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D529FC80-FBE6-4F2E-B8BD-34881FABCE5E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Summary_ER" sheetId="3" r:id="rId1"/>
    <sheet name="Data &amp; Parameter" sheetId="2" r:id="rId2"/>
    <sheet name="ER_year 2020" sheetId="1" r:id="rId3"/>
    <sheet name="ER_year 2021" sheetId="4" r:id="rId4"/>
  </sheets>
  <definedNames>
    <definedName name="_xlnm._FilterDatabase" localSheetId="2" hidden="1">'ER_year 2020'!$A$7:$AL$7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1" i="2" l="1"/>
  <c r="E62" i="2"/>
  <c r="E60" i="2"/>
  <c r="E63" i="2" s="1"/>
  <c r="E36" i="2"/>
  <c r="Q4911" i="4"/>
  <c r="P4911" i="4"/>
  <c r="R4911" i="4" s="1"/>
  <c r="M4911" i="4"/>
  <c r="L4911" i="4"/>
  <c r="Q4910" i="4"/>
  <c r="P4910" i="4"/>
  <c r="M4910" i="4"/>
  <c r="L4910" i="4"/>
  <c r="Q4909" i="4"/>
  <c r="P4909" i="4"/>
  <c r="M4909" i="4"/>
  <c r="L4909" i="4"/>
  <c r="Q4908" i="4"/>
  <c r="P4908" i="4"/>
  <c r="M4908" i="4"/>
  <c r="L4908" i="4"/>
  <c r="Q4907" i="4"/>
  <c r="P4907" i="4"/>
  <c r="R4907" i="4" s="1"/>
  <c r="M4907" i="4"/>
  <c r="L4907" i="4"/>
  <c r="Q4906" i="4"/>
  <c r="P4906" i="4"/>
  <c r="M4906" i="4"/>
  <c r="L4906" i="4"/>
  <c r="Q4905" i="4"/>
  <c r="P4905" i="4"/>
  <c r="M4905" i="4"/>
  <c r="L4905" i="4"/>
  <c r="Q4904" i="4"/>
  <c r="P4904" i="4"/>
  <c r="M4904" i="4"/>
  <c r="L4904" i="4"/>
  <c r="Q4903" i="4"/>
  <c r="P4903" i="4"/>
  <c r="R4903" i="4" s="1"/>
  <c r="M4903" i="4"/>
  <c r="L4903" i="4"/>
  <c r="Q4902" i="4"/>
  <c r="P4902" i="4"/>
  <c r="M4902" i="4"/>
  <c r="L4902" i="4"/>
  <c r="Q4901" i="4"/>
  <c r="P4901" i="4"/>
  <c r="M4901" i="4"/>
  <c r="L4901" i="4"/>
  <c r="Q4900" i="4"/>
  <c r="P4900" i="4"/>
  <c r="M4900" i="4"/>
  <c r="L4900" i="4"/>
  <c r="Q4899" i="4"/>
  <c r="P4899" i="4"/>
  <c r="R4899" i="4" s="1"/>
  <c r="M4899" i="4"/>
  <c r="L4899" i="4"/>
  <c r="Q4898" i="4"/>
  <c r="P4898" i="4"/>
  <c r="M4898" i="4"/>
  <c r="L4898" i="4"/>
  <c r="Q4897" i="4"/>
  <c r="P4897" i="4"/>
  <c r="M4897" i="4"/>
  <c r="L4897" i="4"/>
  <c r="Q4896" i="4"/>
  <c r="P4896" i="4"/>
  <c r="M4896" i="4"/>
  <c r="L4896" i="4"/>
  <c r="Q4895" i="4"/>
  <c r="P4895" i="4"/>
  <c r="R4895" i="4" s="1"/>
  <c r="M4895" i="4"/>
  <c r="L4895" i="4"/>
  <c r="Q4894" i="4"/>
  <c r="P4894" i="4"/>
  <c r="M4894" i="4"/>
  <c r="L4894" i="4"/>
  <c r="Q4893" i="4"/>
  <c r="P4893" i="4"/>
  <c r="R4893" i="4" s="1"/>
  <c r="M4893" i="4"/>
  <c r="L4893" i="4"/>
  <c r="Q4892" i="4"/>
  <c r="P4892" i="4"/>
  <c r="M4892" i="4"/>
  <c r="L4892" i="4"/>
  <c r="Q4891" i="4"/>
  <c r="P4891" i="4"/>
  <c r="R4891" i="4" s="1"/>
  <c r="M4891" i="4"/>
  <c r="L4891" i="4"/>
  <c r="Q4890" i="4"/>
  <c r="P4890" i="4"/>
  <c r="M4890" i="4"/>
  <c r="L4890" i="4"/>
  <c r="Q4889" i="4"/>
  <c r="P4889" i="4"/>
  <c r="M4889" i="4"/>
  <c r="L4889" i="4"/>
  <c r="Q4888" i="4"/>
  <c r="P4888" i="4"/>
  <c r="M4888" i="4"/>
  <c r="L4888" i="4"/>
  <c r="Q4887" i="4"/>
  <c r="P4887" i="4"/>
  <c r="M4887" i="4"/>
  <c r="L4887" i="4"/>
  <c r="Q4886" i="4"/>
  <c r="P4886" i="4"/>
  <c r="M4886" i="4"/>
  <c r="L4886" i="4"/>
  <c r="Q4885" i="4"/>
  <c r="P4885" i="4"/>
  <c r="M4885" i="4"/>
  <c r="L4885" i="4"/>
  <c r="Q4884" i="4"/>
  <c r="P4884" i="4"/>
  <c r="M4884" i="4"/>
  <c r="L4884" i="4"/>
  <c r="Q4883" i="4"/>
  <c r="P4883" i="4"/>
  <c r="M4883" i="4"/>
  <c r="L4883" i="4"/>
  <c r="Q4882" i="4"/>
  <c r="P4882" i="4"/>
  <c r="M4882" i="4"/>
  <c r="L4882" i="4"/>
  <c r="Q4881" i="4"/>
  <c r="P4881" i="4"/>
  <c r="M4881" i="4"/>
  <c r="L4881" i="4"/>
  <c r="Q4880" i="4"/>
  <c r="P4880" i="4"/>
  <c r="M4880" i="4"/>
  <c r="L4880" i="4"/>
  <c r="Q4879" i="4"/>
  <c r="P4879" i="4"/>
  <c r="M4879" i="4"/>
  <c r="L4879" i="4"/>
  <c r="Q4878" i="4"/>
  <c r="P4878" i="4"/>
  <c r="M4878" i="4"/>
  <c r="L4878" i="4"/>
  <c r="Q4877" i="4"/>
  <c r="P4877" i="4"/>
  <c r="M4877" i="4"/>
  <c r="L4877" i="4"/>
  <c r="Q4876" i="4"/>
  <c r="P4876" i="4"/>
  <c r="M4876" i="4"/>
  <c r="L4876" i="4"/>
  <c r="Q4875" i="4"/>
  <c r="P4875" i="4"/>
  <c r="M4875" i="4"/>
  <c r="L4875" i="4"/>
  <c r="Q4874" i="4"/>
  <c r="P4874" i="4"/>
  <c r="M4874" i="4"/>
  <c r="L4874" i="4"/>
  <c r="Q4873" i="4"/>
  <c r="P4873" i="4"/>
  <c r="M4873" i="4"/>
  <c r="L4873" i="4"/>
  <c r="Q4872" i="4"/>
  <c r="P4872" i="4"/>
  <c r="M4872" i="4"/>
  <c r="L4872" i="4"/>
  <c r="Q4871" i="4"/>
  <c r="P4871" i="4"/>
  <c r="M4871" i="4"/>
  <c r="L4871" i="4"/>
  <c r="Q4870" i="4"/>
  <c r="P4870" i="4"/>
  <c r="M4870" i="4"/>
  <c r="L4870" i="4"/>
  <c r="Q4869" i="4"/>
  <c r="P4869" i="4"/>
  <c r="M4869" i="4"/>
  <c r="L4869" i="4"/>
  <c r="Q4868" i="4"/>
  <c r="P4868" i="4"/>
  <c r="M4868" i="4"/>
  <c r="L4868" i="4"/>
  <c r="Q4867" i="4"/>
  <c r="P4867" i="4"/>
  <c r="M4867" i="4"/>
  <c r="L4867" i="4"/>
  <c r="Q4866" i="4"/>
  <c r="P4866" i="4"/>
  <c r="M4866" i="4"/>
  <c r="L4866" i="4"/>
  <c r="Q4865" i="4"/>
  <c r="P4865" i="4"/>
  <c r="M4865" i="4"/>
  <c r="L4865" i="4"/>
  <c r="Q4864" i="4"/>
  <c r="P4864" i="4"/>
  <c r="M4864" i="4"/>
  <c r="L4864" i="4"/>
  <c r="Q4863" i="4"/>
  <c r="P4863" i="4"/>
  <c r="M4863" i="4"/>
  <c r="L4863" i="4"/>
  <c r="Q4862" i="4"/>
  <c r="P4862" i="4"/>
  <c r="M4862" i="4"/>
  <c r="L4862" i="4"/>
  <c r="Q4861" i="4"/>
  <c r="P4861" i="4"/>
  <c r="M4861" i="4"/>
  <c r="L4861" i="4"/>
  <c r="Q4860" i="4"/>
  <c r="P4860" i="4"/>
  <c r="M4860" i="4"/>
  <c r="L4860" i="4"/>
  <c r="Q4859" i="4"/>
  <c r="P4859" i="4"/>
  <c r="M4859" i="4"/>
  <c r="L4859" i="4"/>
  <c r="Q4858" i="4"/>
  <c r="P4858" i="4"/>
  <c r="M4858" i="4"/>
  <c r="L4858" i="4"/>
  <c r="Q4857" i="4"/>
  <c r="P4857" i="4"/>
  <c r="M4857" i="4"/>
  <c r="L4857" i="4"/>
  <c r="Q4856" i="4"/>
  <c r="P4856" i="4"/>
  <c r="M4856" i="4"/>
  <c r="N4856" i="4" s="1"/>
  <c r="L4856" i="4"/>
  <c r="Q4855" i="4"/>
  <c r="P4855" i="4"/>
  <c r="M4855" i="4"/>
  <c r="L4855" i="4"/>
  <c r="Q4854" i="4"/>
  <c r="P4854" i="4"/>
  <c r="M4854" i="4"/>
  <c r="L4854" i="4"/>
  <c r="Q4853" i="4"/>
  <c r="P4853" i="4"/>
  <c r="M4853" i="4"/>
  <c r="L4853" i="4"/>
  <c r="Q4852" i="4"/>
  <c r="P4852" i="4"/>
  <c r="M4852" i="4"/>
  <c r="L4852" i="4"/>
  <c r="Q4851" i="4"/>
  <c r="P4851" i="4"/>
  <c r="M4851" i="4"/>
  <c r="L4851" i="4"/>
  <c r="Q4850" i="4"/>
  <c r="P4850" i="4"/>
  <c r="M4850" i="4"/>
  <c r="L4850" i="4"/>
  <c r="Q4849" i="4"/>
  <c r="P4849" i="4"/>
  <c r="M4849" i="4"/>
  <c r="L4849" i="4"/>
  <c r="Q4848" i="4"/>
  <c r="P4848" i="4"/>
  <c r="M4848" i="4"/>
  <c r="L4848" i="4"/>
  <c r="Q4847" i="4"/>
  <c r="P4847" i="4"/>
  <c r="M4847" i="4"/>
  <c r="L4847" i="4"/>
  <c r="Q4846" i="4"/>
  <c r="P4846" i="4"/>
  <c r="M4846" i="4"/>
  <c r="L4846" i="4"/>
  <c r="Q4845" i="4"/>
  <c r="P4845" i="4"/>
  <c r="M4845" i="4"/>
  <c r="L4845" i="4"/>
  <c r="Q4844" i="4"/>
  <c r="P4844" i="4"/>
  <c r="M4844" i="4"/>
  <c r="L4844" i="4"/>
  <c r="Q4843" i="4"/>
  <c r="P4843" i="4"/>
  <c r="M4843" i="4"/>
  <c r="L4843" i="4"/>
  <c r="Q4842" i="4"/>
  <c r="P4842" i="4"/>
  <c r="M4842" i="4"/>
  <c r="L4842" i="4"/>
  <c r="Q4841" i="4"/>
  <c r="P4841" i="4"/>
  <c r="M4841" i="4"/>
  <c r="L4841" i="4"/>
  <c r="Q4840" i="4"/>
  <c r="P4840" i="4"/>
  <c r="M4840" i="4"/>
  <c r="L4840" i="4"/>
  <c r="Q4839" i="4"/>
  <c r="P4839" i="4"/>
  <c r="M4839" i="4"/>
  <c r="L4839" i="4"/>
  <c r="Q4838" i="4"/>
  <c r="P4838" i="4"/>
  <c r="M4838" i="4"/>
  <c r="L4838" i="4"/>
  <c r="Q4837" i="4"/>
  <c r="P4837" i="4"/>
  <c r="M4837" i="4"/>
  <c r="L4837" i="4"/>
  <c r="Q4836" i="4"/>
  <c r="P4836" i="4"/>
  <c r="M4836" i="4"/>
  <c r="L4836" i="4"/>
  <c r="Q4835" i="4"/>
  <c r="P4835" i="4"/>
  <c r="M4835" i="4"/>
  <c r="L4835" i="4"/>
  <c r="Q4834" i="4"/>
  <c r="P4834" i="4"/>
  <c r="M4834" i="4"/>
  <c r="L4834" i="4"/>
  <c r="Q4833" i="4"/>
  <c r="P4833" i="4"/>
  <c r="M4833" i="4"/>
  <c r="L4833" i="4"/>
  <c r="Q4832" i="4"/>
  <c r="P4832" i="4"/>
  <c r="M4832" i="4"/>
  <c r="L4832" i="4"/>
  <c r="Q4831" i="4"/>
  <c r="P4831" i="4"/>
  <c r="M4831" i="4"/>
  <c r="L4831" i="4"/>
  <c r="Q4830" i="4"/>
  <c r="P4830" i="4"/>
  <c r="M4830" i="4"/>
  <c r="L4830" i="4"/>
  <c r="Q4829" i="4"/>
  <c r="P4829" i="4"/>
  <c r="M4829" i="4"/>
  <c r="L4829" i="4"/>
  <c r="Q4828" i="4"/>
  <c r="P4828" i="4"/>
  <c r="M4828" i="4"/>
  <c r="L4828" i="4"/>
  <c r="Q4827" i="4"/>
  <c r="P4827" i="4"/>
  <c r="M4827" i="4"/>
  <c r="L4827" i="4"/>
  <c r="Q4826" i="4"/>
  <c r="R4826" i="4" s="1"/>
  <c r="P4826" i="4"/>
  <c r="M4826" i="4"/>
  <c r="L4826" i="4"/>
  <c r="Q4825" i="4"/>
  <c r="P4825" i="4"/>
  <c r="M4825" i="4"/>
  <c r="L4825" i="4"/>
  <c r="Q4824" i="4"/>
  <c r="P4824" i="4"/>
  <c r="M4824" i="4"/>
  <c r="L4824" i="4"/>
  <c r="Q4823" i="4"/>
  <c r="P4823" i="4"/>
  <c r="M4823" i="4"/>
  <c r="L4823" i="4"/>
  <c r="Q4822" i="4"/>
  <c r="P4822" i="4"/>
  <c r="M4822" i="4"/>
  <c r="L4822" i="4"/>
  <c r="Q4821" i="4"/>
  <c r="P4821" i="4"/>
  <c r="M4821" i="4"/>
  <c r="L4821" i="4"/>
  <c r="Q4820" i="4"/>
  <c r="P4820" i="4"/>
  <c r="M4820" i="4"/>
  <c r="L4820" i="4"/>
  <c r="Q4819" i="4"/>
  <c r="P4819" i="4"/>
  <c r="M4819" i="4"/>
  <c r="L4819" i="4"/>
  <c r="Q4818" i="4"/>
  <c r="P4818" i="4"/>
  <c r="M4818" i="4"/>
  <c r="L4818" i="4"/>
  <c r="Q4817" i="4"/>
  <c r="P4817" i="4"/>
  <c r="M4817" i="4"/>
  <c r="L4817" i="4"/>
  <c r="Q4816" i="4"/>
  <c r="P4816" i="4"/>
  <c r="M4816" i="4"/>
  <c r="L4816" i="4"/>
  <c r="Q4815" i="4"/>
  <c r="P4815" i="4"/>
  <c r="M4815" i="4"/>
  <c r="L4815" i="4"/>
  <c r="Q4814" i="4"/>
  <c r="P4814" i="4"/>
  <c r="M4814" i="4"/>
  <c r="L4814" i="4"/>
  <c r="Q4813" i="4"/>
  <c r="P4813" i="4"/>
  <c r="M4813" i="4"/>
  <c r="L4813" i="4"/>
  <c r="Q4812" i="4"/>
  <c r="P4812" i="4"/>
  <c r="M4812" i="4"/>
  <c r="L4812" i="4"/>
  <c r="Q4811" i="4"/>
  <c r="P4811" i="4"/>
  <c r="M4811" i="4"/>
  <c r="L4811" i="4"/>
  <c r="Q4810" i="4"/>
  <c r="P4810" i="4"/>
  <c r="M4810" i="4"/>
  <c r="L4810" i="4"/>
  <c r="Q4809" i="4"/>
  <c r="P4809" i="4"/>
  <c r="M4809" i="4"/>
  <c r="L4809" i="4"/>
  <c r="Q4808" i="4"/>
  <c r="P4808" i="4"/>
  <c r="M4808" i="4"/>
  <c r="L4808" i="4"/>
  <c r="Q4807" i="4"/>
  <c r="P4807" i="4"/>
  <c r="M4807" i="4"/>
  <c r="L4807" i="4"/>
  <c r="Q4806" i="4"/>
  <c r="P4806" i="4"/>
  <c r="M4806" i="4"/>
  <c r="L4806" i="4"/>
  <c r="Q4805" i="4"/>
  <c r="P4805" i="4"/>
  <c r="M4805" i="4"/>
  <c r="L4805" i="4"/>
  <c r="Q4804" i="4"/>
  <c r="P4804" i="4"/>
  <c r="M4804" i="4"/>
  <c r="L4804" i="4"/>
  <c r="Q4803" i="4"/>
  <c r="P4803" i="4"/>
  <c r="M4803" i="4"/>
  <c r="L4803" i="4"/>
  <c r="Q4802" i="4"/>
  <c r="P4802" i="4"/>
  <c r="M4802" i="4"/>
  <c r="L4802" i="4"/>
  <c r="Q4801" i="4"/>
  <c r="P4801" i="4"/>
  <c r="M4801" i="4"/>
  <c r="L4801" i="4"/>
  <c r="Q4800" i="4"/>
  <c r="P4800" i="4"/>
  <c r="M4800" i="4"/>
  <c r="L4800" i="4"/>
  <c r="Q4799" i="4"/>
  <c r="P4799" i="4"/>
  <c r="M4799" i="4"/>
  <c r="L4799" i="4"/>
  <c r="Q4798" i="4"/>
  <c r="P4798" i="4"/>
  <c r="M4798" i="4"/>
  <c r="L4798" i="4"/>
  <c r="Q4797" i="4"/>
  <c r="P4797" i="4"/>
  <c r="M4797" i="4"/>
  <c r="L4797" i="4"/>
  <c r="Q4796" i="4"/>
  <c r="P4796" i="4"/>
  <c r="M4796" i="4"/>
  <c r="L4796" i="4"/>
  <c r="Q4795" i="4"/>
  <c r="P4795" i="4"/>
  <c r="M4795" i="4"/>
  <c r="L4795" i="4"/>
  <c r="Q4794" i="4"/>
  <c r="P4794" i="4"/>
  <c r="M4794" i="4"/>
  <c r="N4794" i="4" s="1"/>
  <c r="L4794" i="4"/>
  <c r="Q4793" i="4"/>
  <c r="P4793" i="4"/>
  <c r="M4793" i="4"/>
  <c r="L4793" i="4"/>
  <c r="Q4792" i="4"/>
  <c r="P4792" i="4"/>
  <c r="M4792" i="4"/>
  <c r="L4792" i="4"/>
  <c r="Q4791" i="4"/>
  <c r="P4791" i="4"/>
  <c r="M4791" i="4"/>
  <c r="L4791" i="4"/>
  <c r="Q4790" i="4"/>
  <c r="P4790" i="4"/>
  <c r="M4790" i="4"/>
  <c r="L4790" i="4"/>
  <c r="Q4789" i="4"/>
  <c r="P4789" i="4"/>
  <c r="M4789" i="4"/>
  <c r="L4789" i="4"/>
  <c r="Q4788" i="4"/>
  <c r="R4788" i="4" s="1"/>
  <c r="P4788" i="4"/>
  <c r="M4788" i="4"/>
  <c r="L4788" i="4"/>
  <c r="Q4787" i="4"/>
  <c r="P4787" i="4"/>
  <c r="M4787" i="4"/>
  <c r="L4787" i="4"/>
  <c r="R4786" i="4"/>
  <c r="Q4786" i="4"/>
  <c r="P4786" i="4"/>
  <c r="M4786" i="4"/>
  <c r="L4786" i="4"/>
  <c r="N4786" i="4" s="1"/>
  <c r="Q4785" i="4"/>
  <c r="P4785" i="4"/>
  <c r="M4785" i="4"/>
  <c r="L4785" i="4"/>
  <c r="Q4784" i="4"/>
  <c r="P4784" i="4"/>
  <c r="M4784" i="4"/>
  <c r="L4784" i="4"/>
  <c r="N4784" i="4" s="1"/>
  <c r="Q4783" i="4"/>
  <c r="P4783" i="4"/>
  <c r="M4783" i="4"/>
  <c r="L4783" i="4"/>
  <c r="Q4782" i="4"/>
  <c r="P4782" i="4"/>
  <c r="M4782" i="4"/>
  <c r="L4782" i="4"/>
  <c r="N4782" i="4" s="1"/>
  <c r="Q4781" i="4"/>
  <c r="P4781" i="4"/>
  <c r="M4781" i="4"/>
  <c r="L4781" i="4"/>
  <c r="Q4780" i="4"/>
  <c r="P4780" i="4"/>
  <c r="M4780" i="4"/>
  <c r="L4780" i="4"/>
  <c r="N4780" i="4" s="1"/>
  <c r="Q4779" i="4"/>
  <c r="P4779" i="4"/>
  <c r="M4779" i="4"/>
  <c r="L4779" i="4"/>
  <c r="Q4778" i="4"/>
  <c r="P4778" i="4"/>
  <c r="M4778" i="4"/>
  <c r="L4778" i="4"/>
  <c r="N4778" i="4" s="1"/>
  <c r="Q4777" i="4"/>
  <c r="P4777" i="4"/>
  <c r="M4777" i="4"/>
  <c r="L4777" i="4"/>
  <c r="Q4776" i="4"/>
  <c r="P4776" i="4"/>
  <c r="M4776" i="4"/>
  <c r="L4776" i="4"/>
  <c r="N4776" i="4" s="1"/>
  <c r="Q4775" i="4"/>
  <c r="P4775" i="4"/>
  <c r="M4775" i="4"/>
  <c r="L4775" i="4"/>
  <c r="Q4774" i="4"/>
  <c r="P4774" i="4"/>
  <c r="M4774" i="4"/>
  <c r="L4774" i="4"/>
  <c r="Q4773" i="4"/>
  <c r="P4773" i="4"/>
  <c r="M4773" i="4"/>
  <c r="L4773" i="4"/>
  <c r="Q4772" i="4"/>
  <c r="P4772" i="4"/>
  <c r="M4772" i="4"/>
  <c r="L4772" i="4"/>
  <c r="N4772" i="4" s="1"/>
  <c r="Q4771" i="4"/>
  <c r="P4771" i="4"/>
  <c r="M4771" i="4"/>
  <c r="L4771" i="4"/>
  <c r="Q4770" i="4"/>
  <c r="P4770" i="4"/>
  <c r="M4770" i="4"/>
  <c r="L4770" i="4"/>
  <c r="N4770" i="4" s="1"/>
  <c r="Q4769" i="4"/>
  <c r="P4769" i="4"/>
  <c r="M4769" i="4"/>
  <c r="L4769" i="4"/>
  <c r="Q4768" i="4"/>
  <c r="P4768" i="4"/>
  <c r="M4768" i="4"/>
  <c r="L4768" i="4"/>
  <c r="N4768" i="4" s="1"/>
  <c r="Q4767" i="4"/>
  <c r="P4767" i="4"/>
  <c r="M4767" i="4"/>
  <c r="L4767" i="4"/>
  <c r="Q4766" i="4"/>
  <c r="P4766" i="4"/>
  <c r="M4766" i="4"/>
  <c r="L4766" i="4"/>
  <c r="N4766" i="4" s="1"/>
  <c r="Q4765" i="4"/>
  <c r="P4765" i="4"/>
  <c r="M4765" i="4"/>
  <c r="L4765" i="4"/>
  <c r="Q4764" i="4"/>
  <c r="P4764" i="4"/>
  <c r="M4764" i="4"/>
  <c r="L4764" i="4"/>
  <c r="N4764" i="4" s="1"/>
  <c r="Q4763" i="4"/>
  <c r="P4763" i="4"/>
  <c r="M4763" i="4"/>
  <c r="L4763" i="4"/>
  <c r="Q4762" i="4"/>
  <c r="P4762" i="4"/>
  <c r="M4762" i="4"/>
  <c r="L4762" i="4"/>
  <c r="Q4761" i="4"/>
  <c r="P4761" i="4"/>
  <c r="M4761" i="4"/>
  <c r="L4761" i="4"/>
  <c r="Q4760" i="4"/>
  <c r="P4760" i="4"/>
  <c r="M4760" i="4"/>
  <c r="L4760" i="4"/>
  <c r="Q4759" i="4"/>
  <c r="P4759" i="4"/>
  <c r="M4759" i="4"/>
  <c r="L4759" i="4"/>
  <c r="Q4758" i="4"/>
  <c r="P4758" i="4"/>
  <c r="M4758" i="4"/>
  <c r="L4758" i="4"/>
  <c r="Q4757" i="4"/>
  <c r="P4757" i="4"/>
  <c r="M4757" i="4"/>
  <c r="L4757" i="4"/>
  <c r="Q4756" i="4"/>
  <c r="P4756" i="4"/>
  <c r="M4756" i="4"/>
  <c r="L4756" i="4"/>
  <c r="Q4755" i="4"/>
  <c r="P4755" i="4"/>
  <c r="M4755" i="4"/>
  <c r="L4755" i="4"/>
  <c r="Q4754" i="4"/>
  <c r="P4754" i="4"/>
  <c r="M4754" i="4"/>
  <c r="L4754" i="4"/>
  <c r="Q4753" i="4"/>
  <c r="P4753" i="4"/>
  <c r="M4753" i="4"/>
  <c r="L4753" i="4"/>
  <c r="Q4752" i="4"/>
  <c r="P4752" i="4"/>
  <c r="M4752" i="4"/>
  <c r="L4752" i="4"/>
  <c r="Q4751" i="4"/>
  <c r="P4751" i="4"/>
  <c r="M4751" i="4"/>
  <c r="L4751" i="4"/>
  <c r="Q4750" i="4"/>
  <c r="P4750" i="4"/>
  <c r="M4750" i="4"/>
  <c r="L4750" i="4"/>
  <c r="Q4749" i="4"/>
  <c r="P4749" i="4"/>
  <c r="M4749" i="4"/>
  <c r="L4749" i="4"/>
  <c r="Q4748" i="4"/>
  <c r="P4748" i="4"/>
  <c r="M4748" i="4"/>
  <c r="L4748" i="4"/>
  <c r="Q4747" i="4"/>
  <c r="P4747" i="4"/>
  <c r="M4747" i="4"/>
  <c r="L4747" i="4"/>
  <c r="Q4746" i="4"/>
  <c r="P4746" i="4"/>
  <c r="M4746" i="4"/>
  <c r="L4746" i="4"/>
  <c r="Q4745" i="4"/>
  <c r="P4745" i="4"/>
  <c r="M4745" i="4"/>
  <c r="L4745" i="4"/>
  <c r="Q4744" i="4"/>
  <c r="P4744" i="4"/>
  <c r="M4744" i="4"/>
  <c r="L4744" i="4"/>
  <c r="Q4743" i="4"/>
  <c r="P4743" i="4"/>
  <c r="M4743" i="4"/>
  <c r="L4743" i="4"/>
  <c r="Q4742" i="4"/>
  <c r="P4742" i="4"/>
  <c r="M4742" i="4"/>
  <c r="L4742" i="4"/>
  <c r="Q4741" i="4"/>
  <c r="P4741" i="4"/>
  <c r="M4741" i="4"/>
  <c r="L4741" i="4"/>
  <c r="Q4740" i="4"/>
  <c r="P4740" i="4"/>
  <c r="M4740" i="4"/>
  <c r="L4740" i="4"/>
  <c r="Q4739" i="4"/>
  <c r="P4739" i="4"/>
  <c r="M4739" i="4"/>
  <c r="L4739" i="4"/>
  <c r="Q4738" i="4"/>
  <c r="P4738" i="4"/>
  <c r="M4738" i="4"/>
  <c r="L4738" i="4"/>
  <c r="Q4737" i="4"/>
  <c r="P4737" i="4"/>
  <c r="M4737" i="4"/>
  <c r="L4737" i="4"/>
  <c r="Q4736" i="4"/>
  <c r="P4736" i="4"/>
  <c r="M4736" i="4"/>
  <c r="L4736" i="4"/>
  <c r="Q4735" i="4"/>
  <c r="P4735" i="4"/>
  <c r="M4735" i="4"/>
  <c r="L4735" i="4"/>
  <c r="Q4734" i="4"/>
  <c r="P4734" i="4"/>
  <c r="M4734" i="4"/>
  <c r="L4734" i="4"/>
  <c r="Q4733" i="4"/>
  <c r="P4733" i="4"/>
  <c r="M4733" i="4"/>
  <c r="L4733" i="4"/>
  <c r="Q4732" i="4"/>
  <c r="P4732" i="4"/>
  <c r="M4732" i="4"/>
  <c r="L4732" i="4"/>
  <c r="Q4731" i="4"/>
  <c r="P4731" i="4"/>
  <c r="M4731" i="4"/>
  <c r="L4731" i="4"/>
  <c r="Q4730" i="4"/>
  <c r="P4730" i="4"/>
  <c r="M4730" i="4"/>
  <c r="L4730" i="4"/>
  <c r="Q4729" i="4"/>
  <c r="P4729" i="4"/>
  <c r="M4729" i="4"/>
  <c r="L4729" i="4"/>
  <c r="Q4728" i="4"/>
  <c r="P4728" i="4"/>
  <c r="M4728" i="4"/>
  <c r="L4728" i="4"/>
  <c r="Q4727" i="4"/>
  <c r="P4727" i="4"/>
  <c r="M4727" i="4"/>
  <c r="L4727" i="4"/>
  <c r="Q4726" i="4"/>
  <c r="P4726" i="4"/>
  <c r="M4726" i="4"/>
  <c r="L4726" i="4"/>
  <c r="Q4725" i="4"/>
  <c r="P4725" i="4"/>
  <c r="M4725" i="4"/>
  <c r="L4725" i="4"/>
  <c r="Q4724" i="4"/>
  <c r="P4724" i="4"/>
  <c r="M4724" i="4"/>
  <c r="L4724" i="4"/>
  <c r="Q4723" i="4"/>
  <c r="P4723" i="4"/>
  <c r="M4723" i="4"/>
  <c r="L4723" i="4"/>
  <c r="Q4722" i="4"/>
  <c r="P4722" i="4"/>
  <c r="M4722" i="4"/>
  <c r="L4722" i="4"/>
  <c r="Q4721" i="4"/>
  <c r="P4721" i="4"/>
  <c r="M4721" i="4"/>
  <c r="L4721" i="4"/>
  <c r="Q4720" i="4"/>
  <c r="P4720" i="4"/>
  <c r="M4720" i="4"/>
  <c r="L4720" i="4"/>
  <c r="Q4719" i="4"/>
  <c r="P4719" i="4"/>
  <c r="M4719" i="4"/>
  <c r="L4719" i="4"/>
  <c r="Q4718" i="4"/>
  <c r="P4718" i="4"/>
  <c r="M4718" i="4"/>
  <c r="L4718" i="4"/>
  <c r="Q4717" i="4"/>
  <c r="P4717" i="4"/>
  <c r="M4717" i="4"/>
  <c r="L4717" i="4"/>
  <c r="Q4716" i="4"/>
  <c r="P4716" i="4"/>
  <c r="M4716" i="4"/>
  <c r="L4716" i="4"/>
  <c r="Q4715" i="4"/>
  <c r="P4715" i="4"/>
  <c r="M4715" i="4"/>
  <c r="L4715" i="4"/>
  <c r="Q4714" i="4"/>
  <c r="P4714" i="4"/>
  <c r="M4714" i="4"/>
  <c r="L4714" i="4"/>
  <c r="Q4713" i="4"/>
  <c r="P4713" i="4"/>
  <c r="M4713" i="4"/>
  <c r="L4713" i="4"/>
  <c r="Q4712" i="4"/>
  <c r="P4712" i="4"/>
  <c r="M4712" i="4"/>
  <c r="L4712" i="4"/>
  <c r="N4712" i="4" s="1"/>
  <c r="Q4711" i="4"/>
  <c r="P4711" i="4"/>
  <c r="M4711" i="4"/>
  <c r="L4711" i="4"/>
  <c r="Q4710" i="4"/>
  <c r="P4710" i="4"/>
  <c r="M4710" i="4"/>
  <c r="L4710" i="4"/>
  <c r="N4710" i="4" s="1"/>
  <c r="Q4709" i="4"/>
  <c r="P4709" i="4"/>
  <c r="M4709" i="4"/>
  <c r="L4709" i="4"/>
  <c r="Q4708" i="4"/>
  <c r="P4708" i="4"/>
  <c r="M4708" i="4"/>
  <c r="L4708" i="4"/>
  <c r="N4708" i="4" s="1"/>
  <c r="Q4707" i="4"/>
  <c r="P4707" i="4"/>
  <c r="M4707" i="4"/>
  <c r="L4707" i="4"/>
  <c r="Q4706" i="4"/>
  <c r="P4706" i="4"/>
  <c r="M4706" i="4"/>
  <c r="L4706" i="4"/>
  <c r="Q4705" i="4"/>
  <c r="P4705" i="4"/>
  <c r="M4705" i="4"/>
  <c r="L4705" i="4"/>
  <c r="Q4704" i="4"/>
  <c r="P4704" i="4"/>
  <c r="M4704" i="4"/>
  <c r="L4704" i="4"/>
  <c r="N4704" i="4" s="1"/>
  <c r="Q4703" i="4"/>
  <c r="P4703" i="4"/>
  <c r="M4703" i="4"/>
  <c r="L4703" i="4"/>
  <c r="Q4702" i="4"/>
  <c r="P4702" i="4"/>
  <c r="M4702" i="4"/>
  <c r="L4702" i="4"/>
  <c r="N4702" i="4" s="1"/>
  <c r="Q4701" i="4"/>
  <c r="P4701" i="4"/>
  <c r="M4701" i="4"/>
  <c r="L4701" i="4"/>
  <c r="Q4700" i="4"/>
  <c r="P4700" i="4"/>
  <c r="M4700" i="4"/>
  <c r="L4700" i="4"/>
  <c r="N4700" i="4" s="1"/>
  <c r="Q4699" i="4"/>
  <c r="P4699" i="4"/>
  <c r="M4699" i="4"/>
  <c r="L4699" i="4"/>
  <c r="Q4698" i="4"/>
  <c r="P4698" i="4"/>
  <c r="M4698" i="4"/>
  <c r="L4698" i="4"/>
  <c r="Q4697" i="4"/>
  <c r="P4697" i="4"/>
  <c r="M4697" i="4"/>
  <c r="L4697" i="4"/>
  <c r="Q4696" i="4"/>
  <c r="P4696" i="4"/>
  <c r="M4696" i="4"/>
  <c r="L4696" i="4"/>
  <c r="Q4695" i="4"/>
  <c r="P4695" i="4"/>
  <c r="M4695" i="4"/>
  <c r="L4695" i="4"/>
  <c r="Q4694" i="4"/>
  <c r="P4694" i="4"/>
  <c r="M4694" i="4"/>
  <c r="L4694" i="4"/>
  <c r="Q4693" i="4"/>
  <c r="P4693" i="4"/>
  <c r="M4693" i="4"/>
  <c r="L4693" i="4"/>
  <c r="Q4692" i="4"/>
  <c r="P4692" i="4"/>
  <c r="M4692" i="4"/>
  <c r="L4692" i="4"/>
  <c r="Q4691" i="4"/>
  <c r="P4691" i="4"/>
  <c r="M4691" i="4"/>
  <c r="L4691" i="4"/>
  <c r="Q4690" i="4"/>
  <c r="P4690" i="4"/>
  <c r="M4690" i="4"/>
  <c r="L4690" i="4"/>
  <c r="Q4689" i="4"/>
  <c r="P4689" i="4"/>
  <c r="N4689" i="4"/>
  <c r="M4689" i="4"/>
  <c r="L4689" i="4"/>
  <c r="Q4688" i="4"/>
  <c r="P4688" i="4"/>
  <c r="R4688" i="4" s="1"/>
  <c r="M4688" i="4"/>
  <c r="L4688" i="4"/>
  <c r="Q4687" i="4"/>
  <c r="P4687" i="4"/>
  <c r="M4687" i="4"/>
  <c r="L4687" i="4"/>
  <c r="Q4686" i="4"/>
  <c r="P4686" i="4"/>
  <c r="M4686" i="4"/>
  <c r="L4686" i="4"/>
  <c r="Q4685" i="4"/>
  <c r="P4685" i="4"/>
  <c r="M4685" i="4"/>
  <c r="L4685" i="4"/>
  <c r="Q4684" i="4"/>
  <c r="P4684" i="4"/>
  <c r="M4684" i="4"/>
  <c r="L4684" i="4"/>
  <c r="Q4683" i="4"/>
  <c r="P4683" i="4"/>
  <c r="M4683" i="4"/>
  <c r="L4683" i="4"/>
  <c r="Q4682" i="4"/>
  <c r="P4682" i="4"/>
  <c r="R4682" i="4" s="1"/>
  <c r="M4682" i="4"/>
  <c r="L4682" i="4"/>
  <c r="Q4681" i="4"/>
  <c r="P4681" i="4"/>
  <c r="M4681" i="4"/>
  <c r="L4681" i="4"/>
  <c r="Q4680" i="4"/>
  <c r="P4680" i="4"/>
  <c r="M4680" i="4"/>
  <c r="L4680" i="4"/>
  <c r="Q4679" i="4"/>
  <c r="P4679" i="4"/>
  <c r="M4679" i="4"/>
  <c r="L4679" i="4"/>
  <c r="Q4678" i="4"/>
  <c r="P4678" i="4"/>
  <c r="M4678" i="4"/>
  <c r="L4678" i="4"/>
  <c r="Q4677" i="4"/>
  <c r="P4677" i="4"/>
  <c r="M4677" i="4"/>
  <c r="L4677" i="4"/>
  <c r="Q4676" i="4"/>
  <c r="P4676" i="4"/>
  <c r="R4676" i="4" s="1"/>
  <c r="M4676" i="4"/>
  <c r="L4676" i="4"/>
  <c r="Q4675" i="4"/>
  <c r="P4675" i="4"/>
  <c r="M4675" i="4"/>
  <c r="L4675" i="4"/>
  <c r="Q4674" i="4"/>
  <c r="P4674" i="4"/>
  <c r="R4674" i="4" s="1"/>
  <c r="M4674" i="4"/>
  <c r="L4674" i="4"/>
  <c r="N4674" i="4" s="1"/>
  <c r="Q4673" i="4"/>
  <c r="P4673" i="4"/>
  <c r="M4673" i="4"/>
  <c r="L4673" i="4"/>
  <c r="Q4672" i="4"/>
  <c r="P4672" i="4"/>
  <c r="R4672" i="4" s="1"/>
  <c r="M4672" i="4"/>
  <c r="L4672" i="4"/>
  <c r="Q4671" i="4"/>
  <c r="P4671" i="4"/>
  <c r="M4671" i="4"/>
  <c r="L4671" i="4"/>
  <c r="Q4670" i="4"/>
  <c r="P4670" i="4"/>
  <c r="M4670" i="4"/>
  <c r="L4670" i="4"/>
  <c r="Q4669" i="4"/>
  <c r="P4669" i="4"/>
  <c r="M4669" i="4"/>
  <c r="L4669" i="4"/>
  <c r="Q4668" i="4"/>
  <c r="P4668" i="4"/>
  <c r="R4668" i="4" s="1"/>
  <c r="M4668" i="4"/>
  <c r="L4668" i="4"/>
  <c r="Q4667" i="4"/>
  <c r="P4667" i="4"/>
  <c r="M4667" i="4"/>
  <c r="L4667" i="4"/>
  <c r="Q4666" i="4"/>
  <c r="P4666" i="4"/>
  <c r="M4666" i="4"/>
  <c r="L4666" i="4"/>
  <c r="Q4665" i="4"/>
  <c r="P4665" i="4"/>
  <c r="M4665" i="4"/>
  <c r="L4665" i="4"/>
  <c r="Q4664" i="4"/>
  <c r="P4664" i="4"/>
  <c r="R4664" i="4" s="1"/>
  <c r="M4664" i="4"/>
  <c r="L4664" i="4"/>
  <c r="Q4663" i="4"/>
  <c r="P4663" i="4"/>
  <c r="M4663" i="4"/>
  <c r="L4663" i="4"/>
  <c r="Q4662" i="4"/>
  <c r="P4662" i="4"/>
  <c r="M4662" i="4"/>
  <c r="L4662" i="4"/>
  <c r="Q4661" i="4"/>
  <c r="P4661" i="4"/>
  <c r="M4661" i="4"/>
  <c r="L4661" i="4"/>
  <c r="Q4660" i="4"/>
  <c r="P4660" i="4"/>
  <c r="R4660" i="4" s="1"/>
  <c r="M4660" i="4"/>
  <c r="L4660" i="4"/>
  <c r="Q4659" i="4"/>
  <c r="P4659" i="4"/>
  <c r="M4659" i="4"/>
  <c r="L4659" i="4"/>
  <c r="Q4658" i="4"/>
  <c r="P4658" i="4"/>
  <c r="R4658" i="4" s="1"/>
  <c r="M4658" i="4"/>
  <c r="L4658" i="4"/>
  <c r="Q4657" i="4"/>
  <c r="P4657" i="4"/>
  <c r="M4657" i="4"/>
  <c r="L4657" i="4"/>
  <c r="Q4656" i="4"/>
  <c r="P4656" i="4"/>
  <c r="R4656" i="4" s="1"/>
  <c r="M4656" i="4"/>
  <c r="L4656" i="4"/>
  <c r="Q4655" i="4"/>
  <c r="P4655" i="4"/>
  <c r="M4655" i="4"/>
  <c r="L4655" i="4"/>
  <c r="Q4654" i="4"/>
  <c r="P4654" i="4"/>
  <c r="R4654" i="4" s="1"/>
  <c r="M4654" i="4"/>
  <c r="L4654" i="4"/>
  <c r="Q4653" i="4"/>
  <c r="P4653" i="4"/>
  <c r="M4653" i="4"/>
  <c r="L4653" i="4"/>
  <c r="Q4652" i="4"/>
  <c r="P4652" i="4"/>
  <c r="R4652" i="4" s="1"/>
  <c r="M4652" i="4"/>
  <c r="L4652" i="4"/>
  <c r="Q4651" i="4"/>
  <c r="P4651" i="4"/>
  <c r="M4651" i="4"/>
  <c r="L4651" i="4"/>
  <c r="Q4650" i="4"/>
  <c r="P4650" i="4"/>
  <c r="M4650" i="4"/>
  <c r="L4650" i="4"/>
  <c r="Q4649" i="4"/>
  <c r="P4649" i="4"/>
  <c r="M4649" i="4"/>
  <c r="L4649" i="4"/>
  <c r="Q4648" i="4"/>
  <c r="P4648" i="4"/>
  <c r="M4648" i="4"/>
  <c r="L4648" i="4"/>
  <c r="Q4647" i="4"/>
  <c r="P4647" i="4"/>
  <c r="M4647" i="4"/>
  <c r="L4647" i="4"/>
  <c r="Q4646" i="4"/>
  <c r="P4646" i="4"/>
  <c r="M4646" i="4"/>
  <c r="L4646" i="4"/>
  <c r="Q4645" i="4"/>
  <c r="R4645" i="4" s="1"/>
  <c r="P4645" i="4"/>
  <c r="M4645" i="4"/>
  <c r="L4645" i="4"/>
  <c r="Q4644" i="4"/>
  <c r="P4644" i="4"/>
  <c r="M4644" i="4"/>
  <c r="L4644" i="4"/>
  <c r="Q4643" i="4"/>
  <c r="P4643" i="4"/>
  <c r="M4643" i="4"/>
  <c r="L4643" i="4"/>
  <c r="Q4642" i="4"/>
  <c r="P4642" i="4"/>
  <c r="M4642" i="4"/>
  <c r="L4642" i="4"/>
  <c r="Q4641" i="4"/>
  <c r="P4641" i="4"/>
  <c r="M4641" i="4"/>
  <c r="L4641" i="4"/>
  <c r="Q4640" i="4"/>
  <c r="P4640" i="4"/>
  <c r="M4640" i="4"/>
  <c r="L4640" i="4"/>
  <c r="Q4639" i="4"/>
  <c r="P4639" i="4"/>
  <c r="M4639" i="4"/>
  <c r="L4639" i="4"/>
  <c r="Q4638" i="4"/>
  <c r="P4638" i="4"/>
  <c r="M4638" i="4"/>
  <c r="L4638" i="4"/>
  <c r="Q4637" i="4"/>
  <c r="P4637" i="4"/>
  <c r="M4637" i="4"/>
  <c r="L4637" i="4"/>
  <c r="Q4636" i="4"/>
  <c r="P4636" i="4"/>
  <c r="R4636" i="4" s="1"/>
  <c r="M4636" i="4"/>
  <c r="L4636" i="4"/>
  <c r="Q4635" i="4"/>
  <c r="P4635" i="4"/>
  <c r="M4635" i="4"/>
  <c r="L4635" i="4"/>
  <c r="Q4634" i="4"/>
  <c r="P4634" i="4"/>
  <c r="M4634" i="4"/>
  <c r="L4634" i="4"/>
  <c r="Q4633" i="4"/>
  <c r="P4633" i="4"/>
  <c r="M4633" i="4"/>
  <c r="L4633" i="4"/>
  <c r="Q4632" i="4"/>
  <c r="P4632" i="4"/>
  <c r="R4632" i="4" s="1"/>
  <c r="M4632" i="4"/>
  <c r="L4632" i="4"/>
  <c r="Q4631" i="4"/>
  <c r="P4631" i="4"/>
  <c r="M4631" i="4"/>
  <c r="L4631" i="4"/>
  <c r="Q4630" i="4"/>
  <c r="P4630" i="4"/>
  <c r="M4630" i="4"/>
  <c r="L4630" i="4"/>
  <c r="Q4629" i="4"/>
  <c r="P4629" i="4"/>
  <c r="M4629" i="4"/>
  <c r="L4629" i="4"/>
  <c r="Q4628" i="4"/>
  <c r="P4628" i="4"/>
  <c r="R4628" i="4" s="1"/>
  <c r="M4628" i="4"/>
  <c r="L4628" i="4"/>
  <c r="Q4627" i="4"/>
  <c r="P4627" i="4"/>
  <c r="M4627" i="4"/>
  <c r="L4627" i="4"/>
  <c r="Q4626" i="4"/>
  <c r="P4626" i="4"/>
  <c r="M4626" i="4"/>
  <c r="L4626" i="4"/>
  <c r="Q4625" i="4"/>
  <c r="P4625" i="4"/>
  <c r="M4625" i="4"/>
  <c r="L4625" i="4"/>
  <c r="Q4624" i="4"/>
  <c r="P4624" i="4"/>
  <c r="R4624" i="4" s="1"/>
  <c r="M4624" i="4"/>
  <c r="L4624" i="4"/>
  <c r="Q4623" i="4"/>
  <c r="P4623" i="4"/>
  <c r="M4623" i="4"/>
  <c r="L4623" i="4"/>
  <c r="Q4622" i="4"/>
  <c r="P4622" i="4"/>
  <c r="M4622" i="4"/>
  <c r="L4622" i="4"/>
  <c r="Q4621" i="4"/>
  <c r="P4621" i="4"/>
  <c r="M4621" i="4"/>
  <c r="L4621" i="4"/>
  <c r="Q4620" i="4"/>
  <c r="P4620" i="4"/>
  <c r="R4620" i="4" s="1"/>
  <c r="M4620" i="4"/>
  <c r="L4620" i="4"/>
  <c r="Q4619" i="4"/>
  <c r="P4619" i="4"/>
  <c r="M4619" i="4"/>
  <c r="L4619" i="4"/>
  <c r="Q4618" i="4"/>
  <c r="P4618" i="4"/>
  <c r="M4618" i="4"/>
  <c r="L4618" i="4"/>
  <c r="Q4617" i="4"/>
  <c r="P4617" i="4"/>
  <c r="M4617" i="4"/>
  <c r="L4617" i="4"/>
  <c r="Q4616" i="4"/>
  <c r="P4616" i="4"/>
  <c r="R4616" i="4" s="1"/>
  <c r="M4616" i="4"/>
  <c r="L4616" i="4"/>
  <c r="Q4615" i="4"/>
  <c r="P4615" i="4"/>
  <c r="M4615" i="4"/>
  <c r="L4615" i="4"/>
  <c r="Q4614" i="4"/>
  <c r="P4614" i="4"/>
  <c r="M4614" i="4"/>
  <c r="L4614" i="4"/>
  <c r="Q4613" i="4"/>
  <c r="P4613" i="4"/>
  <c r="M4613" i="4"/>
  <c r="L4613" i="4"/>
  <c r="Q4612" i="4"/>
  <c r="P4612" i="4"/>
  <c r="M4612" i="4"/>
  <c r="L4612" i="4"/>
  <c r="Q4611" i="4"/>
  <c r="P4611" i="4"/>
  <c r="M4611" i="4"/>
  <c r="L4611" i="4"/>
  <c r="Q4610" i="4"/>
  <c r="P4610" i="4"/>
  <c r="M4610" i="4"/>
  <c r="L4610" i="4"/>
  <c r="Q4609" i="4"/>
  <c r="P4609" i="4"/>
  <c r="M4609" i="4"/>
  <c r="L4609" i="4"/>
  <c r="Q4608" i="4"/>
  <c r="P4608" i="4"/>
  <c r="M4608" i="4"/>
  <c r="L4608" i="4"/>
  <c r="Q4607" i="4"/>
  <c r="P4607" i="4"/>
  <c r="M4607" i="4"/>
  <c r="L4607" i="4"/>
  <c r="Q4606" i="4"/>
  <c r="P4606" i="4"/>
  <c r="M4606" i="4"/>
  <c r="L4606" i="4"/>
  <c r="Q4605" i="4"/>
  <c r="P4605" i="4"/>
  <c r="M4605" i="4"/>
  <c r="L4605" i="4"/>
  <c r="Q4604" i="4"/>
  <c r="P4604" i="4"/>
  <c r="M4604" i="4"/>
  <c r="L4604" i="4"/>
  <c r="Q4603" i="4"/>
  <c r="P4603" i="4"/>
  <c r="M4603" i="4"/>
  <c r="L4603" i="4"/>
  <c r="Q4602" i="4"/>
  <c r="P4602" i="4"/>
  <c r="M4602" i="4"/>
  <c r="L4602" i="4"/>
  <c r="Q4601" i="4"/>
  <c r="P4601" i="4"/>
  <c r="M4601" i="4"/>
  <c r="L4601" i="4"/>
  <c r="Q4600" i="4"/>
  <c r="P4600" i="4"/>
  <c r="M4600" i="4"/>
  <c r="L4600" i="4"/>
  <c r="Q4599" i="4"/>
  <c r="P4599" i="4"/>
  <c r="M4599" i="4"/>
  <c r="L4599" i="4"/>
  <c r="Q4598" i="4"/>
  <c r="P4598" i="4"/>
  <c r="M4598" i="4"/>
  <c r="L4598" i="4"/>
  <c r="Q4597" i="4"/>
  <c r="P4597" i="4"/>
  <c r="M4597" i="4"/>
  <c r="L4597" i="4"/>
  <c r="Q4596" i="4"/>
  <c r="P4596" i="4"/>
  <c r="M4596" i="4"/>
  <c r="L4596" i="4"/>
  <c r="Q4595" i="4"/>
  <c r="P4595" i="4"/>
  <c r="M4595" i="4"/>
  <c r="L4595" i="4"/>
  <c r="Q4594" i="4"/>
  <c r="P4594" i="4"/>
  <c r="M4594" i="4"/>
  <c r="L4594" i="4"/>
  <c r="Q4593" i="4"/>
  <c r="P4593" i="4"/>
  <c r="M4593" i="4"/>
  <c r="L4593" i="4"/>
  <c r="Q4592" i="4"/>
  <c r="P4592" i="4"/>
  <c r="M4592" i="4"/>
  <c r="L4592" i="4"/>
  <c r="Q4591" i="4"/>
  <c r="P4591" i="4"/>
  <c r="M4591" i="4"/>
  <c r="L4591" i="4"/>
  <c r="Q4590" i="4"/>
  <c r="P4590" i="4"/>
  <c r="M4590" i="4"/>
  <c r="L4590" i="4"/>
  <c r="Q4589" i="4"/>
  <c r="P4589" i="4"/>
  <c r="M4589" i="4"/>
  <c r="L4589" i="4"/>
  <c r="Q4588" i="4"/>
  <c r="P4588" i="4"/>
  <c r="M4588" i="4"/>
  <c r="L4588" i="4"/>
  <c r="Q4587" i="4"/>
  <c r="P4587" i="4"/>
  <c r="M4587" i="4"/>
  <c r="L4587" i="4"/>
  <c r="Q4586" i="4"/>
  <c r="P4586" i="4"/>
  <c r="M4586" i="4"/>
  <c r="L4586" i="4"/>
  <c r="Q4585" i="4"/>
  <c r="P4585" i="4"/>
  <c r="M4585" i="4"/>
  <c r="L4585" i="4"/>
  <c r="Q4584" i="4"/>
  <c r="P4584" i="4"/>
  <c r="M4584" i="4"/>
  <c r="L4584" i="4"/>
  <c r="Q4583" i="4"/>
  <c r="P4583" i="4"/>
  <c r="M4583" i="4"/>
  <c r="L4583" i="4"/>
  <c r="Q4582" i="4"/>
  <c r="P4582" i="4"/>
  <c r="M4582" i="4"/>
  <c r="L4582" i="4"/>
  <c r="Q4581" i="4"/>
  <c r="P4581" i="4"/>
  <c r="M4581" i="4"/>
  <c r="L4581" i="4"/>
  <c r="Q4580" i="4"/>
  <c r="P4580" i="4"/>
  <c r="M4580" i="4"/>
  <c r="L4580" i="4"/>
  <c r="Q4579" i="4"/>
  <c r="P4579" i="4"/>
  <c r="M4579" i="4"/>
  <c r="L4579" i="4"/>
  <c r="Q4578" i="4"/>
  <c r="P4578" i="4"/>
  <c r="M4578" i="4"/>
  <c r="L4578" i="4"/>
  <c r="Q4577" i="4"/>
  <c r="P4577" i="4"/>
  <c r="M4577" i="4"/>
  <c r="N4577" i="4" s="1"/>
  <c r="L4577" i="4"/>
  <c r="Q4576" i="4"/>
  <c r="P4576" i="4"/>
  <c r="M4576" i="4"/>
  <c r="L4576" i="4"/>
  <c r="Q4575" i="4"/>
  <c r="P4575" i="4"/>
  <c r="M4575" i="4"/>
  <c r="L4575" i="4"/>
  <c r="Q4574" i="4"/>
  <c r="P4574" i="4"/>
  <c r="M4574" i="4"/>
  <c r="L4574" i="4"/>
  <c r="Q4573" i="4"/>
  <c r="P4573" i="4"/>
  <c r="M4573" i="4"/>
  <c r="L4573" i="4"/>
  <c r="Q4572" i="4"/>
  <c r="P4572" i="4"/>
  <c r="M4572" i="4"/>
  <c r="L4572" i="4"/>
  <c r="Q4571" i="4"/>
  <c r="P4571" i="4"/>
  <c r="M4571" i="4"/>
  <c r="L4571" i="4"/>
  <c r="Q4570" i="4"/>
  <c r="P4570" i="4"/>
  <c r="M4570" i="4"/>
  <c r="L4570" i="4"/>
  <c r="Q4569" i="4"/>
  <c r="P4569" i="4"/>
  <c r="M4569" i="4"/>
  <c r="L4569" i="4"/>
  <c r="Q4568" i="4"/>
  <c r="P4568" i="4"/>
  <c r="M4568" i="4"/>
  <c r="L4568" i="4"/>
  <c r="Q4567" i="4"/>
  <c r="P4567" i="4"/>
  <c r="M4567" i="4"/>
  <c r="L4567" i="4"/>
  <c r="Q4566" i="4"/>
  <c r="P4566" i="4"/>
  <c r="M4566" i="4"/>
  <c r="L4566" i="4"/>
  <c r="Q4565" i="4"/>
  <c r="P4565" i="4"/>
  <c r="M4565" i="4"/>
  <c r="L4565" i="4"/>
  <c r="Q4564" i="4"/>
  <c r="P4564" i="4"/>
  <c r="M4564" i="4"/>
  <c r="L4564" i="4"/>
  <c r="Q4563" i="4"/>
  <c r="P4563" i="4"/>
  <c r="M4563" i="4"/>
  <c r="L4563" i="4"/>
  <c r="Q4562" i="4"/>
  <c r="P4562" i="4"/>
  <c r="M4562" i="4"/>
  <c r="L4562" i="4"/>
  <c r="Q4561" i="4"/>
  <c r="P4561" i="4"/>
  <c r="M4561" i="4"/>
  <c r="L4561" i="4"/>
  <c r="Q4560" i="4"/>
  <c r="P4560" i="4"/>
  <c r="M4560" i="4"/>
  <c r="L4560" i="4"/>
  <c r="Q4559" i="4"/>
  <c r="P4559" i="4"/>
  <c r="M4559" i="4"/>
  <c r="L4559" i="4"/>
  <c r="Q4558" i="4"/>
  <c r="P4558" i="4"/>
  <c r="M4558" i="4"/>
  <c r="L4558" i="4"/>
  <c r="Q4557" i="4"/>
  <c r="P4557" i="4"/>
  <c r="M4557" i="4"/>
  <c r="L4557" i="4"/>
  <c r="Q4556" i="4"/>
  <c r="P4556" i="4"/>
  <c r="M4556" i="4"/>
  <c r="L4556" i="4"/>
  <c r="Q4555" i="4"/>
  <c r="P4555" i="4"/>
  <c r="M4555" i="4"/>
  <c r="L4555" i="4"/>
  <c r="Q4554" i="4"/>
  <c r="P4554" i="4"/>
  <c r="M4554" i="4"/>
  <c r="L4554" i="4"/>
  <c r="Q4553" i="4"/>
  <c r="P4553" i="4"/>
  <c r="M4553" i="4"/>
  <c r="L4553" i="4"/>
  <c r="Q4552" i="4"/>
  <c r="P4552" i="4"/>
  <c r="M4552" i="4"/>
  <c r="L4552" i="4"/>
  <c r="Q4551" i="4"/>
  <c r="P4551" i="4"/>
  <c r="M4551" i="4"/>
  <c r="L4551" i="4"/>
  <c r="Q4550" i="4"/>
  <c r="P4550" i="4"/>
  <c r="M4550" i="4"/>
  <c r="L4550" i="4"/>
  <c r="Q4549" i="4"/>
  <c r="P4549" i="4"/>
  <c r="M4549" i="4"/>
  <c r="L4549" i="4"/>
  <c r="Q4548" i="4"/>
  <c r="P4548" i="4"/>
  <c r="M4548" i="4"/>
  <c r="L4548" i="4"/>
  <c r="Q4547" i="4"/>
  <c r="P4547" i="4"/>
  <c r="M4547" i="4"/>
  <c r="L4547" i="4"/>
  <c r="Q4546" i="4"/>
  <c r="P4546" i="4"/>
  <c r="M4546" i="4"/>
  <c r="L4546" i="4"/>
  <c r="R4545" i="4"/>
  <c r="Q4545" i="4"/>
  <c r="P4545" i="4"/>
  <c r="M4545" i="4"/>
  <c r="L4545" i="4"/>
  <c r="Q4544" i="4"/>
  <c r="P4544" i="4"/>
  <c r="R4544" i="4" s="1"/>
  <c r="M4544" i="4"/>
  <c r="L4544" i="4"/>
  <c r="N4544" i="4" s="1"/>
  <c r="Q4543" i="4"/>
  <c r="P4543" i="4"/>
  <c r="R4543" i="4" s="1"/>
  <c r="M4543" i="4"/>
  <c r="L4543" i="4"/>
  <c r="Q4542" i="4"/>
  <c r="P4542" i="4"/>
  <c r="M4542" i="4"/>
  <c r="L4542" i="4"/>
  <c r="Q4541" i="4"/>
  <c r="P4541" i="4"/>
  <c r="R4541" i="4" s="1"/>
  <c r="M4541" i="4"/>
  <c r="L4541" i="4"/>
  <c r="Q4540" i="4"/>
  <c r="P4540" i="4"/>
  <c r="R4540" i="4" s="1"/>
  <c r="M4540" i="4"/>
  <c r="L4540" i="4"/>
  <c r="N4540" i="4" s="1"/>
  <c r="Q4539" i="4"/>
  <c r="P4539" i="4"/>
  <c r="R4539" i="4" s="1"/>
  <c r="M4539" i="4"/>
  <c r="L4539" i="4"/>
  <c r="Q4538" i="4"/>
  <c r="P4538" i="4"/>
  <c r="R4538" i="4" s="1"/>
  <c r="M4538" i="4"/>
  <c r="L4538" i="4"/>
  <c r="Q4537" i="4"/>
  <c r="P4537" i="4"/>
  <c r="M4537" i="4"/>
  <c r="L4537" i="4"/>
  <c r="Q4536" i="4"/>
  <c r="P4536" i="4"/>
  <c r="M4536" i="4"/>
  <c r="L4536" i="4"/>
  <c r="Q4535" i="4"/>
  <c r="P4535" i="4"/>
  <c r="R4535" i="4" s="1"/>
  <c r="M4535" i="4"/>
  <c r="L4535" i="4"/>
  <c r="Q4534" i="4"/>
  <c r="P4534" i="4"/>
  <c r="M4534" i="4"/>
  <c r="L4534" i="4"/>
  <c r="Q4533" i="4"/>
  <c r="P4533" i="4"/>
  <c r="R4533" i="4" s="1"/>
  <c r="M4533" i="4"/>
  <c r="L4533" i="4"/>
  <c r="Q4532" i="4"/>
  <c r="P4532" i="4"/>
  <c r="M4532" i="4"/>
  <c r="L4532" i="4"/>
  <c r="Q4531" i="4"/>
  <c r="P4531" i="4"/>
  <c r="R4531" i="4" s="1"/>
  <c r="M4531" i="4"/>
  <c r="L4531" i="4"/>
  <c r="Q4530" i="4"/>
  <c r="P4530" i="4"/>
  <c r="M4530" i="4"/>
  <c r="L4530" i="4"/>
  <c r="Q4529" i="4"/>
  <c r="P4529" i="4"/>
  <c r="M4529" i="4"/>
  <c r="L4529" i="4"/>
  <c r="Q4528" i="4"/>
  <c r="P4528" i="4"/>
  <c r="M4528" i="4"/>
  <c r="L4528" i="4"/>
  <c r="Q4527" i="4"/>
  <c r="P4527" i="4"/>
  <c r="M4527" i="4"/>
  <c r="L4527" i="4"/>
  <c r="Q4526" i="4"/>
  <c r="P4526" i="4"/>
  <c r="M4526" i="4"/>
  <c r="L4526" i="4"/>
  <c r="Q4525" i="4"/>
  <c r="P4525" i="4"/>
  <c r="R4525" i="4" s="1"/>
  <c r="M4525" i="4"/>
  <c r="L4525" i="4"/>
  <c r="Q4524" i="4"/>
  <c r="P4524" i="4"/>
  <c r="M4524" i="4"/>
  <c r="L4524" i="4"/>
  <c r="Q4523" i="4"/>
  <c r="P4523" i="4"/>
  <c r="R4523" i="4" s="1"/>
  <c r="M4523" i="4"/>
  <c r="L4523" i="4"/>
  <c r="Q4522" i="4"/>
  <c r="P4522" i="4"/>
  <c r="M4522" i="4"/>
  <c r="L4522" i="4"/>
  <c r="Q4521" i="4"/>
  <c r="P4521" i="4"/>
  <c r="M4521" i="4"/>
  <c r="L4521" i="4"/>
  <c r="N4521" i="4" s="1"/>
  <c r="Q4520" i="4"/>
  <c r="P4520" i="4"/>
  <c r="R4520" i="4" s="1"/>
  <c r="M4520" i="4"/>
  <c r="L4520" i="4"/>
  <c r="Q4519" i="4"/>
  <c r="P4519" i="4"/>
  <c r="R4519" i="4" s="1"/>
  <c r="M4519" i="4"/>
  <c r="L4519" i="4"/>
  <c r="N4519" i="4" s="1"/>
  <c r="Q4518" i="4"/>
  <c r="P4518" i="4"/>
  <c r="R4518" i="4" s="1"/>
  <c r="M4518" i="4"/>
  <c r="L4518" i="4"/>
  <c r="Q4517" i="4"/>
  <c r="P4517" i="4"/>
  <c r="R4517" i="4" s="1"/>
  <c r="M4517" i="4"/>
  <c r="L4517" i="4"/>
  <c r="Q4516" i="4"/>
  <c r="P4516" i="4"/>
  <c r="R4516" i="4" s="1"/>
  <c r="M4516" i="4"/>
  <c r="L4516" i="4"/>
  <c r="Q4515" i="4"/>
  <c r="P4515" i="4"/>
  <c r="M4515" i="4"/>
  <c r="L4515" i="4"/>
  <c r="Q4514" i="4"/>
  <c r="P4514" i="4"/>
  <c r="R4514" i="4" s="1"/>
  <c r="M4514" i="4"/>
  <c r="L4514" i="4"/>
  <c r="Q4513" i="4"/>
  <c r="P4513" i="4"/>
  <c r="R4513" i="4" s="1"/>
  <c r="M4513" i="4"/>
  <c r="L4513" i="4"/>
  <c r="N4513" i="4" s="1"/>
  <c r="Q4512" i="4"/>
  <c r="P4512" i="4"/>
  <c r="R4512" i="4" s="1"/>
  <c r="M4512" i="4"/>
  <c r="L4512" i="4"/>
  <c r="Q4511" i="4"/>
  <c r="P4511" i="4"/>
  <c r="M4511" i="4"/>
  <c r="L4511" i="4"/>
  <c r="Q4510" i="4"/>
  <c r="P4510" i="4"/>
  <c r="R4510" i="4" s="1"/>
  <c r="M4510" i="4"/>
  <c r="L4510" i="4"/>
  <c r="Q4509" i="4"/>
  <c r="P4509" i="4"/>
  <c r="R4509" i="4" s="1"/>
  <c r="M4509" i="4"/>
  <c r="L4509" i="4"/>
  <c r="N4509" i="4" s="1"/>
  <c r="Q4508" i="4"/>
  <c r="P4508" i="4"/>
  <c r="R4508" i="4" s="1"/>
  <c r="M4508" i="4"/>
  <c r="L4508" i="4"/>
  <c r="Q4507" i="4"/>
  <c r="P4507" i="4"/>
  <c r="M4507" i="4"/>
  <c r="L4507" i="4"/>
  <c r="Q4506" i="4"/>
  <c r="P4506" i="4"/>
  <c r="R4506" i="4" s="1"/>
  <c r="M4506" i="4"/>
  <c r="L4506" i="4"/>
  <c r="Q4505" i="4"/>
  <c r="P4505" i="4"/>
  <c r="R4505" i="4" s="1"/>
  <c r="M4505" i="4"/>
  <c r="L4505" i="4"/>
  <c r="N4505" i="4" s="1"/>
  <c r="Q4504" i="4"/>
  <c r="P4504" i="4"/>
  <c r="R4504" i="4" s="1"/>
  <c r="M4504" i="4"/>
  <c r="L4504" i="4"/>
  <c r="Q4503" i="4"/>
  <c r="P4503" i="4"/>
  <c r="M4503" i="4"/>
  <c r="L4503" i="4"/>
  <c r="Q4502" i="4"/>
  <c r="P4502" i="4"/>
  <c r="R4502" i="4" s="1"/>
  <c r="M4502" i="4"/>
  <c r="L4502" i="4"/>
  <c r="Q4501" i="4"/>
  <c r="P4501" i="4"/>
  <c r="R4501" i="4" s="1"/>
  <c r="M4501" i="4"/>
  <c r="L4501" i="4"/>
  <c r="N4501" i="4" s="1"/>
  <c r="Q4500" i="4"/>
  <c r="P4500" i="4"/>
  <c r="R4500" i="4" s="1"/>
  <c r="M4500" i="4"/>
  <c r="L4500" i="4"/>
  <c r="Q4499" i="4"/>
  <c r="P4499" i="4"/>
  <c r="M4499" i="4"/>
  <c r="L4499" i="4"/>
  <c r="Q4498" i="4"/>
  <c r="P4498" i="4"/>
  <c r="R4498" i="4" s="1"/>
  <c r="M4498" i="4"/>
  <c r="L4498" i="4"/>
  <c r="Q4497" i="4"/>
  <c r="P4497" i="4"/>
  <c r="R4497" i="4" s="1"/>
  <c r="M4497" i="4"/>
  <c r="L4497" i="4"/>
  <c r="N4497" i="4" s="1"/>
  <c r="Q4496" i="4"/>
  <c r="P4496" i="4"/>
  <c r="R4496" i="4" s="1"/>
  <c r="M4496" i="4"/>
  <c r="L4496" i="4"/>
  <c r="Q4495" i="4"/>
  <c r="P4495" i="4"/>
  <c r="M4495" i="4"/>
  <c r="L4495" i="4"/>
  <c r="Q4494" i="4"/>
  <c r="P4494" i="4"/>
  <c r="R4494" i="4" s="1"/>
  <c r="M4494" i="4"/>
  <c r="L4494" i="4"/>
  <c r="Q4493" i="4"/>
  <c r="P4493" i="4"/>
  <c r="R4493" i="4" s="1"/>
  <c r="M4493" i="4"/>
  <c r="L4493" i="4"/>
  <c r="N4493" i="4" s="1"/>
  <c r="Q4492" i="4"/>
  <c r="P4492" i="4"/>
  <c r="R4492" i="4" s="1"/>
  <c r="M4492" i="4"/>
  <c r="L4492" i="4"/>
  <c r="Q4491" i="4"/>
  <c r="P4491" i="4"/>
  <c r="M4491" i="4"/>
  <c r="L4491" i="4"/>
  <c r="Q4490" i="4"/>
  <c r="P4490" i="4"/>
  <c r="R4490" i="4" s="1"/>
  <c r="M4490" i="4"/>
  <c r="L4490" i="4"/>
  <c r="Q4489" i="4"/>
  <c r="P4489" i="4"/>
  <c r="R4489" i="4" s="1"/>
  <c r="M4489" i="4"/>
  <c r="L4489" i="4"/>
  <c r="Q4488" i="4"/>
  <c r="P4488" i="4"/>
  <c r="R4488" i="4" s="1"/>
  <c r="M4488" i="4"/>
  <c r="L4488" i="4"/>
  <c r="Q4487" i="4"/>
  <c r="P4487" i="4"/>
  <c r="M4487" i="4"/>
  <c r="L4487" i="4"/>
  <c r="Q4486" i="4"/>
  <c r="P4486" i="4"/>
  <c r="R4486" i="4" s="1"/>
  <c r="M4486" i="4"/>
  <c r="L4486" i="4"/>
  <c r="Q4485" i="4"/>
  <c r="P4485" i="4"/>
  <c r="R4485" i="4" s="1"/>
  <c r="M4485" i="4"/>
  <c r="L4485" i="4"/>
  <c r="Q4484" i="4"/>
  <c r="P4484" i="4"/>
  <c r="R4484" i="4" s="1"/>
  <c r="M4484" i="4"/>
  <c r="L4484" i="4"/>
  <c r="Q4483" i="4"/>
  <c r="P4483" i="4"/>
  <c r="M4483" i="4"/>
  <c r="L4483" i="4"/>
  <c r="Q4482" i="4"/>
  <c r="P4482" i="4"/>
  <c r="R4482" i="4" s="1"/>
  <c r="M4482" i="4"/>
  <c r="L4482" i="4"/>
  <c r="Q4481" i="4"/>
  <c r="P4481" i="4"/>
  <c r="R4481" i="4" s="1"/>
  <c r="M4481" i="4"/>
  <c r="L4481" i="4"/>
  <c r="Q4480" i="4"/>
  <c r="P4480" i="4"/>
  <c r="R4480" i="4" s="1"/>
  <c r="M4480" i="4"/>
  <c r="L4480" i="4"/>
  <c r="Q4479" i="4"/>
  <c r="P4479" i="4"/>
  <c r="M4479" i="4"/>
  <c r="L4479" i="4"/>
  <c r="Q4478" i="4"/>
  <c r="P4478" i="4"/>
  <c r="R4478" i="4" s="1"/>
  <c r="M4478" i="4"/>
  <c r="L4478" i="4"/>
  <c r="Q4477" i="4"/>
  <c r="P4477" i="4"/>
  <c r="R4477" i="4" s="1"/>
  <c r="M4477" i="4"/>
  <c r="L4477" i="4"/>
  <c r="Q4476" i="4"/>
  <c r="P4476" i="4"/>
  <c r="R4476" i="4" s="1"/>
  <c r="M4476" i="4"/>
  <c r="L4476" i="4"/>
  <c r="Q4475" i="4"/>
  <c r="P4475" i="4"/>
  <c r="M4475" i="4"/>
  <c r="L4475" i="4"/>
  <c r="Q4474" i="4"/>
  <c r="P4474" i="4"/>
  <c r="R4474" i="4" s="1"/>
  <c r="M4474" i="4"/>
  <c r="L4474" i="4"/>
  <c r="Q4473" i="4"/>
  <c r="P4473" i="4"/>
  <c r="R4473" i="4" s="1"/>
  <c r="M4473" i="4"/>
  <c r="L4473" i="4"/>
  <c r="Q4472" i="4"/>
  <c r="P4472" i="4"/>
  <c r="R4472" i="4" s="1"/>
  <c r="M4472" i="4"/>
  <c r="L4472" i="4"/>
  <c r="Q4471" i="4"/>
  <c r="P4471" i="4"/>
  <c r="M4471" i="4"/>
  <c r="L4471" i="4"/>
  <c r="Q4470" i="4"/>
  <c r="P4470" i="4"/>
  <c r="R4470" i="4" s="1"/>
  <c r="M4470" i="4"/>
  <c r="L4470" i="4"/>
  <c r="Q4469" i="4"/>
  <c r="P4469" i="4"/>
  <c r="R4469" i="4" s="1"/>
  <c r="M4469" i="4"/>
  <c r="L4469" i="4"/>
  <c r="Q4468" i="4"/>
  <c r="P4468" i="4"/>
  <c r="R4468" i="4" s="1"/>
  <c r="M4468" i="4"/>
  <c r="L4468" i="4"/>
  <c r="Q4467" i="4"/>
  <c r="P4467" i="4"/>
  <c r="M4467" i="4"/>
  <c r="L4467" i="4"/>
  <c r="Q4466" i="4"/>
  <c r="P4466" i="4"/>
  <c r="R4466" i="4" s="1"/>
  <c r="M4466" i="4"/>
  <c r="L4466" i="4"/>
  <c r="Q4465" i="4"/>
  <c r="P4465" i="4"/>
  <c r="M4465" i="4"/>
  <c r="L4465" i="4"/>
  <c r="Q4464" i="4"/>
  <c r="P4464" i="4"/>
  <c r="R4464" i="4" s="1"/>
  <c r="M4464" i="4"/>
  <c r="L4464" i="4"/>
  <c r="Q4463" i="4"/>
  <c r="P4463" i="4"/>
  <c r="M4463" i="4"/>
  <c r="L4463" i="4"/>
  <c r="Q4462" i="4"/>
  <c r="P4462" i="4"/>
  <c r="R4462" i="4" s="1"/>
  <c r="M4462" i="4"/>
  <c r="L4462" i="4"/>
  <c r="Q4461" i="4"/>
  <c r="P4461" i="4"/>
  <c r="M4461" i="4"/>
  <c r="L4461" i="4"/>
  <c r="Q4460" i="4"/>
  <c r="P4460" i="4"/>
  <c r="R4460" i="4" s="1"/>
  <c r="M4460" i="4"/>
  <c r="L4460" i="4"/>
  <c r="Q4459" i="4"/>
  <c r="P4459" i="4"/>
  <c r="M4459" i="4"/>
  <c r="L4459" i="4"/>
  <c r="Q4458" i="4"/>
  <c r="P4458" i="4"/>
  <c r="R4458" i="4" s="1"/>
  <c r="M4458" i="4"/>
  <c r="L4458" i="4"/>
  <c r="Q4457" i="4"/>
  <c r="P4457" i="4"/>
  <c r="M4457" i="4"/>
  <c r="L4457" i="4"/>
  <c r="Q4456" i="4"/>
  <c r="P4456" i="4"/>
  <c r="R4456" i="4" s="1"/>
  <c r="M4456" i="4"/>
  <c r="L4456" i="4"/>
  <c r="Q4455" i="4"/>
  <c r="P4455" i="4"/>
  <c r="M4455" i="4"/>
  <c r="L4455" i="4"/>
  <c r="Q4454" i="4"/>
  <c r="P4454" i="4"/>
  <c r="R4454" i="4" s="1"/>
  <c r="M4454" i="4"/>
  <c r="L4454" i="4"/>
  <c r="Q4453" i="4"/>
  <c r="P4453" i="4"/>
  <c r="R4453" i="4" s="1"/>
  <c r="M4453" i="4"/>
  <c r="L4453" i="4"/>
  <c r="Q4452" i="4"/>
  <c r="P4452" i="4"/>
  <c r="R4452" i="4" s="1"/>
  <c r="M4452" i="4"/>
  <c r="L4452" i="4"/>
  <c r="Q4451" i="4"/>
  <c r="P4451" i="4"/>
  <c r="M4451" i="4"/>
  <c r="L4451" i="4"/>
  <c r="Q4450" i="4"/>
  <c r="P4450" i="4"/>
  <c r="R4450" i="4" s="1"/>
  <c r="M4450" i="4"/>
  <c r="L4450" i="4"/>
  <c r="Q4449" i="4"/>
  <c r="P4449" i="4"/>
  <c r="R4449" i="4" s="1"/>
  <c r="M4449" i="4"/>
  <c r="L4449" i="4"/>
  <c r="Q4448" i="4"/>
  <c r="P4448" i="4"/>
  <c r="R4448" i="4" s="1"/>
  <c r="M4448" i="4"/>
  <c r="L4448" i="4"/>
  <c r="Q4447" i="4"/>
  <c r="P4447" i="4"/>
  <c r="M4447" i="4"/>
  <c r="L4447" i="4"/>
  <c r="Q4446" i="4"/>
  <c r="P4446" i="4"/>
  <c r="R4446" i="4" s="1"/>
  <c r="M4446" i="4"/>
  <c r="L4446" i="4"/>
  <c r="Q4445" i="4"/>
  <c r="P4445" i="4"/>
  <c r="M4445" i="4"/>
  <c r="L4445" i="4"/>
  <c r="Q4444" i="4"/>
  <c r="P4444" i="4"/>
  <c r="M4444" i="4"/>
  <c r="L4444" i="4"/>
  <c r="Q4443" i="4"/>
  <c r="P4443" i="4"/>
  <c r="M4443" i="4"/>
  <c r="L4443" i="4"/>
  <c r="Q4442" i="4"/>
  <c r="P4442" i="4"/>
  <c r="R4442" i="4" s="1"/>
  <c r="M4442" i="4"/>
  <c r="L4442" i="4"/>
  <c r="N4442" i="4" s="1"/>
  <c r="Q4441" i="4"/>
  <c r="P4441" i="4"/>
  <c r="M4441" i="4"/>
  <c r="L4441" i="4"/>
  <c r="Q4440" i="4"/>
  <c r="P4440" i="4"/>
  <c r="M4440" i="4"/>
  <c r="L4440" i="4"/>
  <c r="N4440" i="4" s="1"/>
  <c r="Q4439" i="4"/>
  <c r="P4439" i="4"/>
  <c r="M4439" i="4"/>
  <c r="L4439" i="4"/>
  <c r="Q4438" i="4"/>
  <c r="P4438" i="4"/>
  <c r="M4438" i="4"/>
  <c r="L4438" i="4"/>
  <c r="N4438" i="4" s="1"/>
  <c r="Q4437" i="4"/>
  <c r="P4437" i="4"/>
  <c r="M4437" i="4"/>
  <c r="L4437" i="4"/>
  <c r="Q4436" i="4"/>
  <c r="P4436" i="4"/>
  <c r="M4436" i="4"/>
  <c r="L4436" i="4"/>
  <c r="N4436" i="4" s="1"/>
  <c r="Q4435" i="4"/>
  <c r="P4435" i="4"/>
  <c r="M4435" i="4"/>
  <c r="L4435" i="4"/>
  <c r="Q4434" i="4"/>
  <c r="P4434" i="4"/>
  <c r="M4434" i="4"/>
  <c r="L4434" i="4"/>
  <c r="N4434" i="4" s="1"/>
  <c r="Q4433" i="4"/>
  <c r="P4433" i="4"/>
  <c r="M4433" i="4"/>
  <c r="L4433" i="4"/>
  <c r="Q4432" i="4"/>
  <c r="P4432" i="4"/>
  <c r="M4432" i="4"/>
  <c r="L4432" i="4"/>
  <c r="Q4431" i="4"/>
  <c r="P4431" i="4"/>
  <c r="M4431" i="4"/>
  <c r="L4431" i="4"/>
  <c r="Q4430" i="4"/>
  <c r="P4430" i="4"/>
  <c r="M4430" i="4"/>
  <c r="L4430" i="4"/>
  <c r="Q4429" i="4"/>
  <c r="P4429" i="4"/>
  <c r="R4429" i="4" s="1"/>
  <c r="M4429" i="4"/>
  <c r="L4429" i="4"/>
  <c r="Q4428" i="4"/>
  <c r="P4428" i="4"/>
  <c r="M4428" i="4"/>
  <c r="L4428" i="4"/>
  <c r="Q4427" i="4"/>
  <c r="P4427" i="4"/>
  <c r="M4427" i="4"/>
  <c r="L4427" i="4"/>
  <c r="Q4426" i="4"/>
  <c r="P4426" i="4"/>
  <c r="M4426" i="4"/>
  <c r="L4426" i="4"/>
  <c r="N4426" i="4" s="1"/>
  <c r="Q4425" i="4"/>
  <c r="P4425" i="4"/>
  <c r="R4425" i="4" s="1"/>
  <c r="M4425" i="4"/>
  <c r="L4425" i="4"/>
  <c r="Q4424" i="4"/>
  <c r="P4424" i="4"/>
  <c r="M4424" i="4"/>
  <c r="L4424" i="4"/>
  <c r="Q4423" i="4"/>
  <c r="P4423" i="4"/>
  <c r="M4423" i="4"/>
  <c r="L4423" i="4"/>
  <c r="Q4422" i="4"/>
  <c r="P4422" i="4"/>
  <c r="M4422" i="4"/>
  <c r="L4422" i="4"/>
  <c r="N4422" i="4" s="1"/>
  <c r="Q4421" i="4"/>
  <c r="P4421" i="4"/>
  <c r="M4421" i="4"/>
  <c r="L4421" i="4"/>
  <c r="Q4420" i="4"/>
  <c r="P4420" i="4"/>
  <c r="M4420" i="4"/>
  <c r="L4420" i="4"/>
  <c r="N4420" i="4" s="1"/>
  <c r="Q4419" i="4"/>
  <c r="P4419" i="4"/>
  <c r="M4419" i="4"/>
  <c r="L4419" i="4"/>
  <c r="Q4418" i="4"/>
  <c r="P4418" i="4"/>
  <c r="R4418" i="4" s="1"/>
  <c r="M4418" i="4"/>
  <c r="L4418" i="4"/>
  <c r="Q4417" i="4"/>
  <c r="P4417" i="4"/>
  <c r="M4417" i="4"/>
  <c r="L4417" i="4"/>
  <c r="Q4416" i="4"/>
  <c r="P4416" i="4"/>
  <c r="R4416" i="4" s="1"/>
  <c r="M4416" i="4"/>
  <c r="L4416" i="4"/>
  <c r="Q4415" i="4"/>
  <c r="P4415" i="4"/>
  <c r="M4415" i="4"/>
  <c r="L4415" i="4"/>
  <c r="Q4414" i="4"/>
  <c r="P4414" i="4"/>
  <c r="R4414" i="4" s="1"/>
  <c r="M4414" i="4"/>
  <c r="L4414" i="4"/>
  <c r="Q4413" i="4"/>
  <c r="P4413" i="4"/>
  <c r="M4413" i="4"/>
  <c r="L4413" i="4"/>
  <c r="Q4412" i="4"/>
  <c r="P4412" i="4"/>
  <c r="M4412" i="4"/>
  <c r="L4412" i="4"/>
  <c r="Q4411" i="4"/>
  <c r="P4411" i="4"/>
  <c r="M4411" i="4"/>
  <c r="L4411" i="4"/>
  <c r="Q4410" i="4"/>
  <c r="P4410" i="4"/>
  <c r="R4410" i="4" s="1"/>
  <c r="M4410" i="4"/>
  <c r="L4410" i="4"/>
  <c r="Q4409" i="4"/>
  <c r="P4409" i="4"/>
  <c r="M4409" i="4"/>
  <c r="L4409" i="4"/>
  <c r="Q4408" i="4"/>
  <c r="P4408" i="4"/>
  <c r="M4408" i="4"/>
  <c r="L4408" i="4"/>
  <c r="Q4407" i="4"/>
  <c r="P4407" i="4"/>
  <c r="M4407" i="4"/>
  <c r="L4407" i="4"/>
  <c r="Q4406" i="4"/>
  <c r="P4406" i="4"/>
  <c r="M4406" i="4"/>
  <c r="L4406" i="4"/>
  <c r="Q4405" i="4"/>
  <c r="P4405" i="4"/>
  <c r="M4405" i="4"/>
  <c r="L4405" i="4"/>
  <c r="Q4404" i="4"/>
  <c r="P4404" i="4"/>
  <c r="M4404" i="4"/>
  <c r="L4404" i="4"/>
  <c r="Q4403" i="4"/>
  <c r="P4403" i="4"/>
  <c r="M4403" i="4"/>
  <c r="L4403" i="4"/>
  <c r="Q4402" i="4"/>
  <c r="P4402" i="4"/>
  <c r="M4402" i="4"/>
  <c r="L4402" i="4"/>
  <c r="Q4401" i="4"/>
  <c r="P4401" i="4"/>
  <c r="M4401" i="4"/>
  <c r="L4401" i="4"/>
  <c r="Q4400" i="4"/>
  <c r="P4400" i="4"/>
  <c r="M4400" i="4"/>
  <c r="L4400" i="4"/>
  <c r="Q4399" i="4"/>
  <c r="P4399" i="4"/>
  <c r="M4399" i="4"/>
  <c r="L4399" i="4"/>
  <c r="Q4398" i="4"/>
  <c r="P4398" i="4"/>
  <c r="M4398" i="4"/>
  <c r="L4398" i="4"/>
  <c r="Q4397" i="4"/>
  <c r="P4397" i="4"/>
  <c r="M4397" i="4"/>
  <c r="L4397" i="4"/>
  <c r="Q4396" i="4"/>
  <c r="P4396" i="4"/>
  <c r="M4396" i="4"/>
  <c r="L4396" i="4"/>
  <c r="Q4395" i="4"/>
  <c r="P4395" i="4"/>
  <c r="M4395" i="4"/>
  <c r="L4395" i="4"/>
  <c r="Q4394" i="4"/>
  <c r="P4394" i="4"/>
  <c r="M4394" i="4"/>
  <c r="L4394" i="4"/>
  <c r="Q4393" i="4"/>
  <c r="P4393" i="4"/>
  <c r="M4393" i="4"/>
  <c r="L4393" i="4"/>
  <c r="Q4392" i="4"/>
  <c r="P4392" i="4"/>
  <c r="M4392" i="4"/>
  <c r="L4392" i="4"/>
  <c r="Q4391" i="4"/>
  <c r="P4391" i="4"/>
  <c r="M4391" i="4"/>
  <c r="L4391" i="4"/>
  <c r="Q4390" i="4"/>
  <c r="P4390" i="4"/>
  <c r="M4390" i="4"/>
  <c r="L4390" i="4"/>
  <c r="Q4389" i="4"/>
  <c r="P4389" i="4"/>
  <c r="M4389" i="4"/>
  <c r="L4389" i="4"/>
  <c r="Q4388" i="4"/>
  <c r="P4388" i="4"/>
  <c r="M4388" i="4"/>
  <c r="L4388" i="4"/>
  <c r="Q4387" i="4"/>
  <c r="P4387" i="4"/>
  <c r="M4387" i="4"/>
  <c r="L4387" i="4"/>
  <c r="Q4386" i="4"/>
  <c r="P4386" i="4"/>
  <c r="M4386" i="4"/>
  <c r="L4386" i="4"/>
  <c r="Q4385" i="4"/>
  <c r="P4385" i="4"/>
  <c r="M4385" i="4"/>
  <c r="L4385" i="4"/>
  <c r="Q4384" i="4"/>
  <c r="P4384" i="4"/>
  <c r="M4384" i="4"/>
  <c r="L4384" i="4"/>
  <c r="Q4383" i="4"/>
  <c r="P4383" i="4"/>
  <c r="M4383" i="4"/>
  <c r="L4383" i="4"/>
  <c r="Q4382" i="4"/>
  <c r="P4382" i="4"/>
  <c r="M4382" i="4"/>
  <c r="L4382" i="4"/>
  <c r="Q4381" i="4"/>
  <c r="P4381" i="4"/>
  <c r="M4381" i="4"/>
  <c r="L4381" i="4"/>
  <c r="Q4380" i="4"/>
  <c r="P4380" i="4"/>
  <c r="M4380" i="4"/>
  <c r="L4380" i="4"/>
  <c r="Q4379" i="4"/>
  <c r="P4379" i="4"/>
  <c r="M4379" i="4"/>
  <c r="L4379" i="4"/>
  <c r="Q4378" i="4"/>
  <c r="P4378" i="4"/>
  <c r="M4378" i="4"/>
  <c r="L4378" i="4"/>
  <c r="Q4377" i="4"/>
  <c r="P4377" i="4"/>
  <c r="M4377" i="4"/>
  <c r="L4377" i="4"/>
  <c r="Q4376" i="4"/>
  <c r="P4376" i="4"/>
  <c r="M4376" i="4"/>
  <c r="L4376" i="4"/>
  <c r="Q4375" i="4"/>
  <c r="P4375" i="4"/>
  <c r="M4375" i="4"/>
  <c r="L4375" i="4"/>
  <c r="Q4374" i="4"/>
  <c r="P4374" i="4"/>
  <c r="M4374" i="4"/>
  <c r="L4374" i="4"/>
  <c r="Q4373" i="4"/>
  <c r="P4373" i="4"/>
  <c r="M4373" i="4"/>
  <c r="L4373" i="4"/>
  <c r="Q4372" i="4"/>
  <c r="P4372" i="4"/>
  <c r="M4372" i="4"/>
  <c r="L4372" i="4"/>
  <c r="Q4371" i="4"/>
  <c r="P4371" i="4"/>
  <c r="M4371" i="4"/>
  <c r="L4371" i="4"/>
  <c r="Q4370" i="4"/>
  <c r="P4370" i="4"/>
  <c r="M4370" i="4"/>
  <c r="L4370" i="4"/>
  <c r="Q4369" i="4"/>
  <c r="P4369" i="4"/>
  <c r="M4369" i="4"/>
  <c r="L4369" i="4"/>
  <c r="Q4368" i="4"/>
  <c r="P4368" i="4"/>
  <c r="M4368" i="4"/>
  <c r="L4368" i="4"/>
  <c r="Q4367" i="4"/>
  <c r="R4367" i="4" s="1"/>
  <c r="P4367" i="4"/>
  <c r="M4367" i="4"/>
  <c r="L4367" i="4"/>
  <c r="Q4366" i="4"/>
  <c r="P4366" i="4"/>
  <c r="M4366" i="4"/>
  <c r="L4366" i="4"/>
  <c r="Q4365" i="4"/>
  <c r="P4365" i="4"/>
  <c r="M4365" i="4"/>
  <c r="L4365" i="4"/>
  <c r="Q4364" i="4"/>
  <c r="P4364" i="4"/>
  <c r="M4364" i="4"/>
  <c r="L4364" i="4"/>
  <c r="Q4363" i="4"/>
  <c r="P4363" i="4"/>
  <c r="M4363" i="4"/>
  <c r="L4363" i="4"/>
  <c r="Q4362" i="4"/>
  <c r="P4362" i="4"/>
  <c r="M4362" i="4"/>
  <c r="L4362" i="4"/>
  <c r="Q4361" i="4"/>
  <c r="P4361" i="4"/>
  <c r="M4361" i="4"/>
  <c r="L4361" i="4"/>
  <c r="Q4360" i="4"/>
  <c r="P4360" i="4"/>
  <c r="M4360" i="4"/>
  <c r="L4360" i="4"/>
  <c r="Q4359" i="4"/>
  <c r="P4359" i="4"/>
  <c r="M4359" i="4"/>
  <c r="L4359" i="4"/>
  <c r="Q4358" i="4"/>
  <c r="P4358" i="4"/>
  <c r="M4358" i="4"/>
  <c r="L4358" i="4"/>
  <c r="Q4357" i="4"/>
  <c r="P4357" i="4"/>
  <c r="M4357" i="4"/>
  <c r="L4357" i="4"/>
  <c r="Q4356" i="4"/>
  <c r="P4356" i="4"/>
  <c r="M4356" i="4"/>
  <c r="L4356" i="4"/>
  <c r="Q4355" i="4"/>
  <c r="P4355" i="4"/>
  <c r="M4355" i="4"/>
  <c r="L4355" i="4"/>
  <c r="Q4354" i="4"/>
  <c r="P4354" i="4"/>
  <c r="M4354" i="4"/>
  <c r="L4354" i="4"/>
  <c r="Q4353" i="4"/>
  <c r="P4353" i="4"/>
  <c r="M4353" i="4"/>
  <c r="L4353" i="4"/>
  <c r="Q4352" i="4"/>
  <c r="P4352" i="4"/>
  <c r="M4352" i="4"/>
  <c r="L4352" i="4"/>
  <c r="Q4351" i="4"/>
  <c r="P4351" i="4"/>
  <c r="M4351" i="4"/>
  <c r="L4351" i="4"/>
  <c r="Q4350" i="4"/>
  <c r="P4350" i="4"/>
  <c r="M4350" i="4"/>
  <c r="L4350" i="4"/>
  <c r="Q4349" i="4"/>
  <c r="P4349" i="4"/>
  <c r="M4349" i="4"/>
  <c r="L4349" i="4"/>
  <c r="Q4348" i="4"/>
  <c r="P4348" i="4"/>
  <c r="M4348" i="4"/>
  <c r="L4348" i="4"/>
  <c r="Q4347" i="4"/>
  <c r="P4347" i="4"/>
  <c r="M4347" i="4"/>
  <c r="L4347" i="4"/>
  <c r="Q4346" i="4"/>
  <c r="P4346" i="4"/>
  <c r="M4346" i="4"/>
  <c r="L4346" i="4"/>
  <c r="Q4345" i="4"/>
  <c r="P4345" i="4"/>
  <c r="M4345" i="4"/>
  <c r="L4345" i="4"/>
  <c r="Q4344" i="4"/>
  <c r="P4344" i="4"/>
  <c r="M4344" i="4"/>
  <c r="L4344" i="4"/>
  <c r="Q4343" i="4"/>
  <c r="P4343" i="4"/>
  <c r="M4343" i="4"/>
  <c r="L4343" i="4"/>
  <c r="Q4342" i="4"/>
  <c r="P4342" i="4"/>
  <c r="M4342" i="4"/>
  <c r="L4342" i="4"/>
  <c r="Q4341" i="4"/>
  <c r="P4341" i="4"/>
  <c r="M4341" i="4"/>
  <c r="L4341" i="4"/>
  <c r="Q4340" i="4"/>
  <c r="P4340" i="4"/>
  <c r="M4340" i="4"/>
  <c r="L4340" i="4"/>
  <c r="Q4339" i="4"/>
  <c r="P4339" i="4"/>
  <c r="M4339" i="4"/>
  <c r="L4339" i="4"/>
  <c r="Q4338" i="4"/>
  <c r="P4338" i="4"/>
  <c r="M4338" i="4"/>
  <c r="L4338" i="4"/>
  <c r="Q4337" i="4"/>
  <c r="P4337" i="4"/>
  <c r="M4337" i="4"/>
  <c r="L4337" i="4"/>
  <c r="Q4336" i="4"/>
  <c r="P4336" i="4"/>
  <c r="M4336" i="4"/>
  <c r="L4336" i="4"/>
  <c r="Q4335" i="4"/>
  <c r="P4335" i="4"/>
  <c r="M4335" i="4"/>
  <c r="L4335" i="4"/>
  <c r="Q4334" i="4"/>
  <c r="P4334" i="4"/>
  <c r="M4334" i="4"/>
  <c r="L4334" i="4"/>
  <c r="Q4333" i="4"/>
  <c r="P4333" i="4"/>
  <c r="M4333" i="4"/>
  <c r="L4333" i="4"/>
  <c r="Q4332" i="4"/>
  <c r="P4332" i="4"/>
  <c r="M4332" i="4"/>
  <c r="L4332" i="4"/>
  <c r="Q4331" i="4"/>
  <c r="P4331" i="4"/>
  <c r="M4331" i="4"/>
  <c r="L4331" i="4"/>
  <c r="Q4330" i="4"/>
  <c r="P4330" i="4"/>
  <c r="M4330" i="4"/>
  <c r="L4330" i="4"/>
  <c r="Q4329" i="4"/>
  <c r="P4329" i="4"/>
  <c r="M4329" i="4"/>
  <c r="L4329" i="4"/>
  <c r="Q4328" i="4"/>
  <c r="P4328" i="4"/>
  <c r="M4328" i="4"/>
  <c r="L4328" i="4"/>
  <c r="Q4327" i="4"/>
  <c r="P4327" i="4"/>
  <c r="M4327" i="4"/>
  <c r="L4327" i="4"/>
  <c r="Q4326" i="4"/>
  <c r="P4326" i="4"/>
  <c r="M4326" i="4"/>
  <c r="L4326" i="4"/>
  <c r="Q4325" i="4"/>
  <c r="P4325" i="4"/>
  <c r="M4325" i="4"/>
  <c r="L4325" i="4"/>
  <c r="Q4324" i="4"/>
  <c r="P4324" i="4"/>
  <c r="M4324" i="4"/>
  <c r="L4324" i="4"/>
  <c r="Q4323" i="4"/>
  <c r="P4323" i="4"/>
  <c r="M4323" i="4"/>
  <c r="L4323" i="4"/>
  <c r="Q4322" i="4"/>
  <c r="P4322" i="4"/>
  <c r="M4322" i="4"/>
  <c r="L4322" i="4"/>
  <c r="Q4321" i="4"/>
  <c r="P4321" i="4"/>
  <c r="M4321" i="4"/>
  <c r="L4321" i="4"/>
  <c r="Q4320" i="4"/>
  <c r="P4320" i="4"/>
  <c r="M4320" i="4"/>
  <c r="L4320" i="4"/>
  <c r="Q4319" i="4"/>
  <c r="P4319" i="4"/>
  <c r="M4319" i="4"/>
  <c r="L4319" i="4"/>
  <c r="Q4318" i="4"/>
  <c r="P4318" i="4"/>
  <c r="M4318" i="4"/>
  <c r="L4318" i="4"/>
  <c r="Q4317" i="4"/>
  <c r="P4317" i="4"/>
  <c r="M4317" i="4"/>
  <c r="L4317" i="4"/>
  <c r="Q4316" i="4"/>
  <c r="P4316" i="4"/>
  <c r="M4316" i="4"/>
  <c r="L4316" i="4"/>
  <c r="Q4315" i="4"/>
  <c r="P4315" i="4"/>
  <c r="M4315" i="4"/>
  <c r="L4315" i="4"/>
  <c r="Q4314" i="4"/>
  <c r="P4314" i="4"/>
  <c r="M4314" i="4"/>
  <c r="L4314" i="4"/>
  <c r="Q4313" i="4"/>
  <c r="P4313" i="4"/>
  <c r="M4313" i="4"/>
  <c r="L4313" i="4"/>
  <c r="Q4312" i="4"/>
  <c r="P4312" i="4"/>
  <c r="M4312" i="4"/>
  <c r="L4312" i="4"/>
  <c r="Q4311" i="4"/>
  <c r="P4311" i="4"/>
  <c r="M4311" i="4"/>
  <c r="L4311" i="4"/>
  <c r="Q4310" i="4"/>
  <c r="P4310" i="4"/>
  <c r="M4310" i="4"/>
  <c r="L4310" i="4"/>
  <c r="Q4309" i="4"/>
  <c r="P4309" i="4"/>
  <c r="M4309" i="4"/>
  <c r="L4309" i="4"/>
  <c r="Q4308" i="4"/>
  <c r="P4308" i="4"/>
  <c r="M4308" i="4"/>
  <c r="L4308" i="4"/>
  <c r="Q4307" i="4"/>
  <c r="P4307" i="4"/>
  <c r="M4307" i="4"/>
  <c r="L4307" i="4"/>
  <c r="Q4306" i="4"/>
  <c r="P4306" i="4"/>
  <c r="M4306" i="4"/>
  <c r="L4306" i="4"/>
  <c r="Q4305" i="4"/>
  <c r="P4305" i="4"/>
  <c r="M4305" i="4"/>
  <c r="L4305" i="4"/>
  <c r="Q4304" i="4"/>
  <c r="P4304" i="4"/>
  <c r="M4304" i="4"/>
  <c r="L4304" i="4"/>
  <c r="Q4303" i="4"/>
  <c r="P4303" i="4"/>
  <c r="M4303" i="4"/>
  <c r="L4303" i="4"/>
  <c r="Q4302" i="4"/>
  <c r="P4302" i="4"/>
  <c r="M4302" i="4"/>
  <c r="L4302" i="4"/>
  <c r="Q4301" i="4"/>
  <c r="P4301" i="4"/>
  <c r="M4301" i="4"/>
  <c r="L4301" i="4"/>
  <c r="Q4300" i="4"/>
  <c r="P4300" i="4"/>
  <c r="M4300" i="4"/>
  <c r="L4300" i="4"/>
  <c r="Q4299" i="4"/>
  <c r="P4299" i="4"/>
  <c r="M4299" i="4"/>
  <c r="L4299" i="4"/>
  <c r="Q4298" i="4"/>
  <c r="P4298" i="4"/>
  <c r="M4298" i="4"/>
  <c r="L4298" i="4"/>
  <c r="Q4297" i="4"/>
  <c r="P4297" i="4"/>
  <c r="M4297" i="4"/>
  <c r="L4297" i="4"/>
  <c r="Q4296" i="4"/>
  <c r="P4296" i="4"/>
  <c r="M4296" i="4"/>
  <c r="L4296" i="4"/>
  <c r="Q4295" i="4"/>
  <c r="P4295" i="4"/>
  <c r="M4295" i="4"/>
  <c r="L4295" i="4"/>
  <c r="Q4294" i="4"/>
  <c r="P4294" i="4"/>
  <c r="M4294" i="4"/>
  <c r="L4294" i="4"/>
  <c r="Q4293" i="4"/>
  <c r="P4293" i="4"/>
  <c r="M4293" i="4"/>
  <c r="L4293" i="4"/>
  <c r="Q4292" i="4"/>
  <c r="P4292" i="4"/>
  <c r="M4292" i="4"/>
  <c r="L4292" i="4"/>
  <c r="Q4291" i="4"/>
  <c r="P4291" i="4"/>
  <c r="M4291" i="4"/>
  <c r="L4291" i="4"/>
  <c r="Q4290" i="4"/>
  <c r="P4290" i="4"/>
  <c r="M4290" i="4"/>
  <c r="L4290" i="4"/>
  <c r="Q4289" i="4"/>
  <c r="P4289" i="4"/>
  <c r="M4289" i="4"/>
  <c r="N4289" i="4" s="1"/>
  <c r="L4289" i="4"/>
  <c r="Q4288" i="4"/>
  <c r="P4288" i="4"/>
  <c r="M4288" i="4"/>
  <c r="L4288" i="4"/>
  <c r="Q4287" i="4"/>
  <c r="P4287" i="4"/>
  <c r="M4287" i="4"/>
  <c r="L4287" i="4"/>
  <c r="Q4286" i="4"/>
  <c r="P4286" i="4"/>
  <c r="M4286" i="4"/>
  <c r="L4286" i="4"/>
  <c r="Q4285" i="4"/>
  <c r="P4285" i="4"/>
  <c r="M4285" i="4"/>
  <c r="L4285" i="4"/>
  <c r="Q4284" i="4"/>
  <c r="P4284" i="4"/>
  <c r="M4284" i="4"/>
  <c r="L4284" i="4"/>
  <c r="Q4283" i="4"/>
  <c r="P4283" i="4"/>
  <c r="M4283" i="4"/>
  <c r="L4283" i="4"/>
  <c r="Q4282" i="4"/>
  <c r="P4282" i="4"/>
  <c r="M4282" i="4"/>
  <c r="L4282" i="4"/>
  <c r="Q4281" i="4"/>
  <c r="P4281" i="4"/>
  <c r="M4281" i="4"/>
  <c r="L4281" i="4"/>
  <c r="Q4280" i="4"/>
  <c r="P4280" i="4"/>
  <c r="M4280" i="4"/>
  <c r="L4280" i="4"/>
  <c r="Q4279" i="4"/>
  <c r="P4279" i="4"/>
  <c r="M4279" i="4"/>
  <c r="L4279" i="4"/>
  <c r="Q4278" i="4"/>
  <c r="P4278" i="4"/>
  <c r="M4278" i="4"/>
  <c r="L4278" i="4"/>
  <c r="Q4277" i="4"/>
  <c r="P4277" i="4"/>
  <c r="M4277" i="4"/>
  <c r="L4277" i="4"/>
  <c r="Q4276" i="4"/>
  <c r="P4276" i="4"/>
  <c r="M4276" i="4"/>
  <c r="L4276" i="4"/>
  <c r="Q4275" i="4"/>
  <c r="P4275" i="4"/>
  <c r="M4275" i="4"/>
  <c r="L4275" i="4"/>
  <c r="Q4274" i="4"/>
  <c r="P4274" i="4"/>
  <c r="M4274" i="4"/>
  <c r="L4274" i="4"/>
  <c r="Q4273" i="4"/>
  <c r="P4273" i="4"/>
  <c r="M4273" i="4"/>
  <c r="L4273" i="4"/>
  <c r="Q4272" i="4"/>
  <c r="P4272" i="4"/>
  <c r="M4272" i="4"/>
  <c r="L4272" i="4"/>
  <c r="Q4271" i="4"/>
  <c r="P4271" i="4"/>
  <c r="M4271" i="4"/>
  <c r="L4271" i="4"/>
  <c r="Q4270" i="4"/>
  <c r="P4270" i="4"/>
  <c r="M4270" i="4"/>
  <c r="L4270" i="4"/>
  <c r="Q4269" i="4"/>
  <c r="P4269" i="4"/>
  <c r="M4269" i="4"/>
  <c r="L4269" i="4"/>
  <c r="Q4268" i="4"/>
  <c r="P4268" i="4"/>
  <c r="M4268" i="4"/>
  <c r="L4268" i="4"/>
  <c r="Q4267" i="4"/>
  <c r="P4267" i="4"/>
  <c r="M4267" i="4"/>
  <c r="L4267" i="4"/>
  <c r="Q4266" i="4"/>
  <c r="P4266" i="4"/>
  <c r="M4266" i="4"/>
  <c r="L4266" i="4"/>
  <c r="Q4265" i="4"/>
  <c r="P4265" i="4"/>
  <c r="M4265" i="4"/>
  <c r="L4265" i="4"/>
  <c r="Q4264" i="4"/>
  <c r="P4264" i="4"/>
  <c r="M4264" i="4"/>
  <c r="L4264" i="4"/>
  <c r="Q4263" i="4"/>
  <c r="P4263" i="4"/>
  <c r="M4263" i="4"/>
  <c r="L4263" i="4"/>
  <c r="Q4262" i="4"/>
  <c r="P4262" i="4"/>
  <c r="M4262" i="4"/>
  <c r="L4262" i="4"/>
  <c r="Q4261" i="4"/>
  <c r="P4261" i="4"/>
  <c r="M4261" i="4"/>
  <c r="L4261" i="4"/>
  <c r="Q4260" i="4"/>
  <c r="P4260" i="4"/>
  <c r="M4260" i="4"/>
  <c r="L4260" i="4"/>
  <c r="N4260" i="4" s="1"/>
  <c r="Q4259" i="4"/>
  <c r="P4259" i="4"/>
  <c r="M4259" i="4"/>
  <c r="L4259" i="4"/>
  <c r="Q4258" i="4"/>
  <c r="P4258" i="4"/>
  <c r="M4258" i="4"/>
  <c r="L4258" i="4"/>
  <c r="N4258" i="4" s="1"/>
  <c r="Q4257" i="4"/>
  <c r="P4257" i="4"/>
  <c r="M4257" i="4"/>
  <c r="L4257" i="4"/>
  <c r="Q4256" i="4"/>
  <c r="P4256" i="4"/>
  <c r="M4256" i="4"/>
  <c r="L4256" i="4"/>
  <c r="N4256" i="4" s="1"/>
  <c r="Q4255" i="4"/>
  <c r="P4255" i="4"/>
  <c r="M4255" i="4"/>
  <c r="L4255" i="4"/>
  <c r="Q4254" i="4"/>
  <c r="P4254" i="4"/>
  <c r="M4254" i="4"/>
  <c r="L4254" i="4"/>
  <c r="Q4253" i="4"/>
  <c r="P4253" i="4"/>
  <c r="M4253" i="4"/>
  <c r="L4253" i="4"/>
  <c r="Q4252" i="4"/>
  <c r="P4252" i="4"/>
  <c r="M4252" i="4"/>
  <c r="L4252" i="4"/>
  <c r="N4252" i="4" s="1"/>
  <c r="Q4251" i="4"/>
  <c r="P4251" i="4"/>
  <c r="M4251" i="4"/>
  <c r="L4251" i="4"/>
  <c r="Q4250" i="4"/>
  <c r="P4250" i="4"/>
  <c r="M4250" i="4"/>
  <c r="L4250" i="4"/>
  <c r="N4250" i="4" s="1"/>
  <c r="Q4249" i="4"/>
  <c r="P4249" i="4"/>
  <c r="M4249" i="4"/>
  <c r="L4249" i="4"/>
  <c r="Q4248" i="4"/>
  <c r="P4248" i="4"/>
  <c r="M4248" i="4"/>
  <c r="L4248" i="4"/>
  <c r="N4248" i="4" s="1"/>
  <c r="Q4247" i="4"/>
  <c r="P4247" i="4"/>
  <c r="M4247" i="4"/>
  <c r="L4247" i="4"/>
  <c r="Q4246" i="4"/>
  <c r="P4246" i="4"/>
  <c r="M4246" i="4"/>
  <c r="L4246" i="4"/>
  <c r="N4246" i="4" s="1"/>
  <c r="Q4245" i="4"/>
  <c r="P4245" i="4"/>
  <c r="M4245" i="4"/>
  <c r="L4245" i="4"/>
  <c r="Q4244" i="4"/>
  <c r="P4244" i="4"/>
  <c r="M4244" i="4"/>
  <c r="L4244" i="4"/>
  <c r="Q4243" i="4"/>
  <c r="P4243" i="4"/>
  <c r="M4243" i="4"/>
  <c r="L4243" i="4"/>
  <c r="Q4242" i="4"/>
  <c r="P4242" i="4"/>
  <c r="M4242" i="4"/>
  <c r="L4242" i="4"/>
  <c r="Q4241" i="4"/>
  <c r="P4241" i="4"/>
  <c r="M4241" i="4"/>
  <c r="L4241" i="4"/>
  <c r="Q4240" i="4"/>
  <c r="P4240" i="4"/>
  <c r="M4240" i="4"/>
  <c r="L4240" i="4"/>
  <c r="N4240" i="4" s="1"/>
  <c r="Q4239" i="4"/>
  <c r="P4239" i="4"/>
  <c r="M4239" i="4"/>
  <c r="L4239" i="4"/>
  <c r="Q4238" i="4"/>
  <c r="P4238" i="4"/>
  <c r="M4238" i="4"/>
  <c r="L4238" i="4"/>
  <c r="Q4237" i="4"/>
  <c r="P4237" i="4"/>
  <c r="M4237" i="4"/>
  <c r="L4237" i="4"/>
  <c r="Q4236" i="4"/>
  <c r="P4236" i="4"/>
  <c r="M4236" i="4"/>
  <c r="L4236" i="4"/>
  <c r="N4236" i="4" s="1"/>
  <c r="Q4235" i="4"/>
  <c r="P4235" i="4"/>
  <c r="M4235" i="4"/>
  <c r="L4235" i="4"/>
  <c r="Q4234" i="4"/>
  <c r="P4234" i="4"/>
  <c r="M4234" i="4"/>
  <c r="L4234" i="4"/>
  <c r="N4234" i="4" s="1"/>
  <c r="Q4233" i="4"/>
  <c r="P4233" i="4"/>
  <c r="M4233" i="4"/>
  <c r="L4233" i="4"/>
  <c r="Q4232" i="4"/>
  <c r="P4232" i="4"/>
  <c r="M4232" i="4"/>
  <c r="L4232" i="4"/>
  <c r="N4232" i="4" s="1"/>
  <c r="Q4231" i="4"/>
  <c r="P4231" i="4"/>
  <c r="M4231" i="4"/>
  <c r="L4231" i="4"/>
  <c r="Q4230" i="4"/>
  <c r="P4230" i="4"/>
  <c r="M4230" i="4"/>
  <c r="L4230" i="4"/>
  <c r="N4230" i="4" s="1"/>
  <c r="Q4229" i="4"/>
  <c r="P4229" i="4"/>
  <c r="M4229" i="4"/>
  <c r="L4229" i="4"/>
  <c r="Q4228" i="4"/>
  <c r="P4228" i="4"/>
  <c r="M4228" i="4"/>
  <c r="L4228" i="4"/>
  <c r="N4228" i="4" s="1"/>
  <c r="Q4227" i="4"/>
  <c r="P4227" i="4"/>
  <c r="M4227" i="4"/>
  <c r="L4227" i="4"/>
  <c r="Q4226" i="4"/>
  <c r="P4226" i="4"/>
  <c r="M4226" i="4"/>
  <c r="L4226" i="4"/>
  <c r="N4226" i="4" s="1"/>
  <c r="Q4225" i="4"/>
  <c r="P4225" i="4"/>
  <c r="M4225" i="4"/>
  <c r="L4225" i="4"/>
  <c r="Q4224" i="4"/>
  <c r="P4224" i="4"/>
  <c r="M4224" i="4"/>
  <c r="L4224" i="4"/>
  <c r="N4224" i="4" s="1"/>
  <c r="Q4223" i="4"/>
  <c r="P4223" i="4"/>
  <c r="M4223" i="4"/>
  <c r="L4223" i="4"/>
  <c r="Q4222" i="4"/>
  <c r="P4222" i="4"/>
  <c r="M4222" i="4"/>
  <c r="L4222" i="4"/>
  <c r="Q4221" i="4"/>
  <c r="P4221" i="4"/>
  <c r="M4221" i="4"/>
  <c r="L4221" i="4"/>
  <c r="Q4220" i="4"/>
  <c r="P4220" i="4"/>
  <c r="M4220" i="4"/>
  <c r="L4220" i="4"/>
  <c r="N4220" i="4" s="1"/>
  <c r="Q4219" i="4"/>
  <c r="P4219" i="4"/>
  <c r="M4219" i="4"/>
  <c r="L4219" i="4"/>
  <c r="Q4218" i="4"/>
  <c r="P4218" i="4"/>
  <c r="M4218" i="4"/>
  <c r="L4218" i="4"/>
  <c r="N4218" i="4" s="1"/>
  <c r="Q4217" i="4"/>
  <c r="P4217" i="4"/>
  <c r="M4217" i="4"/>
  <c r="L4217" i="4"/>
  <c r="Q4216" i="4"/>
  <c r="P4216" i="4"/>
  <c r="M4216" i="4"/>
  <c r="L4216" i="4"/>
  <c r="N4216" i="4" s="1"/>
  <c r="Q4215" i="4"/>
  <c r="P4215" i="4"/>
  <c r="M4215" i="4"/>
  <c r="L4215" i="4"/>
  <c r="Q4214" i="4"/>
  <c r="P4214" i="4"/>
  <c r="M4214" i="4"/>
  <c r="L4214" i="4"/>
  <c r="N4214" i="4" s="1"/>
  <c r="Q4213" i="4"/>
  <c r="P4213" i="4"/>
  <c r="M4213" i="4"/>
  <c r="L4213" i="4"/>
  <c r="Q4212" i="4"/>
  <c r="P4212" i="4"/>
  <c r="M4212" i="4"/>
  <c r="L4212" i="4"/>
  <c r="N4212" i="4" s="1"/>
  <c r="Q4211" i="4"/>
  <c r="P4211" i="4"/>
  <c r="M4211" i="4"/>
  <c r="L4211" i="4"/>
  <c r="Q4210" i="4"/>
  <c r="P4210" i="4"/>
  <c r="M4210" i="4"/>
  <c r="L4210" i="4"/>
  <c r="N4210" i="4" s="1"/>
  <c r="Q4209" i="4"/>
  <c r="P4209" i="4"/>
  <c r="M4209" i="4"/>
  <c r="L4209" i="4"/>
  <c r="Q4208" i="4"/>
  <c r="P4208" i="4"/>
  <c r="M4208" i="4"/>
  <c r="L4208" i="4"/>
  <c r="N4208" i="4" s="1"/>
  <c r="Q4207" i="4"/>
  <c r="P4207" i="4"/>
  <c r="M4207" i="4"/>
  <c r="L4207" i="4"/>
  <c r="Q4206" i="4"/>
  <c r="P4206" i="4"/>
  <c r="M4206" i="4"/>
  <c r="L4206" i="4"/>
  <c r="Q4205" i="4"/>
  <c r="P4205" i="4"/>
  <c r="M4205" i="4"/>
  <c r="L4205" i="4"/>
  <c r="Q4204" i="4"/>
  <c r="P4204" i="4"/>
  <c r="M4204" i="4"/>
  <c r="L4204" i="4"/>
  <c r="N4204" i="4" s="1"/>
  <c r="Q4203" i="4"/>
  <c r="P4203" i="4"/>
  <c r="M4203" i="4"/>
  <c r="L4203" i="4"/>
  <c r="Q4202" i="4"/>
  <c r="P4202" i="4"/>
  <c r="M4202" i="4"/>
  <c r="L4202" i="4"/>
  <c r="N4202" i="4" s="1"/>
  <c r="Q4201" i="4"/>
  <c r="P4201" i="4"/>
  <c r="M4201" i="4"/>
  <c r="L4201" i="4"/>
  <c r="Q4200" i="4"/>
  <c r="P4200" i="4"/>
  <c r="M4200" i="4"/>
  <c r="L4200" i="4"/>
  <c r="Q4199" i="4"/>
  <c r="P4199" i="4"/>
  <c r="M4199" i="4"/>
  <c r="L4199" i="4"/>
  <c r="Q4198" i="4"/>
  <c r="P4198" i="4"/>
  <c r="M4198" i="4"/>
  <c r="L4198" i="4"/>
  <c r="Q4197" i="4"/>
  <c r="P4197" i="4"/>
  <c r="M4197" i="4"/>
  <c r="L4197" i="4"/>
  <c r="Q4196" i="4"/>
  <c r="P4196" i="4"/>
  <c r="M4196" i="4"/>
  <c r="L4196" i="4"/>
  <c r="Q4195" i="4"/>
  <c r="P4195" i="4"/>
  <c r="M4195" i="4"/>
  <c r="L4195" i="4"/>
  <c r="Q4194" i="4"/>
  <c r="P4194" i="4"/>
  <c r="M4194" i="4"/>
  <c r="L4194" i="4"/>
  <c r="Q4193" i="4"/>
  <c r="P4193" i="4"/>
  <c r="M4193" i="4"/>
  <c r="L4193" i="4"/>
  <c r="Q4192" i="4"/>
  <c r="P4192" i="4"/>
  <c r="M4192" i="4"/>
  <c r="L4192" i="4"/>
  <c r="Q4191" i="4"/>
  <c r="P4191" i="4"/>
  <c r="M4191" i="4"/>
  <c r="L4191" i="4"/>
  <c r="Q4190" i="4"/>
  <c r="P4190" i="4"/>
  <c r="M4190" i="4"/>
  <c r="L4190" i="4"/>
  <c r="Q4189" i="4"/>
  <c r="P4189" i="4"/>
  <c r="M4189" i="4"/>
  <c r="L4189" i="4"/>
  <c r="Q4188" i="4"/>
  <c r="P4188" i="4"/>
  <c r="M4188" i="4"/>
  <c r="L4188" i="4"/>
  <c r="Q4187" i="4"/>
  <c r="P4187" i="4"/>
  <c r="M4187" i="4"/>
  <c r="L4187" i="4"/>
  <c r="Q4186" i="4"/>
  <c r="P4186" i="4"/>
  <c r="M4186" i="4"/>
  <c r="L4186" i="4"/>
  <c r="Q4185" i="4"/>
  <c r="P4185" i="4"/>
  <c r="M4185" i="4"/>
  <c r="L4185" i="4"/>
  <c r="Q4184" i="4"/>
  <c r="P4184" i="4"/>
  <c r="M4184" i="4"/>
  <c r="L4184" i="4"/>
  <c r="N4184" i="4" s="1"/>
  <c r="Q4183" i="4"/>
  <c r="P4183" i="4"/>
  <c r="M4183" i="4"/>
  <c r="L4183" i="4"/>
  <c r="Q4182" i="4"/>
  <c r="P4182" i="4"/>
  <c r="M4182" i="4"/>
  <c r="L4182" i="4"/>
  <c r="N4182" i="4" s="1"/>
  <c r="Q4181" i="4"/>
  <c r="P4181" i="4"/>
  <c r="M4181" i="4"/>
  <c r="L4181" i="4"/>
  <c r="Q4180" i="4"/>
  <c r="P4180" i="4"/>
  <c r="M4180" i="4"/>
  <c r="L4180" i="4"/>
  <c r="N4180" i="4" s="1"/>
  <c r="Q4179" i="4"/>
  <c r="P4179" i="4"/>
  <c r="M4179" i="4"/>
  <c r="L4179" i="4"/>
  <c r="Q4178" i="4"/>
  <c r="P4178" i="4"/>
  <c r="M4178" i="4"/>
  <c r="L4178" i="4"/>
  <c r="Q4177" i="4"/>
  <c r="P4177" i="4"/>
  <c r="M4177" i="4"/>
  <c r="L4177" i="4"/>
  <c r="Q4176" i="4"/>
  <c r="P4176" i="4"/>
  <c r="M4176" i="4"/>
  <c r="L4176" i="4"/>
  <c r="Q4175" i="4"/>
  <c r="P4175" i="4"/>
  <c r="M4175" i="4"/>
  <c r="L4175" i="4"/>
  <c r="Q4174" i="4"/>
  <c r="P4174" i="4"/>
  <c r="M4174" i="4"/>
  <c r="L4174" i="4"/>
  <c r="Q4173" i="4"/>
  <c r="P4173" i="4"/>
  <c r="M4173" i="4"/>
  <c r="L4173" i="4"/>
  <c r="Q4172" i="4"/>
  <c r="P4172" i="4"/>
  <c r="M4172" i="4"/>
  <c r="L4172" i="4"/>
  <c r="N4172" i="4" s="1"/>
  <c r="Q4171" i="4"/>
  <c r="P4171" i="4"/>
  <c r="M4171" i="4"/>
  <c r="L4171" i="4"/>
  <c r="Q4170" i="4"/>
  <c r="P4170" i="4"/>
  <c r="M4170" i="4"/>
  <c r="L4170" i="4"/>
  <c r="Q4169" i="4"/>
  <c r="P4169" i="4"/>
  <c r="M4169" i="4"/>
  <c r="L4169" i="4"/>
  <c r="Q4168" i="4"/>
  <c r="P4168" i="4"/>
  <c r="M4168" i="4"/>
  <c r="L4168" i="4"/>
  <c r="N4168" i="4" s="1"/>
  <c r="Q4167" i="4"/>
  <c r="P4167" i="4"/>
  <c r="M4167" i="4"/>
  <c r="L4167" i="4"/>
  <c r="Q4166" i="4"/>
  <c r="P4166" i="4"/>
  <c r="M4166" i="4"/>
  <c r="L4166" i="4"/>
  <c r="Q4165" i="4"/>
  <c r="P4165" i="4"/>
  <c r="M4165" i="4"/>
  <c r="L4165" i="4"/>
  <c r="Q4164" i="4"/>
  <c r="P4164" i="4"/>
  <c r="M4164" i="4"/>
  <c r="L4164" i="4"/>
  <c r="N4164" i="4" s="1"/>
  <c r="Q4163" i="4"/>
  <c r="P4163" i="4"/>
  <c r="M4163" i="4"/>
  <c r="L4163" i="4"/>
  <c r="Q4162" i="4"/>
  <c r="P4162" i="4"/>
  <c r="M4162" i="4"/>
  <c r="L4162" i="4"/>
  <c r="N4162" i="4" s="1"/>
  <c r="Q4161" i="4"/>
  <c r="P4161" i="4"/>
  <c r="M4161" i="4"/>
  <c r="L4161" i="4"/>
  <c r="Q4160" i="4"/>
  <c r="P4160" i="4"/>
  <c r="M4160" i="4"/>
  <c r="L4160" i="4"/>
  <c r="N4160" i="4" s="1"/>
  <c r="Q4159" i="4"/>
  <c r="P4159" i="4"/>
  <c r="M4159" i="4"/>
  <c r="L4159" i="4"/>
  <c r="N4159" i="4" s="1"/>
  <c r="Q4158" i="4"/>
  <c r="P4158" i="4"/>
  <c r="M4158" i="4"/>
  <c r="L4158" i="4"/>
  <c r="Q4157" i="4"/>
  <c r="P4157" i="4"/>
  <c r="M4157" i="4"/>
  <c r="L4157" i="4"/>
  <c r="N4157" i="4" s="1"/>
  <c r="Q4156" i="4"/>
  <c r="P4156" i="4"/>
  <c r="M4156" i="4"/>
  <c r="L4156" i="4"/>
  <c r="N4156" i="4" s="1"/>
  <c r="Q4155" i="4"/>
  <c r="P4155" i="4"/>
  <c r="M4155" i="4"/>
  <c r="L4155" i="4"/>
  <c r="N4155" i="4" s="1"/>
  <c r="Q4154" i="4"/>
  <c r="P4154" i="4"/>
  <c r="M4154" i="4"/>
  <c r="L4154" i="4"/>
  <c r="N4154" i="4" s="1"/>
  <c r="Q4153" i="4"/>
  <c r="P4153" i="4"/>
  <c r="M4153" i="4"/>
  <c r="L4153" i="4"/>
  <c r="N4153" i="4" s="1"/>
  <c r="Q4152" i="4"/>
  <c r="P4152" i="4"/>
  <c r="M4152" i="4"/>
  <c r="L4152" i="4"/>
  <c r="N4152" i="4" s="1"/>
  <c r="Q4151" i="4"/>
  <c r="P4151" i="4"/>
  <c r="M4151" i="4"/>
  <c r="L4151" i="4"/>
  <c r="Q4150" i="4"/>
  <c r="P4150" i="4"/>
  <c r="M4150" i="4"/>
  <c r="L4150" i="4"/>
  <c r="N4150" i="4" s="1"/>
  <c r="Q4149" i="4"/>
  <c r="P4149" i="4"/>
  <c r="M4149" i="4"/>
  <c r="L4149" i="4"/>
  <c r="Q4148" i="4"/>
  <c r="P4148" i="4"/>
  <c r="M4148" i="4"/>
  <c r="L4148" i="4"/>
  <c r="Q4147" i="4"/>
  <c r="P4147" i="4"/>
  <c r="M4147" i="4"/>
  <c r="L4147" i="4"/>
  <c r="N4147" i="4" s="1"/>
  <c r="Q4146" i="4"/>
  <c r="P4146" i="4"/>
  <c r="M4146" i="4"/>
  <c r="L4146" i="4"/>
  <c r="N4146" i="4" s="1"/>
  <c r="Q4145" i="4"/>
  <c r="P4145" i="4"/>
  <c r="M4145" i="4"/>
  <c r="L4145" i="4"/>
  <c r="Q4144" i="4"/>
  <c r="P4144" i="4"/>
  <c r="M4144" i="4"/>
  <c r="L4144" i="4"/>
  <c r="N4144" i="4" s="1"/>
  <c r="Q4143" i="4"/>
  <c r="P4143" i="4"/>
  <c r="M4143" i="4"/>
  <c r="L4143" i="4"/>
  <c r="N4143" i="4" s="1"/>
  <c r="Q4142" i="4"/>
  <c r="P4142" i="4"/>
  <c r="M4142" i="4"/>
  <c r="L4142" i="4"/>
  <c r="N4142" i="4" s="1"/>
  <c r="Q4141" i="4"/>
  <c r="P4141" i="4"/>
  <c r="M4141" i="4"/>
  <c r="L4141" i="4"/>
  <c r="N4141" i="4" s="1"/>
  <c r="Q4140" i="4"/>
  <c r="P4140" i="4"/>
  <c r="M4140" i="4"/>
  <c r="L4140" i="4"/>
  <c r="N4140" i="4" s="1"/>
  <c r="Q4139" i="4"/>
  <c r="P4139" i="4"/>
  <c r="M4139" i="4"/>
  <c r="L4139" i="4"/>
  <c r="Q4138" i="4"/>
  <c r="P4138" i="4"/>
  <c r="M4138" i="4"/>
  <c r="L4138" i="4"/>
  <c r="N4138" i="4" s="1"/>
  <c r="Q4137" i="4"/>
  <c r="P4137" i="4"/>
  <c r="M4137" i="4"/>
  <c r="L4137" i="4"/>
  <c r="N4137" i="4" s="1"/>
  <c r="Q4136" i="4"/>
  <c r="P4136" i="4"/>
  <c r="M4136" i="4"/>
  <c r="L4136" i="4"/>
  <c r="Q4135" i="4"/>
  <c r="P4135" i="4"/>
  <c r="M4135" i="4"/>
  <c r="L4135" i="4"/>
  <c r="Q4134" i="4"/>
  <c r="P4134" i="4"/>
  <c r="M4134" i="4"/>
  <c r="L4134" i="4"/>
  <c r="N4134" i="4" s="1"/>
  <c r="Q4133" i="4"/>
  <c r="P4133" i="4"/>
  <c r="M4133" i="4"/>
  <c r="L4133" i="4"/>
  <c r="Q4132" i="4"/>
  <c r="P4132" i="4"/>
  <c r="M4132" i="4"/>
  <c r="L4132" i="4"/>
  <c r="Q4131" i="4"/>
  <c r="P4131" i="4"/>
  <c r="M4131" i="4"/>
  <c r="L4131" i="4"/>
  <c r="Q4130" i="4"/>
  <c r="P4130" i="4"/>
  <c r="M4130" i="4"/>
  <c r="L4130" i="4"/>
  <c r="N4130" i="4" s="1"/>
  <c r="Q4129" i="4"/>
  <c r="P4129" i="4"/>
  <c r="M4129" i="4"/>
  <c r="L4129" i="4"/>
  <c r="Q4128" i="4"/>
  <c r="P4128" i="4"/>
  <c r="M4128" i="4"/>
  <c r="L4128" i="4"/>
  <c r="N4128" i="4" s="1"/>
  <c r="Q4127" i="4"/>
  <c r="P4127" i="4"/>
  <c r="M4127" i="4"/>
  <c r="L4127" i="4"/>
  <c r="N4127" i="4" s="1"/>
  <c r="Q4126" i="4"/>
  <c r="P4126" i="4"/>
  <c r="M4126" i="4"/>
  <c r="L4126" i="4"/>
  <c r="Q4125" i="4"/>
  <c r="P4125" i="4"/>
  <c r="M4125" i="4"/>
  <c r="L4125" i="4"/>
  <c r="Q4124" i="4"/>
  <c r="P4124" i="4"/>
  <c r="M4124" i="4"/>
  <c r="L4124" i="4"/>
  <c r="Q4123" i="4"/>
  <c r="P4123" i="4"/>
  <c r="M4123" i="4"/>
  <c r="L4123" i="4"/>
  <c r="Q4122" i="4"/>
  <c r="P4122" i="4"/>
  <c r="M4122" i="4"/>
  <c r="L4122" i="4"/>
  <c r="Q4121" i="4"/>
  <c r="P4121" i="4"/>
  <c r="M4121" i="4"/>
  <c r="L4121" i="4"/>
  <c r="Q4120" i="4"/>
  <c r="P4120" i="4"/>
  <c r="M4120" i="4"/>
  <c r="L4120" i="4"/>
  <c r="Q4119" i="4"/>
  <c r="P4119" i="4"/>
  <c r="M4119" i="4"/>
  <c r="L4119" i="4"/>
  <c r="Q4118" i="4"/>
  <c r="P4118" i="4"/>
  <c r="M4118" i="4"/>
  <c r="L4118" i="4"/>
  <c r="Q4117" i="4"/>
  <c r="P4117" i="4"/>
  <c r="M4117" i="4"/>
  <c r="L4117" i="4"/>
  <c r="Q4116" i="4"/>
  <c r="P4116" i="4"/>
  <c r="M4116" i="4"/>
  <c r="L4116" i="4"/>
  <c r="Q4115" i="4"/>
  <c r="P4115" i="4"/>
  <c r="M4115" i="4"/>
  <c r="L4115" i="4"/>
  <c r="Q4114" i="4"/>
  <c r="P4114" i="4"/>
  <c r="M4114" i="4"/>
  <c r="L4114" i="4"/>
  <c r="Q4113" i="4"/>
  <c r="P4113" i="4"/>
  <c r="M4113" i="4"/>
  <c r="L4113" i="4"/>
  <c r="Q4112" i="4"/>
  <c r="P4112" i="4"/>
  <c r="M4112" i="4"/>
  <c r="L4112" i="4"/>
  <c r="Q4111" i="4"/>
  <c r="P4111" i="4"/>
  <c r="M4111" i="4"/>
  <c r="L4111" i="4"/>
  <c r="Q4110" i="4"/>
  <c r="P4110" i="4"/>
  <c r="M4110" i="4"/>
  <c r="L4110" i="4"/>
  <c r="Q4109" i="4"/>
  <c r="P4109" i="4"/>
  <c r="M4109" i="4"/>
  <c r="L4109" i="4"/>
  <c r="Q4108" i="4"/>
  <c r="P4108" i="4"/>
  <c r="M4108" i="4"/>
  <c r="L4108" i="4"/>
  <c r="Q4107" i="4"/>
  <c r="P4107" i="4"/>
  <c r="M4107" i="4"/>
  <c r="L4107" i="4"/>
  <c r="Q4106" i="4"/>
  <c r="P4106" i="4"/>
  <c r="M4106" i="4"/>
  <c r="L4106" i="4"/>
  <c r="Q4105" i="4"/>
  <c r="P4105" i="4"/>
  <c r="M4105" i="4"/>
  <c r="L4105" i="4"/>
  <c r="Q4104" i="4"/>
  <c r="P4104" i="4"/>
  <c r="M4104" i="4"/>
  <c r="L4104" i="4"/>
  <c r="Q4103" i="4"/>
  <c r="P4103" i="4"/>
  <c r="M4103" i="4"/>
  <c r="L4103" i="4"/>
  <c r="Q4102" i="4"/>
  <c r="P4102" i="4"/>
  <c r="M4102" i="4"/>
  <c r="L4102" i="4"/>
  <c r="Q4101" i="4"/>
  <c r="P4101" i="4"/>
  <c r="M4101" i="4"/>
  <c r="L4101" i="4"/>
  <c r="Q4100" i="4"/>
  <c r="P4100" i="4"/>
  <c r="M4100" i="4"/>
  <c r="L4100" i="4"/>
  <c r="Q4099" i="4"/>
  <c r="P4099" i="4"/>
  <c r="M4099" i="4"/>
  <c r="L4099" i="4"/>
  <c r="Q4098" i="4"/>
  <c r="P4098" i="4"/>
  <c r="M4098" i="4"/>
  <c r="L4098" i="4"/>
  <c r="Q4097" i="4"/>
  <c r="P4097" i="4"/>
  <c r="M4097" i="4"/>
  <c r="L4097" i="4"/>
  <c r="Q4096" i="4"/>
  <c r="P4096" i="4"/>
  <c r="M4096" i="4"/>
  <c r="L4096" i="4"/>
  <c r="Q4095" i="4"/>
  <c r="P4095" i="4"/>
  <c r="M4095" i="4"/>
  <c r="L4095" i="4"/>
  <c r="Q4094" i="4"/>
  <c r="P4094" i="4"/>
  <c r="M4094" i="4"/>
  <c r="L4094" i="4"/>
  <c r="Q4093" i="4"/>
  <c r="P4093" i="4"/>
  <c r="M4093" i="4"/>
  <c r="L4093" i="4"/>
  <c r="Q4092" i="4"/>
  <c r="P4092" i="4"/>
  <c r="M4092" i="4"/>
  <c r="L4092" i="4"/>
  <c r="Q4091" i="4"/>
  <c r="P4091" i="4"/>
  <c r="M4091" i="4"/>
  <c r="L4091" i="4"/>
  <c r="Q4090" i="4"/>
  <c r="P4090" i="4"/>
  <c r="M4090" i="4"/>
  <c r="L4090" i="4"/>
  <c r="Q4089" i="4"/>
  <c r="P4089" i="4"/>
  <c r="M4089" i="4"/>
  <c r="L4089" i="4"/>
  <c r="Q4088" i="4"/>
  <c r="P4088" i="4"/>
  <c r="M4088" i="4"/>
  <c r="L4088" i="4"/>
  <c r="Q4087" i="4"/>
  <c r="P4087" i="4"/>
  <c r="M4087" i="4"/>
  <c r="L4087" i="4"/>
  <c r="Q4086" i="4"/>
  <c r="P4086" i="4"/>
  <c r="M4086" i="4"/>
  <c r="L4086" i="4"/>
  <c r="Q4085" i="4"/>
  <c r="P4085" i="4"/>
  <c r="M4085" i="4"/>
  <c r="L4085" i="4"/>
  <c r="Q4084" i="4"/>
  <c r="P4084" i="4"/>
  <c r="M4084" i="4"/>
  <c r="L4084" i="4"/>
  <c r="Q4083" i="4"/>
  <c r="P4083" i="4"/>
  <c r="M4083" i="4"/>
  <c r="L4083" i="4"/>
  <c r="Q4082" i="4"/>
  <c r="P4082" i="4"/>
  <c r="M4082" i="4"/>
  <c r="L4082" i="4"/>
  <c r="Q4081" i="4"/>
  <c r="P4081" i="4"/>
  <c r="M4081" i="4"/>
  <c r="L4081" i="4"/>
  <c r="N4081" i="4" s="1"/>
  <c r="Q4080" i="4"/>
  <c r="P4080" i="4"/>
  <c r="M4080" i="4"/>
  <c r="L4080" i="4"/>
  <c r="Q4079" i="4"/>
  <c r="P4079" i="4"/>
  <c r="M4079" i="4"/>
  <c r="L4079" i="4"/>
  <c r="N4079" i="4" s="1"/>
  <c r="Q4078" i="4"/>
  <c r="P4078" i="4"/>
  <c r="M4078" i="4"/>
  <c r="L4078" i="4"/>
  <c r="Q4077" i="4"/>
  <c r="R4077" i="4" s="1"/>
  <c r="P4077" i="4"/>
  <c r="M4077" i="4"/>
  <c r="L4077" i="4"/>
  <c r="Q4076" i="4"/>
  <c r="P4076" i="4"/>
  <c r="M4076" i="4"/>
  <c r="L4076" i="4"/>
  <c r="Q4075" i="4"/>
  <c r="P4075" i="4"/>
  <c r="M4075" i="4"/>
  <c r="L4075" i="4"/>
  <c r="Q4074" i="4"/>
  <c r="P4074" i="4"/>
  <c r="M4074" i="4"/>
  <c r="L4074" i="4"/>
  <c r="Q4073" i="4"/>
  <c r="P4073" i="4"/>
  <c r="M4073" i="4"/>
  <c r="L4073" i="4"/>
  <c r="Q4072" i="4"/>
  <c r="P4072" i="4"/>
  <c r="M4072" i="4"/>
  <c r="L4072" i="4"/>
  <c r="Q4071" i="4"/>
  <c r="P4071" i="4"/>
  <c r="M4071" i="4"/>
  <c r="L4071" i="4"/>
  <c r="Q4070" i="4"/>
  <c r="P4070" i="4"/>
  <c r="M4070" i="4"/>
  <c r="L4070" i="4"/>
  <c r="Q4069" i="4"/>
  <c r="P4069" i="4"/>
  <c r="M4069" i="4"/>
  <c r="L4069" i="4"/>
  <c r="Q4068" i="4"/>
  <c r="P4068" i="4"/>
  <c r="M4068" i="4"/>
  <c r="L4068" i="4"/>
  <c r="Q4067" i="4"/>
  <c r="P4067" i="4"/>
  <c r="M4067" i="4"/>
  <c r="L4067" i="4"/>
  <c r="Q4066" i="4"/>
  <c r="P4066" i="4"/>
  <c r="M4066" i="4"/>
  <c r="L4066" i="4"/>
  <c r="Q4065" i="4"/>
  <c r="P4065" i="4"/>
  <c r="M4065" i="4"/>
  <c r="L4065" i="4"/>
  <c r="Q4064" i="4"/>
  <c r="P4064" i="4"/>
  <c r="M4064" i="4"/>
  <c r="L4064" i="4"/>
  <c r="Q4063" i="4"/>
  <c r="P4063" i="4"/>
  <c r="M4063" i="4"/>
  <c r="L4063" i="4"/>
  <c r="Q4062" i="4"/>
  <c r="P4062" i="4"/>
  <c r="M4062" i="4"/>
  <c r="L4062" i="4"/>
  <c r="Q4061" i="4"/>
  <c r="P4061" i="4"/>
  <c r="M4061" i="4"/>
  <c r="L4061" i="4"/>
  <c r="Q4060" i="4"/>
  <c r="P4060" i="4"/>
  <c r="M4060" i="4"/>
  <c r="L4060" i="4"/>
  <c r="Q4059" i="4"/>
  <c r="P4059" i="4"/>
  <c r="M4059" i="4"/>
  <c r="L4059" i="4"/>
  <c r="Q4058" i="4"/>
  <c r="P4058" i="4"/>
  <c r="M4058" i="4"/>
  <c r="L4058" i="4"/>
  <c r="Q4057" i="4"/>
  <c r="P4057" i="4"/>
  <c r="M4057" i="4"/>
  <c r="L4057" i="4"/>
  <c r="Q4056" i="4"/>
  <c r="P4056" i="4"/>
  <c r="M4056" i="4"/>
  <c r="L4056" i="4"/>
  <c r="Q4055" i="4"/>
  <c r="P4055" i="4"/>
  <c r="M4055" i="4"/>
  <c r="L4055" i="4"/>
  <c r="Q4054" i="4"/>
  <c r="P4054" i="4"/>
  <c r="M4054" i="4"/>
  <c r="L4054" i="4"/>
  <c r="Q4053" i="4"/>
  <c r="P4053" i="4"/>
  <c r="M4053" i="4"/>
  <c r="L4053" i="4"/>
  <c r="Q4052" i="4"/>
  <c r="P4052" i="4"/>
  <c r="M4052" i="4"/>
  <c r="L4052" i="4"/>
  <c r="Q4051" i="4"/>
  <c r="P4051" i="4"/>
  <c r="M4051" i="4"/>
  <c r="L4051" i="4"/>
  <c r="Q4050" i="4"/>
  <c r="P4050" i="4"/>
  <c r="M4050" i="4"/>
  <c r="L4050" i="4"/>
  <c r="Q4049" i="4"/>
  <c r="P4049" i="4"/>
  <c r="M4049" i="4"/>
  <c r="L4049" i="4"/>
  <c r="Q4048" i="4"/>
  <c r="P4048" i="4"/>
  <c r="M4048" i="4"/>
  <c r="L4048" i="4"/>
  <c r="Q4047" i="4"/>
  <c r="P4047" i="4"/>
  <c r="M4047" i="4"/>
  <c r="L4047" i="4"/>
  <c r="Q4046" i="4"/>
  <c r="P4046" i="4"/>
  <c r="M4046" i="4"/>
  <c r="L4046" i="4"/>
  <c r="Q4045" i="4"/>
  <c r="P4045" i="4"/>
  <c r="M4045" i="4"/>
  <c r="L4045" i="4"/>
  <c r="Q4044" i="4"/>
  <c r="P4044" i="4"/>
  <c r="M4044" i="4"/>
  <c r="L4044" i="4"/>
  <c r="Q4043" i="4"/>
  <c r="P4043" i="4"/>
  <c r="M4043" i="4"/>
  <c r="L4043" i="4"/>
  <c r="Q4042" i="4"/>
  <c r="P4042" i="4"/>
  <c r="M4042" i="4"/>
  <c r="L4042" i="4"/>
  <c r="Q4041" i="4"/>
  <c r="P4041" i="4"/>
  <c r="M4041" i="4"/>
  <c r="L4041" i="4"/>
  <c r="Q4040" i="4"/>
  <c r="P4040" i="4"/>
  <c r="M4040" i="4"/>
  <c r="L4040" i="4"/>
  <c r="Q4039" i="4"/>
  <c r="P4039" i="4"/>
  <c r="M4039" i="4"/>
  <c r="L4039" i="4"/>
  <c r="Q4038" i="4"/>
  <c r="P4038" i="4"/>
  <c r="M4038" i="4"/>
  <c r="L4038" i="4"/>
  <c r="Q4037" i="4"/>
  <c r="P4037" i="4"/>
  <c r="M4037" i="4"/>
  <c r="L4037" i="4"/>
  <c r="Q4036" i="4"/>
  <c r="P4036" i="4"/>
  <c r="M4036" i="4"/>
  <c r="L4036" i="4"/>
  <c r="Q4035" i="4"/>
  <c r="P4035" i="4"/>
  <c r="M4035" i="4"/>
  <c r="L4035" i="4"/>
  <c r="Q4034" i="4"/>
  <c r="R4034" i="4" s="1"/>
  <c r="P4034" i="4"/>
  <c r="M4034" i="4"/>
  <c r="L4034" i="4"/>
  <c r="Q4033" i="4"/>
  <c r="P4033" i="4"/>
  <c r="M4033" i="4"/>
  <c r="L4033" i="4"/>
  <c r="Q4032" i="4"/>
  <c r="P4032" i="4"/>
  <c r="M4032" i="4"/>
  <c r="L4032" i="4"/>
  <c r="Q4031" i="4"/>
  <c r="P4031" i="4"/>
  <c r="M4031" i="4"/>
  <c r="L4031" i="4"/>
  <c r="Q4030" i="4"/>
  <c r="P4030" i="4"/>
  <c r="M4030" i="4"/>
  <c r="L4030" i="4"/>
  <c r="Q4029" i="4"/>
  <c r="P4029" i="4"/>
  <c r="M4029" i="4"/>
  <c r="L4029" i="4"/>
  <c r="Q4028" i="4"/>
  <c r="P4028" i="4"/>
  <c r="M4028" i="4"/>
  <c r="L4028" i="4"/>
  <c r="Q4027" i="4"/>
  <c r="P4027" i="4"/>
  <c r="M4027" i="4"/>
  <c r="L4027" i="4"/>
  <c r="Q4026" i="4"/>
  <c r="P4026" i="4"/>
  <c r="M4026" i="4"/>
  <c r="L4026" i="4"/>
  <c r="Q4025" i="4"/>
  <c r="P4025" i="4"/>
  <c r="M4025" i="4"/>
  <c r="L4025" i="4"/>
  <c r="Q4024" i="4"/>
  <c r="P4024" i="4"/>
  <c r="M4024" i="4"/>
  <c r="L4024" i="4"/>
  <c r="Q4023" i="4"/>
  <c r="P4023" i="4"/>
  <c r="M4023" i="4"/>
  <c r="L4023" i="4"/>
  <c r="Q4022" i="4"/>
  <c r="P4022" i="4"/>
  <c r="M4022" i="4"/>
  <c r="L4022" i="4"/>
  <c r="Q4021" i="4"/>
  <c r="P4021" i="4"/>
  <c r="M4021" i="4"/>
  <c r="L4021" i="4"/>
  <c r="Q4020" i="4"/>
  <c r="P4020" i="4"/>
  <c r="M4020" i="4"/>
  <c r="L4020" i="4"/>
  <c r="Q4019" i="4"/>
  <c r="P4019" i="4"/>
  <c r="M4019" i="4"/>
  <c r="L4019" i="4"/>
  <c r="Q4018" i="4"/>
  <c r="P4018" i="4"/>
  <c r="M4018" i="4"/>
  <c r="L4018" i="4"/>
  <c r="Q4017" i="4"/>
  <c r="P4017" i="4"/>
  <c r="M4017" i="4"/>
  <c r="L4017" i="4"/>
  <c r="Q4016" i="4"/>
  <c r="P4016" i="4"/>
  <c r="M4016" i="4"/>
  <c r="L4016" i="4"/>
  <c r="Q4015" i="4"/>
  <c r="P4015" i="4"/>
  <c r="M4015" i="4"/>
  <c r="L4015" i="4"/>
  <c r="Q4014" i="4"/>
  <c r="P4014" i="4"/>
  <c r="M4014" i="4"/>
  <c r="L4014" i="4"/>
  <c r="Q4013" i="4"/>
  <c r="P4013" i="4"/>
  <c r="M4013" i="4"/>
  <c r="L4013" i="4"/>
  <c r="Q4012" i="4"/>
  <c r="P4012" i="4"/>
  <c r="M4012" i="4"/>
  <c r="L4012" i="4"/>
  <c r="Q4011" i="4"/>
  <c r="P4011" i="4"/>
  <c r="M4011" i="4"/>
  <c r="L4011" i="4"/>
  <c r="Q4010" i="4"/>
  <c r="P4010" i="4"/>
  <c r="M4010" i="4"/>
  <c r="L4010" i="4"/>
  <c r="Q4009" i="4"/>
  <c r="P4009" i="4"/>
  <c r="M4009" i="4"/>
  <c r="L4009" i="4"/>
  <c r="Q4008" i="4"/>
  <c r="P4008" i="4"/>
  <c r="M4008" i="4"/>
  <c r="L4008" i="4"/>
  <c r="Q4007" i="4"/>
  <c r="P4007" i="4"/>
  <c r="M4007" i="4"/>
  <c r="L4007" i="4"/>
  <c r="Q4006" i="4"/>
  <c r="P4006" i="4"/>
  <c r="M4006" i="4"/>
  <c r="L4006" i="4"/>
  <c r="Q4005" i="4"/>
  <c r="P4005" i="4"/>
  <c r="M4005" i="4"/>
  <c r="L4005" i="4"/>
  <c r="Q4004" i="4"/>
  <c r="P4004" i="4"/>
  <c r="M4004" i="4"/>
  <c r="L4004" i="4"/>
  <c r="Q4003" i="4"/>
  <c r="P4003" i="4"/>
  <c r="M4003" i="4"/>
  <c r="L4003" i="4"/>
  <c r="Q4002" i="4"/>
  <c r="P4002" i="4"/>
  <c r="M4002" i="4"/>
  <c r="L4002" i="4"/>
  <c r="Q4001" i="4"/>
  <c r="P4001" i="4"/>
  <c r="M4001" i="4"/>
  <c r="L4001" i="4"/>
  <c r="Q4000" i="4"/>
  <c r="P4000" i="4"/>
  <c r="M4000" i="4"/>
  <c r="L4000" i="4"/>
  <c r="Q3999" i="4"/>
  <c r="P3999" i="4"/>
  <c r="M3999" i="4"/>
  <c r="L3999" i="4"/>
  <c r="Q3998" i="4"/>
  <c r="P3998" i="4"/>
  <c r="M3998" i="4"/>
  <c r="L3998" i="4"/>
  <c r="Q3997" i="4"/>
  <c r="P3997" i="4"/>
  <c r="M3997" i="4"/>
  <c r="L3997" i="4"/>
  <c r="Q3996" i="4"/>
  <c r="P3996" i="4"/>
  <c r="M3996" i="4"/>
  <c r="L3996" i="4"/>
  <c r="Q3995" i="4"/>
  <c r="P3995" i="4"/>
  <c r="M3995" i="4"/>
  <c r="L3995" i="4"/>
  <c r="Q3994" i="4"/>
  <c r="P3994" i="4"/>
  <c r="M3994" i="4"/>
  <c r="L3994" i="4"/>
  <c r="Q3993" i="4"/>
  <c r="P3993" i="4"/>
  <c r="M3993" i="4"/>
  <c r="L3993" i="4"/>
  <c r="Q3992" i="4"/>
  <c r="P3992" i="4"/>
  <c r="M3992" i="4"/>
  <c r="L3992" i="4"/>
  <c r="Q3991" i="4"/>
  <c r="P3991" i="4"/>
  <c r="M3991" i="4"/>
  <c r="L3991" i="4"/>
  <c r="Q3990" i="4"/>
  <c r="P3990" i="4"/>
  <c r="M3990" i="4"/>
  <c r="L3990" i="4"/>
  <c r="Q3989" i="4"/>
  <c r="P3989" i="4"/>
  <c r="M3989" i="4"/>
  <c r="L3989" i="4"/>
  <c r="Q3988" i="4"/>
  <c r="P3988" i="4"/>
  <c r="M3988" i="4"/>
  <c r="L3988" i="4"/>
  <c r="Q3987" i="4"/>
  <c r="P3987" i="4"/>
  <c r="M3987" i="4"/>
  <c r="L3987" i="4"/>
  <c r="Q3986" i="4"/>
  <c r="P3986" i="4"/>
  <c r="M3986" i="4"/>
  <c r="L3986" i="4"/>
  <c r="Q3985" i="4"/>
  <c r="P3985" i="4"/>
  <c r="M3985" i="4"/>
  <c r="L3985" i="4"/>
  <c r="Q3984" i="4"/>
  <c r="P3984" i="4"/>
  <c r="M3984" i="4"/>
  <c r="L3984" i="4"/>
  <c r="Q3983" i="4"/>
  <c r="P3983" i="4"/>
  <c r="M3983" i="4"/>
  <c r="L3983" i="4"/>
  <c r="Q3982" i="4"/>
  <c r="P3982" i="4"/>
  <c r="M3982" i="4"/>
  <c r="L3982" i="4"/>
  <c r="Q3981" i="4"/>
  <c r="P3981" i="4"/>
  <c r="M3981" i="4"/>
  <c r="L3981" i="4"/>
  <c r="Q3980" i="4"/>
  <c r="P3980" i="4"/>
  <c r="M3980" i="4"/>
  <c r="L3980" i="4"/>
  <c r="Q3979" i="4"/>
  <c r="P3979" i="4"/>
  <c r="M3979" i="4"/>
  <c r="L3979" i="4"/>
  <c r="Q3978" i="4"/>
  <c r="P3978" i="4"/>
  <c r="M3978" i="4"/>
  <c r="L3978" i="4"/>
  <c r="Q3977" i="4"/>
  <c r="P3977" i="4"/>
  <c r="M3977" i="4"/>
  <c r="L3977" i="4"/>
  <c r="Q3976" i="4"/>
  <c r="P3976" i="4"/>
  <c r="M3976" i="4"/>
  <c r="L3976" i="4"/>
  <c r="Q3975" i="4"/>
  <c r="P3975" i="4"/>
  <c r="M3975" i="4"/>
  <c r="L3975" i="4"/>
  <c r="Q3974" i="4"/>
  <c r="P3974" i="4"/>
  <c r="M3974" i="4"/>
  <c r="L3974" i="4"/>
  <c r="Q3973" i="4"/>
  <c r="P3973" i="4"/>
  <c r="M3973" i="4"/>
  <c r="L3973" i="4"/>
  <c r="Q3972" i="4"/>
  <c r="R3972" i="4" s="1"/>
  <c r="P3972" i="4"/>
  <c r="M3972" i="4"/>
  <c r="L3972" i="4"/>
  <c r="Q3971" i="4"/>
  <c r="P3971" i="4"/>
  <c r="M3971" i="4"/>
  <c r="L3971" i="4"/>
  <c r="Q3970" i="4"/>
  <c r="P3970" i="4"/>
  <c r="M3970" i="4"/>
  <c r="L3970" i="4"/>
  <c r="Q3969" i="4"/>
  <c r="P3969" i="4"/>
  <c r="M3969" i="4"/>
  <c r="L3969" i="4"/>
  <c r="Q3968" i="4"/>
  <c r="P3968" i="4"/>
  <c r="M3968" i="4"/>
  <c r="L3968" i="4"/>
  <c r="Q3967" i="4"/>
  <c r="P3967" i="4"/>
  <c r="M3967" i="4"/>
  <c r="L3967" i="4"/>
  <c r="Q3966" i="4"/>
  <c r="P3966" i="4"/>
  <c r="M3966" i="4"/>
  <c r="L3966" i="4"/>
  <c r="Q3965" i="4"/>
  <c r="P3965" i="4"/>
  <c r="M3965" i="4"/>
  <c r="L3965" i="4"/>
  <c r="Q3964" i="4"/>
  <c r="P3964" i="4"/>
  <c r="M3964" i="4"/>
  <c r="L3964" i="4"/>
  <c r="Q3963" i="4"/>
  <c r="P3963" i="4"/>
  <c r="M3963" i="4"/>
  <c r="L3963" i="4"/>
  <c r="Q3962" i="4"/>
  <c r="P3962" i="4"/>
  <c r="M3962" i="4"/>
  <c r="L3962" i="4"/>
  <c r="Q3961" i="4"/>
  <c r="P3961" i="4"/>
  <c r="M3961" i="4"/>
  <c r="L3961" i="4"/>
  <c r="Q3960" i="4"/>
  <c r="P3960" i="4"/>
  <c r="M3960" i="4"/>
  <c r="L3960" i="4"/>
  <c r="Q3959" i="4"/>
  <c r="P3959" i="4"/>
  <c r="M3959" i="4"/>
  <c r="L3959" i="4"/>
  <c r="Q3958" i="4"/>
  <c r="P3958" i="4"/>
  <c r="M3958" i="4"/>
  <c r="L3958" i="4"/>
  <c r="Q3957" i="4"/>
  <c r="P3957" i="4"/>
  <c r="M3957" i="4"/>
  <c r="L3957" i="4"/>
  <c r="Q3956" i="4"/>
  <c r="P3956" i="4"/>
  <c r="M3956" i="4"/>
  <c r="L3956" i="4"/>
  <c r="Q3955" i="4"/>
  <c r="P3955" i="4"/>
  <c r="M3955" i="4"/>
  <c r="L3955" i="4"/>
  <c r="Q3954" i="4"/>
  <c r="P3954" i="4"/>
  <c r="M3954" i="4"/>
  <c r="L3954" i="4"/>
  <c r="Q3953" i="4"/>
  <c r="P3953" i="4"/>
  <c r="M3953" i="4"/>
  <c r="L3953" i="4"/>
  <c r="Q3952" i="4"/>
  <c r="P3952" i="4"/>
  <c r="M3952" i="4"/>
  <c r="L3952" i="4"/>
  <c r="Q3951" i="4"/>
  <c r="P3951" i="4"/>
  <c r="M3951" i="4"/>
  <c r="L3951" i="4"/>
  <c r="Q3950" i="4"/>
  <c r="P3950" i="4"/>
  <c r="M3950" i="4"/>
  <c r="L3950" i="4"/>
  <c r="Q3949" i="4"/>
  <c r="P3949" i="4"/>
  <c r="M3949" i="4"/>
  <c r="L3949" i="4"/>
  <c r="Q3948" i="4"/>
  <c r="P3948" i="4"/>
  <c r="M3948" i="4"/>
  <c r="L3948" i="4"/>
  <c r="Q3947" i="4"/>
  <c r="P3947" i="4"/>
  <c r="M3947" i="4"/>
  <c r="L3947" i="4"/>
  <c r="Q3946" i="4"/>
  <c r="P3946" i="4"/>
  <c r="M3946" i="4"/>
  <c r="L3946" i="4"/>
  <c r="Q3945" i="4"/>
  <c r="P3945" i="4"/>
  <c r="M3945" i="4"/>
  <c r="L3945" i="4"/>
  <c r="Q3944" i="4"/>
  <c r="P3944" i="4"/>
  <c r="M3944" i="4"/>
  <c r="L3944" i="4"/>
  <c r="Q3943" i="4"/>
  <c r="P3943" i="4"/>
  <c r="M3943" i="4"/>
  <c r="L3943" i="4"/>
  <c r="Q3942" i="4"/>
  <c r="P3942" i="4"/>
  <c r="M3942" i="4"/>
  <c r="L3942" i="4"/>
  <c r="Q3941" i="4"/>
  <c r="P3941" i="4"/>
  <c r="M3941" i="4"/>
  <c r="L3941" i="4"/>
  <c r="Q3940" i="4"/>
  <c r="P3940" i="4"/>
  <c r="M3940" i="4"/>
  <c r="L3940" i="4"/>
  <c r="Q3939" i="4"/>
  <c r="P3939" i="4"/>
  <c r="M3939" i="4"/>
  <c r="L3939" i="4"/>
  <c r="Q3938" i="4"/>
  <c r="P3938" i="4"/>
  <c r="R3938" i="4" s="1"/>
  <c r="M3938" i="4"/>
  <c r="L3938" i="4"/>
  <c r="Q3937" i="4"/>
  <c r="P3937" i="4"/>
  <c r="R3937" i="4" s="1"/>
  <c r="M3937" i="4"/>
  <c r="L3937" i="4"/>
  <c r="Q3936" i="4"/>
  <c r="P3936" i="4"/>
  <c r="M3936" i="4"/>
  <c r="L3936" i="4"/>
  <c r="Q3935" i="4"/>
  <c r="P3935" i="4"/>
  <c r="R3935" i="4" s="1"/>
  <c r="M3935" i="4"/>
  <c r="L3935" i="4"/>
  <c r="Q3934" i="4"/>
  <c r="P3934" i="4"/>
  <c r="M3934" i="4"/>
  <c r="L3934" i="4"/>
  <c r="Q3933" i="4"/>
  <c r="P3933" i="4"/>
  <c r="M3933" i="4"/>
  <c r="L3933" i="4"/>
  <c r="Q3932" i="4"/>
  <c r="P3932" i="4"/>
  <c r="M3932" i="4"/>
  <c r="N3932" i="4" s="1"/>
  <c r="L3932" i="4"/>
  <c r="Q3931" i="4"/>
  <c r="P3931" i="4"/>
  <c r="M3931" i="4"/>
  <c r="L3931" i="4"/>
  <c r="Q3930" i="4"/>
  <c r="P3930" i="4"/>
  <c r="M3930" i="4"/>
  <c r="L3930" i="4"/>
  <c r="Q3929" i="4"/>
  <c r="P3929" i="4"/>
  <c r="M3929" i="4"/>
  <c r="L3929" i="4"/>
  <c r="Q3928" i="4"/>
  <c r="P3928" i="4"/>
  <c r="M3928" i="4"/>
  <c r="L3928" i="4"/>
  <c r="Q3927" i="4"/>
  <c r="P3927" i="4"/>
  <c r="M3927" i="4"/>
  <c r="L3927" i="4"/>
  <c r="Q3926" i="4"/>
  <c r="P3926" i="4"/>
  <c r="M3926" i="4"/>
  <c r="L3926" i="4"/>
  <c r="Q3925" i="4"/>
  <c r="P3925" i="4"/>
  <c r="M3925" i="4"/>
  <c r="L3925" i="4"/>
  <c r="Q3924" i="4"/>
  <c r="P3924" i="4"/>
  <c r="M3924" i="4"/>
  <c r="L3924" i="4"/>
  <c r="Q3923" i="4"/>
  <c r="P3923" i="4"/>
  <c r="M3923" i="4"/>
  <c r="L3923" i="4"/>
  <c r="Q3922" i="4"/>
  <c r="P3922" i="4"/>
  <c r="M3922" i="4"/>
  <c r="L3922" i="4"/>
  <c r="Q3921" i="4"/>
  <c r="P3921" i="4"/>
  <c r="M3921" i="4"/>
  <c r="N3921" i="4" s="1"/>
  <c r="L3921" i="4"/>
  <c r="Q3920" i="4"/>
  <c r="P3920" i="4"/>
  <c r="M3920" i="4"/>
  <c r="L3920" i="4"/>
  <c r="Q3919" i="4"/>
  <c r="P3919" i="4"/>
  <c r="M3919" i="4"/>
  <c r="L3919" i="4"/>
  <c r="Q3918" i="4"/>
  <c r="P3918" i="4"/>
  <c r="M3918" i="4"/>
  <c r="L3918" i="4"/>
  <c r="Q3917" i="4"/>
  <c r="P3917" i="4"/>
  <c r="M3917" i="4"/>
  <c r="L3917" i="4"/>
  <c r="Q3916" i="4"/>
  <c r="P3916" i="4"/>
  <c r="M3916" i="4"/>
  <c r="L3916" i="4"/>
  <c r="Q3915" i="4"/>
  <c r="P3915" i="4"/>
  <c r="M3915" i="4"/>
  <c r="L3915" i="4"/>
  <c r="Q3914" i="4"/>
  <c r="P3914" i="4"/>
  <c r="M3914" i="4"/>
  <c r="L3914" i="4"/>
  <c r="Q3913" i="4"/>
  <c r="P3913" i="4"/>
  <c r="M3913" i="4"/>
  <c r="L3913" i="4"/>
  <c r="Q3912" i="4"/>
  <c r="P3912" i="4"/>
  <c r="M3912" i="4"/>
  <c r="L3912" i="4"/>
  <c r="Q3911" i="4"/>
  <c r="P3911" i="4"/>
  <c r="M3911" i="4"/>
  <c r="L3911" i="4"/>
  <c r="Q3910" i="4"/>
  <c r="P3910" i="4"/>
  <c r="M3910" i="4"/>
  <c r="L3910" i="4"/>
  <c r="Q3909" i="4"/>
  <c r="P3909" i="4"/>
  <c r="M3909" i="4"/>
  <c r="L3909" i="4"/>
  <c r="Q3908" i="4"/>
  <c r="P3908" i="4"/>
  <c r="M3908" i="4"/>
  <c r="L3908" i="4"/>
  <c r="Q3907" i="4"/>
  <c r="P3907" i="4"/>
  <c r="M3907" i="4"/>
  <c r="L3907" i="4"/>
  <c r="Q3906" i="4"/>
  <c r="P3906" i="4"/>
  <c r="M3906" i="4"/>
  <c r="L3906" i="4"/>
  <c r="Q3905" i="4"/>
  <c r="P3905" i="4"/>
  <c r="M3905" i="4"/>
  <c r="N3905" i="4" s="1"/>
  <c r="L3905" i="4"/>
  <c r="Q3904" i="4"/>
  <c r="P3904" i="4"/>
  <c r="M3904" i="4"/>
  <c r="L3904" i="4"/>
  <c r="Q3903" i="4"/>
  <c r="P3903" i="4"/>
  <c r="M3903" i="4"/>
  <c r="L3903" i="4"/>
  <c r="Q3902" i="4"/>
  <c r="P3902" i="4"/>
  <c r="M3902" i="4"/>
  <c r="L3902" i="4"/>
  <c r="Q3901" i="4"/>
  <c r="P3901" i="4"/>
  <c r="M3901" i="4"/>
  <c r="L3901" i="4"/>
  <c r="Q3900" i="4"/>
  <c r="P3900" i="4"/>
  <c r="M3900" i="4"/>
  <c r="L3900" i="4"/>
  <c r="Q3899" i="4"/>
  <c r="P3899" i="4"/>
  <c r="M3899" i="4"/>
  <c r="L3899" i="4"/>
  <c r="Q3898" i="4"/>
  <c r="P3898" i="4"/>
  <c r="M3898" i="4"/>
  <c r="L3898" i="4"/>
  <c r="Q3897" i="4"/>
  <c r="P3897" i="4"/>
  <c r="M3897" i="4"/>
  <c r="L3897" i="4"/>
  <c r="Q3896" i="4"/>
  <c r="P3896" i="4"/>
  <c r="M3896" i="4"/>
  <c r="L3896" i="4"/>
  <c r="Q3895" i="4"/>
  <c r="P3895" i="4"/>
  <c r="M3895" i="4"/>
  <c r="L3895" i="4"/>
  <c r="Q3894" i="4"/>
  <c r="P3894" i="4"/>
  <c r="M3894" i="4"/>
  <c r="L3894" i="4"/>
  <c r="Q3893" i="4"/>
  <c r="P3893" i="4"/>
  <c r="M3893" i="4"/>
  <c r="L3893" i="4"/>
  <c r="Q3892" i="4"/>
  <c r="P3892" i="4"/>
  <c r="M3892" i="4"/>
  <c r="L3892" i="4"/>
  <c r="Q3891" i="4"/>
  <c r="P3891" i="4"/>
  <c r="M3891" i="4"/>
  <c r="L3891" i="4"/>
  <c r="Q3890" i="4"/>
  <c r="P3890" i="4"/>
  <c r="M3890" i="4"/>
  <c r="L3890" i="4"/>
  <c r="Q3889" i="4"/>
  <c r="P3889" i="4"/>
  <c r="M3889" i="4"/>
  <c r="L3889" i="4"/>
  <c r="Q3888" i="4"/>
  <c r="P3888" i="4"/>
  <c r="M3888" i="4"/>
  <c r="L3888" i="4"/>
  <c r="Q3887" i="4"/>
  <c r="P3887" i="4"/>
  <c r="M3887" i="4"/>
  <c r="L3887" i="4"/>
  <c r="Q3886" i="4"/>
  <c r="P3886" i="4"/>
  <c r="M3886" i="4"/>
  <c r="L3886" i="4"/>
  <c r="Q3885" i="4"/>
  <c r="P3885" i="4"/>
  <c r="M3885" i="4"/>
  <c r="L3885" i="4"/>
  <c r="Q3884" i="4"/>
  <c r="P3884" i="4"/>
  <c r="M3884" i="4"/>
  <c r="L3884" i="4"/>
  <c r="Q3883" i="4"/>
  <c r="P3883" i="4"/>
  <c r="M3883" i="4"/>
  <c r="L3883" i="4"/>
  <c r="Q3882" i="4"/>
  <c r="P3882" i="4"/>
  <c r="M3882" i="4"/>
  <c r="L3882" i="4"/>
  <c r="Q3881" i="4"/>
  <c r="P3881" i="4"/>
  <c r="M3881" i="4"/>
  <c r="L3881" i="4"/>
  <c r="Q3880" i="4"/>
  <c r="P3880" i="4"/>
  <c r="M3880" i="4"/>
  <c r="L3880" i="4"/>
  <c r="Q3879" i="4"/>
  <c r="P3879" i="4"/>
  <c r="M3879" i="4"/>
  <c r="L3879" i="4"/>
  <c r="Q3878" i="4"/>
  <c r="P3878" i="4"/>
  <c r="M3878" i="4"/>
  <c r="L3878" i="4"/>
  <c r="Q3877" i="4"/>
  <c r="P3877" i="4"/>
  <c r="M3877" i="4"/>
  <c r="L3877" i="4"/>
  <c r="Q3876" i="4"/>
  <c r="P3876" i="4"/>
  <c r="M3876" i="4"/>
  <c r="L3876" i="4"/>
  <c r="Q3875" i="4"/>
  <c r="P3875" i="4"/>
  <c r="M3875" i="4"/>
  <c r="L3875" i="4"/>
  <c r="Q3874" i="4"/>
  <c r="P3874" i="4"/>
  <c r="M3874" i="4"/>
  <c r="L3874" i="4"/>
  <c r="Q3873" i="4"/>
  <c r="P3873" i="4"/>
  <c r="M3873" i="4"/>
  <c r="L3873" i="4"/>
  <c r="Q3872" i="4"/>
  <c r="P3872" i="4"/>
  <c r="M3872" i="4"/>
  <c r="L3872" i="4"/>
  <c r="Q3871" i="4"/>
  <c r="P3871" i="4"/>
  <c r="M3871" i="4"/>
  <c r="L3871" i="4"/>
  <c r="Q3870" i="4"/>
  <c r="P3870" i="4"/>
  <c r="M3870" i="4"/>
  <c r="L3870" i="4"/>
  <c r="Q3869" i="4"/>
  <c r="P3869" i="4"/>
  <c r="M3869" i="4"/>
  <c r="L3869" i="4"/>
  <c r="Q3868" i="4"/>
  <c r="P3868" i="4"/>
  <c r="M3868" i="4"/>
  <c r="L3868" i="4"/>
  <c r="Q3867" i="4"/>
  <c r="P3867" i="4"/>
  <c r="M3867" i="4"/>
  <c r="L3867" i="4"/>
  <c r="Q3866" i="4"/>
  <c r="P3866" i="4"/>
  <c r="M3866" i="4"/>
  <c r="L3866" i="4"/>
  <c r="Q3865" i="4"/>
  <c r="P3865" i="4"/>
  <c r="M3865" i="4"/>
  <c r="L3865" i="4"/>
  <c r="Q3864" i="4"/>
  <c r="P3864" i="4"/>
  <c r="M3864" i="4"/>
  <c r="L3864" i="4"/>
  <c r="Q3863" i="4"/>
  <c r="P3863" i="4"/>
  <c r="M3863" i="4"/>
  <c r="L3863" i="4"/>
  <c r="Q3862" i="4"/>
  <c r="P3862" i="4"/>
  <c r="M3862" i="4"/>
  <c r="L3862" i="4"/>
  <c r="Q3861" i="4"/>
  <c r="P3861" i="4"/>
  <c r="M3861" i="4"/>
  <c r="N3861" i="4" s="1"/>
  <c r="L3861" i="4"/>
  <c r="Q3860" i="4"/>
  <c r="P3860" i="4"/>
  <c r="M3860" i="4"/>
  <c r="L3860" i="4"/>
  <c r="Q3859" i="4"/>
  <c r="P3859" i="4"/>
  <c r="M3859" i="4"/>
  <c r="L3859" i="4"/>
  <c r="Q3858" i="4"/>
  <c r="P3858" i="4"/>
  <c r="M3858" i="4"/>
  <c r="L3858" i="4"/>
  <c r="Q3857" i="4"/>
  <c r="P3857" i="4"/>
  <c r="M3857" i="4"/>
  <c r="L3857" i="4"/>
  <c r="Q3856" i="4"/>
  <c r="P3856" i="4"/>
  <c r="M3856" i="4"/>
  <c r="L3856" i="4"/>
  <c r="Q3855" i="4"/>
  <c r="P3855" i="4"/>
  <c r="M3855" i="4"/>
  <c r="L3855" i="4"/>
  <c r="Q3854" i="4"/>
  <c r="P3854" i="4"/>
  <c r="M3854" i="4"/>
  <c r="L3854" i="4"/>
  <c r="Q3853" i="4"/>
  <c r="P3853" i="4"/>
  <c r="M3853" i="4"/>
  <c r="L3853" i="4"/>
  <c r="Q3852" i="4"/>
  <c r="P3852" i="4"/>
  <c r="M3852" i="4"/>
  <c r="L3852" i="4"/>
  <c r="Q3851" i="4"/>
  <c r="P3851" i="4"/>
  <c r="M3851" i="4"/>
  <c r="L3851" i="4"/>
  <c r="Q3850" i="4"/>
  <c r="P3850" i="4"/>
  <c r="M3850" i="4"/>
  <c r="L3850" i="4"/>
  <c r="Q3849" i="4"/>
  <c r="P3849" i="4"/>
  <c r="M3849" i="4"/>
  <c r="L3849" i="4"/>
  <c r="Q3848" i="4"/>
  <c r="P3848" i="4"/>
  <c r="M3848" i="4"/>
  <c r="L3848" i="4"/>
  <c r="Q3847" i="4"/>
  <c r="P3847" i="4"/>
  <c r="M3847" i="4"/>
  <c r="L3847" i="4"/>
  <c r="Q3846" i="4"/>
  <c r="P3846" i="4"/>
  <c r="M3846" i="4"/>
  <c r="L3846" i="4"/>
  <c r="Q3845" i="4"/>
  <c r="P3845" i="4"/>
  <c r="M3845" i="4"/>
  <c r="L3845" i="4"/>
  <c r="Q3844" i="4"/>
  <c r="P3844" i="4"/>
  <c r="M3844" i="4"/>
  <c r="L3844" i="4"/>
  <c r="Q3843" i="4"/>
  <c r="P3843" i="4"/>
  <c r="M3843" i="4"/>
  <c r="L3843" i="4"/>
  <c r="Q3842" i="4"/>
  <c r="P3842" i="4"/>
  <c r="M3842" i="4"/>
  <c r="L3842" i="4"/>
  <c r="Q3841" i="4"/>
  <c r="P3841" i="4"/>
  <c r="N3841" i="4"/>
  <c r="M3841" i="4"/>
  <c r="L3841" i="4"/>
  <c r="Q3840" i="4"/>
  <c r="P3840" i="4"/>
  <c r="M3840" i="4"/>
  <c r="L3840" i="4"/>
  <c r="Q3839" i="4"/>
  <c r="P3839" i="4"/>
  <c r="M3839" i="4"/>
  <c r="L3839" i="4"/>
  <c r="Q3838" i="4"/>
  <c r="P3838" i="4"/>
  <c r="M3838" i="4"/>
  <c r="L3838" i="4"/>
  <c r="Q3837" i="4"/>
  <c r="P3837" i="4"/>
  <c r="M3837" i="4"/>
  <c r="L3837" i="4"/>
  <c r="Q3836" i="4"/>
  <c r="P3836" i="4"/>
  <c r="M3836" i="4"/>
  <c r="L3836" i="4"/>
  <c r="Q3835" i="4"/>
  <c r="P3835" i="4"/>
  <c r="M3835" i="4"/>
  <c r="L3835" i="4"/>
  <c r="Q3834" i="4"/>
  <c r="P3834" i="4"/>
  <c r="M3834" i="4"/>
  <c r="L3834" i="4"/>
  <c r="Q3833" i="4"/>
  <c r="P3833" i="4"/>
  <c r="M3833" i="4"/>
  <c r="L3833" i="4"/>
  <c r="Q3832" i="4"/>
  <c r="P3832" i="4"/>
  <c r="M3832" i="4"/>
  <c r="L3832" i="4"/>
  <c r="Q3831" i="4"/>
  <c r="P3831" i="4"/>
  <c r="M3831" i="4"/>
  <c r="L3831" i="4"/>
  <c r="Q3830" i="4"/>
  <c r="P3830" i="4"/>
  <c r="M3830" i="4"/>
  <c r="L3830" i="4"/>
  <c r="Q3829" i="4"/>
  <c r="P3829" i="4"/>
  <c r="M3829" i="4"/>
  <c r="L3829" i="4"/>
  <c r="Q3828" i="4"/>
  <c r="P3828" i="4"/>
  <c r="M3828" i="4"/>
  <c r="L3828" i="4"/>
  <c r="Q3827" i="4"/>
  <c r="P3827" i="4"/>
  <c r="R3827" i="4" s="1"/>
  <c r="M3827" i="4"/>
  <c r="L3827" i="4"/>
  <c r="Q3826" i="4"/>
  <c r="P3826" i="4"/>
  <c r="M3826" i="4"/>
  <c r="L3826" i="4"/>
  <c r="Q3825" i="4"/>
  <c r="P3825" i="4"/>
  <c r="M3825" i="4"/>
  <c r="L3825" i="4"/>
  <c r="Q3824" i="4"/>
  <c r="P3824" i="4"/>
  <c r="M3824" i="4"/>
  <c r="L3824" i="4"/>
  <c r="Q3823" i="4"/>
  <c r="P3823" i="4"/>
  <c r="M3823" i="4"/>
  <c r="L3823" i="4"/>
  <c r="Q3822" i="4"/>
  <c r="P3822" i="4"/>
  <c r="M3822" i="4"/>
  <c r="L3822" i="4"/>
  <c r="Q3821" i="4"/>
  <c r="P3821" i="4"/>
  <c r="M3821" i="4"/>
  <c r="L3821" i="4"/>
  <c r="Q3820" i="4"/>
  <c r="P3820" i="4"/>
  <c r="M3820" i="4"/>
  <c r="L3820" i="4"/>
  <c r="Q3819" i="4"/>
  <c r="P3819" i="4"/>
  <c r="M3819" i="4"/>
  <c r="L3819" i="4"/>
  <c r="Q3818" i="4"/>
  <c r="P3818" i="4"/>
  <c r="M3818" i="4"/>
  <c r="L3818" i="4"/>
  <c r="Q3817" i="4"/>
  <c r="P3817" i="4"/>
  <c r="M3817" i="4"/>
  <c r="L3817" i="4"/>
  <c r="Q3816" i="4"/>
  <c r="P3816" i="4"/>
  <c r="M3816" i="4"/>
  <c r="L3816" i="4"/>
  <c r="Q3815" i="4"/>
  <c r="P3815" i="4"/>
  <c r="M3815" i="4"/>
  <c r="L3815" i="4"/>
  <c r="Q3814" i="4"/>
  <c r="P3814" i="4"/>
  <c r="M3814" i="4"/>
  <c r="L3814" i="4"/>
  <c r="Q3813" i="4"/>
  <c r="P3813" i="4"/>
  <c r="M3813" i="4"/>
  <c r="L3813" i="4"/>
  <c r="Q3812" i="4"/>
  <c r="P3812" i="4"/>
  <c r="M3812" i="4"/>
  <c r="L3812" i="4"/>
  <c r="Q3811" i="4"/>
  <c r="P3811" i="4"/>
  <c r="M3811" i="4"/>
  <c r="L3811" i="4"/>
  <c r="Q3810" i="4"/>
  <c r="P3810" i="4"/>
  <c r="M3810" i="4"/>
  <c r="L3810" i="4"/>
  <c r="Q3809" i="4"/>
  <c r="P3809" i="4"/>
  <c r="M3809" i="4"/>
  <c r="L3809" i="4"/>
  <c r="Q3808" i="4"/>
  <c r="P3808" i="4"/>
  <c r="M3808" i="4"/>
  <c r="L3808" i="4"/>
  <c r="Q3807" i="4"/>
  <c r="P3807" i="4"/>
  <c r="M3807" i="4"/>
  <c r="L3807" i="4"/>
  <c r="Q3806" i="4"/>
  <c r="P3806" i="4"/>
  <c r="M3806" i="4"/>
  <c r="L3806" i="4"/>
  <c r="Q3805" i="4"/>
  <c r="P3805" i="4"/>
  <c r="M3805" i="4"/>
  <c r="L3805" i="4"/>
  <c r="Q3804" i="4"/>
  <c r="P3804" i="4"/>
  <c r="M3804" i="4"/>
  <c r="L3804" i="4"/>
  <c r="Q3803" i="4"/>
  <c r="P3803" i="4"/>
  <c r="M3803" i="4"/>
  <c r="L3803" i="4"/>
  <c r="Q3802" i="4"/>
  <c r="P3802" i="4"/>
  <c r="M3802" i="4"/>
  <c r="L3802" i="4"/>
  <c r="Q3801" i="4"/>
  <c r="P3801" i="4"/>
  <c r="M3801" i="4"/>
  <c r="L3801" i="4"/>
  <c r="N3801" i="4" s="1"/>
  <c r="Q3800" i="4"/>
  <c r="P3800" i="4"/>
  <c r="M3800" i="4"/>
  <c r="L3800" i="4"/>
  <c r="Q3799" i="4"/>
  <c r="P3799" i="4"/>
  <c r="M3799" i="4"/>
  <c r="L3799" i="4"/>
  <c r="N3799" i="4" s="1"/>
  <c r="Q3798" i="4"/>
  <c r="P3798" i="4"/>
  <c r="M3798" i="4"/>
  <c r="L3798" i="4"/>
  <c r="Q3797" i="4"/>
  <c r="P3797" i="4"/>
  <c r="M3797" i="4"/>
  <c r="L3797" i="4"/>
  <c r="Q3796" i="4"/>
  <c r="P3796" i="4"/>
  <c r="M3796" i="4"/>
  <c r="L3796" i="4"/>
  <c r="Q3795" i="4"/>
  <c r="P3795" i="4"/>
  <c r="M3795" i="4"/>
  <c r="L3795" i="4"/>
  <c r="Q3794" i="4"/>
  <c r="P3794" i="4"/>
  <c r="M3794" i="4"/>
  <c r="L3794" i="4"/>
  <c r="Q3793" i="4"/>
  <c r="P3793" i="4"/>
  <c r="M3793" i="4"/>
  <c r="L3793" i="4"/>
  <c r="Q3792" i="4"/>
  <c r="P3792" i="4"/>
  <c r="M3792" i="4"/>
  <c r="L3792" i="4"/>
  <c r="Q3791" i="4"/>
  <c r="P3791" i="4"/>
  <c r="M3791" i="4"/>
  <c r="L3791" i="4"/>
  <c r="Q3790" i="4"/>
  <c r="P3790" i="4"/>
  <c r="M3790" i="4"/>
  <c r="L3790" i="4"/>
  <c r="Q3789" i="4"/>
  <c r="P3789" i="4"/>
  <c r="M3789" i="4"/>
  <c r="L3789" i="4"/>
  <c r="Q3788" i="4"/>
  <c r="P3788" i="4"/>
  <c r="M3788" i="4"/>
  <c r="L3788" i="4"/>
  <c r="Q3787" i="4"/>
  <c r="P3787" i="4"/>
  <c r="M3787" i="4"/>
  <c r="L3787" i="4"/>
  <c r="Q3786" i="4"/>
  <c r="P3786" i="4"/>
  <c r="M3786" i="4"/>
  <c r="L3786" i="4"/>
  <c r="Q3785" i="4"/>
  <c r="P3785" i="4"/>
  <c r="M3785" i="4"/>
  <c r="L3785" i="4"/>
  <c r="Q3784" i="4"/>
  <c r="P3784" i="4"/>
  <c r="M3784" i="4"/>
  <c r="L3784" i="4"/>
  <c r="Q3783" i="4"/>
  <c r="P3783" i="4"/>
  <c r="M3783" i="4"/>
  <c r="L3783" i="4"/>
  <c r="Q3782" i="4"/>
  <c r="P3782" i="4"/>
  <c r="M3782" i="4"/>
  <c r="L3782" i="4"/>
  <c r="Q3781" i="4"/>
  <c r="P3781" i="4"/>
  <c r="M3781" i="4"/>
  <c r="L3781" i="4"/>
  <c r="Q3780" i="4"/>
  <c r="P3780" i="4"/>
  <c r="R3780" i="4" s="1"/>
  <c r="M3780" i="4"/>
  <c r="L3780" i="4"/>
  <c r="Q3779" i="4"/>
  <c r="P3779" i="4"/>
  <c r="M3779" i="4"/>
  <c r="L3779" i="4"/>
  <c r="Q3778" i="4"/>
  <c r="P3778" i="4"/>
  <c r="M3778" i="4"/>
  <c r="L3778" i="4"/>
  <c r="Q3777" i="4"/>
  <c r="P3777" i="4"/>
  <c r="R3777" i="4" s="1"/>
  <c r="M3777" i="4"/>
  <c r="L3777" i="4"/>
  <c r="Q3776" i="4"/>
  <c r="P3776" i="4"/>
  <c r="R3776" i="4" s="1"/>
  <c r="M3776" i="4"/>
  <c r="L3776" i="4"/>
  <c r="Q3775" i="4"/>
  <c r="P3775" i="4"/>
  <c r="M3775" i="4"/>
  <c r="L3775" i="4"/>
  <c r="Q3774" i="4"/>
  <c r="P3774" i="4"/>
  <c r="M3774" i="4"/>
  <c r="L3774" i="4"/>
  <c r="Q3773" i="4"/>
  <c r="P3773" i="4"/>
  <c r="M3773" i="4"/>
  <c r="L3773" i="4"/>
  <c r="Q3772" i="4"/>
  <c r="P3772" i="4"/>
  <c r="M3772" i="4"/>
  <c r="L3772" i="4"/>
  <c r="Q3771" i="4"/>
  <c r="P3771" i="4"/>
  <c r="M3771" i="4"/>
  <c r="L3771" i="4"/>
  <c r="Q3770" i="4"/>
  <c r="P3770" i="4"/>
  <c r="R3770" i="4" s="1"/>
  <c r="M3770" i="4"/>
  <c r="L3770" i="4"/>
  <c r="Q3769" i="4"/>
  <c r="P3769" i="4"/>
  <c r="R3769" i="4" s="1"/>
  <c r="M3769" i="4"/>
  <c r="L3769" i="4"/>
  <c r="Q3768" i="4"/>
  <c r="P3768" i="4"/>
  <c r="M3768" i="4"/>
  <c r="L3768" i="4"/>
  <c r="Q3767" i="4"/>
  <c r="P3767" i="4"/>
  <c r="M3767" i="4"/>
  <c r="L3767" i="4"/>
  <c r="Q3766" i="4"/>
  <c r="P3766" i="4"/>
  <c r="M3766" i="4"/>
  <c r="L3766" i="4"/>
  <c r="Q3765" i="4"/>
  <c r="P3765" i="4"/>
  <c r="M3765" i="4"/>
  <c r="L3765" i="4"/>
  <c r="Q3764" i="4"/>
  <c r="P3764" i="4"/>
  <c r="M3764" i="4"/>
  <c r="L3764" i="4"/>
  <c r="Q3763" i="4"/>
  <c r="P3763" i="4"/>
  <c r="M3763" i="4"/>
  <c r="L3763" i="4"/>
  <c r="Q3762" i="4"/>
  <c r="P3762" i="4"/>
  <c r="M3762" i="4"/>
  <c r="L3762" i="4"/>
  <c r="Q3761" i="4"/>
  <c r="P3761" i="4"/>
  <c r="M3761" i="4"/>
  <c r="L3761" i="4"/>
  <c r="Q3760" i="4"/>
  <c r="P3760" i="4"/>
  <c r="M3760" i="4"/>
  <c r="L3760" i="4"/>
  <c r="Q3759" i="4"/>
  <c r="P3759" i="4"/>
  <c r="M3759" i="4"/>
  <c r="L3759" i="4"/>
  <c r="Q3758" i="4"/>
  <c r="P3758" i="4"/>
  <c r="M3758" i="4"/>
  <c r="L3758" i="4"/>
  <c r="Q3757" i="4"/>
  <c r="P3757" i="4"/>
  <c r="M3757" i="4"/>
  <c r="L3757" i="4"/>
  <c r="Q3756" i="4"/>
  <c r="P3756" i="4"/>
  <c r="M3756" i="4"/>
  <c r="L3756" i="4"/>
  <c r="Q3755" i="4"/>
  <c r="P3755" i="4"/>
  <c r="M3755" i="4"/>
  <c r="L3755" i="4"/>
  <c r="Q3754" i="4"/>
  <c r="P3754" i="4"/>
  <c r="M3754" i="4"/>
  <c r="L3754" i="4"/>
  <c r="Q3753" i="4"/>
  <c r="P3753" i="4"/>
  <c r="M3753" i="4"/>
  <c r="L3753" i="4"/>
  <c r="Q3752" i="4"/>
  <c r="P3752" i="4"/>
  <c r="M3752" i="4"/>
  <c r="L3752" i="4"/>
  <c r="Q3751" i="4"/>
  <c r="P3751" i="4"/>
  <c r="M3751" i="4"/>
  <c r="L3751" i="4"/>
  <c r="Q3750" i="4"/>
  <c r="P3750" i="4"/>
  <c r="M3750" i="4"/>
  <c r="L3750" i="4"/>
  <c r="Q3749" i="4"/>
  <c r="P3749" i="4"/>
  <c r="M3749" i="4"/>
  <c r="L3749" i="4"/>
  <c r="Q3748" i="4"/>
  <c r="P3748" i="4"/>
  <c r="M3748" i="4"/>
  <c r="L3748" i="4"/>
  <c r="Q3747" i="4"/>
  <c r="P3747" i="4"/>
  <c r="M3747" i="4"/>
  <c r="L3747" i="4"/>
  <c r="Q3746" i="4"/>
  <c r="P3746" i="4"/>
  <c r="M3746" i="4"/>
  <c r="L3746" i="4"/>
  <c r="Q3745" i="4"/>
  <c r="P3745" i="4"/>
  <c r="M3745" i="4"/>
  <c r="L3745" i="4"/>
  <c r="Q3744" i="4"/>
  <c r="P3744" i="4"/>
  <c r="M3744" i="4"/>
  <c r="L3744" i="4"/>
  <c r="Q3743" i="4"/>
  <c r="P3743" i="4"/>
  <c r="M3743" i="4"/>
  <c r="L3743" i="4"/>
  <c r="Q3742" i="4"/>
  <c r="P3742" i="4"/>
  <c r="M3742" i="4"/>
  <c r="L3742" i="4"/>
  <c r="Q3741" i="4"/>
  <c r="P3741" i="4"/>
  <c r="M3741" i="4"/>
  <c r="L3741" i="4"/>
  <c r="Q3740" i="4"/>
  <c r="P3740" i="4"/>
  <c r="M3740" i="4"/>
  <c r="L3740" i="4"/>
  <c r="Q3739" i="4"/>
  <c r="P3739" i="4"/>
  <c r="M3739" i="4"/>
  <c r="L3739" i="4"/>
  <c r="Q3738" i="4"/>
  <c r="P3738" i="4"/>
  <c r="M3738" i="4"/>
  <c r="L3738" i="4"/>
  <c r="Q3737" i="4"/>
  <c r="P3737" i="4"/>
  <c r="M3737" i="4"/>
  <c r="L3737" i="4"/>
  <c r="Q3736" i="4"/>
  <c r="P3736" i="4"/>
  <c r="M3736" i="4"/>
  <c r="L3736" i="4"/>
  <c r="Q3735" i="4"/>
  <c r="P3735" i="4"/>
  <c r="M3735" i="4"/>
  <c r="L3735" i="4"/>
  <c r="Q3734" i="4"/>
  <c r="P3734" i="4"/>
  <c r="M3734" i="4"/>
  <c r="L3734" i="4"/>
  <c r="Q3733" i="4"/>
  <c r="P3733" i="4"/>
  <c r="M3733" i="4"/>
  <c r="L3733" i="4"/>
  <c r="Q3732" i="4"/>
  <c r="P3732" i="4"/>
  <c r="M3732" i="4"/>
  <c r="L3732" i="4"/>
  <c r="Q3731" i="4"/>
  <c r="P3731" i="4"/>
  <c r="R3731" i="4" s="1"/>
  <c r="M3731" i="4"/>
  <c r="L3731" i="4"/>
  <c r="Q3730" i="4"/>
  <c r="P3730" i="4"/>
  <c r="M3730" i="4"/>
  <c r="L3730" i="4"/>
  <c r="Q3729" i="4"/>
  <c r="P3729" i="4"/>
  <c r="M3729" i="4"/>
  <c r="L3729" i="4"/>
  <c r="Q3728" i="4"/>
  <c r="P3728" i="4"/>
  <c r="R3728" i="4" s="1"/>
  <c r="M3728" i="4"/>
  <c r="L3728" i="4"/>
  <c r="Q3727" i="4"/>
  <c r="P3727" i="4"/>
  <c r="M3727" i="4"/>
  <c r="L3727" i="4"/>
  <c r="Q3726" i="4"/>
  <c r="P3726" i="4"/>
  <c r="R3726" i="4" s="1"/>
  <c r="M3726" i="4"/>
  <c r="L3726" i="4"/>
  <c r="Q3725" i="4"/>
  <c r="P3725" i="4"/>
  <c r="M3725" i="4"/>
  <c r="L3725" i="4"/>
  <c r="Q3724" i="4"/>
  <c r="P3724" i="4"/>
  <c r="R3724" i="4" s="1"/>
  <c r="M3724" i="4"/>
  <c r="L3724" i="4"/>
  <c r="Q3723" i="4"/>
  <c r="P3723" i="4"/>
  <c r="M3723" i="4"/>
  <c r="L3723" i="4"/>
  <c r="Q3722" i="4"/>
  <c r="P3722" i="4"/>
  <c r="R3722" i="4" s="1"/>
  <c r="M3722" i="4"/>
  <c r="L3722" i="4"/>
  <c r="Q3721" i="4"/>
  <c r="P3721" i="4"/>
  <c r="M3721" i="4"/>
  <c r="L3721" i="4"/>
  <c r="Q3720" i="4"/>
  <c r="P3720" i="4"/>
  <c r="R3720" i="4" s="1"/>
  <c r="M3720" i="4"/>
  <c r="L3720" i="4"/>
  <c r="Q3719" i="4"/>
  <c r="P3719" i="4"/>
  <c r="M3719" i="4"/>
  <c r="L3719" i="4"/>
  <c r="Q3718" i="4"/>
  <c r="P3718" i="4"/>
  <c r="R3718" i="4" s="1"/>
  <c r="M3718" i="4"/>
  <c r="L3718" i="4"/>
  <c r="Q3717" i="4"/>
  <c r="P3717" i="4"/>
  <c r="M3717" i="4"/>
  <c r="L3717" i="4"/>
  <c r="Q3716" i="4"/>
  <c r="P3716" i="4"/>
  <c r="R3716" i="4" s="1"/>
  <c r="M3716" i="4"/>
  <c r="L3716" i="4"/>
  <c r="Q3715" i="4"/>
  <c r="P3715" i="4"/>
  <c r="M3715" i="4"/>
  <c r="L3715" i="4"/>
  <c r="Q3714" i="4"/>
  <c r="P3714" i="4"/>
  <c r="R3714" i="4" s="1"/>
  <c r="M3714" i="4"/>
  <c r="L3714" i="4"/>
  <c r="Q3713" i="4"/>
  <c r="P3713" i="4"/>
  <c r="R3713" i="4" s="1"/>
  <c r="M3713" i="4"/>
  <c r="L3713" i="4"/>
  <c r="Q3712" i="4"/>
  <c r="P3712" i="4"/>
  <c r="R3712" i="4" s="1"/>
  <c r="M3712" i="4"/>
  <c r="L3712" i="4"/>
  <c r="Q3711" i="4"/>
  <c r="P3711" i="4"/>
  <c r="R3711" i="4" s="1"/>
  <c r="M3711" i="4"/>
  <c r="L3711" i="4"/>
  <c r="Q3710" i="4"/>
  <c r="P3710" i="4"/>
  <c r="R3710" i="4" s="1"/>
  <c r="M3710" i="4"/>
  <c r="L3710" i="4"/>
  <c r="Q3709" i="4"/>
  <c r="P3709" i="4"/>
  <c r="R3709" i="4" s="1"/>
  <c r="M3709" i="4"/>
  <c r="L3709" i="4"/>
  <c r="Q3708" i="4"/>
  <c r="P3708" i="4"/>
  <c r="R3708" i="4" s="1"/>
  <c r="M3708" i="4"/>
  <c r="L3708" i="4"/>
  <c r="Q3707" i="4"/>
  <c r="P3707" i="4"/>
  <c r="R3707" i="4" s="1"/>
  <c r="M3707" i="4"/>
  <c r="L3707" i="4"/>
  <c r="Q3706" i="4"/>
  <c r="P3706" i="4"/>
  <c r="M3706" i="4"/>
  <c r="L3706" i="4"/>
  <c r="Q3705" i="4"/>
  <c r="P3705" i="4"/>
  <c r="M3705" i="4"/>
  <c r="L3705" i="4"/>
  <c r="Q3704" i="4"/>
  <c r="P3704" i="4"/>
  <c r="M3704" i="4"/>
  <c r="L3704" i="4"/>
  <c r="Q3703" i="4"/>
  <c r="P3703" i="4"/>
  <c r="R3703" i="4" s="1"/>
  <c r="M3703" i="4"/>
  <c r="L3703" i="4"/>
  <c r="Q3702" i="4"/>
  <c r="P3702" i="4"/>
  <c r="M3702" i="4"/>
  <c r="L3702" i="4"/>
  <c r="Q3701" i="4"/>
  <c r="P3701" i="4"/>
  <c r="R3701" i="4" s="1"/>
  <c r="M3701" i="4"/>
  <c r="L3701" i="4"/>
  <c r="Q3700" i="4"/>
  <c r="P3700" i="4"/>
  <c r="M3700" i="4"/>
  <c r="L3700" i="4"/>
  <c r="Q3699" i="4"/>
  <c r="P3699" i="4"/>
  <c r="R3699" i="4" s="1"/>
  <c r="M3699" i="4"/>
  <c r="L3699" i="4"/>
  <c r="Q3698" i="4"/>
  <c r="P3698" i="4"/>
  <c r="M3698" i="4"/>
  <c r="L3698" i="4"/>
  <c r="Q3697" i="4"/>
  <c r="P3697" i="4"/>
  <c r="M3697" i="4"/>
  <c r="L3697" i="4"/>
  <c r="Q3696" i="4"/>
  <c r="P3696" i="4"/>
  <c r="M3696" i="4"/>
  <c r="L3696" i="4"/>
  <c r="Q3695" i="4"/>
  <c r="P3695" i="4"/>
  <c r="M3695" i="4"/>
  <c r="L3695" i="4"/>
  <c r="Q3694" i="4"/>
  <c r="P3694" i="4"/>
  <c r="M3694" i="4"/>
  <c r="L3694" i="4"/>
  <c r="Q3693" i="4"/>
  <c r="P3693" i="4"/>
  <c r="M3693" i="4"/>
  <c r="L3693" i="4"/>
  <c r="Q3692" i="4"/>
  <c r="P3692" i="4"/>
  <c r="M3692" i="4"/>
  <c r="L3692" i="4"/>
  <c r="Q3691" i="4"/>
  <c r="P3691" i="4"/>
  <c r="M3691" i="4"/>
  <c r="L3691" i="4"/>
  <c r="Q3690" i="4"/>
  <c r="P3690" i="4"/>
  <c r="M3690" i="4"/>
  <c r="L3690" i="4"/>
  <c r="Q3689" i="4"/>
  <c r="P3689" i="4"/>
  <c r="M3689" i="4"/>
  <c r="L3689" i="4"/>
  <c r="Q3688" i="4"/>
  <c r="P3688" i="4"/>
  <c r="M3688" i="4"/>
  <c r="L3688" i="4"/>
  <c r="Q3687" i="4"/>
  <c r="P3687" i="4"/>
  <c r="M3687" i="4"/>
  <c r="L3687" i="4"/>
  <c r="Q3686" i="4"/>
  <c r="P3686" i="4"/>
  <c r="M3686" i="4"/>
  <c r="L3686" i="4"/>
  <c r="Q3685" i="4"/>
  <c r="P3685" i="4"/>
  <c r="M3685" i="4"/>
  <c r="L3685" i="4"/>
  <c r="N3685" i="4" s="1"/>
  <c r="Q3684" i="4"/>
  <c r="P3684" i="4"/>
  <c r="M3684" i="4"/>
  <c r="L3684" i="4"/>
  <c r="Q3683" i="4"/>
  <c r="P3683" i="4"/>
  <c r="M3683" i="4"/>
  <c r="L3683" i="4"/>
  <c r="Q3682" i="4"/>
  <c r="P3682" i="4"/>
  <c r="M3682" i="4"/>
  <c r="L3682" i="4"/>
  <c r="Q3681" i="4"/>
  <c r="P3681" i="4"/>
  <c r="M3681" i="4"/>
  <c r="L3681" i="4"/>
  <c r="Q3680" i="4"/>
  <c r="P3680" i="4"/>
  <c r="M3680" i="4"/>
  <c r="L3680" i="4"/>
  <c r="Q3679" i="4"/>
  <c r="P3679" i="4"/>
  <c r="M3679" i="4"/>
  <c r="L3679" i="4"/>
  <c r="Q3678" i="4"/>
  <c r="P3678" i="4"/>
  <c r="M3678" i="4"/>
  <c r="L3678" i="4"/>
  <c r="Q3677" i="4"/>
  <c r="P3677" i="4"/>
  <c r="M3677" i="4"/>
  <c r="L3677" i="4"/>
  <c r="Q3676" i="4"/>
  <c r="P3676" i="4"/>
  <c r="M3676" i="4"/>
  <c r="L3676" i="4"/>
  <c r="Q3675" i="4"/>
  <c r="P3675" i="4"/>
  <c r="M3675" i="4"/>
  <c r="L3675" i="4"/>
  <c r="N3675" i="4" s="1"/>
  <c r="Q3674" i="4"/>
  <c r="P3674" i="4"/>
  <c r="M3674" i="4"/>
  <c r="L3674" i="4"/>
  <c r="Q3673" i="4"/>
  <c r="P3673" i="4"/>
  <c r="M3673" i="4"/>
  <c r="L3673" i="4"/>
  <c r="Q3672" i="4"/>
  <c r="P3672" i="4"/>
  <c r="M3672" i="4"/>
  <c r="L3672" i="4"/>
  <c r="Q3671" i="4"/>
  <c r="P3671" i="4"/>
  <c r="R3671" i="4" s="1"/>
  <c r="M3671" i="4"/>
  <c r="L3671" i="4"/>
  <c r="Q3670" i="4"/>
  <c r="P3670" i="4"/>
  <c r="M3670" i="4"/>
  <c r="L3670" i="4"/>
  <c r="Q3669" i="4"/>
  <c r="P3669" i="4"/>
  <c r="M3669" i="4"/>
  <c r="L3669" i="4"/>
  <c r="Q3668" i="4"/>
  <c r="P3668" i="4"/>
  <c r="M3668" i="4"/>
  <c r="L3668" i="4"/>
  <c r="Q3667" i="4"/>
  <c r="P3667" i="4"/>
  <c r="M3667" i="4"/>
  <c r="L3667" i="4"/>
  <c r="Q3666" i="4"/>
  <c r="P3666" i="4"/>
  <c r="R3666" i="4" s="1"/>
  <c r="M3666" i="4"/>
  <c r="L3666" i="4"/>
  <c r="Q3665" i="4"/>
  <c r="P3665" i="4"/>
  <c r="R3665" i="4" s="1"/>
  <c r="M3665" i="4"/>
  <c r="L3665" i="4"/>
  <c r="Q3664" i="4"/>
  <c r="P3664" i="4"/>
  <c r="M3664" i="4"/>
  <c r="L3664" i="4"/>
  <c r="Q3663" i="4"/>
  <c r="P3663" i="4"/>
  <c r="R3663" i="4" s="1"/>
  <c r="M3663" i="4"/>
  <c r="L3663" i="4"/>
  <c r="Q3662" i="4"/>
  <c r="P3662" i="4"/>
  <c r="R3662" i="4" s="1"/>
  <c r="M3662" i="4"/>
  <c r="L3662" i="4"/>
  <c r="Q3661" i="4"/>
  <c r="P3661" i="4"/>
  <c r="M3661" i="4"/>
  <c r="L3661" i="4"/>
  <c r="Q3660" i="4"/>
  <c r="P3660" i="4"/>
  <c r="R3660" i="4" s="1"/>
  <c r="M3660" i="4"/>
  <c r="L3660" i="4"/>
  <c r="Q3659" i="4"/>
  <c r="P3659" i="4"/>
  <c r="M3659" i="4"/>
  <c r="L3659" i="4"/>
  <c r="Q3658" i="4"/>
  <c r="P3658" i="4"/>
  <c r="R3658" i="4" s="1"/>
  <c r="M3658" i="4"/>
  <c r="L3658" i="4"/>
  <c r="Q3657" i="4"/>
  <c r="P3657" i="4"/>
  <c r="M3657" i="4"/>
  <c r="L3657" i="4"/>
  <c r="Q3656" i="4"/>
  <c r="P3656" i="4"/>
  <c r="M3656" i="4"/>
  <c r="L3656" i="4"/>
  <c r="Q3655" i="4"/>
  <c r="P3655" i="4"/>
  <c r="M3655" i="4"/>
  <c r="L3655" i="4"/>
  <c r="Q3654" i="4"/>
  <c r="P3654" i="4"/>
  <c r="R3654" i="4" s="1"/>
  <c r="M3654" i="4"/>
  <c r="L3654" i="4"/>
  <c r="Q3653" i="4"/>
  <c r="P3653" i="4"/>
  <c r="M3653" i="4"/>
  <c r="L3653" i="4"/>
  <c r="Q3652" i="4"/>
  <c r="P3652" i="4"/>
  <c r="R3652" i="4" s="1"/>
  <c r="M3652" i="4"/>
  <c r="L3652" i="4"/>
  <c r="Q3651" i="4"/>
  <c r="P3651" i="4"/>
  <c r="M3651" i="4"/>
  <c r="L3651" i="4"/>
  <c r="Q3650" i="4"/>
  <c r="P3650" i="4"/>
  <c r="R3650" i="4" s="1"/>
  <c r="M3650" i="4"/>
  <c r="L3650" i="4"/>
  <c r="Q3649" i="4"/>
  <c r="P3649" i="4"/>
  <c r="M3649" i="4"/>
  <c r="L3649" i="4"/>
  <c r="Q3648" i="4"/>
  <c r="P3648" i="4"/>
  <c r="M3648" i="4"/>
  <c r="L3648" i="4"/>
  <c r="Q3647" i="4"/>
  <c r="P3647" i="4"/>
  <c r="M3647" i="4"/>
  <c r="L3647" i="4"/>
  <c r="Q3646" i="4"/>
  <c r="P3646" i="4"/>
  <c r="R3646" i="4" s="1"/>
  <c r="M3646" i="4"/>
  <c r="L3646" i="4"/>
  <c r="Q3645" i="4"/>
  <c r="P3645" i="4"/>
  <c r="M3645" i="4"/>
  <c r="L3645" i="4"/>
  <c r="Q3644" i="4"/>
  <c r="P3644" i="4"/>
  <c r="R3644" i="4" s="1"/>
  <c r="M3644" i="4"/>
  <c r="L3644" i="4"/>
  <c r="Q3643" i="4"/>
  <c r="P3643" i="4"/>
  <c r="M3643" i="4"/>
  <c r="L3643" i="4"/>
  <c r="Q3642" i="4"/>
  <c r="P3642" i="4"/>
  <c r="R3642" i="4" s="1"/>
  <c r="M3642" i="4"/>
  <c r="L3642" i="4"/>
  <c r="Q3641" i="4"/>
  <c r="P3641" i="4"/>
  <c r="M3641" i="4"/>
  <c r="L3641" i="4"/>
  <c r="Q3640" i="4"/>
  <c r="P3640" i="4"/>
  <c r="M3640" i="4"/>
  <c r="L3640" i="4"/>
  <c r="Q3639" i="4"/>
  <c r="P3639" i="4"/>
  <c r="M3639" i="4"/>
  <c r="L3639" i="4"/>
  <c r="Q3638" i="4"/>
  <c r="P3638" i="4"/>
  <c r="R3638" i="4" s="1"/>
  <c r="M3638" i="4"/>
  <c r="L3638" i="4"/>
  <c r="Q3637" i="4"/>
  <c r="P3637" i="4"/>
  <c r="M3637" i="4"/>
  <c r="L3637" i="4"/>
  <c r="Q3636" i="4"/>
  <c r="P3636" i="4"/>
  <c r="R3636" i="4" s="1"/>
  <c r="M3636" i="4"/>
  <c r="L3636" i="4"/>
  <c r="Q3635" i="4"/>
  <c r="P3635" i="4"/>
  <c r="M3635" i="4"/>
  <c r="L3635" i="4"/>
  <c r="Q3634" i="4"/>
  <c r="P3634" i="4"/>
  <c r="R3634" i="4" s="1"/>
  <c r="M3634" i="4"/>
  <c r="L3634" i="4"/>
  <c r="Q3633" i="4"/>
  <c r="P3633" i="4"/>
  <c r="R3633" i="4" s="1"/>
  <c r="M3633" i="4"/>
  <c r="L3633" i="4"/>
  <c r="Q3632" i="4"/>
  <c r="P3632" i="4"/>
  <c r="M3632" i="4"/>
  <c r="L3632" i="4"/>
  <c r="Q3631" i="4"/>
  <c r="P3631" i="4"/>
  <c r="R3631" i="4" s="1"/>
  <c r="M3631" i="4"/>
  <c r="L3631" i="4"/>
  <c r="Q3630" i="4"/>
  <c r="P3630" i="4"/>
  <c r="R3630" i="4" s="1"/>
  <c r="M3630" i="4"/>
  <c r="L3630" i="4"/>
  <c r="Q3629" i="4"/>
  <c r="P3629" i="4"/>
  <c r="M3629" i="4"/>
  <c r="L3629" i="4"/>
  <c r="Q3628" i="4"/>
  <c r="P3628" i="4"/>
  <c r="R3628" i="4" s="1"/>
  <c r="M3628" i="4"/>
  <c r="L3628" i="4"/>
  <c r="Q3627" i="4"/>
  <c r="P3627" i="4"/>
  <c r="R3627" i="4" s="1"/>
  <c r="M3627" i="4"/>
  <c r="L3627" i="4"/>
  <c r="Q3626" i="4"/>
  <c r="P3626" i="4"/>
  <c r="R3626" i="4" s="1"/>
  <c r="M3626" i="4"/>
  <c r="L3626" i="4"/>
  <c r="Q3625" i="4"/>
  <c r="P3625" i="4"/>
  <c r="R3625" i="4" s="1"/>
  <c r="M3625" i="4"/>
  <c r="L3625" i="4"/>
  <c r="Q3624" i="4"/>
  <c r="P3624" i="4"/>
  <c r="M3624" i="4"/>
  <c r="L3624" i="4"/>
  <c r="Q3623" i="4"/>
  <c r="P3623" i="4"/>
  <c r="R3623" i="4" s="1"/>
  <c r="M3623" i="4"/>
  <c r="L3623" i="4"/>
  <c r="Q3622" i="4"/>
  <c r="P3622" i="4"/>
  <c r="R3622" i="4" s="1"/>
  <c r="M3622" i="4"/>
  <c r="L3622" i="4"/>
  <c r="Q3621" i="4"/>
  <c r="P3621" i="4"/>
  <c r="M3621" i="4"/>
  <c r="L3621" i="4"/>
  <c r="Q3620" i="4"/>
  <c r="P3620" i="4"/>
  <c r="M3620" i="4"/>
  <c r="L3620" i="4"/>
  <c r="Q3619" i="4"/>
  <c r="P3619" i="4"/>
  <c r="M3619" i="4"/>
  <c r="L3619" i="4"/>
  <c r="Q3618" i="4"/>
  <c r="P3618" i="4"/>
  <c r="M3618" i="4"/>
  <c r="L3618" i="4"/>
  <c r="Q3617" i="4"/>
  <c r="P3617" i="4"/>
  <c r="M3617" i="4"/>
  <c r="L3617" i="4"/>
  <c r="Q3616" i="4"/>
  <c r="P3616" i="4"/>
  <c r="M3616" i="4"/>
  <c r="L3616" i="4"/>
  <c r="Q3615" i="4"/>
  <c r="P3615" i="4"/>
  <c r="M3615" i="4"/>
  <c r="L3615" i="4"/>
  <c r="Q3614" i="4"/>
  <c r="P3614" i="4"/>
  <c r="M3614" i="4"/>
  <c r="L3614" i="4"/>
  <c r="Q3613" i="4"/>
  <c r="P3613" i="4"/>
  <c r="M3613" i="4"/>
  <c r="L3613" i="4"/>
  <c r="Q3612" i="4"/>
  <c r="P3612" i="4"/>
  <c r="R3612" i="4" s="1"/>
  <c r="M3612" i="4"/>
  <c r="L3612" i="4"/>
  <c r="Q3611" i="4"/>
  <c r="P3611" i="4"/>
  <c r="M3611" i="4"/>
  <c r="L3611" i="4"/>
  <c r="Q3610" i="4"/>
  <c r="P3610" i="4"/>
  <c r="R3610" i="4" s="1"/>
  <c r="M3610" i="4"/>
  <c r="L3610" i="4"/>
  <c r="Q3609" i="4"/>
  <c r="P3609" i="4"/>
  <c r="M3609" i="4"/>
  <c r="L3609" i="4"/>
  <c r="Q3608" i="4"/>
  <c r="P3608" i="4"/>
  <c r="M3608" i="4"/>
  <c r="L3608" i="4"/>
  <c r="Q3607" i="4"/>
  <c r="P3607" i="4"/>
  <c r="M3607" i="4"/>
  <c r="L3607" i="4"/>
  <c r="Q3606" i="4"/>
  <c r="P3606" i="4"/>
  <c r="R3606" i="4" s="1"/>
  <c r="M3606" i="4"/>
  <c r="L3606" i="4"/>
  <c r="Q3605" i="4"/>
  <c r="P3605" i="4"/>
  <c r="M3605" i="4"/>
  <c r="L3605" i="4"/>
  <c r="Q3604" i="4"/>
  <c r="P3604" i="4"/>
  <c r="R3604" i="4" s="1"/>
  <c r="M3604" i="4"/>
  <c r="L3604" i="4"/>
  <c r="Q3603" i="4"/>
  <c r="P3603" i="4"/>
  <c r="M3603" i="4"/>
  <c r="L3603" i="4"/>
  <c r="Q3602" i="4"/>
  <c r="P3602" i="4"/>
  <c r="M3602" i="4"/>
  <c r="L3602" i="4"/>
  <c r="Q3601" i="4"/>
  <c r="P3601" i="4"/>
  <c r="M3601" i="4"/>
  <c r="L3601" i="4"/>
  <c r="Q3600" i="4"/>
  <c r="P3600" i="4"/>
  <c r="M3600" i="4"/>
  <c r="L3600" i="4"/>
  <c r="Q3599" i="4"/>
  <c r="P3599" i="4"/>
  <c r="M3599" i="4"/>
  <c r="L3599" i="4"/>
  <c r="Q3598" i="4"/>
  <c r="P3598" i="4"/>
  <c r="M3598" i="4"/>
  <c r="L3598" i="4"/>
  <c r="Q3597" i="4"/>
  <c r="P3597" i="4"/>
  <c r="M3597" i="4"/>
  <c r="L3597" i="4"/>
  <c r="Q3596" i="4"/>
  <c r="P3596" i="4"/>
  <c r="M3596" i="4"/>
  <c r="L3596" i="4"/>
  <c r="Q3595" i="4"/>
  <c r="P3595" i="4"/>
  <c r="M3595" i="4"/>
  <c r="L3595" i="4"/>
  <c r="Q3594" i="4"/>
  <c r="P3594" i="4"/>
  <c r="M3594" i="4"/>
  <c r="L3594" i="4"/>
  <c r="Q3593" i="4"/>
  <c r="P3593" i="4"/>
  <c r="M3593" i="4"/>
  <c r="L3593" i="4"/>
  <c r="Q3592" i="4"/>
  <c r="P3592" i="4"/>
  <c r="M3592" i="4"/>
  <c r="L3592" i="4"/>
  <c r="Q3591" i="4"/>
  <c r="P3591" i="4"/>
  <c r="M3591" i="4"/>
  <c r="L3591" i="4"/>
  <c r="Q3590" i="4"/>
  <c r="P3590" i="4"/>
  <c r="M3590" i="4"/>
  <c r="L3590" i="4"/>
  <c r="Q3589" i="4"/>
  <c r="P3589" i="4"/>
  <c r="M3589" i="4"/>
  <c r="L3589" i="4"/>
  <c r="Q3588" i="4"/>
  <c r="P3588" i="4"/>
  <c r="M3588" i="4"/>
  <c r="L3588" i="4"/>
  <c r="Q3587" i="4"/>
  <c r="P3587" i="4"/>
  <c r="M3587" i="4"/>
  <c r="L3587" i="4"/>
  <c r="Q3586" i="4"/>
  <c r="P3586" i="4"/>
  <c r="M3586" i="4"/>
  <c r="L3586" i="4"/>
  <c r="Q3585" i="4"/>
  <c r="P3585" i="4"/>
  <c r="M3585" i="4"/>
  <c r="L3585" i="4"/>
  <c r="Q3584" i="4"/>
  <c r="P3584" i="4"/>
  <c r="M3584" i="4"/>
  <c r="L3584" i="4"/>
  <c r="Q3583" i="4"/>
  <c r="P3583" i="4"/>
  <c r="M3583" i="4"/>
  <c r="L3583" i="4"/>
  <c r="Q3582" i="4"/>
  <c r="P3582" i="4"/>
  <c r="M3582" i="4"/>
  <c r="L3582" i="4"/>
  <c r="Q3581" i="4"/>
  <c r="P3581" i="4"/>
  <c r="M3581" i="4"/>
  <c r="L3581" i="4"/>
  <c r="Q3580" i="4"/>
  <c r="P3580" i="4"/>
  <c r="M3580" i="4"/>
  <c r="L3580" i="4"/>
  <c r="Q3579" i="4"/>
  <c r="P3579" i="4"/>
  <c r="M3579" i="4"/>
  <c r="L3579" i="4"/>
  <c r="Q3578" i="4"/>
  <c r="P3578" i="4"/>
  <c r="R3578" i="4" s="1"/>
  <c r="M3578" i="4"/>
  <c r="L3578" i="4"/>
  <c r="Q3577" i="4"/>
  <c r="P3577" i="4"/>
  <c r="M3577" i="4"/>
  <c r="L3577" i="4"/>
  <c r="Q3576" i="4"/>
  <c r="P3576" i="4"/>
  <c r="R3576" i="4" s="1"/>
  <c r="M3576" i="4"/>
  <c r="L3576" i="4"/>
  <c r="Q3575" i="4"/>
  <c r="P3575" i="4"/>
  <c r="M3575" i="4"/>
  <c r="L3575" i="4"/>
  <c r="Q3574" i="4"/>
  <c r="P3574" i="4"/>
  <c r="R3574" i="4" s="1"/>
  <c r="M3574" i="4"/>
  <c r="L3574" i="4"/>
  <c r="Q3573" i="4"/>
  <c r="P3573" i="4"/>
  <c r="M3573" i="4"/>
  <c r="L3573" i="4"/>
  <c r="Q3572" i="4"/>
  <c r="P3572" i="4"/>
  <c r="M3572" i="4"/>
  <c r="L3572" i="4"/>
  <c r="Q3571" i="4"/>
  <c r="P3571" i="4"/>
  <c r="M3571" i="4"/>
  <c r="L3571" i="4"/>
  <c r="Q3570" i="4"/>
  <c r="P3570" i="4"/>
  <c r="R3570" i="4" s="1"/>
  <c r="M3570" i="4"/>
  <c r="L3570" i="4"/>
  <c r="Q3569" i="4"/>
  <c r="P3569" i="4"/>
  <c r="M3569" i="4"/>
  <c r="L3569" i="4"/>
  <c r="Q3568" i="4"/>
  <c r="P3568" i="4"/>
  <c r="M3568" i="4"/>
  <c r="L3568" i="4"/>
  <c r="Q3567" i="4"/>
  <c r="P3567" i="4"/>
  <c r="M3567" i="4"/>
  <c r="L3567" i="4"/>
  <c r="Q3566" i="4"/>
  <c r="P3566" i="4"/>
  <c r="R3566" i="4" s="1"/>
  <c r="M3566" i="4"/>
  <c r="L3566" i="4"/>
  <c r="Q3565" i="4"/>
  <c r="P3565" i="4"/>
  <c r="M3565" i="4"/>
  <c r="L3565" i="4"/>
  <c r="Q3564" i="4"/>
  <c r="P3564" i="4"/>
  <c r="M3564" i="4"/>
  <c r="L3564" i="4"/>
  <c r="Q3563" i="4"/>
  <c r="P3563" i="4"/>
  <c r="M3563" i="4"/>
  <c r="L3563" i="4"/>
  <c r="Q3562" i="4"/>
  <c r="P3562" i="4"/>
  <c r="M3562" i="4"/>
  <c r="L3562" i="4"/>
  <c r="Q3561" i="4"/>
  <c r="P3561" i="4"/>
  <c r="M3561" i="4"/>
  <c r="L3561" i="4"/>
  <c r="Q3560" i="4"/>
  <c r="P3560" i="4"/>
  <c r="M3560" i="4"/>
  <c r="L3560" i="4"/>
  <c r="Q3559" i="4"/>
  <c r="P3559" i="4"/>
  <c r="M3559" i="4"/>
  <c r="L3559" i="4"/>
  <c r="Q3558" i="4"/>
  <c r="P3558" i="4"/>
  <c r="M3558" i="4"/>
  <c r="L3558" i="4"/>
  <c r="Q3557" i="4"/>
  <c r="P3557" i="4"/>
  <c r="M3557" i="4"/>
  <c r="L3557" i="4"/>
  <c r="Q3556" i="4"/>
  <c r="P3556" i="4"/>
  <c r="R3556" i="4" s="1"/>
  <c r="M3556" i="4"/>
  <c r="L3556" i="4"/>
  <c r="Q3555" i="4"/>
  <c r="P3555" i="4"/>
  <c r="M3555" i="4"/>
  <c r="L3555" i="4"/>
  <c r="Q3554" i="4"/>
  <c r="P3554" i="4"/>
  <c r="R3554" i="4" s="1"/>
  <c r="M3554" i="4"/>
  <c r="L3554" i="4"/>
  <c r="Q3553" i="4"/>
  <c r="P3553" i="4"/>
  <c r="M3553" i="4"/>
  <c r="L3553" i="4"/>
  <c r="Q3552" i="4"/>
  <c r="P3552" i="4"/>
  <c r="R3552" i="4" s="1"/>
  <c r="M3552" i="4"/>
  <c r="L3552" i="4"/>
  <c r="Q3551" i="4"/>
  <c r="P3551" i="4"/>
  <c r="M3551" i="4"/>
  <c r="L3551" i="4"/>
  <c r="Q3550" i="4"/>
  <c r="P3550" i="4"/>
  <c r="R3550" i="4" s="1"/>
  <c r="M3550" i="4"/>
  <c r="L3550" i="4"/>
  <c r="Q3549" i="4"/>
  <c r="P3549" i="4"/>
  <c r="M3549" i="4"/>
  <c r="L3549" i="4"/>
  <c r="Q3548" i="4"/>
  <c r="P3548" i="4"/>
  <c r="R3548" i="4" s="1"/>
  <c r="M3548" i="4"/>
  <c r="L3548" i="4"/>
  <c r="Q3547" i="4"/>
  <c r="P3547" i="4"/>
  <c r="M3547" i="4"/>
  <c r="L3547" i="4"/>
  <c r="Q3546" i="4"/>
  <c r="P3546" i="4"/>
  <c r="R3546" i="4" s="1"/>
  <c r="M3546" i="4"/>
  <c r="L3546" i="4"/>
  <c r="Q3545" i="4"/>
  <c r="P3545" i="4"/>
  <c r="M3545" i="4"/>
  <c r="L3545" i="4"/>
  <c r="Q3544" i="4"/>
  <c r="P3544" i="4"/>
  <c r="R3544" i="4" s="1"/>
  <c r="M3544" i="4"/>
  <c r="L3544" i="4"/>
  <c r="Q3543" i="4"/>
  <c r="P3543" i="4"/>
  <c r="M3543" i="4"/>
  <c r="L3543" i="4"/>
  <c r="Q3542" i="4"/>
  <c r="P3542" i="4"/>
  <c r="R3542" i="4" s="1"/>
  <c r="M3542" i="4"/>
  <c r="L3542" i="4"/>
  <c r="Q3541" i="4"/>
  <c r="P3541" i="4"/>
  <c r="M3541" i="4"/>
  <c r="L3541" i="4"/>
  <c r="Q3540" i="4"/>
  <c r="P3540" i="4"/>
  <c r="R3540" i="4" s="1"/>
  <c r="M3540" i="4"/>
  <c r="L3540" i="4"/>
  <c r="Q3539" i="4"/>
  <c r="P3539" i="4"/>
  <c r="M3539" i="4"/>
  <c r="L3539" i="4"/>
  <c r="Q3538" i="4"/>
  <c r="P3538" i="4"/>
  <c r="R3538" i="4" s="1"/>
  <c r="M3538" i="4"/>
  <c r="L3538" i="4"/>
  <c r="Q3537" i="4"/>
  <c r="P3537" i="4"/>
  <c r="M3537" i="4"/>
  <c r="L3537" i="4"/>
  <c r="Q3536" i="4"/>
  <c r="P3536" i="4"/>
  <c r="R3536" i="4" s="1"/>
  <c r="M3536" i="4"/>
  <c r="L3536" i="4"/>
  <c r="Q3535" i="4"/>
  <c r="P3535" i="4"/>
  <c r="M3535" i="4"/>
  <c r="L3535" i="4"/>
  <c r="Q3534" i="4"/>
  <c r="P3534" i="4"/>
  <c r="R3534" i="4" s="1"/>
  <c r="M3534" i="4"/>
  <c r="L3534" i="4"/>
  <c r="Q3533" i="4"/>
  <c r="P3533" i="4"/>
  <c r="R3533" i="4" s="1"/>
  <c r="M3533" i="4"/>
  <c r="L3533" i="4"/>
  <c r="Q3532" i="4"/>
  <c r="P3532" i="4"/>
  <c r="R3532" i="4" s="1"/>
  <c r="M3532" i="4"/>
  <c r="L3532" i="4"/>
  <c r="Q3531" i="4"/>
  <c r="P3531" i="4"/>
  <c r="M3531" i="4"/>
  <c r="L3531" i="4"/>
  <c r="Q3530" i="4"/>
  <c r="P3530" i="4"/>
  <c r="R3530" i="4" s="1"/>
  <c r="M3530" i="4"/>
  <c r="L3530" i="4"/>
  <c r="Q3529" i="4"/>
  <c r="P3529" i="4"/>
  <c r="R3529" i="4" s="1"/>
  <c r="M3529" i="4"/>
  <c r="L3529" i="4"/>
  <c r="Q3528" i="4"/>
  <c r="P3528" i="4"/>
  <c r="R3528" i="4" s="1"/>
  <c r="M3528" i="4"/>
  <c r="L3528" i="4"/>
  <c r="Q3527" i="4"/>
  <c r="P3527" i="4"/>
  <c r="M3527" i="4"/>
  <c r="L3527" i="4"/>
  <c r="Q3526" i="4"/>
  <c r="P3526" i="4"/>
  <c r="R3526" i="4" s="1"/>
  <c r="M3526" i="4"/>
  <c r="L3526" i="4"/>
  <c r="Q3525" i="4"/>
  <c r="P3525" i="4"/>
  <c r="R3525" i="4" s="1"/>
  <c r="M3525" i="4"/>
  <c r="L3525" i="4"/>
  <c r="Q3524" i="4"/>
  <c r="P3524" i="4"/>
  <c r="R3524" i="4" s="1"/>
  <c r="M3524" i="4"/>
  <c r="L3524" i="4"/>
  <c r="Q3523" i="4"/>
  <c r="P3523" i="4"/>
  <c r="M3523" i="4"/>
  <c r="L3523" i="4"/>
  <c r="Q3522" i="4"/>
  <c r="P3522" i="4"/>
  <c r="R3522" i="4" s="1"/>
  <c r="M3522" i="4"/>
  <c r="L3522" i="4"/>
  <c r="Q3521" i="4"/>
  <c r="P3521" i="4"/>
  <c r="R3521" i="4" s="1"/>
  <c r="M3521" i="4"/>
  <c r="L3521" i="4"/>
  <c r="Q3520" i="4"/>
  <c r="P3520" i="4"/>
  <c r="R3520" i="4" s="1"/>
  <c r="M3520" i="4"/>
  <c r="L3520" i="4"/>
  <c r="Q3519" i="4"/>
  <c r="P3519" i="4"/>
  <c r="M3519" i="4"/>
  <c r="L3519" i="4"/>
  <c r="Q3518" i="4"/>
  <c r="P3518" i="4"/>
  <c r="R3518" i="4" s="1"/>
  <c r="M3518" i="4"/>
  <c r="L3518" i="4"/>
  <c r="Q3517" i="4"/>
  <c r="P3517" i="4"/>
  <c r="M3517" i="4"/>
  <c r="L3517" i="4"/>
  <c r="Q3516" i="4"/>
  <c r="P3516" i="4"/>
  <c r="M3516" i="4"/>
  <c r="L3516" i="4"/>
  <c r="Q3515" i="4"/>
  <c r="P3515" i="4"/>
  <c r="M3515" i="4"/>
  <c r="L3515" i="4"/>
  <c r="Q3514" i="4"/>
  <c r="P3514" i="4"/>
  <c r="M3514" i="4"/>
  <c r="L3514" i="4"/>
  <c r="Q3513" i="4"/>
  <c r="P3513" i="4"/>
  <c r="M3513" i="4"/>
  <c r="L3513" i="4"/>
  <c r="Q3512" i="4"/>
  <c r="P3512" i="4"/>
  <c r="R3512" i="4" s="1"/>
  <c r="M3512" i="4"/>
  <c r="L3512" i="4"/>
  <c r="Q3511" i="4"/>
  <c r="P3511" i="4"/>
  <c r="M3511" i="4"/>
  <c r="L3511" i="4"/>
  <c r="Q3510" i="4"/>
  <c r="P3510" i="4"/>
  <c r="R3510" i="4" s="1"/>
  <c r="M3510" i="4"/>
  <c r="L3510" i="4"/>
  <c r="Q3509" i="4"/>
  <c r="P3509" i="4"/>
  <c r="M3509" i="4"/>
  <c r="L3509" i="4"/>
  <c r="Q3508" i="4"/>
  <c r="P3508" i="4"/>
  <c r="R3508" i="4" s="1"/>
  <c r="M3508" i="4"/>
  <c r="L3508" i="4"/>
  <c r="Q3507" i="4"/>
  <c r="P3507" i="4"/>
  <c r="M3507" i="4"/>
  <c r="L3507" i="4"/>
  <c r="Q3506" i="4"/>
  <c r="P3506" i="4"/>
  <c r="R3506" i="4" s="1"/>
  <c r="M3506" i="4"/>
  <c r="L3506" i="4"/>
  <c r="Q3505" i="4"/>
  <c r="P3505" i="4"/>
  <c r="M3505" i="4"/>
  <c r="L3505" i="4"/>
  <c r="Q3504" i="4"/>
  <c r="P3504" i="4"/>
  <c r="R3504" i="4" s="1"/>
  <c r="M3504" i="4"/>
  <c r="L3504" i="4"/>
  <c r="Q3503" i="4"/>
  <c r="P3503" i="4"/>
  <c r="M3503" i="4"/>
  <c r="L3503" i="4"/>
  <c r="Q3502" i="4"/>
  <c r="P3502" i="4"/>
  <c r="R3502" i="4" s="1"/>
  <c r="M3502" i="4"/>
  <c r="L3502" i="4"/>
  <c r="Q3501" i="4"/>
  <c r="P3501" i="4"/>
  <c r="M3501" i="4"/>
  <c r="L3501" i="4"/>
  <c r="Q3500" i="4"/>
  <c r="P3500" i="4"/>
  <c r="R3500" i="4" s="1"/>
  <c r="M3500" i="4"/>
  <c r="L3500" i="4"/>
  <c r="Q3499" i="4"/>
  <c r="P3499" i="4"/>
  <c r="M3499" i="4"/>
  <c r="L3499" i="4"/>
  <c r="Q3498" i="4"/>
  <c r="P3498" i="4"/>
  <c r="R3498" i="4" s="1"/>
  <c r="M3498" i="4"/>
  <c r="L3498" i="4"/>
  <c r="Q3497" i="4"/>
  <c r="P3497" i="4"/>
  <c r="M3497" i="4"/>
  <c r="L3497" i="4"/>
  <c r="Q3496" i="4"/>
  <c r="P3496" i="4"/>
  <c r="R3496" i="4" s="1"/>
  <c r="M3496" i="4"/>
  <c r="L3496" i="4"/>
  <c r="Q3495" i="4"/>
  <c r="P3495" i="4"/>
  <c r="M3495" i="4"/>
  <c r="L3495" i="4"/>
  <c r="Q3494" i="4"/>
  <c r="P3494" i="4"/>
  <c r="R3494" i="4" s="1"/>
  <c r="M3494" i="4"/>
  <c r="L3494" i="4"/>
  <c r="Q3493" i="4"/>
  <c r="P3493" i="4"/>
  <c r="M3493" i="4"/>
  <c r="L3493" i="4"/>
  <c r="Q3492" i="4"/>
  <c r="P3492" i="4"/>
  <c r="R3492" i="4" s="1"/>
  <c r="M3492" i="4"/>
  <c r="L3492" i="4"/>
  <c r="Q3491" i="4"/>
  <c r="P3491" i="4"/>
  <c r="M3491" i="4"/>
  <c r="L3491" i="4"/>
  <c r="Q3490" i="4"/>
  <c r="P3490" i="4"/>
  <c r="R3490" i="4" s="1"/>
  <c r="M3490" i="4"/>
  <c r="L3490" i="4"/>
  <c r="Q3489" i="4"/>
  <c r="P3489" i="4"/>
  <c r="M3489" i="4"/>
  <c r="L3489" i="4"/>
  <c r="Q3488" i="4"/>
  <c r="P3488" i="4"/>
  <c r="R3488" i="4" s="1"/>
  <c r="M3488" i="4"/>
  <c r="L3488" i="4"/>
  <c r="Q3487" i="4"/>
  <c r="P3487" i="4"/>
  <c r="M3487" i="4"/>
  <c r="L3487" i="4"/>
  <c r="Q3486" i="4"/>
  <c r="P3486" i="4"/>
  <c r="R3486" i="4" s="1"/>
  <c r="M3486" i="4"/>
  <c r="L3486" i="4"/>
  <c r="Q3485" i="4"/>
  <c r="P3485" i="4"/>
  <c r="M3485" i="4"/>
  <c r="L3485" i="4"/>
  <c r="Q3484" i="4"/>
  <c r="P3484" i="4"/>
  <c r="R3484" i="4" s="1"/>
  <c r="M3484" i="4"/>
  <c r="L3484" i="4"/>
  <c r="Q3483" i="4"/>
  <c r="P3483" i="4"/>
  <c r="M3483" i="4"/>
  <c r="L3483" i="4"/>
  <c r="Q3482" i="4"/>
  <c r="P3482" i="4"/>
  <c r="M3482" i="4"/>
  <c r="L3482" i="4"/>
  <c r="Q3481" i="4"/>
  <c r="P3481" i="4"/>
  <c r="R3481" i="4" s="1"/>
  <c r="M3481" i="4"/>
  <c r="L3481" i="4"/>
  <c r="Q3480" i="4"/>
  <c r="P3480" i="4"/>
  <c r="M3480" i="4"/>
  <c r="L3480" i="4"/>
  <c r="Q3479" i="4"/>
  <c r="P3479" i="4"/>
  <c r="M3479" i="4"/>
  <c r="L3479" i="4"/>
  <c r="Q3478" i="4"/>
  <c r="P3478" i="4"/>
  <c r="M3478" i="4"/>
  <c r="L3478" i="4"/>
  <c r="Q3477" i="4"/>
  <c r="P3477" i="4"/>
  <c r="R3477" i="4" s="1"/>
  <c r="M3477" i="4"/>
  <c r="L3477" i="4"/>
  <c r="Q3476" i="4"/>
  <c r="P3476" i="4"/>
  <c r="R3476" i="4" s="1"/>
  <c r="M3476" i="4"/>
  <c r="L3476" i="4"/>
  <c r="Q3475" i="4"/>
  <c r="P3475" i="4"/>
  <c r="M3475" i="4"/>
  <c r="L3475" i="4"/>
  <c r="Q3474" i="4"/>
  <c r="P3474" i="4"/>
  <c r="R3474" i="4" s="1"/>
  <c r="M3474" i="4"/>
  <c r="L3474" i="4"/>
  <c r="Q3473" i="4"/>
  <c r="P3473" i="4"/>
  <c r="R3473" i="4" s="1"/>
  <c r="M3473" i="4"/>
  <c r="L3473" i="4"/>
  <c r="Q3472" i="4"/>
  <c r="P3472" i="4"/>
  <c r="R3472" i="4" s="1"/>
  <c r="M3472" i="4"/>
  <c r="L3472" i="4"/>
  <c r="Q3471" i="4"/>
  <c r="P3471" i="4"/>
  <c r="M3471" i="4"/>
  <c r="L3471" i="4"/>
  <c r="Q3470" i="4"/>
  <c r="P3470" i="4"/>
  <c r="R3470" i="4" s="1"/>
  <c r="M3470" i="4"/>
  <c r="L3470" i="4"/>
  <c r="Q3469" i="4"/>
  <c r="P3469" i="4"/>
  <c r="R3469" i="4" s="1"/>
  <c r="M3469" i="4"/>
  <c r="L3469" i="4"/>
  <c r="Q3468" i="4"/>
  <c r="P3468" i="4"/>
  <c r="M3468" i="4"/>
  <c r="L3468" i="4"/>
  <c r="Q3467" i="4"/>
  <c r="P3467" i="4"/>
  <c r="R3467" i="4" s="1"/>
  <c r="M3467" i="4"/>
  <c r="L3467" i="4"/>
  <c r="Q3466" i="4"/>
  <c r="P3466" i="4"/>
  <c r="M3466" i="4"/>
  <c r="L3466" i="4"/>
  <c r="Q3465" i="4"/>
  <c r="P3465" i="4"/>
  <c r="M3465" i="4"/>
  <c r="L3465" i="4"/>
  <c r="Q3464" i="4"/>
  <c r="P3464" i="4"/>
  <c r="M3464" i="4"/>
  <c r="L3464" i="4"/>
  <c r="Q3463" i="4"/>
  <c r="P3463" i="4"/>
  <c r="M3463" i="4"/>
  <c r="L3463" i="4"/>
  <c r="Q3462" i="4"/>
  <c r="P3462" i="4"/>
  <c r="M3462" i="4"/>
  <c r="L3462" i="4"/>
  <c r="Q3461" i="4"/>
  <c r="P3461" i="4"/>
  <c r="M3461" i="4"/>
  <c r="L3461" i="4"/>
  <c r="Q3460" i="4"/>
  <c r="P3460" i="4"/>
  <c r="M3460" i="4"/>
  <c r="L3460" i="4"/>
  <c r="Q3459" i="4"/>
  <c r="P3459" i="4"/>
  <c r="M3459" i="4"/>
  <c r="L3459" i="4"/>
  <c r="Q3458" i="4"/>
  <c r="P3458" i="4"/>
  <c r="M3458" i="4"/>
  <c r="L3458" i="4"/>
  <c r="Q3457" i="4"/>
  <c r="P3457" i="4"/>
  <c r="M3457" i="4"/>
  <c r="L3457" i="4"/>
  <c r="Q3456" i="4"/>
  <c r="P3456" i="4"/>
  <c r="M3456" i="4"/>
  <c r="L3456" i="4"/>
  <c r="Q3455" i="4"/>
  <c r="P3455" i="4"/>
  <c r="M3455" i="4"/>
  <c r="L3455" i="4"/>
  <c r="Q3454" i="4"/>
  <c r="P3454" i="4"/>
  <c r="R3454" i="4" s="1"/>
  <c r="M3454" i="4"/>
  <c r="L3454" i="4"/>
  <c r="Q3453" i="4"/>
  <c r="P3453" i="4"/>
  <c r="M3453" i="4"/>
  <c r="L3453" i="4"/>
  <c r="Q3452" i="4"/>
  <c r="P3452" i="4"/>
  <c r="M3452" i="4"/>
  <c r="L3452" i="4"/>
  <c r="Q3451" i="4"/>
  <c r="P3451" i="4"/>
  <c r="M3451" i="4"/>
  <c r="L3451" i="4"/>
  <c r="Q3450" i="4"/>
  <c r="P3450" i="4"/>
  <c r="M3450" i="4"/>
  <c r="L3450" i="4"/>
  <c r="Q3449" i="4"/>
  <c r="P3449" i="4"/>
  <c r="M3449" i="4"/>
  <c r="L3449" i="4"/>
  <c r="Q3448" i="4"/>
  <c r="P3448" i="4"/>
  <c r="M3448" i="4"/>
  <c r="L3448" i="4"/>
  <c r="Q3447" i="4"/>
  <c r="P3447" i="4"/>
  <c r="M3447" i="4"/>
  <c r="L3447" i="4"/>
  <c r="Q3446" i="4"/>
  <c r="P3446" i="4"/>
  <c r="M3446" i="4"/>
  <c r="L3446" i="4"/>
  <c r="Q3445" i="4"/>
  <c r="P3445" i="4"/>
  <c r="M3445" i="4"/>
  <c r="L3445" i="4"/>
  <c r="Q3444" i="4"/>
  <c r="P3444" i="4"/>
  <c r="M3444" i="4"/>
  <c r="L3444" i="4"/>
  <c r="Q3443" i="4"/>
  <c r="P3443" i="4"/>
  <c r="M3443" i="4"/>
  <c r="L3443" i="4"/>
  <c r="Q3442" i="4"/>
  <c r="P3442" i="4"/>
  <c r="M3442" i="4"/>
  <c r="L3442" i="4"/>
  <c r="Q3441" i="4"/>
  <c r="P3441" i="4"/>
  <c r="M3441" i="4"/>
  <c r="L3441" i="4"/>
  <c r="Q3440" i="4"/>
  <c r="P3440" i="4"/>
  <c r="M3440" i="4"/>
  <c r="L3440" i="4"/>
  <c r="Q3439" i="4"/>
  <c r="P3439" i="4"/>
  <c r="M3439" i="4"/>
  <c r="L3439" i="4"/>
  <c r="Q3438" i="4"/>
  <c r="P3438" i="4"/>
  <c r="M3438" i="4"/>
  <c r="L3438" i="4"/>
  <c r="Q3437" i="4"/>
  <c r="P3437" i="4"/>
  <c r="M3437" i="4"/>
  <c r="L3437" i="4"/>
  <c r="Q3436" i="4"/>
  <c r="P3436" i="4"/>
  <c r="M3436" i="4"/>
  <c r="L3436" i="4"/>
  <c r="Q3435" i="4"/>
  <c r="P3435" i="4"/>
  <c r="R3435" i="4" s="1"/>
  <c r="M3435" i="4"/>
  <c r="L3435" i="4"/>
  <c r="Q3434" i="4"/>
  <c r="P3434" i="4"/>
  <c r="M3434" i="4"/>
  <c r="L3434" i="4"/>
  <c r="Q3433" i="4"/>
  <c r="P3433" i="4"/>
  <c r="R3433" i="4" s="1"/>
  <c r="M3433" i="4"/>
  <c r="L3433" i="4"/>
  <c r="Q3432" i="4"/>
  <c r="P3432" i="4"/>
  <c r="R3432" i="4" s="1"/>
  <c r="M3432" i="4"/>
  <c r="L3432" i="4"/>
  <c r="Q3431" i="4"/>
  <c r="P3431" i="4"/>
  <c r="R3431" i="4" s="1"/>
  <c r="M3431" i="4"/>
  <c r="L3431" i="4"/>
  <c r="Q3430" i="4"/>
  <c r="P3430" i="4"/>
  <c r="R3430" i="4" s="1"/>
  <c r="M3430" i="4"/>
  <c r="L3430" i="4"/>
  <c r="Q3429" i="4"/>
  <c r="P3429" i="4"/>
  <c r="R3429" i="4" s="1"/>
  <c r="M3429" i="4"/>
  <c r="L3429" i="4"/>
  <c r="Q3428" i="4"/>
  <c r="P3428" i="4"/>
  <c r="M3428" i="4"/>
  <c r="L3428" i="4"/>
  <c r="Q3427" i="4"/>
  <c r="P3427" i="4"/>
  <c r="R3427" i="4" s="1"/>
  <c r="M3427" i="4"/>
  <c r="L3427" i="4"/>
  <c r="Q3426" i="4"/>
  <c r="P3426" i="4"/>
  <c r="R3426" i="4" s="1"/>
  <c r="M3426" i="4"/>
  <c r="L3426" i="4"/>
  <c r="Q3425" i="4"/>
  <c r="P3425" i="4"/>
  <c r="M3425" i="4"/>
  <c r="L3425" i="4"/>
  <c r="Q3424" i="4"/>
  <c r="P3424" i="4"/>
  <c r="M3424" i="4"/>
  <c r="L3424" i="4"/>
  <c r="Q3423" i="4"/>
  <c r="P3423" i="4"/>
  <c r="M3423" i="4"/>
  <c r="L3423" i="4"/>
  <c r="Q3422" i="4"/>
  <c r="P3422" i="4"/>
  <c r="M3422" i="4"/>
  <c r="L3422" i="4"/>
  <c r="Q3421" i="4"/>
  <c r="P3421" i="4"/>
  <c r="M3421" i="4"/>
  <c r="L3421" i="4"/>
  <c r="Q3420" i="4"/>
  <c r="P3420" i="4"/>
  <c r="M3420" i="4"/>
  <c r="L3420" i="4"/>
  <c r="Q3419" i="4"/>
  <c r="P3419" i="4"/>
  <c r="M3419" i="4"/>
  <c r="L3419" i="4"/>
  <c r="Q3418" i="4"/>
  <c r="P3418" i="4"/>
  <c r="M3418" i="4"/>
  <c r="L3418" i="4"/>
  <c r="Q3417" i="4"/>
  <c r="P3417" i="4"/>
  <c r="M3417" i="4"/>
  <c r="L3417" i="4"/>
  <c r="Q3416" i="4"/>
  <c r="P3416" i="4"/>
  <c r="M3416" i="4"/>
  <c r="L3416" i="4"/>
  <c r="Q3415" i="4"/>
  <c r="P3415" i="4"/>
  <c r="M3415" i="4"/>
  <c r="L3415" i="4"/>
  <c r="Q3414" i="4"/>
  <c r="P3414" i="4"/>
  <c r="M3414" i="4"/>
  <c r="L3414" i="4"/>
  <c r="Q3413" i="4"/>
  <c r="P3413" i="4"/>
  <c r="M3413" i="4"/>
  <c r="L3413" i="4"/>
  <c r="Q3412" i="4"/>
  <c r="P3412" i="4"/>
  <c r="M3412" i="4"/>
  <c r="L3412" i="4"/>
  <c r="Q3411" i="4"/>
  <c r="P3411" i="4"/>
  <c r="M3411" i="4"/>
  <c r="L3411" i="4"/>
  <c r="Q3410" i="4"/>
  <c r="P3410" i="4"/>
  <c r="M3410" i="4"/>
  <c r="L3410" i="4"/>
  <c r="Q3409" i="4"/>
  <c r="P3409" i="4"/>
  <c r="R3409" i="4" s="1"/>
  <c r="M3409" i="4"/>
  <c r="L3409" i="4"/>
  <c r="Q3408" i="4"/>
  <c r="P3408" i="4"/>
  <c r="M3408" i="4"/>
  <c r="L3408" i="4"/>
  <c r="Q3407" i="4"/>
  <c r="P3407" i="4"/>
  <c r="M3407" i="4"/>
  <c r="L3407" i="4"/>
  <c r="Q3406" i="4"/>
  <c r="P3406" i="4"/>
  <c r="R3406" i="4" s="1"/>
  <c r="M3406" i="4"/>
  <c r="L3406" i="4"/>
  <c r="Q3405" i="4"/>
  <c r="P3405" i="4"/>
  <c r="R3405" i="4" s="1"/>
  <c r="M3405" i="4"/>
  <c r="L3405" i="4"/>
  <c r="Q3404" i="4"/>
  <c r="P3404" i="4"/>
  <c r="M3404" i="4"/>
  <c r="L3404" i="4"/>
  <c r="Q3403" i="4"/>
  <c r="P3403" i="4"/>
  <c r="R3403" i="4" s="1"/>
  <c r="M3403" i="4"/>
  <c r="L3403" i="4"/>
  <c r="Q3402" i="4"/>
  <c r="P3402" i="4"/>
  <c r="R3402" i="4" s="1"/>
  <c r="M3402" i="4"/>
  <c r="L3402" i="4"/>
  <c r="Q3401" i="4"/>
  <c r="P3401" i="4"/>
  <c r="R3401" i="4" s="1"/>
  <c r="M3401" i="4"/>
  <c r="L3401" i="4"/>
  <c r="Q3400" i="4"/>
  <c r="P3400" i="4"/>
  <c r="R3400" i="4" s="1"/>
  <c r="M3400" i="4"/>
  <c r="L3400" i="4"/>
  <c r="Q3399" i="4"/>
  <c r="P3399" i="4"/>
  <c r="R3399" i="4" s="1"/>
  <c r="M3399" i="4"/>
  <c r="L3399" i="4"/>
  <c r="Q3398" i="4"/>
  <c r="P3398" i="4"/>
  <c r="M3398" i="4"/>
  <c r="L3398" i="4"/>
  <c r="Q3397" i="4"/>
  <c r="P3397" i="4"/>
  <c r="M3397" i="4"/>
  <c r="L3397" i="4"/>
  <c r="Q3396" i="4"/>
  <c r="P3396" i="4"/>
  <c r="M3396" i="4"/>
  <c r="L3396" i="4"/>
  <c r="Q3395" i="4"/>
  <c r="P3395" i="4"/>
  <c r="M3395" i="4"/>
  <c r="L3395" i="4"/>
  <c r="Q3394" i="4"/>
  <c r="P3394" i="4"/>
  <c r="M3394" i="4"/>
  <c r="L3394" i="4"/>
  <c r="Q3393" i="4"/>
  <c r="P3393" i="4"/>
  <c r="M3393" i="4"/>
  <c r="L3393" i="4"/>
  <c r="Q3392" i="4"/>
  <c r="P3392" i="4"/>
  <c r="M3392" i="4"/>
  <c r="L3392" i="4"/>
  <c r="Q3391" i="4"/>
  <c r="P3391" i="4"/>
  <c r="M3391" i="4"/>
  <c r="L3391" i="4"/>
  <c r="Q3390" i="4"/>
  <c r="P3390" i="4"/>
  <c r="M3390" i="4"/>
  <c r="L3390" i="4"/>
  <c r="Q3389" i="4"/>
  <c r="P3389" i="4"/>
  <c r="M3389" i="4"/>
  <c r="L3389" i="4"/>
  <c r="Q3388" i="4"/>
  <c r="P3388" i="4"/>
  <c r="M3388" i="4"/>
  <c r="L3388" i="4"/>
  <c r="Q3387" i="4"/>
  <c r="P3387" i="4"/>
  <c r="M3387" i="4"/>
  <c r="L3387" i="4"/>
  <c r="Q3386" i="4"/>
  <c r="P3386" i="4"/>
  <c r="M3386" i="4"/>
  <c r="L3386" i="4"/>
  <c r="Q3385" i="4"/>
  <c r="P3385" i="4"/>
  <c r="M3385" i="4"/>
  <c r="L3385" i="4"/>
  <c r="Q3384" i="4"/>
  <c r="P3384" i="4"/>
  <c r="M3384" i="4"/>
  <c r="L3384" i="4"/>
  <c r="Q3383" i="4"/>
  <c r="P3383" i="4"/>
  <c r="M3383" i="4"/>
  <c r="L3383" i="4"/>
  <c r="Q3382" i="4"/>
  <c r="P3382" i="4"/>
  <c r="M3382" i="4"/>
  <c r="L3382" i="4"/>
  <c r="Q3381" i="4"/>
  <c r="P3381" i="4"/>
  <c r="M3381" i="4"/>
  <c r="L3381" i="4"/>
  <c r="Q3380" i="4"/>
  <c r="P3380" i="4"/>
  <c r="M3380" i="4"/>
  <c r="L3380" i="4"/>
  <c r="Q3379" i="4"/>
  <c r="P3379" i="4"/>
  <c r="M3379" i="4"/>
  <c r="L3379" i="4"/>
  <c r="Q3378" i="4"/>
  <c r="P3378" i="4"/>
  <c r="M3378" i="4"/>
  <c r="L3378" i="4"/>
  <c r="Q3377" i="4"/>
  <c r="P3377" i="4"/>
  <c r="M3377" i="4"/>
  <c r="L3377" i="4"/>
  <c r="Q3376" i="4"/>
  <c r="P3376" i="4"/>
  <c r="M3376" i="4"/>
  <c r="L3376" i="4"/>
  <c r="Q3375" i="4"/>
  <c r="P3375" i="4"/>
  <c r="M3375" i="4"/>
  <c r="L3375" i="4"/>
  <c r="Q3374" i="4"/>
  <c r="P3374" i="4"/>
  <c r="M3374" i="4"/>
  <c r="L3374" i="4"/>
  <c r="Q3373" i="4"/>
  <c r="P3373" i="4"/>
  <c r="M3373" i="4"/>
  <c r="L3373" i="4"/>
  <c r="Q3372" i="4"/>
  <c r="P3372" i="4"/>
  <c r="M3372" i="4"/>
  <c r="L3372" i="4"/>
  <c r="Q3371" i="4"/>
  <c r="P3371" i="4"/>
  <c r="M3371" i="4"/>
  <c r="L3371" i="4"/>
  <c r="Q3370" i="4"/>
  <c r="P3370" i="4"/>
  <c r="M3370" i="4"/>
  <c r="L3370" i="4"/>
  <c r="Q3369" i="4"/>
  <c r="P3369" i="4"/>
  <c r="M3369" i="4"/>
  <c r="L3369" i="4"/>
  <c r="Q3368" i="4"/>
  <c r="P3368" i="4"/>
  <c r="M3368" i="4"/>
  <c r="L3368" i="4"/>
  <c r="Q3367" i="4"/>
  <c r="P3367" i="4"/>
  <c r="M3367" i="4"/>
  <c r="L3367" i="4"/>
  <c r="Q3366" i="4"/>
  <c r="P3366" i="4"/>
  <c r="M3366" i="4"/>
  <c r="L3366" i="4"/>
  <c r="Q3365" i="4"/>
  <c r="P3365" i="4"/>
  <c r="M3365" i="4"/>
  <c r="L3365" i="4"/>
  <c r="Q3364" i="4"/>
  <c r="P3364" i="4"/>
  <c r="M3364" i="4"/>
  <c r="L3364" i="4"/>
  <c r="Q3363" i="4"/>
  <c r="P3363" i="4"/>
  <c r="M3363" i="4"/>
  <c r="L3363" i="4"/>
  <c r="Q3362" i="4"/>
  <c r="P3362" i="4"/>
  <c r="M3362" i="4"/>
  <c r="L3362" i="4"/>
  <c r="Q3361" i="4"/>
  <c r="P3361" i="4"/>
  <c r="M3361" i="4"/>
  <c r="L3361" i="4"/>
  <c r="Q3360" i="4"/>
  <c r="P3360" i="4"/>
  <c r="M3360" i="4"/>
  <c r="L3360" i="4"/>
  <c r="Q3359" i="4"/>
  <c r="P3359" i="4"/>
  <c r="M3359" i="4"/>
  <c r="L3359" i="4"/>
  <c r="Q3358" i="4"/>
  <c r="P3358" i="4"/>
  <c r="M3358" i="4"/>
  <c r="L3358" i="4"/>
  <c r="Q3357" i="4"/>
  <c r="P3357" i="4"/>
  <c r="M3357" i="4"/>
  <c r="L3357" i="4"/>
  <c r="Q3356" i="4"/>
  <c r="P3356" i="4"/>
  <c r="M3356" i="4"/>
  <c r="L3356" i="4"/>
  <c r="Q3355" i="4"/>
  <c r="P3355" i="4"/>
  <c r="M3355" i="4"/>
  <c r="L3355" i="4"/>
  <c r="Q3354" i="4"/>
  <c r="P3354" i="4"/>
  <c r="M3354" i="4"/>
  <c r="L3354" i="4"/>
  <c r="Q3353" i="4"/>
  <c r="P3353" i="4"/>
  <c r="M3353" i="4"/>
  <c r="L3353" i="4"/>
  <c r="Q3352" i="4"/>
  <c r="P3352" i="4"/>
  <c r="M3352" i="4"/>
  <c r="L3352" i="4"/>
  <c r="Q3351" i="4"/>
  <c r="P3351" i="4"/>
  <c r="M3351" i="4"/>
  <c r="L3351" i="4"/>
  <c r="Q3350" i="4"/>
  <c r="P3350" i="4"/>
  <c r="M3350" i="4"/>
  <c r="L3350" i="4"/>
  <c r="Q3349" i="4"/>
  <c r="P3349" i="4"/>
  <c r="M3349" i="4"/>
  <c r="L3349" i="4"/>
  <c r="Q3348" i="4"/>
  <c r="P3348" i="4"/>
  <c r="M3348" i="4"/>
  <c r="L3348" i="4"/>
  <c r="Q3347" i="4"/>
  <c r="P3347" i="4"/>
  <c r="M3347" i="4"/>
  <c r="L3347" i="4"/>
  <c r="Q3346" i="4"/>
  <c r="P3346" i="4"/>
  <c r="M3346" i="4"/>
  <c r="L3346" i="4"/>
  <c r="Q3345" i="4"/>
  <c r="P3345" i="4"/>
  <c r="M3345" i="4"/>
  <c r="L3345" i="4"/>
  <c r="Q3344" i="4"/>
  <c r="P3344" i="4"/>
  <c r="M3344" i="4"/>
  <c r="L3344" i="4"/>
  <c r="Q3343" i="4"/>
  <c r="P3343" i="4"/>
  <c r="M3343" i="4"/>
  <c r="L3343" i="4"/>
  <c r="Q3342" i="4"/>
  <c r="P3342" i="4"/>
  <c r="M3342" i="4"/>
  <c r="L3342" i="4"/>
  <c r="Q3341" i="4"/>
  <c r="P3341" i="4"/>
  <c r="M3341" i="4"/>
  <c r="L3341" i="4"/>
  <c r="Q3340" i="4"/>
  <c r="P3340" i="4"/>
  <c r="M3340" i="4"/>
  <c r="L3340" i="4"/>
  <c r="Q3339" i="4"/>
  <c r="P3339" i="4"/>
  <c r="M3339" i="4"/>
  <c r="L3339" i="4"/>
  <c r="Q3338" i="4"/>
  <c r="P3338" i="4"/>
  <c r="M3338" i="4"/>
  <c r="L3338" i="4"/>
  <c r="Q3337" i="4"/>
  <c r="P3337" i="4"/>
  <c r="M3337" i="4"/>
  <c r="L3337" i="4"/>
  <c r="Q3336" i="4"/>
  <c r="P3336" i="4"/>
  <c r="M3336" i="4"/>
  <c r="L3336" i="4"/>
  <c r="Q3335" i="4"/>
  <c r="P3335" i="4"/>
  <c r="M3335" i="4"/>
  <c r="L3335" i="4"/>
  <c r="Q3334" i="4"/>
  <c r="P3334" i="4"/>
  <c r="M3334" i="4"/>
  <c r="L3334" i="4"/>
  <c r="Q3333" i="4"/>
  <c r="P3333" i="4"/>
  <c r="M3333" i="4"/>
  <c r="L3333" i="4"/>
  <c r="Q3332" i="4"/>
  <c r="P3332" i="4"/>
  <c r="M3332" i="4"/>
  <c r="L3332" i="4"/>
  <c r="Q3331" i="4"/>
  <c r="P3331" i="4"/>
  <c r="M3331" i="4"/>
  <c r="L3331" i="4"/>
  <c r="Q3330" i="4"/>
  <c r="P3330" i="4"/>
  <c r="M3330" i="4"/>
  <c r="L3330" i="4"/>
  <c r="Q3329" i="4"/>
  <c r="P3329" i="4"/>
  <c r="M3329" i="4"/>
  <c r="L3329" i="4"/>
  <c r="Q3328" i="4"/>
  <c r="P3328" i="4"/>
  <c r="M3328" i="4"/>
  <c r="L3328" i="4"/>
  <c r="Q3327" i="4"/>
  <c r="P3327" i="4"/>
  <c r="M3327" i="4"/>
  <c r="L3327" i="4"/>
  <c r="Q3326" i="4"/>
  <c r="P3326" i="4"/>
  <c r="M3326" i="4"/>
  <c r="L3326" i="4"/>
  <c r="Q3325" i="4"/>
  <c r="P3325" i="4"/>
  <c r="M3325" i="4"/>
  <c r="L3325" i="4"/>
  <c r="Q3324" i="4"/>
  <c r="P3324" i="4"/>
  <c r="M3324" i="4"/>
  <c r="L3324" i="4"/>
  <c r="Q3323" i="4"/>
  <c r="P3323" i="4"/>
  <c r="M3323" i="4"/>
  <c r="L3323" i="4"/>
  <c r="Q3322" i="4"/>
  <c r="P3322" i="4"/>
  <c r="M3322" i="4"/>
  <c r="L3322" i="4"/>
  <c r="Q3321" i="4"/>
  <c r="P3321" i="4"/>
  <c r="M3321" i="4"/>
  <c r="L3321" i="4"/>
  <c r="Q3320" i="4"/>
  <c r="P3320" i="4"/>
  <c r="M3320" i="4"/>
  <c r="L3320" i="4"/>
  <c r="Q3319" i="4"/>
  <c r="P3319" i="4"/>
  <c r="M3319" i="4"/>
  <c r="L3319" i="4"/>
  <c r="Q3318" i="4"/>
  <c r="P3318" i="4"/>
  <c r="M3318" i="4"/>
  <c r="L3318" i="4"/>
  <c r="Q3317" i="4"/>
  <c r="P3317" i="4"/>
  <c r="M3317" i="4"/>
  <c r="L3317" i="4"/>
  <c r="Q3316" i="4"/>
  <c r="P3316" i="4"/>
  <c r="M3316" i="4"/>
  <c r="L3316" i="4"/>
  <c r="Q3315" i="4"/>
  <c r="P3315" i="4"/>
  <c r="M3315" i="4"/>
  <c r="L3315" i="4"/>
  <c r="Q3314" i="4"/>
  <c r="P3314" i="4"/>
  <c r="M3314" i="4"/>
  <c r="L3314" i="4"/>
  <c r="Q3313" i="4"/>
  <c r="P3313" i="4"/>
  <c r="M3313" i="4"/>
  <c r="L3313" i="4"/>
  <c r="Q3312" i="4"/>
  <c r="P3312" i="4"/>
  <c r="M3312" i="4"/>
  <c r="L3312" i="4"/>
  <c r="Q3311" i="4"/>
  <c r="P3311" i="4"/>
  <c r="M3311" i="4"/>
  <c r="L3311" i="4"/>
  <c r="Q3310" i="4"/>
  <c r="P3310" i="4"/>
  <c r="M3310" i="4"/>
  <c r="L3310" i="4"/>
  <c r="Q3309" i="4"/>
  <c r="P3309" i="4"/>
  <c r="M3309" i="4"/>
  <c r="L3309" i="4"/>
  <c r="Q3308" i="4"/>
  <c r="P3308" i="4"/>
  <c r="M3308" i="4"/>
  <c r="L3308" i="4"/>
  <c r="Q3307" i="4"/>
  <c r="P3307" i="4"/>
  <c r="M3307" i="4"/>
  <c r="L3307" i="4"/>
  <c r="Q3306" i="4"/>
  <c r="P3306" i="4"/>
  <c r="M3306" i="4"/>
  <c r="L3306" i="4"/>
  <c r="Q3305" i="4"/>
  <c r="P3305" i="4"/>
  <c r="M3305" i="4"/>
  <c r="L3305" i="4"/>
  <c r="Q3304" i="4"/>
  <c r="P3304" i="4"/>
  <c r="M3304" i="4"/>
  <c r="L3304" i="4"/>
  <c r="Q3303" i="4"/>
  <c r="P3303" i="4"/>
  <c r="M3303" i="4"/>
  <c r="L3303" i="4"/>
  <c r="Q3302" i="4"/>
  <c r="P3302" i="4"/>
  <c r="M3302" i="4"/>
  <c r="L3302" i="4"/>
  <c r="Q3301" i="4"/>
  <c r="P3301" i="4"/>
  <c r="M3301" i="4"/>
  <c r="L3301" i="4"/>
  <c r="Q3300" i="4"/>
  <c r="P3300" i="4"/>
  <c r="M3300" i="4"/>
  <c r="L3300" i="4"/>
  <c r="Q3299" i="4"/>
  <c r="P3299" i="4"/>
  <c r="M3299" i="4"/>
  <c r="L3299" i="4"/>
  <c r="Q3298" i="4"/>
  <c r="P3298" i="4"/>
  <c r="M3298" i="4"/>
  <c r="L3298" i="4"/>
  <c r="Q3297" i="4"/>
  <c r="P3297" i="4"/>
  <c r="M3297" i="4"/>
  <c r="L3297" i="4"/>
  <c r="Q3296" i="4"/>
  <c r="P3296" i="4"/>
  <c r="M3296" i="4"/>
  <c r="L3296" i="4"/>
  <c r="Q3295" i="4"/>
  <c r="P3295" i="4"/>
  <c r="M3295" i="4"/>
  <c r="L3295" i="4"/>
  <c r="Q3294" i="4"/>
  <c r="P3294" i="4"/>
  <c r="M3294" i="4"/>
  <c r="L3294" i="4"/>
  <c r="Q3293" i="4"/>
  <c r="P3293" i="4"/>
  <c r="M3293" i="4"/>
  <c r="L3293" i="4"/>
  <c r="Q3292" i="4"/>
  <c r="P3292" i="4"/>
  <c r="M3292" i="4"/>
  <c r="L3292" i="4"/>
  <c r="Q3291" i="4"/>
  <c r="P3291" i="4"/>
  <c r="M3291" i="4"/>
  <c r="L3291" i="4"/>
  <c r="Q3290" i="4"/>
  <c r="P3290" i="4"/>
  <c r="M3290" i="4"/>
  <c r="L3290" i="4"/>
  <c r="Q3289" i="4"/>
  <c r="P3289" i="4"/>
  <c r="M3289" i="4"/>
  <c r="L3289" i="4"/>
  <c r="Q3288" i="4"/>
  <c r="P3288" i="4"/>
  <c r="M3288" i="4"/>
  <c r="L3288" i="4"/>
  <c r="Q3287" i="4"/>
  <c r="P3287" i="4"/>
  <c r="M3287" i="4"/>
  <c r="L3287" i="4"/>
  <c r="Q3286" i="4"/>
  <c r="P3286" i="4"/>
  <c r="M3286" i="4"/>
  <c r="L3286" i="4"/>
  <c r="Q3285" i="4"/>
  <c r="P3285" i="4"/>
  <c r="M3285" i="4"/>
  <c r="L3285" i="4"/>
  <c r="Q3284" i="4"/>
  <c r="P3284" i="4"/>
  <c r="M3284" i="4"/>
  <c r="L3284" i="4"/>
  <c r="Q3283" i="4"/>
  <c r="P3283" i="4"/>
  <c r="M3283" i="4"/>
  <c r="L3283" i="4"/>
  <c r="Q3282" i="4"/>
  <c r="P3282" i="4"/>
  <c r="M3282" i="4"/>
  <c r="L3282" i="4"/>
  <c r="Q3281" i="4"/>
  <c r="P3281" i="4"/>
  <c r="M3281" i="4"/>
  <c r="L3281" i="4"/>
  <c r="Q3280" i="4"/>
  <c r="P3280" i="4"/>
  <c r="M3280" i="4"/>
  <c r="L3280" i="4"/>
  <c r="Q3279" i="4"/>
  <c r="P3279" i="4"/>
  <c r="M3279" i="4"/>
  <c r="L3279" i="4"/>
  <c r="Q3278" i="4"/>
  <c r="P3278" i="4"/>
  <c r="M3278" i="4"/>
  <c r="L3278" i="4"/>
  <c r="Q3277" i="4"/>
  <c r="P3277" i="4"/>
  <c r="M3277" i="4"/>
  <c r="L3277" i="4"/>
  <c r="Q3276" i="4"/>
  <c r="P3276" i="4"/>
  <c r="M3276" i="4"/>
  <c r="L3276" i="4"/>
  <c r="Q3275" i="4"/>
  <c r="P3275" i="4"/>
  <c r="M3275" i="4"/>
  <c r="L3275" i="4"/>
  <c r="Q3274" i="4"/>
  <c r="P3274" i="4"/>
  <c r="M3274" i="4"/>
  <c r="L3274" i="4"/>
  <c r="Q3273" i="4"/>
  <c r="P3273" i="4"/>
  <c r="M3273" i="4"/>
  <c r="L3273" i="4"/>
  <c r="Q3272" i="4"/>
  <c r="P3272" i="4"/>
  <c r="M3272" i="4"/>
  <c r="L3272" i="4"/>
  <c r="Q3271" i="4"/>
  <c r="P3271" i="4"/>
  <c r="M3271" i="4"/>
  <c r="L3271" i="4"/>
  <c r="Q3270" i="4"/>
  <c r="P3270" i="4"/>
  <c r="M3270" i="4"/>
  <c r="L3270" i="4"/>
  <c r="Q3269" i="4"/>
  <c r="P3269" i="4"/>
  <c r="M3269" i="4"/>
  <c r="L3269" i="4"/>
  <c r="Q3268" i="4"/>
  <c r="P3268" i="4"/>
  <c r="M3268" i="4"/>
  <c r="L3268" i="4"/>
  <c r="Q3267" i="4"/>
  <c r="P3267" i="4"/>
  <c r="M3267" i="4"/>
  <c r="L3267" i="4"/>
  <c r="Q3266" i="4"/>
  <c r="P3266" i="4"/>
  <c r="M3266" i="4"/>
  <c r="L3266" i="4"/>
  <c r="Q3265" i="4"/>
  <c r="P3265" i="4"/>
  <c r="M3265" i="4"/>
  <c r="L3265" i="4"/>
  <c r="Q3264" i="4"/>
  <c r="P3264" i="4"/>
  <c r="M3264" i="4"/>
  <c r="L3264" i="4"/>
  <c r="Q3263" i="4"/>
  <c r="P3263" i="4"/>
  <c r="M3263" i="4"/>
  <c r="L3263" i="4"/>
  <c r="Q3262" i="4"/>
  <c r="P3262" i="4"/>
  <c r="M3262" i="4"/>
  <c r="L3262" i="4"/>
  <c r="Q3261" i="4"/>
  <c r="P3261" i="4"/>
  <c r="M3261" i="4"/>
  <c r="L3261" i="4"/>
  <c r="Q3260" i="4"/>
  <c r="P3260" i="4"/>
  <c r="M3260" i="4"/>
  <c r="L3260" i="4"/>
  <c r="Q3259" i="4"/>
  <c r="P3259" i="4"/>
  <c r="M3259" i="4"/>
  <c r="L3259" i="4"/>
  <c r="Q3258" i="4"/>
  <c r="P3258" i="4"/>
  <c r="M3258" i="4"/>
  <c r="L3258" i="4"/>
  <c r="Q3257" i="4"/>
  <c r="P3257" i="4"/>
  <c r="M3257" i="4"/>
  <c r="L3257" i="4"/>
  <c r="Q3256" i="4"/>
  <c r="P3256" i="4"/>
  <c r="M3256" i="4"/>
  <c r="L3256" i="4"/>
  <c r="Q3255" i="4"/>
  <c r="P3255" i="4"/>
  <c r="M3255" i="4"/>
  <c r="L3255" i="4"/>
  <c r="Q3254" i="4"/>
  <c r="P3254" i="4"/>
  <c r="M3254" i="4"/>
  <c r="L3254" i="4"/>
  <c r="Q3253" i="4"/>
  <c r="P3253" i="4"/>
  <c r="M3253" i="4"/>
  <c r="L3253" i="4"/>
  <c r="Q3252" i="4"/>
  <c r="P3252" i="4"/>
  <c r="M3252" i="4"/>
  <c r="L3252" i="4"/>
  <c r="Q3251" i="4"/>
  <c r="P3251" i="4"/>
  <c r="M3251" i="4"/>
  <c r="L3251" i="4"/>
  <c r="Q3250" i="4"/>
  <c r="P3250" i="4"/>
  <c r="M3250" i="4"/>
  <c r="L3250" i="4"/>
  <c r="Q3249" i="4"/>
  <c r="P3249" i="4"/>
  <c r="M3249" i="4"/>
  <c r="L3249" i="4"/>
  <c r="Q3248" i="4"/>
  <c r="P3248" i="4"/>
  <c r="M3248" i="4"/>
  <c r="L3248" i="4"/>
  <c r="Q3247" i="4"/>
  <c r="P3247" i="4"/>
  <c r="M3247" i="4"/>
  <c r="L3247" i="4"/>
  <c r="Q3246" i="4"/>
  <c r="P3246" i="4"/>
  <c r="M3246" i="4"/>
  <c r="L3246" i="4"/>
  <c r="Q3245" i="4"/>
  <c r="P3245" i="4"/>
  <c r="M3245" i="4"/>
  <c r="L3245" i="4"/>
  <c r="Q3244" i="4"/>
  <c r="P3244" i="4"/>
  <c r="M3244" i="4"/>
  <c r="L3244" i="4"/>
  <c r="Q3243" i="4"/>
  <c r="P3243" i="4"/>
  <c r="M3243" i="4"/>
  <c r="L3243" i="4"/>
  <c r="Q3242" i="4"/>
  <c r="P3242" i="4"/>
  <c r="M3242" i="4"/>
  <c r="L3242" i="4"/>
  <c r="Q3241" i="4"/>
  <c r="P3241" i="4"/>
  <c r="M3241" i="4"/>
  <c r="L3241" i="4"/>
  <c r="Q3240" i="4"/>
  <c r="P3240" i="4"/>
  <c r="M3240" i="4"/>
  <c r="L3240" i="4"/>
  <c r="Q3239" i="4"/>
  <c r="P3239" i="4"/>
  <c r="M3239" i="4"/>
  <c r="L3239" i="4"/>
  <c r="Q3238" i="4"/>
  <c r="P3238" i="4"/>
  <c r="M3238" i="4"/>
  <c r="L3238" i="4"/>
  <c r="Q3237" i="4"/>
  <c r="P3237" i="4"/>
  <c r="M3237" i="4"/>
  <c r="L3237" i="4"/>
  <c r="Q3236" i="4"/>
  <c r="P3236" i="4"/>
  <c r="M3236" i="4"/>
  <c r="L3236" i="4"/>
  <c r="Q3235" i="4"/>
  <c r="P3235" i="4"/>
  <c r="M3235" i="4"/>
  <c r="L3235" i="4"/>
  <c r="Q3234" i="4"/>
  <c r="P3234" i="4"/>
  <c r="M3234" i="4"/>
  <c r="L3234" i="4"/>
  <c r="Q3233" i="4"/>
  <c r="P3233" i="4"/>
  <c r="M3233" i="4"/>
  <c r="L3233" i="4"/>
  <c r="Q3232" i="4"/>
  <c r="P3232" i="4"/>
  <c r="M3232" i="4"/>
  <c r="L3232" i="4"/>
  <c r="Q3231" i="4"/>
  <c r="P3231" i="4"/>
  <c r="M3231" i="4"/>
  <c r="L3231" i="4"/>
  <c r="Q3230" i="4"/>
  <c r="P3230" i="4"/>
  <c r="M3230" i="4"/>
  <c r="L3230" i="4"/>
  <c r="Q3229" i="4"/>
  <c r="P3229" i="4"/>
  <c r="M3229" i="4"/>
  <c r="L3229" i="4"/>
  <c r="Q3228" i="4"/>
  <c r="P3228" i="4"/>
  <c r="M3228" i="4"/>
  <c r="L3228" i="4"/>
  <c r="Q3227" i="4"/>
  <c r="P3227" i="4"/>
  <c r="M3227" i="4"/>
  <c r="L3227" i="4"/>
  <c r="Q3226" i="4"/>
  <c r="P3226" i="4"/>
  <c r="M3226" i="4"/>
  <c r="L3226" i="4"/>
  <c r="Q3225" i="4"/>
  <c r="P3225" i="4"/>
  <c r="M3225" i="4"/>
  <c r="L3225" i="4"/>
  <c r="Q3224" i="4"/>
  <c r="P3224" i="4"/>
  <c r="M3224" i="4"/>
  <c r="L3224" i="4"/>
  <c r="Q3223" i="4"/>
  <c r="P3223" i="4"/>
  <c r="M3223" i="4"/>
  <c r="L3223" i="4"/>
  <c r="Q3222" i="4"/>
  <c r="P3222" i="4"/>
  <c r="M3222" i="4"/>
  <c r="L3222" i="4"/>
  <c r="Q3221" i="4"/>
  <c r="P3221" i="4"/>
  <c r="M3221" i="4"/>
  <c r="L3221" i="4"/>
  <c r="Q3220" i="4"/>
  <c r="P3220" i="4"/>
  <c r="M3220" i="4"/>
  <c r="L3220" i="4"/>
  <c r="Q3219" i="4"/>
  <c r="P3219" i="4"/>
  <c r="M3219" i="4"/>
  <c r="L3219" i="4"/>
  <c r="Q3218" i="4"/>
  <c r="P3218" i="4"/>
  <c r="M3218" i="4"/>
  <c r="L3218" i="4"/>
  <c r="Q3217" i="4"/>
  <c r="P3217" i="4"/>
  <c r="M3217" i="4"/>
  <c r="L3217" i="4"/>
  <c r="Q3216" i="4"/>
  <c r="P3216" i="4"/>
  <c r="M3216" i="4"/>
  <c r="L3216" i="4"/>
  <c r="Q3215" i="4"/>
  <c r="P3215" i="4"/>
  <c r="M3215" i="4"/>
  <c r="L3215" i="4"/>
  <c r="Q3214" i="4"/>
  <c r="P3214" i="4"/>
  <c r="M3214" i="4"/>
  <c r="L3214" i="4"/>
  <c r="Q3213" i="4"/>
  <c r="P3213" i="4"/>
  <c r="M3213" i="4"/>
  <c r="L3213" i="4"/>
  <c r="Q3212" i="4"/>
  <c r="P3212" i="4"/>
  <c r="M3212" i="4"/>
  <c r="L3212" i="4"/>
  <c r="Q3211" i="4"/>
  <c r="P3211" i="4"/>
  <c r="M3211" i="4"/>
  <c r="L3211" i="4"/>
  <c r="Q3210" i="4"/>
  <c r="P3210" i="4"/>
  <c r="M3210" i="4"/>
  <c r="L3210" i="4"/>
  <c r="Q3209" i="4"/>
  <c r="P3209" i="4"/>
  <c r="M3209" i="4"/>
  <c r="L3209" i="4"/>
  <c r="Q3208" i="4"/>
  <c r="P3208" i="4"/>
  <c r="M3208" i="4"/>
  <c r="L3208" i="4"/>
  <c r="Q3207" i="4"/>
  <c r="P3207" i="4"/>
  <c r="M3207" i="4"/>
  <c r="L3207" i="4"/>
  <c r="Q3206" i="4"/>
  <c r="P3206" i="4"/>
  <c r="M3206" i="4"/>
  <c r="L3206" i="4"/>
  <c r="Q3205" i="4"/>
  <c r="P3205" i="4"/>
  <c r="M3205" i="4"/>
  <c r="L3205" i="4"/>
  <c r="Q3204" i="4"/>
  <c r="P3204" i="4"/>
  <c r="M3204" i="4"/>
  <c r="L3204" i="4"/>
  <c r="Q3203" i="4"/>
  <c r="P3203" i="4"/>
  <c r="M3203" i="4"/>
  <c r="L3203" i="4"/>
  <c r="Q3202" i="4"/>
  <c r="P3202" i="4"/>
  <c r="M3202" i="4"/>
  <c r="L3202" i="4"/>
  <c r="Q3201" i="4"/>
  <c r="P3201" i="4"/>
  <c r="M3201" i="4"/>
  <c r="L3201" i="4"/>
  <c r="Q3200" i="4"/>
  <c r="P3200" i="4"/>
  <c r="M3200" i="4"/>
  <c r="L3200" i="4"/>
  <c r="Q3199" i="4"/>
  <c r="P3199" i="4"/>
  <c r="M3199" i="4"/>
  <c r="L3199" i="4"/>
  <c r="Q3198" i="4"/>
  <c r="P3198" i="4"/>
  <c r="M3198" i="4"/>
  <c r="L3198" i="4"/>
  <c r="Q3197" i="4"/>
  <c r="P3197" i="4"/>
  <c r="M3197" i="4"/>
  <c r="L3197" i="4"/>
  <c r="Q3196" i="4"/>
  <c r="P3196" i="4"/>
  <c r="M3196" i="4"/>
  <c r="L3196" i="4"/>
  <c r="Q3195" i="4"/>
  <c r="P3195" i="4"/>
  <c r="M3195" i="4"/>
  <c r="L3195" i="4"/>
  <c r="Q3194" i="4"/>
  <c r="P3194" i="4"/>
  <c r="M3194" i="4"/>
  <c r="L3194" i="4"/>
  <c r="Q3193" i="4"/>
  <c r="P3193" i="4"/>
  <c r="M3193" i="4"/>
  <c r="L3193" i="4"/>
  <c r="Q3192" i="4"/>
  <c r="P3192" i="4"/>
  <c r="M3192" i="4"/>
  <c r="L3192" i="4"/>
  <c r="Q3191" i="4"/>
  <c r="P3191" i="4"/>
  <c r="M3191" i="4"/>
  <c r="L3191" i="4"/>
  <c r="Q3190" i="4"/>
  <c r="P3190" i="4"/>
  <c r="M3190" i="4"/>
  <c r="L3190" i="4"/>
  <c r="Q3189" i="4"/>
  <c r="P3189" i="4"/>
  <c r="M3189" i="4"/>
  <c r="L3189" i="4"/>
  <c r="Q3188" i="4"/>
  <c r="P3188" i="4"/>
  <c r="M3188" i="4"/>
  <c r="L3188" i="4"/>
  <c r="Q3187" i="4"/>
  <c r="P3187" i="4"/>
  <c r="M3187" i="4"/>
  <c r="L3187" i="4"/>
  <c r="Q3186" i="4"/>
  <c r="P3186" i="4"/>
  <c r="M3186" i="4"/>
  <c r="L3186" i="4"/>
  <c r="Q3185" i="4"/>
  <c r="P3185" i="4"/>
  <c r="M3185" i="4"/>
  <c r="L3185" i="4"/>
  <c r="Q3184" i="4"/>
  <c r="P3184" i="4"/>
  <c r="M3184" i="4"/>
  <c r="L3184" i="4"/>
  <c r="Q3183" i="4"/>
  <c r="P3183" i="4"/>
  <c r="M3183" i="4"/>
  <c r="L3183" i="4"/>
  <c r="Q3182" i="4"/>
  <c r="P3182" i="4"/>
  <c r="M3182" i="4"/>
  <c r="L3182" i="4"/>
  <c r="Q3181" i="4"/>
  <c r="P3181" i="4"/>
  <c r="M3181" i="4"/>
  <c r="L3181" i="4"/>
  <c r="Q3180" i="4"/>
  <c r="P3180" i="4"/>
  <c r="M3180" i="4"/>
  <c r="L3180" i="4"/>
  <c r="Q3179" i="4"/>
  <c r="P3179" i="4"/>
  <c r="M3179" i="4"/>
  <c r="L3179" i="4"/>
  <c r="Q3178" i="4"/>
  <c r="P3178" i="4"/>
  <c r="M3178" i="4"/>
  <c r="L3178" i="4"/>
  <c r="Q3177" i="4"/>
  <c r="P3177" i="4"/>
  <c r="M3177" i="4"/>
  <c r="L3177" i="4"/>
  <c r="Q3176" i="4"/>
  <c r="P3176" i="4"/>
  <c r="M3176" i="4"/>
  <c r="L3176" i="4"/>
  <c r="Q3175" i="4"/>
  <c r="P3175" i="4"/>
  <c r="M3175" i="4"/>
  <c r="L3175" i="4"/>
  <c r="Q3174" i="4"/>
  <c r="P3174" i="4"/>
  <c r="M3174" i="4"/>
  <c r="L3174" i="4"/>
  <c r="Q3173" i="4"/>
  <c r="P3173" i="4"/>
  <c r="M3173" i="4"/>
  <c r="L3173" i="4"/>
  <c r="Q3172" i="4"/>
  <c r="P3172" i="4"/>
  <c r="M3172" i="4"/>
  <c r="L3172" i="4"/>
  <c r="Q3171" i="4"/>
  <c r="P3171" i="4"/>
  <c r="M3171" i="4"/>
  <c r="L3171" i="4"/>
  <c r="Q3170" i="4"/>
  <c r="P3170" i="4"/>
  <c r="M3170" i="4"/>
  <c r="L3170" i="4"/>
  <c r="Q3169" i="4"/>
  <c r="P3169" i="4"/>
  <c r="M3169" i="4"/>
  <c r="L3169" i="4"/>
  <c r="Q3168" i="4"/>
  <c r="P3168" i="4"/>
  <c r="M3168" i="4"/>
  <c r="L3168" i="4"/>
  <c r="Q3167" i="4"/>
  <c r="P3167" i="4"/>
  <c r="M3167" i="4"/>
  <c r="L3167" i="4"/>
  <c r="Q3166" i="4"/>
  <c r="P3166" i="4"/>
  <c r="M3166" i="4"/>
  <c r="L3166" i="4"/>
  <c r="Q3165" i="4"/>
  <c r="P3165" i="4"/>
  <c r="M3165" i="4"/>
  <c r="L3165" i="4"/>
  <c r="Q3164" i="4"/>
  <c r="P3164" i="4"/>
  <c r="M3164" i="4"/>
  <c r="L3164" i="4"/>
  <c r="Q3163" i="4"/>
  <c r="P3163" i="4"/>
  <c r="M3163" i="4"/>
  <c r="L3163" i="4"/>
  <c r="Q3162" i="4"/>
  <c r="P3162" i="4"/>
  <c r="M3162" i="4"/>
  <c r="L3162" i="4"/>
  <c r="Q3161" i="4"/>
  <c r="P3161" i="4"/>
  <c r="M3161" i="4"/>
  <c r="L3161" i="4"/>
  <c r="Q3160" i="4"/>
  <c r="P3160" i="4"/>
  <c r="M3160" i="4"/>
  <c r="L3160" i="4"/>
  <c r="Q3159" i="4"/>
  <c r="P3159" i="4"/>
  <c r="M3159" i="4"/>
  <c r="L3159" i="4"/>
  <c r="Q3158" i="4"/>
  <c r="P3158" i="4"/>
  <c r="M3158" i="4"/>
  <c r="L3158" i="4"/>
  <c r="Q3157" i="4"/>
  <c r="P3157" i="4"/>
  <c r="M3157" i="4"/>
  <c r="L3157" i="4"/>
  <c r="Q3156" i="4"/>
  <c r="P3156" i="4"/>
  <c r="M3156" i="4"/>
  <c r="L3156" i="4"/>
  <c r="Q3155" i="4"/>
  <c r="P3155" i="4"/>
  <c r="M3155" i="4"/>
  <c r="L3155" i="4"/>
  <c r="Q3154" i="4"/>
  <c r="P3154" i="4"/>
  <c r="M3154" i="4"/>
  <c r="L3154" i="4"/>
  <c r="Q3153" i="4"/>
  <c r="P3153" i="4"/>
  <c r="M3153" i="4"/>
  <c r="L3153" i="4"/>
  <c r="Q3152" i="4"/>
  <c r="P3152" i="4"/>
  <c r="M3152" i="4"/>
  <c r="L3152" i="4"/>
  <c r="Q3151" i="4"/>
  <c r="P3151" i="4"/>
  <c r="M3151" i="4"/>
  <c r="L3151" i="4"/>
  <c r="Q3150" i="4"/>
  <c r="P3150" i="4"/>
  <c r="M3150" i="4"/>
  <c r="L3150" i="4"/>
  <c r="Q3149" i="4"/>
  <c r="P3149" i="4"/>
  <c r="M3149" i="4"/>
  <c r="L3149" i="4"/>
  <c r="Q3148" i="4"/>
  <c r="P3148" i="4"/>
  <c r="M3148" i="4"/>
  <c r="L3148" i="4"/>
  <c r="Q3147" i="4"/>
  <c r="P3147" i="4"/>
  <c r="M3147" i="4"/>
  <c r="L3147" i="4"/>
  <c r="Q3146" i="4"/>
  <c r="P3146" i="4"/>
  <c r="M3146" i="4"/>
  <c r="L3146" i="4"/>
  <c r="Q3145" i="4"/>
  <c r="P3145" i="4"/>
  <c r="M3145" i="4"/>
  <c r="L3145" i="4"/>
  <c r="Q3144" i="4"/>
  <c r="P3144" i="4"/>
  <c r="M3144" i="4"/>
  <c r="L3144" i="4"/>
  <c r="Q3143" i="4"/>
  <c r="P3143" i="4"/>
  <c r="M3143" i="4"/>
  <c r="L3143" i="4"/>
  <c r="Q3142" i="4"/>
  <c r="P3142" i="4"/>
  <c r="M3142" i="4"/>
  <c r="L3142" i="4"/>
  <c r="Q3141" i="4"/>
  <c r="P3141" i="4"/>
  <c r="M3141" i="4"/>
  <c r="L3141" i="4"/>
  <c r="Q3140" i="4"/>
  <c r="P3140" i="4"/>
  <c r="M3140" i="4"/>
  <c r="L3140" i="4"/>
  <c r="Q3139" i="4"/>
  <c r="P3139" i="4"/>
  <c r="M3139" i="4"/>
  <c r="L3139" i="4"/>
  <c r="Q3138" i="4"/>
  <c r="P3138" i="4"/>
  <c r="M3138" i="4"/>
  <c r="L3138" i="4"/>
  <c r="Q3137" i="4"/>
  <c r="P3137" i="4"/>
  <c r="M3137" i="4"/>
  <c r="N3137" i="4" s="1"/>
  <c r="L3137" i="4"/>
  <c r="Q3136" i="4"/>
  <c r="P3136" i="4"/>
  <c r="M3136" i="4"/>
  <c r="L3136" i="4"/>
  <c r="Q3135" i="4"/>
  <c r="P3135" i="4"/>
  <c r="R3135" i="4" s="1"/>
  <c r="M3135" i="4"/>
  <c r="L3135" i="4"/>
  <c r="Q3134" i="4"/>
  <c r="P3134" i="4"/>
  <c r="R3134" i="4" s="1"/>
  <c r="M3134" i="4"/>
  <c r="L3134" i="4"/>
  <c r="Q3133" i="4"/>
  <c r="P3133" i="4"/>
  <c r="R3133" i="4" s="1"/>
  <c r="M3133" i="4"/>
  <c r="L3133" i="4"/>
  <c r="Q3132" i="4"/>
  <c r="P3132" i="4"/>
  <c r="R3132" i="4" s="1"/>
  <c r="M3132" i="4"/>
  <c r="L3132" i="4"/>
  <c r="Q3131" i="4"/>
  <c r="P3131" i="4"/>
  <c r="R3131" i="4" s="1"/>
  <c r="M3131" i="4"/>
  <c r="L3131" i="4"/>
  <c r="Q3130" i="4"/>
  <c r="P3130" i="4"/>
  <c r="R3130" i="4" s="1"/>
  <c r="M3130" i="4"/>
  <c r="L3130" i="4"/>
  <c r="Q3129" i="4"/>
  <c r="P3129" i="4"/>
  <c r="R3129" i="4" s="1"/>
  <c r="M3129" i="4"/>
  <c r="L3129" i="4"/>
  <c r="Q3128" i="4"/>
  <c r="P3128" i="4"/>
  <c r="R3128" i="4" s="1"/>
  <c r="M3128" i="4"/>
  <c r="L3128" i="4"/>
  <c r="Q3127" i="4"/>
  <c r="P3127" i="4"/>
  <c r="M3127" i="4"/>
  <c r="L3127" i="4"/>
  <c r="Q3126" i="4"/>
  <c r="P3126" i="4"/>
  <c r="M3126" i="4"/>
  <c r="L3126" i="4"/>
  <c r="Q3125" i="4"/>
  <c r="P3125" i="4"/>
  <c r="M3125" i="4"/>
  <c r="L3125" i="4"/>
  <c r="Q3124" i="4"/>
  <c r="P3124" i="4"/>
  <c r="M3124" i="4"/>
  <c r="L3124" i="4"/>
  <c r="Q3123" i="4"/>
  <c r="P3123" i="4"/>
  <c r="M3123" i="4"/>
  <c r="L3123" i="4"/>
  <c r="Q3122" i="4"/>
  <c r="P3122" i="4"/>
  <c r="M3122" i="4"/>
  <c r="L3122" i="4"/>
  <c r="Q3121" i="4"/>
  <c r="P3121" i="4"/>
  <c r="M3121" i="4"/>
  <c r="L3121" i="4"/>
  <c r="Q3120" i="4"/>
  <c r="P3120" i="4"/>
  <c r="M3120" i="4"/>
  <c r="L3120" i="4"/>
  <c r="Q3119" i="4"/>
  <c r="P3119" i="4"/>
  <c r="M3119" i="4"/>
  <c r="L3119" i="4"/>
  <c r="Q3118" i="4"/>
  <c r="P3118" i="4"/>
  <c r="M3118" i="4"/>
  <c r="L3118" i="4"/>
  <c r="Q3117" i="4"/>
  <c r="P3117" i="4"/>
  <c r="M3117" i="4"/>
  <c r="L3117" i="4"/>
  <c r="Q3116" i="4"/>
  <c r="P3116" i="4"/>
  <c r="M3116" i="4"/>
  <c r="L3116" i="4"/>
  <c r="Q3115" i="4"/>
  <c r="P3115" i="4"/>
  <c r="M3115" i="4"/>
  <c r="L3115" i="4"/>
  <c r="Q3114" i="4"/>
  <c r="P3114" i="4"/>
  <c r="R3114" i="4" s="1"/>
  <c r="M3114" i="4"/>
  <c r="L3114" i="4"/>
  <c r="Q3113" i="4"/>
  <c r="P3113" i="4"/>
  <c r="M3113" i="4"/>
  <c r="L3113" i="4"/>
  <c r="Q3112" i="4"/>
  <c r="P3112" i="4"/>
  <c r="R3112" i="4" s="1"/>
  <c r="M3112" i="4"/>
  <c r="L3112" i="4"/>
  <c r="Q3111" i="4"/>
  <c r="P3111" i="4"/>
  <c r="M3111" i="4"/>
  <c r="L3111" i="4"/>
  <c r="Q3110" i="4"/>
  <c r="P3110" i="4"/>
  <c r="R3110" i="4" s="1"/>
  <c r="M3110" i="4"/>
  <c r="L3110" i="4"/>
  <c r="Q3109" i="4"/>
  <c r="P3109" i="4"/>
  <c r="M3109" i="4"/>
  <c r="L3109" i="4"/>
  <c r="Q3108" i="4"/>
  <c r="P3108" i="4"/>
  <c r="M3108" i="4"/>
  <c r="L3108" i="4"/>
  <c r="Q3107" i="4"/>
  <c r="P3107" i="4"/>
  <c r="M3107" i="4"/>
  <c r="L3107" i="4"/>
  <c r="Q3106" i="4"/>
  <c r="P3106" i="4"/>
  <c r="M3106" i="4"/>
  <c r="L3106" i="4"/>
  <c r="Q3105" i="4"/>
  <c r="P3105" i="4"/>
  <c r="M3105" i="4"/>
  <c r="L3105" i="4"/>
  <c r="Q3104" i="4"/>
  <c r="P3104" i="4"/>
  <c r="M3104" i="4"/>
  <c r="L3104" i="4"/>
  <c r="Q3103" i="4"/>
  <c r="P3103" i="4"/>
  <c r="M3103" i="4"/>
  <c r="L3103" i="4"/>
  <c r="Q3102" i="4"/>
  <c r="P3102" i="4"/>
  <c r="M3102" i="4"/>
  <c r="L3102" i="4"/>
  <c r="Q3101" i="4"/>
  <c r="P3101" i="4"/>
  <c r="M3101" i="4"/>
  <c r="L3101" i="4"/>
  <c r="Q3100" i="4"/>
  <c r="P3100" i="4"/>
  <c r="M3100" i="4"/>
  <c r="L3100" i="4"/>
  <c r="Q3099" i="4"/>
  <c r="P3099" i="4"/>
  <c r="R3099" i="4" s="1"/>
  <c r="M3099" i="4"/>
  <c r="L3099" i="4"/>
  <c r="Q3098" i="4"/>
  <c r="P3098" i="4"/>
  <c r="M3098" i="4"/>
  <c r="L3098" i="4"/>
  <c r="Q3097" i="4"/>
  <c r="P3097" i="4"/>
  <c r="R3097" i="4" s="1"/>
  <c r="M3097" i="4"/>
  <c r="L3097" i="4"/>
  <c r="Q3096" i="4"/>
  <c r="P3096" i="4"/>
  <c r="M3096" i="4"/>
  <c r="L3096" i="4"/>
  <c r="Q3095" i="4"/>
  <c r="P3095" i="4"/>
  <c r="R3095" i="4" s="1"/>
  <c r="M3095" i="4"/>
  <c r="L3095" i="4"/>
  <c r="Q3094" i="4"/>
  <c r="P3094" i="4"/>
  <c r="M3094" i="4"/>
  <c r="L3094" i="4"/>
  <c r="Q3093" i="4"/>
  <c r="P3093" i="4"/>
  <c r="M3093" i="4"/>
  <c r="L3093" i="4"/>
  <c r="Q3092" i="4"/>
  <c r="P3092" i="4"/>
  <c r="M3092" i="4"/>
  <c r="N3092" i="4" s="1"/>
  <c r="L3092" i="4"/>
  <c r="Q3091" i="4"/>
  <c r="P3091" i="4"/>
  <c r="M3091" i="4"/>
  <c r="L3091" i="4"/>
  <c r="Q3090" i="4"/>
  <c r="P3090" i="4"/>
  <c r="M3090" i="4"/>
  <c r="L3090" i="4"/>
  <c r="Q3089" i="4"/>
  <c r="P3089" i="4"/>
  <c r="M3089" i="4"/>
  <c r="L3089" i="4"/>
  <c r="Q3088" i="4"/>
  <c r="P3088" i="4"/>
  <c r="M3088" i="4"/>
  <c r="L3088" i="4"/>
  <c r="Q3087" i="4"/>
  <c r="P3087" i="4"/>
  <c r="M3087" i="4"/>
  <c r="L3087" i="4"/>
  <c r="Q3086" i="4"/>
  <c r="P3086" i="4"/>
  <c r="M3086" i="4"/>
  <c r="L3086" i="4"/>
  <c r="Q3085" i="4"/>
  <c r="P3085" i="4"/>
  <c r="M3085" i="4"/>
  <c r="L3085" i="4"/>
  <c r="Q3084" i="4"/>
  <c r="P3084" i="4"/>
  <c r="R3084" i="4" s="1"/>
  <c r="M3084" i="4"/>
  <c r="N3084" i="4" s="1"/>
  <c r="L3084" i="4"/>
  <c r="Q3083" i="4"/>
  <c r="P3083" i="4"/>
  <c r="R3083" i="4" s="1"/>
  <c r="M3083" i="4"/>
  <c r="L3083" i="4"/>
  <c r="Q3082" i="4"/>
  <c r="P3082" i="4"/>
  <c r="M3082" i="4"/>
  <c r="L3082" i="4"/>
  <c r="Q3081" i="4"/>
  <c r="P3081" i="4"/>
  <c r="R3081" i="4" s="1"/>
  <c r="M3081" i="4"/>
  <c r="L3081" i="4"/>
  <c r="Q3080" i="4"/>
  <c r="P3080" i="4"/>
  <c r="M3080" i="4"/>
  <c r="L3080" i="4"/>
  <c r="Q3079" i="4"/>
  <c r="P3079" i="4"/>
  <c r="R3079" i="4" s="1"/>
  <c r="M3079" i="4"/>
  <c r="L3079" i="4"/>
  <c r="Q3078" i="4"/>
  <c r="P3078" i="4"/>
  <c r="M3078" i="4"/>
  <c r="L3078" i="4"/>
  <c r="Q3077" i="4"/>
  <c r="P3077" i="4"/>
  <c r="M3077" i="4"/>
  <c r="L3077" i="4"/>
  <c r="Q3076" i="4"/>
  <c r="P3076" i="4"/>
  <c r="M3076" i="4"/>
  <c r="L3076" i="4"/>
  <c r="Q3075" i="4"/>
  <c r="P3075" i="4"/>
  <c r="R3075" i="4" s="1"/>
  <c r="M3075" i="4"/>
  <c r="L3075" i="4"/>
  <c r="Q3074" i="4"/>
  <c r="P3074" i="4"/>
  <c r="M3074" i="4"/>
  <c r="L3074" i="4"/>
  <c r="Q3073" i="4"/>
  <c r="P3073" i="4"/>
  <c r="M3073" i="4"/>
  <c r="L3073" i="4"/>
  <c r="Q3072" i="4"/>
  <c r="P3072" i="4"/>
  <c r="M3072" i="4"/>
  <c r="L3072" i="4"/>
  <c r="Q3071" i="4"/>
  <c r="P3071" i="4"/>
  <c r="R3071" i="4" s="1"/>
  <c r="M3071" i="4"/>
  <c r="L3071" i="4"/>
  <c r="Q3070" i="4"/>
  <c r="P3070" i="4"/>
  <c r="M3070" i="4"/>
  <c r="L3070" i="4"/>
  <c r="Q3069" i="4"/>
  <c r="P3069" i="4"/>
  <c r="M3069" i="4"/>
  <c r="L3069" i="4"/>
  <c r="Q3068" i="4"/>
  <c r="P3068" i="4"/>
  <c r="M3068" i="4"/>
  <c r="L3068" i="4"/>
  <c r="Q3067" i="4"/>
  <c r="P3067" i="4"/>
  <c r="R3067" i="4" s="1"/>
  <c r="M3067" i="4"/>
  <c r="L3067" i="4"/>
  <c r="Q3066" i="4"/>
  <c r="P3066" i="4"/>
  <c r="M3066" i="4"/>
  <c r="L3066" i="4"/>
  <c r="Q3065" i="4"/>
  <c r="P3065" i="4"/>
  <c r="R3065" i="4" s="1"/>
  <c r="M3065" i="4"/>
  <c r="L3065" i="4"/>
  <c r="Q3064" i="4"/>
  <c r="P3064" i="4"/>
  <c r="M3064" i="4"/>
  <c r="L3064" i="4"/>
  <c r="Q3063" i="4"/>
  <c r="P3063" i="4"/>
  <c r="R3063" i="4" s="1"/>
  <c r="M3063" i="4"/>
  <c r="L3063" i="4"/>
  <c r="Q3062" i="4"/>
  <c r="P3062" i="4"/>
  <c r="M3062" i="4"/>
  <c r="L3062" i="4"/>
  <c r="Q3061" i="4"/>
  <c r="P3061" i="4"/>
  <c r="M3061" i="4"/>
  <c r="L3061" i="4"/>
  <c r="Q3060" i="4"/>
  <c r="P3060" i="4"/>
  <c r="M3060" i="4"/>
  <c r="L3060" i="4"/>
  <c r="Q3059" i="4"/>
  <c r="P3059" i="4"/>
  <c r="R3059" i="4" s="1"/>
  <c r="M3059" i="4"/>
  <c r="L3059" i="4"/>
  <c r="Q3058" i="4"/>
  <c r="P3058" i="4"/>
  <c r="M3058" i="4"/>
  <c r="L3058" i="4"/>
  <c r="Q3057" i="4"/>
  <c r="P3057" i="4"/>
  <c r="R3057" i="4" s="1"/>
  <c r="M3057" i="4"/>
  <c r="L3057" i="4"/>
  <c r="Q3056" i="4"/>
  <c r="P3056" i="4"/>
  <c r="M3056" i="4"/>
  <c r="L3056" i="4"/>
  <c r="Q3055" i="4"/>
  <c r="P3055" i="4"/>
  <c r="M3055" i="4"/>
  <c r="L3055" i="4"/>
  <c r="Q3054" i="4"/>
  <c r="P3054" i="4"/>
  <c r="M3054" i="4"/>
  <c r="L3054" i="4"/>
  <c r="Q3053" i="4"/>
  <c r="P3053" i="4"/>
  <c r="M3053" i="4"/>
  <c r="L3053" i="4"/>
  <c r="Q3052" i="4"/>
  <c r="P3052" i="4"/>
  <c r="M3052" i="4"/>
  <c r="L3052" i="4"/>
  <c r="Q3051" i="4"/>
  <c r="P3051" i="4"/>
  <c r="M3051" i="4"/>
  <c r="L3051" i="4"/>
  <c r="Q3050" i="4"/>
  <c r="P3050" i="4"/>
  <c r="M3050" i="4"/>
  <c r="L3050" i="4"/>
  <c r="Q3049" i="4"/>
  <c r="P3049" i="4"/>
  <c r="M3049" i="4"/>
  <c r="L3049" i="4"/>
  <c r="Q3048" i="4"/>
  <c r="P3048" i="4"/>
  <c r="M3048" i="4"/>
  <c r="L3048" i="4"/>
  <c r="Q3047" i="4"/>
  <c r="P3047" i="4"/>
  <c r="M3047" i="4"/>
  <c r="L3047" i="4"/>
  <c r="Q3046" i="4"/>
  <c r="P3046" i="4"/>
  <c r="M3046" i="4"/>
  <c r="L3046" i="4"/>
  <c r="Q3045" i="4"/>
  <c r="P3045" i="4"/>
  <c r="M3045" i="4"/>
  <c r="L3045" i="4"/>
  <c r="Q3044" i="4"/>
  <c r="P3044" i="4"/>
  <c r="M3044" i="4"/>
  <c r="L3044" i="4"/>
  <c r="Q3043" i="4"/>
  <c r="P3043" i="4"/>
  <c r="M3043" i="4"/>
  <c r="L3043" i="4"/>
  <c r="Q3042" i="4"/>
  <c r="P3042" i="4"/>
  <c r="M3042" i="4"/>
  <c r="L3042" i="4"/>
  <c r="Q3041" i="4"/>
  <c r="P3041" i="4"/>
  <c r="M3041" i="4"/>
  <c r="L3041" i="4"/>
  <c r="Q3040" i="4"/>
  <c r="P3040" i="4"/>
  <c r="M3040" i="4"/>
  <c r="L3040" i="4"/>
  <c r="Q3039" i="4"/>
  <c r="P3039" i="4"/>
  <c r="M3039" i="4"/>
  <c r="L3039" i="4"/>
  <c r="Q3038" i="4"/>
  <c r="P3038" i="4"/>
  <c r="M3038" i="4"/>
  <c r="L3038" i="4"/>
  <c r="Q3037" i="4"/>
  <c r="P3037" i="4"/>
  <c r="M3037" i="4"/>
  <c r="L3037" i="4"/>
  <c r="Q3036" i="4"/>
  <c r="P3036" i="4"/>
  <c r="M3036" i="4"/>
  <c r="L3036" i="4"/>
  <c r="Q3035" i="4"/>
  <c r="P3035" i="4"/>
  <c r="R3035" i="4" s="1"/>
  <c r="M3035" i="4"/>
  <c r="L3035" i="4"/>
  <c r="Q3034" i="4"/>
  <c r="P3034" i="4"/>
  <c r="M3034" i="4"/>
  <c r="L3034" i="4"/>
  <c r="Q3033" i="4"/>
  <c r="P3033" i="4"/>
  <c r="R3033" i="4" s="1"/>
  <c r="M3033" i="4"/>
  <c r="N3033" i="4" s="1"/>
  <c r="L3033" i="4"/>
  <c r="Q3032" i="4"/>
  <c r="P3032" i="4"/>
  <c r="M3032" i="4"/>
  <c r="L3032" i="4"/>
  <c r="Q3031" i="4"/>
  <c r="P3031" i="4"/>
  <c r="R3031" i="4" s="1"/>
  <c r="M3031" i="4"/>
  <c r="L3031" i="4"/>
  <c r="Q3030" i="4"/>
  <c r="P3030" i="4"/>
  <c r="M3030" i="4"/>
  <c r="L3030" i="4"/>
  <c r="Q3029" i="4"/>
  <c r="P3029" i="4"/>
  <c r="M3029" i="4"/>
  <c r="L3029" i="4"/>
  <c r="Q3028" i="4"/>
  <c r="P3028" i="4"/>
  <c r="M3028" i="4"/>
  <c r="L3028" i="4"/>
  <c r="Q3027" i="4"/>
  <c r="P3027" i="4"/>
  <c r="R3027" i="4" s="1"/>
  <c r="M3027" i="4"/>
  <c r="L3027" i="4"/>
  <c r="Q3026" i="4"/>
  <c r="P3026" i="4"/>
  <c r="M3026" i="4"/>
  <c r="L3026" i="4"/>
  <c r="Q3025" i="4"/>
  <c r="P3025" i="4"/>
  <c r="R3025" i="4" s="1"/>
  <c r="M3025" i="4"/>
  <c r="L3025" i="4"/>
  <c r="Q3024" i="4"/>
  <c r="P3024" i="4"/>
  <c r="M3024" i="4"/>
  <c r="L3024" i="4"/>
  <c r="Q3023" i="4"/>
  <c r="P3023" i="4"/>
  <c r="R3023" i="4" s="1"/>
  <c r="M3023" i="4"/>
  <c r="L3023" i="4"/>
  <c r="Q3022" i="4"/>
  <c r="P3022" i="4"/>
  <c r="M3022" i="4"/>
  <c r="L3022" i="4"/>
  <c r="Q3021" i="4"/>
  <c r="P3021" i="4"/>
  <c r="M3021" i="4"/>
  <c r="L3021" i="4"/>
  <c r="Q3020" i="4"/>
  <c r="P3020" i="4"/>
  <c r="M3020" i="4"/>
  <c r="L3020" i="4"/>
  <c r="Q3019" i="4"/>
  <c r="P3019" i="4"/>
  <c r="M3019" i="4"/>
  <c r="L3019" i="4"/>
  <c r="Q3018" i="4"/>
  <c r="P3018" i="4"/>
  <c r="M3018" i="4"/>
  <c r="L3018" i="4"/>
  <c r="Q3017" i="4"/>
  <c r="P3017" i="4"/>
  <c r="R3017" i="4" s="1"/>
  <c r="M3017" i="4"/>
  <c r="L3017" i="4"/>
  <c r="Q3016" i="4"/>
  <c r="P3016" i="4"/>
  <c r="M3016" i="4"/>
  <c r="L3016" i="4"/>
  <c r="Q3015" i="4"/>
  <c r="P3015" i="4"/>
  <c r="R3015" i="4" s="1"/>
  <c r="M3015" i="4"/>
  <c r="L3015" i="4"/>
  <c r="Q3014" i="4"/>
  <c r="P3014" i="4"/>
  <c r="M3014" i="4"/>
  <c r="L3014" i="4"/>
  <c r="Q3013" i="4"/>
  <c r="P3013" i="4"/>
  <c r="M3013" i="4"/>
  <c r="L3013" i="4"/>
  <c r="Q3012" i="4"/>
  <c r="P3012" i="4"/>
  <c r="M3012" i="4"/>
  <c r="L3012" i="4"/>
  <c r="Q3011" i="4"/>
  <c r="P3011" i="4"/>
  <c r="R3011" i="4" s="1"/>
  <c r="M3011" i="4"/>
  <c r="L3011" i="4"/>
  <c r="Q3010" i="4"/>
  <c r="P3010" i="4"/>
  <c r="M3010" i="4"/>
  <c r="L3010" i="4"/>
  <c r="Q3009" i="4"/>
  <c r="P3009" i="4"/>
  <c r="M3009" i="4"/>
  <c r="L3009" i="4"/>
  <c r="Q3008" i="4"/>
  <c r="P3008" i="4"/>
  <c r="M3008" i="4"/>
  <c r="L3008" i="4"/>
  <c r="Q3007" i="4"/>
  <c r="P3007" i="4"/>
  <c r="M3007" i="4"/>
  <c r="L3007" i="4"/>
  <c r="Q3006" i="4"/>
  <c r="P3006" i="4"/>
  <c r="M3006" i="4"/>
  <c r="L3006" i="4"/>
  <c r="Q3005" i="4"/>
  <c r="P3005" i="4"/>
  <c r="M3005" i="4"/>
  <c r="L3005" i="4"/>
  <c r="Q3004" i="4"/>
  <c r="P3004" i="4"/>
  <c r="M3004" i="4"/>
  <c r="L3004" i="4"/>
  <c r="Q3003" i="4"/>
  <c r="P3003" i="4"/>
  <c r="M3003" i="4"/>
  <c r="L3003" i="4"/>
  <c r="Q3002" i="4"/>
  <c r="P3002" i="4"/>
  <c r="M3002" i="4"/>
  <c r="L3002" i="4"/>
  <c r="Q3001" i="4"/>
  <c r="P3001" i="4"/>
  <c r="R3001" i="4" s="1"/>
  <c r="M3001" i="4"/>
  <c r="L3001" i="4"/>
  <c r="Q3000" i="4"/>
  <c r="P3000" i="4"/>
  <c r="M3000" i="4"/>
  <c r="L3000" i="4"/>
  <c r="Q2999" i="4"/>
  <c r="P2999" i="4"/>
  <c r="R2999" i="4" s="1"/>
  <c r="M2999" i="4"/>
  <c r="L2999" i="4"/>
  <c r="Q2998" i="4"/>
  <c r="P2998" i="4"/>
  <c r="M2998" i="4"/>
  <c r="L2998" i="4"/>
  <c r="Q2997" i="4"/>
  <c r="P2997" i="4"/>
  <c r="M2997" i="4"/>
  <c r="L2997" i="4"/>
  <c r="Q2996" i="4"/>
  <c r="P2996" i="4"/>
  <c r="M2996" i="4"/>
  <c r="L2996" i="4"/>
  <c r="Q2995" i="4"/>
  <c r="P2995" i="4"/>
  <c r="M2995" i="4"/>
  <c r="L2995" i="4"/>
  <c r="Q2994" i="4"/>
  <c r="P2994" i="4"/>
  <c r="M2994" i="4"/>
  <c r="L2994" i="4"/>
  <c r="Q2993" i="4"/>
  <c r="P2993" i="4"/>
  <c r="M2993" i="4"/>
  <c r="L2993" i="4"/>
  <c r="Q2992" i="4"/>
  <c r="P2992" i="4"/>
  <c r="M2992" i="4"/>
  <c r="L2992" i="4"/>
  <c r="Q2991" i="4"/>
  <c r="P2991" i="4"/>
  <c r="M2991" i="4"/>
  <c r="L2991" i="4"/>
  <c r="Q2990" i="4"/>
  <c r="P2990" i="4"/>
  <c r="M2990" i="4"/>
  <c r="L2990" i="4"/>
  <c r="Q2989" i="4"/>
  <c r="P2989" i="4"/>
  <c r="M2989" i="4"/>
  <c r="L2989" i="4"/>
  <c r="Q2988" i="4"/>
  <c r="P2988" i="4"/>
  <c r="M2988" i="4"/>
  <c r="L2988" i="4"/>
  <c r="Q2987" i="4"/>
  <c r="P2987" i="4"/>
  <c r="M2987" i="4"/>
  <c r="L2987" i="4"/>
  <c r="Q2986" i="4"/>
  <c r="P2986" i="4"/>
  <c r="M2986" i="4"/>
  <c r="L2986" i="4"/>
  <c r="Q2985" i="4"/>
  <c r="P2985" i="4"/>
  <c r="M2985" i="4"/>
  <c r="L2985" i="4"/>
  <c r="Q2984" i="4"/>
  <c r="P2984" i="4"/>
  <c r="M2984" i="4"/>
  <c r="L2984" i="4"/>
  <c r="Q2983" i="4"/>
  <c r="P2983" i="4"/>
  <c r="M2983" i="4"/>
  <c r="L2983" i="4"/>
  <c r="Q2982" i="4"/>
  <c r="P2982" i="4"/>
  <c r="M2982" i="4"/>
  <c r="L2982" i="4"/>
  <c r="Q2981" i="4"/>
  <c r="P2981" i="4"/>
  <c r="M2981" i="4"/>
  <c r="L2981" i="4"/>
  <c r="Q2980" i="4"/>
  <c r="P2980" i="4"/>
  <c r="M2980" i="4"/>
  <c r="L2980" i="4"/>
  <c r="Q2979" i="4"/>
  <c r="P2979" i="4"/>
  <c r="M2979" i="4"/>
  <c r="L2979" i="4"/>
  <c r="Q2978" i="4"/>
  <c r="P2978" i="4"/>
  <c r="M2978" i="4"/>
  <c r="L2978" i="4"/>
  <c r="Q2977" i="4"/>
  <c r="P2977" i="4"/>
  <c r="M2977" i="4"/>
  <c r="L2977" i="4"/>
  <c r="Q2976" i="4"/>
  <c r="P2976" i="4"/>
  <c r="M2976" i="4"/>
  <c r="L2976" i="4"/>
  <c r="Q2975" i="4"/>
  <c r="P2975" i="4"/>
  <c r="M2975" i="4"/>
  <c r="L2975" i="4"/>
  <c r="Q2974" i="4"/>
  <c r="P2974" i="4"/>
  <c r="M2974" i="4"/>
  <c r="L2974" i="4"/>
  <c r="Q2973" i="4"/>
  <c r="P2973" i="4"/>
  <c r="M2973" i="4"/>
  <c r="L2973" i="4"/>
  <c r="Q2972" i="4"/>
  <c r="P2972" i="4"/>
  <c r="M2972" i="4"/>
  <c r="L2972" i="4"/>
  <c r="Q2971" i="4"/>
  <c r="P2971" i="4"/>
  <c r="M2971" i="4"/>
  <c r="L2971" i="4"/>
  <c r="Q2970" i="4"/>
  <c r="P2970" i="4"/>
  <c r="M2970" i="4"/>
  <c r="L2970" i="4"/>
  <c r="Q2969" i="4"/>
  <c r="P2969" i="4"/>
  <c r="M2969" i="4"/>
  <c r="L2969" i="4"/>
  <c r="Q2968" i="4"/>
  <c r="P2968" i="4"/>
  <c r="M2968" i="4"/>
  <c r="L2968" i="4"/>
  <c r="Q2967" i="4"/>
  <c r="P2967" i="4"/>
  <c r="M2967" i="4"/>
  <c r="L2967" i="4"/>
  <c r="Q2966" i="4"/>
  <c r="P2966" i="4"/>
  <c r="M2966" i="4"/>
  <c r="L2966" i="4"/>
  <c r="Q2965" i="4"/>
  <c r="P2965" i="4"/>
  <c r="M2965" i="4"/>
  <c r="L2965" i="4"/>
  <c r="Q2964" i="4"/>
  <c r="P2964" i="4"/>
  <c r="M2964" i="4"/>
  <c r="N2964" i="4" s="1"/>
  <c r="L2964" i="4"/>
  <c r="Q2963" i="4"/>
  <c r="P2963" i="4"/>
  <c r="M2963" i="4"/>
  <c r="L2963" i="4"/>
  <c r="Q2962" i="4"/>
  <c r="P2962" i="4"/>
  <c r="M2962" i="4"/>
  <c r="L2962" i="4"/>
  <c r="Q2961" i="4"/>
  <c r="P2961" i="4"/>
  <c r="M2961" i="4"/>
  <c r="L2961" i="4"/>
  <c r="Q2960" i="4"/>
  <c r="P2960" i="4"/>
  <c r="M2960" i="4"/>
  <c r="L2960" i="4"/>
  <c r="Q2959" i="4"/>
  <c r="P2959" i="4"/>
  <c r="M2959" i="4"/>
  <c r="L2959" i="4"/>
  <c r="Q2958" i="4"/>
  <c r="P2958" i="4"/>
  <c r="M2958" i="4"/>
  <c r="L2958" i="4"/>
  <c r="Q2957" i="4"/>
  <c r="P2957" i="4"/>
  <c r="M2957" i="4"/>
  <c r="L2957" i="4"/>
  <c r="Q2956" i="4"/>
  <c r="P2956" i="4"/>
  <c r="M2956" i="4"/>
  <c r="N2956" i="4" s="1"/>
  <c r="L2956" i="4"/>
  <c r="Q2955" i="4"/>
  <c r="P2955" i="4"/>
  <c r="M2955" i="4"/>
  <c r="L2955" i="4"/>
  <c r="Q2954" i="4"/>
  <c r="P2954" i="4"/>
  <c r="M2954" i="4"/>
  <c r="L2954" i="4"/>
  <c r="Q2953" i="4"/>
  <c r="P2953" i="4"/>
  <c r="M2953" i="4"/>
  <c r="L2953" i="4"/>
  <c r="Q2952" i="4"/>
  <c r="P2952" i="4"/>
  <c r="M2952" i="4"/>
  <c r="L2952" i="4"/>
  <c r="Q2951" i="4"/>
  <c r="P2951" i="4"/>
  <c r="M2951" i="4"/>
  <c r="L2951" i="4"/>
  <c r="Q2950" i="4"/>
  <c r="P2950" i="4"/>
  <c r="M2950" i="4"/>
  <c r="L2950" i="4"/>
  <c r="Q2949" i="4"/>
  <c r="P2949" i="4"/>
  <c r="M2949" i="4"/>
  <c r="L2949" i="4"/>
  <c r="Q2948" i="4"/>
  <c r="P2948" i="4"/>
  <c r="M2948" i="4"/>
  <c r="L2948" i="4"/>
  <c r="Q2947" i="4"/>
  <c r="P2947" i="4"/>
  <c r="M2947" i="4"/>
  <c r="L2947" i="4"/>
  <c r="Q2946" i="4"/>
  <c r="P2946" i="4"/>
  <c r="M2946" i="4"/>
  <c r="L2946" i="4"/>
  <c r="Q2945" i="4"/>
  <c r="P2945" i="4"/>
  <c r="M2945" i="4"/>
  <c r="L2945" i="4"/>
  <c r="Q2944" i="4"/>
  <c r="P2944" i="4"/>
  <c r="M2944" i="4"/>
  <c r="L2944" i="4"/>
  <c r="Q2943" i="4"/>
  <c r="P2943" i="4"/>
  <c r="M2943" i="4"/>
  <c r="L2943" i="4"/>
  <c r="Q2942" i="4"/>
  <c r="P2942" i="4"/>
  <c r="M2942" i="4"/>
  <c r="L2942" i="4"/>
  <c r="Q2941" i="4"/>
  <c r="P2941" i="4"/>
  <c r="M2941" i="4"/>
  <c r="L2941" i="4"/>
  <c r="Q2940" i="4"/>
  <c r="P2940" i="4"/>
  <c r="M2940" i="4"/>
  <c r="L2940" i="4"/>
  <c r="Q2939" i="4"/>
  <c r="P2939" i="4"/>
  <c r="M2939" i="4"/>
  <c r="L2939" i="4"/>
  <c r="Q2938" i="4"/>
  <c r="P2938" i="4"/>
  <c r="M2938" i="4"/>
  <c r="L2938" i="4"/>
  <c r="Q2937" i="4"/>
  <c r="P2937" i="4"/>
  <c r="M2937" i="4"/>
  <c r="L2937" i="4"/>
  <c r="Q2936" i="4"/>
  <c r="P2936" i="4"/>
  <c r="M2936" i="4"/>
  <c r="L2936" i="4"/>
  <c r="Q2935" i="4"/>
  <c r="P2935" i="4"/>
  <c r="M2935" i="4"/>
  <c r="L2935" i="4"/>
  <c r="Q2934" i="4"/>
  <c r="P2934" i="4"/>
  <c r="M2934" i="4"/>
  <c r="L2934" i="4"/>
  <c r="Q2933" i="4"/>
  <c r="P2933" i="4"/>
  <c r="M2933" i="4"/>
  <c r="L2933" i="4"/>
  <c r="Q2932" i="4"/>
  <c r="P2932" i="4"/>
  <c r="M2932" i="4"/>
  <c r="L2932" i="4"/>
  <c r="Q2931" i="4"/>
  <c r="P2931" i="4"/>
  <c r="M2931" i="4"/>
  <c r="L2931" i="4"/>
  <c r="Q2930" i="4"/>
  <c r="P2930" i="4"/>
  <c r="M2930" i="4"/>
  <c r="L2930" i="4"/>
  <c r="Q2929" i="4"/>
  <c r="P2929" i="4"/>
  <c r="M2929" i="4"/>
  <c r="L2929" i="4"/>
  <c r="Q2928" i="4"/>
  <c r="P2928" i="4"/>
  <c r="M2928" i="4"/>
  <c r="L2928" i="4"/>
  <c r="Q2927" i="4"/>
  <c r="P2927" i="4"/>
  <c r="M2927" i="4"/>
  <c r="L2927" i="4"/>
  <c r="Q2926" i="4"/>
  <c r="P2926" i="4"/>
  <c r="M2926" i="4"/>
  <c r="L2926" i="4"/>
  <c r="Q2925" i="4"/>
  <c r="P2925" i="4"/>
  <c r="M2925" i="4"/>
  <c r="L2925" i="4"/>
  <c r="Q2924" i="4"/>
  <c r="P2924" i="4"/>
  <c r="M2924" i="4"/>
  <c r="L2924" i="4"/>
  <c r="Q2923" i="4"/>
  <c r="P2923" i="4"/>
  <c r="M2923" i="4"/>
  <c r="L2923" i="4"/>
  <c r="Q2922" i="4"/>
  <c r="P2922" i="4"/>
  <c r="M2922" i="4"/>
  <c r="L2922" i="4"/>
  <c r="Q2921" i="4"/>
  <c r="P2921" i="4"/>
  <c r="M2921" i="4"/>
  <c r="L2921" i="4"/>
  <c r="Q2920" i="4"/>
  <c r="P2920" i="4"/>
  <c r="M2920" i="4"/>
  <c r="L2920" i="4"/>
  <c r="Q2919" i="4"/>
  <c r="P2919" i="4"/>
  <c r="M2919" i="4"/>
  <c r="L2919" i="4"/>
  <c r="Q2918" i="4"/>
  <c r="P2918" i="4"/>
  <c r="M2918" i="4"/>
  <c r="L2918" i="4"/>
  <c r="Q2917" i="4"/>
  <c r="P2917" i="4"/>
  <c r="M2917" i="4"/>
  <c r="L2917" i="4"/>
  <c r="Q2916" i="4"/>
  <c r="P2916" i="4"/>
  <c r="M2916" i="4"/>
  <c r="L2916" i="4"/>
  <c r="Q2915" i="4"/>
  <c r="P2915" i="4"/>
  <c r="M2915" i="4"/>
  <c r="L2915" i="4"/>
  <c r="Q2914" i="4"/>
  <c r="P2914" i="4"/>
  <c r="M2914" i="4"/>
  <c r="L2914" i="4"/>
  <c r="Q2913" i="4"/>
  <c r="P2913" i="4"/>
  <c r="M2913" i="4"/>
  <c r="L2913" i="4"/>
  <c r="Q2912" i="4"/>
  <c r="P2912" i="4"/>
  <c r="M2912" i="4"/>
  <c r="L2912" i="4"/>
  <c r="Q2911" i="4"/>
  <c r="P2911" i="4"/>
  <c r="R2911" i="4" s="1"/>
  <c r="M2911" i="4"/>
  <c r="L2911" i="4"/>
  <c r="Q2910" i="4"/>
  <c r="P2910" i="4"/>
  <c r="M2910" i="4"/>
  <c r="L2910" i="4"/>
  <c r="Q2909" i="4"/>
  <c r="P2909" i="4"/>
  <c r="M2909" i="4"/>
  <c r="L2909" i="4"/>
  <c r="Q2908" i="4"/>
  <c r="P2908" i="4"/>
  <c r="M2908" i="4"/>
  <c r="L2908" i="4"/>
  <c r="Q2907" i="4"/>
  <c r="P2907" i="4"/>
  <c r="R2907" i="4" s="1"/>
  <c r="M2907" i="4"/>
  <c r="L2907" i="4"/>
  <c r="Q2906" i="4"/>
  <c r="P2906" i="4"/>
  <c r="M2906" i="4"/>
  <c r="L2906" i="4"/>
  <c r="Q2905" i="4"/>
  <c r="P2905" i="4"/>
  <c r="M2905" i="4"/>
  <c r="L2905" i="4"/>
  <c r="Q2904" i="4"/>
  <c r="P2904" i="4"/>
  <c r="M2904" i="4"/>
  <c r="L2904" i="4"/>
  <c r="Q2903" i="4"/>
  <c r="P2903" i="4"/>
  <c r="R2903" i="4" s="1"/>
  <c r="M2903" i="4"/>
  <c r="L2903" i="4"/>
  <c r="Q2902" i="4"/>
  <c r="P2902" i="4"/>
  <c r="M2902" i="4"/>
  <c r="L2902" i="4"/>
  <c r="Q2901" i="4"/>
  <c r="P2901" i="4"/>
  <c r="M2901" i="4"/>
  <c r="L2901" i="4"/>
  <c r="Q2900" i="4"/>
  <c r="P2900" i="4"/>
  <c r="M2900" i="4"/>
  <c r="L2900" i="4"/>
  <c r="Q2899" i="4"/>
  <c r="P2899" i="4"/>
  <c r="M2899" i="4"/>
  <c r="L2899" i="4"/>
  <c r="Q2898" i="4"/>
  <c r="P2898" i="4"/>
  <c r="M2898" i="4"/>
  <c r="L2898" i="4"/>
  <c r="Q2897" i="4"/>
  <c r="P2897" i="4"/>
  <c r="R2897" i="4" s="1"/>
  <c r="M2897" i="4"/>
  <c r="L2897" i="4"/>
  <c r="Q2896" i="4"/>
  <c r="P2896" i="4"/>
  <c r="M2896" i="4"/>
  <c r="L2896" i="4"/>
  <c r="Q2895" i="4"/>
  <c r="P2895" i="4"/>
  <c r="R2895" i="4" s="1"/>
  <c r="M2895" i="4"/>
  <c r="L2895" i="4"/>
  <c r="Q2894" i="4"/>
  <c r="P2894" i="4"/>
  <c r="M2894" i="4"/>
  <c r="L2894" i="4"/>
  <c r="Q2893" i="4"/>
  <c r="P2893" i="4"/>
  <c r="R2893" i="4" s="1"/>
  <c r="M2893" i="4"/>
  <c r="L2893" i="4"/>
  <c r="Q2892" i="4"/>
  <c r="P2892" i="4"/>
  <c r="M2892" i="4"/>
  <c r="L2892" i="4"/>
  <c r="Q2891" i="4"/>
  <c r="P2891" i="4"/>
  <c r="R2891" i="4" s="1"/>
  <c r="M2891" i="4"/>
  <c r="L2891" i="4"/>
  <c r="Q2890" i="4"/>
  <c r="P2890" i="4"/>
  <c r="M2890" i="4"/>
  <c r="L2890" i="4"/>
  <c r="Q2889" i="4"/>
  <c r="P2889" i="4"/>
  <c r="M2889" i="4"/>
  <c r="L2889" i="4"/>
  <c r="Q2888" i="4"/>
  <c r="P2888" i="4"/>
  <c r="M2888" i="4"/>
  <c r="L2888" i="4"/>
  <c r="Q2887" i="4"/>
  <c r="P2887" i="4"/>
  <c r="R2887" i="4" s="1"/>
  <c r="M2887" i="4"/>
  <c r="L2887" i="4"/>
  <c r="Q2886" i="4"/>
  <c r="P2886" i="4"/>
  <c r="M2886" i="4"/>
  <c r="L2886" i="4"/>
  <c r="Q2885" i="4"/>
  <c r="P2885" i="4"/>
  <c r="M2885" i="4"/>
  <c r="L2885" i="4"/>
  <c r="Q2884" i="4"/>
  <c r="P2884" i="4"/>
  <c r="M2884" i="4"/>
  <c r="L2884" i="4"/>
  <c r="Q2883" i="4"/>
  <c r="P2883" i="4"/>
  <c r="M2883" i="4"/>
  <c r="L2883" i="4"/>
  <c r="Q2882" i="4"/>
  <c r="P2882" i="4"/>
  <c r="M2882" i="4"/>
  <c r="L2882" i="4"/>
  <c r="Q2881" i="4"/>
  <c r="P2881" i="4"/>
  <c r="M2881" i="4"/>
  <c r="L2881" i="4"/>
  <c r="Q2880" i="4"/>
  <c r="P2880" i="4"/>
  <c r="M2880" i="4"/>
  <c r="L2880" i="4"/>
  <c r="Q2879" i="4"/>
  <c r="P2879" i="4"/>
  <c r="R2879" i="4" s="1"/>
  <c r="M2879" i="4"/>
  <c r="L2879" i="4"/>
  <c r="Q2878" i="4"/>
  <c r="P2878" i="4"/>
  <c r="M2878" i="4"/>
  <c r="L2878" i="4"/>
  <c r="Q2877" i="4"/>
  <c r="P2877" i="4"/>
  <c r="R2877" i="4" s="1"/>
  <c r="M2877" i="4"/>
  <c r="L2877" i="4"/>
  <c r="Q2876" i="4"/>
  <c r="P2876" i="4"/>
  <c r="M2876" i="4"/>
  <c r="L2876" i="4"/>
  <c r="Q2875" i="4"/>
  <c r="P2875" i="4"/>
  <c r="R2875" i="4" s="1"/>
  <c r="M2875" i="4"/>
  <c r="L2875" i="4"/>
  <c r="Q2874" i="4"/>
  <c r="P2874" i="4"/>
  <c r="M2874" i="4"/>
  <c r="L2874" i="4"/>
  <c r="Q2873" i="4"/>
  <c r="P2873" i="4"/>
  <c r="M2873" i="4"/>
  <c r="L2873" i="4"/>
  <c r="Q2872" i="4"/>
  <c r="P2872" i="4"/>
  <c r="M2872" i="4"/>
  <c r="L2872" i="4"/>
  <c r="Q2871" i="4"/>
  <c r="P2871" i="4"/>
  <c r="R2871" i="4" s="1"/>
  <c r="M2871" i="4"/>
  <c r="L2871" i="4"/>
  <c r="Q2870" i="4"/>
  <c r="P2870" i="4"/>
  <c r="M2870" i="4"/>
  <c r="L2870" i="4"/>
  <c r="Q2869" i="4"/>
  <c r="P2869" i="4"/>
  <c r="M2869" i="4"/>
  <c r="L2869" i="4"/>
  <c r="Q2868" i="4"/>
  <c r="P2868" i="4"/>
  <c r="M2868" i="4"/>
  <c r="L2868" i="4"/>
  <c r="Q2867" i="4"/>
  <c r="P2867" i="4"/>
  <c r="M2867" i="4"/>
  <c r="L2867" i="4"/>
  <c r="Q2866" i="4"/>
  <c r="P2866" i="4"/>
  <c r="M2866" i="4"/>
  <c r="L2866" i="4"/>
  <c r="Q2865" i="4"/>
  <c r="P2865" i="4"/>
  <c r="R2865" i="4" s="1"/>
  <c r="M2865" i="4"/>
  <c r="L2865" i="4"/>
  <c r="Q2864" i="4"/>
  <c r="P2864" i="4"/>
  <c r="M2864" i="4"/>
  <c r="L2864" i="4"/>
  <c r="Q2863" i="4"/>
  <c r="P2863" i="4"/>
  <c r="R2863" i="4" s="1"/>
  <c r="M2863" i="4"/>
  <c r="L2863" i="4"/>
  <c r="Q2862" i="4"/>
  <c r="P2862" i="4"/>
  <c r="M2862" i="4"/>
  <c r="N2862" i="4" s="1"/>
  <c r="L2862" i="4"/>
  <c r="Q2861" i="4"/>
  <c r="P2861" i="4"/>
  <c r="M2861" i="4"/>
  <c r="L2861" i="4"/>
  <c r="Q2860" i="4"/>
  <c r="P2860" i="4"/>
  <c r="M2860" i="4"/>
  <c r="L2860" i="4"/>
  <c r="Q2859" i="4"/>
  <c r="P2859" i="4"/>
  <c r="M2859" i="4"/>
  <c r="L2859" i="4"/>
  <c r="Q2858" i="4"/>
  <c r="P2858" i="4"/>
  <c r="M2858" i="4"/>
  <c r="L2858" i="4"/>
  <c r="Q2857" i="4"/>
  <c r="P2857" i="4"/>
  <c r="M2857" i="4"/>
  <c r="L2857" i="4"/>
  <c r="Q2856" i="4"/>
  <c r="P2856" i="4"/>
  <c r="M2856" i="4"/>
  <c r="L2856" i="4"/>
  <c r="Q2855" i="4"/>
  <c r="P2855" i="4"/>
  <c r="R2855" i="4" s="1"/>
  <c r="M2855" i="4"/>
  <c r="L2855" i="4"/>
  <c r="Q2854" i="4"/>
  <c r="P2854" i="4"/>
  <c r="M2854" i="4"/>
  <c r="L2854" i="4"/>
  <c r="Q2853" i="4"/>
  <c r="P2853" i="4"/>
  <c r="M2853" i="4"/>
  <c r="L2853" i="4"/>
  <c r="Q2852" i="4"/>
  <c r="P2852" i="4"/>
  <c r="M2852" i="4"/>
  <c r="L2852" i="4"/>
  <c r="Q2851" i="4"/>
  <c r="P2851" i="4"/>
  <c r="M2851" i="4"/>
  <c r="L2851" i="4"/>
  <c r="Q2850" i="4"/>
  <c r="P2850" i="4"/>
  <c r="M2850" i="4"/>
  <c r="L2850" i="4"/>
  <c r="Q2849" i="4"/>
  <c r="P2849" i="4"/>
  <c r="M2849" i="4"/>
  <c r="L2849" i="4"/>
  <c r="Q2848" i="4"/>
  <c r="P2848" i="4"/>
  <c r="M2848" i="4"/>
  <c r="L2848" i="4"/>
  <c r="Q2847" i="4"/>
  <c r="P2847" i="4"/>
  <c r="M2847" i="4"/>
  <c r="L2847" i="4"/>
  <c r="Q2846" i="4"/>
  <c r="P2846" i="4"/>
  <c r="M2846" i="4"/>
  <c r="L2846" i="4"/>
  <c r="Q2845" i="4"/>
  <c r="P2845" i="4"/>
  <c r="M2845" i="4"/>
  <c r="L2845" i="4"/>
  <c r="Q2844" i="4"/>
  <c r="P2844" i="4"/>
  <c r="M2844" i="4"/>
  <c r="L2844" i="4"/>
  <c r="Q2843" i="4"/>
  <c r="P2843" i="4"/>
  <c r="M2843" i="4"/>
  <c r="L2843" i="4"/>
  <c r="Q2842" i="4"/>
  <c r="P2842" i="4"/>
  <c r="M2842" i="4"/>
  <c r="L2842" i="4"/>
  <c r="Q2841" i="4"/>
  <c r="P2841" i="4"/>
  <c r="M2841" i="4"/>
  <c r="L2841" i="4"/>
  <c r="Q2840" i="4"/>
  <c r="P2840" i="4"/>
  <c r="M2840" i="4"/>
  <c r="L2840" i="4"/>
  <c r="Q2839" i="4"/>
  <c r="P2839" i="4"/>
  <c r="M2839" i="4"/>
  <c r="L2839" i="4"/>
  <c r="Q2838" i="4"/>
  <c r="P2838" i="4"/>
  <c r="M2838" i="4"/>
  <c r="L2838" i="4"/>
  <c r="Q2837" i="4"/>
  <c r="P2837" i="4"/>
  <c r="M2837" i="4"/>
  <c r="L2837" i="4"/>
  <c r="Q2836" i="4"/>
  <c r="P2836" i="4"/>
  <c r="M2836" i="4"/>
  <c r="L2836" i="4"/>
  <c r="Q2835" i="4"/>
  <c r="P2835" i="4"/>
  <c r="M2835" i="4"/>
  <c r="L2835" i="4"/>
  <c r="Q2834" i="4"/>
  <c r="P2834" i="4"/>
  <c r="M2834" i="4"/>
  <c r="L2834" i="4"/>
  <c r="Q2833" i="4"/>
  <c r="P2833" i="4"/>
  <c r="M2833" i="4"/>
  <c r="L2833" i="4"/>
  <c r="Q2832" i="4"/>
  <c r="P2832" i="4"/>
  <c r="M2832" i="4"/>
  <c r="L2832" i="4"/>
  <c r="Q2831" i="4"/>
  <c r="P2831" i="4"/>
  <c r="M2831" i="4"/>
  <c r="L2831" i="4"/>
  <c r="Q2830" i="4"/>
  <c r="P2830" i="4"/>
  <c r="M2830" i="4"/>
  <c r="L2830" i="4"/>
  <c r="Q2829" i="4"/>
  <c r="P2829" i="4"/>
  <c r="M2829" i="4"/>
  <c r="L2829" i="4"/>
  <c r="Q2828" i="4"/>
  <c r="P2828" i="4"/>
  <c r="M2828" i="4"/>
  <c r="L2828" i="4"/>
  <c r="Q2827" i="4"/>
  <c r="P2827" i="4"/>
  <c r="M2827" i="4"/>
  <c r="L2827" i="4"/>
  <c r="Q2826" i="4"/>
  <c r="P2826" i="4"/>
  <c r="M2826" i="4"/>
  <c r="L2826" i="4"/>
  <c r="Q2825" i="4"/>
  <c r="P2825" i="4"/>
  <c r="M2825" i="4"/>
  <c r="L2825" i="4"/>
  <c r="Q2824" i="4"/>
  <c r="P2824" i="4"/>
  <c r="M2824" i="4"/>
  <c r="L2824" i="4"/>
  <c r="Q2823" i="4"/>
  <c r="P2823" i="4"/>
  <c r="R2823" i="4" s="1"/>
  <c r="M2823" i="4"/>
  <c r="L2823" i="4"/>
  <c r="Q2822" i="4"/>
  <c r="P2822" i="4"/>
  <c r="M2822" i="4"/>
  <c r="L2822" i="4"/>
  <c r="Q2821" i="4"/>
  <c r="P2821" i="4"/>
  <c r="R2821" i="4" s="1"/>
  <c r="M2821" i="4"/>
  <c r="L2821" i="4"/>
  <c r="Q2820" i="4"/>
  <c r="P2820" i="4"/>
  <c r="M2820" i="4"/>
  <c r="L2820" i="4"/>
  <c r="Q2819" i="4"/>
  <c r="P2819" i="4"/>
  <c r="R2819" i="4" s="1"/>
  <c r="M2819" i="4"/>
  <c r="L2819" i="4"/>
  <c r="Q2818" i="4"/>
  <c r="P2818" i="4"/>
  <c r="M2818" i="4"/>
  <c r="L2818" i="4"/>
  <c r="Q2817" i="4"/>
  <c r="P2817" i="4"/>
  <c r="M2817" i="4"/>
  <c r="L2817" i="4"/>
  <c r="Q2816" i="4"/>
  <c r="P2816" i="4"/>
  <c r="M2816" i="4"/>
  <c r="L2816" i="4"/>
  <c r="Q2815" i="4"/>
  <c r="P2815" i="4"/>
  <c r="R2815" i="4" s="1"/>
  <c r="M2815" i="4"/>
  <c r="L2815" i="4"/>
  <c r="Q2814" i="4"/>
  <c r="P2814" i="4"/>
  <c r="M2814" i="4"/>
  <c r="L2814" i="4"/>
  <c r="Q2813" i="4"/>
  <c r="P2813" i="4"/>
  <c r="R2813" i="4" s="1"/>
  <c r="M2813" i="4"/>
  <c r="L2813" i="4"/>
  <c r="Q2812" i="4"/>
  <c r="P2812" i="4"/>
  <c r="M2812" i="4"/>
  <c r="L2812" i="4"/>
  <c r="Q2811" i="4"/>
  <c r="P2811" i="4"/>
  <c r="M2811" i="4"/>
  <c r="L2811" i="4"/>
  <c r="Q2810" i="4"/>
  <c r="P2810" i="4"/>
  <c r="M2810" i="4"/>
  <c r="L2810" i="4"/>
  <c r="Q2809" i="4"/>
  <c r="P2809" i="4"/>
  <c r="M2809" i="4"/>
  <c r="L2809" i="4"/>
  <c r="Q2808" i="4"/>
  <c r="P2808" i="4"/>
  <c r="M2808" i="4"/>
  <c r="L2808" i="4"/>
  <c r="Q2807" i="4"/>
  <c r="P2807" i="4"/>
  <c r="R2807" i="4" s="1"/>
  <c r="M2807" i="4"/>
  <c r="L2807" i="4"/>
  <c r="Q2806" i="4"/>
  <c r="P2806" i="4"/>
  <c r="M2806" i="4"/>
  <c r="L2806" i="4"/>
  <c r="Q2805" i="4"/>
  <c r="P2805" i="4"/>
  <c r="R2805" i="4" s="1"/>
  <c r="M2805" i="4"/>
  <c r="L2805" i="4"/>
  <c r="Q2804" i="4"/>
  <c r="P2804" i="4"/>
  <c r="M2804" i="4"/>
  <c r="L2804" i="4"/>
  <c r="Q2803" i="4"/>
  <c r="P2803" i="4"/>
  <c r="M2803" i="4"/>
  <c r="L2803" i="4"/>
  <c r="Q2802" i="4"/>
  <c r="P2802" i="4"/>
  <c r="M2802" i="4"/>
  <c r="L2802" i="4"/>
  <c r="Q2801" i="4"/>
  <c r="P2801" i="4"/>
  <c r="M2801" i="4"/>
  <c r="L2801" i="4"/>
  <c r="Q2800" i="4"/>
  <c r="P2800" i="4"/>
  <c r="M2800" i="4"/>
  <c r="L2800" i="4"/>
  <c r="Q2799" i="4"/>
  <c r="P2799" i="4"/>
  <c r="R2799" i="4" s="1"/>
  <c r="M2799" i="4"/>
  <c r="L2799" i="4"/>
  <c r="Q2798" i="4"/>
  <c r="P2798" i="4"/>
  <c r="M2798" i="4"/>
  <c r="L2798" i="4"/>
  <c r="Q2797" i="4"/>
  <c r="P2797" i="4"/>
  <c r="M2797" i="4"/>
  <c r="L2797" i="4"/>
  <c r="Q2796" i="4"/>
  <c r="P2796" i="4"/>
  <c r="M2796" i="4"/>
  <c r="L2796" i="4"/>
  <c r="Q2795" i="4"/>
  <c r="P2795" i="4"/>
  <c r="M2795" i="4"/>
  <c r="L2795" i="4"/>
  <c r="Q2794" i="4"/>
  <c r="P2794" i="4"/>
  <c r="M2794" i="4"/>
  <c r="L2794" i="4"/>
  <c r="Q2793" i="4"/>
  <c r="P2793" i="4"/>
  <c r="M2793" i="4"/>
  <c r="L2793" i="4"/>
  <c r="Q2792" i="4"/>
  <c r="P2792" i="4"/>
  <c r="M2792" i="4"/>
  <c r="L2792" i="4"/>
  <c r="Q2791" i="4"/>
  <c r="P2791" i="4"/>
  <c r="M2791" i="4"/>
  <c r="L2791" i="4"/>
  <c r="Q2790" i="4"/>
  <c r="P2790" i="4"/>
  <c r="M2790" i="4"/>
  <c r="L2790" i="4"/>
  <c r="Q2789" i="4"/>
  <c r="P2789" i="4"/>
  <c r="M2789" i="4"/>
  <c r="L2789" i="4"/>
  <c r="Q2788" i="4"/>
  <c r="P2788" i="4"/>
  <c r="M2788" i="4"/>
  <c r="L2788" i="4"/>
  <c r="Q2787" i="4"/>
  <c r="P2787" i="4"/>
  <c r="M2787" i="4"/>
  <c r="L2787" i="4"/>
  <c r="Q2786" i="4"/>
  <c r="P2786" i="4"/>
  <c r="M2786" i="4"/>
  <c r="L2786" i="4"/>
  <c r="Q2785" i="4"/>
  <c r="P2785" i="4"/>
  <c r="M2785" i="4"/>
  <c r="L2785" i="4"/>
  <c r="Q2784" i="4"/>
  <c r="P2784" i="4"/>
  <c r="M2784" i="4"/>
  <c r="L2784" i="4"/>
  <c r="Q2783" i="4"/>
  <c r="P2783" i="4"/>
  <c r="M2783" i="4"/>
  <c r="L2783" i="4"/>
  <c r="Q2782" i="4"/>
  <c r="P2782" i="4"/>
  <c r="M2782" i="4"/>
  <c r="L2782" i="4"/>
  <c r="Q2781" i="4"/>
  <c r="P2781" i="4"/>
  <c r="M2781" i="4"/>
  <c r="L2781" i="4"/>
  <c r="Q2780" i="4"/>
  <c r="P2780" i="4"/>
  <c r="M2780" i="4"/>
  <c r="L2780" i="4"/>
  <c r="Q2779" i="4"/>
  <c r="P2779" i="4"/>
  <c r="M2779" i="4"/>
  <c r="L2779" i="4"/>
  <c r="Q2778" i="4"/>
  <c r="P2778" i="4"/>
  <c r="M2778" i="4"/>
  <c r="L2778" i="4"/>
  <c r="Q2777" i="4"/>
  <c r="P2777" i="4"/>
  <c r="M2777" i="4"/>
  <c r="L2777" i="4"/>
  <c r="Q2776" i="4"/>
  <c r="P2776" i="4"/>
  <c r="M2776" i="4"/>
  <c r="L2776" i="4"/>
  <c r="Q2775" i="4"/>
  <c r="P2775" i="4"/>
  <c r="M2775" i="4"/>
  <c r="L2775" i="4"/>
  <c r="Q2774" i="4"/>
  <c r="P2774" i="4"/>
  <c r="M2774" i="4"/>
  <c r="L2774" i="4"/>
  <c r="Q2773" i="4"/>
  <c r="P2773" i="4"/>
  <c r="M2773" i="4"/>
  <c r="L2773" i="4"/>
  <c r="Q2772" i="4"/>
  <c r="P2772" i="4"/>
  <c r="M2772" i="4"/>
  <c r="L2772" i="4"/>
  <c r="Q2771" i="4"/>
  <c r="P2771" i="4"/>
  <c r="M2771" i="4"/>
  <c r="L2771" i="4"/>
  <c r="Q2770" i="4"/>
  <c r="P2770" i="4"/>
  <c r="M2770" i="4"/>
  <c r="L2770" i="4"/>
  <c r="Q2769" i="4"/>
  <c r="P2769" i="4"/>
  <c r="M2769" i="4"/>
  <c r="L2769" i="4"/>
  <c r="Q2768" i="4"/>
  <c r="P2768" i="4"/>
  <c r="M2768" i="4"/>
  <c r="L2768" i="4"/>
  <c r="Q2767" i="4"/>
  <c r="P2767" i="4"/>
  <c r="M2767" i="4"/>
  <c r="L2767" i="4"/>
  <c r="Q2766" i="4"/>
  <c r="P2766" i="4"/>
  <c r="M2766" i="4"/>
  <c r="L2766" i="4"/>
  <c r="Q2765" i="4"/>
  <c r="P2765" i="4"/>
  <c r="M2765" i="4"/>
  <c r="L2765" i="4"/>
  <c r="Q2764" i="4"/>
  <c r="P2764" i="4"/>
  <c r="M2764" i="4"/>
  <c r="L2764" i="4"/>
  <c r="Q2763" i="4"/>
  <c r="P2763" i="4"/>
  <c r="M2763" i="4"/>
  <c r="L2763" i="4"/>
  <c r="Q2762" i="4"/>
  <c r="P2762" i="4"/>
  <c r="M2762" i="4"/>
  <c r="L2762" i="4"/>
  <c r="Q2761" i="4"/>
  <c r="P2761" i="4"/>
  <c r="M2761" i="4"/>
  <c r="L2761" i="4"/>
  <c r="Q2760" i="4"/>
  <c r="P2760" i="4"/>
  <c r="M2760" i="4"/>
  <c r="L2760" i="4"/>
  <c r="Q2759" i="4"/>
  <c r="P2759" i="4"/>
  <c r="M2759" i="4"/>
  <c r="L2759" i="4"/>
  <c r="Q2758" i="4"/>
  <c r="P2758" i="4"/>
  <c r="M2758" i="4"/>
  <c r="L2758" i="4"/>
  <c r="Q2757" i="4"/>
  <c r="P2757" i="4"/>
  <c r="M2757" i="4"/>
  <c r="L2757" i="4"/>
  <c r="Q2756" i="4"/>
  <c r="P2756" i="4"/>
  <c r="M2756" i="4"/>
  <c r="L2756" i="4"/>
  <c r="Q2755" i="4"/>
  <c r="P2755" i="4"/>
  <c r="M2755" i="4"/>
  <c r="L2755" i="4"/>
  <c r="Q2754" i="4"/>
  <c r="P2754" i="4"/>
  <c r="M2754" i="4"/>
  <c r="L2754" i="4"/>
  <c r="Q2753" i="4"/>
  <c r="P2753" i="4"/>
  <c r="M2753" i="4"/>
  <c r="L2753" i="4"/>
  <c r="Q2752" i="4"/>
  <c r="P2752" i="4"/>
  <c r="M2752" i="4"/>
  <c r="L2752" i="4"/>
  <c r="Q2751" i="4"/>
  <c r="P2751" i="4"/>
  <c r="M2751" i="4"/>
  <c r="L2751" i="4"/>
  <c r="Q2750" i="4"/>
  <c r="P2750" i="4"/>
  <c r="M2750" i="4"/>
  <c r="L2750" i="4"/>
  <c r="Q2749" i="4"/>
  <c r="P2749" i="4"/>
  <c r="M2749" i="4"/>
  <c r="L2749" i="4"/>
  <c r="Q2748" i="4"/>
  <c r="P2748" i="4"/>
  <c r="M2748" i="4"/>
  <c r="L2748" i="4"/>
  <c r="Q2747" i="4"/>
  <c r="P2747" i="4"/>
  <c r="M2747" i="4"/>
  <c r="L2747" i="4"/>
  <c r="Q2746" i="4"/>
  <c r="P2746" i="4"/>
  <c r="M2746" i="4"/>
  <c r="L2746" i="4"/>
  <c r="Q2745" i="4"/>
  <c r="P2745" i="4"/>
  <c r="M2745" i="4"/>
  <c r="L2745" i="4"/>
  <c r="Q2744" i="4"/>
  <c r="P2744" i="4"/>
  <c r="M2744" i="4"/>
  <c r="L2744" i="4"/>
  <c r="Q2743" i="4"/>
  <c r="P2743" i="4"/>
  <c r="M2743" i="4"/>
  <c r="L2743" i="4"/>
  <c r="Q2742" i="4"/>
  <c r="P2742" i="4"/>
  <c r="M2742" i="4"/>
  <c r="L2742" i="4"/>
  <c r="Q2741" i="4"/>
  <c r="P2741" i="4"/>
  <c r="M2741" i="4"/>
  <c r="L2741" i="4"/>
  <c r="Q2740" i="4"/>
  <c r="P2740" i="4"/>
  <c r="M2740" i="4"/>
  <c r="L2740" i="4"/>
  <c r="Q2739" i="4"/>
  <c r="P2739" i="4"/>
  <c r="M2739" i="4"/>
  <c r="L2739" i="4"/>
  <c r="Q2738" i="4"/>
  <c r="P2738" i="4"/>
  <c r="M2738" i="4"/>
  <c r="L2738" i="4"/>
  <c r="Q2737" i="4"/>
  <c r="P2737" i="4"/>
  <c r="M2737" i="4"/>
  <c r="L2737" i="4"/>
  <c r="Q2736" i="4"/>
  <c r="P2736" i="4"/>
  <c r="M2736" i="4"/>
  <c r="L2736" i="4"/>
  <c r="Q2735" i="4"/>
  <c r="P2735" i="4"/>
  <c r="M2735" i="4"/>
  <c r="L2735" i="4"/>
  <c r="Q2734" i="4"/>
  <c r="P2734" i="4"/>
  <c r="M2734" i="4"/>
  <c r="L2734" i="4"/>
  <c r="Q2733" i="4"/>
  <c r="P2733" i="4"/>
  <c r="M2733" i="4"/>
  <c r="L2733" i="4"/>
  <c r="Q2732" i="4"/>
  <c r="P2732" i="4"/>
  <c r="M2732" i="4"/>
  <c r="L2732" i="4"/>
  <c r="Q2731" i="4"/>
  <c r="P2731" i="4"/>
  <c r="M2731" i="4"/>
  <c r="L2731" i="4"/>
  <c r="Q2730" i="4"/>
  <c r="P2730" i="4"/>
  <c r="M2730" i="4"/>
  <c r="L2730" i="4"/>
  <c r="Q2729" i="4"/>
  <c r="P2729" i="4"/>
  <c r="M2729" i="4"/>
  <c r="L2729" i="4"/>
  <c r="Q2728" i="4"/>
  <c r="P2728" i="4"/>
  <c r="M2728" i="4"/>
  <c r="L2728" i="4"/>
  <c r="Q2727" i="4"/>
  <c r="P2727" i="4"/>
  <c r="M2727" i="4"/>
  <c r="L2727" i="4"/>
  <c r="Q2726" i="4"/>
  <c r="P2726" i="4"/>
  <c r="M2726" i="4"/>
  <c r="L2726" i="4"/>
  <c r="Q2725" i="4"/>
  <c r="P2725" i="4"/>
  <c r="M2725" i="4"/>
  <c r="L2725" i="4"/>
  <c r="Q2724" i="4"/>
  <c r="P2724" i="4"/>
  <c r="M2724" i="4"/>
  <c r="L2724" i="4"/>
  <c r="Q2723" i="4"/>
  <c r="P2723" i="4"/>
  <c r="M2723" i="4"/>
  <c r="L2723" i="4"/>
  <c r="Q2722" i="4"/>
  <c r="P2722" i="4"/>
  <c r="M2722" i="4"/>
  <c r="L2722" i="4"/>
  <c r="Q2721" i="4"/>
  <c r="P2721" i="4"/>
  <c r="M2721" i="4"/>
  <c r="L2721" i="4"/>
  <c r="Q2720" i="4"/>
  <c r="P2720" i="4"/>
  <c r="M2720" i="4"/>
  <c r="L2720" i="4"/>
  <c r="Q2719" i="4"/>
  <c r="P2719" i="4"/>
  <c r="M2719" i="4"/>
  <c r="L2719" i="4"/>
  <c r="Q2718" i="4"/>
  <c r="P2718" i="4"/>
  <c r="M2718" i="4"/>
  <c r="L2718" i="4"/>
  <c r="Q2717" i="4"/>
  <c r="P2717" i="4"/>
  <c r="M2717" i="4"/>
  <c r="L2717" i="4"/>
  <c r="Q2716" i="4"/>
  <c r="P2716" i="4"/>
  <c r="M2716" i="4"/>
  <c r="L2716" i="4"/>
  <c r="Q2715" i="4"/>
  <c r="P2715" i="4"/>
  <c r="M2715" i="4"/>
  <c r="L2715" i="4"/>
  <c r="Q2714" i="4"/>
  <c r="P2714" i="4"/>
  <c r="M2714" i="4"/>
  <c r="L2714" i="4"/>
  <c r="Q2713" i="4"/>
  <c r="P2713" i="4"/>
  <c r="M2713" i="4"/>
  <c r="L2713" i="4"/>
  <c r="Q2712" i="4"/>
  <c r="P2712" i="4"/>
  <c r="M2712" i="4"/>
  <c r="L2712" i="4"/>
  <c r="Q2711" i="4"/>
  <c r="P2711" i="4"/>
  <c r="M2711" i="4"/>
  <c r="L2711" i="4"/>
  <c r="Q2710" i="4"/>
  <c r="P2710" i="4"/>
  <c r="M2710" i="4"/>
  <c r="L2710" i="4"/>
  <c r="Q2709" i="4"/>
  <c r="P2709" i="4"/>
  <c r="M2709" i="4"/>
  <c r="L2709" i="4"/>
  <c r="Q2708" i="4"/>
  <c r="P2708" i="4"/>
  <c r="M2708" i="4"/>
  <c r="L2708" i="4"/>
  <c r="Q2707" i="4"/>
  <c r="P2707" i="4"/>
  <c r="M2707" i="4"/>
  <c r="L2707" i="4"/>
  <c r="Q2706" i="4"/>
  <c r="P2706" i="4"/>
  <c r="M2706" i="4"/>
  <c r="L2706" i="4"/>
  <c r="Q2705" i="4"/>
  <c r="P2705" i="4"/>
  <c r="M2705" i="4"/>
  <c r="L2705" i="4"/>
  <c r="Q2704" i="4"/>
  <c r="P2704" i="4"/>
  <c r="M2704" i="4"/>
  <c r="L2704" i="4"/>
  <c r="Q2703" i="4"/>
  <c r="P2703" i="4"/>
  <c r="M2703" i="4"/>
  <c r="L2703" i="4"/>
  <c r="Q2702" i="4"/>
  <c r="P2702" i="4"/>
  <c r="M2702" i="4"/>
  <c r="L2702" i="4"/>
  <c r="Q2701" i="4"/>
  <c r="P2701" i="4"/>
  <c r="M2701" i="4"/>
  <c r="L2701" i="4"/>
  <c r="Q2700" i="4"/>
  <c r="P2700" i="4"/>
  <c r="M2700" i="4"/>
  <c r="L2700" i="4"/>
  <c r="Q2699" i="4"/>
  <c r="P2699" i="4"/>
  <c r="M2699" i="4"/>
  <c r="L2699" i="4"/>
  <c r="Q2698" i="4"/>
  <c r="P2698" i="4"/>
  <c r="M2698" i="4"/>
  <c r="L2698" i="4"/>
  <c r="Q2697" i="4"/>
  <c r="P2697" i="4"/>
  <c r="M2697" i="4"/>
  <c r="L2697" i="4"/>
  <c r="Q2696" i="4"/>
  <c r="P2696" i="4"/>
  <c r="M2696" i="4"/>
  <c r="L2696" i="4"/>
  <c r="Q2695" i="4"/>
  <c r="P2695" i="4"/>
  <c r="R2695" i="4" s="1"/>
  <c r="M2695" i="4"/>
  <c r="L2695" i="4"/>
  <c r="Q2694" i="4"/>
  <c r="P2694" i="4"/>
  <c r="M2694" i="4"/>
  <c r="L2694" i="4"/>
  <c r="Q2693" i="4"/>
  <c r="P2693" i="4"/>
  <c r="M2693" i="4"/>
  <c r="L2693" i="4"/>
  <c r="Q2692" i="4"/>
  <c r="P2692" i="4"/>
  <c r="M2692" i="4"/>
  <c r="L2692" i="4"/>
  <c r="Q2691" i="4"/>
  <c r="P2691" i="4"/>
  <c r="R2691" i="4" s="1"/>
  <c r="M2691" i="4"/>
  <c r="L2691" i="4"/>
  <c r="Q2690" i="4"/>
  <c r="P2690" i="4"/>
  <c r="M2690" i="4"/>
  <c r="L2690" i="4"/>
  <c r="Q2689" i="4"/>
  <c r="P2689" i="4"/>
  <c r="M2689" i="4"/>
  <c r="L2689" i="4"/>
  <c r="Q2688" i="4"/>
  <c r="P2688" i="4"/>
  <c r="M2688" i="4"/>
  <c r="L2688" i="4"/>
  <c r="Q2687" i="4"/>
  <c r="P2687" i="4"/>
  <c r="R2687" i="4" s="1"/>
  <c r="M2687" i="4"/>
  <c r="L2687" i="4"/>
  <c r="Q2686" i="4"/>
  <c r="P2686" i="4"/>
  <c r="M2686" i="4"/>
  <c r="L2686" i="4"/>
  <c r="Q2685" i="4"/>
  <c r="P2685" i="4"/>
  <c r="M2685" i="4"/>
  <c r="L2685" i="4"/>
  <c r="Q2684" i="4"/>
  <c r="P2684" i="4"/>
  <c r="M2684" i="4"/>
  <c r="L2684" i="4"/>
  <c r="Q2683" i="4"/>
  <c r="P2683" i="4"/>
  <c r="M2683" i="4"/>
  <c r="L2683" i="4"/>
  <c r="Q2682" i="4"/>
  <c r="P2682" i="4"/>
  <c r="M2682" i="4"/>
  <c r="L2682" i="4"/>
  <c r="Q2681" i="4"/>
  <c r="P2681" i="4"/>
  <c r="M2681" i="4"/>
  <c r="L2681" i="4"/>
  <c r="Q2680" i="4"/>
  <c r="P2680" i="4"/>
  <c r="M2680" i="4"/>
  <c r="L2680" i="4"/>
  <c r="Q2679" i="4"/>
  <c r="P2679" i="4"/>
  <c r="R2679" i="4" s="1"/>
  <c r="M2679" i="4"/>
  <c r="L2679" i="4"/>
  <c r="Q2678" i="4"/>
  <c r="P2678" i="4"/>
  <c r="M2678" i="4"/>
  <c r="L2678" i="4"/>
  <c r="Q2677" i="4"/>
  <c r="P2677" i="4"/>
  <c r="M2677" i="4"/>
  <c r="L2677" i="4"/>
  <c r="Q2676" i="4"/>
  <c r="P2676" i="4"/>
  <c r="M2676" i="4"/>
  <c r="L2676" i="4"/>
  <c r="Q2675" i="4"/>
  <c r="P2675" i="4"/>
  <c r="M2675" i="4"/>
  <c r="L2675" i="4"/>
  <c r="Q2674" i="4"/>
  <c r="P2674" i="4"/>
  <c r="M2674" i="4"/>
  <c r="L2674" i="4"/>
  <c r="Q2673" i="4"/>
  <c r="P2673" i="4"/>
  <c r="M2673" i="4"/>
  <c r="L2673" i="4"/>
  <c r="Q2672" i="4"/>
  <c r="P2672" i="4"/>
  <c r="M2672" i="4"/>
  <c r="L2672" i="4"/>
  <c r="Q2671" i="4"/>
  <c r="P2671" i="4"/>
  <c r="R2671" i="4" s="1"/>
  <c r="M2671" i="4"/>
  <c r="L2671" i="4"/>
  <c r="Q2670" i="4"/>
  <c r="P2670" i="4"/>
  <c r="M2670" i="4"/>
  <c r="L2670" i="4"/>
  <c r="Q2669" i="4"/>
  <c r="P2669" i="4"/>
  <c r="M2669" i="4"/>
  <c r="L2669" i="4"/>
  <c r="Q2668" i="4"/>
  <c r="P2668" i="4"/>
  <c r="M2668" i="4"/>
  <c r="L2668" i="4"/>
  <c r="Q2667" i="4"/>
  <c r="P2667" i="4"/>
  <c r="R2667" i="4" s="1"/>
  <c r="M2667" i="4"/>
  <c r="L2667" i="4"/>
  <c r="Q2666" i="4"/>
  <c r="P2666" i="4"/>
  <c r="M2666" i="4"/>
  <c r="L2666" i="4"/>
  <c r="Q2665" i="4"/>
  <c r="P2665" i="4"/>
  <c r="M2665" i="4"/>
  <c r="L2665" i="4"/>
  <c r="Q2664" i="4"/>
  <c r="P2664" i="4"/>
  <c r="M2664" i="4"/>
  <c r="L2664" i="4"/>
  <c r="Q2663" i="4"/>
  <c r="P2663" i="4"/>
  <c r="R2663" i="4" s="1"/>
  <c r="M2663" i="4"/>
  <c r="L2663" i="4"/>
  <c r="Q2662" i="4"/>
  <c r="P2662" i="4"/>
  <c r="M2662" i="4"/>
  <c r="L2662" i="4"/>
  <c r="Q2661" i="4"/>
  <c r="P2661" i="4"/>
  <c r="M2661" i="4"/>
  <c r="L2661" i="4"/>
  <c r="Q2660" i="4"/>
  <c r="P2660" i="4"/>
  <c r="M2660" i="4"/>
  <c r="L2660" i="4"/>
  <c r="Q2659" i="4"/>
  <c r="P2659" i="4"/>
  <c r="M2659" i="4"/>
  <c r="L2659" i="4"/>
  <c r="Q2658" i="4"/>
  <c r="P2658" i="4"/>
  <c r="M2658" i="4"/>
  <c r="L2658" i="4"/>
  <c r="Q2657" i="4"/>
  <c r="P2657" i="4"/>
  <c r="M2657" i="4"/>
  <c r="L2657" i="4"/>
  <c r="Q2656" i="4"/>
  <c r="P2656" i="4"/>
  <c r="M2656" i="4"/>
  <c r="L2656" i="4"/>
  <c r="Q2655" i="4"/>
  <c r="P2655" i="4"/>
  <c r="R2655" i="4" s="1"/>
  <c r="M2655" i="4"/>
  <c r="L2655" i="4"/>
  <c r="Q2654" i="4"/>
  <c r="P2654" i="4"/>
  <c r="M2654" i="4"/>
  <c r="L2654" i="4"/>
  <c r="Q2653" i="4"/>
  <c r="P2653" i="4"/>
  <c r="M2653" i="4"/>
  <c r="L2653" i="4"/>
  <c r="Q2652" i="4"/>
  <c r="P2652" i="4"/>
  <c r="M2652" i="4"/>
  <c r="L2652" i="4"/>
  <c r="Q2651" i="4"/>
  <c r="P2651" i="4"/>
  <c r="R2651" i="4" s="1"/>
  <c r="M2651" i="4"/>
  <c r="L2651" i="4"/>
  <c r="Q2650" i="4"/>
  <c r="P2650" i="4"/>
  <c r="M2650" i="4"/>
  <c r="L2650" i="4"/>
  <c r="Q2649" i="4"/>
  <c r="P2649" i="4"/>
  <c r="M2649" i="4"/>
  <c r="L2649" i="4"/>
  <c r="Q2648" i="4"/>
  <c r="P2648" i="4"/>
  <c r="M2648" i="4"/>
  <c r="L2648" i="4"/>
  <c r="Q2647" i="4"/>
  <c r="P2647" i="4"/>
  <c r="R2647" i="4" s="1"/>
  <c r="M2647" i="4"/>
  <c r="L2647" i="4"/>
  <c r="Q2646" i="4"/>
  <c r="P2646" i="4"/>
  <c r="M2646" i="4"/>
  <c r="L2646" i="4"/>
  <c r="Q2645" i="4"/>
  <c r="P2645" i="4"/>
  <c r="M2645" i="4"/>
  <c r="L2645" i="4"/>
  <c r="Q2644" i="4"/>
  <c r="P2644" i="4"/>
  <c r="M2644" i="4"/>
  <c r="L2644" i="4"/>
  <c r="Q2643" i="4"/>
  <c r="P2643" i="4"/>
  <c r="M2643" i="4"/>
  <c r="L2643" i="4"/>
  <c r="Q2642" i="4"/>
  <c r="P2642" i="4"/>
  <c r="M2642" i="4"/>
  <c r="L2642" i="4"/>
  <c r="Q2641" i="4"/>
  <c r="P2641" i="4"/>
  <c r="M2641" i="4"/>
  <c r="L2641" i="4"/>
  <c r="Q2640" i="4"/>
  <c r="P2640" i="4"/>
  <c r="M2640" i="4"/>
  <c r="L2640" i="4"/>
  <c r="Q2639" i="4"/>
  <c r="P2639" i="4"/>
  <c r="R2639" i="4" s="1"/>
  <c r="M2639" i="4"/>
  <c r="L2639" i="4"/>
  <c r="Q2638" i="4"/>
  <c r="P2638" i="4"/>
  <c r="M2638" i="4"/>
  <c r="L2638" i="4"/>
  <c r="Q2637" i="4"/>
  <c r="P2637" i="4"/>
  <c r="M2637" i="4"/>
  <c r="L2637" i="4"/>
  <c r="Q2636" i="4"/>
  <c r="P2636" i="4"/>
  <c r="M2636" i="4"/>
  <c r="L2636" i="4"/>
  <c r="Q2635" i="4"/>
  <c r="P2635" i="4"/>
  <c r="R2635" i="4" s="1"/>
  <c r="M2635" i="4"/>
  <c r="L2635" i="4"/>
  <c r="Q2634" i="4"/>
  <c r="P2634" i="4"/>
  <c r="M2634" i="4"/>
  <c r="L2634" i="4"/>
  <c r="Q2633" i="4"/>
  <c r="P2633" i="4"/>
  <c r="M2633" i="4"/>
  <c r="L2633" i="4"/>
  <c r="Q2632" i="4"/>
  <c r="P2632" i="4"/>
  <c r="M2632" i="4"/>
  <c r="L2632" i="4"/>
  <c r="Q2631" i="4"/>
  <c r="P2631" i="4"/>
  <c r="R2631" i="4" s="1"/>
  <c r="M2631" i="4"/>
  <c r="L2631" i="4"/>
  <c r="Q2630" i="4"/>
  <c r="P2630" i="4"/>
  <c r="M2630" i="4"/>
  <c r="L2630" i="4"/>
  <c r="Q2629" i="4"/>
  <c r="P2629" i="4"/>
  <c r="M2629" i="4"/>
  <c r="L2629" i="4"/>
  <c r="Q2628" i="4"/>
  <c r="P2628" i="4"/>
  <c r="M2628" i="4"/>
  <c r="L2628" i="4"/>
  <c r="Q2627" i="4"/>
  <c r="P2627" i="4"/>
  <c r="R2627" i="4" s="1"/>
  <c r="M2627" i="4"/>
  <c r="L2627" i="4"/>
  <c r="Q2626" i="4"/>
  <c r="P2626" i="4"/>
  <c r="M2626" i="4"/>
  <c r="L2626" i="4"/>
  <c r="Q2625" i="4"/>
  <c r="P2625" i="4"/>
  <c r="M2625" i="4"/>
  <c r="L2625" i="4"/>
  <c r="Q2624" i="4"/>
  <c r="P2624" i="4"/>
  <c r="M2624" i="4"/>
  <c r="L2624" i="4"/>
  <c r="Q2623" i="4"/>
  <c r="P2623" i="4"/>
  <c r="R2623" i="4" s="1"/>
  <c r="M2623" i="4"/>
  <c r="L2623" i="4"/>
  <c r="Q2622" i="4"/>
  <c r="P2622" i="4"/>
  <c r="M2622" i="4"/>
  <c r="L2622" i="4"/>
  <c r="Q2621" i="4"/>
  <c r="P2621" i="4"/>
  <c r="M2621" i="4"/>
  <c r="L2621" i="4"/>
  <c r="Q2620" i="4"/>
  <c r="P2620" i="4"/>
  <c r="M2620" i="4"/>
  <c r="N2620" i="4" s="1"/>
  <c r="L2620" i="4"/>
  <c r="Q2619" i="4"/>
  <c r="P2619" i="4"/>
  <c r="M2619" i="4"/>
  <c r="L2619" i="4"/>
  <c r="Q2618" i="4"/>
  <c r="P2618" i="4"/>
  <c r="R2618" i="4" s="1"/>
  <c r="M2618" i="4"/>
  <c r="L2618" i="4"/>
  <c r="Q2617" i="4"/>
  <c r="P2617" i="4"/>
  <c r="M2617" i="4"/>
  <c r="L2617" i="4"/>
  <c r="Q2616" i="4"/>
  <c r="P2616" i="4"/>
  <c r="R2616" i="4" s="1"/>
  <c r="M2616" i="4"/>
  <c r="L2616" i="4"/>
  <c r="Q2615" i="4"/>
  <c r="P2615" i="4"/>
  <c r="M2615" i="4"/>
  <c r="L2615" i="4"/>
  <c r="Q2614" i="4"/>
  <c r="P2614" i="4"/>
  <c r="R2614" i="4" s="1"/>
  <c r="M2614" i="4"/>
  <c r="L2614" i="4"/>
  <c r="Q2613" i="4"/>
  <c r="P2613" i="4"/>
  <c r="M2613" i="4"/>
  <c r="L2613" i="4"/>
  <c r="Q2612" i="4"/>
  <c r="P2612" i="4"/>
  <c r="R2612" i="4" s="1"/>
  <c r="M2612" i="4"/>
  <c r="L2612" i="4"/>
  <c r="Q2611" i="4"/>
  <c r="P2611" i="4"/>
  <c r="M2611" i="4"/>
  <c r="L2611" i="4"/>
  <c r="Q2610" i="4"/>
  <c r="P2610" i="4"/>
  <c r="M2610" i="4"/>
  <c r="L2610" i="4"/>
  <c r="Q2609" i="4"/>
  <c r="P2609" i="4"/>
  <c r="M2609" i="4"/>
  <c r="L2609" i="4"/>
  <c r="Q2608" i="4"/>
  <c r="P2608" i="4"/>
  <c r="M2608" i="4"/>
  <c r="L2608" i="4"/>
  <c r="Q2607" i="4"/>
  <c r="P2607" i="4"/>
  <c r="R2607" i="4" s="1"/>
  <c r="M2607" i="4"/>
  <c r="L2607" i="4"/>
  <c r="Q2606" i="4"/>
  <c r="P2606" i="4"/>
  <c r="M2606" i="4"/>
  <c r="L2606" i="4"/>
  <c r="Q2605" i="4"/>
  <c r="P2605" i="4"/>
  <c r="M2605" i="4"/>
  <c r="L2605" i="4"/>
  <c r="Q2604" i="4"/>
  <c r="P2604" i="4"/>
  <c r="M2604" i="4"/>
  <c r="L2604" i="4"/>
  <c r="Q2603" i="4"/>
  <c r="P2603" i="4"/>
  <c r="R2603" i="4" s="1"/>
  <c r="M2603" i="4"/>
  <c r="L2603" i="4"/>
  <c r="Q2602" i="4"/>
  <c r="P2602" i="4"/>
  <c r="M2602" i="4"/>
  <c r="L2602" i="4"/>
  <c r="Q2601" i="4"/>
  <c r="P2601" i="4"/>
  <c r="M2601" i="4"/>
  <c r="L2601" i="4"/>
  <c r="Q2600" i="4"/>
  <c r="P2600" i="4"/>
  <c r="M2600" i="4"/>
  <c r="L2600" i="4"/>
  <c r="Q2599" i="4"/>
  <c r="P2599" i="4"/>
  <c r="R2599" i="4" s="1"/>
  <c r="M2599" i="4"/>
  <c r="L2599" i="4"/>
  <c r="Q2598" i="4"/>
  <c r="P2598" i="4"/>
  <c r="M2598" i="4"/>
  <c r="L2598" i="4"/>
  <c r="Q2597" i="4"/>
  <c r="P2597" i="4"/>
  <c r="M2597" i="4"/>
  <c r="L2597" i="4"/>
  <c r="Q2596" i="4"/>
  <c r="P2596" i="4"/>
  <c r="M2596" i="4"/>
  <c r="L2596" i="4"/>
  <c r="Q2595" i="4"/>
  <c r="P2595" i="4"/>
  <c r="R2595" i="4" s="1"/>
  <c r="M2595" i="4"/>
  <c r="L2595" i="4"/>
  <c r="Q2594" i="4"/>
  <c r="P2594" i="4"/>
  <c r="M2594" i="4"/>
  <c r="L2594" i="4"/>
  <c r="Q2593" i="4"/>
  <c r="P2593" i="4"/>
  <c r="M2593" i="4"/>
  <c r="L2593" i="4"/>
  <c r="Q2592" i="4"/>
  <c r="P2592" i="4"/>
  <c r="M2592" i="4"/>
  <c r="L2592" i="4"/>
  <c r="Q2591" i="4"/>
  <c r="P2591" i="4"/>
  <c r="R2591" i="4" s="1"/>
  <c r="M2591" i="4"/>
  <c r="L2591" i="4"/>
  <c r="Q2590" i="4"/>
  <c r="P2590" i="4"/>
  <c r="M2590" i="4"/>
  <c r="L2590" i="4"/>
  <c r="Q2589" i="4"/>
  <c r="P2589" i="4"/>
  <c r="M2589" i="4"/>
  <c r="L2589" i="4"/>
  <c r="Q2588" i="4"/>
  <c r="P2588" i="4"/>
  <c r="M2588" i="4"/>
  <c r="L2588" i="4"/>
  <c r="Q2587" i="4"/>
  <c r="P2587" i="4"/>
  <c r="R2587" i="4" s="1"/>
  <c r="M2587" i="4"/>
  <c r="L2587" i="4"/>
  <c r="Q2586" i="4"/>
  <c r="P2586" i="4"/>
  <c r="M2586" i="4"/>
  <c r="L2586" i="4"/>
  <c r="Q2585" i="4"/>
  <c r="P2585" i="4"/>
  <c r="M2585" i="4"/>
  <c r="L2585" i="4"/>
  <c r="Q2584" i="4"/>
  <c r="P2584" i="4"/>
  <c r="M2584" i="4"/>
  <c r="L2584" i="4"/>
  <c r="Q2583" i="4"/>
  <c r="P2583" i="4"/>
  <c r="R2583" i="4" s="1"/>
  <c r="M2583" i="4"/>
  <c r="L2583" i="4"/>
  <c r="Q2582" i="4"/>
  <c r="P2582" i="4"/>
  <c r="M2582" i="4"/>
  <c r="L2582" i="4"/>
  <c r="Q2581" i="4"/>
  <c r="P2581" i="4"/>
  <c r="M2581" i="4"/>
  <c r="L2581" i="4"/>
  <c r="Q2580" i="4"/>
  <c r="P2580" i="4"/>
  <c r="M2580" i="4"/>
  <c r="L2580" i="4"/>
  <c r="Q2579" i="4"/>
  <c r="P2579" i="4"/>
  <c r="R2579" i="4" s="1"/>
  <c r="M2579" i="4"/>
  <c r="L2579" i="4"/>
  <c r="Q2578" i="4"/>
  <c r="P2578" i="4"/>
  <c r="M2578" i="4"/>
  <c r="L2578" i="4"/>
  <c r="Q2577" i="4"/>
  <c r="P2577" i="4"/>
  <c r="M2577" i="4"/>
  <c r="L2577" i="4"/>
  <c r="Q2576" i="4"/>
  <c r="P2576" i="4"/>
  <c r="M2576" i="4"/>
  <c r="L2576" i="4"/>
  <c r="Q2575" i="4"/>
  <c r="P2575" i="4"/>
  <c r="R2575" i="4" s="1"/>
  <c r="M2575" i="4"/>
  <c r="L2575" i="4"/>
  <c r="Q2574" i="4"/>
  <c r="P2574" i="4"/>
  <c r="M2574" i="4"/>
  <c r="L2574" i="4"/>
  <c r="Q2573" i="4"/>
  <c r="P2573" i="4"/>
  <c r="M2573" i="4"/>
  <c r="L2573" i="4"/>
  <c r="Q2572" i="4"/>
  <c r="P2572" i="4"/>
  <c r="M2572" i="4"/>
  <c r="L2572" i="4"/>
  <c r="Q2571" i="4"/>
  <c r="P2571" i="4"/>
  <c r="R2571" i="4" s="1"/>
  <c r="M2571" i="4"/>
  <c r="L2571" i="4"/>
  <c r="Q2570" i="4"/>
  <c r="P2570" i="4"/>
  <c r="M2570" i="4"/>
  <c r="L2570" i="4"/>
  <c r="Q2569" i="4"/>
  <c r="P2569" i="4"/>
  <c r="M2569" i="4"/>
  <c r="L2569" i="4"/>
  <c r="Q2568" i="4"/>
  <c r="P2568" i="4"/>
  <c r="M2568" i="4"/>
  <c r="L2568" i="4"/>
  <c r="Q2567" i="4"/>
  <c r="P2567" i="4"/>
  <c r="R2567" i="4" s="1"/>
  <c r="M2567" i="4"/>
  <c r="L2567" i="4"/>
  <c r="Q2566" i="4"/>
  <c r="P2566" i="4"/>
  <c r="M2566" i="4"/>
  <c r="L2566" i="4"/>
  <c r="Q2565" i="4"/>
  <c r="P2565" i="4"/>
  <c r="M2565" i="4"/>
  <c r="L2565" i="4"/>
  <c r="Q2564" i="4"/>
  <c r="P2564" i="4"/>
  <c r="M2564" i="4"/>
  <c r="L2564" i="4"/>
  <c r="Q2563" i="4"/>
  <c r="P2563" i="4"/>
  <c r="M2563" i="4"/>
  <c r="L2563" i="4"/>
  <c r="Q2562" i="4"/>
  <c r="P2562" i="4"/>
  <c r="M2562" i="4"/>
  <c r="L2562" i="4"/>
  <c r="Q2561" i="4"/>
  <c r="P2561" i="4"/>
  <c r="M2561" i="4"/>
  <c r="L2561" i="4"/>
  <c r="Q2560" i="4"/>
  <c r="P2560" i="4"/>
  <c r="M2560" i="4"/>
  <c r="L2560" i="4"/>
  <c r="Q2559" i="4"/>
  <c r="P2559" i="4"/>
  <c r="M2559" i="4"/>
  <c r="L2559" i="4"/>
  <c r="Q2558" i="4"/>
  <c r="P2558" i="4"/>
  <c r="M2558" i="4"/>
  <c r="L2558" i="4"/>
  <c r="Q2557" i="4"/>
  <c r="P2557" i="4"/>
  <c r="M2557" i="4"/>
  <c r="L2557" i="4"/>
  <c r="Q2556" i="4"/>
  <c r="P2556" i="4"/>
  <c r="M2556" i="4"/>
  <c r="L2556" i="4"/>
  <c r="Q2555" i="4"/>
  <c r="P2555" i="4"/>
  <c r="M2555" i="4"/>
  <c r="L2555" i="4"/>
  <c r="Q2554" i="4"/>
  <c r="P2554" i="4"/>
  <c r="M2554" i="4"/>
  <c r="L2554" i="4"/>
  <c r="Q2553" i="4"/>
  <c r="P2553" i="4"/>
  <c r="M2553" i="4"/>
  <c r="L2553" i="4"/>
  <c r="Q2552" i="4"/>
  <c r="P2552" i="4"/>
  <c r="M2552" i="4"/>
  <c r="L2552" i="4"/>
  <c r="Q2551" i="4"/>
  <c r="P2551" i="4"/>
  <c r="R2551" i="4" s="1"/>
  <c r="M2551" i="4"/>
  <c r="L2551" i="4"/>
  <c r="Q2550" i="4"/>
  <c r="P2550" i="4"/>
  <c r="M2550" i="4"/>
  <c r="L2550" i="4"/>
  <c r="Q2549" i="4"/>
  <c r="P2549" i="4"/>
  <c r="R2549" i="4" s="1"/>
  <c r="M2549" i="4"/>
  <c r="L2549" i="4"/>
  <c r="Q2548" i="4"/>
  <c r="P2548" i="4"/>
  <c r="R2548" i="4" s="1"/>
  <c r="M2548" i="4"/>
  <c r="L2548" i="4"/>
  <c r="Q2547" i="4"/>
  <c r="P2547" i="4"/>
  <c r="M2547" i="4"/>
  <c r="L2547" i="4"/>
  <c r="Q2546" i="4"/>
  <c r="P2546" i="4"/>
  <c r="M2546" i="4"/>
  <c r="L2546" i="4"/>
  <c r="Q2545" i="4"/>
  <c r="P2545" i="4"/>
  <c r="M2545" i="4"/>
  <c r="L2545" i="4"/>
  <c r="Q2544" i="4"/>
  <c r="P2544" i="4"/>
  <c r="M2544" i="4"/>
  <c r="L2544" i="4"/>
  <c r="Q2543" i="4"/>
  <c r="P2543" i="4"/>
  <c r="M2543" i="4"/>
  <c r="L2543" i="4"/>
  <c r="Q2542" i="4"/>
  <c r="P2542" i="4"/>
  <c r="M2542" i="4"/>
  <c r="L2542" i="4"/>
  <c r="Q2541" i="4"/>
  <c r="P2541" i="4"/>
  <c r="M2541" i="4"/>
  <c r="L2541" i="4"/>
  <c r="Q2540" i="4"/>
  <c r="P2540" i="4"/>
  <c r="M2540" i="4"/>
  <c r="L2540" i="4"/>
  <c r="Q2539" i="4"/>
  <c r="P2539" i="4"/>
  <c r="M2539" i="4"/>
  <c r="L2539" i="4"/>
  <c r="Q2538" i="4"/>
  <c r="P2538" i="4"/>
  <c r="M2538" i="4"/>
  <c r="L2538" i="4"/>
  <c r="Q2537" i="4"/>
  <c r="P2537" i="4"/>
  <c r="M2537" i="4"/>
  <c r="L2537" i="4"/>
  <c r="Q2536" i="4"/>
  <c r="P2536" i="4"/>
  <c r="M2536" i="4"/>
  <c r="L2536" i="4"/>
  <c r="Q2535" i="4"/>
  <c r="P2535" i="4"/>
  <c r="M2535" i="4"/>
  <c r="L2535" i="4"/>
  <c r="Q2534" i="4"/>
  <c r="P2534" i="4"/>
  <c r="M2534" i="4"/>
  <c r="L2534" i="4"/>
  <c r="Q2533" i="4"/>
  <c r="P2533" i="4"/>
  <c r="M2533" i="4"/>
  <c r="L2533" i="4"/>
  <c r="Q2532" i="4"/>
  <c r="P2532" i="4"/>
  <c r="M2532" i="4"/>
  <c r="L2532" i="4"/>
  <c r="Q2531" i="4"/>
  <c r="P2531" i="4"/>
  <c r="M2531" i="4"/>
  <c r="L2531" i="4"/>
  <c r="Q2530" i="4"/>
  <c r="P2530" i="4"/>
  <c r="M2530" i="4"/>
  <c r="L2530" i="4"/>
  <c r="Q2529" i="4"/>
  <c r="P2529" i="4"/>
  <c r="M2529" i="4"/>
  <c r="L2529" i="4"/>
  <c r="Q2528" i="4"/>
  <c r="P2528" i="4"/>
  <c r="M2528" i="4"/>
  <c r="L2528" i="4"/>
  <c r="Q2527" i="4"/>
  <c r="P2527" i="4"/>
  <c r="M2527" i="4"/>
  <c r="L2527" i="4"/>
  <c r="Q2526" i="4"/>
  <c r="P2526" i="4"/>
  <c r="M2526" i="4"/>
  <c r="L2526" i="4"/>
  <c r="Q2525" i="4"/>
  <c r="P2525" i="4"/>
  <c r="M2525" i="4"/>
  <c r="L2525" i="4"/>
  <c r="Q2524" i="4"/>
  <c r="P2524" i="4"/>
  <c r="M2524" i="4"/>
  <c r="L2524" i="4"/>
  <c r="Q2523" i="4"/>
  <c r="P2523" i="4"/>
  <c r="M2523" i="4"/>
  <c r="L2523" i="4"/>
  <c r="Q2522" i="4"/>
  <c r="P2522" i="4"/>
  <c r="M2522" i="4"/>
  <c r="L2522" i="4"/>
  <c r="Q2521" i="4"/>
  <c r="P2521" i="4"/>
  <c r="M2521" i="4"/>
  <c r="L2521" i="4"/>
  <c r="Q2520" i="4"/>
  <c r="P2520" i="4"/>
  <c r="M2520" i="4"/>
  <c r="L2520" i="4"/>
  <c r="Q2519" i="4"/>
  <c r="P2519" i="4"/>
  <c r="M2519" i="4"/>
  <c r="L2519" i="4"/>
  <c r="Q2518" i="4"/>
  <c r="P2518" i="4"/>
  <c r="M2518" i="4"/>
  <c r="L2518" i="4"/>
  <c r="Q2517" i="4"/>
  <c r="P2517" i="4"/>
  <c r="M2517" i="4"/>
  <c r="L2517" i="4"/>
  <c r="Q2516" i="4"/>
  <c r="P2516" i="4"/>
  <c r="M2516" i="4"/>
  <c r="L2516" i="4"/>
  <c r="Q2515" i="4"/>
  <c r="P2515" i="4"/>
  <c r="M2515" i="4"/>
  <c r="L2515" i="4"/>
  <c r="Q2514" i="4"/>
  <c r="P2514" i="4"/>
  <c r="M2514" i="4"/>
  <c r="L2514" i="4"/>
  <c r="Q2513" i="4"/>
  <c r="P2513" i="4"/>
  <c r="M2513" i="4"/>
  <c r="L2513" i="4"/>
  <c r="Q2512" i="4"/>
  <c r="P2512" i="4"/>
  <c r="M2512" i="4"/>
  <c r="L2512" i="4"/>
  <c r="Q2511" i="4"/>
  <c r="P2511" i="4"/>
  <c r="M2511" i="4"/>
  <c r="L2511" i="4"/>
  <c r="Q2510" i="4"/>
  <c r="P2510" i="4"/>
  <c r="M2510" i="4"/>
  <c r="L2510" i="4"/>
  <c r="Q2509" i="4"/>
  <c r="P2509" i="4"/>
  <c r="M2509" i="4"/>
  <c r="L2509" i="4"/>
  <c r="Q2508" i="4"/>
  <c r="P2508" i="4"/>
  <c r="M2508" i="4"/>
  <c r="L2508" i="4"/>
  <c r="Q2507" i="4"/>
  <c r="P2507" i="4"/>
  <c r="M2507" i="4"/>
  <c r="L2507" i="4"/>
  <c r="Q2506" i="4"/>
  <c r="P2506" i="4"/>
  <c r="M2506" i="4"/>
  <c r="L2506" i="4"/>
  <c r="Q2505" i="4"/>
  <c r="P2505" i="4"/>
  <c r="M2505" i="4"/>
  <c r="L2505" i="4"/>
  <c r="Q2504" i="4"/>
  <c r="P2504" i="4"/>
  <c r="M2504" i="4"/>
  <c r="L2504" i="4"/>
  <c r="Q2503" i="4"/>
  <c r="P2503" i="4"/>
  <c r="M2503" i="4"/>
  <c r="L2503" i="4"/>
  <c r="Q2502" i="4"/>
  <c r="P2502" i="4"/>
  <c r="M2502" i="4"/>
  <c r="L2502" i="4"/>
  <c r="Q2501" i="4"/>
  <c r="P2501" i="4"/>
  <c r="M2501" i="4"/>
  <c r="L2501" i="4"/>
  <c r="Q2500" i="4"/>
  <c r="P2500" i="4"/>
  <c r="M2500" i="4"/>
  <c r="L2500" i="4"/>
  <c r="Q2499" i="4"/>
  <c r="P2499" i="4"/>
  <c r="M2499" i="4"/>
  <c r="L2499" i="4"/>
  <c r="Q2498" i="4"/>
  <c r="P2498" i="4"/>
  <c r="M2498" i="4"/>
  <c r="L2498" i="4"/>
  <c r="Q2497" i="4"/>
  <c r="P2497" i="4"/>
  <c r="M2497" i="4"/>
  <c r="L2497" i="4"/>
  <c r="Q2496" i="4"/>
  <c r="P2496" i="4"/>
  <c r="M2496" i="4"/>
  <c r="L2496" i="4"/>
  <c r="Q2495" i="4"/>
  <c r="P2495" i="4"/>
  <c r="M2495" i="4"/>
  <c r="L2495" i="4"/>
  <c r="Q2494" i="4"/>
  <c r="P2494" i="4"/>
  <c r="M2494" i="4"/>
  <c r="L2494" i="4"/>
  <c r="Q2493" i="4"/>
  <c r="P2493" i="4"/>
  <c r="M2493" i="4"/>
  <c r="L2493" i="4"/>
  <c r="Q2492" i="4"/>
  <c r="P2492" i="4"/>
  <c r="M2492" i="4"/>
  <c r="L2492" i="4"/>
  <c r="Q2491" i="4"/>
  <c r="P2491" i="4"/>
  <c r="M2491" i="4"/>
  <c r="L2491" i="4"/>
  <c r="Q2490" i="4"/>
  <c r="P2490" i="4"/>
  <c r="M2490" i="4"/>
  <c r="L2490" i="4"/>
  <c r="Q2489" i="4"/>
  <c r="P2489" i="4"/>
  <c r="M2489" i="4"/>
  <c r="L2489" i="4"/>
  <c r="Q2488" i="4"/>
  <c r="P2488" i="4"/>
  <c r="M2488" i="4"/>
  <c r="L2488" i="4"/>
  <c r="Q2487" i="4"/>
  <c r="P2487" i="4"/>
  <c r="M2487" i="4"/>
  <c r="L2487" i="4"/>
  <c r="Q2486" i="4"/>
  <c r="P2486" i="4"/>
  <c r="M2486" i="4"/>
  <c r="L2486" i="4"/>
  <c r="Q2485" i="4"/>
  <c r="P2485" i="4"/>
  <c r="M2485" i="4"/>
  <c r="L2485" i="4"/>
  <c r="Q2484" i="4"/>
  <c r="P2484" i="4"/>
  <c r="M2484" i="4"/>
  <c r="L2484" i="4"/>
  <c r="Q2483" i="4"/>
  <c r="P2483" i="4"/>
  <c r="M2483" i="4"/>
  <c r="L2483" i="4"/>
  <c r="Q2482" i="4"/>
  <c r="P2482" i="4"/>
  <c r="M2482" i="4"/>
  <c r="L2482" i="4"/>
  <c r="Q2481" i="4"/>
  <c r="P2481" i="4"/>
  <c r="M2481" i="4"/>
  <c r="L2481" i="4"/>
  <c r="Q2480" i="4"/>
  <c r="P2480" i="4"/>
  <c r="M2480" i="4"/>
  <c r="L2480" i="4"/>
  <c r="Q2479" i="4"/>
  <c r="P2479" i="4"/>
  <c r="M2479" i="4"/>
  <c r="L2479" i="4"/>
  <c r="Q2478" i="4"/>
  <c r="P2478" i="4"/>
  <c r="M2478" i="4"/>
  <c r="L2478" i="4"/>
  <c r="Q2477" i="4"/>
  <c r="P2477" i="4"/>
  <c r="M2477" i="4"/>
  <c r="L2477" i="4"/>
  <c r="Q2476" i="4"/>
  <c r="P2476" i="4"/>
  <c r="M2476" i="4"/>
  <c r="L2476" i="4"/>
  <c r="Q2475" i="4"/>
  <c r="P2475" i="4"/>
  <c r="M2475" i="4"/>
  <c r="L2475" i="4"/>
  <c r="Q2474" i="4"/>
  <c r="P2474" i="4"/>
  <c r="M2474" i="4"/>
  <c r="L2474" i="4"/>
  <c r="Q2473" i="4"/>
  <c r="P2473" i="4"/>
  <c r="M2473" i="4"/>
  <c r="L2473" i="4"/>
  <c r="Q2472" i="4"/>
  <c r="P2472" i="4"/>
  <c r="M2472" i="4"/>
  <c r="L2472" i="4"/>
  <c r="Q2471" i="4"/>
  <c r="P2471" i="4"/>
  <c r="M2471" i="4"/>
  <c r="L2471" i="4"/>
  <c r="Q2470" i="4"/>
  <c r="P2470" i="4"/>
  <c r="M2470" i="4"/>
  <c r="L2470" i="4"/>
  <c r="Q2469" i="4"/>
  <c r="P2469" i="4"/>
  <c r="M2469" i="4"/>
  <c r="L2469" i="4"/>
  <c r="Q2468" i="4"/>
  <c r="P2468" i="4"/>
  <c r="M2468" i="4"/>
  <c r="L2468" i="4"/>
  <c r="Q2467" i="4"/>
  <c r="P2467" i="4"/>
  <c r="M2467" i="4"/>
  <c r="L2467" i="4"/>
  <c r="Q2466" i="4"/>
  <c r="P2466" i="4"/>
  <c r="M2466" i="4"/>
  <c r="L2466" i="4"/>
  <c r="Q2465" i="4"/>
  <c r="P2465" i="4"/>
  <c r="M2465" i="4"/>
  <c r="L2465" i="4"/>
  <c r="Q2464" i="4"/>
  <c r="P2464" i="4"/>
  <c r="M2464" i="4"/>
  <c r="L2464" i="4"/>
  <c r="Q2463" i="4"/>
  <c r="P2463" i="4"/>
  <c r="M2463" i="4"/>
  <c r="L2463" i="4"/>
  <c r="Q2462" i="4"/>
  <c r="P2462" i="4"/>
  <c r="M2462" i="4"/>
  <c r="L2462" i="4"/>
  <c r="Q2461" i="4"/>
  <c r="P2461" i="4"/>
  <c r="M2461" i="4"/>
  <c r="L2461" i="4"/>
  <c r="Q2460" i="4"/>
  <c r="P2460" i="4"/>
  <c r="M2460" i="4"/>
  <c r="L2460" i="4"/>
  <c r="Q2459" i="4"/>
  <c r="P2459" i="4"/>
  <c r="M2459" i="4"/>
  <c r="L2459" i="4"/>
  <c r="Q2458" i="4"/>
  <c r="P2458" i="4"/>
  <c r="M2458" i="4"/>
  <c r="L2458" i="4"/>
  <c r="Q2457" i="4"/>
  <c r="P2457" i="4"/>
  <c r="M2457" i="4"/>
  <c r="L2457" i="4"/>
  <c r="Q2456" i="4"/>
  <c r="P2456" i="4"/>
  <c r="M2456" i="4"/>
  <c r="L2456" i="4"/>
  <c r="Q2455" i="4"/>
  <c r="P2455" i="4"/>
  <c r="M2455" i="4"/>
  <c r="L2455" i="4"/>
  <c r="Q2454" i="4"/>
  <c r="P2454" i="4"/>
  <c r="M2454" i="4"/>
  <c r="L2454" i="4"/>
  <c r="Q2453" i="4"/>
  <c r="P2453" i="4"/>
  <c r="M2453" i="4"/>
  <c r="L2453" i="4"/>
  <c r="Q2452" i="4"/>
  <c r="P2452" i="4"/>
  <c r="M2452" i="4"/>
  <c r="L2452" i="4"/>
  <c r="Q2451" i="4"/>
  <c r="P2451" i="4"/>
  <c r="M2451" i="4"/>
  <c r="L2451" i="4"/>
  <c r="Q2450" i="4"/>
  <c r="P2450" i="4"/>
  <c r="M2450" i="4"/>
  <c r="L2450" i="4"/>
  <c r="Q2449" i="4"/>
  <c r="P2449" i="4"/>
  <c r="M2449" i="4"/>
  <c r="L2449" i="4"/>
  <c r="Q2448" i="4"/>
  <c r="P2448" i="4"/>
  <c r="M2448" i="4"/>
  <c r="L2448" i="4"/>
  <c r="Q2447" i="4"/>
  <c r="P2447" i="4"/>
  <c r="M2447" i="4"/>
  <c r="L2447" i="4"/>
  <c r="Q2446" i="4"/>
  <c r="P2446" i="4"/>
  <c r="M2446" i="4"/>
  <c r="L2446" i="4"/>
  <c r="Q2445" i="4"/>
  <c r="P2445" i="4"/>
  <c r="M2445" i="4"/>
  <c r="L2445" i="4"/>
  <c r="Q2444" i="4"/>
  <c r="P2444" i="4"/>
  <c r="M2444" i="4"/>
  <c r="L2444" i="4"/>
  <c r="Q2443" i="4"/>
  <c r="P2443" i="4"/>
  <c r="M2443" i="4"/>
  <c r="L2443" i="4"/>
  <c r="Q2442" i="4"/>
  <c r="P2442" i="4"/>
  <c r="M2442" i="4"/>
  <c r="L2442" i="4"/>
  <c r="Q2441" i="4"/>
  <c r="P2441" i="4"/>
  <c r="M2441" i="4"/>
  <c r="L2441" i="4"/>
  <c r="Q2440" i="4"/>
  <c r="P2440" i="4"/>
  <c r="M2440" i="4"/>
  <c r="L2440" i="4"/>
  <c r="Q2439" i="4"/>
  <c r="P2439" i="4"/>
  <c r="M2439" i="4"/>
  <c r="L2439" i="4"/>
  <c r="Q2438" i="4"/>
  <c r="P2438" i="4"/>
  <c r="M2438" i="4"/>
  <c r="L2438" i="4"/>
  <c r="Q2437" i="4"/>
  <c r="P2437" i="4"/>
  <c r="M2437" i="4"/>
  <c r="L2437" i="4"/>
  <c r="Q2436" i="4"/>
  <c r="P2436" i="4"/>
  <c r="M2436" i="4"/>
  <c r="L2436" i="4"/>
  <c r="Q2435" i="4"/>
  <c r="P2435" i="4"/>
  <c r="M2435" i="4"/>
  <c r="L2435" i="4"/>
  <c r="Q2434" i="4"/>
  <c r="P2434" i="4"/>
  <c r="M2434" i="4"/>
  <c r="L2434" i="4"/>
  <c r="Q2433" i="4"/>
  <c r="P2433" i="4"/>
  <c r="M2433" i="4"/>
  <c r="L2433" i="4"/>
  <c r="Q2432" i="4"/>
  <c r="P2432" i="4"/>
  <c r="M2432" i="4"/>
  <c r="L2432" i="4"/>
  <c r="Q2431" i="4"/>
  <c r="P2431" i="4"/>
  <c r="M2431" i="4"/>
  <c r="L2431" i="4"/>
  <c r="Q2430" i="4"/>
  <c r="P2430" i="4"/>
  <c r="M2430" i="4"/>
  <c r="L2430" i="4"/>
  <c r="Q2429" i="4"/>
  <c r="P2429" i="4"/>
  <c r="M2429" i="4"/>
  <c r="L2429" i="4"/>
  <c r="Q2428" i="4"/>
  <c r="P2428" i="4"/>
  <c r="M2428" i="4"/>
  <c r="L2428" i="4"/>
  <c r="Q2427" i="4"/>
  <c r="P2427" i="4"/>
  <c r="M2427" i="4"/>
  <c r="L2427" i="4"/>
  <c r="Q2426" i="4"/>
  <c r="P2426" i="4"/>
  <c r="M2426" i="4"/>
  <c r="L2426" i="4"/>
  <c r="Q2425" i="4"/>
  <c r="P2425" i="4"/>
  <c r="M2425" i="4"/>
  <c r="L2425" i="4"/>
  <c r="Q2424" i="4"/>
  <c r="P2424" i="4"/>
  <c r="M2424" i="4"/>
  <c r="L2424" i="4"/>
  <c r="Q2423" i="4"/>
  <c r="P2423" i="4"/>
  <c r="M2423" i="4"/>
  <c r="L2423" i="4"/>
  <c r="Q2422" i="4"/>
  <c r="P2422" i="4"/>
  <c r="M2422" i="4"/>
  <c r="L2422" i="4"/>
  <c r="Q2421" i="4"/>
  <c r="P2421" i="4"/>
  <c r="M2421" i="4"/>
  <c r="L2421" i="4"/>
  <c r="Q2420" i="4"/>
  <c r="P2420" i="4"/>
  <c r="M2420" i="4"/>
  <c r="L2420" i="4"/>
  <c r="Q2419" i="4"/>
  <c r="P2419" i="4"/>
  <c r="M2419" i="4"/>
  <c r="L2419" i="4"/>
  <c r="Q2418" i="4"/>
  <c r="P2418" i="4"/>
  <c r="M2418" i="4"/>
  <c r="L2418" i="4"/>
  <c r="Q2417" i="4"/>
  <c r="P2417" i="4"/>
  <c r="M2417" i="4"/>
  <c r="L2417" i="4"/>
  <c r="Q2416" i="4"/>
  <c r="P2416" i="4"/>
  <c r="M2416" i="4"/>
  <c r="L2416" i="4"/>
  <c r="Q2415" i="4"/>
  <c r="P2415" i="4"/>
  <c r="M2415" i="4"/>
  <c r="L2415" i="4"/>
  <c r="Q2414" i="4"/>
  <c r="P2414" i="4"/>
  <c r="M2414" i="4"/>
  <c r="L2414" i="4"/>
  <c r="Q2413" i="4"/>
  <c r="P2413" i="4"/>
  <c r="M2413" i="4"/>
  <c r="L2413" i="4"/>
  <c r="Q2412" i="4"/>
  <c r="P2412" i="4"/>
  <c r="M2412" i="4"/>
  <c r="L2412" i="4"/>
  <c r="Q2411" i="4"/>
  <c r="P2411" i="4"/>
  <c r="M2411" i="4"/>
  <c r="L2411" i="4"/>
  <c r="Q2410" i="4"/>
  <c r="P2410" i="4"/>
  <c r="M2410" i="4"/>
  <c r="L2410" i="4"/>
  <c r="Q2409" i="4"/>
  <c r="P2409" i="4"/>
  <c r="M2409" i="4"/>
  <c r="L2409" i="4"/>
  <c r="Q2408" i="4"/>
  <c r="P2408" i="4"/>
  <c r="M2408" i="4"/>
  <c r="L2408" i="4"/>
  <c r="Q2407" i="4"/>
  <c r="P2407" i="4"/>
  <c r="M2407" i="4"/>
  <c r="L2407" i="4"/>
  <c r="Q2406" i="4"/>
  <c r="P2406" i="4"/>
  <c r="M2406" i="4"/>
  <c r="L2406" i="4"/>
  <c r="Q2405" i="4"/>
  <c r="P2405" i="4"/>
  <c r="M2405" i="4"/>
  <c r="L2405" i="4"/>
  <c r="Q2404" i="4"/>
  <c r="P2404" i="4"/>
  <c r="M2404" i="4"/>
  <c r="L2404" i="4"/>
  <c r="Q2403" i="4"/>
  <c r="P2403" i="4"/>
  <c r="M2403" i="4"/>
  <c r="L2403" i="4"/>
  <c r="Q2402" i="4"/>
  <c r="P2402" i="4"/>
  <c r="M2402" i="4"/>
  <c r="L2402" i="4"/>
  <c r="Q2401" i="4"/>
  <c r="P2401" i="4"/>
  <c r="M2401" i="4"/>
  <c r="L2401" i="4"/>
  <c r="Q2400" i="4"/>
  <c r="P2400" i="4"/>
  <c r="M2400" i="4"/>
  <c r="L2400" i="4"/>
  <c r="Q2399" i="4"/>
  <c r="P2399" i="4"/>
  <c r="M2399" i="4"/>
  <c r="L2399" i="4"/>
  <c r="Q2398" i="4"/>
  <c r="P2398" i="4"/>
  <c r="M2398" i="4"/>
  <c r="L2398" i="4"/>
  <c r="Q2397" i="4"/>
  <c r="P2397" i="4"/>
  <c r="M2397" i="4"/>
  <c r="L2397" i="4"/>
  <c r="Q2396" i="4"/>
  <c r="P2396" i="4"/>
  <c r="M2396" i="4"/>
  <c r="L2396" i="4"/>
  <c r="Q2395" i="4"/>
  <c r="P2395" i="4"/>
  <c r="M2395" i="4"/>
  <c r="L2395" i="4"/>
  <c r="Q2394" i="4"/>
  <c r="P2394" i="4"/>
  <c r="M2394" i="4"/>
  <c r="L2394" i="4"/>
  <c r="Q2393" i="4"/>
  <c r="P2393" i="4"/>
  <c r="M2393" i="4"/>
  <c r="L2393" i="4"/>
  <c r="Q2392" i="4"/>
  <c r="P2392" i="4"/>
  <c r="M2392" i="4"/>
  <c r="L2392" i="4"/>
  <c r="Q2391" i="4"/>
  <c r="P2391" i="4"/>
  <c r="M2391" i="4"/>
  <c r="L2391" i="4"/>
  <c r="Q2390" i="4"/>
  <c r="P2390" i="4"/>
  <c r="M2390" i="4"/>
  <c r="L2390" i="4"/>
  <c r="Q2389" i="4"/>
  <c r="P2389" i="4"/>
  <c r="M2389" i="4"/>
  <c r="L2389" i="4"/>
  <c r="Q2388" i="4"/>
  <c r="P2388" i="4"/>
  <c r="M2388" i="4"/>
  <c r="L2388" i="4"/>
  <c r="Q2387" i="4"/>
  <c r="P2387" i="4"/>
  <c r="M2387" i="4"/>
  <c r="L2387" i="4"/>
  <c r="Q2386" i="4"/>
  <c r="P2386" i="4"/>
  <c r="M2386" i="4"/>
  <c r="L2386" i="4"/>
  <c r="Q2385" i="4"/>
  <c r="P2385" i="4"/>
  <c r="M2385" i="4"/>
  <c r="L2385" i="4"/>
  <c r="Q2384" i="4"/>
  <c r="P2384" i="4"/>
  <c r="M2384" i="4"/>
  <c r="L2384" i="4"/>
  <c r="Q2383" i="4"/>
  <c r="P2383" i="4"/>
  <c r="M2383" i="4"/>
  <c r="L2383" i="4"/>
  <c r="Q2382" i="4"/>
  <c r="P2382" i="4"/>
  <c r="M2382" i="4"/>
  <c r="L2382" i="4"/>
  <c r="Q2381" i="4"/>
  <c r="P2381" i="4"/>
  <c r="M2381" i="4"/>
  <c r="L2381" i="4"/>
  <c r="Q2380" i="4"/>
  <c r="P2380" i="4"/>
  <c r="M2380" i="4"/>
  <c r="L2380" i="4"/>
  <c r="Q2379" i="4"/>
  <c r="P2379" i="4"/>
  <c r="M2379" i="4"/>
  <c r="L2379" i="4"/>
  <c r="Q2378" i="4"/>
  <c r="P2378" i="4"/>
  <c r="M2378" i="4"/>
  <c r="L2378" i="4"/>
  <c r="Q2377" i="4"/>
  <c r="P2377" i="4"/>
  <c r="M2377" i="4"/>
  <c r="L2377" i="4"/>
  <c r="Q2376" i="4"/>
  <c r="P2376" i="4"/>
  <c r="M2376" i="4"/>
  <c r="L2376" i="4"/>
  <c r="Q2375" i="4"/>
  <c r="P2375" i="4"/>
  <c r="M2375" i="4"/>
  <c r="L2375" i="4"/>
  <c r="Q2374" i="4"/>
  <c r="P2374" i="4"/>
  <c r="M2374" i="4"/>
  <c r="L2374" i="4"/>
  <c r="Q2373" i="4"/>
  <c r="P2373" i="4"/>
  <c r="M2373" i="4"/>
  <c r="L2373" i="4"/>
  <c r="Q2372" i="4"/>
  <c r="P2372" i="4"/>
  <c r="M2372" i="4"/>
  <c r="L2372" i="4"/>
  <c r="Q2371" i="4"/>
  <c r="P2371" i="4"/>
  <c r="M2371" i="4"/>
  <c r="L2371" i="4"/>
  <c r="Q2370" i="4"/>
  <c r="P2370" i="4"/>
  <c r="M2370" i="4"/>
  <c r="L2370" i="4"/>
  <c r="Q2369" i="4"/>
  <c r="P2369" i="4"/>
  <c r="M2369" i="4"/>
  <c r="L2369" i="4"/>
  <c r="Q2368" i="4"/>
  <c r="P2368" i="4"/>
  <c r="M2368" i="4"/>
  <c r="L2368" i="4"/>
  <c r="Q2367" i="4"/>
  <c r="P2367" i="4"/>
  <c r="M2367" i="4"/>
  <c r="L2367" i="4"/>
  <c r="Q2366" i="4"/>
  <c r="P2366" i="4"/>
  <c r="M2366" i="4"/>
  <c r="L2366" i="4"/>
  <c r="Q2365" i="4"/>
  <c r="P2365" i="4"/>
  <c r="M2365" i="4"/>
  <c r="L2365" i="4"/>
  <c r="Q2364" i="4"/>
  <c r="P2364" i="4"/>
  <c r="M2364" i="4"/>
  <c r="L2364" i="4"/>
  <c r="Q2363" i="4"/>
  <c r="P2363" i="4"/>
  <c r="M2363" i="4"/>
  <c r="L2363" i="4"/>
  <c r="Q2362" i="4"/>
  <c r="P2362" i="4"/>
  <c r="M2362" i="4"/>
  <c r="L2362" i="4"/>
  <c r="Q2361" i="4"/>
  <c r="P2361" i="4"/>
  <c r="M2361" i="4"/>
  <c r="L2361" i="4"/>
  <c r="Q2360" i="4"/>
  <c r="P2360" i="4"/>
  <c r="M2360" i="4"/>
  <c r="L2360" i="4"/>
  <c r="Q2359" i="4"/>
  <c r="P2359" i="4"/>
  <c r="M2359" i="4"/>
  <c r="L2359" i="4"/>
  <c r="Q2358" i="4"/>
  <c r="P2358" i="4"/>
  <c r="M2358" i="4"/>
  <c r="L2358" i="4"/>
  <c r="Q2357" i="4"/>
  <c r="P2357" i="4"/>
  <c r="M2357" i="4"/>
  <c r="L2357" i="4"/>
  <c r="Q2356" i="4"/>
  <c r="P2356" i="4"/>
  <c r="M2356" i="4"/>
  <c r="L2356" i="4"/>
  <c r="Q2355" i="4"/>
  <c r="P2355" i="4"/>
  <c r="M2355" i="4"/>
  <c r="L2355" i="4"/>
  <c r="Q2354" i="4"/>
  <c r="P2354" i="4"/>
  <c r="M2354" i="4"/>
  <c r="L2354" i="4"/>
  <c r="Q2353" i="4"/>
  <c r="P2353" i="4"/>
  <c r="M2353" i="4"/>
  <c r="L2353" i="4"/>
  <c r="Q2352" i="4"/>
  <c r="P2352" i="4"/>
  <c r="M2352" i="4"/>
  <c r="L2352" i="4"/>
  <c r="Q2351" i="4"/>
  <c r="P2351" i="4"/>
  <c r="M2351" i="4"/>
  <c r="L2351" i="4"/>
  <c r="Q2350" i="4"/>
  <c r="P2350" i="4"/>
  <c r="M2350" i="4"/>
  <c r="L2350" i="4"/>
  <c r="Q2349" i="4"/>
  <c r="P2349" i="4"/>
  <c r="M2349" i="4"/>
  <c r="L2349" i="4"/>
  <c r="Q2348" i="4"/>
  <c r="P2348" i="4"/>
  <c r="M2348" i="4"/>
  <c r="L2348" i="4"/>
  <c r="Q2347" i="4"/>
  <c r="P2347" i="4"/>
  <c r="M2347" i="4"/>
  <c r="L2347" i="4"/>
  <c r="Q2346" i="4"/>
  <c r="P2346" i="4"/>
  <c r="M2346" i="4"/>
  <c r="L2346" i="4"/>
  <c r="Q2345" i="4"/>
  <c r="P2345" i="4"/>
  <c r="M2345" i="4"/>
  <c r="L2345" i="4"/>
  <c r="Q2344" i="4"/>
  <c r="P2344" i="4"/>
  <c r="M2344" i="4"/>
  <c r="L2344" i="4"/>
  <c r="Q2343" i="4"/>
  <c r="P2343" i="4"/>
  <c r="M2343" i="4"/>
  <c r="L2343" i="4"/>
  <c r="Q2342" i="4"/>
  <c r="P2342" i="4"/>
  <c r="M2342" i="4"/>
  <c r="L2342" i="4"/>
  <c r="Q2341" i="4"/>
  <c r="P2341" i="4"/>
  <c r="M2341" i="4"/>
  <c r="L2341" i="4"/>
  <c r="Q2340" i="4"/>
  <c r="P2340" i="4"/>
  <c r="M2340" i="4"/>
  <c r="L2340" i="4"/>
  <c r="Q2339" i="4"/>
  <c r="P2339" i="4"/>
  <c r="M2339" i="4"/>
  <c r="L2339" i="4"/>
  <c r="Q2338" i="4"/>
  <c r="P2338" i="4"/>
  <c r="M2338" i="4"/>
  <c r="L2338" i="4"/>
  <c r="Q2337" i="4"/>
  <c r="P2337" i="4"/>
  <c r="M2337" i="4"/>
  <c r="L2337" i="4"/>
  <c r="Q2336" i="4"/>
  <c r="P2336" i="4"/>
  <c r="M2336" i="4"/>
  <c r="L2336" i="4"/>
  <c r="Q2335" i="4"/>
  <c r="P2335" i="4"/>
  <c r="M2335" i="4"/>
  <c r="L2335" i="4"/>
  <c r="Q2334" i="4"/>
  <c r="P2334" i="4"/>
  <c r="M2334" i="4"/>
  <c r="L2334" i="4"/>
  <c r="Q2333" i="4"/>
  <c r="P2333" i="4"/>
  <c r="M2333" i="4"/>
  <c r="L2333" i="4"/>
  <c r="Q2332" i="4"/>
  <c r="P2332" i="4"/>
  <c r="M2332" i="4"/>
  <c r="L2332" i="4"/>
  <c r="Q2331" i="4"/>
  <c r="P2331" i="4"/>
  <c r="M2331" i="4"/>
  <c r="L2331" i="4"/>
  <c r="Q2330" i="4"/>
  <c r="P2330" i="4"/>
  <c r="M2330" i="4"/>
  <c r="L2330" i="4"/>
  <c r="Q2329" i="4"/>
  <c r="P2329" i="4"/>
  <c r="M2329" i="4"/>
  <c r="L2329" i="4"/>
  <c r="Q2328" i="4"/>
  <c r="P2328" i="4"/>
  <c r="M2328" i="4"/>
  <c r="L2328" i="4"/>
  <c r="Q2327" i="4"/>
  <c r="P2327" i="4"/>
  <c r="M2327" i="4"/>
  <c r="L2327" i="4"/>
  <c r="Q2326" i="4"/>
  <c r="P2326" i="4"/>
  <c r="M2326" i="4"/>
  <c r="L2326" i="4"/>
  <c r="Q2325" i="4"/>
  <c r="P2325" i="4"/>
  <c r="M2325" i="4"/>
  <c r="L2325" i="4"/>
  <c r="Q2324" i="4"/>
  <c r="P2324" i="4"/>
  <c r="M2324" i="4"/>
  <c r="L2324" i="4"/>
  <c r="Q2323" i="4"/>
  <c r="P2323" i="4"/>
  <c r="M2323" i="4"/>
  <c r="L2323" i="4"/>
  <c r="Q2322" i="4"/>
  <c r="P2322" i="4"/>
  <c r="M2322" i="4"/>
  <c r="L2322" i="4"/>
  <c r="Q2321" i="4"/>
  <c r="P2321" i="4"/>
  <c r="M2321" i="4"/>
  <c r="L2321" i="4"/>
  <c r="Q2320" i="4"/>
  <c r="P2320" i="4"/>
  <c r="M2320" i="4"/>
  <c r="L2320" i="4"/>
  <c r="Q2319" i="4"/>
  <c r="P2319" i="4"/>
  <c r="M2319" i="4"/>
  <c r="L2319" i="4"/>
  <c r="Q2318" i="4"/>
  <c r="P2318" i="4"/>
  <c r="M2318" i="4"/>
  <c r="L2318" i="4"/>
  <c r="Q2317" i="4"/>
  <c r="P2317" i="4"/>
  <c r="M2317" i="4"/>
  <c r="L2317" i="4"/>
  <c r="Q2316" i="4"/>
  <c r="P2316" i="4"/>
  <c r="M2316" i="4"/>
  <c r="L2316" i="4"/>
  <c r="Q2315" i="4"/>
  <c r="P2315" i="4"/>
  <c r="M2315" i="4"/>
  <c r="L2315" i="4"/>
  <c r="Q2314" i="4"/>
  <c r="P2314" i="4"/>
  <c r="M2314" i="4"/>
  <c r="L2314" i="4"/>
  <c r="Q2313" i="4"/>
  <c r="P2313" i="4"/>
  <c r="M2313" i="4"/>
  <c r="L2313" i="4"/>
  <c r="Q2312" i="4"/>
  <c r="P2312" i="4"/>
  <c r="M2312" i="4"/>
  <c r="L2312" i="4"/>
  <c r="Q2311" i="4"/>
  <c r="P2311" i="4"/>
  <c r="M2311" i="4"/>
  <c r="L2311" i="4"/>
  <c r="Q2310" i="4"/>
  <c r="P2310" i="4"/>
  <c r="M2310" i="4"/>
  <c r="L2310" i="4"/>
  <c r="Q2309" i="4"/>
  <c r="P2309" i="4"/>
  <c r="M2309" i="4"/>
  <c r="L2309" i="4"/>
  <c r="Q2308" i="4"/>
  <c r="P2308" i="4"/>
  <c r="M2308" i="4"/>
  <c r="L2308" i="4"/>
  <c r="Q2307" i="4"/>
  <c r="P2307" i="4"/>
  <c r="M2307" i="4"/>
  <c r="L2307" i="4"/>
  <c r="Q2306" i="4"/>
  <c r="P2306" i="4"/>
  <c r="M2306" i="4"/>
  <c r="L2306" i="4"/>
  <c r="Q2305" i="4"/>
  <c r="P2305" i="4"/>
  <c r="M2305" i="4"/>
  <c r="L2305" i="4"/>
  <c r="Q2304" i="4"/>
  <c r="P2304" i="4"/>
  <c r="M2304" i="4"/>
  <c r="L2304" i="4"/>
  <c r="Q2303" i="4"/>
  <c r="P2303" i="4"/>
  <c r="M2303" i="4"/>
  <c r="L2303" i="4"/>
  <c r="Q2302" i="4"/>
  <c r="P2302" i="4"/>
  <c r="M2302" i="4"/>
  <c r="L2302" i="4"/>
  <c r="Q2301" i="4"/>
  <c r="P2301" i="4"/>
  <c r="M2301" i="4"/>
  <c r="L2301" i="4"/>
  <c r="Q2300" i="4"/>
  <c r="P2300" i="4"/>
  <c r="M2300" i="4"/>
  <c r="L2300" i="4"/>
  <c r="Q2299" i="4"/>
  <c r="P2299" i="4"/>
  <c r="M2299" i="4"/>
  <c r="L2299" i="4"/>
  <c r="Q2298" i="4"/>
  <c r="P2298" i="4"/>
  <c r="M2298" i="4"/>
  <c r="L2298" i="4"/>
  <c r="Q2297" i="4"/>
  <c r="P2297" i="4"/>
  <c r="M2297" i="4"/>
  <c r="L2297" i="4"/>
  <c r="Q2296" i="4"/>
  <c r="P2296" i="4"/>
  <c r="M2296" i="4"/>
  <c r="L2296" i="4"/>
  <c r="Q2295" i="4"/>
  <c r="P2295" i="4"/>
  <c r="M2295" i="4"/>
  <c r="L2295" i="4"/>
  <c r="Q2294" i="4"/>
  <c r="P2294" i="4"/>
  <c r="M2294" i="4"/>
  <c r="L2294" i="4"/>
  <c r="Q2293" i="4"/>
  <c r="P2293" i="4"/>
  <c r="M2293" i="4"/>
  <c r="L2293" i="4"/>
  <c r="Q2292" i="4"/>
  <c r="P2292" i="4"/>
  <c r="M2292" i="4"/>
  <c r="L2292" i="4"/>
  <c r="Q2291" i="4"/>
  <c r="P2291" i="4"/>
  <c r="M2291" i="4"/>
  <c r="L2291" i="4"/>
  <c r="Q2290" i="4"/>
  <c r="P2290" i="4"/>
  <c r="M2290" i="4"/>
  <c r="L2290" i="4"/>
  <c r="Q2289" i="4"/>
  <c r="P2289" i="4"/>
  <c r="M2289" i="4"/>
  <c r="L2289" i="4"/>
  <c r="Q2288" i="4"/>
  <c r="P2288" i="4"/>
  <c r="M2288" i="4"/>
  <c r="L2288" i="4"/>
  <c r="Q2287" i="4"/>
  <c r="P2287" i="4"/>
  <c r="M2287" i="4"/>
  <c r="L2287" i="4"/>
  <c r="Q2286" i="4"/>
  <c r="P2286" i="4"/>
  <c r="M2286" i="4"/>
  <c r="L2286" i="4"/>
  <c r="Q2285" i="4"/>
  <c r="P2285" i="4"/>
  <c r="M2285" i="4"/>
  <c r="L2285" i="4"/>
  <c r="Q2284" i="4"/>
  <c r="P2284" i="4"/>
  <c r="M2284" i="4"/>
  <c r="L2284" i="4"/>
  <c r="Q2283" i="4"/>
  <c r="P2283" i="4"/>
  <c r="M2283" i="4"/>
  <c r="L2283" i="4"/>
  <c r="Q2282" i="4"/>
  <c r="P2282" i="4"/>
  <c r="M2282" i="4"/>
  <c r="L2282" i="4"/>
  <c r="Q2281" i="4"/>
  <c r="P2281" i="4"/>
  <c r="M2281" i="4"/>
  <c r="L2281" i="4"/>
  <c r="Q2280" i="4"/>
  <c r="P2280" i="4"/>
  <c r="M2280" i="4"/>
  <c r="L2280" i="4"/>
  <c r="Q2279" i="4"/>
  <c r="P2279" i="4"/>
  <c r="M2279" i="4"/>
  <c r="L2279" i="4"/>
  <c r="Q2278" i="4"/>
  <c r="P2278" i="4"/>
  <c r="M2278" i="4"/>
  <c r="L2278" i="4"/>
  <c r="Q2277" i="4"/>
  <c r="P2277" i="4"/>
  <c r="M2277" i="4"/>
  <c r="L2277" i="4"/>
  <c r="Q2276" i="4"/>
  <c r="P2276" i="4"/>
  <c r="M2276" i="4"/>
  <c r="L2276" i="4"/>
  <c r="Q2275" i="4"/>
  <c r="P2275" i="4"/>
  <c r="M2275" i="4"/>
  <c r="L2275" i="4"/>
  <c r="Q2274" i="4"/>
  <c r="P2274" i="4"/>
  <c r="M2274" i="4"/>
  <c r="L2274" i="4"/>
  <c r="Q2273" i="4"/>
  <c r="P2273" i="4"/>
  <c r="M2273" i="4"/>
  <c r="L2273" i="4"/>
  <c r="Q2272" i="4"/>
  <c r="P2272" i="4"/>
  <c r="M2272" i="4"/>
  <c r="L2272" i="4"/>
  <c r="Q2271" i="4"/>
  <c r="P2271" i="4"/>
  <c r="M2271" i="4"/>
  <c r="L2271" i="4"/>
  <c r="Q2270" i="4"/>
  <c r="P2270" i="4"/>
  <c r="R2270" i="4" s="1"/>
  <c r="M2270" i="4"/>
  <c r="L2270" i="4"/>
  <c r="Q2269" i="4"/>
  <c r="P2269" i="4"/>
  <c r="M2269" i="4"/>
  <c r="L2269" i="4"/>
  <c r="Q2268" i="4"/>
  <c r="P2268" i="4"/>
  <c r="R2268" i="4" s="1"/>
  <c r="M2268" i="4"/>
  <c r="L2268" i="4"/>
  <c r="Q2267" i="4"/>
  <c r="P2267" i="4"/>
  <c r="M2267" i="4"/>
  <c r="L2267" i="4"/>
  <c r="Q2266" i="4"/>
  <c r="P2266" i="4"/>
  <c r="M2266" i="4"/>
  <c r="L2266" i="4"/>
  <c r="Q2265" i="4"/>
  <c r="P2265" i="4"/>
  <c r="M2265" i="4"/>
  <c r="L2265" i="4"/>
  <c r="Q2264" i="4"/>
  <c r="P2264" i="4"/>
  <c r="R2264" i="4" s="1"/>
  <c r="M2264" i="4"/>
  <c r="L2264" i="4"/>
  <c r="Q2263" i="4"/>
  <c r="P2263" i="4"/>
  <c r="M2263" i="4"/>
  <c r="L2263" i="4"/>
  <c r="Q2262" i="4"/>
  <c r="P2262" i="4"/>
  <c r="M2262" i="4"/>
  <c r="L2262" i="4"/>
  <c r="Q2261" i="4"/>
  <c r="P2261" i="4"/>
  <c r="M2261" i="4"/>
  <c r="L2261" i="4"/>
  <c r="Q2260" i="4"/>
  <c r="P2260" i="4"/>
  <c r="R2260" i="4" s="1"/>
  <c r="M2260" i="4"/>
  <c r="L2260" i="4"/>
  <c r="Q2259" i="4"/>
  <c r="P2259" i="4"/>
  <c r="M2259" i="4"/>
  <c r="L2259" i="4"/>
  <c r="Q2258" i="4"/>
  <c r="P2258" i="4"/>
  <c r="R2258" i="4" s="1"/>
  <c r="M2258" i="4"/>
  <c r="L2258" i="4"/>
  <c r="Q2257" i="4"/>
  <c r="P2257" i="4"/>
  <c r="M2257" i="4"/>
  <c r="L2257" i="4"/>
  <c r="Q2256" i="4"/>
  <c r="P2256" i="4"/>
  <c r="M2256" i="4"/>
  <c r="L2256" i="4"/>
  <c r="Q2255" i="4"/>
  <c r="P2255" i="4"/>
  <c r="M2255" i="4"/>
  <c r="L2255" i="4"/>
  <c r="Q2254" i="4"/>
  <c r="P2254" i="4"/>
  <c r="M2254" i="4"/>
  <c r="L2254" i="4"/>
  <c r="Q2253" i="4"/>
  <c r="P2253" i="4"/>
  <c r="M2253" i="4"/>
  <c r="L2253" i="4"/>
  <c r="Q2252" i="4"/>
  <c r="P2252" i="4"/>
  <c r="R2252" i="4" s="1"/>
  <c r="M2252" i="4"/>
  <c r="L2252" i="4"/>
  <c r="Q2251" i="4"/>
  <c r="P2251" i="4"/>
  <c r="M2251" i="4"/>
  <c r="L2251" i="4"/>
  <c r="Q2250" i="4"/>
  <c r="P2250" i="4"/>
  <c r="M2250" i="4"/>
  <c r="L2250" i="4"/>
  <c r="Q2249" i="4"/>
  <c r="P2249" i="4"/>
  <c r="M2249" i="4"/>
  <c r="L2249" i="4"/>
  <c r="Q2248" i="4"/>
  <c r="P2248" i="4"/>
  <c r="R2248" i="4" s="1"/>
  <c r="M2248" i="4"/>
  <c r="L2248" i="4"/>
  <c r="Q2247" i="4"/>
  <c r="P2247" i="4"/>
  <c r="M2247" i="4"/>
  <c r="L2247" i="4"/>
  <c r="Q2246" i="4"/>
  <c r="P2246" i="4"/>
  <c r="R2246" i="4" s="1"/>
  <c r="M2246" i="4"/>
  <c r="L2246" i="4"/>
  <c r="Q2245" i="4"/>
  <c r="P2245" i="4"/>
  <c r="M2245" i="4"/>
  <c r="L2245" i="4"/>
  <c r="Q2244" i="4"/>
  <c r="P2244" i="4"/>
  <c r="R2244" i="4" s="1"/>
  <c r="M2244" i="4"/>
  <c r="L2244" i="4"/>
  <c r="Q2243" i="4"/>
  <c r="P2243" i="4"/>
  <c r="M2243" i="4"/>
  <c r="L2243" i="4"/>
  <c r="Q2242" i="4"/>
  <c r="P2242" i="4"/>
  <c r="M2242" i="4"/>
  <c r="L2242" i="4"/>
  <c r="Q2241" i="4"/>
  <c r="P2241" i="4"/>
  <c r="M2241" i="4"/>
  <c r="L2241" i="4"/>
  <c r="Q2240" i="4"/>
  <c r="P2240" i="4"/>
  <c r="R2240" i="4" s="1"/>
  <c r="M2240" i="4"/>
  <c r="L2240" i="4"/>
  <c r="Q2239" i="4"/>
  <c r="P2239" i="4"/>
  <c r="M2239" i="4"/>
  <c r="L2239" i="4"/>
  <c r="Q2238" i="4"/>
  <c r="P2238" i="4"/>
  <c r="M2238" i="4"/>
  <c r="L2238" i="4"/>
  <c r="Q2237" i="4"/>
  <c r="P2237" i="4"/>
  <c r="M2237" i="4"/>
  <c r="L2237" i="4"/>
  <c r="Q2236" i="4"/>
  <c r="P2236" i="4"/>
  <c r="M2236" i="4"/>
  <c r="L2236" i="4"/>
  <c r="Q2235" i="4"/>
  <c r="P2235" i="4"/>
  <c r="M2235" i="4"/>
  <c r="L2235" i="4"/>
  <c r="Q2234" i="4"/>
  <c r="P2234" i="4"/>
  <c r="M2234" i="4"/>
  <c r="L2234" i="4"/>
  <c r="Q2233" i="4"/>
  <c r="P2233" i="4"/>
  <c r="M2233" i="4"/>
  <c r="L2233" i="4"/>
  <c r="Q2232" i="4"/>
  <c r="P2232" i="4"/>
  <c r="R2232" i="4" s="1"/>
  <c r="M2232" i="4"/>
  <c r="L2232" i="4"/>
  <c r="Q2231" i="4"/>
  <c r="P2231" i="4"/>
  <c r="M2231" i="4"/>
  <c r="L2231" i="4"/>
  <c r="Q2230" i="4"/>
  <c r="P2230" i="4"/>
  <c r="M2230" i="4"/>
  <c r="L2230" i="4"/>
  <c r="Q2229" i="4"/>
  <c r="P2229" i="4"/>
  <c r="M2229" i="4"/>
  <c r="L2229" i="4"/>
  <c r="Q2228" i="4"/>
  <c r="P2228" i="4"/>
  <c r="R2228" i="4" s="1"/>
  <c r="M2228" i="4"/>
  <c r="L2228" i="4"/>
  <c r="Q2227" i="4"/>
  <c r="P2227" i="4"/>
  <c r="M2227" i="4"/>
  <c r="L2227" i="4"/>
  <c r="Q2226" i="4"/>
  <c r="P2226" i="4"/>
  <c r="R2226" i="4" s="1"/>
  <c r="M2226" i="4"/>
  <c r="L2226" i="4"/>
  <c r="Q2225" i="4"/>
  <c r="P2225" i="4"/>
  <c r="M2225" i="4"/>
  <c r="L2225" i="4"/>
  <c r="Q2224" i="4"/>
  <c r="P2224" i="4"/>
  <c r="M2224" i="4"/>
  <c r="L2224" i="4"/>
  <c r="Q2223" i="4"/>
  <c r="P2223" i="4"/>
  <c r="M2223" i="4"/>
  <c r="L2223" i="4"/>
  <c r="Q2222" i="4"/>
  <c r="P2222" i="4"/>
  <c r="M2222" i="4"/>
  <c r="L2222" i="4"/>
  <c r="Q2221" i="4"/>
  <c r="P2221" i="4"/>
  <c r="M2221" i="4"/>
  <c r="L2221" i="4"/>
  <c r="Q2220" i="4"/>
  <c r="P2220" i="4"/>
  <c r="R2220" i="4" s="1"/>
  <c r="M2220" i="4"/>
  <c r="N2220" i="4" s="1"/>
  <c r="L2220" i="4"/>
  <c r="Q2219" i="4"/>
  <c r="P2219" i="4"/>
  <c r="M2219" i="4"/>
  <c r="L2219" i="4"/>
  <c r="Q2218" i="4"/>
  <c r="P2218" i="4"/>
  <c r="M2218" i="4"/>
  <c r="L2218" i="4"/>
  <c r="Q2217" i="4"/>
  <c r="P2217" i="4"/>
  <c r="M2217" i="4"/>
  <c r="L2217" i="4"/>
  <c r="Q2216" i="4"/>
  <c r="P2216" i="4"/>
  <c r="R2216" i="4" s="1"/>
  <c r="N2216" i="4"/>
  <c r="M2216" i="4"/>
  <c r="L2216" i="4"/>
  <c r="Q2215" i="4"/>
  <c r="P2215" i="4"/>
  <c r="M2215" i="4"/>
  <c r="L2215" i="4"/>
  <c r="Q2214" i="4"/>
  <c r="P2214" i="4"/>
  <c r="M2214" i="4"/>
  <c r="L2214" i="4"/>
  <c r="Q2213" i="4"/>
  <c r="P2213" i="4"/>
  <c r="M2213" i="4"/>
  <c r="L2213" i="4"/>
  <c r="Q2212" i="4"/>
  <c r="P2212" i="4"/>
  <c r="M2212" i="4"/>
  <c r="L2212" i="4"/>
  <c r="Q2211" i="4"/>
  <c r="P2211" i="4"/>
  <c r="M2211" i="4"/>
  <c r="L2211" i="4"/>
  <c r="Q2210" i="4"/>
  <c r="P2210" i="4"/>
  <c r="M2210" i="4"/>
  <c r="L2210" i="4"/>
  <c r="Q2209" i="4"/>
  <c r="P2209" i="4"/>
  <c r="M2209" i="4"/>
  <c r="L2209" i="4"/>
  <c r="Q2208" i="4"/>
  <c r="P2208" i="4"/>
  <c r="M2208" i="4"/>
  <c r="L2208" i="4"/>
  <c r="Q2207" i="4"/>
  <c r="P2207" i="4"/>
  <c r="M2207" i="4"/>
  <c r="L2207" i="4"/>
  <c r="Q2206" i="4"/>
  <c r="P2206" i="4"/>
  <c r="M2206" i="4"/>
  <c r="L2206" i="4"/>
  <c r="Q2205" i="4"/>
  <c r="P2205" i="4"/>
  <c r="M2205" i="4"/>
  <c r="L2205" i="4"/>
  <c r="Q2204" i="4"/>
  <c r="P2204" i="4"/>
  <c r="M2204" i="4"/>
  <c r="L2204" i="4"/>
  <c r="Q2203" i="4"/>
  <c r="P2203" i="4"/>
  <c r="M2203" i="4"/>
  <c r="L2203" i="4"/>
  <c r="Q2202" i="4"/>
  <c r="P2202" i="4"/>
  <c r="M2202" i="4"/>
  <c r="L2202" i="4"/>
  <c r="Q2201" i="4"/>
  <c r="P2201" i="4"/>
  <c r="M2201" i="4"/>
  <c r="L2201" i="4"/>
  <c r="Q2200" i="4"/>
  <c r="P2200" i="4"/>
  <c r="R2200" i="4" s="1"/>
  <c r="M2200" i="4"/>
  <c r="L2200" i="4"/>
  <c r="Q2199" i="4"/>
  <c r="P2199" i="4"/>
  <c r="M2199" i="4"/>
  <c r="L2199" i="4"/>
  <c r="Q2198" i="4"/>
  <c r="P2198" i="4"/>
  <c r="R2198" i="4" s="1"/>
  <c r="M2198" i="4"/>
  <c r="L2198" i="4"/>
  <c r="Q2197" i="4"/>
  <c r="P2197" i="4"/>
  <c r="M2197" i="4"/>
  <c r="L2197" i="4"/>
  <c r="Q2196" i="4"/>
  <c r="P2196" i="4"/>
  <c r="R2196" i="4" s="1"/>
  <c r="M2196" i="4"/>
  <c r="L2196" i="4"/>
  <c r="Q2195" i="4"/>
  <c r="P2195" i="4"/>
  <c r="M2195" i="4"/>
  <c r="L2195" i="4"/>
  <c r="Q2194" i="4"/>
  <c r="P2194" i="4"/>
  <c r="R2194" i="4" s="1"/>
  <c r="M2194" i="4"/>
  <c r="L2194" i="4"/>
  <c r="Q2193" i="4"/>
  <c r="P2193" i="4"/>
  <c r="M2193" i="4"/>
  <c r="L2193" i="4"/>
  <c r="Q2192" i="4"/>
  <c r="P2192" i="4"/>
  <c r="M2192" i="4"/>
  <c r="L2192" i="4"/>
  <c r="Q2191" i="4"/>
  <c r="P2191" i="4"/>
  <c r="M2191" i="4"/>
  <c r="L2191" i="4"/>
  <c r="Q2190" i="4"/>
  <c r="P2190" i="4"/>
  <c r="M2190" i="4"/>
  <c r="L2190" i="4"/>
  <c r="Q2189" i="4"/>
  <c r="P2189" i="4"/>
  <c r="M2189" i="4"/>
  <c r="L2189" i="4"/>
  <c r="Q2188" i="4"/>
  <c r="P2188" i="4"/>
  <c r="R2188" i="4" s="1"/>
  <c r="M2188" i="4"/>
  <c r="L2188" i="4"/>
  <c r="Q2187" i="4"/>
  <c r="P2187" i="4"/>
  <c r="M2187" i="4"/>
  <c r="L2187" i="4"/>
  <c r="Q2186" i="4"/>
  <c r="P2186" i="4"/>
  <c r="M2186" i="4"/>
  <c r="L2186" i="4"/>
  <c r="Q2185" i="4"/>
  <c r="P2185" i="4"/>
  <c r="M2185" i="4"/>
  <c r="L2185" i="4"/>
  <c r="Q2184" i="4"/>
  <c r="P2184" i="4"/>
  <c r="R2184" i="4" s="1"/>
  <c r="M2184" i="4"/>
  <c r="L2184" i="4"/>
  <c r="Q2183" i="4"/>
  <c r="P2183" i="4"/>
  <c r="M2183" i="4"/>
  <c r="L2183" i="4"/>
  <c r="Q2182" i="4"/>
  <c r="P2182" i="4"/>
  <c r="R2182" i="4" s="1"/>
  <c r="M2182" i="4"/>
  <c r="L2182" i="4"/>
  <c r="Q2181" i="4"/>
  <c r="P2181" i="4"/>
  <c r="M2181" i="4"/>
  <c r="L2181" i="4"/>
  <c r="Q2180" i="4"/>
  <c r="P2180" i="4"/>
  <c r="M2180" i="4"/>
  <c r="L2180" i="4"/>
  <c r="Q2179" i="4"/>
  <c r="P2179" i="4"/>
  <c r="M2179" i="4"/>
  <c r="L2179" i="4"/>
  <c r="Q2178" i="4"/>
  <c r="P2178" i="4"/>
  <c r="M2178" i="4"/>
  <c r="L2178" i="4"/>
  <c r="Q2177" i="4"/>
  <c r="P2177" i="4"/>
  <c r="M2177" i="4"/>
  <c r="L2177" i="4"/>
  <c r="Q2176" i="4"/>
  <c r="P2176" i="4"/>
  <c r="R2176" i="4" s="1"/>
  <c r="M2176" i="4"/>
  <c r="L2176" i="4"/>
  <c r="Q2175" i="4"/>
  <c r="P2175" i="4"/>
  <c r="M2175" i="4"/>
  <c r="L2175" i="4"/>
  <c r="Q2174" i="4"/>
  <c r="P2174" i="4"/>
  <c r="R2174" i="4" s="1"/>
  <c r="M2174" i="4"/>
  <c r="L2174" i="4"/>
  <c r="Q2173" i="4"/>
  <c r="P2173" i="4"/>
  <c r="M2173" i="4"/>
  <c r="L2173" i="4"/>
  <c r="Q2172" i="4"/>
  <c r="P2172" i="4"/>
  <c r="M2172" i="4"/>
  <c r="L2172" i="4"/>
  <c r="Q2171" i="4"/>
  <c r="P2171" i="4"/>
  <c r="M2171" i="4"/>
  <c r="L2171" i="4"/>
  <c r="Q2170" i="4"/>
  <c r="P2170" i="4"/>
  <c r="M2170" i="4"/>
  <c r="L2170" i="4"/>
  <c r="Q2169" i="4"/>
  <c r="P2169" i="4"/>
  <c r="M2169" i="4"/>
  <c r="L2169" i="4"/>
  <c r="Q2168" i="4"/>
  <c r="P2168" i="4"/>
  <c r="R2168" i="4" s="1"/>
  <c r="M2168" i="4"/>
  <c r="L2168" i="4"/>
  <c r="Q2167" i="4"/>
  <c r="P2167" i="4"/>
  <c r="M2167" i="4"/>
  <c r="L2167" i="4"/>
  <c r="Q2166" i="4"/>
  <c r="P2166" i="4"/>
  <c r="R2166" i="4" s="1"/>
  <c r="M2166" i="4"/>
  <c r="L2166" i="4"/>
  <c r="Q2165" i="4"/>
  <c r="P2165" i="4"/>
  <c r="M2165" i="4"/>
  <c r="L2165" i="4"/>
  <c r="Q2164" i="4"/>
  <c r="P2164" i="4"/>
  <c r="R2164" i="4" s="1"/>
  <c r="M2164" i="4"/>
  <c r="L2164" i="4"/>
  <c r="Q2163" i="4"/>
  <c r="P2163" i="4"/>
  <c r="M2163" i="4"/>
  <c r="L2163" i="4"/>
  <c r="Q2162" i="4"/>
  <c r="P2162" i="4"/>
  <c r="R2162" i="4" s="1"/>
  <c r="M2162" i="4"/>
  <c r="L2162" i="4"/>
  <c r="Q2161" i="4"/>
  <c r="P2161" i="4"/>
  <c r="M2161" i="4"/>
  <c r="L2161" i="4"/>
  <c r="Q2160" i="4"/>
  <c r="P2160" i="4"/>
  <c r="R2160" i="4" s="1"/>
  <c r="M2160" i="4"/>
  <c r="L2160" i="4"/>
  <c r="Q2159" i="4"/>
  <c r="P2159" i="4"/>
  <c r="M2159" i="4"/>
  <c r="L2159" i="4"/>
  <c r="Q2158" i="4"/>
  <c r="P2158" i="4"/>
  <c r="M2158" i="4"/>
  <c r="L2158" i="4"/>
  <c r="Q2157" i="4"/>
  <c r="P2157" i="4"/>
  <c r="M2157" i="4"/>
  <c r="L2157" i="4"/>
  <c r="Q2156" i="4"/>
  <c r="P2156" i="4"/>
  <c r="R2156" i="4" s="1"/>
  <c r="M2156" i="4"/>
  <c r="L2156" i="4"/>
  <c r="Q2155" i="4"/>
  <c r="P2155" i="4"/>
  <c r="M2155" i="4"/>
  <c r="L2155" i="4"/>
  <c r="Q2154" i="4"/>
  <c r="P2154" i="4"/>
  <c r="R2154" i="4" s="1"/>
  <c r="M2154" i="4"/>
  <c r="L2154" i="4"/>
  <c r="Q2153" i="4"/>
  <c r="P2153" i="4"/>
  <c r="M2153" i="4"/>
  <c r="L2153" i="4"/>
  <c r="Q2152" i="4"/>
  <c r="P2152" i="4"/>
  <c r="R2152" i="4" s="1"/>
  <c r="M2152" i="4"/>
  <c r="L2152" i="4"/>
  <c r="Q2151" i="4"/>
  <c r="P2151" i="4"/>
  <c r="M2151" i="4"/>
  <c r="L2151" i="4"/>
  <c r="Q2150" i="4"/>
  <c r="P2150" i="4"/>
  <c r="R2150" i="4" s="1"/>
  <c r="M2150" i="4"/>
  <c r="L2150" i="4"/>
  <c r="Q2149" i="4"/>
  <c r="P2149" i="4"/>
  <c r="M2149" i="4"/>
  <c r="L2149" i="4"/>
  <c r="Q2148" i="4"/>
  <c r="P2148" i="4"/>
  <c r="R2148" i="4" s="1"/>
  <c r="M2148" i="4"/>
  <c r="L2148" i="4"/>
  <c r="Q2147" i="4"/>
  <c r="P2147" i="4"/>
  <c r="M2147" i="4"/>
  <c r="L2147" i="4"/>
  <c r="Q2146" i="4"/>
  <c r="P2146" i="4"/>
  <c r="R2146" i="4" s="1"/>
  <c r="M2146" i="4"/>
  <c r="L2146" i="4"/>
  <c r="Q2145" i="4"/>
  <c r="P2145" i="4"/>
  <c r="M2145" i="4"/>
  <c r="L2145" i="4"/>
  <c r="Q2144" i="4"/>
  <c r="P2144" i="4"/>
  <c r="R2144" i="4" s="1"/>
  <c r="M2144" i="4"/>
  <c r="L2144" i="4"/>
  <c r="Q2143" i="4"/>
  <c r="P2143" i="4"/>
  <c r="M2143" i="4"/>
  <c r="L2143" i="4"/>
  <c r="Q2142" i="4"/>
  <c r="P2142" i="4"/>
  <c r="M2142" i="4"/>
  <c r="L2142" i="4"/>
  <c r="Q2141" i="4"/>
  <c r="P2141" i="4"/>
  <c r="M2141" i="4"/>
  <c r="L2141" i="4"/>
  <c r="Q2140" i="4"/>
  <c r="P2140" i="4"/>
  <c r="M2140" i="4"/>
  <c r="L2140" i="4"/>
  <c r="Q2139" i="4"/>
  <c r="P2139" i="4"/>
  <c r="M2139" i="4"/>
  <c r="L2139" i="4"/>
  <c r="Q2138" i="4"/>
  <c r="P2138" i="4"/>
  <c r="M2138" i="4"/>
  <c r="L2138" i="4"/>
  <c r="Q2137" i="4"/>
  <c r="P2137" i="4"/>
  <c r="M2137" i="4"/>
  <c r="L2137" i="4"/>
  <c r="Q2136" i="4"/>
  <c r="P2136" i="4"/>
  <c r="M2136" i="4"/>
  <c r="L2136" i="4"/>
  <c r="Q2135" i="4"/>
  <c r="P2135" i="4"/>
  <c r="M2135" i="4"/>
  <c r="L2135" i="4"/>
  <c r="Q2134" i="4"/>
  <c r="P2134" i="4"/>
  <c r="M2134" i="4"/>
  <c r="L2134" i="4"/>
  <c r="Q2133" i="4"/>
  <c r="P2133" i="4"/>
  <c r="M2133" i="4"/>
  <c r="L2133" i="4"/>
  <c r="Q2132" i="4"/>
  <c r="P2132" i="4"/>
  <c r="M2132" i="4"/>
  <c r="L2132" i="4"/>
  <c r="Q2131" i="4"/>
  <c r="P2131" i="4"/>
  <c r="M2131" i="4"/>
  <c r="L2131" i="4"/>
  <c r="Q2130" i="4"/>
  <c r="P2130" i="4"/>
  <c r="M2130" i="4"/>
  <c r="L2130" i="4"/>
  <c r="Q2129" i="4"/>
  <c r="P2129" i="4"/>
  <c r="M2129" i="4"/>
  <c r="L2129" i="4"/>
  <c r="Q2128" i="4"/>
  <c r="P2128" i="4"/>
  <c r="M2128" i="4"/>
  <c r="L2128" i="4"/>
  <c r="Q2127" i="4"/>
  <c r="P2127" i="4"/>
  <c r="M2127" i="4"/>
  <c r="L2127" i="4"/>
  <c r="Q2126" i="4"/>
  <c r="P2126" i="4"/>
  <c r="M2126" i="4"/>
  <c r="L2126" i="4"/>
  <c r="Q2125" i="4"/>
  <c r="P2125" i="4"/>
  <c r="M2125" i="4"/>
  <c r="L2125" i="4"/>
  <c r="Q2124" i="4"/>
  <c r="P2124" i="4"/>
  <c r="R2124" i="4" s="1"/>
  <c r="M2124" i="4"/>
  <c r="L2124" i="4"/>
  <c r="Q2123" i="4"/>
  <c r="P2123" i="4"/>
  <c r="M2123" i="4"/>
  <c r="L2123" i="4"/>
  <c r="Q2122" i="4"/>
  <c r="P2122" i="4"/>
  <c r="R2122" i="4" s="1"/>
  <c r="M2122" i="4"/>
  <c r="L2122" i="4"/>
  <c r="Q2121" i="4"/>
  <c r="P2121" i="4"/>
  <c r="M2121" i="4"/>
  <c r="L2121" i="4"/>
  <c r="Q2120" i="4"/>
  <c r="P2120" i="4"/>
  <c r="R2120" i="4" s="1"/>
  <c r="M2120" i="4"/>
  <c r="L2120" i="4"/>
  <c r="Q2119" i="4"/>
  <c r="P2119" i="4"/>
  <c r="M2119" i="4"/>
  <c r="L2119" i="4"/>
  <c r="Q2118" i="4"/>
  <c r="P2118" i="4"/>
  <c r="R2118" i="4" s="1"/>
  <c r="M2118" i="4"/>
  <c r="L2118" i="4"/>
  <c r="Q2117" i="4"/>
  <c r="P2117" i="4"/>
  <c r="M2117" i="4"/>
  <c r="L2117" i="4"/>
  <c r="Q2116" i="4"/>
  <c r="P2116" i="4"/>
  <c r="R2116" i="4" s="1"/>
  <c r="M2116" i="4"/>
  <c r="L2116" i="4"/>
  <c r="Q2115" i="4"/>
  <c r="P2115" i="4"/>
  <c r="M2115" i="4"/>
  <c r="L2115" i="4"/>
  <c r="Q2114" i="4"/>
  <c r="P2114" i="4"/>
  <c r="R2114" i="4" s="1"/>
  <c r="M2114" i="4"/>
  <c r="L2114" i="4"/>
  <c r="Q2113" i="4"/>
  <c r="P2113" i="4"/>
  <c r="M2113" i="4"/>
  <c r="L2113" i="4"/>
  <c r="Q2112" i="4"/>
  <c r="P2112" i="4"/>
  <c r="R2112" i="4" s="1"/>
  <c r="M2112" i="4"/>
  <c r="L2112" i="4"/>
  <c r="Q2111" i="4"/>
  <c r="P2111" i="4"/>
  <c r="M2111" i="4"/>
  <c r="L2111" i="4"/>
  <c r="Q2110" i="4"/>
  <c r="P2110" i="4"/>
  <c r="M2110" i="4"/>
  <c r="L2110" i="4"/>
  <c r="Q2109" i="4"/>
  <c r="P2109" i="4"/>
  <c r="M2109" i="4"/>
  <c r="L2109" i="4"/>
  <c r="Q2108" i="4"/>
  <c r="P2108" i="4"/>
  <c r="R2108" i="4" s="1"/>
  <c r="M2108" i="4"/>
  <c r="L2108" i="4"/>
  <c r="Q2107" i="4"/>
  <c r="P2107" i="4"/>
  <c r="M2107" i="4"/>
  <c r="L2107" i="4"/>
  <c r="Q2106" i="4"/>
  <c r="P2106" i="4"/>
  <c r="M2106" i="4"/>
  <c r="L2106" i="4"/>
  <c r="Q2105" i="4"/>
  <c r="P2105" i="4"/>
  <c r="M2105" i="4"/>
  <c r="L2105" i="4"/>
  <c r="Q2104" i="4"/>
  <c r="P2104" i="4"/>
  <c r="R2104" i="4" s="1"/>
  <c r="M2104" i="4"/>
  <c r="L2104" i="4"/>
  <c r="Q2103" i="4"/>
  <c r="P2103" i="4"/>
  <c r="M2103" i="4"/>
  <c r="L2103" i="4"/>
  <c r="Q2102" i="4"/>
  <c r="P2102" i="4"/>
  <c r="R2102" i="4" s="1"/>
  <c r="M2102" i="4"/>
  <c r="L2102" i="4"/>
  <c r="Q2101" i="4"/>
  <c r="P2101" i="4"/>
  <c r="M2101" i="4"/>
  <c r="L2101" i="4"/>
  <c r="Q2100" i="4"/>
  <c r="P2100" i="4"/>
  <c r="R2100" i="4" s="1"/>
  <c r="M2100" i="4"/>
  <c r="L2100" i="4"/>
  <c r="Q2099" i="4"/>
  <c r="P2099" i="4"/>
  <c r="M2099" i="4"/>
  <c r="L2099" i="4"/>
  <c r="Q2098" i="4"/>
  <c r="P2098" i="4"/>
  <c r="R2098" i="4" s="1"/>
  <c r="M2098" i="4"/>
  <c r="L2098" i="4"/>
  <c r="Q2097" i="4"/>
  <c r="P2097" i="4"/>
  <c r="M2097" i="4"/>
  <c r="L2097" i="4"/>
  <c r="Q2096" i="4"/>
  <c r="P2096" i="4"/>
  <c r="R2096" i="4" s="1"/>
  <c r="M2096" i="4"/>
  <c r="L2096" i="4"/>
  <c r="Q2095" i="4"/>
  <c r="P2095" i="4"/>
  <c r="M2095" i="4"/>
  <c r="L2095" i="4"/>
  <c r="Q2094" i="4"/>
  <c r="P2094" i="4"/>
  <c r="R2094" i="4" s="1"/>
  <c r="M2094" i="4"/>
  <c r="L2094" i="4"/>
  <c r="Q2093" i="4"/>
  <c r="P2093" i="4"/>
  <c r="M2093" i="4"/>
  <c r="L2093" i="4"/>
  <c r="Q2092" i="4"/>
  <c r="P2092" i="4"/>
  <c r="R2092" i="4" s="1"/>
  <c r="M2092" i="4"/>
  <c r="L2092" i="4"/>
  <c r="Q2091" i="4"/>
  <c r="P2091" i="4"/>
  <c r="M2091" i="4"/>
  <c r="L2091" i="4"/>
  <c r="Q2090" i="4"/>
  <c r="P2090" i="4"/>
  <c r="M2090" i="4"/>
  <c r="L2090" i="4"/>
  <c r="Q2089" i="4"/>
  <c r="P2089" i="4"/>
  <c r="M2089" i="4"/>
  <c r="L2089" i="4"/>
  <c r="Q2088" i="4"/>
  <c r="P2088" i="4"/>
  <c r="M2088" i="4"/>
  <c r="L2088" i="4"/>
  <c r="Q2087" i="4"/>
  <c r="P2087" i="4"/>
  <c r="M2087" i="4"/>
  <c r="L2087" i="4"/>
  <c r="Q2086" i="4"/>
  <c r="P2086" i="4"/>
  <c r="M2086" i="4"/>
  <c r="L2086" i="4"/>
  <c r="Q2085" i="4"/>
  <c r="P2085" i="4"/>
  <c r="M2085" i="4"/>
  <c r="L2085" i="4"/>
  <c r="Q2084" i="4"/>
  <c r="P2084" i="4"/>
  <c r="M2084" i="4"/>
  <c r="L2084" i="4"/>
  <c r="Q2083" i="4"/>
  <c r="P2083" i="4"/>
  <c r="M2083" i="4"/>
  <c r="L2083" i="4"/>
  <c r="Q2082" i="4"/>
  <c r="P2082" i="4"/>
  <c r="M2082" i="4"/>
  <c r="L2082" i="4"/>
  <c r="Q2081" i="4"/>
  <c r="P2081" i="4"/>
  <c r="M2081" i="4"/>
  <c r="L2081" i="4"/>
  <c r="Q2080" i="4"/>
  <c r="P2080" i="4"/>
  <c r="M2080" i="4"/>
  <c r="L2080" i="4"/>
  <c r="Q2079" i="4"/>
  <c r="P2079" i="4"/>
  <c r="M2079" i="4"/>
  <c r="L2079" i="4"/>
  <c r="Q2078" i="4"/>
  <c r="P2078" i="4"/>
  <c r="M2078" i="4"/>
  <c r="L2078" i="4"/>
  <c r="Q2077" i="4"/>
  <c r="P2077" i="4"/>
  <c r="M2077" i="4"/>
  <c r="L2077" i="4"/>
  <c r="Q2076" i="4"/>
  <c r="P2076" i="4"/>
  <c r="M2076" i="4"/>
  <c r="L2076" i="4"/>
  <c r="Q2075" i="4"/>
  <c r="P2075" i="4"/>
  <c r="M2075" i="4"/>
  <c r="L2075" i="4"/>
  <c r="Q2074" i="4"/>
  <c r="P2074" i="4"/>
  <c r="M2074" i="4"/>
  <c r="L2074" i="4"/>
  <c r="Q2073" i="4"/>
  <c r="P2073" i="4"/>
  <c r="M2073" i="4"/>
  <c r="L2073" i="4"/>
  <c r="Q2072" i="4"/>
  <c r="P2072" i="4"/>
  <c r="M2072" i="4"/>
  <c r="L2072" i="4"/>
  <c r="Q2071" i="4"/>
  <c r="P2071" i="4"/>
  <c r="M2071" i="4"/>
  <c r="L2071" i="4"/>
  <c r="Q2070" i="4"/>
  <c r="P2070" i="4"/>
  <c r="M2070" i="4"/>
  <c r="L2070" i="4"/>
  <c r="Q2069" i="4"/>
  <c r="P2069" i="4"/>
  <c r="M2069" i="4"/>
  <c r="L2069" i="4"/>
  <c r="Q2068" i="4"/>
  <c r="P2068" i="4"/>
  <c r="M2068" i="4"/>
  <c r="L2068" i="4"/>
  <c r="Q2067" i="4"/>
  <c r="P2067" i="4"/>
  <c r="M2067" i="4"/>
  <c r="L2067" i="4"/>
  <c r="Q2066" i="4"/>
  <c r="P2066" i="4"/>
  <c r="M2066" i="4"/>
  <c r="L2066" i="4"/>
  <c r="Q2065" i="4"/>
  <c r="P2065" i="4"/>
  <c r="M2065" i="4"/>
  <c r="L2065" i="4"/>
  <c r="Q2064" i="4"/>
  <c r="P2064" i="4"/>
  <c r="R2064" i="4" s="1"/>
  <c r="M2064" i="4"/>
  <c r="L2064" i="4"/>
  <c r="Q2063" i="4"/>
  <c r="P2063" i="4"/>
  <c r="M2063" i="4"/>
  <c r="L2063" i="4"/>
  <c r="Q2062" i="4"/>
  <c r="P2062" i="4"/>
  <c r="M2062" i="4"/>
  <c r="L2062" i="4"/>
  <c r="Q2061" i="4"/>
  <c r="P2061" i="4"/>
  <c r="M2061" i="4"/>
  <c r="L2061" i="4"/>
  <c r="Q2060" i="4"/>
  <c r="P2060" i="4"/>
  <c r="M2060" i="4"/>
  <c r="L2060" i="4"/>
  <c r="Q2059" i="4"/>
  <c r="P2059" i="4"/>
  <c r="M2059" i="4"/>
  <c r="L2059" i="4"/>
  <c r="Q2058" i="4"/>
  <c r="P2058" i="4"/>
  <c r="M2058" i="4"/>
  <c r="L2058" i="4"/>
  <c r="Q2057" i="4"/>
  <c r="P2057" i="4"/>
  <c r="M2057" i="4"/>
  <c r="L2057" i="4"/>
  <c r="Q2056" i="4"/>
  <c r="P2056" i="4"/>
  <c r="M2056" i="4"/>
  <c r="L2056" i="4"/>
  <c r="Q2055" i="4"/>
  <c r="P2055" i="4"/>
  <c r="M2055" i="4"/>
  <c r="L2055" i="4"/>
  <c r="Q2054" i="4"/>
  <c r="P2054" i="4"/>
  <c r="M2054" i="4"/>
  <c r="L2054" i="4"/>
  <c r="Q2053" i="4"/>
  <c r="P2053" i="4"/>
  <c r="M2053" i="4"/>
  <c r="L2053" i="4"/>
  <c r="Q2052" i="4"/>
  <c r="P2052" i="4"/>
  <c r="M2052" i="4"/>
  <c r="L2052" i="4"/>
  <c r="Q2051" i="4"/>
  <c r="P2051" i="4"/>
  <c r="M2051" i="4"/>
  <c r="L2051" i="4"/>
  <c r="Q2050" i="4"/>
  <c r="P2050" i="4"/>
  <c r="R2050" i="4" s="1"/>
  <c r="M2050" i="4"/>
  <c r="L2050" i="4"/>
  <c r="Q2049" i="4"/>
  <c r="P2049" i="4"/>
  <c r="M2049" i="4"/>
  <c r="L2049" i="4"/>
  <c r="Q2048" i="4"/>
  <c r="P2048" i="4"/>
  <c r="R2048" i="4" s="1"/>
  <c r="M2048" i="4"/>
  <c r="L2048" i="4"/>
  <c r="Q2047" i="4"/>
  <c r="P2047" i="4"/>
  <c r="M2047" i="4"/>
  <c r="L2047" i="4"/>
  <c r="Q2046" i="4"/>
  <c r="P2046" i="4"/>
  <c r="R2046" i="4" s="1"/>
  <c r="M2046" i="4"/>
  <c r="L2046" i="4"/>
  <c r="Q2045" i="4"/>
  <c r="P2045" i="4"/>
  <c r="M2045" i="4"/>
  <c r="L2045" i="4"/>
  <c r="Q2044" i="4"/>
  <c r="P2044" i="4"/>
  <c r="R2044" i="4" s="1"/>
  <c r="M2044" i="4"/>
  <c r="L2044" i="4"/>
  <c r="Q2043" i="4"/>
  <c r="P2043" i="4"/>
  <c r="M2043" i="4"/>
  <c r="L2043" i="4"/>
  <c r="Q2042" i="4"/>
  <c r="P2042" i="4"/>
  <c r="M2042" i="4"/>
  <c r="L2042" i="4"/>
  <c r="Q2041" i="4"/>
  <c r="P2041" i="4"/>
  <c r="M2041" i="4"/>
  <c r="L2041" i="4"/>
  <c r="Q2040" i="4"/>
  <c r="P2040" i="4"/>
  <c r="R2040" i="4" s="1"/>
  <c r="M2040" i="4"/>
  <c r="L2040" i="4"/>
  <c r="Q2039" i="4"/>
  <c r="P2039" i="4"/>
  <c r="M2039" i="4"/>
  <c r="L2039" i="4"/>
  <c r="Q2038" i="4"/>
  <c r="P2038" i="4"/>
  <c r="R2038" i="4" s="1"/>
  <c r="M2038" i="4"/>
  <c r="L2038" i="4"/>
  <c r="Q2037" i="4"/>
  <c r="P2037" i="4"/>
  <c r="M2037" i="4"/>
  <c r="L2037" i="4"/>
  <c r="Q2036" i="4"/>
  <c r="P2036" i="4"/>
  <c r="R2036" i="4" s="1"/>
  <c r="M2036" i="4"/>
  <c r="L2036" i="4"/>
  <c r="Q2035" i="4"/>
  <c r="P2035" i="4"/>
  <c r="M2035" i="4"/>
  <c r="L2035" i="4"/>
  <c r="Q2034" i="4"/>
  <c r="P2034" i="4"/>
  <c r="R2034" i="4" s="1"/>
  <c r="M2034" i="4"/>
  <c r="L2034" i="4"/>
  <c r="Q2033" i="4"/>
  <c r="P2033" i="4"/>
  <c r="M2033" i="4"/>
  <c r="L2033" i="4"/>
  <c r="Q2032" i="4"/>
  <c r="P2032" i="4"/>
  <c r="R2032" i="4" s="1"/>
  <c r="M2032" i="4"/>
  <c r="L2032" i="4"/>
  <c r="Q2031" i="4"/>
  <c r="P2031" i="4"/>
  <c r="M2031" i="4"/>
  <c r="L2031" i="4"/>
  <c r="Q2030" i="4"/>
  <c r="P2030" i="4"/>
  <c r="R2030" i="4" s="1"/>
  <c r="M2030" i="4"/>
  <c r="L2030" i="4"/>
  <c r="Q2029" i="4"/>
  <c r="P2029" i="4"/>
  <c r="M2029" i="4"/>
  <c r="L2029" i="4"/>
  <c r="Q2028" i="4"/>
  <c r="P2028" i="4"/>
  <c r="R2028" i="4" s="1"/>
  <c r="M2028" i="4"/>
  <c r="L2028" i="4"/>
  <c r="Q2027" i="4"/>
  <c r="P2027" i="4"/>
  <c r="M2027" i="4"/>
  <c r="L2027" i="4"/>
  <c r="Q2026" i="4"/>
  <c r="P2026" i="4"/>
  <c r="M2026" i="4"/>
  <c r="L2026" i="4"/>
  <c r="Q2025" i="4"/>
  <c r="P2025" i="4"/>
  <c r="M2025" i="4"/>
  <c r="L2025" i="4"/>
  <c r="Q2024" i="4"/>
  <c r="P2024" i="4"/>
  <c r="R2024" i="4" s="1"/>
  <c r="M2024" i="4"/>
  <c r="L2024" i="4"/>
  <c r="Q2023" i="4"/>
  <c r="P2023" i="4"/>
  <c r="M2023" i="4"/>
  <c r="L2023" i="4"/>
  <c r="Q2022" i="4"/>
  <c r="P2022" i="4"/>
  <c r="R2022" i="4" s="1"/>
  <c r="M2022" i="4"/>
  <c r="L2022" i="4"/>
  <c r="Q2021" i="4"/>
  <c r="P2021" i="4"/>
  <c r="M2021" i="4"/>
  <c r="L2021" i="4"/>
  <c r="Q2020" i="4"/>
  <c r="P2020" i="4"/>
  <c r="R2020" i="4" s="1"/>
  <c r="M2020" i="4"/>
  <c r="L2020" i="4"/>
  <c r="Q2019" i="4"/>
  <c r="P2019" i="4"/>
  <c r="M2019" i="4"/>
  <c r="L2019" i="4"/>
  <c r="Q2018" i="4"/>
  <c r="P2018" i="4"/>
  <c r="R2018" i="4" s="1"/>
  <c r="M2018" i="4"/>
  <c r="L2018" i="4"/>
  <c r="Q2017" i="4"/>
  <c r="P2017" i="4"/>
  <c r="M2017" i="4"/>
  <c r="L2017" i="4"/>
  <c r="Q2016" i="4"/>
  <c r="P2016" i="4"/>
  <c r="R2016" i="4" s="1"/>
  <c r="M2016" i="4"/>
  <c r="L2016" i="4"/>
  <c r="Q2015" i="4"/>
  <c r="P2015" i="4"/>
  <c r="M2015" i="4"/>
  <c r="L2015" i="4"/>
  <c r="Q2014" i="4"/>
  <c r="P2014" i="4"/>
  <c r="R2014" i="4" s="1"/>
  <c r="M2014" i="4"/>
  <c r="L2014" i="4"/>
  <c r="Q2013" i="4"/>
  <c r="P2013" i="4"/>
  <c r="M2013" i="4"/>
  <c r="L2013" i="4"/>
  <c r="Q2012" i="4"/>
  <c r="P2012" i="4"/>
  <c r="R2012" i="4" s="1"/>
  <c r="M2012" i="4"/>
  <c r="L2012" i="4"/>
  <c r="Q2011" i="4"/>
  <c r="P2011" i="4"/>
  <c r="M2011" i="4"/>
  <c r="L2011" i="4"/>
  <c r="Q2010" i="4"/>
  <c r="P2010" i="4"/>
  <c r="M2010" i="4"/>
  <c r="L2010" i="4"/>
  <c r="Q2009" i="4"/>
  <c r="P2009" i="4"/>
  <c r="M2009" i="4"/>
  <c r="L2009" i="4"/>
  <c r="Q2008" i="4"/>
  <c r="P2008" i="4"/>
  <c r="R2008" i="4" s="1"/>
  <c r="M2008" i="4"/>
  <c r="L2008" i="4"/>
  <c r="Q2007" i="4"/>
  <c r="P2007" i="4"/>
  <c r="M2007" i="4"/>
  <c r="L2007" i="4"/>
  <c r="Q2006" i="4"/>
  <c r="P2006" i="4"/>
  <c r="R2006" i="4" s="1"/>
  <c r="M2006" i="4"/>
  <c r="L2006" i="4"/>
  <c r="Q2005" i="4"/>
  <c r="P2005" i="4"/>
  <c r="M2005" i="4"/>
  <c r="L2005" i="4"/>
  <c r="Q2004" i="4"/>
  <c r="P2004" i="4"/>
  <c r="R2004" i="4" s="1"/>
  <c r="M2004" i="4"/>
  <c r="L2004" i="4"/>
  <c r="Q2003" i="4"/>
  <c r="P2003" i="4"/>
  <c r="M2003" i="4"/>
  <c r="L2003" i="4"/>
  <c r="Q2002" i="4"/>
  <c r="P2002" i="4"/>
  <c r="R2002" i="4" s="1"/>
  <c r="M2002" i="4"/>
  <c r="L2002" i="4"/>
  <c r="Q2001" i="4"/>
  <c r="P2001" i="4"/>
  <c r="M2001" i="4"/>
  <c r="L2001" i="4"/>
  <c r="Q2000" i="4"/>
  <c r="P2000" i="4"/>
  <c r="R2000" i="4" s="1"/>
  <c r="M2000" i="4"/>
  <c r="L2000" i="4"/>
  <c r="Q1999" i="4"/>
  <c r="P1999" i="4"/>
  <c r="M1999" i="4"/>
  <c r="L1999" i="4"/>
  <c r="Q1998" i="4"/>
  <c r="P1998" i="4"/>
  <c r="R1998" i="4" s="1"/>
  <c r="M1998" i="4"/>
  <c r="L1998" i="4"/>
  <c r="Q1997" i="4"/>
  <c r="P1997" i="4"/>
  <c r="M1997" i="4"/>
  <c r="L1997" i="4"/>
  <c r="Q1996" i="4"/>
  <c r="P1996" i="4"/>
  <c r="R1996" i="4" s="1"/>
  <c r="M1996" i="4"/>
  <c r="L1996" i="4"/>
  <c r="Q1995" i="4"/>
  <c r="P1995" i="4"/>
  <c r="M1995" i="4"/>
  <c r="L1995" i="4"/>
  <c r="Q1994" i="4"/>
  <c r="P1994" i="4"/>
  <c r="M1994" i="4"/>
  <c r="L1994" i="4"/>
  <c r="Q1993" i="4"/>
  <c r="P1993" i="4"/>
  <c r="M1993" i="4"/>
  <c r="L1993" i="4"/>
  <c r="Q1992" i="4"/>
  <c r="P1992" i="4"/>
  <c r="M1992" i="4"/>
  <c r="L1992" i="4"/>
  <c r="Q1991" i="4"/>
  <c r="P1991" i="4"/>
  <c r="M1991" i="4"/>
  <c r="L1991" i="4"/>
  <c r="Q1990" i="4"/>
  <c r="P1990" i="4"/>
  <c r="M1990" i="4"/>
  <c r="L1990" i="4"/>
  <c r="Q1989" i="4"/>
  <c r="P1989" i="4"/>
  <c r="M1989" i="4"/>
  <c r="L1989" i="4"/>
  <c r="Q1988" i="4"/>
  <c r="P1988" i="4"/>
  <c r="M1988" i="4"/>
  <c r="L1988" i="4"/>
  <c r="Q1987" i="4"/>
  <c r="P1987" i="4"/>
  <c r="M1987" i="4"/>
  <c r="L1987" i="4"/>
  <c r="Q1986" i="4"/>
  <c r="P1986" i="4"/>
  <c r="M1986" i="4"/>
  <c r="L1986" i="4"/>
  <c r="Q1985" i="4"/>
  <c r="P1985" i="4"/>
  <c r="M1985" i="4"/>
  <c r="L1985" i="4"/>
  <c r="Q1984" i="4"/>
  <c r="P1984" i="4"/>
  <c r="M1984" i="4"/>
  <c r="L1984" i="4"/>
  <c r="Q1983" i="4"/>
  <c r="P1983" i="4"/>
  <c r="M1983" i="4"/>
  <c r="L1983" i="4"/>
  <c r="Q1982" i="4"/>
  <c r="P1982" i="4"/>
  <c r="M1982" i="4"/>
  <c r="L1982" i="4"/>
  <c r="Q1981" i="4"/>
  <c r="P1981" i="4"/>
  <c r="M1981" i="4"/>
  <c r="L1981" i="4"/>
  <c r="Q1980" i="4"/>
  <c r="P1980" i="4"/>
  <c r="M1980" i="4"/>
  <c r="L1980" i="4"/>
  <c r="Q1979" i="4"/>
  <c r="P1979" i="4"/>
  <c r="M1979" i="4"/>
  <c r="L1979" i="4"/>
  <c r="Q1978" i="4"/>
  <c r="P1978" i="4"/>
  <c r="M1978" i="4"/>
  <c r="L1978" i="4"/>
  <c r="Q1977" i="4"/>
  <c r="P1977" i="4"/>
  <c r="M1977" i="4"/>
  <c r="L1977" i="4"/>
  <c r="Q1976" i="4"/>
  <c r="P1976" i="4"/>
  <c r="M1976" i="4"/>
  <c r="L1976" i="4"/>
  <c r="Q1975" i="4"/>
  <c r="P1975" i="4"/>
  <c r="M1975" i="4"/>
  <c r="L1975" i="4"/>
  <c r="Q1974" i="4"/>
  <c r="P1974" i="4"/>
  <c r="M1974" i="4"/>
  <c r="L1974" i="4"/>
  <c r="Q1973" i="4"/>
  <c r="P1973" i="4"/>
  <c r="M1973" i="4"/>
  <c r="L1973" i="4"/>
  <c r="Q1972" i="4"/>
  <c r="P1972" i="4"/>
  <c r="M1972" i="4"/>
  <c r="L1972" i="4"/>
  <c r="Q1971" i="4"/>
  <c r="P1971" i="4"/>
  <c r="M1971" i="4"/>
  <c r="L1971" i="4"/>
  <c r="Q1970" i="4"/>
  <c r="P1970" i="4"/>
  <c r="R1970" i="4" s="1"/>
  <c r="M1970" i="4"/>
  <c r="L1970" i="4"/>
  <c r="Q1969" i="4"/>
  <c r="P1969" i="4"/>
  <c r="M1969" i="4"/>
  <c r="L1969" i="4"/>
  <c r="Q1968" i="4"/>
  <c r="P1968" i="4"/>
  <c r="M1968" i="4"/>
  <c r="L1968" i="4"/>
  <c r="Q1967" i="4"/>
  <c r="P1967" i="4"/>
  <c r="M1967" i="4"/>
  <c r="L1967" i="4"/>
  <c r="Q1966" i="4"/>
  <c r="P1966" i="4"/>
  <c r="M1966" i="4"/>
  <c r="L1966" i="4"/>
  <c r="Q1965" i="4"/>
  <c r="P1965" i="4"/>
  <c r="M1965" i="4"/>
  <c r="L1965" i="4"/>
  <c r="Q1964" i="4"/>
  <c r="P1964" i="4"/>
  <c r="M1964" i="4"/>
  <c r="L1964" i="4"/>
  <c r="Q1963" i="4"/>
  <c r="P1963" i="4"/>
  <c r="M1963" i="4"/>
  <c r="L1963" i="4"/>
  <c r="Q1962" i="4"/>
  <c r="P1962" i="4"/>
  <c r="M1962" i="4"/>
  <c r="L1962" i="4"/>
  <c r="Q1961" i="4"/>
  <c r="P1961" i="4"/>
  <c r="M1961" i="4"/>
  <c r="L1961" i="4"/>
  <c r="Q1960" i="4"/>
  <c r="P1960" i="4"/>
  <c r="M1960" i="4"/>
  <c r="L1960" i="4"/>
  <c r="Q1959" i="4"/>
  <c r="P1959" i="4"/>
  <c r="M1959" i="4"/>
  <c r="L1959" i="4"/>
  <c r="Q1958" i="4"/>
  <c r="P1958" i="4"/>
  <c r="M1958" i="4"/>
  <c r="L1958" i="4"/>
  <c r="Q1957" i="4"/>
  <c r="P1957" i="4"/>
  <c r="M1957" i="4"/>
  <c r="L1957" i="4"/>
  <c r="Q1956" i="4"/>
  <c r="P1956" i="4"/>
  <c r="M1956" i="4"/>
  <c r="L1956" i="4"/>
  <c r="Q1955" i="4"/>
  <c r="P1955" i="4"/>
  <c r="M1955" i="4"/>
  <c r="L1955" i="4"/>
  <c r="Q1954" i="4"/>
  <c r="P1954" i="4"/>
  <c r="M1954" i="4"/>
  <c r="L1954" i="4"/>
  <c r="Q1953" i="4"/>
  <c r="P1953" i="4"/>
  <c r="M1953" i="4"/>
  <c r="L1953" i="4"/>
  <c r="Q1952" i="4"/>
  <c r="P1952" i="4"/>
  <c r="M1952" i="4"/>
  <c r="L1952" i="4"/>
  <c r="Q1951" i="4"/>
  <c r="P1951" i="4"/>
  <c r="M1951" i="4"/>
  <c r="L1951" i="4"/>
  <c r="Q1950" i="4"/>
  <c r="P1950" i="4"/>
  <c r="M1950" i="4"/>
  <c r="L1950" i="4"/>
  <c r="Q1949" i="4"/>
  <c r="P1949" i="4"/>
  <c r="M1949" i="4"/>
  <c r="L1949" i="4"/>
  <c r="Q1948" i="4"/>
  <c r="P1948" i="4"/>
  <c r="M1948" i="4"/>
  <c r="L1948" i="4"/>
  <c r="Q1947" i="4"/>
  <c r="P1947" i="4"/>
  <c r="M1947" i="4"/>
  <c r="L1947" i="4"/>
  <c r="Q1946" i="4"/>
  <c r="P1946" i="4"/>
  <c r="M1946" i="4"/>
  <c r="L1946" i="4"/>
  <c r="Q1945" i="4"/>
  <c r="P1945" i="4"/>
  <c r="M1945" i="4"/>
  <c r="L1945" i="4"/>
  <c r="Q1944" i="4"/>
  <c r="P1944" i="4"/>
  <c r="M1944" i="4"/>
  <c r="L1944" i="4"/>
  <c r="Q1943" i="4"/>
  <c r="P1943" i="4"/>
  <c r="M1943" i="4"/>
  <c r="L1943" i="4"/>
  <c r="Q1942" i="4"/>
  <c r="P1942" i="4"/>
  <c r="M1942" i="4"/>
  <c r="L1942" i="4"/>
  <c r="Q1941" i="4"/>
  <c r="P1941" i="4"/>
  <c r="M1941" i="4"/>
  <c r="L1941" i="4"/>
  <c r="Q1940" i="4"/>
  <c r="P1940" i="4"/>
  <c r="M1940" i="4"/>
  <c r="L1940" i="4"/>
  <c r="Q1939" i="4"/>
  <c r="P1939" i="4"/>
  <c r="M1939" i="4"/>
  <c r="L1939" i="4"/>
  <c r="Q1938" i="4"/>
  <c r="P1938" i="4"/>
  <c r="M1938" i="4"/>
  <c r="L1938" i="4"/>
  <c r="Q1937" i="4"/>
  <c r="P1937" i="4"/>
  <c r="M1937" i="4"/>
  <c r="L1937" i="4"/>
  <c r="Q1936" i="4"/>
  <c r="P1936" i="4"/>
  <c r="M1936" i="4"/>
  <c r="L1936" i="4"/>
  <c r="Q1935" i="4"/>
  <c r="P1935" i="4"/>
  <c r="M1935" i="4"/>
  <c r="L1935" i="4"/>
  <c r="Q1934" i="4"/>
  <c r="P1934" i="4"/>
  <c r="M1934" i="4"/>
  <c r="L1934" i="4"/>
  <c r="Q1933" i="4"/>
  <c r="P1933" i="4"/>
  <c r="M1933" i="4"/>
  <c r="L1933" i="4"/>
  <c r="Q1932" i="4"/>
  <c r="P1932" i="4"/>
  <c r="M1932" i="4"/>
  <c r="L1932" i="4"/>
  <c r="Q1931" i="4"/>
  <c r="P1931" i="4"/>
  <c r="M1931" i="4"/>
  <c r="L1931" i="4"/>
  <c r="Q1930" i="4"/>
  <c r="P1930" i="4"/>
  <c r="M1930" i="4"/>
  <c r="L1930" i="4"/>
  <c r="Q1929" i="4"/>
  <c r="P1929" i="4"/>
  <c r="M1929" i="4"/>
  <c r="L1929" i="4"/>
  <c r="Q1928" i="4"/>
  <c r="P1928" i="4"/>
  <c r="M1928" i="4"/>
  <c r="L1928" i="4"/>
  <c r="Q1927" i="4"/>
  <c r="P1927" i="4"/>
  <c r="M1927" i="4"/>
  <c r="L1927" i="4"/>
  <c r="Q1926" i="4"/>
  <c r="P1926" i="4"/>
  <c r="M1926" i="4"/>
  <c r="L1926" i="4"/>
  <c r="Q1925" i="4"/>
  <c r="P1925" i="4"/>
  <c r="M1925" i="4"/>
  <c r="L1925" i="4"/>
  <c r="Q1924" i="4"/>
  <c r="P1924" i="4"/>
  <c r="M1924" i="4"/>
  <c r="L1924" i="4"/>
  <c r="Q1923" i="4"/>
  <c r="P1923" i="4"/>
  <c r="M1923" i="4"/>
  <c r="L1923" i="4"/>
  <c r="Q1922" i="4"/>
  <c r="P1922" i="4"/>
  <c r="M1922" i="4"/>
  <c r="L1922" i="4"/>
  <c r="Q1921" i="4"/>
  <c r="P1921" i="4"/>
  <c r="M1921" i="4"/>
  <c r="L1921" i="4"/>
  <c r="Q1920" i="4"/>
  <c r="P1920" i="4"/>
  <c r="M1920" i="4"/>
  <c r="L1920" i="4"/>
  <c r="Q1919" i="4"/>
  <c r="P1919" i="4"/>
  <c r="M1919" i="4"/>
  <c r="L1919" i="4"/>
  <c r="Q1918" i="4"/>
  <c r="P1918" i="4"/>
  <c r="R1918" i="4" s="1"/>
  <c r="M1918" i="4"/>
  <c r="L1918" i="4"/>
  <c r="Q1917" i="4"/>
  <c r="P1917" i="4"/>
  <c r="M1917" i="4"/>
  <c r="L1917" i="4"/>
  <c r="Q1916" i="4"/>
  <c r="P1916" i="4"/>
  <c r="R1916" i="4" s="1"/>
  <c r="M1916" i="4"/>
  <c r="L1916" i="4"/>
  <c r="Q1915" i="4"/>
  <c r="P1915" i="4"/>
  <c r="M1915" i="4"/>
  <c r="L1915" i="4"/>
  <c r="Q1914" i="4"/>
  <c r="P1914" i="4"/>
  <c r="M1914" i="4"/>
  <c r="L1914" i="4"/>
  <c r="Q1913" i="4"/>
  <c r="P1913" i="4"/>
  <c r="M1913" i="4"/>
  <c r="L1913" i="4"/>
  <c r="Q1912" i="4"/>
  <c r="P1912" i="4"/>
  <c r="R1912" i="4" s="1"/>
  <c r="M1912" i="4"/>
  <c r="L1912" i="4"/>
  <c r="Q1911" i="4"/>
  <c r="P1911" i="4"/>
  <c r="M1911" i="4"/>
  <c r="L1911" i="4"/>
  <c r="Q1910" i="4"/>
  <c r="P1910" i="4"/>
  <c r="R1910" i="4" s="1"/>
  <c r="M1910" i="4"/>
  <c r="L1910" i="4"/>
  <c r="Q1909" i="4"/>
  <c r="P1909" i="4"/>
  <c r="M1909" i="4"/>
  <c r="L1909" i="4"/>
  <c r="Q1908" i="4"/>
  <c r="P1908" i="4"/>
  <c r="R1908" i="4" s="1"/>
  <c r="M1908" i="4"/>
  <c r="L1908" i="4"/>
  <c r="Q1907" i="4"/>
  <c r="P1907" i="4"/>
  <c r="M1907" i="4"/>
  <c r="L1907" i="4"/>
  <c r="Q1906" i="4"/>
  <c r="P1906" i="4"/>
  <c r="M1906" i="4"/>
  <c r="L1906" i="4"/>
  <c r="Q1905" i="4"/>
  <c r="P1905" i="4"/>
  <c r="M1905" i="4"/>
  <c r="L1905" i="4"/>
  <c r="Q1904" i="4"/>
  <c r="P1904" i="4"/>
  <c r="M1904" i="4"/>
  <c r="L1904" i="4"/>
  <c r="Q1903" i="4"/>
  <c r="P1903" i="4"/>
  <c r="M1903" i="4"/>
  <c r="L1903" i="4"/>
  <c r="Q1902" i="4"/>
  <c r="P1902" i="4"/>
  <c r="M1902" i="4"/>
  <c r="L1902" i="4"/>
  <c r="Q1901" i="4"/>
  <c r="P1901" i="4"/>
  <c r="M1901" i="4"/>
  <c r="L1901" i="4"/>
  <c r="Q1900" i="4"/>
  <c r="P1900" i="4"/>
  <c r="M1900" i="4"/>
  <c r="L1900" i="4"/>
  <c r="Q1899" i="4"/>
  <c r="P1899" i="4"/>
  <c r="M1899" i="4"/>
  <c r="L1899" i="4"/>
  <c r="Q1898" i="4"/>
  <c r="P1898" i="4"/>
  <c r="M1898" i="4"/>
  <c r="L1898" i="4"/>
  <c r="Q1897" i="4"/>
  <c r="P1897" i="4"/>
  <c r="M1897" i="4"/>
  <c r="L1897" i="4"/>
  <c r="Q1896" i="4"/>
  <c r="P1896" i="4"/>
  <c r="M1896" i="4"/>
  <c r="L1896" i="4"/>
  <c r="Q1895" i="4"/>
  <c r="P1895" i="4"/>
  <c r="M1895" i="4"/>
  <c r="L1895" i="4"/>
  <c r="Q1894" i="4"/>
  <c r="P1894" i="4"/>
  <c r="M1894" i="4"/>
  <c r="L1894" i="4"/>
  <c r="Q1893" i="4"/>
  <c r="P1893" i="4"/>
  <c r="M1893" i="4"/>
  <c r="L1893" i="4"/>
  <c r="Q1892" i="4"/>
  <c r="P1892" i="4"/>
  <c r="M1892" i="4"/>
  <c r="L1892" i="4"/>
  <c r="Q1891" i="4"/>
  <c r="P1891" i="4"/>
  <c r="M1891" i="4"/>
  <c r="L1891" i="4"/>
  <c r="Q1890" i="4"/>
  <c r="P1890" i="4"/>
  <c r="M1890" i="4"/>
  <c r="L1890" i="4"/>
  <c r="Q1889" i="4"/>
  <c r="P1889" i="4"/>
  <c r="M1889" i="4"/>
  <c r="L1889" i="4"/>
  <c r="Q1888" i="4"/>
  <c r="P1888" i="4"/>
  <c r="M1888" i="4"/>
  <c r="L1888" i="4"/>
  <c r="Q1887" i="4"/>
  <c r="P1887" i="4"/>
  <c r="M1887" i="4"/>
  <c r="L1887" i="4"/>
  <c r="Q1886" i="4"/>
  <c r="P1886" i="4"/>
  <c r="M1886" i="4"/>
  <c r="L1886" i="4"/>
  <c r="Q1885" i="4"/>
  <c r="P1885" i="4"/>
  <c r="M1885" i="4"/>
  <c r="L1885" i="4"/>
  <c r="Q1884" i="4"/>
  <c r="P1884" i="4"/>
  <c r="M1884" i="4"/>
  <c r="L1884" i="4"/>
  <c r="Q1883" i="4"/>
  <c r="P1883" i="4"/>
  <c r="M1883" i="4"/>
  <c r="L1883" i="4"/>
  <c r="Q1882" i="4"/>
  <c r="P1882" i="4"/>
  <c r="M1882" i="4"/>
  <c r="L1882" i="4"/>
  <c r="Q1881" i="4"/>
  <c r="P1881" i="4"/>
  <c r="M1881" i="4"/>
  <c r="L1881" i="4"/>
  <c r="Q1880" i="4"/>
  <c r="P1880" i="4"/>
  <c r="M1880" i="4"/>
  <c r="L1880" i="4"/>
  <c r="Q1879" i="4"/>
  <c r="P1879" i="4"/>
  <c r="M1879" i="4"/>
  <c r="L1879" i="4"/>
  <c r="Q1878" i="4"/>
  <c r="P1878" i="4"/>
  <c r="M1878" i="4"/>
  <c r="L1878" i="4"/>
  <c r="Q1877" i="4"/>
  <c r="P1877" i="4"/>
  <c r="M1877" i="4"/>
  <c r="L1877" i="4"/>
  <c r="Q1876" i="4"/>
  <c r="P1876" i="4"/>
  <c r="M1876" i="4"/>
  <c r="L1876" i="4"/>
  <c r="Q1875" i="4"/>
  <c r="P1875" i="4"/>
  <c r="M1875" i="4"/>
  <c r="L1875" i="4"/>
  <c r="Q1874" i="4"/>
  <c r="P1874" i="4"/>
  <c r="M1874" i="4"/>
  <c r="L1874" i="4"/>
  <c r="Q1873" i="4"/>
  <c r="P1873" i="4"/>
  <c r="M1873" i="4"/>
  <c r="L1873" i="4"/>
  <c r="Q1872" i="4"/>
  <c r="P1872" i="4"/>
  <c r="M1872" i="4"/>
  <c r="L1872" i="4"/>
  <c r="Q1871" i="4"/>
  <c r="P1871" i="4"/>
  <c r="M1871" i="4"/>
  <c r="L1871" i="4"/>
  <c r="Q1870" i="4"/>
  <c r="P1870" i="4"/>
  <c r="M1870" i="4"/>
  <c r="L1870" i="4"/>
  <c r="Q1869" i="4"/>
  <c r="P1869" i="4"/>
  <c r="M1869" i="4"/>
  <c r="L1869" i="4"/>
  <c r="Q1868" i="4"/>
  <c r="P1868" i="4"/>
  <c r="M1868" i="4"/>
  <c r="L1868" i="4"/>
  <c r="Q1867" i="4"/>
  <c r="P1867" i="4"/>
  <c r="M1867" i="4"/>
  <c r="L1867" i="4"/>
  <c r="Q1866" i="4"/>
  <c r="P1866" i="4"/>
  <c r="M1866" i="4"/>
  <c r="L1866" i="4"/>
  <c r="Q1865" i="4"/>
  <c r="P1865" i="4"/>
  <c r="M1865" i="4"/>
  <c r="L1865" i="4"/>
  <c r="Q1864" i="4"/>
  <c r="P1864" i="4"/>
  <c r="M1864" i="4"/>
  <c r="L1864" i="4"/>
  <c r="Q1863" i="4"/>
  <c r="P1863" i="4"/>
  <c r="M1863" i="4"/>
  <c r="L1863" i="4"/>
  <c r="Q1862" i="4"/>
  <c r="P1862" i="4"/>
  <c r="M1862" i="4"/>
  <c r="L1862" i="4"/>
  <c r="Q1861" i="4"/>
  <c r="P1861" i="4"/>
  <c r="M1861" i="4"/>
  <c r="L1861" i="4"/>
  <c r="Q1860" i="4"/>
  <c r="P1860" i="4"/>
  <c r="M1860" i="4"/>
  <c r="L1860" i="4"/>
  <c r="Q1859" i="4"/>
  <c r="P1859" i="4"/>
  <c r="M1859" i="4"/>
  <c r="L1859" i="4"/>
  <c r="Q1858" i="4"/>
  <c r="P1858" i="4"/>
  <c r="M1858" i="4"/>
  <c r="L1858" i="4"/>
  <c r="Q1857" i="4"/>
  <c r="P1857" i="4"/>
  <c r="M1857" i="4"/>
  <c r="L1857" i="4"/>
  <c r="Q1856" i="4"/>
  <c r="P1856" i="4"/>
  <c r="M1856" i="4"/>
  <c r="L1856" i="4"/>
  <c r="Q1855" i="4"/>
  <c r="P1855" i="4"/>
  <c r="M1855" i="4"/>
  <c r="L1855" i="4"/>
  <c r="Q1854" i="4"/>
  <c r="P1854" i="4"/>
  <c r="M1854" i="4"/>
  <c r="L1854" i="4"/>
  <c r="Q1853" i="4"/>
  <c r="P1853" i="4"/>
  <c r="M1853" i="4"/>
  <c r="L1853" i="4"/>
  <c r="Q1852" i="4"/>
  <c r="P1852" i="4"/>
  <c r="M1852" i="4"/>
  <c r="L1852" i="4"/>
  <c r="Q1851" i="4"/>
  <c r="P1851" i="4"/>
  <c r="M1851" i="4"/>
  <c r="L1851" i="4"/>
  <c r="Q1850" i="4"/>
  <c r="P1850" i="4"/>
  <c r="M1850" i="4"/>
  <c r="L1850" i="4"/>
  <c r="Q1849" i="4"/>
  <c r="P1849" i="4"/>
  <c r="M1849" i="4"/>
  <c r="L1849" i="4"/>
  <c r="Q1848" i="4"/>
  <c r="P1848" i="4"/>
  <c r="M1848" i="4"/>
  <c r="L1848" i="4"/>
  <c r="Q1847" i="4"/>
  <c r="P1847" i="4"/>
  <c r="M1847" i="4"/>
  <c r="L1847" i="4"/>
  <c r="Q1846" i="4"/>
  <c r="P1846" i="4"/>
  <c r="M1846" i="4"/>
  <c r="L1846" i="4"/>
  <c r="Q1845" i="4"/>
  <c r="P1845" i="4"/>
  <c r="M1845" i="4"/>
  <c r="L1845" i="4"/>
  <c r="Q1844" i="4"/>
  <c r="P1844" i="4"/>
  <c r="M1844" i="4"/>
  <c r="L1844" i="4"/>
  <c r="Q1843" i="4"/>
  <c r="P1843" i="4"/>
  <c r="M1843" i="4"/>
  <c r="L1843" i="4"/>
  <c r="Q1842" i="4"/>
  <c r="P1842" i="4"/>
  <c r="M1842" i="4"/>
  <c r="L1842" i="4"/>
  <c r="Q1841" i="4"/>
  <c r="P1841" i="4"/>
  <c r="M1841" i="4"/>
  <c r="L1841" i="4"/>
  <c r="Q1840" i="4"/>
  <c r="P1840" i="4"/>
  <c r="M1840" i="4"/>
  <c r="L1840" i="4"/>
  <c r="Q1839" i="4"/>
  <c r="P1839" i="4"/>
  <c r="M1839" i="4"/>
  <c r="L1839" i="4"/>
  <c r="Q1838" i="4"/>
  <c r="P1838" i="4"/>
  <c r="M1838" i="4"/>
  <c r="L1838" i="4"/>
  <c r="Q1837" i="4"/>
  <c r="P1837" i="4"/>
  <c r="M1837" i="4"/>
  <c r="L1837" i="4"/>
  <c r="Q1836" i="4"/>
  <c r="P1836" i="4"/>
  <c r="M1836" i="4"/>
  <c r="L1836" i="4"/>
  <c r="Q1835" i="4"/>
  <c r="P1835" i="4"/>
  <c r="M1835" i="4"/>
  <c r="L1835" i="4"/>
  <c r="Q1834" i="4"/>
  <c r="P1834" i="4"/>
  <c r="M1834" i="4"/>
  <c r="L1834" i="4"/>
  <c r="Q1833" i="4"/>
  <c r="P1833" i="4"/>
  <c r="M1833" i="4"/>
  <c r="L1833" i="4"/>
  <c r="Q1832" i="4"/>
  <c r="P1832" i="4"/>
  <c r="M1832" i="4"/>
  <c r="L1832" i="4"/>
  <c r="Q1831" i="4"/>
  <c r="P1831" i="4"/>
  <c r="M1831" i="4"/>
  <c r="L1831" i="4"/>
  <c r="Q1830" i="4"/>
  <c r="P1830" i="4"/>
  <c r="M1830" i="4"/>
  <c r="L1830" i="4"/>
  <c r="Q1829" i="4"/>
  <c r="P1829" i="4"/>
  <c r="M1829" i="4"/>
  <c r="L1829" i="4"/>
  <c r="Q1828" i="4"/>
  <c r="P1828" i="4"/>
  <c r="M1828" i="4"/>
  <c r="L1828" i="4"/>
  <c r="Q1827" i="4"/>
  <c r="P1827" i="4"/>
  <c r="M1827" i="4"/>
  <c r="L1827" i="4"/>
  <c r="Q1826" i="4"/>
  <c r="P1826" i="4"/>
  <c r="M1826" i="4"/>
  <c r="L1826" i="4"/>
  <c r="Q1825" i="4"/>
  <c r="P1825" i="4"/>
  <c r="M1825" i="4"/>
  <c r="L1825" i="4"/>
  <c r="Q1824" i="4"/>
  <c r="P1824" i="4"/>
  <c r="M1824" i="4"/>
  <c r="L1824" i="4"/>
  <c r="Q1823" i="4"/>
  <c r="P1823" i="4"/>
  <c r="M1823" i="4"/>
  <c r="L1823" i="4"/>
  <c r="Q1822" i="4"/>
  <c r="P1822" i="4"/>
  <c r="M1822" i="4"/>
  <c r="L1822" i="4"/>
  <c r="Q1821" i="4"/>
  <c r="P1821" i="4"/>
  <c r="M1821" i="4"/>
  <c r="L1821" i="4"/>
  <c r="Q1820" i="4"/>
  <c r="P1820" i="4"/>
  <c r="M1820" i="4"/>
  <c r="L1820" i="4"/>
  <c r="Q1819" i="4"/>
  <c r="P1819" i="4"/>
  <c r="M1819" i="4"/>
  <c r="L1819" i="4"/>
  <c r="Q1818" i="4"/>
  <c r="P1818" i="4"/>
  <c r="M1818" i="4"/>
  <c r="L1818" i="4"/>
  <c r="Q1817" i="4"/>
  <c r="P1817" i="4"/>
  <c r="M1817" i="4"/>
  <c r="L1817" i="4"/>
  <c r="Q1816" i="4"/>
  <c r="P1816" i="4"/>
  <c r="M1816" i="4"/>
  <c r="L1816" i="4"/>
  <c r="Q1815" i="4"/>
  <c r="P1815" i="4"/>
  <c r="M1815" i="4"/>
  <c r="L1815" i="4"/>
  <c r="Q1814" i="4"/>
  <c r="P1814" i="4"/>
  <c r="M1814" i="4"/>
  <c r="L1814" i="4"/>
  <c r="Q1813" i="4"/>
  <c r="P1813" i="4"/>
  <c r="M1813" i="4"/>
  <c r="L1813" i="4"/>
  <c r="Q1812" i="4"/>
  <c r="P1812" i="4"/>
  <c r="M1812" i="4"/>
  <c r="L1812" i="4"/>
  <c r="Q1811" i="4"/>
  <c r="P1811" i="4"/>
  <c r="M1811" i="4"/>
  <c r="L1811" i="4"/>
  <c r="Q1810" i="4"/>
  <c r="P1810" i="4"/>
  <c r="M1810" i="4"/>
  <c r="L1810" i="4"/>
  <c r="Q1809" i="4"/>
  <c r="P1809" i="4"/>
  <c r="M1809" i="4"/>
  <c r="L1809" i="4"/>
  <c r="Q1808" i="4"/>
  <c r="P1808" i="4"/>
  <c r="M1808" i="4"/>
  <c r="L1808" i="4"/>
  <c r="Q1807" i="4"/>
  <c r="P1807" i="4"/>
  <c r="M1807" i="4"/>
  <c r="L1807" i="4"/>
  <c r="N1807" i="4" s="1"/>
  <c r="Q1806" i="4"/>
  <c r="P1806" i="4"/>
  <c r="M1806" i="4"/>
  <c r="L1806" i="4"/>
  <c r="Q1805" i="4"/>
  <c r="P1805" i="4"/>
  <c r="M1805" i="4"/>
  <c r="L1805" i="4"/>
  <c r="Q1804" i="4"/>
  <c r="P1804" i="4"/>
  <c r="M1804" i="4"/>
  <c r="L1804" i="4"/>
  <c r="Q1803" i="4"/>
  <c r="P1803" i="4"/>
  <c r="M1803" i="4"/>
  <c r="L1803" i="4"/>
  <c r="N1803" i="4" s="1"/>
  <c r="Q1802" i="4"/>
  <c r="P1802" i="4"/>
  <c r="M1802" i="4"/>
  <c r="L1802" i="4"/>
  <c r="Q1801" i="4"/>
  <c r="P1801" i="4"/>
  <c r="M1801" i="4"/>
  <c r="L1801" i="4"/>
  <c r="Q1800" i="4"/>
  <c r="P1800" i="4"/>
  <c r="M1800" i="4"/>
  <c r="L1800" i="4"/>
  <c r="Q1799" i="4"/>
  <c r="P1799" i="4"/>
  <c r="M1799" i="4"/>
  <c r="L1799" i="4"/>
  <c r="Q1798" i="4"/>
  <c r="P1798" i="4"/>
  <c r="M1798" i="4"/>
  <c r="L1798" i="4"/>
  <c r="Q1797" i="4"/>
  <c r="P1797" i="4"/>
  <c r="M1797" i="4"/>
  <c r="L1797" i="4"/>
  <c r="Q1796" i="4"/>
  <c r="P1796" i="4"/>
  <c r="M1796" i="4"/>
  <c r="L1796" i="4"/>
  <c r="Q1795" i="4"/>
  <c r="P1795" i="4"/>
  <c r="M1795" i="4"/>
  <c r="L1795" i="4"/>
  <c r="Q1794" i="4"/>
  <c r="P1794" i="4"/>
  <c r="M1794" i="4"/>
  <c r="L1794" i="4"/>
  <c r="Q1793" i="4"/>
  <c r="P1793" i="4"/>
  <c r="M1793" i="4"/>
  <c r="L1793" i="4"/>
  <c r="Q1792" i="4"/>
  <c r="P1792" i="4"/>
  <c r="M1792" i="4"/>
  <c r="L1792" i="4"/>
  <c r="Q1791" i="4"/>
  <c r="P1791" i="4"/>
  <c r="M1791" i="4"/>
  <c r="L1791" i="4"/>
  <c r="Q1790" i="4"/>
  <c r="P1790" i="4"/>
  <c r="M1790" i="4"/>
  <c r="L1790" i="4"/>
  <c r="Q1789" i="4"/>
  <c r="P1789" i="4"/>
  <c r="M1789" i="4"/>
  <c r="L1789" i="4"/>
  <c r="Q1788" i="4"/>
  <c r="P1788" i="4"/>
  <c r="M1788" i="4"/>
  <c r="L1788" i="4"/>
  <c r="Q1787" i="4"/>
  <c r="P1787" i="4"/>
  <c r="M1787" i="4"/>
  <c r="L1787" i="4"/>
  <c r="Q1786" i="4"/>
  <c r="P1786" i="4"/>
  <c r="M1786" i="4"/>
  <c r="L1786" i="4"/>
  <c r="Q1785" i="4"/>
  <c r="P1785" i="4"/>
  <c r="M1785" i="4"/>
  <c r="L1785" i="4"/>
  <c r="Q1784" i="4"/>
  <c r="P1784" i="4"/>
  <c r="M1784" i="4"/>
  <c r="L1784" i="4"/>
  <c r="Q1783" i="4"/>
  <c r="P1783" i="4"/>
  <c r="M1783" i="4"/>
  <c r="L1783" i="4"/>
  <c r="Q1782" i="4"/>
  <c r="P1782" i="4"/>
  <c r="M1782" i="4"/>
  <c r="L1782" i="4"/>
  <c r="Q1781" i="4"/>
  <c r="P1781" i="4"/>
  <c r="M1781" i="4"/>
  <c r="L1781" i="4"/>
  <c r="Q1780" i="4"/>
  <c r="P1780" i="4"/>
  <c r="M1780" i="4"/>
  <c r="L1780" i="4"/>
  <c r="Q1779" i="4"/>
  <c r="P1779" i="4"/>
  <c r="M1779" i="4"/>
  <c r="L1779" i="4"/>
  <c r="Q1778" i="4"/>
  <c r="P1778" i="4"/>
  <c r="M1778" i="4"/>
  <c r="L1778" i="4"/>
  <c r="Q1777" i="4"/>
  <c r="P1777" i="4"/>
  <c r="M1777" i="4"/>
  <c r="L1777" i="4"/>
  <c r="Q1776" i="4"/>
  <c r="P1776" i="4"/>
  <c r="M1776" i="4"/>
  <c r="L1776" i="4"/>
  <c r="Q1775" i="4"/>
  <c r="P1775" i="4"/>
  <c r="M1775" i="4"/>
  <c r="L1775" i="4"/>
  <c r="Q1774" i="4"/>
  <c r="P1774" i="4"/>
  <c r="M1774" i="4"/>
  <c r="L1774" i="4"/>
  <c r="Q1773" i="4"/>
  <c r="P1773" i="4"/>
  <c r="M1773" i="4"/>
  <c r="L1773" i="4"/>
  <c r="Q1772" i="4"/>
  <c r="P1772" i="4"/>
  <c r="M1772" i="4"/>
  <c r="L1772" i="4"/>
  <c r="Q1771" i="4"/>
  <c r="P1771" i="4"/>
  <c r="M1771" i="4"/>
  <c r="L1771" i="4"/>
  <c r="Q1770" i="4"/>
  <c r="P1770" i="4"/>
  <c r="M1770" i="4"/>
  <c r="L1770" i="4"/>
  <c r="Q1769" i="4"/>
  <c r="P1769" i="4"/>
  <c r="M1769" i="4"/>
  <c r="L1769" i="4"/>
  <c r="Q1768" i="4"/>
  <c r="P1768" i="4"/>
  <c r="M1768" i="4"/>
  <c r="L1768" i="4"/>
  <c r="Q1767" i="4"/>
  <c r="P1767" i="4"/>
  <c r="M1767" i="4"/>
  <c r="L1767" i="4"/>
  <c r="Q1766" i="4"/>
  <c r="P1766" i="4"/>
  <c r="M1766" i="4"/>
  <c r="L1766" i="4"/>
  <c r="Q1765" i="4"/>
  <c r="P1765" i="4"/>
  <c r="M1765" i="4"/>
  <c r="L1765" i="4"/>
  <c r="Q1764" i="4"/>
  <c r="P1764" i="4"/>
  <c r="M1764" i="4"/>
  <c r="L1764" i="4"/>
  <c r="Q1763" i="4"/>
  <c r="P1763" i="4"/>
  <c r="M1763" i="4"/>
  <c r="L1763" i="4"/>
  <c r="Q1762" i="4"/>
  <c r="P1762" i="4"/>
  <c r="M1762" i="4"/>
  <c r="L1762" i="4"/>
  <c r="Q1761" i="4"/>
  <c r="P1761" i="4"/>
  <c r="M1761" i="4"/>
  <c r="L1761" i="4"/>
  <c r="Q1760" i="4"/>
  <c r="P1760" i="4"/>
  <c r="M1760" i="4"/>
  <c r="L1760" i="4"/>
  <c r="Q1759" i="4"/>
  <c r="P1759" i="4"/>
  <c r="M1759" i="4"/>
  <c r="L1759" i="4"/>
  <c r="Q1758" i="4"/>
  <c r="P1758" i="4"/>
  <c r="M1758" i="4"/>
  <c r="L1758" i="4"/>
  <c r="Q1757" i="4"/>
  <c r="P1757" i="4"/>
  <c r="M1757" i="4"/>
  <c r="L1757" i="4"/>
  <c r="Q1756" i="4"/>
  <c r="P1756" i="4"/>
  <c r="M1756" i="4"/>
  <c r="L1756" i="4"/>
  <c r="Q1755" i="4"/>
  <c r="P1755" i="4"/>
  <c r="M1755" i="4"/>
  <c r="L1755" i="4"/>
  <c r="Q1754" i="4"/>
  <c r="P1754" i="4"/>
  <c r="M1754" i="4"/>
  <c r="L1754" i="4"/>
  <c r="Q1753" i="4"/>
  <c r="P1753" i="4"/>
  <c r="M1753" i="4"/>
  <c r="L1753" i="4"/>
  <c r="Q1752" i="4"/>
  <c r="P1752" i="4"/>
  <c r="M1752" i="4"/>
  <c r="L1752" i="4"/>
  <c r="Q1751" i="4"/>
  <c r="P1751" i="4"/>
  <c r="M1751" i="4"/>
  <c r="L1751" i="4"/>
  <c r="Q1750" i="4"/>
  <c r="P1750" i="4"/>
  <c r="M1750" i="4"/>
  <c r="L1750" i="4"/>
  <c r="Q1749" i="4"/>
  <c r="P1749" i="4"/>
  <c r="M1749" i="4"/>
  <c r="L1749" i="4"/>
  <c r="Q1748" i="4"/>
  <c r="P1748" i="4"/>
  <c r="M1748" i="4"/>
  <c r="L1748" i="4"/>
  <c r="Q1747" i="4"/>
  <c r="P1747" i="4"/>
  <c r="M1747" i="4"/>
  <c r="L1747" i="4"/>
  <c r="Q1746" i="4"/>
  <c r="P1746" i="4"/>
  <c r="M1746" i="4"/>
  <c r="L1746" i="4"/>
  <c r="Q1745" i="4"/>
  <c r="P1745" i="4"/>
  <c r="M1745" i="4"/>
  <c r="L1745" i="4"/>
  <c r="Q1744" i="4"/>
  <c r="P1744" i="4"/>
  <c r="M1744" i="4"/>
  <c r="L1744" i="4"/>
  <c r="Q1743" i="4"/>
  <c r="P1743" i="4"/>
  <c r="M1743" i="4"/>
  <c r="L1743" i="4"/>
  <c r="Q1742" i="4"/>
  <c r="P1742" i="4"/>
  <c r="M1742" i="4"/>
  <c r="L1742" i="4"/>
  <c r="Q1741" i="4"/>
  <c r="P1741" i="4"/>
  <c r="M1741" i="4"/>
  <c r="L1741" i="4"/>
  <c r="Q1740" i="4"/>
  <c r="P1740" i="4"/>
  <c r="M1740" i="4"/>
  <c r="L1740" i="4"/>
  <c r="Q1739" i="4"/>
  <c r="P1739" i="4"/>
  <c r="M1739" i="4"/>
  <c r="L1739" i="4"/>
  <c r="Q1738" i="4"/>
  <c r="P1738" i="4"/>
  <c r="M1738" i="4"/>
  <c r="L1738" i="4"/>
  <c r="Q1737" i="4"/>
  <c r="P1737" i="4"/>
  <c r="M1737" i="4"/>
  <c r="L1737" i="4"/>
  <c r="Q1736" i="4"/>
  <c r="P1736" i="4"/>
  <c r="M1736" i="4"/>
  <c r="L1736" i="4"/>
  <c r="Q1735" i="4"/>
  <c r="P1735" i="4"/>
  <c r="M1735" i="4"/>
  <c r="L1735" i="4"/>
  <c r="Q1734" i="4"/>
  <c r="P1734" i="4"/>
  <c r="M1734" i="4"/>
  <c r="L1734" i="4"/>
  <c r="Q1733" i="4"/>
  <c r="P1733" i="4"/>
  <c r="M1733" i="4"/>
  <c r="L1733" i="4"/>
  <c r="Q1732" i="4"/>
  <c r="P1732" i="4"/>
  <c r="M1732" i="4"/>
  <c r="L1732" i="4"/>
  <c r="Q1731" i="4"/>
  <c r="P1731" i="4"/>
  <c r="M1731" i="4"/>
  <c r="L1731" i="4"/>
  <c r="Q1730" i="4"/>
  <c r="P1730" i="4"/>
  <c r="M1730" i="4"/>
  <c r="L1730" i="4"/>
  <c r="Q1729" i="4"/>
  <c r="P1729" i="4"/>
  <c r="M1729" i="4"/>
  <c r="L1729" i="4"/>
  <c r="Q1728" i="4"/>
  <c r="P1728" i="4"/>
  <c r="M1728" i="4"/>
  <c r="L1728" i="4"/>
  <c r="Q1727" i="4"/>
  <c r="P1727" i="4"/>
  <c r="M1727" i="4"/>
  <c r="L1727" i="4"/>
  <c r="Q1726" i="4"/>
  <c r="P1726" i="4"/>
  <c r="M1726" i="4"/>
  <c r="L1726" i="4"/>
  <c r="Q1725" i="4"/>
  <c r="P1725" i="4"/>
  <c r="M1725" i="4"/>
  <c r="L1725" i="4"/>
  <c r="Q1724" i="4"/>
  <c r="P1724" i="4"/>
  <c r="M1724" i="4"/>
  <c r="L1724" i="4"/>
  <c r="Q1723" i="4"/>
  <c r="P1723" i="4"/>
  <c r="M1723" i="4"/>
  <c r="L1723" i="4"/>
  <c r="Q1722" i="4"/>
  <c r="P1722" i="4"/>
  <c r="M1722" i="4"/>
  <c r="L1722" i="4"/>
  <c r="Q1721" i="4"/>
  <c r="P1721" i="4"/>
  <c r="M1721" i="4"/>
  <c r="L1721" i="4"/>
  <c r="Q1720" i="4"/>
  <c r="P1720" i="4"/>
  <c r="M1720" i="4"/>
  <c r="L1720" i="4"/>
  <c r="Q1719" i="4"/>
  <c r="P1719" i="4"/>
  <c r="M1719" i="4"/>
  <c r="L1719" i="4"/>
  <c r="Q1718" i="4"/>
  <c r="P1718" i="4"/>
  <c r="M1718" i="4"/>
  <c r="L1718" i="4"/>
  <c r="Q1717" i="4"/>
  <c r="P1717" i="4"/>
  <c r="M1717" i="4"/>
  <c r="L1717" i="4"/>
  <c r="Q1716" i="4"/>
  <c r="P1716" i="4"/>
  <c r="M1716" i="4"/>
  <c r="L1716" i="4"/>
  <c r="Q1715" i="4"/>
  <c r="P1715" i="4"/>
  <c r="M1715" i="4"/>
  <c r="L1715" i="4"/>
  <c r="Q1714" i="4"/>
  <c r="P1714" i="4"/>
  <c r="M1714" i="4"/>
  <c r="L1714" i="4"/>
  <c r="Q1713" i="4"/>
  <c r="P1713" i="4"/>
  <c r="M1713" i="4"/>
  <c r="L1713" i="4"/>
  <c r="Q1712" i="4"/>
  <c r="P1712" i="4"/>
  <c r="M1712" i="4"/>
  <c r="L1712" i="4"/>
  <c r="Q1711" i="4"/>
  <c r="P1711" i="4"/>
  <c r="M1711" i="4"/>
  <c r="L1711" i="4"/>
  <c r="Q1710" i="4"/>
  <c r="P1710" i="4"/>
  <c r="M1710" i="4"/>
  <c r="L1710" i="4"/>
  <c r="Q1709" i="4"/>
  <c r="P1709" i="4"/>
  <c r="M1709" i="4"/>
  <c r="L1709" i="4"/>
  <c r="Q1708" i="4"/>
  <c r="P1708" i="4"/>
  <c r="M1708" i="4"/>
  <c r="L1708" i="4"/>
  <c r="Q1707" i="4"/>
  <c r="P1707" i="4"/>
  <c r="M1707" i="4"/>
  <c r="L1707" i="4"/>
  <c r="Q1706" i="4"/>
  <c r="P1706" i="4"/>
  <c r="M1706" i="4"/>
  <c r="L1706" i="4"/>
  <c r="Q1705" i="4"/>
  <c r="P1705" i="4"/>
  <c r="M1705" i="4"/>
  <c r="L1705" i="4"/>
  <c r="Q1704" i="4"/>
  <c r="P1704" i="4"/>
  <c r="M1704" i="4"/>
  <c r="L1704" i="4"/>
  <c r="Q1703" i="4"/>
  <c r="P1703" i="4"/>
  <c r="M1703" i="4"/>
  <c r="L1703" i="4"/>
  <c r="Q1702" i="4"/>
  <c r="P1702" i="4"/>
  <c r="M1702" i="4"/>
  <c r="L1702" i="4"/>
  <c r="Q1701" i="4"/>
  <c r="P1701" i="4"/>
  <c r="M1701" i="4"/>
  <c r="L1701" i="4"/>
  <c r="Q1700" i="4"/>
  <c r="P1700" i="4"/>
  <c r="M1700" i="4"/>
  <c r="L1700" i="4"/>
  <c r="Q1699" i="4"/>
  <c r="P1699" i="4"/>
  <c r="M1699" i="4"/>
  <c r="L1699" i="4"/>
  <c r="Q1698" i="4"/>
  <c r="P1698" i="4"/>
  <c r="M1698" i="4"/>
  <c r="L1698" i="4"/>
  <c r="Q1697" i="4"/>
  <c r="P1697" i="4"/>
  <c r="M1697" i="4"/>
  <c r="L1697" i="4"/>
  <c r="Q1696" i="4"/>
  <c r="P1696" i="4"/>
  <c r="M1696" i="4"/>
  <c r="L1696" i="4"/>
  <c r="Q1695" i="4"/>
  <c r="P1695" i="4"/>
  <c r="M1695" i="4"/>
  <c r="L1695" i="4"/>
  <c r="Q1694" i="4"/>
  <c r="P1694" i="4"/>
  <c r="M1694" i="4"/>
  <c r="L1694" i="4"/>
  <c r="Q1693" i="4"/>
  <c r="P1693" i="4"/>
  <c r="M1693" i="4"/>
  <c r="L1693" i="4"/>
  <c r="Q1692" i="4"/>
  <c r="P1692" i="4"/>
  <c r="M1692" i="4"/>
  <c r="L1692" i="4"/>
  <c r="Q1691" i="4"/>
  <c r="P1691" i="4"/>
  <c r="M1691" i="4"/>
  <c r="L1691" i="4"/>
  <c r="Q1690" i="4"/>
  <c r="P1690" i="4"/>
  <c r="M1690" i="4"/>
  <c r="L1690" i="4"/>
  <c r="Q1689" i="4"/>
  <c r="P1689" i="4"/>
  <c r="M1689" i="4"/>
  <c r="L1689" i="4"/>
  <c r="Q1688" i="4"/>
  <c r="P1688" i="4"/>
  <c r="M1688" i="4"/>
  <c r="L1688" i="4"/>
  <c r="Q1687" i="4"/>
  <c r="P1687" i="4"/>
  <c r="M1687" i="4"/>
  <c r="L1687" i="4"/>
  <c r="Q1686" i="4"/>
  <c r="P1686" i="4"/>
  <c r="M1686" i="4"/>
  <c r="L1686" i="4"/>
  <c r="Q1685" i="4"/>
  <c r="P1685" i="4"/>
  <c r="M1685" i="4"/>
  <c r="L1685" i="4"/>
  <c r="Q1684" i="4"/>
  <c r="P1684" i="4"/>
  <c r="M1684" i="4"/>
  <c r="L1684" i="4"/>
  <c r="Q1683" i="4"/>
  <c r="P1683" i="4"/>
  <c r="M1683" i="4"/>
  <c r="L1683" i="4"/>
  <c r="Q1682" i="4"/>
  <c r="P1682" i="4"/>
  <c r="M1682" i="4"/>
  <c r="L1682" i="4"/>
  <c r="Q1681" i="4"/>
  <c r="P1681" i="4"/>
  <c r="M1681" i="4"/>
  <c r="L1681" i="4"/>
  <c r="Q1680" i="4"/>
  <c r="P1680" i="4"/>
  <c r="M1680" i="4"/>
  <c r="L1680" i="4"/>
  <c r="Q1679" i="4"/>
  <c r="P1679" i="4"/>
  <c r="M1679" i="4"/>
  <c r="L1679" i="4"/>
  <c r="Q1678" i="4"/>
  <c r="P1678" i="4"/>
  <c r="M1678" i="4"/>
  <c r="L1678" i="4"/>
  <c r="Q1677" i="4"/>
  <c r="P1677" i="4"/>
  <c r="M1677" i="4"/>
  <c r="L1677" i="4"/>
  <c r="Q1676" i="4"/>
  <c r="P1676" i="4"/>
  <c r="M1676" i="4"/>
  <c r="L1676" i="4"/>
  <c r="Q1675" i="4"/>
  <c r="P1675" i="4"/>
  <c r="M1675" i="4"/>
  <c r="L1675" i="4"/>
  <c r="Q1674" i="4"/>
  <c r="P1674" i="4"/>
  <c r="M1674" i="4"/>
  <c r="L1674" i="4"/>
  <c r="Q1673" i="4"/>
  <c r="P1673" i="4"/>
  <c r="M1673" i="4"/>
  <c r="L1673" i="4"/>
  <c r="Q1672" i="4"/>
  <c r="P1672" i="4"/>
  <c r="M1672" i="4"/>
  <c r="L1672" i="4"/>
  <c r="Q1671" i="4"/>
  <c r="P1671" i="4"/>
  <c r="M1671" i="4"/>
  <c r="L1671" i="4"/>
  <c r="Q1670" i="4"/>
  <c r="P1670" i="4"/>
  <c r="M1670" i="4"/>
  <c r="L1670" i="4"/>
  <c r="Q1669" i="4"/>
  <c r="P1669" i="4"/>
  <c r="M1669" i="4"/>
  <c r="L1669" i="4"/>
  <c r="Q1668" i="4"/>
  <c r="P1668" i="4"/>
  <c r="M1668" i="4"/>
  <c r="L1668" i="4"/>
  <c r="Q1667" i="4"/>
  <c r="P1667" i="4"/>
  <c r="M1667" i="4"/>
  <c r="L1667" i="4"/>
  <c r="Q1666" i="4"/>
  <c r="P1666" i="4"/>
  <c r="M1666" i="4"/>
  <c r="L1666" i="4"/>
  <c r="Q1665" i="4"/>
  <c r="P1665" i="4"/>
  <c r="M1665" i="4"/>
  <c r="L1665" i="4"/>
  <c r="Q1664" i="4"/>
  <c r="P1664" i="4"/>
  <c r="M1664" i="4"/>
  <c r="L1664" i="4"/>
  <c r="Q1663" i="4"/>
  <c r="P1663" i="4"/>
  <c r="M1663" i="4"/>
  <c r="L1663" i="4"/>
  <c r="Q1662" i="4"/>
  <c r="P1662" i="4"/>
  <c r="M1662" i="4"/>
  <c r="L1662" i="4"/>
  <c r="Q1661" i="4"/>
  <c r="P1661" i="4"/>
  <c r="M1661" i="4"/>
  <c r="L1661" i="4"/>
  <c r="Q1660" i="4"/>
  <c r="P1660" i="4"/>
  <c r="M1660" i="4"/>
  <c r="L1660" i="4"/>
  <c r="Q1659" i="4"/>
  <c r="P1659" i="4"/>
  <c r="M1659" i="4"/>
  <c r="L1659" i="4"/>
  <c r="Q1658" i="4"/>
  <c r="P1658" i="4"/>
  <c r="M1658" i="4"/>
  <c r="L1658" i="4"/>
  <c r="Q1657" i="4"/>
  <c r="P1657" i="4"/>
  <c r="M1657" i="4"/>
  <c r="L1657" i="4"/>
  <c r="Q1656" i="4"/>
  <c r="P1656" i="4"/>
  <c r="M1656" i="4"/>
  <c r="L1656" i="4"/>
  <c r="Q1655" i="4"/>
  <c r="P1655" i="4"/>
  <c r="M1655" i="4"/>
  <c r="L1655" i="4"/>
  <c r="Q1654" i="4"/>
  <c r="P1654" i="4"/>
  <c r="M1654" i="4"/>
  <c r="L1654" i="4"/>
  <c r="Q1653" i="4"/>
  <c r="P1653" i="4"/>
  <c r="M1653" i="4"/>
  <c r="L1653" i="4"/>
  <c r="Q1652" i="4"/>
  <c r="P1652" i="4"/>
  <c r="M1652" i="4"/>
  <c r="L1652" i="4"/>
  <c r="Q1651" i="4"/>
  <c r="P1651" i="4"/>
  <c r="M1651" i="4"/>
  <c r="L1651" i="4"/>
  <c r="Q1650" i="4"/>
  <c r="P1650" i="4"/>
  <c r="M1650" i="4"/>
  <c r="L1650" i="4"/>
  <c r="Q1649" i="4"/>
  <c r="P1649" i="4"/>
  <c r="M1649" i="4"/>
  <c r="L1649" i="4"/>
  <c r="Q1648" i="4"/>
  <c r="P1648" i="4"/>
  <c r="M1648" i="4"/>
  <c r="L1648" i="4"/>
  <c r="Q1647" i="4"/>
  <c r="P1647" i="4"/>
  <c r="M1647" i="4"/>
  <c r="L1647" i="4"/>
  <c r="Q1646" i="4"/>
  <c r="P1646" i="4"/>
  <c r="M1646" i="4"/>
  <c r="L1646" i="4"/>
  <c r="Q1645" i="4"/>
  <c r="P1645" i="4"/>
  <c r="M1645" i="4"/>
  <c r="L1645" i="4"/>
  <c r="Q1644" i="4"/>
  <c r="P1644" i="4"/>
  <c r="M1644" i="4"/>
  <c r="L1644" i="4"/>
  <c r="Q1643" i="4"/>
  <c r="P1643" i="4"/>
  <c r="M1643" i="4"/>
  <c r="L1643" i="4"/>
  <c r="Q1642" i="4"/>
  <c r="P1642" i="4"/>
  <c r="M1642" i="4"/>
  <c r="L1642" i="4"/>
  <c r="Q1641" i="4"/>
  <c r="P1641" i="4"/>
  <c r="M1641" i="4"/>
  <c r="L1641" i="4"/>
  <c r="Q1640" i="4"/>
  <c r="P1640" i="4"/>
  <c r="M1640" i="4"/>
  <c r="L1640" i="4"/>
  <c r="Q1639" i="4"/>
  <c r="P1639" i="4"/>
  <c r="M1639" i="4"/>
  <c r="L1639" i="4"/>
  <c r="Q1638" i="4"/>
  <c r="P1638" i="4"/>
  <c r="M1638" i="4"/>
  <c r="L1638" i="4"/>
  <c r="Q1637" i="4"/>
  <c r="P1637" i="4"/>
  <c r="M1637" i="4"/>
  <c r="L1637" i="4"/>
  <c r="Q1636" i="4"/>
  <c r="P1636" i="4"/>
  <c r="M1636" i="4"/>
  <c r="L1636" i="4"/>
  <c r="Q1635" i="4"/>
  <c r="P1635" i="4"/>
  <c r="M1635" i="4"/>
  <c r="L1635" i="4"/>
  <c r="Q1634" i="4"/>
  <c r="P1634" i="4"/>
  <c r="M1634" i="4"/>
  <c r="L1634" i="4"/>
  <c r="Q1633" i="4"/>
  <c r="P1633" i="4"/>
  <c r="M1633" i="4"/>
  <c r="L1633" i="4"/>
  <c r="Q1632" i="4"/>
  <c r="P1632" i="4"/>
  <c r="M1632" i="4"/>
  <c r="L1632" i="4"/>
  <c r="Q1631" i="4"/>
  <c r="P1631" i="4"/>
  <c r="M1631" i="4"/>
  <c r="L1631" i="4"/>
  <c r="Q1630" i="4"/>
  <c r="P1630" i="4"/>
  <c r="M1630" i="4"/>
  <c r="L1630" i="4"/>
  <c r="Q1629" i="4"/>
  <c r="P1629" i="4"/>
  <c r="M1629" i="4"/>
  <c r="L1629" i="4"/>
  <c r="Q1628" i="4"/>
  <c r="P1628" i="4"/>
  <c r="M1628" i="4"/>
  <c r="L1628" i="4"/>
  <c r="Q1627" i="4"/>
  <c r="P1627" i="4"/>
  <c r="M1627" i="4"/>
  <c r="L1627" i="4"/>
  <c r="Q1626" i="4"/>
  <c r="P1626" i="4"/>
  <c r="M1626" i="4"/>
  <c r="L1626" i="4"/>
  <c r="Q1625" i="4"/>
  <c r="P1625" i="4"/>
  <c r="M1625" i="4"/>
  <c r="L1625" i="4"/>
  <c r="Q1624" i="4"/>
  <c r="P1624" i="4"/>
  <c r="M1624" i="4"/>
  <c r="L1624" i="4"/>
  <c r="Q1623" i="4"/>
  <c r="P1623" i="4"/>
  <c r="M1623" i="4"/>
  <c r="L1623" i="4"/>
  <c r="Q1622" i="4"/>
  <c r="P1622" i="4"/>
  <c r="M1622" i="4"/>
  <c r="L1622" i="4"/>
  <c r="Q1621" i="4"/>
  <c r="P1621" i="4"/>
  <c r="M1621" i="4"/>
  <c r="L1621" i="4"/>
  <c r="Q1620" i="4"/>
  <c r="P1620" i="4"/>
  <c r="M1620" i="4"/>
  <c r="L1620" i="4"/>
  <c r="Q1619" i="4"/>
  <c r="P1619" i="4"/>
  <c r="M1619" i="4"/>
  <c r="L1619" i="4"/>
  <c r="Q1618" i="4"/>
  <c r="P1618" i="4"/>
  <c r="M1618" i="4"/>
  <c r="L1618" i="4"/>
  <c r="Q1617" i="4"/>
  <c r="P1617" i="4"/>
  <c r="M1617" i="4"/>
  <c r="L1617" i="4"/>
  <c r="Q1616" i="4"/>
  <c r="P1616" i="4"/>
  <c r="M1616" i="4"/>
  <c r="L1616" i="4"/>
  <c r="Q1615" i="4"/>
  <c r="P1615" i="4"/>
  <c r="M1615" i="4"/>
  <c r="L1615" i="4"/>
  <c r="Q1614" i="4"/>
  <c r="P1614" i="4"/>
  <c r="M1614" i="4"/>
  <c r="L1614" i="4"/>
  <c r="Q1613" i="4"/>
  <c r="P1613" i="4"/>
  <c r="M1613" i="4"/>
  <c r="L1613" i="4"/>
  <c r="Q1612" i="4"/>
  <c r="P1612" i="4"/>
  <c r="M1612" i="4"/>
  <c r="L1612" i="4"/>
  <c r="Q1611" i="4"/>
  <c r="P1611" i="4"/>
  <c r="M1611" i="4"/>
  <c r="L1611" i="4"/>
  <c r="Q1610" i="4"/>
  <c r="P1610" i="4"/>
  <c r="M1610" i="4"/>
  <c r="L1610" i="4"/>
  <c r="Q1609" i="4"/>
  <c r="P1609" i="4"/>
  <c r="M1609" i="4"/>
  <c r="L1609" i="4"/>
  <c r="N1609" i="4" s="1"/>
  <c r="Q1608" i="4"/>
  <c r="P1608" i="4"/>
  <c r="M1608" i="4"/>
  <c r="L1608" i="4"/>
  <c r="Q1607" i="4"/>
  <c r="P1607" i="4"/>
  <c r="M1607" i="4"/>
  <c r="L1607" i="4"/>
  <c r="N1607" i="4" s="1"/>
  <c r="Q1606" i="4"/>
  <c r="P1606" i="4"/>
  <c r="M1606" i="4"/>
  <c r="L1606" i="4"/>
  <c r="Q1605" i="4"/>
  <c r="P1605" i="4"/>
  <c r="M1605" i="4"/>
  <c r="L1605" i="4"/>
  <c r="Q1604" i="4"/>
  <c r="P1604" i="4"/>
  <c r="M1604" i="4"/>
  <c r="L1604" i="4"/>
  <c r="Q1603" i="4"/>
  <c r="P1603" i="4"/>
  <c r="M1603" i="4"/>
  <c r="L1603" i="4"/>
  <c r="N1603" i="4" s="1"/>
  <c r="Q1602" i="4"/>
  <c r="P1602" i="4"/>
  <c r="M1602" i="4"/>
  <c r="L1602" i="4"/>
  <c r="Q1601" i="4"/>
  <c r="P1601" i="4"/>
  <c r="M1601" i="4"/>
  <c r="L1601" i="4"/>
  <c r="N1601" i="4" s="1"/>
  <c r="Q1600" i="4"/>
  <c r="P1600" i="4"/>
  <c r="M1600" i="4"/>
  <c r="L1600" i="4"/>
  <c r="Q1599" i="4"/>
  <c r="P1599" i="4"/>
  <c r="M1599" i="4"/>
  <c r="L1599" i="4"/>
  <c r="N1599" i="4" s="1"/>
  <c r="Q1598" i="4"/>
  <c r="P1598" i="4"/>
  <c r="M1598" i="4"/>
  <c r="L1598" i="4"/>
  <c r="Q1597" i="4"/>
  <c r="P1597" i="4"/>
  <c r="M1597" i="4"/>
  <c r="L1597" i="4"/>
  <c r="N1597" i="4" s="1"/>
  <c r="Q1596" i="4"/>
  <c r="P1596" i="4"/>
  <c r="M1596" i="4"/>
  <c r="L1596" i="4"/>
  <c r="Q1595" i="4"/>
  <c r="P1595" i="4"/>
  <c r="M1595" i="4"/>
  <c r="L1595" i="4"/>
  <c r="N1595" i="4" s="1"/>
  <c r="Q1594" i="4"/>
  <c r="P1594" i="4"/>
  <c r="M1594" i="4"/>
  <c r="L1594" i="4"/>
  <c r="Q1593" i="4"/>
  <c r="P1593" i="4"/>
  <c r="M1593" i="4"/>
  <c r="L1593" i="4"/>
  <c r="Q1592" i="4"/>
  <c r="P1592" i="4"/>
  <c r="M1592" i="4"/>
  <c r="L1592" i="4"/>
  <c r="Q1591" i="4"/>
  <c r="P1591" i="4"/>
  <c r="M1591" i="4"/>
  <c r="L1591" i="4"/>
  <c r="Q1590" i="4"/>
  <c r="P1590" i="4"/>
  <c r="M1590" i="4"/>
  <c r="L1590" i="4"/>
  <c r="Q1589" i="4"/>
  <c r="P1589" i="4"/>
  <c r="M1589" i="4"/>
  <c r="L1589" i="4"/>
  <c r="N1589" i="4" s="1"/>
  <c r="Q1588" i="4"/>
  <c r="P1588" i="4"/>
  <c r="M1588" i="4"/>
  <c r="L1588" i="4"/>
  <c r="Q1587" i="4"/>
  <c r="P1587" i="4"/>
  <c r="M1587" i="4"/>
  <c r="L1587" i="4"/>
  <c r="N1587" i="4" s="1"/>
  <c r="Q1586" i="4"/>
  <c r="P1586" i="4"/>
  <c r="M1586" i="4"/>
  <c r="L1586" i="4"/>
  <c r="Q1585" i="4"/>
  <c r="P1585" i="4"/>
  <c r="M1585" i="4"/>
  <c r="L1585" i="4"/>
  <c r="Q1584" i="4"/>
  <c r="P1584" i="4"/>
  <c r="M1584" i="4"/>
  <c r="L1584" i="4"/>
  <c r="Q1583" i="4"/>
  <c r="P1583" i="4"/>
  <c r="M1583" i="4"/>
  <c r="L1583" i="4"/>
  <c r="Q1582" i="4"/>
  <c r="P1582" i="4"/>
  <c r="M1582" i="4"/>
  <c r="L1582" i="4"/>
  <c r="Q1581" i="4"/>
  <c r="P1581" i="4"/>
  <c r="M1581" i="4"/>
  <c r="L1581" i="4"/>
  <c r="Q1580" i="4"/>
  <c r="P1580" i="4"/>
  <c r="M1580" i="4"/>
  <c r="L1580" i="4"/>
  <c r="Q1579" i="4"/>
  <c r="P1579" i="4"/>
  <c r="M1579" i="4"/>
  <c r="L1579" i="4"/>
  <c r="Q1578" i="4"/>
  <c r="P1578" i="4"/>
  <c r="M1578" i="4"/>
  <c r="L1578" i="4"/>
  <c r="Q1577" i="4"/>
  <c r="P1577" i="4"/>
  <c r="M1577" i="4"/>
  <c r="L1577" i="4"/>
  <c r="Q1576" i="4"/>
  <c r="P1576" i="4"/>
  <c r="M1576" i="4"/>
  <c r="L1576" i="4"/>
  <c r="Q1575" i="4"/>
  <c r="P1575" i="4"/>
  <c r="M1575" i="4"/>
  <c r="L1575" i="4"/>
  <c r="Q1574" i="4"/>
  <c r="P1574" i="4"/>
  <c r="M1574" i="4"/>
  <c r="L1574" i="4"/>
  <c r="Q1573" i="4"/>
  <c r="P1573" i="4"/>
  <c r="M1573" i="4"/>
  <c r="L1573" i="4"/>
  <c r="Q1572" i="4"/>
  <c r="P1572" i="4"/>
  <c r="M1572" i="4"/>
  <c r="L1572" i="4"/>
  <c r="Q1571" i="4"/>
  <c r="P1571" i="4"/>
  <c r="M1571" i="4"/>
  <c r="L1571" i="4"/>
  <c r="Q1570" i="4"/>
  <c r="P1570" i="4"/>
  <c r="M1570" i="4"/>
  <c r="L1570" i="4"/>
  <c r="Q1569" i="4"/>
  <c r="P1569" i="4"/>
  <c r="M1569" i="4"/>
  <c r="L1569" i="4"/>
  <c r="N1569" i="4" s="1"/>
  <c r="Q1568" i="4"/>
  <c r="P1568" i="4"/>
  <c r="M1568" i="4"/>
  <c r="L1568" i="4"/>
  <c r="Q1567" i="4"/>
  <c r="P1567" i="4"/>
  <c r="M1567" i="4"/>
  <c r="L1567" i="4"/>
  <c r="N1567" i="4" s="1"/>
  <c r="Q1566" i="4"/>
  <c r="P1566" i="4"/>
  <c r="M1566" i="4"/>
  <c r="L1566" i="4"/>
  <c r="Q1565" i="4"/>
  <c r="P1565" i="4"/>
  <c r="M1565" i="4"/>
  <c r="L1565" i="4"/>
  <c r="N1565" i="4" s="1"/>
  <c r="Q1564" i="4"/>
  <c r="P1564" i="4"/>
  <c r="M1564" i="4"/>
  <c r="L1564" i="4"/>
  <c r="Q1563" i="4"/>
  <c r="P1563" i="4"/>
  <c r="M1563" i="4"/>
  <c r="L1563" i="4"/>
  <c r="N1563" i="4" s="1"/>
  <c r="Q1562" i="4"/>
  <c r="P1562" i="4"/>
  <c r="M1562" i="4"/>
  <c r="L1562" i="4"/>
  <c r="Q1561" i="4"/>
  <c r="P1561" i="4"/>
  <c r="M1561" i="4"/>
  <c r="L1561" i="4"/>
  <c r="N1561" i="4" s="1"/>
  <c r="Q1560" i="4"/>
  <c r="P1560" i="4"/>
  <c r="M1560" i="4"/>
  <c r="L1560" i="4"/>
  <c r="Q1559" i="4"/>
  <c r="P1559" i="4"/>
  <c r="M1559" i="4"/>
  <c r="L1559" i="4"/>
  <c r="N1559" i="4" s="1"/>
  <c r="Q1558" i="4"/>
  <c r="P1558" i="4"/>
  <c r="M1558" i="4"/>
  <c r="L1558" i="4"/>
  <c r="Q1557" i="4"/>
  <c r="P1557" i="4"/>
  <c r="M1557" i="4"/>
  <c r="L1557" i="4"/>
  <c r="N1557" i="4" s="1"/>
  <c r="Q1556" i="4"/>
  <c r="P1556" i="4"/>
  <c r="M1556" i="4"/>
  <c r="L1556" i="4"/>
  <c r="Q1555" i="4"/>
  <c r="P1555" i="4"/>
  <c r="M1555" i="4"/>
  <c r="L1555" i="4"/>
  <c r="N1555" i="4" s="1"/>
  <c r="Q1554" i="4"/>
  <c r="P1554" i="4"/>
  <c r="M1554" i="4"/>
  <c r="L1554" i="4"/>
  <c r="Q1553" i="4"/>
  <c r="P1553" i="4"/>
  <c r="M1553" i="4"/>
  <c r="L1553" i="4"/>
  <c r="N1553" i="4" s="1"/>
  <c r="Q1552" i="4"/>
  <c r="P1552" i="4"/>
  <c r="M1552" i="4"/>
  <c r="L1552" i="4"/>
  <c r="Q1551" i="4"/>
  <c r="P1551" i="4"/>
  <c r="M1551" i="4"/>
  <c r="L1551" i="4"/>
  <c r="N1551" i="4" s="1"/>
  <c r="Q1550" i="4"/>
  <c r="P1550" i="4"/>
  <c r="M1550" i="4"/>
  <c r="L1550" i="4"/>
  <c r="Q1549" i="4"/>
  <c r="P1549" i="4"/>
  <c r="M1549" i="4"/>
  <c r="L1549" i="4"/>
  <c r="Q1548" i="4"/>
  <c r="P1548" i="4"/>
  <c r="M1548" i="4"/>
  <c r="L1548" i="4"/>
  <c r="Q1547" i="4"/>
  <c r="P1547" i="4"/>
  <c r="M1547" i="4"/>
  <c r="L1547" i="4"/>
  <c r="N1547" i="4" s="1"/>
  <c r="Q1546" i="4"/>
  <c r="P1546" i="4"/>
  <c r="M1546" i="4"/>
  <c r="L1546" i="4"/>
  <c r="Q1545" i="4"/>
  <c r="P1545" i="4"/>
  <c r="M1545" i="4"/>
  <c r="L1545" i="4"/>
  <c r="N1545" i="4" s="1"/>
  <c r="Q1544" i="4"/>
  <c r="P1544" i="4"/>
  <c r="M1544" i="4"/>
  <c r="L1544" i="4"/>
  <c r="Q1543" i="4"/>
  <c r="P1543" i="4"/>
  <c r="M1543" i="4"/>
  <c r="L1543" i="4"/>
  <c r="Q1542" i="4"/>
  <c r="P1542" i="4"/>
  <c r="M1542" i="4"/>
  <c r="L1542" i="4"/>
  <c r="Q1541" i="4"/>
  <c r="P1541" i="4"/>
  <c r="M1541" i="4"/>
  <c r="L1541" i="4"/>
  <c r="Q1540" i="4"/>
  <c r="P1540" i="4"/>
  <c r="M1540" i="4"/>
  <c r="L1540" i="4"/>
  <c r="Q1539" i="4"/>
  <c r="P1539" i="4"/>
  <c r="M1539" i="4"/>
  <c r="L1539" i="4"/>
  <c r="Q1538" i="4"/>
  <c r="P1538" i="4"/>
  <c r="M1538" i="4"/>
  <c r="L1538" i="4"/>
  <c r="Q1537" i="4"/>
  <c r="P1537" i="4"/>
  <c r="M1537" i="4"/>
  <c r="L1537" i="4"/>
  <c r="Q1536" i="4"/>
  <c r="P1536" i="4"/>
  <c r="M1536" i="4"/>
  <c r="L1536" i="4"/>
  <c r="Q1535" i="4"/>
  <c r="P1535" i="4"/>
  <c r="M1535" i="4"/>
  <c r="L1535" i="4"/>
  <c r="Q1534" i="4"/>
  <c r="P1534" i="4"/>
  <c r="M1534" i="4"/>
  <c r="L1534" i="4"/>
  <c r="Q1533" i="4"/>
  <c r="P1533" i="4"/>
  <c r="M1533" i="4"/>
  <c r="L1533" i="4"/>
  <c r="Q1532" i="4"/>
  <c r="P1532" i="4"/>
  <c r="M1532" i="4"/>
  <c r="L1532" i="4"/>
  <c r="Q1531" i="4"/>
  <c r="P1531" i="4"/>
  <c r="M1531" i="4"/>
  <c r="L1531" i="4"/>
  <c r="Q1530" i="4"/>
  <c r="P1530" i="4"/>
  <c r="M1530" i="4"/>
  <c r="L1530" i="4"/>
  <c r="Q1529" i="4"/>
  <c r="P1529" i="4"/>
  <c r="M1529" i="4"/>
  <c r="L1529" i="4"/>
  <c r="Q1528" i="4"/>
  <c r="P1528" i="4"/>
  <c r="M1528" i="4"/>
  <c r="L1528" i="4"/>
  <c r="Q1527" i="4"/>
  <c r="P1527" i="4"/>
  <c r="M1527" i="4"/>
  <c r="L1527" i="4"/>
  <c r="Q1526" i="4"/>
  <c r="P1526" i="4"/>
  <c r="M1526" i="4"/>
  <c r="L1526" i="4"/>
  <c r="Q1525" i="4"/>
  <c r="P1525" i="4"/>
  <c r="M1525" i="4"/>
  <c r="L1525" i="4"/>
  <c r="Q1524" i="4"/>
  <c r="P1524" i="4"/>
  <c r="M1524" i="4"/>
  <c r="L1524" i="4"/>
  <c r="Q1523" i="4"/>
  <c r="P1523" i="4"/>
  <c r="M1523" i="4"/>
  <c r="L1523" i="4"/>
  <c r="N1523" i="4" s="1"/>
  <c r="Q1522" i="4"/>
  <c r="P1522" i="4"/>
  <c r="M1522" i="4"/>
  <c r="L1522" i="4"/>
  <c r="Q1521" i="4"/>
  <c r="P1521" i="4"/>
  <c r="M1521" i="4"/>
  <c r="L1521" i="4"/>
  <c r="N1521" i="4" s="1"/>
  <c r="Q1520" i="4"/>
  <c r="P1520" i="4"/>
  <c r="M1520" i="4"/>
  <c r="L1520" i="4"/>
  <c r="Q1519" i="4"/>
  <c r="P1519" i="4"/>
  <c r="M1519" i="4"/>
  <c r="L1519" i="4"/>
  <c r="N1519" i="4" s="1"/>
  <c r="Q1518" i="4"/>
  <c r="P1518" i="4"/>
  <c r="M1518" i="4"/>
  <c r="L1518" i="4"/>
  <c r="Q1517" i="4"/>
  <c r="P1517" i="4"/>
  <c r="M1517" i="4"/>
  <c r="L1517" i="4"/>
  <c r="N1517" i="4" s="1"/>
  <c r="Q1516" i="4"/>
  <c r="P1516" i="4"/>
  <c r="M1516" i="4"/>
  <c r="L1516" i="4"/>
  <c r="Q1515" i="4"/>
  <c r="P1515" i="4"/>
  <c r="M1515" i="4"/>
  <c r="L1515" i="4"/>
  <c r="N1515" i="4" s="1"/>
  <c r="Q1514" i="4"/>
  <c r="P1514" i="4"/>
  <c r="M1514" i="4"/>
  <c r="L1514" i="4"/>
  <c r="Q1513" i="4"/>
  <c r="P1513" i="4"/>
  <c r="M1513" i="4"/>
  <c r="L1513" i="4"/>
  <c r="N1513" i="4" s="1"/>
  <c r="Q1512" i="4"/>
  <c r="P1512" i="4"/>
  <c r="M1512" i="4"/>
  <c r="L1512" i="4"/>
  <c r="Q1511" i="4"/>
  <c r="P1511" i="4"/>
  <c r="M1511" i="4"/>
  <c r="L1511" i="4"/>
  <c r="Q1510" i="4"/>
  <c r="P1510" i="4"/>
  <c r="M1510" i="4"/>
  <c r="L1510" i="4"/>
  <c r="Q1509" i="4"/>
  <c r="P1509" i="4"/>
  <c r="M1509" i="4"/>
  <c r="L1509" i="4"/>
  <c r="Q1508" i="4"/>
  <c r="P1508" i="4"/>
  <c r="M1508" i="4"/>
  <c r="L1508" i="4"/>
  <c r="Q1507" i="4"/>
  <c r="P1507" i="4"/>
  <c r="M1507" i="4"/>
  <c r="L1507" i="4"/>
  <c r="Q1506" i="4"/>
  <c r="P1506" i="4"/>
  <c r="M1506" i="4"/>
  <c r="L1506" i="4"/>
  <c r="Q1505" i="4"/>
  <c r="P1505" i="4"/>
  <c r="M1505" i="4"/>
  <c r="L1505" i="4"/>
  <c r="Q1504" i="4"/>
  <c r="P1504" i="4"/>
  <c r="M1504" i="4"/>
  <c r="L1504" i="4"/>
  <c r="Q1503" i="4"/>
  <c r="P1503" i="4"/>
  <c r="M1503" i="4"/>
  <c r="L1503" i="4"/>
  <c r="Q1502" i="4"/>
  <c r="P1502" i="4"/>
  <c r="M1502" i="4"/>
  <c r="L1502" i="4"/>
  <c r="Q1501" i="4"/>
  <c r="P1501" i="4"/>
  <c r="M1501" i="4"/>
  <c r="L1501" i="4"/>
  <c r="Q1500" i="4"/>
  <c r="P1500" i="4"/>
  <c r="M1500" i="4"/>
  <c r="L1500" i="4"/>
  <c r="Q1499" i="4"/>
  <c r="P1499" i="4"/>
  <c r="M1499" i="4"/>
  <c r="L1499" i="4"/>
  <c r="Q1498" i="4"/>
  <c r="P1498" i="4"/>
  <c r="M1498" i="4"/>
  <c r="L1498" i="4"/>
  <c r="Q1497" i="4"/>
  <c r="P1497" i="4"/>
  <c r="M1497" i="4"/>
  <c r="L1497" i="4"/>
  <c r="Q1496" i="4"/>
  <c r="P1496" i="4"/>
  <c r="M1496" i="4"/>
  <c r="L1496" i="4"/>
  <c r="Q1495" i="4"/>
  <c r="P1495" i="4"/>
  <c r="M1495" i="4"/>
  <c r="L1495" i="4"/>
  <c r="Q1494" i="4"/>
  <c r="P1494" i="4"/>
  <c r="M1494" i="4"/>
  <c r="L1494" i="4"/>
  <c r="Q1493" i="4"/>
  <c r="P1493" i="4"/>
  <c r="M1493" i="4"/>
  <c r="L1493" i="4"/>
  <c r="Q1492" i="4"/>
  <c r="P1492" i="4"/>
  <c r="M1492" i="4"/>
  <c r="L1492" i="4"/>
  <c r="Q1491" i="4"/>
  <c r="P1491" i="4"/>
  <c r="M1491" i="4"/>
  <c r="L1491" i="4"/>
  <c r="Q1490" i="4"/>
  <c r="P1490" i="4"/>
  <c r="M1490" i="4"/>
  <c r="L1490" i="4"/>
  <c r="Q1489" i="4"/>
  <c r="P1489" i="4"/>
  <c r="M1489" i="4"/>
  <c r="L1489" i="4"/>
  <c r="Q1488" i="4"/>
  <c r="P1488" i="4"/>
  <c r="M1488" i="4"/>
  <c r="L1488" i="4"/>
  <c r="Q1487" i="4"/>
  <c r="P1487" i="4"/>
  <c r="M1487" i="4"/>
  <c r="L1487" i="4"/>
  <c r="Q1486" i="4"/>
  <c r="P1486" i="4"/>
  <c r="M1486" i="4"/>
  <c r="L1486" i="4"/>
  <c r="Q1485" i="4"/>
  <c r="P1485" i="4"/>
  <c r="M1485" i="4"/>
  <c r="L1485" i="4"/>
  <c r="Q1484" i="4"/>
  <c r="P1484" i="4"/>
  <c r="M1484" i="4"/>
  <c r="L1484" i="4"/>
  <c r="Q1483" i="4"/>
  <c r="P1483" i="4"/>
  <c r="M1483" i="4"/>
  <c r="L1483" i="4"/>
  <c r="Q1482" i="4"/>
  <c r="P1482" i="4"/>
  <c r="M1482" i="4"/>
  <c r="L1482" i="4"/>
  <c r="Q1481" i="4"/>
  <c r="P1481" i="4"/>
  <c r="M1481" i="4"/>
  <c r="L1481" i="4"/>
  <c r="Q1480" i="4"/>
  <c r="P1480" i="4"/>
  <c r="M1480" i="4"/>
  <c r="L1480" i="4"/>
  <c r="Q1479" i="4"/>
  <c r="P1479" i="4"/>
  <c r="M1479" i="4"/>
  <c r="L1479" i="4"/>
  <c r="Q1478" i="4"/>
  <c r="P1478" i="4"/>
  <c r="M1478" i="4"/>
  <c r="L1478" i="4"/>
  <c r="Q1477" i="4"/>
  <c r="P1477" i="4"/>
  <c r="M1477" i="4"/>
  <c r="L1477" i="4"/>
  <c r="Q1476" i="4"/>
  <c r="P1476" i="4"/>
  <c r="M1476" i="4"/>
  <c r="L1476" i="4"/>
  <c r="Q1475" i="4"/>
  <c r="P1475" i="4"/>
  <c r="M1475" i="4"/>
  <c r="L1475" i="4"/>
  <c r="Q1474" i="4"/>
  <c r="P1474" i="4"/>
  <c r="M1474" i="4"/>
  <c r="L1474" i="4"/>
  <c r="Q1473" i="4"/>
  <c r="P1473" i="4"/>
  <c r="M1473" i="4"/>
  <c r="L1473" i="4"/>
  <c r="Q1472" i="4"/>
  <c r="P1472" i="4"/>
  <c r="M1472" i="4"/>
  <c r="L1472" i="4"/>
  <c r="Q1471" i="4"/>
  <c r="P1471" i="4"/>
  <c r="M1471" i="4"/>
  <c r="L1471" i="4"/>
  <c r="Q1470" i="4"/>
  <c r="P1470" i="4"/>
  <c r="M1470" i="4"/>
  <c r="L1470" i="4"/>
  <c r="Q1469" i="4"/>
  <c r="P1469" i="4"/>
  <c r="M1469" i="4"/>
  <c r="L1469" i="4"/>
  <c r="Q1468" i="4"/>
  <c r="P1468" i="4"/>
  <c r="M1468" i="4"/>
  <c r="L1468" i="4"/>
  <c r="Q1467" i="4"/>
  <c r="P1467" i="4"/>
  <c r="M1467" i="4"/>
  <c r="L1467" i="4"/>
  <c r="Q1466" i="4"/>
  <c r="P1466" i="4"/>
  <c r="M1466" i="4"/>
  <c r="L1466" i="4"/>
  <c r="Q1465" i="4"/>
  <c r="P1465" i="4"/>
  <c r="M1465" i="4"/>
  <c r="L1465" i="4"/>
  <c r="Q1464" i="4"/>
  <c r="P1464" i="4"/>
  <c r="M1464" i="4"/>
  <c r="L1464" i="4"/>
  <c r="Q1463" i="4"/>
  <c r="P1463" i="4"/>
  <c r="M1463" i="4"/>
  <c r="L1463" i="4"/>
  <c r="Q1462" i="4"/>
  <c r="P1462" i="4"/>
  <c r="M1462" i="4"/>
  <c r="L1462" i="4"/>
  <c r="Q1461" i="4"/>
  <c r="P1461" i="4"/>
  <c r="M1461" i="4"/>
  <c r="L1461" i="4"/>
  <c r="Q1460" i="4"/>
  <c r="P1460" i="4"/>
  <c r="M1460" i="4"/>
  <c r="L1460" i="4"/>
  <c r="Q1459" i="4"/>
  <c r="P1459" i="4"/>
  <c r="M1459" i="4"/>
  <c r="L1459" i="4"/>
  <c r="Q1458" i="4"/>
  <c r="P1458" i="4"/>
  <c r="M1458" i="4"/>
  <c r="L1458" i="4"/>
  <c r="Q1457" i="4"/>
  <c r="P1457" i="4"/>
  <c r="M1457" i="4"/>
  <c r="L1457" i="4"/>
  <c r="Q1456" i="4"/>
  <c r="P1456" i="4"/>
  <c r="M1456" i="4"/>
  <c r="L1456" i="4"/>
  <c r="Q1455" i="4"/>
  <c r="P1455" i="4"/>
  <c r="M1455" i="4"/>
  <c r="L1455" i="4"/>
  <c r="Q1454" i="4"/>
  <c r="P1454" i="4"/>
  <c r="M1454" i="4"/>
  <c r="L1454" i="4"/>
  <c r="Q1453" i="4"/>
  <c r="P1453" i="4"/>
  <c r="M1453" i="4"/>
  <c r="L1453" i="4"/>
  <c r="Q1452" i="4"/>
  <c r="P1452" i="4"/>
  <c r="M1452" i="4"/>
  <c r="L1452" i="4"/>
  <c r="Q1451" i="4"/>
  <c r="P1451" i="4"/>
  <c r="M1451" i="4"/>
  <c r="L1451" i="4"/>
  <c r="Q1450" i="4"/>
  <c r="P1450" i="4"/>
  <c r="M1450" i="4"/>
  <c r="L1450" i="4"/>
  <c r="Q1449" i="4"/>
  <c r="P1449" i="4"/>
  <c r="M1449" i="4"/>
  <c r="L1449" i="4"/>
  <c r="Q1448" i="4"/>
  <c r="P1448" i="4"/>
  <c r="M1448" i="4"/>
  <c r="L1448" i="4"/>
  <c r="Q1447" i="4"/>
  <c r="P1447" i="4"/>
  <c r="M1447" i="4"/>
  <c r="L1447" i="4"/>
  <c r="Q1446" i="4"/>
  <c r="P1446" i="4"/>
  <c r="M1446" i="4"/>
  <c r="L1446" i="4"/>
  <c r="Q1445" i="4"/>
  <c r="P1445" i="4"/>
  <c r="M1445" i="4"/>
  <c r="L1445" i="4"/>
  <c r="Q1444" i="4"/>
  <c r="P1444" i="4"/>
  <c r="M1444" i="4"/>
  <c r="L1444" i="4"/>
  <c r="Q1443" i="4"/>
  <c r="P1443" i="4"/>
  <c r="M1443" i="4"/>
  <c r="L1443" i="4"/>
  <c r="Q1442" i="4"/>
  <c r="P1442" i="4"/>
  <c r="M1442" i="4"/>
  <c r="L1442" i="4"/>
  <c r="Q1441" i="4"/>
  <c r="P1441" i="4"/>
  <c r="M1441" i="4"/>
  <c r="L1441" i="4"/>
  <c r="Q1440" i="4"/>
  <c r="P1440" i="4"/>
  <c r="M1440" i="4"/>
  <c r="L1440" i="4"/>
  <c r="Q1439" i="4"/>
  <c r="P1439" i="4"/>
  <c r="M1439" i="4"/>
  <c r="L1439" i="4"/>
  <c r="Q1438" i="4"/>
  <c r="P1438" i="4"/>
  <c r="M1438" i="4"/>
  <c r="L1438" i="4"/>
  <c r="Q1437" i="4"/>
  <c r="P1437" i="4"/>
  <c r="M1437" i="4"/>
  <c r="L1437" i="4"/>
  <c r="Q1436" i="4"/>
  <c r="P1436" i="4"/>
  <c r="M1436" i="4"/>
  <c r="L1436" i="4"/>
  <c r="Q1435" i="4"/>
  <c r="P1435" i="4"/>
  <c r="M1435" i="4"/>
  <c r="L1435" i="4"/>
  <c r="Q1434" i="4"/>
  <c r="P1434" i="4"/>
  <c r="M1434" i="4"/>
  <c r="L1434" i="4"/>
  <c r="Q1433" i="4"/>
  <c r="P1433" i="4"/>
  <c r="M1433" i="4"/>
  <c r="L1433" i="4"/>
  <c r="Q1432" i="4"/>
  <c r="P1432" i="4"/>
  <c r="M1432" i="4"/>
  <c r="L1432" i="4"/>
  <c r="Q1431" i="4"/>
  <c r="P1431" i="4"/>
  <c r="M1431" i="4"/>
  <c r="L1431" i="4"/>
  <c r="Q1430" i="4"/>
  <c r="P1430" i="4"/>
  <c r="M1430" i="4"/>
  <c r="L1430" i="4"/>
  <c r="Q1429" i="4"/>
  <c r="P1429" i="4"/>
  <c r="M1429" i="4"/>
  <c r="L1429" i="4"/>
  <c r="Q1428" i="4"/>
  <c r="P1428" i="4"/>
  <c r="M1428" i="4"/>
  <c r="L1428" i="4"/>
  <c r="Q1427" i="4"/>
  <c r="P1427" i="4"/>
  <c r="M1427" i="4"/>
  <c r="L1427" i="4"/>
  <c r="Q1426" i="4"/>
  <c r="P1426" i="4"/>
  <c r="M1426" i="4"/>
  <c r="L1426" i="4"/>
  <c r="Q1425" i="4"/>
  <c r="P1425" i="4"/>
  <c r="M1425" i="4"/>
  <c r="L1425" i="4"/>
  <c r="Q1424" i="4"/>
  <c r="P1424" i="4"/>
  <c r="M1424" i="4"/>
  <c r="L1424" i="4"/>
  <c r="Q1423" i="4"/>
  <c r="P1423" i="4"/>
  <c r="M1423" i="4"/>
  <c r="L1423" i="4"/>
  <c r="Q1422" i="4"/>
  <c r="P1422" i="4"/>
  <c r="M1422" i="4"/>
  <c r="L1422" i="4"/>
  <c r="Q1421" i="4"/>
  <c r="P1421" i="4"/>
  <c r="M1421" i="4"/>
  <c r="L1421" i="4"/>
  <c r="Q1420" i="4"/>
  <c r="P1420" i="4"/>
  <c r="M1420" i="4"/>
  <c r="L1420" i="4"/>
  <c r="Q1419" i="4"/>
  <c r="P1419" i="4"/>
  <c r="M1419" i="4"/>
  <c r="L1419" i="4"/>
  <c r="Q1418" i="4"/>
  <c r="P1418" i="4"/>
  <c r="M1418" i="4"/>
  <c r="L1418" i="4"/>
  <c r="Q1417" i="4"/>
  <c r="P1417" i="4"/>
  <c r="M1417" i="4"/>
  <c r="L1417" i="4"/>
  <c r="Q1416" i="4"/>
  <c r="P1416" i="4"/>
  <c r="M1416" i="4"/>
  <c r="L1416" i="4"/>
  <c r="Q1415" i="4"/>
  <c r="P1415" i="4"/>
  <c r="M1415" i="4"/>
  <c r="L1415" i="4"/>
  <c r="Q1414" i="4"/>
  <c r="P1414" i="4"/>
  <c r="M1414" i="4"/>
  <c r="L1414" i="4"/>
  <c r="Q1413" i="4"/>
  <c r="P1413" i="4"/>
  <c r="M1413" i="4"/>
  <c r="L1413" i="4"/>
  <c r="Q1412" i="4"/>
  <c r="P1412" i="4"/>
  <c r="M1412" i="4"/>
  <c r="L1412" i="4"/>
  <c r="Q1411" i="4"/>
  <c r="P1411" i="4"/>
  <c r="M1411" i="4"/>
  <c r="L1411" i="4"/>
  <c r="Q1410" i="4"/>
  <c r="P1410" i="4"/>
  <c r="M1410" i="4"/>
  <c r="L1410" i="4"/>
  <c r="Q1409" i="4"/>
  <c r="P1409" i="4"/>
  <c r="M1409" i="4"/>
  <c r="L1409" i="4"/>
  <c r="Q1408" i="4"/>
  <c r="P1408" i="4"/>
  <c r="M1408" i="4"/>
  <c r="L1408" i="4"/>
  <c r="Q1407" i="4"/>
  <c r="P1407" i="4"/>
  <c r="M1407" i="4"/>
  <c r="L1407" i="4"/>
  <c r="Q1406" i="4"/>
  <c r="P1406" i="4"/>
  <c r="M1406" i="4"/>
  <c r="L1406" i="4"/>
  <c r="Q1405" i="4"/>
  <c r="P1405" i="4"/>
  <c r="M1405" i="4"/>
  <c r="L1405" i="4"/>
  <c r="Q1404" i="4"/>
  <c r="P1404" i="4"/>
  <c r="M1404" i="4"/>
  <c r="L1404" i="4"/>
  <c r="Q1403" i="4"/>
  <c r="P1403" i="4"/>
  <c r="M1403" i="4"/>
  <c r="L1403" i="4"/>
  <c r="Q1402" i="4"/>
  <c r="P1402" i="4"/>
  <c r="M1402" i="4"/>
  <c r="L1402" i="4"/>
  <c r="Q1401" i="4"/>
  <c r="P1401" i="4"/>
  <c r="M1401" i="4"/>
  <c r="L1401" i="4"/>
  <c r="Q1400" i="4"/>
  <c r="P1400" i="4"/>
  <c r="M1400" i="4"/>
  <c r="L1400" i="4"/>
  <c r="Q1399" i="4"/>
  <c r="P1399" i="4"/>
  <c r="M1399" i="4"/>
  <c r="L1399" i="4"/>
  <c r="Q1398" i="4"/>
  <c r="P1398" i="4"/>
  <c r="M1398" i="4"/>
  <c r="L1398" i="4"/>
  <c r="Q1397" i="4"/>
  <c r="P1397" i="4"/>
  <c r="M1397" i="4"/>
  <c r="L1397" i="4"/>
  <c r="Q1396" i="4"/>
  <c r="P1396" i="4"/>
  <c r="M1396" i="4"/>
  <c r="L1396" i="4"/>
  <c r="Q1395" i="4"/>
  <c r="P1395" i="4"/>
  <c r="M1395" i="4"/>
  <c r="L1395" i="4"/>
  <c r="Q1394" i="4"/>
  <c r="P1394" i="4"/>
  <c r="M1394" i="4"/>
  <c r="L1394" i="4"/>
  <c r="Q1393" i="4"/>
  <c r="P1393" i="4"/>
  <c r="M1393" i="4"/>
  <c r="L1393" i="4"/>
  <c r="Q1392" i="4"/>
  <c r="P1392" i="4"/>
  <c r="M1392" i="4"/>
  <c r="L1392" i="4"/>
  <c r="Q1391" i="4"/>
  <c r="P1391" i="4"/>
  <c r="M1391" i="4"/>
  <c r="L1391" i="4"/>
  <c r="Q1390" i="4"/>
  <c r="P1390" i="4"/>
  <c r="M1390" i="4"/>
  <c r="L1390" i="4"/>
  <c r="Q1389" i="4"/>
  <c r="P1389" i="4"/>
  <c r="M1389" i="4"/>
  <c r="L1389" i="4"/>
  <c r="Q1388" i="4"/>
  <c r="P1388" i="4"/>
  <c r="M1388" i="4"/>
  <c r="L1388" i="4"/>
  <c r="Q1387" i="4"/>
  <c r="P1387" i="4"/>
  <c r="M1387" i="4"/>
  <c r="L1387" i="4"/>
  <c r="N1387" i="4" s="1"/>
  <c r="Q1386" i="4"/>
  <c r="P1386" i="4"/>
  <c r="M1386" i="4"/>
  <c r="L1386" i="4"/>
  <c r="Q1385" i="4"/>
  <c r="P1385" i="4"/>
  <c r="M1385" i="4"/>
  <c r="L1385" i="4"/>
  <c r="N1385" i="4" s="1"/>
  <c r="Q1384" i="4"/>
  <c r="P1384" i="4"/>
  <c r="M1384" i="4"/>
  <c r="L1384" i="4"/>
  <c r="Q1383" i="4"/>
  <c r="P1383" i="4"/>
  <c r="M1383" i="4"/>
  <c r="L1383" i="4"/>
  <c r="N1383" i="4" s="1"/>
  <c r="Q1382" i="4"/>
  <c r="P1382" i="4"/>
  <c r="M1382" i="4"/>
  <c r="L1382" i="4"/>
  <c r="Q1381" i="4"/>
  <c r="P1381" i="4"/>
  <c r="M1381" i="4"/>
  <c r="L1381" i="4"/>
  <c r="Q1380" i="4"/>
  <c r="P1380" i="4"/>
  <c r="M1380" i="4"/>
  <c r="L1380" i="4"/>
  <c r="Q1379" i="4"/>
  <c r="P1379" i="4"/>
  <c r="M1379" i="4"/>
  <c r="L1379" i="4"/>
  <c r="Q1378" i="4"/>
  <c r="P1378" i="4"/>
  <c r="R1378" i="4" s="1"/>
  <c r="M1378" i="4"/>
  <c r="L1378" i="4"/>
  <c r="Q1377" i="4"/>
  <c r="P1377" i="4"/>
  <c r="M1377" i="4"/>
  <c r="L1377" i="4"/>
  <c r="Q1376" i="4"/>
  <c r="P1376" i="4"/>
  <c r="M1376" i="4"/>
  <c r="L1376" i="4"/>
  <c r="Q1375" i="4"/>
  <c r="P1375" i="4"/>
  <c r="M1375" i="4"/>
  <c r="L1375" i="4"/>
  <c r="Q1374" i="4"/>
  <c r="P1374" i="4"/>
  <c r="M1374" i="4"/>
  <c r="L1374" i="4"/>
  <c r="Q1373" i="4"/>
  <c r="P1373" i="4"/>
  <c r="M1373" i="4"/>
  <c r="L1373" i="4"/>
  <c r="Q1372" i="4"/>
  <c r="P1372" i="4"/>
  <c r="M1372" i="4"/>
  <c r="L1372" i="4"/>
  <c r="Q1371" i="4"/>
  <c r="P1371" i="4"/>
  <c r="M1371" i="4"/>
  <c r="L1371" i="4"/>
  <c r="Q1370" i="4"/>
  <c r="P1370" i="4"/>
  <c r="M1370" i="4"/>
  <c r="L1370" i="4"/>
  <c r="Q1369" i="4"/>
  <c r="P1369" i="4"/>
  <c r="M1369" i="4"/>
  <c r="L1369" i="4"/>
  <c r="Q1368" i="4"/>
  <c r="P1368" i="4"/>
  <c r="M1368" i="4"/>
  <c r="L1368" i="4"/>
  <c r="Q1367" i="4"/>
  <c r="P1367" i="4"/>
  <c r="M1367" i="4"/>
  <c r="L1367" i="4"/>
  <c r="Q1366" i="4"/>
  <c r="P1366" i="4"/>
  <c r="M1366" i="4"/>
  <c r="L1366" i="4"/>
  <c r="Q1365" i="4"/>
  <c r="P1365" i="4"/>
  <c r="M1365" i="4"/>
  <c r="L1365" i="4"/>
  <c r="Q1364" i="4"/>
  <c r="P1364" i="4"/>
  <c r="M1364" i="4"/>
  <c r="L1364" i="4"/>
  <c r="Q1363" i="4"/>
  <c r="P1363" i="4"/>
  <c r="M1363" i="4"/>
  <c r="L1363" i="4"/>
  <c r="Q1362" i="4"/>
  <c r="P1362" i="4"/>
  <c r="R1362" i="4" s="1"/>
  <c r="M1362" i="4"/>
  <c r="L1362" i="4"/>
  <c r="Q1361" i="4"/>
  <c r="P1361" i="4"/>
  <c r="M1361" i="4"/>
  <c r="L1361" i="4"/>
  <c r="Q1360" i="4"/>
  <c r="P1360" i="4"/>
  <c r="M1360" i="4"/>
  <c r="L1360" i="4"/>
  <c r="Q1359" i="4"/>
  <c r="P1359" i="4"/>
  <c r="M1359" i="4"/>
  <c r="L1359" i="4"/>
  <c r="Q1358" i="4"/>
  <c r="P1358" i="4"/>
  <c r="M1358" i="4"/>
  <c r="L1358" i="4"/>
  <c r="Q1357" i="4"/>
  <c r="P1357" i="4"/>
  <c r="M1357" i="4"/>
  <c r="L1357" i="4"/>
  <c r="Q1356" i="4"/>
  <c r="P1356" i="4"/>
  <c r="M1356" i="4"/>
  <c r="L1356" i="4"/>
  <c r="Q1355" i="4"/>
  <c r="P1355" i="4"/>
  <c r="M1355" i="4"/>
  <c r="L1355" i="4"/>
  <c r="Q1354" i="4"/>
  <c r="P1354" i="4"/>
  <c r="M1354" i="4"/>
  <c r="L1354" i="4"/>
  <c r="Q1353" i="4"/>
  <c r="P1353" i="4"/>
  <c r="M1353" i="4"/>
  <c r="L1353" i="4"/>
  <c r="Q1352" i="4"/>
  <c r="P1352" i="4"/>
  <c r="M1352" i="4"/>
  <c r="L1352" i="4"/>
  <c r="Q1351" i="4"/>
  <c r="P1351" i="4"/>
  <c r="M1351" i="4"/>
  <c r="L1351" i="4"/>
  <c r="Q1350" i="4"/>
  <c r="P1350" i="4"/>
  <c r="M1350" i="4"/>
  <c r="L1350" i="4"/>
  <c r="Q1349" i="4"/>
  <c r="P1349" i="4"/>
  <c r="M1349" i="4"/>
  <c r="L1349" i="4"/>
  <c r="Q1348" i="4"/>
  <c r="P1348" i="4"/>
  <c r="M1348" i="4"/>
  <c r="L1348" i="4"/>
  <c r="Q1347" i="4"/>
  <c r="P1347" i="4"/>
  <c r="M1347" i="4"/>
  <c r="L1347" i="4"/>
  <c r="Q1346" i="4"/>
  <c r="P1346" i="4"/>
  <c r="M1346" i="4"/>
  <c r="L1346" i="4"/>
  <c r="Q1345" i="4"/>
  <c r="P1345" i="4"/>
  <c r="M1345" i="4"/>
  <c r="L1345" i="4"/>
  <c r="N1345" i="4" s="1"/>
  <c r="Q1344" i="4"/>
  <c r="P1344" i="4"/>
  <c r="M1344" i="4"/>
  <c r="L1344" i="4"/>
  <c r="Q1343" i="4"/>
  <c r="P1343" i="4"/>
  <c r="M1343" i="4"/>
  <c r="L1343" i="4"/>
  <c r="Q1342" i="4"/>
  <c r="P1342" i="4"/>
  <c r="M1342" i="4"/>
  <c r="L1342" i="4"/>
  <c r="Q1341" i="4"/>
  <c r="P1341" i="4"/>
  <c r="M1341" i="4"/>
  <c r="L1341" i="4"/>
  <c r="N1341" i="4" s="1"/>
  <c r="Q1340" i="4"/>
  <c r="P1340" i="4"/>
  <c r="M1340" i="4"/>
  <c r="L1340" i="4"/>
  <c r="Q1339" i="4"/>
  <c r="P1339" i="4"/>
  <c r="M1339" i="4"/>
  <c r="L1339" i="4"/>
  <c r="N1339" i="4" s="1"/>
  <c r="Q1338" i="4"/>
  <c r="P1338" i="4"/>
  <c r="M1338" i="4"/>
  <c r="L1338" i="4"/>
  <c r="Q1337" i="4"/>
  <c r="P1337" i="4"/>
  <c r="M1337" i="4"/>
  <c r="L1337" i="4"/>
  <c r="Q1336" i="4"/>
  <c r="P1336" i="4"/>
  <c r="M1336" i="4"/>
  <c r="L1336" i="4"/>
  <c r="Q1335" i="4"/>
  <c r="P1335" i="4"/>
  <c r="M1335" i="4"/>
  <c r="L1335" i="4"/>
  <c r="Q1334" i="4"/>
  <c r="P1334" i="4"/>
  <c r="M1334" i="4"/>
  <c r="L1334" i="4"/>
  <c r="Q1333" i="4"/>
  <c r="P1333" i="4"/>
  <c r="M1333" i="4"/>
  <c r="L1333" i="4"/>
  <c r="Q1332" i="4"/>
  <c r="P1332" i="4"/>
  <c r="M1332" i="4"/>
  <c r="L1332" i="4"/>
  <c r="Q1331" i="4"/>
  <c r="P1331" i="4"/>
  <c r="M1331" i="4"/>
  <c r="L1331" i="4"/>
  <c r="Q1330" i="4"/>
  <c r="P1330" i="4"/>
  <c r="M1330" i="4"/>
  <c r="L1330" i="4"/>
  <c r="N1330" i="4" s="1"/>
  <c r="Q1329" i="4"/>
  <c r="P1329" i="4"/>
  <c r="M1329" i="4"/>
  <c r="L1329" i="4"/>
  <c r="Q1328" i="4"/>
  <c r="P1328" i="4"/>
  <c r="M1328" i="4"/>
  <c r="L1328" i="4"/>
  <c r="Q1327" i="4"/>
  <c r="P1327" i="4"/>
  <c r="M1327" i="4"/>
  <c r="L1327" i="4"/>
  <c r="Q1326" i="4"/>
  <c r="P1326" i="4"/>
  <c r="M1326" i="4"/>
  <c r="L1326" i="4"/>
  <c r="Q1325" i="4"/>
  <c r="P1325" i="4"/>
  <c r="M1325" i="4"/>
  <c r="L1325" i="4"/>
  <c r="Q1324" i="4"/>
  <c r="P1324" i="4"/>
  <c r="M1324" i="4"/>
  <c r="L1324" i="4"/>
  <c r="Q1323" i="4"/>
  <c r="P1323" i="4"/>
  <c r="M1323" i="4"/>
  <c r="L1323" i="4"/>
  <c r="Q1322" i="4"/>
  <c r="P1322" i="4"/>
  <c r="M1322" i="4"/>
  <c r="L1322" i="4"/>
  <c r="Q1321" i="4"/>
  <c r="P1321" i="4"/>
  <c r="M1321" i="4"/>
  <c r="L1321" i="4"/>
  <c r="Q1320" i="4"/>
  <c r="P1320" i="4"/>
  <c r="M1320" i="4"/>
  <c r="L1320" i="4"/>
  <c r="Q1319" i="4"/>
  <c r="P1319" i="4"/>
  <c r="M1319" i="4"/>
  <c r="L1319" i="4"/>
  <c r="Q1318" i="4"/>
  <c r="P1318" i="4"/>
  <c r="M1318" i="4"/>
  <c r="L1318" i="4"/>
  <c r="Q1317" i="4"/>
  <c r="P1317" i="4"/>
  <c r="M1317" i="4"/>
  <c r="L1317" i="4"/>
  <c r="Q1316" i="4"/>
  <c r="P1316" i="4"/>
  <c r="M1316" i="4"/>
  <c r="L1316" i="4"/>
  <c r="Q1315" i="4"/>
  <c r="P1315" i="4"/>
  <c r="M1315" i="4"/>
  <c r="L1315" i="4"/>
  <c r="Q1314" i="4"/>
  <c r="P1314" i="4"/>
  <c r="M1314" i="4"/>
  <c r="L1314" i="4"/>
  <c r="Q1313" i="4"/>
  <c r="P1313" i="4"/>
  <c r="R1313" i="4" s="1"/>
  <c r="M1313" i="4"/>
  <c r="L1313" i="4"/>
  <c r="Q1312" i="4"/>
  <c r="P1312" i="4"/>
  <c r="M1312" i="4"/>
  <c r="L1312" i="4"/>
  <c r="Q1311" i="4"/>
  <c r="P1311" i="4"/>
  <c r="R1311" i="4" s="1"/>
  <c r="M1311" i="4"/>
  <c r="L1311" i="4"/>
  <c r="Q1310" i="4"/>
  <c r="P1310" i="4"/>
  <c r="M1310" i="4"/>
  <c r="L1310" i="4"/>
  <c r="Q1309" i="4"/>
  <c r="P1309" i="4"/>
  <c r="R1309" i="4" s="1"/>
  <c r="M1309" i="4"/>
  <c r="L1309" i="4"/>
  <c r="Q1308" i="4"/>
  <c r="P1308" i="4"/>
  <c r="M1308" i="4"/>
  <c r="L1308" i="4"/>
  <c r="Q1307" i="4"/>
  <c r="P1307" i="4"/>
  <c r="M1307" i="4"/>
  <c r="L1307" i="4"/>
  <c r="Q1306" i="4"/>
  <c r="P1306" i="4"/>
  <c r="M1306" i="4"/>
  <c r="L1306" i="4"/>
  <c r="Q1305" i="4"/>
  <c r="P1305" i="4"/>
  <c r="M1305" i="4"/>
  <c r="L1305" i="4"/>
  <c r="Q1304" i="4"/>
  <c r="P1304" i="4"/>
  <c r="M1304" i="4"/>
  <c r="L1304" i="4"/>
  <c r="Q1303" i="4"/>
  <c r="P1303" i="4"/>
  <c r="M1303" i="4"/>
  <c r="L1303" i="4"/>
  <c r="Q1302" i="4"/>
  <c r="P1302" i="4"/>
  <c r="M1302" i="4"/>
  <c r="L1302" i="4"/>
  <c r="Q1301" i="4"/>
  <c r="P1301" i="4"/>
  <c r="M1301" i="4"/>
  <c r="L1301" i="4"/>
  <c r="Q1300" i="4"/>
  <c r="P1300" i="4"/>
  <c r="M1300" i="4"/>
  <c r="L1300" i="4"/>
  <c r="Q1299" i="4"/>
  <c r="P1299" i="4"/>
  <c r="M1299" i="4"/>
  <c r="L1299" i="4"/>
  <c r="Q1298" i="4"/>
  <c r="P1298" i="4"/>
  <c r="M1298" i="4"/>
  <c r="L1298" i="4"/>
  <c r="Q1297" i="4"/>
  <c r="P1297" i="4"/>
  <c r="M1297" i="4"/>
  <c r="L1297" i="4"/>
  <c r="Q1296" i="4"/>
  <c r="P1296" i="4"/>
  <c r="M1296" i="4"/>
  <c r="L1296" i="4"/>
  <c r="Q1295" i="4"/>
  <c r="P1295" i="4"/>
  <c r="M1295" i="4"/>
  <c r="L1295" i="4"/>
  <c r="Q1294" i="4"/>
  <c r="P1294" i="4"/>
  <c r="M1294" i="4"/>
  <c r="L1294" i="4"/>
  <c r="Q1293" i="4"/>
  <c r="P1293" i="4"/>
  <c r="M1293" i="4"/>
  <c r="L1293" i="4"/>
  <c r="Q1292" i="4"/>
  <c r="P1292" i="4"/>
  <c r="M1292" i="4"/>
  <c r="L1292" i="4"/>
  <c r="Q1291" i="4"/>
  <c r="P1291" i="4"/>
  <c r="M1291" i="4"/>
  <c r="L1291" i="4"/>
  <c r="Q1290" i="4"/>
  <c r="P1290" i="4"/>
  <c r="M1290" i="4"/>
  <c r="L1290" i="4"/>
  <c r="Q1289" i="4"/>
  <c r="P1289" i="4"/>
  <c r="M1289" i="4"/>
  <c r="L1289" i="4"/>
  <c r="Q1288" i="4"/>
  <c r="P1288" i="4"/>
  <c r="M1288" i="4"/>
  <c r="L1288" i="4"/>
  <c r="Q1287" i="4"/>
  <c r="P1287" i="4"/>
  <c r="M1287" i="4"/>
  <c r="L1287" i="4"/>
  <c r="Q1286" i="4"/>
  <c r="P1286" i="4"/>
  <c r="M1286" i="4"/>
  <c r="L1286" i="4"/>
  <c r="Q1285" i="4"/>
  <c r="P1285" i="4"/>
  <c r="M1285" i="4"/>
  <c r="L1285" i="4"/>
  <c r="Q1284" i="4"/>
  <c r="P1284" i="4"/>
  <c r="M1284" i="4"/>
  <c r="L1284" i="4"/>
  <c r="Q1283" i="4"/>
  <c r="P1283" i="4"/>
  <c r="M1283" i="4"/>
  <c r="L1283" i="4"/>
  <c r="Q1282" i="4"/>
  <c r="P1282" i="4"/>
  <c r="M1282" i="4"/>
  <c r="L1282" i="4"/>
  <c r="Q1281" i="4"/>
  <c r="P1281" i="4"/>
  <c r="M1281" i="4"/>
  <c r="L1281" i="4"/>
  <c r="Q1280" i="4"/>
  <c r="P1280" i="4"/>
  <c r="M1280" i="4"/>
  <c r="L1280" i="4"/>
  <c r="Q1279" i="4"/>
  <c r="P1279" i="4"/>
  <c r="M1279" i="4"/>
  <c r="L1279" i="4"/>
  <c r="Q1278" i="4"/>
  <c r="P1278" i="4"/>
  <c r="M1278" i="4"/>
  <c r="L1278" i="4"/>
  <c r="Q1277" i="4"/>
  <c r="P1277" i="4"/>
  <c r="M1277" i="4"/>
  <c r="L1277" i="4"/>
  <c r="Q1276" i="4"/>
  <c r="P1276" i="4"/>
  <c r="M1276" i="4"/>
  <c r="L1276" i="4"/>
  <c r="Q1275" i="4"/>
  <c r="P1275" i="4"/>
  <c r="M1275" i="4"/>
  <c r="L1275" i="4"/>
  <c r="Q1274" i="4"/>
  <c r="P1274" i="4"/>
  <c r="M1274" i="4"/>
  <c r="L1274" i="4"/>
  <c r="N1274" i="4" s="1"/>
  <c r="Q1273" i="4"/>
  <c r="P1273" i="4"/>
  <c r="M1273" i="4"/>
  <c r="L1273" i="4"/>
  <c r="N1273" i="4" s="1"/>
  <c r="Q1272" i="4"/>
  <c r="P1272" i="4"/>
  <c r="M1272" i="4"/>
  <c r="L1272" i="4"/>
  <c r="Q1271" i="4"/>
  <c r="P1271" i="4"/>
  <c r="M1271" i="4"/>
  <c r="L1271" i="4"/>
  <c r="N1271" i="4" s="1"/>
  <c r="Q1270" i="4"/>
  <c r="P1270" i="4"/>
  <c r="M1270" i="4"/>
  <c r="L1270" i="4"/>
  <c r="Q1269" i="4"/>
  <c r="P1269" i="4"/>
  <c r="M1269" i="4"/>
  <c r="L1269" i="4"/>
  <c r="N1269" i="4" s="1"/>
  <c r="Q1268" i="4"/>
  <c r="P1268" i="4"/>
  <c r="M1268" i="4"/>
  <c r="L1268" i="4"/>
  <c r="Q1267" i="4"/>
  <c r="P1267" i="4"/>
  <c r="M1267" i="4"/>
  <c r="L1267" i="4"/>
  <c r="N1267" i="4" s="1"/>
  <c r="Q1266" i="4"/>
  <c r="P1266" i="4"/>
  <c r="M1266" i="4"/>
  <c r="L1266" i="4"/>
  <c r="Q1265" i="4"/>
  <c r="P1265" i="4"/>
  <c r="M1265" i="4"/>
  <c r="L1265" i="4"/>
  <c r="N1265" i="4" s="1"/>
  <c r="Q1264" i="4"/>
  <c r="P1264" i="4"/>
  <c r="M1264" i="4"/>
  <c r="L1264" i="4"/>
  <c r="Q1263" i="4"/>
  <c r="P1263" i="4"/>
  <c r="M1263" i="4"/>
  <c r="L1263" i="4"/>
  <c r="Q1262" i="4"/>
  <c r="P1262" i="4"/>
  <c r="M1262" i="4"/>
  <c r="L1262" i="4"/>
  <c r="Q1261" i="4"/>
  <c r="P1261" i="4"/>
  <c r="M1261" i="4"/>
  <c r="L1261" i="4"/>
  <c r="N1261" i="4" s="1"/>
  <c r="Q1260" i="4"/>
  <c r="P1260" i="4"/>
  <c r="M1260" i="4"/>
  <c r="L1260" i="4"/>
  <c r="Q1259" i="4"/>
  <c r="P1259" i="4"/>
  <c r="M1259" i="4"/>
  <c r="L1259" i="4"/>
  <c r="N1259" i="4" s="1"/>
  <c r="Q1258" i="4"/>
  <c r="P1258" i="4"/>
  <c r="M1258" i="4"/>
  <c r="L1258" i="4"/>
  <c r="Q1257" i="4"/>
  <c r="P1257" i="4"/>
  <c r="M1257" i="4"/>
  <c r="L1257" i="4"/>
  <c r="N1257" i="4" s="1"/>
  <c r="Q1256" i="4"/>
  <c r="P1256" i="4"/>
  <c r="M1256" i="4"/>
  <c r="L1256" i="4"/>
  <c r="Q1255" i="4"/>
  <c r="P1255" i="4"/>
  <c r="M1255" i="4"/>
  <c r="L1255" i="4"/>
  <c r="N1255" i="4" s="1"/>
  <c r="Q1254" i="4"/>
  <c r="P1254" i="4"/>
  <c r="M1254" i="4"/>
  <c r="L1254" i="4"/>
  <c r="Q1253" i="4"/>
  <c r="P1253" i="4"/>
  <c r="M1253" i="4"/>
  <c r="L1253" i="4"/>
  <c r="N1253" i="4" s="1"/>
  <c r="Q1252" i="4"/>
  <c r="P1252" i="4"/>
  <c r="M1252" i="4"/>
  <c r="L1252" i="4"/>
  <c r="Q1251" i="4"/>
  <c r="P1251" i="4"/>
  <c r="M1251" i="4"/>
  <c r="L1251" i="4"/>
  <c r="N1251" i="4" s="1"/>
  <c r="Q1250" i="4"/>
  <c r="P1250" i="4"/>
  <c r="M1250" i="4"/>
  <c r="L1250" i="4"/>
  <c r="N1250" i="4" s="1"/>
  <c r="Q1249" i="4"/>
  <c r="P1249" i="4"/>
  <c r="M1249" i="4"/>
  <c r="L1249" i="4"/>
  <c r="Q1248" i="4"/>
  <c r="P1248" i="4"/>
  <c r="M1248" i="4"/>
  <c r="L1248" i="4"/>
  <c r="N1248" i="4" s="1"/>
  <c r="Q1247" i="4"/>
  <c r="P1247" i="4"/>
  <c r="M1247" i="4"/>
  <c r="L1247" i="4"/>
  <c r="Q1246" i="4"/>
  <c r="P1246" i="4"/>
  <c r="M1246" i="4"/>
  <c r="L1246" i="4"/>
  <c r="Q1245" i="4"/>
  <c r="P1245" i="4"/>
  <c r="M1245" i="4"/>
  <c r="L1245" i="4"/>
  <c r="N1245" i="4" s="1"/>
  <c r="Q1244" i="4"/>
  <c r="P1244" i="4"/>
  <c r="M1244" i="4"/>
  <c r="L1244" i="4"/>
  <c r="Q1243" i="4"/>
  <c r="P1243" i="4"/>
  <c r="M1243" i="4"/>
  <c r="L1243" i="4"/>
  <c r="N1243" i="4" s="1"/>
  <c r="Q1242" i="4"/>
  <c r="P1242" i="4"/>
  <c r="M1242" i="4"/>
  <c r="L1242" i="4"/>
  <c r="Q1241" i="4"/>
  <c r="P1241" i="4"/>
  <c r="M1241" i="4"/>
  <c r="L1241" i="4"/>
  <c r="N1241" i="4" s="1"/>
  <c r="Q1240" i="4"/>
  <c r="P1240" i="4"/>
  <c r="M1240" i="4"/>
  <c r="L1240" i="4"/>
  <c r="Q1239" i="4"/>
  <c r="P1239" i="4"/>
  <c r="M1239" i="4"/>
  <c r="L1239" i="4"/>
  <c r="N1239" i="4" s="1"/>
  <c r="Q1238" i="4"/>
  <c r="P1238" i="4"/>
  <c r="M1238" i="4"/>
  <c r="L1238" i="4"/>
  <c r="Q1237" i="4"/>
  <c r="P1237" i="4"/>
  <c r="M1237" i="4"/>
  <c r="L1237" i="4"/>
  <c r="N1237" i="4" s="1"/>
  <c r="Q1236" i="4"/>
  <c r="P1236" i="4"/>
  <c r="M1236" i="4"/>
  <c r="L1236" i="4"/>
  <c r="Q1235" i="4"/>
  <c r="P1235" i="4"/>
  <c r="M1235" i="4"/>
  <c r="L1235" i="4"/>
  <c r="N1235" i="4" s="1"/>
  <c r="Q1234" i="4"/>
  <c r="P1234" i="4"/>
  <c r="M1234" i="4"/>
  <c r="L1234" i="4"/>
  <c r="Q1233" i="4"/>
  <c r="P1233" i="4"/>
  <c r="M1233" i="4"/>
  <c r="L1233" i="4"/>
  <c r="N1233" i="4" s="1"/>
  <c r="Q1232" i="4"/>
  <c r="P1232" i="4"/>
  <c r="M1232" i="4"/>
  <c r="L1232" i="4"/>
  <c r="Q1231" i="4"/>
  <c r="P1231" i="4"/>
  <c r="M1231" i="4"/>
  <c r="L1231" i="4"/>
  <c r="Q1230" i="4"/>
  <c r="P1230" i="4"/>
  <c r="M1230" i="4"/>
  <c r="L1230" i="4"/>
  <c r="Q1229" i="4"/>
  <c r="P1229" i="4"/>
  <c r="M1229" i="4"/>
  <c r="L1229" i="4"/>
  <c r="N1229" i="4" s="1"/>
  <c r="Q1228" i="4"/>
  <c r="P1228" i="4"/>
  <c r="M1228" i="4"/>
  <c r="L1228" i="4"/>
  <c r="Q1227" i="4"/>
  <c r="P1227" i="4"/>
  <c r="M1227" i="4"/>
  <c r="L1227" i="4"/>
  <c r="N1227" i="4" s="1"/>
  <c r="Q1226" i="4"/>
  <c r="P1226" i="4"/>
  <c r="M1226" i="4"/>
  <c r="L1226" i="4"/>
  <c r="Q1225" i="4"/>
  <c r="P1225" i="4"/>
  <c r="M1225" i="4"/>
  <c r="L1225" i="4"/>
  <c r="N1225" i="4" s="1"/>
  <c r="Q1224" i="4"/>
  <c r="P1224" i="4"/>
  <c r="M1224" i="4"/>
  <c r="L1224" i="4"/>
  <c r="Q1223" i="4"/>
  <c r="P1223" i="4"/>
  <c r="M1223" i="4"/>
  <c r="L1223" i="4"/>
  <c r="N1223" i="4" s="1"/>
  <c r="Q1222" i="4"/>
  <c r="P1222" i="4"/>
  <c r="M1222" i="4"/>
  <c r="L1222" i="4"/>
  <c r="Q1221" i="4"/>
  <c r="P1221" i="4"/>
  <c r="M1221" i="4"/>
  <c r="L1221" i="4"/>
  <c r="N1221" i="4" s="1"/>
  <c r="Q1220" i="4"/>
  <c r="P1220" i="4"/>
  <c r="M1220" i="4"/>
  <c r="L1220" i="4"/>
  <c r="Q1219" i="4"/>
  <c r="P1219" i="4"/>
  <c r="M1219" i="4"/>
  <c r="L1219" i="4"/>
  <c r="N1219" i="4" s="1"/>
  <c r="Q1218" i="4"/>
  <c r="P1218" i="4"/>
  <c r="M1218" i="4"/>
  <c r="L1218" i="4"/>
  <c r="Q1217" i="4"/>
  <c r="P1217" i="4"/>
  <c r="M1217" i="4"/>
  <c r="L1217" i="4"/>
  <c r="Q1216" i="4"/>
  <c r="P1216" i="4"/>
  <c r="M1216" i="4"/>
  <c r="L1216" i="4"/>
  <c r="Q1215" i="4"/>
  <c r="P1215" i="4"/>
  <c r="M1215" i="4"/>
  <c r="L1215" i="4"/>
  <c r="Q1214" i="4"/>
  <c r="P1214" i="4"/>
  <c r="M1214" i="4"/>
  <c r="L1214" i="4"/>
  <c r="Q1213" i="4"/>
  <c r="P1213" i="4"/>
  <c r="M1213" i="4"/>
  <c r="L1213" i="4"/>
  <c r="Q1212" i="4"/>
  <c r="P1212" i="4"/>
  <c r="M1212" i="4"/>
  <c r="L1212" i="4"/>
  <c r="Q1211" i="4"/>
  <c r="P1211" i="4"/>
  <c r="M1211" i="4"/>
  <c r="L1211" i="4"/>
  <c r="Q1210" i="4"/>
  <c r="P1210" i="4"/>
  <c r="M1210" i="4"/>
  <c r="L1210" i="4"/>
  <c r="Q1209" i="4"/>
  <c r="P1209" i="4"/>
  <c r="M1209" i="4"/>
  <c r="L1209" i="4"/>
  <c r="Q1208" i="4"/>
  <c r="P1208" i="4"/>
  <c r="M1208" i="4"/>
  <c r="L1208" i="4"/>
  <c r="Q1207" i="4"/>
  <c r="P1207" i="4"/>
  <c r="M1207" i="4"/>
  <c r="L1207" i="4"/>
  <c r="Q1206" i="4"/>
  <c r="P1206" i="4"/>
  <c r="M1206" i="4"/>
  <c r="L1206" i="4"/>
  <c r="Q1205" i="4"/>
  <c r="P1205" i="4"/>
  <c r="M1205" i="4"/>
  <c r="L1205" i="4"/>
  <c r="Q1204" i="4"/>
  <c r="P1204" i="4"/>
  <c r="M1204" i="4"/>
  <c r="L1204" i="4"/>
  <c r="Q1203" i="4"/>
  <c r="P1203" i="4"/>
  <c r="M1203" i="4"/>
  <c r="L1203" i="4"/>
  <c r="Q1202" i="4"/>
  <c r="P1202" i="4"/>
  <c r="M1202" i="4"/>
  <c r="L1202" i="4"/>
  <c r="Q1201" i="4"/>
  <c r="P1201" i="4"/>
  <c r="M1201" i="4"/>
  <c r="L1201" i="4"/>
  <c r="Q1200" i="4"/>
  <c r="P1200" i="4"/>
  <c r="M1200" i="4"/>
  <c r="L1200" i="4"/>
  <c r="Q1199" i="4"/>
  <c r="P1199" i="4"/>
  <c r="M1199" i="4"/>
  <c r="L1199" i="4"/>
  <c r="Q1198" i="4"/>
  <c r="P1198" i="4"/>
  <c r="M1198" i="4"/>
  <c r="L1198" i="4"/>
  <c r="Q1197" i="4"/>
  <c r="P1197" i="4"/>
  <c r="M1197" i="4"/>
  <c r="L1197" i="4"/>
  <c r="Q1196" i="4"/>
  <c r="P1196" i="4"/>
  <c r="M1196" i="4"/>
  <c r="L1196" i="4"/>
  <c r="Q1195" i="4"/>
  <c r="P1195" i="4"/>
  <c r="M1195" i="4"/>
  <c r="L1195" i="4"/>
  <c r="Q1194" i="4"/>
  <c r="P1194" i="4"/>
  <c r="M1194" i="4"/>
  <c r="L1194" i="4"/>
  <c r="Q1193" i="4"/>
  <c r="P1193" i="4"/>
  <c r="M1193" i="4"/>
  <c r="L1193" i="4"/>
  <c r="Q1192" i="4"/>
  <c r="P1192" i="4"/>
  <c r="M1192" i="4"/>
  <c r="L1192" i="4"/>
  <c r="Q1191" i="4"/>
  <c r="P1191" i="4"/>
  <c r="M1191" i="4"/>
  <c r="L1191" i="4"/>
  <c r="Q1190" i="4"/>
  <c r="P1190" i="4"/>
  <c r="M1190" i="4"/>
  <c r="L1190" i="4"/>
  <c r="Q1189" i="4"/>
  <c r="P1189" i="4"/>
  <c r="M1189" i="4"/>
  <c r="L1189" i="4"/>
  <c r="Q1188" i="4"/>
  <c r="P1188" i="4"/>
  <c r="M1188" i="4"/>
  <c r="L1188" i="4"/>
  <c r="Q1187" i="4"/>
  <c r="P1187" i="4"/>
  <c r="M1187" i="4"/>
  <c r="L1187" i="4"/>
  <c r="Q1186" i="4"/>
  <c r="P1186" i="4"/>
  <c r="M1186" i="4"/>
  <c r="L1186" i="4"/>
  <c r="Q1185" i="4"/>
  <c r="P1185" i="4"/>
  <c r="M1185" i="4"/>
  <c r="L1185" i="4"/>
  <c r="Q1184" i="4"/>
  <c r="P1184" i="4"/>
  <c r="M1184" i="4"/>
  <c r="L1184" i="4"/>
  <c r="Q1183" i="4"/>
  <c r="P1183" i="4"/>
  <c r="M1183" i="4"/>
  <c r="L1183" i="4"/>
  <c r="Q1182" i="4"/>
  <c r="P1182" i="4"/>
  <c r="M1182" i="4"/>
  <c r="L1182" i="4"/>
  <c r="Q1181" i="4"/>
  <c r="P1181" i="4"/>
  <c r="M1181" i="4"/>
  <c r="L1181" i="4"/>
  <c r="Q1180" i="4"/>
  <c r="P1180" i="4"/>
  <c r="M1180" i="4"/>
  <c r="L1180" i="4"/>
  <c r="Q1179" i="4"/>
  <c r="P1179" i="4"/>
  <c r="M1179" i="4"/>
  <c r="L1179" i="4"/>
  <c r="N1179" i="4" s="1"/>
  <c r="Q1178" i="4"/>
  <c r="P1178" i="4"/>
  <c r="M1178" i="4"/>
  <c r="L1178" i="4"/>
  <c r="Q1177" i="4"/>
  <c r="P1177" i="4"/>
  <c r="M1177" i="4"/>
  <c r="L1177" i="4"/>
  <c r="Q1176" i="4"/>
  <c r="P1176" i="4"/>
  <c r="M1176" i="4"/>
  <c r="L1176" i="4"/>
  <c r="Q1175" i="4"/>
  <c r="P1175" i="4"/>
  <c r="M1175" i="4"/>
  <c r="L1175" i="4"/>
  <c r="Q1174" i="4"/>
  <c r="P1174" i="4"/>
  <c r="M1174" i="4"/>
  <c r="L1174" i="4"/>
  <c r="Q1173" i="4"/>
  <c r="P1173" i="4"/>
  <c r="M1173" i="4"/>
  <c r="L1173" i="4"/>
  <c r="Q1172" i="4"/>
  <c r="P1172" i="4"/>
  <c r="M1172" i="4"/>
  <c r="L1172" i="4"/>
  <c r="Q1171" i="4"/>
  <c r="P1171" i="4"/>
  <c r="M1171" i="4"/>
  <c r="L1171" i="4"/>
  <c r="Q1170" i="4"/>
  <c r="P1170" i="4"/>
  <c r="M1170" i="4"/>
  <c r="L1170" i="4"/>
  <c r="Q1169" i="4"/>
  <c r="P1169" i="4"/>
  <c r="M1169" i="4"/>
  <c r="L1169" i="4"/>
  <c r="Q1168" i="4"/>
  <c r="P1168" i="4"/>
  <c r="M1168" i="4"/>
  <c r="L1168" i="4"/>
  <c r="Q1167" i="4"/>
  <c r="P1167" i="4"/>
  <c r="M1167" i="4"/>
  <c r="L1167" i="4"/>
  <c r="Q1166" i="4"/>
  <c r="P1166" i="4"/>
  <c r="M1166" i="4"/>
  <c r="L1166" i="4"/>
  <c r="Q1165" i="4"/>
  <c r="P1165" i="4"/>
  <c r="M1165" i="4"/>
  <c r="L1165" i="4"/>
  <c r="Q1164" i="4"/>
  <c r="P1164" i="4"/>
  <c r="M1164" i="4"/>
  <c r="L1164" i="4"/>
  <c r="Q1163" i="4"/>
  <c r="P1163" i="4"/>
  <c r="M1163" i="4"/>
  <c r="L1163" i="4"/>
  <c r="Q1162" i="4"/>
  <c r="P1162" i="4"/>
  <c r="R1162" i="4" s="1"/>
  <c r="M1162" i="4"/>
  <c r="L1162" i="4"/>
  <c r="Q1161" i="4"/>
  <c r="P1161" i="4"/>
  <c r="M1161" i="4"/>
  <c r="L1161" i="4"/>
  <c r="Q1160" i="4"/>
  <c r="P1160" i="4"/>
  <c r="M1160" i="4"/>
  <c r="L1160" i="4"/>
  <c r="Q1159" i="4"/>
  <c r="P1159" i="4"/>
  <c r="M1159" i="4"/>
  <c r="L1159" i="4"/>
  <c r="Q1158" i="4"/>
  <c r="P1158" i="4"/>
  <c r="M1158" i="4"/>
  <c r="L1158" i="4"/>
  <c r="Q1157" i="4"/>
  <c r="P1157" i="4"/>
  <c r="M1157" i="4"/>
  <c r="L1157" i="4"/>
  <c r="Q1156" i="4"/>
  <c r="P1156" i="4"/>
  <c r="M1156" i="4"/>
  <c r="L1156" i="4"/>
  <c r="Q1155" i="4"/>
  <c r="P1155" i="4"/>
  <c r="M1155" i="4"/>
  <c r="L1155" i="4"/>
  <c r="Q1154" i="4"/>
  <c r="P1154" i="4"/>
  <c r="M1154" i="4"/>
  <c r="L1154" i="4"/>
  <c r="Q1153" i="4"/>
  <c r="P1153" i="4"/>
  <c r="M1153" i="4"/>
  <c r="L1153" i="4"/>
  <c r="Q1152" i="4"/>
  <c r="P1152" i="4"/>
  <c r="M1152" i="4"/>
  <c r="L1152" i="4"/>
  <c r="Q1151" i="4"/>
  <c r="P1151" i="4"/>
  <c r="M1151" i="4"/>
  <c r="L1151" i="4"/>
  <c r="Q1150" i="4"/>
  <c r="P1150" i="4"/>
  <c r="M1150" i="4"/>
  <c r="L1150" i="4"/>
  <c r="Q1149" i="4"/>
  <c r="P1149" i="4"/>
  <c r="M1149" i="4"/>
  <c r="L1149" i="4"/>
  <c r="Q1148" i="4"/>
  <c r="P1148" i="4"/>
  <c r="M1148" i="4"/>
  <c r="L1148" i="4"/>
  <c r="Q1147" i="4"/>
  <c r="P1147" i="4"/>
  <c r="M1147" i="4"/>
  <c r="L1147" i="4"/>
  <c r="Q1146" i="4"/>
  <c r="P1146" i="4"/>
  <c r="M1146" i="4"/>
  <c r="L1146" i="4"/>
  <c r="Q1145" i="4"/>
  <c r="P1145" i="4"/>
  <c r="M1145" i="4"/>
  <c r="L1145" i="4"/>
  <c r="Q1144" i="4"/>
  <c r="P1144" i="4"/>
  <c r="M1144" i="4"/>
  <c r="L1144" i="4"/>
  <c r="Q1143" i="4"/>
  <c r="P1143" i="4"/>
  <c r="M1143" i="4"/>
  <c r="L1143" i="4"/>
  <c r="Q1142" i="4"/>
  <c r="P1142" i="4"/>
  <c r="M1142" i="4"/>
  <c r="L1142" i="4"/>
  <c r="Q1141" i="4"/>
  <c r="P1141" i="4"/>
  <c r="M1141" i="4"/>
  <c r="L1141" i="4"/>
  <c r="Q1140" i="4"/>
  <c r="P1140" i="4"/>
  <c r="M1140" i="4"/>
  <c r="L1140" i="4"/>
  <c r="Q1139" i="4"/>
  <c r="P1139" i="4"/>
  <c r="M1139" i="4"/>
  <c r="L1139" i="4"/>
  <c r="Q1138" i="4"/>
  <c r="P1138" i="4"/>
  <c r="M1138" i="4"/>
  <c r="L1138" i="4"/>
  <c r="Q1137" i="4"/>
  <c r="P1137" i="4"/>
  <c r="M1137" i="4"/>
  <c r="L1137" i="4"/>
  <c r="N1137" i="4" s="1"/>
  <c r="Q1136" i="4"/>
  <c r="P1136" i="4"/>
  <c r="M1136" i="4"/>
  <c r="L1136" i="4"/>
  <c r="Q1135" i="4"/>
  <c r="P1135" i="4"/>
  <c r="M1135" i="4"/>
  <c r="L1135" i="4"/>
  <c r="Q1134" i="4"/>
  <c r="P1134" i="4"/>
  <c r="M1134" i="4"/>
  <c r="L1134" i="4"/>
  <c r="Q1133" i="4"/>
  <c r="P1133" i="4"/>
  <c r="M1133" i="4"/>
  <c r="L1133" i="4"/>
  <c r="N1133" i="4" s="1"/>
  <c r="Q1132" i="4"/>
  <c r="P1132" i="4"/>
  <c r="M1132" i="4"/>
  <c r="L1132" i="4"/>
  <c r="Q1131" i="4"/>
  <c r="P1131" i="4"/>
  <c r="M1131" i="4"/>
  <c r="L1131" i="4"/>
  <c r="N1131" i="4" s="1"/>
  <c r="Q1130" i="4"/>
  <c r="P1130" i="4"/>
  <c r="M1130" i="4"/>
  <c r="L1130" i="4"/>
  <c r="Q1129" i="4"/>
  <c r="P1129" i="4"/>
  <c r="M1129" i="4"/>
  <c r="L1129" i="4"/>
  <c r="N1129" i="4" s="1"/>
  <c r="Q1128" i="4"/>
  <c r="P1128" i="4"/>
  <c r="M1128" i="4"/>
  <c r="L1128" i="4"/>
  <c r="Q1127" i="4"/>
  <c r="P1127" i="4"/>
  <c r="M1127" i="4"/>
  <c r="L1127" i="4"/>
  <c r="Q1126" i="4"/>
  <c r="P1126" i="4"/>
  <c r="M1126" i="4"/>
  <c r="L1126" i="4"/>
  <c r="Q1125" i="4"/>
  <c r="P1125" i="4"/>
  <c r="M1125" i="4"/>
  <c r="L1125" i="4"/>
  <c r="Q1124" i="4"/>
  <c r="P1124" i="4"/>
  <c r="M1124" i="4"/>
  <c r="L1124" i="4"/>
  <c r="Q1123" i="4"/>
  <c r="P1123" i="4"/>
  <c r="M1123" i="4"/>
  <c r="L1123" i="4"/>
  <c r="Q1122" i="4"/>
  <c r="P1122" i="4"/>
  <c r="M1122" i="4"/>
  <c r="L1122" i="4"/>
  <c r="Q1121" i="4"/>
  <c r="P1121" i="4"/>
  <c r="M1121" i="4"/>
  <c r="L1121" i="4"/>
  <c r="Q1120" i="4"/>
  <c r="P1120" i="4"/>
  <c r="M1120" i="4"/>
  <c r="L1120" i="4"/>
  <c r="Q1119" i="4"/>
  <c r="P1119" i="4"/>
  <c r="M1119" i="4"/>
  <c r="L1119" i="4"/>
  <c r="Q1118" i="4"/>
  <c r="P1118" i="4"/>
  <c r="M1118" i="4"/>
  <c r="L1118" i="4"/>
  <c r="Q1117" i="4"/>
  <c r="P1117" i="4"/>
  <c r="M1117" i="4"/>
  <c r="L1117" i="4"/>
  <c r="Q1116" i="4"/>
  <c r="P1116" i="4"/>
  <c r="M1116" i="4"/>
  <c r="L1116" i="4"/>
  <c r="Q1115" i="4"/>
  <c r="P1115" i="4"/>
  <c r="M1115" i="4"/>
  <c r="L1115" i="4"/>
  <c r="Q1114" i="4"/>
  <c r="P1114" i="4"/>
  <c r="R1114" i="4" s="1"/>
  <c r="M1114" i="4"/>
  <c r="L1114" i="4"/>
  <c r="Q1113" i="4"/>
  <c r="P1113" i="4"/>
  <c r="M1113" i="4"/>
  <c r="L1113" i="4"/>
  <c r="Q1112" i="4"/>
  <c r="P1112" i="4"/>
  <c r="M1112" i="4"/>
  <c r="L1112" i="4"/>
  <c r="Q1111" i="4"/>
  <c r="P1111" i="4"/>
  <c r="M1111" i="4"/>
  <c r="L1111" i="4"/>
  <c r="Q1110" i="4"/>
  <c r="P1110" i="4"/>
  <c r="M1110" i="4"/>
  <c r="L1110" i="4"/>
  <c r="Q1109" i="4"/>
  <c r="P1109" i="4"/>
  <c r="M1109" i="4"/>
  <c r="L1109" i="4"/>
  <c r="Q1108" i="4"/>
  <c r="P1108" i="4"/>
  <c r="M1108" i="4"/>
  <c r="L1108" i="4"/>
  <c r="Q1107" i="4"/>
  <c r="P1107" i="4"/>
  <c r="M1107" i="4"/>
  <c r="L1107" i="4"/>
  <c r="Q1106" i="4"/>
  <c r="P1106" i="4"/>
  <c r="M1106" i="4"/>
  <c r="L1106" i="4"/>
  <c r="Q1105" i="4"/>
  <c r="P1105" i="4"/>
  <c r="M1105" i="4"/>
  <c r="L1105" i="4"/>
  <c r="Q1104" i="4"/>
  <c r="P1104" i="4"/>
  <c r="M1104" i="4"/>
  <c r="L1104" i="4"/>
  <c r="Q1103" i="4"/>
  <c r="P1103" i="4"/>
  <c r="M1103" i="4"/>
  <c r="L1103" i="4"/>
  <c r="Q1102" i="4"/>
  <c r="P1102" i="4"/>
  <c r="M1102" i="4"/>
  <c r="L1102" i="4"/>
  <c r="Q1101" i="4"/>
  <c r="P1101" i="4"/>
  <c r="M1101" i="4"/>
  <c r="L1101" i="4"/>
  <c r="Q1100" i="4"/>
  <c r="P1100" i="4"/>
  <c r="M1100" i="4"/>
  <c r="L1100" i="4"/>
  <c r="Q1099" i="4"/>
  <c r="P1099" i="4"/>
  <c r="M1099" i="4"/>
  <c r="L1099" i="4"/>
  <c r="Q1098" i="4"/>
  <c r="P1098" i="4"/>
  <c r="M1098" i="4"/>
  <c r="L1098" i="4"/>
  <c r="Q1097" i="4"/>
  <c r="P1097" i="4"/>
  <c r="M1097" i="4"/>
  <c r="L1097" i="4"/>
  <c r="Q1096" i="4"/>
  <c r="P1096" i="4"/>
  <c r="M1096" i="4"/>
  <c r="L1096" i="4"/>
  <c r="Q1095" i="4"/>
  <c r="P1095" i="4"/>
  <c r="M1095" i="4"/>
  <c r="L1095" i="4"/>
  <c r="Q1094" i="4"/>
  <c r="P1094" i="4"/>
  <c r="M1094" i="4"/>
  <c r="L1094" i="4"/>
  <c r="Q1093" i="4"/>
  <c r="P1093" i="4"/>
  <c r="M1093" i="4"/>
  <c r="L1093" i="4"/>
  <c r="Q1092" i="4"/>
  <c r="P1092" i="4"/>
  <c r="M1092" i="4"/>
  <c r="L1092" i="4"/>
  <c r="Q1091" i="4"/>
  <c r="P1091" i="4"/>
  <c r="M1091" i="4"/>
  <c r="L1091" i="4"/>
  <c r="Q1090" i="4"/>
  <c r="P1090" i="4"/>
  <c r="M1090" i="4"/>
  <c r="L1090" i="4"/>
  <c r="Q1089" i="4"/>
  <c r="P1089" i="4"/>
  <c r="M1089" i="4"/>
  <c r="L1089" i="4"/>
  <c r="Q1088" i="4"/>
  <c r="P1088" i="4"/>
  <c r="M1088" i="4"/>
  <c r="L1088" i="4"/>
  <c r="Q1087" i="4"/>
  <c r="P1087" i="4"/>
  <c r="M1087" i="4"/>
  <c r="L1087" i="4"/>
  <c r="Q1086" i="4"/>
  <c r="P1086" i="4"/>
  <c r="M1086" i="4"/>
  <c r="L1086" i="4"/>
  <c r="Q1085" i="4"/>
  <c r="P1085" i="4"/>
  <c r="M1085" i="4"/>
  <c r="L1085" i="4"/>
  <c r="Q1084" i="4"/>
  <c r="P1084" i="4"/>
  <c r="M1084" i="4"/>
  <c r="L1084" i="4"/>
  <c r="Q1083" i="4"/>
  <c r="P1083" i="4"/>
  <c r="M1083" i="4"/>
  <c r="L1083" i="4"/>
  <c r="Q1082" i="4"/>
  <c r="P1082" i="4"/>
  <c r="M1082" i="4"/>
  <c r="L1082" i="4"/>
  <c r="Q1081" i="4"/>
  <c r="P1081" i="4"/>
  <c r="M1081" i="4"/>
  <c r="L1081" i="4"/>
  <c r="Q1080" i="4"/>
  <c r="P1080" i="4"/>
  <c r="M1080" i="4"/>
  <c r="L1080" i="4"/>
  <c r="Q1079" i="4"/>
  <c r="P1079" i="4"/>
  <c r="M1079" i="4"/>
  <c r="L1079" i="4"/>
  <c r="Q1078" i="4"/>
  <c r="P1078" i="4"/>
  <c r="M1078" i="4"/>
  <c r="L1078" i="4"/>
  <c r="Q1077" i="4"/>
  <c r="P1077" i="4"/>
  <c r="M1077" i="4"/>
  <c r="L1077" i="4"/>
  <c r="Q1076" i="4"/>
  <c r="P1076" i="4"/>
  <c r="M1076" i="4"/>
  <c r="L1076" i="4"/>
  <c r="Q1075" i="4"/>
  <c r="P1075" i="4"/>
  <c r="M1075" i="4"/>
  <c r="L1075" i="4"/>
  <c r="Q1074" i="4"/>
  <c r="P1074" i="4"/>
  <c r="R1074" i="4" s="1"/>
  <c r="M1074" i="4"/>
  <c r="L1074" i="4"/>
  <c r="Q1073" i="4"/>
  <c r="P1073" i="4"/>
  <c r="M1073" i="4"/>
  <c r="L1073" i="4"/>
  <c r="Q1072" i="4"/>
  <c r="P1072" i="4"/>
  <c r="M1072" i="4"/>
  <c r="L1072" i="4"/>
  <c r="Q1071" i="4"/>
  <c r="P1071" i="4"/>
  <c r="M1071" i="4"/>
  <c r="L1071" i="4"/>
  <c r="Q1070" i="4"/>
  <c r="P1070" i="4"/>
  <c r="M1070" i="4"/>
  <c r="L1070" i="4"/>
  <c r="Q1069" i="4"/>
  <c r="P1069" i="4"/>
  <c r="M1069" i="4"/>
  <c r="L1069" i="4"/>
  <c r="Q1068" i="4"/>
  <c r="P1068" i="4"/>
  <c r="M1068" i="4"/>
  <c r="L1068" i="4"/>
  <c r="Q1067" i="4"/>
  <c r="P1067" i="4"/>
  <c r="M1067" i="4"/>
  <c r="L1067" i="4"/>
  <c r="Q1066" i="4"/>
  <c r="P1066" i="4"/>
  <c r="M1066" i="4"/>
  <c r="L1066" i="4"/>
  <c r="Q1065" i="4"/>
  <c r="P1065" i="4"/>
  <c r="M1065" i="4"/>
  <c r="L1065" i="4"/>
  <c r="Q1064" i="4"/>
  <c r="P1064" i="4"/>
  <c r="M1064" i="4"/>
  <c r="L1064" i="4"/>
  <c r="Q1063" i="4"/>
  <c r="P1063" i="4"/>
  <c r="M1063" i="4"/>
  <c r="L1063" i="4"/>
  <c r="Q1062" i="4"/>
  <c r="P1062" i="4"/>
  <c r="M1062" i="4"/>
  <c r="L1062" i="4"/>
  <c r="Q1061" i="4"/>
  <c r="P1061" i="4"/>
  <c r="M1061" i="4"/>
  <c r="L1061" i="4"/>
  <c r="Q1060" i="4"/>
  <c r="P1060" i="4"/>
  <c r="M1060" i="4"/>
  <c r="L1060" i="4"/>
  <c r="Q1059" i="4"/>
  <c r="P1059" i="4"/>
  <c r="M1059" i="4"/>
  <c r="L1059" i="4"/>
  <c r="Q1058" i="4"/>
  <c r="P1058" i="4"/>
  <c r="M1058" i="4"/>
  <c r="L1058" i="4"/>
  <c r="Q1057" i="4"/>
  <c r="P1057" i="4"/>
  <c r="M1057" i="4"/>
  <c r="L1057" i="4"/>
  <c r="Q1056" i="4"/>
  <c r="P1056" i="4"/>
  <c r="M1056" i="4"/>
  <c r="L1056" i="4"/>
  <c r="Q1055" i="4"/>
  <c r="P1055" i="4"/>
  <c r="M1055" i="4"/>
  <c r="L1055" i="4"/>
  <c r="Q1054" i="4"/>
  <c r="P1054" i="4"/>
  <c r="M1054" i="4"/>
  <c r="L1054" i="4"/>
  <c r="Q1053" i="4"/>
  <c r="P1053" i="4"/>
  <c r="M1053" i="4"/>
  <c r="L1053" i="4"/>
  <c r="Q1052" i="4"/>
  <c r="P1052" i="4"/>
  <c r="M1052" i="4"/>
  <c r="L1052" i="4"/>
  <c r="Q1051" i="4"/>
  <c r="P1051" i="4"/>
  <c r="M1051" i="4"/>
  <c r="L1051" i="4"/>
  <c r="Q1050" i="4"/>
  <c r="P1050" i="4"/>
  <c r="M1050" i="4"/>
  <c r="L1050" i="4"/>
  <c r="Q1049" i="4"/>
  <c r="P1049" i="4"/>
  <c r="M1049" i="4"/>
  <c r="L1049" i="4"/>
  <c r="Q1048" i="4"/>
  <c r="P1048" i="4"/>
  <c r="M1048" i="4"/>
  <c r="L1048" i="4"/>
  <c r="Q1047" i="4"/>
  <c r="P1047" i="4"/>
  <c r="M1047" i="4"/>
  <c r="L1047" i="4"/>
  <c r="Q1046" i="4"/>
  <c r="P1046" i="4"/>
  <c r="M1046" i="4"/>
  <c r="L1046" i="4"/>
  <c r="Q1045" i="4"/>
  <c r="P1045" i="4"/>
  <c r="M1045" i="4"/>
  <c r="L1045" i="4"/>
  <c r="Q1044" i="4"/>
  <c r="P1044" i="4"/>
  <c r="M1044" i="4"/>
  <c r="L1044" i="4"/>
  <c r="Q1043" i="4"/>
  <c r="P1043" i="4"/>
  <c r="M1043" i="4"/>
  <c r="L1043" i="4"/>
  <c r="Q1042" i="4"/>
  <c r="P1042" i="4"/>
  <c r="M1042" i="4"/>
  <c r="L1042" i="4"/>
  <c r="Q1041" i="4"/>
  <c r="P1041" i="4"/>
  <c r="M1041" i="4"/>
  <c r="L1041" i="4"/>
  <c r="Q1040" i="4"/>
  <c r="P1040" i="4"/>
  <c r="M1040" i="4"/>
  <c r="L1040" i="4"/>
  <c r="Q1039" i="4"/>
  <c r="P1039" i="4"/>
  <c r="M1039" i="4"/>
  <c r="L1039" i="4"/>
  <c r="Q1038" i="4"/>
  <c r="P1038" i="4"/>
  <c r="M1038" i="4"/>
  <c r="L1038" i="4"/>
  <c r="Q1037" i="4"/>
  <c r="P1037" i="4"/>
  <c r="M1037" i="4"/>
  <c r="L1037" i="4"/>
  <c r="Q1036" i="4"/>
  <c r="P1036" i="4"/>
  <c r="M1036" i="4"/>
  <c r="L1036" i="4"/>
  <c r="Q1035" i="4"/>
  <c r="P1035" i="4"/>
  <c r="M1035" i="4"/>
  <c r="L1035" i="4"/>
  <c r="Q1034" i="4"/>
  <c r="P1034" i="4"/>
  <c r="M1034" i="4"/>
  <c r="L1034" i="4"/>
  <c r="Q1033" i="4"/>
  <c r="P1033" i="4"/>
  <c r="M1033" i="4"/>
  <c r="L1033" i="4"/>
  <c r="Q1032" i="4"/>
  <c r="P1032" i="4"/>
  <c r="M1032" i="4"/>
  <c r="L1032" i="4"/>
  <c r="Q1031" i="4"/>
  <c r="P1031" i="4"/>
  <c r="M1031" i="4"/>
  <c r="L1031" i="4"/>
  <c r="Q1030" i="4"/>
  <c r="P1030" i="4"/>
  <c r="M1030" i="4"/>
  <c r="L1030" i="4"/>
  <c r="Q1029" i="4"/>
  <c r="P1029" i="4"/>
  <c r="M1029" i="4"/>
  <c r="L1029" i="4"/>
  <c r="Q1028" i="4"/>
  <c r="P1028" i="4"/>
  <c r="M1028" i="4"/>
  <c r="L1028" i="4"/>
  <c r="Q1027" i="4"/>
  <c r="P1027" i="4"/>
  <c r="M1027" i="4"/>
  <c r="L1027" i="4"/>
  <c r="Q1026" i="4"/>
  <c r="P1026" i="4"/>
  <c r="M1026" i="4"/>
  <c r="L1026" i="4"/>
  <c r="Q1025" i="4"/>
  <c r="P1025" i="4"/>
  <c r="M1025" i="4"/>
  <c r="L1025" i="4"/>
  <c r="Q1024" i="4"/>
  <c r="P1024" i="4"/>
  <c r="M1024" i="4"/>
  <c r="L1024" i="4"/>
  <c r="Q1023" i="4"/>
  <c r="P1023" i="4"/>
  <c r="M1023" i="4"/>
  <c r="L1023" i="4"/>
  <c r="Q1022" i="4"/>
  <c r="P1022" i="4"/>
  <c r="M1022" i="4"/>
  <c r="L1022" i="4"/>
  <c r="Q1021" i="4"/>
  <c r="P1021" i="4"/>
  <c r="M1021" i="4"/>
  <c r="L1021" i="4"/>
  <c r="Q1020" i="4"/>
  <c r="P1020" i="4"/>
  <c r="M1020" i="4"/>
  <c r="L1020" i="4"/>
  <c r="Q1019" i="4"/>
  <c r="P1019" i="4"/>
  <c r="M1019" i="4"/>
  <c r="L1019" i="4"/>
  <c r="Q1018" i="4"/>
  <c r="P1018" i="4"/>
  <c r="R1018" i="4" s="1"/>
  <c r="M1018" i="4"/>
  <c r="L1018" i="4"/>
  <c r="Q1017" i="4"/>
  <c r="P1017" i="4"/>
  <c r="M1017" i="4"/>
  <c r="L1017" i="4"/>
  <c r="Q1016" i="4"/>
  <c r="P1016" i="4"/>
  <c r="M1016" i="4"/>
  <c r="L1016" i="4"/>
  <c r="Q1015" i="4"/>
  <c r="P1015" i="4"/>
  <c r="M1015" i="4"/>
  <c r="L1015" i="4"/>
  <c r="Q1014" i="4"/>
  <c r="P1014" i="4"/>
  <c r="R1014" i="4" s="1"/>
  <c r="M1014" i="4"/>
  <c r="L1014" i="4"/>
  <c r="Q1013" i="4"/>
  <c r="P1013" i="4"/>
  <c r="M1013" i="4"/>
  <c r="L1013" i="4"/>
  <c r="Q1012" i="4"/>
  <c r="P1012" i="4"/>
  <c r="R1012" i="4" s="1"/>
  <c r="M1012" i="4"/>
  <c r="L1012" i="4"/>
  <c r="Q1011" i="4"/>
  <c r="P1011" i="4"/>
  <c r="M1011" i="4"/>
  <c r="L1011" i="4"/>
  <c r="Q1010" i="4"/>
  <c r="P1010" i="4"/>
  <c r="R1010" i="4" s="1"/>
  <c r="M1010" i="4"/>
  <c r="L1010" i="4"/>
  <c r="Q1009" i="4"/>
  <c r="P1009" i="4"/>
  <c r="M1009" i="4"/>
  <c r="L1009" i="4"/>
  <c r="Q1008" i="4"/>
  <c r="P1008" i="4"/>
  <c r="M1008" i="4"/>
  <c r="L1008" i="4"/>
  <c r="Q1007" i="4"/>
  <c r="P1007" i="4"/>
  <c r="M1007" i="4"/>
  <c r="L1007" i="4"/>
  <c r="Q1006" i="4"/>
  <c r="P1006" i="4"/>
  <c r="M1006" i="4"/>
  <c r="L1006" i="4"/>
  <c r="Q1005" i="4"/>
  <c r="P1005" i="4"/>
  <c r="M1005" i="4"/>
  <c r="L1005" i="4"/>
  <c r="Q1004" i="4"/>
  <c r="P1004" i="4"/>
  <c r="M1004" i="4"/>
  <c r="L1004" i="4"/>
  <c r="Q1003" i="4"/>
  <c r="P1003" i="4"/>
  <c r="M1003" i="4"/>
  <c r="L1003" i="4"/>
  <c r="Q1002" i="4"/>
  <c r="P1002" i="4"/>
  <c r="M1002" i="4"/>
  <c r="L1002" i="4"/>
  <c r="Q1001" i="4"/>
  <c r="P1001" i="4"/>
  <c r="M1001" i="4"/>
  <c r="L1001" i="4"/>
  <c r="Q1000" i="4"/>
  <c r="P1000" i="4"/>
  <c r="M1000" i="4"/>
  <c r="L1000" i="4"/>
  <c r="Q999" i="4"/>
  <c r="P999" i="4"/>
  <c r="M999" i="4"/>
  <c r="L999" i="4"/>
  <c r="Q998" i="4"/>
  <c r="P998" i="4"/>
  <c r="M998" i="4"/>
  <c r="L998" i="4"/>
  <c r="Q997" i="4"/>
  <c r="P997" i="4"/>
  <c r="M997" i="4"/>
  <c r="L997" i="4"/>
  <c r="Q996" i="4"/>
  <c r="P996" i="4"/>
  <c r="M996" i="4"/>
  <c r="L996" i="4"/>
  <c r="Q995" i="4"/>
  <c r="P995" i="4"/>
  <c r="M995" i="4"/>
  <c r="L995" i="4"/>
  <c r="N995" i="4" s="1"/>
  <c r="Q994" i="4"/>
  <c r="P994" i="4"/>
  <c r="M994" i="4"/>
  <c r="L994" i="4"/>
  <c r="Q993" i="4"/>
  <c r="P993" i="4"/>
  <c r="M993" i="4"/>
  <c r="L993" i="4"/>
  <c r="Q992" i="4"/>
  <c r="P992" i="4"/>
  <c r="M992" i="4"/>
  <c r="L992" i="4"/>
  <c r="Q991" i="4"/>
  <c r="P991" i="4"/>
  <c r="M991" i="4"/>
  <c r="L991" i="4"/>
  <c r="Q990" i="4"/>
  <c r="P990" i="4"/>
  <c r="M990" i="4"/>
  <c r="L990" i="4"/>
  <c r="Q989" i="4"/>
  <c r="P989" i="4"/>
  <c r="M989" i="4"/>
  <c r="L989" i="4"/>
  <c r="Q988" i="4"/>
  <c r="P988" i="4"/>
  <c r="M988" i="4"/>
  <c r="L988" i="4"/>
  <c r="Q987" i="4"/>
  <c r="P987" i="4"/>
  <c r="M987" i="4"/>
  <c r="L987" i="4"/>
  <c r="Q986" i="4"/>
  <c r="P986" i="4"/>
  <c r="M986" i="4"/>
  <c r="L986" i="4"/>
  <c r="Q985" i="4"/>
  <c r="P985" i="4"/>
  <c r="M985" i="4"/>
  <c r="L985" i="4"/>
  <c r="Q984" i="4"/>
  <c r="P984" i="4"/>
  <c r="M984" i="4"/>
  <c r="L984" i="4"/>
  <c r="Q983" i="4"/>
  <c r="P983" i="4"/>
  <c r="M983" i="4"/>
  <c r="L983" i="4"/>
  <c r="Q982" i="4"/>
  <c r="P982" i="4"/>
  <c r="M982" i="4"/>
  <c r="L982" i="4"/>
  <c r="Q981" i="4"/>
  <c r="P981" i="4"/>
  <c r="M981" i="4"/>
  <c r="L981" i="4"/>
  <c r="Q980" i="4"/>
  <c r="P980" i="4"/>
  <c r="M980" i="4"/>
  <c r="L980" i="4"/>
  <c r="Q979" i="4"/>
  <c r="P979" i="4"/>
  <c r="M979" i="4"/>
  <c r="L979" i="4"/>
  <c r="Q978" i="4"/>
  <c r="P978" i="4"/>
  <c r="M978" i="4"/>
  <c r="L978" i="4"/>
  <c r="Q977" i="4"/>
  <c r="P977" i="4"/>
  <c r="M977" i="4"/>
  <c r="L977" i="4"/>
  <c r="Q976" i="4"/>
  <c r="P976" i="4"/>
  <c r="M976" i="4"/>
  <c r="L976" i="4"/>
  <c r="Q975" i="4"/>
  <c r="P975" i="4"/>
  <c r="M975" i="4"/>
  <c r="L975" i="4"/>
  <c r="Q974" i="4"/>
  <c r="P974" i="4"/>
  <c r="M974" i="4"/>
  <c r="L974" i="4"/>
  <c r="Q973" i="4"/>
  <c r="P973" i="4"/>
  <c r="M973" i="4"/>
  <c r="L973" i="4"/>
  <c r="N973" i="4" s="1"/>
  <c r="Q972" i="4"/>
  <c r="P972" i="4"/>
  <c r="M972" i="4"/>
  <c r="L972" i="4"/>
  <c r="Q971" i="4"/>
  <c r="R971" i="4" s="1"/>
  <c r="P971" i="4"/>
  <c r="M971" i="4"/>
  <c r="L971" i="4"/>
  <c r="Q970" i="4"/>
  <c r="P970" i="4"/>
  <c r="M970" i="4"/>
  <c r="L970" i="4"/>
  <c r="Q969" i="4"/>
  <c r="P969" i="4"/>
  <c r="M969" i="4"/>
  <c r="L969" i="4"/>
  <c r="Q968" i="4"/>
  <c r="P968" i="4"/>
  <c r="M968" i="4"/>
  <c r="L968" i="4"/>
  <c r="Q967" i="4"/>
  <c r="P967" i="4"/>
  <c r="M967" i="4"/>
  <c r="L967" i="4"/>
  <c r="Q966" i="4"/>
  <c r="P966" i="4"/>
  <c r="M966" i="4"/>
  <c r="L966" i="4"/>
  <c r="Q965" i="4"/>
  <c r="P965" i="4"/>
  <c r="M965" i="4"/>
  <c r="L965" i="4"/>
  <c r="Q964" i="4"/>
  <c r="P964" i="4"/>
  <c r="M964" i="4"/>
  <c r="L964" i="4"/>
  <c r="Q963" i="4"/>
  <c r="P963" i="4"/>
  <c r="M963" i="4"/>
  <c r="L963" i="4"/>
  <c r="Q962" i="4"/>
  <c r="P962" i="4"/>
  <c r="M962" i="4"/>
  <c r="L962" i="4"/>
  <c r="Q961" i="4"/>
  <c r="P961" i="4"/>
  <c r="M961" i="4"/>
  <c r="L961" i="4"/>
  <c r="Q960" i="4"/>
  <c r="P960" i="4"/>
  <c r="M960" i="4"/>
  <c r="L960" i="4"/>
  <c r="Q959" i="4"/>
  <c r="P959" i="4"/>
  <c r="R959" i="4" s="1"/>
  <c r="M959" i="4"/>
  <c r="L959" i="4"/>
  <c r="Q958" i="4"/>
  <c r="P958" i="4"/>
  <c r="M958" i="4"/>
  <c r="L958" i="4"/>
  <c r="N958" i="4" s="1"/>
  <c r="Q957" i="4"/>
  <c r="P957" i="4"/>
  <c r="M957" i="4"/>
  <c r="L957" i="4"/>
  <c r="Q956" i="4"/>
  <c r="P956" i="4"/>
  <c r="M956" i="4"/>
  <c r="L956" i="4"/>
  <c r="Q955" i="4"/>
  <c r="P955" i="4"/>
  <c r="M955" i="4"/>
  <c r="L955" i="4"/>
  <c r="Q954" i="4"/>
  <c r="P954" i="4"/>
  <c r="M954" i="4"/>
  <c r="L954" i="4"/>
  <c r="Q953" i="4"/>
  <c r="P953" i="4"/>
  <c r="M953" i="4"/>
  <c r="L953" i="4"/>
  <c r="Q952" i="4"/>
  <c r="P952" i="4"/>
  <c r="M952" i="4"/>
  <c r="L952" i="4"/>
  <c r="Q951" i="4"/>
  <c r="P951" i="4"/>
  <c r="M951" i="4"/>
  <c r="L951" i="4"/>
  <c r="Q950" i="4"/>
  <c r="P950" i="4"/>
  <c r="M950" i="4"/>
  <c r="L950" i="4"/>
  <c r="Q949" i="4"/>
  <c r="P949" i="4"/>
  <c r="M949" i="4"/>
  <c r="L949" i="4"/>
  <c r="Q948" i="4"/>
  <c r="P948" i="4"/>
  <c r="M948" i="4"/>
  <c r="L948" i="4"/>
  <c r="Q947" i="4"/>
  <c r="P947" i="4"/>
  <c r="M947" i="4"/>
  <c r="L947" i="4"/>
  <c r="Q946" i="4"/>
  <c r="P946" i="4"/>
  <c r="M946" i="4"/>
  <c r="L946" i="4"/>
  <c r="Q945" i="4"/>
  <c r="P945" i="4"/>
  <c r="R945" i="4" s="1"/>
  <c r="M945" i="4"/>
  <c r="L945" i="4"/>
  <c r="Q944" i="4"/>
  <c r="P944" i="4"/>
  <c r="M944" i="4"/>
  <c r="L944" i="4"/>
  <c r="Q943" i="4"/>
  <c r="P943" i="4"/>
  <c r="R943" i="4" s="1"/>
  <c r="M943" i="4"/>
  <c r="L943" i="4"/>
  <c r="Q942" i="4"/>
  <c r="P942" i="4"/>
  <c r="M942" i="4"/>
  <c r="L942" i="4"/>
  <c r="Q941" i="4"/>
  <c r="P941" i="4"/>
  <c r="R941" i="4" s="1"/>
  <c r="M941" i="4"/>
  <c r="L941" i="4"/>
  <c r="Q940" i="4"/>
  <c r="P940" i="4"/>
  <c r="M940" i="4"/>
  <c r="L940" i="4"/>
  <c r="Q939" i="4"/>
  <c r="P939" i="4"/>
  <c r="M939" i="4"/>
  <c r="L939" i="4"/>
  <c r="Q938" i="4"/>
  <c r="P938" i="4"/>
  <c r="M938" i="4"/>
  <c r="L938" i="4"/>
  <c r="Q937" i="4"/>
  <c r="P937" i="4"/>
  <c r="M937" i="4"/>
  <c r="L937" i="4"/>
  <c r="Q936" i="4"/>
  <c r="P936" i="4"/>
  <c r="M936" i="4"/>
  <c r="L936" i="4"/>
  <c r="Q935" i="4"/>
  <c r="P935" i="4"/>
  <c r="R935" i="4" s="1"/>
  <c r="M935" i="4"/>
  <c r="L935" i="4"/>
  <c r="Q934" i="4"/>
  <c r="P934" i="4"/>
  <c r="M934" i="4"/>
  <c r="L934" i="4"/>
  <c r="N934" i="4" s="1"/>
  <c r="Q933" i="4"/>
  <c r="P933" i="4"/>
  <c r="M933" i="4"/>
  <c r="L933" i="4"/>
  <c r="Q932" i="4"/>
  <c r="P932" i="4"/>
  <c r="M932" i="4"/>
  <c r="L932" i="4"/>
  <c r="N932" i="4" s="1"/>
  <c r="Q931" i="4"/>
  <c r="P931" i="4"/>
  <c r="M931" i="4"/>
  <c r="L931" i="4"/>
  <c r="Q930" i="4"/>
  <c r="P930" i="4"/>
  <c r="M930" i="4"/>
  <c r="L930" i="4"/>
  <c r="Q929" i="4"/>
  <c r="P929" i="4"/>
  <c r="M929" i="4"/>
  <c r="L929" i="4"/>
  <c r="Q928" i="4"/>
  <c r="P928" i="4"/>
  <c r="M928" i="4"/>
  <c r="L928" i="4"/>
  <c r="Q927" i="4"/>
  <c r="P927" i="4"/>
  <c r="M927" i="4"/>
  <c r="L927" i="4"/>
  <c r="Q926" i="4"/>
  <c r="P926" i="4"/>
  <c r="M926" i="4"/>
  <c r="L926" i="4"/>
  <c r="Q925" i="4"/>
  <c r="P925" i="4"/>
  <c r="M925" i="4"/>
  <c r="L925" i="4"/>
  <c r="Q924" i="4"/>
  <c r="P924" i="4"/>
  <c r="M924" i="4"/>
  <c r="L924" i="4"/>
  <c r="Q923" i="4"/>
  <c r="P923" i="4"/>
  <c r="M923" i="4"/>
  <c r="L923" i="4"/>
  <c r="Q922" i="4"/>
  <c r="P922" i="4"/>
  <c r="M922" i="4"/>
  <c r="L922" i="4"/>
  <c r="Q921" i="4"/>
  <c r="P921" i="4"/>
  <c r="M921" i="4"/>
  <c r="L921" i="4"/>
  <c r="Q920" i="4"/>
  <c r="P920" i="4"/>
  <c r="M920" i="4"/>
  <c r="L920" i="4"/>
  <c r="Q919" i="4"/>
  <c r="P919" i="4"/>
  <c r="M919" i="4"/>
  <c r="L919" i="4"/>
  <c r="Q918" i="4"/>
  <c r="P918" i="4"/>
  <c r="M918" i="4"/>
  <c r="L918" i="4"/>
  <c r="Q917" i="4"/>
  <c r="P917" i="4"/>
  <c r="M917" i="4"/>
  <c r="L917" i="4"/>
  <c r="Q916" i="4"/>
  <c r="P916" i="4"/>
  <c r="M916" i="4"/>
  <c r="L916" i="4"/>
  <c r="Q915" i="4"/>
  <c r="P915" i="4"/>
  <c r="M915" i="4"/>
  <c r="L915" i="4"/>
  <c r="N915" i="4" s="1"/>
  <c r="Q914" i="4"/>
  <c r="P914" i="4"/>
  <c r="M914" i="4"/>
  <c r="L914" i="4"/>
  <c r="Q913" i="4"/>
  <c r="P913" i="4"/>
  <c r="M913" i="4"/>
  <c r="L913" i="4"/>
  <c r="Q912" i="4"/>
  <c r="P912" i="4"/>
  <c r="M912" i="4"/>
  <c r="L912" i="4"/>
  <c r="Q911" i="4"/>
  <c r="P911" i="4"/>
  <c r="M911" i="4"/>
  <c r="L911" i="4"/>
  <c r="Q910" i="4"/>
  <c r="P910" i="4"/>
  <c r="M910" i="4"/>
  <c r="L910" i="4"/>
  <c r="Q909" i="4"/>
  <c r="P909" i="4"/>
  <c r="M909" i="4"/>
  <c r="L909" i="4"/>
  <c r="Q908" i="4"/>
  <c r="P908" i="4"/>
  <c r="M908" i="4"/>
  <c r="L908" i="4"/>
  <c r="Q907" i="4"/>
  <c r="P907" i="4"/>
  <c r="M907" i="4"/>
  <c r="L907" i="4"/>
  <c r="Q906" i="4"/>
  <c r="P906" i="4"/>
  <c r="M906" i="4"/>
  <c r="L906" i="4"/>
  <c r="Q905" i="4"/>
  <c r="P905" i="4"/>
  <c r="M905" i="4"/>
  <c r="L905" i="4"/>
  <c r="Q904" i="4"/>
  <c r="P904" i="4"/>
  <c r="M904" i="4"/>
  <c r="L904" i="4"/>
  <c r="Q903" i="4"/>
  <c r="P903" i="4"/>
  <c r="M903" i="4"/>
  <c r="L903" i="4"/>
  <c r="Q902" i="4"/>
  <c r="P902" i="4"/>
  <c r="M902" i="4"/>
  <c r="N902" i="4" s="1"/>
  <c r="L902" i="4"/>
  <c r="Q901" i="4"/>
  <c r="P901" i="4"/>
  <c r="R901" i="4" s="1"/>
  <c r="M901" i="4"/>
  <c r="L901" i="4"/>
  <c r="Q900" i="4"/>
  <c r="P900" i="4"/>
  <c r="M900" i="4"/>
  <c r="L900" i="4"/>
  <c r="Q899" i="4"/>
  <c r="P899" i="4"/>
  <c r="M899" i="4"/>
  <c r="L899" i="4"/>
  <c r="Q898" i="4"/>
  <c r="P898" i="4"/>
  <c r="M898" i="4"/>
  <c r="L898" i="4"/>
  <c r="Q897" i="4"/>
  <c r="P897" i="4"/>
  <c r="R897" i="4" s="1"/>
  <c r="M897" i="4"/>
  <c r="L897" i="4"/>
  <c r="Q896" i="4"/>
  <c r="P896" i="4"/>
  <c r="M896" i="4"/>
  <c r="L896" i="4"/>
  <c r="Q895" i="4"/>
  <c r="P895" i="4"/>
  <c r="R895" i="4" s="1"/>
  <c r="M895" i="4"/>
  <c r="L895" i="4"/>
  <c r="Q894" i="4"/>
  <c r="P894" i="4"/>
  <c r="M894" i="4"/>
  <c r="L894" i="4"/>
  <c r="Q893" i="4"/>
  <c r="P893" i="4"/>
  <c r="M893" i="4"/>
  <c r="L893" i="4"/>
  <c r="Q892" i="4"/>
  <c r="P892" i="4"/>
  <c r="M892" i="4"/>
  <c r="L892" i="4"/>
  <c r="Q891" i="4"/>
  <c r="P891" i="4"/>
  <c r="M891" i="4"/>
  <c r="L891" i="4"/>
  <c r="Q890" i="4"/>
  <c r="P890" i="4"/>
  <c r="M890" i="4"/>
  <c r="L890" i="4"/>
  <c r="Q889" i="4"/>
  <c r="P889" i="4"/>
  <c r="R889" i="4" s="1"/>
  <c r="M889" i="4"/>
  <c r="L889" i="4"/>
  <c r="Q888" i="4"/>
  <c r="P888" i="4"/>
  <c r="M888" i="4"/>
  <c r="L888" i="4"/>
  <c r="Q887" i="4"/>
  <c r="P887" i="4"/>
  <c r="M887" i="4"/>
  <c r="L887" i="4"/>
  <c r="Q886" i="4"/>
  <c r="P886" i="4"/>
  <c r="M886" i="4"/>
  <c r="L886" i="4"/>
  <c r="Q885" i="4"/>
  <c r="P885" i="4"/>
  <c r="M885" i="4"/>
  <c r="L885" i="4"/>
  <c r="Q884" i="4"/>
  <c r="P884" i="4"/>
  <c r="M884" i="4"/>
  <c r="L884" i="4"/>
  <c r="Q883" i="4"/>
  <c r="P883" i="4"/>
  <c r="M883" i="4"/>
  <c r="L883" i="4"/>
  <c r="Q882" i="4"/>
  <c r="P882" i="4"/>
  <c r="M882" i="4"/>
  <c r="L882" i="4"/>
  <c r="Q881" i="4"/>
  <c r="P881" i="4"/>
  <c r="M881" i="4"/>
  <c r="L881" i="4"/>
  <c r="Q880" i="4"/>
  <c r="P880" i="4"/>
  <c r="M880" i="4"/>
  <c r="L880" i="4"/>
  <c r="Q879" i="4"/>
  <c r="P879" i="4"/>
  <c r="M879" i="4"/>
  <c r="L879" i="4"/>
  <c r="Q878" i="4"/>
  <c r="P878" i="4"/>
  <c r="M878" i="4"/>
  <c r="L878" i="4"/>
  <c r="Q877" i="4"/>
  <c r="P877" i="4"/>
  <c r="M877" i="4"/>
  <c r="L877" i="4"/>
  <c r="Q876" i="4"/>
  <c r="P876" i="4"/>
  <c r="M876" i="4"/>
  <c r="L876" i="4"/>
  <c r="Q875" i="4"/>
  <c r="P875" i="4"/>
  <c r="M875" i="4"/>
  <c r="L875" i="4"/>
  <c r="Q874" i="4"/>
  <c r="P874" i="4"/>
  <c r="M874" i="4"/>
  <c r="L874" i="4"/>
  <c r="Q873" i="4"/>
  <c r="P873" i="4"/>
  <c r="R873" i="4" s="1"/>
  <c r="M873" i="4"/>
  <c r="L873" i="4"/>
  <c r="Q872" i="4"/>
  <c r="P872" i="4"/>
  <c r="M872" i="4"/>
  <c r="L872" i="4"/>
  <c r="Q871" i="4"/>
  <c r="P871" i="4"/>
  <c r="R871" i="4" s="1"/>
  <c r="M871" i="4"/>
  <c r="L871" i="4"/>
  <c r="Q870" i="4"/>
  <c r="P870" i="4"/>
  <c r="M870" i="4"/>
  <c r="L870" i="4"/>
  <c r="Q869" i="4"/>
  <c r="P869" i="4"/>
  <c r="M869" i="4"/>
  <c r="L869" i="4"/>
  <c r="Q868" i="4"/>
  <c r="P868" i="4"/>
  <c r="M868" i="4"/>
  <c r="L868" i="4"/>
  <c r="Q867" i="4"/>
  <c r="P867" i="4"/>
  <c r="M867" i="4"/>
  <c r="L867" i="4"/>
  <c r="Q866" i="4"/>
  <c r="P866" i="4"/>
  <c r="M866" i="4"/>
  <c r="L866" i="4"/>
  <c r="Q865" i="4"/>
  <c r="P865" i="4"/>
  <c r="R865" i="4" s="1"/>
  <c r="M865" i="4"/>
  <c r="L865" i="4"/>
  <c r="Q864" i="4"/>
  <c r="P864" i="4"/>
  <c r="M864" i="4"/>
  <c r="L864" i="4"/>
  <c r="Q863" i="4"/>
  <c r="P863" i="4"/>
  <c r="R863" i="4" s="1"/>
  <c r="M863" i="4"/>
  <c r="L863" i="4"/>
  <c r="Q862" i="4"/>
  <c r="P862" i="4"/>
  <c r="M862" i="4"/>
  <c r="L862" i="4"/>
  <c r="Q861" i="4"/>
  <c r="P861" i="4"/>
  <c r="M861" i="4"/>
  <c r="L861" i="4"/>
  <c r="Q860" i="4"/>
  <c r="P860" i="4"/>
  <c r="M860" i="4"/>
  <c r="L860" i="4"/>
  <c r="Q859" i="4"/>
  <c r="P859" i="4"/>
  <c r="M859" i="4"/>
  <c r="L859" i="4"/>
  <c r="Q858" i="4"/>
  <c r="P858" i="4"/>
  <c r="M858" i="4"/>
  <c r="L858" i="4"/>
  <c r="Q857" i="4"/>
  <c r="P857" i="4"/>
  <c r="M857" i="4"/>
  <c r="L857" i="4"/>
  <c r="Q856" i="4"/>
  <c r="P856" i="4"/>
  <c r="M856" i="4"/>
  <c r="L856" i="4"/>
  <c r="Q855" i="4"/>
  <c r="P855" i="4"/>
  <c r="M855" i="4"/>
  <c r="L855" i="4"/>
  <c r="Q854" i="4"/>
  <c r="P854" i="4"/>
  <c r="M854" i="4"/>
  <c r="L854" i="4"/>
  <c r="Q853" i="4"/>
  <c r="P853" i="4"/>
  <c r="M853" i="4"/>
  <c r="L853" i="4"/>
  <c r="Q852" i="4"/>
  <c r="P852" i="4"/>
  <c r="M852" i="4"/>
  <c r="L852" i="4"/>
  <c r="Q851" i="4"/>
  <c r="P851" i="4"/>
  <c r="M851" i="4"/>
  <c r="L851" i="4"/>
  <c r="Q850" i="4"/>
  <c r="P850" i="4"/>
  <c r="M850" i="4"/>
  <c r="L850" i="4"/>
  <c r="Q849" i="4"/>
  <c r="P849" i="4"/>
  <c r="M849" i="4"/>
  <c r="L849" i="4"/>
  <c r="Q848" i="4"/>
  <c r="P848" i="4"/>
  <c r="M848" i="4"/>
  <c r="L848" i="4"/>
  <c r="Q847" i="4"/>
  <c r="P847" i="4"/>
  <c r="M847" i="4"/>
  <c r="L847" i="4"/>
  <c r="Q846" i="4"/>
  <c r="P846" i="4"/>
  <c r="M846" i="4"/>
  <c r="L846" i="4"/>
  <c r="Q845" i="4"/>
  <c r="P845" i="4"/>
  <c r="M845" i="4"/>
  <c r="L845" i="4"/>
  <c r="Q844" i="4"/>
  <c r="P844" i="4"/>
  <c r="M844" i="4"/>
  <c r="L844" i="4"/>
  <c r="Q843" i="4"/>
  <c r="P843" i="4"/>
  <c r="M843" i="4"/>
  <c r="L843" i="4"/>
  <c r="Q842" i="4"/>
  <c r="P842" i="4"/>
  <c r="M842" i="4"/>
  <c r="L842" i="4"/>
  <c r="Q841" i="4"/>
  <c r="P841" i="4"/>
  <c r="M841" i="4"/>
  <c r="L841" i="4"/>
  <c r="Q840" i="4"/>
  <c r="P840" i="4"/>
  <c r="M840" i="4"/>
  <c r="L840" i="4"/>
  <c r="Q839" i="4"/>
  <c r="P839" i="4"/>
  <c r="M839" i="4"/>
  <c r="L839" i="4"/>
  <c r="Q838" i="4"/>
  <c r="P838" i="4"/>
  <c r="M838" i="4"/>
  <c r="L838" i="4"/>
  <c r="Q837" i="4"/>
  <c r="P837" i="4"/>
  <c r="M837" i="4"/>
  <c r="L837" i="4"/>
  <c r="Q836" i="4"/>
  <c r="P836" i="4"/>
  <c r="M836" i="4"/>
  <c r="L836" i="4"/>
  <c r="Q835" i="4"/>
  <c r="P835" i="4"/>
  <c r="M835" i="4"/>
  <c r="L835" i="4"/>
  <c r="Q834" i="4"/>
  <c r="P834" i="4"/>
  <c r="M834" i="4"/>
  <c r="L834" i="4"/>
  <c r="Q833" i="4"/>
  <c r="P833" i="4"/>
  <c r="M833" i="4"/>
  <c r="L833" i="4"/>
  <c r="Q832" i="4"/>
  <c r="P832" i="4"/>
  <c r="M832" i="4"/>
  <c r="L832" i="4"/>
  <c r="Q831" i="4"/>
  <c r="P831" i="4"/>
  <c r="M831" i="4"/>
  <c r="L831" i="4"/>
  <c r="Q830" i="4"/>
  <c r="P830" i="4"/>
  <c r="M830" i="4"/>
  <c r="L830" i="4"/>
  <c r="Q829" i="4"/>
  <c r="P829" i="4"/>
  <c r="M829" i="4"/>
  <c r="L829" i="4"/>
  <c r="Q828" i="4"/>
  <c r="P828" i="4"/>
  <c r="M828" i="4"/>
  <c r="L828" i="4"/>
  <c r="Q827" i="4"/>
  <c r="P827" i="4"/>
  <c r="M827" i="4"/>
  <c r="L827" i="4"/>
  <c r="Q826" i="4"/>
  <c r="P826" i="4"/>
  <c r="M826" i="4"/>
  <c r="L826" i="4"/>
  <c r="Q825" i="4"/>
  <c r="P825" i="4"/>
  <c r="M825" i="4"/>
  <c r="L825" i="4"/>
  <c r="Q824" i="4"/>
  <c r="P824" i="4"/>
  <c r="M824" i="4"/>
  <c r="L824" i="4"/>
  <c r="Q823" i="4"/>
  <c r="P823" i="4"/>
  <c r="M823" i="4"/>
  <c r="L823" i="4"/>
  <c r="Q822" i="4"/>
  <c r="P822" i="4"/>
  <c r="M822" i="4"/>
  <c r="L822" i="4"/>
  <c r="Q821" i="4"/>
  <c r="P821" i="4"/>
  <c r="M821" i="4"/>
  <c r="L821" i="4"/>
  <c r="Q820" i="4"/>
  <c r="P820" i="4"/>
  <c r="M820" i="4"/>
  <c r="L820" i="4"/>
  <c r="Q819" i="4"/>
  <c r="P819" i="4"/>
  <c r="M819" i="4"/>
  <c r="L819" i="4"/>
  <c r="Q818" i="4"/>
  <c r="P818" i="4"/>
  <c r="M818" i="4"/>
  <c r="L818" i="4"/>
  <c r="Q817" i="4"/>
  <c r="P817" i="4"/>
  <c r="M817" i="4"/>
  <c r="L817" i="4"/>
  <c r="Q816" i="4"/>
  <c r="P816" i="4"/>
  <c r="M816" i="4"/>
  <c r="L816" i="4"/>
  <c r="Q815" i="4"/>
  <c r="P815" i="4"/>
  <c r="M815" i="4"/>
  <c r="L815" i="4"/>
  <c r="Q814" i="4"/>
  <c r="P814" i="4"/>
  <c r="M814" i="4"/>
  <c r="L814" i="4"/>
  <c r="Q813" i="4"/>
  <c r="P813" i="4"/>
  <c r="M813" i="4"/>
  <c r="L813" i="4"/>
  <c r="Q812" i="4"/>
  <c r="P812" i="4"/>
  <c r="M812" i="4"/>
  <c r="L812" i="4"/>
  <c r="Q811" i="4"/>
  <c r="P811" i="4"/>
  <c r="M811" i="4"/>
  <c r="L811" i="4"/>
  <c r="Q810" i="4"/>
  <c r="P810" i="4"/>
  <c r="M810" i="4"/>
  <c r="L810" i="4"/>
  <c r="Q809" i="4"/>
  <c r="P809" i="4"/>
  <c r="M809" i="4"/>
  <c r="L809" i="4"/>
  <c r="Q808" i="4"/>
  <c r="P808" i="4"/>
  <c r="M808" i="4"/>
  <c r="L808" i="4"/>
  <c r="Q807" i="4"/>
  <c r="P807" i="4"/>
  <c r="M807" i="4"/>
  <c r="L807" i="4"/>
  <c r="Q806" i="4"/>
  <c r="P806" i="4"/>
  <c r="M806" i="4"/>
  <c r="L806" i="4"/>
  <c r="Q805" i="4"/>
  <c r="P805" i="4"/>
  <c r="M805" i="4"/>
  <c r="L805" i="4"/>
  <c r="Q804" i="4"/>
  <c r="P804" i="4"/>
  <c r="M804" i="4"/>
  <c r="L804" i="4"/>
  <c r="Q803" i="4"/>
  <c r="P803" i="4"/>
  <c r="M803" i="4"/>
  <c r="L803" i="4"/>
  <c r="Q802" i="4"/>
  <c r="P802" i="4"/>
  <c r="M802" i="4"/>
  <c r="L802" i="4"/>
  <c r="Q801" i="4"/>
  <c r="P801" i="4"/>
  <c r="M801" i="4"/>
  <c r="L801" i="4"/>
  <c r="Q800" i="4"/>
  <c r="P800" i="4"/>
  <c r="M800" i="4"/>
  <c r="L800" i="4"/>
  <c r="Q799" i="4"/>
  <c r="P799" i="4"/>
  <c r="M799" i="4"/>
  <c r="L799" i="4"/>
  <c r="Q798" i="4"/>
  <c r="P798" i="4"/>
  <c r="M798" i="4"/>
  <c r="L798" i="4"/>
  <c r="Q797" i="4"/>
  <c r="P797" i="4"/>
  <c r="M797" i="4"/>
  <c r="L797" i="4"/>
  <c r="Q796" i="4"/>
  <c r="P796" i="4"/>
  <c r="M796" i="4"/>
  <c r="L796" i="4"/>
  <c r="Q795" i="4"/>
  <c r="P795" i="4"/>
  <c r="M795" i="4"/>
  <c r="L795" i="4"/>
  <c r="Q794" i="4"/>
  <c r="P794" i="4"/>
  <c r="M794" i="4"/>
  <c r="L794" i="4"/>
  <c r="Q793" i="4"/>
  <c r="P793" i="4"/>
  <c r="M793" i="4"/>
  <c r="L793" i="4"/>
  <c r="Q792" i="4"/>
  <c r="P792" i="4"/>
  <c r="M792" i="4"/>
  <c r="L792" i="4"/>
  <c r="Q791" i="4"/>
  <c r="P791" i="4"/>
  <c r="M791" i="4"/>
  <c r="L791" i="4"/>
  <c r="Q790" i="4"/>
  <c r="P790" i="4"/>
  <c r="M790" i="4"/>
  <c r="L790" i="4"/>
  <c r="Q789" i="4"/>
  <c r="P789" i="4"/>
  <c r="M789" i="4"/>
  <c r="L789" i="4"/>
  <c r="Q788" i="4"/>
  <c r="P788" i="4"/>
  <c r="M788" i="4"/>
  <c r="L788" i="4"/>
  <c r="Q787" i="4"/>
  <c r="P787" i="4"/>
  <c r="M787" i="4"/>
  <c r="L787" i="4"/>
  <c r="Q786" i="4"/>
  <c r="P786" i="4"/>
  <c r="M786" i="4"/>
  <c r="L786" i="4"/>
  <c r="Q785" i="4"/>
  <c r="P785" i="4"/>
  <c r="M785" i="4"/>
  <c r="L785" i="4"/>
  <c r="Q784" i="4"/>
  <c r="P784" i="4"/>
  <c r="M784" i="4"/>
  <c r="L784" i="4"/>
  <c r="Q783" i="4"/>
  <c r="P783" i="4"/>
  <c r="M783" i="4"/>
  <c r="L783" i="4"/>
  <c r="Q782" i="4"/>
  <c r="P782" i="4"/>
  <c r="M782" i="4"/>
  <c r="L782" i="4"/>
  <c r="Q781" i="4"/>
  <c r="P781" i="4"/>
  <c r="M781" i="4"/>
  <c r="L781" i="4"/>
  <c r="Q780" i="4"/>
  <c r="P780" i="4"/>
  <c r="M780" i="4"/>
  <c r="L780" i="4"/>
  <c r="Q779" i="4"/>
  <c r="P779" i="4"/>
  <c r="M779" i="4"/>
  <c r="L779" i="4"/>
  <c r="Q778" i="4"/>
  <c r="P778" i="4"/>
  <c r="M778" i="4"/>
  <c r="L778" i="4"/>
  <c r="Q777" i="4"/>
  <c r="P777" i="4"/>
  <c r="M777" i="4"/>
  <c r="L777" i="4"/>
  <c r="Q776" i="4"/>
  <c r="P776" i="4"/>
  <c r="M776" i="4"/>
  <c r="L776" i="4"/>
  <c r="Q775" i="4"/>
  <c r="P775" i="4"/>
  <c r="M775" i="4"/>
  <c r="L775" i="4"/>
  <c r="Q774" i="4"/>
  <c r="P774" i="4"/>
  <c r="M774" i="4"/>
  <c r="L774" i="4"/>
  <c r="Q773" i="4"/>
  <c r="P773" i="4"/>
  <c r="M773" i="4"/>
  <c r="L773" i="4"/>
  <c r="Q772" i="4"/>
  <c r="P772" i="4"/>
  <c r="M772" i="4"/>
  <c r="L772" i="4"/>
  <c r="Q771" i="4"/>
  <c r="P771" i="4"/>
  <c r="M771" i="4"/>
  <c r="L771" i="4"/>
  <c r="Q770" i="4"/>
  <c r="P770" i="4"/>
  <c r="M770" i="4"/>
  <c r="L770" i="4"/>
  <c r="Q769" i="4"/>
  <c r="P769" i="4"/>
  <c r="M769" i="4"/>
  <c r="L769" i="4"/>
  <c r="Q768" i="4"/>
  <c r="P768" i="4"/>
  <c r="M768" i="4"/>
  <c r="L768" i="4"/>
  <c r="Q767" i="4"/>
  <c r="P767" i="4"/>
  <c r="M767" i="4"/>
  <c r="L767" i="4"/>
  <c r="Q766" i="4"/>
  <c r="P766" i="4"/>
  <c r="M766" i="4"/>
  <c r="L766" i="4"/>
  <c r="Q765" i="4"/>
  <c r="P765" i="4"/>
  <c r="M765" i="4"/>
  <c r="L765" i="4"/>
  <c r="Q764" i="4"/>
  <c r="P764" i="4"/>
  <c r="M764" i="4"/>
  <c r="L764" i="4"/>
  <c r="Q763" i="4"/>
  <c r="P763" i="4"/>
  <c r="M763" i="4"/>
  <c r="L763" i="4"/>
  <c r="Q762" i="4"/>
  <c r="P762" i="4"/>
  <c r="M762" i="4"/>
  <c r="L762" i="4"/>
  <c r="Q761" i="4"/>
  <c r="P761" i="4"/>
  <c r="M761" i="4"/>
  <c r="L761" i="4"/>
  <c r="Q760" i="4"/>
  <c r="P760" i="4"/>
  <c r="M760" i="4"/>
  <c r="L760" i="4"/>
  <c r="Q759" i="4"/>
  <c r="P759" i="4"/>
  <c r="M759" i="4"/>
  <c r="L759" i="4"/>
  <c r="Q758" i="4"/>
  <c r="P758" i="4"/>
  <c r="M758" i="4"/>
  <c r="L758" i="4"/>
  <c r="Q757" i="4"/>
  <c r="P757" i="4"/>
  <c r="M757" i="4"/>
  <c r="L757" i="4"/>
  <c r="Q756" i="4"/>
  <c r="P756" i="4"/>
  <c r="M756" i="4"/>
  <c r="L756" i="4"/>
  <c r="Q755" i="4"/>
  <c r="P755" i="4"/>
  <c r="M755" i="4"/>
  <c r="L755" i="4"/>
  <c r="Q754" i="4"/>
  <c r="P754" i="4"/>
  <c r="M754" i="4"/>
  <c r="L754" i="4"/>
  <c r="Q753" i="4"/>
  <c r="P753" i="4"/>
  <c r="M753" i="4"/>
  <c r="L753" i="4"/>
  <c r="Q752" i="4"/>
  <c r="P752" i="4"/>
  <c r="M752" i="4"/>
  <c r="L752" i="4"/>
  <c r="Q751" i="4"/>
  <c r="P751" i="4"/>
  <c r="M751" i="4"/>
  <c r="L751" i="4"/>
  <c r="Q750" i="4"/>
  <c r="P750" i="4"/>
  <c r="M750" i="4"/>
  <c r="L750" i="4"/>
  <c r="Q749" i="4"/>
  <c r="P749" i="4"/>
  <c r="M749" i="4"/>
  <c r="L749" i="4"/>
  <c r="Q748" i="4"/>
  <c r="P748" i="4"/>
  <c r="M748" i="4"/>
  <c r="L748" i="4"/>
  <c r="Q747" i="4"/>
  <c r="P747" i="4"/>
  <c r="M747" i="4"/>
  <c r="L747" i="4"/>
  <c r="Q746" i="4"/>
  <c r="P746" i="4"/>
  <c r="M746" i="4"/>
  <c r="L746" i="4"/>
  <c r="Q745" i="4"/>
  <c r="P745" i="4"/>
  <c r="M745" i="4"/>
  <c r="L745" i="4"/>
  <c r="Q744" i="4"/>
  <c r="P744" i="4"/>
  <c r="M744" i="4"/>
  <c r="L744" i="4"/>
  <c r="Q743" i="4"/>
  <c r="P743" i="4"/>
  <c r="M743" i="4"/>
  <c r="L743" i="4"/>
  <c r="Q742" i="4"/>
  <c r="P742" i="4"/>
  <c r="M742" i="4"/>
  <c r="L742" i="4"/>
  <c r="Q741" i="4"/>
  <c r="P741" i="4"/>
  <c r="M741" i="4"/>
  <c r="L741" i="4"/>
  <c r="Q740" i="4"/>
  <c r="P740" i="4"/>
  <c r="M740" i="4"/>
  <c r="L740" i="4"/>
  <c r="Q739" i="4"/>
  <c r="P739" i="4"/>
  <c r="M739" i="4"/>
  <c r="L739" i="4"/>
  <c r="Q738" i="4"/>
  <c r="P738" i="4"/>
  <c r="M738" i="4"/>
  <c r="L738" i="4"/>
  <c r="Q737" i="4"/>
  <c r="P737" i="4"/>
  <c r="M737" i="4"/>
  <c r="L737" i="4"/>
  <c r="Q736" i="4"/>
  <c r="P736" i="4"/>
  <c r="M736" i="4"/>
  <c r="L736" i="4"/>
  <c r="Q735" i="4"/>
  <c r="P735" i="4"/>
  <c r="M735" i="4"/>
  <c r="L735" i="4"/>
  <c r="Q734" i="4"/>
  <c r="P734" i="4"/>
  <c r="M734" i="4"/>
  <c r="L734" i="4"/>
  <c r="Q733" i="4"/>
  <c r="P733" i="4"/>
  <c r="M733" i="4"/>
  <c r="L733" i="4"/>
  <c r="Q732" i="4"/>
  <c r="P732" i="4"/>
  <c r="M732" i="4"/>
  <c r="L732" i="4"/>
  <c r="Q731" i="4"/>
  <c r="P731" i="4"/>
  <c r="M731" i="4"/>
  <c r="L731" i="4"/>
  <c r="Q730" i="4"/>
  <c r="P730" i="4"/>
  <c r="M730" i="4"/>
  <c r="L730" i="4"/>
  <c r="Q729" i="4"/>
  <c r="P729" i="4"/>
  <c r="M729" i="4"/>
  <c r="L729" i="4"/>
  <c r="Q728" i="4"/>
  <c r="P728" i="4"/>
  <c r="M728" i="4"/>
  <c r="L728" i="4"/>
  <c r="Q727" i="4"/>
  <c r="P727" i="4"/>
  <c r="M727" i="4"/>
  <c r="L727" i="4"/>
  <c r="Q726" i="4"/>
  <c r="P726" i="4"/>
  <c r="M726" i="4"/>
  <c r="L726" i="4"/>
  <c r="Q725" i="4"/>
  <c r="P725" i="4"/>
  <c r="M725" i="4"/>
  <c r="L725" i="4"/>
  <c r="Q724" i="4"/>
  <c r="P724" i="4"/>
  <c r="M724" i="4"/>
  <c r="L724" i="4"/>
  <c r="Q723" i="4"/>
  <c r="P723" i="4"/>
  <c r="M723" i="4"/>
  <c r="L723" i="4"/>
  <c r="Q722" i="4"/>
  <c r="P722" i="4"/>
  <c r="M722" i="4"/>
  <c r="L722" i="4"/>
  <c r="Q721" i="4"/>
  <c r="P721" i="4"/>
  <c r="M721" i="4"/>
  <c r="L721" i="4"/>
  <c r="Q720" i="4"/>
  <c r="P720" i="4"/>
  <c r="M720" i="4"/>
  <c r="L720" i="4"/>
  <c r="Q719" i="4"/>
  <c r="P719" i="4"/>
  <c r="M719" i="4"/>
  <c r="L719" i="4"/>
  <c r="Q718" i="4"/>
  <c r="P718" i="4"/>
  <c r="M718" i="4"/>
  <c r="L718" i="4"/>
  <c r="Q717" i="4"/>
  <c r="P717" i="4"/>
  <c r="M717" i="4"/>
  <c r="L717" i="4"/>
  <c r="Q716" i="4"/>
  <c r="P716" i="4"/>
  <c r="M716" i="4"/>
  <c r="L716" i="4"/>
  <c r="Q715" i="4"/>
  <c r="P715" i="4"/>
  <c r="M715" i="4"/>
  <c r="L715" i="4"/>
  <c r="Q714" i="4"/>
  <c r="P714" i="4"/>
  <c r="M714" i="4"/>
  <c r="L714" i="4"/>
  <c r="Q713" i="4"/>
  <c r="P713" i="4"/>
  <c r="M713" i="4"/>
  <c r="L713" i="4"/>
  <c r="Q712" i="4"/>
  <c r="P712" i="4"/>
  <c r="M712" i="4"/>
  <c r="L712" i="4"/>
  <c r="Q711" i="4"/>
  <c r="P711" i="4"/>
  <c r="M711" i="4"/>
  <c r="L711" i="4"/>
  <c r="Q710" i="4"/>
  <c r="P710" i="4"/>
  <c r="M710" i="4"/>
  <c r="L710" i="4"/>
  <c r="Q709" i="4"/>
  <c r="P709" i="4"/>
  <c r="M709" i="4"/>
  <c r="L709" i="4"/>
  <c r="Q708" i="4"/>
  <c r="P708" i="4"/>
  <c r="M708" i="4"/>
  <c r="L708" i="4"/>
  <c r="Q707" i="4"/>
  <c r="P707" i="4"/>
  <c r="M707" i="4"/>
  <c r="L707" i="4"/>
  <c r="Q706" i="4"/>
  <c r="P706" i="4"/>
  <c r="M706" i="4"/>
  <c r="L706" i="4"/>
  <c r="Q705" i="4"/>
  <c r="P705" i="4"/>
  <c r="M705" i="4"/>
  <c r="L705" i="4"/>
  <c r="Q704" i="4"/>
  <c r="P704" i="4"/>
  <c r="M704" i="4"/>
  <c r="L704" i="4"/>
  <c r="Q703" i="4"/>
  <c r="P703" i="4"/>
  <c r="M703" i="4"/>
  <c r="L703" i="4"/>
  <c r="Q702" i="4"/>
  <c r="P702" i="4"/>
  <c r="M702" i="4"/>
  <c r="L702" i="4"/>
  <c r="Q701" i="4"/>
  <c r="P701" i="4"/>
  <c r="M701" i="4"/>
  <c r="L701" i="4"/>
  <c r="Q700" i="4"/>
  <c r="P700" i="4"/>
  <c r="M700" i="4"/>
  <c r="L700" i="4"/>
  <c r="Q699" i="4"/>
  <c r="P699" i="4"/>
  <c r="M699" i="4"/>
  <c r="L699" i="4"/>
  <c r="Q698" i="4"/>
  <c r="P698" i="4"/>
  <c r="M698" i="4"/>
  <c r="L698" i="4"/>
  <c r="Q697" i="4"/>
  <c r="P697" i="4"/>
  <c r="M697" i="4"/>
  <c r="L697" i="4"/>
  <c r="Q696" i="4"/>
  <c r="P696" i="4"/>
  <c r="M696" i="4"/>
  <c r="L696" i="4"/>
  <c r="Q695" i="4"/>
  <c r="P695" i="4"/>
  <c r="M695" i="4"/>
  <c r="L695" i="4"/>
  <c r="Q694" i="4"/>
  <c r="P694" i="4"/>
  <c r="M694" i="4"/>
  <c r="L694" i="4"/>
  <c r="Q693" i="4"/>
  <c r="P693" i="4"/>
  <c r="M693" i="4"/>
  <c r="L693" i="4"/>
  <c r="Q692" i="4"/>
  <c r="P692" i="4"/>
  <c r="M692" i="4"/>
  <c r="L692" i="4"/>
  <c r="Q691" i="4"/>
  <c r="P691" i="4"/>
  <c r="M691" i="4"/>
  <c r="L691" i="4"/>
  <c r="Q690" i="4"/>
  <c r="P690" i="4"/>
  <c r="M690" i="4"/>
  <c r="L690" i="4"/>
  <c r="Q689" i="4"/>
  <c r="P689" i="4"/>
  <c r="M689" i="4"/>
  <c r="L689" i="4"/>
  <c r="Q688" i="4"/>
  <c r="P688" i="4"/>
  <c r="M688" i="4"/>
  <c r="L688" i="4"/>
  <c r="Q687" i="4"/>
  <c r="P687" i="4"/>
  <c r="M687" i="4"/>
  <c r="L687" i="4"/>
  <c r="Q686" i="4"/>
  <c r="P686" i="4"/>
  <c r="M686" i="4"/>
  <c r="L686" i="4"/>
  <c r="Q685" i="4"/>
  <c r="P685" i="4"/>
  <c r="M685" i="4"/>
  <c r="L685" i="4"/>
  <c r="Q684" i="4"/>
  <c r="P684" i="4"/>
  <c r="M684" i="4"/>
  <c r="L684" i="4"/>
  <c r="Q683" i="4"/>
  <c r="P683" i="4"/>
  <c r="M683" i="4"/>
  <c r="L683" i="4"/>
  <c r="Q682" i="4"/>
  <c r="P682" i="4"/>
  <c r="M682" i="4"/>
  <c r="L682" i="4"/>
  <c r="Q681" i="4"/>
  <c r="P681" i="4"/>
  <c r="M681" i="4"/>
  <c r="L681" i="4"/>
  <c r="Q680" i="4"/>
  <c r="P680" i="4"/>
  <c r="M680" i="4"/>
  <c r="L680" i="4"/>
  <c r="Q679" i="4"/>
  <c r="P679" i="4"/>
  <c r="M679" i="4"/>
  <c r="L679" i="4"/>
  <c r="Q678" i="4"/>
  <c r="P678" i="4"/>
  <c r="M678" i="4"/>
  <c r="L678" i="4"/>
  <c r="Q677" i="4"/>
  <c r="P677" i="4"/>
  <c r="M677" i="4"/>
  <c r="L677" i="4"/>
  <c r="Q676" i="4"/>
  <c r="P676" i="4"/>
  <c r="M676" i="4"/>
  <c r="L676" i="4"/>
  <c r="Q675" i="4"/>
  <c r="P675" i="4"/>
  <c r="M675" i="4"/>
  <c r="L675" i="4"/>
  <c r="Q674" i="4"/>
  <c r="P674" i="4"/>
  <c r="M674" i="4"/>
  <c r="L674" i="4"/>
  <c r="Q673" i="4"/>
  <c r="P673" i="4"/>
  <c r="M673" i="4"/>
  <c r="L673" i="4"/>
  <c r="Q672" i="4"/>
  <c r="P672" i="4"/>
  <c r="M672" i="4"/>
  <c r="L672" i="4"/>
  <c r="Q671" i="4"/>
  <c r="P671" i="4"/>
  <c r="M671" i="4"/>
  <c r="L671" i="4"/>
  <c r="Q670" i="4"/>
  <c r="P670" i="4"/>
  <c r="M670" i="4"/>
  <c r="L670" i="4"/>
  <c r="Q669" i="4"/>
  <c r="P669" i="4"/>
  <c r="M669" i="4"/>
  <c r="L669" i="4"/>
  <c r="Q668" i="4"/>
  <c r="P668" i="4"/>
  <c r="M668" i="4"/>
  <c r="L668" i="4"/>
  <c r="Q667" i="4"/>
  <c r="P667" i="4"/>
  <c r="M667" i="4"/>
  <c r="L667" i="4"/>
  <c r="Q666" i="4"/>
  <c r="P666" i="4"/>
  <c r="M666" i="4"/>
  <c r="L666" i="4"/>
  <c r="Q665" i="4"/>
  <c r="P665" i="4"/>
  <c r="M665" i="4"/>
  <c r="L665" i="4"/>
  <c r="Q664" i="4"/>
  <c r="P664" i="4"/>
  <c r="M664" i="4"/>
  <c r="L664" i="4"/>
  <c r="Q663" i="4"/>
  <c r="P663" i="4"/>
  <c r="M663" i="4"/>
  <c r="L663" i="4"/>
  <c r="Q662" i="4"/>
  <c r="P662" i="4"/>
  <c r="M662" i="4"/>
  <c r="L662" i="4"/>
  <c r="Q661" i="4"/>
  <c r="P661" i="4"/>
  <c r="M661" i="4"/>
  <c r="L661" i="4"/>
  <c r="Q660" i="4"/>
  <c r="P660" i="4"/>
  <c r="M660" i="4"/>
  <c r="L660" i="4"/>
  <c r="Q659" i="4"/>
  <c r="P659" i="4"/>
  <c r="M659" i="4"/>
  <c r="L659" i="4"/>
  <c r="Q658" i="4"/>
  <c r="P658" i="4"/>
  <c r="M658" i="4"/>
  <c r="L658" i="4"/>
  <c r="Q657" i="4"/>
  <c r="P657" i="4"/>
  <c r="M657" i="4"/>
  <c r="L657" i="4"/>
  <c r="Q656" i="4"/>
  <c r="P656" i="4"/>
  <c r="M656" i="4"/>
  <c r="L656" i="4"/>
  <c r="Q655" i="4"/>
  <c r="P655" i="4"/>
  <c r="R655" i="4" s="1"/>
  <c r="M655" i="4"/>
  <c r="L655" i="4"/>
  <c r="Q654" i="4"/>
  <c r="P654" i="4"/>
  <c r="M654" i="4"/>
  <c r="L654" i="4"/>
  <c r="Q653" i="4"/>
  <c r="P653" i="4"/>
  <c r="R653" i="4" s="1"/>
  <c r="M653" i="4"/>
  <c r="L653" i="4"/>
  <c r="Q652" i="4"/>
  <c r="P652" i="4"/>
  <c r="M652" i="4"/>
  <c r="L652" i="4"/>
  <c r="Q651" i="4"/>
  <c r="P651" i="4"/>
  <c r="M651" i="4"/>
  <c r="L651" i="4"/>
  <c r="Q650" i="4"/>
  <c r="P650" i="4"/>
  <c r="M650" i="4"/>
  <c r="L650" i="4"/>
  <c r="Q649" i="4"/>
  <c r="P649" i="4"/>
  <c r="M649" i="4"/>
  <c r="L649" i="4"/>
  <c r="Q648" i="4"/>
  <c r="P648" i="4"/>
  <c r="M648" i="4"/>
  <c r="L648" i="4"/>
  <c r="Q647" i="4"/>
  <c r="P647" i="4"/>
  <c r="M647" i="4"/>
  <c r="L647" i="4"/>
  <c r="Q646" i="4"/>
  <c r="P646" i="4"/>
  <c r="M646" i="4"/>
  <c r="L646" i="4"/>
  <c r="Q645" i="4"/>
  <c r="P645" i="4"/>
  <c r="M645" i="4"/>
  <c r="L645" i="4"/>
  <c r="Q644" i="4"/>
  <c r="P644" i="4"/>
  <c r="M644" i="4"/>
  <c r="L644" i="4"/>
  <c r="Q643" i="4"/>
  <c r="P643" i="4"/>
  <c r="M643" i="4"/>
  <c r="L643" i="4"/>
  <c r="Q642" i="4"/>
  <c r="P642" i="4"/>
  <c r="M642" i="4"/>
  <c r="L642" i="4"/>
  <c r="Q641" i="4"/>
  <c r="P641" i="4"/>
  <c r="M641" i="4"/>
  <c r="L641" i="4"/>
  <c r="Q640" i="4"/>
  <c r="P640" i="4"/>
  <c r="M640" i="4"/>
  <c r="L640" i="4"/>
  <c r="Q639" i="4"/>
  <c r="P639" i="4"/>
  <c r="M639" i="4"/>
  <c r="L639" i="4"/>
  <c r="Q638" i="4"/>
  <c r="P638" i="4"/>
  <c r="M638" i="4"/>
  <c r="L638" i="4"/>
  <c r="Q637" i="4"/>
  <c r="P637" i="4"/>
  <c r="M637" i="4"/>
  <c r="L637" i="4"/>
  <c r="Q636" i="4"/>
  <c r="P636" i="4"/>
  <c r="M636" i="4"/>
  <c r="L636" i="4"/>
  <c r="Q635" i="4"/>
  <c r="P635" i="4"/>
  <c r="M635" i="4"/>
  <c r="L635" i="4"/>
  <c r="Q634" i="4"/>
  <c r="P634" i="4"/>
  <c r="M634" i="4"/>
  <c r="L634" i="4"/>
  <c r="Q633" i="4"/>
  <c r="P633" i="4"/>
  <c r="M633" i="4"/>
  <c r="L633" i="4"/>
  <c r="Q632" i="4"/>
  <c r="P632" i="4"/>
  <c r="M632" i="4"/>
  <c r="L632" i="4"/>
  <c r="Q631" i="4"/>
  <c r="P631" i="4"/>
  <c r="M631" i="4"/>
  <c r="L631" i="4"/>
  <c r="Q630" i="4"/>
  <c r="P630" i="4"/>
  <c r="M630" i="4"/>
  <c r="L630" i="4"/>
  <c r="Q629" i="4"/>
  <c r="P629" i="4"/>
  <c r="M629" i="4"/>
  <c r="L629" i="4"/>
  <c r="Q628" i="4"/>
  <c r="P628" i="4"/>
  <c r="M628" i="4"/>
  <c r="L628" i="4"/>
  <c r="Q627" i="4"/>
  <c r="P627" i="4"/>
  <c r="M627" i="4"/>
  <c r="L627" i="4"/>
  <c r="Q626" i="4"/>
  <c r="P626" i="4"/>
  <c r="M626" i="4"/>
  <c r="L626" i="4"/>
  <c r="Q625" i="4"/>
  <c r="P625" i="4"/>
  <c r="M625" i="4"/>
  <c r="L625" i="4"/>
  <c r="Q624" i="4"/>
  <c r="P624" i="4"/>
  <c r="M624" i="4"/>
  <c r="L624" i="4"/>
  <c r="Q623" i="4"/>
  <c r="P623" i="4"/>
  <c r="M623" i="4"/>
  <c r="L623" i="4"/>
  <c r="Q622" i="4"/>
  <c r="P622" i="4"/>
  <c r="M622" i="4"/>
  <c r="L622" i="4"/>
  <c r="Q621" i="4"/>
  <c r="P621" i="4"/>
  <c r="M621" i="4"/>
  <c r="L621" i="4"/>
  <c r="Q620" i="4"/>
  <c r="P620" i="4"/>
  <c r="M620" i="4"/>
  <c r="L620" i="4"/>
  <c r="Q619" i="4"/>
  <c r="P619" i="4"/>
  <c r="M619" i="4"/>
  <c r="L619" i="4"/>
  <c r="Q618" i="4"/>
  <c r="P618" i="4"/>
  <c r="M618" i="4"/>
  <c r="L618" i="4"/>
  <c r="Q617" i="4"/>
  <c r="P617" i="4"/>
  <c r="M617" i="4"/>
  <c r="L617" i="4"/>
  <c r="Q616" i="4"/>
  <c r="P616" i="4"/>
  <c r="M616" i="4"/>
  <c r="L616" i="4"/>
  <c r="Q615" i="4"/>
  <c r="P615" i="4"/>
  <c r="M615" i="4"/>
  <c r="L615" i="4"/>
  <c r="Q614" i="4"/>
  <c r="P614" i="4"/>
  <c r="M614" i="4"/>
  <c r="L614" i="4"/>
  <c r="Q613" i="4"/>
  <c r="P613" i="4"/>
  <c r="M613" i="4"/>
  <c r="L613" i="4"/>
  <c r="Q612" i="4"/>
  <c r="P612" i="4"/>
  <c r="M612" i="4"/>
  <c r="L612" i="4"/>
  <c r="Q611" i="4"/>
  <c r="P611" i="4"/>
  <c r="M611" i="4"/>
  <c r="L611" i="4"/>
  <c r="N611" i="4" s="1"/>
  <c r="Q610" i="4"/>
  <c r="P610" i="4"/>
  <c r="M610" i="4"/>
  <c r="L610" i="4"/>
  <c r="Q609" i="4"/>
  <c r="P609" i="4"/>
  <c r="M609" i="4"/>
  <c r="L609" i="4"/>
  <c r="Q608" i="4"/>
  <c r="P608" i="4"/>
  <c r="M608" i="4"/>
  <c r="L608" i="4"/>
  <c r="Q607" i="4"/>
  <c r="P607" i="4"/>
  <c r="M607" i="4"/>
  <c r="L607" i="4"/>
  <c r="Q606" i="4"/>
  <c r="P606" i="4"/>
  <c r="M606" i="4"/>
  <c r="L606" i="4"/>
  <c r="Q605" i="4"/>
  <c r="P605" i="4"/>
  <c r="M605" i="4"/>
  <c r="L605" i="4"/>
  <c r="Q604" i="4"/>
  <c r="P604" i="4"/>
  <c r="M604" i="4"/>
  <c r="L604" i="4"/>
  <c r="Q603" i="4"/>
  <c r="P603" i="4"/>
  <c r="M603" i="4"/>
  <c r="L603" i="4"/>
  <c r="Q602" i="4"/>
  <c r="P602" i="4"/>
  <c r="M602" i="4"/>
  <c r="L602" i="4"/>
  <c r="Q601" i="4"/>
  <c r="P601" i="4"/>
  <c r="M601" i="4"/>
  <c r="L601" i="4"/>
  <c r="Q600" i="4"/>
  <c r="R600" i="4" s="1"/>
  <c r="P600" i="4"/>
  <c r="M600" i="4"/>
  <c r="L600" i="4"/>
  <c r="Q599" i="4"/>
  <c r="P599" i="4"/>
  <c r="M599" i="4"/>
  <c r="L599" i="4"/>
  <c r="Q598" i="4"/>
  <c r="P598" i="4"/>
  <c r="M598" i="4"/>
  <c r="L598" i="4"/>
  <c r="Q597" i="4"/>
  <c r="P597" i="4"/>
  <c r="M597" i="4"/>
  <c r="L597" i="4"/>
  <c r="Q596" i="4"/>
  <c r="P596" i="4"/>
  <c r="M596" i="4"/>
  <c r="L596" i="4"/>
  <c r="Q595" i="4"/>
  <c r="P595" i="4"/>
  <c r="M595" i="4"/>
  <c r="L595" i="4"/>
  <c r="Q594" i="4"/>
  <c r="P594" i="4"/>
  <c r="M594" i="4"/>
  <c r="L594" i="4"/>
  <c r="Q593" i="4"/>
  <c r="P593" i="4"/>
  <c r="M593" i="4"/>
  <c r="L593" i="4"/>
  <c r="Q592" i="4"/>
  <c r="R592" i="4" s="1"/>
  <c r="P592" i="4"/>
  <c r="M592" i="4"/>
  <c r="L592" i="4"/>
  <c r="Q591" i="4"/>
  <c r="P591" i="4"/>
  <c r="M591" i="4"/>
  <c r="L591" i="4"/>
  <c r="Q590" i="4"/>
  <c r="P590" i="4"/>
  <c r="M590" i="4"/>
  <c r="L590" i="4"/>
  <c r="Q589" i="4"/>
  <c r="P589" i="4"/>
  <c r="M589" i="4"/>
  <c r="L589" i="4"/>
  <c r="Q588" i="4"/>
  <c r="P588" i="4"/>
  <c r="M588" i="4"/>
  <c r="L588" i="4"/>
  <c r="Q587" i="4"/>
  <c r="P587" i="4"/>
  <c r="M587" i="4"/>
  <c r="L587" i="4"/>
  <c r="Q586" i="4"/>
  <c r="P586" i="4"/>
  <c r="M586" i="4"/>
  <c r="L586" i="4"/>
  <c r="Q585" i="4"/>
  <c r="P585" i="4"/>
  <c r="M585" i="4"/>
  <c r="L585" i="4"/>
  <c r="Q584" i="4"/>
  <c r="P584" i="4"/>
  <c r="M584" i="4"/>
  <c r="L584" i="4"/>
  <c r="Q583" i="4"/>
  <c r="P583" i="4"/>
  <c r="M583" i="4"/>
  <c r="L583" i="4"/>
  <c r="Q582" i="4"/>
  <c r="P582" i="4"/>
  <c r="M582" i="4"/>
  <c r="L582" i="4"/>
  <c r="Q581" i="4"/>
  <c r="P581" i="4"/>
  <c r="M581" i="4"/>
  <c r="L581" i="4"/>
  <c r="Q580" i="4"/>
  <c r="P580" i="4"/>
  <c r="M580" i="4"/>
  <c r="L580" i="4"/>
  <c r="Q579" i="4"/>
  <c r="P579" i="4"/>
  <c r="M579" i="4"/>
  <c r="L579" i="4"/>
  <c r="Q578" i="4"/>
  <c r="P578" i="4"/>
  <c r="M578" i="4"/>
  <c r="L578" i="4"/>
  <c r="Q577" i="4"/>
  <c r="P577" i="4"/>
  <c r="M577" i="4"/>
  <c r="L577" i="4"/>
  <c r="Q576" i="4"/>
  <c r="P576" i="4"/>
  <c r="M576" i="4"/>
  <c r="L576" i="4"/>
  <c r="Q575" i="4"/>
  <c r="P575" i="4"/>
  <c r="M575" i="4"/>
  <c r="L575" i="4"/>
  <c r="Q574" i="4"/>
  <c r="P574" i="4"/>
  <c r="M574" i="4"/>
  <c r="L574" i="4"/>
  <c r="Q573" i="4"/>
  <c r="P573" i="4"/>
  <c r="M573" i="4"/>
  <c r="L573" i="4"/>
  <c r="Q572" i="4"/>
  <c r="P572" i="4"/>
  <c r="M572" i="4"/>
  <c r="L572" i="4"/>
  <c r="Q571" i="4"/>
  <c r="P571" i="4"/>
  <c r="M571" i="4"/>
  <c r="L571" i="4"/>
  <c r="Q570" i="4"/>
  <c r="P570" i="4"/>
  <c r="M570" i="4"/>
  <c r="L570" i="4"/>
  <c r="Q569" i="4"/>
  <c r="P569" i="4"/>
  <c r="M569" i="4"/>
  <c r="L569" i="4"/>
  <c r="Q568" i="4"/>
  <c r="P568" i="4"/>
  <c r="M568" i="4"/>
  <c r="L568" i="4"/>
  <c r="Q567" i="4"/>
  <c r="P567" i="4"/>
  <c r="M567" i="4"/>
  <c r="L567" i="4"/>
  <c r="Q566" i="4"/>
  <c r="P566" i="4"/>
  <c r="M566" i="4"/>
  <c r="L566" i="4"/>
  <c r="Q565" i="4"/>
  <c r="P565" i="4"/>
  <c r="M565" i="4"/>
  <c r="L565" i="4"/>
  <c r="Q564" i="4"/>
  <c r="P564" i="4"/>
  <c r="M564" i="4"/>
  <c r="L564" i="4"/>
  <c r="Q563" i="4"/>
  <c r="P563" i="4"/>
  <c r="M563" i="4"/>
  <c r="L563" i="4"/>
  <c r="Q562" i="4"/>
  <c r="P562" i="4"/>
  <c r="M562" i="4"/>
  <c r="L562" i="4"/>
  <c r="Q561" i="4"/>
  <c r="P561" i="4"/>
  <c r="M561" i="4"/>
  <c r="L561" i="4"/>
  <c r="Q560" i="4"/>
  <c r="P560" i="4"/>
  <c r="M560" i="4"/>
  <c r="L560" i="4"/>
  <c r="Q559" i="4"/>
  <c r="P559" i="4"/>
  <c r="M559" i="4"/>
  <c r="L559" i="4"/>
  <c r="Q558" i="4"/>
  <c r="P558" i="4"/>
  <c r="M558" i="4"/>
  <c r="L558" i="4"/>
  <c r="Q557" i="4"/>
  <c r="P557" i="4"/>
  <c r="M557" i="4"/>
  <c r="L557" i="4"/>
  <c r="Q556" i="4"/>
  <c r="P556" i="4"/>
  <c r="M556" i="4"/>
  <c r="L556" i="4"/>
  <c r="Q555" i="4"/>
  <c r="P555" i="4"/>
  <c r="M555" i="4"/>
  <c r="L555" i="4"/>
  <c r="Q554" i="4"/>
  <c r="P554" i="4"/>
  <c r="M554" i="4"/>
  <c r="L554" i="4"/>
  <c r="Q553" i="4"/>
  <c r="P553" i="4"/>
  <c r="M553" i="4"/>
  <c r="L553" i="4"/>
  <c r="Q552" i="4"/>
  <c r="P552" i="4"/>
  <c r="M552" i="4"/>
  <c r="L552" i="4"/>
  <c r="Q551" i="4"/>
  <c r="P551" i="4"/>
  <c r="M551" i="4"/>
  <c r="L551" i="4"/>
  <c r="Q550" i="4"/>
  <c r="P550" i="4"/>
  <c r="M550" i="4"/>
  <c r="L550" i="4"/>
  <c r="Q549" i="4"/>
  <c r="P549" i="4"/>
  <c r="M549" i="4"/>
  <c r="L549" i="4"/>
  <c r="Q548" i="4"/>
  <c r="P548" i="4"/>
  <c r="M548" i="4"/>
  <c r="L548" i="4"/>
  <c r="Q547" i="4"/>
  <c r="P547" i="4"/>
  <c r="M547" i="4"/>
  <c r="L547" i="4"/>
  <c r="Q546" i="4"/>
  <c r="P546" i="4"/>
  <c r="M546" i="4"/>
  <c r="L546" i="4"/>
  <c r="Q545" i="4"/>
  <c r="P545" i="4"/>
  <c r="M545" i="4"/>
  <c r="L545" i="4"/>
  <c r="Q544" i="4"/>
  <c r="P544" i="4"/>
  <c r="M544" i="4"/>
  <c r="L544" i="4"/>
  <c r="Q543" i="4"/>
  <c r="P543" i="4"/>
  <c r="M543" i="4"/>
  <c r="L543" i="4"/>
  <c r="Q542" i="4"/>
  <c r="P542" i="4"/>
  <c r="M542" i="4"/>
  <c r="L542" i="4"/>
  <c r="Q541" i="4"/>
  <c r="P541" i="4"/>
  <c r="M541" i="4"/>
  <c r="L541" i="4"/>
  <c r="Q540" i="4"/>
  <c r="P540" i="4"/>
  <c r="M540" i="4"/>
  <c r="L540" i="4"/>
  <c r="Q539" i="4"/>
  <c r="P539" i="4"/>
  <c r="M539" i="4"/>
  <c r="L539" i="4"/>
  <c r="Q538" i="4"/>
  <c r="P538" i="4"/>
  <c r="M538" i="4"/>
  <c r="L538" i="4"/>
  <c r="Q537" i="4"/>
  <c r="P537" i="4"/>
  <c r="M537" i="4"/>
  <c r="L537" i="4"/>
  <c r="Q536" i="4"/>
  <c r="P536" i="4"/>
  <c r="M536" i="4"/>
  <c r="L536" i="4"/>
  <c r="Q535" i="4"/>
  <c r="P535" i="4"/>
  <c r="M535" i="4"/>
  <c r="L535" i="4"/>
  <c r="Q534" i="4"/>
  <c r="P534" i="4"/>
  <c r="M534" i="4"/>
  <c r="L534" i="4"/>
  <c r="Q533" i="4"/>
  <c r="P533" i="4"/>
  <c r="M533" i="4"/>
  <c r="L533" i="4"/>
  <c r="Q532" i="4"/>
  <c r="P532" i="4"/>
  <c r="M532" i="4"/>
  <c r="L532" i="4"/>
  <c r="Q531" i="4"/>
  <c r="P531" i="4"/>
  <c r="M531" i="4"/>
  <c r="L531" i="4"/>
  <c r="Q530" i="4"/>
  <c r="P530" i="4"/>
  <c r="M530" i="4"/>
  <c r="L530" i="4"/>
  <c r="Q529" i="4"/>
  <c r="P529" i="4"/>
  <c r="M529" i="4"/>
  <c r="L529" i="4"/>
  <c r="Q528" i="4"/>
  <c r="P528" i="4"/>
  <c r="M528" i="4"/>
  <c r="L528" i="4"/>
  <c r="Q527" i="4"/>
  <c r="P527" i="4"/>
  <c r="M527" i="4"/>
  <c r="L527" i="4"/>
  <c r="Q526" i="4"/>
  <c r="P526" i="4"/>
  <c r="M526" i="4"/>
  <c r="L526" i="4"/>
  <c r="Q525" i="4"/>
  <c r="P525" i="4"/>
  <c r="M525" i="4"/>
  <c r="L525" i="4"/>
  <c r="Q524" i="4"/>
  <c r="P524" i="4"/>
  <c r="M524" i="4"/>
  <c r="L524" i="4"/>
  <c r="Q523" i="4"/>
  <c r="P523" i="4"/>
  <c r="M523" i="4"/>
  <c r="L523" i="4"/>
  <c r="Q522" i="4"/>
  <c r="P522" i="4"/>
  <c r="M522" i="4"/>
  <c r="L522" i="4"/>
  <c r="Q521" i="4"/>
  <c r="P521" i="4"/>
  <c r="M521" i="4"/>
  <c r="L521" i="4"/>
  <c r="Q520" i="4"/>
  <c r="P520" i="4"/>
  <c r="M520" i="4"/>
  <c r="L520" i="4"/>
  <c r="Q519" i="4"/>
  <c r="P519" i="4"/>
  <c r="M519" i="4"/>
  <c r="L519" i="4"/>
  <c r="Q518" i="4"/>
  <c r="P518" i="4"/>
  <c r="M518" i="4"/>
  <c r="L518" i="4"/>
  <c r="Q517" i="4"/>
  <c r="P517" i="4"/>
  <c r="M517" i="4"/>
  <c r="L517" i="4"/>
  <c r="Q516" i="4"/>
  <c r="P516" i="4"/>
  <c r="M516" i="4"/>
  <c r="L516" i="4"/>
  <c r="Q515" i="4"/>
  <c r="P515" i="4"/>
  <c r="M515" i="4"/>
  <c r="L515" i="4"/>
  <c r="Q514" i="4"/>
  <c r="P514" i="4"/>
  <c r="M514" i="4"/>
  <c r="L514" i="4"/>
  <c r="Q513" i="4"/>
  <c r="P513" i="4"/>
  <c r="M513" i="4"/>
  <c r="L513" i="4"/>
  <c r="Q512" i="4"/>
  <c r="P512" i="4"/>
  <c r="M512" i="4"/>
  <c r="L512" i="4"/>
  <c r="Q511" i="4"/>
  <c r="P511" i="4"/>
  <c r="M511" i="4"/>
  <c r="L511" i="4"/>
  <c r="Q510" i="4"/>
  <c r="P510" i="4"/>
  <c r="M510" i="4"/>
  <c r="L510" i="4"/>
  <c r="Q509" i="4"/>
  <c r="P509" i="4"/>
  <c r="M509" i="4"/>
  <c r="L509" i="4"/>
  <c r="Q508" i="4"/>
  <c r="P508" i="4"/>
  <c r="M508" i="4"/>
  <c r="L508" i="4"/>
  <c r="Q507" i="4"/>
  <c r="P507" i="4"/>
  <c r="M507" i="4"/>
  <c r="L507" i="4"/>
  <c r="Q506" i="4"/>
  <c r="P506" i="4"/>
  <c r="M506" i="4"/>
  <c r="L506" i="4"/>
  <c r="Q505" i="4"/>
  <c r="P505" i="4"/>
  <c r="M505" i="4"/>
  <c r="L505" i="4"/>
  <c r="Q504" i="4"/>
  <c r="P504" i="4"/>
  <c r="M504" i="4"/>
  <c r="L504" i="4"/>
  <c r="Q503" i="4"/>
  <c r="P503" i="4"/>
  <c r="M503" i="4"/>
  <c r="L503" i="4"/>
  <c r="Q502" i="4"/>
  <c r="P502" i="4"/>
  <c r="M502" i="4"/>
  <c r="L502" i="4"/>
  <c r="Q501" i="4"/>
  <c r="P501" i="4"/>
  <c r="M501" i="4"/>
  <c r="L501" i="4"/>
  <c r="Q500" i="4"/>
  <c r="P500" i="4"/>
  <c r="R500" i="4" s="1"/>
  <c r="M500" i="4"/>
  <c r="L500" i="4"/>
  <c r="Q499" i="4"/>
  <c r="P499" i="4"/>
  <c r="M499" i="4"/>
  <c r="L499" i="4"/>
  <c r="Q498" i="4"/>
  <c r="P498" i="4"/>
  <c r="R498" i="4" s="1"/>
  <c r="M498" i="4"/>
  <c r="L498" i="4"/>
  <c r="Q497" i="4"/>
  <c r="P497" i="4"/>
  <c r="M497" i="4"/>
  <c r="L497" i="4"/>
  <c r="Q496" i="4"/>
  <c r="P496" i="4"/>
  <c r="R496" i="4" s="1"/>
  <c r="M496" i="4"/>
  <c r="L496" i="4"/>
  <c r="Q495" i="4"/>
  <c r="P495" i="4"/>
  <c r="M495" i="4"/>
  <c r="L495" i="4"/>
  <c r="Q494" i="4"/>
  <c r="P494" i="4"/>
  <c r="R494" i="4" s="1"/>
  <c r="M494" i="4"/>
  <c r="L494" i="4"/>
  <c r="Q493" i="4"/>
  <c r="P493" i="4"/>
  <c r="M493" i="4"/>
  <c r="L493" i="4"/>
  <c r="Q492" i="4"/>
  <c r="P492" i="4"/>
  <c r="R492" i="4" s="1"/>
  <c r="M492" i="4"/>
  <c r="L492" i="4"/>
  <c r="Q491" i="4"/>
  <c r="P491" i="4"/>
  <c r="M491" i="4"/>
  <c r="L491" i="4"/>
  <c r="Q490" i="4"/>
  <c r="P490" i="4"/>
  <c r="R490" i="4" s="1"/>
  <c r="M490" i="4"/>
  <c r="L490" i="4"/>
  <c r="Q489" i="4"/>
  <c r="P489" i="4"/>
  <c r="M489" i="4"/>
  <c r="L489" i="4"/>
  <c r="Q488" i="4"/>
  <c r="P488" i="4"/>
  <c r="M488" i="4"/>
  <c r="L488" i="4"/>
  <c r="Q487" i="4"/>
  <c r="P487" i="4"/>
  <c r="M487" i="4"/>
  <c r="L487" i="4"/>
  <c r="Q486" i="4"/>
  <c r="P486" i="4"/>
  <c r="M486" i="4"/>
  <c r="L486" i="4"/>
  <c r="Q485" i="4"/>
  <c r="P485" i="4"/>
  <c r="M485" i="4"/>
  <c r="L485" i="4"/>
  <c r="Q484" i="4"/>
  <c r="P484" i="4"/>
  <c r="M484" i="4"/>
  <c r="L484" i="4"/>
  <c r="Q483" i="4"/>
  <c r="P483" i="4"/>
  <c r="M483" i="4"/>
  <c r="L483" i="4"/>
  <c r="Q482" i="4"/>
  <c r="P482" i="4"/>
  <c r="M482" i="4"/>
  <c r="L482" i="4"/>
  <c r="Q481" i="4"/>
  <c r="P481" i="4"/>
  <c r="M481" i="4"/>
  <c r="L481" i="4"/>
  <c r="Q480" i="4"/>
  <c r="P480" i="4"/>
  <c r="M480" i="4"/>
  <c r="L480" i="4"/>
  <c r="Q479" i="4"/>
  <c r="P479" i="4"/>
  <c r="R479" i="4" s="1"/>
  <c r="M479" i="4"/>
  <c r="L479" i="4"/>
  <c r="Q478" i="4"/>
  <c r="P478" i="4"/>
  <c r="M478" i="4"/>
  <c r="L478" i="4"/>
  <c r="Q477" i="4"/>
  <c r="P477" i="4"/>
  <c r="M477" i="4"/>
  <c r="L477" i="4"/>
  <c r="Q476" i="4"/>
  <c r="P476" i="4"/>
  <c r="M476" i="4"/>
  <c r="L476" i="4"/>
  <c r="Q475" i="4"/>
  <c r="P475" i="4"/>
  <c r="M475" i="4"/>
  <c r="L475" i="4"/>
  <c r="Q474" i="4"/>
  <c r="P474" i="4"/>
  <c r="M474" i="4"/>
  <c r="L474" i="4"/>
  <c r="Q473" i="4"/>
  <c r="P473" i="4"/>
  <c r="M473" i="4"/>
  <c r="L473" i="4"/>
  <c r="Q472" i="4"/>
  <c r="P472" i="4"/>
  <c r="M472" i="4"/>
  <c r="L472" i="4"/>
  <c r="Q471" i="4"/>
  <c r="P471" i="4"/>
  <c r="M471" i="4"/>
  <c r="L471" i="4"/>
  <c r="Q470" i="4"/>
  <c r="P470" i="4"/>
  <c r="M470" i="4"/>
  <c r="L470" i="4"/>
  <c r="Q469" i="4"/>
  <c r="P469" i="4"/>
  <c r="M469" i="4"/>
  <c r="L469" i="4"/>
  <c r="Q468" i="4"/>
  <c r="P468" i="4"/>
  <c r="M468" i="4"/>
  <c r="L468" i="4"/>
  <c r="Q467" i="4"/>
  <c r="P467" i="4"/>
  <c r="M467" i="4"/>
  <c r="L467" i="4"/>
  <c r="Q466" i="4"/>
  <c r="P466" i="4"/>
  <c r="M466" i="4"/>
  <c r="L466" i="4"/>
  <c r="Q465" i="4"/>
  <c r="P465" i="4"/>
  <c r="M465" i="4"/>
  <c r="L465" i="4"/>
  <c r="Q464" i="4"/>
  <c r="P464" i="4"/>
  <c r="M464" i="4"/>
  <c r="L464" i="4"/>
  <c r="Q463" i="4"/>
  <c r="P463" i="4"/>
  <c r="M463" i="4"/>
  <c r="L463" i="4"/>
  <c r="Q462" i="4"/>
  <c r="P462" i="4"/>
  <c r="M462" i="4"/>
  <c r="L462" i="4"/>
  <c r="Q461" i="4"/>
  <c r="P461" i="4"/>
  <c r="M461" i="4"/>
  <c r="L461" i="4"/>
  <c r="Q460" i="4"/>
  <c r="P460" i="4"/>
  <c r="M460" i="4"/>
  <c r="L460" i="4"/>
  <c r="Q459" i="4"/>
  <c r="P459" i="4"/>
  <c r="M459" i="4"/>
  <c r="L459" i="4"/>
  <c r="Q458" i="4"/>
  <c r="P458" i="4"/>
  <c r="M458" i="4"/>
  <c r="L458" i="4"/>
  <c r="Q457" i="4"/>
  <c r="P457" i="4"/>
  <c r="M457" i="4"/>
  <c r="L457" i="4"/>
  <c r="Q456" i="4"/>
  <c r="P456" i="4"/>
  <c r="M456" i="4"/>
  <c r="L456" i="4"/>
  <c r="Q455" i="4"/>
  <c r="P455" i="4"/>
  <c r="M455" i="4"/>
  <c r="L455" i="4"/>
  <c r="Q454" i="4"/>
  <c r="P454" i="4"/>
  <c r="M454" i="4"/>
  <c r="L454" i="4"/>
  <c r="Q453" i="4"/>
  <c r="P453" i="4"/>
  <c r="M453" i="4"/>
  <c r="L453" i="4"/>
  <c r="Q452" i="4"/>
  <c r="P452" i="4"/>
  <c r="M452" i="4"/>
  <c r="L452" i="4"/>
  <c r="Q451" i="4"/>
  <c r="P451" i="4"/>
  <c r="M451" i="4"/>
  <c r="L451" i="4"/>
  <c r="Q450" i="4"/>
  <c r="P450" i="4"/>
  <c r="M450" i="4"/>
  <c r="L450" i="4"/>
  <c r="Q449" i="4"/>
  <c r="P449" i="4"/>
  <c r="M449" i="4"/>
  <c r="L449" i="4"/>
  <c r="Q448" i="4"/>
  <c r="P448" i="4"/>
  <c r="M448" i="4"/>
  <c r="L448" i="4"/>
  <c r="Q447" i="4"/>
  <c r="P447" i="4"/>
  <c r="M447" i="4"/>
  <c r="L447" i="4"/>
  <c r="Q446" i="4"/>
  <c r="P446" i="4"/>
  <c r="M446" i="4"/>
  <c r="L446" i="4"/>
  <c r="Q445" i="4"/>
  <c r="P445" i="4"/>
  <c r="M445" i="4"/>
  <c r="L445" i="4"/>
  <c r="Q444" i="4"/>
  <c r="P444" i="4"/>
  <c r="M444" i="4"/>
  <c r="L444" i="4"/>
  <c r="Q443" i="4"/>
  <c r="P443" i="4"/>
  <c r="M443" i="4"/>
  <c r="L443" i="4"/>
  <c r="Q442" i="4"/>
  <c r="P442" i="4"/>
  <c r="M442" i="4"/>
  <c r="L442" i="4"/>
  <c r="Q441" i="4"/>
  <c r="P441" i="4"/>
  <c r="M441" i="4"/>
  <c r="L441" i="4"/>
  <c r="Q440" i="4"/>
  <c r="P440" i="4"/>
  <c r="M440" i="4"/>
  <c r="L440" i="4"/>
  <c r="Q439" i="4"/>
  <c r="P439" i="4"/>
  <c r="M439" i="4"/>
  <c r="L439" i="4"/>
  <c r="Q438" i="4"/>
  <c r="P438" i="4"/>
  <c r="M438" i="4"/>
  <c r="L438" i="4"/>
  <c r="Q437" i="4"/>
  <c r="P437" i="4"/>
  <c r="M437" i="4"/>
  <c r="L437" i="4"/>
  <c r="Q436" i="4"/>
  <c r="P436" i="4"/>
  <c r="M436" i="4"/>
  <c r="L436" i="4"/>
  <c r="Q435" i="4"/>
  <c r="P435" i="4"/>
  <c r="M435" i="4"/>
  <c r="L435" i="4"/>
  <c r="Q434" i="4"/>
  <c r="P434" i="4"/>
  <c r="M434" i="4"/>
  <c r="L434" i="4"/>
  <c r="Q433" i="4"/>
  <c r="P433" i="4"/>
  <c r="M433" i="4"/>
  <c r="L433" i="4"/>
  <c r="Q432" i="4"/>
  <c r="P432" i="4"/>
  <c r="M432" i="4"/>
  <c r="L432" i="4"/>
  <c r="Q431" i="4"/>
  <c r="P431" i="4"/>
  <c r="M431" i="4"/>
  <c r="L431" i="4"/>
  <c r="Q430" i="4"/>
  <c r="P430" i="4"/>
  <c r="M430" i="4"/>
  <c r="L430" i="4"/>
  <c r="Q429" i="4"/>
  <c r="P429" i="4"/>
  <c r="M429" i="4"/>
  <c r="L429" i="4"/>
  <c r="Q428" i="4"/>
  <c r="P428" i="4"/>
  <c r="M428" i="4"/>
  <c r="L428" i="4"/>
  <c r="Q427" i="4"/>
  <c r="P427" i="4"/>
  <c r="M427" i="4"/>
  <c r="L427" i="4"/>
  <c r="Q426" i="4"/>
  <c r="P426" i="4"/>
  <c r="M426" i="4"/>
  <c r="L426" i="4"/>
  <c r="Q425" i="4"/>
  <c r="P425" i="4"/>
  <c r="M425" i="4"/>
  <c r="L425" i="4"/>
  <c r="Q424" i="4"/>
  <c r="P424" i="4"/>
  <c r="M424" i="4"/>
  <c r="L424" i="4"/>
  <c r="Q423" i="4"/>
  <c r="P423" i="4"/>
  <c r="M423" i="4"/>
  <c r="L423" i="4"/>
  <c r="Q422" i="4"/>
  <c r="P422" i="4"/>
  <c r="M422" i="4"/>
  <c r="L422" i="4"/>
  <c r="Q421" i="4"/>
  <c r="P421" i="4"/>
  <c r="M421" i="4"/>
  <c r="L421" i="4"/>
  <c r="Q420" i="4"/>
  <c r="P420" i="4"/>
  <c r="M420" i="4"/>
  <c r="L420" i="4"/>
  <c r="Q419" i="4"/>
  <c r="P419" i="4"/>
  <c r="M419" i="4"/>
  <c r="L419" i="4"/>
  <c r="Q418" i="4"/>
  <c r="P418" i="4"/>
  <c r="M418" i="4"/>
  <c r="L418" i="4"/>
  <c r="Q417" i="4"/>
  <c r="P417" i="4"/>
  <c r="M417" i="4"/>
  <c r="L417" i="4"/>
  <c r="Q416" i="4"/>
  <c r="P416" i="4"/>
  <c r="M416" i="4"/>
  <c r="L416" i="4"/>
  <c r="Q415" i="4"/>
  <c r="P415" i="4"/>
  <c r="M415" i="4"/>
  <c r="L415" i="4"/>
  <c r="Q414" i="4"/>
  <c r="P414" i="4"/>
  <c r="R414" i="4" s="1"/>
  <c r="M414" i="4"/>
  <c r="L414" i="4"/>
  <c r="Q413" i="4"/>
  <c r="P413" i="4"/>
  <c r="M413" i="4"/>
  <c r="L413" i="4"/>
  <c r="Q412" i="4"/>
  <c r="P412" i="4"/>
  <c r="R412" i="4" s="1"/>
  <c r="M412" i="4"/>
  <c r="L412" i="4"/>
  <c r="Q411" i="4"/>
  <c r="P411" i="4"/>
  <c r="M411" i="4"/>
  <c r="L411" i="4"/>
  <c r="Q410" i="4"/>
  <c r="P410" i="4"/>
  <c r="R410" i="4" s="1"/>
  <c r="M410" i="4"/>
  <c r="L410" i="4"/>
  <c r="Q409" i="4"/>
  <c r="P409" i="4"/>
  <c r="M409" i="4"/>
  <c r="L409" i="4"/>
  <c r="Q408" i="4"/>
  <c r="P408" i="4"/>
  <c r="R408" i="4" s="1"/>
  <c r="M408" i="4"/>
  <c r="L408" i="4"/>
  <c r="Q407" i="4"/>
  <c r="P407" i="4"/>
  <c r="M407" i="4"/>
  <c r="L407" i="4"/>
  <c r="Q406" i="4"/>
  <c r="P406" i="4"/>
  <c r="R406" i="4" s="1"/>
  <c r="M406" i="4"/>
  <c r="L406" i="4"/>
  <c r="Q405" i="4"/>
  <c r="P405" i="4"/>
  <c r="M405" i="4"/>
  <c r="L405" i="4"/>
  <c r="Q404" i="4"/>
  <c r="P404" i="4"/>
  <c r="R404" i="4" s="1"/>
  <c r="M404" i="4"/>
  <c r="L404" i="4"/>
  <c r="Q403" i="4"/>
  <c r="P403" i="4"/>
  <c r="M403" i="4"/>
  <c r="L403" i="4"/>
  <c r="Q402" i="4"/>
  <c r="P402" i="4"/>
  <c r="R402" i="4" s="1"/>
  <c r="M402" i="4"/>
  <c r="L402" i="4"/>
  <c r="Q401" i="4"/>
  <c r="P401" i="4"/>
  <c r="M401" i="4"/>
  <c r="L401" i="4"/>
  <c r="Q400" i="4"/>
  <c r="P400" i="4"/>
  <c r="R400" i="4" s="1"/>
  <c r="M400" i="4"/>
  <c r="L400" i="4"/>
  <c r="N400" i="4" s="1"/>
  <c r="Q399" i="4"/>
  <c r="P399" i="4"/>
  <c r="M399" i="4"/>
  <c r="L399" i="4"/>
  <c r="Q398" i="4"/>
  <c r="P398" i="4"/>
  <c r="M398" i="4"/>
  <c r="L398" i="4"/>
  <c r="Q397" i="4"/>
  <c r="P397" i="4"/>
  <c r="M397" i="4"/>
  <c r="L397" i="4"/>
  <c r="Q396" i="4"/>
  <c r="P396" i="4"/>
  <c r="M396" i="4"/>
  <c r="L396" i="4"/>
  <c r="Q395" i="4"/>
  <c r="P395" i="4"/>
  <c r="M395" i="4"/>
  <c r="L395" i="4"/>
  <c r="Q394" i="4"/>
  <c r="P394" i="4"/>
  <c r="M394" i="4"/>
  <c r="L394" i="4"/>
  <c r="Q393" i="4"/>
  <c r="P393" i="4"/>
  <c r="M393" i="4"/>
  <c r="L393" i="4"/>
  <c r="Q392" i="4"/>
  <c r="P392" i="4"/>
  <c r="M392" i="4"/>
  <c r="L392" i="4"/>
  <c r="Q391" i="4"/>
  <c r="P391" i="4"/>
  <c r="M391" i="4"/>
  <c r="L391" i="4"/>
  <c r="Q390" i="4"/>
  <c r="P390" i="4"/>
  <c r="M390" i="4"/>
  <c r="L390" i="4"/>
  <c r="Q389" i="4"/>
  <c r="P389" i="4"/>
  <c r="M389" i="4"/>
  <c r="L389" i="4"/>
  <c r="Q388" i="4"/>
  <c r="P388" i="4"/>
  <c r="M388" i="4"/>
  <c r="L388" i="4"/>
  <c r="Q387" i="4"/>
  <c r="P387" i="4"/>
  <c r="M387" i="4"/>
  <c r="L387" i="4"/>
  <c r="Q386" i="4"/>
  <c r="P386" i="4"/>
  <c r="M386" i="4"/>
  <c r="L386" i="4"/>
  <c r="Q385" i="4"/>
  <c r="P385" i="4"/>
  <c r="M385" i="4"/>
  <c r="L385" i="4"/>
  <c r="Q384" i="4"/>
  <c r="P384" i="4"/>
  <c r="M384" i="4"/>
  <c r="L384" i="4"/>
  <c r="Q383" i="4"/>
  <c r="P383" i="4"/>
  <c r="M383" i="4"/>
  <c r="L383" i="4"/>
  <c r="Q382" i="4"/>
  <c r="P382" i="4"/>
  <c r="M382" i="4"/>
  <c r="L382" i="4"/>
  <c r="Q381" i="4"/>
  <c r="P381" i="4"/>
  <c r="M381" i="4"/>
  <c r="L381" i="4"/>
  <c r="Q380" i="4"/>
  <c r="P380" i="4"/>
  <c r="M380" i="4"/>
  <c r="L380" i="4"/>
  <c r="Q379" i="4"/>
  <c r="P379" i="4"/>
  <c r="M379" i="4"/>
  <c r="L379" i="4"/>
  <c r="Q378" i="4"/>
  <c r="P378" i="4"/>
  <c r="M378" i="4"/>
  <c r="L378" i="4"/>
  <c r="Q377" i="4"/>
  <c r="P377" i="4"/>
  <c r="M377" i="4"/>
  <c r="L377" i="4"/>
  <c r="Q376" i="4"/>
  <c r="P376" i="4"/>
  <c r="M376" i="4"/>
  <c r="L376" i="4"/>
  <c r="N376" i="4" s="1"/>
  <c r="Q375" i="4"/>
  <c r="P375" i="4"/>
  <c r="M375" i="4"/>
  <c r="L375" i="4"/>
  <c r="Q374" i="4"/>
  <c r="P374" i="4"/>
  <c r="M374" i="4"/>
  <c r="L374" i="4"/>
  <c r="Q373" i="4"/>
  <c r="P373" i="4"/>
  <c r="M373" i="4"/>
  <c r="L373" i="4"/>
  <c r="Q372" i="4"/>
  <c r="P372" i="4"/>
  <c r="M372" i="4"/>
  <c r="L372" i="4"/>
  <c r="Q371" i="4"/>
  <c r="P371" i="4"/>
  <c r="M371" i="4"/>
  <c r="L371" i="4"/>
  <c r="Q370" i="4"/>
  <c r="P370" i="4"/>
  <c r="M370" i="4"/>
  <c r="L370" i="4"/>
  <c r="Q369" i="4"/>
  <c r="P369" i="4"/>
  <c r="M369" i="4"/>
  <c r="L369" i="4"/>
  <c r="Q368" i="4"/>
  <c r="P368" i="4"/>
  <c r="M368" i="4"/>
  <c r="L368" i="4"/>
  <c r="Q367" i="4"/>
  <c r="P367" i="4"/>
  <c r="M367" i="4"/>
  <c r="L367" i="4"/>
  <c r="Q366" i="4"/>
  <c r="P366" i="4"/>
  <c r="M366" i="4"/>
  <c r="L366" i="4"/>
  <c r="Q365" i="4"/>
  <c r="P365" i="4"/>
  <c r="M365" i="4"/>
  <c r="L365" i="4"/>
  <c r="Q364" i="4"/>
  <c r="P364" i="4"/>
  <c r="M364" i="4"/>
  <c r="L364" i="4"/>
  <c r="Q363" i="4"/>
  <c r="P363" i="4"/>
  <c r="M363" i="4"/>
  <c r="L363" i="4"/>
  <c r="Q362" i="4"/>
  <c r="P362" i="4"/>
  <c r="M362" i="4"/>
  <c r="L362" i="4"/>
  <c r="Q361" i="4"/>
  <c r="P361" i="4"/>
  <c r="M361" i="4"/>
  <c r="L361" i="4"/>
  <c r="Q360" i="4"/>
  <c r="P360" i="4"/>
  <c r="M360" i="4"/>
  <c r="L360" i="4"/>
  <c r="Q359" i="4"/>
  <c r="P359" i="4"/>
  <c r="M359" i="4"/>
  <c r="L359" i="4"/>
  <c r="Q358" i="4"/>
  <c r="P358" i="4"/>
  <c r="M358" i="4"/>
  <c r="L358" i="4"/>
  <c r="Q357" i="4"/>
  <c r="P357" i="4"/>
  <c r="M357" i="4"/>
  <c r="L357" i="4"/>
  <c r="Q356" i="4"/>
  <c r="P356" i="4"/>
  <c r="M356" i="4"/>
  <c r="L356" i="4"/>
  <c r="Q355" i="4"/>
  <c r="P355" i="4"/>
  <c r="M355" i="4"/>
  <c r="L355" i="4"/>
  <c r="Q354" i="4"/>
  <c r="P354" i="4"/>
  <c r="M354" i="4"/>
  <c r="L354" i="4"/>
  <c r="Q353" i="4"/>
  <c r="P353" i="4"/>
  <c r="M353" i="4"/>
  <c r="L353" i="4"/>
  <c r="Q352" i="4"/>
  <c r="P352" i="4"/>
  <c r="M352" i="4"/>
  <c r="L352" i="4"/>
  <c r="Q351" i="4"/>
  <c r="P351" i="4"/>
  <c r="M351" i="4"/>
  <c r="L351" i="4"/>
  <c r="Q350" i="4"/>
  <c r="P350" i="4"/>
  <c r="M350" i="4"/>
  <c r="L350" i="4"/>
  <c r="Q349" i="4"/>
  <c r="P349" i="4"/>
  <c r="M349" i="4"/>
  <c r="L349" i="4"/>
  <c r="Q348" i="4"/>
  <c r="P348" i="4"/>
  <c r="M348" i="4"/>
  <c r="L348" i="4"/>
  <c r="Q347" i="4"/>
  <c r="P347" i="4"/>
  <c r="M347" i="4"/>
  <c r="L347" i="4"/>
  <c r="Q346" i="4"/>
  <c r="P346" i="4"/>
  <c r="M346" i="4"/>
  <c r="L346" i="4"/>
  <c r="Q345" i="4"/>
  <c r="P345" i="4"/>
  <c r="M345" i="4"/>
  <c r="L345" i="4"/>
  <c r="Q344" i="4"/>
  <c r="P344" i="4"/>
  <c r="M344" i="4"/>
  <c r="L344" i="4"/>
  <c r="Q343" i="4"/>
  <c r="P343" i="4"/>
  <c r="M343" i="4"/>
  <c r="L343" i="4"/>
  <c r="Q342" i="4"/>
  <c r="P342" i="4"/>
  <c r="M342" i="4"/>
  <c r="L342" i="4"/>
  <c r="Q341" i="4"/>
  <c r="P341" i="4"/>
  <c r="M341" i="4"/>
  <c r="L341" i="4"/>
  <c r="Q340" i="4"/>
  <c r="P340" i="4"/>
  <c r="M340" i="4"/>
  <c r="L340" i="4"/>
  <c r="Q339" i="4"/>
  <c r="P339" i="4"/>
  <c r="M339" i="4"/>
  <c r="L339" i="4"/>
  <c r="Q338" i="4"/>
  <c r="P338" i="4"/>
  <c r="M338" i="4"/>
  <c r="L338" i="4"/>
  <c r="Q337" i="4"/>
  <c r="P337" i="4"/>
  <c r="M337" i="4"/>
  <c r="L337" i="4"/>
  <c r="Q336" i="4"/>
  <c r="P336" i="4"/>
  <c r="M336" i="4"/>
  <c r="L336" i="4"/>
  <c r="Q335" i="4"/>
  <c r="P335" i="4"/>
  <c r="M335" i="4"/>
  <c r="L335" i="4"/>
  <c r="Q334" i="4"/>
  <c r="P334" i="4"/>
  <c r="M334" i="4"/>
  <c r="L334" i="4"/>
  <c r="Q333" i="4"/>
  <c r="P333" i="4"/>
  <c r="M333" i="4"/>
  <c r="L333" i="4"/>
  <c r="Q332" i="4"/>
  <c r="P332" i="4"/>
  <c r="M332" i="4"/>
  <c r="L332" i="4"/>
  <c r="Q331" i="4"/>
  <c r="P331" i="4"/>
  <c r="M331" i="4"/>
  <c r="L331" i="4"/>
  <c r="Q330" i="4"/>
  <c r="P330" i="4"/>
  <c r="M330" i="4"/>
  <c r="L330" i="4"/>
  <c r="Q329" i="4"/>
  <c r="P329" i="4"/>
  <c r="M329" i="4"/>
  <c r="L329" i="4"/>
  <c r="Q328" i="4"/>
  <c r="P328" i="4"/>
  <c r="M328" i="4"/>
  <c r="L328" i="4"/>
  <c r="Q327" i="4"/>
  <c r="P327" i="4"/>
  <c r="M327" i="4"/>
  <c r="L327" i="4"/>
  <c r="Q326" i="4"/>
  <c r="P326" i="4"/>
  <c r="M326" i="4"/>
  <c r="L326" i="4"/>
  <c r="Q325" i="4"/>
  <c r="P325" i="4"/>
  <c r="M325" i="4"/>
  <c r="L325" i="4"/>
  <c r="Q324" i="4"/>
  <c r="P324" i="4"/>
  <c r="M324" i="4"/>
  <c r="L324" i="4"/>
  <c r="Q323" i="4"/>
  <c r="P323" i="4"/>
  <c r="M323" i="4"/>
  <c r="L323" i="4"/>
  <c r="Q322" i="4"/>
  <c r="P322" i="4"/>
  <c r="M322" i="4"/>
  <c r="L322" i="4"/>
  <c r="Q321" i="4"/>
  <c r="P321" i="4"/>
  <c r="M321" i="4"/>
  <c r="L321" i="4"/>
  <c r="Q320" i="4"/>
  <c r="P320" i="4"/>
  <c r="M320" i="4"/>
  <c r="L320" i="4"/>
  <c r="Q319" i="4"/>
  <c r="P319" i="4"/>
  <c r="M319" i="4"/>
  <c r="L319" i="4"/>
  <c r="Q318" i="4"/>
  <c r="P318" i="4"/>
  <c r="M318" i="4"/>
  <c r="L318" i="4"/>
  <c r="Q317" i="4"/>
  <c r="P317" i="4"/>
  <c r="M317" i="4"/>
  <c r="L317" i="4"/>
  <c r="Q316" i="4"/>
  <c r="P316" i="4"/>
  <c r="M316" i="4"/>
  <c r="L316" i="4"/>
  <c r="Q315" i="4"/>
  <c r="P315" i="4"/>
  <c r="M315" i="4"/>
  <c r="L315" i="4"/>
  <c r="Q314" i="4"/>
  <c r="P314" i="4"/>
  <c r="M314" i="4"/>
  <c r="L314" i="4"/>
  <c r="Q313" i="4"/>
  <c r="P313" i="4"/>
  <c r="M313" i="4"/>
  <c r="L313" i="4"/>
  <c r="Q312" i="4"/>
  <c r="P312" i="4"/>
  <c r="M312" i="4"/>
  <c r="L312" i="4"/>
  <c r="Q311" i="4"/>
  <c r="P311" i="4"/>
  <c r="M311" i="4"/>
  <c r="L311" i="4"/>
  <c r="Q310" i="4"/>
  <c r="P310" i="4"/>
  <c r="M310" i="4"/>
  <c r="L310" i="4"/>
  <c r="Q309" i="4"/>
  <c r="P309" i="4"/>
  <c r="M309" i="4"/>
  <c r="L309" i="4"/>
  <c r="Q308" i="4"/>
  <c r="P308" i="4"/>
  <c r="M308" i="4"/>
  <c r="L308" i="4"/>
  <c r="Q307" i="4"/>
  <c r="P307" i="4"/>
  <c r="M307" i="4"/>
  <c r="L307" i="4"/>
  <c r="Q306" i="4"/>
  <c r="P306" i="4"/>
  <c r="M306" i="4"/>
  <c r="L306" i="4"/>
  <c r="Q305" i="4"/>
  <c r="P305" i="4"/>
  <c r="M305" i="4"/>
  <c r="L305" i="4"/>
  <c r="Q304" i="4"/>
  <c r="P304" i="4"/>
  <c r="M304" i="4"/>
  <c r="L304" i="4"/>
  <c r="Q303" i="4"/>
  <c r="P303" i="4"/>
  <c r="M303" i="4"/>
  <c r="L303" i="4"/>
  <c r="Q302" i="4"/>
  <c r="P302" i="4"/>
  <c r="M302" i="4"/>
  <c r="L302" i="4"/>
  <c r="Q301" i="4"/>
  <c r="P301" i="4"/>
  <c r="M301" i="4"/>
  <c r="L301" i="4"/>
  <c r="Q300" i="4"/>
  <c r="P300" i="4"/>
  <c r="M300" i="4"/>
  <c r="L300" i="4"/>
  <c r="Q299" i="4"/>
  <c r="P299" i="4"/>
  <c r="M299" i="4"/>
  <c r="L299" i="4"/>
  <c r="Q298" i="4"/>
  <c r="P298" i="4"/>
  <c r="M298" i="4"/>
  <c r="L298" i="4"/>
  <c r="Q297" i="4"/>
  <c r="P297" i="4"/>
  <c r="M297" i="4"/>
  <c r="L297" i="4"/>
  <c r="Q296" i="4"/>
  <c r="P296" i="4"/>
  <c r="M296" i="4"/>
  <c r="L296" i="4"/>
  <c r="Q295" i="4"/>
  <c r="P295" i="4"/>
  <c r="M295" i="4"/>
  <c r="L295" i="4"/>
  <c r="Q294" i="4"/>
  <c r="P294" i="4"/>
  <c r="M294" i="4"/>
  <c r="L294" i="4"/>
  <c r="Q293" i="4"/>
  <c r="P293" i="4"/>
  <c r="M293" i="4"/>
  <c r="L293" i="4"/>
  <c r="Q292" i="4"/>
  <c r="P292" i="4"/>
  <c r="M292" i="4"/>
  <c r="L292" i="4"/>
  <c r="Q291" i="4"/>
  <c r="P291" i="4"/>
  <c r="M291" i="4"/>
  <c r="L291" i="4"/>
  <c r="Q290" i="4"/>
  <c r="P290" i="4"/>
  <c r="M290" i="4"/>
  <c r="L290" i="4"/>
  <c r="Q289" i="4"/>
  <c r="P289" i="4"/>
  <c r="M289" i="4"/>
  <c r="L289" i="4"/>
  <c r="Q288" i="4"/>
  <c r="P288" i="4"/>
  <c r="M288" i="4"/>
  <c r="L288" i="4"/>
  <c r="Q287" i="4"/>
  <c r="P287" i="4"/>
  <c r="M287" i="4"/>
  <c r="L287" i="4"/>
  <c r="Q286" i="4"/>
  <c r="P286" i="4"/>
  <c r="M286" i="4"/>
  <c r="L286" i="4"/>
  <c r="Q285" i="4"/>
  <c r="P285" i="4"/>
  <c r="M285" i="4"/>
  <c r="L285" i="4"/>
  <c r="Q284" i="4"/>
  <c r="P284" i="4"/>
  <c r="M284" i="4"/>
  <c r="L284" i="4"/>
  <c r="Q283" i="4"/>
  <c r="P283" i="4"/>
  <c r="M283" i="4"/>
  <c r="L283" i="4"/>
  <c r="Q282" i="4"/>
  <c r="P282" i="4"/>
  <c r="M282" i="4"/>
  <c r="L282" i="4"/>
  <c r="Q281" i="4"/>
  <c r="P281" i="4"/>
  <c r="M281" i="4"/>
  <c r="L281" i="4"/>
  <c r="Q280" i="4"/>
  <c r="P280" i="4"/>
  <c r="M280" i="4"/>
  <c r="L280" i="4"/>
  <c r="Q279" i="4"/>
  <c r="P279" i="4"/>
  <c r="M279" i="4"/>
  <c r="L279" i="4"/>
  <c r="Q278" i="4"/>
  <c r="P278" i="4"/>
  <c r="M278" i="4"/>
  <c r="L278" i="4"/>
  <c r="Q277" i="4"/>
  <c r="P277" i="4"/>
  <c r="M277" i="4"/>
  <c r="L277" i="4"/>
  <c r="Q276" i="4"/>
  <c r="P276" i="4"/>
  <c r="M276" i="4"/>
  <c r="L276" i="4"/>
  <c r="Q275" i="4"/>
  <c r="P275" i="4"/>
  <c r="M275" i="4"/>
  <c r="L275" i="4"/>
  <c r="Q274" i="4"/>
  <c r="P274" i="4"/>
  <c r="M274" i="4"/>
  <c r="L274" i="4"/>
  <c r="Q273" i="4"/>
  <c r="P273" i="4"/>
  <c r="M273" i="4"/>
  <c r="L273" i="4"/>
  <c r="Q272" i="4"/>
  <c r="P272" i="4"/>
  <c r="M272" i="4"/>
  <c r="L272" i="4"/>
  <c r="Q271" i="4"/>
  <c r="P271" i="4"/>
  <c r="M271" i="4"/>
  <c r="L271" i="4"/>
  <c r="Q270" i="4"/>
  <c r="P270" i="4"/>
  <c r="M270" i="4"/>
  <c r="L270" i="4"/>
  <c r="Q269" i="4"/>
  <c r="P269" i="4"/>
  <c r="M269" i="4"/>
  <c r="L269" i="4"/>
  <c r="Q268" i="4"/>
  <c r="P268" i="4"/>
  <c r="M268" i="4"/>
  <c r="L268" i="4"/>
  <c r="Q267" i="4"/>
  <c r="P267" i="4"/>
  <c r="M267" i="4"/>
  <c r="L267" i="4"/>
  <c r="Q266" i="4"/>
  <c r="P266" i="4"/>
  <c r="M266" i="4"/>
  <c r="L266" i="4"/>
  <c r="Q265" i="4"/>
  <c r="P265" i="4"/>
  <c r="M265" i="4"/>
  <c r="L265" i="4"/>
  <c r="Q264" i="4"/>
  <c r="P264" i="4"/>
  <c r="M264" i="4"/>
  <c r="L264" i="4"/>
  <c r="Q263" i="4"/>
  <c r="P263" i="4"/>
  <c r="M263" i="4"/>
  <c r="L263" i="4"/>
  <c r="Q262" i="4"/>
  <c r="P262" i="4"/>
  <c r="M262" i="4"/>
  <c r="L262" i="4"/>
  <c r="Q261" i="4"/>
  <c r="P261" i="4"/>
  <c r="M261" i="4"/>
  <c r="L261" i="4"/>
  <c r="Q260" i="4"/>
  <c r="P260" i="4"/>
  <c r="M260" i="4"/>
  <c r="L260" i="4"/>
  <c r="Q259" i="4"/>
  <c r="P259" i="4"/>
  <c r="M259" i="4"/>
  <c r="L259" i="4"/>
  <c r="Q258" i="4"/>
  <c r="P258" i="4"/>
  <c r="M258" i="4"/>
  <c r="L258" i="4"/>
  <c r="Q257" i="4"/>
  <c r="P257" i="4"/>
  <c r="M257" i="4"/>
  <c r="L257" i="4"/>
  <c r="Q256" i="4"/>
  <c r="P256" i="4"/>
  <c r="M256" i="4"/>
  <c r="L256" i="4"/>
  <c r="Q255" i="4"/>
  <c r="P255" i="4"/>
  <c r="M255" i="4"/>
  <c r="L255" i="4"/>
  <c r="Q254" i="4"/>
  <c r="P254" i="4"/>
  <c r="M254" i="4"/>
  <c r="L254" i="4"/>
  <c r="Q253" i="4"/>
  <c r="P253" i="4"/>
  <c r="M253" i="4"/>
  <c r="L253" i="4"/>
  <c r="Q252" i="4"/>
  <c r="P252" i="4"/>
  <c r="M252" i="4"/>
  <c r="L252" i="4"/>
  <c r="Q251" i="4"/>
  <c r="P251" i="4"/>
  <c r="M251" i="4"/>
  <c r="L251" i="4"/>
  <c r="Q250" i="4"/>
  <c r="P250" i="4"/>
  <c r="M250" i="4"/>
  <c r="L250" i="4"/>
  <c r="Q249" i="4"/>
  <c r="P249" i="4"/>
  <c r="M249" i="4"/>
  <c r="L249" i="4"/>
  <c r="Q248" i="4"/>
  <c r="P248" i="4"/>
  <c r="M248" i="4"/>
  <c r="L248" i="4"/>
  <c r="Q247" i="4"/>
  <c r="P247" i="4"/>
  <c r="M247" i="4"/>
  <c r="L247" i="4"/>
  <c r="Q246" i="4"/>
  <c r="P246" i="4"/>
  <c r="M246" i="4"/>
  <c r="L246" i="4"/>
  <c r="Q245" i="4"/>
  <c r="P245" i="4"/>
  <c r="M245" i="4"/>
  <c r="L245" i="4"/>
  <c r="Q244" i="4"/>
  <c r="P244" i="4"/>
  <c r="M244" i="4"/>
  <c r="L244" i="4"/>
  <c r="Q243" i="4"/>
  <c r="P243" i="4"/>
  <c r="M243" i="4"/>
  <c r="L243" i="4"/>
  <c r="Q242" i="4"/>
  <c r="P242" i="4"/>
  <c r="M242" i="4"/>
  <c r="L242" i="4"/>
  <c r="Q241" i="4"/>
  <c r="P241" i="4"/>
  <c r="M241" i="4"/>
  <c r="L241" i="4"/>
  <c r="Q240" i="4"/>
  <c r="P240" i="4"/>
  <c r="M240" i="4"/>
  <c r="L240" i="4"/>
  <c r="Q239" i="4"/>
  <c r="P239" i="4"/>
  <c r="M239" i="4"/>
  <c r="L239" i="4"/>
  <c r="Q238" i="4"/>
  <c r="P238" i="4"/>
  <c r="M238" i="4"/>
  <c r="L238" i="4"/>
  <c r="Q237" i="4"/>
  <c r="P237" i="4"/>
  <c r="M237" i="4"/>
  <c r="L237" i="4"/>
  <c r="Q236" i="4"/>
  <c r="P236" i="4"/>
  <c r="M236" i="4"/>
  <c r="L236" i="4"/>
  <c r="Q235" i="4"/>
  <c r="P235" i="4"/>
  <c r="M235" i="4"/>
  <c r="L235" i="4"/>
  <c r="Q234" i="4"/>
  <c r="P234" i="4"/>
  <c r="M234" i="4"/>
  <c r="L234" i="4"/>
  <c r="Q233" i="4"/>
  <c r="P233" i="4"/>
  <c r="M233" i="4"/>
  <c r="L233" i="4"/>
  <c r="Q232" i="4"/>
  <c r="P232" i="4"/>
  <c r="M232" i="4"/>
  <c r="L232" i="4"/>
  <c r="Q231" i="4"/>
  <c r="P231" i="4"/>
  <c r="M231" i="4"/>
  <c r="L231" i="4"/>
  <c r="Q230" i="4"/>
  <c r="P230" i="4"/>
  <c r="M230" i="4"/>
  <c r="L230" i="4"/>
  <c r="Q229" i="4"/>
  <c r="P229" i="4"/>
  <c r="M229" i="4"/>
  <c r="L229" i="4"/>
  <c r="Q228" i="4"/>
  <c r="P228" i="4"/>
  <c r="M228" i="4"/>
  <c r="L228" i="4"/>
  <c r="Q227" i="4"/>
  <c r="P227" i="4"/>
  <c r="R227" i="4" s="1"/>
  <c r="M227" i="4"/>
  <c r="L227" i="4"/>
  <c r="Q226" i="4"/>
  <c r="P226" i="4"/>
  <c r="M226" i="4"/>
  <c r="L226" i="4"/>
  <c r="N226" i="4" s="1"/>
  <c r="Q225" i="4"/>
  <c r="P225" i="4"/>
  <c r="R225" i="4" s="1"/>
  <c r="M225" i="4"/>
  <c r="L225" i="4"/>
  <c r="Q224" i="4"/>
  <c r="P224" i="4"/>
  <c r="M224" i="4"/>
  <c r="L224" i="4"/>
  <c r="N224" i="4" s="1"/>
  <c r="Q223" i="4"/>
  <c r="P223" i="4"/>
  <c r="R223" i="4" s="1"/>
  <c r="M223" i="4"/>
  <c r="L223" i="4"/>
  <c r="Q222" i="4"/>
  <c r="P222" i="4"/>
  <c r="M222" i="4"/>
  <c r="L222" i="4"/>
  <c r="Q221" i="4"/>
  <c r="P221" i="4"/>
  <c r="R221" i="4" s="1"/>
  <c r="M221" i="4"/>
  <c r="L221" i="4"/>
  <c r="Q220" i="4"/>
  <c r="P220" i="4"/>
  <c r="M220" i="4"/>
  <c r="L220" i="4"/>
  <c r="Q219" i="4"/>
  <c r="P219" i="4"/>
  <c r="R219" i="4" s="1"/>
  <c r="M219" i="4"/>
  <c r="L219" i="4"/>
  <c r="Q218" i="4"/>
  <c r="P218" i="4"/>
  <c r="M218" i="4"/>
  <c r="L218" i="4"/>
  <c r="N218" i="4" s="1"/>
  <c r="Q217" i="4"/>
  <c r="P217" i="4"/>
  <c r="R217" i="4" s="1"/>
  <c r="M217" i="4"/>
  <c r="L217" i="4"/>
  <c r="Q216" i="4"/>
  <c r="P216" i="4"/>
  <c r="M216" i="4"/>
  <c r="L216" i="4"/>
  <c r="N216" i="4" s="1"/>
  <c r="Q215" i="4"/>
  <c r="P215" i="4"/>
  <c r="R215" i="4" s="1"/>
  <c r="M215" i="4"/>
  <c r="L215" i="4"/>
  <c r="Q214" i="4"/>
  <c r="P214" i="4"/>
  <c r="M214" i="4"/>
  <c r="L214" i="4"/>
  <c r="N214" i="4" s="1"/>
  <c r="Q213" i="4"/>
  <c r="P213" i="4"/>
  <c r="R213" i="4" s="1"/>
  <c r="M213" i="4"/>
  <c r="L213" i="4"/>
  <c r="Q212" i="4"/>
  <c r="P212" i="4"/>
  <c r="M212" i="4"/>
  <c r="L212" i="4"/>
  <c r="N212" i="4" s="1"/>
  <c r="Q211" i="4"/>
  <c r="P211" i="4"/>
  <c r="R211" i="4" s="1"/>
  <c r="M211" i="4"/>
  <c r="L211" i="4"/>
  <c r="Q210" i="4"/>
  <c r="P210" i="4"/>
  <c r="M210" i="4"/>
  <c r="L210" i="4"/>
  <c r="Q209" i="4"/>
  <c r="P209" i="4"/>
  <c r="R209" i="4" s="1"/>
  <c r="M209" i="4"/>
  <c r="L209" i="4"/>
  <c r="Q208" i="4"/>
  <c r="P208" i="4"/>
  <c r="M208" i="4"/>
  <c r="L208" i="4"/>
  <c r="Q207" i="4"/>
  <c r="P207" i="4"/>
  <c r="M207" i="4"/>
  <c r="L207" i="4"/>
  <c r="Q206" i="4"/>
  <c r="P206" i="4"/>
  <c r="M206" i="4"/>
  <c r="L206" i="4"/>
  <c r="Q205" i="4"/>
  <c r="P205" i="4"/>
  <c r="M205" i="4"/>
  <c r="L205" i="4"/>
  <c r="Q204" i="4"/>
  <c r="P204" i="4"/>
  <c r="M204" i="4"/>
  <c r="L204" i="4"/>
  <c r="Q203" i="4"/>
  <c r="P203" i="4"/>
  <c r="M203" i="4"/>
  <c r="L203" i="4"/>
  <c r="Q202" i="4"/>
  <c r="P202" i="4"/>
  <c r="M202" i="4"/>
  <c r="L202" i="4"/>
  <c r="Q201" i="4"/>
  <c r="P201" i="4"/>
  <c r="M201" i="4"/>
  <c r="L201" i="4"/>
  <c r="Q200" i="4"/>
  <c r="P200" i="4"/>
  <c r="M200" i="4"/>
  <c r="L200" i="4"/>
  <c r="Q199" i="4"/>
  <c r="P199" i="4"/>
  <c r="M199" i="4"/>
  <c r="L199" i="4"/>
  <c r="Q198" i="4"/>
  <c r="P198" i="4"/>
  <c r="M198" i="4"/>
  <c r="L198" i="4"/>
  <c r="Q197" i="4"/>
  <c r="P197" i="4"/>
  <c r="M197" i="4"/>
  <c r="L197" i="4"/>
  <c r="Q196" i="4"/>
  <c r="P196" i="4"/>
  <c r="M196" i="4"/>
  <c r="L196" i="4"/>
  <c r="Q195" i="4"/>
  <c r="P195" i="4"/>
  <c r="R195" i="4" s="1"/>
  <c r="M195" i="4"/>
  <c r="L195" i="4"/>
  <c r="Q194" i="4"/>
  <c r="P194" i="4"/>
  <c r="M194" i="4"/>
  <c r="L194" i="4"/>
  <c r="Q193" i="4"/>
  <c r="P193" i="4"/>
  <c r="R193" i="4" s="1"/>
  <c r="M193" i="4"/>
  <c r="L193" i="4"/>
  <c r="Q192" i="4"/>
  <c r="P192" i="4"/>
  <c r="M192" i="4"/>
  <c r="L192" i="4"/>
  <c r="Q191" i="4"/>
  <c r="P191" i="4"/>
  <c r="R191" i="4" s="1"/>
  <c r="M191" i="4"/>
  <c r="L191" i="4"/>
  <c r="Q190" i="4"/>
  <c r="P190" i="4"/>
  <c r="M190" i="4"/>
  <c r="L190" i="4"/>
  <c r="Q189" i="4"/>
  <c r="P189" i="4"/>
  <c r="R189" i="4" s="1"/>
  <c r="M189" i="4"/>
  <c r="L189" i="4"/>
  <c r="Q188" i="4"/>
  <c r="P188" i="4"/>
  <c r="M188" i="4"/>
  <c r="L188" i="4"/>
  <c r="Q187" i="4"/>
  <c r="P187" i="4"/>
  <c r="R187" i="4" s="1"/>
  <c r="M187" i="4"/>
  <c r="L187" i="4"/>
  <c r="Q186" i="4"/>
  <c r="P186" i="4"/>
  <c r="M186" i="4"/>
  <c r="L186" i="4"/>
  <c r="Q185" i="4"/>
  <c r="P185" i="4"/>
  <c r="R185" i="4" s="1"/>
  <c r="M185" i="4"/>
  <c r="L185" i="4"/>
  <c r="Q184" i="4"/>
  <c r="P184" i="4"/>
  <c r="M184" i="4"/>
  <c r="L184" i="4"/>
  <c r="Q183" i="4"/>
  <c r="P183" i="4"/>
  <c r="R183" i="4" s="1"/>
  <c r="M183" i="4"/>
  <c r="L183" i="4"/>
  <c r="Q182" i="4"/>
  <c r="P182" i="4"/>
  <c r="M182" i="4"/>
  <c r="L182" i="4"/>
  <c r="Q181" i="4"/>
  <c r="P181" i="4"/>
  <c r="R181" i="4" s="1"/>
  <c r="M181" i="4"/>
  <c r="L181" i="4"/>
  <c r="Q180" i="4"/>
  <c r="P180" i="4"/>
  <c r="M180" i="4"/>
  <c r="L180" i="4"/>
  <c r="Q179" i="4"/>
  <c r="P179" i="4"/>
  <c r="R179" i="4" s="1"/>
  <c r="M179" i="4"/>
  <c r="L179" i="4"/>
  <c r="Q178" i="4"/>
  <c r="P178" i="4"/>
  <c r="M178" i="4"/>
  <c r="L178" i="4"/>
  <c r="Q177" i="4"/>
  <c r="P177" i="4"/>
  <c r="R177" i="4" s="1"/>
  <c r="M177" i="4"/>
  <c r="L177" i="4"/>
  <c r="Q176" i="4"/>
  <c r="P176" i="4"/>
  <c r="M176" i="4"/>
  <c r="L176" i="4"/>
  <c r="Q175" i="4"/>
  <c r="P175" i="4"/>
  <c r="R175" i="4" s="1"/>
  <c r="M175" i="4"/>
  <c r="L175" i="4"/>
  <c r="Q174" i="4"/>
  <c r="P174" i="4"/>
  <c r="M174" i="4"/>
  <c r="L174" i="4"/>
  <c r="Q173" i="4"/>
  <c r="P173" i="4"/>
  <c r="R173" i="4" s="1"/>
  <c r="M173" i="4"/>
  <c r="L173" i="4"/>
  <c r="Q172" i="4"/>
  <c r="P172" i="4"/>
  <c r="M172" i="4"/>
  <c r="L172" i="4"/>
  <c r="Q171" i="4"/>
  <c r="P171" i="4"/>
  <c r="M171" i="4"/>
  <c r="L171" i="4"/>
  <c r="Q170" i="4"/>
  <c r="P170" i="4"/>
  <c r="M170" i="4"/>
  <c r="L170" i="4"/>
  <c r="Q169" i="4"/>
  <c r="P169" i="4"/>
  <c r="R169" i="4" s="1"/>
  <c r="M169" i="4"/>
  <c r="L169" i="4"/>
  <c r="Q168" i="4"/>
  <c r="P168" i="4"/>
  <c r="M168" i="4"/>
  <c r="L168" i="4"/>
  <c r="Q167" i="4"/>
  <c r="P167" i="4"/>
  <c r="R167" i="4" s="1"/>
  <c r="M167" i="4"/>
  <c r="L167" i="4"/>
  <c r="Q166" i="4"/>
  <c r="P166" i="4"/>
  <c r="M166" i="4"/>
  <c r="L166" i="4"/>
  <c r="Q165" i="4"/>
  <c r="P165" i="4"/>
  <c r="R165" i="4" s="1"/>
  <c r="M165" i="4"/>
  <c r="L165" i="4"/>
  <c r="Q164" i="4"/>
  <c r="P164" i="4"/>
  <c r="M164" i="4"/>
  <c r="L164" i="4"/>
  <c r="Q163" i="4"/>
  <c r="P163" i="4"/>
  <c r="M163" i="4"/>
  <c r="L163" i="4"/>
  <c r="Q162" i="4"/>
  <c r="P162" i="4"/>
  <c r="M162" i="4"/>
  <c r="L162" i="4"/>
  <c r="Q161" i="4"/>
  <c r="P161" i="4"/>
  <c r="M161" i="4"/>
  <c r="L161" i="4"/>
  <c r="Q160" i="4"/>
  <c r="P160" i="4"/>
  <c r="M160" i="4"/>
  <c r="L160" i="4"/>
  <c r="Q159" i="4"/>
  <c r="P159" i="4"/>
  <c r="M159" i="4"/>
  <c r="L159" i="4"/>
  <c r="Q158" i="4"/>
  <c r="P158" i="4"/>
  <c r="M158" i="4"/>
  <c r="L158" i="4"/>
  <c r="Q157" i="4"/>
  <c r="P157" i="4"/>
  <c r="M157" i="4"/>
  <c r="L157" i="4"/>
  <c r="Q156" i="4"/>
  <c r="P156" i="4"/>
  <c r="M156" i="4"/>
  <c r="L156" i="4"/>
  <c r="Q155" i="4"/>
  <c r="P155" i="4"/>
  <c r="M155" i="4"/>
  <c r="L155" i="4"/>
  <c r="Q154" i="4"/>
  <c r="P154" i="4"/>
  <c r="M154" i="4"/>
  <c r="L154" i="4"/>
  <c r="Q153" i="4"/>
  <c r="P153" i="4"/>
  <c r="R153" i="4" s="1"/>
  <c r="M153" i="4"/>
  <c r="L153" i="4"/>
  <c r="Q152" i="4"/>
  <c r="P152" i="4"/>
  <c r="M152" i="4"/>
  <c r="L152" i="4"/>
  <c r="Q151" i="4"/>
  <c r="P151" i="4"/>
  <c r="R151" i="4" s="1"/>
  <c r="M151" i="4"/>
  <c r="L151" i="4"/>
  <c r="Q150" i="4"/>
  <c r="P150" i="4"/>
  <c r="M150" i="4"/>
  <c r="L150" i="4"/>
  <c r="Q149" i="4"/>
  <c r="P149" i="4"/>
  <c r="R149" i="4" s="1"/>
  <c r="M149" i="4"/>
  <c r="L149" i="4"/>
  <c r="Q148" i="4"/>
  <c r="P148" i="4"/>
  <c r="M148" i="4"/>
  <c r="L148" i="4"/>
  <c r="Q147" i="4"/>
  <c r="P147" i="4"/>
  <c r="M147" i="4"/>
  <c r="L147" i="4"/>
  <c r="Q146" i="4"/>
  <c r="P146" i="4"/>
  <c r="M146" i="4"/>
  <c r="L146" i="4"/>
  <c r="Q145" i="4"/>
  <c r="P145" i="4"/>
  <c r="M145" i="4"/>
  <c r="L145" i="4"/>
  <c r="Q144" i="4"/>
  <c r="P144" i="4"/>
  <c r="M144" i="4"/>
  <c r="L144" i="4"/>
  <c r="Q143" i="4"/>
  <c r="P143" i="4"/>
  <c r="M143" i="4"/>
  <c r="L143" i="4"/>
  <c r="Q142" i="4"/>
  <c r="P142" i="4"/>
  <c r="M142" i="4"/>
  <c r="L142" i="4"/>
  <c r="Q141" i="4"/>
  <c r="P141" i="4"/>
  <c r="M141" i="4"/>
  <c r="L141" i="4"/>
  <c r="Q140" i="4"/>
  <c r="P140" i="4"/>
  <c r="M140" i="4"/>
  <c r="L140" i="4"/>
  <c r="Q139" i="4"/>
  <c r="P139" i="4"/>
  <c r="M139" i="4"/>
  <c r="L139" i="4"/>
  <c r="Q138" i="4"/>
  <c r="P138" i="4"/>
  <c r="M138" i="4"/>
  <c r="L138" i="4"/>
  <c r="Q137" i="4"/>
  <c r="P137" i="4"/>
  <c r="M137" i="4"/>
  <c r="L137" i="4"/>
  <c r="Q136" i="4"/>
  <c r="P136" i="4"/>
  <c r="M136" i="4"/>
  <c r="L136" i="4"/>
  <c r="Q135" i="4"/>
  <c r="P135" i="4"/>
  <c r="M135" i="4"/>
  <c r="L135" i="4"/>
  <c r="Q134" i="4"/>
  <c r="P134" i="4"/>
  <c r="M134" i="4"/>
  <c r="L134" i="4"/>
  <c r="Q133" i="4"/>
  <c r="P133" i="4"/>
  <c r="M133" i="4"/>
  <c r="L133" i="4"/>
  <c r="Q132" i="4"/>
  <c r="P132" i="4"/>
  <c r="M132" i="4"/>
  <c r="L132" i="4"/>
  <c r="Q131" i="4"/>
  <c r="P131" i="4"/>
  <c r="M131" i="4"/>
  <c r="L131" i="4"/>
  <c r="Q130" i="4"/>
  <c r="P130" i="4"/>
  <c r="M130" i="4"/>
  <c r="L130" i="4"/>
  <c r="Q129" i="4"/>
  <c r="P129" i="4"/>
  <c r="M129" i="4"/>
  <c r="L129" i="4"/>
  <c r="Q128" i="4"/>
  <c r="P128" i="4"/>
  <c r="M128" i="4"/>
  <c r="L128" i="4"/>
  <c r="Q127" i="4"/>
  <c r="P127" i="4"/>
  <c r="M127" i="4"/>
  <c r="L127" i="4"/>
  <c r="Q126" i="4"/>
  <c r="P126" i="4"/>
  <c r="M126" i="4"/>
  <c r="L126" i="4"/>
  <c r="Q125" i="4"/>
  <c r="P125" i="4"/>
  <c r="M125" i="4"/>
  <c r="L125" i="4"/>
  <c r="Q124" i="4"/>
  <c r="P124" i="4"/>
  <c r="M124" i="4"/>
  <c r="L124" i="4"/>
  <c r="Q123" i="4"/>
  <c r="P123" i="4"/>
  <c r="R123" i="4" s="1"/>
  <c r="M123" i="4"/>
  <c r="L123" i="4"/>
  <c r="Q122" i="4"/>
  <c r="P122" i="4"/>
  <c r="M122" i="4"/>
  <c r="L122" i="4"/>
  <c r="Q121" i="4"/>
  <c r="P121" i="4"/>
  <c r="R121" i="4" s="1"/>
  <c r="M121" i="4"/>
  <c r="L121" i="4"/>
  <c r="Q120" i="4"/>
  <c r="P120" i="4"/>
  <c r="M120" i="4"/>
  <c r="L120" i="4"/>
  <c r="Q119" i="4"/>
  <c r="P119" i="4"/>
  <c r="R119" i="4" s="1"/>
  <c r="M119" i="4"/>
  <c r="L119" i="4"/>
  <c r="Q118" i="4"/>
  <c r="P118" i="4"/>
  <c r="M118" i="4"/>
  <c r="L118" i="4"/>
  <c r="Q117" i="4"/>
  <c r="P117" i="4"/>
  <c r="R117" i="4" s="1"/>
  <c r="M117" i="4"/>
  <c r="L117" i="4"/>
  <c r="Q116" i="4"/>
  <c r="P116" i="4"/>
  <c r="M116" i="4"/>
  <c r="L116" i="4"/>
  <c r="Q115" i="4"/>
  <c r="P115" i="4"/>
  <c r="R115" i="4" s="1"/>
  <c r="M115" i="4"/>
  <c r="L115" i="4"/>
  <c r="Q114" i="4"/>
  <c r="P114" i="4"/>
  <c r="M114" i="4"/>
  <c r="L114" i="4"/>
  <c r="Q113" i="4"/>
  <c r="P113" i="4"/>
  <c r="M113" i="4"/>
  <c r="L113" i="4"/>
  <c r="Q112" i="4"/>
  <c r="P112" i="4"/>
  <c r="M112" i="4"/>
  <c r="L112" i="4"/>
  <c r="Q111" i="4"/>
  <c r="P111" i="4"/>
  <c r="M111" i="4"/>
  <c r="L111" i="4"/>
  <c r="Q110" i="4"/>
  <c r="P110" i="4"/>
  <c r="M110" i="4"/>
  <c r="L110" i="4"/>
  <c r="Q109" i="4"/>
  <c r="P109" i="4"/>
  <c r="M109" i="4"/>
  <c r="L109" i="4"/>
  <c r="Q108" i="4"/>
  <c r="P108" i="4"/>
  <c r="M108" i="4"/>
  <c r="L108" i="4"/>
  <c r="Q107" i="4"/>
  <c r="P107" i="4"/>
  <c r="M107" i="4"/>
  <c r="L107" i="4"/>
  <c r="Q106" i="4"/>
  <c r="P106" i="4"/>
  <c r="M106" i="4"/>
  <c r="L106" i="4"/>
  <c r="Q105" i="4"/>
  <c r="P105" i="4"/>
  <c r="M105" i="4"/>
  <c r="L105" i="4"/>
  <c r="Q104" i="4"/>
  <c r="P104" i="4"/>
  <c r="M104" i="4"/>
  <c r="L104" i="4"/>
  <c r="Q103" i="4"/>
  <c r="P103" i="4"/>
  <c r="M103" i="4"/>
  <c r="L103" i="4"/>
  <c r="Q102" i="4"/>
  <c r="P102" i="4"/>
  <c r="M102" i="4"/>
  <c r="L102" i="4"/>
  <c r="Q101" i="4"/>
  <c r="P101" i="4"/>
  <c r="M101" i="4"/>
  <c r="L101" i="4"/>
  <c r="Q100" i="4"/>
  <c r="P100" i="4"/>
  <c r="M100" i="4"/>
  <c r="L100" i="4"/>
  <c r="Q99" i="4"/>
  <c r="P99" i="4"/>
  <c r="M99" i="4"/>
  <c r="L99" i="4"/>
  <c r="Q98" i="4"/>
  <c r="P98" i="4"/>
  <c r="M98" i="4"/>
  <c r="L98" i="4"/>
  <c r="Q97" i="4"/>
  <c r="P97" i="4"/>
  <c r="M97" i="4"/>
  <c r="L97" i="4"/>
  <c r="Q96" i="4"/>
  <c r="P96" i="4"/>
  <c r="M96" i="4"/>
  <c r="L96" i="4"/>
  <c r="Q95" i="4"/>
  <c r="P95" i="4"/>
  <c r="M95" i="4"/>
  <c r="L95" i="4"/>
  <c r="Q94" i="4"/>
  <c r="P94" i="4"/>
  <c r="M94" i="4"/>
  <c r="L94" i="4"/>
  <c r="Q93" i="4"/>
  <c r="P93" i="4"/>
  <c r="M93" i="4"/>
  <c r="L93" i="4"/>
  <c r="Q92" i="4"/>
  <c r="P92" i="4"/>
  <c r="M92" i="4"/>
  <c r="L92" i="4"/>
  <c r="Q91" i="4"/>
  <c r="P91" i="4"/>
  <c r="R91" i="4" s="1"/>
  <c r="M91" i="4"/>
  <c r="L91" i="4"/>
  <c r="Q90" i="4"/>
  <c r="P90" i="4"/>
  <c r="M90" i="4"/>
  <c r="L90" i="4"/>
  <c r="Q89" i="4"/>
  <c r="P89" i="4"/>
  <c r="R89" i="4" s="1"/>
  <c r="M89" i="4"/>
  <c r="L89" i="4"/>
  <c r="Q88" i="4"/>
  <c r="P88" i="4"/>
  <c r="M88" i="4"/>
  <c r="L88" i="4"/>
  <c r="Q87" i="4"/>
  <c r="P87" i="4"/>
  <c r="R87" i="4" s="1"/>
  <c r="M87" i="4"/>
  <c r="L87" i="4"/>
  <c r="Q86" i="4"/>
  <c r="P86" i="4"/>
  <c r="M86" i="4"/>
  <c r="L86" i="4"/>
  <c r="Q85" i="4"/>
  <c r="P85" i="4"/>
  <c r="R85" i="4" s="1"/>
  <c r="M85" i="4"/>
  <c r="L85" i="4"/>
  <c r="Q84" i="4"/>
  <c r="R84" i="4" s="1"/>
  <c r="P84" i="4"/>
  <c r="M84" i="4"/>
  <c r="L84" i="4"/>
  <c r="Q83" i="4"/>
  <c r="P83" i="4"/>
  <c r="R83" i="4" s="1"/>
  <c r="M83" i="4"/>
  <c r="L83" i="4"/>
  <c r="Q82" i="4"/>
  <c r="P82" i="4"/>
  <c r="M82" i="4"/>
  <c r="L82" i="4"/>
  <c r="Q81" i="4"/>
  <c r="P81" i="4"/>
  <c r="R81" i="4" s="1"/>
  <c r="M81" i="4"/>
  <c r="L81" i="4"/>
  <c r="Q80" i="4"/>
  <c r="P80" i="4"/>
  <c r="M80" i="4"/>
  <c r="L80" i="4"/>
  <c r="Q79" i="4"/>
  <c r="P79" i="4"/>
  <c r="R79" i="4" s="1"/>
  <c r="M79" i="4"/>
  <c r="L79" i="4"/>
  <c r="Q78" i="4"/>
  <c r="P78" i="4"/>
  <c r="M78" i="4"/>
  <c r="L78" i="4"/>
  <c r="Q77" i="4"/>
  <c r="P77" i="4"/>
  <c r="R77" i="4" s="1"/>
  <c r="M77" i="4"/>
  <c r="L77" i="4"/>
  <c r="Q76" i="4"/>
  <c r="P76" i="4"/>
  <c r="M76" i="4"/>
  <c r="L76" i="4"/>
  <c r="Q75" i="4"/>
  <c r="P75" i="4"/>
  <c r="R75" i="4" s="1"/>
  <c r="M75" i="4"/>
  <c r="L75" i="4"/>
  <c r="Q74" i="4"/>
  <c r="P74" i="4"/>
  <c r="M74" i="4"/>
  <c r="L74" i="4"/>
  <c r="Q73" i="4"/>
  <c r="P73" i="4"/>
  <c r="R73" i="4" s="1"/>
  <c r="M73" i="4"/>
  <c r="L73" i="4"/>
  <c r="Q72" i="4"/>
  <c r="P72" i="4"/>
  <c r="M72" i="4"/>
  <c r="L72" i="4"/>
  <c r="Q71" i="4"/>
  <c r="P71" i="4"/>
  <c r="M71" i="4"/>
  <c r="L71" i="4"/>
  <c r="Q70" i="4"/>
  <c r="P70" i="4"/>
  <c r="M70" i="4"/>
  <c r="L70" i="4"/>
  <c r="Q69" i="4"/>
  <c r="P69" i="4"/>
  <c r="M69" i="4"/>
  <c r="L69" i="4"/>
  <c r="Q68" i="4"/>
  <c r="P68" i="4"/>
  <c r="M68" i="4"/>
  <c r="L68" i="4"/>
  <c r="Q67" i="4"/>
  <c r="P67" i="4"/>
  <c r="R67" i="4" s="1"/>
  <c r="M67" i="4"/>
  <c r="L67" i="4"/>
  <c r="Q66" i="4"/>
  <c r="P66" i="4"/>
  <c r="M66" i="4"/>
  <c r="L66" i="4"/>
  <c r="Q65" i="4"/>
  <c r="P65" i="4"/>
  <c r="R65" i="4" s="1"/>
  <c r="M65" i="4"/>
  <c r="L65" i="4"/>
  <c r="Q64" i="4"/>
  <c r="P64" i="4"/>
  <c r="M64" i="4"/>
  <c r="L64" i="4"/>
  <c r="Q63" i="4"/>
  <c r="P63" i="4"/>
  <c r="R63" i="4" s="1"/>
  <c r="M63" i="4"/>
  <c r="L63" i="4"/>
  <c r="Q62" i="4"/>
  <c r="P62" i="4"/>
  <c r="M62" i="4"/>
  <c r="L62" i="4"/>
  <c r="Q61" i="4"/>
  <c r="P61" i="4"/>
  <c r="R61" i="4" s="1"/>
  <c r="M61" i="4"/>
  <c r="L61" i="4"/>
  <c r="Q60" i="4"/>
  <c r="P60" i="4"/>
  <c r="M60" i="4"/>
  <c r="L60" i="4"/>
  <c r="Q59" i="4"/>
  <c r="P59" i="4"/>
  <c r="R59" i="4" s="1"/>
  <c r="M59" i="4"/>
  <c r="L59" i="4"/>
  <c r="Q58" i="4"/>
  <c r="P58" i="4"/>
  <c r="M58" i="4"/>
  <c r="L58" i="4"/>
  <c r="Q57" i="4"/>
  <c r="P57" i="4"/>
  <c r="R57" i="4" s="1"/>
  <c r="M57" i="4"/>
  <c r="L57" i="4"/>
  <c r="Q56" i="4"/>
  <c r="P56" i="4"/>
  <c r="M56" i="4"/>
  <c r="L56" i="4"/>
  <c r="Q55" i="4"/>
  <c r="P55" i="4"/>
  <c r="R55" i="4" s="1"/>
  <c r="M55" i="4"/>
  <c r="L55" i="4"/>
  <c r="N55" i="4" s="1"/>
  <c r="Q54" i="4"/>
  <c r="P54" i="4"/>
  <c r="M54" i="4"/>
  <c r="L54" i="4"/>
  <c r="Q53" i="4"/>
  <c r="P53" i="4"/>
  <c r="M53" i="4"/>
  <c r="L53" i="4"/>
  <c r="Q52" i="4"/>
  <c r="P52" i="4"/>
  <c r="M52" i="4"/>
  <c r="L52" i="4"/>
  <c r="Q51" i="4"/>
  <c r="P51" i="4"/>
  <c r="M51" i="4"/>
  <c r="L51" i="4"/>
  <c r="Q50" i="4"/>
  <c r="P50" i="4"/>
  <c r="M50" i="4"/>
  <c r="L50" i="4"/>
  <c r="Q49" i="4"/>
  <c r="R49" i="4" s="1"/>
  <c r="P49" i="4"/>
  <c r="M49" i="4"/>
  <c r="L49" i="4"/>
  <c r="Q48" i="4"/>
  <c r="P48" i="4"/>
  <c r="R48" i="4" s="1"/>
  <c r="M48" i="4"/>
  <c r="L48" i="4"/>
  <c r="Q47" i="4"/>
  <c r="P47" i="4"/>
  <c r="M47" i="4"/>
  <c r="L47" i="4"/>
  <c r="Q46" i="4"/>
  <c r="P46" i="4"/>
  <c r="R46" i="4" s="1"/>
  <c r="M46" i="4"/>
  <c r="L46" i="4"/>
  <c r="N46" i="4" s="1"/>
  <c r="Q45" i="4"/>
  <c r="P45" i="4"/>
  <c r="M45" i="4"/>
  <c r="L45" i="4"/>
  <c r="Q44" i="4"/>
  <c r="P44" i="4"/>
  <c r="M44" i="4"/>
  <c r="L44" i="4"/>
  <c r="Q43" i="4"/>
  <c r="P43" i="4"/>
  <c r="M43" i="4"/>
  <c r="L43" i="4"/>
  <c r="Q42" i="4"/>
  <c r="P42" i="4"/>
  <c r="M42" i="4"/>
  <c r="L42" i="4"/>
  <c r="Q41" i="4"/>
  <c r="P41" i="4"/>
  <c r="M41" i="4"/>
  <c r="L41" i="4"/>
  <c r="Q40" i="4"/>
  <c r="P40" i="4"/>
  <c r="M40" i="4"/>
  <c r="L40" i="4"/>
  <c r="Q39" i="4"/>
  <c r="P39" i="4"/>
  <c r="M39" i="4"/>
  <c r="L39" i="4"/>
  <c r="Q38" i="4"/>
  <c r="P38" i="4"/>
  <c r="M38" i="4"/>
  <c r="L38" i="4"/>
  <c r="Q37" i="4"/>
  <c r="P37" i="4"/>
  <c r="M37" i="4"/>
  <c r="L37" i="4"/>
  <c r="Q36" i="4"/>
  <c r="P36" i="4"/>
  <c r="M36" i="4"/>
  <c r="L36" i="4"/>
  <c r="Q35" i="4"/>
  <c r="P35" i="4"/>
  <c r="M35" i="4"/>
  <c r="L35" i="4"/>
  <c r="Q34" i="4"/>
  <c r="P34" i="4"/>
  <c r="M34" i="4"/>
  <c r="L34" i="4"/>
  <c r="Q33" i="4"/>
  <c r="P33" i="4"/>
  <c r="M33" i="4"/>
  <c r="L33" i="4"/>
  <c r="Q32" i="4"/>
  <c r="P32" i="4"/>
  <c r="M32" i="4"/>
  <c r="L32" i="4"/>
  <c r="Q31" i="4"/>
  <c r="P31" i="4"/>
  <c r="M31" i="4"/>
  <c r="L31" i="4"/>
  <c r="Q30" i="4"/>
  <c r="P30" i="4"/>
  <c r="M30" i="4"/>
  <c r="L30" i="4"/>
  <c r="Q29" i="4"/>
  <c r="P29" i="4"/>
  <c r="M29" i="4"/>
  <c r="L29" i="4"/>
  <c r="Q28" i="4"/>
  <c r="P28" i="4"/>
  <c r="M28" i="4"/>
  <c r="L28" i="4"/>
  <c r="N28" i="4" s="1"/>
  <c r="Q27" i="4"/>
  <c r="P27" i="4"/>
  <c r="M27" i="4"/>
  <c r="L27" i="4"/>
  <c r="N27" i="4" s="1"/>
  <c r="Q26" i="4"/>
  <c r="P26" i="4"/>
  <c r="M26" i="4"/>
  <c r="L26" i="4"/>
  <c r="Q25" i="4"/>
  <c r="P25" i="4"/>
  <c r="M25" i="4"/>
  <c r="L25" i="4"/>
  <c r="N25" i="4" s="1"/>
  <c r="Q24" i="4"/>
  <c r="P24" i="4"/>
  <c r="M24" i="4"/>
  <c r="L24" i="4"/>
  <c r="Q23" i="4"/>
  <c r="P23" i="4"/>
  <c r="M23" i="4"/>
  <c r="L23" i="4"/>
  <c r="N23" i="4" s="1"/>
  <c r="Q22" i="4"/>
  <c r="P22" i="4"/>
  <c r="M22" i="4"/>
  <c r="L22" i="4"/>
  <c r="Q21" i="4"/>
  <c r="P21" i="4"/>
  <c r="M21" i="4"/>
  <c r="L21" i="4"/>
  <c r="N21" i="4" s="1"/>
  <c r="Q20" i="4"/>
  <c r="P20" i="4"/>
  <c r="M20" i="4"/>
  <c r="L20" i="4"/>
  <c r="Q19" i="4"/>
  <c r="P19" i="4"/>
  <c r="M19" i="4"/>
  <c r="L19" i="4"/>
  <c r="N19" i="4" s="1"/>
  <c r="Q18" i="4"/>
  <c r="P18" i="4"/>
  <c r="M18" i="4"/>
  <c r="L18" i="4"/>
  <c r="Q17" i="4"/>
  <c r="P17" i="4"/>
  <c r="M17" i="4"/>
  <c r="L17" i="4"/>
  <c r="N17" i="4" s="1"/>
  <c r="Q16" i="4"/>
  <c r="P16" i="4"/>
  <c r="M16" i="4"/>
  <c r="L16" i="4"/>
  <c r="Q15" i="4"/>
  <c r="P15" i="4"/>
  <c r="M15" i="4"/>
  <c r="L15" i="4"/>
  <c r="N15" i="4" s="1"/>
  <c r="Q14" i="4"/>
  <c r="P14" i="4"/>
  <c r="M14" i="4"/>
  <c r="L14" i="4"/>
  <c r="Q13" i="4"/>
  <c r="P13" i="4"/>
  <c r="M13" i="4"/>
  <c r="L13" i="4"/>
  <c r="N13" i="4" s="1"/>
  <c r="Q12" i="4"/>
  <c r="P12" i="4"/>
  <c r="M12" i="4"/>
  <c r="L12" i="4"/>
  <c r="Q11" i="4"/>
  <c r="P11" i="4"/>
  <c r="M11" i="4"/>
  <c r="L11" i="4"/>
  <c r="N11" i="4" s="1"/>
  <c r="Q10" i="4"/>
  <c r="P10" i="4"/>
  <c r="M10" i="4"/>
  <c r="L10" i="4"/>
  <c r="Q9" i="4"/>
  <c r="P9" i="4"/>
  <c r="M9" i="4"/>
  <c r="L9" i="4"/>
  <c r="Q8" i="4"/>
  <c r="P8" i="4"/>
  <c r="M8" i="4"/>
  <c r="L8" i="4"/>
  <c r="D6" i="4"/>
  <c r="R263" i="4" l="1"/>
  <c r="N927" i="4"/>
  <c r="R1808" i="4"/>
  <c r="R361" i="4"/>
  <c r="N1371" i="4"/>
  <c r="N352" i="4"/>
  <c r="N516" i="4"/>
  <c r="R1065" i="4"/>
  <c r="R1069" i="4"/>
  <c r="R1075" i="4"/>
  <c r="R1167" i="4"/>
  <c r="R1169" i="4"/>
  <c r="R1171" i="4"/>
  <c r="R1173" i="4"/>
  <c r="R1175" i="4"/>
  <c r="R1177" i="4"/>
  <c r="R1185" i="4"/>
  <c r="R1197" i="4"/>
  <c r="R1199" i="4"/>
  <c r="R1335" i="4"/>
  <c r="R1409" i="4"/>
  <c r="R1421" i="4"/>
  <c r="R1423" i="4"/>
  <c r="R1427" i="4"/>
  <c r="R1433" i="4"/>
  <c r="R710" i="4"/>
  <c r="R712" i="4"/>
  <c r="R714" i="4"/>
  <c r="R716" i="4"/>
  <c r="R718" i="4"/>
  <c r="R736" i="4"/>
  <c r="R738" i="4"/>
  <c r="R740" i="4"/>
  <c r="R742" i="4"/>
  <c r="R744" i="4"/>
  <c r="R746" i="4"/>
  <c r="R748" i="4"/>
  <c r="R750" i="4"/>
  <c r="R754" i="4"/>
  <c r="R756" i="4"/>
  <c r="R786" i="4"/>
  <c r="R788" i="4"/>
  <c r="R790" i="4"/>
  <c r="R794" i="4"/>
  <c r="R796" i="4"/>
  <c r="R798" i="4"/>
  <c r="R826" i="4"/>
  <c r="R828" i="4"/>
  <c r="R830" i="4"/>
  <c r="R854" i="4"/>
  <c r="R856" i="4"/>
  <c r="R858" i="4"/>
  <c r="R906" i="4"/>
  <c r="N1002" i="4"/>
  <c r="N1010" i="4"/>
  <c r="N1078" i="4"/>
  <c r="N1080" i="4"/>
  <c r="N1082" i="4"/>
  <c r="N1086" i="4"/>
  <c r="N1088" i="4"/>
  <c r="N1090" i="4"/>
  <c r="N1092" i="4"/>
  <c r="N1094" i="4"/>
  <c r="N1096" i="4"/>
  <c r="N1098" i="4"/>
  <c r="N1112" i="4"/>
  <c r="N1114" i="4"/>
  <c r="N335" i="4"/>
  <c r="N363" i="4"/>
  <c r="N365" i="4"/>
  <c r="N367" i="4"/>
  <c r="N371" i="4"/>
  <c r="N373" i="4"/>
  <c r="N375" i="4"/>
  <c r="R916" i="4"/>
  <c r="R918" i="4"/>
  <c r="R920" i="4"/>
  <c r="R922" i="4"/>
  <c r="R924" i="4"/>
  <c r="R948" i="4"/>
  <c r="N1166" i="4"/>
  <c r="N1512" i="4"/>
  <c r="N2294" i="4"/>
  <c r="N2296" i="4"/>
  <c r="N2298" i="4"/>
  <c r="N2340" i="4"/>
  <c r="N2342" i="4"/>
  <c r="N2390" i="4"/>
  <c r="N2408" i="4"/>
  <c r="N2410" i="4"/>
  <c r="N2412" i="4"/>
  <c r="N2414" i="4"/>
  <c r="N2416" i="4"/>
  <c r="N2432" i="4"/>
  <c r="N2446" i="4"/>
  <c r="N2448" i="4"/>
  <c r="N2450" i="4"/>
  <c r="N2452" i="4"/>
  <c r="N2454" i="4"/>
  <c r="N2456" i="4"/>
  <c r="N2462" i="4"/>
  <c r="N2482" i="4"/>
  <c r="N2484" i="4"/>
  <c r="N2486" i="4"/>
  <c r="N2516" i="4"/>
  <c r="N2518" i="4"/>
  <c r="N2520" i="4"/>
  <c r="N3104" i="4"/>
  <c r="N3106" i="4"/>
  <c r="N3116" i="4"/>
  <c r="R4683" i="4"/>
  <c r="R4685" i="4"/>
  <c r="R4687" i="4"/>
  <c r="N4833" i="4"/>
  <c r="N4835" i="4"/>
  <c r="N4837" i="4"/>
  <c r="N4841" i="4"/>
  <c r="N4843" i="4"/>
  <c r="N4859" i="4"/>
  <c r="N4863" i="4"/>
  <c r="N4867" i="4"/>
  <c r="N4871" i="4"/>
  <c r="N4875" i="4"/>
  <c r="N4879" i="4"/>
  <c r="N4020" i="4"/>
  <c r="N4302" i="4"/>
  <c r="N4354" i="4"/>
  <c r="N4376" i="4"/>
  <c r="N4410" i="4"/>
  <c r="R2420" i="4"/>
  <c r="R2830" i="4"/>
  <c r="R2972" i="4"/>
  <c r="R3148" i="4"/>
  <c r="R3320" i="4"/>
  <c r="N2315" i="4"/>
  <c r="N2319" i="4"/>
  <c r="N2323" i="4"/>
  <c r="N2327" i="4"/>
  <c r="N2331" i="4"/>
  <c r="N2333" i="4"/>
  <c r="N2335" i="4"/>
  <c r="N2337" i="4"/>
  <c r="N2339" i="4"/>
  <c r="N2357" i="4"/>
  <c r="N2359" i="4"/>
  <c r="N2361" i="4"/>
  <c r="N2363" i="4"/>
  <c r="N2365" i="4"/>
  <c r="N2367" i="4"/>
  <c r="N2371" i="4"/>
  <c r="N2373" i="4"/>
  <c r="N2375" i="4"/>
  <c r="N2381" i="4"/>
  <c r="N2383" i="4"/>
  <c r="N2397" i="4"/>
  <c r="N2399" i="4"/>
  <c r="N2401" i="4"/>
  <c r="N2403" i="4"/>
  <c r="N2407" i="4"/>
  <c r="N2419" i="4"/>
  <c r="N2467" i="4"/>
  <c r="N2471" i="4"/>
  <c r="N2489" i="4"/>
  <c r="N2491" i="4"/>
  <c r="N2523" i="4"/>
  <c r="N2525" i="4"/>
  <c r="N2527" i="4"/>
  <c r="N2531" i="4"/>
  <c r="N2539" i="4"/>
  <c r="N2543" i="4"/>
  <c r="N2545" i="4"/>
  <c r="N2547" i="4"/>
  <c r="R1683" i="4"/>
  <c r="R1685" i="4"/>
  <c r="R1687" i="4"/>
  <c r="R1691" i="4"/>
  <c r="R1863" i="4"/>
  <c r="R1865" i="4"/>
  <c r="R1867" i="4"/>
  <c r="R1871" i="4"/>
  <c r="R1873" i="4"/>
  <c r="R1875" i="4"/>
  <c r="R1879" i="4"/>
  <c r="R1881" i="4"/>
  <c r="R1887" i="4"/>
  <c r="R1889" i="4"/>
  <c r="R1891" i="4"/>
  <c r="R1927" i="4"/>
  <c r="R1929" i="4"/>
  <c r="R1931" i="4"/>
  <c r="R1935" i="4"/>
  <c r="R1937" i="4"/>
  <c r="R1939" i="4"/>
  <c r="R1943" i="4"/>
  <c r="R1945" i="4"/>
  <c r="R1947" i="4"/>
  <c r="R1951" i="4"/>
  <c r="R1953" i="4"/>
  <c r="R1987" i="4"/>
  <c r="R1991" i="4"/>
  <c r="R1993" i="4"/>
  <c r="R2085" i="4"/>
  <c r="R2087" i="4"/>
  <c r="R2089" i="4"/>
  <c r="R2091" i="4"/>
  <c r="R2093" i="4"/>
  <c r="R2097" i="4"/>
  <c r="R2099" i="4"/>
  <c r="R2103" i="4"/>
  <c r="R2105" i="4"/>
  <c r="R2143" i="4"/>
  <c r="R2205" i="4"/>
  <c r="R2217" i="4"/>
  <c r="R2219" i="4"/>
  <c r="R2221" i="4"/>
  <c r="R2223" i="4"/>
  <c r="R2279" i="4"/>
  <c r="R2303" i="4"/>
  <c r="R2307" i="4"/>
  <c r="R2309" i="4"/>
  <c r="R2319" i="4"/>
  <c r="R2323" i="4"/>
  <c r="R2327" i="4"/>
  <c r="R2331" i="4"/>
  <c r="R2335" i="4"/>
  <c r="N1516" i="4"/>
  <c r="N1518" i="4"/>
  <c r="N1520" i="4"/>
  <c r="N1524" i="4"/>
  <c r="N1526" i="4"/>
  <c r="N1528" i="4"/>
  <c r="N1532" i="4"/>
  <c r="N1548" i="4"/>
  <c r="N1550" i="4"/>
  <c r="N1552" i="4"/>
  <c r="N1556" i="4"/>
  <c r="N1560" i="4"/>
  <c r="N1564" i="4"/>
  <c r="N1566" i="4"/>
  <c r="N1568" i="4"/>
  <c r="N1572" i="4"/>
  <c r="N1576" i="4"/>
  <c r="N1580" i="4"/>
  <c r="N1584" i="4"/>
  <c r="N1596" i="4"/>
  <c r="N1598" i="4"/>
  <c r="N1600" i="4"/>
  <c r="N1604" i="4"/>
  <c r="N1606" i="4"/>
  <c r="N1608" i="4"/>
  <c r="N1614" i="4"/>
  <c r="N1616" i="4"/>
  <c r="N1620" i="4"/>
  <c r="N1622" i="4"/>
  <c r="N1624" i="4"/>
  <c r="N1628" i="4"/>
  <c r="N1630" i="4"/>
  <c r="N1660" i="4"/>
  <c r="N1720" i="4"/>
  <c r="N1812" i="4"/>
  <c r="N1908" i="4"/>
  <c r="N1912" i="4"/>
  <c r="N1914" i="4"/>
  <c r="N1918" i="4"/>
  <c r="N1920" i="4"/>
  <c r="N1922" i="4"/>
  <c r="N1956" i="4"/>
  <c r="N1958" i="4"/>
  <c r="N1960" i="4"/>
  <c r="N1962" i="4"/>
  <c r="N1964" i="4"/>
  <c r="N1968" i="4"/>
  <c r="N1970" i="4"/>
  <c r="N1994" i="4"/>
  <c r="N1996" i="4"/>
  <c r="N2000" i="4"/>
  <c r="N2002" i="4"/>
  <c r="N2004" i="4"/>
  <c r="N2006" i="4"/>
  <c r="N2008" i="4"/>
  <c r="N2010" i="4"/>
  <c r="N2012" i="4"/>
  <c r="N2016" i="4"/>
  <c r="N2018" i="4"/>
  <c r="N2020" i="4"/>
  <c r="N2022" i="4"/>
  <c r="N2024" i="4"/>
  <c r="N2026" i="4"/>
  <c r="N2028" i="4"/>
  <c r="N2032" i="4"/>
  <c r="N2034" i="4"/>
  <c r="N2036" i="4"/>
  <c r="N2038" i="4"/>
  <c r="N2040" i="4"/>
  <c r="N2052" i="4"/>
  <c r="N2056" i="4"/>
  <c r="N2058" i="4"/>
  <c r="N2060" i="4"/>
  <c r="N2062" i="4"/>
  <c r="N2064" i="4"/>
  <c r="N2112" i="4"/>
  <c r="N2114" i="4"/>
  <c r="N2116" i="4"/>
  <c r="N2118" i="4"/>
  <c r="N2120" i="4"/>
  <c r="N2144" i="4"/>
  <c r="N2212" i="4"/>
  <c r="R2433" i="4"/>
  <c r="R2449" i="4"/>
  <c r="R2533" i="4"/>
  <c r="N3183" i="4"/>
  <c r="N3185" i="4"/>
  <c r="N3187" i="4"/>
  <c r="N3189" i="4"/>
  <c r="N3191" i="4"/>
  <c r="N3193" i="4"/>
  <c r="N3195" i="4"/>
  <c r="N3221" i="4"/>
  <c r="N3223" i="4"/>
  <c r="N3225" i="4"/>
  <c r="N3239" i="4"/>
  <c r="N3243" i="4"/>
  <c r="N3257" i="4"/>
  <c r="N3259" i="4"/>
  <c r="N3261" i="4"/>
  <c r="N3263" i="4"/>
  <c r="N3267" i="4"/>
  <c r="N3269" i="4"/>
  <c r="N3271" i="4"/>
  <c r="N3273" i="4"/>
  <c r="N3275" i="4"/>
  <c r="N3277" i="4"/>
  <c r="N3289" i="4"/>
  <c r="N3291" i="4"/>
  <c r="N3293" i="4"/>
  <c r="N3295" i="4"/>
  <c r="N3301" i="4"/>
  <c r="N3303" i="4"/>
  <c r="N3325" i="4"/>
  <c r="N3327" i="4"/>
  <c r="N3329" i="4"/>
  <c r="N3603" i="4"/>
  <c r="N3605" i="4"/>
  <c r="N3607" i="4"/>
  <c r="N3611" i="4"/>
  <c r="N3667" i="4"/>
  <c r="N3677" i="4"/>
  <c r="N3679" i="4"/>
  <c r="N3687" i="4"/>
  <c r="N3689" i="4"/>
  <c r="N3691" i="4"/>
  <c r="N3699" i="4"/>
  <c r="N3729" i="4"/>
  <c r="N3731" i="4"/>
  <c r="N3739" i="4"/>
  <c r="N3753" i="4"/>
  <c r="N3755" i="4"/>
  <c r="N3757" i="4"/>
  <c r="N3759" i="4"/>
  <c r="N3761" i="4"/>
  <c r="N3763" i="4"/>
  <c r="N3765" i="4"/>
  <c r="N3767" i="4"/>
  <c r="N3769" i="4"/>
  <c r="R4080" i="4"/>
  <c r="R4082" i="4"/>
  <c r="R4086" i="4"/>
  <c r="R4088" i="4"/>
  <c r="R4090" i="4"/>
  <c r="R4092" i="4"/>
  <c r="R4094" i="4"/>
  <c r="R4096" i="4"/>
  <c r="R4106" i="4"/>
  <c r="R4108" i="4"/>
  <c r="R4110" i="4"/>
  <c r="R4122" i="4"/>
  <c r="R4124" i="4"/>
  <c r="R4126" i="4"/>
  <c r="N4610" i="4"/>
  <c r="N4614" i="4"/>
  <c r="N3933" i="4"/>
  <c r="N3935" i="4"/>
  <c r="N3937" i="4"/>
  <c r="R4402" i="4"/>
  <c r="R4406" i="4"/>
  <c r="N4161" i="4"/>
  <c r="N4163" i="4"/>
  <c r="N4165" i="4"/>
  <c r="N4167" i="4"/>
  <c r="N4169" i="4"/>
  <c r="N4171" i="4"/>
  <c r="N4183" i="4"/>
  <c r="N4185" i="4"/>
  <c r="N4189" i="4"/>
  <c r="N4191" i="4"/>
  <c r="N4193" i="4"/>
  <c r="N4195" i="4"/>
  <c r="N4197" i="4"/>
  <c r="N4199" i="4"/>
  <c r="N4221" i="4"/>
  <c r="N4223" i="4"/>
  <c r="N4225" i="4"/>
  <c r="N4227" i="4"/>
  <c r="N4229" i="4"/>
  <c r="N4231" i="4"/>
  <c r="N4233" i="4"/>
  <c r="N4237" i="4"/>
  <c r="N4239" i="4"/>
  <c r="N4241" i="4"/>
  <c r="N4247" i="4"/>
  <c r="N4249" i="4"/>
  <c r="N4253" i="4"/>
  <c r="N4255" i="4"/>
  <c r="N4257" i="4"/>
  <c r="N4259" i="4"/>
  <c r="N4261" i="4"/>
  <c r="N4415" i="4"/>
  <c r="N4417" i="4"/>
  <c r="N4423" i="4"/>
  <c r="N4425" i="4"/>
  <c r="N4437" i="4"/>
  <c r="N4441" i="4"/>
  <c r="N4445" i="4"/>
  <c r="N4449" i="4"/>
  <c r="N4453" i="4"/>
  <c r="N4469" i="4"/>
  <c r="R3349" i="4"/>
  <c r="N3124" i="4"/>
  <c r="N3126" i="4"/>
  <c r="N3138" i="4"/>
  <c r="N3142" i="4"/>
  <c r="N3146" i="4"/>
  <c r="N3148" i="4"/>
  <c r="N3150" i="4"/>
  <c r="N3152" i="4"/>
  <c r="N3184" i="4"/>
  <c r="N3190" i="4"/>
  <c r="N3192" i="4"/>
  <c r="N3194" i="4"/>
  <c r="N3326" i="4"/>
  <c r="N3328" i="4"/>
  <c r="N3344" i="4"/>
  <c r="N3350" i="4"/>
  <c r="N3352" i="4"/>
  <c r="N3354" i="4"/>
  <c r="N3358" i="4"/>
  <c r="N3368" i="4"/>
  <c r="N3370" i="4"/>
  <c r="N3374" i="4"/>
  <c r="N3376" i="4"/>
  <c r="N3378" i="4"/>
  <c r="N3390" i="4"/>
  <c r="N3570" i="4"/>
  <c r="N3602" i="4"/>
  <c r="N3674" i="4"/>
  <c r="N3684" i="4"/>
  <c r="N3686" i="4"/>
  <c r="N3688" i="4"/>
  <c r="N3690" i="4"/>
  <c r="N3732" i="4"/>
  <c r="N3734" i="4"/>
  <c r="N3736" i="4"/>
  <c r="N3738" i="4"/>
  <c r="N3742" i="4"/>
  <c r="N3744" i="4"/>
  <c r="N3746" i="4"/>
  <c r="N3748" i="4"/>
  <c r="N3750" i="4"/>
  <c r="N3758" i="4"/>
  <c r="N3792" i="4"/>
  <c r="N3794" i="4"/>
  <c r="N3796" i="4"/>
  <c r="N3798" i="4"/>
  <c r="N3800" i="4"/>
  <c r="N3810" i="4"/>
  <c r="N3830" i="4"/>
  <c r="N3832" i="4"/>
  <c r="N3838" i="4"/>
  <c r="N3840" i="4"/>
  <c r="R4133" i="4"/>
  <c r="R4135" i="4"/>
  <c r="R4137" i="4"/>
  <c r="R4139" i="4"/>
  <c r="R4143" i="4"/>
  <c r="R4149" i="4"/>
  <c r="R4151" i="4"/>
  <c r="R4153" i="4"/>
  <c r="R4155" i="4"/>
  <c r="R4157" i="4"/>
  <c r="R4159" i="4"/>
  <c r="R4161" i="4"/>
  <c r="R4163" i="4"/>
  <c r="R4165" i="4"/>
  <c r="R4167" i="4"/>
  <c r="R4171" i="4"/>
  <c r="R4173" i="4"/>
  <c r="R4179" i="4"/>
  <c r="R4181" i="4"/>
  <c r="R4183" i="4"/>
  <c r="R4185" i="4"/>
  <c r="R4189" i="4"/>
  <c r="R4191" i="4"/>
  <c r="R4193" i="4"/>
  <c r="R4195" i="4"/>
  <c r="R4197" i="4"/>
  <c r="R4243" i="4"/>
  <c r="R4245" i="4"/>
  <c r="R4251" i="4"/>
  <c r="R4253" i="4"/>
  <c r="R4255" i="4"/>
  <c r="R4257" i="4"/>
  <c r="R4259" i="4"/>
  <c r="N357" i="4"/>
  <c r="N504" i="4"/>
  <c r="N520" i="4"/>
  <c r="R619" i="4"/>
  <c r="R843" i="4"/>
  <c r="R911" i="4"/>
  <c r="N1306" i="4"/>
  <c r="R131" i="4"/>
  <c r="N307" i="4"/>
  <c r="N58" i="4"/>
  <c r="N60" i="4"/>
  <c r="N62" i="4"/>
  <c r="N66" i="4"/>
  <c r="N68" i="4"/>
  <c r="N74" i="4"/>
  <c r="N76" i="4"/>
  <c r="N78" i="4"/>
  <c r="N82" i="4"/>
  <c r="N84" i="4"/>
  <c r="N86" i="4"/>
  <c r="N90" i="4"/>
  <c r="N92" i="4"/>
  <c r="N124" i="4"/>
  <c r="N166" i="4"/>
  <c r="N202" i="4"/>
  <c r="R351" i="4"/>
  <c r="R353" i="4"/>
  <c r="R355" i="4"/>
  <c r="R357" i="4"/>
  <c r="R359" i="4"/>
  <c r="N431" i="4"/>
  <c r="N443" i="4"/>
  <c r="R504" i="4"/>
  <c r="R506" i="4"/>
  <c r="R508" i="4"/>
  <c r="R510" i="4"/>
  <c r="N682" i="4"/>
  <c r="N684" i="4"/>
  <c r="N686" i="4"/>
  <c r="N688" i="4"/>
  <c r="N690" i="4"/>
  <c r="N702" i="4"/>
  <c r="N706" i="4"/>
  <c r="N720" i="4"/>
  <c r="N722" i="4"/>
  <c r="N724" i="4"/>
  <c r="N726" i="4"/>
  <c r="N728" i="4"/>
  <c r="N730" i="4"/>
  <c r="N734" i="4"/>
  <c r="N766" i="4"/>
  <c r="N768" i="4"/>
  <c r="N770" i="4"/>
  <c r="N774" i="4"/>
  <c r="N776" i="4"/>
  <c r="N778" i="4"/>
  <c r="N780" i="4"/>
  <c r="N782" i="4"/>
  <c r="N800" i="4"/>
  <c r="N802" i="4"/>
  <c r="N806" i="4"/>
  <c r="N808" i="4"/>
  <c r="N838" i="4"/>
  <c r="N840" i="4"/>
  <c r="N842" i="4"/>
  <c r="N846" i="4"/>
  <c r="N848" i="4"/>
  <c r="N850" i="4"/>
  <c r="R975" i="4"/>
  <c r="R977" i="4"/>
  <c r="R999" i="4"/>
  <c r="R1001" i="4"/>
  <c r="N1019" i="4"/>
  <c r="N1113" i="4"/>
  <c r="R1180" i="4"/>
  <c r="R1182" i="4"/>
  <c r="R1190" i="4"/>
  <c r="R1192" i="4"/>
  <c r="R1194" i="4"/>
  <c r="R1202" i="4"/>
  <c r="R1314" i="4"/>
  <c r="R1316" i="4"/>
  <c r="R1318" i="4"/>
  <c r="R1320" i="4"/>
  <c r="R1322" i="4"/>
  <c r="R1324" i="4"/>
  <c r="R1326" i="4"/>
  <c r="R1328" i="4"/>
  <c r="N1336" i="4"/>
  <c r="N1338" i="4"/>
  <c r="N1350" i="4"/>
  <c r="N1352" i="4"/>
  <c r="N1354" i="4"/>
  <c r="N1356" i="4"/>
  <c r="N1358" i="4"/>
  <c r="N1360" i="4"/>
  <c r="N1362" i="4"/>
  <c r="R1377" i="4"/>
  <c r="R174" i="4"/>
  <c r="R176" i="4"/>
  <c r="R178" i="4"/>
  <c r="R182" i="4"/>
  <c r="R184" i="4"/>
  <c r="R186" i="4"/>
  <c r="R190" i="4"/>
  <c r="R192" i="4"/>
  <c r="R194" i="4"/>
  <c r="R200" i="4"/>
  <c r="R202" i="4"/>
  <c r="R204" i="4"/>
  <c r="R206" i="4"/>
  <c r="N330" i="4"/>
  <c r="R375" i="4"/>
  <c r="R385" i="4"/>
  <c r="R403" i="4"/>
  <c r="R405" i="4"/>
  <c r="R407" i="4"/>
  <c r="R411" i="4"/>
  <c r="R415" i="4"/>
  <c r="N551" i="4"/>
  <c r="N553" i="4"/>
  <c r="N555" i="4"/>
  <c r="N559" i="4"/>
  <c r="N561" i="4"/>
  <c r="N563" i="4"/>
  <c r="N567" i="4"/>
  <c r="N569" i="4"/>
  <c r="N571" i="4"/>
  <c r="N573" i="4"/>
  <c r="N575" i="4"/>
  <c r="N577" i="4"/>
  <c r="N579" i="4"/>
  <c r="R612" i="4"/>
  <c r="R636" i="4"/>
  <c r="R650" i="4"/>
  <c r="R652" i="4"/>
  <c r="N950" i="4"/>
  <c r="R1585" i="4"/>
  <c r="N1211" i="4"/>
  <c r="R1370" i="4"/>
  <c r="N1380" i="4"/>
  <c r="R264" i="4"/>
  <c r="R266" i="4"/>
  <c r="R268" i="4"/>
  <c r="R270" i="4"/>
  <c r="R308" i="4"/>
  <c r="R310" i="4"/>
  <c r="R328" i="4"/>
  <c r="R352" i="4"/>
  <c r="R354" i="4"/>
  <c r="R356" i="4"/>
  <c r="R358" i="4"/>
  <c r="R360" i="4"/>
  <c r="N456" i="4"/>
  <c r="N458" i="4"/>
  <c r="N460" i="4"/>
  <c r="N462" i="4"/>
  <c r="N464" i="4"/>
  <c r="N466" i="4"/>
  <c r="N468" i="4"/>
  <c r="N470" i="4"/>
  <c r="N472" i="4"/>
  <c r="N474" i="4"/>
  <c r="N476" i="4"/>
  <c r="N478" i="4"/>
  <c r="R503" i="4"/>
  <c r="R507" i="4"/>
  <c r="R509" i="4"/>
  <c r="N639" i="4"/>
  <c r="N641" i="4"/>
  <c r="N643" i="4"/>
  <c r="N655" i="4"/>
  <c r="N705" i="4"/>
  <c r="N707" i="4"/>
  <c r="N709" i="4"/>
  <c r="N731" i="4"/>
  <c r="N733" i="4"/>
  <c r="N757" i="4"/>
  <c r="N761" i="4"/>
  <c r="N763" i="4"/>
  <c r="N765" i="4"/>
  <c r="N769" i="4"/>
  <c r="N771" i="4"/>
  <c r="N773" i="4"/>
  <c r="N779" i="4"/>
  <c r="N781" i="4"/>
  <c r="N835" i="4"/>
  <c r="N837" i="4"/>
  <c r="N843" i="4"/>
  <c r="N845" i="4"/>
  <c r="N851" i="4"/>
  <c r="N859" i="4"/>
  <c r="N907" i="4"/>
  <c r="N909" i="4"/>
  <c r="R1127" i="4"/>
  <c r="N1508" i="4"/>
  <c r="R11" i="4"/>
  <c r="R13" i="4"/>
  <c r="R15" i="4"/>
  <c r="R17" i="4"/>
  <c r="R19" i="4"/>
  <c r="R21" i="4"/>
  <c r="R23" i="4"/>
  <c r="R25" i="4"/>
  <c r="R27" i="4"/>
  <c r="N211" i="4"/>
  <c r="R376" i="4"/>
  <c r="N480" i="4"/>
  <c r="N490" i="4"/>
  <c r="N492" i="4"/>
  <c r="N494" i="4"/>
  <c r="N496" i="4"/>
  <c r="N498" i="4"/>
  <c r="N500" i="4"/>
  <c r="N1062" i="4"/>
  <c r="N1118" i="4"/>
  <c r="N1120" i="4"/>
  <c r="N1122" i="4"/>
  <c r="N1124" i="4"/>
  <c r="N1126" i="4"/>
  <c r="N1156" i="4"/>
  <c r="N1158" i="4"/>
  <c r="N1160" i="4"/>
  <c r="N1162" i="4"/>
  <c r="R1432" i="4"/>
  <c r="R1448" i="4"/>
  <c r="R1468" i="4"/>
  <c r="R1472" i="4"/>
  <c r="R1474" i="4"/>
  <c r="R1476" i="4"/>
  <c r="R1480" i="4"/>
  <c r="R1482" i="4"/>
  <c r="R1484" i="4"/>
  <c r="R1488" i="4"/>
  <c r="R1492" i="4"/>
  <c r="R1496" i="4"/>
  <c r="R1500" i="4"/>
  <c r="R1504" i="4"/>
  <c r="R1506" i="4"/>
  <c r="R1809" i="4"/>
  <c r="R1813" i="4"/>
  <c r="R1835" i="4"/>
  <c r="R1855" i="4"/>
  <c r="R1997" i="4"/>
  <c r="R2041" i="4"/>
  <c r="R2624" i="4"/>
  <c r="N1746" i="4"/>
  <c r="N1778" i="4"/>
  <c r="N2481" i="4"/>
  <c r="N2521" i="4"/>
  <c r="N2567" i="4"/>
  <c r="N2569" i="4"/>
  <c r="N2571" i="4"/>
  <c r="N2575" i="4"/>
  <c r="N2579" i="4"/>
  <c r="N2583" i="4"/>
  <c r="N2585" i="4"/>
  <c r="N2587" i="4"/>
  <c r="N2599" i="4"/>
  <c r="N2601" i="4"/>
  <c r="N2603" i="4"/>
  <c r="N2607" i="4"/>
  <c r="N2611" i="4"/>
  <c r="N2615" i="4"/>
  <c r="N2617" i="4"/>
  <c r="N2619" i="4"/>
  <c r="R1674" i="4"/>
  <c r="R1676" i="4"/>
  <c r="R1680" i="4"/>
  <c r="R1682" i="4"/>
  <c r="R1720" i="4"/>
  <c r="N1982" i="4"/>
  <c r="N2106" i="4"/>
  <c r="N2204" i="4"/>
  <c r="N2272" i="4"/>
  <c r="N2274" i="4"/>
  <c r="N2276" i="4"/>
  <c r="N2278" i="4"/>
  <c r="R2339" i="4"/>
  <c r="R2385" i="4"/>
  <c r="R2387" i="4"/>
  <c r="R2391" i="4"/>
  <c r="R2395" i="4"/>
  <c r="R2399" i="4"/>
  <c r="R2401" i="4"/>
  <c r="R2411" i="4"/>
  <c r="R2415" i="4"/>
  <c r="R2475" i="4"/>
  <c r="R2479" i="4"/>
  <c r="R2493" i="4"/>
  <c r="R2495" i="4"/>
  <c r="R2503" i="4"/>
  <c r="R2517" i="4"/>
  <c r="R2519" i="4"/>
  <c r="R2521" i="4"/>
  <c r="R1930" i="4"/>
  <c r="R1954" i="4"/>
  <c r="R2140" i="4"/>
  <c r="R2212" i="4"/>
  <c r="N1613" i="4"/>
  <c r="N1621" i="4"/>
  <c r="N1817" i="4"/>
  <c r="N1829" i="4"/>
  <c r="N1831" i="4"/>
  <c r="N1835" i="4"/>
  <c r="N1837" i="4"/>
  <c r="N1841" i="4"/>
  <c r="N1843" i="4"/>
  <c r="N1845" i="4"/>
  <c r="N1847" i="4"/>
  <c r="N1851" i="4"/>
  <c r="N1853" i="4"/>
  <c r="N1859" i="4"/>
  <c r="N1861" i="4"/>
  <c r="N1907" i="4"/>
  <c r="N2065" i="4"/>
  <c r="N2067" i="4"/>
  <c r="N2071" i="4"/>
  <c r="N2073" i="4"/>
  <c r="N2075" i="4"/>
  <c r="N2077" i="4"/>
  <c r="N2079" i="4"/>
  <c r="N2081" i="4"/>
  <c r="N2083" i="4"/>
  <c r="N2085" i="4"/>
  <c r="N2087" i="4"/>
  <c r="N2109" i="4"/>
  <c r="N2111" i="4"/>
  <c r="N2125" i="4"/>
  <c r="N2207" i="4"/>
  <c r="N2209" i="4"/>
  <c r="N2211" i="4"/>
  <c r="R2280" i="4"/>
  <c r="R2282" i="4"/>
  <c r="R2284" i="4"/>
  <c r="R2300" i="4"/>
  <c r="N2384" i="4"/>
  <c r="N2550" i="4"/>
  <c r="N2552" i="4"/>
  <c r="N2554" i="4"/>
  <c r="N2556" i="4"/>
  <c r="N2558" i="4"/>
  <c r="N2560" i="4"/>
  <c r="N2562" i="4"/>
  <c r="N2564" i="4"/>
  <c r="N2590" i="4"/>
  <c r="N2592" i="4"/>
  <c r="N2594" i="4"/>
  <c r="N2596" i="4"/>
  <c r="N2626" i="4"/>
  <c r="N2628" i="4"/>
  <c r="N2630" i="4"/>
  <c r="N2632" i="4"/>
  <c r="N2634" i="4"/>
  <c r="N2636" i="4"/>
  <c r="N2638" i="4"/>
  <c r="N2640" i="4"/>
  <c r="N2642" i="4"/>
  <c r="N2644" i="4"/>
  <c r="N2646" i="4"/>
  <c r="N2648" i="4"/>
  <c r="N2650" i="4"/>
  <c r="N2652" i="4"/>
  <c r="N2654" i="4"/>
  <c r="N2656" i="4"/>
  <c r="N2658" i="4"/>
  <c r="N2660" i="4"/>
  <c r="N2662" i="4"/>
  <c r="N2664" i="4"/>
  <c r="N2666" i="4"/>
  <c r="R1693" i="4"/>
  <c r="R1695" i="4"/>
  <c r="R1699" i="4"/>
  <c r="R1701" i="4"/>
  <c r="R1703" i="4"/>
  <c r="R1707" i="4"/>
  <c r="R1723" i="4"/>
  <c r="R1725" i="4"/>
  <c r="R1727" i="4"/>
  <c r="R1731" i="4"/>
  <c r="R1733" i="4"/>
  <c r="R1735" i="4"/>
  <c r="R1755" i="4"/>
  <c r="R1757" i="4"/>
  <c r="R1759" i="4"/>
  <c r="R1763" i="4"/>
  <c r="R1765" i="4"/>
  <c r="R1767" i="4"/>
  <c r="R1771" i="4"/>
  <c r="R1773" i="4"/>
  <c r="R1775" i="4"/>
  <c r="R1779" i="4"/>
  <c r="R1781" i="4"/>
  <c r="R1783" i="4"/>
  <c r="R1787" i="4"/>
  <c r="R1789" i="4"/>
  <c r="N2225" i="4"/>
  <c r="N2227" i="4"/>
  <c r="N2229" i="4"/>
  <c r="N2231" i="4"/>
  <c r="N2233" i="4"/>
  <c r="N2235" i="4"/>
  <c r="N2237" i="4"/>
  <c r="N2239" i="4"/>
  <c r="N2241" i="4"/>
  <c r="N2243" i="4"/>
  <c r="N2245" i="4"/>
  <c r="N2247" i="4"/>
  <c r="N2249" i="4"/>
  <c r="N2251" i="4"/>
  <c r="N2255" i="4"/>
  <c r="N2257" i="4"/>
  <c r="N2259" i="4"/>
  <c r="N2261" i="4"/>
  <c r="N2263" i="4"/>
  <c r="N2265" i="4"/>
  <c r="N2267" i="4"/>
  <c r="N2269" i="4"/>
  <c r="R2340" i="4"/>
  <c r="R2342" i="4"/>
  <c r="R2346" i="4"/>
  <c r="R2348" i="4"/>
  <c r="R2350" i="4"/>
  <c r="R2352" i="4"/>
  <c r="R2354" i="4"/>
  <c r="R2356" i="4"/>
  <c r="R2378" i="4"/>
  <c r="R2380" i="4"/>
  <c r="R2382" i="4"/>
  <c r="R2434" i="4"/>
  <c r="R2436" i="4"/>
  <c r="R2438" i="4"/>
  <c r="R2440" i="4"/>
  <c r="R2442" i="4"/>
  <c r="R2448" i="4"/>
  <c r="R2452" i="4"/>
  <c r="R2456" i="4"/>
  <c r="R2464" i="4"/>
  <c r="R2466" i="4"/>
  <c r="R2468" i="4"/>
  <c r="R2470" i="4"/>
  <c r="R2472" i="4"/>
  <c r="R2482" i="4"/>
  <c r="R2484" i="4"/>
  <c r="R2486" i="4"/>
  <c r="R2488" i="4"/>
  <c r="R2492" i="4"/>
  <c r="R2522" i="4"/>
  <c r="R2532" i="4"/>
  <c r="R2534" i="4"/>
  <c r="R2536" i="4"/>
  <c r="R2538" i="4"/>
  <c r="R2540" i="4"/>
  <c r="R2544" i="4"/>
  <c r="R2546" i="4"/>
  <c r="R2973" i="4"/>
  <c r="R2993" i="4"/>
  <c r="R3041" i="4"/>
  <c r="N3247" i="4"/>
  <c r="N2668" i="4"/>
  <c r="N2670" i="4"/>
  <c r="N2672" i="4"/>
  <c r="N2674" i="4"/>
  <c r="N2676" i="4"/>
  <c r="N2678" i="4"/>
  <c r="N2680" i="4"/>
  <c r="N2682" i="4"/>
  <c r="N2684" i="4"/>
  <c r="N2686" i="4"/>
  <c r="N2688" i="4"/>
  <c r="N2700" i="4"/>
  <c r="N2702" i="4"/>
  <c r="N2704" i="4"/>
  <c r="N2764" i="4"/>
  <c r="N2766" i="4"/>
  <c r="N2768" i="4"/>
  <c r="N2770" i="4"/>
  <c r="N2772" i="4"/>
  <c r="N2774" i="4"/>
  <c r="N2776" i="4"/>
  <c r="N2778" i="4"/>
  <c r="N2780" i="4"/>
  <c r="N2782" i="4"/>
  <c r="N2784" i="4"/>
  <c r="N2788" i="4"/>
  <c r="N2790" i="4"/>
  <c r="N2792" i="4"/>
  <c r="N2796" i="4"/>
  <c r="N2912" i="4"/>
  <c r="N2976" i="4"/>
  <c r="N2978" i="4"/>
  <c r="N2980" i="4"/>
  <c r="N2984" i="4"/>
  <c r="N2992" i="4"/>
  <c r="N3018" i="4"/>
  <c r="N3020" i="4"/>
  <c r="N3036" i="4"/>
  <c r="R3101" i="4"/>
  <c r="R3127" i="4"/>
  <c r="R3137" i="4"/>
  <c r="R3139" i="4"/>
  <c r="R3141" i="4"/>
  <c r="R3143" i="4"/>
  <c r="R3147" i="4"/>
  <c r="R3149" i="4"/>
  <c r="R3159" i="4"/>
  <c r="R3167" i="4"/>
  <c r="R3169" i="4"/>
  <c r="R3171" i="4"/>
  <c r="R3173" i="4"/>
  <c r="R3223" i="4"/>
  <c r="R3239" i="4"/>
  <c r="R3241" i="4"/>
  <c r="R3243" i="4"/>
  <c r="R3325" i="4"/>
  <c r="R3327" i="4"/>
  <c r="N3343" i="4"/>
  <c r="N3401" i="4"/>
  <c r="N3403" i="4"/>
  <c r="N3405" i="4"/>
  <c r="N3409" i="4"/>
  <c r="N3429" i="4"/>
  <c r="N3433" i="4"/>
  <c r="N3437" i="4"/>
  <c r="N3453" i="4"/>
  <c r="N3457" i="4"/>
  <c r="N3461" i="4"/>
  <c r="N3465" i="4"/>
  <c r="N3477" i="4"/>
  <c r="N3485" i="4"/>
  <c r="N3489" i="4"/>
  <c r="N3493" i="4"/>
  <c r="N3497" i="4"/>
  <c r="N3501" i="4"/>
  <c r="N3505" i="4"/>
  <c r="N3509" i="4"/>
  <c r="N3513" i="4"/>
  <c r="N3517" i="4"/>
  <c r="N3537" i="4"/>
  <c r="N3541" i="4"/>
  <c r="N3545" i="4"/>
  <c r="N3549" i="4"/>
  <c r="N3553" i="4"/>
  <c r="R2912" i="4"/>
  <c r="R2916" i="4"/>
  <c r="R2918" i="4"/>
  <c r="R2920" i="4"/>
  <c r="R2924" i="4"/>
  <c r="R2926" i="4"/>
  <c r="R2928" i="4"/>
  <c r="R2932" i="4"/>
  <c r="R2934" i="4"/>
  <c r="R2936" i="4"/>
  <c r="R2940" i="4"/>
  <c r="R2952" i="4"/>
  <c r="R2982" i="4"/>
  <c r="R2984" i="4"/>
  <c r="R3006" i="4"/>
  <c r="R3008" i="4"/>
  <c r="R3012" i="4"/>
  <c r="R3014" i="4"/>
  <c r="R3016" i="4"/>
  <c r="R3036" i="4"/>
  <c r="R3038" i="4"/>
  <c r="R3040" i="4"/>
  <c r="R3052" i="4"/>
  <c r="N3200" i="4"/>
  <c r="N3208" i="4"/>
  <c r="N3252" i="4"/>
  <c r="N3320" i="4"/>
  <c r="N2835" i="4"/>
  <c r="N2837" i="4"/>
  <c r="N2839" i="4"/>
  <c r="N2843" i="4"/>
  <c r="N2851" i="4"/>
  <c r="N2853" i="4"/>
  <c r="N2859" i="4"/>
  <c r="N2861" i="4"/>
  <c r="N2915" i="4"/>
  <c r="N2917" i="4"/>
  <c r="N2919" i="4"/>
  <c r="N2923" i="4"/>
  <c r="N2925" i="4"/>
  <c r="N2927" i="4"/>
  <c r="N2931" i="4"/>
  <c r="N2933" i="4"/>
  <c r="N2935" i="4"/>
  <c r="N2939" i="4"/>
  <c r="N2941" i="4"/>
  <c r="N2943" i="4"/>
  <c r="N2947" i="4"/>
  <c r="N2949" i="4"/>
  <c r="N2951" i="4"/>
  <c r="N2959" i="4"/>
  <c r="N2965" i="4"/>
  <c r="N2967" i="4"/>
  <c r="N2971" i="4"/>
  <c r="N2995" i="4"/>
  <c r="N2997" i="4"/>
  <c r="N2999" i="4"/>
  <c r="N3003" i="4"/>
  <c r="N3005" i="4"/>
  <c r="N3043" i="4"/>
  <c r="N3045" i="4"/>
  <c r="N3047" i="4"/>
  <c r="N3051" i="4"/>
  <c r="N3075" i="4"/>
  <c r="N3085" i="4"/>
  <c r="N3087" i="4"/>
  <c r="R3100" i="4"/>
  <c r="R3184" i="4"/>
  <c r="R3186" i="4"/>
  <c r="R3188" i="4"/>
  <c r="R3194" i="4"/>
  <c r="R3258" i="4"/>
  <c r="R3260" i="4"/>
  <c r="R3262" i="4"/>
  <c r="R3266" i="4"/>
  <c r="R3268" i="4"/>
  <c r="R3270" i="4"/>
  <c r="R3274" i="4"/>
  <c r="R3276" i="4"/>
  <c r="R3290" i="4"/>
  <c r="R3292" i="4"/>
  <c r="R3294" i="4"/>
  <c r="R3302" i="4"/>
  <c r="R3350" i="4"/>
  <c r="R3354" i="4"/>
  <c r="R3356" i="4"/>
  <c r="R3358" i="4"/>
  <c r="R3366" i="4"/>
  <c r="R3368" i="4"/>
  <c r="R3370" i="4"/>
  <c r="R3372" i="4"/>
  <c r="R3374" i="4"/>
  <c r="R3386" i="4"/>
  <c r="N3518" i="4"/>
  <c r="R3558" i="4"/>
  <c r="R3560" i="4"/>
  <c r="R3562" i="4"/>
  <c r="N3670" i="4"/>
  <c r="R3801" i="4"/>
  <c r="R3849" i="4"/>
  <c r="R3851" i="4"/>
  <c r="R3867" i="4"/>
  <c r="R3869" i="4"/>
  <c r="R3873" i="4"/>
  <c r="R3879" i="4"/>
  <c r="R3881" i="4"/>
  <c r="R3883" i="4"/>
  <c r="R3885" i="4"/>
  <c r="R3887" i="4"/>
  <c r="R3889" i="4"/>
  <c r="R3891" i="4"/>
  <c r="R3893" i="4"/>
  <c r="R3895" i="4"/>
  <c r="R3897" i="4"/>
  <c r="R3899" i="4"/>
  <c r="R3901" i="4"/>
  <c r="R3903" i="4"/>
  <c r="R3913" i="4"/>
  <c r="R3915" i="4"/>
  <c r="N3943" i="4"/>
  <c r="N3947" i="4"/>
  <c r="N3949" i="4"/>
  <c r="N3971" i="4"/>
  <c r="N3995" i="4"/>
  <c r="N3997" i="4"/>
  <c r="N3999" i="4"/>
  <c r="N4011" i="4"/>
  <c r="N4015" i="4"/>
  <c r="N4019" i="4"/>
  <c r="R4128" i="4"/>
  <c r="R4132" i="4"/>
  <c r="R4264" i="4"/>
  <c r="R4268" i="4"/>
  <c r="R4270" i="4"/>
  <c r="R4286" i="4"/>
  <c r="R4288" i="4"/>
  <c r="R4292" i="4"/>
  <c r="R4294" i="4"/>
  <c r="R4296" i="4"/>
  <c r="R4298" i="4"/>
  <c r="R4300" i="4"/>
  <c r="R4302" i="4"/>
  <c r="R4304" i="4"/>
  <c r="R4306" i="4"/>
  <c r="R4308" i="4"/>
  <c r="R4310" i="4"/>
  <c r="R4312" i="4"/>
  <c r="R4314" i="4"/>
  <c r="R4316" i="4"/>
  <c r="R4318" i="4"/>
  <c r="R4320" i="4"/>
  <c r="R4322" i="4"/>
  <c r="R4324" i="4"/>
  <c r="R4326" i="4"/>
  <c r="R4328" i="4"/>
  <c r="R4330" i="4"/>
  <c r="R4332" i="4"/>
  <c r="R4352" i="4"/>
  <c r="R4370" i="4"/>
  <c r="N4446" i="4"/>
  <c r="N4466" i="4"/>
  <c r="N4524" i="4"/>
  <c r="N4552" i="4"/>
  <c r="N4554" i="4"/>
  <c r="N4556" i="4"/>
  <c r="N4640" i="4"/>
  <c r="N4644" i="4"/>
  <c r="N4648" i="4"/>
  <c r="R4689" i="4"/>
  <c r="R4691" i="4"/>
  <c r="R4693" i="4"/>
  <c r="R4695" i="4"/>
  <c r="R4697" i="4"/>
  <c r="R4699" i="4"/>
  <c r="R4701" i="4"/>
  <c r="R4703" i="4"/>
  <c r="R4705" i="4"/>
  <c r="R4795" i="4"/>
  <c r="R4797" i="4"/>
  <c r="R4801" i="4"/>
  <c r="R4803" i="4"/>
  <c r="R4807" i="4"/>
  <c r="R4809" i="4"/>
  <c r="R4813" i="4"/>
  <c r="R4815" i="4"/>
  <c r="R4817" i="4"/>
  <c r="R4819" i="4"/>
  <c r="R4823" i="4"/>
  <c r="R4827" i="4"/>
  <c r="N3557" i="4"/>
  <c r="N3561" i="4"/>
  <c r="N3565" i="4"/>
  <c r="N3770" i="4"/>
  <c r="R4015" i="4"/>
  <c r="R4023" i="4"/>
  <c r="R4035" i="4"/>
  <c r="R4043" i="4"/>
  <c r="R4047" i="4"/>
  <c r="R4059" i="4"/>
  <c r="R4063" i="4"/>
  <c r="R4071" i="4"/>
  <c r="R4075" i="4"/>
  <c r="N4293" i="4"/>
  <c r="N4295" i="4"/>
  <c r="N4297" i="4"/>
  <c r="N4299" i="4"/>
  <c r="N4301" i="4"/>
  <c r="N4303" i="4"/>
  <c r="N4305" i="4"/>
  <c r="N4307" i="4"/>
  <c r="N4309" i="4"/>
  <c r="N4317" i="4"/>
  <c r="N4319" i="4"/>
  <c r="N4321" i="4"/>
  <c r="N4323" i="4"/>
  <c r="N4325" i="4"/>
  <c r="N4327" i="4"/>
  <c r="N4329" i="4"/>
  <c r="N4331" i="4"/>
  <c r="N4333" i="4"/>
  <c r="N4377" i="4"/>
  <c r="R4564" i="4"/>
  <c r="R4568" i="4"/>
  <c r="R4570" i="4"/>
  <c r="R4572" i="4"/>
  <c r="R4576" i="4"/>
  <c r="N4788" i="4"/>
  <c r="N4790" i="4"/>
  <c r="N4828" i="4"/>
  <c r="N4832" i="4"/>
  <c r="N4834" i="4"/>
  <c r="R3700" i="4"/>
  <c r="R3844" i="4"/>
  <c r="R3846" i="4"/>
  <c r="R3862" i="4"/>
  <c r="R3864" i="4"/>
  <c r="R3876" i="4"/>
  <c r="R3900" i="4"/>
  <c r="R3904" i="4"/>
  <c r="R3906" i="4"/>
  <c r="R3908" i="4"/>
  <c r="N3940" i="4"/>
  <c r="N3942" i="4"/>
  <c r="N3950" i="4"/>
  <c r="N3952" i="4"/>
  <c r="N3954" i="4"/>
  <c r="N3956" i="4"/>
  <c r="N3958" i="4"/>
  <c r="N3960" i="4"/>
  <c r="N3966" i="4"/>
  <c r="N3968" i="4"/>
  <c r="N3970" i="4"/>
  <c r="N3972" i="4"/>
  <c r="N3974" i="4"/>
  <c r="N3978" i="4"/>
  <c r="N3980" i="4"/>
  <c r="N3982" i="4"/>
  <c r="N3984" i="4"/>
  <c r="N3986" i="4"/>
  <c r="N3988" i="4"/>
  <c r="N3990" i="4"/>
  <c r="N4036" i="4"/>
  <c r="N4038" i="4"/>
  <c r="N4040" i="4"/>
  <c r="N4048" i="4"/>
  <c r="N4050" i="4"/>
  <c r="N4052" i="4"/>
  <c r="N4054" i="4"/>
  <c r="N4056" i="4"/>
  <c r="N4058" i="4"/>
  <c r="N4072" i="4"/>
  <c r="N4074" i="4"/>
  <c r="R4355" i="4"/>
  <c r="R4379" i="4"/>
  <c r="R4389" i="4"/>
  <c r="R4393" i="4"/>
  <c r="R4395" i="4"/>
  <c r="R4397" i="4"/>
  <c r="R4399" i="4"/>
  <c r="R4401" i="4"/>
  <c r="R4403" i="4"/>
  <c r="R4409" i="4"/>
  <c r="N4547" i="4"/>
  <c r="N4549" i="4"/>
  <c r="N4551" i="4"/>
  <c r="N4553" i="4"/>
  <c r="N4555" i="4"/>
  <c r="N4557" i="4"/>
  <c r="N4589" i="4"/>
  <c r="N4591" i="4"/>
  <c r="N4593" i="4"/>
  <c r="N4595" i="4"/>
  <c r="N4597" i="4"/>
  <c r="N4599" i="4"/>
  <c r="N4639" i="4"/>
  <c r="N4641" i="4"/>
  <c r="N4643" i="4"/>
  <c r="N4645" i="4"/>
  <c r="N4647" i="4"/>
  <c r="N4649" i="4"/>
  <c r="R4692" i="4"/>
  <c r="R4696" i="4"/>
  <c r="R4698" i="4"/>
  <c r="R4700" i="4"/>
  <c r="R4704" i="4"/>
  <c r="R4706" i="4"/>
  <c r="R4790" i="4"/>
  <c r="R4792" i="4"/>
  <c r="R4794" i="4"/>
  <c r="R4796" i="4"/>
  <c r="R4798" i="4"/>
  <c r="R4800" i="4"/>
  <c r="R4804" i="4"/>
  <c r="R4808" i="4"/>
  <c r="R4812" i="4"/>
  <c r="R4816" i="4"/>
  <c r="R4818" i="4"/>
  <c r="R4820" i="4"/>
  <c r="R4822" i="4"/>
  <c r="R4824" i="4"/>
  <c r="R4840" i="4"/>
  <c r="R4844" i="4"/>
  <c r="R4846" i="4"/>
  <c r="R4848" i="4"/>
  <c r="R4850" i="4"/>
  <c r="R4852" i="4"/>
  <c r="R4854" i="4"/>
  <c r="R4856" i="4"/>
  <c r="R4858" i="4"/>
  <c r="R4860" i="4"/>
  <c r="R4864" i="4"/>
  <c r="R4866" i="4"/>
  <c r="R4868" i="4"/>
  <c r="R4872" i="4"/>
  <c r="R4874" i="4"/>
  <c r="R4876" i="4"/>
  <c r="R4878" i="4"/>
  <c r="R4880" i="4"/>
  <c r="R4888" i="4"/>
  <c r="R4890" i="4"/>
  <c r="R4892" i="4"/>
  <c r="R4896" i="4"/>
  <c r="R4898" i="4"/>
  <c r="R4900" i="4"/>
  <c r="R4902" i="4"/>
  <c r="R4904" i="4"/>
  <c r="R4906" i="4"/>
  <c r="R4908" i="4"/>
  <c r="R3569" i="4"/>
  <c r="R3667" i="4"/>
  <c r="N3715" i="4"/>
  <c r="R4036" i="4"/>
  <c r="R4038" i="4"/>
  <c r="R4040" i="4"/>
  <c r="R4042" i="4"/>
  <c r="R4044" i="4"/>
  <c r="R4052" i="4"/>
  <c r="R4054" i="4"/>
  <c r="R4056" i="4"/>
  <c r="R4058" i="4"/>
  <c r="R4070" i="4"/>
  <c r="R4072" i="4"/>
  <c r="R4074" i="4"/>
  <c r="R4076" i="4"/>
  <c r="N4098" i="4"/>
  <c r="N4274" i="4"/>
  <c r="N4276" i="4"/>
  <c r="N4278" i="4"/>
  <c r="N4280" i="4"/>
  <c r="N4282" i="4"/>
  <c r="N4284" i="4"/>
  <c r="N4286" i="4"/>
  <c r="N4288" i="4"/>
  <c r="R4557" i="4"/>
  <c r="R4559" i="4"/>
  <c r="R4561" i="4"/>
  <c r="R4569" i="4"/>
  <c r="R4573" i="4"/>
  <c r="R4575" i="4"/>
  <c r="R4589" i="4"/>
  <c r="R4591" i="4"/>
  <c r="R4593" i="4"/>
  <c r="R4595" i="4"/>
  <c r="R4597" i="4"/>
  <c r="R4599" i="4"/>
  <c r="R4601" i="4"/>
  <c r="R4603" i="4"/>
  <c r="R4605" i="4"/>
  <c r="R4607" i="4"/>
  <c r="R4609" i="4"/>
  <c r="R4611" i="4"/>
  <c r="R4613" i="4"/>
  <c r="R4615" i="4"/>
  <c r="R4617" i="4"/>
  <c r="R4619" i="4"/>
  <c r="R4621" i="4"/>
  <c r="R4623" i="4"/>
  <c r="R4625" i="4"/>
  <c r="R4627" i="4"/>
  <c r="R4629" i="4"/>
  <c r="R4631" i="4"/>
  <c r="R4633" i="4"/>
  <c r="R4635" i="4"/>
  <c r="R4637" i="4"/>
  <c r="N4707" i="4"/>
  <c r="N4709" i="4"/>
  <c r="N4711" i="4"/>
  <c r="N4713" i="4"/>
  <c r="N4765" i="4"/>
  <c r="N4767" i="4"/>
  <c r="N4769" i="4"/>
  <c r="N4771" i="4"/>
  <c r="N4777" i="4"/>
  <c r="N4783" i="4"/>
  <c r="N4785" i="4"/>
  <c r="R147" i="4"/>
  <c r="N541" i="4"/>
  <c r="N680" i="4"/>
  <c r="R36" i="4"/>
  <c r="N45" i="4"/>
  <c r="N47" i="4"/>
  <c r="N49" i="4"/>
  <c r="R52" i="4"/>
  <c r="R56" i="4"/>
  <c r="R58" i="4"/>
  <c r="R62" i="4"/>
  <c r="R64" i="4"/>
  <c r="R66" i="4"/>
  <c r="R114" i="4"/>
  <c r="R118" i="4"/>
  <c r="R120" i="4"/>
  <c r="R122" i="4"/>
  <c r="N132" i="4"/>
  <c r="N134" i="4"/>
  <c r="N138" i="4"/>
  <c r="N140" i="4"/>
  <c r="N148" i="4"/>
  <c r="N150" i="4"/>
  <c r="R171" i="4"/>
  <c r="N243" i="4"/>
  <c r="N247" i="4"/>
  <c r="N265" i="4"/>
  <c r="N267" i="4"/>
  <c r="N269" i="4"/>
  <c r="N271" i="4"/>
  <c r="N273" i="4"/>
  <c r="N348" i="4"/>
  <c r="N350" i="4"/>
  <c r="N391" i="4"/>
  <c r="N395" i="4"/>
  <c r="R444" i="4"/>
  <c r="R446" i="4"/>
  <c r="R448" i="4"/>
  <c r="R450" i="4"/>
  <c r="R452" i="4"/>
  <c r="R454" i="4"/>
  <c r="N502" i="4"/>
  <c r="R523" i="4"/>
  <c r="R525" i="4"/>
  <c r="R527" i="4"/>
  <c r="R531" i="4"/>
  <c r="R583" i="4"/>
  <c r="R585" i="4"/>
  <c r="R587" i="4"/>
  <c r="R589" i="4"/>
  <c r="R656" i="4"/>
  <c r="R658" i="4"/>
  <c r="R660" i="4"/>
  <c r="R662" i="4"/>
  <c r="R664" i="4"/>
  <c r="R666" i="4"/>
  <c r="R668" i="4"/>
  <c r="R670" i="4"/>
  <c r="R674" i="4"/>
  <c r="R676" i="4"/>
  <c r="R678" i="4"/>
  <c r="R692" i="4"/>
  <c r="R694" i="4"/>
  <c r="R698" i="4"/>
  <c r="R700" i="4"/>
  <c r="N876" i="4"/>
  <c r="N878" i="4"/>
  <c r="N880" i="4"/>
  <c r="N882" i="4"/>
  <c r="N884" i="4"/>
  <c r="N886" i="4"/>
  <c r="N888" i="4"/>
  <c r="R9" i="4"/>
  <c r="N75" i="4"/>
  <c r="N77" i="4"/>
  <c r="N79" i="4"/>
  <c r="N81" i="4"/>
  <c r="N83" i="4"/>
  <c r="N85" i="4"/>
  <c r="N87" i="4"/>
  <c r="N89" i="4"/>
  <c r="N91" i="4"/>
  <c r="N115" i="4"/>
  <c r="N117" i="4"/>
  <c r="N119" i="4"/>
  <c r="N121" i="4"/>
  <c r="N123" i="4"/>
  <c r="R134" i="4"/>
  <c r="R136" i="4"/>
  <c r="R138" i="4"/>
  <c r="R150" i="4"/>
  <c r="R152" i="4"/>
  <c r="N164" i="4"/>
  <c r="N184" i="4"/>
  <c r="R243" i="4"/>
  <c r="R245" i="4"/>
  <c r="R247" i="4"/>
  <c r="R265" i="4"/>
  <c r="R267" i="4"/>
  <c r="R269" i="4"/>
  <c r="R271" i="4"/>
  <c r="R273" i="4"/>
  <c r="N329" i="4"/>
  <c r="N362" i="4"/>
  <c r="N364" i="4"/>
  <c r="N368" i="4"/>
  <c r="N370" i="4"/>
  <c r="N372" i="4"/>
  <c r="N374" i="4"/>
  <c r="R377" i="4"/>
  <c r="R379" i="4"/>
  <c r="N413" i="4"/>
  <c r="N522" i="4"/>
  <c r="N524" i="4"/>
  <c r="N526" i="4"/>
  <c r="N528" i="4"/>
  <c r="N530" i="4"/>
  <c r="N532" i="4"/>
  <c r="N534" i="4"/>
  <c r="N536" i="4"/>
  <c r="N538" i="4"/>
  <c r="N540" i="4"/>
  <c r="N542" i="4"/>
  <c r="N544" i="4"/>
  <c r="N546" i="4"/>
  <c r="N548" i="4"/>
  <c r="N550" i="4"/>
  <c r="N552" i="4"/>
  <c r="N554" i="4"/>
  <c r="N556" i="4"/>
  <c r="N558" i="4"/>
  <c r="N560" i="4"/>
  <c r="N562" i="4"/>
  <c r="N564" i="4"/>
  <c r="N566" i="4"/>
  <c r="N568" i="4"/>
  <c r="N570" i="4"/>
  <c r="N572" i="4"/>
  <c r="N574" i="4"/>
  <c r="N576" i="4"/>
  <c r="N578" i="4"/>
  <c r="N582" i="4"/>
  <c r="N600" i="4"/>
  <c r="R611" i="4"/>
  <c r="N683" i="4"/>
  <c r="N685" i="4"/>
  <c r="R852" i="4"/>
  <c r="R860" i="4"/>
  <c r="R862" i="4"/>
  <c r="R864" i="4"/>
  <c r="R866" i="4"/>
  <c r="R868" i="4"/>
  <c r="R870" i="4"/>
  <c r="R872" i="4"/>
  <c r="R874" i="4"/>
  <c r="R896" i="4"/>
  <c r="R898" i="4"/>
  <c r="R900" i="4"/>
  <c r="N908" i="4"/>
  <c r="N910" i="4"/>
  <c r="R919" i="4"/>
  <c r="R921" i="4"/>
  <c r="N1110" i="4"/>
  <c r="N16" i="4"/>
  <c r="N133" i="4"/>
  <c r="N135" i="4"/>
  <c r="N137" i="4"/>
  <c r="N139" i="4"/>
  <c r="N349" i="4"/>
  <c r="R364" i="4"/>
  <c r="N380" i="4"/>
  <c r="N382" i="4"/>
  <c r="N384" i="4"/>
  <c r="N386" i="4"/>
  <c r="N388" i="4"/>
  <c r="N390" i="4"/>
  <c r="N392" i="4"/>
  <c r="N394" i="4"/>
  <c r="R443" i="4"/>
  <c r="R447" i="4"/>
  <c r="R451" i="4"/>
  <c r="R453" i="4"/>
  <c r="R455" i="4"/>
  <c r="N493" i="4"/>
  <c r="N503" i="4"/>
  <c r="R516" i="4"/>
  <c r="R518" i="4"/>
  <c r="R520" i="4"/>
  <c r="R522" i="4"/>
  <c r="R524" i="4"/>
  <c r="R526" i="4"/>
  <c r="R528" i="4"/>
  <c r="R530" i="4"/>
  <c r="R532" i="4"/>
  <c r="R596" i="4"/>
  <c r="N614" i="4"/>
  <c r="N616" i="4"/>
  <c r="N618" i="4"/>
  <c r="N620" i="4"/>
  <c r="N622" i="4"/>
  <c r="N624" i="4"/>
  <c r="N626" i="4"/>
  <c r="N628" i="4"/>
  <c r="N630" i="4"/>
  <c r="N632" i="4"/>
  <c r="N634" i="4"/>
  <c r="R675" i="4"/>
  <c r="R679" i="4"/>
  <c r="R693" i="4"/>
  <c r="R695" i="4"/>
  <c r="R697" i="4"/>
  <c r="N743" i="4"/>
  <c r="N855" i="4"/>
  <c r="N875" i="4"/>
  <c r="N877" i="4"/>
  <c r="N883" i="4"/>
  <c r="N885" i="4"/>
  <c r="N926" i="4"/>
  <c r="N928" i="4"/>
  <c r="N930" i="4"/>
  <c r="R10" i="4"/>
  <c r="R14" i="4"/>
  <c r="R16" i="4"/>
  <c r="R18" i="4"/>
  <c r="R22" i="4"/>
  <c r="R24" i="4"/>
  <c r="R26" i="4"/>
  <c r="N44" i="4"/>
  <c r="R113" i="4"/>
  <c r="N165" i="4"/>
  <c r="N167" i="4"/>
  <c r="N169" i="4"/>
  <c r="N173" i="4"/>
  <c r="N175" i="4"/>
  <c r="N177" i="4"/>
  <c r="N179" i="4"/>
  <c r="N181" i="4"/>
  <c r="N183" i="4"/>
  <c r="N185" i="4"/>
  <c r="N187" i="4"/>
  <c r="N189" i="4"/>
  <c r="N191" i="4"/>
  <c r="N195" i="4"/>
  <c r="N197" i="4"/>
  <c r="N201" i="4"/>
  <c r="N203" i="4"/>
  <c r="N205" i="4"/>
  <c r="N207" i="4"/>
  <c r="N209" i="4"/>
  <c r="R214" i="4"/>
  <c r="R216" i="4"/>
  <c r="R218" i="4"/>
  <c r="R220" i="4"/>
  <c r="R222" i="4"/>
  <c r="N328" i="4"/>
  <c r="R331" i="4"/>
  <c r="R333" i="4"/>
  <c r="N428" i="4"/>
  <c r="N430" i="4"/>
  <c r="R483" i="4"/>
  <c r="R487" i="4"/>
  <c r="R491" i="4"/>
  <c r="R493" i="4"/>
  <c r="R495" i="4"/>
  <c r="R499" i="4"/>
  <c r="N505" i="4"/>
  <c r="N507" i="4"/>
  <c r="N511" i="4"/>
  <c r="N515" i="4"/>
  <c r="N638" i="4"/>
  <c r="N640" i="4"/>
  <c r="N642" i="4"/>
  <c r="N644" i="4"/>
  <c r="R717" i="4"/>
  <c r="R735" i="4"/>
  <c r="R737" i="4"/>
  <c r="R743" i="4"/>
  <c r="R745" i="4"/>
  <c r="R749" i="4"/>
  <c r="R751" i="4"/>
  <c r="R753" i="4"/>
  <c r="R799" i="4"/>
  <c r="R813" i="4"/>
  <c r="R815" i="4"/>
  <c r="R817" i="4"/>
  <c r="R821" i="4"/>
  <c r="R823" i="4"/>
  <c r="R825" i="4"/>
  <c r="R831" i="4"/>
  <c r="R912" i="4"/>
  <c r="R914" i="4"/>
  <c r="N978" i="4"/>
  <c r="N980" i="4"/>
  <c r="N982" i="4"/>
  <c r="N984" i="4"/>
  <c r="N986" i="4"/>
  <c r="N988" i="4"/>
  <c r="N990" i="4"/>
  <c r="N994" i="4"/>
  <c r="R1013" i="4"/>
  <c r="R1021" i="4"/>
  <c r="R1023" i="4"/>
  <c r="R1025" i="4"/>
  <c r="R1027" i="4"/>
  <c r="R1029" i="4"/>
  <c r="R1033" i="4"/>
  <c r="N1282" i="4"/>
  <c r="N1284" i="4"/>
  <c r="N1286" i="4"/>
  <c r="N1288" i="4"/>
  <c r="N1290" i="4"/>
  <c r="N1292" i="4"/>
  <c r="N1294" i="4"/>
  <c r="R1331" i="4"/>
  <c r="R1333" i="4"/>
  <c r="N1363" i="4"/>
  <c r="N1365" i="4"/>
  <c r="N1367" i="4"/>
  <c r="N1369" i="4"/>
  <c r="R1372" i="4"/>
  <c r="R1374" i="4"/>
  <c r="R1376" i="4"/>
  <c r="N1396" i="4"/>
  <c r="N1398" i="4"/>
  <c r="N1402" i="4"/>
  <c r="N1404" i="4"/>
  <c r="N1408" i="4"/>
  <c r="R1437" i="4"/>
  <c r="R1439" i="4"/>
  <c r="R1443" i="4"/>
  <c r="R1445" i="4"/>
  <c r="R1447" i="4"/>
  <c r="R1451" i="4"/>
  <c r="R1453" i="4"/>
  <c r="R1455" i="4"/>
  <c r="R1457" i="4"/>
  <c r="N1633" i="4"/>
  <c r="N1641" i="4"/>
  <c r="N1643" i="4"/>
  <c r="N1647" i="4"/>
  <c r="N1649" i="4"/>
  <c r="N1651" i="4"/>
  <c r="N1655" i="4"/>
  <c r="N1657" i="4"/>
  <c r="N1659" i="4"/>
  <c r="R1670" i="4"/>
  <c r="R1672" i="4"/>
  <c r="R1718" i="4"/>
  <c r="R2129" i="4"/>
  <c r="R2131" i="4"/>
  <c r="R2133" i="4"/>
  <c r="N939" i="4"/>
  <c r="R960" i="4"/>
  <c r="R962" i="4"/>
  <c r="R964" i="4"/>
  <c r="R966" i="4"/>
  <c r="R968" i="4"/>
  <c r="R970" i="4"/>
  <c r="N1008" i="4"/>
  <c r="R1077" i="4"/>
  <c r="R1081" i="4"/>
  <c r="R1085" i="4"/>
  <c r="R1087" i="4"/>
  <c r="R1089" i="4"/>
  <c r="R1091" i="4"/>
  <c r="R1093" i="4"/>
  <c r="R1097" i="4"/>
  <c r="R1113" i="4"/>
  <c r="N1163" i="4"/>
  <c r="N1165" i="4"/>
  <c r="R1212" i="4"/>
  <c r="R1214" i="4"/>
  <c r="R1216" i="4"/>
  <c r="R1250" i="4"/>
  <c r="R1252" i="4"/>
  <c r="R1254" i="4"/>
  <c r="R1256" i="4"/>
  <c r="R1258" i="4"/>
  <c r="R1260" i="4"/>
  <c r="R1262" i="4"/>
  <c r="R1264" i="4"/>
  <c r="R1266" i="4"/>
  <c r="R1268" i="4"/>
  <c r="R1270" i="4"/>
  <c r="R1272" i="4"/>
  <c r="N1308" i="4"/>
  <c r="N1310" i="4"/>
  <c r="N1312" i="4"/>
  <c r="N1314" i="4"/>
  <c r="R1347" i="4"/>
  <c r="R1349" i="4"/>
  <c r="R1382" i="4"/>
  <c r="R1384" i="4"/>
  <c r="R1386" i="4"/>
  <c r="N1422" i="4"/>
  <c r="N1424" i="4"/>
  <c r="R1509" i="4"/>
  <c r="R1539" i="4"/>
  <c r="R1541" i="4"/>
  <c r="R1543" i="4"/>
  <c r="R1545" i="4"/>
  <c r="R1547" i="4"/>
  <c r="R1549" i="4"/>
  <c r="R1551" i="4"/>
  <c r="R1555" i="4"/>
  <c r="R1557" i="4"/>
  <c r="R1559" i="4"/>
  <c r="R1561" i="4"/>
  <c r="R1563" i="4"/>
  <c r="R1565" i="4"/>
  <c r="R1567" i="4"/>
  <c r="R1587" i="4"/>
  <c r="R1589" i="4"/>
  <c r="R1591" i="4"/>
  <c r="R1593" i="4"/>
  <c r="N1663" i="4"/>
  <c r="N1665" i="4"/>
  <c r="N1667" i="4"/>
  <c r="N1671" i="4"/>
  <c r="N1711" i="4"/>
  <c r="N1713" i="4"/>
  <c r="N1715" i="4"/>
  <c r="N1719" i="4"/>
  <c r="R1816" i="4"/>
  <c r="N953" i="4"/>
  <c r="N955" i="4"/>
  <c r="N957" i="4"/>
  <c r="R974" i="4"/>
  <c r="R976" i="4"/>
  <c r="N1016" i="4"/>
  <c r="N1018" i="4"/>
  <c r="N1064" i="4"/>
  <c r="N1066" i="4"/>
  <c r="N1070" i="4"/>
  <c r="N1072" i="4"/>
  <c r="N1074" i="4"/>
  <c r="R1129" i="4"/>
  <c r="R1131" i="4"/>
  <c r="R1133" i="4"/>
  <c r="R1135" i="4"/>
  <c r="R1137" i="4"/>
  <c r="R1139" i="4"/>
  <c r="R1141" i="4"/>
  <c r="R1143" i="4"/>
  <c r="R1145" i="4"/>
  <c r="R1147" i="4"/>
  <c r="R1149" i="4"/>
  <c r="R1151" i="4"/>
  <c r="R1153" i="4"/>
  <c r="N1185" i="4"/>
  <c r="N1191" i="4"/>
  <c r="N1193" i="4"/>
  <c r="N1203" i="4"/>
  <c r="N1205" i="4"/>
  <c r="N1207" i="4"/>
  <c r="N1209" i="4"/>
  <c r="R1282" i="4"/>
  <c r="R1284" i="4"/>
  <c r="R1286" i="4"/>
  <c r="R1288" i="4"/>
  <c r="R1290" i="4"/>
  <c r="R1292" i="4"/>
  <c r="R1294" i="4"/>
  <c r="N1377" i="4"/>
  <c r="R1398" i="4"/>
  <c r="R1400" i="4"/>
  <c r="R1408" i="4"/>
  <c r="N1438" i="4"/>
  <c r="N1440" i="4"/>
  <c r="N1444" i="4"/>
  <c r="N1460" i="4"/>
  <c r="N1462" i="4"/>
  <c r="N1464" i="4"/>
  <c r="R1611" i="4"/>
  <c r="R1613" i="4"/>
  <c r="R1615" i="4"/>
  <c r="R1619" i="4"/>
  <c r="R1621" i="4"/>
  <c r="R1623" i="4"/>
  <c r="R1627" i="4"/>
  <c r="R1635" i="4"/>
  <c r="R1637" i="4"/>
  <c r="R1639" i="4"/>
  <c r="N1721" i="4"/>
  <c r="N1723" i="4"/>
  <c r="N1727" i="4"/>
  <c r="N1729" i="4"/>
  <c r="N1731" i="4"/>
  <c r="N1735" i="4"/>
  <c r="N1737" i="4"/>
  <c r="N1739" i="4"/>
  <c r="N1743" i="4"/>
  <c r="N1745" i="4"/>
  <c r="N1747" i="4"/>
  <c r="N1751" i="4"/>
  <c r="N1753" i="4"/>
  <c r="R1906" i="4"/>
  <c r="N1381" i="4"/>
  <c r="R1665" i="4"/>
  <c r="N936" i="4"/>
  <c r="N938" i="4"/>
  <c r="N1003" i="4"/>
  <c r="N1005" i="4"/>
  <c r="N1007" i="4"/>
  <c r="R1034" i="4"/>
  <c r="R1070" i="4"/>
  <c r="R1078" i="4"/>
  <c r="R1080" i="4"/>
  <c r="R1082" i="4"/>
  <c r="R1084" i="4"/>
  <c r="R1086" i="4"/>
  <c r="R1090" i="4"/>
  <c r="R1092" i="4"/>
  <c r="R1094" i="4"/>
  <c r="R1096" i="4"/>
  <c r="R1098" i="4"/>
  <c r="R1100" i="4"/>
  <c r="R1102" i="4"/>
  <c r="R1106" i="4"/>
  <c r="R1108" i="4"/>
  <c r="N1168" i="4"/>
  <c r="N1170" i="4"/>
  <c r="N1172" i="4"/>
  <c r="N1174" i="4"/>
  <c r="N1176" i="4"/>
  <c r="N1178" i="4"/>
  <c r="R1183" i="4"/>
  <c r="R1219" i="4"/>
  <c r="R1221" i="4"/>
  <c r="R1223" i="4"/>
  <c r="R1225" i="4"/>
  <c r="R1229" i="4"/>
  <c r="R1231" i="4"/>
  <c r="R1233" i="4"/>
  <c r="R1235" i="4"/>
  <c r="R1237" i="4"/>
  <c r="R1239" i="4"/>
  <c r="R1241" i="4"/>
  <c r="R1245" i="4"/>
  <c r="N1297" i="4"/>
  <c r="N1299" i="4"/>
  <c r="N1301" i="4"/>
  <c r="N1303" i="4"/>
  <c r="N1305" i="4"/>
  <c r="R1338" i="4"/>
  <c r="R1340" i="4"/>
  <c r="R1342" i="4"/>
  <c r="R1344" i="4"/>
  <c r="R1346" i="4"/>
  <c r="R1350" i="4"/>
  <c r="R1352" i="4"/>
  <c r="R1354" i="4"/>
  <c r="R1356" i="4"/>
  <c r="R1358" i="4"/>
  <c r="R1360" i="4"/>
  <c r="N1411" i="4"/>
  <c r="N1415" i="4"/>
  <c r="N1417" i="4"/>
  <c r="N1419" i="4"/>
  <c r="N1421" i="4"/>
  <c r="R1462" i="4"/>
  <c r="R1464" i="4"/>
  <c r="R1508" i="4"/>
  <c r="R1536" i="4"/>
  <c r="R1538" i="4"/>
  <c r="R1540" i="4"/>
  <c r="R1544" i="4"/>
  <c r="R1586" i="4"/>
  <c r="R1588" i="4"/>
  <c r="R1594" i="4"/>
  <c r="R1596" i="4"/>
  <c r="R1600" i="4"/>
  <c r="R1602" i="4"/>
  <c r="R1608" i="4"/>
  <c r="N1676" i="4"/>
  <c r="N1684" i="4"/>
  <c r="N1686" i="4"/>
  <c r="N1688" i="4"/>
  <c r="N1692" i="4"/>
  <c r="N1694" i="4"/>
  <c r="N1696" i="4"/>
  <c r="N1700" i="4"/>
  <c r="N1702" i="4"/>
  <c r="N1704" i="4"/>
  <c r="N1708" i="4"/>
  <c r="N1710" i="4"/>
  <c r="N1712" i="4"/>
  <c r="N1716" i="4"/>
  <c r="N1718" i="4"/>
  <c r="R1819" i="4"/>
  <c r="R1821" i="4"/>
  <c r="R1823" i="4"/>
  <c r="R1857" i="4"/>
  <c r="N1971" i="4"/>
  <c r="N1973" i="4"/>
  <c r="N1975" i="4"/>
  <c r="N1979" i="4"/>
  <c r="N1981" i="4"/>
  <c r="N1987" i="4"/>
  <c r="N1035" i="4"/>
  <c r="N1037" i="4"/>
  <c r="N1039" i="4"/>
  <c r="N1041" i="4"/>
  <c r="N1045" i="4"/>
  <c r="N1049" i="4"/>
  <c r="N1051" i="4"/>
  <c r="N1053" i="4"/>
  <c r="N1055" i="4"/>
  <c r="N1057" i="4"/>
  <c r="N1061" i="4"/>
  <c r="N1071" i="4"/>
  <c r="N1073" i="4"/>
  <c r="N1077" i="4"/>
  <c r="R1128" i="4"/>
  <c r="R1130" i="4"/>
  <c r="R1132" i="4"/>
  <c r="R1134" i="4"/>
  <c r="R1136" i="4"/>
  <c r="R1138" i="4"/>
  <c r="R1154" i="4"/>
  <c r="R1156" i="4"/>
  <c r="R1158" i="4"/>
  <c r="R1160" i="4"/>
  <c r="N1186" i="4"/>
  <c r="N1188" i="4"/>
  <c r="N1190" i="4"/>
  <c r="N1202" i="4"/>
  <c r="R1277" i="4"/>
  <c r="R1279" i="4"/>
  <c r="R1281" i="4"/>
  <c r="N1331" i="4"/>
  <c r="N1333" i="4"/>
  <c r="N1335" i="4"/>
  <c r="R1387" i="4"/>
  <c r="R1389" i="4"/>
  <c r="R1393" i="4"/>
  <c r="R1395" i="4"/>
  <c r="R1397" i="4"/>
  <c r="R1403" i="4"/>
  <c r="R1405" i="4"/>
  <c r="R1407" i="4"/>
  <c r="N1435" i="4"/>
  <c r="N1437" i="4"/>
  <c r="N1449" i="4"/>
  <c r="N1451" i="4"/>
  <c r="N1453" i="4"/>
  <c r="N1455" i="4"/>
  <c r="N1457" i="4"/>
  <c r="N1459" i="4"/>
  <c r="N1465" i="4"/>
  <c r="N1467" i="4"/>
  <c r="N1469" i="4"/>
  <c r="N1471" i="4"/>
  <c r="N1473" i="4"/>
  <c r="N1475" i="4"/>
  <c r="N1479" i="4"/>
  <c r="N1481" i="4"/>
  <c r="N1483" i="4"/>
  <c r="N1487" i="4"/>
  <c r="N1489" i="4"/>
  <c r="N1491" i="4"/>
  <c r="N1493" i="4"/>
  <c r="N1495" i="4"/>
  <c r="N1497" i="4"/>
  <c r="N1499" i="4"/>
  <c r="N1501" i="4"/>
  <c r="N1503" i="4"/>
  <c r="N1505" i="4"/>
  <c r="N1507" i="4"/>
  <c r="R1610" i="4"/>
  <c r="R1612" i="4"/>
  <c r="R1640" i="4"/>
  <c r="R1642" i="4"/>
  <c r="R1644" i="4"/>
  <c r="R1648" i="4"/>
  <c r="R1650" i="4"/>
  <c r="R1652" i="4"/>
  <c r="R1656" i="4"/>
  <c r="R1658" i="4"/>
  <c r="N1804" i="4"/>
  <c r="N1806" i="4"/>
  <c r="N1808" i="4"/>
  <c r="N2169" i="4"/>
  <c r="R1734" i="4"/>
  <c r="R1754" i="4"/>
  <c r="R1756" i="4"/>
  <c r="R1760" i="4"/>
  <c r="R1762" i="4"/>
  <c r="R1764" i="4"/>
  <c r="R1768" i="4"/>
  <c r="R1770" i="4"/>
  <c r="R1772" i="4"/>
  <c r="R1776" i="4"/>
  <c r="R1778" i="4"/>
  <c r="R1780" i="4"/>
  <c r="R1784" i="4"/>
  <c r="R1786" i="4"/>
  <c r="R1788" i="4"/>
  <c r="R1792" i="4"/>
  <c r="R1794" i="4"/>
  <c r="R1796" i="4"/>
  <c r="R1800" i="4"/>
  <c r="N1820" i="4"/>
  <c r="N1822" i="4"/>
  <c r="N1824" i="4"/>
  <c r="N1826" i="4"/>
  <c r="N1830" i="4"/>
  <c r="N1832" i="4"/>
  <c r="N1834" i="4"/>
  <c r="N1836" i="4"/>
  <c r="N1842" i="4"/>
  <c r="N1844" i="4"/>
  <c r="N1846" i="4"/>
  <c r="N1848" i="4"/>
  <c r="N1850" i="4"/>
  <c r="N1852" i="4"/>
  <c r="N1854" i="4"/>
  <c r="N1955" i="4"/>
  <c r="N1957" i="4"/>
  <c r="N1959" i="4"/>
  <c r="N1963" i="4"/>
  <c r="N1965" i="4"/>
  <c r="R1988" i="4"/>
  <c r="R1990" i="4"/>
  <c r="R1992" i="4"/>
  <c r="N2068" i="4"/>
  <c r="N2072" i="4"/>
  <c r="N2074" i="4"/>
  <c r="N2076" i="4"/>
  <c r="N2080" i="4"/>
  <c r="N2082" i="4"/>
  <c r="N2084" i="4"/>
  <c r="N2141" i="4"/>
  <c r="N2143" i="4"/>
  <c r="R2172" i="4"/>
  <c r="R2285" i="4"/>
  <c r="R2287" i="4"/>
  <c r="R2289" i="4"/>
  <c r="R2299" i="4"/>
  <c r="N2343" i="4"/>
  <c r="N2345" i="4"/>
  <c r="N2347" i="4"/>
  <c r="N2351" i="4"/>
  <c r="N2355" i="4"/>
  <c r="R2360" i="4"/>
  <c r="R2388" i="4"/>
  <c r="R2390" i="4"/>
  <c r="R2418" i="4"/>
  <c r="N2438" i="4"/>
  <c r="N2444" i="4"/>
  <c r="N2509" i="4"/>
  <c r="N2517" i="4"/>
  <c r="R2552" i="4"/>
  <c r="R2554" i="4"/>
  <c r="R2556" i="4"/>
  <c r="R2558" i="4"/>
  <c r="R2560" i="4"/>
  <c r="R2562" i="4"/>
  <c r="R2564" i="4"/>
  <c r="R2598" i="4"/>
  <c r="R2600" i="4"/>
  <c r="R2602" i="4"/>
  <c r="R2604" i="4"/>
  <c r="R2606" i="4"/>
  <c r="R2608" i="4"/>
  <c r="R2610" i="4"/>
  <c r="N2612" i="4"/>
  <c r="N2614" i="4"/>
  <c r="N2616" i="4"/>
  <c r="N2618" i="4"/>
  <c r="R2701" i="4"/>
  <c r="R2833" i="4"/>
  <c r="R2853" i="4"/>
  <c r="N3037" i="4"/>
  <c r="N3039" i="4"/>
  <c r="R2509" i="4"/>
  <c r="R1739" i="4"/>
  <c r="R1741" i="4"/>
  <c r="R1743" i="4"/>
  <c r="R1747" i="4"/>
  <c r="R1749" i="4"/>
  <c r="R1751" i="4"/>
  <c r="N1757" i="4"/>
  <c r="N1765" i="4"/>
  <c r="R1834" i="4"/>
  <c r="R1844" i="4"/>
  <c r="R1862" i="4"/>
  <c r="R1864" i="4"/>
  <c r="R1868" i="4"/>
  <c r="R1870" i="4"/>
  <c r="R1876" i="4"/>
  <c r="R1878" i="4"/>
  <c r="R1880" i="4"/>
  <c r="R1882" i="4"/>
  <c r="R1884" i="4"/>
  <c r="R1886" i="4"/>
  <c r="R1888" i="4"/>
  <c r="R1892" i="4"/>
  <c r="R1894" i="4"/>
  <c r="R1900" i="4"/>
  <c r="R1902" i="4"/>
  <c r="R1904" i="4"/>
  <c r="N1928" i="4"/>
  <c r="N1930" i="4"/>
  <c r="N1932" i="4"/>
  <c r="N1936" i="4"/>
  <c r="N1938" i="4"/>
  <c r="N1940" i="4"/>
  <c r="N1942" i="4"/>
  <c r="N1944" i="4"/>
  <c r="N1946" i="4"/>
  <c r="N1948" i="4"/>
  <c r="N1952" i="4"/>
  <c r="N1954" i="4"/>
  <c r="R1971" i="4"/>
  <c r="R1975" i="4"/>
  <c r="R1977" i="4"/>
  <c r="R1979" i="4"/>
  <c r="R1983" i="4"/>
  <c r="R1985" i="4"/>
  <c r="N1995" i="4"/>
  <c r="N2126" i="4"/>
  <c r="N2128" i="4"/>
  <c r="N2130" i="4"/>
  <c r="N2132" i="4"/>
  <c r="N2134" i="4"/>
  <c r="N2136" i="4"/>
  <c r="N2138" i="4"/>
  <c r="N2140" i="4"/>
  <c r="R2145" i="4"/>
  <c r="R2147" i="4"/>
  <c r="R2149" i="4"/>
  <c r="R2153" i="4"/>
  <c r="R2155" i="4"/>
  <c r="R2157" i="4"/>
  <c r="R2159" i="4"/>
  <c r="R2161" i="4"/>
  <c r="R2173" i="4"/>
  <c r="R2179" i="4"/>
  <c r="R2181" i="4"/>
  <c r="R2183" i="4"/>
  <c r="R2185" i="4"/>
  <c r="R2187" i="4"/>
  <c r="R2189" i="4"/>
  <c r="R2191" i="4"/>
  <c r="R2193" i="4"/>
  <c r="R2195" i="4"/>
  <c r="R2197" i="4"/>
  <c r="R2199" i="4"/>
  <c r="R2203" i="4"/>
  <c r="N2213" i="4"/>
  <c r="N2215" i="4"/>
  <c r="N2302" i="4"/>
  <c r="N2304" i="4"/>
  <c r="N2306" i="4"/>
  <c r="N2308" i="4"/>
  <c r="N2310" i="4"/>
  <c r="R2357" i="4"/>
  <c r="R2359" i="4"/>
  <c r="R2361" i="4"/>
  <c r="R2363" i="4"/>
  <c r="R2365" i="4"/>
  <c r="R2367" i="4"/>
  <c r="R2369" i="4"/>
  <c r="R2371" i="4"/>
  <c r="N2417" i="4"/>
  <c r="N2421" i="4"/>
  <c r="N2425" i="4"/>
  <c r="N2427" i="4"/>
  <c r="N2435" i="4"/>
  <c r="N2439" i="4"/>
  <c r="N2443" i="4"/>
  <c r="N2459" i="4"/>
  <c r="N2494" i="4"/>
  <c r="N2496" i="4"/>
  <c r="N2500" i="4"/>
  <c r="N2504" i="4"/>
  <c r="N2508" i="4"/>
  <c r="N2510" i="4"/>
  <c r="N2512" i="4"/>
  <c r="N2514" i="4"/>
  <c r="R2527" i="4"/>
  <c r="R2529" i="4"/>
  <c r="R2531" i="4"/>
  <c r="R2626" i="4"/>
  <c r="R2628" i="4"/>
  <c r="R2630" i="4"/>
  <c r="R2632" i="4"/>
  <c r="R2634" i="4"/>
  <c r="R2636" i="4"/>
  <c r="R2638" i="4"/>
  <c r="R2640" i="4"/>
  <c r="R2642" i="4"/>
  <c r="R2644" i="4"/>
  <c r="R2646" i="4"/>
  <c r="R2648" i="4"/>
  <c r="R2650" i="4"/>
  <c r="R2652" i="4"/>
  <c r="R2654" i="4"/>
  <c r="R2656" i="4"/>
  <c r="R2658" i="4"/>
  <c r="R2660" i="4"/>
  <c r="R2662" i="4"/>
  <c r="R2664" i="4"/>
  <c r="R2666" i="4"/>
  <c r="R2668" i="4"/>
  <c r="R2670" i="4"/>
  <c r="R2672" i="4"/>
  <c r="R2674" i="4"/>
  <c r="R2676" i="4"/>
  <c r="R2678" i="4"/>
  <c r="R2680" i="4"/>
  <c r="R2682" i="4"/>
  <c r="R2684" i="4"/>
  <c r="R2686" i="4"/>
  <c r="R2688" i="4"/>
  <c r="R2690" i="4"/>
  <c r="R2692" i="4"/>
  <c r="R2762" i="4"/>
  <c r="R2864" i="4"/>
  <c r="R2866" i="4"/>
  <c r="R2868" i="4"/>
  <c r="R2870" i="4"/>
  <c r="R2872" i="4"/>
  <c r="R2876" i="4"/>
  <c r="R2878" i="4"/>
  <c r="R2880" i="4"/>
  <c r="R2882" i="4"/>
  <c r="R2884" i="4"/>
  <c r="R2888" i="4"/>
  <c r="R2892" i="4"/>
  <c r="R2894" i="4"/>
  <c r="R2896" i="4"/>
  <c r="R2898" i="4"/>
  <c r="R2900" i="4"/>
  <c r="R2904" i="4"/>
  <c r="R2906" i="4"/>
  <c r="R2908" i="4"/>
  <c r="R2910" i="4"/>
  <c r="R3005" i="4"/>
  <c r="R3009" i="4"/>
  <c r="R1815" i="4"/>
  <c r="N1825" i="4"/>
  <c r="N1899" i="4"/>
  <c r="N1901" i="4"/>
  <c r="N1903" i="4"/>
  <c r="R1922" i="4"/>
  <c r="R1924" i="4"/>
  <c r="R1926" i="4"/>
  <c r="R2043" i="4"/>
  <c r="R2051" i="4"/>
  <c r="R2053" i="4"/>
  <c r="R2055" i="4"/>
  <c r="R2057" i="4"/>
  <c r="R2059" i="4"/>
  <c r="N2168" i="4"/>
  <c r="N2170" i="4"/>
  <c r="N2172" i="4"/>
  <c r="R2213" i="4"/>
  <c r="R2215" i="4"/>
  <c r="N2271" i="4"/>
  <c r="R2296" i="4"/>
  <c r="R2312" i="4"/>
  <c r="R2314" i="4"/>
  <c r="R2316" i="4"/>
  <c r="N2358" i="4"/>
  <c r="N2360" i="4"/>
  <c r="N2362" i="4"/>
  <c r="N2366" i="4"/>
  <c r="N2368" i="4"/>
  <c r="N2370" i="4"/>
  <c r="N2374" i="4"/>
  <c r="N2376" i="4"/>
  <c r="N2378" i="4"/>
  <c r="R2421" i="4"/>
  <c r="R2423" i="4"/>
  <c r="R2425" i="4"/>
  <c r="R2429" i="4"/>
  <c r="R2431" i="4"/>
  <c r="R2457" i="4"/>
  <c r="R2463" i="4"/>
  <c r="N2475" i="4"/>
  <c r="N2479" i="4"/>
  <c r="R2508" i="4"/>
  <c r="R2512" i="4"/>
  <c r="N2532" i="4"/>
  <c r="N2534" i="4"/>
  <c r="N2536" i="4"/>
  <c r="R2553" i="4"/>
  <c r="R2611" i="4"/>
  <c r="N2623" i="4"/>
  <c r="N2797" i="4"/>
  <c r="R2613" i="4"/>
  <c r="N2707" i="4"/>
  <c r="N2711" i="4"/>
  <c r="N2715" i="4"/>
  <c r="N2719" i="4"/>
  <c r="N2723" i="4"/>
  <c r="N2731" i="4"/>
  <c r="N2735" i="4"/>
  <c r="N2739" i="4"/>
  <c r="N2743" i="4"/>
  <c r="N2747" i="4"/>
  <c r="N2755" i="4"/>
  <c r="R2800" i="4"/>
  <c r="R2802" i="4"/>
  <c r="R2804" i="4"/>
  <c r="R2806" i="4"/>
  <c r="R2808" i="4"/>
  <c r="R2810" i="4"/>
  <c r="R2812" i="4"/>
  <c r="R2816" i="4"/>
  <c r="N2944" i="4"/>
  <c r="N2946" i="4"/>
  <c r="N2948" i="4"/>
  <c r="N2952" i="4"/>
  <c r="R2985" i="4"/>
  <c r="R2987" i="4"/>
  <c r="R2991" i="4"/>
  <c r="N3019" i="4"/>
  <c r="N3021" i="4"/>
  <c r="N3023" i="4"/>
  <c r="N3027" i="4"/>
  <c r="N3029" i="4"/>
  <c r="N3031" i="4"/>
  <c r="R3054" i="4"/>
  <c r="R3056" i="4"/>
  <c r="R3060" i="4"/>
  <c r="R3062" i="4"/>
  <c r="R3064" i="4"/>
  <c r="R3068" i="4"/>
  <c r="R3076" i="4"/>
  <c r="R3078" i="4"/>
  <c r="R3080" i="4"/>
  <c r="N3088" i="4"/>
  <c r="N3090" i="4"/>
  <c r="R3107" i="4"/>
  <c r="R3109" i="4"/>
  <c r="N3129" i="4"/>
  <c r="N3151" i="4"/>
  <c r="N3153" i="4"/>
  <c r="N3155" i="4"/>
  <c r="N3157" i="4"/>
  <c r="N3171" i="4"/>
  <c r="N3175" i="4"/>
  <c r="R3220" i="4"/>
  <c r="R3224" i="4"/>
  <c r="R3242" i="4"/>
  <c r="N3256" i="4"/>
  <c r="N3258" i="4"/>
  <c r="N3262" i="4"/>
  <c r="N3264" i="4"/>
  <c r="N3270" i="4"/>
  <c r="N3272" i="4"/>
  <c r="N3274" i="4"/>
  <c r="N3290" i="4"/>
  <c r="N3294" i="4"/>
  <c r="N3302" i="4"/>
  <c r="N3304" i="4"/>
  <c r="R3323" i="4"/>
  <c r="R3343" i="4"/>
  <c r="R3351" i="4"/>
  <c r="R3353" i="4"/>
  <c r="R3355" i="4"/>
  <c r="R3357" i="4"/>
  <c r="R3367" i="4"/>
  <c r="R3369" i="4"/>
  <c r="R3371" i="4"/>
  <c r="R3373" i="4"/>
  <c r="R3375" i="4"/>
  <c r="R3377" i="4"/>
  <c r="R3387" i="4"/>
  <c r="R3389" i="4"/>
  <c r="N3391" i="4"/>
  <c r="N3423" i="4"/>
  <c r="N3531" i="4"/>
  <c r="N3567" i="4"/>
  <c r="R3740" i="4"/>
  <c r="N2829" i="4"/>
  <c r="R2960" i="4"/>
  <c r="R2964" i="4"/>
  <c r="R2966" i="4"/>
  <c r="R2968" i="4"/>
  <c r="N2988" i="4"/>
  <c r="N2994" i="4"/>
  <c r="N2996" i="4"/>
  <c r="N3008" i="4"/>
  <c r="R3092" i="4"/>
  <c r="R3094" i="4"/>
  <c r="R3096" i="4"/>
  <c r="R3155" i="4"/>
  <c r="R3183" i="4"/>
  <c r="R3187" i="4"/>
  <c r="R3189" i="4"/>
  <c r="R3191" i="4"/>
  <c r="R3193" i="4"/>
  <c r="R3296" i="4"/>
  <c r="R3300" i="4"/>
  <c r="R3324" i="4"/>
  <c r="R3326" i="4"/>
  <c r="N2957" i="4"/>
  <c r="R3073" i="4"/>
  <c r="R3124" i="4"/>
  <c r="N3160" i="4"/>
  <c r="N3172" i="4"/>
  <c r="R3384" i="4"/>
  <c r="R2694" i="4"/>
  <c r="R2696" i="4"/>
  <c r="R2698" i="4"/>
  <c r="R2700" i="4"/>
  <c r="R2702" i="4"/>
  <c r="R2704" i="4"/>
  <c r="N2820" i="4"/>
  <c r="N2822" i="4"/>
  <c r="N2824" i="4"/>
  <c r="N2826" i="4"/>
  <c r="N2828" i="4"/>
  <c r="N2830" i="4"/>
  <c r="N2832" i="4"/>
  <c r="N2836" i="4"/>
  <c r="N2838" i="4"/>
  <c r="N2840" i="4"/>
  <c r="N2842" i="4"/>
  <c r="N2844" i="4"/>
  <c r="N2846" i="4"/>
  <c r="N2848" i="4"/>
  <c r="N2852" i="4"/>
  <c r="R2953" i="4"/>
  <c r="R2955" i="4"/>
  <c r="R2959" i="4"/>
  <c r="R2961" i="4"/>
  <c r="R2963" i="4"/>
  <c r="N2973" i="4"/>
  <c r="N2975" i="4"/>
  <c r="N2979" i="4"/>
  <c r="N2981" i="4"/>
  <c r="R3000" i="4"/>
  <c r="N3042" i="4"/>
  <c r="N3044" i="4"/>
  <c r="N3048" i="4"/>
  <c r="N3050" i="4"/>
  <c r="N3052" i="4"/>
  <c r="N3056" i="4"/>
  <c r="N3072" i="4"/>
  <c r="N3097" i="4"/>
  <c r="N3101" i="4"/>
  <c r="N3103" i="4"/>
  <c r="N3105" i="4"/>
  <c r="N3107" i="4"/>
  <c r="N3109" i="4"/>
  <c r="N3111" i="4"/>
  <c r="N3113" i="4"/>
  <c r="N3115" i="4"/>
  <c r="N3117" i="4"/>
  <c r="N3119" i="4"/>
  <c r="N3125" i="4"/>
  <c r="N3127" i="4"/>
  <c r="R3170" i="4"/>
  <c r="R3174" i="4"/>
  <c r="N3222" i="4"/>
  <c r="N3224" i="4"/>
  <c r="N3240" i="4"/>
  <c r="N3242" i="4"/>
  <c r="R3255" i="4"/>
  <c r="R3257" i="4"/>
  <c r="R3259" i="4"/>
  <c r="R3263" i="4"/>
  <c r="R3265" i="4"/>
  <c r="R3267" i="4"/>
  <c r="R3269" i="4"/>
  <c r="R3271" i="4"/>
  <c r="R3273" i="4"/>
  <c r="R3275" i="4"/>
  <c r="R3277" i="4"/>
  <c r="R3289" i="4"/>
  <c r="R3291" i="4"/>
  <c r="R3293" i="4"/>
  <c r="R3301" i="4"/>
  <c r="R3303" i="4"/>
  <c r="N3345" i="4"/>
  <c r="N3351" i="4"/>
  <c r="N3353" i="4"/>
  <c r="N3355" i="4"/>
  <c r="N3357" i="4"/>
  <c r="N3359" i="4"/>
  <c r="N3373" i="4"/>
  <c r="N3375" i="4"/>
  <c r="N3780" i="4"/>
  <c r="N3782" i="4"/>
  <c r="R3584" i="4"/>
  <c r="N3387" i="4"/>
  <c r="N3389" i="4"/>
  <c r="R3466" i="4"/>
  <c r="R3482" i="4"/>
  <c r="N3580" i="4"/>
  <c r="N3592" i="4"/>
  <c r="N3596" i="4"/>
  <c r="N3614" i="4"/>
  <c r="N3618" i="4"/>
  <c r="N3622" i="4"/>
  <c r="N3626" i="4"/>
  <c r="N3630" i="4"/>
  <c r="N3634" i="4"/>
  <c r="N3638" i="4"/>
  <c r="N3642" i="4"/>
  <c r="N3646" i="4"/>
  <c r="N3650" i="4"/>
  <c r="N3654" i="4"/>
  <c r="N3658" i="4"/>
  <c r="N3662" i="4"/>
  <c r="R3675" i="4"/>
  <c r="R3677" i="4"/>
  <c r="R3679" i="4"/>
  <c r="R3681" i="4"/>
  <c r="R3683" i="4"/>
  <c r="R3691" i="4"/>
  <c r="R3693" i="4"/>
  <c r="R3695" i="4"/>
  <c r="R3697" i="4"/>
  <c r="N3701" i="4"/>
  <c r="N3703" i="4"/>
  <c r="N3705" i="4"/>
  <c r="N3707" i="4"/>
  <c r="N3717" i="4"/>
  <c r="N3719" i="4"/>
  <c r="N3721" i="4"/>
  <c r="N3723" i="4"/>
  <c r="N3725" i="4"/>
  <c r="N3727" i="4"/>
  <c r="R3732" i="4"/>
  <c r="R3734" i="4"/>
  <c r="R3736" i="4"/>
  <c r="R3738" i="4"/>
  <c r="R3785" i="4"/>
  <c r="R3787" i="4"/>
  <c r="R3789" i="4"/>
  <c r="R3793" i="4"/>
  <c r="R3795" i="4"/>
  <c r="R3797" i="4"/>
  <c r="R3803" i="4"/>
  <c r="R3805" i="4"/>
  <c r="R3809" i="4"/>
  <c r="N3849" i="4"/>
  <c r="N3863" i="4"/>
  <c r="N3865" i="4"/>
  <c r="N3877" i="4"/>
  <c r="N3881" i="4"/>
  <c r="N3883" i="4"/>
  <c r="N3885" i="4"/>
  <c r="N3889" i="4"/>
  <c r="N3891" i="4"/>
  <c r="N3893" i="4"/>
  <c r="N3895" i="4"/>
  <c r="N3897" i="4"/>
  <c r="N3907" i="4"/>
  <c r="N3909" i="4"/>
  <c r="N3915" i="4"/>
  <c r="N3917" i="4"/>
  <c r="R3940" i="4"/>
  <c r="R3942" i="4"/>
  <c r="R3950" i="4"/>
  <c r="R3954" i="4"/>
  <c r="R3956" i="4"/>
  <c r="R3958" i="4"/>
  <c r="R3960" i="4"/>
  <c r="R3962" i="4"/>
  <c r="R3964" i="4"/>
  <c r="R3966" i="4"/>
  <c r="R3968" i="4"/>
  <c r="R3970" i="4"/>
  <c r="R4289" i="4"/>
  <c r="R4293" i="4"/>
  <c r="R4297" i="4"/>
  <c r="R4303" i="4"/>
  <c r="R4305" i="4"/>
  <c r="R4307" i="4"/>
  <c r="R4309" i="4"/>
  <c r="R4317" i="4"/>
  <c r="R4319" i="4"/>
  <c r="R4321" i="4"/>
  <c r="R4323" i="4"/>
  <c r="R4325" i="4"/>
  <c r="R4327" i="4"/>
  <c r="R4329" i="4"/>
  <c r="R4331" i="4"/>
  <c r="R4353" i="4"/>
  <c r="R3877" i="4"/>
  <c r="R3909" i="4"/>
  <c r="R3929" i="4"/>
  <c r="N3963" i="4"/>
  <c r="N3340" i="4"/>
  <c r="N3386" i="4"/>
  <c r="N3388" i="4"/>
  <c r="R3451" i="4"/>
  <c r="R3483" i="4"/>
  <c r="R3487" i="4"/>
  <c r="R3491" i="4"/>
  <c r="R3495" i="4"/>
  <c r="R3543" i="4"/>
  <c r="N3613" i="4"/>
  <c r="N3615" i="4"/>
  <c r="N3619" i="4"/>
  <c r="N3621" i="4"/>
  <c r="R3680" i="4"/>
  <c r="R3682" i="4"/>
  <c r="R3692" i="4"/>
  <c r="R3694" i="4"/>
  <c r="R3696" i="4"/>
  <c r="R3698" i="4"/>
  <c r="N3773" i="4"/>
  <c r="N3775" i="4"/>
  <c r="N3777" i="4"/>
  <c r="R3778" i="4"/>
  <c r="R3784" i="4"/>
  <c r="R3788" i="4"/>
  <c r="R3790" i="4"/>
  <c r="R3808" i="4"/>
  <c r="N3852" i="4"/>
  <c r="N3854" i="4"/>
  <c r="N3856" i="4"/>
  <c r="N3858" i="4"/>
  <c r="N3860" i="4"/>
  <c r="N3868" i="4"/>
  <c r="N3870" i="4"/>
  <c r="N3872" i="4"/>
  <c r="N3876" i="4"/>
  <c r="N3900" i="4"/>
  <c r="N3902" i="4"/>
  <c r="N3904" i="4"/>
  <c r="N3920" i="4"/>
  <c r="N3922" i="4"/>
  <c r="N3924" i="4"/>
  <c r="N3926" i="4"/>
  <c r="N3928" i="4"/>
  <c r="N3930" i="4"/>
  <c r="R3939" i="4"/>
  <c r="R3943" i="4"/>
  <c r="R3945" i="4"/>
  <c r="R3947" i="4"/>
  <c r="R3949" i="4"/>
  <c r="R3951" i="4"/>
  <c r="R3953" i="4"/>
  <c r="R3955" i="4"/>
  <c r="R3959" i="4"/>
  <c r="R3961" i="4"/>
  <c r="R3967" i="4"/>
  <c r="R3969" i="4"/>
  <c r="R3971" i="4"/>
  <c r="R3376" i="4"/>
  <c r="N3402" i="4"/>
  <c r="N3404" i="4"/>
  <c r="N3406" i="4"/>
  <c r="N3410" i="4"/>
  <c r="N3426" i="4"/>
  <c r="N3430" i="4"/>
  <c r="N3436" i="4"/>
  <c r="N3452" i="4"/>
  <c r="N3454" i="4"/>
  <c r="N3468" i="4"/>
  <c r="N3470" i="4"/>
  <c r="N3472" i="4"/>
  <c r="N3474" i="4"/>
  <c r="N3484" i="4"/>
  <c r="N3486" i="4"/>
  <c r="N3488" i="4"/>
  <c r="N3490" i="4"/>
  <c r="N3492" i="4"/>
  <c r="N3494" i="4"/>
  <c r="N3496" i="4"/>
  <c r="N3498" i="4"/>
  <c r="N3500" i="4"/>
  <c r="N3502" i="4"/>
  <c r="N3504" i="4"/>
  <c r="N3506" i="4"/>
  <c r="N3508" i="4"/>
  <c r="N3510" i="4"/>
  <c r="N3512" i="4"/>
  <c r="N3520" i="4"/>
  <c r="N3522" i="4"/>
  <c r="N3524" i="4"/>
  <c r="N3526" i="4"/>
  <c r="N3528" i="4"/>
  <c r="N3530" i="4"/>
  <c r="N3532" i="4"/>
  <c r="N3534" i="4"/>
  <c r="N3536" i="4"/>
  <c r="N3538" i="4"/>
  <c r="N3540" i="4"/>
  <c r="N3542" i="4"/>
  <c r="N3544" i="4"/>
  <c r="N3546" i="4"/>
  <c r="N3548" i="4"/>
  <c r="N3550" i="4"/>
  <c r="N3552" i="4"/>
  <c r="N3554" i="4"/>
  <c r="N3556" i="4"/>
  <c r="N3558" i="4"/>
  <c r="N3560" i="4"/>
  <c r="N3562" i="4"/>
  <c r="N3564" i="4"/>
  <c r="R3579" i="4"/>
  <c r="R3581" i="4"/>
  <c r="R3585" i="4"/>
  <c r="R3587" i="4"/>
  <c r="R3589" i="4"/>
  <c r="R3591" i="4"/>
  <c r="R3593" i="4"/>
  <c r="R3595" i="4"/>
  <c r="R3603" i="4"/>
  <c r="R3607" i="4"/>
  <c r="R3609" i="4"/>
  <c r="N3730" i="4"/>
  <c r="R3739" i="4"/>
  <c r="R3741" i="4"/>
  <c r="R3743" i="4"/>
  <c r="R3745" i="4"/>
  <c r="R3747" i="4"/>
  <c r="R3749" i="4"/>
  <c r="R3751" i="4"/>
  <c r="R3759" i="4"/>
  <c r="R3761" i="4"/>
  <c r="R3763" i="4"/>
  <c r="R3765" i="4"/>
  <c r="R3767" i="4"/>
  <c r="R3832" i="4"/>
  <c r="R3836" i="4"/>
  <c r="R3838" i="4"/>
  <c r="R3840" i="4"/>
  <c r="N4083" i="4"/>
  <c r="R4009" i="4"/>
  <c r="R4033" i="4"/>
  <c r="N4359" i="4"/>
  <c r="N4361" i="4"/>
  <c r="N4363" i="4"/>
  <c r="N4371" i="4"/>
  <c r="N3813" i="4"/>
  <c r="N3815" i="4"/>
  <c r="N3817" i="4"/>
  <c r="N3821" i="4"/>
  <c r="N3823" i="4"/>
  <c r="N3825" i="4"/>
  <c r="N3829" i="4"/>
  <c r="N3831" i="4"/>
  <c r="N3833" i="4"/>
  <c r="N3837" i="4"/>
  <c r="R3898" i="4"/>
  <c r="R3930" i="4"/>
  <c r="R3932" i="4"/>
  <c r="R3934" i="4"/>
  <c r="R3936" i="4"/>
  <c r="N3976" i="4"/>
  <c r="R3992" i="4"/>
  <c r="R3994" i="4"/>
  <c r="R3996" i="4"/>
  <c r="R3998" i="4"/>
  <c r="R4000" i="4"/>
  <c r="R4002" i="4"/>
  <c r="R4004" i="4"/>
  <c r="R4006" i="4"/>
  <c r="R4008" i="4"/>
  <c r="R4010" i="4"/>
  <c r="R4012" i="4"/>
  <c r="R4020" i="4"/>
  <c r="R4022" i="4"/>
  <c r="R4024" i="4"/>
  <c r="R4026" i="4"/>
  <c r="R4028" i="4"/>
  <c r="R4030" i="4"/>
  <c r="R4032" i="4"/>
  <c r="N4046" i="4"/>
  <c r="N4070" i="4"/>
  <c r="N4084" i="4"/>
  <c r="N4086" i="4"/>
  <c r="N4100" i="4"/>
  <c r="N4102" i="4"/>
  <c r="N4106" i="4"/>
  <c r="N4108" i="4"/>
  <c r="N4110" i="4"/>
  <c r="R4271" i="4"/>
  <c r="R4287" i="4"/>
  <c r="N4355" i="4"/>
  <c r="R4372" i="4"/>
  <c r="R4374" i="4"/>
  <c r="R4376" i="4"/>
  <c r="R4378" i="4"/>
  <c r="R4380" i="4"/>
  <c r="R4388" i="4"/>
  <c r="N4418" i="4"/>
  <c r="R3979" i="4"/>
  <c r="R3981" i="4"/>
  <c r="R3991" i="4"/>
  <c r="N4035" i="4"/>
  <c r="N4043" i="4"/>
  <c r="N4055" i="4"/>
  <c r="N4059" i="4"/>
  <c r="N4063" i="4"/>
  <c r="N4067" i="4"/>
  <c r="R4084" i="4"/>
  <c r="R4100" i="4"/>
  <c r="R4134" i="4"/>
  <c r="R4136" i="4"/>
  <c r="R4138" i="4"/>
  <c r="R4142" i="4"/>
  <c r="R4146" i="4"/>
  <c r="R4148" i="4"/>
  <c r="R4150" i="4"/>
  <c r="R4152" i="4"/>
  <c r="R4154" i="4"/>
  <c r="R4160" i="4"/>
  <c r="R4162" i="4"/>
  <c r="R4164" i="4"/>
  <c r="R4166" i="4"/>
  <c r="R4168" i="4"/>
  <c r="R4172" i="4"/>
  <c r="R4178" i="4"/>
  <c r="R4180" i="4"/>
  <c r="R4184" i="4"/>
  <c r="R4186" i="4"/>
  <c r="R4188" i="4"/>
  <c r="R4190" i="4"/>
  <c r="R4192" i="4"/>
  <c r="R4196" i="4"/>
  <c r="R4220" i="4"/>
  <c r="R4222" i="4"/>
  <c r="R4224" i="4"/>
  <c r="R4228" i="4"/>
  <c r="R4232" i="4"/>
  <c r="R4236" i="4"/>
  <c r="R4238" i="4"/>
  <c r="R4240" i="4"/>
  <c r="R4248" i="4"/>
  <c r="R4252" i="4"/>
  <c r="R4254" i="4"/>
  <c r="R4256" i="4"/>
  <c r="R4260" i="4"/>
  <c r="N4292" i="4"/>
  <c r="N4294" i="4"/>
  <c r="N4296" i="4"/>
  <c r="N4298" i="4"/>
  <c r="N4300" i="4"/>
  <c r="N4304" i="4"/>
  <c r="N4306" i="4"/>
  <c r="N4308" i="4"/>
  <c r="N4310" i="4"/>
  <c r="N4318" i="4"/>
  <c r="N4320" i="4"/>
  <c r="N4322" i="4"/>
  <c r="N4324" i="4"/>
  <c r="N4326" i="4"/>
  <c r="N4328" i="4"/>
  <c r="N4330" i="4"/>
  <c r="N4332" i="4"/>
  <c r="N4334" i="4"/>
  <c r="N4336" i="4"/>
  <c r="N4338" i="4"/>
  <c r="N4340" i="4"/>
  <c r="N4342" i="4"/>
  <c r="N4344" i="4"/>
  <c r="N4346" i="4"/>
  <c r="N4348" i="4"/>
  <c r="N4350" i="4"/>
  <c r="N4352" i="4"/>
  <c r="N4405" i="4"/>
  <c r="N4407" i="4"/>
  <c r="N4409" i="4"/>
  <c r="R4422" i="4"/>
  <c r="R4424" i="4"/>
  <c r="R4434" i="4"/>
  <c r="R4436" i="4"/>
  <c r="R4438" i="4"/>
  <c r="R4440" i="4"/>
  <c r="N4089" i="4"/>
  <c r="N4091" i="4"/>
  <c r="N4097" i="4"/>
  <c r="N4107" i="4"/>
  <c r="N4111" i="4"/>
  <c r="N4115" i="4"/>
  <c r="N4121" i="4"/>
  <c r="N4123" i="4"/>
  <c r="N4125" i="4"/>
  <c r="N4530" i="4"/>
  <c r="N4538" i="4"/>
  <c r="N4827" i="4"/>
  <c r="R4387" i="4"/>
  <c r="N3992" i="4"/>
  <c r="N3996" i="4"/>
  <c r="N3998" i="4"/>
  <c r="N4000" i="4"/>
  <c r="N4002" i="4"/>
  <c r="N4004" i="4"/>
  <c r="N4006" i="4"/>
  <c r="N4008" i="4"/>
  <c r="N4010" i="4"/>
  <c r="N4012" i="4"/>
  <c r="N4022" i="4"/>
  <c r="N4024" i="4"/>
  <c r="N4026" i="4"/>
  <c r="N4028" i="4"/>
  <c r="N4030" i="4"/>
  <c r="R4083" i="4"/>
  <c r="R4085" i="4"/>
  <c r="R4091" i="4"/>
  <c r="R4093" i="4"/>
  <c r="R4099" i="4"/>
  <c r="R4101" i="4"/>
  <c r="R4111" i="4"/>
  <c r="R4117" i="4"/>
  <c r="R4119" i="4"/>
  <c r="R4121" i="4"/>
  <c r="R4123" i="4"/>
  <c r="N4139" i="4"/>
  <c r="N4245" i="4"/>
  <c r="N4271" i="4"/>
  <c r="R4290" i="4"/>
  <c r="R4354" i="4"/>
  <c r="N4370" i="4"/>
  <c r="N4378" i="4"/>
  <c r="N4380" i="4"/>
  <c r="N4382" i="4"/>
  <c r="N4384" i="4"/>
  <c r="N4386" i="4"/>
  <c r="N4388" i="4"/>
  <c r="R4415" i="4"/>
  <c r="R4417" i="4"/>
  <c r="N4431" i="4"/>
  <c r="R4789" i="4"/>
  <c r="N4448" i="4"/>
  <c r="N4450" i="4"/>
  <c r="N4452" i="4"/>
  <c r="N4454" i="4"/>
  <c r="N4468" i="4"/>
  <c r="N4470" i="4"/>
  <c r="N4472" i="4"/>
  <c r="N4492" i="4"/>
  <c r="N4494" i="4"/>
  <c r="N4496" i="4"/>
  <c r="N4498" i="4"/>
  <c r="N4500" i="4"/>
  <c r="N4502" i="4"/>
  <c r="N4504" i="4"/>
  <c r="N4506" i="4"/>
  <c r="N4508" i="4"/>
  <c r="N4510" i="4"/>
  <c r="N4512" i="4"/>
  <c r="N4514" i="4"/>
  <c r="N4516" i="4"/>
  <c r="N4518" i="4"/>
  <c r="N4520" i="4"/>
  <c r="R4549" i="4"/>
  <c r="R4553" i="4"/>
  <c r="N4561" i="4"/>
  <c r="N4563" i="4"/>
  <c r="N4565" i="4"/>
  <c r="N4569" i="4"/>
  <c r="R4602" i="4"/>
  <c r="N4678" i="4"/>
  <c r="N4684" i="4"/>
  <c r="N4688" i="4"/>
  <c r="R4711" i="4"/>
  <c r="R4713" i="4"/>
  <c r="R4717" i="4"/>
  <c r="R4721" i="4"/>
  <c r="R4725" i="4"/>
  <c r="R4727" i="4"/>
  <c r="R4729" i="4"/>
  <c r="R4733" i="4"/>
  <c r="R4745" i="4"/>
  <c r="R4747" i="4"/>
  <c r="R4749" i="4"/>
  <c r="R4751" i="4"/>
  <c r="R4753" i="4"/>
  <c r="R4759" i="4"/>
  <c r="R4763" i="4"/>
  <c r="R4765" i="4"/>
  <c r="R4767" i="4"/>
  <c r="R4771" i="4"/>
  <c r="R4773" i="4"/>
  <c r="R4775" i="4"/>
  <c r="R4777" i="4"/>
  <c r="R4779" i="4"/>
  <c r="R4781" i="4"/>
  <c r="R4785" i="4"/>
  <c r="N4795" i="4"/>
  <c r="N4799" i="4"/>
  <c r="N4801" i="4"/>
  <c r="N4803" i="4"/>
  <c r="N4809" i="4"/>
  <c r="N4811" i="4"/>
  <c r="N4813" i="4"/>
  <c r="N4815" i="4"/>
  <c r="N4819" i="4"/>
  <c r="N4821" i="4"/>
  <c r="N4823" i="4"/>
  <c r="R4828" i="4"/>
  <c r="R4832" i="4"/>
  <c r="R4834" i="4"/>
  <c r="N4882" i="4"/>
  <c r="N4884" i="4"/>
  <c r="N4886" i="4"/>
  <c r="N4888" i="4"/>
  <c r="N4890" i="4"/>
  <c r="N4892" i="4"/>
  <c r="N4894" i="4"/>
  <c r="N4896" i="4"/>
  <c r="N4900" i="4"/>
  <c r="N4902" i="4"/>
  <c r="N4904" i="4"/>
  <c r="N4908" i="4"/>
  <c r="R4522" i="4"/>
  <c r="N4714" i="4"/>
  <c r="N4762" i="4"/>
  <c r="N4564" i="4"/>
  <c r="N4568" i="4"/>
  <c r="R4647" i="4"/>
  <c r="N4675" i="4"/>
  <c r="N4677" i="4"/>
  <c r="N4679" i="4"/>
  <c r="N4681" i="4"/>
  <c r="N4683" i="4"/>
  <c r="N4685" i="4"/>
  <c r="N4687" i="4"/>
  <c r="R4712" i="4"/>
  <c r="R4714" i="4"/>
  <c r="R4716" i="4"/>
  <c r="R4718" i="4"/>
  <c r="R4720" i="4"/>
  <c r="R4722" i="4"/>
  <c r="R4724" i="4"/>
  <c r="R4728" i="4"/>
  <c r="R4730" i="4"/>
  <c r="R4732" i="4"/>
  <c r="R4734" i="4"/>
  <c r="R4736" i="4"/>
  <c r="R4740" i="4"/>
  <c r="R4742" i="4"/>
  <c r="R4744" i="4"/>
  <c r="R4746" i="4"/>
  <c r="R4748" i="4"/>
  <c r="R4750" i="4"/>
  <c r="R4752" i="4"/>
  <c r="R4754" i="4"/>
  <c r="R4756" i="4"/>
  <c r="R4760" i="4"/>
  <c r="R4762" i="4"/>
  <c r="R4764" i="4"/>
  <c r="R4766" i="4"/>
  <c r="R4768" i="4"/>
  <c r="R4770" i="4"/>
  <c r="R4772" i="4"/>
  <c r="R4776" i="4"/>
  <c r="R4778" i="4"/>
  <c r="R4784" i="4"/>
  <c r="N4796" i="4"/>
  <c r="N4798" i="4"/>
  <c r="N4800" i="4"/>
  <c r="N4802" i="4"/>
  <c r="N4804" i="4"/>
  <c r="N4806" i="4"/>
  <c r="N4808" i="4"/>
  <c r="N4810" i="4"/>
  <c r="N4812" i="4"/>
  <c r="N4814" i="4"/>
  <c r="N4816" i="4"/>
  <c r="N4820" i="4"/>
  <c r="N4822" i="4"/>
  <c r="N4824" i="4"/>
  <c r="R4831" i="4"/>
  <c r="R4835" i="4"/>
  <c r="N4883" i="4"/>
  <c r="N4887" i="4"/>
  <c r="R4433" i="4"/>
  <c r="R4437" i="4"/>
  <c r="R4441" i="4"/>
  <c r="N4539" i="4"/>
  <c r="N4541" i="4"/>
  <c r="N4545" i="4"/>
  <c r="R4560" i="4"/>
  <c r="N4580" i="4"/>
  <c r="N4584" i="4"/>
  <c r="N4588" i="4"/>
  <c r="N4592" i="4"/>
  <c r="N4596" i="4"/>
  <c r="N4632" i="4"/>
  <c r="N4636" i="4"/>
  <c r="R4649" i="4"/>
  <c r="R4653" i="4"/>
  <c r="R4655" i="4"/>
  <c r="R4657" i="4"/>
  <c r="R4659" i="4"/>
  <c r="R4661" i="4"/>
  <c r="R4665" i="4"/>
  <c r="R4667" i="4"/>
  <c r="R4669" i="4"/>
  <c r="R4673" i="4"/>
  <c r="N4701" i="4"/>
  <c r="N4705" i="4"/>
  <c r="N4826" i="4"/>
  <c r="R4841" i="4"/>
  <c r="R4845" i="4"/>
  <c r="R4847" i="4"/>
  <c r="R4855" i="4"/>
  <c r="R4562" i="4"/>
  <c r="R4681" i="4"/>
  <c r="N4836" i="4"/>
  <c r="N4838" i="4"/>
  <c r="N4840" i="4"/>
  <c r="N4842" i="4"/>
  <c r="N4844" i="4"/>
  <c r="N4846" i="4"/>
  <c r="N4848" i="4"/>
  <c r="N4860" i="4"/>
  <c r="N4862" i="4"/>
  <c r="N4864" i="4"/>
  <c r="N4868" i="4"/>
  <c r="N4870" i="4"/>
  <c r="N4872" i="4"/>
  <c r="N4876" i="4"/>
  <c r="N4878" i="4"/>
  <c r="N4880" i="4"/>
  <c r="N29" i="4"/>
  <c r="N31" i="4"/>
  <c r="N33" i="4"/>
  <c r="N35" i="4"/>
  <c r="N37" i="4"/>
  <c r="N39" i="4"/>
  <c r="N41" i="4"/>
  <c r="N43" i="4"/>
  <c r="R50" i="4"/>
  <c r="R54" i="4"/>
  <c r="N64" i="4"/>
  <c r="N70" i="4"/>
  <c r="R93" i="4"/>
  <c r="R95" i="4"/>
  <c r="R97" i="4"/>
  <c r="R99" i="4"/>
  <c r="R101" i="4"/>
  <c r="R103" i="4"/>
  <c r="R105" i="4"/>
  <c r="R107" i="4"/>
  <c r="R109" i="4"/>
  <c r="R111" i="4"/>
  <c r="N125" i="4"/>
  <c r="N127" i="4"/>
  <c r="N129" i="4"/>
  <c r="N131" i="4"/>
  <c r="R132" i="4"/>
  <c r="R142" i="4"/>
  <c r="R144" i="4"/>
  <c r="R146" i="4"/>
  <c r="N154" i="4"/>
  <c r="N156" i="4"/>
  <c r="N158" i="4"/>
  <c r="N162" i="4"/>
  <c r="N199" i="4"/>
  <c r="N232" i="4"/>
  <c r="N234" i="4"/>
  <c r="N236" i="4"/>
  <c r="N238" i="4"/>
  <c r="N240" i="4"/>
  <c r="N242" i="4"/>
  <c r="R249" i="4"/>
  <c r="R251" i="4"/>
  <c r="R253" i="4"/>
  <c r="R255" i="4"/>
  <c r="R257" i="4"/>
  <c r="R259" i="4"/>
  <c r="R261" i="4"/>
  <c r="N275" i="4"/>
  <c r="N279" i="4"/>
  <c r="N281" i="4"/>
  <c r="N283" i="4"/>
  <c r="N285" i="4"/>
  <c r="N287" i="4"/>
  <c r="N289" i="4"/>
  <c r="N291" i="4"/>
  <c r="N295" i="4"/>
  <c r="N297" i="4"/>
  <c r="N299" i="4"/>
  <c r="N301" i="4"/>
  <c r="N303" i="4"/>
  <c r="N305" i="4"/>
  <c r="R312" i="4"/>
  <c r="R314" i="4"/>
  <c r="R316" i="4"/>
  <c r="R318" i="4"/>
  <c r="R320" i="4"/>
  <c r="R347" i="4"/>
  <c r="R349" i="4"/>
  <c r="N353" i="4"/>
  <c r="N355" i="4"/>
  <c r="N359" i="4"/>
  <c r="N361" i="4"/>
  <c r="R388" i="4"/>
  <c r="R390" i="4"/>
  <c r="R392" i="4"/>
  <c r="R394" i="4"/>
  <c r="N402" i="4"/>
  <c r="N404" i="4"/>
  <c r="N406" i="4"/>
  <c r="N408" i="4"/>
  <c r="N410" i="4"/>
  <c r="N412" i="4"/>
  <c r="N414" i="4"/>
  <c r="N447" i="4"/>
  <c r="N449" i="4"/>
  <c r="N451" i="4"/>
  <c r="N455" i="4"/>
  <c r="N459" i="4"/>
  <c r="N463" i="4"/>
  <c r="N467" i="4"/>
  <c r="N471" i="4"/>
  <c r="N473" i="4"/>
  <c r="N475" i="4"/>
  <c r="N479" i="4"/>
  <c r="R480" i="4"/>
  <c r="R482" i="4"/>
  <c r="R484" i="4"/>
  <c r="R486" i="4"/>
  <c r="R488" i="4"/>
  <c r="R594" i="4"/>
  <c r="R29" i="4"/>
  <c r="R31" i="4"/>
  <c r="R33" i="4"/>
  <c r="R35" i="4"/>
  <c r="R37" i="4"/>
  <c r="R39" i="4"/>
  <c r="R41" i="4"/>
  <c r="R43" i="4"/>
  <c r="N51" i="4"/>
  <c r="N53" i="4"/>
  <c r="R70" i="4"/>
  <c r="R72" i="4"/>
  <c r="N80" i="4"/>
  <c r="N94" i="4"/>
  <c r="N98" i="4"/>
  <c r="N100" i="4"/>
  <c r="N102" i="4"/>
  <c r="N106" i="4"/>
  <c r="N108" i="4"/>
  <c r="N110" i="4"/>
  <c r="R125" i="4"/>
  <c r="R127" i="4"/>
  <c r="R129" i="4"/>
  <c r="N141" i="4"/>
  <c r="N143" i="4"/>
  <c r="N145" i="4"/>
  <c r="N147" i="4"/>
  <c r="R154" i="4"/>
  <c r="R158" i="4"/>
  <c r="R160" i="4"/>
  <c r="R162" i="4"/>
  <c r="N168" i="4"/>
  <c r="N170" i="4"/>
  <c r="R197" i="4"/>
  <c r="R199" i="4"/>
  <c r="R228" i="4"/>
  <c r="R230" i="4"/>
  <c r="R232" i="4"/>
  <c r="R236" i="4"/>
  <c r="R238" i="4"/>
  <c r="N248" i="4"/>
  <c r="N250" i="4"/>
  <c r="N252" i="4"/>
  <c r="N254" i="4"/>
  <c r="N256" i="4"/>
  <c r="N258" i="4"/>
  <c r="R275" i="4"/>
  <c r="R277" i="4"/>
  <c r="R279" i="4"/>
  <c r="R281" i="4"/>
  <c r="R283" i="4"/>
  <c r="R285" i="4"/>
  <c r="R287" i="4"/>
  <c r="R289" i="4"/>
  <c r="R291" i="4"/>
  <c r="R293" i="4"/>
  <c r="R295" i="4"/>
  <c r="R297" i="4"/>
  <c r="R299" i="4"/>
  <c r="R301" i="4"/>
  <c r="R303" i="4"/>
  <c r="R305" i="4"/>
  <c r="N311" i="4"/>
  <c r="N313" i="4"/>
  <c r="N315" i="4"/>
  <c r="N317" i="4"/>
  <c r="N319" i="4"/>
  <c r="N321" i="4"/>
  <c r="N336" i="4"/>
  <c r="N338" i="4"/>
  <c r="N344" i="4"/>
  <c r="N346" i="4"/>
  <c r="R396" i="4"/>
  <c r="R398" i="4"/>
  <c r="N416" i="4"/>
  <c r="N418" i="4"/>
  <c r="N420" i="4"/>
  <c r="N422" i="4"/>
  <c r="N424" i="4"/>
  <c r="N426" i="4"/>
  <c r="R431" i="4"/>
  <c r="R435" i="4"/>
  <c r="R437" i="4"/>
  <c r="R439" i="4"/>
  <c r="N10" i="4"/>
  <c r="N12" i="4"/>
  <c r="N14" i="4"/>
  <c r="N18" i="4"/>
  <c r="N20" i="4"/>
  <c r="N22" i="4"/>
  <c r="N26" i="4"/>
  <c r="R45" i="4"/>
  <c r="R47" i="4"/>
  <c r="N57" i="4"/>
  <c r="N59" i="4"/>
  <c r="N61" i="4"/>
  <c r="N63" i="4"/>
  <c r="N65" i="4"/>
  <c r="N67" i="4"/>
  <c r="R74" i="4"/>
  <c r="R78" i="4"/>
  <c r="R80" i="4"/>
  <c r="R82" i="4"/>
  <c r="R86" i="4"/>
  <c r="R88" i="4"/>
  <c r="R90" i="4"/>
  <c r="N114" i="4"/>
  <c r="N116" i="4"/>
  <c r="N118" i="4"/>
  <c r="N122" i="4"/>
  <c r="R133" i="4"/>
  <c r="R135" i="4"/>
  <c r="R137" i="4"/>
  <c r="R139" i="4"/>
  <c r="N149" i="4"/>
  <c r="N151" i="4"/>
  <c r="N153" i="4"/>
  <c r="R166" i="4"/>
  <c r="R168" i="4"/>
  <c r="N172" i="4"/>
  <c r="N174" i="4"/>
  <c r="N178" i="4"/>
  <c r="N180" i="4"/>
  <c r="N182" i="4"/>
  <c r="N186" i="4"/>
  <c r="N188" i="4"/>
  <c r="N190" i="4"/>
  <c r="N194" i="4"/>
  <c r="N196" i="4"/>
  <c r="R201" i="4"/>
  <c r="R203" i="4"/>
  <c r="R207" i="4"/>
  <c r="N213" i="4"/>
  <c r="N215" i="4"/>
  <c r="N219" i="4"/>
  <c r="N221" i="4"/>
  <c r="N223" i="4"/>
  <c r="N225" i="4"/>
  <c r="N227" i="4"/>
  <c r="R242" i="4"/>
  <c r="R244" i="4"/>
  <c r="R246" i="4"/>
  <c r="N264" i="4"/>
  <c r="N266" i="4"/>
  <c r="N268" i="4"/>
  <c r="N270" i="4"/>
  <c r="N272" i="4"/>
  <c r="N274" i="4"/>
  <c r="R307" i="4"/>
  <c r="R309" i="4"/>
  <c r="N323" i="4"/>
  <c r="N327" i="4"/>
  <c r="R330" i="4"/>
  <c r="R332" i="4"/>
  <c r="R334" i="4"/>
  <c r="R367" i="4"/>
  <c r="R371" i="4"/>
  <c r="R373" i="4"/>
  <c r="N379" i="4"/>
  <c r="N383" i="4"/>
  <c r="N385" i="4"/>
  <c r="N387" i="4"/>
  <c r="N535" i="4"/>
  <c r="N537" i="4"/>
  <c r="N539" i="4"/>
  <c r="N543" i="4"/>
  <c r="N545" i="4"/>
  <c r="N547" i="4"/>
  <c r="R602" i="4"/>
  <c r="R604" i="4"/>
  <c r="R606" i="4"/>
  <c r="R608" i="4"/>
  <c r="R610" i="4"/>
  <c r="R8" i="4"/>
  <c r="N30" i="4"/>
  <c r="N34" i="4"/>
  <c r="N36" i="4"/>
  <c r="N38" i="4"/>
  <c r="N42" i="4"/>
  <c r="R51" i="4"/>
  <c r="R53" i="4"/>
  <c r="N69" i="4"/>
  <c r="N71" i="4"/>
  <c r="N73" i="4"/>
  <c r="R94" i="4"/>
  <c r="R96" i="4"/>
  <c r="R98" i="4"/>
  <c r="R102" i="4"/>
  <c r="R104" i="4"/>
  <c r="R106" i="4"/>
  <c r="R110" i="4"/>
  <c r="R112" i="4"/>
  <c r="N126" i="4"/>
  <c r="N130" i="4"/>
  <c r="R141" i="4"/>
  <c r="R143" i="4"/>
  <c r="R145" i="4"/>
  <c r="N155" i="4"/>
  <c r="N157" i="4"/>
  <c r="N159" i="4"/>
  <c r="N161" i="4"/>
  <c r="N163" i="4"/>
  <c r="R170" i="4"/>
  <c r="N198" i="4"/>
  <c r="N200" i="4"/>
  <c r="N231" i="4"/>
  <c r="N235" i="4"/>
  <c r="N237" i="4"/>
  <c r="N239" i="4"/>
  <c r="N241" i="4"/>
  <c r="R248" i="4"/>
  <c r="R250" i="4"/>
  <c r="R252" i="4"/>
  <c r="R254" i="4"/>
  <c r="R258" i="4"/>
  <c r="R260" i="4"/>
  <c r="R262" i="4"/>
  <c r="N280" i="4"/>
  <c r="N282" i="4"/>
  <c r="N284" i="4"/>
  <c r="N286" i="4"/>
  <c r="N288" i="4"/>
  <c r="N290" i="4"/>
  <c r="N296" i="4"/>
  <c r="N298" i="4"/>
  <c r="N300" i="4"/>
  <c r="N302" i="4"/>
  <c r="N304" i="4"/>
  <c r="N306" i="4"/>
  <c r="R311" i="4"/>
  <c r="R313" i="4"/>
  <c r="R315" i="4"/>
  <c r="R317" i="4"/>
  <c r="R319" i="4"/>
  <c r="R321" i="4"/>
  <c r="R348" i="4"/>
  <c r="R350" i="4"/>
  <c r="N354" i="4"/>
  <c r="N360" i="4"/>
  <c r="N512" i="4"/>
  <c r="N514" i="4"/>
  <c r="R519" i="4"/>
  <c r="N599" i="4"/>
  <c r="R646" i="4"/>
  <c r="N9" i="4"/>
  <c r="R20" i="4"/>
  <c r="R30" i="4"/>
  <c r="R32" i="4"/>
  <c r="R34" i="4"/>
  <c r="R38" i="4"/>
  <c r="R40" i="4"/>
  <c r="R42" i="4"/>
  <c r="N50" i="4"/>
  <c r="N52" i="4"/>
  <c r="N54" i="4"/>
  <c r="R69" i="4"/>
  <c r="R71" i="4"/>
  <c r="N93" i="4"/>
  <c r="N95" i="4"/>
  <c r="N97" i="4"/>
  <c r="N99" i="4"/>
  <c r="N101" i="4"/>
  <c r="N103" i="4"/>
  <c r="N105" i="4"/>
  <c r="N107" i="4"/>
  <c r="N109" i="4"/>
  <c r="N111" i="4"/>
  <c r="N113" i="4"/>
  <c r="R126" i="4"/>
  <c r="R128" i="4"/>
  <c r="R130" i="4"/>
  <c r="N136" i="4"/>
  <c r="N142" i="4"/>
  <c r="N146" i="4"/>
  <c r="R155" i="4"/>
  <c r="R157" i="4"/>
  <c r="R159" i="4"/>
  <c r="R161" i="4"/>
  <c r="R163" i="4"/>
  <c r="N171" i="4"/>
  <c r="R180" i="4"/>
  <c r="R198" i="4"/>
  <c r="N210" i="4"/>
  <c r="R231" i="4"/>
  <c r="R233" i="4"/>
  <c r="R235" i="4"/>
  <c r="R237" i="4"/>
  <c r="R239" i="4"/>
  <c r="R241" i="4"/>
  <c r="N249" i="4"/>
  <c r="N251" i="4"/>
  <c r="N253" i="4"/>
  <c r="N255" i="4"/>
  <c r="N257" i="4"/>
  <c r="N259" i="4"/>
  <c r="N263" i="4"/>
  <c r="R274" i="4"/>
  <c r="R276" i="4"/>
  <c r="R278" i="4"/>
  <c r="R280" i="4"/>
  <c r="R282" i="4"/>
  <c r="R284" i="4"/>
  <c r="R286" i="4"/>
  <c r="R290" i="4"/>
  <c r="R292" i="4"/>
  <c r="R294" i="4"/>
  <c r="R296" i="4"/>
  <c r="R298" i="4"/>
  <c r="R300" i="4"/>
  <c r="R302" i="4"/>
  <c r="R304" i="4"/>
  <c r="R306" i="4"/>
  <c r="N312" i="4"/>
  <c r="N314" i="4"/>
  <c r="N316" i="4"/>
  <c r="N318" i="4"/>
  <c r="N320" i="4"/>
  <c r="N322" i="4"/>
  <c r="R329" i="4"/>
  <c r="N337" i="4"/>
  <c r="N339" i="4"/>
  <c r="N343" i="4"/>
  <c r="N345" i="4"/>
  <c r="N347" i="4"/>
  <c r="R399" i="4"/>
  <c r="N417" i="4"/>
  <c r="N419" i="4"/>
  <c r="N423" i="4"/>
  <c r="N427" i="4"/>
  <c r="R432" i="4"/>
  <c r="R434" i="4"/>
  <c r="R436" i="4"/>
  <c r="R438" i="4"/>
  <c r="R440" i="4"/>
  <c r="R442" i="4"/>
  <c r="R691" i="4"/>
  <c r="N703" i="4"/>
  <c r="N992" i="4"/>
  <c r="R322" i="4"/>
  <c r="R324" i="4"/>
  <c r="R326" i="4"/>
  <c r="N332" i="4"/>
  <c r="N334" i="4"/>
  <c r="R335" i="4"/>
  <c r="R337" i="4"/>
  <c r="R339" i="4"/>
  <c r="R341" i="4"/>
  <c r="R343" i="4"/>
  <c r="R345" i="4"/>
  <c r="N351" i="4"/>
  <c r="R362" i="4"/>
  <c r="R383" i="4"/>
  <c r="R387" i="4"/>
  <c r="N399" i="4"/>
  <c r="R416" i="4"/>
  <c r="R418" i="4"/>
  <c r="R420" i="4"/>
  <c r="R422" i="4"/>
  <c r="R424" i="4"/>
  <c r="R426" i="4"/>
  <c r="N432" i="4"/>
  <c r="N434" i="4"/>
  <c r="N436" i="4"/>
  <c r="N438" i="4"/>
  <c r="N440" i="4"/>
  <c r="N442" i="4"/>
  <c r="R459" i="4"/>
  <c r="R463" i="4"/>
  <c r="R467" i="4"/>
  <c r="R471" i="4"/>
  <c r="R475" i="4"/>
  <c r="R477" i="4"/>
  <c r="N483" i="4"/>
  <c r="N487" i="4"/>
  <c r="R511" i="4"/>
  <c r="R515" i="4"/>
  <c r="N519" i="4"/>
  <c r="R534" i="4"/>
  <c r="R536" i="4"/>
  <c r="R538" i="4"/>
  <c r="R540" i="4"/>
  <c r="R542" i="4"/>
  <c r="R544" i="4"/>
  <c r="R546" i="4"/>
  <c r="N584" i="4"/>
  <c r="N586" i="4"/>
  <c r="N588" i="4"/>
  <c r="N590" i="4"/>
  <c r="N592" i="4"/>
  <c r="N594" i="4"/>
  <c r="R597" i="4"/>
  <c r="N601" i="4"/>
  <c r="N605" i="4"/>
  <c r="N607" i="4"/>
  <c r="N609" i="4"/>
  <c r="R618" i="4"/>
  <c r="R620" i="4"/>
  <c r="R622" i="4"/>
  <c r="R624" i="4"/>
  <c r="R626" i="4"/>
  <c r="R628" i="4"/>
  <c r="R630" i="4"/>
  <c r="R632" i="4"/>
  <c r="R634" i="4"/>
  <c r="N646" i="4"/>
  <c r="N657" i="4"/>
  <c r="N659" i="4"/>
  <c r="N661" i="4"/>
  <c r="N669" i="4"/>
  <c r="N671" i="4"/>
  <c r="R680" i="4"/>
  <c r="N692" i="4"/>
  <c r="R699" i="4"/>
  <c r="R703" i="4"/>
  <c r="R705" i="4"/>
  <c r="N715" i="4"/>
  <c r="N717" i="4"/>
  <c r="R722" i="4"/>
  <c r="R724" i="4"/>
  <c r="R726" i="4"/>
  <c r="R757" i="4"/>
  <c r="R759" i="4"/>
  <c r="R761" i="4"/>
  <c r="N787" i="4"/>
  <c r="N789" i="4"/>
  <c r="N793" i="4"/>
  <c r="R800" i="4"/>
  <c r="R802" i="4"/>
  <c r="R804" i="4"/>
  <c r="N810" i="4"/>
  <c r="N812" i="4"/>
  <c r="N814" i="4"/>
  <c r="N816" i="4"/>
  <c r="N818" i="4"/>
  <c r="N820" i="4"/>
  <c r="N822" i="4"/>
  <c r="N824" i="4"/>
  <c r="N826" i="4"/>
  <c r="R827" i="4"/>
  <c r="R833" i="4"/>
  <c r="N853" i="4"/>
  <c r="N890" i="4"/>
  <c r="N892" i="4"/>
  <c r="N894" i="4"/>
  <c r="R903" i="4"/>
  <c r="R905" i="4"/>
  <c r="R926" i="4"/>
  <c r="R928" i="4"/>
  <c r="R930" i="4"/>
  <c r="R932" i="4"/>
  <c r="R934" i="4"/>
  <c r="N940" i="4"/>
  <c r="N942" i="4"/>
  <c r="N944" i="4"/>
  <c r="N946" i="4"/>
  <c r="N948" i="4"/>
  <c r="R951" i="4"/>
  <c r="R953" i="4"/>
  <c r="N961" i="4"/>
  <c r="N963" i="4"/>
  <c r="N965" i="4"/>
  <c r="N969" i="4"/>
  <c r="N971" i="4"/>
  <c r="R978" i="4"/>
  <c r="R980" i="4"/>
  <c r="R982" i="4"/>
  <c r="R984" i="4"/>
  <c r="R986" i="4"/>
  <c r="R988" i="4"/>
  <c r="R990" i="4"/>
  <c r="R992" i="4"/>
  <c r="N1000" i="4"/>
  <c r="N1009" i="4"/>
  <c r="R1016" i="4"/>
  <c r="N1022" i="4"/>
  <c r="N1024" i="4"/>
  <c r="N1026" i="4"/>
  <c r="N1028" i="4"/>
  <c r="N1030" i="4"/>
  <c r="N1032" i="4"/>
  <c r="N1034" i="4"/>
  <c r="R1037" i="4"/>
  <c r="R1039" i="4"/>
  <c r="R1041" i="4"/>
  <c r="R1043" i="4"/>
  <c r="R1045" i="4"/>
  <c r="R1049" i="4"/>
  <c r="R1053" i="4"/>
  <c r="R1055" i="4"/>
  <c r="R1057" i="4"/>
  <c r="R1059" i="4"/>
  <c r="R1061" i="4"/>
  <c r="R366" i="4"/>
  <c r="R368" i="4"/>
  <c r="R370" i="4"/>
  <c r="R372" i="4"/>
  <c r="R374" i="4"/>
  <c r="N378" i="4"/>
  <c r="R389" i="4"/>
  <c r="R391" i="4"/>
  <c r="R395" i="4"/>
  <c r="N401" i="4"/>
  <c r="N403" i="4"/>
  <c r="N407" i="4"/>
  <c r="N411" i="4"/>
  <c r="N415" i="4"/>
  <c r="R428" i="4"/>
  <c r="R430" i="4"/>
  <c r="N444" i="4"/>
  <c r="N446" i="4"/>
  <c r="N448" i="4"/>
  <c r="N450" i="4"/>
  <c r="N452" i="4"/>
  <c r="N454" i="4"/>
  <c r="N489" i="4"/>
  <c r="N491" i="4"/>
  <c r="N495" i="4"/>
  <c r="N499" i="4"/>
  <c r="R502" i="4"/>
  <c r="N506" i="4"/>
  <c r="N508" i="4"/>
  <c r="N510" i="4"/>
  <c r="N521" i="4"/>
  <c r="N523" i="4"/>
  <c r="N527" i="4"/>
  <c r="N529" i="4"/>
  <c r="N531" i="4"/>
  <c r="R548" i="4"/>
  <c r="R550" i="4"/>
  <c r="R552" i="4"/>
  <c r="R554" i="4"/>
  <c r="R556" i="4"/>
  <c r="R558" i="4"/>
  <c r="R560" i="4"/>
  <c r="R562" i="4"/>
  <c r="R564" i="4"/>
  <c r="R566" i="4"/>
  <c r="R568" i="4"/>
  <c r="R570" i="4"/>
  <c r="R574" i="4"/>
  <c r="R576" i="4"/>
  <c r="R578" i="4"/>
  <c r="R580" i="4"/>
  <c r="N596" i="4"/>
  <c r="R599" i="4"/>
  <c r="R638" i="4"/>
  <c r="R640" i="4"/>
  <c r="R642" i="4"/>
  <c r="N648" i="4"/>
  <c r="N650" i="4"/>
  <c r="N652" i="4"/>
  <c r="N675" i="4"/>
  <c r="N677" i="4"/>
  <c r="N679" i="4"/>
  <c r="R682" i="4"/>
  <c r="R684" i="4"/>
  <c r="R686" i="4"/>
  <c r="N694" i="4"/>
  <c r="N696" i="4"/>
  <c r="N698" i="4"/>
  <c r="R730" i="4"/>
  <c r="R732" i="4"/>
  <c r="N736" i="4"/>
  <c r="N738" i="4"/>
  <c r="N742" i="4"/>
  <c r="N744" i="4"/>
  <c r="N746" i="4"/>
  <c r="N748" i="4"/>
  <c r="N750" i="4"/>
  <c r="N752" i="4"/>
  <c r="N754" i="4"/>
  <c r="N756" i="4"/>
  <c r="R767" i="4"/>
  <c r="R769" i="4"/>
  <c r="R775" i="4"/>
  <c r="R777" i="4"/>
  <c r="R781" i="4"/>
  <c r="N795" i="4"/>
  <c r="N797" i="4"/>
  <c r="R806" i="4"/>
  <c r="R808" i="4"/>
  <c r="N830" i="4"/>
  <c r="R839" i="4"/>
  <c r="R841" i="4"/>
  <c r="R847" i="4"/>
  <c r="R849" i="4"/>
  <c r="N861" i="4"/>
  <c r="N867" i="4"/>
  <c r="N869" i="4"/>
  <c r="R876" i="4"/>
  <c r="R878" i="4"/>
  <c r="R880" i="4"/>
  <c r="R882" i="4"/>
  <c r="R884" i="4"/>
  <c r="R886" i="4"/>
  <c r="N896" i="4"/>
  <c r="N898" i="4"/>
  <c r="N900" i="4"/>
  <c r="R909" i="4"/>
  <c r="N917" i="4"/>
  <c r="N921" i="4"/>
  <c r="N923" i="4"/>
  <c r="R936" i="4"/>
  <c r="R938" i="4"/>
  <c r="N975" i="4"/>
  <c r="N977" i="4"/>
  <c r="R1005" i="4"/>
  <c r="R1007" i="4"/>
  <c r="N1013" i="4"/>
  <c r="N1099" i="4"/>
  <c r="N1101" i="4"/>
  <c r="N1103" i="4"/>
  <c r="N1105" i="4"/>
  <c r="N1109" i="4"/>
  <c r="N1154" i="4"/>
  <c r="R582" i="4"/>
  <c r="R584" i="4"/>
  <c r="R586" i="4"/>
  <c r="R588" i="4"/>
  <c r="R590" i="4"/>
  <c r="N598" i="4"/>
  <c r="R605" i="4"/>
  <c r="R607" i="4"/>
  <c r="R609" i="4"/>
  <c r="N623" i="4"/>
  <c r="N625" i="4"/>
  <c r="N627" i="4"/>
  <c r="N629" i="4"/>
  <c r="R644" i="4"/>
  <c r="N654" i="4"/>
  <c r="R657" i="4"/>
  <c r="R659" i="4"/>
  <c r="R669" i="4"/>
  <c r="R671" i="4"/>
  <c r="R673" i="4"/>
  <c r="R690" i="4"/>
  <c r="N704" i="4"/>
  <c r="R711" i="4"/>
  <c r="R713" i="4"/>
  <c r="N723" i="4"/>
  <c r="N725" i="4"/>
  <c r="N729" i="4"/>
  <c r="R734" i="4"/>
  <c r="N758" i="4"/>
  <c r="N760" i="4"/>
  <c r="N762" i="4"/>
  <c r="R783" i="4"/>
  <c r="R785" i="4"/>
  <c r="R789" i="4"/>
  <c r="R791" i="4"/>
  <c r="R793" i="4"/>
  <c r="N801" i="4"/>
  <c r="N803" i="4"/>
  <c r="N805" i="4"/>
  <c r="R810" i="4"/>
  <c r="R812" i="4"/>
  <c r="R814" i="4"/>
  <c r="R818" i="4"/>
  <c r="R820" i="4"/>
  <c r="R822" i="4"/>
  <c r="N832" i="4"/>
  <c r="N834" i="4"/>
  <c r="R855" i="4"/>
  <c r="R857" i="4"/>
  <c r="R888" i="4"/>
  <c r="R890" i="4"/>
  <c r="R892" i="4"/>
  <c r="R894" i="4"/>
  <c r="N904" i="4"/>
  <c r="N906" i="4"/>
  <c r="R913" i="4"/>
  <c r="N925" i="4"/>
  <c r="N929" i="4"/>
  <c r="N931" i="4"/>
  <c r="N933" i="4"/>
  <c r="R940" i="4"/>
  <c r="R942" i="4"/>
  <c r="R944" i="4"/>
  <c r="R946" i="4"/>
  <c r="N952" i="4"/>
  <c r="N954" i="4"/>
  <c r="N956" i="4"/>
  <c r="R961" i="4"/>
  <c r="R965" i="4"/>
  <c r="R967" i="4"/>
  <c r="R969" i="4"/>
  <c r="N979" i="4"/>
  <c r="N981" i="4"/>
  <c r="N985" i="4"/>
  <c r="N989" i="4"/>
  <c r="N991" i="4"/>
  <c r="R996" i="4"/>
  <c r="R998" i="4"/>
  <c r="R1000" i="4"/>
  <c r="R1009" i="4"/>
  <c r="R323" i="4"/>
  <c r="R325" i="4"/>
  <c r="R327" i="4"/>
  <c r="N331" i="4"/>
  <c r="N333" i="4"/>
  <c r="R336" i="4"/>
  <c r="R338" i="4"/>
  <c r="R340" i="4"/>
  <c r="R342" i="4"/>
  <c r="R344" i="4"/>
  <c r="R346" i="4"/>
  <c r="R363" i="4"/>
  <c r="R380" i="4"/>
  <c r="R382" i="4"/>
  <c r="R384" i="4"/>
  <c r="R386" i="4"/>
  <c r="N396" i="4"/>
  <c r="N398" i="4"/>
  <c r="R409" i="4"/>
  <c r="R419" i="4"/>
  <c r="R421" i="4"/>
  <c r="R423" i="4"/>
  <c r="R427" i="4"/>
  <c r="N433" i="4"/>
  <c r="N435" i="4"/>
  <c r="N439" i="4"/>
  <c r="R456" i="4"/>
  <c r="R458" i="4"/>
  <c r="R460" i="4"/>
  <c r="R462" i="4"/>
  <c r="R464" i="4"/>
  <c r="R466" i="4"/>
  <c r="R468" i="4"/>
  <c r="R470" i="4"/>
  <c r="R472" i="4"/>
  <c r="R474" i="4"/>
  <c r="R476" i="4"/>
  <c r="R478" i="4"/>
  <c r="N482" i="4"/>
  <c r="N484" i="4"/>
  <c r="N486" i="4"/>
  <c r="N488" i="4"/>
  <c r="R512" i="4"/>
  <c r="R514" i="4"/>
  <c r="N518" i="4"/>
  <c r="R533" i="4"/>
  <c r="R535" i="4"/>
  <c r="R539" i="4"/>
  <c r="R541" i="4"/>
  <c r="R543" i="4"/>
  <c r="N585" i="4"/>
  <c r="N587" i="4"/>
  <c r="N593" i="4"/>
  <c r="R598" i="4"/>
  <c r="N602" i="4"/>
  <c r="N604" i="4"/>
  <c r="N606" i="4"/>
  <c r="N608" i="4"/>
  <c r="N610" i="4"/>
  <c r="R613" i="4"/>
  <c r="R621" i="4"/>
  <c r="R623" i="4"/>
  <c r="R625" i="4"/>
  <c r="R627" i="4"/>
  <c r="N645" i="4"/>
  <c r="R654" i="4"/>
  <c r="N656" i="4"/>
  <c r="N658" i="4"/>
  <c r="N660" i="4"/>
  <c r="N662" i="4"/>
  <c r="N664" i="4"/>
  <c r="N666" i="4"/>
  <c r="N670" i="4"/>
  <c r="N672" i="4"/>
  <c r="R681" i="4"/>
  <c r="N691" i="4"/>
  <c r="R702" i="4"/>
  <c r="R704" i="4"/>
  <c r="N710" i="4"/>
  <c r="N712" i="4"/>
  <c r="N714" i="4"/>
  <c r="N716" i="4"/>
  <c r="R719" i="4"/>
  <c r="R721" i="4"/>
  <c r="R725" i="4"/>
  <c r="R727" i="4"/>
  <c r="R729" i="4"/>
  <c r="R758" i="4"/>
  <c r="N784" i="4"/>
  <c r="N786" i="4"/>
  <c r="N788" i="4"/>
  <c r="N790" i="4"/>
  <c r="N792" i="4"/>
  <c r="N794" i="4"/>
  <c r="R801" i="4"/>
  <c r="N811" i="4"/>
  <c r="N813" i="4"/>
  <c r="N819" i="4"/>
  <c r="N821" i="4"/>
  <c r="N825" i="4"/>
  <c r="R832" i="4"/>
  <c r="R834" i="4"/>
  <c r="R836" i="4"/>
  <c r="N854" i="4"/>
  <c r="N856" i="4"/>
  <c r="N858" i="4"/>
  <c r="N889" i="4"/>
  <c r="N891" i="4"/>
  <c r="N893" i="4"/>
  <c r="R902" i="4"/>
  <c r="R904" i="4"/>
  <c r="N912" i="4"/>
  <c r="N914" i="4"/>
  <c r="R927" i="4"/>
  <c r="R929" i="4"/>
  <c r="R933" i="4"/>
  <c r="N941" i="4"/>
  <c r="N947" i="4"/>
  <c r="R950" i="4"/>
  <c r="R952" i="4"/>
  <c r="R954" i="4"/>
  <c r="R956" i="4"/>
  <c r="N960" i="4"/>
  <c r="N962" i="4"/>
  <c r="N964" i="4"/>
  <c r="N966" i="4"/>
  <c r="N968" i="4"/>
  <c r="N970" i="4"/>
  <c r="N972" i="4"/>
  <c r="R979" i="4"/>
  <c r="N1021" i="4"/>
  <c r="N1023" i="4"/>
  <c r="N1025" i="4"/>
  <c r="N1029" i="4"/>
  <c r="N1033" i="4"/>
  <c r="R1036" i="4"/>
  <c r="R1038" i="4"/>
  <c r="R1042" i="4"/>
  <c r="R1044" i="4"/>
  <c r="R1046" i="4"/>
  <c r="R1048" i="4"/>
  <c r="R1050" i="4"/>
  <c r="R1052" i="4"/>
  <c r="R1054" i="4"/>
  <c r="R1058" i="4"/>
  <c r="R1060" i="4"/>
  <c r="R1166" i="4"/>
  <c r="R1168" i="4"/>
  <c r="R1170" i="4"/>
  <c r="R1172" i="4"/>
  <c r="R1174" i="4"/>
  <c r="R1176" i="4"/>
  <c r="R1178" i="4"/>
  <c r="R547" i="4"/>
  <c r="R549" i="4"/>
  <c r="R551" i="4"/>
  <c r="R555" i="4"/>
  <c r="R557" i="4"/>
  <c r="R559" i="4"/>
  <c r="R563" i="4"/>
  <c r="R565" i="4"/>
  <c r="R567" i="4"/>
  <c r="R575" i="4"/>
  <c r="R577" i="4"/>
  <c r="R579" i="4"/>
  <c r="R581" i="4"/>
  <c r="N595" i="4"/>
  <c r="N597" i="4"/>
  <c r="N612" i="4"/>
  <c r="R637" i="4"/>
  <c r="R639" i="4"/>
  <c r="R641" i="4"/>
  <c r="R643" i="4"/>
  <c r="N674" i="4"/>
  <c r="N676" i="4"/>
  <c r="N678" i="4"/>
  <c r="R685" i="4"/>
  <c r="R687" i="4"/>
  <c r="R689" i="4"/>
  <c r="N693" i="4"/>
  <c r="N697" i="4"/>
  <c r="N699" i="4"/>
  <c r="N701" i="4"/>
  <c r="R706" i="4"/>
  <c r="R708" i="4"/>
  <c r="N718" i="4"/>
  <c r="N737" i="4"/>
  <c r="N739" i="4"/>
  <c r="N741" i="4"/>
  <c r="N747" i="4"/>
  <c r="N749" i="4"/>
  <c r="N755" i="4"/>
  <c r="R762" i="4"/>
  <c r="R764" i="4"/>
  <c r="R766" i="4"/>
  <c r="R768" i="4"/>
  <c r="R770" i="4"/>
  <c r="R772" i="4"/>
  <c r="R774" i="4"/>
  <c r="R776" i="4"/>
  <c r="R778" i="4"/>
  <c r="R780" i="4"/>
  <c r="R782" i="4"/>
  <c r="N798" i="4"/>
  <c r="R807" i="4"/>
  <c r="R809" i="4"/>
  <c r="N827" i="4"/>
  <c r="N829" i="4"/>
  <c r="R838" i="4"/>
  <c r="R840" i="4"/>
  <c r="R842" i="4"/>
  <c r="R844" i="4"/>
  <c r="R846" i="4"/>
  <c r="R848" i="4"/>
  <c r="R850" i="4"/>
  <c r="N862" i="4"/>
  <c r="N864" i="4"/>
  <c r="N866" i="4"/>
  <c r="N870" i="4"/>
  <c r="N872" i="4"/>
  <c r="N874" i="4"/>
  <c r="R877" i="4"/>
  <c r="R879" i="4"/>
  <c r="R881" i="4"/>
  <c r="R887" i="4"/>
  <c r="N897" i="4"/>
  <c r="N899" i="4"/>
  <c r="N901" i="4"/>
  <c r="R908" i="4"/>
  <c r="R910" i="4"/>
  <c r="N916" i="4"/>
  <c r="N918" i="4"/>
  <c r="N920" i="4"/>
  <c r="N922" i="4"/>
  <c r="N924" i="4"/>
  <c r="R937" i="4"/>
  <c r="N949" i="4"/>
  <c r="R958" i="4"/>
  <c r="N974" i="4"/>
  <c r="N976" i="4"/>
  <c r="R995" i="4"/>
  <c r="R1004" i="4"/>
  <c r="R1006" i="4"/>
  <c r="R1008" i="4"/>
  <c r="N1012" i="4"/>
  <c r="N1014" i="4"/>
  <c r="R1017" i="4"/>
  <c r="N1155" i="4"/>
  <c r="N1157" i="4"/>
  <c r="N1161" i="4"/>
  <c r="N1246" i="4"/>
  <c r="R1062" i="4"/>
  <c r="R1064" i="4"/>
  <c r="R1066" i="4"/>
  <c r="R1068" i="4"/>
  <c r="N1076" i="4"/>
  <c r="R1095" i="4"/>
  <c r="R1101" i="4"/>
  <c r="R1103" i="4"/>
  <c r="R1105" i="4"/>
  <c r="R1107" i="4"/>
  <c r="R1109" i="4"/>
  <c r="N1115" i="4"/>
  <c r="N1117" i="4"/>
  <c r="N1119" i="4"/>
  <c r="N1121" i="4"/>
  <c r="N1123" i="4"/>
  <c r="N1125" i="4"/>
  <c r="R1140" i="4"/>
  <c r="R1142" i="4"/>
  <c r="R1144" i="4"/>
  <c r="R1146" i="4"/>
  <c r="R1148" i="4"/>
  <c r="R1150" i="4"/>
  <c r="R1152" i="4"/>
  <c r="N1164" i="4"/>
  <c r="R1181" i="4"/>
  <c r="N1187" i="4"/>
  <c r="N1189" i="4"/>
  <c r="R1196" i="4"/>
  <c r="R1198" i="4"/>
  <c r="R1200" i="4"/>
  <c r="N1204" i="4"/>
  <c r="N1206" i="4"/>
  <c r="N1208" i="4"/>
  <c r="N1210" i="4"/>
  <c r="R1213" i="4"/>
  <c r="R1215" i="4"/>
  <c r="R1217" i="4"/>
  <c r="N1249" i="4"/>
  <c r="R1274" i="4"/>
  <c r="R1276" i="4"/>
  <c r="R1278" i="4"/>
  <c r="R1280" i="4"/>
  <c r="N1296" i="4"/>
  <c r="N1298" i="4"/>
  <c r="N1300" i="4"/>
  <c r="N1302" i="4"/>
  <c r="N1304" i="4"/>
  <c r="R1315" i="4"/>
  <c r="R1317" i="4"/>
  <c r="R1319" i="4"/>
  <c r="R1321" i="4"/>
  <c r="R1325" i="4"/>
  <c r="R1327" i="4"/>
  <c r="R1329" i="4"/>
  <c r="N1337" i="4"/>
  <c r="R1348" i="4"/>
  <c r="N1364" i="4"/>
  <c r="N1366" i="4"/>
  <c r="N1368" i="4"/>
  <c r="N1370" i="4"/>
  <c r="R1373" i="4"/>
  <c r="R1388" i="4"/>
  <c r="R1392" i="4"/>
  <c r="R1394" i="4"/>
  <c r="R1396" i="4"/>
  <c r="N1463" i="4"/>
  <c r="R1524" i="4"/>
  <c r="R1528" i="4"/>
  <c r="R1532" i="4"/>
  <c r="N1662" i="4"/>
  <c r="N1664" i="4"/>
  <c r="N1668" i="4"/>
  <c r="N1670" i="4"/>
  <c r="N1672" i="4"/>
  <c r="R1677" i="4"/>
  <c r="R1679" i="4"/>
  <c r="R1810" i="4"/>
  <c r="R1812" i="4"/>
  <c r="N1065" i="4"/>
  <c r="N1067" i="4"/>
  <c r="N1069" i="4"/>
  <c r="R1076" i="4"/>
  <c r="N1102" i="4"/>
  <c r="N1104" i="4"/>
  <c r="N1106" i="4"/>
  <c r="N1108" i="4"/>
  <c r="R1117" i="4"/>
  <c r="R1119" i="4"/>
  <c r="R1121" i="4"/>
  <c r="R1123" i="4"/>
  <c r="R1125" i="4"/>
  <c r="N1139" i="4"/>
  <c r="N1141" i="4"/>
  <c r="N1145" i="4"/>
  <c r="N1147" i="4"/>
  <c r="N1149" i="4"/>
  <c r="N1153" i="4"/>
  <c r="R1164" i="4"/>
  <c r="N1180" i="4"/>
  <c r="N1182" i="4"/>
  <c r="R1187" i="4"/>
  <c r="R1189" i="4"/>
  <c r="N1195" i="4"/>
  <c r="N1197" i="4"/>
  <c r="R1204" i="4"/>
  <c r="R1206" i="4"/>
  <c r="R1208" i="4"/>
  <c r="N1212" i="4"/>
  <c r="N1214" i="4"/>
  <c r="N1216" i="4"/>
  <c r="R1247" i="4"/>
  <c r="R1249" i="4"/>
  <c r="N1275" i="4"/>
  <c r="N1277" i="4"/>
  <c r="N1281" i="4"/>
  <c r="R1296" i="4"/>
  <c r="R1298" i="4"/>
  <c r="R1300" i="4"/>
  <c r="R1302" i="4"/>
  <c r="R1304" i="4"/>
  <c r="N1316" i="4"/>
  <c r="N1318" i="4"/>
  <c r="N1320" i="4"/>
  <c r="N1322" i="4"/>
  <c r="N1324" i="4"/>
  <c r="N1326" i="4"/>
  <c r="N1328" i="4"/>
  <c r="R1337" i="4"/>
  <c r="N1347" i="4"/>
  <c r="N1349" i="4"/>
  <c r="R1364" i="4"/>
  <c r="R1366" i="4"/>
  <c r="R1368" i="4"/>
  <c r="N1372" i="4"/>
  <c r="N1374" i="4"/>
  <c r="N1376" i="4"/>
  <c r="R1379" i="4"/>
  <c r="N1389" i="4"/>
  <c r="N1391" i="4"/>
  <c r="R1410" i="4"/>
  <c r="R1416" i="4"/>
  <c r="R1418" i="4"/>
  <c r="N1428" i="4"/>
  <c r="N1511" i="4"/>
  <c r="N1615" i="4"/>
  <c r="N1617" i="4"/>
  <c r="N1619" i="4"/>
  <c r="N1631" i="4"/>
  <c r="R1634" i="4"/>
  <c r="R1636" i="4"/>
  <c r="N1791" i="4"/>
  <c r="N1793" i="4"/>
  <c r="N1795" i="4"/>
  <c r="N1799" i="4"/>
  <c r="N1801" i="4"/>
  <c r="N1184" i="4"/>
  <c r="R1191" i="4"/>
  <c r="R1193" i="4"/>
  <c r="N1201" i="4"/>
  <c r="R1210" i="4"/>
  <c r="N1218" i="4"/>
  <c r="N1220" i="4"/>
  <c r="N1222" i="4"/>
  <c r="N1224" i="4"/>
  <c r="N1226" i="4"/>
  <c r="N1228" i="4"/>
  <c r="N1230" i="4"/>
  <c r="N1232" i="4"/>
  <c r="N1234" i="4"/>
  <c r="N1236" i="4"/>
  <c r="N1238" i="4"/>
  <c r="N1240" i="4"/>
  <c r="N1242" i="4"/>
  <c r="N1244" i="4"/>
  <c r="R1251" i="4"/>
  <c r="R1253" i="4"/>
  <c r="R1255" i="4"/>
  <c r="R1257" i="4"/>
  <c r="R1261" i="4"/>
  <c r="R1263" i="4"/>
  <c r="R1265" i="4"/>
  <c r="R1267" i="4"/>
  <c r="R1269" i="4"/>
  <c r="R1271" i="4"/>
  <c r="R1273" i="4"/>
  <c r="N1283" i="4"/>
  <c r="N1285" i="4"/>
  <c r="N1287" i="4"/>
  <c r="N1289" i="4"/>
  <c r="N1291" i="4"/>
  <c r="N1293" i="4"/>
  <c r="R1306" i="4"/>
  <c r="R1308" i="4"/>
  <c r="R1310" i="4"/>
  <c r="R1312" i="4"/>
  <c r="N1332" i="4"/>
  <c r="N1334" i="4"/>
  <c r="R1341" i="4"/>
  <c r="R1343" i="4"/>
  <c r="R1345" i="4"/>
  <c r="N1351" i="4"/>
  <c r="N1353" i="4"/>
  <c r="N1355" i="4"/>
  <c r="N1357" i="4"/>
  <c r="N1361" i="4"/>
  <c r="N1378" i="4"/>
  <c r="R1381" i="4"/>
  <c r="N1399" i="4"/>
  <c r="N1403" i="4"/>
  <c r="N1407" i="4"/>
  <c r="N1409" i="4"/>
  <c r="R1424" i="4"/>
  <c r="R1426" i="4"/>
  <c r="N1436" i="4"/>
  <c r="N1452" i="4"/>
  <c r="N1454" i="4"/>
  <c r="N1456" i="4"/>
  <c r="R1465" i="4"/>
  <c r="R1467" i="4"/>
  <c r="R1469" i="4"/>
  <c r="R1471" i="4"/>
  <c r="R1475" i="4"/>
  <c r="R1477" i="4"/>
  <c r="R1479" i="4"/>
  <c r="R1481" i="4"/>
  <c r="R1483" i="4"/>
  <c r="R1485" i="4"/>
  <c r="R1487" i="4"/>
  <c r="R1491" i="4"/>
  <c r="R1493" i="4"/>
  <c r="R1495" i="4"/>
  <c r="R1497" i="4"/>
  <c r="R1499" i="4"/>
  <c r="R1501" i="4"/>
  <c r="R1503" i="4"/>
  <c r="R1507" i="4"/>
  <c r="N1602" i="4"/>
  <c r="R981" i="4"/>
  <c r="R983" i="4"/>
  <c r="R985" i="4"/>
  <c r="R987" i="4"/>
  <c r="R991" i="4"/>
  <c r="R993" i="4"/>
  <c r="N1001" i="4"/>
  <c r="N1006" i="4"/>
  <c r="R1011" i="4"/>
  <c r="N1017" i="4"/>
  <c r="R1020" i="4"/>
  <c r="R1022" i="4"/>
  <c r="R1026" i="4"/>
  <c r="R1028" i="4"/>
  <c r="R1030" i="4"/>
  <c r="R1032" i="4"/>
  <c r="N1038" i="4"/>
  <c r="N1040" i="4"/>
  <c r="N1042" i="4"/>
  <c r="N1044" i="4"/>
  <c r="N1046" i="4"/>
  <c r="N1048" i="4"/>
  <c r="N1050" i="4"/>
  <c r="N1054" i="4"/>
  <c r="N1056" i="4"/>
  <c r="N1058" i="4"/>
  <c r="N1060" i="4"/>
  <c r="R1071" i="4"/>
  <c r="R1073" i="4"/>
  <c r="N1081" i="4"/>
  <c r="N1083" i="4"/>
  <c r="N1085" i="4"/>
  <c r="N1087" i="4"/>
  <c r="N1089" i="4"/>
  <c r="N1093" i="4"/>
  <c r="N1097" i="4"/>
  <c r="R1110" i="4"/>
  <c r="R1112" i="4"/>
  <c r="N1128" i="4"/>
  <c r="N1130" i="4"/>
  <c r="N1132" i="4"/>
  <c r="N1134" i="4"/>
  <c r="N1136" i="4"/>
  <c r="N1138" i="4"/>
  <c r="R1155" i="4"/>
  <c r="R1157" i="4"/>
  <c r="R1159" i="4"/>
  <c r="R1161" i="4"/>
  <c r="N1169" i="4"/>
  <c r="N1171" i="4"/>
  <c r="N1173" i="4"/>
  <c r="N1175" i="4"/>
  <c r="N1177" i="4"/>
  <c r="R1184" i="4"/>
  <c r="N1192" i="4"/>
  <c r="N1194" i="4"/>
  <c r="R1201" i="4"/>
  <c r="R1218" i="4"/>
  <c r="R1220" i="4"/>
  <c r="R1222" i="4"/>
  <c r="R1224" i="4"/>
  <c r="R1226" i="4"/>
  <c r="R1228" i="4"/>
  <c r="R1230" i="4"/>
  <c r="R1232" i="4"/>
  <c r="R1234" i="4"/>
  <c r="R1236" i="4"/>
  <c r="R1238" i="4"/>
  <c r="R1240" i="4"/>
  <c r="R1242" i="4"/>
  <c r="R1244" i="4"/>
  <c r="N1252" i="4"/>
  <c r="N1254" i="4"/>
  <c r="N1256" i="4"/>
  <c r="N1258" i="4"/>
  <c r="N1260" i="4"/>
  <c r="N1262" i="4"/>
  <c r="N1264" i="4"/>
  <c r="N1266" i="4"/>
  <c r="N1268" i="4"/>
  <c r="N1270" i="4"/>
  <c r="N1272" i="4"/>
  <c r="R1283" i="4"/>
  <c r="R1285" i="4"/>
  <c r="R1287" i="4"/>
  <c r="R1289" i="4"/>
  <c r="R1293" i="4"/>
  <c r="N1307" i="4"/>
  <c r="N1309" i="4"/>
  <c r="N1313" i="4"/>
  <c r="R1330" i="4"/>
  <c r="R1332" i="4"/>
  <c r="R1334" i="4"/>
  <c r="N1340" i="4"/>
  <c r="N1342" i="4"/>
  <c r="N1344" i="4"/>
  <c r="N1346" i="4"/>
  <c r="R1351" i="4"/>
  <c r="R1353" i="4"/>
  <c r="R1357" i="4"/>
  <c r="R1359" i="4"/>
  <c r="R1361" i="4"/>
  <c r="N1382" i="4"/>
  <c r="N1384" i="4"/>
  <c r="N1386" i="4"/>
  <c r="R1399" i="4"/>
  <c r="R1401" i="4"/>
  <c r="R1440" i="4"/>
  <c r="R1442" i="4"/>
  <c r="R1444" i="4"/>
  <c r="R1523" i="4"/>
  <c r="R1525" i="4"/>
  <c r="R1527" i="4"/>
  <c r="R1529" i="4"/>
  <c r="R1531" i="4"/>
  <c r="R1533" i="4"/>
  <c r="R1535" i="4"/>
  <c r="N1571" i="4"/>
  <c r="N1575" i="4"/>
  <c r="N1577" i="4"/>
  <c r="N1579" i="4"/>
  <c r="N1581" i="4"/>
  <c r="N1583" i="4"/>
  <c r="N1585" i="4"/>
  <c r="R1592" i="4"/>
  <c r="R1116" i="4"/>
  <c r="R1118" i="4"/>
  <c r="R1122" i="4"/>
  <c r="R1124" i="4"/>
  <c r="R1126" i="4"/>
  <c r="N1140" i="4"/>
  <c r="N1142" i="4"/>
  <c r="N1144" i="4"/>
  <c r="N1146" i="4"/>
  <c r="N1148" i="4"/>
  <c r="N1150" i="4"/>
  <c r="N1152" i="4"/>
  <c r="R1163" i="4"/>
  <c r="R1165" i="4"/>
  <c r="N1181" i="4"/>
  <c r="R1186" i="4"/>
  <c r="R1188" i="4"/>
  <c r="N1196" i="4"/>
  <c r="N1198" i="4"/>
  <c r="N1200" i="4"/>
  <c r="R1203" i="4"/>
  <c r="R1205" i="4"/>
  <c r="R1207" i="4"/>
  <c r="R1209" i="4"/>
  <c r="N1213" i="4"/>
  <c r="N1217" i="4"/>
  <c r="R1246" i="4"/>
  <c r="R1248" i="4"/>
  <c r="N1276" i="4"/>
  <c r="N1278" i="4"/>
  <c r="N1280" i="4"/>
  <c r="R1295" i="4"/>
  <c r="R1297" i="4"/>
  <c r="R1299" i="4"/>
  <c r="R1301" i="4"/>
  <c r="R1303" i="4"/>
  <c r="R1305" i="4"/>
  <c r="N1315" i="4"/>
  <c r="N1317" i="4"/>
  <c r="N1319" i="4"/>
  <c r="N1321" i="4"/>
  <c r="N1323" i="4"/>
  <c r="N1325" i="4"/>
  <c r="N1329" i="4"/>
  <c r="R1336" i="4"/>
  <c r="N1348" i="4"/>
  <c r="R1363" i="4"/>
  <c r="R1365" i="4"/>
  <c r="R1367" i="4"/>
  <c r="R1369" i="4"/>
  <c r="N1373" i="4"/>
  <c r="N1375" i="4"/>
  <c r="R1380" i="4"/>
  <c r="N1388" i="4"/>
  <c r="N1390" i="4"/>
  <c r="N1392" i="4"/>
  <c r="N1394" i="4"/>
  <c r="R1411" i="4"/>
  <c r="R1413" i="4"/>
  <c r="R1415" i="4"/>
  <c r="R1417" i="4"/>
  <c r="R1419" i="4"/>
  <c r="N1429" i="4"/>
  <c r="N1431" i="4"/>
  <c r="N1433" i="4"/>
  <c r="R2175" i="4"/>
  <c r="N1400" i="4"/>
  <c r="N1413" i="4"/>
  <c r="N1423" i="4"/>
  <c r="N1425" i="4"/>
  <c r="N1427" i="4"/>
  <c r="N1448" i="4"/>
  <c r="R1449" i="4"/>
  <c r="R1459" i="4"/>
  <c r="R1461" i="4"/>
  <c r="R1463" i="4"/>
  <c r="R1512" i="4"/>
  <c r="R1516" i="4"/>
  <c r="R1520" i="4"/>
  <c r="R1522" i="4"/>
  <c r="N1530" i="4"/>
  <c r="N1536" i="4"/>
  <c r="N1540" i="4"/>
  <c r="N1544" i="4"/>
  <c r="R1571" i="4"/>
  <c r="R1573" i="4"/>
  <c r="R1575" i="4"/>
  <c r="R1579" i="4"/>
  <c r="R1581" i="4"/>
  <c r="R1583" i="4"/>
  <c r="N1591" i="4"/>
  <c r="N1593" i="4"/>
  <c r="R1604" i="4"/>
  <c r="N1612" i="4"/>
  <c r="R1617" i="4"/>
  <c r="R1629" i="4"/>
  <c r="R1631" i="4"/>
  <c r="N1635" i="4"/>
  <c r="N1639" i="4"/>
  <c r="R1660" i="4"/>
  <c r="R1664" i="4"/>
  <c r="R1666" i="4"/>
  <c r="R1668" i="4"/>
  <c r="N1678" i="4"/>
  <c r="N1680" i="4"/>
  <c r="R1709" i="4"/>
  <c r="R1711" i="4"/>
  <c r="R1715" i="4"/>
  <c r="R1717" i="4"/>
  <c r="R1719" i="4"/>
  <c r="N1755" i="4"/>
  <c r="N1759" i="4"/>
  <c r="N1761" i="4"/>
  <c r="N1763" i="4"/>
  <c r="N1767" i="4"/>
  <c r="N1769" i="4"/>
  <c r="N1771" i="4"/>
  <c r="N1775" i="4"/>
  <c r="N1777" i="4"/>
  <c r="N1779" i="4"/>
  <c r="N1783" i="4"/>
  <c r="N1785" i="4"/>
  <c r="N1787" i="4"/>
  <c r="R1802" i="4"/>
  <c r="R1804" i="4"/>
  <c r="N1814" i="4"/>
  <c r="N1816" i="4"/>
  <c r="R1825" i="4"/>
  <c r="R1827" i="4"/>
  <c r="R1833" i="4"/>
  <c r="R1839" i="4"/>
  <c r="R1841" i="4"/>
  <c r="R1843" i="4"/>
  <c r="R1845" i="4"/>
  <c r="R1847" i="4"/>
  <c r="R1849" i="4"/>
  <c r="R1851" i="4"/>
  <c r="N1863" i="4"/>
  <c r="N1867" i="4"/>
  <c r="N1869" i="4"/>
  <c r="N1875" i="4"/>
  <c r="N1877" i="4"/>
  <c r="N1879" i="4"/>
  <c r="N1883" i="4"/>
  <c r="N1885" i="4"/>
  <c r="N1887" i="4"/>
  <c r="N1891" i="4"/>
  <c r="N1893" i="4"/>
  <c r="N1924" i="4"/>
  <c r="R1955" i="4"/>
  <c r="R1959" i="4"/>
  <c r="R1961" i="4"/>
  <c r="R1963" i="4"/>
  <c r="R1967" i="4"/>
  <c r="R1969" i="4"/>
  <c r="N1977" i="4"/>
  <c r="N1989" i="4"/>
  <c r="N1991" i="4"/>
  <c r="N2042" i="4"/>
  <c r="N2044" i="4"/>
  <c r="N2048" i="4"/>
  <c r="N2050" i="4"/>
  <c r="R2067" i="4"/>
  <c r="R2069" i="4"/>
  <c r="R2071" i="4"/>
  <c r="R2075" i="4"/>
  <c r="R2077" i="4"/>
  <c r="R2081" i="4"/>
  <c r="R2083" i="4"/>
  <c r="N2093" i="4"/>
  <c r="N2095" i="4"/>
  <c r="N2097" i="4"/>
  <c r="N2099" i="4"/>
  <c r="N2101" i="4"/>
  <c r="N2103" i="4"/>
  <c r="R2110" i="4"/>
  <c r="N2124" i="4"/>
  <c r="R2137" i="4"/>
  <c r="R2139" i="4"/>
  <c r="N2145" i="4"/>
  <c r="N2147" i="4"/>
  <c r="N2149" i="4"/>
  <c r="N2151" i="4"/>
  <c r="N2157" i="4"/>
  <c r="N2159" i="4"/>
  <c r="R2272" i="4"/>
  <c r="R2276" i="4"/>
  <c r="R2278" i="4"/>
  <c r="N2286" i="4"/>
  <c r="N2288" i="4"/>
  <c r="N2290" i="4"/>
  <c r="N2386" i="4"/>
  <c r="N1393" i="4"/>
  <c r="N1395" i="4"/>
  <c r="N1397" i="4"/>
  <c r="R1402" i="4"/>
  <c r="R1406" i="4"/>
  <c r="N1412" i="4"/>
  <c r="N1414" i="4"/>
  <c r="N1420" i="4"/>
  <c r="R1429" i="4"/>
  <c r="R1431" i="4"/>
  <c r="N1439" i="4"/>
  <c r="N1441" i="4"/>
  <c r="N1443" i="4"/>
  <c r="R1452" i="4"/>
  <c r="R1456" i="4"/>
  <c r="R1458" i="4"/>
  <c r="N1468" i="4"/>
  <c r="N1472" i="4"/>
  <c r="N1476" i="4"/>
  <c r="N1480" i="4"/>
  <c r="N1484" i="4"/>
  <c r="N1486" i="4"/>
  <c r="N1488" i="4"/>
  <c r="N1492" i="4"/>
  <c r="N1496" i="4"/>
  <c r="N1500" i="4"/>
  <c r="N1502" i="4"/>
  <c r="N1504" i="4"/>
  <c r="R1511" i="4"/>
  <c r="N1527" i="4"/>
  <c r="N1529" i="4"/>
  <c r="N1531" i="4"/>
  <c r="N1533" i="4"/>
  <c r="N1535" i="4"/>
  <c r="R1546" i="4"/>
  <c r="R1548" i="4"/>
  <c r="R1552" i="4"/>
  <c r="R1556" i="4"/>
  <c r="R1560" i="4"/>
  <c r="R1564" i="4"/>
  <c r="R1568" i="4"/>
  <c r="N1588" i="4"/>
  <c r="R1595" i="4"/>
  <c r="R1597" i="4"/>
  <c r="R1599" i="4"/>
  <c r="R1603" i="4"/>
  <c r="R1616" i="4"/>
  <c r="R1618" i="4"/>
  <c r="R1620" i="4"/>
  <c r="R1624" i="4"/>
  <c r="R1626" i="4"/>
  <c r="N1632" i="4"/>
  <c r="R1643" i="4"/>
  <c r="R1645" i="4"/>
  <c r="R1647" i="4"/>
  <c r="R1651" i="4"/>
  <c r="R1653" i="4"/>
  <c r="R1655" i="4"/>
  <c r="R1659" i="4"/>
  <c r="N1673" i="4"/>
  <c r="N1675" i="4"/>
  <c r="R1684" i="4"/>
  <c r="R1688" i="4"/>
  <c r="R1690" i="4"/>
  <c r="R1692" i="4"/>
  <c r="R1696" i="4"/>
  <c r="R1698" i="4"/>
  <c r="R1700" i="4"/>
  <c r="R1704" i="4"/>
  <c r="R1706" i="4"/>
  <c r="N1724" i="4"/>
  <c r="N1726" i="4"/>
  <c r="N1728" i="4"/>
  <c r="N1732" i="4"/>
  <c r="N1734" i="4"/>
  <c r="N1736" i="4"/>
  <c r="N1740" i="4"/>
  <c r="N1742" i="4"/>
  <c r="N1744" i="4"/>
  <c r="N1748" i="4"/>
  <c r="N1750" i="4"/>
  <c r="N1752" i="4"/>
  <c r="R1791" i="4"/>
  <c r="R1795" i="4"/>
  <c r="R1797" i="4"/>
  <c r="R1799" i="4"/>
  <c r="N1809" i="4"/>
  <c r="N1811" i="4"/>
  <c r="R1818" i="4"/>
  <c r="R1820" i="4"/>
  <c r="R1824" i="4"/>
  <c r="N1856" i="4"/>
  <c r="N1858" i="4"/>
  <c r="N1860" i="4"/>
  <c r="R1895" i="4"/>
  <c r="R1897" i="4"/>
  <c r="R1903" i="4"/>
  <c r="R1905" i="4"/>
  <c r="N1909" i="4"/>
  <c r="N1911" i="4"/>
  <c r="N1915" i="4"/>
  <c r="N1917" i="4"/>
  <c r="R1928" i="4"/>
  <c r="R1932" i="4"/>
  <c r="R1934" i="4"/>
  <c r="R1936" i="4"/>
  <c r="R1938" i="4"/>
  <c r="R1940" i="4"/>
  <c r="R1942" i="4"/>
  <c r="R1944" i="4"/>
  <c r="R1948" i="4"/>
  <c r="R1950" i="4"/>
  <c r="R1952" i="4"/>
  <c r="N1972" i="4"/>
  <c r="N1974" i="4"/>
  <c r="N1976" i="4"/>
  <c r="N1978" i="4"/>
  <c r="N1980" i="4"/>
  <c r="N1984" i="4"/>
  <c r="N1986" i="4"/>
  <c r="N1997" i="4"/>
  <c r="N2003" i="4"/>
  <c r="N2005" i="4"/>
  <c r="N2007" i="4"/>
  <c r="N2011" i="4"/>
  <c r="N2013" i="4"/>
  <c r="N2019" i="4"/>
  <c r="N2021" i="4"/>
  <c r="N2023" i="4"/>
  <c r="N2027" i="4"/>
  <c r="N2029" i="4"/>
  <c r="N2035" i="4"/>
  <c r="N2037" i="4"/>
  <c r="N2039" i="4"/>
  <c r="R2052" i="4"/>
  <c r="R2056" i="4"/>
  <c r="R2060" i="4"/>
  <c r="N2086" i="4"/>
  <c r="N2088" i="4"/>
  <c r="N2090" i="4"/>
  <c r="R2107" i="4"/>
  <c r="N2113" i="4"/>
  <c r="N2115" i="4"/>
  <c r="N2117" i="4"/>
  <c r="N2119" i="4"/>
  <c r="N2121" i="4"/>
  <c r="N2123" i="4"/>
  <c r="R2126" i="4"/>
  <c r="R2128" i="4"/>
  <c r="R2130" i="4"/>
  <c r="R2132" i="4"/>
  <c r="N2142" i="4"/>
  <c r="R2163" i="4"/>
  <c r="N2171" i="4"/>
  <c r="N2281" i="4"/>
  <c r="N2283" i="4"/>
  <c r="R2292" i="4"/>
  <c r="R2294" i="4"/>
  <c r="R2298" i="4"/>
  <c r="N2312" i="4"/>
  <c r="N2314" i="4"/>
  <c r="R1435" i="4"/>
  <c r="N1447" i="4"/>
  <c r="R1460" i="4"/>
  <c r="R1515" i="4"/>
  <c r="R1517" i="4"/>
  <c r="R1519" i="4"/>
  <c r="R1521" i="4"/>
  <c r="N1537" i="4"/>
  <c r="N1539" i="4"/>
  <c r="N1543" i="4"/>
  <c r="R1570" i="4"/>
  <c r="R1572" i="4"/>
  <c r="R1576" i="4"/>
  <c r="R1580" i="4"/>
  <c r="R1584" i="4"/>
  <c r="N1592" i="4"/>
  <c r="R1605" i="4"/>
  <c r="R1607" i="4"/>
  <c r="N1611" i="4"/>
  <c r="R1628" i="4"/>
  <c r="N1636" i="4"/>
  <c r="N1638" i="4"/>
  <c r="R1661" i="4"/>
  <c r="R1663" i="4"/>
  <c r="R1667" i="4"/>
  <c r="R1669" i="4"/>
  <c r="R1671" i="4"/>
  <c r="N1679" i="4"/>
  <c r="N1681" i="4"/>
  <c r="N1683" i="4"/>
  <c r="R1708" i="4"/>
  <c r="R1712" i="4"/>
  <c r="R1714" i="4"/>
  <c r="R1716" i="4"/>
  <c r="N1756" i="4"/>
  <c r="N1758" i="4"/>
  <c r="N1760" i="4"/>
  <c r="N1764" i="4"/>
  <c r="N1766" i="4"/>
  <c r="N1768" i="4"/>
  <c r="N1772" i="4"/>
  <c r="N1774" i="4"/>
  <c r="N1776" i="4"/>
  <c r="N1780" i="4"/>
  <c r="N1782" i="4"/>
  <c r="N1784" i="4"/>
  <c r="N1788" i="4"/>
  <c r="R1803" i="4"/>
  <c r="R1805" i="4"/>
  <c r="R1807" i="4"/>
  <c r="N1815" i="4"/>
  <c r="R1830" i="4"/>
  <c r="R1832" i="4"/>
  <c r="R1836" i="4"/>
  <c r="R1838" i="4"/>
  <c r="R1846" i="4"/>
  <c r="R1848" i="4"/>
  <c r="R1850" i="4"/>
  <c r="R1852" i="4"/>
  <c r="R1854" i="4"/>
  <c r="N1864" i="4"/>
  <c r="N1866" i="4"/>
  <c r="N1868" i="4"/>
  <c r="N1872" i="4"/>
  <c r="N1874" i="4"/>
  <c r="N1878" i="4"/>
  <c r="N1880" i="4"/>
  <c r="N1882" i="4"/>
  <c r="N1884" i="4"/>
  <c r="N1888" i="4"/>
  <c r="N1890" i="4"/>
  <c r="N1892" i="4"/>
  <c r="N1894" i="4"/>
  <c r="R1907" i="4"/>
  <c r="N1923" i="4"/>
  <c r="N1925" i="4"/>
  <c r="N1927" i="4"/>
  <c r="R1956" i="4"/>
  <c r="R1958" i="4"/>
  <c r="R1960" i="4"/>
  <c r="R1964" i="4"/>
  <c r="R1966" i="4"/>
  <c r="R1968" i="4"/>
  <c r="N1988" i="4"/>
  <c r="N1990" i="4"/>
  <c r="N1992" i="4"/>
  <c r="R1995" i="4"/>
  <c r="N2047" i="4"/>
  <c r="N2049" i="4"/>
  <c r="N2051" i="4"/>
  <c r="R2068" i="4"/>
  <c r="R2070" i="4"/>
  <c r="R2072" i="4"/>
  <c r="R2074" i="4"/>
  <c r="R2076" i="4"/>
  <c r="R2078" i="4"/>
  <c r="R2080" i="4"/>
  <c r="R2082" i="4"/>
  <c r="R2084" i="4"/>
  <c r="N2092" i="4"/>
  <c r="N2096" i="4"/>
  <c r="N2098" i="4"/>
  <c r="N2100" i="4"/>
  <c r="N2102" i="4"/>
  <c r="N2104" i="4"/>
  <c r="R2109" i="4"/>
  <c r="R2136" i="4"/>
  <c r="R2138" i="4"/>
  <c r="N2146" i="4"/>
  <c r="N2148" i="4"/>
  <c r="N2150" i="4"/>
  <c r="N2152" i="4"/>
  <c r="N2154" i="4"/>
  <c r="N2156" i="4"/>
  <c r="N2158" i="4"/>
  <c r="N2160" i="4"/>
  <c r="R2167" i="4"/>
  <c r="N2173" i="4"/>
  <c r="N2175" i="4"/>
  <c r="N2177" i="4"/>
  <c r="N2179" i="4"/>
  <c r="N2181" i="4"/>
  <c r="N2183" i="4"/>
  <c r="N2185" i="4"/>
  <c r="N2187" i="4"/>
  <c r="N2191" i="4"/>
  <c r="N2195" i="4"/>
  <c r="N2197" i="4"/>
  <c r="N2199" i="4"/>
  <c r="N2201" i="4"/>
  <c r="N2203" i="4"/>
  <c r="R2208" i="4"/>
  <c r="R2271" i="4"/>
  <c r="R2273" i="4"/>
  <c r="R2275" i="4"/>
  <c r="R2277" i="4"/>
  <c r="N2287" i="4"/>
  <c r="N2291" i="4"/>
  <c r="R2302" i="4"/>
  <c r="R2304" i="4"/>
  <c r="R2306" i="4"/>
  <c r="R2308" i="4"/>
  <c r="R2310" i="4"/>
  <c r="N2318" i="4"/>
  <c r="N2320" i="4"/>
  <c r="N2322" i="4"/>
  <c r="N2324" i="4"/>
  <c r="N2326" i="4"/>
  <c r="N2328" i="4"/>
  <c r="N2330" i="4"/>
  <c r="N2460" i="4"/>
  <c r="N1623" i="4"/>
  <c r="N1625" i="4"/>
  <c r="N1627" i="4"/>
  <c r="R1632" i="4"/>
  <c r="N1640" i="4"/>
  <c r="N1644" i="4"/>
  <c r="N1646" i="4"/>
  <c r="N1648" i="4"/>
  <c r="N1652" i="4"/>
  <c r="N1654" i="4"/>
  <c r="N1656" i="4"/>
  <c r="R1675" i="4"/>
  <c r="N1687" i="4"/>
  <c r="N1689" i="4"/>
  <c r="N1691" i="4"/>
  <c r="N1695" i="4"/>
  <c r="N1697" i="4"/>
  <c r="N1699" i="4"/>
  <c r="N1703" i="4"/>
  <c r="N1705" i="4"/>
  <c r="N1707" i="4"/>
  <c r="R1722" i="4"/>
  <c r="R1724" i="4"/>
  <c r="R1728" i="4"/>
  <c r="R1730" i="4"/>
  <c r="R1732" i="4"/>
  <c r="R1736" i="4"/>
  <c r="R1738" i="4"/>
  <c r="R1740" i="4"/>
  <c r="R1744" i="4"/>
  <c r="R1746" i="4"/>
  <c r="R1748" i="4"/>
  <c r="R1752" i="4"/>
  <c r="N1790" i="4"/>
  <c r="N1792" i="4"/>
  <c r="N1796" i="4"/>
  <c r="N1798" i="4"/>
  <c r="N1800" i="4"/>
  <c r="R1811" i="4"/>
  <c r="N1819" i="4"/>
  <c r="N1823" i="4"/>
  <c r="R1858" i="4"/>
  <c r="R1860" i="4"/>
  <c r="N1896" i="4"/>
  <c r="N1898" i="4"/>
  <c r="N1904" i="4"/>
  <c r="N1906" i="4"/>
  <c r="R1911" i="4"/>
  <c r="R1913" i="4"/>
  <c r="R1915" i="4"/>
  <c r="R1919" i="4"/>
  <c r="R1921" i="4"/>
  <c r="N1931" i="4"/>
  <c r="N1933" i="4"/>
  <c r="N1939" i="4"/>
  <c r="N1941" i="4"/>
  <c r="N1943" i="4"/>
  <c r="N1947" i="4"/>
  <c r="N1949" i="4"/>
  <c r="R1972" i="4"/>
  <c r="R1974" i="4"/>
  <c r="R1976" i="4"/>
  <c r="R1980" i="4"/>
  <c r="R1982" i="4"/>
  <c r="R1984" i="4"/>
  <c r="R1986" i="4"/>
  <c r="R1999" i="4"/>
  <c r="R2001" i="4"/>
  <c r="R2003" i="4"/>
  <c r="R2007" i="4"/>
  <c r="R2009" i="4"/>
  <c r="R2015" i="4"/>
  <c r="R2017" i="4"/>
  <c r="R2019" i="4"/>
  <c r="R2023" i="4"/>
  <c r="R2025" i="4"/>
  <c r="R2031" i="4"/>
  <c r="R2033" i="4"/>
  <c r="R2035" i="4"/>
  <c r="R2039" i="4"/>
  <c r="N2053" i="4"/>
  <c r="N2055" i="4"/>
  <c r="N2063" i="4"/>
  <c r="R2086" i="4"/>
  <c r="R2088" i="4"/>
  <c r="N2108" i="4"/>
  <c r="R2113" i="4"/>
  <c r="R2115" i="4"/>
  <c r="R2119" i="4"/>
  <c r="R2121" i="4"/>
  <c r="R2123" i="4"/>
  <c r="N2127" i="4"/>
  <c r="N2129" i="4"/>
  <c r="N2131" i="4"/>
  <c r="N2133" i="4"/>
  <c r="N2135" i="4"/>
  <c r="R2142" i="4"/>
  <c r="N2164" i="4"/>
  <c r="N2166" i="4"/>
  <c r="R2169" i="4"/>
  <c r="R2171" i="4"/>
  <c r="N2205" i="4"/>
  <c r="R2214" i="4"/>
  <c r="N2224" i="4"/>
  <c r="N2228" i="4"/>
  <c r="N2232" i="4"/>
  <c r="N2234" i="4"/>
  <c r="N2236" i="4"/>
  <c r="N2244" i="4"/>
  <c r="N2246" i="4"/>
  <c r="N2248" i="4"/>
  <c r="N2256" i="4"/>
  <c r="N2260" i="4"/>
  <c r="N2264" i="4"/>
  <c r="N2266" i="4"/>
  <c r="R2281" i="4"/>
  <c r="R2283" i="4"/>
  <c r="N2293" i="4"/>
  <c r="N2295" i="4"/>
  <c r="N2297" i="4"/>
  <c r="N2299" i="4"/>
  <c r="R2383" i="4"/>
  <c r="N2391" i="4"/>
  <c r="R2432" i="4"/>
  <c r="N2214" i="4"/>
  <c r="R2225" i="4"/>
  <c r="R2227" i="4"/>
  <c r="R2229" i="4"/>
  <c r="R2231" i="4"/>
  <c r="R2235" i="4"/>
  <c r="R2237" i="4"/>
  <c r="R2239" i="4"/>
  <c r="R2241" i="4"/>
  <c r="R2243" i="4"/>
  <c r="R2245" i="4"/>
  <c r="R2247" i="4"/>
  <c r="R2249" i="4"/>
  <c r="R2251" i="4"/>
  <c r="R2253" i="4"/>
  <c r="R2255" i="4"/>
  <c r="R2257" i="4"/>
  <c r="R2259" i="4"/>
  <c r="R2261" i="4"/>
  <c r="R2263" i="4"/>
  <c r="R2265" i="4"/>
  <c r="R2267" i="4"/>
  <c r="N2275" i="4"/>
  <c r="N2277" i="4"/>
  <c r="N2279" i="4"/>
  <c r="R2286" i="4"/>
  <c r="R2288" i="4"/>
  <c r="R2290" i="4"/>
  <c r="R2311" i="4"/>
  <c r="R2313" i="4"/>
  <c r="R2315" i="4"/>
  <c r="N2341" i="4"/>
  <c r="R2358" i="4"/>
  <c r="R2362" i="4"/>
  <c r="R2364" i="4"/>
  <c r="R2366" i="4"/>
  <c r="R2370" i="4"/>
  <c r="R2372" i="4"/>
  <c r="R2374" i="4"/>
  <c r="N2380" i="4"/>
  <c r="N2382" i="4"/>
  <c r="R2389" i="4"/>
  <c r="N2411" i="4"/>
  <c r="N2415" i="4"/>
  <c r="R2422" i="4"/>
  <c r="R2424" i="4"/>
  <c r="R2426" i="4"/>
  <c r="R2428" i="4"/>
  <c r="R2430" i="4"/>
  <c r="N2436" i="4"/>
  <c r="N2440" i="4"/>
  <c r="R2447" i="4"/>
  <c r="R2451" i="4"/>
  <c r="R2453" i="4"/>
  <c r="R2455" i="4"/>
  <c r="N2461" i="4"/>
  <c r="N2463" i="4"/>
  <c r="R2474" i="4"/>
  <c r="R2476" i="4"/>
  <c r="R2480" i="4"/>
  <c r="N2488" i="4"/>
  <c r="N2490" i="4"/>
  <c r="N2492" i="4"/>
  <c r="R2507" i="4"/>
  <c r="R2511" i="4"/>
  <c r="R2515" i="4"/>
  <c r="R2524" i="4"/>
  <c r="R2526" i="4"/>
  <c r="R2528" i="4"/>
  <c r="R2530" i="4"/>
  <c r="N2538" i="4"/>
  <c r="N2540" i="4"/>
  <c r="N2544" i="4"/>
  <c r="N2546" i="4"/>
  <c r="N2548" i="4"/>
  <c r="R2555" i="4"/>
  <c r="R2559" i="4"/>
  <c r="R2563" i="4"/>
  <c r="N2609" i="4"/>
  <c r="R2620" i="4"/>
  <c r="R2622" i="4"/>
  <c r="N2706" i="4"/>
  <c r="N2708" i="4"/>
  <c r="N2710" i="4"/>
  <c r="N2712" i="4"/>
  <c r="N2714" i="4"/>
  <c r="N2716" i="4"/>
  <c r="N2718" i="4"/>
  <c r="N2720" i="4"/>
  <c r="N2722" i="4"/>
  <c r="N2724" i="4"/>
  <c r="N2726" i="4"/>
  <c r="N2728" i="4"/>
  <c r="N2730" i="4"/>
  <c r="N2732" i="4"/>
  <c r="N2734" i="4"/>
  <c r="N2736" i="4"/>
  <c r="N2738" i="4"/>
  <c r="N2740" i="4"/>
  <c r="N2742" i="4"/>
  <c r="N2744" i="4"/>
  <c r="N2746" i="4"/>
  <c r="N2748" i="4"/>
  <c r="N2750" i="4"/>
  <c r="N2752" i="4"/>
  <c r="N2754" i="4"/>
  <c r="N2756" i="4"/>
  <c r="N2758" i="4"/>
  <c r="N2760" i="4"/>
  <c r="N2762" i="4"/>
  <c r="N2469" i="4"/>
  <c r="R2565" i="4"/>
  <c r="R2569" i="4"/>
  <c r="R2581" i="4"/>
  <c r="N2332" i="4"/>
  <c r="N2334" i="4"/>
  <c r="N2336" i="4"/>
  <c r="N2338" i="4"/>
  <c r="R2343" i="4"/>
  <c r="R2347" i="4"/>
  <c r="R2349" i="4"/>
  <c r="R2351" i="4"/>
  <c r="R2353" i="4"/>
  <c r="R2355" i="4"/>
  <c r="N2379" i="4"/>
  <c r="R2386" i="4"/>
  <c r="N2392" i="4"/>
  <c r="N2396" i="4"/>
  <c r="N2398" i="4"/>
  <c r="N2400" i="4"/>
  <c r="N2402" i="4"/>
  <c r="N2404" i="4"/>
  <c r="N2406" i="4"/>
  <c r="R2413" i="4"/>
  <c r="R2419" i="4"/>
  <c r="R2444" i="4"/>
  <c r="N2458" i="4"/>
  <c r="R2465" i="4"/>
  <c r="R2467" i="4"/>
  <c r="R2471" i="4"/>
  <c r="N2483" i="4"/>
  <c r="N2485" i="4"/>
  <c r="R2494" i="4"/>
  <c r="R2496" i="4"/>
  <c r="R2498" i="4"/>
  <c r="R2500" i="4"/>
  <c r="R2502" i="4"/>
  <c r="R2504" i="4"/>
  <c r="R2506" i="4"/>
  <c r="N2535" i="4"/>
  <c r="R2550" i="4"/>
  <c r="N2566" i="4"/>
  <c r="N2568" i="4"/>
  <c r="N2570" i="4"/>
  <c r="N2572" i="4"/>
  <c r="N2574" i="4"/>
  <c r="N2576" i="4"/>
  <c r="N2578" i="4"/>
  <c r="N2580" i="4"/>
  <c r="N2582" i="4"/>
  <c r="N2584" i="4"/>
  <c r="N2586" i="4"/>
  <c r="N2588" i="4"/>
  <c r="N2699" i="4"/>
  <c r="N2703" i="4"/>
  <c r="R2764" i="4"/>
  <c r="R2766" i="4"/>
  <c r="R2768" i="4"/>
  <c r="R2770" i="4"/>
  <c r="R2772" i="4"/>
  <c r="R2774" i="4"/>
  <c r="R2776" i="4"/>
  <c r="R2778" i="4"/>
  <c r="R2780" i="4"/>
  <c r="R2782" i="4"/>
  <c r="R2784" i="4"/>
  <c r="R2786" i="4"/>
  <c r="R2788" i="4"/>
  <c r="R2790" i="4"/>
  <c r="R2792" i="4"/>
  <c r="R2794" i="4"/>
  <c r="R2796" i="4"/>
  <c r="N2165" i="4"/>
  <c r="N2167" i="4"/>
  <c r="R2170" i="4"/>
  <c r="N2180" i="4"/>
  <c r="N2182" i="4"/>
  <c r="N2184" i="4"/>
  <c r="N2190" i="4"/>
  <c r="N2196" i="4"/>
  <c r="N2200" i="4"/>
  <c r="N2202" i="4"/>
  <c r="R2207" i="4"/>
  <c r="R2209" i="4"/>
  <c r="R2211" i="4"/>
  <c r="N2217" i="4"/>
  <c r="N2219" i="4"/>
  <c r="N2221" i="4"/>
  <c r="N2223" i="4"/>
  <c r="N2280" i="4"/>
  <c r="N2282" i="4"/>
  <c r="R2291" i="4"/>
  <c r="R2293" i="4"/>
  <c r="R2295" i="4"/>
  <c r="R2297" i="4"/>
  <c r="N2303" i="4"/>
  <c r="N2307" i="4"/>
  <c r="N2311" i="4"/>
  <c r="R2318" i="4"/>
  <c r="R2322" i="4"/>
  <c r="R2324" i="4"/>
  <c r="R2326" i="4"/>
  <c r="R2330" i="4"/>
  <c r="R2332" i="4"/>
  <c r="R2334" i="4"/>
  <c r="R2336" i="4"/>
  <c r="R2338" i="4"/>
  <c r="N2344" i="4"/>
  <c r="N2346" i="4"/>
  <c r="N2348" i="4"/>
  <c r="N2350" i="4"/>
  <c r="N2352" i="4"/>
  <c r="N2354" i="4"/>
  <c r="R2375" i="4"/>
  <c r="R2377" i="4"/>
  <c r="R2379" i="4"/>
  <c r="N2385" i="4"/>
  <c r="N2387" i="4"/>
  <c r="R2392" i="4"/>
  <c r="R2396" i="4"/>
  <c r="R2398" i="4"/>
  <c r="R2400" i="4"/>
  <c r="R2402" i="4"/>
  <c r="R2404" i="4"/>
  <c r="R2406" i="4"/>
  <c r="N2418" i="4"/>
  <c r="N2420" i="4"/>
  <c r="N2433" i="4"/>
  <c r="N2447" i="4"/>
  <c r="R2458" i="4"/>
  <c r="N2464" i="4"/>
  <c r="N2468" i="4"/>
  <c r="N2470" i="4"/>
  <c r="N2472" i="4"/>
  <c r="R2483" i="4"/>
  <c r="R2485" i="4"/>
  <c r="R2487" i="4"/>
  <c r="N2499" i="4"/>
  <c r="N2503" i="4"/>
  <c r="N2507" i="4"/>
  <c r="R2514" i="4"/>
  <c r="R2516" i="4"/>
  <c r="N2522" i="4"/>
  <c r="R2525" i="4"/>
  <c r="R2535" i="4"/>
  <c r="N2537" i="4"/>
  <c r="N2549" i="4"/>
  <c r="R2588" i="4"/>
  <c r="R2590" i="4"/>
  <c r="R2592" i="4"/>
  <c r="R2594" i="4"/>
  <c r="R2596" i="4"/>
  <c r="N2389" i="4"/>
  <c r="R2408" i="4"/>
  <c r="R2410" i="4"/>
  <c r="R2412" i="4"/>
  <c r="R2416" i="4"/>
  <c r="N2422" i="4"/>
  <c r="N2424" i="4"/>
  <c r="N2426" i="4"/>
  <c r="N2428" i="4"/>
  <c r="N2430" i="4"/>
  <c r="R2439" i="4"/>
  <c r="R2443" i="4"/>
  <c r="N2449" i="4"/>
  <c r="N2451" i="4"/>
  <c r="N2453" i="4"/>
  <c r="R2460" i="4"/>
  <c r="R2462" i="4"/>
  <c r="N2474" i="4"/>
  <c r="N2476" i="4"/>
  <c r="N2478" i="4"/>
  <c r="N2480" i="4"/>
  <c r="R2489" i="4"/>
  <c r="N2511" i="4"/>
  <c r="N2513" i="4"/>
  <c r="N2515" i="4"/>
  <c r="R2520" i="4"/>
  <c r="N2524" i="4"/>
  <c r="N2526" i="4"/>
  <c r="N2528" i="4"/>
  <c r="R2539" i="4"/>
  <c r="R2543" i="4"/>
  <c r="R2547" i="4"/>
  <c r="N2553" i="4"/>
  <c r="N2555" i="4"/>
  <c r="N2559" i="4"/>
  <c r="N2563" i="4"/>
  <c r="R2566" i="4"/>
  <c r="R2568" i="4"/>
  <c r="R2570" i="4"/>
  <c r="R2572" i="4"/>
  <c r="R2574" i="4"/>
  <c r="R2576" i="4"/>
  <c r="R2578" i="4"/>
  <c r="R2580" i="4"/>
  <c r="R2582" i="4"/>
  <c r="R2584" i="4"/>
  <c r="R2586" i="4"/>
  <c r="N2598" i="4"/>
  <c r="N2600" i="4"/>
  <c r="N2602" i="4"/>
  <c r="N2604" i="4"/>
  <c r="N2606" i="4"/>
  <c r="N2608" i="4"/>
  <c r="N2610" i="4"/>
  <c r="R2615" i="4"/>
  <c r="R2619" i="4"/>
  <c r="N2627" i="4"/>
  <c r="N2631" i="4"/>
  <c r="N2635" i="4"/>
  <c r="N2643" i="4"/>
  <c r="N2651" i="4"/>
  <c r="N2659" i="4"/>
  <c r="N2663" i="4"/>
  <c r="N2667" i="4"/>
  <c r="N2675" i="4"/>
  <c r="N2679" i="4"/>
  <c r="N2683" i="4"/>
  <c r="N2691" i="4"/>
  <c r="R2706" i="4"/>
  <c r="R2708" i="4"/>
  <c r="R2710" i="4"/>
  <c r="R2712" i="4"/>
  <c r="R2714" i="4"/>
  <c r="R2716" i="4"/>
  <c r="R2718" i="4"/>
  <c r="R2720" i="4"/>
  <c r="R2722" i="4"/>
  <c r="R2724" i="4"/>
  <c r="R2726" i="4"/>
  <c r="R2728" i="4"/>
  <c r="R2730" i="4"/>
  <c r="R2732" i="4"/>
  <c r="R2734" i="4"/>
  <c r="R2736" i="4"/>
  <c r="R2738" i="4"/>
  <c r="R2740" i="4"/>
  <c r="R2742" i="4"/>
  <c r="R2744" i="4"/>
  <c r="R2746" i="4"/>
  <c r="R2748" i="4"/>
  <c r="R2750" i="4"/>
  <c r="R2752" i="4"/>
  <c r="R2754" i="4"/>
  <c r="R2756" i="4"/>
  <c r="R2758" i="4"/>
  <c r="R2760" i="4"/>
  <c r="N2798" i="4"/>
  <c r="N2800" i="4"/>
  <c r="N2804" i="4"/>
  <c r="N2806" i="4"/>
  <c r="N2808" i="4"/>
  <c r="N2810" i="4"/>
  <c r="N2812" i="4"/>
  <c r="N2814" i="4"/>
  <c r="N2816" i="4"/>
  <c r="R2817" i="4"/>
  <c r="R2831" i="4"/>
  <c r="R2837" i="4"/>
  <c r="R2839" i="4"/>
  <c r="R2845" i="4"/>
  <c r="R2847" i="4"/>
  <c r="R2851" i="4"/>
  <c r="N2867" i="4"/>
  <c r="N2871" i="4"/>
  <c r="N2873" i="4"/>
  <c r="N2875" i="4"/>
  <c r="N2883" i="4"/>
  <c r="N2887" i="4"/>
  <c r="N2889" i="4"/>
  <c r="N2891" i="4"/>
  <c r="N2893" i="4"/>
  <c r="N2899" i="4"/>
  <c r="N2903" i="4"/>
  <c r="N2907" i="4"/>
  <c r="N2911" i="4"/>
  <c r="R2942" i="4"/>
  <c r="R2944" i="4"/>
  <c r="R2948" i="4"/>
  <c r="R2950" i="4"/>
  <c r="N2954" i="4"/>
  <c r="N2963" i="4"/>
  <c r="R2974" i="4"/>
  <c r="R2976" i="4"/>
  <c r="R2980" i="4"/>
  <c r="N2986" i="4"/>
  <c r="R2995" i="4"/>
  <c r="R3002" i="4"/>
  <c r="R3004" i="4"/>
  <c r="N3010" i="4"/>
  <c r="N3012" i="4"/>
  <c r="N3016" i="4"/>
  <c r="R3019" i="4"/>
  <c r="N3035" i="4"/>
  <c r="R3044" i="4"/>
  <c r="R3046" i="4"/>
  <c r="R3048" i="4"/>
  <c r="N3058" i="4"/>
  <c r="N3060" i="4"/>
  <c r="N3064" i="4"/>
  <c r="N3066" i="4"/>
  <c r="N3068" i="4"/>
  <c r="N3077" i="4"/>
  <c r="N3079" i="4"/>
  <c r="N3083" i="4"/>
  <c r="R3086" i="4"/>
  <c r="R3088" i="4"/>
  <c r="N3096" i="4"/>
  <c r="N3098" i="4"/>
  <c r="N3100" i="4"/>
  <c r="R3103" i="4"/>
  <c r="R3105" i="4"/>
  <c r="R3116" i="4"/>
  <c r="R3118" i="4"/>
  <c r="R3120" i="4"/>
  <c r="R3122" i="4"/>
  <c r="R3126" i="4"/>
  <c r="N3130" i="4"/>
  <c r="N3132" i="4"/>
  <c r="N3134" i="4"/>
  <c r="R3151" i="4"/>
  <c r="R3153" i="4"/>
  <c r="R3029" i="4"/>
  <c r="R3157" i="4"/>
  <c r="N2565" i="4"/>
  <c r="N2577" i="4"/>
  <c r="N2591" i="4"/>
  <c r="N2595" i="4"/>
  <c r="N2622" i="4"/>
  <c r="N2624" i="4"/>
  <c r="R2645" i="4"/>
  <c r="R2649" i="4"/>
  <c r="R2693" i="4"/>
  <c r="R2699" i="4"/>
  <c r="R2703" i="4"/>
  <c r="N2705" i="4"/>
  <c r="N2709" i="4"/>
  <c r="N2713" i="4"/>
  <c r="N2763" i="4"/>
  <c r="N2767" i="4"/>
  <c r="N2771" i="4"/>
  <c r="N2775" i="4"/>
  <c r="N2779" i="4"/>
  <c r="N2783" i="4"/>
  <c r="N2787" i="4"/>
  <c r="N2789" i="4"/>
  <c r="N2795" i="4"/>
  <c r="R2818" i="4"/>
  <c r="R2820" i="4"/>
  <c r="R2822" i="4"/>
  <c r="R2824" i="4"/>
  <c r="R2826" i="4"/>
  <c r="R2828" i="4"/>
  <c r="N2854" i="4"/>
  <c r="N2856" i="4"/>
  <c r="N2858" i="4"/>
  <c r="N2860" i="4"/>
  <c r="R2913" i="4"/>
  <c r="R2915" i="4"/>
  <c r="R2919" i="4"/>
  <c r="R2921" i="4"/>
  <c r="R2923" i="4"/>
  <c r="R2927" i="4"/>
  <c r="R2929" i="4"/>
  <c r="R2931" i="4"/>
  <c r="R2935" i="4"/>
  <c r="R2937" i="4"/>
  <c r="R2939" i="4"/>
  <c r="R2956" i="4"/>
  <c r="N2958" i="4"/>
  <c r="N2960" i="4"/>
  <c r="R2967" i="4"/>
  <c r="R2969" i="4"/>
  <c r="R2971" i="4"/>
  <c r="N2983" i="4"/>
  <c r="R2988" i="4"/>
  <c r="R2990" i="4"/>
  <c r="R2992" i="4"/>
  <c r="N2998" i="4"/>
  <c r="N3000" i="4"/>
  <c r="R3003" i="4"/>
  <c r="N3007" i="4"/>
  <c r="N3024" i="4"/>
  <c r="N3026" i="4"/>
  <c r="N3028" i="4"/>
  <c r="N3032" i="4"/>
  <c r="R3039" i="4"/>
  <c r="N3053" i="4"/>
  <c r="N3055" i="4"/>
  <c r="R3070" i="4"/>
  <c r="N3074" i="4"/>
  <c r="N3076" i="4"/>
  <c r="N3091" i="4"/>
  <c r="R3113" i="4"/>
  <c r="R3115" i="4"/>
  <c r="R3138" i="4"/>
  <c r="R3142" i="4"/>
  <c r="R3146" i="4"/>
  <c r="N3170" i="4"/>
  <c r="N3174" i="4"/>
  <c r="N2690" i="4"/>
  <c r="N2692" i="4"/>
  <c r="N2694" i="4"/>
  <c r="N2696" i="4"/>
  <c r="N2698" i="4"/>
  <c r="R2707" i="4"/>
  <c r="R2711" i="4"/>
  <c r="R2719" i="4"/>
  <c r="R2723" i="4"/>
  <c r="R2727" i="4"/>
  <c r="R2731" i="4"/>
  <c r="R2735" i="4"/>
  <c r="R2743" i="4"/>
  <c r="R2751" i="4"/>
  <c r="R2755" i="4"/>
  <c r="R2759" i="4"/>
  <c r="N2803" i="4"/>
  <c r="N2805" i="4"/>
  <c r="N2807" i="4"/>
  <c r="N2811" i="4"/>
  <c r="R2832" i="4"/>
  <c r="R2834" i="4"/>
  <c r="R2836" i="4"/>
  <c r="R2838" i="4"/>
  <c r="R2840" i="4"/>
  <c r="R2842" i="4"/>
  <c r="R2844" i="4"/>
  <c r="R2848" i="4"/>
  <c r="R2850" i="4"/>
  <c r="R2852" i="4"/>
  <c r="N2864" i="4"/>
  <c r="N2866" i="4"/>
  <c r="N2868" i="4"/>
  <c r="N2870" i="4"/>
  <c r="N2872" i="4"/>
  <c r="N2876" i="4"/>
  <c r="N2880" i="4"/>
  <c r="N2882" i="4"/>
  <c r="N2884" i="4"/>
  <c r="N2886" i="4"/>
  <c r="N2888" i="4"/>
  <c r="N2892" i="4"/>
  <c r="N2894" i="4"/>
  <c r="N2896" i="4"/>
  <c r="N2898" i="4"/>
  <c r="N2900" i="4"/>
  <c r="N2902" i="4"/>
  <c r="N2904" i="4"/>
  <c r="N2908" i="4"/>
  <c r="N2910" i="4"/>
  <c r="R2943" i="4"/>
  <c r="R2945" i="4"/>
  <c r="R2947" i="4"/>
  <c r="N2955" i="4"/>
  <c r="R2958" i="4"/>
  <c r="N2962" i="4"/>
  <c r="R2975" i="4"/>
  <c r="R2977" i="4"/>
  <c r="R2979" i="4"/>
  <c r="N2987" i="4"/>
  <c r="R2996" i="4"/>
  <c r="R2998" i="4"/>
  <c r="N3011" i="4"/>
  <c r="N3013" i="4"/>
  <c r="N3015" i="4"/>
  <c r="N3034" i="4"/>
  <c r="R3043" i="4"/>
  <c r="R3047" i="4"/>
  <c r="R3049" i="4"/>
  <c r="R3051" i="4"/>
  <c r="N3059" i="4"/>
  <c r="N3061" i="4"/>
  <c r="N3063" i="4"/>
  <c r="N3067" i="4"/>
  <c r="R3072" i="4"/>
  <c r="N3080" i="4"/>
  <c r="N3082" i="4"/>
  <c r="R3087" i="4"/>
  <c r="N3093" i="4"/>
  <c r="N3095" i="4"/>
  <c r="N3099" i="4"/>
  <c r="R3102" i="4"/>
  <c r="R3104" i="4"/>
  <c r="N3110" i="4"/>
  <c r="R3117" i="4"/>
  <c r="R3121" i="4"/>
  <c r="R3123" i="4"/>
  <c r="R3125" i="4"/>
  <c r="N3131" i="4"/>
  <c r="N3133" i="4"/>
  <c r="N3135" i="4"/>
  <c r="R3150" i="4"/>
  <c r="R3152" i="4"/>
  <c r="R3154" i="4"/>
  <c r="N3255" i="4"/>
  <c r="R2763" i="4"/>
  <c r="R2767" i="4"/>
  <c r="R2771" i="4"/>
  <c r="R2775" i="4"/>
  <c r="R2783" i="4"/>
  <c r="R2787" i="4"/>
  <c r="R2789" i="4"/>
  <c r="R2791" i="4"/>
  <c r="N2819" i="4"/>
  <c r="N2821" i="4"/>
  <c r="N2827" i="4"/>
  <c r="R2854" i="4"/>
  <c r="R2856" i="4"/>
  <c r="R2858" i="4"/>
  <c r="R2860" i="4"/>
  <c r="N2914" i="4"/>
  <c r="N2916" i="4"/>
  <c r="N2920" i="4"/>
  <c r="N2922" i="4"/>
  <c r="N2924" i="4"/>
  <c r="N2928" i="4"/>
  <c r="N2930" i="4"/>
  <c r="N2932" i="4"/>
  <c r="N2936" i="4"/>
  <c r="N2938" i="4"/>
  <c r="N2940" i="4"/>
  <c r="R2951" i="4"/>
  <c r="N2968" i="4"/>
  <c r="N2970" i="4"/>
  <c r="N2972" i="4"/>
  <c r="R2983" i="4"/>
  <c r="N2989" i="4"/>
  <c r="N2991" i="4"/>
  <c r="N3002" i="4"/>
  <c r="N3004" i="4"/>
  <c r="R3007" i="4"/>
  <c r="R3020" i="4"/>
  <c r="R3022" i="4"/>
  <c r="R3024" i="4"/>
  <c r="R3028" i="4"/>
  <c r="R3030" i="4"/>
  <c r="R3032" i="4"/>
  <c r="N3040" i="4"/>
  <c r="R3055" i="4"/>
  <c r="N3069" i="4"/>
  <c r="N3071" i="4"/>
  <c r="R3089" i="4"/>
  <c r="R3091" i="4"/>
  <c r="R3106" i="4"/>
  <c r="R3108" i="4"/>
  <c r="N3114" i="4"/>
  <c r="N3139" i="4"/>
  <c r="N3141" i="4"/>
  <c r="N3143" i="4"/>
  <c r="N3147" i="4"/>
  <c r="N3149" i="4"/>
  <c r="R3156" i="4"/>
  <c r="R3160" i="4"/>
  <c r="R3162" i="4"/>
  <c r="N2942" i="4"/>
  <c r="N3073" i="4"/>
  <c r="N3159" i="4"/>
  <c r="N3161" i="4"/>
  <c r="N3163" i="4"/>
  <c r="N3167" i="4"/>
  <c r="R3178" i="4"/>
  <c r="R3182" i="4"/>
  <c r="N3198" i="4"/>
  <c r="N3202" i="4"/>
  <c r="N3206" i="4"/>
  <c r="N3210" i="4"/>
  <c r="N3212" i="4"/>
  <c r="N3214" i="4"/>
  <c r="N3216" i="4"/>
  <c r="N3220" i="4"/>
  <c r="R3225" i="4"/>
  <c r="R3227" i="4"/>
  <c r="R3229" i="4"/>
  <c r="R3231" i="4"/>
  <c r="R3233" i="4"/>
  <c r="R3235" i="4"/>
  <c r="N3245" i="4"/>
  <c r="R3250" i="4"/>
  <c r="R3252" i="4"/>
  <c r="R3254" i="4"/>
  <c r="N3268" i="4"/>
  <c r="N3276" i="4"/>
  <c r="N3278" i="4"/>
  <c r="N3280" i="4"/>
  <c r="N3286" i="4"/>
  <c r="N3288" i="4"/>
  <c r="R3295" i="4"/>
  <c r="R3297" i="4"/>
  <c r="R3299" i="4"/>
  <c r="N3305" i="4"/>
  <c r="N3307" i="4"/>
  <c r="N3309" i="4"/>
  <c r="N3311" i="4"/>
  <c r="N3313" i="4"/>
  <c r="N3315" i="4"/>
  <c r="N3317" i="4"/>
  <c r="N3319" i="4"/>
  <c r="R3322" i="4"/>
  <c r="N3330" i="4"/>
  <c r="N3334" i="4"/>
  <c r="N3336" i="4"/>
  <c r="N3338" i="4"/>
  <c r="N3342" i="4"/>
  <c r="R3345" i="4"/>
  <c r="R3347" i="4"/>
  <c r="N3361" i="4"/>
  <c r="N3365" i="4"/>
  <c r="R3378" i="4"/>
  <c r="R3380" i="4"/>
  <c r="R3382" i="4"/>
  <c r="N3394" i="4"/>
  <c r="N3398" i="4"/>
  <c r="R3407" i="4"/>
  <c r="R3411" i="4"/>
  <c r="R3413" i="4"/>
  <c r="R3415" i="4"/>
  <c r="R3417" i="4"/>
  <c r="R3419" i="4"/>
  <c r="R3421" i="4"/>
  <c r="R3425" i="4"/>
  <c r="N3435" i="4"/>
  <c r="R3438" i="4"/>
  <c r="R3442" i="4"/>
  <c r="R3446" i="4"/>
  <c r="R3448" i="4"/>
  <c r="R3450" i="4"/>
  <c r="N3458" i="4"/>
  <c r="N3462" i="4"/>
  <c r="N3466" i="4"/>
  <c r="N3491" i="4"/>
  <c r="N3495" i="4"/>
  <c r="N3582" i="4"/>
  <c r="N3586" i="4"/>
  <c r="N3588" i="4"/>
  <c r="N3590" i="4"/>
  <c r="N3594" i="4"/>
  <c r="N3598" i="4"/>
  <c r="R3161" i="4"/>
  <c r="R3163" i="4"/>
  <c r="R3165" i="4"/>
  <c r="N3177" i="4"/>
  <c r="N3179" i="4"/>
  <c r="N3181" i="4"/>
  <c r="R3196" i="4"/>
  <c r="R3198" i="4"/>
  <c r="R3202" i="4"/>
  <c r="R3206" i="4"/>
  <c r="R3210" i="4"/>
  <c r="R3214" i="4"/>
  <c r="R3216" i="4"/>
  <c r="R3218" i="4"/>
  <c r="N3228" i="4"/>
  <c r="N3230" i="4"/>
  <c r="N3232" i="4"/>
  <c r="N3234" i="4"/>
  <c r="N3238" i="4"/>
  <c r="N3249" i="4"/>
  <c r="N3251" i="4"/>
  <c r="N3253" i="4"/>
  <c r="R3264" i="4"/>
  <c r="R3278" i="4"/>
  <c r="R3282" i="4"/>
  <c r="R3284" i="4"/>
  <c r="N3296" i="4"/>
  <c r="N3298" i="4"/>
  <c r="R3305" i="4"/>
  <c r="R3307" i="4"/>
  <c r="R3309" i="4"/>
  <c r="R3311" i="4"/>
  <c r="R3313" i="4"/>
  <c r="R3315" i="4"/>
  <c r="R3317" i="4"/>
  <c r="R3319" i="4"/>
  <c r="N3321" i="4"/>
  <c r="N3323" i="4"/>
  <c r="R3330" i="4"/>
  <c r="R3332" i="4"/>
  <c r="R3334" i="4"/>
  <c r="R3338" i="4"/>
  <c r="R3340" i="4"/>
  <c r="R3342" i="4"/>
  <c r="N3346" i="4"/>
  <c r="R3359" i="4"/>
  <c r="N3383" i="4"/>
  <c r="R3390" i="4"/>
  <c r="R3394" i="4"/>
  <c r="R3398" i="4"/>
  <c r="N3414" i="4"/>
  <c r="N3418" i="4"/>
  <c r="N3420" i="4"/>
  <c r="N3422" i="4"/>
  <c r="N3441" i="4"/>
  <c r="N3445" i="4"/>
  <c r="N3449" i="4"/>
  <c r="N3478" i="4"/>
  <c r="N3480" i="4"/>
  <c r="N3482" i="4"/>
  <c r="R3517" i="4"/>
  <c r="N3543" i="4"/>
  <c r="N3547" i="4"/>
  <c r="N3156" i="4"/>
  <c r="N3158" i="4"/>
  <c r="N3166" i="4"/>
  <c r="R3175" i="4"/>
  <c r="R3179" i="4"/>
  <c r="N3199" i="4"/>
  <c r="N3201" i="4"/>
  <c r="N3203" i="4"/>
  <c r="N3205" i="4"/>
  <c r="N3207" i="4"/>
  <c r="N3211" i="4"/>
  <c r="N3213" i="4"/>
  <c r="N3215" i="4"/>
  <c r="N3217" i="4"/>
  <c r="N3219" i="4"/>
  <c r="R3226" i="4"/>
  <c r="R3228" i="4"/>
  <c r="R3230" i="4"/>
  <c r="R3234" i="4"/>
  <c r="R3236" i="4"/>
  <c r="R3238" i="4"/>
  <c r="N3246" i="4"/>
  <c r="R3247" i="4"/>
  <c r="R3249" i="4"/>
  <c r="R3251" i="4"/>
  <c r="N3265" i="4"/>
  <c r="N3279" i="4"/>
  <c r="N3281" i="4"/>
  <c r="N3283" i="4"/>
  <c r="N3285" i="4"/>
  <c r="N3287" i="4"/>
  <c r="R3298" i="4"/>
  <c r="N3306" i="4"/>
  <c r="N3310" i="4"/>
  <c r="N3312" i="4"/>
  <c r="N3314" i="4"/>
  <c r="N3318" i="4"/>
  <c r="R3321" i="4"/>
  <c r="N3331" i="4"/>
  <c r="N3333" i="4"/>
  <c r="N3335" i="4"/>
  <c r="N3337" i="4"/>
  <c r="N3339" i="4"/>
  <c r="N3341" i="4"/>
  <c r="R3346" i="4"/>
  <c r="R3348" i="4"/>
  <c r="N3360" i="4"/>
  <c r="N3362" i="4"/>
  <c r="N3364" i="4"/>
  <c r="N3366" i="4"/>
  <c r="R3385" i="4"/>
  <c r="N3393" i="4"/>
  <c r="N3397" i="4"/>
  <c r="R3410" i="4"/>
  <c r="R3414" i="4"/>
  <c r="R3416" i="4"/>
  <c r="R3418" i="4"/>
  <c r="R3422" i="4"/>
  <c r="N3434" i="4"/>
  <c r="R3437" i="4"/>
  <c r="R3441" i="4"/>
  <c r="R3443" i="4"/>
  <c r="R3445" i="4"/>
  <c r="R3447" i="4"/>
  <c r="R3449" i="4"/>
  <c r="N3581" i="4"/>
  <c r="N3583" i="4"/>
  <c r="N3585" i="4"/>
  <c r="N3591" i="4"/>
  <c r="N3595" i="4"/>
  <c r="N3597" i="4"/>
  <c r="N3599" i="4"/>
  <c r="N3178" i="4"/>
  <c r="N3180" i="4"/>
  <c r="N3182" i="4"/>
  <c r="R3195" i="4"/>
  <c r="R3197" i="4"/>
  <c r="R3199" i="4"/>
  <c r="R3201" i="4"/>
  <c r="R3203" i="4"/>
  <c r="R3205" i="4"/>
  <c r="R3207" i="4"/>
  <c r="R3211" i="4"/>
  <c r="R3213" i="4"/>
  <c r="R3215" i="4"/>
  <c r="R3217" i="4"/>
  <c r="R3219" i="4"/>
  <c r="N3227" i="4"/>
  <c r="N3229" i="4"/>
  <c r="N3231" i="4"/>
  <c r="N3235" i="4"/>
  <c r="N3237" i="4"/>
  <c r="R3244" i="4"/>
  <c r="R3246" i="4"/>
  <c r="N3248" i="4"/>
  <c r="N3254" i="4"/>
  <c r="R3279" i="4"/>
  <c r="R3281" i="4"/>
  <c r="R3283" i="4"/>
  <c r="R3285" i="4"/>
  <c r="R3287" i="4"/>
  <c r="N3297" i="4"/>
  <c r="N3299" i="4"/>
  <c r="R3306" i="4"/>
  <c r="R3308" i="4"/>
  <c r="R3310" i="4"/>
  <c r="R3314" i="4"/>
  <c r="R3316" i="4"/>
  <c r="R3318" i="4"/>
  <c r="N3322" i="4"/>
  <c r="R3329" i="4"/>
  <c r="R3331" i="4"/>
  <c r="R3333" i="4"/>
  <c r="R3335" i="4"/>
  <c r="R3337" i="4"/>
  <c r="R3339" i="4"/>
  <c r="R3341" i="4"/>
  <c r="N3347" i="4"/>
  <c r="N3349" i="4"/>
  <c r="R3352" i="4"/>
  <c r="R3360" i="4"/>
  <c r="R3362" i="4"/>
  <c r="R3364" i="4"/>
  <c r="N3372" i="4"/>
  <c r="N3380" i="4"/>
  <c r="N3382" i="4"/>
  <c r="N3384" i="4"/>
  <c r="R3393" i="4"/>
  <c r="R3395" i="4"/>
  <c r="R3397" i="4"/>
  <c r="N3413" i="4"/>
  <c r="N3417" i="4"/>
  <c r="N3419" i="4"/>
  <c r="N3421" i="4"/>
  <c r="N3425" i="4"/>
  <c r="R3434" i="4"/>
  <c r="N3438" i="4"/>
  <c r="N3442" i="4"/>
  <c r="N3446" i="4"/>
  <c r="N3450" i="4"/>
  <c r="R3457" i="4"/>
  <c r="R3459" i="4"/>
  <c r="R3461" i="4"/>
  <c r="R3463" i="4"/>
  <c r="R3465" i="4"/>
  <c r="N3481" i="4"/>
  <c r="R3514" i="4"/>
  <c r="R3516" i="4"/>
  <c r="R3571" i="4"/>
  <c r="R3577" i="4"/>
  <c r="N3700" i="4"/>
  <c r="N3451" i="4"/>
  <c r="R3458" i="4"/>
  <c r="R3462" i="4"/>
  <c r="R3464" i="4"/>
  <c r="N3476" i="4"/>
  <c r="R3485" i="4"/>
  <c r="R3489" i="4"/>
  <c r="R3493" i="4"/>
  <c r="R3497" i="4"/>
  <c r="R3501" i="4"/>
  <c r="R3505" i="4"/>
  <c r="R3509" i="4"/>
  <c r="R3513" i="4"/>
  <c r="N3515" i="4"/>
  <c r="N3521" i="4"/>
  <c r="N3525" i="4"/>
  <c r="N3529" i="4"/>
  <c r="N3533" i="4"/>
  <c r="N3572" i="4"/>
  <c r="N3574" i="4"/>
  <c r="N3578" i="4"/>
  <c r="R3599" i="4"/>
  <c r="R3601" i="4"/>
  <c r="R3614" i="4"/>
  <c r="R3618" i="4"/>
  <c r="R3620" i="4"/>
  <c r="N3624" i="4"/>
  <c r="N3628" i="4"/>
  <c r="N3656" i="4"/>
  <c r="N3660" i="4"/>
  <c r="N3666" i="4"/>
  <c r="R3673" i="4"/>
  <c r="N3683" i="4"/>
  <c r="R3684" i="4"/>
  <c r="R3686" i="4"/>
  <c r="R3688" i="4"/>
  <c r="R3690" i="4"/>
  <c r="N3692" i="4"/>
  <c r="N3694" i="4"/>
  <c r="N3696" i="4"/>
  <c r="N3698" i="4"/>
  <c r="N3709" i="4"/>
  <c r="N3711" i="4"/>
  <c r="R3730" i="4"/>
  <c r="N3740" i="4"/>
  <c r="R3753" i="4"/>
  <c r="R3755" i="4"/>
  <c r="R3757" i="4"/>
  <c r="N3784" i="4"/>
  <c r="N3788" i="4"/>
  <c r="N3809" i="4"/>
  <c r="R3830" i="4"/>
  <c r="N3842" i="4"/>
  <c r="N3844" i="4"/>
  <c r="N3846" i="4"/>
  <c r="N3848" i="4"/>
  <c r="R3861" i="4"/>
  <c r="R3865" i="4"/>
  <c r="R3918" i="4"/>
  <c r="R3920" i="4"/>
  <c r="R3922" i="4"/>
  <c r="R3924" i="4"/>
  <c r="R3926" i="4"/>
  <c r="R3928" i="4"/>
  <c r="R3453" i="4"/>
  <c r="N3467" i="4"/>
  <c r="N3469" i="4"/>
  <c r="N3471" i="4"/>
  <c r="N3473" i="4"/>
  <c r="R3478" i="4"/>
  <c r="R3480" i="4"/>
  <c r="N3514" i="4"/>
  <c r="N3516" i="4"/>
  <c r="R3537" i="4"/>
  <c r="R3541" i="4"/>
  <c r="R3545" i="4"/>
  <c r="R3549" i="4"/>
  <c r="R3553" i="4"/>
  <c r="R3557" i="4"/>
  <c r="R3561" i="4"/>
  <c r="R3563" i="4"/>
  <c r="R3580" i="4"/>
  <c r="R3582" i="4"/>
  <c r="R3586" i="4"/>
  <c r="R3590" i="4"/>
  <c r="R3594" i="4"/>
  <c r="R3596" i="4"/>
  <c r="R3598" i="4"/>
  <c r="N3606" i="4"/>
  <c r="R3611" i="4"/>
  <c r="N3623" i="4"/>
  <c r="N3627" i="4"/>
  <c r="N3629" i="4"/>
  <c r="N3631" i="4"/>
  <c r="N3635" i="4"/>
  <c r="N3637" i="4"/>
  <c r="N3639" i="4"/>
  <c r="N3643" i="4"/>
  <c r="N3645" i="4"/>
  <c r="N3647" i="4"/>
  <c r="N3651" i="4"/>
  <c r="N3653" i="4"/>
  <c r="N3655" i="4"/>
  <c r="N3659" i="4"/>
  <c r="N3661" i="4"/>
  <c r="N3663" i="4"/>
  <c r="R3668" i="4"/>
  <c r="R3670" i="4"/>
  <c r="N3676" i="4"/>
  <c r="N3678" i="4"/>
  <c r="N3680" i="4"/>
  <c r="N3702" i="4"/>
  <c r="N3704" i="4"/>
  <c r="N3706" i="4"/>
  <c r="R3715" i="4"/>
  <c r="R3717" i="4"/>
  <c r="R3719" i="4"/>
  <c r="R3721" i="4"/>
  <c r="R3723" i="4"/>
  <c r="R3725" i="4"/>
  <c r="R3727" i="4"/>
  <c r="N3733" i="4"/>
  <c r="N3735" i="4"/>
  <c r="N3737" i="4"/>
  <c r="R3742" i="4"/>
  <c r="R3744" i="4"/>
  <c r="N3760" i="4"/>
  <c r="N3762" i="4"/>
  <c r="N3764" i="4"/>
  <c r="R3771" i="4"/>
  <c r="R3773" i="4"/>
  <c r="N3781" i="4"/>
  <c r="R3792" i="4"/>
  <c r="R3796" i="4"/>
  <c r="N3804" i="4"/>
  <c r="N3806" i="4"/>
  <c r="N3808" i="4"/>
  <c r="R3811" i="4"/>
  <c r="R3813" i="4"/>
  <c r="R3817" i="4"/>
  <c r="R3819" i="4"/>
  <c r="R3821" i="4"/>
  <c r="R3825" i="4"/>
  <c r="N3571" i="4"/>
  <c r="N3573" i="4"/>
  <c r="N3575" i="4"/>
  <c r="N3577" i="4"/>
  <c r="R3602" i="4"/>
  <c r="N3610" i="4"/>
  <c r="R3615" i="4"/>
  <c r="R3617" i="4"/>
  <c r="R3619" i="4"/>
  <c r="R3674" i="4"/>
  <c r="N3682" i="4"/>
  <c r="R3685" i="4"/>
  <c r="R3687" i="4"/>
  <c r="N3693" i="4"/>
  <c r="N3695" i="4"/>
  <c r="N3708" i="4"/>
  <c r="N3710" i="4"/>
  <c r="N3712" i="4"/>
  <c r="N3714" i="4"/>
  <c r="R3729" i="4"/>
  <c r="R3758" i="4"/>
  <c r="R3779" i="4"/>
  <c r="N3783" i="4"/>
  <c r="N3785" i="4"/>
  <c r="N3789" i="4"/>
  <c r="R3798" i="4"/>
  <c r="R3800" i="4"/>
  <c r="N3845" i="4"/>
  <c r="N3847" i="4"/>
  <c r="R3854" i="4"/>
  <c r="R3856" i="4"/>
  <c r="R3860" i="4"/>
  <c r="R3635" i="4"/>
  <c r="R3639" i="4"/>
  <c r="R3641" i="4"/>
  <c r="R3643" i="4"/>
  <c r="R3647" i="4"/>
  <c r="R3649" i="4"/>
  <c r="R3651" i="4"/>
  <c r="R3655" i="4"/>
  <c r="R3657" i="4"/>
  <c r="R3659" i="4"/>
  <c r="N3669" i="4"/>
  <c r="N3671" i="4"/>
  <c r="R3676" i="4"/>
  <c r="R3678" i="4"/>
  <c r="R3702" i="4"/>
  <c r="R3704" i="4"/>
  <c r="R3706" i="4"/>
  <c r="N3716" i="4"/>
  <c r="N3718" i="4"/>
  <c r="N3720" i="4"/>
  <c r="N3722" i="4"/>
  <c r="N3724" i="4"/>
  <c r="N3726" i="4"/>
  <c r="N3728" i="4"/>
  <c r="R3733" i="4"/>
  <c r="R3735" i="4"/>
  <c r="R3737" i="4"/>
  <c r="N3741" i="4"/>
  <c r="N3743" i="4"/>
  <c r="N3745" i="4"/>
  <c r="N3747" i="4"/>
  <c r="N3749" i="4"/>
  <c r="N3751" i="4"/>
  <c r="R3760" i="4"/>
  <c r="R3762" i="4"/>
  <c r="R3766" i="4"/>
  <c r="R3768" i="4"/>
  <c r="N3772" i="4"/>
  <c r="N3776" i="4"/>
  <c r="R3781" i="4"/>
  <c r="N3791" i="4"/>
  <c r="N3793" i="4"/>
  <c r="N3797" i="4"/>
  <c r="R3804" i="4"/>
  <c r="R3806" i="4"/>
  <c r="N3812" i="4"/>
  <c r="N3814" i="4"/>
  <c r="N3816" i="4"/>
  <c r="N3820" i="4"/>
  <c r="N3822" i="4"/>
  <c r="N3824" i="4"/>
  <c r="N3826" i="4"/>
  <c r="N3828" i="4"/>
  <c r="R3833" i="4"/>
  <c r="R3835" i="4"/>
  <c r="R3837" i="4"/>
  <c r="N3910" i="4"/>
  <c r="N3912" i="4"/>
  <c r="N3914" i="4"/>
  <c r="N3916" i="4"/>
  <c r="R3853" i="4"/>
  <c r="R3857" i="4"/>
  <c r="R3859" i="4"/>
  <c r="N3869" i="4"/>
  <c r="N3871" i="4"/>
  <c r="N3873" i="4"/>
  <c r="N3875" i="4"/>
  <c r="R3880" i="4"/>
  <c r="R3884" i="4"/>
  <c r="R3888" i="4"/>
  <c r="R3890" i="4"/>
  <c r="R3892" i="4"/>
  <c r="R3896" i="4"/>
  <c r="N3908" i="4"/>
  <c r="R3917" i="4"/>
  <c r="R3919" i="4"/>
  <c r="R3921" i="4"/>
  <c r="R3927" i="4"/>
  <c r="N3939" i="4"/>
  <c r="R3944" i="4"/>
  <c r="R3946" i="4"/>
  <c r="R3948" i="4"/>
  <c r="R3975" i="4"/>
  <c r="N3977" i="4"/>
  <c r="N3979" i="4"/>
  <c r="N3981" i="4"/>
  <c r="N3983" i="4"/>
  <c r="N3987" i="4"/>
  <c r="R4014" i="4"/>
  <c r="R4016" i="4"/>
  <c r="R4018" i="4"/>
  <c r="N4032" i="4"/>
  <c r="N4034" i="4"/>
  <c r="R4039" i="4"/>
  <c r="N4045" i="4"/>
  <c r="N4051" i="4"/>
  <c r="R4060" i="4"/>
  <c r="R4062" i="4"/>
  <c r="R4064" i="4"/>
  <c r="R4066" i="4"/>
  <c r="R4068" i="4"/>
  <c r="N4078" i="4"/>
  <c r="N4080" i="4"/>
  <c r="N4082" i="4"/>
  <c r="N4099" i="4"/>
  <c r="N4105" i="4"/>
  <c r="R4114" i="4"/>
  <c r="R4116" i="4"/>
  <c r="R4118" i="4"/>
  <c r="R4120" i="4"/>
  <c r="N4132" i="4"/>
  <c r="N4053" i="4"/>
  <c r="R4095" i="4"/>
  <c r="R3829" i="4"/>
  <c r="N3839" i="4"/>
  <c r="R3848" i="4"/>
  <c r="R3852" i="4"/>
  <c r="N3862" i="4"/>
  <c r="N3864" i="4"/>
  <c r="N3899" i="4"/>
  <c r="N3901" i="4"/>
  <c r="N3903" i="4"/>
  <c r="R3912" i="4"/>
  <c r="R3914" i="4"/>
  <c r="R3916" i="4"/>
  <c r="N3934" i="4"/>
  <c r="N3936" i="4"/>
  <c r="N3938" i="4"/>
  <c r="R3941" i="4"/>
  <c r="N3955" i="4"/>
  <c r="N3957" i="4"/>
  <c r="N3959" i="4"/>
  <c r="N3965" i="4"/>
  <c r="N3967" i="4"/>
  <c r="N3969" i="4"/>
  <c r="R3993" i="4"/>
  <c r="R3995" i="4"/>
  <c r="R3997" i="4"/>
  <c r="R3999" i="4"/>
  <c r="R4003" i="4"/>
  <c r="R4011" i="4"/>
  <c r="N4017" i="4"/>
  <c r="N4027" i="4"/>
  <c r="N4031" i="4"/>
  <c r="N4042" i="4"/>
  <c r="N4044" i="4"/>
  <c r="R4055" i="4"/>
  <c r="N4061" i="4"/>
  <c r="N4073" i="4"/>
  <c r="N4075" i="4"/>
  <c r="N4090" i="4"/>
  <c r="N4092" i="4"/>
  <c r="N4094" i="4"/>
  <c r="N4096" i="4"/>
  <c r="R4107" i="4"/>
  <c r="R4109" i="4"/>
  <c r="N4192" i="4"/>
  <c r="N4194" i="4"/>
  <c r="N4196" i="4"/>
  <c r="N4198" i="4"/>
  <c r="N4200" i="4"/>
  <c r="R4219" i="4"/>
  <c r="R4221" i="4"/>
  <c r="R4223" i="4"/>
  <c r="R4225" i="4"/>
  <c r="R4227" i="4"/>
  <c r="R4229" i="4"/>
  <c r="R4233" i="4"/>
  <c r="R4235" i="4"/>
  <c r="R4237" i="4"/>
  <c r="R4239" i="4"/>
  <c r="R4241" i="4"/>
  <c r="R4061" i="4"/>
  <c r="R4182" i="4"/>
  <c r="N3790" i="4"/>
  <c r="N3805" i="4"/>
  <c r="N3807" i="4"/>
  <c r="R3812" i="4"/>
  <c r="R3814" i="4"/>
  <c r="R3816" i="4"/>
  <c r="R3820" i="4"/>
  <c r="R3822" i="4"/>
  <c r="R3824" i="4"/>
  <c r="R3828" i="4"/>
  <c r="N3836" i="4"/>
  <c r="R3841" i="4"/>
  <c r="R3843" i="4"/>
  <c r="R3845" i="4"/>
  <c r="N3853" i="4"/>
  <c r="N3855" i="4"/>
  <c r="N3857" i="4"/>
  <c r="R3868" i="4"/>
  <c r="R3870" i="4"/>
  <c r="R3872" i="4"/>
  <c r="R3874" i="4"/>
  <c r="N3878" i="4"/>
  <c r="N3880" i="4"/>
  <c r="N3884" i="4"/>
  <c r="N3886" i="4"/>
  <c r="N3888" i="4"/>
  <c r="N3892" i="4"/>
  <c r="N3894" i="4"/>
  <c r="N3896" i="4"/>
  <c r="R3905" i="4"/>
  <c r="R3907" i="4"/>
  <c r="N3913" i="4"/>
  <c r="N3923" i="4"/>
  <c r="N3925" i="4"/>
  <c r="N3927" i="4"/>
  <c r="N3929" i="4"/>
  <c r="N3931" i="4"/>
  <c r="N3944" i="4"/>
  <c r="N3946" i="4"/>
  <c r="N3948" i="4"/>
  <c r="R3957" i="4"/>
  <c r="R3965" i="4"/>
  <c r="N3973" i="4"/>
  <c r="R3976" i="4"/>
  <c r="R3978" i="4"/>
  <c r="R3980" i="4"/>
  <c r="R3982" i="4"/>
  <c r="R3984" i="4"/>
  <c r="R3986" i="4"/>
  <c r="R3988" i="4"/>
  <c r="R3990" i="4"/>
  <c r="N4014" i="4"/>
  <c r="N4016" i="4"/>
  <c r="N4018" i="4"/>
  <c r="R4031" i="4"/>
  <c r="N4039" i="4"/>
  <c r="R4046" i="4"/>
  <c r="R4048" i="4"/>
  <c r="R4050" i="4"/>
  <c r="N4060" i="4"/>
  <c r="N4062" i="4"/>
  <c r="N4064" i="4"/>
  <c r="N4066" i="4"/>
  <c r="N4068" i="4"/>
  <c r="R4079" i="4"/>
  <c r="R4098" i="4"/>
  <c r="R4102" i="4"/>
  <c r="R4104" i="4"/>
  <c r="N4112" i="4"/>
  <c r="N4114" i="4"/>
  <c r="N4122" i="4"/>
  <c r="N4124" i="4"/>
  <c r="N4126" i="4"/>
  <c r="N4177" i="4"/>
  <c r="N4272" i="4"/>
  <c r="N4576" i="4"/>
  <c r="R4130" i="4"/>
  <c r="R4175" i="4"/>
  <c r="R4200" i="4"/>
  <c r="R4204" i="4"/>
  <c r="R4206" i="4"/>
  <c r="R4208" i="4"/>
  <c r="R4212" i="4"/>
  <c r="R4216" i="4"/>
  <c r="N4242" i="4"/>
  <c r="N4244" i="4"/>
  <c r="R4249" i="4"/>
  <c r="N4263" i="4"/>
  <c r="N4265" i="4"/>
  <c r="N4269" i="4"/>
  <c r="R4272" i="4"/>
  <c r="R4276" i="4"/>
  <c r="R4280" i="4"/>
  <c r="R4284" i="4"/>
  <c r="N4290" i="4"/>
  <c r="R4301" i="4"/>
  <c r="N4311" i="4"/>
  <c r="N4313" i="4"/>
  <c r="N4315" i="4"/>
  <c r="R4334" i="4"/>
  <c r="R4336" i="4"/>
  <c r="R4338" i="4"/>
  <c r="R4340" i="4"/>
  <c r="R4342" i="4"/>
  <c r="R4344" i="4"/>
  <c r="R4346" i="4"/>
  <c r="R4348" i="4"/>
  <c r="R4350" i="4"/>
  <c r="R4357" i="4"/>
  <c r="R4359" i="4"/>
  <c r="N4373" i="4"/>
  <c r="N4375" i="4"/>
  <c r="R4382" i="4"/>
  <c r="R4384" i="4"/>
  <c r="R4386" i="4"/>
  <c r="N4390" i="4"/>
  <c r="N4394" i="4"/>
  <c r="N4398" i="4"/>
  <c r="N4402" i="4"/>
  <c r="R4405" i="4"/>
  <c r="N4413" i="4"/>
  <c r="N4428" i="4"/>
  <c r="N4430" i="4"/>
  <c r="N4432" i="4"/>
  <c r="R4439" i="4"/>
  <c r="R4445" i="4"/>
  <c r="N4457" i="4"/>
  <c r="N4461" i="4"/>
  <c r="N4465" i="4"/>
  <c r="N4582" i="4"/>
  <c r="N4586" i="4"/>
  <c r="N4131" i="4"/>
  <c r="N4174" i="4"/>
  <c r="N4176" i="4"/>
  <c r="R4187" i="4"/>
  <c r="N4201" i="4"/>
  <c r="N4205" i="4"/>
  <c r="N4207" i="4"/>
  <c r="N4209" i="4"/>
  <c r="N4211" i="4"/>
  <c r="N4213" i="4"/>
  <c r="N4215" i="4"/>
  <c r="N4217" i="4"/>
  <c r="R4244" i="4"/>
  <c r="R4261" i="4"/>
  <c r="R4265" i="4"/>
  <c r="R4267" i="4"/>
  <c r="R4269" i="4"/>
  <c r="N4273" i="4"/>
  <c r="N4275" i="4"/>
  <c r="N4277" i="4"/>
  <c r="N4279" i="4"/>
  <c r="N4281" i="4"/>
  <c r="N4285" i="4"/>
  <c r="R4311" i="4"/>
  <c r="R4313" i="4"/>
  <c r="R4315" i="4"/>
  <c r="N4335" i="4"/>
  <c r="N4337" i="4"/>
  <c r="N4339" i="4"/>
  <c r="N4341" i="4"/>
  <c r="N4343" i="4"/>
  <c r="N4347" i="4"/>
  <c r="N4349" i="4"/>
  <c r="N4356" i="4"/>
  <c r="N4358" i="4"/>
  <c r="N4360" i="4"/>
  <c r="N4362" i="4"/>
  <c r="N4364" i="4"/>
  <c r="N4366" i="4"/>
  <c r="N4368" i="4"/>
  <c r="R4371" i="4"/>
  <c r="R4373" i="4"/>
  <c r="R4375" i="4"/>
  <c r="N4387" i="4"/>
  <c r="R4390" i="4"/>
  <c r="R4394" i="4"/>
  <c r="R4398" i="4"/>
  <c r="R4400" i="4"/>
  <c r="N4404" i="4"/>
  <c r="N4406" i="4"/>
  <c r="R4411" i="4"/>
  <c r="R4413" i="4"/>
  <c r="N4421" i="4"/>
  <c r="R4426" i="4"/>
  <c r="R4428" i="4"/>
  <c r="R4430" i="4"/>
  <c r="R4432" i="4"/>
  <c r="N4444" i="4"/>
  <c r="R4457" i="4"/>
  <c r="R4461" i="4"/>
  <c r="R4465" i="4"/>
  <c r="R4528" i="4"/>
  <c r="R4532" i="4"/>
  <c r="R4534" i="4"/>
  <c r="R4536" i="4"/>
  <c r="N4548" i="4"/>
  <c r="R4588" i="4"/>
  <c r="R4592" i="4"/>
  <c r="R4596" i="4"/>
  <c r="R4600" i="4"/>
  <c r="R4604" i="4"/>
  <c r="R4608" i="4"/>
  <c r="R4612" i="4"/>
  <c r="N4575" i="4"/>
  <c r="N4118" i="4"/>
  <c r="N4120" i="4"/>
  <c r="R4127" i="4"/>
  <c r="R4174" i="4"/>
  <c r="R4176" i="4"/>
  <c r="N4186" i="4"/>
  <c r="N4188" i="4"/>
  <c r="R4201" i="4"/>
  <c r="R4203" i="4"/>
  <c r="R4205" i="4"/>
  <c r="R4207" i="4"/>
  <c r="R4209" i="4"/>
  <c r="R4211" i="4"/>
  <c r="R4213" i="4"/>
  <c r="R4217" i="4"/>
  <c r="N4243" i="4"/>
  <c r="N4262" i="4"/>
  <c r="N4264" i="4"/>
  <c r="N4266" i="4"/>
  <c r="N4268" i="4"/>
  <c r="R4273" i="4"/>
  <c r="R4275" i="4"/>
  <c r="R4277" i="4"/>
  <c r="R4281" i="4"/>
  <c r="R4283" i="4"/>
  <c r="R4285" i="4"/>
  <c r="N4312" i="4"/>
  <c r="N4314" i="4"/>
  <c r="N4316" i="4"/>
  <c r="R4333" i="4"/>
  <c r="R4335" i="4"/>
  <c r="R4337" i="4"/>
  <c r="R4339" i="4"/>
  <c r="R4345" i="4"/>
  <c r="R4347" i="4"/>
  <c r="R4356" i="4"/>
  <c r="R4358" i="4"/>
  <c r="R4360" i="4"/>
  <c r="R4362" i="4"/>
  <c r="R4364" i="4"/>
  <c r="R4366" i="4"/>
  <c r="R4368" i="4"/>
  <c r="N4372" i="4"/>
  <c r="N4374" i="4"/>
  <c r="R4385" i="4"/>
  <c r="N4391" i="4"/>
  <c r="N4393" i="4"/>
  <c r="N4397" i="4"/>
  <c r="N4399" i="4"/>
  <c r="N4401" i="4"/>
  <c r="N4414" i="4"/>
  <c r="R4419" i="4"/>
  <c r="R4421" i="4"/>
  <c r="N4429" i="4"/>
  <c r="N4433" i="4"/>
  <c r="R4444" i="4"/>
  <c r="N4456" i="4"/>
  <c r="N4458" i="4"/>
  <c r="N4460" i="4"/>
  <c r="N4462" i="4"/>
  <c r="N4464" i="4"/>
  <c r="R4467" i="4"/>
  <c r="R4479" i="4"/>
  <c r="R4487" i="4"/>
  <c r="R4552" i="4"/>
  <c r="R4556" i="4"/>
  <c r="R4565" i="4"/>
  <c r="R4567" i="4"/>
  <c r="N4579" i="4"/>
  <c r="N4581" i="4"/>
  <c r="N4583" i="4"/>
  <c r="N4585" i="4"/>
  <c r="N4587" i="4"/>
  <c r="N4631" i="4"/>
  <c r="N4633" i="4"/>
  <c r="N4635" i="4"/>
  <c r="N4637" i="4"/>
  <c r="R4648" i="4"/>
  <c r="N4676" i="4"/>
  <c r="R4614" i="4"/>
  <c r="R4694" i="4"/>
  <c r="R4715" i="4"/>
  <c r="N4910" i="4"/>
  <c r="N4473" i="4"/>
  <c r="N4477" i="4"/>
  <c r="N4481" i="4"/>
  <c r="N4485" i="4"/>
  <c r="N4489" i="4"/>
  <c r="N4526" i="4"/>
  <c r="N4532" i="4"/>
  <c r="N4534" i="4"/>
  <c r="N4536" i="4"/>
  <c r="R4547" i="4"/>
  <c r="N4572" i="4"/>
  <c r="R4577" i="4"/>
  <c r="R4579" i="4"/>
  <c r="R4581" i="4"/>
  <c r="R4583" i="4"/>
  <c r="R4585" i="4"/>
  <c r="R4587" i="4"/>
  <c r="N4601" i="4"/>
  <c r="N4603" i="4"/>
  <c r="N4605" i="4"/>
  <c r="N4607" i="4"/>
  <c r="N4609" i="4"/>
  <c r="N4611" i="4"/>
  <c r="N4613" i="4"/>
  <c r="N4615" i="4"/>
  <c r="N4617" i="4"/>
  <c r="N4619" i="4"/>
  <c r="N4621" i="4"/>
  <c r="N4623" i="4"/>
  <c r="N4625" i="4"/>
  <c r="N4627" i="4"/>
  <c r="N4629" i="4"/>
  <c r="R4634" i="4"/>
  <c r="R4640" i="4"/>
  <c r="R4644" i="4"/>
  <c r="N4652" i="4"/>
  <c r="N4654" i="4"/>
  <c r="N4656" i="4"/>
  <c r="N4660" i="4"/>
  <c r="N4664" i="4"/>
  <c r="N4668" i="4"/>
  <c r="N4670" i="4"/>
  <c r="N4672" i="4"/>
  <c r="R4677" i="4"/>
  <c r="R4679" i="4"/>
  <c r="N4693" i="4"/>
  <c r="N4697" i="4"/>
  <c r="N4699" i="4"/>
  <c r="R4708" i="4"/>
  <c r="R4710" i="4"/>
  <c r="N4716" i="4"/>
  <c r="N4718" i="4"/>
  <c r="N4720" i="4"/>
  <c r="N4722" i="4"/>
  <c r="N4724" i="4"/>
  <c r="N4726" i="4"/>
  <c r="N4728" i="4"/>
  <c r="N4732" i="4"/>
  <c r="N4734" i="4"/>
  <c r="N4736" i="4"/>
  <c r="N4738" i="4"/>
  <c r="N4740" i="4"/>
  <c r="N4742" i="4"/>
  <c r="N4744" i="4"/>
  <c r="N4748" i="4"/>
  <c r="N4750" i="4"/>
  <c r="N4752" i="4"/>
  <c r="N4754" i="4"/>
  <c r="N4756" i="4"/>
  <c r="N4760" i="4"/>
  <c r="R4787" i="4"/>
  <c r="N4793" i="4"/>
  <c r="R4802" i="4"/>
  <c r="R4837" i="4"/>
  <c r="R4839" i="4"/>
  <c r="N4845" i="4"/>
  <c r="N4851" i="4"/>
  <c r="N4855" i="4"/>
  <c r="R4882" i="4"/>
  <c r="R4884" i="4"/>
  <c r="R4886" i="4"/>
  <c r="R4666" i="4"/>
  <c r="R4859" i="4"/>
  <c r="R4863" i="4"/>
  <c r="R4867" i="4"/>
  <c r="R4869" i="4"/>
  <c r="R4871" i="4"/>
  <c r="R4875" i="4"/>
  <c r="R4879" i="4"/>
  <c r="N4891" i="4"/>
  <c r="N4895" i="4"/>
  <c r="N4899" i="4"/>
  <c r="N4903" i="4"/>
  <c r="N4905" i="4"/>
  <c r="N4907" i="4"/>
  <c r="N4911" i="4"/>
  <c r="N4474" i="4"/>
  <c r="N4476" i="4"/>
  <c r="N4478" i="4"/>
  <c r="N4480" i="4"/>
  <c r="N4482" i="4"/>
  <c r="N4484" i="4"/>
  <c r="N4486" i="4"/>
  <c r="N4488" i="4"/>
  <c r="N4490" i="4"/>
  <c r="R4521" i="4"/>
  <c r="N4527" i="4"/>
  <c r="N4529" i="4"/>
  <c r="N4533" i="4"/>
  <c r="N4535" i="4"/>
  <c r="N4537" i="4"/>
  <c r="R4548" i="4"/>
  <c r="N4560" i="4"/>
  <c r="N4571" i="4"/>
  <c r="N4573" i="4"/>
  <c r="R4580" i="4"/>
  <c r="R4584" i="4"/>
  <c r="N4600" i="4"/>
  <c r="N4604" i="4"/>
  <c r="N4608" i="4"/>
  <c r="N4612" i="4"/>
  <c r="N4616" i="4"/>
  <c r="N4620" i="4"/>
  <c r="N4624" i="4"/>
  <c r="N4628" i="4"/>
  <c r="R4639" i="4"/>
  <c r="R4641" i="4"/>
  <c r="R4643" i="4"/>
  <c r="N4651" i="4"/>
  <c r="N4653" i="4"/>
  <c r="N4655" i="4"/>
  <c r="N4657" i="4"/>
  <c r="N4661" i="4"/>
  <c r="N4665" i="4"/>
  <c r="N4667" i="4"/>
  <c r="N4669" i="4"/>
  <c r="N4671" i="4"/>
  <c r="N4673" i="4"/>
  <c r="R4678" i="4"/>
  <c r="R4680" i="4"/>
  <c r="N4692" i="4"/>
  <c r="N4696" i="4"/>
  <c r="N4698" i="4"/>
  <c r="R4709" i="4"/>
  <c r="N4717" i="4"/>
  <c r="N4721" i="4"/>
  <c r="N4723" i="4"/>
  <c r="N4725" i="4"/>
  <c r="N4729" i="4"/>
  <c r="N4731" i="4"/>
  <c r="N4733" i="4"/>
  <c r="N4735" i="4"/>
  <c r="N4737" i="4"/>
  <c r="N4739" i="4"/>
  <c r="N4747" i="4"/>
  <c r="N4749" i="4"/>
  <c r="N4751" i="4"/>
  <c r="N4761" i="4"/>
  <c r="N4831" i="4"/>
  <c r="R4836" i="4"/>
  <c r="R4838" i="4"/>
  <c r="N4852" i="4"/>
  <c r="R4883" i="4"/>
  <c r="R4885" i="4"/>
  <c r="R4887" i="4"/>
  <c r="R148" i="4"/>
  <c r="R208" i="4"/>
  <c r="R425" i="4"/>
  <c r="N549" i="4"/>
  <c r="N751" i="4"/>
  <c r="R851" i="4"/>
  <c r="N863" i="4"/>
  <c r="N903" i="4"/>
  <c r="R947" i="4"/>
  <c r="N951" i="4"/>
  <c r="N1011" i="4"/>
  <c r="N1059" i="4"/>
  <c r="N1458" i="4"/>
  <c r="N1549" i="4"/>
  <c r="R433" i="4"/>
  <c r="R481" i="4"/>
  <c r="R505" i="4"/>
  <c r="N727" i="4"/>
  <c r="N759" i="4"/>
  <c r="R787" i="4"/>
  <c r="N871" i="4"/>
  <c r="N935" i="4"/>
  <c r="R955" i="4"/>
  <c r="R1047" i="4"/>
  <c r="N1445" i="4"/>
  <c r="N1091" i="4"/>
  <c r="N48" i="4"/>
  <c r="N152" i="4"/>
  <c r="N847" i="4"/>
  <c r="R883" i="4"/>
  <c r="R1489" i="4"/>
  <c r="R1750" i="4"/>
  <c r="N2153" i="4"/>
  <c r="N2300" i="4"/>
  <c r="R2405" i="4"/>
  <c r="R2497" i="4"/>
  <c r="R2505" i="4"/>
  <c r="N2561" i="4"/>
  <c r="R2585" i="4"/>
  <c r="R2765" i="4"/>
  <c r="N2813" i="4"/>
  <c r="N2849" i="4"/>
  <c r="R2909" i="4"/>
  <c r="R2938" i="4"/>
  <c r="R2978" i="4"/>
  <c r="N2982" i="4"/>
  <c r="R3042" i="4"/>
  <c r="R3093" i="4"/>
  <c r="N3108" i="4"/>
  <c r="R3261" i="4"/>
  <c r="R1569" i="4"/>
  <c r="R1601" i="4"/>
  <c r="R2862" i="4"/>
  <c r="N2921" i="4"/>
  <c r="R1890" i="4"/>
  <c r="N1902" i="4"/>
  <c r="R2021" i="4"/>
  <c r="N2045" i="4"/>
  <c r="N2633" i="4"/>
  <c r="N3112" i="4"/>
  <c r="N1802" i="4"/>
  <c r="N2001" i="4"/>
  <c r="R2165" i="4"/>
  <c r="R2180" i="4"/>
  <c r="N2493" i="4"/>
  <c r="N2665" i="4"/>
  <c r="N2669" i="4"/>
  <c r="R2753" i="4"/>
  <c r="N2757" i="4"/>
  <c r="R2889" i="4"/>
  <c r="N2901" i="4"/>
  <c r="R2933" i="4"/>
  <c r="N2966" i="4"/>
  <c r="N3057" i="4"/>
  <c r="R1574" i="4"/>
  <c r="R1817" i="4"/>
  <c r="R2797" i="4"/>
  <c r="R2801" i="4"/>
  <c r="R2846" i="4"/>
  <c r="R2941" i="4"/>
  <c r="R2954" i="4"/>
  <c r="R2957" i="4"/>
  <c r="N3089" i="4"/>
  <c r="N1797" i="4"/>
  <c r="R1806" i="4"/>
  <c r="R1925" i="4"/>
  <c r="N2069" i="4"/>
  <c r="R2224" i="4"/>
  <c r="N2457" i="4"/>
  <c r="N2477" i="4"/>
  <c r="N2497" i="4"/>
  <c r="R2653" i="4"/>
  <c r="N2769" i="4"/>
  <c r="N2773" i="4"/>
  <c r="N2877" i="4"/>
  <c r="R2901" i="4"/>
  <c r="N2909" i="4"/>
  <c r="R2981" i="4"/>
  <c r="N2985" i="4"/>
  <c r="R3074" i="4"/>
  <c r="R3085" i="4"/>
  <c r="R3253" i="4"/>
  <c r="R3304" i="4"/>
  <c r="R3499" i="4"/>
  <c r="R3551" i="4"/>
  <c r="N3576" i="4"/>
  <c r="R3640" i="4"/>
  <c r="N3648" i="4"/>
  <c r="N3834" i="4"/>
  <c r="R3933" i="4"/>
  <c r="R4049" i="4"/>
  <c r="R4246" i="4"/>
  <c r="R4447" i="4"/>
  <c r="N4574" i="4"/>
  <c r="R4618" i="4"/>
  <c r="N4774" i="4"/>
  <c r="N3443" i="4"/>
  <c r="N3523" i="4"/>
  <c r="R3567" i="4"/>
  <c r="N3818" i="4"/>
  <c r="R3973" i="4"/>
  <c r="N3994" i="4"/>
  <c r="N4001" i="4"/>
  <c r="R4053" i="4"/>
  <c r="N4069" i="4"/>
  <c r="R4115" i="4"/>
  <c r="R4351" i="4"/>
  <c r="N4383" i="4"/>
  <c r="R4546" i="4"/>
  <c r="N4558" i="4"/>
  <c r="R4638" i="4"/>
  <c r="N4650" i="4"/>
  <c r="N4658" i="4"/>
  <c r="R4686" i="4"/>
  <c r="N4893" i="4"/>
  <c r="N4411" i="4"/>
  <c r="R4431" i="4"/>
  <c r="N4471" i="4"/>
  <c r="N4479" i="4"/>
  <c r="N4483" i="4"/>
  <c r="R4529" i="4"/>
  <c r="R4550" i="4"/>
  <c r="R4554" i="4"/>
  <c r="R4582" i="4"/>
  <c r="N4594" i="4"/>
  <c r="R3288" i="4"/>
  <c r="R3344" i="4"/>
  <c r="R3519" i="4"/>
  <c r="N3774" i="4"/>
  <c r="N3882" i="4"/>
  <c r="N3989" i="4"/>
  <c r="R4005" i="4"/>
  <c r="R4069" i="4"/>
  <c r="N4116" i="4"/>
  <c r="R4158" i="4"/>
  <c r="R4258" i="4"/>
  <c r="R4407" i="4"/>
  <c r="N4491" i="4"/>
  <c r="R4650" i="4"/>
  <c r="R4761" i="4"/>
  <c r="N4773" i="4"/>
  <c r="R4857" i="4"/>
  <c r="N4865" i="4"/>
  <c r="N4909" i="4"/>
  <c r="N3459" i="4"/>
  <c r="N3499" i="4"/>
  <c r="R3535" i="4"/>
  <c r="R3539" i="4"/>
  <c r="N3555" i="4"/>
  <c r="R3802" i="4"/>
  <c r="N3918" i="4"/>
  <c r="R3974" i="4"/>
  <c r="N4029" i="4"/>
  <c r="N4495" i="4"/>
  <c r="N4499" i="4"/>
  <c r="N4566" i="4"/>
  <c r="N4663" i="4"/>
  <c r="R4901" i="4"/>
  <c r="R4909" i="4"/>
  <c r="R12" i="4"/>
  <c r="N40" i="4"/>
  <c r="R76" i="4"/>
  <c r="R100" i="4"/>
  <c r="N112" i="4"/>
  <c r="N160" i="4"/>
  <c r="R172" i="4"/>
  <c r="R212" i="4"/>
  <c r="N220" i="4"/>
  <c r="N245" i="4"/>
  <c r="N469" i="4"/>
  <c r="N557" i="4"/>
  <c r="N667" i="4"/>
  <c r="N24" i="4"/>
  <c r="R60" i="4"/>
  <c r="N88" i="4"/>
  <c r="R108" i="4"/>
  <c r="N120" i="4"/>
  <c r="N144" i="4"/>
  <c r="R156" i="4"/>
  <c r="N229" i="4"/>
  <c r="N293" i="4"/>
  <c r="N340" i="4"/>
  <c r="N381" i="4"/>
  <c r="R401" i="4"/>
  <c r="N429" i="4"/>
  <c r="N509" i="4"/>
  <c r="R521" i="4"/>
  <c r="R591" i="4"/>
  <c r="R603" i="4"/>
  <c r="R648" i="4"/>
  <c r="R663" i="4"/>
  <c r="N8" i="4"/>
  <c r="R44" i="4"/>
  <c r="N72" i="4"/>
  <c r="N96" i="4"/>
  <c r="R116" i="4"/>
  <c r="N128" i="4"/>
  <c r="R140" i="4"/>
  <c r="N192" i="4"/>
  <c r="N277" i="4"/>
  <c r="R393" i="4"/>
  <c r="R417" i="4"/>
  <c r="R441" i="4"/>
  <c r="N445" i="4"/>
  <c r="R457" i="4"/>
  <c r="R497" i="4"/>
  <c r="N651" i="4"/>
  <c r="N668" i="4"/>
  <c r="N32" i="4"/>
  <c r="R164" i="4"/>
  <c r="N324" i="4"/>
  <c r="R369" i="4"/>
  <c r="N397" i="4"/>
  <c r="N485" i="4"/>
  <c r="N533" i="4"/>
  <c r="N719" i="4"/>
  <c r="R68" i="4"/>
  <c r="R28" i="4"/>
  <c r="N56" i="4"/>
  <c r="R92" i="4"/>
  <c r="N104" i="4"/>
  <c r="R124" i="4"/>
  <c r="N176" i="4"/>
  <c r="N261" i="4"/>
  <c r="N341" i="4"/>
  <c r="R635" i="4"/>
  <c r="R647" i="4"/>
  <c r="N1107" i="4"/>
  <c r="R1425" i="4"/>
  <c r="R1438" i="4"/>
  <c r="R1454" i="4"/>
  <c r="R1473" i="4"/>
  <c r="R1542" i="4"/>
  <c r="R803" i="4"/>
  <c r="R835" i="4"/>
  <c r="R859" i="4"/>
  <c r="R963" i="4"/>
  <c r="N967" i="4"/>
  <c r="N996" i="4"/>
  <c r="N1043" i="4"/>
  <c r="R1470" i="4"/>
  <c r="R1486" i="4"/>
  <c r="N1490" i="4"/>
  <c r="N887" i="4"/>
  <c r="R915" i="4"/>
  <c r="N919" i="4"/>
  <c r="R994" i="4"/>
  <c r="N1075" i="4"/>
  <c r="R1385" i="4"/>
  <c r="N1405" i="4"/>
  <c r="N1450" i="4"/>
  <c r="N1506" i="4"/>
  <c r="N1525" i="4"/>
  <c r="N1578" i="4"/>
  <c r="R1633" i="4"/>
  <c r="R1430" i="4"/>
  <c r="R1494" i="4"/>
  <c r="R779" i="4"/>
  <c r="N783" i="4"/>
  <c r="R811" i="4"/>
  <c r="R867" i="4"/>
  <c r="N895" i="4"/>
  <c r="N997" i="4"/>
  <c r="N1027" i="4"/>
  <c r="N1418" i="4"/>
  <c r="N1477" i="4"/>
  <c r="N1482" i="4"/>
  <c r="N1498" i="4"/>
  <c r="R1582" i="4"/>
  <c r="R1630" i="4"/>
  <c r="R1742" i="4"/>
  <c r="R1774" i="4"/>
  <c r="N1810" i="4"/>
  <c r="R1893" i="4"/>
  <c r="R1989" i="4"/>
  <c r="N2066" i="4"/>
  <c r="N2208" i="4"/>
  <c r="R2236" i="4"/>
  <c r="N2292" i="4"/>
  <c r="R2320" i="4"/>
  <c r="N2393" i="4"/>
  <c r="N2441" i="4"/>
  <c r="N2502" i="4"/>
  <c r="R2537" i="4"/>
  <c r="R2597" i="4"/>
  <c r="N2777" i="4"/>
  <c r="R1641" i="4"/>
  <c r="N1645" i="4"/>
  <c r="R1657" i="4"/>
  <c r="N1693" i="4"/>
  <c r="N1754" i="4"/>
  <c r="R1782" i="4"/>
  <c r="N1794" i="4"/>
  <c r="R1874" i="4"/>
  <c r="N1905" i="4"/>
  <c r="N1910" i="4"/>
  <c r="R1962" i="4"/>
  <c r="R1973" i="4"/>
  <c r="R2029" i="4"/>
  <c r="R2192" i="4"/>
  <c r="N2284" i="4"/>
  <c r="R2393" i="4"/>
  <c r="R2441" i="4"/>
  <c r="R2473" i="4"/>
  <c r="R2513" i="4"/>
  <c r="N2529" i="4"/>
  <c r="N2589" i="4"/>
  <c r="R2625" i="4"/>
  <c r="N2637" i="4"/>
  <c r="R1609" i="4"/>
  <c r="R1702" i="4"/>
  <c r="R1726" i="4"/>
  <c r="N1770" i="4"/>
  <c r="N1789" i="4"/>
  <c r="N1813" i="4"/>
  <c r="R1861" i="4"/>
  <c r="R1946" i="4"/>
  <c r="R2037" i="4"/>
  <c r="R2061" i="4"/>
  <c r="R2397" i="4"/>
  <c r="R2417" i="4"/>
  <c r="N2465" i="4"/>
  <c r="R2477" i="4"/>
  <c r="N2501" i="4"/>
  <c r="N2673" i="4"/>
  <c r="R2793" i="4"/>
  <c r="N2845" i="4"/>
  <c r="R2869" i="4"/>
  <c r="N2878" i="4"/>
  <c r="R2881" i="4"/>
  <c r="R2925" i="4"/>
  <c r="R3061" i="4"/>
  <c r="N3065" i="4"/>
  <c r="N3128" i="4"/>
  <c r="R3168" i="4"/>
  <c r="R3221" i="4"/>
  <c r="R3232" i="4"/>
  <c r="N3563" i="4"/>
  <c r="R2577" i="4"/>
  <c r="N2593" i="4"/>
  <c r="R2601" i="4"/>
  <c r="N2653" i="4"/>
  <c r="R2673" i="4"/>
  <c r="R2697" i="4"/>
  <c r="R2725" i="4"/>
  <c r="R2773" i="4"/>
  <c r="N2801" i="4"/>
  <c r="N2817" i="4"/>
  <c r="R2829" i="4"/>
  <c r="R2861" i="4"/>
  <c r="R2885" i="4"/>
  <c r="R2922" i="4"/>
  <c r="N2961" i="4"/>
  <c r="N3001" i="4"/>
  <c r="N3136" i="4"/>
  <c r="N3233" i="4"/>
  <c r="R3256" i="4"/>
  <c r="N3308" i="4"/>
  <c r="R2633" i="4"/>
  <c r="R2709" i="4"/>
  <c r="R2729" i="4"/>
  <c r="R2757" i="4"/>
  <c r="N2834" i="4"/>
  <c r="N2841" i="4"/>
  <c r="N2897" i="4"/>
  <c r="N2934" i="4"/>
  <c r="N2945" i="4"/>
  <c r="N2974" i="4"/>
  <c r="N2977" i="4"/>
  <c r="R3010" i="4"/>
  <c r="N3025" i="4"/>
  <c r="N3041" i="4"/>
  <c r="R3053" i="4"/>
  <c r="R3069" i="4"/>
  <c r="N2557" i="4"/>
  <c r="N2597" i="4"/>
  <c r="N2625" i="4"/>
  <c r="R2665" i="4"/>
  <c r="R2689" i="4"/>
  <c r="N2693" i="4"/>
  <c r="R2737" i="4"/>
  <c r="N2765" i="4"/>
  <c r="N2793" i="4"/>
  <c r="R2825" i="4"/>
  <c r="N2881" i="4"/>
  <c r="R2930" i="4"/>
  <c r="R2970" i="4"/>
  <c r="R2989" i="4"/>
  <c r="N3009" i="4"/>
  <c r="R3021" i="4"/>
  <c r="R3037" i="4"/>
  <c r="R3140" i="4"/>
  <c r="N3455" i="4"/>
  <c r="R3479" i="4"/>
  <c r="R3336" i="4"/>
  <c r="N3363" i="4"/>
  <c r="N3379" i="4"/>
  <c r="N3431" i="4"/>
  <c r="R3455" i="4"/>
  <c r="N3487" i="4"/>
  <c r="R3503" i="4"/>
  <c r="N3539" i="4"/>
  <c r="R3559" i="4"/>
  <c r="R3583" i="4"/>
  <c r="R3600" i="4"/>
  <c r="R3632" i="4"/>
  <c r="N3636" i="4"/>
  <c r="R3664" i="4"/>
  <c r="R3786" i="4"/>
  <c r="R3810" i="4"/>
  <c r="R3952" i="4"/>
  <c r="N4021" i="4"/>
  <c r="N4049" i="4"/>
  <c r="R4078" i="4"/>
  <c r="N4087" i="4"/>
  <c r="N3953" i="4"/>
  <c r="R3280" i="4"/>
  <c r="R3312" i="4"/>
  <c r="R3328" i="4"/>
  <c r="N3371" i="4"/>
  <c r="R3391" i="4"/>
  <c r="N3395" i="4"/>
  <c r="N3399" i="4"/>
  <c r="N3415" i="4"/>
  <c r="R3423" i="4"/>
  <c r="N3427" i="4"/>
  <c r="R3515" i="4"/>
  <c r="N3519" i="4"/>
  <c r="N3616" i="4"/>
  <c r="R3826" i="4"/>
  <c r="N3906" i="4"/>
  <c r="N3962" i="4"/>
  <c r="R3989" i="4"/>
  <c r="R4001" i="4"/>
  <c r="N4009" i="4"/>
  <c r="R4037" i="4"/>
  <c r="N4057" i="4"/>
  <c r="N3961" i="4"/>
  <c r="R4041" i="4"/>
  <c r="N3483" i="4"/>
  <c r="N3507" i="4"/>
  <c r="R3527" i="4"/>
  <c r="R3575" i="4"/>
  <c r="N3587" i="4"/>
  <c r="R3608" i="4"/>
  <c r="R3672" i="4"/>
  <c r="N3766" i="4"/>
  <c r="N3850" i="4"/>
  <c r="R3882" i="4"/>
  <c r="R3910" i="4"/>
  <c r="N3941" i="4"/>
  <c r="N4104" i="4"/>
  <c r="R4144" i="4"/>
  <c r="R4214" i="4"/>
  <c r="N4254" i="4"/>
  <c r="R4266" i="4"/>
  <c r="R4343" i="4"/>
  <c r="N4459" i="4"/>
  <c r="N4515" i="4"/>
  <c r="N4517" i="4"/>
  <c r="R4578" i="4"/>
  <c r="N4590" i="4"/>
  <c r="N4622" i="4"/>
  <c r="R4675" i="4"/>
  <c r="N4792" i="4"/>
  <c r="N4854" i="4"/>
  <c r="N4877" i="4"/>
  <c r="R4889" i="4"/>
  <c r="N4173" i="4"/>
  <c r="N4178" i="4"/>
  <c r="N4206" i="4"/>
  <c r="N4351" i="4"/>
  <c r="N4395" i="4"/>
  <c r="R4459" i="4"/>
  <c r="R4511" i="4"/>
  <c r="R4524" i="4"/>
  <c r="R4526" i="4"/>
  <c r="R4622" i="4"/>
  <c r="N4634" i="4"/>
  <c r="N4706" i="4"/>
  <c r="N4730" i="4"/>
  <c r="N4741" i="4"/>
  <c r="N4745" i="4"/>
  <c r="R4757" i="4"/>
  <c r="R4877" i="4"/>
  <c r="N4103" i="4"/>
  <c r="R4202" i="4"/>
  <c r="R4391" i="4"/>
  <c r="N4443" i="4"/>
  <c r="R4491" i="4"/>
  <c r="R4530" i="4"/>
  <c r="N4602" i="4"/>
  <c r="R4630" i="4"/>
  <c r="N4638" i="4"/>
  <c r="N4695" i="4"/>
  <c r="R4737" i="4"/>
  <c r="R4829" i="4"/>
  <c r="N4885" i="4"/>
  <c r="N4901" i="4"/>
  <c r="N4135" i="4"/>
  <c r="R4741" i="4"/>
  <c r="R4833" i="4"/>
  <c r="N4065" i="4"/>
  <c r="R4103" i="4"/>
  <c r="R4140" i="4"/>
  <c r="N4170" i="4"/>
  <c r="N4181" i="4"/>
  <c r="N4190" i="4"/>
  <c r="R4210" i="4"/>
  <c r="R4278" i="4"/>
  <c r="R4383" i="4"/>
  <c r="N4451" i="4"/>
  <c r="R4495" i="4"/>
  <c r="N4542" i="4"/>
  <c r="R4646" i="4"/>
  <c r="N4727" i="4"/>
  <c r="R4780" i="4"/>
  <c r="N4797" i="4"/>
  <c r="N4873" i="4"/>
  <c r="N4889" i="4"/>
  <c r="N208" i="4"/>
  <c r="R240" i="4"/>
  <c r="N477" i="4"/>
  <c r="R489" i="4"/>
  <c r="N517" i="4"/>
  <c r="R529" i="4"/>
  <c r="N583" i="4"/>
  <c r="R614" i="4"/>
  <c r="R616" i="4"/>
  <c r="N636" i="4"/>
  <c r="R763" i="4"/>
  <c r="N767" i="4"/>
  <c r="R224" i="4"/>
  <c r="R256" i="4"/>
  <c r="R272" i="4"/>
  <c r="R288" i="4"/>
  <c r="N228" i="4"/>
  <c r="N244" i="4"/>
  <c r="N260" i="4"/>
  <c r="N276" i="4"/>
  <c r="N292" i="4"/>
  <c r="N309" i="4"/>
  <c r="N405" i="4"/>
  <c r="N437" i="4"/>
  <c r="R449" i="4"/>
  <c r="N525" i="4"/>
  <c r="R537" i="4"/>
  <c r="R545" i="4"/>
  <c r="R553" i="4"/>
  <c r="R572" i="4"/>
  <c r="N580" i="4"/>
  <c r="N591" i="4"/>
  <c r="N647" i="4"/>
  <c r="N663" i="4"/>
  <c r="R707" i="4"/>
  <c r="N711" i="4"/>
  <c r="R747" i="4"/>
  <c r="R755" i="4"/>
  <c r="N815" i="4"/>
  <c r="R561" i="4"/>
  <c r="N615" i="4"/>
  <c r="N631" i="4"/>
  <c r="R683" i="4"/>
  <c r="R723" i="4"/>
  <c r="N791" i="4"/>
  <c r="N807" i="4"/>
  <c r="N831" i="4"/>
  <c r="N308" i="4"/>
  <c r="N325" i="4"/>
  <c r="N453" i="4"/>
  <c r="R465" i="4"/>
  <c r="N565" i="4"/>
  <c r="R595" i="4"/>
  <c r="R615" i="4"/>
  <c r="N619" i="4"/>
  <c r="R631" i="4"/>
  <c r="N635" i="4"/>
  <c r="N687" i="4"/>
  <c r="R715" i="4"/>
  <c r="R739" i="4"/>
  <c r="N959" i="4"/>
  <c r="R188" i="4"/>
  <c r="N204" i="4"/>
  <c r="R196" i="4"/>
  <c r="N356" i="4"/>
  <c r="N389" i="4"/>
  <c r="N421" i="4"/>
  <c r="N461" i="4"/>
  <c r="R473" i="4"/>
  <c r="N501" i="4"/>
  <c r="R513" i="4"/>
  <c r="R571" i="4"/>
  <c r="R573" i="4"/>
  <c r="N603" i="4"/>
  <c r="R651" i="4"/>
  <c r="R667" i="4"/>
  <c r="N695" i="4"/>
  <c r="R731" i="4"/>
  <c r="N735" i="4"/>
  <c r="R771" i="4"/>
  <c r="N775" i="4"/>
  <c r="R819" i="4"/>
  <c r="N839" i="4"/>
  <c r="R1063" i="4"/>
  <c r="R1111" i="4"/>
  <c r="R795" i="4"/>
  <c r="N799" i="4"/>
  <c r="N823" i="4"/>
  <c r="R923" i="4"/>
  <c r="R931" i="4"/>
  <c r="R939" i="4"/>
  <c r="N943" i="4"/>
  <c r="R972" i="4"/>
  <c r="N987" i="4"/>
  <c r="R1031" i="4"/>
  <c r="R1079" i="4"/>
  <c r="R891" i="4"/>
  <c r="R899" i="4"/>
  <c r="R907" i="4"/>
  <c r="N911" i="4"/>
  <c r="N983" i="4"/>
  <c r="N998" i="4"/>
  <c r="R1002" i="4"/>
  <c r="R1015" i="4"/>
  <c r="R875" i="4"/>
  <c r="N879" i="4"/>
  <c r="R1414" i="4"/>
  <c r="N1442" i="4"/>
  <c r="R1478" i="4"/>
  <c r="N1514" i="4"/>
  <c r="R1518" i="4"/>
  <c r="R1526" i="4"/>
  <c r="R1534" i="4"/>
  <c r="R1537" i="4"/>
  <c r="N1541" i="4"/>
  <c r="R1550" i="4"/>
  <c r="N1554" i="4"/>
  <c r="N1562" i="4"/>
  <c r="R1590" i="4"/>
  <c r="R1598" i="4"/>
  <c r="R1622" i="4"/>
  <c r="N1626" i="4"/>
  <c r="R1646" i="4"/>
  <c r="N1650" i="4"/>
  <c r="N1669" i="4"/>
  <c r="N1674" i="4"/>
  <c r="R1689" i="4"/>
  <c r="N1698" i="4"/>
  <c r="R1713" i="4"/>
  <c r="N1717" i="4"/>
  <c r="N1722" i="4"/>
  <c r="R1737" i="4"/>
  <c r="N1741" i="4"/>
  <c r="R1758" i="4"/>
  <c r="R1761" i="4"/>
  <c r="R1785" i="4"/>
  <c r="R1826" i="4"/>
  <c r="R1828" i="4"/>
  <c r="R1831" i="4"/>
  <c r="N1838" i="4"/>
  <c r="R1869" i="4"/>
  <c r="N1873" i="4"/>
  <c r="N1886" i="4"/>
  <c r="R1898" i="4"/>
  <c r="R1933" i="4"/>
  <c r="N1937" i="4"/>
  <c r="R1941" i="4"/>
  <c r="R1949" i="4"/>
  <c r="N1953" i="4"/>
  <c r="R1957" i="4"/>
  <c r="R1965" i="4"/>
  <c r="N1969" i="4"/>
  <c r="R2005" i="4"/>
  <c r="N2122" i="4"/>
  <c r="N1410" i="4"/>
  <c r="N1461" i="4"/>
  <c r="N1466" i="4"/>
  <c r="N1485" i="4"/>
  <c r="N1538" i="4"/>
  <c r="N1586" i="4"/>
  <c r="R1638" i="4"/>
  <c r="R1662" i="4"/>
  <c r="R1686" i="4"/>
  <c r="N1690" i="4"/>
  <c r="R1710" i="4"/>
  <c r="N1714" i="4"/>
  <c r="N1733" i="4"/>
  <c r="N1738" i="4"/>
  <c r="R1753" i="4"/>
  <c r="N1762" i="4"/>
  <c r="R1777" i="4"/>
  <c r="N1781" i="4"/>
  <c r="N1786" i="4"/>
  <c r="R1801" i="4"/>
  <c r="N1805" i="4"/>
  <c r="R1822" i="4"/>
  <c r="N1827" i="4"/>
  <c r="N1840" i="4"/>
  <c r="N1870" i="4"/>
  <c r="N1897" i="4"/>
  <c r="N1929" i="4"/>
  <c r="N1934" i="4"/>
  <c r="N1945" i="4"/>
  <c r="N1950" i="4"/>
  <c r="N1961" i="4"/>
  <c r="N1966" i="4"/>
  <c r="R1994" i="4"/>
  <c r="R2054" i="4"/>
  <c r="R1422" i="4"/>
  <c r="N1426" i="4"/>
  <c r="N1434" i="4"/>
  <c r="N1474" i="4"/>
  <c r="N1522" i="4"/>
  <c r="N1546" i="4"/>
  <c r="N1594" i="4"/>
  <c r="R1614" i="4"/>
  <c r="N1618" i="4"/>
  <c r="N1637" i="4"/>
  <c r="N1642" i="4"/>
  <c r="N1661" i="4"/>
  <c r="N1666" i="4"/>
  <c r="R1681" i="4"/>
  <c r="N1685" i="4"/>
  <c r="R1705" i="4"/>
  <c r="N1709" i="4"/>
  <c r="R1729" i="4"/>
  <c r="R1798" i="4"/>
  <c r="N1821" i="4"/>
  <c r="R1866" i="4"/>
  <c r="R1917" i="4"/>
  <c r="N1921" i="4"/>
  <c r="N1926" i="4"/>
  <c r="R1505" i="4"/>
  <c r="R1510" i="4"/>
  <c r="R1566" i="4"/>
  <c r="N1573" i="4"/>
  <c r="R1577" i="4"/>
  <c r="R1606" i="4"/>
  <c r="N1629" i="4"/>
  <c r="R1654" i="4"/>
  <c r="R1678" i="4"/>
  <c r="N1682" i="4"/>
  <c r="N1701" i="4"/>
  <c r="N1706" i="4"/>
  <c r="N1725" i="4"/>
  <c r="N1730" i="4"/>
  <c r="R1745" i="4"/>
  <c r="N1749" i="4"/>
  <c r="R1769" i="4"/>
  <c r="N1773" i="4"/>
  <c r="R1793" i="4"/>
  <c r="N1839" i="4"/>
  <c r="R1842" i="4"/>
  <c r="N1865" i="4"/>
  <c r="R1877" i="4"/>
  <c r="N1889" i="4"/>
  <c r="R1901" i="4"/>
  <c r="R1909" i="4"/>
  <c r="N1913" i="4"/>
  <c r="R1914" i="4"/>
  <c r="R1981" i="4"/>
  <c r="N1985" i="4"/>
  <c r="R2013" i="4"/>
  <c r="N2017" i="4"/>
  <c r="N2033" i="4"/>
  <c r="R2049" i="4"/>
  <c r="N2057" i="4"/>
  <c r="R1441" i="4"/>
  <c r="R1446" i="4"/>
  <c r="R1502" i="4"/>
  <c r="N1509" i="4"/>
  <c r="R1513" i="4"/>
  <c r="R1553" i="4"/>
  <c r="R1558" i="4"/>
  <c r="N1570" i="4"/>
  <c r="N1605" i="4"/>
  <c r="N1610" i="4"/>
  <c r="R1625" i="4"/>
  <c r="N1634" i="4"/>
  <c r="R1649" i="4"/>
  <c r="N1653" i="4"/>
  <c r="N1658" i="4"/>
  <c r="R1673" i="4"/>
  <c r="N1677" i="4"/>
  <c r="R1694" i="4"/>
  <c r="R1697" i="4"/>
  <c r="R1721" i="4"/>
  <c r="R1766" i="4"/>
  <c r="R1790" i="4"/>
  <c r="R1814" i="4"/>
  <c r="N1818" i="4"/>
  <c r="R1853" i="4"/>
  <c r="N1857" i="4"/>
  <c r="N1862" i="4"/>
  <c r="N1881" i="4"/>
  <c r="R1885" i="4"/>
  <c r="R1978" i="4"/>
  <c r="R2010" i="4"/>
  <c r="N2268" i="4"/>
  <c r="N2437" i="4"/>
  <c r="R3018" i="4"/>
  <c r="R3050" i="4"/>
  <c r="R3082" i="4"/>
  <c r="R2101" i="4"/>
  <c r="N2105" i="4"/>
  <c r="R2134" i="4"/>
  <c r="N2161" i="4"/>
  <c r="N2188" i="4"/>
  <c r="R2409" i="4"/>
  <c r="N2429" i="4"/>
  <c r="R2761" i="4"/>
  <c r="R2917" i="4"/>
  <c r="N2950" i="4"/>
  <c r="N2193" i="4"/>
  <c r="N2240" i="4"/>
  <c r="N2252" i="4"/>
  <c r="R2256" i="4"/>
  <c r="N2316" i="4"/>
  <c r="R2376" i="4"/>
  <c r="R2384" i="4"/>
  <c r="N2413" i="4"/>
  <c r="N2701" i="4"/>
  <c r="N2786" i="4"/>
  <c r="R2809" i="4"/>
  <c r="N2613" i="4"/>
  <c r="N2885" i="4"/>
  <c r="R2026" i="4"/>
  <c r="R2042" i="4"/>
  <c r="R2045" i="4"/>
  <c r="R2073" i="4"/>
  <c r="R2117" i="4"/>
  <c r="N2137" i="4"/>
  <c r="R2158" i="4"/>
  <c r="R2177" i="4"/>
  <c r="R2368" i="4"/>
  <c r="R2445" i="4"/>
  <c r="N2833" i="4"/>
  <c r="N1993" i="4"/>
  <c r="N1998" i="4"/>
  <c r="N2009" i="4"/>
  <c r="N2014" i="4"/>
  <c r="N2025" i="4"/>
  <c r="N2030" i="4"/>
  <c r="N2041" i="4"/>
  <c r="N2061" i="4"/>
  <c r="R2065" i="4"/>
  <c r="N2089" i="4"/>
  <c r="R2125" i="4"/>
  <c r="R2141" i="4"/>
  <c r="N2162" i="4"/>
  <c r="N2176" i="4"/>
  <c r="N2192" i="4"/>
  <c r="R2204" i="4"/>
  <c r="N2372" i="4"/>
  <c r="R2573" i="4"/>
  <c r="R2605" i="4"/>
  <c r="N2649" i="4"/>
  <c r="N2445" i="4"/>
  <c r="R2461" i="4"/>
  <c r="N2473" i="4"/>
  <c r="N2542" i="4"/>
  <c r="N2573" i="4"/>
  <c r="N2605" i="4"/>
  <c r="R2617" i="4"/>
  <c r="R2641" i="4"/>
  <c r="N2645" i="4"/>
  <c r="R2657" i="4"/>
  <c r="N2661" i="4"/>
  <c r="R2681" i="4"/>
  <c r="N2685" i="4"/>
  <c r="N2697" i="4"/>
  <c r="R2721" i="4"/>
  <c r="N2725" i="4"/>
  <c r="R2733" i="4"/>
  <c r="N2737" i="4"/>
  <c r="R2745" i="4"/>
  <c r="N2749" i="4"/>
  <c r="N2761" i="4"/>
  <c r="R2785" i="4"/>
  <c r="N2809" i="4"/>
  <c r="R2857" i="4"/>
  <c r="R2905" i="4"/>
  <c r="N2937" i="4"/>
  <c r="R2946" i="4"/>
  <c r="R2949" i="4"/>
  <c r="R3026" i="4"/>
  <c r="R3058" i="4"/>
  <c r="R3090" i="4"/>
  <c r="R2328" i="4"/>
  <c r="R2344" i="4"/>
  <c r="N2364" i="4"/>
  <c r="N2388" i="4"/>
  <c r="R2394" i="4"/>
  <c r="N2405" i="4"/>
  <c r="R2437" i="4"/>
  <c r="R2450" i="4"/>
  <c r="R2481" i="4"/>
  <c r="R2501" i="4"/>
  <c r="N2505" i="4"/>
  <c r="N2533" i="4"/>
  <c r="N2541" i="4"/>
  <c r="R2545" i="4"/>
  <c r="R2561" i="4"/>
  <c r="N2581" i="4"/>
  <c r="R2593" i="4"/>
  <c r="N2621" i="4"/>
  <c r="N2629" i="4"/>
  <c r="R2637" i="4"/>
  <c r="R2661" i="4"/>
  <c r="R2669" i="4"/>
  <c r="N2677" i="4"/>
  <c r="R2685" i="4"/>
  <c r="N2689" i="4"/>
  <c r="R2713" i="4"/>
  <c r="N2717" i="4"/>
  <c r="N2729" i="4"/>
  <c r="N2741" i="4"/>
  <c r="R2749" i="4"/>
  <c r="N2753" i="4"/>
  <c r="R2777" i="4"/>
  <c r="N2781" i="4"/>
  <c r="R2814" i="4"/>
  <c r="N2818" i="4"/>
  <c r="N2825" i="4"/>
  <c r="R2841" i="4"/>
  <c r="R2849" i="4"/>
  <c r="N2869" i="4"/>
  <c r="R2873" i="4"/>
  <c r="R2890" i="4"/>
  <c r="N2913" i="4"/>
  <c r="N2953" i="4"/>
  <c r="R2962" i="4"/>
  <c r="R2965" i="4"/>
  <c r="R3013" i="4"/>
  <c r="N3017" i="4"/>
  <c r="R3045" i="4"/>
  <c r="N3049" i="4"/>
  <c r="R3077" i="4"/>
  <c r="N3081" i="4"/>
  <c r="N2356" i="4"/>
  <c r="N2409" i="4"/>
  <c r="R2469" i="4"/>
  <c r="R2490" i="4"/>
  <c r="R2541" i="4"/>
  <c r="R2557" i="4"/>
  <c r="R2589" i="4"/>
  <c r="R2609" i="4"/>
  <c r="R2621" i="4"/>
  <c r="R2629" i="4"/>
  <c r="N2641" i="4"/>
  <c r="N2657" i="4"/>
  <c r="R2677" i="4"/>
  <c r="N2681" i="4"/>
  <c r="R2705" i="4"/>
  <c r="R2717" i="4"/>
  <c r="N2721" i="4"/>
  <c r="N2733" i="4"/>
  <c r="R2741" i="4"/>
  <c r="N2745" i="4"/>
  <c r="R2769" i="4"/>
  <c r="R2781" i="4"/>
  <c r="N2785" i="4"/>
  <c r="R2798" i="4"/>
  <c r="N2802" i="4"/>
  <c r="N2850" i="4"/>
  <c r="N2857" i="4"/>
  <c r="N2865" i="4"/>
  <c r="N2905" i="4"/>
  <c r="N2926" i="4"/>
  <c r="N2929" i="4"/>
  <c r="N2969" i="4"/>
  <c r="R2986" i="4"/>
  <c r="R2994" i="4"/>
  <c r="R2997" i="4"/>
  <c r="N3006" i="4"/>
  <c r="R3034" i="4"/>
  <c r="R3066" i="4"/>
  <c r="R3098" i="4"/>
  <c r="N3014" i="4"/>
  <c r="N3022" i="4"/>
  <c r="N3030" i="4"/>
  <c r="N3038" i="4"/>
  <c r="N3046" i="4"/>
  <c r="N3054" i="4"/>
  <c r="N3062" i="4"/>
  <c r="N3070" i="4"/>
  <c r="N3078" i="4"/>
  <c r="N3086" i="4"/>
  <c r="N3094" i="4"/>
  <c r="N3102" i="4"/>
  <c r="N3121" i="4"/>
  <c r="N3123" i="4"/>
  <c r="N3144" i="4"/>
  <c r="N3169" i="4"/>
  <c r="R3172" i="4"/>
  <c r="R3180" i="4"/>
  <c r="R3200" i="4"/>
  <c r="R3208" i="4"/>
  <c r="N3284" i="4"/>
  <c r="N3316" i="4"/>
  <c r="N3348" i="4"/>
  <c r="R3363" i="4"/>
  <c r="R3379" i="4"/>
  <c r="N3411" i="4"/>
  <c r="R3471" i="4"/>
  <c r="N3475" i="4"/>
  <c r="R3507" i="4"/>
  <c r="R3523" i="4"/>
  <c r="N3527" i="4"/>
  <c r="N3604" i="4"/>
  <c r="R3119" i="4"/>
  <c r="R3144" i="4"/>
  <c r="N3164" i="4"/>
  <c r="N3176" i="4"/>
  <c r="N3188" i="4"/>
  <c r="R3192" i="4"/>
  <c r="N3204" i="4"/>
  <c r="N3209" i="4"/>
  <c r="N3236" i="4"/>
  <c r="R3237" i="4"/>
  <c r="R3240" i="4"/>
  <c r="N3244" i="4"/>
  <c r="R3245" i="4"/>
  <c r="R3248" i="4"/>
  <c r="N3292" i="4"/>
  <c r="N3324" i="4"/>
  <c r="N3356" i="4"/>
  <c r="N3367" i="4"/>
  <c r="N3439" i="4"/>
  <c r="N3463" i="4"/>
  <c r="R3475" i="4"/>
  <c r="N3511" i="4"/>
  <c r="R3555" i="4"/>
  <c r="N3559" i="4"/>
  <c r="R3568" i="4"/>
  <c r="N3668" i="4"/>
  <c r="R3111" i="4"/>
  <c r="R3136" i="4"/>
  <c r="N2990" i="4"/>
  <c r="N2993" i="4"/>
  <c r="N3120" i="4"/>
  <c r="N3122" i="4"/>
  <c r="N3140" i="4"/>
  <c r="N3145" i="4"/>
  <c r="R3164" i="4"/>
  <c r="N3168" i="4"/>
  <c r="R3176" i="4"/>
  <c r="R3181" i="4"/>
  <c r="N3196" i="4"/>
  <c r="R3204" i="4"/>
  <c r="R3212" i="4"/>
  <c r="N3241" i="4"/>
  <c r="N3260" i="4"/>
  <c r="R3272" i="4"/>
  <c r="N3300" i="4"/>
  <c r="N3332" i="4"/>
  <c r="R3383" i="4"/>
  <c r="N3407" i="4"/>
  <c r="R3439" i="4"/>
  <c r="N3447" i="4"/>
  <c r="N3479" i="4"/>
  <c r="N3503" i="4"/>
  <c r="R3511" i="4"/>
  <c r="R3564" i="4"/>
  <c r="N3568" i="4"/>
  <c r="R3572" i="4"/>
  <c r="N3579" i="4"/>
  <c r="N3584" i="4"/>
  <c r="R3592" i="4"/>
  <c r="N3608" i="4"/>
  <c r="N3652" i="4"/>
  <c r="R3656" i="4"/>
  <c r="N3672" i="4"/>
  <c r="N3993" i="4"/>
  <c r="N4005" i="4"/>
  <c r="R4017" i="4"/>
  <c r="N4166" i="4"/>
  <c r="R3750" i="4"/>
  <c r="N3754" i="4"/>
  <c r="R3842" i="4"/>
  <c r="R3894" i="4"/>
  <c r="N4463" i="4"/>
  <c r="R3531" i="4"/>
  <c r="N3535" i="4"/>
  <c r="R3547" i="4"/>
  <c r="N3551" i="4"/>
  <c r="N3612" i="4"/>
  <c r="R3616" i="4"/>
  <c r="N3632" i="4"/>
  <c r="R3774" i="4"/>
  <c r="R3818" i="4"/>
  <c r="R3866" i="4"/>
  <c r="N3890" i="4"/>
  <c r="R4025" i="4"/>
  <c r="N4041" i="4"/>
  <c r="R3588" i="4"/>
  <c r="N3620" i="4"/>
  <c r="R3624" i="4"/>
  <c r="N3640" i="4"/>
  <c r="R3754" i="4"/>
  <c r="N3778" i="4"/>
  <c r="R3782" i="4"/>
  <c r="R3794" i="4"/>
  <c r="N3802" i="4"/>
  <c r="R4029" i="4"/>
  <c r="N4033" i="4"/>
  <c r="N3964" i="4"/>
  <c r="R3985" i="4"/>
  <c r="N4148" i="4"/>
  <c r="R4198" i="4"/>
  <c r="N3600" i="4"/>
  <c r="N3644" i="4"/>
  <c r="R3648" i="4"/>
  <c r="N3664" i="4"/>
  <c r="R3746" i="4"/>
  <c r="N3786" i="4"/>
  <c r="R3878" i="4"/>
  <c r="R3850" i="4"/>
  <c r="R3886" i="4"/>
  <c r="R3911" i="4"/>
  <c r="N3945" i="4"/>
  <c r="N3985" i="4"/>
  <c r="N4013" i="4"/>
  <c r="R4021" i="4"/>
  <c r="N4025" i="4"/>
  <c r="R4065" i="4"/>
  <c r="N4076" i="4"/>
  <c r="R4087" i="4"/>
  <c r="N4119" i="4"/>
  <c r="R4147" i="4"/>
  <c r="R4177" i="4"/>
  <c r="R4194" i="4"/>
  <c r="R4226" i="4"/>
  <c r="N4626" i="4"/>
  <c r="R3834" i="4"/>
  <c r="R3858" i="4"/>
  <c r="N3866" i="4"/>
  <c r="N3874" i="4"/>
  <c r="N3898" i="4"/>
  <c r="R3902" i="4"/>
  <c r="R3925" i="4"/>
  <c r="R3977" i="4"/>
  <c r="R4013" i="4"/>
  <c r="N4037" i="4"/>
  <c r="R4045" i="4"/>
  <c r="R4057" i="4"/>
  <c r="N4071" i="4"/>
  <c r="N4088" i="4"/>
  <c r="N4095" i="4"/>
  <c r="R4112" i="4"/>
  <c r="R4131" i="4"/>
  <c r="R4218" i="4"/>
  <c r="N4222" i="4"/>
  <c r="R4234" i="4"/>
  <c r="N4136" i="4"/>
  <c r="R4262" i="4"/>
  <c r="N4151" i="4"/>
  <c r="R4170" i="4"/>
  <c r="N4379" i="4"/>
  <c r="N4435" i="4"/>
  <c r="R4443" i="4"/>
  <c r="R4451" i="4"/>
  <c r="R4471" i="4"/>
  <c r="R4483" i="4"/>
  <c r="N4487" i="4"/>
  <c r="N4546" i="4"/>
  <c r="N4598" i="4"/>
  <c r="R4738" i="4"/>
  <c r="R4865" i="4"/>
  <c r="N4238" i="4"/>
  <c r="R4242" i="4"/>
  <c r="R4250" i="4"/>
  <c r="R4363" i="4"/>
  <c r="N4367" i="4"/>
  <c r="N4403" i="4"/>
  <c r="N4419" i="4"/>
  <c r="R4423" i="4"/>
  <c r="N4427" i="4"/>
  <c r="N4455" i="4"/>
  <c r="R4463" i="4"/>
  <c r="N4475" i="4"/>
  <c r="N4507" i="4"/>
  <c r="R4435" i="4"/>
  <c r="N4447" i="4"/>
  <c r="N4525" i="4"/>
  <c r="R4558" i="4"/>
  <c r="R4574" i="4"/>
  <c r="R4594" i="4"/>
  <c r="N4642" i="4"/>
  <c r="N4781" i="4"/>
  <c r="R4821" i="4"/>
  <c r="R4842" i="4"/>
  <c r="N4158" i="4"/>
  <c r="R4169" i="4"/>
  <c r="R4230" i="4"/>
  <c r="N4270" i="4"/>
  <c r="R4274" i="4"/>
  <c r="R4282" i="4"/>
  <c r="R4427" i="4"/>
  <c r="N4439" i="4"/>
  <c r="R4455" i="4"/>
  <c r="N4467" i="4"/>
  <c r="R4475" i="4"/>
  <c r="R4503" i="4"/>
  <c r="R4507" i="4"/>
  <c r="N4511" i="4"/>
  <c r="N4522" i="4"/>
  <c r="R4537" i="4"/>
  <c r="N4543" i="4"/>
  <c r="N4606" i="4"/>
  <c r="N4562" i="4"/>
  <c r="R4566" i="4"/>
  <c r="N4578" i="4"/>
  <c r="R4586" i="4"/>
  <c r="N4690" i="4"/>
  <c r="R4723" i="4"/>
  <c r="N4753" i="4"/>
  <c r="N4758" i="4"/>
  <c r="N4825" i="4"/>
  <c r="N4849" i="4"/>
  <c r="N4861" i="4"/>
  <c r="N4869" i="4"/>
  <c r="N4881" i="4"/>
  <c r="N4897" i="4"/>
  <c r="R4542" i="4"/>
  <c r="N4570" i="4"/>
  <c r="R4598" i="4"/>
  <c r="R4606" i="4"/>
  <c r="N4618" i="4"/>
  <c r="R4626" i="4"/>
  <c r="N4630" i="4"/>
  <c r="R4642" i="4"/>
  <c r="N4646" i="4"/>
  <c r="R4651" i="4"/>
  <c r="N4682" i="4"/>
  <c r="N4694" i="4"/>
  <c r="N4719" i="4"/>
  <c r="R4726" i="4"/>
  <c r="N4789" i="4"/>
  <c r="N4805" i="4"/>
  <c r="N4817" i="4"/>
  <c r="N4830" i="4"/>
  <c r="R4873" i="4"/>
  <c r="N4662" i="4"/>
  <c r="R4690" i="4"/>
  <c r="R4702" i="4"/>
  <c r="R4707" i="4"/>
  <c r="R4731" i="4"/>
  <c r="R4758" i="4"/>
  <c r="N4791" i="4"/>
  <c r="R4825" i="4"/>
  <c r="R4849" i="4"/>
  <c r="N4853" i="4"/>
  <c r="R4861" i="4"/>
  <c r="R4881" i="4"/>
  <c r="R4897" i="4"/>
  <c r="R4905" i="4"/>
  <c r="R4499" i="4"/>
  <c r="N4503" i="4"/>
  <c r="R4515" i="4"/>
  <c r="N4550" i="4"/>
  <c r="R4590" i="4"/>
  <c r="R4610" i="4"/>
  <c r="R4662" i="4"/>
  <c r="N4666" i="4"/>
  <c r="R4670" i="4"/>
  <c r="N4686" i="4"/>
  <c r="N4703" i="4"/>
  <c r="N4746" i="4"/>
  <c r="N4757" i="4"/>
  <c r="R4769" i="4"/>
  <c r="R4793" i="4"/>
  <c r="N4829" i="4"/>
  <c r="R4853" i="4"/>
  <c r="N4857" i="4"/>
  <c r="N193" i="4"/>
  <c r="R205" i="4"/>
  <c r="N366" i="4"/>
  <c r="N465" i="4"/>
  <c r="R469" i="4"/>
  <c r="N481" i="4"/>
  <c r="R485" i="4"/>
  <c r="N497" i="4"/>
  <c r="R501" i="4"/>
  <c r="N513" i="4"/>
  <c r="R517" i="4"/>
  <c r="N206" i="4"/>
  <c r="R210" i="4"/>
  <c r="N217" i="4"/>
  <c r="R229" i="4"/>
  <c r="N233" i="4"/>
  <c r="R234" i="4"/>
  <c r="N369" i="4"/>
  <c r="R378" i="4"/>
  <c r="N222" i="4"/>
  <c r="R226" i="4"/>
  <c r="N377" i="4"/>
  <c r="N230" i="4"/>
  <c r="N246" i="4"/>
  <c r="N262" i="4"/>
  <c r="N278" i="4"/>
  <c r="N294" i="4"/>
  <c r="N310" i="4"/>
  <c r="N326" i="4"/>
  <c r="N342" i="4"/>
  <c r="N358" i="4"/>
  <c r="R365" i="4"/>
  <c r="R381" i="4"/>
  <c r="N393" i="4"/>
  <c r="R397" i="4"/>
  <c r="N409" i="4"/>
  <c r="R413" i="4"/>
  <c r="N425" i="4"/>
  <c r="R429" i="4"/>
  <c r="N441" i="4"/>
  <c r="R445" i="4"/>
  <c r="N457" i="4"/>
  <c r="R461" i="4"/>
  <c r="R569" i="4"/>
  <c r="R617" i="4"/>
  <c r="N637" i="4"/>
  <c r="R649" i="4"/>
  <c r="R696" i="4"/>
  <c r="N721" i="4"/>
  <c r="N740" i="4"/>
  <c r="R741" i="4"/>
  <c r="R760" i="4"/>
  <c r="N785" i="4"/>
  <c r="N804" i="4"/>
  <c r="R805" i="4"/>
  <c r="R824" i="4"/>
  <c r="N833" i="4"/>
  <c r="R837" i="4"/>
  <c r="N849" i="4"/>
  <c r="R853" i="4"/>
  <c r="N865" i="4"/>
  <c r="R869" i="4"/>
  <c r="N905" i="4"/>
  <c r="R917" i="4"/>
  <c r="N581" i="4"/>
  <c r="R593" i="4"/>
  <c r="N633" i="4"/>
  <c r="R645" i="4"/>
  <c r="N665" i="4"/>
  <c r="R672" i="4"/>
  <c r="R688" i="4"/>
  <c r="N713" i="4"/>
  <c r="N732" i="4"/>
  <c r="R733" i="4"/>
  <c r="R752" i="4"/>
  <c r="N777" i="4"/>
  <c r="N796" i="4"/>
  <c r="R797" i="4"/>
  <c r="R816" i="4"/>
  <c r="N836" i="4"/>
  <c r="N852" i="4"/>
  <c r="N868" i="4"/>
  <c r="N913" i="4"/>
  <c r="R925" i="4"/>
  <c r="N589" i="4"/>
  <c r="R601" i="4"/>
  <c r="N621" i="4"/>
  <c r="R633" i="4"/>
  <c r="N653" i="4"/>
  <c r="R665" i="4"/>
  <c r="N673" i="4"/>
  <c r="R677" i="4"/>
  <c r="N689" i="4"/>
  <c r="N708" i="4"/>
  <c r="R709" i="4"/>
  <c r="R728" i="4"/>
  <c r="N753" i="4"/>
  <c r="N772" i="4"/>
  <c r="R773" i="4"/>
  <c r="R792" i="4"/>
  <c r="N817" i="4"/>
  <c r="R829" i="4"/>
  <c r="N841" i="4"/>
  <c r="R845" i="4"/>
  <c r="N857" i="4"/>
  <c r="R861" i="4"/>
  <c r="N873" i="4"/>
  <c r="R885" i="4"/>
  <c r="N937" i="4"/>
  <c r="R949" i="4"/>
  <c r="N613" i="4"/>
  <c r="N617" i="4"/>
  <c r="R629" i="4"/>
  <c r="N649" i="4"/>
  <c r="R661" i="4"/>
  <c r="N681" i="4"/>
  <c r="N700" i="4"/>
  <c r="R701" i="4"/>
  <c r="R720" i="4"/>
  <c r="N745" i="4"/>
  <c r="N764" i="4"/>
  <c r="R765" i="4"/>
  <c r="R784" i="4"/>
  <c r="N809" i="4"/>
  <c r="N828" i="4"/>
  <c r="N844" i="4"/>
  <c r="N860" i="4"/>
  <c r="N881" i="4"/>
  <c r="R893" i="4"/>
  <c r="N945" i="4"/>
  <c r="R957" i="4"/>
  <c r="R1003" i="4"/>
  <c r="N1015" i="4"/>
  <c r="R1035" i="4"/>
  <c r="N1052" i="4"/>
  <c r="R1072" i="4"/>
  <c r="N1079" i="4"/>
  <c r="R1099" i="4"/>
  <c r="N1116" i="4"/>
  <c r="N1127" i="4"/>
  <c r="N1143" i="4"/>
  <c r="N1159" i="4"/>
  <c r="R1179" i="4"/>
  <c r="N1199" i="4"/>
  <c r="R1243" i="4"/>
  <c r="N1263" i="4"/>
  <c r="R1307" i="4"/>
  <c r="N1327" i="4"/>
  <c r="R1371" i="4"/>
  <c r="N993" i="4"/>
  <c r="N999" i="4"/>
  <c r="N1004" i="4"/>
  <c r="R1019" i="4"/>
  <c r="N1036" i="4"/>
  <c r="R1056" i="4"/>
  <c r="N1063" i="4"/>
  <c r="R1083" i="4"/>
  <c r="N1100" i="4"/>
  <c r="R1120" i="4"/>
  <c r="N1183" i="4"/>
  <c r="R1227" i="4"/>
  <c r="N1247" i="4"/>
  <c r="R1291" i="4"/>
  <c r="N1311" i="4"/>
  <c r="R1355" i="4"/>
  <c r="R989" i="4"/>
  <c r="N1020" i="4"/>
  <c r="R1040" i="4"/>
  <c r="N1047" i="4"/>
  <c r="R1067" i="4"/>
  <c r="N1084" i="4"/>
  <c r="R1104" i="4"/>
  <c r="N1111" i="4"/>
  <c r="N1135" i="4"/>
  <c r="N1151" i="4"/>
  <c r="N1167" i="4"/>
  <c r="R1211" i="4"/>
  <c r="N1231" i="4"/>
  <c r="R1275" i="4"/>
  <c r="N1295" i="4"/>
  <c r="R1339" i="4"/>
  <c r="N1359" i="4"/>
  <c r="R1390" i="4"/>
  <c r="N1401" i="4"/>
  <c r="N1406" i="4"/>
  <c r="R973" i="4"/>
  <c r="R997" i="4"/>
  <c r="R1024" i="4"/>
  <c r="N1031" i="4"/>
  <c r="R1051" i="4"/>
  <c r="N1068" i="4"/>
  <c r="R1088" i="4"/>
  <c r="N1095" i="4"/>
  <c r="R1115" i="4"/>
  <c r="R1195" i="4"/>
  <c r="N1215" i="4"/>
  <c r="R1259" i="4"/>
  <c r="N1279" i="4"/>
  <c r="R1323" i="4"/>
  <c r="N1343" i="4"/>
  <c r="N1379" i="4"/>
  <c r="R1391" i="4"/>
  <c r="R1420" i="4"/>
  <c r="R1436" i="4"/>
  <c r="N1446" i="4"/>
  <c r="R1466" i="4"/>
  <c r="N1510" i="4"/>
  <c r="R1530" i="4"/>
  <c r="N1574" i="4"/>
  <c r="R1375" i="4"/>
  <c r="R1412" i="4"/>
  <c r="N1432" i="4"/>
  <c r="R1434" i="4"/>
  <c r="R1450" i="4"/>
  <c r="N1494" i="4"/>
  <c r="R1514" i="4"/>
  <c r="N1558" i="4"/>
  <c r="R1578" i="4"/>
  <c r="R1404" i="4"/>
  <c r="R1428" i="4"/>
  <c r="N1478" i="4"/>
  <c r="R1498" i="4"/>
  <c r="N1542" i="4"/>
  <c r="R1562" i="4"/>
  <c r="R1383" i="4"/>
  <c r="N1416" i="4"/>
  <c r="N1430" i="4"/>
  <c r="N1470" i="4"/>
  <c r="R1490" i="4"/>
  <c r="N1534" i="4"/>
  <c r="R1554" i="4"/>
  <c r="N1590" i="4"/>
  <c r="N1582" i="4"/>
  <c r="R1829" i="4"/>
  <c r="R1840" i="4"/>
  <c r="R1859" i="4"/>
  <c r="N1876" i="4"/>
  <c r="N1895" i="4"/>
  <c r="R1896" i="4"/>
  <c r="R1923" i="4"/>
  <c r="N1935" i="4"/>
  <c r="N1951" i="4"/>
  <c r="N1967" i="4"/>
  <c r="N1983" i="4"/>
  <c r="N1999" i="4"/>
  <c r="N2015" i="4"/>
  <c r="N2031" i="4"/>
  <c r="R2062" i="4"/>
  <c r="N1833" i="4"/>
  <c r="R1837" i="4"/>
  <c r="N1871" i="4"/>
  <c r="R1872" i="4"/>
  <c r="R1899" i="4"/>
  <c r="N1916" i="4"/>
  <c r="N1828" i="4"/>
  <c r="N1849" i="4"/>
  <c r="N1855" i="4"/>
  <c r="R1856" i="4"/>
  <c r="R1883" i="4"/>
  <c r="N1900" i="4"/>
  <c r="N1919" i="4"/>
  <c r="R1920" i="4"/>
  <c r="R2011" i="4"/>
  <c r="R2027" i="4"/>
  <c r="N2059" i="4"/>
  <c r="R2063" i="4"/>
  <c r="N2070" i="4"/>
  <c r="N2078" i="4"/>
  <c r="R2079" i="4"/>
  <c r="R2090" i="4"/>
  <c r="N2094" i="4"/>
  <c r="R2095" i="4"/>
  <c r="R2106" i="4"/>
  <c r="N2110" i="4"/>
  <c r="R2111" i="4"/>
  <c r="R2151" i="4"/>
  <c r="N2186" i="4"/>
  <c r="N2189" i="4"/>
  <c r="N2091" i="4"/>
  <c r="N2107" i="4"/>
  <c r="N2139" i="4"/>
  <c r="R2233" i="4"/>
  <c r="N2043" i="4"/>
  <c r="N2046" i="4"/>
  <c r="R2058" i="4"/>
  <c r="R2127" i="4"/>
  <c r="N2155" i="4"/>
  <c r="R2201" i="4"/>
  <c r="N2253" i="4"/>
  <c r="R2047" i="4"/>
  <c r="N2054" i="4"/>
  <c r="R2066" i="4"/>
  <c r="R2135" i="4"/>
  <c r="N2163" i="4"/>
  <c r="N2218" i="4"/>
  <c r="R2230" i="4"/>
  <c r="N2250" i="4"/>
  <c r="R2262" i="4"/>
  <c r="N2270" i="4"/>
  <c r="N2301" i="4"/>
  <c r="N2305" i="4"/>
  <c r="R2317" i="4"/>
  <c r="R2321" i="4"/>
  <c r="N2377" i="4"/>
  <c r="R2381" i="4"/>
  <c r="N2174" i="4"/>
  <c r="N2178" i="4"/>
  <c r="R2190" i="4"/>
  <c r="N2210" i="4"/>
  <c r="R2222" i="4"/>
  <c r="N2242" i="4"/>
  <c r="R2254" i="4"/>
  <c r="N2285" i="4"/>
  <c r="N2289" i="4"/>
  <c r="R2301" i="4"/>
  <c r="R2305" i="4"/>
  <c r="N2349" i="4"/>
  <c r="N2353" i="4"/>
  <c r="R2186" i="4"/>
  <c r="N2206" i="4"/>
  <c r="R2218" i="4"/>
  <c r="N2238" i="4"/>
  <c r="R2250" i="4"/>
  <c r="R2178" i="4"/>
  <c r="N2198" i="4"/>
  <c r="R2210" i="4"/>
  <c r="N2230" i="4"/>
  <c r="R2242" i="4"/>
  <c r="N2262" i="4"/>
  <c r="R2269" i="4"/>
  <c r="N2273" i="4"/>
  <c r="R2274" i="4"/>
  <c r="N2325" i="4"/>
  <c r="N2329" i="4"/>
  <c r="R2341" i="4"/>
  <c r="R2345" i="4"/>
  <c r="R2373" i="4"/>
  <c r="N2394" i="4"/>
  <c r="N2194" i="4"/>
  <c r="R2206" i="4"/>
  <c r="N2226" i="4"/>
  <c r="R2238" i="4"/>
  <c r="N2258" i="4"/>
  <c r="N2317" i="4"/>
  <c r="N2321" i="4"/>
  <c r="R2333" i="4"/>
  <c r="R2337" i="4"/>
  <c r="N2369" i="4"/>
  <c r="R2202" i="4"/>
  <c r="N2222" i="4"/>
  <c r="R2234" i="4"/>
  <c r="N2254" i="4"/>
  <c r="R2266" i="4"/>
  <c r="N2309" i="4"/>
  <c r="N2313" i="4"/>
  <c r="R2325" i="4"/>
  <c r="R2329" i="4"/>
  <c r="R2414" i="4"/>
  <c r="N2455" i="4"/>
  <c r="R2459" i="4"/>
  <c r="N2466" i="4"/>
  <c r="R2478" i="4"/>
  <c r="N2519" i="4"/>
  <c r="R2523" i="4"/>
  <c r="N2530" i="4"/>
  <c r="R2542" i="4"/>
  <c r="R2643" i="4"/>
  <c r="N2655" i="4"/>
  <c r="R2659" i="4"/>
  <c r="R2715" i="4"/>
  <c r="N2727" i="4"/>
  <c r="R2779" i="4"/>
  <c r="N2395" i="4"/>
  <c r="R2407" i="4"/>
  <c r="N2423" i="4"/>
  <c r="R2427" i="4"/>
  <c r="N2434" i="4"/>
  <c r="R2446" i="4"/>
  <c r="N2487" i="4"/>
  <c r="R2491" i="4"/>
  <c r="N2498" i="4"/>
  <c r="R2510" i="4"/>
  <c r="N2551" i="4"/>
  <c r="N2647" i="4"/>
  <c r="N2671" i="4"/>
  <c r="R2675" i="4"/>
  <c r="R2683" i="4"/>
  <c r="N2695" i="4"/>
  <c r="R2747" i="4"/>
  <c r="N2759" i="4"/>
  <c r="N2794" i="4"/>
  <c r="R2874" i="4"/>
  <c r="R2403" i="4"/>
  <c r="N2431" i="4"/>
  <c r="R2435" i="4"/>
  <c r="N2442" i="4"/>
  <c r="R2454" i="4"/>
  <c r="N2495" i="4"/>
  <c r="R2499" i="4"/>
  <c r="N2506" i="4"/>
  <c r="R2518" i="4"/>
  <c r="N2639" i="4"/>
  <c r="N2687" i="4"/>
  <c r="R2739" i="4"/>
  <c r="N2751" i="4"/>
  <c r="R2795" i="4"/>
  <c r="N2815" i="4"/>
  <c r="R2827" i="4"/>
  <c r="N2847" i="4"/>
  <c r="R2859" i="4"/>
  <c r="N2895" i="4"/>
  <c r="R2899" i="4"/>
  <c r="N2906" i="4"/>
  <c r="N2918" i="4"/>
  <c r="N2799" i="4"/>
  <c r="R2811" i="4"/>
  <c r="N2831" i="4"/>
  <c r="R2843" i="4"/>
  <c r="N2863" i="4"/>
  <c r="R2867" i="4"/>
  <c r="N2874" i="4"/>
  <c r="R2886" i="4"/>
  <c r="R2914" i="4"/>
  <c r="N2791" i="4"/>
  <c r="R2803" i="4"/>
  <c r="N2823" i="4"/>
  <c r="R2835" i="4"/>
  <c r="N2855" i="4"/>
  <c r="N2879" i="4"/>
  <c r="R2883" i="4"/>
  <c r="N2890" i="4"/>
  <c r="R2902" i="4"/>
  <c r="N3118" i="4"/>
  <c r="N3154" i="4"/>
  <c r="R3158" i="4"/>
  <c r="N3165" i="4"/>
  <c r="R3177" i="4"/>
  <c r="N3218" i="4"/>
  <c r="R3222" i="4"/>
  <c r="N3226" i="4"/>
  <c r="N3250" i="4"/>
  <c r="N3282" i="4"/>
  <c r="R3286" i="4"/>
  <c r="N3162" i="4"/>
  <c r="R3166" i="4"/>
  <c r="N3173" i="4"/>
  <c r="R3185" i="4"/>
  <c r="N3266" i="4"/>
  <c r="R3145" i="4"/>
  <c r="N3186" i="4"/>
  <c r="R3190" i="4"/>
  <c r="N3197" i="4"/>
  <c r="R3209" i="4"/>
  <c r="R3365" i="4"/>
  <c r="N3385" i="4"/>
  <c r="R3388" i="4"/>
  <c r="N3392" i="4"/>
  <c r="R3404" i="4"/>
  <c r="N3408" i="4"/>
  <c r="R3420" i="4"/>
  <c r="N3424" i="4"/>
  <c r="R3436" i="4"/>
  <c r="N3440" i="4"/>
  <c r="R3452" i="4"/>
  <c r="N3456" i="4"/>
  <c r="R3468" i="4"/>
  <c r="R3361" i="4"/>
  <c r="N3381" i="4"/>
  <c r="N3377" i="4"/>
  <c r="R3392" i="4"/>
  <c r="N3396" i="4"/>
  <c r="R3408" i="4"/>
  <c r="N3412" i="4"/>
  <c r="R3424" i="4"/>
  <c r="N3428" i="4"/>
  <c r="R3440" i="4"/>
  <c r="N3444" i="4"/>
  <c r="R3456" i="4"/>
  <c r="N3460" i="4"/>
  <c r="N3369" i="4"/>
  <c r="R3381" i="4"/>
  <c r="R3396" i="4"/>
  <c r="N3400" i="4"/>
  <c r="R3412" i="4"/>
  <c r="N3416" i="4"/>
  <c r="R3428" i="4"/>
  <c r="N3432" i="4"/>
  <c r="R3444" i="4"/>
  <c r="N3448" i="4"/>
  <c r="R3460" i="4"/>
  <c r="N3464" i="4"/>
  <c r="N3566" i="4"/>
  <c r="N3569" i="4"/>
  <c r="R3573" i="4"/>
  <c r="N3589" i="4"/>
  <c r="R3597" i="4"/>
  <c r="N3601" i="4"/>
  <c r="R3613" i="4"/>
  <c r="N3617" i="4"/>
  <c r="R3629" i="4"/>
  <c r="N3633" i="4"/>
  <c r="R3645" i="4"/>
  <c r="N3649" i="4"/>
  <c r="R3661" i="4"/>
  <c r="N3665" i="4"/>
  <c r="N3697" i="4"/>
  <c r="R3705" i="4"/>
  <c r="R3565" i="4"/>
  <c r="N3593" i="4"/>
  <c r="R3605" i="4"/>
  <c r="N3609" i="4"/>
  <c r="R3621" i="4"/>
  <c r="N3625" i="4"/>
  <c r="R3637" i="4"/>
  <c r="N3641" i="4"/>
  <c r="R3653" i="4"/>
  <c r="N3657" i="4"/>
  <c r="R3669" i="4"/>
  <c r="N3673" i="4"/>
  <c r="N3681" i="4"/>
  <c r="R3689" i="4"/>
  <c r="N3713" i="4"/>
  <c r="R3756" i="4"/>
  <c r="R3775" i="4"/>
  <c r="R3752" i="4"/>
  <c r="N3771" i="4"/>
  <c r="R3783" i="4"/>
  <c r="N3787" i="4"/>
  <c r="R3799" i="4"/>
  <c r="N3803" i="4"/>
  <c r="R3815" i="4"/>
  <c r="N3819" i="4"/>
  <c r="R3831" i="4"/>
  <c r="N3835" i="4"/>
  <c r="R3847" i="4"/>
  <c r="N3851" i="4"/>
  <c r="R3863" i="4"/>
  <c r="N3867" i="4"/>
  <c r="N3887" i="4"/>
  <c r="R3748" i="4"/>
  <c r="N3768" i="4"/>
  <c r="R3772" i="4"/>
  <c r="N3779" i="4"/>
  <c r="N3879" i="4"/>
  <c r="N3756" i="4"/>
  <c r="R3791" i="4"/>
  <c r="N3795" i="4"/>
  <c r="R3807" i="4"/>
  <c r="N3811" i="4"/>
  <c r="R3823" i="4"/>
  <c r="N3827" i="4"/>
  <c r="R3839" i="4"/>
  <c r="N3843" i="4"/>
  <c r="R3855" i="4"/>
  <c r="N3859" i="4"/>
  <c r="R3871" i="4"/>
  <c r="R3875" i="4"/>
  <c r="N3752" i="4"/>
  <c r="R3764" i="4"/>
  <c r="N3919" i="4"/>
  <c r="R3931" i="4"/>
  <c r="N3991" i="4"/>
  <c r="R4007" i="4"/>
  <c r="N4023" i="4"/>
  <c r="N4003" i="4"/>
  <c r="R4027" i="4"/>
  <c r="N3951" i="4"/>
  <c r="R3963" i="4"/>
  <c r="N3975" i="4"/>
  <c r="R3987" i="4"/>
  <c r="R4019" i="4"/>
  <c r="N3911" i="4"/>
  <c r="R3923" i="4"/>
  <c r="R3983" i="4"/>
  <c r="N4007" i="4"/>
  <c r="N4047" i="4"/>
  <c r="R4051" i="4"/>
  <c r="R4067" i="4"/>
  <c r="N4077" i="4"/>
  <c r="N4085" i="4"/>
  <c r="R4097" i="4"/>
  <c r="N4113" i="4"/>
  <c r="R4125" i="4"/>
  <c r="N4149" i="4"/>
  <c r="R4073" i="4"/>
  <c r="R4089" i="4"/>
  <c r="N4109" i="4"/>
  <c r="R4113" i="4"/>
  <c r="N4129" i="4"/>
  <c r="R4141" i="4"/>
  <c r="R4081" i="4"/>
  <c r="N4101" i="4"/>
  <c r="N4117" i="4"/>
  <c r="R4129" i="4"/>
  <c r="N4145" i="4"/>
  <c r="N4093" i="4"/>
  <c r="R4105" i="4"/>
  <c r="N4133" i="4"/>
  <c r="R4145" i="4"/>
  <c r="N4179" i="4"/>
  <c r="N4291" i="4"/>
  <c r="R4299" i="4"/>
  <c r="N4187" i="4"/>
  <c r="R4199" i="4"/>
  <c r="N4203" i="4"/>
  <c r="R4215" i="4"/>
  <c r="N4219" i="4"/>
  <c r="R4231" i="4"/>
  <c r="N4235" i="4"/>
  <c r="R4247" i="4"/>
  <c r="N4251" i="4"/>
  <c r="R4263" i="4"/>
  <c r="N4267" i="4"/>
  <c r="R4279" i="4"/>
  <c r="N4283" i="4"/>
  <c r="N4287" i="4"/>
  <c r="R4295" i="4"/>
  <c r="R4291" i="4"/>
  <c r="R4156" i="4"/>
  <c r="N4175" i="4"/>
  <c r="N4345" i="4"/>
  <c r="N4357" i="4"/>
  <c r="R4369" i="4"/>
  <c r="N4389" i="4"/>
  <c r="R4392" i="4"/>
  <c r="N4396" i="4"/>
  <c r="R4408" i="4"/>
  <c r="N4412" i="4"/>
  <c r="N4353" i="4"/>
  <c r="R4365" i="4"/>
  <c r="N4385" i="4"/>
  <c r="R4341" i="4"/>
  <c r="R4361" i="4"/>
  <c r="N4381" i="4"/>
  <c r="R4396" i="4"/>
  <c r="N4400" i="4"/>
  <c r="R4412" i="4"/>
  <c r="N4416" i="4"/>
  <c r="N4424" i="4"/>
  <c r="R4349" i="4"/>
  <c r="N4369" i="4"/>
  <c r="R4381" i="4"/>
  <c r="R4420" i="4"/>
  <c r="N4365" i="4"/>
  <c r="R4377" i="4"/>
  <c r="N4392" i="4"/>
  <c r="R4404" i="4"/>
  <c r="N4408" i="4"/>
  <c r="N4523" i="4"/>
  <c r="N4528" i="4"/>
  <c r="N4531" i="4"/>
  <c r="R4551" i="4"/>
  <c r="R4563" i="4"/>
  <c r="N4567" i="4"/>
  <c r="R4527" i="4"/>
  <c r="R4555" i="4"/>
  <c r="N4559" i="4"/>
  <c r="R4571" i="4"/>
  <c r="R4719" i="4"/>
  <c r="N4680" i="4"/>
  <c r="R4684" i="4"/>
  <c r="N4691" i="4"/>
  <c r="R4663" i="4"/>
  <c r="N4659" i="4"/>
  <c r="R4671" i="4"/>
  <c r="N4715" i="4"/>
  <c r="R4743" i="4"/>
  <c r="N4763" i="4"/>
  <c r="N4775" i="4"/>
  <c r="R4782" i="4"/>
  <c r="R4791" i="4"/>
  <c r="R4739" i="4"/>
  <c r="N4759" i="4"/>
  <c r="R4805" i="4"/>
  <c r="R4810" i="4"/>
  <c r="R4735" i="4"/>
  <c r="N4755" i="4"/>
  <c r="R4814" i="4"/>
  <c r="N4743" i="4"/>
  <c r="R4755" i="4"/>
  <c r="R4774" i="4"/>
  <c r="N4779" i="4"/>
  <c r="R4783" i="4"/>
  <c r="N4787" i="4"/>
  <c r="R4799" i="4"/>
  <c r="N4839" i="4"/>
  <c r="R4843" i="4"/>
  <c r="N4850" i="4"/>
  <c r="R4862" i="4"/>
  <c r="N4866" i="4"/>
  <c r="N4906" i="4"/>
  <c r="R4806" i="4"/>
  <c r="N4847" i="4"/>
  <c r="R4851" i="4"/>
  <c r="N4858" i="4"/>
  <c r="N4898" i="4"/>
  <c r="R4910" i="4"/>
  <c r="N4807" i="4"/>
  <c r="R4811" i="4"/>
  <c r="N4818" i="4"/>
  <c r="R4830" i="4"/>
  <c r="R4870" i="4"/>
  <c r="N4874" i="4"/>
  <c r="R4894" i="4"/>
  <c r="O3346" i="4" l="1"/>
  <c r="S3313" i="4"/>
  <c r="O3265" i="4"/>
  <c r="O3014" i="4"/>
  <c r="O1870" i="4"/>
  <c r="S3761" i="4"/>
  <c r="S3929" i="4"/>
  <c r="S4859" i="4"/>
  <c r="S3753" i="4"/>
  <c r="O3394" i="4"/>
  <c r="O671" i="4"/>
  <c r="O251" i="4"/>
  <c r="O1747" i="4"/>
  <c r="O541" i="4"/>
  <c r="O3987" i="4"/>
  <c r="O1649" i="4"/>
  <c r="S1439" i="4"/>
  <c r="S898" i="4"/>
  <c r="E34" i="2"/>
  <c r="E35" i="2" s="1"/>
  <c r="D8" i="3"/>
  <c r="M8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P326" i="1"/>
  <c r="Q326" i="1"/>
  <c r="P327" i="1"/>
  <c r="Q327" i="1"/>
  <c r="P328" i="1"/>
  <c r="Q328" i="1"/>
  <c r="P329" i="1"/>
  <c r="Q329" i="1"/>
  <c r="P330" i="1"/>
  <c r="Q330" i="1"/>
  <c r="P331" i="1"/>
  <c r="Q331" i="1"/>
  <c r="P332" i="1"/>
  <c r="Q332" i="1"/>
  <c r="P333" i="1"/>
  <c r="Q333" i="1"/>
  <c r="P334" i="1"/>
  <c r="Q334" i="1"/>
  <c r="P335" i="1"/>
  <c r="Q335" i="1"/>
  <c r="P336" i="1"/>
  <c r="Q336" i="1"/>
  <c r="P337" i="1"/>
  <c r="Q337" i="1"/>
  <c r="P338" i="1"/>
  <c r="Q338" i="1"/>
  <c r="P339" i="1"/>
  <c r="Q339" i="1"/>
  <c r="P340" i="1"/>
  <c r="Q340" i="1"/>
  <c r="P341" i="1"/>
  <c r="Q341" i="1"/>
  <c r="P342" i="1"/>
  <c r="Q342" i="1"/>
  <c r="P343" i="1"/>
  <c r="Q343" i="1"/>
  <c r="P344" i="1"/>
  <c r="Q344" i="1"/>
  <c r="P345" i="1"/>
  <c r="Q345" i="1"/>
  <c r="P346" i="1"/>
  <c r="Q346" i="1"/>
  <c r="P347" i="1"/>
  <c r="Q347" i="1"/>
  <c r="P348" i="1"/>
  <c r="Q348" i="1"/>
  <c r="P349" i="1"/>
  <c r="Q349" i="1"/>
  <c r="P350" i="1"/>
  <c r="Q350" i="1"/>
  <c r="P351" i="1"/>
  <c r="Q351" i="1"/>
  <c r="P352" i="1"/>
  <c r="Q352" i="1"/>
  <c r="P353" i="1"/>
  <c r="Q353" i="1"/>
  <c r="P354" i="1"/>
  <c r="Q354" i="1"/>
  <c r="P355" i="1"/>
  <c r="Q355" i="1"/>
  <c r="P356" i="1"/>
  <c r="Q356" i="1"/>
  <c r="P357" i="1"/>
  <c r="Q357" i="1"/>
  <c r="P358" i="1"/>
  <c r="Q358" i="1"/>
  <c r="P359" i="1"/>
  <c r="Q359" i="1"/>
  <c r="P360" i="1"/>
  <c r="Q360" i="1"/>
  <c r="P361" i="1"/>
  <c r="Q361" i="1"/>
  <c r="P362" i="1"/>
  <c r="Q362" i="1"/>
  <c r="P363" i="1"/>
  <c r="Q363" i="1"/>
  <c r="P364" i="1"/>
  <c r="Q364" i="1"/>
  <c r="P365" i="1"/>
  <c r="Q365" i="1"/>
  <c r="P366" i="1"/>
  <c r="Q366" i="1"/>
  <c r="P367" i="1"/>
  <c r="Q367" i="1"/>
  <c r="P368" i="1"/>
  <c r="Q368" i="1"/>
  <c r="P369" i="1"/>
  <c r="Q369" i="1"/>
  <c r="P370" i="1"/>
  <c r="Q370" i="1"/>
  <c r="P371" i="1"/>
  <c r="Q371" i="1"/>
  <c r="P372" i="1"/>
  <c r="Q372" i="1"/>
  <c r="P373" i="1"/>
  <c r="Q373" i="1"/>
  <c r="P374" i="1"/>
  <c r="Q374" i="1"/>
  <c r="P375" i="1"/>
  <c r="Q375" i="1"/>
  <c r="P376" i="1"/>
  <c r="Q376" i="1"/>
  <c r="P377" i="1"/>
  <c r="Q377" i="1"/>
  <c r="P378" i="1"/>
  <c r="Q378" i="1"/>
  <c r="P379" i="1"/>
  <c r="Q379" i="1"/>
  <c r="P380" i="1"/>
  <c r="Q380" i="1"/>
  <c r="P381" i="1"/>
  <c r="Q381" i="1"/>
  <c r="P382" i="1"/>
  <c r="Q382" i="1"/>
  <c r="P383" i="1"/>
  <c r="Q383" i="1"/>
  <c r="P384" i="1"/>
  <c r="Q384" i="1"/>
  <c r="P385" i="1"/>
  <c r="Q385" i="1"/>
  <c r="P386" i="1"/>
  <c r="Q386" i="1"/>
  <c r="P387" i="1"/>
  <c r="Q387" i="1"/>
  <c r="P388" i="1"/>
  <c r="Q388" i="1"/>
  <c r="P389" i="1"/>
  <c r="Q389" i="1"/>
  <c r="P390" i="1"/>
  <c r="Q390" i="1"/>
  <c r="P391" i="1"/>
  <c r="Q391" i="1"/>
  <c r="P392" i="1"/>
  <c r="Q392" i="1"/>
  <c r="P393" i="1"/>
  <c r="Q393" i="1"/>
  <c r="P394" i="1"/>
  <c r="Q394" i="1"/>
  <c r="P395" i="1"/>
  <c r="Q395" i="1"/>
  <c r="P396" i="1"/>
  <c r="Q396" i="1"/>
  <c r="P397" i="1"/>
  <c r="Q397" i="1"/>
  <c r="P398" i="1"/>
  <c r="Q398" i="1"/>
  <c r="P399" i="1"/>
  <c r="Q399" i="1"/>
  <c r="P400" i="1"/>
  <c r="Q400" i="1"/>
  <c r="P401" i="1"/>
  <c r="Q401" i="1"/>
  <c r="P402" i="1"/>
  <c r="Q402" i="1"/>
  <c r="P403" i="1"/>
  <c r="Q403" i="1"/>
  <c r="P404" i="1"/>
  <c r="Q404" i="1"/>
  <c r="P405" i="1"/>
  <c r="Q405" i="1"/>
  <c r="P406" i="1"/>
  <c r="Q406" i="1"/>
  <c r="P407" i="1"/>
  <c r="Q407" i="1"/>
  <c r="P408" i="1"/>
  <c r="Q408" i="1"/>
  <c r="P409" i="1"/>
  <c r="Q409" i="1"/>
  <c r="P410" i="1"/>
  <c r="Q410" i="1"/>
  <c r="P411" i="1"/>
  <c r="Q411" i="1"/>
  <c r="P412" i="1"/>
  <c r="Q412" i="1"/>
  <c r="P413" i="1"/>
  <c r="Q413" i="1"/>
  <c r="P414" i="1"/>
  <c r="Q414" i="1"/>
  <c r="P415" i="1"/>
  <c r="Q415" i="1"/>
  <c r="P416" i="1"/>
  <c r="Q416" i="1"/>
  <c r="P417" i="1"/>
  <c r="Q417" i="1"/>
  <c r="P418" i="1"/>
  <c r="Q418" i="1"/>
  <c r="P419" i="1"/>
  <c r="Q419" i="1"/>
  <c r="P420" i="1"/>
  <c r="Q420" i="1"/>
  <c r="P421" i="1"/>
  <c r="Q421" i="1"/>
  <c r="P422" i="1"/>
  <c r="Q422" i="1"/>
  <c r="P423" i="1"/>
  <c r="Q423" i="1"/>
  <c r="P424" i="1"/>
  <c r="Q424" i="1"/>
  <c r="P425" i="1"/>
  <c r="Q425" i="1"/>
  <c r="P426" i="1"/>
  <c r="Q426" i="1"/>
  <c r="P427" i="1"/>
  <c r="Q427" i="1"/>
  <c r="P428" i="1"/>
  <c r="Q428" i="1"/>
  <c r="P429" i="1"/>
  <c r="Q429" i="1"/>
  <c r="P430" i="1"/>
  <c r="Q430" i="1"/>
  <c r="P431" i="1"/>
  <c r="Q431" i="1"/>
  <c r="P432" i="1"/>
  <c r="Q432" i="1"/>
  <c r="P433" i="1"/>
  <c r="Q433" i="1"/>
  <c r="P434" i="1"/>
  <c r="Q434" i="1"/>
  <c r="P435" i="1"/>
  <c r="Q435" i="1"/>
  <c r="P436" i="1"/>
  <c r="Q436" i="1"/>
  <c r="P437" i="1"/>
  <c r="Q437" i="1"/>
  <c r="P438" i="1"/>
  <c r="Q438" i="1"/>
  <c r="P439" i="1"/>
  <c r="Q439" i="1"/>
  <c r="P440" i="1"/>
  <c r="Q440" i="1"/>
  <c r="P441" i="1"/>
  <c r="Q441" i="1"/>
  <c r="P442" i="1"/>
  <c r="Q442" i="1"/>
  <c r="P443" i="1"/>
  <c r="Q443" i="1"/>
  <c r="P444" i="1"/>
  <c r="Q444" i="1"/>
  <c r="P445" i="1"/>
  <c r="Q445" i="1"/>
  <c r="P446" i="1"/>
  <c r="Q446" i="1"/>
  <c r="P447" i="1"/>
  <c r="Q447" i="1"/>
  <c r="P448" i="1"/>
  <c r="Q448" i="1"/>
  <c r="P449" i="1"/>
  <c r="Q449" i="1"/>
  <c r="P450" i="1"/>
  <c r="Q450" i="1"/>
  <c r="P451" i="1"/>
  <c r="Q451" i="1"/>
  <c r="P452" i="1"/>
  <c r="Q452" i="1"/>
  <c r="P453" i="1"/>
  <c r="Q453" i="1"/>
  <c r="P454" i="1"/>
  <c r="Q454" i="1"/>
  <c r="P455" i="1"/>
  <c r="Q455" i="1"/>
  <c r="P456" i="1"/>
  <c r="Q456" i="1"/>
  <c r="P457" i="1"/>
  <c r="Q457" i="1"/>
  <c r="P458" i="1"/>
  <c r="Q458" i="1"/>
  <c r="P459" i="1"/>
  <c r="Q459" i="1"/>
  <c r="P460" i="1"/>
  <c r="Q460" i="1"/>
  <c r="P461" i="1"/>
  <c r="Q461" i="1"/>
  <c r="P462" i="1"/>
  <c r="Q462" i="1"/>
  <c r="P463" i="1"/>
  <c r="Q463" i="1"/>
  <c r="P464" i="1"/>
  <c r="Q464" i="1"/>
  <c r="P465" i="1"/>
  <c r="Q465" i="1"/>
  <c r="P466" i="1"/>
  <c r="Q466" i="1"/>
  <c r="P467" i="1"/>
  <c r="Q467" i="1"/>
  <c r="P468" i="1"/>
  <c r="Q468" i="1"/>
  <c r="P469" i="1"/>
  <c r="Q469" i="1"/>
  <c r="P470" i="1"/>
  <c r="Q470" i="1"/>
  <c r="P471" i="1"/>
  <c r="Q471" i="1"/>
  <c r="P472" i="1"/>
  <c r="Q472" i="1"/>
  <c r="P473" i="1"/>
  <c r="Q473" i="1"/>
  <c r="P474" i="1"/>
  <c r="Q474" i="1"/>
  <c r="P475" i="1"/>
  <c r="Q475" i="1"/>
  <c r="P476" i="1"/>
  <c r="Q476" i="1"/>
  <c r="P477" i="1"/>
  <c r="Q477" i="1"/>
  <c r="P478" i="1"/>
  <c r="Q478" i="1"/>
  <c r="P479" i="1"/>
  <c r="Q479" i="1"/>
  <c r="P480" i="1"/>
  <c r="Q480" i="1"/>
  <c r="P481" i="1"/>
  <c r="Q481" i="1"/>
  <c r="P482" i="1"/>
  <c r="Q482" i="1"/>
  <c r="P483" i="1"/>
  <c r="Q483" i="1"/>
  <c r="P484" i="1"/>
  <c r="Q484" i="1"/>
  <c r="P485" i="1"/>
  <c r="Q485" i="1"/>
  <c r="P486" i="1"/>
  <c r="Q486" i="1"/>
  <c r="P487" i="1"/>
  <c r="Q487" i="1"/>
  <c r="P488" i="1"/>
  <c r="Q488" i="1"/>
  <c r="P489" i="1"/>
  <c r="Q489" i="1"/>
  <c r="P490" i="1"/>
  <c r="Q490" i="1"/>
  <c r="P491" i="1"/>
  <c r="Q491" i="1"/>
  <c r="P492" i="1"/>
  <c r="Q492" i="1"/>
  <c r="P493" i="1"/>
  <c r="Q493" i="1"/>
  <c r="P494" i="1"/>
  <c r="Q494" i="1"/>
  <c r="P495" i="1"/>
  <c r="Q495" i="1"/>
  <c r="P496" i="1"/>
  <c r="Q496" i="1"/>
  <c r="P497" i="1"/>
  <c r="Q497" i="1"/>
  <c r="P498" i="1"/>
  <c r="Q498" i="1"/>
  <c r="P499" i="1"/>
  <c r="Q499" i="1"/>
  <c r="P500" i="1"/>
  <c r="Q500" i="1"/>
  <c r="P501" i="1"/>
  <c r="Q501" i="1"/>
  <c r="P502" i="1"/>
  <c r="Q502" i="1"/>
  <c r="P503" i="1"/>
  <c r="Q503" i="1"/>
  <c r="P504" i="1"/>
  <c r="Q504" i="1"/>
  <c r="P505" i="1"/>
  <c r="Q505" i="1"/>
  <c r="P506" i="1"/>
  <c r="Q506" i="1"/>
  <c r="P507" i="1"/>
  <c r="Q507" i="1"/>
  <c r="P508" i="1"/>
  <c r="Q508" i="1"/>
  <c r="P509" i="1"/>
  <c r="Q509" i="1"/>
  <c r="P510" i="1"/>
  <c r="Q510" i="1"/>
  <c r="P511" i="1"/>
  <c r="Q511" i="1"/>
  <c r="P512" i="1"/>
  <c r="Q512" i="1"/>
  <c r="P513" i="1"/>
  <c r="Q513" i="1"/>
  <c r="P514" i="1"/>
  <c r="Q514" i="1"/>
  <c r="P515" i="1"/>
  <c r="Q515" i="1"/>
  <c r="P516" i="1"/>
  <c r="Q516" i="1"/>
  <c r="P517" i="1"/>
  <c r="Q517" i="1"/>
  <c r="P518" i="1"/>
  <c r="Q518" i="1"/>
  <c r="P519" i="1"/>
  <c r="Q519" i="1"/>
  <c r="P520" i="1"/>
  <c r="Q520" i="1"/>
  <c r="P521" i="1"/>
  <c r="Q521" i="1"/>
  <c r="P522" i="1"/>
  <c r="Q522" i="1"/>
  <c r="P523" i="1"/>
  <c r="Q523" i="1"/>
  <c r="P524" i="1"/>
  <c r="Q524" i="1"/>
  <c r="P525" i="1"/>
  <c r="Q525" i="1"/>
  <c r="P526" i="1"/>
  <c r="Q526" i="1"/>
  <c r="P527" i="1"/>
  <c r="Q527" i="1"/>
  <c r="P528" i="1"/>
  <c r="Q528" i="1"/>
  <c r="P529" i="1"/>
  <c r="Q529" i="1"/>
  <c r="P530" i="1"/>
  <c r="Q530" i="1"/>
  <c r="P531" i="1"/>
  <c r="Q531" i="1"/>
  <c r="P532" i="1"/>
  <c r="Q532" i="1"/>
  <c r="P533" i="1"/>
  <c r="Q533" i="1"/>
  <c r="P534" i="1"/>
  <c r="Q534" i="1"/>
  <c r="P535" i="1"/>
  <c r="Q535" i="1"/>
  <c r="P536" i="1"/>
  <c r="Q536" i="1"/>
  <c r="P537" i="1"/>
  <c r="Q537" i="1"/>
  <c r="P538" i="1"/>
  <c r="Q538" i="1"/>
  <c r="P539" i="1"/>
  <c r="Q539" i="1"/>
  <c r="P540" i="1"/>
  <c r="Q540" i="1"/>
  <c r="P541" i="1"/>
  <c r="Q541" i="1"/>
  <c r="P542" i="1"/>
  <c r="Q542" i="1"/>
  <c r="P543" i="1"/>
  <c r="Q543" i="1"/>
  <c r="P544" i="1"/>
  <c r="Q544" i="1"/>
  <c r="P545" i="1"/>
  <c r="Q545" i="1"/>
  <c r="P546" i="1"/>
  <c r="Q546" i="1"/>
  <c r="P547" i="1"/>
  <c r="Q547" i="1"/>
  <c r="P548" i="1"/>
  <c r="Q548" i="1"/>
  <c r="P549" i="1"/>
  <c r="Q549" i="1"/>
  <c r="P550" i="1"/>
  <c r="Q550" i="1"/>
  <c r="P551" i="1"/>
  <c r="Q551" i="1"/>
  <c r="P552" i="1"/>
  <c r="Q552" i="1"/>
  <c r="P553" i="1"/>
  <c r="Q553" i="1"/>
  <c r="P554" i="1"/>
  <c r="Q554" i="1"/>
  <c r="P555" i="1"/>
  <c r="Q555" i="1"/>
  <c r="P556" i="1"/>
  <c r="Q556" i="1"/>
  <c r="P557" i="1"/>
  <c r="Q557" i="1"/>
  <c r="P558" i="1"/>
  <c r="Q558" i="1"/>
  <c r="P559" i="1"/>
  <c r="Q559" i="1"/>
  <c r="P560" i="1"/>
  <c r="Q560" i="1"/>
  <c r="P561" i="1"/>
  <c r="Q561" i="1"/>
  <c r="P562" i="1"/>
  <c r="Q562" i="1"/>
  <c r="P563" i="1"/>
  <c r="Q563" i="1"/>
  <c r="P564" i="1"/>
  <c r="Q564" i="1"/>
  <c r="P565" i="1"/>
  <c r="Q565" i="1"/>
  <c r="P566" i="1"/>
  <c r="Q566" i="1"/>
  <c r="P567" i="1"/>
  <c r="Q567" i="1"/>
  <c r="P568" i="1"/>
  <c r="Q568" i="1"/>
  <c r="P569" i="1"/>
  <c r="Q569" i="1"/>
  <c r="P570" i="1"/>
  <c r="Q570" i="1"/>
  <c r="P571" i="1"/>
  <c r="Q571" i="1"/>
  <c r="P572" i="1"/>
  <c r="Q572" i="1"/>
  <c r="P573" i="1"/>
  <c r="Q573" i="1"/>
  <c r="P574" i="1"/>
  <c r="Q574" i="1"/>
  <c r="P575" i="1"/>
  <c r="Q575" i="1"/>
  <c r="P576" i="1"/>
  <c r="Q576" i="1"/>
  <c r="P577" i="1"/>
  <c r="Q577" i="1"/>
  <c r="P578" i="1"/>
  <c r="Q578" i="1"/>
  <c r="P579" i="1"/>
  <c r="Q579" i="1"/>
  <c r="P580" i="1"/>
  <c r="Q580" i="1"/>
  <c r="P581" i="1"/>
  <c r="Q581" i="1"/>
  <c r="P582" i="1"/>
  <c r="Q582" i="1"/>
  <c r="P583" i="1"/>
  <c r="Q583" i="1"/>
  <c r="P584" i="1"/>
  <c r="Q584" i="1"/>
  <c r="P585" i="1"/>
  <c r="Q585" i="1"/>
  <c r="P586" i="1"/>
  <c r="Q586" i="1"/>
  <c r="P587" i="1"/>
  <c r="Q587" i="1"/>
  <c r="P588" i="1"/>
  <c r="Q588" i="1"/>
  <c r="P589" i="1"/>
  <c r="Q589" i="1"/>
  <c r="P590" i="1"/>
  <c r="Q590" i="1"/>
  <c r="P591" i="1"/>
  <c r="Q591" i="1"/>
  <c r="P592" i="1"/>
  <c r="Q592" i="1"/>
  <c r="P593" i="1"/>
  <c r="Q593" i="1"/>
  <c r="P594" i="1"/>
  <c r="Q594" i="1"/>
  <c r="P595" i="1"/>
  <c r="Q595" i="1"/>
  <c r="P596" i="1"/>
  <c r="Q596" i="1"/>
  <c r="P597" i="1"/>
  <c r="Q597" i="1"/>
  <c r="P598" i="1"/>
  <c r="Q598" i="1"/>
  <c r="P599" i="1"/>
  <c r="Q599" i="1"/>
  <c r="P600" i="1"/>
  <c r="Q600" i="1"/>
  <c r="P601" i="1"/>
  <c r="Q601" i="1"/>
  <c r="P602" i="1"/>
  <c r="Q602" i="1"/>
  <c r="P603" i="1"/>
  <c r="Q603" i="1"/>
  <c r="P604" i="1"/>
  <c r="Q604" i="1"/>
  <c r="P605" i="1"/>
  <c r="Q605" i="1"/>
  <c r="P606" i="1"/>
  <c r="Q606" i="1"/>
  <c r="P607" i="1"/>
  <c r="Q607" i="1"/>
  <c r="P608" i="1"/>
  <c r="Q608" i="1"/>
  <c r="P609" i="1"/>
  <c r="Q609" i="1"/>
  <c r="P610" i="1"/>
  <c r="Q610" i="1"/>
  <c r="P611" i="1"/>
  <c r="Q611" i="1"/>
  <c r="P612" i="1"/>
  <c r="Q612" i="1"/>
  <c r="P613" i="1"/>
  <c r="Q613" i="1"/>
  <c r="P614" i="1"/>
  <c r="Q614" i="1"/>
  <c r="P615" i="1"/>
  <c r="Q615" i="1"/>
  <c r="P616" i="1"/>
  <c r="Q616" i="1"/>
  <c r="P617" i="1"/>
  <c r="Q617" i="1"/>
  <c r="P618" i="1"/>
  <c r="Q618" i="1"/>
  <c r="P619" i="1"/>
  <c r="Q619" i="1"/>
  <c r="P620" i="1"/>
  <c r="Q620" i="1"/>
  <c r="P621" i="1"/>
  <c r="Q621" i="1"/>
  <c r="P622" i="1"/>
  <c r="Q622" i="1"/>
  <c r="P623" i="1"/>
  <c r="Q623" i="1"/>
  <c r="P624" i="1"/>
  <c r="Q624" i="1"/>
  <c r="P625" i="1"/>
  <c r="Q625" i="1"/>
  <c r="P626" i="1"/>
  <c r="Q626" i="1"/>
  <c r="P627" i="1"/>
  <c r="Q627" i="1"/>
  <c r="P628" i="1"/>
  <c r="Q628" i="1"/>
  <c r="P629" i="1"/>
  <c r="Q629" i="1"/>
  <c r="P630" i="1"/>
  <c r="Q630" i="1"/>
  <c r="P631" i="1"/>
  <c r="Q631" i="1"/>
  <c r="P632" i="1"/>
  <c r="Q632" i="1"/>
  <c r="P633" i="1"/>
  <c r="Q633" i="1"/>
  <c r="P634" i="1"/>
  <c r="Q634" i="1"/>
  <c r="P635" i="1"/>
  <c r="Q635" i="1"/>
  <c r="P636" i="1"/>
  <c r="Q636" i="1"/>
  <c r="P637" i="1"/>
  <c r="Q637" i="1"/>
  <c r="P638" i="1"/>
  <c r="Q638" i="1"/>
  <c r="P639" i="1"/>
  <c r="Q639" i="1"/>
  <c r="P640" i="1"/>
  <c r="Q640" i="1"/>
  <c r="P641" i="1"/>
  <c r="Q641" i="1"/>
  <c r="P642" i="1"/>
  <c r="Q642" i="1"/>
  <c r="P643" i="1"/>
  <c r="Q643" i="1"/>
  <c r="P644" i="1"/>
  <c r="Q644" i="1"/>
  <c r="P645" i="1"/>
  <c r="Q645" i="1"/>
  <c r="P646" i="1"/>
  <c r="Q646" i="1"/>
  <c r="P647" i="1"/>
  <c r="Q647" i="1"/>
  <c r="P648" i="1"/>
  <c r="Q648" i="1"/>
  <c r="P649" i="1"/>
  <c r="Q649" i="1"/>
  <c r="P650" i="1"/>
  <c r="Q650" i="1"/>
  <c r="P651" i="1"/>
  <c r="Q651" i="1"/>
  <c r="P652" i="1"/>
  <c r="Q652" i="1"/>
  <c r="P653" i="1"/>
  <c r="Q653" i="1"/>
  <c r="P654" i="1"/>
  <c r="Q654" i="1"/>
  <c r="P655" i="1"/>
  <c r="Q655" i="1"/>
  <c r="P656" i="1"/>
  <c r="Q656" i="1"/>
  <c r="P657" i="1"/>
  <c r="Q657" i="1"/>
  <c r="P658" i="1"/>
  <c r="Q658" i="1"/>
  <c r="P659" i="1"/>
  <c r="Q659" i="1"/>
  <c r="P660" i="1"/>
  <c r="Q660" i="1"/>
  <c r="P661" i="1"/>
  <c r="Q661" i="1"/>
  <c r="P662" i="1"/>
  <c r="Q662" i="1"/>
  <c r="P663" i="1"/>
  <c r="Q663" i="1"/>
  <c r="P664" i="1"/>
  <c r="Q664" i="1"/>
  <c r="P665" i="1"/>
  <c r="Q665" i="1"/>
  <c r="P666" i="1"/>
  <c r="Q666" i="1"/>
  <c r="P667" i="1"/>
  <c r="Q667" i="1"/>
  <c r="P668" i="1"/>
  <c r="Q668" i="1"/>
  <c r="P669" i="1"/>
  <c r="Q669" i="1"/>
  <c r="P670" i="1"/>
  <c r="Q670" i="1"/>
  <c r="P671" i="1"/>
  <c r="Q671" i="1"/>
  <c r="P672" i="1"/>
  <c r="Q672" i="1"/>
  <c r="P673" i="1"/>
  <c r="Q673" i="1"/>
  <c r="P674" i="1"/>
  <c r="Q674" i="1"/>
  <c r="P675" i="1"/>
  <c r="Q675" i="1"/>
  <c r="P676" i="1"/>
  <c r="Q676" i="1"/>
  <c r="P677" i="1"/>
  <c r="Q677" i="1"/>
  <c r="P678" i="1"/>
  <c r="Q678" i="1"/>
  <c r="P679" i="1"/>
  <c r="Q679" i="1"/>
  <c r="P680" i="1"/>
  <c r="Q680" i="1"/>
  <c r="P681" i="1"/>
  <c r="Q681" i="1"/>
  <c r="P682" i="1"/>
  <c r="Q682" i="1"/>
  <c r="P683" i="1"/>
  <c r="Q683" i="1"/>
  <c r="P684" i="1"/>
  <c r="Q684" i="1"/>
  <c r="P685" i="1"/>
  <c r="Q685" i="1"/>
  <c r="P686" i="1"/>
  <c r="Q686" i="1"/>
  <c r="P687" i="1"/>
  <c r="Q687" i="1"/>
  <c r="P688" i="1"/>
  <c r="Q688" i="1"/>
  <c r="P689" i="1"/>
  <c r="Q689" i="1"/>
  <c r="P690" i="1"/>
  <c r="Q690" i="1"/>
  <c r="P691" i="1"/>
  <c r="Q691" i="1"/>
  <c r="P692" i="1"/>
  <c r="Q692" i="1"/>
  <c r="P693" i="1"/>
  <c r="Q693" i="1"/>
  <c r="P694" i="1"/>
  <c r="Q694" i="1"/>
  <c r="P695" i="1"/>
  <c r="Q695" i="1"/>
  <c r="P696" i="1"/>
  <c r="Q696" i="1"/>
  <c r="P697" i="1"/>
  <c r="Q697" i="1"/>
  <c r="P698" i="1"/>
  <c r="Q698" i="1"/>
  <c r="P699" i="1"/>
  <c r="Q699" i="1"/>
  <c r="P700" i="1"/>
  <c r="Q700" i="1"/>
  <c r="P701" i="1"/>
  <c r="Q701" i="1"/>
  <c r="P702" i="1"/>
  <c r="Q702" i="1"/>
  <c r="P703" i="1"/>
  <c r="Q703" i="1"/>
  <c r="P704" i="1"/>
  <c r="Q704" i="1"/>
  <c r="P705" i="1"/>
  <c r="Q705" i="1"/>
  <c r="P706" i="1"/>
  <c r="Q706" i="1"/>
  <c r="P707" i="1"/>
  <c r="Q707" i="1"/>
  <c r="P708" i="1"/>
  <c r="Q708" i="1"/>
  <c r="P709" i="1"/>
  <c r="Q709" i="1"/>
  <c r="P710" i="1"/>
  <c r="Q710" i="1"/>
  <c r="P711" i="1"/>
  <c r="Q711" i="1"/>
  <c r="P712" i="1"/>
  <c r="Q712" i="1"/>
  <c r="P713" i="1"/>
  <c r="Q713" i="1"/>
  <c r="P714" i="1"/>
  <c r="Q714" i="1"/>
  <c r="P715" i="1"/>
  <c r="Q715" i="1"/>
  <c r="P716" i="1"/>
  <c r="Q716" i="1"/>
  <c r="P717" i="1"/>
  <c r="Q717" i="1"/>
  <c r="P718" i="1"/>
  <c r="Q718" i="1"/>
  <c r="P719" i="1"/>
  <c r="Q719" i="1"/>
  <c r="P720" i="1"/>
  <c r="Q720" i="1"/>
  <c r="P721" i="1"/>
  <c r="Q721" i="1"/>
  <c r="P722" i="1"/>
  <c r="Q722" i="1"/>
  <c r="P723" i="1"/>
  <c r="Q723" i="1"/>
  <c r="P724" i="1"/>
  <c r="Q724" i="1"/>
  <c r="P725" i="1"/>
  <c r="Q725" i="1"/>
  <c r="P726" i="1"/>
  <c r="Q726" i="1"/>
  <c r="P727" i="1"/>
  <c r="Q727" i="1"/>
  <c r="P728" i="1"/>
  <c r="Q728" i="1"/>
  <c r="P729" i="1"/>
  <c r="Q729" i="1"/>
  <c r="P730" i="1"/>
  <c r="Q730" i="1"/>
  <c r="P731" i="1"/>
  <c r="Q731" i="1"/>
  <c r="P732" i="1"/>
  <c r="Q732" i="1"/>
  <c r="P733" i="1"/>
  <c r="Q733" i="1"/>
  <c r="P734" i="1"/>
  <c r="Q734" i="1"/>
  <c r="P735" i="1"/>
  <c r="Q735" i="1"/>
  <c r="P736" i="1"/>
  <c r="Q736" i="1"/>
  <c r="P737" i="1"/>
  <c r="Q737" i="1"/>
  <c r="P738" i="1"/>
  <c r="Q738" i="1"/>
  <c r="P739" i="1"/>
  <c r="Q739" i="1"/>
  <c r="P740" i="1"/>
  <c r="Q740" i="1"/>
  <c r="P741" i="1"/>
  <c r="Q741" i="1"/>
  <c r="P742" i="1"/>
  <c r="Q742" i="1"/>
  <c r="P743" i="1"/>
  <c r="Q743" i="1"/>
  <c r="P744" i="1"/>
  <c r="Q744" i="1"/>
  <c r="P745" i="1"/>
  <c r="Q745" i="1"/>
  <c r="P746" i="1"/>
  <c r="Q746" i="1"/>
  <c r="P747" i="1"/>
  <c r="Q747" i="1"/>
  <c r="P748" i="1"/>
  <c r="Q748" i="1"/>
  <c r="P749" i="1"/>
  <c r="Q749" i="1"/>
  <c r="P750" i="1"/>
  <c r="Q750" i="1"/>
  <c r="P751" i="1"/>
  <c r="Q751" i="1"/>
  <c r="P752" i="1"/>
  <c r="Q752" i="1"/>
  <c r="P753" i="1"/>
  <c r="Q753" i="1"/>
  <c r="P754" i="1"/>
  <c r="Q754" i="1"/>
  <c r="P755" i="1"/>
  <c r="Q755" i="1"/>
  <c r="P756" i="1"/>
  <c r="Q756" i="1"/>
  <c r="P757" i="1"/>
  <c r="Q757" i="1"/>
  <c r="P758" i="1"/>
  <c r="Q758" i="1"/>
  <c r="P759" i="1"/>
  <c r="Q759" i="1"/>
  <c r="P760" i="1"/>
  <c r="Q760" i="1"/>
  <c r="P761" i="1"/>
  <c r="Q761" i="1"/>
  <c r="P762" i="1"/>
  <c r="Q762" i="1"/>
  <c r="P763" i="1"/>
  <c r="Q763" i="1"/>
  <c r="P764" i="1"/>
  <c r="Q764" i="1"/>
  <c r="P765" i="1"/>
  <c r="Q765" i="1"/>
  <c r="P766" i="1"/>
  <c r="Q766" i="1"/>
  <c r="P767" i="1"/>
  <c r="Q767" i="1"/>
  <c r="P768" i="1"/>
  <c r="Q768" i="1"/>
  <c r="P769" i="1"/>
  <c r="Q769" i="1"/>
  <c r="P770" i="1"/>
  <c r="Q770" i="1"/>
  <c r="P771" i="1"/>
  <c r="Q771" i="1"/>
  <c r="P772" i="1"/>
  <c r="Q772" i="1"/>
  <c r="P773" i="1"/>
  <c r="Q773" i="1"/>
  <c r="P774" i="1"/>
  <c r="Q774" i="1"/>
  <c r="P775" i="1"/>
  <c r="Q775" i="1"/>
  <c r="P776" i="1"/>
  <c r="Q776" i="1"/>
  <c r="P777" i="1"/>
  <c r="Q777" i="1"/>
  <c r="P778" i="1"/>
  <c r="Q778" i="1"/>
  <c r="P779" i="1"/>
  <c r="Q779" i="1"/>
  <c r="P780" i="1"/>
  <c r="Q780" i="1"/>
  <c r="P781" i="1"/>
  <c r="Q781" i="1"/>
  <c r="P782" i="1"/>
  <c r="Q782" i="1"/>
  <c r="P783" i="1"/>
  <c r="Q783" i="1"/>
  <c r="P784" i="1"/>
  <c r="Q784" i="1"/>
  <c r="P785" i="1"/>
  <c r="Q785" i="1"/>
  <c r="P786" i="1"/>
  <c r="Q786" i="1"/>
  <c r="P787" i="1"/>
  <c r="Q787" i="1"/>
  <c r="P788" i="1"/>
  <c r="Q788" i="1"/>
  <c r="P789" i="1"/>
  <c r="Q789" i="1"/>
  <c r="P790" i="1"/>
  <c r="Q790" i="1"/>
  <c r="P791" i="1"/>
  <c r="Q791" i="1"/>
  <c r="P792" i="1"/>
  <c r="Q792" i="1"/>
  <c r="P793" i="1"/>
  <c r="Q793" i="1"/>
  <c r="P794" i="1"/>
  <c r="Q794" i="1"/>
  <c r="P795" i="1"/>
  <c r="Q795" i="1"/>
  <c r="P796" i="1"/>
  <c r="Q796" i="1"/>
  <c r="P797" i="1"/>
  <c r="Q797" i="1"/>
  <c r="P798" i="1"/>
  <c r="Q798" i="1"/>
  <c r="P799" i="1"/>
  <c r="Q799" i="1"/>
  <c r="P800" i="1"/>
  <c r="Q800" i="1"/>
  <c r="P801" i="1"/>
  <c r="Q801" i="1"/>
  <c r="P802" i="1"/>
  <c r="Q802" i="1"/>
  <c r="P803" i="1"/>
  <c r="Q803" i="1"/>
  <c r="P804" i="1"/>
  <c r="Q804" i="1"/>
  <c r="P805" i="1"/>
  <c r="Q805" i="1"/>
  <c r="P806" i="1"/>
  <c r="Q806" i="1"/>
  <c r="P807" i="1"/>
  <c r="Q807" i="1"/>
  <c r="P808" i="1"/>
  <c r="Q808" i="1"/>
  <c r="P809" i="1"/>
  <c r="Q809" i="1"/>
  <c r="P810" i="1"/>
  <c r="Q810" i="1"/>
  <c r="P811" i="1"/>
  <c r="Q811" i="1"/>
  <c r="P812" i="1"/>
  <c r="Q812" i="1"/>
  <c r="P813" i="1"/>
  <c r="Q813" i="1"/>
  <c r="P814" i="1"/>
  <c r="Q814" i="1"/>
  <c r="P815" i="1"/>
  <c r="Q815" i="1"/>
  <c r="P816" i="1"/>
  <c r="Q816" i="1"/>
  <c r="P817" i="1"/>
  <c r="Q817" i="1"/>
  <c r="P818" i="1"/>
  <c r="Q818" i="1"/>
  <c r="P819" i="1"/>
  <c r="Q819" i="1"/>
  <c r="P820" i="1"/>
  <c r="Q820" i="1"/>
  <c r="P821" i="1"/>
  <c r="Q821" i="1"/>
  <c r="P822" i="1"/>
  <c r="Q822" i="1"/>
  <c r="P823" i="1"/>
  <c r="Q823" i="1"/>
  <c r="P824" i="1"/>
  <c r="Q824" i="1"/>
  <c r="P825" i="1"/>
  <c r="Q825" i="1"/>
  <c r="P826" i="1"/>
  <c r="Q826" i="1"/>
  <c r="P827" i="1"/>
  <c r="Q827" i="1"/>
  <c r="P828" i="1"/>
  <c r="Q828" i="1"/>
  <c r="P829" i="1"/>
  <c r="Q829" i="1"/>
  <c r="P830" i="1"/>
  <c r="Q830" i="1"/>
  <c r="P831" i="1"/>
  <c r="Q831" i="1"/>
  <c r="P832" i="1"/>
  <c r="Q832" i="1"/>
  <c r="P833" i="1"/>
  <c r="Q833" i="1"/>
  <c r="P834" i="1"/>
  <c r="Q834" i="1"/>
  <c r="P835" i="1"/>
  <c r="Q835" i="1"/>
  <c r="P836" i="1"/>
  <c r="Q836" i="1"/>
  <c r="P837" i="1"/>
  <c r="Q837" i="1"/>
  <c r="P838" i="1"/>
  <c r="Q838" i="1"/>
  <c r="P839" i="1"/>
  <c r="Q839" i="1"/>
  <c r="P840" i="1"/>
  <c r="Q840" i="1"/>
  <c r="P841" i="1"/>
  <c r="Q841" i="1"/>
  <c r="P842" i="1"/>
  <c r="Q842" i="1"/>
  <c r="P843" i="1"/>
  <c r="Q843" i="1"/>
  <c r="P844" i="1"/>
  <c r="Q844" i="1"/>
  <c r="P845" i="1"/>
  <c r="Q845" i="1"/>
  <c r="P846" i="1"/>
  <c r="Q846" i="1"/>
  <c r="P847" i="1"/>
  <c r="Q847" i="1"/>
  <c r="P848" i="1"/>
  <c r="Q848" i="1"/>
  <c r="P849" i="1"/>
  <c r="Q849" i="1"/>
  <c r="P850" i="1"/>
  <c r="Q850" i="1"/>
  <c r="P851" i="1"/>
  <c r="Q851" i="1"/>
  <c r="P852" i="1"/>
  <c r="Q852" i="1"/>
  <c r="P853" i="1"/>
  <c r="Q853" i="1"/>
  <c r="P854" i="1"/>
  <c r="Q854" i="1"/>
  <c r="P855" i="1"/>
  <c r="Q855" i="1"/>
  <c r="P856" i="1"/>
  <c r="Q856" i="1"/>
  <c r="P857" i="1"/>
  <c r="Q857" i="1"/>
  <c r="P858" i="1"/>
  <c r="Q858" i="1"/>
  <c r="P859" i="1"/>
  <c r="Q859" i="1"/>
  <c r="P860" i="1"/>
  <c r="Q860" i="1"/>
  <c r="P861" i="1"/>
  <c r="Q861" i="1"/>
  <c r="P862" i="1"/>
  <c r="Q862" i="1"/>
  <c r="P863" i="1"/>
  <c r="Q863" i="1"/>
  <c r="P864" i="1"/>
  <c r="Q864" i="1"/>
  <c r="P865" i="1"/>
  <c r="Q865" i="1"/>
  <c r="P866" i="1"/>
  <c r="Q866" i="1"/>
  <c r="P867" i="1"/>
  <c r="Q867" i="1"/>
  <c r="P868" i="1"/>
  <c r="Q868" i="1"/>
  <c r="P869" i="1"/>
  <c r="Q869" i="1"/>
  <c r="P870" i="1"/>
  <c r="Q870" i="1"/>
  <c r="P871" i="1"/>
  <c r="Q871" i="1"/>
  <c r="P872" i="1"/>
  <c r="Q872" i="1"/>
  <c r="P873" i="1"/>
  <c r="Q873" i="1"/>
  <c r="P874" i="1"/>
  <c r="Q874" i="1"/>
  <c r="P875" i="1"/>
  <c r="Q875" i="1"/>
  <c r="P876" i="1"/>
  <c r="Q876" i="1"/>
  <c r="P877" i="1"/>
  <c r="Q877" i="1"/>
  <c r="P878" i="1"/>
  <c r="Q878" i="1"/>
  <c r="P879" i="1"/>
  <c r="Q879" i="1"/>
  <c r="P880" i="1"/>
  <c r="Q880" i="1"/>
  <c r="P881" i="1"/>
  <c r="Q881" i="1"/>
  <c r="P882" i="1"/>
  <c r="Q882" i="1"/>
  <c r="P883" i="1"/>
  <c r="Q883" i="1"/>
  <c r="P884" i="1"/>
  <c r="Q884" i="1"/>
  <c r="P885" i="1"/>
  <c r="Q885" i="1"/>
  <c r="P886" i="1"/>
  <c r="Q886" i="1"/>
  <c r="P887" i="1"/>
  <c r="Q887" i="1"/>
  <c r="P888" i="1"/>
  <c r="Q888" i="1"/>
  <c r="P889" i="1"/>
  <c r="Q889" i="1"/>
  <c r="P890" i="1"/>
  <c r="Q890" i="1"/>
  <c r="P891" i="1"/>
  <c r="Q891" i="1"/>
  <c r="P892" i="1"/>
  <c r="Q892" i="1"/>
  <c r="P893" i="1"/>
  <c r="Q893" i="1"/>
  <c r="P894" i="1"/>
  <c r="Q894" i="1"/>
  <c r="P895" i="1"/>
  <c r="Q895" i="1"/>
  <c r="P896" i="1"/>
  <c r="Q896" i="1"/>
  <c r="P897" i="1"/>
  <c r="Q897" i="1"/>
  <c r="P898" i="1"/>
  <c r="Q898" i="1"/>
  <c r="P899" i="1"/>
  <c r="Q899" i="1"/>
  <c r="P900" i="1"/>
  <c r="Q900" i="1"/>
  <c r="P901" i="1"/>
  <c r="Q901" i="1"/>
  <c r="P902" i="1"/>
  <c r="Q902" i="1"/>
  <c r="P903" i="1"/>
  <c r="Q903" i="1"/>
  <c r="P904" i="1"/>
  <c r="Q904" i="1"/>
  <c r="P905" i="1"/>
  <c r="Q905" i="1"/>
  <c r="P906" i="1"/>
  <c r="Q906" i="1"/>
  <c r="P907" i="1"/>
  <c r="Q907" i="1"/>
  <c r="P908" i="1"/>
  <c r="Q908" i="1"/>
  <c r="P909" i="1"/>
  <c r="Q909" i="1"/>
  <c r="P910" i="1"/>
  <c r="Q910" i="1"/>
  <c r="P911" i="1"/>
  <c r="Q911" i="1"/>
  <c r="P912" i="1"/>
  <c r="Q912" i="1"/>
  <c r="P913" i="1"/>
  <c r="Q913" i="1"/>
  <c r="P914" i="1"/>
  <c r="Q914" i="1"/>
  <c r="P915" i="1"/>
  <c r="Q915" i="1"/>
  <c r="P916" i="1"/>
  <c r="Q916" i="1"/>
  <c r="P917" i="1"/>
  <c r="Q917" i="1"/>
  <c r="P918" i="1"/>
  <c r="Q918" i="1"/>
  <c r="P919" i="1"/>
  <c r="Q919" i="1"/>
  <c r="P920" i="1"/>
  <c r="Q920" i="1"/>
  <c r="P921" i="1"/>
  <c r="Q921" i="1"/>
  <c r="P922" i="1"/>
  <c r="Q922" i="1"/>
  <c r="P923" i="1"/>
  <c r="Q923" i="1"/>
  <c r="P924" i="1"/>
  <c r="Q924" i="1"/>
  <c r="P925" i="1"/>
  <c r="Q925" i="1"/>
  <c r="P926" i="1"/>
  <c r="Q926" i="1"/>
  <c r="P927" i="1"/>
  <c r="Q927" i="1"/>
  <c r="P928" i="1"/>
  <c r="Q928" i="1"/>
  <c r="P929" i="1"/>
  <c r="Q929" i="1"/>
  <c r="P930" i="1"/>
  <c r="Q930" i="1"/>
  <c r="P931" i="1"/>
  <c r="Q931" i="1"/>
  <c r="P932" i="1"/>
  <c r="Q932" i="1"/>
  <c r="P933" i="1"/>
  <c r="Q933" i="1"/>
  <c r="P934" i="1"/>
  <c r="Q934" i="1"/>
  <c r="P935" i="1"/>
  <c r="Q935" i="1"/>
  <c r="P936" i="1"/>
  <c r="Q936" i="1"/>
  <c r="P937" i="1"/>
  <c r="Q937" i="1"/>
  <c r="P938" i="1"/>
  <c r="Q938" i="1"/>
  <c r="P939" i="1"/>
  <c r="Q939" i="1"/>
  <c r="P940" i="1"/>
  <c r="Q940" i="1"/>
  <c r="P941" i="1"/>
  <c r="Q941" i="1"/>
  <c r="P942" i="1"/>
  <c r="Q942" i="1"/>
  <c r="P943" i="1"/>
  <c r="Q943" i="1"/>
  <c r="P944" i="1"/>
  <c r="Q944" i="1"/>
  <c r="P945" i="1"/>
  <c r="Q945" i="1"/>
  <c r="P946" i="1"/>
  <c r="Q946" i="1"/>
  <c r="P947" i="1"/>
  <c r="Q947" i="1"/>
  <c r="P948" i="1"/>
  <c r="Q948" i="1"/>
  <c r="P949" i="1"/>
  <c r="Q949" i="1"/>
  <c r="P950" i="1"/>
  <c r="Q950" i="1"/>
  <c r="P951" i="1"/>
  <c r="Q951" i="1"/>
  <c r="P952" i="1"/>
  <c r="Q952" i="1"/>
  <c r="P953" i="1"/>
  <c r="Q953" i="1"/>
  <c r="P954" i="1"/>
  <c r="Q954" i="1"/>
  <c r="P955" i="1"/>
  <c r="Q955" i="1"/>
  <c r="P956" i="1"/>
  <c r="Q956" i="1"/>
  <c r="P957" i="1"/>
  <c r="Q957" i="1"/>
  <c r="P958" i="1"/>
  <c r="Q958" i="1"/>
  <c r="P959" i="1"/>
  <c r="Q959" i="1"/>
  <c r="P960" i="1"/>
  <c r="Q960" i="1"/>
  <c r="P961" i="1"/>
  <c r="Q961" i="1"/>
  <c r="P962" i="1"/>
  <c r="Q962" i="1"/>
  <c r="P963" i="1"/>
  <c r="Q963" i="1"/>
  <c r="P964" i="1"/>
  <c r="Q964" i="1"/>
  <c r="P965" i="1"/>
  <c r="Q965" i="1"/>
  <c r="P966" i="1"/>
  <c r="Q966" i="1"/>
  <c r="P967" i="1"/>
  <c r="Q967" i="1"/>
  <c r="P968" i="1"/>
  <c r="Q968" i="1"/>
  <c r="P969" i="1"/>
  <c r="Q969" i="1"/>
  <c r="P970" i="1"/>
  <c r="Q970" i="1"/>
  <c r="P971" i="1"/>
  <c r="Q971" i="1"/>
  <c r="P972" i="1"/>
  <c r="Q972" i="1"/>
  <c r="P973" i="1"/>
  <c r="Q973" i="1"/>
  <c r="P974" i="1"/>
  <c r="Q974" i="1"/>
  <c r="P975" i="1"/>
  <c r="Q975" i="1"/>
  <c r="P976" i="1"/>
  <c r="Q976" i="1"/>
  <c r="P977" i="1"/>
  <c r="Q977" i="1"/>
  <c r="P978" i="1"/>
  <c r="Q978" i="1"/>
  <c r="P979" i="1"/>
  <c r="Q979" i="1"/>
  <c r="P980" i="1"/>
  <c r="Q980" i="1"/>
  <c r="P981" i="1"/>
  <c r="Q981" i="1"/>
  <c r="P982" i="1"/>
  <c r="Q982" i="1"/>
  <c r="P983" i="1"/>
  <c r="Q983" i="1"/>
  <c r="P984" i="1"/>
  <c r="Q984" i="1"/>
  <c r="P985" i="1"/>
  <c r="Q985" i="1"/>
  <c r="P986" i="1"/>
  <c r="Q986" i="1"/>
  <c r="P987" i="1"/>
  <c r="Q987" i="1"/>
  <c r="P988" i="1"/>
  <c r="Q988" i="1"/>
  <c r="P989" i="1"/>
  <c r="Q989" i="1"/>
  <c r="P990" i="1"/>
  <c r="Q990" i="1"/>
  <c r="P991" i="1"/>
  <c r="Q991" i="1"/>
  <c r="P992" i="1"/>
  <c r="Q992" i="1"/>
  <c r="P993" i="1"/>
  <c r="Q993" i="1"/>
  <c r="P994" i="1"/>
  <c r="Q994" i="1"/>
  <c r="P995" i="1"/>
  <c r="Q995" i="1"/>
  <c r="P996" i="1"/>
  <c r="Q996" i="1"/>
  <c r="P997" i="1"/>
  <c r="Q997" i="1"/>
  <c r="P998" i="1"/>
  <c r="Q998" i="1"/>
  <c r="P999" i="1"/>
  <c r="Q999" i="1"/>
  <c r="P1000" i="1"/>
  <c r="Q1000" i="1"/>
  <c r="P1001" i="1"/>
  <c r="Q1001" i="1"/>
  <c r="P1002" i="1"/>
  <c r="Q1002" i="1"/>
  <c r="P1003" i="1"/>
  <c r="Q1003" i="1"/>
  <c r="P1004" i="1"/>
  <c r="Q1004" i="1"/>
  <c r="P1005" i="1"/>
  <c r="Q1005" i="1"/>
  <c r="P1006" i="1"/>
  <c r="Q1006" i="1"/>
  <c r="P1007" i="1"/>
  <c r="Q1007" i="1"/>
  <c r="P1008" i="1"/>
  <c r="Q1008" i="1"/>
  <c r="P1009" i="1"/>
  <c r="Q1009" i="1"/>
  <c r="P1010" i="1"/>
  <c r="Q1010" i="1"/>
  <c r="P1011" i="1"/>
  <c r="Q1011" i="1"/>
  <c r="P1012" i="1"/>
  <c r="Q1012" i="1"/>
  <c r="P1013" i="1"/>
  <c r="Q1013" i="1"/>
  <c r="P1014" i="1"/>
  <c r="Q1014" i="1"/>
  <c r="P1015" i="1"/>
  <c r="Q1015" i="1"/>
  <c r="P1016" i="1"/>
  <c r="Q1016" i="1"/>
  <c r="P1017" i="1"/>
  <c r="Q1017" i="1"/>
  <c r="P1018" i="1"/>
  <c r="Q1018" i="1"/>
  <c r="P1019" i="1"/>
  <c r="Q1019" i="1"/>
  <c r="P1020" i="1"/>
  <c r="Q1020" i="1"/>
  <c r="P1021" i="1"/>
  <c r="Q1021" i="1"/>
  <c r="P1022" i="1"/>
  <c r="Q1022" i="1"/>
  <c r="P1023" i="1"/>
  <c r="Q1023" i="1"/>
  <c r="P1024" i="1"/>
  <c r="Q1024" i="1"/>
  <c r="P1025" i="1"/>
  <c r="Q1025" i="1"/>
  <c r="P1026" i="1"/>
  <c r="Q1026" i="1"/>
  <c r="P1027" i="1"/>
  <c r="Q1027" i="1"/>
  <c r="P1028" i="1"/>
  <c r="Q1028" i="1"/>
  <c r="P1029" i="1"/>
  <c r="Q1029" i="1"/>
  <c r="P1030" i="1"/>
  <c r="Q1030" i="1"/>
  <c r="P1031" i="1"/>
  <c r="Q1031" i="1"/>
  <c r="P1032" i="1"/>
  <c r="Q1032" i="1"/>
  <c r="P1033" i="1"/>
  <c r="Q1033" i="1"/>
  <c r="P1034" i="1"/>
  <c r="Q1034" i="1"/>
  <c r="P1035" i="1"/>
  <c r="Q1035" i="1"/>
  <c r="P1036" i="1"/>
  <c r="Q1036" i="1"/>
  <c r="P1037" i="1"/>
  <c r="Q1037" i="1"/>
  <c r="P1038" i="1"/>
  <c r="Q1038" i="1"/>
  <c r="P1039" i="1"/>
  <c r="Q1039" i="1"/>
  <c r="P1040" i="1"/>
  <c r="Q1040" i="1"/>
  <c r="P1041" i="1"/>
  <c r="Q1041" i="1"/>
  <c r="P1042" i="1"/>
  <c r="Q1042" i="1"/>
  <c r="P1043" i="1"/>
  <c r="Q1043" i="1"/>
  <c r="P1044" i="1"/>
  <c r="Q1044" i="1"/>
  <c r="P1045" i="1"/>
  <c r="Q1045" i="1"/>
  <c r="P1046" i="1"/>
  <c r="Q1046" i="1"/>
  <c r="P1047" i="1"/>
  <c r="Q1047" i="1"/>
  <c r="P1048" i="1"/>
  <c r="Q1048" i="1"/>
  <c r="P1049" i="1"/>
  <c r="Q1049" i="1"/>
  <c r="P1050" i="1"/>
  <c r="Q1050" i="1"/>
  <c r="P1051" i="1"/>
  <c r="Q1051" i="1"/>
  <c r="P1052" i="1"/>
  <c r="Q1052" i="1"/>
  <c r="P1053" i="1"/>
  <c r="Q1053" i="1"/>
  <c r="P1054" i="1"/>
  <c r="Q1054" i="1"/>
  <c r="P1055" i="1"/>
  <c r="Q1055" i="1"/>
  <c r="P1056" i="1"/>
  <c r="Q1056" i="1"/>
  <c r="P1057" i="1"/>
  <c r="Q1057" i="1"/>
  <c r="P1058" i="1"/>
  <c r="Q1058" i="1"/>
  <c r="P1059" i="1"/>
  <c r="Q1059" i="1"/>
  <c r="P1060" i="1"/>
  <c r="Q1060" i="1"/>
  <c r="P1061" i="1"/>
  <c r="Q1061" i="1"/>
  <c r="P1062" i="1"/>
  <c r="Q1062" i="1"/>
  <c r="P1063" i="1"/>
  <c r="Q1063" i="1"/>
  <c r="P1064" i="1"/>
  <c r="Q1064" i="1"/>
  <c r="P1065" i="1"/>
  <c r="Q1065" i="1"/>
  <c r="P1066" i="1"/>
  <c r="Q1066" i="1"/>
  <c r="P1067" i="1"/>
  <c r="Q1067" i="1"/>
  <c r="P1068" i="1"/>
  <c r="Q1068" i="1"/>
  <c r="P1069" i="1"/>
  <c r="Q1069" i="1"/>
  <c r="P1070" i="1"/>
  <c r="Q1070" i="1"/>
  <c r="P1071" i="1"/>
  <c r="Q1071" i="1"/>
  <c r="P1072" i="1"/>
  <c r="Q1072" i="1"/>
  <c r="P1073" i="1"/>
  <c r="Q1073" i="1"/>
  <c r="P1074" i="1"/>
  <c r="Q1074" i="1"/>
  <c r="P1075" i="1"/>
  <c r="Q1075" i="1"/>
  <c r="P1076" i="1"/>
  <c r="Q1076" i="1"/>
  <c r="P1077" i="1"/>
  <c r="Q1077" i="1"/>
  <c r="P1078" i="1"/>
  <c r="Q1078" i="1"/>
  <c r="P1079" i="1"/>
  <c r="Q1079" i="1"/>
  <c r="P1080" i="1"/>
  <c r="Q1080" i="1"/>
  <c r="P1081" i="1"/>
  <c r="Q1081" i="1"/>
  <c r="P1082" i="1"/>
  <c r="Q1082" i="1"/>
  <c r="P1083" i="1"/>
  <c r="Q1083" i="1"/>
  <c r="P1084" i="1"/>
  <c r="Q1084" i="1"/>
  <c r="P1085" i="1"/>
  <c r="Q1085" i="1"/>
  <c r="P1086" i="1"/>
  <c r="Q1086" i="1"/>
  <c r="P1087" i="1"/>
  <c r="Q1087" i="1"/>
  <c r="P1088" i="1"/>
  <c r="Q1088" i="1"/>
  <c r="P1089" i="1"/>
  <c r="Q1089" i="1"/>
  <c r="P1090" i="1"/>
  <c r="Q1090" i="1"/>
  <c r="P1091" i="1"/>
  <c r="Q1091" i="1"/>
  <c r="P1092" i="1"/>
  <c r="Q1092" i="1"/>
  <c r="P1093" i="1"/>
  <c r="Q1093" i="1"/>
  <c r="P1094" i="1"/>
  <c r="Q1094" i="1"/>
  <c r="P1095" i="1"/>
  <c r="Q1095" i="1"/>
  <c r="P1096" i="1"/>
  <c r="Q1096" i="1"/>
  <c r="P1097" i="1"/>
  <c r="Q1097" i="1"/>
  <c r="P1098" i="1"/>
  <c r="Q1098" i="1"/>
  <c r="P1099" i="1"/>
  <c r="Q1099" i="1"/>
  <c r="P1100" i="1"/>
  <c r="Q1100" i="1"/>
  <c r="P1101" i="1"/>
  <c r="Q1101" i="1"/>
  <c r="P1102" i="1"/>
  <c r="Q1102" i="1"/>
  <c r="P1103" i="1"/>
  <c r="Q1103" i="1"/>
  <c r="P1104" i="1"/>
  <c r="Q1104" i="1"/>
  <c r="P1105" i="1"/>
  <c r="Q1105" i="1"/>
  <c r="P1106" i="1"/>
  <c r="Q1106" i="1"/>
  <c r="P1107" i="1"/>
  <c r="Q1107" i="1"/>
  <c r="P1108" i="1"/>
  <c r="Q1108" i="1"/>
  <c r="P1109" i="1"/>
  <c r="Q1109" i="1"/>
  <c r="P1110" i="1"/>
  <c r="Q1110" i="1"/>
  <c r="P1111" i="1"/>
  <c r="Q1111" i="1"/>
  <c r="P1112" i="1"/>
  <c r="Q1112" i="1"/>
  <c r="P1113" i="1"/>
  <c r="Q1113" i="1"/>
  <c r="P1114" i="1"/>
  <c r="Q1114" i="1"/>
  <c r="P1115" i="1"/>
  <c r="Q1115" i="1"/>
  <c r="P1116" i="1"/>
  <c r="Q1116" i="1"/>
  <c r="P1117" i="1"/>
  <c r="Q1117" i="1"/>
  <c r="P1118" i="1"/>
  <c r="Q1118" i="1"/>
  <c r="P1119" i="1"/>
  <c r="Q1119" i="1"/>
  <c r="P1120" i="1"/>
  <c r="Q1120" i="1"/>
  <c r="P1121" i="1"/>
  <c r="Q1121" i="1"/>
  <c r="P1122" i="1"/>
  <c r="Q1122" i="1"/>
  <c r="P1123" i="1"/>
  <c r="Q1123" i="1"/>
  <c r="P1124" i="1"/>
  <c r="Q1124" i="1"/>
  <c r="P1125" i="1"/>
  <c r="Q1125" i="1"/>
  <c r="P1126" i="1"/>
  <c r="Q1126" i="1"/>
  <c r="P1127" i="1"/>
  <c r="Q1127" i="1"/>
  <c r="P1128" i="1"/>
  <c r="Q1128" i="1"/>
  <c r="P1129" i="1"/>
  <c r="Q1129" i="1"/>
  <c r="P1130" i="1"/>
  <c r="Q1130" i="1"/>
  <c r="P1131" i="1"/>
  <c r="Q1131" i="1"/>
  <c r="P1132" i="1"/>
  <c r="Q1132" i="1"/>
  <c r="P1133" i="1"/>
  <c r="Q1133" i="1"/>
  <c r="P1134" i="1"/>
  <c r="Q1134" i="1"/>
  <c r="P1135" i="1"/>
  <c r="Q1135" i="1"/>
  <c r="P1136" i="1"/>
  <c r="Q1136" i="1"/>
  <c r="P1137" i="1"/>
  <c r="Q1137" i="1"/>
  <c r="P1138" i="1"/>
  <c r="Q1138" i="1"/>
  <c r="P1139" i="1"/>
  <c r="Q1139" i="1"/>
  <c r="P1140" i="1"/>
  <c r="Q1140" i="1"/>
  <c r="P1141" i="1"/>
  <c r="Q1141" i="1"/>
  <c r="P1142" i="1"/>
  <c r="Q1142" i="1"/>
  <c r="P1143" i="1"/>
  <c r="Q1143" i="1"/>
  <c r="P1144" i="1"/>
  <c r="Q1144" i="1"/>
  <c r="P1145" i="1"/>
  <c r="Q1145" i="1"/>
  <c r="P1146" i="1"/>
  <c r="Q1146" i="1"/>
  <c r="P1147" i="1"/>
  <c r="Q1147" i="1"/>
  <c r="P1148" i="1"/>
  <c r="Q1148" i="1"/>
  <c r="P1149" i="1"/>
  <c r="Q1149" i="1"/>
  <c r="P1150" i="1"/>
  <c r="Q1150" i="1"/>
  <c r="P1151" i="1"/>
  <c r="Q1151" i="1"/>
  <c r="P1152" i="1"/>
  <c r="Q1152" i="1"/>
  <c r="P1153" i="1"/>
  <c r="Q1153" i="1"/>
  <c r="P1154" i="1"/>
  <c r="Q1154" i="1"/>
  <c r="P1155" i="1"/>
  <c r="Q1155" i="1"/>
  <c r="P1156" i="1"/>
  <c r="Q1156" i="1"/>
  <c r="P1157" i="1"/>
  <c r="Q1157" i="1"/>
  <c r="P1158" i="1"/>
  <c r="Q1158" i="1"/>
  <c r="P1159" i="1"/>
  <c r="Q1159" i="1"/>
  <c r="P1160" i="1"/>
  <c r="Q1160" i="1"/>
  <c r="P1161" i="1"/>
  <c r="Q1161" i="1"/>
  <c r="P1162" i="1"/>
  <c r="Q1162" i="1"/>
  <c r="P1163" i="1"/>
  <c r="Q1163" i="1"/>
  <c r="P1164" i="1"/>
  <c r="Q1164" i="1"/>
  <c r="P1165" i="1"/>
  <c r="Q1165" i="1"/>
  <c r="P1166" i="1"/>
  <c r="Q1166" i="1"/>
  <c r="P1167" i="1"/>
  <c r="Q1167" i="1"/>
  <c r="P1168" i="1"/>
  <c r="Q1168" i="1"/>
  <c r="P1169" i="1"/>
  <c r="Q1169" i="1"/>
  <c r="P1170" i="1"/>
  <c r="Q1170" i="1"/>
  <c r="P1171" i="1"/>
  <c r="Q1171" i="1"/>
  <c r="P1172" i="1"/>
  <c r="Q1172" i="1"/>
  <c r="P1173" i="1"/>
  <c r="Q1173" i="1"/>
  <c r="P1174" i="1"/>
  <c r="Q1174" i="1"/>
  <c r="P1175" i="1"/>
  <c r="Q1175" i="1"/>
  <c r="P1176" i="1"/>
  <c r="Q1176" i="1"/>
  <c r="P1177" i="1"/>
  <c r="Q1177" i="1"/>
  <c r="P1178" i="1"/>
  <c r="Q1178" i="1"/>
  <c r="P1179" i="1"/>
  <c r="Q1179" i="1"/>
  <c r="P1180" i="1"/>
  <c r="Q1180" i="1"/>
  <c r="P1181" i="1"/>
  <c r="Q1181" i="1"/>
  <c r="P1182" i="1"/>
  <c r="Q1182" i="1"/>
  <c r="P1183" i="1"/>
  <c r="Q1183" i="1"/>
  <c r="P1184" i="1"/>
  <c r="Q1184" i="1"/>
  <c r="P1185" i="1"/>
  <c r="Q1185" i="1"/>
  <c r="P1186" i="1"/>
  <c r="Q1186" i="1"/>
  <c r="P1187" i="1"/>
  <c r="Q1187" i="1"/>
  <c r="P1188" i="1"/>
  <c r="Q1188" i="1"/>
  <c r="P1189" i="1"/>
  <c r="Q1189" i="1"/>
  <c r="P1190" i="1"/>
  <c r="Q1190" i="1"/>
  <c r="P1191" i="1"/>
  <c r="Q1191" i="1"/>
  <c r="P1192" i="1"/>
  <c r="Q1192" i="1"/>
  <c r="P1193" i="1"/>
  <c r="Q1193" i="1"/>
  <c r="P1194" i="1"/>
  <c r="Q1194" i="1"/>
  <c r="P1195" i="1"/>
  <c r="Q1195" i="1"/>
  <c r="P1196" i="1"/>
  <c r="Q1196" i="1"/>
  <c r="P1197" i="1"/>
  <c r="Q1197" i="1"/>
  <c r="P1198" i="1"/>
  <c r="Q1198" i="1"/>
  <c r="P1199" i="1"/>
  <c r="Q1199" i="1"/>
  <c r="P1200" i="1"/>
  <c r="Q1200" i="1"/>
  <c r="P1201" i="1"/>
  <c r="Q1201" i="1"/>
  <c r="P1202" i="1"/>
  <c r="Q1202" i="1"/>
  <c r="P1203" i="1"/>
  <c r="Q1203" i="1"/>
  <c r="P1204" i="1"/>
  <c r="Q1204" i="1"/>
  <c r="P1205" i="1"/>
  <c r="Q1205" i="1"/>
  <c r="P1206" i="1"/>
  <c r="Q1206" i="1"/>
  <c r="P1207" i="1"/>
  <c r="Q1207" i="1"/>
  <c r="P1208" i="1"/>
  <c r="Q1208" i="1"/>
  <c r="P1209" i="1"/>
  <c r="Q1209" i="1"/>
  <c r="P1210" i="1"/>
  <c r="Q1210" i="1"/>
  <c r="P1211" i="1"/>
  <c r="Q1211" i="1"/>
  <c r="P1212" i="1"/>
  <c r="Q1212" i="1"/>
  <c r="P1213" i="1"/>
  <c r="Q1213" i="1"/>
  <c r="P1214" i="1"/>
  <c r="Q1214" i="1"/>
  <c r="P1215" i="1"/>
  <c r="Q1215" i="1"/>
  <c r="P1216" i="1"/>
  <c r="Q1216" i="1"/>
  <c r="P1217" i="1"/>
  <c r="Q1217" i="1"/>
  <c r="P1218" i="1"/>
  <c r="Q1218" i="1"/>
  <c r="P1219" i="1"/>
  <c r="Q1219" i="1"/>
  <c r="P1220" i="1"/>
  <c r="Q1220" i="1"/>
  <c r="P1221" i="1"/>
  <c r="Q1221" i="1"/>
  <c r="P1222" i="1"/>
  <c r="Q1222" i="1"/>
  <c r="P1223" i="1"/>
  <c r="Q1223" i="1"/>
  <c r="P1224" i="1"/>
  <c r="Q1224" i="1"/>
  <c r="P1225" i="1"/>
  <c r="Q1225" i="1"/>
  <c r="P1226" i="1"/>
  <c r="Q1226" i="1"/>
  <c r="P1227" i="1"/>
  <c r="Q1227" i="1"/>
  <c r="P1228" i="1"/>
  <c r="Q1228" i="1"/>
  <c r="P1229" i="1"/>
  <c r="Q1229" i="1"/>
  <c r="P1230" i="1"/>
  <c r="Q1230" i="1"/>
  <c r="P1231" i="1"/>
  <c r="Q1231" i="1"/>
  <c r="P1232" i="1"/>
  <c r="Q1232" i="1"/>
  <c r="P1233" i="1"/>
  <c r="Q1233" i="1"/>
  <c r="P1234" i="1"/>
  <c r="Q1234" i="1"/>
  <c r="P1235" i="1"/>
  <c r="Q1235" i="1"/>
  <c r="P1236" i="1"/>
  <c r="Q1236" i="1"/>
  <c r="P1237" i="1"/>
  <c r="Q1237" i="1"/>
  <c r="P1238" i="1"/>
  <c r="Q1238" i="1"/>
  <c r="P1239" i="1"/>
  <c r="Q1239" i="1"/>
  <c r="P1240" i="1"/>
  <c r="Q1240" i="1"/>
  <c r="P1241" i="1"/>
  <c r="Q1241" i="1"/>
  <c r="P1242" i="1"/>
  <c r="Q1242" i="1"/>
  <c r="P1243" i="1"/>
  <c r="Q1243" i="1"/>
  <c r="P1244" i="1"/>
  <c r="Q1244" i="1"/>
  <c r="P1245" i="1"/>
  <c r="Q1245" i="1"/>
  <c r="P1246" i="1"/>
  <c r="Q1246" i="1"/>
  <c r="P1247" i="1"/>
  <c r="Q1247" i="1"/>
  <c r="P1248" i="1"/>
  <c r="Q1248" i="1"/>
  <c r="P1249" i="1"/>
  <c r="Q1249" i="1"/>
  <c r="P1250" i="1"/>
  <c r="Q1250" i="1"/>
  <c r="P1251" i="1"/>
  <c r="Q1251" i="1"/>
  <c r="P1252" i="1"/>
  <c r="Q1252" i="1"/>
  <c r="P1253" i="1"/>
  <c r="Q1253" i="1"/>
  <c r="P1254" i="1"/>
  <c r="Q1254" i="1"/>
  <c r="P1255" i="1"/>
  <c r="Q1255" i="1"/>
  <c r="P1256" i="1"/>
  <c r="Q1256" i="1"/>
  <c r="P1257" i="1"/>
  <c r="Q1257" i="1"/>
  <c r="P1258" i="1"/>
  <c r="Q1258" i="1"/>
  <c r="P1259" i="1"/>
  <c r="Q1259" i="1"/>
  <c r="P1260" i="1"/>
  <c r="Q1260" i="1"/>
  <c r="P1261" i="1"/>
  <c r="Q1261" i="1"/>
  <c r="P1262" i="1"/>
  <c r="Q1262" i="1"/>
  <c r="P1263" i="1"/>
  <c r="Q1263" i="1"/>
  <c r="P1264" i="1"/>
  <c r="Q1264" i="1"/>
  <c r="P1265" i="1"/>
  <c r="Q1265" i="1"/>
  <c r="P1266" i="1"/>
  <c r="Q1266" i="1"/>
  <c r="P1267" i="1"/>
  <c r="Q1267" i="1"/>
  <c r="P1268" i="1"/>
  <c r="Q1268" i="1"/>
  <c r="P1269" i="1"/>
  <c r="Q1269" i="1"/>
  <c r="P1270" i="1"/>
  <c r="Q1270" i="1"/>
  <c r="P1271" i="1"/>
  <c r="Q1271" i="1"/>
  <c r="P1272" i="1"/>
  <c r="Q1272" i="1"/>
  <c r="P1273" i="1"/>
  <c r="Q1273" i="1"/>
  <c r="P1274" i="1"/>
  <c r="Q1274" i="1"/>
  <c r="P1275" i="1"/>
  <c r="Q1275" i="1"/>
  <c r="P1276" i="1"/>
  <c r="Q1276" i="1"/>
  <c r="P1277" i="1"/>
  <c r="Q1277" i="1"/>
  <c r="P1278" i="1"/>
  <c r="Q1278" i="1"/>
  <c r="P1279" i="1"/>
  <c r="Q1279" i="1"/>
  <c r="P1280" i="1"/>
  <c r="Q1280" i="1"/>
  <c r="P1281" i="1"/>
  <c r="Q1281" i="1"/>
  <c r="P1282" i="1"/>
  <c r="Q1282" i="1"/>
  <c r="P1283" i="1"/>
  <c r="Q1283" i="1"/>
  <c r="P1284" i="1"/>
  <c r="Q1284" i="1"/>
  <c r="P1285" i="1"/>
  <c r="Q1285" i="1"/>
  <c r="P1286" i="1"/>
  <c r="Q1286" i="1"/>
  <c r="P1287" i="1"/>
  <c r="Q1287" i="1"/>
  <c r="P1288" i="1"/>
  <c r="Q1288" i="1"/>
  <c r="P1289" i="1"/>
  <c r="Q1289" i="1"/>
  <c r="P1290" i="1"/>
  <c r="Q1290" i="1"/>
  <c r="P1291" i="1"/>
  <c r="Q1291" i="1"/>
  <c r="P1292" i="1"/>
  <c r="Q1292" i="1"/>
  <c r="P1293" i="1"/>
  <c r="Q1293" i="1"/>
  <c r="P1294" i="1"/>
  <c r="Q1294" i="1"/>
  <c r="P1295" i="1"/>
  <c r="Q1295" i="1"/>
  <c r="P1296" i="1"/>
  <c r="Q1296" i="1"/>
  <c r="P1297" i="1"/>
  <c r="Q1297" i="1"/>
  <c r="P1298" i="1"/>
  <c r="Q1298" i="1"/>
  <c r="P1299" i="1"/>
  <c r="Q1299" i="1"/>
  <c r="P1300" i="1"/>
  <c r="Q1300" i="1"/>
  <c r="P1301" i="1"/>
  <c r="Q1301" i="1"/>
  <c r="P1302" i="1"/>
  <c r="Q1302" i="1"/>
  <c r="P1303" i="1"/>
  <c r="Q1303" i="1"/>
  <c r="P1304" i="1"/>
  <c r="Q1304" i="1"/>
  <c r="P1305" i="1"/>
  <c r="Q1305" i="1"/>
  <c r="P1306" i="1"/>
  <c r="Q1306" i="1"/>
  <c r="P1307" i="1"/>
  <c r="Q1307" i="1"/>
  <c r="P1308" i="1"/>
  <c r="Q1308" i="1"/>
  <c r="P1309" i="1"/>
  <c r="Q1309" i="1"/>
  <c r="P1310" i="1"/>
  <c r="Q1310" i="1"/>
  <c r="P1311" i="1"/>
  <c r="Q1311" i="1"/>
  <c r="P1312" i="1"/>
  <c r="Q1312" i="1"/>
  <c r="P1313" i="1"/>
  <c r="Q1313" i="1"/>
  <c r="P1314" i="1"/>
  <c r="Q1314" i="1"/>
  <c r="P1315" i="1"/>
  <c r="Q1315" i="1"/>
  <c r="P1316" i="1"/>
  <c r="Q1316" i="1"/>
  <c r="P1317" i="1"/>
  <c r="Q1317" i="1"/>
  <c r="P1318" i="1"/>
  <c r="Q1318" i="1"/>
  <c r="P1319" i="1"/>
  <c r="Q1319" i="1"/>
  <c r="P1320" i="1"/>
  <c r="Q1320" i="1"/>
  <c r="P1321" i="1"/>
  <c r="Q1321" i="1"/>
  <c r="P1322" i="1"/>
  <c r="Q1322" i="1"/>
  <c r="P1323" i="1"/>
  <c r="Q1323" i="1"/>
  <c r="P1324" i="1"/>
  <c r="Q1324" i="1"/>
  <c r="P1325" i="1"/>
  <c r="Q1325" i="1"/>
  <c r="P1326" i="1"/>
  <c r="Q1326" i="1"/>
  <c r="P1327" i="1"/>
  <c r="Q1327" i="1"/>
  <c r="P1328" i="1"/>
  <c r="Q1328" i="1"/>
  <c r="P1329" i="1"/>
  <c r="Q1329" i="1"/>
  <c r="P1330" i="1"/>
  <c r="Q1330" i="1"/>
  <c r="P1331" i="1"/>
  <c r="Q1331" i="1"/>
  <c r="P1332" i="1"/>
  <c r="Q1332" i="1"/>
  <c r="P1333" i="1"/>
  <c r="Q1333" i="1"/>
  <c r="P1334" i="1"/>
  <c r="Q1334" i="1"/>
  <c r="P1335" i="1"/>
  <c r="Q1335" i="1"/>
  <c r="P1336" i="1"/>
  <c r="Q1336" i="1"/>
  <c r="P1337" i="1"/>
  <c r="Q1337" i="1"/>
  <c r="P1338" i="1"/>
  <c r="Q1338" i="1"/>
  <c r="P1339" i="1"/>
  <c r="Q1339" i="1"/>
  <c r="P1340" i="1"/>
  <c r="Q1340" i="1"/>
  <c r="P1341" i="1"/>
  <c r="Q1341" i="1"/>
  <c r="P1342" i="1"/>
  <c r="Q1342" i="1"/>
  <c r="P1343" i="1"/>
  <c r="Q1343" i="1"/>
  <c r="P1344" i="1"/>
  <c r="Q1344" i="1"/>
  <c r="P1345" i="1"/>
  <c r="Q1345" i="1"/>
  <c r="P1346" i="1"/>
  <c r="Q1346" i="1"/>
  <c r="P1347" i="1"/>
  <c r="Q1347" i="1"/>
  <c r="P1348" i="1"/>
  <c r="Q1348" i="1"/>
  <c r="P1349" i="1"/>
  <c r="Q1349" i="1"/>
  <c r="P1350" i="1"/>
  <c r="Q1350" i="1"/>
  <c r="P1351" i="1"/>
  <c r="Q1351" i="1"/>
  <c r="P1352" i="1"/>
  <c r="Q1352" i="1"/>
  <c r="P1353" i="1"/>
  <c r="Q1353" i="1"/>
  <c r="P1354" i="1"/>
  <c r="Q1354" i="1"/>
  <c r="P1355" i="1"/>
  <c r="Q1355" i="1"/>
  <c r="P1356" i="1"/>
  <c r="Q1356" i="1"/>
  <c r="P1357" i="1"/>
  <c r="Q1357" i="1"/>
  <c r="P1358" i="1"/>
  <c r="Q1358" i="1"/>
  <c r="P1359" i="1"/>
  <c r="Q1359" i="1"/>
  <c r="P1360" i="1"/>
  <c r="Q1360" i="1"/>
  <c r="P1361" i="1"/>
  <c r="Q1361" i="1"/>
  <c r="P1362" i="1"/>
  <c r="Q1362" i="1"/>
  <c r="P1363" i="1"/>
  <c r="Q1363" i="1"/>
  <c r="P1364" i="1"/>
  <c r="Q1364" i="1"/>
  <c r="P1365" i="1"/>
  <c r="Q1365" i="1"/>
  <c r="P1366" i="1"/>
  <c r="Q1366" i="1"/>
  <c r="P1367" i="1"/>
  <c r="Q1367" i="1"/>
  <c r="P1368" i="1"/>
  <c r="Q1368" i="1"/>
  <c r="P1369" i="1"/>
  <c r="Q1369" i="1"/>
  <c r="P1370" i="1"/>
  <c r="Q1370" i="1"/>
  <c r="P1371" i="1"/>
  <c r="Q1371" i="1"/>
  <c r="P1372" i="1"/>
  <c r="Q1372" i="1"/>
  <c r="P1373" i="1"/>
  <c r="Q1373" i="1"/>
  <c r="P1374" i="1"/>
  <c r="Q1374" i="1"/>
  <c r="P1375" i="1"/>
  <c r="Q1375" i="1"/>
  <c r="P1376" i="1"/>
  <c r="Q1376" i="1"/>
  <c r="P1377" i="1"/>
  <c r="Q1377" i="1"/>
  <c r="P1378" i="1"/>
  <c r="Q1378" i="1"/>
  <c r="P1379" i="1"/>
  <c r="Q1379" i="1"/>
  <c r="P1380" i="1"/>
  <c r="Q1380" i="1"/>
  <c r="P1381" i="1"/>
  <c r="Q1381" i="1"/>
  <c r="P1382" i="1"/>
  <c r="Q1382" i="1"/>
  <c r="P1383" i="1"/>
  <c r="Q1383" i="1"/>
  <c r="P1384" i="1"/>
  <c r="Q1384" i="1"/>
  <c r="P1385" i="1"/>
  <c r="Q1385" i="1"/>
  <c r="P1386" i="1"/>
  <c r="Q1386" i="1"/>
  <c r="P1387" i="1"/>
  <c r="Q1387" i="1"/>
  <c r="P1388" i="1"/>
  <c r="Q1388" i="1"/>
  <c r="P1389" i="1"/>
  <c r="Q1389" i="1"/>
  <c r="P1390" i="1"/>
  <c r="Q1390" i="1"/>
  <c r="P1391" i="1"/>
  <c r="Q1391" i="1"/>
  <c r="P1392" i="1"/>
  <c r="Q1392" i="1"/>
  <c r="P1393" i="1"/>
  <c r="Q1393" i="1"/>
  <c r="P1394" i="1"/>
  <c r="Q1394" i="1"/>
  <c r="P1395" i="1"/>
  <c r="Q1395" i="1"/>
  <c r="P1396" i="1"/>
  <c r="Q1396" i="1"/>
  <c r="P1397" i="1"/>
  <c r="Q1397" i="1"/>
  <c r="P1398" i="1"/>
  <c r="Q1398" i="1"/>
  <c r="P1399" i="1"/>
  <c r="Q1399" i="1"/>
  <c r="P1400" i="1"/>
  <c r="Q1400" i="1"/>
  <c r="P1401" i="1"/>
  <c r="Q1401" i="1"/>
  <c r="P1402" i="1"/>
  <c r="Q1402" i="1"/>
  <c r="P1403" i="1"/>
  <c r="Q1403" i="1"/>
  <c r="P1404" i="1"/>
  <c r="Q1404" i="1"/>
  <c r="P1405" i="1"/>
  <c r="Q1405" i="1"/>
  <c r="P1406" i="1"/>
  <c r="Q1406" i="1"/>
  <c r="P1407" i="1"/>
  <c r="Q1407" i="1"/>
  <c r="P1408" i="1"/>
  <c r="Q1408" i="1"/>
  <c r="P1409" i="1"/>
  <c r="Q1409" i="1"/>
  <c r="P1410" i="1"/>
  <c r="Q1410" i="1"/>
  <c r="P1411" i="1"/>
  <c r="Q1411" i="1"/>
  <c r="P1412" i="1"/>
  <c r="Q1412" i="1"/>
  <c r="P1413" i="1"/>
  <c r="Q1413" i="1"/>
  <c r="P1414" i="1"/>
  <c r="Q1414" i="1"/>
  <c r="P1415" i="1"/>
  <c r="Q1415" i="1"/>
  <c r="P1416" i="1"/>
  <c r="Q1416" i="1"/>
  <c r="P1417" i="1"/>
  <c r="Q1417" i="1"/>
  <c r="P1418" i="1"/>
  <c r="Q1418" i="1"/>
  <c r="P1419" i="1"/>
  <c r="Q1419" i="1"/>
  <c r="P1420" i="1"/>
  <c r="Q1420" i="1"/>
  <c r="P1421" i="1"/>
  <c r="Q1421" i="1"/>
  <c r="P1422" i="1"/>
  <c r="Q1422" i="1"/>
  <c r="P1423" i="1"/>
  <c r="Q1423" i="1"/>
  <c r="P1424" i="1"/>
  <c r="Q1424" i="1"/>
  <c r="P1425" i="1"/>
  <c r="Q1425" i="1"/>
  <c r="P1426" i="1"/>
  <c r="Q1426" i="1"/>
  <c r="P1427" i="1"/>
  <c r="Q1427" i="1"/>
  <c r="P1428" i="1"/>
  <c r="Q1428" i="1"/>
  <c r="P1429" i="1"/>
  <c r="Q1429" i="1"/>
  <c r="P1430" i="1"/>
  <c r="Q1430" i="1"/>
  <c r="P1431" i="1"/>
  <c r="Q1431" i="1"/>
  <c r="P1432" i="1"/>
  <c r="Q1432" i="1"/>
  <c r="P1433" i="1"/>
  <c r="Q1433" i="1"/>
  <c r="P1434" i="1"/>
  <c r="Q1434" i="1"/>
  <c r="P1435" i="1"/>
  <c r="Q1435" i="1"/>
  <c r="P1436" i="1"/>
  <c r="Q1436" i="1"/>
  <c r="P1437" i="1"/>
  <c r="Q1437" i="1"/>
  <c r="P1438" i="1"/>
  <c r="Q1438" i="1"/>
  <c r="P1439" i="1"/>
  <c r="Q1439" i="1"/>
  <c r="P1440" i="1"/>
  <c r="Q1440" i="1"/>
  <c r="P1441" i="1"/>
  <c r="Q1441" i="1"/>
  <c r="P1442" i="1"/>
  <c r="Q1442" i="1"/>
  <c r="P1443" i="1"/>
  <c r="Q1443" i="1"/>
  <c r="P1444" i="1"/>
  <c r="Q1444" i="1"/>
  <c r="P1445" i="1"/>
  <c r="Q1445" i="1"/>
  <c r="P1446" i="1"/>
  <c r="Q1446" i="1"/>
  <c r="P1447" i="1"/>
  <c r="Q1447" i="1"/>
  <c r="P1448" i="1"/>
  <c r="Q1448" i="1"/>
  <c r="P1449" i="1"/>
  <c r="Q1449" i="1"/>
  <c r="P1450" i="1"/>
  <c r="Q1450" i="1"/>
  <c r="P1451" i="1"/>
  <c r="Q1451" i="1"/>
  <c r="P1452" i="1"/>
  <c r="Q1452" i="1"/>
  <c r="P1453" i="1"/>
  <c r="Q1453" i="1"/>
  <c r="P1454" i="1"/>
  <c r="Q1454" i="1"/>
  <c r="P1455" i="1"/>
  <c r="Q1455" i="1"/>
  <c r="P1456" i="1"/>
  <c r="Q1456" i="1"/>
  <c r="P1457" i="1"/>
  <c r="Q1457" i="1"/>
  <c r="P1458" i="1"/>
  <c r="Q1458" i="1"/>
  <c r="P1459" i="1"/>
  <c r="Q1459" i="1"/>
  <c r="P1460" i="1"/>
  <c r="Q1460" i="1"/>
  <c r="P1461" i="1"/>
  <c r="Q1461" i="1"/>
  <c r="P1462" i="1"/>
  <c r="Q1462" i="1"/>
  <c r="P1463" i="1"/>
  <c r="Q1463" i="1"/>
  <c r="P1464" i="1"/>
  <c r="Q1464" i="1"/>
  <c r="P1465" i="1"/>
  <c r="Q1465" i="1"/>
  <c r="P1466" i="1"/>
  <c r="Q1466" i="1"/>
  <c r="P1467" i="1"/>
  <c r="Q1467" i="1"/>
  <c r="P1468" i="1"/>
  <c r="Q1468" i="1"/>
  <c r="P1469" i="1"/>
  <c r="Q1469" i="1"/>
  <c r="P1470" i="1"/>
  <c r="Q1470" i="1"/>
  <c r="P1471" i="1"/>
  <c r="Q1471" i="1"/>
  <c r="P1472" i="1"/>
  <c r="Q1472" i="1"/>
  <c r="P1473" i="1"/>
  <c r="Q1473" i="1"/>
  <c r="P1474" i="1"/>
  <c r="Q1474" i="1"/>
  <c r="P1475" i="1"/>
  <c r="Q1475" i="1"/>
  <c r="P1476" i="1"/>
  <c r="Q1476" i="1"/>
  <c r="P1477" i="1"/>
  <c r="Q1477" i="1"/>
  <c r="P1478" i="1"/>
  <c r="Q1478" i="1"/>
  <c r="P1479" i="1"/>
  <c r="Q1479" i="1"/>
  <c r="P1480" i="1"/>
  <c r="Q1480" i="1"/>
  <c r="P1481" i="1"/>
  <c r="Q1481" i="1"/>
  <c r="P1482" i="1"/>
  <c r="Q1482" i="1"/>
  <c r="P1483" i="1"/>
  <c r="Q1483" i="1"/>
  <c r="P1484" i="1"/>
  <c r="Q1484" i="1"/>
  <c r="P1485" i="1"/>
  <c r="Q1485" i="1"/>
  <c r="P1486" i="1"/>
  <c r="Q1486" i="1"/>
  <c r="P1487" i="1"/>
  <c r="Q1487" i="1"/>
  <c r="P1488" i="1"/>
  <c r="Q1488" i="1"/>
  <c r="P1489" i="1"/>
  <c r="Q1489" i="1"/>
  <c r="P1490" i="1"/>
  <c r="Q1490" i="1"/>
  <c r="P1491" i="1"/>
  <c r="Q1491" i="1"/>
  <c r="P1492" i="1"/>
  <c r="Q1492" i="1"/>
  <c r="P1493" i="1"/>
  <c r="Q1493" i="1"/>
  <c r="P1494" i="1"/>
  <c r="Q1494" i="1"/>
  <c r="P1495" i="1"/>
  <c r="Q1495" i="1"/>
  <c r="P1496" i="1"/>
  <c r="Q1496" i="1"/>
  <c r="P1497" i="1"/>
  <c r="Q1497" i="1"/>
  <c r="P1498" i="1"/>
  <c r="Q1498" i="1"/>
  <c r="P1499" i="1"/>
  <c r="Q1499" i="1"/>
  <c r="P1500" i="1"/>
  <c r="Q1500" i="1"/>
  <c r="P1501" i="1"/>
  <c r="Q1501" i="1"/>
  <c r="P1502" i="1"/>
  <c r="Q1502" i="1"/>
  <c r="P1503" i="1"/>
  <c r="Q1503" i="1"/>
  <c r="P1504" i="1"/>
  <c r="Q1504" i="1"/>
  <c r="P1505" i="1"/>
  <c r="Q1505" i="1"/>
  <c r="P1506" i="1"/>
  <c r="Q1506" i="1"/>
  <c r="P1507" i="1"/>
  <c r="Q1507" i="1"/>
  <c r="P1508" i="1"/>
  <c r="Q1508" i="1"/>
  <c r="P1509" i="1"/>
  <c r="Q1509" i="1"/>
  <c r="P1510" i="1"/>
  <c r="Q1510" i="1"/>
  <c r="P1511" i="1"/>
  <c r="Q1511" i="1"/>
  <c r="P1512" i="1"/>
  <c r="Q1512" i="1"/>
  <c r="P1513" i="1"/>
  <c r="Q1513" i="1"/>
  <c r="P1514" i="1"/>
  <c r="Q1514" i="1"/>
  <c r="P1515" i="1"/>
  <c r="Q1515" i="1"/>
  <c r="P1516" i="1"/>
  <c r="Q1516" i="1"/>
  <c r="P1517" i="1"/>
  <c r="Q1517" i="1"/>
  <c r="P1518" i="1"/>
  <c r="Q1518" i="1"/>
  <c r="P1519" i="1"/>
  <c r="Q1519" i="1"/>
  <c r="P1520" i="1"/>
  <c r="Q1520" i="1"/>
  <c r="P1521" i="1"/>
  <c r="Q1521" i="1"/>
  <c r="P1522" i="1"/>
  <c r="Q1522" i="1"/>
  <c r="P1523" i="1"/>
  <c r="Q1523" i="1"/>
  <c r="P1524" i="1"/>
  <c r="Q1524" i="1"/>
  <c r="P1525" i="1"/>
  <c r="Q1525" i="1"/>
  <c r="P1526" i="1"/>
  <c r="Q1526" i="1"/>
  <c r="P1527" i="1"/>
  <c r="Q1527" i="1"/>
  <c r="P1528" i="1"/>
  <c r="Q1528" i="1"/>
  <c r="P1529" i="1"/>
  <c r="Q1529" i="1"/>
  <c r="P1530" i="1"/>
  <c r="Q1530" i="1"/>
  <c r="P1531" i="1"/>
  <c r="Q1531" i="1"/>
  <c r="P1532" i="1"/>
  <c r="Q1532" i="1"/>
  <c r="P1533" i="1"/>
  <c r="Q1533" i="1"/>
  <c r="P1534" i="1"/>
  <c r="Q1534" i="1"/>
  <c r="P1535" i="1"/>
  <c r="Q1535" i="1"/>
  <c r="P1536" i="1"/>
  <c r="Q1536" i="1"/>
  <c r="P1537" i="1"/>
  <c r="Q1537" i="1"/>
  <c r="P1538" i="1"/>
  <c r="Q1538" i="1"/>
  <c r="P1539" i="1"/>
  <c r="Q1539" i="1"/>
  <c r="P1540" i="1"/>
  <c r="Q1540" i="1"/>
  <c r="P1541" i="1"/>
  <c r="Q1541" i="1"/>
  <c r="P1542" i="1"/>
  <c r="Q1542" i="1"/>
  <c r="P1543" i="1"/>
  <c r="Q1543" i="1"/>
  <c r="P1544" i="1"/>
  <c r="Q1544" i="1"/>
  <c r="P1545" i="1"/>
  <c r="Q1545" i="1"/>
  <c r="P1546" i="1"/>
  <c r="Q1546" i="1"/>
  <c r="P1547" i="1"/>
  <c r="Q1547" i="1"/>
  <c r="P1548" i="1"/>
  <c r="Q1548" i="1"/>
  <c r="P1549" i="1"/>
  <c r="Q1549" i="1"/>
  <c r="P1550" i="1"/>
  <c r="Q1550" i="1"/>
  <c r="P1551" i="1"/>
  <c r="Q1551" i="1"/>
  <c r="P1552" i="1"/>
  <c r="Q1552" i="1"/>
  <c r="P1553" i="1"/>
  <c r="Q1553" i="1"/>
  <c r="P1554" i="1"/>
  <c r="Q1554" i="1"/>
  <c r="P1555" i="1"/>
  <c r="Q1555" i="1"/>
  <c r="P1556" i="1"/>
  <c r="Q1556" i="1"/>
  <c r="P1557" i="1"/>
  <c r="Q1557" i="1"/>
  <c r="P1558" i="1"/>
  <c r="Q1558" i="1"/>
  <c r="P1559" i="1"/>
  <c r="Q1559" i="1"/>
  <c r="P1560" i="1"/>
  <c r="Q1560" i="1"/>
  <c r="P1561" i="1"/>
  <c r="Q1561" i="1"/>
  <c r="P1562" i="1"/>
  <c r="Q1562" i="1"/>
  <c r="P1563" i="1"/>
  <c r="Q1563" i="1"/>
  <c r="P1564" i="1"/>
  <c r="Q1564" i="1"/>
  <c r="P1565" i="1"/>
  <c r="Q1565" i="1"/>
  <c r="P1566" i="1"/>
  <c r="Q1566" i="1"/>
  <c r="P1567" i="1"/>
  <c r="Q1567" i="1"/>
  <c r="P1568" i="1"/>
  <c r="Q1568" i="1"/>
  <c r="P1569" i="1"/>
  <c r="Q1569" i="1"/>
  <c r="P1570" i="1"/>
  <c r="Q1570" i="1"/>
  <c r="P1571" i="1"/>
  <c r="Q1571" i="1"/>
  <c r="P1572" i="1"/>
  <c r="Q1572" i="1"/>
  <c r="P1573" i="1"/>
  <c r="Q1573" i="1"/>
  <c r="P1574" i="1"/>
  <c r="Q1574" i="1"/>
  <c r="P1575" i="1"/>
  <c r="Q1575" i="1"/>
  <c r="P1576" i="1"/>
  <c r="Q1576" i="1"/>
  <c r="P1577" i="1"/>
  <c r="Q1577" i="1"/>
  <c r="P1578" i="1"/>
  <c r="Q1578" i="1"/>
  <c r="P1579" i="1"/>
  <c r="Q1579" i="1"/>
  <c r="P1580" i="1"/>
  <c r="Q1580" i="1"/>
  <c r="P1581" i="1"/>
  <c r="Q1581" i="1"/>
  <c r="P1582" i="1"/>
  <c r="Q1582" i="1"/>
  <c r="P1583" i="1"/>
  <c r="Q1583" i="1"/>
  <c r="P1584" i="1"/>
  <c r="Q1584" i="1"/>
  <c r="P1585" i="1"/>
  <c r="Q1585" i="1"/>
  <c r="P1586" i="1"/>
  <c r="Q1586" i="1"/>
  <c r="P1587" i="1"/>
  <c r="Q1587" i="1"/>
  <c r="P1588" i="1"/>
  <c r="Q1588" i="1"/>
  <c r="P1589" i="1"/>
  <c r="Q1589" i="1"/>
  <c r="P1590" i="1"/>
  <c r="Q1590" i="1"/>
  <c r="P1591" i="1"/>
  <c r="Q1591" i="1"/>
  <c r="P1592" i="1"/>
  <c r="Q1592" i="1"/>
  <c r="P1593" i="1"/>
  <c r="Q1593" i="1"/>
  <c r="P1594" i="1"/>
  <c r="Q1594" i="1"/>
  <c r="P1595" i="1"/>
  <c r="Q1595" i="1"/>
  <c r="P1596" i="1"/>
  <c r="Q1596" i="1"/>
  <c r="P1597" i="1"/>
  <c r="Q1597" i="1"/>
  <c r="P1598" i="1"/>
  <c r="Q1598" i="1"/>
  <c r="P1599" i="1"/>
  <c r="Q1599" i="1"/>
  <c r="P1600" i="1"/>
  <c r="Q1600" i="1"/>
  <c r="P1601" i="1"/>
  <c r="Q1601" i="1"/>
  <c r="P1602" i="1"/>
  <c r="Q1602" i="1"/>
  <c r="P1603" i="1"/>
  <c r="Q1603" i="1"/>
  <c r="P1604" i="1"/>
  <c r="Q1604" i="1"/>
  <c r="P1605" i="1"/>
  <c r="Q1605" i="1"/>
  <c r="P1606" i="1"/>
  <c r="Q1606" i="1"/>
  <c r="P1607" i="1"/>
  <c r="Q1607" i="1"/>
  <c r="P1608" i="1"/>
  <c r="Q1608" i="1"/>
  <c r="P1609" i="1"/>
  <c r="Q1609" i="1"/>
  <c r="P1610" i="1"/>
  <c r="Q1610" i="1"/>
  <c r="P1611" i="1"/>
  <c r="Q1611" i="1"/>
  <c r="P1612" i="1"/>
  <c r="Q1612" i="1"/>
  <c r="P1613" i="1"/>
  <c r="Q1613" i="1"/>
  <c r="P1614" i="1"/>
  <c r="Q1614" i="1"/>
  <c r="P1615" i="1"/>
  <c r="Q1615" i="1"/>
  <c r="P1616" i="1"/>
  <c r="Q1616" i="1"/>
  <c r="P1617" i="1"/>
  <c r="Q1617" i="1"/>
  <c r="P1618" i="1"/>
  <c r="Q1618" i="1"/>
  <c r="P1619" i="1"/>
  <c r="Q1619" i="1"/>
  <c r="P1620" i="1"/>
  <c r="Q1620" i="1"/>
  <c r="P1621" i="1"/>
  <c r="Q1621" i="1"/>
  <c r="P1622" i="1"/>
  <c r="Q1622" i="1"/>
  <c r="P1623" i="1"/>
  <c r="Q1623" i="1"/>
  <c r="P1624" i="1"/>
  <c r="Q1624" i="1"/>
  <c r="P1625" i="1"/>
  <c r="Q1625" i="1"/>
  <c r="P1626" i="1"/>
  <c r="Q1626" i="1"/>
  <c r="P1627" i="1"/>
  <c r="Q1627" i="1"/>
  <c r="P1628" i="1"/>
  <c r="Q1628" i="1"/>
  <c r="P1629" i="1"/>
  <c r="Q1629" i="1"/>
  <c r="P1630" i="1"/>
  <c r="Q1630" i="1"/>
  <c r="P1631" i="1"/>
  <c r="Q1631" i="1"/>
  <c r="P1632" i="1"/>
  <c r="Q1632" i="1"/>
  <c r="P1633" i="1"/>
  <c r="Q1633" i="1"/>
  <c r="P1634" i="1"/>
  <c r="Q1634" i="1"/>
  <c r="P1635" i="1"/>
  <c r="Q1635" i="1"/>
  <c r="P1636" i="1"/>
  <c r="Q1636" i="1"/>
  <c r="P1637" i="1"/>
  <c r="Q1637" i="1"/>
  <c r="P1638" i="1"/>
  <c r="Q1638" i="1"/>
  <c r="P1639" i="1"/>
  <c r="Q1639" i="1"/>
  <c r="P1640" i="1"/>
  <c r="Q1640" i="1"/>
  <c r="P1641" i="1"/>
  <c r="Q1641" i="1"/>
  <c r="P1642" i="1"/>
  <c r="Q1642" i="1"/>
  <c r="P1643" i="1"/>
  <c r="Q1643" i="1"/>
  <c r="P1644" i="1"/>
  <c r="Q1644" i="1"/>
  <c r="P1645" i="1"/>
  <c r="Q1645" i="1"/>
  <c r="P1646" i="1"/>
  <c r="Q1646" i="1"/>
  <c r="P1647" i="1"/>
  <c r="Q1647" i="1"/>
  <c r="P1648" i="1"/>
  <c r="Q1648" i="1"/>
  <c r="P1649" i="1"/>
  <c r="Q1649" i="1"/>
  <c r="P1650" i="1"/>
  <c r="Q1650" i="1"/>
  <c r="P1651" i="1"/>
  <c r="Q1651" i="1"/>
  <c r="P1652" i="1"/>
  <c r="Q1652" i="1"/>
  <c r="P1653" i="1"/>
  <c r="Q1653" i="1"/>
  <c r="P1654" i="1"/>
  <c r="Q1654" i="1"/>
  <c r="P1655" i="1"/>
  <c r="Q1655" i="1"/>
  <c r="P1656" i="1"/>
  <c r="Q1656" i="1"/>
  <c r="P1657" i="1"/>
  <c r="Q1657" i="1"/>
  <c r="P1658" i="1"/>
  <c r="Q1658" i="1"/>
  <c r="P1659" i="1"/>
  <c r="Q1659" i="1"/>
  <c r="P1660" i="1"/>
  <c r="Q1660" i="1"/>
  <c r="P1661" i="1"/>
  <c r="Q1661" i="1"/>
  <c r="P1662" i="1"/>
  <c r="Q1662" i="1"/>
  <c r="P1663" i="1"/>
  <c r="Q1663" i="1"/>
  <c r="P1664" i="1"/>
  <c r="Q1664" i="1"/>
  <c r="P1665" i="1"/>
  <c r="Q1665" i="1"/>
  <c r="P1666" i="1"/>
  <c r="Q1666" i="1"/>
  <c r="P1667" i="1"/>
  <c r="Q1667" i="1"/>
  <c r="P1668" i="1"/>
  <c r="Q1668" i="1"/>
  <c r="P1669" i="1"/>
  <c r="Q1669" i="1"/>
  <c r="P1670" i="1"/>
  <c r="Q1670" i="1"/>
  <c r="P1671" i="1"/>
  <c r="Q1671" i="1"/>
  <c r="P1672" i="1"/>
  <c r="Q1672" i="1"/>
  <c r="P1673" i="1"/>
  <c r="Q1673" i="1"/>
  <c r="P1674" i="1"/>
  <c r="Q1674" i="1"/>
  <c r="P1675" i="1"/>
  <c r="Q1675" i="1"/>
  <c r="P1676" i="1"/>
  <c r="Q1676" i="1"/>
  <c r="P1677" i="1"/>
  <c r="Q1677" i="1"/>
  <c r="P1678" i="1"/>
  <c r="Q1678" i="1"/>
  <c r="P1679" i="1"/>
  <c r="Q1679" i="1"/>
  <c r="P1680" i="1"/>
  <c r="Q1680" i="1"/>
  <c r="P1681" i="1"/>
  <c r="Q1681" i="1"/>
  <c r="P1682" i="1"/>
  <c r="Q1682" i="1"/>
  <c r="P1683" i="1"/>
  <c r="Q1683" i="1"/>
  <c r="P1684" i="1"/>
  <c r="Q1684" i="1"/>
  <c r="P1685" i="1"/>
  <c r="Q1685" i="1"/>
  <c r="P1686" i="1"/>
  <c r="Q1686" i="1"/>
  <c r="P1687" i="1"/>
  <c r="Q1687" i="1"/>
  <c r="P1688" i="1"/>
  <c r="Q1688" i="1"/>
  <c r="P1689" i="1"/>
  <c r="Q1689" i="1"/>
  <c r="P1690" i="1"/>
  <c r="Q1690" i="1"/>
  <c r="P1691" i="1"/>
  <c r="Q1691" i="1"/>
  <c r="P1692" i="1"/>
  <c r="Q1692" i="1"/>
  <c r="P1693" i="1"/>
  <c r="Q1693" i="1"/>
  <c r="P1694" i="1"/>
  <c r="Q1694" i="1"/>
  <c r="P1695" i="1"/>
  <c r="Q1695" i="1"/>
  <c r="P1696" i="1"/>
  <c r="Q1696" i="1"/>
  <c r="P1697" i="1"/>
  <c r="Q1697" i="1"/>
  <c r="P1698" i="1"/>
  <c r="Q1698" i="1"/>
  <c r="P1699" i="1"/>
  <c r="Q1699" i="1"/>
  <c r="P1700" i="1"/>
  <c r="Q1700" i="1"/>
  <c r="P1701" i="1"/>
  <c r="Q1701" i="1"/>
  <c r="P1702" i="1"/>
  <c r="Q1702" i="1"/>
  <c r="P1703" i="1"/>
  <c r="Q1703" i="1"/>
  <c r="P1704" i="1"/>
  <c r="Q1704" i="1"/>
  <c r="P1705" i="1"/>
  <c r="Q1705" i="1"/>
  <c r="P1706" i="1"/>
  <c r="Q1706" i="1"/>
  <c r="P1707" i="1"/>
  <c r="Q1707" i="1"/>
  <c r="P1708" i="1"/>
  <c r="Q1708" i="1"/>
  <c r="P1709" i="1"/>
  <c r="Q1709" i="1"/>
  <c r="P1710" i="1"/>
  <c r="Q1710" i="1"/>
  <c r="P1711" i="1"/>
  <c r="Q1711" i="1"/>
  <c r="P1712" i="1"/>
  <c r="Q1712" i="1"/>
  <c r="P1713" i="1"/>
  <c r="Q1713" i="1"/>
  <c r="P1714" i="1"/>
  <c r="Q1714" i="1"/>
  <c r="P1715" i="1"/>
  <c r="Q1715" i="1"/>
  <c r="P1716" i="1"/>
  <c r="Q1716" i="1"/>
  <c r="P1717" i="1"/>
  <c r="Q1717" i="1"/>
  <c r="P1718" i="1"/>
  <c r="Q1718" i="1"/>
  <c r="P1719" i="1"/>
  <c r="Q1719" i="1"/>
  <c r="P1720" i="1"/>
  <c r="Q1720" i="1"/>
  <c r="P1721" i="1"/>
  <c r="Q1721" i="1"/>
  <c r="P1722" i="1"/>
  <c r="Q1722" i="1"/>
  <c r="P1723" i="1"/>
  <c r="Q1723" i="1"/>
  <c r="P1724" i="1"/>
  <c r="Q1724" i="1"/>
  <c r="P1725" i="1"/>
  <c r="Q1725" i="1"/>
  <c r="P1726" i="1"/>
  <c r="Q1726" i="1"/>
  <c r="P1727" i="1"/>
  <c r="Q1727" i="1"/>
  <c r="P1728" i="1"/>
  <c r="Q1728" i="1"/>
  <c r="P1729" i="1"/>
  <c r="Q1729" i="1"/>
  <c r="P1730" i="1"/>
  <c r="Q1730" i="1"/>
  <c r="P1731" i="1"/>
  <c r="Q1731" i="1"/>
  <c r="P1732" i="1"/>
  <c r="Q1732" i="1"/>
  <c r="P1733" i="1"/>
  <c r="Q1733" i="1"/>
  <c r="P1734" i="1"/>
  <c r="Q1734" i="1"/>
  <c r="P1735" i="1"/>
  <c r="Q1735" i="1"/>
  <c r="P1736" i="1"/>
  <c r="Q1736" i="1"/>
  <c r="P1737" i="1"/>
  <c r="Q1737" i="1"/>
  <c r="P1738" i="1"/>
  <c r="Q1738" i="1"/>
  <c r="P1739" i="1"/>
  <c r="Q1739" i="1"/>
  <c r="P1740" i="1"/>
  <c r="Q1740" i="1"/>
  <c r="P1741" i="1"/>
  <c r="Q1741" i="1"/>
  <c r="P1742" i="1"/>
  <c r="Q1742" i="1"/>
  <c r="P1743" i="1"/>
  <c r="Q1743" i="1"/>
  <c r="P1744" i="1"/>
  <c r="Q1744" i="1"/>
  <c r="P1745" i="1"/>
  <c r="Q1745" i="1"/>
  <c r="P1746" i="1"/>
  <c r="Q1746" i="1"/>
  <c r="P1747" i="1"/>
  <c r="Q1747" i="1"/>
  <c r="P1748" i="1"/>
  <c r="Q1748" i="1"/>
  <c r="P1749" i="1"/>
  <c r="Q1749" i="1"/>
  <c r="P1750" i="1"/>
  <c r="Q1750" i="1"/>
  <c r="P1751" i="1"/>
  <c r="Q1751" i="1"/>
  <c r="P1752" i="1"/>
  <c r="Q1752" i="1"/>
  <c r="P1753" i="1"/>
  <c r="Q1753" i="1"/>
  <c r="P1754" i="1"/>
  <c r="Q1754" i="1"/>
  <c r="P1755" i="1"/>
  <c r="Q1755" i="1"/>
  <c r="P1756" i="1"/>
  <c r="Q1756" i="1"/>
  <c r="P1757" i="1"/>
  <c r="Q1757" i="1"/>
  <c r="P1758" i="1"/>
  <c r="Q1758" i="1"/>
  <c r="P1759" i="1"/>
  <c r="Q1759" i="1"/>
  <c r="P1760" i="1"/>
  <c r="Q1760" i="1"/>
  <c r="P1761" i="1"/>
  <c r="Q1761" i="1"/>
  <c r="P1762" i="1"/>
  <c r="Q1762" i="1"/>
  <c r="P1763" i="1"/>
  <c r="Q1763" i="1"/>
  <c r="P1764" i="1"/>
  <c r="Q1764" i="1"/>
  <c r="P1765" i="1"/>
  <c r="Q1765" i="1"/>
  <c r="P1766" i="1"/>
  <c r="Q1766" i="1"/>
  <c r="P1767" i="1"/>
  <c r="Q1767" i="1"/>
  <c r="P1768" i="1"/>
  <c r="Q1768" i="1"/>
  <c r="P1769" i="1"/>
  <c r="Q1769" i="1"/>
  <c r="P1770" i="1"/>
  <c r="Q1770" i="1"/>
  <c r="P1771" i="1"/>
  <c r="Q1771" i="1"/>
  <c r="P1772" i="1"/>
  <c r="Q1772" i="1"/>
  <c r="P1773" i="1"/>
  <c r="Q1773" i="1"/>
  <c r="P1774" i="1"/>
  <c r="Q1774" i="1"/>
  <c r="P1775" i="1"/>
  <c r="Q1775" i="1"/>
  <c r="P1776" i="1"/>
  <c r="Q1776" i="1"/>
  <c r="P1777" i="1"/>
  <c r="Q1777" i="1"/>
  <c r="P1778" i="1"/>
  <c r="Q1778" i="1"/>
  <c r="P1779" i="1"/>
  <c r="Q1779" i="1"/>
  <c r="P1780" i="1"/>
  <c r="Q1780" i="1"/>
  <c r="P1781" i="1"/>
  <c r="Q1781" i="1"/>
  <c r="P1782" i="1"/>
  <c r="Q1782" i="1"/>
  <c r="P1783" i="1"/>
  <c r="Q1783" i="1"/>
  <c r="P1784" i="1"/>
  <c r="Q1784" i="1"/>
  <c r="P1785" i="1"/>
  <c r="Q1785" i="1"/>
  <c r="P1786" i="1"/>
  <c r="Q1786" i="1"/>
  <c r="P1787" i="1"/>
  <c r="Q1787" i="1"/>
  <c r="P1788" i="1"/>
  <c r="Q1788" i="1"/>
  <c r="P1789" i="1"/>
  <c r="Q1789" i="1"/>
  <c r="P1790" i="1"/>
  <c r="Q1790" i="1"/>
  <c r="P1791" i="1"/>
  <c r="Q1791" i="1"/>
  <c r="P1792" i="1"/>
  <c r="Q1792" i="1"/>
  <c r="P1793" i="1"/>
  <c r="Q1793" i="1"/>
  <c r="P1794" i="1"/>
  <c r="Q1794" i="1"/>
  <c r="P1795" i="1"/>
  <c r="Q1795" i="1"/>
  <c r="P1796" i="1"/>
  <c r="Q1796" i="1"/>
  <c r="P1797" i="1"/>
  <c r="Q1797" i="1"/>
  <c r="P1798" i="1"/>
  <c r="Q1798" i="1"/>
  <c r="P1799" i="1"/>
  <c r="Q1799" i="1"/>
  <c r="P1800" i="1"/>
  <c r="Q1800" i="1"/>
  <c r="P1801" i="1"/>
  <c r="Q1801" i="1"/>
  <c r="P1802" i="1"/>
  <c r="Q1802" i="1"/>
  <c r="P1803" i="1"/>
  <c r="Q1803" i="1"/>
  <c r="P1804" i="1"/>
  <c r="Q1804" i="1"/>
  <c r="P1805" i="1"/>
  <c r="Q1805" i="1"/>
  <c r="P1806" i="1"/>
  <c r="Q1806" i="1"/>
  <c r="P1807" i="1"/>
  <c r="Q1807" i="1"/>
  <c r="P1808" i="1"/>
  <c r="Q1808" i="1"/>
  <c r="P1809" i="1"/>
  <c r="Q1809" i="1"/>
  <c r="P1810" i="1"/>
  <c r="Q1810" i="1"/>
  <c r="P1811" i="1"/>
  <c r="Q1811" i="1"/>
  <c r="P1812" i="1"/>
  <c r="Q1812" i="1"/>
  <c r="P1813" i="1"/>
  <c r="Q1813" i="1"/>
  <c r="P1814" i="1"/>
  <c r="Q1814" i="1"/>
  <c r="P1815" i="1"/>
  <c r="Q1815" i="1"/>
  <c r="P1816" i="1"/>
  <c r="Q1816" i="1"/>
  <c r="P1817" i="1"/>
  <c r="Q1817" i="1"/>
  <c r="P1818" i="1"/>
  <c r="Q1818" i="1"/>
  <c r="P1819" i="1"/>
  <c r="Q1819" i="1"/>
  <c r="P1820" i="1"/>
  <c r="Q1820" i="1"/>
  <c r="P1821" i="1"/>
  <c r="Q1821" i="1"/>
  <c r="P1822" i="1"/>
  <c r="Q1822" i="1"/>
  <c r="P1823" i="1"/>
  <c r="Q1823" i="1"/>
  <c r="P1824" i="1"/>
  <c r="Q1824" i="1"/>
  <c r="P1825" i="1"/>
  <c r="Q1825" i="1"/>
  <c r="P1826" i="1"/>
  <c r="Q1826" i="1"/>
  <c r="P1827" i="1"/>
  <c r="Q1827" i="1"/>
  <c r="P1828" i="1"/>
  <c r="Q1828" i="1"/>
  <c r="P1829" i="1"/>
  <c r="Q1829" i="1"/>
  <c r="P1830" i="1"/>
  <c r="Q1830" i="1"/>
  <c r="P1831" i="1"/>
  <c r="Q1831" i="1"/>
  <c r="P1832" i="1"/>
  <c r="Q1832" i="1"/>
  <c r="P1833" i="1"/>
  <c r="Q1833" i="1"/>
  <c r="P1834" i="1"/>
  <c r="Q1834" i="1"/>
  <c r="P1835" i="1"/>
  <c r="Q1835" i="1"/>
  <c r="P1836" i="1"/>
  <c r="Q1836" i="1"/>
  <c r="P1837" i="1"/>
  <c r="Q1837" i="1"/>
  <c r="P1838" i="1"/>
  <c r="Q1838" i="1"/>
  <c r="P1839" i="1"/>
  <c r="Q1839" i="1"/>
  <c r="P1840" i="1"/>
  <c r="Q1840" i="1"/>
  <c r="P1841" i="1"/>
  <c r="Q1841" i="1"/>
  <c r="P1842" i="1"/>
  <c r="Q1842" i="1"/>
  <c r="P1843" i="1"/>
  <c r="Q1843" i="1"/>
  <c r="P1844" i="1"/>
  <c r="Q1844" i="1"/>
  <c r="P1845" i="1"/>
  <c r="Q1845" i="1"/>
  <c r="P1846" i="1"/>
  <c r="Q1846" i="1"/>
  <c r="P1847" i="1"/>
  <c r="Q1847" i="1"/>
  <c r="P1848" i="1"/>
  <c r="Q1848" i="1"/>
  <c r="P1849" i="1"/>
  <c r="Q1849" i="1"/>
  <c r="P1850" i="1"/>
  <c r="Q1850" i="1"/>
  <c r="P1851" i="1"/>
  <c r="Q1851" i="1"/>
  <c r="P1852" i="1"/>
  <c r="Q1852" i="1"/>
  <c r="P1853" i="1"/>
  <c r="Q1853" i="1"/>
  <c r="P1854" i="1"/>
  <c r="Q1854" i="1"/>
  <c r="P1855" i="1"/>
  <c r="Q1855" i="1"/>
  <c r="P1856" i="1"/>
  <c r="Q1856" i="1"/>
  <c r="P1857" i="1"/>
  <c r="Q1857" i="1"/>
  <c r="P1858" i="1"/>
  <c r="Q1858" i="1"/>
  <c r="P1859" i="1"/>
  <c r="Q1859" i="1"/>
  <c r="P1860" i="1"/>
  <c r="Q1860" i="1"/>
  <c r="P1861" i="1"/>
  <c r="Q1861" i="1"/>
  <c r="P1862" i="1"/>
  <c r="Q1862" i="1"/>
  <c r="P1863" i="1"/>
  <c r="Q1863" i="1"/>
  <c r="P1864" i="1"/>
  <c r="Q1864" i="1"/>
  <c r="P1865" i="1"/>
  <c r="Q1865" i="1"/>
  <c r="P1866" i="1"/>
  <c r="Q1866" i="1"/>
  <c r="P1867" i="1"/>
  <c r="Q1867" i="1"/>
  <c r="P1868" i="1"/>
  <c r="Q1868" i="1"/>
  <c r="P1869" i="1"/>
  <c r="Q1869" i="1"/>
  <c r="P1870" i="1"/>
  <c r="Q1870" i="1"/>
  <c r="P1871" i="1"/>
  <c r="Q1871" i="1"/>
  <c r="P1872" i="1"/>
  <c r="Q1872" i="1"/>
  <c r="P1873" i="1"/>
  <c r="Q1873" i="1"/>
  <c r="P1874" i="1"/>
  <c r="Q1874" i="1"/>
  <c r="P1875" i="1"/>
  <c r="Q1875" i="1"/>
  <c r="P1876" i="1"/>
  <c r="Q1876" i="1"/>
  <c r="P1877" i="1"/>
  <c r="Q1877" i="1"/>
  <c r="P1878" i="1"/>
  <c r="Q1878" i="1"/>
  <c r="P1879" i="1"/>
  <c r="Q1879" i="1"/>
  <c r="P1880" i="1"/>
  <c r="Q1880" i="1"/>
  <c r="P1881" i="1"/>
  <c r="Q1881" i="1"/>
  <c r="P1882" i="1"/>
  <c r="Q1882" i="1"/>
  <c r="P1883" i="1"/>
  <c r="Q1883" i="1"/>
  <c r="P1884" i="1"/>
  <c r="Q1884" i="1"/>
  <c r="P1885" i="1"/>
  <c r="Q1885" i="1"/>
  <c r="P1886" i="1"/>
  <c r="Q1886" i="1"/>
  <c r="P1887" i="1"/>
  <c r="Q1887" i="1"/>
  <c r="P1888" i="1"/>
  <c r="Q1888" i="1"/>
  <c r="P1889" i="1"/>
  <c r="Q1889" i="1"/>
  <c r="P1890" i="1"/>
  <c r="Q1890" i="1"/>
  <c r="P1891" i="1"/>
  <c r="Q1891" i="1"/>
  <c r="P1892" i="1"/>
  <c r="Q1892" i="1"/>
  <c r="P1893" i="1"/>
  <c r="Q1893" i="1"/>
  <c r="P1894" i="1"/>
  <c r="Q1894" i="1"/>
  <c r="P1895" i="1"/>
  <c r="Q1895" i="1"/>
  <c r="P1896" i="1"/>
  <c r="Q1896" i="1"/>
  <c r="P1897" i="1"/>
  <c r="Q1897" i="1"/>
  <c r="P1898" i="1"/>
  <c r="Q1898" i="1"/>
  <c r="P1899" i="1"/>
  <c r="Q1899" i="1"/>
  <c r="P1900" i="1"/>
  <c r="Q1900" i="1"/>
  <c r="P1901" i="1"/>
  <c r="Q1901" i="1"/>
  <c r="P1902" i="1"/>
  <c r="Q1902" i="1"/>
  <c r="P1903" i="1"/>
  <c r="Q1903" i="1"/>
  <c r="P1904" i="1"/>
  <c r="Q1904" i="1"/>
  <c r="P1905" i="1"/>
  <c r="Q1905" i="1"/>
  <c r="P1906" i="1"/>
  <c r="Q1906" i="1"/>
  <c r="P1907" i="1"/>
  <c r="Q1907" i="1"/>
  <c r="P1908" i="1"/>
  <c r="Q1908" i="1"/>
  <c r="P1909" i="1"/>
  <c r="Q1909" i="1"/>
  <c r="P1910" i="1"/>
  <c r="Q1910" i="1"/>
  <c r="P1911" i="1"/>
  <c r="Q1911" i="1"/>
  <c r="P1912" i="1"/>
  <c r="Q1912" i="1"/>
  <c r="P1913" i="1"/>
  <c r="Q1913" i="1"/>
  <c r="P1914" i="1"/>
  <c r="Q1914" i="1"/>
  <c r="P1915" i="1"/>
  <c r="Q1915" i="1"/>
  <c r="P1916" i="1"/>
  <c r="Q1916" i="1"/>
  <c r="P1917" i="1"/>
  <c r="Q1917" i="1"/>
  <c r="P1918" i="1"/>
  <c r="Q1918" i="1"/>
  <c r="P1919" i="1"/>
  <c r="Q1919" i="1"/>
  <c r="P1920" i="1"/>
  <c r="Q1920" i="1"/>
  <c r="P1921" i="1"/>
  <c r="Q1921" i="1"/>
  <c r="P1922" i="1"/>
  <c r="Q1922" i="1"/>
  <c r="P1923" i="1"/>
  <c r="Q1923" i="1"/>
  <c r="P1924" i="1"/>
  <c r="Q1924" i="1"/>
  <c r="P1925" i="1"/>
  <c r="Q1925" i="1"/>
  <c r="P1926" i="1"/>
  <c r="Q1926" i="1"/>
  <c r="P1927" i="1"/>
  <c r="Q1927" i="1"/>
  <c r="P1928" i="1"/>
  <c r="Q1928" i="1"/>
  <c r="P1929" i="1"/>
  <c r="Q1929" i="1"/>
  <c r="P1930" i="1"/>
  <c r="Q1930" i="1"/>
  <c r="P1931" i="1"/>
  <c r="Q1931" i="1"/>
  <c r="P1932" i="1"/>
  <c r="Q1932" i="1"/>
  <c r="P1933" i="1"/>
  <c r="Q1933" i="1"/>
  <c r="P1934" i="1"/>
  <c r="Q1934" i="1"/>
  <c r="P1935" i="1"/>
  <c r="Q1935" i="1"/>
  <c r="P1936" i="1"/>
  <c r="Q1936" i="1"/>
  <c r="P1937" i="1"/>
  <c r="Q1937" i="1"/>
  <c r="P1938" i="1"/>
  <c r="Q1938" i="1"/>
  <c r="P1939" i="1"/>
  <c r="Q1939" i="1"/>
  <c r="P1940" i="1"/>
  <c r="Q1940" i="1"/>
  <c r="P1941" i="1"/>
  <c r="Q1941" i="1"/>
  <c r="P1942" i="1"/>
  <c r="Q1942" i="1"/>
  <c r="P1943" i="1"/>
  <c r="Q1943" i="1"/>
  <c r="P1944" i="1"/>
  <c r="Q1944" i="1"/>
  <c r="P1945" i="1"/>
  <c r="Q1945" i="1"/>
  <c r="P1946" i="1"/>
  <c r="Q1946" i="1"/>
  <c r="P1947" i="1"/>
  <c r="Q1947" i="1"/>
  <c r="P1948" i="1"/>
  <c r="Q1948" i="1"/>
  <c r="P1949" i="1"/>
  <c r="Q1949" i="1"/>
  <c r="P1950" i="1"/>
  <c r="Q1950" i="1"/>
  <c r="P1951" i="1"/>
  <c r="Q1951" i="1"/>
  <c r="P1952" i="1"/>
  <c r="Q1952" i="1"/>
  <c r="P1953" i="1"/>
  <c r="Q1953" i="1"/>
  <c r="P1954" i="1"/>
  <c r="Q1954" i="1"/>
  <c r="P1955" i="1"/>
  <c r="Q1955" i="1"/>
  <c r="P1956" i="1"/>
  <c r="Q1956" i="1"/>
  <c r="P1957" i="1"/>
  <c r="Q1957" i="1"/>
  <c r="P1958" i="1"/>
  <c r="Q1958" i="1"/>
  <c r="P1959" i="1"/>
  <c r="Q1959" i="1"/>
  <c r="P1960" i="1"/>
  <c r="Q1960" i="1"/>
  <c r="P1961" i="1"/>
  <c r="Q1961" i="1"/>
  <c r="P1962" i="1"/>
  <c r="Q1962" i="1"/>
  <c r="P1963" i="1"/>
  <c r="Q1963" i="1"/>
  <c r="P1964" i="1"/>
  <c r="Q1964" i="1"/>
  <c r="P1965" i="1"/>
  <c r="Q1965" i="1"/>
  <c r="P1966" i="1"/>
  <c r="Q1966" i="1"/>
  <c r="P1967" i="1"/>
  <c r="Q1967" i="1"/>
  <c r="P1968" i="1"/>
  <c r="Q1968" i="1"/>
  <c r="P1969" i="1"/>
  <c r="Q1969" i="1"/>
  <c r="P1970" i="1"/>
  <c r="Q1970" i="1"/>
  <c r="P1971" i="1"/>
  <c r="Q1971" i="1"/>
  <c r="P1972" i="1"/>
  <c r="Q1972" i="1"/>
  <c r="P1973" i="1"/>
  <c r="Q1973" i="1"/>
  <c r="P1974" i="1"/>
  <c r="Q1974" i="1"/>
  <c r="P1975" i="1"/>
  <c r="Q1975" i="1"/>
  <c r="P1976" i="1"/>
  <c r="Q1976" i="1"/>
  <c r="P1977" i="1"/>
  <c r="Q1977" i="1"/>
  <c r="P1978" i="1"/>
  <c r="Q1978" i="1"/>
  <c r="P1979" i="1"/>
  <c r="Q1979" i="1"/>
  <c r="P1980" i="1"/>
  <c r="Q1980" i="1"/>
  <c r="P1981" i="1"/>
  <c r="Q1981" i="1"/>
  <c r="P1982" i="1"/>
  <c r="Q1982" i="1"/>
  <c r="P1983" i="1"/>
  <c r="Q1983" i="1"/>
  <c r="P1984" i="1"/>
  <c r="Q1984" i="1"/>
  <c r="P1985" i="1"/>
  <c r="Q1985" i="1"/>
  <c r="P1986" i="1"/>
  <c r="Q1986" i="1"/>
  <c r="P1987" i="1"/>
  <c r="Q1987" i="1"/>
  <c r="P1988" i="1"/>
  <c r="Q1988" i="1"/>
  <c r="P1989" i="1"/>
  <c r="Q1989" i="1"/>
  <c r="P1990" i="1"/>
  <c r="Q1990" i="1"/>
  <c r="P1991" i="1"/>
  <c r="Q1991" i="1"/>
  <c r="P1992" i="1"/>
  <c r="Q1992" i="1"/>
  <c r="P1993" i="1"/>
  <c r="Q1993" i="1"/>
  <c r="P1994" i="1"/>
  <c r="Q1994" i="1"/>
  <c r="P1995" i="1"/>
  <c r="Q1995" i="1"/>
  <c r="P1996" i="1"/>
  <c r="Q1996" i="1"/>
  <c r="P1997" i="1"/>
  <c r="Q1997" i="1"/>
  <c r="P1998" i="1"/>
  <c r="Q1998" i="1"/>
  <c r="P1999" i="1"/>
  <c r="Q1999" i="1"/>
  <c r="P2000" i="1"/>
  <c r="Q2000" i="1"/>
  <c r="P2001" i="1"/>
  <c r="Q2001" i="1"/>
  <c r="P2002" i="1"/>
  <c r="Q2002" i="1"/>
  <c r="P2003" i="1"/>
  <c r="Q2003" i="1"/>
  <c r="P2004" i="1"/>
  <c r="Q2004" i="1"/>
  <c r="P2005" i="1"/>
  <c r="Q2005" i="1"/>
  <c r="P2006" i="1"/>
  <c r="Q2006" i="1"/>
  <c r="P2007" i="1"/>
  <c r="Q2007" i="1"/>
  <c r="P2008" i="1"/>
  <c r="Q2008" i="1"/>
  <c r="P2009" i="1"/>
  <c r="Q2009" i="1"/>
  <c r="P2010" i="1"/>
  <c r="Q2010" i="1"/>
  <c r="P2011" i="1"/>
  <c r="Q2011" i="1"/>
  <c r="P2012" i="1"/>
  <c r="Q2012" i="1"/>
  <c r="P2013" i="1"/>
  <c r="Q2013" i="1"/>
  <c r="P2014" i="1"/>
  <c r="Q2014" i="1"/>
  <c r="P2015" i="1"/>
  <c r="Q2015" i="1"/>
  <c r="P2016" i="1"/>
  <c r="Q2016" i="1"/>
  <c r="P2017" i="1"/>
  <c r="Q2017" i="1"/>
  <c r="P2018" i="1"/>
  <c r="Q2018" i="1"/>
  <c r="P2019" i="1"/>
  <c r="Q2019" i="1"/>
  <c r="P2020" i="1"/>
  <c r="Q2020" i="1"/>
  <c r="P2021" i="1"/>
  <c r="Q2021" i="1"/>
  <c r="P2022" i="1"/>
  <c r="Q2022" i="1"/>
  <c r="P2023" i="1"/>
  <c r="Q2023" i="1"/>
  <c r="P2024" i="1"/>
  <c r="Q2024" i="1"/>
  <c r="P2025" i="1"/>
  <c r="Q2025" i="1"/>
  <c r="P2026" i="1"/>
  <c r="Q2026" i="1"/>
  <c r="P2027" i="1"/>
  <c r="Q2027" i="1"/>
  <c r="P2028" i="1"/>
  <c r="Q2028" i="1"/>
  <c r="P2029" i="1"/>
  <c r="Q2029" i="1"/>
  <c r="P2030" i="1"/>
  <c r="Q2030" i="1"/>
  <c r="P2031" i="1"/>
  <c r="Q2031" i="1"/>
  <c r="P2032" i="1"/>
  <c r="Q2032" i="1"/>
  <c r="P2033" i="1"/>
  <c r="Q2033" i="1"/>
  <c r="P2034" i="1"/>
  <c r="Q2034" i="1"/>
  <c r="P2035" i="1"/>
  <c r="Q2035" i="1"/>
  <c r="P2036" i="1"/>
  <c r="Q2036" i="1"/>
  <c r="P2037" i="1"/>
  <c r="Q2037" i="1"/>
  <c r="P2038" i="1"/>
  <c r="Q2038" i="1"/>
  <c r="P2039" i="1"/>
  <c r="Q2039" i="1"/>
  <c r="P2040" i="1"/>
  <c r="Q2040" i="1"/>
  <c r="P2041" i="1"/>
  <c r="Q2041" i="1"/>
  <c r="P2042" i="1"/>
  <c r="Q2042" i="1"/>
  <c r="P2043" i="1"/>
  <c r="Q2043" i="1"/>
  <c r="P2044" i="1"/>
  <c r="Q2044" i="1"/>
  <c r="P2045" i="1"/>
  <c r="Q2045" i="1"/>
  <c r="P2046" i="1"/>
  <c r="Q2046" i="1"/>
  <c r="P2047" i="1"/>
  <c r="Q2047" i="1"/>
  <c r="P2048" i="1"/>
  <c r="Q2048" i="1"/>
  <c r="P2049" i="1"/>
  <c r="Q2049" i="1"/>
  <c r="P2050" i="1"/>
  <c r="Q2050" i="1"/>
  <c r="P2051" i="1"/>
  <c r="Q2051" i="1"/>
  <c r="P2052" i="1"/>
  <c r="Q2052" i="1"/>
  <c r="P2053" i="1"/>
  <c r="Q2053" i="1"/>
  <c r="P2054" i="1"/>
  <c r="Q2054" i="1"/>
  <c r="P2055" i="1"/>
  <c r="Q2055" i="1"/>
  <c r="P2056" i="1"/>
  <c r="Q2056" i="1"/>
  <c r="P2057" i="1"/>
  <c r="Q2057" i="1"/>
  <c r="P2058" i="1"/>
  <c r="Q2058" i="1"/>
  <c r="P2059" i="1"/>
  <c r="Q2059" i="1"/>
  <c r="P2060" i="1"/>
  <c r="Q2060" i="1"/>
  <c r="P2061" i="1"/>
  <c r="Q2061" i="1"/>
  <c r="P2062" i="1"/>
  <c r="Q2062" i="1"/>
  <c r="P2063" i="1"/>
  <c r="Q2063" i="1"/>
  <c r="P2064" i="1"/>
  <c r="Q2064" i="1"/>
  <c r="P2065" i="1"/>
  <c r="Q2065" i="1"/>
  <c r="P2066" i="1"/>
  <c r="Q2066" i="1"/>
  <c r="P2067" i="1"/>
  <c r="Q2067" i="1"/>
  <c r="P2068" i="1"/>
  <c r="Q2068" i="1"/>
  <c r="P2069" i="1"/>
  <c r="Q2069" i="1"/>
  <c r="P2070" i="1"/>
  <c r="Q2070" i="1"/>
  <c r="P2071" i="1"/>
  <c r="Q2071" i="1"/>
  <c r="P2072" i="1"/>
  <c r="Q2072" i="1"/>
  <c r="P2073" i="1"/>
  <c r="Q2073" i="1"/>
  <c r="P2074" i="1"/>
  <c r="Q2074" i="1"/>
  <c r="P2075" i="1"/>
  <c r="Q2075" i="1"/>
  <c r="P2076" i="1"/>
  <c r="Q2076" i="1"/>
  <c r="P2077" i="1"/>
  <c r="Q2077" i="1"/>
  <c r="P2078" i="1"/>
  <c r="Q2078" i="1"/>
  <c r="P2079" i="1"/>
  <c r="Q2079" i="1"/>
  <c r="P2080" i="1"/>
  <c r="Q2080" i="1"/>
  <c r="P2081" i="1"/>
  <c r="Q2081" i="1"/>
  <c r="P2082" i="1"/>
  <c r="Q2082" i="1"/>
  <c r="P2083" i="1"/>
  <c r="Q2083" i="1"/>
  <c r="P2084" i="1"/>
  <c r="Q2084" i="1"/>
  <c r="P2085" i="1"/>
  <c r="Q2085" i="1"/>
  <c r="P2086" i="1"/>
  <c r="Q2086" i="1"/>
  <c r="P2087" i="1"/>
  <c r="Q2087" i="1"/>
  <c r="P2088" i="1"/>
  <c r="Q2088" i="1"/>
  <c r="P2089" i="1"/>
  <c r="Q2089" i="1"/>
  <c r="P2090" i="1"/>
  <c r="Q2090" i="1"/>
  <c r="P2091" i="1"/>
  <c r="Q2091" i="1"/>
  <c r="P2092" i="1"/>
  <c r="Q2092" i="1"/>
  <c r="P2093" i="1"/>
  <c r="Q2093" i="1"/>
  <c r="P2094" i="1"/>
  <c r="Q2094" i="1"/>
  <c r="P2095" i="1"/>
  <c r="Q2095" i="1"/>
  <c r="P2096" i="1"/>
  <c r="Q2096" i="1"/>
  <c r="P2097" i="1"/>
  <c r="Q2097" i="1"/>
  <c r="P2098" i="1"/>
  <c r="Q2098" i="1"/>
  <c r="P2099" i="1"/>
  <c r="Q2099" i="1"/>
  <c r="P2100" i="1"/>
  <c r="Q2100" i="1"/>
  <c r="P2101" i="1"/>
  <c r="Q2101" i="1"/>
  <c r="P2102" i="1"/>
  <c r="Q2102" i="1"/>
  <c r="P2103" i="1"/>
  <c r="Q2103" i="1"/>
  <c r="P2104" i="1"/>
  <c r="Q2104" i="1"/>
  <c r="P2105" i="1"/>
  <c r="Q2105" i="1"/>
  <c r="P2106" i="1"/>
  <c r="Q2106" i="1"/>
  <c r="P2107" i="1"/>
  <c r="Q2107" i="1"/>
  <c r="P2108" i="1"/>
  <c r="Q2108" i="1"/>
  <c r="P2109" i="1"/>
  <c r="Q2109" i="1"/>
  <c r="P2110" i="1"/>
  <c r="Q2110" i="1"/>
  <c r="P2111" i="1"/>
  <c r="Q2111" i="1"/>
  <c r="P2112" i="1"/>
  <c r="Q2112" i="1"/>
  <c r="P2113" i="1"/>
  <c r="Q2113" i="1"/>
  <c r="P2114" i="1"/>
  <c r="Q2114" i="1"/>
  <c r="P2115" i="1"/>
  <c r="Q2115" i="1"/>
  <c r="P2116" i="1"/>
  <c r="Q2116" i="1"/>
  <c r="P2117" i="1"/>
  <c r="Q2117" i="1"/>
  <c r="P2118" i="1"/>
  <c r="Q2118" i="1"/>
  <c r="P2119" i="1"/>
  <c r="Q2119" i="1"/>
  <c r="P2120" i="1"/>
  <c r="Q2120" i="1"/>
  <c r="P2121" i="1"/>
  <c r="Q2121" i="1"/>
  <c r="P2122" i="1"/>
  <c r="Q2122" i="1"/>
  <c r="P2123" i="1"/>
  <c r="Q2123" i="1"/>
  <c r="P2124" i="1"/>
  <c r="Q2124" i="1"/>
  <c r="P2125" i="1"/>
  <c r="Q2125" i="1"/>
  <c r="P2126" i="1"/>
  <c r="Q2126" i="1"/>
  <c r="P2127" i="1"/>
  <c r="Q2127" i="1"/>
  <c r="P2128" i="1"/>
  <c r="Q2128" i="1"/>
  <c r="P2129" i="1"/>
  <c r="Q2129" i="1"/>
  <c r="P2130" i="1"/>
  <c r="Q2130" i="1"/>
  <c r="P2131" i="1"/>
  <c r="Q2131" i="1"/>
  <c r="P2132" i="1"/>
  <c r="Q2132" i="1"/>
  <c r="P2133" i="1"/>
  <c r="Q2133" i="1"/>
  <c r="P2134" i="1"/>
  <c r="Q2134" i="1"/>
  <c r="P2135" i="1"/>
  <c r="Q2135" i="1"/>
  <c r="P2136" i="1"/>
  <c r="Q2136" i="1"/>
  <c r="P2137" i="1"/>
  <c r="Q2137" i="1"/>
  <c r="P2138" i="1"/>
  <c r="Q2138" i="1"/>
  <c r="P2139" i="1"/>
  <c r="Q2139" i="1"/>
  <c r="P2140" i="1"/>
  <c r="Q2140" i="1"/>
  <c r="P2141" i="1"/>
  <c r="Q2141" i="1"/>
  <c r="P2142" i="1"/>
  <c r="Q2142" i="1"/>
  <c r="P2143" i="1"/>
  <c r="Q2143" i="1"/>
  <c r="P2144" i="1"/>
  <c r="Q2144" i="1"/>
  <c r="P2145" i="1"/>
  <c r="Q2145" i="1"/>
  <c r="P2146" i="1"/>
  <c r="Q2146" i="1"/>
  <c r="P2147" i="1"/>
  <c r="Q2147" i="1"/>
  <c r="P2148" i="1"/>
  <c r="Q2148" i="1"/>
  <c r="P2149" i="1"/>
  <c r="Q2149" i="1"/>
  <c r="P2150" i="1"/>
  <c r="Q2150" i="1"/>
  <c r="P2151" i="1"/>
  <c r="Q2151" i="1"/>
  <c r="P2152" i="1"/>
  <c r="Q2152" i="1"/>
  <c r="P2153" i="1"/>
  <c r="Q2153" i="1"/>
  <c r="P2154" i="1"/>
  <c r="Q2154" i="1"/>
  <c r="P2155" i="1"/>
  <c r="Q2155" i="1"/>
  <c r="P2156" i="1"/>
  <c r="Q2156" i="1"/>
  <c r="P2157" i="1"/>
  <c r="Q2157" i="1"/>
  <c r="P2158" i="1"/>
  <c r="Q2158" i="1"/>
  <c r="P2159" i="1"/>
  <c r="Q2159" i="1"/>
  <c r="P2160" i="1"/>
  <c r="Q2160" i="1"/>
  <c r="P2161" i="1"/>
  <c r="Q2161" i="1"/>
  <c r="P2162" i="1"/>
  <c r="Q2162" i="1"/>
  <c r="P2163" i="1"/>
  <c r="Q2163" i="1"/>
  <c r="P2164" i="1"/>
  <c r="Q2164" i="1"/>
  <c r="P2165" i="1"/>
  <c r="Q2165" i="1"/>
  <c r="P2166" i="1"/>
  <c r="Q2166" i="1"/>
  <c r="P2167" i="1"/>
  <c r="Q2167" i="1"/>
  <c r="P2168" i="1"/>
  <c r="Q2168" i="1"/>
  <c r="P2169" i="1"/>
  <c r="Q2169" i="1"/>
  <c r="P2170" i="1"/>
  <c r="Q2170" i="1"/>
  <c r="P2171" i="1"/>
  <c r="Q2171" i="1"/>
  <c r="P2172" i="1"/>
  <c r="Q2172" i="1"/>
  <c r="P2173" i="1"/>
  <c r="Q2173" i="1"/>
  <c r="P2174" i="1"/>
  <c r="Q2174" i="1"/>
  <c r="P2175" i="1"/>
  <c r="Q2175" i="1"/>
  <c r="P2176" i="1"/>
  <c r="Q2176" i="1"/>
  <c r="P2177" i="1"/>
  <c r="Q2177" i="1"/>
  <c r="P2178" i="1"/>
  <c r="Q2178" i="1"/>
  <c r="P2179" i="1"/>
  <c r="Q2179" i="1"/>
  <c r="P2180" i="1"/>
  <c r="Q2180" i="1"/>
  <c r="P2181" i="1"/>
  <c r="Q2181" i="1"/>
  <c r="P2182" i="1"/>
  <c r="Q2182" i="1"/>
  <c r="P2183" i="1"/>
  <c r="Q2183" i="1"/>
  <c r="P2184" i="1"/>
  <c r="Q2184" i="1"/>
  <c r="P2185" i="1"/>
  <c r="Q2185" i="1"/>
  <c r="P2186" i="1"/>
  <c r="Q2186" i="1"/>
  <c r="P2187" i="1"/>
  <c r="Q2187" i="1"/>
  <c r="P2188" i="1"/>
  <c r="Q2188" i="1"/>
  <c r="P2189" i="1"/>
  <c r="Q2189" i="1"/>
  <c r="P2190" i="1"/>
  <c r="Q2190" i="1"/>
  <c r="P2191" i="1"/>
  <c r="Q2191" i="1"/>
  <c r="P2192" i="1"/>
  <c r="Q2192" i="1"/>
  <c r="P2193" i="1"/>
  <c r="Q2193" i="1"/>
  <c r="P2194" i="1"/>
  <c r="Q2194" i="1"/>
  <c r="P2195" i="1"/>
  <c r="Q2195" i="1"/>
  <c r="P2196" i="1"/>
  <c r="Q2196" i="1"/>
  <c r="P2197" i="1"/>
  <c r="Q2197" i="1"/>
  <c r="P2198" i="1"/>
  <c r="Q2198" i="1"/>
  <c r="P2199" i="1"/>
  <c r="Q2199" i="1"/>
  <c r="P2200" i="1"/>
  <c r="Q2200" i="1"/>
  <c r="P2201" i="1"/>
  <c r="Q2201" i="1"/>
  <c r="P2202" i="1"/>
  <c r="Q2202" i="1"/>
  <c r="P2203" i="1"/>
  <c r="Q2203" i="1"/>
  <c r="P2204" i="1"/>
  <c r="Q2204" i="1"/>
  <c r="P2205" i="1"/>
  <c r="Q2205" i="1"/>
  <c r="P2206" i="1"/>
  <c r="Q2206" i="1"/>
  <c r="P2207" i="1"/>
  <c r="Q2207" i="1"/>
  <c r="P2208" i="1"/>
  <c r="Q2208" i="1"/>
  <c r="P2209" i="1"/>
  <c r="Q2209" i="1"/>
  <c r="P2210" i="1"/>
  <c r="Q2210" i="1"/>
  <c r="P2211" i="1"/>
  <c r="Q2211" i="1"/>
  <c r="P2212" i="1"/>
  <c r="Q2212" i="1"/>
  <c r="P2213" i="1"/>
  <c r="Q2213" i="1"/>
  <c r="P2214" i="1"/>
  <c r="Q2214" i="1"/>
  <c r="P2215" i="1"/>
  <c r="Q2215" i="1"/>
  <c r="P2216" i="1"/>
  <c r="Q2216" i="1"/>
  <c r="P2217" i="1"/>
  <c r="Q2217" i="1"/>
  <c r="P2218" i="1"/>
  <c r="Q2218" i="1"/>
  <c r="P2219" i="1"/>
  <c r="Q2219" i="1"/>
  <c r="P2220" i="1"/>
  <c r="Q2220" i="1"/>
  <c r="P2221" i="1"/>
  <c r="Q2221" i="1"/>
  <c r="P2222" i="1"/>
  <c r="Q2222" i="1"/>
  <c r="P2223" i="1"/>
  <c r="Q2223" i="1"/>
  <c r="P2224" i="1"/>
  <c r="Q2224" i="1"/>
  <c r="P2225" i="1"/>
  <c r="Q2225" i="1"/>
  <c r="P2226" i="1"/>
  <c r="Q2226" i="1"/>
  <c r="P2227" i="1"/>
  <c r="Q2227" i="1"/>
  <c r="P2228" i="1"/>
  <c r="Q2228" i="1"/>
  <c r="P2229" i="1"/>
  <c r="Q2229" i="1"/>
  <c r="P2230" i="1"/>
  <c r="Q2230" i="1"/>
  <c r="P2231" i="1"/>
  <c r="Q2231" i="1"/>
  <c r="P2232" i="1"/>
  <c r="Q2232" i="1"/>
  <c r="P2233" i="1"/>
  <c r="Q2233" i="1"/>
  <c r="P2234" i="1"/>
  <c r="Q2234" i="1"/>
  <c r="P2235" i="1"/>
  <c r="Q2235" i="1"/>
  <c r="P2236" i="1"/>
  <c r="Q2236" i="1"/>
  <c r="P2237" i="1"/>
  <c r="Q2237" i="1"/>
  <c r="P2238" i="1"/>
  <c r="Q2238" i="1"/>
  <c r="P2239" i="1"/>
  <c r="Q2239" i="1"/>
  <c r="P2240" i="1"/>
  <c r="Q2240" i="1"/>
  <c r="P2241" i="1"/>
  <c r="Q2241" i="1"/>
  <c r="P2242" i="1"/>
  <c r="Q2242" i="1"/>
  <c r="P2243" i="1"/>
  <c r="Q2243" i="1"/>
  <c r="P2244" i="1"/>
  <c r="Q2244" i="1"/>
  <c r="P2245" i="1"/>
  <c r="Q2245" i="1"/>
  <c r="P2246" i="1"/>
  <c r="Q2246" i="1"/>
  <c r="P2247" i="1"/>
  <c r="Q2247" i="1"/>
  <c r="P2248" i="1"/>
  <c r="Q2248" i="1"/>
  <c r="P2249" i="1"/>
  <c r="Q2249" i="1"/>
  <c r="P2250" i="1"/>
  <c r="Q2250" i="1"/>
  <c r="P2251" i="1"/>
  <c r="Q2251" i="1"/>
  <c r="P2252" i="1"/>
  <c r="Q2252" i="1"/>
  <c r="P2253" i="1"/>
  <c r="Q2253" i="1"/>
  <c r="P2254" i="1"/>
  <c r="Q2254" i="1"/>
  <c r="P2255" i="1"/>
  <c r="Q2255" i="1"/>
  <c r="P2256" i="1"/>
  <c r="Q2256" i="1"/>
  <c r="P2257" i="1"/>
  <c r="Q2257" i="1"/>
  <c r="P2258" i="1"/>
  <c r="Q2258" i="1"/>
  <c r="P2259" i="1"/>
  <c r="Q2259" i="1"/>
  <c r="P2260" i="1"/>
  <c r="Q2260" i="1"/>
  <c r="P2261" i="1"/>
  <c r="Q2261" i="1"/>
  <c r="P2262" i="1"/>
  <c r="Q2262" i="1"/>
  <c r="P2263" i="1"/>
  <c r="Q2263" i="1"/>
  <c r="P2264" i="1"/>
  <c r="Q2264" i="1"/>
  <c r="P2265" i="1"/>
  <c r="Q2265" i="1"/>
  <c r="P2266" i="1"/>
  <c r="Q2266" i="1"/>
  <c r="P2267" i="1"/>
  <c r="Q2267" i="1"/>
  <c r="P2268" i="1"/>
  <c r="Q2268" i="1"/>
  <c r="P2269" i="1"/>
  <c r="Q2269" i="1"/>
  <c r="P2270" i="1"/>
  <c r="Q2270" i="1"/>
  <c r="P2271" i="1"/>
  <c r="Q2271" i="1"/>
  <c r="P2272" i="1"/>
  <c r="Q2272" i="1"/>
  <c r="P2273" i="1"/>
  <c r="Q2273" i="1"/>
  <c r="P2274" i="1"/>
  <c r="Q2274" i="1"/>
  <c r="P2275" i="1"/>
  <c r="Q2275" i="1"/>
  <c r="P2276" i="1"/>
  <c r="Q2276" i="1"/>
  <c r="P2277" i="1"/>
  <c r="Q2277" i="1"/>
  <c r="P2278" i="1"/>
  <c r="Q2278" i="1"/>
  <c r="P2279" i="1"/>
  <c r="Q2279" i="1"/>
  <c r="P2280" i="1"/>
  <c r="Q2280" i="1"/>
  <c r="P2281" i="1"/>
  <c r="Q2281" i="1"/>
  <c r="P2282" i="1"/>
  <c r="Q2282" i="1"/>
  <c r="P2283" i="1"/>
  <c r="Q2283" i="1"/>
  <c r="P2284" i="1"/>
  <c r="Q2284" i="1"/>
  <c r="P2285" i="1"/>
  <c r="Q2285" i="1"/>
  <c r="P2286" i="1"/>
  <c r="Q2286" i="1"/>
  <c r="P2287" i="1"/>
  <c r="Q2287" i="1"/>
  <c r="P2288" i="1"/>
  <c r="Q2288" i="1"/>
  <c r="P2289" i="1"/>
  <c r="Q2289" i="1"/>
  <c r="P2290" i="1"/>
  <c r="Q2290" i="1"/>
  <c r="P2291" i="1"/>
  <c r="Q2291" i="1"/>
  <c r="P2292" i="1"/>
  <c r="Q2292" i="1"/>
  <c r="P2293" i="1"/>
  <c r="Q2293" i="1"/>
  <c r="P2294" i="1"/>
  <c r="Q2294" i="1"/>
  <c r="P2295" i="1"/>
  <c r="Q2295" i="1"/>
  <c r="P2296" i="1"/>
  <c r="Q2296" i="1"/>
  <c r="P2297" i="1"/>
  <c r="Q2297" i="1"/>
  <c r="P2298" i="1"/>
  <c r="Q2298" i="1"/>
  <c r="P2299" i="1"/>
  <c r="Q2299" i="1"/>
  <c r="P2300" i="1"/>
  <c r="Q2300" i="1"/>
  <c r="P2301" i="1"/>
  <c r="Q2301" i="1"/>
  <c r="P2302" i="1"/>
  <c r="Q2302" i="1"/>
  <c r="P2303" i="1"/>
  <c r="Q2303" i="1"/>
  <c r="P2304" i="1"/>
  <c r="Q2304" i="1"/>
  <c r="P2305" i="1"/>
  <c r="Q2305" i="1"/>
  <c r="P2306" i="1"/>
  <c r="Q2306" i="1"/>
  <c r="P2307" i="1"/>
  <c r="Q2307" i="1"/>
  <c r="P2308" i="1"/>
  <c r="Q2308" i="1"/>
  <c r="P2309" i="1"/>
  <c r="Q2309" i="1"/>
  <c r="P2310" i="1"/>
  <c r="Q2310" i="1"/>
  <c r="P2311" i="1"/>
  <c r="Q2311" i="1"/>
  <c r="P2312" i="1"/>
  <c r="Q2312" i="1"/>
  <c r="P2313" i="1"/>
  <c r="Q2313" i="1"/>
  <c r="P2314" i="1"/>
  <c r="Q2314" i="1"/>
  <c r="P2315" i="1"/>
  <c r="Q2315" i="1"/>
  <c r="P2316" i="1"/>
  <c r="Q2316" i="1"/>
  <c r="P2317" i="1"/>
  <c r="Q2317" i="1"/>
  <c r="P2318" i="1"/>
  <c r="Q2318" i="1"/>
  <c r="P2319" i="1"/>
  <c r="Q2319" i="1"/>
  <c r="P2320" i="1"/>
  <c r="Q2320" i="1"/>
  <c r="P2321" i="1"/>
  <c r="Q2321" i="1"/>
  <c r="P2322" i="1"/>
  <c r="Q2322" i="1"/>
  <c r="P2323" i="1"/>
  <c r="Q2323" i="1"/>
  <c r="P2324" i="1"/>
  <c r="Q2324" i="1"/>
  <c r="P2325" i="1"/>
  <c r="Q2325" i="1"/>
  <c r="P2326" i="1"/>
  <c r="Q2326" i="1"/>
  <c r="P2327" i="1"/>
  <c r="Q2327" i="1"/>
  <c r="P2328" i="1"/>
  <c r="Q2328" i="1"/>
  <c r="P2329" i="1"/>
  <c r="Q2329" i="1"/>
  <c r="P2330" i="1"/>
  <c r="Q2330" i="1"/>
  <c r="P2331" i="1"/>
  <c r="Q2331" i="1"/>
  <c r="P2332" i="1"/>
  <c r="Q2332" i="1"/>
  <c r="P2333" i="1"/>
  <c r="Q2333" i="1"/>
  <c r="P2334" i="1"/>
  <c r="Q2334" i="1"/>
  <c r="P2335" i="1"/>
  <c r="Q2335" i="1"/>
  <c r="P2336" i="1"/>
  <c r="Q2336" i="1"/>
  <c r="P2337" i="1"/>
  <c r="Q2337" i="1"/>
  <c r="P2338" i="1"/>
  <c r="Q2338" i="1"/>
  <c r="P2339" i="1"/>
  <c r="Q2339" i="1"/>
  <c r="P2340" i="1"/>
  <c r="Q2340" i="1"/>
  <c r="P2341" i="1"/>
  <c r="Q2341" i="1"/>
  <c r="P2342" i="1"/>
  <c r="Q2342" i="1"/>
  <c r="P2343" i="1"/>
  <c r="Q2343" i="1"/>
  <c r="P2344" i="1"/>
  <c r="Q2344" i="1"/>
  <c r="P2345" i="1"/>
  <c r="Q2345" i="1"/>
  <c r="P2346" i="1"/>
  <c r="Q2346" i="1"/>
  <c r="P2347" i="1"/>
  <c r="Q2347" i="1"/>
  <c r="P2348" i="1"/>
  <c r="Q2348" i="1"/>
  <c r="P2349" i="1"/>
  <c r="Q2349" i="1"/>
  <c r="P2350" i="1"/>
  <c r="Q2350" i="1"/>
  <c r="P2351" i="1"/>
  <c r="Q2351" i="1"/>
  <c r="P2352" i="1"/>
  <c r="Q2352" i="1"/>
  <c r="P2353" i="1"/>
  <c r="Q2353" i="1"/>
  <c r="P2354" i="1"/>
  <c r="Q2354" i="1"/>
  <c r="P2355" i="1"/>
  <c r="Q2355" i="1"/>
  <c r="P2356" i="1"/>
  <c r="Q2356" i="1"/>
  <c r="P2357" i="1"/>
  <c r="Q2357" i="1"/>
  <c r="P2358" i="1"/>
  <c r="Q2358" i="1"/>
  <c r="P2359" i="1"/>
  <c r="Q2359" i="1"/>
  <c r="P2360" i="1"/>
  <c r="Q2360" i="1"/>
  <c r="P2361" i="1"/>
  <c r="Q2361" i="1"/>
  <c r="P2362" i="1"/>
  <c r="Q2362" i="1"/>
  <c r="P2363" i="1"/>
  <c r="Q2363" i="1"/>
  <c r="P2364" i="1"/>
  <c r="Q2364" i="1"/>
  <c r="P2365" i="1"/>
  <c r="Q2365" i="1"/>
  <c r="P2366" i="1"/>
  <c r="Q2366" i="1"/>
  <c r="P2367" i="1"/>
  <c r="Q2367" i="1"/>
  <c r="P2368" i="1"/>
  <c r="Q2368" i="1"/>
  <c r="P2369" i="1"/>
  <c r="Q2369" i="1"/>
  <c r="P2370" i="1"/>
  <c r="Q2370" i="1"/>
  <c r="P2371" i="1"/>
  <c r="Q2371" i="1"/>
  <c r="P2372" i="1"/>
  <c r="Q2372" i="1"/>
  <c r="P2373" i="1"/>
  <c r="Q2373" i="1"/>
  <c r="P2374" i="1"/>
  <c r="Q2374" i="1"/>
  <c r="P2375" i="1"/>
  <c r="Q2375" i="1"/>
  <c r="P2376" i="1"/>
  <c r="Q2376" i="1"/>
  <c r="P2377" i="1"/>
  <c r="Q2377" i="1"/>
  <c r="P2378" i="1"/>
  <c r="Q2378" i="1"/>
  <c r="P2379" i="1"/>
  <c r="Q2379" i="1"/>
  <c r="P2380" i="1"/>
  <c r="Q2380" i="1"/>
  <c r="P2381" i="1"/>
  <c r="Q2381" i="1"/>
  <c r="P2382" i="1"/>
  <c r="Q2382" i="1"/>
  <c r="P2383" i="1"/>
  <c r="Q2383" i="1"/>
  <c r="P2384" i="1"/>
  <c r="Q2384" i="1"/>
  <c r="P2385" i="1"/>
  <c r="Q2385" i="1"/>
  <c r="P2386" i="1"/>
  <c r="Q2386" i="1"/>
  <c r="P2387" i="1"/>
  <c r="Q2387" i="1"/>
  <c r="P2388" i="1"/>
  <c r="Q2388" i="1"/>
  <c r="P2389" i="1"/>
  <c r="Q2389" i="1"/>
  <c r="P2390" i="1"/>
  <c r="Q2390" i="1"/>
  <c r="P2391" i="1"/>
  <c r="Q2391" i="1"/>
  <c r="P2392" i="1"/>
  <c r="Q2392" i="1"/>
  <c r="P2393" i="1"/>
  <c r="Q2393" i="1"/>
  <c r="P2394" i="1"/>
  <c r="Q2394" i="1"/>
  <c r="P2395" i="1"/>
  <c r="Q2395" i="1"/>
  <c r="P2396" i="1"/>
  <c r="Q2396" i="1"/>
  <c r="P2397" i="1"/>
  <c r="Q2397" i="1"/>
  <c r="P2398" i="1"/>
  <c r="Q2398" i="1"/>
  <c r="P2399" i="1"/>
  <c r="Q2399" i="1"/>
  <c r="P2400" i="1"/>
  <c r="Q2400" i="1"/>
  <c r="P2401" i="1"/>
  <c r="Q2401" i="1"/>
  <c r="P2402" i="1"/>
  <c r="Q2402" i="1"/>
  <c r="P2403" i="1"/>
  <c r="Q2403" i="1"/>
  <c r="P2404" i="1"/>
  <c r="Q2404" i="1"/>
  <c r="P2405" i="1"/>
  <c r="Q2405" i="1"/>
  <c r="P2406" i="1"/>
  <c r="Q2406" i="1"/>
  <c r="P2407" i="1"/>
  <c r="Q2407" i="1"/>
  <c r="P2408" i="1"/>
  <c r="Q2408" i="1"/>
  <c r="P2409" i="1"/>
  <c r="Q2409" i="1"/>
  <c r="P2410" i="1"/>
  <c r="Q2410" i="1"/>
  <c r="P2411" i="1"/>
  <c r="Q2411" i="1"/>
  <c r="P2412" i="1"/>
  <c r="Q2412" i="1"/>
  <c r="P2413" i="1"/>
  <c r="Q2413" i="1"/>
  <c r="P2414" i="1"/>
  <c r="Q2414" i="1"/>
  <c r="P2415" i="1"/>
  <c r="Q2415" i="1"/>
  <c r="P2416" i="1"/>
  <c r="Q2416" i="1"/>
  <c r="P2417" i="1"/>
  <c r="Q2417" i="1"/>
  <c r="P2418" i="1"/>
  <c r="Q2418" i="1"/>
  <c r="P2419" i="1"/>
  <c r="Q2419" i="1"/>
  <c r="P2420" i="1"/>
  <c r="Q2420" i="1"/>
  <c r="P2421" i="1"/>
  <c r="Q2421" i="1"/>
  <c r="P2422" i="1"/>
  <c r="Q2422" i="1"/>
  <c r="P2423" i="1"/>
  <c r="Q2423" i="1"/>
  <c r="P2424" i="1"/>
  <c r="Q2424" i="1"/>
  <c r="P2425" i="1"/>
  <c r="Q2425" i="1"/>
  <c r="P2426" i="1"/>
  <c r="Q2426" i="1"/>
  <c r="P2427" i="1"/>
  <c r="Q2427" i="1"/>
  <c r="P2428" i="1"/>
  <c r="Q2428" i="1"/>
  <c r="P2429" i="1"/>
  <c r="Q2429" i="1"/>
  <c r="P2430" i="1"/>
  <c r="Q2430" i="1"/>
  <c r="P2431" i="1"/>
  <c r="Q2431" i="1"/>
  <c r="P2432" i="1"/>
  <c r="Q2432" i="1"/>
  <c r="P2433" i="1"/>
  <c r="Q2433" i="1"/>
  <c r="P2434" i="1"/>
  <c r="Q2434" i="1"/>
  <c r="P2435" i="1"/>
  <c r="Q2435" i="1"/>
  <c r="P2436" i="1"/>
  <c r="Q2436" i="1"/>
  <c r="P2437" i="1"/>
  <c r="Q2437" i="1"/>
  <c r="P2438" i="1"/>
  <c r="Q2438" i="1"/>
  <c r="P2439" i="1"/>
  <c r="Q2439" i="1"/>
  <c r="P2440" i="1"/>
  <c r="Q2440" i="1"/>
  <c r="P2441" i="1"/>
  <c r="Q2441" i="1"/>
  <c r="P2442" i="1"/>
  <c r="Q2442" i="1"/>
  <c r="P2443" i="1"/>
  <c r="Q2443" i="1"/>
  <c r="P2444" i="1"/>
  <c r="Q2444" i="1"/>
  <c r="P2445" i="1"/>
  <c r="Q2445" i="1"/>
  <c r="P2446" i="1"/>
  <c r="Q2446" i="1"/>
  <c r="P2447" i="1"/>
  <c r="Q2447" i="1"/>
  <c r="P2448" i="1"/>
  <c r="Q2448" i="1"/>
  <c r="P2449" i="1"/>
  <c r="Q2449" i="1"/>
  <c r="P2450" i="1"/>
  <c r="Q2450" i="1"/>
  <c r="P2451" i="1"/>
  <c r="Q2451" i="1"/>
  <c r="P2452" i="1"/>
  <c r="Q2452" i="1"/>
  <c r="P2453" i="1"/>
  <c r="Q2453" i="1"/>
  <c r="P2454" i="1"/>
  <c r="Q2454" i="1"/>
  <c r="P2455" i="1"/>
  <c r="Q2455" i="1"/>
  <c r="P2456" i="1"/>
  <c r="Q2456" i="1"/>
  <c r="P2457" i="1"/>
  <c r="Q2457" i="1"/>
  <c r="P2458" i="1"/>
  <c r="Q2458" i="1"/>
  <c r="P2459" i="1"/>
  <c r="Q2459" i="1"/>
  <c r="P2460" i="1"/>
  <c r="Q2460" i="1"/>
  <c r="P2461" i="1"/>
  <c r="Q2461" i="1"/>
  <c r="P2462" i="1"/>
  <c r="Q2462" i="1"/>
  <c r="P2463" i="1"/>
  <c r="Q2463" i="1"/>
  <c r="P2464" i="1"/>
  <c r="Q2464" i="1"/>
  <c r="P2465" i="1"/>
  <c r="Q2465" i="1"/>
  <c r="P2466" i="1"/>
  <c r="Q2466" i="1"/>
  <c r="P2467" i="1"/>
  <c r="Q2467" i="1"/>
  <c r="P2468" i="1"/>
  <c r="Q2468" i="1"/>
  <c r="P2469" i="1"/>
  <c r="Q2469" i="1"/>
  <c r="P2470" i="1"/>
  <c r="Q2470" i="1"/>
  <c r="P2471" i="1"/>
  <c r="Q2471" i="1"/>
  <c r="P2472" i="1"/>
  <c r="Q2472" i="1"/>
  <c r="P2473" i="1"/>
  <c r="Q2473" i="1"/>
  <c r="P2474" i="1"/>
  <c r="Q2474" i="1"/>
  <c r="P2475" i="1"/>
  <c r="Q2475" i="1"/>
  <c r="P2476" i="1"/>
  <c r="Q2476" i="1"/>
  <c r="P2477" i="1"/>
  <c r="Q2477" i="1"/>
  <c r="P2478" i="1"/>
  <c r="Q2478" i="1"/>
  <c r="P2479" i="1"/>
  <c r="Q2479" i="1"/>
  <c r="P2480" i="1"/>
  <c r="Q2480" i="1"/>
  <c r="P2481" i="1"/>
  <c r="Q2481" i="1"/>
  <c r="P2482" i="1"/>
  <c r="Q2482" i="1"/>
  <c r="P2483" i="1"/>
  <c r="Q2483" i="1"/>
  <c r="P2484" i="1"/>
  <c r="Q2484" i="1"/>
  <c r="P2485" i="1"/>
  <c r="Q2485" i="1"/>
  <c r="P2486" i="1"/>
  <c r="Q2486" i="1"/>
  <c r="P2487" i="1"/>
  <c r="Q2487" i="1"/>
  <c r="P2488" i="1"/>
  <c r="Q2488" i="1"/>
  <c r="P2489" i="1"/>
  <c r="Q2489" i="1"/>
  <c r="P2490" i="1"/>
  <c r="Q2490" i="1"/>
  <c r="P2491" i="1"/>
  <c r="Q2491" i="1"/>
  <c r="P2492" i="1"/>
  <c r="Q2492" i="1"/>
  <c r="P2493" i="1"/>
  <c r="Q2493" i="1"/>
  <c r="P2494" i="1"/>
  <c r="Q2494" i="1"/>
  <c r="P2495" i="1"/>
  <c r="Q2495" i="1"/>
  <c r="P2496" i="1"/>
  <c r="Q2496" i="1"/>
  <c r="P2497" i="1"/>
  <c r="Q2497" i="1"/>
  <c r="P2498" i="1"/>
  <c r="Q2498" i="1"/>
  <c r="P2499" i="1"/>
  <c r="Q2499" i="1"/>
  <c r="P2500" i="1"/>
  <c r="Q2500" i="1"/>
  <c r="P2501" i="1"/>
  <c r="Q2501" i="1"/>
  <c r="P2502" i="1"/>
  <c r="Q2502" i="1"/>
  <c r="P2503" i="1"/>
  <c r="Q2503" i="1"/>
  <c r="P2504" i="1"/>
  <c r="Q2504" i="1"/>
  <c r="P2505" i="1"/>
  <c r="Q2505" i="1"/>
  <c r="P2506" i="1"/>
  <c r="Q2506" i="1"/>
  <c r="P2507" i="1"/>
  <c r="Q2507" i="1"/>
  <c r="P2508" i="1"/>
  <c r="Q2508" i="1"/>
  <c r="P2509" i="1"/>
  <c r="Q2509" i="1"/>
  <c r="P2510" i="1"/>
  <c r="Q2510" i="1"/>
  <c r="P2511" i="1"/>
  <c r="Q2511" i="1"/>
  <c r="P2512" i="1"/>
  <c r="Q2512" i="1"/>
  <c r="P2513" i="1"/>
  <c r="Q2513" i="1"/>
  <c r="P2514" i="1"/>
  <c r="Q2514" i="1"/>
  <c r="P2515" i="1"/>
  <c r="Q2515" i="1"/>
  <c r="P2516" i="1"/>
  <c r="Q2516" i="1"/>
  <c r="P2517" i="1"/>
  <c r="Q2517" i="1"/>
  <c r="P2518" i="1"/>
  <c r="Q2518" i="1"/>
  <c r="P2519" i="1"/>
  <c r="Q2519" i="1"/>
  <c r="P2520" i="1"/>
  <c r="Q2520" i="1"/>
  <c r="P2521" i="1"/>
  <c r="Q2521" i="1"/>
  <c r="P2522" i="1"/>
  <c r="Q2522" i="1"/>
  <c r="P2523" i="1"/>
  <c r="Q2523" i="1"/>
  <c r="P2524" i="1"/>
  <c r="Q2524" i="1"/>
  <c r="P2525" i="1"/>
  <c r="Q2525" i="1"/>
  <c r="P2526" i="1"/>
  <c r="Q2526" i="1"/>
  <c r="P2527" i="1"/>
  <c r="Q2527" i="1"/>
  <c r="P2528" i="1"/>
  <c r="Q2528" i="1"/>
  <c r="P2529" i="1"/>
  <c r="Q2529" i="1"/>
  <c r="P2530" i="1"/>
  <c r="Q2530" i="1"/>
  <c r="P2531" i="1"/>
  <c r="Q2531" i="1"/>
  <c r="P2532" i="1"/>
  <c r="Q2532" i="1"/>
  <c r="P2533" i="1"/>
  <c r="Q2533" i="1"/>
  <c r="P2534" i="1"/>
  <c r="Q2534" i="1"/>
  <c r="P2535" i="1"/>
  <c r="Q2535" i="1"/>
  <c r="P2536" i="1"/>
  <c r="Q2536" i="1"/>
  <c r="P2537" i="1"/>
  <c r="Q2537" i="1"/>
  <c r="P2538" i="1"/>
  <c r="Q2538" i="1"/>
  <c r="P2539" i="1"/>
  <c r="Q2539" i="1"/>
  <c r="P2540" i="1"/>
  <c r="Q2540" i="1"/>
  <c r="P2541" i="1"/>
  <c r="Q2541" i="1"/>
  <c r="P2542" i="1"/>
  <c r="Q2542" i="1"/>
  <c r="P2543" i="1"/>
  <c r="Q2543" i="1"/>
  <c r="P2544" i="1"/>
  <c r="Q2544" i="1"/>
  <c r="P2545" i="1"/>
  <c r="Q2545" i="1"/>
  <c r="P2546" i="1"/>
  <c r="Q2546" i="1"/>
  <c r="P2547" i="1"/>
  <c r="Q2547" i="1"/>
  <c r="P2548" i="1"/>
  <c r="Q2548" i="1"/>
  <c r="P2549" i="1"/>
  <c r="Q2549" i="1"/>
  <c r="P2550" i="1"/>
  <c r="Q2550" i="1"/>
  <c r="P2551" i="1"/>
  <c r="Q2551" i="1"/>
  <c r="P2552" i="1"/>
  <c r="Q2552" i="1"/>
  <c r="P2553" i="1"/>
  <c r="Q2553" i="1"/>
  <c r="P2554" i="1"/>
  <c r="Q2554" i="1"/>
  <c r="P2555" i="1"/>
  <c r="Q2555" i="1"/>
  <c r="P2556" i="1"/>
  <c r="Q2556" i="1"/>
  <c r="P2557" i="1"/>
  <c r="Q2557" i="1"/>
  <c r="P2558" i="1"/>
  <c r="Q2558" i="1"/>
  <c r="P2559" i="1"/>
  <c r="Q2559" i="1"/>
  <c r="P2560" i="1"/>
  <c r="Q2560" i="1"/>
  <c r="P2561" i="1"/>
  <c r="Q2561" i="1"/>
  <c r="P2562" i="1"/>
  <c r="Q2562" i="1"/>
  <c r="P2563" i="1"/>
  <c r="Q2563" i="1"/>
  <c r="P2564" i="1"/>
  <c r="Q2564" i="1"/>
  <c r="P2565" i="1"/>
  <c r="Q2565" i="1"/>
  <c r="P2566" i="1"/>
  <c r="Q2566" i="1"/>
  <c r="P2567" i="1"/>
  <c r="Q2567" i="1"/>
  <c r="P2568" i="1"/>
  <c r="Q2568" i="1"/>
  <c r="P2569" i="1"/>
  <c r="Q2569" i="1"/>
  <c r="P2570" i="1"/>
  <c r="Q2570" i="1"/>
  <c r="P2571" i="1"/>
  <c r="Q2571" i="1"/>
  <c r="P2572" i="1"/>
  <c r="Q2572" i="1"/>
  <c r="P2573" i="1"/>
  <c r="Q2573" i="1"/>
  <c r="P2574" i="1"/>
  <c r="Q2574" i="1"/>
  <c r="P2575" i="1"/>
  <c r="Q2575" i="1"/>
  <c r="P2576" i="1"/>
  <c r="Q2576" i="1"/>
  <c r="P2577" i="1"/>
  <c r="Q2577" i="1"/>
  <c r="P2578" i="1"/>
  <c r="Q2578" i="1"/>
  <c r="P2579" i="1"/>
  <c r="Q2579" i="1"/>
  <c r="P2580" i="1"/>
  <c r="Q2580" i="1"/>
  <c r="P2581" i="1"/>
  <c r="Q2581" i="1"/>
  <c r="P2582" i="1"/>
  <c r="Q2582" i="1"/>
  <c r="P2583" i="1"/>
  <c r="Q2583" i="1"/>
  <c r="P2584" i="1"/>
  <c r="Q2584" i="1"/>
  <c r="P2585" i="1"/>
  <c r="Q2585" i="1"/>
  <c r="P2586" i="1"/>
  <c r="Q2586" i="1"/>
  <c r="P2587" i="1"/>
  <c r="Q2587" i="1"/>
  <c r="P2588" i="1"/>
  <c r="Q2588" i="1"/>
  <c r="P2589" i="1"/>
  <c r="Q2589" i="1"/>
  <c r="P2590" i="1"/>
  <c r="Q2590" i="1"/>
  <c r="P2591" i="1"/>
  <c r="Q2591" i="1"/>
  <c r="P2592" i="1"/>
  <c r="Q2592" i="1"/>
  <c r="P2593" i="1"/>
  <c r="Q2593" i="1"/>
  <c r="P2594" i="1"/>
  <c r="Q2594" i="1"/>
  <c r="P2595" i="1"/>
  <c r="Q2595" i="1"/>
  <c r="P2596" i="1"/>
  <c r="Q2596" i="1"/>
  <c r="P2597" i="1"/>
  <c r="Q2597" i="1"/>
  <c r="P2598" i="1"/>
  <c r="Q2598" i="1"/>
  <c r="P2599" i="1"/>
  <c r="Q2599" i="1"/>
  <c r="P2600" i="1"/>
  <c r="Q2600" i="1"/>
  <c r="P2601" i="1"/>
  <c r="Q2601" i="1"/>
  <c r="P2602" i="1"/>
  <c r="Q2602" i="1"/>
  <c r="P2603" i="1"/>
  <c r="Q2603" i="1"/>
  <c r="P2604" i="1"/>
  <c r="Q2604" i="1"/>
  <c r="P2605" i="1"/>
  <c r="Q2605" i="1"/>
  <c r="P2606" i="1"/>
  <c r="Q2606" i="1"/>
  <c r="P2607" i="1"/>
  <c r="Q2607" i="1"/>
  <c r="P2608" i="1"/>
  <c r="Q2608" i="1"/>
  <c r="P2609" i="1"/>
  <c r="Q2609" i="1"/>
  <c r="P2610" i="1"/>
  <c r="Q2610" i="1"/>
  <c r="P2611" i="1"/>
  <c r="Q2611" i="1"/>
  <c r="P2612" i="1"/>
  <c r="Q2612" i="1"/>
  <c r="P2613" i="1"/>
  <c r="Q2613" i="1"/>
  <c r="P2614" i="1"/>
  <c r="Q2614" i="1"/>
  <c r="P2615" i="1"/>
  <c r="Q2615" i="1"/>
  <c r="P2616" i="1"/>
  <c r="Q2616" i="1"/>
  <c r="P2617" i="1"/>
  <c r="Q2617" i="1"/>
  <c r="P2618" i="1"/>
  <c r="Q2618" i="1"/>
  <c r="P2619" i="1"/>
  <c r="Q2619" i="1"/>
  <c r="P2620" i="1"/>
  <c r="Q2620" i="1"/>
  <c r="P2621" i="1"/>
  <c r="Q2621" i="1"/>
  <c r="P2622" i="1"/>
  <c r="Q2622" i="1"/>
  <c r="P2623" i="1"/>
  <c r="Q2623" i="1"/>
  <c r="P2624" i="1"/>
  <c r="Q2624" i="1"/>
  <c r="P2625" i="1"/>
  <c r="Q2625" i="1"/>
  <c r="P2626" i="1"/>
  <c r="Q2626" i="1"/>
  <c r="P2627" i="1"/>
  <c r="Q2627" i="1"/>
  <c r="P2628" i="1"/>
  <c r="Q2628" i="1"/>
  <c r="P2629" i="1"/>
  <c r="Q2629" i="1"/>
  <c r="P2630" i="1"/>
  <c r="Q2630" i="1"/>
  <c r="P2631" i="1"/>
  <c r="Q2631" i="1"/>
  <c r="P2632" i="1"/>
  <c r="Q2632" i="1"/>
  <c r="P2633" i="1"/>
  <c r="Q2633" i="1"/>
  <c r="P2634" i="1"/>
  <c r="Q2634" i="1"/>
  <c r="P2635" i="1"/>
  <c r="Q2635" i="1"/>
  <c r="P2636" i="1"/>
  <c r="Q2636" i="1"/>
  <c r="P2637" i="1"/>
  <c r="Q2637" i="1"/>
  <c r="P2638" i="1"/>
  <c r="Q2638" i="1"/>
  <c r="P2639" i="1"/>
  <c r="Q2639" i="1"/>
  <c r="P2640" i="1"/>
  <c r="Q2640" i="1"/>
  <c r="P2641" i="1"/>
  <c r="Q2641" i="1"/>
  <c r="P2642" i="1"/>
  <c r="Q2642" i="1"/>
  <c r="P2643" i="1"/>
  <c r="Q2643" i="1"/>
  <c r="P2644" i="1"/>
  <c r="Q2644" i="1"/>
  <c r="P2645" i="1"/>
  <c r="Q2645" i="1"/>
  <c r="P2646" i="1"/>
  <c r="Q2646" i="1"/>
  <c r="P2647" i="1"/>
  <c r="Q2647" i="1"/>
  <c r="P2648" i="1"/>
  <c r="Q2648" i="1"/>
  <c r="P2649" i="1"/>
  <c r="Q2649" i="1"/>
  <c r="P2650" i="1"/>
  <c r="Q2650" i="1"/>
  <c r="P2651" i="1"/>
  <c r="Q2651" i="1"/>
  <c r="P2652" i="1"/>
  <c r="Q2652" i="1"/>
  <c r="P2653" i="1"/>
  <c r="Q2653" i="1"/>
  <c r="P2654" i="1"/>
  <c r="Q2654" i="1"/>
  <c r="P2655" i="1"/>
  <c r="Q2655" i="1"/>
  <c r="P2656" i="1"/>
  <c r="Q2656" i="1"/>
  <c r="P2657" i="1"/>
  <c r="Q2657" i="1"/>
  <c r="P2658" i="1"/>
  <c r="Q2658" i="1"/>
  <c r="P2659" i="1"/>
  <c r="Q2659" i="1"/>
  <c r="P2660" i="1"/>
  <c r="Q2660" i="1"/>
  <c r="P2661" i="1"/>
  <c r="Q2661" i="1"/>
  <c r="P2662" i="1"/>
  <c r="Q2662" i="1"/>
  <c r="P2663" i="1"/>
  <c r="Q2663" i="1"/>
  <c r="P2664" i="1"/>
  <c r="Q2664" i="1"/>
  <c r="P2665" i="1"/>
  <c r="Q2665" i="1"/>
  <c r="P2666" i="1"/>
  <c r="Q2666" i="1"/>
  <c r="P2667" i="1"/>
  <c r="Q2667" i="1"/>
  <c r="P2668" i="1"/>
  <c r="Q2668" i="1"/>
  <c r="P2669" i="1"/>
  <c r="Q2669" i="1"/>
  <c r="P2670" i="1"/>
  <c r="Q2670" i="1"/>
  <c r="P2671" i="1"/>
  <c r="Q2671" i="1"/>
  <c r="P2672" i="1"/>
  <c r="Q2672" i="1"/>
  <c r="P2673" i="1"/>
  <c r="Q2673" i="1"/>
  <c r="P2674" i="1"/>
  <c r="Q2674" i="1"/>
  <c r="P2675" i="1"/>
  <c r="Q2675" i="1"/>
  <c r="P2676" i="1"/>
  <c r="Q2676" i="1"/>
  <c r="P2677" i="1"/>
  <c r="Q2677" i="1"/>
  <c r="P2678" i="1"/>
  <c r="Q2678" i="1"/>
  <c r="P2679" i="1"/>
  <c r="Q2679" i="1"/>
  <c r="P2680" i="1"/>
  <c r="Q2680" i="1"/>
  <c r="P2681" i="1"/>
  <c r="Q2681" i="1"/>
  <c r="P2682" i="1"/>
  <c r="Q2682" i="1"/>
  <c r="P2683" i="1"/>
  <c r="Q2683" i="1"/>
  <c r="P2684" i="1"/>
  <c r="Q2684" i="1"/>
  <c r="P2685" i="1"/>
  <c r="Q2685" i="1"/>
  <c r="P2686" i="1"/>
  <c r="Q2686" i="1"/>
  <c r="P2687" i="1"/>
  <c r="Q2687" i="1"/>
  <c r="P2688" i="1"/>
  <c r="Q2688" i="1"/>
  <c r="P2689" i="1"/>
  <c r="Q2689" i="1"/>
  <c r="P2690" i="1"/>
  <c r="Q2690" i="1"/>
  <c r="P2691" i="1"/>
  <c r="Q2691" i="1"/>
  <c r="P2692" i="1"/>
  <c r="Q2692" i="1"/>
  <c r="P2693" i="1"/>
  <c r="Q2693" i="1"/>
  <c r="P2694" i="1"/>
  <c r="Q2694" i="1"/>
  <c r="P2695" i="1"/>
  <c r="Q2695" i="1"/>
  <c r="P2696" i="1"/>
  <c r="Q2696" i="1"/>
  <c r="P2697" i="1"/>
  <c r="Q2697" i="1"/>
  <c r="P2698" i="1"/>
  <c r="Q2698" i="1"/>
  <c r="P2699" i="1"/>
  <c r="Q2699" i="1"/>
  <c r="P2700" i="1"/>
  <c r="Q2700" i="1"/>
  <c r="P2701" i="1"/>
  <c r="Q2701" i="1"/>
  <c r="P2702" i="1"/>
  <c r="Q2702" i="1"/>
  <c r="P2703" i="1"/>
  <c r="Q2703" i="1"/>
  <c r="P2704" i="1"/>
  <c r="Q2704" i="1"/>
  <c r="P2705" i="1"/>
  <c r="Q2705" i="1"/>
  <c r="P2706" i="1"/>
  <c r="Q2706" i="1"/>
  <c r="P2707" i="1"/>
  <c r="Q2707" i="1"/>
  <c r="P2708" i="1"/>
  <c r="Q2708" i="1"/>
  <c r="P2709" i="1"/>
  <c r="Q2709" i="1"/>
  <c r="P2710" i="1"/>
  <c r="Q2710" i="1"/>
  <c r="P2711" i="1"/>
  <c r="Q2711" i="1"/>
  <c r="P2712" i="1"/>
  <c r="Q2712" i="1"/>
  <c r="P2713" i="1"/>
  <c r="Q2713" i="1"/>
  <c r="P2714" i="1"/>
  <c r="Q2714" i="1"/>
  <c r="P2715" i="1"/>
  <c r="Q2715" i="1"/>
  <c r="P2716" i="1"/>
  <c r="Q2716" i="1"/>
  <c r="P2717" i="1"/>
  <c r="Q2717" i="1"/>
  <c r="P2718" i="1"/>
  <c r="Q2718" i="1"/>
  <c r="P2719" i="1"/>
  <c r="Q2719" i="1"/>
  <c r="P2720" i="1"/>
  <c r="Q2720" i="1"/>
  <c r="P2721" i="1"/>
  <c r="Q2721" i="1"/>
  <c r="P2722" i="1"/>
  <c r="Q2722" i="1"/>
  <c r="P2723" i="1"/>
  <c r="Q2723" i="1"/>
  <c r="P2724" i="1"/>
  <c r="Q2724" i="1"/>
  <c r="P2725" i="1"/>
  <c r="Q2725" i="1"/>
  <c r="P2726" i="1"/>
  <c r="Q2726" i="1"/>
  <c r="P2727" i="1"/>
  <c r="Q2727" i="1"/>
  <c r="P2728" i="1"/>
  <c r="Q2728" i="1"/>
  <c r="P2729" i="1"/>
  <c r="Q2729" i="1"/>
  <c r="P2730" i="1"/>
  <c r="Q2730" i="1"/>
  <c r="P2731" i="1"/>
  <c r="Q2731" i="1"/>
  <c r="P2732" i="1"/>
  <c r="Q2732" i="1"/>
  <c r="P2733" i="1"/>
  <c r="Q2733" i="1"/>
  <c r="P2734" i="1"/>
  <c r="Q2734" i="1"/>
  <c r="P2735" i="1"/>
  <c r="Q2735" i="1"/>
  <c r="P2736" i="1"/>
  <c r="Q2736" i="1"/>
  <c r="P2737" i="1"/>
  <c r="Q2737" i="1"/>
  <c r="P2738" i="1"/>
  <c r="Q2738" i="1"/>
  <c r="P2739" i="1"/>
  <c r="Q2739" i="1"/>
  <c r="P2740" i="1"/>
  <c r="Q2740" i="1"/>
  <c r="P2741" i="1"/>
  <c r="Q2741" i="1"/>
  <c r="P2742" i="1"/>
  <c r="Q2742" i="1"/>
  <c r="P2743" i="1"/>
  <c r="Q2743" i="1"/>
  <c r="P2744" i="1"/>
  <c r="Q2744" i="1"/>
  <c r="P2745" i="1"/>
  <c r="Q2745" i="1"/>
  <c r="P2746" i="1"/>
  <c r="Q2746" i="1"/>
  <c r="P2747" i="1"/>
  <c r="Q2747" i="1"/>
  <c r="P2748" i="1"/>
  <c r="Q2748" i="1"/>
  <c r="P2749" i="1"/>
  <c r="Q2749" i="1"/>
  <c r="P2750" i="1"/>
  <c r="Q2750" i="1"/>
  <c r="P2751" i="1"/>
  <c r="Q2751" i="1"/>
  <c r="P2752" i="1"/>
  <c r="Q2752" i="1"/>
  <c r="P2753" i="1"/>
  <c r="Q2753" i="1"/>
  <c r="P2754" i="1"/>
  <c r="Q2754" i="1"/>
  <c r="P2755" i="1"/>
  <c r="Q2755" i="1"/>
  <c r="P2756" i="1"/>
  <c r="Q2756" i="1"/>
  <c r="P2757" i="1"/>
  <c r="Q2757" i="1"/>
  <c r="P2758" i="1"/>
  <c r="Q2758" i="1"/>
  <c r="P2759" i="1"/>
  <c r="Q2759" i="1"/>
  <c r="P2760" i="1"/>
  <c r="Q2760" i="1"/>
  <c r="P2761" i="1"/>
  <c r="Q2761" i="1"/>
  <c r="P2762" i="1"/>
  <c r="Q2762" i="1"/>
  <c r="P2763" i="1"/>
  <c r="Q2763" i="1"/>
  <c r="P2764" i="1"/>
  <c r="Q2764" i="1"/>
  <c r="P2765" i="1"/>
  <c r="Q2765" i="1"/>
  <c r="P2766" i="1"/>
  <c r="Q2766" i="1"/>
  <c r="P2767" i="1"/>
  <c r="Q2767" i="1"/>
  <c r="P2768" i="1"/>
  <c r="Q2768" i="1"/>
  <c r="P2769" i="1"/>
  <c r="Q2769" i="1"/>
  <c r="P2770" i="1"/>
  <c r="Q2770" i="1"/>
  <c r="P2771" i="1"/>
  <c r="Q2771" i="1"/>
  <c r="P2772" i="1"/>
  <c r="Q2772" i="1"/>
  <c r="P2773" i="1"/>
  <c r="Q2773" i="1"/>
  <c r="P2774" i="1"/>
  <c r="Q2774" i="1"/>
  <c r="P2775" i="1"/>
  <c r="Q2775" i="1"/>
  <c r="P2776" i="1"/>
  <c r="Q2776" i="1"/>
  <c r="P2777" i="1"/>
  <c r="Q2777" i="1"/>
  <c r="P2778" i="1"/>
  <c r="Q2778" i="1"/>
  <c r="P2779" i="1"/>
  <c r="Q2779" i="1"/>
  <c r="P2780" i="1"/>
  <c r="Q2780" i="1"/>
  <c r="P2781" i="1"/>
  <c r="Q2781" i="1"/>
  <c r="P2782" i="1"/>
  <c r="Q2782" i="1"/>
  <c r="P2783" i="1"/>
  <c r="Q2783" i="1"/>
  <c r="P2784" i="1"/>
  <c r="Q2784" i="1"/>
  <c r="P2785" i="1"/>
  <c r="Q2785" i="1"/>
  <c r="P2786" i="1"/>
  <c r="Q2786" i="1"/>
  <c r="P2787" i="1"/>
  <c r="Q2787" i="1"/>
  <c r="P2788" i="1"/>
  <c r="Q2788" i="1"/>
  <c r="P2789" i="1"/>
  <c r="Q2789" i="1"/>
  <c r="P2790" i="1"/>
  <c r="Q2790" i="1"/>
  <c r="P2791" i="1"/>
  <c r="Q2791" i="1"/>
  <c r="P2792" i="1"/>
  <c r="Q2792" i="1"/>
  <c r="P2793" i="1"/>
  <c r="Q2793" i="1"/>
  <c r="P2794" i="1"/>
  <c r="Q2794" i="1"/>
  <c r="P2795" i="1"/>
  <c r="Q2795" i="1"/>
  <c r="P2796" i="1"/>
  <c r="Q2796" i="1"/>
  <c r="P2797" i="1"/>
  <c r="Q2797" i="1"/>
  <c r="P2798" i="1"/>
  <c r="Q2798" i="1"/>
  <c r="P2799" i="1"/>
  <c r="Q2799" i="1"/>
  <c r="P2800" i="1"/>
  <c r="Q2800" i="1"/>
  <c r="P2801" i="1"/>
  <c r="Q2801" i="1"/>
  <c r="P2802" i="1"/>
  <c r="Q2802" i="1"/>
  <c r="P2803" i="1"/>
  <c r="Q2803" i="1"/>
  <c r="P2804" i="1"/>
  <c r="Q2804" i="1"/>
  <c r="P2805" i="1"/>
  <c r="Q2805" i="1"/>
  <c r="P2806" i="1"/>
  <c r="Q2806" i="1"/>
  <c r="P2807" i="1"/>
  <c r="Q2807" i="1"/>
  <c r="P2808" i="1"/>
  <c r="Q2808" i="1"/>
  <c r="P2809" i="1"/>
  <c r="Q2809" i="1"/>
  <c r="P2810" i="1"/>
  <c r="Q2810" i="1"/>
  <c r="P2811" i="1"/>
  <c r="Q2811" i="1"/>
  <c r="P2812" i="1"/>
  <c r="Q2812" i="1"/>
  <c r="P2813" i="1"/>
  <c r="Q2813" i="1"/>
  <c r="P2814" i="1"/>
  <c r="Q2814" i="1"/>
  <c r="P2815" i="1"/>
  <c r="Q2815" i="1"/>
  <c r="P2816" i="1"/>
  <c r="Q2816" i="1"/>
  <c r="P2817" i="1"/>
  <c r="Q2817" i="1"/>
  <c r="P2818" i="1"/>
  <c r="Q2818" i="1"/>
  <c r="P2819" i="1"/>
  <c r="Q2819" i="1"/>
  <c r="P2820" i="1"/>
  <c r="Q2820" i="1"/>
  <c r="P2821" i="1"/>
  <c r="Q2821" i="1"/>
  <c r="P2822" i="1"/>
  <c r="Q2822" i="1"/>
  <c r="P2823" i="1"/>
  <c r="Q2823" i="1"/>
  <c r="P2824" i="1"/>
  <c r="Q2824" i="1"/>
  <c r="P2825" i="1"/>
  <c r="Q2825" i="1"/>
  <c r="P2826" i="1"/>
  <c r="Q2826" i="1"/>
  <c r="P2827" i="1"/>
  <c r="Q2827" i="1"/>
  <c r="P2828" i="1"/>
  <c r="Q2828" i="1"/>
  <c r="P2829" i="1"/>
  <c r="Q2829" i="1"/>
  <c r="P2830" i="1"/>
  <c r="Q2830" i="1"/>
  <c r="P2831" i="1"/>
  <c r="Q2831" i="1"/>
  <c r="P2832" i="1"/>
  <c r="Q2832" i="1"/>
  <c r="P2833" i="1"/>
  <c r="Q2833" i="1"/>
  <c r="P2834" i="1"/>
  <c r="Q2834" i="1"/>
  <c r="P2835" i="1"/>
  <c r="Q2835" i="1"/>
  <c r="P2836" i="1"/>
  <c r="Q2836" i="1"/>
  <c r="P2837" i="1"/>
  <c r="Q2837" i="1"/>
  <c r="P2838" i="1"/>
  <c r="Q2838" i="1"/>
  <c r="P2839" i="1"/>
  <c r="Q2839" i="1"/>
  <c r="P2840" i="1"/>
  <c r="Q2840" i="1"/>
  <c r="P2841" i="1"/>
  <c r="Q2841" i="1"/>
  <c r="P2842" i="1"/>
  <c r="Q2842" i="1"/>
  <c r="P2843" i="1"/>
  <c r="Q2843" i="1"/>
  <c r="P2844" i="1"/>
  <c r="Q2844" i="1"/>
  <c r="P2845" i="1"/>
  <c r="Q2845" i="1"/>
  <c r="P2846" i="1"/>
  <c r="Q2846" i="1"/>
  <c r="P2847" i="1"/>
  <c r="Q2847" i="1"/>
  <c r="P2848" i="1"/>
  <c r="Q2848" i="1"/>
  <c r="P2849" i="1"/>
  <c r="Q2849" i="1"/>
  <c r="P2850" i="1"/>
  <c r="Q2850" i="1"/>
  <c r="P2851" i="1"/>
  <c r="Q2851" i="1"/>
  <c r="P2852" i="1"/>
  <c r="Q2852" i="1"/>
  <c r="P2853" i="1"/>
  <c r="Q2853" i="1"/>
  <c r="P2854" i="1"/>
  <c r="Q2854" i="1"/>
  <c r="P2855" i="1"/>
  <c r="Q2855" i="1"/>
  <c r="P2856" i="1"/>
  <c r="Q2856" i="1"/>
  <c r="P2857" i="1"/>
  <c r="Q2857" i="1"/>
  <c r="P2858" i="1"/>
  <c r="Q2858" i="1"/>
  <c r="P2859" i="1"/>
  <c r="Q2859" i="1"/>
  <c r="P2860" i="1"/>
  <c r="Q2860" i="1"/>
  <c r="P2861" i="1"/>
  <c r="Q2861" i="1"/>
  <c r="P2862" i="1"/>
  <c r="Q2862" i="1"/>
  <c r="P2863" i="1"/>
  <c r="Q2863" i="1"/>
  <c r="P2864" i="1"/>
  <c r="Q2864" i="1"/>
  <c r="P2865" i="1"/>
  <c r="Q2865" i="1"/>
  <c r="P2866" i="1"/>
  <c r="Q2866" i="1"/>
  <c r="P2867" i="1"/>
  <c r="Q2867" i="1"/>
  <c r="P2868" i="1"/>
  <c r="Q2868" i="1"/>
  <c r="P2869" i="1"/>
  <c r="Q2869" i="1"/>
  <c r="P2870" i="1"/>
  <c r="Q2870" i="1"/>
  <c r="P2871" i="1"/>
  <c r="Q2871" i="1"/>
  <c r="P2872" i="1"/>
  <c r="Q2872" i="1"/>
  <c r="P2873" i="1"/>
  <c r="Q2873" i="1"/>
  <c r="P2874" i="1"/>
  <c r="Q2874" i="1"/>
  <c r="P2875" i="1"/>
  <c r="Q2875" i="1"/>
  <c r="P2876" i="1"/>
  <c r="Q2876" i="1"/>
  <c r="P2877" i="1"/>
  <c r="Q2877" i="1"/>
  <c r="P2878" i="1"/>
  <c r="Q2878" i="1"/>
  <c r="P2879" i="1"/>
  <c r="Q2879" i="1"/>
  <c r="P2880" i="1"/>
  <c r="Q2880" i="1"/>
  <c r="P2881" i="1"/>
  <c r="Q2881" i="1"/>
  <c r="P2882" i="1"/>
  <c r="Q2882" i="1"/>
  <c r="P2883" i="1"/>
  <c r="Q2883" i="1"/>
  <c r="P2884" i="1"/>
  <c r="Q2884" i="1"/>
  <c r="P2885" i="1"/>
  <c r="Q2885" i="1"/>
  <c r="P2886" i="1"/>
  <c r="Q2886" i="1"/>
  <c r="P2887" i="1"/>
  <c r="Q2887" i="1"/>
  <c r="P2888" i="1"/>
  <c r="Q2888" i="1"/>
  <c r="P2889" i="1"/>
  <c r="Q2889" i="1"/>
  <c r="P2890" i="1"/>
  <c r="Q2890" i="1"/>
  <c r="P2891" i="1"/>
  <c r="Q2891" i="1"/>
  <c r="P2892" i="1"/>
  <c r="Q2892" i="1"/>
  <c r="P2893" i="1"/>
  <c r="Q2893" i="1"/>
  <c r="P2894" i="1"/>
  <c r="Q2894" i="1"/>
  <c r="P2895" i="1"/>
  <c r="Q2895" i="1"/>
  <c r="P2896" i="1"/>
  <c r="Q2896" i="1"/>
  <c r="P2897" i="1"/>
  <c r="Q2897" i="1"/>
  <c r="P2898" i="1"/>
  <c r="Q2898" i="1"/>
  <c r="P2899" i="1"/>
  <c r="Q2899" i="1"/>
  <c r="P2900" i="1"/>
  <c r="Q2900" i="1"/>
  <c r="P2901" i="1"/>
  <c r="Q2901" i="1"/>
  <c r="P2902" i="1"/>
  <c r="Q2902" i="1"/>
  <c r="P2903" i="1"/>
  <c r="Q2903" i="1"/>
  <c r="P2904" i="1"/>
  <c r="Q2904" i="1"/>
  <c r="P2905" i="1"/>
  <c r="Q2905" i="1"/>
  <c r="P2906" i="1"/>
  <c r="Q2906" i="1"/>
  <c r="P2907" i="1"/>
  <c r="Q2907" i="1"/>
  <c r="P2908" i="1"/>
  <c r="Q2908" i="1"/>
  <c r="P2909" i="1"/>
  <c r="Q2909" i="1"/>
  <c r="P2910" i="1"/>
  <c r="Q2910" i="1"/>
  <c r="P2911" i="1"/>
  <c r="Q2911" i="1"/>
  <c r="P2912" i="1"/>
  <c r="Q2912" i="1"/>
  <c r="P2913" i="1"/>
  <c r="Q2913" i="1"/>
  <c r="P2914" i="1"/>
  <c r="Q2914" i="1"/>
  <c r="P2915" i="1"/>
  <c r="Q2915" i="1"/>
  <c r="P2916" i="1"/>
  <c r="Q2916" i="1"/>
  <c r="P2917" i="1"/>
  <c r="Q2917" i="1"/>
  <c r="P2918" i="1"/>
  <c r="Q2918" i="1"/>
  <c r="P2919" i="1"/>
  <c r="Q2919" i="1"/>
  <c r="P2920" i="1"/>
  <c r="Q2920" i="1"/>
  <c r="P2921" i="1"/>
  <c r="Q2921" i="1"/>
  <c r="P2922" i="1"/>
  <c r="Q2922" i="1"/>
  <c r="P2923" i="1"/>
  <c r="Q2923" i="1"/>
  <c r="P2924" i="1"/>
  <c r="Q2924" i="1"/>
  <c r="P2925" i="1"/>
  <c r="Q2925" i="1"/>
  <c r="P2926" i="1"/>
  <c r="Q2926" i="1"/>
  <c r="P2927" i="1"/>
  <c r="Q2927" i="1"/>
  <c r="P2928" i="1"/>
  <c r="Q2928" i="1"/>
  <c r="P2929" i="1"/>
  <c r="Q2929" i="1"/>
  <c r="P2930" i="1"/>
  <c r="Q2930" i="1"/>
  <c r="P2931" i="1"/>
  <c r="Q2931" i="1"/>
  <c r="P2932" i="1"/>
  <c r="Q2932" i="1"/>
  <c r="P2933" i="1"/>
  <c r="Q2933" i="1"/>
  <c r="P2934" i="1"/>
  <c r="Q2934" i="1"/>
  <c r="P2935" i="1"/>
  <c r="Q2935" i="1"/>
  <c r="P2936" i="1"/>
  <c r="Q2936" i="1"/>
  <c r="P2937" i="1"/>
  <c r="Q2937" i="1"/>
  <c r="P2938" i="1"/>
  <c r="Q2938" i="1"/>
  <c r="P2939" i="1"/>
  <c r="Q2939" i="1"/>
  <c r="P2940" i="1"/>
  <c r="Q2940" i="1"/>
  <c r="P2941" i="1"/>
  <c r="Q2941" i="1"/>
  <c r="P2942" i="1"/>
  <c r="Q2942" i="1"/>
  <c r="P2943" i="1"/>
  <c r="Q2943" i="1"/>
  <c r="P2944" i="1"/>
  <c r="Q2944" i="1"/>
  <c r="P2945" i="1"/>
  <c r="Q2945" i="1"/>
  <c r="P2946" i="1"/>
  <c r="Q2946" i="1"/>
  <c r="P2947" i="1"/>
  <c r="Q2947" i="1"/>
  <c r="P2948" i="1"/>
  <c r="Q2948" i="1"/>
  <c r="P2949" i="1"/>
  <c r="Q2949" i="1"/>
  <c r="P2950" i="1"/>
  <c r="Q2950" i="1"/>
  <c r="P2951" i="1"/>
  <c r="Q2951" i="1"/>
  <c r="P2952" i="1"/>
  <c r="Q2952" i="1"/>
  <c r="P2953" i="1"/>
  <c r="Q2953" i="1"/>
  <c r="P2954" i="1"/>
  <c r="Q2954" i="1"/>
  <c r="P2955" i="1"/>
  <c r="Q2955" i="1"/>
  <c r="P2956" i="1"/>
  <c r="Q2956" i="1"/>
  <c r="P2957" i="1"/>
  <c r="Q2957" i="1"/>
  <c r="P2958" i="1"/>
  <c r="Q2958" i="1"/>
  <c r="P2959" i="1"/>
  <c r="Q2959" i="1"/>
  <c r="P2960" i="1"/>
  <c r="Q2960" i="1"/>
  <c r="P2961" i="1"/>
  <c r="Q2961" i="1"/>
  <c r="P2962" i="1"/>
  <c r="Q2962" i="1"/>
  <c r="P2963" i="1"/>
  <c r="Q2963" i="1"/>
  <c r="P2964" i="1"/>
  <c r="Q2964" i="1"/>
  <c r="P2965" i="1"/>
  <c r="Q2965" i="1"/>
  <c r="P2966" i="1"/>
  <c r="Q2966" i="1"/>
  <c r="P2967" i="1"/>
  <c r="Q2967" i="1"/>
  <c r="P2968" i="1"/>
  <c r="Q2968" i="1"/>
  <c r="P2969" i="1"/>
  <c r="Q2969" i="1"/>
  <c r="P2970" i="1"/>
  <c r="Q2970" i="1"/>
  <c r="P2971" i="1"/>
  <c r="Q2971" i="1"/>
  <c r="P2972" i="1"/>
  <c r="Q2972" i="1"/>
  <c r="P2973" i="1"/>
  <c r="Q2973" i="1"/>
  <c r="P2974" i="1"/>
  <c r="Q2974" i="1"/>
  <c r="P2975" i="1"/>
  <c r="Q2975" i="1"/>
  <c r="P2976" i="1"/>
  <c r="Q2976" i="1"/>
  <c r="P2977" i="1"/>
  <c r="Q2977" i="1"/>
  <c r="P2978" i="1"/>
  <c r="Q2978" i="1"/>
  <c r="P2979" i="1"/>
  <c r="Q2979" i="1"/>
  <c r="P2980" i="1"/>
  <c r="Q2980" i="1"/>
  <c r="P2981" i="1"/>
  <c r="Q2981" i="1"/>
  <c r="P2982" i="1"/>
  <c r="Q2982" i="1"/>
  <c r="P2983" i="1"/>
  <c r="Q2983" i="1"/>
  <c r="P2984" i="1"/>
  <c r="Q2984" i="1"/>
  <c r="P2985" i="1"/>
  <c r="Q2985" i="1"/>
  <c r="P2986" i="1"/>
  <c r="Q2986" i="1"/>
  <c r="P2987" i="1"/>
  <c r="Q2987" i="1"/>
  <c r="P2988" i="1"/>
  <c r="Q2988" i="1"/>
  <c r="P2989" i="1"/>
  <c r="Q2989" i="1"/>
  <c r="P2990" i="1"/>
  <c r="Q2990" i="1"/>
  <c r="P2991" i="1"/>
  <c r="Q2991" i="1"/>
  <c r="P2992" i="1"/>
  <c r="Q2992" i="1"/>
  <c r="P2993" i="1"/>
  <c r="Q2993" i="1"/>
  <c r="P2994" i="1"/>
  <c r="Q2994" i="1"/>
  <c r="P2995" i="1"/>
  <c r="Q2995" i="1"/>
  <c r="P2996" i="1"/>
  <c r="Q2996" i="1"/>
  <c r="P2997" i="1"/>
  <c r="Q2997" i="1"/>
  <c r="P2998" i="1"/>
  <c r="Q2998" i="1"/>
  <c r="P2999" i="1"/>
  <c r="Q2999" i="1"/>
  <c r="P3000" i="1"/>
  <c r="Q3000" i="1"/>
  <c r="P3001" i="1"/>
  <c r="Q3001" i="1"/>
  <c r="P3002" i="1"/>
  <c r="Q3002" i="1"/>
  <c r="P3003" i="1"/>
  <c r="Q3003" i="1"/>
  <c r="P3004" i="1"/>
  <c r="Q3004" i="1"/>
  <c r="P3005" i="1"/>
  <c r="Q3005" i="1"/>
  <c r="P3006" i="1"/>
  <c r="Q3006" i="1"/>
  <c r="P3007" i="1"/>
  <c r="Q3007" i="1"/>
  <c r="P3008" i="1"/>
  <c r="Q3008" i="1"/>
  <c r="P3009" i="1"/>
  <c r="Q3009" i="1"/>
  <c r="P3010" i="1"/>
  <c r="Q3010" i="1"/>
  <c r="P3011" i="1"/>
  <c r="Q3011" i="1"/>
  <c r="P3012" i="1"/>
  <c r="Q3012" i="1"/>
  <c r="P3013" i="1"/>
  <c r="Q3013" i="1"/>
  <c r="P3014" i="1"/>
  <c r="Q3014" i="1"/>
  <c r="P3015" i="1"/>
  <c r="Q3015" i="1"/>
  <c r="P3016" i="1"/>
  <c r="Q3016" i="1"/>
  <c r="P3017" i="1"/>
  <c r="Q3017" i="1"/>
  <c r="P3018" i="1"/>
  <c r="Q3018" i="1"/>
  <c r="P3019" i="1"/>
  <c r="Q3019" i="1"/>
  <c r="P3020" i="1"/>
  <c r="Q3020" i="1"/>
  <c r="P3021" i="1"/>
  <c r="Q3021" i="1"/>
  <c r="P3022" i="1"/>
  <c r="Q3022" i="1"/>
  <c r="P3023" i="1"/>
  <c r="Q3023" i="1"/>
  <c r="P3024" i="1"/>
  <c r="Q3024" i="1"/>
  <c r="P3025" i="1"/>
  <c r="Q3025" i="1"/>
  <c r="P3026" i="1"/>
  <c r="Q3026" i="1"/>
  <c r="P3027" i="1"/>
  <c r="Q3027" i="1"/>
  <c r="P3028" i="1"/>
  <c r="Q3028" i="1"/>
  <c r="P3029" i="1"/>
  <c r="Q3029" i="1"/>
  <c r="P3030" i="1"/>
  <c r="Q3030" i="1"/>
  <c r="P3031" i="1"/>
  <c r="Q3031" i="1"/>
  <c r="P3032" i="1"/>
  <c r="Q3032" i="1"/>
  <c r="P3033" i="1"/>
  <c r="Q3033" i="1"/>
  <c r="P3034" i="1"/>
  <c r="Q3034" i="1"/>
  <c r="P3035" i="1"/>
  <c r="Q3035" i="1"/>
  <c r="P3036" i="1"/>
  <c r="Q3036" i="1"/>
  <c r="P3037" i="1"/>
  <c r="Q3037" i="1"/>
  <c r="P3038" i="1"/>
  <c r="Q3038" i="1"/>
  <c r="P3039" i="1"/>
  <c r="Q3039" i="1"/>
  <c r="P3040" i="1"/>
  <c r="Q3040" i="1"/>
  <c r="P3041" i="1"/>
  <c r="Q3041" i="1"/>
  <c r="P3042" i="1"/>
  <c r="Q3042" i="1"/>
  <c r="P3043" i="1"/>
  <c r="Q3043" i="1"/>
  <c r="P3044" i="1"/>
  <c r="Q3044" i="1"/>
  <c r="P3045" i="1"/>
  <c r="Q3045" i="1"/>
  <c r="P3046" i="1"/>
  <c r="Q3046" i="1"/>
  <c r="P3047" i="1"/>
  <c r="Q3047" i="1"/>
  <c r="P3048" i="1"/>
  <c r="Q3048" i="1"/>
  <c r="P3049" i="1"/>
  <c r="Q3049" i="1"/>
  <c r="P3050" i="1"/>
  <c r="Q3050" i="1"/>
  <c r="P3051" i="1"/>
  <c r="Q3051" i="1"/>
  <c r="P3052" i="1"/>
  <c r="Q3052" i="1"/>
  <c r="P3053" i="1"/>
  <c r="Q3053" i="1"/>
  <c r="P3054" i="1"/>
  <c r="Q3054" i="1"/>
  <c r="P3055" i="1"/>
  <c r="Q3055" i="1"/>
  <c r="P3056" i="1"/>
  <c r="Q3056" i="1"/>
  <c r="P3057" i="1"/>
  <c r="Q3057" i="1"/>
  <c r="P3058" i="1"/>
  <c r="Q3058" i="1"/>
  <c r="P3059" i="1"/>
  <c r="Q3059" i="1"/>
  <c r="P3060" i="1"/>
  <c r="Q3060" i="1"/>
  <c r="P3061" i="1"/>
  <c r="Q3061" i="1"/>
  <c r="P3062" i="1"/>
  <c r="Q3062" i="1"/>
  <c r="P3063" i="1"/>
  <c r="Q3063" i="1"/>
  <c r="P3064" i="1"/>
  <c r="Q3064" i="1"/>
  <c r="P3065" i="1"/>
  <c r="Q3065" i="1"/>
  <c r="P3066" i="1"/>
  <c r="Q3066" i="1"/>
  <c r="P3067" i="1"/>
  <c r="Q3067" i="1"/>
  <c r="P3068" i="1"/>
  <c r="Q3068" i="1"/>
  <c r="P3069" i="1"/>
  <c r="Q3069" i="1"/>
  <c r="P3070" i="1"/>
  <c r="Q3070" i="1"/>
  <c r="P3071" i="1"/>
  <c r="Q3071" i="1"/>
  <c r="P3072" i="1"/>
  <c r="Q3072" i="1"/>
  <c r="P3073" i="1"/>
  <c r="Q3073" i="1"/>
  <c r="P3074" i="1"/>
  <c r="Q3074" i="1"/>
  <c r="P3075" i="1"/>
  <c r="Q3075" i="1"/>
  <c r="P3076" i="1"/>
  <c r="Q3076" i="1"/>
  <c r="P3077" i="1"/>
  <c r="Q3077" i="1"/>
  <c r="P3078" i="1"/>
  <c r="Q3078" i="1"/>
  <c r="P3079" i="1"/>
  <c r="Q3079" i="1"/>
  <c r="P3080" i="1"/>
  <c r="Q3080" i="1"/>
  <c r="P3081" i="1"/>
  <c r="Q3081" i="1"/>
  <c r="P3082" i="1"/>
  <c r="Q3082" i="1"/>
  <c r="P3083" i="1"/>
  <c r="Q3083" i="1"/>
  <c r="P3084" i="1"/>
  <c r="Q3084" i="1"/>
  <c r="P3085" i="1"/>
  <c r="Q3085" i="1"/>
  <c r="P3086" i="1"/>
  <c r="Q3086" i="1"/>
  <c r="P3087" i="1"/>
  <c r="Q3087" i="1"/>
  <c r="P3088" i="1"/>
  <c r="Q3088" i="1"/>
  <c r="P3089" i="1"/>
  <c r="Q3089" i="1"/>
  <c r="P3090" i="1"/>
  <c r="Q3090" i="1"/>
  <c r="P3091" i="1"/>
  <c r="Q3091" i="1"/>
  <c r="P3092" i="1"/>
  <c r="Q3092" i="1"/>
  <c r="P3093" i="1"/>
  <c r="Q3093" i="1"/>
  <c r="P3094" i="1"/>
  <c r="Q3094" i="1"/>
  <c r="P3095" i="1"/>
  <c r="Q3095" i="1"/>
  <c r="P3096" i="1"/>
  <c r="Q3096" i="1"/>
  <c r="P3097" i="1"/>
  <c r="Q3097" i="1"/>
  <c r="P3098" i="1"/>
  <c r="Q3098" i="1"/>
  <c r="P3099" i="1"/>
  <c r="Q3099" i="1"/>
  <c r="P3100" i="1"/>
  <c r="Q3100" i="1"/>
  <c r="P3101" i="1"/>
  <c r="Q3101" i="1"/>
  <c r="P3102" i="1"/>
  <c r="Q3102" i="1"/>
  <c r="P3103" i="1"/>
  <c r="Q3103" i="1"/>
  <c r="P3104" i="1"/>
  <c r="Q3104" i="1"/>
  <c r="P3105" i="1"/>
  <c r="Q3105" i="1"/>
  <c r="P3106" i="1"/>
  <c r="Q3106" i="1"/>
  <c r="P3107" i="1"/>
  <c r="Q3107" i="1"/>
  <c r="P3108" i="1"/>
  <c r="Q3108" i="1"/>
  <c r="P3109" i="1"/>
  <c r="Q3109" i="1"/>
  <c r="P3110" i="1"/>
  <c r="Q3110" i="1"/>
  <c r="P3111" i="1"/>
  <c r="Q3111" i="1"/>
  <c r="P3112" i="1"/>
  <c r="Q3112" i="1"/>
  <c r="P3113" i="1"/>
  <c r="Q3113" i="1"/>
  <c r="P3114" i="1"/>
  <c r="Q3114" i="1"/>
  <c r="P3115" i="1"/>
  <c r="Q3115" i="1"/>
  <c r="P3116" i="1"/>
  <c r="Q3116" i="1"/>
  <c r="P3117" i="1"/>
  <c r="Q3117" i="1"/>
  <c r="P3118" i="1"/>
  <c r="Q3118" i="1"/>
  <c r="P3119" i="1"/>
  <c r="Q3119" i="1"/>
  <c r="P3120" i="1"/>
  <c r="Q3120" i="1"/>
  <c r="P3121" i="1"/>
  <c r="Q3121" i="1"/>
  <c r="P3122" i="1"/>
  <c r="Q3122" i="1"/>
  <c r="P3123" i="1"/>
  <c r="Q3123" i="1"/>
  <c r="P3124" i="1"/>
  <c r="Q3124" i="1"/>
  <c r="P3125" i="1"/>
  <c r="Q3125" i="1"/>
  <c r="P3126" i="1"/>
  <c r="Q3126" i="1"/>
  <c r="P3127" i="1"/>
  <c r="Q3127" i="1"/>
  <c r="P3128" i="1"/>
  <c r="Q3128" i="1"/>
  <c r="P3129" i="1"/>
  <c r="Q3129" i="1"/>
  <c r="P3130" i="1"/>
  <c r="Q3130" i="1"/>
  <c r="P3131" i="1"/>
  <c r="Q3131" i="1"/>
  <c r="P3132" i="1"/>
  <c r="Q3132" i="1"/>
  <c r="P3133" i="1"/>
  <c r="Q3133" i="1"/>
  <c r="P3134" i="1"/>
  <c r="Q3134" i="1"/>
  <c r="P3135" i="1"/>
  <c r="Q3135" i="1"/>
  <c r="P3136" i="1"/>
  <c r="Q3136" i="1"/>
  <c r="P3137" i="1"/>
  <c r="Q3137" i="1"/>
  <c r="P3138" i="1"/>
  <c r="Q3138" i="1"/>
  <c r="P3139" i="1"/>
  <c r="Q3139" i="1"/>
  <c r="P3140" i="1"/>
  <c r="Q3140" i="1"/>
  <c r="P3141" i="1"/>
  <c r="Q3141" i="1"/>
  <c r="P3142" i="1"/>
  <c r="Q3142" i="1"/>
  <c r="P3143" i="1"/>
  <c r="Q3143" i="1"/>
  <c r="P3144" i="1"/>
  <c r="Q3144" i="1"/>
  <c r="P3145" i="1"/>
  <c r="Q3145" i="1"/>
  <c r="P3146" i="1"/>
  <c r="Q3146" i="1"/>
  <c r="P3147" i="1"/>
  <c r="Q3147" i="1"/>
  <c r="P3148" i="1"/>
  <c r="Q3148" i="1"/>
  <c r="P3149" i="1"/>
  <c r="Q3149" i="1"/>
  <c r="P3150" i="1"/>
  <c r="Q3150" i="1"/>
  <c r="P3151" i="1"/>
  <c r="Q3151" i="1"/>
  <c r="P3152" i="1"/>
  <c r="Q3152" i="1"/>
  <c r="P3153" i="1"/>
  <c r="Q3153" i="1"/>
  <c r="P3154" i="1"/>
  <c r="Q3154" i="1"/>
  <c r="P3155" i="1"/>
  <c r="Q3155" i="1"/>
  <c r="P3156" i="1"/>
  <c r="Q3156" i="1"/>
  <c r="P3157" i="1"/>
  <c r="Q3157" i="1"/>
  <c r="P3158" i="1"/>
  <c r="Q3158" i="1"/>
  <c r="P3159" i="1"/>
  <c r="Q3159" i="1"/>
  <c r="P3160" i="1"/>
  <c r="Q3160" i="1"/>
  <c r="P3161" i="1"/>
  <c r="Q3161" i="1"/>
  <c r="P3162" i="1"/>
  <c r="Q3162" i="1"/>
  <c r="P3163" i="1"/>
  <c r="Q3163" i="1"/>
  <c r="P3164" i="1"/>
  <c r="Q3164" i="1"/>
  <c r="P3165" i="1"/>
  <c r="Q3165" i="1"/>
  <c r="P3166" i="1"/>
  <c r="Q3166" i="1"/>
  <c r="P3167" i="1"/>
  <c r="Q3167" i="1"/>
  <c r="P3168" i="1"/>
  <c r="Q3168" i="1"/>
  <c r="P3169" i="1"/>
  <c r="Q3169" i="1"/>
  <c r="P3170" i="1"/>
  <c r="Q3170" i="1"/>
  <c r="P3171" i="1"/>
  <c r="Q3171" i="1"/>
  <c r="P3172" i="1"/>
  <c r="Q3172" i="1"/>
  <c r="P3173" i="1"/>
  <c r="Q3173" i="1"/>
  <c r="P3174" i="1"/>
  <c r="Q3174" i="1"/>
  <c r="P3175" i="1"/>
  <c r="Q3175" i="1"/>
  <c r="P3176" i="1"/>
  <c r="Q3176" i="1"/>
  <c r="P3177" i="1"/>
  <c r="Q3177" i="1"/>
  <c r="P3178" i="1"/>
  <c r="Q3178" i="1"/>
  <c r="P3179" i="1"/>
  <c r="Q3179" i="1"/>
  <c r="P3180" i="1"/>
  <c r="Q3180" i="1"/>
  <c r="P3181" i="1"/>
  <c r="Q3181" i="1"/>
  <c r="P3182" i="1"/>
  <c r="Q3182" i="1"/>
  <c r="P3183" i="1"/>
  <c r="Q3183" i="1"/>
  <c r="P3184" i="1"/>
  <c r="Q3184" i="1"/>
  <c r="P3185" i="1"/>
  <c r="Q3185" i="1"/>
  <c r="P3186" i="1"/>
  <c r="Q3186" i="1"/>
  <c r="P3187" i="1"/>
  <c r="Q3187" i="1"/>
  <c r="P3188" i="1"/>
  <c r="Q3188" i="1"/>
  <c r="P3189" i="1"/>
  <c r="Q3189" i="1"/>
  <c r="P3190" i="1"/>
  <c r="Q3190" i="1"/>
  <c r="P3191" i="1"/>
  <c r="Q3191" i="1"/>
  <c r="P3192" i="1"/>
  <c r="Q3192" i="1"/>
  <c r="P3193" i="1"/>
  <c r="Q3193" i="1"/>
  <c r="P3194" i="1"/>
  <c r="Q3194" i="1"/>
  <c r="P3195" i="1"/>
  <c r="Q3195" i="1"/>
  <c r="P3196" i="1"/>
  <c r="Q3196" i="1"/>
  <c r="P3197" i="1"/>
  <c r="Q3197" i="1"/>
  <c r="P3198" i="1"/>
  <c r="Q3198" i="1"/>
  <c r="P3199" i="1"/>
  <c r="Q3199" i="1"/>
  <c r="P3200" i="1"/>
  <c r="Q3200" i="1"/>
  <c r="P3201" i="1"/>
  <c r="Q3201" i="1"/>
  <c r="P3202" i="1"/>
  <c r="Q3202" i="1"/>
  <c r="P3203" i="1"/>
  <c r="Q3203" i="1"/>
  <c r="P3204" i="1"/>
  <c r="Q3204" i="1"/>
  <c r="P3205" i="1"/>
  <c r="Q3205" i="1"/>
  <c r="P3206" i="1"/>
  <c r="Q3206" i="1"/>
  <c r="P3207" i="1"/>
  <c r="Q3207" i="1"/>
  <c r="P3208" i="1"/>
  <c r="Q3208" i="1"/>
  <c r="P3209" i="1"/>
  <c r="Q3209" i="1"/>
  <c r="P3210" i="1"/>
  <c r="Q3210" i="1"/>
  <c r="P3211" i="1"/>
  <c r="Q3211" i="1"/>
  <c r="P3212" i="1"/>
  <c r="Q3212" i="1"/>
  <c r="P3213" i="1"/>
  <c r="Q3213" i="1"/>
  <c r="P3214" i="1"/>
  <c r="Q3214" i="1"/>
  <c r="P3215" i="1"/>
  <c r="Q3215" i="1"/>
  <c r="P3216" i="1"/>
  <c r="Q3216" i="1"/>
  <c r="P3217" i="1"/>
  <c r="Q3217" i="1"/>
  <c r="P3218" i="1"/>
  <c r="Q3218" i="1"/>
  <c r="P3219" i="1"/>
  <c r="Q3219" i="1"/>
  <c r="P3220" i="1"/>
  <c r="Q3220" i="1"/>
  <c r="P3221" i="1"/>
  <c r="Q3221" i="1"/>
  <c r="P3222" i="1"/>
  <c r="Q3222" i="1"/>
  <c r="P3223" i="1"/>
  <c r="Q3223" i="1"/>
  <c r="P3224" i="1"/>
  <c r="Q3224" i="1"/>
  <c r="P3225" i="1"/>
  <c r="Q3225" i="1"/>
  <c r="P3226" i="1"/>
  <c r="Q3226" i="1"/>
  <c r="P3227" i="1"/>
  <c r="Q3227" i="1"/>
  <c r="P3228" i="1"/>
  <c r="Q3228" i="1"/>
  <c r="P3229" i="1"/>
  <c r="Q3229" i="1"/>
  <c r="P3230" i="1"/>
  <c r="Q3230" i="1"/>
  <c r="P3231" i="1"/>
  <c r="Q3231" i="1"/>
  <c r="P3232" i="1"/>
  <c r="Q3232" i="1"/>
  <c r="P3233" i="1"/>
  <c r="Q3233" i="1"/>
  <c r="P3234" i="1"/>
  <c r="Q3234" i="1"/>
  <c r="P3235" i="1"/>
  <c r="Q3235" i="1"/>
  <c r="P3236" i="1"/>
  <c r="Q3236" i="1"/>
  <c r="P3237" i="1"/>
  <c r="Q3237" i="1"/>
  <c r="P3238" i="1"/>
  <c r="Q3238" i="1"/>
  <c r="P3239" i="1"/>
  <c r="Q3239" i="1"/>
  <c r="P3240" i="1"/>
  <c r="Q3240" i="1"/>
  <c r="P3241" i="1"/>
  <c r="Q3241" i="1"/>
  <c r="P3242" i="1"/>
  <c r="Q3242" i="1"/>
  <c r="P3243" i="1"/>
  <c r="Q3243" i="1"/>
  <c r="P3244" i="1"/>
  <c r="Q3244" i="1"/>
  <c r="P3245" i="1"/>
  <c r="Q3245" i="1"/>
  <c r="P3246" i="1"/>
  <c r="Q3246" i="1"/>
  <c r="P3247" i="1"/>
  <c r="Q3247" i="1"/>
  <c r="P3248" i="1"/>
  <c r="Q3248" i="1"/>
  <c r="P3249" i="1"/>
  <c r="Q3249" i="1"/>
  <c r="P3250" i="1"/>
  <c r="Q3250" i="1"/>
  <c r="P3251" i="1"/>
  <c r="Q3251" i="1"/>
  <c r="P3252" i="1"/>
  <c r="Q3252" i="1"/>
  <c r="P3253" i="1"/>
  <c r="Q3253" i="1"/>
  <c r="P3254" i="1"/>
  <c r="Q3254" i="1"/>
  <c r="P3255" i="1"/>
  <c r="Q3255" i="1"/>
  <c r="P3256" i="1"/>
  <c r="Q3256" i="1"/>
  <c r="P3257" i="1"/>
  <c r="Q3257" i="1"/>
  <c r="P3258" i="1"/>
  <c r="Q3258" i="1"/>
  <c r="P3259" i="1"/>
  <c r="Q3259" i="1"/>
  <c r="P3260" i="1"/>
  <c r="Q3260" i="1"/>
  <c r="P3261" i="1"/>
  <c r="Q3261" i="1"/>
  <c r="P3262" i="1"/>
  <c r="Q3262" i="1"/>
  <c r="P3263" i="1"/>
  <c r="Q3263" i="1"/>
  <c r="P3264" i="1"/>
  <c r="Q3264" i="1"/>
  <c r="P3265" i="1"/>
  <c r="Q3265" i="1"/>
  <c r="P3266" i="1"/>
  <c r="Q3266" i="1"/>
  <c r="P3267" i="1"/>
  <c r="Q3267" i="1"/>
  <c r="P3268" i="1"/>
  <c r="Q3268" i="1"/>
  <c r="P3269" i="1"/>
  <c r="Q3269" i="1"/>
  <c r="P3270" i="1"/>
  <c r="Q3270" i="1"/>
  <c r="P3271" i="1"/>
  <c r="Q3271" i="1"/>
  <c r="P3272" i="1"/>
  <c r="Q3272" i="1"/>
  <c r="P3273" i="1"/>
  <c r="Q3273" i="1"/>
  <c r="P3274" i="1"/>
  <c r="Q3274" i="1"/>
  <c r="P3275" i="1"/>
  <c r="Q3275" i="1"/>
  <c r="P3276" i="1"/>
  <c r="Q3276" i="1"/>
  <c r="P3277" i="1"/>
  <c r="Q3277" i="1"/>
  <c r="P3278" i="1"/>
  <c r="Q3278" i="1"/>
  <c r="P3279" i="1"/>
  <c r="Q3279" i="1"/>
  <c r="P3280" i="1"/>
  <c r="Q3280" i="1"/>
  <c r="P3281" i="1"/>
  <c r="Q3281" i="1"/>
  <c r="P3282" i="1"/>
  <c r="Q3282" i="1"/>
  <c r="P3283" i="1"/>
  <c r="Q3283" i="1"/>
  <c r="P3284" i="1"/>
  <c r="Q3284" i="1"/>
  <c r="P3285" i="1"/>
  <c r="Q3285" i="1"/>
  <c r="P3286" i="1"/>
  <c r="Q3286" i="1"/>
  <c r="P3287" i="1"/>
  <c r="Q3287" i="1"/>
  <c r="P3288" i="1"/>
  <c r="Q3288" i="1"/>
  <c r="P3289" i="1"/>
  <c r="Q3289" i="1"/>
  <c r="P3290" i="1"/>
  <c r="Q3290" i="1"/>
  <c r="P3291" i="1"/>
  <c r="Q3291" i="1"/>
  <c r="P3292" i="1"/>
  <c r="Q3292" i="1"/>
  <c r="P3293" i="1"/>
  <c r="Q3293" i="1"/>
  <c r="P3294" i="1"/>
  <c r="Q3294" i="1"/>
  <c r="P3295" i="1"/>
  <c r="Q3295" i="1"/>
  <c r="P3296" i="1"/>
  <c r="Q3296" i="1"/>
  <c r="P3297" i="1"/>
  <c r="Q3297" i="1"/>
  <c r="P3298" i="1"/>
  <c r="Q3298" i="1"/>
  <c r="P3299" i="1"/>
  <c r="Q3299" i="1"/>
  <c r="P3300" i="1"/>
  <c r="Q3300" i="1"/>
  <c r="P3301" i="1"/>
  <c r="Q3301" i="1"/>
  <c r="P3302" i="1"/>
  <c r="Q3302" i="1"/>
  <c r="P3303" i="1"/>
  <c r="Q3303" i="1"/>
  <c r="P3304" i="1"/>
  <c r="Q3304" i="1"/>
  <c r="P3305" i="1"/>
  <c r="Q3305" i="1"/>
  <c r="P3306" i="1"/>
  <c r="Q3306" i="1"/>
  <c r="P3307" i="1"/>
  <c r="Q3307" i="1"/>
  <c r="P3308" i="1"/>
  <c r="Q3308" i="1"/>
  <c r="P3309" i="1"/>
  <c r="Q3309" i="1"/>
  <c r="P3310" i="1"/>
  <c r="Q3310" i="1"/>
  <c r="P3311" i="1"/>
  <c r="Q3311" i="1"/>
  <c r="P3312" i="1"/>
  <c r="Q3312" i="1"/>
  <c r="P3313" i="1"/>
  <c r="Q3313" i="1"/>
  <c r="P3314" i="1"/>
  <c r="Q3314" i="1"/>
  <c r="P3315" i="1"/>
  <c r="Q3315" i="1"/>
  <c r="P3316" i="1"/>
  <c r="Q3316" i="1"/>
  <c r="P3317" i="1"/>
  <c r="Q3317" i="1"/>
  <c r="P3318" i="1"/>
  <c r="Q3318" i="1"/>
  <c r="P3319" i="1"/>
  <c r="Q3319" i="1"/>
  <c r="P3320" i="1"/>
  <c r="Q3320" i="1"/>
  <c r="P3321" i="1"/>
  <c r="Q3321" i="1"/>
  <c r="P3322" i="1"/>
  <c r="Q3322" i="1"/>
  <c r="P3323" i="1"/>
  <c r="Q3323" i="1"/>
  <c r="P3324" i="1"/>
  <c r="Q3324" i="1"/>
  <c r="P3325" i="1"/>
  <c r="Q3325" i="1"/>
  <c r="P3326" i="1"/>
  <c r="Q3326" i="1"/>
  <c r="P3327" i="1"/>
  <c r="Q3327" i="1"/>
  <c r="P3328" i="1"/>
  <c r="Q3328" i="1"/>
  <c r="P3329" i="1"/>
  <c r="Q3329" i="1"/>
  <c r="P3330" i="1"/>
  <c r="Q3330" i="1"/>
  <c r="P3331" i="1"/>
  <c r="Q3331" i="1"/>
  <c r="P3332" i="1"/>
  <c r="Q3332" i="1"/>
  <c r="P3333" i="1"/>
  <c r="Q3333" i="1"/>
  <c r="P3334" i="1"/>
  <c r="Q3334" i="1"/>
  <c r="P3335" i="1"/>
  <c r="Q3335" i="1"/>
  <c r="P3336" i="1"/>
  <c r="Q3336" i="1"/>
  <c r="P3337" i="1"/>
  <c r="Q3337" i="1"/>
  <c r="P3338" i="1"/>
  <c r="Q3338" i="1"/>
  <c r="P3339" i="1"/>
  <c r="Q3339" i="1"/>
  <c r="P3340" i="1"/>
  <c r="Q3340" i="1"/>
  <c r="P3341" i="1"/>
  <c r="Q3341" i="1"/>
  <c r="P3342" i="1"/>
  <c r="Q3342" i="1"/>
  <c r="P3343" i="1"/>
  <c r="Q3343" i="1"/>
  <c r="P3344" i="1"/>
  <c r="Q3344" i="1"/>
  <c r="P3345" i="1"/>
  <c r="Q3345" i="1"/>
  <c r="P3346" i="1"/>
  <c r="Q3346" i="1"/>
  <c r="P3347" i="1"/>
  <c r="Q3347" i="1"/>
  <c r="P3348" i="1"/>
  <c r="Q3348" i="1"/>
  <c r="P3349" i="1"/>
  <c r="Q3349" i="1"/>
  <c r="P3350" i="1"/>
  <c r="Q3350" i="1"/>
  <c r="P3351" i="1"/>
  <c r="Q3351" i="1"/>
  <c r="P3352" i="1"/>
  <c r="Q3352" i="1"/>
  <c r="P3353" i="1"/>
  <c r="Q3353" i="1"/>
  <c r="P3354" i="1"/>
  <c r="Q3354" i="1"/>
  <c r="P3355" i="1"/>
  <c r="Q3355" i="1"/>
  <c r="P3356" i="1"/>
  <c r="Q3356" i="1"/>
  <c r="P3357" i="1"/>
  <c r="Q3357" i="1"/>
  <c r="P3358" i="1"/>
  <c r="Q3358" i="1"/>
  <c r="P3359" i="1"/>
  <c r="Q3359" i="1"/>
  <c r="P3360" i="1"/>
  <c r="Q3360" i="1"/>
  <c r="P3361" i="1"/>
  <c r="Q3361" i="1"/>
  <c r="P3362" i="1"/>
  <c r="Q3362" i="1"/>
  <c r="P3363" i="1"/>
  <c r="Q3363" i="1"/>
  <c r="P3364" i="1"/>
  <c r="Q3364" i="1"/>
  <c r="P3365" i="1"/>
  <c r="Q3365" i="1"/>
  <c r="P3366" i="1"/>
  <c r="Q3366" i="1"/>
  <c r="P3367" i="1"/>
  <c r="Q3367" i="1"/>
  <c r="P3368" i="1"/>
  <c r="Q3368" i="1"/>
  <c r="P3369" i="1"/>
  <c r="Q3369" i="1"/>
  <c r="P3370" i="1"/>
  <c r="Q3370" i="1"/>
  <c r="P3371" i="1"/>
  <c r="Q3371" i="1"/>
  <c r="P3372" i="1"/>
  <c r="Q3372" i="1"/>
  <c r="P3373" i="1"/>
  <c r="Q3373" i="1"/>
  <c r="P3374" i="1"/>
  <c r="Q3374" i="1"/>
  <c r="P3375" i="1"/>
  <c r="Q3375" i="1"/>
  <c r="P3376" i="1"/>
  <c r="Q3376" i="1"/>
  <c r="P3377" i="1"/>
  <c r="Q3377" i="1"/>
  <c r="P3378" i="1"/>
  <c r="Q3378" i="1"/>
  <c r="P3379" i="1"/>
  <c r="Q3379" i="1"/>
  <c r="P3380" i="1"/>
  <c r="Q3380" i="1"/>
  <c r="P3381" i="1"/>
  <c r="Q3381" i="1"/>
  <c r="P3382" i="1"/>
  <c r="Q3382" i="1"/>
  <c r="P3383" i="1"/>
  <c r="Q3383" i="1"/>
  <c r="P3384" i="1"/>
  <c r="Q3384" i="1"/>
  <c r="P3385" i="1"/>
  <c r="Q3385" i="1"/>
  <c r="P3386" i="1"/>
  <c r="Q3386" i="1"/>
  <c r="P3387" i="1"/>
  <c r="Q3387" i="1"/>
  <c r="P3388" i="1"/>
  <c r="Q3388" i="1"/>
  <c r="P3389" i="1"/>
  <c r="Q3389" i="1"/>
  <c r="P3390" i="1"/>
  <c r="Q3390" i="1"/>
  <c r="P3391" i="1"/>
  <c r="Q3391" i="1"/>
  <c r="P3392" i="1"/>
  <c r="Q3392" i="1"/>
  <c r="P3393" i="1"/>
  <c r="Q3393" i="1"/>
  <c r="P3394" i="1"/>
  <c r="Q3394" i="1"/>
  <c r="P3395" i="1"/>
  <c r="Q3395" i="1"/>
  <c r="P3396" i="1"/>
  <c r="Q3396" i="1"/>
  <c r="P3397" i="1"/>
  <c r="Q3397" i="1"/>
  <c r="P3398" i="1"/>
  <c r="Q3398" i="1"/>
  <c r="P3399" i="1"/>
  <c r="Q3399" i="1"/>
  <c r="P3400" i="1"/>
  <c r="Q3400" i="1"/>
  <c r="P3401" i="1"/>
  <c r="Q3401" i="1"/>
  <c r="P3402" i="1"/>
  <c r="Q3402" i="1"/>
  <c r="P3403" i="1"/>
  <c r="Q3403" i="1"/>
  <c r="P3404" i="1"/>
  <c r="Q3404" i="1"/>
  <c r="P3405" i="1"/>
  <c r="Q3405" i="1"/>
  <c r="P3406" i="1"/>
  <c r="Q3406" i="1"/>
  <c r="P3407" i="1"/>
  <c r="Q3407" i="1"/>
  <c r="P3408" i="1"/>
  <c r="Q3408" i="1"/>
  <c r="P3409" i="1"/>
  <c r="Q3409" i="1"/>
  <c r="P3410" i="1"/>
  <c r="Q3410" i="1"/>
  <c r="P3411" i="1"/>
  <c r="Q3411" i="1"/>
  <c r="P3412" i="1"/>
  <c r="Q3412" i="1"/>
  <c r="P3413" i="1"/>
  <c r="Q3413" i="1"/>
  <c r="P3414" i="1"/>
  <c r="Q3414" i="1"/>
  <c r="P3415" i="1"/>
  <c r="Q3415" i="1"/>
  <c r="P3416" i="1"/>
  <c r="Q3416" i="1"/>
  <c r="P3417" i="1"/>
  <c r="Q3417" i="1"/>
  <c r="P3418" i="1"/>
  <c r="Q3418" i="1"/>
  <c r="P3419" i="1"/>
  <c r="Q3419" i="1"/>
  <c r="P3420" i="1"/>
  <c r="Q3420" i="1"/>
  <c r="P3421" i="1"/>
  <c r="Q3421" i="1"/>
  <c r="P3422" i="1"/>
  <c r="Q3422" i="1"/>
  <c r="P3423" i="1"/>
  <c r="Q3423" i="1"/>
  <c r="P3424" i="1"/>
  <c r="Q3424" i="1"/>
  <c r="P3425" i="1"/>
  <c r="Q3425" i="1"/>
  <c r="P3426" i="1"/>
  <c r="Q3426" i="1"/>
  <c r="P3427" i="1"/>
  <c r="Q3427" i="1"/>
  <c r="P3428" i="1"/>
  <c r="Q3428" i="1"/>
  <c r="P3429" i="1"/>
  <c r="Q3429" i="1"/>
  <c r="P3430" i="1"/>
  <c r="Q3430" i="1"/>
  <c r="P3431" i="1"/>
  <c r="Q3431" i="1"/>
  <c r="P3432" i="1"/>
  <c r="Q3432" i="1"/>
  <c r="P3433" i="1"/>
  <c r="Q3433" i="1"/>
  <c r="P3434" i="1"/>
  <c r="Q3434" i="1"/>
  <c r="P3435" i="1"/>
  <c r="Q3435" i="1"/>
  <c r="P3436" i="1"/>
  <c r="Q3436" i="1"/>
  <c r="P3437" i="1"/>
  <c r="Q3437" i="1"/>
  <c r="P3438" i="1"/>
  <c r="Q3438" i="1"/>
  <c r="P3439" i="1"/>
  <c r="Q3439" i="1"/>
  <c r="P3440" i="1"/>
  <c r="Q3440" i="1"/>
  <c r="P3441" i="1"/>
  <c r="Q3441" i="1"/>
  <c r="P3442" i="1"/>
  <c r="Q3442" i="1"/>
  <c r="P3443" i="1"/>
  <c r="Q3443" i="1"/>
  <c r="P3444" i="1"/>
  <c r="Q3444" i="1"/>
  <c r="P3445" i="1"/>
  <c r="Q3445" i="1"/>
  <c r="P3446" i="1"/>
  <c r="Q3446" i="1"/>
  <c r="P3447" i="1"/>
  <c r="Q3447" i="1"/>
  <c r="P3448" i="1"/>
  <c r="Q3448" i="1"/>
  <c r="P3449" i="1"/>
  <c r="Q3449" i="1"/>
  <c r="P3450" i="1"/>
  <c r="Q3450" i="1"/>
  <c r="P3451" i="1"/>
  <c r="Q3451" i="1"/>
  <c r="P3452" i="1"/>
  <c r="Q3452" i="1"/>
  <c r="P3453" i="1"/>
  <c r="Q3453" i="1"/>
  <c r="P3454" i="1"/>
  <c r="Q3454" i="1"/>
  <c r="P3455" i="1"/>
  <c r="Q3455" i="1"/>
  <c r="P3456" i="1"/>
  <c r="Q3456" i="1"/>
  <c r="P3457" i="1"/>
  <c r="Q3457" i="1"/>
  <c r="P3458" i="1"/>
  <c r="Q3458" i="1"/>
  <c r="P3459" i="1"/>
  <c r="Q3459" i="1"/>
  <c r="P3460" i="1"/>
  <c r="Q3460" i="1"/>
  <c r="P3461" i="1"/>
  <c r="Q3461" i="1"/>
  <c r="P3462" i="1"/>
  <c r="Q3462" i="1"/>
  <c r="P3463" i="1"/>
  <c r="Q3463" i="1"/>
  <c r="P3464" i="1"/>
  <c r="Q3464" i="1"/>
  <c r="P3465" i="1"/>
  <c r="Q3465" i="1"/>
  <c r="P3466" i="1"/>
  <c r="Q3466" i="1"/>
  <c r="P3467" i="1"/>
  <c r="Q3467" i="1"/>
  <c r="P3468" i="1"/>
  <c r="Q3468" i="1"/>
  <c r="P3469" i="1"/>
  <c r="Q3469" i="1"/>
  <c r="P3470" i="1"/>
  <c r="Q3470" i="1"/>
  <c r="P3471" i="1"/>
  <c r="Q3471" i="1"/>
  <c r="P3472" i="1"/>
  <c r="Q3472" i="1"/>
  <c r="P3473" i="1"/>
  <c r="Q3473" i="1"/>
  <c r="P3474" i="1"/>
  <c r="Q3474" i="1"/>
  <c r="P3475" i="1"/>
  <c r="Q3475" i="1"/>
  <c r="P3476" i="1"/>
  <c r="Q3476" i="1"/>
  <c r="P3477" i="1"/>
  <c r="Q3477" i="1"/>
  <c r="P3478" i="1"/>
  <c r="Q3478" i="1"/>
  <c r="P3479" i="1"/>
  <c r="Q3479" i="1"/>
  <c r="P3480" i="1"/>
  <c r="Q3480" i="1"/>
  <c r="P3481" i="1"/>
  <c r="Q3481" i="1"/>
  <c r="P3482" i="1"/>
  <c r="Q3482" i="1"/>
  <c r="P3483" i="1"/>
  <c r="Q3483" i="1"/>
  <c r="P3484" i="1"/>
  <c r="Q3484" i="1"/>
  <c r="P3485" i="1"/>
  <c r="Q3485" i="1"/>
  <c r="P3486" i="1"/>
  <c r="Q3486" i="1"/>
  <c r="P3487" i="1"/>
  <c r="Q3487" i="1"/>
  <c r="P3488" i="1"/>
  <c r="Q3488" i="1"/>
  <c r="P3489" i="1"/>
  <c r="Q3489" i="1"/>
  <c r="P3490" i="1"/>
  <c r="Q3490" i="1"/>
  <c r="P3491" i="1"/>
  <c r="Q3491" i="1"/>
  <c r="P3492" i="1"/>
  <c r="Q3492" i="1"/>
  <c r="P3493" i="1"/>
  <c r="Q3493" i="1"/>
  <c r="P3494" i="1"/>
  <c r="Q3494" i="1"/>
  <c r="P3495" i="1"/>
  <c r="Q3495" i="1"/>
  <c r="P3496" i="1"/>
  <c r="Q3496" i="1"/>
  <c r="P3497" i="1"/>
  <c r="Q3497" i="1"/>
  <c r="P3498" i="1"/>
  <c r="Q3498" i="1"/>
  <c r="P3499" i="1"/>
  <c r="Q3499" i="1"/>
  <c r="P3500" i="1"/>
  <c r="Q3500" i="1"/>
  <c r="P3501" i="1"/>
  <c r="Q3501" i="1"/>
  <c r="P3502" i="1"/>
  <c r="Q3502" i="1"/>
  <c r="P3503" i="1"/>
  <c r="Q3503" i="1"/>
  <c r="P3504" i="1"/>
  <c r="Q3504" i="1"/>
  <c r="P3505" i="1"/>
  <c r="Q3505" i="1"/>
  <c r="P3506" i="1"/>
  <c r="Q3506" i="1"/>
  <c r="P3507" i="1"/>
  <c r="Q3507" i="1"/>
  <c r="P3508" i="1"/>
  <c r="Q3508" i="1"/>
  <c r="P3509" i="1"/>
  <c r="Q3509" i="1"/>
  <c r="P3510" i="1"/>
  <c r="Q3510" i="1"/>
  <c r="P3511" i="1"/>
  <c r="Q3511" i="1"/>
  <c r="P3512" i="1"/>
  <c r="Q3512" i="1"/>
  <c r="P3513" i="1"/>
  <c r="Q3513" i="1"/>
  <c r="P3514" i="1"/>
  <c r="Q3514" i="1"/>
  <c r="P3515" i="1"/>
  <c r="Q3515" i="1"/>
  <c r="P3516" i="1"/>
  <c r="Q3516" i="1"/>
  <c r="P3517" i="1"/>
  <c r="Q3517" i="1"/>
  <c r="P3518" i="1"/>
  <c r="Q3518" i="1"/>
  <c r="P3519" i="1"/>
  <c r="Q3519" i="1"/>
  <c r="P3520" i="1"/>
  <c r="Q3520" i="1"/>
  <c r="P3521" i="1"/>
  <c r="Q3521" i="1"/>
  <c r="P3522" i="1"/>
  <c r="Q3522" i="1"/>
  <c r="P3523" i="1"/>
  <c r="Q3523" i="1"/>
  <c r="P3524" i="1"/>
  <c r="Q3524" i="1"/>
  <c r="P3525" i="1"/>
  <c r="Q3525" i="1"/>
  <c r="P3526" i="1"/>
  <c r="Q3526" i="1"/>
  <c r="P3527" i="1"/>
  <c r="Q3527" i="1"/>
  <c r="P3528" i="1"/>
  <c r="Q3528" i="1"/>
  <c r="P3529" i="1"/>
  <c r="Q3529" i="1"/>
  <c r="P3530" i="1"/>
  <c r="Q3530" i="1"/>
  <c r="P3531" i="1"/>
  <c r="Q3531" i="1"/>
  <c r="P3532" i="1"/>
  <c r="Q3532" i="1"/>
  <c r="P3533" i="1"/>
  <c r="Q3533" i="1"/>
  <c r="P3534" i="1"/>
  <c r="Q3534" i="1"/>
  <c r="P3535" i="1"/>
  <c r="Q3535" i="1"/>
  <c r="P3536" i="1"/>
  <c r="Q3536" i="1"/>
  <c r="P3537" i="1"/>
  <c r="Q3537" i="1"/>
  <c r="P3538" i="1"/>
  <c r="Q3538" i="1"/>
  <c r="P3539" i="1"/>
  <c r="Q3539" i="1"/>
  <c r="P3540" i="1"/>
  <c r="Q3540" i="1"/>
  <c r="P3541" i="1"/>
  <c r="Q3541" i="1"/>
  <c r="P3542" i="1"/>
  <c r="Q3542" i="1"/>
  <c r="P3543" i="1"/>
  <c r="Q3543" i="1"/>
  <c r="P3544" i="1"/>
  <c r="Q3544" i="1"/>
  <c r="P3545" i="1"/>
  <c r="Q3545" i="1"/>
  <c r="P3546" i="1"/>
  <c r="Q3546" i="1"/>
  <c r="P3547" i="1"/>
  <c r="Q3547" i="1"/>
  <c r="P3548" i="1"/>
  <c r="Q3548" i="1"/>
  <c r="P3549" i="1"/>
  <c r="Q3549" i="1"/>
  <c r="P3550" i="1"/>
  <c r="Q3550" i="1"/>
  <c r="P3551" i="1"/>
  <c r="Q3551" i="1"/>
  <c r="P3552" i="1"/>
  <c r="Q3552" i="1"/>
  <c r="P3553" i="1"/>
  <c r="Q3553" i="1"/>
  <c r="P3554" i="1"/>
  <c r="Q3554" i="1"/>
  <c r="P3555" i="1"/>
  <c r="Q3555" i="1"/>
  <c r="P3556" i="1"/>
  <c r="Q3556" i="1"/>
  <c r="P3557" i="1"/>
  <c r="Q3557" i="1"/>
  <c r="P3558" i="1"/>
  <c r="Q3558" i="1"/>
  <c r="P3559" i="1"/>
  <c r="Q3559" i="1"/>
  <c r="P3560" i="1"/>
  <c r="Q3560" i="1"/>
  <c r="P3561" i="1"/>
  <c r="Q3561" i="1"/>
  <c r="P3562" i="1"/>
  <c r="Q3562" i="1"/>
  <c r="P3563" i="1"/>
  <c r="Q3563" i="1"/>
  <c r="P3564" i="1"/>
  <c r="Q3564" i="1"/>
  <c r="P3565" i="1"/>
  <c r="Q3565" i="1"/>
  <c r="P3566" i="1"/>
  <c r="Q3566" i="1"/>
  <c r="P3567" i="1"/>
  <c r="Q3567" i="1"/>
  <c r="P3568" i="1"/>
  <c r="Q3568" i="1"/>
  <c r="P3569" i="1"/>
  <c r="Q3569" i="1"/>
  <c r="P3570" i="1"/>
  <c r="Q3570" i="1"/>
  <c r="P3571" i="1"/>
  <c r="Q3571" i="1"/>
  <c r="P3572" i="1"/>
  <c r="Q3572" i="1"/>
  <c r="P3573" i="1"/>
  <c r="Q3573" i="1"/>
  <c r="P3574" i="1"/>
  <c r="Q3574" i="1"/>
  <c r="P3575" i="1"/>
  <c r="Q3575" i="1"/>
  <c r="P3576" i="1"/>
  <c r="Q3576" i="1"/>
  <c r="P3577" i="1"/>
  <c r="Q3577" i="1"/>
  <c r="P3578" i="1"/>
  <c r="Q3578" i="1"/>
  <c r="P3579" i="1"/>
  <c r="Q3579" i="1"/>
  <c r="P3580" i="1"/>
  <c r="Q3580" i="1"/>
  <c r="P3581" i="1"/>
  <c r="Q3581" i="1"/>
  <c r="P3582" i="1"/>
  <c r="Q3582" i="1"/>
  <c r="P3583" i="1"/>
  <c r="Q3583" i="1"/>
  <c r="P3584" i="1"/>
  <c r="Q3584" i="1"/>
  <c r="P3585" i="1"/>
  <c r="Q3585" i="1"/>
  <c r="P3586" i="1"/>
  <c r="Q3586" i="1"/>
  <c r="P3587" i="1"/>
  <c r="Q3587" i="1"/>
  <c r="P3588" i="1"/>
  <c r="Q3588" i="1"/>
  <c r="P3589" i="1"/>
  <c r="Q3589" i="1"/>
  <c r="P3590" i="1"/>
  <c r="Q3590" i="1"/>
  <c r="P3591" i="1"/>
  <c r="Q3591" i="1"/>
  <c r="P3592" i="1"/>
  <c r="Q3592" i="1"/>
  <c r="P3593" i="1"/>
  <c r="Q3593" i="1"/>
  <c r="P3594" i="1"/>
  <c r="Q3594" i="1"/>
  <c r="P3595" i="1"/>
  <c r="Q3595" i="1"/>
  <c r="P3596" i="1"/>
  <c r="Q3596" i="1"/>
  <c r="P3597" i="1"/>
  <c r="Q3597" i="1"/>
  <c r="P3598" i="1"/>
  <c r="Q3598" i="1"/>
  <c r="P3599" i="1"/>
  <c r="Q3599" i="1"/>
  <c r="P3600" i="1"/>
  <c r="Q3600" i="1"/>
  <c r="P3601" i="1"/>
  <c r="Q3601" i="1"/>
  <c r="P3602" i="1"/>
  <c r="Q3602" i="1"/>
  <c r="P3603" i="1"/>
  <c r="Q3603" i="1"/>
  <c r="P3604" i="1"/>
  <c r="Q3604" i="1"/>
  <c r="P3605" i="1"/>
  <c r="Q3605" i="1"/>
  <c r="P3606" i="1"/>
  <c r="Q3606" i="1"/>
  <c r="P3607" i="1"/>
  <c r="Q3607" i="1"/>
  <c r="P3608" i="1"/>
  <c r="Q3608" i="1"/>
  <c r="P3609" i="1"/>
  <c r="Q3609" i="1"/>
  <c r="P3610" i="1"/>
  <c r="Q3610" i="1"/>
  <c r="P3611" i="1"/>
  <c r="Q3611" i="1"/>
  <c r="P3612" i="1"/>
  <c r="Q3612" i="1"/>
  <c r="P3613" i="1"/>
  <c r="Q3613" i="1"/>
  <c r="P3614" i="1"/>
  <c r="Q3614" i="1"/>
  <c r="P3615" i="1"/>
  <c r="Q3615" i="1"/>
  <c r="P3616" i="1"/>
  <c r="Q3616" i="1"/>
  <c r="P3617" i="1"/>
  <c r="Q3617" i="1"/>
  <c r="P3618" i="1"/>
  <c r="Q3618" i="1"/>
  <c r="P3619" i="1"/>
  <c r="Q3619" i="1"/>
  <c r="P3620" i="1"/>
  <c r="Q3620" i="1"/>
  <c r="P3621" i="1"/>
  <c r="Q3621" i="1"/>
  <c r="P3622" i="1"/>
  <c r="Q3622" i="1"/>
  <c r="P3623" i="1"/>
  <c r="Q3623" i="1"/>
  <c r="P3624" i="1"/>
  <c r="Q3624" i="1"/>
  <c r="P3625" i="1"/>
  <c r="Q3625" i="1"/>
  <c r="P3626" i="1"/>
  <c r="Q3626" i="1"/>
  <c r="P3627" i="1"/>
  <c r="Q3627" i="1"/>
  <c r="P3628" i="1"/>
  <c r="Q3628" i="1"/>
  <c r="P3629" i="1"/>
  <c r="Q3629" i="1"/>
  <c r="P3630" i="1"/>
  <c r="Q3630" i="1"/>
  <c r="P3631" i="1"/>
  <c r="Q3631" i="1"/>
  <c r="P3632" i="1"/>
  <c r="Q3632" i="1"/>
  <c r="P3633" i="1"/>
  <c r="Q3633" i="1"/>
  <c r="P3634" i="1"/>
  <c r="Q3634" i="1"/>
  <c r="P3635" i="1"/>
  <c r="Q3635" i="1"/>
  <c r="P3636" i="1"/>
  <c r="Q3636" i="1"/>
  <c r="P3637" i="1"/>
  <c r="Q3637" i="1"/>
  <c r="P3638" i="1"/>
  <c r="Q3638" i="1"/>
  <c r="P3639" i="1"/>
  <c r="Q3639" i="1"/>
  <c r="P3640" i="1"/>
  <c r="Q3640" i="1"/>
  <c r="P3641" i="1"/>
  <c r="Q3641" i="1"/>
  <c r="P3642" i="1"/>
  <c r="Q3642" i="1"/>
  <c r="P3643" i="1"/>
  <c r="Q3643" i="1"/>
  <c r="P3644" i="1"/>
  <c r="Q3644" i="1"/>
  <c r="P3645" i="1"/>
  <c r="Q3645" i="1"/>
  <c r="P3646" i="1"/>
  <c r="Q3646" i="1"/>
  <c r="P3647" i="1"/>
  <c r="Q3647" i="1"/>
  <c r="P3648" i="1"/>
  <c r="Q3648" i="1"/>
  <c r="P3649" i="1"/>
  <c r="Q3649" i="1"/>
  <c r="P3650" i="1"/>
  <c r="Q3650" i="1"/>
  <c r="P3651" i="1"/>
  <c r="Q3651" i="1"/>
  <c r="P3652" i="1"/>
  <c r="Q3652" i="1"/>
  <c r="P3653" i="1"/>
  <c r="Q3653" i="1"/>
  <c r="P3654" i="1"/>
  <c r="Q3654" i="1"/>
  <c r="P3655" i="1"/>
  <c r="Q3655" i="1"/>
  <c r="P3656" i="1"/>
  <c r="Q3656" i="1"/>
  <c r="P3657" i="1"/>
  <c r="Q3657" i="1"/>
  <c r="P3658" i="1"/>
  <c r="Q3658" i="1"/>
  <c r="P3659" i="1"/>
  <c r="Q3659" i="1"/>
  <c r="P3660" i="1"/>
  <c r="Q3660" i="1"/>
  <c r="P3661" i="1"/>
  <c r="Q3661" i="1"/>
  <c r="P3662" i="1"/>
  <c r="Q3662" i="1"/>
  <c r="P3663" i="1"/>
  <c r="Q3663" i="1"/>
  <c r="P3664" i="1"/>
  <c r="Q3664" i="1"/>
  <c r="P3665" i="1"/>
  <c r="Q3665" i="1"/>
  <c r="P3666" i="1"/>
  <c r="Q3666" i="1"/>
  <c r="P3667" i="1"/>
  <c r="Q3667" i="1"/>
  <c r="P3668" i="1"/>
  <c r="Q3668" i="1"/>
  <c r="P3669" i="1"/>
  <c r="Q3669" i="1"/>
  <c r="P3670" i="1"/>
  <c r="Q3670" i="1"/>
  <c r="P3671" i="1"/>
  <c r="Q3671" i="1"/>
  <c r="P3672" i="1"/>
  <c r="Q3672" i="1"/>
  <c r="P3673" i="1"/>
  <c r="Q3673" i="1"/>
  <c r="P3674" i="1"/>
  <c r="Q3674" i="1"/>
  <c r="P3675" i="1"/>
  <c r="Q3675" i="1"/>
  <c r="P3676" i="1"/>
  <c r="Q3676" i="1"/>
  <c r="P3677" i="1"/>
  <c r="Q3677" i="1"/>
  <c r="P3678" i="1"/>
  <c r="Q3678" i="1"/>
  <c r="P3679" i="1"/>
  <c r="Q3679" i="1"/>
  <c r="P3680" i="1"/>
  <c r="Q3680" i="1"/>
  <c r="P3681" i="1"/>
  <c r="Q3681" i="1"/>
  <c r="P3682" i="1"/>
  <c r="Q3682" i="1"/>
  <c r="P3683" i="1"/>
  <c r="Q3683" i="1"/>
  <c r="P3684" i="1"/>
  <c r="Q3684" i="1"/>
  <c r="P3685" i="1"/>
  <c r="Q3685" i="1"/>
  <c r="P3686" i="1"/>
  <c r="Q3686" i="1"/>
  <c r="P3687" i="1"/>
  <c r="Q3687" i="1"/>
  <c r="P3688" i="1"/>
  <c r="Q3688" i="1"/>
  <c r="P3689" i="1"/>
  <c r="Q3689" i="1"/>
  <c r="P3690" i="1"/>
  <c r="Q3690" i="1"/>
  <c r="P3691" i="1"/>
  <c r="Q3691" i="1"/>
  <c r="P3692" i="1"/>
  <c r="Q3692" i="1"/>
  <c r="P3693" i="1"/>
  <c r="Q3693" i="1"/>
  <c r="P3694" i="1"/>
  <c r="Q3694" i="1"/>
  <c r="P3695" i="1"/>
  <c r="Q3695" i="1"/>
  <c r="P3696" i="1"/>
  <c r="Q3696" i="1"/>
  <c r="P3697" i="1"/>
  <c r="Q3697" i="1"/>
  <c r="P3698" i="1"/>
  <c r="Q3698" i="1"/>
  <c r="P3699" i="1"/>
  <c r="Q3699" i="1"/>
  <c r="P3700" i="1"/>
  <c r="Q3700" i="1"/>
  <c r="P3701" i="1"/>
  <c r="Q3701" i="1"/>
  <c r="P3702" i="1"/>
  <c r="Q3702" i="1"/>
  <c r="P3703" i="1"/>
  <c r="Q3703" i="1"/>
  <c r="P3704" i="1"/>
  <c r="Q3704" i="1"/>
  <c r="P3705" i="1"/>
  <c r="Q3705" i="1"/>
  <c r="P3706" i="1"/>
  <c r="Q3706" i="1"/>
  <c r="P3707" i="1"/>
  <c r="Q3707" i="1"/>
  <c r="P3708" i="1"/>
  <c r="Q3708" i="1"/>
  <c r="P3709" i="1"/>
  <c r="Q3709" i="1"/>
  <c r="P3710" i="1"/>
  <c r="Q3710" i="1"/>
  <c r="P3711" i="1"/>
  <c r="Q3711" i="1"/>
  <c r="P3712" i="1"/>
  <c r="Q3712" i="1"/>
  <c r="P3713" i="1"/>
  <c r="Q3713" i="1"/>
  <c r="P3714" i="1"/>
  <c r="Q3714" i="1"/>
  <c r="P3715" i="1"/>
  <c r="Q3715" i="1"/>
  <c r="P3716" i="1"/>
  <c r="Q3716" i="1"/>
  <c r="P3717" i="1"/>
  <c r="Q3717" i="1"/>
  <c r="P3718" i="1"/>
  <c r="Q3718" i="1"/>
  <c r="P3719" i="1"/>
  <c r="Q3719" i="1"/>
  <c r="P3720" i="1"/>
  <c r="Q3720" i="1"/>
  <c r="P3721" i="1"/>
  <c r="Q3721" i="1"/>
  <c r="P3722" i="1"/>
  <c r="Q3722" i="1"/>
  <c r="P3723" i="1"/>
  <c r="Q3723" i="1"/>
  <c r="P3724" i="1"/>
  <c r="Q3724" i="1"/>
  <c r="P3725" i="1"/>
  <c r="Q3725" i="1"/>
  <c r="P3726" i="1"/>
  <c r="Q3726" i="1"/>
  <c r="P3727" i="1"/>
  <c r="Q3727" i="1"/>
  <c r="P3728" i="1"/>
  <c r="Q3728" i="1"/>
  <c r="P3729" i="1"/>
  <c r="Q3729" i="1"/>
  <c r="P3730" i="1"/>
  <c r="Q3730" i="1"/>
  <c r="P3731" i="1"/>
  <c r="Q3731" i="1"/>
  <c r="P3732" i="1"/>
  <c r="Q3732" i="1"/>
  <c r="P3733" i="1"/>
  <c r="Q3733" i="1"/>
  <c r="P3734" i="1"/>
  <c r="Q3734" i="1"/>
  <c r="P3735" i="1"/>
  <c r="Q3735" i="1"/>
  <c r="P3736" i="1"/>
  <c r="Q3736" i="1"/>
  <c r="P3737" i="1"/>
  <c r="Q3737" i="1"/>
  <c r="P3738" i="1"/>
  <c r="Q3738" i="1"/>
  <c r="P3739" i="1"/>
  <c r="Q3739" i="1"/>
  <c r="P3740" i="1"/>
  <c r="Q3740" i="1"/>
  <c r="P3741" i="1"/>
  <c r="Q3741" i="1"/>
  <c r="P3742" i="1"/>
  <c r="Q3742" i="1"/>
  <c r="P3743" i="1"/>
  <c r="Q3743" i="1"/>
  <c r="P3744" i="1"/>
  <c r="Q3744" i="1"/>
  <c r="P3745" i="1"/>
  <c r="Q3745" i="1"/>
  <c r="P3746" i="1"/>
  <c r="Q3746" i="1"/>
  <c r="P3747" i="1"/>
  <c r="Q3747" i="1"/>
  <c r="P3748" i="1"/>
  <c r="Q3748" i="1"/>
  <c r="P3749" i="1"/>
  <c r="Q3749" i="1"/>
  <c r="P3750" i="1"/>
  <c r="Q3750" i="1"/>
  <c r="P3751" i="1"/>
  <c r="Q3751" i="1"/>
  <c r="P3752" i="1"/>
  <c r="Q3752" i="1"/>
  <c r="P3753" i="1"/>
  <c r="Q3753" i="1"/>
  <c r="P3754" i="1"/>
  <c r="Q3754" i="1"/>
  <c r="P3755" i="1"/>
  <c r="Q3755" i="1"/>
  <c r="P3756" i="1"/>
  <c r="Q3756" i="1"/>
  <c r="P3757" i="1"/>
  <c r="Q3757" i="1"/>
  <c r="P3758" i="1"/>
  <c r="Q3758" i="1"/>
  <c r="P3759" i="1"/>
  <c r="Q3759" i="1"/>
  <c r="P3760" i="1"/>
  <c r="Q3760" i="1"/>
  <c r="P3761" i="1"/>
  <c r="Q3761" i="1"/>
  <c r="P3762" i="1"/>
  <c r="Q3762" i="1"/>
  <c r="P3763" i="1"/>
  <c r="Q3763" i="1"/>
  <c r="P3764" i="1"/>
  <c r="Q3764" i="1"/>
  <c r="P3765" i="1"/>
  <c r="Q3765" i="1"/>
  <c r="P3766" i="1"/>
  <c r="Q3766" i="1"/>
  <c r="P3767" i="1"/>
  <c r="Q3767" i="1"/>
  <c r="P3768" i="1"/>
  <c r="Q3768" i="1"/>
  <c r="P3769" i="1"/>
  <c r="Q3769" i="1"/>
  <c r="P3770" i="1"/>
  <c r="Q3770" i="1"/>
  <c r="P3771" i="1"/>
  <c r="Q3771" i="1"/>
  <c r="P3772" i="1"/>
  <c r="Q3772" i="1"/>
  <c r="P3773" i="1"/>
  <c r="Q3773" i="1"/>
  <c r="P3774" i="1"/>
  <c r="Q3774" i="1"/>
  <c r="P3775" i="1"/>
  <c r="Q3775" i="1"/>
  <c r="P3776" i="1"/>
  <c r="Q3776" i="1"/>
  <c r="P3777" i="1"/>
  <c r="Q3777" i="1"/>
  <c r="P3778" i="1"/>
  <c r="Q3778" i="1"/>
  <c r="P3779" i="1"/>
  <c r="Q3779" i="1"/>
  <c r="P3780" i="1"/>
  <c r="Q3780" i="1"/>
  <c r="P3781" i="1"/>
  <c r="Q3781" i="1"/>
  <c r="P3782" i="1"/>
  <c r="Q3782" i="1"/>
  <c r="P3783" i="1"/>
  <c r="Q3783" i="1"/>
  <c r="P3784" i="1"/>
  <c r="Q3784" i="1"/>
  <c r="P3785" i="1"/>
  <c r="Q3785" i="1"/>
  <c r="P3786" i="1"/>
  <c r="Q3786" i="1"/>
  <c r="P3787" i="1"/>
  <c r="Q3787" i="1"/>
  <c r="P3788" i="1"/>
  <c r="Q3788" i="1"/>
  <c r="P3789" i="1"/>
  <c r="Q3789" i="1"/>
  <c r="P3790" i="1"/>
  <c r="Q3790" i="1"/>
  <c r="P3791" i="1"/>
  <c r="Q3791" i="1"/>
  <c r="P3792" i="1"/>
  <c r="Q3792" i="1"/>
  <c r="P3793" i="1"/>
  <c r="Q3793" i="1"/>
  <c r="P3794" i="1"/>
  <c r="Q3794" i="1"/>
  <c r="P3795" i="1"/>
  <c r="Q3795" i="1"/>
  <c r="P3796" i="1"/>
  <c r="Q3796" i="1"/>
  <c r="P3797" i="1"/>
  <c r="Q3797" i="1"/>
  <c r="P3798" i="1"/>
  <c r="Q3798" i="1"/>
  <c r="P3799" i="1"/>
  <c r="Q3799" i="1"/>
  <c r="P3800" i="1"/>
  <c r="Q3800" i="1"/>
  <c r="P3801" i="1"/>
  <c r="Q3801" i="1"/>
  <c r="P3802" i="1"/>
  <c r="Q3802" i="1"/>
  <c r="P3803" i="1"/>
  <c r="Q3803" i="1"/>
  <c r="P3804" i="1"/>
  <c r="Q3804" i="1"/>
  <c r="P3805" i="1"/>
  <c r="Q3805" i="1"/>
  <c r="P3806" i="1"/>
  <c r="Q3806" i="1"/>
  <c r="P3807" i="1"/>
  <c r="Q3807" i="1"/>
  <c r="P3808" i="1"/>
  <c r="Q3808" i="1"/>
  <c r="P3809" i="1"/>
  <c r="Q3809" i="1"/>
  <c r="P3810" i="1"/>
  <c r="Q3810" i="1"/>
  <c r="P3811" i="1"/>
  <c r="Q3811" i="1"/>
  <c r="P3812" i="1"/>
  <c r="Q3812" i="1"/>
  <c r="P3813" i="1"/>
  <c r="Q3813" i="1"/>
  <c r="P3814" i="1"/>
  <c r="Q3814" i="1"/>
  <c r="P3815" i="1"/>
  <c r="Q3815" i="1"/>
  <c r="P3816" i="1"/>
  <c r="Q3816" i="1"/>
  <c r="P3817" i="1"/>
  <c r="Q3817" i="1"/>
  <c r="P3818" i="1"/>
  <c r="Q3818" i="1"/>
  <c r="P3819" i="1"/>
  <c r="Q3819" i="1"/>
  <c r="P3820" i="1"/>
  <c r="Q3820" i="1"/>
  <c r="P3821" i="1"/>
  <c r="Q3821" i="1"/>
  <c r="P3822" i="1"/>
  <c r="Q3822" i="1"/>
  <c r="P3823" i="1"/>
  <c r="Q3823" i="1"/>
  <c r="P3824" i="1"/>
  <c r="Q3824" i="1"/>
  <c r="P3825" i="1"/>
  <c r="Q3825" i="1"/>
  <c r="P3826" i="1"/>
  <c r="Q3826" i="1"/>
  <c r="P3827" i="1"/>
  <c r="Q3827" i="1"/>
  <c r="P3828" i="1"/>
  <c r="Q3828" i="1"/>
  <c r="P3829" i="1"/>
  <c r="Q3829" i="1"/>
  <c r="P3830" i="1"/>
  <c r="Q3830" i="1"/>
  <c r="P3831" i="1"/>
  <c r="Q3831" i="1"/>
  <c r="P3832" i="1"/>
  <c r="Q3832" i="1"/>
  <c r="P3833" i="1"/>
  <c r="Q3833" i="1"/>
  <c r="P3834" i="1"/>
  <c r="Q3834" i="1"/>
  <c r="P3835" i="1"/>
  <c r="Q3835" i="1"/>
  <c r="P3836" i="1"/>
  <c r="Q3836" i="1"/>
  <c r="P3837" i="1"/>
  <c r="Q3837" i="1"/>
  <c r="P3838" i="1"/>
  <c r="Q3838" i="1"/>
  <c r="P3839" i="1"/>
  <c r="Q3839" i="1"/>
  <c r="P3840" i="1"/>
  <c r="Q3840" i="1"/>
  <c r="P3841" i="1"/>
  <c r="Q3841" i="1"/>
  <c r="P3842" i="1"/>
  <c r="Q3842" i="1"/>
  <c r="P3843" i="1"/>
  <c r="Q3843" i="1"/>
  <c r="P3844" i="1"/>
  <c r="Q3844" i="1"/>
  <c r="P3845" i="1"/>
  <c r="Q3845" i="1"/>
  <c r="P3846" i="1"/>
  <c r="Q3846" i="1"/>
  <c r="P3847" i="1"/>
  <c r="Q3847" i="1"/>
  <c r="P3848" i="1"/>
  <c r="Q3848" i="1"/>
  <c r="P3849" i="1"/>
  <c r="Q3849" i="1"/>
  <c r="P3850" i="1"/>
  <c r="Q3850" i="1"/>
  <c r="P3851" i="1"/>
  <c r="Q3851" i="1"/>
  <c r="P3852" i="1"/>
  <c r="Q3852" i="1"/>
  <c r="P3853" i="1"/>
  <c r="Q3853" i="1"/>
  <c r="P3854" i="1"/>
  <c r="Q3854" i="1"/>
  <c r="P3855" i="1"/>
  <c r="Q3855" i="1"/>
  <c r="P3856" i="1"/>
  <c r="Q3856" i="1"/>
  <c r="P3857" i="1"/>
  <c r="Q3857" i="1"/>
  <c r="P3858" i="1"/>
  <c r="Q3858" i="1"/>
  <c r="P3859" i="1"/>
  <c r="Q3859" i="1"/>
  <c r="P3860" i="1"/>
  <c r="Q3860" i="1"/>
  <c r="P3861" i="1"/>
  <c r="Q3861" i="1"/>
  <c r="P3862" i="1"/>
  <c r="Q3862" i="1"/>
  <c r="P3863" i="1"/>
  <c r="Q3863" i="1"/>
  <c r="P3864" i="1"/>
  <c r="Q3864" i="1"/>
  <c r="P3865" i="1"/>
  <c r="Q3865" i="1"/>
  <c r="P3866" i="1"/>
  <c r="Q3866" i="1"/>
  <c r="P3867" i="1"/>
  <c r="Q3867" i="1"/>
  <c r="P3868" i="1"/>
  <c r="Q3868" i="1"/>
  <c r="P3869" i="1"/>
  <c r="Q3869" i="1"/>
  <c r="P3870" i="1"/>
  <c r="Q3870" i="1"/>
  <c r="P3871" i="1"/>
  <c r="Q3871" i="1"/>
  <c r="P3872" i="1"/>
  <c r="Q3872" i="1"/>
  <c r="P3873" i="1"/>
  <c r="Q3873" i="1"/>
  <c r="P3874" i="1"/>
  <c r="Q3874" i="1"/>
  <c r="P3875" i="1"/>
  <c r="Q3875" i="1"/>
  <c r="P3876" i="1"/>
  <c r="Q3876" i="1"/>
  <c r="P3877" i="1"/>
  <c r="Q3877" i="1"/>
  <c r="P3878" i="1"/>
  <c r="Q3878" i="1"/>
  <c r="P3879" i="1"/>
  <c r="Q3879" i="1"/>
  <c r="P3880" i="1"/>
  <c r="Q3880" i="1"/>
  <c r="P3881" i="1"/>
  <c r="Q3881" i="1"/>
  <c r="P3882" i="1"/>
  <c r="Q3882" i="1"/>
  <c r="P3883" i="1"/>
  <c r="Q3883" i="1"/>
  <c r="P3884" i="1"/>
  <c r="Q3884" i="1"/>
  <c r="P3885" i="1"/>
  <c r="Q3885" i="1"/>
  <c r="P3886" i="1"/>
  <c r="Q3886" i="1"/>
  <c r="P3887" i="1"/>
  <c r="Q3887" i="1"/>
  <c r="P3888" i="1"/>
  <c r="Q3888" i="1"/>
  <c r="P3889" i="1"/>
  <c r="Q3889" i="1"/>
  <c r="P3890" i="1"/>
  <c r="Q3890" i="1"/>
  <c r="P3891" i="1"/>
  <c r="Q3891" i="1"/>
  <c r="P3892" i="1"/>
  <c r="Q3892" i="1"/>
  <c r="P3893" i="1"/>
  <c r="Q3893" i="1"/>
  <c r="P3894" i="1"/>
  <c r="Q3894" i="1"/>
  <c r="P3895" i="1"/>
  <c r="Q3895" i="1"/>
  <c r="P3896" i="1"/>
  <c r="Q3896" i="1"/>
  <c r="P3897" i="1"/>
  <c r="Q3897" i="1"/>
  <c r="P3898" i="1"/>
  <c r="Q3898" i="1"/>
  <c r="P3899" i="1"/>
  <c r="Q3899" i="1"/>
  <c r="P3900" i="1"/>
  <c r="Q3900" i="1"/>
  <c r="P3901" i="1"/>
  <c r="Q3901" i="1"/>
  <c r="P3902" i="1"/>
  <c r="Q3902" i="1"/>
  <c r="P3903" i="1"/>
  <c r="Q3903" i="1"/>
  <c r="P3904" i="1"/>
  <c r="Q3904" i="1"/>
  <c r="P3905" i="1"/>
  <c r="Q3905" i="1"/>
  <c r="P3906" i="1"/>
  <c r="Q3906" i="1"/>
  <c r="P3907" i="1"/>
  <c r="Q3907" i="1"/>
  <c r="P3908" i="1"/>
  <c r="Q3908" i="1"/>
  <c r="P3909" i="1"/>
  <c r="Q3909" i="1"/>
  <c r="P3910" i="1"/>
  <c r="Q3910" i="1"/>
  <c r="P3911" i="1"/>
  <c r="Q3911" i="1"/>
  <c r="P3912" i="1"/>
  <c r="Q3912" i="1"/>
  <c r="P3913" i="1"/>
  <c r="Q3913" i="1"/>
  <c r="P3914" i="1"/>
  <c r="Q3914" i="1"/>
  <c r="P3915" i="1"/>
  <c r="Q3915" i="1"/>
  <c r="P3916" i="1"/>
  <c r="Q3916" i="1"/>
  <c r="P3917" i="1"/>
  <c r="Q3917" i="1"/>
  <c r="P3918" i="1"/>
  <c r="Q3918" i="1"/>
  <c r="P3919" i="1"/>
  <c r="Q3919" i="1"/>
  <c r="P3920" i="1"/>
  <c r="Q3920" i="1"/>
  <c r="P3921" i="1"/>
  <c r="Q3921" i="1"/>
  <c r="P3922" i="1"/>
  <c r="Q3922" i="1"/>
  <c r="P3923" i="1"/>
  <c r="Q3923" i="1"/>
  <c r="P3924" i="1"/>
  <c r="Q3924" i="1"/>
  <c r="P3925" i="1"/>
  <c r="Q3925" i="1"/>
  <c r="P3926" i="1"/>
  <c r="Q3926" i="1"/>
  <c r="P3927" i="1"/>
  <c r="Q3927" i="1"/>
  <c r="P3928" i="1"/>
  <c r="Q3928" i="1"/>
  <c r="P3929" i="1"/>
  <c r="Q3929" i="1"/>
  <c r="P3930" i="1"/>
  <c r="Q3930" i="1"/>
  <c r="P3931" i="1"/>
  <c r="Q3931" i="1"/>
  <c r="P3932" i="1"/>
  <c r="Q3932" i="1"/>
  <c r="P3933" i="1"/>
  <c r="Q3933" i="1"/>
  <c r="P3934" i="1"/>
  <c r="Q3934" i="1"/>
  <c r="P3935" i="1"/>
  <c r="Q3935" i="1"/>
  <c r="P3936" i="1"/>
  <c r="Q3936" i="1"/>
  <c r="P3937" i="1"/>
  <c r="Q3937" i="1"/>
  <c r="P3938" i="1"/>
  <c r="Q3938" i="1"/>
  <c r="P3939" i="1"/>
  <c r="Q3939" i="1"/>
  <c r="P3940" i="1"/>
  <c r="Q3940" i="1"/>
  <c r="P3941" i="1"/>
  <c r="Q3941" i="1"/>
  <c r="P3942" i="1"/>
  <c r="Q3942" i="1"/>
  <c r="P3943" i="1"/>
  <c r="Q3943" i="1"/>
  <c r="P3944" i="1"/>
  <c r="Q3944" i="1"/>
  <c r="P3945" i="1"/>
  <c r="Q3945" i="1"/>
  <c r="P3946" i="1"/>
  <c r="Q3946" i="1"/>
  <c r="P3947" i="1"/>
  <c r="Q3947" i="1"/>
  <c r="P3948" i="1"/>
  <c r="Q3948" i="1"/>
  <c r="P3949" i="1"/>
  <c r="Q3949" i="1"/>
  <c r="P3950" i="1"/>
  <c r="Q3950" i="1"/>
  <c r="P3951" i="1"/>
  <c r="Q3951" i="1"/>
  <c r="P3952" i="1"/>
  <c r="Q3952" i="1"/>
  <c r="P3953" i="1"/>
  <c r="Q3953" i="1"/>
  <c r="P3954" i="1"/>
  <c r="Q3954" i="1"/>
  <c r="P3955" i="1"/>
  <c r="Q3955" i="1"/>
  <c r="P3956" i="1"/>
  <c r="Q3956" i="1"/>
  <c r="P3957" i="1"/>
  <c r="Q3957" i="1"/>
  <c r="P3958" i="1"/>
  <c r="Q3958" i="1"/>
  <c r="P3959" i="1"/>
  <c r="Q3959" i="1"/>
  <c r="P3960" i="1"/>
  <c r="Q3960" i="1"/>
  <c r="P3961" i="1"/>
  <c r="Q3961" i="1"/>
  <c r="P3962" i="1"/>
  <c r="Q3962" i="1"/>
  <c r="P3963" i="1"/>
  <c r="Q3963" i="1"/>
  <c r="P3964" i="1"/>
  <c r="Q3964" i="1"/>
  <c r="P3965" i="1"/>
  <c r="Q3965" i="1"/>
  <c r="P3966" i="1"/>
  <c r="Q3966" i="1"/>
  <c r="P3967" i="1"/>
  <c r="Q3967" i="1"/>
  <c r="P3968" i="1"/>
  <c r="Q3968" i="1"/>
  <c r="P3969" i="1"/>
  <c r="Q3969" i="1"/>
  <c r="P3970" i="1"/>
  <c r="Q3970" i="1"/>
  <c r="P3971" i="1"/>
  <c r="Q3971" i="1"/>
  <c r="P3972" i="1"/>
  <c r="Q3972" i="1"/>
  <c r="P3973" i="1"/>
  <c r="Q3973" i="1"/>
  <c r="P3974" i="1"/>
  <c r="Q3974" i="1"/>
  <c r="P3975" i="1"/>
  <c r="Q3975" i="1"/>
  <c r="P3976" i="1"/>
  <c r="Q3976" i="1"/>
  <c r="P3977" i="1"/>
  <c r="Q3977" i="1"/>
  <c r="P3978" i="1"/>
  <c r="Q3978" i="1"/>
  <c r="P3979" i="1"/>
  <c r="Q3979" i="1"/>
  <c r="P3980" i="1"/>
  <c r="Q3980" i="1"/>
  <c r="P3981" i="1"/>
  <c r="Q3981" i="1"/>
  <c r="P3982" i="1"/>
  <c r="Q3982" i="1"/>
  <c r="P3983" i="1"/>
  <c r="Q3983" i="1"/>
  <c r="P3984" i="1"/>
  <c r="Q3984" i="1"/>
  <c r="P3985" i="1"/>
  <c r="Q3985" i="1"/>
  <c r="P3986" i="1"/>
  <c r="Q3986" i="1"/>
  <c r="P3987" i="1"/>
  <c r="Q3987" i="1"/>
  <c r="P3988" i="1"/>
  <c r="Q3988" i="1"/>
  <c r="P3989" i="1"/>
  <c r="Q3989" i="1"/>
  <c r="P3990" i="1"/>
  <c r="Q3990" i="1"/>
  <c r="P3991" i="1"/>
  <c r="Q3991" i="1"/>
  <c r="P3992" i="1"/>
  <c r="Q3992" i="1"/>
  <c r="P3993" i="1"/>
  <c r="Q3993" i="1"/>
  <c r="P3994" i="1"/>
  <c r="Q3994" i="1"/>
  <c r="P3995" i="1"/>
  <c r="Q3995" i="1"/>
  <c r="P3996" i="1"/>
  <c r="Q3996" i="1"/>
  <c r="P3997" i="1"/>
  <c r="Q3997" i="1"/>
  <c r="P3998" i="1"/>
  <c r="Q3998" i="1"/>
  <c r="P3999" i="1"/>
  <c r="Q3999" i="1"/>
  <c r="P4000" i="1"/>
  <c r="Q4000" i="1"/>
  <c r="P4001" i="1"/>
  <c r="Q4001" i="1"/>
  <c r="P4002" i="1"/>
  <c r="Q4002" i="1"/>
  <c r="P4003" i="1"/>
  <c r="Q4003" i="1"/>
  <c r="P4004" i="1"/>
  <c r="Q4004" i="1"/>
  <c r="P4005" i="1"/>
  <c r="Q4005" i="1"/>
  <c r="P4006" i="1"/>
  <c r="Q4006" i="1"/>
  <c r="P4007" i="1"/>
  <c r="Q4007" i="1"/>
  <c r="P4008" i="1"/>
  <c r="Q4008" i="1"/>
  <c r="P4009" i="1"/>
  <c r="Q4009" i="1"/>
  <c r="P4010" i="1"/>
  <c r="Q4010" i="1"/>
  <c r="P4011" i="1"/>
  <c r="Q4011" i="1"/>
  <c r="P4012" i="1"/>
  <c r="Q4012" i="1"/>
  <c r="P4013" i="1"/>
  <c r="Q4013" i="1"/>
  <c r="P4014" i="1"/>
  <c r="Q4014" i="1"/>
  <c r="P4015" i="1"/>
  <c r="Q4015" i="1"/>
  <c r="P4016" i="1"/>
  <c r="Q4016" i="1"/>
  <c r="P4017" i="1"/>
  <c r="Q4017" i="1"/>
  <c r="P4018" i="1"/>
  <c r="Q4018" i="1"/>
  <c r="P4019" i="1"/>
  <c r="Q4019" i="1"/>
  <c r="P4020" i="1"/>
  <c r="Q4020" i="1"/>
  <c r="P4021" i="1"/>
  <c r="Q4021" i="1"/>
  <c r="P4022" i="1"/>
  <c r="Q4022" i="1"/>
  <c r="P4023" i="1"/>
  <c r="Q4023" i="1"/>
  <c r="P4024" i="1"/>
  <c r="Q4024" i="1"/>
  <c r="P4025" i="1"/>
  <c r="Q4025" i="1"/>
  <c r="P4026" i="1"/>
  <c r="Q4026" i="1"/>
  <c r="P4027" i="1"/>
  <c r="Q4027" i="1"/>
  <c r="P4028" i="1"/>
  <c r="Q4028" i="1"/>
  <c r="P4029" i="1"/>
  <c r="Q4029" i="1"/>
  <c r="P4030" i="1"/>
  <c r="Q4030" i="1"/>
  <c r="P4031" i="1"/>
  <c r="Q4031" i="1"/>
  <c r="P4032" i="1"/>
  <c r="Q4032" i="1"/>
  <c r="P4033" i="1"/>
  <c r="Q4033" i="1"/>
  <c r="P4034" i="1"/>
  <c r="Q4034" i="1"/>
  <c r="P4035" i="1"/>
  <c r="Q4035" i="1"/>
  <c r="P4036" i="1"/>
  <c r="Q4036" i="1"/>
  <c r="P4037" i="1"/>
  <c r="Q4037" i="1"/>
  <c r="P4038" i="1"/>
  <c r="Q4038" i="1"/>
  <c r="P4039" i="1"/>
  <c r="Q4039" i="1"/>
  <c r="P4040" i="1"/>
  <c r="Q4040" i="1"/>
  <c r="P4041" i="1"/>
  <c r="Q4041" i="1"/>
  <c r="P4042" i="1"/>
  <c r="Q4042" i="1"/>
  <c r="P4043" i="1"/>
  <c r="Q4043" i="1"/>
  <c r="P4044" i="1"/>
  <c r="Q4044" i="1"/>
  <c r="P4045" i="1"/>
  <c r="Q4045" i="1"/>
  <c r="P4046" i="1"/>
  <c r="Q4046" i="1"/>
  <c r="P4047" i="1"/>
  <c r="Q4047" i="1"/>
  <c r="P4048" i="1"/>
  <c r="Q4048" i="1"/>
  <c r="P4049" i="1"/>
  <c r="Q4049" i="1"/>
  <c r="P4050" i="1"/>
  <c r="Q4050" i="1"/>
  <c r="P4051" i="1"/>
  <c r="Q4051" i="1"/>
  <c r="P4052" i="1"/>
  <c r="Q4052" i="1"/>
  <c r="P4053" i="1"/>
  <c r="Q4053" i="1"/>
  <c r="P4054" i="1"/>
  <c r="Q4054" i="1"/>
  <c r="P4055" i="1"/>
  <c r="Q4055" i="1"/>
  <c r="P4056" i="1"/>
  <c r="Q4056" i="1"/>
  <c r="P4057" i="1"/>
  <c r="Q4057" i="1"/>
  <c r="P4058" i="1"/>
  <c r="Q4058" i="1"/>
  <c r="P4059" i="1"/>
  <c r="Q4059" i="1"/>
  <c r="P4060" i="1"/>
  <c r="Q4060" i="1"/>
  <c r="P4061" i="1"/>
  <c r="Q4061" i="1"/>
  <c r="P4062" i="1"/>
  <c r="Q4062" i="1"/>
  <c r="P4063" i="1"/>
  <c r="Q4063" i="1"/>
  <c r="P4064" i="1"/>
  <c r="Q4064" i="1"/>
  <c r="P4065" i="1"/>
  <c r="Q4065" i="1"/>
  <c r="P4066" i="1"/>
  <c r="Q4066" i="1"/>
  <c r="P4067" i="1"/>
  <c r="Q4067" i="1"/>
  <c r="P4068" i="1"/>
  <c r="Q4068" i="1"/>
  <c r="P4069" i="1"/>
  <c r="Q4069" i="1"/>
  <c r="P4070" i="1"/>
  <c r="Q4070" i="1"/>
  <c r="P4071" i="1"/>
  <c r="Q4071" i="1"/>
  <c r="P4072" i="1"/>
  <c r="Q4072" i="1"/>
  <c r="P4073" i="1"/>
  <c r="Q4073" i="1"/>
  <c r="P4074" i="1"/>
  <c r="Q4074" i="1"/>
  <c r="P4075" i="1"/>
  <c r="Q4075" i="1"/>
  <c r="P4076" i="1"/>
  <c r="Q4076" i="1"/>
  <c r="P4077" i="1"/>
  <c r="Q4077" i="1"/>
  <c r="P4078" i="1"/>
  <c r="Q4078" i="1"/>
  <c r="P4079" i="1"/>
  <c r="Q4079" i="1"/>
  <c r="P4080" i="1"/>
  <c r="Q4080" i="1"/>
  <c r="P4081" i="1"/>
  <c r="Q4081" i="1"/>
  <c r="P4082" i="1"/>
  <c r="Q4082" i="1"/>
  <c r="P4083" i="1"/>
  <c r="Q4083" i="1"/>
  <c r="P4084" i="1"/>
  <c r="Q4084" i="1"/>
  <c r="P4085" i="1"/>
  <c r="Q4085" i="1"/>
  <c r="P4086" i="1"/>
  <c r="Q4086" i="1"/>
  <c r="P4087" i="1"/>
  <c r="Q4087" i="1"/>
  <c r="P4088" i="1"/>
  <c r="Q4088" i="1"/>
  <c r="P4089" i="1"/>
  <c r="Q4089" i="1"/>
  <c r="P4090" i="1"/>
  <c r="Q4090" i="1"/>
  <c r="P4091" i="1"/>
  <c r="Q4091" i="1"/>
  <c r="P4092" i="1"/>
  <c r="Q4092" i="1"/>
  <c r="P4093" i="1"/>
  <c r="Q4093" i="1"/>
  <c r="P4094" i="1"/>
  <c r="Q4094" i="1"/>
  <c r="P4095" i="1"/>
  <c r="Q4095" i="1"/>
  <c r="P4096" i="1"/>
  <c r="Q4096" i="1"/>
  <c r="P4097" i="1"/>
  <c r="Q4097" i="1"/>
  <c r="P4098" i="1"/>
  <c r="Q4098" i="1"/>
  <c r="P4099" i="1"/>
  <c r="Q4099" i="1"/>
  <c r="P4100" i="1"/>
  <c r="Q4100" i="1"/>
  <c r="P4101" i="1"/>
  <c r="Q4101" i="1"/>
  <c r="P4102" i="1"/>
  <c r="Q4102" i="1"/>
  <c r="P4103" i="1"/>
  <c r="Q4103" i="1"/>
  <c r="P4104" i="1"/>
  <c r="Q4104" i="1"/>
  <c r="P4105" i="1"/>
  <c r="Q4105" i="1"/>
  <c r="P4106" i="1"/>
  <c r="Q4106" i="1"/>
  <c r="P4107" i="1"/>
  <c r="Q4107" i="1"/>
  <c r="P4108" i="1"/>
  <c r="Q4108" i="1"/>
  <c r="P4109" i="1"/>
  <c r="Q4109" i="1"/>
  <c r="P4110" i="1"/>
  <c r="Q4110" i="1"/>
  <c r="P4111" i="1"/>
  <c r="Q4111" i="1"/>
  <c r="P4112" i="1"/>
  <c r="Q4112" i="1"/>
  <c r="P4113" i="1"/>
  <c r="Q4113" i="1"/>
  <c r="P4114" i="1"/>
  <c r="Q4114" i="1"/>
  <c r="P4115" i="1"/>
  <c r="Q4115" i="1"/>
  <c r="P4116" i="1"/>
  <c r="Q4116" i="1"/>
  <c r="P4117" i="1"/>
  <c r="Q4117" i="1"/>
  <c r="P4118" i="1"/>
  <c r="Q4118" i="1"/>
  <c r="P4119" i="1"/>
  <c r="Q4119" i="1"/>
  <c r="P4120" i="1"/>
  <c r="Q4120" i="1"/>
  <c r="P4121" i="1"/>
  <c r="Q4121" i="1"/>
  <c r="P4122" i="1"/>
  <c r="Q4122" i="1"/>
  <c r="P4123" i="1"/>
  <c r="Q4123" i="1"/>
  <c r="P4124" i="1"/>
  <c r="Q4124" i="1"/>
  <c r="P4125" i="1"/>
  <c r="Q4125" i="1"/>
  <c r="P4126" i="1"/>
  <c r="Q4126" i="1"/>
  <c r="P4127" i="1"/>
  <c r="Q4127" i="1"/>
  <c r="P4128" i="1"/>
  <c r="Q4128" i="1"/>
  <c r="P4129" i="1"/>
  <c r="Q4129" i="1"/>
  <c r="P4130" i="1"/>
  <c r="Q4130" i="1"/>
  <c r="P4131" i="1"/>
  <c r="Q4131" i="1"/>
  <c r="P4132" i="1"/>
  <c r="Q4132" i="1"/>
  <c r="P4133" i="1"/>
  <c r="Q4133" i="1"/>
  <c r="P4134" i="1"/>
  <c r="Q4134" i="1"/>
  <c r="P4135" i="1"/>
  <c r="Q4135" i="1"/>
  <c r="P4136" i="1"/>
  <c r="Q4136" i="1"/>
  <c r="P4137" i="1"/>
  <c r="Q4137" i="1"/>
  <c r="P4138" i="1"/>
  <c r="Q4138" i="1"/>
  <c r="P4139" i="1"/>
  <c r="Q4139" i="1"/>
  <c r="P4140" i="1"/>
  <c r="Q4140" i="1"/>
  <c r="P4141" i="1"/>
  <c r="Q4141" i="1"/>
  <c r="P4142" i="1"/>
  <c r="Q4142" i="1"/>
  <c r="P4143" i="1"/>
  <c r="Q4143" i="1"/>
  <c r="P4144" i="1"/>
  <c r="Q4144" i="1"/>
  <c r="P4145" i="1"/>
  <c r="Q4145" i="1"/>
  <c r="P4146" i="1"/>
  <c r="Q4146" i="1"/>
  <c r="P4147" i="1"/>
  <c r="Q4147" i="1"/>
  <c r="P4148" i="1"/>
  <c r="Q4148" i="1"/>
  <c r="P4149" i="1"/>
  <c r="Q4149" i="1"/>
  <c r="P4150" i="1"/>
  <c r="Q4150" i="1"/>
  <c r="P4151" i="1"/>
  <c r="Q4151" i="1"/>
  <c r="P4152" i="1"/>
  <c r="Q4152" i="1"/>
  <c r="P4153" i="1"/>
  <c r="Q4153" i="1"/>
  <c r="P4154" i="1"/>
  <c r="Q4154" i="1"/>
  <c r="P4155" i="1"/>
  <c r="Q4155" i="1"/>
  <c r="P4156" i="1"/>
  <c r="Q4156" i="1"/>
  <c r="P4157" i="1"/>
  <c r="Q4157" i="1"/>
  <c r="P4158" i="1"/>
  <c r="Q4158" i="1"/>
  <c r="P4159" i="1"/>
  <c r="Q4159" i="1"/>
  <c r="P4160" i="1"/>
  <c r="Q4160" i="1"/>
  <c r="P4161" i="1"/>
  <c r="Q4161" i="1"/>
  <c r="P4162" i="1"/>
  <c r="Q4162" i="1"/>
  <c r="P4163" i="1"/>
  <c r="Q4163" i="1"/>
  <c r="P4164" i="1"/>
  <c r="Q4164" i="1"/>
  <c r="P4165" i="1"/>
  <c r="Q4165" i="1"/>
  <c r="P4166" i="1"/>
  <c r="Q4166" i="1"/>
  <c r="P4167" i="1"/>
  <c r="Q4167" i="1"/>
  <c r="P4168" i="1"/>
  <c r="Q4168" i="1"/>
  <c r="P4169" i="1"/>
  <c r="Q4169" i="1"/>
  <c r="P4170" i="1"/>
  <c r="Q4170" i="1"/>
  <c r="P4171" i="1"/>
  <c r="Q4171" i="1"/>
  <c r="P4172" i="1"/>
  <c r="Q4172" i="1"/>
  <c r="P4173" i="1"/>
  <c r="Q4173" i="1"/>
  <c r="P4174" i="1"/>
  <c r="Q4174" i="1"/>
  <c r="P4175" i="1"/>
  <c r="Q4175" i="1"/>
  <c r="P4176" i="1"/>
  <c r="Q4176" i="1"/>
  <c r="P4177" i="1"/>
  <c r="Q4177" i="1"/>
  <c r="P4178" i="1"/>
  <c r="Q4178" i="1"/>
  <c r="P4179" i="1"/>
  <c r="Q4179" i="1"/>
  <c r="P4180" i="1"/>
  <c r="Q4180" i="1"/>
  <c r="P4181" i="1"/>
  <c r="Q4181" i="1"/>
  <c r="P4182" i="1"/>
  <c r="Q4182" i="1"/>
  <c r="P4183" i="1"/>
  <c r="Q4183" i="1"/>
  <c r="P4184" i="1"/>
  <c r="Q4184" i="1"/>
  <c r="P4185" i="1"/>
  <c r="Q4185" i="1"/>
  <c r="P4186" i="1"/>
  <c r="Q4186" i="1"/>
  <c r="P4187" i="1"/>
  <c r="Q4187" i="1"/>
  <c r="P4188" i="1"/>
  <c r="Q4188" i="1"/>
  <c r="P4189" i="1"/>
  <c r="Q4189" i="1"/>
  <c r="P4190" i="1"/>
  <c r="Q4190" i="1"/>
  <c r="P4191" i="1"/>
  <c r="Q4191" i="1"/>
  <c r="P4192" i="1"/>
  <c r="Q4192" i="1"/>
  <c r="P4193" i="1"/>
  <c r="Q4193" i="1"/>
  <c r="P4194" i="1"/>
  <c r="Q4194" i="1"/>
  <c r="P4195" i="1"/>
  <c r="Q4195" i="1"/>
  <c r="P4196" i="1"/>
  <c r="Q4196" i="1"/>
  <c r="P4197" i="1"/>
  <c r="Q4197" i="1"/>
  <c r="P4198" i="1"/>
  <c r="Q4198" i="1"/>
  <c r="P4199" i="1"/>
  <c r="Q4199" i="1"/>
  <c r="P4200" i="1"/>
  <c r="Q4200" i="1"/>
  <c r="P4201" i="1"/>
  <c r="Q4201" i="1"/>
  <c r="P4202" i="1"/>
  <c r="Q4202" i="1"/>
  <c r="P4203" i="1"/>
  <c r="Q4203" i="1"/>
  <c r="P4204" i="1"/>
  <c r="Q4204" i="1"/>
  <c r="P4205" i="1"/>
  <c r="Q4205" i="1"/>
  <c r="P4206" i="1"/>
  <c r="Q4206" i="1"/>
  <c r="P4207" i="1"/>
  <c r="Q4207" i="1"/>
  <c r="P4208" i="1"/>
  <c r="Q4208" i="1"/>
  <c r="P4209" i="1"/>
  <c r="Q4209" i="1"/>
  <c r="P4210" i="1"/>
  <c r="Q4210" i="1"/>
  <c r="P4211" i="1"/>
  <c r="Q4211" i="1"/>
  <c r="P4212" i="1"/>
  <c r="Q4212" i="1"/>
  <c r="P4213" i="1"/>
  <c r="Q4213" i="1"/>
  <c r="P4214" i="1"/>
  <c r="Q4214" i="1"/>
  <c r="P4215" i="1"/>
  <c r="Q4215" i="1"/>
  <c r="P4216" i="1"/>
  <c r="Q4216" i="1"/>
  <c r="P4217" i="1"/>
  <c r="Q4217" i="1"/>
  <c r="P4218" i="1"/>
  <c r="Q4218" i="1"/>
  <c r="P4219" i="1"/>
  <c r="Q4219" i="1"/>
  <c r="P4220" i="1"/>
  <c r="Q4220" i="1"/>
  <c r="P4221" i="1"/>
  <c r="Q4221" i="1"/>
  <c r="P4222" i="1"/>
  <c r="Q4222" i="1"/>
  <c r="P4223" i="1"/>
  <c r="Q4223" i="1"/>
  <c r="P4224" i="1"/>
  <c r="Q4224" i="1"/>
  <c r="P4225" i="1"/>
  <c r="Q4225" i="1"/>
  <c r="P4226" i="1"/>
  <c r="Q4226" i="1"/>
  <c r="P4227" i="1"/>
  <c r="Q4227" i="1"/>
  <c r="P4228" i="1"/>
  <c r="Q4228" i="1"/>
  <c r="P4229" i="1"/>
  <c r="Q4229" i="1"/>
  <c r="P4230" i="1"/>
  <c r="Q4230" i="1"/>
  <c r="P4231" i="1"/>
  <c r="Q4231" i="1"/>
  <c r="P4232" i="1"/>
  <c r="Q4232" i="1"/>
  <c r="P4233" i="1"/>
  <c r="Q4233" i="1"/>
  <c r="P4234" i="1"/>
  <c r="Q4234" i="1"/>
  <c r="P4235" i="1"/>
  <c r="Q4235" i="1"/>
  <c r="P4236" i="1"/>
  <c r="Q4236" i="1"/>
  <c r="P4237" i="1"/>
  <c r="Q4237" i="1"/>
  <c r="P4238" i="1"/>
  <c r="Q4238" i="1"/>
  <c r="P4239" i="1"/>
  <c r="Q4239" i="1"/>
  <c r="P4240" i="1"/>
  <c r="Q4240" i="1"/>
  <c r="P4241" i="1"/>
  <c r="Q4241" i="1"/>
  <c r="P4242" i="1"/>
  <c r="Q4242" i="1"/>
  <c r="P4243" i="1"/>
  <c r="Q4243" i="1"/>
  <c r="P4244" i="1"/>
  <c r="Q4244" i="1"/>
  <c r="P4245" i="1"/>
  <c r="Q4245" i="1"/>
  <c r="P4246" i="1"/>
  <c r="Q4246" i="1"/>
  <c r="P4247" i="1"/>
  <c r="Q4247" i="1"/>
  <c r="P4248" i="1"/>
  <c r="Q4248" i="1"/>
  <c r="P4249" i="1"/>
  <c r="Q4249" i="1"/>
  <c r="P4250" i="1"/>
  <c r="Q4250" i="1"/>
  <c r="P4251" i="1"/>
  <c r="Q4251" i="1"/>
  <c r="P4252" i="1"/>
  <c r="Q4252" i="1"/>
  <c r="P4253" i="1"/>
  <c r="Q4253" i="1"/>
  <c r="P4254" i="1"/>
  <c r="Q4254" i="1"/>
  <c r="P4255" i="1"/>
  <c r="Q4255" i="1"/>
  <c r="P4256" i="1"/>
  <c r="Q4256" i="1"/>
  <c r="P4257" i="1"/>
  <c r="Q4257" i="1"/>
  <c r="P4258" i="1"/>
  <c r="Q4258" i="1"/>
  <c r="P4259" i="1"/>
  <c r="Q4259" i="1"/>
  <c r="P4260" i="1"/>
  <c r="Q4260" i="1"/>
  <c r="P4261" i="1"/>
  <c r="Q4261" i="1"/>
  <c r="P4262" i="1"/>
  <c r="Q4262" i="1"/>
  <c r="P4263" i="1"/>
  <c r="Q4263" i="1"/>
  <c r="P4264" i="1"/>
  <c r="Q4264" i="1"/>
  <c r="P4265" i="1"/>
  <c r="Q4265" i="1"/>
  <c r="P4266" i="1"/>
  <c r="Q4266" i="1"/>
  <c r="P4267" i="1"/>
  <c r="Q4267" i="1"/>
  <c r="P4268" i="1"/>
  <c r="Q4268" i="1"/>
  <c r="P4269" i="1"/>
  <c r="Q4269" i="1"/>
  <c r="P4270" i="1"/>
  <c r="Q4270" i="1"/>
  <c r="P4271" i="1"/>
  <c r="Q4271" i="1"/>
  <c r="P4272" i="1"/>
  <c r="Q4272" i="1"/>
  <c r="P4273" i="1"/>
  <c r="Q4273" i="1"/>
  <c r="P4274" i="1"/>
  <c r="Q4274" i="1"/>
  <c r="P4275" i="1"/>
  <c r="Q4275" i="1"/>
  <c r="P4276" i="1"/>
  <c r="Q4276" i="1"/>
  <c r="P4277" i="1"/>
  <c r="Q4277" i="1"/>
  <c r="P4278" i="1"/>
  <c r="Q4278" i="1"/>
  <c r="P4279" i="1"/>
  <c r="Q4279" i="1"/>
  <c r="P4280" i="1"/>
  <c r="Q4280" i="1"/>
  <c r="P4281" i="1"/>
  <c r="Q4281" i="1"/>
  <c r="P4282" i="1"/>
  <c r="Q4282" i="1"/>
  <c r="P4283" i="1"/>
  <c r="Q4283" i="1"/>
  <c r="P4284" i="1"/>
  <c r="Q4284" i="1"/>
  <c r="P4285" i="1"/>
  <c r="Q4285" i="1"/>
  <c r="P4286" i="1"/>
  <c r="Q4286" i="1"/>
  <c r="P4287" i="1"/>
  <c r="Q4287" i="1"/>
  <c r="P4288" i="1"/>
  <c r="Q4288" i="1"/>
  <c r="P4289" i="1"/>
  <c r="Q4289" i="1"/>
  <c r="P4290" i="1"/>
  <c r="Q4290" i="1"/>
  <c r="P4291" i="1"/>
  <c r="Q4291" i="1"/>
  <c r="P4292" i="1"/>
  <c r="Q4292" i="1"/>
  <c r="P4293" i="1"/>
  <c r="Q4293" i="1"/>
  <c r="P4294" i="1"/>
  <c r="Q4294" i="1"/>
  <c r="P4295" i="1"/>
  <c r="Q4295" i="1"/>
  <c r="P4296" i="1"/>
  <c r="Q4296" i="1"/>
  <c r="P4297" i="1"/>
  <c r="Q4297" i="1"/>
  <c r="P4298" i="1"/>
  <c r="Q4298" i="1"/>
  <c r="P4299" i="1"/>
  <c r="Q4299" i="1"/>
  <c r="P4300" i="1"/>
  <c r="Q4300" i="1"/>
  <c r="P4301" i="1"/>
  <c r="Q4301" i="1"/>
  <c r="P4302" i="1"/>
  <c r="Q4302" i="1"/>
  <c r="P4303" i="1"/>
  <c r="Q4303" i="1"/>
  <c r="P4304" i="1"/>
  <c r="Q4304" i="1"/>
  <c r="P4305" i="1"/>
  <c r="Q4305" i="1"/>
  <c r="P4306" i="1"/>
  <c r="Q4306" i="1"/>
  <c r="P4307" i="1"/>
  <c r="Q4307" i="1"/>
  <c r="P4308" i="1"/>
  <c r="Q4308" i="1"/>
  <c r="P4309" i="1"/>
  <c r="Q4309" i="1"/>
  <c r="P4310" i="1"/>
  <c r="Q4310" i="1"/>
  <c r="P4311" i="1"/>
  <c r="Q4311" i="1"/>
  <c r="P4312" i="1"/>
  <c r="Q4312" i="1"/>
  <c r="P4313" i="1"/>
  <c r="Q4313" i="1"/>
  <c r="P4314" i="1"/>
  <c r="Q4314" i="1"/>
  <c r="P4315" i="1"/>
  <c r="Q4315" i="1"/>
  <c r="P4316" i="1"/>
  <c r="Q4316" i="1"/>
  <c r="P4317" i="1"/>
  <c r="Q4317" i="1"/>
  <c r="P4318" i="1"/>
  <c r="Q4318" i="1"/>
  <c r="P4319" i="1"/>
  <c r="Q4319" i="1"/>
  <c r="P4320" i="1"/>
  <c r="Q4320" i="1"/>
  <c r="P4321" i="1"/>
  <c r="Q4321" i="1"/>
  <c r="P4322" i="1"/>
  <c r="Q4322" i="1"/>
  <c r="P4323" i="1"/>
  <c r="Q4323" i="1"/>
  <c r="P4324" i="1"/>
  <c r="Q4324" i="1"/>
  <c r="P4325" i="1"/>
  <c r="Q4325" i="1"/>
  <c r="P4326" i="1"/>
  <c r="Q4326" i="1"/>
  <c r="P4327" i="1"/>
  <c r="Q4327" i="1"/>
  <c r="P4328" i="1"/>
  <c r="Q4328" i="1"/>
  <c r="P4329" i="1"/>
  <c r="Q4329" i="1"/>
  <c r="P4330" i="1"/>
  <c r="Q4330" i="1"/>
  <c r="P4331" i="1"/>
  <c r="Q4331" i="1"/>
  <c r="P4332" i="1"/>
  <c r="Q4332" i="1"/>
  <c r="P4333" i="1"/>
  <c r="Q4333" i="1"/>
  <c r="P4334" i="1"/>
  <c r="Q4334" i="1"/>
  <c r="P4335" i="1"/>
  <c r="Q4335" i="1"/>
  <c r="P4336" i="1"/>
  <c r="Q4336" i="1"/>
  <c r="P4337" i="1"/>
  <c r="Q4337" i="1"/>
  <c r="P4338" i="1"/>
  <c r="Q4338" i="1"/>
  <c r="P4339" i="1"/>
  <c r="Q4339" i="1"/>
  <c r="P4340" i="1"/>
  <c r="Q4340" i="1"/>
  <c r="P4341" i="1"/>
  <c r="Q4341" i="1"/>
  <c r="P4342" i="1"/>
  <c r="Q4342" i="1"/>
  <c r="P4343" i="1"/>
  <c r="Q4343" i="1"/>
  <c r="P4344" i="1"/>
  <c r="Q4344" i="1"/>
  <c r="P4345" i="1"/>
  <c r="Q4345" i="1"/>
  <c r="P4346" i="1"/>
  <c r="Q4346" i="1"/>
  <c r="P4347" i="1"/>
  <c r="Q4347" i="1"/>
  <c r="P4348" i="1"/>
  <c r="Q4348" i="1"/>
  <c r="P4349" i="1"/>
  <c r="Q4349" i="1"/>
  <c r="P4350" i="1"/>
  <c r="Q4350" i="1"/>
  <c r="P4351" i="1"/>
  <c r="Q4351" i="1"/>
  <c r="P4352" i="1"/>
  <c r="Q4352" i="1"/>
  <c r="P4353" i="1"/>
  <c r="Q4353" i="1"/>
  <c r="P4354" i="1"/>
  <c r="Q4354" i="1"/>
  <c r="P4355" i="1"/>
  <c r="Q4355" i="1"/>
  <c r="P4356" i="1"/>
  <c r="Q4356" i="1"/>
  <c r="P4357" i="1"/>
  <c r="Q4357" i="1"/>
  <c r="P4358" i="1"/>
  <c r="Q4358" i="1"/>
  <c r="P4359" i="1"/>
  <c r="Q4359" i="1"/>
  <c r="P4360" i="1"/>
  <c r="Q4360" i="1"/>
  <c r="P4361" i="1"/>
  <c r="Q4361" i="1"/>
  <c r="P4362" i="1"/>
  <c r="Q4362" i="1"/>
  <c r="P4363" i="1"/>
  <c r="Q4363" i="1"/>
  <c r="P4364" i="1"/>
  <c r="Q4364" i="1"/>
  <c r="P4365" i="1"/>
  <c r="Q4365" i="1"/>
  <c r="P4366" i="1"/>
  <c r="Q4366" i="1"/>
  <c r="P4367" i="1"/>
  <c r="Q4367" i="1"/>
  <c r="P4368" i="1"/>
  <c r="Q4368" i="1"/>
  <c r="P4369" i="1"/>
  <c r="Q4369" i="1"/>
  <c r="P4370" i="1"/>
  <c r="Q4370" i="1"/>
  <c r="P4371" i="1"/>
  <c r="Q4371" i="1"/>
  <c r="P4372" i="1"/>
  <c r="Q4372" i="1"/>
  <c r="P4373" i="1"/>
  <c r="Q4373" i="1"/>
  <c r="P4374" i="1"/>
  <c r="Q4374" i="1"/>
  <c r="P4375" i="1"/>
  <c r="Q4375" i="1"/>
  <c r="P4376" i="1"/>
  <c r="Q4376" i="1"/>
  <c r="P4377" i="1"/>
  <c r="Q4377" i="1"/>
  <c r="P4378" i="1"/>
  <c r="Q4378" i="1"/>
  <c r="P4379" i="1"/>
  <c r="Q4379" i="1"/>
  <c r="P4380" i="1"/>
  <c r="Q4380" i="1"/>
  <c r="P4381" i="1"/>
  <c r="Q4381" i="1"/>
  <c r="P4382" i="1"/>
  <c r="Q4382" i="1"/>
  <c r="P4383" i="1"/>
  <c r="Q4383" i="1"/>
  <c r="P4384" i="1"/>
  <c r="Q4384" i="1"/>
  <c r="P4385" i="1"/>
  <c r="Q4385" i="1"/>
  <c r="P4386" i="1"/>
  <c r="Q4386" i="1"/>
  <c r="P4387" i="1"/>
  <c r="Q4387" i="1"/>
  <c r="P4388" i="1"/>
  <c r="Q4388" i="1"/>
  <c r="P4389" i="1"/>
  <c r="Q4389" i="1"/>
  <c r="P4390" i="1"/>
  <c r="Q4390" i="1"/>
  <c r="P4391" i="1"/>
  <c r="Q4391" i="1"/>
  <c r="P4392" i="1"/>
  <c r="Q4392" i="1"/>
  <c r="P4393" i="1"/>
  <c r="Q4393" i="1"/>
  <c r="P4394" i="1"/>
  <c r="Q4394" i="1"/>
  <c r="P4395" i="1"/>
  <c r="Q4395" i="1"/>
  <c r="P4396" i="1"/>
  <c r="Q4396" i="1"/>
  <c r="P4397" i="1"/>
  <c r="Q4397" i="1"/>
  <c r="P4398" i="1"/>
  <c r="Q4398" i="1"/>
  <c r="P4399" i="1"/>
  <c r="Q4399" i="1"/>
  <c r="P4400" i="1"/>
  <c r="Q4400" i="1"/>
  <c r="P4401" i="1"/>
  <c r="Q4401" i="1"/>
  <c r="P4402" i="1"/>
  <c r="Q4402" i="1"/>
  <c r="P4403" i="1"/>
  <c r="Q4403" i="1"/>
  <c r="P4404" i="1"/>
  <c r="Q4404" i="1"/>
  <c r="P4405" i="1"/>
  <c r="Q4405" i="1"/>
  <c r="P4406" i="1"/>
  <c r="Q4406" i="1"/>
  <c r="P4407" i="1"/>
  <c r="Q4407" i="1"/>
  <c r="P4408" i="1"/>
  <c r="Q4408" i="1"/>
  <c r="P4409" i="1"/>
  <c r="Q4409" i="1"/>
  <c r="P4410" i="1"/>
  <c r="Q4410" i="1"/>
  <c r="P4411" i="1"/>
  <c r="Q4411" i="1"/>
  <c r="P4412" i="1"/>
  <c r="Q4412" i="1"/>
  <c r="P4413" i="1"/>
  <c r="Q4413" i="1"/>
  <c r="P4414" i="1"/>
  <c r="Q4414" i="1"/>
  <c r="P4415" i="1"/>
  <c r="Q4415" i="1"/>
  <c r="P4416" i="1"/>
  <c r="Q4416" i="1"/>
  <c r="P4417" i="1"/>
  <c r="Q4417" i="1"/>
  <c r="P4418" i="1"/>
  <c r="Q4418" i="1"/>
  <c r="P4419" i="1"/>
  <c r="Q4419" i="1"/>
  <c r="P4420" i="1"/>
  <c r="Q4420" i="1"/>
  <c r="P4421" i="1"/>
  <c r="Q4421" i="1"/>
  <c r="P4422" i="1"/>
  <c r="Q4422" i="1"/>
  <c r="P4423" i="1"/>
  <c r="Q4423" i="1"/>
  <c r="P4424" i="1"/>
  <c r="Q4424" i="1"/>
  <c r="P4425" i="1"/>
  <c r="Q4425" i="1"/>
  <c r="P4426" i="1"/>
  <c r="Q4426" i="1"/>
  <c r="P4427" i="1"/>
  <c r="Q4427" i="1"/>
  <c r="P4428" i="1"/>
  <c r="Q4428" i="1"/>
  <c r="P4429" i="1"/>
  <c r="Q4429" i="1"/>
  <c r="P4430" i="1"/>
  <c r="Q4430" i="1"/>
  <c r="P4431" i="1"/>
  <c r="Q4431" i="1"/>
  <c r="P4432" i="1"/>
  <c r="Q4432" i="1"/>
  <c r="P4433" i="1"/>
  <c r="Q4433" i="1"/>
  <c r="P4434" i="1"/>
  <c r="Q4434" i="1"/>
  <c r="P4435" i="1"/>
  <c r="Q4435" i="1"/>
  <c r="P4436" i="1"/>
  <c r="Q4436" i="1"/>
  <c r="P4437" i="1"/>
  <c r="Q4437" i="1"/>
  <c r="P4438" i="1"/>
  <c r="Q4438" i="1"/>
  <c r="P4439" i="1"/>
  <c r="Q4439" i="1"/>
  <c r="P4440" i="1"/>
  <c r="Q4440" i="1"/>
  <c r="P4441" i="1"/>
  <c r="Q4441" i="1"/>
  <c r="P4442" i="1"/>
  <c r="Q4442" i="1"/>
  <c r="P4443" i="1"/>
  <c r="Q4443" i="1"/>
  <c r="P4444" i="1"/>
  <c r="Q4444" i="1"/>
  <c r="P4445" i="1"/>
  <c r="Q4445" i="1"/>
  <c r="P4446" i="1"/>
  <c r="Q4446" i="1"/>
  <c r="P4447" i="1"/>
  <c r="Q4447" i="1"/>
  <c r="P4448" i="1"/>
  <c r="Q4448" i="1"/>
  <c r="P4449" i="1"/>
  <c r="Q4449" i="1"/>
  <c r="P4450" i="1"/>
  <c r="Q4450" i="1"/>
  <c r="P4451" i="1"/>
  <c r="Q4451" i="1"/>
  <c r="P4452" i="1"/>
  <c r="Q4452" i="1"/>
  <c r="P4453" i="1"/>
  <c r="Q4453" i="1"/>
  <c r="P4454" i="1"/>
  <c r="Q4454" i="1"/>
  <c r="P4455" i="1"/>
  <c r="Q4455" i="1"/>
  <c r="P4456" i="1"/>
  <c r="Q4456" i="1"/>
  <c r="P4457" i="1"/>
  <c r="Q4457" i="1"/>
  <c r="P4458" i="1"/>
  <c r="Q4458" i="1"/>
  <c r="P4459" i="1"/>
  <c r="Q4459" i="1"/>
  <c r="P4460" i="1"/>
  <c r="Q4460" i="1"/>
  <c r="P4461" i="1"/>
  <c r="Q4461" i="1"/>
  <c r="P4462" i="1"/>
  <c r="Q4462" i="1"/>
  <c r="P4463" i="1"/>
  <c r="Q4463" i="1"/>
  <c r="P4464" i="1"/>
  <c r="Q4464" i="1"/>
  <c r="P4465" i="1"/>
  <c r="Q4465" i="1"/>
  <c r="P4466" i="1"/>
  <c r="Q4466" i="1"/>
  <c r="P4467" i="1"/>
  <c r="Q4467" i="1"/>
  <c r="P4468" i="1"/>
  <c r="Q4468" i="1"/>
  <c r="P4469" i="1"/>
  <c r="Q4469" i="1"/>
  <c r="P4470" i="1"/>
  <c r="Q4470" i="1"/>
  <c r="P4471" i="1"/>
  <c r="Q4471" i="1"/>
  <c r="P4472" i="1"/>
  <c r="Q4472" i="1"/>
  <c r="P4473" i="1"/>
  <c r="Q4473" i="1"/>
  <c r="P4474" i="1"/>
  <c r="Q4474" i="1"/>
  <c r="P4475" i="1"/>
  <c r="Q4475" i="1"/>
  <c r="P4476" i="1"/>
  <c r="Q4476" i="1"/>
  <c r="P4477" i="1"/>
  <c r="Q4477" i="1"/>
  <c r="P4478" i="1"/>
  <c r="Q4478" i="1"/>
  <c r="P4479" i="1"/>
  <c r="Q4479" i="1"/>
  <c r="P4480" i="1"/>
  <c r="Q4480" i="1"/>
  <c r="P4481" i="1"/>
  <c r="Q4481" i="1"/>
  <c r="P4482" i="1"/>
  <c r="Q4482" i="1"/>
  <c r="P4483" i="1"/>
  <c r="Q4483" i="1"/>
  <c r="P4484" i="1"/>
  <c r="Q4484" i="1"/>
  <c r="P4485" i="1"/>
  <c r="Q4485" i="1"/>
  <c r="P4486" i="1"/>
  <c r="Q4486" i="1"/>
  <c r="P4487" i="1"/>
  <c r="Q4487" i="1"/>
  <c r="P4488" i="1"/>
  <c r="Q4488" i="1"/>
  <c r="P4489" i="1"/>
  <c r="Q4489" i="1"/>
  <c r="P4490" i="1"/>
  <c r="Q4490" i="1"/>
  <c r="P4491" i="1"/>
  <c r="Q4491" i="1"/>
  <c r="P4492" i="1"/>
  <c r="Q4492" i="1"/>
  <c r="P4493" i="1"/>
  <c r="Q4493" i="1"/>
  <c r="P4494" i="1"/>
  <c r="Q4494" i="1"/>
  <c r="P4495" i="1"/>
  <c r="Q4495" i="1"/>
  <c r="P4496" i="1"/>
  <c r="Q4496" i="1"/>
  <c r="P4497" i="1"/>
  <c r="Q4497" i="1"/>
  <c r="P4498" i="1"/>
  <c r="Q4498" i="1"/>
  <c r="P4499" i="1"/>
  <c r="Q4499" i="1"/>
  <c r="P4500" i="1"/>
  <c r="Q4500" i="1"/>
  <c r="P4501" i="1"/>
  <c r="Q4501" i="1"/>
  <c r="P4502" i="1"/>
  <c r="Q4502" i="1"/>
  <c r="P4503" i="1"/>
  <c r="Q4503" i="1"/>
  <c r="P4504" i="1"/>
  <c r="Q4504" i="1"/>
  <c r="P4505" i="1"/>
  <c r="Q4505" i="1"/>
  <c r="P4506" i="1"/>
  <c r="Q4506" i="1"/>
  <c r="P4507" i="1"/>
  <c r="Q4507" i="1"/>
  <c r="P4508" i="1"/>
  <c r="Q4508" i="1"/>
  <c r="P4509" i="1"/>
  <c r="Q4509" i="1"/>
  <c r="P4510" i="1"/>
  <c r="Q4510" i="1"/>
  <c r="P4511" i="1"/>
  <c r="Q4511" i="1"/>
  <c r="P4512" i="1"/>
  <c r="Q4512" i="1"/>
  <c r="P4513" i="1"/>
  <c r="Q4513" i="1"/>
  <c r="P4514" i="1"/>
  <c r="Q4514" i="1"/>
  <c r="P4515" i="1"/>
  <c r="Q4515" i="1"/>
  <c r="P4516" i="1"/>
  <c r="Q4516" i="1"/>
  <c r="P4517" i="1"/>
  <c r="Q4517" i="1"/>
  <c r="P4518" i="1"/>
  <c r="Q4518" i="1"/>
  <c r="P4519" i="1"/>
  <c r="Q4519" i="1"/>
  <c r="P4520" i="1"/>
  <c r="Q4520" i="1"/>
  <c r="P4521" i="1"/>
  <c r="Q4521" i="1"/>
  <c r="P4522" i="1"/>
  <c r="Q4522" i="1"/>
  <c r="P4523" i="1"/>
  <c r="Q4523" i="1"/>
  <c r="P4524" i="1"/>
  <c r="Q4524" i="1"/>
  <c r="P4525" i="1"/>
  <c r="Q4525" i="1"/>
  <c r="P4526" i="1"/>
  <c r="Q4526" i="1"/>
  <c r="P4527" i="1"/>
  <c r="Q4527" i="1"/>
  <c r="P4528" i="1"/>
  <c r="Q4528" i="1"/>
  <c r="P4529" i="1"/>
  <c r="Q4529" i="1"/>
  <c r="P4530" i="1"/>
  <c r="Q4530" i="1"/>
  <c r="P4531" i="1"/>
  <c r="Q4531" i="1"/>
  <c r="P4532" i="1"/>
  <c r="Q4532" i="1"/>
  <c r="P4533" i="1"/>
  <c r="Q4533" i="1"/>
  <c r="P4534" i="1"/>
  <c r="Q4534" i="1"/>
  <c r="P4535" i="1"/>
  <c r="Q4535" i="1"/>
  <c r="P4536" i="1"/>
  <c r="Q4536" i="1"/>
  <c r="P4537" i="1"/>
  <c r="Q4537" i="1"/>
  <c r="P4538" i="1"/>
  <c r="Q4538" i="1"/>
  <c r="P4539" i="1"/>
  <c r="Q4539" i="1"/>
  <c r="P4540" i="1"/>
  <c r="Q4540" i="1"/>
  <c r="P4541" i="1"/>
  <c r="Q4541" i="1"/>
  <c r="P4542" i="1"/>
  <c r="Q4542" i="1"/>
  <c r="P4543" i="1"/>
  <c r="Q4543" i="1"/>
  <c r="P4544" i="1"/>
  <c r="Q4544" i="1"/>
  <c r="P4545" i="1"/>
  <c r="Q4545" i="1"/>
  <c r="P4546" i="1"/>
  <c r="Q4546" i="1"/>
  <c r="P4547" i="1"/>
  <c r="Q4547" i="1"/>
  <c r="P4548" i="1"/>
  <c r="Q4548" i="1"/>
  <c r="P4549" i="1"/>
  <c r="Q4549" i="1"/>
  <c r="P4550" i="1"/>
  <c r="Q4550" i="1"/>
  <c r="P4551" i="1"/>
  <c r="Q4551" i="1"/>
  <c r="P4552" i="1"/>
  <c r="Q4552" i="1"/>
  <c r="P4553" i="1"/>
  <c r="Q4553" i="1"/>
  <c r="P4554" i="1"/>
  <c r="Q4554" i="1"/>
  <c r="P4555" i="1"/>
  <c r="Q4555" i="1"/>
  <c r="P4556" i="1"/>
  <c r="Q4556" i="1"/>
  <c r="P4557" i="1"/>
  <c r="Q4557" i="1"/>
  <c r="P4558" i="1"/>
  <c r="Q4558" i="1"/>
  <c r="P4559" i="1"/>
  <c r="Q4559" i="1"/>
  <c r="P4560" i="1"/>
  <c r="Q4560" i="1"/>
  <c r="P4561" i="1"/>
  <c r="Q4561" i="1"/>
  <c r="P4562" i="1"/>
  <c r="Q4562" i="1"/>
  <c r="P4563" i="1"/>
  <c r="Q4563" i="1"/>
  <c r="P4564" i="1"/>
  <c r="Q4564" i="1"/>
  <c r="P4565" i="1"/>
  <c r="Q4565" i="1"/>
  <c r="P4566" i="1"/>
  <c r="Q4566" i="1"/>
  <c r="P4567" i="1"/>
  <c r="Q4567" i="1"/>
  <c r="P4568" i="1"/>
  <c r="Q4568" i="1"/>
  <c r="P4569" i="1"/>
  <c r="Q4569" i="1"/>
  <c r="P4570" i="1"/>
  <c r="Q4570" i="1"/>
  <c r="P4571" i="1"/>
  <c r="Q4571" i="1"/>
  <c r="P4572" i="1"/>
  <c r="Q4572" i="1"/>
  <c r="P4573" i="1"/>
  <c r="Q4573" i="1"/>
  <c r="P4574" i="1"/>
  <c r="Q4574" i="1"/>
  <c r="P4575" i="1"/>
  <c r="Q4575" i="1"/>
  <c r="P4576" i="1"/>
  <c r="Q4576" i="1"/>
  <c r="P4577" i="1"/>
  <c r="Q4577" i="1"/>
  <c r="P4578" i="1"/>
  <c r="Q4578" i="1"/>
  <c r="P4579" i="1"/>
  <c r="Q4579" i="1"/>
  <c r="P4580" i="1"/>
  <c r="Q4580" i="1"/>
  <c r="P4581" i="1"/>
  <c r="Q4581" i="1"/>
  <c r="P4582" i="1"/>
  <c r="Q4582" i="1"/>
  <c r="P4583" i="1"/>
  <c r="Q4583" i="1"/>
  <c r="P4584" i="1"/>
  <c r="Q4584" i="1"/>
  <c r="P4585" i="1"/>
  <c r="Q4585" i="1"/>
  <c r="P4586" i="1"/>
  <c r="Q4586" i="1"/>
  <c r="P4587" i="1"/>
  <c r="Q4587" i="1"/>
  <c r="P4588" i="1"/>
  <c r="Q4588" i="1"/>
  <c r="P4589" i="1"/>
  <c r="Q4589" i="1"/>
  <c r="P4590" i="1"/>
  <c r="Q4590" i="1"/>
  <c r="P4591" i="1"/>
  <c r="Q4591" i="1"/>
  <c r="P4592" i="1"/>
  <c r="Q4592" i="1"/>
  <c r="P4593" i="1"/>
  <c r="Q4593" i="1"/>
  <c r="P4594" i="1"/>
  <c r="Q4594" i="1"/>
  <c r="P4595" i="1"/>
  <c r="Q4595" i="1"/>
  <c r="P4596" i="1"/>
  <c r="Q4596" i="1"/>
  <c r="P4597" i="1"/>
  <c r="Q4597" i="1"/>
  <c r="P4598" i="1"/>
  <c r="Q4598" i="1"/>
  <c r="P4599" i="1"/>
  <c r="Q4599" i="1"/>
  <c r="P4600" i="1"/>
  <c r="Q4600" i="1"/>
  <c r="P4601" i="1"/>
  <c r="Q4601" i="1"/>
  <c r="P4602" i="1"/>
  <c r="Q4602" i="1"/>
  <c r="P4603" i="1"/>
  <c r="Q4603" i="1"/>
  <c r="P4604" i="1"/>
  <c r="Q4604" i="1"/>
  <c r="P4605" i="1"/>
  <c r="Q4605" i="1"/>
  <c r="P4606" i="1"/>
  <c r="Q4606" i="1"/>
  <c r="P4607" i="1"/>
  <c r="Q4607" i="1"/>
  <c r="P4608" i="1"/>
  <c r="Q4608" i="1"/>
  <c r="P4609" i="1"/>
  <c r="Q4609" i="1"/>
  <c r="P4610" i="1"/>
  <c r="Q4610" i="1"/>
  <c r="P4611" i="1"/>
  <c r="Q4611" i="1"/>
  <c r="P4612" i="1"/>
  <c r="Q4612" i="1"/>
  <c r="P4613" i="1"/>
  <c r="Q4613" i="1"/>
  <c r="P4614" i="1"/>
  <c r="Q4614" i="1"/>
  <c r="P4615" i="1"/>
  <c r="Q4615" i="1"/>
  <c r="P4616" i="1"/>
  <c r="Q4616" i="1"/>
  <c r="P4617" i="1"/>
  <c r="Q4617" i="1"/>
  <c r="P4618" i="1"/>
  <c r="Q4618" i="1"/>
  <c r="P4619" i="1"/>
  <c r="Q4619" i="1"/>
  <c r="P4620" i="1"/>
  <c r="Q4620" i="1"/>
  <c r="P4621" i="1"/>
  <c r="Q4621" i="1"/>
  <c r="P4622" i="1"/>
  <c r="Q4622" i="1"/>
  <c r="P4623" i="1"/>
  <c r="Q4623" i="1"/>
  <c r="P4624" i="1"/>
  <c r="Q4624" i="1"/>
  <c r="P4625" i="1"/>
  <c r="Q4625" i="1"/>
  <c r="P4626" i="1"/>
  <c r="Q4626" i="1"/>
  <c r="P4627" i="1"/>
  <c r="Q4627" i="1"/>
  <c r="P4628" i="1"/>
  <c r="Q4628" i="1"/>
  <c r="P4629" i="1"/>
  <c r="Q4629" i="1"/>
  <c r="P4630" i="1"/>
  <c r="Q4630" i="1"/>
  <c r="P4631" i="1"/>
  <c r="Q4631" i="1"/>
  <c r="P4632" i="1"/>
  <c r="Q4632" i="1"/>
  <c r="P4633" i="1"/>
  <c r="Q4633" i="1"/>
  <c r="P4634" i="1"/>
  <c r="Q4634" i="1"/>
  <c r="P4635" i="1"/>
  <c r="Q4635" i="1"/>
  <c r="P4636" i="1"/>
  <c r="Q4636" i="1"/>
  <c r="P4637" i="1"/>
  <c r="Q4637" i="1"/>
  <c r="P4638" i="1"/>
  <c r="Q4638" i="1"/>
  <c r="P4639" i="1"/>
  <c r="Q4639" i="1"/>
  <c r="P4640" i="1"/>
  <c r="Q4640" i="1"/>
  <c r="P4641" i="1"/>
  <c r="Q4641" i="1"/>
  <c r="P4642" i="1"/>
  <c r="Q4642" i="1"/>
  <c r="P4643" i="1"/>
  <c r="Q4643" i="1"/>
  <c r="P4644" i="1"/>
  <c r="Q4644" i="1"/>
  <c r="P4645" i="1"/>
  <c r="Q4645" i="1"/>
  <c r="P4646" i="1"/>
  <c r="Q4646" i="1"/>
  <c r="P4647" i="1"/>
  <c r="Q4647" i="1"/>
  <c r="P4648" i="1"/>
  <c r="Q4648" i="1"/>
  <c r="P4649" i="1"/>
  <c r="Q4649" i="1"/>
  <c r="P4650" i="1"/>
  <c r="Q4650" i="1"/>
  <c r="P4651" i="1"/>
  <c r="Q4651" i="1"/>
  <c r="P4652" i="1"/>
  <c r="Q4652" i="1"/>
  <c r="P4653" i="1"/>
  <c r="Q4653" i="1"/>
  <c r="P4654" i="1"/>
  <c r="Q4654" i="1"/>
  <c r="P4655" i="1"/>
  <c r="Q4655" i="1"/>
  <c r="P4656" i="1"/>
  <c r="Q4656" i="1"/>
  <c r="P4657" i="1"/>
  <c r="Q4657" i="1"/>
  <c r="P4658" i="1"/>
  <c r="Q4658" i="1"/>
  <c r="P4659" i="1"/>
  <c r="Q4659" i="1"/>
  <c r="P4660" i="1"/>
  <c r="Q4660" i="1"/>
  <c r="P4661" i="1"/>
  <c r="Q4661" i="1"/>
  <c r="P4662" i="1"/>
  <c r="Q4662" i="1"/>
  <c r="P4663" i="1"/>
  <c r="Q4663" i="1"/>
  <c r="P4664" i="1"/>
  <c r="Q4664" i="1"/>
  <c r="P4665" i="1"/>
  <c r="Q4665" i="1"/>
  <c r="P4666" i="1"/>
  <c r="Q4666" i="1"/>
  <c r="P4667" i="1"/>
  <c r="Q4667" i="1"/>
  <c r="P4668" i="1"/>
  <c r="Q4668" i="1"/>
  <c r="P4669" i="1"/>
  <c r="Q4669" i="1"/>
  <c r="P4670" i="1"/>
  <c r="Q4670" i="1"/>
  <c r="P4671" i="1"/>
  <c r="Q4671" i="1"/>
  <c r="P4672" i="1"/>
  <c r="Q4672" i="1"/>
  <c r="P4673" i="1"/>
  <c r="Q4673" i="1"/>
  <c r="P4674" i="1"/>
  <c r="Q4674" i="1"/>
  <c r="P4675" i="1"/>
  <c r="Q4675" i="1"/>
  <c r="P4676" i="1"/>
  <c r="Q4676" i="1"/>
  <c r="P4677" i="1"/>
  <c r="Q4677" i="1"/>
  <c r="P4678" i="1"/>
  <c r="Q4678" i="1"/>
  <c r="P4679" i="1"/>
  <c r="Q4679" i="1"/>
  <c r="P4680" i="1"/>
  <c r="Q4680" i="1"/>
  <c r="P4681" i="1"/>
  <c r="Q4681" i="1"/>
  <c r="P4682" i="1"/>
  <c r="Q4682" i="1"/>
  <c r="P4683" i="1"/>
  <c r="Q4683" i="1"/>
  <c r="P4684" i="1"/>
  <c r="Q4684" i="1"/>
  <c r="P4685" i="1"/>
  <c r="Q4685" i="1"/>
  <c r="P4686" i="1"/>
  <c r="Q4686" i="1"/>
  <c r="P4687" i="1"/>
  <c r="Q4687" i="1"/>
  <c r="P4688" i="1"/>
  <c r="Q4688" i="1"/>
  <c r="P4689" i="1"/>
  <c r="Q4689" i="1"/>
  <c r="P4690" i="1"/>
  <c r="Q4690" i="1"/>
  <c r="P4691" i="1"/>
  <c r="Q4691" i="1"/>
  <c r="P4692" i="1"/>
  <c r="Q4692" i="1"/>
  <c r="P4693" i="1"/>
  <c r="Q4693" i="1"/>
  <c r="P4694" i="1"/>
  <c r="Q4694" i="1"/>
  <c r="P4695" i="1"/>
  <c r="Q4695" i="1"/>
  <c r="P4696" i="1"/>
  <c r="Q4696" i="1"/>
  <c r="P4697" i="1"/>
  <c r="Q4697" i="1"/>
  <c r="P4698" i="1"/>
  <c r="Q4698" i="1"/>
  <c r="P4699" i="1"/>
  <c r="Q4699" i="1"/>
  <c r="P4700" i="1"/>
  <c r="Q4700" i="1"/>
  <c r="P4701" i="1"/>
  <c r="Q4701" i="1"/>
  <c r="P4702" i="1"/>
  <c r="Q4702" i="1"/>
  <c r="P4703" i="1"/>
  <c r="Q4703" i="1"/>
  <c r="P4704" i="1"/>
  <c r="Q4704" i="1"/>
  <c r="P4705" i="1"/>
  <c r="Q4705" i="1"/>
  <c r="P4706" i="1"/>
  <c r="Q4706" i="1"/>
  <c r="P4707" i="1"/>
  <c r="Q4707" i="1"/>
  <c r="P4708" i="1"/>
  <c r="Q4708" i="1"/>
  <c r="P4709" i="1"/>
  <c r="Q4709" i="1"/>
  <c r="P4710" i="1"/>
  <c r="Q4710" i="1"/>
  <c r="P4711" i="1"/>
  <c r="Q4711" i="1"/>
  <c r="P4712" i="1"/>
  <c r="Q4712" i="1"/>
  <c r="P4713" i="1"/>
  <c r="Q4713" i="1"/>
  <c r="P4714" i="1"/>
  <c r="Q4714" i="1"/>
  <c r="P4715" i="1"/>
  <c r="Q4715" i="1"/>
  <c r="P4716" i="1"/>
  <c r="Q4716" i="1"/>
  <c r="P4717" i="1"/>
  <c r="Q4717" i="1"/>
  <c r="P4718" i="1"/>
  <c r="Q4718" i="1"/>
  <c r="P4719" i="1"/>
  <c r="Q4719" i="1"/>
  <c r="P4720" i="1"/>
  <c r="Q4720" i="1"/>
  <c r="P4721" i="1"/>
  <c r="Q4721" i="1"/>
  <c r="P4722" i="1"/>
  <c r="Q4722" i="1"/>
  <c r="P4723" i="1"/>
  <c r="Q4723" i="1"/>
  <c r="P4724" i="1"/>
  <c r="Q4724" i="1"/>
  <c r="P4725" i="1"/>
  <c r="Q4725" i="1"/>
  <c r="P4726" i="1"/>
  <c r="Q4726" i="1"/>
  <c r="P4727" i="1"/>
  <c r="Q4727" i="1"/>
  <c r="P4728" i="1"/>
  <c r="Q4728" i="1"/>
  <c r="P4729" i="1"/>
  <c r="Q4729" i="1"/>
  <c r="P4730" i="1"/>
  <c r="Q4730" i="1"/>
  <c r="P4731" i="1"/>
  <c r="Q4731" i="1"/>
  <c r="P4732" i="1"/>
  <c r="Q4732" i="1"/>
  <c r="P4733" i="1"/>
  <c r="Q4733" i="1"/>
  <c r="P4734" i="1"/>
  <c r="Q4734" i="1"/>
  <c r="P4735" i="1"/>
  <c r="Q4735" i="1"/>
  <c r="P4736" i="1"/>
  <c r="Q4736" i="1"/>
  <c r="P4737" i="1"/>
  <c r="Q4737" i="1"/>
  <c r="P4738" i="1"/>
  <c r="Q4738" i="1"/>
  <c r="P4739" i="1"/>
  <c r="Q4739" i="1"/>
  <c r="P4740" i="1"/>
  <c r="Q4740" i="1"/>
  <c r="P4741" i="1"/>
  <c r="Q4741" i="1"/>
  <c r="P4742" i="1"/>
  <c r="Q4742" i="1"/>
  <c r="P4743" i="1"/>
  <c r="Q4743" i="1"/>
  <c r="P4744" i="1"/>
  <c r="Q4744" i="1"/>
  <c r="P4745" i="1"/>
  <c r="Q4745" i="1"/>
  <c r="P4746" i="1"/>
  <c r="Q4746" i="1"/>
  <c r="P4747" i="1"/>
  <c r="Q4747" i="1"/>
  <c r="P4748" i="1"/>
  <c r="Q4748" i="1"/>
  <c r="P4749" i="1"/>
  <c r="Q4749" i="1"/>
  <c r="P4750" i="1"/>
  <c r="Q4750" i="1"/>
  <c r="P4751" i="1"/>
  <c r="Q4751" i="1"/>
  <c r="P4752" i="1"/>
  <c r="Q4752" i="1"/>
  <c r="P4753" i="1"/>
  <c r="Q4753" i="1"/>
  <c r="P4754" i="1"/>
  <c r="Q4754" i="1"/>
  <c r="P4755" i="1"/>
  <c r="Q4755" i="1"/>
  <c r="P4756" i="1"/>
  <c r="Q4756" i="1"/>
  <c r="P4757" i="1"/>
  <c r="Q4757" i="1"/>
  <c r="P4758" i="1"/>
  <c r="Q4758" i="1"/>
  <c r="P4759" i="1"/>
  <c r="Q4759" i="1"/>
  <c r="P4760" i="1"/>
  <c r="Q4760" i="1"/>
  <c r="P4761" i="1"/>
  <c r="Q4761" i="1"/>
  <c r="P4762" i="1"/>
  <c r="Q4762" i="1"/>
  <c r="P4763" i="1"/>
  <c r="Q4763" i="1"/>
  <c r="P4764" i="1"/>
  <c r="Q4764" i="1"/>
  <c r="P4765" i="1"/>
  <c r="Q4765" i="1"/>
  <c r="P4766" i="1"/>
  <c r="Q4766" i="1"/>
  <c r="P4767" i="1"/>
  <c r="Q4767" i="1"/>
  <c r="P4768" i="1"/>
  <c r="Q4768" i="1"/>
  <c r="P4769" i="1"/>
  <c r="Q4769" i="1"/>
  <c r="P4770" i="1"/>
  <c r="Q4770" i="1"/>
  <c r="P4771" i="1"/>
  <c r="Q4771" i="1"/>
  <c r="P4772" i="1"/>
  <c r="Q4772" i="1"/>
  <c r="P4773" i="1"/>
  <c r="Q4773" i="1"/>
  <c r="P4774" i="1"/>
  <c r="Q4774" i="1"/>
  <c r="P4775" i="1"/>
  <c r="Q4775" i="1"/>
  <c r="P4776" i="1"/>
  <c r="Q4776" i="1"/>
  <c r="P4777" i="1"/>
  <c r="Q4777" i="1"/>
  <c r="P4778" i="1"/>
  <c r="Q4778" i="1"/>
  <c r="P4779" i="1"/>
  <c r="Q4779" i="1"/>
  <c r="P4780" i="1"/>
  <c r="Q4780" i="1"/>
  <c r="P4781" i="1"/>
  <c r="Q4781" i="1"/>
  <c r="P4782" i="1"/>
  <c r="Q4782" i="1"/>
  <c r="P4783" i="1"/>
  <c r="Q4783" i="1"/>
  <c r="P4784" i="1"/>
  <c r="Q4784" i="1"/>
  <c r="P4785" i="1"/>
  <c r="Q4785" i="1"/>
  <c r="P4786" i="1"/>
  <c r="Q4786" i="1"/>
  <c r="P4787" i="1"/>
  <c r="Q4787" i="1"/>
  <c r="P4788" i="1"/>
  <c r="Q4788" i="1"/>
  <c r="P4789" i="1"/>
  <c r="Q4789" i="1"/>
  <c r="P4790" i="1"/>
  <c r="Q4790" i="1"/>
  <c r="P4791" i="1"/>
  <c r="Q4791" i="1"/>
  <c r="P4792" i="1"/>
  <c r="Q4792" i="1"/>
  <c r="P4793" i="1"/>
  <c r="Q4793" i="1"/>
  <c r="P4794" i="1"/>
  <c r="Q4794" i="1"/>
  <c r="P4795" i="1"/>
  <c r="Q4795" i="1"/>
  <c r="P4796" i="1"/>
  <c r="Q4796" i="1"/>
  <c r="P4797" i="1"/>
  <c r="Q4797" i="1"/>
  <c r="P4798" i="1"/>
  <c r="Q4798" i="1"/>
  <c r="P4799" i="1"/>
  <c r="Q4799" i="1"/>
  <c r="P4800" i="1"/>
  <c r="Q4800" i="1"/>
  <c r="P4801" i="1"/>
  <c r="Q4801" i="1"/>
  <c r="P4802" i="1"/>
  <c r="Q4802" i="1"/>
  <c r="P4803" i="1"/>
  <c r="Q4803" i="1"/>
  <c r="P4804" i="1"/>
  <c r="Q4804" i="1"/>
  <c r="P4805" i="1"/>
  <c r="Q4805" i="1"/>
  <c r="P4806" i="1"/>
  <c r="Q4806" i="1"/>
  <c r="P4807" i="1"/>
  <c r="Q4807" i="1"/>
  <c r="P4808" i="1"/>
  <c r="Q4808" i="1"/>
  <c r="P4809" i="1"/>
  <c r="Q4809" i="1"/>
  <c r="P4810" i="1"/>
  <c r="Q4810" i="1"/>
  <c r="P4811" i="1"/>
  <c r="Q4811" i="1"/>
  <c r="P4812" i="1"/>
  <c r="Q4812" i="1"/>
  <c r="P4813" i="1"/>
  <c r="Q4813" i="1"/>
  <c r="P4814" i="1"/>
  <c r="Q4814" i="1"/>
  <c r="P4815" i="1"/>
  <c r="Q4815" i="1"/>
  <c r="P4816" i="1"/>
  <c r="Q4816" i="1"/>
  <c r="P4817" i="1"/>
  <c r="Q4817" i="1"/>
  <c r="P4818" i="1"/>
  <c r="Q4818" i="1"/>
  <c r="P4819" i="1"/>
  <c r="Q4819" i="1"/>
  <c r="P4820" i="1"/>
  <c r="Q4820" i="1"/>
  <c r="P4821" i="1"/>
  <c r="Q4821" i="1"/>
  <c r="P4822" i="1"/>
  <c r="Q4822" i="1"/>
  <c r="P4823" i="1"/>
  <c r="Q4823" i="1"/>
  <c r="P4824" i="1"/>
  <c r="Q4824" i="1"/>
  <c r="P4825" i="1"/>
  <c r="Q4825" i="1"/>
  <c r="P4826" i="1"/>
  <c r="Q4826" i="1"/>
  <c r="P4827" i="1"/>
  <c r="Q4827" i="1"/>
  <c r="P4828" i="1"/>
  <c r="Q4828" i="1"/>
  <c r="P4829" i="1"/>
  <c r="Q4829" i="1"/>
  <c r="P4830" i="1"/>
  <c r="Q4830" i="1"/>
  <c r="P4831" i="1"/>
  <c r="Q4831" i="1"/>
  <c r="P4832" i="1"/>
  <c r="Q4832" i="1"/>
  <c r="P4833" i="1"/>
  <c r="Q4833" i="1"/>
  <c r="P4834" i="1"/>
  <c r="Q4834" i="1"/>
  <c r="P4835" i="1"/>
  <c r="Q4835" i="1"/>
  <c r="P4836" i="1"/>
  <c r="Q4836" i="1"/>
  <c r="P4837" i="1"/>
  <c r="Q4837" i="1"/>
  <c r="P4838" i="1"/>
  <c r="Q4838" i="1"/>
  <c r="P4839" i="1"/>
  <c r="Q4839" i="1"/>
  <c r="P4840" i="1"/>
  <c r="Q4840" i="1"/>
  <c r="P4841" i="1"/>
  <c r="Q4841" i="1"/>
  <c r="P4842" i="1"/>
  <c r="Q4842" i="1"/>
  <c r="P4843" i="1"/>
  <c r="Q4843" i="1"/>
  <c r="P4844" i="1"/>
  <c r="Q4844" i="1"/>
  <c r="P4845" i="1"/>
  <c r="Q4845" i="1"/>
  <c r="P4846" i="1"/>
  <c r="Q4846" i="1"/>
  <c r="P4847" i="1"/>
  <c r="Q4847" i="1"/>
  <c r="P4848" i="1"/>
  <c r="Q4848" i="1"/>
  <c r="P4849" i="1"/>
  <c r="Q4849" i="1"/>
  <c r="P4850" i="1"/>
  <c r="Q4850" i="1"/>
  <c r="P4851" i="1"/>
  <c r="Q4851" i="1"/>
  <c r="P4852" i="1"/>
  <c r="Q4852" i="1"/>
  <c r="P4853" i="1"/>
  <c r="Q4853" i="1"/>
  <c r="P4854" i="1"/>
  <c r="Q4854" i="1"/>
  <c r="P4855" i="1"/>
  <c r="Q4855" i="1"/>
  <c r="P4856" i="1"/>
  <c r="Q4856" i="1"/>
  <c r="P4857" i="1"/>
  <c r="Q4857" i="1"/>
  <c r="P4858" i="1"/>
  <c r="Q4858" i="1"/>
  <c r="P4859" i="1"/>
  <c r="Q4859" i="1"/>
  <c r="P4860" i="1"/>
  <c r="Q4860" i="1"/>
  <c r="P4861" i="1"/>
  <c r="Q4861" i="1"/>
  <c r="P4862" i="1"/>
  <c r="Q4862" i="1"/>
  <c r="P4863" i="1"/>
  <c r="Q4863" i="1"/>
  <c r="P4864" i="1"/>
  <c r="Q4864" i="1"/>
  <c r="P4865" i="1"/>
  <c r="Q4865" i="1"/>
  <c r="P4866" i="1"/>
  <c r="Q4866" i="1"/>
  <c r="P4867" i="1"/>
  <c r="Q4867" i="1"/>
  <c r="P4868" i="1"/>
  <c r="Q4868" i="1"/>
  <c r="P4869" i="1"/>
  <c r="Q4869" i="1"/>
  <c r="P4870" i="1"/>
  <c r="Q4870" i="1"/>
  <c r="P4871" i="1"/>
  <c r="Q4871" i="1"/>
  <c r="P4872" i="1"/>
  <c r="Q4872" i="1"/>
  <c r="P4873" i="1"/>
  <c r="Q4873" i="1"/>
  <c r="P4874" i="1"/>
  <c r="Q4874" i="1"/>
  <c r="P4875" i="1"/>
  <c r="Q4875" i="1"/>
  <c r="P4876" i="1"/>
  <c r="Q4876" i="1"/>
  <c r="P4877" i="1"/>
  <c r="Q4877" i="1"/>
  <c r="P4878" i="1"/>
  <c r="Q4878" i="1"/>
  <c r="P4879" i="1"/>
  <c r="Q4879" i="1"/>
  <c r="P4880" i="1"/>
  <c r="Q4880" i="1"/>
  <c r="P4881" i="1"/>
  <c r="Q4881" i="1"/>
  <c r="P4882" i="1"/>
  <c r="Q4882" i="1"/>
  <c r="P4883" i="1"/>
  <c r="Q4883" i="1"/>
  <c r="P4884" i="1"/>
  <c r="Q4884" i="1"/>
  <c r="P4885" i="1"/>
  <c r="Q4885" i="1"/>
  <c r="P4886" i="1"/>
  <c r="Q4886" i="1"/>
  <c r="P4887" i="1"/>
  <c r="Q4887" i="1"/>
  <c r="P4888" i="1"/>
  <c r="Q4888" i="1"/>
  <c r="P4889" i="1"/>
  <c r="Q4889" i="1"/>
  <c r="P4890" i="1"/>
  <c r="Q4890" i="1"/>
  <c r="P4891" i="1"/>
  <c r="Q4891" i="1"/>
  <c r="P4892" i="1"/>
  <c r="Q4892" i="1"/>
  <c r="P4893" i="1"/>
  <c r="Q4893" i="1"/>
  <c r="P4894" i="1"/>
  <c r="Q4894" i="1"/>
  <c r="P4895" i="1"/>
  <c r="Q4895" i="1"/>
  <c r="P4896" i="1"/>
  <c r="Q4896" i="1"/>
  <c r="P4897" i="1"/>
  <c r="Q4897" i="1"/>
  <c r="P4898" i="1"/>
  <c r="Q4898" i="1"/>
  <c r="P4899" i="1"/>
  <c r="Q4899" i="1"/>
  <c r="P4900" i="1"/>
  <c r="Q4900" i="1"/>
  <c r="P4901" i="1"/>
  <c r="Q4901" i="1"/>
  <c r="P4902" i="1"/>
  <c r="Q4902" i="1"/>
  <c r="P4903" i="1"/>
  <c r="Q4903" i="1"/>
  <c r="P4904" i="1"/>
  <c r="Q4904" i="1"/>
  <c r="P4905" i="1"/>
  <c r="Q4905" i="1"/>
  <c r="P4906" i="1"/>
  <c r="Q4906" i="1"/>
  <c r="P4907" i="1"/>
  <c r="Q4907" i="1"/>
  <c r="P4908" i="1"/>
  <c r="Q4908" i="1"/>
  <c r="P4909" i="1"/>
  <c r="Q4909" i="1"/>
  <c r="P4910" i="1"/>
  <c r="Q4910" i="1"/>
  <c r="P4911" i="1"/>
  <c r="Q4911" i="1"/>
  <c r="Q8" i="1"/>
  <c r="P8" i="1"/>
  <c r="R8" i="1" s="1"/>
  <c r="L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4" i="1"/>
  <c r="M134" i="1"/>
  <c r="L135" i="1"/>
  <c r="M135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2" i="1"/>
  <c r="M142" i="1"/>
  <c r="L143" i="1"/>
  <c r="M143" i="1"/>
  <c r="L144" i="1"/>
  <c r="M144" i="1"/>
  <c r="L145" i="1"/>
  <c r="M145" i="1"/>
  <c r="L146" i="1"/>
  <c r="M146" i="1"/>
  <c r="L147" i="1"/>
  <c r="M147" i="1"/>
  <c r="L148" i="1"/>
  <c r="M148" i="1"/>
  <c r="L149" i="1"/>
  <c r="M149" i="1"/>
  <c r="L150" i="1"/>
  <c r="M150" i="1"/>
  <c r="L151" i="1"/>
  <c r="M151" i="1"/>
  <c r="L152" i="1"/>
  <c r="M152" i="1"/>
  <c r="L153" i="1"/>
  <c r="M153" i="1"/>
  <c r="L154" i="1"/>
  <c r="M154" i="1"/>
  <c r="L155" i="1"/>
  <c r="M155" i="1"/>
  <c r="L156" i="1"/>
  <c r="M156" i="1"/>
  <c r="L157" i="1"/>
  <c r="M157" i="1"/>
  <c r="L158" i="1"/>
  <c r="M158" i="1"/>
  <c r="L159" i="1"/>
  <c r="M159" i="1"/>
  <c r="L160" i="1"/>
  <c r="M160" i="1"/>
  <c r="L161" i="1"/>
  <c r="M161" i="1"/>
  <c r="L162" i="1"/>
  <c r="M162" i="1"/>
  <c r="L163" i="1"/>
  <c r="M163" i="1"/>
  <c r="L164" i="1"/>
  <c r="M164" i="1"/>
  <c r="L165" i="1"/>
  <c r="M165" i="1"/>
  <c r="L166" i="1"/>
  <c r="M166" i="1"/>
  <c r="L167" i="1"/>
  <c r="M167" i="1"/>
  <c r="L168" i="1"/>
  <c r="M168" i="1"/>
  <c r="L169" i="1"/>
  <c r="M169" i="1"/>
  <c r="L170" i="1"/>
  <c r="M170" i="1"/>
  <c r="L171" i="1"/>
  <c r="M171" i="1"/>
  <c r="L172" i="1"/>
  <c r="M172" i="1"/>
  <c r="L173" i="1"/>
  <c r="M173" i="1"/>
  <c r="L174" i="1"/>
  <c r="M174" i="1"/>
  <c r="L175" i="1"/>
  <c r="M175" i="1"/>
  <c r="L176" i="1"/>
  <c r="M176" i="1"/>
  <c r="L177" i="1"/>
  <c r="M177" i="1"/>
  <c r="L178" i="1"/>
  <c r="M178" i="1"/>
  <c r="L179" i="1"/>
  <c r="M179" i="1"/>
  <c r="L180" i="1"/>
  <c r="M180" i="1"/>
  <c r="L181" i="1"/>
  <c r="M181" i="1"/>
  <c r="L182" i="1"/>
  <c r="M182" i="1"/>
  <c r="L183" i="1"/>
  <c r="M183" i="1"/>
  <c r="L184" i="1"/>
  <c r="M184" i="1"/>
  <c r="L185" i="1"/>
  <c r="M185" i="1"/>
  <c r="L186" i="1"/>
  <c r="M186" i="1"/>
  <c r="L187" i="1"/>
  <c r="M187" i="1"/>
  <c r="L188" i="1"/>
  <c r="M188" i="1"/>
  <c r="L189" i="1"/>
  <c r="M189" i="1"/>
  <c r="L190" i="1"/>
  <c r="M190" i="1"/>
  <c r="L191" i="1"/>
  <c r="M191" i="1"/>
  <c r="L192" i="1"/>
  <c r="M192" i="1"/>
  <c r="L193" i="1"/>
  <c r="M193" i="1"/>
  <c r="L194" i="1"/>
  <c r="M194" i="1"/>
  <c r="L195" i="1"/>
  <c r="M195" i="1"/>
  <c r="L196" i="1"/>
  <c r="M196" i="1"/>
  <c r="L197" i="1"/>
  <c r="M197" i="1"/>
  <c r="L198" i="1"/>
  <c r="M198" i="1"/>
  <c r="L199" i="1"/>
  <c r="M199" i="1"/>
  <c r="L200" i="1"/>
  <c r="M200" i="1"/>
  <c r="L201" i="1"/>
  <c r="M201" i="1"/>
  <c r="L202" i="1"/>
  <c r="M202" i="1"/>
  <c r="L203" i="1"/>
  <c r="M203" i="1"/>
  <c r="L204" i="1"/>
  <c r="M204" i="1"/>
  <c r="L205" i="1"/>
  <c r="M205" i="1"/>
  <c r="L206" i="1"/>
  <c r="M206" i="1"/>
  <c r="L207" i="1"/>
  <c r="M207" i="1"/>
  <c r="L208" i="1"/>
  <c r="M208" i="1"/>
  <c r="L209" i="1"/>
  <c r="M209" i="1"/>
  <c r="L210" i="1"/>
  <c r="M210" i="1"/>
  <c r="L211" i="1"/>
  <c r="M211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L371" i="1"/>
  <c r="M371" i="1"/>
  <c r="L372" i="1"/>
  <c r="M372" i="1"/>
  <c r="L373" i="1"/>
  <c r="M373" i="1"/>
  <c r="L374" i="1"/>
  <c r="M374" i="1"/>
  <c r="L375" i="1"/>
  <c r="M375" i="1"/>
  <c r="L376" i="1"/>
  <c r="M376" i="1"/>
  <c r="L377" i="1"/>
  <c r="M377" i="1"/>
  <c r="L378" i="1"/>
  <c r="M378" i="1"/>
  <c r="L379" i="1"/>
  <c r="M379" i="1"/>
  <c r="L380" i="1"/>
  <c r="M380" i="1"/>
  <c r="L381" i="1"/>
  <c r="M381" i="1"/>
  <c r="L382" i="1"/>
  <c r="M382" i="1"/>
  <c r="L383" i="1"/>
  <c r="M383" i="1"/>
  <c r="L384" i="1"/>
  <c r="M384" i="1"/>
  <c r="L385" i="1"/>
  <c r="M385" i="1"/>
  <c r="L386" i="1"/>
  <c r="M386" i="1"/>
  <c r="L387" i="1"/>
  <c r="M387" i="1"/>
  <c r="L388" i="1"/>
  <c r="M388" i="1"/>
  <c r="L389" i="1"/>
  <c r="M389" i="1"/>
  <c r="L390" i="1"/>
  <c r="M390" i="1"/>
  <c r="L391" i="1"/>
  <c r="M391" i="1"/>
  <c r="L392" i="1"/>
  <c r="M392" i="1"/>
  <c r="L393" i="1"/>
  <c r="M393" i="1"/>
  <c r="L394" i="1"/>
  <c r="M394" i="1"/>
  <c r="L395" i="1"/>
  <c r="M395" i="1"/>
  <c r="L396" i="1"/>
  <c r="M396" i="1"/>
  <c r="L397" i="1"/>
  <c r="M397" i="1"/>
  <c r="L398" i="1"/>
  <c r="M398" i="1"/>
  <c r="L399" i="1"/>
  <c r="M399" i="1"/>
  <c r="L400" i="1"/>
  <c r="M400" i="1"/>
  <c r="L401" i="1"/>
  <c r="M401" i="1"/>
  <c r="L402" i="1"/>
  <c r="M402" i="1"/>
  <c r="L403" i="1"/>
  <c r="M403" i="1"/>
  <c r="L404" i="1"/>
  <c r="M404" i="1"/>
  <c r="L405" i="1"/>
  <c r="M405" i="1"/>
  <c r="L406" i="1"/>
  <c r="M406" i="1"/>
  <c r="L407" i="1"/>
  <c r="M407" i="1"/>
  <c r="L408" i="1"/>
  <c r="M408" i="1"/>
  <c r="L409" i="1"/>
  <c r="M409" i="1"/>
  <c r="L410" i="1"/>
  <c r="M410" i="1"/>
  <c r="L411" i="1"/>
  <c r="M411" i="1"/>
  <c r="L412" i="1"/>
  <c r="M412" i="1"/>
  <c r="L413" i="1"/>
  <c r="M413" i="1"/>
  <c r="L414" i="1"/>
  <c r="M414" i="1"/>
  <c r="L415" i="1"/>
  <c r="M415" i="1"/>
  <c r="L416" i="1"/>
  <c r="M416" i="1"/>
  <c r="L417" i="1"/>
  <c r="M417" i="1"/>
  <c r="L418" i="1"/>
  <c r="M418" i="1"/>
  <c r="L419" i="1"/>
  <c r="M419" i="1"/>
  <c r="L420" i="1"/>
  <c r="M420" i="1"/>
  <c r="L421" i="1"/>
  <c r="M421" i="1"/>
  <c r="L422" i="1"/>
  <c r="M422" i="1"/>
  <c r="L423" i="1"/>
  <c r="M423" i="1"/>
  <c r="L424" i="1"/>
  <c r="M424" i="1"/>
  <c r="L425" i="1"/>
  <c r="M425" i="1"/>
  <c r="L426" i="1"/>
  <c r="M426" i="1"/>
  <c r="L427" i="1"/>
  <c r="M427" i="1"/>
  <c r="L428" i="1"/>
  <c r="M428" i="1"/>
  <c r="L429" i="1"/>
  <c r="M429" i="1"/>
  <c r="L430" i="1"/>
  <c r="M430" i="1"/>
  <c r="L431" i="1"/>
  <c r="M431" i="1"/>
  <c r="L432" i="1"/>
  <c r="M432" i="1"/>
  <c r="L433" i="1"/>
  <c r="M433" i="1"/>
  <c r="L434" i="1"/>
  <c r="M434" i="1"/>
  <c r="L435" i="1"/>
  <c r="M435" i="1"/>
  <c r="L436" i="1"/>
  <c r="M436" i="1"/>
  <c r="L437" i="1"/>
  <c r="M437" i="1"/>
  <c r="L438" i="1"/>
  <c r="M438" i="1"/>
  <c r="L439" i="1"/>
  <c r="M439" i="1"/>
  <c r="L440" i="1"/>
  <c r="M440" i="1"/>
  <c r="L441" i="1"/>
  <c r="M441" i="1"/>
  <c r="L442" i="1"/>
  <c r="M442" i="1"/>
  <c r="L443" i="1"/>
  <c r="M443" i="1"/>
  <c r="L444" i="1"/>
  <c r="M444" i="1"/>
  <c r="L445" i="1"/>
  <c r="M445" i="1"/>
  <c r="L446" i="1"/>
  <c r="M446" i="1"/>
  <c r="L447" i="1"/>
  <c r="M447" i="1"/>
  <c r="L448" i="1"/>
  <c r="M448" i="1"/>
  <c r="L449" i="1"/>
  <c r="M449" i="1"/>
  <c r="L450" i="1"/>
  <c r="M450" i="1"/>
  <c r="L451" i="1"/>
  <c r="M451" i="1"/>
  <c r="L452" i="1"/>
  <c r="M452" i="1"/>
  <c r="L453" i="1"/>
  <c r="M453" i="1"/>
  <c r="L454" i="1"/>
  <c r="M454" i="1"/>
  <c r="L455" i="1"/>
  <c r="M455" i="1"/>
  <c r="L456" i="1"/>
  <c r="M456" i="1"/>
  <c r="L457" i="1"/>
  <c r="M457" i="1"/>
  <c r="L458" i="1"/>
  <c r="M458" i="1"/>
  <c r="L459" i="1"/>
  <c r="M459" i="1"/>
  <c r="L460" i="1"/>
  <c r="M460" i="1"/>
  <c r="L461" i="1"/>
  <c r="M461" i="1"/>
  <c r="L462" i="1"/>
  <c r="M462" i="1"/>
  <c r="L463" i="1"/>
  <c r="M463" i="1"/>
  <c r="L464" i="1"/>
  <c r="M464" i="1"/>
  <c r="L465" i="1"/>
  <c r="M465" i="1"/>
  <c r="L466" i="1"/>
  <c r="M466" i="1"/>
  <c r="L467" i="1"/>
  <c r="M467" i="1"/>
  <c r="L468" i="1"/>
  <c r="M468" i="1"/>
  <c r="L469" i="1"/>
  <c r="M469" i="1"/>
  <c r="L470" i="1"/>
  <c r="M470" i="1"/>
  <c r="L471" i="1"/>
  <c r="M471" i="1"/>
  <c r="L472" i="1"/>
  <c r="M472" i="1"/>
  <c r="L473" i="1"/>
  <c r="M473" i="1"/>
  <c r="L474" i="1"/>
  <c r="M474" i="1"/>
  <c r="L475" i="1"/>
  <c r="M475" i="1"/>
  <c r="L476" i="1"/>
  <c r="M476" i="1"/>
  <c r="L477" i="1"/>
  <c r="M477" i="1"/>
  <c r="L478" i="1"/>
  <c r="M478" i="1"/>
  <c r="L479" i="1"/>
  <c r="M479" i="1"/>
  <c r="L480" i="1"/>
  <c r="M480" i="1"/>
  <c r="L481" i="1"/>
  <c r="M481" i="1"/>
  <c r="L482" i="1"/>
  <c r="M482" i="1"/>
  <c r="L483" i="1"/>
  <c r="M483" i="1"/>
  <c r="L484" i="1"/>
  <c r="M484" i="1"/>
  <c r="L485" i="1"/>
  <c r="M485" i="1"/>
  <c r="L486" i="1"/>
  <c r="M486" i="1"/>
  <c r="L487" i="1"/>
  <c r="M487" i="1"/>
  <c r="L488" i="1"/>
  <c r="M488" i="1"/>
  <c r="L489" i="1"/>
  <c r="M489" i="1"/>
  <c r="L490" i="1"/>
  <c r="M490" i="1"/>
  <c r="L491" i="1"/>
  <c r="M491" i="1"/>
  <c r="L492" i="1"/>
  <c r="M492" i="1"/>
  <c r="L493" i="1"/>
  <c r="M493" i="1"/>
  <c r="L494" i="1"/>
  <c r="M494" i="1"/>
  <c r="L495" i="1"/>
  <c r="M495" i="1"/>
  <c r="L496" i="1"/>
  <c r="M496" i="1"/>
  <c r="L497" i="1"/>
  <c r="M497" i="1"/>
  <c r="L498" i="1"/>
  <c r="M498" i="1"/>
  <c r="L499" i="1"/>
  <c r="M499" i="1"/>
  <c r="L500" i="1"/>
  <c r="M500" i="1"/>
  <c r="L501" i="1"/>
  <c r="M501" i="1"/>
  <c r="L502" i="1"/>
  <c r="M502" i="1"/>
  <c r="L503" i="1"/>
  <c r="M503" i="1"/>
  <c r="L504" i="1"/>
  <c r="M504" i="1"/>
  <c r="L505" i="1"/>
  <c r="M505" i="1"/>
  <c r="L506" i="1"/>
  <c r="M506" i="1"/>
  <c r="L507" i="1"/>
  <c r="M507" i="1"/>
  <c r="L508" i="1"/>
  <c r="M508" i="1"/>
  <c r="L509" i="1"/>
  <c r="M509" i="1"/>
  <c r="L510" i="1"/>
  <c r="M510" i="1"/>
  <c r="L511" i="1"/>
  <c r="M511" i="1"/>
  <c r="L512" i="1"/>
  <c r="M512" i="1"/>
  <c r="L513" i="1"/>
  <c r="M513" i="1"/>
  <c r="L514" i="1"/>
  <c r="M514" i="1"/>
  <c r="L515" i="1"/>
  <c r="M515" i="1"/>
  <c r="L516" i="1"/>
  <c r="M516" i="1"/>
  <c r="L517" i="1"/>
  <c r="M517" i="1"/>
  <c r="L518" i="1"/>
  <c r="M518" i="1"/>
  <c r="L519" i="1"/>
  <c r="M519" i="1"/>
  <c r="L520" i="1"/>
  <c r="M520" i="1"/>
  <c r="L521" i="1"/>
  <c r="M521" i="1"/>
  <c r="L522" i="1"/>
  <c r="M522" i="1"/>
  <c r="L523" i="1"/>
  <c r="M523" i="1"/>
  <c r="L524" i="1"/>
  <c r="M524" i="1"/>
  <c r="L525" i="1"/>
  <c r="M525" i="1"/>
  <c r="L526" i="1"/>
  <c r="M526" i="1"/>
  <c r="L527" i="1"/>
  <c r="M527" i="1"/>
  <c r="L528" i="1"/>
  <c r="M528" i="1"/>
  <c r="L529" i="1"/>
  <c r="M529" i="1"/>
  <c r="L530" i="1"/>
  <c r="M530" i="1"/>
  <c r="L531" i="1"/>
  <c r="M531" i="1"/>
  <c r="L532" i="1"/>
  <c r="M532" i="1"/>
  <c r="L533" i="1"/>
  <c r="M533" i="1"/>
  <c r="L534" i="1"/>
  <c r="M534" i="1"/>
  <c r="L535" i="1"/>
  <c r="M535" i="1"/>
  <c r="L536" i="1"/>
  <c r="M536" i="1"/>
  <c r="L537" i="1"/>
  <c r="M537" i="1"/>
  <c r="L538" i="1"/>
  <c r="M538" i="1"/>
  <c r="L539" i="1"/>
  <c r="M539" i="1"/>
  <c r="L540" i="1"/>
  <c r="M540" i="1"/>
  <c r="L541" i="1"/>
  <c r="M541" i="1"/>
  <c r="L542" i="1"/>
  <c r="M542" i="1"/>
  <c r="L543" i="1"/>
  <c r="M543" i="1"/>
  <c r="L544" i="1"/>
  <c r="M544" i="1"/>
  <c r="L545" i="1"/>
  <c r="M545" i="1"/>
  <c r="L546" i="1"/>
  <c r="M546" i="1"/>
  <c r="L547" i="1"/>
  <c r="M547" i="1"/>
  <c r="L548" i="1"/>
  <c r="M548" i="1"/>
  <c r="L549" i="1"/>
  <c r="M549" i="1"/>
  <c r="L550" i="1"/>
  <c r="M550" i="1"/>
  <c r="L551" i="1"/>
  <c r="M551" i="1"/>
  <c r="L552" i="1"/>
  <c r="M552" i="1"/>
  <c r="L553" i="1"/>
  <c r="M553" i="1"/>
  <c r="L554" i="1"/>
  <c r="M554" i="1"/>
  <c r="L555" i="1"/>
  <c r="M555" i="1"/>
  <c r="L556" i="1"/>
  <c r="M556" i="1"/>
  <c r="L557" i="1"/>
  <c r="M557" i="1"/>
  <c r="L558" i="1"/>
  <c r="M558" i="1"/>
  <c r="L559" i="1"/>
  <c r="M559" i="1"/>
  <c r="L560" i="1"/>
  <c r="M560" i="1"/>
  <c r="L561" i="1"/>
  <c r="M561" i="1"/>
  <c r="L562" i="1"/>
  <c r="M562" i="1"/>
  <c r="L563" i="1"/>
  <c r="M563" i="1"/>
  <c r="L564" i="1"/>
  <c r="M564" i="1"/>
  <c r="L565" i="1"/>
  <c r="M565" i="1"/>
  <c r="L566" i="1"/>
  <c r="M566" i="1"/>
  <c r="L567" i="1"/>
  <c r="M567" i="1"/>
  <c r="L568" i="1"/>
  <c r="M568" i="1"/>
  <c r="L569" i="1"/>
  <c r="M569" i="1"/>
  <c r="L570" i="1"/>
  <c r="M570" i="1"/>
  <c r="L571" i="1"/>
  <c r="M571" i="1"/>
  <c r="L572" i="1"/>
  <c r="M572" i="1"/>
  <c r="L573" i="1"/>
  <c r="M573" i="1"/>
  <c r="L574" i="1"/>
  <c r="M574" i="1"/>
  <c r="L575" i="1"/>
  <c r="M575" i="1"/>
  <c r="L576" i="1"/>
  <c r="M576" i="1"/>
  <c r="L577" i="1"/>
  <c r="M577" i="1"/>
  <c r="L578" i="1"/>
  <c r="M578" i="1"/>
  <c r="L579" i="1"/>
  <c r="M579" i="1"/>
  <c r="L580" i="1"/>
  <c r="M580" i="1"/>
  <c r="L581" i="1"/>
  <c r="M581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L589" i="1"/>
  <c r="M589" i="1"/>
  <c r="L590" i="1"/>
  <c r="M590" i="1"/>
  <c r="L591" i="1"/>
  <c r="M591" i="1"/>
  <c r="L592" i="1"/>
  <c r="M592" i="1"/>
  <c r="L593" i="1"/>
  <c r="M593" i="1"/>
  <c r="L594" i="1"/>
  <c r="M594" i="1"/>
  <c r="L595" i="1"/>
  <c r="M595" i="1"/>
  <c r="L596" i="1"/>
  <c r="M596" i="1"/>
  <c r="L597" i="1"/>
  <c r="M597" i="1"/>
  <c r="L598" i="1"/>
  <c r="M598" i="1"/>
  <c r="L599" i="1"/>
  <c r="M599" i="1"/>
  <c r="L600" i="1"/>
  <c r="M600" i="1"/>
  <c r="L601" i="1"/>
  <c r="M601" i="1"/>
  <c r="L602" i="1"/>
  <c r="M602" i="1"/>
  <c r="L603" i="1"/>
  <c r="M603" i="1"/>
  <c r="L604" i="1"/>
  <c r="M604" i="1"/>
  <c r="L605" i="1"/>
  <c r="M605" i="1"/>
  <c r="L606" i="1"/>
  <c r="M606" i="1"/>
  <c r="L607" i="1"/>
  <c r="M607" i="1"/>
  <c r="L608" i="1"/>
  <c r="M608" i="1"/>
  <c r="L609" i="1"/>
  <c r="M609" i="1"/>
  <c r="L610" i="1"/>
  <c r="M610" i="1"/>
  <c r="L611" i="1"/>
  <c r="M611" i="1"/>
  <c r="L612" i="1"/>
  <c r="M612" i="1"/>
  <c r="L613" i="1"/>
  <c r="M613" i="1"/>
  <c r="L614" i="1"/>
  <c r="M614" i="1"/>
  <c r="L615" i="1"/>
  <c r="M615" i="1"/>
  <c r="L616" i="1"/>
  <c r="M616" i="1"/>
  <c r="L617" i="1"/>
  <c r="M617" i="1"/>
  <c r="L618" i="1"/>
  <c r="M618" i="1"/>
  <c r="L619" i="1"/>
  <c r="M619" i="1"/>
  <c r="L620" i="1"/>
  <c r="M620" i="1"/>
  <c r="L621" i="1"/>
  <c r="M621" i="1"/>
  <c r="L622" i="1"/>
  <c r="M622" i="1"/>
  <c r="L623" i="1"/>
  <c r="M623" i="1"/>
  <c r="L624" i="1"/>
  <c r="M624" i="1"/>
  <c r="L625" i="1"/>
  <c r="M625" i="1"/>
  <c r="L626" i="1"/>
  <c r="M626" i="1"/>
  <c r="L627" i="1"/>
  <c r="M627" i="1"/>
  <c r="L628" i="1"/>
  <c r="M628" i="1"/>
  <c r="L629" i="1"/>
  <c r="M629" i="1"/>
  <c r="L630" i="1"/>
  <c r="M630" i="1"/>
  <c r="L631" i="1"/>
  <c r="M631" i="1"/>
  <c r="L632" i="1"/>
  <c r="M632" i="1"/>
  <c r="L633" i="1"/>
  <c r="M633" i="1"/>
  <c r="L634" i="1"/>
  <c r="M634" i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L652" i="1"/>
  <c r="M652" i="1"/>
  <c r="L653" i="1"/>
  <c r="M653" i="1"/>
  <c r="L654" i="1"/>
  <c r="M654" i="1"/>
  <c r="L655" i="1"/>
  <c r="M655" i="1"/>
  <c r="L656" i="1"/>
  <c r="M656" i="1"/>
  <c r="L657" i="1"/>
  <c r="M657" i="1"/>
  <c r="L658" i="1"/>
  <c r="M658" i="1"/>
  <c r="L659" i="1"/>
  <c r="M659" i="1"/>
  <c r="L660" i="1"/>
  <c r="M660" i="1"/>
  <c r="L661" i="1"/>
  <c r="M661" i="1"/>
  <c r="L662" i="1"/>
  <c r="M662" i="1"/>
  <c r="L663" i="1"/>
  <c r="M663" i="1"/>
  <c r="L664" i="1"/>
  <c r="M664" i="1"/>
  <c r="L665" i="1"/>
  <c r="M665" i="1"/>
  <c r="L666" i="1"/>
  <c r="M666" i="1"/>
  <c r="L667" i="1"/>
  <c r="M667" i="1"/>
  <c r="L668" i="1"/>
  <c r="M668" i="1"/>
  <c r="L669" i="1"/>
  <c r="M669" i="1"/>
  <c r="L670" i="1"/>
  <c r="M670" i="1"/>
  <c r="L671" i="1"/>
  <c r="M671" i="1"/>
  <c r="L672" i="1"/>
  <c r="M672" i="1"/>
  <c r="L673" i="1"/>
  <c r="M673" i="1"/>
  <c r="L674" i="1"/>
  <c r="M674" i="1"/>
  <c r="L675" i="1"/>
  <c r="M675" i="1"/>
  <c r="L676" i="1"/>
  <c r="M676" i="1"/>
  <c r="L677" i="1"/>
  <c r="M677" i="1"/>
  <c r="L678" i="1"/>
  <c r="M678" i="1"/>
  <c r="L679" i="1"/>
  <c r="M679" i="1"/>
  <c r="L680" i="1"/>
  <c r="M680" i="1"/>
  <c r="L681" i="1"/>
  <c r="M681" i="1"/>
  <c r="L682" i="1"/>
  <c r="M682" i="1"/>
  <c r="L683" i="1"/>
  <c r="M683" i="1"/>
  <c r="L684" i="1"/>
  <c r="M684" i="1"/>
  <c r="L685" i="1"/>
  <c r="M685" i="1"/>
  <c r="L686" i="1"/>
  <c r="M686" i="1"/>
  <c r="L687" i="1"/>
  <c r="M687" i="1"/>
  <c r="L688" i="1"/>
  <c r="M688" i="1"/>
  <c r="L689" i="1"/>
  <c r="M689" i="1"/>
  <c r="L690" i="1"/>
  <c r="M690" i="1"/>
  <c r="L691" i="1"/>
  <c r="M691" i="1"/>
  <c r="L692" i="1"/>
  <c r="M692" i="1"/>
  <c r="L693" i="1"/>
  <c r="M693" i="1"/>
  <c r="L694" i="1"/>
  <c r="M694" i="1"/>
  <c r="L695" i="1"/>
  <c r="M695" i="1"/>
  <c r="L696" i="1"/>
  <c r="M696" i="1"/>
  <c r="L697" i="1"/>
  <c r="M697" i="1"/>
  <c r="L698" i="1"/>
  <c r="M698" i="1"/>
  <c r="L699" i="1"/>
  <c r="M699" i="1"/>
  <c r="L700" i="1"/>
  <c r="M700" i="1"/>
  <c r="L701" i="1"/>
  <c r="M701" i="1"/>
  <c r="L702" i="1"/>
  <c r="M702" i="1"/>
  <c r="L703" i="1"/>
  <c r="M703" i="1"/>
  <c r="L704" i="1"/>
  <c r="M704" i="1"/>
  <c r="L705" i="1"/>
  <c r="M705" i="1"/>
  <c r="L706" i="1"/>
  <c r="M706" i="1"/>
  <c r="L707" i="1"/>
  <c r="M707" i="1"/>
  <c r="L708" i="1"/>
  <c r="M708" i="1"/>
  <c r="L709" i="1"/>
  <c r="M709" i="1"/>
  <c r="L710" i="1"/>
  <c r="M710" i="1"/>
  <c r="L711" i="1"/>
  <c r="M711" i="1"/>
  <c r="L712" i="1"/>
  <c r="M712" i="1"/>
  <c r="L713" i="1"/>
  <c r="M713" i="1"/>
  <c r="L714" i="1"/>
  <c r="M714" i="1"/>
  <c r="L715" i="1"/>
  <c r="M715" i="1"/>
  <c r="L716" i="1"/>
  <c r="M716" i="1"/>
  <c r="L717" i="1"/>
  <c r="M717" i="1"/>
  <c r="L718" i="1"/>
  <c r="M718" i="1"/>
  <c r="L719" i="1"/>
  <c r="M719" i="1"/>
  <c r="L720" i="1"/>
  <c r="M720" i="1"/>
  <c r="L721" i="1"/>
  <c r="M721" i="1"/>
  <c r="L722" i="1"/>
  <c r="M722" i="1"/>
  <c r="L723" i="1"/>
  <c r="M723" i="1"/>
  <c r="L724" i="1"/>
  <c r="M724" i="1"/>
  <c r="L725" i="1"/>
  <c r="M725" i="1"/>
  <c r="L726" i="1"/>
  <c r="M726" i="1"/>
  <c r="L727" i="1"/>
  <c r="M727" i="1"/>
  <c r="L728" i="1"/>
  <c r="M728" i="1"/>
  <c r="L729" i="1"/>
  <c r="M729" i="1"/>
  <c r="L730" i="1"/>
  <c r="M730" i="1"/>
  <c r="L731" i="1"/>
  <c r="M731" i="1"/>
  <c r="L732" i="1"/>
  <c r="M732" i="1"/>
  <c r="L733" i="1"/>
  <c r="M733" i="1"/>
  <c r="L734" i="1"/>
  <c r="M734" i="1"/>
  <c r="L735" i="1"/>
  <c r="M735" i="1"/>
  <c r="L736" i="1"/>
  <c r="M736" i="1"/>
  <c r="L737" i="1"/>
  <c r="M737" i="1"/>
  <c r="L738" i="1"/>
  <c r="M738" i="1"/>
  <c r="L739" i="1"/>
  <c r="M739" i="1"/>
  <c r="L740" i="1"/>
  <c r="M740" i="1"/>
  <c r="L741" i="1"/>
  <c r="M741" i="1"/>
  <c r="L742" i="1"/>
  <c r="M742" i="1"/>
  <c r="L743" i="1"/>
  <c r="M743" i="1"/>
  <c r="L744" i="1"/>
  <c r="M744" i="1"/>
  <c r="L745" i="1"/>
  <c r="M745" i="1"/>
  <c r="L746" i="1"/>
  <c r="M746" i="1"/>
  <c r="L747" i="1"/>
  <c r="M747" i="1"/>
  <c r="L748" i="1"/>
  <c r="M748" i="1"/>
  <c r="L749" i="1"/>
  <c r="M749" i="1"/>
  <c r="L750" i="1"/>
  <c r="M750" i="1"/>
  <c r="L751" i="1"/>
  <c r="M751" i="1"/>
  <c r="L752" i="1"/>
  <c r="M752" i="1"/>
  <c r="L753" i="1"/>
  <c r="M753" i="1"/>
  <c r="L754" i="1"/>
  <c r="M754" i="1"/>
  <c r="L755" i="1"/>
  <c r="M755" i="1"/>
  <c r="L756" i="1"/>
  <c r="M756" i="1"/>
  <c r="L757" i="1"/>
  <c r="M757" i="1"/>
  <c r="L758" i="1"/>
  <c r="M758" i="1"/>
  <c r="L759" i="1"/>
  <c r="M759" i="1"/>
  <c r="L760" i="1"/>
  <c r="M760" i="1"/>
  <c r="L761" i="1"/>
  <c r="M761" i="1"/>
  <c r="L762" i="1"/>
  <c r="M762" i="1"/>
  <c r="L763" i="1"/>
  <c r="M763" i="1"/>
  <c r="L764" i="1"/>
  <c r="M764" i="1"/>
  <c r="L765" i="1"/>
  <c r="M765" i="1"/>
  <c r="L766" i="1"/>
  <c r="M766" i="1"/>
  <c r="L767" i="1"/>
  <c r="M767" i="1"/>
  <c r="L768" i="1"/>
  <c r="M768" i="1"/>
  <c r="L769" i="1"/>
  <c r="M769" i="1"/>
  <c r="L770" i="1"/>
  <c r="M770" i="1"/>
  <c r="L771" i="1"/>
  <c r="M771" i="1"/>
  <c r="L772" i="1"/>
  <c r="M772" i="1"/>
  <c r="L773" i="1"/>
  <c r="M773" i="1"/>
  <c r="L774" i="1"/>
  <c r="M774" i="1"/>
  <c r="L775" i="1"/>
  <c r="M775" i="1"/>
  <c r="L776" i="1"/>
  <c r="M776" i="1"/>
  <c r="L777" i="1"/>
  <c r="M777" i="1"/>
  <c r="L778" i="1"/>
  <c r="M778" i="1"/>
  <c r="L779" i="1"/>
  <c r="M779" i="1"/>
  <c r="L780" i="1"/>
  <c r="M780" i="1"/>
  <c r="L781" i="1"/>
  <c r="M781" i="1"/>
  <c r="L782" i="1"/>
  <c r="M782" i="1"/>
  <c r="L783" i="1"/>
  <c r="M783" i="1"/>
  <c r="L784" i="1"/>
  <c r="M784" i="1"/>
  <c r="L785" i="1"/>
  <c r="M785" i="1"/>
  <c r="L786" i="1"/>
  <c r="M786" i="1"/>
  <c r="L787" i="1"/>
  <c r="M787" i="1"/>
  <c r="L788" i="1"/>
  <c r="M788" i="1"/>
  <c r="L789" i="1"/>
  <c r="M789" i="1"/>
  <c r="L790" i="1"/>
  <c r="M790" i="1"/>
  <c r="L791" i="1"/>
  <c r="M791" i="1"/>
  <c r="L792" i="1"/>
  <c r="M792" i="1"/>
  <c r="L793" i="1"/>
  <c r="M793" i="1"/>
  <c r="L794" i="1"/>
  <c r="M794" i="1"/>
  <c r="L795" i="1"/>
  <c r="M795" i="1"/>
  <c r="L796" i="1"/>
  <c r="M796" i="1"/>
  <c r="L797" i="1"/>
  <c r="M797" i="1"/>
  <c r="L798" i="1"/>
  <c r="M798" i="1"/>
  <c r="L799" i="1"/>
  <c r="M799" i="1"/>
  <c r="L800" i="1"/>
  <c r="M800" i="1"/>
  <c r="L801" i="1"/>
  <c r="M801" i="1"/>
  <c r="L802" i="1"/>
  <c r="M802" i="1"/>
  <c r="L803" i="1"/>
  <c r="M803" i="1"/>
  <c r="L804" i="1"/>
  <c r="M804" i="1"/>
  <c r="L805" i="1"/>
  <c r="M805" i="1"/>
  <c r="L806" i="1"/>
  <c r="M806" i="1"/>
  <c r="L807" i="1"/>
  <c r="M807" i="1"/>
  <c r="L808" i="1"/>
  <c r="M808" i="1"/>
  <c r="L809" i="1"/>
  <c r="M809" i="1"/>
  <c r="L810" i="1"/>
  <c r="M810" i="1"/>
  <c r="L811" i="1"/>
  <c r="M811" i="1"/>
  <c r="L812" i="1"/>
  <c r="M812" i="1"/>
  <c r="L813" i="1"/>
  <c r="M813" i="1"/>
  <c r="L814" i="1"/>
  <c r="M814" i="1"/>
  <c r="L815" i="1"/>
  <c r="M815" i="1"/>
  <c r="L816" i="1"/>
  <c r="M816" i="1"/>
  <c r="L817" i="1"/>
  <c r="M817" i="1"/>
  <c r="L818" i="1"/>
  <c r="M818" i="1"/>
  <c r="L819" i="1"/>
  <c r="M819" i="1"/>
  <c r="L820" i="1"/>
  <c r="M820" i="1"/>
  <c r="L821" i="1"/>
  <c r="M821" i="1"/>
  <c r="L822" i="1"/>
  <c r="M822" i="1"/>
  <c r="L823" i="1"/>
  <c r="M823" i="1"/>
  <c r="L824" i="1"/>
  <c r="M824" i="1"/>
  <c r="L825" i="1"/>
  <c r="M825" i="1"/>
  <c r="L826" i="1"/>
  <c r="M826" i="1"/>
  <c r="L827" i="1"/>
  <c r="M827" i="1"/>
  <c r="L828" i="1"/>
  <c r="M828" i="1"/>
  <c r="L829" i="1"/>
  <c r="M829" i="1"/>
  <c r="L830" i="1"/>
  <c r="M830" i="1"/>
  <c r="L831" i="1"/>
  <c r="M831" i="1"/>
  <c r="L832" i="1"/>
  <c r="M832" i="1"/>
  <c r="L833" i="1"/>
  <c r="M833" i="1"/>
  <c r="L834" i="1"/>
  <c r="M834" i="1"/>
  <c r="L835" i="1"/>
  <c r="M835" i="1"/>
  <c r="L836" i="1"/>
  <c r="M836" i="1"/>
  <c r="L837" i="1"/>
  <c r="M837" i="1"/>
  <c r="L838" i="1"/>
  <c r="M838" i="1"/>
  <c r="L839" i="1"/>
  <c r="M839" i="1"/>
  <c r="L840" i="1"/>
  <c r="M840" i="1"/>
  <c r="L841" i="1"/>
  <c r="M841" i="1"/>
  <c r="L842" i="1"/>
  <c r="M842" i="1"/>
  <c r="L843" i="1"/>
  <c r="M843" i="1"/>
  <c r="L844" i="1"/>
  <c r="M844" i="1"/>
  <c r="L845" i="1"/>
  <c r="M845" i="1"/>
  <c r="L846" i="1"/>
  <c r="M846" i="1"/>
  <c r="L847" i="1"/>
  <c r="M847" i="1"/>
  <c r="L848" i="1"/>
  <c r="M848" i="1"/>
  <c r="L849" i="1"/>
  <c r="M849" i="1"/>
  <c r="L850" i="1"/>
  <c r="M850" i="1"/>
  <c r="L851" i="1"/>
  <c r="M851" i="1"/>
  <c r="L852" i="1"/>
  <c r="M852" i="1"/>
  <c r="L853" i="1"/>
  <c r="M853" i="1"/>
  <c r="L854" i="1"/>
  <c r="M854" i="1"/>
  <c r="L855" i="1"/>
  <c r="M855" i="1"/>
  <c r="L856" i="1"/>
  <c r="M856" i="1"/>
  <c r="L857" i="1"/>
  <c r="M857" i="1"/>
  <c r="L858" i="1"/>
  <c r="M858" i="1"/>
  <c r="L859" i="1"/>
  <c r="M859" i="1"/>
  <c r="L860" i="1"/>
  <c r="M860" i="1"/>
  <c r="L861" i="1"/>
  <c r="M861" i="1"/>
  <c r="L862" i="1"/>
  <c r="M862" i="1"/>
  <c r="L863" i="1"/>
  <c r="M863" i="1"/>
  <c r="L864" i="1"/>
  <c r="M864" i="1"/>
  <c r="L865" i="1"/>
  <c r="M865" i="1"/>
  <c r="L866" i="1"/>
  <c r="M866" i="1"/>
  <c r="L867" i="1"/>
  <c r="M867" i="1"/>
  <c r="L868" i="1"/>
  <c r="M868" i="1"/>
  <c r="L869" i="1"/>
  <c r="M869" i="1"/>
  <c r="L870" i="1"/>
  <c r="M870" i="1"/>
  <c r="L871" i="1"/>
  <c r="M871" i="1"/>
  <c r="L872" i="1"/>
  <c r="M872" i="1"/>
  <c r="L873" i="1"/>
  <c r="M873" i="1"/>
  <c r="L874" i="1"/>
  <c r="M874" i="1"/>
  <c r="L875" i="1"/>
  <c r="M875" i="1"/>
  <c r="L876" i="1"/>
  <c r="M876" i="1"/>
  <c r="L877" i="1"/>
  <c r="M877" i="1"/>
  <c r="L878" i="1"/>
  <c r="M878" i="1"/>
  <c r="L879" i="1"/>
  <c r="M879" i="1"/>
  <c r="L880" i="1"/>
  <c r="M880" i="1"/>
  <c r="L881" i="1"/>
  <c r="M881" i="1"/>
  <c r="L882" i="1"/>
  <c r="M882" i="1"/>
  <c r="L883" i="1"/>
  <c r="M883" i="1"/>
  <c r="L884" i="1"/>
  <c r="M884" i="1"/>
  <c r="L885" i="1"/>
  <c r="M885" i="1"/>
  <c r="L886" i="1"/>
  <c r="M886" i="1"/>
  <c r="L887" i="1"/>
  <c r="M887" i="1"/>
  <c r="L888" i="1"/>
  <c r="M888" i="1"/>
  <c r="L889" i="1"/>
  <c r="M889" i="1"/>
  <c r="L890" i="1"/>
  <c r="M890" i="1"/>
  <c r="L891" i="1"/>
  <c r="M891" i="1"/>
  <c r="L892" i="1"/>
  <c r="M892" i="1"/>
  <c r="L893" i="1"/>
  <c r="M893" i="1"/>
  <c r="L894" i="1"/>
  <c r="M894" i="1"/>
  <c r="L895" i="1"/>
  <c r="M895" i="1"/>
  <c r="L896" i="1"/>
  <c r="M896" i="1"/>
  <c r="L897" i="1"/>
  <c r="M897" i="1"/>
  <c r="L898" i="1"/>
  <c r="M898" i="1"/>
  <c r="L899" i="1"/>
  <c r="M899" i="1"/>
  <c r="L900" i="1"/>
  <c r="M900" i="1"/>
  <c r="L901" i="1"/>
  <c r="M901" i="1"/>
  <c r="L902" i="1"/>
  <c r="M902" i="1"/>
  <c r="L903" i="1"/>
  <c r="M903" i="1"/>
  <c r="L904" i="1"/>
  <c r="M904" i="1"/>
  <c r="L905" i="1"/>
  <c r="M905" i="1"/>
  <c r="L906" i="1"/>
  <c r="M906" i="1"/>
  <c r="L907" i="1"/>
  <c r="M907" i="1"/>
  <c r="L908" i="1"/>
  <c r="M908" i="1"/>
  <c r="L909" i="1"/>
  <c r="M909" i="1"/>
  <c r="L910" i="1"/>
  <c r="M910" i="1"/>
  <c r="L911" i="1"/>
  <c r="M911" i="1"/>
  <c r="L912" i="1"/>
  <c r="M912" i="1"/>
  <c r="L913" i="1"/>
  <c r="M913" i="1"/>
  <c r="L914" i="1"/>
  <c r="M914" i="1"/>
  <c r="L915" i="1"/>
  <c r="M915" i="1"/>
  <c r="L916" i="1"/>
  <c r="M916" i="1"/>
  <c r="L917" i="1"/>
  <c r="M917" i="1"/>
  <c r="L918" i="1"/>
  <c r="M918" i="1"/>
  <c r="L919" i="1"/>
  <c r="M919" i="1"/>
  <c r="L920" i="1"/>
  <c r="M920" i="1"/>
  <c r="L921" i="1"/>
  <c r="M921" i="1"/>
  <c r="L922" i="1"/>
  <c r="M922" i="1"/>
  <c r="L923" i="1"/>
  <c r="M923" i="1"/>
  <c r="L924" i="1"/>
  <c r="M924" i="1"/>
  <c r="L925" i="1"/>
  <c r="M925" i="1"/>
  <c r="L926" i="1"/>
  <c r="M926" i="1"/>
  <c r="L927" i="1"/>
  <c r="M927" i="1"/>
  <c r="L928" i="1"/>
  <c r="M928" i="1"/>
  <c r="L929" i="1"/>
  <c r="M929" i="1"/>
  <c r="L930" i="1"/>
  <c r="M930" i="1"/>
  <c r="L931" i="1"/>
  <c r="M931" i="1"/>
  <c r="L932" i="1"/>
  <c r="M932" i="1"/>
  <c r="L933" i="1"/>
  <c r="M933" i="1"/>
  <c r="L934" i="1"/>
  <c r="M934" i="1"/>
  <c r="L935" i="1"/>
  <c r="M935" i="1"/>
  <c r="L936" i="1"/>
  <c r="M936" i="1"/>
  <c r="L937" i="1"/>
  <c r="M937" i="1"/>
  <c r="L938" i="1"/>
  <c r="M938" i="1"/>
  <c r="L939" i="1"/>
  <c r="M939" i="1"/>
  <c r="L940" i="1"/>
  <c r="M940" i="1"/>
  <c r="L941" i="1"/>
  <c r="M941" i="1"/>
  <c r="L942" i="1"/>
  <c r="M942" i="1"/>
  <c r="L943" i="1"/>
  <c r="M943" i="1"/>
  <c r="L944" i="1"/>
  <c r="M944" i="1"/>
  <c r="L945" i="1"/>
  <c r="M945" i="1"/>
  <c r="L946" i="1"/>
  <c r="M946" i="1"/>
  <c r="L947" i="1"/>
  <c r="M947" i="1"/>
  <c r="L948" i="1"/>
  <c r="M948" i="1"/>
  <c r="L949" i="1"/>
  <c r="M949" i="1"/>
  <c r="L950" i="1"/>
  <c r="M950" i="1"/>
  <c r="L951" i="1"/>
  <c r="M951" i="1"/>
  <c r="L952" i="1"/>
  <c r="M952" i="1"/>
  <c r="L953" i="1"/>
  <c r="M953" i="1"/>
  <c r="L954" i="1"/>
  <c r="M954" i="1"/>
  <c r="L955" i="1"/>
  <c r="M955" i="1"/>
  <c r="L956" i="1"/>
  <c r="M956" i="1"/>
  <c r="L957" i="1"/>
  <c r="M957" i="1"/>
  <c r="L958" i="1"/>
  <c r="M958" i="1"/>
  <c r="L959" i="1"/>
  <c r="M959" i="1"/>
  <c r="L960" i="1"/>
  <c r="M960" i="1"/>
  <c r="L961" i="1"/>
  <c r="M961" i="1"/>
  <c r="L962" i="1"/>
  <c r="M962" i="1"/>
  <c r="L963" i="1"/>
  <c r="M963" i="1"/>
  <c r="L964" i="1"/>
  <c r="M964" i="1"/>
  <c r="L965" i="1"/>
  <c r="M965" i="1"/>
  <c r="L966" i="1"/>
  <c r="M966" i="1"/>
  <c r="L967" i="1"/>
  <c r="M967" i="1"/>
  <c r="L968" i="1"/>
  <c r="M968" i="1"/>
  <c r="L969" i="1"/>
  <c r="M969" i="1"/>
  <c r="L970" i="1"/>
  <c r="M970" i="1"/>
  <c r="L971" i="1"/>
  <c r="M971" i="1"/>
  <c r="L972" i="1"/>
  <c r="M972" i="1"/>
  <c r="L973" i="1"/>
  <c r="M973" i="1"/>
  <c r="L974" i="1"/>
  <c r="M974" i="1"/>
  <c r="L975" i="1"/>
  <c r="M975" i="1"/>
  <c r="L976" i="1"/>
  <c r="M976" i="1"/>
  <c r="L977" i="1"/>
  <c r="M977" i="1"/>
  <c r="L978" i="1"/>
  <c r="M978" i="1"/>
  <c r="L979" i="1"/>
  <c r="M979" i="1"/>
  <c r="L980" i="1"/>
  <c r="M980" i="1"/>
  <c r="L981" i="1"/>
  <c r="M981" i="1"/>
  <c r="L982" i="1"/>
  <c r="M982" i="1"/>
  <c r="L983" i="1"/>
  <c r="M983" i="1"/>
  <c r="L984" i="1"/>
  <c r="M984" i="1"/>
  <c r="L985" i="1"/>
  <c r="M985" i="1"/>
  <c r="L986" i="1"/>
  <c r="M986" i="1"/>
  <c r="L987" i="1"/>
  <c r="M987" i="1"/>
  <c r="L988" i="1"/>
  <c r="M988" i="1"/>
  <c r="L989" i="1"/>
  <c r="M989" i="1"/>
  <c r="L990" i="1"/>
  <c r="M990" i="1"/>
  <c r="L991" i="1"/>
  <c r="M991" i="1"/>
  <c r="L992" i="1"/>
  <c r="M992" i="1"/>
  <c r="L993" i="1"/>
  <c r="M993" i="1"/>
  <c r="L994" i="1"/>
  <c r="M994" i="1"/>
  <c r="L995" i="1"/>
  <c r="M995" i="1"/>
  <c r="L996" i="1"/>
  <c r="M996" i="1"/>
  <c r="L997" i="1"/>
  <c r="M997" i="1"/>
  <c r="L998" i="1"/>
  <c r="M998" i="1"/>
  <c r="L999" i="1"/>
  <c r="M999" i="1"/>
  <c r="L1000" i="1"/>
  <c r="M1000" i="1"/>
  <c r="L1001" i="1"/>
  <c r="M1001" i="1"/>
  <c r="L1002" i="1"/>
  <c r="M1002" i="1"/>
  <c r="L1003" i="1"/>
  <c r="M1003" i="1"/>
  <c r="L1004" i="1"/>
  <c r="M1004" i="1"/>
  <c r="L1005" i="1"/>
  <c r="M1005" i="1"/>
  <c r="L1006" i="1"/>
  <c r="M1006" i="1"/>
  <c r="L1007" i="1"/>
  <c r="M1007" i="1"/>
  <c r="L1008" i="1"/>
  <c r="M1008" i="1"/>
  <c r="L1009" i="1"/>
  <c r="M1009" i="1"/>
  <c r="L1010" i="1"/>
  <c r="M1010" i="1"/>
  <c r="L1011" i="1"/>
  <c r="M1011" i="1"/>
  <c r="L1012" i="1"/>
  <c r="M1012" i="1"/>
  <c r="L1013" i="1"/>
  <c r="M1013" i="1"/>
  <c r="L1014" i="1"/>
  <c r="M1014" i="1"/>
  <c r="L1015" i="1"/>
  <c r="M1015" i="1"/>
  <c r="L1016" i="1"/>
  <c r="M1016" i="1"/>
  <c r="L1017" i="1"/>
  <c r="M1017" i="1"/>
  <c r="L1018" i="1"/>
  <c r="M1018" i="1"/>
  <c r="L1019" i="1"/>
  <c r="M1019" i="1"/>
  <c r="L1020" i="1"/>
  <c r="M1020" i="1"/>
  <c r="L1021" i="1"/>
  <c r="M1021" i="1"/>
  <c r="L1022" i="1"/>
  <c r="M1022" i="1"/>
  <c r="L1023" i="1"/>
  <c r="M1023" i="1"/>
  <c r="L1024" i="1"/>
  <c r="M1024" i="1"/>
  <c r="L1025" i="1"/>
  <c r="M1025" i="1"/>
  <c r="L1026" i="1"/>
  <c r="M1026" i="1"/>
  <c r="L1027" i="1"/>
  <c r="M1027" i="1"/>
  <c r="L1028" i="1"/>
  <c r="M1028" i="1"/>
  <c r="L1029" i="1"/>
  <c r="M1029" i="1"/>
  <c r="L1030" i="1"/>
  <c r="M1030" i="1"/>
  <c r="L1031" i="1"/>
  <c r="M1031" i="1"/>
  <c r="L1032" i="1"/>
  <c r="M1032" i="1"/>
  <c r="L1033" i="1"/>
  <c r="M1033" i="1"/>
  <c r="L1034" i="1"/>
  <c r="M1034" i="1"/>
  <c r="L1035" i="1"/>
  <c r="M1035" i="1"/>
  <c r="L1036" i="1"/>
  <c r="M1036" i="1"/>
  <c r="L1037" i="1"/>
  <c r="M1037" i="1"/>
  <c r="L1038" i="1"/>
  <c r="M1038" i="1"/>
  <c r="L1039" i="1"/>
  <c r="M1039" i="1"/>
  <c r="L1040" i="1"/>
  <c r="M1040" i="1"/>
  <c r="L1041" i="1"/>
  <c r="M1041" i="1"/>
  <c r="L1042" i="1"/>
  <c r="M1042" i="1"/>
  <c r="L1043" i="1"/>
  <c r="M1043" i="1"/>
  <c r="L1044" i="1"/>
  <c r="M1044" i="1"/>
  <c r="L1045" i="1"/>
  <c r="M1045" i="1"/>
  <c r="L1046" i="1"/>
  <c r="M1046" i="1"/>
  <c r="L1047" i="1"/>
  <c r="M1047" i="1"/>
  <c r="L1048" i="1"/>
  <c r="M1048" i="1"/>
  <c r="L1049" i="1"/>
  <c r="M1049" i="1"/>
  <c r="L1050" i="1"/>
  <c r="M1050" i="1"/>
  <c r="L1051" i="1"/>
  <c r="M1051" i="1"/>
  <c r="L1052" i="1"/>
  <c r="M1052" i="1"/>
  <c r="L1053" i="1"/>
  <c r="M1053" i="1"/>
  <c r="L1054" i="1"/>
  <c r="M1054" i="1"/>
  <c r="L1055" i="1"/>
  <c r="M1055" i="1"/>
  <c r="L1056" i="1"/>
  <c r="M1056" i="1"/>
  <c r="L1057" i="1"/>
  <c r="M1057" i="1"/>
  <c r="L1058" i="1"/>
  <c r="M1058" i="1"/>
  <c r="L1059" i="1"/>
  <c r="M1059" i="1"/>
  <c r="L1060" i="1"/>
  <c r="M1060" i="1"/>
  <c r="L1061" i="1"/>
  <c r="M1061" i="1"/>
  <c r="L1062" i="1"/>
  <c r="M1062" i="1"/>
  <c r="L1063" i="1"/>
  <c r="M1063" i="1"/>
  <c r="L1064" i="1"/>
  <c r="M1064" i="1"/>
  <c r="L1065" i="1"/>
  <c r="M1065" i="1"/>
  <c r="L1066" i="1"/>
  <c r="M1066" i="1"/>
  <c r="L1067" i="1"/>
  <c r="M1067" i="1"/>
  <c r="L1068" i="1"/>
  <c r="M1068" i="1"/>
  <c r="L1069" i="1"/>
  <c r="M1069" i="1"/>
  <c r="L1070" i="1"/>
  <c r="M1070" i="1"/>
  <c r="L1071" i="1"/>
  <c r="M1071" i="1"/>
  <c r="L1072" i="1"/>
  <c r="M1072" i="1"/>
  <c r="L1073" i="1"/>
  <c r="M1073" i="1"/>
  <c r="L1074" i="1"/>
  <c r="M1074" i="1"/>
  <c r="L1075" i="1"/>
  <c r="M1075" i="1"/>
  <c r="L1076" i="1"/>
  <c r="M1076" i="1"/>
  <c r="L1077" i="1"/>
  <c r="M1077" i="1"/>
  <c r="L1078" i="1"/>
  <c r="M1078" i="1"/>
  <c r="L1079" i="1"/>
  <c r="M1079" i="1"/>
  <c r="L1080" i="1"/>
  <c r="M1080" i="1"/>
  <c r="L1081" i="1"/>
  <c r="M1081" i="1"/>
  <c r="L1082" i="1"/>
  <c r="M1082" i="1"/>
  <c r="L1083" i="1"/>
  <c r="M1083" i="1"/>
  <c r="L1084" i="1"/>
  <c r="M1084" i="1"/>
  <c r="L1085" i="1"/>
  <c r="M1085" i="1"/>
  <c r="L1086" i="1"/>
  <c r="M1086" i="1"/>
  <c r="L1087" i="1"/>
  <c r="M1087" i="1"/>
  <c r="L1088" i="1"/>
  <c r="M1088" i="1"/>
  <c r="L1089" i="1"/>
  <c r="M1089" i="1"/>
  <c r="L1090" i="1"/>
  <c r="M1090" i="1"/>
  <c r="L1091" i="1"/>
  <c r="M1091" i="1"/>
  <c r="L1092" i="1"/>
  <c r="M1092" i="1"/>
  <c r="L1093" i="1"/>
  <c r="M1093" i="1"/>
  <c r="L1094" i="1"/>
  <c r="M1094" i="1"/>
  <c r="L1095" i="1"/>
  <c r="M1095" i="1"/>
  <c r="L1096" i="1"/>
  <c r="M1096" i="1"/>
  <c r="L1097" i="1"/>
  <c r="M1097" i="1"/>
  <c r="L1098" i="1"/>
  <c r="M1098" i="1"/>
  <c r="L1099" i="1"/>
  <c r="M1099" i="1"/>
  <c r="L1100" i="1"/>
  <c r="M1100" i="1"/>
  <c r="L1101" i="1"/>
  <c r="M1101" i="1"/>
  <c r="L1102" i="1"/>
  <c r="M1102" i="1"/>
  <c r="L1103" i="1"/>
  <c r="M1103" i="1"/>
  <c r="L1104" i="1"/>
  <c r="M1104" i="1"/>
  <c r="L1105" i="1"/>
  <c r="M1105" i="1"/>
  <c r="L1106" i="1"/>
  <c r="M1106" i="1"/>
  <c r="L1107" i="1"/>
  <c r="M1107" i="1"/>
  <c r="L1108" i="1"/>
  <c r="M1108" i="1"/>
  <c r="L1109" i="1"/>
  <c r="M1109" i="1"/>
  <c r="L1110" i="1"/>
  <c r="M1110" i="1"/>
  <c r="L1111" i="1"/>
  <c r="M1111" i="1"/>
  <c r="L1112" i="1"/>
  <c r="M1112" i="1"/>
  <c r="L1113" i="1"/>
  <c r="M1113" i="1"/>
  <c r="L1114" i="1"/>
  <c r="M1114" i="1"/>
  <c r="L1115" i="1"/>
  <c r="M1115" i="1"/>
  <c r="L1116" i="1"/>
  <c r="M1116" i="1"/>
  <c r="L1117" i="1"/>
  <c r="M1117" i="1"/>
  <c r="L1118" i="1"/>
  <c r="M1118" i="1"/>
  <c r="L1119" i="1"/>
  <c r="M1119" i="1"/>
  <c r="L1120" i="1"/>
  <c r="M1120" i="1"/>
  <c r="L1121" i="1"/>
  <c r="M1121" i="1"/>
  <c r="L1122" i="1"/>
  <c r="M1122" i="1"/>
  <c r="L1123" i="1"/>
  <c r="M1123" i="1"/>
  <c r="L1124" i="1"/>
  <c r="M1124" i="1"/>
  <c r="L1125" i="1"/>
  <c r="M1125" i="1"/>
  <c r="L1126" i="1"/>
  <c r="M1126" i="1"/>
  <c r="L1127" i="1"/>
  <c r="M1127" i="1"/>
  <c r="L1128" i="1"/>
  <c r="M1128" i="1"/>
  <c r="L1129" i="1"/>
  <c r="M1129" i="1"/>
  <c r="L1130" i="1"/>
  <c r="M1130" i="1"/>
  <c r="L1131" i="1"/>
  <c r="M1131" i="1"/>
  <c r="L1132" i="1"/>
  <c r="M1132" i="1"/>
  <c r="L1133" i="1"/>
  <c r="M1133" i="1"/>
  <c r="L1134" i="1"/>
  <c r="M1134" i="1"/>
  <c r="L1135" i="1"/>
  <c r="M1135" i="1"/>
  <c r="L1136" i="1"/>
  <c r="M1136" i="1"/>
  <c r="L1137" i="1"/>
  <c r="M1137" i="1"/>
  <c r="L1138" i="1"/>
  <c r="M1138" i="1"/>
  <c r="L1139" i="1"/>
  <c r="M1139" i="1"/>
  <c r="L1140" i="1"/>
  <c r="M1140" i="1"/>
  <c r="L1141" i="1"/>
  <c r="M1141" i="1"/>
  <c r="L1142" i="1"/>
  <c r="M1142" i="1"/>
  <c r="L1143" i="1"/>
  <c r="M1143" i="1"/>
  <c r="L1144" i="1"/>
  <c r="M1144" i="1"/>
  <c r="L1145" i="1"/>
  <c r="M1145" i="1"/>
  <c r="L1146" i="1"/>
  <c r="M1146" i="1"/>
  <c r="L1147" i="1"/>
  <c r="M1147" i="1"/>
  <c r="L1148" i="1"/>
  <c r="M1148" i="1"/>
  <c r="L1149" i="1"/>
  <c r="M1149" i="1"/>
  <c r="L1150" i="1"/>
  <c r="M1150" i="1"/>
  <c r="L1151" i="1"/>
  <c r="M1151" i="1"/>
  <c r="L1152" i="1"/>
  <c r="M1152" i="1"/>
  <c r="L1153" i="1"/>
  <c r="M1153" i="1"/>
  <c r="L1154" i="1"/>
  <c r="M1154" i="1"/>
  <c r="L1155" i="1"/>
  <c r="M1155" i="1"/>
  <c r="L1156" i="1"/>
  <c r="M1156" i="1"/>
  <c r="L1157" i="1"/>
  <c r="M1157" i="1"/>
  <c r="L1158" i="1"/>
  <c r="M1158" i="1"/>
  <c r="L1159" i="1"/>
  <c r="M1159" i="1"/>
  <c r="L1160" i="1"/>
  <c r="M1160" i="1"/>
  <c r="L1161" i="1"/>
  <c r="M1161" i="1"/>
  <c r="L1162" i="1"/>
  <c r="M1162" i="1"/>
  <c r="L1163" i="1"/>
  <c r="M1163" i="1"/>
  <c r="L1164" i="1"/>
  <c r="M1164" i="1"/>
  <c r="L1165" i="1"/>
  <c r="M1165" i="1"/>
  <c r="L1166" i="1"/>
  <c r="M1166" i="1"/>
  <c r="L1167" i="1"/>
  <c r="M1167" i="1"/>
  <c r="L1168" i="1"/>
  <c r="M1168" i="1"/>
  <c r="L1169" i="1"/>
  <c r="M1169" i="1"/>
  <c r="L1170" i="1"/>
  <c r="M1170" i="1"/>
  <c r="L1171" i="1"/>
  <c r="M1171" i="1"/>
  <c r="L1172" i="1"/>
  <c r="M1172" i="1"/>
  <c r="L1173" i="1"/>
  <c r="M1173" i="1"/>
  <c r="L1174" i="1"/>
  <c r="M1174" i="1"/>
  <c r="L1175" i="1"/>
  <c r="M1175" i="1"/>
  <c r="L1176" i="1"/>
  <c r="M1176" i="1"/>
  <c r="L1177" i="1"/>
  <c r="M1177" i="1"/>
  <c r="L1178" i="1"/>
  <c r="M1178" i="1"/>
  <c r="L1179" i="1"/>
  <c r="M1179" i="1"/>
  <c r="L1180" i="1"/>
  <c r="M1180" i="1"/>
  <c r="L1181" i="1"/>
  <c r="M1181" i="1"/>
  <c r="L1182" i="1"/>
  <c r="M1182" i="1"/>
  <c r="L1183" i="1"/>
  <c r="M1183" i="1"/>
  <c r="L1184" i="1"/>
  <c r="M1184" i="1"/>
  <c r="L1185" i="1"/>
  <c r="M1185" i="1"/>
  <c r="L1186" i="1"/>
  <c r="M1186" i="1"/>
  <c r="L1187" i="1"/>
  <c r="M1187" i="1"/>
  <c r="L1188" i="1"/>
  <c r="M1188" i="1"/>
  <c r="L1189" i="1"/>
  <c r="M1189" i="1"/>
  <c r="L1190" i="1"/>
  <c r="M1190" i="1"/>
  <c r="L1191" i="1"/>
  <c r="M1191" i="1"/>
  <c r="L1192" i="1"/>
  <c r="M1192" i="1"/>
  <c r="L1193" i="1"/>
  <c r="M1193" i="1"/>
  <c r="L1194" i="1"/>
  <c r="M1194" i="1"/>
  <c r="L1195" i="1"/>
  <c r="M1195" i="1"/>
  <c r="L1196" i="1"/>
  <c r="M1196" i="1"/>
  <c r="L1197" i="1"/>
  <c r="M1197" i="1"/>
  <c r="L1198" i="1"/>
  <c r="M1198" i="1"/>
  <c r="L1199" i="1"/>
  <c r="M1199" i="1"/>
  <c r="L1200" i="1"/>
  <c r="M1200" i="1"/>
  <c r="L1201" i="1"/>
  <c r="M1201" i="1"/>
  <c r="L1202" i="1"/>
  <c r="M1202" i="1"/>
  <c r="L1203" i="1"/>
  <c r="M1203" i="1"/>
  <c r="L1204" i="1"/>
  <c r="M1204" i="1"/>
  <c r="L1205" i="1"/>
  <c r="M1205" i="1"/>
  <c r="L1206" i="1"/>
  <c r="M1206" i="1"/>
  <c r="L1207" i="1"/>
  <c r="M1207" i="1"/>
  <c r="L1208" i="1"/>
  <c r="M1208" i="1"/>
  <c r="L1209" i="1"/>
  <c r="M1209" i="1"/>
  <c r="L1210" i="1"/>
  <c r="M1210" i="1"/>
  <c r="L1211" i="1"/>
  <c r="M1211" i="1"/>
  <c r="L1212" i="1"/>
  <c r="M1212" i="1"/>
  <c r="L1213" i="1"/>
  <c r="M1213" i="1"/>
  <c r="L1214" i="1"/>
  <c r="M1214" i="1"/>
  <c r="L1215" i="1"/>
  <c r="M1215" i="1"/>
  <c r="L1216" i="1"/>
  <c r="M1216" i="1"/>
  <c r="L1217" i="1"/>
  <c r="M1217" i="1"/>
  <c r="L1218" i="1"/>
  <c r="M1218" i="1"/>
  <c r="L1219" i="1"/>
  <c r="M1219" i="1"/>
  <c r="L1220" i="1"/>
  <c r="M1220" i="1"/>
  <c r="L1221" i="1"/>
  <c r="M1221" i="1"/>
  <c r="L1222" i="1"/>
  <c r="M1222" i="1"/>
  <c r="L1223" i="1"/>
  <c r="M1223" i="1"/>
  <c r="L1224" i="1"/>
  <c r="M1224" i="1"/>
  <c r="L1225" i="1"/>
  <c r="M1225" i="1"/>
  <c r="L1226" i="1"/>
  <c r="M1226" i="1"/>
  <c r="L1227" i="1"/>
  <c r="M1227" i="1"/>
  <c r="L1228" i="1"/>
  <c r="M1228" i="1"/>
  <c r="L1229" i="1"/>
  <c r="M1229" i="1"/>
  <c r="L1230" i="1"/>
  <c r="M1230" i="1"/>
  <c r="L1231" i="1"/>
  <c r="M1231" i="1"/>
  <c r="L1232" i="1"/>
  <c r="M1232" i="1"/>
  <c r="L1233" i="1"/>
  <c r="M1233" i="1"/>
  <c r="L1234" i="1"/>
  <c r="M1234" i="1"/>
  <c r="L1235" i="1"/>
  <c r="M1235" i="1"/>
  <c r="L1236" i="1"/>
  <c r="M1236" i="1"/>
  <c r="L1237" i="1"/>
  <c r="M1237" i="1"/>
  <c r="L1238" i="1"/>
  <c r="M1238" i="1"/>
  <c r="L1239" i="1"/>
  <c r="M1239" i="1"/>
  <c r="L1240" i="1"/>
  <c r="M1240" i="1"/>
  <c r="L1241" i="1"/>
  <c r="M1241" i="1"/>
  <c r="L1242" i="1"/>
  <c r="M1242" i="1"/>
  <c r="L1243" i="1"/>
  <c r="M1243" i="1"/>
  <c r="L1244" i="1"/>
  <c r="M1244" i="1"/>
  <c r="L1245" i="1"/>
  <c r="M1245" i="1"/>
  <c r="L1246" i="1"/>
  <c r="M1246" i="1"/>
  <c r="L1247" i="1"/>
  <c r="M1247" i="1"/>
  <c r="L1248" i="1"/>
  <c r="M1248" i="1"/>
  <c r="L1249" i="1"/>
  <c r="M1249" i="1"/>
  <c r="L1250" i="1"/>
  <c r="M1250" i="1"/>
  <c r="L1251" i="1"/>
  <c r="M1251" i="1"/>
  <c r="L1252" i="1"/>
  <c r="M1252" i="1"/>
  <c r="L1253" i="1"/>
  <c r="M1253" i="1"/>
  <c r="L1254" i="1"/>
  <c r="M1254" i="1"/>
  <c r="L1255" i="1"/>
  <c r="M1255" i="1"/>
  <c r="L1256" i="1"/>
  <c r="M1256" i="1"/>
  <c r="L1257" i="1"/>
  <c r="M1257" i="1"/>
  <c r="L1258" i="1"/>
  <c r="M1258" i="1"/>
  <c r="L1259" i="1"/>
  <c r="M1259" i="1"/>
  <c r="L1260" i="1"/>
  <c r="M1260" i="1"/>
  <c r="L1261" i="1"/>
  <c r="M1261" i="1"/>
  <c r="L1262" i="1"/>
  <c r="M1262" i="1"/>
  <c r="L1263" i="1"/>
  <c r="M1263" i="1"/>
  <c r="L1264" i="1"/>
  <c r="M1264" i="1"/>
  <c r="L1265" i="1"/>
  <c r="M1265" i="1"/>
  <c r="L1266" i="1"/>
  <c r="M1266" i="1"/>
  <c r="L1267" i="1"/>
  <c r="M1267" i="1"/>
  <c r="L1268" i="1"/>
  <c r="M1268" i="1"/>
  <c r="L1269" i="1"/>
  <c r="M1269" i="1"/>
  <c r="L1270" i="1"/>
  <c r="M1270" i="1"/>
  <c r="L1271" i="1"/>
  <c r="M1271" i="1"/>
  <c r="L1272" i="1"/>
  <c r="M1272" i="1"/>
  <c r="L1273" i="1"/>
  <c r="M1273" i="1"/>
  <c r="L1274" i="1"/>
  <c r="M1274" i="1"/>
  <c r="L1275" i="1"/>
  <c r="M1275" i="1"/>
  <c r="L1276" i="1"/>
  <c r="M1276" i="1"/>
  <c r="L1277" i="1"/>
  <c r="M1277" i="1"/>
  <c r="L1278" i="1"/>
  <c r="M1278" i="1"/>
  <c r="L1279" i="1"/>
  <c r="M1279" i="1"/>
  <c r="L1280" i="1"/>
  <c r="M1280" i="1"/>
  <c r="L1281" i="1"/>
  <c r="M1281" i="1"/>
  <c r="L1282" i="1"/>
  <c r="M1282" i="1"/>
  <c r="L1283" i="1"/>
  <c r="M1283" i="1"/>
  <c r="L1284" i="1"/>
  <c r="M1284" i="1"/>
  <c r="L1285" i="1"/>
  <c r="M1285" i="1"/>
  <c r="L1286" i="1"/>
  <c r="M1286" i="1"/>
  <c r="L1287" i="1"/>
  <c r="M1287" i="1"/>
  <c r="L1288" i="1"/>
  <c r="M1288" i="1"/>
  <c r="L1289" i="1"/>
  <c r="M1289" i="1"/>
  <c r="L1290" i="1"/>
  <c r="M1290" i="1"/>
  <c r="L1291" i="1"/>
  <c r="M1291" i="1"/>
  <c r="L1292" i="1"/>
  <c r="M1292" i="1"/>
  <c r="L1293" i="1"/>
  <c r="M1293" i="1"/>
  <c r="L1294" i="1"/>
  <c r="M1294" i="1"/>
  <c r="L1295" i="1"/>
  <c r="M1295" i="1"/>
  <c r="L1296" i="1"/>
  <c r="M1296" i="1"/>
  <c r="L1297" i="1"/>
  <c r="M1297" i="1"/>
  <c r="L1298" i="1"/>
  <c r="M1298" i="1"/>
  <c r="L1299" i="1"/>
  <c r="M1299" i="1"/>
  <c r="L1300" i="1"/>
  <c r="M1300" i="1"/>
  <c r="L1301" i="1"/>
  <c r="M1301" i="1"/>
  <c r="L1302" i="1"/>
  <c r="M1302" i="1"/>
  <c r="L1303" i="1"/>
  <c r="M1303" i="1"/>
  <c r="L1304" i="1"/>
  <c r="M1304" i="1"/>
  <c r="L1305" i="1"/>
  <c r="M1305" i="1"/>
  <c r="L1306" i="1"/>
  <c r="M1306" i="1"/>
  <c r="L1307" i="1"/>
  <c r="M1307" i="1"/>
  <c r="L1308" i="1"/>
  <c r="M1308" i="1"/>
  <c r="L1309" i="1"/>
  <c r="M1309" i="1"/>
  <c r="L1310" i="1"/>
  <c r="M1310" i="1"/>
  <c r="L1311" i="1"/>
  <c r="M1311" i="1"/>
  <c r="L1312" i="1"/>
  <c r="M1312" i="1"/>
  <c r="L1313" i="1"/>
  <c r="M1313" i="1"/>
  <c r="L1314" i="1"/>
  <c r="M1314" i="1"/>
  <c r="L1315" i="1"/>
  <c r="M1315" i="1"/>
  <c r="L1316" i="1"/>
  <c r="M1316" i="1"/>
  <c r="L1317" i="1"/>
  <c r="M1317" i="1"/>
  <c r="L1318" i="1"/>
  <c r="M1318" i="1"/>
  <c r="L1319" i="1"/>
  <c r="M1319" i="1"/>
  <c r="L1320" i="1"/>
  <c r="M1320" i="1"/>
  <c r="L1321" i="1"/>
  <c r="M1321" i="1"/>
  <c r="L1322" i="1"/>
  <c r="M1322" i="1"/>
  <c r="L1323" i="1"/>
  <c r="M1323" i="1"/>
  <c r="L1324" i="1"/>
  <c r="M1324" i="1"/>
  <c r="L1325" i="1"/>
  <c r="M1325" i="1"/>
  <c r="L1326" i="1"/>
  <c r="M1326" i="1"/>
  <c r="L1327" i="1"/>
  <c r="M1327" i="1"/>
  <c r="L1328" i="1"/>
  <c r="M1328" i="1"/>
  <c r="L1329" i="1"/>
  <c r="M1329" i="1"/>
  <c r="L1330" i="1"/>
  <c r="M1330" i="1"/>
  <c r="L1331" i="1"/>
  <c r="M1331" i="1"/>
  <c r="L1332" i="1"/>
  <c r="M1332" i="1"/>
  <c r="L1333" i="1"/>
  <c r="M1333" i="1"/>
  <c r="L1334" i="1"/>
  <c r="M1334" i="1"/>
  <c r="L1335" i="1"/>
  <c r="M1335" i="1"/>
  <c r="L1336" i="1"/>
  <c r="M1336" i="1"/>
  <c r="L1337" i="1"/>
  <c r="M1337" i="1"/>
  <c r="L1338" i="1"/>
  <c r="M1338" i="1"/>
  <c r="L1339" i="1"/>
  <c r="M1339" i="1"/>
  <c r="L1340" i="1"/>
  <c r="M1340" i="1"/>
  <c r="L1341" i="1"/>
  <c r="M1341" i="1"/>
  <c r="L1342" i="1"/>
  <c r="M1342" i="1"/>
  <c r="L1343" i="1"/>
  <c r="M1343" i="1"/>
  <c r="L1344" i="1"/>
  <c r="M1344" i="1"/>
  <c r="L1345" i="1"/>
  <c r="M1345" i="1"/>
  <c r="L1346" i="1"/>
  <c r="M1346" i="1"/>
  <c r="L1347" i="1"/>
  <c r="M1347" i="1"/>
  <c r="L1348" i="1"/>
  <c r="M1348" i="1"/>
  <c r="L1349" i="1"/>
  <c r="M1349" i="1"/>
  <c r="L1350" i="1"/>
  <c r="M1350" i="1"/>
  <c r="L1351" i="1"/>
  <c r="M1351" i="1"/>
  <c r="L1352" i="1"/>
  <c r="M1352" i="1"/>
  <c r="L1353" i="1"/>
  <c r="M1353" i="1"/>
  <c r="L1354" i="1"/>
  <c r="M1354" i="1"/>
  <c r="L1355" i="1"/>
  <c r="M1355" i="1"/>
  <c r="L1356" i="1"/>
  <c r="M1356" i="1"/>
  <c r="L1357" i="1"/>
  <c r="M1357" i="1"/>
  <c r="L1358" i="1"/>
  <c r="M1358" i="1"/>
  <c r="L1359" i="1"/>
  <c r="M1359" i="1"/>
  <c r="L1360" i="1"/>
  <c r="M1360" i="1"/>
  <c r="L1361" i="1"/>
  <c r="M1361" i="1"/>
  <c r="L1362" i="1"/>
  <c r="M1362" i="1"/>
  <c r="L1363" i="1"/>
  <c r="M1363" i="1"/>
  <c r="L1364" i="1"/>
  <c r="M1364" i="1"/>
  <c r="L1365" i="1"/>
  <c r="M1365" i="1"/>
  <c r="L1366" i="1"/>
  <c r="M1366" i="1"/>
  <c r="L1367" i="1"/>
  <c r="M1367" i="1"/>
  <c r="L1368" i="1"/>
  <c r="M1368" i="1"/>
  <c r="L1369" i="1"/>
  <c r="M1369" i="1"/>
  <c r="L1370" i="1"/>
  <c r="M1370" i="1"/>
  <c r="L1371" i="1"/>
  <c r="M1371" i="1"/>
  <c r="L1372" i="1"/>
  <c r="M1372" i="1"/>
  <c r="L1373" i="1"/>
  <c r="M1373" i="1"/>
  <c r="L1374" i="1"/>
  <c r="M1374" i="1"/>
  <c r="L1375" i="1"/>
  <c r="M1375" i="1"/>
  <c r="L1376" i="1"/>
  <c r="M1376" i="1"/>
  <c r="L1377" i="1"/>
  <c r="M1377" i="1"/>
  <c r="L1378" i="1"/>
  <c r="M1378" i="1"/>
  <c r="L1379" i="1"/>
  <c r="M1379" i="1"/>
  <c r="L1380" i="1"/>
  <c r="M1380" i="1"/>
  <c r="L1381" i="1"/>
  <c r="M1381" i="1"/>
  <c r="L1382" i="1"/>
  <c r="M1382" i="1"/>
  <c r="L1383" i="1"/>
  <c r="M1383" i="1"/>
  <c r="L1384" i="1"/>
  <c r="M1384" i="1"/>
  <c r="L1385" i="1"/>
  <c r="M1385" i="1"/>
  <c r="L1386" i="1"/>
  <c r="M1386" i="1"/>
  <c r="L1387" i="1"/>
  <c r="M1387" i="1"/>
  <c r="L1388" i="1"/>
  <c r="M1388" i="1"/>
  <c r="L1389" i="1"/>
  <c r="M1389" i="1"/>
  <c r="L1390" i="1"/>
  <c r="M1390" i="1"/>
  <c r="L1391" i="1"/>
  <c r="M1391" i="1"/>
  <c r="L1392" i="1"/>
  <c r="M1392" i="1"/>
  <c r="L1393" i="1"/>
  <c r="M1393" i="1"/>
  <c r="L1394" i="1"/>
  <c r="M1394" i="1"/>
  <c r="L1395" i="1"/>
  <c r="M1395" i="1"/>
  <c r="L1396" i="1"/>
  <c r="M1396" i="1"/>
  <c r="L1397" i="1"/>
  <c r="M1397" i="1"/>
  <c r="L1398" i="1"/>
  <c r="M1398" i="1"/>
  <c r="L1399" i="1"/>
  <c r="M1399" i="1"/>
  <c r="L1400" i="1"/>
  <c r="M1400" i="1"/>
  <c r="L1401" i="1"/>
  <c r="M1401" i="1"/>
  <c r="L1402" i="1"/>
  <c r="M1402" i="1"/>
  <c r="L1403" i="1"/>
  <c r="M1403" i="1"/>
  <c r="L1404" i="1"/>
  <c r="M1404" i="1"/>
  <c r="L1405" i="1"/>
  <c r="M1405" i="1"/>
  <c r="L1406" i="1"/>
  <c r="M1406" i="1"/>
  <c r="L1407" i="1"/>
  <c r="M1407" i="1"/>
  <c r="L1408" i="1"/>
  <c r="M1408" i="1"/>
  <c r="L1409" i="1"/>
  <c r="M1409" i="1"/>
  <c r="L1410" i="1"/>
  <c r="M1410" i="1"/>
  <c r="L1411" i="1"/>
  <c r="M1411" i="1"/>
  <c r="L1412" i="1"/>
  <c r="M1412" i="1"/>
  <c r="L1413" i="1"/>
  <c r="M1413" i="1"/>
  <c r="L1414" i="1"/>
  <c r="M1414" i="1"/>
  <c r="L1415" i="1"/>
  <c r="M1415" i="1"/>
  <c r="L1416" i="1"/>
  <c r="M1416" i="1"/>
  <c r="L1417" i="1"/>
  <c r="M1417" i="1"/>
  <c r="L1418" i="1"/>
  <c r="M1418" i="1"/>
  <c r="L1419" i="1"/>
  <c r="M1419" i="1"/>
  <c r="L1420" i="1"/>
  <c r="M1420" i="1"/>
  <c r="L1421" i="1"/>
  <c r="M1421" i="1"/>
  <c r="L1422" i="1"/>
  <c r="M1422" i="1"/>
  <c r="L1423" i="1"/>
  <c r="M1423" i="1"/>
  <c r="L1424" i="1"/>
  <c r="M1424" i="1"/>
  <c r="L1425" i="1"/>
  <c r="M1425" i="1"/>
  <c r="L1426" i="1"/>
  <c r="M1426" i="1"/>
  <c r="L1427" i="1"/>
  <c r="M1427" i="1"/>
  <c r="L1428" i="1"/>
  <c r="M1428" i="1"/>
  <c r="L1429" i="1"/>
  <c r="M1429" i="1"/>
  <c r="L1430" i="1"/>
  <c r="M1430" i="1"/>
  <c r="L1431" i="1"/>
  <c r="M1431" i="1"/>
  <c r="L1432" i="1"/>
  <c r="M1432" i="1"/>
  <c r="L1433" i="1"/>
  <c r="M1433" i="1"/>
  <c r="L1434" i="1"/>
  <c r="M1434" i="1"/>
  <c r="L1435" i="1"/>
  <c r="M1435" i="1"/>
  <c r="L1436" i="1"/>
  <c r="M1436" i="1"/>
  <c r="L1437" i="1"/>
  <c r="M1437" i="1"/>
  <c r="L1438" i="1"/>
  <c r="M1438" i="1"/>
  <c r="L1439" i="1"/>
  <c r="M1439" i="1"/>
  <c r="L1440" i="1"/>
  <c r="M1440" i="1"/>
  <c r="L1441" i="1"/>
  <c r="M1441" i="1"/>
  <c r="L1442" i="1"/>
  <c r="M1442" i="1"/>
  <c r="L1443" i="1"/>
  <c r="M1443" i="1"/>
  <c r="L1444" i="1"/>
  <c r="M1444" i="1"/>
  <c r="L1445" i="1"/>
  <c r="M1445" i="1"/>
  <c r="L1446" i="1"/>
  <c r="M1446" i="1"/>
  <c r="L1447" i="1"/>
  <c r="M1447" i="1"/>
  <c r="L1448" i="1"/>
  <c r="M1448" i="1"/>
  <c r="L1449" i="1"/>
  <c r="M1449" i="1"/>
  <c r="L1450" i="1"/>
  <c r="M1450" i="1"/>
  <c r="L1451" i="1"/>
  <c r="M1451" i="1"/>
  <c r="L1452" i="1"/>
  <c r="M1452" i="1"/>
  <c r="L1453" i="1"/>
  <c r="M1453" i="1"/>
  <c r="L1454" i="1"/>
  <c r="M1454" i="1"/>
  <c r="L1455" i="1"/>
  <c r="M1455" i="1"/>
  <c r="L1456" i="1"/>
  <c r="M1456" i="1"/>
  <c r="L1457" i="1"/>
  <c r="M1457" i="1"/>
  <c r="L1458" i="1"/>
  <c r="M1458" i="1"/>
  <c r="L1459" i="1"/>
  <c r="M1459" i="1"/>
  <c r="L1460" i="1"/>
  <c r="M1460" i="1"/>
  <c r="L1461" i="1"/>
  <c r="M1461" i="1"/>
  <c r="L1462" i="1"/>
  <c r="M1462" i="1"/>
  <c r="L1463" i="1"/>
  <c r="M1463" i="1"/>
  <c r="L1464" i="1"/>
  <c r="M1464" i="1"/>
  <c r="L1465" i="1"/>
  <c r="M1465" i="1"/>
  <c r="L1466" i="1"/>
  <c r="M1466" i="1"/>
  <c r="L1467" i="1"/>
  <c r="M1467" i="1"/>
  <c r="L1468" i="1"/>
  <c r="M1468" i="1"/>
  <c r="L1469" i="1"/>
  <c r="M1469" i="1"/>
  <c r="L1470" i="1"/>
  <c r="M1470" i="1"/>
  <c r="L1471" i="1"/>
  <c r="M1471" i="1"/>
  <c r="L1472" i="1"/>
  <c r="M1472" i="1"/>
  <c r="L1473" i="1"/>
  <c r="M1473" i="1"/>
  <c r="L1474" i="1"/>
  <c r="M1474" i="1"/>
  <c r="L1475" i="1"/>
  <c r="M1475" i="1"/>
  <c r="L1476" i="1"/>
  <c r="M1476" i="1"/>
  <c r="L1477" i="1"/>
  <c r="M1477" i="1"/>
  <c r="L1478" i="1"/>
  <c r="M1478" i="1"/>
  <c r="L1479" i="1"/>
  <c r="M1479" i="1"/>
  <c r="L1480" i="1"/>
  <c r="M1480" i="1"/>
  <c r="L1481" i="1"/>
  <c r="M1481" i="1"/>
  <c r="L1482" i="1"/>
  <c r="M1482" i="1"/>
  <c r="L1483" i="1"/>
  <c r="M1483" i="1"/>
  <c r="L1484" i="1"/>
  <c r="M1484" i="1"/>
  <c r="L1485" i="1"/>
  <c r="M1485" i="1"/>
  <c r="L1486" i="1"/>
  <c r="M1486" i="1"/>
  <c r="L1487" i="1"/>
  <c r="M1487" i="1"/>
  <c r="L1488" i="1"/>
  <c r="M1488" i="1"/>
  <c r="L1489" i="1"/>
  <c r="M1489" i="1"/>
  <c r="L1490" i="1"/>
  <c r="M1490" i="1"/>
  <c r="L1491" i="1"/>
  <c r="M1491" i="1"/>
  <c r="L1492" i="1"/>
  <c r="M1492" i="1"/>
  <c r="L1493" i="1"/>
  <c r="M1493" i="1"/>
  <c r="L1494" i="1"/>
  <c r="M1494" i="1"/>
  <c r="L1495" i="1"/>
  <c r="M1495" i="1"/>
  <c r="L1496" i="1"/>
  <c r="M1496" i="1"/>
  <c r="L1497" i="1"/>
  <c r="M1497" i="1"/>
  <c r="L1498" i="1"/>
  <c r="M1498" i="1"/>
  <c r="L1499" i="1"/>
  <c r="M1499" i="1"/>
  <c r="L1500" i="1"/>
  <c r="M1500" i="1"/>
  <c r="L1501" i="1"/>
  <c r="M1501" i="1"/>
  <c r="L1502" i="1"/>
  <c r="M1502" i="1"/>
  <c r="L1503" i="1"/>
  <c r="M1503" i="1"/>
  <c r="L1504" i="1"/>
  <c r="M1504" i="1"/>
  <c r="L1505" i="1"/>
  <c r="M1505" i="1"/>
  <c r="L1506" i="1"/>
  <c r="M1506" i="1"/>
  <c r="L1507" i="1"/>
  <c r="M1507" i="1"/>
  <c r="L1508" i="1"/>
  <c r="M1508" i="1"/>
  <c r="L1509" i="1"/>
  <c r="M1509" i="1"/>
  <c r="L1510" i="1"/>
  <c r="M1510" i="1"/>
  <c r="L1511" i="1"/>
  <c r="M1511" i="1"/>
  <c r="L1512" i="1"/>
  <c r="M1512" i="1"/>
  <c r="L1513" i="1"/>
  <c r="M1513" i="1"/>
  <c r="L1514" i="1"/>
  <c r="M1514" i="1"/>
  <c r="L1515" i="1"/>
  <c r="M1515" i="1"/>
  <c r="L1516" i="1"/>
  <c r="M1516" i="1"/>
  <c r="L1517" i="1"/>
  <c r="M1517" i="1"/>
  <c r="L1518" i="1"/>
  <c r="M1518" i="1"/>
  <c r="L1519" i="1"/>
  <c r="M1519" i="1"/>
  <c r="L1520" i="1"/>
  <c r="M1520" i="1"/>
  <c r="L1521" i="1"/>
  <c r="M1521" i="1"/>
  <c r="L1522" i="1"/>
  <c r="M1522" i="1"/>
  <c r="L1523" i="1"/>
  <c r="M1523" i="1"/>
  <c r="L1524" i="1"/>
  <c r="M1524" i="1"/>
  <c r="L1525" i="1"/>
  <c r="M1525" i="1"/>
  <c r="L1526" i="1"/>
  <c r="M1526" i="1"/>
  <c r="L1527" i="1"/>
  <c r="M1527" i="1"/>
  <c r="L1528" i="1"/>
  <c r="M1528" i="1"/>
  <c r="L1529" i="1"/>
  <c r="M1529" i="1"/>
  <c r="L1530" i="1"/>
  <c r="M1530" i="1"/>
  <c r="L1531" i="1"/>
  <c r="M1531" i="1"/>
  <c r="L1532" i="1"/>
  <c r="M1532" i="1"/>
  <c r="L1533" i="1"/>
  <c r="M1533" i="1"/>
  <c r="L1534" i="1"/>
  <c r="M1534" i="1"/>
  <c r="L1535" i="1"/>
  <c r="M1535" i="1"/>
  <c r="L1536" i="1"/>
  <c r="M1536" i="1"/>
  <c r="L1537" i="1"/>
  <c r="M1537" i="1"/>
  <c r="L1538" i="1"/>
  <c r="M1538" i="1"/>
  <c r="L1539" i="1"/>
  <c r="M1539" i="1"/>
  <c r="L1540" i="1"/>
  <c r="M1540" i="1"/>
  <c r="L1541" i="1"/>
  <c r="M1541" i="1"/>
  <c r="L1542" i="1"/>
  <c r="M1542" i="1"/>
  <c r="L1543" i="1"/>
  <c r="M1543" i="1"/>
  <c r="L1544" i="1"/>
  <c r="M1544" i="1"/>
  <c r="L1545" i="1"/>
  <c r="M1545" i="1"/>
  <c r="L1546" i="1"/>
  <c r="M1546" i="1"/>
  <c r="L1547" i="1"/>
  <c r="M1547" i="1"/>
  <c r="L1548" i="1"/>
  <c r="M1548" i="1"/>
  <c r="L1549" i="1"/>
  <c r="M1549" i="1"/>
  <c r="L1550" i="1"/>
  <c r="M1550" i="1"/>
  <c r="L1551" i="1"/>
  <c r="M1551" i="1"/>
  <c r="L1552" i="1"/>
  <c r="M1552" i="1"/>
  <c r="L1553" i="1"/>
  <c r="M1553" i="1"/>
  <c r="L1554" i="1"/>
  <c r="M1554" i="1"/>
  <c r="L1555" i="1"/>
  <c r="M1555" i="1"/>
  <c r="L1556" i="1"/>
  <c r="M1556" i="1"/>
  <c r="L1557" i="1"/>
  <c r="M1557" i="1"/>
  <c r="L1558" i="1"/>
  <c r="M1558" i="1"/>
  <c r="L1559" i="1"/>
  <c r="M1559" i="1"/>
  <c r="L1560" i="1"/>
  <c r="M1560" i="1"/>
  <c r="L1561" i="1"/>
  <c r="M1561" i="1"/>
  <c r="L1562" i="1"/>
  <c r="M1562" i="1"/>
  <c r="L1563" i="1"/>
  <c r="M1563" i="1"/>
  <c r="L1564" i="1"/>
  <c r="M1564" i="1"/>
  <c r="L1565" i="1"/>
  <c r="M1565" i="1"/>
  <c r="L1566" i="1"/>
  <c r="M1566" i="1"/>
  <c r="L1567" i="1"/>
  <c r="M1567" i="1"/>
  <c r="L1568" i="1"/>
  <c r="M1568" i="1"/>
  <c r="L1569" i="1"/>
  <c r="M1569" i="1"/>
  <c r="L1570" i="1"/>
  <c r="M1570" i="1"/>
  <c r="L1571" i="1"/>
  <c r="M1571" i="1"/>
  <c r="L1572" i="1"/>
  <c r="M1572" i="1"/>
  <c r="L1573" i="1"/>
  <c r="M1573" i="1"/>
  <c r="L1574" i="1"/>
  <c r="M1574" i="1"/>
  <c r="L1575" i="1"/>
  <c r="M1575" i="1"/>
  <c r="L1576" i="1"/>
  <c r="M1576" i="1"/>
  <c r="L1577" i="1"/>
  <c r="M1577" i="1"/>
  <c r="L1578" i="1"/>
  <c r="M1578" i="1"/>
  <c r="L1579" i="1"/>
  <c r="M1579" i="1"/>
  <c r="L1580" i="1"/>
  <c r="M1580" i="1"/>
  <c r="L1581" i="1"/>
  <c r="M1581" i="1"/>
  <c r="L1582" i="1"/>
  <c r="M1582" i="1"/>
  <c r="L1583" i="1"/>
  <c r="M1583" i="1"/>
  <c r="L1584" i="1"/>
  <c r="M1584" i="1"/>
  <c r="L1585" i="1"/>
  <c r="M1585" i="1"/>
  <c r="L1586" i="1"/>
  <c r="M1586" i="1"/>
  <c r="L1587" i="1"/>
  <c r="M1587" i="1"/>
  <c r="L1588" i="1"/>
  <c r="M1588" i="1"/>
  <c r="L1589" i="1"/>
  <c r="M1589" i="1"/>
  <c r="L1590" i="1"/>
  <c r="M1590" i="1"/>
  <c r="L1591" i="1"/>
  <c r="M1591" i="1"/>
  <c r="L1592" i="1"/>
  <c r="M1592" i="1"/>
  <c r="L1593" i="1"/>
  <c r="M1593" i="1"/>
  <c r="L1594" i="1"/>
  <c r="M1594" i="1"/>
  <c r="L1595" i="1"/>
  <c r="M1595" i="1"/>
  <c r="L1596" i="1"/>
  <c r="M1596" i="1"/>
  <c r="L1597" i="1"/>
  <c r="M1597" i="1"/>
  <c r="L1598" i="1"/>
  <c r="M1598" i="1"/>
  <c r="L1599" i="1"/>
  <c r="M1599" i="1"/>
  <c r="L1600" i="1"/>
  <c r="M1600" i="1"/>
  <c r="L1601" i="1"/>
  <c r="M1601" i="1"/>
  <c r="L1602" i="1"/>
  <c r="M1602" i="1"/>
  <c r="L1603" i="1"/>
  <c r="M1603" i="1"/>
  <c r="L1604" i="1"/>
  <c r="M1604" i="1"/>
  <c r="L1605" i="1"/>
  <c r="M1605" i="1"/>
  <c r="L1606" i="1"/>
  <c r="M1606" i="1"/>
  <c r="L1607" i="1"/>
  <c r="M1607" i="1"/>
  <c r="L1608" i="1"/>
  <c r="M1608" i="1"/>
  <c r="L1609" i="1"/>
  <c r="M1609" i="1"/>
  <c r="L1610" i="1"/>
  <c r="M1610" i="1"/>
  <c r="L1611" i="1"/>
  <c r="M1611" i="1"/>
  <c r="L1612" i="1"/>
  <c r="M1612" i="1"/>
  <c r="L1613" i="1"/>
  <c r="M1613" i="1"/>
  <c r="L1614" i="1"/>
  <c r="M1614" i="1"/>
  <c r="L1615" i="1"/>
  <c r="M1615" i="1"/>
  <c r="L1616" i="1"/>
  <c r="M1616" i="1"/>
  <c r="L1617" i="1"/>
  <c r="M1617" i="1"/>
  <c r="L1618" i="1"/>
  <c r="M1618" i="1"/>
  <c r="L1619" i="1"/>
  <c r="M1619" i="1"/>
  <c r="L1620" i="1"/>
  <c r="M1620" i="1"/>
  <c r="L1621" i="1"/>
  <c r="M1621" i="1"/>
  <c r="L1622" i="1"/>
  <c r="M1622" i="1"/>
  <c r="L1623" i="1"/>
  <c r="M1623" i="1"/>
  <c r="L1624" i="1"/>
  <c r="M1624" i="1"/>
  <c r="L1625" i="1"/>
  <c r="M1625" i="1"/>
  <c r="L1626" i="1"/>
  <c r="M1626" i="1"/>
  <c r="L1627" i="1"/>
  <c r="M1627" i="1"/>
  <c r="L1628" i="1"/>
  <c r="M1628" i="1"/>
  <c r="L1629" i="1"/>
  <c r="M1629" i="1"/>
  <c r="L1630" i="1"/>
  <c r="M1630" i="1"/>
  <c r="L1631" i="1"/>
  <c r="M1631" i="1"/>
  <c r="L1632" i="1"/>
  <c r="M1632" i="1"/>
  <c r="L1633" i="1"/>
  <c r="M1633" i="1"/>
  <c r="L1634" i="1"/>
  <c r="M1634" i="1"/>
  <c r="L1635" i="1"/>
  <c r="M1635" i="1"/>
  <c r="L1636" i="1"/>
  <c r="M1636" i="1"/>
  <c r="L1637" i="1"/>
  <c r="M1637" i="1"/>
  <c r="L1638" i="1"/>
  <c r="M1638" i="1"/>
  <c r="L1639" i="1"/>
  <c r="M1639" i="1"/>
  <c r="L1640" i="1"/>
  <c r="M1640" i="1"/>
  <c r="L1641" i="1"/>
  <c r="M1641" i="1"/>
  <c r="L1642" i="1"/>
  <c r="M1642" i="1"/>
  <c r="L1643" i="1"/>
  <c r="M1643" i="1"/>
  <c r="L1644" i="1"/>
  <c r="M1644" i="1"/>
  <c r="L1645" i="1"/>
  <c r="M1645" i="1"/>
  <c r="L1646" i="1"/>
  <c r="M1646" i="1"/>
  <c r="L1647" i="1"/>
  <c r="M1647" i="1"/>
  <c r="L1648" i="1"/>
  <c r="M1648" i="1"/>
  <c r="L1649" i="1"/>
  <c r="M1649" i="1"/>
  <c r="L1650" i="1"/>
  <c r="M1650" i="1"/>
  <c r="L1651" i="1"/>
  <c r="M1651" i="1"/>
  <c r="L1652" i="1"/>
  <c r="M1652" i="1"/>
  <c r="L1653" i="1"/>
  <c r="M1653" i="1"/>
  <c r="L1654" i="1"/>
  <c r="M1654" i="1"/>
  <c r="L1655" i="1"/>
  <c r="M1655" i="1"/>
  <c r="L1656" i="1"/>
  <c r="M1656" i="1"/>
  <c r="L1657" i="1"/>
  <c r="M1657" i="1"/>
  <c r="L1658" i="1"/>
  <c r="M1658" i="1"/>
  <c r="L1659" i="1"/>
  <c r="M1659" i="1"/>
  <c r="L1660" i="1"/>
  <c r="M1660" i="1"/>
  <c r="L1661" i="1"/>
  <c r="M1661" i="1"/>
  <c r="L1662" i="1"/>
  <c r="M1662" i="1"/>
  <c r="L1663" i="1"/>
  <c r="M1663" i="1"/>
  <c r="L1664" i="1"/>
  <c r="M1664" i="1"/>
  <c r="L1665" i="1"/>
  <c r="M1665" i="1"/>
  <c r="L1666" i="1"/>
  <c r="M1666" i="1"/>
  <c r="L1667" i="1"/>
  <c r="M1667" i="1"/>
  <c r="L1668" i="1"/>
  <c r="M1668" i="1"/>
  <c r="L1669" i="1"/>
  <c r="M1669" i="1"/>
  <c r="L1670" i="1"/>
  <c r="M1670" i="1"/>
  <c r="L1671" i="1"/>
  <c r="M1671" i="1"/>
  <c r="L1672" i="1"/>
  <c r="M1672" i="1"/>
  <c r="L1673" i="1"/>
  <c r="M1673" i="1"/>
  <c r="L1674" i="1"/>
  <c r="M1674" i="1"/>
  <c r="L1675" i="1"/>
  <c r="M1675" i="1"/>
  <c r="L1676" i="1"/>
  <c r="M1676" i="1"/>
  <c r="L1677" i="1"/>
  <c r="M1677" i="1"/>
  <c r="L1678" i="1"/>
  <c r="M1678" i="1"/>
  <c r="L1679" i="1"/>
  <c r="M1679" i="1"/>
  <c r="L1680" i="1"/>
  <c r="M1680" i="1"/>
  <c r="L1681" i="1"/>
  <c r="M1681" i="1"/>
  <c r="L1682" i="1"/>
  <c r="M1682" i="1"/>
  <c r="L1683" i="1"/>
  <c r="M1683" i="1"/>
  <c r="L1684" i="1"/>
  <c r="M1684" i="1"/>
  <c r="L1685" i="1"/>
  <c r="M1685" i="1"/>
  <c r="L1686" i="1"/>
  <c r="M1686" i="1"/>
  <c r="L1687" i="1"/>
  <c r="M1687" i="1"/>
  <c r="L1688" i="1"/>
  <c r="M1688" i="1"/>
  <c r="L1689" i="1"/>
  <c r="M1689" i="1"/>
  <c r="L1690" i="1"/>
  <c r="M1690" i="1"/>
  <c r="L1691" i="1"/>
  <c r="M1691" i="1"/>
  <c r="L1692" i="1"/>
  <c r="M1692" i="1"/>
  <c r="L1693" i="1"/>
  <c r="M1693" i="1"/>
  <c r="L1694" i="1"/>
  <c r="M1694" i="1"/>
  <c r="L1695" i="1"/>
  <c r="M1695" i="1"/>
  <c r="L1696" i="1"/>
  <c r="M1696" i="1"/>
  <c r="L1697" i="1"/>
  <c r="M1697" i="1"/>
  <c r="L1698" i="1"/>
  <c r="M1698" i="1"/>
  <c r="L1699" i="1"/>
  <c r="M1699" i="1"/>
  <c r="L1700" i="1"/>
  <c r="M1700" i="1"/>
  <c r="L1701" i="1"/>
  <c r="M1701" i="1"/>
  <c r="L1702" i="1"/>
  <c r="M1702" i="1"/>
  <c r="L1703" i="1"/>
  <c r="M1703" i="1"/>
  <c r="L1704" i="1"/>
  <c r="M1704" i="1"/>
  <c r="L1705" i="1"/>
  <c r="M1705" i="1"/>
  <c r="L1706" i="1"/>
  <c r="M1706" i="1"/>
  <c r="L1707" i="1"/>
  <c r="M1707" i="1"/>
  <c r="L1708" i="1"/>
  <c r="M1708" i="1"/>
  <c r="L1709" i="1"/>
  <c r="M1709" i="1"/>
  <c r="L1710" i="1"/>
  <c r="M1710" i="1"/>
  <c r="L1711" i="1"/>
  <c r="M1711" i="1"/>
  <c r="L1712" i="1"/>
  <c r="M1712" i="1"/>
  <c r="L1713" i="1"/>
  <c r="M1713" i="1"/>
  <c r="L1714" i="1"/>
  <c r="M1714" i="1"/>
  <c r="L1715" i="1"/>
  <c r="M1715" i="1"/>
  <c r="L1716" i="1"/>
  <c r="M1716" i="1"/>
  <c r="L1717" i="1"/>
  <c r="M1717" i="1"/>
  <c r="L1718" i="1"/>
  <c r="M1718" i="1"/>
  <c r="L1719" i="1"/>
  <c r="M1719" i="1"/>
  <c r="L1720" i="1"/>
  <c r="M1720" i="1"/>
  <c r="L1721" i="1"/>
  <c r="M1721" i="1"/>
  <c r="L1722" i="1"/>
  <c r="M1722" i="1"/>
  <c r="L1723" i="1"/>
  <c r="M1723" i="1"/>
  <c r="L1724" i="1"/>
  <c r="M1724" i="1"/>
  <c r="L1725" i="1"/>
  <c r="M1725" i="1"/>
  <c r="L1726" i="1"/>
  <c r="M1726" i="1"/>
  <c r="L1727" i="1"/>
  <c r="M1727" i="1"/>
  <c r="L1728" i="1"/>
  <c r="M1728" i="1"/>
  <c r="L1729" i="1"/>
  <c r="M1729" i="1"/>
  <c r="L1730" i="1"/>
  <c r="M1730" i="1"/>
  <c r="L1731" i="1"/>
  <c r="M1731" i="1"/>
  <c r="L1732" i="1"/>
  <c r="M1732" i="1"/>
  <c r="L1733" i="1"/>
  <c r="M1733" i="1"/>
  <c r="L1734" i="1"/>
  <c r="M1734" i="1"/>
  <c r="L1735" i="1"/>
  <c r="M1735" i="1"/>
  <c r="L1736" i="1"/>
  <c r="M1736" i="1"/>
  <c r="L1737" i="1"/>
  <c r="M1737" i="1"/>
  <c r="L1738" i="1"/>
  <c r="M1738" i="1"/>
  <c r="L1739" i="1"/>
  <c r="M1739" i="1"/>
  <c r="L1740" i="1"/>
  <c r="M1740" i="1"/>
  <c r="L1741" i="1"/>
  <c r="M1741" i="1"/>
  <c r="L1742" i="1"/>
  <c r="M1742" i="1"/>
  <c r="L1743" i="1"/>
  <c r="M1743" i="1"/>
  <c r="L1744" i="1"/>
  <c r="M1744" i="1"/>
  <c r="L1745" i="1"/>
  <c r="M1745" i="1"/>
  <c r="L1746" i="1"/>
  <c r="M1746" i="1"/>
  <c r="L1747" i="1"/>
  <c r="M1747" i="1"/>
  <c r="L1748" i="1"/>
  <c r="M1748" i="1"/>
  <c r="L1749" i="1"/>
  <c r="M1749" i="1"/>
  <c r="L1750" i="1"/>
  <c r="M1750" i="1"/>
  <c r="L1751" i="1"/>
  <c r="M1751" i="1"/>
  <c r="L1752" i="1"/>
  <c r="M1752" i="1"/>
  <c r="L1753" i="1"/>
  <c r="M1753" i="1"/>
  <c r="L1754" i="1"/>
  <c r="M1754" i="1"/>
  <c r="L1755" i="1"/>
  <c r="M1755" i="1"/>
  <c r="L1756" i="1"/>
  <c r="M1756" i="1"/>
  <c r="L1757" i="1"/>
  <c r="M1757" i="1"/>
  <c r="L1758" i="1"/>
  <c r="M1758" i="1"/>
  <c r="L1759" i="1"/>
  <c r="M1759" i="1"/>
  <c r="L1760" i="1"/>
  <c r="M1760" i="1"/>
  <c r="L1761" i="1"/>
  <c r="M1761" i="1"/>
  <c r="L1762" i="1"/>
  <c r="M1762" i="1"/>
  <c r="L1763" i="1"/>
  <c r="M1763" i="1"/>
  <c r="L1764" i="1"/>
  <c r="M1764" i="1"/>
  <c r="L1765" i="1"/>
  <c r="M1765" i="1"/>
  <c r="L1766" i="1"/>
  <c r="M1766" i="1"/>
  <c r="L1767" i="1"/>
  <c r="M1767" i="1"/>
  <c r="L1768" i="1"/>
  <c r="M1768" i="1"/>
  <c r="L1769" i="1"/>
  <c r="M1769" i="1"/>
  <c r="L1770" i="1"/>
  <c r="M1770" i="1"/>
  <c r="L1771" i="1"/>
  <c r="M1771" i="1"/>
  <c r="L1772" i="1"/>
  <c r="M1772" i="1"/>
  <c r="L1773" i="1"/>
  <c r="M1773" i="1"/>
  <c r="L1774" i="1"/>
  <c r="M1774" i="1"/>
  <c r="L1775" i="1"/>
  <c r="M1775" i="1"/>
  <c r="L1776" i="1"/>
  <c r="M1776" i="1"/>
  <c r="L1777" i="1"/>
  <c r="M1777" i="1"/>
  <c r="L1778" i="1"/>
  <c r="M1778" i="1"/>
  <c r="L1779" i="1"/>
  <c r="M1779" i="1"/>
  <c r="L1780" i="1"/>
  <c r="M1780" i="1"/>
  <c r="L1781" i="1"/>
  <c r="M1781" i="1"/>
  <c r="L1782" i="1"/>
  <c r="M1782" i="1"/>
  <c r="L1783" i="1"/>
  <c r="M1783" i="1"/>
  <c r="L1784" i="1"/>
  <c r="M1784" i="1"/>
  <c r="L1785" i="1"/>
  <c r="M1785" i="1"/>
  <c r="L1786" i="1"/>
  <c r="M1786" i="1"/>
  <c r="L1787" i="1"/>
  <c r="M1787" i="1"/>
  <c r="L1788" i="1"/>
  <c r="M1788" i="1"/>
  <c r="L1789" i="1"/>
  <c r="M1789" i="1"/>
  <c r="L1790" i="1"/>
  <c r="M1790" i="1"/>
  <c r="L1791" i="1"/>
  <c r="M1791" i="1"/>
  <c r="L1792" i="1"/>
  <c r="M1792" i="1"/>
  <c r="L1793" i="1"/>
  <c r="M1793" i="1"/>
  <c r="L1794" i="1"/>
  <c r="M1794" i="1"/>
  <c r="L1795" i="1"/>
  <c r="M1795" i="1"/>
  <c r="L1796" i="1"/>
  <c r="M1796" i="1"/>
  <c r="L1797" i="1"/>
  <c r="M1797" i="1"/>
  <c r="L1798" i="1"/>
  <c r="M1798" i="1"/>
  <c r="L1799" i="1"/>
  <c r="M1799" i="1"/>
  <c r="L1800" i="1"/>
  <c r="M1800" i="1"/>
  <c r="L1801" i="1"/>
  <c r="M1801" i="1"/>
  <c r="L1802" i="1"/>
  <c r="M1802" i="1"/>
  <c r="L1803" i="1"/>
  <c r="M1803" i="1"/>
  <c r="L1804" i="1"/>
  <c r="M1804" i="1"/>
  <c r="L1805" i="1"/>
  <c r="M1805" i="1"/>
  <c r="L1806" i="1"/>
  <c r="M1806" i="1"/>
  <c r="L1807" i="1"/>
  <c r="M1807" i="1"/>
  <c r="L1808" i="1"/>
  <c r="M1808" i="1"/>
  <c r="L1809" i="1"/>
  <c r="M1809" i="1"/>
  <c r="L1810" i="1"/>
  <c r="M1810" i="1"/>
  <c r="L1811" i="1"/>
  <c r="M1811" i="1"/>
  <c r="L1812" i="1"/>
  <c r="M1812" i="1"/>
  <c r="L1813" i="1"/>
  <c r="M1813" i="1"/>
  <c r="L1814" i="1"/>
  <c r="M1814" i="1"/>
  <c r="L1815" i="1"/>
  <c r="M1815" i="1"/>
  <c r="L1816" i="1"/>
  <c r="M1816" i="1"/>
  <c r="L1817" i="1"/>
  <c r="M1817" i="1"/>
  <c r="L1818" i="1"/>
  <c r="M1818" i="1"/>
  <c r="L1819" i="1"/>
  <c r="M1819" i="1"/>
  <c r="L1820" i="1"/>
  <c r="M1820" i="1"/>
  <c r="L1821" i="1"/>
  <c r="M1821" i="1"/>
  <c r="L1822" i="1"/>
  <c r="M1822" i="1"/>
  <c r="L1823" i="1"/>
  <c r="M1823" i="1"/>
  <c r="L1824" i="1"/>
  <c r="M1824" i="1"/>
  <c r="L1825" i="1"/>
  <c r="M1825" i="1"/>
  <c r="L1826" i="1"/>
  <c r="M1826" i="1"/>
  <c r="L1827" i="1"/>
  <c r="M1827" i="1"/>
  <c r="L1828" i="1"/>
  <c r="M1828" i="1"/>
  <c r="L1829" i="1"/>
  <c r="M1829" i="1"/>
  <c r="L1830" i="1"/>
  <c r="M1830" i="1"/>
  <c r="L1831" i="1"/>
  <c r="M1831" i="1"/>
  <c r="L1832" i="1"/>
  <c r="M1832" i="1"/>
  <c r="L1833" i="1"/>
  <c r="M1833" i="1"/>
  <c r="L1834" i="1"/>
  <c r="M1834" i="1"/>
  <c r="L1835" i="1"/>
  <c r="M1835" i="1"/>
  <c r="L1836" i="1"/>
  <c r="M1836" i="1"/>
  <c r="L1837" i="1"/>
  <c r="M1837" i="1"/>
  <c r="L1838" i="1"/>
  <c r="M1838" i="1"/>
  <c r="L1839" i="1"/>
  <c r="M1839" i="1"/>
  <c r="L1840" i="1"/>
  <c r="M1840" i="1"/>
  <c r="L1841" i="1"/>
  <c r="M1841" i="1"/>
  <c r="L1842" i="1"/>
  <c r="M1842" i="1"/>
  <c r="L1843" i="1"/>
  <c r="M1843" i="1"/>
  <c r="L1844" i="1"/>
  <c r="M1844" i="1"/>
  <c r="L1845" i="1"/>
  <c r="M1845" i="1"/>
  <c r="L1846" i="1"/>
  <c r="M1846" i="1"/>
  <c r="L1847" i="1"/>
  <c r="M1847" i="1"/>
  <c r="L1848" i="1"/>
  <c r="M1848" i="1"/>
  <c r="L1849" i="1"/>
  <c r="M1849" i="1"/>
  <c r="L1850" i="1"/>
  <c r="M1850" i="1"/>
  <c r="L1851" i="1"/>
  <c r="M1851" i="1"/>
  <c r="L1852" i="1"/>
  <c r="M1852" i="1"/>
  <c r="L1853" i="1"/>
  <c r="M1853" i="1"/>
  <c r="L1854" i="1"/>
  <c r="M1854" i="1"/>
  <c r="L1855" i="1"/>
  <c r="M1855" i="1"/>
  <c r="L1856" i="1"/>
  <c r="M1856" i="1"/>
  <c r="L1857" i="1"/>
  <c r="M1857" i="1"/>
  <c r="L1858" i="1"/>
  <c r="M1858" i="1"/>
  <c r="L1859" i="1"/>
  <c r="M1859" i="1"/>
  <c r="L1860" i="1"/>
  <c r="M1860" i="1"/>
  <c r="L1861" i="1"/>
  <c r="M1861" i="1"/>
  <c r="L1862" i="1"/>
  <c r="M1862" i="1"/>
  <c r="L1863" i="1"/>
  <c r="M1863" i="1"/>
  <c r="L1864" i="1"/>
  <c r="M1864" i="1"/>
  <c r="L1865" i="1"/>
  <c r="M1865" i="1"/>
  <c r="L1866" i="1"/>
  <c r="M1866" i="1"/>
  <c r="L1867" i="1"/>
  <c r="M1867" i="1"/>
  <c r="L1868" i="1"/>
  <c r="M1868" i="1"/>
  <c r="L1869" i="1"/>
  <c r="M1869" i="1"/>
  <c r="L1870" i="1"/>
  <c r="M1870" i="1"/>
  <c r="L1871" i="1"/>
  <c r="M1871" i="1"/>
  <c r="L1872" i="1"/>
  <c r="M1872" i="1"/>
  <c r="L1873" i="1"/>
  <c r="M1873" i="1"/>
  <c r="L1874" i="1"/>
  <c r="M1874" i="1"/>
  <c r="L1875" i="1"/>
  <c r="M1875" i="1"/>
  <c r="L1876" i="1"/>
  <c r="M1876" i="1"/>
  <c r="L1877" i="1"/>
  <c r="M1877" i="1"/>
  <c r="L1878" i="1"/>
  <c r="M1878" i="1"/>
  <c r="L1879" i="1"/>
  <c r="M1879" i="1"/>
  <c r="L1880" i="1"/>
  <c r="M1880" i="1"/>
  <c r="L1881" i="1"/>
  <c r="M1881" i="1"/>
  <c r="L1882" i="1"/>
  <c r="M1882" i="1"/>
  <c r="L1883" i="1"/>
  <c r="M1883" i="1"/>
  <c r="L1884" i="1"/>
  <c r="M1884" i="1"/>
  <c r="L1885" i="1"/>
  <c r="M1885" i="1"/>
  <c r="L1886" i="1"/>
  <c r="M1886" i="1"/>
  <c r="L1887" i="1"/>
  <c r="M1887" i="1"/>
  <c r="L1888" i="1"/>
  <c r="M1888" i="1"/>
  <c r="L1889" i="1"/>
  <c r="M1889" i="1"/>
  <c r="L1890" i="1"/>
  <c r="M1890" i="1"/>
  <c r="L1891" i="1"/>
  <c r="M1891" i="1"/>
  <c r="L1892" i="1"/>
  <c r="M1892" i="1"/>
  <c r="L1893" i="1"/>
  <c r="M1893" i="1"/>
  <c r="L1894" i="1"/>
  <c r="M1894" i="1"/>
  <c r="L1895" i="1"/>
  <c r="M1895" i="1"/>
  <c r="L1896" i="1"/>
  <c r="M1896" i="1"/>
  <c r="L1897" i="1"/>
  <c r="M1897" i="1"/>
  <c r="L1898" i="1"/>
  <c r="M1898" i="1"/>
  <c r="L1899" i="1"/>
  <c r="M1899" i="1"/>
  <c r="L1900" i="1"/>
  <c r="M1900" i="1"/>
  <c r="L1901" i="1"/>
  <c r="M1901" i="1"/>
  <c r="L1902" i="1"/>
  <c r="M1902" i="1"/>
  <c r="L1903" i="1"/>
  <c r="M1903" i="1"/>
  <c r="L1904" i="1"/>
  <c r="M1904" i="1"/>
  <c r="L1905" i="1"/>
  <c r="M1905" i="1"/>
  <c r="L1906" i="1"/>
  <c r="M1906" i="1"/>
  <c r="L1907" i="1"/>
  <c r="M1907" i="1"/>
  <c r="L1908" i="1"/>
  <c r="M1908" i="1"/>
  <c r="L1909" i="1"/>
  <c r="M1909" i="1"/>
  <c r="L1910" i="1"/>
  <c r="M1910" i="1"/>
  <c r="L1911" i="1"/>
  <c r="M1911" i="1"/>
  <c r="L1912" i="1"/>
  <c r="M1912" i="1"/>
  <c r="L1913" i="1"/>
  <c r="M1913" i="1"/>
  <c r="L1914" i="1"/>
  <c r="M1914" i="1"/>
  <c r="L1915" i="1"/>
  <c r="M1915" i="1"/>
  <c r="L1916" i="1"/>
  <c r="M1916" i="1"/>
  <c r="L1917" i="1"/>
  <c r="M1917" i="1"/>
  <c r="L1918" i="1"/>
  <c r="M1918" i="1"/>
  <c r="L1919" i="1"/>
  <c r="M1919" i="1"/>
  <c r="L1920" i="1"/>
  <c r="M1920" i="1"/>
  <c r="L1921" i="1"/>
  <c r="M1921" i="1"/>
  <c r="L1922" i="1"/>
  <c r="M1922" i="1"/>
  <c r="L1923" i="1"/>
  <c r="M1923" i="1"/>
  <c r="L1924" i="1"/>
  <c r="M1924" i="1"/>
  <c r="L1925" i="1"/>
  <c r="M1925" i="1"/>
  <c r="L1926" i="1"/>
  <c r="M1926" i="1"/>
  <c r="L1927" i="1"/>
  <c r="M1927" i="1"/>
  <c r="L1928" i="1"/>
  <c r="M1928" i="1"/>
  <c r="L1929" i="1"/>
  <c r="M1929" i="1"/>
  <c r="L1930" i="1"/>
  <c r="M1930" i="1"/>
  <c r="L1931" i="1"/>
  <c r="M1931" i="1"/>
  <c r="L1932" i="1"/>
  <c r="M1932" i="1"/>
  <c r="L1933" i="1"/>
  <c r="M1933" i="1"/>
  <c r="L1934" i="1"/>
  <c r="M1934" i="1"/>
  <c r="L1935" i="1"/>
  <c r="M1935" i="1"/>
  <c r="L1936" i="1"/>
  <c r="M1936" i="1"/>
  <c r="L1937" i="1"/>
  <c r="M1937" i="1"/>
  <c r="L1938" i="1"/>
  <c r="M1938" i="1"/>
  <c r="L1939" i="1"/>
  <c r="M1939" i="1"/>
  <c r="L1940" i="1"/>
  <c r="M1940" i="1"/>
  <c r="L1941" i="1"/>
  <c r="M1941" i="1"/>
  <c r="L1942" i="1"/>
  <c r="M1942" i="1"/>
  <c r="L1943" i="1"/>
  <c r="M1943" i="1"/>
  <c r="L1944" i="1"/>
  <c r="M1944" i="1"/>
  <c r="L1945" i="1"/>
  <c r="M1945" i="1"/>
  <c r="L1946" i="1"/>
  <c r="M1946" i="1"/>
  <c r="L1947" i="1"/>
  <c r="M1947" i="1"/>
  <c r="L1948" i="1"/>
  <c r="M1948" i="1"/>
  <c r="L1949" i="1"/>
  <c r="M1949" i="1"/>
  <c r="L1950" i="1"/>
  <c r="M1950" i="1"/>
  <c r="L1951" i="1"/>
  <c r="M1951" i="1"/>
  <c r="L1952" i="1"/>
  <c r="M1952" i="1"/>
  <c r="L1953" i="1"/>
  <c r="M1953" i="1"/>
  <c r="L1954" i="1"/>
  <c r="M1954" i="1"/>
  <c r="L1955" i="1"/>
  <c r="M1955" i="1"/>
  <c r="L1956" i="1"/>
  <c r="M1956" i="1"/>
  <c r="L1957" i="1"/>
  <c r="M1957" i="1"/>
  <c r="L1958" i="1"/>
  <c r="M1958" i="1"/>
  <c r="L1959" i="1"/>
  <c r="M1959" i="1"/>
  <c r="L1960" i="1"/>
  <c r="M1960" i="1"/>
  <c r="L1961" i="1"/>
  <c r="M1961" i="1"/>
  <c r="L1962" i="1"/>
  <c r="M1962" i="1"/>
  <c r="L1963" i="1"/>
  <c r="M1963" i="1"/>
  <c r="L1964" i="1"/>
  <c r="M1964" i="1"/>
  <c r="L1965" i="1"/>
  <c r="M1965" i="1"/>
  <c r="L1966" i="1"/>
  <c r="M1966" i="1"/>
  <c r="L1967" i="1"/>
  <c r="M1967" i="1"/>
  <c r="L1968" i="1"/>
  <c r="M1968" i="1"/>
  <c r="L1969" i="1"/>
  <c r="M1969" i="1"/>
  <c r="L1970" i="1"/>
  <c r="M1970" i="1"/>
  <c r="L1971" i="1"/>
  <c r="M1971" i="1"/>
  <c r="L1972" i="1"/>
  <c r="M1972" i="1"/>
  <c r="L1973" i="1"/>
  <c r="M1973" i="1"/>
  <c r="L1974" i="1"/>
  <c r="M1974" i="1"/>
  <c r="L1975" i="1"/>
  <c r="M1975" i="1"/>
  <c r="L1976" i="1"/>
  <c r="M1976" i="1"/>
  <c r="L1977" i="1"/>
  <c r="M1977" i="1"/>
  <c r="L1978" i="1"/>
  <c r="M1978" i="1"/>
  <c r="L1979" i="1"/>
  <c r="M1979" i="1"/>
  <c r="L1980" i="1"/>
  <c r="M1980" i="1"/>
  <c r="L1981" i="1"/>
  <c r="M1981" i="1"/>
  <c r="L1982" i="1"/>
  <c r="M1982" i="1"/>
  <c r="L1983" i="1"/>
  <c r="M1983" i="1"/>
  <c r="L1984" i="1"/>
  <c r="M1984" i="1"/>
  <c r="L1985" i="1"/>
  <c r="M1985" i="1"/>
  <c r="L1986" i="1"/>
  <c r="M1986" i="1"/>
  <c r="L1987" i="1"/>
  <c r="M1987" i="1"/>
  <c r="L1988" i="1"/>
  <c r="M1988" i="1"/>
  <c r="L1989" i="1"/>
  <c r="M1989" i="1"/>
  <c r="L1990" i="1"/>
  <c r="M1990" i="1"/>
  <c r="L1991" i="1"/>
  <c r="M1991" i="1"/>
  <c r="L1992" i="1"/>
  <c r="M1992" i="1"/>
  <c r="L1993" i="1"/>
  <c r="M1993" i="1"/>
  <c r="L1994" i="1"/>
  <c r="M1994" i="1"/>
  <c r="L1995" i="1"/>
  <c r="M1995" i="1"/>
  <c r="L1996" i="1"/>
  <c r="M1996" i="1"/>
  <c r="L1997" i="1"/>
  <c r="M1997" i="1"/>
  <c r="L1998" i="1"/>
  <c r="M1998" i="1"/>
  <c r="L1999" i="1"/>
  <c r="M1999" i="1"/>
  <c r="L2000" i="1"/>
  <c r="M2000" i="1"/>
  <c r="L2001" i="1"/>
  <c r="M2001" i="1"/>
  <c r="L2002" i="1"/>
  <c r="M2002" i="1"/>
  <c r="L2003" i="1"/>
  <c r="M2003" i="1"/>
  <c r="L2004" i="1"/>
  <c r="M2004" i="1"/>
  <c r="L2005" i="1"/>
  <c r="M2005" i="1"/>
  <c r="L2006" i="1"/>
  <c r="M2006" i="1"/>
  <c r="L2007" i="1"/>
  <c r="M2007" i="1"/>
  <c r="L2008" i="1"/>
  <c r="M2008" i="1"/>
  <c r="L2009" i="1"/>
  <c r="M2009" i="1"/>
  <c r="L2010" i="1"/>
  <c r="M2010" i="1"/>
  <c r="L2011" i="1"/>
  <c r="M2011" i="1"/>
  <c r="L2012" i="1"/>
  <c r="M2012" i="1"/>
  <c r="L2013" i="1"/>
  <c r="M2013" i="1"/>
  <c r="L2014" i="1"/>
  <c r="M2014" i="1"/>
  <c r="L2015" i="1"/>
  <c r="M2015" i="1"/>
  <c r="L2016" i="1"/>
  <c r="M2016" i="1"/>
  <c r="L2017" i="1"/>
  <c r="M2017" i="1"/>
  <c r="L2018" i="1"/>
  <c r="M2018" i="1"/>
  <c r="L2019" i="1"/>
  <c r="M2019" i="1"/>
  <c r="L2020" i="1"/>
  <c r="M2020" i="1"/>
  <c r="L2021" i="1"/>
  <c r="M2021" i="1"/>
  <c r="L2022" i="1"/>
  <c r="M2022" i="1"/>
  <c r="L2023" i="1"/>
  <c r="M2023" i="1"/>
  <c r="L2024" i="1"/>
  <c r="M2024" i="1"/>
  <c r="L2025" i="1"/>
  <c r="M2025" i="1"/>
  <c r="L2026" i="1"/>
  <c r="M2026" i="1"/>
  <c r="L2027" i="1"/>
  <c r="M2027" i="1"/>
  <c r="L2028" i="1"/>
  <c r="M2028" i="1"/>
  <c r="L2029" i="1"/>
  <c r="M2029" i="1"/>
  <c r="L2030" i="1"/>
  <c r="M2030" i="1"/>
  <c r="L2031" i="1"/>
  <c r="M2031" i="1"/>
  <c r="L2032" i="1"/>
  <c r="M2032" i="1"/>
  <c r="L2033" i="1"/>
  <c r="M2033" i="1"/>
  <c r="L2034" i="1"/>
  <c r="M2034" i="1"/>
  <c r="L2035" i="1"/>
  <c r="M2035" i="1"/>
  <c r="L2036" i="1"/>
  <c r="M2036" i="1"/>
  <c r="L2037" i="1"/>
  <c r="M2037" i="1"/>
  <c r="L2038" i="1"/>
  <c r="M2038" i="1"/>
  <c r="L2039" i="1"/>
  <c r="M2039" i="1"/>
  <c r="L2040" i="1"/>
  <c r="M2040" i="1"/>
  <c r="L2041" i="1"/>
  <c r="M2041" i="1"/>
  <c r="L2042" i="1"/>
  <c r="M2042" i="1"/>
  <c r="L2043" i="1"/>
  <c r="M2043" i="1"/>
  <c r="L2044" i="1"/>
  <c r="M2044" i="1"/>
  <c r="L2045" i="1"/>
  <c r="M2045" i="1"/>
  <c r="L2046" i="1"/>
  <c r="M2046" i="1"/>
  <c r="L2047" i="1"/>
  <c r="M2047" i="1"/>
  <c r="L2048" i="1"/>
  <c r="M2048" i="1"/>
  <c r="L2049" i="1"/>
  <c r="M2049" i="1"/>
  <c r="L2050" i="1"/>
  <c r="M2050" i="1"/>
  <c r="L2051" i="1"/>
  <c r="M2051" i="1"/>
  <c r="L2052" i="1"/>
  <c r="M2052" i="1"/>
  <c r="L2053" i="1"/>
  <c r="M2053" i="1"/>
  <c r="L2054" i="1"/>
  <c r="M2054" i="1"/>
  <c r="L2055" i="1"/>
  <c r="M2055" i="1"/>
  <c r="L2056" i="1"/>
  <c r="M2056" i="1"/>
  <c r="L2057" i="1"/>
  <c r="M2057" i="1"/>
  <c r="L2058" i="1"/>
  <c r="M2058" i="1"/>
  <c r="L2059" i="1"/>
  <c r="M2059" i="1"/>
  <c r="L2060" i="1"/>
  <c r="M2060" i="1"/>
  <c r="L2061" i="1"/>
  <c r="M2061" i="1"/>
  <c r="L2062" i="1"/>
  <c r="M2062" i="1"/>
  <c r="L2063" i="1"/>
  <c r="M2063" i="1"/>
  <c r="L2064" i="1"/>
  <c r="M2064" i="1"/>
  <c r="L2065" i="1"/>
  <c r="M2065" i="1"/>
  <c r="L2066" i="1"/>
  <c r="M2066" i="1"/>
  <c r="L2067" i="1"/>
  <c r="M2067" i="1"/>
  <c r="L2068" i="1"/>
  <c r="M2068" i="1"/>
  <c r="L2069" i="1"/>
  <c r="M2069" i="1"/>
  <c r="L2070" i="1"/>
  <c r="M2070" i="1"/>
  <c r="L2071" i="1"/>
  <c r="M2071" i="1"/>
  <c r="L2072" i="1"/>
  <c r="M2072" i="1"/>
  <c r="L2073" i="1"/>
  <c r="M2073" i="1"/>
  <c r="L2074" i="1"/>
  <c r="M2074" i="1"/>
  <c r="L2075" i="1"/>
  <c r="M2075" i="1"/>
  <c r="L2076" i="1"/>
  <c r="M2076" i="1"/>
  <c r="L2077" i="1"/>
  <c r="M2077" i="1"/>
  <c r="L2078" i="1"/>
  <c r="M2078" i="1"/>
  <c r="L2079" i="1"/>
  <c r="M2079" i="1"/>
  <c r="L2080" i="1"/>
  <c r="M2080" i="1"/>
  <c r="L2081" i="1"/>
  <c r="M2081" i="1"/>
  <c r="L2082" i="1"/>
  <c r="M2082" i="1"/>
  <c r="L2083" i="1"/>
  <c r="M2083" i="1"/>
  <c r="L2084" i="1"/>
  <c r="M2084" i="1"/>
  <c r="L2085" i="1"/>
  <c r="M2085" i="1"/>
  <c r="L2086" i="1"/>
  <c r="M2086" i="1"/>
  <c r="L2087" i="1"/>
  <c r="M2087" i="1"/>
  <c r="L2088" i="1"/>
  <c r="M2088" i="1"/>
  <c r="L2089" i="1"/>
  <c r="M2089" i="1"/>
  <c r="L2090" i="1"/>
  <c r="M2090" i="1"/>
  <c r="L2091" i="1"/>
  <c r="M2091" i="1"/>
  <c r="L2092" i="1"/>
  <c r="M2092" i="1"/>
  <c r="L2093" i="1"/>
  <c r="M2093" i="1"/>
  <c r="L2094" i="1"/>
  <c r="M2094" i="1"/>
  <c r="L2095" i="1"/>
  <c r="M2095" i="1"/>
  <c r="L2096" i="1"/>
  <c r="M2096" i="1"/>
  <c r="L2097" i="1"/>
  <c r="M2097" i="1"/>
  <c r="L2098" i="1"/>
  <c r="M2098" i="1"/>
  <c r="L2099" i="1"/>
  <c r="M2099" i="1"/>
  <c r="L2100" i="1"/>
  <c r="M2100" i="1"/>
  <c r="L2101" i="1"/>
  <c r="M2101" i="1"/>
  <c r="L2102" i="1"/>
  <c r="M2102" i="1"/>
  <c r="L2103" i="1"/>
  <c r="M2103" i="1"/>
  <c r="L2104" i="1"/>
  <c r="M2104" i="1"/>
  <c r="L2105" i="1"/>
  <c r="M2105" i="1"/>
  <c r="L2106" i="1"/>
  <c r="M2106" i="1"/>
  <c r="L2107" i="1"/>
  <c r="M2107" i="1"/>
  <c r="L2108" i="1"/>
  <c r="M2108" i="1"/>
  <c r="L2109" i="1"/>
  <c r="M2109" i="1"/>
  <c r="L2110" i="1"/>
  <c r="M2110" i="1"/>
  <c r="L2111" i="1"/>
  <c r="M2111" i="1"/>
  <c r="L2112" i="1"/>
  <c r="M2112" i="1"/>
  <c r="L2113" i="1"/>
  <c r="M2113" i="1"/>
  <c r="L2114" i="1"/>
  <c r="M2114" i="1"/>
  <c r="L2115" i="1"/>
  <c r="M2115" i="1"/>
  <c r="L2116" i="1"/>
  <c r="M2116" i="1"/>
  <c r="L2117" i="1"/>
  <c r="M2117" i="1"/>
  <c r="L2118" i="1"/>
  <c r="M2118" i="1"/>
  <c r="L2119" i="1"/>
  <c r="M2119" i="1"/>
  <c r="L2120" i="1"/>
  <c r="M2120" i="1"/>
  <c r="L2121" i="1"/>
  <c r="M2121" i="1"/>
  <c r="L2122" i="1"/>
  <c r="M2122" i="1"/>
  <c r="L2123" i="1"/>
  <c r="M2123" i="1"/>
  <c r="L2124" i="1"/>
  <c r="M2124" i="1"/>
  <c r="L2125" i="1"/>
  <c r="M2125" i="1"/>
  <c r="L2126" i="1"/>
  <c r="M2126" i="1"/>
  <c r="L2127" i="1"/>
  <c r="M2127" i="1"/>
  <c r="L2128" i="1"/>
  <c r="M2128" i="1"/>
  <c r="L2129" i="1"/>
  <c r="M2129" i="1"/>
  <c r="L2130" i="1"/>
  <c r="M2130" i="1"/>
  <c r="L2131" i="1"/>
  <c r="M2131" i="1"/>
  <c r="L2132" i="1"/>
  <c r="M2132" i="1"/>
  <c r="L2133" i="1"/>
  <c r="M2133" i="1"/>
  <c r="L2134" i="1"/>
  <c r="M2134" i="1"/>
  <c r="L2135" i="1"/>
  <c r="M2135" i="1"/>
  <c r="L2136" i="1"/>
  <c r="M2136" i="1"/>
  <c r="L2137" i="1"/>
  <c r="M2137" i="1"/>
  <c r="L2138" i="1"/>
  <c r="M2138" i="1"/>
  <c r="L2139" i="1"/>
  <c r="M2139" i="1"/>
  <c r="L2140" i="1"/>
  <c r="M2140" i="1"/>
  <c r="L2141" i="1"/>
  <c r="M2141" i="1"/>
  <c r="L2142" i="1"/>
  <c r="M2142" i="1"/>
  <c r="L2143" i="1"/>
  <c r="M2143" i="1"/>
  <c r="L2144" i="1"/>
  <c r="M2144" i="1"/>
  <c r="L2145" i="1"/>
  <c r="M2145" i="1"/>
  <c r="L2146" i="1"/>
  <c r="M2146" i="1"/>
  <c r="L2147" i="1"/>
  <c r="M2147" i="1"/>
  <c r="L2148" i="1"/>
  <c r="M2148" i="1"/>
  <c r="L2149" i="1"/>
  <c r="M2149" i="1"/>
  <c r="L2150" i="1"/>
  <c r="M2150" i="1"/>
  <c r="L2151" i="1"/>
  <c r="M2151" i="1"/>
  <c r="L2152" i="1"/>
  <c r="M2152" i="1"/>
  <c r="L2153" i="1"/>
  <c r="M2153" i="1"/>
  <c r="L2154" i="1"/>
  <c r="M2154" i="1"/>
  <c r="L2155" i="1"/>
  <c r="M2155" i="1"/>
  <c r="L2156" i="1"/>
  <c r="M2156" i="1"/>
  <c r="L2157" i="1"/>
  <c r="M2157" i="1"/>
  <c r="L2158" i="1"/>
  <c r="M2158" i="1"/>
  <c r="L2159" i="1"/>
  <c r="M2159" i="1"/>
  <c r="L2160" i="1"/>
  <c r="M2160" i="1"/>
  <c r="L2161" i="1"/>
  <c r="M2161" i="1"/>
  <c r="L2162" i="1"/>
  <c r="M2162" i="1"/>
  <c r="L2163" i="1"/>
  <c r="M2163" i="1"/>
  <c r="L2164" i="1"/>
  <c r="M2164" i="1"/>
  <c r="L2165" i="1"/>
  <c r="M2165" i="1"/>
  <c r="L2166" i="1"/>
  <c r="M2166" i="1"/>
  <c r="L2167" i="1"/>
  <c r="M2167" i="1"/>
  <c r="L2168" i="1"/>
  <c r="M2168" i="1"/>
  <c r="L2169" i="1"/>
  <c r="M2169" i="1"/>
  <c r="L2170" i="1"/>
  <c r="M2170" i="1"/>
  <c r="L2171" i="1"/>
  <c r="M2171" i="1"/>
  <c r="L2172" i="1"/>
  <c r="M2172" i="1"/>
  <c r="L2173" i="1"/>
  <c r="M2173" i="1"/>
  <c r="L2174" i="1"/>
  <c r="M2174" i="1"/>
  <c r="L2175" i="1"/>
  <c r="M2175" i="1"/>
  <c r="L2176" i="1"/>
  <c r="M2176" i="1"/>
  <c r="L2177" i="1"/>
  <c r="M2177" i="1"/>
  <c r="L2178" i="1"/>
  <c r="M2178" i="1"/>
  <c r="L2179" i="1"/>
  <c r="M2179" i="1"/>
  <c r="L2180" i="1"/>
  <c r="M2180" i="1"/>
  <c r="L2181" i="1"/>
  <c r="M2181" i="1"/>
  <c r="L2182" i="1"/>
  <c r="M2182" i="1"/>
  <c r="L2183" i="1"/>
  <c r="M2183" i="1"/>
  <c r="L2184" i="1"/>
  <c r="M2184" i="1"/>
  <c r="L2185" i="1"/>
  <c r="M2185" i="1"/>
  <c r="L2186" i="1"/>
  <c r="M2186" i="1"/>
  <c r="L2187" i="1"/>
  <c r="M2187" i="1"/>
  <c r="L2188" i="1"/>
  <c r="M2188" i="1"/>
  <c r="L2189" i="1"/>
  <c r="M2189" i="1"/>
  <c r="L2190" i="1"/>
  <c r="M2190" i="1"/>
  <c r="L2191" i="1"/>
  <c r="M2191" i="1"/>
  <c r="L2192" i="1"/>
  <c r="M2192" i="1"/>
  <c r="L2193" i="1"/>
  <c r="M2193" i="1"/>
  <c r="L2194" i="1"/>
  <c r="M2194" i="1"/>
  <c r="L2195" i="1"/>
  <c r="M2195" i="1"/>
  <c r="L2196" i="1"/>
  <c r="M2196" i="1"/>
  <c r="L2197" i="1"/>
  <c r="M2197" i="1"/>
  <c r="L2198" i="1"/>
  <c r="M2198" i="1"/>
  <c r="L2199" i="1"/>
  <c r="M2199" i="1"/>
  <c r="L2200" i="1"/>
  <c r="M2200" i="1"/>
  <c r="L2201" i="1"/>
  <c r="M2201" i="1"/>
  <c r="L2202" i="1"/>
  <c r="M2202" i="1"/>
  <c r="L2203" i="1"/>
  <c r="M2203" i="1"/>
  <c r="L2204" i="1"/>
  <c r="M2204" i="1"/>
  <c r="L2205" i="1"/>
  <c r="M2205" i="1"/>
  <c r="L2206" i="1"/>
  <c r="M2206" i="1"/>
  <c r="L2207" i="1"/>
  <c r="M2207" i="1"/>
  <c r="L2208" i="1"/>
  <c r="M2208" i="1"/>
  <c r="L2209" i="1"/>
  <c r="M2209" i="1"/>
  <c r="L2210" i="1"/>
  <c r="M2210" i="1"/>
  <c r="L2211" i="1"/>
  <c r="M2211" i="1"/>
  <c r="L2212" i="1"/>
  <c r="M2212" i="1"/>
  <c r="L2213" i="1"/>
  <c r="M2213" i="1"/>
  <c r="L2214" i="1"/>
  <c r="M2214" i="1"/>
  <c r="L2215" i="1"/>
  <c r="M2215" i="1"/>
  <c r="L2216" i="1"/>
  <c r="M2216" i="1"/>
  <c r="L2217" i="1"/>
  <c r="M2217" i="1"/>
  <c r="L2218" i="1"/>
  <c r="M2218" i="1"/>
  <c r="L2219" i="1"/>
  <c r="M2219" i="1"/>
  <c r="L2220" i="1"/>
  <c r="M2220" i="1"/>
  <c r="L2221" i="1"/>
  <c r="M2221" i="1"/>
  <c r="L2222" i="1"/>
  <c r="M2222" i="1"/>
  <c r="L2223" i="1"/>
  <c r="M2223" i="1"/>
  <c r="L2224" i="1"/>
  <c r="M2224" i="1"/>
  <c r="L2225" i="1"/>
  <c r="M2225" i="1"/>
  <c r="L2226" i="1"/>
  <c r="M2226" i="1"/>
  <c r="L2227" i="1"/>
  <c r="M2227" i="1"/>
  <c r="L2228" i="1"/>
  <c r="M2228" i="1"/>
  <c r="L2229" i="1"/>
  <c r="M2229" i="1"/>
  <c r="L2230" i="1"/>
  <c r="M2230" i="1"/>
  <c r="L2231" i="1"/>
  <c r="M2231" i="1"/>
  <c r="L2232" i="1"/>
  <c r="M2232" i="1"/>
  <c r="L2233" i="1"/>
  <c r="M2233" i="1"/>
  <c r="L2234" i="1"/>
  <c r="M2234" i="1"/>
  <c r="L2235" i="1"/>
  <c r="M2235" i="1"/>
  <c r="L2236" i="1"/>
  <c r="M2236" i="1"/>
  <c r="L2237" i="1"/>
  <c r="M2237" i="1"/>
  <c r="L2238" i="1"/>
  <c r="M2238" i="1"/>
  <c r="L2239" i="1"/>
  <c r="M2239" i="1"/>
  <c r="L2240" i="1"/>
  <c r="M2240" i="1"/>
  <c r="L2241" i="1"/>
  <c r="M2241" i="1"/>
  <c r="L2242" i="1"/>
  <c r="M2242" i="1"/>
  <c r="L2243" i="1"/>
  <c r="M2243" i="1"/>
  <c r="L2244" i="1"/>
  <c r="M2244" i="1"/>
  <c r="L2245" i="1"/>
  <c r="M2245" i="1"/>
  <c r="L2246" i="1"/>
  <c r="M2246" i="1"/>
  <c r="L2247" i="1"/>
  <c r="M2247" i="1"/>
  <c r="L2248" i="1"/>
  <c r="M2248" i="1"/>
  <c r="L2249" i="1"/>
  <c r="M2249" i="1"/>
  <c r="L2250" i="1"/>
  <c r="M2250" i="1"/>
  <c r="L2251" i="1"/>
  <c r="M2251" i="1"/>
  <c r="L2252" i="1"/>
  <c r="M2252" i="1"/>
  <c r="L2253" i="1"/>
  <c r="M2253" i="1"/>
  <c r="L2254" i="1"/>
  <c r="M2254" i="1"/>
  <c r="L2255" i="1"/>
  <c r="M2255" i="1"/>
  <c r="L2256" i="1"/>
  <c r="M2256" i="1"/>
  <c r="L2257" i="1"/>
  <c r="M2257" i="1"/>
  <c r="L2258" i="1"/>
  <c r="M2258" i="1"/>
  <c r="L2259" i="1"/>
  <c r="M2259" i="1"/>
  <c r="L2260" i="1"/>
  <c r="M2260" i="1"/>
  <c r="L2261" i="1"/>
  <c r="M2261" i="1"/>
  <c r="L2262" i="1"/>
  <c r="M2262" i="1"/>
  <c r="L2263" i="1"/>
  <c r="M2263" i="1"/>
  <c r="L2264" i="1"/>
  <c r="M2264" i="1"/>
  <c r="L2265" i="1"/>
  <c r="M2265" i="1"/>
  <c r="L2266" i="1"/>
  <c r="M2266" i="1"/>
  <c r="L2267" i="1"/>
  <c r="M2267" i="1"/>
  <c r="L2268" i="1"/>
  <c r="M2268" i="1"/>
  <c r="L2269" i="1"/>
  <c r="M2269" i="1"/>
  <c r="L2270" i="1"/>
  <c r="M2270" i="1"/>
  <c r="L2271" i="1"/>
  <c r="M2271" i="1"/>
  <c r="L2272" i="1"/>
  <c r="M2272" i="1"/>
  <c r="L2273" i="1"/>
  <c r="M2273" i="1"/>
  <c r="L2274" i="1"/>
  <c r="M2274" i="1"/>
  <c r="L2275" i="1"/>
  <c r="M2275" i="1"/>
  <c r="L2276" i="1"/>
  <c r="M2276" i="1"/>
  <c r="L2277" i="1"/>
  <c r="M2277" i="1"/>
  <c r="L2278" i="1"/>
  <c r="M2278" i="1"/>
  <c r="L2279" i="1"/>
  <c r="M2279" i="1"/>
  <c r="L2280" i="1"/>
  <c r="M2280" i="1"/>
  <c r="L2281" i="1"/>
  <c r="M2281" i="1"/>
  <c r="L2282" i="1"/>
  <c r="M2282" i="1"/>
  <c r="L2283" i="1"/>
  <c r="M2283" i="1"/>
  <c r="L2284" i="1"/>
  <c r="M2284" i="1"/>
  <c r="L2285" i="1"/>
  <c r="M2285" i="1"/>
  <c r="L2286" i="1"/>
  <c r="M2286" i="1"/>
  <c r="L2287" i="1"/>
  <c r="M2287" i="1"/>
  <c r="L2288" i="1"/>
  <c r="M2288" i="1"/>
  <c r="L2289" i="1"/>
  <c r="M2289" i="1"/>
  <c r="L2290" i="1"/>
  <c r="M2290" i="1"/>
  <c r="L2291" i="1"/>
  <c r="M2291" i="1"/>
  <c r="L2292" i="1"/>
  <c r="M2292" i="1"/>
  <c r="L2293" i="1"/>
  <c r="M2293" i="1"/>
  <c r="L2294" i="1"/>
  <c r="M2294" i="1"/>
  <c r="L2295" i="1"/>
  <c r="M2295" i="1"/>
  <c r="L2296" i="1"/>
  <c r="M2296" i="1"/>
  <c r="L2297" i="1"/>
  <c r="M2297" i="1"/>
  <c r="L2298" i="1"/>
  <c r="M2298" i="1"/>
  <c r="L2299" i="1"/>
  <c r="M2299" i="1"/>
  <c r="L2300" i="1"/>
  <c r="M2300" i="1"/>
  <c r="L2301" i="1"/>
  <c r="M2301" i="1"/>
  <c r="L2302" i="1"/>
  <c r="M2302" i="1"/>
  <c r="L2303" i="1"/>
  <c r="M2303" i="1"/>
  <c r="L2304" i="1"/>
  <c r="M2304" i="1"/>
  <c r="L2305" i="1"/>
  <c r="M2305" i="1"/>
  <c r="L2306" i="1"/>
  <c r="M2306" i="1"/>
  <c r="L2307" i="1"/>
  <c r="M2307" i="1"/>
  <c r="L2308" i="1"/>
  <c r="M2308" i="1"/>
  <c r="L2309" i="1"/>
  <c r="M2309" i="1"/>
  <c r="L2310" i="1"/>
  <c r="M2310" i="1"/>
  <c r="L2311" i="1"/>
  <c r="M2311" i="1"/>
  <c r="L2312" i="1"/>
  <c r="M2312" i="1"/>
  <c r="L2313" i="1"/>
  <c r="M2313" i="1"/>
  <c r="L2314" i="1"/>
  <c r="M2314" i="1"/>
  <c r="L2315" i="1"/>
  <c r="M2315" i="1"/>
  <c r="L2316" i="1"/>
  <c r="M2316" i="1"/>
  <c r="L2317" i="1"/>
  <c r="M2317" i="1"/>
  <c r="L2318" i="1"/>
  <c r="M2318" i="1"/>
  <c r="L2319" i="1"/>
  <c r="M2319" i="1"/>
  <c r="L2320" i="1"/>
  <c r="M2320" i="1"/>
  <c r="L2321" i="1"/>
  <c r="M2321" i="1"/>
  <c r="L2322" i="1"/>
  <c r="M2322" i="1"/>
  <c r="L2323" i="1"/>
  <c r="M2323" i="1"/>
  <c r="L2324" i="1"/>
  <c r="M2324" i="1"/>
  <c r="L2325" i="1"/>
  <c r="M2325" i="1"/>
  <c r="L2326" i="1"/>
  <c r="M2326" i="1"/>
  <c r="L2327" i="1"/>
  <c r="M2327" i="1"/>
  <c r="L2328" i="1"/>
  <c r="M2328" i="1"/>
  <c r="L2329" i="1"/>
  <c r="M2329" i="1"/>
  <c r="L2330" i="1"/>
  <c r="M2330" i="1"/>
  <c r="L2331" i="1"/>
  <c r="M2331" i="1"/>
  <c r="L2332" i="1"/>
  <c r="M2332" i="1"/>
  <c r="L2333" i="1"/>
  <c r="M2333" i="1"/>
  <c r="L2334" i="1"/>
  <c r="M2334" i="1"/>
  <c r="L2335" i="1"/>
  <c r="M2335" i="1"/>
  <c r="L2336" i="1"/>
  <c r="M2336" i="1"/>
  <c r="L2337" i="1"/>
  <c r="M2337" i="1"/>
  <c r="L2338" i="1"/>
  <c r="M2338" i="1"/>
  <c r="L2339" i="1"/>
  <c r="M2339" i="1"/>
  <c r="L2340" i="1"/>
  <c r="M2340" i="1"/>
  <c r="L2341" i="1"/>
  <c r="M2341" i="1"/>
  <c r="L2342" i="1"/>
  <c r="M2342" i="1"/>
  <c r="L2343" i="1"/>
  <c r="M2343" i="1"/>
  <c r="L2344" i="1"/>
  <c r="M2344" i="1"/>
  <c r="L2345" i="1"/>
  <c r="M2345" i="1"/>
  <c r="L2346" i="1"/>
  <c r="M2346" i="1"/>
  <c r="L2347" i="1"/>
  <c r="M2347" i="1"/>
  <c r="L2348" i="1"/>
  <c r="M2348" i="1"/>
  <c r="L2349" i="1"/>
  <c r="M2349" i="1"/>
  <c r="L2350" i="1"/>
  <c r="M2350" i="1"/>
  <c r="L2351" i="1"/>
  <c r="M2351" i="1"/>
  <c r="L2352" i="1"/>
  <c r="M2352" i="1"/>
  <c r="L2353" i="1"/>
  <c r="M2353" i="1"/>
  <c r="L2354" i="1"/>
  <c r="M2354" i="1"/>
  <c r="L2355" i="1"/>
  <c r="M2355" i="1"/>
  <c r="L2356" i="1"/>
  <c r="M2356" i="1"/>
  <c r="L2357" i="1"/>
  <c r="M2357" i="1"/>
  <c r="L2358" i="1"/>
  <c r="M2358" i="1"/>
  <c r="L2359" i="1"/>
  <c r="M2359" i="1"/>
  <c r="L2360" i="1"/>
  <c r="M2360" i="1"/>
  <c r="L2361" i="1"/>
  <c r="M2361" i="1"/>
  <c r="L2362" i="1"/>
  <c r="M2362" i="1"/>
  <c r="L2363" i="1"/>
  <c r="M2363" i="1"/>
  <c r="L2364" i="1"/>
  <c r="M2364" i="1"/>
  <c r="L2365" i="1"/>
  <c r="M2365" i="1"/>
  <c r="L2366" i="1"/>
  <c r="M2366" i="1"/>
  <c r="L2367" i="1"/>
  <c r="M2367" i="1"/>
  <c r="L2368" i="1"/>
  <c r="M2368" i="1"/>
  <c r="L2369" i="1"/>
  <c r="M2369" i="1"/>
  <c r="L2370" i="1"/>
  <c r="M2370" i="1"/>
  <c r="L2371" i="1"/>
  <c r="M2371" i="1"/>
  <c r="L2372" i="1"/>
  <c r="M2372" i="1"/>
  <c r="L2373" i="1"/>
  <c r="M2373" i="1"/>
  <c r="L2374" i="1"/>
  <c r="M2374" i="1"/>
  <c r="L2375" i="1"/>
  <c r="M2375" i="1"/>
  <c r="L2376" i="1"/>
  <c r="M2376" i="1"/>
  <c r="L2377" i="1"/>
  <c r="M2377" i="1"/>
  <c r="L2378" i="1"/>
  <c r="M2378" i="1"/>
  <c r="L2379" i="1"/>
  <c r="M2379" i="1"/>
  <c r="L2380" i="1"/>
  <c r="M2380" i="1"/>
  <c r="L2381" i="1"/>
  <c r="M2381" i="1"/>
  <c r="L2382" i="1"/>
  <c r="M2382" i="1"/>
  <c r="L2383" i="1"/>
  <c r="M2383" i="1"/>
  <c r="L2384" i="1"/>
  <c r="M2384" i="1"/>
  <c r="L2385" i="1"/>
  <c r="M2385" i="1"/>
  <c r="L2386" i="1"/>
  <c r="M2386" i="1"/>
  <c r="L2387" i="1"/>
  <c r="M2387" i="1"/>
  <c r="L2388" i="1"/>
  <c r="M2388" i="1"/>
  <c r="L2389" i="1"/>
  <c r="M2389" i="1"/>
  <c r="L2390" i="1"/>
  <c r="M2390" i="1"/>
  <c r="L2391" i="1"/>
  <c r="M2391" i="1"/>
  <c r="L2392" i="1"/>
  <c r="M2392" i="1"/>
  <c r="L2393" i="1"/>
  <c r="M2393" i="1"/>
  <c r="L2394" i="1"/>
  <c r="M2394" i="1"/>
  <c r="L2395" i="1"/>
  <c r="M2395" i="1"/>
  <c r="L2396" i="1"/>
  <c r="M2396" i="1"/>
  <c r="L2397" i="1"/>
  <c r="M2397" i="1"/>
  <c r="L2398" i="1"/>
  <c r="M2398" i="1"/>
  <c r="L2399" i="1"/>
  <c r="M2399" i="1"/>
  <c r="L2400" i="1"/>
  <c r="M2400" i="1"/>
  <c r="L2401" i="1"/>
  <c r="M2401" i="1"/>
  <c r="L2402" i="1"/>
  <c r="M2402" i="1"/>
  <c r="L2403" i="1"/>
  <c r="M2403" i="1"/>
  <c r="L2404" i="1"/>
  <c r="M2404" i="1"/>
  <c r="L2405" i="1"/>
  <c r="M2405" i="1"/>
  <c r="L2406" i="1"/>
  <c r="M2406" i="1"/>
  <c r="L2407" i="1"/>
  <c r="M2407" i="1"/>
  <c r="L2408" i="1"/>
  <c r="M2408" i="1"/>
  <c r="L2409" i="1"/>
  <c r="M2409" i="1"/>
  <c r="L2410" i="1"/>
  <c r="M2410" i="1"/>
  <c r="L2411" i="1"/>
  <c r="M2411" i="1"/>
  <c r="L2412" i="1"/>
  <c r="M2412" i="1"/>
  <c r="L2413" i="1"/>
  <c r="M2413" i="1"/>
  <c r="L2414" i="1"/>
  <c r="M2414" i="1"/>
  <c r="L2415" i="1"/>
  <c r="M2415" i="1"/>
  <c r="L2416" i="1"/>
  <c r="M2416" i="1"/>
  <c r="L2417" i="1"/>
  <c r="M2417" i="1"/>
  <c r="L2418" i="1"/>
  <c r="M2418" i="1"/>
  <c r="L2419" i="1"/>
  <c r="M2419" i="1"/>
  <c r="L2420" i="1"/>
  <c r="M2420" i="1"/>
  <c r="L2421" i="1"/>
  <c r="M2421" i="1"/>
  <c r="L2422" i="1"/>
  <c r="M2422" i="1"/>
  <c r="L2423" i="1"/>
  <c r="M2423" i="1"/>
  <c r="L2424" i="1"/>
  <c r="M2424" i="1"/>
  <c r="L2425" i="1"/>
  <c r="M2425" i="1"/>
  <c r="L2426" i="1"/>
  <c r="M2426" i="1"/>
  <c r="L2427" i="1"/>
  <c r="M2427" i="1"/>
  <c r="L2428" i="1"/>
  <c r="M2428" i="1"/>
  <c r="L2429" i="1"/>
  <c r="M2429" i="1"/>
  <c r="L2430" i="1"/>
  <c r="M2430" i="1"/>
  <c r="L2431" i="1"/>
  <c r="M2431" i="1"/>
  <c r="L2432" i="1"/>
  <c r="M2432" i="1"/>
  <c r="L2433" i="1"/>
  <c r="M2433" i="1"/>
  <c r="L2434" i="1"/>
  <c r="M2434" i="1"/>
  <c r="L2435" i="1"/>
  <c r="M2435" i="1"/>
  <c r="L2436" i="1"/>
  <c r="M2436" i="1"/>
  <c r="L2437" i="1"/>
  <c r="M2437" i="1"/>
  <c r="L2438" i="1"/>
  <c r="M2438" i="1"/>
  <c r="L2439" i="1"/>
  <c r="M2439" i="1"/>
  <c r="L2440" i="1"/>
  <c r="M2440" i="1"/>
  <c r="L2441" i="1"/>
  <c r="M2441" i="1"/>
  <c r="L2442" i="1"/>
  <c r="M2442" i="1"/>
  <c r="L2443" i="1"/>
  <c r="M2443" i="1"/>
  <c r="L2444" i="1"/>
  <c r="M2444" i="1"/>
  <c r="L2445" i="1"/>
  <c r="M2445" i="1"/>
  <c r="L2446" i="1"/>
  <c r="M2446" i="1"/>
  <c r="L2447" i="1"/>
  <c r="M2447" i="1"/>
  <c r="L2448" i="1"/>
  <c r="M2448" i="1"/>
  <c r="L2449" i="1"/>
  <c r="M2449" i="1"/>
  <c r="L2450" i="1"/>
  <c r="M2450" i="1"/>
  <c r="L2451" i="1"/>
  <c r="M2451" i="1"/>
  <c r="L2452" i="1"/>
  <c r="M2452" i="1"/>
  <c r="L2453" i="1"/>
  <c r="M2453" i="1"/>
  <c r="L2454" i="1"/>
  <c r="M2454" i="1"/>
  <c r="L2455" i="1"/>
  <c r="M2455" i="1"/>
  <c r="L2456" i="1"/>
  <c r="M2456" i="1"/>
  <c r="L2457" i="1"/>
  <c r="M2457" i="1"/>
  <c r="L2458" i="1"/>
  <c r="M2458" i="1"/>
  <c r="L2459" i="1"/>
  <c r="M2459" i="1"/>
  <c r="L2460" i="1"/>
  <c r="M2460" i="1"/>
  <c r="L2461" i="1"/>
  <c r="M2461" i="1"/>
  <c r="L2462" i="1"/>
  <c r="M2462" i="1"/>
  <c r="L2463" i="1"/>
  <c r="M2463" i="1"/>
  <c r="L2464" i="1"/>
  <c r="M2464" i="1"/>
  <c r="L2465" i="1"/>
  <c r="M2465" i="1"/>
  <c r="L2466" i="1"/>
  <c r="M2466" i="1"/>
  <c r="L2467" i="1"/>
  <c r="M2467" i="1"/>
  <c r="L2468" i="1"/>
  <c r="M2468" i="1"/>
  <c r="L2469" i="1"/>
  <c r="M2469" i="1"/>
  <c r="L2470" i="1"/>
  <c r="M2470" i="1"/>
  <c r="L2471" i="1"/>
  <c r="M2471" i="1"/>
  <c r="L2472" i="1"/>
  <c r="M2472" i="1"/>
  <c r="L2473" i="1"/>
  <c r="M2473" i="1"/>
  <c r="L2474" i="1"/>
  <c r="M2474" i="1"/>
  <c r="L2475" i="1"/>
  <c r="M2475" i="1"/>
  <c r="L2476" i="1"/>
  <c r="M2476" i="1"/>
  <c r="L2477" i="1"/>
  <c r="M2477" i="1"/>
  <c r="L2478" i="1"/>
  <c r="M2478" i="1"/>
  <c r="L2479" i="1"/>
  <c r="M2479" i="1"/>
  <c r="L2480" i="1"/>
  <c r="M2480" i="1"/>
  <c r="L2481" i="1"/>
  <c r="M2481" i="1"/>
  <c r="L2482" i="1"/>
  <c r="M2482" i="1"/>
  <c r="L2483" i="1"/>
  <c r="M2483" i="1"/>
  <c r="L2484" i="1"/>
  <c r="M2484" i="1"/>
  <c r="L2485" i="1"/>
  <c r="M2485" i="1"/>
  <c r="L2486" i="1"/>
  <c r="M2486" i="1"/>
  <c r="L2487" i="1"/>
  <c r="M2487" i="1"/>
  <c r="L2488" i="1"/>
  <c r="M2488" i="1"/>
  <c r="L2489" i="1"/>
  <c r="M2489" i="1"/>
  <c r="L2490" i="1"/>
  <c r="M2490" i="1"/>
  <c r="L2491" i="1"/>
  <c r="M2491" i="1"/>
  <c r="L2492" i="1"/>
  <c r="M2492" i="1"/>
  <c r="L2493" i="1"/>
  <c r="M2493" i="1"/>
  <c r="L2494" i="1"/>
  <c r="M2494" i="1"/>
  <c r="L2495" i="1"/>
  <c r="M2495" i="1"/>
  <c r="L2496" i="1"/>
  <c r="M2496" i="1"/>
  <c r="L2497" i="1"/>
  <c r="M2497" i="1"/>
  <c r="L2498" i="1"/>
  <c r="M2498" i="1"/>
  <c r="L2499" i="1"/>
  <c r="M2499" i="1"/>
  <c r="L2500" i="1"/>
  <c r="M2500" i="1"/>
  <c r="L2501" i="1"/>
  <c r="M2501" i="1"/>
  <c r="L2502" i="1"/>
  <c r="M2502" i="1"/>
  <c r="L2503" i="1"/>
  <c r="M2503" i="1"/>
  <c r="L2504" i="1"/>
  <c r="M2504" i="1"/>
  <c r="L2505" i="1"/>
  <c r="M2505" i="1"/>
  <c r="L2506" i="1"/>
  <c r="M2506" i="1"/>
  <c r="L2507" i="1"/>
  <c r="M2507" i="1"/>
  <c r="L2508" i="1"/>
  <c r="M2508" i="1"/>
  <c r="L2509" i="1"/>
  <c r="M2509" i="1"/>
  <c r="L2510" i="1"/>
  <c r="M2510" i="1"/>
  <c r="L2511" i="1"/>
  <c r="M2511" i="1"/>
  <c r="L2512" i="1"/>
  <c r="M2512" i="1"/>
  <c r="L2513" i="1"/>
  <c r="M2513" i="1"/>
  <c r="L2514" i="1"/>
  <c r="M2514" i="1"/>
  <c r="L2515" i="1"/>
  <c r="M2515" i="1"/>
  <c r="L2516" i="1"/>
  <c r="M2516" i="1"/>
  <c r="L2517" i="1"/>
  <c r="M2517" i="1"/>
  <c r="L2518" i="1"/>
  <c r="M2518" i="1"/>
  <c r="L2519" i="1"/>
  <c r="M2519" i="1"/>
  <c r="L2520" i="1"/>
  <c r="M2520" i="1"/>
  <c r="L2521" i="1"/>
  <c r="M2521" i="1"/>
  <c r="L2522" i="1"/>
  <c r="M2522" i="1"/>
  <c r="L2523" i="1"/>
  <c r="M2523" i="1"/>
  <c r="L2524" i="1"/>
  <c r="M2524" i="1"/>
  <c r="L2525" i="1"/>
  <c r="M2525" i="1"/>
  <c r="L2526" i="1"/>
  <c r="M2526" i="1"/>
  <c r="L2527" i="1"/>
  <c r="M2527" i="1"/>
  <c r="L2528" i="1"/>
  <c r="M2528" i="1"/>
  <c r="L2529" i="1"/>
  <c r="M2529" i="1"/>
  <c r="L2530" i="1"/>
  <c r="M2530" i="1"/>
  <c r="L2531" i="1"/>
  <c r="M2531" i="1"/>
  <c r="L2532" i="1"/>
  <c r="M2532" i="1"/>
  <c r="L2533" i="1"/>
  <c r="M2533" i="1"/>
  <c r="L2534" i="1"/>
  <c r="M2534" i="1"/>
  <c r="L2535" i="1"/>
  <c r="M2535" i="1"/>
  <c r="L2536" i="1"/>
  <c r="M2536" i="1"/>
  <c r="L2537" i="1"/>
  <c r="M2537" i="1"/>
  <c r="L2538" i="1"/>
  <c r="M2538" i="1"/>
  <c r="L2539" i="1"/>
  <c r="M2539" i="1"/>
  <c r="L2540" i="1"/>
  <c r="M2540" i="1"/>
  <c r="L2541" i="1"/>
  <c r="M2541" i="1"/>
  <c r="L2542" i="1"/>
  <c r="M2542" i="1"/>
  <c r="L2543" i="1"/>
  <c r="M2543" i="1"/>
  <c r="L2544" i="1"/>
  <c r="M2544" i="1"/>
  <c r="L2545" i="1"/>
  <c r="M2545" i="1"/>
  <c r="L2546" i="1"/>
  <c r="M2546" i="1"/>
  <c r="L2547" i="1"/>
  <c r="M2547" i="1"/>
  <c r="L2548" i="1"/>
  <c r="M2548" i="1"/>
  <c r="L2549" i="1"/>
  <c r="M2549" i="1"/>
  <c r="L2550" i="1"/>
  <c r="M2550" i="1"/>
  <c r="L2551" i="1"/>
  <c r="M2551" i="1"/>
  <c r="L2552" i="1"/>
  <c r="M2552" i="1"/>
  <c r="L2553" i="1"/>
  <c r="M2553" i="1"/>
  <c r="L2554" i="1"/>
  <c r="M2554" i="1"/>
  <c r="L2555" i="1"/>
  <c r="M2555" i="1"/>
  <c r="L2556" i="1"/>
  <c r="M2556" i="1"/>
  <c r="L2557" i="1"/>
  <c r="M2557" i="1"/>
  <c r="L2558" i="1"/>
  <c r="M2558" i="1"/>
  <c r="L2559" i="1"/>
  <c r="M2559" i="1"/>
  <c r="L2560" i="1"/>
  <c r="M2560" i="1"/>
  <c r="L2561" i="1"/>
  <c r="M2561" i="1"/>
  <c r="L2562" i="1"/>
  <c r="M2562" i="1"/>
  <c r="L2563" i="1"/>
  <c r="M2563" i="1"/>
  <c r="L2564" i="1"/>
  <c r="M2564" i="1"/>
  <c r="L2565" i="1"/>
  <c r="M2565" i="1"/>
  <c r="L2566" i="1"/>
  <c r="M2566" i="1"/>
  <c r="L2567" i="1"/>
  <c r="M2567" i="1"/>
  <c r="L2568" i="1"/>
  <c r="M2568" i="1"/>
  <c r="L2569" i="1"/>
  <c r="M2569" i="1"/>
  <c r="L2570" i="1"/>
  <c r="M2570" i="1"/>
  <c r="L2571" i="1"/>
  <c r="M2571" i="1"/>
  <c r="L2572" i="1"/>
  <c r="M2572" i="1"/>
  <c r="L2573" i="1"/>
  <c r="M2573" i="1"/>
  <c r="L2574" i="1"/>
  <c r="M2574" i="1"/>
  <c r="L2575" i="1"/>
  <c r="M2575" i="1"/>
  <c r="L2576" i="1"/>
  <c r="M2576" i="1"/>
  <c r="L2577" i="1"/>
  <c r="M2577" i="1"/>
  <c r="L2578" i="1"/>
  <c r="M2578" i="1"/>
  <c r="L2579" i="1"/>
  <c r="M2579" i="1"/>
  <c r="L2580" i="1"/>
  <c r="M2580" i="1"/>
  <c r="L2581" i="1"/>
  <c r="M2581" i="1"/>
  <c r="L2582" i="1"/>
  <c r="M2582" i="1"/>
  <c r="L2583" i="1"/>
  <c r="M2583" i="1"/>
  <c r="L2584" i="1"/>
  <c r="M2584" i="1"/>
  <c r="L2585" i="1"/>
  <c r="M2585" i="1"/>
  <c r="L2586" i="1"/>
  <c r="M2586" i="1"/>
  <c r="L2587" i="1"/>
  <c r="M2587" i="1"/>
  <c r="L2588" i="1"/>
  <c r="M2588" i="1"/>
  <c r="L2589" i="1"/>
  <c r="M2589" i="1"/>
  <c r="L2590" i="1"/>
  <c r="M2590" i="1"/>
  <c r="L2591" i="1"/>
  <c r="M2591" i="1"/>
  <c r="L2592" i="1"/>
  <c r="M2592" i="1"/>
  <c r="L2593" i="1"/>
  <c r="M2593" i="1"/>
  <c r="L2594" i="1"/>
  <c r="M2594" i="1"/>
  <c r="L2595" i="1"/>
  <c r="M2595" i="1"/>
  <c r="L2596" i="1"/>
  <c r="M2596" i="1"/>
  <c r="L2597" i="1"/>
  <c r="M2597" i="1"/>
  <c r="L2598" i="1"/>
  <c r="M2598" i="1"/>
  <c r="L2599" i="1"/>
  <c r="M2599" i="1"/>
  <c r="L2600" i="1"/>
  <c r="M2600" i="1"/>
  <c r="L2601" i="1"/>
  <c r="M2601" i="1"/>
  <c r="L2602" i="1"/>
  <c r="M2602" i="1"/>
  <c r="L2603" i="1"/>
  <c r="M2603" i="1"/>
  <c r="L2604" i="1"/>
  <c r="M2604" i="1"/>
  <c r="L2605" i="1"/>
  <c r="M2605" i="1"/>
  <c r="L2606" i="1"/>
  <c r="M2606" i="1"/>
  <c r="L2607" i="1"/>
  <c r="M2607" i="1"/>
  <c r="L2608" i="1"/>
  <c r="M2608" i="1"/>
  <c r="L2609" i="1"/>
  <c r="M2609" i="1"/>
  <c r="L2610" i="1"/>
  <c r="M2610" i="1"/>
  <c r="L2611" i="1"/>
  <c r="M2611" i="1"/>
  <c r="L2612" i="1"/>
  <c r="M2612" i="1"/>
  <c r="L2613" i="1"/>
  <c r="M2613" i="1"/>
  <c r="L2614" i="1"/>
  <c r="M2614" i="1"/>
  <c r="L2615" i="1"/>
  <c r="M2615" i="1"/>
  <c r="L2616" i="1"/>
  <c r="M2616" i="1"/>
  <c r="L2617" i="1"/>
  <c r="M2617" i="1"/>
  <c r="L2618" i="1"/>
  <c r="M2618" i="1"/>
  <c r="L2619" i="1"/>
  <c r="M2619" i="1"/>
  <c r="L2620" i="1"/>
  <c r="M2620" i="1"/>
  <c r="L2621" i="1"/>
  <c r="M2621" i="1"/>
  <c r="L2622" i="1"/>
  <c r="M2622" i="1"/>
  <c r="L2623" i="1"/>
  <c r="M2623" i="1"/>
  <c r="L2624" i="1"/>
  <c r="M2624" i="1"/>
  <c r="L2625" i="1"/>
  <c r="M2625" i="1"/>
  <c r="L2626" i="1"/>
  <c r="M2626" i="1"/>
  <c r="L2627" i="1"/>
  <c r="M2627" i="1"/>
  <c r="L2628" i="1"/>
  <c r="M2628" i="1"/>
  <c r="L2629" i="1"/>
  <c r="M2629" i="1"/>
  <c r="L2630" i="1"/>
  <c r="M2630" i="1"/>
  <c r="L2631" i="1"/>
  <c r="M2631" i="1"/>
  <c r="L2632" i="1"/>
  <c r="M2632" i="1"/>
  <c r="L2633" i="1"/>
  <c r="M2633" i="1"/>
  <c r="L2634" i="1"/>
  <c r="M2634" i="1"/>
  <c r="L2635" i="1"/>
  <c r="M2635" i="1"/>
  <c r="L2636" i="1"/>
  <c r="M2636" i="1"/>
  <c r="L2637" i="1"/>
  <c r="M2637" i="1"/>
  <c r="L2638" i="1"/>
  <c r="M2638" i="1"/>
  <c r="L2639" i="1"/>
  <c r="M2639" i="1"/>
  <c r="L2640" i="1"/>
  <c r="M2640" i="1"/>
  <c r="L2641" i="1"/>
  <c r="M2641" i="1"/>
  <c r="L2642" i="1"/>
  <c r="M2642" i="1"/>
  <c r="L2643" i="1"/>
  <c r="M2643" i="1"/>
  <c r="L2644" i="1"/>
  <c r="M2644" i="1"/>
  <c r="L2645" i="1"/>
  <c r="M2645" i="1"/>
  <c r="L2646" i="1"/>
  <c r="M2646" i="1"/>
  <c r="L2647" i="1"/>
  <c r="M2647" i="1"/>
  <c r="L2648" i="1"/>
  <c r="M2648" i="1"/>
  <c r="L2649" i="1"/>
  <c r="M2649" i="1"/>
  <c r="L2650" i="1"/>
  <c r="M2650" i="1"/>
  <c r="L2651" i="1"/>
  <c r="M2651" i="1"/>
  <c r="L2652" i="1"/>
  <c r="M2652" i="1"/>
  <c r="L2653" i="1"/>
  <c r="M2653" i="1"/>
  <c r="L2654" i="1"/>
  <c r="M2654" i="1"/>
  <c r="L2655" i="1"/>
  <c r="M2655" i="1"/>
  <c r="L2656" i="1"/>
  <c r="M2656" i="1"/>
  <c r="L2657" i="1"/>
  <c r="M2657" i="1"/>
  <c r="L2658" i="1"/>
  <c r="M2658" i="1"/>
  <c r="L2659" i="1"/>
  <c r="M2659" i="1"/>
  <c r="L2660" i="1"/>
  <c r="M2660" i="1"/>
  <c r="L2661" i="1"/>
  <c r="M2661" i="1"/>
  <c r="L2662" i="1"/>
  <c r="M2662" i="1"/>
  <c r="L2663" i="1"/>
  <c r="M2663" i="1"/>
  <c r="L2664" i="1"/>
  <c r="M2664" i="1"/>
  <c r="L2665" i="1"/>
  <c r="M2665" i="1"/>
  <c r="L2666" i="1"/>
  <c r="M2666" i="1"/>
  <c r="L2667" i="1"/>
  <c r="M2667" i="1"/>
  <c r="L2668" i="1"/>
  <c r="M2668" i="1"/>
  <c r="L2669" i="1"/>
  <c r="M2669" i="1"/>
  <c r="L2670" i="1"/>
  <c r="M2670" i="1"/>
  <c r="L2671" i="1"/>
  <c r="M2671" i="1"/>
  <c r="L2672" i="1"/>
  <c r="M2672" i="1"/>
  <c r="L2673" i="1"/>
  <c r="M2673" i="1"/>
  <c r="L2674" i="1"/>
  <c r="M2674" i="1"/>
  <c r="L2675" i="1"/>
  <c r="M2675" i="1"/>
  <c r="L2676" i="1"/>
  <c r="M2676" i="1"/>
  <c r="L2677" i="1"/>
  <c r="M2677" i="1"/>
  <c r="L2678" i="1"/>
  <c r="M2678" i="1"/>
  <c r="L2679" i="1"/>
  <c r="M2679" i="1"/>
  <c r="L2680" i="1"/>
  <c r="M2680" i="1"/>
  <c r="L2681" i="1"/>
  <c r="M2681" i="1"/>
  <c r="L2682" i="1"/>
  <c r="M2682" i="1"/>
  <c r="L2683" i="1"/>
  <c r="M2683" i="1"/>
  <c r="L2684" i="1"/>
  <c r="M2684" i="1"/>
  <c r="L2685" i="1"/>
  <c r="M2685" i="1"/>
  <c r="L2686" i="1"/>
  <c r="M2686" i="1"/>
  <c r="L2687" i="1"/>
  <c r="M2687" i="1"/>
  <c r="L2688" i="1"/>
  <c r="M2688" i="1"/>
  <c r="L2689" i="1"/>
  <c r="M2689" i="1"/>
  <c r="L2690" i="1"/>
  <c r="M2690" i="1"/>
  <c r="L2691" i="1"/>
  <c r="M2691" i="1"/>
  <c r="L2692" i="1"/>
  <c r="M2692" i="1"/>
  <c r="L2693" i="1"/>
  <c r="M2693" i="1"/>
  <c r="L2694" i="1"/>
  <c r="M2694" i="1"/>
  <c r="L2695" i="1"/>
  <c r="M2695" i="1"/>
  <c r="L2696" i="1"/>
  <c r="M2696" i="1"/>
  <c r="L2697" i="1"/>
  <c r="M2697" i="1"/>
  <c r="L2698" i="1"/>
  <c r="M2698" i="1"/>
  <c r="L2699" i="1"/>
  <c r="M2699" i="1"/>
  <c r="L2700" i="1"/>
  <c r="M2700" i="1"/>
  <c r="L2701" i="1"/>
  <c r="M2701" i="1"/>
  <c r="L2702" i="1"/>
  <c r="M2702" i="1"/>
  <c r="L2703" i="1"/>
  <c r="M2703" i="1"/>
  <c r="L2704" i="1"/>
  <c r="M2704" i="1"/>
  <c r="L2705" i="1"/>
  <c r="M2705" i="1"/>
  <c r="L2706" i="1"/>
  <c r="M2706" i="1"/>
  <c r="L2707" i="1"/>
  <c r="M2707" i="1"/>
  <c r="L2708" i="1"/>
  <c r="M2708" i="1"/>
  <c r="L2709" i="1"/>
  <c r="M2709" i="1"/>
  <c r="L2710" i="1"/>
  <c r="M2710" i="1"/>
  <c r="L2711" i="1"/>
  <c r="M2711" i="1"/>
  <c r="L2712" i="1"/>
  <c r="M2712" i="1"/>
  <c r="L2713" i="1"/>
  <c r="M2713" i="1"/>
  <c r="L2714" i="1"/>
  <c r="M2714" i="1"/>
  <c r="L2715" i="1"/>
  <c r="M2715" i="1"/>
  <c r="L2716" i="1"/>
  <c r="M2716" i="1"/>
  <c r="L2717" i="1"/>
  <c r="M2717" i="1"/>
  <c r="L2718" i="1"/>
  <c r="M2718" i="1"/>
  <c r="L2719" i="1"/>
  <c r="M2719" i="1"/>
  <c r="L2720" i="1"/>
  <c r="M2720" i="1"/>
  <c r="L2721" i="1"/>
  <c r="M2721" i="1"/>
  <c r="L2722" i="1"/>
  <c r="M2722" i="1"/>
  <c r="L2723" i="1"/>
  <c r="M2723" i="1"/>
  <c r="L2724" i="1"/>
  <c r="M2724" i="1"/>
  <c r="L2725" i="1"/>
  <c r="M2725" i="1"/>
  <c r="L2726" i="1"/>
  <c r="M2726" i="1"/>
  <c r="L2727" i="1"/>
  <c r="M2727" i="1"/>
  <c r="L2728" i="1"/>
  <c r="M2728" i="1"/>
  <c r="L2729" i="1"/>
  <c r="M2729" i="1"/>
  <c r="L2730" i="1"/>
  <c r="M2730" i="1"/>
  <c r="L2731" i="1"/>
  <c r="M2731" i="1"/>
  <c r="L2732" i="1"/>
  <c r="M2732" i="1"/>
  <c r="L2733" i="1"/>
  <c r="M2733" i="1"/>
  <c r="L2734" i="1"/>
  <c r="M2734" i="1"/>
  <c r="L2735" i="1"/>
  <c r="M2735" i="1"/>
  <c r="L2736" i="1"/>
  <c r="M2736" i="1"/>
  <c r="L2737" i="1"/>
  <c r="M2737" i="1"/>
  <c r="L2738" i="1"/>
  <c r="M2738" i="1"/>
  <c r="L2739" i="1"/>
  <c r="M2739" i="1"/>
  <c r="L2740" i="1"/>
  <c r="M2740" i="1"/>
  <c r="L2741" i="1"/>
  <c r="M2741" i="1"/>
  <c r="L2742" i="1"/>
  <c r="M2742" i="1"/>
  <c r="L2743" i="1"/>
  <c r="M2743" i="1"/>
  <c r="L2744" i="1"/>
  <c r="M2744" i="1"/>
  <c r="L2745" i="1"/>
  <c r="M2745" i="1"/>
  <c r="L2746" i="1"/>
  <c r="M2746" i="1"/>
  <c r="L2747" i="1"/>
  <c r="M2747" i="1"/>
  <c r="L2748" i="1"/>
  <c r="M2748" i="1"/>
  <c r="L2749" i="1"/>
  <c r="M2749" i="1"/>
  <c r="L2750" i="1"/>
  <c r="M2750" i="1"/>
  <c r="L2751" i="1"/>
  <c r="M2751" i="1"/>
  <c r="L2752" i="1"/>
  <c r="M2752" i="1"/>
  <c r="L2753" i="1"/>
  <c r="M2753" i="1"/>
  <c r="L2754" i="1"/>
  <c r="M2754" i="1"/>
  <c r="L2755" i="1"/>
  <c r="M2755" i="1"/>
  <c r="L2756" i="1"/>
  <c r="M2756" i="1"/>
  <c r="L2757" i="1"/>
  <c r="M2757" i="1"/>
  <c r="L2758" i="1"/>
  <c r="M2758" i="1"/>
  <c r="L2759" i="1"/>
  <c r="M2759" i="1"/>
  <c r="L2760" i="1"/>
  <c r="M2760" i="1"/>
  <c r="L2761" i="1"/>
  <c r="M2761" i="1"/>
  <c r="L2762" i="1"/>
  <c r="M2762" i="1"/>
  <c r="L2763" i="1"/>
  <c r="M2763" i="1"/>
  <c r="L2764" i="1"/>
  <c r="M2764" i="1"/>
  <c r="L2765" i="1"/>
  <c r="M2765" i="1"/>
  <c r="L2766" i="1"/>
  <c r="M2766" i="1"/>
  <c r="L2767" i="1"/>
  <c r="M2767" i="1"/>
  <c r="L2768" i="1"/>
  <c r="M2768" i="1"/>
  <c r="L2769" i="1"/>
  <c r="M2769" i="1"/>
  <c r="L2770" i="1"/>
  <c r="M2770" i="1"/>
  <c r="L2771" i="1"/>
  <c r="M2771" i="1"/>
  <c r="L2772" i="1"/>
  <c r="M2772" i="1"/>
  <c r="L2773" i="1"/>
  <c r="M2773" i="1"/>
  <c r="L2774" i="1"/>
  <c r="M2774" i="1"/>
  <c r="L2775" i="1"/>
  <c r="M2775" i="1"/>
  <c r="L2776" i="1"/>
  <c r="M2776" i="1"/>
  <c r="L2777" i="1"/>
  <c r="M2777" i="1"/>
  <c r="L2778" i="1"/>
  <c r="M2778" i="1"/>
  <c r="L2779" i="1"/>
  <c r="M2779" i="1"/>
  <c r="L2780" i="1"/>
  <c r="M2780" i="1"/>
  <c r="L2781" i="1"/>
  <c r="M2781" i="1"/>
  <c r="L2782" i="1"/>
  <c r="M2782" i="1"/>
  <c r="L2783" i="1"/>
  <c r="M2783" i="1"/>
  <c r="L2784" i="1"/>
  <c r="M2784" i="1"/>
  <c r="L2785" i="1"/>
  <c r="M2785" i="1"/>
  <c r="L2786" i="1"/>
  <c r="M2786" i="1"/>
  <c r="L2787" i="1"/>
  <c r="M2787" i="1"/>
  <c r="L2788" i="1"/>
  <c r="M2788" i="1"/>
  <c r="L2789" i="1"/>
  <c r="M2789" i="1"/>
  <c r="L2790" i="1"/>
  <c r="M2790" i="1"/>
  <c r="L2791" i="1"/>
  <c r="M2791" i="1"/>
  <c r="L2792" i="1"/>
  <c r="M2792" i="1"/>
  <c r="L2793" i="1"/>
  <c r="M2793" i="1"/>
  <c r="L2794" i="1"/>
  <c r="M2794" i="1"/>
  <c r="L2795" i="1"/>
  <c r="M2795" i="1"/>
  <c r="L2796" i="1"/>
  <c r="M2796" i="1"/>
  <c r="L2797" i="1"/>
  <c r="M2797" i="1"/>
  <c r="L2798" i="1"/>
  <c r="M2798" i="1"/>
  <c r="L2799" i="1"/>
  <c r="M2799" i="1"/>
  <c r="L2800" i="1"/>
  <c r="M2800" i="1"/>
  <c r="L2801" i="1"/>
  <c r="M2801" i="1"/>
  <c r="L2802" i="1"/>
  <c r="M2802" i="1"/>
  <c r="L2803" i="1"/>
  <c r="M2803" i="1"/>
  <c r="L2804" i="1"/>
  <c r="M2804" i="1"/>
  <c r="L2805" i="1"/>
  <c r="M2805" i="1"/>
  <c r="L2806" i="1"/>
  <c r="M2806" i="1"/>
  <c r="L2807" i="1"/>
  <c r="M2807" i="1"/>
  <c r="L2808" i="1"/>
  <c r="M2808" i="1"/>
  <c r="L2809" i="1"/>
  <c r="M2809" i="1"/>
  <c r="L2810" i="1"/>
  <c r="M2810" i="1"/>
  <c r="L2811" i="1"/>
  <c r="M2811" i="1"/>
  <c r="L2812" i="1"/>
  <c r="M2812" i="1"/>
  <c r="L2813" i="1"/>
  <c r="M2813" i="1"/>
  <c r="L2814" i="1"/>
  <c r="M2814" i="1"/>
  <c r="L2815" i="1"/>
  <c r="M2815" i="1"/>
  <c r="L2816" i="1"/>
  <c r="M2816" i="1"/>
  <c r="L2817" i="1"/>
  <c r="M2817" i="1"/>
  <c r="L2818" i="1"/>
  <c r="M2818" i="1"/>
  <c r="L2819" i="1"/>
  <c r="M2819" i="1"/>
  <c r="L2820" i="1"/>
  <c r="M2820" i="1"/>
  <c r="L2821" i="1"/>
  <c r="M2821" i="1"/>
  <c r="L2822" i="1"/>
  <c r="M2822" i="1"/>
  <c r="L2823" i="1"/>
  <c r="M2823" i="1"/>
  <c r="L2824" i="1"/>
  <c r="M2824" i="1"/>
  <c r="L2825" i="1"/>
  <c r="M2825" i="1"/>
  <c r="L2826" i="1"/>
  <c r="M2826" i="1"/>
  <c r="L2827" i="1"/>
  <c r="M2827" i="1"/>
  <c r="L2828" i="1"/>
  <c r="M2828" i="1"/>
  <c r="L2829" i="1"/>
  <c r="M2829" i="1"/>
  <c r="L2830" i="1"/>
  <c r="M2830" i="1"/>
  <c r="L2831" i="1"/>
  <c r="M2831" i="1"/>
  <c r="L2832" i="1"/>
  <c r="M2832" i="1"/>
  <c r="L2833" i="1"/>
  <c r="M2833" i="1"/>
  <c r="L2834" i="1"/>
  <c r="M2834" i="1"/>
  <c r="L2835" i="1"/>
  <c r="M2835" i="1"/>
  <c r="L2836" i="1"/>
  <c r="M2836" i="1"/>
  <c r="L2837" i="1"/>
  <c r="M2837" i="1"/>
  <c r="L2838" i="1"/>
  <c r="M2838" i="1"/>
  <c r="L2839" i="1"/>
  <c r="M2839" i="1"/>
  <c r="L2840" i="1"/>
  <c r="M2840" i="1"/>
  <c r="L2841" i="1"/>
  <c r="M2841" i="1"/>
  <c r="L2842" i="1"/>
  <c r="M2842" i="1"/>
  <c r="L2843" i="1"/>
  <c r="M2843" i="1"/>
  <c r="L2844" i="1"/>
  <c r="M2844" i="1"/>
  <c r="L2845" i="1"/>
  <c r="M2845" i="1"/>
  <c r="L2846" i="1"/>
  <c r="M2846" i="1"/>
  <c r="L2847" i="1"/>
  <c r="M2847" i="1"/>
  <c r="L2848" i="1"/>
  <c r="M2848" i="1"/>
  <c r="L2849" i="1"/>
  <c r="M2849" i="1"/>
  <c r="L2850" i="1"/>
  <c r="M2850" i="1"/>
  <c r="L2851" i="1"/>
  <c r="M2851" i="1"/>
  <c r="L2852" i="1"/>
  <c r="M2852" i="1"/>
  <c r="L2853" i="1"/>
  <c r="M2853" i="1"/>
  <c r="L2854" i="1"/>
  <c r="M2854" i="1"/>
  <c r="L2855" i="1"/>
  <c r="M2855" i="1"/>
  <c r="L2856" i="1"/>
  <c r="M2856" i="1"/>
  <c r="L2857" i="1"/>
  <c r="M2857" i="1"/>
  <c r="L2858" i="1"/>
  <c r="M2858" i="1"/>
  <c r="L2859" i="1"/>
  <c r="M2859" i="1"/>
  <c r="L2860" i="1"/>
  <c r="M2860" i="1"/>
  <c r="L2861" i="1"/>
  <c r="M2861" i="1"/>
  <c r="L2862" i="1"/>
  <c r="M2862" i="1"/>
  <c r="L2863" i="1"/>
  <c r="M2863" i="1"/>
  <c r="L2864" i="1"/>
  <c r="M2864" i="1"/>
  <c r="L2865" i="1"/>
  <c r="M2865" i="1"/>
  <c r="L2866" i="1"/>
  <c r="M2866" i="1"/>
  <c r="L2867" i="1"/>
  <c r="M2867" i="1"/>
  <c r="L2868" i="1"/>
  <c r="M2868" i="1"/>
  <c r="L2869" i="1"/>
  <c r="M2869" i="1"/>
  <c r="L2870" i="1"/>
  <c r="M2870" i="1"/>
  <c r="L2871" i="1"/>
  <c r="M2871" i="1"/>
  <c r="L2872" i="1"/>
  <c r="M2872" i="1"/>
  <c r="L2873" i="1"/>
  <c r="M2873" i="1"/>
  <c r="L2874" i="1"/>
  <c r="M2874" i="1"/>
  <c r="L2875" i="1"/>
  <c r="M2875" i="1"/>
  <c r="L2876" i="1"/>
  <c r="M2876" i="1"/>
  <c r="L2877" i="1"/>
  <c r="M2877" i="1"/>
  <c r="L2878" i="1"/>
  <c r="M2878" i="1"/>
  <c r="L2879" i="1"/>
  <c r="M2879" i="1"/>
  <c r="L2880" i="1"/>
  <c r="M2880" i="1"/>
  <c r="L2881" i="1"/>
  <c r="M2881" i="1"/>
  <c r="L2882" i="1"/>
  <c r="M2882" i="1"/>
  <c r="L2883" i="1"/>
  <c r="M2883" i="1"/>
  <c r="L2884" i="1"/>
  <c r="M2884" i="1"/>
  <c r="L2885" i="1"/>
  <c r="M2885" i="1"/>
  <c r="L2886" i="1"/>
  <c r="M2886" i="1"/>
  <c r="L2887" i="1"/>
  <c r="M2887" i="1"/>
  <c r="L2888" i="1"/>
  <c r="M2888" i="1"/>
  <c r="L2889" i="1"/>
  <c r="M2889" i="1"/>
  <c r="L2890" i="1"/>
  <c r="M2890" i="1"/>
  <c r="L2891" i="1"/>
  <c r="M2891" i="1"/>
  <c r="L2892" i="1"/>
  <c r="M2892" i="1"/>
  <c r="L2893" i="1"/>
  <c r="M2893" i="1"/>
  <c r="L2894" i="1"/>
  <c r="M2894" i="1"/>
  <c r="L2895" i="1"/>
  <c r="M2895" i="1"/>
  <c r="L2896" i="1"/>
  <c r="M2896" i="1"/>
  <c r="L2897" i="1"/>
  <c r="M2897" i="1"/>
  <c r="L2898" i="1"/>
  <c r="M2898" i="1"/>
  <c r="L2899" i="1"/>
  <c r="M2899" i="1"/>
  <c r="L2900" i="1"/>
  <c r="M2900" i="1"/>
  <c r="L2901" i="1"/>
  <c r="M2901" i="1"/>
  <c r="L2902" i="1"/>
  <c r="M2902" i="1"/>
  <c r="L2903" i="1"/>
  <c r="M2903" i="1"/>
  <c r="L2904" i="1"/>
  <c r="M2904" i="1"/>
  <c r="L2905" i="1"/>
  <c r="M2905" i="1"/>
  <c r="L2906" i="1"/>
  <c r="M2906" i="1"/>
  <c r="L2907" i="1"/>
  <c r="M2907" i="1"/>
  <c r="L2908" i="1"/>
  <c r="M2908" i="1"/>
  <c r="L2909" i="1"/>
  <c r="M2909" i="1"/>
  <c r="L2910" i="1"/>
  <c r="M2910" i="1"/>
  <c r="L2911" i="1"/>
  <c r="M2911" i="1"/>
  <c r="L2912" i="1"/>
  <c r="M2912" i="1"/>
  <c r="L2913" i="1"/>
  <c r="M2913" i="1"/>
  <c r="L2914" i="1"/>
  <c r="M2914" i="1"/>
  <c r="L2915" i="1"/>
  <c r="M2915" i="1"/>
  <c r="L2916" i="1"/>
  <c r="M2916" i="1"/>
  <c r="L2917" i="1"/>
  <c r="M2917" i="1"/>
  <c r="L2918" i="1"/>
  <c r="M2918" i="1"/>
  <c r="L2919" i="1"/>
  <c r="M2919" i="1"/>
  <c r="L2920" i="1"/>
  <c r="M2920" i="1"/>
  <c r="L2921" i="1"/>
  <c r="M2921" i="1"/>
  <c r="L2922" i="1"/>
  <c r="M2922" i="1"/>
  <c r="L2923" i="1"/>
  <c r="M2923" i="1"/>
  <c r="L2924" i="1"/>
  <c r="M2924" i="1"/>
  <c r="L2925" i="1"/>
  <c r="M2925" i="1"/>
  <c r="L2926" i="1"/>
  <c r="M2926" i="1"/>
  <c r="L2927" i="1"/>
  <c r="M2927" i="1"/>
  <c r="L2928" i="1"/>
  <c r="M2928" i="1"/>
  <c r="L2929" i="1"/>
  <c r="M2929" i="1"/>
  <c r="L2930" i="1"/>
  <c r="M2930" i="1"/>
  <c r="L2931" i="1"/>
  <c r="M2931" i="1"/>
  <c r="L2932" i="1"/>
  <c r="M2932" i="1"/>
  <c r="L2933" i="1"/>
  <c r="M2933" i="1"/>
  <c r="L2934" i="1"/>
  <c r="M2934" i="1"/>
  <c r="L2935" i="1"/>
  <c r="M2935" i="1"/>
  <c r="L2936" i="1"/>
  <c r="M2936" i="1"/>
  <c r="L2937" i="1"/>
  <c r="M2937" i="1"/>
  <c r="L2938" i="1"/>
  <c r="M2938" i="1"/>
  <c r="L2939" i="1"/>
  <c r="M2939" i="1"/>
  <c r="L2940" i="1"/>
  <c r="M2940" i="1"/>
  <c r="L2941" i="1"/>
  <c r="M2941" i="1"/>
  <c r="L2942" i="1"/>
  <c r="M2942" i="1"/>
  <c r="L2943" i="1"/>
  <c r="M2943" i="1"/>
  <c r="L2944" i="1"/>
  <c r="M2944" i="1"/>
  <c r="L2945" i="1"/>
  <c r="M2945" i="1"/>
  <c r="L2946" i="1"/>
  <c r="M2946" i="1"/>
  <c r="L2947" i="1"/>
  <c r="M2947" i="1"/>
  <c r="L2948" i="1"/>
  <c r="M2948" i="1"/>
  <c r="L2949" i="1"/>
  <c r="M2949" i="1"/>
  <c r="L2950" i="1"/>
  <c r="M2950" i="1"/>
  <c r="L2951" i="1"/>
  <c r="M2951" i="1"/>
  <c r="L2952" i="1"/>
  <c r="M2952" i="1"/>
  <c r="L2953" i="1"/>
  <c r="M2953" i="1"/>
  <c r="L2954" i="1"/>
  <c r="M2954" i="1"/>
  <c r="L2955" i="1"/>
  <c r="M2955" i="1"/>
  <c r="L2956" i="1"/>
  <c r="M2956" i="1"/>
  <c r="L2957" i="1"/>
  <c r="M2957" i="1"/>
  <c r="L2958" i="1"/>
  <c r="M2958" i="1"/>
  <c r="L2959" i="1"/>
  <c r="M2959" i="1"/>
  <c r="L2960" i="1"/>
  <c r="M2960" i="1"/>
  <c r="L2961" i="1"/>
  <c r="M2961" i="1"/>
  <c r="L2962" i="1"/>
  <c r="M2962" i="1"/>
  <c r="L2963" i="1"/>
  <c r="M2963" i="1"/>
  <c r="L2964" i="1"/>
  <c r="M2964" i="1"/>
  <c r="L2965" i="1"/>
  <c r="M2965" i="1"/>
  <c r="L2966" i="1"/>
  <c r="M2966" i="1"/>
  <c r="L2967" i="1"/>
  <c r="M2967" i="1"/>
  <c r="L2968" i="1"/>
  <c r="M2968" i="1"/>
  <c r="L2969" i="1"/>
  <c r="M2969" i="1"/>
  <c r="L2970" i="1"/>
  <c r="M2970" i="1"/>
  <c r="L2971" i="1"/>
  <c r="M2971" i="1"/>
  <c r="L2972" i="1"/>
  <c r="M2972" i="1"/>
  <c r="L2973" i="1"/>
  <c r="M2973" i="1"/>
  <c r="L2974" i="1"/>
  <c r="M2974" i="1"/>
  <c r="L2975" i="1"/>
  <c r="M2975" i="1"/>
  <c r="L2976" i="1"/>
  <c r="M2976" i="1"/>
  <c r="L2977" i="1"/>
  <c r="M2977" i="1"/>
  <c r="L2978" i="1"/>
  <c r="M2978" i="1"/>
  <c r="L2979" i="1"/>
  <c r="M2979" i="1"/>
  <c r="L2980" i="1"/>
  <c r="M2980" i="1"/>
  <c r="L2981" i="1"/>
  <c r="M2981" i="1"/>
  <c r="L2982" i="1"/>
  <c r="M2982" i="1"/>
  <c r="L2983" i="1"/>
  <c r="M2983" i="1"/>
  <c r="L2984" i="1"/>
  <c r="M2984" i="1"/>
  <c r="L2985" i="1"/>
  <c r="M2985" i="1"/>
  <c r="L2986" i="1"/>
  <c r="M2986" i="1"/>
  <c r="L2987" i="1"/>
  <c r="M2987" i="1"/>
  <c r="L2988" i="1"/>
  <c r="M2988" i="1"/>
  <c r="L2989" i="1"/>
  <c r="M2989" i="1"/>
  <c r="L2990" i="1"/>
  <c r="M2990" i="1"/>
  <c r="L2991" i="1"/>
  <c r="M2991" i="1"/>
  <c r="L2992" i="1"/>
  <c r="M2992" i="1"/>
  <c r="L2993" i="1"/>
  <c r="M2993" i="1"/>
  <c r="L2994" i="1"/>
  <c r="M2994" i="1"/>
  <c r="L2995" i="1"/>
  <c r="M2995" i="1"/>
  <c r="L2996" i="1"/>
  <c r="M2996" i="1"/>
  <c r="L2997" i="1"/>
  <c r="M2997" i="1"/>
  <c r="L2998" i="1"/>
  <c r="M2998" i="1"/>
  <c r="L2999" i="1"/>
  <c r="M2999" i="1"/>
  <c r="L3000" i="1"/>
  <c r="M3000" i="1"/>
  <c r="L3001" i="1"/>
  <c r="M3001" i="1"/>
  <c r="L3002" i="1"/>
  <c r="M3002" i="1"/>
  <c r="L3003" i="1"/>
  <c r="M3003" i="1"/>
  <c r="L3004" i="1"/>
  <c r="M3004" i="1"/>
  <c r="L3005" i="1"/>
  <c r="M3005" i="1"/>
  <c r="L3006" i="1"/>
  <c r="M3006" i="1"/>
  <c r="L3007" i="1"/>
  <c r="M3007" i="1"/>
  <c r="L3008" i="1"/>
  <c r="M3008" i="1"/>
  <c r="L3009" i="1"/>
  <c r="M3009" i="1"/>
  <c r="L3010" i="1"/>
  <c r="M3010" i="1"/>
  <c r="L3011" i="1"/>
  <c r="M3011" i="1"/>
  <c r="L3012" i="1"/>
  <c r="M3012" i="1"/>
  <c r="L3013" i="1"/>
  <c r="M3013" i="1"/>
  <c r="L3014" i="1"/>
  <c r="M3014" i="1"/>
  <c r="L3015" i="1"/>
  <c r="M3015" i="1"/>
  <c r="L3016" i="1"/>
  <c r="M3016" i="1"/>
  <c r="L3017" i="1"/>
  <c r="M3017" i="1"/>
  <c r="L3018" i="1"/>
  <c r="M3018" i="1"/>
  <c r="L3019" i="1"/>
  <c r="M3019" i="1"/>
  <c r="L3020" i="1"/>
  <c r="M3020" i="1"/>
  <c r="L3021" i="1"/>
  <c r="M3021" i="1"/>
  <c r="L3022" i="1"/>
  <c r="M3022" i="1"/>
  <c r="L3023" i="1"/>
  <c r="M3023" i="1"/>
  <c r="L3024" i="1"/>
  <c r="M3024" i="1"/>
  <c r="L3025" i="1"/>
  <c r="M3025" i="1"/>
  <c r="L3026" i="1"/>
  <c r="M3026" i="1"/>
  <c r="L3027" i="1"/>
  <c r="M3027" i="1"/>
  <c r="L3028" i="1"/>
  <c r="M3028" i="1"/>
  <c r="L3029" i="1"/>
  <c r="M3029" i="1"/>
  <c r="L3030" i="1"/>
  <c r="M3030" i="1"/>
  <c r="L3031" i="1"/>
  <c r="M3031" i="1"/>
  <c r="L3032" i="1"/>
  <c r="M3032" i="1"/>
  <c r="L3033" i="1"/>
  <c r="M3033" i="1"/>
  <c r="L3034" i="1"/>
  <c r="M3034" i="1"/>
  <c r="L3035" i="1"/>
  <c r="M3035" i="1"/>
  <c r="L3036" i="1"/>
  <c r="M3036" i="1"/>
  <c r="L3037" i="1"/>
  <c r="M3037" i="1"/>
  <c r="L3038" i="1"/>
  <c r="M3038" i="1"/>
  <c r="L3039" i="1"/>
  <c r="M3039" i="1"/>
  <c r="L3040" i="1"/>
  <c r="M3040" i="1"/>
  <c r="L3041" i="1"/>
  <c r="M3041" i="1"/>
  <c r="L3042" i="1"/>
  <c r="M3042" i="1"/>
  <c r="L3043" i="1"/>
  <c r="M3043" i="1"/>
  <c r="L3044" i="1"/>
  <c r="M3044" i="1"/>
  <c r="L3045" i="1"/>
  <c r="M3045" i="1"/>
  <c r="L3046" i="1"/>
  <c r="M3046" i="1"/>
  <c r="L3047" i="1"/>
  <c r="M3047" i="1"/>
  <c r="L3048" i="1"/>
  <c r="M3048" i="1"/>
  <c r="L3049" i="1"/>
  <c r="M3049" i="1"/>
  <c r="L3050" i="1"/>
  <c r="M3050" i="1"/>
  <c r="L3051" i="1"/>
  <c r="M3051" i="1"/>
  <c r="L3052" i="1"/>
  <c r="M3052" i="1"/>
  <c r="L3053" i="1"/>
  <c r="M3053" i="1"/>
  <c r="L3054" i="1"/>
  <c r="M3054" i="1"/>
  <c r="L3055" i="1"/>
  <c r="M3055" i="1"/>
  <c r="L3056" i="1"/>
  <c r="M3056" i="1"/>
  <c r="L3057" i="1"/>
  <c r="M3057" i="1"/>
  <c r="L3058" i="1"/>
  <c r="M3058" i="1"/>
  <c r="L3059" i="1"/>
  <c r="M3059" i="1"/>
  <c r="L3060" i="1"/>
  <c r="M3060" i="1"/>
  <c r="L3061" i="1"/>
  <c r="M3061" i="1"/>
  <c r="L3062" i="1"/>
  <c r="M3062" i="1"/>
  <c r="L3063" i="1"/>
  <c r="M3063" i="1"/>
  <c r="L3064" i="1"/>
  <c r="M3064" i="1"/>
  <c r="L3065" i="1"/>
  <c r="M3065" i="1"/>
  <c r="L3066" i="1"/>
  <c r="M3066" i="1"/>
  <c r="L3067" i="1"/>
  <c r="M3067" i="1"/>
  <c r="L3068" i="1"/>
  <c r="M3068" i="1"/>
  <c r="L3069" i="1"/>
  <c r="M3069" i="1"/>
  <c r="L3070" i="1"/>
  <c r="M3070" i="1"/>
  <c r="L3071" i="1"/>
  <c r="M3071" i="1"/>
  <c r="L3072" i="1"/>
  <c r="M3072" i="1"/>
  <c r="L3073" i="1"/>
  <c r="M3073" i="1"/>
  <c r="L3074" i="1"/>
  <c r="M3074" i="1"/>
  <c r="L3075" i="1"/>
  <c r="M3075" i="1"/>
  <c r="L3076" i="1"/>
  <c r="M3076" i="1"/>
  <c r="L3077" i="1"/>
  <c r="M3077" i="1"/>
  <c r="L3078" i="1"/>
  <c r="M3078" i="1"/>
  <c r="L3079" i="1"/>
  <c r="M3079" i="1"/>
  <c r="L3080" i="1"/>
  <c r="M3080" i="1"/>
  <c r="L3081" i="1"/>
  <c r="M3081" i="1"/>
  <c r="L3082" i="1"/>
  <c r="M3082" i="1"/>
  <c r="L3083" i="1"/>
  <c r="M3083" i="1"/>
  <c r="L3084" i="1"/>
  <c r="M3084" i="1"/>
  <c r="L3085" i="1"/>
  <c r="M3085" i="1"/>
  <c r="L3086" i="1"/>
  <c r="M3086" i="1"/>
  <c r="L3087" i="1"/>
  <c r="M3087" i="1"/>
  <c r="L3088" i="1"/>
  <c r="M3088" i="1"/>
  <c r="L3089" i="1"/>
  <c r="M3089" i="1"/>
  <c r="L3090" i="1"/>
  <c r="M3090" i="1"/>
  <c r="L3091" i="1"/>
  <c r="M3091" i="1"/>
  <c r="L3092" i="1"/>
  <c r="M3092" i="1"/>
  <c r="L3093" i="1"/>
  <c r="M3093" i="1"/>
  <c r="L3094" i="1"/>
  <c r="M3094" i="1"/>
  <c r="L3095" i="1"/>
  <c r="M3095" i="1"/>
  <c r="L3096" i="1"/>
  <c r="M3096" i="1"/>
  <c r="L3097" i="1"/>
  <c r="M3097" i="1"/>
  <c r="L3098" i="1"/>
  <c r="M3098" i="1"/>
  <c r="L3099" i="1"/>
  <c r="M3099" i="1"/>
  <c r="L3100" i="1"/>
  <c r="M3100" i="1"/>
  <c r="L3101" i="1"/>
  <c r="M3101" i="1"/>
  <c r="L3102" i="1"/>
  <c r="M3102" i="1"/>
  <c r="L3103" i="1"/>
  <c r="M3103" i="1"/>
  <c r="L3104" i="1"/>
  <c r="M3104" i="1"/>
  <c r="L3105" i="1"/>
  <c r="M3105" i="1"/>
  <c r="L3106" i="1"/>
  <c r="M3106" i="1"/>
  <c r="L3107" i="1"/>
  <c r="M3107" i="1"/>
  <c r="L3108" i="1"/>
  <c r="M3108" i="1"/>
  <c r="L3109" i="1"/>
  <c r="M3109" i="1"/>
  <c r="L3110" i="1"/>
  <c r="M3110" i="1"/>
  <c r="L3111" i="1"/>
  <c r="M3111" i="1"/>
  <c r="L3112" i="1"/>
  <c r="M3112" i="1"/>
  <c r="L3113" i="1"/>
  <c r="M3113" i="1"/>
  <c r="L3114" i="1"/>
  <c r="M3114" i="1"/>
  <c r="L3115" i="1"/>
  <c r="M3115" i="1"/>
  <c r="L3116" i="1"/>
  <c r="M3116" i="1"/>
  <c r="L3117" i="1"/>
  <c r="M3117" i="1"/>
  <c r="L3118" i="1"/>
  <c r="M3118" i="1"/>
  <c r="L3119" i="1"/>
  <c r="M3119" i="1"/>
  <c r="L3120" i="1"/>
  <c r="M3120" i="1"/>
  <c r="L3121" i="1"/>
  <c r="M3121" i="1"/>
  <c r="L3122" i="1"/>
  <c r="M3122" i="1"/>
  <c r="L3123" i="1"/>
  <c r="M3123" i="1"/>
  <c r="L3124" i="1"/>
  <c r="M3124" i="1"/>
  <c r="L3125" i="1"/>
  <c r="M3125" i="1"/>
  <c r="L3126" i="1"/>
  <c r="M3126" i="1"/>
  <c r="L3127" i="1"/>
  <c r="M3127" i="1"/>
  <c r="L3128" i="1"/>
  <c r="M3128" i="1"/>
  <c r="L3129" i="1"/>
  <c r="M3129" i="1"/>
  <c r="L3130" i="1"/>
  <c r="M3130" i="1"/>
  <c r="L3131" i="1"/>
  <c r="M3131" i="1"/>
  <c r="L3132" i="1"/>
  <c r="M3132" i="1"/>
  <c r="L3133" i="1"/>
  <c r="M3133" i="1"/>
  <c r="L3134" i="1"/>
  <c r="M3134" i="1"/>
  <c r="L3135" i="1"/>
  <c r="M3135" i="1"/>
  <c r="L3136" i="1"/>
  <c r="M3136" i="1"/>
  <c r="L3137" i="1"/>
  <c r="M3137" i="1"/>
  <c r="L3138" i="1"/>
  <c r="M3138" i="1"/>
  <c r="L3139" i="1"/>
  <c r="M3139" i="1"/>
  <c r="L3140" i="1"/>
  <c r="M3140" i="1"/>
  <c r="L3141" i="1"/>
  <c r="M3141" i="1"/>
  <c r="L3142" i="1"/>
  <c r="M3142" i="1"/>
  <c r="L3143" i="1"/>
  <c r="M3143" i="1"/>
  <c r="L3144" i="1"/>
  <c r="M3144" i="1"/>
  <c r="L3145" i="1"/>
  <c r="M3145" i="1"/>
  <c r="L3146" i="1"/>
  <c r="M3146" i="1"/>
  <c r="L3147" i="1"/>
  <c r="M3147" i="1"/>
  <c r="L3148" i="1"/>
  <c r="M3148" i="1"/>
  <c r="L3149" i="1"/>
  <c r="M3149" i="1"/>
  <c r="L3150" i="1"/>
  <c r="M3150" i="1"/>
  <c r="L3151" i="1"/>
  <c r="M3151" i="1"/>
  <c r="L3152" i="1"/>
  <c r="M3152" i="1"/>
  <c r="L3153" i="1"/>
  <c r="M3153" i="1"/>
  <c r="L3154" i="1"/>
  <c r="M3154" i="1"/>
  <c r="L3155" i="1"/>
  <c r="M3155" i="1"/>
  <c r="L3156" i="1"/>
  <c r="M3156" i="1"/>
  <c r="L3157" i="1"/>
  <c r="M3157" i="1"/>
  <c r="L3158" i="1"/>
  <c r="M3158" i="1"/>
  <c r="L3159" i="1"/>
  <c r="M3159" i="1"/>
  <c r="L3160" i="1"/>
  <c r="M3160" i="1"/>
  <c r="L3161" i="1"/>
  <c r="M3161" i="1"/>
  <c r="L3162" i="1"/>
  <c r="M3162" i="1"/>
  <c r="L3163" i="1"/>
  <c r="M3163" i="1"/>
  <c r="L3164" i="1"/>
  <c r="M3164" i="1"/>
  <c r="L3165" i="1"/>
  <c r="M3165" i="1"/>
  <c r="L3166" i="1"/>
  <c r="M3166" i="1"/>
  <c r="L3167" i="1"/>
  <c r="M3167" i="1"/>
  <c r="L3168" i="1"/>
  <c r="M3168" i="1"/>
  <c r="L3169" i="1"/>
  <c r="M3169" i="1"/>
  <c r="L3170" i="1"/>
  <c r="M3170" i="1"/>
  <c r="L3171" i="1"/>
  <c r="M3171" i="1"/>
  <c r="L3172" i="1"/>
  <c r="M3172" i="1"/>
  <c r="L3173" i="1"/>
  <c r="M3173" i="1"/>
  <c r="L3174" i="1"/>
  <c r="M3174" i="1"/>
  <c r="L3175" i="1"/>
  <c r="M3175" i="1"/>
  <c r="L3176" i="1"/>
  <c r="M3176" i="1"/>
  <c r="L3177" i="1"/>
  <c r="M3177" i="1"/>
  <c r="L3178" i="1"/>
  <c r="M3178" i="1"/>
  <c r="L3179" i="1"/>
  <c r="M3179" i="1"/>
  <c r="L3180" i="1"/>
  <c r="M3180" i="1"/>
  <c r="L3181" i="1"/>
  <c r="M3181" i="1"/>
  <c r="L3182" i="1"/>
  <c r="M3182" i="1"/>
  <c r="L3183" i="1"/>
  <c r="M3183" i="1"/>
  <c r="L3184" i="1"/>
  <c r="M3184" i="1"/>
  <c r="L3185" i="1"/>
  <c r="M3185" i="1"/>
  <c r="L3186" i="1"/>
  <c r="M3186" i="1"/>
  <c r="L3187" i="1"/>
  <c r="M3187" i="1"/>
  <c r="L3188" i="1"/>
  <c r="M3188" i="1"/>
  <c r="L3189" i="1"/>
  <c r="M3189" i="1"/>
  <c r="L3190" i="1"/>
  <c r="M3190" i="1"/>
  <c r="L3191" i="1"/>
  <c r="M3191" i="1"/>
  <c r="L3192" i="1"/>
  <c r="M3192" i="1"/>
  <c r="L3193" i="1"/>
  <c r="M3193" i="1"/>
  <c r="L3194" i="1"/>
  <c r="M3194" i="1"/>
  <c r="L3195" i="1"/>
  <c r="M3195" i="1"/>
  <c r="L3196" i="1"/>
  <c r="M3196" i="1"/>
  <c r="L3197" i="1"/>
  <c r="M3197" i="1"/>
  <c r="L3198" i="1"/>
  <c r="M3198" i="1"/>
  <c r="L3199" i="1"/>
  <c r="M3199" i="1"/>
  <c r="L3200" i="1"/>
  <c r="M3200" i="1"/>
  <c r="L3201" i="1"/>
  <c r="M3201" i="1"/>
  <c r="L3202" i="1"/>
  <c r="M3202" i="1"/>
  <c r="L3203" i="1"/>
  <c r="M3203" i="1"/>
  <c r="L3204" i="1"/>
  <c r="M3204" i="1"/>
  <c r="L3205" i="1"/>
  <c r="M3205" i="1"/>
  <c r="L3206" i="1"/>
  <c r="M3206" i="1"/>
  <c r="L3207" i="1"/>
  <c r="M3207" i="1"/>
  <c r="L3208" i="1"/>
  <c r="M3208" i="1"/>
  <c r="L3209" i="1"/>
  <c r="M3209" i="1"/>
  <c r="L3210" i="1"/>
  <c r="M3210" i="1"/>
  <c r="L3211" i="1"/>
  <c r="M3211" i="1"/>
  <c r="L3212" i="1"/>
  <c r="M3212" i="1"/>
  <c r="L3213" i="1"/>
  <c r="M3213" i="1"/>
  <c r="L3214" i="1"/>
  <c r="M3214" i="1"/>
  <c r="L3215" i="1"/>
  <c r="M3215" i="1"/>
  <c r="L3216" i="1"/>
  <c r="M3216" i="1"/>
  <c r="L3217" i="1"/>
  <c r="M3217" i="1"/>
  <c r="L3218" i="1"/>
  <c r="M3218" i="1"/>
  <c r="L3219" i="1"/>
  <c r="M3219" i="1"/>
  <c r="L3220" i="1"/>
  <c r="M3220" i="1"/>
  <c r="L3221" i="1"/>
  <c r="M3221" i="1"/>
  <c r="L3222" i="1"/>
  <c r="M3222" i="1"/>
  <c r="L3223" i="1"/>
  <c r="M3223" i="1"/>
  <c r="L3224" i="1"/>
  <c r="M3224" i="1"/>
  <c r="L3225" i="1"/>
  <c r="M3225" i="1"/>
  <c r="L3226" i="1"/>
  <c r="M3226" i="1"/>
  <c r="L3227" i="1"/>
  <c r="M3227" i="1"/>
  <c r="L3228" i="1"/>
  <c r="M3228" i="1"/>
  <c r="L3229" i="1"/>
  <c r="M3229" i="1"/>
  <c r="L3230" i="1"/>
  <c r="M3230" i="1"/>
  <c r="L3231" i="1"/>
  <c r="M3231" i="1"/>
  <c r="L3232" i="1"/>
  <c r="M3232" i="1"/>
  <c r="L3233" i="1"/>
  <c r="M3233" i="1"/>
  <c r="L3234" i="1"/>
  <c r="M3234" i="1"/>
  <c r="L3235" i="1"/>
  <c r="M3235" i="1"/>
  <c r="L3236" i="1"/>
  <c r="M3236" i="1"/>
  <c r="L3237" i="1"/>
  <c r="M3237" i="1"/>
  <c r="L3238" i="1"/>
  <c r="M3238" i="1"/>
  <c r="L3239" i="1"/>
  <c r="M3239" i="1"/>
  <c r="L3240" i="1"/>
  <c r="M3240" i="1"/>
  <c r="L3241" i="1"/>
  <c r="M3241" i="1"/>
  <c r="L3242" i="1"/>
  <c r="M3242" i="1"/>
  <c r="L3243" i="1"/>
  <c r="M3243" i="1"/>
  <c r="L3244" i="1"/>
  <c r="M3244" i="1"/>
  <c r="L3245" i="1"/>
  <c r="M3245" i="1"/>
  <c r="L3246" i="1"/>
  <c r="M3246" i="1"/>
  <c r="L3247" i="1"/>
  <c r="M3247" i="1"/>
  <c r="L3248" i="1"/>
  <c r="M3248" i="1"/>
  <c r="L3249" i="1"/>
  <c r="M3249" i="1"/>
  <c r="L3250" i="1"/>
  <c r="M3250" i="1"/>
  <c r="L3251" i="1"/>
  <c r="M3251" i="1"/>
  <c r="L3252" i="1"/>
  <c r="M3252" i="1"/>
  <c r="L3253" i="1"/>
  <c r="M3253" i="1"/>
  <c r="L3254" i="1"/>
  <c r="M3254" i="1"/>
  <c r="L3255" i="1"/>
  <c r="M3255" i="1"/>
  <c r="L3256" i="1"/>
  <c r="M3256" i="1"/>
  <c r="L3257" i="1"/>
  <c r="M3257" i="1"/>
  <c r="L3258" i="1"/>
  <c r="M3258" i="1"/>
  <c r="L3259" i="1"/>
  <c r="M3259" i="1"/>
  <c r="L3260" i="1"/>
  <c r="M3260" i="1"/>
  <c r="L3261" i="1"/>
  <c r="M3261" i="1"/>
  <c r="L3262" i="1"/>
  <c r="M3262" i="1"/>
  <c r="L3263" i="1"/>
  <c r="M3263" i="1"/>
  <c r="L3264" i="1"/>
  <c r="M3264" i="1"/>
  <c r="L3265" i="1"/>
  <c r="M3265" i="1"/>
  <c r="L3266" i="1"/>
  <c r="M3266" i="1"/>
  <c r="L3267" i="1"/>
  <c r="M3267" i="1"/>
  <c r="L3268" i="1"/>
  <c r="M3268" i="1"/>
  <c r="L3269" i="1"/>
  <c r="M3269" i="1"/>
  <c r="L3270" i="1"/>
  <c r="M3270" i="1"/>
  <c r="L3271" i="1"/>
  <c r="M3271" i="1"/>
  <c r="L3272" i="1"/>
  <c r="M3272" i="1"/>
  <c r="L3273" i="1"/>
  <c r="M3273" i="1"/>
  <c r="L3274" i="1"/>
  <c r="M3274" i="1"/>
  <c r="L3275" i="1"/>
  <c r="M3275" i="1"/>
  <c r="L3276" i="1"/>
  <c r="M3276" i="1"/>
  <c r="L3277" i="1"/>
  <c r="M3277" i="1"/>
  <c r="L3278" i="1"/>
  <c r="M3278" i="1"/>
  <c r="L3279" i="1"/>
  <c r="M3279" i="1"/>
  <c r="L3280" i="1"/>
  <c r="M3280" i="1"/>
  <c r="L3281" i="1"/>
  <c r="M3281" i="1"/>
  <c r="L3282" i="1"/>
  <c r="M3282" i="1"/>
  <c r="L3283" i="1"/>
  <c r="M3283" i="1"/>
  <c r="L3284" i="1"/>
  <c r="M3284" i="1"/>
  <c r="L3285" i="1"/>
  <c r="M3285" i="1"/>
  <c r="L3286" i="1"/>
  <c r="M3286" i="1"/>
  <c r="L3287" i="1"/>
  <c r="M3287" i="1"/>
  <c r="L3288" i="1"/>
  <c r="M3288" i="1"/>
  <c r="L3289" i="1"/>
  <c r="M3289" i="1"/>
  <c r="L3290" i="1"/>
  <c r="M3290" i="1"/>
  <c r="L3291" i="1"/>
  <c r="M3291" i="1"/>
  <c r="L3292" i="1"/>
  <c r="M3292" i="1"/>
  <c r="L3293" i="1"/>
  <c r="M3293" i="1"/>
  <c r="L3294" i="1"/>
  <c r="M3294" i="1"/>
  <c r="L3295" i="1"/>
  <c r="M3295" i="1"/>
  <c r="L3296" i="1"/>
  <c r="M3296" i="1"/>
  <c r="L3297" i="1"/>
  <c r="M3297" i="1"/>
  <c r="L3298" i="1"/>
  <c r="M3298" i="1"/>
  <c r="L3299" i="1"/>
  <c r="M3299" i="1"/>
  <c r="L3300" i="1"/>
  <c r="M3300" i="1"/>
  <c r="L3301" i="1"/>
  <c r="M3301" i="1"/>
  <c r="L3302" i="1"/>
  <c r="M3302" i="1"/>
  <c r="L3303" i="1"/>
  <c r="M3303" i="1"/>
  <c r="L3304" i="1"/>
  <c r="M3304" i="1"/>
  <c r="L3305" i="1"/>
  <c r="M3305" i="1"/>
  <c r="L3306" i="1"/>
  <c r="M3306" i="1"/>
  <c r="L3307" i="1"/>
  <c r="M3307" i="1"/>
  <c r="L3308" i="1"/>
  <c r="M3308" i="1"/>
  <c r="L3309" i="1"/>
  <c r="M3309" i="1"/>
  <c r="L3310" i="1"/>
  <c r="M3310" i="1"/>
  <c r="L3311" i="1"/>
  <c r="M3311" i="1"/>
  <c r="L3312" i="1"/>
  <c r="M3312" i="1"/>
  <c r="L3313" i="1"/>
  <c r="M3313" i="1"/>
  <c r="L3314" i="1"/>
  <c r="M3314" i="1"/>
  <c r="L3315" i="1"/>
  <c r="M3315" i="1"/>
  <c r="L3316" i="1"/>
  <c r="M3316" i="1"/>
  <c r="L3317" i="1"/>
  <c r="M3317" i="1"/>
  <c r="L3318" i="1"/>
  <c r="M3318" i="1"/>
  <c r="L3319" i="1"/>
  <c r="M3319" i="1"/>
  <c r="L3320" i="1"/>
  <c r="M3320" i="1"/>
  <c r="L3321" i="1"/>
  <c r="M3321" i="1"/>
  <c r="L3322" i="1"/>
  <c r="M3322" i="1"/>
  <c r="L3323" i="1"/>
  <c r="M3323" i="1"/>
  <c r="L3324" i="1"/>
  <c r="M3324" i="1"/>
  <c r="L3325" i="1"/>
  <c r="M3325" i="1"/>
  <c r="L3326" i="1"/>
  <c r="M3326" i="1"/>
  <c r="L3327" i="1"/>
  <c r="M3327" i="1"/>
  <c r="L3328" i="1"/>
  <c r="M3328" i="1"/>
  <c r="L3329" i="1"/>
  <c r="M3329" i="1"/>
  <c r="L3330" i="1"/>
  <c r="M3330" i="1"/>
  <c r="L3331" i="1"/>
  <c r="M3331" i="1"/>
  <c r="L3332" i="1"/>
  <c r="M3332" i="1"/>
  <c r="L3333" i="1"/>
  <c r="M3333" i="1"/>
  <c r="L3334" i="1"/>
  <c r="M3334" i="1"/>
  <c r="L3335" i="1"/>
  <c r="M3335" i="1"/>
  <c r="L3336" i="1"/>
  <c r="M3336" i="1"/>
  <c r="L3337" i="1"/>
  <c r="M3337" i="1"/>
  <c r="L3338" i="1"/>
  <c r="M3338" i="1"/>
  <c r="L3339" i="1"/>
  <c r="M3339" i="1"/>
  <c r="L3340" i="1"/>
  <c r="M3340" i="1"/>
  <c r="L3341" i="1"/>
  <c r="M3341" i="1"/>
  <c r="L3342" i="1"/>
  <c r="M3342" i="1"/>
  <c r="L3343" i="1"/>
  <c r="M3343" i="1"/>
  <c r="L3344" i="1"/>
  <c r="M3344" i="1"/>
  <c r="L3345" i="1"/>
  <c r="M3345" i="1"/>
  <c r="L3346" i="1"/>
  <c r="M3346" i="1"/>
  <c r="L3347" i="1"/>
  <c r="M3347" i="1"/>
  <c r="L3348" i="1"/>
  <c r="M3348" i="1"/>
  <c r="L3349" i="1"/>
  <c r="M3349" i="1"/>
  <c r="L3350" i="1"/>
  <c r="M3350" i="1"/>
  <c r="L3351" i="1"/>
  <c r="M3351" i="1"/>
  <c r="L3352" i="1"/>
  <c r="M3352" i="1"/>
  <c r="L3353" i="1"/>
  <c r="M3353" i="1"/>
  <c r="L3354" i="1"/>
  <c r="M3354" i="1"/>
  <c r="L3355" i="1"/>
  <c r="M3355" i="1"/>
  <c r="L3356" i="1"/>
  <c r="M3356" i="1"/>
  <c r="L3357" i="1"/>
  <c r="M3357" i="1"/>
  <c r="L3358" i="1"/>
  <c r="M3358" i="1"/>
  <c r="L3359" i="1"/>
  <c r="M3359" i="1"/>
  <c r="L3360" i="1"/>
  <c r="M3360" i="1"/>
  <c r="L3361" i="1"/>
  <c r="M3361" i="1"/>
  <c r="L3362" i="1"/>
  <c r="M3362" i="1"/>
  <c r="L3363" i="1"/>
  <c r="M3363" i="1"/>
  <c r="L3364" i="1"/>
  <c r="M3364" i="1"/>
  <c r="L3365" i="1"/>
  <c r="M3365" i="1"/>
  <c r="L3366" i="1"/>
  <c r="M3366" i="1"/>
  <c r="L3367" i="1"/>
  <c r="M3367" i="1"/>
  <c r="L3368" i="1"/>
  <c r="M3368" i="1"/>
  <c r="L3369" i="1"/>
  <c r="M3369" i="1"/>
  <c r="L3370" i="1"/>
  <c r="M3370" i="1"/>
  <c r="L3371" i="1"/>
  <c r="M3371" i="1"/>
  <c r="L3372" i="1"/>
  <c r="M3372" i="1"/>
  <c r="L3373" i="1"/>
  <c r="M3373" i="1"/>
  <c r="L3374" i="1"/>
  <c r="M3374" i="1"/>
  <c r="L3375" i="1"/>
  <c r="M3375" i="1"/>
  <c r="L3376" i="1"/>
  <c r="M3376" i="1"/>
  <c r="L3377" i="1"/>
  <c r="M3377" i="1"/>
  <c r="L3378" i="1"/>
  <c r="M3378" i="1"/>
  <c r="L3379" i="1"/>
  <c r="M3379" i="1"/>
  <c r="L3380" i="1"/>
  <c r="M3380" i="1"/>
  <c r="L3381" i="1"/>
  <c r="M3381" i="1"/>
  <c r="L3382" i="1"/>
  <c r="M3382" i="1"/>
  <c r="L3383" i="1"/>
  <c r="M3383" i="1"/>
  <c r="L3384" i="1"/>
  <c r="M3384" i="1"/>
  <c r="L3385" i="1"/>
  <c r="M3385" i="1"/>
  <c r="L3386" i="1"/>
  <c r="M3386" i="1"/>
  <c r="L3387" i="1"/>
  <c r="M3387" i="1"/>
  <c r="L3388" i="1"/>
  <c r="M3388" i="1"/>
  <c r="L3389" i="1"/>
  <c r="M3389" i="1"/>
  <c r="L3390" i="1"/>
  <c r="M3390" i="1"/>
  <c r="L3391" i="1"/>
  <c r="M3391" i="1"/>
  <c r="L3392" i="1"/>
  <c r="M3392" i="1"/>
  <c r="L3393" i="1"/>
  <c r="M3393" i="1"/>
  <c r="L3394" i="1"/>
  <c r="M3394" i="1"/>
  <c r="L3395" i="1"/>
  <c r="M3395" i="1"/>
  <c r="L3396" i="1"/>
  <c r="M3396" i="1"/>
  <c r="L3397" i="1"/>
  <c r="M3397" i="1"/>
  <c r="L3398" i="1"/>
  <c r="M3398" i="1"/>
  <c r="L3399" i="1"/>
  <c r="M3399" i="1"/>
  <c r="L3400" i="1"/>
  <c r="M3400" i="1"/>
  <c r="L3401" i="1"/>
  <c r="M3401" i="1"/>
  <c r="L3402" i="1"/>
  <c r="M3402" i="1"/>
  <c r="L3403" i="1"/>
  <c r="M3403" i="1"/>
  <c r="L3404" i="1"/>
  <c r="M3404" i="1"/>
  <c r="L3405" i="1"/>
  <c r="M3405" i="1"/>
  <c r="L3406" i="1"/>
  <c r="M3406" i="1"/>
  <c r="L3407" i="1"/>
  <c r="M3407" i="1"/>
  <c r="L3408" i="1"/>
  <c r="M3408" i="1"/>
  <c r="L3409" i="1"/>
  <c r="M3409" i="1"/>
  <c r="L3410" i="1"/>
  <c r="M3410" i="1"/>
  <c r="L3411" i="1"/>
  <c r="M3411" i="1"/>
  <c r="L3412" i="1"/>
  <c r="M3412" i="1"/>
  <c r="L3413" i="1"/>
  <c r="M3413" i="1"/>
  <c r="L3414" i="1"/>
  <c r="M3414" i="1"/>
  <c r="L3415" i="1"/>
  <c r="M3415" i="1"/>
  <c r="L3416" i="1"/>
  <c r="M3416" i="1"/>
  <c r="L3417" i="1"/>
  <c r="M3417" i="1"/>
  <c r="L3418" i="1"/>
  <c r="M3418" i="1"/>
  <c r="L3419" i="1"/>
  <c r="M3419" i="1"/>
  <c r="L3420" i="1"/>
  <c r="M3420" i="1"/>
  <c r="L3421" i="1"/>
  <c r="M3421" i="1"/>
  <c r="L3422" i="1"/>
  <c r="M3422" i="1"/>
  <c r="L3423" i="1"/>
  <c r="M3423" i="1"/>
  <c r="L3424" i="1"/>
  <c r="M3424" i="1"/>
  <c r="L3425" i="1"/>
  <c r="M3425" i="1"/>
  <c r="L3426" i="1"/>
  <c r="M3426" i="1"/>
  <c r="L3427" i="1"/>
  <c r="M3427" i="1"/>
  <c r="L3428" i="1"/>
  <c r="M3428" i="1"/>
  <c r="L3429" i="1"/>
  <c r="M3429" i="1"/>
  <c r="L3430" i="1"/>
  <c r="M3430" i="1"/>
  <c r="L3431" i="1"/>
  <c r="M3431" i="1"/>
  <c r="L3432" i="1"/>
  <c r="M3432" i="1"/>
  <c r="L3433" i="1"/>
  <c r="M3433" i="1"/>
  <c r="L3434" i="1"/>
  <c r="M3434" i="1"/>
  <c r="L3435" i="1"/>
  <c r="M3435" i="1"/>
  <c r="L3436" i="1"/>
  <c r="M3436" i="1"/>
  <c r="L3437" i="1"/>
  <c r="M3437" i="1"/>
  <c r="L3438" i="1"/>
  <c r="M3438" i="1"/>
  <c r="L3439" i="1"/>
  <c r="M3439" i="1"/>
  <c r="L3440" i="1"/>
  <c r="M3440" i="1"/>
  <c r="L3441" i="1"/>
  <c r="M3441" i="1"/>
  <c r="L3442" i="1"/>
  <c r="M3442" i="1"/>
  <c r="L3443" i="1"/>
  <c r="M3443" i="1"/>
  <c r="L3444" i="1"/>
  <c r="M3444" i="1"/>
  <c r="L3445" i="1"/>
  <c r="M3445" i="1"/>
  <c r="L3446" i="1"/>
  <c r="M3446" i="1"/>
  <c r="L3447" i="1"/>
  <c r="M3447" i="1"/>
  <c r="L3448" i="1"/>
  <c r="M3448" i="1"/>
  <c r="L3449" i="1"/>
  <c r="M3449" i="1"/>
  <c r="L3450" i="1"/>
  <c r="M3450" i="1"/>
  <c r="L3451" i="1"/>
  <c r="M3451" i="1"/>
  <c r="L3452" i="1"/>
  <c r="M3452" i="1"/>
  <c r="L3453" i="1"/>
  <c r="M3453" i="1"/>
  <c r="L3454" i="1"/>
  <c r="M3454" i="1"/>
  <c r="L3455" i="1"/>
  <c r="M3455" i="1"/>
  <c r="L3456" i="1"/>
  <c r="M3456" i="1"/>
  <c r="L3457" i="1"/>
  <c r="M3457" i="1"/>
  <c r="L3458" i="1"/>
  <c r="M3458" i="1"/>
  <c r="L3459" i="1"/>
  <c r="M3459" i="1"/>
  <c r="L3460" i="1"/>
  <c r="M3460" i="1"/>
  <c r="L3461" i="1"/>
  <c r="M3461" i="1"/>
  <c r="L3462" i="1"/>
  <c r="M3462" i="1"/>
  <c r="L3463" i="1"/>
  <c r="M3463" i="1"/>
  <c r="L3464" i="1"/>
  <c r="M3464" i="1"/>
  <c r="L3465" i="1"/>
  <c r="M3465" i="1"/>
  <c r="L3466" i="1"/>
  <c r="M3466" i="1"/>
  <c r="L3467" i="1"/>
  <c r="M3467" i="1"/>
  <c r="L3468" i="1"/>
  <c r="M3468" i="1"/>
  <c r="L3469" i="1"/>
  <c r="M3469" i="1"/>
  <c r="L3470" i="1"/>
  <c r="M3470" i="1"/>
  <c r="L3471" i="1"/>
  <c r="M3471" i="1"/>
  <c r="L3472" i="1"/>
  <c r="M3472" i="1"/>
  <c r="L3473" i="1"/>
  <c r="M3473" i="1"/>
  <c r="L3474" i="1"/>
  <c r="M3474" i="1"/>
  <c r="L3475" i="1"/>
  <c r="M3475" i="1"/>
  <c r="L3476" i="1"/>
  <c r="M3476" i="1"/>
  <c r="L3477" i="1"/>
  <c r="M3477" i="1"/>
  <c r="L3478" i="1"/>
  <c r="M3478" i="1"/>
  <c r="L3479" i="1"/>
  <c r="M3479" i="1"/>
  <c r="L3480" i="1"/>
  <c r="M3480" i="1"/>
  <c r="L3481" i="1"/>
  <c r="M3481" i="1"/>
  <c r="L3482" i="1"/>
  <c r="M3482" i="1"/>
  <c r="L3483" i="1"/>
  <c r="M3483" i="1"/>
  <c r="L3484" i="1"/>
  <c r="M3484" i="1"/>
  <c r="L3485" i="1"/>
  <c r="M3485" i="1"/>
  <c r="L3486" i="1"/>
  <c r="M3486" i="1"/>
  <c r="L3487" i="1"/>
  <c r="M3487" i="1"/>
  <c r="L3488" i="1"/>
  <c r="M3488" i="1"/>
  <c r="L3489" i="1"/>
  <c r="M3489" i="1"/>
  <c r="L3490" i="1"/>
  <c r="M3490" i="1"/>
  <c r="L3491" i="1"/>
  <c r="M3491" i="1"/>
  <c r="L3492" i="1"/>
  <c r="M3492" i="1"/>
  <c r="L3493" i="1"/>
  <c r="M3493" i="1"/>
  <c r="L3494" i="1"/>
  <c r="M3494" i="1"/>
  <c r="L3495" i="1"/>
  <c r="M3495" i="1"/>
  <c r="L3496" i="1"/>
  <c r="M3496" i="1"/>
  <c r="L3497" i="1"/>
  <c r="M3497" i="1"/>
  <c r="L3498" i="1"/>
  <c r="M3498" i="1"/>
  <c r="L3499" i="1"/>
  <c r="M3499" i="1"/>
  <c r="L3500" i="1"/>
  <c r="M3500" i="1"/>
  <c r="L3501" i="1"/>
  <c r="M3501" i="1"/>
  <c r="L3502" i="1"/>
  <c r="M3502" i="1"/>
  <c r="L3503" i="1"/>
  <c r="M3503" i="1"/>
  <c r="L3504" i="1"/>
  <c r="M3504" i="1"/>
  <c r="L3505" i="1"/>
  <c r="M3505" i="1"/>
  <c r="L3506" i="1"/>
  <c r="M3506" i="1"/>
  <c r="L3507" i="1"/>
  <c r="M3507" i="1"/>
  <c r="L3508" i="1"/>
  <c r="M3508" i="1"/>
  <c r="L3509" i="1"/>
  <c r="M3509" i="1"/>
  <c r="L3510" i="1"/>
  <c r="M3510" i="1"/>
  <c r="L3511" i="1"/>
  <c r="M3511" i="1"/>
  <c r="L3512" i="1"/>
  <c r="M3512" i="1"/>
  <c r="L3513" i="1"/>
  <c r="M3513" i="1"/>
  <c r="L3514" i="1"/>
  <c r="M3514" i="1"/>
  <c r="L3515" i="1"/>
  <c r="M3515" i="1"/>
  <c r="L3516" i="1"/>
  <c r="M3516" i="1"/>
  <c r="L3517" i="1"/>
  <c r="M3517" i="1"/>
  <c r="L3518" i="1"/>
  <c r="M3518" i="1"/>
  <c r="L3519" i="1"/>
  <c r="M3519" i="1"/>
  <c r="L3520" i="1"/>
  <c r="M3520" i="1"/>
  <c r="L3521" i="1"/>
  <c r="M3521" i="1"/>
  <c r="L3522" i="1"/>
  <c r="M3522" i="1"/>
  <c r="L3523" i="1"/>
  <c r="M3523" i="1"/>
  <c r="L3524" i="1"/>
  <c r="M3524" i="1"/>
  <c r="L3525" i="1"/>
  <c r="M3525" i="1"/>
  <c r="L3526" i="1"/>
  <c r="M3526" i="1"/>
  <c r="L3527" i="1"/>
  <c r="M3527" i="1"/>
  <c r="L3528" i="1"/>
  <c r="M3528" i="1"/>
  <c r="L3529" i="1"/>
  <c r="M3529" i="1"/>
  <c r="L3530" i="1"/>
  <c r="M3530" i="1"/>
  <c r="L3531" i="1"/>
  <c r="M3531" i="1"/>
  <c r="L3532" i="1"/>
  <c r="M3532" i="1"/>
  <c r="L3533" i="1"/>
  <c r="M3533" i="1"/>
  <c r="L3534" i="1"/>
  <c r="M3534" i="1"/>
  <c r="L3535" i="1"/>
  <c r="M3535" i="1"/>
  <c r="L3536" i="1"/>
  <c r="M3536" i="1"/>
  <c r="L3537" i="1"/>
  <c r="M3537" i="1"/>
  <c r="L3538" i="1"/>
  <c r="M3538" i="1"/>
  <c r="L3539" i="1"/>
  <c r="M3539" i="1"/>
  <c r="L3540" i="1"/>
  <c r="M3540" i="1"/>
  <c r="L3541" i="1"/>
  <c r="M3541" i="1"/>
  <c r="L3542" i="1"/>
  <c r="M3542" i="1"/>
  <c r="L3543" i="1"/>
  <c r="M3543" i="1"/>
  <c r="L3544" i="1"/>
  <c r="M3544" i="1"/>
  <c r="L3545" i="1"/>
  <c r="M3545" i="1"/>
  <c r="L3546" i="1"/>
  <c r="M3546" i="1"/>
  <c r="L3547" i="1"/>
  <c r="M3547" i="1"/>
  <c r="L3548" i="1"/>
  <c r="M3548" i="1"/>
  <c r="L3549" i="1"/>
  <c r="M3549" i="1"/>
  <c r="L3550" i="1"/>
  <c r="M3550" i="1"/>
  <c r="L3551" i="1"/>
  <c r="M3551" i="1"/>
  <c r="L3552" i="1"/>
  <c r="M3552" i="1"/>
  <c r="L3553" i="1"/>
  <c r="M3553" i="1"/>
  <c r="L3554" i="1"/>
  <c r="M3554" i="1"/>
  <c r="L3555" i="1"/>
  <c r="M3555" i="1"/>
  <c r="L3556" i="1"/>
  <c r="M3556" i="1"/>
  <c r="L3557" i="1"/>
  <c r="M3557" i="1"/>
  <c r="L3558" i="1"/>
  <c r="M3558" i="1"/>
  <c r="L3559" i="1"/>
  <c r="M3559" i="1"/>
  <c r="L3560" i="1"/>
  <c r="M3560" i="1"/>
  <c r="L3561" i="1"/>
  <c r="M3561" i="1"/>
  <c r="L3562" i="1"/>
  <c r="M3562" i="1"/>
  <c r="L3563" i="1"/>
  <c r="M3563" i="1"/>
  <c r="L3564" i="1"/>
  <c r="M3564" i="1"/>
  <c r="L3565" i="1"/>
  <c r="M3565" i="1"/>
  <c r="L3566" i="1"/>
  <c r="M3566" i="1"/>
  <c r="L3567" i="1"/>
  <c r="M3567" i="1"/>
  <c r="L3568" i="1"/>
  <c r="M3568" i="1"/>
  <c r="L3569" i="1"/>
  <c r="M3569" i="1"/>
  <c r="L3570" i="1"/>
  <c r="M3570" i="1"/>
  <c r="L3571" i="1"/>
  <c r="M3571" i="1"/>
  <c r="L3572" i="1"/>
  <c r="M3572" i="1"/>
  <c r="L3573" i="1"/>
  <c r="M3573" i="1"/>
  <c r="L3574" i="1"/>
  <c r="M3574" i="1"/>
  <c r="L3575" i="1"/>
  <c r="M3575" i="1"/>
  <c r="L3576" i="1"/>
  <c r="M3576" i="1"/>
  <c r="L3577" i="1"/>
  <c r="M3577" i="1"/>
  <c r="L3578" i="1"/>
  <c r="M3578" i="1"/>
  <c r="L3579" i="1"/>
  <c r="M3579" i="1"/>
  <c r="L3580" i="1"/>
  <c r="M3580" i="1"/>
  <c r="L3581" i="1"/>
  <c r="M3581" i="1"/>
  <c r="L3582" i="1"/>
  <c r="M3582" i="1"/>
  <c r="L3583" i="1"/>
  <c r="M3583" i="1"/>
  <c r="L3584" i="1"/>
  <c r="M3584" i="1"/>
  <c r="L3585" i="1"/>
  <c r="M3585" i="1"/>
  <c r="L3586" i="1"/>
  <c r="M3586" i="1"/>
  <c r="L3587" i="1"/>
  <c r="M3587" i="1"/>
  <c r="L3588" i="1"/>
  <c r="M3588" i="1"/>
  <c r="L3589" i="1"/>
  <c r="M3589" i="1"/>
  <c r="L3590" i="1"/>
  <c r="M3590" i="1"/>
  <c r="L3591" i="1"/>
  <c r="M3591" i="1"/>
  <c r="L3592" i="1"/>
  <c r="M3592" i="1"/>
  <c r="L3593" i="1"/>
  <c r="M3593" i="1"/>
  <c r="L3594" i="1"/>
  <c r="M3594" i="1"/>
  <c r="L3595" i="1"/>
  <c r="M3595" i="1"/>
  <c r="L3596" i="1"/>
  <c r="M3596" i="1"/>
  <c r="L3597" i="1"/>
  <c r="M3597" i="1"/>
  <c r="L3598" i="1"/>
  <c r="M3598" i="1"/>
  <c r="L3599" i="1"/>
  <c r="M3599" i="1"/>
  <c r="L3600" i="1"/>
  <c r="M3600" i="1"/>
  <c r="L3601" i="1"/>
  <c r="M3601" i="1"/>
  <c r="L3602" i="1"/>
  <c r="M3602" i="1"/>
  <c r="L3603" i="1"/>
  <c r="M3603" i="1"/>
  <c r="L3604" i="1"/>
  <c r="M3604" i="1"/>
  <c r="L3605" i="1"/>
  <c r="M3605" i="1"/>
  <c r="L3606" i="1"/>
  <c r="M3606" i="1"/>
  <c r="L3607" i="1"/>
  <c r="M3607" i="1"/>
  <c r="L3608" i="1"/>
  <c r="M3608" i="1"/>
  <c r="L3609" i="1"/>
  <c r="M3609" i="1"/>
  <c r="L3610" i="1"/>
  <c r="M3610" i="1"/>
  <c r="L3611" i="1"/>
  <c r="M3611" i="1"/>
  <c r="L3612" i="1"/>
  <c r="M3612" i="1"/>
  <c r="L3613" i="1"/>
  <c r="M3613" i="1"/>
  <c r="L3614" i="1"/>
  <c r="M3614" i="1"/>
  <c r="L3615" i="1"/>
  <c r="M3615" i="1"/>
  <c r="L3616" i="1"/>
  <c r="M3616" i="1"/>
  <c r="L3617" i="1"/>
  <c r="M3617" i="1"/>
  <c r="L3618" i="1"/>
  <c r="M3618" i="1"/>
  <c r="L3619" i="1"/>
  <c r="M3619" i="1"/>
  <c r="L3620" i="1"/>
  <c r="M3620" i="1"/>
  <c r="L3621" i="1"/>
  <c r="M3621" i="1"/>
  <c r="L3622" i="1"/>
  <c r="M3622" i="1"/>
  <c r="L3623" i="1"/>
  <c r="M3623" i="1"/>
  <c r="L3624" i="1"/>
  <c r="M3624" i="1"/>
  <c r="L3625" i="1"/>
  <c r="M3625" i="1"/>
  <c r="L3626" i="1"/>
  <c r="M3626" i="1"/>
  <c r="L3627" i="1"/>
  <c r="M3627" i="1"/>
  <c r="L3628" i="1"/>
  <c r="M3628" i="1"/>
  <c r="L3629" i="1"/>
  <c r="M3629" i="1"/>
  <c r="L3630" i="1"/>
  <c r="M3630" i="1"/>
  <c r="L3631" i="1"/>
  <c r="M3631" i="1"/>
  <c r="L3632" i="1"/>
  <c r="M3632" i="1"/>
  <c r="L3633" i="1"/>
  <c r="M3633" i="1"/>
  <c r="L3634" i="1"/>
  <c r="M3634" i="1"/>
  <c r="L3635" i="1"/>
  <c r="M3635" i="1"/>
  <c r="L3636" i="1"/>
  <c r="M3636" i="1"/>
  <c r="L3637" i="1"/>
  <c r="M3637" i="1"/>
  <c r="L3638" i="1"/>
  <c r="M3638" i="1"/>
  <c r="L3639" i="1"/>
  <c r="M3639" i="1"/>
  <c r="L3640" i="1"/>
  <c r="M3640" i="1"/>
  <c r="L3641" i="1"/>
  <c r="M3641" i="1"/>
  <c r="L3642" i="1"/>
  <c r="M3642" i="1"/>
  <c r="L3643" i="1"/>
  <c r="M3643" i="1"/>
  <c r="L3644" i="1"/>
  <c r="M3644" i="1"/>
  <c r="L3645" i="1"/>
  <c r="M3645" i="1"/>
  <c r="L3646" i="1"/>
  <c r="M3646" i="1"/>
  <c r="L3647" i="1"/>
  <c r="M3647" i="1"/>
  <c r="L3648" i="1"/>
  <c r="M3648" i="1"/>
  <c r="L3649" i="1"/>
  <c r="M3649" i="1"/>
  <c r="L3650" i="1"/>
  <c r="M3650" i="1"/>
  <c r="L3651" i="1"/>
  <c r="M3651" i="1"/>
  <c r="L3652" i="1"/>
  <c r="M3652" i="1"/>
  <c r="L3653" i="1"/>
  <c r="M3653" i="1"/>
  <c r="L3654" i="1"/>
  <c r="M3654" i="1"/>
  <c r="L3655" i="1"/>
  <c r="M3655" i="1"/>
  <c r="L3656" i="1"/>
  <c r="M3656" i="1"/>
  <c r="L3657" i="1"/>
  <c r="M3657" i="1"/>
  <c r="L3658" i="1"/>
  <c r="M3658" i="1"/>
  <c r="L3659" i="1"/>
  <c r="M3659" i="1"/>
  <c r="L3660" i="1"/>
  <c r="M3660" i="1"/>
  <c r="L3661" i="1"/>
  <c r="M3661" i="1"/>
  <c r="L3662" i="1"/>
  <c r="M3662" i="1"/>
  <c r="L3663" i="1"/>
  <c r="M3663" i="1"/>
  <c r="L3664" i="1"/>
  <c r="M3664" i="1"/>
  <c r="L3665" i="1"/>
  <c r="M3665" i="1"/>
  <c r="L3666" i="1"/>
  <c r="M3666" i="1"/>
  <c r="L3667" i="1"/>
  <c r="M3667" i="1"/>
  <c r="L3668" i="1"/>
  <c r="M3668" i="1"/>
  <c r="L3669" i="1"/>
  <c r="M3669" i="1"/>
  <c r="L3670" i="1"/>
  <c r="M3670" i="1"/>
  <c r="L3671" i="1"/>
  <c r="M3671" i="1"/>
  <c r="L3672" i="1"/>
  <c r="M3672" i="1"/>
  <c r="L3673" i="1"/>
  <c r="M3673" i="1"/>
  <c r="L3674" i="1"/>
  <c r="M3674" i="1"/>
  <c r="L3675" i="1"/>
  <c r="M3675" i="1"/>
  <c r="L3676" i="1"/>
  <c r="M3676" i="1"/>
  <c r="L3677" i="1"/>
  <c r="M3677" i="1"/>
  <c r="L3678" i="1"/>
  <c r="M3678" i="1"/>
  <c r="L3679" i="1"/>
  <c r="M3679" i="1"/>
  <c r="L3680" i="1"/>
  <c r="M3680" i="1"/>
  <c r="L3681" i="1"/>
  <c r="M3681" i="1"/>
  <c r="L3682" i="1"/>
  <c r="M3682" i="1"/>
  <c r="L3683" i="1"/>
  <c r="M3683" i="1"/>
  <c r="L3684" i="1"/>
  <c r="M3684" i="1"/>
  <c r="L3685" i="1"/>
  <c r="M3685" i="1"/>
  <c r="L3686" i="1"/>
  <c r="M3686" i="1"/>
  <c r="L3687" i="1"/>
  <c r="M3687" i="1"/>
  <c r="L3688" i="1"/>
  <c r="M3688" i="1"/>
  <c r="L3689" i="1"/>
  <c r="M3689" i="1"/>
  <c r="L3690" i="1"/>
  <c r="M3690" i="1"/>
  <c r="L3691" i="1"/>
  <c r="M3691" i="1"/>
  <c r="L3692" i="1"/>
  <c r="M3692" i="1"/>
  <c r="L3693" i="1"/>
  <c r="M3693" i="1"/>
  <c r="L3694" i="1"/>
  <c r="M3694" i="1"/>
  <c r="L3695" i="1"/>
  <c r="M3695" i="1"/>
  <c r="L3696" i="1"/>
  <c r="M3696" i="1"/>
  <c r="L3697" i="1"/>
  <c r="M3697" i="1"/>
  <c r="L3698" i="1"/>
  <c r="M3698" i="1"/>
  <c r="L3699" i="1"/>
  <c r="M3699" i="1"/>
  <c r="L3700" i="1"/>
  <c r="M3700" i="1"/>
  <c r="L3701" i="1"/>
  <c r="M3701" i="1"/>
  <c r="L3702" i="1"/>
  <c r="M3702" i="1"/>
  <c r="L3703" i="1"/>
  <c r="M3703" i="1"/>
  <c r="L3704" i="1"/>
  <c r="M3704" i="1"/>
  <c r="L3705" i="1"/>
  <c r="M3705" i="1"/>
  <c r="L3706" i="1"/>
  <c r="M3706" i="1"/>
  <c r="L3707" i="1"/>
  <c r="M3707" i="1"/>
  <c r="L3708" i="1"/>
  <c r="M3708" i="1"/>
  <c r="L3709" i="1"/>
  <c r="M3709" i="1"/>
  <c r="L3710" i="1"/>
  <c r="M3710" i="1"/>
  <c r="L3711" i="1"/>
  <c r="M3711" i="1"/>
  <c r="L3712" i="1"/>
  <c r="M3712" i="1"/>
  <c r="L3713" i="1"/>
  <c r="M3713" i="1"/>
  <c r="L3714" i="1"/>
  <c r="M3714" i="1"/>
  <c r="L3715" i="1"/>
  <c r="M3715" i="1"/>
  <c r="L3716" i="1"/>
  <c r="M3716" i="1"/>
  <c r="L3717" i="1"/>
  <c r="M3717" i="1"/>
  <c r="L3718" i="1"/>
  <c r="M3718" i="1"/>
  <c r="L3719" i="1"/>
  <c r="M3719" i="1"/>
  <c r="L3720" i="1"/>
  <c r="M3720" i="1"/>
  <c r="L3721" i="1"/>
  <c r="M3721" i="1"/>
  <c r="L3722" i="1"/>
  <c r="M3722" i="1"/>
  <c r="L3723" i="1"/>
  <c r="M3723" i="1"/>
  <c r="L3724" i="1"/>
  <c r="M3724" i="1"/>
  <c r="L3725" i="1"/>
  <c r="M3725" i="1"/>
  <c r="L3726" i="1"/>
  <c r="M3726" i="1"/>
  <c r="L3727" i="1"/>
  <c r="M3727" i="1"/>
  <c r="L3728" i="1"/>
  <c r="M3728" i="1"/>
  <c r="L3729" i="1"/>
  <c r="M3729" i="1"/>
  <c r="L3730" i="1"/>
  <c r="M3730" i="1"/>
  <c r="L3731" i="1"/>
  <c r="M3731" i="1"/>
  <c r="L3732" i="1"/>
  <c r="M3732" i="1"/>
  <c r="L3733" i="1"/>
  <c r="M3733" i="1"/>
  <c r="L3734" i="1"/>
  <c r="M3734" i="1"/>
  <c r="L3735" i="1"/>
  <c r="M3735" i="1"/>
  <c r="L3736" i="1"/>
  <c r="M3736" i="1"/>
  <c r="L3737" i="1"/>
  <c r="M3737" i="1"/>
  <c r="L3738" i="1"/>
  <c r="M3738" i="1"/>
  <c r="L3739" i="1"/>
  <c r="M3739" i="1"/>
  <c r="L3740" i="1"/>
  <c r="M3740" i="1"/>
  <c r="L3741" i="1"/>
  <c r="M3741" i="1"/>
  <c r="L3742" i="1"/>
  <c r="M3742" i="1"/>
  <c r="L3743" i="1"/>
  <c r="M3743" i="1"/>
  <c r="L3744" i="1"/>
  <c r="M3744" i="1"/>
  <c r="L3745" i="1"/>
  <c r="M3745" i="1"/>
  <c r="L3746" i="1"/>
  <c r="M3746" i="1"/>
  <c r="L3747" i="1"/>
  <c r="M3747" i="1"/>
  <c r="L3748" i="1"/>
  <c r="M3748" i="1"/>
  <c r="L3749" i="1"/>
  <c r="M3749" i="1"/>
  <c r="L3750" i="1"/>
  <c r="M3750" i="1"/>
  <c r="L3751" i="1"/>
  <c r="M3751" i="1"/>
  <c r="L3752" i="1"/>
  <c r="M3752" i="1"/>
  <c r="L3753" i="1"/>
  <c r="M3753" i="1"/>
  <c r="L3754" i="1"/>
  <c r="M3754" i="1"/>
  <c r="L3755" i="1"/>
  <c r="M3755" i="1"/>
  <c r="L3756" i="1"/>
  <c r="M3756" i="1"/>
  <c r="L3757" i="1"/>
  <c r="M3757" i="1"/>
  <c r="L3758" i="1"/>
  <c r="M3758" i="1"/>
  <c r="L3759" i="1"/>
  <c r="M3759" i="1"/>
  <c r="L3760" i="1"/>
  <c r="M3760" i="1"/>
  <c r="L3761" i="1"/>
  <c r="M3761" i="1"/>
  <c r="L3762" i="1"/>
  <c r="M3762" i="1"/>
  <c r="L3763" i="1"/>
  <c r="M3763" i="1"/>
  <c r="L3764" i="1"/>
  <c r="M3764" i="1"/>
  <c r="L3765" i="1"/>
  <c r="M3765" i="1"/>
  <c r="L3766" i="1"/>
  <c r="M3766" i="1"/>
  <c r="L3767" i="1"/>
  <c r="M3767" i="1"/>
  <c r="L3768" i="1"/>
  <c r="M3768" i="1"/>
  <c r="L3769" i="1"/>
  <c r="M3769" i="1"/>
  <c r="L3770" i="1"/>
  <c r="M3770" i="1"/>
  <c r="L3771" i="1"/>
  <c r="M3771" i="1"/>
  <c r="L3772" i="1"/>
  <c r="M3772" i="1"/>
  <c r="L3773" i="1"/>
  <c r="M3773" i="1"/>
  <c r="L3774" i="1"/>
  <c r="M3774" i="1"/>
  <c r="L3775" i="1"/>
  <c r="M3775" i="1"/>
  <c r="L3776" i="1"/>
  <c r="M3776" i="1"/>
  <c r="L3777" i="1"/>
  <c r="M3777" i="1"/>
  <c r="L3778" i="1"/>
  <c r="M3778" i="1"/>
  <c r="L3779" i="1"/>
  <c r="M3779" i="1"/>
  <c r="L3780" i="1"/>
  <c r="M3780" i="1"/>
  <c r="L3781" i="1"/>
  <c r="M3781" i="1"/>
  <c r="L3782" i="1"/>
  <c r="M3782" i="1"/>
  <c r="L3783" i="1"/>
  <c r="M3783" i="1"/>
  <c r="L3784" i="1"/>
  <c r="M3784" i="1"/>
  <c r="L3785" i="1"/>
  <c r="M3785" i="1"/>
  <c r="L3786" i="1"/>
  <c r="M3786" i="1"/>
  <c r="L3787" i="1"/>
  <c r="M3787" i="1"/>
  <c r="L3788" i="1"/>
  <c r="M3788" i="1"/>
  <c r="L3789" i="1"/>
  <c r="M3789" i="1"/>
  <c r="L3790" i="1"/>
  <c r="M3790" i="1"/>
  <c r="L3791" i="1"/>
  <c r="M3791" i="1"/>
  <c r="L3792" i="1"/>
  <c r="M3792" i="1"/>
  <c r="L3793" i="1"/>
  <c r="M3793" i="1"/>
  <c r="L3794" i="1"/>
  <c r="M3794" i="1"/>
  <c r="L3795" i="1"/>
  <c r="M3795" i="1"/>
  <c r="L3796" i="1"/>
  <c r="M3796" i="1"/>
  <c r="L3797" i="1"/>
  <c r="M3797" i="1"/>
  <c r="L3798" i="1"/>
  <c r="M3798" i="1"/>
  <c r="L3799" i="1"/>
  <c r="M3799" i="1"/>
  <c r="L3800" i="1"/>
  <c r="M3800" i="1"/>
  <c r="L3801" i="1"/>
  <c r="M3801" i="1"/>
  <c r="L3802" i="1"/>
  <c r="M3802" i="1"/>
  <c r="L3803" i="1"/>
  <c r="M3803" i="1"/>
  <c r="L3804" i="1"/>
  <c r="M3804" i="1"/>
  <c r="L3805" i="1"/>
  <c r="M3805" i="1"/>
  <c r="L3806" i="1"/>
  <c r="M3806" i="1"/>
  <c r="L3807" i="1"/>
  <c r="M3807" i="1"/>
  <c r="L3808" i="1"/>
  <c r="M3808" i="1"/>
  <c r="L3809" i="1"/>
  <c r="M3809" i="1"/>
  <c r="L3810" i="1"/>
  <c r="M3810" i="1"/>
  <c r="L3811" i="1"/>
  <c r="M3811" i="1"/>
  <c r="L3812" i="1"/>
  <c r="M3812" i="1"/>
  <c r="L3813" i="1"/>
  <c r="M3813" i="1"/>
  <c r="L3814" i="1"/>
  <c r="M3814" i="1"/>
  <c r="L3815" i="1"/>
  <c r="M3815" i="1"/>
  <c r="L3816" i="1"/>
  <c r="M3816" i="1"/>
  <c r="L3817" i="1"/>
  <c r="M3817" i="1"/>
  <c r="L3818" i="1"/>
  <c r="M3818" i="1"/>
  <c r="L3819" i="1"/>
  <c r="M3819" i="1"/>
  <c r="L3820" i="1"/>
  <c r="M3820" i="1"/>
  <c r="L3821" i="1"/>
  <c r="M3821" i="1"/>
  <c r="L3822" i="1"/>
  <c r="M3822" i="1"/>
  <c r="L3823" i="1"/>
  <c r="M3823" i="1"/>
  <c r="L3824" i="1"/>
  <c r="M3824" i="1"/>
  <c r="L3825" i="1"/>
  <c r="M3825" i="1"/>
  <c r="L3826" i="1"/>
  <c r="M3826" i="1"/>
  <c r="L3827" i="1"/>
  <c r="M3827" i="1"/>
  <c r="L3828" i="1"/>
  <c r="M3828" i="1"/>
  <c r="L3829" i="1"/>
  <c r="M3829" i="1"/>
  <c r="L3830" i="1"/>
  <c r="M3830" i="1"/>
  <c r="L3831" i="1"/>
  <c r="M3831" i="1"/>
  <c r="L3832" i="1"/>
  <c r="M3832" i="1"/>
  <c r="L3833" i="1"/>
  <c r="M3833" i="1"/>
  <c r="L3834" i="1"/>
  <c r="M3834" i="1"/>
  <c r="L3835" i="1"/>
  <c r="M3835" i="1"/>
  <c r="L3836" i="1"/>
  <c r="M3836" i="1"/>
  <c r="L3837" i="1"/>
  <c r="M3837" i="1"/>
  <c r="L3838" i="1"/>
  <c r="M3838" i="1"/>
  <c r="L3839" i="1"/>
  <c r="M3839" i="1"/>
  <c r="L3840" i="1"/>
  <c r="M3840" i="1"/>
  <c r="L3841" i="1"/>
  <c r="M3841" i="1"/>
  <c r="L3842" i="1"/>
  <c r="M3842" i="1"/>
  <c r="L3843" i="1"/>
  <c r="M3843" i="1"/>
  <c r="L3844" i="1"/>
  <c r="M3844" i="1"/>
  <c r="L3845" i="1"/>
  <c r="M3845" i="1"/>
  <c r="L3846" i="1"/>
  <c r="M3846" i="1"/>
  <c r="L3847" i="1"/>
  <c r="M3847" i="1"/>
  <c r="L3848" i="1"/>
  <c r="M3848" i="1"/>
  <c r="L3849" i="1"/>
  <c r="M3849" i="1"/>
  <c r="L3850" i="1"/>
  <c r="M3850" i="1"/>
  <c r="L3851" i="1"/>
  <c r="M3851" i="1"/>
  <c r="L3852" i="1"/>
  <c r="M3852" i="1"/>
  <c r="L3853" i="1"/>
  <c r="M3853" i="1"/>
  <c r="L3854" i="1"/>
  <c r="M3854" i="1"/>
  <c r="L3855" i="1"/>
  <c r="M3855" i="1"/>
  <c r="L3856" i="1"/>
  <c r="M3856" i="1"/>
  <c r="L3857" i="1"/>
  <c r="M3857" i="1"/>
  <c r="L3858" i="1"/>
  <c r="M3858" i="1"/>
  <c r="L3859" i="1"/>
  <c r="M3859" i="1"/>
  <c r="L3860" i="1"/>
  <c r="M3860" i="1"/>
  <c r="L3861" i="1"/>
  <c r="M3861" i="1"/>
  <c r="L3862" i="1"/>
  <c r="M3862" i="1"/>
  <c r="L3863" i="1"/>
  <c r="M3863" i="1"/>
  <c r="L3864" i="1"/>
  <c r="M3864" i="1"/>
  <c r="L3865" i="1"/>
  <c r="M3865" i="1"/>
  <c r="L3866" i="1"/>
  <c r="M3866" i="1"/>
  <c r="L3867" i="1"/>
  <c r="M3867" i="1"/>
  <c r="L3868" i="1"/>
  <c r="M3868" i="1"/>
  <c r="L3869" i="1"/>
  <c r="M3869" i="1"/>
  <c r="L3870" i="1"/>
  <c r="M3870" i="1"/>
  <c r="L3871" i="1"/>
  <c r="M3871" i="1"/>
  <c r="L3872" i="1"/>
  <c r="M3872" i="1"/>
  <c r="L3873" i="1"/>
  <c r="M3873" i="1"/>
  <c r="L3874" i="1"/>
  <c r="M3874" i="1"/>
  <c r="L3875" i="1"/>
  <c r="M3875" i="1"/>
  <c r="L3876" i="1"/>
  <c r="M3876" i="1"/>
  <c r="L3877" i="1"/>
  <c r="M3877" i="1"/>
  <c r="L3878" i="1"/>
  <c r="M3878" i="1"/>
  <c r="L3879" i="1"/>
  <c r="M3879" i="1"/>
  <c r="L3880" i="1"/>
  <c r="M3880" i="1"/>
  <c r="L3881" i="1"/>
  <c r="M3881" i="1"/>
  <c r="L3882" i="1"/>
  <c r="M3882" i="1"/>
  <c r="L3883" i="1"/>
  <c r="M3883" i="1"/>
  <c r="L3884" i="1"/>
  <c r="M3884" i="1"/>
  <c r="L3885" i="1"/>
  <c r="M3885" i="1"/>
  <c r="L3886" i="1"/>
  <c r="M3886" i="1"/>
  <c r="L3887" i="1"/>
  <c r="M3887" i="1"/>
  <c r="L3888" i="1"/>
  <c r="M3888" i="1"/>
  <c r="L3889" i="1"/>
  <c r="M3889" i="1"/>
  <c r="L3890" i="1"/>
  <c r="M3890" i="1"/>
  <c r="L3891" i="1"/>
  <c r="M3891" i="1"/>
  <c r="L3892" i="1"/>
  <c r="M3892" i="1"/>
  <c r="L3893" i="1"/>
  <c r="M3893" i="1"/>
  <c r="L3894" i="1"/>
  <c r="M3894" i="1"/>
  <c r="L3895" i="1"/>
  <c r="M3895" i="1"/>
  <c r="L3896" i="1"/>
  <c r="M3896" i="1"/>
  <c r="L3897" i="1"/>
  <c r="M3897" i="1"/>
  <c r="L3898" i="1"/>
  <c r="M3898" i="1"/>
  <c r="L3899" i="1"/>
  <c r="M3899" i="1"/>
  <c r="L3900" i="1"/>
  <c r="M3900" i="1"/>
  <c r="L3901" i="1"/>
  <c r="M3901" i="1"/>
  <c r="L3902" i="1"/>
  <c r="M3902" i="1"/>
  <c r="L3903" i="1"/>
  <c r="M3903" i="1"/>
  <c r="L3904" i="1"/>
  <c r="M3904" i="1"/>
  <c r="L3905" i="1"/>
  <c r="M3905" i="1"/>
  <c r="L3906" i="1"/>
  <c r="M3906" i="1"/>
  <c r="L3907" i="1"/>
  <c r="M3907" i="1"/>
  <c r="L3908" i="1"/>
  <c r="M3908" i="1"/>
  <c r="L3909" i="1"/>
  <c r="M3909" i="1"/>
  <c r="L3910" i="1"/>
  <c r="M3910" i="1"/>
  <c r="L3911" i="1"/>
  <c r="M3911" i="1"/>
  <c r="L3912" i="1"/>
  <c r="M3912" i="1"/>
  <c r="L3913" i="1"/>
  <c r="M3913" i="1"/>
  <c r="L3914" i="1"/>
  <c r="M3914" i="1"/>
  <c r="L3915" i="1"/>
  <c r="M3915" i="1"/>
  <c r="L3916" i="1"/>
  <c r="M3916" i="1"/>
  <c r="L3917" i="1"/>
  <c r="M3917" i="1"/>
  <c r="L3918" i="1"/>
  <c r="M3918" i="1"/>
  <c r="L3919" i="1"/>
  <c r="M3919" i="1"/>
  <c r="L3920" i="1"/>
  <c r="M3920" i="1"/>
  <c r="L3921" i="1"/>
  <c r="M3921" i="1"/>
  <c r="L3922" i="1"/>
  <c r="M3922" i="1"/>
  <c r="L3923" i="1"/>
  <c r="M3923" i="1"/>
  <c r="L3924" i="1"/>
  <c r="M3924" i="1"/>
  <c r="L3925" i="1"/>
  <c r="M3925" i="1"/>
  <c r="L3926" i="1"/>
  <c r="M3926" i="1"/>
  <c r="L3927" i="1"/>
  <c r="M3927" i="1"/>
  <c r="L3928" i="1"/>
  <c r="M3928" i="1"/>
  <c r="L3929" i="1"/>
  <c r="M3929" i="1"/>
  <c r="L3930" i="1"/>
  <c r="M3930" i="1"/>
  <c r="L3931" i="1"/>
  <c r="M3931" i="1"/>
  <c r="L3932" i="1"/>
  <c r="M3932" i="1"/>
  <c r="L3933" i="1"/>
  <c r="M3933" i="1"/>
  <c r="L3934" i="1"/>
  <c r="M3934" i="1"/>
  <c r="L3935" i="1"/>
  <c r="M3935" i="1"/>
  <c r="L3936" i="1"/>
  <c r="M3936" i="1"/>
  <c r="L3937" i="1"/>
  <c r="M3937" i="1"/>
  <c r="L3938" i="1"/>
  <c r="M3938" i="1"/>
  <c r="L3939" i="1"/>
  <c r="M3939" i="1"/>
  <c r="L3940" i="1"/>
  <c r="M3940" i="1"/>
  <c r="L3941" i="1"/>
  <c r="M3941" i="1"/>
  <c r="L3942" i="1"/>
  <c r="M3942" i="1"/>
  <c r="L3943" i="1"/>
  <c r="M3943" i="1"/>
  <c r="L3944" i="1"/>
  <c r="M3944" i="1"/>
  <c r="L3945" i="1"/>
  <c r="M3945" i="1"/>
  <c r="L3946" i="1"/>
  <c r="M3946" i="1"/>
  <c r="L3947" i="1"/>
  <c r="M3947" i="1"/>
  <c r="L3948" i="1"/>
  <c r="M3948" i="1"/>
  <c r="L3949" i="1"/>
  <c r="M3949" i="1"/>
  <c r="L3950" i="1"/>
  <c r="M3950" i="1"/>
  <c r="L3951" i="1"/>
  <c r="M3951" i="1"/>
  <c r="L3952" i="1"/>
  <c r="M3952" i="1"/>
  <c r="L3953" i="1"/>
  <c r="M3953" i="1"/>
  <c r="L3954" i="1"/>
  <c r="M3954" i="1"/>
  <c r="L3955" i="1"/>
  <c r="M3955" i="1"/>
  <c r="L3956" i="1"/>
  <c r="M3956" i="1"/>
  <c r="L3957" i="1"/>
  <c r="M3957" i="1"/>
  <c r="L3958" i="1"/>
  <c r="M3958" i="1"/>
  <c r="L3959" i="1"/>
  <c r="M3959" i="1"/>
  <c r="L3960" i="1"/>
  <c r="M3960" i="1"/>
  <c r="L3961" i="1"/>
  <c r="M3961" i="1"/>
  <c r="L3962" i="1"/>
  <c r="M3962" i="1"/>
  <c r="L3963" i="1"/>
  <c r="M3963" i="1"/>
  <c r="L3964" i="1"/>
  <c r="M3964" i="1"/>
  <c r="L3965" i="1"/>
  <c r="M3965" i="1"/>
  <c r="L3966" i="1"/>
  <c r="M3966" i="1"/>
  <c r="L3967" i="1"/>
  <c r="M3967" i="1"/>
  <c r="L3968" i="1"/>
  <c r="M3968" i="1"/>
  <c r="L3969" i="1"/>
  <c r="M3969" i="1"/>
  <c r="L3970" i="1"/>
  <c r="M3970" i="1"/>
  <c r="L3971" i="1"/>
  <c r="M3971" i="1"/>
  <c r="L3972" i="1"/>
  <c r="M3972" i="1"/>
  <c r="L3973" i="1"/>
  <c r="M3973" i="1"/>
  <c r="L3974" i="1"/>
  <c r="M3974" i="1"/>
  <c r="L3975" i="1"/>
  <c r="M3975" i="1"/>
  <c r="L3976" i="1"/>
  <c r="M3976" i="1"/>
  <c r="L3977" i="1"/>
  <c r="M3977" i="1"/>
  <c r="L3978" i="1"/>
  <c r="M3978" i="1"/>
  <c r="L3979" i="1"/>
  <c r="M3979" i="1"/>
  <c r="L3980" i="1"/>
  <c r="M3980" i="1"/>
  <c r="L3981" i="1"/>
  <c r="M3981" i="1"/>
  <c r="L3982" i="1"/>
  <c r="M3982" i="1"/>
  <c r="L3983" i="1"/>
  <c r="M3983" i="1"/>
  <c r="L3984" i="1"/>
  <c r="M3984" i="1"/>
  <c r="L3985" i="1"/>
  <c r="M3985" i="1"/>
  <c r="L3986" i="1"/>
  <c r="M3986" i="1"/>
  <c r="L3987" i="1"/>
  <c r="M3987" i="1"/>
  <c r="L3988" i="1"/>
  <c r="M3988" i="1"/>
  <c r="L3989" i="1"/>
  <c r="M3989" i="1"/>
  <c r="L3990" i="1"/>
  <c r="M3990" i="1"/>
  <c r="L3991" i="1"/>
  <c r="M3991" i="1"/>
  <c r="L3992" i="1"/>
  <c r="M3992" i="1"/>
  <c r="L3993" i="1"/>
  <c r="M3993" i="1"/>
  <c r="L3994" i="1"/>
  <c r="M3994" i="1"/>
  <c r="L3995" i="1"/>
  <c r="M3995" i="1"/>
  <c r="L3996" i="1"/>
  <c r="M3996" i="1"/>
  <c r="L3997" i="1"/>
  <c r="M3997" i="1"/>
  <c r="L3998" i="1"/>
  <c r="M3998" i="1"/>
  <c r="L3999" i="1"/>
  <c r="M3999" i="1"/>
  <c r="L4000" i="1"/>
  <c r="M4000" i="1"/>
  <c r="L4001" i="1"/>
  <c r="M4001" i="1"/>
  <c r="L4002" i="1"/>
  <c r="M4002" i="1"/>
  <c r="L4003" i="1"/>
  <c r="M4003" i="1"/>
  <c r="L4004" i="1"/>
  <c r="M4004" i="1"/>
  <c r="L4005" i="1"/>
  <c r="M4005" i="1"/>
  <c r="L4006" i="1"/>
  <c r="M4006" i="1"/>
  <c r="L4007" i="1"/>
  <c r="M4007" i="1"/>
  <c r="L4008" i="1"/>
  <c r="M4008" i="1"/>
  <c r="L4009" i="1"/>
  <c r="M4009" i="1"/>
  <c r="L4010" i="1"/>
  <c r="M4010" i="1"/>
  <c r="L4011" i="1"/>
  <c r="M4011" i="1"/>
  <c r="L4012" i="1"/>
  <c r="M4012" i="1"/>
  <c r="L4013" i="1"/>
  <c r="M4013" i="1"/>
  <c r="L4014" i="1"/>
  <c r="M4014" i="1"/>
  <c r="L4015" i="1"/>
  <c r="M4015" i="1"/>
  <c r="L4016" i="1"/>
  <c r="M4016" i="1"/>
  <c r="L4017" i="1"/>
  <c r="M4017" i="1"/>
  <c r="L4018" i="1"/>
  <c r="M4018" i="1"/>
  <c r="L4019" i="1"/>
  <c r="M4019" i="1"/>
  <c r="L4020" i="1"/>
  <c r="M4020" i="1"/>
  <c r="L4021" i="1"/>
  <c r="M4021" i="1"/>
  <c r="L4022" i="1"/>
  <c r="M4022" i="1"/>
  <c r="L4023" i="1"/>
  <c r="M4023" i="1"/>
  <c r="L4024" i="1"/>
  <c r="M4024" i="1"/>
  <c r="L4025" i="1"/>
  <c r="M4025" i="1"/>
  <c r="L4026" i="1"/>
  <c r="M4026" i="1"/>
  <c r="L4027" i="1"/>
  <c r="M4027" i="1"/>
  <c r="L4028" i="1"/>
  <c r="M4028" i="1"/>
  <c r="L4029" i="1"/>
  <c r="M4029" i="1"/>
  <c r="L4030" i="1"/>
  <c r="M4030" i="1"/>
  <c r="L4031" i="1"/>
  <c r="M4031" i="1"/>
  <c r="L4032" i="1"/>
  <c r="M4032" i="1"/>
  <c r="L4033" i="1"/>
  <c r="M4033" i="1"/>
  <c r="L4034" i="1"/>
  <c r="M4034" i="1"/>
  <c r="L4035" i="1"/>
  <c r="M4035" i="1"/>
  <c r="L4036" i="1"/>
  <c r="M4036" i="1"/>
  <c r="L4037" i="1"/>
  <c r="M4037" i="1"/>
  <c r="L4038" i="1"/>
  <c r="M4038" i="1"/>
  <c r="L4039" i="1"/>
  <c r="M4039" i="1"/>
  <c r="L4040" i="1"/>
  <c r="M4040" i="1"/>
  <c r="L4041" i="1"/>
  <c r="M4041" i="1"/>
  <c r="L4042" i="1"/>
  <c r="M4042" i="1"/>
  <c r="L4043" i="1"/>
  <c r="M4043" i="1"/>
  <c r="L4044" i="1"/>
  <c r="M4044" i="1"/>
  <c r="L4045" i="1"/>
  <c r="M4045" i="1"/>
  <c r="L4046" i="1"/>
  <c r="M4046" i="1"/>
  <c r="L4047" i="1"/>
  <c r="M4047" i="1"/>
  <c r="L4048" i="1"/>
  <c r="M4048" i="1"/>
  <c r="L4049" i="1"/>
  <c r="M4049" i="1"/>
  <c r="L4050" i="1"/>
  <c r="M4050" i="1"/>
  <c r="L4051" i="1"/>
  <c r="M4051" i="1"/>
  <c r="L4052" i="1"/>
  <c r="M4052" i="1"/>
  <c r="L4053" i="1"/>
  <c r="M4053" i="1"/>
  <c r="L4054" i="1"/>
  <c r="M4054" i="1"/>
  <c r="L4055" i="1"/>
  <c r="M4055" i="1"/>
  <c r="L4056" i="1"/>
  <c r="M4056" i="1"/>
  <c r="L4057" i="1"/>
  <c r="M4057" i="1"/>
  <c r="L4058" i="1"/>
  <c r="M4058" i="1"/>
  <c r="L4059" i="1"/>
  <c r="M4059" i="1"/>
  <c r="L4060" i="1"/>
  <c r="M4060" i="1"/>
  <c r="L4061" i="1"/>
  <c r="M4061" i="1"/>
  <c r="L4062" i="1"/>
  <c r="M4062" i="1"/>
  <c r="L4063" i="1"/>
  <c r="M4063" i="1"/>
  <c r="L4064" i="1"/>
  <c r="M4064" i="1"/>
  <c r="L4065" i="1"/>
  <c r="M4065" i="1"/>
  <c r="L4066" i="1"/>
  <c r="M4066" i="1"/>
  <c r="L4067" i="1"/>
  <c r="M4067" i="1"/>
  <c r="L4068" i="1"/>
  <c r="M4068" i="1"/>
  <c r="L4069" i="1"/>
  <c r="M4069" i="1"/>
  <c r="L4070" i="1"/>
  <c r="M4070" i="1"/>
  <c r="L4071" i="1"/>
  <c r="M4071" i="1"/>
  <c r="L4072" i="1"/>
  <c r="M4072" i="1"/>
  <c r="L4073" i="1"/>
  <c r="M4073" i="1"/>
  <c r="L4074" i="1"/>
  <c r="M4074" i="1"/>
  <c r="L4075" i="1"/>
  <c r="M4075" i="1"/>
  <c r="L4076" i="1"/>
  <c r="M4076" i="1"/>
  <c r="L4077" i="1"/>
  <c r="M4077" i="1"/>
  <c r="L4078" i="1"/>
  <c r="M4078" i="1"/>
  <c r="L4079" i="1"/>
  <c r="M4079" i="1"/>
  <c r="L4080" i="1"/>
  <c r="M4080" i="1"/>
  <c r="L4081" i="1"/>
  <c r="M4081" i="1"/>
  <c r="L4082" i="1"/>
  <c r="M4082" i="1"/>
  <c r="L4083" i="1"/>
  <c r="M4083" i="1"/>
  <c r="L4084" i="1"/>
  <c r="M4084" i="1"/>
  <c r="L4085" i="1"/>
  <c r="M4085" i="1"/>
  <c r="L4086" i="1"/>
  <c r="M4086" i="1"/>
  <c r="L4087" i="1"/>
  <c r="M4087" i="1"/>
  <c r="L4088" i="1"/>
  <c r="M4088" i="1"/>
  <c r="L4089" i="1"/>
  <c r="M4089" i="1"/>
  <c r="L4090" i="1"/>
  <c r="M4090" i="1"/>
  <c r="L4091" i="1"/>
  <c r="M4091" i="1"/>
  <c r="L4092" i="1"/>
  <c r="M4092" i="1"/>
  <c r="L4093" i="1"/>
  <c r="M4093" i="1"/>
  <c r="L4094" i="1"/>
  <c r="M4094" i="1"/>
  <c r="L4095" i="1"/>
  <c r="M4095" i="1"/>
  <c r="L4096" i="1"/>
  <c r="M4096" i="1"/>
  <c r="L4097" i="1"/>
  <c r="M4097" i="1"/>
  <c r="L4098" i="1"/>
  <c r="M4098" i="1"/>
  <c r="L4099" i="1"/>
  <c r="M4099" i="1"/>
  <c r="L4100" i="1"/>
  <c r="M4100" i="1"/>
  <c r="L4101" i="1"/>
  <c r="M4101" i="1"/>
  <c r="L4102" i="1"/>
  <c r="M4102" i="1"/>
  <c r="L4103" i="1"/>
  <c r="M4103" i="1"/>
  <c r="L4104" i="1"/>
  <c r="M4104" i="1"/>
  <c r="L4105" i="1"/>
  <c r="M4105" i="1"/>
  <c r="L4106" i="1"/>
  <c r="M4106" i="1"/>
  <c r="L4107" i="1"/>
  <c r="M4107" i="1"/>
  <c r="L4108" i="1"/>
  <c r="M4108" i="1"/>
  <c r="L4109" i="1"/>
  <c r="M4109" i="1"/>
  <c r="L4110" i="1"/>
  <c r="M4110" i="1"/>
  <c r="L4111" i="1"/>
  <c r="M4111" i="1"/>
  <c r="L4112" i="1"/>
  <c r="M4112" i="1"/>
  <c r="L4113" i="1"/>
  <c r="M4113" i="1"/>
  <c r="L4114" i="1"/>
  <c r="M4114" i="1"/>
  <c r="L4115" i="1"/>
  <c r="M4115" i="1"/>
  <c r="L4116" i="1"/>
  <c r="M4116" i="1"/>
  <c r="L4117" i="1"/>
  <c r="M4117" i="1"/>
  <c r="L4118" i="1"/>
  <c r="M4118" i="1"/>
  <c r="L4119" i="1"/>
  <c r="M4119" i="1"/>
  <c r="L4120" i="1"/>
  <c r="M4120" i="1"/>
  <c r="L4121" i="1"/>
  <c r="M4121" i="1"/>
  <c r="L4122" i="1"/>
  <c r="M4122" i="1"/>
  <c r="L4123" i="1"/>
  <c r="M4123" i="1"/>
  <c r="L4124" i="1"/>
  <c r="M4124" i="1"/>
  <c r="L4125" i="1"/>
  <c r="M4125" i="1"/>
  <c r="L4126" i="1"/>
  <c r="M4126" i="1"/>
  <c r="L4127" i="1"/>
  <c r="M4127" i="1"/>
  <c r="L4128" i="1"/>
  <c r="M4128" i="1"/>
  <c r="L4129" i="1"/>
  <c r="M4129" i="1"/>
  <c r="L4130" i="1"/>
  <c r="M4130" i="1"/>
  <c r="L4131" i="1"/>
  <c r="M4131" i="1"/>
  <c r="L4132" i="1"/>
  <c r="M4132" i="1"/>
  <c r="L4133" i="1"/>
  <c r="M4133" i="1"/>
  <c r="L4134" i="1"/>
  <c r="M4134" i="1"/>
  <c r="L4135" i="1"/>
  <c r="M4135" i="1"/>
  <c r="L4136" i="1"/>
  <c r="M4136" i="1"/>
  <c r="L4137" i="1"/>
  <c r="M4137" i="1"/>
  <c r="L4138" i="1"/>
  <c r="M4138" i="1"/>
  <c r="L4139" i="1"/>
  <c r="M4139" i="1"/>
  <c r="L4140" i="1"/>
  <c r="M4140" i="1"/>
  <c r="L4141" i="1"/>
  <c r="M4141" i="1"/>
  <c r="L4142" i="1"/>
  <c r="M4142" i="1"/>
  <c r="L4143" i="1"/>
  <c r="M4143" i="1"/>
  <c r="L4144" i="1"/>
  <c r="M4144" i="1"/>
  <c r="L4145" i="1"/>
  <c r="M4145" i="1"/>
  <c r="L4146" i="1"/>
  <c r="M4146" i="1"/>
  <c r="L4147" i="1"/>
  <c r="M4147" i="1"/>
  <c r="L4148" i="1"/>
  <c r="M4148" i="1"/>
  <c r="L4149" i="1"/>
  <c r="M4149" i="1"/>
  <c r="L4150" i="1"/>
  <c r="M4150" i="1"/>
  <c r="L4151" i="1"/>
  <c r="M4151" i="1"/>
  <c r="L4152" i="1"/>
  <c r="M4152" i="1"/>
  <c r="L4153" i="1"/>
  <c r="M4153" i="1"/>
  <c r="L4154" i="1"/>
  <c r="M4154" i="1"/>
  <c r="L4155" i="1"/>
  <c r="M4155" i="1"/>
  <c r="L4156" i="1"/>
  <c r="M4156" i="1"/>
  <c r="L4157" i="1"/>
  <c r="M4157" i="1"/>
  <c r="L4158" i="1"/>
  <c r="M4158" i="1"/>
  <c r="L4159" i="1"/>
  <c r="M4159" i="1"/>
  <c r="L4160" i="1"/>
  <c r="M4160" i="1"/>
  <c r="L4161" i="1"/>
  <c r="M4161" i="1"/>
  <c r="L4162" i="1"/>
  <c r="M4162" i="1"/>
  <c r="L4163" i="1"/>
  <c r="M4163" i="1"/>
  <c r="L4164" i="1"/>
  <c r="M4164" i="1"/>
  <c r="L4165" i="1"/>
  <c r="M4165" i="1"/>
  <c r="L4166" i="1"/>
  <c r="M4166" i="1"/>
  <c r="L4167" i="1"/>
  <c r="M4167" i="1"/>
  <c r="L4168" i="1"/>
  <c r="M4168" i="1"/>
  <c r="L4169" i="1"/>
  <c r="M4169" i="1"/>
  <c r="L4170" i="1"/>
  <c r="M4170" i="1"/>
  <c r="L4171" i="1"/>
  <c r="M4171" i="1"/>
  <c r="L4172" i="1"/>
  <c r="M4172" i="1"/>
  <c r="L4173" i="1"/>
  <c r="M4173" i="1"/>
  <c r="L4174" i="1"/>
  <c r="M4174" i="1"/>
  <c r="L4175" i="1"/>
  <c r="M4175" i="1"/>
  <c r="L4176" i="1"/>
  <c r="M4176" i="1"/>
  <c r="L4177" i="1"/>
  <c r="M4177" i="1"/>
  <c r="L4178" i="1"/>
  <c r="M4178" i="1"/>
  <c r="L4179" i="1"/>
  <c r="M4179" i="1"/>
  <c r="L4180" i="1"/>
  <c r="M4180" i="1"/>
  <c r="L4181" i="1"/>
  <c r="M4181" i="1"/>
  <c r="L4182" i="1"/>
  <c r="M4182" i="1"/>
  <c r="L4183" i="1"/>
  <c r="M4183" i="1"/>
  <c r="L4184" i="1"/>
  <c r="M4184" i="1"/>
  <c r="L4185" i="1"/>
  <c r="M4185" i="1"/>
  <c r="L4186" i="1"/>
  <c r="M4186" i="1"/>
  <c r="L4187" i="1"/>
  <c r="M4187" i="1"/>
  <c r="L4188" i="1"/>
  <c r="M4188" i="1"/>
  <c r="L4189" i="1"/>
  <c r="M4189" i="1"/>
  <c r="L4190" i="1"/>
  <c r="M4190" i="1"/>
  <c r="L4191" i="1"/>
  <c r="M4191" i="1"/>
  <c r="L4192" i="1"/>
  <c r="M4192" i="1"/>
  <c r="L4193" i="1"/>
  <c r="M4193" i="1"/>
  <c r="L4194" i="1"/>
  <c r="M4194" i="1"/>
  <c r="L4195" i="1"/>
  <c r="M4195" i="1"/>
  <c r="L4196" i="1"/>
  <c r="M4196" i="1"/>
  <c r="L4197" i="1"/>
  <c r="M4197" i="1"/>
  <c r="L4198" i="1"/>
  <c r="M4198" i="1"/>
  <c r="L4199" i="1"/>
  <c r="M4199" i="1"/>
  <c r="L4200" i="1"/>
  <c r="M4200" i="1"/>
  <c r="L4201" i="1"/>
  <c r="M4201" i="1"/>
  <c r="L4202" i="1"/>
  <c r="M4202" i="1"/>
  <c r="L4203" i="1"/>
  <c r="M4203" i="1"/>
  <c r="L4204" i="1"/>
  <c r="M4204" i="1"/>
  <c r="L4205" i="1"/>
  <c r="M4205" i="1"/>
  <c r="L4206" i="1"/>
  <c r="M4206" i="1"/>
  <c r="L4207" i="1"/>
  <c r="M4207" i="1"/>
  <c r="L4208" i="1"/>
  <c r="M4208" i="1"/>
  <c r="L4209" i="1"/>
  <c r="M4209" i="1"/>
  <c r="L4210" i="1"/>
  <c r="M4210" i="1"/>
  <c r="L4211" i="1"/>
  <c r="M4211" i="1"/>
  <c r="L4212" i="1"/>
  <c r="M4212" i="1"/>
  <c r="L4213" i="1"/>
  <c r="M4213" i="1"/>
  <c r="L4214" i="1"/>
  <c r="M4214" i="1"/>
  <c r="L4215" i="1"/>
  <c r="M4215" i="1"/>
  <c r="L4216" i="1"/>
  <c r="M4216" i="1"/>
  <c r="L4217" i="1"/>
  <c r="M4217" i="1"/>
  <c r="L4218" i="1"/>
  <c r="M4218" i="1"/>
  <c r="L4219" i="1"/>
  <c r="M4219" i="1"/>
  <c r="L4220" i="1"/>
  <c r="M4220" i="1"/>
  <c r="L4221" i="1"/>
  <c r="M4221" i="1"/>
  <c r="L4222" i="1"/>
  <c r="M4222" i="1"/>
  <c r="L4223" i="1"/>
  <c r="M4223" i="1"/>
  <c r="L4224" i="1"/>
  <c r="M4224" i="1"/>
  <c r="L4225" i="1"/>
  <c r="M4225" i="1"/>
  <c r="L4226" i="1"/>
  <c r="M4226" i="1"/>
  <c r="L4227" i="1"/>
  <c r="M4227" i="1"/>
  <c r="L4228" i="1"/>
  <c r="M4228" i="1"/>
  <c r="L4229" i="1"/>
  <c r="M4229" i="1"/>
  <c r="L4230" i="1"/>
  <c r="M4230" i="1"/>
  <c r="L4231" i="1"/>
  <c r="M4231" i="1"/>
  <c r="L4232" i="1"/>
  <c r="M4232" i="1"/>
  <c r="L4233" i="1"/>
  <c r="M4233" i="1"/>
  <c r="L4234" i="1"/>
  <c r="M4234" i="1"/>
  <c r="L4235" i="1"/>
  <c r="M4235" i="1"/>
  <c r="L4236" i="1"/>
  <c r="M4236" i="1"/>
  <c r="L4237" i="1"/>
  <c r="M4237" i="1"/>
  <c r="L4238" i="1"/>
  <c r="M4238" i="1"/>
  <c r="L4239" i="1"/>
  <c r="M4239" i="1"/>
  <c r="L4240" i="1"/>
  <c r="M4240" i="1"/>
  <c r="L4241" i="1"/>
  <c r="M4241" i="1"/>
  <c r="L4242" i="1"/>
  <c r="M4242" i="1"/>
  <c r="L4243" i="1"/>
  <c r="M4243" i="1"/>
  <c r="L4244" i="1"/>
  <c r="M4244" i="1"/>
  <c r="L4245" i="1"/>
  <c r="M4245" i="1"/>
  <c r="L4246" i="1"/>
  <c r="M4246" i="1"/>
  <c r="L4247" i="1"/>
  <c r="M4247" i="1"/>
  <c r="L4248" i="1"/>
  <c r="M4248" i="1"/>
  <c r="L4249" i="1"/>
  <c r="M4249" i="1"/>
  <c r="L4250" i="1"/>
  <c r="M4250" i="1"/>
  <c r="L4251" i="1"/>
  <c r="M4251" i="1"/>
  <c r="L4252" i="1"/>
  <c r="M4252" i="1"/>
  <c r="L4253" i="1"/>
  <c r="M4253" i="1"/>
  <c r="L4254" i="1"/>
  <c r="M4254" i="1"/>
  <c r="L4255" i="1"/>
  <c r="M4255" i="1"/>
  <c r="L4256" i="1"/>
  <c r="M4256" i="1"/>
  <c r="L4257" i="1"/>
  <c r="M4257" i="1"/>
  <c r="L4258" i="1"/>
  <c r="M4258" i="1"/>
  <c r="L4259" i="1"/>
  <c r="M4259" i="1"/>
  <c r="L4260" i="1"/>
  <c r="M4260" i="1"/>
  <c r="L4261" i="1"/>
  <c r="M4261" i="1"/>
  <c r="L4262" i="1"/>
  <c r="M4262" i="1"/>
  <c r="L4263" i="1"/>
  <c r="M4263" i="1"/>
  <c r="L4264" i="1"/>
  <c r="M4264" i="1"/>
  <c r="L4265" i="1"/>
  <c r="M4265" i="1"/>
  <c r="L4266" i="1"/>
  <c r="M4266" i="1"/>
  <c r="L4267" i="1"/>
  <c r="M4267" i="1"/>
  <c r="L4268" i="1"/>
  <c r="M4268" i="1"/>
  <c r="L4269" i="1"/>
  <c r="M4269" i="1"/>
  <c r="L4270" i="1"/>
  <c r="M4270" i="1"/>
  <c r="L4271" i="1"/>
  <c r="M4271" i="1"/>
  <c r="L4272" i="1"/>
  <c r="M4272" i="1"/>
  <c r="L4273" i="1"/>
  <c r="M4273" i="1"/>
  <c r="L4274" i="1"/>
  <c r="M4274" i="1"/>
  <c r="L4275" i="1"/>
  <c r="M4275" i="1"/>
  <c r="L4276" i="1"/>
  <c r="M4276" i="1"/>
  <c r="L4277" i="1"/>
  <c r="M4277" i="1"/>
  <c r="L4278" i="1"/>
  <c r="M4278" i="1"/>
  <c r="L4279" i="1"/>
  <c r="M4279" i="1"/>
  <c r="L4280" i="1"/>
  <c r="M4280" i="1"/>
  <c r="L4281" i="1"/>
  <c r="M4281" i="1"/>
  <c r="L4282" i="1"/>
  <c r="M4282" i="1"/>
  <c r="L4283" i="1"/>
  <c r="M4283" i="1"/>
  <c r="L4284" i="1"/>
  <c r="M4284" i="1"/>
  <c r="L4285" i="1"/>
  <c r="M4285" i="1"/>
  <c r="L4286" i="1"/>
  <c r="M4286" i="1"/>
  <c r="L4287" i="1"/>
  <c r="M4287" i="1"/>
  <c r="L4288" i="1"/>
  <c r="M4288" i="1"/>
  <c r="L4289" i="1"/>
  <c r="M4289" i="1"/>
  <c r="L4290" i="1"/>
  <c r="M4290" i="1"/>
  <c r="L4291" i="1"/>
  <c r="M4291" i="1"/>
  <c r="L4292" i="1"/>
  <c r="M4292" i="1"/>
  <c r="L4293" i="1"/>
  <c r="M4293" i="1"/>
  <c r="L4294" i="1"/>
  <c r="M4294" i="1"/>
  <c r="L4295" i="1"/>
  <c r="M4295" i="1"/>
  <c r="L4296" i="1"/>
  <c r="M4296" i="1"/>
  <c r="L4297" i="1"/>
  <c r="M4297" i="1"/>
  <c r="L4298" i="1"/>
  <c r="M4298" i="1"/>
  <c r="L4299" i="1"/>
  <c r="M4299" i="1"/>
  <c r="L4300" i="1"/>
  <c r="M4300" i="1"/>
  <c r="L4301" i="1"/>
  <c r="M4301" i="1"/>
  <c r="L4302" i="1"/>
  <c r="M4302" i="1"/>
  <c r="L4303" i="1"/>
  <c r="M4303" i="1"/>
  <c r="L4304" i="1"/>
  <c r="M4304" i="1"/>
  <c r="L4305" i="1"/>
  <c r="M4305" i="1"/>
  <c r="L4306" i="1"/>
  <c r="M4306" i="1"/>
  <c r="L4307" i="1"/>
  <c r="M4307" i="1"/>
  <c r="L4308" i="1"/>
  <c r="M4308" i="1"/>
  <c r="L4309" i="1"/>
  <c r="M4309" i="1"/>
  <c r="L4310" i="1"/>
  <c r="M4310" i="1"/>
  <c r="L4311" i="1"/>
  <c r="M4311" i="1"/>
  <c r="L4312" i="1"/>
  <c r="M4312" i="1"/>
  <c r="L4313" i="1"/>
  <c r="M4313" i="1"/>
  <c r="L4314" i="1"/>
  <c r="M4314" i="1"/>
  <c r="L4315" i="1"/>
  <c r="M4315" i="1"/>
  <c r="L4316" i="1"/>
  <c r="M4316" i="1"/>
  <c r="L4317" i="1"/>
  <c r="M4317" i="1"/>
  <c r="L4318" i="1"/>
  <c r="M4318" i="1"/>
  <c r="L4319" i="1"/>
  <c r="M4319" i="1"/>
  <c r="L4320" i="1"/>
  <c r="M4320" i="1"/>
  <c r="L4321" i="1"/>
  <c r="M4321" i="1"/>
  <c r="L4322" i="1"/>
  <c r="M4322" i="1"/>
  <c r="L4323" i="1"/>
  <c r="M4323" i="1"/>
  <c r="L4324" i="1"/>
  <c r="M4324" i="1"/>
  <c r="L4325" i="1"/>
  <c r="M4325" i="1"/>
  <c r="L4326" i="1"/>
  <c r="M4326" i="1"/>
  <c r="L4327" i="1"/>
  <c r="M4327" i="1"/>
  <c r="L4328" i="1"/>
  <c r="M4328" i="1"/>
  <c r="L4329" i="1"/>
  <c r="M4329" i="1"/>
  <c r="L4330" i="1"/>
  <c r="M4330" i="1"/>
  <c r="L4331" i="1"/>
  <c r="M4331" i="1"/>
  <c r="L4332" i="1"/>
  <c r="M4332" i="1"/>
  <c r="L4333" i="1"/>
  <c r="M4333" i="1"/>
  <c r="L4334" i="1"/>
  <c r="M4334" i="1"/>
  <c r="L4335" i="1"/>
  <c r="M4335" i="1"/>
  <c r="L4336" i="1"/>
  <c r="M4336" i="1"/>
  <c r="L4337" i="1"/>
  <c r="M4337" i="1"/>
  <c r="L4338" i="1"/>
  <c r="M4338" i="1"/>
  <c r="L4339" i="1"/>
  <c r="M4339" i="1"/>
  <c r="L4340" i="1"/>
  <c r="M4340" i="1"/>
  <c r="L4341" i="1"/>
  <c r="M4341" i="1"/>
  <c r="L4342" i="1"/>
  <c r="M4342" i="1"/>
  <c r="L4343" i="1"/>
  <c r="M4343" i="1"/>
  <c r="L4344" i="1"/>
  <c r="M4344" i="1"/>
  <c r="L4345" i="1"/>
  <c r="M4345" i="1"/>
  <c r="L4346" i="1"/>
  <c r="M4346" i="1"/>
  <c r="L4347" i="1"/>
  <c r="M4347" i="1"/>
  <c r="L4348" i="1"/>
  <c r="M4348" i="1"/>
  <c r="L4349" i="1"/>
  <c r="M4349" i="1"/>
  <c r="L4350" i="1"/>
  <c r="M4350" i="1"/>
  <c r="L4351" i="1"/>
  <c r="M4351" i="1"/>
  <c r="L4352" i="1"/>
  <c r="M4352" i="1"/>
  <c r="L4353" i="1"/>
  <c r="M4353" i="1"/>
  <c r="L4354" i="1"/>
  <c r="M4354" i="1"/>
  <c r="L4355" i="1"/>
  <c r="M4355" i="1"/>
  <c r="L4356" i="1"/>
  <c r="M4356" i="1"/>
  <c r="L4357" i="1"/>
  <c r="M4357" i="1"/>
  <c r="L4358" i="1"/>
  <c r="M4358" i="1"/>
  <c r="L4359" i="1"/>
  <c r="M4359" i="1"/>
  <c r="L4360" i="1"/>
  <c r="M4360" i="1"/>
  <c r="L4361" i="1"/>
  <c r="M4361" i="1"/>
  <c r="L4362" i="1"/>
  <c r="M4362" i="1"/>
  <c r="L4363" i="1"/>
  <c r="M4363" i="1"/>
  <c r="L4364" i="1"/>
  <c r="M4364" i="1"/>
  <c r="L4365" i="1"/>
  <c r="M4365" i="1"/>
  <c r="L4366" i="1"/>
  <c r="M4366" i="1"/>
  <c r="L4367" i="1"/>
  <c r="M4367" i="1"/>
  <c r="L4368" i="1"/>
  <c r="M4368" i="1"/>
  <c r="L4369" i="1"/>
  <c r="M4369" i="1"/>
  <c r="L4370" i="1"/>
  <c r="M4370" i="1"/>
  <c r="L4371" i="1"/>
  <c r="M4371" i="1"/>
  <c r="L4372" i="1"/>
  <c r="M4372" i="1"/>
  <c r="L4373" i="1"/>
  <c r="M4373" i="1"/>
  <c r="L4374" i="1"/>
  <c r="M4374" i="1"/>
  <c r="L4375" i="1"/>
  <c r="M4375" i="1"/>
  <c r="L4376" i="1"/>
  <c r="M4376" i="1"/>
  <c r="L4377" i="1"/>
  <c r="M4377" i="1"/>
  <c r="L4378" i="1"/>
  <c r="M4378" i="1"/>
  <c r="L4379" i="1"/>
  <c r="M4379" i="1"/>
  <c r="L4380" i="1"/>
  <c r="M4380" i="1"/>
  <c r="L4381" i="1"/>
  <c r="M4381" i="1"/>
  <c r="L4382" i="1"/>
  <c r="M4382" i="1"/>
  <c r="L4383" i="1"/>
  <c r="M4383" i="1"/>
  <c r="L4384" i="1"/>
  <c r="M4384" i="1"/>
  <c r="L4385" i="1"/>
  <c r="M4385" i="1"/>
  <c r="L4386" i="1"/>
  <c r="M4386" i="1"/>
  <c r="L4387" i="1"/>
  <c r="M4387" i="1"/>
  <c r="L4388" i="1"/>
  <c r="M4388" i="1"/>
  <c r="L4389" i="1"/>
  <c r="M4389" i="1"/>
  <c r="L4390" i="1"/>
  <c r="M4390" i="1"/>
  <c r="L4391" i="1"/>
  <c r="M4391" i="1"/>
  <c r="L4392" i="1"/>
  <c r="M4392" i="1"/>
  <c r="L4393" i="1"/>
  <c r="M4393" i="1"/>
  <c r="L4394" i="1"/>
  <c r="M4394" i="1"/>
  <c r="L4395" i="1"/>
  <c r="M4395" i="1"/>
  <c r="L4396" i="1"/>
  <c r="M4396" i="1"/>
  <c r="L4397" i="1"/>
  <c r="M4397" i="1"/>
  <c r="L4398" i="1"/>
  <c r="M4398" i="1"/>
  <c r="L4399" i="1"/>
  <c r="M4399" i="1"/>
  <c r="L4400" i="1"/>
  <c r="M4400" i="1"/>
  <c r="L4401" i="1"/>
  <c r="M4401" i="1"/>
  <c r="L4402" i="1"/>
  <c r="M4402" i="1"/>
  <c r="L4403" i="1"/>
  <c r="M4403" i="1"/>
  <c r="L4404" i="1"/>
  <c r="M4404" i="1"/>
  <c r="L4405" i="1"/>
  <c r="M4405" i="1"/>
  <c r="L4406" i="1"/>
  <c r="M4406" i="1"/>
  <c r="L4407" i="1"/>
  <c r="M4407" i="1"/>
  <c r="L4408" i="1"/>
  <c r="M4408" i="1"/>
  <c r="L4409" i="1"/>
  <c r="M4409" i="1"/>
  <c r="L4410" i="1"/>
  <c r="M4410" i="1"/>
  <c r="L4411" i="1"/>
  <c r="M4411" i="1"/>
  <c r="L4412" i="1"/>
  <c r="M4412" i="1"/>
  <c r="L4413" i="1"/>
  <c r="M4413" i="1"/>
  <c r="L4414" i="1"/>
  <c r="M4414" i="1"/>
  <c r="L4415" i="1"/>
  <c r="M4415" i="1"/>
  <c r="L4416" i="1"/>
  <c r="M4416" i="1"/>
  <c r="L4417" i="1"/>
  <c r="M4417" i="1"/>
  <c r="L4418" i="1"/>
  <c r="M4418" i="1"/>
  <c r="L4419" i="1"/>
  <c r="M4419" i="1"/>
  <c r="L4420" i="1"/>
  <c r="M4420" i="1"/>
  <c r="L4421" i="1"/>
  <c r="M4421" i="1"/>
  <c r="L4422" i="1"/>
  <c r="M4422" i="1"/>
  <c r="L4423" i="1"/>
  <c r="M4423" i="1"/>
  <c r="L4424" i="1"/>
  <c r="M4424" i="1"/>
  <c r="L4425" i="1"/>
  <c r="M4425" i="1"/>
  <c r="L4426" i="1"/>
  <c r="M4426" i="1"/>
  <c r="L4427" i="1"/>
  <c r="M4427" i="1"/>
  <c r="L4428" i="1"/>
  <c r="M4428" i="1"/>
  <c r="L4429" i="1"/>
  <c r="M4429" i="1"/>
  <c r="L4430" i="1"/>
  <c r="M4430" i="1"/>
  <c r="L4431" i="1"/>
  <c r="M4431" i="1"/>
  <c r="L4432" i="1"/>
  <c r="M4432" i="1"/>
  <c r="L4433" i="1"/>
  <c r="M4433" i="1"/>
  <c r="L4434" i="1"/>
  <c r="M4434" i="1"/>
  <c r="L4435" i="1"/>
  <c r="M4435" i="1"/>
  <c r="L4436" i="1"/>
  <c r="M4436" i="1"/>
  <c r="L4437" i="1"/>
  <c r="M4437" i="1"/>
  <c r="L4438" i="1"/>
  <c r="M4438" i="1"/>
  <c r="L4439" i="1"/>
  <c r="M4439" i="1"/>
  <c r="L4440" i="1"/>
  <c r="M4440" i="1"/>
  <c r="L4441" i="1"/>
  <c r="M4441" i="1"/>
  <c r="L4442" i="1"/>
  <c r="M4442" i="1"/>
  <c r="L4443" i="1"/>
  <c r="M4443" i="1"/>
  <c r="L4444" i="1"/>
  <c r="M4444" i="1"/>
  <c r="L4445" i="1"/>
  <c r="M4445" i="1"/>
  <c r="L4446" i="1"/>
  <c r="M4446" i="1"/>
  <c r="L4447" i="1"/>
  <c r="M4447" i="1"/>
  <c r="L4448" i="1"/>
  <c r="M4448" i="1"/>
  <c r="L4449" i="1"/>
  <c r="M4449" i="1"/>
  <c r="L4450" i="1"/>
  <c r="M4450" i="1"/>
  <c r="L4451" i="1"/>
  <c r="M4451" i="1"/>
  <c r="L4452" i="1"/>
  <c r="M4452" i="1"/>
  <c r="L4453" i="1"/>
  <c r="M4453" i="1"/>
  <c r="L4454" i="1"/>
  <c r="M4454" i="1"/>
  <c r="L4455" i="1"/>
  <c r="M4455" i="1"/>
  <c r="L4456" i="1"/>
  <c r="M4456" i="1"/>
  <c r="L4457" i="1"/>
  <c r="M4457" i="1"/>
  <c r="L4458" i="1"/>
  <c r="M4458" i="1"/>
  <c r="L4459" i="1"/>
  <c r="M4459" i="1"/>
  <c r="L4460" i="1"/>
  <c r="M4460" i="1"/>
  <c r="L4461" i="1"/>
  <c r="M4461" i="1"/>
  <c r="L4462" i="1"/>
  <c r="M4462" i="1"/>
  <c r="L4463" i="1"/>
  <c r="M4463" i="1"/>
  <c r="L4464" i="1"/>
  <c r="M4464" i="1"/>
  <c r="L4465" i="1"/>
  <c r="M4465" i="1"/>
  <c r="L4466" i="1"/>
  <c r="M4466" i="1"/>
  <c r="L4467" i="1"/>
  <c r="M4467" i="1"/>
  <c r="L4468" i="1"/>
  <c r="M4468" i="1"/>
  <c r="L4469" i="1"/>
  <c r="M4469" i="1"/>
  <c r="L4470" i="1"/>
  <c r="M4470" i="1"/>
  <c r="L4471" i="1"/>
  <c r="M4471" i="1"/>
  <c r="L4472" i="1"/>
  <c r="M4472" i="1"/>
  <c r="L4473" i="1"/>
  <c r="M4473" i="1"/>
  <c r="L4474" i="1"/>
  <c r="M4474" i="1"/>
  <c r="L4475" i="1"/>
  <c r="M4475" i="1"/>
  <c r="L4476" i="1"/>
  <c r="M4476" i="1"/>
  <c r="L4477" i="1"/>
  <c r="M4477" i="1"/>
  <c r="L4478" i="1"/>
  <c r="M4478" i="1"/>
  <c r="L4479" i="1"/>
  <c r="M4479" i="1"/>
  <c r="L4480" i="1"/>
  <c r="M4480" i="1"/>
  <c r="L4481" i="1"/>
  <c r="M4481" i="1"/>
  <c r="L4482" i="1"/>
  <c r="M4482" i="1"/>
  <c r="L4483" i="1"/>
  <c r="M4483" i="1"/>
  <c r="L4484" i="1"/>
  <c r="M4484" i="1"/>
  <c r="L4485" i="1"/>
  <c r="M4485" i="1"/>
  <c r="L4486" i="1"/>
  <c r="M4486" i="1"/>
  <c r="L4487" i="1"/>
  <c r="M4487" i="1"/>
  <c r="L4488" i="1"/>
  <c r="M4488" i="1"/>
  <c r="L4489" i="1"/>
  <c r="M4489" i="1"/>
  <c r="L4490" i="1"/>
  <c r="M4490" i="1"/>
  <c r="L4491" i="1"/>
  <c r="M4491" i="1"/>
  <c r="L4492" i="1"/>
  <c r="M4492" i="1"/>
  <c r="L4493" i="1"/>
  <c r="M4493" i="1"/>
  <c r="L4494" i="1"/>
  <c r="M4494" i="1"/>
  <c r="L4495" i="1"/>
  <c r="M4495" i="1"/>
  <c r="L4496" i="1"/>
  <c r="M4496" i="1"/>
  <c r="L4497" i="1"/>
  <c r="M4497" i="1"/>
  <c r="L4498" i="1"/>
  <c r="M4498" i="1"/>
  <c r="L4499" i="1"/>
  <c r="M4499" i="1"/>
  <c r="L4500" i="1"/>
  <c r="M4500" i="1"/>
  <c r="L4501" i="1"/>
  <c r="M4501" i="1"/>
  <c r="L4502" i="1"/>
  <c r="M4502" i="1"/>
  <c r="L4503" i="1"/>
  <c r="M4503" i="1"/>
  <c r="L4504" i="1"/>
  <c r="M4504" i="1"/>
  <c r="L4505" i="1"/>
  <c r="M4505" i="1"/>
  <c r="L4506" i="1"/>
  <c r="M4506" i="1"/>
  <c r="L4507" i="1"/>
  <c r="M4507" i="1"/>
  <c r="L4508" i="1"/>
  <c r="M4508" i="1"/>
  <c r="L4509" i="1"/>
  <c r="M4509" i="1"/>
  <c r="L4510" i="1"/>
  <c r="M4510" i="1"/>
  <c r="L4511" i="1"/>
  <c r="M4511" i="1"/>
  <c r="L4512" i="1"/>
  <c r="M4512" i="1"/>
  <c r="L4513" i="1"/>
  <c r="M4513" i="1"/>
  <c r="L4514" i="1"/>
  <c r="M4514" i="1"/>
  <c r="L4515" i="1"/>
  <c r="M4515" i="1"/>
  <c r="L4516" i="1"/>
  <c r="M4516" i="1"/>
  <c r="L4517" i="1"/>
  <c r="M4517" i="1"/>
  <c r="L4518" i="1"/>
  <c r="M4518" i="1"/>
  <c r="L4519" i="1"/>
  <c r="M4519" i="1"/>
  <c r="L4520" i="1"/>
  <c r="M4520" i="1"/>
  <c r="L4521" i="1"/>
  <c r="M4521" i="1"/>
  <c r="L4522" i="1"/>
  <c r="M4522" i="1"/>
  <c r="L4523" i="1"/>
  <c r="M4523" i="1"/>
  <c r="L4524" i="1"/>
  <c r="M4524" i="1"/>
  <c r="L4525" i="1"/>
  <c r="M4525" i="1"/>
  <c r="L4526" i="1"/>
  <c r="M4526" i="1"/>
  <c r="L4527" i="1"/>
  <c r="M4527" i="1"/>
  <c r="L4528" i="1"/>
  <c r="M4528" i="1"/>
  <c r="L4529" i="1"/>
  <c r="M4529" i="1"/>
  <c r="L4530" i="1"/>
  <c r="M4530" i="1"/>
  <c r="L4531" i="1"/>
  <c r="M4531" i="1"/>
  <c r="L4532" i="1"/>
  <c r="M4532" i="1"/>
  <c r="L4533" i="1"/>
  <c r="M4533" i="1"/>
  <c r="L4534" i="1"/>
  <c r="M4534" i="1"/>
  <c r="L4535" i="1"/>
  <c r="M4535" i="1"/>
  <c r="L4536" i="1"/>
  <c r="M4536" i="1"/>
  <c r="L4537" i="1"/>
  <c r="M4537" i="1"/>
  <c r="L4538" i="1"/>
  <c r="M4538" i="1"/>
  <c r="L4539" i="1"/>
  <c r="M4539" i="1"/>
  <c r="L4540" i="1"/>
  <c r="M4540" i="1"/>
  <c r="L4541" i="1"/>
  <c r="M4541" i="1"/>
  <c r="L4542" i="1"/>
  <c r="M4542" i="1"/>
  <c r="L4543" i="1"/>
  <c r="M4543" i="1"/>
  <c r="L4544" i="1"/>
  <c r="M4544" i="1"/>
  <c r="L4545" i="1"/>
  <c r="M4545" i="1"/>
  <c r="L4546" i="1"/>
  <c r="M4546" i="1"/>
  <c r="L4547" i="1"/>
  <c r="M4547" i="1"/>
  <c r="L4548" i="1"/>
  <c r="M4548" i="1"/>
  <c r="L4549" i="1"/>
  <c r="M4549" i="1"/>
  <c r="L4550" i="1"/>
  <c r="M4550" i="1"/>
  <c r="L4551" i="1"/>
  <c r="M4551" i="1"/>
  <c r="L4552" i="1"/>
  <c r="M4552" i="1"/>
  <c r="L4553" i="1"/>
  <c r="M4553" i="1"/>
  <c r="L4554" i="1"/>
  <c r="M4554" i="1"/>
  <c r="L4555" i="1"/>
  <c r="M4555" i="1"/>
  <c r="L4556" i="1"/>
  <c r="M4556" i="1"/>
  <c r="L4557" i="1"/>
  <c r="M4557" i="1"/>
  <c r="L4558" i="1"/>
  <c r="M4558" i="1"/>
  <c r="L4559" i="1"/>
  <c r="M4559" i="1"/>
  <c r="L4560" i="1"/>
  <c r="M4560" i="1"/>
  <c r="L4561" i="1"/>
  <c r="M4561" i="1"/>
  <c r="L4562" i="1"/>
  <c r="M4562" i="1"/>
  <c r="L4563" i="1"/>
  <c r="M4563" i="1"/>
  <c r="L4564" i="1"/>
  <c r="M4564" i="1"/>
  <c r="L4565" i="1"/>
  <c r="M4565" i="1"/>
  <c r="L4566" i="1"/>
  <c r="M4566" i="1"/>
  <c r="L4567" i="1"/>
  <c r="M4567" i="1"/>
  <c r="L4568" i="1"/>
  <c r="M4568" i="1"/>
  <c r="L4569" i="1"/>
  <c r="M4569" i="1"/>
  <c r="L4570" i="1"/>
  <c r="M4570" i="1"/>
  <c r="L4571" i="1"/>
  <c r="M4571" i="1"/>
  <c r="L4572" i="1"/>
  <c r="M4572" i="1"/>
  <c r="L4573" i="1"/>
  <c r="M4573" i="1"/>
  <c r="L4574" i="1"/>
  <c r="M4574" i="1"/>
  <c r="L4575" i="1"/>
  <c r="M4575" i="1"/>
  <c r="L4576" i="1"/>
  <c r="M4576" i="1"/>
  <c r="L4577" i="1"/>
  <c r="M4577" i="1"/>
  <c r="L4578" i="1"/>
  <c r="M4578" i="1"/>
  <c r="L4579" i="1"/>
  <c r="M4579" i="1"/>
  <c r="L4580" i="1"/>
  <c r="M4580" i="1"/>
  <c r="L4581" i="1"/>
  <c r="M4581" i="1"/>
  <c r="L4582" i="1"/>
  <c r="M4582" i="1"/>
  <c r="L4583" i="1"/>
  <c r="M4583" i="1"/>
  <c r="L4584" i="1"/>
  <c r="M4584" i="1"/>
  <c r="L4585" i="1"/>
  <c r="M4585" i="1"/>
  <c r="L4586" i="1"/>
  <c r="M4586" i="1"/>
  <c r="L4587" i="1"/>
  <c r="M4587" i="1"/>
  <c r="L4588" i="1"/>
  <c r="M4588" i="1"/>
  <c r="L4589" i="1"/>
  <c r="M4589" i="1"/>
  <c r="L4590" i="1"/>
  <c r="M4590" i="1"/>
  <c r="L4591" i="1"/>
  <c r="M4591" i="1"/>
  <c r="L4592" i="1"/>
  <c r="M4592" i="1"/>
  <c r="L4593" i="1"/>
  <c r="M4593" i="1"/>
  <c r="L4594" i="1"/>
  <c r="M4594" i="1"/>
  <c r="L4595" i="1"/>
  <c r="M4595" i="1"/>
  <c r="L4596" i="1"/>
  <c r="M4596" i="1"/>
  <c r="L4597" i="1"/>
  <c r="M4597" i="1"/>
  <c r="L4598" i="1"/>
  <c r="M4598" i="1"/>
  <c r="L4599" i="1"/>
  <c r="M4599" i="1"/>
  <c r="L4600" i="1"/>
  <c r="M4600" i="1"/>
  <c r="L4601" i="1"/>
  <c r="M4601" i="1"/>
  <c r="L4602" i="1"/>
  <c r="M4602" i="1"/>
  <c r="L4603" i="1"/>
  <c r="M4603" i="1"/>
  <c r="L4604" i="1"/>
  <c r="M4604" i="1"/>
  <c r="L4605" i="1"/>
  <c r="M4605" i="1"/>
  <c r="L4606" i="1"/>
  <c r="M4606" i="1"/>
  <c r="L4607" i="1"/>
  <c r="M4607" i="1"/>
  <c r="L4608" i="1"/>
  <c r="M4608" i="1"/>
  <c r="L4609" i="1"/>
  <c r="M4609" i="1"/>
  <c r="L4610" i="1"/>
  <c r="M4610" i="1"/>
  <c r="L4611" i="1"/>
  <c r="M4611" i="1"/>
  <c r="L4612" i="1"/>
  <c r="M4612" i="1"/>
  <c r="L4613" i="1"/>
  <c r="M4613" i="1"/>
  <c r="L4614" i="1"/>
  <c r="M4614" i="1"/>
  <c r="L4615" i="1"/>
  <c r="M4615" i="1"/>
  <c r="L4616" i="1"/>
  <c r="M4616" i="1"/>
  <c r="L4617" i="1"/>
  <c r="M4617" i="1"/>
  <c r="L4618" i="1"/>
  <c r="M4618" i="1"/>
  <c r="L4619" i="1"/>
  <c r="M4619" i="1"/>
  <c r="L4620" i="1"/>
  <c r="M4620" i="1"/>
  <c r="L4621" i="1"/>
  <c r="M4621" i="1"/>
  <c r="L4622" i="1"/>
  <c r="M4622" i="1"/>
  <c r="L4623" i="1"/>
  <c r="M4623" i="1"/>
  <c r="L4624" i="1"/>
  <c r="M4624" i="1"/>
  <c r="L4625" i="1"/>
  <c r="M4625" i="1"/>
  <c r="L4626" i="1"/>
  <c r="M4626" i="1"/>
  <c r="L4627" i="1"/>
  <c r="M4627" i="1"/>
  <c r="L4628" i="1"/>
  <c r="M4628" i="1"/>
  <c r="L4629" i="1"/>
  <c r="M4629" i="1"/>
  <c r="L4630" i="1"/>
  <c r="M4630" i="1"/>
  <c r="L4631" i="1"/>
  <c r="M4631" i="1"/>
  <c r="L4632" i="1"/>
  <c r="M4632" i="1"/>
  <c r="L4633" i="1"/>
  <c r="M4633" i="1"/>
  <c r="L4634" i="1"/>
  <c r="M4634" i="1"/>
  <c r="L4635" i="1"/>
  <c r="M4635" i="1"/>
  <c r="L4636" i="1"/>
  <c r="M4636" i="1"/>
  <c r="L4637" i="1"/>
  <c r="M4637" i="1"/>
  <c r="L4638" i="1"/>
  <c r="M4638" i="1"/>
  <c r="L4639" i="1"/>
  <c r="M4639" i="1"/>
  <c r="L4640" i="1"/>
  <c r="M4640" i="1"/>
  <c r="L4641" i="1"/>
  <c r="M4641" i="1"/>
  <c r="L4642" i="1"/>
  <c r="M4642" i="1"/>
  <c r="L4643" i="1"/>
  <c r="M4643" i="1"/>
  <c r="L4644" i="1"/>
  <c r="M4644" i="1"/>
  <c r="L4645" i="1"/>
  <c r="M4645" i="1"/>
  <c r="L4646" i="1"/>
  <c r="M4646" i="1"/>
  <c r="L4647" i="1"/>
  <c r="M4647" i="1"/>
  <c r="L4648" i="1"/>
  <c r="M4648" i="1"/>
  <c r="L4649" i="1"/>
  <c r="M4649" i="1"/>
  <c r="L4650" i="1"/>
  <c r="M4650" i="1"/>
  <c r="L4651" i="1"/>
  <c r="M4651" i="1"/>
  <c r="L4652" i="1"/>
  <c r="M4652" i="1"/>
  <c r="L4653" i="1"/>
  <c r="M4653" i="1"/>
  <c r="L4654" i="1"/>
  <c r="M4654" i="1"/>
  <c r="L4655" i="1"/>
  <c r="M4655" i="1"/>
  <c r="L4656" i="1"/>
  <c r="M4656" i="1"/>
  <c r="L4657" i="1"/>
  <c r="M4657" i="1"/>
  <c r="L4658" i="1"/>
  <c r="M4658" i="1"/>
  <c r="L4659" i="1"/>
  <c r="M4659" i="1"/>
  <c r="L4660" i="1"/>
  <c r="M4660" i="1"/>
  <c r="L4661" i="1"/>
  <c r="M4661" i="1"/>
  <c r="L4662" i="1"/>
  <c r="M4662" i="1"/>
  <c r="L4663" i="1"/>
  <c r="M4663" i="1"/>
  <c r="L4664" i="1"/>
  <c r="M4664" i="1"/>
  <c r="L4665" i="1"/>
  <c r="M4665" i="1"/>
  <c r="L4666" i="1"/>
  <c r="M4666" i="1"/>
  <c r="L4667" i="1"/>
  <c r="M4667" i="1"/>
  <c r="L4668" i="1"/>
  <c r="M4668" i="1"/>
  <c r="L4669" i="1"/>
  <c r="M4669" i="1"/>
  <c r="L4670" i="1"/>
  <c r="M4670" i="1"/>
  <c r="L4671" i="1"/>
  <c r="M4671" i="1"/>
  <c r="L4672" i="1"/>
  <c r="M4672" i="1"/>
  <c r="L4673" i="1"/>
  <c r="M4673" i="1"/>
  <c r="L4674" i="1"/>
  <c r="M4674" i="1"/>
  <c r="L4675" i="1"/>
  <c r="M4675" i="1"/>
  <c r="L4676" i="1"/>
  <c r="M4676" i="1"/>
  <c r="L4677" i="1"/>
  <c r="M4677" i="1"/>
  <c r="L4678" i="1"/>
  <c r="M4678" i="1"/>
  <c r="L4679" i="1"/>
  <c r="M4679" i="1"/>
  <c r="L4680" i="1"/>
  <c r="M4680" i="1"/>
  <c r="L4681" i="1"/>
  <c r="M4681" i="1"/>
  <c r="L4682" i="1"/>
  <c r="M4682" i="1"/>
  <c r="L4683" i="1"/>
  <c r="M4683" i="1"/>
  <c r="L4684" i="1"/>
  <c r="M4684" i="1"/>
  <c r="L4685" i="1"/>
  <c r="M4685" i="1"/>
  <c r="L4686" i="1"/>
  <c r="M4686" i="1"/>
  <c r="L4687" i="1"/>
  <c r="M4687" i="1"/>
  <c r="L4688" i="1"/>
  <c r="M4688" i="1"/>
  <c r="L4689" i="1"/>
  <c r="M4689" i="1"/>
  <c r="L4690" i="1"/>
  <c r="M4690" i="1"/>
  <c r="L4691" i="1"/>
  <c r="M4691" i="1"/>
  <c r="L4692" i="1"/>
  <c r="M4692" i="1"/>
  <c r="L4693" i="1"/>
  <c r="M4693" i="1"/>
  <c r="L4694" i="1"/>
  <c r="M4694" i="1"/>
  <c r="L4695" i="1"/>
  <c r="M4695" i="1"/>
  <c r="L4696" i="1"/>
  <c r="M4696" i="1"/>
  <c r="L4697" i="1"/>
  <c r="M4697" i="1"/>
  <c r="L4698" i="1"/>
  <c r="M4698" i="1"/>
  <c r="L4699" i="1"/>
  <c r="M4699" i="1"/>
  <c r="L4700" i="1"/>
  <c r="M4700" i="1"/>
  <c r="L4701" i="1"/>
  <c r="M4701" i="1"/>
  <c r="L4702" i="1"/>
  <c r="M4702" i="1"/>
  <c r="L4703" i="1"/>
  <c r="M4703" i="1"/>
  <c r="L4704" i="1"/>
  <c r="M4704" i="1"/>
  <c r="L4705" i="1"/>
  <c r="M4705" i="1"/>
  <c r="L4706" i="1"/>
  <c r="M4706" i="1"/>
  <c r="L4707" i="1"/>
  <c r="M4707" i="1"/>
  <c r="L4708" i="1"/>
  <c r="M4708" i="1"/>
  <c r="L4709" i="1"/>
  <c r="M4709" i="1"/>
  <c r="L4710" i="1"/>
  <c r="M4710" i="1"/>
  <c r="L4711" i="1"/>
  <c r="M4711" i="1"/>
  <c r="L4712" i="1"/>
  <c r="M4712" i="1"/>
  <c r="L4713" i="1"/>
  <c r="M4713" i="1"/>
  <c r="L4714" i="1"/>
  <c r="M4714" i="1"/>
  <c r="L4715" i="1"/>
  <c r="M4715" i="1"/>
  <c r="L4716" i="1"/>
  <c r="M4716" i="1"/>
  <c r="L4717" i="1"/>
  <c r="M4717" i="1"/>
  <c r="L4718" i="1"/>
  <c r="M4718" i="1"/>
  <c r="L4719" i="1"/>
  <c r="M4719" i="1"/>
  <c r="L4720" i="1"/>
  <c r="M4720" i="1"/>
  <c r="L4721" i="1"/>
  <c r="M4721" i="1"/>
  <c r="L4722" i="1"/>
  <c r="M4722" i="1"/>
  <c r="L4723" i="1"/>
  <c r="M4723" i="1"/>
  <c r="L4724" i="1"/>
  <c r="M4724" i="1"/>
  <c r="L4725" i="1"/>
  <c r="M4725" i="1"/>
  <c r="L4726" i="1"/>
  <c r="M4726" i="1"/>
  <c r="L4727" i="1"/>
  <c r="M4727" i="1"/>
  <c r="L4728" i="1"/>
  <c r="M4728" i="1"/>
  <c r="L4729" i="1"/>
  <c r="M4729" i="1"/>
  <c r="L4730" i="1"/>
  <c r="M4730" i="1"/>
  <c r="L4731" i="1"/>
  <c r="M4731" i="1"/>
  <c r="L4732" i="1"/>
  <c r="M4732" i="1"/>
  <c r="L4733" i="1"/>
  <c r="M4733" i="1"/>
  <c r="L4734" i="1"/>
  <c r="M4734" i="1"/>
  <c r="L4735" i="1"/>
  <c r="M4735" i="1"/>
  <c r="L4736" i="1"/>
  <c r="M4736" i="1"/>
  <c r="L4737" i="1"/>
  <c r="M4737" i="1"/>
  <c r="L4738" i="1"/>
  <c r="M4738" i="1"/>
  <c r="L4739" i="1"/>
  <c r="M4739" i="1"/>
  <c r="L4740" i="1"/>
  <c r="M4740" i="1"/>
  <c r="L4741" i="1"/>
  <c r="M4741" i="1"/>
  <c r="L4742" i="1"/>
  <c r="M4742" i="1"/>
  <c r="L4743" i="1"/>
  <c r="M4743" i="1"/>
  <c r="L4744" i="1"/>
  <c r="M4744" i="1"/>
  <c r="L4745" i="1"/>
  <c r="M4745" i="1"/>
  <c r="L4746" i="1"/>
  <c r="M4746" i="1"/>
  <c r="L4747" i="1"/>
  <c r="M4747" i="1"/>
  <c r="L4748" i="1"/>
  <c r="M4748" i="1"/>
  <c r="L4749" i="1"/>
  <c r="M4749" i="1"/>
  <c r="L4750" i="1"/>
  <c r="M4750" i="1"/>
  <c r="L4751" i="1"/>
  <c r="M4751" i="1"/>
  <c r="L4752" i="1"/>
  <c r="M4752" i="1"/>
  <c r="L4753" i="1"/>
  <c r="M4753" i="1"/>
  <c r="L4754" i="1"/>
  <c r="M4754" i="1"/>
  <c r="L4755" i="1"/>
  <c r="M4755" i="1"/>
  <c r="L4756" i="1"/>
  <c r="M4756" i="1"/>
  <c r="L4757" i="1"/>
  <c r="M4757" i="1"/>
  <c r="L4758" i="1"/>
  <c r="M4758" i="1"/>
  <c r="L4759" i="1"/>
  <c r="M4759" i="1"/>
  <c r="L4760" i="1"/>
  <c r="M4760" i="1"/>
  <c r="L4761" i="1"/>
  <c r="M4761" i="1"/>
  <c r="L4762" i="1"/>
  <c r="M4762" i="1"/>
  <c r="L4763" i="1"/>
  <c r="M4763" i="1"/>
  <c r="L4764" i="1"/>
  <c r="M4764" i="1"/>
  <c r="L4765" i="1"/>
  <c r="M4765" i="1"/>
  <c r="L4766" i="1"/>
  <c r="M4766" i="1"/>
  <c r="L4767" i="1"/>
  <c r="M4767" i="1"/>
  <c r="L4768" i="1"/>
  <c r="M4768" i="1"/>
  <c r="L4769" i="1"/>
  <c r="M4769" i="1"/>
  <c r="L4770" i="1"/>
  <c r="M4770" i="1"/>
  <c r="L4771" i="1"/>
  <c r="M4771" i="1"/>
  <c r="L4772" i="1"/>
  <c r="M4772" i="1"/>
  <c r="L4773" i="1"/>
  <c r="M4773" i="1"/>
  <c r="L4774" i="1"/>
  <c r="M4774" i="1"/>
  <c r="L4775" i="1"/>
  <c r="M4775" i="1"/>
  <c r="L4776" i="1"/>
  <c r="M4776" i="1"/>
  <c r="L4777" i="1"/>
  <c r="M4777" i="1"/>
  <c r="L4778" i="1"/>
  <c r="M4778" i="1"/>
  <c r="L4779" i="1"/>
  <c r="M4779" i="1"/>
  <c r="L4780" i="1"/>
  <c r="M4780" i="1"/>
  <c r="L4781" i="1"/>
  <c r="M4781" i="1"/>
  <c r="L4782" i="1"/>
  <c r="M4782" i="1"/>
  <c r="L4783" i="1"/>
  <c r="M4783" i="1"/>
  <c r="L4784" i="1"/>
  <c r="M4784" i="1"/>
  <c r="L4785" i="1"/>
  <c r="M4785" i="1"/>
  <c r="L4786" i="1"/>
  <c r="M4786" i="1"/>
  <c r="L4787" i="1"/>
  <c r="M4787" i="1"/>
  <c r="L4788" i="1"/>
  <c r="M4788" i="1"/>
  <c r="L4789" i="1"/>
  <c r="M4789" i="1"/>
  <c r="L4790" i="1"/>
  <c r="M4790" i="1"/>
  <c r="L4791" i="1"/>
  <c r="M4791" i="1"/>
  <c r="L4792" i="1"/>
  <c r="M4792" i="1"/>
  <c r="L4793" i="1"/>
  <c r="M4793" i="1"/>
  <c r="L4794" i="1"/>
  <c r="M4794" i="1"/>
  <c r="L4795" i="1"/>
  <c r="M4795" i="1"/>
  <c r="L4796" i="1"/>
  <c r="M4796" i="1"/>
  <c r="L4797" i="1"/>
  <c r="M4797" i="1"/>
  <c r="L4798" i="1"/>
  <c r="M4798" i="1"/>
  <c r="L4799" i="1"/>
  <c r="M4799" i="1"/>
  <c r="L4800" i="1"/>
  <c r="M4800" i="1"/>
  <c r="L4801" i="1"/>
  <c r="M4801" i="1"/>
  <c r="L4802" i="1"/>
  <c r="M4802" i="1"/>
  <c r="L4803" i="1"/>
  <c r="M4803" i="1"/>
  <c r="L4804" i="1"/>
  <c r="M4804" i="1"/>
  <c r="L4805" i="1"/>
  <c r="M4805" i="1"/>
  <c r="L4806" i="1"/>
  <c r="M4806" i="1"/>
  <c r="L4807" i="1"/>
  <c r="M4807" i="1"/>
  <c r="L4808" i="1"/>
  <c r="M4808" i="1"/>
  <c r="L4809" i="1"/>
  <c r="M4809" i="1"/>
  <c r="L4810" i="1"/>
  <c r="M4810" i="1"/>
  <c r="L4811" i="1"/>
  <c r="M4811" i="1"/>
  <c r="L4812" i="1"/>
  <c r="M4812" i="1"/>
  <c r="L4813" i="1"/>
  <c r="M4813" i="1"/>
  <c r="L4814" i="1"/>
  <c r="M4814" i="1"/>
  <c r="L4815" i="1"/>
  <c r="M4815" i="1"/>
  <c r="L4816" i="1"/>
  <c r="M4816" i="1"/>
  <c r="L4817" i="1"/>
  <c r="M4817" i="1"/>
  <c r="L4818" i="1"/>
  <c r="M4818" i="1"/>
  <c r="L4819" i="1"/>
  <c r="M4819" i="1"/>
  <c r="L4820" i="1"/>
  <c r="M4820" i="1"/>
  <c r="L4821" i="1"/>
  <c r="M4821" i="1"/>
  <c r="L4822" i="1"/>
  <c r="M4822" i="1"/>
  <c r="L4823" i="1"/>
  <c r="M4823" i="1"/>
  <c r="L4824" i="1"/>
  <c r="M4824" i="1"/>
  <c r="L4825" i="1"/>
  <c r="M4825" i="1"/>
  <c r="L4826" i="1"/>
  <c r="M4826" i="1"/>
  <c r="L4827" i="1"/>
  <c r="M4827" i="1"/>
  <c r="L4828" i="1"/>
  <c r="M4828" i="1"/>
  <c r="L4829" i="1"/>
  <c r="M4829" i="1"/>
  <c r="L4830" i="1"/>
  <c r="M4830" i="1"/>
  <c r="L4831" i="1"/>
  <c r="M4831" i="1"/>
  <c r="L4832" i="1"/>
  <c r="M4832" i="1"/>
  <c r="L4833" i="1"/>
  <c r="M4833" i="1"/>
  <c r="L4834" i="1"/>
  <c r="M4834" i="1"/>
  <c r="L4835" i="1"/>
  <c r="M4835" i="1"/>
  <c r="L4836" i="1"/>
  <c r="M4836" i="1"/>
  <c r="L4837" i="1"/>
  <c r="M4837" i="1"/>
  <c r="L4838" i="1"/>
  <c r="M4838" i="1"/>
  <c r="L4839" i="1"/>
  <c r="M4839" i="1"/>
  <c r="L4840" i="1"/>
  <c r="M4840" i="1"/>
  <c r="L4841" i="1"/>
  <c r="M4841" i="1"/>
  <c r="L4842" i="1"/>
  <c r="M4842" i="1"/>
  <c r="L4843" i="1"/>
  <c r="M4843" i="1"/>
  <c r="L4844" i="1"/>
  <c r="M4844" i="1"/>
  <c r="L4845" i="1"/>
  <c r="M4845" i="1"/>
  <c r="L4846" i="1"/>
  <c r="M4846" i="1"/>
  <c r="L4847" i="1"/>
  <c r="M4847" i="1"/>
  <c r="L4848" i="1"/>
  <c r="M4848" i="1"/>
  <c r="L4849" i="1"/>
  <c r="M4849" i="1"/>
  <c r="L4850" i="1"/>
  <c r="M4850" i="1"/>
  <c r="L4851" i="1"/>
  <c r="M4851" i="1"/>
  <c r="L4852" i="1"/>
  <c r="M4852" i="1"/>
  <c r="L4853" i="1"/>
  <c r="M4853" i="1"/>
  <c r="L4854" i="1"/>
  <c r="M4854" i="1"/>
  <c r="L4855" i="1"/>
  <c r="M4855" i="1"/>
  <c r="L4856" i="1"/>
  <c r="M4856" i="1"/>
  <c r="L4857" i="1"/>
  <c r="M4857" i="1"/>
  <c r="L4858" i="1"/>
  <c r="M4858" i="1"/>
  <c r="L4859" i="1"/>
  <c r="M4859" i="1"/>
  <c r="L4860" i="1"/>
  <c r="M4860" i="1"/>
  <c r="L4861" i="1"/>
  <c r="M4861" i="1"/>
  <c r="L4862" i="1"/>
  <c r="M4862" i="1"/>
  <c r="L4863" i="1"/>
  <c r="M4863" i="1"/>
  <c r="L4864" i="1"/>
  <c r="M4864" i="1"/>
  <c r="L4865" i="1"/>
  <c r="M4865" i="1"/>
  <c r="L4866" i="1"/>
  <c r="M4866" i="1"/>
  <c r="L4867" i="1"/>
  <c r="M4867" i="1"/>
  <c r="L4868" i="1"/>
  <c r="M4868" i="1"/>
  <c r="L4869" i="1"/>
  <c r="M4869" i="1"/>
  <c r="L4870" i="1"/>
  <c r="M4870" i="1"/>
  <c r="L4871" i="1"/>
  <c r="M4871" i="1"/>
  <c r="L4872" i="1"/>
  <c r="M4872" i="1"/>
  <c r="L4873" i="1"/>
  <c r="M4873" i="1"/>
  <c r="L4874" i="1"/>
  <c r="M4874" i="1"/>
  <c r="L4875" i="1"/>
  <c r="M4875" i="1"/>
  <c r="L4876" i="1"/>
  <c r="M4876" i="1"/>
  <c r="L4877" i="1"/>
  <c r="M4877" i="1"/>
  <c r="L4878" i="1"/>
  <c r="M4878" i="1"/>
  <c r="L4879" i="1"/>
  <c r="M4879" i="1"/>
  <c r="L4880" i="1"/>
  <c r="M4880" i="1"/>
  <c r="L4881" i="1"/>
  <c r="M4881" i="1"/>
  <c r="L4882" i="1"/>
  <c r="M4882" i="1"/>
  <c r="L4883" i="1"/>
  <c r="M4883" i="1"/>
  <c r="L4884" i="1"/>
  <c r="M4884" i="1"/>
  <c r="L4885" i="1"/>
  <c r="M4885" i="1"/>
  <c r="L4886" i="1"/>
  <c r="M4886" i="1"/>
  <c r="L4887" i="1"/>
  <c r="M4887" i="1"/>
  <c r="L4888" i="1"/>
  <c r="M4888" i="1"/>
  <c r="L4889" i="1"/>
  <c r="M4889" i="1"/>
  <c r="L4890" i="1"/>
  <c r="M4890" i="1"/>
  <c r="L4891" i="1"/>
  <c r="M4891" i="1"/>
  <c r="L4892" i="1"/>
  <c r="M4892" i="1"/>
  <c r="L4893" i="1"/>
  <c r="M4893" i="1"/>
  <c r="L4894" i="1"/>
  <c r="M4894" i="1"/>
  <c r="L4895" i="1"/>
  <c r="M4895" i="1"/>
  <c r="L4896" i="1"/>
  <c r="M4896" i="1"/>
  <c r="L4897" i="1"/>
  <c r="M4897" i="1"/>
  <c r="L4898" i="1"/>
  <c r="M4898" i="1"/>
  <c r="L4899" i="1"/>
  <c r="M4899" i="1"/>
  <c r="L4900" i="1"/>
  <c r="M4900" i="1"/>
  <c r="L4901" i="1"/>
  <c r="M4901" i="1"/>
  <c r="L4902" i="1"/>
  <c r="M4902" i="1"/>
  <c r="L4903" i="1"/>
  <c r="M4903" i="1"/>
  <c r="L4904" i="1"/>
  <c r="M4904" i="1"/>
  <c r="L4905" i="1"/>
  <c r="M4905" i="1"/>
  <c r="L4906" i="1"/>
  <c r="M4906" i="1"/>
  <c r="L4907" i="1"/>
  <c r="M4907" i="1"/>
  <c r="L4908" i="1"/>
  <c r="M4908" i="1"/>
  <c r="L4909" i="1"/>
  <c r="M4909" i="1"/>
  <c r="L4910" i="1"/>
  <c r="M4910" i="1"/>
  <c r="L4911" i="1"/>
  <c r="M4911" i="1"/>
  <c r="D6" i="1"/>
  <c r="E32" i="2"/>
  <c r="E46" i="2" s="1"/>
  <c r="E31" i="2"/>
  <c r="E45" i="2" s="1"/>
  <c r="E30" i="2"/>
  <c r="E44" i="2" s="1"/>
  <c r="E29" i="2"/>
  <c r="E43" i="2" s="1"/>
  <c r="E28" i="2"/>
  <c r="E42" i="2" s="1"/>
  <c r="E27" i="2"/>
  <c r="E41" i="2" s="1"/>
  <c r="E26" i="2"/>
  <c r="E40" i="2" s="1"/>
  <c r="E25" i="2"/>
  <c r="E39" i="2" s="1"/>
  <c r="E24" i="2"/>
  <c r="E38" i="2" s="1"/>
  <c r="E23" i="2"/>
  <c r="E37" i="2" s="1"/>
  <c r="O4181" i="4" s="1"/>
  <c r="N77" i="1" l="1"/>
  <c r="N65" i="1"/>
  <c r="N49" i="1"/>
  <c r="N37" i="1"/>
  <c r="N25" i="1"/>
  <c r="N9" i="1"/>
  <c r="N8" i="1"/>
  <c r="O8" i="1" s="1"/>
  <c r="N73" i="1"/>
  <c r="O73" i="1" s="1"/>
  <c r="N57" i="1"/>
  <c r="N45" i="1"/>
  <c r="N29" i="1"/>
  <c r="N13" i="1"/>
  <c r="N61" i="1"/>
  <c r="N21" i="1"/>
  <c r="N247" i="1"/>
  <c r="O247" i="1" s="1"/>
  <c r="N243" i="1"/>
  <c r="O243" i="1" s="1"/>
  <c r="N239" i="1"/>
  <c r="N235" i="1"/>
  <c r="N231" i="1"/>
  <c r="N227" i="1"/>
  <c r="N223" i="1"/>
  <c r="N219" i="1"/>
  <c r="N215" i="1"/>
  <c r="O215" i="1" s="1"/>
  <c r="N211" i="1"/>
  <c r="O211" i="1" s="1"/>
  <c r="N207" i="1"/>
  <c r="N203" i="1"/>
  <c r="N199" i="1"/>
  <c r="N195" i="1"/>
  <c r="N191" i="1"/>
  <c r="N187" i="1"/>
  <c r="N183" i="1"/>
  <c r="O183" i="1" s="1"/>
  <c r="N179" i="1"/>
  <c r="O179" i="1" s="1"/>
  <c r="N175" i="1"/>
  <c r="N171" i="1"/>
  <c r="N167" i="1"/>
  <c r="N163" i="1"/>
  <c r="N159" i="1"/>
  <c r="N155" i="1"/>
  <c r="N151" i="1"/>
  <c r="O151" i="1" s="1"/>
  <c r="N147" i="1"/>
  <c r="O147" i="1" s="1"/>
  <c r="N143" i="1"/>
  <c r="N139" i="1"/>
  <c r="N135" i="1"/>
  <c r="N131" i="1"/>
  <c r="N127" i="1"/>
  <c r="N123" i="1"/>
  <c r="N119" i="1"/>
  <c r="N115" i="1"/>
  <c r="O115" i="1" s="1"/>
  <c r="N111" i="1"/>
  <c r="N107" i="1"/>
  <c r="N103" i="1"/>
  <c r="N99" i="1"/>
  <c r="N95" i="1"/>
  <c r="N91" i="1"/>
  <c r="N87" i="1"/>
  <c r="O87" i="1" s="1"/>
  <c r="N83" i="1"/>
  <c r="O83" i="1" s="1"/>
  <c r="N79" i="1"/>
  <c r="N75" i="1"/>
  <c r="N71" i="1"/>
  <c r="N67" i="1"/>
  <c r="N63" i="1"/>
  <c r="N59" i="1"/>
  <c r="N55" i="1"/>
  <c r="O55" i="1" s="1"/>
  <c r="N51" i="1"/>
  <c r="O51" i="1" s="1"/>
  <c r="N47" i="1"/>
  <c r="N43" i="1"/>
  <c r="N39" i="1"/>
  <c r="N35" i="1"/>
  <c r="N31" i="1"/>
  <c r="N27" i="1"/>
  <c r="N23" i="1"/>
  <c r="O23" i="1" s="1"/>
  <c r="N19" i="1"/>
  <c r="O19" i="1" s="1"/>
  <c r="N15" i="1"/>
  <c r="N11" i="1"/>
  <c r="N69" i="1"/>
  <c r="N53" i="1"/>
  <c r="N41" i="1"/>
  <c r="N33" i="1"/>
  <c r="N17" i="1"/>
  <c r="O17" i="1" s="1"/>
  <c r="O1846" i="4"/>
  <c r="T1846" i="4" s="1"/>
  <c r="S910" i="4"/>
  <c r="O1280" i="4"/>
  <c r="O4349" i="4"/>
  <c r="O620" i="4"/>
  <c r="S675" i="4"/>
  <c r="O4409" i="4"/>
  <c r="S2255" i="4"/>
  <c r="S697" i="4"/>
  <c r="S1252" i="4"/>
  <c r="S544" i="4"/>
  <c r="O533" i="4"/>
  <c r="O1392" i="4"/>
  <c r="O3048" i="4"/>
  <c r="S339" i="4"/>
  <c r="O3528" i="4"/>
  <c r="S1160" i="4"/>
  <c r="O2717" i="4"/>
  <c r="O1702" i="4"/>
  <c r="S2662" i="4"/>
  <c r="O309" i="4"/>
  <c r="O280" i="4"/>
  <c r="O3773" i="4"/>
  <c r="S4174" i="4"/>
  <c r="S423" i="4"/>
  <c r="S47" i="4"/>
  <c r="S1122" i="4"/>
  <c r="O3771" i="4"/>
  <c r="S862" i="4"/>
  <c r="S664" i="4"/>
  <c r="O69" i="4"/>
  <c r="S3918" i="4"/>
  <c r="O111" i="4"/>
  <c r="S267" i="4"/>
  <c r="O2735" i="4"/>
  <c r="S2748" i="4"/>
  <c r="O3103" i="4"/>
  <c r="O2797" i="4"/>
  <c r="O1832" i="4"/>
  <c r="S2978" i="4"/>
  <c r="S4005" i="4"/>
  <c r="S4339" i="4"/>
  <c r="S2683" i="4"/>
  <c r="S919" i="4"/>
  <c r="O878" i="4"/>
  <c r="O231" i="4"/>
  <c r="S3480" i="4"/>
  <c r="S163" i="4"/>
  <c r="S596" i="4"/>
  <c r="T596" i="4" s="1"/>
  <c r="S3691" i="4"/>
  <c r="O2896" i="4"/>
  <c r="S3964" i="4"/>
  <c r="O4304" i="4"/>
  <c r="O2715" i="4"/>
  <c r="S2825" i="4"/>
  <c r="S3802" i="4"/>
  <c r="S4385" i="4"/>
  <c r="O2754" i="4"/>
  <c r="O538" i="4"/>
  <c r="S1082" i="4"/>
  <c r="S1235" i="4"/>
  <c r="S769" i="4"/>
  <c r="S364" i="4"/>
  <c r="S623" i="4"/>
  <c r="S1130" i="4"/>
  <c r="S431" i="4"/>
  <c r="O4132" i="4"/>
  <c r="S279" i="4"/>
  <c r="S1110" i="4"/>
  <c r="O3044" i="4"/>
  <c r="O3420" i="4"/>
  <c r="O2827" i="4"/>
  <c r="S4780" i="4"/>
  <c r="S4552" i="4"/>
  <c r="S1395" i="4"/>
  <c r="O3642" i="4"/>
  <c r="S1462" i="4"/>
  <c r="S1220" i="4"/>
  <c r="S703" i="4"/>
  <c r="S1299" i="4"/>
  <c r="O3825" i="4"/>
  <c r="O784" i="4"/>
  <c r="S2668" i="4"/>
  <c r="S2528" i="4"/>
  <c r="S618" i="4"/>
  <c r="O942" i="4"/>
  <c r="O368" i="4"/>
  <c r="O2591" i="4"/>
  <c r="S4211" i="4"/>
  <c r="S3018" i="4"/>
  <c r="S2371" i="4"/>
  <c r="O3468" i="4"/>
  <c r="S2608" i="4"/>
  <c r="S1897" i="4"/>
  <c r="O977" i="4"/>
  <c r="S1435" i="4"/>
  <c r="S4841" i="4"/>
  <c r="S1467" i="4"/>
  <c r="S2692" i="4"/>
  <c r="O3132" i="4"/>
  <c r="O661" i="4"/>
  <c r="O760" i="4"/>
  <c r="O556" i="4"/>
  <c r="O3925" i="4"/>
  <c r="O1031" i="4"/>
  <c r="S4881" i="4"/>
  <c r="O2504" i="4"/>
  <c r="O3500" i="4"/>
  <c r="S1868" i="4"/>
  <c r="S1940" i="4"/>
  <c r="S336" i="4"/>
  <c r="S1667" i="4"/>
  <c r="O33" i="4"/>
  <c r="S993" i="4"/>
  <c r="O3391" i="4"/>
  <c r="S3251" i="4"/>
  <c r="S548" i="4"/>
  <c r="S998" i="4"/>
  <c r="S1610" i="4"/>
  <c r="S3980" i="4"/>
  <c r="S3661" i="4"/>
  <c r="O4866" i="4"/>
  <c r="O2376" i="4"/>
  <c r="O3554" i="4"/>
  <c r="S2866" i="4"/>
  <c r="O2035" i="4"/>
  <c r="O398" i="4"/>
  <c r="O2318" i="4"/>
  <c r="S97" i="4"/>
  <c r="S1163" i="4"/>
  <c r="O2996" i="4"/>
  <c r="O3696" i="4"/>
  <c r="O1164" i="4"/>
  <c r="S2276" i="4"/>
  <c r="O2080" i="4"/>
  <c r="O4676" i="4"/>
  <c r="O206" i="4"/>
  <c r="O4575" i="4"/>
  <c r="O3520" i="4"/>
  <c r="O285" i="4"/>
  <c r="S3765" i="4"/>
  <c r="S2336" i="4"/>
  <c r="O3854" i="4"/>
  <c r="S3048" i="4"/>
  <c r="O568" i="4"/>
  <c r="O1382" i="4"/>
  <c r="O4824" i="4"/>
  <c r="O138" i="4"/>
  <c r="S4244" i="4"/>
  <c r="O2181" i="4"/>
  <c r="S937" i="4"/>
  <c r="O3680" i="4"/>
  <c r="O1883" i="4"/>
  <c r="O1738" i="4"/>
  <c r="S4160" i="4"/>
  <c r="O83" i="4"/>
  <c r="O4371" i="4"/>
  <c r="S2615" i="4"/>
  <c r="O3430" i="4"/>
  <c r="O3098" i="4"/>
  <c r="O910" i="4"/>
  <c r="T910" i="4" s="1"/>
  <c r="O1775" i="4"/>
  <c r="O463" i="4"/>
  <c r="O390" i="4"/>
  <c r="S4313" i="4"/>
  <c r="O248" i="4"/>
  <c r="S996" i="4"/>
  <c r="S4398" i="4"/>
  <c r="O3855" i="4"/>
  <c r="O2268" i="4"/>
  <c r="O3782" i="4"/>
  <c r="S960" i="4"/>
  <c r="O4677" i="4"/>
  <c r="S16" i="4"/>
  <c r="O2846" i="4"/>
  <c r="S422" i="4"/>
  <c r="S2257" i="4"/>
  <c r="S377" i="4"/>
  <c r="S1379" i="4"/>
  <c r="S759" i="4"/>
  <c r="O2732" i="4"/>
  <c r="S1567" i="4"/>
  <c r="S71" i="4"/>
  <c r="S3979" i="4"/>
  <c r="S1963" i="4"/>
  <c r="O3663" i="4"/>
  <c r="S3809" i="4"/>
  <c r="S107" i="4"/>
  <c r="O3647" i="4"/>
  <c r="O1246" i="4"/>
  <c r="O1171" i="4"/>
  <c r="O2213" i="4"/>
  <c r="O1744" i="4"/>
  <c r="O3902" i="4"/>
  <c r="S657" i="4"/>
  <c r="O2001" i="4"/>
  <c r="S3218" i="4"/>
  <c r="O292" i="4"/>
  <c r="O4175" i="4"/>
  <c r="O3167" i="4"/>
  <c r="S4209" i="4"/>
  <c r="S147" i="4"/>
  <c r="O3920" i="4"/>
  <c r="S1906" i="4"/>
  <c r="S4724" i="4"/>
  <c r="S1097" i="4"/>
  <c r="S3000" i="4"/>
  <c r="S732" i="4"/>
  <c r="O2578" i="4"/>
  <c r="O685" i="4"/>
  <c r="S1634" i="4"/>
  <c r="O1109" i="4"/>
  <c r="O2221" i="4"/>
  <c r="S1821" i="4"/>
  <c r="S626" i="4"/>
  <c r="S99" i="4"/>
  <c r="S1330" i="4"/>
  <c r="S3917" i="4"/>
  <c r="S4756" i="4"/>
  <c r="O143" i="4"/>
  <c r="O3910" i="4"/>
  <c r="O1115" i="4"/>
  <c r="S1351" i="4"/>
  <c r="S3124" i="4"/>
  <c r="O2148" i="4"/>
  <c r="S2755" i="4"/>
  <c r="S776" i="4"/>
  <c r="S2925" i="4"/>
  <c r="O3543" i="4"/>
  <c r="S683" i="4"/>
  <c r="S1629" i="4"/>
  <c r="S3285" i="4"/>
  <c r="S2013" i="4"/>
  <c r="T2013" i="4" s="1"/>
  <c r="O4638" i="4"/>
  <c r="O4005" i="4"/>
  <c r="S4435" i="4"/>
  <c r="S1019" i="4"/>
  <c r="S3853" i="4"/>
  <c r="S926" i="4"/>
  <c r="O4746" i="4"/>
  <c r="S4279" i="4"/>
  <c r="S4411" i="4"/>
  <c r="S4207" i="4"/>
  <c r="O3766" i="4"/>
  <c r="O1593" i="4"/>
  <c r="S2293" i="4"/>
  <c r="O3012" i="4"/>
  <c r="O3873" i="4"/>
  <c r="O2960" i="4"/>
  <c r="O1364" i="4"/>
  <c r="O334" i="4"/>
  <c r="O2042" i="4"/>
  <c r="O412" i="4"/>
  <c r="O2300" i="4"/>
  <c r="S3816" i="4"/>
  <c r="O954" i="4"/>
  <c r="O4380" i="4"/>
  <c r="O596" i="4"/>
  <c r="S1270" i="4"/>
  <c r="O1256" i="4"/>
  <c r="O98" i="4"/>
  <c r="O1353" i="4"/>
  <c r="S4148" i="4"/>
  <c r="S1262" i="4"/>
  <c r="S2860" i="4"/>
  <c r="S2056" i="4"/>
  <c r="S4753" i="4"/>
  <c r="S2604" i="4"/>
  <c r="O4107" i="4"/>
  <c r="S1800" i="4"/>
  <c r="O4120" i="4"/>
  <c r="S3295" i="4"/>
  <c r="O2113" i="4"/>
  <c r="S1116" i="4"/>
  <c r="S882" i="4"/>
  <c r="O4819" i="4"/>
  <c r="O2308" i="4"/>
  <c r="O544" i="4"/>
  <c r="O4022" i="4"/>
  <c r="S2564" i="4"/>
  <c r="S656" i="4"/>
  <c r="S2404" i="4"/>
  <c r="O2101" i="4"/>
  <c r="O1029" i="4"/>
  <c r="S289" i="4"/>
  <c r="S3694" i="4"/>
  <c r="S560" i="4"/>
  <c r="S2131" i="4"/>
  <c r="S3201" i="4"/>
  <c r="S2295" i="4"/>
  <c r="S1717" i="4"/>
  <c r="S344" i="4"/>
  <c r="S232" i="4"/>
  <c r="S4319" i="4"/>
  <c r="O1708" i="4"/>
  <c r="S1596" i="4"/>
  <c r="O1727" i="4"/>
  <c r="O242" i="4"/>
  <c r="O3930" i="4"/>
  <c r="O1471" i="4"/>
  <c r="S122" i="4"/>
  <c r="O3490" i="4"/>
  <c r="S1754" i="4"/>
  <c r="O683" i="4"/>
  <c r="S2797" i="4"/>
  <c r="T2797" i="4" s="1"/>
  <c r="S4170" i="4"/>
  <c r="S3746" i="4"/>
  <c r="O1079" i="4"/>
  <c r="S3493" i="4"/>
  <c r="S74" i="4"/>
  <c r="O2193" i="4"/>
  <c r="S4811" i="4"/>
  <c r="O1150" i="4"/>
  <c r="S2525" i="4"/>
  <c r="O3523" i="4"/>
  <c r="O2781" i="4"/>
  <c r="S2794" i="4"/>
  <c r="S1466" i="4"/>
  <c r="S3833" i="4"/>
  <c r="O2184" i="4"/>
  <c r="O1208" i="4"/>
  <c r="S3970" i="4"/>
  <c r="O1891" i="4"/>
  <c r="O355" i="4"/>
  <c r="S4039" i="4"/>
  <c r="S4235" i="4"/>
  <c r="S814" i="4"/>
  <c r="O4538" i="4"/>
  <c r="O3717" i="4"/>
  <c r="S1718" i="4"/>
  <c r="S1226" i="4"/>
  <c r="O408" i="4"/>
  <c r="S1076" i="4"/>
  <c r="O3536" i="4"/>
  <c r="S966" i="4"/>
  <c r="S2771" i="4"/>
  <c r="O2007" i="4"/>
  <c r="S4083" i="4"/>
  <c r="O2509" i="4"/>
  <c r="O4405" i="4"/>
  <c r="O1971" i="4"/>
  <c r="O4263" i="4"/>
  <c r="S3233" i="4"/>
  <c r="O2027" i="4"/>
  <c r="S1529" i="4"/>
  <c r="O965" i="4"/>
  <c r="O4326" i="4"/>
  <c r="S2189" i="4"/>
  <c r="O413" i="4"/>
  <c r="O4106" i="4"/>
  <c r="S2390" i="4"/>
  <c r="S450" i="4"/>
  <c r="O2352" i="4"/>
  <c r="S1955" i="4"/>
  <c r="S727" i="4"/>
  <c r="O303" i="4"/>
  <c r="O1218" i="4"/>
  <c r="O793" i="4"/>
  <c r="S1331" i="4"/>
  <c r="O3585" i="4"/>
  <c r="S2772" i="4"/>
  <c r="S1449" i="4"/>
  <c r="S849" i="4"/>
  <c r="O145" i="4"/>
  <c r="S3968" i="4"/>
  <c r="S1602" i="4"/>
  <c r="O1419" i="4"/>
  <c r="S1292" i="4"/>
  <c r="S144" i="4"/>
  <c r="S3693" i="4"/>
  <c r="S1407" i="4"/>
  <c r="O359" i="4"/>
  <c r="S3953" i="4"/>
  <c r="S1642" i="4"/>
  <c r="O562" i="4"/>
  <c r="S3523" i="4"/>
  <c r="O4793" i="4"/>
  <c r="O3475" i="4"/>
  <c r="O3372" i="4"/>
  <c r="O3282" i="4"/>
  <c r="S4158" i="4"/>
  <c r="O3162" i="4"/>
  <c r="S1525" i="4"/>
  <c r="O2187" i="4"/>
  <c r="O4456" i="4"/>
  <c r="S1577" i="4"/>
  <c r="S763" i="4"/>
  <c r="S1024" i="4"/>
  <c r="O3591" i="4"/>
  <c r="S3799" i="4"/>
  <c r="S457" i="4"/>
  <c r="S4662" i="4"/>
  <c r="S2850" i="4"/>
  <c r="S3847" i="4"/>
  <c r="S3379" i="4"/>
  <c r="O3894" i="4"/>
  <c r="O3448" i="4"/>
  <c r="O4522" i="4"/>
  <c r="S3531" i="4"/>
  <c r="S4273" i="4"/>
  <c r="S4604" i="4"/>
  <c r="O4532" i="4"/>
  <c r="O3600" i="4"/>
  <c r="O1669" i="4"/>
  <c r="S4407" i="4"/>
  <c r="O601" i="4"/>
  <c r="S872" i="4"/>
  <c r="S774" i="4"/>
  <c r="S3790" i="4"/>
  <c r="S1960" i="4"/>
  <c r="O1992" i="4"/>
  <c r="S2966" i="4"/>
  <c r="O1138" i="4"/>
  <c r="S2872" i="4"/>
  <c r="O4733" i="4"/>
  <c r="O867" i="4"/>
  <c r="O4882" i="4"/>
  <c r="S801" i="4"/>
  <c r="O1899" i="4"/>
  <c r="S3982" i="4"/>
  <c r="S3088" i="4"/>
  <c r="S1481" i="4"/>
  <c r="S4309" i="4"/>
  <c r="S112" i="4"/>
  <c r="S3300" i="4"/>
  <c r="O1107" i="4"/>
  <c r="S3859" i="4"/>
  <c r="S2332" i="4"/>
  <c r="O1612" i="4"/>
  <c r="S1210" i="4"/>
  <c r="S20" i="4"/>
  <c r="S3967" i="4"/>
  <c r="S1108" i="4"/>
  <c r="O426" i="4"/>
  <c r="S3698" i="4"/>
  <c r="S1360" i="4"/>
  <c r="O3315" i="4"/>
  <c r="S2364" i="4"/>
  <c r="S1523" i="4"/>
  <c r="S905" i="4"/>
  <c r="O4888" i="4"/>
  <c r="S877" i="4"/>
  <c r="O163" i="4"/>
  <c r="O540" i="4"/>
  <c r="O3202" i="4"/>
  <c r="O2156" i="4"/>
  <c r="S1416" i="4"/>
  <c r="O454" i="4"/>
  <c r="O4496" i="4"/>
  <c r="S3357" i="4"/>
  <c r="S976" i="4"/>
  <c r="O205" i="4"/>
  <c r="S799" i="4"/>
  <c r="S4779" i="4"/>
  <c r="O2739" i="4"/>
  <c r="O1464" i="4"/>
  <c r="O4762" i="4"/>
  <c r="S3078" i="4"/>
  <c r="S1034" i="4"/>
  <c r="O882" i="4"/>
  <c r="O943" i="4"/>
  <c r="O3778" i="4"/>
  <c r="O3377" i="4"/>
  <c r="S2709" i="4"/>
  <c r="S729" i="4"/>
  <c r="O4626" i="4"/>
  <c r="O4885" i="4"/>
  <c r="S2817" i="4"/>
  <c r="O3174" i="4"/>
  <c r="O3009" i="4"/>
  <c r="S3202" i="4"/>
  <c r="S802" i="4"/>
  <c r="O4017" i="4"/>
  <c r="O2750" i="4"/>
  <c r="O2102" i="4"/>
  <c r="S2067" i="4"/>
  <c r="O236" i="4"/>
  <c r="S2904" i="4"/>
  <c r="S4223" i="4"/>
  <c r="S343" i="4"/>
  <c r="O1021" i="4"/>
  <c r="S1864" i="4"/>
  <c r="S2951" i="4"/>
  <c r="O1577" i="4"/>
  <c r="O2979" i="4"/>
  <c r="O4030" i="4"/>
  <c r="S859" i="4"/>
  <c r="O3287" i="4"/>
  <c r="O2185" i="4"/>
  <c r="O1332" i="4"/>
  <c r="O283" i="4"/>
  <c r="O2425" i="4"/>
  <c r="S250" i="4"/>
  <c r="S2694" i="4"/>
  <c r="S694" i="4"/>
  <c r="S2476" i="4"/>
  <c r="O1249" i="4"/>
  <c r="S319" i="4"/>
  <c r="S1187" i="4"/>
  <c r="S197" i="4"/>
  <c r="O3235" i="4"/>
  <c r="O2232" i="4"/>
  <c r="O1069" i="4"/>
  <c r="S604" i="4"/>
  <c r="O2957" i="4"/>
  <c r="O855" i="4"/>
  <c r="S523" i="4"/>
  <c r="O4896" i="4"/>
  <c r="O2310" i="4"/>
  <c r="O546" i="4"/>
  <c r="S3257" i="4"/>
  <c r="S2129" i="4"/>
  <c r="O4416" i="4"/>
  <c r="S4200" i="4"/>
  <c r="O4243" i="4"/>
  <c r="O3948" i="4"/>
  <c r="S4358" i="4"/>
  <c r="O2049" i="4"/>
  <c r="O1766" i="4"/>
  <c r="S60" i="4"/>
  <c r="O4723" i="4"/>
  <c r="S3587" i="4"/>
  <c r="O1089" i="4"/>
  <c r="O4051" i="4"/>
  <c r="O4006" i="4"/>
  <c r="S940" i="4"/>
  <c r="S4855" i="4"/>
  <c r="S2558" i="4"/>
  <c r="O3533" i="4"/>
  <c r="O4687" i="4"/>
  <c r="S1344" i="4"/>
  <c r="O10" i="4"/>
  <c r="O3556" i="4"/>
  <c r="S3442" i="4"/>
  <c r="S142" i="4"/>
  <c r="O110" i="4"/>
  <c r="O1697" i="4"/>
  <c r="S704" i="4"/>
  <c r="O2051" i="4"/>
  <c r="O4588" i="4"/>
  <c r="O955" i="4"/>
  <c r="O1995" i="4"/>
  <c r="S451" i="4"/>
  <c r="S837" i="4"/>
  <c r="O4397" i="4"/>
  <c r="S4272" i="4"/>
  <c r="O4314" i="4"/>
  <c r="O4068" i="4"/>
  <c r="S3878" i="4"/>
  <c r="O2096" i="4"/>
  <c r="S2708" i="4"/>
  <c r="S1438" i="4"/>
  <c r="O549" i="4"/>
  <c r="O1644" i="4"/>
  <c r="S2025" i="4"/>
  <c r="S4116" i="4"/>
  <c r="S4354" i="4"/>
  <c r="O1882" i="4"/>
  <c r="O545" i="4"/>
  <c r="O1782" i="4"/>
  <c r="S2656" i="4"/>
  <c r="S3890" i="4"/>
  <c r="O4804" i="4"/>
  <c r="S673" i="4"/>
  <c r="O1421" i="4"/>
  <c r="S2935" i="4"/>
  <c r="O126" i="4"/>
  <c r="S2762" i="4"/>
  <c r="S3998" i="4"/>
  <c r="O4471" i="4"/>
  <c r="S3234" i="4"/>
  <c r="S1936" i="4"/>
  <c r="S1038" i="4"/>
  <c r="O240" i="4"/>
  <c r="S1886" i="4"/>
  <c r="O254" i="4"/>
  <c r="S2312" i="4"/>
  <c r="O265" i="4"/>
  <c r="O1931" i="4"/>
  <c r="O1121" i="4"/>
  <c r="S93" i="4"/>
  <c r="O718" i="4"/>
  <c r="S127" i="4"/>
  <c r="S3416" i="4"/>
  <c r="O2098" i="4"/>
  <c r="S687" i="4"/>
  <c r="O94" i="4"/>
  <c r="O1901" i="4"/>
  <c r="O624" i="4"/>
  <c r="S1131" i="4"/>
  <c r="O4296" i="4"/>
  <c r="S2191" i="4"/>
  <c r="O301" i="4"/>
  <c r="S2808" i="4"/>
  <c r="S831" i="4"/>
  <c r="S4281" i="4"/>
  <c r="O1181" i="4"/>
  <c r="S775" i="4"/>
  <c r="O2775" i="4"/>
  <c r="S2670" i="4"/>
  <c r="O4574" i="4"/>
  <c r="S2075" i="4"/>
  <c r="O914" i="4"/>
  <c r="O1469" i="4"/>
  <c r="S2880" i="4"/>
  <c r="O3234" i="4"/>
  <c r="S1004" i="4"/>
  <c r="O29" i="4"/>
  <c r="S1102" i="4"/>
  <c r="S3297" i="4"/>
  <c r="S581" i="4"/>
  <c r="S2896" i="4"/>
  <c r="O164" i="4"/>
  <c r="S4172" i="4"/>
  <c r="O232" i="4"/>
  <c r="S2512" i="4"/>
  <c r="O3898" i="4"/>
  <c r="O2431" i="4"/>
  <c r="O4507" i="4"/>
  <c r="S1035" i="4"/>
  <c r="O3630" i="4"/>
  <c r="O1247" i="4"/>
  <c r="S2831" i="4"/>
  <c r="S1574" i="4"/>
  <c r="O3788" i="4"/>
  <c r="S3102" i="4"/>
  <c r="S3719" i="4"/>
  <c r="S886" i="4"/>
  <c r="S1475" i="4"/>
  <c r="S3952" i="4"/>
  <c r="S4373" i="4"/>
  <c r="S540" i="4"/>
  <c r="O2496" i="4"/>
  <c r="O1073" i="4"/>
  <c r="O666" i="4"/>
  <c r="S1643" i="4"/>
  <c r="S4238" i="4"/>
  <c r="O4122" i="4"/>
  <c r="S1811" i="4"/>
  <c r="O43" i="4"/>
  <c r="O304" i="4"/>
  <c r="S3351" i="4"/>
  <c r="S4360" i="4"/>
  <c r="S2724" i="4"/>
  <c r="O1266" i="4"/>
  <c r="O725" i="4"/>
  <c r="O3454" i="4"/>
  <c r="S1027" i="4"/>
  <c r="S4653" i="4"/>
  <c r="O1692" i="4"/>
  <c r="S2945" i="4"/>
  <c r="S2272" i="4"/>
  <c r="S876" i="4"/>
  <c r="S4256" i="4"/>
  <c r="S638" i="4"/>
  <c r="O564" i="4"/>
  <c r="O3028" i="4"/>
  <c r="O1726" i="4"/>
  <c r="O650" i="4"/>
  <c r="O4115" i="4"/>
  <c r="O1854" i="4"/>
  <c r="S964" i="4"/>
  <c r="O572" i="4"/>
  <c r="S3969" i="4"/>
  <c r="O1723" i="4"/>
  <c r="S4254" i="4"/>
  <c r="S2183" i="4"/>
  <c r="O89" i="4"/>
  <c r="S4341" i="4"/>
  <c r="S4499" i="4"/>
  <c r="S1898" i="4"/>
  <c r="O1717" i="4"/>
  <c r="S3584" i="4"/>
  <c r="S4427" i="4"/>
  <c r="S2507" i="4"/>
  <c r="S4457" i="4"/>
  <c r="S3450" i="4"/>
  <c r="S2689" i="4"/>
  <c r="S2707" i="4"/>
  <c r="O2707" i="4"/>
  <c r="O4084" i="4"/>
  <c r="O3636" i="4"/>
  <c r="O2712" i="4"/>
  <c r="O2618" i="4"/>
  <c r="S2367" i="4"/>
  <c r="O630" i="4"/>
  <c r="O675" i="4"/>
  <c r="S1512" i="4"/>
  <c r="O3474" i="4"/>
  <c r="O4099" i="4"/>
  <c r="S1736" i="4"/>
  <c r="S4000" i="4"/>
  <c r="S277" i="4"/>
  <c r="S1815" i="4"/>
  <c r="S3957" i="4"/>
  <c r="S2792" i="4"/>
  <c r="O1533" i="4"/>
  <c r="O824" i="4"/>
  <c r="O3860" i="4"/>
  <c r="O382" i="4"/>
  <c r="O1440" i="4"/>
  <c r="S4192" i="4"/>
  <c r="O2427" i="4"/>
  <c r="S138" i="4"/>
  <c r="T138" i="4" s="1"/>
  <c r="S487" i="4"/>
  <c r="S4372" i="4"/>
  <c r="O1141" i="4"/>
  <c r="S2944" i="4"/>
  <c r="S297" i="4"/>
  <c r="S4012" i="4"/>
  <c r="S1191" i="4"/>
  <c r="S2848" i="4"/>
  <c r="S2961" i="4"/>
  <c r="S1288" i="4"/>
  <c r="S198" i="4"/>
  <c r="S2281" i="4"/>
  <c r="O4907" i="4"/>
  <c r="S72" i="4"/>
  <c r="O2097" i="4"/>
  <c r="O1663" i="4"/>
  <c r="O1892" i="4"/>
  <c r="O117" i="4"/>
  <c r="O149" i="4"/>
  <c r="S287" i="4"/>
  <c r="S4008" i="4"/>
  <c r="S1148" i="4"/>
  <c r="S4390" i="4"/>
  <c r="S2224" i="4"/>
  <c r="S2809" i="4"/>
  <c r="S1117" i="4"/>
  <c r="O3266" i="4"/>
  <c r="O1745" i="4"/>
  <c r="S4436" i="4"/>
  <c r="S2553" i="4"/>
  <c r="S864" i="4"/>
  <c r="O1163" i="4"/>
  <c r="O4002" i="4"/>
  <c r="O1347" i="4"/>
  <c r="S2723" i="4"/>
  <c r="S435" i="4"/>
  <c r="O4504" i="4"/>
  <c r="S1265" i="4"/>
  <c r="O3013" i="4"/>
  <c r="S3797" i="4"/>
  <c r="O1721" i="4"/>
  <c r="O257" i="4"/>
  <c r="S2253" i="4"/>
  <c r="S1925" i="4"/>
  <c r="S440" i="4"/>
  <c r="O1627" i="4"/>
  <c r="O1948" i="4"/>
  <c r="S2076" i="4"/>
  <c r="S245" i="4"/>
  <c r="O190" i="4"/>
  <c r="S857" i="4"/>
  <c r="S1501" i="4"/>
  <c r="O2354" i="4"/>
  <c r="S3583" i="4"/>
  <c r="O1678" i="4"/>
  <c r="S2814" i="4"/>
  <c r="O1180" i="4"/>
  <c r="O1116" i="4"/>
  <c r="S1100" i="4"/>
  <c r="S4767" i="4"/>
  <c r="O3256" i="4"/>
  <c r="O638" i="4"/>
  <c r="S1137" i="4"/>
  <c r="O4431" i="4"/>
  <c r="O1795" i="4"/>
  <c r="S2832" i="4"/>
  <c r="O354" i="4"/>
  <c r="S4727" i="4"/>
  <c r="O1583" i="4"/>
  <c r="S2783" i="4"/>
  <c r="S3589" i="4"/>
  <c r="S1405" i="4"/>
  <c r="O803" i="4"/>
  <c r="O2574" i="4"/>
  <c r="O2765" i="4"/>
  <c r="S2299" i="4"/>
  <c r="O1691" i="4"/>
  <c r="S2894" i="4"/>
  <c r="S4522" i="4"/>
  <c r="O1457" i="4"/>
  <c r="O227" i="4"/>
  <c r="O2609" i="4"/>
  <c r="O1787" i="4"/>
  <c r="S3113" i="4"/>
  <c r="S3902" i="4"/>
  <c r="O2142" i="4"/>
  <c r="O612" i="4"/>
  <c r="O4476" i="4"/>
  <c r="S2718" i="4"/>
  <c r="O4719" i="4"/>
  <c r="O3851" i="4"/>
  <c r="O2803" i="4"/>
  <c r="S1221" i="4"/>
  <c r="S4742" i="4"/>
  <c r="S3343" i="4"/>
  <c r="O982" i="4"/>
  <c r="S1346" i="4"/>
  <c r="S4835" i="4"/>
  <c r="O1093" i="4"/>
  <c r="S3235" i="4"/>
  <c r="O442" i="4"/>
  <c r="O4844" i="4"/>
  <c r="S1205" i="4"/>
  <c r="O3495" i="4"/>
  <c r="S3747" i="4"/>
  <c r="O2536" i="4"/>
  <c r="S888" i="4"/>
  <c r="S2768" i="4"/>
  <c r="S3559" i="4"/>
  <c r="O3039" i="4"/>
  <c r="S2422" i="4"/>
  <c r="O2362" i="4"/>
  <c r="S477" i="4"/>
  <c r="S62" i="4"/>
  <c r="S2562" i="4"/>
  <c r="O3698" i="4"/>
  <c r="O3711" i="4"/>
  <c r="S3779" i="4"/>
  <c r="O1127" i="4"/>
  <c r="O3839" i="4"/>
  <c r="S4532" i="4"/>
  <c r="T4532" i="4" s="1"/>
  <c r="O4721" i="4"/>
  <c r="S867" i="4"/>
  <c r="O581" i="4"/>
  <c r="O349" i="4"/>
  <c r="O1459" i="4"/>
  <c r="O3115" i="4"/>
  <c r="O4342" i="4"/>
  <c r="O570" i="4"/>
  <c r="O1168" i="4"/>
  <c r="O2944" i="4"/>
  <c r="S4138" i="4"/>
  <c r="O455" i="4"/>
  <c r="O1185" i="4"/>
  <c r="O430" i="4"/>
  <c r="S22" i="4"/>
  <c r="S2552" i="4"/>
  <c r="O3865" i="4"/>
  <c r="O4802" i="4"/>
  <c r="S311" i="4"/>
  <c r="S470" i="4"/>
  <c r="O1342" i="4"/>
  <c r="O2330" i="4"/>
  <c r="S3142" i="4"/>
  <c r="S3755" i="4"/>
  <c r="S745" i="4"/>
  <c r="O300" i="4"/>
  <c r="S598" i="4"/>
  <c r="O3922" i="4"/>
  <c r="O275" i="4"/>
  <c r="S1037" i="4"/>
  <c r="S1319" i="4"/>
  <c r="S2130" i="4"/>
  <c r="S2322" i="4"/>
  <c r="O3365" i="4"/>
  <c r="O507" i="4"/>
  <c r="S2686" i="4"/>
  <c r="S3992" i="4"/>
  <c r="O159" i="4"/>
  <c r="O1363" i="4"/>
  <c r="S2423" i="4"/>
  <c r="S4168" i="4"/>
  <c r="O93" i="4"/>
  <c r="T93" i="4" s="1"/>
  <c r="S832" i="4"/>
  <c r="S1417" i="4"/>
  <c r="O1980" i="4"/>
  <c r="T1980" i="4" s="1"/>
  <c r="O2679" i="4"/>
  <c r="O3231" i="4"/>
  <c r="O4631" i="4"/>
  <c r="S3312" i="4"/>
  <c r="S3695" i="4"/>
  <c r="S594" i="4"/>
  <c r="O1946" i="4"/>
  <c r="S4287" i="4"/>
  <c r="O1344" i="4"/>
  <c r="S2358" i="4"/>
  <c r="O3418" i="4"/>
  <c r="O179" i="4"/>
  <c r="O2168" i="4"/>
  <c r="O812" i="4"/>
  <c r="S1295" i="4"/>
  <c r="O297" i="4"/>
  <c r="S613" i="4"/>
  <c r="O3790" i="4"/>
  <c r="O1186" i="4"/>
  <c r="O3622" i="4"/>
  <c r="S1332" i="4"/>
  <c r="O157" i="4"/>
  <c r="S4659" i="4"/>
  <c r="S2594" i="4"/>
  <c r="S2070" i="4"/>
  <c r="O1461" i="4"/>
  <c r="O2694" i="4"/>
  <c r="S1847" i="4"/>
  <c r="S1557" i="4"/>
  <c r="S1503" i="4"/>
  <c r="S2406" i="4"/>
  <c r="S2788" i="4"/>
  <c r="O1937" i="4"/>
  <c r="O847" i="4"/>
  <c r="O3305" i="4"/>
  <c r="S2770" i="4"/>
  <c r="O4268" i="4"/>
  <c r="S2756" i="4"/>
  <c r="S2447" i="4"/>
  <c r="O2468" i="4"/>
  <c r="S1307" i="4"/>
  <c r="O4076" i="4"/>
  <c r="O3117" i="4"/>
  <c r="S1502" i="4"/>
  <c r="S677" i="4"/>
  <c r="O3065" i="4"/>
  <c r="S1518" i="4"/>
  <c r="S3245" i="4"/>
  <c r="O513" i="4"/>
  <c r="S3176" i="4"/>
  <c r="O3673" i="4"/>
  <c r="S3688" i="4"/>
  <c r="S2344" i="4"/>
  <c r="S629" i="4"/>
  <c r="O4369" i="4"/>
  <c r="O3196" i="4"/>
  <c r="O3112" i="4"/>
  <c r="O3991" i="4"/>
  <c r="S449" i="4"/>
  <c r="S4690" i="4"/>
  <c r="S3365" i="4"/>
  <c r="O3539" i="4"/>
  <c r="O2070" i="4"/>
  <c r="S4366" i="4"/>
  <c r="O2270" i="4"/>
  <c r="S779" i="4"/>
  <c r="O820" i="4"/>
  <c r="O3439" i="4"/>
  <c r="S1247" i="4"/>
  <c r="O2437" i="4"/>
  <c r="S1841" i="4"/>
  <c r="S3301" i="4"/>
  <c r="O481" i="4"/>
  <c r="S3794" i="4"/>
  <c r="O1585" i="4"/>
  <c r="O4618" i="4"/>
  <c r="S417" i="4"/>
  <c r="O2154" i="4"/>
  <c r="S1542" i="4"/>
  <c r="S4578" i="4"/>
  <c r="O4090" i="4"/>
  <c r="S1584" i="4"/>
  <c r="S3037" i="4"/>
  <c r="O4358" i="4"/>
  <c r="S2826" i="4"/>
  <c r="S4901" i="4"/>
  <c r="O3692" i="4"/>
  <c r="O1295" i="4"/>
  <c r="O3371" i="4"/>
  <c r="S4016" i="4"/>
  <c r="S3154" i="4"/>
  <c r="O1091" i="4"/>
  <c r="O2280" i="4"/>
  <c r="S3674" i="4"/>
  <c r="O2426" i="4"/>
  <c r="S833" i="4"/>
  <c r="O1155" i="4"/>
  <c r="O3917" i="4"/>
  <c r="S1386" i="4"/>
  <c r="O3572" i="4"/>
  <c r="S1011" i="4"/>
  <c r="O3815" i="4"/>
  <c r="O2415" i="4"/>
  <c r="O3386" i="4"/>
  <c r="O3379" i="4"/>
  <c r="S2581" i="4"/>
  <c r="O20" i="4"/>
  <c r="O2503" i="4"/>
  <c r="O2103" i="4"/>
  <c r="S4123" i="4"/>
  <c r="S3220" i="4"/>
  <c r="O305" i="4"/>
  <c r="O1991" i="4"/>
  <c r="S2630" i="4"/>
  <c r="O822" i="4"/>
  <c r="S1141" i="4"/>
  <c r="O1438" i="4"/>
  <c r="O4895" i="4"/>
  <c r="O3844" i="4"/>
  <c r="S952" i="4"/>
  <c r="S546" i="4"/>
  <c r="O353" i="4"/>
  <c r="S1952" i="4"/>
  <c r="S1483" i="4"/>
  <c r="O664" i="4"/>
  <c r="O4334" i="4"/>
  <c r="O2981" i="4"/>
  <c r="O2343" i="4"/>
  <c r="S520" i="4"/>
  <c r="S3806" i="4"/>
  <c r="S3024" i="4"/>
  <c r="O2472" i="4"/>
  <c r="S2308" i="4"/>
  <c r="O1142" i="4"/>
  <c r="S230" i="4"/>
  <c r="O4035" i="4"/>
  <c r="S3306" i="4"/>
  <c r="O1935" i="4"/>
  <c r="O2597" i="4"/>
  <c r="O4546" i="4"/>
  <c r="O583" i="4"/>
  <c r="S3656" i="4"/>
  <c r="O2937" i="4"/>
  <c r="S4684" i="4"/>
  <c r="O1578" i="4"/>
  <c r="O3890" i="4"/>
  <c r="O2888" i="4"/>
  <c r="O1961" i="4"/>
  <c r="S3516" i="4"/>
  <c r="O4646" i="4"/>
  <c r="O2730" i="4"/>
  <c r="O2890" i="4"/>
  <c r="S1777" i="4"/>
  <c r="S625" i="4"/>
  <c r="O4658" i="4"/>
  <c r="O1236" i="4"/>
  <c r="S4851" i="4"/>
  <c r="O1343" i="4"/>
  <c r="S4283" i="4"/>
  <c r="O697" i="4"/>
  <c r="S2733" i="4"/>
  <c r="S4347" i="4"/>
  <c r="O3367" i="4"/>
  <c r="S2758" i="4"/>
  <c r="O4579" i="4"/>
  <c r="S2767" i="4"/>
  <c r="S1522" i="4"/>
  <c r="S2941" i="4"/>
  <c r="O3323" i="4"/>
  <c r="O244" i="4"/>
  <c r="S4565" i="4"/>
  <c r="O3338" i="4"/>
  <c r="O4041" i="4"/>
  <c r="O759" i="4"/>
  <c r="S3341" i="4"/>
  <c r="S3786" i="4"/>
  <c r="O3588" i="4"/>
  <c r="O1699" i="4"/>
  <c r="S3179" i="4"/>
  <c r="O1300" i="4"/>
  <c r="O2391" i="4"/>
  <c r="S734" i="4"/>
  <c r="O2172" i="4"/>
  <c r="O532" i="4"/>
  <c r="S1966" i="4"/>
  <c r="O737" i="4"/>
  <c r="O2884" i="4"/>
  <c r="O4500" i="4"/>
  <c r="S3509" i="4"/>
  <c r="S771" i="4"/>
  <c r="O1810" i="4"/>
  <c r="S3420" i="4"/>
  <c r="O1754" i="4"/>
  <c r="O3633" i="4"/>
  <c r="S4805" i="4"/>
  <c r="S28" i="4"/>
  <c r="S2705" i="4"/>
  <c r="S3621" i="4"/>
  <c r="O4316" i="4"/>
  <c r="O217" i="4"/>
  <c r="O587" i="4"/>
  <c r="O1327" i="4"/>
  <c r="S4869" i="4"/>
  <c r="O1634" i="4"/>
  <c r="O1378" i="4"/>
  <c r="O3428" i="4"/>
  <c r="O1406" i="4"/>
  <c r="S1895" i="4"/>
  <c r="O4861" i="4"/>
  <c r="O4460" i="4"/>
  <c r="S3200" i="4"/>
  <c r="O2380" i="4"/>
  <c r="S4182" i="4"/>
  <c r="S1460" i="4"/>
  <c r="S2473" i="4"/>
  <c r="S3284" i="4"/>
  <c r="S4210" i="4"/>
  <c r="S3537" i="4"/>
  <c r="O1183" i="4"/>
  <c r="O2693" i="4"/>
  <c r="S3205" i="4"/>
  <c r="S2829" i="4"/>
  <c r="S2375" i="4"/>
  <c r="S3819" i="4"/>
  <c r="S2324" i="4"/>
  <c r="O2248" i="4"/>
  <c r="S1005" i="4"/>
  <c r="O1016" i="4"/>
  <c r="S3489" i="4"/>
  <c r="S842" i="4"/>
  <c r="S2844" i="4"/>
  <c r="O4123" i="4"/>
  <c r="S1622" i="4"/>
  <c r="S3465" i="4"/>
  <c r="O723" i="4"/>
  <c r="O2760" i="4"/>
  <c r="S1959" i="4"/>
  <c r="O904" i="4"/>
  <c r="S1751" i="4"/>
  <c r="S4111" i="4"/>
  <c r="S3289" i="4"/>
  <c r="O1712" i="4"/>
  <c r="S2680" i="4"/>
  <c r="S1393" i="4"/>
  <c r="S4883" i="4"/>
  <c r="O3467" i="4"/>
  <c r="O891" i="4"/>
  <c r="S426" i="4"/>
  <c r="S4736" i="4"/>
  <c r="S1511" i="4"/>
  <c r="S1152" i="4"/>
  <c r="O946" i="4"/>
  <c r="O3876" i="4"/>
  <c r="S1900" i="4"/>
  <c r="S1113" i="4"/>
  <c r="S3946" i="4"/>
  <c r="O3114" i="4"/>
  <c r="O2348" i="4"/>
  <c r="S1570" i="4"/>
  <c r="S1285" i="4"/>
  <c r="O4870" i="4"/>
  <c r="O3872" i="4"/>
  <c r="O1825" i="4"/>
  <c r="O343" i="4"/>
  <c r="S4661" i="4"/>
  <c r="S3759" i="4"/>
  <c r="O3258" i="4"/>
  <c r="O3415" i="4"/>
  <c r="S2901" i="4"/>
  <c r="S4334" i="4"/>
  <c r="S3580" i="4"/>
  <c r="S3156" i="4"/>
  <c r="O2196" i="4"/>
  <c r="O2092" i="4"/>
  <c r="S1531" i="4"/>
  <c r="O1213" i="4"/>
  <c r="S1095" i="4"/>
  <c r="S374" i="4"/>
  <c r="S88" i="4"/>
  <c r="S4602" i="4"/>
  <c r="O3638" i="4"/>
  <c r="S2149" i="4"/>
  <c r="O939" i="4"/>
  <c r="O590" i="4"/>
  <c r="S43" i="4"/>
  <c r="S4022" i="4"/>
  <c r="S3191" i="4"/>
  <c r="S1988" i="4"/>
  <c r="O195" i="4"/>
  <c r="O1190" i="4"/>
  <c r="S3151" i="4"/>
  <c r="O2538" i="4"/>
  <c r="O2086" i="4"/>
  <c r="S1308" i="4"/>
  <c r="O672" i="4"/>
  <c r="S286" i="4"/>
  <c r="O129" i="4"/>
  <c r="O4100" i="4"/>
  <c r="S1101" i="4"/>
  <c r="O694" i="4"/>
  <c r="S106" i="4"/>
  <c r="O1641" i="4"/>
  <c r="S3919" i="4"/>
  <c r="S3236" i="4"/>
  <c r="S2750" i="4"/>
  <c r="T2750" i="4" s="1"/>
  <c r="O2133" i="4"/>
  <c r="S1843" i="4"/>
  <c r="S1298" i="4"/>
  <c r="S1000" i="4"/>
  <c r="S519" i="4"/>
  <c r="O4836" i="4"/>
  <c r="S3930" i="4"/>
  <c r="S3094" i="4"/>
  <c r="O2076" i="4"/>
  <c r="O3450" i="4"/>
  <c r="T3450" i="4" s="1"/>
  <c r="O2043" i="4"/>
  <c r="O229" i="4"/>
  <c r="O2794" i="4"/>
  <c r="O1043" i="4"/>
  <c r="O3432" i="4"/>
  <c r="S4671" i="4"/>
  <c r="S2742" i="4"/>
  <c r="S2490" i="4"/>
  <c r="O2253" i="4"/>
  <c r="S3896" i="4"/>
  <c r="S4849" i="4"/>
  <c r="O484" i="4"/>
  <c r="O1159" i="4"/>
  <c r="O1320" i="4"/>
  <c r="O4351" i="4"/>
  <c r="O3919" i="4"/>
  <c r="O4095" i="4"/>
  <c r="O3204" i="4"/>
  <c r="O293" i="4"/>
  <c r="O4905" i="4"/>
  <c r="O4829" i="4"/>
  <c r="S2570" i="4"/>
  <c r="S4386" i="4"/>
  <c r="S4586" i="4"/>
  <c r="S3434" i="4"/>
  <c r="O2681" i="4"/>
  <c r="O961" i="4"/>
  <c r="S3237" i="4"/>
  <c r="S1677" i="4"/>
  <c r="S4249" i="4"/>
  <c r="S550" i="4"/>
  <c r="O393" i="4"/>
  <c r="O1698" i="4"/>
  <c r="O1307" i="4"/>
  <c r="S2641" i="4"/>
  <c r="S2410" i="4"/>
  <c r="S1430" i="4"/>
  <c r="S4214" i="4"/>
  <c r="S3022" i="4"/>
  <c r="O1413" i="4"/>
  <c r="S4201" i="4"/>
  <c r="O3053" i="4"/>
  <c r="O4627" i="4"/>
  <c r="S3161" i="4"/>
  <c r="O3754" i="4"/>
  <c r="S4432" i="4"/>
  <c r="O2932" i="4"/>
  <c r="O3449" i="4"/>
  <c r="S1858" i="4"/>
  <c r="S3342" i="4"/>
  <c r="O518" i="4"/>
  <c r="O1048" i="4"/>
  <c r="O3877" i="4"/>
  <c r="O582" i="4"/>
  <c r="S1850" i="4"/>
  <c r="S4376" i="4"/>
  <c r="S2620" i="4"/>
  <c r="S4321" i="4"/>
  <c r="S2021" i="4"/>
  <c r="O2160" i="4"/>
  <c r="S4362" i="4"/>
  <c r="O2264" i="4"/>
  <c r="S203" i="4"/>
  <c r="O646" i="4"/>
  <c r="O323" i="4"/>
  <c r="S1684" i="4"/>
  <c r="S2678" i="4"/>
  <c r="S928" i="4"/>
  <c r="O1018" i="4"/>
  <c r="S1077" i="4"/>
  <c r="O4362" i="4"/>
  <c r="S1289" i="4"/>
  <c r="S539" i="4"/>
  <c r="O71" i="4"/>
  <c r="S2310" i="4"/>
  <c r="O1329" i="4"/>
  <c r="O889" i="4"/>
  <c r="S475" i="4"/>
  <c r="S3273" i="4"/>
  <c r="O1975" i="4"/>
  <c r="O16" i="4"/>
  <c r="S3545" i="4"/>
  <c r="S3121" i="4"/>
  <c r="O2463" i="4"/>
  <c r="O1504" i="4"/>
  <c r="O200" i="4"/>
  <c r="O4494" i="4"/>
  <c r="O3907" i="4"/>
  <c r="S1894" i="4"/>
  <c r="S51" i="4"/>
  <c r="S4730" i="4"/>
  <c r="O3897" i="4"/>
  <c r="S2527" i="4"/>
  <c r="S1494" i="4"/>
  <c r="O4604" i="4"/>
  <c r="O3896" i="4"/>
  <c r="O3583" i="4"/>
  <c r="O3026" i="4"/>
  <c r="O2440" i="4"/>
  <c r="S3393" i="4"/>
  <c r="O1871" i="4"/>
  <c r="O4427" i="4"/>
  <c r="O2746" i="4"/>
  <c r="O4736" i="4"/>
  <c r="T4736" i="4" s="1"/>
  <c r="O1862" i="4"/>
  <c r="O208" i="4"/>
  <c r="O1786" i="4"/>
  <c r="O2206" i="4"/>
  <c r="S1039" i="4"/>
  <c r="S3180" i="4"/>
  <c r="O4830" i="4"/>
  <c r="S1493" i="4"/>
  <c r="O3118" i="4"/>
  <c r="O1442" i="4"/>
  <c r="S555" i="4"/>
  <c r="O4602" i="4"/>
  <c r="O3332" i="4"/>
  <c r="S4524" i="4"/>
  <c r="S2858" i="4"/>
  <c r="S1614" i="4"/>
  <c r="O3645" i="4"/>
  <c r="S4646" i="4"/>
  <c r="S3620" i="4"/>
  <c r="O3584" i="4"/>
  <c r="O4279" i="4"/>
  <c r="S1550" i="4"/>
  <c r="S2915" i="4"/>
  <c r="O3335" i="4"/>
  <c r="S468" i="4"/>
  <c r="S881" i="4"/>
  <c r="O1955" i="4"/>
  <c r="T1955" i="4" s="1"/>
  <c r="O3666" i="4"/>
  <c r="S575" i="4"/>
  <c r="O2461" i="4"/>
  <c r="O2802" i="4"/>
  <c r="O3656" i="4"/>
  <c r="T3656" i="4" s="1"/>
  <c r="O801" i="4"/>
  <c r="O2544" i="4"/>
  <c r="S437" i="4"/>
  <c r="S3375" i="4"/>
  <c r="S4441" i="4"/>
  <c r="O1044" i="4"/>
  <c r="S556" i="4"/>
  <c r="T556" i="4" s="1"/>
  <c r="S735" i="4"/>
  <c r="S447" i="4"/>
  <c r="O3938" i="4"/>
  <c r="O1117" i="4"/>
  <c r="S313" i="4"/>
  <c r="O2203" i="4"/>
  <c r="S1026" i="4"/>
  <c r="S607" i="4"/>
  <c r="S3945" i="4"/>
  <c r="S2606" i="4"/>
  <c r="S525" i="4"/>
  <c r="O3628" i="4"/>
  <c r="S2462" i="4"/>
  <c r="O1756" i="4"/>
  <c r="S1426" i="4"/>
  <c r="S4417" i="4"/>
  <c r="O2842" i="4"/>
  <c r="O1053" i="4"/>
  <c r="S4562" i="4"/>
  <c r="O3532" i="4"/>
  <c r="O3037" i="4"/>
  <c r="S647" i="4"/>
  <c r="S4285" i="4"/>
  <c r="O3631" i="4"/>
  <c r="O2811" i="4"/>
  <c r="S2374" i="4"/>
  <c r="O1752" i="4"/>
  <c r="S1429" i="4"/>
  <c r="S1396" i="4"/>
  <c r="S644" i="4"/>
  <c r="S330" i="4"/>
  <c r="S4745" i="4"/>
  <c r="O3345" i="4"/>
  <c r="S1794" i="4"/>
  <c r="O978" i="4"/>
  <c r="O9" i="4"/>
  <c r="O4539" i="4"/>
  <c r="S4297" i="4"/>
  <c r="O1757" i="4"/>
  <c r="S1541" i="4"/>
  <c r="S1644" i="4"/>
  <c r="O2886" i="4"/>
  <c r="O2708" i="4"/>
  <c r="O1472" i="4"/>
  <c r="O1234" i="4"/>
  <c r="S711" i="4"/>
  <c r="O54" i="4"/>
  <c r="S4771" i="4"/>
  <c r="S3483" i="4"/>
  <c r="O488" i="4"/>
  <c r="O95" i="4"/>
  <c r="S1284" i="4"/>
  <c r="S4066" i="4"/>
  <c r="S3298" i="4"/>
  <c r="O2683" i="4"/>
  <c r="T2683" i="4" s="1"/>
  <c r="O2291" i="4"/>
  <c r="S1571" i="4"/>
  <c r="S780" i="4"/>
  <c r="O529" i="4"/>
  <c r="S305" i="4"/>
  <c r="O4271" i="4"/>
  <c r="S3738" i="4"/>
  <c r="S1739" i="4"/>
  <c r="S1555" i="4"/>
  <c r="S1342" i="4"/>
  <c r="T1342" i="4" s="1"/>
  <c r="S518" i="4"/>
  <c r="S1033" i="4"/>
  <c r="S316" i="4"/>
  <c r="S4228" i="4"/>
  <c r="S3267" i="4"/>
  <c r="O1942" i="4"/>
  <c r="S1091" i="4"/>
  <c r="O45" i="4"/>
  <c r="T45" i="4" s="1"/>
  <c r="O4318" i="4"/>
  <c r="S3293" i="4"/>
  <c r="S1977" i="4"/>
  <c r="S1282" i="4"/>
  <c r="S66" i="4"/>
  <c r="S3339" i="4"/>
  <c r="S1083" i="4"/>
  <c r="O3551" i="4"/>
  <c r="S2537" i="4"/>
  <c r="O4699" i="4"/>
  <c r="O1618" i="4"/>
  <c r="S4491" i="4"/>
  <c r="S1662" i="4"/>
  <c r="O2186" i="4"/>
  <c r="S992" i="4"/>
  <c r="O1945" i="4"/>
  <c r="T1945" i="4" s="1"/>
  <c r="O4630" i="4"/>
  <c r="S1267" i="4"/>
  <c r="S569" i="4"/>
  <c r="O839" i="4"/>
  <c r="S1067" i="4"/>
  <c r="S44" i="4"/>
  <c r="S795" i="4"/>
  <c r="O4877" i="4"/>
  <c r="O2887" i="4"/>
  <c r="S1965" i="4"/>
  <c r="S3596" i="4"/>
  <c r="S4829" i="4"/>
  <c r="S3216" i="4"/>
  <c r="O2161" i="4"/>
  <c r="S3927" i="4"/>
  <c r="S2989" i="4"/>
  <c r="S2326" i="4"/>
  <c r="S3228" i="4"/>
  <c r="S421" i="4"/>
  <c r="S844" i="4"/>
  <c r="O1826" i="4"/>
  <c r="S3514" i="4"/>
  <c r="S1174" i="4"/>
  <c r="O479" i="4"/>
  <c r="S2717" i="4"/>
  <c r="T2717" i="4" s="1"/>
  <c r="O3529" i="4"/>
  <c r="O315" i="4"/>
  <c r="S2370" i="4"/>
  <c r="S103" i="4"/>
  <c r="O3302" i="4"/>
  <c r="O4812" i="4"/>
  <c r="O3111" i="4"/>
  <c r="S372" i="4"/>
  <c r="S493" i="4"/>
  <c r="S611" i="4"/>
  <c r="S3975" i="4"/>
  <c r="O811" i="4"/>
  <c r="O235" i="4"/>
  <c r="S2136" i="4"/>
  <c r="O1436" i="4"/>
  <c r="O861" i="4"/>
  <c r="S3784" i="4"/>
  <c r="O2517" i="4"/>
  <c r="O348" i="4"/>
  <c r="O3364" i="4"/>
  <c r="S2416" i="4"/>
  <c r="O2312" i="4"/>
  <c r="S262" i="4"/>
  <c r="O4245" i="4"/>
  <c r="S2702" i="4"/>
  <c r="O1973" i="4"/>
  <c r="O4580" i="4"/>
  <c r="S3909" i="4"/>
  <c r="S2602" i="4"/>
  <c r="S68" i="4"/>
  <c r="S4213" i="4"/>
  <c r="S3865" i="4"/>
  <c r="S2719" i="4"/>
  <c r="S2288" i="4"/>
  <c r="S1706" i="4"/>
  <c r="S2071" i="4"/>
  <c r="S1327" i="4"/>
  <c r="O975" i="4"/>
  <c r="O153" i="4"/>
  <c r="O4350" i="4"/>
  <c r="O3125" i="4"/>
  <c r="O1497" i="4"/>
  <c r="S751" i="4"/>
  <c r="O296" i="4"/>
  <c r="O4814" i="4"/>
  <c r="S3956" i="4"/>
  <c r="S2701" i="4"/>
  <c r="O1310" i="4"/>
  <c r="O1465" i="4"/>
  <c r="O4542" i="4"/>
  <c r="S1883" i="4"/>
  <c r="S4025" i="4"/>
  <c r="S2946" i="4"/>
  <c r="O4898" i="4"/>
  <c r="O2663" i="4"/>
  <c r="S2947" i="4"/>
  <c r="O3089" i="4"/>
  <c r="S2798" i="4"/>
  <c r="O18" i="4"/>
  <c r="O4665" i="4"/>
  <c r="S1681" i="4"/>
  <c r="O495" i="4"/>
  <c r="O3566" i="4"/>
  <c r="O4118" i="4"/>
  <c r="O1052" i="4"/>
  <c r="S4277" i="4"/>
  <c r="O1506" i="4"/>
  <c r="S3085" i="4"/>
  <c r="S2732" i="4"/>
  <c r="S3221" i="4"/>
  <c r="S3163" i="4"/>
  <c r="O4603" i="4"/>
  <c r="O2763" i="4"/>
  <c r="O3587" i="4"/>
  <c r="O3745" i="4"/>
  <c r="O2966" i="4"/>
  <c r="T2966" i="4" s="1"/>
  <c r="S1744" i="4"/>
  <c r="O2805" i="4"/>
  <c r="S634" i="4"/>
  <c r="S588" i="4"/>
  <c r="S1266" i="4"/>
  <c r="O2095" i="4"/>
  <c r="S3934" i="4"/>
  <c r="S259" i="4"/>
  <c r="O1873" i="4"/>
  <c r="O2724" i="4"/>
  <c r="S4426" i="4"/>
  <c r="S2082" i="4"/>
  <c r="O4796" i="4"/>
  <c r="S1979" i="4"/>
  <c r="S1964" i="4"/>
  <c r="S2654" i="4"/>
  <c r="S3291" i="4"/>
  <c r="S874" i="4"/>
  <c r="O903" i="4"/>
  <c r="S3362" i="4"/>
  <c r="O1103" i="4"/>
  <c r="O147" i="4"/>
  <c r="S1818" i="4"/>
  <c r="O1662" i="4"/>
  <c r="O609" i="4"/>
  <c r="O2844" i="4"/>
  <c r="S1237" i="4"/>
  <c r="S4050" i="4"/>
  <c r="O3298" i="4"/>
  <c r="O2752" i="4"/>
  <c r="O2157" i="4"/>
  <c r="S303" i="4"/>
  <c r="S4030" i="4"/>
  <c r="S2059" i="4"/>
  <c r="S260" i="4"/>
  <c r="O4492" i="4"/>
  <c r="S2700" i="4"/>
  <c r="O1848" i="4"/>
  <c r="S3499" i="4"/>
  <c r="S4079" i="4"/>
  <c r="S3414" i="4"/>
  <c r="O2871" i="4"/>
  <c r="O2224" i="4"/>
  <c r="S1709" i="4"/>
  <c r="S1367" i="4"/>
  <c r="O1012" i="4"/>
  <c r="S930" i="4"/>
  <c r="S390" i="4"/>
  <c r="S4136" i="4"/>
  <c r="S2816" i="4"/>
  <c r="S1277" i="4"/>
  <c r="S860" i="4"/>
  <c r="S102" i="4"/>
  <c r="S4117" i="4"/>
  <c r="O2832" i="4"/>
  <c r="S2172" i="4"/>
  <c r="O167" i="4"/>
  <c r="S3307" i="4"/>
  <c r="S2845" i="4"/>
  <c r="S1740" i="4"/>
  <c r="O1863" i="4"/>
  <c r="O1187" i="4"/>
  <c r="O795" i="4"/>
  <c r="O22" i="4"/>
  <c r="S4196" i="4"/>
  <c r="O1275" i="4"/>
  <c r="O752" i="4"/>
  <c r="O57" i="4"/>
  <c r="S1023" i="4"/>
  <c r="S3582" i="4"/>
  <c r="S3160" i="4"/>
  <c r="S2796" i="4"/>
  <c r="S1958" i="4"/>
  <c r="S1159" i="4"/>
  <c r="S533" i="4"/>
  <c r="S471" i="4"/>
  <c r="S31" i="4"/>
  <c r="O4046" i="4"/>
  <c r="O3567" i="4"/>
  <c r="O1057" i="4"/>
  <c r="O181" i="4"/>
  <c r="S1349" i="4"/>
  <c r="O134" i="4"/>
  <c r="O428" i="4"/>
  <c r="S4752" i="4"/>
  <c r="O3530" i="4"/>
  <c r="O3031" i="4"/>
  <c r="O1499" i="4"/>
  <c r="S1029" i="4"/>
  <c r="O127" i="4"/>
  <c r="O3544" i="4"/>
  <c r="O3021" i="4"/>
  <c r="O1491" i="4"/>
  <c r="S1021" i="4"/>
  <c r="S668" i="4"/>
  <c r="O1294" i="4"/>
  <c r="O1932" i="4"/>
  <c r="S3679" i="4"/>
  <c r="O4809" i="4"/>
  <c r="O503" i="4"/>
  <c r="S1652" i="4"/>
  <c r="O3127" i="4"/>
  <c r="O4352" i="4"/>
  <c r="O524" i="4"/>
  <c r="O1381" i="4"/>
  <c r="S1549" i="4"/>
  <c r="S1264" i="4"/>
  <c r="S2650" i="4"/>
  <c r="O3340" i="4"/>
  <c r="S4667" i="4"/>
  <c r="S542" i="4"/>
  <c r="O747" i="4"/>
  <c r="O1783" i="4"/>
  <c r="O2382" i="4"/>
  <c r="O2868" i="4"/>
  <c r="S3723" i="4"/>
  <c r="S1147" i="4"/>
  <c r="S534" i="4"/>
  <c r="S772" i="4"/>
  <c r="S4380" i="4"/>
  <c r="S80" i="4"/>
  <c r="O625" i="4"/>
  <c r="T625" i="4" s="1"/>
  <c r="S1293" i="4"/>
  <c r="O1760" i="4"/>
  <c r="O2424" i="4"/>
  <c r="O3180" i="4"/>
  <c r="O1072" i="4"/>
  <c r="O3304" i="4"/>
  <c r="O4454" i="4"/>
  <c r="S383" i="4"/>
  <c r="O1753" i="4"/>
  <c r="O3090" i="4"/>
  <c r="O4894" i="4"/>
  <c r="S294" i="4"/>
  <c r="S1140" i="4"/>
  <c r="O1192" i="4"/>
  <c r="O2047" i="4"/>
  <c r="S2942" i="4"/>
  <c r="O3776" i="4"/>
  <c r="O4655" i="4"/>
  <c r="O2068" i="4"/>
  <c r="O4359" i="4"/>
  <c r="S367" i="4"/>
  <c r="S2431" i="4"/>
  <c r="T2431" i="4" s="1"/>
  <c r="S4831" i="4"/>
  <c r="O1893" i="4"/>
  <c r="O2311" i="4"/>
  <c r="S3830" i="4"/>
  <c r="S1382" i="4"/>
  <c r="T1382" i="4" s="1"/>
  <c r="O3357" i="4"/>
  <c r="S783" i="4"/>
  <c r="S1664" i="4"/>
  <c r="S236" i="4"/>
  <c r="S1315" i="4"/>
  <c r="O4404" i="4"/>
  <c r="O628" i="4"/>
  <c r="O1987" i="4"/>
  <c r="O2149" i="4"/>
  <c r="S2296" i="4"/>
  <c r="O42" i="4"/>
  <c r="O4273" i="4"/>
  <c r="O2379" i="4"/>
  <c r="O3316" i="4"/>
  <c r="O3158" i="4"/>
  <c r="O2392" i="4"/>
  <c r="O2368" i="4"/>
  <c r="S2169" i="4"/>
  <c r="S2852" i="4"/>
  <c r="O3024" i="4"/>
  <c r="O3004" i="4"/>
  <c r="S1441" i="4"/>
  <c r="O4200" i="4"/>
  <c r="S2334" i="4"/>
  <c r="O2934" i="4"/>
  <c r="O3936" i="4"/>
  <c r="O2889" i="4"/>
  <c r="O4393" i="4"/>
  <c r="O1260" i="4"/>
  <c r="S1195" i="4"/>
  <c r="S576" i="4"/>
  <c r="O294" i="4"/>
  <c r="S2886" i="4"/>
  <c r="O4897" i="4"/>
  <c r="O1876" i="4"/>
  <c r="O1311" i="4"/>
  <c r="S923" i="4"/>
  <c r="O4758" i="4"/>
  <c r="O4598" i="4"/>
  <c r="O919" i="4"/>
  <c r="O1402" i="4"/>
  <c r="O2140" i="4"/>
  <c r="O3719" i="4"/>
  <c r="O4886" i="4"/>
  <c r="O980" i="4"/>
  <c r="S1796" i="4"/>
  <c r="S3466" i="4"/>
  <c r="S4747" i="4"/>
  <c r="O548" i="4"/>
  <c r="O49" i="4"/>
  <c r="S1593" i="4"/>
  <c r="O1665" i="4"/>
  <c r="S2674" i="4"/>
  <c r="S3609" i="4"/>
  <c r="O4872" i="4"/>
  <c r="O657" i="4"/>
  <c r="T657" i="4" s="1"/>
  <c r="S958" i="4"/>
  <c r="O1885" i="4"/>
  <c r="S2500" i="4"/>
  <c r="O2898" i="4"/>
  <c r="O3826" i="4"/>
  <c r="S1637" i="4"/>
  <c r="O594" i="4"/>
  <c r="S840" i="4"/>
  <c r="S4084" i="4"/>
  <c r="O188" i="4"/>
  <c r="S791" i="4"/>
  <c r="S1353" i="4"/>
  <c r="S2208" i="4"/>
  <c r="O2800" i="4"/>
  <c r="S1397" i="4"/>
  <c r="O1303" i="4"/>
  <c r="S3377" i="4"/>
  <c r="O4569" i="4"/>
  <c r="O438" i="4"/>
  <c r="S1080" i="4"/>
  <c r="O3072" i="4"/>
  <c r="S4722" i="4"/>
  <c r="O789" i="4"/>
  <c r="S1198" i="4"/>
  <c r="S1236" i="4"/>
  <c r="O2152" i="4"/>
  <c r="S2967" i="4"/>
  <c r="O3824" i="4"/>
  <c r="O4747" i="4"/>
  <c r="S2289" i="4"/>
  <c r="O3833" i="4"/>
  <c r="O547" i="4"/>
  <c r="S3324" i="4"/>
  <c r="O4584" i="4"/>
  <c r="O2044" i="4"/>
  <c r="O2537" i="4"/>
  <c r="S3598" i="4"/>
  <c r="S1551" i="4"/>
  <c r="O3592" i="4"/>
  <c r="S719" i="4"/>
  <c r="S1568" i="4"/>
  <c r="S606" i="4"/>
  <c r="S1112" i="4"/>
  <c r="S4345" i="4"/>
  <c r="O185" i="4"/>
  <c r="O1071" i="4"/>
  <c r="O1395" i="4"/>
  <c r="S2810" i="4"/>
  <c r="S110" i="4"/>
  <c r="O4341" i="4"/>
  <c r="T4341" i="4" s="1"/>
  <c r="O3476" i="4"/>
  <c r="S3680" i="4"/>
  <c r="O3217" i="4"/>
  <c r="O3425" i="4"/>
  <c r="O2475" i="4"/>
  <c r="S2243" i="4"/>
  <c r="O2892" i="4"/>
  <c r="S3115" i="4"/>
  <c r="S3089" i="4"/>
  <c r="S1558" i="4"/>
  <c r="S3828" i="4"/>
  <c r="S2988" i="4"/>
  <c r="S3336" i="4"/>
  <c r="S4221" i="4"/>
  <c r="O381" i="4"/>
  <c r="O3882" i="4"/>
  <c r="S1357" i="4"/>
  <c r="S3145" i="4"/>
  <c r="O677" i="4"/>
  <c r="O2874" i="4"/>
  <c r="O3154" i="4"/>
  <c r="S2063" i="4"/>
  <c r="S2011" i="4"/>
  <c r="S3185" i="4"/>
  <c r="S1537" i="4"/>
  <c r="O4550" i="4"/>
  <c r="S4381" i="4"/>
  <c r="O1418" i="4"/>
  <c r="T2794" i="4"/>
  <c r="S517" i="4"/>
  <c r="O1541" i="4"/>
  <c r="O4745" i="4"/>
  <c r="S2741" i="4"/>
  <c r="S3614" i="4"/>
  <c r="O2369" i="4"/>
  <c r="S4897" i="4"/>
  <c r="S4574" i="4"/>
  <c r="O4487" i="4"/>
  <c r="O753" i="4"/>
  <c r="S939" i="4"/>
  <c r="O4462" i="4"/>
  <c r="S4455" i="4"/>
  <c r="S1761" i="4"/>
  <c r="O2918" i="4"/>
  <c r="O2137" i="4"/>
  <c r="O2804" i="4"/>
  <c r="O1167" i="4"/>
  <c r="O405" i="4"/>
  <c r="O3015" i="4"/>
  <c r="O2163" i="4"/>
  <c r="O1594" i="4"/>
  <c r="S3820" i="4"/>
  <c r="S3227" i="4"/>
  <c r="O310" i="4"/>
  <c r="O3487" i="4"/>
  <c r="S758" i="4"/>
  <c r="S135" i="4"/>
  <c r="O993" i="4"/>
  <c r="T993" i="4" s="1"/>
  <c r="O1522" i="4"/>
  <c r="O1374" i="4"/>
  <c r="O4345" i="4"/>
  <c r="S116" i="4"/>
  <c r="O1977" i="4"/>
  <c r="T1977" i="4" s="1"/>
  <c r="O742" i="4"/>
  <c r="S4551" i="4"/>
  <c r="O673" i="4"/>
  <c r="T673" i="4" s="1"/>
  <c r="S1375" i="4"/>
  <c r="O1666" i="4"/>
  <c r="S1938" i="4"/>
  <c r="S762" i="4"/>
  <c r="O4789" i="4"/>
  <c r="O647" i="4"/>
  <c r="O4583" i="4"/>
  <c r="O2328" i="4"/>
  <c r="O1722" i="4"/>
  <c r="O2963" i="4"/>
  <c r="S4833" i="4"/>
  <c r="S4694" i="4"/>
  <c r="O3073" i="4"/>
  <c r="O1815" i="4"/>
  <c r="O1706" i="4"/>
  <c r="S3074" i="4"/>
  <c r="O3804" i="4"/>
  <c r="S2735" i="4"/>
  <c r="S572" i="4"/>
  <c r="O4672" i="4"/>
  <c r="S3594" i="4"/>
  <c r="S2824" i="4"/>
  <c r="O4088" i="4"/>
  <c r="O4104" i="4"/>
  <c r="O4186" i="4"/>
  <c r="S3395" i="4"/>
  <c r="O1781" i="4"/>
  <c r="S3253" i="4"/>
  <c r="S2711" i="4"/>
  <c r="S1986" i="4"/>
  <c r="S3639" i="4"/>
  <c r="O2955" i="4"/>
  <c r="O1067" i="4"/>
  <c r="O940" i="4"/>
  <c r="S1157" i="4"/>
  <c r="S810" i="4"/>
  <c r="S2987" i="4"/>
  <c r="S1139" i="4"/>
  <c r="O4096" i="4"/>
  <c r="S2467" i="4"/>
  <c r="O1046" i="4"/>
  <c r="O4063" i="4"/>
  <c r="O3011" i="4"/>
  <c r="S2072" i="4"/>
  <c r="S3949" i="4"/>
  <c r="S2054" i="4"/>
  <c r="S2753" i="4"/>
  <c r="O2458" i="4"/>
  <c r="O1393" i="4"/>
  <c r="S4001" i="4"/>
  <c r="S1861" i="4"/>
  <c r="S1941" i="4"/>
  <c r="O3396" i="4"/>
  <c r="S949" i="4"/>
  <c r="S4814" i="4"/>
  <c r="O3250" i="4"/>
  <c r="O735" i="4"/>
  <c r="S4069" i="4"/>
  <c r="O3324" i="4"/>
  <c r="S3408" i="4"/>
  <c r="S1646" i="4"/>
  <c r="O2498" i="4"/>
  <c r="S1553" i="4"/>
  <c r="O2604" i="4"/>
  <c r="T2604" i="4" s="1"/>
  <c r="O881" i="4"/>
  <c r="O4209" i="4"/>
  <c r="S3807" i="4"/>
  <c r="S4242" i="4"/>
  <c r="S4421" i="4"/>
  <c r="S3331" i="4"/>
  <c r="O2031" i="4"/>
  <c r="O3025" i="4"/>
  <c r="S627" i="4"/>
  <c r="O418" i="4"/>
  <c r="S845" i="4"/>
  <c r="S573" i="4"/>
  <c r="O821" i="4"/>
  <c r="S2134" i="4"/>
  <c r="O4014" i="4"/>
  <c r="S1310" i="4"/>
  <c r="S3259" i="4"/>
  <c r="S2883" i="4"/>
  <c r="S1420" i="4"/>
  <c r="O1838" i="4"/>
  <c r="O1724" i="4"/>
  <c r="S1058" i="4"/>
  <c r="S4821" i="4"/>
  <c r="O887" i="4"/>
  <c r="O2453" i="4"/>
  <c r="S3164" i="4"/>
  <c r="O176" i="4"/>
  <c r="S2290" i="4"/>
  <c r="O2493" i="4"/>
  <c r="S3108" i="4"/>
  <c r="S1671" i="4"/>
  <c r="S1705" i="4"/>
  <c r="S851" i="4"/>
  <c r="S3541" i="4"/>
  <c r="O2385" i="4"/>
  <c r="S92" i="4"/>
  <c r="O3878" i="4"/>
  <c r="S3411" i="4"/>
  <c r="O1036" i="4"/>
  <c r="S2049" i="4"/>
  <c r="S4596" i="4"/>
  <c r="S3308" i="4"/>
  <c r="S1785" i="4"/>
  <c r="S2585" i="4"/>
  <c r="O2795" i="4"/>
  <c r="S3745" i="4"/>
  <c r="O3283" i="4"/>
  <c r="S2487" i="4"/>
  <c r="S342" i="4"/>
  <c r="S2115" i="4"/>
  <c r="O739" i="4"/>
  <c r="S2802" i="4"/>
  <c r="O1667" i="4"/>
  <c r="O3862" i="4"/>
  <c r="O1888" i="4"/>
  <c r="S1341" i="4"/>
  <c r="O3366" i="4"/>
  <c r="O2726" i="4"/>
  <c r="S4093" i="4"/>
  <c r="S2994" i="4"/>
  <c r="O3041" i="4"/>
  <c r="O3419" i="4"/>
  <c r="O981" i="4"/>
  <c r="O4548" i="4"/>
  <c r="O2736" i="4"/>
  <c r="S1595" i="4"/>
  <c r="O39" i="4"/>
  <c r="S1055" i="4"/>
  <c r="O1936" i="4"/>
  <c r="O279" i="4"/>
  <c r="T279" i="4" s="1"/>
  <c r="S1452" i="4"/>
  <c r="O3242" i="4"/>
  <c r="S1612" i="4"/>
  <c r="S3677" i="4"/>
  <c r="O2355" i="4"/>
  <c r="O1489" i="4"/>
  <c r="S528" i="4"/>
  <c r="S4465" i="4"/>
  <c r="S3553" i="4"/>
  <c r="O1147" i="4"/>
  <c r="O917" i="4"/>
  <c r="O282" i="4"/>
  <c r="S4764" i="4"/>
  <c r="O1915" i="4"/>
  <c r="O1056" i="4"/>
  <c r="S950" i="4"/>
  <c r="O892" i="4"/>
  <c r="O3506" i="4"/>
  <c r="S2457" i="4"/>
  <c r="O1055" i="4"/>
  <c r="S18" i="4"/>
  <c r="O4034" i="4"/>
  <c r="O3318" i="4"/>
  <c r="O2854" i="4"/>
  <c r="O2728" i="4"/>
  <c r="S1661" i="4"/>
  <c r="O1198" i="4"/>
  <c r="T1198" i="4" s="1"/>
  <c r="S396" i="4"/>
  <c r="S4711" i="4"/>
  <c r="S3778" i="4"/>
  <c r="O2360" i="4"/>
  <c r="S1138" i="4"/>
  <c r="T1138" i="4" s="1"/>
  <c r="S228" i="4"/>
  <c r="S4415" i="4"/>
  <c r="S4307" i="4"/>
  <c r="S2888" i="4"/>
  <c r="O3906" i="4"/>
  <c r="O3818" i="4"/>
  <c r="S4467" i="4"/>
  <c r="S4064" i="4"/>
  <c r="S3199" i="4"/>
  <c r="O2866" i="4"/>
  <c r="T2866" i="4" s="1"/>
  <c r="S2291" i="4"/>
  <c r="O2326" i="4"/>
  <c r="S1967" i="4"/>
  <c r="O1484" i="4"/>
  <c r="S1495" i="4"/>
  <c r="O964" i="4"/>
  <c r="S1043" i="4"/>
  <c r="S244" i="4"/>
  <c r="O4675" i="4"/>
  <c r="O3498" i="4"/>
  <c r="O3029" i="4"/>
  <c r="S1762" i="4"/>
  <c r="O1647" i="4"/>
  <c r="O692" i="4"/>
  <c r="O321" i="4"/>
  <c r="O4508" i="4"/>
  <c r="S3491" i="4"/>
  <c r="S2051" i="4"/>
  <c r="O1041" i="4"/>
  <c r="O328" i="4"/>
  <c r="O1493" i="4"/>
  <c r="S3125" i="4"/>
  <c r="S2588" i="4"/>
  <c r="O1823" i="4"/>
  <c r="O1412" i="4"/>
  <c r="O1361" i="4"/>
  <c r="S956" i="4"/>
  <c r="S990" i="4"/>
  <c r="S139" i="4"/>
  <c r="O4811" i="4"/>
  <c r="S3955" i="4"/>
  <c r="O1014" i="4"/>
  <c r="S884" i="4"/>
  <c r="S30" i="4"/>
  <c r="S1070" i="4"/>
  <c r="S900" i="4"/>
  <c r="S3668" i="4"/>
  <c r="O3398" i="4"/>
  <c r="O2873" i="4"/>
  <c r="S2311" i="4"/>
  <c r="O1986" i="4"/>
  <c r="S1283" i="4"/>
  <c r="O897" i="4"/>
  <c r="O4773" i="4"/>
  <c r="S2801" i="4"/>
  <c r="S2341" i="4"/>
  <c r="O1084" i="4"/>
  <c r="O445" i="4"/>
  <c r="S4408" i="4"/>
  <c r="S2795" i="4"/>
  <c r="O557" i="4"/>
  <c r="O2625" i="4"/>
  <c r="S4356" i="4"/>
  <c r="O3964" i="4"/>
  <c r="S707" i="4"/>
  <c r="S2333" i="4"/>
  <c r="S3069" i="4"/>
  <c r="S3468" i="4"/>
  <c r="O3164" i="4"/>
  <c r="S4340" i="4"/>
  <c r="O3713" i="4"/>
  <c r="O3866" i="4"/>
  <c r="S4118" i="4"/>
  <c r="S4830" i="4"/>
  <c r="S4873" i="4"/>
  <c r="S2236" i="4"/>
  <c r="S458" i="4"/>
  <c r="O4049" i="4"/>
  <c r="O1650" i="4"/>
  <c r="S1383" i="4"/>
  <c r="S2047" i="4"/>
  <c r="O3612" i="4"/>
  <c r="O2791" i="4"/>
  <c r="O589" i="4"/>
  <c r="S4791" i="4"/>
  <c r="O3859" i="4"/>
  <c r="T3859" i="4" s="1"/>
  <c r="O4652" i="4"/>
  <c r="O2466" i="4"/>
  <c r="S2625" i="4"/>
  <c r="S3177" i="4"/>
  <c r="O4873" i="4"/>
  <c r="O2698" i="4"/>
  <c r="O4435" i="4"/>
  <c r="S4060" i="4"/>
  <c r="O3609" i="4"/>
  <c r="O2409" i="4"/>
  <c r="S1394" i="4"/>
  <c r="O313" i="4"/>
  <c r="O3140" i="4"/>
  <c r="O4616" i="4"/>
  <c r="O585" i="4"/>
  <c r="O667" i="4"/>
  <c r="O1779" i="4"/>
  <c r="O411" i="4"/>
  <c r="S3436" i="4"/>
  <c r="S3424" i="4"/>
  <c r="S3588" i="4"/>
  <c r="S1791" i="4"/>
  <c r="O1025" i="4"/>
  <c r="O2581" i="4"/>
  <c r="O469" i="4"/>
  <c r="S2396" i="4"/>
  <c r="O695" i="4"/>
  <c r="S2734" i="4"/>
  <c r="O4479" i="4"/>
  <c r="S2861" i="4"/>
  <c r="O775" i="4"/>
  <c r="S661" i="4"/>
  <c r="T661" i="4" s="1"/>
  <c r="O2110" i="4"/>
  <c r="S4017" i="4"/>
  <c r="O2831" i="4"/>
  <c r="O865" i="4"/>
  <c r="S3815" i="4"/>
  <c r="T3815" i="4" s="1"/>
  <c r="O3641" i="4"/>
  <c r="O4613" i="4"/>
  <c r="S2202" i="4"/>
  <c r="S1774" i="4"/>
  <c r="O2751" i="4"/>
  <c r="O4451" i="4"/>
  <c r="S4097" i="4"/>
  <c r="S4045" i="4"/>
  <c r="O3979" i="4"/>
  <c r="O2273" i="4"/>
  <c r="O3017" i="4"/>
  <c r="O691" i="4"/>
  <c r="S285" i="4"/>
  <c r="S3136" i="4"/>
  <c r="O4535" i="4"/>
  <c r="O482" i="4"/>
  <c r="S100" i="4"/>
  <c r="S1715" i="4"/>
  <c r="S3681" i="4"/>
  <c r="O3186" i="4"/>
  <c r="O3424" i="4"/>
  <c r="O1434" i="4"/>
  <c r="S1659" i="4"/>
  <c r="O1359" i="4"/>
  <c r="S2437" i="4"/>
  <c r="O40" i="4"/>
  <c r="O2287" i="4"/>
  <c r="S473" i="4"/>
  <c r="S2710" i="4"/>
  <c r="O4383" i="4"/>
  <c r="S3999" i="4"/>
  <c r="O2631" i="4"/>
  <c r="O1926" i="4"/>
  <c r="S4838" i="4"/>
  <c r="S3398" i="4"/>
  <c r="O2200" i="4"/>
  <c r="S3539" i="4"/>
  <c r="S3924" i="4"/>
  <c r="O3077" i="4"/>
  <c r="S2681" i="4"/>
  <c r="O1458" i="4"/>
  <c r="O3793" i="4"/>
  <c r="S1638" i="4"/>
  <c r="O3108" i="4"/>
  <c r="O2418" i="4"/>
  <c r="S401" i="4"/>
  <c r="O3445" i="4"/>
  <c r="S1528" i="4"/>
  <c r="O715" i="4"/>
  <c r="S1477" i="4"/>
  <c r="S416" i="4"/>
  <c r="S1778" i="4"/>
  <c r="O184" i="4"/>
  <c r="O2332" i="4"/>
  <c r="O1407" i="4"/>
  <c r="S3321" i="4"/>
  <c r="S2526" i="4"/>
  <c r="S4424" i="4"/>
  <c r="O1733" i="4"/>
  <c r="O4105" i="4"/>
  <c r="O2197" i="4"/>
  <c r="O420" i="4"/>
  <c r="O2430" i="4"/>
  <c r="S1907" i="4"/>
  <c r="O344" i="4"/>
  <c r="T344" i="4" s="1"/>
  <c r="S395" i="4"/>
  <c r="S1882" i="4"/>
  <c r="O31" i="4"/>
  <c r="O2093" i="4"/>
  <c r="O3274" i="4"/>
  <c r="S684" i="4"/>
  <c r="S1924" i="4"/>
  <c r="S216" i="4"/>
  <c r="S1214" i="4"/>
  <c r="S4641" i="4"/>
  <c r="O3914" i="4"/>
  <c r="S1364" i="4"/>
  <c r="O243" i="4"/>
  <c r="S1081" i="4"/>
  <c r="S1786" i="4"/>
  <c r="O3175" i="4"/>
  <c r="S3581" i="4"/>
  <c r="S4768" i="4"/>
  <c r="O616" i="4"/>
  <c r="S1231" i="4"/>
  <c r="O2514" i="4"/>
  <c r="O3727" i="4"/>
  <c r="O4091" i="4"/>
  <c r="S488" i="4"/>
  <c r="O1367" i="4"/>
  <c r="O85" i="4"/>
  <c r="O957" i="4"/>
  <c r="O644" i="4"/>
  <c r="S1156" i="4"/>
  <c r="O2170" i="4"/>
  <c r="O3621" i="4"/>
  <c r="T3621" i="4" s="1"/>
  <c r="O4520" i="4"/>
  <c r="S398" i="4"/>
  <c r="T398" i="4" s="1"/>
  <c r="S722" i="4"/>
  <c r="O608" i="4"/>
  <c r="O1050" i="4"/>
  <c r="S1795" i="4"/>
  <c r="S2231" i="4"/>
  <c r="O2812" i="4"/>
  <c r="S3446" i="4"/>
  <c r="S3781" i="4"/>
  <c r="S912" i="4"/>
  <c r="O258" i="4"/>
  <c r="S630" i="4"/>
  <c r="S654" i="4"/>
  <c r="O1242" i="4"/>
  <c r="O4450" i="4"/>
  <c r="O317" i="4"/>
  <c r="O818" i="4"/>
  <c r="O819" i="4"/>
  <c r="O1454" i="4"/>
  <c r="O2013" i="4"/>
  <c r="S2426" i="4"/>
  <c r="S2980" i="4"/>
  <c r="O3181" i="4"/>
  <c r="O123" i="4"/>
  <c r="S1149" i="4"/>
  <c r="S2638" i="4"/>
  <c r="O3891" i="4"/>
  <c r="O4382" i="4"/>
  <c r="S293" i="4"/>
  <c r="S36" i="4"/>
  <c r="S1151" i="4"/>
  <c r="O1940" i="4"/>
  <c r="S3265" i="4"/>
  <c r="T3265" i="4" s="1"/>
  <c r="S4224" i="4"/>
  <c r="S314" i="4"/>
  <c r="O322" i="4"/>
  <c r="S702" i="4"/>
  <c r="O1240" i="4"/>
  <c r="O2286" i="4"/>
  <c r="S1833" i="4"/>
  <c r="O1652" i="4"/>
  <c r="O2610" i="4"/>
  <c r="O3198" i="4"/>
  <c r="S3478" i="4"/>
  <c r="O4576" i="4"/>
  <c r="O4698" i="4"/>
  <c r="O2292" i="4"/>
  <c r="O2435" i="4"/>
  <c r="S3732" i="4"/>
  <c r="O3998" i="4"/>
  <c r="O141" i="4"/>
  <c r="O1331" i="4"/>
  <c r="O3008" i="4"/>
  <c r="O4361" i="4"/>
  <c r="S4681" i="4"/>
  <c r="O306" i="4"/>
  <c r="S1458" i="4"/>
  <c r="S1919" i="4"/>
  <c r="S3044" i="4"/>
  <c r="S3332" i="4"/>
  <c r="S3884" i="4"/>
  <c r="O743" i="4"/>
  <c r="S1154" i="4"/>
  <c r="S2704" i="4"/>
  <c r="S4184" i="4"/>
  <c r="S909" i="4"/>
  <c r="O1368" i="4"/>
  <c r="S1581" i="4"/>
  <c r="O4121" i="4"/>
  <c r="O379" i="4"/>
  <c r="S574" i="4"/>
  <c r="S1215" i="4"/>
  <c r="S3611" i="4"/>
  <c r="S4678" i="4"/>
  <c r="O1064" i="4"/>
  <c r="O1671" i="4"/>
  <c r="O3780" i="4"/>
  <c r="O1830" i="4"/>
  <c r="O1085" i="4"/>
  <c r="O4012" i="4"/>
  <c r="S321" i="4"/>
  <c r="O605" i="4"/>
  <c r="O4864" i="4"/>
  <c r="O1866" i="4"/>
  <c r="O3965" i="4"/>
  <c r="S78" i="4"/>
  <c r="O2748" i="4"/>
  <c r="O2834" i="4"/>
  <c r="O3121" i="4"/>
  <c r="O299" i="4"/>
  <c r="S2943" i="4"/>
  <c r="O676" i="4"/>
  <c r="O2151" i="4"/>
  <c r="O3955" i="4"/>
  <c r="O1808" i="4"/>
  <c r="S459" i="4"/>
  <c r="O1017" i="4"/>
  <c r="O952" i="4"/>
  <c r="S2590" i="4"/>
  <c r="O3764" i="4"/>
  <c r="O1933" i="4"/>
  <c r="O3251" i="4"/>
  <c r="S4078" i="4"/>
  <c r="S3244" i="4"/>
  <c r="O4831" i="4"/>
  <c r="O2613" i="4"/>
  <c r="S3120" i="4"/>
  <c r="O4073" i="4"/>
  <c r="S648" i="4"/>
  <c r="S2929" i="4"/>
  <c r="O3735" i="4"/>
  <c r="S2725" i="4"/>
  <c r="O1769" i="4"/>
  <c r="O2940" i="4"/>
  <c r="O2457" i="4"/>
  <c r="S2555" i="4"/>
  <c r="O3070" i="4"/>
  <c r="O2524" i="4"/>
  <c r="S489" i="4"/>
  <c r="O1100" i="4"/>
  <c r="S1616" i="4"/>
  <c r="O4148" i="4"/>
  <c r="S4610" i="4"/>
  <c r="O4353" i="4"/>
  <c r="S1465" i="4"/>
  <c r="O4029" i="4"/>
  <c r="S681" i="4"/>
  <c r="O1586" i="4"/>
  <c r="O2895" i="4"/>
  <c r="S370" i="4"/>
  <c r="S2841" i="4"/>
  <c r="S4369" i="4"/>
  <c r="O4637" i="4"/>
  <c r="O2189" i="4"/>
  <c r="O4457" i="4"/>
  <c r="T4457" i="4" s="1"/>
  <c r="O1020" i="4"/>
  <c r="O1985" i="4"/>
  <c r="S4743" i="4"/>
  <c r="S3754" i="4"/>
  <c r="O3407" i="4"/>
  <c r="O721" i="4"/>
  <c r="O3479" i="4"/>
  <c r="O4412" i="4"/>
  <c r="S1923" i="4"/>
  <c r="S76" i="4"/>
  <c r="O2045" i="4"/>
  <c r="T232" i="4"/>
  <c r="S446" i="4"/>
  <c r="O632" i="4"/>
  <c r="S1216" i="4"/>
  <c r="O1299" i="4"/>
  <c r="O1963" i="4"/>
  <c r="S2634" i="4"/>
  <c r="S3373" i="4"/>
  <c r="S3793" i="4"/>
  <c r="S3741" i="4"/>
  <c r="O4008" i="4"/>
  <c r="T4008" i="4" s="1"/>
  <c r="O4808" i="4"/>
  <c r="S454" i="4"/>
  <c r="S693" i="4"/>
  <c r="S1256" i="4"/>
  <c r="O1415" i="4"/>
  <c r="S1992" i="4"/>
  <c r="S2666" i="4"/>
  <c r="S3389" i="4"/>
  <c r="S3805" i="4"/>
  <c r="S3751" i="4"/>
  <c r="O3992" i="4"/>
  <c r="O4820" i="4"/>
  <c r="O53" i="4"/>
  <c r="S921" i="4"/>
  <c r="O1651" i="4"/>
  <c r="S1084" i="4"/>
  <c r="O329" i="4"/>
  <c r="O640" i="4"/>
  <c r="S1133" i="4"/>
  <c r="O530" i="4"/>
  <c r="S817" i="4"/>
  <c r="S1398" i="4"/>
  <c r="O1335" i="4"/>
  <c r="S1902" i="4"/>
  <c r="S2463" i="4"/>
  <c r="O3107" i="4"/>
  <c r="O3900" i="4"/>
  <c r="O4055" i="4"/>
  <c r="S4713" i="4"/>
  <c r="S109" i="4"/>
  <c r="O12" i="4"/>
  <c r="O103" i="4"/>
  <c r="O810" i="4"/>
  <c r="O900" i="4"/>
  <c r="O716" i="4"/>
  <c r="O1161" i="4"/>
  <c r="S1255" i="4"/>
  <c r="S1401" i="4"/>
  <c r="O1989" i="4"/>
  <c r="O2283" i="4"/>
  <c r="O1656" i="4"/>
  <c r="S2511" i="4"/>
  <c r="O2387" i="4"/>
  <c r="O3010" i="4"/>
  <c r="S3049" i="4"/>
  <c r="O3594" i="4"/>
  <c r="S3337" i="4"/>
  <c r="S3773" i="4"/>
  <c r="T3773" i="4" s="1"/>
  <c r="S114" i="4"/>
  <c r="S532" i="4"/>
  <c r="S1085" i="4"/>
  <c r="O1301" i="4"/>
  <c r="S90" i="4"/>
  <c r="S130" i="4"/>
  <c r="S932" i="4"/>
  <c r="S586" i="4"/>
  <c r="S834" i="4"/>
  <c r="S1142" i="4"/>
  <c r="S1273" i="4"/>
  <c r="O3522" i="4"/>
  <c r="O4320" i="4"/>
  <c r="S4716" i="4"/>
  <c r="O361" i="4"/>
  <c r="O225" i="4"/>
  <c r="O419" i="4"/>
  <c r="S368" i="4"/>
  <c r="T368" i="4" s="1"/>
  <c r="O931" i="4"/>
  <c r="S1060" i="4"/>
  <c r="S1388" i="4"/>
  <c r="S985" i="4"/>
  <c r="O1348" i="4"/>
  <c r="O1588" i="4"/>
  <c r="S1805" i="4"/>
  <c r="S1984" i="4"/>
  <c r="O2334" i="4"/>
  <c r="O2476" i="4"/>
  <c r="O2783" i="4"/>
  <c r="O2916" i="4"/>
  <c r="S3338" i="4"/>
  <c r="S1788" i="4"/>
  <c r="S379" i="4"/>
  <c r="S914" i="4"/>
  <c r="S1286" i="4"/>
  <c r="O1202" i="4"/>
  <c r="O1938" i="4"/>
  <c r="S2421" i="4"/>
  <c r="O3119" i="4"/>
  <c r="O3858" i="4"/>
  <c r="O4418" i="4"/>
  <c r="S4775" i="4"/>
  <c r="S132" i="4"/>
  <c r="S86" i="4"/>
  <c r="S126" i="4"/>
  <c r="S120" i="4"/>
  <c r="O614" i="4"/>
  <c r="S1089" i="4"/>
  <c r="O1305" i="4"/>
  <c r="O1844" i="4"/>
  <c r="O2512" i="4"/>
  <c r="S3323" i="4"/>
  <c r="O3725" i="4"/>
  <c r="S3591" i="4"/>
  <c r="T3591" i="4" s="1"/>
  <c r="O4089" i="4"/>
  <c r="S4750" i="4"/>
  <c r="S486" i="4"/>
  <c r="O539" i="4"/>
  <c r="T539" i="4" s="1"/>
  <c r="S326" i="4"/>
  <c r="O444" i="4"/>
  <c r="S942" i="4"/>
  <c r="S565" i="4"/>
  <c r="S1679" i="4"/>
  <c r="O1081" i="4"/>
  <c r="O1423" i="4"/>
  <c r="S1599" i="4"/>
  <c r="S1165" i="4"/>
  <c r="S2137" i="4"/>
  <c r="S1517" i="4"/>
  <c r="O1707" i="4"/>
  <c r="O2492" i="4"/>
  <c r="O2433" i="4"/>
  <c r="S3004" i="4"/>
  <c r="S3047" i="4"/>
  <c r="O3590" i="4"/>
  <c r="O3297" i="4"/>
  <c r="S3771" i="4"/>
  <c r="O3899" i="4"/>
  <c r="O4432" i="4"/>
  <c r="O4477" i="4"/>
  <c r="S148" i="4"/>
  <c r="S3974" i="4"/>
  <c r="O1693" i="4"/>
  <c r="S1136" i="4"/>
  <c r="S1844" i="4"/>
  <c r="S2057" i="4"/>
  <c r="O2975" i="4"/>
  <c r="O3613" i="4"/>
  <c r="S4271" i="4"/>
  <c r="O4516" i="4"/>
  <c r="O4868" i="4"/>
  <c r="O346" i="4"/>
  <c r="O512" i="4"/>
  <c r="O1475" i="4"/>
  <c r="T1475" i="4" s="1"/>
  <c r="O2128" i="4"/>
  <c r="O2623" i="4"/>
  <c r="S3271" i="4"/>
  <c r="S3943" i="4"/>
  <c r="S4180" i="4"/>
  <c r="O4795" i="4"/>
  <c r="O156" i="4"/>
  <c r="O118" i="4"/>
  <c r="O1602" i="4"/>
  <c r="O1390" i="4"/>
  <c r="S1564" i="4"/>
  <c r="O1788" i="4"/>
  <c r="S2023" i="4"/>
  <c r="S2386" i="4"/>
  <c r="O2598" i="4"/>
  <c r="S2992" i="4"/>
  <c r="O3268" i="4"/>
  <c r="S3213" i="4"/>
  <c r="O3702" i="4"/>
  <c r="S3997" i="4"/>
  <c r="O880" i="4"/>
  <c r="O207" i="4"/>
  <c r="O1193" i="4"/>
  <c r="O1449" i="4"/>
  <c r="O2130" i="4"/>
  <c r="S3060" i="4"/>
  <c r="O3701" i="4"/>
  <c r="O3560" i="4"/>
  <c r="S157" i="4"/>
  <c r="T157" i="4" s="1"/>
  <c r="O1030" i="4"/>
  <c r="S820" i="4"/>
  <c r="O595" i="4"/>
  <c r="S1206" i="4"/>
  <c r="O1169" i="4"/>
  <c r="S1851" i="4"/>
  <c r="S2060" i="4"/>
  <c r="O4004" i="4"/>
  <c r="S4669" i="4"/>
  <c r="O311" i="4"/>
  <c r="O599" i="4"/>
  <c r="O894" i="4"/>
  <c r="S690" i="4"/>
  <c r="O1023" i="4"/>
  <c r="O1428" i="4"/>
  <c r="S1203" i="4"/>
  <c r="O3653" i="4"/>
  <c r="S3843" i="4"/>
  <c r="O4581" i="4"/>
  <c r="O871" i="4"/>
  <c r="O883" i="4"/>
  <c r="S1627" i="4"/>
  <c r="S674" i="4"/>
  <c r="S823" i="4"/>
  <c r="O2614" i="4"/>
  <c r="S3076" i="4"/>
  <c r="S3789" i="4"/>
  <c r="O1207" i="4"/>
  <c r="O1957" i="4"/>
  <c r="S2213" i="4"/>
  <c r="O3375" i="4"/>
  <c r="S1246" i="4"/>
  <c r="S1905" i="4"/>
  <c r="O4452" i="4"/>
  <c r="O447" i="4"/>
  <c r="S4293" i="4"/>
  <c r="O2417" i="4"/>
  <c r="S3189" i="4"/>
  <c r="O452" i="4"/>
  <c r="O4514" i="4"/>
  <c r="S146" i="4"/>
  <c r="S170" i="4"/>
  <c r="S1824" i="4"/>
  <c r="O1703" i="4"/>
  <c r="S2343" i="4"/>
  <c r="S3868" i="4"/>
  <c r="O4633" i="4"/>
  <c r="S94" i="4"/>
  <c r="S1797" i="4"/>
  <c r="S1974" i="4"/>
  <c r="O2346" i="4"/>
  <c r="S3742" i="4"/>
  <c r="S4857" i="4"/>
  <c r="O4178" i="4"/>
  <c r="S2073" i="4"/>
  <c r="S3204" i="4"/>
  <c r="S3767" i="4"/>
  <c r="S4712" i="4"/>
  <c r="S1732" i="4"/>
  <c r="S2839" i="4"/>
  <c r="O3139" i="4"/>
  <c r="O3388" i="4"/>
  <c r="S338" i="4"/>
  <c r="O1296" i="4"/>
  <c r="O1386" i="4"/>
  <c r="O1734" i="4"/>
  <c r="O2350" i="4"/>
  <c r="O3760" i="4"/>
  <c r="O4066" i="4"/>
  <c r="T4066" i="4" s="1"/>
  <c r="O183" i="4"/>
  <c r="O1178" i="4"/>
  <c r="O1954" i="4"/>
  <c r="S3073" i="4"/>
  <c r="S934" i="4"/>
  <c r="S514" i="4"/>
  <c r="O1065" i="4"/>
  <c r="S1126" i="4"/>
  <c r="S32" i="4"/>
  <c r="S564" i="4"/>
  <c r="O972" i="4"/>
  <c r="O1224" i="4"/>
  <c r="S2744" i="4"/>
  <c r="O3040" i="4"/>
  <c r="O3380" i="4"/>
  <c r="O3981" i="4"/>
  <c r="S4164" i="4"/>
  <c r="S2366" i="4"/>
  <c r="O2608" i="4"/>
  <c r="O3135" i="4"/>
  <c r="S4839" i="4"/>
  <c r="O8" i="4"/>
  <c r="S4103" i="4"/>
  <c r="O2713" i="4"/>
  <c r="S3448" i="4"/>
  <c r="S3922" i="4"/>
  <c r="T3922" i="4" s="1"/>
  <c r="S3824" i="4"/>
  <c r="O4526" i="4"/>
  <c r="S4431" i="4"/>
  <c r="O356" i="4"/>
  <c r="S2589" i="4"/>
  <c r="O4853" i="4"/>
  <c r="O2210" i="4"/>
  <c r="O2872" i="4"/>
  <c r="O3310" i="4"/>
  <c r="S3800" i="4"/>
  <c r="O4465" i="4"/>
  <c r="O4624" i="4"/>
  <c r="O3136" i="4"/>
  <c r="S2286" i="4"/>
  <c r="O2627" i="4"/>
  <c r="S2763" i="4"/>
  <c r="S3211" i="4"/>
  <c r="S3804" i="4"/>
  <c r="O4605" i="4"/>
  <c r="O3555" i="4"/>
  <c r="O260" i="4"/>
  <c r="O2701" i="4"/>
  <c r="O1420" i="4"/>
  <c r="S2275" i="4"/>
  <c r="S2828" i="4"/>
  <c r="S3165" i="4"/>
  <c r="S4212" i="4"/>
  <c r="S4886" i="4"/>
  <c r="O2441" i="4"/>
  <c r="O1978" i="4"/>
  <c r="S2774" i="4"/>
  <c r="S1890" i="4"/>
  <c r="S2397" i="4"/>
  <c r="S1978" i="4"/>
  <c r="O1668" i="4"/>
  <c r="O2055" i="4"/>
  <c r="O4064" i="4"/>
  <c r="O4899" i="4"/>
  <c r="O3308" i="4"/>
  <c r="O1886" i="4"/>
  <c r="S3208" i="4"/>
  <c r="O246" i="4"/>
  <c r="O1900" i="4"/>
  <c r="S1181" i="4"/>
  <c r="S1617" i="4"/>
  <c r="O1683" i="4"/>
  <c r="O96" i="4"/>
  <c r="O2885" i="4"/>
  <c r="S4590" i="4"/>
  <c r="O2107" i="4"/>
  <c r="O4003" i="4"/>
  <c r="O1999" i="4"/>
  <c r="O3779" i="4"/>
  <c r="O4085" i="4"/>
  <c r="O432" i="4"/>
  <c r="S789" i="4"/>
  <c r="O1262" i="4"/>
  <c r="O2195" i="4"/>
  <c r="O4368" i="4"/>
  <c r="O2653" i="4"/>
  <c r="S3172" i="4"/>
  <c r="O4759" i="4"/>
  <c r="O701" i="4"/>
  <c r="O3864" i="4"/>
  <c r="O509" i="4"/>
  <c r="S1814" i="4"/>
  <c r="S4507" i="4"/>
  <c r="O2015" i="4"/>
  <c r="S3791" i="4"/>
  <c r="S143" i="4"/>
  <c r="T143" i="4" s="1"/>
  <c r="O797" i="4"/>
  <c r="S641" i="4"/>
  <c r="O4623" i="4"/>
  <c r="S1505" i="4"/>
  <c r="S3572" i="4"/>
  <c r="O689" i="4"/>
  <c r="S2739" i="4"/>
  <c r="O3238" i="4"/>
  <c r="O3627" i="4"/>
  <c r="O4269" i="4"/>
  <c r="O783" i="4"/>
  <c r="O2685" i="4"/>
  <c r="S805" i="4"/>
  <c r="S2329" i="4"/>
  <c r="O4400" i="4"/>
  <c r="O3143" i="4"/>
  <c r="O2849" i="4"/>
  <c r="O1966" i="4"/>
  <c r="S4558" i="4"/>
  <c r="S2062" i="4"/>
  <c r="O4113" i="4"/>
  <c r="S3912" i="4"/>
  <c r="S240" i="4"/>
  <c r="S3034" i="4"/>
  <c r="S765" i="4"/>
  <c r="O3787" i="4"/>
  <c r="S1633" i="4"/>
  <c r="O1993" i="4"/>
  <c r="O3989" i="4"/>
  <c r="O1416" i="4"/>
  <c r="T1416" i="4" s="1"/>
  <c r="S3361" i="4"/>
  <c r="O4738" i="4"/>
  <c r="O377" i="4"/>
  <c r="S4707" i="4"/>
  <c r="O2950" i="4"/>
  <c r="S2210" i="4"/>
  <c r="S1554" i="4"/>
  <c r="S1211" i="4"/>
  <c r="S1782" i="4"/>
  <c r="O713" i="4"/>
  <c r="O4459" i="4"/>
  <c r="S1856" i="4"/>
  <c r="O2993" i="4"/>
  <c r="O3911" i="4"/>
  <c r="S819" i="4"/>
  <c r="S4068" i="4"/>
  <c r="O4424" i="4"/>
  <c r="O4694" i="4"/>
  <c r="S4758" i="4"/>
  <c r="S4726" i="4"/>
  <c r="O3781" i="4"/>
  <c r="S4598" i="4"/>
  <c r="S678" i="4"/>
  <c r="O885" i="4"/>
  <c r="S1272" i="4"/>
  <c r="S1356" i="4"/>
  <c r="O2141" i="4"/>
  <c r="S2658" i="4"/>
  <c r="S2964" i="4"/>
  <c r="O3885" i="4"/>
  <c r="S3836" i="4"/>
  <c r="S4099" i="4"/>
  <c r="S4433" i="4"/>
  <c r="S660" i="4"/>
  <c r="S10" i="4"/>
  <c r="T10" i="4" s="1"/>
  <c r="O1314" i="4"/>
  <c r="S1588" i="4"/>
  <c r="S2287" i="4"/>
  <c r="S2690" i="4"/>
  <c r="O2994" i="4"/>
  <c r="O3895" i="4"/>
  <c r="S4033" i="4"/>
  <c r="O4026" i="4"/>
  <c r="O4545" i="4"/>
  <c r="O47" i="4"/>
  <c r="T47" i="4" s="1"/>
  <c r="O386" i="4"/>
  <c r="S962" i="4"/>
  <c r="O1170" i="4"/>
  <c r="O526" i="4"/>
  <c r="S813" i="4"/>
  <c r="O1191" i="4"/>
  <c r="O554" i="4"/>
  <c r="O988" i="4"/>
  <c r="S1619" i="4"/>
  <c r="O1451" i="4"/>
  <c r="O1952" i="4"/>
  <c r="S2613" i="4"/>
  <c r="O3224" i="4"/>
  <c r="S3947" i="4"/>
  <c r="S4150" i="4"/>
  <c r="S4759" i="4"/>
  <c r="O158" i="4"/>
  <c r="O65" i="4"/>
  <c r="S155" i="4"/>
  <c r="O890" i="4"/>
  <c r="O1099" i="4"/>
  <c r="O794" i="4"/>
  <c r="S1109" i="4"/>
  <c r="O1289" i="4"/>
  <c r="O1575" i="4"/>
  <c r="S2083" i="4"/>
  <c r="S1521" i="4"/>
  <c r="S1724" i="4"/>
  <c r="S2559" i="4"/>
  <c r="S2458" i="4"/>
  <c r="O3068" i="4"/>
  <c r="O3099" i="4"/>
  <c r="S3210" i="4"/>
  <c r="O3384" i="4"/>
  <c r="S3825" i="4"/>
  <c r="O247" i="4"/>
  <c r="O634" i="4"/>
  <c r="S1250" i="4"/>
  <c r="S1358" i="4"/>
  <c r="S166" i="4"/>
  <c r="O210" i="4"/>
  <c r="O969" i="4"/>
  <c r="O654" i="4"/>
  <c r="S927" i="4"/>
  <c r="S1200" i="4"/>
  <c r="O1334" i="4"/>
  <c r="O3546" i="4"/>
  <c r="O4344" i="4"/>
  <c r="S4744" i="4"/>
  <c r="O414" i="4"/>
  <c r="S309" i="4"/>
  <c r="O992" i="4"/>
  <c r="O415" i="4"/>
  <c r="S969" i="4"/>
  <c r="S557" i="4"/>
  <c r="O1670" i="4"/>
  <c r="S1030" i="4"/>
  <c r="S1411" i="4"/>
  <c r="S1645" i="4"/>
  <c r="O1864" i="4"/>
  <c r="S2031" i="4"/>
  <c r="O2396" i="4"/>
  <c r="S2543" i="4"/>
  <c r="O2858" i="4"/>
  <c r="O2970" i="4"/>
  <c r="O3422" i="4"/>
  <c r="O1836" i="4"/>
  <c r="O542" i="4"/>
  <c r="S1025" i="4"/>
  <c r="O1460" i="4"/>
  <c r="T1460" i="4" s="1"/>
  <c r="S1403" i="4"/>
  <c r="S1983" i="4"/>
  <c r="O2534" i="4"/>
  <c r="S3263" i="4"/>
  <c r="O3926" i="4"/>
  <c r="S4134" i="4"/>
  <c r="O4815" i="4"/>
  <c r="O238" i="4"/>
  <c r="O151" i="4"/>
  <c r="S180" i="4"/>
  <c r="O267" i="4"/>
  <c r="T267" i="4" s="1"/>
  <c r="S679" i="4"/>
  <c r="S1254" i="4"/>
  <c r="O1411" i="4"/>
  <c r="S1990" i="4"/>
  <c r="S2640" i="4"/>
  <c r="S3387" i="4"/>
  <c r="S3803" i="4"/>
  <c r="S3749" i="4"/>
  <c r="S4387" i="4"/>
  <c r="S4778" i="4"/>
  <c r="O51" i="4"/>
  <c r="O36" i="4"/>
  <c r="T36" i="4" s="1"/>
  <c r="S387" i="4"/>
  <c r="O508" i="4"/>
  <c r="O985" i="4"/>
  <c r="S643" i="4"/>
  <c r="S1119" i="4"/>
  <c r="O1134" i="4"/>
  <c r="O1530" i="4"/>
  <c r="S1653" i="4"/>
  <c r="O1217" i="4"/>
  <c r="O2288" i="4"/>
  <c r="S1605" i="4"/>
  <c r="S1752" i="4"/>
  <c r="T1752" i="4" s="1"/>
  <c r="O2548" i="4"/>
  <c r="O2507" i="4"/>
  <c r="O3066" i="4"/>
  <c r="O3095" i="4"/>
  <c r="S3206" i="4"/>
  <c r="S3335" i="4"/>
  <c r="S3821" i="4"/>
  <c r="O3959" i="4"/>
  <c r="O4201" i="4"/>
  <c r="S4581" i="4"/>
  <c r="O1011" i="4"/>
  <c r="S12" i="4"/>
  <c r="T12" i="4" s="1"/>
  <c r="S2037" i="4"/>
  <c r="S1281" i="4"/>
  <c r="S1892" i="4"/>
  <c r="O2358" i="4"/>
  <c r="O3101" i="4"/>
  <c r="O3777" i="4"/>
  <c r="S3991" i="4"/>
  <c r="O4688" i="4"/>
  <c r="O41" i="4"/>
  <c r="S439" i="4"/>
  <c r="S38" i="4"/>
  <c r="O1503" i="4"/>
  <c r="T1503" i="4" s="1"/>
  <c r="S2157" i="4"/>
  <c r="T2157" i="4" s="1"/>
  <c r="O2747" i="4"/>
  <c r="O3355" i="4"/>
  <c r="S3376" i="4"/>
  <c r="S4236" i="4"/>
  <c r="S4832" i="4"/>
  <c r="S253" i="4"/>
  <c r="O174" i="4"/>
  <c r="S1022" i="4"/>
  <c r="S1463" i="4"/>
  <c r="O1632" i="4"/>
  <c r="S1852" i="4"/>
  <c r="S2113" i="4"/>
  <c r="S2465" i="4"/>
  <c r="O2643" i="4"/>
  <c r="S3070" i="4"/>
  <c r="O3311" i="4"/>
  <c r="O3254" i="4"/>
  <c r="O3737" i="4"/>
  <c r="O4075" i="4"/>
  <c r="O87" i="4"/>
  <c r="S483" i="4"/>
  <c r="O1377" i="4"/>
  <c r="O1479" i="4"/>
  <c r="S2159" i="4"/>
  <c r="O3151" i="4"/>
  <c r="S3736" i="4"/>
  <c r="S3607" i="4"/>
  <c r="S239" i="4"/>
  <c r="S1059" i="4"/>
  <c r="S913" i="4"/>
  <c r="S689" i="4"/>
  <c r="S1300" i="4"/>
  <c r="S1224" i="4"/>
  <c r="O1924" i="4"/>
  <c r="S2128" i="4"/>
  <c r="T2128" i="4" s="1"/>
  <c r="S4091" i="4"/>
  <c r="O4838" i="4"/>
  <c r="O416" i="4"/>
  <c r="O50" i="4"/>
  <c r="O948" i="4"/>
  <c r="S785" i="4"/>
  <c r="S1054" i="4"/>
  <c r="O1801" i="4"/>
  <c r="O1394" i="4"/>
  <c r="O3706" i="4"/>
  <c r="O3886" i="4"/>
  <c r="S4715" i="4"/>
  <c r="S2933" i="4"/>
  <c r="O44" i="4"/>
  <c r="O1743" i="4"/>
  <c r="S243" i="4"/>
  <c r="O994" i="4"/>
  <c r="S1747" i="4"/>
  <c r="T1747" i="4" s="1"/>
  <c r="O3171" i="4"/>
  <c r="O113" i="4"/>
  <c r="S1408" i="4"/>
  <c r="O2082" i="4"/>
  <c r="O2711" i="4"/>
  <c r="O3618" i="4"/>
  <c r="O1317" i="4"/>
  <c r="S1944" i="4"/>
  <c r="S4773" i="4"/>
  <c r="S482" i="4"/>
  <c r="S4329" i="4"/>
  <c r="S2660" i="4"/>
  <c r="S34" i="4"/>
  <c r="O527" i="4"/>
  <c r="O4684" i="4"/>
  <c r="S394" i="4"/>
  <c r="S258" i="4"/>
  <c r="S1928" i="4"/>
  <c r="O1939" i="4"/>
  <c r="O2402" i="4"/>
  <c r="S3905" i="4"/>
  <c r="O4481" i="4"/>
  <c r="S145" i="4"/>
  <c r="T145" i="4" s="1"/>
  <c r="S1903" i="4"/>
  <c r="S2017" i="4"/>
  <c r="S2398" i="4"/>
  <c r="O3808" i="4"/>
  <c r="O3499" i="4"/>
  <c r="O4706" i="4"/>
  <c r="S2445" i="4"/>
  <c r="O3447" i="4"/>
  <c r="O3813" i="4"/>
  <c r="S4740" i="4"/>
  <c r="O1800" i="4"/>
  <c r="O2893" i="4"/>
  <c r="O3161" i="4"/>
  <c r="S3682" i="4"/>
  <c r="S409" i="4"/>
  <c r="O1337" i="4"/>
  <c r="S1535" i="4"/>
  <c r="O1809" i="4"/>
  <c r="S2402" i="4"/>
  <c r="S3813" i="4"/>
  <c r="O4272" i="4"/>
  <c r="T4272" i="4" s="1"/>
  <c r="S214" i="4"/>
  <c r="S1241" i="4"/>
  <c r="O2134" i="4"/>
  <c r="O2822" i="4"/>
  <c r="O971" i="4"/>
  <c r="O604" i="4"/>
  <c r="S1125" i="4"/>
  <c r="S1188" i="4"/>
  <c r="O97" i="4"/>
  <c r="S642" i="4"/>
  <c r="S1048" i="4"/>
  <c r="T1048" i="4" s="1"/>
  <c r="S1253" i="4"/>
  <c r="O2806" i="4"/>
  <c r="O3147" i="4"/>
  <c r="O3438" i="4"/>
  <c r="S4062" i="4"/>
  <c r="S4220" i="4"/>
  <c r="S2428" i="4"/>
  <c r="O2675" i="4"/>
  <c r="S2791" i="4"/>
  <c r="S4863" i="4"/>
  <c r="S393" i="4"/>
  <c r="O4727" i="4"/>
  <c r="T4727" i="4" s="1"/>
  <c r="S2822" i="4"/>
  <c r="O3598" i="4"/>
  <c r="O3516" i="4"/>
  <c r="S3874" i="4"/>
  <c r="O4601" i="4"/>
  <c r="S3344" i="4"/>
  <c r="O987" i="4"/>
  <c r="O2850" i="4"/>
  <c r="O4703" i="4"/>
  <c r="S2250" i="4"/>
  <c r="O2902" i="4"/>
  <c r="T2902" i="4" s="1"/>
  <c r="S3348" i="4"/>
  <c r="S3651" i="4"/>
  <c r="O4213" i="4"/>
  <c r="O4669" i="4"/>
  <c r="O2897" i="4"/>
  <c r="S2372" i="4"/>
  <c r="S2706" i="4"/>
  <c r="S2856" i="4"/>
  <c r="O3248" i="4"/>
  <c r="S3837" i="4"/>
  <c r="O4629" i="4"/>
  <c r="S4909" i="4"/>
  <c r="O580" i="4"/>
  <c r="S2026" i="4"/>
  <c r="O1480" i="4"/>
  <c r="O2324" i="4"/>
  <c r="S2931" i="4"/>
  <c r="O3228" i="4"/>
  <c r="O4290" i="4"/>
  <c r="O4891" i="4"/>
  <c r="S1641" i="4"/>
  <c r="O2023" i="4"/>
  <c r="S2207" i="4"/>
  <c r="O2665" i="4"/>
  <c r="O2801" i="4"/>
  <c r="T2801" i="4" s="1"/>
  <c r="S2256" i="4"/>
  <c r="O1104" i="4"/>
  <c r="O2131" i="4"/>
  <c r="O4177" i="4"/>
  <c r="O4488" i="4"/>
  <c r="S2633" i="4"/>
  <c r="S2005" i="4"/>
  <c r="S3471" i="4"/>
  <c r="S365" i="4"/>
  <c r="S323" i="4"/>
  <c r="S1217" i="4"/>
  <c r="S1711" i="4"/>
  <c r="O1774" i="4"/>
  <c r="O261" i="4"/>
  <c r="O2661" i="4"/>
  <c r="S469" i="4"/>
  <c r="S2230" i="4"/>
  <c r="S3987" i="4"/>
  <c r="T3987" i="4" s="1"/>
  <c r="O2250" i="4"/>
  <c r="O3756" i="4"/>
  <c r="S4081" i="4"/>
  <c r="O483" i="4"/>
  <c r="O832" i="4"/>
  <c r="T832" i="4" s="1"/>
  <c r="O1309" i="4"/>
  <c r="S2302" i="4"/>
  <c r="S4413" i="4"/>
  <c r="S2922" i="4"/>
  <c r="O3236" i="4"/>
  <c r="O1855" i="4"/>
  <c r="S766" i="4"/>
  <c r="O3957" i="4"/>
  <c r="O128" i="4"/>
  <c r="S2042" i="4"/>
  <c r="S4566" i="4"/>
  <c r="O2059" i="4"/>
  <c r="S4051" i="4"/>
  <c r="O237" i="4"/>
  <c r="S878" i="4"/>
  <c r="S706" i="4"/>
  <c r="O4668" i="4"/>
  <c r="S1654" i="4"/>
  <c r="O4463" i="4"/>
  <c r="O857" i="4"/>
  <c r="S2899" i="4"/>
  <c r="S3309" i="4"/>
  <c r="O3659" i="4"/>
  <c r="S4338" i="4"/>
  <c r="S2061" i="4"/>
  <c r="O2809" i="4"/>
  <c r="S688" i="4"/>
  <c r="O2455" i="4"/>
  <c r="O4567" i="4"/>
  <c r="O3903" i="4"/>
  <c r="O1797" i="4"/>
  <c r="O1709" i="4"/>
  <c r="S4842" i="4"/>
  <c r="O1849" i="4"/>
  <c r="O4109" i="4"/>
  <c r="O3969" i="4"/>
  <c r="S224" i="4"/>
  <c r="O3086" i="4"/>
  <c r="S893" i="4"/>
  <c r="O3867" i="4"/>
  <c r="S2320" i="4"/>
  <c r="S2141" i="4"/>
  <c r="S994" i="4"/>
  <c r="O1951" i="4"/>
  <c r="S3444" i="4"/>
  <c r="S4802" i="4"/>
  <c r="O358" i="4"/>
  <c r="S784" i="4"/>
  <c r="T784" i="4" s="1"/>
  <c r="O2009" i="4"/>
  <c r="S2373" i="4"/>
  <c r="O2395" i="4"/>
  <c r="O1401" i="4"/>
  <c r="S2393" i="4"/>
  <c r="O621" i="4"/>
  <c r="S545" i="4"/>
  <c r="S2106" i="4"/>
  <c r="S3616" i="4"/>
  <c r="S4420" i="4"/>
  <c r="S1015" i="4"/>
  <c r="O4903" i="4"/>
  <c r="S4527" i="4"/>
  <c r="S4670" i="4"/>
  <c r="O4686" i="4"/>
  <c r="S593" i="4"/>
  <c r="S3687" i="4"/>
  <c r="O1922" i="4"/>
  <c r="O2038" i="4"/>
  <c r="S182" i="4"/>
  <c r="S2028" i="4"/>
  <c r="S2118" i="4"/>
  <c r="O2331" i="4"/>
  <c r="S2651" i="4"/>
  <c r="S2918" i="4"/>
  <c r="S3059" i="4"/>
  <c r="O3257" i="4"/>
  <c r="S3430" i="4"/>
  <c r="S3526" i="4"/>
  <c r="S496" i="4"/>
  <c r="O1516" i="4"/>
  <c r="O1606" i="4"/>
  <c r="S2232" i="4"/>
  <c r="O2484" i="4"/>
  <c r="S3134" i="4"/>
  <c r="S3625" i="4"/>
  <c r="O3736" i="4"/>
  <c r="S1313" i="4"/>
  <c r="O2008" i="4"/>
  <c r="O655" i="4"/>
  <c r="O778" i="4"/>
  <c r="O1080" i="4"/>
  <c r="O2002" i="4"/>
  <c r="O2209" i="4"/>
  <c r="O2592" i="4"/>
  <c r="O2676" i="4"/>
  <c r="S21" i="4"/>
  <c r="O1122" i="4"/>
  <c r="T1122" i="4" s="1"/>
  <c r="S1693" i="4"/>
  <c r="O2239" i="4"/>
  <c r="S2385" i="4"/>
  <c r="S2532" i="4"/>
  <c r="S3374" i="4"/>
  <c r="O3841" i="4"/>
  <c r="S4161" i="4"/>
  <c r="O4425" i="4"/>
  <c r="O4790" i="4"/>
  <c r="O2949" i="4"/>
  <c r="S3137" i="4"/>
  <c r="O3329" i="4"/>
  <c r="S4035" i="4"/>
  <c r="O4299" i="4"/>
  <c r="S4613" i="4"/>
  <c r="O4712" i="4"/>
  <c r="S2928" i="4"/>
  <c r="S189" i="4"/>
  <c r="S2982" i="4"/>
  <c r="O3225" i="4"/>
  <c r="S183" i="4"/>
  <c r="O575" i="4"/>
  <c r="S856" i="4"/>
  <c r="O1233" i="4"/>
  <c r="S1912" i="4"/>
  <c r="S2020" i="4"/>
  <c r="S2146" i="4"/>
  <c r="S2583" i="4"/>
  <c r="S3401" i="4"/>
  <c r="S3521" i="4"/>
  <c r="S3883" i="4"/>
  <c r="O3982" i="4"/>
  <c r="S4308" i="4"/>
  <c r="O4554" i="4"/>
  <c r="O4856" i="4"/>
  <c r="O375" i="4"/>
  <c r="O1553" i="4"/>
  <c r="S1813" i="4"/>
  <c r="O2383" i="4"/>
  <c r="O2527" i="4"/>
  <c r="S3578" i="4"/>
  <c r="O166" i="4"/>
  <c r="S494" i="4"/>
  <c r="O202" i="4"/>
  <c r="O641" i="4"/>
  <c r="O1090" i="4"/>
  <c r="O1341" i="4"/>
  <c r="O1853" i="4"/>
  <c r="O2036" i="4"/>
  <c r="S2335" i="4"/>
  <c r="O2626" i="4"/>
  <c r="O2764" i="4"/>
  <c r="O2959" i="4"/>
  <c r="S3186" i="4"/>
  <c r="O3489" i="4"/>
  <c r="S4054" i="4"/>
  <c r="O211" i="4"/>
  <c r="O1129" i="4"/>
  <c r="S1682" i="4"/>
  <c r="S55" i="4"/>
  <c r="S178" i="4"/>
  <c r="S17" i="4"/>
  <c r="O3800" i="4"/>
  <c r="O4162" i="4"/>
  <c r="O4228" i="4"/>
  <c r="S4425" i="4"/>
  <c r="S4494" i="4"/>
  <c r="S4808" i="4"/>
  <c r="S4898" i="4"/>
  <c r="O561" i="4"/>
  <c r="S830" i="4"/>
  <c r="O1243" i="4"/>
  <c r="S223" i="4"/>
  <c r="S941" i="4"/>
  <c r="O1521" i="4"/>
  <c r="O1587" i="4"/>
  <c r="S1970" i="4"/>
  <c r="S355" i="4"/>
  <c r="O702" i="4"/>
  <c r="O846" i="4"/>
  <c r="S1309" i="4"/>
  <c r="O1812" i="4"/>
  <c r="O496" i="4"/>
  <c r="S1506" i="4"/>
  <c r="T1506" i="4" s="1"/>
  <c r="S1779" i="4"/>
  <c r="S385" i="4"/>
  <c r="S636" i="4"/>
  <c r="S906" i="4"/>
  <c r="O1265" i="4"/>
  <c r="O2237" i="4"/>
  <c r="S2434" i="4"/>
  <c r="O2956" i="4"/>
  <c r="S3713" i="4"/>
  <c r="S4108" i="4"/>
  <c r="O4261" i="4"/>
  <c r="O4540" i="4"/>
  <c r="S2093" i="4"/>
  <c r="S2168" i="4"/>
  <c r="S2587" i="4"/>
  <c r="S2240" i="4"/>
  <c r="O2399" i="4"/>
  <c r="O2531" i="4"/>
  <c r="O2085" i="4"/>
  <c r="O2552" i="4"/>
  <c r="O2648" i="4"/>
  <c r="O2241" i="4"/>
  <c r="S2399" i="4"/>
  <c r="S2546" i="4"/>
  <c r="S4572" i="4"/>
  <c r="S4656" i="4"/>
  <c r="O4785" i="4"/>
  <c r="S3001" i="4"/>
  <c r="O3193" i="4"/>
  <c r="S3405" i="4"/>
  <c r="S3522" i="4"/>
  <c r="S3112" i="4"/>
  <c r="S3612" i="4"/>
  <c r="O3687" i="4"/>
  <c r="O3798" i="4"/>
  <c r="O2927" i="4"/>
  <c r="S3139" i="4"/>
  <c r="O3409" i="4"/>
  <c r="S4058" i="4"/>
  <c r="S4561" i="4"/>
  <c r="S4627" i="4"/>
  <c r="O4777" i="4"/>
  <c r="S3720" i="4"/>
  <c r="S3538" i="4"/>
  <c r="S3876" i="4"/>
  <c r="O3966" i="4"/>
  <c r="S4286" i="4"/>
  <c r="S4397" i="4"/>
  <c r="S4693" i="4"/>
  <c r="O3947" i="4"/>
  <c r="O4058" i="4"/>
  <c r="S4393" i="4"/>
  <c r="S4695" i="4"/>
  <c r="O4160" i="4"/>
  <c r="O4226" i="4"/>
  <c r="S4450" i="4"/>
  <c r="S4501" i="4"/>
  <c r="S4800" i="4"/>
  <c r="S4872" i="4"/>
  <c r="T4872" i="4" s="1"/>
  <c r="S4139" i="4"/>
  <c r="O4442" i="4"/>
  <c r="O4867" i="4"/>
  <c r="O4137" i="4"/>
  <c r="O4197" i="4"/>
  <c r="O4260" i="4"/>
  <c r="S4481" i="4"/>
  <c r="S4535" i="4"/>
  <c r="S4813" i="4"/>
  <c r="S4900" i="4"/>
  <c r="S59" i="4"/>
  <c r="S185" i="4"/>
  <c r="S2034" i="4"/>
  <c r="S2124" i="4"/>
  <c r="O2337" i="4"/>
  <c r="S2663" i="4"/>
  <c r="S2924" i="4"/>
  <c r="S3065" i="4"/>
  <c r="O3263" i="4"/>
  <c r="S3433" i="4"/>
  <c r="S3529" i="4"/>
  <c r="O520" i="4"/>
  <c r="O1519" i="4"/>
  <c r="O1609" i="4"/>
  <c r="S2244" i="4"/>
  <c r="O2520" i="4"/>
  <c r="O3137" i="4"/>
  <c r="S3628" i="4"/>
  <c r="O3739" i="4"/>
  <c r="S1316" i="4"/>
  <c r="S266" i="4"/>
  <c r="O682" i="4"/>
  <c r="O781" i="4"/>
  <c r="O1086" i="4"/>
  <c r="O2020" i="4"/>
  <c r="O2212" i="4"/>
  <c r="O2601" i="4"/>
  <c r="O2682" i="4"/>
  <c r="S27" i="4"/>
  <c r="O1131" i="4"/>
  <c r="S1699" i="4"/>
  <c r="O2245" i="4"/>
  <c r="S2391" i="4"/>
  <c r="S2538" i="4"/>
  <c r="S3386" i="4"/>
  <c r="O3937" i="4"/>
  <c r="S4167" i="4"/>
  <c r="O4434" i="4"/>
  <c r="O4832" i="4"/>
  <c r="O2967" i="4"/>
  <c r="S3143" i="4"/>
  <c r="O3401" i="4"/>
  <c r="S4038" i="4"/>
  <c r="O4305" i="4"/>
  <c r="S4616" i="4"/>
  <c r="O4766" i="4"/>
  <c r="S2940" i="4"/>
  <c r="S1879" i="4"/>
  <c r="S3012" i="4"/>
  <c r="S57" i="4"/>
  <c r="S186" i="4"/>
  <c r="S652" i="4"/>
  <c r="S865" i="4"/>
  <c r="O1239" i="4"/>
  <c r="S1918" i="4"/>
  <c r="S2032" i="4"/>
  <c r="S2152" i="4"/>
  <c r="S2595" i="4"/>
  <c r="S3431" i="4"/>
  <c r="S3524" i="4"/>
  <c r="S3889" i="4"/>
  <c r="O3988" i="4"/>
  <c r="S4314" i="4"/>
  <c r="O4557" i="4"/>
  <c r="O13" i="4"/>
  <c r="S619" i="4"/>
  <c r="O1559" i="4"/>
  <c r="S1855" i="4"/>
  <c r="O2401" i="4"/>
  <c r="O2539" i="4"/>
  <c r="S3623" i="4"/>
  <c r="S264" i="4"/>
  <c r="O1179" i="4"/>
  <c r="S270" i="4"/>
  <c r="O686" i="4"/>
  <c r="O1096" i="4"/>
  <c r="O1350" i="4"/>
  <c r="O1859" i="4"/>
  <c r="O2060" i="4"/>
  <c r="O2521" i="4"/>
  <c r="O2632" i="4"/>
  <c r="O2770" i="4"/>
  <c r="O2965" i="4"/>
  <c r="S3243" i="4"/>
  <c r="O3501" i="4"/>
  <c r="S4063" i="4"/>
  <c r="O214" i="4"/>
  <c r="O1156" i="4"/>
  <c r="S1685" i="4"/>
  <c r="S61" i="4"/>
  <c r="S181" i="4"/>
  <c r="S23" i="4"/>
  <c r="O3830" i="4"/>
  <c r="O4165" i="4"/>
  <c r="O4231" i="4"/>
  <c r="S4446" i="4"/>
  <c r="S4497" i="4"/>
  <c r="S4817" i="4"/>
  <c r="S4904" i="4"/>
  <c r="O567" i="4"/>
  <c r="S854" i="4"/>
  <c r="O1255" i="4"/>
  <c r="O307" i="4"/>
  <c r="S1162" i="4"/>
  <c r="O1524" i="4"/>
  <c r="O1596" i="4"/>
  <c r="S1991" i="4"/>
  <c r="S65" i="4"/>
  <c r="S191" i="4"/>
  <c r="S2040" i="4"/>
  <c r="S2148" i="4"/>
  <c r="S2420" i="4"/>
  <c r="S2687" i="4"/>
  <c r="S2936" i="4"/>
  <c r="S3071" i="4"/>
  <c r="O3269" i="4"/>
  <c r="S3454" i="4"/>
  <c r="S3532" i="4"/>
  <c r="S843" i="4"/>
  <c r="O1528" i="4"/>
  <c r="O1624" i="4"/>
  <c r="S2268" i="4"/>
  <c r="O2523" i="4"/>
  <c r="O3200" i="4"/>
  <c r="S3631" i="4"/>
  <c r="O3742" i="4"/>
  <c r="S1322" i="4"/>
  <c r="S353" i="4"/>
  <c r="O688" i="4"/>
  <c r="O802" i="4"/>
  <c r="O1092" i="4"/>
  <c r="O2026" i="4"/>
  <c r="S2280" i="4"/>
  <c r="T2280" i="4" s="1"/>
  <c r="O2607" i="4"/>
  <c r="O2688" i="4"/>
  <c r="S48" i="4"/>
  <c r="O1137" i="4"/>
  <c r="S1720" i="4"/>
  <c r="O2251" i="4"/>
  <c r="S2415" i="4"/>
  <c r="S2544" i="4"/>
  <c r="O3518" i="4"/>
  <c r="S3972" i="4"/>
  <c r="S4173" i="4"/>
  <c r="O4437" i="4"/>
  <c r="O4835" i="4"/>
  <c r="T4835" i="4" s="1"/>
  <c r="O2976" i="4"/>
  <c r="S3149" i="4"/>
  <c r="O3437" i="4"/>
  <c r="S4044" i="4"/>
  <c r="O4317" i="4"/>
  <c r="S4619" i="4"/>
  <c r="O4769" i="4"/>
  <c r="S2952" i="4"/>
  <c r="O2323" i="4"/>
  <c r="S3033" i="4"/>
  <c r="S63" i="4"/>
  <c r="S192" i="4"/>
  <c r="S655" i="4"/>
  <c r="S871" i="4"/>
  <c r="O1245" i="4"/>
  <c r="S1927" i="4"/>
  <c r="S2038" i="4"/>
  <c r="S2164" i="4"/>
  <c r="S2607" i="4"/>
  <c r="S3467" i="4"/>
  <c r="S3530" i="4"/>
  <c r="S3895" i="4"/>
  <c r="O3997" i="4"/>
  <c r="S4320" i="4"/>
  <c r="O4593" i="4"/>
  <c r="O19" i="4"/>
  <c r="S916" i="4"/>
  <c r="O1568" i="4"/>
  <c r="S1930" i="4"/>
  <c r="O2407" i="4"/>
  <c r="O2545" i="4"/>
  <c r="S3626" i="4"/>
  <c r="S357" i="4"/>
  <c r="O1517" i="4"/>
  <c r="S351" i="4"/>
  <c r="O731" i="4"/>
  <c r="O1114" i="4"/>
  <c r="O1356" i="4"/>
  <c r="O1907" i="4"/>
  <c r="O2075" i="4"/>
  <c r="O2554" i="4"/>
  <c r="O2638" i="4"/>
  <c r="O2776" i="4"/>
  <c r="O2971" i="4"/>
  <c r="S3258" i="4"/>
  <c r="O3513" i="4"/>
  <c r="S4072" i="4"/>
  <c r="O226" i="4"/>
  <c r="O1162" i="4"/>
  <c r="S1691" i="4"/>
  <c r="S67" i="4"/>
  <c r="S184" i="4"/>
  <c r="O3686" i="4"/>
  <c r="S3937" i="4"/>
  <c r="O4168" i="4"/>
  <c r="O4234" i="4"/>
  <c r="S4449" i="4"/>
  <c r="S4500" i="4"/>
  <c r="S4820" i="4"/>
  <c r="S4907" i="4"/>
  <c r="T4907" i="4" s="1"/>
  <c r="O573" i="4"/>
  <c r="S863" i="4"/>
  <c r="O1261" i="4"/>
  <c r="O352" i="4"/>
  <c r="S1171" i="4"/>
  <c r="O1545" i="4"/>
  <c r="O1599" i="4"/>
  <c r="S2000" i="4"/>
  <c r="S77" i="4"/>
  <c r="S194" i="4"/>
  <c r="S2046" i="4"/>
  <c r="S2154" i="4"/>
  <c r="T2154" i="4" s="1"/>
  <c r="S2549" i="4"/>
  <c r="S2807" i="4"/>
  <c r="S2984" i="4"/>
  <c r="S3083" i="4"/>
  <c r="O3275" i="4"/>
  <c r="S3469" i="4"/>
  <c r="O15" i="4"/>
  <c r="S918" i="4"/>
  <c r="O1552" i="4"/>
  <c r="O1630" i="4"/>
  <c r="O2340" i="4"/>
  <c r="O2547" i="4"/>
  <c r="O3320" i="4"/>
  <c r="S3634" i="4"/>
  <c r="O3748" i="4"/>
  <c r="S1328" i="4"/>
  <c r="S359" i="4"/>
  <c r="O706" i="4"/>
  <c r="O808" i="4"/>
  <c r="O1098" i="4"/>
  <c r="O2032" i="4"/>
  <c r="S2307" i="4"/>
  <c r="O2619" i="4"/>
  <c r="O2700" i="4"/>
  <c r="T2700" i="4" s="1"/>
  <c r="O216" i="4"/>
  <c r="O1158" i="4"/>
  <c r="S1723" i="4"/>
  <c r="O2257" i="4"/>
  <c r="S2436" i="4"/>
  <c r="O2862" i="4"/>
  <c r="O3602" i="4"/>
  <c r="S4080" i="4"/>
  <c r="S4179" i="4"/>
  <c r="O4440" i="4"/>
  <c r="O4841" i="4"/>
  <c r="O2997" i="4"/>
  <c r="S3167" i="4"/>
  <c r="O3461" i="4"/>
  <c r="S4047" i="4"/>
  <c r="O4323" i="4"/>
  <c r="S4625" i="4"/>
  <c r="O4772" i="4"/>
  <c r="S3006" i="4"/>
  <c r="S2631" i="4"/>
  <c r="S3057" i="4"/>
  <c r="S75" i="4"/>
  <c r="S195" i="4"/>
  <c r="S712" i="4"/>
  <c r="S889" i="4"/>
  <c r="O1248" i="4"/>
  <c r="S1939" i="4"/>
  <c r="S2044" i="4"/>
  <c r="S2176" i="4"/>
  <c r="S2616" i="4"/>
  <c r="S3470" i="4"/>
  <c r="S3533" i="4"/>
  <c r="S3901" i="4"/>
  <c r="O4015" i="4"/>
  <c r="S4326" i="4"/>
  <c r="O4599" i="4"/>
  <c r="O25" i="4"/>
  <c r="S922" i="4"/>
  <c r="O1580" i="4"/>
  <c r="S2041" i="4"/>
  <c r="O2410" i="4"/>
  <c r="S2973" i="4"/>
  <c r="S3638" i="4"/>
  <c r="S503" i="4"/>
  <c r="O1520" i="4"/>
  <c r="S354" i="4"/>
  <c r="O734" i="4"/>
  <c r="S1182" i="4"/>
  <c r="O1362" i="4"/>
  <c r="O1958" i="4"/>
  <c r="O2081" i="4"/>
  <c r="O2560" i="4"/>
  <c r="O2644" i="4"/>
  <c r="O2782" i="4"/>
  <c r="O2980" i="4"/>
  <c r="S3270" i="4"/>
  <c r="O3537" i="4"/>
  <c r="S4075" i="4"/>
  <c r="O480" i="4"/>
  <c r="S1409" i="4"/>
  <c r="S1703" i="4"/>
  <c r="S73" i="4"/>
  <c r="S187" i="4"/>
  <c r="O3689" i="4"/>
  <c r="O4081" i="4"/>
  <c r="O4171" i="4"/>
  <c r="O4237" i="4"/>
  <c r="S4452" i="4"/>
  <c r="S4506" i="4"/>
  <c r="S4823" i="4"/>
  <c r="S202" i="4"/>
  <c r="O579" i="4"/>
  <c r="O950" i="4"/>
  <c r="O1267" i="4"/>
  <c r="T1267" i="4" s="1"/>
  <c r="O367" i="4"/>
  <c r="S1177" i="4"/>
  <c r="O1548" i="4"/>
  <c r="O1608" i="4"/>
  <c r="S2006" i="4"/>
  <c r="O466" i="4"/>
  <c r="O726" i="4"/>
  <c r="S1001" i="4"/>
  <c r="O1330" i="4"/>
  <c r="O1908" i="4"/>
  <c r="O1010" i="4"/>
  <c r="S1683" i="4"/>
  <c r="O1968" i="4"/>
  <c r="S406" i="4"/>
  <c r="S744" i="4"/>
  <c r="S1010" i="4"/>
  <c r="S1863" i="4"/>
  <c r="O2255" i="4"/>
  <c r="S2464" i="4"/>
  <c r="S3354" i="4"/>
  <c r="S3728" i="4"/>
  <c r="S4153" i="4"/>
  <c r="O4420" i="4"/>
  <c r="S4683" i="4"/>
  <c r="S2102" i="4"/>
  <c r="O2216" i="4"/>
  <c r="S2623" i="4"/>
  <c r="S2258" i="4"/>
  <c r="O2432" i="4"/>
  <c r="O2028" i="4"/>
  <c r="O2118" i="4"/>
  <c r="O2567" i="4"/>
  <c r="O2666" i="4"/>
  <c r="O2265" i="4"/>
  <c r="S2456" i="4"/>
  <c r="S3148" i="4"/>
  <c r="S4599" i="4"/>
  <c r="O4704" i="4"/>
  <c r="S2821" i="4"/>
  <c r="S3031" i="4"/>
  <c r="O3271" i="4"/>
  <c r="S3432" i="4"/>
  <c r="S3534" i="4"/>
  <c r="O3208" i="4"/>
  <c r="S3633" i="4"/>
  <c r="O3729" i="4"/>
  <c r="O3840" i="4"/>
  <c r="O2951" i="4"/>
  <c r="S3223" i="4"/>
  <c r="O3493" i="4"/>
  <c r="O4274" i="4"/>
  <c r="S4573" i="4"/>
  <c r="S4654" i="4"/>
  <c r="O4786" i="4"/>
  <c r="S3780" i="4"/>
  <c r="S3556" i="4"/>
  <c r="T3556" i="4" s="1"/>
  <c r="S3891" i="4"/>
  <c r="T3891" i="4" s="1"/>
  <c r="O3984" i="4"/>
  <c r="S4304" i="4"/>
  <c r="T4304" i="4" s="1"/>
  <c r="S83" i="4"/>
  <c r="T83" i="4" s="1"/>
  <c r="S1929" i="4"/>
  <c r="S2064" i="4"/>
  <c r="S2160" i="4"/>
  <c r="S2567" i="4"/>
  <c r="S2813" i="4"/>
  <c r="S2999" i="4"/>
  <c r="O3092" i="4"/>
  <c r="O3293" i="4"/>
  <c r="S3472" i="4"/>
  <c r="O21" i="4"/>
  <c r="S924" i="4"/>
  <c r="O1555" i="4"/>
  <c r="O1660" i="4"/>
  <c r="O2361" i="4"/>
  <c r="S2624" i="4"/>
  <c r="O3344" i="4"/>
  <c r="S3646" i="4"/>
  <c r="O60" i="4"/>
  <c r="O1352" i="4"/>
  <c r="O431" i="4"/>
  <c r="T431" i="4" s="1"/>
  <c r="O709" i="4"/>
  <c r="O835" i="4"/>
  <c r="O1113" i="4"/>
  <c r="T1113" i="4" s="1"/>
  <c r="O2056" i="4"/>
  <c r="S2319" i="4"/>
  <c r="O2628" i="4"/>
  <c r="O2766" i="4"/>
  <c r="S227" i="4"/>
  <c r="S1423" i="4"/>
  <c r="S1735" i="4"/>
  <c r="O2263" i="4"/>
  <c r="S2442" i="4"/>
  <c r="O2964" i="4"/>
  <c r="O3605" i="4"/>
  <c r="S4086" i="4"/>
  <c r="S4185" i="4"/>
  <c r="O4449" i="4"/>
  <c r="O4859" i="4"/>
  <c r="T4859" i="4" s="1"/>
  <c r="O3003" i="4"/>
  <c r="S3173" i="4"/>
  <c r="O3485" i="4"/>
  <c r="S4056" i="4"/>
  <c r="O4329" i="4"/>
  <c r="S4628" i="4"/>
  <c r="O4778" i="4"/>
  <c r="S3015" i="4"/>
  <c r="S2655" i="4"/>
  <c r="S3075" i="4"/>
  <c r="S81" i="4"/>
  <c r="S204" i="4"/>
  <c r="S718" i="4"/>
  <c r="S895" i="4"/>
  <c r="O1251" i="4"/>
  <c r="S1945" i="4"/>
  <c r="S2050" i="4"/>
  <c r="S2182" i="4"/>
  <c r="S2907" i="4"/>
  <c r="S3473" i="4"/>
  <c r="S3536" i="4"/>
  <c r="S3904" i="4"/>
  <c r="O4036" i="4"/>
  <c r="S4332" i="4"/>
  <c r="O4641" i="4"/>
  <c r="O28" i="4"/>
  <c r="S943" i="4"/>
  <c r="T943" i="4" s="1"/>
  <c r="O1589" i="4"/>
  <c r="S2140" i="4"/>
  <c r="O2416" i="4"/>
  <c r="S3099" i="4"/>
  <c r="S3644" i="4"/>
  <c r="O707" i="4"/>
  <c r="O1526" i="4"/>
  <c r="S360" i="4"/>
  <c r="O761" i="4"/>
  <c r="S1185" i="4"/>
  <c r="O1508" i="4"/>
  <c r="O1964" i="4"/>
  <c r="O2087" i="4"/>
  <c r="O2569" i="4"/>
  <c r="O2650" i="4"/>
  <c r="O2788" i="4"/>
  <c r="O2992" i="4"/>
  <c r="S3276" i="4"/>
  <c r="O3549" i="4"/>
  <c r="O4276" i="4"/>
  <c r="O492" i="4"/>
  <c r="S1421" i="4"/>
  <c r="S1727" i="4"/>
  <c r="S79" i="4"/>
  <c r="S190" i="4"/>
  <c r="O3731" i="4"/>
  <c r="O4138" i="4"/>
  <c r="O4180" i="4"/>
  <c r="O4240" i="4"/>
  <c r="S4458" i="4"/>
  <c r="S4509" i="4"/>
  <c r="S4844" i="4"/>
  <c r="S375" i="4"/>
  <c r="S650" i="4"/>
  <c r="O995" i="4"/>
  <c r="O1273" i="4"/>
  <c r="O373" i="4"/>
  <c r="O1306" i="4"/>
  <c r="O1551" i="4"/>
  <c r="O1614" i="4"/>
  <c r="S2012" i="4"/>
  <c r="O472" i="4"/>
  <c r="O765" i="4"/>
  <c r="O1019" i="4"/>
  <c r="O1336" i="4"/>
  <c r="O1914" i="4"/>
  <c r="O1118" i="4"/>
  <c r="S1695" i="4"/>
  <c r="O2004" i="4"/>
  <c r="S412" i="4"/>
  <c r="S750" i="4"/>
  <c r="O1166" i="4"/>
  <c r="S1875" i="4"/>
  <c r="O2261" i="4"/>
  <c r="S2470" i="4"/>
  <c r="S3366" i="4"/>
  <c r="S3731" i="4"/>
  <c r="S4159" i="4"/>
  <c r="O4423" i="4"/>
  <c r="O4689" i="4"/>
  <c r="S2105" i="4"/>
  <c r="O2294" i="4"/>
  <c r="S2635" i="4"/>
  <c r="S2264" i="4"/>
  <c r="O2450" i="4"/>
  <c r="O2034" i="4"/>
  <c r="T2034" i="4" s="1"/>
  <c r="O2211" i="4"/>
  <c r="O2579" i="4"/>
  <c r="O2672" i="4"/>
  <c r="O2274" i="4"/>
  <c r="S2468" i="4"/>
  <c r="O4297" i="4"/>
  <c r="S4605" i="4"/>
  <c r="O4707" i="4"/>
  <c r="S2863" i="4"/>
  <c r="S3040" i="4"/>
  <c r="O3277" i="4"/>
  <c r="S3435" i="4"/>
  <c r="S3540" i="4"/>
  <c r="O3247" i="4"/>
  <c r="S3636" i="4"/>
  <c r="O3732" i="4"/>
  <c r="O2774" i="4"/>
  <c r="O2978" i="4"/>
  <c r="S3241" i="4"/>
  <c r="O3505" i="4"/>
  <c r="O4280" i="4"/>
  <c r="S4576" i="4"/>
  <c r="S4660" i="4"/>
  <c r="S4788" i="4"/>
  <c r="O3861" i="4"/>
  <c r="S3562" i="4"/>
  <c r="S3897" i="4"/>
  <c r="O3990" i="4"/>
  <c r="S4310" i="4"/>
  <c r="O4547" i="4"/>
  <c r="S3851" i="4"/>
  <c r="O3971" i="4"/>
  <c r="S4288" i="4"/>
  <c r="O4555" i="4"/>
  <c r="O4794" i="4"/>
  <c r="O4184" i="4"/>
  <c r="O4247" i="4"/>
  <c r="S4468" i="4"/>
  <c r="S4516" i="4"/>
  <c r="S4815" i="4"/>
  <c r="S4896" i="4"/>
  <c r="T4896" i="4" s="1"/>
  <c r="S4181" i="4"/>
  <c r="T4181" i="4" s="1"/>
  <c r="O4505" i="4"/>
  <c r="O3769" i="4"/>
  <c r="O4152" i="4"/>
  <c r="O4224" i="4"/>
  <c r="S4442" i="4"/>
  <c r="S4496" i="4"/>
  <c r="O4577" i="4"/>
  <c r="S4840" i="4"/>
  <c r="S89" i="4"/>
  <c r="S2016" i="4"/>
  <c r="S2205" i="4"/>
  <c r="S2855" i="4"/>
  <c r="S3038" i="4"/>
  <c r="S3406" i="4"/>
  <c r="S215" i="4"/>
  <c r="O1561" i="4"/>
  <c r="S2223" i="4"/>
  <c r="S3095" i="4"/>
  <c r="S3658" i="4"/>
  <c r="S356" i="4"/>
  <c r="O476" i="4"/>
  <c r="O859" i="4"/>
  <c r="O2062" i="4"/>
  <c r="O2571" i="4"/>
  <c r="O2790" i="4"/>
  <c r="S1468" i="4"/>
  <c r="O2233" i="4"/>
  <c r="S2484" i="4"/>
  <c r="S3709" i="4"/>
  <c r="S4191" i="4"/>
  <c r="S4685" i="4"/>
  <c r="O3051" i="4"/>
  <c r="O3509" i="4"/>
  <c r="O4293" i="4"/>
  <c r="S4664" i="4"/>
  <c r="S3063" i="4"/>
  <c r="S3081" i="4"/>
  <c r="S174" i="4"/>
  <c r="S754" i="4"/>
  <c r="O1269" i="4"/>
  <c r="S2014" i="4"/>
  <c r="O2335" i="4"/>
  <c r="S3494" i="4"/>
  <c r="S3913" i="4"/>
  <c r="S4296" i="4"/>
  <c r="S4697" i="4"/>
  <c r="S1173" i="4"/>
  <c r="O1628" i="4"/>
  <c r="O2482" i="4"/>
  <c r="S3665" i="4"/>
  <c r="O1550" i="4"/>
  <c r="S506" i="4"/>
  <c r="S1314" i="4"/>
  <c r="O1994" i="4"/>
  <c r="S2323" i="4"/>
  <c r="O2680" i="4"/>
  <c r="O3085" i="4"/>
  <c r="O3561" i="4"/>
  <c r="S46" i="4"/>
  <c r="S1472" i="4"/>
  <c r="S91" i="4"/>
  <c r="S11" i="4"/>
  <c r="O4153" i="4"/>
  <c r="O4252" i="4"/>
  <c r="S4512" i="4"/>
  <c r="S4892" i="4"/>
  <c r="S740" i="4"/>
  <c r="S1871" i="4"/>
  <c r="S935" i="4"/>
  <c r="O1569" i="4"/>
  <c r="S2030" i="4"/>
  <c r="O684" i="4"/>
  <c r="S977" i="4"/>
  <c r="O1354" i="4"/>
  <c r="O400" i="4"/>
  <c r="S1680" i="4"/>
  <c r="O2022" i="4"/>
  <c r="S600" i="4"/>
  <c r="O927" i="4"/>
  <c r="S1908" i="4"/>
  <c r="S2395" i="4"/>
  <c r="O3124" i="4"/>
  <c r="S3827" i="4"/>
  <c r="S4243" i="4"/>
  <c r="S4674" i="4"/>
  <c r="S2120" i="4"/>
  <c r="S2551" i="4"/>
  <c r="S2252" i="4"/>
  <c r="O2471" i="4"/>
  <c r="O2073" i="4"/>
  <c r="O2564" i="4"/>
  <c r="O2702" i="4"/>
  <c r="S2378" i="4"/>
  <c r="O3116" i="4"/>
  <c r="S4620" i="4"/>
  <c r="O4776" i="4"/>
  <c r="S3025" i="4"/>
  <c r="O3301" i="4"/>
  <c r="S3504" i="4"/>
  <c r="S3133" i="4"/>
  <c r="S3660" i="4"/>
  <c r="O3765" i="4"/>
  <c r="T3765" i="4" s="1"/>
  <c r="O2939" i="4"/>
  <c r="S3274" i="4"/>
  <c r="S4043" i="4"/>
  <c r="S4570" i="4"/>
  <c r="O4708" i="4"/>
  <c r="S3711" i="4"/>
  <c r="T3711" i="4" s="1"/>
  <c r="S3550" i="4"/>
  <c r="S3906" i="4"/>
  <c r="O4074" i="4"/>
  <c r="S4409" i="4"/>
  <c r="T4409" i="4" s="1"/>
  <c r="S3869" i="4"/>
  <c r="O3986" i="4"/>
  <c r="S4318" i="4"/>
  <c r="S4692" i="4"/>
  <c r="O4169" i="4"/>
  <c r="O4250" i="4"/>
  <c r="S4480" i="4"/>
  <c r="S4543" i="4"/>
  <c r="S4866" i="4"/>
  <c r="S4157" i="4"/>
  <c r="O4544" i="4"/>
  <c r="O3832" i="4"/>
  <c r="O4182" i="4"/>
  <c r="T4182" i="4" s="1"/>
  <c r="O4257" i="4"/>
  <c r="S4490" i="4"/>
  <c r="O4610" i="4"/>
  <c r="S4858" i="4"/>
  <c r="S119" i="4"/>
  <c r="S2022" i="4"/>
  <c r="O2220" i="4"/>
  <c r="S2879" i="4"/>
  <c r="O3146" i="4"/>
  <c r="S3409" i="4"/>
  <c r="S221" i="4"/>
  <c r="O1564" i="4"/>
  <c r="S2226" i="4"/>
  <c r="S3110" i="4"/>
  <c r="O3667" i="4"/>
  <c r="O1358" i="4"/>
  <c r="S508" i="4"/>
  <c r="O907" i="4"/>
  <c r="O2065" i="4"/>
  <c r="O2583" i="4"/>
  <c r="O2796" i="4"/>
  <c r="S1474" i="4"/>
  <c r="O2269" i="4"/>
  <c r="S2493" i="4"/>
  <c r="T2493" i="4" s="1"/>
  <c r="S3712" i="4"/>
  <c r="S4197" i="4"/>
  <c r="S4688" i="4"/>
  <c r="O3075" i="4"/>
  <c r="O3545" i="4"/>
  <c r="O4377" i="4"/>
  <c r="O4700" i="4"/>
  <c r="O3189" i="4"/>
  <c r="S3084" i="4"/>
  <c r="S177" i="4"/>
  <c r="S790" i="4"/>
  <c r="S1378" i="4"/>
  <c r="T1378" i="4" s="1"/>
  <c r="S2089" i="4"/>
  <c r="S2433" i="4"/>
  <c r="S3500" i="4"/>
  <c r="T3500" i="4" s="1"/>
  <c r="O3940" i="4"/>
  <c r="S4302" i="4"/>
  <c r="S4700" i="4"/>
  <c r="S1370" i="4"/>
  <c r="S2212" i="4"/>
  <c r="O2491" i="4"/>
  <c r="O3674" i="4"/>
  <c r="O1556" i="4"/>
  <c r="S509" i="4"/>
  <c r="S1320" i="4"/>
  <c r="T1320" i="4" s="1"/>
  <c r="O2000" i="4"/>
  <c r="O2575" i="4"/>
  <c r="O2686" i="4"/>
  <c r="S3141" i="4"/>
  <c r="S3566" i="4"/>
  <c r="O55" i="4"/>
  <c r="S1484" i="4"/>
  <c r="S115" i="4"/>
  <c r="O3734" i="4"/>
  <c r="O4156" i="4"/>
  <c r="O4255" i="4"/>
  <c r="S4518" i="4"/>
  <c r="S4895" i="4"/>
  <c r="T4895" i="4" s="1"/>
  <c r="S746" i="4"/>
  <c r="S1889" i="4"/>
  <c r="S1335" i="4"/>
  <c r="O1572" i="4"/>
  <c r="S268" i="4"/>
  <c r="O690" i="4"/>
  <c r="O1082" i="4"/>
  <c r="O1360" i="4"/>
  <c r="T1360" i="4" s="1"/>
  <c r="O490" i="4"/>
  <c r="S1701" i="4"/>
  <c r="S200" i="4"/>
  <c r="S612" i="4"/>
  <c r="O1223" i="4"/>
  <c r="O1982" i="4"/>
  <c r="S2401" i="4"/>
  <c r="S3372" i="4"/>
  <c r="O3905" i="4"/>
  <c r="S4255" i="4"/>
  <c r="O4788" i="4"/>
  <c r="S2144" i="4"/>
  <c r="S2575" i="4"/>
  <c r="S2270" i="4"/>
  <c r="O2486" i="4"/>
  <c r="O2079" i="4"/>
  <c r="O2585" i="4"/>
  <c r="O2768" i="4"/>
  <c r="S2387" i="4"/>
  <c r="O4303" i="4"/>
  <c r="S4623" i="4"/>
  <c r="O4782" i="4"/>
  <c r="S3067" i="4"/>
  <c r="O3325" i="4"/>
  <c r="S3510" i="4"/>
  <c r="O3352" i="4"/>
  <c r="S3663" i="4"/>
  <c r="T3663" i="4" s="1"/>
  <c r="O3792" i="4"/>
  <c r="O2984" i="4"/>
  <c r="T2984" i="4" s="1"/>
  <c r="S3292" i="4"/>
  <c r="S4052" i="4"/>
  <c r="S4591" i="4"/>
  <c r="O4711" i="4"/>
  <c r="S3714" i="4"/>
  <c r="O3670" i="4"/>
  <c r="S3915" i="4"/>
  <c r="S4268" i="4"/>
  <c r="O4466" i="4"/>
  <c r="S3881" i="4"/>
  <c r="O3995" i="4"/>
  <c r="S4324" i="4"/>
  <c r="S4698" i="4"/>
  <c r="O4172" i="4"/>
  <c r="O4253" i="4"/>
  <c r="S4486" i="4"/>
  <c r="S4794" i="4"/>
  <c r="S4878" i="4"/>
  <c r="S4163" i="4"/>
  <c r="S4645" i="4"/>
  <c r="O3838" i="4"/>
  <c r="O4185" i="4"/>
  <c r="S4367" i="4"/>
  <c r="S4493" i="4"/>
  <c r="S4792" i="4"/>
  <c r="S4864" i="4"/>
  <c r="S149" i="4"/>
  <c r="S2085" i="4"/>
  <c r="O2298" i="4"/>
  <c r="S2891" i="4"/>
  <c r="O3152" i="4"/>
  <c r="S3427" i="4"/>
  <c r="O365" i="4"/>
  <c r="O1567" i="4"/>
  <c r="O2367" i="4"/>
  <c r="S3128" i="4"/>
  <c r="O3679" i="4"/>
  <c r="O1621" i="4"/>
  <c r="O643" i="4"/>
  <c r="S975" i="4"/>
  <c r="O2071" i="4"/>
  <c r="O2634" i="4"/>
  <c r="O2835" i="4"/>
  <c r="S1480" i="4"/>
  <c r="O2272" i="4"/>
  <c r="T2272" i="4" s="1"/>
  <c r="S2517" i="4"/>
  <c r="T2517" i="4" s="1"/>
  <c r="S3718" i="4"/>
  <c r="S4245" i="4"/>
  <c r="O4871" i="4"/>
  <c r="O3087" i="4"/>
  <c r="O3557" i="4"/>
  <c r="S4559" i="4"/>
  <c r="O4709" i="4"/>
  <c r="O842" i="4"/>
  <c r="O3138" i="4"/>
  <c r="O330" i="4"/>
  <c r="T330" i="4" s="1"/>
  <c r="S796" i="4"/>
  <c r="S1585" i="4"/>
  <c r="S2092" i="4"/>
  <c r="S2571" i="4"/>
  <c r="S3506" i="4"/>
  <c r="O3943" i="4"/>
  <c r="S4389" i="4"/>
  <c r="S4703" i="4"/>
  <c r="O1385" i="4"/>
  <c r="S2221" i="4"/>
  <c r="O2518" i="4"/>
  <c r="O3677" i="4"/>
  <c r="O1565" i="4"/>
  <c r="O773" i="4"/>
  <c r="S1326" i="4"/>
  <c r="O2006" i="4"/>
  <c r="O2587" i="4"/>
  <c r="O2704" i="4"/>
  <c r="S3147" i="4"/>
  <c r="S3569" i="4"/>
  <c r="O498" i="4"/>
  <c r="S1496" i="4"/>
  <c r="S121" i="4"/>
  <c r="O3746" i="4"/>
  <c r="O4159" i="4"/>
  <c r="O4258" i="4"/>
  <c r="S4533" i="4"/>
  <c r="S402" i="4"/>
  <c r="S788" i="4"/>
  <c r="S1910" i="4"/>
  <c r="O1371" i="4"/>
  <c r="O1584" i="4"/>
  <c r="S310" i="4"/>
  <c r="O705" i="4"/>
  <c r="O1088" i="4"/>
  <c r="S1362" i="4"/>
  <c r="S959" i="4"/>
  <c r="S1707" i="4"/>
  <c r="S206" i="4"/>
  <c r="S714" i="4"/>
  <c r="O1229" i="4"/>
  <c r="O2204" i="4"/>
  <c r="S2440" i="4"/>
  <c r="T2440" i="4" s="1"/>
  <c r="O3390" i="4"/>
  <c r="O3935" i="4"/>
  <c r="O4354" i="4"/>
  <c r="T4354" i="4" s="1"/>
  <c r="O4833" i="4"/>
  <c r="S2150" i="4"/>
  <c r="S2599" i="4"/>
  <c r="O2342" i="4"/>
  <c r="O2489" i="4"/>
  <c r="O2109" i="4"/>
  <c r="O2594" i="4"/>
  <c r="O2106" i="4"/>
  <c r="S2411" i="4"/>
  <c r="O4309" i="4"/>
  <c r="T4309" i="4" s="1"/>
  <c r="S4629" i="4"/>
  <c r="S4826" i="4"/>
  <c r="S3079" i="4"/>
  <c r="O3328" i="4"/>
  <c r="S3525" i="4"/>
  <c r="O3358" i="4"/>
  <c r="S3666" i="4"/>
  <c r="O3801" i="4"/>
  <c r="O2999" i="4"/>
  <c r="S3325" i="4"/>
  <c r="S4070" i="4"/>
  <c r="S4597" i="4"/>
  <c r="O4765" i="4"/>
  <c r="S3726" i="4"/>
  <c r="S3801" i="4"/>
  <c r="O3942" i="4"/>
  <c r="S4292" i="4"/>
  <c r="O4553" i="4"/>
  <c r="S3887" i="4"/>
  <c r="O4019" i="4"/>
  <c r="S4330" i="4"/>
  <c r="S4701" i="4"/>
  <c r="O4193" i="4"/>
  <c r="O4256" i="4"/>
  <c r="S4489" i="4"/>
  <c r="S4797" i="4"/>
  <c r="S4890" i="4"/>
  <c r="S4193" i="4"/>
  <c r="S4687" i="4"/>
  <c r="O4020" i="4"/>
  <c r="O4191" i="4"/>
  <c r="S4406" i="4"/>
  <c r="S4502" i="4"/>
  <c r="S4795" i="4"/>
  <c r="S4876" i="4"/>
  <c r="S167" i="4"/>
  <c r="S2091" i="4"/>
  <c r="O2319" i="4"/>
  <c r="S2897" i="4"/>
  <c r="O3185" i="4"/>
  <c r="S3481" i="4"/>
  <c r="O371" i="4"/>
  <c r="O1576" i="4"/>
  <c r="O2373" i="4"/>
  <c r="S3131" i="4"/>
  <c r="O3685" i="4"/>
  <c r="O1837" i="4"/>
  <c r="O724" i="4"/>
  <c r="S999" i="4"/>
  <c r="O2077" i="4"/>
  <c r="O2640" i="4"/>
  <c r="S15" i="4"/>
  <c r="S1492" i="4"/>
  <c r="O2278" i="4"/>
  <c r="O3033" i="4"/>
  <c r="S3724" i="4"/>
  <c r="S4251" i="4"/>
  <c r="O2853" i="4"/>
  <c r="S3101" i="4"/>
  <c r="S3667" i="4"/>
  <c r="S4568" i="4"/>
  <c r="O4784" i="4"/>
  <c r="O845" i="4"/>
  <c r="O3150" i="4"/>
  <c r="S404" i="4"/>
  <c r="S826" i="4"/>
  <c r="S1867" i="4"/>
  <c r="S2098" i="4"/>
  <c r="O17" i="4"/>
  <c r="S3512" i="4"/>
  <c r="O3949" i="4"/>
  <c r="S4395" i="4"/>
  <c r="S4706" i="4"/>
  <c r="O1523" i="4"/>
  <c r="S2248" i="4"/>
  <c r="S3114" i="4"/>
  <c r="O58" i="4"/>
  <c r="O1601" i="4"/>
  <c r="O779" i="4"/>
  <c r="O1338" i="4"/>
  <c r="O2012" i="4"/>
  <c r="O2590" i="4"/>
  <c r="O2839" i="4"/>
  <c r="S3159" i="4"/>
  <c r="O3770" i="4"/>
  <c r="S500" i="4"/>
  <c r="S1676" i="4"/>
  <c r="S151" i="4"/>
  <c r="O3755" i="4"/>
  <c r="O4183" i="4"/>
  <c r="S4410" i="4"/>
  <c r="S4539" i="4"/>
  <c r="S405" i="4"/>
  <c r="S794" i="4"/>
  <c r="S1916" i="4"/>
  <c r="O1380" i="4"/>
  <c r="O1620" i="4"/>
  <c r="S328" i="4"/>
  <c r="O720" i="4"/>
  <c r="O1094" i="4"/>
  <c r="S1377" i="4"/>
  <c r="S971" i="4"/>
  <c r="S1725" i="4"/>
  <c r="O335" i="4"/>
  <c r="S738" i="4"/>
  <c r="O1235" i="4"/>
  <c r="T1235" i="4" s="1"/>
  <c r="O2225" i="4"/>
  <c r="S2452" i="4"/>
  <c r="O3570" i="4"/>
  <c r="S4090" i="4"/>
  <c r="O4417" i="4"/>
  <c r="O4863" i="4"/>
  <c r="S2156" i="4"/>
  <c r="S2614" i="4"/>
  <c r="O2357" i="4"/>
  <c r="O2516" i="4"/>
  <c r="O2112" i="4"/>
  <c r="O2603" i="4"/>
  <c r="O2229" i="4"/>
  <c r="S2438" i="4"/>
  <c r="O4321" i="4"/>
  <c r="S4632" i="4"/>
  <c r="S2815" i="4"/>
  <c r="O3142" i="4"/>
  <c r="S3399" i="4"/>
  <c r="S3528" i="4"/>
  <c r="O3370" i="4"/>
  <c r="O3675" i="4"/>
  <c r="O3810" i="4"/>
  <c r="O3005" i="4"/>
  <c r="O3343" i="4"/>
  <c r="S4076" i="4"/>
  <c r="S4603" i="4"/>
  <c r="T4603" i="4" s="1"/>
  <c r="O4768" i="4"/>
  <c r="S3777" i="4"/>
  <c r="S3846" i="4"/>
  <c r="O3954" i="4"/>
  <c r="S4298" i="4"/>
  <c r="O4556" i="4"/>
  <c r="S3893" i="4"/>
  <c r="O4040" i="4"/>
  <c r="S4399" i="4"/>
  <c r="S4704" i="4"/>
  <c r="O4199" i="4"/>
  <c r="O4259" i="4"/>
  <c r="S4492" i="4"/>
  <c r="S4803" i="4"/>
  <c r="S4893" i="4"/>
  <c r="S173" i="4"/>
  <c r="S2094" i="4"/>
  <c r="S2579" i="4"/>
  <c r="S2903" i="4"/>
  <c r="O3191" i="4"/>
  <c r="S3484" i="4"/>
  <c r="S490" i="4"/>
  <c r="O1597" i="4"/>
  <c r="O2397" i="4"/>
  <c r="O3350" i="4"/>
  <c r="O3688" i="4"/>
  <c r="O1843" i="4"/>
  <c r="O730" i="4"/>
  <c r="O1002" i="4"/>
  <c r="O2083" i="4"/>
  <c r="T2083" i="4" s="1"/>
  <c r="O2646" i="4"/>
  <c r="S263" i="4"/>
  <c r="S1504" i="4"/>
  <c r="S2340" i="4"/>
  <c r="O3084" i="4"/>
  <c r="S3769" i="4"/>
  <c r="S4257" i="4"/>
  <c r="O2859" i="4"/>
  <c r="S3188" i="4"/>
  <c r="O3715" i="4"/>
  <c r="S4589" i="4"/>
  <c r="S4786" i="4"/>
  <c r="O3243" i="4"/>
  <c r="O3183" i="4"/>
  <c r="S407" i="4"/>
  <c r="S901" i="4"/>
  <c r="S1873" i="4"/>
  <c r="S2104" i="4"/>
  <c r="O3261" i="4"/>
  <c r="S3518" i="4"/>
  <c r="O3952" i="4"/>
  <c r="S4401" i="4"/>
  <c r="O46" i="4"/>
  <c r="O1532" i="4"/>
  <c r="S2260" i="4"/>
  <c r="S3129" i="4"/>
  <c r="O82" i="4"/>
  <c r="S1954" i="4"/>
  <c r="O11" i="4"/>
  <c r="O1613" i="4"/>
  <c r="O2018" i="4"/>
  <c r="O2596" i="4"/>
  <c r="O2851" i="4"/>
  <c r="S3171" i="4"/>
  <c r="S4015" i="4"/>
  <c r="O611" i="4"/>
  <c r="T611" i="4" s="1"/>
  <c r="S1733" i="4"/>
  <c r="S169" i="4"/>
  <c r="O3758" i="4"/>
  <c r="O4189" i="4"/>
  <c r="S4416" i="4"/>
  <c r="O4614" i="4"/>
  <c r="S408" i="4"/>
  <c r="S1012" i="4"/>
  <c r="S211" i="4"/>
  <c r="O1383" i="4"/>
  <c r="O1803" i="4"/>
  <c r="S352" i="4"/>
  <c r="O768" i="4"/>
  <c r="O1112" i="4"/>
  <c r="O1746" i="4"/>
  <c r="O1124" i="4"/>
  <c r="S1731" i="4"/>
  <c r="S361" i="4"/>
  <c r="S756" i="4"/>
  <c r="O1241" i="4"/>
  <c r="O2231" i="4"/>
  <c r="S2479" i="4"/>
  <c r="O3603" i="4"/>
  <c r="S4096" i="4"/>
  <c r="O4426" i="4"/>
  <c r="O4875" i="4"/>
  <c r="S2162" i="4"/>
  <c r="S2647" i="4"/>
  <c r="O2363" i="4"/>
  <c r="O2525" i="4"/>
  <c r="S2282" i="4"/>
  <c r="O2615" i="4"/>
  <c r="O2235" i="4"/>
  <c r="S2486" i="4"/>
  <c r="O4327" i="4"/>
  <c r="S4635" i="4"/>
  <c r="S2875" i="4"/>
  <c r="O3148" i="4"/>
  <c r="S3402" i="4"/>
  <c r="S3546" i="4"/>
  <c r="O3376" i="4"/>
  <c r="O3684" i="4"/>
  <c r="O2780" i="4"/>
  <c r="O3020" i="4"/>
  <c r="O3403" i="4"/>
  <c r="O4286" i="4"/>
  <c r="T4286" i="4" s="1"/>
  <c r="S4609" i="4"/>
  <c r="O4771" i="4"/>
  <c r="O3921" i="4"/>
  <c r="S3849" i="4"/>
  <c r="O3960" i="4"/>
  <c r="S4316" i="4"/>
  <c r="O4589" i="4"/>
  <c r="S3899" i="4"/>
  <c r="O4052" i="4"/>
  <c r="O4549" i="4"/>
  <c r="S3935" i="4"/>
  <c r="O4202" i="4"/>
  <c r="S4402" i="4"/>
  <c r="S4498" i="4"/>
  <c r="S4809" i="4"/>
  <c r="S4899" i="4"/>
  <c r="S4259" i="4"/>
  <c r="O4834" i="4"/>
  <c r="O4134" i="4"/>
  <c r="O4218" i="4"/>
  <c r="S4448" i="4"/>
  <c r="S4508" i="4"/>
  <c r="S4801" i="4"/>
  <c r="S4891" i="4"/>
  <c r="S176" i="4"/>
  <c r="S2184" i="4"/>
  <c r="S3014" i="4"/>
  <c r="S3496" i="4"/>
  <c r="O1513" i="4"/>
  <c r="S2972" i="4"/>
  <c r="O78" i="4"/>
  <c r="O733" i="4"/>
  <c r="O1912" i="4"/>
  <c r="O2670" i="4"/>
  <c r="S1759" i="4"/>
  <c r="S2475" i="4"/>
  <c r="T2475" i="4" s="1"/>
  <c r="S4143" i="4"/>
  <c r="O2931" i="4"/>
  <c r="T2931" i="4" s="1"/>
  <c r="S4023" i="4"/>
  <c r="S4652" i="4"/>
  <c r="S2865" i="4"/>
  <c r="O551" i="4"/>
  <c r="O1257" i="4"/>
  <c r="S2194" i="4"/>
  <c r="S3554" i="4"/>
  <c r="T3554" i="4" s="1"/>
  <c r="O4410" i="4"/>
  <c r="O363" i="4"/>
  <c r="O2419" i="4"/>
  <c r="O728" i="4"/>
  <c r="S479" i="4"/>
  <c r="O1841" i="4"/>
  <c r="O2617" i="4"/>
  <c r="S3294" i="4"/>
  <c r="S19" i="4"/>
  <c r="S1781" i="4"/>
  <c r="O3767" i="4"/>
  <c r="O4249" i="4"/>
  <c r="S4868" i="4"/>
  <c r="S1075" i="4"/>
  <c r="O1512" i="4"/>
  <c r="T1512" i="4" s="1"/>
  <c r="S2018" i="4"/>
  <c r="O837" i="4"/>
  <c r="O1851" i="4"/>
  <c r="S1674" i="4"/>
  <c r="O559" i="4"/>
  <c r="O1259" i="4"/>
  <c r="S2482" i="4"/>
  <c r="S3770" i="4"/>
  <c r="O4501" i="4"/>
  <c r="S2198" i="4"/>
  <c r="S2246" i="4"/>
  <c r="O2058" i="4"/>
  <c r="O2642" i="4"/>
  <c r="S2492" i="4"/>
  <c r="S4611" i="4"/>
  <c r="S2920" i="4"/>
  <c r="S3429" i="4"/>
  <c r="S3130" i="4"/>
  <c r="O3750" i="4"/>
  <c r="S3127" i="4"/>
  <c r="O4295" i="4"/>
  <c r="S4672" i="4"/>
  <c r="S4082" i="4"/>
  <c r="O3978" i="4"/>
  <c r="S4403" i="4"/>
  <c r="O3968" i="4"/>
  <c r="T3968" i="4" s="1"/>
  <c r="O4597" i="4"/>
  <c r="O4208" i="4"/>
  <c r="S4474" i="4"/>
  <c r="S4827" i="4"/>
  <c r="O4289" i="4"/>
  <c r="O3763" i="4"/>
  <c r="O4221" i="4"/>
  <c r="S4472" i="4"/>
  <c r="S4804" i="4"/>
  <c r="S179" i="4"/>
  <c r="T179" i="4" s="1"/>
  <c r="S2196" i="4"/>
  <c r="T2196" i="4" s="1"/>
  <c r="S3017" i="4"/>
  <c r="S3502" i="4"/>
  <c r="O1600" i="4"/>
  <c r="S2993" i="4"/>
  <c r="O84" i="4"/>
  <c r="O757" i="4"/>
  <c r="O1960" i="4"/>
  <c r="O2772" i="4"/>
  <c r="S1765" i="4"/>
  <c r="O3126" i="4"/>
  <c r="S4149" i="4"/>
  <c r="O2943" i="4"/>
  <c r="S4059" i="4"/>
  <c r="S4658" i="4"/>
  <c r="S2895" i="4"/>
  <c r="O563" i="4"/>
  <c r="S1891" i="4"/>
  <c r="S2200" i="4"/>
  <c r="S3560" i="4"/>
  <c r="O4446" i="4"/>
  <c r="S1167" i="4"/>
  <c r="O2446" i="4"/>
  <c r="O770" i="4"/>
  <c r="O23" i="4"/>
  <c r="O1847" i="4"/>
  <c r="O2656" i="4"/>
  <c r="S3327" i="4"/>
  <c r="S25" i="4"/>
  <c r="S1787" i="4"/>
  <c r="O3794" i="4"/>
  <c r="S4464" i="4"/>
  <c r="S4874" i="4"/>
  <c r="O1219" i="4"/>
  <c r="O1515" i="4"/>
  <c r="S2024" i="4"/>
  <c r="O840" i="4"/>
  <c r="T840" i="4" s="1"/>
  <c r="O1920" i="4"/>
  <c r="S1755" i="4"/>
  <c r="O571" i="4"/>
  <c r="S1935" i="4"/>
  <c r="S2591" i="4"/>
  <c r="S3023" i="4"/>
  <c r="S3508" i="4"/>
  <c r="O1603" i="4"/>
  <c r="S3041" i="4"/>
  <c r="T3041" i="4" s="1"/>
  <c r="O90" i="4"/>
  <c r="O763" i="4"/>
  <c r="T763" i="4" s="1"/>
  <c r="O2116" i="4"/>
  <c r="O2778" i="4"/>
  <c r="S1771" i="4"/>
  <c r="S3320" i="4"/>
  <c r="S4155" i="4"/>
  <c r="O3018" i="4"/>
  <c r="T3018" i="4" s="1"/>
  <c r="S4071" i="4"/>
  <c r="S2679" i="4"/>
  <c r="S2916" i="4"/>
  <c r="O569" i="4"/>
  <c r="T569" i="4" s="1"/>
  <c r="S1951" i="4"/>
  <c r="O2296" i="4"/>
  <c r="T2296" i="4" s="1"/>
  <c r="S3700" i="4"/>
  <c r="O4524" i="4"/>
  <c r="O1547" i="4"/>
  <c r="O2452" i="4"/>
  <c r="O776" i="4"/>
  <c r="O848" i="4"/>
  <c r="O1970" i="4"/>
  <c r="O2662" i="4"/>
  <c r="O3405" i="4"/>
  <c r="O902" i="4"/>
  <c r="S49" i="4"/>
  <c r="O4141" i="4"/>
  <c r="S4470" i="4"/>
  <c r="S4880" i="4"/>
  <c r="O1225" i="4"/>
  <c r="O1518" i="4"/>
  <c r="S358" i="4"/>
  <c r="O843" i="4"/>
  <c r="O212" i="4"/>
  <c r="S1767" i="4"/>
  <c r="O577" i="4"/>
  <c r="O1274" i="4"/>
  <c r="S2503" i="4"/>
  <c r="S4126" i="4"/>
  <c r="O4519" i="4"/>
  <c r="S1947" i="4"/>
  <c r="S2603" i="4"/>
  <c r="S3035" i="4"/>
  <c r="S3520" i="4"/>
  <c r="O1720" i="4"/>
  <c r="O3368" i="4"/>
  <c r="S209" i="4"/>
  <c r="O766" i="4"/>
  <c r="O2125" i="4"/>
  <c r="O2784" i="4"/>
  <c r="S1783" i="4"/>
  <c r="S3350" i="4"/>
  <c r="O4302" i="4"/>
  <c r="O3036" i="4"/>
  <c r="S4074" i="4"/>
  <c r="S2805" i="4"/>
  <c r="S2934" i="4"/>
  <c r="T2934" i="4" s="1"/>
  <c r="S736" i="4"/>
  <c r="S1987" i="4"/>
  <c r="O3267" i="4"/>
  <c r="S3844" i="4"/>
  <c r="O4551" i="4"/>
  <c r="O1595" i="4"/>
  <c r="O2467" i="4"/>
  <c r="O782" i="4"/>
  <c r="O851" i="4"/>
  <c r="O2024" i="4"/>
  <c r="O2668" i="4"/>
  <c r="O3429" i="4"/>
  <c r="O932" i="4"/>
  <c r="S85" i="4"/>
  <c r="O4144" i="4"/>
  <c r="S4473" i="4"/>
  <c r="S411" i="4"/>
  <c r="O1237" i="4"/>
  <c r="O1557" i="4"/>
  <c r="O460" i="4"/>
  <c r="O909" i="4"/>
  <c r="O218" i="4"/>
  <c r="S1773" i="4"/>
  <c r="S786" i="4"/>
  <c r="S1881" i="4"/>
  <c r="S2521" i="4"/>
  <c r="S4135" i="4"/>
  <c r="S4545" i="4"/>
  <c r="O2333" i="4"/>
  <c r="O2390" i="4"/>
  <c r="T2390" i="4" s="1"/>
  <c r="S2300" i="4"/>
  <c r="O2678" i="4"/>
  <c r="T2678" i="4" s="1"/>
  <c r="S2522" i="4"/>
  <c r="O4674" i="4"/>
  <c r="S3016" i="4"/>
  <c r="S3486" i="4"/>
  <c r="S3606" i="4"/>
  <c r="O2792" i="4"/>
  <c r="S3262" i="4"/>
  <c r="O4319" i="4"/>
  <c r="O4783" i="4"/>
  <c r="S3544" i="4"/>
  <c r="O4038" i="4"/>
  <c r="O4643" i="4"/>
  <c r="S4132" i="4"/>
  <c r="T4132" i="4" s="1"/>
  <c r="O4648" i="4"/>
  <c r="O4223" i="4"/>
  <c r="S4510" i="4"/>
  <c r="S4860" i="4"/>
  <c r="O4436" i="4"/>
  <c r="O4128" i="4"/>
  <c r="O4233" i="4"/>
  <c r="S4505" i="4"/>
  <c r="S4819" i="4"/>
  <c r="T4819" i="4" s="1"/>
  <c r="S1953" i="4"/>
  <c r="S2612" i="4"/>
  <c r="O3194" i="4"/>
  <c r="O27" i="4"/>
  <c r="O1807" i="4"/>
  <c r="O3374" i="4"/>
  <c r="T3374" i="4" s="1"/>
  <c r="S308" i="4"/>
  <c r="O769" i="4"/>
  <c r="S2331" i="4"/>
  <c r="O494" i="4"/>
  <c r="S1789" i="4"/>
  <c r="S3356" i="4"/>
  <c r="O4422" i="4"/>
  <c r="O3045" i="4"/>
  <c r="O4098" i="4"/>
  <c r="S2823" i="4"/>
  <c r="O3192" i="4"/>
  <c r="S742" i="4"/>
  <c r="S1993" i="4"/>
  <c r="O3273" i="4"/>
  <c r="S3862" i="4"/>
  <c r="O4644" i="4"/>
  <c r="O1598" i="4"/>
  <c r="S3132" i="4"/>
  <c r="T3132" i="4" s="1"/>
  <c r="O800" i="4"/>
  <c r="O1078" i="4"/>
  <c r="O2111" i="4"/>
  <c r="O2674" i="4"/>
  <c r="O3453" i="4"/>
  <c r="O1120" i="4"/>
  <c r="S175" i="4"/>
  <c r="O4147" i="4"/>
  <c r="S4476" i="4"/>
  <c r="S414" i="4"/>
  <c r="S1865" i="4"/>
  <c r="O1560" i="4"/>
  <c r="O478" i="4"/>
  <c r="S1114" i="4"/>
  <c r="O224" i="4"/>
  <c r="O1956" i="4"/>
  <c r="S798" i="4"/>
  <c r="S1887" i="4"/>
  <c r="S2536" i="4"/>
  <c r="T2536" i="4" s="1"/>
  <c r="S4165" i="4"/>
  <c r="S2036" i="4"/>
  <c r="S2449" i="4"/>
  <c r="O2408" i="4"/>
  <c r="S2303" i="4"/>
  <c r="O2684" i="4"/>
  <c r="S2534" i="4"/>
  <c r="O4710" i="4"/>
  <c r="O3184" i="4"/>
  <c r="S3492" i="4"/>
  <c r="S3627" i="4"/>
  <c r="O2837" i="4"/>
  <c r="S3268" i="4"/>
  <c r="O4325" i="4"/>
  <c r="S3358" i="4"/>
  <c r="S3864" i="4"/>
  <c r="O4050" i="4"/>
  <c r="T4050" i="4" s="1"/>
  <c r="O4649" i="4"/>
  <c r="S4264" i="4"/>
  <c r="S4689" i="4"/>
  <c r="O4229" i="4"/>
  <c r="S4513" i="4"/>
  <c r="S4902" i="4"/>
  <c r="O4445" i="4"/>
  <c r="O4140" i="4"/>
  <c r="O4236" i="4"/>
  <c r="S4514" i="4"/>
  <c r="S4822" i="4"/>
  <c r="S1998" i="4"/>
  <c r="S3008" i="4"/>
  <c r="S1169" i="4"/>
  <c r="S3604" i="4"/>
  <c r="O470" i="4"/>
  <c r="O2652" i="4"/>
  <c r="S2352" i="4"/>
  <c r="O4497" i="4"/>
  <c r="S3302" i="4"/>
  <c r="S3036" i="4"/>
  <c r="O973" i="4"/>
  <c r="S2188" i="4"/>
  <c r="O4072" i="4"/>
  <c r="O1616" i="4"/>
  <c r="O806" i="4"/>
  <c r="O1829" i="4"/>
  <c r="O2941" i="4"/>
  <c r="S1427" i="4"/>
  <c r="O3761" i="4"/>
  <c r="T3761" i="4" s="1"/>
  <c r="S4796" i="4"/>
  <c r="S492" i="4"/>
  <c r="S504" i="4"/>
  <c r="O1345" i="4"/>
  <c r="S400" i="4"/>
  <c r="O2243" i="4"/>
  <c r="T2243" i="4" s="1"/>
  <c r="S3710" i="4"/>
  <c r="S2048" i="4"/>
  <c r="S1997" i="4"/>
  <c r="O2052" i="4"/>
  <c r="O2247" i="4"/>
  <c r="S4557" i="4"/>
  <c r="S2911" i="4"/>
  <c r="S3498" i="4"/>
  <c r="O3690" i="4"/>
  <c r="S3100" i="4"/>
  <c r="O4331" i="4"/>
  <c r="S3708" i="4"/>
  <c r="O3972" i="4"/>
  <c r="S4696" i="4"/>
  <c r="S4306" i="4"/>
  <c r="O4163" i="4"/>
  <c r="S4519" i="4"/>
  <c r="S4124" i="4"/>
  <c r="O3757" i="4"/>
  <c r="O4239" i="4"/>
  <c r="S4538" i="4"/>
  <c r="S2004" i="4"/>
  <c r="S3011" i="4"/>
  <c r="S1175" i="4"/>
  <c r="S3610" i="4"/>
  <c r="O838" i="4"/>
  <c r="O2658" i="4"/>
  <c r="S2382" i="4"/>
  <c r="O4509" i="4"/>
  <c r="O3497" i="4"/>
  <c r="S2667" i="4"/>
  <c r="S1014" i="4"/>
  <c r="O3291" i="4"/>
  <c r="S4077" i="4"/>
  <c r="O1622" i="4"/>
  <c r="O76" i="4"/>
  <c r="O1835" i="4"/>
  <c r="O2947" i="4"/>
  <c r="S1433" i="4"/>
  <c r="O4150" i="4"/>
  <c r="S4850" i="4"/>
  <c r="S498" i="4"/>
  <c r="S507" i="4"/>
  <c r="O1845" i="4"/>
  <c r="S403" i="4"/>
  <c r="O2249" i="4"/>
  <c r="S3716" i="4"/>
  <c r="S2087" i="4"/>
  <c r="S2216" i="4"/>
  <c r="O2064" i="4"/>
  <c r="O2259" i="4"/>
  <c r="S4569" i="4"/>
  <c r="S2926" i="4"/>
  <c r="S3552" i="4"/>
  <c r="O3699" i="4"/>
  <c r="S3169" i="4"/>
  <c r="S4564" i="4"/>
  <c r="O3933" i="4"/>
  <c r="O3999" i="4"/>
  <c r="S4699" i="4"/>
  <c r="T4699" i="4" s="1"/>
  <c r="S4312" i="4"/>
  <c r="O4214" i="4"/>
  <c r="S4525" i="4"/>
  <c r="S4133" i="4"/>
  <c r="O3796" i="4"/>
  <c r="O4248" i="4"/>
  <c r="S4541" i="4"/>
  <c r="S2097" i="4"/>
  <c r="O3221" i="4"/>
  <c r="O1211" i="4"/>
  <c r="S3622" i="4"/>
  <c r="T3622" i="4" s="1"/>
  <c r="O850" i="4"/>
  <c r="O2664" i="4"/>
  <c r="S2448" i="4"/>
  <c r="O4521" i="4"/>
  <c r="O4278" i="4"/>
  <c r="S2691" i="4"/>
  <c r="S1065" i="4"/>
  <c r="O3303" i="4"/>
  <c r="S4128" i="4"/>
  <c r="O2359" i="4"/>
  <c r="O124" i="4"/>
  <c r="O2114" i="4"/>
  <c r="O2995" i="4"/>
  <c r="S1448" i="4"/>
  <c r="O4195" i="4"/>
  <c r="S4856" i="4"/>
  <c r="O504" i="4"/>
  <c r="S510" i="4"/>
  <c r="S376" i="4"/>
  <c r="S415" i="4"/>
  <c r="O2267" i="4"/>
  <c r="S3722" i="4"/>
  <c r="S2096" i="4"/>
  <c r="S2219" i="4"/>
  <c r="O2067" i="4"/>
  <c r="T2067" i="4" s="1"/>
  <c r="S2279" i="4"/>
  <c r="S4575" i="4"/>
  <c r="T4575" i="4" s="1"/>
  <c r="S2932" i="4"/>
  <c r="S3558" i="4"/>
  <c r="O3738" i="4"/>
  <c r="S3184" i="4"/>
  <c r="S4615" i="4"/>
  <c r="S3938" i="4"/>
  <c r="O4011" i="4"/>
  <c r="S4705" i="4"/>
  <c r="O4552" i="4"/>
  <c r="O4220" i="4"/>
  <c r="S4531" i="4"/>
  <c r="S4151" i="4"/>
  <c r="O3799" i="4"/>
  <c r="S4418" i="4"/>
  <c r="S4544" i="4"/>
  <c r="S2100" i="4"/>
  <c r="O3239" i="4"/>
  <c r="O1387" i="4"/>
  <c r="S3652" i="4"/>
  <c r="S1127" i="4"/>
  <c r="O500" i="4"/>
  <c r="S2466" i="4"/>
  <c r="S4676" i="4"/>
  <c r="T4676" i="4" s="1"/>
  <c r="O4284" i="4"/>
  <c r="S2799" i="4"/>
  <c r="S1074" i="4"/>
  <c r="O3327" i="4"/>
  <c r="O4647" i="4"/>
  <c r="O2365" i="4"/>
  <c r="O456" i="4"/>
  <c r="O2120" i="4"/>
  <c r="T2120" i="4" s="1"/>
  <c r="O3043" i="4"/>
  <c r="S1757" i="4"/>
  <c r="O4204" i="4"/>
  <c r="O516" i="4"/>
  <c r="S911" i="4"/>
  <c r="O639" i="4"/>
  <c r="O1133" i="4"/>
  <c r="O553" i="4"/>
  <c r="O2276" i="4"/>
  <c r="S3776" i="4"/>
  <c r="S2099" i="4"/>
  <c r="S2228" i="4"/>
  <c r="S2309" i="4"/>
  <c r="S2339" i="4"/>
  <c r="S4593" i="4"/>
  <c r="O3187" i="4"/>
  <c r="S3671" i="4"/>
  <c r="O3744" i="4"/>
  <c r="O3433" i="4"/>
  <c r="S4621" i="4"/>
  <c r="S4034" i="4"/>
  <c r="O4056" i="4"/>
  <c r="S3908" i="4"/>
  <c r="O4591" i="4"/>
  <c r="O4232" i="4"/>
  <c r="S4540" i="4"/>
  <c r="S4253" i="4"/>
  <c r="O4143" i="4"/>
  <c r="S4454" i="4"/>
  <c r="T4454" i="4" s="1"/>
  <c r="S4798" i="4"/>
  <c r="S2103" i="4"/>
  <c r="O3326" i="4"/>
  <c r="S1809" i="4"/>
  <c r="O3691" i="4"/>
  <c r="S1190" i="4"/>
  <c r="S592" i="4"/>
  <c r="S2472" i="4"/>
  <c r="S4682" i="4"/>
  <c r="S4595" i="4"/>
  <c r="O3195" i="4"/>
  <c r="O1221" i="4"/>
  <c r="T1221" i="4" s="1"/>
  <c r="S3476" i="4"/>
  <c r="S4691" i="4"/>
  <c r="O2371" i="4"/>
  <c r="O462" i="4"/>
  <c r="O2144" i="4"/>
  <c r="O3465" i="4"/>
  <c r="S1763" i="4"/>
  <c r="O4210" i="4"/>
  <c r="O555" i="4"/>
  <c r="T555" i="4" s="1"/>
  <c r="S920" i="4"/>
  <c r="O771" i="4"/>
  <c r="O1160" i="4"/>
  <c r="S828" i="4"/>
  <c r="S2350" i="4"/>
  <c r="S4171" i="4"/>
  <c r="S2108" i="4"/>
  <c r="O2375" i="4"/>
  <c r="S2327" i="4"/>
  <c r="S2342" i="4"/>
  <c r="S4617" i="4"/>
  <c r="O3190" i="4"/>
  <c r="S2830" i="4"/>
  <c r="O3753" i="4"/>
  <c r="T3753" i="4" s="1"/>
  <c r="O3457" i="4"/>
  <c r="S4624" i="4"/>
  <c r="S4088" i="4"/>
  <c r="S4322" i="4"/>
  <c r="O3932" i="4"/>
  <c r="O4639" i="4"/>
  <c r="O4241" i="4"/>
  <c r="S4812" i="4"/>
  <c r="O4376" i="4"/>
  <c r="O4146" i="4"/>
  <c r="S4460" i="4"/>
  <c r="S4807" i="4"/>
  <c r="S2166" i="4"/>
  <c r="S3400" i="4"/>
  <c r="S2220" i="4"/>
  <c r="O1861" i="4"/>
  <c r="S1202" i="4"/>
  <c r="O958" i="4"/>
  <c r="O3611" i="4"/>
  <c r="O2925" i="4"/>
  <c r="S4607" i="4"/>
  <c r="S117" i="4"/>
  <c r="S1996" i="4"/>
  <c r="S3542" i="4"/>
  <c r="S213" i="4"/>
  <c r="O3252" i="4"/>
  <c r="O474" i="4"/>
  <c r="S2284" i="4"/>
  <c r="S4036" i="4"/>
  <c r="S193" i="4"/>
  <c r="O4225" i="4"/>
  <c r="S710" i="4"/>
  <c r="O1566" i="4"/>
  <c r="O780" i="4"/>
  <c r="S1482" i="4"/>
  <c r="S873" i="4"/>
  <c r="S2380" i="4"/>
  <c r="S4189" i="4"/>
  <c r="S2174" i="4"/>
  <c r="S2112" i="4"/>
  <c r="S2217" i="4"/>
  <c r="S1199" i="4"/>
  <c r="S3368" i="4"/>
  <c r="S4601" i="4"/>
  <c r="O1227" i="4"/>
  <c r="S84" i="4"/>
  <c r="O468" i="4"/>
  <c r="T468" i="4" s="1"/>
  <c r="O3477" i="4"/>
  <c r="O4216" i="4"/>
  <c r="O1563" i="4"/>
  <c r="S1476" i="4"/>
  <c r="S2356" i="4"/>
  <c r="S2114" i="4"/>
  <c r="O2040" i="4"/>
  <c r="S2540" i="4"/>
  <c r="O3289" i="4"/>
  <c r="O3759" i="4"/>
  <c r="O4301" i="4"/>
  <c r="S3879" i="4"/>
  <c r="O3956" i="4"/>
  <c r="O4157" i="4"/>
  <c r="S4908" i="4"/>
  <c r="O4164" i="4"/>
  <c r="S4816" i="4"/>
  <c r="S2618" i="4"/>
  <c r="O2403" i="4"/>
  <c r="O1831" i="4"/>
  <c r="S3703" i="4"/>
  <c r="S4631" i="4"/>
  <c r="S2002" i="4"/>
  <c r="S219" i="4"/>
  <c r="S1194" i="4"/>
  <c r="S4042" i="4"/>
  <c r="O4246" i="4"/>
  <c r="S1808" i="4"/>
  <c r="S1488" i="4"/>
  <c r="S2488" i="4"/>
  <c r="O2315" i="4"/>
  <c r="O2339" i="4"/>
  <c r="O3104" i="4"/>
  <c r="O3295" i="4"/>
  <c r="O2843" i="4"/>
  <c r="O4307" i="4"/>
  <c r="S3885" i="4"/>
  <c r="O3974" i="4"/>
  <c r="T3974" i="4" s="1"/>
  <c r="S4414" i="4"/>
  <c r="S4911" i="4"/>
  <c r="O4167" i="4"/>
  <c r="S4846" i="4"/>
  <c r="S2627" i="4"/>
  <c r="O2412" i="4"/>
  <c r="O2481" i="4"/>
  <c r="S4092" i="4"/>
  <c r="S4637" i="4"/>
  <c r="S2008" i="4"/>
  <c r="S225" i="4"/>
  <c r="S1197" i="4"/>
  <c r="O4282" i="4"/>
  <c r="S4482" i="4"/>
  <c r="S1835" i="4"/>
  <c r="S1500" i="4"/>
  <c r="O2620" i="4"/>
  <c r="O2327" i="4"/>
  <c r="O2384" i="4"/>
  <c r="O4333" i="4"/>
  <c r="S3426" i="4"/>
  <c r="O2861" i="4"/>
  <c r="S4633" i="4"/>
  <c r="S3900" i="4"/>
  <c r="O3980" i="4"/>
  <c r="S4429" i="4"/>
  <c r="S4106" i="4"/>
  <c r="O4212" i="4"/>
  <c r="S4852" i="4"/>
  <c r="S2639" i="4"/>
  <c r="O2448" i="4"/>
  <c r="O2550" i="4"/>
  <c r="S4110" i="4"/>
  <c r="S2871" i="4"/>
  <c r="T2871" i="4" s="1"/>
  <c r="S2116" i="4"/>
  <c r="O357" i="4"/>
  <c r="S1311" i="4"/>
  <c r="O4288" i="4"/>
  <c r="S4485" i="4"/>
  <c r="S1931" i="4"/>
  <c r="O1962" i="4"/>
  <c r="O3106" i="4"/>
  <c r="S2533" i="4"/>
  <c r="O2558" i="4"/>
  <c r="S4668" i="4"/>
  <c r="S3474" i="4"/>
  <c r="O2912" i="4"/>
  <c r="S4636" i="4"/>
  <c r="S3903" i="4"/>
  <c r="S4270" i="4"/>
  <c r="S4453" i="4"/>
  <c r="O4415" i="4"/>
  <c r="O4227" i="4"/>
  <c r="S4888" i="4"/>
  <c r="S3349" i="4"/>
  <c r="O66" i="4"/>
  <c r="O934" i="4"/>
  <c r="O2919" i="4"/>
  <c r="S87" i="4"/>
  <c r="S3488" i="4"/>
  <c r="S3135" i="4"/>
  <c r="O2207" i="4"/>
  <c r="S1775" i="4"/>
  <c r="T1775" i="4" s="1"/>
  <c r="S653" i="4"/>
  <c r="O774" i="4"/>
  <c r="S858" i="4"/>
  <c r="S4183" i="4"/>
  <c r="O2381" i="4"/>
  <c r="O2654" i="4"/>
  <c r="O4767" i="4"/>
  <c r="T4767" i="4" s="1"/>
  <c r="S3097" i="4"/>
  <c r="O3047" i="4"/>
  <c r="S3370" i="4"/>
  <c r="S4355" i="4"/>
  <c r="O4645" i="4"/>
  <c r="S4477" i="4"/>
  <c r="O4828" i="4"/>
  <c r="S4469" i="4"/>
  <c r="S131" i="4"/>
  <c r="O443" i="4"/>
  <c r="S1687" i="4"/>
  <c r="S3260" i="4"/>
  <c r="S165" i="4"/>
  <c r="O3970" i="4"/>
  <c r="S3650" i="4"/>
  <c r="O2917" i="4"/>
  <c r="S945" i="4"/>
  <c r="O2227" i="4"/>
  <c r="S410" i="4"/>
  <c r="S3662" i="4"/>
  <c r="O74" i="4"/>
  <c r="S1180" i="4"/>
  <c r="S3701" i="4"/>
  <c r="O2543" i="4"/>
  <c r="S2887" i="4"/>
  <c r="O2933" i="4"/>
  <c r="S3873" i="4"/>
  <c r="O4130" i="4"/>
  <c r="O4837" i="4"/>
  <c r="S4903" i="4"/>
  <c r="S948" i="4"/>
  <c r="S2346" i="4"/>
  <c r="S748" i="4"/>
  <c r="O722" i="4"/>
  <c r="O86" i="4"/>
  <c r="S1192" i="4"/>
  <c r="S3707" i="4"/>
  <c r="S2548" i="4"/>
  <c r="S2893" i="4"/>
  <c r="O3517" i="4"/>
  <c r="S4328" i="4"/>
  <c r="O4142" i="4"/>
  <c r="O4843" i="4"/>
  <c r="S4906" i="4"/>
  <c r="S2819" i="4"/>
  <c r="O1062" i="4"/>
  <c r="S2122" i="4"/>
  <c r="O2599" i="4"/>
  <c r="S1018" i="4"/>
  <c r="O915" i="4"/>
  <c r="O2456" i="4"/>
  <c r="O3223" i="4"/>
  <c r="O3565" i="4"/>
  <c r="O4640" i="4"/>
  <c r="S4848" i="4"/>
  <c r="S4520" i="4"/>
  <c r="S2912" i="4"/>
  <c r="S1432" i="4"/>
  <c r="S2143" i="4"/>
  <c r="O2611" i="4"/>
  <c r="S1069" i="4"/>
  <c r="T1069" i="4" s="1"/>
  <c r="O1250" i="4"/>
  <c r="T1250" i="4" s="1"/>
  <c r="O2462" i="4"/>
  <c r="O3259" i="4"/>
  <c r="S4040" i="4"/>
  <c r="O3950" i="4"/>
  <c r="S4854" i="4"/>
  <c r="S4523" i="4"/>
  <c r="S3403" i="4"/>
  <c r="S4122" i="4"/>
  <c r="S3548" i="4"/>
  <c r="O2923" i="4"/>
  <c r="S217" i="4"/>
  <c r="O1253" i="4"/>
  <c r="O2630" i="4"/>
  <c r="S3477" i="4"/>
  <c r="O4702" i="4"/>
  <c r="S4294" i="4"/>
  <c r="O4469" i="4"/>
  <c r="S3490" i="4"/>
  <c r="S4137" i="4"/>
  <c r="O3958" i="4"/>
  <c r="O2935" i="4"/>
  <c r="O376" i="4"/>
  <c r="O1271" i="4"/>
  <c r="O2636" i="4"/>
  <c r="S3052" i="4"/>
  <c r="O4780" i="4"/>
  <c r="S4300" i="4"/>
  <c r="O4493" i="4"/>
  <c r="O2454" i="4"/>
  <c r="S3194" i="4"/>
  <c r="O4048" i="4"/>
  <c r="S13" i="4"/>
  <c r="S1937" i="4"/>
  <c r="S4195" i="4"/>
  <c r="O2660" i="4"/>
  <c r="S3570" i="4"/>
  <c r="O3607" i="4"/>
  <c r="O4079" i="4"/>
  <c r="O4879" i="4"/>
  <c r="S3574" i="4"/>
  <c r="S3239" i="4"/>
  <c r="O4054" i="4"/>
  <c r="O1126" i="4"/>
  <c r="S1943" i="4"/>
  <c r="O4438" i="4"/>
  <c r="S2348" i="4"/>
  <c r="T2348" i="4" s="1"/>
  <c r="S3576" i="4"/>
  <c r="S3699" i="4"/>
  <c r="O4127" i="4"/>
  <c r="O4155" i="4"/>
  <c r="O1918" i="4"/>
  <c r="O1604" i="4"/>
  <c r="S1318" i="4"/>
  <c r="S2354" i="4"/>
  <c r="S4094" i="4"/>
  <c r="O4161" i="4"/>
  <c r="O1996" i="4"/>
  <c r="O1607" i="4"/>
  <c r="S1324" i="4"/>
  <c r="S2495" i="4"/>
  <c r="S3867" i="4"/>
  <c r="O4230" i="4"/>
  <c r="O458" i="4"/>
  <c r="O3354" i="4"/>
  <c r="O1339" i="4"/>
  <c r="S2519" i="4"/>
  <c r="S4352" i="4"/>
  <c r="S4466" i="4"/>
  <c r="O464" i="4"/>
  <c r="O3378" i="4"/>
  <c r="O2010" i="4"/>
  <c r="O4713" i="4"/>
  <c r="S4370" i="4"/>
  <c r="S4478" i="4"/>
  <c r="O2556" i="4"/>
  <c r="O1778" i="4"/>
  <c r="O2016" i="4"/>
  <c r="O4764" i="4"/>
  <c r="S4379" i="4"/>
  <c r="S4484" i="4"/>
  <c r="O2562" i="4"/>
  <c r="O1817" i="4"/>
  <c r="S897" i="4"/>
  <c r="O4770" i="4"/>
  <c r="O4595" i="4"/>
  <c r="S4517" i="4"/>
  <c r="S3266" i="4"/>
  <c r="O4441" i="4"/>
  <c r="O4154" i="4"/>
  <c r="S3290" i="4"/>
  <c r="O4453" i="4"/>
  <c r="S4456" i="4"/>
  <c r="S2877" i="4"/>
  <c r="O4513" i="4"/>
  <c r="S4462" i="4"/>
  <c r="S3027" i="4"/>
  <c r="S2671" i="4"/>
  <c r="S4504" i="4"/>
  <c r="S123" i="4"/>
  <c r="S2695" i="4"/>
  <c r="S4818" i="4"/>
  <c r="S153" i="4"/>
  <c r="O2414" i="4"/>
  <c r="S4824" i="4"/>
  <c r="O62" i="4"/>
  <c r="O68" i="4"/>
  <c r="O92" i="4"/>
  <c r="T92" i="4" s="1"/>
  <c r="S4488" i="4"/>
  <c r="S4790" i="4"/>
  <c r="S716" i="4"/>
  <c r="S3630" i="4"/>
  <c r="S3642" i="4"/>
  <c r="T3642" i="4" s="1"/>
  <c r="S3654" i="4"/>
  <c r="O2915" i="4"/>
  <c r="O3541" i="4"/>
  <c r="O3553" i="4"/>
  <c r="O4691" i="4"/>
  <c r="O3608" i="4"/>
  <c r="O4737" i="4"/>
  <c r="T4737" i="4" s="1"/>
  <c r="S3725" i="4"/>
  <c r="O3237" i="4"/>
  <c r="O4606" i="4"/>
  <c r="O951" i="4"/>
  <c r="S4542" i="4"/>
  <c r="O727" i="4"/>
  <c r="O4642" i="4"/>
  <c r="S2665" i="4"/>
  <c r="S4263" i="4"/>
  <c r="S429" i="4"/>
  <c r="S3921" i="4"/>
  <c r="O649" i="4"/>
  <c r="S4810" i="4"/>
  <c r="O3559" i="4"/>
  <c r="S3764" i="4"/>
  <c r="O817" i="4"/>
  <c r="S1446" i="4"/>
  <c r="O4145" i="4"/>
  <c r="O1558" i="4"/>
  <c r="S3212" i="4"/>
  <c r="S3882" i="4"/>
  <c r="S2803" i="4"/>
  <c r="T2803" i="4" s="1"/>
  <c r="S741" i="4"/>
  <c r="O3527" i="4"/>
  <c r="S4554" i="4"/>
  <c r="S2779" i="4"/>
  <c r="O1263" i="4"/>
  <c r="O2913" i="4"/>
  <c r="S973" i="4"/>
  <c r="O653" i="4"/>
  <c r="O2285" i="4"/>
  <c r="S4230" i="4"/>
  <c r="S3082" i="4"/>
  <c r="O2722" i="4"/>
  <c r="O4166" i="4"/>
  <c r="S3645" i="4"/>
  <c r="O4753" i="4"/>
  <c r="T4753" i="4" s="1"/>
  <c r="O1998" i="4"/>
  <c r="S4708" i="4"/>
  <c r="S2569" i="4"/>
  <c r="S3404" i="4"/>
  <c r="O3392" i="4"/>
  <c r="O1279" i="4"/>
  <c r="O2162" i="4"/>
  <c r="S2889" i="4"/>
  <c r="S4577" i="4"/>
  <c r="S2158" i="4"/>
  <c r="S256" i="4"/>
  <c r="S915" i="4"/>
  <c r="O4365" i="4"/>
  <c r="S3637" i="4"/>
  <c r="O2329" i="4"/>
  <c r="O617" i="4"/>
  <c r="O4682" i="4"/>
  <c r="S2749" i="4"/>
  <c r="O1805" i="4"/>
  <c r="O4135" i="4"/>
  <c r="S603" i="4"/>
  <c r="S3153" i="4"/>
  <c r="O4874" i="4"/>
  <c r="O3811" i="4"/>
  <c r="S2403" i="4"/>
  <c r="O1895" i="4"/>
  <c r="O873" i="4"/>
  <c r="S4250" i="4"/>
  <c r="O3049" i="4"/>
  <c r="S1801" i="4"/>
  <c r="O3455" i="4"/>
  <c r="S433" i="4"/>
  <c r="S4104" i="4"/>
  <c r="S3032" i="4"/>
  <c r="O3091" i="4"/>
  <c r="O4385" i="4"/>
  <c r="S3705" i="4"/>
  <c r="O2317" i="4"/>
  <c r="S1450" i="4"/>
  <c r="S649" i="4"/>
  <c r="S4147" i="4"/>
  <c r="O2089" i="4"/>
  <c r="O983" i="4"/>
  <c r="S835" i="4"/>
  <c r="O4262" i="4"/>
  <c r="S4175" i="4"/>
  <c r="T4175" i="4" s="1"/>
  <c r="O3820" i="4"/>
  <c r="S3561" i="4"/>
  <c r="O3227" i="4"/>
  <c r="S3196" i="4"/>
  <c r="O3697" i="4"/>
  <c r="T3697" i="4" s="1"/>
  <c r="S2518" i="4"/>
  <c r="S1859" i="4"/>
  <c r="S925" i="4"/>
  <c r="O4578" i="4"/>
  <c r="S3272" i="4"/>
  <c r="S2593" i="4"/>
  <c r="O1921" i="4"/>
  <c r="S803" i="4"/>
  <c r="T803" i="4" s="1"/>
  <c r="S4587" i="4"/>
  <c r="S1325" i="4"/>
  <c r="S563" i="4"/>
  <c r="S386" i="4"/>
  <c r="T386" i="4" s="1"/>
  <c r="O746" i="4"/>
  <c r="S761" i="4"/>
  <c r="O73" i="4"/>
  <c r="S238" i="4"/>
  <c r="S3605" i="4"/>
  <c r="O2434" i="4"/>
  <c r="S1840" i="4"/>
  <c r="O913" i="4"/>
  <c r="O4781" i="4"/>
  <c r="O3054" i="4"/>
  <c r="S1649" i="4"/>
  <c r="T1649" i="4" s="1"/>
  <c r="O204" i="4"/>
  <c r="S3288" i="4"/>
  <c r="O4845" i="4"/>
  <c r="S1381" i="4"/>
  <c r="S1392" i="4"/>
  <c r="T1392" i="4" s="1"/>
  <c r="S639" i="4"/>
  <c r="S456" i="4"/>
  <c r="S4073" i="4"/>
  <c r="O4869" i="4"/>
  <c r="O3046" i="4"/>
  <c r="O1474" i="4"/>
  <c r="S1946" i="4"/>
  <c r="S3973" i="4"/>
  <c r="O4337" i="4"/>
  <c r="S3812" i="4"/>
  <c r="O2158" i="4"/>
  <c r="O1544" i="4"/>
  <c r="S1232" i="4"/>
  <c r="S1193" i="4"/>
  <c r="O704" i="4"/>
  <c r="T704" i="4" s="1"/>
  <c r="S366" i="4"/>
  <c r="S345" i="4"/>
  <c r="O3052" i="4"/>
  <c r="T3052" i="4" s="1"/>
  <c r="S4067" i="4"/>
  <c r="S4799" i="4"/>
  <c r="O3835" i="4"/>
  <c r="S2859" i="4"/>
  <c r="S1829" i="4"/>
  <c r="O4562" i="4"/>
  <c r="S4007" i="4"/>
  <c r="O2879" i="4"/>
  <c r="O1916" i="4"/>
  <c r="S1104" i="4"/>
  <c r="O4791" i="4"/>
  <c r="O3241" i="4"/>
  <c r="O2105" i="4"/>
  <c r="S513" i="4"/>
  <c r="S4582" i="4"/>
  <c r="O4366" i="4"/>
  <c r="S1607" i="4"/>
  <c r="S1546" i="4"/>
  <c r="O1540" i="4"/>
  <c r="S1230" i="4"/>
  <c r="O1119" i="4"/>
  <c r="T1119" i="4" s="1"/>
  <c r="S954" i="4"/>
  <c r="O1967" i="4"/>
  <c r="O764" i="4"/>
  <c r="S210" i="4"/>
  <c r="O4367" i="4"/>
  <c r="O3078" i="4"/>
  <c r="O2316" i="4"/>
  <c r="S1737" i="4"/>
  <c r="S4202" i="4"/>
  <c r="O2817" i="4"/>
  <c r="O4558" i="4"/>
  <c r="S4787" i="4"/>
  <c r="S4528" i="4"/>
  <c r="S3988" i="4"/>
  <c r="O2344" i="4"/>
  <c r="S2007" i="4"/>
  <c r="O1357" i="4"/>
  <c r="S3977" i="4"/>
  <c r="O2641" i="4"/>
  <c r="S1721" i="4"/>
  <c r="O477" i="4"/>
  <c r="O1813" i="4"/>
  <c r="O120" i="4"/>
  <c r="S3042" i="4"/>
  <c r="O2635" i="4"/>
  <c r="T2635" i="4" s="1"/>
  <c r="O2580" i="4"/>
  <c r="S2229" i="4"/>
  <c r="S1934" i="4"/>
  <c r="O3961" i="4"/>
  <c r="S1630" i="4"/>
  <c r="O2982" i="4"/>
  <c r="O4756" i="4"/>
  <c r="S4203" i="4"/>
  <c r="O4124" i="4"/>
  <c r="O3599" i="4"/>
  <c r="O3462" i="4"/>
  <c r="S3117" i="4"/>
  <c r="T3117" i="4" s="1"/>
  <c r="O2771" i="4"/>
  <c r="S2584" i="4"/>
  <c r="O2183" i="4"/>
  <c r="O2090" i="4"/>
  <c r="S2278" i="4"/>
  <c r="S2685" i="4"/>
  <c r="O2240" i="4"/>
  <c r="S1713" i="4"/>
  <c r="O767" i="4"/>
  <c r="O1910" i="4"/>
  <c r="O4865" i="4"/>
  <c r="O4729" i="4"/>
  <c r="O4534" i="4"/>
  <c r="O4285" i="4"/>
  <c r="O3749" i="4"/>
  <c r="S3926" i="4"/>
  <c r="O3597" i="4"/>
  <c r="O3458" i="4"/>
  <c r="O3110" i="4"/>
  <c r="O2767" i="4"/>
  <c r="S2582" i="4"/>
  <c r="O2576" i="4"/>
  <c r="S2251" i="4"/>
  <c r="S4530" i="4"/>
  <c r="S3168" i="4"/>
  <c r="S3640" i="4"/>
  <c r="S4548" i="4"/>
  <c r="O4433" i="4"/>
  <c r="O4394" i="4"/>
  <c r="S3995" i="4"/>
  <c r="O3695" i="4"/>
  <c r="O3515" i="4"/>
  <c r="O3246" i="4"/>
  <c r="S3250" i="4"/>
  <c r="S2836" i="4"/>
  <c r="S2948" i="4"/>
  <c r="S2321" i="4"/>
  <c r="O945" i="4"/>
  <c r="S4723" i="4"/>
  <c r="O3503" i="4"/>
  <c r="S3077" i="4"/>
  <c r="O1701" i="4"/>
  <c r="S739" i="4"/>
  <c r="O3001" i="4"/>
  <c r="S4115" i="4"/>
  <c r="O4667" i="4"/>
  <c r="S4648" i="4"/>
  <c r="O4211" i="4"/>
  <c r="T4211" i="4" s="1"/>
  <c r="S4241" i="4"/>
  <c r="O3716" i="4"/>
  <c r="O3784" i="4"/>
  <c r="S3418" i="4"/>
  <c r="S3407" i="4"/>
  <c r="S3051" i="4"/>
  <c r="O2577" i="4"/>
  <c r="O879" i="4"/>
  <c r="S4737" i="4"/>
  <c r="O1770" i="4"/>
  <c r="O429" i="4"/>
  <c r="S1047" i="4"/>
  <c r="O3581" i="4"/>
  <c r="S3438" i="4"/>
  <c r="O3093" i="4"/>
  <c r="S2703" i="4"/>
  <c r="S2574" i="4"/>
  <c r="S2764" i="4"/>
  <c r="O2277" i="4"/>
  <c r="O2320" i="4"/>
  <c r="S4100" i="4"/>
  <c r="O4594" i="4"/>
  <c r="O3908" i="4"/>
  <c r="O3661" i="4"/>
  <c r="T3661" i="4" s="1"/>
  <c r="S3333" i="4"/>
  <c r="S3311" i="4"/>
  <c r="S2983" i="4"/>
  <c r="O3007" i="4"/>
  <c r="S2720" i="4"/>
  <c r="O2223" i="4"/>
  <c r="O1793" i="4"/>
  <c r="S1107" i="4"/>
  <c r="T1107" i="4" s="1"/>
  <c r="O941" i="4"/>
  <c r="S894" i="4"/>
  <c r="O523" i="4"/>
  <c r="T523" i="4" s="1"/>
  <c r="S538" i="4"/>
  <c r="T538" i="4" s="1"/>
  <c r="O2706" i="4"/>
  <c r="S1982" i="4"/>
  <c r="O1571" i="4"/>
  <c r="O1409" i="4"/>
  <c r="S1524" i="4"/>
  <c r="O678" i="4"/>
  <c r="S466" i="4"/>
  <c r="T466" i="4" s="1"/>
  <c r="S839" i="4"/>
  <c r="S827" i="4"/>
  <c r="S3785" i="4"/>
  <c r="S3096" i="4"/>
  <c r="O1903" i="4"/>
  <c r="S1904" i="4"/>
  <c r="O1483" i="4"/>
  <c r="S1094" i="4"/>
  <c r="O1165" i="4"/>
  <c r="S24" i="4"/>
  <c r="O91" i="4"/>
  <c r="S3990" i="4"/>
  <c r="O3977" i="4"/>
  <c r="S3715" i="4"/>
  <c r="S3364" i="4"/>
  <c r="S2318" i="4"/>
  <c r="O1784" i="4"/>
  <c r="S1688" i="4"/>
  <c r="O1755" i="4"/>
  <c r="T1755" i="4" s="1"/>
  <c r="S1334" i="4"/>
  <c r="O1283" i="4"/>
  <c r="O1204" i="4"/>
  <c r="S1044" i="4"/>
  <c r="S4434" i="4"/>
  <c r="S3832" i="4"/>
  <c r="S4323" i="4"/>
  <c r="S3334" i="4"/>
  <c r="S3028" i="4"/>
  <c r="O3074" i="4"/>
  <c r="T3074" i="4" s="1"/>
  <c r="O2798" i="4"/>
  <c r="T2798" i="4" s="1"/>
  <c r="O2341" i="4"/>
  <c r="O1689" i="4"/>
  <c r="O199" i="4"/>
  <c r="O4714" i="4"/>
  <c r="O4338" i="4"/>
  <c r="O3730" i="4"/>
  <c r="O4403" i="4"/>
  <c r="O2990" i="4"/>
  <c r="S2541" i="4"/>
  <c r="S2376" i="4"/>
  <c r="T2376" i="4" s="1"/>
  <c r="S1526" i="4"/>
  <c r="S4343" i="4"/>
  <c r="S2697" i="4"/>
  <c r="S4529" i="4"/>
  <c r="S3948" i="4"/>
  <c r="O3704" i="4"/>
  <c r="S3360" i="4"/>
  <c r="O2307" i="4"/>
  <c r="S2524" i="4"/>
  <c r="S1913" i="4"/>
  <c r="S1846" i="4"/>
  <c r="O1728" i="4"/>
  <c r="O629" i="4"/>
  <c r="T629" i="4" s="1"/>
  <c r="S610" i="4"/>
  <c r="S158" i="4"/>
  <c r="S4479" i="4"/>
  <c r="S4439" i="4"/>
  <c r="O4192" i="4"/>
  <c r="O2282" i="4"/>
  <c r="O2488" i="4"/>
  <c r="S1860" i="4"/>
  <c r="S1807" i="4"/>
  <c r="S1698" i="4"/>
  <c r="O1767" i="4"/>
  <c r="S334" i="4"/>
  <c r="T334" i="4" s="1"/>
  <c r="S70" i="4"/>
  <c r="S4560" i="4"/>
  <c r="O4472" i="4"/>
  <c r="O598" i="4"/>
  <c r="T598" i="4" s="1"/>
  <c r="O1026" i="4"/>
  <c r="O339" i="4"/>
  <c r="T339" i="4" s="1"/>
  <c r="S3080" i="4"/>
  <c r="S2636" i="4"/>
  <c r="O3548" i="4"/>
  <c r="O290" i="4"/>
  <c r="O424" i="4"/>
  <c r="O131" i="4"/>
  <c r="O4890" i="4"/>
  <c r="O1884" i="4"/>
  <c r="S1799" i="4"/>
  <c r="S1845" i="4"/>
  <c r="S1533" i="4"/>
  <c r="O1403" i="4"/>
  <c r="O2852" i="4"/>
  <c r="O2479" i="4"/>
  <c r="S2179" i="4"/>
  <c r="S1780" i="4"/>
  <c r="S1352" i="4"/>
  <c r="O506" i="4"/>
  <c r="O253" i="4"/>
  <c r="S3255" i="4"/>
  <c r="O3019" i="4"/>
  <c r="O2500" i="4"/>
  <c r="O2084" i="4"/>
  <c r="S1212" i="4"/>
  <c r="S26" i="4"/>
  <c r="O115" i="4"/>
  <c r="T115" i="4" s="1"/>
  <c r="O1035" i="4"/>
  <c r="O1209" i="4"/>
  <c r="O1292" i="4"/>
  <c r="T1292" i="4" s="1"/>
  <c r="O139" i="4"/>
  <c r="S171" i="4"/>
  <c r="O4573" i="4"/>
  <c r="O4458" i="4"/>
  <c r="S4405" i="4"/>
  <c r="T4405" i="4" s="1"/>
  <c r="O4092" i="4"/>
  <c r="O3669" i="4"/>
  <c r="O3709" i="4"/>
  <c r="S1336" i="4"/>
  <c r="O1058" i="4"/>
  <c r="S1302" i="4"/>
  <c r="O901" i="4"/>
  <c r="S721" i="4"/>
  <c r="S609" i="4"/>
  <c r="O1032" i="4"/>
  <c r="S691" i="4"/>
  <c r="S141" i="4"/>
  <c r="S283" i="4"/>
  <c r="S54" i="4"/>
  <c r="O4801" i="4"/>
  <c r="O2175" i="4"/>
  <c r="O2011" i="4"/>
  <c r="O2099" i="4"/>
  <c r="O1200" i="4"/>
  <c r="S981" i="4"/>
  <c r="O1145" i="4"/>
  <c r="S782" i="4"/>
  <c r="O610" i="4"/>
  <c r="O1101" i="4"/>
  <c r="S984" i="4"/>
  <c r="S306" i="4"/>
  <c r="O4043" i="4"/>
  <c r="O3402" i="4"/>
  <c r="O3654" i="4"/>
  <c r="S3355" i="4"/>
  <c r="S2864" i="4"/>
  <c r="S2509" i="4"/>
  <c r="T2509" i="4" s="1"/>
  <c r="O1333" i="4"/>
  <c r="O1731" i="4"/>
  <c r="O1657" i="4"/>
  <c r="O622" i="4"/>
  <c r="S666" i="4"/>
  <c r="S4061" i="4"/>
  <c r="O3751" i="4"/>
  <c r="S3928" i="4"/>
  <c r="S3441" i="4"/>
  <c r="S3417" i="4"/>
  <c r="O3067" i="4"/>
  <c r="O2624" i="4"/>
  <c r="O2528" i="4"/>
  <c r="T2528" i="4" s="1"/>
  <c r="O2535" i="4"/>
  <c r="S2383" i="4"/>
  <c r="O2201" i="4"/>
  <c r="S2126" i="4"/>
  <c r="S1402" i="4"/>
  <c r="O1325" i="4"/>
  <c r="O1054" i="4"/>
  <c r="S371" i="4"/>
  <c r="O80" i="4"/>
  <c r="S4665" i="4"/>
  <c r="O4518" i="4"/>
  <c r="S4146" i="4"/>
  <c r="O3472" i="4"/>
  <c r="S3697" i="4"/>
  <c r="O3423" i="4"/>
  <c r="S2892" i="4"/>
  <c r="S1862" i="4"/>
  <c r="O1437" i="4"/>
  <c r="O101" i="4"/>
  <c r="O172" i="4"/>
  <c r="O402" i="4"/>
  <c r="O4798" i="4"/>
  <c r="O4139" i="4"/>
  <c r="T4139" i="4" s="1"/>
  <c r="S4028" i="4"/>
  <c r="O3870" i="4"/>
  <c r="O3353" i="4"/>
  <c r="S3109" i="4"/>
  <c r="S2644" i="4"/>
  <c r="O2444" i="4"/>
  <c r="O1051" i="4"/>
  <c r="O2501" i="4"/>
  <c r="O277" i="4"/>
  <c r="S2846" i="4"/>
  <c r="O4527" i="4"/>
  <c r="O4401" i="4"/>
  <c r="O4375" i="4"/>
  <c r="O4031" i="4"/>
  <c r="S3641" i="4"/>
  <c r="S3684" i="4"/>
  <c r="O3339" i="4"/>
  <c r="O3330" i="4"/>
  <c r="O2962" i="4"/>
  <c r="S3116" i="4"/>
  <c r="O2511" i="4"/>
  <c r="S2496" i="4"/>
  <c r="S2227" i="4"/>
  <c r="S2277" i="4"/>
  <c r="O2171" i="4"/>
  <c r="S1431" i="4"/>
  <c r="S1419" i="4"/>
  <c r="O1136" i="4"/>
  <c r="O2124" i="4"/>
  <c r="S1305" i="4"/>
  <c r="O1040" i="4"/>
  <c r="O1182" i="4"/>
  <c r="S838" i="4"/>
  <c r="O645" i="4"/>
  <c r="S584" i="4"/>
  <c r="O1009" i="4"/>
  <c r="S432" i="4"/>
  <c r="S104" i="4"/>
  <c r="O256" i="4"/>
  <c r="O35" i="4"/>
  <c r="S4777" i="4"/>
  <c r="O4294" i="4"/>
  <c r="O3552" i="4"/>
  <c r="O3893" i="4"/>
  <c r="S2696" i="4"/>
  <c r="S2314" i="4"/>
  <c r="S1985" i="4"/>
  <c r="S1650" i="4"/>
  <c r="T1650" i="4" s="1"/>
  <c r="S1229" i="4"/>
  <c r="O1312" i="4"/>
  <c r="O197" i="4"/>
  <c r="S269" i="4"/>
  <c r="S515" i="4"/>
  <c r="S348" i="4"/>
  <c r="S45" i="4"/>
  <c r="O281" i="4"/>
  <c r="S4720" i="4"/>
  <c r="O4827" i="4"/>
  <c r="O4083" i="4"/>
  <c r="S4331" i="4"/>
  <c r="O3056" i="4"/>
  <c r="O2731" i="4"/>
  <c r="O2306" i="4"/>
  <c r="O1842" i="4"/>
  <c r="S1544" i="4"/>
  <c r="O1719" i="4"/>
  <c r="S749" i="4"/>
  <c r="O566" i="4"/>
  <c r="S2388" i="4"/>
  <c r="S3445" i="4"/>
  <c r="S3421" i="4"/>
  <c r="O3080" i="4"/>
  <c r="S2649" i="4"/>
  <c r="S2568" i="4"/>
  <c r="O2699" i="4"/>
  <c r="O2275" i="4"/>
  <c r="O1640" i="4"/>
  <c r="S1576" i="4"/>
  <c r="O1527" i="4"/>
  <c r="S1516" i="4"/>
  <c r="O1173" i="4"/>
  <c r="O1615" i="4"/>
  <c r="S1066" i="4"/>
  <c r="S902" i="4"/>
  <c r="T902" i="4" s="1"/>
  <c r="O834" i="4"/>
  <c r="O499" i="4"/>
  <c r="O487" i="4"/>
  <c r="O288" i="4"/>
  <c r="O422" i="4"/>
  <c r="O234" i="4"/>
  <c r="O4564" i="4"/>
  <c r="S4438" i="4"/>
  <c r="S3838" i="4"/>
  <c r="S4327" i="4"/>
  <c r="O1324" i="4"/>
  <c r="O922" i="4"/>
  <c r="O786" i="4"/>
  <c r="O729" i="4"/>
  <c r="O378" i="4"/>
  <c r="O399" i="4"/>
  <c r="S254" i="4"/>
  <c r="O338" i="4"/>
  <c r="S1223" i="4"/>
  <c r="O1308" i="4"/>
  <c r="O191" i="4"/>
  <c r="S265" i="4"/>
  <c r="O3869" i="4"/>
  <c r="O3635" i="4"/>
  <c r="O3299" i="4"/>
  <c r="S3264" i="4"/>
  <c r="O2930" i="4"/>
  <c r="S2969" i="4"/>
  <c r="S2726" i="4"/>
  <c r="O2202" i="4"/>
  <c r="S2451" i="4"/>
  <c r="O1792" i="4"/>
  <c r="O1776" i="4"/>
  <c r="O1673" i="4"/>
  <c r="S1631" i="4"/>
  <c r="S1244" i="4"/>
  <c r="O1226" i="4"/>
  <c r="S1150" i="4"/>
  <c r="S979" i="4"/>
  <c r="O956" i="4"/>
  <c r="S568" i="4"/>
  <c r="O607" i="4"/>
  <c r="S40" i="4"/>
  <c r="O122" i="4"/>
  <c r="S349" i="4"/>
  <c r="S4762" i="4"/>
  <c r="S4085" i="4"/>
  <c r="S4004" i="4"/>
  <c r="S3788" i="4"/>
  <c r="S3275" i="4"/>
  <c r="S3062" i="4"/>
  <c r="S2626" i="4"/>
  <c r="O2345" i="4"/>
  <c r="O1979" i="4"/>
  <c r="O1203" i="4"/>
  <c r="O1286" i="4"/>
  <c r="O133" i="4"/>
  <c r="O1172" i="4"/>
  <c r="S1260" i="4"/>
  <c r="T1260" i="4" s="1"/>
  <c r="O177" i="4"/>
  <c r="T177" i="4" s="1"/>
  <c r="S150" i="4"/>
  <c r="S1233" i="4"/>
  <c r="S1347" i="4"/>
  <c r="T1347" i="4" s="1"/>
  <c r="O203" i="4"/>
  <c r="S273" i="4"/>
  <c r="S392" i="4"/>
  <c r="S4784" i="4"/>
  <c r="S4121" i="4"/>
  <c r="S4026" i="4"/>
  <c r="O3868" i="4"/>
  <c r="O3351" i="4"/>
  <c r="T3351" i="4" s="1"/>
  <c r="S3107" i="4"/>
  <c r="S2642" i="4"/>
  <c r="O2438" i="4"/>
  <c r="O1049" i="4"/>
  <c r="S1290" i="4"/>
  <c r="O1365" i="4"/>
  <c r="O384" i="4"/>
  <c r="O269" i="4"/>
  <c r="O4632" i="4"/>
  <c r="O4502" i="4"/>
  <c r="O4067" i="4"/>
  <c r="O3426" i="4"/>
  <c r="O3626" i="4"/>
  <c r="O3294" i="4"/>
  <c r="S2682" i="4"/>
  <c r="O2616" i="4"/>
  <c r="O1188" i="4"/>
  <c r="S1635" i="4"/>
  <c r="O1633" i="4"/>
  <c r="S530" i="4"/>
  <c r="S587" i="4"/>
  <c r="S4404" i="4"/>
  <c r="O3668" i="4"/>
  <c r="O4692" i="4"/>
  <c r="S3670" i="4"/>
  <c r="S3203" i="4"/>
  <c r="S3592" i="4"/>
  <c r="O4715" i="4"/>
  <c r="O4013" i="4"/>
  <c r="S4247" i="4"/>
  <c r="S4218" i="4"/>
  <c r="S497" i="4"/>
  <c r="O4149" i="4"/>
  <c r="O3030" i="4"/>
  <c r="O3828" i="4"/>
  <c r="S226" i="4"/>
  <c r="S4377" i="4"/>
  <c r="O4129" i="4"/>
  <c r="O3768" i="4"/>
  <c r="O868" i="4"/>
  <c r="O1426" i="4"/>
  <c r="O3752" i="4"/>
  <c r="O1047" i="4"/>
  <c r="O3284" i="4"/>
  <c r="S2930" i="4"/>
  <c r="S2843" i="4"/>
  <c r="S381" i="4"/>
  <c r="T381" i="4" s="1"/>
  <c r="S3098" i="4"/>
  <c r="O1445" i="4"/>
  <c r="S2478" i="4"/>
  <c r="O772" i="4"/>
  <c r="O2737" i="4"/>
  <c r="S1056" i="4"/>
  <c r="O2909" i="4"/>
  <c r="S2127" i="4"/>
  <c r="O4419" i="4"/>
  <c r="S1766" i="4"/>
  <c r="S2563" i="4"/>
  <c r="O3348" i="4"/>
  <c r="O3412" i="4"/>
  <c r="O4467" i="4"/>
  <c r="S2917" i="4"/>
  <c r="O4654" i="4"/>
  <c r="O2194" i="4"/>
  <c r="S4555" i="4"/>
  <c r="O3226" i="4"/>
  <c r="O681" i="4"/>
  <c r="S2761" i="4"/>
  <c r="O4739" i="4"/>
  <c r="O4910" i="4"/>
  <c r="S2384" i="4"/>
  <c r="S4495" i="4"/>
  <c r="S4761" i="4"/>
  <c r="S4412" i="4"/>
  <c r="S3613" i="4"/>
  <c r="S2190" i="4"/>
  <c r="S728" i="4"/>
  <c r="O4690" i="4"/>
  <c r="S2637" i="4"/>
  <c r="O1690" i="4"/>
  <c r="O4730" i="4"/>
  <c r="S4650" i="4"/>
  <c r="O3100" i="4"/>
  <c r="S4862" i="4"/>
  <c r="S3863" i="4"/>
  <c r="S2491" i="4"/>
  <c r="S1490" i="4"/>
  <c r="S709" i="4"/>
  <c r="S4443" i="4"/>
  <c r="S2849" i="4"/>
  <c r="S1686" i="4"/>
  <c r="S3053" i="4"/>
  <c r="S4592" i="4"/>
  <c r="O4039" i="4"/>
  <c r="O2972" i="4"/>
  <c r="S3003" i="4"/>
  <c r="O4389" i="4"/>
  <c r="S3597" i="4"/>
  <c r="S2274" i="4"/>
  <c r="S1339" i="4"/>
  <c r="O409" i="4"/>
  <c r="T409" i="4" s="1"/>
  <c r="S3886" i="4"/>
  <c r="S1853" i="4"/>
  <c r="S196" i="4"/>
  <c r="O192" i="4"/>
  <c r="S4176" i="4"/>
  <c r="S4102" i="4"/>
  <c r="S3768" i="4"/>
  <c r="O3471" i="4"/>
  <c r="S3195" i="4"/>
  <c r="O3582" i="4"/>
  <c r="O3369" i="4"/>
  <c r="S2874" i="4"/>
  <c r="O1470" i="4"/>
  <c r="S816" i="4"/>
  <c r="O4511" i="4"/>
  <c r="O3145" i="4"/>
  <c r="T3145" i="4" s="1"/>
  <c r="S2450" i="4"/>
  <c r="O1546" i="4"/>
  <c r="S140" i="4"/>
  <c r="O4489" i="4"/>
  <c r="S1276" i="4"/>
  <c r="S1168" i="4"/>
  <c r="O331" i="4"/>
  <c r="S682" i="4"/>
  <c r="S680" i="4"/>
  <c r="S608" i="4"/>
  <c r="S154" i="4"/>
  <c r="S3573" i="4"/>
  <c r="O2313" i="4"/>
  <c r="O1478" i="4"/>
  <c r="S797" i="4"/>
  <c r="S4013" i="4"/>
  <c r="S2986" i="4"/>
  <c r="O1509" i="4"/>
  <c r="O636" i="4"/>
  <c r="S4686" i="4"/>
  <c r="O4744" i="4"/>
  <c r="T4744" i="4" s="1"/>
  <c r="S1312" i="4"/>
  <c r="S1321" i="4"/>
  <c r="S559" i="4"/>
  <c r="S384" i="4"/>
  <c r="O3589" i="4"/>
  <c r="S4503" i="4"/>
  <c r="O2969" i="4"/>
  <c r="O1934" i="4"/>
  <c r="S1874" i="4"/>
  <c r="S425" i="4"/>
  <c r="S4267" i="4"/>
  <c r="O2135" i="4"/>
  <c r="O2100" i="4"/>
  <c r="O1448" i="4"/>
  <c r="O1177" i="4"/>
  <c r="O1617" i="4"/>
  <c r="O623" i="4"/>
  <c r="O1034" i="4"/>
  <c r="T1034" i="4" s="1"/>
  <c r="O703" i="4"/>
  <c r="T703" i="4" s="1"/>
  <c r="S2959" i="4"/>
  <c r="O3795" i="4"/>
  <c r="S4719" i="4"/>
  <c r="S3689" i="4"/>
  <c r="O2687" i="4"/>
  <c r="S1436" i="4"/>
  <c r="O4807" i="4"/>
  <c r="S3871" i="4"/>
  <c r="S2867" i="4"/>
  <c r="O1983" i="4"/>
  <c r="S1120" i="4"/>
  <c r="O4817" i="4"/>
  <c r="O3120" i="4"/>
  <c r="S1790" i="4"/>
  <c r="S614" i="4"/>
  <c r="O4650" i="4"/>
  <c r="O4335" i="4"/>
  <c r="S1519" i="4"/>
  <c r="O1488" i="4"/>
  <c r="O1427" i="4"/>
  <c r="O1175" i="4"/>
  <c r="S1064" i="4"/>
  <c r="T1064" i="4" s="1"/>
  <c r="O893" i="4"/>
  <c r="O1534" i="4"/>
  <c r="O613" i="4"/>
  <c r="O497" i="4"/>
  <c r="S4471" i="4"/>
  <c r="T4471" i="4" s="1"/>
  <c r="O2905" i="4"/>
  <c r="S2409" i="4"/>
  <c r="S875" i="4"/>
  <c r="S4622" i="4"/>
  <c r="O3563" i="4"/>
  <c r="S4049" i="4"/>
  <c r="O4734" i="4"/>
  <c r="O4406" i="4"/>
  <c r="O3944" i="4"/>
  <c r="O2303" i="4"/>
  <c r="O1947" i="4"/>
  <c r="S1306" i="4"/>
  <c r="S4087" i="4"/>
  <c r="O2953" i="4"/>
  <c r="O1605" i="4"/>
  <c r="S4278" i="4"/>
  <c r="O2529" i="4"/>
  <c r="O4909" i="4"/>
  <c r="S2497" i="4"/>
  <c r="S2586" i="4"/>
  <c r="S2502" i="4"/>
  <c r="O1925" i="4"/>
  <c r="T1925" i="4" s="1"/>
  <c r="S1079" i="4"/>
  <c r="O3399" i="4"/>
  <c r="O967" i="4"/>
  <c r="S2405" i="4"/>
  <c r="O4728" i="4"/>
  <c r="S4608" i="4"/>
  <c r="O4060" i="4"/>
  <c r="S3437" i="4"/>
  <c r="S3415" i="4"/>
  <c r="O3063" i="4"/>
  <c r="O2622" i="4"/>
  <c r="O2266" i="4"/>
  <c r="O2150" i="4"/>
  <c r="O2021" i="4"/>
  <c r="S2110" i="4"/>
  <c r="S2545" i="4"/>
  <c r="O2188" i="4"/>
  <c r="S1598" i="4"/>
  <c r="S4511" i="4"/>
  <c r="O1027" i="4"/>
  <c r="S4258" i="4"/>
  <c r="O4671" i="4"/>
  <c r="T4671" i="4" s="1"/>
  <c r="S4614" i="4"/>
  <c r="O4215" i="4"/>
  <c r="O3720" i="4"/>
  <c r="O3809" i="4"/>
  <c r="O3434" i="4"/>
  <c r="S3413" i="4"/>
  <c r="O3061" i="4"/>
  <c r="O2595" i="4"/>
  <c r="O2563" i="4"/>
  <c r="S2498" i="4"/>
  <c r="S2225" i="4"/>
  <c r="O4103" i="4"/>
  <c r="S1726" i="4"/>
  <c r="T1726" i="4" s="1"/>
  <c r="O2985" i="4"/>
  <c r="O4480" i="4"/>
  <c r="O4372" i="4"/>
  <c r="S4344" i="4"/>
  <c r="S3916" i="4"/>
  <c r="O3575" i="4"/>
  <c r="S3458" i="4"/>
  <c r="O3207" i="4"/>
  <c r="O3210" i="4"/>
  <c r="S2731" i="4"/>
  <c r="O2875" i="4"/>
  <c r="S2111" i="4"/>
  <c r="S701" i="4"/>
  <c r="S4475" i="4"/>
  <c r="O3260" i="4"/>
  <c r="O2869" i="4"/>
  <c r="S1566" i="4"/>
  <c r="S755" i="4"/>
  <c r="S2673" i="4"/>
  <c r="O3576" i="4"/>
  <c r="O4620" i="4"/>
  <c r="S4556" i="4"/>
  <c r="O4461" i="4"/>
  <c r="O4198" i="4"/>
  <c r="S3649" i="4"/>
  <c r="S3690" i="4"/>
  <c r="S3346" i="4"/>
  <c r="T3346" i="4" s="1"/>
  <c r="O3336" i="4"/>
  <c r="S2977" i="4"/>
  <c r="S1909" i="4"/>
  <c r="O998" i="4"/>
  <c r="S4877" i="4"/>
  <c r="O2589" i="4"/>
  <c r="S156" i="4"/>
  <c r="S505" i="4"/>
  <c r="S3410" i="4"/>
  <c r="S3382" i="4"/>
  <c r="S3043" i="4"/>
  <c r="S3029" i="4"/>
  <c r="O2553" i="4"/>
  <c r="O2570" i="4"/>
  <c r="S2247" i="4"/>
  <c r="S2271" i="4"/>
  <c r="S4388" i="4"/>
  <c r="O4893" i="4"/>
  <c r="S3857" i="4"/>
  <c r="O3629" i="4"/>
  <c r="S3287" i="4"/>
  <c r="O3249" i="4"/>
  <c r="O2922" i="4"/>
  <c r="O2958" i="4"/>
  <c r="O2667" i="4"/>
  <c r="O2182" i="4"/>
  <c r="S1410" i="4"/>
  <c r="O1157" i="4"/>
  <c r="O856" i="4"/>
  <c r="S812" i="4"/>
  <c r="O450" i="4"/>
  <c r="S463" i="4"/>
  <c r="T463" i="4" s="1"/>
  <c r="S2530" i="4"/>
  <c r="S1921" i="4"/>
  <c r="S1399" i="4"/>
  <c r="S1343" i="4"/>
  <c r="S1348" i="4"/>
  <c r="S577" i="4"/>
  <c r="S419" i="4"/>
  <c r="O754" i="4"/>
  <c r="S800" i="4"/>
  <c r="O3705" i="4"/>
  <c r="S3740" i="4"/>
  <c r="S2898" i="4"/>
  <c r="S1870" i="4"/>
  <c r="T1870" i="4" s="1"/>
  <c r="O1453" i="4"/>
  <c r="O1003" i="4"/>
  <c r="S970" i="4"/>
  <c r="O875" i="4"/>
  <c r="O884" i="4"/>
  <c r="O3946" i="4"/>
  <c r="S3892" i="4"/>
  <c r="O3655" i="4"/>
  <c r="S3329" i="4"/>
  <c r="O2219" i="4"/>
  <c r="T2219" i="4" s="1"/>
  <c r="S1716" i="4"/>
  <c r="S1626" i="4"/>
  <c r="O1639" i="4"/>
  <c r="O1270" i="4"/>
  <c r="O1244" i="4"/>
  <c r="S1144" i="4"/>
  <c r="O968" i="4"/>
  <c r="O4340" i="4"/>
  <c r="S3739" i="4"/>
  <c r="O4094" i="4"/>
  <c r="T4094" i="4" s="1"/>
  <c r="S3305" i="4"/>
  <c r="O2968" i="4"/>
  <c r="O2998" i="4"/>
  <c r="S2738" i="4"/>
  <c r="S2263" i="4"/>
  <c r="O1625" i="4"/>
  <c r="O125" i="4"/>
  <c r="O4884" i="4"/>
  <c r="O4308" i="4"/>
  <c r="O3564" i="4"/>
  <c r="S4483" i="4"/>
  <c r="S3111" i="4"/>
  <c r="O3081" i="4"/>
  <c r="O1857" i="4"/>
  <c r="S907" i="4"/>
  <c r="O3941" i="4"/>
  <c r="S2793" i="4"/>
  <c r="S4638" i="4"/>
  <c r="T4638" i="4" s="1"/>
  <c r="S3888" i="4"/>
  <c r="O3651" i="4"/>
  <c r="S3318" i="4"/>
  <c r="S2211" i="4"/>
  <c r="S2455" i="4"/>
  <c r="O1798" i="4"/>
  <c r="O1780" i="4"/>
  <c r="O1675" i="4"/>
  <c r="S582" i="4"/>
  <c r="T582" i="4" s="1"/>
  <c r="O385" i="4"/>
  <c r="O102" i="4"/>
  <c r="O4414" i="4"/>
  <c r="T4414" i="4" s="1"/>
  <c r="S4382" i="4"/>
  <c r="O4042" i="4"/>
  <c r="O2190" i="4"/>
  <c r="S2430" i="4"/>
  <c r="S1746" i="4"/>
  <c r="O1764" i="4"/>
  <c r="S1647" i="4"/>
  <c r="S1668" i="4"/>
  <c r="O264" i="4"/>
  <c r="T264" i="4" s="1"/>
  <c r="O459" i="4"/>
  <c r="O4822" i="4"/>
  <c r="O4388" i="4"/>
  <c r="O1013" i="4"/>
  <c r="S980" i="4"/>
  <c r="S300" i="4"/>
  <c r="O3023" i="4"/>
  <c r="T3023" i="4" s="1"/>
  <c r="O2508" i="4"/>
  <c r="O3524" i="4"/>
  <c r="S248" i="4"/>
  <c r="O319" i="4"/>
  <c r="T319" i="4" s="1"/>
  <c r="S95" i="4"/>
  <c r="O4813" i="4"/>
  <c r="S1848" i="4"/>
  <c r="O1732" i="4"/>
  <c r="O1785" i="4"/>
  <c r="O1384" i="4"/>
  <c r="S3940" i="4"/>
  <c r="O2824" i="4"/>
  <c r="O2370" i="4"/>
  <c r="O2136" i="4"/>
  <c r="O2169" i="4"/>
  <c r="S1245" i="4"/>
  <c r="S430" i="4"/>
  <c r="O171" i="4"/>
  <c r="O3113" i="4"/>
  <c r="S2806" i="4"/>
  <c r="S2369" i="4"/>
  <c r="O1959" i="4"/>
  <c r="O1008" i="4"/>
  <c r="O877" i="4"/>
  <c r="O886" i="4"/>
  <c r="T886" i="4" s="1"/>
  <c r="O1716" i="4"/>
  <c r="S1143" i="4"/>
  <c r="S1013" i="4"/>
  <c r="S896" i="4"/>
  <c r="S64" i="4"/>
  <c r="O4486" i="4"/>
  <c r="O4391" i="4"/>
  <c r="S4350" i="4"/>
  <c r="S4003" i="4"/>
  <c r="S3856" i="4"/>
  <c r="O3660" i="4"/>
  <c r="S1297" i="4"/>
  <c r="S1028" i="4"/>
  <c r="S1208" i="4"/>
  <c r="O862" i="4"/>
  <c r="T862" i="4" s="1"/>
  <c r="S3931" i="4"/>
  <c r="O3144" i="4"/>
  <c r="S4584" i="4"/>
  <c r="T4584" i="4" s="1"/>
  <c r="S3586" i="4"/>
  <c r="O4392" i="4"/>
  <c r="O3123" i="4"/>
  <c r="O4251" i="4"/>
  <c r="O2745" i="4"/>
  <c r="O3827" i="4"/>
  <c r="S4226" i="4"/>
  <c r="O72" i="4"/>
  <c r="S3855" i="4"/>
  <c r="O2473" i="4"/>
  <c r="T2473" i="4" s="1"/>
  <c r="O3743" i="4"/>
  <c r="O4570" i="4"/>
  <c r="S4141" i="4"/>
  <c r="S3983" i="4"/>
  <c r="S2835" i="4"/>
  <c r="S733" i="4"/>
  <c r="S931" i="4"/>
  <c r="S3748" i="4"/>
  <c r="O937" i="4"/>
  <c r="O2865" i="4"/>
  <c r="O2557" i="4"/>
  <c r="O2815" i="4"/>
  <c r="T2815" i="4" s="1"/>
  <c r="O230" i="4"/>
  <c r="T230" i="4" s="1"/>
  <c r="O2857" i="4"/>
  <c r="S2233" i="4"/>
  <c r="S2337" i="4"/>
  <c r="O852" i="4"/>
  <c r="O1821" i="4"/>
  <c r="O4857" i="4"/>
  <c r="O3975" i="4"/>
  <c r="S2090" i="4"/>
  <c r="S3782" i="4"/>
  <c r="S1901" i="4"/>
  <c r="S2515" i="4"/>
  <c r="O2926" i="4"/>
  <c r="O2799" i="4"/>
  <c r="S4169" i="4"/>
  <c r="O1889" i="4"/>
  <c r="O4615" i="4"/>
  <c r="O4775" i="4"/>
  <c r="O4408" i="4"/>
  <c r="O2495" i="4"/>
  <c r="O849" i="4"/>
  <c r="S1697" i="4"/>
  <c r="O4696" i="4"/>
  <c r="S3555" i="4"/>
  <c r="O2429" i="4"/>
  <c r="O4065" i="4"/>
  <c r="S1750" i="4"/>
  <c r="O4396" i="4"/>
  <c r="O3400" i="4"/>
  <c r="S2317" i="4"/>
  <c r="O833" i="4"/>
  <c r="O4543" i="4"/>
  <c r="S2501" i="4"/>
  <c r="O2122" i="4"/>
  <c r="O4206" i="4"/>
  <c r="O4774" i="4"/>
  <c r="O3058" i="4"/>
  <c r="S4783" i="4"/>
  <c r="S3783" i="4"/>
  <c r="S2459" i="4"/>
  <c r="O1542" i="4"/>
  <c r="O836" i="4"/>
  <c r="S4057" i="4"/>
  <c r="O2741" i="4"/>
  <c r="O1741" i="4"/>
  <c r="S2757" i="4"/>
  <c r="S4430" i="4"/>
  <c r="S3976" i="4"/>
  <c r="O2920" i="4"/>
  <c r="S2956" i="4"/>
  <c r="O4287" i="4"/>
  <c r="S3381" i="4"/>
  <c r="S2218" i="4"/>
  <c r="S989" i="4"/>
  <c r="S229" i="4"/>
  <c r="O3579" i="4"/>
  <c r="O1658" i="4"/>
  <c r="S631" i="4"/>
  <c r="O160" i="4"/>
  <c r="S4588" i="4"/>
  <c r="T4588" i="4" s="1"/>
  <c r="S4031" i="4"/>
  <c r="S3733" i="4"/>
  <c r="O3848" i="4"/>
  <c r="S3447" i="4"/>
  <c r="S3425" i="4"/>
  <c r="S3440" i="4"/>
  <c r="S2446" i="4"/>
  <c r="S1498" i="4"/>
  <c r="S672" i="4"/>
  <c r="O4475" i="4"/>
  <c r="S3240" i="4"/>
  <c r="O2573" i="4"/>
  <c r="O1950" i="4"/>
  <c r="S521" i="4"/>
  <c r="O4635" i="4"/>
  <c r="S1196" i="4"/>
  <c r="S1036" i="4"/>
  <c r="O979" i="4"/>
  <c r="S580" i="4"/>
  <c r="S624" i="4"/>
  <c r="O383" i="4"/>
  <c r="O100" i="4"/>
  <c r="O3464" i="4"/>
  <c r="S2269" i="4"/>
  <c r="T2269" i="4" s="1"/>
  <c r="O1432" i="4"/>
  <c r="T1432" i="4" s="1"/>
  <c r="O665" i="4"/>
  <c r="S4029" i="4"/>
  <c r="S2677" i="4"/>
  <c r="O2057" i="4"/>
  <c r="S3527" i="4"/>
  <c r="O3994" i="4"/>
  <c r="O4718" i="4"/>
  <c r="S1269" i="4"/>
  <c r="S1274" i="4"/>
  <c r="S1166" i="4"/>
  <c r="S327" i="4"/>
  <c r="O4818" i="4"/>
  <c r="S4282" i="4"/>
  <c r="O2785" i="4"/>
  <c r="O1969" i="4"/>
  <c r="O2777" i="4"/>
  <c r="O4751" i="4"/>
  <c r="S4187" i="4"/>
  <c r="S2086" i="4"/>
  <c r="S2068" i="4"/>
  <c r="S1415" i="4"/>
  <c r="O1132" i="4"/>
  <c r="O1372" i="4"/>
  <c r="O1105" i="4"/>
  <c r="S988" i="4"/>
  <c r="S3954" i="4"/>
  <c r="O2830" i="4"/>
  <c r="O4858" i="4"/>
  <c r="T4858" i="4" s="1"/>
  <c r="O4531" i="4"/>
  <c r="O3593" i="4"/>
  <c r="O2506" i="4"/>
  <c r="S1051" i="4"/>
  <c r="O4847" i="4"/>
  <c r="S3772" i="4"/>
  <c r="O2847" i="4"/>
  <c r="O1590" i="4"/>
  <c r="O1143" i="4"/>
  <c r="S4626" i="4"/>
  <c r="O3209" i="4"/>
  <c r="S1625" i="4"/>
  <c r="O4695" i="4"/>
  <c r="T4695" i="4" s="1"/>
  <c r="O2901" i="4"/>
  <c r="T2901" i="4" s="1"/>
  <c r="S4265" i="4"/>
  <c r="O2281" i="4"/>
  <c r="O1439" i="4"/>
  <c r="T1439" i="4" s="1"/>
  <c r="S1413" i="4"/>
  <c r="O1130" i="4"/>
  <c r="S995" i="4"/>
  <c r="O813" i="4"/>
  <c r="S1404" i="4"/>
  <c r="S885" i="4"/>
  <c r="O193" i="4"/>
  <c r="S3834" i="4"/>
  <c r="S2769" i="4"/>
  <c r="S3050" i="4"/>
  <c r="O911" i="4"/>
  <c r="S4266" i="4"/>
  <c r="S2869" i="4"/>
  <c r="O1902" i="4"/>
  <c r="O4697" i="4"/>
  <c r="O4364" i="4"/>
  <c r="O3888" i="4"/>
  <c r="S2209" i="4"/>
  <c r="O1904" i="4"/>
  <c r="S1263" i="4"/>
  <c r="O3664" i="4"/>
  <c r="S2561" i="4"/>
  <c r="O1865" i="4"/>
  <c r="S4526" i="4"/>
  <c r="S1973" i="4"/>
  <c r="T1973" i="4" s="1"/>
  <c r="O3774" i="4"/>
  <c r="S1489" i="4"/>
  <c r="T1489" i="4" s="1"/>
  <c r="S2520" i="4"/>
  <c r="S2419" i="4"/>
  <c r="O1872" i="4"/>
  <c r="S1111" i="4"/>
  <c r="O3363" i="4"/>
  <c r="S1473" i="4"/>
  <c r="O935" i="4"/>
  <c r="S4679" i="4"/>
  <c r="S4461" i="4"/>
  <c r="S3984" i="4"/>
  <c r="O3362" i="4"/>
  <c r="T3362" i="4" s="1"/>
  <c r="S3345" i="4"/>
  <c r="T3345" i="4" s="1"/>
  <c r="S2996" i="4"/>
  <c r="S3126" i="4"/>
  <c r="O2127" i="4"/>
  <c r="S2084" i="4"/>
  <c r="O1976" i="4"/>
  <c r="S2069" i="4"/>
  <c r="S2394" i="4"/>
  <c r="O1881" i="4"/>
  <c r="O1514" i="4"/>
  <c r="O4517" i="4"/>
  <c r="O1405" i="4"/>
  <c r="S3519" i="4"/>
  <c r="O4628" i="4"/>
  <c r="S4567" i="4"/>
  <c r="O4582" i="4"/>
  <c r="S3655" i="4"/>
  <c r="O3694" i="4"/>
  <c r="O3360" i="4"/>
  <c r="T3360" i="4" s="1"/>
  <c r="O3342" i="4"/>
  <c r="O2987" i="4"/>
  <c r="S3122" i="4"/>
  <c r="O2513" i="4"/>
  <c r="O2406" i="4"/>
  <c r="T2406" i="4" s="1"/>
  <c r="S651" i="4"/>
  <c r="S4459" i="4"/>
  <c r="O2066" i="4"/>
  <c r="S2180" i="4"/>
  <c r="S4875" i="4"/>
  <c r="S4335" i="4"/>
  <c r="S4280" i="4"/>
  <c r="O4080" i="4"/>
  <c r="S3796" i="4"/>
  <c r="S3459" i="4"/>
  <c r="S3517" i="4"/>
  <c r="S3091" i="4"/>
  <c r="O3170" i="4"/>
  <c r="O2814" i="4"/>
  <c r="O1828" i="4"/>
  <c r="O841" i="4"/>
  <c r="O4270" i="4"/>
  <c r="T4270" i="4" s="1"/>
  <c r="O3122" i="4"/>
  <c r="O2753" i="4"/>
  <c r="S1994" i="4"/>
  <c r="S553" i="4"/>
  <c r="O3128" i="4"/>
  <c r="O3057" i="4"/>
  <c r="O4537" i="4"/>
  <c r="O4429" i="4"/>
  <c r="O4390" i="4"/>
  <c r="O4061" i="4"/>
  <c r="S3798" i="4"/>
  <c r="S3618" i="4"/>
  <c r="O3306" i="4"/>
  <c r="S3299" i="4"/>
  <c r="O2900" i="4"/>
  <c r="O1573" i="4"/>
  <c r="S972" i="4"/>
  <c r="O4395" i="4"/>
  <c r="S2029" i="4"/>
  <c r="S212" i="4"/>
  <c r="O1059" i="4"/>
  <c r="T1059" i="4" s="1"/>
  <c r="O3337" i="4"/>
  <c r="S3322" i="4"/>
  <c r="S2958" i="4"/>
  <c r="T2958" i="4" s="1"/>
  <c r="S3105" i="4"/>
  <c r="O2480" i="4"/>
  <c r="O2485" i="4"/>
  <c r="O2260" i="4"/>
  <c r="O2179" i="4"/>
  <c r="T2179" i="4" s="1"/>
  <c r="O4102" i="4"/>
  <c r="T4102" i="4" s="1"/>
  <c r="S4053" i="4"/>
  <c r="O3822" i="4"/>
  <c r="S3563" i="4"/>
  <c r="O3229" i="4"/>
  <c r="S3198" i="4"/>
  <c r="S2789" i="4"/>
  <c r="S2913" i="4"/>
  <c r="O2606" i="4"/>
  <c r="S2786" i="4"/>
  <c r="S1337" i="4"/>
  <c r="O949" i="4"/>
  <c r="O792" i="4"/>
  <c r="O758" i="4"/>
  <c r="S391" i="4"/>
  <c r="S418" i="4"/>
  <c r="S2474" i="4"/>
  <c r="O1819" i="4"/>
  <c r="O1340" i="4"/>
  <c r="O1285" i="4"/>
  <c r="O1298" i="4"/>
  <c r="S1176" i="4"/>
  <c r="S340" i="4"/>
  <c r="O696" i="4"/>
  <c r="S705" i="4"/>
  <c r="O3662" i="4"/>
  <c r="S3367" i="4"/>
  <c r="T3367" i="4" s="1"/>
  <c r="S2868" i="4"/>
  <c r="S1741" i="4"/>
  <c r="S1387" i="4"/>
  <c r="O1737" i="4"/>
  <c r="S1670" i="4"/>
  <c r="O626" i="4"/>
  <c r="S670" i="4"/>
  <c r="O3892" i="4"/>
  <c r="O3916" i="4"/>
  <c r="O3623" i="4"/>
  <c r="S3283" i="4"/>
  <c r="S2170" i="4"/>
  <c r="O1638" i="4"/>
  <c r="T1638" i="4" s="1"/>
  <c r="S1560" i="4"/>
  <c r="S1575" i="4"/>
  <c r="S1240" i="4"/>
  <c r="O1220" i="4"/>
  <c r="S1103" i="4"/>
  <c r="S929" i="4"/>
  <c r="O4310" i="4"/>
  <c r="S3579" i="4"/>
  <c r="S4011" i="4"/>
  <c r="O3232" i="4"/>
  <c r="O2914" i="4"/>
  <c r="S2937" i="4"/>
  <c r="T2937" i="4" s="1"/>
  <c r="S2714" i="4"/>
  <c r="S2239" i="4"/>
  <c r="S2306" i="4"/>
  <c r="O64" i="4"/>
  <c r="O4803" i="4"/>
  <c r="S4248" i="4"/>
  <c r="O3540" i="4"/>
  <c r="O4136" i="4"/>
  <c r="O3463" i="4"/>
  <c r="S2873" i="4"/>
  <c r="S1673" i="4"/>
  <c r="S571" i="4"/>
  <c r="O3507" i="4"/>
  <c r="S2441" i="4"/>
  <c r="S3551" i="4"/>
  <c r="O3912" i="4"/>
  <c r="O3606" i="4"/>
  <c r="T3606" i="4" s="1"/>
  <c r="S3279" i="4"/>
  <c r="O2165" i="4"/>
  <c r="O2411" i="4"/>
  <c r="S1730" i="4"/>
  <c r="S1712" i="4"/>
  <c r="T1712" i="4" s="1"/>
  <c r="S1620" i="4"/>
  <c r="S938" i="4"/>
  <c r="S307" i="4"/>
  <c r="S37" i="4"/>
  <c r="O3879" i="4"/>
  <c r="S2629" i="4"/>
  <c r="O4490" i="4"/>
  <c r="O3514" i="4"/>
  <c r="S4291" i="4"/>
  <c r="O2364" i="4"/>
  <c r="O4007" i="4"/>
  <c r="S2609" i="4"/>
  <c r="T2609" i="4" s="1"/>
  <c r="S2407" i="4"/>
  <c r="O3985" i="4"/>
  <c r="O3460" i="4"/>
  <c r="O3803" i="4"/>
  <c r="S1957" i="4"/>
  <c r="T1957" i="4" s="1"/>
  <c r="S3647" i="4"/>
  <c r="S4021" i="4"/>
  <c r="S3839" i="4"/>
  <c r="O2671" i="4"/>
  <c r="O2639" i="4"/>
  <c r="O262" i="4"/>
  <c r="S529" i="4"/>
  <c r="T529" i="4" s="1"/>
  <c r="O2823" i="4"/>
  <c r="S792" i="4"/>
  <c r="S2661" i="4"/>
  <c r="S2477" i="4"/>
  <c r="S2510" i="4"/>
  <c r="O465" i="4"/>
  <c r="O2025" i="4"/>
  <c r="T2025" i="4" s="1"/>
  <c r="S4782" i="4"/>
  <c r="T4782" i="4" s="1"/>
  <c r="O2230" i="4"/>
  <c r="S869" i="4"/>
  <c r="S1414" i="4"/>
  <c r="S4131" i="4"/>
  <c r="O3819" i="4"/>
  <c r="O1379" i="4"/>
  <c r="O3672" i="4"/>
  <c r="O1725" i="4"/>
  <c r="S2453" i="4"/>
  <c r="O2733" i="4"/>
  <c r="O2759" i="4"/>
  <c r="O4447" i="4"/>
  <c r="S465" i="4"/>
  <c r="S4579" i="4"/>
  <c r="S4571" i="4"/>
  <c r="O4187" i="4"/>
  <c r="S2747" i="4"/>
  <c r="T2747" i="4" s="1"/>
  <c r="S4515" i="4"/>
  <c r="O1570" i="4"/>
  <c r="O4653" i="4"/>
  <c r="O3188" i="4"/>
  <c r="O1677" i="4"/>
  <c r="O4741" i="4"/>
  <c r="O152" i="4"/>
  <c r="O4235" i="4"/>
  <c r="S3456" i="4"/>
  <c r="S2079" i="4"/>
  <c r="O342" i="4"/>
  <c r="O4439" i="4"/>
  <c r="S2721" i="4"/>
  <c r="S1933" i="4"/>
  <c r="O4622" i="4"/>
  <c r="O2877" i="4"/>
  <c r="O2986" i="4"/>
  <c r="O4680" i="4"/>
  <c r="O3625" i="4"/>
  <c r="O2321" i="4"/>
  <c r="O1510" i="4"/>
  <c r="S824" i="4"/>
  <c r="O3874" i="4"/>
  <c r="T3874" i="4" s="1"/>
  <c r="O2629" i="4"/>
  <c r="O1626" i="4"/>
  <c r="S1609" i="4"/>
  <c r="O4387" i="4"/>
  <c r="O3913" i="4"/>
  <c r="S2787" i="4"/>
  <c r="O2860" i="4"/>
  <c r="O4179" i="4"/>
  <c r="O3444" i="4"/>
  <c r="O2349" i="4"/>
  <c r="O1004" i="4"/>
  <c r="S501" i="4"/>
  <c r="O3300" i="4"/>
  <c r="S1793" i="4"/>
  <c r="S723" i="4"/>
  <c r="O4499" i="4"/>
  <c r="S4428" i="4"/>
  <c r="O3973" i="4"/>
  <c r="S3676" i="4"/>
  <c r="S3730" i="4"/>
  <c r="O3393" i="4"/>
  <c r="S3378" i="4"/>
  <c r="S3452" i="4"/>
  <c r="S2659" i="4"/>
  <c r="S1434" i="4"/>
  <c r="S917" i="4"/>
  <c r="O4238" i="4"/>
  <c r="S3144" i="4"/>
  <c r="S2065" i="4"/>
  <c r="O603" i="4"/>
  <c r="O4495" i="4"/>
  <c r="S4487" i="4"/>
  <c r="O1125" i="4"/>
  <c r="O962" i="4"/>
  <c r="O933" i="4"/>
  <c r="S554" i="4"/>
  <c r="O588" i="4"/>
  <c r="O274" i="4"/>
  <c r="S35" i="4"/>
  <c r="O3440" i="4"/>
  <c r="S2186" i="4"/>
  <c r="O1446" i="4"/>
  <c r="T1446" i="4" s="1"/>
  <c r="O457" i="4"/>
  <c r="S3894" i="4"/>
  <c r="S3013" i="4"/>
  <c r="O1913" i="4"/>
  <c r="T1913" i="4" s="1"/>
  <c r="O3519" i="4"/>
  <c r="S4246" i="4"/>
  <c r="O4664" i="4"/>
  <c r="O1238" i="4"/>
  <c r="O1189" i="4"/>
  <c r="O1033" i="4"/>
  <c r="O417" i="4"/>
  <c r="S4755" i="4"/>
  <c r="O4455" i="4"/>
  <c r="O2405" i="4"/>
  <c r="S1869" i="4"/>
  <c r="O1498" i="4"/>
  <c r="O4717" i="4"/>
  <c r="O4430" i="4"/>
  <c r="S2015" i="4"/>
  <c r="O2386" i="4"/>
  <c r="S1365" i="4"/>
  <c r="S1073" i="4"/>
  <c r="O1318" i="4"/>
  <c r="O921" i="4"/>
  <c r="S951" i="4"/>
  <c r="O3889" i="4"/>
  <c r="S3384" i="4"/>
  <c r="O4839" i="4"/>
  <c r="O4381" i="4"/>
  <c r="O3665" i="4"/>
  <c r="S2675" i="4"/>
  <c r="O1111" i="4"/>
  <c r="O4787" i="4"/>
  <c r="S3831" i="4"/>
  <c r="S2499" i="4"/>
  <c r="O1430" i="4"/>
  <c r="S1003" i="4"/>
  <c r="S4274" i="4"/>
  <c r="O3604" i="4"/>
  <c r="O2033" i="4"/>
  <c r="O3483" i="4"/>
  <c r="O4587" i="4"/>
  <c r="O4176" i="4"/>
  <c r="T4176" i="4" s="1"/>
  <c r="O2115" i="4"/>
  <c r="O2290" i="4"/>
  <c r="S1363" i="4"/>
  <c r="T1363" i="4" s="1"/>
  <c r="S1071" i="4"/>
  <c r="S908" i="4"/>
  <c r="S725" i="4"/>
  <c r="O1494" i="4"/>
  <c r="S601" i="4"/>
  <c r="S4793" i="4"/>
  <c r="O4119" i="4"/>
  <c r="O2657" i="4"/>
  <c r="S2010" i="4"/>
  <c r="T2010" i="4" s="1"/>
  <c r="O799" i="4"/>
  <c r="O3850" i="4"/>
  <c r="S2417" i="4"/>
  <c r="S2505" i="4"/>
  <c r="S4644" i="4"/>
  <c r="S4315" i="4"/>
  <c r="S3845" i="4"/>
  <c r="S2776" i="4"/>
  <c r="O1790" i="4"/>
  <c r="O1232" i="4"/>
  <c r="O3802" i="4"/>
  <c r="S2905" i="4"/>
  <c r="S1729" i="4"/>
  <c r="S4889" i="4"/>
  <c r="O1645" i="4"/>
  <c r="O4483" i="4"/>
  <c r="O3130" i="4"/>
  <c r="T3130" i="4" s="1"/>
  <c r="O2451" i="4"/>
  <c r="S2353" i="4"/>
  <c r="S1830" i="4"/>
  <c r="O461" i="4"/>
  <c r="S3140" i="4"/>
  <c r="S124" i="4"/>
  <c r="T124" i="4" s="1"/>
  <c r="O863" i="4"/>
  <c r="S4634" i="4"/>
  <c r="S4400" i="4"/>
  <c r="O3929" i="4"/>
  <c r="T3929" i="4" s="1"/>
  <c r="O3314" i="4"/>
  <c r="O3309" i="4"/>
  <c r="O2908" i="4"/>
  <c r="O3083" i="4"/>
  <c r="S2039" i="4"/>
  <c r="S1995" i="4"/>
  <c r="S1932" i="4"/>
  <c r="S1961" i="4"/>
  <c r="T1961" i="4" s="1"/>
  <c r="S3090" i="4"/>
  <c r="T3090" i="4" s="1"/>
  <c r="S1694" i="4"/>
  <c r="S891" i="4"/>
  <c r="S4144" i="4"/>
  <c r="O1490" i="4"/>
  <c r="S4351" i="4"/>
  <c r="O4560" i="4"/>
  <c r="S4444" i="4"/>
  <c r="O4398" i="4"/>
  <c r="O3845" i="4"/>
  <c r="O3624" i="4"/>
  <c r="O3312" i="4"/>
  <c r="T3312" i="4" s="1"/>
  <c r="O3307" i="4"/>
  <c r="T3307" i="4" s="1"/>
  <c r="O2904" i="4"/>
  <c r="O3079" i="4"/>
  <c r="S2443" i="4"/>
  <c r="S2349" i="4"/>
  <c r="O389" i="4"/>
  <c r="O4854" i="4"/>
  <c r="T4854" i="4" s="1"/>
  <c r="O997" i="4"/>
  <c r="S2862" i="4"/>
  <c r="S4882" i="4"/>
  <c r="O4266" i="4"/>
  <c r="S4206" i="4"/>
  <c r="S4018" i="4"/>
  <c r="O3733" i="4"/>
  <c r="T3733" i="4" s="1"/>
  <c r="S3397" i="4"/>
  <c r="S3394" i="4"/>
  <c r="T3394" i="4" s="1"/>
  <c r="S3007" i="4"/>
  <c r="S3039" i="4"/>
  <c r="S2752" i="4"/>
  <c r="T2752" i="4" s="1"/>
  <c r="S1896" i="4"/>
  <c r="O732" i="4"/>
  <c r="O4525" i="4"/>
  <c r="O3511" i="4"/>
  <c r="S2669" i="4"/>
  <c r="O1827" i="4"/>
  <c r="O228" i="4"/>
  <c r="S1702" i="4"/>
  <c r="T1702" i="4" s="1"/>
  <c r="S2165" i="4"/>
  <c r="O4478" i="4"/>
  <c r="S4368" i="4"/>
  <c r="S4342" i="4"/>
  <c r="S3993" i="4"/>
  <c r="O3693" i="4"/>
  <c r="S3513" i="4"/>
  <c r="S3238" i="4"/>
  <c r="O3245" i="4"/>
  <c r="T3245" i="4" s="1"/>
  <c r="O2870" i="4"/>
  <c r="S1798" i="4"/>
  <c r="S667" i="4"/>
  <c r="O4792" i="4"/>
  <c r="T4792" i="4" s="1"/>
  <c r="S2597" i="4"/>
  <c r="O3918" i="4"/>
  <c r="S208" i="4"/>
  <c r="O3285" i="4"/>
  <c r="O3288" i="4"/>
  <c r="O2894" i="4"/>
  <c r="O3064" i="4"/>
  <c r="O2428" i="4"/>
  <c r="O2400" i="4"/>
  <c r="O2205" i="4"/>
  <c r="O2146" i="4"/>
  <c r="S4020" i="4"/>
  <c r="O3834" i="4"/>
  <c r="O3772" i="4"/>
  <c r="O3473" i="4"/>
  <c r="S3197" i="4"/>
  <c r="O3586" i="4"/>
  <c r="O3133" i="4"/>
  <c r="O2789" i="4"/>
  <c r="S2572" i="4"/>
  <c r="O2703" i="4"/>
  <c r="S1296" i="4"/>
  <c r="S887" i="4"/>
  <c r="O714" i="4"/>
  <c r="S659" i="4"/>
  <c r="S1053" i="4"/>
  <c r="S335" i="4"/>
  <c r="S2424" i="4"/>
  <c r="S1738" i="4"/>
  <c r="O1272" i="4"/>
  <c r="S1251" i="4"/>
  <c r="O1206" i="4"/>
  <c r="S1046" i="4"/>
  <c r="O991" i="4"/>
  <c r="S640" i="4"/>
  <c r="S632" i="4"/>
  <c r="O3614" i="4"/>
  <c r="O3272" i="4"/>
  <c r="S2676" i="4"/>
  <c r="S2610" i="4"/>
  <c r="S1158" i="4"/>
  <c r="S1621" i="4"/>
  <c r="S1453" i="4"/>
  <c r="S524" i="4"/>
  <c r="T524" i="4" s="1"/>
  <c r="S531" i="4"/>
  <c r="O3853" i="4"/>
  <c r="O3816" i="4"/>
  <c r="T3816" i="4" s="1"/>
  <c r="S3557" i="4"/>
  <c r="S3219" i="4"/>
  <c r="S2782" i="4"/>
  <c r="O1543" i="4"/>
  <c r="O1502" i="4"/>
  <c r="S1461" i="4"/>
  <c r="S1201" i="4"/>
  <c r="S1636" i="4"/>
  <c r="S1017" i="4"/>
  <c r="S836" i="4"/>
  <c r="S4252" i="4"/>
  <c r="O3542" i="4"/>
  <c r="S3941" i="4"/>
  <c r="O3179" i="4"/>
  <c r="S2775" i="4"/>
  <c r="O2856" i="4"/>
  <c r="O2651" i="4"/>
  <c r="O2299" i="4"/>
  <c r="O2199" i="4"/>
  <c r="O4878" i="4"/>
  <c r="S4765" i="4"/>
  <c r="S4188" i="4"/>
  <c r="O3510" i="4"/>
  <c r="O4071" i="4"/>
  <c r="O3244" i="4"/>
  <c r="S2777" i="4"/>
  <c r="S1745" i="4"/>
  <c r="S715" i="4"/>
  <c r="S4037" i="4"/>
  <c r="O1905" i="4"/>
  <c r="S2981" i="4"/>
  <c r="O3812" i="4"/>
  <c r="S3549" i="4"/>
  <c r="S3215" i="4"/>
  <c r="S2778" i="4"/>
  <c r="S2315" i="4"/>
  <c r="O1687" i="4"/>
  <c r="S1628" i="4"/>
  <c r="S1552" i="4"/>
  <c r="S880" i="4"/>
  <c r="O223" i="4"/>
  <c r="O475" i="4"/>
  <c r="O4312" i="4"/>
  <c r="O4265" i="4"/>
  <c r="O3901" i="4"/>
  <c r="S2766" i="4"/>
  <c r="O2279" i="4"/>
  <c r="O1646" i="4"/>
  <c r="S1580" i="4"/>
  <c r="O1529" i="4"/>
  <c r="S1520" i="4"/>
  <c r="S168" i="4"/>
  <c r="S318" i="4"/>
  <c r="S4754" i="4"/>
  <c r="O4028" i="4"/>
  <c r="S847" i="4"/>
  <c r="O853" i="4"/>
  <c r="S233" i="4"/>
  <c r="O2723" i="4"/>
  <c r="O2304" i="4"/>
  <c r="O3436" i="4"/>
  <c r="S98" i="4"/>
  <c r="O252" i="4"/>
  <c r="O4846" i="4"/>
  <c r="S4729" i="4"/>
  <c r="S1714" i="4"/>
  <c r="S1624" i="4"/>
  <c r="O1635" i="4"/>
  <c r="O1268" i="4"/>
  <c r="S3787" i="4"/>
  <c r="S3155" i="4"/>
  <c r="S1922" i="4"/>
  <c r="O1928" i="4"/>
  <c r="O1487" i="4"/>
  <c r="S1096" i="4"/>
  <c r="S1041" i="4"/>
  <c r="S69" i="4"/>
  <c r="T69" i="4" s="1"/>
  <c r="S2953" i="4"/>
  <c r="S2508" i="4"/>
  <c r="S2181" i="4"/>
  <c r="S1784" i="4"/>
  <c r="S1455" i="4"/>
  <c r="S526" i="4"/>
  <c r="S583" i="4"/>
  <c r="S1536" i="4"/>
  <c r="O1711" i="4"/>
  <c r="S737" i="4"/>
  <c r="O560" i="4"/>
  <c r="O1802" i="4"/>
  <c r="S4666" i="4"/>
  <c r="S4275" i="4"/>
  <c r="S4216" i="4"/>
  <c r="S3848" i="4"/>
  <c r="S3615" i="4"/>
  <c r="S3485" i="4"/>
  <c r="O1146" i="4"/>
  <c r="S1485" i="4"/>
  <c r="O1102" i="4"/>
  <c r="O755" i="4"/>
  <c r="S3629" i="4"/>
  <c r="S1828" i="4"/>
  <c r="S4095" i="4"/>
  <c r="S3920" i="4"/>
  <c r="O3843" i="4"/>
  <c r="S2461" i="4"/>
  <c r="S3392" i="4"/>
  <c r="O2017" i="4"/>
  <c r="S2206" i="4"/>
  <c r="S3750" i="4"/>
  <c r="S1275" i="4"/>
  <c r="S3222" i="4"/>
  <c r="S4757" i="4"/>
  <c r="O3571" i="4"/>
  <c r="S3568" i="4"/>
  <c r="S3412" i="4"/>
  <c r="S2066" i="4"/>
  <c r="O2647" i="4"/>
  <c r="O366" i="4"/>
  <c r="T366" i="4" s="1"/>
  <c r="S3910" i="4"/>
  <c r="T3910" i="4" s="1"/>
  <c r="O2863" i="4"/>
  <c r="S633" i="4"/>
  <c r="S2745" i="4"/>
  <c r="S441" i="4"/>
  <c r="O2519" i="4"/>
  <c r="S205" i="4"/>
  <c r="S2101" i="4"/>
  <c r="S4349" i="4"/>
  <c r="O2155" i="4"/>
  <c r="O4825" i="4"/>
  <c r="O525" i="4"/>
  <c r="T525" i="4" s="1"/>
  <c r="S3925" i="4"/>
  <c r="S3775" i="4"/>
  <c r="S1390" i="4"/>
  <c r="S3439" i="4"/>
  <c r="O1554" i="4"/>
  <c r="S2389" i="4"/>
  <c r="S2657" i="4"/>
  <c r="S2266" i="4"/>
  <c r="O4151" i="4"/>
  <c r="O4170" i="4"/>
  <c r="T4170" i="4" s="1"/>
  <c r="O4473" i="4"/>
  <c r="T4473" i="4" s="1"/>
  <c r="O4763" i="4"/>
  <c r="O4133" i="4"/>
  <c r="O2727" i="4"/>
  <c r="O4805" i="4"/>
  <c r="O453" i="4"/>
  <c r="O4600" i="4"/>
  <c r="O3094" i="4"/>
  <c r="S1822" i="4"/>
  <c r="S3989" i="4"/>
  <c r="O4053" i="4"/>
  <c r="S4299" i="4"/>
  <c r="O3385" i="4"/>
  <c r="O1833" i="4"/>
  <c r="O369" i="4"/>
  <c r="O4158" i="4"/>
  <c r="S2605" i="4"/>
  <c r="S1758" i="4"/>
  <c r="O3962" i="4"/>
  <c r="S1806" i="4"/>
  <c r="O2903" i="4"/>
  <c r="S4392" i="4"/>
  <c r="O3601" i="4"/>
  <c r="O2325" i="4"/>
  <c r="S1259" i="4"/>
  <c r="S696" i="4"/>
  <c r="T696" i="4" s="1"/>
  <c r="S4177" i="4"/>
  <c r="T4177" i="4" s="1"/>
  <c r="S2481" i="4"/>
  <c r="O635" i="4"/>
  <c r="S811" i="4"/>
  <c r="O4347" i="4"/>
  <c r="S3872" i="4"/>
  <c r="O3131" i="4"/>
  <c r="O2787" i="4"/>
  <c r="O4101" i="4"/>
  <c r="O3456" i="4"/>
  <c r="O2174" i="4"/>
  <c r="S1371" i="4"/>
  <c r="S4769" i="4"/>
  <c r="S3475" i="4"/>
  <c r="T3475" i="4" s="1"/>
  <c r="S1678" i="4"/>
  <c r="O663" i="4"/>
  <c r="O4411" i="4"/>
  <c r="S4375" i="4"/>
  <c r="S3907" i="4"/>
  <c r="S3635" i="4"/>
  <c r="S3673" i="4"/>
  <c r="O3333" i="4"/>
  <c r="O3317" i="4"/>
  <c r="O3197" i="4"/>
  <c r="S2414" i="4"/>
  <c r="O1068" i="4"/>
  <c r="O804" i="4"/>
  <c r="O4379" i="4"/>
  <c r="O3411" i="4"/>
  <c r="O2252" i="4"/>
  <c r="O619" i="4"/>
  <c r="O4001" i="4"/>
  <c r="S4419" i="4"/>
  <c r="O1076" i="4"/>
  <c r="O912" i="4"/>
  <c r="S855" i="4"/>
  <c r="S502" i="4"/>
  <c r="S511" i="4"/>
  <c r="O221" i="4"/>
  <c r="S4843" i="4"/>
  <c r="S3190" i="4"/>
  <c r="S2305" i="4"/>
  <c r="O1215" i="4"/>
  <c r="S397" i="4"/>
  <c r="O3568" i="4"/>
  <c r="O2825" i="4"/>
  <c r="T2825" i="4" s="1"/>
  <c r="S1769" i="4"/>
  <c r="S3455" i="4"/>
  <c r="S3304" i="4"/>
  <c r="O4621" i="4"/>
  <c r="O1201" i="4"/>
  <c r="O1123" i="4"/>
  <c r="O960" i="4"/>
  <c r="T960" i="4" s="1"/>
  <c r="O314" i="4"/>
  <c r="S4663" i="4"/>
  <c r="S4234" i="4"/>
  <c r="S3026" i="4"/>
  <c r="S1590" i="4"/>
  <c r="O719" i="4"/>
  <c r="O4661" i="4"/>
  <c r="T4661" i="4" s="1"/>
  <c r="O4373" i="4"/>
  <c r="S1972" i="4"/>
  <c r="O2145" i="4"/>
  <c r="S1303" i="4"/>
  <c r="O1038" i="4"/>
  <c r="O1216" i="4"/>
  <c r="O869" i="4"/>
  <c r="S903" i="4"/>
  <c r="S3795" i="4"/>
  <c r="S4363" i="4"/>
  <c r="O4755" i="4"/>
  <c r="S4156" i="4"/>
  <c r="O3569" i="4"/>
  <c r="S2427" i="4"/>
  <c r="O1015" i="4"/>
  <c r="S4735" i="4"/>
  <c r="O3681" i="4"/>
  <c r="O2423" i="4"/>
  <c r="S1428" i="4"/>
  <c r="O844" i="4"/>
  <c r="S4738" i="4"/>
  <c r="O2929" i="4"/>
  <c r="O1749" i="4"/>
  <c r="O3427" i="4"/>
  <c r="O4464" i="4"/>
  <c r="O4428" i="4"/>
  <c r="O2029" i="4"/>
  <c r="S2139" i="4"/>
  <c r="S1301" i="4"/>
  <c r="S1032" i="4"/>
  <c r="O864" i="4"/>
  <c r="O670" i="4"/>
  <c r="O1574" i="4"/>
  <c r="O796" i="4"/>
  <c r="O4503" i="4"/>
  <c r="T4503" i="4" s="1"/>
  <c r="S3985" i="4"/>
  <c r="O2356" i="4"/>
  <c r="O1610" i="4"/>
  <c r="S731" i="4"/>
  <c r="S4041" i="4"/>
  <c r="S1657" i="4"/>
  <c r="S947" i="4"/>
  <c r="O4611" i="4"/>
  <c r="S4261" i="4"/>
  <c r="O3805" i="4"/>
  <c r="O2582" i="4"/>
  <c r="S1722" i="4"/>
  <c r="O1184" i="4"/>
  <c r="S3624" i="4"/>
  <c r="O2725" i="4"/>
  <c r="S1753" i="4"/>
  <c r="O4590" i="4"/>
  <c r="O2502" i="4"/>
  <c r="S4546" i="4"/>
  <c r="S3086" i="4"/>
  <c r="S2408" i="4"/>
  <c r="O2742" i="4"/>
  <c r="O1768" i="4"/>
  <c r="O325" i="4"/>
  <c r="O2945" i="4"/>
  <c r="T2945" i="4" s="1"/>
  <c r="S108" i="4"/>
  <c r="O4852" i="4"/>
  <c r="O4607" i="4"/>
  <c r="O4360" i="4"/>
  <c r="O3884" i="4"/>
  <c r="S3249" i="4"/>
  <c r="S3254" i="4"/>
  <c r="O2880" i="4"/>
  <c r="T2880" i="4" s="1"/>
  <c r="S3019" i="4"/>
  <c r="S2001" i="4"/>
  <c r="T2001" i="4" s="1"/>
  <c r="O1923" i="4"/>
  <c r="O1856" i="4"/>
  <c r="O1869" i="4"/>
  <c r="O2697" i="4"/>
  <c r="T2697" i="4" s="1"/>
  <c r="S1981" i="4"/>
  <c r="S1031" i="4"/>
  <c r="O3395" i="4"/>
  <c r="S963" i="4"/>
  <c r="O3443" i="4"/>
  <c r="O4482" i="4"/>
  <c r="O4374" i="4"/>
  <c r="S4346" i="4"/>
  <c r="O3708" i="4"/>
  <c r="T3708" i="4" s="1"/>
  <c r="O3521" i="4"/>
  <c r="S3247" i="4"/>
  <c r="S3252" i="4"/>
  <c r="O2876" i="4"/>
  <c r="O3016" i="4"/>
  <c r="T3016" i="4" s="1"/>
  <c r="S2514" i="4"/>
  <c r="O2762" i="4"/>
  <c r="O565" i="4"/>
  <c r="S3608" i="4"/>
  <c r="S1385" i="4"/>
  <c r="O2153" i="4"/>
  <c r="O4752" i="4"/>
  <c r="T4752" i="4" s="1"/>
  <c r="O4188" i="4"/>
  <c r="O4114" i="4"/>
  <c r="O3939" i="4"/>
  <c r="O3678" i="4"/>
  <c r="O3347" i="4"/>
  <c r="O3321" i="4"/>
  <c r="O2936" i="4"/>
  <c r="O2983" i="4"/>
  <c r="S2728" i="4"/>
  <c r="S1562" i="4"/>
  <c r="S853" i="4"/>
  <c r="S4463" i="4"/>
  <c r="O3292" i="4"/>
  <c r="O2533" i="4"/>
  <c r="O1714" i="4"/>
  <c r="O4190" i="4"/>
  <c r="S1989" i="4"/>
  <c r="S1601" i="4"/>
  <c r="S4871" i="4"/>
  <c r="S4333" i="4"/>
  <c r="S4276" i="4"/>
  <c r="S3914" i="4"/>
  <c r="O3573" i="4"/>
  <c r="O3451" i="4"/>
  <c r="O3205" i="4"/>
  <c r="O3206" i="4"/>
  <c r="T3206" i="4" s="1"/>
  <c r="S2834" i="4"/>
  <c r="O1637" i="4"/>
  <c r="O421" i="4"/>
  <c r="O4515" i="4"/>
  <c r="S1893" i="4"/>
  <c r="O4491" i="4"/>
  <c r="O4749" i="4"/>
  <c r="S3230" i="4"/>
  <c r="S3231" i="4"/>
  <c r="O2864" i="4"/>
  <c r="T2864" i="4" s="1"/>
  <c r="S3002" i="4"/>
  <c r="S2592" i="4"/>
  <c r="O2338" i="4"/>
  <c r="S2121" i="4"/>
  <c r="S2080" i="4"/>
  <c r="O3823" i="4"/>
  <c r="O2497" i="4"/>
  <c r="S3735" i="4"/>
  <c r="S3861" i="4"/>
  <c r="S3449" i="4"/>
  <c r="O3435" i="4"/>
  <c r="S3087" i="4"/>
  <c r="S2699" i="4"/>
  <c r="S2547" i="4"/>
  <c r="O2568" i="4"/>
  <c r="T2568" i="4" s="1"/>
  <c r="O1197" i="4"/>
  <c r="S846" i="4"/>
  <c r="O660" i="4"/>
  <c r="S590" i="4"/>
  <c r="O1024" i="4"/>
  <c r="T1024" i="4" s="1"/>
  <c r="S436" i="4"/>
  <c r="S2362" i="4"/>
  <c r="O1695" i="4"/>
  <c r="S1242" i="4"/>
  <c r="O1222" i="4"/>
  <c r="S1146" i="4"/>
  <c r="O970" i="4"/>
  <c r="S946" i="4"/>
  <c r="S562" i="4"/>
  <c r="S597" i="4"/>
  <c r="O3373" i="4"/>
  <c r="O3155" i="4"/>
  <c r="S2652" i="4"/>
  <c r="S2554" i="4"/>
  <c r="O1061" i="4"/>
  <c r="S1400" i="4"/>
  <c r="S1376" i="4"/>
  <c r="O394" i="4"/>
  <c r="O391" i="4"/>
  <c r="O3807" i="4"/>
  <c r="S3766" i="4"/>
  <c r="T3766" i="4" s="1"/>
  <c r="O3469" i="4"/>
  <c r="T3469" i="4" s="1"/>
  <c r="O3182" i="4"/>
  <c r="O2588" i="4"/>
  <c r="S2298" i="4"/>
  <c r="S1456" i="4"/>
  <c r="O1431" i="4"/>
  <c r="S1155" i="4"/>
  <c r="T1155" i="4" s="1"/>
  <c r="O1389" i="4"/>
  <c r="O924" i="4"/>
  <c r="O788" i="4"/>
  <c r="S4190" i="4"/>
  <c r="O3512" i="4"/>
  <c r="T3512" i="4" s="1"/>
  <c r="S3852" i="4"/>
  <c r="O3491" i="4"/>
  <c r="S3123" i="4"/>
  <c r="O2779" i="4"/>
  <c r="O2600" i="4"/>
  <c r="O2244" i="4"/>
  <c r="S2167" i="4"/>
  <c r="O4840" i="4"/>
  <c r="S4721" i="4"/>
  <c r="S4152" i="4"/>
  <c r="O3486" i="4"/>
  <c r="S4065" i="4"/>
  <c r="O3176" i="4"/>
  <c r="O2677" i="4"/>
  <c r="S1917" i="4"/>
  <c r="O711" i="4"/>
  <c r="S3391" i="4"/>
  <c r="O2393" i="4"/>
  <c r="T2393" i="4" s="1"/>
  <c r="O2069" i="4"/>
  <c r="S3760" i="4"/>
  <c r="S3453" i="4"/>
  <c r="O3178" i="4"/>
  <c r="O2584" i="4"/>
  <c r="S2261" i="4"/>
  <c r="O1623" i="4"/>
  <c r="O1537" i="4"/>
  <c r="O1496" i="4"/>
  <c r="S806" i="4"/>
  <c r="O186" i="4"/>
  <c r="O410" i="4"/>
  <c r="S4217" i="4"/>
  <c r="S4130" i="4"/>
  <c r="O2555" i="4"/>
  <c r="O2572" i="4"/>
  <c r="S2249" i="4"/>
  <c r="O2322" i="4"/>
  <c r="O1447" i="4"/>
  <c r="O1476" i="4"/>
  <c r="O1400" i="4"/>
  <c r="O114" i="4"/>
  <c r="O287" i="4"/>
  <c r="T287" i="4" s="1"/>
  <c r="S4728" i="4"/>
  <c r="O3996" i="4"/>
  <c r="S767" i="4"/>
  <c r="S804" i="4"/>
  <c r="O142" i="4"/>
  <c r="O2532" i="4"/>
  <c r="S2185" i="4"/>
  <c r="S3959" i="4"/>
  <c r="O30" i="4"/>
  <c r="S162" i="4"/>
  <c r="O4826" i="4"/>
  <c r="O4565" i="4"/>
  <c r="O1636" i="4"/>
  <c r="T1636" i="4" s="1"/>
  <c r="S1556" i="4"/>
  <c r="S1573" i="4"/>
  <c r="S1238" i="4"/>
  <c r="O3707" i="4"/>
  <c r="O2829" i="4"/>
  <c r="T2829" i="4" s="1"/>
  <c r="S2900" i="4"/>
  <c r="S1876" i="4"/>
  <c r="O1455" i="4"/>
  <c r="O1005" i="4"/>
  <c r="O1000" i="4"/>
  <c r="S3942" i="4"/>
  <c r="O2826" i="4"/>
  <c r="O2374" i="4"/>
  <c r="T2374" i="4" s="1"/>
  <c r="O2138" i="4"/>
  <c r="S1734" i="4"/>
  <c r="O1396" i="4"/>
  <c r="S443" i="4"/>
  <c r="O395" i="4"/>
  <c r="S1354" i="4"/>
  <c r="S1561" i="4"/>
  <c r="S495" i="4"/>
  <c r="O536" i="4"/>
  <c r="S1569" i="4"/>
  <c r="O4760" i="4"/>
  <c r="S4205" i="4"/>
  <c r="O4126" i="4"/>
  <c r="S4114" i="4"/>
  <c r="S3811" i="4"/>
  <c r="O3481" i="4"/>
  <c r="O1581" i="4"/>
  <c r="O1452" i="4"/>
  <c r="O1664" i="4"/>
  <c r="O693" i="4"/>
  <c r="S474" i="4"/>
  <c r="S777" i="4"/>
  <c r="O814" i="4"/>
  <c r="T814" i="4" s="1"/>
  <c r="S241" i="4"/>
  <c r="O272" i="4"/>
  <c r="S33" i="4"/>
  <c r="O4592" i="4"/>
  <c r="O4498" i="4"/>
  <c r="S1854" i="4"/>
  <c r="O1740" i="4"/>
  <c r="S1804" i="4"/>
  <c r="O1346" i="4"/>
  <c r="O1291" i="4"/>
  <c r="O1304" i="4"/>
  <c r="S549" i="4"/>
  <c r="S346" i="4"/>
  <c r="O736" i="4"/>
  <c r="S724" i="4"/>
  <c r="O105" i="4"/>
  <c r="S3898" i="4"/>
  <c r="O3619" i="4"/>
  <c r="O3222" i="4"/>
  <c r="O2952" i="4"/>
  <c r="O2443" i="4"/>
  <c r="O2074" i="4"/>
  <c r="O1704" i="4"/>
  <c r="S1135" i="4"/>
  <c r="O986" i="4"/>
  <c r="S868" i="4"/>
  <c r="S52" i="4"/>
  <c r="O3934" i="4"/>
  <c r="O3710" i="4"/>
  <c r="O3525" i="4"/>
  <c r="O3215" i="4"/>
  <c r="O3216" i="4"/>
  <c r="S2842" i="4"/>
  <c r="S2974" i="4"/>
  <c r="S3428" i="4"/>
  <c r="O1674" i="4"/>
  <c r="S4014" i="4"/>
  <c r="S3757" i="4"/>
  <c r="O3887" i="4"/>
  <c r="T3887" i="4" s="1"/>
  <c r="O501" i="4"/>
  <c r="O2442" i="4"/>
  <c r="S1949" i="4"/>
  <c r="O1919" i="4"/>
  <c r="O3102" i="4"/>
  <c r="S752" i="4"/>
  <c r="S2454" i="4"/>
  <c r="S2577" i="4"/>
  <c r="O3637" i="4"/>
  <c r="O3022" i="4"/>
  <c r="O2222" i="4"/>
  <c r="S1837" i="4"/>
  <c r="O2530" i="4"/>
  <c r="S4853" i="4"/>
  <c r="S2970" i="4"/>
  <c r="S2827" i="4"/>
  <c r="S760" i="4"/>
  <c r="O2645" i="4"/>
  <c r="O4906" i="4"/>
  <c r="S2095" i="4"/>
  <c r="O4849" i="4"/>
  <c r="S1866" i="4"/>
  <c r="S3669" i="4"/>
  <c r="O2091" i="4"/>
  <c r="S4423" i="4"/>
  <c r="S272" i="4"/>
  <c r="O3632" i="4"/>
  <c r="O3657" i="4"/>
  <c r="S1243" i="4"/>
  <c r="S3181" i="4"/>
  <c r="S747" i="4"/>
  <c r="S2313" i="4"/>
  <c r="O1466" i="4"/>
  <c r="O2198" i="4"/>
  <c r="T2198" i="4" s="1"/>
  <c r="O3786" i="4"/>
  <c r="S3423" i="4"/>
  <c r="O4585" i="4"/>
  <c r="O4559" i="4"/>
  <c r="O3951" i="4"/>
  <c r="O2254" i="4"/>
  <c r="S4606" i="4"/>
  <c r="S4140" i="4"/>
  <c r="S4521" i="4"/>
  <c r="S3066" i="4"/>
  <c r="S1710" i="4"/>
  <c r="O2881" i="4"/>
  <c r="S4894" i="4"/>
  <c r="T4894" i="4" s="1"/>
  <c r="S4105" i="4"/>
  <c r="O3218" i="4"/>
  <c r="T3218" i="4" s="1"/>
  <c r="O1582" i="4"/>
  <c r="S234" i="4"/>
  <c r="S4451" i="4"/>
  <c r="S2125" i="4"/>
  <c r="S1534" i="4"/>
  <c r="S3479" i="4"/>
  <c r="S2909" i="4"/>
  <c r="S2847" i="4"/>
  <c r="S4295" i="4"/>
  <c r="S3396" i="4"/>
  <c r="O2238" i="4"/>
  <c r="O1095" i="4"/>
  <c r="S413" i="4"/>
  <c r="S3911" i="4"/>
  <c r="S2573" i="4"/>
  <c r="O791" i="4"/>
  <c r="S591" i="4"/>
  <c r="O4277" i="4"/>
  <c r="S3822" i="4"/>
  <c r="O3082" i="4"/>
  <c r="S2693" i="4"/>
  <c r="T2693" i="4" s="1"/>
  <c r="S4089" i="4"/>
  <c r="T4089" i="4" s="1"/>
  <c r="S3209" i="4"/>
  <c r="O2301" i="4"/>
  <c r="O1199" i="4"/>
  <c r="S4651" i="4"/>
  <c r="S2997" i="4"/>
  <c r="S1510" i="4"/>
  <c r="S4383" i="4"/>
  <c r="O2769" i="4"/>
  <c r="O4343" i="4"/>
  <c r="S3870" i="4"/>
  <c r="S3758" i="4"/>
  <c r="O3574" i="4"/>
  <c r="O3281" i="4"/>
  <c r="O3280" i="4"/>
  <c r="O3173" i="4"/>
  <c r="S2325" i="4"/>
  <c r="O1151" i="4"/>
  <c r="O637" i="4"/>
  <c r="S4262" i="4"/>
  <c r="O3062" i="4"/>
  <c r="O1818" i="4"/>
  <c r="S3575" i="4"/>
  <c r="S4447" i="4"/>
  <c r="S4364" i="4"/>
  <c r="S1008" i="4"/>
  <c r="O825" i="4"/>
  <c r="S793" i="4"/>
  <c r="S428" i="4"/>
  <c r="O436" i="4"/>
  <c r="O182" i="4"/>
  <c r="O4219" i="4"/>
  <c r="S3166" i="4"/>
  <c r="S2262" i="4"/>
  <c r="O1135" i="4"/>
  <c r="T1135" i="4" s="1"/>
  <c r="S485" i="4"/>
  <c r="S3511" i="4"/>
  <c r="S2713" i="4"/>
  <c r="O1629" i="4"/>
  <c r="T1629" i="4" s="1"/>
  <c r="O2961" i="4"/>
  <c r="O4761" i="4"/>
  <c r="S4585" i="4"/>
  <c r="O1619" i="4"/>
  <c r="S1068" i="4"/>
  <c r="S904" i="4"/>
  <c r="T904" i="4" s="1"/>
  <c r="S284" i="4"/>
  <c r="O4743" i="4"/>
  <c r="T4743" i="4" s="1"/>
  <c r="S4198" i="4"/>
  <c r="O2761" i="4"/>
  <c r="S188" i="4"/>
  <c r="T188" i="4" s="1"/>
  <c r="O668" i="4"/>
  <c r="O4612" i="4"/>
  <c r="O4315" i="4"/>
  <c r="S1911" i="4"/>
  <c r="S2081" i="4"/>
  <c r="S1209" i="4"/>
  <c r="S991" i="4"/>
  <c r="S1164" i="4"/>
  <c r="T1164" i="4" s="1"/>
  <c r="S781" i="4"/>
  <c r="O816" i="4"/>
  <c r="O3721" i="4"/>
  <c r="S4774" i="4"/>
  <c r="S4739" i="4"/>
  <c r="O4203" i="4"/>
  <c r="S3460" i="4"/>
  <c r="O2655" i="4"/>
  <c r="S720" i="4"/>
  <c r="O4528" i="4"/>
  <c r="S3565" i="4"/>
  <c r="S2643" i="4"/>
  <c r="S1578" i="4"/>
  <c r="T1578" i="4" s="1"/>
  <c r="S829" i="4"/>
  <c r="O4222" i="4"/>
  <c r="S2781" i="4"/>
  <c r="T2781" i="4" s="1"/>
  <c r="S1606" i="4"/>
  <c r="S3328" i="4"/>
  <c r="O4399" i="4"/>
  <c r="T4399" i="4" s="1"/>
  <c r="O2295" i="4"/>
  <c r="O1984" i="4"/>
  <c r="S2077" i="4"/>
  <c r="S1207" i="4"/>
  <c r="S987" i="4"/>
  <c r="S807" i="4"/>
  <c r="S621" i="4"/>
  <c r="S1088" i="4"/>
  <c r="T1088" i="4" s="1"/>
  <c r="S645" i="4"/>
  <c r="S4731" i="4"/>
  <c r="O3640" i="4"/>
  <c r="S2962" i="4"/>
  <c r="S1877" i="4"/>
  <c r="S615" i="4"/>
  <c r="S3280" i="4"/>
  <c r="O1525" i="4"/>
  <c r="S4885" i="4"/>
  <c r="O4572" i="4"/>
  <c r="O4174" i="4"/>
  <c r="S4225" i="4"/>
  <c r="S2504" i="4"/>
  <c r="O1654" i="4"/>
  <c r="O1511" i="4"/>
  <c r="S3818" i="4"/>
  <c r="S2617" i="4"/>
  <c r="O1485" i="4"/>
  <c r="O4254" i="4"/>
  <c r="T4254" i="4" s="1"/>
  <c r="S1742" i="4"/>
  <c r="S3567" i="4"/>
  <c r="O3035" i="4"/>
  <c r="O2522" i="4"/>
  <c r="O2718" i="4"/>
  <c r="O1679" i="4"/>
  <c r="O631" i="4"/>
  <c r="O3233" i="4"/>
  <c r="O245" i="4"/>
  <c r="O4731" i="4"/>
  <c r="O4536" i="4"/>
  <c r="S4311" i="4"/>
  <c r="S3841" i="4"/>
  <c r="O3213" i="4"/>
  <c r="O3214" i="4"/>
  <c r="S2840" i="4"/>
  <c r="O2954" i="4"/>
  <c r="O1941" i="4"/>
  <c r="O1868" i="4"/>
  <c r="O1748" i="4"/>
  <c r="S1825" i="4"/>
  <c r="O2605" i="4"/>
  <c r="S1842" i="4"/>
  <c r="S1063" i="4"/>
  <c r="S3632" i="4"/>
  <c r="S1454" i="4"/>
  <c r="O3648" i="4"/>
  <c r="S4879" i="4"/>
  <c r="S4337" i="4"/>
  <c r="S4284" i="4"/>
  <c r="O3577" i="4"/>
  <c r="S3462" i="4"/>
  <c r="O3211" i="4"/>
  <c r="O3212" i="4"/>
  <c r="S2838" i="4"/>
  <c r="S2950" i="4"/>
  <c r="O2447" i="4"/>
  <c r="O2738" i="4"/>
  <c r="S561" i="4"/>
  <c r="O4057" i="4"/>
  <c r="S1486" i="4"/>
  <c r="S787" i="4"/>
  <c r="O4724" i="4"/>
  <c r="S4600" i="4"/>
  <c r="S4048" i="4"/>
  <c r="O3875" i="4"/>
  <c r="O3643" i="4"/>
  <c r="S3310" i="4"/>
  <c r="S3282" i="4"/>
  <c r="S2854" i="4"/>
  <c r="S2927" i="4"/>
  <c r="O2691" i="4"/>
  <c r="S1412" i="4"/>
  <c r="O740" i="4"/>
  <c r="T740" i="4" s="1"/>
  <c r="S4865" i="4"/>
  <c r="S3192" i="4"/>
  <c r="S2785" i="4"/>
  <c r="O1953" i="4"/>
  <c r="S4741" i="4"/>
  <c r="S1425" i="4"/>
  <c r="S2938" i="4"/>
  <c r="O4855" i="4"/>
  <c r="O4264" i="4"/>
  <c r="S4204" i="4"/>
  <c r="O4078" i="4"/>
  <c r="S3792" i="4"/>
  <c r="S3457" i="4"/>
  <c r="O3482" i="4"/>
  <c r="S3162" i="4"/>
  <c r="S2727" i="4"/>
  <c r="S1422" i="4"/>
  <c r="S595" i="4"/>
  <c r="S3672" i="4"/>
  <c r="O895" i="4"/>
  <c r="O4069" i="4"/>
  <c r="S4709" i="4"/>
  <c r="O3199" i="4"/>
  <c r="S3182" i="4"/>
  <c r="O2807" i="4"/>
  <c r="O2911" i="4"/>
  <c r="O2499" i="4"/>
  <c r="O2758" i="4"/>
  <c r="S2033" i="4"/>
  <c r="O1990" i="4"/>
  <c r="S3840" i="4"/>
  <c r="O2921" i="4"/>
  <c r="S3678" i="4"/>
  <c r="O3740" i="4"/>
  <c r="T3740" i="4" s="1"/>
  <c r="O3397" i="4"/>
  <c r="S3380" i="4"/>
  <c r="O3034" i="4"/>
  <c r="S3103" i="4"/>
  <c r="T3103" i="4" s="1"/>
  <c r="O2478" i="4"/>
  <c r="O2483" i="4"/>
  <c r="O1139" i="4"/>
  <c r="S778" i="4"/>
  <c r="O606" i="4"/>
  <c r="S1007" i="4"/>
  <c r="S978" i="4"/>
  <c r="T978" i="4" s="1"/>
  <c r="O337" i="4"/>
  <c r="S2267" i="4"/>
  <c r="S1632" i="4"/>
  <c r="S1218" i="4"/>
  <c r="O1791" i="4"/>
  <c r="S1105" i="4"/>
  <c r="S933" i="4"/>
  <c r="S892" i="4"/>
  <c r="O521" i="4"/>
  <c r="S536" i="4"/>
  <c r="S3277" i="4"/>
  <c r="S3064" i="4"/>
  <c r="S2628" i="4"/>
  <c r="O2347" i="4"/>
  <c r="O1981" i="4"/>
  <c r="O1205" i="4"/>
  <c r="T1205" i="4" s="1"/>
  <c r="O1288" i="4"/>
  <c r="T1288" i="4" s="1"/>
  <c r="O135" i="4"/>
  <c r="O148" i="4"/>
  <c r="S4227" i="4"/>
  <c r="O3728" i="4"/>
  <c r="O3846" i="4"/>
  <c r="S2539" i="4"/>
  <c r="S2550" i="4"/>
  <c r="O2123" i="4"/>
  <c r="O1397" i="4"/>
  <c r="O1375" i="4"/>
  <c r="O1087" i="4"/>
  <c r="O1326" i="4"/>
  <c r="S879" i="4"/>
  <c r="O710" i="4"/>
  <c r="S4154" i="4"/>
  <c r="O3488" i="4"/>
  <c r="S3443" i="4"/>
  <c r="S3419" i="4"/>
  <c r="S3072" i="4"/>
  <c r="S2645" i="4"/>
  <c r="S2566" i="4"/>
  <c r="O2164" i="4"/>
  <c r="O2104" i="4"/>
  <c r="S4673" i="4"/>
  <c r="S4553" i="4"/>
  <c r="O4059" i="4"/>
  <c r="O3406" i="4"/>
  <c r="O3644" i="4"/>
  <c r="S3507" i="4"/>
  <c r="O2541" i="4"/>
  <c r="O1685" i="4"/>
  <c r="S537" i="4"/>
  <c r="O3953" i="4"/>
  <c r="O341" i="4"/>
  <c r="S2954" i="4"/>
  <c r="O3724" i="4"/>
  <c r="O3842" i="4"/>
  <c r="O2526" i="4"/>
  <c r="S2506" i="4"/>
  <c r="S2237" i="4"/>
  <c r="S2304" i="4"/>
  <c r="S2292" i="4"/>
  <c r="O1443" i="4"/>
  <c r="O748" i="4"/>
  <c r="S137" i="4"/>
  <c r="O4742" i="4"/>
  <c r="S4127" i="4"/>
  <c r="S4098" i="4"/>
  <c r="S2489" i="4"/>
  <c r="S2494" i="4"/>
  <c r="O2214" i="4"/>
  <c r="S2273" i="4"/>
  <c r="S2132" i="4"/>
  <c r="O1414" i="4"/>
  <c r="O360" i="4"/>
  <c r="O59" i="4"/>
  <c r="T59" i="4" s="1"/>
  <c r="S249" i="4"/>
  <c r="O4679" i="4"/>
  <c r="O4097" i="4"/>
  <c r="S730" i="4"/>
  <c r="O717" i="4"/>
  <c r="O99" i="4"/>
  <c r="O2378" i="4"/>
  <c r="S2145" i="4"/>
  <c r="O3924" i="4"/>
  <c r="O535" i="4"/>
  <c r="O108" i="4"/>
  <c r="S4649" i="4"/>
  <c r="O4506" i="4"/>
  <c r="O1539" i="4"/>
  <c r="O1500" i="4"/>
  <c r="S1459" i="4"/>
  <c r="O1194" i="4"/>
  <c r="S3675" i="4"/>
  <c r="S3369" i="4"/>
  <c r="S2870" i="4"/>
  <c r="S1743" i="4"/>
  <c r="S1389" i="4"/>
  <c r="O1739" i="4"/>
  <c r="O963" i="4"/>
  <c r="O3883" i="4"/>
  <c r="O3160" i="4"/>
  <c r="T3160" i="4" s="1"/>
  <c r="S2215" i="4"/>
  <c r="S1975" i="4"/>
  <c r="S1640" i="4"/>
  <c r="O1290" i="4"/>
  <c r="O137" i="4"/>
  <c r="O150" i="4"/>
  <c r="O1297" i="4"/>
  <c r="O1424" i="4"/>
  <c r="S218" i="4"/>
  <c r="O372" i="4"/>
  <c r="T372" i="4" s="1"/>
  <c r="O2813" i="4"/>
  <c r="O4732" i="4"/>
  <c r="S4612" i="4"/>
  <c r="O4062" i="4"/>
  <c r="O4045" i="4"/>
  <c r="S3744" i="4"/>
  <c r="O3421" i="4"/>
  <c r="S1444" i="4"/>
  <c r="O1355" i="4"/>
  <c r="O1370" i="4"/>
  <c r="O597" i="4"/>
  <c r="T597" i="4" s="1"/>
  <c r="O433" i="4"/>
  <c r="T433" i="4" s="1"/>
  <c r="O738" i="4"/>
  <c r="S726" i="4"/>
  <c r="S159" i="4"/>
  <c r="O219" i="4"/>
  <c r="O473" i="4"/>
  <c r="O4883" i="4"/>
  <c r="S4789" i="4"/>
  <c r="S1803" i="4"/>
  <c r="S1692" i="4"/>
  <c r="O1761" i="4"/>
  <c r="S1287" i="4"/>
  <c r="S1257" i="4"/>
  <c r="S1213" i="4"/>
  <c r="T1213" i="4" s="1"/>
  <c r="S1052" i="4"/>
  <c r="S1009" i="4"/>
  <c r="O652" i="4"/>
  <c r="O659" i="4"/>
  <c r="S42" i="4"/>
  <c r="O4363" i="4"/>
  <c r="O3963" i="4"/>
  <c r="O3105" i="4"/>
  <c r="O2755" i="4"/>
  <c r="S2361" i="4"/>
  <c r="O1852" i="4"/>
  <c r="S1600" i="4"/>
  <c r="S974" i="4"/>
  <c r="S815" i="4"/>
  <c r="O576" i="4"/>
  <c r="S4208" i="4"/>
  <c r="S3829" i="4"/>
  <c r="S3602" i="4"/>
  <c r="S3464" i="4"/>
  <c r="O3156" i="4"/>
  <c r="O3159" i="4"/>
  <c r="S2751" i="4"/>
  <c r="O2891" i="4"/>
  <c r="S2400" i="4"/>
  <c r="S2622" i="4"/>
  <c r="S1980" i="4"/>
  <c r="O1890" i="4"/>
  <c r="O1811" i="4"/>
  <c r="S1849" i="4"/>
  <c r="S1440" i="4"/>
  <c r="T1440" i="4" s="1"/>
  <c r="O514" i="4"/>
  <c r="O63" i="4"/>
  <c r="O291" i="4"/>
  <c r="S4732" i="4"/>
  <c r="O4000" i="4"/>
  <c r="T4000" i="4" s="1"/>
  <c r="O3837" i="4"/>
  <c r="O3615" i="4"/>
  <c r="S3174" i="4"/>
  <c r="O2948" i="4"/>
  <c r="O2439" i="4"/>
  <c r="O2072" i="4"/>
  <c r="S337" i="4"/>
  <c r="O198" i="4"/>
  <c r="S301" i="4"/>
  <c r="S105" i="4"/>
  <c r="S4828" i="4"/>
  <c r="T4828" i="4" s="1"/>
  <c r="O4330" i="4"/>
  <c r="S3595" i="4"/>
  <c r="S3962" i="4"/>
  <c r="O2840" i="4"/>
  <c r="S2429" i="4"/>
  <c r="S2155" i="4"/>
  <c r="S1768" i="4"/>
  <c r="O4087" i="4"/>
  <c r="S1470" i="4"/>
  <c r="O4116" i="4"/>
  <c r="T4116" i="4" s="1"/>
  <c r="S955" i="4"/>
  <c r="S4710" i="4"/>
  <c r="S4536" i="4"/>
  <c r="O4016" i="4"/>
  <c r="O3983" i="4"/>
  <c r="S3721" i="4"/>
  <c r="O3382" i="4"/>
  <c r="S3359" i="4"/>
  <c r="O3069" i="4"/>
  <c r="S3138" i="4"/>
  <c r="O2810" i="4"/>
  <c r="S2379" i="4"/>
  <c r="O2716" i="4"/>
  <c r="S2003" i="4"/>
  <c r="O1927" i="4"/>
  <c r="O1860" i="4"/>
  <c r="O1877" i="4"/>
  <c r="S1118" i="4"/>
  <c r="S1704" i="4"/>
  <c r="O1771" i="4"/>
  <c r="S1361" i="4"/>
  <c r="S1271" i="4"/>
  <c r="S1278" i="4"/>
  <c r="S1170" i="4"/>
  <c r="O333" i="4"/>
  <c r="S686" i="4"/>
  <c r="S699" i="4"/>
  <c r="S128" i="4"/>
  <c r="O196" i="4"/>
  <c r="O451" i="4"/>
  <c r="T451" i="4" s="1"/>
  <c r="O4816" i="4"/>
  <c r="O4384" i="4"/>
  <c r="O4108" i="4"/>
  <c r="O3928" i="4"/>
  <c r="O3389" i="4"/>
  <c r="S3242" i="4"/>
  <c r="S2664" i="4"/>
  <c r="S2598" i="4"/>
  <c r="S1132" i="4"/>
  <c r="O1462" i="4"/>
  <c r="T1462" i="4" s="1"/>
  <c r="S1437" i="4"/>
  <c r="O493" i="4"/>
  <c r="S452" i="4"/>
  <c r="O320" i="4"/>
  <c r="O34" i="4"/>
  <c r="O168" i="4"/>
  <c r="T168" i="4" s="1"/>
  <c r="O4848" i="4"/>
  <c r="S4733" i="4"/>
  <c r="S4166" i="4"/>
  <c r="O3496" i="4"/>
  <c r="O3723" i="4"/>
  <c r="T3723" i="4" s="1"/>
  <c r="S2968" i="4"/>
  <c r="S2910" i="4"/>
  <c r="S1884" i="4"/>
  <c r="O1467" i="4"/>
  <c r="S1078" i="4"/>
  <c r="S1087" i="4"/>
  <c r="O928" i="4"/>
  <c r="O77" i="4"/>
  <c r="S1756" i="4"/>
  <c r="O3166" i="4"/>
  <c r="O3163" i="4"/>
  <c r="S2759" i="4"/>
  <c r="O2899" i="4"/>
  <c r="S2485" i="4"/>
  <c r="O2756" i="4"/>
  <c r="S2119" i="4"/>
  <c r="S2078" i="4"/>
  <c r="O1972" i="4"/>
  <c r="O2050" i="4"/>
  <c r="O1148" i="4"/>
  <c r="S1487" i="4"/>
  <c r="O1106" i="4"/>
  <c r="S764" i="4"/>
  <c r="S543" i="4"/>
  <c r="O923" i="4"/>
  <c r="S953" i="4"/>
  <c r="O316" i="4"/>
  <c r="T316" i="4" s="1"/>
  <c r="O387" i="4"/>
  <c r="O106" i="4"/>
  <c r="O4705" i="4"/>
  <c r="O4563" i="4"/>
  <c r="S4162" i="4"/>
  <c r="O3492" i="4"/>
  <c r="O1399" i="4"/>
  <c r="O1463" i="4"/>
  <c r="T1463" i="4" s="1"/>
  <c r="O674" i="4"/>
  <c r="S462" i="4"/>
  <c r="O830" i="4"/>
  <c r="O826" i="4"/>
  <c r="O259" i="4"/>
  <c r="S332" i="4"/>
  <c r="S1128" i="4"/>
  <c r="O1444" i="4"/>
  <c r="O1404" i="4"/>
  <c r="S453" i="4"/>
  <c r="S448" i="4"/>
  <c r="S3643" i="4"/>
  <c r="S3686" i="4"/>
  <c r="O3341" i="4"/>
  <c r="T3341" i="4" s="1"/>
  <c r="O3334" i="4"/>
  <c r="S2975" i="4"/>
  <c r="S3118" i="4"/>
  <c r="O2449" i="4"/>
  <c r="S2413" i="4"/>
  <c r="O2293" i="4"/>
  <c r="O2191" i="4"/>
  <c r="O2117" i="4"/>
  <c r="O2147" i="4"/>
  <c r="O1278" i="4"/>
  <c r="S1020" i="4"/>
  <c r="S1204" i="4"/>
  <c r="S848" i="4"/>
  <c r="O662" i="4"/>
  <c r="S605" i="4"/>
  <c r="O1028" i="4"/>
  <c r="S442" i="4"/>
  <c r="O130" i="4"/>
  <c r="S281" i="4"/>
  <c r="S50" i="4"/>
  <c r="O4799" i="4"/>
  <c r="O4306" i="4"/>
  <c r="O3562" i="4"/>
  <c r="O3915" i="4"/>
  <c r="T3915" i="4" s="1"/>
  <c r="O2820" i="4"/>
  <c r="O2366" i="4"/>
  <c r="O2132" i="4"/>
  <c r="O1806" i="4"/>
  <c r="S1239" i="4"/>
  <c r="S1384" i="4"/>
  <c r="O209" i="4"/>
  <c r="O364" i="4"/>
  <c r="S1294" i="4"/>
  <c r="O1369" i="4"/>
  <c r="O388" i="4"/>
  <c r="O273" i="4"/>
  <c r="S1611" i="4"/>
  <c r="S1443" i="4"/>
  <c r="S516" i="4"/>
  <c r="O502" i="4"/>
  <c r="S101" i="4"/>
  <c r="O4821" i="4"/>
  <c r="O4328" i="4"/>
  <c r="S3593" i="4"/>
  <c r="S3960" i="4"/>
  <c r="O2838" i="4"/>
  <c r="S2425" i="4"/>
  <c r="T2425" i="4" s="1"/>
  <c r="S2153" i="4"/>
  <c r="S1764" i="4"/>
  <c r="S1338" i="4"/>
  <c r="S1545" i="4"/>
  <c r="S333" i="4"/>
  <c r="O522" i="4"/>
  <c r="S261" i="4"/>
  <c r="S4714" i="4"/>
  <c r="O4125" i="4"/>
  <c r="O3817" i="4"/>
  <c r="S3451" i="4"/>
  <c r="O3050" i="4"/>
  <c r="O2719" i="4"/>
  <c r="O2302" i="4"/>
  <c r="T2302" i="4" s="1"/>
  <c r="O1834" i="4"/>
  <c r="S1538" i="4"/>
  <c r="O1713" i="4"/>
  <c r="S743" i="4"/>
  <c r="S56" i="4"/>
  <c r="S9" i="4"/>
  <c r="S113" i="4"/>
  <c r="T113" i="4" s="1"/>
  <c r="S1509" i="4"/>
  <c r="O1686" i="4"/>
  <c r="S2360" i="4"/>
  <c r="T2360" i="4" s="1"/>
  <c r="S2876" i="4"/>
  <c r="S3187" i="4"/>
  <c r="S3950" i="4"/>
  <c r="S3936" i="4"/>
  <c r="O4370" i="4"/>
  <c r="O4701" i="4"/>
  <c r="S700" i="4"/>
  <c r="O173" i="4"/>
  <c r="S1589" i="4"/>
  <c r="O1696" i="4"/>
  <c r="S2600" i="4"/>
  <c r="S2884" i="4"/>
  <c r="S3296" i="4"/>
  <c r="S4305" i="4"/>
  <c r="O3831" i="4"/>
  <c r="O4386" i="4"/>
  <c r="S4657" i="4"/>
  <c r="O132" i="4"/>
  <c r="O618" i="4"/>
  <c r="S1093" i="4"/>
  <c r="S1340" i="4"/>
  <c r="O550" i="4"/>
  <c r="O984" i="4"/>
  <c r="T984" i="4" s="1"/>
  <c r="S1613" i="4"/>
  <c r="O578" i="4"/>
  <c r="S1374" i="4"/>
  <c r="O1735" i="4"/>
  <c r="O1481" i="4"/>
  <c r="S2161" i="4"/>
  <c r="S2800" i="4"/>
  <c r="O3359" i="4"/>
  <c r="O3404" i="4"/>
  <c r="S4186" i="4"/>
  <c r="S4834" i="4"/>
  <c r="S255" i="4"/>
  <c r="O178" i="4"/>
  <c r="T178" i="4" s="1"/>
  <c r="S237" i="4"/>
  <c r="O944" i="4"/>
  <c r="S671" i="4"/>
  <c r="T671" i="4" s="1"/>
  <c r="O858" i="4"/>
  <c r="O1210" i="4"/>
  <c r="O1351" i="4"/>
  <c r="O1140" i="4"/>
  <c r="O1441" i="4"/>
  <c r="O1611" i="4"/>
  <c r="O1906" i="4"/>
  <c r="O2720" i="4"/>
  <c r="S2516" i="4"/>
  <c r="O2565" i="4"/>
  <c r="S3152" i="4"/>
  <c r="S3317" i="4"/>
  <c r="O3446" i="4"/>
  <c r="S3685" i="4"/>
  <c r="T3685" i="4" s="1"/>
  <c r="S589" i="4"/>
  <c r="O926" i="4"/>
  <c r="S1539" i="4"/>
  <c r="S1540" i="4"/>
  <c r="S201" i="4"/>
  <c r="S296" i="4"/>
  <c r="S1016" i="4"/>
  <c r="T1016" i="4" s="1"/>
  <c r="O805" i="4"/>
  <c r="O966" i="4"/>
  <c r="S1280" i="4"/>
  <c r="T1280" i="4" s="1"/>
  <c r="S1469" i="4"/>
  <c r="T1469" i="4" s="1"/>
  <c r="S3585" i="4"/>
  <c r="O4530" i="4"/>
  <c r="S4770" i="4"/>
  <c r="S480" i="4"/>
  <c r="S8" i="4"/>
  <c r="O351" i="4"/>
  <c r="S552" i="4"/>
  <c r="S325" i="4"/>
  <c r="S637" i="4"/>
  <c r="O1153" i="4"/>
  <c r="O1060" i="4"/>
  <c r="T1060" i="4" s="1"/>
  <c r="S1583" i="4"/>
  <c r="T1583" i="4" s="1"/>
  <c r="S1696" i="4"/>
  <c r="O1894" i="4"/>
  <c r="S2171" i="4"/>
  <c r="S2471" i="4"/>
  <c r="O2602" i="4"/>
  <c r="S2939" i="4"/>
  <c r="S3030" i="4"/>
  <c r="O3219" i="4"/>
  <c r="O1965" i="4"/>
  <c r="S852" i="4"/>
  <c r="S1333" i="4"/>
  <c r="S1639" i="4"/>
  <c r="O1495" i="4"/>
  <c r="S2147" i="4"/>
  <c r="S2812" i="4"/>
  <c r="S3303" i="4"/>
  <c r="S3961" i="4"/>
  <c r="S4222" i="4"/>
  <c r="O4892" i="4"/>
  <c r="S312" i="4"/>
  <c r="O194" i="4"/>
  <c r="T194" i="4" s="1"/>
  <c r="O255" i="4"/>
  <c r="S658" i="4"/>
  <c r="O930" i="4"/>
  <c r="S1543" i="4"/>
  <c r="S1586" i="4"/>
  <c r="S2285" i="4"/>
  <c r="S2688" i="4"/>
  <c r="O2988" i="4"/>
  <c r="S3958" i="4"/>
  <c r="S4009" i="4"/>
  <c r="O4024" i="4"/>
  <c r="O4541" i="4"/>
  <c r="S125" i="4"/>
  <c r="O161" i="4"/>
  <c r="O440" i="4"/>
  <c r="T440" i="4" s="1"/>
  <c r="S558" i="4"/>
  <c r="O396" i="4"/>
  <c r="S708" i="4"/>
  <c r="S1249" i="4"/>
  <c r="S1184" i="4"/>
  <c r="S1604" i="4"/>
  <c r="O1750" i="4"/>
  <c r="O1315" i="4"/>
  <c r="O1486" i="4"/>
  <c r="O1681" i="4"/>
  <c r="T1681" i="4" s="1"/>
  <c r="O1898" i="4"/>
  <c r="O2740" i="4"/>
  <c r="S2596" i="4"/>
  <c r="S3157" i="4"/>
  <c r="S3150" i="4"/>
  <c r="O3253" i="4"/>
  <c r="O3442" i="4"/>
  <c r="O3682" i="4"/>
  <c r="S4109" i="4"/>
  <c r="S4269" i="4"/>
  <c r="O4617" i="4"/>
  <c r="T4617" i="4" s="1"/>
  <c r="S883" i="4"/>
  <c r="O220" i="4"/>
  <c r="O2845" i="4"/>
  <c r="O1435" i="4"/>
  <c r="O1944" i="4"/>
  <c r="S2611" i="4"/>
  <c r="S3170" i="4"/>
  <c r="S3939" i="4"/>
  <c r="S4142" i="4"/>
  <c r="S4751" i="4"/>
  <c r="O154" i="4"/>
  <c r="O61" i="4"/>
  <c r="O146" i="4"/>
  <c r="T146" i="4" s="1"/>
  <c r="S1658" i="4"/>
  <c r="S2195" i="4"/>
  <c r="S3056" i="4"/>
  <c r="O3580" i="4"/>
  <c r="O3504" i="4"/>
  <c r="O4300" i="4"/>
  <c r="O4904" i="4"/>
  <c r="S347" i="4"/>
  <c r="O213" i="4"/>
  <c r="O1097" i="4"/>
  <c r="S1579" i="4"/>
  <c r="S1690" i="4"/>
  <c r="S1968" i="4"/>
  <c r="O2166" i="4"/>
  <c r="O2586" i="4"/>
  <c r="S2712" i="4"/>
  <c r="O2692" i="4"/>
  <c r="T2692" i="4" s="1"/>
  <c r="S3347" i="4"/>
  <c r="S3316" i="4"/>
  <c r="O3806" i="4"/>
  <c r="S4219" i="4"/>
  <c r="S152" i="4"/>
  <c r="O642" i="4"/>
  <c r="S1615" i="4"/>
  <c r="O1505" i="4"/>
  <c r="S2197" i="4"/>
  <c r="O3264" i="4"/>
  <c r="O3863" i="4"/>
  <c r="S3763" i="4"/>
  <c r="S280" i="4"/>
  <c r="O403" i="4"/>
  <c r="T403" i="4" s="1"/>
  <c r="S961" i="4"/>
  <c r="O749" i="4"/>
  <c r="O1349" i="4"/>
  <c r="T1349" i="4" s="1"/>
  <c r="O1254" i="4"/>
  <c r="T1254" i="4" s="1"/>
  <c r="O2048" i="4"/>
  <c r="T2048" i="4" s="1"/>
  <c r="O2314" i="4"/>
  <c r="S4290" i="4"/>
  <c r="O4876" i="4"/>
  <c r="T4876" i="4" s="1"/>
  <c r="O14" i="4"/>
  <c r="O107" i="4"/>
  <c r="S986" i="4"/>
  <c r="S822" i="4"/>
  <c r="S551" i="4"/>
  <c r="O1230" i="4"/>
  <c r="T1230" i="4" s="1"/>
  <c r="S2175" i="4"/>
  <c r="O3714" i="4"/>
  <c r="O3931" i="4"/>
  <c r="S4547" i="4"/>
  <c r="S444" i="4"/>
  <c r="O187" i="4"/>
  <c r="O1007" i="4"/>
  <c r="O370" i="4"/>
  <c r="S1672" i="4"/>
  <c r="S1878" i="4"/>
  <c r="O3290" i="4"/>
  <c r="S290" i="4"/>
  <c r="S1623" i="4"/>
  <c r="O2351" i="4"/>
  <c r="S2804" i="4"/>
  <c r="O3881" i="4"/>
  <c r="O1373" i="4"/>
  <c r="O2003" i="4"/>
  <c r="O4568" i="4"/>
  <c r="S41" i="4"/>
  <c r="S3487" i="4"/>
  <c r="S2684" i="4"/>
  <c r="S274" i="4"/>
  <c r="S566" i="4"/>
  <c r="T566" i="4" s="1"/>
  <c r="S4749" i="4"/>
  <c r="S129" i="4"/>
  <c r="T129" i="4" s="1"/>
  <c r="O302" i="4"/>
  <c r="O1974" i="4"/>
  <c r="S1999" i="4"/>
  <c r="S2790" i="4"/>
  <c r="S3965" i="4"/>
  <c r="S4583" i="4"/>
  <c r="O239" i="4"/>
  <c r="S1942" i="4"/>
  <c r="S2088" i="4"/>
  <c r="O2470" i="4"/>
  <c r="O3610" i="4"/>
  <c r="O4663" i="4"/>
  <c r="O4443" i="4"/>
  <c r="O2041" i="4"/>
  <c r="O3652" i="4"/>
  <c r="S3932" i="4"/>
  <c r="S4766" i="4"/>
  <c r="S1915" i="4"/>
  <c r="S2976" i="4"/>
  <c r="O3220" i="4"/>
  <c r="S3808" i="4"/>
  <c r="S464" i="4"/>
  <c r="S1812" i="4"/>
  <c r="S1124" i="4"/>
  <c r="O1909" i="4"/>
  <c r="S2483" i="4"/>
  <c r="S3617" i="4"/>
  <c r="O4244" i="4"/>
  <c r="T4244" i="4" s="1"/>
  <c r="S491" i="4"/>
  <c r="S1350" i="4"/>
  <c r="S2173" i="4"/>
  <c r="O2848" i="4"/>
  <c r="O1022" i="4"/>
  <c r="O658" i="4"/>
  <c r="O1195" i="4"/>
  <c r="O1276" i="4"/>
  <c r="O136" i="4"/>
  <c r="O698" i="4"/>
  <c r="S1178" i="4"/>
  <c r="O1287" i="4"/>
  <c r="S2851" i="4"/>
  <c r="S3178" i="4"/>
  <c r="S3571" i="4"/>
  <c r="S4120" i="4"/>
  <c r="S4260" i="4"/>
  <c r="S2480" i="4"/>
  <c r="S2722" i="4"/>
  <c r="O2924" i="4"/>
  <c r="O4911" i="4"/>
  <c r="S164" i="4"/>
  <c r="O517" i="4"/>
  <c r="S2923" i="4"/>
  <c r="S3214" i="4"/>
  <c r="S3590" i="4"/>
  <c r="O3923" i="4"/>
  <c r="O4625" i="4"/>
  <c r="S3535" i="4"/>
  <c r="S1478" i="4"/>
  <c r="O3006" i="4"/>
  <c r="S378" i="4"/>
  <c r="O2309" i="4"/>
  <c r="S2979" i="4"/>
  <c r="T2979" i="4" s="1"/>
  <c r="S3422" i="4"/>
  <c r="O3718" i="4"/>
  <c r="O4281" i="4"/>
  <c r="O4725" i="4"/>
  <c r="S2737" i="4"/>
  <c r="O2436" i="4"/>
  <c r="S2730" i="4"/>
  <c r="O2938" i="4"/>
  <c r="S3314" i="4"/>
  <c r="S3880" i="4"/>
  <c r="S4677" i="4"/>
  <c r="T4677" i="4" s="1"/>
  <c r="O88" i="4"/>
  <c r="O815" i="4"/>
  <c r="S2368" i="4"/>
  <c r="T2368" i="4" s="1"/>
  <c r="O1531" i="4"/>
  <c r="O1648" i="4"/>
  <c r="S2990" i="4"/>
  <c r="O3296" i="4"/>
  <c r="S4348" i="4"/>
  <c r="O4484" i="4"/>
  <c r="S1962" i="4"/>
  <c r="S2107" i="4"/>
  <c r="S2297" i="4"/>
  <c r="S1817" i="4"/>
  <c r="S3256" i="4"/>
  <c r="O2786" i="4"/>
  <c r="O1149" i="4"/>
  <c r="O2228" i="4"/>
  <c r="O4242" i="4"/>
  <c r="S4580" i="4"/>
  <c r="O2977" i="4"/>
  <c r="O1538" i="4"/>
  <c r="S3119" i="4"/>
  <c r="O425" i="4"/>
  <c r="S380" i="4"/>
  <c r="S1317" i="4"/>
  <c r="O1777" i="4"/>
  <c r="S1836" i="4"/>
  <c r="O1482" i="4"/>
  <c r="O2749" i="4"/>
  <c r="S445" i="4"/>
  <c r="S2381" i="4"/>
  <c r="O4047" i="4"/>
  <c r="S2301" i="4"/>
  <c r="S3875" i="4"/>
  <c r="O4283" i="4"/>
  <c r="T4283" i="4" s="1"/>
  <c r="O584" i="4"/>
  <c r="O929" i="4"/>
  <c r="S1359" i="4"/>
  <c r="O2460" i="4"/>
  <c r="S4534" i="4"/>
  <c r="S3515" i="4"/>
  <c r="S3564" i="4"/>
  <c r="O52" i="4"/>
  <c r="O827" i="4"/>
  <c r="T827" i="4" s="1"/>
  <c r="O4027" i="4"/>
  <c r="S635" i="4"/>
  <c r="O2061" i="4"/>
  <c r="O4881" i="4"/>
  <c r="S2151" i="4"/>
  <c r="O4077" i="4"/>
  <c r="O284" i="4"/>
  <c r="S936" i="4"/>
  <c r="S768" i="4"/>
  <c r="O4720" i="4"/>
  <c r="O1773" i="4"/>
  <c r="O4033" i="4"/>
  <c r="O860" i="4"/>
  <c r="S2914" i="4"/>
  <c r="S3340" i="4"/>
  <c r="T3340" i="4" s="1"/>
  <c r="S3717" i="4"/>
  <c r="S4384" i="4"/>
  <c r="S3503" i="4"/>
  <c r="O2621" i="4"/>
  <c r="O708" i="4"/>
  <c r="O2487" i="4"/>
  <c r="O4659" i="4"/>
  <c r="O3967" i="4"/>
  <c r="O2773" i="4"/>
  <c r="O1682" i="4"/>
  <c r="S4537" i="4"/>
  <c r="O2078" i="4"/>
  <c r="O4117" i="4"/>
  <c r="T4117" i="4" s="1"/>
  <c r="S4055" i="4"/>
  <c r="O437" i="4"/>
  <c r="T437" i="4" s="1"/>
  <c r="S3248" i="4"/>
  <c r="S1099" i="4"/>
  <c r="S3823" i="4"/>
  <c r="S2192" i="4"/>
  <c r="S2328" i="4"/>
  <c r="O2878" i="4"/>
  <c r="O2046" i="4"/>
  <c r="T2046" i="4" s="1"/>
  <c r="S3653" i="4"/>
  <c r="T3653" i="4" s="1"/>
  <c r="O2633" i="4"/>
  <c r="O441" i="4"/>
  <c r="O2054" i="4"/>
  <c r="O2192" i="4"/>
  <c r="S2811" i="4"/>
  <c r="O2855" i="4"/>
  <c r="S1323" i="4"/>
  <c r="S288" i="4"/>
  <c r="S773" i="4"/>
  <c r="O1410" i="4"/>
  <c r="O2218" i="4"/>
  <c r="S4112" i="4"/>
  <c r="O4523" i="4"/>
  <c r="S1826" i="4"/>
  <c r="O4651" i="4"/>
  <c r="S4910" i="4"/>
  <c r="O809" i="4"/>
  <c r="O828" i="4"/>
  <c r="S1872" i="4"/>
  <c r="O3789" i="4"/>
  <c r="S1899" i="4"/>
  <c r="T4334" i="4"/>
  <c r="O140" i="4"/>
  <c r="O119" i="4"/>
  <c r="O189" i="4"/>
  <c r="S1563" i="4"/>
  <c r="O1718" i="4"/>
  <c r="T1718" i="4" s="1"/>
  <c r="S2560" i="4"/>
  <c r="S2906" i="4"/>
  <c r="O3172" i="4"/>
  <c r="S4325" i="4"/>
  <c r="S4010" i="4"/>
  <c r="O4448" i="4"/>
  <c r="O4842" i="4"/>
  <c r="O81" i="4"/>
  <c r="O201" i="4"/>
  <c r="O953" i="4"/>
  <c r="S1857" i="4"/>
  <c r="S2853" i="4"/>
  <c r="S3009" i="4"/>
  <c r="S2698" i="4"/>
  <c r="S3877" i="4"/>
  <c r="S3996" i="4"/>
  <c r="O4470" i="4"/>
  <c r="T4470" i="4" s="1"/>
  <c r="S4847" i="4"/>
  <c r="O271" i="4"/>
  <c r="S695" i="4"/>
  <c r="S1258" i="4"/>
  <c r="O1417" i="4"/>
  <c r="O574" i="4"/>
  <c r="O1282" i="4"/>
  <c r="O1729" i="4"/>
  <c r="S870" i="4"/>
  <c r="S1451" i="4"/>
  <c r="O938" i="4"/>
  <c r="O1507" i="4"/>
  <c r="S2199" i="4"/>
  <c r="S2985" i="4"/>
  <c r="O3596" i="4"/>
  <c r="T3596" i="4" s="1"/>
  <c r="O3484" i="4"/>
  <c r="S4240" i="4"/>
  <c r="O4908" i="4"/>
  <c r="T4908" i="4" s="1"/>
  <c r="O295" i="4"/>
  <c r="O215" i="4"/>
  <c r="S278" i="4"/>
  <c r="S982" i="4"/>
  <c r="O762" i="4"/>
  <c r="T762" i="4" s="1"/>
  <c r="O947" i="4"/>
  <c r="T947" i="4" s="1"/>
  <c r="O1302" i="4"/>
  <c r="S1424" i="4"/>
  <c r="O1196" i="4"/>
  <c r="O1492" i="4"/>
  <c r="S1708" i="4"/>
  <c r="O1949" i="4"/>
  <c r="O2744" i="4"/>
  <c r="O2389" i="4"/>
  <c r="O2709" i="4"/>
  <c r="O2821" i="4"/>
  <c r="O3383" i="4"/>
  <c r="O3700" i="4"/>
  <c r="O3785" i="4"/>
  <c r="S692" i="4"/>
  <c r="O165" i="4"/>
  <c r="S1565" i="4"/>
  <c r="O1688" i="4"/>
  <c r="S246" i="4"/>
  <c r="S329" i="4"/>
  <c r="S1045" i="4"/>
  <c r="S890" i="4"/>
  <c r="S1042" i="4"/>
  <c r="S1329" i="4"/>
  <c r="T1329" i="4" s="1"/>
  <c r="S1497" i="4"/>
  <c r="T1497" i="4" s="1"/>
  <c r="S3743" i="4"/>
  <c r="O4010" i="4"/>
  <c r="O4810" i="4"/>
  <c r="S39" i="4"/>
  <c r="S96" i="4"/>
  <c r="O434" i="4"/>
  <c r="S578" i="4"/>
  <c r="S382" i="4"/>
  <c r="T382" i="4" s="1"/>
  <c r="O699" i="4"/>
  <c r="O1214" i="4"/>
  <c r="T1214" i="4" s="1"/>
  <c r="O1128" i="4"/>
  <c r="S1666" i="4"/>
  <c r="O1742" i="4"/>
  <c r="O1988" i="4"/>
  <c r="O2256" i="4"/>
  <c r="O2566" i="4"/>
  <c r="O2659" i="4"/>
  <c r="O3000" i="4"/>
  <c r="T3000" i="4" s="1"/>
  <c r="O3141" i="4"/>
  <c r="O3279" i="4"/>
  <c r="O2143" i="4"/>
  <c r="O908" i="4"/>
  <c r="O1408" i="4"/>
  <c r="O1751" i="4"/>
  <c r="T1751" i="4" s="1"/>
  <c r="S1648" i="4"/>
  <c r="S2187" i="4"/>
  <c r="O3027" i="4"/>
  <c r="O3387" i="4"/>
  <c r="O3452" i="4"/>
  <c r="O4292" i="4"/>
  <c r="S4647" i="4"/>
  <c r="S388" i="4"/>
  <c r="S242" i="4"/>
  <c r="S292" i="4"/>
  <c r="S698" i="4"/>
  <c r="O169" i="4"/>
  <c r="S1587" i="4"/>
  <c r="O1694" i="4"/>
  <c r="S2418" i="4"/>
  <c r="S2882" i="4"/>
  <c r="S3193" i="4"/>
  <c r="S4303" i="4"/>
  <c r="O3829" i="4"/>
  <c r="S4119" i="4"/>
  <c r="S4655" i="4"/>
  <c r="O170" i="4"/>
  <c r="S252" i="4"/>
  <c r="O519" i="4"/>
  <c r="T519" i="4" s="1"/>
  <c r="S599" i="4"/>
  <c r="S460" i="4"/>
  <c r="S770" i="4"/>
  <c r="O1322" i="4"/>
  <c r="S1234" i="4"/>
  <c r="O1680" i="4"/>
  <c r="O1858" i="4"/>
  <c r="S1369" i="4"/>
  <c r="O1535" i="4"/>
  <c r="O1772" i="4"/>
  <c r="O1943" i="4"/>
  <c r="T1943" i="4" s="1"/>
  <c r="O2469" i="4"/>
  <c r="S2439" i="4"/>
  <c r="O2705" i="4"/>
  <c r="O2819" i="4"/>
  <c r="S3315" i="4"/>
  <c r="T3315" i="4" s="1"/>
  <c r="S3577" i="4"/>
  <c r="O3783" i="4"/>
  <c r="S4233" i="4"/>
  <c r="O4339" i="4"/>
  <c r="T4339" i="4" s="1"/>
  <c r="O4656" i="4"/>
  <c r="S2765" i="4"/>
  <c r="O144" i="4"/>
  <c r="S3232" i="4"/>
  <c r="O1473" i="4"/>
  <c r="O2126" i="4"/>
  <c r="O2743" i="4"/>
  <c r="S3269" i="4"/>
  <c r="S3971" i="4"/>
  <c r="S4178" i="4"/>
  <c r="S4785" i="4"/>
  <c r="S251" i="4"/>
  <c r="T251" i="4" s="1"/>
  <c r="O116" i="4"/>
  <c r="S235" i="4"/>
  <c r="T235" i="4" s="1"/>
  <c r="S1770" i="4"/>
  <c r="S2359" i="4"/>
  <c r="O3129" i="4"/>
  <c r="O3650" i="4"/>
  <c r="O3534" i="4"/>
  <c r="O4332" i="4"/>
  <c r="O4683" i="4"/>
  <c r="O404" i="4"/>
  <c r="O268" i="4"/>
  <c r="S1161" i="4"/>
  <c r="S1660" i="4"/>
  <c r="O1736" i="4"/>
  <c r="S2074" i="4"/>
  <c r="O2246" i="4"/>
  <c r="S2780" i="4"/>
  <c r="S2736" i="4"/>
  <c r="O2882" i="4"/>
  <c r="O3466" i="4"/>
  <c r="S3352" i="4"/>
  <c r="O3847" i="4"/>
  <c r="O3836" i="4"/>
  <c r="O362" i="4"/>
  <c r="O1284" i="4"/>
  <c r="T1284" i="4" s="1"/>
  <c r="O936" i="4"/>
  <c r="O1804" i="4"/>
  <c r="S2531" i="4"/>
  <c r="O3531" i="4"/>
  <c r="T3531" i="4" s="1"/>
  <c r="O3909" i="4"/>
  <c r="S4002" i="4"/>
  <c r="O347" i="4"/>
  <c r="O489" i="4"/>
  <c r="S427" i="4"/>
  <c r="S850" i="4"/>
  <c r="S1418" i="4"/>
  <c r="S1442" i="4"/>
  <c r="T1442" i="4" s="1"/>
  <c r="O2159" i="4"/>
  <c r="S1572" i="4"/>
  <c r="S4549" i="4"/>
  <c r="S111" i="4"/>
  <c r="O67" i="4"/>
  <c r="S282" i="4"/>
  <c r="S1061" i="4"/>
  <c r="O925" i="4"/>
  <c r="O798" i="4"/>
  <c r="S1261" i="4"/>
  <c r="S3217" i="4"/>
  <c r="O3726" i="4"/>
  <c r="S3986" i="4"/>
  <c r="O4609" i="4"/>
  <c r="S585" i="4"/>
  <c r="T585" i="4" s="1"/>
  <c r="S825" i="4"/>
  <c r="S1098" i="4"/>
  <c r="O534" i="4"/>
  <c r="T534" i="4" s="1"/>
  <c r="S1268" i="4"/>
  <c r="O1930" i="4"/>
  <c r="S3371" i="4"/>
  <c r="O318" i="4"/>
  <c r="S1183" i="4"/>
  <c r="S2556" i="4"/>
  <c r="S2991" i="4"/>
  <c r="S1471" i="4"/>
  <c r="T1471" i="4" s="1"/>
  <c r="O1429" i="4"/>
  <c r="T1429" i="4" s="1"/>
  <c r="O2039" i="4"/>
  <c r="S4718" i="4"/>
  <c r="S291" i="4"/>
  <c r="S3696" i="4"/>
  <c r="T3696" i="4" s="1"/>
  <c r="S2878" i="4"/>
  <c r="S438" i="4"/>
  <c r="O648" i="4"/>
  <c r="S4781" i="4"/>
  <c r="S199" i="4"/>
  <c r="O1591" i="4"/>
  <c r="O2019" i="4"/>
  <c r="S2035" i="4"/>
  <c r="S2330" i="4"/>
  <c r="O4018" i="4"/>
  <c r="O4619" i="4"/>
  <c r="T4619" i="4" s="1"/>
  <c r="O286" i="4"/>
  <c r="O1997" i="4"/>
  <c r="S2142" i="4"/>
  <c r="S2535" i="4"/>
  <c r="O3712" i="4"/>
  <c r="O112" i="4"/>
  <c r="S4630" i="4"/>
  <c r="O2445" i="4"/>
  <c r="O3993" i="4"/>
  <c r="S4006" i="4"/>
  <c r="O4806" i="4"/>
  <c r="S1976" i="4"/>
  <c r="S3046" i="4"/>
  <c r="O3276" i="4"/>
  <c r="O3904" i="4"/>
  <c r="S512" i="4"/>
  <c r="S1123" i="4"/>
  <c r="S1186" i="4"/>
  <c r="S1948" i="4"/>
  <c r="O2549" i="4"/>
  <c r="S3729" i="4"/>
  <c r="O4313" i="4"/>
  <c r="S717" i="4"/>
  <c r="S1464" i="4"/>
  <c r="S2203" i="4"/>
  <c r="O3042" i="4"/>
  <c r="S1049" i="4"/>
  <c r="O712" i="4"/>
  <c r="O1281" i="4"/>
  <c r="O1321" i="4"/>
  <c r="S231" i="4"/>
  <c r="O756" i="4"/>
  <c r="S579" i="4"/>
  <c r="S1345" i="4"/>
  <c r="O2907" i="4"/>
  <c r="S3229" i="4"/>
  <c r="S3497" i="4"/>
  <c r="S481" i="4"/>
  <c r="O4322" i="4"/>
  <c r="O2540" i="4"/>
  <c r="S2746" i="4"/>
  <c r="O2989" i="4"/>
  <c r="O4529" i="4"/>
  <c r="O56" i="4"/>
  <c r="O276" i="4"/>
  <c r="S2971" i="4"/>
  <c r="S3278" i="4"/>
  <c r="O3639" i="4"/>
  <c r="S3978" i="4"/>
  <c r="O4670" i="4"/>
  <c r="S172" i="4"/>
  <c r="O1562" i="4"/>
  <c r="O3038" i="4"/>
  <c r="O222" i="4"/>
  <c r="S2435" i="4"/>
  <c r="O3059" i="4"/>
  <c r="O3595" i="4"/>
  <c r="O3747" i="4"/>
  <c r="O4356" i="4"/>
  <c r="S4836" i="4"/>
  <c r="S3021" i="4"/>
  <c r="O2490" i="4"/>
  <c r="S2754" i="4"/>
  <c r="S3020" i="4"/>
  <c r="O3349" i="4"/>
  <c r="S3944" i="4"/>
  <c r="O4726" i="4"/>
  <c r="S663" i="4"/>
  <c r="O615" i="4"/>
  <c r="T615" i="4" s="1"/>
  <c r="O2014" i="4"/>
  <c r="S1597" i="4"/>
  <c r="O1705" i="4"/>
  <c r="O3055" i="4"/>
  <c r="S3330" i="4"/>
  <c r="O4402" i="4"/>
  <c r="O4571" i="4"/>
  <c r="S2513" i="4"/>
  <c r="S2163" i="4"/>
  <c r="S2338" i="4"/>
  <c r="S2957" i="4"/>
  <c r="O2974" i="4"/>
  <c r="S2045" i="4"/>
  <c r="O1212" i="4"/>
  <c r="T1212" i="4" s="1"/>
  <c r="S2283" i="4"/>
  <c r="O4311" i="4"/>
  <c r="S4643" i="4"/>
  <c r="O2793" i="4"/>
  <c r="O1762" i="4"/>
  <c r="O3168" i="4"/>
  <c r="S617" i="4"/>
  <c r="O435" i="4"/>
  <c r="T435" i="4" s="1"/>
  <c r="S1373" i="4"/>
  <c r="S1839" i="4"/>
  <c r="O1878" i="4"/>
  <c r="O1794" i="4"/>
  <c r="O2689" i="4"/>
  <c r="O633" i="4"/>
  <c r="O2289" i="4"/>
  <c r="S4199" i="4"/>
  <c r="T4199" i="4" s="1"/>
  <c r="O2262" i="4"/>
  <c r="O4023" i="4"/>
  <c r="S4365" i="4"/>
  <c r="S620" i="4"/>
  <c r="T620" i="4" s="1"/>
  <c r="S967" i="4"/>
  <c r="S1527" i="4"/>
  <c r="S1675" i="4"/>
  <c r="S4867" i="4"/>
  <c r="S4391" i="4"/>
  <c r="S3842" i="4"/>
  <c r="O109" i="4"/>
  <c r="O870" i="4"/>
  <c r="S4107" i="4"/>
  <c r="T4107" i="4" s="1"/>
  <c r="S1582" i="4"/>
  <c r="O2372" i="4"/>
  <c r="S4642" i="4"/>
  <c r="O2139" i="4"/>
  <c r="S4215" i="4"/>
  <c r="S315" i="4"/>
  <c r="T315" i="4" s="1"/>
  <c r="O1154" i="4"/>
  <c r="O829" i="4"/>
  <c r="O4748" i="4"/>
  <c r="S1914" i="4"/>
  <c r="S3850" i="4"/>
  <c r="S1179" i="4"/>
  <c r="S2902" i="4"/>
  <c r="O3441" i="4"/>
  <c r="T3441" i="4" s="1"/>
  <c r="O3762" i="4"/>
  <c r="S4445" i="4"/>
  <c r="S3810" i="4"/>
  <c r="O2729" i="4"/>
  <c r="S861" i="4"/>
  <c r="O2695" i="4"/>
  <c r="O4779" i="4"/>
  <c r="O4044" i="4"/>
  <c r="S4618" i="4"/>
  <c r="O1839" i="4"/>
  <c r="O4662" i="4"/>
  <c r="O2305" i="4"/>
  <c r="O4093" i="4"/>
  <c r="T4093" i="4" s="1"/>
  <c r="O4196" i="4"/>
  <c r="O687" i="4"/>
  <c r="T687" i="4" s="1"/>
  <c r="S3648" i="4"/>
  <c r="S1040" i="4"/>
  <c r="S4125" i="4"/>
  <c r="O2637" i="4"/>
  <c r="O2505" i="4"/>
  <c r="O2593" i="4"/>
  <c r="O2242" i="4"/>
  <c r="S3756" i="4"/>
  <c r="O324" i="4"/>
  <c r="O700" i="4"/>
  <c r="O4025" i="4"/>
  <c r="S2949" i="4"/>
  <c r="O3408" i="4"/>
  <c r="S3923" i="4"/>
  <c r="S1391" i="4"/>
  <c r="O831" i="4"/>
  <c r="S1227" i="4"/>
  <c r="O1840" i="4"/>
  <c r="O2377" i="4"/>
  <c r="S4594" i="4"/>
  <c r="S4806" i="4"/>
  <c r="S1885" i="4"/>
  <c r="T1885" i="4" s="1"/>
  <c r="S4887" i="4"/>
  <c r="O1897" i="4"/>
  <c r="S957" i="4"/>
  <c r="S1355" i="4"/>
  <c r="S2234" i="4"/>
  <c r="S3706" i="4"/>
  <c r="S2222" i="4"/>
  <c r="T4099" i="4"/>
  <c r="O350" i="4"/>
  <c r="S247" i="4"/>
  <c r="S220" i="4"/>
  <c r="O1066" i="4"/>
  <c r="O1037" i="4"/>
  <c r="T1037" i="4" s="1"/>
  <c r="S1749" i="4"/>
  <c r="S1926" i="4"/>
  <c r="O2828" i="4"/>
  <c r="S3692" i="4"/>
  <c r="O4086" i="4"/>
  <c r="O4561" i="4"/>
  <c r="O4880" i="4"/>
  <c r="S136" i="4"/>
  <c r="O515" i="4"/>
  <c r="S1129" i="4"/>
  <c r="S1134" i="4"/>
  <c r="S1834" i="4"/>
  <c r="S2055" i="4"/>
  <c r="O2973" i="4"/>
  <c r="S3543" i="4"/>
  <c r="O4110" i="4"/>
  <c r="O4512" i="4"/>
  <c r="O4862" i="4"/>
  <c r="S662" i="4"/>
  <c r="S14" i="4"/>
  <c r="S1547" i="4"/>
  <c r="S1594" i="4"/>
  <c r="S866" i="4"/>
  <c r="S1445" i="4"/>
  <c r="S1665" i="4"/>
  <c r="T1665" i="4" s="1"/>
  <c r="O392" i="4"/>
  <c r="T392" i="4" s="1"/>
  <c r="O1659" i="4"/>
  <c r="S1092" i="4"/>
  <c r="S1776" i="4"/>
  <c r="S2363" i="4"/>
  <c r="O3153" i="4"/>
  <c r="O3658" i="4"/>
  <c r="O3508" i="4"/>
  <c r="O4336" i="4"/>
  <c r="O4685" i="4"/>
  <c r="T4685" i="4" s="1"/>
  <c r="O406" i="4"/>
  <c r="O270" i="4"/>
  <c r="S304" i="4"/>
  <c r="S1057" i="4"/>
  <c r="S818" i="4"/>
  <c r="S1050" i="4"/>
  <c r="T1050" i="4" s="1"/>
  <c r="O1366" i="4"/>
  <c r="S1479" i="4"/>
  <c r="O1323" i="4"/>
  <c r="S1548" i="4"/>
  <c r="S1838" i="4"/>
  <c r="S2009" i="4"/>
  <c r="S2565" i="4"/>
  <c r="O2515" i="4"/>
  <c r="S2820" i="4"/>
  <c r="O3002" i="4"/>
  <c r="O3480" i="4"/>
  <c r="S3505" i="4"/>
  <c r="S3704" i="4"/>
  <c r="O75" i="4"/>
  <c r="S222" i="4"/>
  <c r="O1715" i="4"/>
  <c r="S1819" i="4"/>
  <c r="O543" i="4"/>
  <c r="S434" i="4"/>
  <c r="O446" i="4"/>
  <c r="S944" i="4"/>
  <c r="S1172" i="4"/>
  <c r="S1810" i="4"/>
  <c r="O1001" i="4"/>
  <c r="O3821" i="4"/>
  <c r="S4101" i="4"/>
  <c r="S4437" i="4"/>
  <c r="S160" i="4"/>
  <c r="O155" i="4"/>
  <c r="O586" i="4"/>
  <c r="O679" i="4"/>
  <c r="O439" i="4"/>
  <c r="S809" i="4"/>
  <c r="O1316" i="4"/>
  <c r="S1228" i="4"/>
  <c r="O1763" i="4"/>
  <c r="S1820" i="4"/>
  <c r="S2138" i="4"/>
  <c r="S2432" i="4"/>
  <c r="S2784" i="4"/>
  <c r="S2716" i="4"/>
  <c r="O3076" i="4"/>
  <c r="S3225" i="4"/>
  <c r="O3331" i="4"/>
  <c r="T3331" i="4" s="1"/>
  <c r="O680" i="4"/>
  <c r="O380" i="4"/>
  <c r="O1643" i="4"/>
  <c r="S1106" i="4"/>
  <c r="S1760" i="4"/>
  <c r="O2421" i="4"/>
  <c r="O3088" i="4"/>
  <c r="O3634" i="4"/>
  <c r="O3526" i="4"/>
  <c r="O4324" i="4"/>
  <c r="S4748" i="4"/>
  <c r="O449" i="4"/>
  <c r="O327" i="4"/>
  <c r="O427" i="4"/>
  <c r="O79" i="4"/>
  <c r="S331" i="4"/>
  <c r="S1816" i="4"/>
  <c r="S1823" i="4"/>
  <c r="S2833" i="4"/>
  <c r="S3005" i="4"/>
  <c r="O2836" i="4"/>
  <c r="S4353" i="4"/>
  <c r="S3994" i="4"/>
  <c r="O4468" i="4"/>
  <c r="S4845" i="4"/>
  <c r="S295" i="4"/>
  <c r="O298" i="4"/>
  <c r="O592" i="4"/>
  <c r="O750" i="4"/>
  <c r="O486" i="4"/>
  <c r="O874" i="4"/>
  <c r="O1376" i="4"/>
  <c r="O1264" i="4"/>
  <c r="S1827" i="4"/>
  <c r="O1042" i="4"/>
  <c r="O1425" i="4"/>
  <c r="S1603" i="4"/>
  <c r="S1832" i="4"/>
  <c r="O2053" i="4"/>
  <c r="S2347" i="4"/>
  <c r="O2559" i="4"/>
  <c r="S2818" i="4"/>
  <c r="O2928" i="4"/>
  <c r="T2928" i="4" s="1"/>
  <c r="O3478" i="4"/>
  <c r="S3501" i="4"/>
  <c r="S3702" i="4"/>
  <c r="S3814" i="4"/>
  <c r="S4371" i="4"/>
  <c r="O4740" i="4"/>
  <c r="T4740" i="4" s="1"/>
  <c r="S3261" i="4"/>
  <c r="O32" i="4"/>
  <c r="S2729" i="4"/>
  <c r="O1501" i="4"/>
  <c r="T1501" i="4" s="1"/>
  <c r="S2193" i="4"/>
  <c r="O2946" i="4"/>
  <c r="S3482" i="4"/>
  <c r="O3470" i="4"/>
  <c r="S4232" i="4"/>
  <c r="O4902" i="4"/>
  <c r="O289" i="4"/>
  <c r="S207" i="4"/>
  <c r="S276" i="4"/>
  <c r="O1820" i="4"/>
  <c r="S2529" i="4"/>
  <c r="O3262" i="4"/>
  <c r="S3734" i="4"/>
  <c r="O3558" i="4"/>
  <c r="O4407" i="4"/>
  <c r="S4760" i="4"/>
  <c r="O467" i="4"/>
  <c r="S602" i="4"/>
  <c r="S1222" i="4"/>
  <c r="O1759" i="4"/>
  <c r="O1911" i="4"/>
  <c r="S2109" i="4"/>
  <c r="S2241" i="4"/>
  <c r="O2167" i="4"/>
  <c r="S2760" i="4"/>
  <c r="O2910" i="4"/>
  <c r="O3177" i="4"/>
  <c r="O3417" i="4"/>
  <c r="S3657" i="4"/>
  <c r="O3880" i="4"/>
  <c r="O528" i="4"/>
  <c r="S1372" i="4"/>
  <c r="S1090" i="4"/>
  <c r="S1772" i="4"/>
  <c r="S2648" i="4"/>
  <c r="S3092" i="4"/>
  <c r="S3966" i="4"/>
  <c r="S4032" i="4"/>
  <c r="S341" i="4"/>
  <c r="O531" i="4"/>
  <c r="S472" i="4"/>
  <c r="O899" i="4"/>
  <c r="O1799" i="4"/>
  <c r="O1579" i="4"/>
  <c r="S1406" i="4"/>
  <c r="S1663" i="4"/>
  <c r="S4717" i="4"/>
  <c r="O162" i="4"/>
  <c r="S133" i="4"/>
  <c r="O312" i="4"/>
  <c r="O407" i="4"/>
  <c r="S965" i="4"/>
  <c r="O976" i="4"/>
  <c r="T976" i="4" s="1"/>
  <c r="O1293" i="4"/>
  <c r="S3281" i="4"/>
  <c r="S3762" i="4"/>
  <c r="S4301" i="4"/>
  <c r="S4640" i="4"/>
  <c r="S676" i="4"/>
  <c r="O1398" i="4"/>
  <c r="S1219" i="4"/>
  <c r="O558" i="4"/>
  <c r="O1422" i="4"/>
  <c r="O2215" i="4"/>
  <c r="S2960" i="4"/>
  <c r="O423" i="4"/>
  <c r="S1508" i="4"/>
  <c r="O2612" i="4"/>
  <c r="S3068" i="4"/>
  <c r="S1499" i="4"/>
  <c r="S1719" i="4"/>
  <c r="O2121" i="4"/>
  <c r="S4746" i="4"/>
  <c r="O26" i="4"/>
  <c r="O3856" i="4"/>
  <c r="S2908" i="4"/>
  <c r="S420" i="4"/>
  <c r="O898" i="4"/>
  <c r="T898" i="4" s="1"/>
  <c r="O4823" i="4"/>
  <c r="S275" i="4"/>
  <c r="O1816" i="4"/>
  <c r="O2088" i="4"/>
  <c r="S2123" i="4"/>
  <c r="S2377" i="4"/>
  <c r="S4336" i="4"/>
  <c r="O4660" i="4"/>
  <c r="S317" i="4"/>
  <c r="O2037" i="4"/>
  <c r="O2236" i="4"/>
  <c r="S2412" i="4"/>
  <c r="S3854" i="4"/>
  <c r="O340" i="4"/>
  <c r="T340" i="4" s="1"/>
  <c r="O4901" i="4"/>
  <c r="S2857" i="4"/>
  <c r="S3547" i="4"/>
  <c r="O4070" i="4"/>
  <c r="T4070" i="4" s="1"/>
  <c r="O4887" i="4"/>
  <c r="S2019" i="4"/>
  <c r="O3096" i="4"/>
  <c r="O3313" i="4"/>
  <c r="T3313" i="4" s="1"/>
  <c r="S3951" i="4"/>
  <c r="O602" i="4"/>
  <c r="T602" i="4" s="1"/>
  <c r="S1189" i="4"/>
  <c r="S1248" i="4"/>
  <c r="O2005" i="4"/>
  <c r="O2422" i="4"/>
  <c r="S3860" i="4"/>
  <c r="S4359" i="4"/>
  <c r="S821" i="4"/>
  <c r="T821" i="4" s="1"/>
  <c r="S1608" i="4"/>
  <c r="S2365" i="4"/>
  <c r="O3109" i="4"/>
  <c r="S389" i="4"/>
  <c r="O790" i="4"/>
  <c r="O1328" i="4"/>
  <c r="S1380" i="4"/>
  <c r="O263" i="4"/>
  <c r="S841" i="4"/>
  <c r="S685" i="4"/>
  <c r="T685" i="4" s="1"/>
  <c r="O2336" i="4"/>
  <c r="S2995" i="4"/>
  <c r="O3286" i="4"/>
  <c r="O3578" i="4"/>
  <c r="T3578" i="4" s="1"/>
  <c r="O2561" i="4"/>
  <c r="O4346" i="4"/>
  <c r="O2710" i="4"/>
  <c r="O2808" i="4"/>
  <c r="T2808" i="4" s="1"/>
  <c r="S3055" i="4"/>
  <c r="O4608" i="4"/>
  <c r="O996" i="4"/>
  <c r="O591" i="4"/>
  <c r="O3032" i="4"/>
  <c r="S3319" i="4"/>
  <c r="O3676" i="4"/>
  <c r="S4046" i="4"/>
  <c r="T4046" i="4" s="1"/>
  <c r="O4722" i="4"/>
  <c r="O24" i="4"/>
  <c r="S1689" i="4"/>
  <c r="O3169" i="4"/>
  <c r="O326" i="4"/>
  <c r="S2580" i="4"/>
  <c r="S3104" i="4"/>
  <c r="S3207" i="4"/>
  <c r="O3797" i="4"/>
  <c r="T3797" i="4" s="1"/>
  <c r="S4394" i="4"/>
  <c r="O751" i="4"/>
  <c r="S3600" i="4"/>
  <c r="O2546" i="4"/>
  <c r="O2816" i="4"/>
  <c r="S3106" i="4"/>
  <c r="O3413" i="4"/>
  <c r="O4032" i="4"/>
  <c r="O4754" i="4"/>
  <c r="O485" i="4"/>
  <c r="O308" i="4"/>
  <c r="O2176" i="4"/>
  <c r="S1651" i="4"/>
  <c r="S1748" i="4"/>
  <c r="O2690" i="4"/>
  <c r="T2690" i="4" s="1"/>
  <c r="O3414" i="4"/>
  <c r="O4586" i="4"/>
  <c r="S4639" i="4"/>
  <c r="O1789" i="4"/>
  <c r="S1515" i="4"/>
  <c r="S2392" i="4"/>
  <c r="O2477" i="4"/>
  <c r="S3664" i="4"/>
  <c r="O2030" i="4"/>
  <c r="T2030" i="4" s="1"/>
  <c r="S1304" i="4"/>
  <c r="S2355" i="4"/>
  <c r="S4357" i="4"/>
  <c r="S4680" i="4"/>
  <c r="O3431" i="4"/>
  <c r="O1929" i="4"/>
  <c r="S3383" i="4"/>
  <c r="O785" i="4"/>
  <c r="T785" i="4" s="1"/>
  <c r="S476" i="4"/>
  <c r="O1456" i="4"/>
  <c r="O1879" i="4"/>
  <c r="S1956" i="4"/>
  <c r="S2601" i="4"/>
  <c r="O2818" i="4"/>
  <c r="O777" i="4"/>
  <c r="T777" i="4" s="1"/>
  <c r="S2242" i="4"/>
  <c r="O4267" i="4"/>
  <c r="O2394" i="4"/>
  <c r="S4027" i="4"/>
  <c r="S4396" i="4"/>
  <c r="O669" i="4"/>
  <c r="O1672" i="4"/>
  <c r="S1592" i="4"/>
  <c r="S1728" i="4"/>
  <c r="O4474" i="4"/>
  <c r="O4797" i="4"/>
  <c r="S3774" i="4"/>
  <c r="S161" i="4"/>
  <c r="O916" i="4"/>
  <c r="S4229" i="4"/>
  <c r="O2208" i="4"/>
  <c r="O2542" i="4"/>
  <c r="S4825" i="4"/>
  <c r="S2201" i="4"/>
  <c r="O4357" i="4"/>
  <c r="S322" i="4"/>
  <c r="O627" i="4"/>
  <c r="O872" i="4"/>
  <c r="O4851" i="4"/>
  <c r="S1513" i="4"/>
  <c r="S3858" i="4"/>
  <c r="O999" i="4"/>
  <c r="S3158" i="4"/>
  <c r="S3175" i="4"/>
  <c r="S3817" i="4"/>
  <c r="O4207" i="4"/>
  <c r="O4173" i="4"/>
  <c r="S3045" i="4"/>
  <c r="O745" i="4"/>
  <c r="O2906" i="4"/>
  <c r="O4850" i="4"/>
  <c r="O4194" i="4"/>
  <c r="O3459" i="4"/>
  <c r="T3459" i="4" s="1"/>
  <c r="S2117" i="4"/>
  <c r="S4861" i="4"/>
  <c r="O2178" i="4"/>
  <c r="O4291" i="4"/>
  <c r="S4239" i="4"/>
  <c r="O823" i="4"/>
  <c r="O3945" i="4"/>
  <c r="S1115" i="4"/>
  <c r="S4113" i="4"/>
  <c r="O2465" i="4"/>
  <c r="S2557" i="4"/>
  <c r="O4009" i="4"/>
  <c r="S2178" i="4"/>
  <c r="S3963" i="4"/>
  <c r="O1075" i="4"/>
  <c r="S2058" i="4"/>
  <c r="S2235" i="4"/>
  <c r="S2890" i="4"/>
  <c r="O3381" i="4"/>
  <c r="S4550" i="4"/>
  <c r="S1514" i="4"/>
  <c r="S899" i="4"/>
  <c r="O1231" i="4"/>
  <c r="O1661" i="4"/>
  <c r="S2523" i="4"/>
  <c r="S4702" i="4"/>
  <c r="S2542" i="4"/>
  <c r="T2542" i="4" s="1"/>
  <c r="O2413" i="4"/>
  <c r="O2757" i="4"/>
  <c r="O4666" i="4"/>
  <c r="O1063" i="4"/>
  <c r="S1920" i="4"/>
  <c r="O3416" i="4"/>
  <c r="O3791" i="4"/>
  <c r="S2715" i="4"/>
  <c r="T3782" i="4"/>
  <c r="T4318" i="4"/>
  <c r="T3014" i="4"/>
  <c r="T4342" i="4"/>
  <c r="T3234" i="4"/>
  <c r="T1080" i="4"/>
  <c r="T3906" i="4"/>
  <c r="T3357" i="4"/>
  <c r="T3587" i="4"/>
  <c r="T2763" i="4"/>
  <c r="T4627" i="4"/>
  <c r="T2253" i="4"/>
  <c r="S527" i="4"/>
  <c r="O374" i="4"/>
  <c r="S499" i="4"/>
  <c r="S1145" i="4"/>
  <c r="O1077" i="4"/>
  <c r="S1880" i="4"/>
  <c r="O2271" i="4"/>
  <c r="S2955" i="4"/>
  <c r="O3852" i="4"/>
  <c r="T3852" i="4" s="1"/>
  <c r="S4378" i="4"/>
  <c r="S4725" i="4"/>
  <c r="O70" i="4"/>
  <c r="S271" i="4"/>
  <c r="S753" i="4"/>
  <c r="T753" i="4" s="1"/>
  <c r="S1153" i="4"/>
  <c r="S1279" i="4"/>
  <c r="S1888" i="4"/>
  <c r="S2316" i="4"/>
  <c r="O3097" i="4"/>
  <c r="O3775" i="4"/>
  <c r="S3981" i="4"/>
  <c r="O4678" i="4"/>
  <c r="O37" i="4"/>
  <c r="O876" i="4"/>
  <c r="T876" i="4" s="1"/>
  <c r="O175" i="4"/>
  <c r="S1591" i="4"/>
  <c r="O1700" i="4"/>
  <c r="O1110" i="4"/>
  <c r="O1655" i="4"/>
  <c r="S1086" i="4"/>
  <c r="S522" i="4"/>
  <c r="S968" i="4"/>
  <c r="T968" i="4" s="1"/>
  <c r="O1176" i="4"/>
  <c r="T1176" i="4" s="1"/>
  <c r="O1824" i="4"/>
  <c r="O2459" i="4"/>
  <c r="O3270" i="4"/>
  <c r="O3703" i="4"/>
  <c r="O3538" i="4"/>
  <c r="S4422" i="4"/>
  <c r="S4734" i="4"/>
  <c r="O471" i="4"/>
  <c r="T471" i="4" s="1"/>
  <c r="S373" i="4"/>
  <c r="O345" i="4"/>
  <c r="O401" i="4"/>
  <c r="O906" i="4"/>
  <c r="S547" i="4"/>
  <c r="T547" i="4" s="1"/>
  <c r="S1532" i="4"/>
  <c r="S1507" i="4"/>
  <c r="O1388" i="4"/>
  <c r="S1618" i="4"/>
  <c r="O1880" i="4"/>
  <c r="O2063" i="4"/>
  <c r="S2351" i="4"/>
  <c r="S2578" i="4"/>
  <c r="T2578" i="4" s="1"/>
  <c r="S2921" i="4"/>
  <c r="O3071" i="4"/>
  <c r="O3203" i="4"/>
  <c r="S3601" i="4"/>
  <c r="O3741" i="4"/>
  <c r="O121" i="4"/>
  <c r="O505" i="4"/>
  <c r="O1070" i="4"/>
  <c r="O1039" i="4"/>
  <c r="O38" i="4"/>
  <c r="O332" i="4"/>
  <c r="O510" i="4"/>
  <c r="O989" i="4"/>
  <c r="S567" i="4"/>
  <c r="S1121" i="4"/>
  <c r="T1121" i="4" s="1"/>
  <c r="S4289" i="4"/>
  <c r="O3976" i="4"/>
  <c r="O4378" i="4"/>
  <c r="O4636" i="4"/>
  <c r="T4636" i="4" s="1"/>
  <c r="O250" i="4"/>
  <c r="O241" i="4"/>
  <c r="S622" i="4"/>
  <c r="O744" i="4"/>
  <c r="S478" i="4"/>
  <c r="O866" i="4"/>
  <c r="S1368" i="4"/>
  <c r="T1368" i="4" s="1"/>
  <c r="O1258" i="4"/>
  <c r="O1814" i="4"/>
  <c r="O1917" i="4"/>
  <c r="O2177" i="4"/>
  <c r="S2245" i="4"/>
  <c r="O2180" i="4"/>
  <c r="S2740" i="4"/>
  <c r="O2696" i="4"/>
  <c r="O3278" i="4"/>
  <c r="S3385" i="4"/>
  <c r="S118" i="4"/>
  <c r="S455" i="4"/>
  <c r="S2133" i="4"/>
  <c r="T2133" i="4" s="1"/>
  <c r="S1225" i="4"/>
  <c r="S1792" i="4"/>
  <c r="O2510" i="4"/>
  <c r="S3224" i="4"/>
  <c r="S3683" i="4"/>
  <c r="O3550" i="4"/>
  <c r="O4348" i="4"/>
  <c r="S4776" i="4"/>
  <c r="S484" i="4"/>
  <c r="O537" i="4"/>
  <c r="S324" i="4"/>
  <c r="S134" i="4"/>
  <c r="O511" i="4"/>
  <c r="O1074" i="4"/>
  <c r="O1045" i="4"/>
  <c r="O1765" i="4"/>
  <c r="S2053" i="4"/>
  <c r="S2963" i="4"/>
  <c r="S3495" i="4"/>
  <c r="S4024" i="4"/>
  <c r="O4510" i="4"/>
  <c r="T4510" i="4" s="1"/>
  <c r="O4860" i="4"/>
  <c r="O336" i="4"/>
  <c r="S350" i="4"/>
  <c r="S628" i="4"/>
  <c r="S808" i="4"/>
  <c r="O593" i="4"/>
  <c r="O920" i="4"/>
  <c r="O1631" i="4"/>
  <c r="O1313" i="4"/>
  <c r="O1875" i="4"/>
  <c r="O1083" i="4"/>
  <c r="T1083" i="4" s="1"/>
  <c r="O1536" i="4"/>
  <c r="S1655" i="4"/>
  <c r="O1874" i="4"/>
  <c r="O2129" i="4"/>
  <c r="O2404" i="4"/>
  <c r="T2404" i="4" s="1"/>
  <c r="S2576" i="4"/>
  <c r="S2919" i="4"/>
  <c r="O2991" i="4"/>
  <c r="O3201" i="4"/>
  <c r="S3599" i="4"/>
  <c r="S3737" i="4"/>
  <c r="O3857" i="4"/>
  <c r="O4421" i="4"/>
  <c r="S4837" i="4"/>
  <c r="O2669" i="4"/>
  <c r="S369" i="4"/>
  <c r="S3010" i="4"/>
  <c r="S1656" i="4"/>
  <c r="S2357" i="4"/>
  <c r="S3054" i="4"/>
  <c r="O3646" i="4"/>
  <c r="O3502" i="4"/>
  <c r="O4298" i="4"/>
  <c r="O4681" i="4"/>
  <c r="S320" i="4"/>
  <c r="O266" i="4"/>
  <c r="S302" i="4"/>
  <c r="O1850" i="4"/>
  <c r="S2646" i="4"/>
  <c r="S3353" i="4"/>
  <c r="O3849" i="4"/>
  <c r="S3603" i="4"/>
  <c r="O4111" i="4"/>
  <c r="T4111" i="4" s="1"/>
  <c r="O4800" i="4"/>
  <c r="S29" i="4"/>
  <c r="S53" i="4"/>
  <c r="O1252" i="4"/>
  <c r="S1802" i="4"/>
  <c r="S1950" i="4"/>
  <c r="O2173" i="4"/>
  <c r="S2265" i="4"/>
  <c r="O2217" i="4"/>
  <c r="T2217" i="4" s="1"/>
  <c r="S2837" i="4"/>
  <c r="S2998" i="4"/>
  <c r="O3230" i="4"/>
  <c r="S3463" i="4"/>
  <c r="O3722" i="4"/>
  <c r="O3927" i="4"/>
  <c r="T3927" i="4" s="1"/>
  <c r="O552" i="4"/>
  <c r="S1447" i="4"/>
  <c r="O1174" i="4"/>
  <c r="O1822" i="4"/>
  <c r="S2672" i="4"/>
  <c r="S3326" i="4"/>
  <c r="S4317" i="4"/>
  <c r="O4355" i="4"/>
  <c r="T4355" i="4" s="1"/>
  <c r="S424" i="4"/>
  <c r="S570" i="4"/>
  <c r="S535" i="4"/>
  <c r="O974" i="4"/>
  <c r="O1228" i="4"/>
  <c r="O1144" i="4"/>
  <c r="O1468" i="4"/>
  <c r="O1758" i="4"/>
  <c r="S4763" i="4"/>
  <c r="S257" i="4"/>
  <c r="O180" i="4"/>
  <c r="S399" i="4"/>
  <c r="O491" i="4"/>
  <c r="S363" i="4"/>
  <c r="S1062" i="4"/>
  <c r="S983" i="4"/>
  <c r="O3322" i="4"/>
  <c r="O3814" i="4"/>
  <c r="O4131" i="4"/>
  <c r="O4693" i="4"/>
  <c r="T4693" i="4" s="1"/>
  <c r="O888" i="4"/>
  <c r="S1457" i="4"/>
  <c r="O1684" i="4"/>
  <c r="T1684" i="4" s="1"/>
  <c r="O600" i="4"/>
  <c r="S1559" i="4"/>
  <c r="S2632" i="4"/>
  <c r="S3183" i="4"/>
  <c r="O787" i="4"/>
  <c r="O1676" i="4"/>
  <c r="S1971" i="4"/>
  <c r="T1971" i="4" s="1"/>
  <c r="O3157" i="4"/>
  <c r="O1006" i="4"/>
  <c r="O1887" i="4"/>
  <c r="T1887" i="4" s="1"/>
  <c r="S2294" i="4"/>
  <c r="S4772" i="4"/>
  <c r="S82" i="4"/>
  <c r="O3494" i="4"/>
  <c r="T3494" i="4" s="1"/>
  <c r="S2043" i="4"/>
  <c r="S467" i="4"/>
  <c r="S669" i="4"/>
  <c r="O4900" i="4"/>
  <c r="S299" i="4"/>
  <c r="O1867" i="4"/>
  <c r="S1669" i="4"/>
  <c r="S2214" i="4"/>
  <c r="O2420" i="4"/>
  <c r="O4205" i="4"/>
  <c r="O4716" i="4"/>
  <c r="S646" i="4"/>
  <c r="T646" i="4" s="1"/>
  <c r="O2119" i="4"/>
  <c r="O2297" i="4"/>
  <c r="S2460" i="4"/>
  <c r="S3659" i="4"/>
  <c r="O651" i="4"/>
  <c r="O4889" i="4"/>
  <c r="O2388" i="4"/>
  <c r="S3866" i="4"/>
  <c r="S4374" i="4"/>
  <c r="O4596" i="4"/>
  <c r="O2108" i="4"/>
  <c r="O3134" i="4"/>
  <c r="O3361" i="4"/>
  <c r="O3410" i="4"/>
  <c r="O656" i="4"/>
  <c r="O1277" i="4"/>
  <c r="O1319" i="4"/>
  <c r="S2052" i="4"/>
  <c r="O2474" i="4"/>
  <c r="O3671" i="4"/>
  <c r="S58" i="4"/>
  <c r="O990" i="4"/>
  <c r="O1710" i="4"/>
  <c r="O2494" i="4"/>
  <c r="O3240" i="4"/>
  <c r="O448" i="4"/>
  <c r="O854" i="4"/>
  <c r="O1391" i="4"/>
  <c r="O1433" i="4"/>
  <c r="S298" i="4"/>
  <c r="O896" i="4"/>
  <c r="O741" i="4"/>
  <c r="O2398" i="4"/>
  <c r="T2398" i="4" s="1"/>
  <c r="O3060" i="4"/>
  <c r="O3319" i="4"/>
  <c r="O3683" i="4"/>
  <c r="T3683" i="4" s="1"/>
  <c r="S3093" i="4"/>
  <c r="S4440" i="4"/>
  <c r="O2734" i="4"/>
  <c r="O2867" i="4"/>
  <c r="O3149" i="4"/>
  <c r="O4657" i="4"/>
  <c r="O1450" i="4"/>
  <c r="O807" i="4"/>
  <c r="S3146" i="4"/>
  <c r="S3390" i="4"/>
  <c r="S3727" i="4"/>
  <c r="T3727" i="4" s="1"/>
  <c r="O4112" i="4"/>
  <c r="O4750" i="4"/>
  <c r="O397" i="4"/>
  <c r="S1831" i="4"/>
  <c r="T1831" i="4" s="1"/>
  <c r="S3363" i="4"/>
  <c r="S461" i="4"/>
  <c r="S2619" i="4"/>
  <c r="O3255" i="4"/>
  <c r="S3246" i="4"/>
  <c r="S3835" i="4"/>
  <c r="O4444" i="4"/>
  <c r="O1549" i="4"/>
  <c r="O3616" i="4"/>
  <c r="O2714" i="4"/>
  <c r="O2883" i="4"/>
  <c r="O2942" i="4"/>
  <c r="T2942" i="4" s="1"/>
  <c r="S3461" i="4"/>
  <c r="O4082" i="4"/>
  <c r="S4884" i="4"/>
  <c r="O104" i="4"/>
  <c r="O959" i="4"/>
  <c r="O2649" i="4"/>
  <c r="S1700" i="4"/>
  <c r="O1896" i="4"/>
  <c r="S2743" i="4"/>
  <c r="O3547" i="4"/>
  <c r="O4217" i="4"/>
  <c r="O4673" i="4"/>
  <c r="S2773" i="4"/>
  <c r="O1592" i="4"/>
  <c r="O2464" i="4"/>
  <c r="S3933" i="4"/>
  <c r="S3826" i="4"/>
  <c r="S2204" i="4"/>
  <c r="S1366" i="4"/>
  <c r="S2444" i="4"/>
  <c r="O4413" i="4"/>
  <c r="O4735" i="4"/>
  <c r="O4021" i="4"/>
  <c r="O1730" i="4"/>
  <c r="O3535" i="4"/>
  <c r="O905" i="4"/>
  <c r="S541" i="4"/>
  <c r="T541" i="4" s="1"/>
  <c r="S1491" i="4"/>
  <c r="T1491" i="4" s="1"/>
  <c r="S1969" i="4"/>
  <c r="O2234" i="4"/>
  <c r="S2885" i="4"/>
  <c r="S2965" i="4"/>
  <c r="S665" i="4"/>
  <c r="S2238" i="4"/>
  <c r="S4361" i="4"/>
  <c r="O2258" i="4"/>
  <c r="T2258" i="4" s="1"/>
  <c r="S4019" i="4"/>
  <c r="S4563" i="4"/>
  <c r="S757" i="4"/>
  <c r="O1108" i="4"/>
  <c r="O1152" i="4"/>
  <c r="O1796" i="4"/>
  <c r="O4533" i="4"/>
  <c r="S616" i="4"/>
  <c r="O3620" i="4"/>
  <c r="T3620" i="4" s="1"/>
  <c r="O249" i="4"/>
  <c r="S1006" i="4"/>
  <c r="O4485" i="4"/>
  <c r="S3061" i="4"/>
  <c r="S3058" i="4"/>
  <c r="O4757" i="4"/>
  <c r="S2135" i="4"/>
  <c r="T2135" i="4" s="1"/>
  <c r="S3752" i="4"/>
  <c r="S362" i="4"/>
  <c r="S713" i="4"/>
  <c r="O918" i="4"/>
  <c r="S2653" i="4"/>
  <c r="O1653" i="4"/>
  <c r="O4037" i="4"/>
  <c r="S1291" i="4"/>
  <c r="T1291" i="4" s="1"/>
  <c r="S3286" i="4"/>
  <c r="S3226" i="4"/>
  <c r="S3619" i="4"/>
  <c r="O4275" i="4"/>
  <c r="O4634" i="4"/>
  <c r="S2469" i="4"/>
  <c r="S1072" i="4"/>
  <c r="O3165" i="4"/>
  <c r="S4870" i="4"/>
  <c r="T4870" i="4" s="1"/>
  <c r="S4237" i="4"/>
  <c r="O4566" i="4"/>
  <c r="O2833" i="4"/>
  <c r="O233" i="4"/>
  <c r="O2353" i="4"/>
  <c r="S4231" i="4"/>
  <c r="O48" i="4"/>
  <c r="T48" i="4" s="1"/>
  <c r="S1002" i="4"/>
  <c r="S4194" i="4"/>
  <c r="S1530" i="4"/>
  <c r="S4129" i="4"/>
  <c r="O2841" i="4"/>
  <c r="O2721" i="4"/>
  <c r="T2721" i="4" s="1"/>
  <c r="S4675" i="4"/>
  <c r="S2345" i="4"/>
  <c r="S4145" i="4"/>
  <c r="S2881" i="4"/>
  <c r="S2254" i="4"/>
  <c r="S2259" i="4"/>
  <c r="O3356" i="4"/>
  <c r="O3649" i="4"/>
  <c r="O2284" i="4"/>
  <c r="O2094" i="4"/>
  <c r="O1642" i="4"/>
  <c r="S2027" i="4"/>
  <c r="S2177" i="4"/>
  <c r="O2551" i="4"/>
  <c r="T2551" i="4" s="1"/>
  <c r="S4905" i="4"/>
  <c r="O2673" i="4"/>
  <c r="S2621" i="4"/>
  <c r="O1477" i="4"/>
  <c r="O278" i="4"/>
  <c r="S997" i="4"/>
  <c r="O2226" i="4"/>
  <c r="O3617" i="4"/>
  <c r="O3871" i="4"/>
  <c r="S3388" i="4"/>
  <c r="N4532" i="1"/>
  <c r="N4528" i="1"/>
  <c r="N4524" i="1"/>
  <c r="N4520" i="1"/>
  <c r="N4516" i="1"/>
  <c r="O4516" i="1" s="1"/>
  <c r="N4512" i="1"/>
  <c r="O4512" i="1" s="1"/>
  <c r="N4508" i="1"/>
  <c r="O4508" i="1" s="1"/>
  <c r="N4504" i="1"/>
  <c r="N4500" i="1"/>
  <c r="N4496" i="1"/>
  <c r="N4492" i="1"/>
  <c r="N4488" i="1"/>
  <c r="N4484" i="1"/>
  <c r="O4484" i="1" s="1"/>
  <c r="N4480" i="1"/>
  <c r="O4480" i="1" s="1"/>
  <c r="N4476" i="1"/>
  <c r="O4476" i="1" s="1"/>
  <c r="N4472" i="1"/>
  <c r="N4468" i="1"/>
  <c r="N4464" i="1"/>
  <c r="N4460" i="1"/>
  <c r="N4456" i="1"/>
  <c r="N4452" i="1"/>
  <c r="O4452" i="1" s="1"/>
  <c r="N4448" i="1"/>
  <c r="O4448" i="1" s="1"/>
  <c r="N4444" i="1"/>
  <c r="O4444" i="1" s="1"/>
  <c r="N4440" i="1"/>
  <c r="N4436" i="1"/>
  <c r="N4432" i="1"/>
  <c r="N4428" i="1"/>
  <c r="N4424" i="1"/>
  <c r="N4420" i="1"/>
  <c r="O4420" i="1" s="1"/>
  <c r="N4416" i="1"/>
  <c r="O4416" i="1" s="1"/>
  <c r="N4412" i="1"/>
  <c r="O4412" i="1" s="1"/>
  <c r="N4408" i="1"/>
  <c r="N4404" i="1"/>
  <c r="N4400" i="1"/>
  <c r="N4396" i="1"/>
  <c r="N4392" i="1"/>
  <c r="N4388" i="1"/>
  <c r="O4388" i="1" s="1"/>
  <c r="N4384" i="1"/>
  <c r="O4384" i="1" s="1"/>
  <c r="N4380" i="1"/>
  <c r="O4380" i="1" s="1"/>
  <c r="N4376" i="1"/>
  <c r="N4372" i="1"/>
  <c r="N4368" i="1"/>
  <c r="N4364" i="1"/>
  <c r="N4360" i="1"/>
  <c r="N4356" i="1"/>
  <c r="O4356" i="1" s="1"/>
  <c r="N4352" i="1"/>
  <c r="O4352" i="1" s="1"/>
  <c r="N4348" i="1"/>
  <c r="O4348" i="1" s="1"/>
  <c r="N4344" i="1"/>
  <c r="N4340" i="1"/>
  <c r="N4336" i="1"/>
  <c r="N4332" i="1"/>
  <c r="N4328" i="1"/>
  <c r="N4324" i="1"/>
  <c r="O4324" i="1" s="1"/>
  <c r="N4320" i="1"/>
  <c r="O4320" i="1" s="1"/>
  <c r="N4316" i="1"/>
  <c r="O4316" i="1" s="1"/>
  <c r="N4312" i="1"/>
  <c r="N4308" i="1"/>
  <c r="N4304" i="1"/>
  <c r="N4300" i="1"/>
  <c r="N4296" i="1"/>
  <c r="N4292" i="1"/>
  <c r="O4292" i="1" s="1"/>
  <c r="N4288" i="1"/>
  <c r="O4288" i="1" s="1"/>
  <c r="N4284" i="1"/>
  <c r="O4284" i="1" s="1"/>
  <c r="N4280" i="1"/>
  <c r="N4276" i="1"/>
  <c r="N4272" i="1"/>
  <c r="N4268" i="1"/>
  <c r="N4264" i="1"/>
  <c r="N4260" i="1"/>
  <c r="O4260" i="1" s="1"/>
  <c r="N4256" i="1"/>
  <c r="O4256" i="1" s="1"/>
  <c r="N4252" i="1"/>
  <c r="O4252" i="1" s="1"/>
  <c r="N4248" i="1"/>
  <c r="N4244" i="1"/>
  <c r="N4240" i="1"/>
  <c r="N4236" i="1"/>
  <c r="N4232" i="1"/>
  <c r="N4228" i="1"/>
  <c r="O4228" i="1" s="1"/>
  <c r="N4224" i="1"/>
  <c r="O4224" i="1" s="1"/>
  <c r="N4220" i="1"/>
  <c r="O4220" i="1" s="1"/>
  <c r="N4216" i="1"/>
  <c r="N4212" i="1"/>
  <c r="N4208" i="1"/>
  <c r="N4204" i="1"/>
  <c r="N4200" i="1"/>
  <c r="N4196" i="1"/>
  <c r="N4192" i="1"/>
  <c r="O4192" i="1" s="1"/>
  <c r="N4188" i="1"/>
  <c r="O4188" i="1" s="1"/>
  <c r="N4184" i="1"/>
  <c r="N4180" i="1"/>
  <c r="N4176" i="1"/>
  <c r="N4172" i="1"/>
  <c r="N4168" i="1"/>
  <c r="N4164" i="1"/>
  <c r="O4164" i="1" s="1"/>
  <c r="N4160" i="1"/>
  <c r="O4160" i="1" s="1"/>
  <c r="N4156" i="1"/>
  <c r="O4156" i="1" s="1"/>
  <c r="N4152" i="1"/>
  <c r="N4148" i="1"/>
  <c r="N4144" i="1"/>
  <c r="N4140" i="1"/>
  <c r="N4136" i="1"/>
  <c r="N4132" i="1"/>
  <c r="O4132" i="1" s="1"/>
  <c r="N4128" i="1"/>
  <c r="O4128" i="1" s="1"/>
  <c r="N4124" i="1"/>
  <c r="O4124" i="1" s="1"/>
  <c r="N4120" i="1"/>
  <c r="N4116" i="1"/>
  <c r="N4112" i="1"/>
  <c r="N4108" i="1"/>
  <c r="N4104" i="1"/>
  <c r="N4100" i="1"/>
  <c r="O4100" i="1" s="1"/>
  <c r="N4096" i="1"/>
  <c r="O4096" i="1" s="1"/>
  <c r="N4092" i="1"/>
  <c r="O4092" i="1" s="1"/>
  <c r="N4088" i="1"/>
  <c r="N4084" i="1"/>
  <c r="N4080" i="1"/>
  <c r="N4076" i="1"/>
  <c r="N4072" i="1"/>
  <c r="N4068" i="1"/>
  <c r="O4068" i="1" s="1"/>
  <c r="N4064" i="1"/>
  <c r="O4064" i="1" s="1"/>
  <c r="N4060" i="1"/>
  <c r="O4060" i="1" s="1"/>
  <c r="N4056" i="1"/>
  <c r="N4052" i="1"/>
  <c r="N4048" i="1"/>
  <c r="N4044" i="1"/>
  <c r="N4040" i="1"/>
  <c r="N4036" i="1"/>
  <c r="O4036" i="1" s="1"/>
  <c r="N4032" i="1"/>
  <c r="O4032" i="1" s="1"/>
  <c r="N4028" i="1"/>
  <c r="O4028" i="1" s="1"/>
  <c r="N4024" i="1"/>
  <c r="N4020" i="1"/>
  <c r="N4016" i="1"/>
  <c r="N4012" i="1"/>
  <c r="N4008" i="1"/>
  <c r="N4004" i="1"/>
  <c r="O4004" i="1" s="1"/>
  <c r="N4000" i="1"/>
  <c r="O4000" i="1" s="1"/>
  <c r="N3996" i="1"/>
  <c r="O3996" i="1" s="1"/>
  <c r="N3992" i="1"/>
  <c r="N3988" i="1"/>
  <c r="N3984" i="1"/>
  <c r="N3980" i="1"/>
  <c r="N3976" i="1"/>
  <c r="N3972" i="1"/>
  <c r="O3972" i="1" s="1"/>
  <c r="N3968" i="1"/>
  <c r="O3968" i="1" s="1"/>
  <c r="N3964" i="1"/>
  <c r="O3964" i="1" s="1"/>
  <c r="N3960" i="1"/>
  <c r="N3956" i="1"/>
  <c r="N3952" i="1"/>
  <c r="N3948" i="1"/>
  <c r="N3944" i="1"/>
  <c r="N3940" i="1"/>
  <c r="O3940" i="1" s="1"/>
  <c r="N3936" i="1"/>
  <c r="O3936" i="1" s="1"/>
  <c r="N3932" i="1"/>
  <c r="O3932" i="1" s="1"/>
  <c r="N3928" i="1"/>
  <c r="N3924" i="1"/>
  <c r="N3920" i="1"/>
  <c r="N3916" i="1"/>
  <c r="N3912" i="1"/>
  <c r="N3908" i="1"/>
  <c r="O3908" i="1" s="1"/>
  <c r="N3904" i="1"/>
  <c r="O3904" i="1" s="1"/>
  <c r="N3900" i="1"/>
  <c r="O3900" i="1" s="1"/>
  <c r="N3896" i="1"/>
  <c r="N3892" i="1"/>
  <c r="N3888" i="1"/>
  <c r="N3884" i="1"/>
  <c r="N3880" i="1"/>
  <c r="N3876" i="1"/>
  <c r="O3876" i="1" s="1"/>
  <c r="N3872" i="1"/>
  <c r="O3872" i="1" s="1"/>
  <c r="N3868" i="1"/>
  <c r="O3868" i="1" s="1"/>
  <c r="N3864" i="1"/>
  <c r="N3860" i="1"/>
  <c r="N3856" i="1"/>
  <c r="N3852" i="1"/>
  <c r="N3848" i="1"/>
  <c r="N3844" i="1"/>
  <c r="O3844" i="1" s="1"/>
  <c r="N3840" i="1"/>
  <c r="O3840" i="1" s="1"/>
  <c r="N3836" i="1"/>
  <c r="O3836" i="1" s="1"/>
  <c r="N3832" i="1"/>
  <c r="N3828" i="1"/>
  <c r="N3824" i="1"/>
  <c r="N3820" i="1"/>
  <c r="N3816" i="1"/>
  <c r="N3812" i="1"/>
  <c r="O3812" i="1" s="1"/>
  <c r="N3808" i="1"/>
  <c r="O3808" i="1" s="1"/>
  <c r="N3804" i="1"/>
  <c r="O3804" i="1" s="1"/>
  <c r="N3800" i="1"/>
  <c r="N3796" i="1"/>
  <c r="N3792" i="1"/>
  <c r="N3788" i="1"/>
  <c r="N3784" i="1"/>
  <c r="N3780" i="1"/>
  <c r="O3780" i="1" s="1"/>
  <c r="N3776" i="1"/>
  <c r="O3776" i="1" s="1"/>
  <c r="N3772" i="1"/>
  <c r="O3772" i="1" s="1"/>
  <c r="N3768" i="1"/>
  <c r="N3764" i="1"/>
  <c r="N3760" i="1"/>
  <c r="N3756" i="1"/>
  <c r="N3752" i="1"/>
  <c r="N3748" i="1"/>
  <c r="O3748" i="1" s="1"/>
  <c r="N3744" i="1"/>
  <c r="O3744" i="1" s="1"/>
  <c r="N3740" i="1"/>
  <c r="O3740" i="1" s="1"/>
  <c r="N3736" i="1"/>
  <c r="N3732" i="1"/>
  <c r="N3728" i="1"/>
  <c r="N3724" i="1"/>
  <c r="N3720" i="1"/>
  <c r="N3716" i="1"/>
  <c r="O3716" i="1" s="1"/>
  <c r="N3712" i="1"/>
  <c r="O3712" i="1" s="1"/>
  <c r="N3708" i="1"/>
  <c r="O3708" i="1" s="1"/>
  <c r="N3704" i="1"/>
  <c r="N3700" i="1"/>
  <c r="N3696" i="1"/>
  <c r="N3692" i="1"/>
  <c r="N3688" i="1"/>
  <c r="N3684" i="1"/>
  <c r="O3684" i="1" s="1"/>
  <c r="N3680" i="1"/>
  <c r="O3680" i="1" s="1"/>
  <c r="N3676" i="1"/>
  <c r="O3676" i="1" s="1"/>
  <c r="N3672" i="1"/>
  <c r="N3668" i="1"/>
  <c r="N3664" i="1"/>
  <c r="N3660" i="1"/>
  <c r="N3656" i="1"/>
  <c r="N3652" i="1"/>
  <c r="O3652" i="1" s="1"/>
  <c r="N3648" i="1"/>
  <c r="O3648" i="1" s="1"/>
  <c r="N3644" i="1"/>
  <c r="O3644" i="1" s="1"/>
  <c r="N3640" i="1"/>
  <c r="N3636" i="1"/>
  <c r="N3632" i="1"/>
  <c r="N3628" i="1"/>
  <c r="N3624" i="1"/>
  <c r="N3620" i="1"/>
  <c r="O3620" i="1" s="1"/>
  <c r="N3616" i="1"/>
  <c r="O3616" i="1" s="1"/>
  <c r="N3612" i="1"/>
  <c r="O3612" i="1" s="1"/>
  <c r="N3608" i="1"/>
  <c r="N3604" i="1"/>
  <c r="N3600" i="1"/>
  <c r="N3596" i="1"/>
  <c r="N3592" i="1"/>
  <c r="N3588" i="1"/>
  <c r="O3588" i="1" s="1"/>
  <c r="N3584" i="1"/>
  <c r="O3584" i="1" s="1"/>
  <c r="N3580" i="1"/>
  <c r="O3580" i="1" s="1"/>
  <c r="N3576" i="1"/>
  <c r="N3572" i="1"/>
  <c r="N3568" i="1"/>
  <c r="N3564" i="1"/>
  <c r="N3560" i="1"/>
  <c r="N3556" i="1"/>
  <c r="O3556" i="1" s="1"/>
  <c r="N3552" i="1"/>
  <c r="O3552" i="1" s="1"/>
  <c r="N3548" i="1"/>
  <c r="O3548" i="1" s="1"/>
  <c r="N3544" i="1"/>
  <c r="N3540" i="1"/>
  <c r="N3536" i="1"/>
  <c r="N3532" i="1"/>
  <c r="N3528" i="1"/>
  <c r="N3524" i="1"/>
  <c r="N3520" i="1"/>
  <c r="O3520" i="1" s="1"/>
  <c r="N3516" i="1"/>
  <c r="O3516" i="1" s="1"/>
  <c r="N3512" i="1"/>
  <c r="N3508" i="1"/>
  <c r="N3504" i="1"/>
  <c r="N3500" i="1"/>
  <c r="N3496" i="1"/>
  <c r="N3492" i="1"/>
  <c r="O3492" i="1" s="1"/>
  <c r="N3488" i="1"/>
  <c r="O3488" i="1" s="1"/>
  <c r="N3484" i="1"/>
  <c r="O3484" i="1" s="1"/>
  <c r="N3480" i="1"/>
  <c r="N3476" i="1"/>
  <c r="N3472" i="1"/>
  <c r="N3468" i="1"/>
  <c r="N3464" i="1"/>
  <c r="N3460" i="1"/>
  <c r="N3456" i="1"/>
  <c r="O3456" i="1" s="1"/>
  <c r="N3452" i="1"/>
  <c r="O3452" i="1" s="1"/>
  <c r="N3448" i="1"/>
  <c r="N3444" i="1"/>
  <c r="N3440" i="1"/>
  <c r="N3436" i="1"/>
  <c r="N3432" i="1"/>
  <c r="N3428" i="1"/>
  <c r="O3428" i="1" s="1"/>
  <c r="N3424" i="1"/>
  <c r="O3424" i="1" s="1"/>
  <c r="N3420" i="1"/>
  <c r="O3420" i="1" s="1"/>
  <c r="N3416" i="1"/>
  <c r="N3412" i="1"/>
  <c r="N3408" i="1"/>
  <c r="N3404" i="1"/>
  <c r="N3400" i="1"/>
  <c r="N3396" i="1"/>
  <c r="O3396" i="1" s="1"/>
  <c r="N3392" i="1"/>
  <c r="O3392" i="1" s="1"/>
  <c r="N3388" i="1"/>
  <c r="O3388" i="1" s="1"/>
  <c r="N3384" i="1"/>
  <c r="N3380" i="1"/>
  <c r="N3376" i="1"/>
  <c r="N3372" i="1"/>
  <c r="N3368" i="1"/>
  <c r="N3364" i="1"/>
  <c r="O3364" i="1" s="1"/>
  <c r="N3360" i="1"/>
  <c r="O3360" i="1" s="1"/>
  <c r="N3356" i="1"/>
  <c r="O3356" i="1" s="1"/>
  <c r="N3352" i="1"/>
  <c r="N3348" i="1"/>
  <c r="N3344" i="1"/>
  <c r="N3340" i="1"/>
  <c r="N3336" i="1"/>
  <c r="N3332" i="1"/>
  <c r="O3332" i="1" s="1"/>
  <c r="N3328" i="1"/>
  <c r="O3328" i="1" s="1"/>
  <c r="N3324" i="1"/>
  <c r="O3324" i="1" s="1"/>
  <c r="N3320" i="1"/>
  <c r="N3316" i="1"/>
  <c r="N3312" i="1"/>
  <c r="N3308" i="1"/>
  <c r="N3304" i="1"/>
  <c r="N3300" i="1"/>
  <c r="O3300" i="1" s="1"/>
  <c r="N3296" i="1"/>
  <c r="O3296" i="1" s="1"/>
  <c r="N3292" i="1"/>
  <c r="O3292" i="1" s="1"/>
  <c r="N3288" i="1"/>
  <c r="N3284" i="1"/>
  <c r="N3280" i="1"/>
  <c r="N3276" i="1"/>
  <c r="N3272" i="1"/>
  <c r="N3268" i="1"/>
  <c r="O3268" i="1" s="1"/>
  <c r="N3264" i="1"/>
  <c r="O3264" i="1" s="1"/>
  <c r="N3260" i="1"/>
  <c r="O3260" i="1" s="1"/>
  <c r="N3256" i="1"/>
  <c r="N3252" i="1"/>
  <c r="N3248" i="1"/>
  <c r="N3244" i="1"/>
  <c r="N3240" i="1"/>
  <c r="N3236" i="1"/>
  <c r="O3236" i="1" s="1"/>
  <c r="N3232" i="1"/>
  <c r="O3232" i="1" s="1"/>
  <c r="N3228" i="1"/>
  <c r="O3228" i="1" s="1"/>
  <c r="N3224" i="1"/>
  <c r="N3220" i="1"/>
  <c r="N3216" i="1"/>
  <c r="N3212" i="1"/>
  <c r="N3208" i="1"/>
  <c r="N3204" i="1"/>
  <c r="O3204" i="1" s="1"/>
  <c r="N3200" i="1"/>
  <c r="O3200" i="1" s="1"/>
  <c r="N3196" i="1"/>
  <c r="O3196" i="1" s="1"/>
  <c r="N3192" i="1"/>
  <c r="N3188" i="1"/>
  <c r="N3184" i="1"/>
  <c r="N3180" i="1"/>
  <c r="N3176" i="1"/>
  <c r="N3172" i="1"/>
  <c r="N3168" i="1"/>
  <c r="O3168" i="1" s="1"/>
  <c r="N3164" i="1"/>
  <c r="O3164" i="1" s="1"/>
  <c r="N3160" i="1"/>
  <c r="N3156" i="1"/>
  <c r="N3152" i="1"/>
  <c r="N3148" i="1"/>
  <c r="N3144" i="1"/>
  <c r="N3140" i="1"/>
  <c r="O3140" i="1" s="1"/>
  <c r="N3136" i="1"/>
  <c r="O3136" i="1" s="1"/>
  <c r="N3132" i="1"/>
  <c r="O3132" i="1" s="1"/>
  <c r="N3128" i="1"/>
  <c r="N3124" i="1"/>
  <c r="N3120" i="1"/>
  <c r="N3116" i="1"/>
  <c r="N3112" i="1"/>
  <c r="N3108" i="1"/>
  <c r="O3108" i="1" s="1"/>
  <c r="N3104" i="1"/>
  <c r="O3104" i="1" s="1"/>
  <c r="N3100" i="1"/>
  <c r="O3100" i="1" s="1"/>
  <c r="N3096" i="1"/>
  <c r="N3092" i="1"/>
  <c r="N3088" i="1"/>
  <c r="N3084" i="1"/>
  <c r="N3080" i="1"/>
  <c r="N3076" i="1"/>
  <c r="N3072" i="1"/>
  <c r="O3072" i="1" s="1"/>
  <c r="N3068" i="1"/>
  <c r="O3068" i="1" s="1"/>
  <c r="N3064" i="1"/>
  <c r="N3060" i="1"/>
  <c r="N3056" i="1"/>
  <c r="N3052" i="1"/>
  <c r="N3048" i="1"/>
  <c r="N3044" i="1"/>
  <c r="O3044" i="1" s="1"/>
  <c r="N3040" i="1"/>
  <c r="O3040" i="1" s="1"/>
  <c r="N3036" i="1"/>
  <c r="O3036" i="1" s="1"/>
  <c r="N3032" i="1"/>
  <c r="N3028" i="1"/>
  <c r="N3024" i="1"/>
  <c r="N3020" i="1"/>
  <c r="N3016" i="1"/>
  <c r="N3012" i="1"/>
  <c r="O3012" i="1" s="1"/>
  <c r="N3008" i="1"/>
  <c r="O3008" i="1" s="1"/>
  <c r="N3004" i="1"/>
  <c r="O3004" i="1" s="1"/>
  <c r="N3000" i="1"/>
  <c r="N2996" i="1"/>
  <c r="N2992" i="1"/>
  <c r="N2988" i="1"/>
  <c r="N2984" i="1"/>
  <c r="N2980" i="1"/>
  <c r="O2980" i="1" s="1"/>
  <c r="N2976" i="1"/>
  <c r="O2976" i="1" s="1"/>
  <c r="N2972" i="1"/>
  <c r="O2972" i="1" s="1"/>
  <c r="N2968" i="1"/>
  <c r="N2964" i="1"/>
  <c r="N2960" i="1"/>
  <c r="N2956" i="1"/>
  <c r="N2952" i="1"/>
  <c r="N2948" i="1"/>
  <c r="N2944" i="1"/>
  <c r="O2944" i="1" s="1"/>
  <c r="N2940" i="1"/>
  <c r="O2940" i="1" s="1"/>
  <c r="N2936" i="1"/>
  <c r="N2932" i="1"/>
  <c r="N2928" i="1"/>
  <c r="N2924" i="1"/>
  <c r="N2920" i="1"/>
  <c r="N2916" i="1"/>
  <c r="O2916" i="1" s="1"/>
  <c r="N2912" i="1"/>
  <c r="O2912" i="1" s="1"/>
  <c r="N2908" i="1"/>
  <c r="O2908" i="1" s="1"/>
  <c r="N2904" i="1"/>
  <c r="N2900" i="1"/>
  <c r="N2896" i="1"/>
  <c r="N2892" i="1"/>
  <c r="N2888" i="1"/>
  <c r="N2884" i="1"/>
  <c r="N2880" i="1"/>
  <c r="O2880" i="1" s="1"/>
  <c r="N2876" i="1"/>
  <c r="O2876" i="1" s="1"/>
  <c r="N2872" i="1"/>
  <c r="N2868" i="1"/>
  <c r="N2864" i="1"/>
  <c r="N2860" i="1"/>
  <c r="N2856" i="1"/>
  <c r="N2852" i="1"/>
  <c r="N2848" i="1"/>
  <c r="O2848" i="1" s="1"/>
  <c r="N2844" i="1"/>
  <c r="O2844" i="1" s="1"/>
  <c r="N2840" i="1"/>
  <c r="N2836" i="1"/>
  <c r="N2832" i="1"/>
  <c r="N2828" i="1"/>
  <c r="N2824" i="1"/>
  <c r="N2820" i="1"/>
  <c r="N2816" i="1"/>
  <c r="O2816" i="1" s="1"/>
  <c r="N2812" i="1"/>
  <c r="O2812" i="1" s="1"/>
  <c r="N2808" i="1"/>
  <c r="N2804" i="1"/>
  <c r="N2800" i="1"/>
  <c r="N2796" i="1"/>
  <c r="N2792" i="1"/>
  <c r="N2788" i="1"/>
  <c r="O2788" i="1" s="1"/>
  <c r="N2784" i="1"/>
  <c r="O2784" i="1" s="1"/>
  <c r="N2780" i="1"/>
  <c r="O2780" i="1" s="1"/>
  <c r="N2776" i="1"/>
  <c r="N2772" i="1"/>
  <c r="N2768" i="1"/>
  <c r="N2764" i="1"/>
  <c r="N2760" i="1"/>
  <c r="N2756" i="1"/>
  <c r="O2756" i="1" s="1"/>
  <c r="N2752" i="1"/>
  <c r="O2752" i="1" s="1"/>
  <c r="N2748" i="1"/>
  <c r="O2748" i="1" s="1"/>
  <c r="N2744" i="1"/>
  <c r="N2740" i="1"/>
  <c r="N2736" i="1"/>
  <c r="N2732" i="1"/>
  <c r="N2728" i="1"/>
  <c r="N2724" i="1"/>
  <c r="N2720" i="1"/>
  <c r="O2720" i="1" s="1"/>
  <c r="N2716" i="1"/>
  <c r="O2716" i="1" s="1"/>
  <c r="N2712" i="1"/>
  <c r="N2708" i="1"/>
  <c r="N2704" i="1"/>
  <c r="N2700" i="1"/>
  <c r="N2696" i="1"/>
  <c r="N2692" i="1"/>
  <c r="O2692" i="1" s="1"/>
  <c r="N2688" i="1"/>
  <c r="O2688" i="1" s="1"/>
  <c r="N2684" i="1"/>
  <c r="O2684" i="1" s="1"/>
  <c r="N2680" i="1"/>
  <c r="N2676" i="1"/>
  <c r="N2672" i="1"/>
  <c r="N2668" i="1"/>
  <c r="N2664" i="1"/>
  <c r="N2660" i="1"/>
  <c r="N2656" i="1"/>
  <c r="O2656" i="1" s="1"/>
  <c r="N2652" i="1"/>
  <c r="O2652" i="1" s="1"/>
  <c r="N2648" i="1"/>
  <c r="N2644" i="1"/>
  <c r="N2640" i="1"/>
  <c r="N2636" i="1"/>
  <c r="N2632" i="1"/>
  <c r="N2628" i="1"/>
  <c r="N2624" i="1"/>
  <c r="O2624" i="1" s="1"/>
  <c r="N2620" i="1"/>
  <c r="O2620" i="1" s="1"/>
  <c r="N2616" i="1"/>
  <c r="N2612" i="1"/>
  <c r="N2608" i="1"/>
  <c r="N2604" i="1"/>
  <c r="N2600" i="1"/>
  <c r="N2596" i="1"/>
  <c r="O2596" i="1" s="1"/>
  <c r="N2592" i="1"/>
  <c r="O2592" i="1" s="1"/>
  <c r="N2588" i="1"/>
  <c r="O2588" i="1" s="1"/>
  <c r="N2584" i="1"/>
  <c r="N2580" i="1"/>
  <c r="N2576" i="1"/>
  <c r="N2572" i="1"/>
  <c r="N2568" i="1"/>
  <c r="N2564" i="1"/>
  <c r="N2560" i="1"/>
  <c r="O2560" i="1" s="1"/>
  <c r="N2556" i="1"/>
  <c r="O2556" i="1" s="1"/>
  <c r="N2552" i="1"/>
  <c r="N2548" i="1"/>
  <c r="N2544" i="1"/>
  <c r="N2540" i="1"/>
  <c r="N2536" i="1"/>
  <c r="N2532" i="1"/>
  <c r="O2532" i="1" s="1"/>
  <c r="N2528" i="1"/>
  <c r="O2528" i="1" s="1"/>
  <c r="N2524" i="1"/>
  <c r="O2524" i="1" s="1"/>
  <c r="N2520" i="1"/>
  <c r="N2516" i="1"/>
  <c r="N2512" i="1"/>
  <c r="N2508" i="1"/>
  <c r="N2504" i="1"/>
  <c r="N2500" i="1"/>
  <c r="O2500" i="1" s="1"/>
  <c r="N2496" i="1"/>
  <c r="O2496" i="1" s="1"/>
  <c r="N2492" i="1"/>
  <c r="O2492" i="1" s="1"/>
  <c r="N2488" i="1"/>
  <c r="N2484" i="1"/>
  <c r="N2480" i="1"/>
  <c r="N2476" i="1"/>
  <c r="N2472" i="1"/>
  <c r="N2468" i="1"/>
  <c r="O2468" i="1" s="1"/>
  <c r="N2464" i="1"/>
  <c r="O2464" i="1" s="1"/>
  <c r="N2460" i="1"/>
  <c r="O2460" i="1" s="1"/>
  <c r="N2456" i="1"/>
  <c r="N2452" i="1"/>
  <c r="N2448" i="1"/>
  <c r="N2444" i="1"/>
  <c r="N2440" i="1"/>
  <c r="N2436" i="1"/>
  <c r="N2432" i="1"/>
  <c r="O2432" i="1" s="1"/>
  <c r="N2428" i="1"/>
  <c r="O2428" i="1" s="1"/>
  <c r="N2424" i="1"/>
  <c r="N2420" i="1"/>
  <c r="N2416" i="1"/>
  <c r="N2412" i="1"/>
  <c r="N2408" i="1"/>
  <c r="N2404" i="1"/>
  <c r="N2400" i="1"/>
  <c r="O2400" i="1" s="1"/>
  <c r="N2396" i="1"/>
  <c r="O2396" i="1" s="1"/>
  <c r="N2392" i="1"/>
  <c r="N2388" i="1"/>
  <c r="N2384" i="1"/>
  <c r="N2380" i="1"/>
  <c r="N2376" i="1"/>
  <c r="N2372" i="1"/>
  <c r="N2368" i="1"/>
  <c r="O2368" i="1" s="1"/>
  <c r="N2364" i="1"/>
  <c r="O2364" i="1" s="1"/>
  <c r="N2360" i="1"/>
  <c r="N2356" i="1"/>
  <c r="N2352" i="1"/>
  <c r="N2348" i="1"/>
  <c r="N2344" i="1"/>
  <c r="N2340" i="1"/>
  <c r="O2340" i="1" s="1"/>
  <c r="N2336" i="1"/>
  <c r="O2336" i="1" s="1"/>
  <c r="N2332" i="1"/>
  <c r="O2332" i="1" s="1"/>
  <c r="N2328" i="1"/>
  <c r="N2324" i="1"/>
  <c r="N2320" i="1"/>
  <c r="N2316" i="1"/>
  <c r="N2312" i="1"/>
  <c r="N2308" i="1"/>
  <c r="O2308" i="1" s="1"/>
  <c r="N2304" i="1"/>
  <c r="O2304" i="1" s="1"/>
  <c r="N2300" i="1"/>
  <c r="O2300" i="1" s="1"/>
  <c r="N2296" i="1"/>
  <c r="N2292" i="1"/>
  <c r="N2288" i="1"/>
  <c r="N2284" i="1"/>
  <c r="N2280" i="1"/>
  <c r="N2276" i="1"/>
  <c r="N2272" i="1"/>
  <c r="O2272" i="1" s="1"/>
  <c r="N2268" i="1"/>
  <c r="O2268" i="1" s="1"/>
  <c r="N2264" i="1"/>
  <c r="N2260" i="1"/>
  <c r="N2256" i="1"/>
  <c r="N2252" i="1"/>
  <c r="N2248" i="1"/>
  <c r="N2244" i="1"/>
  <c r="N2240" i="1"/>
  <c r="O2240" i="1" s="1"/>
  <c r="N2236" i="1"/>
  <c r="O2236" i="1" s="1"/>
  <c r="N2232" i="1"/>
  <c r="N2228" i="1"/>
  <c r="N2224" i="1"/>
  <c r="N2220" i="1"/>
  <c r="N2216" i="1"/>
  <c r="N2212" i="1"/>
  <c r="O2212" i="1" s="1"/>
  <c r="N2208" i="1"/>
  <c r="O2208" i="1" s="1"/>
  <c r="N2204" i="1"/>
  <c r="O2204" i="1" s="1"/>
  <c r="N2200" i="1"/>
  <c r="N2196" i="1"/>
  <c r="N2192" i="1"/>
  <c r="N2188" i="1"/>
  <c r="N2184" i="1"/>
  <c r="N2180" i="1"/>
  <c r="O2180" i="1" s="1"/>
  <c r="N2176" i="1"/>
  <c r="O2176" i="1" s="1"/>
  <c r="N2172" i="1"/>
  <c r="O2172" i="1" s="1"/>
  <c r="N2168" i="1"/>
  <c r="N2164" i="1"/>
  <c r="N2160" i="1"/>
  <c r="N2156" i="1"/>
  <c r="N2152" i="1"/>
  <c r="N2148" i="1"/>
  <c r="O2148" i="1" s="1"/>
  <c r="N2144" i="1"/>
  <c r="O2144" i="1" s="1"/>
  <c r="N2140" i="1"/>
  <c r="O2140" i="1" s="1"/>
  <c r="N2136" i="1"/>
  <c r="N2132" i="1"/>
  <c r="N2128" i="1"/>
  <c r="N2124" i="1"/>
  <c r="N2120" i="1"/>
  <c r="N2116" i="1"/>
  <c r="N2112" i="1"/>
  <c r="O2112" i="1" s="1"/>
  <c r="N2108" i="1"/>
  <c r="O2108" i="1" s="1"/>
  <c r="N2104" i="1"/>
  <c r="N2100" i="1"/>
  <c r="N2096" i="1"/>
  <c r="N2092" i="1"/>
  <c r="N2088" i="1"/>
  <c r="N2084" i="1"/>
  <c r="O2084" i="1" s="1"/>
  <c r="N2080" i="1"/>
  <c r="O2080" i="1" s="1"/>
  <c r="N2076" i="1"/>
  <c r="O2076" i="1" s="1"/>
  <c r="N2072" i="1"/>
  <c r="N2068" i="1"/>
  <c r="N2064" i="1"/>
  <c r="N2060" i="1"/>
  <c r="N2056" i="1"/>
  <c r="N2052" i="1"/>
  <c r="O2052" i="1" s="1"/>
  <c r="N2048" i="1"/>
  <c r="O2048" i="1" s="1"/>
  <c r="N2044" i="1"/>
  <c r="O2044" i="1" s="1"/>
  <c r="N2040" i="1"/>
  <c r="N2036" i="1"/>
  <c r="N2032" i="1"/>
  <c r="N2028" i="1"/>
  <c r="N2024" i="1"/>
  <c r="N2020" i="1"/>
  <c r="N2016" i="1"/>
  <c r="O2016" i="1" s="1"/>
  <c r="N2012" i="1"/>
  <c r="O2012" i="1" s="1"/>
  <c r="N2008" i="1"/>
  <c r="N2004" i="1"/>
  <c r="N2000" i="1"/>
  <c r="N1996" i="1"/>
  <c r="N1992" i="1"/>
  <c r="N1988" i="1"/>
  <c r="N1984" i="1"/>
  <c r="O1984" i="1" s="1"/>
  <c r="N1980" i="1"/>
  <c r="O1980" i="1" s="1"/>
  <c r="N1976" i="1"/>
  <c r="N1972" i="1"/>
  <c r="N1968" i="1"/>
  <c r="N1964" i="1"/>
  <c r="N1960" i="1"/>
  <c r="N1956" i="1"/>
  <c r="N1952" i="1"/>
  <c r="O1952" i="1" s="1"/>
  <c r="N1948" i="1"/>
  <c r="O1948" i="1" s="1"/>
  <c r="N1944" i="1"/>
  <c r="N1940" i="1"/>
  <c r="N1936" i="1"/>
  <c r="N1932" i="1"/>
  <c r="N1928" i="1"/>
  <c r="N1924" i="1"/>
  <c r="O1924" i="1" s="1"/>
  <c r="N1920" i="1"/>
  <c r="O1920" i="1" s="1"/>
  <c r="N1916" i="1"/>
  <c r="O1916" i="1" s="1"/>
  <c r="N1912" i="1"/>
  <c r="N1908" i="1"/>
  <c r="N1904" i="1"/>
  <c r="N1900" i="1"/>
  <c r="N1896" i="1"/>
  <c r="N1892" i="1"/>
  <c r="O1892" i="1" s="1"/>
  <c r="N1888" i="1"/>
  <c r="O1888" i="1" s="1"/>
  <c r="N1884" i="1"/>
  <c r="O1884" i="1" s="1"/>
  <c r="N1880" i="1"/>
  <c r="N1876" i="1"/>
  <c r="N1872" i="1"/>
  <c r="N1868" i="1"/>
  <c r="N1864" i="1"/>
  <c r="N1860" i="1"/>
  <c r="N1856" i="1"/>
  <c r="O1856" i="1" s="1"/>
  <c r="N1852" i="1"/>
  <c r="O1852" i="1" s="1"/>
  <c r="N1848" i="1"/>
  <c r="N1844" i="1"/>
  <c r="N1840" i="1"/>
  <c r="N1836" i="1"/>
  <c r="N1832" i="1"/>
  <c r="N1828" i="1"/>
  <c r="O1828" i="1" s="1"/>
  <c r="N1824" i="1"/>
  <c r="O1824" i="1" s="1"/>
  <c r="N1820" i="1"/>
  <c r="O1820" i="1" s="1"/>
  <c r="N1816" i="1"/>
  <c r="N1812" i="1"/>
  <c r="N1808" i="1"/>
  <c r="N1804" i="1"/>
  <c r="N1800" i="1"/>
  <c r="N1796" i="1"/>
  <c r="N1792" i="1"/>
  <c r="O1792" i="1" s="1"/>
  <c r="N1788" i="1"/>
  <c r="O1788" i="1" s="1"/>
  <c r="N1784" i="1"/>
  <c r="N1780" i="1"/>
  <c r="N1776" i="1"/>
  <c r="N1772" i="1"/>
  <c r="N1768" i="1"/>
  <c r="N1764" i="1"/>
  <c r="O1764" i="1" s="1"/>
  <c r="N1760" i="1"/>
  <c r="O1760" i="1" s="1"/>
  <c r="N1756" i="1"/>
  <c r="O1756" i="1" s="1"/>
  <c r="N1752" i="1"/>
  <c r="N1748" i="1"/>
  <c r="N1744" i="1"/>
  <c r="N1740" i="1"/>
  <c r="N1736" i="1"/>
  <c r="N1732" i="1"/>
  <c r="O1732" i="1" s="1"/>
  <c r="N1728" i="1"/>
  <c r="O1728" i="1" s="1"/>
  <c r="N1724" i="1"/>
  <c r="O1724" i="1" s="1"/>
  <c r="N1720" i="1"/>
  <c r="N1716" i="1"/>
  <c r="N1712" i="1"/>
  <c r="N1708" i="1"/>
  <c r="N1704" i="1"/>
  <c r="N1700" i="1"/>
  <c r="N1696" i="1"/>
  <c r="O1696" i="1" s="1"/>
  <c r="N1692" i="1"/>
  <c r="O1692" i="1" s="1"/>
  <c r="N1688" i="1"/>
  <c r="N1684" i="1"/>
  <c r="N1680" i="1"/>
  <c r="N1676" i="1"/>
  <c r="N1672" i="1"/>
  <c r="N1668" i="1"/>
  <c r="O1668" i="1" s="1"/>
  <c r="N1664" i="1"/>
  <c r="O1664" i="1" s="1"/>
  <c r="N1660" i="1"/>
  <c r="O1660" i="1" s="1"/>
  <c r="N1656" i="1"/>
  <c r="N1652" i="1"/>
  <c r="N1648" i="1"/>
  <c r="N1644" i="1"/>
  <c r="N1640" i="1"/>
  <c r="N1636" i="1"/>
  <c r="O1636" i="1" s="1"/>
  <c r="N1632" i="1"/>
  <c r="O1632" i="1" s="1"/>
  <c r="N1628" i="1"/>
  <c r="O1628" i="1" s="1"/>
  <c r="N1624" i="1"/>
  <c r="N1620" i="1"/>
  <c r="N1616" i="1"/>
  <c r="N1612" i="1"/>
  <c r="N1608" i="1"/>
  <c r="N1604" i="1"/>
  <c r="N1600" i="1"/>
  <c r="O1600" i="1" s="1"/>
  <c r="N1596" i="1"/>
  <c r="O1596" i="1" s="1"/>
  <c r="N1592" i="1"/>
  <c r="N1588" i="1"/>
  <c r="N1584" i="1"/>
  <c r="N1580" i="1"/>
  <c r="N1576" i="1"/>
  <c r="N1572" i="1"/>
  <c r="N1568" i="1"/>
  <c r="O1568" i="1" s="1"/>
  <c r="N1564" i="1"/>
  <c r="O1564" i="1" s="1"/>
  <c r="N1560" i="1"/>
  <c r="N1556" i="1"/>
  <c r="N1552" i="1"/>
  <c r="N1548" i="1"/>
  <c r="N1544" i="1"/>
  <c r="N1540" i="1"/>
  <c r="O1540" i="1" s="1"/>
  <c r="N1536" i="1"/>
  <c r="O1536" i="1" s="1"/>
  <c r="N1532" i="1"/>
  <c r="O1532" i="1" s="1"/>
  <c r="N1528" i="1"/>
  <c r="N1524" i="1"/>
  <c r="N1520" i="1"/>
  <c r="N1516" i="1"/>
  <c r="N1512" i="1"/>
  <c r="N1508" i="1"/>
  <c r="N1504" i="1"/>
  <c r="O1504" i="1" s="1"/>
  <c r="N1500" i="1"/>
  <c r="O1500" i="1" s="1"/>
  <c r="N1496" i="1"/>
  <c r="N1492" i="1"/>
  <c r="N1488" i="1"/>
  <c r="N1484" i="1"/>
  <c r="N1480" i="1"/>
  <c r="N1476" i="1"/>
  <c r="N1472" i="1"/>
  <c r="O1472" i="1" s="1"/>
  <c r="N1468" i="1"/>
  <c r="O1468" i="1" s="1"/>
  <c r="N1464" i="1"/>
  <c r="N1460" i="1"/>
  <c r="N1456" i="1"/>
  <c r="N1452" i="1"/>
  <c r="N1448" i="1"/>
  <c r="N1444" i="1"/>
  <c r="N1440" i="1"/>
  <c r="O1440" i="1" s="1"/>
  <c r="N1436" i="1"/>
  <c r="O1436" i="1" s="1"/>
  <c r="N1432" i="1"/>
  <c r="N1428" i="1"/>
  <c r="N1424" i="1"/>
  <c r="N1420" i="1"/>
  <c r="N1416" i="1"/>
  <c r="N1412" i="1"/>
  <c r="O1412" i="1" s="1"/>
  <c r="N1408" i="1"/>
  <c r="O1408" i="1" s="1"/>
  <c r="N1404" i="1"/>
  <c r="O1404" i="1" s="1"/>
  <c r="N1400" i="1"/>
  <c r="N1396" i="1"/>
  <c r="N1392" i="1"/>
  <c r="N1388" i="1"/>
  <c r="N1384" i="1"/>
  <c r="N1380" i="1"/>
  <c r="O1380" i="1" s="1"/>
  <c r="N1376" i="1"/>
  <c r="O1376" i="1" s="1"/>
  <c r="N1372" i="1"/>
  <c r="O1372" i="1" s="1"/>
  <c r="N1368" i="1"/>
  <c r="N1364" i="1"/>
  <c r="N1360" i="1"/>
  <c r="N1356" i="1"/>
  <c r="N1352" i="1"/>
  <c r="N1348" i="1"/>
  <c r="O1348" i="1" s="1"/>
  <c r="N1344" i="1"/>
  <c r="O1344" i="1" s="1"/>
  <c r="N1340" i="1"/>
  <c r="O1340" i="1" s="1"/>
  <c r="N1336" i="1"/>
  <c r="N1332" i="1"/>
  <c r="N1328" i="1"/>
  <c r="N1324" i="1"/>
  <c r="N1320" i="1"/>
  <c r="N1316" i="1"/>
  <c r="O1316" i="1" s="1"/>
  <c r="N1312" i="1"/>
  <c r="O1312" i="1" s="1"/>
  <c r="N1308" i="1"/>
  <c r="O1308" i="1" s="1"/>
  <c r="N1304" i="1"/>
  <c r="N1300" i="1"/>
  <c r="N1296" i="1"/>
  <c r="N1292" i="1"/>
  <c r="N1288" i="1"/>
  <c r="N1284" i="1"/>
  <c r="N1280" i="1"/>
  <c r="O1280" i="1" s="1"/>
  <c r="N1276" i="1"/>
  <c r="O1276" i="1" s="1"/>
  <c r="N1272" i="1"/>
  <c r="N1268" i="1"/>
  <c r="N1264" i="1"/>
  <c r="N1260" i="1"/>
  <c r="N1256" i="1"/>
  <c r="N1252" i="1"/>
  <c r="N1248" i="1"/>
  <c r="O1248" i="1" s="1"/>
  <c r="N1244" i="1"/>
  <c r="O1244" i="1" s="1"/>
  <c r="N1240" i="1"/>
  <c r="N1236" i="1"/>
  <c r="N1232" i="1"/>
  <c r="N1228" i="1"/>
  <c r="N1224" i="1"/>
  <c r="N1220" i="1"/>
  <c r="N1216" i="1"/>
  <c r="O1216" i="1" s="1"/>
  <c r="N1212" i="1"/>
  <c r="O1212" i="1" s="1"/>
  <c r="N1208" i="1"/>
  <c r="N1204" i="1"/>
  <c r="N1200" i="1"/>
  <c r="N1196" i="1"/>
  <c r="N1192" i="1"/>
  <c r="N1188" i="1"/>
  <c r="N1184" i="1"/>
  <c r="O1184" i="1" s="1"/>
  <c r="N1180" i="1"/>
  <c r="O1180" i="1" s="1"/>
  <c r="N1176" i="1"/>
  <c r="N1172" i="1"/>
  <c r="N1168" i="1"/>
  <c r="N1164" i="1"/>
  <c r="N1160" i="1"/>
  <c r="N1156" i="1"/>
  <c r="N1152" i="1"/>
  <c r="O1152" i="1" s="1"/>
  <c r="N1148" i="1"/>
  <c r="O1148" i="1" s="1"/>
  <c r="N1144" i="1"/>
  <c r="N1140" i="1"/>
  <c r="N1136" i="1"/>
  <c r="N1132" i="1"/>
  <c r="N1128" i="1"/>
  <c r="N1124" i="1"/>
  <c r="O1124" i="1" s="1"/>
  <c r="N1120" i="1"/>
  <c r="O1120" i="1" s="1"/>
  <c r="N1116" i="1"/>
  <c r="O1116" i="1" s="1"/>
  <c r="N1112" i="1"/>
  <c r="N1108" i="1"/>
  <c r="N1104" i="1"/>
  <c r="N1100" i="1"/>
  <c r="N1096" i="1"/>
  <c r="N1092" i="1"/>
  <c r="N1088" i="1"/>
  <c r="O1088" i="1" s="1"/>
  <c r="N1084" i="1"/>
  <c r="O1084" i="1" s="1"/>
  <c r="N1080" i="1"/>
  <c r="N1076" i="1"/>
  <c r="N1072" i="1"/>
  <c r="N1068" i="1"/>
  <c r="N1064" i="1"/>
  <c r="N1060" i="1"/>
  <c r="O1060" i="1" s="1"/>
  <c r="N1056" i="1"/>
  <c r="O1056" i="1" s="1"/>
  <c r="N1052" i="1"/>
  <c r="O1052" i="1" s="1"/>
  <c r="N1048" i="1"/>
  <c r="N1044" i="1"/>
  <c r="N1040" i="1"/>
  <c r="N1036" i="1"/>
  <c r="N1032" i="1"/>
  <c r="N1028" i="1"/>
  <c r="N1024" i="1"/>
  <c r="O1024" i="1" s="1"/>
  <c r="N1020" i="1"/>
  <c r="O1020" i="1" s="1"/>
  <c r="N1016" i="1"/>
  <c r="N1012" i="1"/>
  <c r="N1008" i="1"/>
  <c r="N1004" i="1"/>
  <c r="N1000" i="1"/>
  <c r="N996" i="1"/>
  <c r="O996" i="1" s="1"/>
  <c r="N992" i="1"/>
  <c r="O992" i="1" s="1"/>
  <c r="N988" i="1"/>
  <c r="O988" i="1" s="1"/>
  <c r="N984" i="1"/>
  <c r="N980" i="1"/>
  <c r="N976" i="1"/>
  <c r="N972" i="1"/>
  <c r="N968" i="1"/>
  <c r="N964" i="1"/>
  <c r="N960" i="1"/>
  <c r="O960" i="1" s="1"/>
  <c r="N956" i="1"/>
  <c r="O956" i="1" s="1"/>
  <c r="N952" i="1"/>
  <c r="N948" i="1"/>
  <c r="N944" i="1"/>
  <c r="N940" i="1"/>
  <c r="N936" i="1"/>
  <c r="N932" i="1"/>
  <c r="O932" i="1" s="1"/>
  <c r="N928" i="1"/>
  <c r="O928" i="1" s="1"/>
  <c r="N924" i="1"/>
  <c r="O924" i="1" s="1"/>
  <c r="N920" i="1"/>
  <c r="N916" i="1"/>
  <c r="N912" i="1"/>
  <c r="N908" i="1"/>
  <c r="N904" i="1"/>
  <c r="N900" i="1"/>
  <c r="O900" i="1" s="1"/>
  <c r="N896" i="1"/>
  <c r="O896" i="1" s="1"/>
  <c r="N892" i="1"/>
  <c r="O892" i="1" s="1"/>
  <c r="N888" i="1"/>
  <c r="N884" i="1"/>
  <c r="N880" i="1"/>
  <c r="N876" i="1"/>
  <c r="N872" i="1"/>
  <c r="N868" i="1"/>
  <c r="N864" i="1"/>
  <c r="O864" i="1" s="1"/>
  <c r="N860" i="1"/>
  <c r="O860" i="1" s="1"/>
  <c r="N856" i="1"/>
  <c r="N852" i="1"/>
  <c r="N848" i="1"/>
  <c r="N844" i="1"/>
  <c r="N840" i="1"/>
  <c r="N836" i="1"/>
  <c r="N832" i="1"/>
  <c r="O832" i="1" s="1"/>
  <c r="N828" i="1"/>
  <c r="O828" i="1" s="1"/>
  <c r="N824" i="1"/>
  <c r="N820" i="1"/>
  <c r="N816" i="1"/>
  <c r="N812" i="1"/>
  <c r="N808" i="1"/>
  <c r="N804" i="1"/>
  <c r="O804" i="1" s="1"/>
  <c r="N800" i="1"/>
  <c r="O800" i="1" s="1"/>
  <c r="N796" i="1"/>
  <c r="O796" i="1" s="1"/>
  <c r="N792" i="1"/>
  <c r="N788" i="1"/>
  <c r="N784" i="1"/>
  <c r="N780" i="1"/>
  <c r="N776" i="1"/>
  <c r="N772" i="1"/>
  <c r="O772" i="1" s="1"/>
  <c r="N768" i="1"/>
  <c r="O768" i="1" s="1"/>
  <c r="N764" i="1"/>
  <c r="O764" i="1" s="1"/>
  <c r="N760" i="1"/>
  <c r="N756" i="1"/>
  <c r="N752" i="1"/>
  <c r="N748" i="1"/>
  <c r="N744" i="1"/>
  <c r="N740" i="1"/>
  <c r="O740" i="1" s="1"/>
  <c r="N736" i="1"/>
  <c r="O736" i="1" s="1"/>
  <c r="N732" i="1"/>
  <c r="O732" i="1" s="1"/>
  <c r="N728" i="1"/>
  <c r="N724" i="1"/>
  <c r="N720" i="1"/>
  <c r="N716" i="1"/>
  <c r="N712" i="1"/>
  <c r="N708" i="1"/>
  <c r="O708" i="1" s="1"/>
  <c r="N704" i="1"/>
  <c r="O704" i="1" s="1"/>
  <c r="N700" i="1"/>
  <c r="O700" i="1" s="1"/>
  <c r="N696" i="1"/>
  <c r="N692" i="1"/>
  <c r="N688" i="1"/>
  <c r="N684" i="1"/>
  <c r="N680" i="1"/>
  <c r="N676" i="1"/>
  <c r="O676" i="1" s="1"/>
  <c r="N672" i="1"/>
  <c r="O672" i="1" s="1"/>
  <c r="N668" i="1"/>
  <c r="O668" i="1" s="1"/>
  <c r="N664" i="1"/>
  <c r="N660" i="1"/>
  <c r="N656" i="1"/>
  <c r="N652" i="1"/>
  <c r="N648" i="1"/>
  <c r="N644" i="1"/>
  <c r="O644" i="1" s="1"/>
  <c r="N640" i="1"/>
  <c r="O640" i="1" s="1"/>
  <c r="N636" i="1"/>
  <c r="O636" i="1" s="1"/>
  <c r="N632" i="1"/>
  <c r="N628" i="1"/>
  <c r="N624" i="1"/>
  <c r="N620" i="1"/>
  <c r="N616" i="1"/>
  <c r="N612" i="1"/>
  <c r="N608" i="1"/>
  <c r="O608" i="1" s="1"/>
  <c r="N604" i="1"/>
  <c r="O604" i="1" s="1"/>
  <c r="N600" i="1"/>
  <c r="N596" i="1"/>
  <c r="N592" i="1"/>
  <c r="N588" i="1"/>
  <c r="N584" i="1"/>
  <c r="N580" i="1"/>
  <c r="O580" i="1" s="1"/>
  <c r="N576" i="1"/>
  <c r="O576" i="1" s="1"/>
  <c r="N572" i="1"/>
  <c r="O572" i="1" s="1"/>
  <c r="N568" i="1"/>
  <c r="N564" i="1"/>
  <c r="N560" i="1"/>
  <c r="N556" i="1"/>
  <c r="N552" i="1"/>
  <c r="N548" i="1"/>
  <c r="N544" i="1"/>
  <c r="O544" i="1" s="1"/>
  <c r="N540" i="1"/>
  <c r="O540" i="1" s="1"/>
  <c r="N536" i="1"/>
  <c r="N532" i="1"/>
  <c r="N528" i="1"/>
  <c r="N524" i="1"/>
  <c r="N520" i="1"/>
  <c r="N516" i="1"/>
  <c r="O516" i="1" s="1"/>
  <c r="N512" i="1"/>
  <c r="O512" i="1" s="1"/>
  <c r="N508" i="1"/>
  <c r="O508" i="1" s="1"/>
  <c r="N504" i="1"/>
  <c r="N500" i="1"/>
  <c r="N496" i="1"/>
  <c r="N492" i="1"/>
  <c r="N488" i="1"/>
  <c r="N484" i="1"/>
  <c r="O484" i="1" s="1"/>
  <c r="N480" i="1"/>
  <c r="O480" i="1" s="1"/>
  <c r="N476" i="1"/>
  <c r="O476" i="1" s="1"/>
  <c r="N472" i="1"/>
  <c r="N468" i="1"/>
  <c r="N464" i="1"/>
  <c r="N460" i="1"/>
  <c r="N456" i="1"/>
  <c r="N452" i="1"/>
  <c r="O452" i="1" s="1"/>
  <c r="N448" i="1"/>
  <c r="O448" i="1" s="1"/>
  <c r="N444" i="1"/>
  <c r="O444" i="1" s="1"/>
  <c r="N440" i="1"/>
  <c r="N436" i="1"/>
  <c r="N432" i="1"/>
  <c r="N428" i="1"/>
  <c r="N424" i="1"/>
  <c r="N420" i="1"/>
  <c r="O420" i="1" s="1"/>
  <c r="N416" i="1"/>
  <c r="O416" i="1" s="1"/>
  <c r="N412" i="1"/>
  <c r="O412" i="1" s="1"/>
  <c r="N408" i="1"/>
  <c r="N404" i="1"/>
  <c r="N400" i="1"/>
  <c r="N396" i="1"/>
  <c r="N392" i="1"/>
  <c r="N388" i="1"/>
  <c r="N384" i="1"/>
  <c r="O384" i="1" s="1"/>
  <c r="N380" i="1"/>
  <c r="O380" i="1" s="1"/>
  <c r="N376" i="1"/>
  <c r="N372" i="1"/>
  <c r="N368" i="1"/>
  <c r="N364" i="1"/>
  <c r="N360" i="1"/>
  <c r="N356" i="1"/>
  <c r="O356" i="1" s="1"/>
  <c r="N352" i="1"/>
  <c r="O352" i="1" s="1"/>
  <c r="N348" i="1"/>
  <c r="O348" i="1" s="1"/>
  <c r="N344" i="1"/>
  <c r="N340" i="1"/>
  <c r="N336" i="1"/>
  <c r="N332" i="1"/>
  <c r="N328" i="1"/>
  <c r="N324" i="1"/>
  <c r="O324" i="1" s="1"/>
  <c r="N320" i="1"/>
  <c r="O320" i="1" s="1"/>
  <c r="N316" i="1"/>
  <c r="O316" i="1" s="1"/>
  <c r="N312" i="1"/>
  <c r="N308" i="1"/>
  <c r="N304" i="1"/>
  <c r="N300" i="1"/>
  <c r="N296" i="1"/>
  <c r="N292" i="1"/>
  <c r="N288" i="1"/>
  <c r="O288" i="1" s="1"/>
  <c r="N284" i="1"/>
  <c r="O284" i="1" s="1"/>
  <c r="N280" i="1"/>
  <c r="N276" i="1"/>
  <c r="N272" i="1"/>
  <c r="N268" i="1"/>
  <c r="N264" i="1"/>
  <c r="N260" i="1"/>
  <c r="N256" i="1"/>
  <c r="O256" i="1" s="1"/>
  <c r="N252" i="1"/>
  <c r="O252" i="1" s="1"/>
  <c r="N248" i="1"/>
  <c r="N244" i="1"/>
  <c r="N240" i="1"/>
  <c r="N236" i="1"/>
  <c r="N232" i="1"/>
  <c r="N228" i="1"/>
  <c r="N224" i="1"/>
  <c r="O224" i="1" s="1"/>
  <c r="N220" i="1"/>
  <c r="O220" i="1" s="1"/>
  <c r="N216" i="1"/>
  <c r="N212" i="1"/>
  <c r="N208" i="1"/>
  <c r="N204" i="1"/>
  <c r="N200" i="1"/>
  <c r="N196" i="1"/>
  <c r="N192" i="1"/>
  <c r="O192" i="1" s="1"/>
  <c r="N188" i="1"/>
  <c r="O188" i="1" s="1"/>
  <c r="N184" i="1"/>
  <c r="N180" i="1"/>
  <c r="N176" i="1"/>
  <c r="N172" i="1"/>
  <c r="N168" i="1"/>
  <c r="N164" i="1"/>
  <c r="N160" i="1"/>
  <c r="O160" i="1" s="1"/>
  <c r="N156" i="1"/>
  <c r="O156" i="1" s="1"/>
  <c r="N152" i="1"/>
  <c r="N148" i="1"/>
  <c r="N144" i="1"/>
  <c r="N140" i="1"/>
  <c r="N136" i="1"/>
  <c r="N132" i="1"/>
  <c r="O132" i="1" s="1"/>
  <c r="N128" i="1"/>
  <c r="O128" i="1" s="1"/>
  <c r="N124" i="1"/>
  <c r="O124" i="1" s="1"/>
  <c r="N120" i="1"/>
  <c r="N116" i="1"/>
  <c r="N112" i="1"/>
  <c r="N108" i="1"/>
  <c r="N104" i="1"/>
  <c r="N100" i="1"/>
  <c r="N96" i="1"/>
  <c r="O96" i="1" s="1"/>
  <c r="N92" i="1"/>
  <c r="O92" i="1" s="1"/>
  <c r="N88" i="1"/>
  <c r="N84" i="1"/>
  <c r="N80" i="1"/>
  <c r="N76" i="1"/>
  <c r="N72" i="1"/>
  <c r="N68" i="1"/>
  <c r="N64" i="1"/>
  <c r="O64" i="1" s="1"/>
  <c r="N60" i="1"/>
  <c r="O60" i="1" s="1"/>
  <c r="N56" i="1"/>
  <c r="N52" i="1"/>
  <c r="N48" i="1"/>
  <c r="N44" i="1"/>
  <c r="N40" i="1"/>
  <c r="N36" i="1"/>
  <c r="N32" i="1"/>
  <c r="O32" i="1" s="1"/>
  <c r="N28" i="1"/>
  <c r="O28" i="1" s="1"/>
  <c r="N24" i="1"/>
  <c r="N20" i="1"/>
  <c r="N16" i="1"/>
  <c r="N12" i="1"/>
  <c r="R954" i="1"/>
  <c r="R950" i="1"/>
  <c r="S950" i="1" s="1"/>
  <c r="R946" i="1"/>
  <c r="S946" i="1" s="1"/>
  <c r="R942" i="1"/>
  <c r="S942" i="1" s="1"/>
  <c r="R938" i="1"/>
  <c r="R934" i="1"/>
  <c r="R930" i="1"/>
  <c r="R926" i="1"/>
  <c r="R922" i="1"/>
  <c r="R918" i="1"/>
  <c r="R914" i="1"/>
  <c r="S914" i="1" s="1"/>
  <c r="R910" i="1"/>
  <c r="S910" i="1" s="1"/>
  <c r="R906" i="1"/>
  <c r="R902" i="1"/>
  <c r="R898" i="1"/>
  <c r="R894" i="1"/>
  <c r="R890" i="1"/>
  <c r="R886" i="1"/>
  <c r="R882" i="1"/>
  <c r="S882" i="1" s="1"/>
  <c r="R878" i="1"/>
  <c r="S878" i="1" s="1"/>
  <c r="R874" i="1"/>
  <c r="R870" i="1"/>
  <c r="R866" i="1"/>
  <c r="R862" i="1"/>
  <c r="R858" i="1"/>
  <c r="R854" i="1"/>
  <c r="R850" i="1"/>
  <c r="S850" i="1" s="1"/>
  <c r="R846" i="1"/>
  <c r="S846" i="1" s="1"/>
  <c r="R842" i="1"/>
  <c r="R838" i="1"/>
  <c r="R834" i="1"/>
  <c r="R830" i="1"/>
  <c r="R826" i="1"/>
  <c r="R822" i="1"/>
  <c r="S822" i="1" s="1"/>
  <c r="R818" i="1"/>
  <c r="S818" i="1" s="1"/>
  <c r="R814" i="1"/>
  <c r="S814" i="1" s="1"/>
  <c r="R810" i="1"/>
  <c r="R806" i="1"/>
  <c r="R802" i="1"/>
  <c r="R798" i="1"/>
  <c r="R794" i="1"/>
  <c r="R790" i="1"/>
  <c r="R786" i="1"/>
  <c r="S786" i="1" s="1"/>
  <c r="R782" i="1"/>
  <c r="S782" i="1" s="1"/>
  <c r="R778" i="1"/>
  <c r="R774" i="1"/>
  <c r="R770" i="1"/>
  <c r="R766" i="1"/>
  <c r="R762" i="1"/>
  <c r="R758" i="1"/>
  <c r="R754" i="1"/>
  <c r="S754" i="1" s="1"/>
  <c r="R750" i="1"/>
  <c r="S750" i="1" s="1"/>
  <c r="R746" i="1"/>
  <c r="R742" i="1"/>
  <c r="R738" i="1"/>
  <c r="R734" i="1"/>
  <c r="R730" i="1"/>
  <c r="R726" i="1"/>
  <c r="S726" i="1" s="1"/>
  <c r="R722" i="1"/>
  <c r="S722" i="1" s="1"/>
  <c r="R718" i="1"/>
  <c r="S718" i="1" s="1"/>
  <c r="R714" i="1"/>
  <c r="R710" i="1"/>
  <c r="R706" i="1"/>
  <c r="R702" i="1"/>
  <c r="R698" i="1"/>
  <c r="R694" i="1"/>
  <c r="S694" i="1" s="1"/>
  <c r="R690" i="1"/>
  <c r="S690" i="1" s="1"/>
  <c r="R686" i="1"/>
  <c r="S686" i="1" s="1"/>
  <c r="R682" i="1"/>
  <c r="R678" i="1"/>
  <c r="R674" i="1"/>
  <c r="R670" i="1"/>
  <c r="R666" i="1"/>
  <c r="R662" i="1"/>
  <c r="S662" i="1" s="1"/>
  <c r="R658" i="1"/>
  <c r="S658" i="1" s="1"/>
  <c r="R654" i="1"/>
  <c r="S654" i="1" s="1"/>
  <c r="R650" i="1"/>
  <c r="R646" i="1"/>
  <c r="R642" i="1"/>
  <c r="R638" i="1"/>
  <c r="R634" i="1"/>
  <c r="R630" i="1"/>
  <c r="S630" i="1" s="1"/>
  <c r="R626" i="1"/>
  <c r="S626" i="1" s="1"/>
  <c r="R622" i="1"/>
  <c r="S622" i="1" s="1"/>
  <c r="R618" i="1"/>
  <c r="R614" i="1"/>
  <c r="R610" i="1"/>
  <c r="R606" i="1"/>
  <c r="R602" i="1"/>
  <c r="R598" i="1"/>
  <c r="S598" i="1" s="1"/>
  <c r="R594" i="1"/>
  <c r="S594" i="1" s="1"/>
  <c r="R590" i="1"/>
  <c r="S590" i="1" s="1"/>
  <c r="R586" i="1"/>
  <c r="R582" i="1"/>
  <c r="R578" i="1"/>
  <c r="R574" i="1"/>
  <c r="R570" i="1"/>
  <c r="R566" i="1"/>
  <c r="R562" i="1"/>
  <c r="S562" i="1" s="1"/>
  <c r="R558" i="1"/>
  <c r="S558" i="1" s="1"/>
  <c r="R554" i="1"/>
  <c r="R550" i="1"/>
  <c r="R546" i="1"/>
  <c r="R542" i="1"/>
  <c r="N4900" i="1"/>
  <c r="N4872" i="1"/>
  <c r="O4872" i="1" s="1"/>
  <c r="N4844" i="1"/>
  <c r="O4844" i="1" s="1"/>
  <c r="N4816" i="1"/>
  <c r="O4816" i="1" s="1"/>
  <c r="N4788" i="1"/>
  <c r="N4756" i="1"/>
  <c r="N4728" i="1"/>
  <c r="N4696" i="1"/>
  <c r="N4664" i="1"/>
  <c r="N4636" i="1"/>
  <c r="O4636" i="1" s="1"/>
  <c r="N4616" i="1"/>
  <c r="O4616" i="1" s="1"/>
  <c r="N4588" i="1"/>
  <c r="O4588" i="1" s="1"/>
  <c r="N4552" i="1"/>
  <c r="N4904" i="1"/>
  <c r="N4876" i="1"/>
  <c r="N4852" i="1"/>
  <c r="N4828" i="1"/>
  <c r="N4804" i="1"/>
  <c r="N4784" i="1"/>
  <c r="O4784" i="1" s="1"/>
  <c r="N4764" i="1"/>
  <c r="O4764" i="1" s="1"/>
  <c r="N4740" i="1"/>
  <c r="N4712" i="1"/>
  <c r="N4688" i="1"/>
  <c r="N4668" i="1"/>
  <c r="N4644" i="1"/>
  <c r="N4624" i="1"/>
  <c r="O4624" i="1" s="1"/>
  <c r="N4604" i="1"/>
  <c r="O4604" i="1" s="1"/>
  <c r="N4584" i="1"/>
  <c r="O4584" i="1" s="1"/>
  <c r="N4560" i="1"/>
  <c r="N4540" i="1"/>
  <c r="N4888" i="1"/>
  <c r="N4864" i="1"/>
  <c r="N4840" i="1"/>
  <c r="N4820" i="1"/>
  <c r="N4800" i="1"/>
  <c r="O4800" i="1" s="1"/>
  <c r="N4772" i="1"/>
  <c r="O4772" i="1" s="1"/>
  <c r="N4752" i="1"/>
  <c r="N4724" i="1"/>
  <c r="N4704" i="1"/>
  <c r="N4680" i="1"/>
  <c r="N4652" i="1"/>
  <c r="N4620" i="1"/>
  <c r="O4620" i="1" s="1"/>
  <c r="N4596" i="1"/>
  <c r="O4596" i="1" s="1"/>
  <c r="N4572" i="1"/>
  <c r="O4572" i="1" s="1"/>
  <c r="N4544" i="1"/>
  <c r="N4908" i="1"/>
  <c r="N4892" i="1"/>
  <c r="N4880" i="1"/>
  <c r="N4860" i="1"/>
  <c r="N4848" i="1"/>
  <c r="O4848" i="1" s="1"/>
  <c r="N4832" i="1"/>
  <c r="O4832" i="1" s="1"/>
  <c r="N4812" i="1"/>
  <c r="O4812" i="1" s="1"/>
  <c r="N4796" i="1"/>
  <c r="N4776" i="1"/>
  <c r="N4760" i="1"/>
  <c r="N4744" i="1"/>
  <c r="N4732" i="1"/>
  <c r="N4716" i="1"/>
  <c r="O4716" i="1" s="1"/>
  <c r="N4700" i="1"/>
  <c r="O4700" i="1" s="1"/>
  <c r="N4684" i="1"/>
  <c r="O4684" i="1" s="1"/>
  <c r="N4672" i="1"/>
  <c r="N4656" i="1"/>
  <c r="N4640" i="1"/>
  <c r="N4628" i="1"/>
  <c r="N4608" i="1"/>
  <c r="N4592" i="1"/>
  <c r="O4592" i="1" s="1"/>
  <c r="N4580" i="1"/>
  <c r="O4580" i="1" s="1"/>
  <c r="N4568" i="1"/>
  <c r="O4568" i="1" s="1"/>
  <c r="N4556" i="1"/>
  <c r="N4536" i="1"/>
  <c r="N4896" i="1"/>
  <c r="N4884" i="1"/>
  <c r="N4868" i="1"/>
  <c r="N4856" i="1"/>
  <c r="O4856" i="1" s="1"/>
  <c r="N4836" i="1"/>
  <c r="O4836" i="1" s="1"/>
  <c r="N4824" i="1"/>
  <c r="O4824" i="1" s="1"/>
  <c r="N4808" i="1"/>
  <c r="N4792" i="1"/>
  <c r="N4780" i="1"/>
  <c r="N4768" i="1"/>
  <c r="N4748" i="1"/>
  <c r="N4736" i="1"/>
  <c r="N4720" i="1"/>
  <c r="O4720" i="1" s="1"/>
  <c r="N4708" i="1"/>
  <c r="O4708" i="1" s="1"/>
  <c r="N4692" i="1"/>
  <c r="N4676" i="1"/>
  <c r="N4660" i="1"/>
  <c r="N4648" i="1"/>
  <c r="N4632" i="1"/>
  <c r="N4612" i="1"/>
  <c r="N4600" i="1"/>
  <c r="O4600" i="1" s="1"/>
  <c r="N4576" i="1"/>
  <c r="O4576" i="1" s="1"/>
  <c r="N4564" i="1"/>
  <c r="N4548" i="1"/>
  <c r="N3245" i="1"/>
  <c r="N3241" i="1"/>
  <c r="N3237" i="1"/>
  <c r="N3233" i="1"/>
  <c r="N3229" i="1"/>
  <c r="O3229" i="1" s="1"/>
  <c r="N3225" i="1"/>
  <c r="O3225" i="1" s="1"/>
  <c r="N3221" i="1"/>
  <c r="N3217" i="1"/>
  <c r="N3213" i="1"/>
  <c r="N3209" i="1"/>
  <c r="N3205" i="1"/>
  <c r="N3201" i="1"/>
  <c r="O3201" i="1" s="1"/>
  <c r="N3197" i="1"/>
  <c r="O3197" i="1" s="1"/>
  <c r="N3193" i="1"/>
  <c r="O3193" i="1" s="1"/>
  <c r="N3189" i="1"/>
  <c r="N3185" i="1"/>
  <c r="N3181" i="1"/>
  <c r="N3177" i="1"/>
  <c r="N3173" i="1"/>
  <c r="N3169" i="1"/>
  <c r="N3165" i="1"/>
  <c r="O3165" i="1" s="1"/>
  <c r="N3161" i="1"/>
  <c r="O3161" i="1" s="1"/>
  <c r="N3157" i="1"/>
  <c r="N3153" i="1"/>
  <c r="N3149" i="1"/>
  <c r="N3145" i="1"/>
  <c r="N3141" i="1"/>
  <c r="N3137" i="1"/>
  <c r="O3137" i="1" s="1"/>
  <c r="N3133" i="1"/>
  <c r="O3133" i="1" s="1"/>
  <c r="N3129" i="1"/>
  <c r="O3129" i="1" s="1"/>
  <c r="N3125" i="1"/>
  <c r="N3121" i="1"/>
  <c r="N3117" i="1"/>
  <c r="N3113" i="1"/>
  <c r="N3109" i="1"/>
  <c r="N3105" i="1"/>
  <c r="N3101" i="1"/>
  <c r="O3101" i="1" s="1"/>
  <c r="N3097" i="1"/>
  <c r="O3097" i="1" s="1"/>
  <c r="N3093" i="1"/>
  <c r="N3089" i="1"/>
  <c r="N3085" i="1"/>
  <c r="N3081" i="1"/>
  <c r="N3077" i="1"/>
  <c r="N3073" i="1"/>
  <c r="O3073" i="1" s="1"/>
  <c r="N3069" i="1"/>
  <c r="O3069" i="1" s="1"/>
  <c r="N3065" i="1"/>
  <c r="O3065" i="1" s="1"/>
  <c r="N3061" i="1"/>
  <c r="N3057" i="1"/>
  <c r="N3053" i="1"/>
  <c r="N3049" i="1"/>
  <c r="N3045" i="1"/>
  <c r="N3041" i="1"/>
  <c r="N3037" i="1"/>
  <c r="O3037" i="1" s="1"/>
  <c r="N3033" i="1"/>
  <c r="O3033" i="1" s="1"/>
  <c r="N3029" i="1"/>
  <c r="N3025" i="1"/>
  <c r="N3021" i="1"/>
  <c r="N3017" i="1"/>
  <c r="N3013" i="1"/>
  <c r="N3009" i="1"/>
  <c r="N3005" i="1"/>
  <c r="O3005" i="1" s="1"/>
  <c r="N3001" i="1"/>
  <c r="O3001" i="1" s="1"/>
  <c r="N2997" i="1"/>
  <c r="N2993" i="1"/>
  <c r="N2989" i="1"/>
  <c r="N2985" i="1"/>
  <c r="N2981" i="1"/>
  <c r="N2977" i="1"/>
  <c r="O2977" i="1" s="1"/>
  <c r="N2973" i="1"/>
  <c r="O2973" i="1" s="1"/>
  <c r="N2969" i="1"/>
  <c r="O2969" i="1" s="1"/>
  <c r="N2965" i="1"/>
  <c r="N2961" i="1"/>
  <c r="N2957" i="1"/>
  <c r="N2953" i="1"/>
  <c r="N2949" i="1"/>
  <c r="N2945" i="1"/>
  <c r="O2945" i="1" s="1"/>
  <c r="N2941" i="1"/>
  <c r="O2941" i="1" s="1"/>
  <c r="N2937" i="1"/>
  <c r="O2937" i="1" s="1"/>
  <c r="N2933" i="1"/>
  <c r="N2929" i="1"/>
  <c r="N2925" i="1"/>
  <c r="N2921" i="1"/>
  <c r="N2917" i="1"/>
  <c r="N2913" i="1"/>
  <c r="N2909" i="1"/>
  <c r="O2909" i="1" s="1"/>
  <c r="N2905" i="1"/>
  <c r="O2905" i="1" s="1"/>
  <c r="N2901" i="1"/>
  <c r="N2897" i="1"/>
  <c r="N2893" i="1"/>
  <c r="N2889" i="1"/>
  <c r="N2885" i="1"/>
  <c r="N2881" i="1"/>
  <c r="N2877" i="1"/>
  <c r="O2877" i="1" s="1"/>
  <c r="N2873" i="1"/>
  <c r="O2873" i="1" s="1"/>
  <c r="N2869" i="1"/>
  <c r="N2865" i="1"/>
  <c r="N2861" i="1"/>
  <c r="N2857" i="1"/>
  <c r="N2853" i="1"/>
  <c r="N2849" i="1"/>
  <c r="O2849" i="1" s="1"/>
  <c r="N2845" i="1"/>
  <c r="O2845" i="1" s="1"/>
  <c r="N2841" i="1"/>
  <c r="O2841" i="1" s="1"/>
  <c r="N2837" i="1"/>
  <c r="N2833" i="1"/>
  <c r="N2829" i="1"/>
  <c r="N2825" i="1"/>
  <c r="N2821" i="1"/>
  <c r="N2817" i="1"/>
  <c r="N2813" i="1"/>
  <c r="O2813" i="1" s="1"/>
  <c r="N2809" i="1"/>
  <c r="O2809" i="1" s="1"/>
  <c r="N2805" i="1"/>
  <c r="N2801" i="1"/>
  <c r="N2797" i="1"/>
  <c r="N2793" i="1"/>
  <c r="N2789" i="1"/>
  <c r="N2785" i="1"/>
  <c r="O2785" i="1" s="1"/>
  <c r="N2781" i="1"/>
  <c r="O2781" i="1" s="1"/>
  <c r="N2777" i="1"/>
  <c r="O2777" i="1" s="1"/>
  <c r="N2773" i="1"/>
  <c r="N2769" i="1"/>
  <c r="N2765" i="1"/>
  <c r="N2761" i="1"/>
  <c r="N2757" i="1"/>
  <c r="N2753" i="1"/>
  <c r="N2749" i="1"/>
  <c r="O2749" i="1" s="1"/>
  <c r="N2745" i="1"/>
  <c r="O2745" i="1" s="1"/>
  <c r="N2741" i="1"/>
  <c r="N2737" i="1"/>
  <c r="N2733" i="1"/>
  <c r="N2729" i="1"/>
  <c r="N2725" i="1"/>
  <c r="N2721" i="1"/>
  <c r="N2717" i="1"/>
  <c r="O2717" i="1" s="1"/>
  <c r="N2713" i="1"/>
  <c r="O2713" i="1" s="1"/>
  <c r="N2709" i="1"/>
  <c r="N2705" i="1"/>
  <c r="N2701" i="1"/>
  <c r="N2697" i="1"/>
  <c r="N2693" i="1"/>
  <c r="N2689" i="1"/>
  <c r="O2689" i="1" s="1"/>
  <c r="N2685" i="1"/>
  <c r="O2685" i="1" s="1"/>
  <c r="N2681" i="1"/>
  <c r="O2681" i="1" s="1"/>
  <c r="N2677" i="1"/>
  <c r="N2673" i="1"/>
  <c r="N2669" i="1"/>
  <c r="N2665" i="1"/>
  <c r="N2661" i="1"/>
  <c r="N2657" i="1"/>
  <c r="N2653" i="1"/>
  <c r="O2653" i="1" s="1"/>
  <c r="N2649" i="1"/>
  <c r="O2649" i="1" s="1"/>
  <c r="N2645" i="1"/>
  <c r="N2641" i="1"/>
  <c r="N2637" i="1"/>
  <c r="N2633" i="1"/>
  <c r="N2629" i="1"/>
  <c r="N2625" i="1"/>
  <c r="O2625" i="1" s="1"/>
  <c r="N2621" i="1"/>
  <c r="O2621" i="1" s="1"/>
  <c r="N2617" i="1"/>
  <c r="O2617" i="1" s="1"/>
  <c r="N2613" i="1"/>
  <c r="N2609" i="1"/>
  <c r="N2605" i="1"/>
  <c r="N2601" i="1"/>
  <c r="N2597" i="1"/>
  <c r="N2593" i="1"/>
  <c r="O2593" i="1" s="1"/>
  <c r="N2589" i="1"/>
  <c r="O2589" i="1" s="1"/>
  <c r="N2585" i="1"/>
  <c r="O2585" i="1" s="1"/>
  <c r="N2581" i="1"/>
  <c r="N2577" i="1"/>
  <c r="N2573" i="1"/>
  <c r="N2569" i="1"/>
  <c r="N2565" i="1"/>
  <c r="N2561" i="1"/>
  <c r="N2557" i="1"/>
  <c r="O2557" i="1" s="1"/>
  <c r="N2553" i="1"/>
  <c r="O2553" i="1" s="1"/>
  <c r="N2549" i="1"/>
  <c r="N2545" i="1"/>
  <c r="N2541" i="1"/>
  <c r="N2537" i="1"/>
  <c r="N2533" i="1"/>
  <c r="N2529" i="1"/>
  <c r="O2529" i="1" s="1"/>
  <c r="N2525" i="1"/>
  <c r="O2525" i="1" s="1"/>
  <c r="T2525" i="1" s="1"/>
  <c r="N2521" i="1"/>
  <c r="O2521" i="1" s="1"/>
  <c r="N2517" i="1"/>
  <c r="N2513" i="1"/>
  <c r="N2509" i="1"/>
  <c r="N2505" i="1"/>
  <c r="N2501" i="1"/>
  <c r="N2497" i="1"/>
  <c r="N2493" i="1"/>
  <c r="O2493" i="1" s="1"/>
  <c r="N2489" i="1"/>
  <c r="O2489" i="1" s="1"/>
  <c r="N2485" i="1"/>
  <c r="N2481" i="1"/>
  <c r="N2477" i="1"/>
  <c r="N2473" i="1"/>
  <c r="N2469" i="1"/>
  <c r="N2465" i="1"/>
  <c r="O2465" i="1" s="1"/>
  <c r="N2461" i="1"/>
  <c r="O2461" i="1" s="1"/>
  <c r="N2457" i="1"/>
  <c r="O2457" i="1" s="1"/>
  <c r="N2453" i="1"/>
  <c r="N2449" i="1"/>
  <c r="N2445" i="1"/>
  <c r="N2441" i="1"/>
  <c r="N2437" i="1"/>
  <c r="N2433" i="1"/>
  <c r="N2429" i="1"/>
  <c r="O2429" i="1" s="1"/>
  <c r="N2425" i="1"/>
  <c r="O2425" i="1" s="1"/>
  <c r="N2421" i="1"/>
  <c r="N2417" i="1"/>
  <c r="N2413" i="1"/>
  <c r="N2409" i="1"/>
  <c r="N2405" i="1"/>
  <c r="N2401" i="1"/>
  <c r="O2401" i="1" s="1"/>
  <c r="N2397" i="1"/>
  <c r="O2397" i="1" s="1"/>
  <c r="N2393" i="1"/>
  <c r="O2393" i="1" s="1"/>
  <c r="N2389" i="1"/>
  <c r="N2385" i="1"/>
  <c r="N2381" i="1"/>
  <c r="N2377" i="1"/>
  <c r="N2373" i="1"/>
  <c r="N2369" i="1"/>
  <c r="O2369" i="1" s="1"/>
  <c r="N2365" i="1"/>
  <c r="O2365" i="1" s="1"/>
  <c r="N2361" i="1"/>
  <c r="O2361" i="1" s="1"/>
  <c r="N2357" i="1"/>
  <c r="N2353" i="1"/>
  <c r="N2349" i="1"/>
  <c r="N2345" i="1"/>
  <c r="N2341" i="1"/>
  <c r="N2337" i="1"/>
  <c r="N2333" i="1"/>
  <c r="O2333" i="1" s="1"/>
  <c r="N2329" i="1"/>
  <c r="O2329" i="1" s="1"/>
  <c r="N2325" i="1"/>
  <c r="N2321" i="1"/>
  <c r="N2317" i="1"/>
  <c r="N2313" i="1"/>
  <c r="N2309" i="1"/>
  <c r="N2305" i="1"/>
  <c r="N2301" i="1"/>
  <c r="O2301" i="1" s="1"/>
  <c r="N2297" i="1"/>
  <c r="O2297" i="1" s="1"/>
  <c r="N2293" i="1"/>
  <c r="N2289" i="1"/>
  <c r="N2285" i="1"/>
  <c r="N2281" i="1"/>
  <c r="N2277" i="1"/>
  <c r="N2273" i="1"/>
  <c r="N2269" i="1"/>
  <c r="O2269" i="1" s="1"/>
  <c r="N2265" i="1"/>
  <c r="O2265" i="1" s="1"/>
  <c r="N2261" i="1"/>
  <c r="N2257" i="1"/>
  <c r="N2253" i="1"/>
  <c r="N2249" i="1"/>
  <c r="N2245" i="1"/>
  <c r="N2241" i="1"/>
  <c r="O2241" i="1" s="1"/>
  <c r="N2237" i="1"/>
  <c r="O2237" i="1" s="1"/>
  <c r="N2233" i="1"/>
  <c r="O2233" i="1" s="1"/>
  <c r="N2229" i="1"/>
  <c r="N2225" i="1"/>
  <c r="N2221" i="1"/>
  <c r="N2217" i="1"/>
  <c r="N2213" i="1"/>
  <c r="N2209" i="1"/>
  <c r="O2209" i="1" s="1"/>
  <c r="N2205" i="1"/>
  <c r="O2205" i="1" s="1"/>
  <c r="N2201" i="1"/>
  <c r="O2201" i="1" s="1"/>
  <c r="N2197" i="1"/>
  <c r="N2193" i="1"/>
  <c r="N2189" i="1"/>
  <c r="N2185" i="1"/>
  <c r="N2181" i="1"/>
  <c r="N2177" i="1"/>
  <c r="N2173" i="1"/>
  <c r="O2173" i="1" s="1"/>
  <c r="N2169" i="1"/>
  <c r="O2169" i="1" s="1"/>
  <c r="N2165" i="1"/>
  <c r="N2161" i="1"/>
  <c r="N2157" i="1"/>
  <c r="N2153" i="1"/>
  <c r="N2149" i="1"/>
  <c r="N2145" i="1"/>
  <c r="N2141" i="1"/>
  <c r="O2141" i="1" s="1"/>
  <c r="N2137" i="1"/>
  <c r="O2137" i="1" s="1"/>
  <c r="N2133" i="1"/>
  <c r="N2129" i="1"/>
  <c r="N2125" i="1"/>
  <c r="N2121" i="1"/>
  <c r="N2117" i="1"/>
  <c r="N2113" i="1"/>
  <c r="O2113" i="1" s="1"/>
  <c r="N2109" i="1"/>
  <c r="O2109" i="1" s="1"/>
  <c r="N2105" i="1"/>
  <c r="O2105" i="1" s="1"/>
  <c r="N2101" i="1"/>
  <c r="N2097" i="1"/>
  <c r="N2093" i="1"/>
  <c r="N2089" i="1"/>
  <c r="N2085" i="1"/>
  <c r="N2081" i="1"/>
  <c r="O2081" i="1" s="1"/>
  <c r="N2077" i="1"/>
  <c r="O2077" i="1" s="1"/>
  <c r="N2073" i="1"/>
  <c r="O2073" i="1" s="1"/>
  <c r="N2069" i="1"/>
  <c r="N2065" i="1"/>
  <c r="N2061" i="1"/>
  <c r="N2057" i="1"/>
  <c r="N2053" i="1"/>
  <c r="N2049" i="1"/>
  <c r="O2049" i="1" s="1"/>
  <c r="N2045" i="1"/>
  <c r="O2045" i="1" s="1"/>
  <c r="N2041" i="1"/>
  <c r="O2041" i="1" s="1"/>
  <c r="N2037" i="1"/>
  <c r="N2033" i="1"/>
  <c r="N2029" i="1"/>
  <c r="N2025" i="1"/>
  <c r="N2021" i="1"/>
  <c r="N2017" i="1"/>
  <c r="N2013" i="1"/>
  <c r="O2013" i="1" s="1"/>
  <c r="N2009" i="1"/>
  <c r="O2009" i="1" s="1"/>
  <c r="N2005" i="1"/>
  <c r="N2001" i="1"/>
  <c r="N1997" i="1"/>
  <c r="N1993" i="1"/>
  <c r="N1989" i="1"/>
  <c r="N1985" i="1"/>
  <c r="O1985" i="1" s="1"/>
  <c r="N1981" i="1"/>
  <c r="O1981" i="1" s="1"/>
  <c r="N1977" i="1"/>
  <c r="O1977" i="1" s="1"/>
  <c r="N1973" i="1"/>
  <c r="N1969" i="1"/>
  <c r="N1965" i="1"/>
  <c r="N1961" i="1"/>
  <c r="N1957" i="1"/>
  <c r="N1953" i="1"/>
  <c r="N1949" i="1"/>
  <c r="O1949" i="1" s="1"/>
  <c r="N1945" i="1"/>
  <c r="O1945" i="1" s="1"/>
  <c r="N1941" i="1"/>
  <c r="N1937" i="1"/>
  <c r="N1933" i="1"/>
  <c r="N1929" i="1"/>
  <c r="N1925" i="1"/>
  <c r="N1921" i="1"/>
  <c r="O1921" i="1" s="1"/>
  <c r="N1917" i="1"/>
  <c r="O1917" i="1" s="1"/>
  <c r="N1913" i="1"/>
  <c r="O1913" i="1" s="1"/>
  <c r="N1909" i="1"/>
  <c r="N1905" i="1"/>
  <c r="N1901" i="1"/>
  <c r="N1897" i="1"/>
  <c r="N1893" i="1"/>
  <c r="N1889" i="1"/>
  <c r="N1885" i="1"/>
  <c r="O1885" i="1" s="1"/>
  <c r="N1881" i="1"/>
  <c r="O1881" i="1" s="1"/>
  <c r="N1877" i="1"/>
  <c r="N1873" i="1"/>
  <c r="N1869" i="1"/>
  <c r="N1865" i="1"/>
  <c r="N1861" i="1"/>
  <c r="N1857" i="1"/>
  <c r="O1857" i="1" s="1"/>
  <c r="N1853" i="1"/>
  <c r="O1853" i="1" s="1"/>
  <c r="N1849" i="1"/>
  <c r="O1849" i="1" s="1"/>
  <c r="N1845" i="1"/>
  <c r="N1841" i="1"/>
  <c r="N1837" i="1"/>
  <c r="N1833" i="1"/>
  <c r="N1829" i="1"/>
  <c r="N1825" i="1"/>
  <c r="N1821" i="1"/>
  <c r="O1821" i="1" s="1"/>
  <c r="N1817" i="1"/>
  <c r="O1817" i="1" s="1"/>
  <c r="N1813" i="1"/>
  <c r="N1809" i="1"/>
  <c r="N1805" i="1"/>
  <c r="N1801" i="1"/>
  <c r="N1797" i="1"/>
  <c r="N1793" i="1"/>
  <c r="N1789" i="1"/>
  <c r="O1789" i="1" s="1"/>
  <c r="N1785" i="1"/>
  <c r="O1785" i="1" s="1"/>
  <c r="N1781" i="1"/>
  <c r="N1777" i="1"/>
  <c r="N1773" i="1"/>
  <c r="N1769" i="1"/>
  <c r="N1765" i="1"/>
  <c r="N1761" i="1"/>
  <c r="N1757" i="1"/>
  <c r="O1757" i="1" s="1"/>
  <c r="N1753" i="1"/>
  <c r="O1753" i="1" s="1"/>
  <c r="N1749" i="1"/>
  <c r="N1745" i="1"/>
  <c r="N1741" i="1"/>
  <c r="N1737" i="1"/>
  <c r="N1733" i="1"/>
  <c r="N1729" i="1"/>
  <c r="N1725" i="1"/>
  <c r="O1725" i="1" s="1"/>
  <c r="N1721" i="1"/>
  <c r="O1721" i="1" s="1"/>
  <c r="N1717" i="1"/>
  <c r="N1713" i="1"/>
  <c r="N1709" i="1"/>
  <c r="N1705" i="1"/>
  <c r="N1701" i="1"/>
  <c r="N1697" i="1"/>
  <c r="N1693" i="1"/>
  <c r="O1693" i="1" s="1"/>
  <c r="N1689" i="1"/>
  <c r="O1689" i="1" s="1"/>
  <c r="N1685" i="1"/>
  <c r="N1681" i="1"/>
  <c r="N1677" i="1"/>
  <c r="N1673" i="1"/>
  <c r="N1669" i="1"/>
  <c r="N1665" i="1"/>
  <c r="N1661" i="1"/>
  <c r="O1661" i="1" s="1"/>
  <c r="N1657" i="1"/>
  <c r="O1657" i="1" s="1"/>
  <c r="N1653" i="1"/>
  <c r="N1649" i="1"/>
  <c r="N1645" i="1"/>
  <c r="N1641" i="1"/>
  <c r="N1637" i="1"/>
  <c r="N1633" i="1"/>
  <c r="N1629" i="1"/>
  <c r="O1629" i="1" s="1"/>
  <c r="N1625" i="1"/>
  <c r="O1625" i="1" s="1"/>
  <c r="N1621" i="1"/>
  <c r="N1617" i="1"/>
  <c r="N1613" i="1"/>
  <c r="N1609" i="1"/>
  <c r="N1605" i="1"/>
  <c r="N1601" i="1"/>
  <c r="O1601" i="1" s="1"/>
  <c r="N1597" i="1"/>
  <c r="O1597" i="1" s="1"/>
  <c r="N1593" i="1"/>
  <c r="O1593" i="1" s="1"/>
  <c r="N1589" i="1"/>
  <c r="N1585" i="1"/>
  <c r="N1581" i="1"/>
  <c r="N1577" i="1"/>
  <c r="N1573" i="1"/>
  <c r="N1569" i="1"/>
  <c r="N1565" i="1"/>
  <c r="O1565" i="1" s="1"/>
  <c r="N1561" i="1"/>
  <c r="O1561" i="1" s="1"/>
  <c r="N1557" i="1"/>
  <c r="N1553" i="1"/>
  <c r="N1549" i="1"/>
  <c r="N1545" i="1"/>
  <c r="N1541" i="1"/>
  <c r="N1537" i="1"/>
  <c r="O1537" i="1" s="1"/>
  <c r="N1533" i="1"/>
  <c r="O1533" i="1" s="1"/>
  <c r="N1529" i="1"/>
  <c r="O1529" i="1" s="1"/>
  <c r="N1525" i="1"/>
  <c r="N1521" i="1"/>
  <c r="N1517" i="1"/>
  <c r="N1513" i="1"/>
  <c r="N1509" i="1"/>
  <c r="N1505" i="1"/>
  <c r="N1501" i="1"/>
  <c r="O1501" i="1" s="1"/>
  <c r="N1497" i="1"/>
  <c r="O1497" i="1" s="1"/>
  <c r="N1493" i="1"/>
  <c r="N1489" i="1"/>
  <c r="N1485" i="1"/>
  <c r="N1481" i="1"/>
  <c r="N1477" i="1"/>
  <c r="N1473" i="1"/>
  <c r="N1469" i="1"/>
  <c r="O1469" i="1" s="1"/>
  <c r="N1465" i="1"/>
  <c r="O1465" i="1" s="1"/>
  <c r="N1461" i="1"/>
  <c r="N1457" i="1"/>
  <c r="N1453" i="1"/>
  <c r="N1449" i="1"/>
  <c r="N1445" i="1"/>
  <c r="N1441" i="1"/>
  <c r="O1441" i="1" s="1"/>
  <c r="N1437" i="1"/>
  <c r="O1437" i="1" s="1"/>
  <c r="N1433" i="1"/>
  <c r="O1433" i="1" s="1"/>
  <c r="N1429" i="1"/>
  <c r="N1425" i="1"/>
  <c r="N1421" i="1"/>
  <c r="N1417" i="1"/>
  <c r="N1413" i="1"/>
  <c r="N1409" i="1"/>
  <c r="O1409" i="1" s="1"/>
  <c r="N1405" i="1"/>
  <c r="O1405" i="1" s="1"/>
  <c r="N1401" i="1"/>
  <c r="O1401" i="1" s="1"/>
  <c r="N1397" i="1"/>
  <c r="N1393" i="1"/>
  <c r="N1389" i="1"/>
  <c r="N1385" i="1"/>
  <c r="N1381" i="1"/>
  <c r="N1377" i="1"/>
  <c r="N1373" i="1"/>
  <c r="O1373" i="1" s="1"/>
  <c r="N1369" i="1"/>
  <c r="O1369" i="1" s="1"/>
  <c r="N1365" i="1"/>
  <c r="N1361" i="1"/>
  <c r="N1357" i="1"/>
  <c r="N1353" i="1"/>
  <c r="N1349" i="1"/>
  <c r="N1345" i="1"/>
  <c r="O1345" i="1" s="1"/>
  <c r="N1341" i="1"/>
  <c r="O1341" i="1" s="1"/>
  <c r="N1337" i="1"/>
  <c r="O1337" i="1" s="1"/>
  <c r="N1333" i="1"/>
  <c r="N1329" i="1"/>
  <c r="N1325" i="1"/>
  <c r="N1321" i="1"/>
  <c r="N1317" i="1"/>
  <c r="N1313" i="1"/>
  <c r="O1313" i="1" s="1"/>
  <c r="N1309" i="1"/>
  <c r="O1309" i="1" s="1"/>
  <c r="N1305" i="1"/>
  <c r="O1305" i="1" s="1"/>
  <c r="N1301" i="1"/>
  <c r="N1297" i="1"/>
  <c r="N1293" i="1"/>
  <c r="N1289" i="1"/>
  <c r="N1285" i="1"/>
  <c r="N1281" i="1"/>
  <c r="O1281" i="1" s="1"/>
  <c r="N1277" i="1"/>
  <c r="O1277" i="1" s="1"/>
  <c r="N1273" i="1"/>
  <c r="O1273" i="1" s="1"/>
  <c r="N1269" i="1"/>
  <c r="N1265" i="1"/>
  <c r="N1261" i="1"/>
  <c r="N1257" i="1"/>
  <c r="N1253" i="1"/>
  <c r="N1249" i="1"/>
  <c r="O1249" i="1" s="1"/>
  <c r="N1245" i="1"/>
  <c r="O1245" i="1" s="1"/>
  <c r="N1241" i="1"/>
  <c r="O1241" i="1" s="1"/>
  <c r="N1237" i="1"/>
  <c r="N1233" i="1"/>
  <c r="N1229" i="1"/>
  <c r="N1225" i="1"/>
  <c r="N1221" i="1"/>
  <c r="N1217" i="1"/>
  <c r="O1217" i="1" s="1"/>
  <c r="N1213" i="1"/>
  <c r="O1213" i="1" s="1"/>
  <c r="N1209" i="1"/>
  <c r="O1209" i="1" s="1"/>
  <c r="N1205" i="1"/>
  <c r="N1201" i="1"/>
  <c r="N1197" i="1"/>
  <c r="N1193" i="1"/>
  <c r="N1189" i="1"/>
  <c r="N1185" i="1"/>
  <c r="O1185" i="1" s="1"/>
  <c r="N1181" i="1"/>
  <c r="O1181" i="1" s="1"/>
  <c r="N1177" i="1"/>
  <c r="O1177" i="1" s="1"/>
  <c r="N1173" i="1"/>
  <c r="N1169" i="1"/>
  <c r="N1165" i="1"/>
  <c r="N1161" i="1"/>
  <c r="N1157" i="1"/>
  <c r="N1153" i="1"/>
  <c r="O1153" i="1" s="1"/>
  <c r="N1149" i="1"/>
  <c r="O1149" i="1" s="1"/>
  <c r="N1145" i="1"/>
  <c r="O1145" i="1" s="1"/>
  <c r="N1141" i="1"/>
  <c r="N1137" i="1"/>
  <c r="N1133" i="1"/>
  <c r="N1129" i="1"/>
  <c r="N1125" i="1"/>
  <c r="N1121" i="1"/>
  <c r="O1121" i="1" s="1"/>
  <c r="N1117" i="1"/>
  <c r="O1117" i="1" s="1"/>
  <c r="N1113" i="1"/>
  <c r="O1113" i="1" s="1"/>
  <c r="N1109" i="1"/>
  <c r="N1105" i="1"/>
  <c r="N1101" i="1"/>
  <c r="N1097" i="1"/>
  <c r="N1093" i="1"/>
  <c r="N1089" i="1"/>
  <c r="N1085" i="1"/>
  <c r="O1085" i="1" s="1"/>
  <c r="N1081" i="1"/>
  <c r="O1081" i="1" s="1"/>
  <c r="N1077" i="1"/>
  <c r="N1073" i="1"/>
  <c r="N1069" i="1"/>
  <c r="N1065" i="1"/>
  <c r="N1061" i="1"/>
  <c r="N1057" i="1"/>
  <c r="N1053" i="1"/>
  <c r="O1053" i="1" s="1"/>
  <c r="N1049" i="1"/>
  <c r="O1049" i="1" s="1"/>
  <c r="N1045" i="1"/>
  <c r="N1041" i="1"/>
  <c r="N1037" i="1"/>
  <c r="N1033" i="1"/>
  <c r="N1029" i="1"/>
  <c r="N1025" i="1"/>
  <c r="N1021" i="1"/>
  <c r="O1021" i="1" s="1"/>
  <c r="N1017" i="1"/>
  <c r="O1017" i="1" s="1"/>
  <c r="N1013" i="1"/>
  <c r="N1009" i="1"/>
  <c r="N1005" i="1"/>
  <c r="N1001" i="1"/>
  <c r="N997" i="1"/>
  <c r="N993" i="1"/>
  <c r="N989" i="1"/>
  <c r="O989" i="1" s="1"/>
  <c r="N985" i="1"/>
  <c r="O985" i="1" s="1"/>
  <c r="N981" i="1"/>
  <c r="N977" i="1"/>
  <c r="N973" i="1"/>
  <c r="N969" i="1"/>
  <c r="N965" i="1"/>
  <c r="N961" i="1"/>
  <c r="O961" i="1" s="1"/>
  <c r="N957" i="1"/>
  <c r="O957" i="1" s="1"/>
  <c r="N953" i="1"/>
  <c r="O953" i="1" s="1"/>
  <c r="N949" i="1"/>
  <c r="N945" i="1"/>
  <c r="N941" i="1"/>
  <c r="N937" i="1"/>
  <c r="N933" i="1"/>
  <c r="N929" i="1"/>
  <c r="O929" i="1" s="1"/>
  <c r="N925" i="1"/>
  <c r="O925" i="1" s="1"/>
  <c r="N921" i="1"/>
  <c r="O921" i="1" s="1"/>
  <c r="N917" i="1"/>
  <c r="N913" i="1"/>
  <c r="N909" i="1"/>
  <c r="N905" i="1"/>
  <c r="N901" i="1"/>
  <c r="N897" i="1"/>
  <c r="O897" i="1" s="1"/>
  <c r="N893" i="1"/>
  <c r="O893" i="1" s="1"/>
  <c r="N889" i="1"/>
  <c r="O889" i="1" s="1"/>
  <c r="N885" i="1"/>
  <c r="N881" i="1"/>
  <c r="N877" i="1"/>
  <c r="N873" i="1"/>
  <c r="N869" i="1"/>
  <c r="N865" i="1"/>
  <c r="O865" i="1" s="1"/>
  <c r="N861" i="1"/>
  <c r="O861" i="1" s="1"/>
  <c r="N857" i="1"/>
  <c r="O857" i="1" s="1"/>
  <c r="N853" i="1"/>
  <c r="N849" i="1"/>
  <c r="N845" i="1"/>
  <c r="N841" i="1"/>
  <c r="N837" i="1"/>
  <c r="N833" i="1"/>
  <c r="O833" i="1" s="1"/>
  <c r="N829" i="1"/>
  <c r="O829" i="1" s="1"/>
  <c r="N825" i="1"/>
  <c r="O825" i="1" s="1"/>
  <c r="N821" i="1"/>
  <c r="N817" i="1"/>
  <c r="N813" i="1"/>
  <c r="N809" i="1"/>
  <c r="N805" i="1"/>
  <c r="N801" i="1"/>
  <c r="N797" i="1"/>
  <c r="O797" i="1" s="1"/>
  <c r="N793" i="1"/>
  <c r="O793" i="1" s="1"/>
  <c r="N789" i="1"/>
  <c r="N785" i="1"/>
  <c r="N781" i="1"/>
  <c r="N777" i="1"/>
  <c r="N773" i="1"/>
  <c r="N769" i="1"/>
  <c r="O769" i="1" s="1"/>
  <c r="N765" i="1"/>
  <c r="O765" i="1" s="1"/>
  <c r="N761" i="1"/>
  <c r="O761" i="1" s="1"/>
  <c r="N757" i="1"/>
  <c r="N753" i="1"/>
  <c r="N749" i="1"/>
  <c r="N745" i="1"/>
  <c r="N741" i="1"/>
  <c r="N737" i="1"/>
  <c r="O737" i="1" s="1"/>
  <c r="N733" i="1"/>
  <c r="O733" i="1" s="1"/>
  <c r="N729" i="1"/>
  <c r="O729" i="1" s="1"/>
  <c r="N725" i="1"/>
  <c r="N721" i="1"/>
  <c r="N717" i="1"/>
  <c r="N713" i="1"/>
  <c r="N709" i="1"/>
  <c r="N705" i="1"/>
  <c r="O705" i="1" s="1"/>
  <c r="N701" i="1"/>
  <c r="O701" i="1" s="1"/>
  <c r="N697" i="1"/>
  <c r="O697" i="1" s="1"/>
  <c r="N693" i="1"/>
  <c r="N689" i="1"/>
  <c r="N685" i="1"/>
  <c r="N681" i="1"/>
  <c r="N677" i="1"/>
  <c r="N673" i="1"/>
  <c r="N669" i="1"/>
  <c r="O669" i="1" s="1"/>
  <c r="N665" i="1"/>
  <c r="O665" i="1" s="1"/>
  <c r="N661" i="1"/>
  <c r="N657" i="1"/>
  <c r="N653" i="1"/>
  <c r="N649" i="1"/>
  <c r="N645" i="1"/>
  <c r="N641" i="1"/>
  <c r="O641" i="1" s="1"/>
  <c r="N637" i="1"/>
  <c r="O637" i="1" s="1"/>
  <c r="N633" i="1"/>
  <c r="O633" i="1" s="1"/>
  <c r="N629" i="1"/>
  <c r="N625" i="1"/>
  <c r="N621" i="1"/>
  <c r="N617" i="1"/>
  <c r="N613" i="1"/>
  <c r="N609" i="1"/>
  <c r="N605" i="1"/>
  <c r="O605" i="1" s="1"/>
  <c r="N601" i="1"/>
  <c r="O601" i="1" s="1"/>
  <c r="N597" i="1"/>
  <c r="N593" i="1"/>
  <c r="N589" i="1"/>
  <c r="N585" i="1"/>
  <c r="N581" i="1"/>
  <c r="N577" i="1"/>
  <c r="N573" i="1"/>
  <c r="O573" i="1" s="1"/>
  <c r="N569" i="1"/>
  <c r="O569" i="1" s="1"/>
  <c r="N565" i="1"/>
  <c r="N561" i="1"/>
  <c r="N557" i="1"/>
  <c r="N553" i="1"/>
  <c r="N549" i="1"/>
  <c r="N545" i="1"/>
  <c r="O545" i="1" s="1"/>
  <c r="N541" i="1"/>
  <c r="O541" i="1" s="1"/>
  <c r="N537" i="1"/>
  <c r="O537" i="1" s="1"/>
  <c r="N533" i="1"/>
  <c r="N529" i="1"/>
  <c r="N525" i="1"/>
  <c r="N521" i="1"/>
  <c r="N517" i="1"/>
  <c r="N513" i="1"/>
  <c r="O513" i="1" s="1"/>
  <c r="N509" i="1"/>
  <c r="O509" i="1" s="1"/>
  <c r="N505" i="1"/>
  <c r="O505" i="1" s="1"/>
  <c r="N501" i="1"/>
  <c r="N497" i="1"/>
  <c r="N493" i="1"/>
  <c r="N489" i="1"/>
  <c r="N485" i="1"/>
  <c r="N481" i="1"/>
  <c r="O481" i="1" s="1"/>
  <c r="N477" i="1"/>
  <c r="O477" i="1" s="1"/>
  <c r="N473" i="1"/>
  <c r="O473" i="1" s="1"/>
  <c r="N469" i="1"/>
  <c r="N465" i="1"/>
  <c r="N461" i="1"/>
  <c r="N457" i="1"/>
  <c r="N453" i="1"/>
  <c r="N449" i="1"/>
  <c r="O449" i="1" s="1"/>
  <c r="N445" i="1"/>
  <c r="O445" i="1" s="1"/>
  <c r="N441" i="1"/>
  <c r="O441" i="1" s="1"/>
  <c r="N437" i="1"/>
  <c r="N433" i="1"/>
  <c r="N429" i="1"/>
  <c r="N425" i="1"/>
  <c r="N421" i="1"/>
  <c r="R538" i="1"/>
  <c r="S538" i="1" s="1"/>
  <c r="R534" i="1"/>
  <c r="S534" i="1" s="1"/>
  <c r="R530" i="1"/>
  <c r="S530" i="1" s="1"/>
  <c r="R526" i="1"/>
  <c r="R522" i="1"/>
  <c r="R518" i="1"/>
  <c r="R514" i="1"/>
  <c r="R510" i="1"/>
  <c r="R506" i="1"/>
  <c r="S506" i="1" s="1"/>
  <c r="R502" i="1"/>
  <c r="S502" i="1" s="1"/>
  <c r="R498" i="1"/>
  <c r="S498" i="1" s="1"/>
  <c r="R494" i="1"/>
  <c r="R490" i="1"/>
  <c r="R486" i="1"/>
  <c r="R482" i="1"/>
  <c r="R478" i="1"/>
  <c r="R474" i="1"/>
  <c r="S474" i="1" s="1"/>
  <c r="R470" i="1"/>
  <c r="S470" i="1" s="1"/>
  <c r="R466" i="1"/>
  <c r="S466" i="1" s="1"/>
  <c r="R462" i="1"/>
  <c r="R458" i="1"/>
  <c r="R454" i="1"/>
  <c r="R450" i="1"/>
  <c r="R446" i="1"/>
  <c r="R442" i="1"/>
  <c r="S442" i="1" s="1"/>
  <c r="R438" i="1"/>
  <c r="S438" i="1" s="1"/>
  <c r="R434" i="1"/>
  <c r="S434" i="1" s="1"/>
  <c r="R430" i="1"/>
  <c r="R426" i="1"/>
  <c r="R422" i="1"/>
  <c r="R418" i="1"/>
  <c r="R414" i="1"/>
  <c r="R410" i="1"/>
  <c r="R406" i="1"/>
  <c r="S406" i="1" s="1"/>
  <c r="R402" i="1"/>
  <c r="S402" i="1" s="1"/>
  <c r="R398" i="1"/>
  <c r="R394" i="1"/>
  <c r="R390" i="1"/>
  <c r="R386" i="1"/>
  <c r="R382" i="1"/>
  <c r="R378" i="1"/>
  <c r="S378" i="1" s="1"/>
  <c r="R374" i="1"/>
  <c r="S374" i="1" s="1"/>
  <c r="R370" i="1"/>
  <c r="S370" i="1" s="1"/>
  <c r="R366" i="1"/>
  <c r="R362" i="1"/>
  <c r="R358" i="1"/>
  <c r="R354" i="1"/>
  <c r="R350" i="1"/>
  <c r="N417" i="1"/>
  <c r="O417" i="1" s="1"/>
  <c r="N413" i="1"/>
  <c r="O413" i="1" s="1"/>
  <c r="N409" i="1"/>
  <c r="O409" i="1" s="1"/>
  <c r="N405" i="1"/>
  <c r="N401" i="1"/>
  <c r="N397" i="1"/>
  <c r="N393" i="1"/>
  <c r="N389" i="1"/>
  <c r="N385" i="1"/>
  <c r="O385" i="1" s="1"/>
  <c r="N381" i="1"/>
  <c r="O381" i="1" s="1"/>
  <c r="N377" i="1"/>
  <c r="O377" i="1" s="1"/>
  <c r="N373" i="1"/>
  <c r="N369" i="1"/>
  <c r="N365" i="1"/>
  <c r="N361" i="1"/>
  <c r="N357" i="1"/>
  <c r="N353" i="1"/>
  <c r="N349" i="1"/>
  <c r="O349" i="1" s="1"/>
  <c r="N345" i="1"/>
  <c r="O345" i="1" s="1"/>
  <c r="N341" i="1"/>
  <c r="N337" i="1"/>
  <c r="N333" i="1"/>
  <c r="N329" i="1"/>
  <c r="N325" i="1"/>
  <c r="N321" i="1"/>
  <c r="N317" i="1"/>
  <c r="O317" i="1" s="1"/>
  <c r="N313" i="1"/>
  <c r="O313" i="1" s="1"/>
  <c r="N309" i="1"/>
  <c r="N305" i="1"/>
  <c r="N301" i="1"/>
  <c r="N297" i="1"/>
  <c r="N293" i="1"/>
  <c r="N289" i="1"/>
  <c r="N285" i="1"/>
  <c r="O285" i="1" s="1"/>
  <c r="N281" i="1"/>
  <c r="O281" i="1" s="1"/>
  <c r="N277" i="1"/>
  <c r="N273" i="1"/>
  <c r="N269" i="1"/>
  <c r="N265" i="1"/>
  <c r="N261" i="1"/>
  <c r="N257" i="1"/>
  <c r="N253" i="1"/>
  <c r="O253" i="1" s="1"/>
  <c r="N249" i="1"/>
  <c r="O249" i="1" s="1"/>
  <c r="N245" i="1"/>
  <c r="N241" i="1"/>
  <c r="N237" i="1"/>
  <c r="N233" i="1"/>
  <c r="N229" i="1"/>
  <c r="N225" i="1"/>
  <c r="N221" i="1"/>
  <c r="O221" i="1" s="1"/>
  <c r="N217" i="1"/>
  <c r="O217" i="1" s="1"/>
  <c r="N213" i="1"/>
  <c r="N209" i="1"/>
  <c r="N205" i="1"/>
  <c r="N201" i="1"/>
  <c r="N197" i="1"/>
  <c r="N193" i="1"/>
  <c r="N189" i="1"/>
  <c r="O189" i="1" s="1"/>
  <c r="N185" i="1"/>
  <c r="O185" i="1" s="1"/>
  <c r="N181" i="1"/>
  <c r="N177" i="1"/>
  <c r="N173" i="1"/>
  <c r="N169" i="1"/>
  <c r="N165" i="1"/>
  <c r="N161" i="1"/>
  <c r="O161" i="1" s="1"/>
  <c r="N157" i="1"/>
  <c r="O157" i="1" s="1"/>
  <c r="N153" i="1"/>
  <c r="O153" i="1" s="1"/>
  <c r="N149" i="1"/>
  <c r="N145" i="1"/>
  <c r="N141" i="1"/>
  <c r="N137" i="1"/>
  <c r="N133" i="1"/>
  <c r="N129" i="1"/>
  <c r="N125" i="1"/>
  <c r="O125" i="1" s="1"/>
  <c r="N121" i="1"/>
  <c r="O121" i="1" s="1"/>
  <c r="N117" i="1"/>
  <c r="N113" i="1"/>
  <c r="N109" i="1"/>
  <c r="N105" i="1"/>
  <c r="N101" i="1"/>
  <c r="N97" i="1"/>
  <c r="N93" i="1"/>
  <c r="O93" i="1" s="1"/>
  <c r="N89" i="1"/>
  <c r="O89" i="1" s="1"/>
  <c r="N85" i="1"/>
  <c r="N81" i="1"/>
  <c r="R47" i="1"/>
  <c r="R43" i="1"/>
  <c r="R39" i="1"/>
  <c r="R35" i="1"/>
  <c r="R31" i="1"/>
  <c r="S31" i="1" s="1"/>
  <c r="R27" i="1"/>
  <c r="S27" i="1" s="1"/>
  <c r="R23" i="1"/>
  <c r="R19" i="1"/>
  <c r="R15" i="1"/>
  <c r="R11" i="1"/>
  <c r="R346" i="1"/>
  <c r="R342" i="1"/>
  <c r="R338" i="1"/>
  <c r="S338" i="1" s="1"/>
  <c r="R334" i="1"/>
  <c r="S334" i="1" s="1"/>
  <c r="R330" i="1"/>
  <c r="R326" i="1"/>
  <c r="R322" i="1"/>
  <c r="R318" i="1"/>
  <c r="R314" i="1"/>
  <c r="R310" i="1"/>
  <c r="R306" i="1"/>
  <c r="S306" i="1" s="1"/>
  <c r="R302" i="1"/>
  <c r="S302" i="1" s="1"/>
  <c r="R298" i="1"/>
  <c r="R294" i="1"/>
  <c r="R290" i="1"/>
  <c r="R286" i="1"/>
  <c r="R282" i="1"/>
  <c r="R278" i="1"/>
  <c r="R274" i="1"/>
  <c r="S274" i="1" s="1"/>
  <c r="R270" i="1"/>
  <c r="S270" i="1" s="1"/>
  <c r="R266" i="1"/>
  <c r="R262" i="1"/>
  <c r="R258" i="1"/>
  <c r="R254" i="1"/>
  <c r="R250" i="1"/>
  <c r="R246" i="1"/>
  <c r="R242" i="1"/>
  <c r="S242" i="1" s="1"/>
  <c r="R238" i="1"/>
  <c r="S238" i="1" s="1"/>
  <c r="R234" i="1"/>
  <c r="R230" i="1"/>
  <c r="R226" i="1"/>
  <c r="R222" i="1"/>
  <c r="R218" i="1"/>
  <c r="R214" i="1"/>
  <c r="S214" i="1" s="1"/>
  <c r="R210" i="1"/>
  <c r="S210" i="1" s="1"/>
  <c r="R206" i="1"/>
  <c r="S206" i="1" s="1"/>
  <c r="R202" i="1"/>
  <c r="R198" i="1"/>
  <c r="R194" i="1"/>
  <c r="R190" i="1"/>
  <c r="R186" i="1"/>
  <c r="R182" i="1"/>
  <c r="R178" i="1"/>
  <c r="S178" i="1" s="1"/>
  <c r="R174" i="1"/>
  <c r="S174" i="1" s="1"/>
  <c r="R170" i="1"/>
  <c r="R166" i="1"/>
  <c r="R162" i="1"/>
  <c r="R158" i="1"/>
  <c r="R154" i="1"/>
  <c r="R150" i="1"/>
  <c r="R146" i="1"/>
  <c r="S146" i="1" s="1"/>
  <c r="R142" i="1"/>
  <c r="S142" i="1" s="1"/>
  <c r="R138" i="1"/>
  <c r="R134" i="1"/>
  <c r="R130" i="1"/>
  <c r="R126" i="1"/>
  <c r="R122" i="1"/>
  <c r="R118" i="1"/>
  <c r="R114" i="1"/>
  <c r="S114" i="1" s="1"/>
  <c r="R110" i="1"/>
  <c r="S110" i="1" s="1"/>
  <c r="R106" i="1"/>
  <c r="R102" i="1"/>
  <c r="R98" i="1"/>
  <c r="R94" i="1"/>
  <c r="R90" i="1"/>
  <c r="R86" i="1"/>
  <c r="R82" i="1"/>
  <c r="S82" i="1" s="1"/>
  <c r="R78" i="1"/>
  <c r="S78" i="1" s="1"/>
  <c r="R74" i="1"/>
  <c r="R70" i="1"/>
  <c r="R66" i="1"/>
  <c r="R62" i="1"/>
  <c r="R58" i="1"/>
  <c r="R54" i="1"/>
  <c r="R50" i="1"/>
  <c r="S50" i="1" s="1"/>
  <c r="R46" i="1"/>
  <c r="S46" i="1" s="1"/>
  <c r="R42" i="1"/>
  <c r="R38" i="1"/>
  <c r="R34" i="1"/>
  <c r="R30" i="1"/>
  <c r="R26" i="1"/>
  <c r="R22" i="1"/>
  <c r="S22" i="1" s="1"/>
  <c r="R18" i="1"/>
  <c r="S18" i="1" s="1"/>
  <c r="R14" i="1"/>
  <c r="S14" i="1" s="1"/>
  <c r="R10" i="1"/>
  <c r="N4851" i="1"/>
  <c r="N4911" i="1"/>
  <c r="N4903" i="1"/>
  <c r="N4895" i="1"/>
  <c r="N4887" i="1"/>
  <c r="O4887" i="1" s="1"/>
  <c r="N4879" i="1"/>
  <c r="O4879" i="1" s="1"/>
  <c r="N4871" i="1"/>
  <c r="O4871" i="1" s="1"/>
  <c r="N4863" i="1"/>
  <c r="N4855" i="1"/>
  <c r="N4907" i="1"/>
  <c r="N4899" i="1"/>
  <c r="N4891" i="1"/>
  <c r="N4883" i="1"/>
  <c r="O4883" i="1" s="1"/>
  <c r="N4875" i="1"/>
  <c r="O4875" i="1" s="1"/>
  <c r="N4867" i="1"/>
  <c r="O4867" i="1" s="1"/>
  <c r="N4859" i="1"/>
  <c r="O4859" i="1" s="1"/>
  <c r="N4847" i="1"/>
  <c r="N4843" i="1"/>
  <c r="N4835" i="1"/>
  <c r="N4827" i="1"/>
  <c r="N4823" i="1"/>
  <c r="N4815" i="1"/>
  <c r="O4815" i="1" s="1"/>
  <c r="N4807" i="1"/>
  <c r="O4807" i="1" s="1"/>
  <c r="N4799" i="1"/>
  <c r="N4791" i="1"/>
  <c r="N4783" i="1"/>
  <c r="N4775" i="1"/>
  <c r="N4767" i="1"/>
  <c r="N4759" i="1"/>
  <c r="N4751" i="1"/>
  <c r="O4751" i="1" s="1"/>
  <c r="N4743" i="1"/>
  <c r="O4743" i="1" s="1"/>
  <c r="N4735" i="1"/>
  <c r="N4727" i="1"/>
  <c r="N4719" i="1"/>
  <c r="N4711" i="1"/>
  <c r="N4703" i="1"/>
  <c r="N4695" i="1"/>
  <c r="O4695" i="1" s="1"/>
  <c r="N4687" i="1"/>
  <c r="O4687" i="1" s="1"/>
  <c r="N4679" i="1"/>
  <c r="O4679" i="1" s="1"/>
  <c r="N4671" i="1"/>
  <c r="N4663" i="1"/>
  <c r="N4655" i="1"/>
  <c r="N4647" i="1"/>
  <c r="N4639" i="1"/>
  <c r="N4631" i="1"/>
  <c r="O4631" i="1" s="1"/>
  <c r="N4623" i="1"/>
  <c r="O4623" i="1" s="1"/>
  <c r="N4615" i="1"/>
  <c r="O4615" i="1" s="1"/>
  <c r="N4607" i="1"/>
  <c r="N4599" i="1"/>
  <c r="N4591" i="1"/>
  <c r="N4583" i="1"/>
  <c r="N4575" i="1"/>
  <c r="N4567" i="1"/>
  <c r="O4567" i="1" s="1"/>
  <c r="N4559" i="1"/>
  <c r="O4559" i="1" s="1"/>
  <c r="N4551" i="1"/>
  <c r="O4551" i="1" s="1"/>
  <c r="N4543" i="1"/>
  <c r="N4535" i="1"/>
  <c r="N4527" i="1"/>
  <c r="N4519" i="1"/>
  <c r="N4511" i="1"/>
  <c r="N4499" i="1"/>
  <c r="O4499" i="1" s="1"/>
  <c r="N4491" i="1"/>
  <c r="O4491" i="1" s="1"/>
  <c r="N4483" i="1"/>
  <c r="O4483" i="1" s="1"/>
  <c r="N4475" i="1"/>
  <c r="O4475" i="1" s="1"/>
  <c r="N4467" i="1"/>
  <c r="N4459" i="1"/>
  <c r="N4451" i="1"/>
  <c r="N4443" i="1"/>
  <c r="N4435" i="1"/>
  <c r="N4427" i="1"/>
  <c r="O4427" i="1" s="1"/>
  <c r="N4419" i="1"/>
  <c r="O4419" i="1" s="1"/>
  <c r="N4411" i="1"/>
  <c r="N4403" i="1"/>
  <c r="N4395" i="1"/>
  <c r="N4387" i="1"/>
  <c r="N4379" i="1"/>
  <c r="N4371" i="1"/>
  <c r="N4363" i="1"/>
  <c r="O4363" i="1" s="1"/>
  <c r="N4355" i="1"/>
  <c r="O4355" i="1" s="1"/>
  <c r="N4347" i="1"/>
  <c r="N4339" i="1"/>
  <c r="N4331" i="1"/>
  <c r="N4323" i="1"/>
  <c r="N4315" i="1"/>
  <c r="N4307" i="1"/>
  <c r="N4299" i="1"/>
  <c r="O4299" i="1" s="1"/>
  <c r="N4291" i="1"/>
  <c r="O4291" i="1" s="1"/>
  <c r="N4283" i="1"/>
  <c r="N4275" i="1"/>
  <c r="N4263" i="1"/>
  <c r="N4255" i="1"/>
  <c r="N4247" i="1"/>
  <c r="N4239" i="1"/>
  <c r="O4239" i="1" s="1"/>
  <c r="N4231" i="1"/>
  <c r="O4231" i="1" s="1"/>
  <c r="N4223" i="1"/>
  <c r="O4223" i="1" s="1"/>
  <c r="N4215" i="1"/>
  <c r="O4215" i="1" s="1"/>
  <c r="N4207" i="1"/>
  <c r="N4199" i="1"/>
  <c r="N4191" i="1"/>
  <c r="N4183" i="1"/>
  <c r="N4179" i="1"/>
  <c r="N4175" i="1"/>
  <c r="O4175" i="1" s="1"/>
  <c r="N4171" i="1"/>
  <c r="O4171" i="1" s="1"/>
  <c r="N4167" i="1"/>
  <c r="N4163" i="1"/>
  <c r="N4155" i="1"/>
  <c r="N4151" i="1"/>
  <c r="N4147" i="1"/>
  <c r="N4143" i="1"/>
  <c r="N4139" i="1"/>
  <c r="O4139" i="1" s="1"/>
  <c r="N4135" i="1"/>
  <c r="O4135" i="1" s="1"/>
  <c r="N4131" i="1"/>
  <c r="N4127" i="1"/>
  <c r="N4123" i="1"/>
  <c r="N4119" i="1"/>
  <c r="N4115" i="1"/>
  <c r="N4111" i="1"/>
  <c r="N4107" i="1"/>
  <c r="O4107" i="1" s="1"/>
  <c r="N4103" i="1"/>
  <c r="O4103" i="1" s="1"/>
  <c r="N4099" i="1"/>
  <c r="N4095" i="1"/>
  <c r="N4091" i="1"/>
  <c r="N4087" i="1"/>
  <c r="N4083" i="1"/>
  <c r="N4079" i="1"/>
  <c r="N4075" i="1"/>
  <c r="O4075" i="1" s="1"/>
  <c r="N4071" i="1"/>
  <c r="O4071" i="1" s="1"/>
  <c r="N4067" i="1"/>
  <c r="N4063" i="1"/>
  <c r="N4059" i="1"/>
  <c r="N4055" i="1"/>
  <c r="N4051" i="1"/>
  <c r="N4047" i="1"/>
  <c r="N4043" i="1"/>
  <c r="O4043" i="1" s="1"/>
  <c r="N4039" i="1"/>
  <c r="O4039" i="1" s="1"/>
  <c r="N4035" i="1"/>
  <c r="N4031" i="1"/>
  <c r="N4027" i="1"/>
  <c r="N4023" i="1"/>
  <c r="N4019" i="1"/>
  <c r="N4015" i="1"/>
  <c r="N4011" i="1"/>
  <c r="O4011" i="1" s="1"/>
  <c r="N4007" i="1"/>
  <c r="O4007" i="1" s="1"/>
  <c r="N4003" i="1"/>
  <c r="N3999" i="1"/>
  <c r="N3995" i="1"/>
  <c r="N3991" i="1"/>
  <c r="N3987" i="1"/>
  <c r="N3983" i="1"/>
  <c r="N3979" i="1"/>
  <c r="O3979" i="1" s="1"/>
  <c r="T3979" i="1" s="1"/>
  <c r="N3975" i="1"/>
  <c r="O3975" i="1" s="1"/>
  <c r="N3971" i="1"/>
  <c r="N3967" i="1"/>
  <c r="N3963" i="1"/>
  <c r="N3959" i="1"/>
  <c r="N3955" i="1"/>
  <c r="N3951" i="1"/>
  <c r="N3943" i="1"/>
  <c r="O3943" i="1" s="1"/>
  <c r="N3939" i="1"/>
  <c r="O3939" i="1" s="1"/>
  <c r="N3935" i="1"/>
  <c r="N3931" i="1"/>
  <c r="N3927" i="1"/>
  <c r="N3923" i="1"/>
  <c r="N3919" i="1"/>
  <c r="N3915" i="1"/>
  <c r="N3911" i="1"/>
  <c r="O3911" i="1" s="1"/>
  <c r="N3907" i="1"/>
  <c r="O3907" i="1" s="1"/>
  <c r="N3903" i="1"/>
  <c r="N3899" i="1"/>
  <c r="N3895" i="1"/>
  <c r="N3891" i="1"/>
  <c r="N3887" i="1"/>
  <c r="N3883" i="1"/>
  <c r="O3883" i="1" s="1"/>
  <c r="N3879" i="1"/>
  <c r="O3879" i="1" s="1"/>
  <c r="N3875" i="1"/>
  <c r="O3875" i="1" s="1"/>
  <c r="N3871" i="1"/>
  <c r="O3871" i="1" s="1"/>
  <c r="N3867" i="1"/>
  <c r="N3863" i="1"/>
  <c r="N3859" i="1"/>
  <c r="N3855" i="1"/>
  <c r="N3851" i="1"/>
  <c r="O3851" i="1" s="1"/>
  <c r="N3847" i="1"/>
  <c r="O3847" i="1" s="1"/>
  <c r="N3843" i="1"/>
  <c r="O3843" i="1" s="1"/>
  <c r="N3839" i="1"/>
  <c r="O3839" i="1" s="1"/>
  <c r="N3835" i="1"/>
  <c r="N3831" i="1"/>
  <c r="N3827" i="1"/>
  <c r="N3823" i="1"/>
  <c r="N3819" i="1"/>
  <c r="O3819" i="1" s="1"/>
  <c r="N3815" i="1"/>
  <c r="O3815" i="1" s="1"/>
  <c r="T3815" i="1" s="1"/>
  <c r="N3811" i="1"/>
  <c r="O3811" i="1" s="1"/>
  <c r="N3807" i="1"/>
  <c r="O3807" i="1" s="1"/>
  <c r="N3803" i="1"/>
  <c r="N3799" i="1"/>
  <c r="N3795" i="1"/>
  <c r="N3791" i="1"/>
  <c r="N3787" i="1"/>
  <c r="O3787" i="1" s="1"/>
  <c r="N3783" i="1"/>
  <c r="O3783" i="1" s="1"/>
  <c r="N3779" i="1"/>
  <c r="O3779" i="1" s="1"/>
  <c r="N3775" i="1"/>
  <c r="O3775" i="1" s="1"/>
  <c r="N3771" i="1"/>
  <c r="N3767" i="1"/>
  <c r="N3763" i="1"/>
  <c r="N3759" i="1"/>
  <c r="N3755" i="1"/>
  <c r="O3755" i="1" s="1"/>
  <c r="N3751" i="1"/>
  <c r="O3751" i="1" s="1"/>
  <c r="N3747" i="1"/>
  <c r="O3747" i="1" s="1"/>
  <c r="N3743" i="1"/>
  <c r="O3743" i="1" s="1"/>
  <c r="N3739" i="1"/>
  <c r="N3735" i="1"/>
  <c r="N3731" i="1"/>
  <c r="N3727" i="1"/>
  <c r="N3723" i="1"/>
  <c r="O3723" i="1" s="1"/>
  <c r="N3719" i="1"/>
  <c r="O3719" i="1" s="1"/>
  <c r="N3715" i="1"/>
  <c r="O3715" i="1" s="1"/>
  <c r="N3711" i="1"/>
  <c r="O3711" i="1" s="1"/>
  <c r="N3707" i="1"/>
  <c r="N3703" i="1"/>
  <c r="N3699" i="1"/>
  <c r="N3695" i="1"/>
  <c r="N3691" i="1"/>
  <c r="O3691" i="1" s="1"/>
  <c r="N3687" i="1"/>
  <c r="O3687" i="1" s="1"/>
  <c r="N3683" i="1"/>
  <c r="O3683" i="1" s="1"/>
  <c r="N3679" i="1"/>
  <c r="O3679" i="1" s="1"/>
  <c r="N3675" i="1"/>
  <c r="N3671" i="1"/>
  <c r="N3667" i="1"/>
  <c r="N3663" i="1"/>
  <c r="N3659" i="1"/>
  <c r="O3659" i="1" s="1"/>
  <c r="N3655" i="1"/>
  <c r="O3655" i="1" s="1"/>
  <c r="N3651" i="1"/>
  <c r="O3651" i="1" s="1"/>
  <c r="N3647" i="1"/>
  <c r="O3647" i="1" s="1"/>
  <c r="N3643" i="1"/>
  <c r="N3639" i="1"/>
  <c r="N3635" i="1"/>
  <c r="N3631" i="1"/>
  <c r="N3627" i="1"/>
  <c r="O3627" i="1" s="1"/>
  <c r="N3623" i="1"/>
  <c r="O3623" i="1" s="1"/>
  <c r="N3619" i="1"/>
  <c r="O3619" i="1" s="1"/>
  <c r="N3615" i="1"/>
  <c r="O3615" i="1" s="1"/>
  <c r="N3611" i="1"/>
  <c r="N3607" i="1"/>
  <c r="N3603" i="1"/>
  <c r="N3599" i="1"/>
  <c r="N3595" i="1"/>
  <c r="O3595" i="1" s="1"/>
  <c r="N3591" i="1"/>
  <c r="O3591" i="1" s="1"/>
  <c r="N3587" i="1"/>
  <c r="O3587" i="1" s="1"/>
  <c r="N3583" i="1"/>
  <c r="O3583" i="1" s="1"/>
  <c r="N3579" i="1"/>
  <c r="N3575" i="1"/>
  <c r="N3571" i="1"/>
  <c r="N3567" i="1"/>
  <c r="N3563" i="1"/>
  <c r="N3559" i="1"/>
  <c r="O3559" i="1" s="1"/>
  <c r="N3555" i="1"/>
  <c r="O3555" i="1" s="1"/>
  <c r="N3551" i="1"/>
  <c r="O3551" i="1" s="1"/>
  <c r="N3547" i="1"/>
  <c r="N3543" i="1"/>
  <c r="N3539" i="1"/>
  <c r="N3535" i="1"/>
  <c r="N3531" i="1"/>
  <c r="O3531" i="1" s="1"/>
  <c r="N3527" i="1"/>
  <c r="O3527" i="1" s="1"/>
  <c r="N3523" i="1"/>
  <c r="O3523" i="1" s="1"/>
  <c r="N3519" i="1"/>
  <c r="N3515" i="1"/>
  <c r="N3511" i="1"/>
  <c r="N3507" i="1"/>
  <c r="N3503" i="1"/>
  <c r="N3499" i="1"/>
  <c r="O3499" i="1" s="1"/>
  <c r="N3495" i="1"/>
  <c r="O3495" i="1" s="1"/>
  <c r="N3491" i="1"/>
  <c r="O3491" i="1" s="1"/>
  <c r="N3487" i="1"/>
  <c r="O3487" i="1" s="1"/>
  <c r="N3483" i="1"/>
  <c r="N3479" i="1"/>
  <c r="N3475" i="1"/>
  <c r="N3471" i="1"/>
  <c r="N3467" i="1"/>
  <c r="O3467" i="1" s="1"/>
  <c r="N3463" i="1"/>
  <c r="O3463" i="1" s="1"/>
  <c r="N3459" i="1"/>
  <c r="O3459" i="1" s="1"/>
  <c r="N3455" i="1"/>
  <c r="O3455" i="1" s="1"/>
  <c r="N3451" i="1"/>
  <c r="N3447" i="1"/>
  <c r="N3443" i="1"/>
  <c r="N3439" i="1"/>
  <c r="N3435" i="1"/>
  <c r="O3435" i="1" s="1"/>
  <c r="N3431" i="1"/>
  <c r="O3431" i="1" s="1"/>
  <c r="N3427" i="1"/>
  <c r="O3427" i="1" s="1"/>
  <c r="N3423" i="1"/>
  <c r="O3423" i="1" s="1"/>
  <c r="N3419" i="1"/>
  <c r="N3415" i="1"/>
  <c r="N3411" i="1"/>
  <c r="N3407" i="1"/>
  <c r="N3403" i="1"/>
  <c r="O3403" i="1" s="1"/>
  <c r="N3399" i="1"/>
  <c r="O3399" i="1" s="1"/>
  <c r="N3395" i="1"/>
  <c r="O3395" i="1" s="1"/>
  <c r="N3391" i="1"/>
  <c r="O3391" i="1" s="1"/>
  <c r="N3387" i="1"/>
  <c r="N3383" i="1"/>
  <c r="N3379" i="1"/>
  <c r="N3375" i="1"/>
  <c r="N3371" i="1"/>
  <c r="O3371" i="1" s="1"/>
  <c r="N3367" i="1"/>
  <c r="O3367" i="1" s="1"/>
  <c r="N3363" i="1"/>
  <c r="O3363" i="1" s="1"/>
  <c r="N3359" i="1"/>
  <c r="O3359" i="1" s="1"/>
  <c r="N3355" i="1"/>
  <c r="N3351" i="1"/>
  <c r="N3347" i="1"/>
  <c r="N3343" i="1"/>
  <c r="N3339" i="1"/>
  <c r="O3339" i="1" s="1"/>
  <c r="N3335" i="1"/>
  <c r="O3335" i="1" s="1"/>
  <c r="N3331" i="1"/>
  <c r="O3331" i="1" s="1"/>
  <c r="N3327" i="1"/>
  <c r="O3327" i="1" s="1"/>
  <c r="N3323" i="1"/>
  <c r="N3319" i="1"/>
  <c r="N3315" i="1"/>
  <c r="N3311" i="1"/>
  <c r="N3307" i="1"/>
  <c r="N3303" i="1"/>
  <c r="O3303" i="1" s="1"/>
  <c r="N3299" i="1"/>
  <c r="O3299" i="1" s="1"/>
  <c r="N3295" i="1"/>
  <c r="N3291" i="1"/>
  <c r="N3287" i="1"/>
  <c r="N3283" i="1"/>
  <c r="N3279" i="1"/>
  <c r="N3275" i="1"/>
  <c r="O3275" i="1" s="1"/>
  <c r="N3271" i="1"/>
  <c r="O3271" i="1" s="1"/>
  <c r="N3267" i="1"/>
  <c r="O3267" i="1" s="1"/>
  <c r="N3263" i="1"/>
  <c r="O3263" i="1" s="1"/>
  <c r="N3259" i="1"/>
  <c r="N3255" i="1"/>
  <c r="N3251" i="1"/>
  <c r="N3247" i="1"/>
  <c r="N3243" i="1"/>
  <c r="O3243" i="1" s="1"/>
  <c r="N3239" i="1"/>
  <c r="O3239" i="1" s="1"/>
  <c r="N3235" i="1"/>
  <c r="O3235" i="1" s="1"/>
  <c r="N3231" i="1"/>
  <c r="O3231" i="1" s="1"/>
  <c r="N3227" i="1"/>
  <c r="N3223" i="1"/>
  <c r="N3219" i="1"/>
  <c r="N3215" i="1"/>
  <c r="N3211" i="1"/>
  <c r="O3211" i="1" s="1"/>
  <c r="N3207" i="1"/>
  <c r="O3207" i="1" s="1"/>
  <c r="N3203" i="1"/>
  <c r="O3203" i="1" s="1"/>
  <c r="N3199" i="1"/>
  <c r="O3199" i="1" s="1"/>
  <c r="N3195" i="1"/>
  <c r="N3191" i="1"/>
  <c r="N3187" i="1"/>
  <c r="N3183" i="1"/>
  <c r="N3179" i="1"/>
  <c r="O3179" i="1" s="1"/>
  <c r="N3175" i="1"/>
  <c r="O3175" i="1" s="1"/>
  <c r="N3171" i="1"/>
  <c r="O3171" i="1" s="1"/>
  <c r="N3167" i="1"/>
  <c r="N3163" i="1"/>
  <c r="N3159" i="1"/>
  <c r="N3155" i="1"/>
  <c r="N3151" i="1"/>
  <c r="N3147" i="1"/>
  <c r="O3147" i="1" s="1"/>
  <c r="N3143" i="1"/>
  <c r="O3143" i="1" s="1"/>
  <c r="N3139" i="1"/>
  <c r="O3139" i="1" s="1"/>
  <c r="N3135" i="1"/>
  <c r="O3135" i="1" s="1"/>
  <c r="N3131" i="1"/>
  <c r="N3127" i="1"/>
  <c r="N3123" i="1"/>
  <c r="N3119" i="1"/>
  <c r="N3115" i="1"/>
  <c r="N3111" i="1"/>
  <c r="O3111" i="1" s="1"/>
  <c r="N3107" i="1"/>
  <c r="O3107" i="1" s="1"/>
  <c r="N3103" i="1"/>
  <c r="O3103" i="1" s="1"/>
  <c r="N3099" i="1"/>
  <c r="N3095" i="1"/>
  <c r="N3091" i="1"/>
  <c r="N3087" i="1"/>
  <c r="N3083" i="1"/>
  <c r="O3083" i="1" s="1"/>
  <c r="N3079" i="1"/>
  <c r="O3079" i="1" s="1"/>
  <c r="N3075" i="1"/>
  <c r="O3075" i="1" s="1"/>
  <c r="N3071" i="1"/>
  <c r="N3067" i="1"/>
  <c r="N3063" i="1"/>
  <c r="N3059" i="1"/>
  <c r="N3055" i="1"/>
  <c r="N3051" i="1"/>
  <c r="O3051" i="1" s="1"/>
  <c r="N3047" i="1"/>
  <c r="O3047" i="1" s="1"/>
  <c r="N3043" i="1"/>
  <c r="O3043" i="1" s="1"/>
  <c r="N3039" i="1"/>
  <c r="O3039" i="1" s="1"/>
  <c r="N3035" i="1"/>
  <c r="N3031" i="1"/>
  <c r="N3027" i="1"/>
  <c r="N3023" i="1"/>
  <c r="N3019" i="1"/>
  <c r="O3019" i="1" s="1"/>
  <c r="N3015" i="1"/>
  <c r="O3015" i="1" s="1"/>
  <c r="N3011" i="1"/>
  <c r="O3011" i="1" s="1"/>
  <c r="N3007" i="1"/>
  <c r="N3003" i="1"/>
  <c r="N2999" i="1"/>
  <c r="N2995" i="1"/>
  <c r="N2991" i="1"/>
  <c r="N2987" i="1"/>
  <c r="O2987" i="1" s="1"/>
  <c r="N2983" i="1"/>
  <c r="O2983" i="1" s="1"/>
  <c r="N2979" i="1"/>
  <c r="O2979" i="1" s="1"/>
  <c r="N2975" i="1"/>
  <c r="O2975" i="1" s="1"/>
  <c r="N2971" i="1"/>
  <c r="N2967" i="1"/>
  <c r="N2963" i="1"/>
  <c r="N2959" i="1"/>
  <c r="N2955" i="1"/>
  <c r="O2955" i="1" s="1"/>
  <c r="N2951" i="1"/>
  <c r="O2951" i="1" s="1"/>
  <c r="N2947" i="1"/>
  <c r="O2947" i="1" s="1"/>
  <c r="N2943" i="1"/>
  <c r="N2939" i="1"/>
  <c r="N2935" i="1"/>
  <c r="N2931" i="1"/>
  <c r="N2927" i="1"/>
  <c r="N2923" i="1"/>
  <c r="O2923" i="1" s="1"/>
  <c r="N2919" i="1"/>
  <c r="O2919" i="1" s="1"/>
  <c r="N2915" i="1"/>
  <c r="O2915" i="1" s="1"/>
  <c r="N2911" i="1"/>
  <c r="O2911" i="1" s="1"/>
  <c r="N2907" i="1"/>
  <c r="N2903" i="1"/>
  <c r="N2899" i="1"/>
  <c r="N2895" i="1"/>
  <c r="N2891" i="1"/>
  <c r="O2891" i="1" s="1"/>
  <c r="N2887" i="1"/>
  <c r="O2887" i="1" s="1"/>
  <c r="N2883" i="1"/>
  <c r="O2883" i="1" s="1"/>
  <c r="N2879" i="1"/>
  <c r="O2879" i="1" s="1"/>
  <c r="N2875" i="1"/>
  <c r="N2871" i="1"/>
  <c r="N2867" i="1"/>
  <c r="N2863" i="1"/>
  <c r="N2859" i="1"/>
  <c r="N2855" i="1"/>
  <c r="O2855" i="1" s="1"/>
  <c r="N2851" i="1"/>
  <c r="O2851" i="1" s="1"/>
  <c r="N2847" i="1"/>
  <c r="O2847" i="1" s="1"/>
  <c r="N2843" i="1"/>
  <c r="N2839" i="1"/>
  <c r="N2835" i="1"/>
  <c r="N2831" i="1"/>
  <c r="N2827" i="1"/>
  <c r="O2827" i="1" s="1"/>
  <c r="N2823" i="1"/>
  <c r="O2823" i="1" s="1"/>
  <c r="N2819" i="1"/>
  <c r="O2819" i="1" s="1"/>
  <c r="N2815" i="1"/>
  <c r="O2815" i="1" s="1"/>
  <c r="N2811" i="1"/>
  <c r="N2807" i="1"/>
  <c r="N2803" i="1"/>
  <c r="N2799" i="1"/>
  <c r="N2795" i="1"/>
  <c r="O2795" i="1" s="1"/>
  <c r="N2791" i="1"/>
  <c r="O2791" i="1" s="1"/>
  <c r="N2787" i="1"/>
  <c r="O2787" i="1" s="1"/>
  <c r="N2783" i="1"/>
  <c r="O2783" i="1" s="1"/>
  <c r="N2779" i="1"/>
  <c r="N2775" i="1"/>
  <c r="N2771" i="1"/>
  <c r="N2767" i="1"/>
  <c r="N2763" i="1"/>
  <c r="O2763" i="1" s="1"/>
  <c r="N2759" i="1"/>
  <c r="O2759" i="1" s="1"/>
  <c r="N2755" i="1"/>
  <c r="O2755" i="1" s="1"/>
  <c r="N2751" i="1"/>
  <c r="O2751" i="1" s="1"/>
  <c r="N2747" i="1"/>
  <c r="N2743" i="1"/>
  <c r="N2739" i="1"/>
  <c r="N2735" i="1"/>
  <c r="N2731" i="1"/>
  <c r="N2727" i="1"/>
  <c r="O2727" i="1" s="1"/>
  <c r="N2723" i="1"/>
  <c r="O2723" i="1" s="1"/>
  <c r="N2719" i="1"/>
  <c r="O2719" i="1" s="1"/>
  <c r="N2715" i="1"/>
  <c r="N2711" i="1"/>
  <c r="N2707" i="1"/>
  <c r="N2703" i="1"/>
  <c r="N2699" i="1"/>
  <c r="O2699" i="1" s="1"/>
  <c r="N2695" i="1"/>
  <c r="O2695" i="1" s="1"/>
  <c r="N2691" i="1"/>
  <c r="O2691" i="1" s="1"/>
  <c r="N2687" i="1"/>
  <c r="O2687" i="1" s="1"/>
  <c r="N2683" i="1"/>
  <c r="N2679" i="1"/>
  <c r="N2675" i="1"/>
  <c r="N2671" i="1"/>
  <c r="N2667" i="1"/>
  <c r="N2663" i="1"/>
  <c r="O2663" i="1" s="1"/>
  <c r="N2659" i="1"/>
  <c r="O2659" i="1" s="1"/>
  <c r="N2655" i="1"/>
  <c r="O2655" i="1" s="1"/>
  <c r="N2651" i="1"/>
  <c r="N2647" i="1"/>
  <c r="N2643" i="1"/>
  <c r="N2639" i="1"/>
  <c r="N2635" i="1"/>
  <c r="O2635" i="1" s="1"/>
  <c r="N4839" i="1"/>
  <c r="O4839" i="1" s="1"/>
  <c r="N4831" i="1"/>
  <c r="O4831" i="1" s="1"/>
  <c r="N4819" i="1"/>
  <c r="O4819" i="1" s="1"/>
  <c r="N4811" i="1"/>
  <c r="N4803" i="1"/>
  <c r="N4795" i="1"/>
  <c r="N4787" i="1"/>
  <c r="N4779" i="1"/>
  <c r="O4779" i="1" s="1"/>
  <c r="N4771" i="1"/>
  <c r="O4771" i="1" s="1"/>
  <c r="N4763" i="1"/>
  <c r="O4763" i="1" s="1"/>
  <c r="N4755" i="1"/>
  <c r="O4755" i="1" s="1"/>
  <c r="N4747" i="1"/>
  <c r="N4739" i="1"/>
  <c r="N4731" i="1"/>
  <c r="N4723" i="1"/>
  <c r="N4715" i="1"/>
  <c r="O4715" i="1" s="1"/>
  <c r="N4707" i="1"/>
  <c r="O4707" i="1" s="1"/>
  <c r="N4699" i="1"/>
  <c r="O4699" i="1" s="1"/>
  <c r="N4691" i="1"/>
  <c r="O4691" i="1" s="1"/>
  <c r="N4683" i="1"/>
  <c r="N4675" i="1"/>
  <c r="N4667" i="1"/>
  <c r="N4659" i="1"/>
  <c r="N4651" i="1"/>
  <c r="O4651" i="1" s="1"/>
  <c r="N4643" i="1"/>
  <c r="O4643" i="1" s="1"/>
  <c r="N4635" i="1"/>
  <c r="O4635" i="1" s="1"/>
  <c r="N4627" i="1"/>
  <c r="O4627" i="1" s="1"/>
  <c r="N4619" i="1"/>
  <c r="N4611" i="1"/>
  <c r="N4603" i="1"/>
  <c r="N4595" i="1"/>
  <c r="N4587" i="1"/>
  <c r="O4587" i="1" s="1"/>
  <c r="N4579" i="1"/>
  <c r="O4579" i="1" s="1"/>
  <c r="N4571" i="1"/>
  <c r="O4571" i="1" s="1"/>
  <c r="N4563" i="1"/>
  <c r="O4563" i="1" s="1"/>
  <c r="N4555" i="1"/>
  <c r="N4547" i="1"/>
  <c r="N4539" i="1"/>
  <c r="N4531" i="1"/>
  <c r="N4523" i="1"/>
  <c r="O4523" i="1" s="1"/>
  <c r="N4515" i="1"/>
  <c r="O4515" i="1" s="1"/>
  <c r="N4507" i="1"/>
  <c r="O4507" i="1" s="1"/>
  <c r="N4503" i="1"/>
  <c r="O4503" i="1" s="1"/>
  <c r="N4495" i="1"/>
  <c r="N4487" i="1"/>
  <c r="N4479" i="1"/>
  <c r="N4471" i="1"/>
  <c r="N4463" i="1"/>
  <c r="O4463" i="1" s="1"/>
  <c r="N4455" i="1"/>
  <c r="O4455" i="1" s="1"/>
  <c r="N4447" i="1"/>
  <c r="O4447" i="1" s="1"/>
  <c r="N4439" i="1"/>
  <c r="O4439" i="1" s="1"/>
  <c r="N4431" i="1"/>
  <c r="N4423" i="1"/>
  <c r="N4415" i="1"/>
  <c r="N4407" i="1"/>
  <c r="N4399" i="1"/>
  <c r="O4399" i="1" s="1"/>
  <c r="N4391" i="1"/>
  <c r="O4391" i="1" s="1"/>
  <c r="N4383" i="1"/>
  <c r="O4383" i="1" s="1"/>
  <c r="N4375" i="1"/>
  <c r="N4367" i="1"/>
  <c r="N4359" i="1"/>
  <c r="N4351" i="1"/>
  <c r="N4343" i="1"/>
  <c r="N4335" i="1"/>
  <c r="N4327" i="1"/>
  <c r="O4327" i="1" s="1"/>
  <c r="N4319" i="1"/>
  <c r="O4319" i="1" s="1"/>
  <c r="N4311" i="1"/>
  <c r="N4303" i="1"/>
  <c r="N4295" i="1"/>
  <c r="N4287" i="1"/>
  <c r="N4279" i="1"/>
  <c r="N4271" i="1"/>
  <c r="N4267" i="1"/>
  <c r="O4267" i="1" s="1"/>
  <c r="N4259" i="1"/>
  <c r="O4259" i="1" s="1"/>
  <c r="N4251" i="1"/>
  <c r="N4243" i="1"/>
  <c r="N4235" i="1"/>
  <c r="N4227" i="1"/>
  <c r="N4219" i="1"/>
  <c r="N4211" i="1"/>
  <c r="N4203" i="1"/>
  <c r="O4203" i="1" s="1"/>
  <c r="N4195" i="1"/>
  <c r="O4195" i="1" s="1"/>
  <c r="N4187" i="1"/>
  <c r="N4159" i="1"/>
  <c r="N3947" i="1"/>
  <c r="N2631" i="1"/>
  <c r="N2627" i="1"/>
  <c r="N2623" i="1"/>
  <c r="O2623" i="1" s="1"/>
  <c r="N2619" i="1"/>
  <c r="O2619" i="1" s="1"/>
  <c r="N2615" i="1"/>
  <c r="O2615" i="1" s="1"/>
  <c r="N2611" i="1"/>
  <c r="N2607" i="1"/>
  <c r="N2603" i="1"/>
  <c r="N2599" i="1"/>
  <c r="N2595" i="1"/>
  <c r="N2591" i="1"/>
  <c r="O2591" i="1" s="1"/>
  <c r="N2587" i="1"/>
  <c r="O2587" i="1" s="1"/>
  <c r="N2583" i="1"/>
  <c r="O2583" i="1" s="1"/>
  <c r="N2579" i="1"/>
  <c r="N2575" i="1"/>
  <c r="N2571" i="1"/>
  <c r="N2567" i="1"/>
  <c r="N2563" i="1"/>
  <c r="N2559" i="1"/>
  <c r="O2559" i="1" s="1"/>
  <c r="N2555" i="1"/>
  <c r="O2555" i="1" s="1"/>
  <c r="N2551" i="1"/>
  <c r="O2551" i="1" s="1"/>
  <c r="N2547" i="1"/>
  <c r="N2543" i="1"/>
  <c r="N2539" i="1"/>
  <c r="N2535" i="1"/>
  <c r="N2531" i="1"/>
  <c r="N2527" i="1"/>
  <c r="O2527" i="1" s="1"/>
  <c r="N2523" i="1"/>
  <c r="O2523" i="1" s="1"/>
  <c r="N2519" i="1"/>
  <c r="O2519" i="1" s="1"/>
  <c r="N2515" i="1"/>
  <c r="N2511" i="1"/>
  <c r="N2507" i="1"/>
  <c r="N2503" i="1"/>
  <c r="N2499" i="1"/>
  <c r="N2495" i="1"/>
  <c r="O2495" i="1" s="1"/>
  <c r="N2491" i="1"/>
  <c r="O2491" i="1" s="1"/>
  <c r="N2487" i="1"/>
  <c r="O2487" i="1" s="1"/>
  <c r="N2483" i="1"/>
  <c r="O2483" i="1" s="1"/>
  <c r="N2479" i="1"/>
  <c r="N2475" i="1"/>
  <c r="N2471" i="1"/>
  <c r="N2467" i="1"/>
  <c r="N2463" i="1"/>
  <c r="O2463" i="1" s="1"/>
  <c r="N2459" i="1"/>
  <c r="O2459" i="1" s="1"/>
  <c r="N2455" i="1"/>
  <c r="O2455" i="1" s="1"/>
  <c r="N2451" i="1"/>
  <c r="O2451" i="1" s="1"/>
  <c r="N2447" i="1"/>
  <c r="N2443" i="1"/>
  <c r="N2439" i="1"/>
  <c r="N2435" i="1"/>
  <c r="N2431" i="1"/>
  <c r="N2427" i="1"/>
  <c r="O2427" i="1" s="1"/>
  <c r="N2423" i="1"/>
  <c r="O2423" i="1" s="1"/>
  <c r="N2419" i="1"/>
  <c r="N2415" i="1"/>
  <c r="N2411" i="1"/>
  <c r="N2407" i="1"/>
  <c r="N2403" i="1"/>
  <c r="N2399" i="1"/>
  <c r="O2399" i="1" s="1"/>
  <c r="N2395" i="1"/>
  <c r="O2395" i="1" s="1"/>
  <c r="N2391" i="1"/>
  <c r="O2391" i="1" s="1"/>
  <c r="N2387" i="1"/>
  <c r="N2383" i="1"/>
  <c r="N2379" i="1"/>
  <c r="N2375" i="1"/>
  <c r="N2371" i="1"/>
  <c r="N2367" i="1"/>
  <c r="N2363" i="1"/>
  <c r="O2363" i="1" s="1"/>
  <c r="N2359" i="1"/>
  <c r="O2359" i="1" s="1"/>
  <c r="N2355" i="1"/>
  <c r="O2355" i="1" s="1"/>
  <c r="N2351" i="1"/>
  <c r="N2347" i="1"/>
  <c r="N2343" i="1"/>
  <c r="N2339" i="1"/>
  <c r="N2335" i="1"/>
  <c r="N2331" i="1"/>
  <c r="O2331" i="1" s="1"/>
  <c r="N2327" i="1"/>
  <c r="O2327" i="1" s="1"/>
  <c r="N2323" i="1"/>
  <c r="N2319" i="1"/>
  <c r="N2315" i="1"/>
  <c r="N2311" i="1"/>
  <c r="N2307" i="1"/>
  <c r="N2303" i="1"/>
  <c r="N2299" i="1"/>
  <c r="O2299" i="1" s="1"/>
  <c r="N2295" i="1"/>
  <c r="O2295" i="1" s="1"/>
  <c r="N2291" i="1"/>
  <c r="N2287" i="1"/>
  <c r="N2283" i="1"/>
  <c r="N2279" i="1"/>
  <c r="N2275" i="1"/>
  <c r="N2271" i="1"/>
  <c r="N2267" i="1"/>
  <c r="O2267" i="1" s="1"/>
  <c r="T2267" i="1" s="1"/>
  <c r="N2263" i="1"/>
  <c r="O2263" i="1" s="1"/>
  <c r="N2259" i="1"/>
  <c r="N2255" i="1"/>
  <c r="N2251" i="1"/>
  <c r="N2247" i="1"/>
  <c r="N2243" i="1"/>
  <c r="N2239" i="1"/>
  <c r="N2235" i="1"/>
  <c r="O2235" i="1" s="1"/>
  <c r="N2231" i="1"/>
  <c r="O2231" i="1" s="1"/>
  <c r="N2227" i="1"/>
  <c r="N2223" i="1"/>
  <c r="N2219" i="1"/>
  <c r="N2215" i="1"/>
  <c r="N2211" i="1"/>
  <c r="N2207" i="1"/>
  <c r="N2203" i="1"/>
  <c r="O2203" i="1" s="1"/>
  <c r="N2199" i="1"/>
  <c r="O2199" i="1" s="1"/>
  <c r="N2195" i="1"/>
  <c r="O2195" i="1" s="1"/>
  <c r="N2191" i="1"/>
  <c r="N2187" i="1"/>
  <c r="N2183" i="1"/>
  <c r="N2179" i="1"/>
  <c r="N2175" i="1"/>
  <c r="N2171" i="1"/>
  <c r="O2171" i="1" s="1"/>
  <c r="N2167" i="1"/>
  <c r="O2167" i="1" s="1"/>
  <c r="N2163" i="1"/>
  <c r="N2159" i="1"/>
  <c r="N2155" i="1"/>
  <c r="N2151" i="1"/>
  <c r="N2147" i="1"/>
  <c r="N2143" i="1"/>
  <c r="N2139" i="1"/>
  <c r="O2139" i="1" s="1"/>
  <c r="N2135" i="1"/>
  <c r="O2135" i="1" s="1"/>
  <c r="N2131" i="1"/>
  <c r="O2131" i="1" s="1"/>
  <c r="N2127" i="1"/>
  <c r="N2123" i="1"/>
  <c r="N2119" i="1"/>
  <c r="N2115" i="1"/>
  <c r="N2111" i="1"/>
  <c r="N2107" i="1"/>
  <c r="O2107" i="1" s="1"/>
  <c r="N2103" i="1"/>
  <c r="O2103" i="1" s="1"/>
  <c r="N2099" i="1"/>
  <c r="O2099" i="1" s="1"/>
  <c r="N2095" i="1"/>
  <c r="N2091" i="1"/>
  <c r="N2087" i="1"/>
  <c r="N2083" i="1"/>
  <c r="N2079" i="1"/>
  <c r="N2075" i="1"/>
  <c r="O2075" i="1" s="1"/>
  <c r="N2071" i="1"/>
  <c r="O2071" i="1" s="1"/>
  <c r="N2067" i="1"/>
  <c r="O2067" i="1" s="1"/>
  <c r="N2063" i="1"/>
  <c r="N2059" i="1"/>
  <c r="N2055" i="1"/>
  <c r="N2051" i="1"/>
  <c r="N2047" i="1"/>
  <c r="N2043" i="1"/>
  <c r="O2043" i="1" s="1"/>
  <c r="N2039" i="1"/>
  <c r="O2039" i="1" s="1"/>
  <c r="N2035" i="1"/>
  <c r="N2031" i="1"/>
  <c r="N2027" i="1"/>
  <c r="N2023" i="1"/>
  <c r="N2019" i="1"/>
  <c r="N2015" i="1"/>
  <c r="N2011" i="1"/>
  <c r="O2011" i="1" s="1"/>
  <c r="N2007" i="1"/>
  <c r="O2007" i="1" s="1"/>
  <c r="N2003" i="1"/>
  <c r="O2003" i="1" s="1"/>
  <c r="N1999" i="1"/>
  <c r="N1995" i="1"/>
  <c r="N1991" i="1"/>
  <c r="N1987" i="1"/>
  <c r="N1983" i="1"/>
  <c r="N1979" i="1"/>
  <c r="O1979" i="1" s="1"/>
  <c r="N1975" i="1"/>
  <c r="O1975" i="1" s="1"/>
  <c r="N1971" i="1"/>
  <c r="N1967" i="1"/>
  <c r="N1963" i="1"/>
  <c r="N1959" i="1"/>
  <c r="N1955" i="1"/>
  <c r="N1951" i="1"/>
  <c r="N1947" i="1"/>
  <c r="O1947" i="1" s="1"/>
  <c r="N1943" i="1"/>
  <c r="O1943" i="1" s="1"/>
  <c r="N1939" i="1"/>
  <c r="O1939" i="1" s="1"/>
  <c r="N1935" i="1"/>
  <c r="N1931" i="1"/>
  <c r="N1927" i="1"/>
  <c r="N1923" i="1"/>
  <c r="N1919" i="1"/>
  <c r="N1915" i="1"/>
  <c r="O1915" i="1" s="1"/>
  <c r="N1911" i="1"/>
  <c r="O1911" i="1" s="1"/>
  <c r="N1907" i="1"/>
  <c r="N1903" i="1"/>
  <c r="N1899" i="1"/>
  <c r="N1895" i="1"/>
  <c r="N1891" i="1"/>
  <c r="N1887" i="1"/>
  <c r="O1887" i="1" s="1"/>
  <c r="N1883" i="1"/>
  <c r="O1883" i="1" s="1"/>
  <c r="N1879" i="1"/>
  <c r="O1879" i="1" s="1"/>
  <c r="N1875" i="1"/>
  <c r="N1871" i="1"/>
  <c r="N1867" i="1"/>
  <c r="N1863" i="1"/>
  <c r="N1859" i="1"/>
  <c r="N1855" i="1"/>
  <c r="N1851" i="1"/>
  <c r="O1851" i="1" s="1"/>
  <c r="N1847" i="1"/>
  <c r="O1847" i="1" s="1"/>
  <c r="N1843" i="1"/>
  <c r="N1839" i="1"/>
  <c r="N1835" i="1"/>
  <c r="N1831" i="1"/>
  <c r="N1827" i="1"/>
  <c r="N1823" i="1"/>
  <c r="N1819" i="1"/>
  <c r="O1819" i="1" s="1"/>
  <c r="N1815" i="1"/>
  <c r="O1815" i="1" s="1"/>
  <c r="N1811" i="1"/>
  <c r="N1807" i="1"/>
  <c r="N1803" i="1"/>
  <c r="N1799" i="1"/>
  <c r="N1795" i="1"/>
  <c r="N1791" i="1"/>
  <c r="N1787" i="1"/>
  <c r="O1787" i="1" s="1"/>
  <c r="N1783" i="1"/>
  <c r="O1783" i="1" s="1"/>
  <c r="N1779" i="1"/>
  <c r="N1775" i="1"/>
  <c r="N1771" i="1"/>
  <c r="N1767" i="1"/>
  <c r="N1763" i="1"/>
  <c r="N1759" i="1"/>
  <c r="N1755" i="1"/>
  <c r="O1755" i="1" s="1"/>
  <c r="N1751" i="1"/>
  <c r="O1751" i="1" s="1"/>
  <c r="N1747" i="1"/>
  <c r="O1747" i="1" s="1"/>
  <c r="N1743" i="1"/>
  <c r="N1739" i="1"/>
  <c r="N1735" i="1"/>
  <c r="N1731" i="1"/>
  <c r="N1727" i="1"/>
  <c r="N1723" i="1"/>
  <c r="O1723" i="1" s="1"/>
  <c r="N1719" i="1"/>
  <c r="O1719" i="1" s="1"/>
  <c r="N1715" i="1"/>
  <c r="N1711" i="1"/>
  <c r="N1707" i="1"/>
  <c r="N1703" i="1"/>
  <c r="N1699" i="1"/>
  <c r="N1695" i="1"/>
  <c r="N1691" i="1"/>
  <c r="O1691" i="1" s="1"/>
  <c r="N1687" i="1"/>
  <c r="O1687" i="1" s="1"/>
  <c r="N1683" i="1"/>
  <c r="O1683" i="1" s="1"/>
  <c r="N1679" i="1"/>
  <c r="N1675" i="1"/>
  <c r="N1671" i="1"/>
  <c r="N1667" i="1"/>
  <c r="N1663" i="1"/>
  <c r="N1659" i="1"/>
  <c r="O1659" i="1" s="1"/>
  <c r="N1655" i="1"/>
  <c r="O1655" i="1" s="1"/>
  <c r="N1651" i="1"/>
  <c r="O1651" i="1" s="1"/>
  <c r="N1647" i="1"/>
  <c r="N1643" i="1"/>
  <c r="N1639" i="1"/>
  <c r="N1635" i="1"/>
  <c r="N1631" i="1"/>
  <c r="N1627" i="1"/>
  <c r="O1627" i="1" s="1"/>
  <c r="N1623" i="1"/>
  <c r="O1623" i="1" s="1"/>
  <c r="N1619" i="1"/>
  <c r="O1619" i="1" s="1"/>
  <c r="N1615" i="1"/>
  <c r="N1611" i="1"/>
  <c r="N1607" i="1"/>
  <c r="N1603" i="1"/>
  <c r="N1599" i="1"/>
  <c r="N1595" i="1"/>
  <c r="O1595" i="1" s="1"/>
  <c r="N1591" i="1"/>
  <c r="O1591" i="1" s="1"/>
  <c r="N1587" i="1"/>
  <c r="O1587" i="1" s="1"/>
  <c r="N1583" i="1"/>
  <c r="N1579" i="1"/>
  <c r="N1575" i="1"/>
  <c r="N1571" i="1"/>
  <c r="N1567" i="1"/>
  <c r="O1567" i="1" s="1"/>
  <c r="N1563" i="1"/>
  <c r="O1563" i="1" s="1"/>
  <c r="N1559" i="1"/>
  <c r="O1559" i="1" s="1"/>
  <c r="N1555" i="1"/>
  <c r="O1555" i="1" s="1"/>
  <c r="N1551" i="1"/>
  <c r="N1547" i="1"/>
  <c r="N1543" i="1"/>
  <c r="N1539" i="1"/>
  <c r="N1535" i="1"/>
  <c r="O1535" i="1" s="1"/>
  <c r="N1531" i="1"/>
  <c r="O1531" i="1" s="1"/>
  <c r="N1527" i="1"/>
  <c r="O1527" i="1" s="1"/>
  <c r="N1523" i="1"/>
  <c r="O1523" i="1" s="1"/>
  <c r="N1519" i="1"/>
  <c r="N1515" i="1"/>
  <c r="N1511" i="1"/>
  <c r="N1507" i="1"/>
  <c r="N1503" i="1"/>
  <c r="O1503" i="1" s="1"/>
  <c r="N1499" i="1"/>
  <c r="O1499" i="1" s="1"/>
  <c r="N1495" i="1"/>
  <c r="O1495" i="1" s="1"/>
  <c r="N1491" i="1"/>
  <c r="N1487" i="1"/>
  <c r="N1483" i="1"/>
  <c r="N1479" i="1"/>
  <c r="N1475" i="1"/>
  <c r="N1471" i="1"/>
  <c r="N1467" i="1"/>
  <c r="O1467" i="1" s="1"/>
  <c r="N1463" i="1"/>
  <c r="O1463" i="1" s="1"/>
  <c r="N1459" i="1"/>
  <c r="N1455" i="1"/>
  <c r="N1451" i="1"/>
  <c r="N1447" i="1"/>
  <c r="N1443" i="1"/>
  <c r="N1439" i="1"/>
  <c r="N1435" i="1"/>
  <c r="O1435" i="1" s="1"/>
  <c r="N1431" i="1"/>
  <c r="O1431" i="1" s="1"/>
  <c r="N1427" i="1"/>
  <c r="O1427" i="1" s="1"/>
  <c r="N1423" i="1"/>
  <c r="N1419" i="1"/>
  <c r="N1415" i="1"/>
  <c r="N1411" i="1"/>
  <c r="N1407" i="1"/>
  <c r="O1407" i="1" s="1"/>
  <c r="N1403" i="1"/>
  <c r="O1403" i="1" s="1"/>
  <c r="N1399" i="1"/>
  <c r="O1399" i="1" s="1"/>
  <c r="N1395" i="1"/>
  <c r="N1391" i="1"/>
  <c r="N1387" i="1"/>
  <c r="N1383" i="1"/>
  <c r="N1379" i="1"/>
  <c r="N1375" i="1"/>
  <c r="N1371" i="1"/>
  <c r="O1371" i="1" s="1"/>
  <c r="N1367" i="1"/>
  <c r="O1367" i="1" s="1"/>
  <c r="N1363" i="1"/>
  <c r="O1363" i="1" s="1"/>
  <c r="N1359" i="1"/>
  <c r="N1355" i="1"/>
  <c r="N1351" i="1"/>
  <c r="N1347" i="1"/>
  <c r="N1343" i="1"/>
  <c r="O1343" i="1" s="1"/>
  <c r="N1339" i="1"/>
  <c r="O1339" i="1" s="1"/>
  <c r="N1335" i="1"/>
  <c r="O1335" i="1" s="1"/>
  <c r="N1331" i="1"/>
  <c r="O1331" i="1" s="1"/>
  <c r="N1327" i="1"/>
  <c r="N1323" i="1"/>
  <c r="N1319" i="1"/>
  <c r="N1315" i="1"/>
  <c r="N1311" i="1"/>
  <c r="O1311" i="1" s="1"/>
  <c r="N1307" i="1"/>
  <c r="O1307" i="1" s="1"/>
  <c r="N1303" i="1"/>
  <c r="O1303" i="1" s="1"/>
  <c r="N1299" i="1"/>
  <c r="N1295" i="1"/>
  <c r="N1291" i="1"/>
  <c r="N1287" i="1"/>
  <c r="N1283" i="1"/>
  <c r="N1279" i="1"/>
  <c r="O1279" i="1" s="1"/>
  <c r="N1275" i="1"/>
  <c r="O1275" i="1" s="1"/>
  <c r="N1271" i="1"/>
  <c r="O1271" i="1" s="1"/>
  <c r="N4606" i="1"/>
  <c r="O4606" i="1" s="1"/>
  <c r="N1267" i="1"/>
  <c r="N1263" i="1"/>
  <c r="N1259" i="1"/>
  <c r="N1255" i="1"/>
  <c r="N1251" i="1"/>
  <c r="N1247" i="1"/>
  <c r="O1247" i="1" s="1"/>
  <c r="N1243" i="1"/>
  <c r="O1243" i="1" s="1"/>
  <c r="N1239" i="1"/>
  <c r="O1239" i="1" s="1"/>
  <c r="N1235" i="1"/>
  <c r="N1231" i="1"/>
  <c r="N1227" i="1"/>
  <c r="N1223" i="1"/>
  <c r="N1219" i="1"/>
  <c r="O1219" i="1" s="1"/>
  <c r="N1215" i="1"/>
  <c r="O1215" i="1" s="1"/>
  <c r="N1211" i="1"/>
  <c r="O1211" i="1" s="1"/>
  <c r="N1207" i="1"/>
  <c r="O1207" i="1" s="1"/>
  <c r="N1203" i="1"/>
  <c r="N1199" i="1"/>
  <c r="N1195" i="1"/>
  <c r="N1191" i="1"/>
  <c r="N1187" i="1"/>
  <c r="O1187" i="1" s="1"/>
  <c r="N1183" i="1"/>
  <c r="O1183" i="1" s="1"/>
  <c r="N1179" i="1"/>
  <c r="O1179" i="1" s="1"/>
  <c r="N1175" i="1"/>
  <c r="O1175" i="1" s="1"/>
  <c r="N1171" i="1"/>
  <c r="N1167" i="1"/>
  <c r="N1163" i="1"/>
  <c r="N1159" i="1"/>
  <c r="N1155" i="1"/>
  <c r="O1155" i="1" s="1"/>
  <c r="N1151" i="1"/>
  <c r="O1151" i="1" s="1"/>
  <c r="N1147" i="1"/>
  <c r="O1147" i="1" s="1"/>
  <c r="N1143" i="1"/>
  <c r="O1143" i="1" s="1"/>
  <c r="N1139" i="1"/>
  <c r="N1135" i="1"/>
  <c r="N1131" i="1"/>
  <c r="N1127" i="1"/>
  <c r="N1123" i="1"/>
  <c r="O1123" i="1" s="1"/>
  <c r="N1119" i="1"/>
  <c r="O1119" i="1" s="1"/>
  <c r="N1115" i="1"/>
  <c r="O1115" i="1" s="1"/>
  <c r="N1111" i="1"/>
  <c r="O1111" i="1" s="1"/>
  <c r="N1107" i="1"/>
  <c r="N1103" i="1"/>
  <c r="N1099" i="1"/>
  <c r="N1095" i="1"/>
  <c r="N1091" i="1"/>
  <c r="O1091" i="1" s="1"/>
  <c r="N1087" i="1"/>
  <c r="O1087" i="1" s="1"/>
  <c r="N1083" i="1"/>
  <c r="O1083" i="1" s="1"/>
  <c r="N1079" i="1"/>
  <c r="O1079" i="1" s="1"/>
  <c r="N1075" i="1"/>
  <c r="N1071" i="1"/>
  <c r="N1067" i="1"/>
  <c r="N1063" i="1"/>
  <c r="N1059" i="1"/>
  <c r="N1055" i="1"/>
  <c r="O1055" i="1" s="1"/>
  <c r="N1051" i="1"/>
  <c r="O1051" i="1" s="1"/>
  <c r="N1047" i="1"/>
  <c r="O1047" i="1" s="1"/>
  <c r="N1043" i="1"/>
  <c r="N1039" i="1"/>
  <c r="N1035" i="1"/>
  <c r="N1031" i="1"/>
  <c r="N1027" i="1"/>
  <c r="O1027" i="1" s="1"/>
  <c r="N1023" i="1"/>
  <c r="O1023" i="1" s="1"/>
  <c r="N1019" i="1"/>
  <c r="O1019" i="1" s="1"/>
  <c r="N1015" i="1"/>
  <c r="O1015" i="1" s="1"/>
  <c r="N1011" i="1"/>
  <c r="N1007" i="1"/>
  <c r="N1003" i="1"/>
  <c r="N999" i="1"/>
  <c r="N995" i="1"/>
  <c r="O995" i="1" s="1"/>
  <c r="N991" i="1"/>
  <c r="O991" i="1" s="1"/>
  <c r="N987" i="1"/>
  <c r="O987" i="1" s="1"/>
  <c r="N983" i="1"/>
  <c r="O983" i="1" s="1"/>
  <c r="N979" i="1"/>
  <c r="N975" i="1"/>
  <c r="N971" i="1"/>
  <c r="N967" i="1"/>
  <c r="N963" i="1"/>
  <c r="O963" i="1" s="1"/>
  <c r="N959" i="1"/>
  <c r="O959" i="1" s="1"/>
  <c r="N955" i="1"/>
  <c r="O955" i="1" s="1"/>
  <c r="N951" i="1"/>
  <c r="O951" i="1" s="1"/>
  <c r="N947" i="1"/>
  <c r="N943" i="1"/>
  <c r="N939" i="1"/>
  <c r="N935" i="1"/>
  <c r="N931" i="1"/>
  <c r="N927" i="1"/>
  <c r="O927" i="1" s="1"/>
  <c r="N923" i="1"/>
  <c r="O923" i="1" s="1"/>
  <c r="N919" i="1"/>
  <c r="N915" i="1"/>
  <c r="N911" i="1"/>
  <c r="N907" i="1"/>
  <c r="N903" i="1"/>
  <c r="N899" i="1"/>
  <c r="O899" i="1" s="1"/>
  <c r="N895" i="1"/>
  <c r="O895" i="1" s="1"/>
  <c r="N891" i="1"/>
  <c r="O891" i="1" s="1"/>
  <c r="N887" i="1"/>
  <c r="O887" i="1" s="1"/>
  <c r="N883" i="1"/>
  <c r="N879" i="1"/>
  <c r="N875" i="1"/>
  <c r="N871" i="1"/>
  <c r="N867" i="1"/>
  <c r="O867" i="1" s="1"/>
  <c r="N863" i="1"/>
  <c r="O863" i="1" s="1"/>
  <c r="N859" i="1"/>
  <c r="O859" i="1" s="1"/>
  <c r="N855" i="1"/>
  <c r="N851" i="1"/>
  <c r="N847" i="1"/>
  <c r="N843" i="1"/>
  <c r="N839" i="1"/>
  <c r="N835" i="1"/>
  <c r="O835" i="1" s="1"/>
  <c r="N831" i="1"/>
  <c r="O831" i="1" s="1"/>
  <c r="N827" i="1"/>
  <c r="O827" i="1" s="1"/>
  <c r="N823" i="1"/>
  <c r="N819" i="1"/>
  <c r="N815" i="1"/>
  <c r="N811" i="1"/>
  <c r="N807" i="1"/>
  <c r="N803" i="1"/>
  <c r="O803" i="1" s="1"/>
  <c r="N799" i="1"/>
  <c r="O799" i="1" s="1"/>
  <c r="N795" i="1"/>
  <c r="O795" i="1" s="1"/>
  <c r="N791" i="1"/>
  <c r="N787" i="1"/>
  <c r="N783" i="1"/>
  <c r="N779" i="1"/>
  <c r="N775" i="1"/>
  <c r="N771" i="1"/>
  <c r="O771" i="1" s="1"/>
  <c r="N767" i="1"/>
  <c r="O767" i="1" s="1"/>
  <c r="N763" i="1"/>
  <c r="O763" i="1" s="1"/>
  <c r="N759" i="1"/>
  <c r="O759" i="1" s="1"/>
  <c r="N755" i="1"/>
  <c r="N751" i="1"/>
  <c r="N747" i="1"/>
  <c r="N743" i="1"/>
  <c r="N739" i="1"/>
  <c r="O739" i="1" s="1"/>
  <c r="N735" i="1"/>
  <c r="O735" i="1" s="1"/>
  <c r="N731" i="1"/>
  <c r="O731" i="1" s="1"/>
  <c r="N727" i="1"/>
  <c r="O727" i="1" s="1"/>
  <c r="N723" i="1"/>
  <c r="N719" i="1"/>
  <c r="N715" i="1"/>
  <c r="N711" i="1"/>
  <c r="N707" i="1"/>
  <c r="O707" i="1" s="1"/>
  <c r="N703" i="1"/>
  <c r="O703" i="1" s="1"/>
  <c r="N699" i="1"/>
  <c r="O699" i="1" s="1"/>
  <c r="N695" i="1"/>
  <c r="O695" i="1" s="1"/>
  <c r="N691" i="1"/>
  <c r="N687" i="1"/>
  <c r="N683" i="1"/>
  <c r="N679" i="1"/>
  <c r="N675" i="1"/>
  <c r="O675" i="1" s="1"/>
  <c r="N671" i="1"/>
  <c r="O671" i="1" s="1"/>
  <c r="N667" i="1"/>
  <c r="O667" i="1" s="1"/>
  <c r="N663" i="1"/>
  <c r="N659" i="1"/>
  <c r="N655" i="1"/>
  <c r="N651" i="1"/>
  <c r="N647" i="1"/>
  <c r="N643" i="1"/>
  <c r="O643" i="1" s="1"/>
  <c r="N639" i="1"/>
  <c r="O639" i="1" s="1"/>
  <c r="N635" i="1"/>
  <c r="O635" i="1" s="1"/>
  <c r="N631" i="1"/>
  <c r="O631" i="1" s="1"/>
  <c r="N627" i="1"/>
  <c r="N623" i="1"/>
  <c r="N619" i="1"/>
  <c r="N615" i="1"/>
  <c r="N611" i="1"/>
  <c r="N607" i="1"/>
  <c r="O607" i="1" s="1"/>
  <c r="N603" i="1"/>
  <c r="O603" i="1" s="1"/>
  <c r="N599" i="1"/>
  <c r="O599" i="1" s="1"/>
  <c r="N595" i="1"/>
  <c r="N591" i="1"/>
  <c r="N587" i="1"/>
  <c r="N583" i="1"/>
  <c r="N579" i="1"/>
  <c r="O579" i="1" s="1"/>
  <c r="N575" i="1"/>
  <c r="O575" i="1" s="1"/>
  <c r="N571" i="1"/>
  <c r="O571" i="1" s="1"/>
  <c r="N567" i="1"/>
  <c r="O567" i="1" s="1"/>
  <c r="N563" i="1"/>
  <c r="N559" i="1"/>
  <c r="N555" i="1"/>
  <c r="N551" i="1"/>
  <c r="N547" i="1"/>
  <c r="O547" i="1" s="1"/>
  <c r="N543" i="1"/>
  <c r="O543" i="1" s="1"/>
  <c r="N539" i="1"/>
  <c r="O539" i="1" s="1"/>
  <c r="N535" i="1"/>
  <c r="N531" i="1"/>
  <c r="N527" i="1"/>
  <c r="N523" i="1"/>
  <c r="N519" i="1"/>
  <c r="N515" i="1"/>
  <c r="O515" i="1" s="1"/>
  <c r="N511" i="1"/>
  <c r="O511" i="1" s="1"/>
  <c r="N507" i="1"/>
  <c r="O507" i="1" s="1"/>
  <c r="N503" i="1"/>
  <c r="O503" i="1" s="1"/>
  <c r="N499" i="1"/>
  <c r="N495" i="1"/>
  <c r="N491" i="1"/>
  <c r="N487" i="1"/>
  <c r="N483" i="1"/>
  <c r="O483" i="1" s="1"/>
  <c r="N479" i="1"/>
  <c r="O479" i="1" s="1"/>
  <c r="N475" i="1"/>
  <c r="O475" i="1" s="1"/>
  <c r="N471" i="1"/>
  <c r="O471" i="1" s="1"/>
  <c r="N467" i="1"/>
  <c r="N463" i="1"/>
  <c r="N459" i="1"/>
  <c r="N455" i="1"/>
  <c r="N451" i="1"/>
  <c r="O451" i="1" s="1"/>
  <c r="N447" i="1"/>
  <c r="O447" i="1" s="1"/>
  <c r="N443" i="1"/>
  <c r="O443" i="1" s="1"/>
  <c r="N439" i="1"/>
  <c r="O439" i="1" s="1"/>
  <c r="N435" i="1"/>
  <c r="N431" i="1"/>
  <c r="N427" i="1"/>
  <c r="N423" i="1"/>
  <c r="N419" i="1"/>
  <c r="O419" i="1" s="1"/>
  <c r="N415" i="1"/>
  <c r="O415" i="1" s="1"/>
  <c r="N411" i="1"/>
  <c r="O411" i="1" s="1"/>
  <c r="N407" i="1"/>
  <c r="N403" i="1"/>
  <c r="N399" i="1"/>
  <c r="N395" i="1"/>
  <c r="N391" i="1"/>
  <c r="N387" i="1"/>
  <c r="O387" i="1" s="1"/>
  <c r="N383" i="1"/>
  <c r="O383" i="1" s="1"/>
  <c r="N379" i="1"/>
  <c r="O379" i="1" s="1"/>
  <c r="N375" i="1"/>
  <c r="N371" i="1"/>
  <c r="N367" i="1"/>
  <c r="N363" i="1"/>
  <c r="N359" i="1"/>
  <c r="N355" i="1"/>
  <c r="O355" i="1" s="1"/>
  <c r="N351" i="1"/>
  <c r="O351" i="1" s="1"/>
  <c r="N347" i="1"/>
  <c r="O347" i="1" s="1"/>
  <c r="N343" i="1"/>
  <c r="N339" i="1"/>
  <c r="N335" i="1"/>
  <c r="N331" i="1"/>
  <c r="N327" i="1"/>
  <c r="N323" i="1"/>
  <c r="O323" i="1" s="1"/>
  <c r="N319" i="1"/>
  <c r="O319" i="1" s="1"/>
  <c r="N315" i="1"/>
  <c r="O315" i="1" s="1"/>
  <c r="N311" i="1"/>
  <c r="N307" i="1"/>
  <c r="N303" i="1"/>
  <c r="N299" i="1"/>
  <c r="N295" i="1"/>
  <c r="N291" i="1"/>
  <c r="O291" i="1" s="1"/>
  <c r="N287" i="1"/>
  <c r="O287" i="1" s="1"/>
  <c r="N283" i="1"/>
  <c r="O283" i="1" s="1"/>
  <c r="N279" i="1"/>
  <c r="N275" i="1"/>
  <c r="N271" i="1"/>
  <c r="N267" i="1"/>
  <c r="N263" i="1"/>
  <c r="N259" i="1"/>
  <c r="O259" i="1" s="1"/>
  <c r="N255" i="1"/>
  <c r="O255" i="1" s="1"/>
  <c r="N251" i="1"/>
  <c r="O251" i="1" s="1"/>
  <c r="R4910" i="1"/>
  <c r="S4910" i="1" s="1"/>
  <c r="R4906" i="1"/>
  <c r="R4902" i="1"/>
  <c r="R4898" i="1"/>
  <c r="R4894" i="1"/>
  <c r="R4890" i="1"/>
  <c r="S4890" i="1" s="1"/>
  <c r="R4886" i="1"/>
  <c r="S4886" i="1" s="1"/>
  <c r="T4886" i="1" s="1"/>
  <c r="R4882" i="1"/>
  <c r="S4882" i="1" s="1"/>
  <c r="R4878" i="1"/>
  <c r="S4878" i="1" s="1"/>
  <c r="R4874" i="1"/>
  <c r="R4870" i="1"/>
  <c r="R4866" i="1"/>
  <c r="R4862" i="1"/>
  <c r="R4858" i="1"/>
  <c r="S4858" i="1" s="1"/>
  <c r="R4854" i="1"/>
  <c r="S4854" i="1" s="1"/>
  <c r="R4850" i="1"/>
  <c r="S4850" i="1" s="1"/>
  <c r="R4846" i="1"/>
  <c r="S4846" i="1" s="1"/>
  <c r="R4842" i="1"/>
  <c r="R4838" i="1"/>
  <c r="R4834" i="1"/>
  <c r="R4830" i="1"/>
  <c r="R4826" i="1"/>
  <c r="S4826" i="1" s="1"/>
  <c r="R4822" i="1"/>
  <c r="S4822" i="1" s="1"/>
  <c r="R4818" i="1"/>
  <c r="S4818" i="1" s="1"/>
  <c r="R4814" i="1"/>
  <c r="S4814" i="1" s="1"/>
  <c r="R4810" i="1"/>
  <c r="R4806" i="1"/>
  <c r="R4802" i="1"/>
  <c r="R4798" i="1"/>
  <c r="R4794" i="1"/>
  <c r="S4794" i="1" s="1"/>
  <c r="R4790" i="1"/>
  <c r="S4790" i="1" s="1"/>
  <c r="R4786" i="1"/>
  <c r="S4786" i="1" s="1"/>
  <c r="R4782" i="1"/>
  <c r="S4782" i="1" s="1"/>
  <c r="R4778" i="1"/>
  <c r="R4774" i="1"/>
  <c r="R4770" i="1"/>
  <c r="R4766" i="1"/>
  <c r="R4762" i="1"/>
  <c r="S4762" i="1" s="1"/>
  <c r="R4758" i="1"/>
  <c r="S4758" i="1" s="1"/>
  <c r="R4754" i="1"/>
  <c r="S4754" i="1" s="1"/>
  <c r="R4750" i="1"/>
  <c r="R4746" i="1"/>
  <c r="R4742" i="1"/>
  <c r="R4738" i="1"/>
  <c r="R4734" i="1"/>
  <c r="R4730" i="1"/>
  <c r="S4730" i="1" s="1"/>
  <c r="R4726" i="1"/>
  <c r="S4726" i="1" s="1"/>
  <c r="R4722" i="1"/>
  <c r="S4722" i="1" s="1"/>
  <c r="R4718" i="1"/>
  <c r="S4718" i="1" s="1"/>
  <c r="R4714" i="1"/>
  <c r="R4710" i="1"/>
  <c r="R4706" i="1"/>
  <c r="R4702" i="1"/>
  <c r="R4698" i="1"/>
  <c r="S4698" i="1" s="1"/>
  <c r="R4694" i="1"/>
  <c r="S4694" i="1" s="1"/>
  <c r="R4690" i="1"/>
  <c r="S4690" i="1" s="1"/>
  <c r="R4686" i="1"/>
  <c r="S4686" i="1" s="1"/>
  <c r="R4682" i="1"/>
  <c r="R4678" i="1"/>
  <c r="R4674" i="1"/>
  <c r="R4670" i="1"/>
  <c r="R4666" i="1"/>
  <c r="S4666" i="1" s="1"/>
  <c r="R4662" i="1"/>
  <c r="S4662" i="1" s="1"/>
  <c r="R4658" i="1"/>
  <c r="S4658" i="1" s="1"/>
  <c r="R4654" i="1"/>
  <c r="R4650" i="1"/>
  <c r="R4646" i="1"/>
  <c r="R4642" i="1"/>
  <c r="R4638" i="1"/>
  <c r="R4634" i="1"/>
  <c r="S4634" i="1" s="1"/>
  <c r="R4630" i="1"/>
  <c r="S4630" i="1" s="1"/>
  <c r="R4626" i="1"/>
  <c r="S4626" i="1" s="1"/>
  <c r="R4622" i="1"/>
  <c r="S4622" i="1" s="1"/>
  <c r="R4618" i="1"/>
  <c r="R4614" i="1"/>
  <c r="R4610" i="1"/>
  <c r="R4606" i="1"/>
  <c r="R4602" i="1"/>
  <c r="S4602" i="1" s="1"/>
  <c r="R4598" i="1"/>
  <c r="S4598" i="1" s="1"/>
  <c r="R4594" i="1"/>
  <c r="S4594" i="1" s="1"/>
  <c r="R4590" i="1"/>
  <c r="S4590" i="1" s="1"/>
  <c r="R4586" i="1"/>
  <c r="R4582" i="1"/>
  <c r="R4578" i="1"/>
  <c r="R4574" i="1"/>
  <c r="R4570" i="1"/>
  <c r="S4570" i="1" s="1"/>
  <c r="R4566" i="1"/>
  <c r="S4566" i="1" s="1"/>
  <c r="R4562" i="1"/>
  <c r="S4562" i="1" s="1"/>
  <c r="R4558" i="1"/>
  <c r="S4558" i="1" s="1"/>
  <c r="R4554" i="1"/>
  <c r="R4550" i="1"/>
  <c r="R4546" i="1"/>
  <c r="R4542" i="1"/>
  <c r="R4538" i="1"/>
  <c r="S4538" i="1" s="1"/>
  <c r="R4534" i="1"/>
  <c r="S4534" i="1" s="1"/>
  <c r="R4530" i="1"/>
  <c r="S4530" i="1" s="1"/>
  <c r="R4526" i="1"/>
  <c r="S4526" i="1" s="1"/>
  <c r="R4522" i="1"/>
  <c r="R4518" i="1"/>
  <c r="R4514" i="1"/>
  <c r="R4510" i="1"/>
  <c r="R4506" i="1"/>
  <c r="S4506" i="1" s="1"/>
  <c r="R4502" i="1"/>
  <c r="S4502" i="1" s="1"/>
  <c r="R4498" i="1"/>
  <c r="S4498" i="1" s="1"/>
  <c r="R4494" i="1"/>
  <c r="S4494" i="1" s="1"/>
  <c r="R4490" i="1"/>
  <c r="R4486" i="1"/>
  <c r="R4482" i="1"/>
  <c r="R4478" i="1"/>
  <c r="R4474" i="1"/>
  <c r="S4474" i="1" s="1"/>
  <c r="R4470" i="1"/>
  <c r="S4470" i="1" s="1"/>
  <c r="R4466" i="1"/>
  <c r="S4466" i="1" s="1"/>
  <c r="R4462" i="1"/>
  <c r="S4462" i="1" s="1"/>
  <c r="R4458" i="1"/>
  <c r="R4454" i="1"/>
  <c r="R4450" i="1"/>
  <c r="R4446" i="1"/>
  <c r="R4442" i="1"/>
  <c r="S4442" i="1" s="1"/>
  <c r="R4438" i="1"/>
  <c r="S4438" i="1" s="1"/>
  <c r="R4434" i="1"/>
  <c r="S4434" i="1" s="1"/>
  <c r="R4430" i="1"/>
  <c r="S4430" i="1" s="1"/>
  <c r="R4426" i="1"/>
  <c r="R4422" i="1"/>
  <c r="R4418" i="1"/>
  <c r="R4414" i="1"/>
  <c r="R4410" i="1"/>
  <c r="S4410" i="1" s="1"/>
  <c r="R4406" i="1"/>
  <c r="S4406" i="1" s="1"/>
  <c r="R4402" i="1"/>
  <c r="S4402" i="1" s="1"/>
  <c r="R4398" i="1"/>
  <c r="R4394" i="1"/>
  <c r="R4390" i="1"/>
  <c r="R4386" i="1"/>
  <c r="R4382" i="1"/>
  <c r="R4378" i="1"/>
  <c r="R4374" i="1"/>
  <c r="S4374" i="1" s="1"/>
  <c r="R4370" i="1"/>
  <c r="S4370" i="1" s="1"/>
  <c r="R4366" i="1"/>
  <c r="R4362" i="1"/>
  <c r="R4358" i="1"/>
  <c r="R4354" i="1"/>
  <c r="R4350" i="1"/>
  <c r="R4346" i="1"/>
  <c r="S4346" i="1" s="1"/>
  <c r="R4342" i="1"/>
  <c r="S4342" i="1" s="1"/>
  <c r="R4338" i="1"/>
  <c r="S4338" i="1" s="1"/>
  <c r="R4334" i="1"/>
  <c r="R4330" i="1"/>
  <c r="R4326" i="1"/>
  <c r="R4322" i="1"/>
  <c r="R4318" i="1"/>
  <c r="R4314" i="1"/>
  <c r="S4314" i="1" s="1"/>
  <c r="R4310" i="1"/>
  <c r="S4310" i="1" s="1"/>
  <c r="R4306" i="1"/>
  <c r="S4306" i="1" s="1"/>
  <c r="R4302" i="1"/>
  <c r="R4298" i="1"/>
  <c r="R4294" i="1"/>
  <c r="R4290" i="1"/>
  <c r="R4286" i="1"/>
  <c r="R4282" i="1"/>
  <c r="S4282" i="1" s="1"/>
  <c r="R4278" i="1"/>
  <c r="S4278" i="1" s="1"/>
  <c r="R4274" i="1"/>
  <c r="S4274" i="1" s="1"/>
  <c r="R4270" i="1"/>
  <c r="R4266" i="1"/>
  <c r="R4262" i="1"/>
  <c r="R4258" i="1"/>
  <c r="R4254" i="1"/>
  <c r="R4250" i="1"/>
  <c r="S4250" i="1" s="1"/>
  <c r="R4246" i="1"/>
  <c r="S4246" i="1" s="1"/>
  <c r="R4242" i="1"/>
  <c r="S4242" i="1" s="1"/>
  <c r="R4238" i="1"/>
  <c r="R4234" i="1"/>
  <c r="R4230" i="1"/>
  <c r="R4226" i="1"/>
  <c r="R4222" i="1"/>
  <c r="R4218" i="1"/>
  <c r="S4218" i="1" s="1"/>
  <c r="R4214" i="1"/>
  <c r="S4214" i="1" s="1"/>
  <c r="R4210" i="1"/>
  <c r="S4210" i="1" s="1"/>
  <c r="R4206" i="1"/>
  <c r="R4202" i="1"/>
  <c r="R4198" i="1"/>
  <c r="R4194" i="1"/>
  <c r="R4190" i="1"/>
  <c r="R4186" i="1"/>
  <c r="S4186" i="1" s="1"/>
  <c r="R4182" i="1"/>
  <c r="S4182" i="1" s="1"/>
  <c r="R4178" i="1"/>
  <c r="S4178" i="1" s="1"/>
  <c r="R4174" i="1"/>
  <c r="R4170" i="1"/>
  <c r="R4166" i="1"/>
  <c r="R4162" i="1"/>
  <c r="R4158" i="1"/>
  <c r="R4154" i="1"/>
  <c r="S4154" i="1" s="1"/>
  <c r="R4150" i="1"/>
  <c r="S4150" i="1" s="1"/>
  <c r="R4146" i="1"/>
  <c r="S4146" i="1" s="1"/>
  <c r="R4142" i="1"/>
  <c r="R4138" i="1"/>
  <c r="R4134" i="1"/>
  <c r="R4130" i="1"/>
  <c r="R4126" i="1"/>
  <c r="R4122" i="1"/>
  <c r="S4122" i="1" s="1"/>
  <c r="R4118" i="1"/>
  <c r="S4118" i="1" s="1"/>
  <c r="R4114" i="1"/>
  <c r="S4114" i="1" s="1"/>
  <c r="R4110" i="1"/>
  <c r="R4106" i="1"/>
  <c r="R4102" i="1"/>
  <c r="R4098" i="1"/>
  <c r="R4094" i="1"/>
  <c r="R4090" i="1"/>
  <c r="S4090" i="1" s="1"/>
  <c r="R4086" i="1"/>
  <c r="S4086" i="1" s="1"/>
  <c r="R4082" i="1"/>
  <c r="S4082" i="1" s="1"/>
  <c r="R4078" i="1"/>
  <c r="R4074" i="1"/>
  <c r="R4070" i="1"/>
  <c r="R4066" i="1"/>
  <c r="R4062" i="1"/>
  <c r="R4058" i="1"/>
  <c r="S4058" i="1" s="1"/>
  <c r="R4054" i="1"/>
  <c r="S4054" i="1" s="1"/>
  <c r="R4050" i="1"/>
  <c r="S4050" i="1" s="1"/>
  <c r="R4046" i="1"/>
  <c r="S4046" i="1" s="1"/>
  <c r="R4042" i="1"/>
  <c r="R4038" i="1"/>
  <c r="R4034" i="1"/>
  <c r="R4030" i="1"/>
  <c r="R4026" i="1"/>
  <c r="S4026" i="1" s="1"/>
  <c r="R4022" i="1"/>
  <c r="S4022" i="1" s="1"/>
  <c r="R4018" i="1"/>
  <c r="S4018" i="1" s="1"/>
  <c r="R4014" i="1"/>
  <c r="R4010" i="1"/>
  <c r="R4006" i="1"/>
  <c r="R4002" i="1"/>
  <c r="R3998" i="1"/>
  <c r="R3994" i="1"/>
  <c r="S3994" i="1" s="1"/>
  <c r="R3990" i="1"/>
  <c r="S3990" i="1" s="1"/>
  <c r="R3986" i="1"/>
  <c r="S3986" i="1" s="1"/>
  <c r="R3982" i="1"/>
  <c r="S3982" i="1" s="1"/>
  <c r="R3978" i="1"/>
  <c r="R3974" i="1"/>
  <c r="R3970" i="1"/>
  <c r="R3966" i="1"/>
  <c r="R3962" i="1"/>
  <c r="S3962" i="1" s="1"/>
  <c r="R3958" i="1"/>
  <c r="S3958" i="1" s="1"/>
  <c r="R3954" i="1"/>
  <c r="S3954" i="1" s="1"/>
  <c r="R3950" i="1"/>
  <c r="S3950" i="1" s="1"/>
  <c r="R3946" i="1"/>
  <c r="R3942" i="1"/>
  <c r="R3938" i="1"/>
  <c r="R3934" i="1"/>
  <c r="R3930" i="1"/>
  <c r="S3930" i="1" s="1"/>
  <c r="R3926" i="1"/>
  <c r="S3926" i="1" s="1"/>
  <c r="R3922" i="1"/>
  <c r="S3922" i="1" s="1"/>
  <c r="R3918" i="1"/>
  <c r="R3914" i="1"/>
  <c r="R3910" i="1"/>
  <c r="R3906" i="1"/>
  <c r="R3902" i="1"/>
  <c r="R3898" i="1"/>
  <c r="S3898" i="1" s="1"/>
  <c r="R3894" i="1"/>
  <c r="S3894" i="1" s="1"/>
  <c r="R3890" i="1"/>
  <c r="S3890" i="1" s="1"/>
  <c r="R3886" i="1"/>
  <c r="R3882" i="1"/>
  <c r="R3878" i="1"/>
  <c r="R3874" i="1"/>
  <c r="R3870" i="1"/>
  <c r="R3866" i="1"/>
  <c r="S3866" i="1" s="1"/>
  <c r="R3862" i="1"/>
  <c r="S3862" i="1" s="1"/>
  <c r="R3858" i="1"/>
  <c r="S3858" i="1" s="1"/>
  <c r="R3854" i="1"/>
  <c r="R3850" i="1"/>
  <c r="R3846" i="1"/>
  <c r="R3842" i="1"/>
  <c r="R3838" i="1"/>
  <c r="R3834" i="1"/>
  <c r="S3834" i="1" s="1"/>
  <c r="R3830" i="1"/>
  <c r="S3830" i="1" s="1"/>
  <c r="R3826" i="1"/>
  <c r="S3826" i="1" s="1"/>
  <c r="R3822" i="1"/>
  <c r="R3818" i="1"/>
  <c r="R3814" i="1"/>
  <c r="R3810" i="1"/>
  <c r="R3806" i="1"/>
  <c r="R3802" i="1"/>
  <c r="S3802" i="1" s="1"/>
  <c r="R3798" i="1"/>
  <c r="S3798" i="1" s="1"/>
  <c r="R3794" i="1"/>
  <c r="S3794" i="1" s="1"/>
  <c r="R3790" i="1"/>
  <c r="R3786" i="1"/>
  <c r="R3782" i="1"/>
  <c r="R3778" i="1"/>
  <c r="R3774" i="1"/>
  <c r="R3770" i="1"/>
  <c r="S3770" i="1" s="1"/>
  <c r="R3766" i="1"/>
  <c r="S3766" i="1" s="1"/>
  <c r="R3762" i="1"/>
  <c r="S3762" i="1" s="1"/>
  <c r="R3758" i="1"/>
  <c r="R3754" i="1"/>
  <c r="R3750" i="1"/>
  <c r="R3746" i="1"/>
  <c r="R3742" i="1"/>
  <c r="R3738" i="1"/>
  <c r="S3738" i="1" s="1"/>
  <c r="R3734" i="1"/>
  <c r="S3734" i="1" s="1"/>
  <c r="R3730" i="1"/>
  <c r="S3730" i="1" s="1"/>
  <c r="R3726" i="1"/>
  <c r="S3726" i="1" s="1"/>
  <c r="R3722" i="1"/>
  <c r="R3718" i="1"/>
  <c r="R3714" i="1"/>
  <c r="R3710" i="1"/>
  <c r="R3706" i="1"/>
  <c r="S3706" i="1" s="1"/>
  <c r="R3702" i="1"/>
  <c r="S3702" i="1" s="1"/>
  <c r="R3698" i="1"/>
  <c r="S3698" i="1" s="1"/>
  <c r="R3694" i="1"/>
  <c r="R3690" i="1"/>
  <c r="R3686" i="1"/>
  <c r="R3682" i="1"/>
  <c r="R3678" i="1"/>
  <c r="R3674" i="1"/>
  <c r="S3674" i="1" s="1"/>
  <c r="R3670" i="1"/>
  <c r="S3670" i="1" s="1"/>
  <c r="R3666" i="1"/>
  <c r="S3666" i="1" s="1"/>
  <c r="R3662" i="1"/>
  <c r="S3662" i="1" s="1"/>
  <c r="R3658" i="1"/>
  <c r="R3654" i="1"/>
  <c r="R3650" i="1"/>
  <c r="R3646" i="1"/>
  <c r="R3642" i="1"/>
  <c r="S3642" i="1" s="1"/>
  <c r="R3638" i="1"/>
  <c r="S3638" i="1" s="1"/>
  <c r="R3634" i="1"/>
  <c r="S3634" i="1" s="1"/>
  <c r="R3630" i="1"/>
  <c r="S3630" i="1" s="1"/>
  <c r="R3626" i="1"/>
  <c r="R3622" i="1"/>
  <c r="R3618" i="1"/>
  <c r="R3614" i="1"/>
  <c r="R3610" i="1"/>
  <c r="S3610" i="1" s="1"/>
  <c r="R3606" i="1"/>
  <c r="S3606" i="1" s="1"/>
  <c r="R3602" i="1"/>
  <c r="S3602" i="1" s="1"/>
  <c r="R3598" i="1"/>
  <c r="S3598" i="1" s="1"/>
  <c r="R3594" i="1"/>
  <c r="R3590" i="1"/>
  <c r="R3586" i="1"/>
  <c r="R3582" i="1"/>
  <c r="R3578" i="1"/>
  <c r="R3574" i="1"/>
  <c r="S3574" i="1" s="1"/>
  <c r="R3570" i="1"/>
  <c r="S3570" i="1" s="1"/>
  <c r="R3566" i="1"/>
  <c r="S3566" i="1" s="1"/>
  <c r="R3562" i="1"/>
  <c r="R3558" i="1"/>
  <c r="R3554" i="1"/>
  <c r="R3550" i="1"/>
  <c r="R3546" i="1"/>
  <c r="S3546" i="1" s="1"/>
  <c r="R3542" i="1"/>
  <c r="S3542" i="1" s="1"/>
  <c r="R3538" i="1"/>
  <c r="S3538" i="1" s="1"/>
  <c r="R3534" i="1"/>
  <c r="S3534" i="1" s="1"/>
  <c r="R3530" i="1"/>
  <c r="R3526" i="1"/>
  <c r="R3522" i="1"/>
  <c r="R3518" i="1"/>
  <c r="R3514" i="1"/>
  <c r="R3510" i="1"/>
  <c r="S3510" i="1" s="1"/>
  <c r="R3506" i="1"/>
  <c r="S3506" i="1" s="1"/>
  <c r="R3502" i="1"/>
  <c r="S3502" i="1" s="1"/>
  <c r="R3498" i="1"/>
  <c r="R3494" i="1"/>
  <c r="R3490" i="1"/>
  <c r="R3486" i="1"/>
  <c r="R3482" i="1"/>
  <c r="S3482" i="1" s="1"/>
  <c r="R3478" i="1"/>
  <c r="S3478" i="1" s="1"/>
  <c r="R3474" i="1"/>
  <c r="S3474" i="1" s="1"/>
  <c r="R3470" i="1"/>
  <c r="S3470" i="1" s="1"/>
  <c r="R3466" i="1"/>
  <c r="R3462" i="1"/>
  <c r="R3458" i="1"/>
  <c r="R3454" i="1"/>
  <c r="R3450" i="1"/>
  <c r="S3450" i="1" s="1"/>
  <c r="R3446" i="1"/>
  <c r="S3446" i="1" s="1"/>
  <c r="R3442" i="1"/>
  <c r="S3442" i="1" s="1"/>
  <c r="R3438" i="1"/>
  <c r="S3438" i="1" s="1"/>
  <c r="R3434" i="1"/>
  <c r="R3430" i="1"/>
  <c r="R3426" i="1"/>
  <c r="R3422" i="1"/>
  <c r="R3418" i="1"/>
  <c r="S3418" i="1" s="1"/>
  <c r="R3414" i="1"/>
  <c r="S3414" i="1" s="1"/>
  <c r="R3410" i="1"/>
  <c r="S3410" i="1" s="1"/>
  <c r="R3406" i="1"/>
  <c r="R3402" i="1"/>
  <c r="R3398" i="1"/>
  <c r="R3394" i="1"/>
  <c r="R3390" i="1"/>
  <c r="R3386" i="1"/>
  <c r="S3386" i="1" s="1"/>
  <c r="R3382" i="1"/>
  <c r="S3382" i="1" s="1"/>
  <c r="R3378" i="1"/>
  <c r="S3378" i="1" s="1"/>
  <c r="R3374" i="1"/>
  <c r="R3370" i="1"/>
  <c r="R3366" i="1"/>
  <c r="R3362" i="1"/>
  <c r="R3358" i="1"/>
  <c r="R3354" i="1"/>
  <c r="S3354" i="1" s="1"/>
  <c r="R3350" i="1"/>
  <c r="S3350" i="1" s="1"/>
  <c r="R3346" i="1"/>
  <c r="S3346" i="1" s="1"/>
  <c r="R3342" i="1"/>
  <c r="R4911" i="1"/>
  <c r="R4907" i="1"/>
  <c r="R4903" i="1"/>
  <c r="R4899" i="1"/>
  <c r="R4895" i="1"/>
  <c r="S4895" i="1" s="1"/>
  <c r="R4891" i="1"/>
  <c r="S4891" i="1" s="1"/>
  <c r="R4887" i="1"/>
  <c r="S4887" i="1" s="1"/>
  <c r="R4883" i="1"/>
  <c r="S4883" i="1" s="1"/>
  <c r="R4879" i="1"/>
  <c r="R4875" i="1"/>
  <c r="R4871" i="1"/>
  <c r="R4867" i="1"/>
  <c r="R4863" i="1"/>
  <c r="S4863" i="1" s="1"/>
  <c r="R4859" i="1"/>
  <c r="S4859" i="1" s="1"/>
  <c r="R4855" i="1"/>
  <c r="S4855" i="1" s="1"/>
  <c r="R4851" i="1"/>
  <c r="S4851" i="1" s="1"/>
  <c r="R4847" i="1"/>
  <c r="R4843" i="1"/>
  <c r="R4839" i="1"/>
  <c r="R4835" i="1"/>
  <c r="R4831" i="1"/>
  <c r="S4831" i="1" s="1"/>
  <c r="R4827" i="1"/>
  <c r="S4827" i="1" s="1"/>
  <c r="R4823" i="1"/>
  <c r="S4823" i="1" s="1"/>
  <c r="R4819" i="1"/>
  <c r="R4815" i="1"/>
  <c r="R4811" i="1"/>
  <c r="R4807" i="1"/>
  <c r="R4803" i="1"/>
  <c r="R4799" i="1"/>
  <c r="S4799" i="1" s="1"/>
  <c r="R4795" i="1"/>
  <c r="S4795" i="1" s="1"/>
  <c r="R4791" i="1"/>
  <c r="S4791" i="1" s="1"/>
  <c r="R4787" i="1"/>
  <c r="R4783" i="1"/>
  <c r="R4779" i="1"/>
  <c r="R4775" i="1"/>
  <c r="R4771" i="1"/>
  <c r="R4767" i="1"/>
  <c r="R4763" i="1"/>
  <c r="S4763" i="1" s="1"/>
  <c r="R4759" i="1"/>
  <c r="S4759" i="1" s="1"/>
  <c r="R4755" i="1"/>
  <c r="R4751" i="1"/>
  <c r="R4747" i="1"/>
  <c r="R4743" i="1"/>
  <c r="R4739" i="1"/>
  <c r="R4735" i="1"/>
  <c r="S4735" i="1" s="1"/>
  <c r="R4731" i="1"/>
  <c r="S4731" i="1" s="1"/>
  <c r="R4727" i="1"/>
  <c r="S4727" i="1" s="1"/>
  <c r="R4723" i="1"/>
  <c r="S4723" i="1" s="1"/>
  <c r="R4719" i="1"/>
  <c r="R4715" i="1"/>
  <c r="R4711" i="1"/>
  <c r="R4707" i="1"/>
  <c r="R4703" i="1"/>
  <c r="S4703" i="1" s="1"/>
  <c r="R4699" i="1"/>
  <c r="S4699" i="1" s="1"/>
  <c r="R4695" i="1"/>
  <c r="S4695" i="1" s="1"/>
  <c r="R4691" i="1"/>
  <c r="S4691" i="1" s="1"/>
  <c r="R4687" i="1"/>
  <c r="R4683" i="1"/>
  <c r="R4679" i="1"/>
  <c r="R4675" i="1"/>
  <c r="R4671" i="1"/>
  <c r="S4671" i="1" s="1"/>
  <c r="R4667" i="1"/>
  <c r="S4667" i="1" s="1"/>
  <c r="R4663" i="1"/>
  <c r="S4663" i="1" s="1"/>
  <c r="R4659" i="1"/>
  <c r="S4659" i="1" s="1"/>
  <c r="R4655" i="1"/>
  <c r="R4651" i="1"/>
  <c r="R4647" i="1"/>
  <c r="R4643" i="1"/>
  <c r="R4639" i="1"/>
  <c r="R4635" i="1"/>
  <c r="S4635" i="1" s="1"/>
  <c r="R4631" i="1"/>
  <c r="S4631" i="1" s="1"/>
  <c r="R4627" i="1"/>
  <c r="R4623" i="1"/>
  <c r="R4619" i="1"/>
  <c r="R4615" i="1"/>
  <c r="R4611" i="1"/>
  <c r="R4607" i="1"/>
  <c r="S4607" i="1" s="1"/>
  <c r="R4603" i="1"/>
  <c r="S4603" i="1" s="1"/>
  <c r="R4599" i="1"/>
  <c r="S4599" i="1" s="1"/>
  <c r="R4595" i="1"/>
  <c r="R4591" i="1"/>
  <c r="R4587" i="1"/>
  <c r="R4583" i="1"/>
  <c r="R4579" i="1"/>
  <c r="R4575" i="1"/>
  <c r="S4575" i="1" s="1"/>
  <c r="R4571" i="1"/>
  <c r="S4571" i="1" s="1"/>
  <c r="R4567" i="1"/>
  <c r="S4567" i="1" s="1"/>
  <c r="R4563" i="1"/>
  <c r="R4559" i="1"/>
  <c r="R4555" i="1"/>
  <c r="R4551" i="1"/>
  <c r="R4547" i="1"/>
  <c r="R4543" i="1"/>
  <c r="S4543" i="1" s="1"/>
  <c r="R4539" i="1"/>
  <c r="S4539" i="1" s="1"/>
  <c r="R4535" i="1"/>
  <c r="S4535" i="1" s="1"/>
  <c r="R4531" i="1"/>
  <c r="S4531" i="1" s="1"/>
  <c r="R4527" i="1"/>
  <c r="R4523" i="1"/>
  <c r="R4519" i="1"/>
  <c r="R4515" i="1"/>
  <c r="R4511" i="1"/>
  <c r="S4511" i="1" s="1"/>
  <c r="R4507" i="1"/>
  <c r="S4507" i="1" s="1"/>
  <c r="R4503" i="1"/>
  <c r="S4503" i="1" s="1"/>
  <c r="R4499" i="1"/>
  <c r="S4499" i="1" s="1"/>
  <c r="R4495" i="1"/>
  <c r="R4491" i="1"/>
  <c r="R4487" i="1"/>
  <c r="R4483" i="1"/>
  <c r="R4479" i="1"/>
  <c r="S4479" i="1" s="1"/>
  <c r="R4475" i="1"/>
  <c r="S4475" i="1" s="1"/>
  <c r="R4471" i="1"/>
  <c r="S4471" i="1" s="1"/>
  <c r="R4467" i="1"/>
  <c r="R4463" i="1"/>
  <c r="R4459" i="1"/>
  <c r="R4455" i="1"/>
  <c r="R4451" i="1"/>
  <c r="R4447" i="1"/>
  <c r="S4447" i="1" s="1"/>
  <c r="R4443" i="1"/>
  <c r="S4443" i="1" s="1"/>
  <c r="R4439" i="1"/>
  <c r="S4439" i="1" s="1"/>
  <c r="R4435" i="1"/>
  <c r="R4431" i="1"/>
  <c r="R4427" i="1"/>
  <c r="R4423" i="1"/>
  <c r="R4419" i="1"/>
  <c r="R4415" i="1"/>
  <c r="S4415" i="1" s="1"/>
  <c r="R4411" i="1"/>
  <c r="S4411" i="1" s="1"/>
  <c r="R4407" i="1"/>
  <c r="S4407" i="1" s="1"/>
  <c r="R4403" i="1"/>
  <c r="R4399" i="1"/>
  <c r="R4395" i="1"/>
  <c r="R4391" i="1"/>
  <c r="R4387" i="1"/>
  <c r="R4383" i="1"/>
  <c r="S4383" i="1" s="1"/>
  <c r="R4379" i="1"/>
  <c r="S4379" i="1" s="1"/>
  <c r="R4375" i="1"/>
  <c r="S4375" i="1" s="1"/>
  <c r="R4371" i="1"/>
  <c r="S4371" i="1" s="1"/>
  <c r="R4367" i="1"/>
  <c r="R4363" i="1"/>
  <c r="R4359" i="1"/>
  <c r="R4355" i="1"/>
  <c r="R4351" i="1"/>
  <c r="S4351" i="1" s="1"/>
  <c r="R4347" i="1"/>
  <c r="S4347" i="1" s="1"/>
  <c r="R4343" i="1"/>
  <c r="S4343" i="1" s="1"/>
  <c r="R4339" i="1"/>
  <c r="S4339" i="1" s="1"/>
  <c r="R4335" i="1"/>
  <c r="R4331" i="1"/>
  <c r="R4327" i="1"/>
  <c r="R4323" i="1"/>
  <c r="R4319" i="1"/>
  <c r="S4319" i="1" s="1"/>
  <c r="R4315" i="1"/>
  <c r="S4315" i="1" s="1"/>
  <c r="R4311" i="1"/>
  <c r="S4311" i="1" s="1"/>
  <c r="R4307" i="1"/>
  <c r="R4303" i="1"/>
  <c r="R4299" i="1"/>
  <c r="R4295" i="1"/>
  <c r="R4291" i="1"/>
  <c r="R4287" i="1"/>
  <c r="S4287" i="1" s="1"/>
  <c r="R4283" i="1"/>
  <c r="S4283" i="1" s="1"/>
  <c r="R4279" i="1"/>
  <c r="S4279" i="1" s="1"/>
  <c r="R4275" i="1"/>
  <c r="R4271" i="1"/>
  <c r="R4267" i="1"/>
  <c r="R4263" i="1"/>
  <c r="R4259" i="1"/>
  <c r="R4255" i="1"/>
  <c r="S4255" i="1" s="1"/>
  <c r="R4251" i="1"/>
  <c r="S4251" i="1" s="1"/>
  <c r="R4247" i="1"/>
  <c r="S4247" i="1" s="1"/>
  <c r="R4243" i="1"/>
  <c r="R4239" i="1"/>
  <c r="R4235" i="1"/>
  <c r="R4231" i="1"/>
  <c r="R4227" i="1"/>
  <c r="R4223" i="1"/>
  <c r="R4219" i="1"/>
  <c r="S4219" i="1" s="1"/>
  <c r="R4215" i="1"/>
  <c r="S4215" i="1" s="1"/>
  <c r="R4211" i="1"/>
  <c r="R4207" i="1"/>
  <c r="R4203" i="1"/>
  <c r="R4199" i="1"/>
  <c r="R4195" i="1"/>
  <c r="R4191" i="1"/>
  <c r="S4191" i="1" s="1"/>
  <c r="R4187" i="1"/>
  <c r="S4187" i="1" s="1"/>
  <c r="R4183" i="1"/>
  <c r="S4183" i="1" s="1"/>
  <c r="R4179" i="1"/>
  <c r="S4179" i="1" s="1"/>
  <c r="R4175" i="1"/>
  <c r="R4171" i="1"/>
  <c r="R4167" i="1"/>
  <c r="R4163" i="1"/>
  <c r="R4159" i="1"/>
  <c r="S4159" i="1" s="1"/>
  <c r="R4155" i="1"/>
  <c r="S4155" i="1" s="1"/>
  <c r="R4151" i="1"/>
  <c r="S4151" i="1" s="1"/>
  <c r="R4147" i="1"/>
  <c r="R4143" i="1"/>
  <c r="R4139" i="1"/>
  <c r="R4135" i="1"/>
  <c r="R4131" i="1"/>
  <c r="R4127" i="1"/>
  <c r="S4127" i="1" s="1"/>
  <c r="R4123" i="1"/>
  <c r="S4123" i="1" s="1"/>
  <c r="R4119" i="1"/>
  <c r="S4119" i="1" s="1"/>
  <c r="R4115" i="1"/>
  <c r="S4115" i="1" s="1"/>
  <c r="R4111" i="1"/>
  <c r="R4107" i="1"/>
  <c r="R4103" i="1"/>
  <c r="R4099" i="1"/>
  <c r="R4095" i="1"/>
  <c r="R4091" i="1"/>
  <c r="S4091" i="1" s="1"/>
  <c r="R4087" i="1"/>
  <c r="S4087" i="1" s="1"/>
  <c r="R4083" i="1"/>
  <c r="R4079" i="1"/>
  <c r="R4075" i="1"/>
  <c r="R4071" i="1"/>
  <c r="R4067" i="1"/>
  <c r="R4063" i="1"/>
  <c r="S4063" i="1" s="1"/>
  <c r="R4059" i="1"/>
  <c r="S4059" i="1" s="1"/>
  <c r="R4055" i="1"/>
  <c r="S4055" i="1" s="1"/>
  <c r="R4051" i="1"/>
  <c r="R4047" i="1"/>
  <c r="R4043" i="1"/>
  <c r="R4039" i="1"/>
  <c r="R4035" i="1"/>
  <c r="R4031" i="1"/>
  <c r="S4031" i="1" s="1"/>
  <c r="R4027" i="1"/>
  <c r="S4027" i="1" s="1"/>
  <c r="R4023" i="1"/>
  <c r="S4023" i="1" s="1"/>
  <c r="R4019" i="1"/>
  <c r="R4015" i="1"/>
  <c r="R4011" i="1"/>
  <c r="R4007" i="1"/>
  <c r="R4003" i="1"/>
  <c r="R3999" i="1"/>
  <c r="S3999" i="1" s="1"/>
  <c r="R3995" i="1"/>
  <c r="S3995" i="1" s="1"/>
  <c r="R3991" i="1"/>
  <c r="S3991" i="1" s="1"/>
  <c r="R3987" i="1"/>
  <c r="R3983" i="1"/>
  <c r="R3979" i="1"/>
  <c r="R3975" i="1"/>
  <c r="R3971" i="1"/>
  <c r="R3967" i="1"/>
  <c r="S3967" i="1" s="1"/>
  <c r="R3963" i="1"/>
  <c r="S3963" i="1" s="1"/>
  <c r="R3959" i="1"/>
  <c r="S3959" i="1" s="1"/>
  <c r="R3955" i="1"/>
  <c r="R3951" i="1"/>
  <c r="R3947" i="1"/>
  <c r="R3943" i="1"/>
  <c r="R3939" i="1"/>
  <c r="R3935" i="1"/>
  <c r="S3935" i="1" s="1"/>
  <c r="R3931" i="1"/>
  <c r="S3931" i="1" s="1"/>
  <c r="R3927" i="1"/>
  <c r="S3927" i="1" s="1"/>
  <c r="R3923" i="1"/>
  <c r="R3919" i="1"/>
  <c r="R3915" i="1"/>
  <c r="R3911" i="1"/>
  <c r="R3907" i="1"/>
  <c r="R3903" i="1"/>
  <c r="S3903" i="1" s="1"/>
  <c r="R3899" i="1"/>
  <c r="S3899" i="1" s="1"/>
  <c r="R3895" i="1"/>
  <c r="S3895" i="1" s="1"/>
  <c r="R3891" i="1"/>
  <c r="R3887" i="1"/>
  <c r="R3883" i="1"/>
  <c r="R3879" i="1"/>
  <c r="R3875" i="1"/>
  <c r="R3871" i="1"/>
  <c r="S3871" i="1" s="1"/>
  <c r="R3867" i="1"/>
  <c r="S3867" i="1" s="1"/>
  <c r="R3863" i="1"/>
  <c r="S3863" i="1" s="1"/>
  <c r="R3859" i="1"/>
  <c r="R3855" i="1"/>
  <c r="R3851" i="1"/>
  <c r="R3847" i="1"/>
  <c r="R3843" i="1"/>
  <c r="R3839" i="1"/>
  <c r="S3839" i="1" s="1"/>
  <c r="R3835" i="1"/>
  <c r="S3835" i="1" s="1"/>
  <c r="R3831" i="1"/>
  <c r="S3831" i="1" s="1"/>
  <c r="R3827" i="1"/>
  <c r="R3823" i="1"/>
  <c r="R3819" i="1"/>
  <c r="R3815" i="1"/>
  <c r="R3811" i="1"/>
  <c r="R3807" i="1"/>
  <c r="S3807" i="1" s="1"/>
  <c r="R3803" i="1"/>
  <c r="S3803" i="1" s="1"/>
  <c r="R3799" i="1"/>
  <c r="S3799" i="1" s="1"/>
  <c r="R3338" i="1"/>
  <c r="R3334" i="1"/>
  <c r="R3330" i="1"/>
  <c r="R3326" i="1"/>
  <c r="R3322" i="1"/>
  <c r="R3318" i="1"/>
  <c r="S3318" i="1" s="1"/>
  <c r="R3314" i="1"/>
  <c r="S3314" i="1" s="1"/>
  <c r="R3310" i="1"/>
  <c r="S3310" i="1" s="1"/>
  <c r="R3306" i="1"/>
  <c r="S3306" i="1" s="1"/>
  <c r="R3302" i="1"/>
  <c r="R3298" i="1"/>
  <c r="R3294" i="1"/>
  <c r="R3290" i="1"/>
  <c r="R3286" i="1"/>
  <c r="S3286" i="1" s="1"/>
  <c r="R3282" i="1"/>
  <c r="S3282" i="1" s="1"/>
  <c r="R3278" i="1"/>
  <c r="S3278" i="1" s="1"/>
  <c r="R3274" i="1"/>
  <c r="R3270" i="1"/>
  <c r="R3266" i="1"/>
  <c r="R3262" i="1"/>
  <c r="R3258" i="1"/>
  <c r="R3254" i="1"/>
  <c r="S3254" i="1" s="1"/>
  <c r="R3250" i="1"/>
  <c r="S3250" i="1" s="1"/>
  <c r="R3246" i="1"/>
  <c r="S3246" i="1" s="1"/>
  <c r="R3242" i="1"/>
  <c r="R3238" i="1"/>
  <c r="R3234" i="1"/>
  <c r="R3230" i="1"/>
  <c r="R3226" i="1"/>
  <c r="R3222" i="1"/>
  <c r="S3222" i="1" s="1"/>
  <c r="R3218" i="1"/>
  <c r="S3218" i="1" s="1"/>
  <c r="R3214" i="1"/>
  <c r="S3214" i="1" s="1"/>
  <c r="R3210" i="1"/>
  <c r="R3206" i="1"/>
  <c r="R3202" i="1"/>
  <c r="R3198" i="1"/>
  <c r="R3194" i="1"/>
  <c r="R3190" i="1"/>
  <c r="S3190" i="1" s="1"/>
  <c r="R3186" i="1"/>
  <c r="S3186" i="1" s="1"/>
  <c r="R3182" i="1"/>
  <c r="S3182" i="1" s="1"/>
  <c r="R3178" i="1"/>
  <c r="R3174" i="1"/>
  <c r="R3170" i="1"/>
  <c r="R3166" i="1"/>
  <c r="R3162" i="1"/>
  <c r="R3158" i="1"/>
  <c r="S3158" i="1" s="1"/>
  <c r="R3154" i="1"/>
  <c r="S3154" i="1" s="1"/>
  <c r="R3150" i="1"/>
  <c r="S3150" i="1" s="1"/>
  <c r="R3146" i="1"/>
  <c r="R3142" i="1"/>
  <c r="R3138" i="1"/>
  <c r="R3134" i="1"/>
  <c r="R3130" i="1"/>
  <c r="R3126" i="1"/>
  <c r="R3122" i="1"/>
  <c r="S3122" i="1" s="1"/>
  <c r="R3118" i="1"/>
  <c r="S3118" i="1" s="1"/>
  <c r="R3114" i="1"/>
  <c r="R3110" i="1"/>
  <c r="R3106" i="1"/>
  <c r="R3102" i="1"/>
  <c r="R3098" i="1"/>
  <c r="R3094" i="1"/>
  <c r="S3094" i="1" s="1"/>
  <c r="R3090" i="1"/>
  <c r="S3090" i="1" s="1"/>
  <c r="R3086" i="1"/>
  <c r="S3086" i="1" s="1"/>
  <c r="R3082" i="1"/>
  <c r="R3078" i="1"/>
  <c r="R3074" i="1"/>
  <c r="R3070" i="1"/>
  <c r="R3066" i="1"/>
  <c r="R3062" i="1"/>
  <c r="S3062" i="1" s="1"/>
  <c r="R3058" i="1"/>
  <c r="S3058" i="1" s="1"/>
  <c r="R3054" i="1"/>
  <c r="S3054" i="1" s="1"/>
  <c r="R3050" i="1"/>
  <c r="R3046" i="1"/>
  <c r="R3042" i="1"/>
  <c r="R3038" i="1"/>
  <c r="R3034" i="1"/>
  <c r="R3030" i="1"/>
  <c r="S3030" i="1" s="1"/>
  <c r="R3026" i="1"/>
  <c r="S3026" i="1" s="1"/>
  <c r="R3022" i="1"/>
  <c r="S3022" i="1" s="1"/>
  <c r="R3018" i="1"/>
  <c r="R3014" i="1"/>
  <c r="R3010" i="1"/>
  <c r="R3006" i="1"/>
  <c r="R3002" i="1"/>
  <c r="R2998" i="1"/>
  <c r="S2998" i="1" s="1"/>
  <c r="R2994" i="1"/>
  <c r="S2994" i="1" s="1"/>
  <c r="R2990" i="1"/>
  <c r="S2990" i="1" s="1"/>
  <c r="R2986" i="1"/>
  <c r="R2982" i="1"/>
  <c r="R2978" i="1"/>
  <c r="R2974" i="1"/>
  <c r="R2970" i="1"/>
  <c r="R2966" i="1"/>
  <c r="S2966" i="1" s="1"/>
  <c r="R2962" i="1"/>
  <c r="S2962" i="1" s="1"/>
  <c r="R2958" i="1"/>
  <c r="S2958" i="1" s="1"/>
  <c r="R2954" i="1"/>
  <c r="R2950" i="1"/>
  <c r="R2946" i="1"/>
  <c r="R2942" i="1"/>
  <c r="R2938" i="1"/>
  <c r="R2934" i="1"/>
  <c r="S2934" i="1" s="1"/>
  <c r="R2930" i="1"/>
  <c r="S2930" i="1" s="1"/>
  <c r="R2926" i="1"/>
  <c r="S2926" i="1" s="1"/>
  <c r="R2922" i="1"/>
  <c r="R2918" i="1"/>
  <c r="R2914" i="1"/>
  <c r="R2910" i="1"/>
  <c r="R2906" i="1"/>
  <c r="R2902" i="1"/>
  <c r="S2902" i="1" s="1"/>
  <c r="R2898" i="1"/>
  <c r="S2898" i="1" s="1"/>
  <c r="R2894" i="1"/>
  <c r="S2894" i="1" s="1"/>
  <c r="R2890" i="1"/>
  <c r="R2886" i="1"/>
  <c r="R2882" i="1"/>
  <c r="R2878" i="1"/>
  <c r="R2874" i="1"/>
  <c r="R2870" i="1"/>
  <c r="S2870" i="1" s="1"/>
  <c r="R2866" i="1"/>
  <c r="S2866" i="1" s="1"/>
  <c r="R2862" i="1"/>
  <c r="S2862" i="1" s="1"/>
  <c r="R2858" i="1"/>
  <c r="S2858" i="1" s="1"/>
  <c r="R2854" i="1"/>
  <c r="R2850" i="1"/>
  <c r="R2846" i="1"/>
  <c r="R2842" i="1"/>
  <c r="R2838" i="1"/>
  <c r="S2838" i="1" s="1"/>
  <c r="R2834" i="1"/>
  <c r="S2834" i="1" s="1"/>
  <c r="R2830" i="1"/>
  <c r="S2830" i="1" s="1"/>
  <c r="R2826" i="1"/>
  <c r="S2826" i="1" s="1"/>
  <c r="R2822" i="1"/>
  <c r="R2818" i="1"/>
  <c r="R2814" i="1"/>
  <c r="R2810" i="1"/>
  <c r="R2806" i="1"/>
  <c r="S2806" i="1" s="1"/>
  <c r="R2802" i="1"/>
  <c r="S2802" i="1" s="1"/>
  <c r="R2798" i="1"/>
  <c r="S2798" i="1" s="1"/>
  <c r="R2794" i="1"/>
  <c r="S2794" i="1" s="1"/>
  <c r="R2790" i="1"/>
  <c r="R2786" i="1"/>
  <c r="R2782" i="1"/>
  <c r="R2778" i="1"/>
  <c r="R2774" i="1"/>
  <c r="S2774" i="1" s="1"/>
  <c r="R2770" i="1"/>
  <c r="S2770" i="1" s="1"/>
  <c r="R2766" i="1"/>
  <c r="S2766" i="1" s="1"/>
  <c r="R2762" i="1"/>
  <c r="S2762" i="1" s="1"/>
  <c r="R2758" i="1"/>
  <c r="R2754" i="1"/>
  <c r="R2750" i="1"/>
  <c r="R2746" i="1"/>
  <c r="R2742" i="1"/>
  <c r="S2742" i="1" s="1"/>
  <c r="R2738" i="1"/>
  <c r="S2738" i="1" s="1"/>
  <c r="R2734" i="1"/>
  <c r="S2734" i="1" s="1"/>
  <c r="R2730" i="1"/>
  <c r="S2730" i="1" s="1"/>
  <c r="R2726" i="1"/>
  <c r="R2722" i="1"/>
  <c r="R2718" i="1"/>
  <c r="R2714" i="1"/>
  <c r="R2710" i="1"/>
  <c r="S2710" i="1" s="1"/>
  <c r="R2706" i="1"/>
  <c r="S2706" i="1" s="1"/>
  <c r="R2702" i="1"/>
  <c r="S2702" i="1" s="1"/>
  <c r="R2698" i="1"/>
  <c r="S2698" i="1" s="1"/>
  <c r="R2694" i="1"/>
  <c r="R2690" i="1"/>
  <c r="R2686" i="1"/>
  <c r="R2682" i="1"/>
  <c r="R2678" i="1"/>
  <c r="S2678" i="1" s="1"/>
  <c r="R2674" i="1"/>
  <c r="S2674" i="1" s="1"/>
  <c r="R2670" i="1"/>
  <c r="S2670" i="1" s="1"/>
  <c r="R2666" i="1"/>
  <c r="S2666" i="1" s="1"/>
  <c r="R2662" i="1"/>
  <c r="R2658" i="1"/>
  <c r="R2654" i="1"/>
  <c r="R2650" i="1"/>
  <c r="R2646" i="1"/>
  <c r="S2646" i="1" s="1"/>
  <c r="R2642" i="1"/>
  <c r="S2642" i="1" s="1"/>
  <c r="R2638" i="1"/>
  <c r="S2638" i="1" s="1"/>
  <c r="R2634" i="1"/>
  <c r="S2634" i="1" s="1"/>
  <c r="R2630" i="1"/>
  <c r="R2626" i="1"/>
  <c r="R2622" i="1"/>
  <c r="R2618" i="1"/>
  <c r="R2614" i="1"/>
  <c r="S2614" i="1" s="1"/>
  <c r="R2610" i="1"/>
  <c r="S2610" i="1" s="1"/>
  <c r="R2606" i="1"/>
  <c r="S2606" i="1" s="1"/>
  <c r="R2602" i="1"/>
  <c r="S2602" i="1" s="1"/>
  <c r="R2598" i="1"/>
  <c r="R2594" i="1"/>
  <c r="R2590" i="1"/>
  <c r="R2586" i="1"/>
  <c r="R2582" i="1"/>
  <c r="S2582" i="1" s="1"/>
  <c r="R2578" i="1"/>
  <c r="S2578" i="1" s="1"/>
  <c r="R2574" i="1"/>
  <c r="S2574" i="1" s="1"/>
  <c r="R2570" i="1"/>
  <c r="R2566" i="1"/>
  <c r="R2562" i="1"/>
  <c r="R2558" i="1"/>
  <c r="R2554" i="1"/>
  <c r="R2550" i="1"/>
  <c r="S2550" i="1" s="1"/>
  <c r="R2546" i="1"/>
  <c r="S2546" i="1" s="1"/>
  <c r="R2542" i="1"/>
  <c r="S2542" i="1" s="1"/>
  <c r="R2538" i="1"/>
  <c r="R2534" i="1"/>
  <c r="R2530" i="1"/>
  <c r="R2526" i="1"/>
  <c r="R2522" i="1"/>
  <c r="R2518" i="1"/>
  <c r="S2518" i="1" s="1"/>
  <c r="R2514" i="1"/>
  <c r="S2514" i="1" s="1"/>
  <c r="R2510" i="1"/>
  <c r="S2510" i="1" s="1"/>
  <c r="R2506" i="1"/>
  <c r="R2502" i="1"/>
  <c r="R2498" i="1"/>
  <c r="R2494" i="1"/>
  <c r="R2490" i="1"/>
  <c r="R2486" i="1"/>
  <c r="S2486" i="1" s="1"/>
  <c r="R2482" i="1"/>
  <c r="S2482" i="1" s="1"/>
  <c r="R2478" i="1"/>
  <c r="S2478" i="1" s="1"/>
  <c r="R2474" i="1"/>
  <c r="R2470" i="1"/>
  <c r="R2466" i="1"/>
  <c r="R2462" i="1"/>
  <c r="R2458" i="1"/>
  <c r="R2454" i="1"/>
  <c r="S2454" i="1" s="1"/>
  <c r="R2450" i="1"/>
  <c r="S2450" i="1" s="1"/>
  <c r="R2446" i="1"/>
  <c r="S2446" i="1" s="1"/>
  <c r="R2442" i="1"/>
  <c r="R2438" i="1"/>
  <c r="R2434" i="1"/>
  <c r="R2430" i="1"/>
  <c r="R2426" i="1"/>
  <c r="R2422" i="1"/>
  <c r="S2422" i="1" s="1"/>
  <c r="R2418" i="1"/>
  <c r="S2418" i="1" s="1"/>
  <c r="R2414" i="1"/>
  <c r="S2414" i="1" s="1"/>
  <c r="R2410" i="1"/>
  <c r="R2406" i="1"/>
  <c r="R2402" i="1"/>
  <c r="R2398" i="1"/>
  <c r="R2394" i="1"/>
  <c r="R2390" i="1"/>
  <c r="S2390" i="1" s="1"/>
  <c r="R2386" i="1"/>
  <c r="S2386" i="1" s="1"/>
  <c r="R2382" i="1"/>
  <c r="S2382" i="1" s="1"/>
  <c r="R2378" i="1"/>
  <c r="R2374" i="1"/>
  <c r="R2370" i="1"/>
  <c r="R2366" i="1"/>
  <c r="R2362" i="1"/>
  <c r="R2358" i="1"/>
  <c r="S2358" i="1" s="1"/>
  <c r="R2354" i="1"/>
  <c r="S2354" i="1" s="1"/>
  <c r="R2350" i="1"/>
  <c r="S2350" i="1" s="1"/>
  <c r="R2346" i="1"/>
  <c r="R2342" i="1"/>
  <c r="R2338" i="1"/>
  <c r="R2334" i="1"/>
  <c r="R2330" i="1"/>
  <c r="R2326" i="1"/>
  <c r="R2322" i="1"/>
  <c r="S2322" i="1" s="1"/>
  <c r="R2318" i="1"/>
  <c r="S2318" i="1" s="1"/>
  <c r="R2314" i="1"/>
  <c r="R2310" i="1"/>
  <c r="R2306" i="1"/>
  <c r="R2302" i="1"/>
  <c r="R2298" i="1"/>
  <c r="R2294" i="1"/>
  <c r="R2290" i="1"/>
  <c r="S2290" i="1" s="1"/>
  <c r="R2286" i="1"/>
  <c r="S2286" i="1" s="1"/>
  <c r="R2282" i="1"/>
  <c r="R2278" i="1"/>
  <c r="R2274" i="1"/>
  <c r="R2270" i="1"/>
  <c r="R2266" i="1"/>
  <c r="R2262" i="1"/>
  <c r="S2262" i="1" s="1"/>
  <c r="R2258" i="1"/>
  <c r="S2258" i="1" s="1"/>
  <c r="R2254" i="1"/>
  <c r="S2254" i="1" s="1"/>
  <c r="R2250" i="1"/>
  <c r="S2250" i="1" s="1"/>
  <c r="R2246" i="1"/>
  <c r="R2242" i="1"/>
  <c r="R2238" i="1"/>
  <c r="R2234" i="1"/>
  <c r="R2230" i="1"/>
  <c r="S2230" i="1" s="1"/>
  <c r="R2226" i="1"/>
  <c r="S2226" i="1" s="1"/>
  <c r="R2222" i="1"/>
  <c r="S2222" i="1" s="1"/>
  <c r="R2218" i="1"/>
  <c r="S2218" i="1" s="1"/>
  <c r="R2214" i="1"/>
  <c r="R2210" i="1"/>
  <c r="R2206" i="1"/>
  <c r="R2202" i="1"/>
  <c r="R2198" i="1"/>
  <c r="S2198" i="1" s="1"/>
  <c r="R2194" i="1"/>
  <c r="S2194" i="1" s="1"/>
  <c r="R2190" i="1"/>
  <c r="S2190" i="1" s="1"/>
  <c r="R2186" i="1"/>
  <c r="R2182" i="1"/>
  <c r="R2178" i="1"/>
  <c r="R2174" i="1"/>
  <c r="R2170" i="1"/>
  <c r="R2166" i="1"/>
  <c r="S2166" i="1" s="1"/>
  <c r="R2162" i="1"/>
  <c r="S2162" i="1" s="1"/>
  <c r="R2158" i="1"/>
  <c r="S2158" i="1" s="1"/>
  <c r="R2154" i="1"/>
  <c r="R2150" i="1"/>
  <c r="R2146" i="1"/>
  <c r="R2142" i="1"/>
  <c r="R2138" i="1"/>
  <c r="R2134" i="1"/>
  <c r="S2134" i="1" s="1"/>
  <c r="R2130" i="1"/>
  <c r="S2130" i="1" s="1"/>
  <c r="R2126" i="1"/>
  <c r="S2126" i="1" s="1"/>
  <c r="R2122" i="1"/>
  <c r="R2118" i="1"/>
  <c r="R2114" i="1"/>
  <c r="R2110" i="1"/>
  <c r="R2106" i="1"/>
  <c r="R2102" i="1"/>
  <c r="S2102" i="1" s="1"/>
  <c r="R2098" i="1"/>
  <c r="S2098" i="1" s="1"/>
  <c r="R2094" i="1"/>
  <c r="S2094" i="1" s="1"/>
  <c r="R2090" i="1"/>
  <c r="R2086" i="1"/>
  <c r="R2082" i="1"/>
  <c r="R2078" i="1"/>
  <c r="R2074" i="1"/>
  <c r="R2070" i="1"/>
  <c r="S2070" i="1" s="1"/>
  <c r="R2066" i="1"/>
  <c r="S2066" i="1" s="1"/>
  <c r="R2062" i="1"/>
  <c r="S2062" i="1" s="1"/>
  <c r="R2058" i="1"/>
  <c r="R2054" i="1"/>
  <c r="R2050" i="1"/>
  <c r="R2046" i="1"/>
  <c r="R2042" i="1"/>
  <c r="R2038" i="1"/>
  <c r="S2038" i="1" s="1"/>
  <c r="R2034" i="1"/>
  <c r="S2034" i="1" s="1"/>
  <c r="R2030" i="1"/>
  <c r="S2030" i="1" s="1"/>
  <c r="R2026" i="1"/>
  <c r="S2026" i="1" s="1"/>
  <c r="R2022" i="1"/>
  <c r="R2018" i="1"/>
  <c r="R2014" i="1"/>
  <c r="R2010" i="1"/>
  <c r="R2006" i="1"/>
  <c r="S2006" i="1" s="1"/>
  <c r="R2002" i="1"/>
  <c r="S2002" i="1" s="1"/>
  <c r="R1998" i="1"/>
  <c r="S1998" i="1" s="1"/>
  <c r="R1994" i="1"/>
  <c r="R1990" i="1"/>
  <c r="R1986" i="1"/>
  <c r="R1982" i="1"/>
  <c r="R1978" i="1"/>
  <c r="R3795" i="1"/>
  <c r="S3795" i="1" s="1"/>
  <c r="R3791" i="1"/>
  <c r="S3791" i="1" s="1"/>
  <c r="R3787" i="1"/>
  <c r="S3787" i="1" s="1"/>
  <c r="R3783" i="1"/>
  <c r="S3783" i="1" s="1"/>
  <c r="R3779" i="1"/>
  <c r="R3775" i="1"/>
  <c r="R3771" i="1"/>
  <c r="R3767" i="1"/>
  <c r="R3763" i="1"/>
  <c r="S3763" i="1" s="1"/>
  <c r="R3759" i="1"/>
  <c r="S3759" i="1" s="1"/>
  <c r="R3755" i="1"/>
  <c r="S3755" i="1" s="1"/>
  <c r="R3751" i="1"/>
  <c r="R3747" i="1"/>
  <c r="R3743" i="1"/>
  <c r="R3739" i="1"/>
  <c r="R3735" i="1"/>
  <c r="R3731" i="1"/>
  <c r="S3731" i="1" s="1"/>
  <c r="R3727" i="1"/>
  <c r="S3727" i="1" s="1"/>
  <c r="R3723" i="1"/>
  <c r="S3723" i="1" s="1"/>
  <c r="R3719" i="1"/>
  <c r="R3715" i="1"/>
  <c r="R3711" i="1"/>
  <c r="R3707" i="1"/>
  <c r="R3703" i="1"/>
  <c r="R3699" i="1"/>
  <c r="S3699" i="1" s="1"/>
  <c r="R3695" i="1"/>
  <c r="S3695" i="1" s="1"/>
  <c r="R3691" i="1"/>
  <c r="S3691" i="1" s="1"/>
  <c r="R3687" i="1"/>
  <c r="S3687" i="1" s="1"/>
  <c r="R3683" i="1"/>
  <c r="R3679" i="1"/>
  <c r="R3675" i="1"/>
  <c r="R3671" i="1"/>
  <c r="R3667" i="1"/>
  <c r="S3667" i="1" s="1"/>
  <c r="R3663" i="1"/>
  <c r="S3663" i="1" s="1"/>
  <c r="R3659" i="1"/>
  <c r="S3659" i="1" s="1"/>
  <c r="R3655" i="1"/>
  <c r="R3651" i="1"/>
  <c r="R3647" i="1"/>
  <c r="R3643" i="1"/>
  <c r="R3639" i="1"/>
  <c r="R3635" i="1"/>
  <c r="S3635" i="1" s="1"/>
  <c r="R3631" i="1"/>
  <c r="S3631" i="1" s="1"/>
  <c r="R3627" i="1"/>
  <c r="S3627" i="1" s="1"/>
  <c r="R3623" i="1"/>
  <c r="R3619" i="1"/>
  <c r="R3615" i="1"/>
  <c r="R3611" i="1"/>
  <c r="R3607" i="1"/>
  <c r="R3603" i="1"/>
  <c r="S3603" i="1" s="1"/>
  <c r="R3599" i="1"/>
  <c r="S3599" i="1" s="1"/>
  <c r="R3595" i="1"/>
  <c r="S3595" i="1" s="1"/>
  <c r="R3591" i="1"/>
  <c r="R3587" i="1"/>
  <c r="R3583" i="1"/>
  <c r="R3579" i="1"/>
  <c r="R3575" i="1"/>
  <c r="R3571" i="1"/>
  <c r="S3571" i="1" s="1"/>
  <c r="R3567" i="1"/>
  <c r="S3567" i="1" s="1"/>
  <c r="R3563" i="1"/>
  <c r="S3563" i="1" s="1"/>
  <c r="R3559" i="1"/>
  <c r="R3555" i="1"/>
  <c r="R3551" i="1"/>
  <c r="R3547" i="1"/>
  <c r="R3543" i="1"/>
  <c r="R3539" i="1"/>
  <c r="S3539" i="1" s="1"/>
  <c r="R3535" i="1"/>
  <c r="S3535" i="1" s="1"/>
  <c r="R3531" i="1"/>
  <c r="S3531" i="1" s="1"/>
  <c r="R3527" i="1"/>
  <c r="R3523" i="1"/>
  <c r="R3519" i="1"/>
  <c r="R3515" i="1"/>
  <c r="R3511" i="1"/>
  <c r="R3507" i="1"/>
  <c r="S3507" i="1" s="1"/>
  <c r="R3503" i="1"/>
  <c r="S3503" i="1" s="1"/>
  <c r="R3499" i="1"/>
  <c r="S3499" i="1" s="1"/>
  <c r="R3495" i="1"/>
  <c r="R3491" i="1"/>
  <c r="R3487" i="1"/>
  <c r="R3483" i="1"/>
  <c r="R3479" i="1"/>
  <c r="R3475" i="1"/>
  <c r="S3475" i="1" s="1"/>
  <c r="R3471" i="1"/>
  <c r="S3471" i="1" s="1"/>
  <c r="R3467" i="1"/>
  <c r="S3467" i="1" s="1"/>
  <c r="T3467" i="1" s="1"/>
  <c r="R3463" i="1"/>
  <c r="R3459" i="1"/>
  <c r="R3455" i="1"/>
  <c r="R3451" i="1"/>
  <c r="R3447" i="1"/>
  <c r="R3443" i="1"/>
  <c r="S3443" i="1" s="1"/>
  <c r="R3439" i="1"/>
  <c r="S3439" i="1" s="1"/>
  <c r="R3435" i="1"/>
  <c r="S3435" i="1" s="1"/>
  <c r="R3431" i="1"/>
  <c r="R3427" i="1"/>
  <c r="R3423" i="1"/>
  <c r="R3419" i="1"/>
  <c r="R3415" i="1"/>
  <c r="R3411" i="1"/>
  <c r="S3411" i="1" s="1"/>
  <c r="R3407" i="1"/>
  <c r="S3407" i="1" s="1"/>
  <c r="R3403" i="1"/>
  <c r="S3403" i="1" s="1"/>
  <c r="R3399" i="1"/>
  <c r="R3395" i="1"/>
  <c r="R3391" i="1"/>
  <c r="R3387" i="1"/>
  <c r="R3383" i="1"/>
  <c r="R3379" i="1"/>
  <c r="S3379" i="1" s="1"/>
  <c r="R3375" i="1"/>
  <c r="S3375" i="1" s="1"/>
  <c r="R3371" i="1"/>
  <c r="S3371" i="1" s="1"/>
  <c r="R3367" i="1"/>
  <c r="S3367" i="1" s="1"/>
  <c r="R3363" i="1"/>
  <c r="R3359" i="1"/>
  <c r="R3355" i="1"/>
  <c r="R3351" i="1"/>
  <c r="R3347" i="1"/>
  <c r="S3347" i="1" s="1"/>
  <c r="R3343" i="1"/>
  <c r="S3343" i="1" s="1"/>
  <c r="R3339" i="1"/>
  <c r="S3339" i="1" s="1"/>
  <c r="R3335" i="1"/>
  <c r="S3335" i="1" s="1"/>
  <c r="R3331" i="1"/>
  <c r="R3327" i="1"/>
  <c r="R3323" i="1"/>
  <c r="R3319" i="1"/>
  <c r="R3315" i="1"/>
  <c r="R3311" i="1"/>
  <c r="S3311" i="1" s="1"/>
  <c r="R3307" i="1"/>
  <c r="S3307" i="1" s="1"/>
  <c r="R3303" i="1"/>
  <c r="S3303" i="1" s="1"/>
  <c r="R3299" i="1"/>
  <c r="R3295" i="1"/>
  <c r="R3291" i="1"/>
  <c r="R3287" i="1"/>
  <c r="R3283" i="1"/>
  <c r="S3283" i="1" s="1"/>
  <c r="R3279" i="1"/>
  <c r="S3279" i="1" s="1"/>
  <c r="R3275" i="1"/>
  <c r="S3275" i="1" s="1"/>
  <c r="R3271" i="1"/>
  <c r="S3271" i="1" s="1"/>
  <c r="R3267" i="1"/>
  <c r="R3263" i="1"/>
  <c r="R3259" i="1"/>
  <c r="R3255" i="1"/>
  <c r="R3251" i="1"/>
  <c r="S3251" i="1" s="1"/>
  <c r="R3247" i="1"/>
  <c r="S3247" i="1" s="1"/>
  <c r="R3243" i="1"/>
  <c r="S3243" i="1" s="1"/>
  <c r="R3239" i="1"/>
  <c r="S3239" i="1" s="1"/>
  <c r="R3235" i="1"/>
  <c r="R3231" i="1"/>
  <c r="R3227" i="1"/>
  <c r="R3223" i="1"/>
  <c r="R3219" i="1"/>
  <c r="S3219" i="1" s="1"/>
  <c r="R3215" i="1"/>
  <c r="S3215" i="1" s="1"/>
  <c r="R3211" i="1"/>
  <c r="S3211" i="1" s="1"/>
  <c r="R3207" i="1"/>
  <c r="S3207" i="1" s="1"/>
  <c r="R3203" i="1"/>
  <c r="R3199" i="1"/>
  <c r="R3195" i="1"/>
  <c r="R3191" i="1"/>
  <c r="R3187" i="1"/>
  <c r="S3187" i="1" s="1"/>
  <c r="R3183" i="1"/>
  <c r="S3183" i="1" s="1"/>
  <c r="R3179" i="1"/>
  <c r="S3179" i="1" s="1"/>
  <c r="R3175" i="1"/>
  <c r="S3175" i="1" s="1"/>
  <c r="R3171" i="1"/>
  <c r="R3167" i="1"/>
  <c r="R3163" i="1"/>
  <c r="R3159" i="1"/>
  <c r="R3155" i="1"/>
  <c r="S3155" i="1" s="1"/>
  <c r="R3151" i="1"/>
  <c r="S3151" i="1" s="1"/>
  <c r="R3147" i="1"/>
  <c r="S3147" i="1" s="1"/>
  <c r="R3143" i="1"/>
  <c r="S3143" i="1" s="1"/>
  <c r="R3139" i="1"/>
  <c r="R3135" i="1"/>
  <c r="R3131" i="1"/>
  <c r="R3127" i="1"/>
  <c r="R3123" i="1"/>
  <c r="S3123" i="1" s="1"/>
  <c r="R3119" i="1"/>
  <c r="S3119" i="1" s="1"/>
  <c r="R3115" i="1"/>
  <c r="S3115" i="1" s="1"/>
  <c r="R3111" i="1"/>
  <c r="S3111" i="1" s="1"/>
  <c r="R3107" i="1"/>
  <c r="R3103" i="1"/>
  <c r="R3099" i="1"/>
  <c r="R3095" i="1"/>
  <c r="R3091" i="1"/>
  <c r="S3091" i="1" s="1"/>
  <c r="R3087" i="1"/>
  <c r="S3087" i="1" s="1"/>
  <c r="R3083" i="1"/>
  <c r="S3083" i="1" s="1"/>
  <c r="R3079" i="1"/>
  <c r="S3079" i="1" s="1"/>
  <c r="R3075" i="1"/>
  <c r="R3071" i="1"/>
  <c r="R3067" i="1"/>
  <c r="R3063" i="1"/>
  <c r="R3059" i="1"/>
  <c r="S3059" i="1" s="1"/>
  <c r="R3055" i="1"/>
  <c r="S3055" i="1" s="1"/>
  <c r="R3051" i="1"/>
  <c r="S3051" i="1" s="1"/>
  <c r="R3047" i="1"/>
  <c r="S3047" i="1" s="1"/>
  <c r="R3043" i="1"/>
  <c r="R3039" i="1"/>
  <c r="R3035" i="1"/>
  <c r="R3031" i="1"/>
  <c r="R3027" i="1"/>
  <c r="S3027" i="1" s="1"/>
  <c r="R3023" i="1"/>
  <c r="S3023" i="1" s="1"/>
  <c r="R3019" i="1"/>
  <c r="S3019" i="1" s="1"/>
  <c r="R3015" i="1"/>
  <c r="S3015" i="1" s="1"/>
  <c r="R3011" i="1"/>
  <c r="R3007" i="1"/>
  <c r="R3003" i="1"/>
  <c r="R2999" i="1"/>
  <c r="R2995" i="1"/>
  <c r="S2995" i="1" s="1"/>
  <c r="R2991" i="1"/>
  <c r="S2991" i="1" s="1"/>
  <c r="R2987" i="1"/>
  <c r="S2987" i="1" s="1"/>
  <c r="R2983" i="1"/>
  <c r="S2983" i="1" s="1"/>
  <c r="R2979" i="1"/>
  <c r="R2975" i="1"/>
  <c r="R2971" i="1"/>
  <c r="R2967" i="1"/>
  <c r="R2963" i="1"/>
  <c r="S2963" i="1" s="1"/>
  <c r="R2959" i="1"/>
  <c r="S2959" i="1" s="1"/>
  <c r="R2955" i="1"/>
  <c r="S2955" i="1" s="1"/>
  <c r="R2951" i="1"/>
  <c r="S2951" i="1" s="1"/>
  <c r="R2947" i="1"/>
  <c r="R2943" i="1"/>
  <c r="R2939" i="1"/>
  <c r="R2935" i="1"/>
  <c r="R2931" i="1"/>
  <c r="S2931" i="1" s="1"/>
  <c r="R2927" i="1"/>
  <c r="S2927" i="1" s="1"/>
  <c r="R2923" i="1"/>
  <c r="S2923" i="1" s="1"/>
  <c r="R2919" i="1"/>
  <c r="S2919" i="1" s="1"/>
  <c r="R2915" i="1"/>
  <c r="R2911" i="1"/>
  <c r="R2907" i="1"/>
  <c r="R2903" i="1"/>
  <c r="R2899" i="1"/>
  <c r="S2899" i="1" s="1"/>
  <c r="R2895" i="1"/>
  <c r="S2895" i="1" s="1"/>
  <c r="R2891" i="1"/>
  <c r="S2891" i="1" s="1"/>
  <c r="R2887" i="1"/>
  <c r="S2887" i="1" s="1"/>
  <c r="R2883" i="1"/>
  <c r="R2879" i="1"/>
  <c r="R2875" i="1"/>
  <c r="R2871" i="1"/>
  <c r="R2867" i="1"/>
  <c r="S2867" i="1" s="1"/>
  <c r="R2863" i="1"/>
  <c r="S2863" i="1" s="1"/>
  <c r="R2859" i="1"/>
  <c r="S2859" i="1" s="1"/>
  <c r="R2855" i="1"/>
  <c r="R2851" i="1"/>
  <c r="R2847" i="1"/>
  <c r="R2843" i="1"/>
  <c r="R2839" i="1"/>
  <c r="R2835" i="1"/>
  <c r="S2835" i="1" s="1"/>
  <c r="R2831" i="1"/>
  <c r="S2831" i="1" s="1"/>
  <c r="R2827" i="1"/>
  <c r="S2827" i="1" s="1"/>
  <c r="R2823" i="1"/>
  <c r="R2819" i="1"/>
  <c r="R2815" i="1"/>
  <c r="R2811" i="1"/>
  <c r="R2807" i="1"/>
  <c r="R2803" i="1"/>
  <c r="S2803" i="1" s="1"/>
  <c r="R2799" i="1"/>
  <c r="S2799" i="1" s="1"/>
  <c r="R2795" i="1"/>
  <c r="R2791" i="1"/>
  <c r="R2787" i="1"/>
  <c r="R2783" i="1"/>
  <c r="R2779" i="1"/>
  <c r="R2775" i="1"/>
  <c r="R2771" i="1"/>
  <c r="R2767" i="1"/>
  <c r="S2767" i="1" s="1"/>
  <c r="R2763" i="1"/>
  <c r="S2763" i="1" s="1"/>
  <c r="R2759" i="1"/>
  <c r="R2755" i="1"/>
  <c r="R2751" i="1"/>
  <c r="R2747" i="1"/>
  <c r="R2743" i="1"/>
  <c r="R2739" i="1"/>
  <c r="S2739" i="1" s="1"/>
  <c r="R2735" i="1"/>
  <c r="S2735" i="1" s="1"/>
  <c r="R2731" i="1"/>
  <c r="S2731" i="1" s="1"/>
  <c r="R2727" i="1"/>
  <c r="R2723" i="1"/>
  <c r="R2719" i="1"/>
  <c r="R1974" i="1"/>
  <c r="R1970" i="1"/>
  <c r="R1966" i="1"/>
  <c r="S1966" i="1" s="1"/>
  <c r="R1962" i="1"/>
  <c r="S1962" i="1" s="1"/>
  <c r="R1958" i="1"/>
  <c r="S1958" i="1" s="1"/>
  <c r="R1954" i="1"/>
  <c r="R1950" i="1"/>
  <c r="R1946" i="1"/>
  <c r="R1942" i="1"/>
  <c r="R1938" i="1"/>
  <c r="R1934" i="1"/>
  <c r="S1934" i="1" s="1"/>
  <c r="R1930" i="1"/>
  <c r="S1930" i="1" s="1"/>
  <c r="R1926" i="1"/>
  <c r="S1926" i="1" s="1"/>
  <c r="R1922" i="1"/>
  <c r="R1918" i="1"/>
  <c r="R1914" i="1"/>
  <c r="R1910" i="1"/>
  <c r="R1906" i="1"/>
  <c r="R1902" i="1"/>
  <c r="S1902" i="1" s="1"/>
  <c r="R1898" i="1"/>
  <c r="S1898" i="1" s="1"/>
  <c r="R1894" i="1"/>
  <c r="S1894" i="1" s="1"/>
  <c r="R1890" i="1"/>
  <c r="R1886" i="1"/>
  <c r="R1882" i="1"/>
  <c r="R1878" i="1"/>
  <c r="R1874" i="1"/>
  <c r="R1870" i="1"/>
  <c r="S1870" i="1" s="1"/>
  <c r="R1866" i="1"/>
  <c r="S1866" i="1" s="1"/>
  <c r="R1862" i="1"/>
  <c r="S1862" i="1" s="1"/>
  <c r="R1858" i="1"/>
  <c r="R1854" i="1"/>
  <c r="R1850" i="1"/>
  <c r="R1846" i="1"/>
  <c r="R1842" i="1"/>
  <c r="R1838" i="1"/>
  <c r="S1838" i="1" s="1"/>
  <c r="R1834" i="1"/>
  <c r="S1834" i="1" s="1"/>
  <c r="R1830" i="1"/>
  <c r="S1830" i="1" s="1"/>
  <c r="R1826" i="1"/>
  <c r="R1822" i="1"/>
  <c r="R1818" i="1"/>
  <c r="R1814" i="1"/>
  <c r="R1810" i="1"/>
  <c r="R1806" i="1"/>
  <c r="S1806" i="1" s="1"/>
  <c r="R1802" i="1"/>
  <c r="S1802" i="1" s="1"/>
  <c r="R1798" i="1"/>
  <c r="S1798" i="1" s="1"/>
  <c r="R1794" i="1"/>
  <c r="R1790" i="1"/>
  <c r="R1786" i="1"/>
  <c r="R1782" i="1"/>
  <c r="R1778" i="1"/>
  <c r="R1774" i="1"/>
  <c r="S1774" i="1" s="1"/>
  <c r="R1770" i="1"/>
  <c r="S1770" i="1" s="1"/>
  <c r="R1766" i="1"/>
  <c r="S1766" i="1" s="1"/>
  <c r="R1762" i="1"/>
  <c r="R1758" i="1"/>
  <c r="R1754" i="1"/>
  <c r="R1750" i="1"/>
  <c r="R1746" i="1"/>
  <c r="R1742" i="1"/>
  <c r="S1742" i="1" s="1"/>
  <c r="R1738" i="1"/>
  <c r="S1738" i="1" s="1"/>
  <c r="R1734" i="1"/>
  <c r="S1734" i="1" s="1"/>
  <c r="R1730" i="1"/>
  <c r="R1726" i="1"/>
  <c r="R1722" i="1"/>
  <c r="R1718" i="1"/>
  <c r="R1714" i="1"/>
  <c r="R1710" i="1"/>
  <c r="S1710" i="1" s="1"/>
  <c r="R1706" i="1"/>
  <c r="S1706" i="1" s="1"/>
  <c r="R1702" i="1"/>
  <c r="S1702" i="1" s="1"/>
  <c r="R1698" i="1"/>
  <c r="R1694" i="1"/>
  <c r="R1690" i="1"/>
  <c r="R1686" i="1"/>
  <c r="R1682" i="1"/>
  <c r="R1678" i="1"/>
  <c r="S1678" i="1" s="1"/>
  <c r="R1674" i="1"/>
  <c r="S1674" i="1" s="1"/>
  <c r="R1670" i="1"/>
  <c r="S1670" i="1" s="1"/>
  <c r="R1666" i="1"/>
  <c r="R1662" i="1"/>
  <c r="R1658" i="1"/>
  <c r="R1654" i="1"/>
  <c r="R1650" i="1"/>
  <c r="R1646" i="1"/>
  <c r="S1646" i="1" s="1"/>
  <c r="R1642" i="1"/>
  <c r="S1642" i="1" s="1"/>
  <c r="R1638" i="1"/>
  <c r="S1638" i="1" s="1"/>
  <c r="R1634" i="1"/>
  <c r="R1630" i="1"/>
  <c r="R1626" i="1"/>
  <c r="R1622" i="1"/>
  <c r="R1618" i="1"/>
  <c r="R1614" i="1"/>
  <c r="S1614" i="1" s="1"/>
  <c r="R1610" i="1"/>
  <c r="S1610" i="1" s="1"/>
  <c r="R1606" i="1"/>
  <c r="S1606" i="1" s="1"/>
  <c r="R1602" i="1"/>
  <c r="R1598" i="1"/>
  <c r="R1594" i="1"/>
  <c r="R1590" i="1"/>
  <c r="R1586" i="1"/>
  <c r="R1582" i="1"/>
  <c r="S1582" i="1" s="1"/>
  <c r="R1578" i="1"/>
  <c r="S1578" i="1" s="1"/>
  <c r="R1574" i="1"/>
  <c r="S1574" i="1" s="1"/>
  <c r="R1570" i="1"/>
  <c r="R1566" i="1"/>
  <c r="R1562" i="1"/>
  <c r="R1558" i="1"/>
  <c r="R1554" i="1"/>
  <c r="R1550" i="1"/>
  <c r="S1550" i="1" s="1"/>
  <c r="R1546" i="1"/>
  <c r="S1546" i="1" s="1"/>
  <c r="R1542" i="1"/>
  <c r="S1542" i="1" s="1"/>
  <c r="R1538" i="1"/>
  <c r="R1534" i="1"/>
  <c r="R1530" i="1"/>
  <c r="R1526" i="1"/>
  <c r="R1522" i="1"/>
  <c r="R1518" i="1"/>
  <c r="S1518" i="1" s="1"/>
  <c r="R1514" i="1"/>
  <c r="S1514" i="1" s="1"/>
  <c r="R1510" i="1"/>
  <c r="S1510" i="1" s="1"/>
  <c r="R1506" i="1"/>
  <c r="R1502" i="1"/>
  <c r="R1498" i="1"/>
  <c r="R1494" i="1"/>
  <c r="R1490" i="1"/>
  <c r="R1486" i="1"/>
  <c r="S1486" i="1" s="1"/>
  <c r="R1482" i="1"/>
  <c r="S1482" i="1" s="1"/>
  <c r="R1478" i="1"/>
  <c r="S1478" i="1" s="1"/>
  <c r="R1474" i="1"/>
  <c r="R1470" i="1"/>
  <c r="R1466" i="1"/>
  <c r="R1462" i="1"/>
  <c r="R1458" i="1"/>
  <c r="R1454" i="1"/>
  <c r="S1454" i="1" s="1"/>
  <c r="R1450" i="1"/>
  <c r="S1450" i="1" s="1"/>
  <c r="R1446" i="1"/>
  <c r="S1446" i="1" s="1"/>
  <c r="R1442" i="1"/>
  <c r="R1438" i="1"/>
  <c r="R1434" i="1"/>
  <c r="R1430" i="1"/>
  <c r="R1426" i="1"/>
  <c r="R1422" i="1"/>
  <c r="S1422" i="1" s="1"/>
  <c r="R1418" i="1"/>
  <c r="S1418" i="1" s="1"/>
  <c r="R1414" i="1"/>
  <c r="S1414" i="1" s="1"/>
  <c r="R1410" i="1"/>
  <c r="R1406" i="1"/>
  <c r="R1402" i="1"/>
  <c r="R1398" i="1"/>
  <c r="R1394" i="1"/>
  <c r="R1390" i="1"/>
  <c r="S1390" i="1" s="1"/>
  <c r="R1386" i="1"/>
  <c r="S1386" i="1" s="1"/>
  <c r="R1382" i="1"/>
  <c r="S1382" i="1" s="1"/>
  <c r="R1378" i="1"/>
  <c r="R1374" i="1"/>
  <c r="R1370" i="1"/>
  <c r="R1366" i="1"/>
  <c r="R1362" i="1"/>
  <c r="R1358" i="1"/>
  <c r="S1358" i="1" s="1"/>
  <c r="R1354" i="1"/>
  <c r="S1354" i="1" s="1"/>
  <c r="R1350" i="1"/>
  <c r="S1350" i="1" s="1"/>
  <c r="R1346" i="1"/>
  <c r="R1342" i="1"/>
  <c r="R1338" i="1"/>
  <c r="R1334" i="1"/>
  <c r="R1330" i="1"/>
  <c r="R1326" i="1"/>
  <c r="S1326" i="1" s="1"/>
  <c r="R1322" i="1"/>
  <c r="S1322" i="1" s="1"/>
  <c r="R1318" i="1"/>
  <c r="S1318" i="1" s="1"/>
  <c r="R1314" i="1"/>
  <c r="R1310" i="1"/>
  <c r="R1306" i="1"/>
  <c r="R1302" i="1"/>
  <c r="R1298" i="1"/>
  <c r="R2715" i="1"/>
  <c r="S2715" i="1" s="1"/>
  <c r="R2711" i="1"/>
  <c r="S2711" i="1" s="1"/>
  <c r="R2707" i="1"/>
  <c r="S2707" i="1" s="1"/>
  <c r="R2703" i="1"/>
  <c r="R2699" i="1"/>
  <c r="R2695" i="1"/>
  <c r="R2691" i="1"/>
  <c r="R2687" i="1"/>
  <c r="R2683" i="1"/>
  <c r="S2683" i="1" s="1"/>
  <c r="R2679" i="1"/>
  <c r="S2679" i="1" s="1"/>
  <c r="R2675" i="1"/>
  <c r="S2675" i="1" s="1"/>
  <c r="R2671" i="1"/>
  <c r="R2667" i="1"/>
  <c r="R2663" i="1"/>
  <c r="R2659" i="1"/>
  <c r="R2655" i="1"/>
  <c r="R2651" i="1"/>
  <c r="R2647" i="1"/>
  <c r="S2647" i="1" s="1"/>
  <c r="R2643" i="1"/>
  <c r="S2643" i="1" s="1"/>
  <c r="R2639" i="1"/>
  <c r="R2635" i="1"/>
  <c r="R2631" i="1"/>
  <c r="R2627" i="1"/>
  <c r="R2623" i="1"/>
  <c r="R2619" i="1"/>
  <c r="S2619" i="1" s="1"/>
  <c r="R2615" i="1"/>
  <c r="S2615" i="1" s="1"/>
  <c r="R2611" i="1"/>
  <c r="S2611" i="1" s="1"/>
  <c r="R2607" i="1"/>
  <c r="R2603" i="1"/>
  <c r="R2599" i="1"/>
  <c r="R2595" i="1"/>
  <c r="R2591" i="1"/>
  <c r="R2587" i="1"/>
  <c r="S2587" i="1" s="1"/>
  <c r="R2583" i="1"/>
  <c r="S2583" i="1" s="1"/>
  <c r="R2579" i="1"/>
  <c r="S2579" i="1" s="1"/>
  <c r="R2575" i="1"/>
  <c r="S2575" i="1" s="1"/>
  <c r="R2571" i="1"/>
  <c r="R2567" i="1"/>
  <c r="R2563" i="1"/>
  <c r="R2559" i="1"/>
  <c r="R2555" i="1"/>
  <c r="S2555" i="1" s="1"/>
  <c r="R2551" i="1"/>
  <c r="S2551" i="1" s="1"/>
  <c r="R2547" i="1"/>
  <c r="S2547" i="1" s="1"/>
  <c r="R2543" i="1"/>
  <c r="S2543" i="1" s="1"/>
  <c r="R2539" i="1"/>
  <c r="R2535" i="1"/>
  <c r="R2531" i="1"/>
  <c r="R2527" i="1"/>
  <c r="R2523" i="1"/>
  <c r="S2523" i="1" s="1"/>
  <c r="R2519" i="1"/>
  <c r="S2519" i="1" s="1"/>
  <c r="R2515" i="1"/>
  <c r="S2515" i="1" s="1"/>
  <c r="R2511" i="1"/>
  <c r="S2511" i="1" s="1"/>
  <c r="R2507" i="1"/>
  <c r="R2503" i="1"/>
  <c r="R2499" i="1"/>
  <c r="R2495" i="1"/>
  <c r="R2491" i="1"/>
  <c r="S2491" i="1" s="1"/>
  <c r="R2487" i="1"/>
  <c r="S2487" i="1" s="1"/>
  <c r="R2483" i="1"/>
  <c r="S2483" i="1" s="1"/>
  <c r="R2479" i="1"/>
  <c r="S2479" i="1" s="1"/>
  <c r="R2475" i="1"/>
  <c r="R2471" i="1"/>
  <c r="R2467" i="1"/>
  <c r="R2463" i="1"/>
  <c r="R2459" i="1"/>
  <c r="S2459" i="1" s="1"/>
  <c r="R2455" i="1"/>
  <c r="S2455" i="1" s="1"/>
  <c r="R2451" i="1"/>
  <c r="S2451" i="1" s="1"/>
  <c r="R2447" i="1"/>
  <c r="S2447" i="1" s="1"/>
  <c r="R2443" i="1"/>
  <c r="R2439" i="1"/>
  <c r="R2435" i="1"/>
  <c r="R2431" i="1"/>
  <c r="R2427" i="1"/>
  <c r="S2427" i="1" s="1"/>
  <c r="R2423" i="1"/>
  <c r="S2423" i="1" s="1"/>
  <c r="R2419" i="1"/>
  <c r="S2419" i="1" s="1"/>
  <c r="R2415" i="1"/>
  <c r="S2415" i="1" s="1"/>
  <c r="R2411" i="1"/>
  <c r="R2407" i="1"/>
  <c r="R2403" i="1"/>
  <c r="R2399" i="1"/>
  <c r="R2395" i="1"/>
  <c r="R2391" i="1"/>
  <c r="S2391" i="1" s="1"/>
  <c r="R2387" i="1"/>
  <c r="S2387" i="1" s="1"/>
  <c r="R2383" i="1"/>
  <c r="S2383" i="1" s="1"/>
  <c r="R2379" i="1"/>
  <c r="R2375" i="1"/>
  <c r="R2371" i="1"/>
  <c r="R2367" i="1"/>
  <c r="R2363" i="1"/>
  <c r="S2363" i="1" s="1"/>
  <c r="R2359" i="1"/>
  <c r="S2359" i="1" s="1"/>
  <c r="R2355" i="1"/>
  <c r="S2355" i="1" s="1"/>
  <c r="R2351" i="1"/>
  <c r="S2351" i="1" s="1"/>
  <c r="R2347" i="1"/>
  <c r="R2343" i="1"/>
  <c r="R2339" i="1"/>
  <c r="R2335" i="1"/>
  <c r="R2331" i="1"/>
  <c r="S2331" i="1" s="1"/>
  <c r="R2327" i="1"/>
  <c r="S2327" i="1" s="1"/>
  <c r="R2323" i="1"/>
  <c r="S2323" i="1" s="1"/>
  <c r="R2319" i="1"/>
  <c r="R2315" i="1"/>
  <c r="R2311" i="1"/>
  <c r="R2307" i="1"/>
  <c r="R2303" i="1"/>
  <c r="R2299" i="1"/>
  <c r="S2299" i="1" s="1"/>
  <c r="R2295" i="1"/>
  <c r="S2295" i="1" s="1"/>
  <c r="R2291" i="1"/>
  <c r="S2291" i="1" s="1"/>
  <c r="R2287" i="1"/>
  <c r="R2283" i="1"/>
  <c r="R2279" i="1"/>
  <c r="R2275" i="1"/>
  <c r="R2271" i="1"/>
  <c r="R2267" i="1"/>
  <c r="S2267" i="1" s="1"/>
  <c r="R2263" i="1"/>
  <c r="S2263" i="1" s="1"/>
  <c r="R2259" i="1"/>
  <c r="S2259" i="1" s="1"/>
  <c r="R2255" i="1"/>
  <c r="R2251" i="1"/>
  <c r="R2247" i="1"/>
  <c r="R2243" i="1"/>
  <c r="R2239" i="1"/>
  <c r="R2235" i="1"/>
  <c r="S2235" i="1" s="1"/>
  <c r="R2231" i="1"/>
  <c r="S2231" i="1" s="1"/>
  <c r="R2227" i="1"/>
  <c r="S2227" i="1" s="1"/>
  <c r="R2223" i="1"/>
  <c r="R2219" i="1"/>
  <c r="R2215" i="1"/>
  <c r="R2211" i="1"/>
  <c r="R2207" i="1"/>
  <c r="R2203" i="1"/>
  <c r="S2203" i="1" s="1"/>
  <c r="R2199" i="1"/>
  <c r="S2199" i="1" s="1"/>
  <c r="R2195" i="1"/>
  <c r="S2195" i="1" s="1"/>
  <c r="R2191" i="1"/>
  <c r="R2187" i="1"/>
  <c r="R2183" i="1"/>
  <c r="R2179" i="1"/>
  <c r="R2175" i="1"/>
  <c r="R2171" i="1"/>
  <c r="S2171" i="1" s="1"/>
  <c r="R2167" i="1"/>
  <c r="S2167" i="1" s="1"/>
  <c r="R2163" i="1"/>
  <c r="S2163" i="1" s="1"/>
  <c r="R2159" i="1"/>
  <c r="R2155" i="1"/>
  <c r="R2151" i="1"/>
  <c r="R2147" i="1"/>
  <c r="R2143" i="1"/>
  <c r="R2139" i="1"/>
  <c r="S2139" i="1" s="1"/>
  <c r="R2135" i="1"/>
  <c r="S2135" i="1" s="1"/>
  <c r="R2131" i="1"/>
  <c r="S2131" i="1" s="1"/>
  <c r="R2127" i="1"/>
  <c r="R2123" i="1"/>
  <c r="R2119" i="1"/>
  <c r="R2115" i="1"/>
  <c r="R2111" i="1"/>
  <c r="R2107" i="1"/>
  <c r="S2107" i="1" s="1"/>
  <c r="R2103" i="1"/>
  <c r="S2103" i="1" s="1"/>
  <c r="R2099" i="1"/>
  <c r="S2099" i="1" s="1"/>
  <c r="R2095" i="1"/>
  <c r="R2091" i="1"/>
  <c r="R1294" i="1"/>
  <c r="R1290" i="1"/>
  <c r="R1286" i="1"/>
  <c r="R1282" i="1"/>
  <c r="S1282" i="1" s="1"/>
  <c r="R1278" i="1"/>
  <c r="S1278" i="1" s="1"/>
  <c r="R1274" i="1"/>
  <c r="S1274" i="1" s="1"/>
  <c r="R1270" i="1"/>
  <c r="R1266" i="1"/>
  <c r="R1262" i="1"/>
  <c r="R1258" i="1"/>
  <c r="R1254" i="1"/>
  <c r="R1250" i="1"/>
  <c r="S1250" i="1" s="1"/>
  <c r="R1246" i="1"/>
  <c r="S1246" i="1" s="1"/>
  <c r="R1242" i="1"/>
  <c r="S1242" i="1" s="1"/>
  <c r="R1238" i="1"/>
  <c r="R1234" i="1"/>
  <c r="R1230" i="1"/>
  <c r="R1226" i="1"/>
  <c r="R1222" i="1"/>
  <c r="R1218" i="1"/>
  <c r="R1214" i="1"/>
  <c r="S1214" i="1" s="1"/>
  <c r="R1210" i="1"/>
  <c r="S1210" i="1" s="1"/>
  <c r="R1206" i="1"/>
  <c r="R1202" i="1"/>
  <c r="R1198" i="1"/>
  <c r="R1194" i="1"/>
  <c r="R1190" i="1"/>
  <c r="R1186" i="1"/>
  <c r="S1186" i="1" s="1"/>
  <c r="R1182" i="1"/>
  <c r="S1182" i="1" s="1"/>
  <c r="R1178" i="1"/>
  <c r="S1178" i="1" s="1"/>
  <c r="R1174" i="1"/>
  <c r="R1170" i="1"/>
  <c r="R1166" i="1"/>
  <c r="R1162" i="1"/>
  <c r="R1158" i="1"/>
  <c r="R1154" i="1"/>
  <c r="R1150" i="1"/>
  <c r="S1150" i="1" s="1"/>
  <c r="R1146" i="1"/>
  <c r="S1146" i="1" s="1"/>
  <c r="R1142" i="1"/>
  <c r="R1138" i="1"/>
  <c r="R1134" i="1"/>
  <c r="R1130" i="1"/>
  <c r="R1126" i="1"/>
  <c r="R1122" i="1"/>
  <c r="S1122" i="1" s="1"/>
  <c r="R1118" i="1"/>
  <c r="S1118" i="1" s="1"/>
  <c r="R1114" i="1"/>
  <c r="S1114" i="1" s="1"/>
  <c r="R1110" i="1"/>
  <c r="R1106" i="1"/>
  <c r="R1102" i="1"/>
  <c r="R1098" i="1"/>
  <c r="R1094" i="1"/>
  <c r="R1090" i="1"/>
  <c r="S1090" i="1" s="1"/>
  <c r="R1086" i="1"/>
  <c r="S1086" i="1" s="1"/>
  <c r="R1082" i="1"/>
  <c r="S1082" i="1" s="1"/>
  <c r="R1078" i="1"/>
  <c r="R1074" i="1"/>
  <c r="R1070" i="1"/>
  <c r="R1066" i="1"/>
  <c r="R1062" i="1"/>
  <c r="R1058" i="1"/>
  <c r="S1058" i="1" s="1"/>
  <c r="R1054" i="1"/>
  <c r="S1054" i="1" s="1"/>
  <c r="R1050" i="1"/>
  <c r="S1050" i="1" s="1"/>
  <c r="R1046" i="1"/>
  <c r="R1042" i="1"/>
  <c r="R1038" i="1"/>
  <c r="R1034" i="1"/>
  <c r="R1030" i="1"/>
  <c r="R1026" i="1"/>
  <c r="S1026" i="1" s="1"/>
  <c r="R1022" i="1"/>
  <c r="S1022" i="1" s="1"/>
  <c r="R1018" i="1"/>
  <c r="S1018" i="1" s="1"/>
  <c r="R1014" i="1"/>
  <c r="R1010" i="1"/>
  <c r="R1006" i="1"/>
  <c r="R1002" i="1"/>
  <c r="R998" i="1"/>
  <c r="R994" i="1"/>
  <c r="S994" i="1" s="1"/>
  <c r="R990" i="1"/>
  <c r="S990" i="1" s="1"/>
  <c r="R986" i="1"/>
  <c r="S986" i="1" s="1"/>
  <c r="R982" i="1"/>
  <c r="R978" i="1"/>
  <c r="R974" i="1"/>
  <c r="R970" i="1"/>
  <c r="R966" i="1"/>
  <c r="R962" i="1"/>
  <c r="S962" i="1" s="1"/>
  <c r="R958" i="1"/>
  <c r="S958" i="1" s="1"/>
  <c r="R2087" i="1"/>
  <c r="R2083" i="1"/>
  <c r="S2083" i="1" s="1"/>
  <c r="R2079" i="1"/>
  <c r="R2075" i="1"/>
  <c r="R2071" i="1"/>
  <c r="R2067" i="1"/>
  <c r="R2063" i="1"/>
  <c r="S2063" i="1" s="1"/>
  <c r="R2059" i="1"/>
  <c r="S2059" i="1" s="1"/>
  <c r="R2055" i="1"/>
  <c r="S2055" i="1" s="1"/>
  <c r="R2051" i="1"/>
  <c r="S2051" i="1" s="1"/>
  <c r="R2047" i="1"/>
  <c r="R2043" i="1"/>
  <c r="R2039" i="1"/>
  <c r="R2035" i="1"/>
  <c r="R2031" i="1"/>
  <c r="S2031" i="1" s="1"/>
  <c r="R2027" i="1"/>
  <c r="S2027" i="1" s="1"/>
  <c r="R2023" i="1"/>
  <c r="S2023" i="1" s="1"/>
  <c r="R2019" i="1"/>
  <c r="S2019" i="1" s="1"/>
  <c r="R2015" i="1"/>
  <c r="R2011" i="1"/>
  <c r="R2007" i="1"/>
  <c r="R2003" i="1"/>
  <c r="R1999" i="1"/>
  <c r="S1999" i="1" s="1"/>
  <c r="R1995" i="1"/>
  <c r="S1995" i="1" s="1"/>
  <c r="R1991" i="1"/>
  <c r="S1991" i="1" s="1"/>
  <c r="R1987" i="1"/>
  <c r="S1987" i="1" s="1"/>
  <c r="R1983" i="1"/>
  <c r="R1979" i="1"/>
  <c r="R1975" i="1"/>
  <c r="R1971" i="1"/>
  <c r="R1967" i="1"/>
  <c r="S1967" i="1" s="1"/>
  <c r="R1963" i="1"/>
  <c r="S1963" i="1" s="1"/>
  <c r="R1959" i="1"/>
  <c r="S1959" i="1" s="1"/>
  <c r="R1955" i="1"/>
  <c r="R1951" i="1"/>
  <c r="R1947" i="1"/>
  <c r="R1943" i="1"/>
  <c r="R1939" i="1"/>
  <c r="R1935" i="1"/>
  <c r="S1935" i="1" s="1"/>
  <c r="R1931" i="1"/>
  <c r="S1931" i="1" s="1"/>
  <c r="R1927" i="1"/>
  <c r="S1927" i="1" s="1"/>
  <c r="R1923" i="1"/>
  <c r="R1919" i="1"/>
  <c r="R1915" i="1"/>
  <c r="R1911" i="1"/>
  <c r="R1227" i="1"/>
  <c r="R1223" i="1"/>
  <c r="R1219" i="1"/>
  <c r="S1219" i="1" s="1"/>
  <c r="R1215" i="1"/>
  <c r="S1215" i="1" s="1"/>
  <c r="R1211" i="1"/>
  <c r="R1207" i="1"/>
  <c r="R1203" i="1"/>
  <c r="R1199" i="1"/>
  <c r="R1195" i="1"/>
  <c r="R1191" i="1"/>
  <c r="S1191" i="1" s="1"/>
  <c r="R1187" i="1"/>
  <c r="S1187" i="1" s="1"/>
  <c r="R1183" i="1"/>
  <c r="S1183" i="1" s="1"/>
  <c r="R1179" i="1"/>
  <c r="R1175" i="1"/>
  <c r="R1171" i="1"/>
  <c r="R1167" i="1"/>
  <c r="R1163" i="1"/>
  <c r="R1159" i="1"/>
  <c r="S1159" i="1" s="1"/>
  <c r="R1155" i="1"/>
  <c r="S1155" i="1" s="1"/>
  <c r="R1151" i="1"/>
  <c r="S1151" i="1" s="1"/>
  <c r="R1147" i="1"/>
  <c r="R1143" i="1"/>
  <c r="R1139" i="1"/>
  <c r="R1135" i="1"/>
  <c r="R1131" i="1"/>
  <c r="R1127" i="1"/>
  <c r="S1127" i="1" s="1"/>
  <c r="R1123" i="1"/>
  <c r="S1123" i="1" s="1"/>
  <c r="R1119" i="1"/>
  <c r="S1119" i="1" s="1"/>
  <c r="R1115" i="1"/>
  <c r="R1111" i="1"/>
  <c r="R1107" i="1"/>
  <c r="R1103" i="1"/>
  <c r="R1099" i="1"/>
  <c r="R1095" i="1"/>
  <c r="S1095" i="1" s="1"/>
  <c r="R1091" i="1"/>
  <c r="S1091" i="1" s="1"/>
  <c r="R1087" i="1"/>
  <c r="S1087" i="1" s="1"/>
  <c r="R1083" i="1"/>
  <c r="R1079" i="1"/>
  <c r="R1075" i="1"/>
  <c r="R1071" i="1"/>
  <c r="R1067" i="1"/>
  <c r="R1063" i="1"/>
  <c r="S1063" i="1" s="1"/>
  <c r="R1059" i="1"/>
  <c r="S1059" i="1" s="1"/>
  <c r="R1055" i="1"/>
  <c r="S1055" i="1" s="1"/>
  <c r="R1051" i="1"/>
  <c r="R1047" i="1"/>
  <c r="R1043" i="1"/>
  <c r="R1039" i="1"/>
  <c r="R1035" i="1"/>
  <c r="R1031" i="1"/>
  <c r="S1031" i="1" s="1"/>
  <c r="R1027" i="1"/>
  <c r="S1027" i="1" s="1"/>
  <c r="R1023" i="1"/>
  <c r="S1023" i="1" s="1"/>
  <c r="R1019" i="1"/>
  <c r="R1015" i="1"/>
  <c r="R1011" i="1"/>
  <c r="R1007" i="1"/>
  <c r="R1003" i="1"/>
  <c r="R999" i="1"/>
  <c r="S999" i="1" s="1"/>
  <c r="R995" i="1"/>
  <c r="S995" i="1" s="1"/>
  <c r="R991" i="1"/>
  <c r="S991" i="1" s="1"/>
  <c r="R987" i="1"/>
  <c r="R983" i="1"/>
  <c r="R979" i="1"/>
  <c r="R975" i="1"/>
  <c r="R971" i="1"/>
  <c r="R967" i="1"/>
  <c r="S967" i="1" s="1"/>
  <c r="R963" i="1"/>
  <c r="S963" i="1" s="1"/>
  <c r="R959" i="1"/>
  <c r="S959" i="1" s="1"/>
  <c r="R955" i="1"/>
  <c r="S955" i="1" s="1"/>
  <c r="R951" i="1"/>
  <c r="R947" i="1"/>
  <c r="R943" i="1"/>
  <c r="R939" i="1"/>
  <c r="R935" i="1"/>
  <c r="S935" i="1" s="1"/>
  <c r="R931" i="1"/>
  <c r="S931" i="1" s="1"/>
  <c r="R927" i="1"/>
  <c r="S927" i="1" s="1"/>
  <c r="R923" i="1"/>
  <c r="R919" i="1"/>
  <c r="R915" i="1"/>
  <c r="R911" i="1"/>
  <c r="R907" i="1"/>
  <c r="R903" i="1"/>
  <c r="S903" i="1" s="1"/>
  <c r="R899" i="1"/>
  <c r="S899" i="1" s="1"/>
  <c r="R895" i="1"/>
  <c r="S895" i="1" s="1"/>
  <c r="R891" i="1"/>
  <c r="S891" i="1" s="1"/>
  <c r="R887" i="1"/>
  <c r="R883" i="1"/>
  <c r="R879" i="1"/>
  <c r="R875" i="1"/>
  <c r="R871" i="1"/>
  <c r="S871" i="1" s="1"/>
  <c r="R867" i="1"/>
  <c r="S867" i="1" s="1"/>
  <c r="R863" i="1"/>
  <c r="S863" i="1" s="1"/>
  <c r="R859" i="1"/>
  <c r="R855" i="1"/>
  <c r="R851" i="1"/>
  <c r="R847" i="1"/>
  <c r="R843" i="1"/>
  <c r="R839" i="1"/>
  <c r="S839" i="1" s="1"/>
  <c r="R835" i="1"/>
  <c r="S835" i="1" s="1"/>
  <c r="R831" i="1"/>
  <c r="S831" i="1" s="1"/>
  <c r="R827" i="1"/>
  <c r="S827" i="1" s="1"/>
  <c r="R823" i="1"/>
  <c r="R819" i="1"/>
  <c r="R815" i="1"/>
  <c r="R811" i="1"/>
  <c r="R807" i="1"/>
  <c r="S807" i="1" s="1"/>
  <c r="R803" i="1"/>
  <c r="S803" i="1" s="1"/>
  <c r="R799" i="1"/>
  <c r="S799" i="1" s="1"/>
  <c r="R795" i="1"/>
  <c r="R791" i="1"/>
  <c r="R787" i="1"/>
  <c r="R783" i="1"/>
  <c r="R779" i="1"/>
  <c r="R775" i="1"/>
  <c r="S775" i="1" s="1"/>
  <c r="R771" i="1"/>
  <c r="S771" i="1" s="1"/>
  <c r="R767" i="1"/>
  <c r="S767" i="1" s="1"/>
  <c r="R763" i="1"/>
  <c r="S763" i="1" s="1"/>
  <c r="R759" i="1"/>
  <c r="R755" i="1"/>
  <c r="R751" i="1"/>
  <c r="R747" i="1"/>
  <c r="R743" i="1"/>
  <c r="S743" i="1" s="1"/>
  <c r="R739" i="1"/>
  <c r="S739" i="1" s="1"/>
  <c r="R735" i="1"/>
  <c r="S735" i="1" s="1"/>
  <c r="R731" i="1"/>
  <c r="S731" i="1" s="1"/>
  <c r="R727" i="1"/>
  <c r="R723" i="1"/>
  <c r="R719" i="1"/>
  <c r="R715" i="1"/>
  <c r="R711" i="1"/>
  <c r="R707" i="1"/>
  <c r="S707" i="1" s="1"/>
  <c r="R703" i="1"/>
  <c r="S703" i="1" s="1"/>
  <c r="R699" i="1"/>
  <c r="R695" i="1"/>
  <c r="R691" i="1"/>
  <c r="R687" i="1"/>
  <c r="R683" i="1"/>
  <c r="R679" i="1"/>
  <c r="S679" i="1" s="1"/>
  <c r="R675" i="1"/>
  <c r="S675" i="1" s="1"/>
  <c r="R671" i="1"/>
  <c r="S671" i="1" s="1"/>
  <c r="R667" i="1"/>
  <c r="R663" i="1"/>
  <c r="R659" i="1"/>
  <c r="R655" i="1"/>
  <c r="R651" i="1"/>
  <c r="R647" i="1"/>
  <c r="S647" i="1" s="1"/>
  <c r="R643" i="1"/>
  <c r="S643" i="1" s="1"/>
  <c r="R639" i="1"/>
  <c r="S639" i="1" s="1"/>
  <c r="R635" i="1"/>
  <c r="R631" i="1"/>
  <c r="R627" i="1"/>
  <c r="R623" i="1"/>
  <c r="R619" i="1"/>
  <c r="R615" i="1"/>
  <c r="S615" i="1" s="1"/>
  <c r="R611" i="1"/>
  <c r="S611" i="1" s="1"/>
  <c r="R607" i="1"/>
  <c r="S607" i="1" s="1"/>
  <c r="R603" i="1"/>
  <c r="R599" i="1"/>
  <c r="R595" i="1"/>
  <c r="R591" i="1"/>
  <c r="R587" i="1"/>
  <c r="R583" i="1"/>
  <c r="S583" i="1" s="1"/>
  <c r="R579" i="1"/>
  <c r="S579" i="1" s="1"/>
  <c r="R575" i="1"/>
  <c r="S575" i="1" s="1"/>
  <c r="R571" i="1"/>
  <c r="S571" i="1" s="1"/>
  <c r="R567" i="1"/>
  <c r="R563" i="1"/>
  <c r="R559" i="1"/>
  <c r="R555" i="1"/>
  <c r="R551" i="1"/>
  <c r="S551" i="1" s="1"/>
  <c r="R547" i="1"/>
  <c r="S547" i="1" s="1"/>
  <c r="R543" i="1"/>
  <c r="S543" i="1" s="1"/>
  <c r="R539" i="1"/>
  <c r="R535" i="1"/>
  <c r="R531" i="1"/>
  <c r="R527" i="1"/>
  <c r="R523" i="1"/>
  <c r="R519" i="1"/>
  <c r="S519" i="1" s="1"/>
  <c r="R515" i="1"/>
  <c r="S515" i="1" s="1"/>
  <c r="R511" i="1"/>
  <c r="S511" i="1" s="1"/>
  <c r="R507" i="1"/>
  <c r="S507" i="1" s="1"/>
  <c r="R503" i="1"/>
  <c r="R499" i="1"/>
  <c r="R495" i="1"/>
  <c r="R491" i="1"/>
  <c r="R487" i="1"/>
  <c r="S487" i="1" s="1"/>
  <c r="R483" i="1"/>
  <c r="S483" i="1" s="1"/>
  <c r="R479" i="1"/>
  <c r="S479" i="1" s="1"/>
  <c r="R475" i="1"/>
  <c r="R471" i="1"/>
  <c r="R467" i="1"/>
  <c r="R463" i="1"/>
  <c r="R459" i="1"/>
  <c r="R455" i="1"/>
  <c r="S455" i="1" s="1"/>
  <c r="R451" i="1"/>
  <c r="S451" i="1" s="1"/>
  <c r="R447" i="1"/>
  <c r="S447" i="1" s="1"/>
  <c r="R443" i="1"/>
  <c r="S443" i="1" s="1"/>
  <c r="R439" i="1"/>
  <c r="R435" i="1"/>
  <c r="R431" i="1"/>
  <c r="R427" i="1"/>
  <c r="R423" i="1"/>
  <c r="S423" i="1" s="1"/>
  <c r="R419" i="1"/>
  <c r="S419" i="1" s="1"/>
  <c r="R415" i="1"/>
  <c r="S415" i="1" s="1"/>
  <c r="R411" i="1"/>
  <c r="R407" i="1"/>
  <c r="R403" i="1"/>
  <c r="R399" i="1"/>
  <c r="R395" i="1"/>
  <c r="R391" i="1"/>
  <c r="S391" i="1" s="1"/>
  <c r="N3986" i="1"/>
  <c r="O3986" i="1" s="1"/>
  <c r="N4906" i="1"/>
  <c r="O4906" i="1" s="1"/>
  <c r="N4898" i="1"/>
  <c r="O4898" i="1" s="1"/>
  <c r="N4890" i="1"/>
  <c r="N4882" i="1"/>
  <c r="N4874" i="1"/>
  <c r="N4866" i="1"/>
  <c r="O4866" i="1" s="1"/>
  <c r="N4858" i="1"/>
  <c r="O4858" i="1" s="1"/>
  <c r="N4850" i="1"/>
  <c r="O4850" i="1" s="1"/>
  <c r="N4838" i="1"/>
  <c r="O4838" i="1" s="1"/>
  <c r="N4830" i="1"/>
  <c r="O4830" i="1" s="1"/>
  <c r="N4818" i="1"/>
  <c r="N4806" i="1"/>
  <c r="N4778" i="1"/>
  <c r="N4718" i="1"/>
  <c r="O4718" i="1" s="1"/>
  <c r="N4602" i="1"/>
  <c r="O4602" i="1" s="1"/>
  <c r="N4910" i="1"/>
  <c r="O4910" i="1" s="1"/>
  <c r="N4902" i="1"/>
  <c r="O4902" i="1" s="1"/>
  <c r="N4894" i="1"/>
  <c r="O4894" i="1" s="1"/>
  <c r="N4886" i="1"/>
  <c r="N4878" i="1"/>
  <c r="N4870" i="1"/>
  <c r="N4862" i="1"/>
  <c r="O4862" i="1" s="1"/>
  <c r="N4854" i="1"/>
  <c r="O4854" i="1" s="1"/>
  <c r="N4846" i="1"/>
  <c r="O4846" i="1" s="1"/>
  <c r="N4842" i="1"/>
  <c r="O4842" i="1" s="1"/>
  <c r="N4834" i="1"/>
  <c r="O4834" i="1" s="1"/>
  <c r="N4826" i="1"/>
  <c r="N4822" i="1"/>
  <c r="N4814" i="1"/>
  <c r="N4810" i="1"/>
  <c r="O4810" i="1" s="1"/>
  <c r="N4802" i="1"/>
  <c r="O4802" i="1" s="1"/>
  <c r="N4798" i="1"/>
  <c r="O4798" i="1" s="1"/>
  <c r="N4794" i="1"/>
  <c r="O4794" i="1" s="1"/>
  <c r="N4790" i="1"/>
  <c r="O4790" i="1" s="1"/>
  <c r="N4786" i="1"/>
  <c r="N4782" i="1"/>
  <c r="N4774" i="1"/>
  <c r="N4766" i="1"/>
  <c r="N4758" i="1"/>
  <c r="N4750" i="1"/>
  <c r="O4750" i="1" s="1"/>
  <c r="N4742" i="1"/>
  <c r="O4742" i="1" s="1"/>
  <c r="N4734" i="1"/>
  <c r="O4734" i="1" s="1"/>
  <c r="N4726" i="1"/>
  <c r="N4710" i="1"/>
  <c r="N4702" i="1"/>
  <c r="N4694" i="1"/>
  <c r="O4694" i="1" s="1"/>
  <c r="N4686" i="1"/>
  <c r="O4686" i="1" s="1"/>
  <c r="N4678" i="1"/>
  <c r="O4678" i="1" s="1"/>
  <c r="N4670" i="1"/>
  <c r="O4670" i="1" s="1"/>
  <c r="N4658" i="1"/>
  <c r="O4658" i="1" s="1"/>
  <c r="N4650" i="1"/>
  <c r="N4642" i="1"/>
  <c r="N4630" i="1"/>
  <c r="N4622" i="1"/>
  <c r="O4622" i="1" s="1"/>
  <c r="N4614" i="1"/>
  <c r="O4614" i="1" s="1"/>
  <c r="N4590" i="1"/>
  <c r="O4590" i="1" s="1"/>
  <c r="N4594" i="1"/>
  <c r="O4594" i="1" s="1"/>
  <c r="N4770" i="1"/>
  <c r="O4770" i="1" s="1"/>
  <c r="N4762" i="1"/>
  <c r="N4754" i="1"/>
  <c r="N4746" i="1"/>
  <c r="N4738" i="1"/>
  <c r="O4738" i="1" s="1"/>
  <c r="N4730" i="1"/>
  <c r="O4730" i="1" s="1"/>
  <c r="N4722" i="1"/>
  <c r="O4722" i="1" s="1"/>
  <c r="N4714" i="1"/>
  <c r="O4714" i="1" s="1"/>
  <c r="N4706" i="1"/>
  <c r="O4706" i="1" s="1"/>
  <c r="N4698" i="1"/>
  <c r="N4690" i="1"/>
  <c r="N4682" i="1"/>
  <c r="N4674" i="1"/>
  <c r="O4674" i="1" s="1"/>
  <c r="N4666" i="1"/>
  <c r="O4666" i="1" s="1"/>
  <c r="N4662" i="1"/>
  <c r="O4662" i="1" s="1"/>
  <c r="N4654" i="1"/>
  <c r="O4654" i="1" s="1"/>
  <c r="N4646" i="1"/>
  <c r="O4646" i="1" s="1"/>
  <c r="N4638" i="1"/>
  <c r="N4634" i="1"/>
  <c r="N4626" i="1"/>
  <c r="N4618" i="1"/>
  <c r="O4618" i="1" s="1"/>
  <c r="N4610" i="1"/>
  <c r="O4610" i="1" s="1"/>
  <c r="N4598" i="1"/>
  <c r="O4598" i="1" s="1"/>
  <c r="N2414" i="1"/>
  <c r="O2414" i="1" s="1"/>
  <c r="N3622" i="1"/>
  <c r="O3622" i="1" s="1"/>
  <c r="N3554" i="1"/>
  <c r="N4578" i="1"/>
  <c r="N4558" i="1"/>
  <c r="N4534" i="1"/>
  <c r="O4534" i="1" s="1"/>
  <c r="N4510" i="1"/>
  <c r="O4510" i="1" s="1"/>
  <c r="N4490" i="1"/>
  <c r="O4490" i="1" s="1"/>
  <c r="N4466" i="1"/>
  <c r="O4466" i="1" s="1"/>
  <c r="N4442" i="1"/>
  <c r="O4442" i="1" s="1"/>
  <c r="N4418" i="1"/>
  <c r="N4398" i="1"/>
  <c r="N4374" i="1"/>
  <c r="N4354" i="1"/>
  <c r="O4354" i="1" s="1"/>
  <c r="N4330" i="1"/>
  <c r="O4330" i="1" s="1"/>
  <c r="N4306" i="1"/>
  <c r="O4306" i="1" s="1"/>
  <c r="N4282" i="1"/>
  <c r="O4282" i="1" s="1"/>
  <c r="N4258" i="1"/>
  <c r="O4258" i="1" s="1"/>
  <c r="N4238" i="1"/>
  <c r="N4218" i="1"/>
  <c r="N4194" i="1"/>
  <c r="N4170" i="1"/>
  <c r="O4170" i="1" s="1"/>
  <c r="N4146" i="1"/>
  <c r="O4146" i="1" s="1"/>
  <c r="N4122" i="1"/>
  <c r="O4122" i="1" s="1"/>
  <c r="N4098" i="1"/>
  <c r="O4098" i="1" s="1"/>
  <c r="N4074" i="1"/>
  <c r="O4074" i="1" s="1"/>
  <c r="N4050" i="1"/>
  <c r="N4026" i="1"/>
  <c r="N4002" i="1"/>
  <c r="N3978" i="1"/>
  <c r="N3958" i="1"/>
  <c r="O3958" i="1" s="1"/>
  <c r="N3938" i="1"/>
  <c r="O3938" i="1" s="1"/>
  <c r="N3918" i="1"/>
  <c r="O3918" i="1" s="1"/>
  <c r="N3894" i="1"/>
  <c r="O3894" i="1" s="1"/>
  <c r="N3870" i="1"/>
  <c r="N3846" i="1"/>
  <c r="N3822" i="1"/>
  <c r="N3798" i="1"/>
  <c r="O3798" i="1" s="1"/>
  <c r="N3782" i="1"/>
  <c r="O3782" i="1" s="1"/>
  <c r="N3762" i="1"/>
  <c r="O3762" i="1" s="1"/>
  <c r="N3742" i="1"/>
  <c r="O3742" i="1" s="1"/>
  <c r="N3722" i="1"/>
  <c r="O3722" i="1" s="1"/>
  <c r="N3702" i="1"/>
  <c r="N3686" i="1"/>
  <c r="N3666" i="1"/>
  <c r="N3650" i="1"/>
  <c r="N3630" i="1"/>
  <c r="O3630" i="1" s="1"/>
  <c r="N3610" i="1"/>
  <c r="O3610" i="1" s="1"/>
  <c r="N3598" i="1"/>
  <c r="O3598" i="1" s="1"/>
  <c r="N3586" i="1"/>
  <c r="O3586" i="1" s="1"/>
  <c r="N3574" i="1"/>
  <c r="N3550" i="1"/>
  <c r="N4566" i="1"/>
  <c r="N4546" i="1"/>
  <c r="O4546" i="1" s="1"/>
  <c r="N4522" i="1"/>
  <c r="O4522" i="1" s="1"/>
  <c r="N4502" i="1"/>
  <c r="O4502" i="1" s="1"/>
  <c r="N4478" i="1"/>
  <c r="O4478" i="1" s="1"/>
  <c r="N4454" i="1"/>
  <c r="N4430" i="1"/>
  <c r="N4410" i="1"/>
  <c r="N4386" i="1"/>
  <c r="N4366" i="1"/>
  <c r="O4366" i="1" s="1"/>
  <c r="N4342" i="1"/>
  <c r="O4342" i="1" s="1"/>
  <c r="N4318" i="1"/>
  <c r="O4318" i="1" s="1"/>
  <c r="N4294" i="1"/>
  <c r="O4294" i="1" s="1"/>
  <c r="N4270" i="1"/>
  <c r="N4250" i="1"/>
  <c r="N4230" i="1"/>
  <c r="N4206" i="1"/>
  <c r="N4182" i="1"/>
  <c r="O4182" i="1" s="1"/>
  <c r="N4162" i="1"/>
  <c r="O4162" i="1" s="1"/>
  <c r="N4138" i="1"/>
  <c r="O4138" i="1" s="1"/>
  <c r="N4114" i="1"/>
  <c r="O4114" i="1" s="1"/>
  <c r="N4090" i="1"/>
  <c r="O4090" i="1" s="1"/>
  <c r="N4066" i="1"/>
  <c r="N4042" i="1"/>
  <c r="N4018" i="1"/>
  <c r="N3994" i="1"/>
  <c r="O3994" i="1" s="1"/>
  <c r="N3970" i="1"/>
  <c r="O3970" i="1" s="1"/>
  <c r="N3950" i="1"/>
  <c r="O3950" i="1" s="1"/>
  <c r="N3930" i="1"/>
  <c r="O3930" i="1" s="1"/>
  <c r="N3906" i="1"/>
  <c r="O3906" i="1" s="1"/>
  <c r="N3882" i="1"/>
  <c r="N3858" i="1"/>
  <c r="N3834" i="1"/>
  <c r="N3810" i="1"/>
  <c r="O3810" i="1" s="1"/>
  <c r="N3786" i="1"/>
  <c r="O3786" i="1" s="1"/>
  <c r="N3750" i="1"/>
  <c r="O3750" i="1" s="1"/>
  <c r="N3706" i="1"/>
  <c r="O3706" i="1" s="1"/>
  <c r="N3646" i="1"/>
  <c r="O3646" i="1" s="1"/>
  <c r="N3562" i="1"/>
  <c r="N4582" i="1"/>
  <c r="N4570" i="1"/>
  <c r="N4554" i="1"/>
  <c r="O4554" i="1" s="1"/>
  <c r="N4542" i="1"/>
  <c r="O4542" i="1" s="1"/>
  <c r="N4530" i="1"/>
  <c r="O4530" i="1" s="1"/>
  <c r="N4518" i="1"/>
  <c r="O4518" i="1" s="1"/>
  <c r="N4506" i="1"/>
  <c r="O4506" i="1" s="1"/>
  <c r="N4494" i="1"/>
  <c r="N4486" i="1"/>
  <c r="N4474" i="1"/>
  <c r="N4462" i="1"/>
  <c r="O4462" i="1" s="1"/>
  <c r="N4450" i="1"/>
  <c r="O4450" i="1" s="1"/>
  <c r="N4438" i="1"/>
  <c r="O4438" i="1" s="1"/>
  <c r="N4426" i="1"/>
  <c r="O4426" i="1" s="1"/>
  <c r="N4414" i="1"/>
  <c r="O4414" i="1" s="1"/>
  <c r="N4402" i="1"/>
  <c r="N4390" i="1"/>
  <c r="N4378" i="1"/>
  <c r="N4362" i="1"/>
  <c r="O4362" i="1" s="1"/>
  <c r="N4350" i="1"/>
  <c r="O4350" i="1" s="1"/>
  <c r="N4338" i="1"/>
  <c r="O4338" i="1" s="1"/>
  <c r="N4322" i="1"/>
  <c r="O4322" i="1" s="1"/>
  <c r="N4310" i="1"/>
  <c r="O4310" i="1" s="1"/>
  <c r="N4298" i="1"/>
  <c r="N4286" i="1"/>
  <c r="N4274" i="1"/>
  <c r="N4262" i="1"/>
  <c r="O4262" i="1" s="1"/>
  <c r="N4246" i="1"/>
  <c r="O4246" i="1" s="1"/>
  <c r="N4234" i="1"/>
  <c r="O4234" i="1" s="1"/>
  <c r="N4222" i="1"/>
  <c r="O4222" i="1" s="1"/>
  <c r="N4210" i="1"/>
  <c r="O4210" i="1" s="1"/>
  <c r="N4202" i="1"/>
  <c r="N4190" i="1"/>
  <c r="N4178" i="1"/>
  <c r="N4166" i="1"/>
  <c r="N4154" i="1"/>
  <c r="O4154" i="1" s="1"/>
  <c r="N4142" i="1"/>
  <c r="O4142" i="1" s="1"/>
  <c r="N4130" i="1"/>
  <c r="O4130" i="1" s="1"/>
  <c r="N4118" i="1"/>
  <c r="O4118" i="1" s="1"/>
  <c r="N4106" i="1"/>
  <c r="N4094" i="1"/>
  <c r="N4082" i="1"/>
  <c r="N4070" i="1"/>
  <c r="N4058" i="1"/>
  <c r="O4058" i="1" s="1"/>
  <c r="N4046" i="1"/>
  <c r="O4046" i="1" s="1"/>
  <c r="N4034" i="1"/>
  <c r="O4034" i="1" s="1"/>
  <c r="N4022" i="1"/>
  <c r="O4022" i="1" s="1"/>
  <c r="N4010" i="1"/>
  <c r="N3998" i="1"/>
  <c r="N3982" i="1"/>
  <c r="N3966" i="1"/>
  <c r="N3954" i="1"/>
  <c r="O3954" i="1" s="1"/>
  <c r="N3942" i="1"/>
  <c r="O3942" i="1" s="1"/>
  <c r="N3926" i="1"/>
  <c r="O3926" i="1" s="1"/>
  <c r="N3914" i="1"/>
  <c r="O3914" i="1" s="1"/>
  <c r="N3902" i="1"/>
  <c r="N3890" i="1"/>
  <c r="N3878" i="1"/>
  <c r="N3866" i="1"/>
  <c r="O3866" i="1" s="1"/>
  <c r="N3854" i="1"/>
  <c r="O3854" i="1" s="1"/>
  <c r="N3842" i="1"/>
  <c r="O3842" i="1" s="1"/>
  <c r="N3830" i="1"/>
  <c r="O3830" i="1" s="1"/>
  <c r="N3818" i="1"/>
  <c r="O3818" i="1" s="1"/>
  <c r="N3806" i="1"/>
  <c r="N3794" i="1"/>
  <c r="N3778" i="1"/>
  <c r="N3770" i="1"/>
  <c r="N3758" i="1"/>
  <c r="O3758" i="1" s="1"/>
  <c r="N3746" i="1"/>
  <c r="O3746" i="1" s="1"/>
  <c r="N3734" i="1"/>
  <c r="O3734" i="1" s="1"/>
  <c r="N3726" i="1"/>
  <c r="O3726" i="1" s="1"/>
  <c r="N3714" i="1"/>
  <c r="N3698" i="1"/>
  <c r="N3690" i="1"/>
  <c r="N3678" i="1"/>
  <c r="O3678" i="1" s="1"/>
  <c r="N3670" i="1"/>
  <c r="O3670" i="1" s="1"/>
  <c r="N3658" i="1"/>
  <c r="O3658" i="1" s="1"/>
  <c r="N3642" i="1"/>
  <c r="O3642" i="1" s="1"/>
  <c r="N3634" i="1"/>
  <c r="O3634" i="1" s="1"/>
  <c r="N3618" i="1"/>
  <c r="N3606" i="1"/>
  <c r="N3594" i="1"/>
  <c r="N3578" i="1"/>
  <c r="O3578" i="1" s="1"/>
  <c r="N3570" i="1"/>
  <c r="O3570" i="1" s="1"/>
  <c r="N3558" i="1"/>
  <c r="O3558" i="1" s="1"/>
  <c r="N4586" i="1"/>
  <c r="O4586" i="1" s="1"/>
  <c r="N4574" i="1"/>
  <c r="O4574" i="1" s="1"/>
  <c r="N4562" i="1"/>
  <c r="N4550" i="1"/>
  <c r="N4538" i="1"/>
  <c r="N4526" i="1"/>
  <c r="O4526" i="1" s="1"/>
  <c r="N4514" i="1"/>
  <c r="O4514" i="1" s="1"/>
  <c r="N4498" i="1"/>
  <c r="O4498" i="1" s="1"/>
  <c r="N4482" i="1"/>
  <c r="O4482" i="1" s="1"/>
  <c r="N4470" i="1"/>
  <c r="O4470" i="1" s="1"/>
  <c r="N4458" i="1"/>
  <c r="N4446" i="1"/>
  <c r="N4434" i="1"/>
  <c r="N4422" i="1"/>
  <c r="O4422" i="1" s="1"/>
  <c r="N4406" i="1"/>
  <c r="O4406" i="1" s="1"/>
  <c r="N4394" i="1"/>
  <c r="O4394" i="1" s="1"/>
  <c r="N4382" i="1"/>
  <c r="O4382" i="1" s="1"/>
  <c r="N4370" i="1"/>
  <c r="O4370" i="1" s="1"/>
  <c r="N4358" i="1"/>
  <c r="N4346" i="1"/>
  <c r="N4334" i="1"/>
  <c r="N4326" i="1"/>
  <c r="O4326" i="1" s="1"/>
  <c r="N4314" i="1"/>
  <c r="O4314" i="1" s="1"/>
  <c r="N4302" i="1"/>
  <c r="O4302" i="1" s="1"/>
  <c r="N4290" i="1"/>
  <c r="O4290" i="1" s="1"/>
  <c r="N4278" i="1"/>
  <c r="N4266" i="1"/>
  <c r="N4254" i="1"/>
  <c r="N4242" i="1"/>
  <c r="N4226" i="1"/>
  <c r="O4226" i="1" s="1"/>
  <c r="N4214" i="1"/>
  <c r="O4214" i="1" s="1"/>
  <c r="N4198" i="1"/>
  <c r="O4198" i="1" s="1"/>
  <c r="N4186" i="1"/>
  <c r="O4186" i="1" s="1"/>
  <c r="N4174" i="1"/>
  <c r="O4174" i="1" s="1"/>
  <c r="N4158" i="1"/>
  <c r="N4150" i="1"/>
  <c r="N4134" i="1"/>
  <c r="N4126" i="1"/>
  <c r="N4110" i="1"/>
  <c r="N4102" i="1"/>
  <c r="O4102" i="1" s="1"/>
  <c r="N4086" i="1"/>
  <c r="O4086" i="1" s="1"/>
  <c r="N4078" i="1"/>
  <c r="N4062" i="1"/>
  <c r="N4054" i="1"/>
  <c r="N4038" i="1"/>
  <c r="N4030" i="1"/>
  <c r="N4014" i="1"/>
  <c r="O4014" i="1" s="1"/>
  <c r="N4006" i="1"/>
  <c r="O4006" i="1" s="1"/>
  <c r="N3990" i="1"/>
  <c r="O3990" i="1" s="1"/>
  <c r="N3974" i="1"/>
  <c r="O3974" i="1" s="1"/>
  <c r="N3962" i="1"/>
  <c r="N3946" i="1"/>
  <c r="N3934" i="1"/>
  <c r="N3922" i="1"/>
  <c r="O3922" i="1" s="1"/>
  <c r="N3910" i="1"/>
  <c r="O3910" i="1" s="1"/>
  <c r="N3898" i="1"/>
  <c r="O3898" i="1" s="1"/>
  <c r="N3886" i="1"/>
  <c r="O3886" i="1" s="1"/>
  <c r="N3874" i="1"/>
  <c r="O3874" i="1" s="1"/>
  <c r="N3862" i="1"/>
  <c r="N3850" i="1"/>
  <c r="N3838" i="1"/>
  <c r="N3826" i="1"/>
  <c r="O3826" i="1" s="1"/>
  <c r="N3814" i="1"/>
  <c r="O3814" i="1" s="1"/>
  <c r="N3802" i="1"/>
  <c r="O3802" i="1" s="1"/>
  <c r="N3790" i="1"/>
  <c r="O3790" i="1" s="1"/>
  <c r="N3774" i="1"/>
  <c r="O3774" i="1" s="1"/>
  <c r="N3766" i="1"/>
  <c r="N3754" i="1"/>
  <c r="N3738" i="1"/>
  <c r="N3730" i="1"/>
  <c r="O3730" i="1" s="1"/>
  <c r="N3718" i="1"/>
  <c r="O3718" i="1" s="1"/>
  <c r="N3710" i="1"/>
  <c r="O3710" i="1" s="1"/>
  <c r="N3694" i="1"/>
  <c r="O3694" i="1" s="1"/>
  <c r="N3682" i="1"/>
  <c r="O3682" i="1" s="1"/>
  <c r="N3674" i="1"/>
  <c r="N3662" i="1"/>
  <c r="N3654" i="1"/>
  <c r="N3638" i="1"/>
  <c r="O3638" i="1" s="1"/>
  <c r="N3626" i="1"/>
  <c r="O3626" i="1" s="1"/>
  <c r="N3614" i="1"/>
  <c r="O3614" i="1" s="1"/>
  <c r="N3602" i="1"/>
  <c r="O3602" i="1" s="1"/>
  <c r="N3590" i="1"/>
  <c r="O3590" i="1" s="1"/>
  <c r="N3582" i="1"/>
  <c r="N3566" i="1"/>
  <c r="N3542" i="1"/>
  <c r="N3538" i="1"/>
  <c r="O3538" i="1" s="1"/>
  <c r="N3526" i="1"/>
  <c r="O3526" i="1" s="1"/>
  <c r="N3510" i="1"/>
  <c r="O3510" i="1" s="1"/>
  <c r="N3498" i="1"/>
  <c r="O3498" i="1" s="1"/>
  <c r="N3482" i="1"/>
  <c r="O3482" i="1" s="1"/>
  <c r="N3470" i="1"/>
  <c r="N3454" i="1"/>
  <c r="N3442" i="1"/>
  <c r="N3426" i="1"/>
  <c r="O3426" i="1" s="1"/>
  <c r="N3414" i="1"/>
  <c r="O3414" i="1" s="1"/>
  <c r="N3394" i="1"/>
  <c r="O3394" i="1" s="1"/>
  <c r="N3382" i="1"/>
  <c r="O3382" i="1" s="1"/>
  <c r="N3366" i="1"/>
  <c r="O3366" i="1" s="1"/>
  <c r="N3354" i="1"/>
  <c r="N3338" i="1"/>
  <c r="N3318" i="1"/>
  <c r="N3306" i="1"/>
  <c r="O3306" i="1" s="1"/>
  <c r="N3290" i="1"/>
  <c r="N3278" i="1"/>
  <c r="O3278" i="1" s="1"/>
  <c r="N3262" i="1"/>
  <c r="O3262" i="1" s="1"/>
  <c r="N3250" i="1"/>
  <c r="O3250" i="1" s="1"/>
  <c r="N3234" i="1"/>
  <c r="N3222" i="1"/>
  <c r="N3206" i="1"/>
  <c r="N3190" i="1"/>
  <c r="O3190" i="1" s="1"/>
  <c r="N3174" i="1"/>
  <c r="O3174" i="1" s="1"/>
  <c r="N3162" i="1"/>
  <c r="O3162" i="1" s="1"/>
  <c r="N3146" i="1"/>
  <c r="O3146" i="1" s="1"/>
  <c r="N3134" i="1"/>
  <c r="O3134" i="1" s="1"/>
  <c r="N3122" i="1"/>
  <c r="N3106" i="1"/>
  <c r="N3094" i="1"/>
  <c r="N3078" i="1"/>
  <c r="O3078" i="1" s="1"/>
  <c r="N3070" i="1"/>
  <c r="O3070" i="1" s="1"/>
  <c r="N3050" i="1"/>
  <c r="O3050" i="1" s="1"/>
  <c r="N3038" i="1"/>
  <c r="O3038" i="1" s="1"/>
  <c r="N3022" i="1"/>
  <c r="O3022" i="1" s="1"/>
  <c r="N3010" i="1"/>
  <c r="N2994" i="1"/>
  <c r="N2978" i="1"/>
  <c r="N2962" i="1"/>
  <c r="O2962" i="1" s="1"/>
  <c r="N2950" i="1"/>
  <c r="O2950" i="1" s="1"/>
  <c r="N2934" i="1"/>
  <c r="O2934" i="1" s="1"/>
  <c r="N2922" i="1"/>
  <c r="O2922" i="1" s="1"/>
  <c r="N2902" i="1"/>
  <c r="O2902" i="1" s="1"/>
  <c r="N2894" i="1"/>
  <c r="N2874" i="1"/>
  <c r="N2870" i="1"/>
  <c r="N2862" i="1"/>
  <c r="N2842" i="1"/>
  <c r="O2842" i="1" s="1"/>
  <c r="N2834" i="1"/>
  <c r="O2834" i="1" s="1"/>
  <c r="N2814" i="1"/>
  <c r="O2814" i="1" s="1"/>
  <c r="N2806" i="1"/>
  <c r="O2806" i="1" s="1"/>
  <c r="N2786" i="1"/>
  <c r="N2774" i="1"/>
  <c r="N2758" i="1"/>
  <c r="N2746" i="1"/>
  <c r="O2746" i="1" s="1"/>
  <c r="N2730" i="1"/>
  <c r="O2730" i="1" s="1"/>
  <c r="N2718" i="1"/>
  <c r="O2718" i="1" s="1"/>
  <c r="N2702" i="1"/>
  <c r="O2702" i="1" s="1"/>
  <c r="N2686" i="1"/>
  <c r="O2686" i="1" s="1"/>
  <c r="N2670" i="1"/>
  <c r="N2658" i="1"/>
  <c r="N2646" i="1"/>
  <c r="N2634" i="1"/>
  <c r="O2634" i="1" s="1"/>
  <c r="N2618" i="1"/>
  <c r="O2618" i="1" s="1"/>
  <c r="N2606" i="1"/>
  <c r="O2606" i="1" s="1"/>
  <c r="N2598" i="1"/>
  <c r="O2598" i="1" s="1"/>
  <c r="N2578" i="1"/>
  <c r="O2578" i="1" s="1"/>
  <c r="N2570" i="1"/>
  <c r="N2562" i="1"/>
  <c r="N2550" i="1"/>
  <c r="N2534" i="1"/>
  <c r="N2526" i="1"/>
  <c r="O2526" i="1" s="1"/>
  <c r="N2518" i="1"/>
  <c r="O2518" i="1" s="1"/>
  <c r="N2510" i="1"/>
  <c r="O2510" i="1" s="1"/>
  <c r="N2498" i="1"/>
  <c r="O2498" i="1" s="1"/>
  <c r="N2482" i="1"/>
  <c r="N2474" i="1"/>
  <c r="N2466" i="1"/>
  <c r="N2458" i="1"/>
  <c r="O2458" i="1" s="1"/>
  <c r="N2450" i="1"/>
  <c r="O2450" i="1" s="1"/>
  <c r="N2442" i="1"/>
  <c r="O2442" i="1" s="1"/>
  <c r="N2434" i="1"/>
  <c r="O2434" i="1" s="1"/>
  <c r="N1986" i="1"/>
  <c r="O1986" i="1" s="1"/>
  <c r="N3522" i="1"/>
  <c r="N3494" i="1"/>
  <c r="N3466" i="1"/>
  <c r="N3438" i="1"/>
  <c r="N3410" i="1"/>
  <c r="O3410" i="1" s="1"/>
  <c r="N3386" i="1"/>
  <c r="O3386" i="1" s="1"/>
  <c r="N3362" i="1"/>
  <c r="O3362" i="1" s="1"/>
  <c r="N3334" i="1"/>
  <c r="O3334" i="1" s="1"/>
  <c r="N3310" i="1"/>
  <c r="N3282" i="1"/>
  <c r="N3254" i="1"/>
  <c r="N3226" i="1"/>
  <c r="O3226" i="1" s="1"/>
  <c r="N3202" i="1"/>
  <c r="O3202" i="1" s="1"/>
  <c r="N3178" i="1"/>
  <c r="O3178" i="1" s="1"/>
  <c r="N3154" i="1"/>
  <c r="O3154" i="1" s="1"/>
  <c r="N3126" i="1"/>
  <c r="O3126" i="1" s="1"/>
  <c r="N3098" i="1"/>
  <c r="N3074" i="1"/>
  <c r="N3046" i="1"/>
  <c r="N3018" i="1"/>
  <c r="O3018" i="1" s="1"/>
  <c r="N2990" i="1"/>
  <c r="O2990" i="1" s="1"/>
  <c r="N2966" i="1"/>
  <c r="O2966" i="1" s="1"/>
  <c r="N2938" i="1"/>
  <c r="O2938" i="1" s="1"/>
  <c r="N2914" i="1"/>
  <c r="O2914" i="1" s="1"/>
  <c r="N2886" i="1"/>
  <c r="N2850" i="1"/>
  <c r="N2822" i="1"/>
  <c r="N2794" i="1"/>
  <c r="O2794" i="1" s="1"/>
  <c r="N2770" i="1"/>
  <c r="O2770" i="1" s="1"/>
  <c r="N2742" i="1"/>
  <c r="O2742" i="1" s="1"/>
  <c r="N2714" i="1"/>
  <c r="O2714" i="1" s="1"/>
  <c r="N2690" i="1"/>
  <c r="O2690" i="1" s="1"/>
  <c r="N2662" i="1"/>
  <c r="N2630" i="1"/>
  <c r="N2594" i="1"/>
  <c r="N2558" i="1"/>
  <c r="O2558" i="1" s="1"/>
  <c r="N2506" i="1"/>
  <c r="O2506" i="1" s="1"/>
  <c r="N2430" i="1"/>
  <c r="O2430" i="1" s="1"/>
  <c r="N1998" i="1"/>
  <c r="O1998" i="1" s="1"/>
  <c r="N3534" i="1"/>
  <c r="O3534" i="1" s="1"/>
  <c r="N3506" i="1"/>
  <c r="N3478" i="1"/>
  <c r="N3450" i="1"/>
  <c r="N3422" i="1"/>
  <c r="O3422" i="1" s="1"/>
  <c r="N3398" i="1"/>
  <c r="O3398" i="1" s="1"/>
  <c r="N3374" i="1"/>
  <c r="O3374" i="1" s="1"/>
  <c r="N3350" i="1"/>
  <c r="O3350" i="1" s="1"/>
  <c r="N3326" i="1"/>
  <c r="O3326" i="1" s="1"/>
  <c r="N3298" i="1"/>
  <c r="N3274" i="1"/>
  <c r="N3246" i="1"/>
  <c r="N3218" i="1"/>
  <c r="O3218" i="1" s="1"/>
  <c r="N3194" i="1"/>
  <c r="O3194" i="1" s="1"/>
  <c r="N3166" i="1"/>
  <c r="O3166" i="1" s="1"/>
  <c r="N3138" i="1"/>
  <c r="O3138" i="1" s="1"/>
  <c r="N3110" i="1"/>
  <c r="O3110" i="1" s="1"/>
  <c r="N3086" i="1"/>
  <c r="N3058" i="1"/>
  <c r="N3030" i="1"/>
  <c r="N3006" i="1"/>
  <c r="N2982" i="1"/>
  <c r="O2982" i="1" s="1"/>
  <c r="N2954" i="1"/>
  <c r="O2954" i="1" s="1"/>
  <c r="N2926" i="1"/>
  <c r="O2926" i="1" s="1"/>
  <c r="N2906" i="1"/>
  <c r="O2906" i="1" s="1"/>
  <c r="N2882" i="1"/>
  <c r="N2858" i="1"/>
  <c r="N2830" i="1"/>
  <c r="N2802" i="1"/>
  <c r="O2802" i="1" s="1"/>
  <c r="N2778" i="1"/>
  <c r="O2778" i="1" s="1"/>
  <c r="N2754" i="1"/>
  <c r="O2754" i="1" s="1"/>
  <c r="N2726" i="1"/>
  <c r="O2726" i="1" s="1"/>
  <c r="N2698" i="1"/>
  <c r="O2698" i="1" s="1"/>
  <c r="N2674" i="1"/>
  <c r="N2642" i="1"/>
  <c r="N2614" i="1"/>
  <c r="N2582" i="1"/>
  <c r="O2582" i="1" s="1"/>
  <c r="N2542" i="1"/>
  <c r="O2542" i="1" s="1"/>
  <c r="N2490" i="1"/>
  <c r="O2490" i="1" s="1"/>
  <c r="N2422" i="1"/>
  <c r="O2422" i="1" s="1"/>
  <c r="N1974" i="1"/>
  <c r="O1974" i="1" s="1"/>
  <c r="N3546" i="1"/>
  <c r="N3530" i="1"/>
  <c r="N3518" i="1"/>
  <c r="N3502" i="1"/>
  <c r="O3502" i="1" s="1"/>
  <c r="N3490" i="1"/>
  <c r="O3490" i="1" s="1"/>
  <c r="N3474" i="1"/>
  <c r="O3474" i="1" s="1"/>
  <c r="N3462" i="1"/>
  <c r="O3462" i="1" s="1"/>
  <c r="N3446" i="1"/>
  <c r="O3446" i="1" s="1"/>
  <c r="N3434" i="1"/>
  <c r="N3418" i="1"/>
  <c r="N3402" i="1"/>
  <c r="N3390" i="1"/>
  <c r="O3390" i="1" s="1"/>
  <c r="N3370" i="1"/>
  <c r="O3370" i="1" s="1"/>
  <c r="N3358" i="1"/>
  <c r="O3358" i="1" s="1"/>
  <c r="N3342" i="1"/>
  <c r="O3342" i="1" s="1"/>
  <c r="N3330" i="1"/>
  <c r="O3330" i="1" s="1"/>
  <c r="N3314" i="1"/>
  <c r="N3302" i="1"/>
  <c r="N3286" i="1"/>
  <c r="N3270" i="1"/>
  <c r="O3270" i="1" s="1"/>
  <c r="N3258" i="1"/>
  <c r="O3258" i="1" s="1"/>
  <c r="N3242" i="1"/>
  <c r="O3242" i="1" s="1"/>
  <c r="N3230" i="1"/>
  <c r="O3230" i="1" s="1"/>
  <c r="N3214" i="1"/>
  <c r="O3214" i="1" s="1"/>
  <c r="N3198" i="1"/>
  <c r="N3186" i="1"/>
  <c r="N3170" i="1"/>
  <c r="N3158" i="1"/>
  <c r="O3158" i="1" s="1"/>
  <c r="N3142" i="1"/>
  <c r="O3142" i="1" s="1"/>
  <c r="N3130" i="1"/>
  <c r="O3130" i="1" s="1"/>
  <c r="N3114" i="1"/>
  <c r="O3114" i="1" s="1"/>
  <c r="N3102" i="1"/>
  <c r="O3102" i="1" s="1"/>
  <c r="N3082" i="1"/>
  <c r="N3066" i="1"/>
  <c r="N3054" i="1"/>
  <c r="N3042" i="1"/>
  <c r="O3042" i="1" s="1"/>
  <c r="N3026" i="1"/>
  <c r="O3026" i="1" s="1"/>
  <c r="N3014" i="1"/>
  <c r="O3014" i="1" s="1"/>
  <c r="N2998" i="1"/>
  <c r="O2998" i="1" s="1"/>
  <c r="N2986" i="1"/>
  <c r="O2986" i="1" s="1"/>
  <c r="N2974" i="1"/>
  <c r="N2958" i="1"/>
  <c r="N2946" i="1"/>
  <c r="N2930" i="1"/>
  <c r="O2930" i="1" s="1"/>
  <c r="N2918" i="1"/>
  <c r="O2918" i="1" s="1"/>
  <c r="N2898" i="1"/>
  <c r="O2898" i="1" s="1"/>
  <c r="N2890" i="1"/>
  <c r="O2890" i="1" s="1"/>
  <c r="N2866" i="1"/>
  <c r="O2866" i="1" s="1"/>
  <c r="N2854" i="1"/>
  <c r="N2838" i="1"/>
  <c r="N2826" i="1"/>
  <c r="N2810" i="1"/>
  <c r="N2798" i="1"/>
  <c r="O2798" i="1" s="1"/>
  <c r="N2782" i="1"/>
  <c r="O2782" i="1" s="1"/>
  <c r="N2762" i="1"/>
  <c r="O2762" i="1" s="1"/>
  <c r="N2750" i="1"/>
  <c r="O2750" i="1" s="1"/>
  <c r="N2734" i="1"/>
  <c r="N2722" i="1"/>
  <c r="N2710" i="1"/>
  <c r="N2694" i="1"/>
  <c r="O2694" i="1" s="1"/>
  <c r="N2678" i="1"/>
  <c r="O2678" i="1" s="1"/>
  <c r="N2666" i="1"/>
  <c r="N2650" i="1"/>
  <c r="O2650" i="1" s="1"/>
  <c r="N2638" i="1"/>
  <c r="O2638" i="1" s="1"/>
  <c r="N2622" i="1"/>
  <c r="N2610" i="1"/>
  <c r="N2602" i="1"/>
  <c r="N2586" i="1"/>
  <c r="O2586" i="1" s="1"/>
  <c r="N2574" i="1"/>
  <c r="O2574" i="1" s="1"/>
  <c r="N2566" i="1"/>
  <c r="O2566" i="1" s="1"/>
  <c r="N2554" i="1"/>
  <c r="O2554" i="1" s="1"/>
  <c r="N2538" i="1"/>
  <c r="O2538" i="1" s="1"/>
  <c r="N2530" i="1"/>
  <c r="N2522" i="1"/>
  <c r="N2514" i="1"/>
  <c r="N2502" i="1"/>
  <c r="O2502" i="1" s="1"/>
  <c r="N2486" i="1"/>
  <c r="O2486" i="1" s="1"/>
  <c r="N2478" i="1"/>
  <c r="O2478" i="1" s="1"/>
  <c r="N2470" i="1"/>
  <c r="O2470" i="1" s="1"/>
  <c r="N2462" i="1"/>
  <c r="N2454" i="1"/>
  <c r="N2446" i="1"/>
  <c r="N2438" i="1"/>
  <c r="N2426" i="1"/>
  <c r="N1994" i="1"/>
  <c r="O1994" i="1" s="1"/>
  <c r="N3514" i="1"/>
  <c r="O3514" i="1" s="1"/>
  <c r="N3486" i="1"/>
  <c r="O3486" i="1" s="1"/>
  <c r="N3458" i="1"/>
  <c r="O3458" i="1" s="1"/>
  <c r="N3430" i="1"/>
  <c r="N3406" i="1"/>
  <c r="N3378" i="1"/>
  <c r="N3346" i="1"/>
  <c r="O3346" i="1" s="1"/>
  <c r="N3322" i="1"/>
  <c r="O3322" i="1" s="1"/>
  <c r="N3294" i="1"/>
  <c r="O3294" i="1" s="1"/>
  <c r="N3266" i="1"/>
  <c r="O3266" i="1" s="1"/>
  <c r="N3238" i="1"/>
  <c r="O3238" i="1" s="1"/>
  <c r="N3210" i="1"/>
  <c r="N3182" i="1"/>
  <c r="N3150" i="1"/>
  <c r="N3118" i="1"/>
  <c r="O3118" i="1" s="1"/>
  <c r="N3090" i="1"/>
  <c r="O3090" i="1" s="1"/>
  <c r="N3062" i="1"/>
  <c r="O3062" i="1" s="1"/>
  <c r="N3034" i="1"/>
  <c r="O3034" i="1" s="1"/>
  <c r="N3002" i="1"/>
  <c r="O3002" i="1" s="1"/>
  <c r="N2970" i="1"/>
  <c r="N2942" i="1"/>
  <c r="N2910" i="1"/>
  <c r="N2878" i="1"/>
  <c r="O2878" i="1" s="1"/>
  <c r="N2846" i="1"/>
  <c r="O2846" i="1" s="1"/>
  <c r="N2818" i="1"/>
  <c r="O2818" i="1" s="1"/>
  <c r="N2790" i="1"/>
  <c r="O2790" i="1" s="1"/>
  <c r="N2766" i="1"/>
  <c r="O2766" i="1" s="1"/>
  <c r="N2738" i="1"/>
  <c r="N2706" i="1"/>
  <c r="N2682" i="1"/>
  <c r="N2654" i="1"/>
  <c r="O2654" i="1" s="1"/>
  <c r="N2626" i="1"/>
  <c r="O2626" i="1" s="1"/>
  <c r="N2590" i="1"/>
  <c r="O2590" i="1" s="1"/>
  <c r="N2546" i="1"/>
  <c r="O2546" i="1" s="1"/>
  <c r="N2494" i="1"/>
  <c r="O2494" i="1" s="1"/>
  <c r="N2418" i="1"/>
  <c r="N1982" i="1"/>
  <c r="N2410" i="1"/>
  <c r="N2406" i="1"/>
  <c r="O2406" i="1" s="1"/>
  <c r="N2402" i="1"/>
  <c r="O2402" i="1" s="1"/>
  <c r="N2398" i="1"/>
  <c r="O2398" i="1" s="1"/>
  <c r="N2394" i="1"/>
  <c r="O2394" i="1" s="1"/>
  <c r="N2390" i="1"/>
  <c r="O2390" i="1" s="1"/>
  <c r="N2386" i="1"/>
  <c r="N2382" i="1"/>
  <c r="N2378" i="1"/>
  <c r="N2374" i="1"/>
  <c r="O2374" i="1" s="1"/>
  <c r="N2370" i="1"/>
  <c r="O2370" i="1" s="1"/>
  <c r="N2366" i="1"/>
  <c r="O2366" i="1" s="1"/>
  <c r="N2362" i="1"/>
  <c r="O2362" i="1" s="1"/>
  <c r="N2358" i="1"/>
  <c r="O2358" i="1" s="1"/>
  <c r="N2354" i="1"/>
  <c r="N2350" i="1"/>
  <c r="N2346" i="1"/>
  <c r="N2342" i="1"/>
  <c r="N2338" i="1"/>
  <c r="N2334" i="1"/>
  <c r="O2334" i="1" s="1"/>
  <c r="N2330" i="1"/>
  <c r="O2330" i="1" s="1"/>
  <c r="N2326" i="1"/>
  <c r="O2326" i="1" s="1"/>
  <c r="N2322" i="1"/>
  <c r="N2318" i="1"/>
  <c r="N2314" i="1"/>
  <c r="N2310" i="1"/>
  <c r="O2310" i="1" s="1"/>
  <c r="N2306" i="1"/>
  <c r="N2302" i="1"/>
  <c r="O2302" i="1" s="1"/>
  <c r="N2298" i="1"/>
  <c r="O2298" i="1" s="1"/>
  <c r="N2294" i="1"/>
  <c r="O2294" i="1" s="1"/>
  <c r="N2290" i="1"/>
  <c r="N2286" i="1"/>
  <c r="N2282" i="1"/>
  <c r="N2278" i="1"/>
  <c r="N2274" i="1"/>
  <c r="O2274" i="1" s="1"/>
  <c r="N2270" i="1"/>
  <c r="O2270" i="1" s="1"/>
  <c r="N2266" i="1"/>
  <c r="O2266" i="1" s="1"/>
  <c r="N2262" i="1"/>
  <c r="O2262" i="1" s="1"/>
  <c r="N2258" i="1"/>
  <c r="N2254" i="1"/>
  <c r="N2250" i="1"/>
  <c r="N2246" i="1"/>
  <c r="O2246" i="1" s="1"/>
  <c r="N2242" i="1"/>
  <c r="O2242" i="1" s="1"/>
  <c r="N2238" i="1"/>
  <c r="O2238" i="1" s="1"/>
  <c r="N2234" i="1"/>
  <c r="O2234" i="1" s="1"/>
  <c r="N2230" i="1"/>
  <c r="O2230" i="1" s="1"/>
  <c r="N2226" i="1"/>
  <c r="N2222" i="1"/>
  <c r="N2218" i="1"/>
  <c r="N2214" i="1"/>
  <c r="O2214" i="1" s="1"/>
  <c r="N2210" i="1"/>
  <c r="O2210" i="1" s="1"/>
  <c r="N2206" i="1"/>
  <c r="O2206" i="1" s="1"/>
  <c r="N2202" i="1"/>
  <c r="O2202" i="1" s="1"/>
  <c r="N2198" i="1"/>
  <c r="O2198" i="1" s="1"/>
  <c r="N2194" i="1"/>
  <c r="N2190" i="1"/>
  <c r="N2186" i="1"/>
  <c r="N2182" i="1"/>
  <c r="O2182" i="1" s="1"/>
  <c r="N2178" i="1"/>
  <c r="O2178" i="1" s="1"/>
  <c r="N2174" i="1"/>
  <c r="O2174" i="1" s="1"/>
  <c r="N2170" i="1"/>
  <c r="O2170" i="1" s="1"/>
  <c r="N2166" i="1"/>
  <c r="O2166" i="1" s="1"/>
  <c r="N2162" i="1"/>
  <c r="N2158" i="1"/>
  <c r="N2154" i="1"/>
  <c r="N2150" i="1"/>
  <c r="O2150" i="1" s="1"/>
  <c r="N2146" i="1"/>
  <c r="O2146" i="1" s="1"/>
  <c r="N2142" i="1"/>
  <c r="O2142" i="1" s="1"/>
  <c r="N2138" i="1"/>
  <c r="O2138" i="1" s="1"/>
  <c r="N2134" i="1"/>
  <c r="O2134" i="1" s="1"/>
  <c r="N2130" i="1"/>
  <c r="N2126" i="1"/>
  <c r="N2122" i="1"/>
  <c r="N2118" i="1"/>
  <c r="O2118" i="1" s="1"/>
  <c r="N2114" i="1"/>
  <c r="O2114" i="1" s="1"/>
  <c r="N2110" i="1"/>
  <c r="O2110" i="1" s="1"/>
  <c r="N2106" i="1"/>
  <c r="O2106" i="1" s="1"/>
  <c r="N2102" i="1"/>
  <c r="O2102" i="1" s="1"/>
  <c r="N2098" i="1"/>
  <c r="N2094" i="1"/>
  <c r="N2090" i="1"/>
  <c r="N2086" i="1"/>
  <c r="O2086" i="1" s="1"/>
  <c r="N2082" i="1"/>
  <c r="O2082" i="1" s="1"/>
  <c r="N2078" i="1"/>
  <c r="O2078" i="1" s="1"/>
  <c r="N2074" i="1"/>
  <c r="O2074" i="1" s="1"/>
  <c r="N2070" i="1"/>
  <c r="O2070" i="1" s="1"/>
  <c r="N2066" i="1"/>
  <c r="N2062" i="1"/>
  <c r="N2058" i="1"/>
  <c r="N2054" i="1"/>
  <c r="O2054" i="1" s="1"/>
  <c r="N2050" i="1"/>
  <c r="O2050" i="1" s="1"/>
  <c r="N2046" i="1"/>
  <c r="O2046" i="1" s="1"/>
  <c r="N2042" i="1"/>
  <c r="O2042" i="1" s="1"/>
  <c r="N2038" i="1"/>
  <c r="O2038" i="1" s="1"/>
  <c r="N2034" i="1"/>
  <c r="N2030" i="1"/>
  <c r="N2026" i="1"/>
  <c r="N2022" i="1"/>
  <c r="O2022" i="1" s="1"/>
  <c r="N2018" i="1"/>
  <c r="N2014" i="1"/>
  <c r="O2014" i="1" s="1"/>
  <c r="N2010" i="1"/>
  <c r="O2010" i="1" s="1"/>
  <c r="N2006" i="1"/>
  <c r="O2006" i="1" s="1"/>
  <c r="N2002" i="1"/>
  <c r="N1990" i="1"/>
  <c r="N1978" i="1"/>
  <c r="N1970" i="1"/>
  <c r="O1970" i="1" s="1"/>
  <c r="N1966" i="1"/>
  <c r="O1966" i="1" s="1"/>
  <c r="N1962" i="1"/>
  <c r="O1962" i="1" s="1"/>
  <c r="N1958" i="1"/>
  <c r="O1958" i="1" s="1"/>
  <c r="N1954" i="1"/>
  <c r="O1954" i="1" s="1"/>
  <c r="N1950" i="1"/>
  <c r="N1946" i="1"/>
  <c r="N1942" i="1"/>
  <c r="N1938" i="1"/>
  <c r="O1938" i="1" s="1"/>
  <c r="N1934" i="1"/>
  <c r="O1934" i="1" s="1"/>
  <c r="N1930" i="1"/>
  <c r="O1930" i="1" s="1"/>
  <c r="N1926" i="1"/>
  <c r="O1926" i="1" s="1"/>
  <c r="N1922" i="1"/>
  <c r="O1922" i="1" s="1"/>
  <c r="N1918" i="1"/>
  <c r="N1914" i="1"/>
  <c r="N1910" i="1"/>
  <c r="N1906" i="1"/>
  <c r="O1906" i="1" s="1"/>
  <c r="N1902" i="1"/>
  <c r="O1902" i="1" s="1"/>
  <c r="N1898" i="1"/>
  <c r="O1898" i="1" s="1"/>
  <c r="N1894" i="1"/>
  <c r="O1894" i="1" s="1"/>
  <c r="T1894" i="1" s="1"/>
  <c r="N1890" i="1"/>
  <c r="O1890" i="1" s="1"/>
  <c r="N1886" i="1"/>
  <c r="N1882" i="1"/>
  <c r="N1878" i="1"/>
  <c r="N1874" i="1"/>
  <c r="N1870" i="1"/>
  <c r="O1870" i="1" s="1"/>
  <c r="N1866" i="1"/>
  <c r="O1866" i="1" s="1"/>
  <c r="N1862" i="1"/>
  <c r="O1862" i="1" s="1"/>
  <c r="T1862" i="1" s="1"/>
  <c r="N1858" i="1"/>
  <c r="O1858" i="1" s="1"/>
  <c r="N1854" i="1"/>
  <c r="N1850" i="1"/>
  <c r="N1846" i="1"/>
  <c r="N1842" i="1"/>
  <c r="N1838" i="1"/>
  <c r="O1838" i="1" s="1"/>
  <c r="N1834" i="1"/>
  <c r="O1834" i="1" s="1"/>
  <c r="N1830" i="1"/>
  <c r="O1830" i="1" s="1"/>
  <c r="N1826" i="1"/>
  <c r="O1826" i="1" s="1"/>
  <c r="N1822" i="1"/>
  <c r="N1818" i="1"/>
  <c r="N1814" i="1"/>
  <c r="N1810" i="1"/>
  <c r="N1806" i="1"/>
  <c r="O1806" i="1" s="1"/>
  <c r="N1802" i="1"/>
  <c r="O1802" i="1" s="1"/>
  <c r="N1798" i="1"/>
  <c r="O1798" i="1" s="1"/>
  <c r="N1794" i="1"/>
  <c r="N1790" i="1"/>
  <c r="N1786" i="1"/>
  <c r="N1782" i="1"/>
  <c r="N1778" i="1"/>
  <c r="N1774" i="1"/>
  <c r="O1774" i="1" s="1"/>
  <c r="N1770" i="1"/>
  <c r="O1770" i="1" s="1"/>
  <c r="N1766" i="1"/>
  <c r="O1766" i="1" s="1"/>
  <c r="N1762" i="1"/>
  <c r="O1762" i="1" s="1"/>
  <c r="N1758" i="1"/>
  <c r="N1754" i="1"/>
  <c r="N1750" i="1"/>
  <c r="N1746" i="1"/>
  <c r="O1746" i="1" s="1"/>
  <c r="N1742" i="1"/>
  <c r="O1742" i="1" s="1"/>
  <c r="N1738" i="1"/>
  <c r="O1738" i="1" s="1"/>
  <c r="N1734" i="1"/>
  <c r="O1734" i="1" s="1"/>
  <c r="N1730" i="1"/>
  <c r="O1730" i="1" s="1"/>
  <c r="N1726" i="1"/>
  <c r="N1722" i="1"/>
  <c r="N1718" i="1"/>
  <c r="N1714" i="1"/>
  <c r="N1710" i="1"/>
  <c r="O1710" i="1" s="1"/>
  <c r="N1706" i="1"/>
  <c r="O1706" i="1" s="1"/>
  <c r="N1702" i="1"/>
  <c r="O1702" i="1" s="1"/>
  <c r="N1698" i="1"/>
  <c r="O1698" i="1" s="1"/>
  <c r="N1694" i="1"/>
  <c r="N1690" i="1"/>
  <c r="N1686" i="1"/>
  <c r="N1682" i="1"/>
  <c r="O1682" i="1" s="1"/>
  <c r="N1678" i="1"/>
  <c r="O1678" i="1" s="1"/>
  <c r="N1674" i="1"/>
  <c r="O1674" i="1" s="1"/>
  <c r="N1670" i="1"/>
  <c r="O1670" i="1" s="1"/>
  <c r="N1666" i="1"/>
  <c r="O1666" i="1" s="1"/>
  <c r="N1662" i="1"/>
  <c r="N1658" i="1"/>
  <c r="N1654" i="1"/>
  <c r="N1650" i="1"/>
  <c r="O1650" i="1" s="1"/>
  <c r="N1646" i="1"/>
  <c r="O1646" i="1" s="1"/>
  <c r="N1642" i="1"/>
  <c r="O1642" i="1" s="1"/>
  <c r="N1638" i="1"/>
  <c r="O1638" i="1" s="1"/>
  <c r="N1634" i="1"/>
  <c r="O1634" i="1" s="1"/>
  <c r="N1630" i="1"/>
  <c r="N1626" i="1"/>
  <c r="N1622" i="1"/>
  <c r="N1618" i="1"/>
  <c r="N1614" i="1"/>
  <c r="O1614" i="1" s="1"/>
  <c r="N1610" i="1"/>
  <c r="O1610" i="1" s="1"/>
  <c r="N1606" i="1"/>
  <c r="O1606" i="1" s="1"/>
  <c r="N1602" i="1"/>
  <c r="O1602" i="1" s="1"/>
  <c r="N1598" i="1"/>
  <c r="N1594" i="1"/>
  <c r="N1590" i="1"/>
  <c r="N1586" i="1"/>
  <c r="N1582" i="1"/>
  <c r="N1578" i="1"/>
  <c r="O1578" i="1" s="1"/>
  <c r="N1574" i="1"/>
  <c r="O1574" i="1" s="1"/>
  <c r="N1570" i="1"/>
  <c r="N1566" i="1"/>
  <c r="N1562" i="1"/>
  <c r="N1558" i="1"/>
  <c r="N1554" i="1"/>
  <c r="O1554" i="1" s="1"/>
  <c r="N1550" i="1"/>
  <c r="O1550" i="1" s="1"/>
  <c r="N1546" i="1"/>
  <c r="O1546" i="1" s="1"/>
  <c r="N1542" i="1"/>
  <c r="O1542" i="1" s="1"/>
  <c r="N1538" i="1"/>
  <c r="O1538" i="1" s="1"/>
  <c r="N1534" i="1"/>
  <c r="N1530" i="1"/>
  <c r="N1526" i="1"/>
  <c r="N1522" i="1"/>
  <c r="N1518" i="1"/>
  <c r="O1518" i="1" s="1"/>
  <c r="N1514" i="1"/>
  <c r="O1514" i="1" s="1"/>
  <c r="N1510" i="1"/>
  <c r="O1510" i="1" s="1"/>
  <c r="N1506" i="1"/>
  <c r="N1502" i="1"/>
  <c r="N1498" i="1"/>
  <c r="N1494" i="1"/>
  <c r="N1490" i="1"/>
  <c r="O1490" i="1" s="1"/>
  <c r="N1486" i="1"/>
  <c r="O1486" i="1" s="1"/>
  <c r="N1482" i="1"/>
  <c r="O1482" i="1" s="1"/>
  <c r="N1478" i="1"/>
  <c r="O1478" i="1" s="1"/>
  <c r="N1474" i="1"/>
  <c r="O1474" i="1" s="1"/>
  <c r="N1470" i="1"/>
  <c r="N1466" i="1"/>
  <c r="N1462" i="1"/>
  <c r="N1458" i="1"/>
  <c r="O1458" i="1" s="1"/>
  <c r="N1454" i="1"/>
  <c r="O1454" i="1" s="1"/>
  <c r="N1450" i="1"/>
  <c r="O1450" i="1" s="1"/>
  <c r="N1446" i="1"/>
  <c r="O1446" i="1" s="1"/>
  <c r="N1442" i="1"/>
  <c r="N1438" i="1"/>
  <c r="N1434" i="1"/>
  <c r="N1430" i="1"/>
  <c r="N1426" i="1"/>
  <c r="N1422" i="1"/>
  <c r="O1422" i="1" s="1"/>
  <c r="N1418" i="1"/>
  <c r="O1418" i="1" s="1"/>
  <c r="N1414" i="1"/>
  <c r="O1414" i="1" s="1"/>
  <c r="N1410" i="1"/>
  <c r="O1410" i="1" s="1"/>
  <c r="N1406" i="1"/>
  <c r="N1402" i="1"/>
  <c r="N1398" i="1"/>
  <c r="N1394" i="1"/>
  <c r="N1390" i="1"/>
  <c r="O1390" i="1" s="1"/>
  <c r="N1386" i="1"/>
  <c r="O1386" i="1" s="1"/>
  <c r="N1382" i="1"/>
  <c r="O1382" i="1" s="1"/>
  <c r="N1378" i="1"/>
  <c r="O1378" i="1" s="1"/>
  <c r="N1374" i="1"/>
  <c r="N1370" i="1"/>
  <c r="N1366" i="1"/>
  <c r="N1362" i="1"/>
  <c r="N1358" i="1"/>
  <c r="N1354" i="1"/>
  <c r="O1354" i="1" s="1"/>
  <c r="N1350" i="1"/>
  <c r="O1350" i="1" s="1"/>
  <c r="T1350" i="1" s="1"/>
  <c r="N1346" i="1"/>
  <c r="N1342" i="1"/>
  <c r="N1338" i="1"/>
  <c r="N1334" i="1"/>
  <c r="N1330" i="1"/>
  <c r="N1326" i="1"/>
  <c r="O1326" i="1" s="1"/>
  <c r="N1322" i="1"/>
  <c r="O1322" i="1" s="1"/>
  <c r="N1318" i="1"/>
  <c r="O1318" i="1" s="1"/>
  <c r="N1314" i="1"/>
  <c r="O1314" i="1" s="1"/>
  <c r="N1310" i="1"/>
  <c r="N1306" i="1"/>
  <c r="N1302" i="1"/>
  <c r="N1298" i="1"/>
  <c r="N1294" i="1"/>
  <c r="O1294" i="1" s="1"/>
  <c r="N1290" i="1"/>
  <c r="O1290" i="1" s="1"/>
  <c r="N1286" i="1"/>
  <c r="O1286" i="1" s="1"/>
  <c r="N1282" i="1"/>
  <c r="N1278" i="1"/>
  <c r="N1274" i="1"/>
  <c r="N1270" i="1"/>
  <c r="N1266" i="1"/>
  <c r="O1266" i="1" s="1"/>
  <c r="N1262" i="1"/>
  <c r="O1262" i="1" s="1"/>
  <c r="N1258" i="1"/>
  <c r="O1258" i="1" s="1"/>
  <c r="N1254" i="1"/>
  <c r="O1254" i="1" s="1"/>
  <c r="N1250" i="1"/>
  <c r="O1250" i="1" s="1"/>
  <c r="N1246" i="1"/>
  <c r="N1242" i="1"/>
  <c r="N1238" i="1"/>
  <c r="N1234" i="1"/>
  <c r="O1234" i="1" s="1"/>
  <c r="N1230" i="1"/>
  <c r="N1226" i="1"/>
  <c r="O1226" i="1" s="1"/>
  <c r="N1222" i="1"/>
  <c r="O1222" i="1" s="1"/>
  <c r="N1218" i="1"/>
  <c r="O1218" i="1" s="1"/>
  <c r="N1214" i="1"/>
  <c r="N1210" i="1"/>
  <c r="N1206" i="1"/>
  <c r="N1202" i="1"/>
  <c r="O1202" i="1" s="1"/>
  <c r="N1198" i="1"/>
  <c r="O1198" i="1" s="1"/>
  <c r="N1194" i="1"/>
  <c r="O1194" i="1" s="1"/>
  <c r="N1190" i="1"/>
  <c r="O1190" i="1" s="1"/>
  <c r="N1186" i="1"/>
  <c r="O1186" i="1" s="1"/>
  <c r="N1182" i="1"/>
  <c r="N1178" i="1"/>
  <c r="N1174" i="1"/>
  <c r="N1170" i="1"/>
  <c r="N1166" i="1"/>
  <c r="O1166" i="1" s="1"/>
  <c r="N1162" i="1"/>
  <c r="O1162" i="1" s="1"/>
  <c r="N1158" i="1"/>
  <c r="O1158" i="1" s="1"/>
  <c r="N1154" i="1"/>
  <c r="O1154" i="1" s="1"/>
  <c r="N1150" i="1"/>
  <c r="N1146" i="1"/>
  <c r="N1142" i="1"/>
  <c r="N1138" i="1"/>
  <c r="O1138" i="1" s="1"/>
  <c r="N1134" i="1"/>
  <c r="O1134" i="1" s="1"/>
  <c r="N1130" i="1"/>
  <c r="O1130" i="1" s="1"/>
  <c r="N1126" i="1"/>
  <c r="O1126" i="1" s="1"/>
  <c r="N1122" i="1"/>
  <c r="O1122" i="1" s="1"/>
  <c r="N1118" i="1"/>
  <c r="N1114" i="1"/>
  <c r="N1110" i="1"/>
  <c r="N1106" i="1"/>
  <c r="O1106" i="1" s="1"/>
  <c r="N1102" i="1"/>
  <c r="O1102" i="1" s="1"/>
  <c r="N1098" i="1"/>
  <c r="O1098" i="1" s="1"/>
  <c r="N1094" i="1"/>
  <c r="O1094" i="1" s="1"/>
  <c r="N1090" i="1"/>
  <c r="O1090" i="1" s="1"/>
  <c r="N1086" i="1"/>
  <c r="N1082" i="1"/>
  <c r="N1078" i="1"/>
  <c r="N1074" i="1"/>
  <c r="O1074" i="1" s="1"/>
  <c r="N1070" i="1"/>
  <c r="N1066" i="1"/>
  <c r="O1066" i="1" s="1"/>
  <c r="N1062" i="1"/>
  <c r="O1062" i="1" s="1"/>
  <c r="N1058" i="1"/>
  <c r="O1058" i="1" s="1"/>
  <c r="N1054" i="1"/>
  <c r="N1050" i="1"/>
  <c r="N1046" i="1"/>
  <c r="N1042" i="1"/>
  <c r="O1042" i="1" s="1"/>
  <c r="N1038" i="1"/>
  <c r="O1038" i="1" s="1"/>
  <c r="N1034" i="1"/>
  <c r="O1034" i="1" s="1"/>
  <c r="N1030" i="1"/>
  <c r="O1030" i="1" s="1"/>
  <c r="N4905" i="1"/>
  <c r="N4897" i="1"/>
  <c r="N4889" i="1"/>
  <c r="N4881" i="1"/>
  <c r="N4873" i="1"/>
  <c r="N4865" i="1"/>
  <c r="O4865" i="1" s="1"/>
  <c r="N4857" i="1"/>
  <c r="O4857" i="1" s="1"/>
  <c r="N4849" i="1"/>
  <c r="O4849" i="1" s="1"/>
  <c r="N4817" i="1"/>
  <c r="O4817" i="1" s="1"/>
  <c r="N4909" i="1"/>
  <c r="N4901" i="1"/>
  <c r="N4893" i="1"/>
  <c r="N4885" i="1"/>
  <c r="N4877" i="1"/>
  <c r="N4869" i="1"/>
  <c r="O4869" i="1" s="1"/>
  <c r="N4861" i="1"/>
  <c r="O4861" i="1" s="1"/>
  <c r="N4853" i="1"/>
  <c r="N4845" i="1"/>
  <c r="N4841" i="1"/>
  <c r="N4837" i="1"/>
  <c r="N4833" i="1"/>
  <c r="O4833" i="1" s="1"/>
  <c r="N4829" i="1"/>
  <c r="O4829" i="1" s="1"/>
  <c r="N4825" i="1"/>
  <c r="O4825" i="1" s="1"/>
  <c r="N4821" i="1"/>
  <c r="O4821" i="1" s="1"/>
  <c r="N4813" i="1"/>
  <c r="O4813" i="1" s="1"/>
  <c r="N1026" i="1"/>
  <c r="N1022" i="1"/>
  <c r="N1018" i="1"/>
  <c r="N1014" i="1"/>
  <c r="N1010" i="1"/>
  <c r="O1010" i="1" s="1"/>
  <c r="N1006" i="1"/>
  <c r="O1006" i="1" s="1"/>
  <c r="N1002" i="1"/>
  <c r="O1002" i="1" s="1"/>
  <c r="N998" i="1"/>
  <c r="O998" i="1" s="1"/>
  <c r="N994" i="1"/>
  <c r="N990" i="1"/>
  <c r="N986" i="1"/>
  <c r="N982" i="1"/>
  <c r="O982" i="1" s="1"/>
  <c r="N978" i="1"/>
  <c r="O978" i="1" s="1"/>
  <c r="N974" i="1"/>
  <c r="O974" i="1" s="1"/>
  <c r="N970" i="1"/>
  <c r="O970" i="1" s="1"/>
  <c r="N966" i="1"/>
  <c r="O966" i="1" s="1"/>
  <c r="N962" i="1"/>
  <c r="N958" i="1"/>
  <c r="N954" i="1"/>
  <c r="N950" i="1"/>
  <c r="N946" i="1"/>
  <c r="O946" i="1" s="1"/>
  <c r="N942" i="1"/>
  <c r="O942" i="1" s="1"/>
  <c r="N938" i="1"/>
  <c r="O938" i="1" s="1"/>
  <c r="N934" i="1"/>
  <c r="O934" i="1" s="1"/>
  <c r="N930" i="1"/>
  <c r="N926" i="1"/>
  <c r="N922" i="1"/>
  <c r="N918" i="1"/>
  <c r="O918" i="1" s="1"/>
  <c r="N914" i="1"/>
  <c r="O914" i="1" s="1"/>
  <c r="N910" i="1"/>
  <c r="O910" i="1" s="1"/>
  <c r="N906" i="1"/>
  <c r="O906" i="1" s="1"/>
  <c r="N902" i="1"/>
  <c r="O902" i="1" s="1"/>
  <c r="N898" i="1"/>
  <c r="N894" i="1"/>
  <c r="N890" i="1"/>
  <c r="N886" i="1"/>
  <c r="O886" i="1" s="1"/>
  <c r="N882" i="1"/>
  <c r="O882" i="1" s="1"/>
  <c r="N878" i="1"/>
  <c r="O878" i="1" s="1"/>
  <c r="N874" i="1"/>
  <c r="O874" i="1" s="1"/>
  <c r="N870" i="1"/>
  <c r="O870" i="1" s="1"/>
  <c r="N866" i="1"/>
  <c r="N862" i="1"/>
  <c r="N858" i="1"/>
  <c r="N854" i="1"/>
  <c r="N850" i="1"/>
  <c r="O850" i="1" s="1"/>
  <c r="N846" i="1"/>
  <c r="O846" i="1" s="1"/>
  <c r="N842" i="1"/>
  <c r="O842" i="1" s="1"/>
  <c r="N838" i="1"/>
  <c r="O838" i="1" s="1"/>
  <c r="N834" i="1"/>
  <c r="N830" i="1"/>
  <c r="N826" i="1"/>
  <c r="N822" i="1"/>
  <c r="O822" i="1" s="1"/>
  <c r="N818" i="1"/>
  <c r="O818" i="1" s="1"/>
  <c r="N814" i="1"/>
  <c r="O814" i="1" s="1"/>
  <c r="N810" i="1"/>
  <c r="O810" i="1" s="1"/>
  <c r="N806" i="1"/>
  <c r="O806" i="1" s="1"/>
  <c r="N802" i="1"/>
  <c r="N798" i="1"/>
  <c r="N794" i="1"/>
  <c r="N790" i="1"/>
  <c r="O790" i="1" s="1"/>
  <c r="N786" i="1"/>
  <c r="O786" i="1" s="1"/>
  <c r="N782" i="1"/>
  <c r="O782" i="1" s="1"/>
  <c r="N778" i="1"/>
  <c r="O778" i="1" s="1"/>
  <c r="N774" i="1"/>
  <c r="O774" i="1" s="1"/>
  <c r="N770" i="1"/>
  <c r="N766" i="1"/>
  <c r="N762" i="1"/>
  <c r="N758" i="1"/>
  <c r="N754" i="1"/>
  <c r="O754" i="1" s="1"/>
  <c r="N750" i="1"/>
  <c r="O750" i="1" s="1"/>
  <c r="N746" i="1"/>
  <c r="O746" i="1" s="1"/>
  <c r="N742" i="1"/>
  <c r="O742" i="1" s="1"/>
  <c r="N738" i="1"/>
  <c r="N734" i="1"/>
  <c r="N730" i="1"/>
  <c r="N726" i="1"/>
  <c r="O726" i="1" s="1"/>
  <c r="N722" i="1"/>
  <c r="O722" i="1" s="1"/>
  <c r="N718" i="1"/>
  <c r="O718" i="1" s="1"/>
  <c r="N714" i="1"/>
  <c r="O714" i="1" s="1"/>
  <c r="N710" i="1"/>
  <c r="O710" i="1" s="1"/>
  <c r="N706" i="1"/>
  <c r="N702" i="1"/>
  <c r="N698" i="1"/>
  <c r="N694" i="1"/>
  <c r="O694" i="1" s="1"/>
  <c r="N690" i="1"/>
  <c r="O690" i="1" s="1"/>
  <c r="N686" i="1"/>
  <c r="O686" i="1" s="1"/>
  <c r="N682" i="1"/>
  <c r="O682" i="1" s="1"/>
  <c r="N678" i="1"/>
  <c r="O678" i="1" s="1"/>
  <c r="N674" i="1"/>
  <c r="N670" i="1"/>
  <c r="N666" i="1"/>
  <c r="N662" i="1"/>
  <c r="O662" i="1" s="1"/>
  <c r="N658" i="1"/>
  <c r="O658" i="1" s="1"/>
  <c r="N654" i="1"/>
  <c r="O654" i="1" s="1"/>
  <c r="N650" i="1"/>
  <c r="O650" i="1" s="1"/>
  <c r="N646" i="1"/>
  <c r="O646" i="1" s="1"/>
  <c r="N642" i="1"/>
  <c r="N638" i="1"/>
  <c r="N634" i="1"/>
  <c r="N630" i="1"/>
  <c r="O630" i="1" s="1"/>
  <c r="N626" i="1"/>
  <c r="O626" i="1" s="1"/>
  <c r="N622" i="1"/>
  <c r="O622" i="1" s="1"/>
  <c r="N618" i="1"/>
  <c r="O618" i="1" s="1"/>
  <c r="N614" i="1"/>
  <c r="O614" i="1" s="1"/>
  <c r="N610" i="1"/>
  <c r="N606" i="1"/>
  <c r="N602" i="1"/>
  <c r="N598" i="1"/>
  <c r="O598" i="1" s="1"/>
  <c r="N594" i="1"/>
  <c r="O594" i="1" s="1"/>
  <c r="N590" i="1"/>
  <c r="O590" i="1" s="1"/>
  <c r="N586" i="1"/>
  <c r="O586" i="1" s="1"/>
  <c r="N582" i="1"/>
  <c r="O582" i="1" s="1"/>
  <c r="N578" i="1"/>
  <c r="N574" i="1"/>
  <c r="N570" i="1"/>
  <c r="N566" i="1"/>
  <c r="O566" i="1" s="1"/>
  <c r="N562" i="1"/>
  <c r="O562" i="1" s="1"/>
  <c r="N558" i="1"/>
  <c r="O558" i="1" s="1"/>
  <c r="N554" i="1"/>
  <c r="O554" i="1" s="1"/>
  <c r="N550" i="1"/>
  <c r="O550" i="1" s="1"/>
  <c r="N546" i="1"/>
  <c r="N542" i="1"/>
  <c r="N538" i="1"/>
  <c r="N534" i="1"/>
  <c r="O534" i="1" s="1"/>
  <c r="N530" i="1"/>
  <c r="O530" i="1" s="1"/>
  <c r="N526" i="1"/>
  <c r="O526" i="1" s="1"/>
  <c r="N522" i="1"/>
  <c r="O522" i="1" s="1"/>
  <c r="N518" i="1"/>
  <c r="O518" i="1" s="1"/>
  <c r="N514" i="1"/>
  <c r="N510" i="1"/>
  <c r="N506" i="1"/>
  <c r="N502" i="1"/>
  <c r="O502" i="1" s="1"/>
  <c r="N498" i="1"/>
  <c r="O498" i="1" s="1"/>
  <c r="N494" i="1"/>
  <c r="O494" i="1" s="1"/>
  <c r="N490" i="1"/>
  <c r="O490" i="1" s="1"/>
  <c r="N486" i="1"/>
  <c r="O486" i="1" s="1"/>
  <c r="N482" i="1"/>
  <c r="N478" i="1"/>
  <c r="N474" i="1"/>
  <c r="N470" i="1"/>
  <c r="O470" i="1" s="1"/>
  <c r="N466" i="1"/>
  <c r="O466" i="1" s="1"/>
  <c r="N462" i="1"/>
  <c r="O462" i="1" s="1"/>
  <c r="N458" i="1"/>
  <c r="O458" i="1" s="1"/>
  <c r="N454" i="1"/>
  <c r="O454" i="1" s="1"/>
  <c r="N450" i="1"/>
  <c r="N446" i="1"/>
  <c r="N442" i="1"/>
  <c r="N438" i="1"/>
  <c r="N434" i="1"/>
  <c r="O434" i="1" s="1"/>
  <c r="N430" i="1"/>
  <c r="O430" i="1" s="1"/>
  <c r="N426" i="1"/>
  <c r="O426" i="1" s="1"/>
  <c r="N422" i="1"/>
  <c r="O422" i="1" s="1"/>
  <c r="N418" i="1"/>
  <c r="N414" i="1"/>
  <c r="N410" i="1"/>
  <c r="N406" i="1"/>
  <c r="O406" i="1" s="1"/>
  <c r="N402" i="1"/>
  <c r="O402" i="1" s="1"/>
  <c r="N398" i="1"/>
  <c r="O398" i="1" s="1"/>
  <c r="N394" i="1"/>
  <c r="O394" i="1" s="1"/>
  <c r="N390" i="1"/>
  <c r="O390" i="1" s="1"/>
  <c r="N386" i="1"/>
  <c r="N382" i="1"/>
  <c r="N378" i="1"/>
  <c r="N374" i="1"/>
  <c r="O374" i="1" s="1"/>
  <c r="N370" i="1"/>
  <c r="O370" i="1" s="1"/>
  <c r="N366" i="1"/>
  <c r="O366" i="1" s="1"/>
  <c r="N362" i="1"/>
  <c r="O362" i="1" s="1"/>
  <c r="N358" i="1"/>
  <c r="O358" i="1" s="1"/>
  <c r="N354" i="1"/>
  <c r="N350" i="1"/>
  <c r="N4809" i="1"/>
  <c r="N4801" i="1"/>
  <c r="O4801" i="1" s="1"/>
  <c r="N4797" i="1"/>
  <c r="O4797" i="1" s="1"/>
  <c r="N4789" i="1"/>
  <c r="O4789" i="1" s="1"/>
  <c r="N4781" i="1"/>
  <c r="O4781" i="1" s="1"/>
  <c r="N4773" i="1"/>
  <c r="O4773" i="1" s="1"/>
  <c r="N4769" i="1"/>
  <c r="N4761" i="1"/>
  <c r="N4753" i="1"/>
  <c r="N4745" i="1"/>
  <c r="N4737" i="1"/>
  <c r="O4737" i="1" s="1"/>
  <c r="N4729" i="1"/>
  <c r="O4729" i="1" s="1"/>
  <c r="N4721" i="1"/>
  <c r="O4721" i="1" s="1"/>
  <c r="N4713" i="1"/>
  <c r="N4705" i="1"/>
  <c r="N4697" i="1"/>
  <c r="N4689" i="1"/>
  <c r="N4681" i="1"/>
  <c r="N4673" i="1"/>
  <c r="O4673" i="1" s="1"/>
  <c r="N4669" i="1"/>
  <c r="O4669" i="1" s="1"/>
  <c r="N4661" i="1"/>
  <c r="O4661" i="1" s="1"/>
  <c r="N4653" i="1"/>
  <c r="O4653" i="1" s="1"/>
  <c r="N4645" i="1"/>
  <c r="N4637" i="1"/>
  <c r="N4633" i="1"/>
  <c r="N4625" i="1"/>
  <c r="O4625" i="1" s="1"/>
  <c r="N4617" i="1"/>
  <c r="O4617" i="1" s="1"/>
  <c r="N4609" i="1"/>
  <c r="O4609" i="1" s="1"/>
  <c r="N4601" i="1"/>
  <c r="O4601" i="1" s="1"/>
  <c r="N4593" i="1"/>
  <c r="O4593" i="1" s="1"/>
  <c r="N4589" i="1"/>
  <c r="N4581" i="1"/>
  <c r="N4573" i="1"/>
  <c r="N4565" i="1"/>
  <c r="O4565" i="1" s="1"/>
  <c r="N4557" i="1"/>
  <c r="O4557" i="1" s="1"/>
  <c r="N4549" i="1"/>
  <c r="O4549" i="1" s="1"/>
  <c r="N4541" i="1"/>
  <c r="O4541" i="1" s="1"/>
  <c r="N4533" i="1"/>
  <c r="O4533" i="1" s="1"/>
  <c r="N4525" i="1"/>
  <c r="N4521" i="1"/>
  <c r="N4513" i="1"/>
  <c r="N4505" i="1"/>
  <c r="N4501" i="1"/>
  <c r="O4501" i="1" s="1"/>
  <c r="N4493" i="1"/>
  <c r="O4493" i="1" s="1"/>
  <c r="N4489" i="1"/>
  <c r="O4489" i="1" s="1"/>
  <c r="N4481" i="1"/>
  <c r="O4481" i="1" s="1"/>
  <c r="N4477" i="1"/>
  <c r="N4473" i="1"/>
  <c r="N4465" i="1"/>
  <c r="N4461" i="1"/>
  <c r="O4461" i="1" s="1"/>
  <c r="N4457" i="1"/>
  <c r="O4457" i="1" s="1"/>
  <c r="N4453" i="1"/>
  <c r="O4453" i="1" s="1"/>
  <c r="N4449" i="1"/>
  <c r="O4449" i="1" s="1"/>
  <c r="N4445" i="1"/>
  <c r="O4445" i="1" s="1"/>
  <c r="N4441" i="1"/>
  <c r="N4437" i="1"/>
  <c r="N4433" i="1"/>
  <c r="N4425" i="1"/>
  <c r="O4425" i="1" s="1"/>
  <c r="N4421" i="1"/>
  <c r="O4421" i="1" s="1"/>
  <c r="N4417" i="1"/>
  <c r="O4417" i="1" s="1"/>
  <c r="N4413" i="1"/>
  <c r="O4413" i="1" s="1"/>
  <c r="N4409" i="1"/>
  <c r="O4409" i="1" s="1"/>
  <c r="N4405" i="1"/>
  <c r="N4401" i="1"/>
  <c r="N4397" i="1"/>
  <c r="N4393" i="1"/>
  <c r="N4389" i="1"/>
  <c r="O4389" i="1" s="1"/>
  <c r="N4385" i="1"/>
  <c r="O4385" i="1" s="1"/>
  <c r="N4381" i="1"/>
  <c r="O4381" i="1" s="1"/>
  <c r="N4377" i="1"/>
  <c r="N4373" i="1"/>
  <c r="N4369" i="1"/>
  <c r="N4365" i="1"/>
  <c r="N4361" i="1"/>
  <c r="N4357" i="1"/>
  <c r="O4357" i="1" s="1"/>
  <c r="N4353" i="1"/>
  <c r="O4353" i="1" s="1"/>
  <c r="N4349" i="1"/>
  <c r="O4349" i="1" s="1"/>
  <c r="N4345" i="1"/>
  <c r="N4341" i="1"/>
  <c r="N4337" i="1"/>
  <c r="N4333" i="1"/>
  <c r="N4329" i="1"/>
  <c r="N4325" i="1"/>
  <c r="O4325" i="1" s="1"/>
  <c r="N4317" i="1"/>
  <c r="O4317" i="1" s="1"/>
  <c r="N4313" i="1"/>
  <c r="O4313" i="1" s="1"/>
  <c r="N4309" i="1"/>
  <c r="O4309" i="1" s="1"/>
  <c r="N4305" i="1"/>
  <c r="N4301" i="1"/>
  <c r="N4297" i="1"/>
  <c r="N4293" i="1"/>
  <c r="O4293" i="1" s="1"/>
  <c r="N4289" i="1"/>
  <c r="O4289" i="1" s="1"/>
  <c r="N4285" i="1"/>
  <c r="O4285" i="1" s="1"/>
  <c r="N4281" i="1"/>
  <c r="O4281" i="1" s="1"/>
  <c r="N4277" i="1"/>
  <c r="O4277" i="1" s="1"/>
  <c r="N4273" i="1"/>
  <c r="N4269" i="1"/>
  <c r="N4265" i="1"/>
  <c r="N4261" i="1"/>
  <c r="O4261" i="1" s="1"/>
  <c r="N4257" i="1"/>
  <c r="O4257" i="1" s="1"/>
  <c r="N4253" i="1"/>
  <c r="O4253" i="1" s="1"/>
  <c r="N4249" i="1"/>
  <c r="O4249" i="1" s="1"/>
  <c r="N4245" i="1"/>
  <c r="O4245" i="1" s="1"/>
  <c r="N4241" i="1"/>
  <c r="N4237" i="1"/>
  <c r="N4233" i="1"/>
  <c r="N4229" i="1"/>
  <c r="O4229" i="1" s="1"/>
  <c r="N4225" i="1"/>
  <c r="N4221" i="1"/>
  <c r="O4221" i="1" s="1"/>
  <c r="N4217" i="1"/>
  <c r="O4217" i="1" s="1"/>
  <c r="N4213" i="1"/>
  <c r="O4213" i="1" s="1"/>
  <c r="N4209" i="1"/>
  <c r="N4205" i="1"/>
  <c r="N4201" i="1"/>
  <c r="N4197" i="1"/>
  <c r="O4197" i="1" s="1"/>
  <c r="N4193" i="1"/>
  <c r="O4193" i="1" s="1"/>
  <c r="N4189" i="1"/>
  <c r="O4189" i="1" s="1"/>
  <c r="N4185" i="1"/>
  <c r="O4185" i="1" s="1"/>
  <c r="N4181" i="1"/>
  <c r="O4181" i="1" s="1"/>
  <c r="N4177" i="1"/>
  <c r="N4173" i="1"/>
  <c r="N4169" i="1"/>
  <c r="N4165" i="1"/>
  <c r="O4165" i="1" s="1"/>
  <c r="N4161" i="1"/>
  <c r="N4157" i="1"/>
  <c r="O4157" i="1" s="1"/>
  <c r="N4153" i="1"/>
  <c r="O4153" i="1" s="1"/>
  <c r="N4149" i="1"/>
  <c r="O4149" i="1" s="1"/>
  <c r="N4145" i="1"/>
  <c r="N4141" i="1"/>
  <c r="N4137" i="1"/>
  <c r="N4133" i="1"/>
  <c r="O4133" i="1" s="1"/>
  <c r="N4129" i="1"/>
  <c r="O4129" i="1" s="1"/>
  <c r="N4125" i="1"/>
  <c r="O4125" i="1" s="1"/>
  <c r="N4121" i="1"/>
  <c r="O4121" i="1" s="1"/>
  <c r="N4117" i="1"/>
  <c r="O4117" i="1" s="1"/>
  <c r="N4113" i="1"/>
  <c r="N4109" i="1"/>
  <c r="N4105" i="1"/>
  <c r="N4101" i="1"/>
  <c r="O4101" i="1" s="1"/>
  <c r="N4097" i="1"/>
  <c r="O4097" i="1" s="1"/>
  <c r="N4093" i="1"/>
  <c r="O4093" i="1" s="1"/>
  <c r="N4089" i="1"/>
  <c r="O4089" i="1" s="1"/>
  <c r="N4085" i="1"/>
  <c r="O4085" i="1" s="1"/>
  <c r="N4081" i="1"/>
  <c r="N4077" i="1"/>
  <c r="N4073" i="1"/>
  <c r="N4069" i="1"/>
  <c r="O4069" i="1" s="1"/>
  <c r="N4065" i="1"/>
  <c r="O4065" i="1" s="1"/>
  <c r="N4061" i="1"/>
  <c r="O4061" i="1" s="1"/>
  <c r="N4057" i="1"/>
  <c r="O4057" i="1" s="1"/>
  <c r="N4053" i="1"/>
  <c r="O4053" i="1" s="1"/>
  <c r="N4049" i="1"/>
  <c r="N4045" i="1"/>
  <c r="N4041" i="1"/>
  <c r="N4037" i="1"/>
  <c r="O4037" i="1" s="1"/>
  <c r="N4033" i="1"/>
  <c r="O4033" i="1" s="1"/>
  <c r="N4029" i="1"/>
  <c r="O4029" i="1" s="1"/>
  <c r="N4025" i="1"/>
  <c r="O4025" i="1" s="1"/>
  <c r="N4021" i="1"/>
  <c r="O4021" i="1" s="1"/>
  <c r="N4017" i="1"/>
  <c r="N4013" i="1"/>
  <c r="N4009" i="1"/>
  <c r="N4005" i="1"/>
  <c r="O4005" i="1" s="1"/>
  <c r="N4001" i="1"/>
  <c r="O4001" i="1" s="1"/>
  <c r="N3993" i="1"/>
  <c r="O3993" i="1" s="1"/>
  <c r="N4805" i="1"/>
  <c r="O4805" i="1" s="1"/>
  <c r="N4793" i="1"/>
  <c r="N4785" i="1"/>
  <c r="N4777" i="1"/>
  <c r="N4765" i="1"/>
  <c r="N4757" i="1"/>
  <c r="O4757" i="1" s="1"/>
  <c r="N4749" i="1"/>
  <c r="O4749" i="1" s="1"/>
  <c r="N4741" i="1"/>
  <c r="O4741" i="1" s="1"/>
  <c r="N4733" i="1"/>
  <c r="O4733" i="1" s="1"/>
  <c r="N4725" i="1"/>
  <c r="O4725" i="1" s="1"/>
  <c r="N4717" i="1"/>
  <c r="N4709" i="1"/>
  <c r="N4701" i="1"/>
  <c r="N4693" i="1"/>
  <c r="O4693" i="1" s="1"/>
  <c r="N4685" i="1"/>
  <c r="O4685" i="1" s="1"/>
  <c r="N4677" i="1"/>
  <c r="O4677" i="1" s="1"/>
  <c r="N4665" i="1"/>
  <c r="O4665" i="1" s="1"/>
  <c r="N4657" i="1"/>
  <c r="O4657" i="1" s="1"/>
  <c r="N4649" i="1"/>
  <c r="N4641" i="1"/>
  <c r="N4629" i="1"/>
  <c r="N4621" i="1"/>
  <c r="N4613" i="1"/>
  <c r="O4613" i="1" s="1"/>
  <c r="N4605" i="1"/>
  <c r="O4605" i="1" s="1"/>
  <c r="N4597" i="1"/>
  <c r="O4597" i="1" s="1"/>
  <c r="N4585" i="1"/>
  <c r="N4577" i="1"/>
  <c r="N4569" i="1"/>
  <c r="N4561" i="1"/>
  <c r="N4553" i="1"/>
  <c r="N4545" i="1"/>
  <c r="O4545" i="1" s="1"/>
  <c r="N4537" i="1"/>
  <c r="N4529" i="1"/>
  <c r="O4529" i="1" s="1"/>
  <c r="N4517" i="1"/>
  <c r="O4517" i="1" s="1"/>
  <c r="N4509" i="1"/>
  <c r="N4497" i="1"/>
  <c r="N4485" i="1"/>
  <c r="N4469" i="1"/>
  <c r="O4469" i="1" s="1"/>
  <c r="N4429" i="1"/>
  <c r="O4429" i="1" s="1"/>
  <c r="N4321" i="1"/>
  <c r="O4321" i="1" s="1"/>
  <c r="N3997" i="1"/>
  <c r="O3997" i="1" s="1"/>
  <c r="N3981" i="1"/>
  <c r="O3981" i="1" s="1"/>
  <c r="N3969" i="1"/>
  <c r="N3961" i="1"/>
  <c r="N3953" i="1"/>
  <c r="N3941" i="1"/>
  <c r="O3941" i="1" s="1"/>
  <c r="N3933" i="1"/>
  <c r="O3933" i="1" s="1"/>
  <c r="N3925" i="1"/>
  <c r="O3925" i="1" s="1"/>
  <c r="N3917" i="1"/>
  <c r="O3917" i="1" s="1"/>
  <c r="N3909" i="1"/>
  <c r="O3909" i="1" s="1"/>
  <c r="N3901" i="1"/>
  <c r="N3893" i="1"/>
  <c r="N3881" i="1"/>
  <c r="N3873" i="1"/>
  <c r="O3873" i="1" s="1"/>
  <c r="N3861" i="1"/>
  <c r="O3861" i="1" s="1"/>
  <c r="N3853" i="1"/>
  <c r="O3853" i="1" s="1"/>
  <c r="N3845" i="1"/>
  <c r="O3845" i="1" s="1"/>
  <c r="N3837" i="1"/>
  <c r="O3837" i="1" s="1"/>
  <c r="N3829" i="1"/>
  <c r="N3821" i="1"/>
  <c r="N3813" i="1"/>
  <c r="N3805" i="1"/>
  <c r="O3805" i="1" s="1"/>
  <c r="N3797" i="1"/>
  <c r="O3797" i="1" s="1"/>
  <c r="N3785" i="1"/>
  <c r="O3785" i="1" s="1"/>
  <c r="N3777" i="1"/>
  <c r="O3777" i="1" s="1"/>
  <c r="N3769" i="1"/>
  <c r="O3769" i="1" s="1"/>
  <c r="N3761" i="1"/>
  <c r="N3749" i="1"/>
  <c r="N3741" i="1"/>
  <c r="N3729" i="1"/>
  <c r="O3729" i="1" s="1"/>
  <c r="N3721" i="1"/>
  <c r="O3721" i="1" s="1"/>
  <c r="N3713" i="1"/>
  <c r="O3713" i="1" s="1"/>
  <c r="N3705" i="1"/>
  <c r="O3705" i="1" s="1"/>
  <c r="N3697" i="1"/>
  <c r="O3697" i="1" s="1"/>
  <c r="N3689" i="1"/>
  <c r="N3681" i="1"/>
  <c r="N3669" i="1"/>
  <c r="N3661" i="1"/>
  <c r="O3661" i="1" s="1"/>
  <c r="N3653" i="1"/>
  <c r="O3653" i="1" s="1"/>
  <c r="N3645" i="1"/>
  <c r="O3645" i="1" s="1"/>
  <c r="N3637" i="1"/>
  <c r="O3637" i="1" s="1"/>
  <c r="N3629" i="1"/>
  <c r="O3629" i="1" s="1"/>
  <c r="N3621" i="1"/>
  <c r="N3613" i="1"/>
  <c r="N3605" i="1"/>
  <c r="N3597" i="1"/>
  <c r="O3597" i="1" s="1"/>
  <c r="N3589" i="1"/>
  <c r="O3589" i="1" s="1"/>
  <c r="N3577" i="1"/>
  <c r="O3577" i="1" s="1"/>
  <c r="N3569" i="1"/>
  <c r="O3569" i="1" s="1"/>
  <c r="N3561" i="1"/>
  <c r="O3561" i="1" s="1"/>
  <c r="N3553" i="1"/>
  <c r="N3545" i="1"/>
  <c r="N3537" i="1"/>
  <c r="N3529" i="1"/>
  <c r="O3529" i="1" s="1"/>
  <c r="N3517" i="1"/>
  <c r="O3517" i="1" s="1"/>
  <c r="N3509" i="1"/>
  <c r="O3509" i="1" s="1"/>
  <c r="N3501" i="1"/>
  <c r="O3501" i="1" s="1"/>
  <c r="N3493" i="1"/>
  <c r="O3493" i="1" s="1"/>
  <c r="N3485" i="1"/>
  <c r="N3477" i="1"/>
  <c r="N3469" i="1"/>
  <c r="N3461" i="1"/>
  <c r="N3453" i="1"/>
  <c r="O3453" i="1" s="1"/>
  <c r="N3445" i="1"/>
  <c r="O3445" i="1" s="1"/>
  <c r="N3437" i="1"/>
  <c r="O3437" i="1" s="1"/>
  <c r="N3429" i="1"/>
  <c r="O3429" i="1" s="1"/>
  <c r="N3421" i="1"/>
  <c r="N3413" i="1"/>
  <c r="N3405" i="1"/>
  <c r="N3397" i="1"/>
  <c r="N3389" i="1"/>
  <c r="O3389" i="1" s="1"/>
  <c r="N3381" i="1"/>
  <c r="O3381" i="1" s="1"/>
  <c r="N3373" i="1"/>
  <c r="O3373" i="1" s="1"/>
  <c r="N3365" i="1"/>
  <c r="O3365" i="1" s="1"/>
  <c r="N3357" i="1"/>
  <c r="N3349" i="1"/>
  <c r="N3341" i="1"/>
  <c r="N3333" i="1"/>
  <c r="N3325" i="1"/>
  <c r="O3325" i="1" s="1"/>
  <c r="N3317" i="1"/>
  <c r="O3317" i="1" s="1"/>
  <c r="N3309" i="1"/>
  <c r="O3309" i="1" s="1"/>
  <c r="N3301" i="1"/>
  <c r="O3301" i="1" s="1"/>
  <c r="N3293" i="1"/>
  <c r="N3285" i="1"/>
  <c r="N3273" i="1"/>
  <c r="N3257" i="1"/>
  <c r="O3257" i="1" s="1"/>
  <c r="N3989" i="1"/>
  <c r="O3989" i="1" s="1"/>
  <c r="N3985" i="1"/>
  <c r="O3985" i="1" s="1"/>
  <c r="N3977" i="1"/>
  <c r="O3977" i="1" s="1"/>
  <c r="N3973" i="1"/>
  <c r="O3973" i="1" s="1"/>
  <c r="N3965" i="1"/>
  <c r="N3957" i="1"/>
  <c r="N3949" i="1"/>
  <c r="N3945" i="1"/>
  <c r="N3937" i="1"/>
  <c r="O3937" i="1" s="1"/>
  <c r="N3929" i="1"/>
  <c r="O3929" i="1" s="1"/>
  <c r="N3921" i="1"/>
  <c r="O3921" i="1" s="1"/>
  <c r="N3913" i="1"/>
  <c r="N3905" i="1"/>
  <c r="N3897" i="1"/>
  <c r="N3889" i="1"/>
  <c r="N3885" i="1"/>
  <c r="O3885" i="1" s="1"/>
  <c r="N3877" i="1"/>
  <c r="O3877" i="1" s="1"/>
  <c r="N3869" i="1"/>
  <c r="O3869" i="1" s="1"/>
  <c r="N3865" i="1"/>
  <c r="O3865" i="1" s="1"/>
  <c r="N3857" i="1"/>
  <c r="O3857" i="1" s="1"/>
  <c r="N3849" i="1"/>
  <c r="N3841" i="1"/>
  <c r="N3833" i="1"/>
  <c r="N3825" i="1"/>
  <c r="O3825" i="1" s="1"/>
  <c r="N3817" i="1"/>
  <c r="O3817" i="1" s="1"/>
  <c r="N3809" i="1"/>
  <c r="O3809" i="1" s="1"/>
  <c r="N3801" i="1"/>
  <c r="O3801" i="1" s="1"/>
  <c r="N3793" i="1"/>
  <c r="O3793" i="1" s="1"/>
  <c r="N3789" i="1"/>
  <c r="N3781" i="1"/>
  <c r="N3773" i="1"/>
  <c r="N3765" i="1"/>
  <c r="O3765" i="1" s="1"/>
  <c r="N3757" i="1"/>
  <c r="O3757" i="1" s="1"/>
  <c r="N3753" i="1"/>
  <c r="O3753" i="1" s="1"/>
  <c r="N3745" i="1"/>
  <c r="O3745" i="1" s="1"/>
  <c r="N3737" i="1"/>
  <c r="O3737" i="1" s="1"/>
  <c r="N3733" i="1"/>
  <c r="N3725" i="1"/>
  <c r="N3717" i="1"/>
  <c r="N3709" i="1"/>
  <c r="O3709" i="1" s="1"/>
  <c r="N3701" i="1"/>
  <c r="O3701" i="1" s="1"/>
  <c r="N3693" i="1"/>
  <c r="O3693" i="1" s="1"/>
  <c r="N3685" i="1"/>
  <c r="O3685" i="1" s="1"/>
  <c r="N3677" i="1"/>
  <c r="O3677" i="1" s="1"/>
  <c r="N3673" i="1"/>
  <c r="N3665" i="1"/>
  <c r="N3657" i="1"/>
  <c r="N3649" i="1"/>
  <c r="O3649" i="1" s="1"/>
  <c r="N3641" i="1"/>
  <c r="O3641" i="1" s="1"/>
  <c r="N3633" i="1"/>
  <c r="O3633" i="1" s="1"/>
  <c r="N3625" i="1"/>
  <c r="O3625" i="1" s="1"/>
  <c r="N3617" i="1"/>
  <c r="O3617" i="1" s="1"/>
  <c r="N3609" i="1"/>
  <c r="N3601" i="1"/>
  <c r="N3593" i="1"/>
  <c r="N3585" i="1"/>
  <c r="O3585" i="1" s="1"/>
  <c r="N3581" i="1"/>
  <c r="O3581" i="1" s="1"/>
  <c r="N3573" i="1"/>
  <c r="O3573" i="1" s="1"/>
  <c r="N3565" i="1"/>
  <c r="O3565" i="1" s="1"/>
  <c r="N3557" i="1"/>
  <c r="O3557" i="1" s="1"/>
  <c r="N3549" i="1"/>
  <c r="N3541" i="1"/>
  <c r="N3533" i="1"/>
  <c r="N3525" i="1"/>
  <c r="O3525" i="1" s="1"/>
  <c r="N3521" i="1"/>
  <c r="O3521" i="1" s="1"/>
  <c r="N3513" i="1"/>
  <c r="O3513" i="1" s="1"/>
  <c r="N3505" i="1"/>
  <c r="O3505" i="1" s="1"/>
  <c r="N3497" i="1"/>
  <c r="O3497" i="1" s="1"/>
  <c r="N3489" i="1"/>
  <c r="N3481" i="1"/>
  <c r="N3473" i="1"/>
  <c r="N3465" i="1"/>
  <c r="O3465" i="1" s="1"/>
  <c r="N3457" i="1"/>
  <c r="O3457" i="1" s="1"/>
  <c r="N3449" i="1"/>
  <c r="O3449" i="1" s="1"/>
  <c r="N3441" i="1"/>
  <c r="O3441" i="1" s="1"/>
  <c r="N3433" i="1"/>
  <c r="O3433" i="1" s="1"/>
  <c r="N3425" i="1"/>
  <c r="N3417" i="1"/>
  <c r="N3409" i="1"/>
  <c r="N3401" i="1"/>
  <c r="O3401" i="1" s="1"/>
  <c r="N3393" i="1"/>
  <c r="O3393" i="1" s="1"/>
  <c r="N3385" i="1"/>
  <c r="O3385" i="1" s="1"/>
  <c r="N3377" i="1"/>
  <c r="O3377" i="1" s="1"/>
  <c r="N3369" i="1"/>
  <c r="O3369" i="1" s="1"/>
  <c r="N3361" i="1"/>
  <c r="N3353" i="1"/>
  <c r="N3345" i="1"/>
  <c r="N3337" i="1"/>
  <c r="O3337" i="1" s="1"/>
  <c r="N3329" i="1"/>
  <c r="O3329" i="1" s="1"/>
  <c r="N3321" i="1"/>
  <c r="O3321" i="1" s="1"/>
  <c r="N3313" i="1"/>
  <c r="O3313" i="1" s="1"/>
  <c r="N3305" i="1"/>
  <c r="O3305" i="1" s="1"/>
  <c r="N3297" i="1"/>
  <c r="N3289" i="1"/>
  <c r="N3281" i="1"/>
  <c r="N3277" i="1"/>
  <c r="O3277" i="1" s="1"/>
  <c r="N3269" i="1"/>
  <c r="O3269" i="1" s="1"/>
  <c r="N3265" i="1"/>
  <c r="O3265" i="1" s="1"/>
  <c r="N3261" i="1"/>
  <c r="O3261" i="1" s="1"/>
  <c r="N3253" i="1"/>
  <c r="O3253" i="1" s="1"/>
  <c r="N3249" i="1"/>
  <c r="O4140" i="1"/>
  <c r="N346" i="1"/>
  <c r="N342" i="1"/>
  <c r="O342" i="1" s="1"/>
  <c r="N338" i="1"/>
  <c r="O338" i="1" s="1"/>
  <c r="N334" i="1"/>
  <c r="O334" i="1" s="1"/>
  <c r="N330" i="1"/>
  <c r="O330" i="1" s="1"/>
  <c r="N326" i="1"/>
  <c r="O326" i="1" s="1"/>
  <c r="N322" i="1"/>
  <c r="N318" i="1"/>
  <c r="N314" i="1"/>
  <c r="N310" i="1"/>
  <c r="O310" i="1" s="1"/>
  <c r="N306" i="1"/>
  <c r="O306" i="1" s="1"/>
  <c r="N302" i="1"/>
  <c r="O302" i="1" s="1"/>
  <c r="N298" i="1"/>
  <c r="O298" i="1" s="1"/>
  <c r="T298" i="1" s="1"/>
  <c r="N294" i="1"/>
  <c r="O294" i="1" s="1"/>
  <c r="N290" i="1"/>
  <c r="N286" i="1"/>
  <c r="N282" i="1"/>
  <c r="N278" i="1"/>
  <c r="O278" i="1" s="1"/>
  <c r="N274" i="1"/>
  <c r="O274" i="1" s="1"/>
  <c r="N270" i="1"/>
  <c r="O270" i="1" s="1"/>
  <c r="N266" i="1"/>
  <c r="O266" i="1" s="1"/>
  <c r="N262" i="1"/>
  <c r="O262" i="1" s="1"/>
  <c r="N258" i="1"/>
  <c r="N254" i="1"/>
  <c r="N250" i="1"/>
  <c r="N246" i="1"/>
  <c r="O246" i="1" s="1"/>
  <c r="N242" i="1"/>
  <c r="O242" i="1" s="1"/>
  <c r="N238" i="1"/>
  <c r="O238" i="1" s="1"/>
  <c r="N234" i="1"/>
  <c r="N230" i="1"/>
  <c r="N226" i="1"/>
  <c r="N222" i="1"/>
  <c r="N218" i="1"/>
  <c r="N214" i="1"/>
  <c r="N210" i="1"/>
  <c r="O210" i="1" s="1"/>
  <c r="N206" i="1"/>
  <c r="O206" i="1" s="1"/>
  <c r="N202" i="1"/>
  <c r="O202" i="1" s="1"/>
  <c r="N198" i="1"/>
  <c r="N194" i="1"/>
  <c r="N190" i="1"/>
  <c r="N186" i="1"/>
  <c r="N182" i="1"/>
  <c r="N178" i="1"/>
  <c r="O178" i="1" s="1"/>
  <c r="N174" i="1"/>
  <c r="O174" i="1" s="1"/>
  <c r="N170" i="1"/>
  <c r="O170" i="1" s="1"/>
  <c r="N166" i="1"/>
  <c r="O166" i="1" s="1"/>
  <c r="N162" i="1"/>
  <c r="N158" i="1"/>
  <c r="N154" i="1"/>
  <c r="N150" i="1"/>
  <c r="O150" i="1" s="1"/>
  <c r="N146" i="1"/>
  <c r="O146" i="1" s="1"/>
  <c r="N142" i="1"/>
  <c r="O142" i="1" s="1"/>
  <c r="N138" i="1"/>
  <c r="O138" i="1" s="1"/>
  <c r="N134" i="1"/>
  <c r="O134" i="1" s="1"/>
  <c r="N130" i="1"/>
  <c r="N126" i="1"/>
  <c r="N122" i="1"/>
  <c r="N118" i="1"/>
  <c r="O118" i="1" s="1"/>
  <c r="N114" i="1"/>
  <c r="O114" i="1" s="1"/>
  <c r="N110" i="1"/>
  <c r="O110" i="1" s="1"/>
  <c r="N106" i="1"/>
  <c r="O106" i="1" s="1"/>
  <c r="N102" i="1"/>
  <c r="O102" i="1" s="1"/>
  <c r="N98" i="1"/>
  <c r="N94" i="1"/>
  <c r="N90" i="1"/>
  <c r="N86" i="1"/>
  <c r="O86" i="1" s="1"/>
  <c r="N82" i="1"/>
  <c r="O82" i="1" s="1"/>
  <c r="N78" i="1"/>
  <c r="O78" i="1" s="1"/>
  <c r="N74" i="1"/>
  <c r="O74" i="1" s="1"/>
  <c r="N70" i="1"/>
  <c r="O70" i="1" s="1"/>
  <c r="N66" i="1"/>
  <c r="N62" i="1"/>
  <c r="N58" i="1"/>
  <c r="N54" i="1"/>
  <c r="O54" i="1" s="1"/>
  <c r="N50" i="1"/>
  <c r="O50" i="1" s="1"/>
  <c r="N46" i="1"/>
  <c r="O46" i="1" s="1"/>
  <c r="N42" i="1"/>
  <c r="O42" i="1" s="1"/>
  <c r="N38" i="1"/>
  <c r="O38" i="1" s="1"/>
  <c r="N34" i="1"/>
  <c r="N30" i="1"/>
  <c r="N26" i="1"/>
  <c r="N22" i="1"/>
  <c r="O22" i="1" s="1"/>
  <c r="N18" i="1"/>
  <c r="O18" i="1" s="1"/>
  <c r="N14" i="1"/>
  <c r="O14" i="1" s="1"/>
  <c r="N10" i="1"/>
  <c r="O10" i="1" s="1"/>
  <c r="R1907" i="1"/>
  <c r="S1907" i="1" s="1"/>
  <c r="R1903" i="1"/>
  <c r="R1899" i="1"/>
  <c r="R1895" i="1"/>
  <c r="R1891" i="1"/>
  <c r="R1887" i="1"/>
  <c r="S1887" i="1" s="1"/>
  <c r="R1883" i="1"/>
  <c r="S1883" i="1" s="1"/>
  <c r="R1879" i="1"/>
  <c r="S1879" i="1" s="1"/>
  <c r="R1875" i="1"/>
  <c r="R1871" i="1"/>
  <c r="R1867" i="1"/>
  <c r="R1863" i="1"/>
  <c r="R1859" i="1"/>
  <c r="R1855" i="1"/>
  <c r="S1855" i="1" s="1"/>
  <c r="R1851" i="1"/>
  <c r="S1851" i="1" s="1"/>
  <c r="R1847" i="1"/>
  <c r="S1847" i="1" s="1"/>
  <c r="R1843" i="1"/>
  <c r="S1843" i="1" s="1"/>
  <c r="R1839" i="1"/>
  <c r="R1835" i="1"/>
  <c r="R1831" i="1"/>
  <c r="R1827" i="1"/>
  <c r="R1823" i="1"/>
  <c r="S1823" i="1" s="1"/>
  <c r="R1819" i="1"/>
  <c r="S1819" i="1" s="1"/>
  <c r="R1815" i="1"/>
  <c r="S1815" i="1" s="1"/>
  <c r="R1811" i="1"/>
  <c r="R1807" i="1"/>
  <c r="R1803" i="1"/>
  <c r="R1799" i="1"/>
  <c r="R1795" i="1"/>
  <c r="R1791" i="1"/>
  <c r="S1791" i="1" s="1"/>
  <c r="R1787" i="1"/>
  <c r="S1787" i="1" s="1"/>
  <c r="R1783" i="1"/>
  <c r="S1783" i="1" s="1"/>
  <c r="R1779" i="1"/>
  <c r="R1775" i="1"/>
  <c r="R1771" i="1"/>
  <c r="R1767" i="1"/>
  <c r="R1763" i="1"/>
  <c r="R1759" i="1"/>
  <c r="R1755" i="1"/>
  <c r="S1755" i="1" s="1"/>
  <c r="R1751" i="1"/>
  <c r="S1751" i="1" s="1"/>
  <c r="R1747" i="1"/>
  <c r="R1743" i="1"/>
  <c r="R1739" i="1"/>
  <c r="R1735" i="1"/>
  <c r="R1731" i="1"/>
  <c r="R1727" i="1"/>
  <c r="S1727" i="1" s="1"/>
  <c r="R1723" i="1"/>
  <c r="S1723" i="1" s="1"/>
  <c r="R1719" i="1"/>
  <c r="S1719" i="1" s="1"/>
  <c r="R1715" i="1"/>
  <c r="R1711" i="1"/>
  <c r="R1707" i="1"/>
  <c r="R1703" i="1"/>
  <c r="R1699" i="1"/>
  <c r="R1695" i="1"/>
  <c r="S1695" i="1" s="1"/>
  <c r="R1691" i="1"/>
  <c r="S1691" i="1" s="1"/>
  <c r="R1687" i="1"/>
  <c r="S1687" i="1" s="1"/>
  <c r="R1683" i="1"/>
  <c r="R1679" i="1"/>
  <c r="R1675" i="1"/>
  <c r="R1671" i="1"/>
  <c r="R1667" i="1"/>
  <c r="R1663" i="1"/>
  <c r="S1663" i="1" s="1"/>
  <c r="R1659" i="1"/>
  <c r="S1659" i="1" s="1"/>
  <c r="R1655" i="1"/>
  <c r="S1655" i="1" s="1"/>
  <c r="R1651" i="1"/>
  <c r="R1647" i="1"/>
  <c r="R1643" i="1"/>
  <c r="R1639" i="1"/>
  <c r="R1635" i="1"/>
  <c r="R1631" i="1"/>
  <c r="S1631" i="1" s="1"/>
  <c r="R1627" i="1"/>
  <c r="S1627" i="1" s="1"/>
  <c r="R1623" i="1"/>
  <c r="S1623" i="1" s="1"/>
  <c r="R1619" i="1"/>
  <c r="R1615" i="1"/>
  <c r="R1611" i="1"/>
  <c r="R1607" i="1"/>
  <c r="R1603" i="1"/>
  <c r="R1599" i="1"/>
  <c r="S1599" i="1" s="1"/>
  <c r="R1595" i="1"/>
  <c r="S1595" i="1" s="1"/>
  <c r="T1595" i="1" s="1"/>
  <c r="R1591" i="1"/>
  <c r="S1591" i="1" s="1"/>
  <c r="R1587" i="1"/>
  <c r="R1583" i="1"/>
  <c r="R1579" i="1"/>
  <c r="R1575" i="1"/>
  <c r="R1571" i="1"/>
  <c r="R1567" i="1"/>
  <c r="S1567" i="1" s="1"/>
  <c r="R1563" i="1"/>
  <c r="S1563" i="1" s="1"/>
  <c r="R1559" i="1"/>
  <c r="S1559" i="1" s="1"/>
  <c r="R1555" i="1"/>
  <c r="R1551" i="1"/>
  <c r="R1547" i="1"/>
  <c r="R1543" i="1"/>
  <c r="R1539" i="1"/>
  <c r="R1535" i="1"/>
  <c r="S1535" i="1" s="1"/>
  <c r="R1531" i="1"/>
  <c r="S1531" i="1" s="1"/>
  <c r="R1527" i="1"/>
  <c r="S1527" i="1" s="1"/>
  <c r="R1523" i="1"/>
  <c r="R1519" i="1"/>
  <c r="R1515" i="1"/>
  <c r="R1511" i="1"/>
  <c r="R1507" i="1"/>
  <c r="R1503" i="1"/>
  <c r="S1503" i="1" s="1"/>
  <c r="R1499" i="1"/>
  <c r="S1499" i="1" s="1"/>
  <c r="R1495" i="1"/>
  <c r="S1495" i="1" s="1"/>
  <c r="R1491" i="1"/>
  <c r="R1487" i="1"/>
  <c r="R1483" i="1"/>
  <c r="R1479" i="1"/>
  <c r="R1475" i="1"/>
  <c r="R1471" i="1"/>
  <c r="S1471" i="1" s="1"/>
  <c r="R1467" i="1"/>
  <c r="S1467" i="1" s="1"/>
  <c r="R1463" i="1"/>
  <c r="S1463" i="1" s="1"/>
  <c r="R1459" i="1"/>
  <c r="R1455" i="1"/>
  <c r="R1451" i="1"/>
  <c r="R1447" i="1"/>
  <c r="R1443" i="1"/>
  <c r="R1439" i="1"/>
  <c r="S1439" i="1" s="1"/>
  <c r="R1435" i="1"/>
  <c r="S1435" i="1" s="1"/>
  <c r="R1431" i="1"/>
  <c r="S1431" i="1" s="1"/>
  <c r="R1427" i="1"/>
  <c r="R1423" i="1"/>
  <c r="R1419" i="1"/>
  <c r="R1415" i="1"/>
  <c r="R1411" i="1"/>
  <c r="R1407" i="1"/>
  <c r="R1403" i="1"/>
  <c r="S1403" i="1" s="1"/>
  <c r="R1399" i="1"/>
  <c r="S1399" i="1" s="1"/>
  <c r="R1395" i="1"/>
  <c r="R1391" i="1"/>
  <c r="R1387" i="1"/>
  <c r="R1383" i="1"/>
  <c r="R1379" i="1"/>
  <c r="R1375" i="1"/>
  <c r="S1375" i="1" s="1"/>
  <c r="R1371" i="1"/>
  <c r="S1371" i="1" s="1"/>
  <c r="R1367" i="1"/>
  <c r="S1367" i="1" s="1"/>
  <c r="R1363" i="1"/>
  <c r="R1359" i="1"/>
  <c r="R1355" i="1"/>
  <c r="R1351" i="1"/>
  <c r="R1347" i="1"/>
  <c r="R1343" i="1"/>
  <c r="S1343" i="1" s="1"/>
  <c r="R1339" i="1"/>
  <c r="S1339" i="1" s="1"/>
  <c r="R1335" i="1"/>
  <c r="S1335" i="1" s="1"/>
  <c r="R1331" i="1"/>
  <c r="R1327" i="1"/>
  <c r="R1323" i="1"/>
  <c r="R1319" i="1"/>
  <c r="R1315" i="1"/>
  <c r="R1311" i="1"/>
  <c r="S1311" i="1" s="1"/>
  <c r="R1307" i="1"/>
  <c r="S1307" i="1" s="1"/>
  <c r="R1303" i="1"/>
  <c r="S1303" i="1" s="1"/>
  <c r="R1299" i="1"/>
  <c r="S1299" i="1" s="1"/>
  <c r="R1295" i="1"/>
  <c r="R1291" i="1"/>
  <c r="R1287" i="1"/>
  <c r="R1283" i="1"/>
  <c r="R1279" i="1"/>
  <c r="S1279" i="1" s="1"/>
  <c r="R1275" i="1"/>
  <c r="S1275" i="1" s="1"/>
  <c r="R1271" i="1"/>
  <c r="S1271" i="1" s="1"/>
  <c r="R1267" i="1"/>
  <c r="R1263" i="1"/>
  <c r="R1259" i="1"/>
  <c r="R1255" i="1"/>
  <c r="R1251" i="1"/>
  <c r="R1247" i="1"/>
  <c r="S1247" i="1" s="1"/>
  <c r="R1243" i="1"/>
  <c r="S1243" i="1" s="1"/>
  <c r="R1239" i="1"/>
  <c r="S1239" i="1" s="1"/>
  <c r="R1235" i="1"/>
  <c r="S1235" i="1" s="1"/>
  <c r="R1231" i="1"/>
  <c r="R4909" i="1"/>
  <c r="R4905" i="1"/>
  <c r="R4901" i="1"/>
  <c r="S4901" i="1" s="1"/>
  <c r="R4897" i="1"/>
  <c r="S4897" i="1" s="1"/>
  <c r="R4893" i="1"/>
  <c r="S4893" i="1" s="1"/>
  <c r="R4889" i="1"/>
  <c r="S4889" i="1" s="1"/>
  <c r="R4885" i="1"/>
  <c r="S4885" i="1" s="1"/>
  <c r="R4881" i="1"/>
  <c r="R4877" i="1"/>
  <c r="R4873" i="1"/>
  <c r="R4869" i="1"/>
  <c r="S4869" i="1" s="1"/>
  <c r="R4865" i="1"/>
  <c r="R4861" i="1"/>
  <c r="S4861" i="1" s="1"/>
  <c r="R4857" i="1"/>
  <c r="S4857" i="1" s="1"/>
  <c r="R4853" i="1"/>
  <c r="S4853" i="1" s="1"/>
  <c r="R4849" i="1"/>
  <c r="R4845" i="1"/>
  <c r="R4841" i="1"/>
  <c r="R4837" i="1"/>
  <c r="S4837" i="1" s="1"/>
  <c r="R4833" i="1"/>
  <c r="S4833" i="1" s="1"/>
  <c r="R4829" i="1"/>
  <c r="S4829" i="1" s="1"/>
  <c r="R4825" i="1"/>
  <c r="S4825" i="1" s="1"/>
  <c r="R4821" i="1"/>
  <c r="R4817" i="1"/>
  <c r="R4813" i="1"/>
  <c r="R4809" i="1"/>
  <c r="R4805" i="1"/>
  <c r="S4805" i="1" s="1"/>
  <c r="R4801" i="1"/>
  <c r="S4801" i="1" s="1"/>
  <c r="R4797" i="1"/>
  <c r="S4797" i="1" s="1"/>
  <c r="R4793" i="1"/>
  <c r="S4793" i="1" s="1"/>
  <c r="R4789" i="1"/>
  <c r="S4789" i="1" s="1"/>
  <c r="R4785" i="1"/>
  <c r="R4781" i="1"/>
  <c r="R4777" i="1"/>
  <c r="R4773" i="1"/>
  <c r="S4773" i="1" s="1"/>
  <c r="R4769" i="1"/>
  <c r="S4769" i="1" s="1"/>
  <c r="R4765" i="1"/>
  <c r="S4765" i="1" s="1"/>
  <c r="T4765" i="1" s="1"/>
  <c r="R4761" i="1"/>
  <c r="S4761" i="1" s="1"/>
  <c r="R4757" i="1"/>
  <c r="S4757" i="1" s="1"/>
  <c r="R4753" i="1"/>
  <c r="R4749" i="1"/>
  <c r="R4745" i="1"/>
  <c r="R4741" i="1"/>
  <c r="S4741" i="1" s="1"/>
  <c r="R4737" i="1"/>
  <c r="S4737" i="1" s="1"/>
  <c r="R4733" i="1"/>
  <c r="S4733" i="1" s="1"/>
  <c r="R4729" i="1"/>
  <c r="S4729" i="1" s="1"/>
  <c r="R4725" i="1"/>
  <c r="S4725" i="1" s="1"/>
  <c r="R4721" i="1"/>
  <c r="R4717" i="1"/>
  <c r="R4713" i="1"/>
  <c r="R4709" i="1"/>
  <c r="S4709" i="1" s="1"/>
  <c r="R4705" i="1"/>
  <c r="S4705" i="1" s="1"/>
  <c r="R4701" i="1"/>
  <c r="S4701" i="1" s="1"/>
  <c r="R4697" i="1"/>
  <c r="S4697" i="1" s="1"/>
  <c r="R4693" i="1"/>
  <c r="R4689" i="1"/>
  <c r="R4685" i="1"/>
  <c r="R4681" i="1"/>
  <c r="R4677" i="1"/>
  <c r="S4677" i="1" s="1"/>
  <c r="R4673" i="1"/>
  <c r="S4673" i="1" s="1"/>
  <c r="R4669" i="1"/>
  <c r="S4669" i="1" s="1"/>
  <c r="R4665" i="1"/>
  <c r="S4665" i="1" s="1"/>
  <c r="R4661" i="1"/>
  <c r="S4661" i="1" s="1"/>
  <c r="R4657" i="1"/>
  <c r="R4653" i="1"/>
  <c r="R4649" i="1"/>
  <c r="R4645" i="1"/>
  <c r="S4645" i="1" s="1"/>
  <c r="R4641" i="1"/>
  <c r="S4641" i="1" s="1"/>
  <c r="R4637" i="1"/>
  <c r="S4637" i="1" s="1"/>
  <c r="R4633" i="1"/>
  <c r="S4633" i="1" s="1"/>
  <c r="R4629" i="1"/>
  <c r="S4629" i="1" s="1"/>
  <c r="R4625" i="1"/>
  <c r="R4621" i="1"/>
  <c r="R4617" i="1"/>
  <c r="R4613" i="1"/>
  <c r="S4613" i="1" s="1"/>
  <c r="R4609" i="1"/>
  <c r="S4609" i="1" s="1"/>
  <c r="R4605" i="1"/>
  <c r="S4605" i="1" s="1"/>
  <c r="R4601" i="1"/>
  <c r="S4601" i="1" s="1"/>
  <c r="R4597" i="1"/>
  <c r="S4597" i="1" s="1"/>
  <c r="R4593" i="1"/>
  <c r="R4589" i="1"/>
  <c r="R4585" i="1"/>
  <c r="R4581" i="1"/>
  <c r="R4577" i="1"/>
  <c r="S4577" i="1" s="1"/>
  <c r="R4573" i="1"/>
  <c r="S4573" i="1" s="1"/>
  <c r="R4569" i="1"/>
  <c r="S4569" i="1" s="1"/>
  <c r="R4565" i="1"/>
  <c r="R4561" i="1"/>
  <c r="R4557" i="1"/>
  <c r="R4553" i="1"/>
  <c r="R4549" i="1"/>
  <c r="S4549" i="1" s="1"/>
  <c r="R4545" i="1"/>
  <c r="S4545" i="1" s="1"/>
  <c r="R4541" i="1"/>
  <c r="S4541" i="1" s="1"/>
  <c r="R4537" i="1"/>
  <c r="S4537" i="1" s="1"/>
  <c r="R4533" i="1"/>
  <c r="S4533" i="1" s="1"/>
  <c r="R4529" i="1"/>
  <c r="R4525" i="1"/>
  <c r="R4521" i="1"/>
  <c r="R4517" i="1"/>
  <c r="S4517" i="1" s="1"/>
  <c r="R4513" i="1"/>
  <c r="S4513" i="1" s="1"/>
  <c r="R4509" i="1"/>
  <c r="S4509" i="1" s="1"/>
  <c r="R4505" i="1"/>
  <c r="S4505" i="1" s="1"/>
  <c r="R4501" i="1"/>
  <c r="S4501" i="1" s="1"/>
  <c r="R4497" i="1"/>
  <c r="R4493" i="1"/>
  <c r="R4489" i="1"/>
  <c r="R4485" i="1"/>
  <c r="S4485" i="1" s="1"/>
  <c r="R4481" i="1"/>
  <c r="R4477" i="1"/>
  <c r="S4477" i="1" s="1"/>
  <c r="R4473" i="1"/>
  <c r="S4473" i="1" s="1"/>
  <c r="R4469" i="1"/>
  <c r="S4469" i="1" s="1"/>
  <c r="R4465" i="1"/>
  <c r="R4461" i="1"/>
  <c r="R4457" i="1"/>
  <c r="R4453" i="1"/>
  <c r="S4453" i="1" s="1"/>
  <c r="R4449" i="1"/>
  <c r="S4449" i="1" s="1"/>
  <c r="R4445" i="1"/>
  <c r="S4445" i="1" s="1"/>
  <c r="R4441" i="1"/>
  <c r="S4441" i="1" s="1"/>
  <c r="R4437" i="1"/>
  <c r="R4433" i="1"/>
  <c r="R4429" i="1"/>
  <c r="R4425" i="1"/>
  <c r="R4421" i="1"/>
  <c r="S4421" i="1" s="1"/>
  <c r="R4417" i="1"/>
  <c r="S4417" i="1" s="1"/>
  <c r="R4413" i="1"/>
  <c r="S4413" i="1" s="1"/>
  <c r="R4409" i="1"/>
  <c r="S4409" i="1" s="1"/>
  <c r="R4405" i="1"/>
  <c r="S4405" i="1" s="1"/>
  <c r="R4401" i="1"/>
  <c r="R4397" i="1"/>
  <c r="R4393" i="1"/>
  <c r="R4389" i="1"/>
  <c r="S4389" i="1" s="1"/>
  <c r="R4385" i="1"/>
  <c r="S4385" i="1" s="1"/>
  <c r="R4381" i="1"/>
  <c r="S4381" i="1" s="1"/>
  <c r="R4377" i="1"/>
  <c r="S4377" i="1" s="1"/>
  <c r="R4373" i="1"/>
  <c r="S4373" i="1" s="1"/>
  <c r="R4369" i="1"/>
  <c r="R4365" i="1"/>
  <c r="R4361" i="1"/>
  <c r="R4357" i="1"/>
  <c r="S4357" i="1" s="1"/>
  <c r="R4353" i="1"/>
  <c r="S4353" i="1" s="1"/>
  <c r="R4349" i="1"/>
  <c r="S4349" i="1" s="1"/>
  <c r="R4345" i="1"/>
  <c r="S4345" i="1" s="1"/>
  <c r="R4341" i="1"/>
  <c r="S4341" i="1" s="1"/>
  <c r="R4337" i="1"/>
  <c r="R4333" i="1"/>
  <c r="R4329" i="1"/>
  <c r="R4325" i="1"/>
  <c r="S4325" i="1" s="1"/>
  <c r="R4321" i="1"/>
  <c r="S4321" i="1" s="1"/>
  <c r="R4317" i="1"/>
  <c r="S4317" i="1" s="1"/>
  <c r="R4313" i="1"/>
  <c r="S4313" i="1" s="1"/>
  <c r="R4309" i="1"/>
  <c r="S4309" i="1" s="1"/>
  <c r="R4305" i="1"/>
  <c r="R4301" i="1"/>
  <c r="R4297" i="1"/>
  <c r="R4293" i="1"/>
  <c r="S4293" i="1" s="1"/>
  <c r="R4289" i="1"/>
  <c r="S4289" i="1" s="1"/>
  <c r="R4285" i="1"/>
  <c r="S4285" i="1" s="1"/>
  <c r="R4281" i="1"/>
  <c r="S4281" i="1" s="1"/>
  <c r="R4277" i="1"/>
  <c r="S4277" i="1" s="1"/>
  <c r="R4273" i="1"/>
  <c r="R4269" i="1"/>
  <c r="R4265" i="1"/>
  <c r="R4261" i="1"/>
  <c r="S4261" i="1" s="1"/>
  <c r="R4257" i="1"/>
  <c r="S4257" i="1" s="1"/>
  <c r="R4253" i="1"/>
  <c r="S4253" i="1" s="1"/>
  <c r="R4249" i="1"/>
  <c r="S4249" i="1" s="1"/>
  <c r="R4245" i="1"/>
  <c r="S4245" i="1" s="1"/>
  <c r="R4241" i="1"/>
  <c r="R4237" i="1"/>
  <c r="R4233" i="1"/>
  <c r="R4229" i="1"/>
  <c r="S4229" i="1" s="1"/>
  <c r="R4225" i="1"/>
  <c r="S4225" i="1" s="1"/>
  <c r="R4221" i="1"/>
  <c r="S4221" i="1" s="1"/>
  <c r="R4217" i="1"/>
  <c r="S4217" i="1" s="1"/>
  <c r="R4213" i="1"/>
  <c r="S4213" i="1" s="1"/>
  <c r="R4209" i="1"/>
  <c r="R4205" i="1"/>
  <c r="R4201" i="1"/>
  <c r="R4197" i="1"/>
  <c r="S4197" i="1" s="1"/>
  <c r="R4193" i="1"/>
  <c r="S4193" i="1" s="1"/>
  <c r="R4189" i="1"/>
  <c r="S4189" i="1" s="1"/>
  <c r="R4185" i="1"/>
  <c r="S4185" i="1" s="1"/>
  <c r="R4181" i="1"/>
  <c r="S4181" i="1" s="1"/>
  <c r="R4177" i="1"/>
  <c r="R4173" i="1"/>
  <c r="R4169" i="1"/>
  <c r="R4165" i="1"/>
  <c r="S4165" i="1" s="1"/>
  <c r="R4161" i="1"/>
  <c r="S4161" i="1" s="1"/>
  <c r="R4157" i="1"/>
  <c r="S4157" i="1" s="1"/>
  <c r="R4153" i="1"/>
  <c r="S4153" i="1" s="1"/>
  <c r="R4149" i="1"/>
  <c r="S4149" i="1" s="1"/>
  <c r="R4145" i="1"/>
  <c r="R4141" i="1"/>
  <c r="R4137" i="1"/>
  <c r="R4133" i="1"/>
  <c r="S4133" i="1" s="1"/>
  <c r="R4129" i="1"/>
  <c r="S4129" i="1" s="1"/>
  <c r="R4125" i="1"/>
  <c r="S4125" i="1" s="1"/>
  <c r="R4121" i="1"/>
  <c r="S4121" i="1" s="1"/>
  <c r="R4117" i="1"/>
  <c r="S4117" i="1" s="1"/>
  <c r="R4113" i="1"/>
  <c r="R4109" i="1"/>
  <c r="R4105" i="1"/>
  <c r="R4101" i="1"/>
  <c r="S4101" i="1" s="1"/>
  <c r="R4097" i="1"/>
  <c r="S4097" i="1" s="1"/>
  <c r="R4093" i="1"/>
  <c r="S4093" i="1" s="1"/>
  <c r="R4089" i="1"/>
  <c r="S4089" i="1" s="1"/>
  <c r="R4085" i="1"/>
  <c r="S4085" i="1" s="1"/>
  <c r="R4081" i="1"/>
  <c r="R4077" i="1"/>
  <c r="R4073" i="1"/>
  <c r="R4069" i="1"/>
  <c r="S4069" i="1" s="1"/>
  <c r="R4065" i="1"/>
  <c r="S4065" i="1" s="1"/>
  <c r="R4061" i="1"/>
  <c r="S4061" i="1" s="1"/>
  <c r="R4057" i="1"/>
  <c r="S4057" i="1" s="1"/>
  <c r="R4053" i="1"/>
  <c r="S4053" i="1" s="1"/>
  <c r="R4049" i="1"/>
  <c r="R4045" i="1"/>
  <c r="R4041" i="1"/>
  <c r="R4037" i="1"/>
  <c r="S4037" i="1" s="1"/>
  <c r="R4033" i="1"/>
  <c r="S4033" i="1" s="1"/>
  <c r="R4029" i="1"/>
  <c r="S4029" i="1" s="1"/>
  <c r="R4025" i="1"/>
  <c r="S4025" i="1" s="1"/>
  <c r="R4021" i="1"/>
  <c r="S4021" i="1" s="1"/>
  <c r="R4017" i="1"/>
  <c r="R4013" i="1"/>
  <c r="R4009" i="1"/>
  <c r="R4005" i="1"/>
  <c r="S4005" i="1" s="1"/>
  <c r="R4001" i="1"/>
  <c r="S4001" i="1" s="1"/>
  <c r="R3997" i="1"/>
  <c r="S3997" i="1" s="1"/>
  <c r="R3993" i="1"/>
  <c r="S3993" i="1" s="1"/>
  <c r="R3989" i="1"/>
  <c r="S3989" i="1" s="1"/>
  <c r="R3985" i="1"/>
  <c r="R3981" i="1"/>
  <c r="R3977" i="1"/>
  <c r="R3973" i="1"/>
  <c r="S3973" i="1" s="1"/>
  <c r="R3969" i="1"/>
  <c r="S3969" i="1" s="1"/>
  <c r="R3965" i="1"/>
  <c r="S3965" i="1" s="1"/>
  <c r="R3961" i="1"/>
  <c r="S3961" i="1" s="1"/>
  <c r="R3957" i="1"/>
  <c r="S3957" i="1" s="1"/>
  <c r="R3953" i="1"/>
  <c r="R3949" i="1"/>
  <c r="R3945" i="1"/>
  <c r="R3941" i="1"/>
  <c r="S3941" i="1" s="1"/>
  <c r="R3937" i="1"/>
  <c r="S3937" i="1" s="1"/>
  <c r="R3933" i="1"/>
  <c r="S3933" i="1" s="1"/>
  <c r="R3929" i="1"/>
  <c r="S3929" i="1" s="1"/>
  <c r="R3925" i="1"/>
  <c r="S3925" i="1" s="1"/>
  <c r="R3921" i="1"/>
  <c r="R3917" i="1"/>
  <c r="R3913" i="1"/>
  <c r="R3909" i="1"/>
  <c r="S3909" i="1" s="1"/>
  <c r="R3905" i="1"/>
  <c r="S3905" i="1" s="1"/>
  <c r="R3901" i="1"/>
  <c r="S3901" i="1" s="1"/>
  <c r="R3897" i="1"/>
  <c r="S3897" i="1" s="1"/>
  <c r="R3893" i="1"/>
  <c r="S3893" i="1" s="1"/>
  <c r="R3889" i="1"/>
  <c r="R3885" i="1"/>
  <c r="R3881" i="1"/>
  <c r="R3877" i="1"/>
  <c r="S3877" i="1" s="1"/>
  <c r="R3873" i="1"/>
  <c r="S3873" i="1" s="1"/>
  <c r="R3869" i="1"/>
  <c r="S3869" i="1" s="1"/>
  <c r="T3869" i="1" s="1"/>
  <c r="R3865" i="1"/>
  <c r="S3865" i="1" s="1"/>
  <c r="R3861" i="1"/>
  <c r="S3861" i="1" s="1"/>
  <c r="R3857" i="1"/>
  <c r="R3853" i="1"/>
  <c r="R3849" i="1"/>
  <c r="R3845" i="1"/>
  <c r="S3845" i="1" s="1"/>
  <c r="R3841" i="1"/>
  <c r="S3841" i="1" s="1"/>
  <c r="T3841" i="1" s="1"/>
  <c r="R3837" i="1"/>
  <c r="S3837" i="1" s="1"/>
  <c r="R3833" i="1"/>
  <c r="S3833" i="1" s="1"/>
  <c r="R3829" i="1"/>
  <c r="S3829" i="1" s="1"/>
  <c r="R3825" i="1"/>
  <c r="R3821" i="1"/>
  <c r="R3817" i="1"/>
  <c r="R3813" i="1"/>
  <c r="S3813" i="1" s="1"/>
  <c r="R3809" i="1"/>
  <c r="S3809" i="1" s="1"/>
  <c r="R3805" i="1"/>
  <c r="S3805" i="1" s="1"/>
  <c r="R3801" i="1"/>
  <c r="S3801" i="1" s="1"/>
  <c r="T3801" i="1" s="1"/>
  <c r="R3797" i="1"/>
  <c r="S3797" i="1" s="1"/>
  <c r="R3793" i="1"/>
  <c r="R3789" i="1"/>
  <c r="R3785" i="1"/>
  <c r="R3781" i="1"/>
  <c r="R3777" i="1"/>
  <c r="S3777" i="1" s="1"/>
  <c r="R3773" i="1"/>
  <c r="S3773" i="1" s="1"/>
  <c r="R3769" i="1"/>
  <c r="S3769" i="1" s="1"/>
  <c r="R3765" i="1"/>
  <c r="S3765" i="1" s="1"/>
  <c r="R3761" i="1"/>
  <c r="R3757" i="1"/>
  <c r="R3753" i="1"/>
  <c r="R3749" i="1"/>
  <c r="S3749" i="1" s="1"/>
  <c r="R3745" i="1"/>
  <c r="S3745" i="1" s="1"/>
  <c r="R3741" i="1"/>
  <c r="S3741" i="1" s="1"/>
  <c r="R3737" i="1"/>
  <c r="S3737" i="1" s="1"/>
  <c r="R3733" i="1"/>
  <c r="S3733" i="1" s="1"/>
  <c r="R3729" i="1"/>
  <c r="R3725" i="1"/>
  <c r="R3721" i="1"/>
  <c r="R3717" i="1"/>
  <c r="S3717" i="1" s="1"/>
  <c r="R3713" i="1"/>
  <c r="S3713" i="1" s="1"/>
  <c r="R4908" i="1"/>
  <c r="S4908" i="1" s="1"/>
  <c r="R4904" i="1"/>
  <c r="S4904" i="1" s="1"/>
  <c r="R4900" i="1"/>
  <c r="S4900" i="1" s="1"/>
  <c r="R4896" i="1"/>
  <c r="R4892" i="1"/>
  <c r="R4888" i="1"/>
  <c r="R4884" i="1"/>
  <c r="S4884" i="1" s="1"/>
  <c r="R4880" i="1"/>
  <c r="S4880" i="1" s="1"/>
  <c r="R4876" i="1"/>
  <c r="S4876" i="1" s="1"/>
  <c r="R4872" i="1"/>
  <c r="S4872" i="1" s="1"/>
  <c r="R4868" i="1"/>
  <c r="S4868" i="1" s="1"/>
  <c r="R4864" i="1"/>
  <c r="R4860" i="1"/>
  <c r="R4856" i="1"/>
  <c r="R4852" i="1"/>
  <c r="S4852" i="1" s="1"/>
  <c r="R4848" i="1"/>
  <c r="S4848" i="1" s="1"/>
  <c r="R4844" i="1"/>
  <c r="S4844" i="1" s="1"/>
  <c r="R4840" i="1"/>
  <c r="S4840" i="1" s="1"/>
  <c r="R4836" i="1"/>
  <c r="S4836" i="1" s="1"/>
  <c r="R4832" i="1"/>
  <c r="R4828" i="1"/>
  <c r="R4824" i="1"/>
  <c r="R4820" i="1"/>
  <c r="S4820" i="1" s="1"/>
  <c r="R4816" i="1"/>
  <c r="S4816" i="1" s="1"/>
  <c r="R4812" i="1"/>
  <c r="S4812" i="1" s="1"/>
  <c r="R4808" i="1"/>
  <c r="S4808" i="1" s="1"/>
  <c r="R4804" i="1"/>
  <c r="S4804" i="1" s="1"/>
  <c r="R4800" i="1"/>
  <c r="R4796" i="1"/>
  <c r="R4792" i="1"/>
  <c r="R4788" i="1"/>
  <c r="S4788" i="1" s="1"/>
  <c r="R4784" i="1"/>
  <c r="S4784" i="1" s="1"/>
  <c r="R4780" i="1"/>
  <c r="S4780" i="1" s="1"/>
  <c r="R4776" i="1"/>
  <c r="S4776" i="1" s="1"/>
  <c r="R4772" i="1"/>
  <c r="S4772" i="1" s="1"/>
  <c r="R4768" i="1"/>
  <c r="R4764" i="1"/>
  <c r="R4760" i="1"/>
  <c r="R4756" i="1"/>
  <c r="S4756" i="1" s="1"/>
  <c r="R4752" i="1"/>
  <c r="S4752" i="1" s="1"/>
  <c r="R4748" i="1"/>
  <c r="S4748" i="1" s="1"/>
  <c r="R4744" i="1"/>
  <c r="S4744" i="1" s="1"/>
  <c r="R4740" i="1"/>
  <c r="S4740" i="1" s="1"/>
  <c r="R4736" i="1"/>
  <c r="R4732" i="1"/>
  <c r="R4728" i="1"/>
  <c r="R4724" i="1"/>
  <c r="S4724" i="1" s="1"/>
  <c r="R4720" i="1"/>
  <c r="S4720" i="1" s="1"/>
  <c r="R4716" i="1"/>
  <c r="S4716" i="1" s="1"/>
  <c r="R4712" i="1"/>
  <c r="S4712" i="1" s="1"/>
  <c r="R4708" i="1"/>
  <c r="S4708" i="1" s="1"/>
  <c r="R4704" i="1"/>
  <c r="R4700" i="1"/>
  <c r="R4696" i="1"/>
  <c r="R4692" i="1"/>
  <c r="S4692" i="1" s="1"/>
  <c r="R4688" i="1"/>
  <c r="S4688" i="1" s="1"/>
  <c r="R4684" i="1"/>
  <c r="S4684" i="1" s="1"/>
  <c r="R4680" i="1"/>
  <c r="S4680" i="1" s="1"/>
  <c r="R4676" i="1"/>
  <c r="S4676" i="1" s="1"/>
  <c r="R4672" i="1"/>
  <c r="R4668" i="1"/>
  <c r="R4664" i="1"/>
  <c r="R4660" i="1"/>
  <c r="S4660" i="1" s="1"/>
  <c r="R4656" i="1"/>
  <c r="S4656" i="1" s="1"/>
  <c r="R4652" i="1"/>
  <c r="S4652" i="1" s="1"/>
  <c r="R4648" i="1"/>
  <c r="S4648" i="1" s="1"/>
  <c r="R4644" i="1"/>
  <c r="S4644" i="1" s="1"/>
  <c r="R4640" i="1"/>
  <c r="R4636" i="1"/>
  <c r="R4632" i="1"/>
  <c r="R4628" i="1"/>
  <c r="S4628" i="1" s="1"/>
  <c r="R4624" i="1"/>
  <c r="S4624" i="1" s="1"/>
  <c r="R4620" i="1"/>
  <c r="S4620" i="1" s="1"/>
  <c r="R4616" i="1"/>
  <c r="S4616" i="1" s="1"/>
  <c r="R4612" i="1"/>
  <c r="S4612" i="1" s="1"/>
  <c r="R4608" i="1"/>
  <c r="R4604" i="1"/>
  <c r="R4600" i="1"/>
  <c r="R4596" i="1"/>
  <c r="S4596" i="1" s="1"/>
  <c r="R4592" i="1"/>
  <c r="S4592" i="1" s="1"/>
  <c r="R4588" i="1"/>
  <c r="S4588" i="1" s="1"/>
  <c r="R4584" i="1"/>
  <c r="S4584" i="1" s="1"/>
  <c r="R4580" i="1"/>
  <c r="S4580" i="1" s="1"/>
  <c r="R4576" i="1"/>
  <c r="R4572" i="1"/>
  <c r="R4568" i="1"/>
  <c r="R4564" i="1"/>
  <c r="S4564" i="1" s="1"/>
  <c r="R4560" i="1"/>
  <c r="S4560" i="1" s="1"/>
  <c r="R4556" i="1"/>
  <c r="S4556" i="1" s="1"/>
  <c r="R4552" i="1"/>
  <c r="S4552" i="1" s="1"/>
  <c r="R4548" i="1"/>
  <c r="S4548" i="1" s="1"/>
  <c r="R4544" i="1"/>
  <c r="R4540" i="1"/>
  <c r="R4536" i="1"/>
  <c r="R4532" i="1"/>
  <c r="S4532" i="1" s="1"/>
  <c r="R4528" i="1"/>
  <c r="S4528" i="1" s="1"/>
  <c r="R4524" i="1"/>
  <c r="S4524" i="1" s="1"/>
  <c r="R4520" i="1"/>
  <c r="S4520" i="1" s="1"/>
  <c r="R4516" i="1"/>
  <c r="S4516" i="1" s="1"/>
  <c r="R4512" i="1"/>
  <c r="R4508" i="1"/>
  <c r="R4504" i="1"/>
  <c r="R4500" i="1"/>
  <c r="S4500" i="1" s="1"/>
  <c r="R4496" i="1"/>
  <c r="S4496" i="1" s="1"/>
  <c r="R4492" i="1"/>
  <c r="S4492" i="1" s="1"/>
  <c r="R4488" i="1"/>
  <c r="S4488" i="1" s="1"/>
  <c r="R4484" i="1"/>
  <c r="S4484" i="1" s="1"/>
  <c r="R4480" i="1"/>
  <c r="R4476" i="1"/>
  <c r="R4472" i="1"/>
  <c r="R4468" i="1"/>
  <c r="S4468" i="1" s="1"/>
  <c r="R4464" i="1"/>
  <c r="S4464" i="1" s="1"/>
  <c r="R4460" i="1"/>
  <c r="S4460" i="1" s="1"/>
  <c r="R4456" i="1"/>
  <c r="S4456" i="1" s="1"/>
  <c r="R4452" i="1"/>
  <c r="S4452" i="1" s="1"/>
  <c r="R4448" i="1"/>
  <c r="R4444" i="1"/>
  <c r="R4440" i="1"/>
  <c r="R4436" i="1"/>
  <c r="S4436" i="1" s="1"/>
  <c r="R4432" i="1"/>
  <c r="S4432" i="1" s="1"/>
  <c r="R4428" i="1"/>
  <c r="S4428" i="1" s="1"/>
  <c r="R4424" i="1"/>
  <c r="S4424" i="1" s="1"/>
  <c r="R4420" i="1"/>
  <c r="S4420" i="1" s="1"/>
  <c r="R4416" i="1"/>
  <c r="R4412" i="1"/>
  <c r="R4408" i="1"/>
  <c r="R4404" i="1"/>
  <c r="S4404" i="1" s="1"/>
  <c r="R4400" i="1"/>
  <c r="S4400" i="1" s="1"/>
  <c r="T4400" i="1" s="1"/>
  <c r="R4396" i="1"/>
  <c r="S4396" i="1" s="1"/>
  <c r="R4392" i="1"/>
  <c r="S4392" i="1" s="1"/>
  <c r="T4392" i="1" s="1"/>
  <c r="R4388" i="1"/>
  <c r="S4388" i="1" s="1"/>
  <c r="R4384" i="1"/>
  <c r="R4380" i="1"/>
  <c r="R4376" i="1"/>
  <c r="R4372" i="1"/>
  <c r="S4372" i="1" s="1"/>
  <c r="R4368" i="1"/>
  <c r="S4368" i="1" s="1"/>
  <c r="R4364" i="1"/>
  <c r="S4364" i="1" s="1"/>
  <c r="R4360" i="1"/>
  <c r="S4360" i="1" s="1"/>
  <c r="R4356" i="1"/>
  <c r="S4356" i="1" s="1"/>
  <c r="R4352" i="1"/>
  <c r="R4348" i="1"/>
  <c r="R4344" i="1"/>
  <c r="R4340" i="1"/>
  <c r="S4340" i="1" s="1"/>
  <c r="R4336" i="1"/>
  <c r="R4332" i="1"/>
  <c r="S4332" i="1" s="1"/>
  <c r="R4328" i="1"/>
  <c r="S4328" i="1" s="1"/>
  <c r="R4324" i="1"/>
  <c r="S4324" i="1" s="1"/>
  <c r="R4320" i="1"/>
  <c r="R4316" i="1"/>
  <c r="R4312" i="1"/>
  <c r="R4308" i="1"/>
  <c r="S4308" i="1" s="1"/>
  <c r="R4304" i="1"/>
  <c r="S4304" i="1" s="1"/>
  <c r="R4300" i="1"/>
  <c r="S4300" i="1" s="1"/>
  <c r="R4296" i="1"/>
  <c r="S4296" i="1" s="1"/>
  <c r="R4292" i="1"/>
  <c r="S4292" i="1" s="1"/>
  <c r="R4288" i="1"/>
  <c r="R4284" i="1"/>
  <c r="R4280" i="1"/>
  <c r="R4276" i="1"/>
  <c r="R4272" i="1"/>
  <c r="S4272" i="1" s="1"/>
  <c r="R4268" i="1"/>
  <c r="S4268" i="1" s="1"/>
  <c r="R4264" i="1"/>
  <c r="S4264" i="1" s="1"/>
  <c r="R4260" i="1"/>
  <c r="S4260" i="1" s="1"/>
  <c r="R4256" i="1"/>
  <c r="R4252" i="1"/>
  <c r="R4248" i="1"/>
  <c r="R4244" i="1"/>
  <c r="S4244" i="1" s="1"/>
  <c r="R4240" i="1"/>
  <c r="S4240" i="1" s="1"/>
  <c r="R4236" i="1"/>
  <c r="S4236" i="1" s="1"/>
  <c r="R4232" i="1"/>
  <c r="S4232" i="1" s="1"/>
  <c r="R4228" i="1"/>
  <c r="S4228" i="1" s="1"/>
  <c r="R4224" i="1"/>
  <c r="R4220" i="1"/>
  <c r="R4216" i="1"/>
  <c r="R4212" i="1"/>
  <c r="S4212" i="1" s="1"/>
  <c r="R4208" i="1"/>
  <c r="S4208" i="1" s="1"/>
  <c r="R4204" i="1"/>
  <c r="S4204" i="1" s="1"/>
  <c r="R4200" i="1"/>
  <c r="S4200" i="1" s="1"/>
  <c r="R4196" i="1"/>
  <c r="S4196" i="1" s="1"/>
  <c r="R4192" i="1"/>
  <c r="R4188" i="1"/>
  <c r="R4184" i="1"/>
  <c r="R4180" i="1"/>
  <c r="S4180" i="1" s="1"/>
  <c r="R4176" i="1"/>
  <c r="S4176" i="1" s="1"/>
  <c r="R4172" i="1"/>
  <c r="S4172" i="1" s="1"/>
  <c r="R4168" i="1"/>
  <c r="S4168" i="1" s="1"/>
  <c r="R4164" i="1"/>
  <c r="S4164" i="1" s="1"/>
  <c r="R4160" i="1"/>
  <c r="R4156" i="1"/>
  <c r="R4152" i="1"/>
  <c r="R4148" i="1"/>
  <c r="S4148" i="1" s="1"/>
  <c r="R4144" i="1"/>
  <c r="R4140" i="1"/>
  <c r="S4140" i="1" s="1"/>
  <c r="R4136" i="1"/>
  <c r="S4136" i="1" s="1"/>
  <c r="T4136" i="1" s="1"/>
  <c r="R4132" i="1"/>
  <c r="S4132" i="1" s="1"/>
  <c r="R4128" i="1"/>
  <c r="R4124" i="1"/>
  <c r="R4120" i="1"/>
  <c r="R4116" i="1"/>
  <c r="S4116" i="1" s="1"/>
  <c r="R4112" i="1"/>
  <c r="S4112" i="1" s="1"/>
  <c r="R4108" i="1"/>
  <c r="S4108" i="1" s="1"/>
  <c r="R4104" i="1"/>
  <c r="S4104" i="1" s="1"/>
  <c r="R4100" i="1"/>
  <c r="S4100" i="1" s="1"/>
  <c r="R4096" i="1"/>
  <c r="R4092" i="1"/>
  <c r="R4088" i="1"/>
  <c r="R4084" i="1"/>
  <c r="R4080" i="1"/>
  <c r="S4080" i="1" s="1"/>
  <c r="R4076" i="1"/>
  <c r="S4076" i="1" s="1"/>
  <c r="R4072" i="1"/>
  <c r="S4072" i="1" s="1"/>
  <c r="R4068" i="1"/>
  <c r="R4064" i="1"/>
  <c r="R4060" i="1"/>
  <c r="R4056" i="1"/>
  <c r="R4052" i="1"/>
  <c r="S4052" i="1" s="1"/>
  <c r="R4048" i="1"/>
  <c r="S4048" i="1" s="1"/>
  <c r="T4048" i="1" s="1"/>
  <c r="R4044" i="1"/>
  <c r="S4044" i="1" s="1"/>
  <c r="R4040" i="1"/>
  <c r="S4040" i="1" s="1"/>
  <c r="R4036" i="1"/>
  <c r="R4032" i="1"/>
  <c r="R4028" i="1"/>
  <c r="R4024" i="1"/>
  <c r="R4020" i="1"/>
  <c r="S4020" i="1" s="1"/>
  <c r="R4016" i="1"/>
  <c r="S4016" i="1" s="1"/>
  <c r="R4012" i="1"/>
  <c r="S4012" i="1" s="1"/>
  <c r="R4008" i="1"/>
  <c r="S4008" i="1" s="1"/>
  <c r="R4004" i="1"/>
  <c r="S4004" i="1" s="1"/>
  <c r="R4000" i="1"/>
  <c r="R3996" i="1"/>
  <c r="R3992" i="1"/>
  <c r="R3988" i="1"/>
  <c r="R3984" i="1"/>
  <c r="R3980" i="1"/>
  <c r="S3980" i="1" s="1"/>
  <c r="R3976" i="1"/>
  <c r="S3976" i="1" s="1"/>
  <c r="R3972" i="1"/>
  <c r="S3972" i="1" s="1"/>
  <c r="R3968" i="1"/>
  <c r="R3964" i="1"/>
  <c r="R3960" i="1"/>
  <c r="R3956" i="1"/>
  <c r="S3956" i="1" s="1"/>
  <c r="R3952" i="1"/>
  <c r="S3952" i="1" s="1"/>
  <c r="R3948" i="1"/>
  <c r="S3948" i="1" s="1"/>
  <c r="R3944" i="1"/>
  <c r="S3944" i="1" s="1"/>
  <c r="R3940" i="1"/>
  <c r="S3940" i="1" s="1"/>
  <c r="R3936" i="1"/>
  <c r="R3932" i="1"/>
  <c r="R3928" i="1"/>
  <c r="R3924" i="1"/>
  <c r="R3920" i="1"/>
  <c r="S3920" i="1" s="1"/>
  <c r="R3916" i="1"/>
  <c r="S3916" i="1" s="1"/>
  <c r="R3912" i="1"/>
  <c r="S3912" i="1" s="1"/>
  <c r="R3908" i="1"/>
  <c r="S3908" i="1" s="1"/>
  <c r="R3904" i="1"/>
  <c r="R3900" i="1"/>
  <c r="R3896" i="1"/>
  <c r="R3892" i="1"/>
  <c r="S3892" i="1" s="1"/>
  <c r="R3888" i="1"/>
  <c r="S3888" i="1" s="1"/>
  <c r="R3884" i="1"/>
  <c r="S3884" i="1" s="1"/>
  <c r="R3880" i="1"/>
  <c r="S3880" i="1" s="1"/>
  <c r="R3876" i="1"/>
  <c r="S3876" i="1" s="1"/>
  <c r="R3872" i="1"/>
  <c r="R3868" i="1"/>
  <c r="R3864" i="1"/>
  <c r="R3860" i="1"/>
  <c r="R3856" i="1"/>
  <c r="S3856" i="1" s="1"/>
  <c r="R3852" i="1"/>
  <c r="S3852" i="1" s="1"/>
  <c r="R3848" i="1"/>
  <c r="S3848" i="1" s="1"/>
  <c r="R3844" i="1"/>
  <c r="S3844" i="1" s="1"/>
  <c r="R3840" i="1"/>
  <c r="R3836" i="1"/>
  <c r="R3832" i="1"/>
  <c r="R3828" i="1"/>
  <c r="S3828" i="1" s="1"/>
  <c r="R3824" i="1"/>
  <c r="S3824" i="1" s="1"/>
  <c r="R3820" i="1"/>
  <c r="S3820" i="1" s="1"/>
  <c r="R3816" i="1"/>
  <c r="S3816" i="1" s="1"/>
  <c r="R3812" i="1"/>
  <c r="S3812" i="1" s="1"/>
  <c r="R3808" i="1"/>
  <c r="R3804" i="1"/>
  <c r="R3800" i="1"/>
  <c r="R3796" i="1"/>
  <c r="S3796" i="1" s="1"/>
  <c r="R3792" i="1"/>
  <c r="S3792" i="1" s="1"/>
  <c r="R3788" i="1"/>
  <c r="S3788" i="1" s="1"/>
  <c r="R3784" i="1"/>
  <c r="S3784" i="1" s="1"/>
  <c r="R3780" i="1"/>
  <c r="S3780" i="1" s="1"/>
  <c r="R3776" i="1"/>
  <c r="R3772" i="1"/>
  <c r="R3768" i="1"/>
  <c r="R3764" i="1"/>
  <c r="S3764" i="1" s="1"/>
  <c r="R3760" i="1"/>
  <c r="R3756" i="1"/>
  <c r="S3756" i="1" s="1"/>
  <c r="T3756" i="1" s="1"/>
  <c r="R3752" i="1"/>
  <c r="S3752" i="1" s="1"/>
  <c r="R3748" i="1"/>
  <c r="S3748" i="1" s="1"/>
  <c r="R3744" i="1"/>
  <c r="R3740" i="1"/>
  <c r="R3736" i="1"/>
  <c r="R3732" i="1"/>
  <c r="S3732" i="1" s="1"/>
  <c r="R3728" i="1"/>
  <c r="S3728" i="1" s="1"/>
  <c r="R3724" i="1"/>
  <c r="S3724" i="1" s="1"/>
  <c r="R3720" i="1"/>
  <c r="S3720" i="1" s="1"/>
  <c r="R3716" i="1"/>
  <c r="S3716" i="1" s="1"/>
  <c r="R3709" i="1"/>
  <c r="R3705" i="1"/>
  <c r="R3701" i="1"/>
  <c r="R3697" i="1"/>
  <c r="S3697" i="1" s="1"/>
  <c r="R3693" i="1"/>
  <c r="S3693" i="1" s="1"/>
  <c r="R3689" i="1"/>
  <c r="S3689" i="1" s="1"/>
  <c r="R3685" i="1"/>
  <c r="S3685" i="1" s="1"/>
  <c r="R3681" i="1"/>
  <c r="S3681" i="1" s="1"/>
  <c r="R3677" i="1"/>
  <c r="R3673" i="1"/>
  <c r="R3669" i="1"/>
  <c r="R3665" i="1"/>
  <c r="S3665" i="1" s="1"/>
  <c r="R3661" i="1"/>
  <c r="S3661" i="1" s="1"/>
  <c r="R3657" i="1"/>
  <c r="S3657" i="1" s="1"/>
  <c r="R3653" i="1"/>
  <c r="S3653" i="1" s="1"/>
  <c r="R3649" i="1"/>
  <c r="S3649" i="1" s="1"/>
  <c r="R3645" i="1"/>
  <c r="R3641" i="1"/>
  <c r="R3637" i="1"/>
  <c r="R3633" i="1"/>
  <c r="R3629" i="1"/>
  <c r="S3629" i="1" s="1"/>
  <c r="R3625" i="1"/>
  <c r="S3625" i="1" s="1"/>
  <c r="R3621" i="1"/>
  <c r="S3621" i="1" s="1"/>
  <c r="R3617" i="1"/>
  <c r="S3617" i="1" s="1"/>
  <c r="R3613" i="1"/>
  <c r="R3609" i="1"/>
  <c r="R3605" i="1"/>
  <c r="R3601" i="1"/>
  <c r="S3601" i="1" s="1"/>
  <c r="R3597" i="1"/>
  <c r="S3597" i="1" s="1"/>
  <c r="R3593" i="1"/>
  <c r="S3593" i="1" s="1"/>
  <c r="R3589" i="1"/>
  <c r="S3589" i="1" s="1"/>
  <c r="R3585" i="1"/>
  <c r="S3585" i="1" s="1"/>
  <c r="R3581" i="1"/>
  <c r="R3577" i="1"/>
  <c r="R3573" i="1"/>
  <c r="R3569" i="1"/>
  <c r="R3565" i="1"/>
  <c r="S3565" i="1" s="1"/>
  <c r="R3561" i="1"/>
  <c r="S3561" i="1" s="1"/>
  <c r="R3557" i="1"/>
  <c r="S3557" i="1" s="1"/>
  <c r="R3553" i="1"/>
  <c r="S3553" i="1" s="1"/>
  <c r="R3549" i="1"/>
  <c r="R3545" i="1"/>
  <c r="R3541" i="1"/>
  <c r="R3537" i="1"/>
  <c r="R3533" i="1"/>
  <c r="S3533" i="1" s="1"/>
  <c r="R3529" i="1"/>
  <c r="S3529" i="1" s="1"/>
  <c r="R3525" i="1"/>
  <c r="S3525" i="1" s="1"/>
  <c r="R3521" i="1"/>
  <c r="S3521" i="1" s="1"/>
  <c r="R3517" i="1"/>
  <c r="R3513" i="1"/>
  <c r="R3509" i="1"/>
  <c r="R3505" i="1"/>
  <c r="S3505" i="1" s="1"/>
  <c r="R3501" i="1"/>
  <c r="S3501" i="1" s="1"/>
  <c r="R3497" i="1"/>
  <c r="S3497" i="1" s="1"/>
  <c r="R3493" i="1"/>
  <c r="S3493" i="1" s="1"/>
  <c r="R3489" i="1"/>
  <c r="S3489" i="1" s="1"/>
  <c r="R3485" i="1"/>
  <c r="R3481" i="1"/>
  <c r="R3477" i="1"/>
  <c r="R3473" i="1"/>
  <c r="R3469" i="1"/>
  <c r="S3469" i="1" s="1"/>
  <c r="R3465" i="1"/>
  <c r="S3465" i="1" s="1"/>
  <c r="R3461" i="1"/>
  <c r="S3461" i="1" s="1"/>
  <c r="R3457" i="1"/>
  <c r="S3457" i="1" s="1"/>
  <c r="R3453" i="1"/>
  <c r="R3449" i="1"/>
  <c r="R3445" i="1"/>
  <c r="R3441" i="1"/>
  <c r="S3441" i="1" s="1"/>
  <c r="R3437" i="1"/>
  <c r="S3437" i="1" s="1"/>
  <c r="R3433" i="1"/>
  <c r="S3433" i="1" s="1"/>
  <c r="R3429" i="1"/>
  <c r="S3429" i="1" s="1"/>
  <c r="R3425" i="1"/>
  <c r="S3425" i="1" s="1"/>
  <c r="R3421" i="1"/>
  <c r="R3417" i="1"/>
  <c r="R3413" i="1"/>
  <c r="R3409" i="1"/>
  <c r="S3409" i="1" s="1"/>
  <c r="R3405" i="1"/>
  <c r="S3405" i="1" s="1"/>
  <c r="R3401" i="1"/>
  <c r="R3397" i="1"/>
  <c r="S3397" i="1" s="1"/>
  <c r="R3393" i="1"/>
  <c r="S3393" i="1" s="1"/>
  <c r="R3389" i="1"/>
  <c r="R3385" i="1"/>
  <c r="R3381" i="1"/>
  <c r="R3377" i="1"/>
  <c r="S3377" i="1" s="1"/>
  <c r="R3373" i="1"/>
  <c r="S3373" i="1" s="1"/>
  <c r="R3369" i="1"/>
  <c r="S3369" i="1" s="1"/>
  <c r="R3365" i="1"/>
  <c r="S3365" i="1" s="1"/>
  <c r="R3361" i="1"/>
  <c r="S3361" i="1" s="1"/>
  <c r="R3357" i="1"/>
  <c r="R3353" i="1"/>
  <c r="R3349" i="1"/>
  <c r="R3345" i="1"/>
  <c r="S3345" i="1" s="1"/>
  <c r="R3341" i="1"/>
  <c r="S3341" i="1" s="1"/>
  <c r="R3337" i="1"/>
  <c r="S3337" i="1" s="1"/>
  <c r="R3333" i="1"/>
  <c r="S3333" i="1" s="1"/>
  <c r="R3329" i="1"/>
  <c r="S3329" i="1" s="1"/>
  <c r="R3325" i="1"/>
  <c r="R3321" i="1"/>
  <c r="R3317" i="1"/>
  <c r="R3313" i="1"/>
  <c r="S3313" i="1" s="1"/>
  <c r="R3309" i="1"/>
  <c r="S3309" i="1" s="1"/>
  <c r="R3305" i="1"/>
  <c r="S3305" i="1" s="1"/>
  <c r="R3301" i="1"/>
  <c r="S3301" i="1" s="1"/>
  <c r="R3297" i="1"/>
  <c r="S3297" i="1" s="1"/>
  <c r="R3293" i="1"/>
  <c r="R3289" i="1"/>
  <c r="R3285" i="1"/>
  <c r="R3281" i="1"/>
  <c r="S3281" i="1" s="1"/>
  <c r="R3277" i="1"/>
  <c r="S3277" i="1" s="1"/>
  <c r="R3273" i="1"/>
  <c r="S3273" i="1" s="1"/>
  <c r="R3269" i="1"/>
  <c r="S3269" i="1" s="1"/>
  <c r="R3265" i="1"/>
  <c r="S3265" i="1" s="1"/>
  <c r="R3261" i="1"/>
  <c r="R3257" i="1"/>
  <c r="R3253" i="1"/>
  <c r="R3249" i="1"/>
  <c r="S3249" i="1" s="1"/>
  <c r="R3245" i="1"/>
  <c r="S3245" i="1" s="1"/>
  <c r="R3241" i="1"/>
  <c r="S3241" i="1" s="1"/>
  <c r="R3237" i="1"/>
  <c r="S3237" i="1" s="1"/>
  <c r="R3233" i="1"/>
  <c r="S3233" i="1" s="1"/>
  <c r="R3229" i="1"/>
  <c r="R3225" i="1"/>
  <c r="R3221" i="1"/>
  <c r="R3217" i="1"/>
  <c r="R3213" i="1"/>
  <c r="R3209" i="1"/>
  <c r="S3209" i="1" s="1"/>
  <c r="R3205" i="1"/>
  <c r="S3205" i="1" s="1"/>
  <c r="R3201" i="1"/>
  <c r="S3201" i="1" s="1"/>
  <c r="R3197" i="1"/>
  <c r="R3193" i="1"/>
  <c r="R3189" i="1"/>
  <c r="R3185" i="1"/>
  <c r="S3185" i="1" s="1"/>
  <c r="R3181" i="1"/>
  <c r="S3181" i="1" s="1"/>
  <c r="R3177" i="1"/>
  <c r="S3177" i="1" s="1"/>
  <c r="R3173" i="1"/>
  <c r="S3173" i="1" s="1"/>
  <c r="R3169" i="1"/>
  <c r="S3169" i="1" s="1"/>
  <c r="R3165" i="1"/>
  <c r="R3161" i="1"/>
  <c r="R3157" i="1"/>
  <c r="R3153" i="1"/>
  <c r="S3153" i="1" s="1"/>
  <c r="R3149" i="1"/>
  <c r="S3149" i="1" s="1"/>
  <c r="R3145" i="1"/>
  <c r="S3145" i="1" s="1"/>
  <c r="R3141" i="1"/>
  <c r="S3141" i="1" s="1"/>
  <c r="R3137" i="1"/>
  <c r="S3137" i="1" s="1"/>
  <c r="R3133" i="1"/>
  <c r="R3129" i="1"/>
  <c r="R3125" i="1"/>
  <c r="R3121" i="1"/>
  <c r="S3121" i="1" s="1"/>
  <c r="R3117" i="1"/>
  <c r="S3117" i="1" s="1"/>
  <c r="R3113" i="1"/>
  <c r="S3113" i="1" s="1"/>
  <c r="R3109" i="1"/>
  <c r="S3109" i="1" s="1"/>
  <c r="R3105" i="1"/>
  <c r="S3105" i="1" s="1"/>
  <c r="R3101" i="1"/>
  <c r="R3097" i="1"/>
  <c r="R3093" i="1"/>
  <c r="R3089" i="1"/>
  <c r="S3089" i="1" s="1"/>
  <c r="R3085" i="1"/>
  <c r="S3085" i="1" s="1"/>
  <c r="R3081" i="1"/>
  <c r="S3081" i="1" s="1"/>
  <c r="R3077" i="1"/>
  <c r="S3077" i="1" s="1"/>
  <c r="R3073" i="1"/>
  <c r="S3073" i="1" s="1"/>
  <c r="R3069" i="1"/>
  <c r="R3065" i="1"/>
  <c r="R3061" i="1"/>
  <c r="R3057" i="1"/>
  <c r="S3057" i="1" s="1"/>
  <c r="R3053" i="1"/>
  <c r="S3053" i="1" s="1"/>
  <c r="R3049" i="1"/>
  <c r="S3049" i="1" s="1"/>
  <c r="R3045" i="1"/>
  <c r="S3045" i="1" s="1"/>
  <c r="R3041" i="1"/>
  <c r="S3041" i="1" s="1"/>
  <c r="R3037" i="1"/>
  <c r="R3033" i="1"/>
  <c r="R3029" i="1"/>
  <c r="R3025" i="1"/>
  <c r="S3025" i="1" s="1"/>
  <c r="R3021" i="1"/>
  <c r="S3021" i="1" s="1"/>
  <c r="R3017" i="1"/>
  <c r="S3017" i="1" s="1"/>
  <c r="R3013" i="1"/>
  <c r="S3013" i="1" s="1"/>
  <c r="R3009" i="1"/>
  <c r="S3009" i="1" s="1"/>
  <c r="R3005" i="1"/>
  <c r="R3001" i="1"/>
  <c r="R2997" i="1"/>
  <c r="R2993" i="1"/>
  <c r="S2993" i="1" s="1"/>
  <c r="R2989" i="1"/>
  <c r="S2989" i="1" s="1"/>
  <c r="R2985" i="1"/>
  <c r="S2985" i="1" s="1"/>
  <c r="R2981" i="1"/>
  <c r="S2981" i="1" s="1"/>
  <c r="R2977" i="1"/>
  <c r="S2977" i="1" s="1"/>
  <c r="R2973" i="1"/>
  <c r="R2969" i="1"/>
  <c r="R2965" i="1"/>
  <c r="R2961" i="1"/>
  <c r="S2961" i="1" s="1"/>
  <c r="R2957" i="1"/>
  <c r="S2957" i="1" s="1"/>
  <c r="R2953" i="1"/>
  <c r="S2953" i="1" s="1"/>
  <c r="R2949" i="1"/>
  <c r="S2949" i="1" s="1"/>
  <c r="R2945" i="1"/>
  <c r="S2945" i="1" s="1"/>
  <c r="R2941" i="1"/>
  <c r="R2937" i="1"/>
  <c r="R2933" i="1"/>
  <c r="R2929" i="1"/>
  <c r="S2929" i="1" s="1"/>
  <c r="R2925" i="1"/>
  <c r="S2925" i="1" s="1"/>
  <c r="R2921" i="1"/>
  <c r="S2921" i="1" s="1"/>
  <c r="R2917" i="1"/>
  <c r="S2917" i="1" s="1"/>
  <c r="R2913" i="1"/>
  <c r="S2913" i="1" s="1"/>
  <c r="R2909" i="1"/>
  <c r="R2905" i="1"/>
  <c r="R2901" i="1"/>
  <c r="R2897" i="1"/>
  <c r="S2897" i="1" s="1"/>
  <c r="R2893" i="1"/>
  <c r="S2893" i="1" s="1"/>
  <c r="R2889" i="1"/>
  <c r="S2889" i="1" s="1"/>
  <c r="R2885" i="1"/>
  <c r="S2885" i="1" s="1"/>
  <c r="R2881" i="1"/>
  <c r="S2881" i="1" s="1"/>
  <c r="R2877" i="1"/>
  <c r="R2873" i="1"/>
  <c r="R2869" i="1"/>
  <c r="R2865" i="1"/>
  <c r="S2865" i="1" s="1"/>
  <c r="R2861" i="1"/>
  <c r="S2861" i="1" s="1"/>
  <c r="R2857" i="1"/>
  <c r="S2857" i="1" s="1"/>
  <c r="R2853" i="1"/>
  <c r="S2853" i="1" s="1"/>
  <c r="R2849" i="1"/>
  <c r="S2849" i="1" s="1"/>
  <c r="R2845" i="1"/>
  <c r="R2841" i="1"/>
  <c r="R2837" i="1"/>
  <c r="R2833" i="1"/>
  <c r="S2833" i="1" s="1"/>
  <c r="R2829" i="1"/>
  <c r="S2829" i="1" s="1"/>
  <c r="R2825" i="1"/>
  <c r="S2825" i="1" s="1"/>
  <c r="R2821" i="1"/>
  <c r="S2821" i="1" s="1"/>
  <c r="R2817" i="1"/>
  <c r="S2817" i="1" s="1"/>
  <c r="R2813" i="1"/>
  <c r="R2809" i="1"/>
  <c r="R2805" i="1"/>
  <c r="R2801" i="1"/>
  <c r="S2801" i="1" s="1"/>
  <c r="R2797" i="1"/>
  <c r="S2797" i="1" s="1"/>
  <c r="R2793" i="1"/>
  <c r="S2793" i="1" s="1"/>
  <c r="R2789" i="1"/>
  <c r="S2789" i="1" s="1"/>
  <c r="R2785" i="1"/>
  <c r="S2785" i="1" s="1"/>
  <c r="R2781" i="1"/>
  <c r="R2777" i="1"/>
  <c r="R2773" i="1"/>
  <c r="R2769" i="1"/>
  <c r="S2769" i="1" s="1"/>
  <c r="R2765" i="1"/>
  <c r="S2765" i="1" s="1"/>
  <c r="R2761" i="1"/>
  <c r="S2761" i="1" s="1"/>
  <c r="R2757" i="1"/>
  <c r="S2757" i="1" s="1"/>
  <c r="R2753" i="1"/>
  <c r="S2753" i="1" s="1"/>
  <c r="R2749" i="1"/>
  <c r="R2745" i="1"/>
  <c r="R2741" i="1"/>
  <c r="R2737" i="1"/>
  <c r="S2737" i="1" s="1"/>
  <c r="R2733" i="1"/>
  <c r="S2733" i="1" s="1"/>
  <c r="R2729" i="1"/>
  <c r="S2729" i="1" s="1"/>
  <c r="R2725" i="1"/>
  <c r="S2725" i="1" s="1"/>
  <c r="R2721" i="1"/>
  <c r="S2721" i="1" s="1"/>
  <c r="R2717" i="1"/>
  <c r="R2713" i="1"/>
  <c r="R2709" i="1"/>
  <c r="R2705" i="1"/>
  <c r="S2705" i="1" s="1"/>
  <c r="R2701" i="1"/>
  <c r="R2697" i="1"/>
  <c r="S2697" i="1" s="1"/>
  <c r="R2693" i="1"/>
  <c r="S2693" i="1" s="1"/>
  <c r="R2689" i="1"/>
  <c r="S2689" i="1" s="1"/>
  <c r="R2685" i="1"/>
  <c r="R2681" i="1"/>
  <c r="R2677" i="1"/>
  <c r="R2673" i="1"/>
  <c r="S2673" i="1" s="1"/>
  <c r="R2669" i="1"/>
  <c r="R2665" i="1"/>
  <c r="S2665" i="1" s="1"/>
  <c r="R2661" i="1"/>
  <c r="S2661" i="1" s="1"/>
  <c r="R2657" i="1"/>
  <c r="S2657" i="1" s="1"/>
  <c r="R2653" i="1"/>
  <c r="R2649" i="1"/>
  <c r="R2645" i="1"/>
  <c r="R2641" i="1"/>
  <c r="S2641" i="1" s="1"/>
  <c r="R2637" i="1"/>
  <c r="S2637" i="1" s="1"/>
  <c r="R2633" i="1"/>
  <c r="S2633" i="1" s="1"/>
  <c r="R2629" i="1"/>
  <c r="S2629" i="1" s="1"/>
  <c r="R2625" i="1"/>
  <c r="S2625" i="1" s="1"/>
  <c r="R2621" i="1"/>
  <c r="R2617" i="1"/>
  <c r="R2613" i="1"/>
  <c r="R2609" i="1"/>
  <c r="R2605" i="1"/>
  <c r="S2605" i="1" s="1"/>
  <c r="R2601" i="1"/>
  <c r="S2601" i="1" s="1"/>
  <c r="R2597" i="1"/>
  <c r="S2597" i="1" s="1"/>
  <c r="R2593" i="1"/>
  <c r="S2593" i="1" s="1"/>
  <c r="R2589" i="1"/>
  <c r="R2585" i="1"/>
  <c r="R2581" i="1"/>
  <c r="R2577" i="1"/>
  <c r="S2577" i="1" s="1"/>
  <c r="R2573" i="1"/>
  <c r="S2573" i="1" s="1"/>
  <c r="R2569" i="1"/>
  <c r="S2569" i="1" s="1"/>
  <c r="R2565" i="1"/>
  <c r="S2565" i="1" s="1"/>
  <c r="R2561" i="1"/>
  <c r="S2561" i="1" s="1"/>
  <c r="R2557" i="1"/>
  <c r="R2553" i="1"/>
  <c r="R2549" i="1"/>
  <c r="R2545" i="1"/>
  <c r="S2545" i="1" s="1"/>
  <c r="R2541" i="1"/>
  <c r="S2541" i="1" s="1"/>
  <c r="R2537" i="1"/>
  <c r="S2537" i="1" s="1"/>
  <c r="R2533" i="1"/>
  <c r="S2533" i="1" s="1"/>
  <c r="R2529" i="1"/>
  <c r="S2529" i="1" s="1"/>
  <c r="R2525" i="1"/>
  <c r="R2521" i="1"/>
  <c r="R2517" i="1"/>
  <c r="R2513" i="1"/>
  <c r="S2513" i="1" s="1"/>
  <c r="R2509" i="1"/>
  <c r="S2509" i="1" s="1"/>
  <c r="R2505" i="1"/>
  <c r="S2505" i="1" s="1"/>
  <c r="R2501" i="1"/>
  <c r="S2501" i="1" s="1"/>
  <c r="R2497" i="1"/>
  <c r="S2497" i="1" s="1"/>
  <c r="R2493" i="1"/>
  <c r="R2489" i="1"/>
  <c r="R2485" i="1"/>
  <c r="R2481" i="1"/>
  <c r="R2477" i="1"/>
  <c r="S2477" i="1" s="1"/>
  <c r="R2473" i="1"/>
  <c r="S2473" i="1" s="1"/>
  <c r="R2469" i="1"/>
  <c r="S2469" i="1" s="1"/>
  <c r="R2465" i="1"/>
  <c r="S2465" i="1" s="1"/>
  <c r="R2461" i="1"/>
  <c r="R2457" i="1"/>
  <c r="R2453" i="1"/>
  <c r="R2449" i="1"/>
  <c r="S2449" i="1" s="1"/>
  <c r="R2445" i="1"/>
  <c r="S2445" i="1" s="1"/>
  <c r="R2441" i="1"/>
  <c r="S2441" i="1" s="1"/>
  <c r="R2437" i="1"/>
  <c r="S2437" i="1" s="1"/>
  <c r="R2433" i="1"/>
  <c r="S2433" i="1" s="1"/>
  <c r="R2429" i="1"/>
  <c r="R2425" i="1"/>
  <c r="R2421" i="1"/>
  <c r="R2417" i="1"/>
  <c r="S2417" i="1" s="1"/>
  <c r="R2413" i="1"/>
  <c r="R2409" i="1"/>
  <c r="S2409" i="1" s="1"/>
  <c r="R2405" i="1"/>
  <c r="S2405" i="1" s="1"/>
  <c r="R2401" i="1"/>
  <c r="S2401" i="1" s="1"/>
  <c r="R2397" i="1"/>
  <c r="R2393" i="1"/>
  <c r="R2389" i="1"/>
  <c r="R2385" i="1"/>
  <c r="S2385" i="1" s="1"/>
  <c r="R2381" i="1"/>
  <c r="S2381" i="1" s="1"/>
  <c r="R2377" i="1"/>
  <c r="S2377" i="1" s="1"/>
  <c r="R2373" i="1"/>
  <c r="S2373" i="1" s="1"/>
  <c r="R2369" i="1"/>
  <c r="S2369" i="1" s="1"/>
  <c r="R2365" i="1"/>
  <c r="R2361" i="1"/>
  <c r="R2357" i="1"/>
  <c r="R2353" i="1"/>
  <c r="S2353" i="1" s="1"/>
  <c r="R2349" i="1"/>
  <c r="S2349" i="1" s="1"/>
  <c r="R3712" i="1"/>
  <c r="S3712" i="1" s="1"/>
  <c r="R3708" i="1"/>
  <c r="S3708" i="1" s="1"/>
  <c r="R3704" i="1"/>
  <c r="S3704" i="1" s="1"/>
  <c r="R3700" i="1"/>
  <c r="R3696" i="1"/>
  <c r="R3692" i="1"/>
  <c r="R3688" i="1"/>
  <c r="R3684" i="1"/>
  <c r="S3684" i="1" s="1"/>
  <c r="R3680" i="1"/>
  <c r="S3680" i="1" s="1"/>
  <c r="R3676" i="1"/>
  <c r="S3676" i="1" s="1"/>
  <c r="R3672" i="1"/>
  <c r="S3672" i="1" s="1"/>
  <c r="R3668" i="1"/>
  <c r="R3664" i="1"/>
  <c r="R3660" i="1"/>
  <c r="R3656" i="1"/>
  <c r="S3656" i="1" s="1"/>
  <c r="R3652" i="1"/>
  <c r="S3652" i="1" s="1"/>
  <c r="R3648" i="1"/>
  <c r="S3648" i="1" s="1"/>
  <c r="R3644" i="1"/>
  <c r="S3644" i="1" s="1"/>
  <c r="R3640" i="1"/>
  <c r="S3640" i="1" s="1"/>
  <c r="R3636" i="1"/>
  <c r="R3632" i="1"/>
  <c r="R3628" i="1"/>
  <c r="R3624" i="1"/>
  <c r="R3620" i="1"/>
  <c r="S3620" i="1" s="1"/>
  <c r="R3616" i="1"/>
  <c r="S3616" i="1" s="1"/>
  <c r="R3612" i="1"/>
  <c r="S3612" i="1" s="1"/>
  <c r="R3608" i="1"/>
  <c r="S3608" i="1" s="1"/>
  <c r="R3604" i="1"/>
  <c r="R3600" i="1"/>
  <c r="R3596" i="1"/>
  <c r="R3592" i="1"/>
  <c r="R3588" i="1"/>
  <c r="S3588" i="1" s="1"/>
  <c r="R3584" i="1"/>
  <c r="S3584" i="1" s="1"/>
  <c r="R3580" i="1"/>
  <c r="S3580" i="1" s="1"/>
  <c r="R3576" i="1"/>
  <c r="S3576" i="1" s="1"/>
  <c r="R3572" i="1"/>
  <c r="R3568" i="1"/>
  <c r="R3564" i="1"/>
  <c r="R3560" i="1"/>
  <c r="R3556" i="1"/>
  <c r="S3556" i="1" s="1"/>
  <c r="R3552" i="1"/>
  <c r="S3552" i="1" s="1"/>
  <c r="R3548" i="1"/>
  <c r="S3548" i="1" s="1"/>
  <c r="R3544" i="1"/>
  <c r="S3544" i="1" s="1"/>
  <c r="R3540" i="1"/>
  <c r="R3536" i="1"/>
  <c r="R3532" i="1"/>
  <c r="R3528" i="1"/>
  <c r="S3528" i="1" s="1"/>
  <c r="R3524" i="1"/>
  <c r="S3524" i="1" s="1"/>
  <c r="R3520" i="1"/>
  <c r="S3520" i="1" s="1"/>
  <c r="R3516" i="1"/>
  <c r="S3516" i="1" s="1"/>
  <c r="R3512" i="1"/>
  <c r="S3512" i="1" s="1"/>
  <c r="R3508" i="1"/>
  <c r="R3504" i="1"/>
  <c r="R3500" i="1"/>
  <c r="R3496" i="1"/>
  <c r="S3496" i="1" s="1"/>
  <c r="R3492" i="1"/>
  <c r="S3492" i="1" s="1"/>
  <c r="R3488" i="1"/>
  <c r="S3488" i="1" s="1"/>
  <c r="R3484" i="1"/>
  <c r="S3484" i="1" s="1"/>
  <c r="R3480" i="1"/>
  <c r="S3480" i="1" s="1"/>
  <c r="R3476" i="1"/>
  <c r="R3472" i="1"/>
  <c r="R3468" i="1"/>
  <c r="R3464" i="1"/>
  <c r="R3460" i="1"/>
  <c r="S3460" i="1" s="1"/>
  <c r="R3456" i="1"/>
  <c r="S3456" i="1" s="1"/>
  <c r="R3452" i="1"/>
  <c r="S3452" i="1" s="1"/>
  <c r="T3452" i="1" s="1"/>
  <c r="R3448" i="1"/>
  <c r="S3448" i="1" s="1"/>
  <c r="R3444" i="1"/>
  <c r="R3440" i="1"/>
  <c r="R3436" i="1"/>
  <c r="R3432" i="1"/>
  <c r="S3432" i="1" s="1"/>
  <c r="R3428" i="1"/>
  <c r="S3428" i="1" s="1"/>
  <c r="R3424" i="1"/>
  <c r="S3424" i="1" s="1"/>
  <c r="R3420" i="1"/>
  <c r="S3420" i="1" s="1"/>
  <c r="T3420" i="1" s="1"/>
  <c r="R3416" i="1"/>
  <c r="S3416" i="1" s="1"/>
  <c r="R3412" i="1"/>
  <c r="R3408" i="1"/>
  <c r="R3404" i="1"/>
  <c r="R3400" i="1"/>
  <c r="R3396" i="1"/>
  <c r="S3396" i="1" s="1"/>
  <c r="R3392" i="1"/>
  <c r="S3392" i="1" s="1"/>
  <c r="R3388" i="1"/>
  <c r="S3388" i="1" s="1"/>
  <c r="R3384" i="1"/>
  <c r="S3384" i="1" s="1"/>
  <c r="R3380" i="1"/>
  <c r="R3376" i="1"/>
  <c r="R3372" i="1"/>
  <c r="R3368" i="1"/>
  <c r="S3368" i="1" s="1"/>
  <c r="R3364" i="1"/>
  <c r="R3360" i="1"/>
  <c r="S3360" i="1" s="1"/>
  <c r="R3356" i="1"/>
  <c r="S3356" i="1" s="1"/>
  <c r="R3352" i="1"/>
  <c r="S3352" i="1" s="1"/>
  <c r="R3348" i="1"/>
  <c r="R3344" i="1"/>
  <c r="R3340" i="1"/>
  <c r="R3336" i="1"/>
  <c r="S3336" i="1" s="1"/>
  <c r="R3332" i="1"/>
  <c r="S3332" i="1" s="1"/>
  <c r="R3328" i="1"/>
  <c r="S3328" i="1" s="1"/>
  <c r="R3324" i="1"/>
  <c r="S3324" i="1" s="1"/>
  <c r="R3320" i="1"/>
  <c r="S3320" i="1" s="1"/>
  <c r="R3316" i="1"/>
  <c r="R3312" i="1"/>
  <c r="R3308" i="1"/>
  <c r="R3304" i="1"/>
  <c r="S3304" i="1" s="1"/>
  <c r="R3300" i="1"/>
  <c r="S3300" i="1" s="1"/>
  <c r="R3296" i="1"/>
  <c r="S3296" i="1" s="1"/>
  <c r="R3292" i="1"/>
  <c r="S3292" i="1" s="1"/>
  <c r="R3288" i="1"/>
  <c r="S3288" i="1" s="1"/>
  <c r="R3284" i="1"/>
  <c r="R3280" i="1"/>
  <c r="R3276" i="1"/>
  <c r="R3272" i="1"/>
  <c r="R3268" i="1"/>
  <c r="S3268" i="1" s="1"/>
  <c r="R3264" i="1"/>
  <c r="S3264" i="1" s="1"/>
  <c r="T3264" i="1" s="1"/>
  <c r="R3260" i="1"/>
  <c r="S3260" i="1" s="1"/>
  <c r="R3256" i="1"/>
  <c r="S3256" i="1" s="1"/>
  <c r="R3252" i="1"/>
  <c r="R3248" i="1"/>
  <c r="R3244" i="1"/>
  <c r="R3240" i="1"/>
  <c r="S3240" i="1" s="1"/>
  <c r="R3236" i="1"/>
  <c r="S3236" i="1" s="1"/>
  <c r="R3232" i="1"/>
  <c r="S3232" i="1" s="1"/>
  <c r="R3228" i="1"/>
  <c r="S3228" i="1" s="1"/>
  <c r="R3224" i="1"/>
  <c r="S3224" i="1" s="1"/>
  <c r="R3220" i="1"/>
  <c r="R3216" i="1"/>
  <c r="R3212" i="1"/>
  <c r="R3208" i="1"/>
  <c r="S3208" i="1" s="1"/>
  <c r="R3204" i="1"/>
  <c r="S3204" i="1" s="1"/>
  <c r="R3200" i="1"/>
  <c r="S3200" i="1" s="1"/>
  <c r="R3196" i="1"/>
  <c r="S3196" i="1" s="1"/>
  <c r="T3196" i="1" s="1"/>
  <c r="R3192" i="1"/>
  <c r="S3192" i="1" s="1"/>
  <c r="R3188" i="1"/>
  <c r="R3184" i="1"/>
  <c r="R3180" i="1"/>
  <c r="R3176" i="1"/>
  <c r="R3172" i="1"/>
  <c r="S3172" i="1" s="1"/>
  <c r="R3168" i="1"/>
  <c r="S3168" i="1" s="1"/>
  <c r="R3164" i="1"/>
  <c r="S3164" i="1" s="1"/>
  <c r="R3160" i="1"/>
  <c r="S3160" i="1" s="1"/>
  <c r="R3156" i="1"/>
  <c r="R3152" i="1"/>
  <c r="R3148" i="1"/>
  <c r="R3144" i="1"/>
  <c r="R3140" i="1"/>
  <c r="S3140" i="1" s="1"/>
  <c r="R3136" i="1"/>
  <c r="S3136" i="1" s="1"/>
  <c r="R3132" i="1"/>
  <c r="S3132" i="1" s="1"/>
  <c r="R3128" i="1"/>
  <c r="S3128" i="1" s="1"/>
  <c r="R3124" i="1"/>
  <c r="R3120" i="1"/>
  <c r="R3116" i="1"/>
  <c r="R3112" i="1"/>
  <c r="S3112" i="1" s="1"/>
  <c r="R3108" i="1"/>
  <c r="R3104" i="1"/>
  <c r="S3104" i="1" s="1"/>
  <c r="R3100" i="1"/>
  <c r="S3100" i="1" s="1"/>
  <c r="R3096" i="1"/>
  <c r="S3096" i="1" s="1"/>
  <c r="R3092" i="1"/>
  <c r="R3088" i="1"/>
  <c r="R3084" i="1"/>
  <c r="R3080" i="1"/>
  <c r="S3080" i="1" s="1"/>
  <c r="R3076" i="1"/>
  <c r="S3076" i="1" s="1"/>
  <c r="R3072" i="1"/>
  <c r="S3072" i="1" s="1"/>
  <c r="R3068" i="1"/>
  <c r="S3068" i="1" s="1"/>
  <c r="R3064" i="1"/>
  <c r="S3064" i="1" s="1"/>
  <c r="R3060" i="1"/>
  <c r="R3056" i="1"/>
  <c r="R3052" i="1"/>
  <c r="R3048" i="1"/>
  <c r="S3048" i="1" s="1"/>
  <c r="R3044" i="1"/>
  <c r="S3044" i="1" s="1"/>
  <c r="R3040" i="1"/>
  <c r="S3040" i="1" s="1"/>
  <c r="R3036" i="1"/>
  <c r="S3036" i="1" s="1"/>
  <c r="R3032" i="1"/>
  <c r="S3032" i="1" s="1"/>
  <c r="R3028" i="1"/>
  <c r="R3024" i="1"/>
  <c r="R3020" i="1"/>
  <c r="R3016" i="1"/>
  <c r="R3012" i="1"/>
  <c r="S3012" i="1" s="1"/>
  <c r="R3008" i="1"/>
  <c r="S3008" i="1" s="1"/>
  <c r="R3004" i="1"/>
  <c r="S3004" i="1" s="1"/>
  <c r="R3000" i="1"/>
  <c r="S3000" i="1" s="1"/>
  <c r="R2996" i="1"/>
  <c r="R2992" i="1"/>
  <c r="R2988" i="1"/>
  <c r="R2984" i="1"/>
  <c r="S2984" i="1" s="1"/>
  <c r="R2980" i="1"/>
  <c r="S2980" i="1" s="1"/>
  <c r="R2976" i="1"/>
  <c r="S2976" i="1" s="1"/>
  <c r="R2972" i="1"/>
  <c r="S2972" i="1" s="1"/>
  <c r="R2968" i="1"/>
  <c r="S2968" i="1" s="1"/>
  <c r="R2964" i="1"/>
  <c r="R2960" i="1"/>
  <c r="R2956" i="1"/>
  <c r="R2952" i="1"/>
  <c r="R2948" i="1"/>
  <c r="S2948" i="1" s="1"/>
  <c r="R2944" i="1"/>
  <c r="S2944" i="1" s="1"/>
  <c r="R2940" i="1"/>
  <c r="S2940" i="1" s="1"/>
  <c r="R2936" i="1"/>
  <c r="S2936" i="1" s="1"/>
  <c r="R2932" i="1"/>
  <c r="R2928" i="1"/>
  <c r="R2924" i="1"/>
  <c r="R2920" i="1"/>
  <c r="S2920" i="1" s="1"/>
  <c r="R2916" i="1"/>
  <c r="S2916" i="1" s="1"/>
  <c r="R2912" i="1"/>
  <c r="S2912" i="1" s="1"/>
  <c r="T2912" i="1" s="1"/>
  <c r="R2908" i="1"/>
  <c r="S2908" i="1" s="1"/>
  <c r="R2904" i="1"/>
  <c r="S2904" i="1" s="1"/>
  <c r="R2900" i="1"/>
  <c r="R2896" i="1"/>
  <c r="R2892" i="1"/>
  <c r="R2888" i="1"/>
  <c r="S2888" i="1" s="1"/>
  <c r="R2884" i="1"/>
  <c r="S2884" i="1" s="1"/>
  <c r="R2880" i="1"/>
  <c r="S2880" i="1" s="1"/>
  <c r="R2876" i="1"/>
  <c r="S2876" i="1" s="1"/>
  <c r="R2872" i="1"/>
  <c r="S2872" i="1" s="1"/>
  <c r="R2868" i="1"/>
  <c r="R2864" i="1"/>
  <c r="R2860" i="1"/>
  <c r="R2856" i="1"/>
  <c r="S2856" i="1" s="1"/>
  <c r="R2852" i="1"/>
  <c r="S2852" i="1" s="1"/>
  <c r="R2848" i="1"/>
  <c r="S2848" i="1" s="1"/>
  <c r="R2844" i="1"/>
  <c r="S2844" i="1" s="1"/>
  <c r="R2840" i="1"/>
  <c r="S2840" i="1" s="1"/>
  <c r="R2836" i="1"/>
  <c r="R2832" i="1"/>
  <c r="R2828" i="1"/>
  <c r="R2824" i="1"/>
  <c r="R2820" i="1"/>
  <c r="S2820" i="1" s="1"/>
  <c r="R2816" i="1"/>
  <c r="S2816" i="1" s="1"/>
  <c r="R2812" i="1"/>
  <c r="S2812" i="1" s="1"/>
  <c r="R2808" i="1"/>
  <c r="S2808" i="1" s="1"/>
  <c r="R2804" i="1"/>
  <c r="R2800" i="1"/>
  <c r="R2796" i="1"/>
  <c r="R2792" i="1"/>
  <c r="S2792" i="1" s="1"/>
  <c r="R2788" i="1"/>
  <c r="S2788" i="1" s="1"/>
  <c r="R2784" i="1"/>
  <c r="S2784" i="1" s="1"/>
  <c r="R2780" i="1"/>
  <c r="S2780" i="1" s="1"/>
  <c r="R2776" i="1"/>
  <c r="S2776" i="1" s="1"/>
  <c r="R2772" i="1"/>
  <c r="R2768" i="1"/>
  <c r="R2764" i="1"/>
  <c r="R2760" i="1"/>
  <c r="S2760" i="1" s="1"/>
  <c r="R2756" i="1"/>
  <c r="S2756" i="1" s="1"/>
  <c r="R2752" i="1"/>
  <c r="S2752" i="1" s="1"/>
  <c r="R2748" i="1"/>
  <c r="S2748" i="1" s="1"/>
  <c r="R2744" i="1"/>
  <c r="S2744" i="1" s="1"/>
  <c r="R2740" i="1"/>
  <c r="R2736" i="1"/>
  <c r="R2732" i="1"/>
  <c r="R2728" i="1"/>
  <c r="R2724" i="1"/>
  <c r="S2724" i="1" s="1"/>
  <c r="R2720" i="1"/>
  <c r="S2720" i="1" s="1"/>
  <c r="R2716" i="1"/>
  <c r="S2716" i="1" s="1"/>
  <c r="R2712" i="1"/>
  <c r="S2712" i="1" s="1"/>
  <c r="R2708" i="1"/>
  <c r="R2704" i="1"/>
  <c r="R2700" i="1"/>
  <c r="R2696" i="1"/>
  <c r="S2696" i="1" s="1"/>
  <c r="R2692" i="1"/>
  <c r="S2692" i="1" s="1"/>
  <c r="R2688" i="1"/>
  <c r="S2688" i="1" s="1"/>
  <c r="R2684" i="1"/>
  <c r="S2684" i="1" s="1"/>
  <c r="R2680" i="1"/>
  <c r="S2680" i="1" s="1"/>
  <c r="R2676" i="1"/>
  <c r="R2672" i="1"/>
  <c r="R2668" i="1"/>
  <c r="R2664" i="1"/>
  <c r="S2664" i="1" s="1"/>
  <c r="R2660" i="1"/>
  <c r="S2660" i="1" s="1"/>
  <c r="R2656" i="1"/>
  <c r="S2656" i="1" s="1"/>
  <c r="R2652" i="1"/>
  <c r="S2652" i="1" s="1"/>
  <c r="R2648" i="1"/>
  <c r="S2648" i="1" s="1"/>
  <c r="R2644" i="1"/>
  <c r="R2640" i="1"/>
  <c r="R2636" i="1"/>
  <c r="R2632" i="1"/>
  <c r="S2632" i="1" s="1"/>
  <c r="R2628" i="1"/>
  <c r="S2628" i="1" s="1"/>
  <c r="R2624" i="1"/>
  <c r="S2624" i="1" s="1"/>
  <c r="R2620" i="1"/>
  <c r="S2620" i="1" s="1"/>
  <c r="R2616" i="1"/>
  <c r="S2616" i="1" s="1"/>
  <c r="R2612" i="1"/>
  <c r="R2608" i="1"/>
  <c r="R2604" i="1"/>
  <c r="R2600" i="1"/>
  <c r="S2600" i="1" s="1"/>
  <c r="R2596" i="1"/>
  <c r="S2596" i="1" s="1"/>
  <c r="R2592" i="1"/>
  <c r="S2592" i="1" s="1"/>
  <c r="R2588" i="1"/>
  <c r="S2588" i="1" s="1"/>
  <c r="R2584" i="1"/>
  <c r="S2584" i="1" s="1"/>
  <c r="R2580" i="1"/>
  <c r="R2576" i="1"/>
  <c r="R2572" i="1"/>
  <c r="R2568" i="1"/>
  <c r="S2568" i="1" s="1"/>
  <c r="R2564" i="1"/>
  <c r="S2564" i="1" s="1"/>
  <c r="R2560" i="1"/>
  <c r="S2560" i="1" s="1"/>
  <c r="R2556" i="1"/>
  <c r="S2556" i="1" s="1"/>
  <c r="R2552" i="1"/>
  <c r="R2548" i="1"/>
  <c r="R2544" i="1"/>
  <c r="R2540" i="1"/>
  <c r="R2536" i="1"/>
  <c r="S2536" i="1" s="1"/>
  <c r="R2532" i="1"/>
  <c r="S2532" i="1" s="1"/>
  <c r="R2528" i="1"/>
  <c r="S2528" i="1" s="1"/>
  <c r="R2524" i="1"/>
  <c r="S2524" i="1" s="1"/>
  <c r="R2520" i="1"/>
  <c r="R2516" i="1"/>
  <c r="R2512" i="1"/>
  <c r="R2508" i="1"/>
  <c r="R2504" i="1"/>
  <c r="S2504" i="1" s="1"/>
  <c r="R2500" i="1"/>
  <c r="S2500" i="1" s="1"/>
  <c r="R2496" i="1"/>
  <c r="S2496" i="1" s="1"/>
  <c r="R2492" i="1"/>
  <c r="S2492" i="1" s="1"/>
  <c r="R2488" i="1"/>
  <c r="S2488" i="1" s="1"/>
  <c r="R2484" i="1"/>
  <c r="R2480" i="1"/>
  <c r="R2476" i="1"/>
  <c r="R2472" i="1"/>
  <c r="S2472" i="1" s="1"/>
  <c r="R2468" i="1"/>
  <c r="S2468" i="1" s="1"/>
  <c r="R2464" i="1"/>
  <c r="S2464" i="1" s="1"/>
  <c r="R2460" i="1"/>
  <c r="S2460" i="1" s="1"/>
  <c r="R2456" i="1"/>
  <c r="S2456" i="1" s="1"/>
  <c r="R2452" i="1"/>
  <c r="R2448" i="1"/>
  <c r="R2444" i="1"/>
  <c r="R2440" i="1"/>
  <c r="S2440" i="1" s="1"/>
  <c r="R2436" i="1"/>
  <c r="S2436" i="1" s="1"/>
  <c r="R2432" i="1"/>
  <c r="S2432" i="1" s="1"/>
  <c r="R2428" i="1"/>
  <c r="S2428" i="1" s="1"/>
  <c r="R2424" i="1"/>
  <c r="S2424" i="1" s="1"/>
  <c r="R2420" i="1"/>
  <c r="R2416" i="1"/>
  <c r="R2412" i="1"/>
  <c r="R2408" i="1"/>
  <c r="R2404" i="1"/>
  <c r="S2404" i="1" s="1"/>
  <c r="R2400" i="1"/>
  <c r="S2400" i="1" s="1"/>
  <c r="R2396" i="1"/>
  <c r="S2396" i="1" s="1"/>
  <c r="R2392" i="1"/>
  <c r="S2392" i="1" s="1"/>
  <c r="R2388" i="1"/>
  <c r="R2384" i="1"/>
  <c r="R2380" i="1"/>
  <c r="R2376" i="1"/>
  <c r="S2376" i="1" s="1"/>
  <c r="R2372" i="1"/>
  <c r="S2372" i="1" s="1"/>
  <c r="R2368" i="1"/>
  <c r="S2368" i="1" s="1"/>
  <c r="R2364" i="1"/>
  <c r="S2364" i="1" s="1"/>
  <c r="R2360" i="1"/>
  <c r="S2360" i="1" s="1"/>
  <c r="R2356" i="1"/>
  <c r="R2352" i="1"/>
  <c r="R2345" i="1"/>
  <c r="R2341" i="1"/>
  <c r="S2341" i="1" s="1"/>
  <c r="R2337" i="1"/>
  <c r="S2337" i="1" s="1"/>
  <c r="R2333" i="1"/>
  <c r="S2333" i="1" s="1"/>
  <c r="R2329" i="1"/>
  <c r="S2329" i="1" s="1"/>
  <c r="R2325" i="1"/>
  <c r="S2325" i="1" s="1"/>
  <c r="R2321" i="1"/>
  <c r="R2317" i="1"/>
  <c r="R2313" i="1"/>
  <c r="R2309" i="1"/>
  <c r="S2309" i="1" s="1"/>
  <c r="R2305" i="1"/>
  <c r="S2305" i="1" s="1"/>
  <c r="R2301" i="1"/>
  <c r="S2301" i="1" s="1"/>
  <c r="R2297" i="1"/>
  <c r="S2297" i="1" s="1"/>
  <c r="R2293" i="1"/>
  <c r="S2293" i="1" s="1"/>
  <c r="R2289" i="1"/>
  <c r="R2285" i="1"/>
  <c r="R2281" i="1"/>
  <c r="R2277" i="1"/>
  <c r="S2277" i="1" s="1"/>
  <c r="R2273" i="1"/>
  <c r="S2273" i="1" s="1"/>
  <c r="R2269" i="1"/>
  <c r="S2269" i="1" s="1"/>
  <c r="R2265" i="1"/>
  <c r="S2265" i="1" s="1"/>
  <c r="R2261" i="1"/>
  <c r="S2261" i="1" s="1"/>
  <c r="R2257" i="1"/>
  <c r="R2253" i="1"/>
  <c r="R2249" i="1"/>
  <c r="R2245" i="1"/>
  <c r="S2245" i="1" s="1"/>
  <c r="R2241" i="1"/>
  <c r="S2241" i="1" s="1"/>
  <c r="R2237" i="1"/>
  <c r="S2237" i="1" s="1"/>
  <c r="R2233" i="1"/>
  <c r="S2233" i="1" s="1"/>
  <c r="R2229" i="1"/>
  <c r="S2229" i="1" s="1"/>
  <c r="R2225" i="1"/>
  <c r="R2221" i="1"/>
  <c r="R2217" i="1"/>
  <c r="R2213" i="1"/>
  <c r="S2213" i="1" s="1"/>
  <c r="R2209" i="1"/>
  <c r="S2209" i="1" s="1"/>
  <c r="R2205" i="1"/>
  <c r="S2205" i="1" s="1"/>
  <c r="R2201" i="1"/>
  <c r="S2201" i="1" s="1"/>
  <c r="R2197" i="1"/>
  <c r="S2197" i="1" s="1"/>
  <c r="R2193" i="1"/>
  <c r="R2189" i="1"/>
  <c r="R2185" i="1"/>
  <c r="R2181" i="1"/>
  <c r="S2181" i="1" s="1"/>
  <c r="R2177" i="1"/>
  <c r="S2177" i="1" s="1"/>
  <c r="R2173" i="1"/>
  <c r="S2173" i="1" s="1"/>
  <c r="R2169" i="1"/>
  <c r="S2169" i="1" s="1"/>
  <c r="R2165" i="1"/>
  <c r="S2165" i="1" s="1"/>
  <c r="R2161" i="1"/>
  <c r="R2157" i="1"/>
  <c r="R2153" i="1"/>
  <c r="R2149" i="1"/>
  <c r="S2149" i="1" s="1"/>
  <c r="R2145" i="1"/>
  <c r="S2145" i="1" s="1"/>
  <c r="R2141" i="1"/>
  <c r="S2141" i="1" s="1"/>
  <c r="R2137" i="1"/>
  <c r="S2137" i="1" s="1"/>
  <c r="R2133" i="1"/>
  <c r="S2133" i="1" s="1"/>
  <c r="R2129" i="1"/>
  <c r="R2125" i="1"/>
  <c r="R2121" i="1"/>
  <c r="R2117" i="1"/>
  <c r="S2117" i="1" s="1"/>
  <c r="R2113" i="1"/>
  <c r="S2113" i="1" s="1"/>
  <c r="R2109" i="1"/>
  <c r="S2109" i="1" s="1"/>
  <c r="R2105" i="1"/>
  <c r="S2105" i="1" s="1"/>
  <c r="R2101" i="1"/>
  <c r="S2101" i="1" s="1"/>
  <c r="R2097" i="1"/>
  <c r="R2093" i="1"/>
  <c r="R2089" i="1"/>
  <c r="R2085" i="1"/>
  <c r="S2085" i="1" s="1"/>
  <c r="R2081" i="1"/>
  <c r="S2081" i="1" s="1"/>
  <c r="R2077" i="1"/>
  <c r="S2077" i="1" s="1"/>
  <c r="R2073" i="1"/>
  <c r="S2073" i="1" s="1"/>
  <c r="R2069" i="1"/>
  <c r="S2069" i="1" s="1"/>
  <c r="R2065" i="1"/>
  <c r="R2061" i="1"/>
  <c r="R2057" i="1"/>
  <c r="R2053" i="1"/>
  <c r="S2053" i="1" s="1"/>
  <c r="R2049" i="1"/>
  <c r="S2049" i="1" s="1"/>
  <c r="R2045" i="1"/>
  <c r="S2045" i="1" s="1"/>
  <c r="R2041" i="1"/>
  <c r="S2041" i="1" s="1"/>
  <c r="R2037" i="1"/>
  <c r="S2037" i="1" s="1"/>
  <c r="R2033" i="1"/>
  <c r="R2029" i="1"/>
  <c r="R2025" i="1"/>
  <c r="R2021" i="1"/>
  <c r="S2021" i="1" s="1"/>
  <c r="R2017" i="1"/>
  <c r="S2017" i="1" s="1"/>
  <c r="R2013" i="1"/>
  <c r="S2013" i="1" s="1"/>
  <c r="R2009" i="1"/>
  <c r="S2009" i="1" s="1"/>
  <c r="R2005" i="1"/>
  <c r="S2005" i="1" s="1"/>
  <c r="R2001" i="1"/>
  <c r="R1997" i="1"/>
  <c r="R1993" i="1"/>
  <c r="R1989" i="1"/>
  <c r="S1989" i="1" s="1"/>
  <c r="R1985" i="1"/>
  <c r="S1985" i="1" s="1"/>
  <c r="R1981" i="1"/>
  <c r="S1981" i="1" s="1"/>
  <c r="R1977" i="1"/>
  <c r="S1977" i="1" s="1"/>
  <c r="R1973" i="1"/>
  <c r="S1973" i="1" s="1"/>
  <c r="R1969" i="1"/>
  <c r="R1965" i="1"/>
  <c r="R1961" i="1"/>
  <c r="R1957" i="1"/>
  <c r="S1957" i="1" s="1"/>
  <c r="R1953" i="1"/>
  <c r="S1953" i="1" s="1"/>
  <c r="R1949" i="1"/>
  <c r="S1949" i="1" s="1"/>
  <c r="R1945" i="1"/>
  <c r="S1945" i="1" s="1"/>
  <c r="R1941" i="1"/>
  <c r="S1941" i="1" s="1"/>
  <c r="R1937" i="1"/>
  <c r="R1933" i="1"/>
  <c r="R1929" i="1"/>
  <c r="R1925" i="1"/>
  <c r="S1925" i="1" s="1"/>
  <c r="R1921" i="1"/>
  <c r="S1921" i="1" s="1"/>
  <c r="R1917" i="1"/>
  <c r="S1917" i="1" s="1"/>
  <c r="R1913" i="1"/>
  <c r="S1913" i="1" s="1"/>
  <c r="R1909" i="1"/>
  <c r="S1909" i="1" s="1"/>
  <c r="R1905" i="1"/>
  <c r="R1901" i="1"/>
  <c r="R1897" i="1"/>
  <c r="R1893" i="1"/>
  <c r="S1893" i="1" s="1"/>
  <c r="R1889" i="1"/>
  <c r="S1889" i="1" s="1"/>
  <c r="R1885" i="1"/>
  <c r="S1885" i="1" s="1"/>
  <c r="R1881" i="1"/>
  <c r="S1881" i="1" s="1"/>
  <c r="R1877" i="1"/>
  <c r="S1877" i="1" s="1"/>
  <c r="R1873" i="1"/>
  <c r="R1869" i="1"/>
  <c r="R1865" i="1"/>
  <c r="R1861" i="1"/>
  <c r="S1861" i="1" s="1"/>
  <c r="R1857" i="1"/>
  <c r="S1857" i="1" s="1"/>
  <c r="R1853" i="1"/>
  <c r="S1853" i="1" s="1"/>
  <c r="R1849" i="1"/>
  <c r="S1849" i="1" s="1"/>
  <c r="R1845" i="1"/>
  <c r="S1845" i="1" s="1"/>
  <c r="R1841" i="1"/>
  <c r="R1837" i="1"/>
  <c r="R1833" i="1"/>
  <c r="R1829" i="1"/>
  <c r="R1825" i="1"/>
  <c r="S1825" i="1" s="1"/>
  <c r="R1821" i="1"/>
  <c r="S1821" i="1" s="1"/>
  <c r="R1817" i="1"/>
  <c r="S1817" i="1" s="1"/>
  <c r="R1813" i="1"/>
  <c r="S1813" i="1" s="1"/>
  <c r="R1809" i="1"/>
  <c r="R1805" i="1"/>
  <c r="R1801" i="1"/>
  <c r="R1797" i="1"/>
  <c r="S1797" i="1" s="1"/>
  <c r="R1793" i="1"/>
  <c r="S1793" i="1" s="1"/>
  <c r="R1789" i="1"/>
  <c r="S1789" i="1" s="1"/>
  <c r="R1785" i="1"/>
  <c r="S1785" i="1" s="1"/>
  <c r="R1781" i="1"/>
  <c r="S1781" i="1" s="1"/>
  <c r="R1777" i="1"/>
  <c r="R1773" i="1"/>
  <c r="R1769" i="1"/>
  <c r="R1765" i="1"/>
  <c r="S1765" i="1" s="1"/>
  <c r="R1761" i="1"/>
  <c r="S1761" i="1" s="1"/>
  <c r="R1757" i="1"/>
  <c r="S1757" i="1" s="1"/>
  <c r="R1753" i="1"/>
  <c r="S1753" i="1" s="1"/>
  <c r="R1749" i="1"/>
  <c r="S1749" i="1" s="1"/>
  <c r="R1745" i="1"/>
  <c r="R1741" i="1"/>
  <c r="R1737" i="1"/>
  <c r="R1733" i="1"/>
  <c r="S1733" i="1" s="1"/>
  <c r="R1729" i="1"/>
  <c r="S1729" i="1" s="1"/>
  <c r="R1725" i="1"/>
  <c r="S1725" i="1" s="1"/>
  <c r="R1721" i="1"/>
  <c r="S1721" i="1" s="1"/>
  <c r="R1717" i="1"/>
  <c r="S1717" i="1" s="1"/>
  <c r="R1713" i="1"/>
  <c r="R1709" i="1"/>
  <c r="R1705" i="1"/>
  <c r="R1701" i="1"/>
  <c r="S1701" i="1" s="1"/>
  <c r="R1697" i="1"/>
  <c r="S1697" i="1" s="1"/>
  <c r="R1693" i="1"/>
  <c r="S1693" i="1" s="1"/>
  <c r="R1689" i="1"/>
  <c r="S1689" i="1" s="1"/>
  <c r="R1685" i="1"/>
  <c r="S1685" i="1" s="1"/>
  <c r="R1681" i="1"/>
  <c r="R1677" i="1"/>
  <c r="R1673" i="1"/>
  <c r="R1669" i="1"/>
  <c r="R2348" i="1"/>
  <c r="S2348" i="1" s="1"/>
  <c r="R2344" i="1"/>
  <c r="S2344" i="1" s="1"/>
  <c r="R2340" i="1"/>
  <c r="S2340" i="1" s="1"/>
  <c r="T2340" i="1" s="1"/>
  <c r="R2336" i="1"/>
  <c r="S2336" i="1" s="1"/>
  <c r="R2332" i="1"/>
  <c r="R2328" i="1"/>
  <c r="R2324" i="1"/>
  <c r="R2320" i="1"/>
  <c r="R2316" i="1"/>
  <c r="S2316" i="1" s="1"/>
  <c r="T2316" i="1" s="1"/>
  <c r="R2312" i="1"/>
  <c r="S2312" i="1" s="1"/>
  <c r="R2308" i="1"/>
  <c r="S2308" i="1" s="1"/>
  <c r="R2304" i="1"/>
  <c r="S2304" i="1" s="1"/>
  <c r="R2300" i="1"/>
  <c r="R2296" i="1"/>
  <c r="R2292" i="1"/>
  <c r="R2288" i="1"/>
  <c r="S2288" i="1" s="1"/>
  <c r="R2284" i="1"/>
  <c r="S2284" i="1" s="1"/>
  <c r="R2280" i="1"/>
  <c r="S2280" i="1" s="1"/>
  <c r="R2276" i="1"/>
  <c r="S2276" i="1" s="1"/>
  <c r="R2272" i="1"/>
  <c r="S2272" i="1" s="1"/>
  <c r="R2268" i="1"/>
  <c r="R2264" i="1"/>
  <c r="R2260" i="1"/>
  <c r="R2256" i="1"/>
  <c r="S2256" i="1" s="1"/>
  <c r="R2252" i="1"/>
  <c r="S2252" i="1" s="1"/>
  <c r="R2248" i="1"/>
  <c r="S2248" i="1" s="1"/>
  <c r="R2244" i="1"/>
  <c r="S2244" i="1" s="1"/>
  <c r="R2240" i="1"/>
  <c r="S2240" i="1" s="1"/>
  <c r="R2236" i="1"/>
  <c r="R2232" i="1"/>
  <c r="R2228" i="1"/>
  <c r="R2224" i="1"/>
  <c r="S2224" i="1" s="1"/>
  <c r="R2220" i="1"/>
  <c r="S2220" i="1" s="1"/>
  <c r="R2216" i="1"/>
  <c r="S2216" i="1" s="1"/>
  <c r="R2212" i="1"/>
  <c r="S2212" i="1" s="1"/>
  <c r="R2208" i="1"/>
  <c r="S2208" i="1" s="1"/>
  <c r="R2204" i="1"/>
  <c r="R2200" i="1"/>
  <c r="R2196" i="1"/>
  <c r="R2192" i="1"/>
  <c r="R2188" i="1"/>
  <c r="S2188" i="1" s="1"/>
  <c r="R2184" i="1"/>
  <c r="S2184" i="1" s="1"/>
  <c r="R2180" i="1"/>
  <c r="S2180" i="1" s="1"/>
  <c r="R2176" i="1"/>
  <c r="R2172" i="1"/>
  <c r="R2168" i="1"/>
  <c r="R2164" i="1"/>
  <c r="R2160" i="1"/>
  <c r="S2160" i="1" s="1"/>
  <c r="R2156" i="1"/>
  <c r="S2156" i="1" s="1"/>
  <c r="R2152" i="1"/>
  <c r="S2152" i="1" s="1"/>
  <c r="R2148" i="1"/>
  <c r="S2148" i="1" s="1"/>
  <c r="R2144" i="1"/>
  <c r="S2144" i="1" s="1"/>
  <c r="R2140" i="1"/>
  <c r="R2136" i="1"/>
  <c r="R2132" i="1"/>
  <c r="R2128" i="1"/>
  <c r="S2128" i="1" s="1"/>
  <c r="R2124" i="1"/>
  <c r="S2124" i="1" s="1"/>
  <c r="R2120" i="1"/>
  <c r="S2120" i="1" s="1"/>
  <c r="R2116" i="1"/>
  <c r="S2116" i="1" s="1"/>
  <c r="R2112" i="1"/>
  <c r="S2112" i="1" s="1"/>
  <c r="R2108" i="1"/>
  <c r="R2104" i="1"/>
  <c r="R2100" i="1"/>
  <c r="R2096" i="1"/>
  <c r="S2096" i="1" s="1"/>
  <c r="R2092" i="1"/>
  <c r="S2092" i="1" s="1"/>
  <c r="R2088" i="1"/>
  <c r="S2088" i="1" s="1"/>
  <c r="R2084" i="1"/>
  <c r="S2084" i="1" s="1"/>
  <c r="R2080" i="1"/>
  <c r="S2080" i="1" s="1"/>
  <c r="R2076" i="1"/>
  <c r="R2072" i="1"/>
  <c r="R2068" i="1"/>
  <c r="R2064" i="1"/>
  <c r="S2064" i="1" s="1"/>
  <c r="R2060" i="1"/>
  <c r="S2060" i="1" s="1"/>
  <c r="R2056" i="1"/>
  <c r="S2056" i="1" s="1"/>
  <c r="R2052" i="1"/>
  <c r="S2052" i="1" s="1"/>
  <c r="R2048" i="1"/>
  <c r="S2048" i="1" s="1"/>
  <c r="R2044" i="1"/>
  <c r="R2040" i="1"/>
  <c r="R2036" i="1"/>
  <c r="R2032" i="1"/>
  <c r="S2032" i="1" s="1"/>
  <c r="R2028" i="1"/>
  <c r="S2028" i="1" s="1"/>
  <c r="R2024" i="1"/>
  <c r="S2024" i="1" s="1"/>
  <c r="R2020" i="1"/>
  <c r="S2020" i="1" s="1"/>
  <c r="R2016" i="1"/>
  <c r="S2016" i="1" s="1"/>
  <c r="R2012" i="1"/>
  <c r="R2008" i="1"/>
  <c r="R2004" i="1"/>
  <c r="R2000" i="1"/>
  <c r="S2000" i="1" s="1"/>
  <c r="R1996" i="1"/>
  <c r="S1996" i="1" s="1"/>
  <c r="R1992" i="1"/>
  <c r="S1992" i="1" s="1"/>
  <c r="R1988" i="1"/>
  <c r="S1988" i="1" s="1"/>
  <c r="R1984" i="1"/>
  <c r="S1984" i="1" s="1"/>
  <c r="R1980" i="1"/>
  <c r="R1976" i="1"/>
  <c r="R1972" i="1"/>
  <c r="R1968" i="1"/>
  <c r="R1964" i="1"/>
  <c r="S1964" i="1" s="1"/>
  <c r="R1960" i="1"/>
  <c r="S1960" i="1" s="1"/>
  <c r="R1956" i="1"/>
  <c r="S1956" i="1" s="1"/>
  <c r="R1952" i="1"/>
  <c r="S1952" i="1" s="1"/>
  <c r="R1948" i="1"/>
  <c r="R1944" i="1"/>
  <c r="R1940" i="1"/>
  <c r="R1936" i="1"/>
  <c r="S1936" i="1" s="1"/>
  <c r="R1932" i="1"/>
  <c r="S1932" i="1" s="1"/>
  <c r="R1928" i="1"/>
  <c r="S1928" i="1" s="1"/>
  <c r="R1924" i="1"/>
  <c r="S1924" i="1" s="1"/>
  <c r="R1920" i="1"/>
  <c r="S1920" i="1" s="1"/>
  <c r="R1916" i="1"/>
  <c r="R1912" i="1"/>
  <c r="R1908" i="1"/>
  <c r="R1904" i="1"/>
  <c r="S1904" i="1" s="1"/>
  <c r="R1900" i="1"/>
  <c r="S1900" i="1" s="1"/>
  <c r="R1896" i="1"/>
  <c r="S1896" i="1" s="1"/>
  <c r="R1892" i="1"/>
  <c r="S1892" i="1" s="1"/>
  <c r="R1888" i="1"/>
  <c r="S1888" i="1" s="1"/>
  <c r="R1884" i="1"/>
  <c r="R1880" i="1"/>
  <c r="R1876" i="1"/>
  <c r="R1872" i="1"/>
  <c r="S1872" i="1" s="1"/>
  <c r="R1868" i="1"/>
  <c r="S1868" i="1" s="1"/>
  <c r="R1864" i="1"/>
  <c r="S1864" i="1" s="1"/>
  <c r="R1860" i="1"/>
  <c r="S1860" i="1" s="1"/>
  <c r="R1856" i="1"/>
  <c r="S1856" i="1" s="1"/>
  <c r="R1852" i="1"/>
  <c r="R1848" i="1"/>
  <c r="R1844" i="1"/>
  <c r="R1840" i="1"/>
  <c r="S1840" i="1" s="1"/>
  <c r="R1836" i="1"/>
  <c r="S1836" i="1" s="1"/>
  <c r="R1832" i="1"/>
  <c r="S1832" i="1" s="1"/>
  <c r="T1832" i="1" s="1"/>
  <c r="R1828" i="1"/>
  <c r="S1828" i="1" s="1"/>
  <c r="R1824" i="1"/>
  <c r="S1824" i="1" s="1"/>
  <c r="R1820" i="1"/>
  <c r="R1816" i="1"/>
  <c r="R1812" i="1"/>
  <c r="R1808" i="1"/>
  <c r="S1808" i="1" s="1"/>
  <c r="R1804" i="1"/>
  <c r="S1804" i="1" s="1"/>
  <c r="R1800" i="1"/>
  <c r="S1800" i="1" s="1"/>
  <c r="R1796" i="1"/>
  <c r="S1796" i="1" s="1"/>
  <c r="R1792" i="1"/>
  <c r="S1792" i="1" s="1"/>
  <c r="R1788" i="1"/>
  <c r="R1784" i="1"/>
  <c r="R1780" i="1"/>
  <c r="R1776" i="1"/>
  <c r="S1776" i="1" s="1"/>
  <c r="R1772" i="1"/>
  <c r="S1772" i="1" s="1"/>
  <c r="R1768" i="1"/>
  <c r="S1768" i="1" s="1"/>
  <c r="R1764" i="1"/>
  <c r="S1764" i="1" s="1"/>
  <c r="R1760" i="1"/>
  <c r="S1760" i="1" s="1"/>
  <c r="R1756" i="1"/>
  <c r="R1752" i="1"/>
  <c r="R1748" i="1"/>
  <c r="R1744" i="1"/>
  <c r="S1744" i="1" s="1"/>
  <c r="R1740" i="1"/>
  <c r="S1740" i="1" s="1"/>
  <c r="R1736" i="1"/>
  <c r="S1736" i="1" s="1"/>
  <c r="R1732" i="1"/>
  <c r="S1732" i="1" s="1"/>
  <c r="R1728" i="1"/>
  <c r="S1728" i="1" s="1"/>
  <c r="R1724" i="1"/>
  <c r="R1720" i="1"/>
  <c r="R1716" i="1"/>
  <c r="R1712" i="1"/>
  <c r="S1712" i="1" s="1"/>
  <c r="R1708" i="1"/>
  <c r="S1708" i="1" s="1"/>
  <c r="R1704" i="1"/>
  <c r="S1704" i="1" s="1"/>
  <c r="R1700" i="1"/>
  <c r="S1700" i="1" s="1"/>
  <c r="R1696" i="1"/>
  <c r="S1696" i="1" s="1"/>
  <c r="R1692" i="1"/>
  <c r="R1688" i="1"/>
  <c r="R1684" i="1"/>
  <c r="R1680" i="1"/>
  <c r="S1680" i="1" s="1"/>
  <c r="R1676" i="1"/>
  <c r="S1676" i="1" s="1"/>
  <c r="R1672" i="1"/>
  <c r="S1672" i="1" s="1"/>
  <c r="R1668" i="1"/>
  <c r="S1668" i="1" s="1"/>
  <c r="R1665" i="1"/>
  <c r="S1665" i="1" s="1"/>
  <c r="R1661" i="1"/>
  <c r="R1657" i="1"/>
  <c r="R1653" i="1"/>
  <c r="R1649" i="1"/>
  <c r="S1649" i="1" s="1"/>
  <c r="R1645" i="1"/>
  <c r="S1645" i="1" s="1"/>
  <c r="R1641" i="1"/>
  <c r="S1641" i="1" s="1"/>
  <c r="R1637" i="1"/>
  <c r="S1637" i="1" s="1"/>
  <c r="R1633" i="1"/>
  <c r="S1633" i="1" s="1"/>
  <c r="R1629" i="1"/>
  <c r="R1625" i="1"/>
  <c r="R1621" i="1"/>
  <c r="R1617" i="1"/>
  <c r="S1617" i="1" s="1"/>
  <c r="R1613" i="1"/>
  <c r="S1613" i="1" s="1"/>
  <c r="R1609" i="1"/>
  <c r="S1609" i="1" s="1"/>
  <c r="R1605" i="1"/>
  <c r="S1605" i="1" s="1"/>
  <c r="R1601" i="1"/>
  <c r="S1601" i="1" s="1"/>
  <c r="R1597" i="1"/>
  <c r="R1593" i="1"/>
  <c r="R1589" i="1"/>
  <c r="R1585" i="1"/>
  <c r="S1585" i="1" s="1"/>
  <c r="R1581" i="1"/>
  <c r="S1581" i="1" s="1"/>
  <c r="R1577" i="1"/>
  <c r="S1577" i="1" s="1"/>
  <c r="R1573" i="1"/>
  <c r="S1573" i="1" s="1"/>
  <c r="R1569" i="1"/>
  <c r="S1569" i="1" s="1"/>
  <c r="R1565" i="1"/>
  <c r="R1561" i="1"/>
  <c r="R1557" i="1"/>
  <c r="R1553" i="1"/>
  <c r="S1553" i="1" s="1"/>
  <c r="R1549" i="1"/>
  <c r="S1549" i="1" s="1"/>
  <c r="R1545" i="1"/>
  <c r="S1545" i="1" s="1"/>
  <c r="R1541" i="1"/>
  <c r="S1541" i="1" s="1"/>
  <c r="R1537" i="1"/>
  <c r="S1537" i="1" s="1"/>
  <c r="R1533" i="1"/>
  <c r="R1529" i="1"/>
  <c r="R1525" i="1"/>
  <c r="R1521" i="1"/>
  <c r="S1521" i="1" s="1"/>
  <c r="R1517" i="1"/>
  <c r="S1517" i="1" s="1"/>
  <c r="R1513" i="1"/>
  <c r="S1513" i="1" s="1"/>
  <c r="R1509" i="1"/>
  <c r="S1509" i="1" s="1"/>
  <c r="R1505" i="1"/>
  <c r="S1505" i="1" s="1"/>
  <c r="R1501" i="1"/>
  <c r="R1497" i="1"/>
  <c r="R1493" i="1"/>
  <c r="R1489" i="1"/>
  <c r="S1489" i="1" s="1"/>
  <c r="R1485" i="1"/>
  <c r="S1485" i="1" s="1"/>
  <c r="R1481" i="1"/>
  <c r="S1481" i="1" s="1"/>
  <c r="R1477" i="1"/>
  <c r="S1477" i="1" s="1"/>
  <c r="R1473" i="1"/>
  <c r="S1473" i="1" s="1"/>
  <c r="R1469" i="1"/>
  <c r="R1465" i="1"/>
  <c r="R1461" i="1"/>
  <c r="R1457" i="1"/>
  <c r="S1457" i="1" s="1"/>
  <c r="R1453" i="1"/>
  <c r="S1453" i="1" s="1"/>
  <c r="R1449" i="1"/>
  <c r="S1449" i="1" s="1"/>
  <c r="R1445" i="1"/>
  <c r="S1445" i="1" s="1"/>
  <c r="R1441" i="1"/>
  <c r="S1441" i="1" s="1"/>
  <c r="R1437" i="1"/>
  <c r="R1433" i="1"/>
  <c r="R1429" i="1"/>
  <c r="R1425" i="1"/>
  <c r="S1425" i="1" s="1"/>
  <c r="R1421" i="1"/>
  <c r="S1421" i="1" s="1"/>
  <c r="R1417" i="1"/>
  <c r="S1417" i="1" s="1"/>
  <c r="R1413" i="1"/>
  <c r="S1413" i="1" s="1"/>
  <c r="R1409" i="1"/>
  <c r="S1409" i="1" s="1"/>
  <c r="R1405" i="1"/>
  <c r="R1401" i="1"/>
  <c r="R1397" i="1"/>
  <c r="R1393" i="1"/>
  <c r="S1393" i="1" s="1"/>
  <c r="R1389" i="1"/>
  <c r="S1389" i="1" s="1"/>
  <c r="R1385" i="1"/>
  <c r="S1385" i="1" s="1"/>
  <c r="R1381" i="1"/>
  <c r="S1381" i="1" s="1"/>
  <c r="R1377" i="1"/>
  <c r="S1377" i="1" s="1"/>
  <c r="R1373" i="1"/>
  <c r="R1369" i="1"/>
  <c r="R1365" i="1"/>
  <c r="R1361" i="1"/>
  <c r="S1361" i="1" s="1"/>
  <c r="R1357" i="1"/>
  <c r="S1357" i="1" s="1"/>
  <c r="R1353" i="1"/>
  <c r="S1353" i="1" s="1"/>
  <c r="R1349" i="1"/>
  <c r="S1349" i="1" s="1"/>
  <c r="R1345" i="1"/>
  <c r="S1345" i="1" s="1"/>
  <c r="R1341" i="1"/>
  <c r="R1337" i="1"/>
  <c r="R1333" i="1"/>
  <c r="R1329" i="1"/>
  <c r="S1329" i="1" s="1"/>
  <c r="R1325" i="1"/>
  <c r="S1325" i="1" s="1"/>
  <c r="R1321" i="1"/>
  <c r="S1321" i="1" s="1"/>
  <c r="R1317" i="1"/>
  <c r="S1317" i="1" s="1"/>
  <c r="R1313" i="1"/>
  <c r="S1313" i="1" s="1"/>
  <c r="R1309" i="1"/>
  <c r="R1305" i="1"/>
  <c r="R1301" i="1"/>
  <c r="R1297" i="1"/>
  <c r="S1297" i="1" s="1"/>
  <c r="R1293" i="1"/>
  <c r="S1293" i="1" s="1"/>
  <c r="R1289" i="1"/>
  <c r="S1289" i="1" s="1"/>
  <c r="R1285" i="1"/>
  <c r="S1285" i="1" s="1"/>
  <c r="R1281" i="1"/>
  <c r="S1281" i="1" s="1"/>
  <c r="R1277" i="1"/>
  <c r="R1273" i="1"/>
  <c r="R1269" i="1"/>
  <c r="R1265" i="1"/>
  <c r="R1261" i="1"/>
  <c r="S1261" i="1" s="1"/>
  <c r="R1257" i="1"/>
  <c r="S1257" i="1" s="1"/>
  <c r="R1253" i="1"/>
  <c r="S1253" i="1" s="1"/>
  <c r="R1249" i="1"/>
  <c r="S1249" i="1" s="1"/>
  <c r="R1245" i="1"/>
  <c r="R1241" i="1"/>
  <c r="R1237" i="1"/>
  <c r="R1233" i="1"/>
  <c r="S1233" i="1" s="1"/>
  <c r="R1229" i="1"/>
  <c r="S1229" i="1" s="1"/>
  <c r="R1225" i="1"/>
  <c r="S1225" i="1" s="1"/>
  <c r="R1221" i="1"/>
  <c r="S1221" i="1" s="1"/>
  <c r="R1217" i="1"/>
  <c r="S1217" i="1" s="1"/>
  <c r="R1213" i="1"/>
  <c r="R1209" i="1"/>
  <c r="R1205" i="1"/>
  <c r="R1201" i="1"/>
  <c r="S1201" i="1" s="1"/>
  <c r="R1197" i="1"/>
  <c r="S1197" i="1" s="1"/>
  <c r="R1193" i="1"/>
  <c r="S1193" i="1" s="1"/>
  <c r="R1189" i="1"/>
  <c r="S1189" i="1" s="1"/>
  <c r="R1185" i="1"/>
  <c r="S1185" i="1" s="1"/>
  <c r="R1181" i="1"/>
  <c r="R1177" i="1"/>
  <c r="R1173" i="1"/>
  <c r="R1169" i="1"/>
  <c r="S1169" i="1" s="1"/>
  <c r="R1165" i="1"/>
  <c r="S1165" i="1" s="1"/>
  <c r="R1161" i="1"/>
  <c r="S1161" i="1" s="1"/>
  <c r="R1157" i="1"/>
  <c r="S1157" i="1" s="1"/>
  <c r="R1153" i="1"/>
  <c r="S1153" i="1" s="1"/>
  <c r="R1149" i="1"/>
  <c r="R1145" i="1"/>
  <c r="R1141" i="1"/>
  <c r="R1137" i="1"/>
  <c r="R1133" i="1"/>
  <c r="S1133" i="1" s="1"/>
  <c r="R1129" i="1"/>
  <c r="S1129" i="1" s="1"/>
  <c r="R1125" i="1"/>
  <c r="S1125" i="1" s="1"/>
  <c r="R1121" i="1"/>
  <c r="S1121" i="1" s="1"/>
  <c r="R1117" i="1"/>
  <c r="R1113" i="1"/>
  <c r="R1109" i="1"/>
  <c r="R1105" i="1"/>
  <c r="S1105" i="1" s="1"/>
  <c r="R1101" i="1"/>
  <c r="S1101" i="1" s="1"/>
  <c r="R1097" i="1"/>
  <c r="S1097" i="1" s="1"/>
  <c r="R1093" i="1"/>
  <c r="S1093" i="1" s="1"/>
  <c r="R1089" i="1"/>
  <c r="R1085" i="1"/>
  <c r="R1081" i="1"/>
  <c r="R1077" i="1"/>
  <c r="R1073" i="1"/>
  <c r="S1073" i="1" s="1"/>
  <c r="R1069" i="1"/>
  <c r="S1069" i="1" s="1"/>
  <c r="R1065" i="1"/>
  <c r="R1061" i="1"/>
  <c r="S1061" i="1" s="1"/>
  <c r="R1057" i="1"/>
  <c r="S1057" i="1" s="1"/>
  <c r="R1053" i="1"/>
  <c r="R1049" i="1"/>
  <c r="R1045" i="1"/>
  <c r="R1041" i="1"/>
  <c r="S1041" i="1" s="1"/>
  <c r="R1037" i="1"/>
  <c r="S1037" i="1" s="1"/>
  <c r="R1033" i="1"/>
  <c r="S1033" i="1" s="1"/>
  <c r="R1029" i="1"/>
  <c r="S1029" i="1" s="1"/>
  <c r="R1025" i="1"/>
  <c r="S1025" i="1" s="1"/>
  <c r="R1021" i="1"/>
  <c r="R1017" i="1"/>
  <c r="R1013" i="1"/>
  <c r="R1009" i="1"/>
  <c r="S1009" i="1" s="1"/>
  <c r="R1005" i="1"/>
  <c r="S1005" i="1" s="1"/>
  <c r="R1001" i="1"/>
  <c r="S1001" i="1" s="1"/>
  <c r="R1664" i="1"/>
  <c r="S1664" i="1" s="1"/>
  <c r="R1660" i="1"/>
  <c r="S1660" i="1" s="1"/>
  <c r="R1656" i="1"/>
  <c r="R1652" i="1"/>
  <c r="R1648" i="1"/>
  <c r="R1644" i="1"/>
  <c r="S1644" i="1" s="1"/>
  <c r="R1640" i="1"/>
  <c r="S1640" i="1" s="1"/>
  <c r="R1636" i="1"/>
  <c r="S1636" i="1" s="1"/>
  <c r="R1632" i="1"/>
  <c r="S1632" i="1" s="1"/>
  <c r="R1628" i="1"/>
  <c r="S1628" i="1" s="1"/>
  <c r="R1624" i="1"/>
  <c r="R1620" i="1"/>
  <c r="R1616" i="1"/>
  <c r="R1612" i="1"/>
  <c r="S1612" i="1" s="1"/>
  <c r="R1608" i="1"/>
  <c r="S1608" i="1" s="1"/>
  <c r="R1604" i="1"/>
  <c r="S1604" i="1" s="1"/>
  <c r="R1600" i="1"/>
  <c r="S1600" i="1" s="1"/>
  <c r="R1596" i="1"/>
  <c r="S1596" i="1" s="1"/>
  <c r="R1592" i="1"/>
  <c r="R1588" i="1"/>
  <c r="R1584" i="1"/>
  <c r="R1580" i="1"/>
  <c r="S1580" i="1" s="1"/>
  <c r="R1576" i="1"/>
  <c r="S1576" i="1" s="1"/>
  <c r="R1572" i="1"/>
  <c r="S1572" i="1" s="1"/>
  <c r="R1568" i="1"/>
  <c r="S1568" i="1" s="1"/>
  <c r="R1564" i="1"/>
  <c r="S1564" i="1" s="1"/>
  <c r="R1560" i="1"/>
  <c r="R1556" i="1"/>
  <c r="R1552" i="1"/>
  <c r="R1548" i="1"/>
  <c r="S1548" i="1" s="1"/>
  <c r="R1544" i="1"/>
  <c r="S1544" i="1" s="1"/>
  <c r="R1540" i="1"/>
  <c r="S1540" i="1" s="1"/>
  <c r="R1536" i="1"/>
  <c r="S1536" i="1" s="1"/>
  <c r="R1532" i="1"/>
  <c r="S1532" i="1" s="1"/>
  <c r="R1528" i="1"/>
  <c r="R1524" i="1"/>
  <c r="R1520" i="1"/>
  <c r="R1516" i="1"/>
  <c r="S1516" i="1" s="1"/>
  <c r="R1512" i="1"/>
  <c r="S1512" i="1" s="1"/>
  <c r="R1508" i="1"/>
  <c r="S1508" i="1" s="1"/>
  <c r="R1504" i="1"/>
  <c r="S1504" i="1" s="1"/>
  <c r="R1500" i="1"/>
  <c r="S1500" i="1" s="1"/>
  <c r="R1496" i="1"/>
  <c r="R1492" i="1"/>
  <c r="R1488" i="1"/>
  <c r="R1484" i="1"/>
  <c r="S1484" i="1" s="1"/>
  <c r="R1480" i="1"/>
  <c r="S1480" i="1" s="1"/>
  <c r="R1476" i="1"/>
  <c r="S1476" i="1" s="1"/>
  <c r="R1472" i="1"/>
  <c r="S1472" i="1" s="1"/>
  <c r="R1468" i="1"/>
  <c r="S1468" i="1" s="1"/>
  <c r="R1464" i="1"/>
  <c r="R1460" i="1"/>
  <c r="R1456" i="1"/>
  <c r="R1452" i="1"/>
  <c r="S1452" i="1" s="1"/>
  <c r="R1448" i="1"/>
  <c r="S1448" i="1" s="1"/>
  <c r="R1444" i="1"/>
  <c r="S1444" i="1" s="1"/>
  <c r="R1440" i="1"/>
  <c r="S1440" i="1" s="1"/>
  <c r="R1436" i="1"/>
  <c r="S1436" i="1" s="1"/>
  <c r="R1432" i="1"/>
  <c r="R1428" i="1"/>
  <c r="R1424" i="1"/>
  <c r="R1420" i="1"/>
  <c r="S1420" i="1" s="1"/>
  <c r="R1416" i="1"/>
  <c r="R1412" i="1"/>
  <c r="S1412" i="1" s="1"/>
  <c r="R1408" i="1"/>
  <c r="S1408" i="1" s="1"/>
  <c r="R1404" i="1"/>
  <c r="S1404" i="1" s="1"/>
  <c r="R1400" i="1"/>
  <c r="R1396" i="1"/>
  <c r="R1392" i="1"/>
  <c r="R1388" i="1"/>
  <c r="S1388" i="1" s="1"/>
  <c r="R1384" i="1"/>
  <c r="R1380" i="1"/>
  <c r="S1380" i="1" s="1"/>
  <c r="R1376" i="1"/>
  <c r="S1376" i="1" s="1"/>
  <c r="R1372" i="1"/>
  <c r="S1372" i="1" s="1"/>
  <c r="R1368" i="1"/>
  <c r="R1364" i="1"/>
  <c r="R1360" i="1"/>
  <c r="R1356" i="1"/>
  <c r="S1356" i="1" s="1"/>
  <c r="R1352" i="1"/>
  <c r="S1352" i="1" s="1"/>
  <c r="T1352" i="1" s="1"/>
  <c r="R1348" i="1"/>
  <c r="S1348" i="1" s="1"/>
  <c r="R1344" i="1"/>
  <c r="S1344" i="1" s="1"/>
  <c r="R1340" i="1"/>
  <c r="S1340" i="1" s="1"/>
  <c r="R1336" i="1"/>
  <c r="R1332" i="1"/>
  <c r="R1328" i="1"/>
  <c r="R1324" i="1"/>
  <c r="S1324" i="1" s="1"/>
  <c r="R1320" i="1"/>
  <c r="S1320" i="1" s="1"/>
  <c r="R1316" i="1"/>
  <c r="S1316" i="1" s="1"/>
  <c r="R1312" i="1"/>
  <c r="S1312" i="1" s="1"/>
  <c r="R1308" i="1"/>
  <c r="S1308" i="1" s="1"/>
  <c r="R1304" i="1"/>
  <c r="R1300" i="1"/>
  <c r="R1296" i="1"/>
  <c r="R1292" i="1"/>
  <c r="S1292" i="1" s="1"/>
  <c r="R1288" i="1"/>
  <c r="R1284" i="1"/>
  <c r="S1284" i="1" s="1"/>
  <c r="R1280" i="1"/>
  <c r="S1280" i="1" s="1"/>
  <c r="R1276" i="1"/>
  <c r="S1276" i="1" s="1"/>
  <c r="R1272" i="1"/>
  <c r="R1268" i="1"/>
  <c r="R1264" i="1"/>
  <c r="R1260" i="1"/>
  <c r="S1260" i="1" s="1"/>
  <c r="R1256" i="1"/>
  <c r="S1256" i="1" s="1"/>
  <c r="R1252" i="1"/>
  <c r="S1252" i="1" s="1"/>
  <c r="R1248" i="1"/>
  <c r="S1248" i="1" s="1"/>
  <c r="R1244" i="1"/>
  <c r="R1240" i="1"/>
  <c r="R1236" i="1"/>
  <c r="R1232" i="1"/>
  <c r="R1228" i="1"/>
  <c r="S1228" i="1" s="1"/>
  <c r="R1224" i="1"/>
  <c r="S1224" i="1" s="1"/>
  <c r="R1220" i="1"/>
  <c r="S1220" i="1" s="1"/>
  <c r="R1216" i="1"/>
  <c r="S1216" i="1" s="1"/>
  <c r="R1212" i="1"/>
  <c r="S1212" i="1" s="1"/>
  <c r="R1208" i="1"/>
  <c r="R1204" i="1"/>
  <c r="R1200" i="1"/>
  <c r="R1196" i="1"/>
  <c r="S1196" i="1" s="1"/>
  <c r="R1192" i="1"/>
  <c r="R1188" i="1"/>
  <c r="S1188" i="1" s="1"/>
  <c r="R1184" i="1"/>
  <c r="S1184" i="1" s="1"/>
  <c r="R1180" i="1"/>
  <c r="S1180" i="1" s="1"/>
  <c r="R1176" i="1"/>
  <c r="R1172" i="1"/>
  <c r="R1168" i="1"/>
  <c r="R1164" i="1"/>
  <c r="S1164" i="1" s="1"/>
  <c r="R1160" i="1"/>
  <c r="S1160" i="1" s="1"/>
  <c r="R1156" i="1"/>
  <c r="S1156" i="1" s="1"/>
  <c r="R1152" i="1"/>
  <c r="S1152" i="1" s="1"/>
  <c r="R1148" i="1"/>
  <c r="R1144" i="1"/>
  <c r="R1140" i="1"/>
  <c r="R1136" i="1"/>
  <c r="R1132" i="1"/>
  <c r="S1132" i="1" s="1"/>
  <c r="R1128" i="1"/>
  <c r="R1124" i="1"/>
  <c r="S1124" i="1" s="1"/>
  <c r="R1120" i="1"/>
  <c r="S1120" i="1" s="1"/>
  <c r="R1116" i="1"/>
  <c r="S1116" i="1" s="1"/>
  <c r="R1112" i="1"/>
  <c r="R1108" i="1"/>
  <c r="R1104" i="1"/>
  <c r="R1100" i="1"/>
  <c r="S1100" i="1" s="1"/>
  <c r="R1096" i="1"/>
  <c r="R1092" i="1"/>
  <c r="S1092" i="1" s="1"/>
  <c r="R1088" i="1"/>
  <c r="S1088" i="1" s="1"/>
  <c r="R1084" i="1"/>
  <c r="S1084" i="1" s="1"/>
  <c r="R1080" i="1"/>
  <c r="R1076" i="1"/>
  <c r="R1072" i="1"/>
  <c r="R1068" i="1"/>
  <c r="S1068" i="1" s="1"/>
  <c r="R1064" i="1"/>
  <c r="S1064" i="1" s="1"/>
  <c r="R1060" i="1"/>
  <c r="S1060" i="1" s="1"/>
  <c r="T1060" i="1" s="1"/>
  <c r="R1056" i="1"/>
  <c r="S1056" i="1" s="1"/>
  <c r="R1052" i="1"/>
  <c r="S1052" i="1" s="1"/>
  <c r="R1048" i="1"/>
  <c r="R1044" i="1"/>
  <c r="R1040" i="1"/>
  <c r="R1036" i="1"/>
  <c r="S1036" i="1" s="1"/>
  <c r="R1032" i="1"/>
  <c r="S1032" i="1" s="1"/>
  <c r="R1028" i="1"/>
  <c r="S1028" i="1" s="1"/>
  <c r="R1024" i="1"/>
  <c r="S1024" i="1" s="1"/>
  <c r="R1020" i="1"/>
  <c r="S1020" i="1" s="1"/>
  <c r="R1016" i="1"/>
  <c r="R1012" i="1"/>
  <c r="R1008" i="1"/>
  <c r="R1004" i="1"/>
  <c r="S1004" i="1" s="1"/>
  <c r="R1000" i="1"/>
  <c r="S1000" i="1" s="1"/>
  <c r="R996" i="1"/>
  <c r="S996" i="1" s="1"/>
  <c r="R992" i="1"/>
  <c r="S992" i="1" s="1"/>
  <c r="R988" i="1"/>
  <c r="S988" i="1" s="1"/>
  <c r="R387" i="1"/>
  <c r="R383" i="1"/>
  <c r="R379" i="1"/>
  <c r="R375" i="1"/>
  <c r="S375" i="1" s="1"/>
  <c r="R371" i="1"/>
  <c r="S371" i="1" s="1"/>
  <c r="R367" i="1"/>
  <c r="S367" i="1" s="1"/>
  <c r="R363" i="1"/>
  <c r="S363" i="1" s="1"/>
  <c r="R359" i="1"/>
  <c r="S359" i="1" s="1"/>
  <c r="R355" i="1"/>
  <c r="R351" i="1"/>
  <c r="R347" i="1"/>
  <c r="R343" i="1"/>
  <c r="R339" i="1"/>
  <c r="S339" i="1" s="1"/>
  <c r="R335" i="1"/>
  <c r="S335" i="1" s="1"/>
  <c r="R331" i="1"/>
  <c r="S331" i="1" s="1"/>
  <c r="R327" i="1"/>
  <c r="S327" i="1" s="1"/>
  <c r="R323" i="1"/>
  <c r="R319" i="1"/>
  <c r="R315" i="1"/>
  <c r="R311" i="1"/>
  <c r="R307" i="1"/>
  <c r="S307" i="1" s="1"/>
  <c r="R303" i="1"/>
  <c r="S303" i="1" s="1"/>
  <c r="R299" i="1"/>
  <c r="S299" i="1" s="1"/>
  <c r="R295" i="1"/>
  <c r="S295" i="1" s="1"/>
  <c r="R291" i="1"/>
  <c r="R287" i="1"/>
  <c r="R283" i="1"/>
  <c r="R279" i="1"/>
  <c r="R275" i="1"/>
  <c r="S275" i="1" s="1"/>
  <c r="R271" i="1"/>
  <c r="S271" i="1" s="1"/>
  <c r="R267" i="1"/>
  <c r="S267" i="1" s="1"/>
  <c r="T267" i="1" s="1"/>
  <c r="R263" i="1"/>
  <c r="S263" i="1" s="1"/>
  <c r="R259" i="1"/>
  <c r="R255" i="1"/>
  <c r="R251" i="1"/>
  <c r="R247" i="1"/>
  <c r="S247" i="1" s="1"/>
  <c r="R243" i="1"/>
  <c r="S243" i="1" s="1"/>
  <c r="R239" i="1"/>
  <c r="S239" i="1" s="1"/>
  <c r="R235" i="1"/>
  <c r="S235" i="1" s="1"/>
  <c r="R231" i="1"/>
  <c r="S231" i="1" s="1"/>
  <c r="R227" i="1"/>
  <c r="R223" i="1"/>
  <c r="R219" i="1"/>
  <c r="R215" i="1"/>
  <c r="R211" i="1"/>
  <c r="S211" i="1" s="1"/>
  <c r="R207" i="1"/>
  <c r="S207" i="1" s="1"/>
  <c r="R203" i="1"/>
  <c r="S203" i="1" s="1"/>
  <c r="R199" i="1"/>
  <c r="S199" i="1" s="1"/>
  <c r="R195" i="1"/>
  <c r="R191" i="1"/>
  <c r="R187" i="1"/>
  <c r="R183" i="1"/>
  <c r="S183" i="1" s="1"/>
  <c r="R179" i="1"/>
  <c r="R175" i="1"/>
  <c r="S175" i="1" s="1"/>
  <c r="T175" i="1" s="1"/>
  <c r="R171" i="1"/>
  <c r="S171" i="1" s="1"/>
  <c r="R167" i="1"/>
  <c r="S167" i="1" s="1"/>
  <c r="R163" i="1"/>
  <c r="R159" i="1"/>
  <c r="R155" i="1"/>
  <c r="R151" i="1"/>
  <c r="R147" i="1"/>
  <c r="S147" i="1" s="1"/>
  <c r="R143" i="1"/>
  <c r="S143" i="1" s="1"/>
  <c r="R139" i="1"/>
  <c r="S139" i="1" s="1"/>
  <c r="R135" i="1"/>
  <c r="S135" i="1" s="1"/>
  <c r="R131" i="1"/>
  <c r="R127" i="1"/>
  <c r="R123" i="1"/>
  <c r="R119" i="1"/>
  <c r="S119" i="1" s="1"/>
  <c r="R115" i="1"/>
  <c r="R111" i="1"/>
  <c r="S111" i="1" s="1"/>
  <c r="R107" i="1"/>
  <c r="S107" i="1" s="1"/>
  <c r="R103" i="1"/>
  <c r="S103" i="1" s="1"/>
  <c r="R99" i="1"/>
  <c r="R95" i="1"/>
  <c r="R91" i="1"/>
  <c r="R87" i="1"/>
  <c r="S87" i="1" s="1"/>
  <c r="R83" i="1"/>
  <c r="S83" i="1" s="1"/>
  <c r="R79" i="1"/>
  <c r="S79" i="1" s="1"/>
  <c r="R75" i="1"/>
  <c r="S75" i="1" s="1"/>
  <c r="R71" i="1"/>
  <c r="S71" i="1" s="1"/>
  <c r="R67" i="1"/>
  <c r="R63" i="1"/>
  <c r="R59" i="1"/>
  <c r="R55" i="1"/>
  <c r="S55" i="1" s="1"/>
  <c r="R51" i="1"/>
  <c r="R997" i="1"/>
  <c r="S997" i="1" s="1"/>
  <c r="R993" i="1"/>
  <c r="S993" i="1" s="1"/>
  <c r="R989" i="1"/>
  <c r="S989" i="1" s="1"/>
  <c r="R985" i="1"/>
  <c r="R981" i="1"/>
  <c r="R977" i="1"/>
  <c r="R973" i="1"/>
  <c r="S973" i="1" s="1"/>
  <c r="R969" i="1"/>
  <c r="S969" i="1" s="1"/>
  <c r="R965" i="1"/>
  <c r="S965" i="1" s="1"/>
  <c r="R961" i="1"/>
  <c r="S961" i="1" s="1"/>
  <c r="R957" i="1"/>
  <c r="S957" i="1" s="1"/>
  <c r="R953" i="1"/>
  <c r="R949" i="1"/>
  <c r="R945" i="1"/>
  <c r="R941" i="1"/>
  <c r="S941" i="1" s="1"/>
  <c r="R937" i="1"/>
  <c r="S937" i="1" s="1"/>
  <c r="R933" i="1"/>
  <c r="S933" i="1" s="1"/>
  <c r="R929" i="1"/>
  <c r="S929" i="1" s="1"/>
  <c r="R925" i="1"/>
  <c r="S925" i="1" s="1"/>
  <c r="R921" i="1"/>
  <c r="R917" i="1"/>
  <c r="R913" i="1"/>
  <c r="R909" i="1"/>
  <c r="S909" i="1" s="1"/>
  <c r="R905" i="1"/>
  <c r="S905" i="1" s="1"/>
  <c r="R901" i="1"/>
  <c r="S901" i="1" s="1"/>
  <c r="R897" i="1"/>
  <c r="S897" i="1" s="1"/>
  <c r="R893" i="1"/>
  <c r="S893" i="1" s="1"/>
  <c r="R889" i="1"/>
  <c r="R885" i="1"/>
  <c r="R881" i="1"/>
  <c r="R877" i="1"/>
  <c r="S877" i="1" s="1"/>
  <c r="R873" i="1"/>
  <c r="S873" i="1" s="1"/>
  <c r="R869" i="1"/>
  <c r="S869" i="1" s="1"/>
  <c r="R865" i="1"/>
  <c r="S865" i="1" s="1"/>
  <c r="R861" i="1"/>
  <c r="S861" i="1" s="1"/>
  <c r="R857" i="1"/>
  <c r="R853" i="1"/>
  <c r="R849" i="1"/>
  <c r="R845" i="1"/>
  <c r="S845" i="1" s="1"/>
  <c r="R841" i="1"/>
  <c r="S841" i="1" s="1"/>
  <c r="R837" i="1"/>
  <c r="S837" i="1" s="1"/>
  <c r="R833" i="1"/>
  <c r="S833" i="1" s="1"/>
  <c r="R829" i="1"/>
  <c r="S829" i="1" s="1"/>
  <c r="R825" i="1"/>
  <c r="R821" i="1"/>
  <c r="R817" i="1"/>
  <c r="R813" i="1"/>
  <c r="S813" i="1" s="1"/>
  <c r="R809" i="1"/>
  <c r="S809" i="1" s="1"/>
  <c r="R805" i="1"/>
  <c r="S805" i="1" s="1"/>
  <c r="R801" i="1"/>
  <c r="S801" i="1" s="1"/>
  <c r="R797" i="1"/>
  <c r="S797" i="1" s="1"/>
  <c r="R793" i="1"/>
  <c r="R789" i="1"/>
  <c r="R785" i="1"/>
  <c r="R781" i="1"/>
  <c r="S781" i="1" s="1"/>
  <c r="R777" i="1"/>
  <c r="S777" i="1" s="1"/>
  <c r="R773" i="1"/>
  <c r="S773" i="1" s="1"/>
  <c r="R769" i="1"/>
  <c r="S769" i="1" s="1"/>
  <c r="R765" i="1"/>
  <c r="S765" i="1" s="1"/>
  <c r="R761" i="1"/>
  <c r="R757" i="1"/>
  <c r="R753" i="1"/>
  <c r="R749" i="1"/>
  <c r="S749" i="1" s="1"/>
  <c r="R745" i="1"/>
  <c r="S745" i="1" s="1"/>
  <c r="R741" i="1"/>
  <c r="S741" i="1" s="1"/>
  <c r="R737" i="1"/>
  <c r="S737" i="1" s="1"/>
  <c r="R733" i="1"/>
  <c r="S733" i="1" s="1"/>
  <c r="R729" i="1"/>
  <c r="R725" i="1"/>
  <c r="R721" i="1"/>
  <c r="R717" i="1"/>
  <c r="S717" i="1" s="1"/>
  <c r="R713" i="1"/>
  <c r="S713" i="1" s="1"/>
  <c r="R709" i="1"/>
  <c r="S709" i="1" s="1"/>
  <c r="R705" i="1"/>
  <c r="S705" i="1" s="1"/>
  <c r="R701" i="1"/>
  <c r="S701" i="1" s="1"/>
  <c r="R697" i="1"/>
  <c r="R693" i="1"/>
  <c r="R984" i="1"/>
  <c r="R980" i="1"/>
  <c r="S980" i="1" s="1"/>
  <c r="R976" i="1"/>
  <c r="S976" i="1" s="1"/>
  <c r="R972" i="1"/>
  <c r="R968" i="1"/>
  <c r="S968" i="1" s="1"/>
  <c r="R964" i="1"/>
  <c r="S964" i="1" s="1"/>
  <c r="R960" i="1"/>
  <c r="R956" i="1"/>
  <c r="R952" i="1"/>
  <c r="R948" i="1"/>
  <c r="S948" i="1" s="1"/>
  <c r="R944" i="1"/>
  <c r="S944" i="1" s="1"/>
  <c r="R940" i="1"/>
  <c r="S940" i="1" s="1"/>
  <c r="R936" i="1"/>
  <c r="S936" i="1" s="1"/>
  <c r="R932" i="1"/>
  <c r="S932" i="1" s="1"/>
  <c r="R928" i="1"/>
  <c r="R924" i="1"/>
  <c r="R920" i="1"/>
  <c r="R916" i="1"/>
  <c r="S916" i="1" s="1"/>
  <c r="R912" i="1"/>
  <c r="S912" i="1" s="1"/>
  <c r="R908" i="1"/>
  <c r="S908" i="1" s="1"/>
  <c r="R904" i="1"/>
  <c r="S904" i="1" s="1"/>
  <c r="R900" i="1"/>
  <c r="S900" i="1" s="1"/>
  <c r="R896" i="1"/>
  <c r="R892" i="1"/>
  <c r="R888" i="1"/>
  <c r="R884" i="1"/>
  <c r="S884" i="1" s="1"/>
  <c r="R880" i="1"/>
  <c r="R876" i="1"/>
  <c r="S876" i="1" s="1"/>
  <c r="R872" i="1"/>
  <c r="S872" i="1" s="1"/>
  <c r="R868" i="1"/>
  <c r="S868" i="1" s="1"/>
  <c r="R864" i="1"/>
  <c r="R860" i="1"/>
  <c r="R856" i="1"/>
  <c r="R852" i="1"/>
  <c r="S852" i="1" s="1"/>
  <c r="R848" i="1"/>
  <c r="S848" i="1" s="1"/>
  <c r="R844" i="1"/>
  <c r="S844" i="1" s="1"/>
  <c r="R840" i="1"/>
  <c r="S840" i="1" s="1"/>
  <c r="R836" i="1"/>
  <c r="S836" i="1" s="1"/>
  <c r="R832" i="1"/>
  <c r="R828" i="1"/>
  <c r="R824" i="1"/>
  <c r="R820" i="1"/>
  <c r="S820" i="1" s="1"/>
  <c r="R816" i="1"/>
  <c r="S816" i="1" s="1"/>
  <c r="R812" i="1"/>
  <c r="S812" i="1" s="1"/>
  <c r="R808" i="1"/>
  <c r="S808" i="1" s="1"/>
  <c r="R804" i="1"/>
  <c r="S804" i="1" s="1"/>
  <c r="R800" i="1"/>
  <c r="R796" i="1"/>
  <c r="R792" i="1"/>
  <c r="R788" i="1"/>
  <c r="S788" i="1" s="1"/>
  <c r="R784" i="1"/>
  <c r="S784" i="1" s="1"/>
  <c r="R780" i="1"/>
  <c r="S780" i="1" s="1"/>
  <c r="R776" i="1"/>
  <c r="S776" i="1" s="1"/>
  <c r="R772" i="1"/>
  <c r="S772" i="1" s="1"/>
  <c r="R768" i="1"/>
  <c r="R764" i="1"/>
  <c r="R760" i="1"/>
  <c r="R756" i="1"/>
  <c r="S756" i="1" s="1"/>
  <c r="R752" i="1"/>
  <c r="S752" i="1" s="1"/>
  <c r="R748" i="1"/>
  <c r="S748" i="1" s="1"/>
  <c r="R744" i="1"/>
  <c r="S744" i="1" s="1"/>
  <c r="R740" i="1"/>
  <c r="S740" i="1" s="1"/>
  <c r="R736" i="1"/>
  <c r="R732" i="1"/>
  <c r="R728" i="1"/>
  <c r="R724" i="1"/>
  <c r="S724" i="1" s="1"/>
  <c r="R720" i="1"/>
  <c r="S720" i="1" s="1"/>
  <c r="R716" i="1"/>
  <c r="S716" i="1" s="1"/>
  <c r="R712" i="1"/>
  <c r="S712" i="1" s="1"/>
  <c r="R708" i="1"/>
  <c r="S708" i="1" s="1"/>
  <c r="R704" i="1"/>
  <c r="R700" i="1"/>
  <c r="R696" i="1"/>
  <c r="R692" i="1"/>
  <c r="S692" i="1" s="1"/>
  <c r="R689" i="1"/>
  <c r="S689" i="1" s="1"/>
  <c r="R685" i="1"/>
  <c r="S685" i="1" s="1"/>
  <c r="R681" i="1"/>
  <c r="S681" i="1" s="1"/>
  <c r="R677" i="1"/>
  <c r="S677" i="1" s="1"/>
  <c r="R673" i="1"/>
  <c r="R669" i="1"/>
  <c r="R665" i="1"/>
  <c r="R661" i="1"/>
  <c r="S661" i="1" s="1"/>
  <c r="R657" i="1"/>
  <c r="S657" i="1" s="1"/>
  <c r="R653" i="1"/>
  <c r="S653" i="1" s="1"/>
  <c r="R649" i="1"/>
  <c r="S649" i="1" s="1"/>
  <c r="R645" i="1"/>
  <c r="S645" i="1" s="1"/>
  <c r="R641" i="1"/>
  <c r="R637" i="1"/>
  <c r="R633" i="1"/>
  <c r="R629" i="1"/>
  <c r="S629" i="1" s="1"/>
  <c r="R625" i="1"/>
  <c r="R621" i="1"/>
  <c r="S621" i="1" s="1"/>
  <c r="R617" i="1"/>
  <c r="R613" i="1"/>
  <c r="S613" i="1" s="1"/>
  <c r="R609" i="1"/>
  <c r="R605" i="1"/>
  <c r="R601" i="1"/>
  <c r="R597" i="1"/>
  <c r="S597" i="1" s="1"/>
  <c r="R593" i="1"/>
  <c r="S593" i="1" s="1"/>
  <c r="R589" i="1"/>
  <c r="S589" i="1" s="1"/>
  <c r="R585" i="1"/>
  <c r="S585" i="1" s="1"/>
  <c r="R581" i="1"/>
  <c r="S581" i="1" s="1"/>
  <c r="R577" i="1"/>
  <c r="R573" i="1"/>
  <c r="R569" i="1"/>
  <c r="R565" i="1"/>
  <c r="S565" i="1" s="1"/>
  <c r="R561" i="1"/>
  <c r="S561" i="1" s="1"/>
  <c r="R557" i="1"/>
  <c r="S557" i="1" s="1"/>
  <c r="R553" i="1"/>
  <c r="S553" i="1" s="1"/>
  <c r="R549" i="1"/>
  <c r="S549" i="1" s="1"/>
  <c r="R545" i="1"/>
  <c r="R541" i="1"/>
  <c r="R537" i="1"/>
  <c r="R533" i="1"/>
  <c r="R529" i="1"/>
  <c r="R525" i="1"/>
  <c r="S525" i="1" s="1"/>
  <c r="R521" i="1"/>
  <c r="S521" i="1" s="1"/>
  <c r="R517" i="1"/>
  <c r="S517" i="1" s="1"/>
  <c r="R513" i="1"/>
  <c r="R509" i="1"/>
  <c r="R505" i="1"/>
  <c r="R501" i="1"/>
  <c r="S501" i="1" s="1"/>
  <c r="R497" i="1"/>
  <c r="S497" i="1" s="1"/>
  <c r="R493" i="1"/>
  <c r="S493" i="1" s="1"/>
  <c r="R489" i="1"/>
  <c r="S489" i="1" s="1"/>
  <c r="R485" i="1"/>
  <c r="S485" i="1" s="1"/>
  <c r="R481" i="1"/>
  <c r="R477" i="1"/>
  <c r="R473" i="1"/>
  <c r="R469" i="1"/>
  <c r="S469" i="1" s="1"/>
  <c r="R465" i="1"/>
  <c r="S465" i="1" s="1"/>
  <c r="R461" i="1"/>
  <c r="S461" i="1" s="1"/>
  <c r="R457" i="1"/>
  <c r="S457" i="1" s="1"/>
  <c r="R453" i="1"/>
  <c r="S453" i="1" s="1"/>
  <c r="R449" i="1"/>
  <c r="R445" i="1"/>
  <c r="R441" i="1"/>
  <c r="R437" i="1"/>
  <c r="S437" i="1" s="1"/>
  <c r="R433" i="1"/>
  <c r="S433" i="1" s="1"/>
  <c r="R429" i="1"/>
  <c r="S429" i="1" s="1"/>
  <c r="R425" i="1"/>
  <c r="S425" i="1" s="1"/>
  <c r="R421" i="1"/>
  <c r="S421" i="1" s="1"/>
  <c r="R417" i="1"/>
  <c r="R413" i="1"/>
  <c r="R409" i="1"/>
  <c r="R405" i="1"/>
  <c r="S405" i="1" s="1"/>
  <c r="R401" i="1"/>
  <c r="S401" i="1" s="1"/>
  <c r="R397" i="1"/>
  <c r="S397" i="1" s="1"/>
  <c r="R393" i="1"/>
  <c r="S393" i="1" s="1"/>
  <c r="R389" i="1"/>
  <c r="S389" i="1" s="1"/>
  <c r="R385" i="1"/>
  <c r="R381" i="1"/>
  <c r="R377" i="1"/>
  <c r="R373" i="1"/>
  <c r="S373" i="1" s="1"/>
  <c r="R369" i="1"/>
  <c r="S369" i="1" s="1"/>
  <c r="R365" i="1"/>
  <c r="S365" i="1" s="1"/>
  <c r="R361" i="1"/>
  <c r="S361" i="1" s="1"/>
  <c r="R357" i="1"/>
  <c r="S357" i="1" s="1"/>
  <c r="R353" i="1"/>
  <c r="R349" i="1"/>
  <c r="R688" i="1"/>
  <c r="R684" i="1"/>
  <c r="S684" i="1" s="1"/>
  <c r="R680" i="1"/>
  <c r="S680" i="1" s="1"/>
  <c r="R676" i="1"/>
  <c r="S676" i="1" s="1"/>
  <c r="R672" i="1"/>
  <c r="S672" i="1" s="1"/>
  <c r="R668" i="1"/>
  <c r="S668" i="1" s="1"/>
  <c r="R664" i="1"/>
  <c r="R660" i="1"/>
  <c r="R656" i="1"/>
  <c r="R652" i="1"/>
  <c r="S652" i="1" s="1"/>
  <c r="R648" i="1"/>
  <c r="S648" i="1" s="1"/>
  <c r="R644" i="1"/>
  <c r="S644" i="1" s="1"/>
  <c r="R640" i="1"/>
  <c r="S640" i="1" s="1"/>
  <c r="R636" i="1"/>
  <c r="S636" i="1" s="1"/>
  <c r="R632" i="1"/>
  <c r="R628" i="1"/>
  <c r="R624" i="1"/>
  <c r="R620" i="1"/>
  <c r="S620" i="1" s="1"/>
  <c r="R616" i="1"/>
  <c r="S616" i="1" s="1"/>
  <c r="T616" i="1" s="1"/>
  <c r="R612" i="1"/>
  <c r="S612" i="1" s="1"/>
  <c r="R608" i="1"/>
  <c r="S608" i="1" s="1"/>
  <c r="R604" i="1"/>
  <c r="S604" i="1" s="1"/>
  <c r="R600" i="1"/>
  <c r="R596" i="1"/>
  <c r="R592" i="1"/>
  <c r="R588" i="1"/>
  <c r="S588" i="1" s="1"/>
  <c r="R584" i="1"/>
  <c r="S584" i="1" s="1"/>
  <c r="R580" i="1"/>
  <c r="S580" i="1" s="1"/>
  <c r="R576" i="1"/>
  <c r="S576" i="1" s="1"/>
  <c r="R572" i="1"/>
  <c r="S572" i="1" s="1"/>
  <c r="R568" i="1"/>
  <c r="R564" i="1"/>
  <c r="R560" i="1"/>
  <c r="R556" i="1"/>
  <c r="R552" i="1"/>
  <c r="S552" i="1" s="1"/>
  <c r="R548" i="1"/>
  <c r="S548" i="1" s="1"/>
  <c r="R544" i="1"/>
  <c r="S544" i="1" s="1"/>
  <c r="R540" i="1"/>
  <c r="S540" i="1" s="1"/>
  <c r="R536" i="1"/>
  <c r="R532" i="1"/>
  <c r="R528" i="1"/>
  <c r="R524" i="1"/>
  <c r="S524" i="1" s="1"/>
  <c r="R520" i="1"/>
  <c r="S520" i="1" s="1"/>
  <c r="R516" i="1"/>
  <c r="S516" i="1" s="1"/>
  <c r="R512" i="1"/>
  <c r="S512" i="1" s="1"/>
  <c r="R508" i="1"/>
  <c r="S508" i="1" s="1"/>
  <c r="R504" i="1"/>
  <c r="R500" i="1"/>
  <c r="R496" i="1"/>
  <c r="R492" i="1"/>
  <c r="S492" i="1" s="1"/>
  <c r="R488" i="1"/>
  <c r="R484" i="1"/>
  <c r="S484" i="1" s="1"/>
  <c r="R480" i="1"/>
  <c r="S480" i="1" s="1"/>
  <c r="R476" i="1"/>
  <c r="S476" i="1" s="1"/>
  <c r="R472" i="1"/>
  <c r="R468" i="1"/>
  <c r="R464" i="1"/>
  <c r="R460" i="1"/>
  <c r="S460" i="1" s="1"/>
  <c r="R456" i="1"/>
  <c r="S456" i="1" s="1"/>
  <c r="R452" i="1"/>
  <c r="S452" i="1" s="1"/>
  <c r="R448" i="1"/>
  <c r="S448" i="1" s="1"/>
  <c r="R444" i="1"/>
  <c r="S444" i="1" s="1"/>
  <c r="R440" i="1"/>
  <c r="R436" i="1"/>
  <c r="R432" i="1"/>
  <c r="R428" i="1"/>
  <c r="S428" i="1" s="1"/>
  <c r="R424" i="1"/>
  <c r="S424" i="1" s="1"/>
  <c r="R420" i="1"/>
  <c r="S420" i="1" s="1"/>
  <c r="R416" i="1"/>
  <c r="S416" i="1" s="1"/>
  <c r="R412" i="1"/>
  <c r="S412" i="1" s="1"/>
  <c r="R408" i="1"/>
  <c r="R404" i="1"/>
  <c r="R400" i="1"/>
  <c r="R396" i="1"/>
  <c r="R392" i="1"/>
  <c r="S392" i="1" s="1"/>
  <c r="R388" i="1"/>
  <c r="S388" i="1" s="1"/>
  <c r="R384" i="1"/>
  <c r="S384" i="1" s="1"/>
  <c r="R380" i="1"/>
  <c r="S380" i="1" s="1"/>
  <c r="R376" i="1"/>
  <c r="R372" i="1"/>
  <c r="R368" i="1"/>
  <c r="R364" i="1"/>
  <c r="S364" i="1" s="1"/>
  <c r="R360" i="1"/>
  <c r="S360" i="1" s="1"/>
  <c r="R356" i="1"/>
  <c r="S356" i="1" s="1"/>
  <c r="R352" i="1"/>
  <c r="S352" i="1" s="1"/>
  <c r="R345" i="1"/>
  <c r="S345" i="1" s="1"/>
  <c r="R341" i="1"/>
  <c r="R337" i="1"/>
  <c r="R333" i="1"/>
  <c r="R329" i="1"/>
  <c r="S329" i="1" s="1"/>
  <c r="R325" i="1"/>
  <c r="S325" i="1" s="1"/>
  <c r="R321" i="1"/>
  <c r="S321" i="1" s="1"/>
  <c r="R317" i="1"/>
  <c r="S317" i="1" s="1"/>
  <c r="R313" i="1"/>
  <c r="S313" i="1" s="1"/>
  <c r="R309" i="1"/>
  <c r="R305" i="1"/>
  <c r="R301" i="1"/>
  <c r="R297" i="1"/>
  <c r="S297" i="1" s="1"/>
  <c r="R293" i="1"/>
  <c r="S293" i="1" s="1"/>
  <c r="R289" i="1"/>
  <c r="S289" i="1" s="1"/>
  <c r="R285" i="1"/>
  <c r="S285" i="1" s="1"/>
  <c r="R281" i="1"/>
  <c r="S281" i="1" s="1"/>
  <c r="R277" i="1"/>
  <c r="R273" i="1"/>
  <c r="R269" i="1"/>
  <c r="R265" i="1"/>
  <c r="R261" i="1"/>
  <c r="S261" i="1" s="1"/>
  <c r="R257" i="1"/>
  <c r="S257" i="1" s="1"/>
  <c r="R253" i="1"/>
  <c r="S253" i="1" s="1"/>
  <c r="R249" i="1"/>
  <c r="R245" i="1"/>
  <c r="R241" i="1"/>
  <c r="R237" i="1"/>
  <c r="R233" i="1"/>
  <c r="S233" i="1" s="1"/>
  <c r="R229" i="1"/>
  <c r="S229" i="1" s="1"/>
  <c r="R225" i="1"/>
  <c r="S225" i="1" s="1"/>
  <c r="R221" i="1"/>
  <c r="S221" i="1" s="1"/>
  <c r="R217" i="1"/>
  <c r="S217" i="1" s="1"/>
  <c r="R213" i="1"/>
  <c r="R209" i="1"/>
  <c r="R205" i="1"/>
  <c r="R201" i="1"/>
  <c r="S201" i="1" s="1"/>
  <c r="R197" i="1"/>
  <c r="S197" i="1" s="1"/>
  <c r="R193" i="1"/>
  <c r="S193" i="1" s="1"/>
  <c r="R189" i="1"/>
  <c r="S189" i="1" s="1"/>
  <c r="R185" i="1"/>
  <c r="S185" i="1" s="1"/>
  <c r="R181" i="1"/>
  <c r="R177" i="1"/>
  <c r="R173" i="1"/>
  <c r="R169" i="1"/>
  <c r="S169" i="1" s="1"/>
  <c r="R165" i="1"/>
  <c r="S165" i="1" s="1"/>
  <c r="R161" i="1"/>
  <c r="S161" i="1" s="1"/>
  <c r="R157" i="1"/>
  <c r="S157" i="1" s="1"/>
  <c r="R153" i="1"/>
  <c r="S153" i="1" s="1"/>
  <c r="R149" i="1"/>
  <c r="R145" i="1"/>
  <c r="R141" i="1"/>
  <c r="R137" i="1"/>
  <c r="S137" i="1" s="1"/>
  <c r="R133" i="1"/>
  <c r="S133" i="1" s="1"/>
  <c r="R129" i="1"/>
  <c r="S129" i="1" s="1"/>
  <c r="R125" i="1"/>
  <c r="S125" i="1" s="1"/>
  <c r="R121" i="1"/>
  <c r="S121" i="1" s="1"/>
  <c r="R117" i="1"/>
  <c r="R113" i="1"/>
  <c r="R109" i="1"/>
  <c r="R105" i="1"/>
  <c r="R101" i="1"/>
  <c r="S101" i="1" s="1"/>
  <c r="R97" i="1"/>
  <c r="S97" i="1" s="1"/>
  <c r="R93" i="1"/>
  <c r="S93" i="1" s="1"/>
  <c r="R89" i="1"/>
  <c r="S89" i="1" s="1"/>
  <c r="R85" i="1"/>
  <c r="R81" i="1"/>
  <c r="R77" i="1"/>
  <c r="R73" i="1"/>
  <c r="S73" i="1" s="1"/>
  <c r="R69" i="1"/>
  <c r="S69" i="1" s="1"/>
  <c r="R65" i="1"/>
  <c r="S65" i="1" s="1"/>
  <c r="R61" i="1"/>
  <c r="S61" i="1" s="1"/>
  <c r="R57" i="1"/>
  <c r="S57" i="1" s="1"/>
  <c r="R53" i="1"/>
  <c r="R49" i="1"/>
  <c r="R45" i="1"/>
  <c r="R41" i="1"/>
  <c r="S41" i="1" s="1"/>
  <c r="R37" i="1"/>
  <c r="S37" i="1" s="1"/>
  <c r="R33" i="1"/>
  <c r="S33" i="1" s="1"/>
  <c r="R29" i="1"/>
  <c r="S29" i="1" s="1"/>
  <c r="R25" i="1"/>
  <c r="S25" i="1" s="1"/>
  <c r="R21" i="1"/>
  <c r="R17" i="1"/>
  <c r="R13" i="1"/>
  <c r="R9" i="1"/>
  <c r="S9" i="1" s="1"/>
  <c r="R348" i="1"/>
  <c r="S348" i="1" s="1"/>
  <c r="R344" i="1"/>
  <c r="S344" i="1" s="1"/>
  <c r="R340" i="1"/>
  <c r="S340" i="1" s="1"/>
  <c r="R336" i="1"/>
  <c r="S336" i="1" s="1"/>
  <c r="R332" i="1"/>
  <c r="R328" i="1"/>
  <c r="R324" i="1"/>
  <c r="R320" i="1"/>
  <c r="S320" i="1" s="1"/>
  <c r="R316" i="1"/>
  <c r="S316" i="1" s="1"/>
  <c r="R312" i="1"/>
  <c r="S312" i="1" s="1"/>
  <c r="R308" i="1"/>
  <c r="S308" i="1" s="1"/>
  <c r="R304" i="1"/>
  <c r="S304" i="1" s="1"/>
  <c r="R300" i="1"/>
  <c r="R296" i="1"/>
  <c r="R292" i="1"/>
  <c r="R288" i="1"/>
  <c r="S288" i="1" s="1"/>
  <c r="R284" i="1"/>
  <c r="S284" i="1" s="1"/>
  <c r="R280" i="1"/>
  <c r="S280" i="1" s="1"/>
  <c r="R276" i="1"/>
  <c r="S276" i="1" s="1"/>
  <c r="R272" i="1"/>
  <c r="S272" i="1" s="1"/>
  <c r="R268" i="1"/>
  <c r="R264" i="1"/>
  <c r="R260" i="1"/>
  <c r="R256" i="1"/>
  <c r="S256" i="1" s="1"/>
  <c r="R252" i="1"/>
  <c r="S252" i="1" s="1"/>
  <c r="R248" i="1"/>
  <c r="S248" i="1" s="1"/>
  <c r="R244" i="1"/>
  <c r="S244" i="1" s="1"/>
  <c r="R240" i="1"/>
  <c r="S240" i="1" s="1"/>
  <c r="R236" i="1"/>
  <c r="R232" i="1"/>
  <c r="R228" i="1"/>
  <c r="R224" i="1"/>
  <c r="S224" i="1" s="1"/>
  <c r="R220" i="1"/>
  <c r="S220" i="1" s="1"/>
  <c r="R216" i="1"/>
  <c r="S216" i="1" s="1"/>
  <c r="R212" i="1"/>
  <c r="S212" i="1" s="1"/>
  <c r="R208" i="1"/>
  <c r="S208" i="1" s="1"/>
  <c r="R204" i="1"/>
  <c r="R200" i="1"/>
  <c r="R196" i="1"/>
  <c r="R192" i="1"/>
  <c r="S192" i="1" s="1"/>
  <c r="R188" i="1"/>
  <c r="S188" i="1" s="1"/>
  <c r="R184" i="1"/>
  <c r="S184" i="1" s="1"/>
  <c r="R180" i="1"/>
  <c r="S180" i="1" s="1"/>
  <c r="R176" i="1"/>
  <c r="S176" i="1" s="1"/>
  <c r="R172" i="1"/>
  <c r="R168" i="1"/>
  <c r="R164" i="1"/>
  <c r="R160" i="1"/>
  <c r="R156" i="1"/>
  <c r="S156" i="1" s="1"/>
  <c r="R152" i="1"/>
  <c r="S152" i="1" s="1"/>
  <c r="R148" i="1"/>
  <c r="S148" i="1" s="1"/>
  <c r="R144" i="1"/>
  <c r="S144" i="1" s="1"/>
  <c r="R140" i="1"/>
  <c r="R136" i="1"/>
  <c r="R132" i="1"/>
  <c r="R128" i="1"/>
  <c r="S128" i="1" s="1"/>
  <c r="R124" i="1"/>
  <c r="S124" i="1" s="1"/>
  <c r="R120" i="1"/>
  <c r="S120" i="1" s="1"/>
  <c r="R116" i="1"/>
  <c r="S116" i="1" s="1"/>
  <c r="R112" i="1"/>
  <c r="S112" i="1" s="1"/>
  <c r="R108" i="1"/>
  <c r="R104" i="1"/>
  <c r="R100" i="1"/>
  <c r="R96" i="1"/>
  <c r="S96" i="1" s="1"/>
  <c r="R92" i="1"/>
  <c r="S92" i="1" s="1"/>
  <c r="R88" i="1"/>
  <c r="S88" i="1" s="1"/>
  <c r="R84" i="1"/>
  <c r="S84" i="1" s="1"/>
  <c r="R80" i="1"/>
  <c r="S80" i="1" s="1"/>
  <c r="R76" i="1"/>
  <c r="R72" i="1"/>
  <c r="R68" i="1"/>
  <c r="R64" i="1"/>
  <c r="S64" i="1" s="1"/>
  <c r="R60" i="1"/>
  <c r="S60" i="1" s="1"/>
  <c r="R56" i="1"/>
  <c r="S56" i="1" s="1"/>
  <c r="R52" i="1"/>
  <c r="S52" i="1" s="1"/>
  <c r="R48" i="1"/>
  <c r="S48" i="1" s="1"/>
  <c r="R44" i="1"/>
  <c r="R40" i="1"/>
  <c r="R36" i="1"/>
  <c r="R32" i="1"/>
  <c r="S32" i="1" s="1"/>
  <c r="R28" i="1"/>
  <c r="S28" i="1" s="1"/>
  <c r="R24" i="1"/>
  <c r="S24" i="1" s="1"/>
  <c r="R20" i="1"/>
  <c r="S20" i="1" s="1"/>
  <c r="R16" i="1"/>
  <c r="S16" i="1" s="1"/>
  <c r="R12" i="1"/>
  <c r="O4891" i="1"/>
  <c r="O4899" i="1"/>
  <c r="O4880" i="1"/>
  <c r="O4877" i="1"/>
  <c r="O4896" i="1"/>
  <c r="O4852" i="1"/>
  <c r="O4792" i="1"/>
  <c r="O4748" i="1"/>
  <c r="O4711" i="1"/>
  <c r="O4667" i="1"/>
  <c r="O4663" i="1"/>
  <c r="O4581" i="1"/>
  <c r="O4577" i="1"/>
  <c r="O4560" i="1"/>
  <c r="O4539" i="1"/>
  <c r="O4536" i="1"/>
  <c r="O4519" i="1"/>
  <c r="O4496" i="1"/>
  <c r="O4423" i="1"/>
  <c r="O4401" i="1"/>
  <c r="O4397" i="1"/>
  <c r="O4372" i="1"/>
  <c r="O4368" i="1"/>
  <c r="O4346" i="1"/>
  <c r="O4335" i="1"/>
  <c r="O4255" i="1"/>
  <c r="O4247" i="1"/>
  <c r="O4240" i="1"/>
  <c r="O4204" i="1"/>
  <c r="O4200" i="1"/>
  <c r="O4196" i="1"/>
  <c r="O4900" i="1"/>
  <c r="O4903" i="1"/>
  <c r="O4885" i="1"/>
  <c r="O4874" i="1"/>
  <c r="O4870" i="1"/>
  <c r="O4840" i="1"/>
  <c r="O4758" i="1"/>
  <c r="O4736" i="1"/>
  <c r="O4692" i="1"/>
  <c r="O4688" i="1"/>
  <c r="O4659" i="1"/>
  <c r="O4629" i="1"/>
  <c r="O4492" i="1"/>
  <c r="O4488" i="1"/>
  <c r="O4485" i="1"/>
  <c r="O4474" i="1"/>
  <c r="O4415" i="1"/>
  <c r="O4392" i="1"/>
  <c r="O4375" i="1"/>
  <c r="O4365" i="1"/>
  <c r="O4298" i="1"/>
  <c r="O4276" i="1"/>
  <c r="O4269" i="1"/>
  <c r="O4250" i="1"/>
  <c r="O4237" i="1"/>
  <c r="O4159" i="1"/>
  <c r="O4855" i="1"/>
  <c r="O4851" i="1"/>
  <c r="O4811" i="1"/>
  <c r="O4803" i="1"/>
  <c r="O4776" i="1"/>
  <c r="O4769" i="1"/>
  <c r="O4762" i="1"/>
  <c r="O4747" i="1"/>
  <c r="O4717" i="1"/>
  <c r="O4680" i="1"/>
  <c r="O4647" i="1"/>
  <c r="O4599" i="1"/>
  <c r="O4595" i="1"/>
  <c r="O4573" i="1"/>
  <c r="O4562" i="1"/>
  <c r="O4555" i="1"/>
  <c r="O4552" i="1"/>
  <c r="O4532" i="1"/>
  <c r="O4525" i="1"/>
  <c r="O4458" i="1"/>
  <c r="O4418" i="1"/>
  <c r="O4404" i="1"/>
  <c r="O4400" i="1"/>
  <c r="O4396" i="1"/>
  <c r="O4378" i="1"/>
  <c r="O4334" i="1"/>
  <c r="O4308" i="1"/>
  <c r="O4287" i="1"/>
  <c r="O4280" i="1"/>
  <c r="O4272" i="1"/>
  <c r="O4268" i="1"/>
  <c r="O4254" i="1"/>
  <c r="O4242" i="1"/>
  <c r="O4232" i="1"/>
  <c r="O4218" i="1"/>
  <c r="O4207" i="1"/>
  <c r="O4884" i="1"/>
  <c r="O4814" i="1"/>
  <c r="O4806" i="1"/>
  <c r="O4795" i="1"/>
  <c r="O4780" i="1"/>
  <c r="O4739" i="1"/>
  <c r="O4683" i="1"/>
  <c r="O4548" i="1"/>
  <c r="O4538" i="1"/>
  <c r="O4528" i="1"/>
  <c r="O4513" i="1"/>
  <c r="O4436" i="1"/>
  <c r="O4364" i="1"/>
  <c r="O4305" i="1"/>
  <c r="O4301" i="1"/>
  <c r="O4286" i="1"/>
  <c r="O4236" i="1"/>
  <c r="O4180" i="1"/>
  <c r="O4177" i="1"/>
  <c r="O4173" i="1"/>
  <c r="O4843" i="1"/>
  <c r="O4765" i="1"/>
  <c r="O4753" i="1"/>
  <c r="O4731" i="1"/>
  <c r="O4712" i="1"/>
  <c r="O4709" i="1"/>
  <c r="O4705" i="1"/>
  <c r="O4702" i="1"/>
  <c r="O4690" i="1"/>
  <c r="O4642" i="1"/>
  <c r="O4634" i="1"/>
  <c r="O4583" i="1"/>
  <c r="O4535" i="1"/>
  <c r="O4531" i="1"/>
  <c r="O4524" i="1"/>
  <c r="O4520" i="1"/>
  <c r="O4473" i="1"/>
  <c r="O4440" i="1"/>
  <c r="O4410" i="1"/>
  <c r="O4373" i="1"/>
  <c r="O4344" i="1"/>
  <c r="O4337" i="1"/>
  <c r="O4333" i="1"/>
  <c r="O4304" i="1"/>
  <c r="O4300" i="1"/>
  <c r="O4279" i="1"/>
  <c r="O4264" i="1"/>
  <c r="O4206" i="1"/>
  <c r="O4176" i="1"/>
  <c r="O4172" i="1"/>
  <c r="O4727" i="1"/>
  <c r="O4723" i="1"/>
  <c r="O4698" i="1"/>
  <c r="O4641" i="1"/>
  <c r="O4638" i="1"/>
  <c r="O4630" i="1"/>
  <c r="O4608" i="1"/>
  <c r="O4582" i="1"/>
  <c r="O4578" i="1"/>
  <c r="O4564" i="1"/>
  <c r="O4561" i="1"/>
  <c r="O4558" i="1"/>
  <c r="O4509" i="1"/>
  <c r="O4465" i="1"/>
  <c r="O4446" i="1"/>
  <c r="O4432" i="1"/>
  <c r="O4428" i="1"/>
  <c r="O4369" i="1"/>
  <c r="O4359" i="1"/>
  <c r="O4340" i="1"/>
  <c r="O4336" i="1"/>
  <c r="O4296" i="1"/>
  <c r="O4241" i="1"/>
  <c r="O4238" i="1"/>
  <c r="O4194" i="1"/>
  <c r="O4897" i="1"/>
  <c r="O4886" i="1"/>
  <c r="O4908" i="1"/>
  <c r="O4890" i="1"/>
  <c r="O4835" i="1"/>
  <c r="O4827" i="1"/>
  <c r="O4775" i="1"/>
  <c r="O4726" i="1"/>
  <c r="O4675" i="1"/>
  <c r="O4668" i="1"/>
  <c r="O4656" i="1"/>
  <c r="O4648" i="1"/>
  <c r="O4645" i="1"/>
  <c r="O4619" i="1"/>
  <c r="O4544" i="1"/>
  <c r="O4504" i="1"/>
  <c r="O4486" i="1"/>
  <c r="O4456" i="1"/>
  <c r="O4424" i="1"/>
  <c r="O4405" i="1"/>
  <c r="O4332" i="1"/>
  <c r="O4328" i="1"/>
  <c r="O4209" i="1"/>
  <c r="O4205" i="1"/>
  <c r="O4144" i="1"/>
  <c r="O1543" i="1"/>
  <c r="O3205" i="1"/>
  <c r="O3215" i="1"/>
  <c r="O3254" i="1"/>
  <c r="O3279" i="1"/>
  <c r="O3282" i="1"/>
  <c r="O3336" i="1"/>
  <c r="O3343" i="1"/>
  <c r="O3421" i="1"/>
  <c r="O3444" i="1"/>
  <c r="O3476" i="1"/>
  <c r="O3518" i="1"/>
  <c r="O3544" i="1"/>
  <c r="O3564" i="1"/>
  <c r="O3576" i="1"/>
  <c r="O3592" i="1"/>
  <c r="O3599" i="1"/>
  <c r="O3654" i="1"/>
  <c r="O3704" i="1"/>
  <c r="O3714" i="1"/>
  <c r="O3724" i="1"/>
  <c r="O3803" i="1"/>
  <c r="O3813" i="1"/>
  <c r="O3833" i="1"/>
  <c r="O3882" i="1"/>
  <c r="O3920" i="1"/>
  <c r="O4072" i="1"/>
  <c r="O3245" i="1"/>
  <c r="O3248" i="1"/>
  <c r="O3310" i="1"/>
  <c r="O3405" i="1"/>
  <c r="O3408" i="1"/>
  <c r="O3447" i="1"/>
  <c r="O3460" i="1"/>
  <c r="O3496" i="1"/>
  <c r="O3567" i="1"/>
  <c r="O3606" i="1"/>
  <c r="O3664" i="1"/>
  <c r="O3889" i="1"/>
  <c r="O4016" i="1"/>
  <c r="O4076" i="1"/>
  <c r="O3184" i="1"/>
  <c r="O3222" i="1"/>
  <c r="O3357" i="1"/>
  <c r="O3380" i="1"/>
  <c r="O3412" i="1"/>
  <c r="O3438" i="1"/>
  <c r="O3454" i="1"/>
  <c r="O3480" i="1"/>
  <c r="O3500" i="1"/>
  <c r="O3512" i="1"/>
  <c r="O3528" i="1"/>
  <c r="O3535" i="1"/>
  <c r="O3574" i="1"/>
  <c r="O3613" i="1"/>
  <c r="O3636" i="1"/>
  <c r="O3668" i="1"/>
  <c r="O3688" i="1"/>
  <c r="O3698" i="1"/>
  <c r="O3754" i="1"/>
  <c r="O3794" i="1"/>
  <c r="O3850" i="1"/>
  <c r="O3899" i="1"/>
  <c r="O3952" i="1"/>
  <c r="O4048" i="1"/>
  <c r="O4066" i="1"/>
  <c r="O3181" i="1"/>
  <c r="O3213" i="1"/>
  <c r="O3216" i="1"/>
  <c r="O3255" i="1"/>
  <c r="O3280" i="1"/>
  <c r="O3287" i="1"/>
  <c r="O3308" i="1"/>
  <c r="O3341" i="1"/>
  <c r="O3344" i="1"/>
  <c r="O3383" i="1"/>
  <c r="O3432" i="1"/>
  <c r="O3503" i="1"/>
  <c r="O3519" i="1"/>
  <c r="O3542" i="1"/>
  <c r="O3600" i="1"/>
  <c r="O3639" i="1"/>
  <c r="O3702" i="1"/>
  <c r="O3834" i="1"/>
  <c r="O3893" i="1"/>
  <c r="O4024" i="1"/>
  <c r="O4184" i="1"/>
  <c r="O3152" i="1"/>
  <c r="O3210" i="1"/>
  <c r="O3274" i="1"/>
  <c r="O3318" i="1"/>
  <c r="O3348" i="1"/>
  <c r="O3416" i="1"/>
  <c r="O3436" i="1"/>
  <c r="O3448" i="1"/>
  <c r="O3464" i="1"/>
  <c r="O3471" i="1"/>
  <c r="O3494" i="1"/>
  <c r="O3549" i="1"/>
  <c r="O3572" i="1"/>
  <c r="O3604" i="1"/>
  <c r="O3672" i="1"/>
  <c r="O3692" i="1"/>
  <c r="O3821" i="1"/>
  <c r="O3841" i="1"/>
  <c r="O3867" i="1"/>
  <c r="O3890" i="1"/>
  <c r="O3897" i="1"/>
  <c r="O4042" i="1"/>
  <c r="O3149" i="1"/>
  <c r="O3368" i="1"/>
  <c r="O3439" i="1"/>
  <c r="O3478" i="1"/>
  <c r="O3533" i="1"/>
  <c r="O3536" i="1"/>
  <c r="O3575" i="1"/>
  <c r="O3621" i="1"/>
  <c r="O3624" i="1"/>
  <c r="O3686" i="1"/>
  <c r="O3766" i="1"/>
  <c r="O3881" i="1"/>
  <c r="O4049" i="1"/>
  <c r="O3234" i="1"/>
  <c r="O3237" i="1"/>
  <c r="O3247" i="1"/>
  <c r="O3256" i="1"/>
  <c r="O3312" i="1"/>
  <c r="O3352" i="1"/>
  <c r="O3372" i="1"/>
  <c r="O3384" i="1"/>
  <c r="O3400" i="1"/>
  <c r="O3407" i="1"/>
  <c r="O3430" i="1"/>
  <c r="O3485" i="1"/>
  <c r="O3508" i="1"/>
  <c r="O3540" i="1"/>
  <c r="O3566" i="1"/>
  <c r="O3582" i="1"/>
  <c r="O3608" i="1"/>
  <c r="O3628" i="1"/>
  <c r="O3640" i="1"/>
  <c r="O3656" i="1"/>
  <c r="O3663" i="1"/>
  <c r="O3720" i="1"/>
  <c r="O3835" i="1"/>
  <c r="O3858" i="1"/>
  <c r="O3984" i="1"/>
  <c r="O4018" i="1"/>
  <c r="O4082" i="1"/>
  <c r="O4104" i="1"/>
  <c r="O3221" i="1"/>
  <c r="O3316" i="1"/>
  <c r="O3319" i="1"/>
  <c r="O3375" i="1"/>
  <c r="O3469" i="1"/>
  <c r="O3472" i="1"/>
  <c r="O3511" i="1"/>
  <c r="O3524" i="1"/>
  <c r="O3560" i="1"/>
  <c r="O3631" i="1"/>
  <c r="O3690" i="1"/>
  <c r="O3829" i="1"/>
  <c r="O3849" i="1"/>
  <c r="O3901" i="1"/>
  <c r="O4040" i="1"/>
  <c r="O4108" i="1"/>
  <c r="O4882" i="1"/>
  <c r="O4785" i="1"/>
  <c r="O4778" i="1"/>
  <c r="O4774" i="1"/>
  <c r="O4752" i="1"/>
  <c r="O4744" i="1"/>
  <c r="O4704" i="1"/>
  <c r="O4660" i="1"/>
  <c r="O4652" i="1"/>
  <c r="O4611" i="1"/>
  <c r="O4603" i="1"/>
  <c r="O4589" i="1"/>
  <c r="O4479" i="1"/>
  <c r="O4468" i="1"/>
  <c r="O4464" i="1"/>
  <c r="O4460" i="1"/>
  <c r="O4376" i="1"/>
  <c r="O4351" i="1"/>
  <c r="O4343" i="1"/>
  <c r="O4303" i="1"/>
  <c r="O4244" i="1"/>
  <c r="O4212" i="1"/>
  <c r="O4208" i="1"/>
  <c r="O4190" i="1"/>
  <c r="O4152" i="1"/>
  <c r="O4136" i="1"/>
  <c r="O4116" i="1"/>
  <c r="O4112" i="1"/>
  <c r="O4062" i="1"/>
  <c r="O4044" i="1"/>
  <c r="O4026" i="1"/>
  <c r="O4008" i="1"/>
  <c r="O3962" i="1"/>
  <c r="O3928" i="1"/>
  <c r="O3924" i="1"/>
  <c r="O3895" i="1"/>
  <c r="O3892" i="1"/>
  <c r="O3846" i="1"/>
  <c r="O3767" i="1"/>
  <c r="O3764" i="1"/>
  <c r="O3727" i="1"/>
  <c r="O3707" i="1"/>
  <c r="O3667" i="1"/>
  <c r="O3554" i="1"/>
  <c r="O3434" i="1"/>
  <c r="O3411" i="1"/>
  <c r="O4141" i="1"/>
  <c r="O4094" i="1"/>
  <c r="O3916" i="1"/>
  <c r="O3905" i="1"/>
  <c r="O3862" i="1"/>
  <c r="O3855" i="1"/>
  <c r="O3852" i="1"/>
  <c r="O3717" i="1"/>
  <c r="O3673" i="1"/>
  <c r="O3579" i="1"/>
  <c r="O3547" i="1"/>
  <c r="O3530" i="1"/>
  <c r="O3417" i="1"/>
  <c r="O3992" i="1"/>
  <c r="O3988" i="1"/>
  <c r="O3878" i="1"/>
  <c r="O3799" i="1"/>
  <c r="O3796" i="1"/>
  <c r="O3759" i="1"/>
  <c r="O3756" i="1"/>
  <c r="O3741" i="1"/>
  <c r="O3703" i="1"/>
  <c r="O3618" i="1"/>
  <c r="O3563" i="1"/>
  <c r="O3475" i="1"/>
  <c r="O3378" i="1"/>
  <c r="O4126" i="1"/>
  <c r="O4010" i="1"/>
  <c r="O3980" i="1"/>
  <c r="O3976" i="1"/>
  <c r="O3965" i="1"/>
  <c r="O3957" i="1"/>
  <c r="O3887" i="1"/>
  <c r="O3884" i="1"/>
  <c r="O3752" i="1"/>
  <c r="O3733" i="1"/>
  <c r="O3699" i="1"/>
  <c r="O3689" i="1"/>
  <c r="O3643" i="1"/>
  <c r="O3611" i="1"/>
  <c r="O3594" i="1"/>
  <c r="O3546" i="1"/>
  <c r="O3481" i="1"/>
  <c r="O3387" i="1"/>
  <c r="O3355" i="1"/>
  <c r="O3338" i="1"/>
  <c r="O4151" i="1"/>
  <c r="O3831" i="1"/>
  <c r="O3828" i="1"/>
  <c r="O3791" i="1"/>
  <c r="O3788" i="1"/>
  <c r="O3773" i="1"/>
  <c r="O3695" i="1"/>
  <c r="O3562" i="1"/>
  <c r="O3539" i="1"/>
  <c r="O3442" i="1"/>
  <c r="O3298" i="1"/>
  <c r="O4077" i="1"/>
  <c r="O4056" i="1"/>
  <c r="O4052" i="1"/>
  <c r="O3960" i="1"/>
  <c r="O3956" i="1"/>
  <c r="O3949" i="1"/>
  <c r="O3784" i="1"/>
  <c r="O3675" i="1"/>
  <c r="O3593" i="1"/>
  <c r="O3545" i="1"/>
  <c r="O3451" i="1"/>
  <c r="O3419" i="1"/>
  <c r="O3402" i="1"/>
  <c r="O3354" i="1"/>
  <c r="O4084" i="1"/>
  <c r="O4080" i="1"/>
  <c r="O4045" i="1"/>
  <c r="O4038" i="1"/>
  <c r="O4020" i="1"/>
  <c r="O4013" i="1"/>
  <c r="O3978" i="1"/>
  <c r="O3863" i="1"/>
  <c r="O3860" i="1"/>
  <c r="O3761" i="1"/>
  <c r="O3735" i="1"/>
  <c r="O3603" i="1"/>
  <c r="O3506" i="1"/>
  <c r="O3347" i="1"/>
  <c r="O3297" i="1"/>
  <c r="O4109" i="1"/>
  <c r="O3982" i="1"/>
  <c r="O3948" i="1"/>
  <c r="O3944" i="1"/>
  <c r="O3823" i="1"/>
  <c r="O3820" i="1"/>
  <c r="O3731" i="1"/>
  <c r="O3674" i="1"/>
  <c r="O3657" i="1"/>
  <c r="O3609" i="1"/>
  <c r="O3515" i="1"/>
  <c r="O3483" i="1"/>
  <c r="O3466" i="1"/>
  <c r="O3450" i="1"/>
  <c r="O3418" i="1"/>
  <c r="O3353" i="1"/>
  <c r="O3307" i="1"/>
  <c r="O4892" i="1"/>
  <c r="O4888" i="1"/>
  <c r="O4881" i="1"/>
  <c r="O4878" i="1"/>
  <c r="O4864" i="1"/>
  <c r="O4826" i="1"/>
  <c r="O4808" i="1"/>
  <c r="O4787" i="1"/>
  <c r="O4754" i="1"/>
  <c r="O4701" i="1"/>
  <c r="O4644" i="1"/>
  <c r="O4640" i="1"/>
  <c r="O4626" i="1"/>
  <c r="O4612" i="1"/>
  <c r="O4550" i="1"/>
  <c r="O4547" i="1"/>
  <c r="O4540" i="1"/>
  <c r="O4434" i="1"/>
  <c r="O4402" i="1"/>
  <c r="O4374" i="1"/>
  <c r="O4360" i="1"/>
  <c r="O4274" i="1"/>
  <c r="O4202" i="1"/>
  <c r="O4199" i="1"/>
  <c r="O4168" i="1"/>
  <c r="O4050" i="1"/>
  <c r="O4017" i="1"/>
  <c r="O4002" i="1"/>
  <c r="O3969" i="1"/>
  <c r="O3946" i="1"/>
  <c r="O3902" i="1"/>
  <c r="O3896" i="1"/>
  <c r="O3880" i="1"/>
  <c r="O3870" i="1"/>
  <c r="O3864" i="1"/>
  <c r="O3848" i="1"/>
  <c r="O3838" i="1"/>
  <c r="O3832" i="1"/>
  <c r="O3822" i="1"/>
  <c r="O3816" i="1"/>
  <c r="O3806" i="1"/>
  <c r="O3800" i="1"/>
  <c r="O3789" i="1"/>
  <c r="O3778" i="1"/>
  <c r="O3771" i="1"/>
  <c r="O3768" i="1"/>
  <c r="O3739" i="1"/>
  <c r="O3736" i="1"/>
  <c r="O3732" i="1"/>
  <c r="O3700" i="1"/>
  <c r="O3681" i="1"/>
  <c r="O3669" i="1"/>
  <c r="O3666" i="1"/>
  <c r="O3660" i="1"/>
  <c r="O3632" i="1"/>
  <c r="O3605" i="1"/>
  <c r="O3596" i="1"/>
  <c r="O3568" i="1"/>
  <c r="O3553" i="1"/>
  <c r="O3550" i="1"/>
  <c r="O3541" i="1"/>
  <c r="O3532" i="1"/>
  <c r="O3504" i="1"/>
  <c r="O3489" i="1"/>
  <c r="O3477" i="1"/>
  <c r="O3468" i="1"/>
  <c r="O3440" i="1"/>
  <c r="O3425" i="1"/>
  <c r="O3413" i="1"/>
  <c r="O3404" i="1"/>
  <c r="O3376" i="1"/>
  <c r="O3361" i="1"/>
  <c r="O3349" i="1"/>
  <c r="O3340" i="1"/>
  <c r="O3315" i="1"/>
  <c r="O3288" i="1"/>
  <c r="O3285" i="1"/>
  <c r="O3276" i="1"/>
  <c r="O3244" i="1"/>
  <c r="O3212" i="1"/>
  <c r="O3206" i="1"/>
  <c r="O3180" i="1"/>
  <c r="O3148" i="1"/>
  <c r="O3116" i="1"/>
  <c r="O3084" i="1"/>
  <c r="O3074" i="1"/>
  <c r="O3064" i="1"/>
  <c r="O3061" i="1"/>
  <c r="O3027" i="1"/>
  <c r="O3024" i="1"/>
  <c r="O3010" i="1"/>
  <c r="O3000" i="1"/>
  <c r="O2997" i="1"/>
  <c r="O2974" i="1"/>
  <c r="O2963" i="1"/>
  <c r="O2960" i="1"/>
  <c r="O2946" i="1"/>
  <c r="O2874" i="1"/>
  <c r="O2864" i="1"/>
  <c r="O2858" i="1"/>
  <c r="O2840" i="1"/>
  <c r="O2824" i="1"/>
  <c r="O2792" i="1"/>
  <c r="O2786" i="1"/>
  <c r="O2760" i="1"/>
  <c r="O2734" i="1"/>
  <c r="O2728" i="1"/>
  <c r="O2722" i="1"/>
  <c r="O2696" i="1"/>
  <c r="O2670" i="1"/>
  <c r="O2664" i="1"/>
  <c r="O2658" i="1"/>
  <c r="O2632" i="1"/>
  <c r="O2600" i="1"/>
  <c r="O2594" i="1"/>
  <c r="O2568" i="1"/>
  <c r="O2562" i="1"/>
  <c r="O2536" i="1"/>
  <c r="O2530" i="1"/>
  <c r="O2504" i="1"/>
  <c r="O2475" i="1"/>
  <c r="O2471" i="1"/>
  <c r="O2449" i="1"/>
  <c r="O2296" i="1"/>
  <c r="O2293" i="1"/>
  <c r="O2289" i="1"/>
  <c r="O2162" i="1"/>
  <c r="O2158" i="1"/>
  <c r="O2155" i="1"/>
  <c r="O2126" i="1"/>
  <c r="O2123" i="1"/>
  <c r="O1963" i="1"/>
  <c r="O1944" i="1"/>
  <c r="O1937" i="1"/>
  <c r="O1931" i="1"/>
  <c r="O1905" i="1"/>
  <c r="O1878" i="1"/>
  <c r="O1784" i="1"/>
  <c r="O1781" i="1"/>
  <c r="O1773" i="1"/>
  <c r="O1754" i="1"/>
  <c r="O1690" i="1"/>
  <c r="O1667" i="1"/>
  <c r="O1624" i="1"/>
  <c r="O1617" i="1"/>
  <c r="O1603" i="1"/>
  <c r="O1517" i="1"/>
  <c r="O1488" i="1"/>
  <c r="O3223" i="1"/>
  <c r="O3191" i="1"/>
  <c r="O3159" i="1"/>
  <c r="O3127" i="1"/>
  <c r="O3098" i="1"/>
  <c r="O3095" i="1"/>
  <c r="O3067" i="1"/>
  <c r="O3057" i="1"/>
  <c r="O3003" i="1"/>
  <c r="O2993" i="1"/>
  <c r="O2936" i="1"/>
  <c r="O2933" i="1"/>
  <c r="O2895" i="1"/>
  <c r="O2892" i="1"/>
  <c r="O2889" i="1"/>
  <c r="O2867" i="1"/>
  <c r="O2861" i="1"/>
  <c r="O2852" i="1"/>
  <c r="O2843" i="1"/>
  <c r="O2474" i="1"/>
  <c r="O2356" i="1"/>
  <c r="O2322" i="1"/>
  <c r="O2292" i="1"/>
  <c r="O2282" i="1"/>
  <c r="O2257" i="1"/>
  <c r="O2130" i="1"/>
  <c r="O2096" i="1"/>
  <c r="O2089" i="1"/>
  <c r="O2060" i="1"/>
  <c r="O1969" i="1"/>
  <c r="O1833" i="1"/>
  <c r="O1739" i="1"/>
  <c r="O1720" i="1"/>
  <c r="O1694" i="1"/>
  <c r="O1686" i="1"/>
  <c r="O1658" i="1"/>
  <c r="O1491" i="1"/>
  <c r="S3696" i="1"/>
  <c r="S4672" i="1"/>
  <c r="S42" i="1"/>
  <c r="S132" i="1"/>
  <c r="S186" i="1"/>
  <c r="S268" i="1"/>
  <c r="S337" i="1"/>
  <c r="S377" i="1"/>
  <c r="S410" i="1"/>
  <c r="S531" i="1"/>
  <c r="S546" i="1"/>
  <c r="S646" i="1"/>
  <c r="S2608" i="1"/>
  <c r="S3744" i="1"/>
  <c r="S4544" i="1"/>
  <c r="S4832" i="1"/>
  <c r="S472" i="1"/>
  <c r="S68" i="1"/>
  <c r="S213" i="1"/>
  <c r="S234" i="1"/>
  <c r="S258" i="1"/>
  <c r="S351" i="1"/>
  <c r="S403" i="1"/>
  <c r="S454" i="1"/>
  <c r="S500" i="1"/>
  <c r="S596" i="1"/>
  <c r="S606" i="1"/>
  <c r="S650" i="1"/>
  <c r="S660" i="1"/>
  <c r="S670" i="1"/>
  <c r="S4416" i="1"/>
  <c r="S4704" i="1"/>
  <c r="S98" i="1"/>
  <c r="S123" i="1"/>
  <c r="S140" i="1"/>
  <c r="S194" i="1"/>
  <c r="S287" i="1"/>
  <c r="S314" i="1"/>
  <c r="S426" i="1"/>
  <c r="S458" i="1"/>
  <c r="S491" i="1"/>
  <c r="S514" i="1"/>
  <c r="S610" i="1"/>
  <c r="S674" i="1"/>
  <c r="S4576" i="1"/>
  <c r="S36" i="1"/>
  <c r="S58" i="1"/>
  <c r="S130" i="1"/>
  <c r="S162" i="1"/>
  <c r="S204" i="1"/>
  <c r="S266" i="1"/>
  <c r="S294" i="1"/>
  <c r="S355" i="1"/>
  <c r="S362" i="1"/>
  <c r="S550" i="1"/>
  <c r="S634" i="1"/>
  <c r="S2736" i="1"/>
  <c r="S4448" i="1"/>
  <c r="S4896" i="1"/>
  <c r="S4480" i="1"/>
  <c r="S12" i="1"/>
  <c r="S26" i="1"/>
  <c r="S76" i="1"/>
  <c r="S113" i="1"/>
  <c r="S155" i="1"/>
  <c r="S228" i="1"/>
  <c r="S245" i="1"/>
  <c r="S291" i="1"/>
  <c r="S332" i="1"/>
  <c r="S495" i="1"/>
  <c r="S522" i="1"/>
  <c r="S614" i="1"/>
  <c r="S678" i="1"/>
  <c r="S4768" i="1"/>
  <c r="S4608" i="1"/>
  <c r="S44" i="1"/>
  <c r="S181" i="1"/>
  <c r="S198" i="1"/>
  <c r="S218" i="1"/>
  <c r="S298" i="1"/>
  <c r="S305" i="1"/>
  <c r="S319" i="1"/>
  <c r="S394" i="1"/>
  <c r="S459" i="1"/>
  <c r="S587" i="1"/>
  <c r="S618" i="1"/>
  <c r="S628" i="1"/>
  <c r="S638" i="1"/>
  <c r="S682" i="1"/>
  <c r="S4640" i="1"/>
  <c r="S1016" i="1"/>
  <c r="S4736" i="1"/>
  <c r="S34" i="1"/>
  <c r="S70" i="1"/>
  <c r="S202" i="1"/>
  <c r="S236" i="1"/>
  <c r="S260" i="1"/>
  <c r="S346" i="1"/>
  <c r="S353" i="1"/>
  <c r="S387" i="1"/>
  <c r="S467" i="1"/>
  <c r="S499" i="1"/>
  <c r="S573" i="1"/>
  <c r="S642" i="1"/>
  <c r="S4512" i="1"/>
  <c r="S4800" i="1"/>
  <c r="S1368" i="1"/>
  <c r="S4864" i="1"/>
  <c r="S10" i="1"/>
  <c r="S74" i="1"/>
  <c r="S100" i="1"/>
  <c r="S149" i="1"/>
  <c r="S196" i="1"/>
  <c r="S226" i="1"/>
  <c r="S250" i="1"/>
  <c r="S282" i="1"/>
  <c r="S323" i="1"/>
  <c r="S330" i="1"/>
  <c r="S435" i="1"/>
  <c r="S490" i="1"/>
  <c r="S555" i="1"/>
  <c r="S577" i="1"/>
  <c r="S602" i="1"/>
  <c r="S666" i="1"/>
  <c r="S702" i="1"/>
  <c r="S715" i="1"/>
  <c r="S721" i="1"/>
  <c r="S727" i="1"/>
  <c r="S730" i="1"/>
  <c r="S798" i="1"/>
  <c r="S906" i="1"/>
  <c r="S1006" i="1"/>
  <c r="S1077" i="1"/>
  <c r="S1244" i="1"/>
  <c r="S1338" i="1"/>
  <c r="S1406" i="1"/>
  <c r="S1430" i="1"/>
  <c r="S762" i="1"/>
  <c r="S978" i="1"/>
  <c r="S1205" i="1"/>
  <c r="S1302" i="1"/>
  <c r="S1342" i="1"/>
  <c r="S1511" i="1"/>
  <c r="S1630" i="1"/>
  <c r="S1758" i="1"/>
  <c r="S1822" i="1"/>
  <c r="S770" i="1"/>
  <c r="S834" i="1"/>
  <c r="S902" i="1"/>
  <c r="S970" i="1"/>
  <c r="S1075" i="1"/>
  <c r="S1236" i="1"/>
  <c r="S1438" i="1"/>
  <c r="S1543" i="1"/>
  <c r="S1594" i="1"/>
  <c r="S1662" i="1"/>
  <c r="S1713" i="1"/>
  <c r="S1724" i="1"/>
  <c r="S1735" i="1"/>
  <c r="S1805" i="1"/>
  <c r="S1812" i="1"/>
  <c r="S1871" i="1"/>
  <c r="S1878" i="1"/>
  <c r="S1915" i="1"/>
  <c r="S1918" i="1"/>
  <c r="S700" i="1"/>
  <c r="S714" i="1"/>
  <c r="S778" i="1"/>
  <c r="S1012" i="1"/>
  <c r="S1107" i="1"/>
  <c r="S1227" i="1"/>
  <c r="S1351" i="1"/>
  <c r="S1566" i="1"/>
  <c r="S1598" i="1"/>
  <c r="S1799" i="1"/>
  <c r="S1869" i="1"/>
  <c r="S1965" i="1"/>
  <c r="S1974" i="1"/>
  <c r="S729" i="1"/>
  <c r="S719" i="1"/>
  <c r="S698" i="1"/>
  <c r="S706" i="1"/>
  <c r="S710" i="1"/>
  <c r="S738" i="1"/>
  <c r="S811" i="1"/>
  <c r="S898" i="1"/>
  <c r="S1310" i="1"/>
  <c r="S1374" i="1"/>
  <c r="S1534" i="1"/>
  <c r="S1863" i="1"/>
  <c r="S1895" i="1"/>
  <c r="S1943" i="1"/>
  <c r="S1979" i="1"/>
  <c r="S1982" i="1"/>
  <c r="S2022" i="1"/>
  <c r="S2076" i="1"/>
  <c r="S2132" i="1"/>
  <c r="S2155" i="1"/>
  <c r="S2204" i="1"/>
  <c r="S2211" i="1"/>
  <c r="S2234" i="1"/>
  <c r="S2357" i="1"/>
  <c r="S2367" i="1"/>
  <c r="S2439" i="1"/>
  <c r="S2463" i="1"/>
  <c r="S2484" i="1"/>
  <c r="S2567" i="1"/>
  <c r="S2612" i="1"/>
  <c r="S2622" i="1"/>
  <c r="S2676" i="1"/>
  <c r="S2686" i="1"/>
  <c r="S2740" i="1"/>
  <c r="S2750" i="1"/>
  <c r="S2842" i="1"/>
  <c r="S2875" i="1"/>
  <c r="S2907" i="1"/>
  <c r="S2939" i="1"/>
  <c r="S742" i="1"/>
  <c r="S842" i="1"/>
  <c r="S998" i="1"/>
  <c r="S1109" i="1"/>
  <c r="S1139" i="1"/>
  <c r="S1268" i="1"/>
  <c r="S1294" i="1"/>
  <c r="S1466" i="1"/>
  <c r="S1502" i="1"/>
  <c r="S1886" i="1"/>
  <c r="S1910" i="1"/>
  <c r="S1947" i="1"/>
  <c r="S1997" i="1"/>
  <c r="S2004" i="1"/>
  <c r="S2007" i="1"/>
  <c r="S2057" i="1"/>
  <c r="S2100" i="1"/>
  <c r="S2123" i="1"/>
  <c r="S2172" i="1"/>
  <c r="S2179" i="1"/>
  <c r="S2202" i="1"/>
  <c r="S2228" i="1"/>
  <c r="S2260" i="1"/>
  <c r="S2412" i="1"/>
  <c r="S2516" i="1"/>
  <c r="S2540" i="1"/>
  <c r="S2650" i="1"/>
  <c r="S2714" i="1"/>
  <c r="S2778" i="1"/>
  <c r="S2810" i="1"/>
  <c r="S2873" i="1"/>
  <c r="S2879" i="1"/>
  <c r="S2911" i="1"/>
  <c r="S939" i="1"/>
  <c r="S890" i="1"/>
  <c r="S766" i="1"/>
  <c r="S894" i="1"/>
  <c r="S774" i="1"/>
  <c r="S806" i="1"/>
  <c r="S1203" i="1"/>
  <c r="S1245" i="1"/>
  <c r="S1334" i="1"/>
  <c r="S1575" i="1"/>
  <c r="S1694" i="1"/>
  <c r="S1756" i="1"/>
  <c r="S1831" i="1"/>
  <c r="S1903" i="1"/>
  <c r="S1914" i="1"/>
  <c r="S1940" i="1"/>
  <c r="S1978" i="1"/>
  <c r="S2196" i="1"/>
  <c r="S2251" i="1"/>
  <c r="S2274" i="1"/>
  <c r="S2388" i="1"/>
  <c r="S2495" i="1"/>
  <c r="S2559" i="1"/>
  <c r="S2662" i="1"/>
  <c r="S2694" i="1"/>
  <c r="S2718" i="1"/>
  <c r="S2754" i="1"/>
  <c r="S2764" i="1"/>
  <c r="S2909" i="1"/>
  <c r="S2965" i="1"/>
  <c r="S2997" i="1"/>
  <c r="S3037" i="1"/>
  <c r="S3061" i="1"/>
  <c r="S3093" i="1"/>
  <c r="S3125" i="1"/>
  <c r="S3157" i="1"/>
  <c r="S736" i="1"/>
  <c r="S907" i="1"/>
  <c r="S926" i="1"/>
  <c r="S1003" i="1"/>
  <c r="S919" i="1"/>
  <c r="S1402" i="1"/>
  <c r="S1530" i="1"/>
  <c r="S1639" i="1"/>
  <c r="S2011" i="1"/>
  <c r="S2014" i="1"/>
  <c r="S2035" i="1"/>
  <c r="S2187" i="1"/>
  <c r="S2268" i="1"/>
  <c r="S2375" i="1"/>
  <c r="S2431" i="1"/>
  <c r="S2618" i="1"/>
  <c r="S2726" i="1"/>
  <c r="S2758" i="1"/>
  <c r="S2782" i="1"/>
  <c r="S2883" i="1"/>
  <c r="S2903" i="1"/>
  <c r="S2969" i="1"/>
  <c r="S3001" i="1"/>
  <c r="S3011" i="1"/>
  <c r="S3031" i="1"/>
  <c r="S3069" i="1"/>
  <c r="S3101" i="1"/>
  <c r="S3133" i="1"/>
  <c r="S3165" i="1"/>
  <c r="S1042" i="1"/>
  <c r="S1045" i="1"/>
  <c r="S1143" i="1"/>
  <c r="S1767" i="1"/>
  <c r="S1901" i="1"/>
  <c r="S1950" i="1"/>
  <c r="S2044" i="1"/>
  <c r="S2114" i="1"/>
  <c r="S2185" i="1"/>
  <c r="S2236" i="1"/>
  <c r="S2243" i="1"/>
  <c r="S2365" i="1"/>
  <c r="S2380" i="1"/>
  <c r="S2525" i="1"/>
  <c r="S2877" i="1"/>
  <c r="S1295" i="1"/>
  <c r="S1306" i="1"/>
  <c r="S1366" i="1"/>
  <c r="S1479" i="1"/>
  <c r="S1846" i="1"/>
  <c r="S1969" i="1"/>
  <c r="S1972" i="1"/>
  <c r="S1975" i="1"/>
  <c r="S2121" i="1"/>
  <c r="S2146" i="1"/>
  <c r="S2153" i="1"/>
  <c r="S2178" i="1"/>
  <c r="S2275" i="1"/>
  <c r="S2420" i="1"/>
  <c r="S2471" i="1"/>
  <c r="S2598" i="1"/>
  <c r="S1171" i="1"/>
  <c r="S1415" i="1"/>
  <c r="S1671" i="1"/>
  <c r="S1790" i="1"/>
  <c r="S1839" i="1"/>
  <c r="S2091" i="1"/>
  <c r="S2164" i="1"/>
  <c r="S2461" i="1"/>
  <c r="S2508" i="1"/>
  <c r="S2580" i="1"/>
  <c r="S2682" i="1"/>
  <c r="S2732" i="1"/>
  <c r="S1043" i="1"/>
  <c r="S1141" i="1"/>
  <c r="S1607" i="1"/>
  <c r="S2067" i="1"/>
  <c r="S2108" i="1"/>
  <c r="S2115" i="1"/>
  <c r="S2219" i="1"/>
  <c r="S2399" i="1"/>
  <c r="S2548" i="1"/>
  <c r="S2700" i="1"/>
  <c r="S1854" i="1"/>
  <c r="S2140" i="1"/>
  <c r="S2147" i="1"/>
  <c r="S2356" i="1"/>
  <c r="S2389" i="1"/>
  <c r="S2444" i="1"/>
  <c r="S2476" i="1"/>
  <c r="S2668" i="1"/>
  <c r="S2690" i="1"/>
  <c r="S2818" i="1"/>
  <c r="S1447" i="1"/>
  <c r="S1703" i="1"/>
  <c r="S1726" i="1"/>
  <c r="S1788" i="1"/>
  <c r="S1837" i="1"/>
  <c r="S1911" i="1"/>
  <c r="S2050" i="1"/>
  <c r="S2082" i="1"/>
  <c r="S2089" i="1"/>
  <c r="S2242" i="1"/>
  <c r="S2249" i="1"/>
  <c r="S2407" i="1"/>
  <c r="S2527" i="1"/>
  <c r="S2626" i="1"/>
  <c r="S2636" i="1"/>
  <c r="S2722" i="1"/>
  <c r="S2822" i="1"/>
  <c r="S2915" i="1"/>
  <c r="S2979" i="1"/>
  <c r="S3003" i="1"/>
  <c r="S3035" i="1"/>
  <c r="S3071" i="1"/>
  <c r="S3199" i="1"/>
  <c r="S3231" i="1"/>
  <c r="S3419" i="1"/>
  <c r="S3459" i="1"/>
  <c r="S3494" i="1"/>
  <c r="S3526" i="1"/>
  <c r="S3540" i="1"/>
  <c r="S3590" i="1"/>
  <c r="S3604" i="1"/>
  <c r="S3628" i="1"/>
  <c r="S3682" i="1"/>
  <c r="S3767" i="1"/>
  <c r="S3949" i="1"/>
  <c r="S4015" i="1"/>
  <c r="S4047" i="1"/>
  <c r="S4094" i="1"/>
  <c r="S4158" i="1"/>
  <c r="S4222" i="1"/>
  <c r="S4286" i="1"/>
  <c r="S4446" i="1"/>
  <c r="S4574" i="1"/>
  <c r="S4702" i="1"/>
  <c r="S4830" i="1"/>
  <c r="O20" i="1"/>
  <c r="O40" i="1"/>
  <c r="S1301" i="1"/>
  <c r="S1383" i="1"/>
  <c r="S1398" i="1"/>
  <c r="S1470" i="1"/>
  <c r="S1692" i="1"/>
  <c r="S1942" i="1"/>
  <c r="S1971" i="1"/>
  <c r="S2010" i="1"/>
  <c r="S2068" i="1"/>
  <c r="S2075" i="1"/>
  <c r="S2210" i="1"/>
  <c r="S2217" i="1"/>
  <c r="S2397" i="1"/>
  <c r="S2589" i="1"/>
  <c r="S2604" i="1"/>
  <c r="S2654" i="1"/>
  <c r="S1173" i="1"/>
  <c r="S1319" i="1"/>
  <c r="S1658" i="1"/>
  <c r="S1681" i="1"/>
  <c r="S1782" i="1"/>
  <c r="S1946" i="1"/>
  <c r="S2025" i="1"/>
  <c r="S2257" i="1"/>
  <c r="S2452" i="1"/>
  <c r="S2503" i="1"/>
  <c r="S2535" i="1"/>
  <c r="S2572" i="1"/>
  <c r="S2630" i="1"/>
  <c r="S2644" i="1"/>
  <c r="S2658" i="1"/>
  <c r="S2850" i="1"/>
  <c r="S2905" i="1"/>
  <c r="S2933" i="1"/>
  <c r="S2943" i="1"/>
  <c r="S3007" i="1"/>
  <c r="S3043" i="1"/>
  <c r="S3167" i="1"/>
  <c r="S3355" i="1"/>
  <c r="S3387" i="1"/>
  <c r="S3413" i="1"/>
  <c r="S3449" i="1"/>
  <c r="S3581" i="1"/>
  <c r="S3636" i="1"/>
  <c r="S3646" i="1"/>
  <c r="S3707" i="1"/>
  <c r="S3847" i="1"/>
  <c r="S3907" i="1"/>
  <c r="S4013" i="1"/>
  <c r="S4034" i="1"/>
  <c r="S4358" i="1"/>
  <c r="S4390" i="1"/>
  <c r="S4414" i="1"/>
  <c r="S4542" i="1"/>
  <c r="S4670" i="1"/>
  <c r="S4798" i="1"/>
  <c r="O24" i="1"/>
  <c r="O66" i="1"/>
  <c r="S2790" i="1"/>
  <c r="S2971" i="1"/>
  <c r="S3039" i="1"/>
  <c r="S3295" i="1"/>
  <c r="S3451" i="1"/>
  <c r="S3549" i="1"/>
  <c r="S3645" i="1"/>
  <c r="S3775" i="1"/>
  <c r="S3934" i="1"/>
  <c r="S4073" i="1"/>
  <c r="S2999" i="1"/>
  <c r="S3095" i="1"/>
  <c r="S3229" i="1"/>
  <c r="S3255" i="1"/>
  <c r="S3285" i="1"/>
  <c r="S3299" i="1"/>
  <c r="S3351" i="1"/>
  <c r="S3532" i="1"/>
  <c r="S3573" i="1"/>
  <c r="S3757" i="1"/>
  <c r="S4014" i="1"/>
  <c r="S2772" i="1"/>
  <c r="S2947" i="1"/>
  <c r="S2975" i="1"/>
  <c r="S3103" i="1"/>
  <c r="S3159" i="1"/>
  <c r="S3263" i="1"/>
  <c r="S3359" i="1"/>
  <c r="S3613" i="1"/>
  <c r="S3677" i="1"/>
  <c r="S3879" i="1"/>
  <c r="S3975" i="1"/>
  <c r="S4007" i="1"/>
  <c r="S4081" i="1"/>
  <c r="S2746" i="1"/>
  <c r="S2874" i="1"/>
  <c r="S2937" i="1"/>
  <c r="S3029" i="1"/>
  <c r="S3293" i="1"/>
  <c r="S3319" i="1"/>
  <c r="S3445" i="1"/>
  <c r="S3500" i="1"/>
  <c r="S3518" i="1"/>
  <c r="S3550" i="1"/>
  <c r="S3564" i="1"/>
  <c r="S3596" i="1"/>
  <c r="S3654" i="1"/>
  <c r="S3714" i="1"/>
  <c r="S3721" i="1"/>
  <c r="S3887" i="1"/>
  <c r="S3921" i="1"/>
  <c r="S4071" i="1"/>
  <c r="S2901" i="1"/>
  <c r="S2941" i="1"/>
  <c r="S3223" i="1"/>
  <c r="S3327" i="1"/>
  <c r="S3427" i="1"/>
  <c r="S3508" i="1"/>
  <c r="S3658" i="1"/>
  <c r="S3668" i="1"/>
  <c r="S3815" i="1"/>
  <c r="S3983" i="1"/>
  <c r="S3998" i="1"/>
  <c r="S2973" i="1"/>
  <c r="S3063" i="1"/>
  <c r="S3127" i="1"/>
  <c r="S3486" i="1"/>
  <c r="S3541" i="1"/>
  <c r="S3582" i="1"/>
  <c r="S3614" i="1"/>
  <c r="S3675" i="1"/>
  <c r="S3742" i="1"/>
  <c r="S3823" i="1"/>
  <c r="S3911" i="1"/>
  <c r="S3951" i="1"/>
  <c r="S4079" i="1"/>
  <c r="S4234" i="1"/>
  <c r="S4263" i="1"/>
  <c r="S4335" i="1"/>
  <c r="S4365" i="1"/>
  <c r="S4408" i="1"/>
  <c r="S4426" i="1"/>
  <c r="S4450" i="1"/>
  <c r="S4522" i="1"/>
  <c r="S4546" i="1"/>
  <c r="S4618" i="1"/>
  <c r="S4632" i="1"/>
  <c r="S4646" i="1"/>
  <c r="S4732" i="1"/>
  <c r="S4742" i="1"/>
  <c r="S4766" i="1"/>
  <c r="S4838" i="1"/>
  <c r="S4856" i="1"/>
  <c r="S4866" i="1"/>
  <c r="O136" i="1"/>
  <c r="O159" i="1"/>
  <c r="O200" i="1"/>
  <c r="O325" i="1"/>
  <c r="O350" i="1"/>
  <c r="O363" i="1"/>
  <c r="O395" i="1"/>
  <c r="O403" i="1"/>
  <c r="O427" i="1"/>
  <c r="O435" i="1"/>
  <c r="O459" i="1"/>
  <c r="O467" i="1"/>
  <c r="O491" i="1"/>
  <c r="O499" i="1"/>
  <c r="O523" i="1"/>
  <c r="O531" i="1"/>
  <c r="S2708" i="1"/>
  <c r="S2935" i="1"/>
  <c r="S3005" i="1"/>
  <c r="S3135" i="1"/>
  <c r="S3235" i="1"/>
  <c r="S3287" i="1"/>
  <c r="S3476" i="1"/>
  <c r="S3558" i="1"/>
  <c r="S3572" i="1"/>
  <c r="S3700" i="1"/>
  <c r="S3722" i="1"/>
  <c r="S3729" i="1"/>
  <c r="S3739" i="1"/>
  <c r="S3919" i="1"/>
  <c r="S3966" i="1"/>
  <c r="S2786" i="1"/>
  <c r="S2967" i="1"/>
  <c r="S3191" i="1"/>
  <c r="S3221" i="1"/>
  <c r="S3383" i="1"/>
  <c r="S3417" i="1"/>
  <c r="S3605" i="1"/>
  <c r="S3622" i="1"/>
  <c r="S3637" i="1"/>
  <c r="S3669" i="1"/>
  <c r="S3746" i="1"/>
  <c r="S3753" i="1"/>
  <c r="S3855" i="1"/>
  <c r="S4002" i="1"/>
  <c r="S4039" i="1"/>
  <c r="S4170" i="1"/>
  <c r="S4199" i="1"/>
  <c r="S4271" i="1"/>
  <c r="S4454" i="1"/>
  <c r="S4472" i="1"/>
  <c r="S4482" i="1"/>
  <c r="S4536" i="1"/>
  <c r="S4554" i="1"/>
  <c r="S4578" i="1"/>
  <c r="S4650" i="1"/>
  <c r="S4674" i="1"/>
  <c r="S4746" i="1"/>
  <c r="S4760" i="1"/>
  <c r="S4774" i="1"/>
  <c r="S4860" i="1"/>
  <c r="S4870" i="1"/>
  <c r="S4894" i="1"/>
  <c r="O26" i="1"/>
  <c r="O80" i="1"/>
  <c r="O94" i="1"/>
  <c r="O108" i="1"/>
  <c r="O111" i="1"/>
  <c r="O127" i="1"/>
  <c r="O140" i="1"/>
  <c r="O216" i="1"/>
  <c r="O233" i="1"/>
  <c r="O263" i="1"/>
  <c r="O273" i="1"/>
  <c r="O276" i="1"/>
  <c r="O301" i="1"/>
  <c r="O304" i="1"/>
  <c r="O357" i="1"/>
  <c r="O373" i="1"/>
  <c r="O393" i="1"/>
  <c r="O401" i="1"/>
  <c r="O425" i="1"/>
  <c r="O433" i="1"/>
  <c r="O457" i="1"/>
  <c r="O465" i="1"/>
  <c r="O489" i="1"/>
  <c r="O497" i="1"/>
  <c r="O521" i="1"/>
  <c r="O529" i="1"/>
  <c r="S4327" i="1"/>
  <c r="S4734" i="1"/>
  <c r="S4770" i="1"/>
  <c r="S4898" i="1"/>
  <c r="O34" i="1"/>
  <c r="O90" i="1"/>
  <c r="O112" i="1"/>
  <c r="O126" i="1"/>
  <c r="O218" i="1"/>
  <c r="O225" i="1"/>
  <c r="O232" i="1"/>
  <c r="O364" i="1"/>
  <c r="S4145" i="1"/>
  <c r="S4167" i="1"/>
  <c r="S4298" i="1"/>
  <c r="S4399" i="1"/>
  <c r="S4478" i="1"/>
  <c r="S4606" i="1"/>
  <c r="S4638" i="1"/>
  <c r="S4706" i="1"/>
  <c r="S4738" i="1"/>
  <c r="S4902" i="1"/>
  <c r="O158" i="1"/>
  <c r="O268" i="1"/>
  <c r="O275" i="1"/>
  <c r="O308" i="1"/>
  <c r="O318" i="1"/>
  <c r="O371" i="1"/>
  <c r="O407" i="1"/>
  <c r="O410" i="1"/>
  <c r="S4135" i="1"/>
  <c r="S4201" i="1"/>
  <c r="S4295" i="1"/>
  <c r="S4510" i="1"/>
  <c r="S4550" i="1"/>
  <c r="S4582" i="1"/>
  <c r="S4600" i="1"/>
  <c r="S4610" i="1"/>
  <c r="S4642" i="1"/>
  <c r="S4678" i="1"/>
  <c r="S4728" i="1"/>
  <c r="S4778" i="1"/>
  <c r="S4802" i="1"/>
  <c r="S4834" i="1"/>
  <c r="S4874" i="1"/>
  <c r="S4888" i="1"/>
  <c r="O137" i="1"/>
  <c r="O144" i="1"/>
  <c r="O272" i="1"/>
  <c r="O292" i="1"/>
  <c r="O332" i="1"/>
  <c r="O341" i="1"/>
  <c r="S4106" i="1"/>
  <c r="S4194" i="1"/>
  <c r="T4194" i="1" s="1"/>
  <c r="S4231" i="1"/>
  <c r="S4265" i="1"/>
  <c r="S4418" i="1"/>
  <c r="S4486" i="1"/>
  <c r="S4514" i="1"/>
  <c r="S4568" i="1"/>
  <c r="S4586" i="1"/>
  <c r="S4682" i="1"/>
  <c r="S4696" i="1"/>
  <c r="S4710" i="1"/>
  <c r="S4764" i="1"/>
  <c r="S4806" i="1"/>
  <c r="S4824" i="1"/>
  <c r="S4892" i="1"/>
  <c r="S4906" i="1"/>
  <c r="O95" i="1"/>
  <c r="O117" i="1"/>
  <c r="O148" i="1"/>
  <c r="O237" i="1"/>
  <c r="O299" i="1"/>
  <c r="O365" i="1"/>
  <c r="S4103" i="1"/>
  <c r="S4143" i="1"/>
  <c r="S4209" i="1"/>
  <c r="S4258" i="1"/>
  <c r="S4273" i="1"/>
  <c r="S4367" i="1"/>
  <c r="S4397" i="1"/>
  <c r="S4422" i="1"/>
  <c r="S4440" i="1"/>
  <c r="S4458" i="1"/>
  <c r="S4476" i="1"/>
  <c r="S4504" i="1"/>
  <c r="S4518" i="1"/>
  <c r="S4572" i="1"/>
  <c r="S4604" i="1"/>
  <c r="S4614" i="1"/>
  <c r="S4636" i="1"/>
  <c r="S4664" i="1"/>
  <c r="S4700" i="1"/>
  <c r="S4714" i="1"/>
  <c r="S4750" i="1"/>
  <c r="S4792" i="1"/>
  <c r="T4792" i="1" s="1"/>
  <c r="S4810" i="1"/>
  <c r="S4842" i="1"/>
  <c r="O58" i="1"/>
  <c r="O152" i="1"/>
  <c r="O245" i="1"/>
  <c r="O286" i="1"/>
  <c r="O309" i="1"/>
  <c r="O339" i="1"/>
  <c r="O372" i="1"/>
  <c r="S4322" i="1"/>
  <c r="S4490" i="1"/>
  <c r="S4508" i="1"/>
  <c r="S4540" i="1"/>
  <c r="S4654" i="1"/>
  <c r="S4668" i="1"/>
  <c r="S4796" i="1"/>
  <c r="S4828" i="1"/>
  <c r="O12" i="1"/>
  <c r="O227" i="1"/>
  <c r="O293" i="1"/>
  <c r="O333" i="1"/>
  <c r="O336" i="1"/>
  <c r="O391" i="1"/>
  <c r="O397" i="1"/>
  <c r="O423" i="1"/>
  <c r="O429" i="1"/>
  <c r="O455" i="1"/>
  <c r="O461" i="1"/>
  <c r="O487" i="1"/>
  <c r="O493" i="1"/>
  <c r="O519" i="1"/>
  <c r="O525" i="1"/>
  <c r="O555" i="1"/>
  <c r="O563" i="1"/>
  <c r="O587" i="1"/>
  <c r="O595" i="1"/>
  <c r="O611" i="1"/>
  <c r="O619" i="1"/>
  <c r="O627" i="1"/>
  <c r="O651" i="1"/>
  <c r="O659" i="1"/>
  <c r="O683" i="1"/>
  <c r="O691" i="1"/>
  <c r="O715" i="1"/>
  <c r="O723" i="1"/>
  <c r="O747" i="1"/>
  <c r="O755" i="1"/>
  <c r="O779" i="1"/>
  <c r="O787" i="1"/>
  <c r="O811" i="1"/>
  <c r="O908" i="1"/>
  <c r="O911" i="1"/>
  <c r="O937" i="1"/>
  <c r="O962" i="1"/>
  <c r="O994" i="1"/>
  <c r="O1026" i="1"/>
  <c r="O1068" i="1"/>
  <c r="O1078" i="1"/>
  <c r="O1157" i="1"/>
  <c r="O1171" i="1"/>
  <c r="O1189" i="1"/>
  <c r="O1203" i="1"/>
  <c r="O1235" i="1"/>
  <c r="O1255" i="1"/>
  <c r="O1261" i="1"/>
  <c r="O1270" i="1"/>
  <c r="O1292" i="1"/>
  <c r="O1301" i="1"/>
  <c r="O1310" i="1"/>
  <c r="O1323" i="1"/>
  <c r="O1361" i="1"/>
  <c r="O1364" i="1"/>
  <c r="O1395" i="1"/>
  <c r="O1398" i="1"/>
  <c r="O1411" i="1"/>
  <c r="O1447" i="1"/>
  <c r="O1520" i="1"/>
  <c r="O1547" i="1"/>
  <c r="O1571" i="1"/>
  <c r="O1585" i="1"/>
  <c r="O1680" i="1"/>
  <c r="O1776" i="1"/>
  <c r="O1861" i="1"/>
  <c r="O1910" i="1"/>
  <c r="O2058" i="1"/>
  <c r="O2072" i="1"/>
  <c r="O2185" i="1"/>
  <c r="O2192" i="1"/>
  <c r="O2261" i="1"/>
  <c r="O2264" i="1"/>
  <c r="O2318" i="1"/>
  <c r="O2321" i="1"/>
  <c r="O2328" i="1"/>
  <c r="S4412" i="1"/>
  <c r="S4444" i="1"/>
  <c r="O30" i="1"/>
  <c r="O186" i="1"/>
  <c r="O267" i="1"/>
  <c r="O277" i="1"/>
  <c r="O300" i="1"/>
  <c r="O307" i="1"/>
  <c r="O400" i="1"/>
  <c r="S4130" i="1"/>
  <c r="S4137" i="1"/>
  <c r="S4207" i="1"/>
  <c r="S4330" i="1"/>
  <c r="S4862" i="1"/>
  <c r="S8" i="1"/>
  <c r="O16" i="1"/>
  <c r="O56" i="1"/>
  <c r="O143" i="1"/>
  <c r="O172" i="1"/>
  <c r="O175" i="1"/>
  <c r="O331" i="1"/>
  <c r="O340" i="1"/>
  <c r="O386" i="1"/>
  <c r="O389" i="1"/>
  <c r="O418" i="1"/>
  <c r="O421" i="1"/>
  <c r="O450" i="1"/>
  <c r="O453" i="1"/>
  <c r="O482" i="1"/>
  <c r="O485" i="1"/>
  <c r="O514" i="1"/>
  <c r="O517" i="1"/>
  <c r="O553" i="1"/>
  <c r="O561" i="1"/>
  <c r="O577" i="1"/>
  <c r="O585" i="1"/>
  <c r="O593" i="1"/>
  <c r="O609" i="1"/>
  <c r="O617" i="1"/>
  <c r="O625" i="1"/>
  <c r="O649" i="1"/>
  <c r="O657" i="1"/>
  <c r="O673" i="1"/>
  <c r="O681" i="1"/>
  <c r="O689" i="1"/>
  <c r="O713" i="1"/>
  <c r="O721" i="1"/>
  <c r="O745" i="1"/>
  <c r="O753" i="1"/>
  <c r="O777" i="1"/>
  <c r="O785" i="1"/>
  <c r="O801" i="1"/>
  <c r="O809" i="1"/>
  <c r="O817" i="1"/>
  <c r="O820" i="1"/>
  <c r="O823" i="1"/>
  <c r="O843" i="1"/>
  <c r="O849" i="1"/>
  <c r="O852" i="1"/>
  <c r="O855" i="1"/>
  <c r="O869" i="1"/>
  <c r="O872" i="1"/>
  <c r="O935" i="1"/>
  <c r="O944" i="1"/>
  <c r="O954" i="1"/>
  <c r="O969" i="1"/>
  <c r="O1001" i="1"/>
  <c r="O1014" i="1"/>
  <c r="O1033" i="1"/>
  <c r="O1046" i="1"/>
  <c r="O1059" i="1"/>
  <c r="O1132" i="1"/>
  <c r="O1142" i="1"/>
  <c r="O1253" i="1"/>
  <c r="O1259" i="1"/>
  <c r="O1265" i="1"/>
  <c r="O1268" i="1"/>
  <c r="O1283" i="1"/>
  <c r="O1299" i="1"/>
  <c r="O1317" i="1"/>
  <c r="O1445" i="1"/>
  <c r="O1451" i="1"/>
  <c r="O1528" i="1"/>
  <c r="O1551" i="1"/>
  <c r="O1575" i="1"/>
  <c r="O1780" i="1"/>
  <c r="O1832" i="1"/>
  <c r="O1865" i="1"/>
  <c r="O1897" i="1"/>
  <c r="O1904" i="1"/>
  <c r="O1961" i="1"/>
  <c r="O1968" i="1"/>
  <c r="O2025" i="1"/>
  <c r="O2032" i="1"/>
  <c r="O2056" i="1"/>
  <c r="O2104" i="1"/>
  <c r="O2217" i="1"/>
  <c r="O2224" i="1"/>
  <c r="O2281" i="1"/>
  <c r="O2288" i="1"/>
  <c r="O408" i="1"/>
  <c r="O460" i="1"/>
  <c r="O463" i="1"/>
  <c r="O469" i="1"/>
  <c r="O506" i="1"/>
  <c r="O546" i="1"/>
  <c r="O549" i="1"/>
  <c r="O578" i="1"/>
  <c r="O581" i="1"/>
  <c r="O610" i="1"/>
  <c r="O613" i="1"/>
  <c r="O642" i="1"/>
  <c r="O645" i="1"/>
  <c r="O674" i="1"/>
  <c r="O677" i="1"/>
  <c r="O706" i="1"/>
  <c r="O709" i="1"/>
  <c r="O738" i="1"/>
  <c r="O741" i="1"/>
  <c r="O770" i="1"/>
  <c r="O773" i="1"/>
  <c r="O802" i="1"/>
  <c r="O805" i="1"/>
  <c r="O851" i="1"/>
  <c r="O905" i="1"/>
  <c r="O936" i="1"/>
  <c r="O939" i="1"/>
  <c r="O1008" i="1"/>
  <c r="O1036" i="1"/>
  <c r="O1136" i="1"/>
  <c r="O1159" i="1"/>
  <c r="O1225" i="1"/>
  <c r="O1278" i="1"/>
  <c r="O1285" i="1"/>
  <c r="O1302" i="1"/>
  <c r="O1374" i="1"/>
  <c r="O1381" i="1"/>
  <c r="O382" i="1"/>
  <c r="O392" i="1"/>
  <c r="O405" i="1"/>
  <c r="O432" i="1"/>
  <c r="O438" i="1"/>
  <c r="O472" i="1"/>
  <c r="O478" i="1"/>
  <c r="O488" i="1"/>
  <c r="O532" i="1"/>
  <c r="O552" i="1"/>
  <c r="O564" i="1"/>
  <c r="O584" i="1"/>
  <c r="O596" i="1"/>
  <c r="O616" i="1"/>
  <c r="O628" i="1"/>
  <c r="O648" i="1"/>
  <c r="O660" i="1"/>
  <c r="O680" i="1"/>
  <c r="O692" i="1"/>
  <c r="O712" i="1"/>
  <c r="O724" i="1"/>
  <c r="O744" i="1"/>
  <c r="O756" i="1"/>
  <c r="O776" i="1"/>
  <c r="O788" i="1"/>
  <c r="O808" i="1"/>
  <c r="O836" i="1"/>
  <c r="O839" i="1"/>
  <c r="O845" i="1"/>
  <c r="O848" i="1"/>
  <c r="O858" i="1"/>
  <c r="O873" i="1"/>
  <c r="O876" i="1"/>
  <c r="O879" i="1"/>
  <c r="O912" i="1"/>
  <c r="O915" i="1"/>
  <c r="O933" i="1"/>
  <c r="O967" i="1"/>
  <c r="O1005" i="1"/>
  <c r="O1043" i="1"/>
  <c r="O1306" i="1"/>
  <c r="O1406" i="1"/>
  <c r="O1413" i="1"/>
  <c r="O1420" i="1"/>
  <c r="O1461" i="1"/>
  <c r="O396" i="1"/>
  <c r="O399" i="1"/>
  <c r="O492" i="1"/>
  <c r="O495" i="1"/>
  <c r="O501" i="1"/>
  <c r="O535" i="1"/>
  <c r="O538" i="1"/>
  <c r="O570" i="1"/>
  <c r="O602" i="1"/>
  <c r="O634" i="1"/>
  <c r="O663" i="1"/>
  <c r="O666" i="1"/>
  <c r="O698" i="1"/>
  <c r="O730" i="1"/>
  <c r="O762" i="1"/>
  <c r="O791" i="1"/>
  <c r="O794" i="1"/>
  <c r="O824" i="1"/>
  <c r="O885" i="1"/>
  <c r="O888" i="1"/>
  <c r="O903" i="1"/>
  <c r="O909" i="1"/>
  <c r="O947" i="1"/>
  <c r="O1040" i="1"/>
  <c r="O1072" i="1"/>
  <c r="O1075" i="1"/>
  <c r="O1150" i="1"/>
  <c r="O1269" i="1"/>
  <c r="O1293" i="1"/>
  <c r="O1329" i="1"/>
  <c r="O1342" i="1"/>
  <c r="O1355" i="1"/>
  <c r="O1358" i="1"/>
  <c r="O1365" i="1"/>
  <c r="O436" i="1"/>
  <c r="O464" i="1"/>
  <c r="O504" i="1"/>
  <c r="O510" i="1"/>
  <c r="O520" i="1"/>
  <c r="O556" i="1"/>
  <c r="O588" i="1"/>
  <c r="O620" i="1"/>
  <c r="O652" i="1"/>
  <c r="O684" i="1"/>
  <c r="O716" i="1"/>
  <c r="O748" i="1"/>
  <c r="O780" i="1"/>
  <c r="O812" i="1"/>
  <c r="O821" i="1"/>
  <c r="O940" i="1"/>
  <c r="O999" i="1"/>
  <c r="O1037" i="1"/>
  <c r="O1065" i="1"/>
  <c r="O1100" i="1"/>
  <c r="O1110" i="1"/>
  <c r="O1205" i="1"/>
  <c r="O1223" i="1"/>
  <c r="O1300" i="1"/>
  <c r="O1397" i="1"/>
  <c r="O1438" i="1"/>
  <c r="T1438" i="1" s="1"/>
  <c r="O442" i="1"/>
  <c r="O524" i="1"/>
  <c r="O527" i="1"/>
  <c r="O533" i="1"/>
  <c r="O559" i="1"/>
  <c r="O565" i="1"/>
  <c r="O591" i="1"/>
  <c r="O597" i="1"/>
  <c r="O623" i="1"/>
  <c r="O629" i="1"/>
  <c r="O655" i="1"/>
  <c r="O661" i="1"/>
  <c r="O687" i="1"/>
  <c r="O693" i="1"/>
  <c r="O719" i="1"/>
  <c r="O725" i="1"/>
  <c r="O751" i="1"/>
  <c r="O757" i="1"/>
  <c r="O783" i="1"/>
  <c r="O789" i="1"/>
  <c r="O815" i="1"/>
  <c r="O837" i="1"/>
  <c r="O840" i="1"/>
  <c r="O856" i="1"/>
  <c r="O871" i="1"/>
  <c r="O877" i="1"/>
  <c r="O880" i="1"/>
  <c r="O883" i="1"/>
  <c r="O913" i="1"/>
  <c r="O916" i="1"/>
  <c r="O919" i="1"/>
  <c r="O922" i="1"/>
  <c r="O931" i="1"/>
  <c r="O972" i="1"/>
  <c r="O1097" i="1"/>
  <c r="O1104" i="1"/>
  <c r="O1107" i="1"/>
  <c r="O1297" i="1"/>
  <c r="O1324" i="1"/>
  <c r="O1333" i="1"/>
  <c r="O1349" i="1"/>
  <c r="O1421" i="1"/>
  <c r="O1428" i="1"/>
  <c r="O414" i="1"/>
  <c r="O424" i="1"/>
  <c r="O468" i="1"/>
  <c r="O496" i="1"/>
  <c r="O536" i="1"/>
  <c r="O542" i="1"/>
  <c r="O548" i="1"/>
  <c r="O568" i="1"/>
  <c r="O574" i="1"/>
  <c r="O600" i="1"/>
  <c r="O606" i="1"/>
  <c r="O612" i="1"/>
  <c r="O632" i="1"/>
  <c r="O638" i="1"/>
  <c r="O664" i="1"/>
  <c r="O670" i="1"/>
  <c r="O696" i="1"/>
  <c r="O702" i="1"/>
  <c r="O728" i="1"/>
  <c r="O734" i="1"/>
  <c r="O760" i="1"/>
  <c r="O766" i="1"/>
  <c r="O792" i="1"/>
  <c r="O798" i="1"/>
  <c r="O853" i="1"/>
  <c r="O868" i="1"/>
  <c r="O901" i="1"/>
  <c r="O904" i="1"/>
  <c r="O907" i="1"/>
  <c r="O948" i="1"/>
  <c r="O979" i="1"/>
  <c r="O1031" i="1"/>
  <c r="O1114" i="1"/>
  <c r="O1161" i="1"/>
  <c r="O1191" i="1"/>
  <c r="O1246" i="1"/>
  <c r="O1260" i="1"/>
  <c r="O1267" i="1"/>
  <c r="O1274" i="1"/>
  <c r="O1291" i="1"/>
  <c r="O1327" i="1"/>
  <c r="O1356" i="1"/>
  <c r="O1366" i="1"/>
  <c r="O1383" i="1"/>
  <c r="O1453" i="1"/>
  <c r="O1492" i="1"/>
  <c r="O1539" i="1"/>
  <c r="O1572" i="1"/>
  <c r="O1750" i="1"/>
  <c r="O1772" i="1"/>
  <c r="O1846" i="1"/>
  <c r="O1877" i="1"/>
  <c r="O1992" i="1"/>
  <c r="O2030" i="1"/>
  <c r="O2249" i="1"/>
  <c r="O2256" i="1"/>
  <c r="O2280" i="1"/>
  <c r="O2342" i="1"/>
  <c r="O2353" i="1"/>
  <c r="O2360" i="1"/>
  <c r="O2473" i="1"/>
  <c r="O2501" i="1"/>
  <c r="O2509" i="1"/>
  <c r="O2517" i="1"/>
  <c r="O2533" i="1"/>
  <c r="O2541" i="1"/>
  <c r="O2549" i="1"/>
  <c r="O2565" i="1"/>
  <c r="O2573" i="1"/>
  <c r="O2581" i="1"/>
  <c r="O2597" i="1"/>
  <c r="O2605" i="1"/>
  <c r="O2613" i="1"/>
  <c r="O2629" i="1"/>
  <c r="O2637" i="1"/>
  <c r="O2645" i="1"/>
  <c r="O2661" i="1"/>
  <c r="O2669" i="1"/>
  <c r="O2677" i="1"/>
  <c r="O2693" i="1"/>
  <c r="O2701" i="1"/>
  <c r="O2709" i="1"/>
  <c r="O2725" i="1"/>
  <c r="O2733" i="1"/>
  <c r="O2741" i="1"/>
  <c r="O2757" i="1"/>
  <c r="O2765" i="1"/>
  <c r="O2773" i="1"/>
  <c r="O2789" i="1"/>
  <c r="O2797" i="1"/>
  <c r="O2805" i="1"/>
  <c r="O2821" i="1"/>
  <c r="O2838" i="1"/>
  <c r="O2943" i="1"/>
  <c r="O2959" i="1"/>
  <c r="O2991" i="1"/>
  <c r="O3007" i="1"/>
  <c r="O3023" i="1"/>
  <c r="O3055" i="1"/>
  <c r="O3071" i="1"/>
  <c r="O3091" i="1"/>
  <c r="O3099" i="1"/>
  <c r="O3115" i="1"/>
  <c r="O3123" i="1"/>
  <c r="O3131" i="1"/>
  <c r="O3155" i="1"/>
  <c r="O3163" i="1"/>
  <c r="O3187" i="1"/>
  <c r="O3195" i="1"/>
  <c r="O3219" i="1"/>
  <c r="O3227" i="1"/>
  <c r="O3251" i="1"/>
  <c r="O3259" i="1"/>
  <c r="O3283" i="1"/>
  <c r="O3286" i="1"/>
  <c r="O3295" i="1"/>
  <c r="O3304" i="1"/>
  <c r="O404" i="1"/>
  <c r="O428" i="1"/>
  <c r="O431" i="1"/>
  <c r="O437" i="1"/>
  <c r="O474" i="1"/>
  <c r="O551" i="1"/>
  <c r="O557" i="1"/>
  <c r="O583" i="1"/>
  <c r="O589" i="1"/>
  <c r="O615" i="1"/>
  <c r="O621" i="1"/>
  <c r="O647" i="1"/>
  <c r="O653" i="1"/>
  <c r="O679" i="1"/>
  <c r="O685" i="1"/>
  <c r="O711" i="1"/>
  <c r="O717" i="1"/>
  <c r="O743" i="1"/>
  <c r="O749" i="1"/>
  <c r="O775" i="1"/>
  <c r="O781" i="1"/>
  <c r="O807" i="1"/>
  <c r="O813" i="1"/>
  <c r="O819" i="1"/>
  <c r="O847" i="1"/>
  <c r="O875" i="1"/>
  <c r="O976" i="1"/>
  <c r="O1004" i="1"/>
  <c r="O1063" i="1"/>
  <c r="O1419" i="1"/>
  <c r="O1443" i="1"/>
  <c r="O1460" i="1"/>
  <c r="O388" i="1"/>
  <c r="O440" i="1"/>
  <c r="O446" i="1"/>
  <c r="O456" i="1"/>
  <c r="O500" i="1"/>
  <c r="T500" i="1" s="1"/>
  <c r="O528" i="1"/>
  <c r="O560" i="1"/>
  <c r="O592" i="1"/>
  <c r="O624" i="1"/>
  <c r="O656" i="1"/>
  <c r="O688" i="1"/>
  <c r="O720" i="1"/>
  <c r="O752" i="1"/>
  <c r="O758" i="1"/>
  <c r="O784" i="1"/>
  <c r="O816" i="1"/>
  <c r="O826" i="1"/>
  <c r="O841" i="1"/>
  <c r="O881" i="1"/>
  <c r="O884" i="1"/>
  <c r="O890" i="1"/>
  <c r="O917" i="1"/>
  <c r="O973" i="1"/>
  <c r="O1011" i="1"/>
  <c r="O1095" i="1"/>
  <c r="O1139" i="1"/>
  <c r="O1146" i="1"/>
  <c r="O1315" i="1"/>
  <c r="O1325" i="1"/>
  <c r="O1334" i="1"/>
  <c r="O1347" i="1"/>
  <c r="O1429" i="1"/>
  <c r="O1512" i="1"/>
  <c r="O1522" i="1"/>
  <c r="O1688" i="1"/>
  <c r="O1740" i="1"/>
  <c r="O1829" i="1"/>
  <c r="O1836" i="1"/>
  <c r="O1864" i="1"/>
  <c r="O1912" i="1"/>
  <c r="O1950" i="1"/>
  <c r="T1950" i="1" s="1"/>
  <c r="O1953" i="1"/>
  <c r="O2121" i="1"/>
  <c r="O2128" i="1"/>
  <c r="O2177" i="1"/>
  <c r="O2324" i="1"/>
  <c r="O2382" i="1"/>
  <c r="O2385" i="1"/>
  <c r="O2481" i="1"/>
  <c r="O2499" i="1"/>
  <c r="O2507" i="1"/>
  <c r="O2515" i="1"/>
  <c r="O2531" i="1"/>
  <c r="O2539" i="1"/>
  <c r="O2547" i="1"/>
  <c r="O2563" i="1"/>
  <c r="O2571" i="1"/>
  <c r="O2579" i="1"/>
  <c r="O2595" i="1"/>
  <c r="O2603" i="1"/>
  <c r="O2611" i="1"/>
  <c r="O2627" i="1"/>
  <c r="O2643" i="1"/>
  <c r="O2651" i="1"/>
  <c r="O2667" i="1"/>
  <c r="O2675" i="1"/>
  <c r="O2683" i="1"/>
  <c r="O2707" i="1"/>
  <c r="O2715" i="1"/>
  <c r="O2731" i="1"/>
  <c r="O2739" i="1"/>
  <c r="O2747" i="1"/>
  <c r="O2771" i="1"/>
  <c r="O2779" i="1"/>
  <c r="O2803" i="1"/>
  <c r="O2811" i="1"/>
  <c r="O2830" i="1"/>
  <c r="O2833" i="1"/>
  <c r="O2836" i="1"/>
  <c r="O2865" i="1"/>
  <c r="O2868" i="1"/>
  <c r="O2871" i="1"/>
  <c r="O2897" i="1"/>
  <c r="O2900" i="1"/>
  <c r="O2903" i="1"/>
  <c r="O2929" i="1"/>
  <c r="O2932" i="1"/>
  <c r="O2935" i="1"/>
  <c r="O2953" i="1"/>
  <c r="O2985" i="1"/>
  <c r="O3017" i="1"/>
  <c r="O3049" i="1"/>
  <c r="O3081" i="1"/>
  <c r="O3089" i="1"/>
  <c r="O3105" i="1"/>
  <c r="O3113" i="1"/>
  <c r="O3121" i="1"/>
  <c r="O3145" i="1"/>
  <c r="O3153" i="1"/>
  <c r="O3169" i="1"/>
  <c r="O3177" i="1"/>
  <c r="O3185" i="1"/>
  <c r="O3209" i="1"/>
  <c r="O3217" i="1"/>
  <c r="O3233" i="1"/>
  <c r="O3241" i="1"/>
  <c r="O3249" i="1"/>
  <c r="O3273" i="1"/>
  <c r="O3281" i="1"/>
  <c r="O3293" i="1"/>
  <c r="O3302" i="1"/>
  <c r="O3311" i="1"/>
  <c r="O3320" i="1"/>
  <c r="O4907" i="1"/>
  <c r="O4904" i="1"/>
  <c r="O4860" i="1"/>
  <c r="O4822" i="1"/>
  <c r="O4818" i="1"/>
  <c r="O4786" i="1"/>
  <c r="O4768" i="1"/>
  <c r="O4760" i="1"/>
  <c r="T4760" i="1" s="1"/>
  <c r="O4746" i="1"/>
  <c r="O4732" i="1"/>
  <c r="O4728" i="1"/>
  <c r="O4710" i="1"/>
  <c r="O4696" i="1"/>
  <c r="O4689" i="1"/>
  <c r="O4682" i="1"/>
  <c r="O4672" i="1"/>
  <c r="T4672" i="1" s="1"/>
  <c r="O4664" i="1"/>
  <c r="O4650" i="1"/>
  <c r="O4632" i="1"/>
  <c r="O4570" i="1"/>
  <c r="O4566" i="1"/>
  <c r="O4556" i="1"/>
  <c r="O4500" i="1"/>
  <c r="O4497" i="1"/>
  <c r="O4494" i="1"/>
  <c r="O4487" i="1"/>
  <c r="O4472" i="1"/>
  <c r="O4441" i="1"/>
  <c r="O4437" i="1"/>
  <c r="O4408" i="1"/>
  <c r="O4398" i="1"/>
  <c r="O4386" i="1"/>
  <c r="O4367" i="1"/>
  <c r="O4341" i="1"/>
  <c r="O4312" i="1"/>
  <c r="O4295" i="1"/>
  <c r="O4266" i="1"/>
  <c r="O4248" i="1"/>
  <c r="O4216" i="1"/>
  <c r="O4178" i="1"/>
  <c r="O4148" i="1"/>
  <c r="O4145" i="1"/>
  <c r="O4120" i="1"/>
  <c r="O4113" i="1"/>
  <c r="O4106" i="1"/>
  <c r="O4088" i="1"/>
  <c r="O4081" i="1"/>
  <c r="O4012" i="1"/>
  <c r="O3953" i="1"/>
  <c r="O3912" i="1"/>
  <c r="O3891" i="1"/>
  <c r="O3888" i="1"/>
  <c r="O3859" i="1"/>
  <c r="O3856" i="1"/>
  <c r="O3827" i="1"/>
  <c r="O3824" i="1"/>
  <c r="O3795" i="1"/>
  <c r="O3792" i="1"/>
  <c r="O3781" i="1"/>
  <c r="O3770" i="1"/>
  <c r="O3763" i="1"/>
  <c r="O3760" i="1"/>
  <c r="O3749" i="1"/>
  <c r="O3738" i="1"/>
  <c r="O3728" i="1"/>
  <c r="O3725" i="1"/>
  <c r="O3696" i="1"/>
  <c r="O3671" i="1"/>
  <c r="O3665" i="1"/>
  <c r="O3662" i="1"/>
  <c r="O3650" i="1"/>
  <c r="O3635" i="1"/>
  <c r="O3607" i="1"/>
  <c r="O3601" i="1"/>
  <c r="O3571" i="1"/>
  <c r="O3543" i="1"/>
  <c r="O3537" i="1"/>
  <c r="O3522" i="1"/>
  <c r="O3507" i="1"/>
  <c r="O3479" i="1"/>
  <c r="O3473" i="1"/>
  <c r="O3470" i="1"/>
  <c r="O3461" i="1"/>
  <c r="O3443" i="1"/>
  <c r="O3415" i="1"/>
  <c r="O3409" i="1"/>
  <c r="O3406" i="1"/>
  <c r="O3397" i="1"/>
  <c r="O3379" i="1"/>
  <c r="O3351" i="1"/>
  <c r="O3345" i="1"/>
  <c r="O3333" i="1"/>
  <c r="O3314" i="1"/>
  <c r="O3291" i="1"/>
  <c r="O3284" i="1"/>
  <c r="O3272" i="1"/>
  <c r="O3252" i="1"/>
  <c r="O3246" i="1"/>
  <c r="O3240" i="1"/>
  <c r="O3220" i="1"/>
  <c r="O3208" i="1"/>
  <c r="O3188" i="1"/>
  <c r="O3182" i="1"/>
  <c r="O3176" i="1"/>
  <c r="O3156" i="1"/>
  <c r="O3150" i="1"/>
  <c r="O3144" i="1"/>
  <c r="O3124" i="1"/>
  <c r="O3112" i="1"/>
  <c r="O3092" i="1"/>
  <c r="O3086" i="1"/>
  <c r="O3080" i="1"/>
  <c r="O3077" i="1"/>
  <c r="O3054" i="1"/>
  <c r="O3016" i="1"/>
  <c r="O3013" i="1"/>
  <c r="O2952" i="1"/>
  <c r="O2949" i="1"/>
  <c r="O2939" i="1"/>
  <c r="O2920" i="1"/>
  <c r="O2886" i="1"/>
  <c r="O2870" i="1"/>
  <c r="O2829" i="1"/>
  <c r="O2826" i="1"/>
  <c r="O2800" i="1"/>
  <c r="O2774" i="1"/>
  <c r="O2768" i="1"/>
  <c r="O2736" i="1"/>
  <c r="O2710" i="1"/>
  <c r="O2704" i="1"/>
  <c r="O2672" i="1"/>
  <c r="O2666" i="1"/>
  <c r="O2646" i="1"/>
  <c r="O2640" i="1"/>
  <c r="O2614" i="1"/>
  <c r="O2608" i="1"/>
  <c r="O2602" i="1"/>
  <c r="O2576" i="1"/>
  <c r="O2570" i="1"/>
  <c r="O2550" i="1"/>
  <c r="O2544" i="1"/>
  <c r="O2512" i="1"/>
  <c r="O2467" i="1"/>
  <c r="O2445" i="1"/>
  <c r="O2441" i="1"/>
  <c r="O2431" i="1"/>
  <c r="O2352" i="1"/>
  <c r="O2345" i="1"/>
  <c r="O2314" i="1"/>
  <c r="O2273" i="1"/>
  <c r="O2216" i="1"/>
  <c r="O2190" i="1"/>
  <c r="O2187" i="1"/>
  <c r="O2168" i="1"/>
  <c r="O2161" i="1"/>
  <c r="O2033" i="1"/>
  <c r="O2026" i="1"/>
  <c r="O2008" i="1"/>
  <c r="O2001" i="1"/>
  <c r="O1995" i="1"/>
  <c r="O1976" i="1"/>
  <c r="O1880" i="1"/>
  <c r="O1825" i="1"/>
  <c r="O1822" i="1"/>
  <c r="O1801" i="1"/>
  <c r="O1797" i="1"/>
  <c r="O1790" i="1"/>
  <c r="O1731" i="1"/>
  <c r="O1716" i="1"/>
  <c r="O1712" i="1"/>
  <c r="O1569" i="1"/>
  <c r="O1513" i="1"/>
  <c r="O1502" i="1"/>
  <c r="O1494" i="1"/>
  <c r="O1483" i="1"/>
  <c r="O1479" i="1"/>
  <c r="O1459" i="1"/>
  <c r="O1452" i="1"/>
  <c r="O3173" i="1"/>
  <c r="O3170" i="1"/>
  <c r="O3167" i="1"/>
  <c r="O3141" i="1"/>
  <c r="O3109" i="1"/>
  <c r="O3106" i="1"/>
  <c r="O3066" i="1"/>
  <c r="O3063" i="1"/>
  <c r="O3060" i="1"/>
  <c r="O3053" i="1"/>
  <c r="O3009" i="1"/>
  <c r="O2999" i="1"/>
  <c r="O2996" i="1"/>
  <c r="O2989" i="1"/>
  <c r="O2942" i="1"/>
  <c r="O2904" i="1"/>
  <c r="O2901" i="1"/>
  <c r="O2863" i="1"/>
  <c r="O2860" i="1"/>
  <c r="O2857" i="1"/>
  <c r="O2832" i="1"/>
  <c r="O2820" i="1"/>
  <c r="O2817" i="1"/>
  <c r="O2753" i="1"/>
  <c r="O2724" i="1"/>
  <c r="O2721" i="1"/>
  <c r="O2660" i="1"/>
  <c r="O2657" i="1"/>
  <c r="O2631" i="1"/>
  <c r="O2628" i="1"/>
  <c r="O2599" i="1"/>
  <c r="O2567" i="1"/>
  <c r="O2564" i="1"/>
  <c r="O2561" i="1"/>
  <c r="O2535" i="1"/>
  <c r="O2503" i="1"/>
  <c r="O2497" i="1"/>
  <c r="O2384" i="1"/>
  <c r="O2381" i="1"/>
  <c r="O2377" i="1"/>
  <c r="O2284" i="1"/>
  <c r="O2227" i="1"/>
  <c r="O2194" i="1"/>
  <c r="O2160" i="1"/>
  <c r="O2153" i="1"/>
  <c r="O2136" i="1"/>
  <c r="O2129" i="1"/>
  <c r="O2092" i="1"/>
  <c r="O2040" i="1"/>
  <c r="O1940" i="1"/>
  <c r="O1936" i="1"/>
  <c r="O1929" i="1"/>
  <c r="O1923" i="1"/>
  <c r="O1848" i="1"/>
  <c r="O1708" i="1"/>
  <c r="O1704" i="1"/>
  <c r="O1700" i="1"/>
  <c r="O1654" i="1"/>
  <c r="O1635" i="1"/>
  <c r="O1609" i="1"/>
  <c r="O1581" i="1"/>
  <c r="O1577" i="1"/>
  <c r="O1573" i="1"/>
  <c r="O1553" i="1"/>
  <c r="O1516" i="1"/>
  <c r="O1498" i="1"/>
  <c r="O1470" i="1"/>
  <c r="O1455" i="1"/>
  <c r="O3120" i="1"/>
  <c r="O3094" i="1"/>
  <c r="O3088" i="1"/>
  <c r="O3059" i="1"/>
  <c r="O3056" i="1"/>
  <c r="O3032" i="1"/>
  <c r="O3029" i="1"/>
  <c r="O3006" i="1"/>
  <c r="O2995" i="1"/>
  <c r="O2992" i="1"/>
  <c r="O2978" i="1"/>
  <c r="O2968" i="1"/>
  <c r="O2965" i="1"/>
  <c r="O2928" i="1"/>
  <c r="O2907" i="1"/>
  <c r="O2894" i="1"/>
  <c r="O2888" i="1"/>
  <c r="O2882" i="1"/>
  <c r="O2854" i="1"/>
  <c r="O2835" i="1"/>
  <c r="O2808" i="1"/>
  <c r="O2776" i="1"/>
  <c r="O2744" i="1"/>
  <c r="O2738" i="1"/>
  <c r="O2712" i="1"/>
  <c r="O2706" i="1"/>
  <c r="O2680" i="1"/>
  <c r="O2674" i="1"/>
  <c r="O2648" i="1"/>
  <c r="O2642" i="1"/>
  <c r="O2622" i="1"/>
  <c r="O2616" i="1"/>
  <c r="O2610" i="1"/>
  <c r="O2584" i="1"/>
  <c r="O2552" i="1"/>
  <c r="O2520" i="1"/>
  <c r="O2514" i="1"/>
  <c r="O2485" i="1"/>
  <c r="O2444" i="1"/>
  <c r="O2433" i="1"/>
  <c r="O2426" i="1"/>
  <c r="O2415" i="1"/>
  <c r="O2348" i="1"/>
  <c r="O2344" i="1"/>
  <c r="O2320" i="1"/>
  <c r="O2317" i="1"/>
  <c r="O2313" i="1"/>
  <c r="O2222" i="1"/>
  <c r="O2219" i="1"/>
  <c r="O2065" i="1"/>
  <c r="O2062" i="1"/>
  <c r="O2059" i="1"/>
  <c r="O2017" i="1"/>
  <c r="O1990" i="1"/>
  <c r="O1987" i="1"/>
  <c r="O1896" i="1"/>
  <c r="O1839" i="1"/>
  <c r="O1818" i="1"/>
  <c r="O1814" i="1"/>
  <c r="O1804" i="1"/>
  <c r="O1800" i="1"/>
  <c r="O1793" i="1"/>
  <c r="O1768" i="1"/>
  <c r="O1722" i="1"/>
  <c r="O1676" i="1"/>
  <c r="O1672" i="1"/>
  <c r="O1549" i="1"/>
  <c r="O1424" i="1"/>
  <c r="O3117" i="1"/>
  <c r="O3085" i="1"/>
  <c r="O3082" i="1"/>
  <c r="O3076" i="1"/>
  <c r="O3035" i="1"/>
  <c r="O3025" i="1"/>
  <c r="O2971" i="1"/>
  <c r="O2961" i="1"/>
  <c r="O2948" i="1"/>
  <c r="O2931" i="1"/>
  <c r="O2925" i="1"/>
  <c r="O2913" i="1"/>
  <c r="O2910" i="1"/>
  <c r="O2872" i="1"/>
  <c r="O2869" i="1"/>
  <c r="O2828" i="1"/>
  <c r="O2825" i="1"/>
  <c r="O2799" i="1"/>
  <c r="O2796" i="1"/>
  <c r="O2793" i="1"/>
  <c r="O2767" i="1"/>
  <c r="O2764" i="1"/>
  <c r="O2761" i="1"/>
  <c r="O2735" i="1"/>
  <c r="O2732" i="1"/>
  <c r="O2729" i="1"/>
  <c r="O2703" i="1"/>
  <c r="O2700" i="1"/>
  <c r="T2700" i="1" s="1"/>
  <c r="O2697" i="1"/>
  <c r="O2671" i="1"/>
  <c r="O2668" i="1"/>
  <c r="O2665" i="1"/>
  <c r="O2639" i="1"/>
  <c r="O2636" i="1"/>
  <c r="O2633" i="1"/>
  <c r="O2607" i="1"/>
  <c r="O2604" i="1"/>
  <c r="O2601" i="1"/>
  <c r="O2575" i="1"/>
  <c r="O2572" i="1"/>
  <c r="O2569" i="1"/>
  <c r="O2543" i="1"/>
  <c r="O2540" i="1"/>
  <c r="O2537" i="1"/>
  <c r="O2511" i="1"/>
  <c r="O2508" i="1"/>
  <c r="O2505" i="1"/>
  <c r="O2447" i="1"/>
  <c r="O2437" i="1"/>
  <c r="O2418" i="1"/>
  <c r="O2407" i="1"/>
  <c r="O2380" i="1"/>
  <c r="O2376" i="1"/>
  <c r="O2258" i="1"/>
  <c r="O2244" i="1"/>
  <c r="O2226" i="1"/>
  <c r="O2200" i="1"/>
  <c r="O2193" i="1"/>
  <c r="O2156" i="1"/>
  <c r="O2145" i="1"/>
  <c r="O2088" i="1"/>
  <c r="O2051" i="1"/>
  <c r="O2024" i="1"/>
  <c r="O2004" i="1"/>
  <c r="O2000" i="1"/>
  <c r="O1993" i="1"/>
  <c r="O1982" i="1"/>
  <c r="O1960" i="1"/>
  <c r="O1942" i="1"/>
  <c r="O1932" i="1"/>
  <c r="O1918" i="1"/>
  <c r="O1893" i="1"/>
  <c r="O1889" i="1"/>
  <c r="O1886" i="1"/>
  <c r="O1782" i="1"/>
  <c r="O1748" i="1"/>
  <c r="O1656" i="1"/>
  <c r="O1630" i="1"/>
  <c r="O1618" i="1"/>
  <c r="O1615" i="1"/>
  <c r="O1611" i="1"/>
  <c r="O1604" i="1"/>
  <c r="O1583" i="1"/>
  <c r="O1580" i="1"/>
  <c r="O1530" i="1"/>
  <c r="O1508" i="1"/>
  <c r="O1505" i="1"/>
  <c r="O1466" i="1"/>
  <c r="O1462" i="1"/>
  <c r="O3224" i="1"/>
  <c r="O3198" i="1"/>
  <c r="O3192" i="1"/>
  <c r="O3172" i="1"/>
  <c r="O3160" i="1"/>
  <c r="O3128" i="1"/>
  <c r="O3096" i="1"/>
  <c r="O3058" i="1"/>
  <c r="O3048" i="1"/>
  <c r="O3045" i="1"/>
  <c r="O2994" i="1"/>
  <c r="O2984" i="1"/>
  <c r="O2981" i="1"/>
  <c r="O2958" i="1"/>
  <c r="O2896" i="1"/>
  <c r="O2875" i="1"/>
  <c r="O2862" i="1"/>
  <c r="O2859" i="1"/>
  <c r="O2856" i="1"/>
  <c r="O2850" i="1"/>
  <c r="O2831" i="1"/>
  <c r="O2822" i="1"/>
  <c r="O2810" i="1"/>
  <c r="O2758" i="1"/>
  <c r="O2682" i="1"/>
  <c r="O2662" i="1"/>
  <c r="O2630" i="1"/>
  <c r="O2534" i="1"/>
  <c r="O2522" i="1"/>
  <c r="O2484" i="1"/>
  <c r="O2476" i="1"/>
  <c r="O2469" i="1"/>
  <c r="O2443" i="1"/>
  <c r="O2417" i="1"/>
  <c r="O2410" i="1"/>
  <c r="O2254" i="1"/>
  <c r="O2251" i="1"/>
  <c r="O2098" i="1"/>
  <c r="O2094" i="1"/>
  <c r="O2091" i="1"/>
  <c r="O1928" i="1"/>
  <c r="O1899" i="1"/>
  <c r="O1835" i="1"/>
  <c r="O1796" i="1"/>
  <c r="O1778" i="1"/>
  <c r="O1736" i="1"/>
  <c r="O1652" i="1"/>
  <c r="O1648" i="1"/>
  <c r="O1622" i="1"/>
  <c r="O1607" i="1"/>
  <c r="O1586" i="1"/>
  <c r="O1556" i="1"/>
  <c r="O1477" i="1"/>
  <c r="O1434" i="1"/>
  <c r="O3189" i="1"/>
  <c r="O3186" i="1"/>
  <c r="O3183" i="1"/>
  <c r="O3157" i="1"/>
  <c r="O3151" i="1"/>
  <c r="O3125" i="1"/>
  <c r="O3122" i="1"/>
  <c r="O3119" i="1"/>
  <c r="O3093" i="1"/>
  <c r="O3087" i="1"/>
  <c r="O3041" i="1"/>
  <c r="O3031" i="1"/>
  <c r="O3028" i="1"/>
  <c r="O3021" i="1"/>
  <c r="O2970" i="1"/>
  <c r="O2967" i="1"/>
  <c r="O2964" i="1"/>
  <c r="O2957" i="1"/>
  <c r="O2927" i="1"/>
  <c r="O2924" i="1"/>
  <c r="O2921" i="1"/>
  <c r="O2899" i="1"/>
  <c r="O2893" i="1"/>
  <c r="O2884" i="1"/>
  <c r="O2881" i="1"/>
  <c r="O2837" i="1"/>
  <c r="O2807" i="1"/>
  <c r="O2804" i="1"/>
  <c r="O2801" i="1"/>
  <c r="O2775" i="1"/>
  <c r="O2772" i="1"/>
  <c r="O2769" i="1"/>
  <c r="O2743" i="1"/>
  <c r="O2740" i="1"/>
  <c r="T2740" i="1" s="1"/>
  <c r="O2737" i="1"/>
  <c r="O2711" i="1"/>
  <c r="O2708" i="1"/>
  <c r="O2705" i="1"/>
  <c r="O2679" i="1"/>
  <c r="O2676" i="1"/>
  <c r="O2673" i="1"/>
  <c r="O2647" i="1"/>
  <c r="O2644" i="1"/>
  <c r="O2641" i="1"/>
  <c r="O2612" i="1"/>
  <c r="O2609" i="1"/>
  <c r="O2580" i="1"/>
  <c r="O2577" i="1"/>
  <c r="O2548" i="1"/>
  <c r="O2545" i="1"/>
  <c r="O2516" i="1"/>
  <c r="O2513" i="1"/>
  <c r="O2479" i="1"/>
  <c r="O2454" i="1"/>
  <c r="O2439" i="1"/>
  <c r="O2436" i="1"/>
  <c r="O2409" i="1"/>
  <c r="O2354" i="1"/>
  <c r="O2290" i="1"/>
  <c r="O2286" i="1"/>
  <c r="O2283" i="1"/>
  <c r="O2275" i="1"/>
  <c r="O2232" i="1"/>
  <c r="O2225" i="1"/>
  <c r="O2188" i="1"/>
  <c r="O2116" i="1"/>
  <c r="O2064" i="1"/>
  <c r="O2057" i="1"/>
  <c r="O1996" i="1"/>
  <c r="O1978" i="1"/>
  <c r="O1956" i="1"/>
  <c r="O1914" i="1"/>
  <c r="O1895" i="1"/>
  <c r="O1882" i="1"/>
  <c r="O1871" i="1"/>
  <c r="O1860" i="1"/>
  <c r="O1813" i="1"/>
  <c r="O1777" i="1"/>
  <c r="O1675" i="1"/>
  <c r="O1644" i="1"/>
  <c r="O1640" i="1"/>
  <c r="O1541" i="1"/>
  <c r="O1484" i="1"/>
  <c r="O3290" i="1"/>
  <c r="O2839" i="1"/>
  <c r="O2061" i="1"/>
  <c r="O1854" i="1"/>
  <c r="O1844" i="1"/>
  <c r="O1840" i="1"/>
  <c r="O1744" i="1"/>
  <c r="O1726" i="1"/>
  <c r="O1715" i="1"/>
  <c r="O1620" i="1"/>
  <c r="O1599" i="1"/>
  <c r="O1548" i="1"/>
  <c r="O1338" i="1"/>
  <c r="O1319" i="1"/>
  <c r="O1289" i="1"/>
  <c r="O1272" i="1"/>
  <c r="O1237" i="1"/>
  <c r="O1182" i="1"/>
  <c r="O1128" i="1"/>
  <c r="O1125" i="1"/>
  <c r="O1118" i="1"/>
  <c r="O1112" i="1"/>
  <c r="O1099" i="1"/>
  <c r="O1092" i="1"/>
  <c r="O1067" i="1"/>
  <c r="O1061" i="1"/>
  <c r="O1057" i="1"/>
  <c r="O1032" i="1"/>
  <c r="O1025" i="1"/>
  <c r="O980" i="1"/>
  <c r="O949" i="1"/>
  <c r="O926" i="1"/>
  <c r="O866" i="1"/>
  <c r="O854" i="1"/>
  <c r="O1384" i="1"/>
  <c r="O1357" i="1"/>
  <c r="O1328" i="1"/>
  <c r="O1295" i="1"/>
  <c r="O1192" i="1"/>
  <c r="O1174" i="1"/>
  <c r="O1170" i="1"/>
  <c r="O1071" i="1"/>
  <c r="O1028" i="1"/>
  <c r="O1018" i="1"/>
  <c r="O997" i="1"/>
  <c r="O990" i="1"/>
  <c r="O952" i="1"/>
  <c r="O844" i="1"/>
  <c r="O3323" i="1"/>
  <c r="O3289" i="1"/>
  <c r="O3052" i="1"/>
  <c r="O3046" i="1"/>
  <c r="O3030" i="1"/>
  <c r="O3020" i="1"/>
  <c r="O2988" i="1"/>
  <c r="O2956" i="1"/>
  <c r="O2917" i="1"/>
  <c r="O2885" i="1"/>
  <c r="O2853" i="1"/>
  <c r="O2477" i="1"/>
  <c r="O2378" i="1"/>
  <c r="O2357" i="1"/>
  <c r="O2350" i="1"/>
  <c r="O2339" i="1"/>
  <c r="O2305" i="1"/>
  <c r="O2277" i="1"/>
  <c r="O2184" i="1"/>
  <c r="O2163" i="1"/>
  <c r="O2034" i="1"/>
  <c r="O2027" i="1"/>
  <c r="O1946" i="1"/>
  <c r="O1867" i="1"/>
  <c r="O1850" i="1"/>
  <c r="O1758" i="1"/>
  <c r="O1718" i="1"/>
  <c r="O1707" i="1"/>
  <c r="O1626" i="1"/>
  <c r="O1612" i="1"/>
  <c r="O1558" i="1"/>
  <c r="O1387" i="1"/>
  <c r="O1370" i="1"/>
  <c r="O1360" i="1"/>
  <c r="O1298" i="1"/>
  <c r="O1288" i="1"/>
  <c r="O1284" i="1"/>
  <c r="O1264" i="1"/>
  <c r="O1210" i="1"/>
  <c r="O1127" i="1"/>
  <c r="O1080" i="1"/>
  <c r="O1077" i="1"/>
  <c r="O1070" i="1"/>
  <c r="O1045" i="1"/>
  <c r="O1035" i="1"/>
  <c r="O1000" i="1"/>
  <c r="O993" i="1"/>
  <c r="O945" i="1"/>
  <c r="O941" i="1"/>
  <c r="O1415" i="1"/>
  <c r="O1353" i="1"/>
  <c r="O1257" i="1"/>
  <c r="O1206" i="1"/>
  <c r="O1173" i="1"/>
  <c r="O1101" i="1"/>
  <c r="O1076" i="1"/>
  <c r="O1073" i="1"/>
  <c r="O1048" i="1"/>
  <c r="O1041" i="1"/>
  <c r="O986" i="1"/>
  <c r="O965" i="1"/>
  <c r="O958" i="1"/>
  <c r="O898" i="1"/>
  <c r="O862" i="1"/>
  <c r="O1456" i="1"/>
  <c r="O1321" i="1"/>
  <c r="O1287" i="1"/>
  <c r="O1263" i="1"/>
  <c r="O1044" i="1"/>
  <c r="O1013" i="1"/>
  <c r="O1003" i="1"/>
  <c r="T1003" i="1" s="1"/>
  <c r="O968" i="1"/>
  <c r="O1393" i="1"/>
  <c r="O1379" i="1"/>
  <c r="O1352" i="1"/>
  <c r="O1256" i="1"/>
  <c r="O1141" i="1"/>
  <c r="O1137" i="1"/>
  <c r="O1086" i="1"/>
  <c r="O1069" i="1"/>
  <c r="O1016" i="1"/>
  <c r="O1009" i="1"/>
  <c r="O964" i="1"/>
  <c r="O1476" i="1"/>
  <c r="O1362" i="1"/>
  <c r="O1238" i="1"/>
  <c r="O1144" i="1"/>
  <c r="O1140" i="1"/>
  <c r="O1096" i="1"/>
  <c r="O1054" i="1"/>
  <c r="O1012" i="1"/>
  <c r="O981" i="1"/>
  <c r="O971" i="1"/>
  <c r="O943" i="1"/>
  <c r="O930" i="1"/>
  <c r="O830" i="1"/>
  <c r="O1444" i="1"/>
  <c r="O1430" i="1"/>
  <c r="O1423" i="1"/>
  <c r="O1417" i="1"/>
  <c r="O1389" i="1"/>
  <c r="O1351" i="1"/>
  <c r="O1296" i="1"/>
  <c r="O1201" i="1"/>
  <c r="O1197" i="1"/>
  <c r="O1193" i="1"/>
  <c r="O1156" i="1"/>
  <c r="O1133" i="1"/>
  <c r="O1064" i="1"/>
  <c r="O1050" i="1"/>
  <c r="O1029" i="1"/>
  <c r="O1022" i="1"/>
  <c r="O984" i="1"/>
  <c r="O977" i="1"/>
  <c r="O2453" i="1"/>
  <c r="O2435" i="1"/>
  <c r="O2386" i="1"/>
  <c r="O2372" i="1"/>
  <c r="O2337" i="1"/>
  <c r="O2316" i="1"/>
  <c r="O2312" i="1"/>
  <c r="O2285" i="1"/>
  <c r="O2278" i="1"/>
  <c r="O2252" i="1"/>
  <c r="O2152" i="1"/>
  <c r="O2124" i="1"/>
  <c r="O2097" i="1"/>
  <c r="O2066" i="1"/>
  <c r="O2019" i="1"/>
  <c r="O2002" i="1"/>
  <c r="O1972" i="1"/>
  <c r="O1955" i="1"/>
  <c r="O1908" i="1"/>
  <c r="O1891" i="1"/>
  <c r="O1876" i="1"/>
  <c r="O1872" i="1"/>
  <c r="O1816" i="1"/>
  <c r="O1771" i="1"/>
  <c r="O1714" i="1"/>
  <c r="O1579" i="1"/>
  <c r="O1545" i="1"/>
  <c r="O1493" i="1"/>
  <c r="O1464" i="1"/>
  <c r="O1396" i="1"/>
  <c r="O1359" i="1"/>
  <c r="O1330" i="1"/>
  <c r="O1229" i="1"/>
  <c r="O1208" i="1"/>
  <c r="O1169" i="1"/>
  <c r="O1165" i="1"/>
  <c r="O1129" i="1"/>
  <c r="O1103" i="1"/>
  <c r="O1089" i="1"/>
  <c r="O1082" i="1"/>
  <c r="O360" i="1"/>
  <c r="O321" i="1"/>
  <c r="O311" i="1"/>
  <c r="O195" i="1"/>
  <c r="O187" i="1"/>
  <c r="O169" i="1"/>
  <c r="O154" i="1"/>
  <c r="O133" i="1"/>
  <c r="O79" i="1"/>
  <c r="O68" i="1"/>
  <c r="S4877" i="1"/>
  <c r="S4627" i="1"/>
  <c r="S4585" i="1"/>
  <c r="S4553" i="1"/>
  <c r="S4527" i="1"/>
  <c r="S4395" i="1"/>
  <c r="S4384" i="1"/>
  <c r="S4350" i="1"/>
  <c r="S4301" i="1"/>
  <c r="S4237" i="1"/>
  <c r="O343" i="1"/>
  <c r="O337" i="1"/>
  <c r="O264" i="1"/>
  <c r="O239" i="1"/>
  <c r="O235" i="1"/>
  <c r="O165" i="1"/>
  <c r="O129" i="1"/>
  <c r="O122" i="1"/>
  <c r="O97" i="1"/>
  <c r="O71" i="1"/>
  <c r="O53" i="1"/>
  <c r="S4819" i="1"/>
  <c r="S4755" i="1"/>
  <c r="S4655" i="1"/>
  <c r="S4619" i="1"/>
  <c r="S4491" i="1"/>
  <c r="S4481" i="1"/>
  <c r="S4467" i="1"/>
  <c r="S4435" i="1"/>
  <c r="S4361" i="1"/>
  <c r="S4233" i="1"/>
  <c r="S4062" i="1"/>
  <c r="O2452" i="1"/>
  <c r="O2438" i="1"/>
  <c r="O2325" i="1"/>
  <c r="O2291" i="1"/>
  <c r="O2248" i="1"/>
  <c r="O2220" i="1"/>
  <c r="O2120" i="1"/>
  <c r="O2035" i="1"/>
  <c r="O2028" i="1"/>
  <c r="O2018" i="1"/>
  <c r="O1988" i="1"/>
  <c r="O1971" i="1"/>
  <c r="O1964" i="1"/>
  <c r="O1907" i="1"/>
  <c r="O1900" i="1"/>
  <c r="O1868" i="1"/>
  <c r="O1845" i="1"/>
  <c r="O1812" i="1"/>
  <c r="O1808" i="1"/>
  <c r="O1786" i="1"/>
  <c r="O1763" i="1"/>
  <c r="O1752" i="1"/>
  <c r="O1699" i="1"/>
  <c r="O1684" i="1"/>
  <c r="O1662" i="1"/>
  <c r="O1643" i="1"/>
  <c r="O1613" i="1"/>
  <c r="O1524" i="1"/>
  <c r="O1511" i="1"/>
  <c r="T1511" i="1" s="1"/>
  <c r="O1496" i="1"/>
  <c r="O1485" i="1"/>
  <c r="O1457" i="1"/>
  <c r="O1402" i="1"/>
  <c r="O1392" i="1"/>
  <c r="O1388" i="1"/>
  <c r="O1332" i="1"/>
  <c r="O1228" i="1"/>
  <c r="O1221" i="1"/>
  <c r="O1164" i="1"/>
  <c r="O1160" i="1"/>
  <c r="O1108" i="1"/>
  <c r="O1105" i="1"/>
  <c r="O1039" i="1"/>
  <c r="O1007" i="1"/>
  <c r="O975" i="1"/>
  <c r="O950" i="1"/>
  <c r="O920" i="1"/>
  <c r="O894" i="1"/>
  <c r="O834" i="1"/>
  <c r="O353" i="1"/>
  <c r="O346" i="1"/>
  <c r="O327" i="1"/>
  <c r="O297" i="1"/>
  <c r="O290" i="1"/>
  <c r="O48" i="1"/>
  <c r="O44" i="1"/>
  <c r="O41" i="1"/>
  <c r="S4911" i="1"/>
  <c r="S4783" i="1"/>
  <c r="S4751" i="1"/>
  <c r="S4595" i="1"/>
  <c r="S4563" i="1"/>
  <c r="S4459" i="1"/>
  <c r="S4387" i="1"/>
  <c r="S4333" i="1"/>
  <c r="S4111" i="1"/>
  <c r="O359" i="1"/>
  <c r="O303" i="1"/>
  <c r="O296" i="1"/>
  <c r="O280" i="1"/>
  <c r="O231" i="1"/>
  <c r="O182" i="1"/>
  <c r="O85" i="1"/>
  <c r="O62" i="1"/>
  <c r="O52" i="1"/>
  <c r="S4879" i="1"/>
  <c r="S4865" i="1"/>
  <c r="S4839" i="1"/>
  <c r="S4807" i="1"/>
  <c r="S4747" i="1"/>
  <c r="S4711" i="1"/>
  <c r="S4587" i="1"/>
  <c r="S4515" i="1"/>
  <c r="S4455" i="1"/>
  <c r="S4419" i="1"/>
  <c r="S4394" i="1"/>
  <c r="S4348" i="1"/>
  <c r="S4337" i="1"/>
  <c r="S4169" i="1"/>
  <c r="O369" i="1"/>
  <c r="O201" i="1"/>
  <c r="O145" i="1"/>
  <c r="O107" i="1"/>
  <c r="S4875" i="1"/>
  <c r="S4803" i="1"/>
  <c r="S4679" i="1"/>
  <c r="S4583" i="1"/>
  <c r="S4525" i="1"/>
  <c r="S4382" i="1"/>
  <c r="S4363" i="1"/>
  <c r="S4352" i="1"/>
  <c r="S4329" i="1"/>
  <c r="S4318" i="1"/>
  <c r="O375" i="1"/>
  <c r="O322" i="1"/>
  <c r="O312" i="1"/>
  <c r="O269" i="1"/>
  <c r="O177" i="1"/>
  <c r="O163" i="1"/>
  <c r="S4817" i="1"/>
  <c r="S4813" i="1"/>
  <c r="S4689" i="1"/>
  <c r="T4689" i="1" s="1"/>
  <c r="S4675" i="1"/>
  <c r="S4639" i="1"/>
  <c r="S4621" i="1"/>
  <c r="S4617" i="1"/>
  <c r="S4547" i="1"/>
  <c r="S4521" i="1"/>
  <c r="S4493" i="1"/>
  <c r="S4465" i="1"/>
  <c r="S4433" i="1"/>
  <c r="S4429" i="1"/>
  <c r="S4393" i="1"/>
  <c r="S4378" i="1"/>
  <c r="S4254" i="1"/>
  <c r="S4139" i="1"/>
  <c r="O368" i="1"/>
  <c r="O279" i="1"/>
  <c r="O248" i="1"/>
  <c r="O155" i="1"/>
  <c r="O120" i="1"/>
  <c r="O113" i="1"/>
  <c r="O39" i="1"/>
  <c r="O25" i="1"/>
  <c r="S4909" i="1"/>
  <c r="S4899" i="1"/>
  <c r="S4849" i="1"/>
  <c r="S4845" i="1"/>
  <c r="S4721" i="1"/>
  <c r="S4717" i="1"/>
  <c r="S4593" i="1"/>
  <c r="S4561" i="1"/>
  <c r="S4425" i="1"/>
  <c r="S4355" i="1"/>
  <c r="S4190" i="1"/>
  <c r="S4175" i="1"/>
  <c r="O378" i="1"/>
  <c r="O354" i="1"/>
  <c r="O328" i="1"/>
  <c r="O305" i="1"/>
  <c r="O265" i="1"/>
  <c r="O261" i="1"/>
  <c r="O229" i="1"/>
  <c r="O203" i="1"/>
  <c r="O184" i="1"/>
  <c r="O176" i="1"/>
  <c r="O116" i="1"/>
  <c r="O72" i="1"/>
  <c r="O57" i="1"/>
  <c r="O21" i="1"/>
  <c r="S4841" i="1"/>
  <c r="S4767" i="1"/>
  <c r="S4749" i="1"/>
  <c r="S4745" i="1"/>
  <c r="S4713" i="1"/>
  <c r="S4649" i="1"/>
  <c r="S4457" i="1"/>
  <c r="S4331" i="1"/>
  <c r="O367" i="1"/>
  <c r="O361" i="1"/>
  <c r="O314" i="1"/>
  <c r="O295" i="1"/>
  <c r="O289" i="1"/>
  <c r="O257" i="1"/>
  <c r="O205" i="1"/>
  <c r="O168" i="1"/>
  <c r="O164" i="1"/>
  <c r="O105" i="1"/>
  <c r="O84" i="1"/>
  <c r="O77" i="1"/>
  <c r="O36" i="1"/>
  <c r="O33" i="1"/>
  <c r="O13" i="1"/>
  <c r="S4905" i="1"/>
  <c r="S4843" i="1"/>
  <c r="S4809" i="1"/>
  <c r="S4781" i="1"/>
  <c r="S4771" i="1"/>
  <c r="S4685" i="1"/>
  <c r="S4623" i="1"/>
  <c r="S4589" i="1"/>
  <c r="T4589" i="1" s="1"/>
  <c r="S4551" i="1"/>
  <c r="S4489" i="1"/>
  <c r="S4403" i="1"/>
  <c r="S4359" i="1"/>
  <c r="S4297" i="1"/>
  <c r="S4243" i="1"/>
  <c r="S4239" i="1"/>
  <c r="S4203" i="1"/>
  <c r="S4109" i="1"/>
  <c r="S3985" i="1"/>
  <c r="S3978" i="1"/>
  <c r="S3938" i="1"/>
  <c r="S3859" i="1"/>
  <c r="S3817" i="1"/>
  <c r="S3750" i="1"/>
  <c r="S3740" i="1"/>
  <c r="S3709" i="1"/>
  <c r="S3701" i="1"/>
  <c r="S3673" i="1"/>
  <c r="S3626" i="1"/>
  <c r="S3466" i="1"/>
  <c r="S3455" i="1"/>
  <c r="S3444" i="1"/>
  <c r="S3366" i="1"/>
  <c r="S3362" i="1"/>
  <c r="S3270" i="1"/>
  <c r="S3266" i="1"/>
  <c r="S3225" i="1"/>
  <c r="S3170" i="1"/>
  <c r="S3166" i="1"/>
  <c r="S3106" i="1"/>
  <c r="S3010" i="1"/>
  <c r="S3006" i="1"/>
  <c r="S2964" i="1"/>
  <c r="S2950" i="1"/>
  <c r="S2809" i="1"/>
  <c r="S2805" i="1"/>
  <c r="S4017" i="1"/>
  <c r="S3945" i="1"/>
  <c r="S3843" i="1"/>
  <c r="S3743" i="1"/>
  <c r="S3690" i="1"/>
  <c r="S3587" i="1"/>
  <c r="S3562" i="1"/>
  <c r="T3562" i="1" s="1"/>
  <c r="S3491" i="1"/>
  <c r="S3447" i="1"/>
  <c r="S3395" i="1"/>
  <c r="S3358" i="1"/>
  <c r="S3325" i="1"/>
  <c r="S3321" i="1"/>
  <c r="S3302" i="1"/>
  <c r="S3203" i="1"/>
  <c r="S3195" i="1"/>
  <c r="S3002" i="1"/>
  <c r="S2932" i="1"/>
  <c r="S2860" i="1"/>
  <c r="S2836" i="1"/>
  <c r="O376" i="1"/>
  <c r="O344" i="1"/>
  <c r="O335" i="1"/>
  <c r="O329" i="1"/>
  <c r="O282" i="1"/>
  <c r="O250" i="1"/>
  <c r="O240" i="1"/>
  <c r="O226" i="1"/>
  <c r="O223" i="1"/>
  <c r="O219" i="1"/>
  <c r="O208" i="1"/>
  <c r="O193" i="1"/>
  <c r="O171" i="1"/>
  <c r="O130" i="1"/>
  <c r="O104" i="1"/>
  <c r="O100" i="1"/>
  <c r="O76" i="1"/>
  <c r="O69" i="1"/>
  <c r="O65" i="1"/>
  <c r="O61" i="1"/>
  <c r="O47" i="1"/>
  <c r="O29" i="1"/>
  <c r="O9" i="1"/>
  <c r="S4873" i="1"/>
  <c r="S4787" i="1"/>
  <c r="S4777" i="1"/>
  <c r="S4715" i="1"/>
  <c r="S4681" i="1"/>
  <c r="S4653" i="1"/>
  <c r="S4643" i="1"/>
  <c r="S4581" i="1"/>
  <c r="T4581" i="1" s="1"/>
  <c r="S4557" i="1"/>
  <c r="S4495" i="1"/>
  <c r="S4461" i="1"/>
  <c r="S4423" i="1"/>
  <c r="T4423" i="1" s="1"/>
  <c r="S4391" i="1"/>
  <c r="S4380" i="1"/>
  <c r="S4362" i="1"/>
  <c r="S4307" i="1"/>
  <c r="S4303" i="1"/>
  <c r="S4267" i="1"/>
  <c r="S4173" i="1"/>
  <c r="S4105" i="1"/>
  <c r="S3977" i="1"/>
  <c r="S3970" i="1"/>
  <c r="S3915" i="1"/>
  <c r="S3881" i="1"/>
  <c r="S3827" i="1"/>
  <c r="S3719" i="1"/>
  <c r="S3686" i="1"/>
  <c r="S3679" i="1"/>
  <c r="S3618" i="1"/>
  <c r="S3586" i="1"/>
  <c r="S3490" i="1"/>
  <c r="S3454" i="1"/>
  <c r="S3317" i="1"/>
  <c r="S3298" i="1"/>
  <c r="S3291" i="1"/>
  <c r="S3210" i="1"/>
  <c r="S3146" i="1"/>
  <c r="S3139" i="1"/>
  <c r="S2942" i="1"/>
  <c r="S2910" i="1"/>
  <c r="S2868" i="1"/>
  <c r="S2828" i="1"/>
  <c r="S4126" i="1"/>
  <c r="S4042" i="1"/>
  <c r="S3819" i="1"/>
  <c r="T3819" i="1" s="1"/>
  <c r="S3793" i="1"/>
  <c r="S3703" i="1"/>
  <c r="T3703" i="1" s="1"/>
  <c r="S3678" i="1"/>
  <c r="S3579" i="1"/>
  <c r="S3523" i="1"/>
  <c r="S3483" i="1"/>
  <c r="S3402" i="1"/>
  <c r="S3398" i="1"/>
  <c r="S3394" i="1"/>
  <c r="S3390" i="1"/>
  <c r="S3357" i="1"/>
  <c r="S3353" i="1"/>
  <c r="S3217" i="1"/>
  <c r="S3206" i="1"/>
  <c r="S3198" i="1"/>
  <c r="S3194" i="1"/>
  <c r="S3075" i="1"/>
  <c r="S3067" i="1"/>
  <c r="S3038" i="1"/>
  <c r="S3034" i="1"/>
  <c r="S2938" i="1"/>
  <c r="S2871" i="1"/>
  <c r="S2855" i="1"/>
  <c r="S2851" i="1"/>
  <c r="S2781" i="1"/>
  <c r="S4075" i="1"/>
  <c r="S4049" i="1"/>
  <c r="S3987" i="1"/>
  <c r="S3943" i="1"/>
  <c r="S3891" i="1"/>
  <c r="S3811" i="1"/>
  <c r="S3785" i="1"/>
  <c r="S3781" i="1"/>
  <c r="S3718" i="1"/>
  <c r="S3711" i="1"/>
  <c r="S3651" i="1"/>
  <c r="S3647" i="1"/>
  <c r="S3611" i="1"/>
  <c r="S3554" i="1"/>
  <c r="S3522" i="1"/>
  <c r="S3412" i="1"/>
  <c r="S3349" i="1"/>
  <c r="S3342" i="1"/>
  <c r="S3331" i="1"/>
  <c r="S3290" i="1"/>
  <c r="S3253" i="1"/>
  <c r="S3242" i="1"/>
  <c r="S3238" i="1"/>
  <c r="S3227" i="1"/>
  <c r="S3213" i="1"/>
  <c r="S3138" i="1"/>
  <c r="S3082" i="1"/>
  <c r="S3078" i="1"/>
  <c r="S3033" i="1"/>
  <c r="S4041" i="1"/>
  <c r="S3883" i="1"/>
  <c r="S3857" i="1"/>
  <c r="S3671" i="1"/>
  <c r="S3643" i="1"/>
  <c r="S3515" i="1"/>
  <c r="S3434" i="1"/>
  <c r="S3423" i="1"/>
  <c r="S3389" i="1"/>
  <c r="S3234" i="1"/>
  <c r="S3230" i="1"/>
  <c r="S3074" i="1"/>
  <c r="S3070" i="1"/>
  <c r="S2878" i="1"/>
  <c r="S4030" i="1"/>
  <c r="S3979" i="1"/>
  <c r="S3906" i="1"/>
  <c r="S3875" i="1"/>
  <c r="S3849" i="1"/>
  <c r="S3710" i="1"/>
  <c r="S3650" i="1"/>
  <c r="S3547" i="1"/>
  <c r="S3514" i="1"/>
  <c r="S3415" i="1"/>
  <c r="S3381" i="1"/>
  <c r="S3374" i="1"/>
  <c r="S3363" i="1"/>
  <c r="S3334" i="1"/>
  <c r="S3330" i="1"/>
  <c r="S3315" i="1"/>
  <c r="S3289" i="1"/>
  <c r="S3267" i="1"/>
  <c r="S3226" i="1"/>
  <c r="S3189" i="1"/>
  <c r="S3178" i="1"/>
  <c r="S3171" i="1"/>
  <c r="S3126" i="1"/>
  <c r="S3107" i="1"/>
  <c r="S3018" i="1"/>
  <c r="S2986" i="1"/>
  <c r="S2787" i="1"/>
  <c r="S3953" i="1"/>
  <c r="S3779" i="1"/>
  <c r="S3705" i="1"/>
  <c r="S3694" i="1"/>
  <c r="S3422" i="1"/>
  <c r="S3274" i="1"/>
  <c r="S3259" i="1"/>
  <c r="S3114" i="1"/>
  <c r="S3110" i="1"/>
  <c r="S3099" i="1"/>
  <c r="S2982" i="1"/>
  <c r="S2978" i="1"/>
  <c r="S2922" i="1"/>
  <c r="S2900" i="1"/>
  <c r="S2892" i="1"/>
  <c r="S2814" i="1"/>
  <c r="S2783" i="1"/>
  <c r="S2745" i="1"/>
  <c r="S2713" i="1"/>
  <c r="O81" i="1"/>
  <c r="O63" i="1"/>
  <c r="O49" i="1"/>
  <c r="O45" i="1"/>
  <c r="O31" i="1"/>
  <c r="O15" i="1"/>
  <c r="S4907" i="1"/>
  <c r="S4881" i="1"/>
  <c r="S4871" i="1"/>
  <c r="S4835" i="1"/>
  <c r="S4815" i="1"/>
  <c r="S4779" i="1"/>
  <c r="S4753" i="1"/>
  <c r="S4743" i="1"/>
  <c r="S4707" i="1"/>
  <c r="S4687" i="1"/>
  <c r="S4651" i="1"/>
  <c r="S4625" i="1"/>
  <c r="S4615" i="1"/>
  <c r="S4579" i="1"/>
  <c r="S4559" i="1"/>
  <c r="S4523" i="1"/>
  <c r="S4497" i="1"/>
  <c r="S4487" i="1"/>
  <c r="S4451" i="1"/>
  <c r="S4431" i="1"/>
  <c r="S4401" i="1"/>
  <c r="S4398" i="1"/>
  <c r="S4369" i="1"/>
  <c r="S4366" i="1"/>
  <c r="S4334" i="1"/>
  <c r="T4334" i="1" s="1"/>
  <c r="S4284" i="1"/>
  <c r="S4270" i="1"/>
  <c r="S4266" i="1"/>
  <c r="S4223" i="1"/>
  <c r="S4220" i="1"/>
  <c r="S4206" i="1"/>
  <c r="S4202" i="1"/>
  <c r="S4156" i="1"/>
  <c r="S4142" i="1"/>
  <c r="S4138" i="1"/>
  <c r="S4095" i="1"/>
  <c r="S4092" i="1"/>
  <c r="S4078" i="1"/>
  <c r="S4074" i="1"/>
  <c r="S4067" i="1"/>
  <c r="S4045" i="1"/>
  <c r="S4010" i="1"/>
  <c r="S3947" i="1"/>
  <c r="S3889" i="1"/>
  <c r="S3851" i="1"/>
  <c r="S3825" i="1"/>
  <c r="S3758" i="1"/>
  <c r="S3751" i="1"/>
  <c r="S3725" i="1"/>
  <c r="S3619" i="1"/>
  <c r="S3615" i="1"/>
  <c r="S3578" i="1"/>
  <c r="S3555" i="1"/>
  <c r="S3517" i="1"/>
  <c r="S3485" i="1"/>
  <c r="T3485" i="1" s="1"/>
  <c r="S3453" i="1"/>
  <c r="S3399" i="1"/>
  <c r="S3391" i="1"/>
  <c r="T3391" i="1" s="1"/>
  <c r="S3370" i="1"/>
  <c r="S3338" i="1"/>
  <c r="S3323" i="1"/>
  <c r="S3294" i="1"/>
  <c r="S3262" i="1"/>
  <c r="S3258" i="1"/>
  <c r="S3197" i="1"/>
  <c r="S3193" i="1"/>
  <c r="S3142" i="1"/>
  <c r="S3131" i="1"/>
  <c r="S3102" i="1"/>
  <c r="S2974" i="1"/>
  <c r="S2954" i="1"/>
  <c r="S2823" i="1"/>
  <c r="S2804" i="1"/>
  <c r="S2727" i="1"/>
  <c r="S2723" i="1"/>
  <c r="S2681" i="1"/>
  <c r="S2627" i="1"/>
  <c r="S2594" i="1"/>
  <c r="S2590" i="1"/>
  <c r="S2522" i="1"/>
  <c r="S2435" i="1"/>
  <c r="S2170" i="1"/>
  <c r="S2058" i="1"/>
  <c r="S2054" i="1"/>
  <c r="S2033" i="1"/>
  <c r="S2029" i="1"/>
  <c r="S1905" i="1"/>
  <c r="S1827" i="1"/>
  <c r="S1786" i="1"/>
  <c r="S1556" i="1"/>
  <c r="S1498" i="1"/>
  <c r="S1460" i="1"/>
  <c r="S1437" i="1"/>
  <c r="S1291" i="1"/>
  <c r="S2669" i="1"/>
  <c r="S2651" i="1"/>
  <c r="S2485" i="1"/>
  <c r="S2346" i="1"/>
  <c r="S2342" i="1"/>
  <c r="S2338" i="1"/>
  <c r="S2334" i="1"/>
  <c r="S2330" i="1"/>
  <c r="S2326" i="1"/>
  <c r="S2314" i="1"/>
  <c r="S2310" i="1"/>
  <c r="S2306" i="1"/>
  <c r="S2302" i="1"/>
  <c r="S2298" i="1"/>
  <c r="S2294" i="1"/>
  <c r="S2246" i="1"/>
  <c r="S2239" i="1"/>
  <c r="S2138" i="1"/>
  <c r="S2079" i="1"/>
  <c r="S2065" i="1"/>
  <c r="S2061" i="1"/>
  <c r="S2036" i="1"/>
  <c r="S2003" i="1"/>
  <c r="S1897" i="1"/>
  <c r="S1586" i="1"/>
  <c r="S1369" i="1"/>
  <c r="S1298" i="1"/>
  <c r="O37" i="1"/>
  <c r="O11" i="1"/>
  <c r="S4903" i="1"/>
  <c r="S4867" i="1"/>
  <c r="S4847" i="1"/>
  <c r="S4821" i="1"/>
  <c r="S4811" i="1"/>
  <c r="S4785" i="1"/>
  <c r="S4775" i="1"/>
  <c r="S4739" i="1"/>
  <c r="S4719" i="1"/>
  <c r="S4693" i="1"/>
  <c r="S4683" i="1"/>
  <c r="S4657" i="1"/>
  <c r="S4647" i="1"/>
  <c r="S4611" i="1"/>
  <c r="S4591" i="1"/>
  <c r="S4565" i="1"/>
  <c r="S4555" i="1"/>
  <c r="S4529" i="1"/>
  <c r="S4519" i="1"/>
  <c r="S4483" i="1"/>
  <c r="S4463" i="1"/>
  <c r="S4437" i="1"/>
  <c r="S4427" i="1"/>
  <c r="S4386" i="1"/>
  <c r="S4354" i="1"/>
  <c r="S4326" i="1"/>
  <c r="S4305" i="1"/>
  <c r="S4290" i="1"/>
  <c r="S4269" i="1"/>
  <c r="S4241" i="1"/>
  <c r="S4226" i="1"/>
  <c r="S4205" i="1"/>
  <c r="S4177" i="1"/>
  <c r="S4162" i="1"/>
  <c r="S4141" i="1"/>
  <c r="S4113" i="1"/>
  <c r="S4098" i="1"/>
  <c r="S4077" i="1"/>
  <c r="S4070" i="1"/>
  <c r="S4066" i="1"/>
  <c r="S4009" i="1"/>
  <c r="S3981" i="1"/>
  <c r="S3946" i="1"/>
  <c r="S3771" i="1"/>
  <c r="S3761" i="1"/>
  <c r="S3754" i="1"/>
  <c r="S3594" i="1"/>
  <c r="S3530" i="1"/>
  <c r="S3509" i="1"/>
  <c r="S3498" i="1"/>
  <c r="S3477" i="1"/>
  <c r="S3406" i="1"/>
  <c r="S3326" i="1"/>
  <c r="S3322" i="1"/>
  <c r="S3261" i="1"/>
  <c r="S3257" i="1"/>
  <c r="S3174" i="1"/>
  <c r="S3163" i="1"/>
  <c r="S3134" i="1"/>
  <c r="S3050" i="1"/>
  <c r="S3046" i="1"/>
  <c r="S2970" i="1"/>
  <c r="S2946" i="1"/>
  <c r="S2846" i="1"/>
  <c r="S2815" i="1"/>
  <c r="S2811" i="1"/>
  <c r="S2807" i="1"/>
  <c r="S2777" i="1"/>
  <c r="S2773" i="1"/>
  <c r="S2759" i="1"/>
  <c r="S2553" i="1"/>
  <c r="S2521" i="1"/>
  <c r="S2430" i="1"/>
  <c r="S2394" i="1"/>
  <c r="S2206" i="1"/>
  <c r="S2191" i="1"/>
  <c r="S2071" i="1"/>
  <c r="S2043" i="1"/>
  <c r="S1859" i="1"/>
  <c r="S1841" i="1"/>
  <c r="S1778" i="1"/>
  <c r="S1677" i="1"/>
  <c r="S1650" i="1"/>
  <c r="S1597" i="1"/>
  <c r="S1497" i="1"/>
  <c r="S1474" i="1"/>
  <c r="S1330" i="1"/>
  <c r="S1290" i="1"/>
  <c r="S1286" i="1"/>
  <c r="S2791" i="1"/>
  <c r="S2607" i="1"/>
  <c r="S2411" i="1"/>
  <c r="S2393" i="1"/>
  <c r="S2078" i="1"/>
  <c r="S1844" i="1"/>
  <c r="S1622" i="1"/>
  <c r="S1593" i="1"/>
  <c r="S1315" i="1"/>
  <c r="S1083" i="1"/>
  <c r="S1079" i="1"/>
  <c r="S1067" i="1"/>
  <c r="S2653" i="1"/>
  <c r="S2534" i="1"/>
  <c r="S2466" i="1"/>
  <c r="S2462" i="1"/>
  <c r="S2429" i="1"/>
  <c r="S2223" i="1"/>
  <c r="S2154" i="1"/>
  <c r="S2122" i="1"/>
  <c r="S2095" i="1"/>
  <c r="S1884" i="1"/>
  <c r="S1626" i="1"/>
  <c r="S1618" i="1"/>
  <c r="S1554" i="1"/>
  <c r="S1526" i="1"/>
  <c r="S1364" i="1"/>
  <c r="S1337" i="1"/>
  <c r="S1258" i="1"/>
  <c r="S1254" i="1"/>
  <c r="S1145" i="1"/>
  <c r="S1051" i="1"/>
  <c r="S1047" i="1"/>
  <c r="S2743" i="1"/>
  <c r="S2717" i="1"/>
  <c r="S2671" i="1"/>
  <c r="S2635" i="1"/>
  <c r="S2621" i="1"/>
  <c r="S2591" i="1"/>
  <c r="S2563" i="1"/>
  <c r="S2530" i="1"/>
  <c r="S2425" i="1"/>
  <c r="S2374" i="1"/>
  <c r="S2255" i="1"/>
  <c r="S2186" i="1"/>
  <c r="S2161" i="1"/>
  <c r="S2157" i="1"/>
  <c r="S2150" i="1"/>
  <c r="S2118" i="1"/>
  <c r="S2012" i="1"/>
  <c r="S1873" i="1"/>
  <c r="S1277" i="1"/>
  <c r="S1195" i="1"/>
  <c r="S1179" i="1"/>
  <c r="S1175" i="1"/>
  <c r="S1078" i="1"/>
  <c r="S2685" i="1"/>
  <c r="S2659" i="1"/>
  <c r="S2645" i="1"/>
  <c r="S2617" i="1"/>
  <c r="S2595" i="1"/>
  <c r="S2566" i="1"/>
  <c r="S2494" i="1"/>
  <c r="S2406" i="1"/>
  <c r="S2366" i="1"/>
  <c r="S2347" i="1"/>
  <c r="S2343" i="1"/>
  <c r="S2339" i="1"/>
  <c r="S2335" i="1"/>
  <c r="S2319" i="1"/>
  <c r="S2315" i="1"/>
  <c r="S2311" i="1"/>
  <c r="S2307" i="1"/>
  <c r="S2303" i="1"/>
  <c r="S2287" i="1"/>
  <c r="S2283" i="1"/>
  <c r="S2279" i="1"/>
  <c r="S2193" i="1"/>
  <c r="S2189" i="1"/>
  <c r="S2129" i="1"/>
  <c r="S2125" i="1"/>
  <c r="S1891" i="1"/>
  <c r="S1629" i="1"/>
  <c r="S1442" i="1"/>
  <c r="S1426" i="1"/>
  <c r="S1222" i="1"/>
  <c r="S1035" i="1"/>
  <c r="S2839" i="1"/>
  <c r="S2749" i="1"/>
  <c r="S2709" i="1"/>
  <c r="S2699" i="1"/>
  <c r="S2558" i="1"/>
  <c r="S2174" i="1"/>
  <c r="S2015" i="1"/>
  <c r="S1890" i="1"/>
  <c r="S1801" i="1"/>
  <c r="S1529" i="1"/>
  <c r="S1494" i="1"/>
  <c r="S1396" i="1"/>
  <c r="S1370" i="1"/>
  <c r="S1206" i="1"/>
  <c r="S1198" i="1"/>
  <c r="S1194" i="1"/>
  <c r="S1190" i="1"/>
  <c r="S1081" i="1"/>
  <c r="S3202" i="1"/>
  <c r="S3162" i="1"/>
  <c r="S3130" i="1"/>
  <c r="S3098" i="1"/>
  <c r="S3066" i="1"/>
  <c r="S3042" i="1"/>
  <c r="S2924" i="1"/>
  <c r="S2890" i="1"/>
  <c r="S2869" i="1"/>
  <c r="S2779" i="1"/>
  <c r="S2775" i="1"/>
  <c r="S2755" i="1"/>
  <c r="S2719" i="1"/>
  <c r="S2695" i="1"/>
  <c r="S2663" i="1"/>
  <c r="S2649" i="1"/>
  <c r="S2557" i="1"/>
  <c r="S2539" i="1"/>
  <c r="S2507" i="1"/>
  <c r="S2493" i="1"/>
  <c r="S2453" i="1"/>
  <c r="S2443" i="1"/>
  <c r="S2421" i="1"/>
  <c r="S2403" i="1"/>
  <c r="S2379" i="1"/>
  <c r="S2361" i="1"/>
  <c r="S2282" i="1"/>
  <c r="S2278" i="1"/>
  <c r="S2225" i="1"/>
  <c r="S2221" i="1"/>
  <c r="S2215" i="1"/>
  <c r="S2159" i="1"/>
  <c r="S2111" i="1"/>
  <c r="S2042" i="1"/>
  <c r="S1994" i="1"/>
  <c r="S1908" i="1"/>
  <c r="S1882" i="1"/>
  <c r="S1773" i="1"/>
  <c r="S1746" i="1"/>
  <c r="S1730" i="1"/>
  <c r="S1666" i="1"/>
  <c r="S1654" i="1"/>
  <c r="S1625" i="1"/>
  <c r="S1362" i="1"/>
  <c r="S1314" i="1"/>
  <c r="S1300" i="1"/>
  <c r="S1262" i="1"/>
  <c r="S1113" i="1"/>
  <c r="S823" i="1"/>
  <c r="S934" i="1"/>
  <c r="S923" i="1"/>
  <c r="S3161" i="1"/>
  <c r="S3129" i="1"/>
  <c r="S3097" i="1"/>
  <c r="S3065" i="1"/>
  <c r="S3014" i="1"/>
  <c r="S2956" i="1"/>
  <c r="S2906" i="1"/>
  <c r="S2845" i="1"/>
  <c r="S2841" i="1"/>
  <c r="S2837" i="1"/>
  <c r="S2819" i="1"/>
  <c r="S2796" i="1"/>
  <c r="S2771" i="1"/>
  <c r="S2701" i="1"/>
  <c r="S2691" i="1"/>
  <c r="S2655" i="1"/>
  <c r="S2631" i="1"/>
  <c r="S2599" i="1"/>
  <c r="S2581" i="1"/>
  <c r="S2571" i="1"/>
  <c r="S2549" i="1"/>
  <c r="S2531" i="1"/>
  <c r="S2517" i="1"/>
  <c r="S2470" i="1"/>
  <c r="S2467" i="1"/>
  <c r="S2438" i="1"/>
  <c r="S2413" i="1"/>
  <c r="S2402" i="1"/>
  <c r="S2395" i="1"/>
  <c r="S2345" i="1"/>
  <c r="S2321" i="1"/>
  <c r="S2317" i="1"/>
  <c r="S2313" i="1"/>
  <c r="S2289" i="1"/>
  <c r="S2285" i="1"/>
  <c r="S2281" i="1"/>
  <c r="S2271" i="1"/>
  <c r="S2214" i="1"/>
  <c r="S2207" i="1"/>
  <c r="S2183" i="1"/>
  <c r="S2151" i="1"/>
  <c r="S2127" i="1"/>
  <c r="S2097" i="1"/>
  <c r="S2093" i="1"/>
  <c r="S2090" i="1"/>
  <c r="S1993" i="1"/>
  <c r="S1937" i="1"/>
  <c r="S1874" i="1"/>
  <c r="S1867" i="1"/>
  <c r="S1852" i="1"/>
  <c r="S1820" i="1"/>
  <c r="S1745" i="1"/>
  <c r="S1741" i="1"/>
  <c r="S1684" i="1"/>
  <c r="S1661" i="1"/>
  <c r="S1469" i="1"/>
  <c r="S1405" i="1"/>
  <c r="S1273" i="1"/>
  <c r="S1269" i="1"/>
  <c r="S1011" i="1"/>
  <c r="S826" i="1"/>
  <c r="S764" i="1"/>
  <c r="S922" i="1"/>
  <c r="S918" i="1"/>
  <c r="S1034" i="1"/>
  <c r="S1030" i="1"/>
  <c r="S802" i="1"/>
  <c r="S794" i="1"/>
  <c r="S1002" i="1"/>
  <c r="S951" i="1"/>
  <c r="S887" i="1"/>
  <c r="S883" i="1"/>
  <c r="S1021" i="1"/>
  <c r="S947" i="1"/>
  <c r="S917" i="1"/>
  <c r="S789" i="1"/>
  <c r="S723" i="1"/>
  <c r="S1070" i="1"/>
  <c r="S1066" i="1"/>
  <c r="S1062" i="1"/>
  <c r="S954" i="1"/>
  <c r="S2918" i="1"/>
  <c r="S2886" i="1"/>
  <c r="S2847" i="1"/>
  <c r="S2843" i="1"/>
  <c r="S2795" i="1"/>
  <c r="S2751" i="1"/>
  <c r="S2741" i="1"/>
  <c r="S2687" i="1"/>
  <c r="S2677" i="1"/>
  <c r="S2667" i="1"/>
  <c r="S2623" i="1"/>
  <c r="S2613" i="1"/>
  <c r="S2603" i="1"/>
  <c r="S2586" i="1"/>
  <c r="S2489" i="1"/>
  <c r="S2475" i="1"/>
  <c r="S2458" i="1"/>
  <c r="S2270" i="1"/>
  <c r="S2238" i="1"/>
  <c r="S2232" i="1"/>
  <c r="S2182" i="1"/>
  <c r="S2176" i="1"/>
  <c r="S2143" i="1"/>
  <c r="S2110" i="1"/>
  <c r="S2087" i="1"/>
  <c r="S2074" i="1"/>
  <c r="S2047" i="1"/>
  <c r="S2040" i="1"/>
  <c r="S2001" i="1"/>
  <c r="S1980" i="1"/>
  <c r="S1961" i="1"/>
  <c r="S1954" i="1"/>
  <c r="S1951" i="1"/>
  <c r="S1938" i="1"/>
  <c r="S1850" i="1"/>
  <c r="S1709" i="1"/>
  <c r="S1698" i="1"/>
  <c r="S1506" i="1"/>
  <c r="S1492" i="1"/>
  <c r="S1433" i="1"/>
  <c r="S1265" i="1"/>
  <c r="S1102" i="1"/>
  <c r="S1098" i="1"/>
  <c r="S1094" i="1"/>
  <c r="S1010" i="1"/>
  <c r="S854" i="1"/>
  <c r="S758" i="1"/>
  <c r="S747" i="1"/>
  <c r="S2914" i="1"/>
  <c r="S2882" i="1"/>
  <c r="S2854" i="1"/>
  <c r="S2813" i="1"/>
  <c r="S2747" i="1"/>
  <c r="S2703" i="1"/>
  <c r="S2639" i="1"/>
  <c r="S2609" i="1"/>
  <c r="S2585" i="1"/>
  <c r="S2526" i="1"/>
  <c r="S2502" i="1"/>
  <c r="S2499" i="1"/>
  <c r="S2481" i="1"/>
  <c r="S2457" i="1"/>
  <c r="S2398" i="1"/>
  <c r="S2371" i="1"/>
  <c r="S2266" i="1"/>
  <c r="S2253" i="1"/>
  <c r="S2247" i="1"/>
  <c r="S2175" i="1"/>
  <c r="S2142" i="1"/>
  <c r="S2119" i="1"/>
  <c r="S2106" i="1"/>
  <c r="S2086" i="1"/>
  <c r="S2046" i="1"/>
  <c r="S2039" i="1"/>
  <c r="S1990" i="1"/>
  <c r="S1986" i="1"/>
  <c r="S1970" i="1"/>
  <c r="S1875" i="1"/>
  <c r="S1762" i="1"/>
  <c r="S1750" i="1"/>
  <c r="S1716" i="1"/>
  <c r="S1602" i="1"/>
  <c r="S1590" i="1"/>
  <c r="S1565" i="1"/>
  <c r="S1538" i="1"/>
  <c r="S1524" i="1"/>
  <c r="S1462" i="1"/>
  <c r="S1378" i="1"/>
  <c r="S1211" i="1"/>
  <c r="S1207" i="1"/>
  <c r="S1017" i="1"/>
  <c r="S1013" i="1"/>
  <c r="S979" i="1"/>
  <c r="S830" i="1"/>
  <c r="S819" i="1"/>
  <c r="S746" i="1"/>
  <c r="S732" i="1"/>
  <c r="S695" i="1"/>
  <c r="S1933" i="1"/>
  <c r="S1923" i="1"/>
  <c r="S1916" i="1"/>
  <c r="S1906" i="1"/>
  <c r="S1876" i="1"/>
  <c r="S1842" i="1"/>
  <c r="S1718" i="1"/>
  <c r="S1682" i="1"/>
  <c r="S1657" i="1"/>
  <c r="S1570" i="1"/>
  <c r="S1465" i="1"/>
  <c r="S1341" i="1"/>
  <c r="S1209" i="1"/>
  <c r="S1174" i="1"/>
  <c r="S1163" i="1"/>
  <c r="S1148" i="1"/>
  <c r="S1126" i="1"/>
  <c r="S1115" i="1"/>
  <c r="S1111" i="1"/>
  <c r="S1065" i="1"/>
  <c r="S1046" i="1"/>
  <c r="S987" i="1"/>
  <c r="S790" i="1"/>
  <c r="S725" i="1"/>
  <c r="S711" i="1"/>
  <c r="S1983" i="1"/>
  <c r="S1955" i="1"/>
  <c r="S1948" i="1"/>
  <c r="S1939" i="1"/>
  <c r="S1929" i="1"/>
  <c r="S1922" i="1"/>
  <c r="S1899" i="1"/>
  <c r="S1865" i="1"/>
  <c r="S1858" i="1"/>
  <c r="S1809" i="1"/>
  <c r="S1562" i="1"/>
  <c r="S1558" i="1"/>
  <c r="S1533" i="1"/>
  <c r="S1177" i="1"/>
  <c r="S1166" i="1"/>
  <c r="S1162" i="1"/>
  <c r="S1158" i="1"/>
  <c r="S1147" i="1"/>
  <c r="S1110" i="1"/>
  <c r="S1099" i="1"/>
  <c r="S1049" i="1"/>
  <c r="S1039" i="1"/>
  <c r="S1019" i="1"/>
  <c r="S892" i="1"/>
  <c r="S885" i="1"/>
  <c r="S866" i="1"/>
  <c r="S862" i="1"/>
  <c r="S858" i="1"/>
  <c r="S838" i="1"/>
  <c r="S693" i="1"/>
  <c r="S1833" i="1"/>
  <c r="S1777" i="1"/>
  <c r="S1748" i="1"/>
  <c r="S1737" i="1"/>
  <c r="S1705" i="1"/>
  <c r="S1673" i="1"/>
  <c r="S1652" i="1"/>
  <c r="S1634" i="1"/>
  <c r="S1620" i="1"/>
  <c r="S1561" i="1"/>
  <c r="S1522" i="1"/>
  <c r="S1501" i="1"/>
  <c r="S1490" i="1"/>
  <c r="S1428" i="1"/>
  <c r="S1401" i="1"/>
  <c r="S1394" i="1"/>
  <c r="S1346" i="1"/>
  <c r="S1309" i="1"/>
  <c r="S1142" i="1"/>
  <c r="S1131" i="1"/>
  <c r="S1015" i="1"/>
  <c r="S982" i="1"/>
  <c r="S971" i="1"/>
  <c r="S956" i="1"/>
  <c r="S949" i="1"/>
  <c r="S938" i="1"/>
  <c r="S930" i="1"/>
  <c r="S915" i="1"/>
  <c r="S886" i="1"/>
  <c r="S875" i="1"/>
  <c r="S796" i="1"/>
  <c r="S759" i="1"/>
  <c r="S755" i="1"/>
  <c r="S697" i="1"/>
  <c r="S1814" i="1"/>
  <c r="S1780" i="1"/>
  <c r="S1769" i="1"/>
  <c r="S1714" i="1"/>
  <c r="S1690" i="1"/>
  <c r="S1686" i="1"/>
  <c r="S1588" i="1"/>
  <c r="S1458" i="1"/>
  <c r="S1434" i="1"/>
  <c r="S1410" i="1"/>
  <c r="S1373" i="1"/>
  <c r="S1332" i="1"/>
  <c r="S1305" i="1"/>
  <c r="S1270" i="1"/>
  <c r="S1259" i="1"/>
  <c r="S1241" i="1"/>
  <c r="S1237" i="1"/>
  <c r="S1134" i="1"/>
  <c r="S1130" i="1"/>
  <c r="S1014" i="1"/>
  <c r="S974" i="1"/>
  <c r="S966" i="1"/>
  <c r="S874" i="1"/>
  <c r="S870" i="1"/>
  <c r="S859" i="1"/>
  <c r="S851" i="1"/>
  <c r="S843" i="1"/>
  <c r="S828" i="1"/>
  <c r="S810" i="1"/>
  <c r="S795" i="1"/>
  <c r="S791" i="1"/>
  <c r="S787" i="1"/>
  <c r="S779" i="1"/>
  <c r="S734" i="1"/>
  <c r="S663" i="1"/>
  <c r="S633" i="1"/>
  <c r="S599" i="1"/>
  <c r="S574" i="1"/>
  <c r="S567" i="1"/>
  <c r="S503" i="1"/>
  <c r="S468" i="1"/>
  <c r="S418" i="1"/>
  <c r="S414" i="1"/>
  <c r="S354" i="1"/>
  <c r="S347" i="1"/>
  <c r="S279" i="1"/>
  <c r="S237" i="1"/>
  <c r="S172" i="1"/>
  <c r="S53" i="1"/>
  <c r="S21" i="1"/>
  <c r="S683" i="1"/>
  <c r="S673" i="1"/>
  <c r="S619" i="1"/>
  <c r="S609" i="1"/>
  <c r="S559" i="1"/>
  <c r="S542" i="1"/>
  <c r="S509" i="1"/>
  <c r="S486" i="1"/>
  <c r="S475" i="1"/>
  <c r="S450" i="1"/>
  <c r="S439" i="1"/>
  <c r="S395" i="1"/>
  <c r="S164" i="1"/>
  <c r="S122" i="1"/>
  <c r="S85" i="1"/>
  <c r="S49" i="1"/>
  <c r="S45" i="1"/>
  <c r="S669" i="1"/>
  <c r="S659" i="1"/>
  <c r="S605" i="1"/>
  <c r="S595" i="1"/>
  <c r="S591" i="1"/>
  <c r="S566" i="1"/>
  <c r="S523" i="1"/>
  <c r="S471" i="1"/>
  <c r="S343" i="1"/>
  <c r="S333" i="1"/>
  <c r="S309" i="1"/>
  <c r="S292" i="1"/>
  <c r="S215" i="1"/>
  <c r="S81" i="1"/>
  <c r="S77" i="1"/>
  <c r="S63" i="1"/>
  <c r="S17" i="1"/>
  <c r="S13" i="1"/>
  <c r="S699" i="1"/>
  <c r="S655" i="1"/>
  <c r="S635" i="1"/>
  <c r="S625" i="1"/>
  <c r="S569" i="1"/>
  <c r="S541" i="1"/>
  <c r="S482" i="1"/>
  <c r="S478" i="1"/>
  <c r="S463" i="1"/>
  <c r="S445" i="1"/>
  <c r="S431" i="1"/>
  <c r="S379" i="1"/>
  <c r="S205" i="1"/>
  <c r="S131" i="1"/>
  <c r="S23" i="1"/>
  <c r="S665" i="1"/>
  <c r="S631" i="1"/>
  <c r="S601" i="1"/>
  <c r="S554" i="1"/>
  <c r="S526" i="1"/>
  <c r="S427" i="1"/>
  <c r="S372" i="1"/>
  <c r="S349" i="1"/>
  <c r="S322" i="1"/>
  <c r="S315" i="1"/>
  <c r="S277" i="1"/>
  <c r="S145" i="1"/>
  <c r="S141" i="1"/>
  <c r="S138" i="1"/>
  <c r="S134" i="1"/>
  <c r="S66" i="1"/>
  <c r="S651" i="1"/>
  <c r="S641" i="1"/>
  <c r="S518" i="1"/>
  <c r="S462" i="1"/>
  <c r="S430" i="1"/>
  <c r="S386" i="1"/>
  <c r="S301" i="1"/>
  <c r="S109" i="1"/>
  <c r="S47" i="1"/>
  <c r="S30" i="1"/>
  <c r="S38" i="1"/>
  <c r="S54" i="1"/>
  <c r="S62" i="1"/>
  <c r="S86" i="1"/>
  <c r="S94" i="1"/>
  <c r="T94" i="1" s="1"/>
  <c r="S158" i="1"/>
  <c r="S182" i="1"/>
  <c r="S190" i="1"/>
  <c r="S222" i="1"/>
  <c r="S230" i="1"/>
  <c r="S310" i="1"/>
  <c r="S326" i="1"/>
  <c r="S342" i="1"/>
  <c r="S691" i="1"/>
  <c r="S637" i="1"/>
  <c r="S627" i="1"/>
  <c r="S617" i="1"/>
  <c r="S582" i="1"/>
  <c r="S411" i="1"/>
  <c r="S341" i="1"/>
  <c r="S318" i="1"/>
  <c r="S311" i="1"/>
  <c r="S269" i="1"/>
  <c r="S177" i="1"/>
  <c r="S173" i="1"/>
  <c r="S15" i="1"/>
  <c r="S687" i="1"/>
  <c r="S667" i="1"/>
  <c r="S623" i="1"/>
  <c r="S603" i="1"/>
  <c r="S539" i="1"/>
  <c r="S436" i="1"/>
  <c r="S422" i="1"/>
  <c r="S396" i="1"/>
  <c r="S358" i="1"/>
  <c r="S324" i="1"/>
  <c r="S300" i="1"/>
  <c r="S290" i="1"/>
  <c r="S241" i="1"/>
  <c r="S108" i="1"/>
  <c r="S90" i="1"/>
  <c r="S39" i="1"/>
  <c r="S11" i="1"/>
  <c r="S136" i="1"/>
  <c r="S160" i="1"/>
  <c r="S200" i="1"/>
  <c r="S232" i="1"/>
  <c r="T232" i="1" s="1"/>
  <c r="S296" i="1"/>
  <c r="S328" i="1"/>
  <c r="T328" i="1" s="1"/>
  <c r="S368" i="1"/>
  <c r="S376" i="1"/>
  <c r="S408" i="1"/>
  <c r="S464" i="1"/>
  <c r="S600" i="1"/>
  <c r="S624" i="1"/>
  <c r="S632" i="1"/>
  <c r="S656" i="1"/>
  <c r="S664" i="1"/>
  <c r="S688" i="1"/>
  <c r="S696" i="1"/>
  <c r="S704" i="1"/>
  <c r="S728" i="1"/>
  <c r="S760" i="1"/>
  <c r="S768" i="1"/>
  <c r="S792" i="1"/>
  <c r="S824" i="1"/>
  <c r="S832" i="1"/>
  <c r="S856" i="1"/>
  <c r="S864" i="1"/>
  <c r="S888" i="1"/>
  <c r="S920" i="1"/>
  <c r="S928" i="1"/>
  <c r="S952" i="1"/>
  <c r="S960" i="1"/>
  <c r="S984" i="1"/>
  <c r="S1040" i="1"/>
  <c r="S1304" i="1"/>
  <c r="S1336" i="1"/>
  <c r="S1384" i="1"/>
  <c r="T1384" i="1" s="1"/>
  <c r="S1400" i="1"/>
  <c r="S1416" i="1"/>
  <c r="S1432" i="1"/>
  <c r="S1464" i="1"/>
  <c r="S1496" i="1"/>
  <c r="S1528" i="1"/>
  <c r="S1560" i="1"/>
  <c r="S1592" i="1"/>
  <c r="S1624" i="1"/>
  <c r="S1656" i="1"/>
  <c r="S1688" i="1"/>
  <c r="S1720" i="1"/>
  <c r="S1752" i="1"/>
  <c r="S1784" i="1"/>
  <c r="S1816" i="1"/>
  <c r="S2640" i="1"/>
  <c r="S2672" i="1"/>
  <c r="S2704" i="1"/>
  <c r="S2728" i="1"/>
  <c r="T2728" i="1" s="1"/>
  <c r="S2768" i="1"/>
  <c r="S1176" i="1"/>
  <c r="S262" i="1"/>
  <c r="S398" i="1"/>
  <c r="S350" i="1"/>
  <c r="S390" i="1"/>
  <c r="S254" i="1"/>
  <c r="S896" i="1"/>
  <c r="S440" i="1"/>
  <c r="S382" i="1"/>
  <c r="S366" i="1"/>
  <c r="S286" i="1"/>
  <c r="S264" i="1"/>
  <c r="S1392" i="1"/>
  <c r="S4376" i="1"/>
  <c r="S3400" i="1"/>
  <c r="S3312" i="1"/>
  <c r="S3024" i="1"/>
  <c r="S4344" i="1"/>
  <c r="S3632" i="1"/>
  <c r="S4336" i="1"/>
  <c r="S3760" i="1"/>
  <c r="S2008" i="1"/>
  <c r="S1520" i="1"/>
  <c r="S3560" i="1"/>
  <c r="S3280" i="1"/>
  <c r="S2832" i="1"/>
  <c r="S2512" i="1"/>
  <c r="S2408" i="1"/>
  <c r="S2192" i="1"/>
  <c r="T2192" i="1" s="1"/>
  <c r="S2136" i="1"/>
  <c r="S1296" i="1"/>
  <c r="S40" i="1"/>
  <c r="S3624" i="1"/>
  <c r="S3600" i="1"/>
  <c r="S3536" i="1"/>
  <c r="S2952" i="1"/>
  <c r="S2384" i="1"/>
  <c r="S1584" i="1"/>
  <c r="S1488" i="1"/>
  <c r="S1424" i="1"/>
  <c r="S1328" i="1"/>
  <c r="S1112" i="1"/>
  <c r="S1048" i="1"/>
  <c r="T1048" i="1" s="1"/>
  <c r="S432" i="1"/>
  <c r="S3504" i="1"/>
  <c r="S3376" i="1"/>
  <c r="S3344" i="1"/>
  <c r="S3272" i="1"/>
  <c r="S3016" i="1"/>
  <c r="S2824" i="1"/>
  <c r="T2824" i="1" s="1"/>
  <c r="S2480" i="1"/>
  <c r="S2168" i="1"/>
  <c r="S1968" i="1"/>
  <c r="S1848" i="1"/>
  <c r="S1008" i="1"/>
  <c r="S536" i="1"/>
  <c r="S504" i="1"/>
  <c r="S488" i="1"/>
  <c r="S400" i="1"/>
  <c r="S3472" i="1"/>
  <c r="S3184" i="1"/>
  <c r="S3152" i="1"/>
  <c r="S3120" i="1"/>
  <c r="S3088" i="1"/>
  <c r="S3056" i="1"/>
  <c r="S1912" i="1"/>
  <c r="S1648" i="1"/>
  <c r="S1208" i="1"/>
  <c r="S1144" i="1"/>
  <c r="S1096" i="1"/>
  <c r="S3592" i="1"/>
  <c r="S2864" i="1"/>
  <c r="S2576" i="1"/>
  <c r="S2552" i="1"/>
  <c r="S2448" i="1"/>
  <c r="S2072" i="1"/>
  <c r="S1976" i="1"/>
  <c r="S1552" i="1"/>
  <c r="S1360" i="1"/>
  <c r="S880" i="1"/>
  <c r="S800" i="1"/>
  <c r="S528" i="1"/>
  <c r="S168" i="1"/>
  <c r="S104" i="1"/>
  <c r="S3568" i="1"/>
  <c r="S3248" i="1"/>
  <c r="S3176" i="1"/>
  <c r="S3144" i="1"/>
  <c r="S2992" i="1"/>
  <c r="S2960" i="1"/>
  <c r="S2928" i="1"/>
  <c r="S2896" i="1"/>
  <c r="S2352" i="1"/>
  <c r="S2200" i="1"/>
  <c r="S1944" i="1"/>
  <c r="S1616" i="1"/>
  <c r="S1456" i="1"/>
  <c r="S1192" i="1"/>
  <c r="S1080" i="1"/>
  <c r="S3464" i="1"/>
  <c r="S3216" i="1"/>
  <c r="S2800" i="1"/>
  <c r="S2544" i="1"/>
  <c r="S2520" i="1"/>
  <c r="S2416" i="1"/>
  <c r="S2264" i="1"/>
  <c r="S2104" i="1"/>
  <c r="S1880" i="1"/>
  <c r="S1128" i="1"/>
  <c r="S592" i="1"/>
  <c r="T592" i="1" s="1"/>
  <c r="S496" i="1"/>
  <c r="S72" i="1"/>
  <c r="S4302" i="1"/>
  <c r="S4299" i="1"/>
  <c r="S4276" i="1"/>
  <c r="S4238" i="1"/>
  <c r="S4235" i="1"/>
  <c r="S4174" i="1"/>
  <c r="S4171" i="1"/>
  <c r="S4110" i="1"/>
  <c r="S4107" i="1"/>
  <c r="S4084" i="1"/>
  <c r="S4043" i="1"/>
  <c r="S4011" i="1"/>
  <c r="S3971" i="1"/>
  <c r="S3683" i="1"/>
  <c r="S3664" i="1"/>
  <c r="S4294" i="1"/>
  <c r="S4291" i="1"/>
  <c r="S4230" i="1"/>
  <c r="S4227" i="1"/>
  <c r="S4166" i="1"/>
  <c r="S4163" i="1"/>
  <c r="S4102" i="1"/>
  <c r="S4099" i="1"/>
  <c r="S4068" i="1"/>
  <c r="S4051" i="1"/>
  <c r="S4019" i="1"/>
  <c r="S3955" i="1"/>
  <c r="S3924" i="1"/>
  <c r="S3914" i="1"/>
  <c r="S3939" i="1"/>
  <c r="S3917" i="1"/>
  <c r="S3735" i="1"/>
  <c r="S4316" i="1"/>
  <c r="S4275" i="1"/>
  <c r="S4252" i="1"/>
  <c r="S4211" i="1"/>
  <c r="S4188" i="1"/>
  <c r="S4147" i="1"/>
  <c r="S4124" i="1"/>
  <c r="S4083" i="1"/>
  <c r="S4036" i="1"/>
  <c r="S3923" i="1"/>
  <c r="S3913" i="1"/>
  <c r="S3882" i="1"/>
  <c r="S3850" i="1"/>
  <c r="S3818" i="1"/>
  <c r="S3786" i="1"/>
  <c r="S4323" i="1"/>
  <c r="S4262" i="1"/>
  <c r="S4259" i="1"/>
  <c r="S4198" i="1"/>
  <c r="S4195" i="1"/>
  <c r="S4134" i="1"/>
  <c r="S4131" i="1"/>
  <c r="S4035" i="1"/>
  <c r="S4003" i="1"/>
  <c r="S3988" i="1"/>
  <c r="S3885" i="1"/>
  <c r="S3874" i="1"/>
  <c r="S3853" i="1"/>
  <c r="S3842" i="1"/>
  <c r="S3821" i="1"/>
  <c r="S3810" i="1"/>
  <c r="S3789" i="1"/>
  <c r="S3778" i="1"/>
  <c r="S4320" i="1"/>
  <c r="S4288" i="1"/>
  <c r="S4256" i="1"/>
  <c r="S4224" i="1"/>
  <c r="S4192" i="1"/>
  <c r="S4160" i="1"/>
  <c r="S4144" i="1"/>
  <c r="S4128" i="1"/>
  <c r="S4096" i="1"/>
  <c r="S4064" i="1"/>
  <c r="S4032" i="1"/>
  <c r="S4000" i="1"/>
  <c r="S3984" i="1"/>
  <c r="S3968" i="1"/>
  <c r="S3936" i="1"/>
  <c r="S3904" i="1"/>
  <c r="S3896" i="1"/>
  <c r="S3872" i="1"/>
  <c r="S3864" i="1"/>
  <c r="S3840" i="1"/>
  <c r="S3832" i="1"/>
  <c r="S3808" i="1"/>
  <c r="S3800" i="1"/>
  <c r="S3776" i="1"/>
  <c r="S3768" i="1"/>
  <c r="S3623" i="1"/>
  <c r="S4038" i="1"/>
  <c r="S4006" i="1"/>
  <c r="S3974" i="1"/>
  <c r="S3942" i="1"/>
  <c r="S3688" i="1"/>
  <c r="S4312" i="1"/>
  <c r="S4280" i="1"/>
  <c r="S4248" i="1"/>
  <c r="S4216" i="1"/>
  <c r="S4184" i="1"/>
  <c r="S4152" i="1"/>
  <c r="S4120" i="1"/>
  <c r="S4088" i="1"/>
  <c r="S4056" i="1"/>
  <c r="S4024" i="1"/>
  <c r="S3992" i="1"/>
  <c r="S3960" i="1"/>
  <c r="S3928" i="1"/>
  <c r="T3928" i="1" s="1"/>
  <c r="S3900" i="1"/>
  <c r="S3868" i="1"/>
  <c r="S3860" i="1"/>
  <c r="S3836" i="1"/>
  <c r="S3804" i="1"/>
  <c r="S3772" i="1"/>
  <c r="S3715" i="1"/>
  <c r="S3660" i="1"/>
  <c r="T3660" i="1" s="1"/>
  <c r="S3655" i="1"/>
  <c r="S4060" i="1"/>
  <c r="S4028" i="1"/>
  <c r="S3996" i="1"/>
  <c r="S3964" i="1"/>
  <c r="S3932" i="1"/>
  <c r="S3918" i="1"/>
  <c r="S3910" i="1"/>
  <c r="S3902" i="1"/>
  <c r="S3886" i="1"/>
  <c r="S3878" i="1"/>
  <c r="S3870" i="1"/>
  <c r="S3854" i="1"/>
  <c r="S3846" i="1"/>
  <c r="S3838" i="1"/>
  <c r="S3822" i="1"/>
  <c r="S3814" i="1"/>
  <c r="S3806" i="1"/>
  <c r="S3790" i="1"/>
  <c r="S3782" i="1"/>
  <c r="S3774" i="1"/>
  <c r="S3747" i="1"/>
  <c r="S3736" i="1"/>
  <c r="S3692" i="1"/>
  <c r="S3639" i="1"/>
  <c r="S3641" i="1"/>
  <c r="S3633" i="1"/>
  <c r="S3609" i="1"/>
  <c r="S3577" i="1"/>
  <c r="S3569" i="1"/>
  <c r="S3545" i="1"/>
  <c r="S3537" i="1"/>
  <c r="S3513" i="1"/>
  <c r="S3481" i="1"/>
  <c r="S3473" i="1"/>
  <c r="S3440" i="1"/>
  <c r="S3421" i="1"/>
  <c r="S3431" i="1"/>
  <c r="S3401" i="1"/>
  <c r="S3463" i="1"/>
  <c r="S3385" i="1"/>
  <c r="S3607" i="1"/>
  <c r="S3591" i="1"/>
  <c r="S3583" i="1"/>
  <c r="S3575" i="1"/>
  <c r="S3559" i="1"/>
  <c r="S3551" i="1"/>
  <c r="S3543" i="1"/>
  <c r="S3527" i="1"/>
  <c r="S3519" i="1"/>
  <c r="T3519" i="1" s="1"/>
  <c r="S3511" i="1"/>
  <c r="S3495" i="1"/>
  <c r="S3487" i="1"/>
  <c r="S3479" i="1"/>
  <c r="S3408" i="1"/>
  <c r="S3458" i="1"/>
  <c r="S3426" i="1"/>
  <c r="S3462" i="1"/>
  <c r="S3430" i="1"/>
  <c r="S3468" i="1"/>
  <c r="S3436" i="1"/>
  <c r="S3404" i="1"/>
  <c r="S3380" i="1"/>
  <c r="S3372" i="1"/>
  <c r="S3364" i="1"/>
  <c r="S3348" i="1"/>
  <c r="S3340" i="1"/>
  <c r="S3316" i="1"/>
  <c r="S3308" i="1"/>
  <c r="S3284" i="1"/>
  <c r="S3276" i="1"/>
  <c r="S3252" i="1"/>
  <c r="S3244" i="1"/>
  <c r="S3220" i="1"/>
  <c r="S3212" i="1"/>
  <c r="S3188" i="1"/>
  <c r="S3180" i="1"/>
  <c r="S3156" i="1"/>
  <c r="S3148" i="1"/>
  <c r="S3124" i="1"/>
  <c r="S3116" i="1"/>
  <c r="S3108" i="1"/>
  <c r="S3092" i="1"/>
  <c r="S3084" i="1"/>
  <c r="S3060" i="1"/>
  <c r="S3052" i="1"/>
  <c r="S3028" i="1"/>
  <c r="S3020" i="1"/>
  <c r="S2996" i="1"/>
  <c r="S2988" i="1"/>
  <c r="S2570" i="1"/>
  <c r="S2506" i="1"/>
  <c r="S2442" i="1"/>
  <c r="S2378" i="1"/>
  <c r="S2562" i="1"/>
  <c r="S2498" i="1"/>
  <c r="S2434" i="1"/>
  <c r="S2370" i="1"/>
  <c r="S2538" i="1"/>
  <c r="S2474" i="1"/>
  <c r="S2410" i="1"/>
  <c r="S2554" i="1"/>
  <c r="S2490" i="1"/>
  <c r="S2426" i="1"/>
  <c r="S2362" i="1"/>
  <c r="S2332" i="1"/>
  <c r="S2328" i="1"/>
  <c r="S2324" i="1"/>
  <c r="S2320" i="1"/>
  <c r="T2320" i="1" s="1"/>
  <c r="S2300" i="1"/>
  <c r="S2296" i="1"/>
  <c r="T2296" i="1" s="1"/>
  <c r="S2292" i="1"/>
  <c r="T2292" i="1" s="1"/>
  <c r="S2018" i="1"/>
  <c r="S1919" i="1"/>
  <c r="S1826" i="1"/>
  <c r="S1794" i="1"/>
  <c r="S1811" i="1"/>
  <c r="S1754" i="1"/>
  <c r="S1722" i="1"/>
  <c r="S1810" i="1"/>
  <c r="S1818" i="1"/>
  <c r="S1807" i="1"/>
  <c r="S1775" i="1"/>
  <c r="S1759" i="1"/>
  <c r="S1743" i="1"/>
  <c r="S1711" i="1"/>
  <c r="S1679" i="1"/>
  <c r="S1647" i="1"/>
  <c r="S1615" i="1"/>
  <c r="S1583" i="1"/>
  <c r="S1551" i="1"/>
  <c r="S1519" i="1"/>
  <c r="S1487" i="1"/>
  <c r="S1455" i="1"/>
  <c r="S1423" i="1"/>
  <c r="S1407" i="1"/>
  <c r="S1391" i="1"/>
  <c r="S1359" i="1"/>
  <c r="S1327" i="1"/>
  <c r="S1267" i="1"/>
  <c r="T1267" i="1" s="1"/>
  <c r="S1230" i="1"/>
  <c r="S1218" i="1"/>
  <c r="S1795" i="1"/>
  <c r="S1779" i="1"/>
  <c r="S1763" i="1"/>
  <c r="T1763" i="1" s="1"/>
  <c r="S1747" i="1"/>
  <c r="S1731" i="1"/>
  <c r="S1715" i="1"/>
  <c r="S1699" i="1"/>
  <c r="S1683" i="1"/>
  <c r="S1667" i="1"/>
  <c r="T1667" i="1" s="1"/>
  <c r="S1651" i="1"/>
  <c r="S1635" i="1"/>
  <c r="S1619" i="1"/>
  <c r="S1603" i="1"/>
  <c r="S1587" i="1"/>
  <c r="S1571" i="1"/>
  <c r="S1555" i="1"/>
  <c r="S1539" i="1"/>
  <c r="T1539" i="1" s="1"/>
  <c r="S1523" i="1"/>
  <c r="S1507" i="1"/>
  <c r="S1491" i="1"/>
  <c r="S1475" i="1"/>
  <c r="S1459" i="1"/>
  <c r="S1443" i="1"/>
  <c r="S1427" i="1"/>
  <c r="S1411" i="1"/>
  <c r="S1395" i="1"/>
  <c r="S1379" i="1"/>
  <c r="S1363" i="1"/>
  <c r="S1347" i="1"/>
  <c r="S1331" i="1"/>
  <c r="S1266" i="1"/>
  <c r="S1251" i="1"/>
  <c r="S1829" i="1"/>
  <c r="S1669" i="1"/>
  <c r="S1653" i="1"/>
  <c r="S1621" i="1"/>
  <c r="S1589" i="1"/>
  <c r="S1557" i="1"/>
  <c r="S1525" i="1"/>
  <c r="S1493" i="1"/>
  <c r="S1461" i="1"/>
  <c r="S1429" i="1"/>
  <c r="S1397" i="1"/>
  <c r="S1365" i="1"/>
  <c r="S1333" i="1"/>
  <c r="S1238" i="1"/>
  <c r="S1226" i="1"/>
  <c r="S1835" i="1"/>
  <c r="S1803" i="1"/>
  <c r="S1771" i="1"/>
  <c r="S1739" i="1"/>
  <c r="S1707" i="1"/>
  <c r="S1675" i="1"/>
  <c r="S1643" i="1"/>
  <c r="S1611" i="1"/>
  <c r="S1579" i="1"/>
  <c r="S1547" i="1"/>
  <c r="S1515" i="1"/>
  <c r="S1483" i="1"/>
  <c r="S1451" i="1"/>
  <c r="S1419" i="1"/>
  <c r="S1387" i="1"/>
  <c r="S1355" i="1"/>
  <c r="S1323" i="1"/>
  <c r="S1283" i="1"/>
  <c r="S1234" i="1"/>
  <c r="S1288" i="1"/>
  <c r="S1272" i="1"/>
  <c r="S1264" i="1"/>
  <c r="T1264" i="1" s="1"/>
  <c r="S1240" i="1"/>
  <c r="S1232" i="1"/>
  <c r="S1213" i="1"/>
  <c r="S1200" i="1"/>
  <c r="S1181" i="1"/>
  <c r="S1168" i="1"/>
  <c r="S1149" i="1"/>
  <c r="S1136" i="1"/>
  <c r="S1117" i="1"/>
  <c r="S1104" i="1"/>
  <c r="S1085" i="1"/>
  <c r="S1072" i="1"/>
  <c r="S1053" i="1"/>
  <c r="S1038" i="1"/>
  <c r="S972" i="1"/>
  <c r="S1287" i="1"/>
  <c r="S1263" i="1"/>
  <c r="S1255" i="1"/>
  <c r="S1231" i="1"/>
  <c r="S1223" i="1"/>
  <c r="S1202" i="1"/>
  <c r="S1199" i="1"/>
  <c r="S1170" i="1"/>
  <c r="S1167" i="1"/>
  <c r="S1154" i="1"/>
  <c r="S1138" i="1"/>
  <c r="S1135" i="1"/>
  <c r="S1106" i="1"/>
  <c r="S1103" i="1"/>
  <c r="T1103" i="1" s="1"/>
  <c r="S1074" i="1"/>
  <c r="S1071" i="1"/>
  <c r="S924" i="1"/>
  <c r="S1204" i="1"/>
  <c r="S1172" i="1"/>
  <c r="S1140" i="1"/>
  <c r="S1137" i="1"/>
  <c r="S1108" i="1"/>
  <c r="S1089" i="1"/>
  <c r="S1076" i="1"/>
  <c r="S1044" i="1"/>
  <c r="S1007" i="1"/>
  <c r="S981" i="1"/>
  <c r="S853" i="1"/>
  <c r="S757" i="1"/>
  <c r="S983" i="1"/>
  <c r="S860" i="1"/>
  <c r="S855" i="1"/>
  <c r="S821" i="1"/>
  <c r="S985" i="1"/>
  <c r="S953" i="1"/>
  <c r="S921" i="1"/>
  <c r="S889" i="1"/>
  <c r="S857" i="1"/>
  <c r="S825" i="1"/>
  <c r="S793" i="1"/>
  <c r="S761" i="1"/>
  <c r="S975" i="1"/>
  <c r="S943" i="1"/>
  <c r="S911" i="1"/>
  <c r="S879" i="1"/>
  <c r="S847" i="1"/>
  <c r="S815" i="1"/>
  <c r="S783" i="1"/>
  <c r="S751" i="1"/>
  <c r="S977" i="1"/>
  <c r="S945" i="1"/>
  <c r="S913" i="1"/>
  <c r="S881" i="1"/>
  <c r="S849" i="1"/>
  <c r="S817" i="1"/>
  <c r="S785" i="1"/>
  <c r="S753" i="1"/>
  <c r="S578" i="1"/>
  <c r="S564" i="1"/>
  <c r="S556" i="1"/>
  <c r="S533" i="1"/>
  <c r="S446" i="1"/>
  <c r="S413" i="1"/>
  <c r="S383" i="1"/>
  <c r="S568" i="1"/>
  <c r="S563" i="1"/>
  <c r="S535" i="1"/>
  <c r="S532" i="1"/>
  <c r="S527" i="1"/>
  <c r="S494" i="1"/>
  <c r="S407" i="1"/>
  <c r="S404" i="1"/>
  <c r="S399" i="1"/>
  <c r="S586" i="1"/>
  <c r="S570" i="1"/>
  <c r="S560" i="1"/>
  <c r="S510" i="1"/>
  <c r="S477" i="1"/>
  <c r="S381" i="1"/>
  <c r="S537" i="1"/>
  <c r="S505" i="1"/>
  <c r="S473" i="1"/>
  <c r="S441" i="1"/>
  <c r="S409" i="1"/>
  <c r="S255" i="1"/>
  <c r="S209" i="1"/>
  <c r="S191" i="1"/>
  <c r="S163" i="1"/>
  <c r="S545" i="1"/>
  <c r="S529" i="1"/>
  <c r="S513" i="1"/>
  <c r="S481" i="1"/>
  <c r="S449" i="1"/>
  <c r="S417" i="1"/>
  <c r="S385" i="1"/>
  <c r="S246" i="1"/>
  <c r="S223" i="1"/>
  <c r="S166" i="1"/>
  <c r="S150" i="1"/>
  <c r="S278" i="1"/>
  <c r="S273" i="1"/>
  <c r="S126" i="1"/>
  <c r="S117" i="1"/>
  <c r="S259" i="1"/>
  <c r="S227" i="1"/>
  <c r="S195" i="1"/>
  <c r="S179" i="1"/>
  <c r="S106" i="1"/>
  <c r="S265" i="1"/>
  <c r="S249" i="1"/>
  <c r="S154" i="1"/>
  <c r="S102" i="1"/>
  <c r="S99" i="1"/>
  <c r="S283" i="1"/>
  <c r="S251" i="1"/>
  <c r="S219" i="1"/>
  <c r="T219" i="1" s="1"/>
  <c r="S187" i="1"/>
  <c r="S170" i="1"/>
  <c r="S151" i="1"/>
  <c r="S118" i="1"/>
  <c r="S115" i="1"/>
  <c r="S105" i="1"/>
  <c r="S91" i="1"/>
  <c r="S67" i="1"/>
  <c r="S59" i="1"/>
  <c r="S51" i="1"/>
  <c r="S43" i="1"/>
  <c r="S35" i="1"/>
  <c r="S19" i="1"/>
  <c r="S159" i="1"/>
  <c r="S127" i="1"/>
  <c r="S95" i="1"/>
  <c r="O4837" i="1"/>
  <c r="O4796" i="1"/>
  <c r="O4791" i="1"/>
  <c r="O4788" i="1"/>
  <c r="O4759" i="1"/>
  <c r="O4756" i="1"/>
  <c r="O4637" i="1"/>
  <c r="O4628" i="1"/>
  <c r="O4804" i="1"/>
  <c r="O4782" i="1"/>
  <c r="O4740" i="1"/>
  <c r="O4621" i="1"/>
  <c r="O4853" i="1"/>
  <c r="O4845" i="1"/>
  <c r="O4828" i="1"/>
  <c r="T4828" i="1" s="1"/>
  <c r="O4823" i="1"/>
  <c r="O4820" i="1"/>
  <c r="T4820" i="1" s="1"/>
  <c r="O4724" i="1"/>
  <c r="O4901" i="1"/>
  <c r="O4893" i="1"/>
  <c r="O4909" i="1"/>
  <c r="O4876" i="1"/>
  <c r="O4868" i="1"/>
  <c r="O4766" i="1"/>
  <c r="O4676" i="1"/>
  <c r="T4676" i="1" s="1"/>
  <c r="O4905" i="1"/>
  <c r="O4889" i="1"/>
  <c r="O4873" i="1"/>
  <c r="O4841" i="1"/>
  <c r="O4809" i="1"/>
  <c r="O4793" i="1"/>
  <c r="O4777" i="1"/>
  <c r="O4761" i="1"/>
  <c r="O4745" i="1"/>
  <c r="O4713" i="1"/>
  <c r="T4713" i="1" s="1"/>
  <c r="O4697" i="1"/>
  <c r="O4681" i="1"/>
  <c r="O4649" i="1"/>
  <c r="O4633" i="1"/>
  <c r="O4585" i="1"/>
  <c r="O4569" i="1"/>
  <c r="O4553" i="1"/>
  <c r="O4537" i="1"/>
  <c r="O4521" i="1"/>
  <c r="O4505" i="1"/>
  <c r="O4477" i="1"/>
  <c r="O4454" i="1"/>
  <c r="O4431" i="1"/>
  <c r="O4393" i="1"/>
  <c r="O4390" i="1"/>
  <c r="O4358" i="1"/>
  <c r="O4271" i="1"/>
  <c r="O4263" i="1"/>
  <c r="O4230" i="1"/>
  <c r="O4225" i="1"/>
  <c r="T4225" i="1" s="1"/>
  <c r="O4134" i="1"/>
  <c r="O4070" i="1"/>
  <c r="O4167" i="1"/>
  <c r="O4119" i="1"/>
  <c r="O4087" i="1"/>
  <c r="O4911" i="1"/>
  <c r="T4911" i="1" s="1"/>
  <c r="O4895" i="1"/>
  <c r="O4863" i="1"/>
  <c r="O4847" i="1"/>
  <c r="O4799" i="1"/>
  <c r="O4783" i="1"/>
  <c r="O4767" i="1"/>
  <c r="O4735" i="1"/>
  <c r="O4719" i="1"/>
  <c r="O4703" i="1"/>
  <c r="O4671" i="1"/>
  <c r="O4655" i="1"/>
  <c r="O4639" i="1"/>
  <c r="O4607" i="1"/>
  <c r="O4591" i="1"/>
  <c r="O4575" i="1"/>
  <c r="O4543" i="1"/>
  <c r="O4527" i="1"/>
  <c r="O4511" i="1"/>
  <c r="O4495" i="1"/>
  <c r="O4471" i="1"/>
  <c r="O4433" i="1"/>
  <c r="T4433" i="1" s="1"/>
  <c r="O4430" i="1"/>
  <c r="T4430" i="1" s="1"/>
  <c r="O4407" i="1"/>
  <c r="O4311" i="1"/>
  <c r="O4278" i="1"/>
  <c r="O4273" i="1"/>
  <c r="O4270" i="1"/>
  <c r="O4191" i="1"/>
  <c r="O4183" i="1"/>
  <c r="O4150" i="1"/>
  <c r="O4110" i="1"/>
  <c r="O4078" i="1"/>
  <c r="O4054" i="1"/>
  <c r="O4030" i="1"/>
  <c r="O3998" i="1"/>
  <c r="O3966" i="1"/>
  <c r="O3934" i="1"/>
  <c r="O4166" i="1"/>
  <c r="O4161" i="1"/>
  <c r="O4158" i="1"/>
  <c r="O4467" i="1"/>
  <c r="O4451" i="1"/>
  <c r="O4435" i="1"/>
  <c r="O4403" i="1"/>
  <c r="O4387" i="1"/>
  <c r="O4371" i="1"/>
  <c r="O4339" i="1"/>
  <c r="O4323" i="1"/>
  <c r="O4307" i="1"/>
  <c r="O4275" i="1"/>
  <c r="O4243" i="1"/>
  <c r="O4227" i="1"/>
  <c r="O4211" i="1"/>
  <c r="O4179" i="1"/>
  <c r="O4163" i="1"/>
  <c r="O4147" i="1"/>
  <c r="O4131" i="1"/>
  <c r="O4115" i="1"/>
  <c r="O4099" i="1"/>
  <c r="O4083" i="1"/>
  <c r="O4067" i="1"/>
  <c r="O4051" i="1"/>
  <c r="O4035" i="1"/>
  <c r="O4019" i="1"/>
  <c r="O4003" i="1"/>
  <c r="O3987" i="1"/>
  <c r="O3971" i="1"/>
  <c r="O3955" i="1"/>
  <c r="O3923" i="1"/>
  <c r="O4055" i="1"/>
  <c r="O4023" i="1"/>
  <c r="O3991" i="1"/>
  <c r="O3959" i="1"/>
  <c r="O3927" i="1"/>
  <c r="O4377" i="1"/>
  <c r="O4361" i="1"/>
  <c r="O4345" i="1"/>
  <c r="O4329" i="1"/>
  <c r="O4297" i="1"/>
  <c r="O4265" i="1"/>
  <c r="O4233" i="1"/>
  <c r="O4201" i="1"/>
  <c r="O4169" i="1"/>
  <c r="O4137" i="1"/>
  <c r="O4105" i="1"/>
  <c r="O4073" i="1"/>
  <c r="O4041" i="1"/>
  <c r="O4009" i="1"/>
  <c r="O3961" i="1"/>
  <c r="O3945" i="1"/>
  <c r="O3913" i="1"/>
  <c r="O4459" i="1"/>
  <c r="O4443" i="1"/>
  <c r="O4411" i="1"/>
  <c r="O4395" i="1"/>
  <c r="T4395" i="1" s="1"/>
  <c r="O4379" i="1"/>
  <c r="O4347" i="1"/>
  <c r="O4331" i="1"/>
  <c r="T4331" i="1" s="1"/>
  <c r="O4315" i="1"/>
  <c r="O4283" i="1"/>
  <c r="O4251" i="1"/>
  <c r="O4235" i="1"/>
  <c r="O4219" i="1"/>
  <c r="O4187" i="1"/>
  <c r="O4155" i="1"/>
  <c r="O4123" i="1"/>
  <c r="O4091" i="1"/>
  <c r="O4059" i="1"/>
  <c r="O4027" i="1"/>
  <c r="O3995" i="1"/>
  <c r="O3963" i="1"/>
  <c r="O3947" i="1"/>
  <c r="O3931" i="1"/>
  <c r="O3915" i="1"/>
  <c r="O4143" i="1"/>
  <c r="O4127" i="1"/>
  <c r="O4111" i="1"/>
  <c r="O4095" i="1"/>
  <c r="O4079" i="1"/>
  <c r="O4063" i="1"/>
  <c r="O4047" i="1"/>
  <c r="T4047" i="1" s="1"/>
  <c r="O4031" i="1"/>
  <c r="O4015" i="1"/>
  <c r="O3999" i="1"/>
  <c r="O3983" i="1"/>
  <c r="O3967" i="1"/>
  <c r="O3951" i="1"/>
  <c r="O3935" i="1"/>
  <c r="O3919" i="1"/>
  <c r="O3903" i="1"/>
  <c r="O2482" i="1"/>
  <c r="O2466" i="1"/>
  <c r="O2421" i="1"/>
  <c r="O2413" i="1"/>
  <c r="O2405" i="1"/>
  <c r="O2389" i="1"/>
  <c r="O2371" i="1"/>
  <c r="O2307" i="1"/>
  <c r="T2307" i="1" s="1"/>
  <c r="O2259" i="1"/>
  <c r="O2488" i="1"/>
  <c r="O2472" i="1"/>
  <c r="O2456" i="1"/>
  <c r="O2440" i="1"/>
  <c r="O2420" i="1"/>
  <c r="O2412" i="1"/>
  <c r="O2404" i="1"/>
  <c r="O2388" i="1"/>
  <c r="O2373" i="1"/>
  <c r="O2347" i="1"/>
  <c r="O2309" i="1"/>
  <c r="O2306" i="1"/>
  <c r="O2253" i="1"/>
  <c r="O2250" i="1"/>
  <c r="O2228" i="1"/>
  <c r="O2211" i="1"/>
  <c r="O2189" i="1"/>
  <c r="O2186" i="1"/>
  <c r="O2164" i="1"/>
  <c r="O2147" i="1"/>
  <c r="O2125" i="1"/>
  <c r="O2122" i="1"/>
  <c r="O2100" i="1"/>
  <c r="O2083" i="1"/>
  <c r="O2036" i="1"/>
  <c r="O2020" i="1"/>
  <c r="O2462" i="1"/>
  <c r="O2446" i="1"/>
  <c r="O2419" i="1"/>
  <c r="O2411" i="1"/>
  <c r="O2403" i="1"/>
  <c r="O2387" i="1"/>
  <c r="O2349" i="1"/>
  <c r="O2346" i="1"/>
  <c r="O2323" i="1"/>
  <c r="O2260" i="1"/>
  <c r="O2068" i="1"/>
  <c r="O2480" i="1"/>
  <c r="O2448" i="1"/>
  <c r="O2424" i="1"/>
  <c r="O2416" i="1"/>
  <c r="O2408" i="1"/>
  <c r="O2392" i="1"/>
  <c r="O2379" i="1"/>
  <c r="O2341" i="1"/>
  <c r="O2338" i="1"/>
  <c r="O2315" i="1"/>
  <c r="O2276" i="1"/>
  <c r="O2243" i="1"/>
  <c r="O2221" i="1"/>
  <c r="O2218" i="1"/>
  <c r="T2218" i="1" s="1"/>
  <c r="O2196" i="1"/>
  <c r="O2179" i="1"/>
  <c r="O2157" i="1"/>
  <c r="O2154" i="1"/>
  <c r="O2132" i="1"/>
  <c r="O2115" i="1"/>
  <c r="O2093" i="1"/>
  <c r="O2090" i="1"/>
  <c r="O2245" i="1"/>
  <c r="O2229" i="1"/>
  <c r="O2213" i="1"/>
  <c r="O2197" i="1"/>
  <c r="O2181" i="1"/>
  <c r="O2165" i="1"/>
  <c r="O2149" i="1"/>
  <c r="O2133" i="1"/>
  <c r="O2117" i="1"/>
  <c r="O2101" i="1"/>
  <c r="O2085" i="1"/>
  <c r="O2069" i="1"/>
  <c r="O2053" i="1"/>
  <c r="O2037" i="1"/>
  <c r="O2021" i="1"/>
  <c r="O2005" i="1"/>
  <c r="O1989" i="1"/>
  <c r="O1973" i="1"/>
  <c r="O1957" i="1"/>
  <c r="O1941" i="1"/>
  <c r="O1925" i="1"/>
  <c r="O1909" i="1"/>
  <c r="O1869" i="1"/>
  <c r="O1841" i="1"/>
  <c r="T1841" i="1" s="1"/>
  <c r="O1823" i="1"/>
  <c r="O1805" i="1"/>
  <c r="O1794" i="1"/>
  <c r="O2375" i="1"/>
  <c r="O2343" i="1"/>
  <c r="O2311" i="1"/>
  <c r="O2279" i="1"/>
  <c r="O2247" i="1"/>
  <c r="O2215" i="1"/>
  <c r="O2183" i="1"/>
  <c r="O2151" i="1"/>
  <c r="O2119" i="1"/>
  <c r="O2087" i="1"/>
  <c r="O2055" i="1"/>
  <c r="O2023" i="1"/>
  <c r="O1991" i="1"/>
  <c r="O1959" i="1"/>
  <c r="O1927" i="1"/>
  <c r="O1874" i="1"/>
  <c r="O1810" i="1"/>
  <c r="O2029" i="1"/>
  <c r="O1997" i="1"/>
  <c r="O1965" i="1"/>
  <c r="O1933" i="1"/>
  <c r="O1901" i="1"/>
  <c r="O1873" i="1"/>
  <c r="O1855" i="1"/>
  <c r="O1837" i="1"/>
  <c r="O1809" i="1"/>
  <c r="O2383" i="1"/>
  <c r="O2367" i="1"/>
  <c r="O2351" i="1"/>
  <c r="O2335" i="1"/>
  <c r="O2319" i="1"/>
  <c r="O2303" i="1"/>
  <c r="O2287" i="1"/>
  <c r="O2271" i="1"/>
  <c r="O2255" i="1"/>
  <c r="O2239" i="1"/>
  <c r="O2223" i="1"/>
  <c r="O2207" i="1"/>
  <c r="O2191" i="1"/>
  <c r="T2191" i="1" s="1"/>
  <c r="O2175" i="1"/>
  <c r="O2159" i="1"/>
  <c r="O2143" i="1"/>
  <c r="O2127" i="1"/>
  <c r="O2111" i="1"/>
  <c r="O2095" i="1"/>
  <c r="O2079" i="1"/>
  <c r="O2063" i="1"/>
  <c r="O2047" i="1"/>
  <c r="O2031" i="1"/>
  <c r="O2015" i="1"/>
  <c r="T2015" i="1" s="1"/>
  <c r="O1999" i="1"/>
  <c r="O1983" i="1"/>
  <c r="O1967" i="1"/>
  <c r="O1951" i="1"/>
  <c r="O1935" i="1"/>
  <c r="O1919" i="1"/>
  <c r="O1903" i="1"/>
  <c r="O1842" i="1"/>
  <c r="O1803" i="1"/>
  <c r="O1875" i="1"/>
  <c r="O1859" i="1"/>
  <c r="O1843" i="1"/>
  <c r="O1827" i="1"/>
  <c r="O1811" i="1"/>
  <c r="O1795" i="1"/>
  <c r="O1779" i="1"/>
  <c r="O1767" i="1"/>
  <c r="O1759" i="1"/>
  <c r="O1743" i="1"/>
  <c r="O1735" i="1"/>
  <c r="O1727" i="1"/>
  <c r="O1711" i="1"/>
  <c r="O1703" i="1"/>
  <c r="O1695" i="1"/>
  <c r="O1679" i="1"/>
  <c r="O1671" i="1"/>
  <c r="O1663" i="1"/>
  <c r="O1647" i="1"/>
  <c r="O1639" i="1"/>
  <c r="O1631" i="1"/>
  <c r="O1605" i="1"/>
  <c r="O1590" i="1"/>
  <c r="O1582" i="1"/>
  <c r="O1525" i="1"/>
  <c r="O1481" i="1"/>
  <c r="O1863" i="1"/>
  <c r="O1831" i="1"/>
  <c r="O1799" i="1"/>
  <c r="O1769" i="1"/>
  <c r="O1761" i="1"/>
  <c r="O1745" i="1"/>
  <c r="O1737" i="1"/>
  <c r="O1729" i="1"/>
  <c r="O1713" i="1"/>
  <c r="O1705" i="1"/>
  <c r="O1697" i="1"/>
  <c r="O1681" i="1"/>
  <c r="O1673" i="1"/>
  <c r="O1665" i="1"/>
  <c r="O1649" i="1"/>
  <c r="O1641" i="1"/>
  <c r="O1633" i="1"/>
  <c r="O1589" i="1"/>
  <c r="O1584" i="1"/>
  <c r="O1566" i="1"/>
  <c r="O1519" i="1"/>
  <c r="O1400" i="1"/>
  <c r="O1336" i="1"/>
  <c r="O1588" i="1"/>
  <c r="O1570" i="1"/>
  <c r="O1475" i="1"/>
  <c r="O1432" i="1"/>
  <c r="O1807" i="1"/>
  <c r="O1791" i="1"/>
  <c r="O1775" i="1"/>
  <c r="O1765" i="1"/>
  <c r="O1749" i="1"/>
  <c r="O1741" i="1"/>
  <c r="O1733" i="1"/>
  <c r="O1717" i="1"/>
  <c r="O1709" i="1"/>
  <c r="O1701" i="1"/>
  <c r="O1685" i="1"/>
  <c r="O1677" i="1"/>
  <c r="O1669" i="1"/>
  <c r="O1653" i="1"/>
  <c r="O1645" i="1"/>
  <c r="O1637" i="1"/>
  <c r="O1621" i="1"/>
  <c r="O1616" i="1"/>
  <c r="O1598" i="1"/>
  <c r="O1557" i="1"/>
  <c r="O1552" i="1"/>
  <c r="O1534" i="1"/>
  <c r="O1526" i="1"/>
  <c r="O1506" i="1"/>
  <c r="T1506" i="1" s="1"/>
  <c r="O1426" i="1"/>
  <c r="O1377" i="1"/>
  <c r="O1608" i="1"/>
  <c r="O1592" i="1"/>
  <c r="O1576" i="1"/>
  <c r="O1560" i="1"/>
  <c r="O1544" i="1"/>
  <c r="O1480" i="1"/>
  <c r="O1449" i="1"/>
  <c r="O1416" i="1"/>
  <c r="O1385" i="1"/>
  <c r="O1594" i="1"/>
  <c r="O1562" i="1"/>
  <c r="O1509" i="1"/>
  <c r="O1425" i="1"/>
  <c r="O1375" i="1"/>
  <c r="O1320" i="1"/>
  <c r="O1251" i="1"/>
  <c r="O1233" i="1"/>
  <c r="O1515" i="1"/>
  <c r="O1487" i="1"/>
  <c r="O1471" i="1"/>
  <c r="O1448" i="1"/>
  <c r="O1394" i="1"/>
  <c r="O1391" i="1"/>
  <c r="O1521" i="1"/>
  <c r="O1507" i="1"/>
  <c r="O1489" i="1"/>
  <c r="O1473" i="1"/>
  <c r="O1442" i="1"/>
  <c r="O1439" i="1"/>
  <c r="O1368" i="1"/>
  <c r="O1346" i="1"/>
  <c r="O1304" i="1"/>
  <c r="O1282" i="1"/>
  <c r="O1231" i="1"/>
  <c r="O1195" i="1"/>
  <c r="O1167" i="1"/>
  <c r="O1109" i="1"/>
  <c r="O1093" i="1"/>
  <c r="O1240" i="1"/>
  <c r="O1230" i="1"/>
  <c r="O1176" i="1"/>
  <c r="O1227" i="1"/>
  <c r="O1199" i="1"/>
  <c r="O1163" i="1"/>
  <c r="O1135" i="1"/>
  <c r="O1242" i="1"/>
  <c r="O1224" i="1"/>
  <c r="O1214" i="1"/>
  <c r="O1196" i="1"/>
  <c r="O1178" i="1"/>
  <c r="O1131" i="1"/>
  <c r="O1232" i="1"/>
  <c r="O1200" i="1"/>
  <c r="O1168" i="1"/>
  <c r="O1252" i="1"/>
  <c r="O1236" i="1"/>
  <c r="O1220" i="1"/>
  <c r="O1204" i="1"/>
  <c r="O1188" i="1"/>
  <c r="O1172" i="1"/>
  <c r="O241" i="1"/>
  <c r="O236" i="1"/>
  <c r="O230" i="1"/>
  <c r="O214" i="1"/>
  <c r="O207" i="1"/>
  <c r="O149" i="1"/>
  <c r="O123" i="1"/>
  <c r="O88" i="1"/>
  <c r="O209" i="1"/>
  <c r="O234" i="1"/>
  <c r="O222" i="1"/>
  <c r="O198" i="1"/>
  <c r="O191" i="1"/>
  <c r="O162" i="1"/>
  <c r="O271" i="1"/>
  <c r="O258" i="1"/>
  <c r="O204" i="1"/>
  <c r="O190" i="1"/>
  <c r="O131" i="1"/>
  <c r="O254" i="1"/>
  <c r="O228" i="1"/>
  <c r="O213" i="1"/>
  <c r="O197" i="1"/>
  <c r="O194" i="1"/>
  <c r="O181" i="1"/>
  <c r="O99" i="1"/>
  <c r="O260" i="1"/>
  <c r="O244" i="1"/>
  <c r="O212" i="1"/>
  <c r="O199" i="1"/>
  <c r="O196" i="1"/>
  <c r="O180" i="1"/>
  <c r="O139" i="1"/>
  <c r="O101" i="1"/>
  <c r="O98" i="1"/>
  <c r="O167" i="1"/>
  <c r="O135" i="1"/>
  <c r="O119" i="1"/>
  <c r="O103" i="1"/>
  <c r="O91" i="1"/>
  <c r="O75" i="1"/>
  <c r="O67" i="1"/>
  <c r="T67" i="1" s="1"/>
  <c r="O59" i="1"/>
  <c r="O43" i="1"/>
  <c r="O35" i="1"/>
  <c r="O27" i="1"/>
  <c r="O173" i="1"/>
  <c r="O141" i="1"/>
  <c r="O109" i="1"/>
  <c r="T2842" i="4" l="1"/>
  <c r="T4025" i="4"/>
  <c r="T2689" i="4"/>
  <c r="T929" i="4"/>
  <c r="T2293" i="4"/>
  <c r="T2104" i="4"/>
  <c r="T4069" i="4"/>
  <c r="T1466" i="4"/>
  <c r="T760" i="4"/>
  <c r="T2519" i="4"/>
  <c r="T2451" i="4"/>
  <c r="T1983" i="4"/>
  <c r="T2982" i="4"/>
  <c r="T2788" i="4"/>
  <c r="T2872" i="4"/>
  <c r="T4494" i="4"/>
  <c r="T3537" i="4"/>
  <c r="T1327" i="4"/>
  <c r="T43" i="4"/>
  <c r="T3048" i="4"/>
  <c r="T1115" i="4"/>
  <c r="T4742" i="4"/>
  <c r="T2364" i="4"/>
  <c r="T1220" i="4"/>
  <c r="T4263" i="4"/>
  <c r="T4319" i="4"/>
  <c r="T1627" i="4"/>
  <c r="T4030" i="4"/>
  <c r="T675" i="4"/>
  <c r="T2148" i="4"/>
  <c r="T2701" i="4"/>
  <c r="T1585" i="4"/>
  <c r="T1897" i="4"/>
  <c r="T2035" i="4"/>
  <c r="T1666" i="4"/>
  <c r="T3446" i="4"/>
  <c r="T388" i="4"/>
  <c r="T1148" i="4"/>
  <c r="T1791" i="4"/>
  <c r="T4080" i="4"/>
  <c r="T1889" i="4"/>
  <c r="T2595" i="4"/>
  <c r="T226" i="4"/>
  <c r="T1192" i="4"/>
  <c r="T2327" i="4"/>
  <c r="T2587" i="4"/>
  <c r="T4058" i="4"/>
  <c r="T3779" i="4"/>
  <c r="T1602" i="4"/>
  <c r="T4208" i="4"/>
  <c r="T3211" i="4"/>
  <c r="T2962" i="4"/>
  <c r="T401" i="4"/>
  <c r="T26" i="4"/>
  <c r="T749" i="4"/>
  <c r="T2952" i="4"/>
  <c r="T2181" i="4"/>
  <c r="T91" i="4"/>
  <c r="T4056" i="4"/>
  <c r="T3799" i="4"/>
  <c r="T3952" i="4"/>
  <c r="T4256" i="4"/>
  <c r="T925" i="4"/>
  <c r="T2626" i="4"/>
  <c r="T4869" i="4"/>
  <c r="T4586" i="4"/>
  <c r="T2960" i="4"/>
  <c r="T292" i="4"/>
  <c r="T4568" i="4"/>
  <c r="T4192" i="4"/>
  <c r="T2783" i="4"/>
  <c r="T952" i="4"/>
  <c r="T1882" i="4"/>
  <c r="T3778" i="4"/>
  <c r="T204" i="4"/>
  <c r="T2715" i="4"/>
  <c r="T3821" i="4"/>
  <c r="T1926" i="4"/>
  <c r="T3442" i="4"/>
  <c r="T1589" i="4"/>
  <c r="T1297" i="4"/>
  <c r="T4478" i="4"/>
  <c r="T3689" i="4"/>
  <c r="T1165" i="4"/>
  <c r="T1357" i="4"/>
  <c r="T1018" i="4"/>
  <c r="T3536" i="4"/>
  <c r="T718" i="4"/>
  <c r="T1800" i="4"/>
  <c r="T16" i="4"/>
  <c r="T4723" i="4"/>
  <c r="T2224" i="4"/>
  <c r="T1530" i="4"/>
  <c r="T3849" i="4"/>
  <c r="T3508" i="4"/>
  <c r="T3595" i="4"/>
  <c r="T2746" i="4"/>
  <c r="T3993" i="4"/>
  <c r="T1735" i="4"/>
  <c r="T3163" i="4"/>
  <c r="T847" i="4"/>
  <c r="T2856" i="4"/>
  <c r="T4381" i="4"/>
  <c r="T450" i="4"/>
  <c r="T774" i="4"/>
  <c r="T3980" i="4"/>
  <c r="T1723" i="4"/>
  <c r="T4273" i="4"/>
  <c r="T2708" i="4"/>
  <c r="T20" i="4"/>
  <c r="T1249" i="4"/>
  <c r="T3028" i="4"/>
  <c r="T997" i="4"/>
  <c r="T1457" i="4"/>
  <c r="T1293" i="4"/>
  <c r="T4002" i="4"/>
  <c r="T144" i="4"/>
  <c r="T3682" i="4"/>
  <c r="T34" i="4"/>
  <c r="T33" i="4"/>
  <c r="T660" i="4"/>
  <c r="T737" i="4"/>
  <c r="T4793" i="4"/>
  <c r="T2814" i="4"/>
  <c r="T813" i="4"/>
  <c r="T1160" i="4"/>
  <c r="T2352" i="4"/>
  <c r="T2591" i="4"/>
  <c r="T479" i="4"/>
  <c r="T779" i="4"/>
  <c r="T206" i="4"/>
  <c r="T227" i="4"/>
  <c r="T1555" i="4"/>
  <c r="T3200" i="4"/>
  <c r="T3736" i="4"/>
  <c r="T4017" i="4"/>
  <c r="T4380" i="4"/>
  <c r="T4829" i="4"/>
  <c r="T343" i="4"/>
  <c r="T725" i="4"/>
  <c r="T2665" i="4"/>
  <c r="T97" i="4"/>
  <c r="T1661" i="4"/>
  <c r="T2816" i="4"/>
  <c r="T1823" i="4"/>
  <c r="T586" i="4"/>
  <c r="T1040" i="4"/>
  <c r="T982" i="4"/>
  <c r="T2786" i="4"/>
  <c r="T2848" i="4"/>
  <c r="T1435" i="4"/>
  <c r="T1486" i="4"/>
  <c r="T923" i="4"/>
  <c r="T4016" i="4"/>
  <c r="T301" i="4"/>
  <c r="T4906" i="4"/>
  <c r="T4826" i="4"/>
  <c r="T1275" i="4"/>
  <c r="T732" i="4"/>
  <c r="T4398" i="4"/>
  <c r="T3300" i="4"/>
  <c r="T4875" i="4"/>
  <c r="T3287" i="4"/>
  <c r="T4632" i="4"/>
  <c r="T203" i="4"/>
  <c r="T4518" i="4"/>
  <c r="T954" i="4"/>
  <c r="T1918" i="4"/>
  <c r="T3956" i="4"/>
  <c r="T4143" i="4"/>
  <c r="T3327" i="4"/>
  <c r="T4538" i="4"/>
  <c r="T1935" i="4"/>
  <c r="T563" i="4"/>
  <c r="T3528" i="4"/>
  <c r="T3358" i="4"/>
  <c r="T4496" i="4"/>
  <c r="T4397" i="4"/>
  <c r="T4903" i="4"/>
  <c r="T3969" i="4"/>
  <c r="T2059" i="4"/>
  <c r="T393" i="4"/>
  <c r="T2476" i="4"/>
  <c r="T2457" i="4"/>
  <c r="T1667" i="4"/>
  <c r="T1541" i="4"/>
  <c r="T348" i="4"/>
  <c r="T3037" i="4"/>
  <c r="T1522" i="4"/>
  <c r="T1295" i="4"/>
  <c r="T1181" i="4"/>
  <c r="T1593" i="4"/>
  <c r="T309" i="4"/>
  <c r="T656" i="4"/>
  <c r="T2884" i="4"/>
  <c r="T3755" i="4"/>
  <c r="T1549" i="4"/>
  <c r="T1850" i="4"/>
  <c r="T134" i="4"/>
  <c r="T2559" i="4"/>
  <c r="T304" i="4"/>
  <c r="T112" i="4"/>
  <c r="T4537" i="4"/>
  <c r="T1315" i="4"/>
  <c r="T209" i="4"/>
  <c r="T2191" i="4"/>
  <c r="T3389" i="4"/>
  <c r="T3022" i="4"/>
  <c r="T3898" i="4"/>
  <c r="T1242" i="4"/>
  <c r="T3285" i="4"/>
  <c r="T3802" i="4"/>
  <c r="T342" i="4"/>
  <c r="T1405" i="4"/>
  <c r="T1130" i="4"/>
  <c r="T636" i="4"/>
  <c r="T3098" i="4"/>
  <c r="T3869" i="4"/>
  <c r="T2318" i="4"/>
  <c r="T68" i="4"/>
  <c r="T4780" i="4"/>
  <c r="T2599" i="4"/>
  <c r="T3474" i="4"/>
  <c r="T4460" i="4"/>
  <c r="T2382" i="4"/>
  <c r="T3544" i="4"/>
  <c r="T1237" i="4"/>
  <c r="T60" i="4"/>
  <c r="T21" i="4"/>
  <c r="T802" i="4"/>
  <c r="T185" i="4"/>
  <c r="T2512" i="4"/>
  <c r="T1963" i="4"/>
  <c r="T3998" i="4"/>
  <c r="T2287" i="4"/>
  <c r="T2581" i="4"/>
  <c r="T2802" i="4"/>
  <c r="T2149" i="4"/>
  <c r="T9" i="4"/>
  <c r="T3121" i="4"/>
  <c r="T1142" i="4"/>
  <c r="T507" i="4"/>
  <c r="T303" i="4"/>
  <c r="T3468" i="4"/>
  <c r="T1195" i="4"/>
  <c r="T4604" i="4"/>
  <c r="T4675" i="4"/>
  <c r="T4596" i="4"/>
  <c r="T1174" i="4"/>
  <c r="T3495" i="4"/>
  <c r="T3700" i="4"/>
  <c r="T2749" i="4"/>
  <c r="T781" i="4"/>
  <c r="T2762" i="4"/>
  <c r="T3720" i="4"/>
  <c r="T4218" i="4"/>
  <c r="T454" i="4"/>
  <c r="T3698" i="4"/>
  <c r="T3523" i="4"/>
  <c r="T3930" i="4"/>
  <c r="T882" i="4"/>
  <c r="T4005" i="4"/>
  <c r="T3747" i="4"/>
  <c r="T2961" i="4"/>
  <c r="T1653" i="4"/>
  <c r="T4750" i="4"/>
  <c r="T1319" i="4"/>
  <c r="T570" i="4"/>
  <c r="T423" i="4"/>
  <c r="T874" i="4"/>
  <c r="T3717" i="4"/>
  <c r="T3806" i="4"/>
  <c r="T550" i="4"/>
  <c r="T4347" i="4"/>
  <c r="T4351" i="4"/>
  <c r="T2868" i="4"/>
  <c r="T1180" i="4"/>
  <c r="T837" i="4"/>
  <c r="T2092" i="4"/>
  <c r="T2564" i="4"/>
  <c r="T4091" i="4"/>
  <c r="T4758" i="4"/>
  <c r="T3979" i="4"/>
  <c r="T3154" i="4"/>
  <c r="T147" i="4"/>
  <c r="T1163" i="4"/>
  <c r="T1713" i="1"/>
  <c r="T4465" i="1"/>
  <c r="T352" i="1"/>
  <c r="T512" i="1"/>
  <c r="T1024" i="1"/>
  <c r="T4441" i="1"/>
  <c r="T362" i="1"/>
  <c r="T3086" i="1"/>
  <c r="T4343" i="1"/>
  <c r="T4663" i="1"/>
  <c r="T2937" i="1"/>
  <c r="T2013" i="1"/>
  <c r="T784" i="1"/>
  <c r="T873" i="1"/>
  <c r="T2450" i="1"/>
  <c r="T2842" i="1"/>
  <c r="T4542" i="1"/>
  <c r="T3667" i="1"/>
  <c r="T4255" i="1"/>
  <c r="T3770" i="1"/>
  <c r="T3962" i="1"/>
  <c r="T2474" i="1"/>
  <c r="T382" i="1"/>
  <c r="T1784" i="1"/>
  <c r="T4632" i="1"/>
  <c r="T980" i="1"/>
  <c r="T2376" i="1"/>
  <c r="T1223" i="1"/>
  <c r="T4094" i="1"/>
  <c r="T1917" i="1"/>
  <c r="T3511" i="1"/>
  <c r="T464" i="1"/>
  <c r="T3594" i="1"/>
  <c r="T3855" i="1"/>
  <c r="T3887" i="1"/>
  <c r="T4231" i="1"/>
  <c r="T2243" i="1"/>
  <c r="T1323" i="1"/>
  <c r="T3806" i="1"/>
  <c r="T3776" i="1"/>
  <c r="T2952" i="1"/>
  <c r="T136" i="1"/>
  <c r="T1829" i="1"/>
  <c r="T1192" i="1"/>
  <c r="T3929" i="1"/>
  <c r="T3990" i="1"/>
  <c r="T4089" i="1"/>
  <c r="T4217" i="1"/>
  <c r="T1584" i="1"/>
  <c r="T3399" i="1"/>
  <c r="T4793" i="1"/>
  <c r="T211" i="1"/>
  <c r="T3995" i="1"/>
  <c r="T4028" i="1"/>
  <c r="T4684" i="1"/>
  <c r="T3510" i="1"/>
  <c r="T4609" i="1"/>
  <c r="T4122" i="1"/>
  <c r="T1927" i="1"/>
  <c r="T3996" i="1"/>
  <c r="T1641" i="1"/>
  <c r="T2405" i="1"/>
  <c r="T2490" i="1"/>
  <c r="T761" i="1"/>
  <c r="T4060" i="1"/>
  <c r="T4064" i="1"/>
  <c r="T864" i="1"/>
  <c r="T344" i="1"/>
  <c r="T4849" i="1"/>
  <c r="T3513" i="1"/>
  <c r="T3655" i="1"/>
  <c r="T3536" i="1"/>
  <c r="T4352" i="1"/>
  <c r="T1283" i="1"/>
  <c r="T3385" i="1"/>
  <c r="T1123" i="1"/>
  <c r="T1187" i="1"/>
  <c r="T4848" i="1"/>
  <c r="T1828" i="1"/>
  <c r="T289" i="1"/>
  <c r="T3202" i="1"/>
  <c r="T4284" i="1"/>
  <c r="T3701" i="1"/>
  <c r="T4824" i="1"/>
  <c r="T335" i="1"/>
  <c r="T3558" i="1"/>
  <c r="T3742" i="1"/>
  <c r="T403" i="1"/>
  <c r="T4705" i="1"/>
  <c r="T4896" i="1"/>
  <c r="T3765" i="1"/>
  <c r="T3898" i="1"/>
  <c r="T3373" i="1"/>
  <c r="T163" i="4"/>
  <c r="T231" i="4"/>
  <c r="T533" i="4"/>
  <c r="T1477" i="4"/>
  <c r="T1669" i="4"/>
  <c r="T285" i="4"/>
  <c r="T3964" i="4"/>
  <c r="T2051" i="4"/>
  <c r="T4454" i="1"/>
  <c r="T117" i="1"/>
  <c r="T793" i="1"/>
  <c r="T1499" i="1"/>
  <c r="T1599" i="1"/>
  <c r="T3462" i="1"/>
  <c r="T3782" i="1"/>
  <c r="T3968" i="1"/>
  <c r="T3773" i="1"/>
  <c r="T848" i="1"/>
  <c r="T2920" i="1"/>
  <c r="T816" i="1"/>
  <c r="T2754" i="4"/>
  <c r="T1140" i="4"/>
  <c r="T4821" i="4"/>
  <c r="T1041" i="4"/>
  <c r="T2978" i="4"/>
  <c r="T1964" i="4"/>
  <c r="T2152" i="4"/>
  <c r="T1992" i="4"/>
  <c r="T1299" i="4"/>
  <c r="T3044" i="4"/>
  <c r="T1936" i="4"/>
  <c r="T1395" i="4"/>
  <c r="T3719" i="4"/>
  <c r="T390" i="4"/>
  <c r="T694" i="4"/>
  <c r="T3420" i="4"/>
  <c r="T2129" i="4"/>
  <c r="T2734" i="4"/>
  <c r="T3278" i="4"/>
  <c r="T1703" i="1"/>
  <c r="T273" i="1"/>
  <c r="T1371" i="1"/>
  <c r="T2063" i="4"/>
  <c r="T1110" i="4"/>
  <c r="T1406" i="4"/>
  <c r="T88" i="4"/>
  <c r="T3151" i="4"/>
  <c r="T2507" i="4"/>
  <c r="T3825" i="4"/>
  <c r="T1952" i="4"/>
  <c r="T596" i="1"/>
  <c r="T2523" i="4"/>
  <c r="T3880" i="4"/>
  <c r="T4174" i="4"/>
  <c r="T795" i="4"/>
  <c r="T413" i="1"/>
  <c r="T1443" i="1"/>
  <c r="T3450" i="1"/>
  <c r="T139" i="1"/>
  <c r="T2207" i="1"/>
  <c r="T2403" i="1"/>
  <c r="T4733" i="1"/>
  <c r="T404" i="1"/>
  <c r="T446" i="1"/>
  <c r="T1387" i="1"/>
  <c r="T1496" i="1"/>
  <c r="T158" i="1"/>
  <c r="T171" i="1"/>
  <c r="T4827" i="1"/>
  <c r="T1284" i="1"/>
  <c r="T3031" i="1"/>
  <c r="T2251" i="1"/>
  <c r="T2201" i="1"/>
  <c r="T906" i="1"/>
  <c r="T2041" i="1"/>
  <c r="T58" i="1"/>
  <c r="T291" i="1"/>
  <c r="T4704" i="1"/>
  <c r="T3877" i="1"/>
  <c r="T2027" i="4"/>
  <c r="T2045" i="4"/>
  <c r="T4313" i="4"/>
  <c r="T111" i="4"/>
  <c r="T4881" i="4"/>
  <c r="T2804" i="4"/>
  <c r="T1052" i="4"/>
  <c r="T1941" i="4"/>
  <c r="T4721" i="4"/>
  <c r="T3925" i="4"/>
  <c r="T3853" i="4"/>
  <c r="T2904" i="4"/>
  <c r="T799" i="4"/>
  <c r="T3113" i="4"/>
  <c r="T609" i="4"/>
  <c r="T4385" i="4"/>
  <c r="T3970" i="4"/>
  <c r="T4524" i="4"/>
  <c r="T2184" i="4"/>
  <c r="T3666" i="4"/>
  <c r="T2951" i="4"/>
  <c r="T1958" i="4"/>
  <c r="T1553" i="4"/>
  <c r="T4051" i="4"/>
  <c r="T2113" i="4"/>
  <c r="T1938" i="4"/>
  <c r="T3251" i="4"/>
  <c r="T2826" i="4"/>
  <c r="T2929" i="4"/>
  <c r="T1076" i="4"/>
  <c r="T1932" i="4"/>
  <c r="T3483" i="4"/>
  <c r="T262" i="4"/>
  <c r="T1413" i="4"/>
  <c r="T623" i="4"/>
  <c r="T2496" i="4"/>
  <c r="T80" i="4"/>
  <c r="T1698" i="4"/>
  <c r="T3250" i="4"/>
  <c r="T2562" i="4"/>
  <c r="T780" i="4"/>
  <c r="T2333" i="4"/>
  <c r="T2503" i="4"/>
  <c r="T49" i="4"/>
  <c r="T1843" i="4"/>
  <c r="T3185" i="4"/>
  <c r="T4268" i="4"/>
  <c r="T1614" i="4"/>
  <c r="T195" i="4"/>
  <c r="T914" i="4"/>
  <c r="T313" i="4"/>
  <c r="T2311" i="4"/>
  <c r="T1883" i="4"/>
  <c r="T1163" i="1"/>
  <c r="T2263" i="1"/>
  <c r="T105" i="1"/>
  <c r="T513" i="1"/>
  <c r="T865" i="1"/>
  <c r="T981" i="1"/>
  <c r="T1451" i="1"/>
  <c r="T3068" i="1"/>
  <c r="T3495" i="1"/>
  <c r="T4300" i="1"/>
  <c r="T2128" i="1"/>
  <c r="T4290" i="1"/>
  <c r="T4683" i="1"/>
  <c r="T4675" i="1"/>
  <c r="T1221" i="1"/>
  <c r="T970" i="1"/>
  <c r="T688" i="1"/>
  <c r="T1072" i="4"/>
  <c r="T4533" i="4"/>
  <c r="T70" i="4"/>
  <c r="T4722" i="4"/>
  <c r="T965" i="4"/>
  <c r="T1264" i="4"/>
  <c r="T2372" i="4"/>
  <c r="T2163" i="4"/>
  <c r="T2989" i="4"/>
  <c r="T1186" i="4"/>
  <c r="T116" i="4"/>
  <c r="T242" i="4"/>
  <c r="T2709" i="4"/>
  <c r="T1410" i="4"/>
  <c r="T3290" i="4"/>
  <c r="T4855" i="4"/>
  <c r="T4885" i="4"/>
  <c r="T3391" i="4"/>
  <c r="T4349" i="4"/>
  <c r="T3920" i="4"/>
  <c r="T248" i="4"/>
  <c r="T2011" i="4"/>
  <c r="T4824" i="4"/>
  <c r="T4631" i="4"/>
  <c r="T2472" i="4"/>
  <c r="T3844" i="4"/>
  <c r="T1551" i="4"/>
  <c r="T4138" i="4"/>
  <c r="T354" i="4"/>
  <c r="T1191" i="4"/>
  <c r="T1900" i="4"/>
  <c r="T126" i="4"/>
  <c r="T4831" i="4"/>
  <c r="T2426" i="4"/>
  <c r="T2831" i="4"/>
  <c r="T4118" i="4"/>
  <c r="T18" i="4"/>
  <c r="T2031" i="4"/>
  <c r="T2068" i="1"/>
  <c r="T1445" i="1"/>
  <c r="T3268" i="1"/>
  <c r="T3178" i="1"/>
  <c r="T1796" i="4"/>
  <c r="T2465" i="4"/>
  <c r="T4851" i="4"/>
  <c r="T3177" i="4"/>
  <c r="T1183" i="4"/>
  <c r="T3220" i="4"/>
  <c r="T2988" i="4"/>
  <c r="T3242" i="4"/>
  <c r="T3924" i="4"/>
  <c r="T2447" i="4"/>
  <c r="T2769" i="4"/>
  <c r="T2728" i="4"/>
  <c r="T1738" i="4"/>
  <c r="T849" i="4"/>
  <c r="T937" i="4"/>
  <c r="T1766" i="4"/>
  <c r="T1386" i="4"/>
  <c r="T919" i="4"/>
  <c r="T236" i="4"/>
  <c r="T1247" i="4"/>
  <c r="T1332" i="4"/>
  <c r="T1344" i="4"/>
  <c r="T4281" i="1"/>
  <c r="T4809" i="1"/>
  <c r="T969" i="1"/>
  <c r="T2988" i="1"/>
  <c r="T3276" i="1"/>
  <c r="T4152" i="1"/>
  <c r="T40" i="1"/>
  <c r="T3312" i="1"/>
  <c r="T1152" i="4"/>
  <c r="T1824" i="4"/>
  <c r="T4678" i="4"/>
  <c r="T3416" i="4"/>
  <c r="T751" i="4"/>
  <c r="T3676" i="4"/>
  <c r="T2946" i="4"/>
  <c r="T280" i="4"/>
  <c r="T3253" i="4"/>
  <c r="T1441" i="4"/>
  <c r="T4848" i="4"/>
  <c r="T2810" i="4"/>
  <c r="T864" i="4"/>
  <c r="T2741" i="4"/>
  <c r="T998" i="4"/>
  <c r="T40" i="4"/>
  <c r="T4756" i="4"/>
  <c r="T4764" i="4"/>
  <c r="T3611" i="4"/>
  <c r="T2662" i="4"/>
  <c r="T2679" i="4"/>
  <c r="T3851" i="4"/>
  <c r="T2255" i="4"/>
  <c r="T702" i="4"/>
  <c r="T2608" i="4"/>
  <c r="T3261" i="1"/>
  <c r="T3627" i="1"/>
  <c r="T3883" i="1"/>
  <c r="T2140" i="1"/>
  <c r="T650" i="1"/>
  <c r="T3283" i="1"/>
  <c r="T676" i="1"/>
  <c r="T1390" i="1"/>
  <c r="T186" i="1"/>
  <c r="T3707" i="1"/>
  <c r="T4757" i="4"/>
  <c r="T1867" i="4"/>
  <c r="T336" i="4"/>
  <c r="T455" i="4"/>
  <c r="T2955" i="4"/>
  <c r="T3945" i="4"/>
  <c r="T2336" i="4"/>
  <c r="T1398" i="4"/>
  <c r="T3330" i="4"/>
  <c r="T4670" i="4"/>
  <c r="T1997" i="4"/>
  <c r="T189" i="4"/>
  <c r="T2855" i="4"/>
  <c r="T1149" i="4"/>
  <c r="T1531" i="4"/>
  <c r="T3580" i="4"/>
  <c r="T2800" i="4"/>
  <c r="T743" i="4"/>
  <c r="T2072" i="4"/>
  <c r="T1452" i="4"/>
  <c r="T2514" i="4"/>
  <c r="T3884" i="4"/>
  <c r="T3681" i="4"/>
  <c r="T1038" i="4"/>
  <c r="T3918" i="4"/>
  <c r="T3647" i="4"/>
  <c r="T4775" i="4"/>
  <c r="T1931" i="4"/>
  <c r="T4316" i="4"/>
  <c r="T149" i="4"/>
  <c r="T3566" i="4"/>
  <c r="T1727" i="4"/>
  <c r="T3031" i="4"/>
  <c r="T2415" i="4"/>
  <c r="T4271" i="4"/>
  <c r="T3771" i="4"/>
  <c r="T2332" i="4"/>
  <c r="T775" i="4"/>
  <c r="T4435" i="4"/>
  <c r="T548" i="4"/>
  <c r="T2310" i="4"/>
  <c r="T594" i="4"/>
  <c r="T1644" i="4"/>
  <c r="T2694" i="4"/>
  <c r="T4522" i="4"/>
  <c r="T1577" i="4"/>
  <c r="T544" i="4"/>
  <c r="T683" i="4"/>
  <c r="T3917" i="4"/>
  <c r="T3902" i="4"/>
  <c r="T4866" i="4"/>
  <c r="T1959" i="1"/>
  <c r="T4544" i="1"/>
  <c r="T3271" i="1"/>
  <c r="T299" i="4"/>
  <c r="T266" i="4"/>
  <c r="T4860" i="4"/>
  <c r="T308" i="4"/>
  <c r="T3860" i="4"/>
  <c r="T2637" i="4"/>
  <c r="T3387" i="4"/>
  <c r="T2811" i="4"/>
  <c r="T187" i="4"/>
  <c r="T3264" i="4"/>
  <c r="T4370" i="4"/>
  <c r="T1771" i="4"/>
  <c r="T1811" i="4"/>
  <c r="T135" i="4"/>
  <c r="T1825" i="4"/>
  <c r="T245" i="4"/>
  <c r="T3818" i="4"/>
  <c r="T4315" i="4"/>
  <c r="T234" i="4"/>
  <c r="T2185" i="4"/>
  <c r="T562" i="4"/>
  <c r="T2080" i="4"/>
  <c r="T1031" i="4"/>
  <c r="T4843" i="4"/>
  <c r="T2745" i="4"/>
  <c r="T1102" i="4"/>
  <c r="T98" i="4"/>
  <c r="T1529" i="4"/>
  <c r="T1628" i="4"/>
  <c r="T3179" i="4"/>
  <c r="T3614" i="4"/>
  <c r="T2597" i="4"/>
  <c r="T1490" i="4"/>
  <c r="T1071" i="4"/>
  <c r="T1318" i="4"/>
  <c r="T2065" i="4"/>
  <c r="T3913" i="4"/>
  <c r="T3551" i="4"/>
  <c r="T193" i="4"/>
  <c r="T3425" i="4"/>
  <c r="T1542" i="4"/>
  <c r="T3400" i="4"/>
  <c r="T4615" i="4"/>
  <c r="T3651" i="4"/>
  <c r="T875" i="4"/>
  <c r="T2667" i="4"/>
  <c r="T2874" i="4"/>
  <c r="T35" i="4"/>
  <c r="T1101" i="4"/>
  <c r="T3418" i="4"/>
  <c r="T3630" i="4"/>
  <c r="T458" i="4"/>
  <c r="T1861" i="4"/>
  <c r="T2371" i="4"/>
  <c r="T3520" i="4"/>
  <c r="T2603" i="4"/>
  <c r="T3732" i="4"/>
  <c r="T2160" i="4"/>
  <c r="T2410" i="4"/>
  <c r="T2060" i="4"/>
  <c r="T3430" i="4"/>
  <c r="T1364" i="4"/>
  <c r="T4209" i="4"/>
  <c r="T2735" i="4"/>
  <c r="T647" i="4"/>
  <c r="T4897" i="4"/>
  <c r="T3680" i="4"/>
  <c r="T71" i="4"/>
  <c r="T664" i="4"/>
  <c r="T2312" i="4"/>
  <c r="T3174" i="4"/>
  <c r="T3202" i="4"/>
  <c r="T3790" i="4"/>
  <c r="T2308" i="4"/>
  <c r="T1744" i="4"/>
  <c r="T618" i="4"/>
  <c r="T2159" i="1"/>
  <c r="T4477" i="1"/>
  <c r="T4893" i="1"/>
  <c r="T1975" i="1"/>
  <c r="T4489" i="1"/>
  <c r="T417" i="1"/>
  <c r="T239" i="1"/>
  <c r="T807" i="1"/>
  <c r="T1152" i="1"/>
  <c r="T3404" i="1"/>
  <c r="T3872" i="1"/>
  <c r="T3595" i="1"/>
  <c r="T2981" i="1"/>
  <c r="T4905" i="4"/>
  <c r="T1277" i="4"/>
  <c r="T1252" i="4"/>
  <c r="T484" i="4"/>
  <c r="T4207" i="4"/>
  <c r="T79" i="4"/>
  <c r="T3480" i="4"/>
  <c r="T3692" i="4"/>
  <c r="T4836" i="4"/>
  <c r="T695" i="4"/>
  <c r="T3256" i="4"/>
  <c r="T2845" i="4"/>
  <c r="T930" i="4"/>
  <c r="T3936" i="4"/>
  <c r="T452" i="4"/>
  <c r="T1890" i="4"/>
  <c r="T4062" i="4"/>
  <c r="T1975" i="4"/>
  <c r="T1637" i="4"/>
  <c r="T1678" i="4"/>
  <c r="T1946" i="4"/>
  <c r="T4296" i="4"/>
  <c r="T878" i="4"/>
  <c r="T4213" i="4"/>
  <c r="T4773" i="4"/>
  <c r="T416" i="4"/>
  <c r="T1289" i="4"/>
  <c r="T1782" i="4"/>
  <c r="T4123" i="4"/>
  <c r="T697" i="4"/>
  <c r="T3804" i="1"/>
  <c r="T1981" i="1"/>
  <c r="T4377" i="1"/>
  <c r="T4115" i="1"/>
  <c r="T4889" i="1"/>
  <c r="T812" i="1"/>
  <c r="T1092" i="1"/>
  <c r="T1239" i="1"/>
  <c r="T2498" i="1"/>
  <c r="T3124" i="1"/>
  <c r="T3639" i="1"/>
  <c r="T3683" i="1"/>
  <c r="T3344" i="1"/>
  <c r="T4586" i="1"/>
  <c r="T4275" i="4"/>
  <c r="T2388" i="4"/>
  <c r="T4861" i="4"/>
  <c r="T2208" i="4"/>
  <c r="T3854" i="4"/>
  <c r="T4823" i="4"/>
  <c r="T4371" i="4"/>
  <c r="T1345" i="4"/>
  <c r="T1826" i="4"/>
  <c r="T2309" i="4"/>
  <c r="T966" i="4"/>
  <c r="T3187" i="4"/>
  <c r="T3615" i="4"/>
  <c r="T2504" i="4"/>
  <c r="T924" i="4"/>
  <c r="T2279" i="4"/>
  <c r="T1626" i="4"/>
  <c r="T1379" i="4"/>
  <c r="T4628" i="4"/>
  <c r="T2996" i="4"/>
  <c r="T1143" i="4"/>
  <c r="T1848" i="4"/>
  <c r="T2642" i="4"/>
  <c r="T834" i="4"/>
  <c r="T432" i="4"/>
  <c r="T4890" i="4"/>
  <c r="T4343" i="4"/>
  <c r="T2947" i="4"/>
  <c r="T838" i="4"/>
  <c r="T1847" i="4"/>
  <c r="T4771" i="4"/>
  <c r="T3033" i="4"/>
  <c r="T4191" i="4"/>
  <c r="T612" i="4"/>
  <c r="T1309" i="4"/>
  <c r="T4026" i="4"/>
  <c r="T942" i="4"/>
  <c r="T22" i="4"/>
  <c r="T472" i="4"/>
  <c r="T2549" i="4"/>
  <c r="T4609" i="4"/>
  <c r="T3610" i="4"/>
  <c r="T1923" i="4"/>
  <c r="T719" i="4"/>
  <c r="T2461" i="4"/>
  <c r="T430" i="4"/>
  <c r="T95" i="4"/>
  <c r="T2466" i="4"/>
  <c r="T2270" i="4"/>
  <c r="T2268" i="4"/>
  <c r="T150" i="1"/>
  <c r="T3909" i="1"/>
  <c r="T896" i="1"/>
  <c r="T4710" i="1"/>
  <c r="T4530" i="1"/>
  <c r="T4764" i="1"/>
  <c r="T4524" i="1"/>
  <c r="T4900" i="4"/>
  <c r="T1676" i="4"/>
  <c r="T1228" i="4"/>
  <c r="T2546" i="4"/>
  <c r="T2435" i="4"/>
  <c r="T2765" i="4"/>
  <c r="T170" i="4"/>
  <c r="T860" i="4"/>
  <c r="T4484" i="4"/>
  <c r="T4892" i="4"/>
  <c r="T296" i="4"/>
  <c r="T1369" i="4"/>
  <c r="T1739" i="4"/>
  <c r="T3214" i="4"/>
  <c r="T4849" i="4"/>
  <c r="T2244" i="4"/>
  <c r="T3231" i="4"/>
  <c r="T3855" i="4"/>
  <c r="T3415" i="4"/>
  <c r="T3828" i="4"/>
  <c r="T3364" i="4"/>
  <c r="T4667" i="4"/>
  <c r="T2654" i="4"/>
  <c r="T4552" i="4"/>
  <c r="T1622" i="4"/>
  <c r="T4804" i="4"/>
  <c r="T3142" i="4"/>
  <c r="T2264" i="4"/>
  <c r="T3633" i="4"/>
  <c r="T734" i="4"/>
  <c r="T4326" i="4"/>
  <c r="T4841" i="4"/>
  <c r="T575" i="4"/>
  <c r="T2791" i="4"/>
  <c r="T2082" i="4"/>
  <c r="T2288" i="4"/>
  <c r="T2613" i="4"/>
  <c r="T2170" i="4"/>
  <c r="T4830" i="4"/>
  <c r="T1147" i="4"/>
  <c r="T1838" i="4"/>
  <c r="T2888" i="4"/>
  <c r="T581" i="4"/>
  <c r="T1717" i="4"/>
  <c r="T2896" i="4"/>
  <c r="T540" i="4"/>
  <c r="T2042" i="4"/>
  <c r="T759" i="4"/>
  <c r="T3487" i="1"/>
  <c r="T1087" i="1"/>
  <c r="T1331" i="1"/>
  <c r="T1523" i="1"/>
  <c r="T3736" i="1"/>
  <c r="T4038" i="1"/>
  <c r="T4302" i="1"/>
  <c r="T3298" i="1"/>
  <c r="T129" i="1"/>
  <c r="T1514" i="4"/>
  <c r="T872" i="4"/>
  <c r="T215" i="4"/>
  <c r="T1899" i="4"/>
  <c r="T2381" i="4"/>
  <c r="T364" i="4"/>
  <c r="T1756" i="4"/>
  <c r="T1525" i="4"/>
  <c r="T4277" i="4"/>
  <c r="T4001" i="4"/>
  <c r="T3013" i="4"/>
  <c r="T1125" i="4"/>
  <c r="T3444" i="4"/>
  <c r="T3524" i="4"/>
  <c r="T3541" i="4"/>
  <c r="T4446" i="4"/>
  <c r="T4501" i="4"/>
  <c r="T1082" i="4"/>
  <c r="T857" i="4"/>
  <c r="T3957" i="4"/>
  <c r="T1940" i="4"/>
  <c r="T3125" i="4"/>
  <c r="T44" i="4"/>
  <c r="T1307" i="4"/>
  <c r="T1754" i="4"/>
  <c r="T2070" i="4"/>
  <c r="T3365" i="4"/>
  <c r="T2944" i="4"/>
  <c r="T3039" i="4"/>
  <c r="T3890" i="4"/>
  <c r="T2096" i="4"/>
  <c r="T4200" i="4"/>
  <c r="T2232" i="4"/>
  <c r="T1116" i="4"/>
  <c r="T1353" i="4"/>
  <c r="T1834" i="1"/>
  <c r="T4066" i="1"/>
  <c r="T3787" i="1"/>
  <c r="T4220" i="1"/>
  <c r="T4615" i="1"/>
  <c r="T338" i="1"/>
  <c r="T3157" i="1"/>
  <c r="T2415" i="1"/>
  <c r="T4266" i="1"/>
  <c r="T426" i="1"/>
  <c r="T3879" i="1"/>
  <c r="T3871" i="1"/>
  <c r="T4202" i="1"/>
  <c r="T4808" i="1"/>
  <c r="T3612" i="1"/>
  <c r="T4034" i="1"/>
  <c r="T336" i="1"/>
  <c r="T4622" i="1"/>
  <c r="T249" i="4"/>
  <c r="T2043" i="4"/>
  <c r="T1039" i="4"/>
  <c r="T4422" i="4"/>
  <c r="T4550" i="4"/>
  <c r="T745" i="4"/>
  <c r="T2193" i="4"/>
  <c r="T486" i="4"/>
  <c r="T75" i="4"/>
  <c r="T2262" i="4"/>
  <c r="T3020" i="4"/>
  <c r="T1562" i="4"/>
  <c r="T1858" i="4"/>
  <c r="T4720" i="4"/>
  <c r="T1093" i="4"/>
  <c r="T4333" i="4"/>
  <c r="T1215" i="4"/>
  <c r="T3579" i="4"/>
  <c r="T754" i="4"/>
  <c r="T2307" i="4"/>
  <c r="T2097" i="4"/>
  <c r="T769" i="4"/>
  <c r="T977" i="4"/>
  <c r="T2028" i="4"/>
  <c r="T2858" i="4"/>
  <c r="T2739" i="4"/>
  <c r="T2812" i="4"/>
  <c r="T1662" i="4"/>
  <c r="T1236" i="4"/>
  <c r="T4882" i="4"/>
  <c r="T4096" i="1"/>
  <c r="T3634" i="1"/>
  <c r="T4839" i="1"/>
  <c r="T2921" i="1"/>
  <c r="T1607" i="1"/>
  <c r="T3230" i="4"/>
  <c r="T1618" i="4"/>
  <c r="T374" i="4"/>
  <c r="T322" i="4"/>
  <c r="T750" i="4"/>
  <c r="T1760" i="4"/>
  <c r="T4618" i="4"/>
  <c r="T172" i="4"/>
  <c r="T3371" i="4"/>
  <c r="T3504" i="4"/>
  <c r="T926" i="4"/>
  <c r="T1139" i="4"/>
  <c r="T720" i="4"/>
  <c r="T2125" i="4"/>
  <c r="T1893" i="4"/>
  <c r="T560" i="4"/>
  <c r="T715" i="4"/>
  <c r="T4803" i="4"/>
  <c r="T626" i="4"/>
  <c r="T1979" i="4"/>
  <c r="T2641" i="4"/>
  <c r="T2859" i="4"/>
  <c r="T958" i="4"/>
  <c r="T2144" i="4"/>
  <c r="T3691" i="4"/>
  <c r="T3794" i="4"/>
  <c r="T4243" i="4"/>
  <c r="T3454" i="4"/>
  <c r="T4616" i="4"/>
  <c r="T4160" i="4"/>
  <c r="T1886" i="4"/>
  <c r="T1407" i="4"/>
  <c r="T2076" i="4"/>
  <c r="T4068" i="4"/>
  <c r="T867" i="4"/>
  <c r="T563" i="1"/>
  <c r="T1379" i="1"/>
  <c r="T2996" i="1"/>
  <c r="T3688" i="1"/>
  <c r="T3848" i="1"/>
  <c r="T880" i="1"/>
  <c r="T2672" i="1"/>
  <c r="T608" i="1"/>
  <c r="T3307" i="1"/>
  <c r="T370" i="1"/>
  <c r="T36" i="1"/>
  <c r="T4333" i="1"/>
  <c r="T986" i="1"/>
  <c r="T2094" i="4"/>
  <c r="T600" i="4"/>
  <c r="T1765" i="4"/>
  <c r="T1388" i="4"/>
  <c r="T4173" i="4"/>
  <c r="T1879" i="4"/>
  <c r="T1001" i="4"/>
  <c r="T4086" i="4"/>
  <c r="T1227" i="4"/>
  <c r="T2712" i="4"/>
  <c r="T4705" i="4"/>
  <c r="T42" i="4"/>
  <c r="T2827" i="4"/>
  <c r="T3176" i="4"/>
  <c r="T3395" i="4"/>
  <c r="T2775" i="4"/>
  <c r="T300" i="4"/>
  <c r="T4308" i="4"/>
  <c r="T2182" i="4"/>
  <c r="T568" i="4"/>
  <c r="T2726" i="4"/>
  <c r="T666" i="4"/>
  <c r="T283" i="4"/>
  <c r="T2276" i="4"/>
  <c r="T1891" i="4"/>
  <c r="T353" i="4"/>
  <c r="T1465" i="4"/>
  <c r="T1367" i="4"/>
  <c r="T243" i="4"/>
  <c r="T3793" i="4"/>
  <c r="T892" i="4"/>
  <c r="T4814" i="4"/>
  <c r="T572" i="4"/>
  <c r="T4345" i="4"/>
  <c r="T4574" i="4"/>
  <c r="T4084" i="4"/>
  <c r="T4022" i="4"/>
  <c r="T1127" i="4"/>
  <c r="T4507" i="4"/>
  <c r="T127" i="4"/>
  <c r="T1187" i="4"/>
  <c r="T4627" i="1"/>
  <c r="T2226" i="4"/>
  <c r="T121" i="4"/>
  <c r="T2757" i="4"/>
  <c r="T1456" i="4"/>
  <c r="T996" i="4"/>
  <c r="T2422" i="4"/>
  <c r="T1499" i="4"/>
  <c r="T32" i="4"/>
  <c r="T3248" i="4"/>
  <c r="T284" i="4"/>
  <c r="T2449" i="4"/>
  <c r="T421" i="4"/>
  <c r="T2835" i="4"/>
  <c r="T980" i="4"/>
  <c r="T4650" i="4"/>
  <c r="T1283" i="4"/>
  <c r="T817" i="4"/>
  <c r="T123" i="4"/>
  <c r="T3266" i="4"/>
  <c r="T3192" i="4"/>
  <c r="T1807" i="4"/>
  <c r="T4223" i="4"/>
  <c r="T2668" i="4"/>
  <c r="T2805" i="4"/>
  <c r="T776" i="4"/>
  <c r="T1621" i="4"/>
  <c r="T650" i="4"/>
  <c r="T1171" i="4"/>
  <c r="T2554" i="4"/>
  <c r="T1331" i="4"/>
  <c r="T3529" i="4"/>
  <c r="T3379" i="4"/>
  <c r="T4188" i="4"/>
  <c r="T3583" i="1"/>
  <c r="T4868" i="1"/>
  <c r="T2132" i="1"/>
  <c r="T234" i="1"/>
  <c r="T126" i="1"/>
  <c r="T1423" i="1"/>
  <c r="T3004" i="1"/>
  <c r="T3727" i="1"/>
  <c r="T4098" i="1"/>
  <c r="T367" i="1"/>
  <c r="T3947" i="1"/>
  <c r="T401" i="1"/>
  <c r="T3805" i="1"/>
  <c r="T174" i="1"/>
  <c r="T4509" i="1"/>
  <c r="T3234" i="1"/>
  <c r="T4090" i="1"/>
  <c r="T4819" i="1"/>
  <c r="T4695" i="1"/>
  <c r="T4642" i="1"/>
  <c r="T4335" i="1"/>
  <c r="T3741" i="4"/>
  <c r="T4901" i="4"/>
  <c r="T1832" i="4"/>
  <c r="T282" i="4"/>
  <c r="T4910" i="4"/>
  <c r="T4077" i="4"/>
  <c r="T4386" i="4"/>
  <c r="T1467" i="4"/>
  <c r="T1704" i="4"/>
  <c r="T2442" i="4"/>
  <c r="T4607" i="4"/>
  <c r="T614" i="4"/>
  <c r="T4472" i="4"/>
  <c r="T4288" i="4"/>
  <c r="T4163" i="4"/>
  <c r="T3598" i="4"/>
  <c r="T3136" i="4"/>
  <c r="T3824" i="4"/>
  <c r="T94" i="4"/>
  <c r="T2334" i="4"/>
  <c r="T2748" i="4"/>
  <c r="T2889" i="4"/>
  <c r="T518" i="4"/>
  <c r="T3298" i="4"/>
  <c r="T644" i="4"/>
  <c r="T1141" i="4"/>
  <c r="T1091" i="4"/>
  <c r="T3865" i="4"/>
  <c r="T4104" i="1"/>
  <c r="T2615" i="4"/>
  <c r="T102" i="1"/>
  <c r="T222" i="1"/>
  <c r="T2428" i="1"/>
  <c r="T3915" i="1"/>
  <c r="T4023" i="1"/>
  <c r="T4831" i="1"/>
  <c r="T1526" i="1"/>
  <c r="T4841" i="1"/>
  <c r="T249" i="1"/>
  <c r="T385" i="1"/>
  <c r="T3497" i="1"/>
  <c r="T3790" i="1"/>
  <c r="T2149" i="1"/>
  <c r="T2083" i="1"/>
  <c r="T775" i="1"/>
  <c r="T1122" i="1"/>
  <c r="T1317" i="1"/>
  <c r="T3798" i="1"/>
  <c r="T1178" i="1"/>
  <c r="T1346" i="1"/>
  <c r="T1394" i="1"/>
  <c r="T1418" i="1"/>
  <c r="T1590" i="1"/>
  <c r="T4169" i="1"/>
  <c r="T4495" i="1"/>
  <c r="T4687" i="1"/>
  <c r="T961" i="1"/>
  <c r="T1427" i="1"/>
  <c r="T1456" i="1"/>
  <c r="T3272" i="1"/>
  <c r="T286" i="1"/>
  <c r="T3501" i="1"/>
  <c r="T3266" i="1"/>
  <c r="T326" i="4"/>
  <c r="T1898" i="4"/>
  <c r="T2756" i="4"/>
  <c r="T1868" i="4"/>
  <c r="T631" i="4"/>
  <c r="T1610" i="4"/>
  <c r="T2863" i="4"/>
  <c r="T3079" i="4"/>
  <c r="T3337" i="4"/>
  <c r="T2233" i="4"/>
  <c r="T1474" i="4"/>
  <c r="T3243" i="4"/>
  <c r="T1137" i="4"/>
  <c r="T447" i="4"/>
  <c r="T1844" i="4"/>
  <c r="T532" i="4"/>
  <c r="T4148" i="4"/>
  <c r="T244" i="4"/>
  <c r="T3919" i="4"/>
  <c r="T1933" i="1"/>
  <c r="T4451" i="1"/>
  <c r="T4649" i="1"/>
  <c r="T1073" i="1"/>
  <c r="T1128" i="1"/>
  <c r="T1768" i="1"/>
  <c r="T4223" i="1"/>
  <c r="T4631" i="1"/>
  <c r="T1895" i="1"/>
  <c r="T1642" i="4"/>
  <c r="T3201" i="4"/>
  <c r="T250" i="4"/>
  <c r="T1070" i="4"/>
  <c r="T3781" i="4"/>
  <c r="T4064" i="4"/>
  <c r="T1172" i="1"/>
  <c r="T3875" i="1"/>
  <c r="T3205" i="1"/>
  <c r="T4535" i="1"/>
  <c r="T4415" i="1"/>
  <c r="T920" i="4"/>
  <c r="T505" i="4"/>
  <c r="T3040" i="4"/>
  <c r="T638" i="4"/>
  <c r="T1374" i="4"/>
  <c r="T4373" i="4"/>
  <c r="T2723" i="4"/>
  <c r="T2115" i="4"/>
  <c r="T4390" i="4"/>
  <c r="T3788" i="4"/>
  <c r="T1226" i="4"/>
  <c r="T2771" i="4"/>
  <c r="T2367" i="4"/>
  <c r="T1526" i="4"/>
  <c r="T2056" i="4"/>
  <c r="T1691" i="4"/>
  <c r="T3448" i="4"/>
  <c r="T3754" i="4"/>
  <c r="T1634" i="4"/>
  <c r="T4358" i="4"/>
  <c r="T3235" i="4"/>
  <c r="T1795" i="4"/>
  <c r="T4511" i="1"/>
  <c r="T4505" i="1"/>
  <c r="T133" i="1"/>
  <c r="T1165" i="1"/>
  <c r="T4194" i="4"/>
  <c r="T257" i="4"/>
  <c r="T2710" i="4"/>
  <c r="T3953" i="4"/>
  <c r="T3199" i="4"/>
  <c r="T2718" i="4"/>
  <c r="T855" i="4"/>
  <c r="T1833" i="4"/>
  <c r="T981" i="4"/>
  <c r="T2300" i="4"/>
  <c r="T176" i="4"/>
  <c r="T1567" i="4"/>
  <c r="T4184" i="4"/>
  <c r="T950" i="4"/>
  <c r="T4314" i="4"/>
  <c r="T1025" i="4"/>
  <c r="T1089" i="4"/>
  <c r="T2707" i="4"/>
  <c r="T3167" i="4"/>
  <c r="T4323" i="1"/>
  <c r="T2957" i="4"/>
  <c r="T1769" i="4"/>
  <c r="T4083" i="4"/>
  <c r="T2861" i="4"/>
  <c r="T3015" i="4"/>
  <c r="T4351" i="1"/>
  <c r="T1108" i="4"/>
  <c r="T1948" i="4"/>
  <c r="T1736" i="4"/>
  <c r="T2751" i="4"/>
  <c r="T3072" i="4"/>
  <c r="T549" i="4"/>
  <c r="T1004" i="4"/>
  <c r="T824" i="4"/>
  <c r="T1901" i="4"/>
  <c r="T3589" i="4"/>
  <c r="T4762" i="4"/>
  <c r="T265" i="4"/>
  <c r="T2846" i="4"/>
  <c r="T62" i="4"/>
  <c r="T2935" i="4"/>
  <c r="T117" i="4"/>
  <c r="T411" i="4"/>
  <c r="T3746" i="4"/>
  <c r="T3677" i="4"/>
  <c r="T1330" i="4"/>
  <c r="T3012" i="4"/>
  <c r="T3324" i="4"/>
  <c r="T4427" i="4"/>
  <c r="T1438" i="4"/>
  <c r="T4014" i="4"/>
  <c r="T1985" i="4"/>
  <c r="T1383" i="4"/>
  <c r="T2156" i="4"/>
  <c r="T4687" i="4"/>
  <c r="T62" i="1"/>
  <c r="T2014" i="1"/>
  <c r="T3589" i="1"/>
  <c r="T4497" i="1"/>
  <c r="T3600" i="4"/>
  <c r="T2143" i="4"/>
  <c r="T4353" i="4"/>
  <c r="T1097" i="4"/>
  <c r="T1020" i="4"/>
  <c r="T440" i="1"/>
  <c r="T3444" i="1"/>
  <c r="T2355" i="4"/>
  <c r="T3088" i="4"/>
  <c r="T1067" i="4"/>
  <c r="T4796" i="1"/>
  <c r="T187" i="1"/>
  <c r="T1603" i="1"/>
  <c r="T3396" i="1"/>
  <c r="T3535" i="1"/>
  <c r="T4294" i="1"/>
  <c r="T1360" i="1"/>
  <c r="T1408" i="1"/>
  <c r="T2076" i="1"/>
  <c r="T888" i="4"/>
  <c r="T628" i="4"/>
  <c r="T1920" i="4"/>
  <c r="T2601" i="4"/>
  <c r="T4887" i="4"/>
  <c r="T4746" i="4"/>
  <c r="T2138" i="4"/>
  <c r="T4880" i="4"/>
  <c r="T2049" i="4"/>
  <c r="T4198" i="1"/>
  <c r="T905" i="4"/>
  <c r="T3149" i="4"/>
  <c r="T3097" i="4"/>
  <c r="T4281" i="4"/>
  <c r="T396" i="4"/>
  <c r="T1351" i="4"/>
  <c r="T442" i="4"/>
  <c r="T99" i="4"/>
  <c r="T2295" i="4"/>
  <c r="T1151" i="4"/>
  <c r="T4451" i="4"/>
  <c r="T1740" i="4"/>
  <c r="T3321" i="4"/>
  <c r="T3411" i="4"/>
  <c r="T4411" i="4"/>
  <c r="T1745" i="4"/>
  <c r="T3694" i="4"/>
  <c r="T1821" i="4"/>
  <c r="T2570" i="4"/>
  <c r="T4690" i="4"/>
  <c r="T254" i="4"/>
  <c r="T422" i="4"/>
  <c r="T3339" i="4"/>
  <c r="T1533" i="4"/>
  <c r="T1026" i="4"/>
  <c r="T2574" i="4"/>
  <c r="T3078" i="4"/>
  <c r="T4441" i="4"/>
  <c r="T2618" i="4"/>
  <c r="T1787" i="4"/>
  <c r="T3343" i="4"/>
  <c r="T3949" i="4"/>
  <c r="T3372" i="4"/>
  <c r="T1265" i="4"/>
  <c r="T4228" i="4"/>
  <c r="T4432" i="4"/>
  <c r="T3833" i="4"/>
  <c r="T57" i="4"/>
  <c r="T4665" i="4"/>
  <c r="T1310" i="4"/>
  <c r="T801" i="4"/>
  <c r="T4279" i="4"/>
  <c r="T426" i="4"/>
  <c r="T217" i="4"/>
  <c r="T546" i="4"/>
  <c r="T2562" i="1"/>
  <c r="T3559" i="1"/>
  <c r="T3642" i="1"/>
  <c r="T3858" i="1"/>
  <c r="T2965" i="1"/>
  <c r="T2999" i="1"/>
  <c r="T2147" i="1"/>
  <c r="T4025" i="1"/>
  <c r="T553" i="1"/>
  <c r="T1403" i="1"/>
  <c r="T1503" i="1"/>
  <c r="T2378" i="1"/>
  <c r="T3830" i="1"/>
  <c r="T3932" i="1"/>
  <c r="T3715" i="1"/>
  <c r="T4316" i="1"/>
  <c r="T2160" i="1"/>
  <c r="T3360" i="1"/>
  <c r="T2944" i="1"/>
  <c r="T3472" i="1"/>
  <c r="T2136" i="1"/>
  <c r="T206" i="1"/>
  <c r="T4603" i="1"/>
  <c r="T1532" i="1"/>
  <c r="T1016" i="1"/>
  <c r="T2714" i="1"/>
  <c r="T458" i="1"/>
  <c r="T3476" i="1"/>
  <c r="T3407" i="1"/>
  <c r="T3411" i="1"/>
  <c r="T3500" i="1"/>
  <c r="T233" i="4"/>
  <c r="T4421" i="4"/>
  <c r="T831" i="4"/>
  <c r="T4779" i="4"/>
  <c r="T3585" i="4"/>
  <c r="T1210" i="4"/>
  <c r="T2161" i="4"/>
  <c r="T106" i="4"/>
  <c r="T4045" i="4"/>
  <c r="T1194" i="4"/>
  <c r="T3162" i="4"/>
  <c r="T4761" i="4"/>
  <c r="T428" i="4"/>
  <c r="T1854" i="4"/>
  <c r="T395" i="4"/>
  <c r="T2322" i="4"/>
  <c r="T4360" i="4"/>
  <c r="T2084" i="4"/>
  <c r="T1036" i="4"/>
  <c r="T1959" i="4"/>
  <c r="T2553" i="4"/>
  <c r="T2110" i="4"/>
  <c r="T728" i="4"/>
  <c r="T1188" i="4"/>
  <c r="T1136" i="4"/>
  <c r="T3948" i="4"/>
  <c r="T513" i="4"/>
  <c r="T4106" i="4"/>
  <c r="T2704" i="4"/>
  <c r="T4172" i="4"/>
  <c r="T3545" i="4"/>
  <c r="T3124" i="4"/>
  <c r="T859" i="4"/>
  <c r="T1421" i="4"/>
  <c r="T359" i="4"/>
  <c r="T181" i="4"/>
  <c r="T4393" i="4"/>
  <c r="T2527" i="4"/>
  <c r="T2131" i="4"/>
  <c r="T2832" i="4"/>
  <c r="T3584" i="4"/>
  <c r="T3822" i="1"/>
  <c r="T3884" i="1"/>
  <c r="T3792" i="1"/>
  <c r="T3216" i="1"/>
  <c r="T1648" i="1"/>
  <c r="T2784" i="1"/>
  <c r="T3531" i="1"/>
  <c r="T4318" i="1"/>
  <c r="T4449" i="1"/>
  <c r="T474" i="1"/>
  <c r="T258" i="1"/>
  <c r="T4063" i="1"/>
  <c r="T4203" i="1"/>
  <c r="T4087" i="1"/>
  <c r="T4350" i="1"/>
  <c r="T4537" i="1"/>
  <c r="T195" i="1"/>
  <c r="T889" i="1"/>
  <c r="T1085" i="1"/>
  <c r="T266" i="1"/>
  <c r="T1242" i="1"/>
  <c r="T1594" i="1"/>
  <c r="T2448" i="1"/>
  <c r="T4411" i="1"/>
  <c r="T4823" i="1"/>
  <c r="T1137" i="1"/>
  <c r="T1088" i="1"/>
  <c r="T1280" i="1"/>
  <c r="T1611" i="1"/>
  <c r="T1397" i="1"/>
  <c r="T3468" i="1"/>
  <c r="T3692" i="1"/>
  <c r="T3900" i="1"/>
  <c r="T4088" i="1"/>
  <c r="T3464" i="1"/>
  <c r="T2056" i="1"/>
  <c r="T640" i="1"/>
  <c r="T4205" i="1"/>
  <c r="T4513" i="1"/>
  <c r="T1319" i="1"/>
  <c r="T4714" i="1"/>
  <c r="T1463" i="1"/>
  <c r="T4870" i="1"/>
  <c r="T3494" i="1"/>
  <c r="T4496" i="1"/>
  <c r="T4448" i="1"/>
  <c r="T2345" i="4"/>
  <c r="T4681" i="4"/>
  <c r="T2351" i="4"/>
  <c r="T1077" i="4"/>
  <c r="T1248" i="4"/>
  <c r="T1579" i="4"/>
  <c r="T680" i="4"/>
  <c r="T2695" i="4"/>
  <c r="T3639" i="4"/>
  <c r="T1464" i="4"/>
  <c r="T165" i="4"/>
  <c r="T1777" i="4"/>
  <c r="T2166" i="4"/>
  <c r="T1481" i="4"/>
  <c r="T605" i="4"/>
  <c r="T3382" i="4"/>
  <c r="T2948" i="4"/>
  <c r="T576" i="4"/>
  <c r="T652" i="4"/>
  <c r="T1326" i="4"/>
  <c r="T3233" i="4"/>
  <c r="T793" i="4"/>
  <c r="T413" i="4"/>
  <c r="T946" i="4"/>
  <c r="T1753" i="4"/>
  <c r="T1073" i="4"/>
  <c r="T4499" i="4"/>
  <c r="T4653" i="4"/>
  <c r="T3198" i="4"/>
  <c r="T4350" i="4"/>
  <c r="T4372" i="4"/>
  <c r="T3809" i="4"/>
  <c r="T4719" i="4"/>
  <c r="T487" i="4"/>
  <c r="T197" i="4"/>
  <c r="T1419" i="4"/>
  <c r="T1571" i="4"/>
  <c r="T3784" i="4"/>
  <c r="T2183" i="4"/>
  <c r="T2007" i="4"/>
  <c r="T4504" i="4"/>
  <c r="T2103" i="4"/>
  <c r="T1133" i="4"/>
  <c r="T4569" i="4"/>
  <c r="T2941" i="4"/>
  <c r="T470" i="4"/>
  <c r="T1518" i="4"/>
  <c r="T1112" i="4"/>
  <c r="T3191" i="4"/>
  <c r="T2594" i="4"/>
  <c r="T2768" i="4"/>
  <c r="T89" i="4"/>
  <c r="T3897" i="4"/>
  <c r="T3636" i="4"/>
  <c r="T3493" i="4"/>
  <c r="T2257" i="4"/>
  <c r="T2075" i="4"/>
  <c r="T3742" i="4"/>
  <c r="T1131" i="4"/>
  <c r="T3257" i="4"/>
  <c r="T1892" i="4"/>
  <c r="T1864" i="4"/>
  <c r="T4431" i="4"/>
  <c r="T1023" i="4"/>
  <c r="T820" i="4"/>
  <c r="T3377" i="4"/>
  <c r="T1117" i="4"/>
  <c r="T2276" i="1"/>
  <c r="T4095" i="1"/>
  <c r="T3964" i="1"/>
  <c r="T3816" i="1"/>
  <c r="T632" i="1"/>
  <c r="T376" i="1"/>
  <c r="T3337" i="1"/>
  <c r="T4611" i="1"/>
  <c r="T4206" i="1"/>
  <c r="T4398" i="1"/>
  <c r="T3412" i="1"/>
  <c r="T3766" i="1"/>
  <c r="T3652" i="1"/>
  <c r="T4795" i="1"/>
  <c r="T4769" i="1"/>
  <c r="T274" i="1"/>
  <c r="T2885" i="1"/>
  <c r="T3555" i="1"/>
  <c r="T3689" i="1"/>
  <c r="T4529" i="1"/>
  <c r="T3410" i="4"/>
  <c r="T29" i="4"/>
  <c r="T4298" i="4"/>
  <c r="T861" i="4"/>
  <c r="T1794" i="4"/>
  <c r="T4018" i="4"/>
  <c r="T3909" i="4"/>
  <c r="T2736" i="4"/>
  <c r="T2126" i="4"/>
  <c r="T2187" i="4"/>
  <c r="T1988" i="4"/>
  <c r="T317" i="4"/>
  <c r="T3856" i="4"/>
  <c r="T4407" i="4"/>
  <c r="T1376" i="4"/>
  <c r="T1715" i="4"/>
  <c r="T515" i="4"/>
  <c r="T957" i="4"/>
  <c r="T3408" i="4"/>
  <c r="T4006" i="4"/>
  <c r="T2330" i="4"/>
  <c r="T164" i="4"/>
  <c r="T1974" i="4"/>
  <c r="T3881" i="4"/>
  <c r="T161" i="4"/>
  <c r="T826" i="4"/>
  <c r="T1500" i="4"/>
  <c r="T4097" i="4"/>
  <c r="T1218" i="4"/>
  <c r="T3034" i="4"/>
  <c r="T4724" i="4"/>
  <c r="T668" i="4"/>
  <c r="T1095" i="4"/>
  <c r="T3934" i="4"/>
  <c r="T1396" i="4"/>
  <c r="T142" i="4"/>
  <c r="T2427" i="4"/>
  <c r="T4158" i="4"/>
  <c r="T891" i="4"/>
  <c r="T2290" i="4"/>
  <c r="T4238" i="4"/>
  <c r="T723" i="4"/>
  <c r="T1570" i="4"/>
  <c r="T4626" i="4"/>
  <c r="T4029" i="4"/>
  <c r="T1270" i="4"/>
  <c r="T2922" i="4"/>
  <c r="T1079" i="4"/>
  <c r="T1168" i="4"/>
  <c r="T772" i="4"/>
  <c r="T1150" i="4"/>
  <c r="T729" i="4"/>
  <c r="T4285" i="4"/>
  <c r="T3559" i="4"/>
  <c r="T3237" i="4"/>
  <c r="T3607" i="4"/>
  <c r="T2630" i="4"/>
  <c r="T3873" i="4"/>
  <c r="T909" i="4"/>
  <c r="T2656" i="4"/>
  <c r="T4658" i="4"/>
  <c r="T1841" i="4"/>
  <c r="T4426" i="4"/>
  <c r="T2098" i="4"/>
  <c r="T3801" i="4"/>
  <c r="T1019" i="4"/>
  <c r="T4844" i="4"/>
  <c r="T2102" i="4"/>
  <c r="T367" i="4"/>
  <c r="T3947" i="4"/>
  <c r="T2168" i="4"/>
  <c r="T2809" i="4"/>
  <c r="T1109" i="4"/>
  <c r="T3297" i="4"/>
  <c r="T1081" i="4"/>
  <c r="T3323" i="4"/>
  <c r="T1084" i="4"/>
  <c r="T1256" i="4"/>
  <c r="T4012" i="4"/>
  <c r="T2326" i="4"/>
  <c r="T940" i="4"/>
  <c r="T939" i="4"/>
  <c r="T4359" i="4"/>
  <c r="T1021" i="4"/>
  <c r="T2724" i="4"/>
  <c r="T2291" i="4"/>
  <c r="T2248" i="4"/>
  <c r="T1663" i="4"/>
  <c r="T1643" i="4"/>
  <c r="T1810" i="4"/>
  <c r="T818" i="4"/>
  <c r="T4662" i="4"/>
  <c r="T3217" i="4"/>
  <c r="T1418" i="4"/>
  <c r="T3009" i="4"/>
  <c r="T2977" i="4"/>
  <c r="T2730" i="4"/>
  <c r="T961" i="4"/>
  <c r="T1906" i="4"/>
  <c r="T1294" i="4"/>
  <c r="T2716" i="4"/>
  <c r="T955" i="4"/>
  <c r="T2755" i="4"/>
  <c r="T3567" i="4"/>
  <c r="T1818" i="4"/>
  <c r="T2095" i="4"/>
  <c r="T2362" i="4"/>
  <c r="T1574" i="4"/>
  <c r="T2981" i="4"/>
  <c r="T2894" i="4"/>
  <c r="T1995" i="4"/>
  <c r="T962" i="4"/>
  <c r="T4136" i="4"/>
  <c r="T1697" i="4"/>
  <c r="T72" i="4"/>
  <c r="T1208" i="4"/>
  <c r="T2169" i="4"/>
  <c r="T3305" i="4"/>
  <c r="T1027" i="4"/>
  <c r="T4039" i="4"/>
  <c r="T4404" i="4"/>
  <c r="T349" i="4"/>
  <c r="T277" i="4"/>
  <c r="T1035" i="4"/>
  <c r="T4115" i="4"/>
  <c r="T2817" i="4"/>
  <c r="T3882" i="4"/>
  <c r="T4456" i="4"/>
  <c r="T4122" i="4"/>
  <c r="T2558" i="4"/>
  <c r="T3295" i="4"/>
  <c r="T4376" i="4"/>
  <c r="T4210" i="4"/>
  <c r="T2670" i="4"/>
  <c r="T1241" i="4"/>
  <c r="T4417" i="4"/>
  <c r="T2640" i="4"/>
  <c r="T2650" i="4"/>
  <c r="T3876" i="4"/>
  <c r="T2850" i="4"/>
  <c r="T4684" i="4"/>
  <c r="T1300" i="4"/>
  <c r="T240" i="4"/>
  <c r="T783" i="4"/>
  <c r="T1262" i="4"/>
  <c r="T260" i="4"/>
  <c r="T1246" i="4"/>
  <c r="T2130" i="4"/>
  <c r="T482" i="4"/>
  <c r="T1493" i="4"/>
  <c r="T1612" i="4"/>
  <c r="T3878" i="4"/>
  <c r="T881" i="4"/>
  <c r="T1167" i="4"/>
  <c r="T2047" i="4"/>
  <c r="T1652" i="4"/>
  <c r="T1029" i="4"/>
  <c r="T1266" i="4"/>
  <c r="T2732" i="4"/>
  <c r="T3089" i="4"/>
  <c r="T4646" i="4"/>
  <c r="T3180" i="4"/>
  <c r="T2681" i="4"/>
  <c r="T2392" i="4"/>
  <c r="T3002" i="4"/>
  <c r="T1057" i="4"/>
  <c r="T1659" i="4"/>
  <c r="T3543" i="4"/>
  <c r="T1282" i="4"/>
  <c r="T773" i="4"/>
  <c r="T2328" i="4"/>
  <c r="T3967" i="4"/>
  <c r="T4580" i="4"/>
  <c r="T3296" i="4"/>
  <c r="T4120" i="4"/>
  <c r="T1942" i="4"/>
  <c r="T822" i="4"/>
  <c r="T3316" i="4"/>
  <c r="T4904" i="4"/>
  <c r="T2602" i="4"/>
  <c r="T50" i="4"/>
  <c r="T4733" i="4"/>
  <c r="T2379" i="4"/>
  <c r="T3105" i="4"/>
  <c r="T1692" i="4"/>
  <c r="T606" i="4"/>
  <c r="T3282" i="4"/>
  <c r="T1207" i="4"/>
  <c r="T114" i="4"/>
  <c r="T711" i="4"/>
  <c r="T903" i="4"/>
  <c r="T2101" i="4"/>
  <c r="T1905" i="4"/>
  <c r="T2299" i="4"/>
  <c r="T3693" i="4"/>
  <c r="T1830" i="4"/>
  <c r="T601" i="4"/>
  <c r="T3393" i="4"/>
  <c r="T4235" i="4"/>
  <c r="T2281" i="4"/>
  <c r="T672" i="4"/>
  <c r="T4060" i="4"/>
  <c r="T122" i="4"/>
  <c r="T1308" i="4"/>
  <c r="T839" i="4"/>
  <c r="T2320" i="4"/>
  <c r="T477" i="4"/>
  <c r="T1805" i="4"/>
  <c r="T4352" i="4"/>
  <c r="T74" i="4"/>
  <c r="T3289" i="4"/>
  <c r="T2925" i="4"/>
  <c r="T3221" i="4"/>
  <c r="T4236" i="4"/>
  <c r="T4476" i="4"/>
  <c r="T3267" i="4"/>
  <c r="T2772" i="4"/>
  <c r="T408" i="4"/>
  <c r="T4492" i="4"/>
  <c r="T1523" i="4"/>
  <c r="T2221" i="4"/>
  <c r="T2796" i="4"/>
  <c r="T3301" i="4"/>
  <c r="T412" i="4"/>
  <c r="T4329" i="4"/>
  <c r="T2940" i="4"/>
  <c r="T2552" i="4"/>
  <c r="T3982" i="4"/>
  <c r="T604" i="4"/>
  <c r="T564" i="4"/>
  <c r="T3375" i="4"/>
  <c r="T1449" i="4"/>
  <c r="T2189" i="4"/>
  <c r="T3583" i="4"/>
  <c r="T1159" i="4"/>
  <c r="T4602" i="4"/>
  <c r="T3338" i="4"/>
  <c r="T305" i="4"/>
  <c r="T297" i="4"/>
  <c r="T2973" i="4"/>
  <c r="T2793" i="4"/>
  <c r="T4402" i="4"/>
  <c r="T3904" i="4"/>
  <c r="T2142" i="4"/>
  <c r="T438" i="4"/>
  <c r="T3847" i="4"/>
  <c r="T3789" i="4"/>
  <c r="T4659" i="4"/>
  <c r="T445" i="4"/>
  <c r="T4242" i="4"/>
  <c r="T239" i="4"/>
  <c r="T198" i="4"/>
  <c r="T514" i="4"/>
  <c r="T1990" i="4"/>
  <c r="T4528" i="4"/>
  <c r="T4383" i="4"/>
  <c r="T752" i="4"/>
  <c r="T1346" i="4"/>
  <c r="T1005" i="4"/>
  <c r="T1428" i="4"/>
  <c r="T3907" i="4"/>
  <c r="T205" i="4"/>
  <c r="T2610" i="4"/>
  <c r="T1494" i="4"/>
  <c r="T3894" i="4"/>
  <c r="T4487" i="4"/>
  <c r="T3839" i="4"/>
  <c r="T624" i="4"/>
  <c r="T3975" i="4"/>
  <c r="T2370" i="4"/>
  <c r="T3284" i="4"/>
  <c r="T1203" i="4"/>
  <c r="T2852" i="4"/>
  <c r="T1721" i="4"/>
  <c r="T153" i="4"/>
  <c r="T2354" i="4"/>
  <c r="T3490" i="4"/>
  <c r="T4888" i="4"/>
  <c r="T3465" i="4"/>
  <c r="T3302" i="4"/>
  <c r="T4436" i="4"/>
  <c r="T2792" i="4"/>
  <c r="T85" i="4"/>
  <c r="T1987" i="4"/>
  <c r="T1960" i="4"/>
  <c r="T3127" i="4"/>
  <c r="T3767" i="4"/>
  <c r="T2525" i="4"/>
  <c r="T4321" i="4"/>
  <c r="T190" i="4"/>
  <c r="T3533" i="4"/>
  <c r="T2631" i="4"/>
  <c r="T3467" i="4"/>
  <c r="T1596" i="4"/>
  <c r="T2770" i="4"/>
  <c r="T3489" i="4"/>
  <c r="T545" i="4"/>
  <c r="T994" i="4"/>
  <c r="T992" i="4"/>
  <c r="T377" i="4"/>
  <c r="T2213" i="4"/>
  <c r="T1043" i="4"/>
  <c r="T1706" i="4"/>
  <c r="T110" i="4"/>
  <c r="T3896" i="4"/>
  <c r="T528" i="4"/>
  <c r="T1222" i="4"/>
  <c r="T289" i="4"/>
  <c r="T449" i="4"/>
  <c r="T109" i="4"/>
  <c r="T2289" i="4"/>
  <c r="T4643" i="4"/>
  <c r="T2490" i="4"/>
  <c r="T481" i="4"/>
  <c r="T3276" i="4"/>
  <c r="T4683" i="4"/>
  <c r="T1234" i="4"/>
  <c r="T1688" i="4"/>
  <c r="T1708" i="4"/>
  <c r="T1417" i="4"/>
  <c r="T4583" i="4"/>
  <c r="T107" i="4"/>
  <c r="T130" i="4"/>
  <c r="T928" i="4"/>
  <c r="T791" i="4"/>
  <c r="T1243" i="4"/>
  <c r="T3102" i="4"/>
  <c r="T30" i="4"/>
  <c r="T2423" i="4"/>
  <c r="T3094" i="4"/>
  <c r="T880" i="4"/>
  <c r="T208" i="4"/>
  <c r="T457" i="4"/>
  <c r="T2860" i="4"/>
  <c r="T1103" i="4"/>
  <c r="T2606" i="4"/>
  <c r="T833" i="4"/>
  <c r="T4408" i="4"/>
  <c r="T931" i="4"/>
  <c r="T877" i="4"/>
  <c r="T4340" i="4"/>
  <c r="T1436" i="4"/>
  <c r="T681" i="4"/>
  <c r="T338" i="4"/>
  <c r="T1862" i="4"/>
  <c r="T54" i="4"/>
  <c r="T1044" i="4"/>
  <c r="T678" i="4"/>
  <c r="T727" i="4"/>
  <c r="T2620" i="4"/>
  <c r="T2375" i="4"/>
  <c r="T3776" i="4"/>
  <c r="T4796" i="4"/>
  <c r="T3376" i="4"/>
  <c r="T4416" i="4"/>
  <c r="T1873" i="4"/>
  <c r="T4076" i="4"/>
  <c r="T4711" i="4"/>
  <c r="T1863" i="4"/>
  <c r="T2391" i="4"/>
  <c r="T3263" i="4"/>
  <c r="T355" i="4"/>
  <c r="T3186" i="4"/>
  <c r="T3228" i="4"/>
  <c r="T3161" i="4"/>
  <c r="T3335" i="4"/>
  <c r="T103" i="4"/>
  <c r="T4369" i="4"/>
  <c r="T1100" i="4"/>
  <c r="T3332" i="4"/>
  <c r="T630" i="4"/>
  <c r="T4811" i="4"/>
  <c r="T964" i="4"/>
  <c r="T3745" i="4"/>
  <c r="T1815" i="4"/>
  <c r="T2537" i="4"/>
  <c r="T2844" i="4"/>
  <c r="T796" i="4"/>
  <c r="T4033" i="4"/>
  <c r="T351" i="4"/>
  <c r="T4655" i="4"/>
  <c r="T1075" i="4"/>
  <c r="T1515" i="4"/>
  <c r="T275" i="4"/>
  <c r="T1759" i="4"/>
  <c r="T327" i="4"/>
  <c r="T712" i="4"/>
  <c r="T850" i="4"/>
  <c r="T2698" i="4"/>
  <c r="T1722" i="1"/>
  <c r="T4248" i="1"/>
  <c r="T42" i="1"/>
  <c r="T4131" i="4"/>
  <c r="T3158" i="4"/>
  <c r="T1789" i="4"/>
  <c r="T2515" i="4"/>
  <c r="T270" i="4"/>
  <c r="T870" i="4"/>
  <c r="T2898" i="4"/>
  <c r="T4747" i="4"/>
  <c r="T1179" i="4"/>
  <c r="T1557" i="1"/>
  <c r="T1381" i="1"/>
  <c r="T2348" i="1"/>
  <c r="T1912" i="1"/>
  <c r="T790" i="4"/>
  <c r="T1783" i="4"/>
  <c r="T1757" i="4"/>
  <c r="T1552" i="1"/>
  <c r="T3644" i="1"/>
  <c r="T168" i="1"/>
  <c r="T1976" i="1"/>
  <c r="T4460" i="1"/>
  <c r="T4217" i="4"/>
  <c r="T1875" i="4"/>
  <c r="T4734" i="4"/>
  <c r="T2740" i="4"/>
  <c r="T3118" i="4"/>
  <c r="T259" i="4"/>
  <c r="T219" i="4"/>
  <c r="T3069" i="1"/>
  <c r="T3470" i="1"/>
  <c r="T4046" i="1"/>
  <c r="T4800" i="4"/>
  <c r="T241" i="4"/>
  <c r="T2014" i="4"/>
  <c r="T3785" i="4"/>
  <c r="T1302" i="4"/>
  <c r="T4104" i="4"/>
  <c r="T1682" i="4"/>
  <c r="T2058" i="4"/>
  <c r="T1704" i="1"/>
  <c r="T1924" i="1"/>
  <c r="T68" i="1"/>
  <c r="T4381" i="1"/>
  <c r="T3134" i="4"/>
  <c r="T1631" i="4"/>
  <c r="T2760" i="4"/>
  <c r="T4527" i="4"/>
  <c r="T4576" i="4"/>
  <c r="T4292" i="4"/>
  <c r="T3156" i="4"/>
  <c r="T3846" i="4"/>
  <c r="T2532" i="1"/>
  <c r="T2788" i="1"/>
  <c r="T3387" i="1"/>
  <c r="T990" i="4"/>
  <c r="T4205" i="4"/>
  <c r="T2919" i="4"/>
  <c r="T1045" i="4"/>
  <c r="T1066" i="4"/>
  <c r="T3042" i="4"/>
  <c r="T953" i="4"/>
  <c r="T986" i="4"/>
  <c r="T2471" i="4"/>
  <c r="T173" i="4"/>
  <c r="T2273" i="4"/>
  <c r="T3644" i="4"/>
  <c r="T3728" i="4"/>
  <c r="T404" i="4"/>
  <c r="T63" i="4"/>
  <c r="T1831" i="1"/>
  <c r="T1639" i="1"/>
  <c r="T2255" i="1"/>
  <c r="T4057" i="1"/>
  <c r="T4278" i="1"/>
  <c r="T4761" i="1"/>
  <c r="T143" i="1"/>
  <c r="T227" i="1"/>
  <c r="T487" i="1"/>
  <c r="T1435" i="1"/>
  <c r="T1343" i="1"/>
  <c r="T1535" i="1"/>
  <c r="T3156" i="1"/>
  <c r="T3252" i="1"/>
  <c r="T3348" i="1"/>
  <c r="T3456" i="1"/>
  <c r="T3846" i="1"/>
  <c r="T3912" i="1"/>
  <c r="T4288" i="1"/>
  <c r="T3528" i="1"/>
  <c r="T475" i="1"/>
  <c r="T1385" i="1"/>
  <c r="T1709" i="1"/>
  <c r="T1847" i="1"/>
  <c r="T1842" i="1"/>
  <c r="T1855" i="1"/>
  <c r="T4111" i="1"/>
  <c r="T3975" i="1"/>
  <c r="T4003" i="1"/>
  <c r="T4175" i="1"/>
  <c r="T4777" i="1"/>
  <c r="T409" i="1"/>
  <c r="T745" i="1"/>
  <c r="T937" i="1"/>
  <c r="T1643" i="1"/>
  <c r="T1551" i="1"/>
  <c r="T3796" i="1"/>
  <c r="T3920" i="1"/>
  <c r="T4304" i="1"/>
  <c r="T4124" i="1"/>
  <c r="T2992" i="1"/>
  <c r="T2224" i="1"/>
  <c r="T3323" i="1"/>
  <c r="T3740" i="1"/>
  <c r="T4786" i="1"/>
  <c r="T1454" i="1"/>
  <c r="T577" i="1"/>
  <c r="T4130" i="1"/>
  <c r="T1203" i="1"/>
  <c r="T3668" i="1"/>
  <c r="T3863" i="1"/>
  <c r="T3738" i="1"/>
  <c r="T4688" i="1"/>
  <c r="T112" i="1"/>
  <c r="T153" i="1"/>
  <c r="T1856" i="1"/>
  <c r="T2616" i="1"/>
  <c r="T3576" i="1"/>
  <c r="T4516" i="1"/>
  <c r="T4133" i="1"/>
  <c r="T4229" i="1"/>
  <c r="T4277" i="1"/>
  <c r="T3649" i="4"/>
  <c r="T2469" i="4"/>
  <c r="T2234" i="4"/>
  <c r="T2649" i="4"/>
  <c r="T2420" i="4"/>
  <c r="T3976" i="4"/>
  <c r="T2557" i="4"/>
  <c r="T3414" i="4"/>
  <c r="T3417" i="4"/>
  <c r="T1129" i="4"/>
  <c r="T4748" i="4"/>
  <c r="T4311" i="4"/>
  <c r="T3021" i="4"/>
  <c r="T2203" i="4"/>
  <c r="T286" i="4"/>
  <c r="T1061" i="4"/>
  <c r="T3466" i="4"/>
  <c r="T2566" i="4"/>
  <c r="T39" i="4"/>
  <c r="T1492" i="4"/>
  <c r="T3823" i="4"/>
  <c r="T2487" i="4"/>
  <c r="T1648" i="4"/>
  <c r="T1915" i="4"/>
  <c r="T370" i="4"/>
  <c r="T1271" i="4"/>
  <c r="T4789" i="4"/>
  <c r="T3421" i="4"/>
  <c r="T137" i="4"/>
  <c r="T637" i="4"/>
  <c r="T3216" i="4"/>
  <c r="T1664" i="4"/>
  <c r="T1455" i="4"/>
  <c r="T1537" i="4"/>
  <c r="T590" i="4"/>
  <c r="T2497" i="4"/>
  <c r="T4546" i="4"/>
  <c r="T1216" i="4"/>
  <c r="T2252" i="4"/>
  <c r="T3872" i="4"/>
  <c r="T3629" i="4"/>
  <c r="T4846" i="4"/>
  <c r="T3473" i="4"/>
  <c r="T2908" i="4"/>
  <c r="T4455" i="4"/>
  <c r="T4495" i="4"/>
  <c r="T1298" i="4"/>
  <c r="T2753" i="4"/>
  <c r="T2446" i="4"/>
  <c r="T229" i="4"/>
  <c r="T3660" i="4"/>
  <c r="T2824" i="4"/>
  <c r="T2430" i="4"/>
  <c r="T3946" i="4"/>
  <c r="T2188" i="4"/>
  <c r="T2100" i="4"/>
  <c r="T608" i="4"/>
  <c r="T607" i="4"/>
  <c r="T2202" i="4"/>
  <c r="T4294" i="4"/>
  <c r="T1402" i="4"/>
  <c r="T306" i="4"/>
  <c r="T2223" i="4"/>
  <c r="T1701" i="4"/>
  <c r="T4366" i="4"/>
  <c r="T4682" i="4"/>
  <c r="T653" i="4"/>
  <c r="T2040" i="4"/>
  <c r="T4497" i="4"/>
  <c r="T1970" i="4"/>
  <c r="T78" i="4"/>
  <c r="T4134" i="4"/>
  <c r="T167" i="4"/>
  <c r="T1584" i="4"/>
  <c r="T975" i="4"/>
  <c r="T4700" i="4"/>
  <c r="T684" i="4"/>
  <c r="T1472" i="4"/>
  <c r="T4297" i="4"/>
  <c r="T2980" i="4"/>
  <c r="T3638" i="4"/>
  <c r="T15" i="4"/>
  <c r="T4168" i="4"/>
  <c r="T2544" i="4"/>
  <c r="T3830" i="4"/>
  <c r="T166" i="4"/>
  <c r="T1709" i="4"/>
  <c r="T789" i="4"/>
  <c r="T2172" i="4"/>
  <c r="T1680" i="4"/>
  <c r="T214" i="1"/>
  <c r="T1751" i="1"/>
  <c r="T259" i="1"/>
  <c r="T556" i="1"/>
  <c r="T3430" i="1"/>
  <c r="T3503" i="1"/>
  <c r="T3599" i="1"/>
  <c r="T3593" i="1"/>
  <c r="T4084" i="1"/>
  <c r="T2624" i="1"/>
  <c r="T832" i="1"/>
  <c r="T3338" i="1"/>
  <c r="T3331" i="1"/>
  <c r="T3621" i="1"/>
  <c r="T4221" i="1"/>
  <c r="T1155" i="1"/>
  <c r="T2676" i="1"/>
  <c r="T2646" i="1"/>
  <c r="T4156" i="1"/>
  <c r="T268" i="1"/>
  <c r="T3572" i="1"/>
  <c r="T3356" i="4"/>
  <c r="T3826" i="4"/>
  <c r="T959" i="4"/>
  <c r="T3866" i="4"/>
  <c r="T3774" i="4"/>
  <c r="T3096" i="4"/>
  <c r="T3478" i="4"/>
  <c r="T3634" i="4"/>
  <c r="T1705" i="4"/>
  <c r="T770" i="4"/>
  <c r="T2418" i="4"/>
  <c r="T1482" i="4"/>
  <c r="T1586" i="4"/>
  <c r="T1894" i="4"/>
  <c r="T589" i="4"/>
  <c r="T4108" i="4"/>
  <c r="T3069" i="4"/>
  <c r="T4883" i="4"/>
  <c r="T2526" i="4"/>
  <c r="T2758" i="4"/>
  <c r="T2997" i="4"/>
  <c r="T1919" i="4"/>
  <c r="T1876" i="4"/>
  <c r="T3190" i="4"/>
  <c r="T1053" i="4"/>
  <c r="T1430" i="4"/>
  <c r="T603" i="4"/>
  <c r="T1677" i="4"/>
  <c r="T2733" i="4"/>
  <c r="T1285" i="4"/>
  <c r="T3306" i="4"/>
  <c r="T884" i="4"/>
  <c r="T2409" i="4"/>
  <c r="T2849" i="4"/>
  <c r="T2892" i="4"/>
  <c r="T3407" i="4"/>
  <c r="T3077" i="4"/>
  <c r="T4542" i="4"/>
  <c r="T1778" i="4"/>
  <c r="T4415" i="4"/>
  <c r="T4212" i="4"/>
  <c r="T4034" i="4"/>
  <c r="T2468" i="4"/>
  <c r="T28" i="4"/>
  <c r="T2638" i="4"/>
  <c r="T3065" i="4"/>
  <c r="T3991" i="4"/>
  <c r="T3008" i="4"/>
  <c r="T293" i="4"/>
  <c r="T3164" i="4"/>
  <c r="T3011" i="4"/>
  <c r="T2886" i="4"/>
  <c r="T4362" i="4"/>
  <c r="T434" i="4"/>
  <c r="T3114" i="4"/>
  <c r="T2260" i="1"/>
  <c r="T2397" i="1"/>
  <c r="T4283" i="1"/>
  <c r="T477" i="1"/>
  <c r="T1583" i="1"/>
  <c r="T3180" i="1"/>
  <c r="T3372" i="1"/>
  <c r="T3870" i="1"/>
  <c r="T3952" i="1"/>
  <c r="T496" i="1"/>
  <c r="T392" i="1"/>
  <c r="T488" i="1"/>
  <c r="T752" i="1"/>
  <c r="T4368" i="1"/>
  <c r="T3499" i="1"/>
  <c r="T4600" i="1"/>
  <c r="T4702" i="1"/>
  <c r="T3279" i="1"/>
  <c r="T896" i="4"/>
  <c r="T1006" i="4"/>
  <c r="T2173" i="4"/>
  <c r="T2906" i="4"/>
  <c r="T2818" i="4"/>
  <c r="T4660" i="4"/>
  <c r="T312" i="4"/>
  <c r="T2910" i="4"/>
  <c r="T3658" i="4"/>
  <c r="T3923" i="4"/>
  <c r="T1154" i="4"/>
  <c r="T2907" i="4"/>
  <c r="T2705" i="4"/>
  <c r="T4010" i="4"/>
  <c r="T692" i="4"/>
  <c r="T2621" i="4"/>
  <c r="T3718" i="4"/>
  <c r="T2586" i="4"/>
  <c r="T4384" i="4"/>
  <c r="T473" i="4"/>
  <c r="T3951" i="4"/>
  <c r="T3525" i="4"/>
  <c r="T3619" i="4"/>
  <c r="T1581" i="4"/>
  <c r="T4041" i="4"/>
  <c r="T1303" i="4"/>
  <c r="T663" i="4"/>
  <c r="T811" i="4"/>
  <c r="T3439" i="4"/>
  <c r="T1711" i="4"/>
  <c r="T3314" i="4"/>
  <c r="T417" i="4"/>
  <c r="T2186" i="4"/>
  <c r="T2877" i="4"/>
  <c r="T3188" i="4"/>
  <c r="T2453" i="4"/>
  <c r="T2510" i="4"/>
  <c r="T3879" i="4"/>
  <c r="T1240" i="4"/>
  <c r="T1904" i="4"/>
  <c r="T852" i="4"/>
  <c r="T4042" i="4"/>
  <c r="T3336" i="4"/>
  <c r="T2869" i="4"/>
  <c r="T3434" i="4"/>
  <c r="T967" i="4"/>
  <c r="T2905" i="4"/>
  <c r="T4555" i="4"/>
  <c r="T1056" i="4"/>
  <c r="T1426" i="4"/>
  <c r="T4013" i="4"/>
  <c r="T956" i="4"/>
  <c r="T3423" i="4"/>
  <c r="T622" i="4"/>
  <c r="T141" i="4"/>
  <c r="T2500" i="4"/>
  <c r="T199" i="4"/>
  <c r="T1409" i="4"/>
  <c r="T3503" i="4"/>
  <c r="T4433" i="4"/>
  <c r="T4367" i="4"/>
  <c r="T4799" i="4"/>
  <c r="T873" i="4"/>
  <c r="T2556" i="4"/>
  <c r="T4879" i="4"/>
  <c r="T4645" i="4"/>
  <c r="T4167" i="4"/>
  <c r="T3738" i="4"/>
  <c r="T4509" i="4"/>
  <c r="T3453" i="4"/>
  <c r="T1513" i="4"/>
  <c r="T3960" i="4"/>
  <c r="T3758" i="4"/>
  <c r="T1504" i="4"/>
  <c r="T2590" i="4"/>
  <c r="T3087" i="4"/>
  <c r="T3561" i="4"/>
  <c r="T4293" i="4"/>
  <c r="T1185" i="4"/>
  <c r="T4641" i="4"/>
  <c r="T3003" i="4"/>
  <c r="T2766" i="4"/>
  <c r="T4317" i="4"/>
  <c r="T1699" i="4"/>
  <c r="T4197" i="4"/>
  <c r="T655" i="4"/>
  <c r="T3804" i="4"/>
  <c r="T488" i="4"/>
  <c r="T4063" i="4"/>
  <c r="T1459" i="4"/>
  <c r="T1336" i="1"/>
  <c r="T2346" i="1"/>
  <c r="T3983" i="1"/>
  <c r="T3945" i="1"/>
  <c r="T4222" i="1"/>
  <c r="T473" i="1"/>
  <c r="T560" i="1"/>
  <c r="T929" i="1"/>
  <c r="T809" i="1"/>
  <c r="T1215" i="1"/>
  <c r="T1493" i="1"/>
  <c r="T1587" i="1"/>
  <c r="T3463" i="1"/>
  <c r="T4044" i="1"/>
  <c r="T3699" i="1"/>
  <c r="T4176" i="1"/>
  <c r="T1080" i="1"/>
  <c r="T2856" i="1"/>
  <c r="T2552" i="1"/>
  <c r="T3280" i="1"/>
  <c r="T4753" i="1"/>
  <c r="T4190" i="1"/>
  <c r="T834" i="1"/>
  <c r="T1662" i="1"/>
  <c r="T4541" i="1"/>
  <c r="T2275" i="1"/>
  <c r="T2708" i="1"/>
  <c r="T2098" i="1"/>
  <c r="T4707" i="1"/>
  <c r="T737" i="1"/>
  <c r="T82" i="1"/>
  <c r="T4776" i="1"/>
  <c r="T4806" i="1"/>
  <c r="T4082" i="4"/>
  <c r="T3814" i="4"/>
  <c r="T537" i="4"/>
  <c r="T3032" i="4"/>
  <c r="T2949" i="4"/>
  <c r="T3729" i="4"/>
  <c r="T2246" i="4"/>
  <c r="T2054" i="4"/>
  <c r="T2151" i="4"/>
  <c r="T698" i="4"/>
  <c r="T2314" i="4"/>
  <c r="T1834" i="4"/>
  <c r="T662" i="4"/>
  <c r="T493" i="4"/>
  <c r="T2840" i="4"/>
  <c r="T159" i="4"/>
  <c r="T2954" i="4"/>
  <c r="T2807" i="4"/>
  <c r="T1582" i="1"/>
  <c r="T3961" i="1"/>
  <c r="T903" i="1"/>
  <c r="T1411" i="1"/>
  <c r="T3505" i="1"/>
  <c r="T3894" i="1"/>
  <c r="T4200" i="1"/>
  <c r="T3864" i="1"/>
  <c r="T4214" i="1"/>
  <c r="T3176" i="1"/>
  <c r="T3040" i="1"/>
  <c r="T928" i="1"/>
  <c r="T14" i="1"/>
  <c r="T3725" i="1"/>
  <c r="T4779" i="1"/>
  <c r="T3514" i="1"/>
  <c r="T3731" i="1"/>
  <c r="T3269" i="1"/>
  <c r="T3905" i="1"/>
  <c r="T4711" i="1"/>
  <c r="T4573" i="1"/>
  <c r="T3005" i="1"/>
  <c r="T2194" i="1"/>
  <c r="T4762" i="1"/>
  <c r="T3636" i="1"/>
  <c r="T3654" i="1"/>
  <c r="T4659" i="1"/>
  <c r="T3535" i="4"/>
  <c r="T2773" i="4"/>
  <c r="T552" i="4"/>
  <c r="T2890" i="4"/>
  <c r="T823" i="4"/>
  <c r="T676" i="4"/>
  <c r="T4512" i="4"/>
  <c r="T4196" i="4"/>
  <c r="T584" i="4"/>
  <c r="T3334" i="4"/>
  <c r="T830" i="4"/>
  <c r="T645" i="4"/>
  <c r="T4774" i="4"/>
  <c r="T3304" i="4"/>
  <c r="T3510" i="4"/>
  <c r="T4783" i="4"/>
  <c r="T4822" i="4"/>
  <c r="T102" i="4"/>
  <c r="T1921" i="4"/>
  <c r="T2303" i="4"/>
  <c r="T613" i="4"/>
  <c r="T2380" i="4"/>
  <c r="T4195" i="4"/>
  <c r="T4214" i="4"/>
  <c r="T4556" i="4"/>
  <c r="T4577" i="4"/>
  <c r="T3549" i="4"/>
  <c r="T2967" i="4"/>
  <c r="T4442" i="4"/>
  <c r="T1779" i="4"/>
  <c r="T4035" i="4"/>
  <c r="T3572" i="4"/>
  <c r="T3308" i="4"/>
  <c r="T1497" i="1"/>
  <c r="T844" i="1"/>
  <c r="T3633" i="1"/>
  <c r="T4008" i="1"/>
  <c r="T3926" i="1"/>
  <c r="T3882" i="1"/>
  <c r="T3584" i="1"/>
  <c r="T1534" i="1"/>
  <c r="T2367" i="1"/>
  <c r="T2179" i="1"/>
  <c r="T2387" i="1"/>
  <c r="T4347" i="1"/>
  <c r="T4361" i="1"/>
  <c r="T3907" i="1"/>
  <c r="T4829" i="1"/>
  <c r="T505" i="1"/>
  <c r="T586" i="1"/>
  <c r="T1739" i="1"/>
  <c r="T1455" i="1"/>
  <c r="T2009" i="1"/>
  <c r="T4024" i="1"/>
  <c r="T4016" i="1"/>
  <c r="T3664" i="1"/>
  <c r="T3200" i="1"/>
  <c r="T4369" i="1"/>
  <c r="T3213" i="1"/>
  <c r="T3405" i="1"/>
  <c r="T3626" i="1"/>
  <c r="T4106" i="1"/>
  <c r="T4298" i="1"/>
  <c r="T4536" i="1"/>
  <c r="T3767" i="1"/>
  <c r="T4018" i="1"/>
  <c r="T4690" i="1"/>
  <c r="T4880" i="1"/>
  <c r="T1730" i="4"/>
  <c r="T3857" i="4"/>
  <c r="T1655" i="4"/>
  <c r="T1888" i="4"/>
  <c r="T2235" i="4"/>
  <c r="T4110" i="4"/>
  <c r="T4630" i="4"/>
  <c r="T2159" i="4"/>
  <c r="T3877" i="4"/>
  <c r="T1965" i="4"/>
  <c r="T2719" i="4"/>
  <c r="T1397" i="4"/>
  <c r="T3396" i="4"/>
  <c r="T3786" i="4"/>
  <c r="T4126" i="4"/>
  <c r="T3205" i="4"/>
  <c r="T3427" i="4"/>
  <c r="T4156" i="4"/>
  <c r="T1046" i="4"/>
  <c r="T588" i="4"/>
  <c r="T3819" i="4"/>
  <c r="T1673" i="4"/>
  <c r="T4817" i="4"/>
  <c r="T4467" i="4"/>
  <c r="T4401" i="4"/>
  <c r="T506" i="4"/>
  <c r="T1104" i="4"/>
  <c r="T3645" i="4"/>
  <c r="T2887" i="4"/>
  <c r="T771" i="4"/>
  <c r="T1557" i="4"/>
  <c r="T2467" i="4"/>
  <c r="T2486" i="4"/>
  <c r="T200" i="4"/>
  <c r="T889" i="4"/>
  <c r="T573" i="4"/>
  <c r="T214" i="4"/>
  <c r="T4598" i="4"/>
  <c r="T2286" i="4"/>
  <c r="T677" i="4"/>
  <c r="T1937" i="4"/>
  <c r="T3115" i="4"/>
  <c r="T2541" i="4"/>
  <c r="T3419" i="4"/>
  <c r="T2738" i="4"/>
  <c r="T2643" i="4"/>
  <c r="T3428" i="4"/>
  <c r="T3942" i="4"/>
  <c r="T4565" i="4"/>
  <c r="T186" i="4"/>
  <c r="T3449" i="4"/>
  <c r="T3914" i="4"/>
  <c r="T2742" i="4"/>
  <c r="T3805" i="4"/>
  <c r="T3026" i="4"/>
  <c r="T3673" i="4"/>
  <c r="T4312" i="4"/>
  <c r="T3133" i="4"/>
  <c r="T4839" i="4"/>
  <c r="T4579" i="4"/>
  <c r="T949" i="4"/>
  <c r="T100" i="4"/>
  <c r="T812" i="4"/>
  <c r="T4893" i="4"/>
  <c r="T4049" i="4"/>
  <c r="T1175" i="4"/>
  <c r="T2450" i="4"/>
  <c r="T191" i="4"/>
  <c r="T3715" i="4"/>
  <c r="T4100" i="4"/>
  <c r="T3605" i="4"/>
  <c r="T722" i="4"/>
  <c r="T66" i="4"/>
  <c r="T3759" i="4"/>
  <c r="T1012" i="4"/>
  <c r="T3688" i="4"/>
  <c r="T3674" i="4"/>
  <c r="T4153" i="4"/>
  <c r="T1550" i="4"/>
  <c r="T2416" i="4"/>
  <c r="T3293" i="4"/>
  <c r="T4500" i="4"/>
  <c r="T520" i="4"/>
  <c r="T4898" i="4"/>
  <c r="T483" i="4"/>
  <c r="T323" i="4"/>
  <c r="T4629" i="4"/>
  <c r="T1809" i="4"/>
  <c r="T4706" i="4"/>
  <c r="T2711" i="4"/>
  <c r="T1377" i="4"/>
  <c r="T1011" i="4"/>
  <c r="T51" i="4"/>
  <c r="T542" i="4"/>
  <c r="T1670" i="4"/>
  <c r="T3099" i="4"/>
  <c r="T3895" i="4"/>
  <c r="T1420" i="4"/>
  <c r="T4465" i="4"/>
  <c r="T311" i="4"/>
  <c r="T3004" i="4"/>
  <c r="T2463" i="4"/>
  <c r="T76" i="4"/>
  <c r="T4637" i="4"/>
  <c r="T420" i="4"/>
  <c r="T2625" i="4"/>
  <c r="T294" i="4"/>
  <c r="T3024" i="4"/>
  <c r="T3479" i="4"/>
  <c r="T747" i="4"/>
  <c r="T2454" i="4"/>
  <c r="T1000" i="4"/>
  <c r="T844" i="4"/>
  <c r="T2787" i="4"/>
  <c r="T3989" i="4"/>
  <c r="T4095" i="4"/>
  <c r="T475" i="4"/>
  <c r="T1461" i="4"/>
  <c r="T3288" i="4"/>
  <c r="T2776" i="4"/>
  <c r="T2230" i="4"/>
  <c r="T4310" i="4"/>
  <c r="T1881" i="4"/>
  <c r="T1865" i="4"/>
  <c r="T2068" i="4"/>
  <c r="T1269" i="4"/>
  <c r="T383" i="4"/>
  <c r="T2136" i="4"/>
  <c r="T3111" i="4"/>
  <c r="T856" i="4"/>
  <c r="T4877" i="4"/>
  <c r="T192" i="4"/>
  <c r="T4730" i="4"/>
  <c r="T4149" i="4"/>
  <c r="T587" i="4"/>
  <c r="T4121" i="4"/>
  <c r="T4438" i="4"/>
  <c r="T1182" i="4"/>
  <c r="T1054" i="4"/>
  <c r="T2479" i="4"/>
  <c r="T2524" i="4"/>
  <c r="T3977" i="4"/>
  <c r="T2767" i="4"/>
  <c r="T4562" i="4"/>
  <c r="T1544" i="4"/>
  <c r="T4578" i="4"/>
  <c r="T3212" i="4"/>
  <c r="T4812" i="4"/>
  <c r="T4591" i="4"/>
  <c r="T4011" i="4"/>
  <c r="T3291" i="4"/>
  <c r="T766" i="4"/>
  <c r="T577" i="4"/>
  <c r="T3405" i="4"/>
  <c r="T4221" i="4"/>
  <c r="T4249" i="4"/>
  <c r="T4768" i="4"/>
  <c r="T4090" i="4"/>
  <c r="T328" i="4"/>
  <c r="T842" i="4"/>
  <c r="T2140" i="4"/>
  <c r="T2118" i="4"/>
  <c r="T2032" i="4"/>
  <c r="T3258" i="4"/>
  <c r="T3530" i="4"/>
  <c r="T1991" i="4"/>
  <c r="T3386" i="4"/>
  <c r="T4450" i="4"/>
  <c r="T3112" i="4"/>
  <c r="T202" i="4"/>
  <c r="T4802" i="4"/>
  <c r="T365" i="4"/>
  <c r="T3499" i="4"/>
  <c r="T151" i="4"/>
  <c r="T557" i="4"/>
  <c r="T2994" i="4"/>
  <c r="T4694" i="4"/>
  <c r="T2343" i="4"/>
  <c r="T3539" i="4"/>
  <c r="T2437" i="4"/>
  <c r="T4745" i="4"/>
  <c r="T693" i="4"/>
  <c r="T495" i="4"/>
  <c r="T1400" i="4"/>
  <c r="T2588" i="4"/>
  <c r="T3735" i="4"/>
  <c r="T4491" i="4"/>
  <c r="T4663" i="4"/>
  <c r="T2651" i="4"/>
  <c r="T1502" i="4"/>
  <c r="T2424" i="4"/>
  <c r="T3889" i="4"/>
  <c r="T2405" i="4"/>
  <c r="T3625" i="4"/>
  <c r="T3514" i="4"/>
  <c r="T3342" i="4"/>
  <c r="T2561" i="4"/>
  <c r="T2086" i="4"/>
  <c r="T1498" i="4"/>
  <c r="T4543" i="4"/>
  <c r="T3827" i="4"/>
  <c r="T1157" i="4"/>
  <c r="T1598" i="4"/>
  <c r="T3053" i="4"/>
  <c r="T3552" i="4"/>
  <c r="T4801" i="4"/>
  <c r="T3709" i="4"/>
  <c r="T2488" i="4"/>
  <c r="T739" i="4"/>
  <c r="T3695" i="4"/>
  <c r="T2158" i="4"/>
  <c r="T1381" i="4"/>
  <c r="T1801" i="4"/>
  <c r="T1558" i="4"/>
  <c r="T2915" i="4"/>
  <c r="T2339" i="4"/>
  <c r="T1190" i="4"/>
  <c r="T456" i="4"/>
  <c r="T3938" i="4"/>
  <c r="T1014" i="4"/>
  <c r="T3498" i="4"/>
  <c r="T3273" i="4"/>
  <c r="T3935" i="4"/>
  <c r="T310" i="4"/>
  <c r="T498" i="4"/>
  <c r="T2071" i="4"/>
  <c r="T3189" i="4"/>
  <c r="T4505" i="4"/>
  <c r="T3432" i="4"/>
  <c r="T503" i="4"/>
  <c r="T3532" i="4"/>
  <c r="T2538" i="4"/>
  <c r="T4535" i="4"/>
  <c r="T1641" i="4"/>
  <c r="T1394" i="4"/>
  <c r="T4201" i="4"/>
  <c r="T2458" i="4"/>
  <c r="T972" i="4"/>
  <c r="T3204" i="4"/>
  <c r="T1703" i="4"/>
  <c r="T3992" i="4"/>
  <c r="T2200" i="4"/>
  <c r="T4873" i="4"/>
  <c r="T1986" i="4"/>
  <c r="T1393" i="4"/>
  <c r="T1511" i="4"/>
  <c r="T3328" i="4"/>
  <c r="T1582" i="4"/>
  <c r="T3710" i="4"/>
  <c r="T4498" i="4"/>
  <c r="T3481" i="4"/>
  <c r="T3807" i="4"/>
  <c r="T1197" i="4"/>
  <c r="T1981" i="4"/>
  <c r="T221" i="4"/>
  <c r="T804" i="4"/>
  <c r="T635" i="4"/>
  <c r="T4805" i="4"/>
  <c r="T1390" i="4"/>
  <c r="T3436" i="4"/>
  <c r="T1687" i="4"/>
  <c r="T3244" i="4"/>
  <c r="T1645" i="4"/>
  <c r="T1033" i="4"/>
  <c r="T1725" i="4"/>
  <c r="T3803" i="4"/>
  <c r="T1819" i="4"/>
  <c r="T885" i="4"/>
  <c r="T2830" i="4"/>
  <c r="T3983" i="4"/>
  <c r="T2369" i="4"/>
  <c r="T1013" i="4"/>
  <c r="T4382" i="4"/>
  <c r="T125" i="4"/>
  <c r="T1244" i="4"/>
  <c r="T1343" i="4"/>
  <c r="T3029" i="4"/>
  <c r="T3260" i="4"/>
  <c r="T2021" i="4"/>
  <c r="T3399" i="4"/>
  <c r="T709" i="4"/>
  <c r="T868" i="4"/>
  <c r="T2699" i="4"/>
  <c r="T256" i="4"/>
  <c r="T610" i="4"/>
  <c r="T4458" i="4"/>
  <c r="T3019" i="4"/>
  <c r="T4479" i="4"/>
  <c r="T1094" i="4"/>
  <c r="T3749" i="4"/>
  <c r="T210" i="4"/>
  <c r="T4067" i="4"/>
  <c r="T3196" i="4"/>
  <c r="T1895" i="4"/>
  <c r="T3764" i="4"/>
  <c r="T4079" i="4"/>
  <c r="T4130" i="4"/>
  <c r="T4150" i="4"/>
  <c r="T2674" i="4"/>
  <c r="T4648" i="4"/>
  <c r="T2024" i="4"/>
  <c r="T3148" i="4"/>
  <c r="T405" i="4"/>
  <c r="T2012" i="4"/>
  <c r="T1229" i="4"/>
  <c r="T3679" i="4"/>
  <c r="T2686" i="4"/>
  <c r="T3075" i="4"/>
  <c r="T1358" i="4"/>
  <c r="T3085" i="4"/>
  <c r="T3509" i="4"/>
  <c r="T2628" i="4"/>
  <c r="T2216" i="4"/>
  <c r="T2044" i="4"/>
  <c r="T352" i="4"/>
  <c r="T184" i="4"/>
  <c r="T1568" i="4"/>
  <c r="T3628" i="4"/>
  <c r="T2663" i="4"/>
  <c r="T1521" i="4"/>
  <c r="T2008" i="4"/>
  <c r="T3236" i="4"/>
  <c r="T2134" i="4"/>
  <c r="T1786" i="4"/>
  <c r="T31" i="4"/>
  <c r="T3108" i="4"/>
  <c r="T3588" i="4"/>
  <c r="T3609" i="4"/>
  <c r="T735" i="4"/>
  <c r="T825" i="4"/>
  <c r="T4423" i="4"/>
  <c r="T2530" i="4"/>
  <c r="T105" i="4"/>
  <c r="T3707" i="4"/>
  <c r="T2572" i="4"/>
  <c r="T391" i="4"/>
  <c r="T2338" i="4"/>
  <c r="T2834" i="4"/>
  <c r="T4852" i="4"/>
  <c r="T2725" i="4"/>
  <c r="T2206" i="4"/>
  <c r="T1146" i="4"/>
  <c r="T583" i="4"/>
  <c r="T4071" i="4"/>
  <c r="T3542" i="4"/>
  <c r="T887" i="4"/>
  <c r="T667" i="4"/>
  <c r="T4787" i="4"/>
  <c r="T1189" i="4"/>
  <c r="T1609" i="4"/>
  <c r="T1933" i="4"/>
  <c r="T2419" i="4"/>
  <c r="T4635" i="4"/>
  <c r="T3848" i="4"/>
  <c r="T4287" i="4"/>
  <c r="T4141" i="4"/>
  <c r="T4480" i="4"/>
  <c r="T2150" i="4"/>
  <c r="T1947" i="4"/>
  <c r="T1790" i="4"/>
  <c r="T3795" i="4"/>
  <c r="T3582" i="4"/>
  <c r="T3613" i="4"/>
  <c r="T4654" i="4"/>
  <c r="T3768" i="4"/>
  <c r="T3592" i="4"/>
  <c r="T2438" i="4"/>
  <c r="T499" i="4"/>
  <c r="T2731" i="4"/>
  <c r="T4031" i="4"/>
  <c r="T3472" i="4"/>
  <c r="T4573" i="4"/>
  <c r="T2341" i="4"/>
  <c r="T1483" i="4"/>
  <c r="T3716" i="4"/>
  <c r="T2229" i="4"/>
  <c r="T2344" i="4"/>
  <c r="T3227" i="4"/>
  <c r="T3705" i="4"/>
  <c r="T4365" i="4"/>
  <c r="T1998" i="4"/>
  <c r="T4595" i="4"/>
  <c r="T2462" i="4"/>
  <c r="T2456" i="4"/>
  <c r="T1311" i="4"/>
  <c r="T4246" i="4"/>
  <c r="T3476" i="4"/>
  <c r="T639" i="4"/>
  <c r="T2932" i="4"/>
  <c r="T224" i="4"/>
  <c r="T1851" i="4"/>
  <c r="T4809" i="4"/>
  <c r="T3921" i="4"/>
  <c r="T1733" i="4"/>
  <c r="T2516" i="4"/>
  <c r="T4539" i="4"/>
  <c r="T4245" i="4"/>
  <c r="T2585" i="4"/>
  <c r="T2575" i="4"/>
  <c r="T4610" i="4"/>
  <c r="T3274" i="4"/>
  <c r="T2702" i="4"/>
  <c r="T1871" i="4"/>
  <c r="T2680" i="4"/>
  <c r="T2579" i="4"/>
  <c r="T1660" i="4"/>
  <c r="T1907" i="4"/>
  <c r="T1245" i="4"/>
  <c r="T3437" i="4"/>
  <c r="T3631" i="4"/>
  <c r="T13" i="4"/>
  <c r="T865" i="4"/>
  <c r="T3137" i="4"/>
  <c r="T3409" i="4"/>
  <c r="T2324" i="4"/>
  <c r="T3516" i="4"/>
  <c r="T2358" i="4"/>
  <c r="T634" i="4"/>
  <c r="T1966" i="4"/>
  <c r="T689" i="4"/>
  <c r="T4886" i="4"/>
  <c r="T1915" i="1"/>
  <c r="T2265" i="1"/>
  <c r="T4802" i="1"/>
  <c r="T4186" i="4"/>
  <c r="T2347" i="1"/>
  <c r="T857" i="1"/>
  <c r="T1635" i="1"/>
  <c r="T3814" i="1"/>
  <c r="T4040" i="1"/>
  <c r="T4232" i="1"/>
  <c r="T4224" i="1"/>
  <c r="T4212" i="1"/>
  <c r="T2864" i="1"/>
  <c r="T1344" i="1"/>
  <c r="T3341" i="1"/>
  <c r="T3906" i="1"/>
  <c r="T3719" i="1"/>
  <c r="T4394" i="1"/>
  <c r="T242" i="1"/>
  <c r="T1335" i="1"/>
  <c r="T1303" i="1"/>
  <c r="T1914" i="1"/>
  <c r="T489" i="4"/>
  <c r="T3487" i="4"/>
  <c r="T77" i="4"/>
  <c r="T4219" i="4"/>
  <c r="T3181" i="4"/>
  <c r="T1496" i="4"/>
  <c r="T565" i="4"/>
  <c r="T3443" i="4"/>
  <c r="T4179" i="4"/>
  <c r="T4511" i="4"/>
  <c r="T4564" i="4"/>
  <c r="T4054" i="4"/>
  <c r="T1849" i="4"/>
  <c r="T3309" i="4"/>
  <c r="T4703" i="4"/>
  <c r="T654" i="4"/>
  <c r="T3388" i="1"/>
  <c r="T3852" i="1"/>
  <c r="T4000" i="1"/>
  <c r="T2880" i="1"/>
  <c r="T360" i="1"/>
  <c r="T3447" i="1"/>
  <c r="T1632" i="1"/>
  <c r="T305" i="1"/>
  <c r="T4856" i="1"/>
  <c r="T3753" i="1"/>
  <c r="T4640" i="1"/>
  <c r="T258" i="4"/>
  <c r="T1501" i="1"/>
  <c r="T2383" i="1"/>
  <c r="T2183" i="1"/>
  <c r="T1220" i="1"/>
  <c r="T1214" i="1"/>
  <c r="T1401" i="1"/>
  <c r="T1562" i="1"/>
  <c r="T1775" i="1"/>
  <c r="T1783" i="1"/>
  <c r="T1605" i="1"/>
  <c r="T1997" i="1"/>
  <c r="T2125" i="1"/>
  <c r="T4009" i="1"/>
  <c r="T4191" i="1"/>
  <c r="T4527" i="1"/>
  <c r="T537" i="1"/>
  <c r="T801" i="1"/>
  <c r="T1108" i="1"/>
  <c r="T1365" i="1"/>
  <c r="T1459" i="1"/>
  <c r="T3436" i="1"/>
  <c r="T1424" i="1"/>
  <c r="T262" i="1"/>
  <c r="T1656" i="1"/>
  <c r="T976" i="1"/>
  <c r="T696" i="1"/>
  <c r="T4305" i="1"/>
  <c r="T4897" i="1"/>
  <c r="T1988" i="1"/>
  <c r="T1141" i="1"/>
  <c r="T1956" i="1"/>
  <c r="T3087" i="1"/>
  <c r="T3055" i="4"/>
  <c r="T347" i="4"/>
  <c r="T201" i="4"/>
  <c r="T2228" i="4"/>
  <c r="T2050" i="4"/>
  <c r="T3928" i="4"/>
  <c r="T3406" i="4"/>
  <c r="T1984" i="4"/>
  <c r="T182" i="4"/>
  <c r="T3491" i="4"/>
  <c r="T314" i="4"/>
  <c r="T2282" i="4"/>
  <c r="T11" i="4"/>
  <c r="T3084" i="4"/>
  <c r="T3271" i="4"/>
  <c r="T3362" i="1"/>
  <c r="T3785" i="1"/>
  <c r="T2987" i="4"/>
  <c r="T1924" i="4"/>
  <c r="T194" i="1"/>
  <c r="T1576" i="1"/>
  <c r="T1859" i="1"/>
  <c r="T2223" i="1"/>
  <c r="T2221" i="1"/>
  <c r="T4011" i="1"/>
  <c r="T4807" i="1"/>
  <c r="T465" i="1"/>
  <c r="T773" i="1"/>
  <c r="T935" i="1"/>
  <c r="T1255" i="1"/>
  <c r="T3140" i="1"/>
  <c r="T3545" i="1"/>
  <c r="T3648" i="1"/>
  <c r="T4072" i="1"/>
  <c r="T4140" i="1"/>
  <c r="T3901" i="1"/>
  <c r="T1712" i="1"/>
  <c r="T1968" i="1"/>
  <c r="T1624" i="1"/>
  <c r="T4519" i="1"/>
  <c r="T4487" i="1"/>
  <c r="T3750" i="1"/>
  <c r="T4593" i="1"/>
  <c r="T4146" i="1"/>
  <c r="T346" i="1"/>
  <c r="T1978" i="1"/>
  <c r="T3534" i="4"/>
  <c r="T2819" i="4"/>
  <c r="T1552" i="4"/>
  <c r="T921" i="4"/>
  <c r="T3318" i="4"/>
  <c r="T2720" i="1"/>
  <c r="T2604" i="1"/>
  <c r="T2359" i="1"/>
  <c r="T2482" i="1"/>
  <c r="T4353" i="1"/>
  <c r="T3948" i="1"/>
  <c r="T4006" i="1"/>
  <c r="T3808" i="1"/>
  <c r="T3904" i="1"/>
  <c r="T4080" i="1"/>
  <c r="T3024" i="1"/>
  <c r="T1979" i="1"/>
  <c r="T2540" i="1"/>
  <c r="T2114" i="1"/>
  <c r="T2535" i="1"/>
  <c r="T4033" i="1"/>
  <c r="T712" i="1"/>
  <c r="T4412" i="1"/>
  <c r="T4114" i="1"/>
  <c r="T3239" i="1"/>
  <c r="T772" i="1"/>
  <c r="T964" i="1"/>
  <c r="T2144" i="1"/>
  <c r="T2712" i="1"/>
  <c r="T2808" i="1"/>
  <c r="T3384" i="1"/>
  <c r="T3480" i="1"/>
  <c r="T3941" i="1"/>
  <c r="T4625" i="1"/>
  <c r="T3646" i="1"/>
  <c r="T3630" i="1"/>
  <c r="T4494" i="1"/>
  <c r="T4797" i="4"/>
  <c r="T1355" i="4"/>
  <c r="T4356" i="4"/>
  <c r="T809" i="4"/>
  <c r="T2460" i="4"/>
  <c r="T1287" i="4"/>
  <c r="T2003" i="4"/>
  <c r="T1495" i="4"/>
  <c r="T1713" i="4"/>
  <c r="T1028" i="4"/>
  <c r="T320" i="4"/>
  <c r="T717" i="4"/>
  <c r="T3842" i="4"/>
  <c r="T3632" i="4"/>
  <c r="T1949" i="4"/>
  <c r="T3347" i="4"/>
  <c r="T4379" i="4"/>
  <c r="T453" i="4"/>
  <c r="T1487" i="4"/>
  <c r="T1340" i="4"/>
  <c r="T2057" i="4"/>
  <c r="T1384" i="4"/>
  <c r="T4884" i="4"/>
  <c r="T1290" i="4"/>
  <c r="T288" i="4"/>
  <c r="T2275" i="4"/>
  <c r="T1842" i="4"/>
  <c r="T3961" i="4"/>
  <c r="T1450" i="4"/>
  <c r="T2329" i="4"/>
  <c r="T2913" i="4"/>
  <c r="T951" i="4"/>
  <c r="T4837" i="4"/>
  <c r="T3326" i="4"/>
  <c r="T3796" i="4"/>
  <c r="T2652" i="4"/>
  <c r="T1746" i="4"/>
  <c r="T3005" i="4"/>
  <c r="T3943" i="4"/>
  <c r="T4864" i="4"/>
  <c r="T4250" i="4"/>
  <c r="T3116" i="4"/>
  <c r="T2016" i="4"/>
  <c r="T4274" i="4"/>
  <c r="T1548" i="4"/>
  <c r="T2644" i="4"/>
  <c r="T3275" i="4"/>
  <c r="T307" i="4"/>
  <c r="T3739" i="4"/>
  <c r="T1587" i="4"/>
  <c r="T2764" i="4"/>
  <c r="T4712" i="4"/>
  <c r="T4179" i="1"/>
  <c r="T4371" i="1"/>
  <c r="T3966" i="1"/>
  <c r="T4766" i="1"/>
  <c r="T166" i="1"/>
  <c r="T415" i="1"/>
  <c r="T975" i="1"/>
  <c r="T1271" i="1"/>
  <c r="T1627" i="1"/>
  <c r="T2168" i="1"/>
  <c r="T3072" i="1"/>
  <c r="T792" i="1"/>
  <c r="T4555" i="1"/>
  <c r="T4743" i="1"/>
  <c r="T3490" i="1"/>
  <c r="T4154" i="1"/>
  <c r="T330" i="1"/>
  <c r="T1415" i="1"/>
  <c r="T1947" i="1"/>
  <c r="T3119" i="1"/>
  <c r="T4594" i="1"/>
  <c r="T551" i="1"/>
  <c r="T4662" i="1"/>
  <c r="T4906" i="1"/>
  <c r="T3705" i="1"/>
  <c r="T807" i="4"/>
  <c r="T627" i="4"/>
  <c r="T2421" i="4"/>
  <c r="T3648" i="4"/>
  <c r="T1878" i="4"/>
  <c r="T2039" i="4"/>
  <c r="T1473" i="4"/>
  <c r="T4448" i="4"/>
  <c r="T3942" i="1"/>
  <c r="T3339" i="1"/>
  <c r="T2063" i="1"/>
  <c r="T3903" i="1"/>
  <c r="T4073" i="1"/>
  <c r="T4637" i="1"/>
  <c r="T3356" i="1"/>
  <c r="T4120" i="1"/>
  <c r="T3917" i="1"/>
  <c r="T2280" i="1"/>
  <c r="T3592" i="1"/>
  <c r="T1936" i="1"/>
  <c r="T3624" i="1"/>
  <c r="T664" i="1"/>
  <c r="T216" i="1"/>
  <c r="T30" i="1"/>
  <c r="T3676" i="1"/>
  <c r="T3670" i="1"/>
  <c r="T4159" i="1"/>
  <c r="T3378" i="1"/>
  <c r="T3353" i="1"/>
  <c r="T3254" i="1"/>
  <c r="T2666" i="1"/>
  <c r="T3351" i="1"/>
  <c r="T3565" i="1"/>
  <c r="T4562" i="1"/>
  <c r="T4588" i="1"/>
  <c r="T3262" i="4"/>
  <c r="T2974" i="4"/>
  <c r="T1087" i="4"/>
  <c r="T3577" i="4"/>
  <c r="T4731" i="4"/>
  <c r="T1606" i="4"/>
  <c r="T4739" i="4"/>
  <c r="T3280" i="4"/>
  <c r="T2301" i="4"/>
  <c r="T4585" i="4"/>
  <c r="T3178" i="4"/>
  <c r="T1714" i="4"/>
  <c r="T3939" i="4"/>
  <c r="T1972" i="4"/>
  <c r="T1068" i="4"/>
  <c r="T2481" i="4"/>
  <c r="T2727" i="4"/>
  <c r="T3775" i="4"/>
  <c r="T2304" i="4"/>
  <c r="T1646" i="4"/>
  <c r="T3672" i="4"/>
  <c r="T3507" i="4"/>
  <c r="T3229" i="4"/>
  <c r="T4061" i="4"/>
  <c r="T1828" i="4"/>
  <c r="T1404" i="4"/>
  <c r="T3783" i="4"/>
  <c r="T4391" i="4"/>
  <c r="T1732" i="4"/>
  <c r="T497" i="4"/>
  <c r="T1509" i="4"/>
  <c r="T536" i="1"/>
  <c r="T4389" i="1"/>
  <c r="T924" i="1"/>
  <c r="T4079" i="1"/>
  <c r="T2315" i="1"/>
  <c r="T1429" i="1"/>
  <c r="T3935" i="1"/>
  <c r="T3428" i="1"/>
  <c r="T3382" i="1"/>
  <c r="T3718" i="1"/>
  <c r="T100" i="1"/>
  <c r="T282" i="1"/>
  <c r="T4359" i="1"/>
  <c r="T4246" i="1"/>
  <c r="T4875" i="1"/>
  <c r="T4877" i="1"/>
  <c r="T4081" i="1"/>
  <c r="T2137" i="1"/>
  <c r="T3478" i="1"/>
  <c r="T3657" i="1"/>
  <c r="T4231" i="4"/>
  <c r="T2464" i="4"/>
  <c r="T3157" i="4"/>
  <c r="T1468" i="4"/>
  <c r="T4666" i="4"/>
  <c r="T591" i="4"/>
  <c r="T2729" i="4"/>
  <c r="T592" i="4"/>
  <c r="T1763" i="4"/>
  <c r="T3505" i="4"/>
  <c r="T3965" i="4"/>
  <c r="T1781" i="4"/>
  <c r="T3999" i="1"/>
  <c r="T3012" i="1"/>
  <c r="T4192" i="1"/>
  <c r="T366" i="1"/>
  <c r="T2704" i="1"/>
  <c r="T3506" i="1"/>
  <c r="T3643" i="1"/>
  <c r="T3686" i="1"/>
  <c r="T3150" i="1"/>
  <c r="T4301" i="1"/>
  <c r="T2460" i="1"/>
  <c r="T1056" i="1"/>
  <c r="T1333" i="1"/>
  <c r="T3431" i="1"/>
  <c r="T3632" i="1"/>
  <c r="T2772" i="1"/>
  <c r="T736" i="1"/>
  <c r="T3149" i="1"/>
  <c r="T574" i="4"/>
  <c r="T1252" i="1"/>
  <c r="T1442" i="1"/>
  <c r="T2164" i="1"/>
  <c r="T2388" i="1"/>
  <c r="T4273" i="1"/>
  <c r="T4751" i="1"/>
  <c r="T4553" i="1"/>
  <c r="T4685" i="1"/>
  <c r="T4812" i="1"/>
  <c r="T481" i="1"/>
  <c r="T381" i="1"/>
  <c r="T1263" i="1"/>
  <c r="T1683" i="1"/>
  <c r="T3052" i="1"/>
  <c r="T210" i="1"/>
  <c r="T1803" i="1"/>
  <c r="T1837" i="1"/>
  <c r="T213" i="1"/>
  <c r="T2090" i="1"/>
  <c r="T4311" i="1"/>
  <c r="T4861" i="1"/>
  <c r="T1219" i="1"/>
  <c r="T1835" i="1"/>
  <c r="T1359" i="1"/>
  <c r="T3260" i="1"/>
  <c r="T3414" i="1"/>
  <c r="T3577" i="1"/>
  <c r="T544" i="1"/>
  <c r="T228" i="1"/>
  <c r="T2087" i="1"/>
  <c r="T1213" i="1"/>
  <c r="T2312" i="1"/>
  <c r="T3172" i="1"/>
  <c r="T1482" i="1"/>
  <c r="T1911" i="1"/>
  <c r="T3951" i="1"/>
  <c r="T4871" i="1"/>
  <c r="T782" i="1"/>
  <c r="T1246" i="1"/>
  <c r="T3607" i="1"/>
  <c r="T3601" i="1"/>
  <c r="T3759" i="1"/>
  <c r="T3168" i="1"/>
  <c r="T3222" i="1"/>
  <c r="T3751" i="1"/>
  <c r="T3475" i="1"/>
  <c r="T4049" i="1"/>
  <c r="T155" i="1"/>
  <c r="T4747" i="1"/>
  <c r="T321" i="1"/>
  <c r="T1796" i="1"/>
  <c r="T2226" i="1"/>
  <c r="T798" i="1"/>
  <c r="T660" i="1"/>
  <c r="T132" i="1"/>
  <c r="T3617" i="1"/>
  <c r="T4197" i="1"/>
  <c r="T4245" i="1"/>
  <c r="T4293" i="1"/>
  <c r="T2353" i="4"/>
  <c r="T4563" i="4"/>
  <c r="T2271" i="4"/>
  <c r="T3104" i="4"/>
  <c r="T2088" i="4"/>
  <c r="T1820" i="4"/>
  <c r="T700" i="4"/>
  <c r="T3762" i="4"/>
  <c r="T4726" i="4"/>
  <c r="T936" i="4"/>
  <c r="T1772" i="4"/>
  <c r="T908" i="4"/>
  <c r="T4520" i="4"/>
  <c r="T3575" i="4"/>
  <c r="T410" i="4"/>
  <c r="T1695" i="4"/>
  <c r="T1635" i="4"/>
  <c r="T4878" i="4"/>
  <c r="T3140" i="4"/>
  <c r="T3623" i="4"/>
  <c r="T4395" i="4"/>
  <c r="T3057" i="4"/>
  <c r="T3772" i="4"/>
  <c r="T2147" i="4"/>
  <c r="T291" i="4"/>
  <c r="T3159" i="4"/>
  <c r="T1761" i="4"/>
  <c r="T1370" i="4"/>
  <c r="T580" i="4"/>
  <c r="T3384" i="4"/>
  <c r="T3073" i="4"/>
  <c r="T2839" i="4"/>
  <c r="T1527" i="1"/>
  <c r="T1918" i="1"/>
  <c r="T2212" i="1"/>
  <c r="T766" i="1"/>
  <c r="T722" i="1"/>
  <c r="T3714" i="1"/>
  <c r="T3359" i="1"/>
  <c r="T3299" i="1"/>
  <c r="T4840" i="1"/>
  <c r="T4584" i="1"/>
  <c r="T2413" i="4"/>
  <c r="T4291" i="4"/>
  <c r="T4754" i="4"/>
  <c r="T4608" i="4"/>
  <c r="T1816" i="4"/>
  <c r="T1911" i="4"/>
  <c r="T1316" i="4"/>
  <c r="T2828" i="4"/>
  <c r="T56" i="4"/>
  <c r="T756" i="4"/>
  <c r="T2445" i="4"/>
  <c r="T1572" i="4"/>
  <c r="T2074" i="4"/>
  <c r="T1408" i="4"/>
  <c r="T1128" i="4"/>
  <c r="T2192" i="4"/>
  <c r="T1359" i="4"/>
  <c r="T815" i="4"/>
  <c r="T517" i="4"/>
  <c r="T3652" i="4"/>
  <c r="T1373" i="4"/>
  <c r="T2197" i="4"/>
  <c r="T858" i="4"/>
  <c r="T2132" i="4"/>
  <c r="T387" i="4"/>
  <c r="T3724" i="4"/>
  <c r="T2911" i="4"/>
  <c r="T3482" i="4"/>
  <c r="T1748" i="4"/>
  <c r="T3640" i="4"/>
  <c r="T4203" i="4"/>
  <c r="T4612" i="4"/>
  <c r="T3173" i="4"/>
  <c r="T1199" i="4"/>
  <c r="T4559" i="4"/>
  <c r="T2584" i="4"/>
  <c r="T3486" i="4"/>
  <c r="T3678" i="4"/>
  <c r="T1015" i="4"/>
  <c r="T2145" i="4"/>
  <c r="T3750" i="4"/>
  <c r="T1928" i="4"/>
  <c r="T714" i="4"/>
  <c r="T4144" i="4"/>
  <c r="T2417" i="4"/>
  <c r="T3831" i="4"/>
  <c r="T3440" i="4"/>
  <c r="T4387" i="4"/>
  <c r="T4622" i="4"/>
  <c r="T841" i="4"/>
  <c r="T2127" i="4"/>
  <c r="T2209" i="4"/>
  <c r="T1969" i="4"/>
  <c r="T1196" i="4"/>
  <c r="T2459" i="4"/>
  <c r="T4396" i="4"/>
  <c r="T1724" i="4"/>
  <c r="T3955" i="4"/>
  <c r="T1484" i="4"/>
  <c r="T3025" i="4"/>
  <c r="T1312" i="4"/>
  <c r="T1731" i="4"/>
  <c r="T1032" i="4"/>
  <c r="T764" i="4"/>
  <c r="T3241" i="4"/>
  <c r="T1325" i="4"/>
  <c r="T2403" i="4"/>
  <c r="T3744" i="4"/>
  <c r="T4521" i="4"/>
  <c r="T2658" i="4"/>
  <c r="T4710" i="4"/>
  <c r="T3194" i="4"/>
  <c r="T851" i="4"/>
  <c r="T3036" i="4"/>
  <c r="T1225" i="4"/>
  <c r="T4597" i="4"/>
  <c r="T768" i="4"/>
  <c r="T2646" i="4"/>
  <c r="T3675" i="4"/>
  <c r="T2109" i="4"/>
  <c r="T2006" i="4"/>
  <c r="T1223" i="4"/>
  <c r="T3667" i="4"/>
  <c r="T3051" i="4"/>
  <c r="T3366" i="4"/>
  <c r="T4036" i="4"/>
  <c r="T4449" i="4"/>
  <c r="T2081" i="4"/>
  <c r="T1350" i="4"/>
  <c r="T4867" i="4"/>
  <c r="T321" i="4"/>
  <c r="T4320" i="1"/>
  <c r="T72" i="1"/>
  <c r="T3728" i="1"/>
  <c r="T2088" i="1"/>
  <c r="T552" i="1"/>
  <c r="T56" i="1"/>
  <c r="T400" i="1"/>
  <c r="T3720" i="1"/>
  <c r="T2592" i="1"/>
  <c r="T4336" i="1"/>
  <c r="T3136" i="1"/>
  <c r="T2024" i="1"/>
  <c r="T680" i="1"/>
  <c r="T456" i="1"/>
  <c r="T4141" i="1"/>
  <c r="T3370" i="1"/>
  <c r="T4287" i="1"/>
  <c r="T3381" i="1"/>
  <c r="T3997" i="1"/>
  <c r="T3690" i="1"/>
  <c r="T3802" i="1"/>
  <c r="T4679" i="1"/>
  <c r="T4515" i="1"/>
  <c r="T44" i="1"/>
  <c r="T353" i="1"/>
  <c r="T2423" i="1"/>
  <c r="T2066" i="1"/>
  <c r="T1006" i="1"/>
  <c r="T1077" i="1"/>
  <c r="T1946" i="1"/>
  <c r="T1802" i="1"/>
  <c r="T2778" i="1"/>
  <c r="T2875" i="1"/>
  <c r="T1942" i="1"/>
  <c r="T3035" i="1"/>
  <c r="T2742" i="1"/>
  <c r="T2923" i="1"/>
  <c r="T4450" i="1"/>
  <c r="T4860" i="1"/>
  <c r="T612" i="1"/>
  <c r="T738" i="1"/>
  <c r="T4207" i="1"/>
  <c r="T4778" i="1"/>
  <c r="T4638" i="1"/>
  <c r="T4186" i="1"/>
  <c r="T4680" i="1"/>
  <c r="T4424" i="1"/>
  <c r="T4538" i="1"/>
  <c r="T2841" i="4"/>
  <c r="T3616" i="4"/>
  <c r="T2494" i="4"/>
  <c r="T491" i="4"/>
  <c r="T3646" i="4"/>
  <c r="T2180" i="4"/>
  <c r="T3538" i="4"/>
  <c r="T3963" i="4"/>
  <c r="T4027" i="4"/>
  <c r="T3383" i="4"/>
  <c r="T3413" i="4"/>
  <c r="T3169" i="4"/>
  <c r="T1425" i="4"/>
  <c r="T439" i="4"/>
  <c r="T446" i="4"/>
  <c r="T2305" i="4"/>
  <c r="T1321" i="4"/>
  <c r="T3726" i="4"/>
  <c r="T1535" i="4"/>
  <c r="T3175" i="4"/>
  <c r="T3424" i="4"/>
  <c r="T2795" i="4"/>
  <c r="T3398" i="4"/>
  <c r="T1361" i="4"/>
  <c r="T1055" i="4"/>
  <c r="T3862" i="4"/>
  <c r="T742" i="4"/>
  <c r="T2630" i="1"/>
  <c r="T2925" i="1"/>
  <c r="T1790" i="1"/>
  <c r="T2608" i="1"/>
  <c r="T4472" i="1"/>
  <c r="T3001" i="1"/>
  <c r="T2959" i="1"/>
  <c r="T602" i="1"/>
  <c r="T735" i="1"/>
  <c r="T1268" i="1"/>
  <c r="T994" i="1"/>
  <c r="T4504" i="1"/>
  <c r="T4616" i="1"/>
  <c r="T515" i="1"/>
  <c r="T419" i="1"/>
  <c r="T3229" i="1"/>
  <c r="T4670" i="1"/>
  <c r="T4414" i="1"/>
  <c r="T3847" i="1"/>
  <c r="T4512" i="1"/>
  <c r="T3658" i="1"/>
  <c r="T4303" i="1"/>
  <c r="T3335" i="1"/>
  <c r="T3834" i="1"/>
  <c r="T3258" i="1"/>
  <c r="T4784" i="1"/>
  <c r="T4721" i="1"/>
  <c r="T3617" i="4"/>
  <c r="T3165" i="4"/>
  <c r="T918" i="4"/>
  <c r="T616" i="4"/>
  <c r="T2965" i="4"/>
  <c r="T1896" i="4"/>
  <c r="T3319" i="4"/>
  <c r="T2108" i="4"/>
  <c r="T82" i="4"/>
  <c r="T2991" i="4"/>
  <c r="T3703" i="4"/>
  <c r="T175" i="4"/>
  <c r="T271" i="4"/>
  <c r="T2117" i="4"/>
  <c r="T999" i="4"/>
  <c r="T2394" i="4"/>
  <c r="T4902" i="4"/>
  <c r="T679" i="4"/>
  <c r="T1085" i="4"/>
  <c r="T1091" i="1"/>
  <c r="T2010" i="1"/>
  <c r="T1431" i="1"/>
  <c r="T2364" i="1"/>
  <c r="T2650" i="1"/>
  <c r="T2931" i="1"/>
  <c r="T2463" i="1"/>
  <c r="T2614" i="1"/>
  <c r="T2939" i="1"/>
  <c r="T4768" i="1"/>
  <c r="T4904" i="1"/>
  <c r="T2985" i="1"/>
  <c r="T1075" i="1"/>
  <c r="T718" i="1"/>
  <c r="T1285" i="1"/>
  <c r="T715" i="1"/>
  <c r="T4476" i="1"/>
  <c r="T4678" i="1"/>
  <c r="T4346" i="1"/>
  <c r="T3745" i="1"/>
  <c r="T4634" i="1"/>
  <c r="T3628" i="1"/>
  <c r="T4832" i="1"/>
  <c r="T3696" i="1"/>
  <c r="T3483" i="1"/>
  <c r="T4752" i="1"/>
  <c r="T3613" i="1"/>
  <c r="T4579" i="1"/>
  <c r="T4444" i="4"/>
  <c r="T3390" i="4"/>
  <c r="T3060" i="4"/>
  <c r="T180" i="4"/>
  <c r="T4378" i="4"/>
  <c r="T3270" i="4"/>
  <c r="T3875" i="4"/>
  <c r="T3006" i="4"/>
  <c r="T154" i="4"/>
  <c r="T3050" i="4"/>
  <c r="T674" i="4"/>
  <c r="T2891" i="4"/>
  <c r="T1852" i="4"/>
  <c r="T2337" i="4"/>
  <c r="T4392" i="4"/>
  <c r="T1785" i="4"/>
  <c r="T1306" i="4"/>
  <c r="T331" i="4"/>
  <c r="T3369" i="4"/>
  <c r="T1339" i="4"/>
  <c r="T2190" i="4"/>
  <c r="T2194" i="4"/>
  <c r="T2737" i="4"/>
  <c r="T4715" i="4"/>
  <c r="T2616" i="4"/>
  <c r="T1049" i="4"/>
  <c r="T3641" i="4"/>
  <c r="T3353" i="4"/>
  <c r="T1657" i="4"/>
  <c r="T691" i="4"/>
  <c r="T1689" i="4"/>
  <c r="T3093" i="4"/>
  <c r="T4548" i="4"/>
  <c r="T2105" i="4"/>
  <c r="T2317" i="4"/>
  <c r="T3637" i="4"/>
  <c r="T1263" i="4"/>
  <c r="T4606" i="4"/>
  <c r="T3259" i="4"/>
  <c r="T3223" i="4"/>
  <c r="T3517" i="4"/>
  <c r="T2207" i="4"/>
  <c r="T1808" i="4"/>
  <c r="T4164" i="4"/>
  <c r="T474" i="4"/>
  <c r="T4088" i="4"/>
  <c r="T3433" i="4"/>
  <c r="T504" i="4"/>
  <c r="T4278" i="4"/>
  <c r="T2052" i="4"/>
  <c r="T4229" i="4"/>
  <c r="T3184" i="4"/>
  <c r="T1956" i="4"/>
  <c r="T27" i="4"/>
  <c r="T4674" i="4"/>
  <c r="T218" i="4"/>
  <c r="T2452" i="4"/>
  <c r="T2895" i="4"/>
  <c r="T1600" i="4"/>
  <c r="T2617" i="4"/>
  <c r="T4652" i="4"/>
  <c r="T3183" i="4"/>
  <c r="T3810" i="4"/>
  <c r="T17" i="4"/>
  <c r="T2999" i="4"/>
  <c r="T3506" i="4"/>
  <c r="T4871" i="4"/>
  <c r="T4698" i="4"/>
  <c r="T1982" i="4"/>
  <c r="T3940" i="4"/>
  <c r="T4169" i="4"/>
  <c r="T476" i="4"/>
  <c r="T2672" i="4"/>
  <c r="T1336" i="4"/>
  <c r="T492" i="4"/>
  <c r="T761" i="4"/>
  <c r="T2361" i="4"/>
  <c r="T4704" i="4"/>
  <c r="T1255" i="4"/>
  <c r="T1239" i="4"/>
  <c r="T3401" i="4"/>
  <c r="T4137" i="4"/>
  <c r="T4785" i="4"/>
  <c r="T3800" i="4"/>
  <c r="T4613" i="4"/>
  <c r="T2385" i="4"/>
  <c r="T4424" i="4"/>
  <c r="T2397" i="4"/>
  <c r="T3780" i="4"/>
  <c r="T4566" i="4"/>
  <c r="T4037" i="4"/>
  <c r="T4361" i="4"/>
  <c r="T2883" i="4"/>
  <c r="T448" i="4"/>
  <c r="T3722" i="4"/>
  <c r="T4348" i="4"/>
  <c r="T38" i="4"/>
  <c r="T4009" i="4"/>
  <c r="T3858" i="4"/>
  <c r="T3431" i="4"/>
  <c r="T24" i="4"/>
  <c r="T2236" i="4"/>
  <c r="T467" i="4"/>
  <c r="T3076" i="4"/>
  <c r="T543" i="4"/>
  <c r="T2513" i="4"/>
  <c r="T3349" i="4"/>
  <c r="T3038" i="4"/>
  <c r="T441" i="4"/>
  <c r="T255" i="4"/>
  <c r="T944" i="4"/>
  <c r="T2820" i="4"/>
  <c r="T726" i="4"/>
  <c r="T4732" i="4"/>
  <c r="T1539" i="4"/>
  <c r="T4679" i="4"/>
  <c r="T2164" i="4"/>
  <c r="T1375" i="4"/>
  <c r="T1632" i="4"/>
  <c r="T1679" i="4"/>
  <c r="T2713" i="4"/>
  <c r="T3281" i="4"/>
  <c r="T4105" i="4"/>
  <c r="T2091" i="4"/>
  <c r="T1837" i="4"/>
  <c r="T52" i="4"/>
  <c r="T2555" i="4"/>
  <c r="T394" i="4"/>
  <c r="T2533" i="4"/>
  <c r="T1869" i="4"/>
  <c r="T4464" i="4"/>
  <c r="T3569" i="4"/>
  <c r="T2414" i="4"/>
  <c r="T4769" i="4"/>
  <c r="T2017" i="4"/>
  <c r="T991" i="4"/>
  <c r="T2205" i="4"/>
  <c r="T1798" i="4"/>
  <c r="T228" i="4"/>
  <c r="T1694" i="4"/>
  <c r="T1729" i="4"/>
  <c r="T2386" i="4"/>
  <c r="T274" i="4"/>
  <c r="T917" i="4"/>
  <c r="T792" i="4"/>
  <c r="T3985" i="4"/>
  <c r="T418" i="4"/>
  <c r="T521" i="4"/>
  <c r="T2857" i="4"/>
  <c r="T4486" i="4"/>
  <c r="T2263" i="4"/>
  <c r="T1453" i="4"/>
  <c r="T3249" i="4"/>
  <c r="T2985" i="4"/>
  <c r="T2266" i="4"/>
  <c r="T3120" i="4"/>
  <c r="T2986" i="4"/>
  <c r="T2491" i="4"/>
  <c r="T4412" i="4"/>
  <c r="T786" i="4"/>
  <c r="T2171" i="4"/>
  <c r="T4375" i="4"/>
  <c r="T253" i="4"/>
  <c r="T2706" i="4"/>
  <c r="T3581" i="4"/>
  <c r="T4534" i="4"/>
  <c r="T2580" i="4"/>
  <c r="T1967" i="4"/>
  <c r="T4791" i="4"/>
  <c r="T4781" i="4"/>
  <c r="T4810" i="4"/>
  <c r="T4713" i="4"/>
  <c r="T2636" i="4"/>
  <c r="T3047" i="4"/>
  <c r="T357" i="4"/>
  <c r="T4157" i="4"/>
  <c r="T4216" i="4"/>
  <c r="T3045" i="4"/>
  <c r="T3017" i="4"/>
  <c r="T4096" i="4"/>
  <c r="T1576" i="4"/>
  <c r="T3995" i="4"/>
  <c r="T2000" i="4"/>
  <c r="T2939" i="4"/>
  <c r="T927" i="4"/>
  <c r="T3861" i="4"/>
  <c r="T2211" i="4"/>
  <c r="T1158" i="4"/>
  <c r="T1356" i="4"/>
  <c r="T19" i="4"/>
  <c r="T1156" i="4"/>
  <c r="T4557" i="4"/>
  <c r="T2093" i="4"/>
  <c r="T2036" i="4"/>
  <c r="T2918" i="4"/>
  <c r="T1855" i="4"/>
  <c r="T3388" i="4"/>
  <c r="T2963" i="4"/>
  <c r="T3550" i="4"/>
  <c r="T1880" i="4"/>
  <c r="T1231" i="4"/>
  <c r="T3470" i="4"/>
  <c r="T3526" i="4"/>
  <c r="T155" i="4"/>
  <c r="T1594" i="4"/>
  <c r="T2377" i="4"/>
  <c r="T2242" i="4"/>
  <c r="T1839" i="4"/>
  <c r="T1762" i="4"/>
  <c r="T2540" i="4"/>
  <c r="T648" i="4"/>
  <c r="T318" i="4"/>
  <c r="T3836" i="4"/>
  <c r="T268" i="4"/>
  <c r="T3829" i="4"/>
  <c r="T2744" i="4"/>
  <c r="T295" i="4"/>
  <c r="T4523" i="4"/>
  <c r="T2633" i="4"/>
  <c r="T2061" i="4"/>
  <c r="T1124" i="4"/>
  <c r="T3714" i="4"/>
  <c r="T4541" i="4"/>
  <c r="T273" i="4"/>
  <c r="T1860" i="4"/>
  <c r="T2813" i="4"/>
  <c r="T3883" i="4"/>
  <c r="T4506" i="4"/>
  <c r="T4078" i="4"/>
  <c r="T1412" i="4"/>
  <c r="T2761" i="4"/>
  <c r="T3574" i="4"/>
  <c r="T3669" i="4"/>
  <c r="T736" i="4"/>
  <c r="T3521" i="4"/>
  <c r="T1371" i="4"/>
  <c r="T3215" i="4"/>
  <c r="T2675" i="4"/>
  <c r="T4664" i="4"/>
  <c r="T1434" i="4"/>
  <c r="T2629" i="4"/>
  <c r="T2407" i="4"/>
  <c r="T212" i="4"/>
  <c r="T1590" i="4"/>
  <c r="T4818" i="4"/>
  <c r="T4813" i="4"/>
  <c r="T459" i="4"/>
  <c r="T4489" i="4"/>
  <c r="T3471" i="4"/>
  <c r="T4389" i="4"/>
  <c r="T3863" i="4"/>
  <c r="T4377" i="4"/>
  <c r="T3626" i="4"/>
  <c r="T3107" i="4"/>
  <c r="T3080" i="4"/>
  <c r="T721" i="4"/>
  <c r="T139" i="4"/>
  <c r="T131" i="4"/>
  <c r="T1903" i="4"/>
  <c r="T913" i="4"/>
  <c r="T3820" i="4"/>
  <c r="T4874" i="4"/>
  <c r="T3527" i="4"/>
  <c r="T649" i="4"/>
  <c r="T4462" i="4"/>
  <c r="T897" i="4"/>
  <c r="T2660" i="4"/>
  <c r="T2912" i="4"/>
  <c r="T3972" i="4"/>
  <c r="T1616" i="4"/>
  <c r="T800" i="4"/>
  <c r="T23" i="4"/>
  <c r="T2943" i="4"/>
  <c r="T4327" i="4"/>
  <c r="T46" i="4"/>
  <c r="T4183" i="4"/>
  <c r="T1601" i="4"/>
  <c r="T2278" i="4"/>
  <c r="T371" i="4"/>
  <c r="T2342" i="4"/>
  <c r="T4258" i="4"/>
  <c r="T4257" i="4"/>
  <c r="T707" i="4"/>
  <c r="T1010" i="4"/>
  <c r="T1362" i="4"/>
  <c r="T216" i="4"/>
  <c r="T1162" i="4"/>
  <c r="T4593" i="4"/>
  <c r="T4832" i="4"/>
  <c r="T4540" i="4"/>
  <c r="T469" i="4"/>
  <c r="T3101" i="4"/>
  <c r="T2396" i="4"/>
  <c r="T4707" i="4"/>
  <c r="T2073" i="4"/>
  <c r="T4581" i="4"/>
  <c r="T1707" i="4"/>
  <c r="T120" i="4"/>
  <c r="T3594" i="4"/>
  <c r="T900" i="4"/>
  <c r="T748" i="4"/>
  <c r="T337" i="4"/>
  <c r="T4057" i="4"/>
  <c r="T829" i="4"/>
  <c r="T4295" i="4"/>
  <c r="T1866" i="4"/>
  <c r="T3996" i="4"/>
  <c r="T2069" i="4"/>
  <c r="T3451" i="4"/>
  <c r="T4463" i="4"/>
  <c r="T1722" i="4"/>
  <c r="T4755" i="4"/>
  <c r="T912" i="4"/>
  <c r="T1259" i="4"/>
  <c r="T2647" i="4"/>
  <c r="T3901" i="4"/>
  <c r="T1017" i="4"/>
  <c r="T2428" i="4"/>
  <c r="T3665" i="4"/>
  <c r="T4430" i="4"/>
  <c r="T4187" i="4"/>
  <c r="T2873" i="4"/>
  <c r="T3283" i="4"/>
  <c r="T3662" i="4"/>
  <c r="T758" i="4"/>
  <c r="T3091" i="4"/>
  <c r="T1902" i="4"/>
  <c r="T2847" i="4"/>
  <c r="T2573" i="4"/>
  <c r="T4461" i="4"/>
  <c r="T3063" i="4"/>
  <c r="T1120" i="4"/>
  <c r="T797" i="4"/>
  <c r="T3426" i="4"/>
  <c r="T3067" i="4"/>
  <c r="T901" i="4"/>
  <c r="T1767" i="4"/>
  <c r="T3908" i="4"/>
  <c r="T1916" i="4"/>
  <c r="T4073" i="4"/>
  <c r="T376" i="4"/>
  <c r="T2543" i="4"/>
  <c r="T4307" i="4"/>
  <c r="T4220" i="4"/>
  <c r="T4072" i="4"/>
  <c r="T1595" i="4"/>
  <c r="T2022" i="4"/>
  <c r="T2992" i="4"/>
  <c r="T496" i="4"/>
  <c r="T1341" i="4"/>
  <c r="T1401" i="4"/>
  <c r="T706" i="4"/>
  <c r="T4669" i="4"/>
  <c r="T3147" i="4"/>
  <c r="T3070" i="4"/>
  <c r="T819" i="4"/>
  <c r="T3627" i="4"/>
  <c r="T4605" i="4"/>
  <c r="T2210" i="4"/>
  <c r="T1193" i="4"/>
  <c r="T379" i="4"/>
  <c r="T810" i="4"/>
  <c r="T1671" i="4"/>
  <c r="T1458" i="4"/>
  <c r="T156" i="4"/>
  <c r="T2972" i="4"/>
  <c r="T3668" i="4"/>
  <c r="T3868" i="4"/>
  <c r="T3445" i="4"/>
  <c r="T4827" i="4"/>
  <c r="T2434" i="4"/>
  <c r="T934" i="4"/>
  <c r="T2114" i="4"/>
  <c r="T3999" i="4"/>
  <c r="T4551" i="4"/>
  <c r="T2231" i="4"/>
  <c r="T490" i="4"/>
  <c r="T4224" i="4"/>
  <c r="T4180" i="4"/>
  <c r="T2062" i="4"/>
  <c r="T3238" i="4"/>
  <c r="T4085" i="4"/>
  <c r="T1978" i="4"/>
  <c r="T4477" i="4"/>
  <c r="T2137" i="4"/>
  <c r="T530" i="4"/>
  <c r="T2292" i="4"/>
  <c r="T1007" i="4"/>
  <c r="T895" i="4"/>
  <c r="T2854" i="4"/>
  <c r="T1454" i="4"/>
  <c r="T3213" i="4"/>
  <c r="T3568" i="4"/>
  <c r="T1272" i="4"/>
  <c r="T2639" i="4"/>
  <c r="T2411" i="4"/>
  <c r="T3916" i="4"/>
  <c r="T2122" i="4"/>
  <c r="T1647" i="4"/>
  <c r="T1780" i="4"/>
  <c r="T3081" i="4"/>
  <c r="T4620" i="4"/>
  <c r="T2498" i="4"/>
  <c r="T2843" i="4"/>
  <c r="T1173" i="4"/>
  <c r="T2511" i="4"/>
  <c r="T3654" i="4"/>
  <c r="T1058" i="4"/>
  <c r="T3548" i="4"/>
  <c r="T4124" i="4"/>
  <c r="T3272" i="4"/>
  <c r="T4135" i="4"/>
  <c r="T3553" i="4"/>
  <c r="T4161" i="4"/>
  <c r="T4644" i="4"/>
  <c r="T494" i="4"/>
  <c r="T4672" i="4"/>
  <c r="T4508" i="4"/>
  <c r="T845" i="4"/>
  <c r="T4833" i="4"/>
  <c r="T400" i="4"/>
  <c r="T2567" i="4"/>
  <c r="T1528" i="4"/>
  <c r="T3937" i="4"/>
  <c r="T3612" i="4"/>
  <c r="T3713" i="4"/>
  <c r="T211" i="4"/>
  <c r="T641" i="4"/>
  <c r="T1774" i="4"/>
  <c r="T4838" i="4"/>
  <c r="T3546" i="4"/>
  <c r="T4545" i="4"/>
  <c r="T4558" i="4"/>
  <c r="T509" i="4"/>
  <c r="T3208" i="4"/>
  <c r="T1065" i="4"/>
  <c r="T4514" i="4"/>
  <c r="T4868" i="4"/>
  <c r="T4744" i="1"/>
  <c r="T196" i="1"/>
  <c r="T162" i="1"/>
  <c r="T1465" i="1"/>
  <c r="T159" i="1"/>
  <c r="T533" i="1"/>
  <c r="T3591" i="1"/>
  <c r="T3980" i="1"/>
  <c r="T4312" i="1"/>
  <c r="T4112" i="1"/>
  <c r="T3988" i="1"/>
  <c r="T4204" i="1"/>
  <c r="T3104" i="1"/>
  <c r="T522" i="1"/>
  <c r="T2499" i="4"/>
  <c r="T2777" i="4"/>
  <c r="T3007" i="4"/>
  <c r="T1502" i="1"/>
  <c r="T3231" i="1"/>
  <c r="T2284" i="4"/>
  <c r="T2532" i="4"/>
  <c r="T4155" i="4"/>
  <c r="T4040" i="4"/>
  <c r="T2112" i="4"/>
  <c r="T2383" i="4"/>
  <c r="T384" i="1"/>
  <c r="T2642" i="1"/>
  <c r="T3109" i="1"/>
  <c r="T4651" i="4"/>
  <c r="T2041" i="4"/>
  <c r="T788" i="4"/>
  <c r="T970" i="4"/>
  <c r="T4428" i="4"/>
  <c r="T4621" i="4"/>
  <c r="T2146" i="4"/>
  <c r="T3460" i="4"/>
  <c r="T3888" i="4"/>
  <c r="T2785" i="4"/>
  <c r="T1625" i="4"/>
  <c r="T2274" i="4"/>
  <c r="T2535" i="4"/>
  <c r="T1884" i="4"/>
  <c r="T945" i="4"/>
  <c r="T3054" i="4"/>
  <c r="T4127" i="4"/>
  <c r="T1563" i="4"/>
  <c r="T3252" i="4"/>
  <c r="T4098" i="4"/>
  <c r="T1547" i="4"/>
  <c r="T1338" i="4"/>
  <c r="T1968" i="4"/>
  <c r="T1580" i="4"/>
  <c r="T1261" i="4"/>
  <c r="T2239" i="4"/>
  <c r="T904" i="1"/>
  <c r="T4226" i="1"/>
  <c r="T3474" i="1"/>
  <c r="T3547" i="1"/>
  <c r="T3515" i="1"/>
  <c r="T3390" i="1"/>
  <c r="T4385" i="1"/>
  <c r="T2612" i="1"/>
  <c r="T3141" i="4"/>
  <c r="T2853" i="4"/>
  <c r="T2943" i="1"/>
  <c r="T499" i="1"/>
  <c r="T304" i="1"/>
  <c r="T3369" i="1"/>
  <c r="T3809" i="1"/>
  <c r="T4241" i="1"/>
  <c r="T3262" i="1"/>
  <c r="T4401" i="1"/>
  <c r="T3274" i="1"/>
  <c r="T4571" i="1"/>
  <c r="T1724" i="1"/>
  <c r="T882" i="1"/>
  <c r="T2108" i="1"/>
  <c r="T3111" i="1"/>
  <c r="T4850" i="4"/>
  <c r="T407" i="4"/>
  <c r="T3850" i="4"/>
  <c r="T4322" i="4"/>
  <c r="T798" i="4"/>
  <c r="T4458" i="1"/>
  <c r="T728" i="1"/>
  <c r="T3813" i="1"/>
  <c r="T4647" i="1"/>
  <c r="T3867" i="1"/>
  <c r="T3849" i="1"/>
  <c r="T4887" i="1"/>
  <c r="T4413" i="1"/>
  <c r="T4727" i="1"/>
  <c r="T4282" i="1"/>
  <c r="T4567" i="1"/>
  <c r="T558" i="4"/>
  <c r="T3558" i="4"/>
  <c r="T2505" i="4"/>
  <c r="T4044" i="4"/>
  <c r="T1914" i="4"/>
  <c r="T1930" i="4"/>
  <c r="T181" i="1"/>
  <c r="T123" i="1"/>
  <c r="T1681" i="1"/>
  <c r="T4201" i="1"/>
  <c r="T4339" i="1"/>
  <c r="T479" i="1"/>
  <c r="T1058" i="1"/>
  <c r="T1154" i="1"/>
  <c r="T3332" i="1"/>
  <c r="T3567" i="1"/>
  <c r="T3892" i="1"/>
  <c r="T3800" i="1"/>
  <c r="T4238" i="1"/>
  <c r="T1488" i="1"/>
  <c r="T3424" i="1"/>
  <c r="T3934" i="1"/>
  <c r="T484" i="1"/>
  <c r="T905" i="1"/>
  <c r="T1419" i="1"/>
  <c r="T3244" i="1"/>
  <c r="T3575" i="1"/>
  <c r="T3772" i="1"/>
  <c r="T4272" i="1"/>
  <c r="T4276" i="1"/>
  <c r="T2960" i="1"/>
  <c r="T659" i="4"/>
  <c r="T399" i="4"/>
  <c r="T1559" i="4"/>
  <c r="T4816" i="4"/>
  <c r="T4190" i="4"/>
  <c r="T2306" i="4"/>
  <c r="T1578" i="1"/>
  <c r="T149" i="1"/>
  <c r="T1705" i="1"/>
  <c r="T1735" i="1"/>
  <c r="T2464" i="1"/>
  <c r="T494" i="1"/>
  <c r="T973" i="1"/>
  <c r="T1278" i="1"/>
  <c r="T3569" i="1"/>
  <c r="T3788" i="1"/>
  <c r="T4296" i="1"/>
  <c r="T4022" i="1"/>
  <c r="T4086" i="1"/>
  <c r="T3735" i="1"/>
  <c r="T3897" i="1"/>
  <c r="T1944" i="1"/>
  <c r="T4271" i="1"/>
  <c r="T4804" i="1"/>
  <c r="T95" i="1"/>
  <c r="T449" i="1"/>
  <c r="T993" i="1"/>
  <c r="T1247" i="1"/>
  <c r="T1072" i="1"/>
  <c r="T1579" i="1"/>
  <c r="T3228" i="1"/>
  <c r="T3537" i="1"/>
  <c r="T2104" i="1"/>
  <c r="T3568" i="1"/>
  <c r="T1864" i="1"/>
  <c r="T3336" i="1"/>
  <c r="T3376" i="1"/>
  <c r="T3304" i="1"/>
  <c r="T2768" i="1"/>
  <c r="T408" i="1"/>
  <c r="T3354" i="1"/>
  <c r="T894" i="1"/>
  <c r="T4062" i="1"/>
  <c r="T2810" i="1"/>
  <c r="T4732" i="1"/>
  <c r="T719" i="1"/>
  <c r="T547" i="1"/>
  <c r="T4572" i="1"/>
  <c r="T4306" i="1"/>
  <c r="T3484" i="1"/>
  <c r="T240" i="1"/>
  <c r="T231" i="1"/>
  <c r="T3704" i="1"/>
  <c r="T3393" i="1"/>
  <c r="T4021" i="1"/>
  <c r="T4069" i="1"/>
  <c r="T4165" i="1"/>
  <c r="T4213" i="1"/>
  <c r="T4261" i="1"/>
  <c r="T2177" i="4"/>
  <c r="T2297" i="4"/>
  <c r="T1145" i="4"/>
  <c r="T1929" i="4"/>
  <c r="T899" i="4"/>
  <c r="T1042" i="4"/>
  <c r="T406" i="4"/>
  <c r="T4806" i="4"/>
  <c r="T324" i="4"/>
  <c r="T222" i="4"/>
  <c r="T4656" i="4"/>
  <c r="T699" i="4"/>
  <c r="T1872" i="4"/>
  <c r="T1323" i="4"/>
  <c r="T4725" i="4"/>
  <c r="T4770" i="4"/>
  <c r="T3359" i="4"/>
  <c r="T1444" i="4"/>
  <c r="T4087" i="4"/>
  <c r="T2378" i="4"/>
  <c r="T2214" i="4"/>
  <c r="T1422" i="4"/>
  <c r="T4536" i="4"/>
  <c r="T1485" i="4"/>
  <c r="T1804" i="4"/>
  <c r="T1476" i="4"/>
  <c r="T2677" i="4"/>
  <c r="T3182" i="4"/>
  <c r="T2936" i="4"/>
  <c r="T963" i="4"/>
  <c r="T1806" i="4"/>
  <c r="T358" i="4"/>
  <c r="T4109" i="4"/>
  <c r="T3659" i="4"/>
  <c r="T890" i="4"/>
  <c r="T988" i="4"/>
  <c r="T3386" i="1"/>
  <c r="T3937" i="1"/>
  <c r="T4321" i="1"/>
  <c r="T4891" i="1"/>
  <c r="T2139" i="1"/>
  <c r="T2091" i="1"/>
  <c r="T4746" i="1"/>
  <c r="T472" i="1"/>
  <c r="T1398" i="1"/>
  <c r="T34" i="1"/>
  <c r="T3933" i="1"/>
  <c r="T3791" i="1"/>
  <c r="T4735" i="4"/>
  <c r="T2714" i="4"/>
  <c r="T2119" i="4"/>
  <c r="T3502" i="4"/>
  <c r="T1313" i="4"/>
  <c r="T1700" i="4"/>
  <c r="T916" i="4"/>
  <c r="T4267" i="4"/>
  <c r="T4324" i="4"/>
  <c r="T2412" i="1"/>
  <c r="T4459" i="1"/>
  <c r="T4756" i="1"/>
  <c r="T529" i="1"/>
  <c r="T953" i="1"/>
  <c r="T1659" i="1"/>
  <c r="T2980" i="1"/>
  <c r="T390" i="1"/>
  <c r="T3835" i="1"/>
  <c r="T4269" i="1"/>
  <c r="T4651" i="1"/>
  <c r="T3334" i="1"/>
  <c r="T4109" i="1"/>
  <c r="T1806" i="1"/>
  <c r="T3141" i="1"/>
  <c r="T4367" i="1"/>
  <c r="T4440" i="1"/>
  <c r="T4418" i="1"/>
  <c r="T3518" i="1"/>
  <c r="T4712" i="1"/>
  <c r="T4890" i="1"/>
  <c r="T4865" i="1"/>
  <c r="T4844" i="1"/>
  <c r="T2204" i="4"/>
  <c r="T1074" i="4"/>
  <c r="T37" i="4"/>
  <c r="T4474" i="4"/>
  <c r="T633" i="4"/>
  <c r="T4332" i="4"/>
  <c r="T1322" i="4"/>
  <c r="T3484" i="4"/>
  <c r="T119" i="4"/>
  <c r="T4911" i="4"/>
  <c r="T136" i="4"/>
  <c r="T4443" i="4"/>
  <c r="T1153" i="4"/>
  <c r="T341" i="4"/>
  <c r="T3209" i="4"/>
  <c r="T2238" i="4"/>
  <c r="T4114" i="4"/>
  <c r="T3247" i="4"/>
  <c r="T2356" i="4"/>
  <c r="T502" i="4"/>
  <c r="T369" i="4"/>
  <c r="T4133" i="4"/>
  <c r="T1111" i="4"/>
  <c r="T1238" i="4"/>
  <c r="T571" i="4"/>
  <c r="T4282" i="4"/>
  <c r="T665" i="4"/>
  <c r="T4065" i="4"/>
  <c r="T2799" i="4"/>
  <c r="T4570" i="4"/>
  <c r="T1639" i="4"/>
  <c r="T1934" i="4"/>
  <c r="T2917" i="4"/>
  <c r="T2478" i="4"/>
  <c r="T4129" i="4"/>
  <c r="T3203" i="4"/>
  <c r="T3294" i="4"/>
  <c r="T3056" i="4"/>
  <c r="T1333" i="4"/>
  <c r="T3046" i="4"/>
  <c r="T3811" i="4"/>
  <c r="T915" i="4"/>
  <c r="T3457" i="4"/>
  <c r="T4284" i="4"/>
  <c r="T2064" i="4"/>
  <c r="T1078" i="4"/>
  <c r="T460" i="4"/>
  <c r="T782" i="4"/>
  <c r="T4302" i="4"/>
  <c r="T2778" i="4"/>
  <c r="T1532" i="4"/>
  <c r="T3370" i="4"/>
  <c r="T2357" i="4"/>
  <c r="T2489" i="4"/>
  <c r="T3792" i="4"/>
  <c r="T3461" i="4"/>
  <c r="T567" i="4"/>
  <c r="T2682" i="4"/>
  <c r="T2520" i="4"/>
  <c r="T157" i="1"/>
  <c r="T1416" i="1"/>
  <c r="T1721" i="1"/>
  <c r="T2287" i="1"/>
  <c r="T2462" i="1"/>
  <c r="T2211" i="1"/>
  <c r="T2389" i="1"/>
  <c r="T4075" i="1"/>
  <c r="T4211" i="1"/>
  <c r="T4403" i="1"/>
  <c r="T4607" i="1"/>
  <c r="T115" i="1"/>
  <c r="T815" i="1"/>
  <c r="T1210" i="1"/>
  <c r="T3364" i="1"/>
  <c r="T2528" i="1"/>
  <c r="T1064" i="1"/>
  <c r="T720" i="1"/>
  <c r="T173" i="1"/>
  <c r="T238" i="1"/>
  <c r="T198" i="1"/>
  <c r="T1725" i="1"/>
  <c r="T1570" i="1"/>
  <c r="T1729" i="1"/>
  <c r="T1481" i="1"/>
  <c r="T2303" i="1"/>
  <c r="T2103" i="1"/>
  <c r="T2115" i="1"/>
  <c r="T4143" i="1"/>
  <c r="T4105" i="1"/>
  <c r="T4297" i="1"/>
  <c r="T4419" i="1"/>
  <c r="T4815" i="1"/>
  <c r="T4431" i="1"/>
  <c r="T4617" i="1"/>
  <c r="T19" i="1"/>
  <c r="T154" i="1"/>
  <c r="T275" i="1"/>
  <c r="T441" i="1"/>
  <c r="T897" i="1"/>
  <c r="T777" i="1"/>
  <c r="T983" i="1"/>
  <c r="T1120" i="1"/>
  <c r="T1483" i="1"/>
  <c r="T1675" i="1"/>
  <c r="T1226" i="1"/>
  <c r="T1461" i="1"/>
  <c r="T1363" i="1"/>
  <c r="T1747" i="1"/>
  <c r="T2410" i="1"/>
  <c r="T3084" i="1"/>
  <c r="T3473" i="1"/>
  <c r="T3840" i="1"/>
  <c r="T4144" i="1"/>
  <c r="T3778" i="1"/>
  <c r="T3786" i="1"/>
  <c r="T2496" i="1"/>
  <c r="T448" i="1"/>
  <c r="T3080" i="1"/>
  <c r="T800" i="1"/>
  <c r="T3056" i="1"/>
  <c r="T2384" i="1"/>
  <c r="T2656" i="1"/>
  <c r="T984" i="1"/>
  <c r="T856" i="1"/>
  <c r="T24" i="1"/>
  <c r="T3873" i="1"/>
  <c r="T3889" i="1"/>
  <c r="T3554" i="1"/>
  <c r="T3811" i="1"/>
  <c r="T4479" i="1"/>
  <c r="T4899" i="1"/>
  <c r="T1382" i="1"/>
  <c r="T1318" i="1"/>
  <c r="T1125" i="1"/>
  <c r="T2519" i="1"/>
  <c r="T3051" i="1"/>
  <c r="T2469" i="1"/>
  <c r="T2726" i="1"/>
  <c r="T3167" i="1"/>
  <c r="T4071" i="1"/>
  <c r="T4598" i="1"/>
  <c r="T4800" i="1"/>
  <c r="T3311" i="1"/>
  <c r="T814" i="1"/>
  <c r="T4648" i="1"/>
  <c r="T1310" i="1"/>
  <c r="T483" i="1"/>
  <c r="T3645" i="1"/>
  <c r="T3680" i="1"/>
  <c r="T278" i="4"/>
  <c r="T4634" i="4"/>
  <c r="T3671" i="4"/>
  <c r="T511" i="4"/>
  <c r="T1063" i="4"/>
  <c r="T3381" i="4"/>
  <c r="T2176" i="4"/>
  <c r="T2121" i="4"/>
  <c r="T162" i="4"/>
  <c r="T2167" i="4"/>
  <c r="T1366" i="4"/>
  <c r="T4561" i="4"/>
  <c r="T1391" i="4"/>
  <c r="T4125" i="4"/>
  <c r="T2882" i="4"/>
  <c r="T2743" i="4"/>
  <c r="T3027" i="4"/>
  <c r="T81" i="4"/>
  <c r="T2078" i="4"/>
  <c r="T425" i="4"/>
  <c r="T378" i="4"/>
  <c r="T2924" i="4"/>
  <c r="T1276" i="4"/>
  <c r="T61" i="4"/>
  <c r="T2565" i="4"/>
  <c r="T578" i="4"/>
  <c r="T2876" i="4"/>
  <c r="T738" i="4"/>
  <c r="T2347" i="4"/>
  <c r="T3397" i="4"/>
  <c r="T4222" i="4"/>
  <c r="T3721" i="4"/>
  <c r="T4364" i="4"/>
  <c r="T2222" i="4"/>
  <c r="T272" i="4"/>
  <c r="T4840" i="4"/>
  <c r="T1389" i="4"/>
  <c r="T3292" i="4"/>
  <c r="T1184" i="4"/>
  <c r="T3197" i="4"/>
  <c r="T4763" i="4"/>
  <c r="T2703" i="4"/>
  <c r="T2400" i="4"/>
  <c r="T2870" i="4"/>
  <c r="T1827" i="4"/>
  <c r="T863" i="4"/>
  <c r="T4439" i="4"/>
  <c r="T2823" i="4"/>
  <c r="T2914" i="4"/>
  <c r="T3822" i="4"/>
  <c r="T4429" i="4"/>
  <c r="T3170" i="4"/>
  <c r="T651" i="4"/>
  <c r="T4697" i="4"/>
  <c r="T1105" i="4"/>
  <c r="T1950" i="4"/>
  <c r="T2920" i="4"/>
  <c r="T3058" i="4"/>
  <c r="T2429" i="4"/>
  <c r="T2926" i="4"/>
  <c r="T3743" i="4"/>
  <c r="T3144" i="4"/>
  <c r="T171" i="4"/>
  <c r="T385" i="4"/>
  <c r="T3941" i="4"/>
  <c r="T4198" i="4"/>
  <c r="T2111" i="4"/>
  <c r="T2622" i="4"/>
  <c r="T3944" i="4"/>
  <c r="T1534" i="4"/>
  <c r="T2969" i="4"/>
  <c r="T1445" i="4"/>
  <c r="T3635" i="4"/>
  <c r="T922" i="4"/>
  <c r="T1009" i="4"/>
  <c r="T2624" i="4"/>
  <c r="T1784" i="4"/>
  <c r="T4729" i="4"/>
  <c r="T3477" i="4"/>
  <c r="T3195" i="4"/>
  <c r="T516" i="4"/>
  <c r="T2664" i="4"/>
  <c r="T1835" i="4"/>
  <c r="T1767" i="1"/>
  <c r="T2319" i="1"/>
  <c r="T2311" i="1"/>
  <c r="T2250" i="1"/>
  <c r="T4078" i="1"/>
  <c r="T510" i="1"/>
  <c r="T578" i="1"/>
  <c r="T913" i="1"/>
  <c r="T1201" i="1"/>
  <c r="T1238" i="1"/>
  <c r="T1571" i="1"/>
  <c r="T1407" i="1"/>
  <c r="T3380" i="1"/>
  <c r="T3481" i="1"/>
  <c r="T3976" i="1"/>
  <c r="T4160" i="1"/>
  <c r="T3088" i="1"/>
  <c r="T2560" i="1"/>
  <c r="T2640" i="1"/>
  <c r="T3899" i="1"/>
  <c r="T3661" i="1"/>
  <c r="T3803" i="1"/>
  <c r="T3210" i="1"/>
  <c r="T4781" i="1"/>
  <c r="T377" i="1"/>
  <c r="T280" i="1"/>
  <c r="T4384" i="1"/>
  <c r="T2476" i="1"/>
  <c r="T2084" i="1"/>
  <c r="T2905" i="1"/>
  <c r="T1406" i="1"/>
  <c r="T674" i="1"/>
  <c r="T1756" i="1"/>
  <c r="T587" i="1"/>
  <c r="T4397" i="1"/>
  <c r="T410" i="1"/>
  <c r="T4428" i="1"/>
  <c r="T3921" i="1"/>
  <c r="T2259" i="4"/>
  <c r="T104" i="4"/>
  <c r="T3255" i="4"/>
  <c r="T2474" i="4"/>
  <c r="T1758" i="4"/>
  <c r="T350" i="4"/>
  <c r="T1258" i="4"/>
  <c r="T906" i="4"/>
  <c r="T4357" i="4"/>
  <c r="T3547" i="4"/>
  <c r="T67" i="4"/>
  <c r="T3650" i="4"/>
  <c r="T4112" i="4"/>
  <c r="T4024" i="4"/>
  <c r="T3219" i="4"/>
  <c r="T3562" i="4"/>
  <c r="T3686" i="4"/>
  <c r="T1927" i="4"/>
  <c r="T4330" i="4"/>
  <c r="T2123" i="4"/>
  <c r="T2691" i="4"/>
  <c r="T2522" i="4"/>
  <c r="T485" i="4"/>
  <c r="T2881" i="4"/>
  <c r="T325" i="4"/>
  <c r="T1749" i="4"/>
  <c r="T3317" i="4"/>
  <c r="T2174" i="4"/>
  <c r="T3385" i="4"/>
  <c r="T4825" i="4"/>
  <c r="T1268" i="4"/>
  <c r="T2669" i="4"/>
  <c r="T2657" i="4"/>
  <c r="T4587" i="4"/>
  <c r="T2659" i="4"/>
  <c r="T501" i="4"/>
  <c r="T3232" i="4"/>
  <c r="T2029" i="4"/>
  <c r="T2950" i="4"/>
  <c r="T3791" i="4"/>
  <c r="T3310" i="4"/>
  <c r="T3760" i="4"/>
  <c r="T871" i="4"/>
  <c r="T4004" i="4"/>
  <c r="T1693" i="4"/>
  <c r="T2492" i="4"/>
  <c r="T1348" i="4"/>
  <c r="T716" i="4"/>
  <c r="T1335" i="4"/>
  <c r="T1480" i="1"/>
  <c r="T4457" i="1"/>
  <c r="T1001" i="1"/>
  <c r="T1707" i="1"/>
  <c r="T3886" i="1"/>
  <c r="T3992" i="1"/>
  <c r="T3856" i="1"/>
  <c r="T3850" i="1"/>
  <c r="T1000" i="1"/>
  <c r="T1144" i="1"/>
  <c r="T3392" i="1"/>
  <c r="T3615" i="1"/>
  <c r="T4173" i="1"/>
  <c r="T4583" i="1"/>
  <c r="T2618" i="1"/>
  <c r="T3011" i="1"/>
  <c r="T2204" i="1"/>
  <c r="T3173" i="1"/>
  <c r="T842" i="1"/>
  <c r="T4578" i="1"/>
  <c r="T3548" i="1"/>
  <c r="T3895" i="1"/>
  <c r="T3413" i="1"/>
  <c r="T4434" i="1"/>
  <c r="T80" i="1"/>
  <c r="T272" i="1"/>
  <c r="T121" i="1"/>
  <c r="T1153" i="1"/>
  <c r="T1920" i="1"/>
  <c r="T2208" i="1"/>
  <c r="T2872" i="1"/>
  <c r="T3352" i="1"/>
  <c r="T3544" i="1"/>
  <c r="T3640" i="1"/>
  <c r="T3521" i="1"/>
  <c r="T3861" i="1"/>
  <c r="T4533" i="1"/>
  <c r="T4657" i="4"/>
  <c r="T4889" i="4"/>
  <c r="T302" i="4"/>
  <c r="T1874" i="4"/>
  <c r="T3071" i="4"/>
  <c r="T2201" i="4"/>
  <c r="T1672" i="4"/>
  <c r="T2477" i="4"/>
  <c r="T2053" i="4"/>
  <c r="T298" i="4"/>
  <c r="T3129" i="4"/>
  <c r="T2439" i="4"/>
  <c r="T2218" i="4"/>
  <c r="T1538" i="4"/>
  <c r="T658" i="4"/>
  <c r="T2470" i="4"/>
  <c r="T213" i="4"/>
  <c r="T1750" i="4"/>
  <c r="T2838" i="4"/>
  <c r="T4306" i="4"/>
  <c r="T1278" i="4"/>
  <c r="T3643" i="4"/>
  <c r="T3496" i="4"/>
  <c r="T4269" i="4"/>
  <c r="T2015" i="4"/>
  <c r="T8" i="4"/>
  <c r="T2350" i="4"/>
  <c r="T1788" i="4"/>
  <c r="T1645" i="1"/>
  <c r="T1943" i="1"/>
  <c r="T839" i="1"/>
  <c r="T2324" i="1"/>
  <c r="T98" i="1"/>
  <c r="T188" i="1"/>
  <c r="T1131" i="1"/>
  <c r="T1657" i="1"/>
  <c r="T1687" i="1"/>
  <c r="T4055" i="1"/>
  <c r="T4671" i="1"/>
  <c r="T4665" i="1"/>
  <c r="T265" i="1"/>
  <c r="T165" i="1"/>
  <c r="T584" i="1"/>
  <c r="T1723" i="1"/>
  <c r="T3300" i="1"/>
  <c r="T1112" i="1"/>
  <c r="T3619" i="1"/>
  <c r="T3702" i="1"/>
  <c r="T4715" i="1"/>
  <c r="T226" i="1"/>
  <c r="T1930" i="1"/>
  <c r="T2551" i="1"/>
  <c r="T2903" i="1"/>
  <c r="T2873" i="1"/>
  <c r="T2565" i="1"/>
  <c r="T1383" i="1"/>
  <c r="T1306" i="1"/>
  <c r="T654" i="1"/>
  <c r="T1447" i="1"/>
  <c r="T3460" i="1"/>
  <c r="T4592" i="1"/>
  <c r="T4528" i="1"/>
  <c r="T1592" i="4"/>
  <c r="T1433" i="4"/>
  <c r="T1144" i="4"/>
  <c r="T866" i="4"/>
  <c r="T345" i="4"/>
  <c r="T669" i="4"/>
  <c r="T263" i="4"/>
  <c r="T427" i="4"/>
  <c r="T380" i="4"/>
  <c r="T4215" i="4"/>
  <c r="T276" i="4"/>
  <c r="T169" i="4"/>
  <c r="T1507" i="4"/>
  <c r="T2878" i="4"/>
  <c r="T4047" i="4"/>
  <c r="T1696" i="4"/>
  <c r="T3817" i="4"/>
  <c r="T1399" i="4"/>
  <c r="T1106" i="4"/>
  <c r="T333" i="4"/>
  <c r="T1424" i="4"/>
  <c r="T535" i="4"/>
  <c r="T2921" i="4"/>
  <c r="T1304" i="4"/>
  <c r="T1569" i="4"/>
  <c r="T2600" i="4"/>
  <c r="T4374" i="4"/>
  <c r="T4101" i="4"/>
  <c r="T3601" i="4"/>
  <c r="T4053" i="4"/>
  <c r="T4151" i="4"/>
  <c r="T4028" i="4"/>
  <c r="T2199" i="4"/>
  <c r="T1201" i="4"/>
  <c r="T2373" i="4"/>
  <c r="T3086" i="4"/>
  <c r="T237" i="4"/>
  <c r="T2256" i="4"/>
  <c r="T1253" i="4"/>
  <c r="T3813" i="4"/>
  <c r="T2402" i="4"/>
  <c r="T508" i="4"/>
  <c r="T4621" i="1"/>
  <c r="T2538" i="1"/>
  <c r="T3527" i="1"/>
  <c r="T2100" i="1"/>
  <c r="T4291" i="1"/>
  <c r="T4873" i="1"/>
  <c r="T841" i="1"/>
  <c r="T2332" i="1"/>
  <c r="T3020" i="1"/>
  <c r="T3212" i="1"/>
  <c r="T3442" i="1"/>
  <c r="T3543" i="1"/>
  <c r="T3842" i="1"/>
  <c r="T4174" i="1"/>
  <c r="T3248" i="1"/>
  <c r="T2816" i="1"/>
  <c r="T1160" i="1"/>
  <c r="T1312" i="1"/>
  <c r="T424" i="1"/>
  <c r="T285" i="1"/>
  <c r="T3182" i="1"/>
  <c r="T3423" i="1"/>
  <c r="T3250" i="1"/>
  <c r="T3539" i="1"/>
  <c r="T4279" i="1"/>
  <c r="T1812" i="1"/>
  <c r="T4491" i="1"/>
  <c r="T1386" i="1"/>
  <c r="T2227" i="1"/>
  <c r="T4234" i="1"/>
  <c r="T4514" i="1"/>
  <c r="T434" i="1"/>
  <c r="T3055" i="1"/>
  <c r="T1358" i="1"/>
  <c r="T3721" i="1"/>
  <c r="T3286" i="4"/>
  <c r="T4019" i="4"/>
  <c r="T3322" i="4"/>
  <c r="T1536" i="4"/>
  <c r="T510" i="4"/>
  <c r="T2178" i="4"/>
  <c r="T4032" i="4"/>
  <c r="T2612" i="4"/>
  <c r="T2139" i="4"/>
  <c r="T3059" i="4"/>
  <c r="T2019" i="4"/>
  <c r="T938" i="4"/>
  <c r="T1773" i="4"/>
  <c r="T2436" i="4"/>
  <c r="T4625" i="4"/>
  <c r="T1611" i="4"/>
  <c r="T3492" i="4"/>
  <c r="T2938" i="4"/>
  <c r="T1742" i="4"/>
  <c r="T3565" i="4"/>
  <c r="T3166" i="4"/>
  <c r="T3062" i="4"/>
  <c r="T536" i="4"/>
  <c r="T806" i="4"/>
  <c r="T2779" i="4"/>
  <c r="T4749" i="4"/>
  <c r="T4276" i="4"/>
  <c r="T4482" i="4"/>
  <c r="T670" i="4"/>
  <c r="T397" i="4"/>
  <c r="T2009" i="4"/>
  <c r="T3447" i="4"/>
  <c r="T1939" i="4"/>
  <c r="T1317" i="4"/>
  <c r="T2933" i="4"/>
  <c r="T2548" i="4"/>
  <c r="T1334" i="4"/>
  <c r="T794" i="4"/>
  <c r="T1451" i="4"/>
  <c r="T3911" i="4"/>
  <c r="T4738" i="4"/>
  <c r="T1814" i="4"/>
  <c r="T246" i="4"/>
  <c r="T4853" i="4"/>
  <c r="T3135" i="4"/>
  <c r="T1169" i="4"/>
  <c r="T207" i="4"/>
  <c r="T346" i="4"/>
  <c r="T3010" i="4"/>
  <c r="T190" i="1"/>
  <c r="T1673" i="1"/>
  <c r="T1827" i="1"/>
  <c r="T2196" i="1"/>
  <c r="T4185" i="1"/>
  <c r="T4895" i="1"/>
  <c r="T977" i="1"/>
  <c r="T813" i="1"/>
  <c r="T1069" i="1"/>
  <c r="T1755" i="1"/>
  <c r="T1797" i="1"/>
  <c r="T3028" i="1"/>
  <c r="T3958" i="1"/>
  <c r="T3880" i="1"/>
  <c r="T4032" i="1"/>
  <c r="T3853" i="1"/>
  <c r="T3232" i="1"/>
  <c r="T4177" i="1"/>
  <c r="T76" i="1"/>
  <c r="T3325" i="1"/>
  <c r="T3563" i="1"/>
  <c r="T4493" i="1"/>
  <c r="T4803" i="1"/>
  <c r="T1518" i="1"/>
  <c r="T1127" i="1"/>
  <c r="T2580" i="1"/>
  <c r="T3063" i="1"/>
  <c r="T4728" i="1"/>
  <c r="T1366" i="1"/>
  <c r="T628" i="1"/>
  <c r="T506" i="1"/>
  <c r="T1958" i="1"/>
  <c r="T4488" i="1"/>
  <c r="T4482" i="1"/>
  <c r="T3343" i="1"/>
  <c r="T4838" i="1"/>
  <c r="T3319" i="1"/>
  <c r="T4716" i="1"/>
  <c r="T2736" i="1"/>
  <c r="T3694" i="1"/>
  <c r="T2833" i="4"/>
  <c r="T4485" i="4"/>
  <c r="T4673" i="4"/>
  <c r="T854" i="4"/>
  <c r="T787" i="4"/>
  <c r="T974" i="4"/>
  <c r="T744" i="4"/>
  <c r="T332" i="4"/>
  <c r="T4702" i="4"/>
  <c r="T1328" i="4"/>
  <c r="T1799" i="4"/>
  <c r="T4468" i="4"/>
  <c r="T4529" i="4"/>
  <c r="T1591" i="4"/>
  <c r="T2821" i="4"/>
  <c r="T4300" i="4"/>
  <c r="T4328" i="4"/>
  <c r="T4162" i="4"/>
  <c r="T150" i="4"/>
  <c r="T3488" i="4"/>
  <c r="T2645" i="4"/>
  <c r="T2443" i="4"/>
  <c r="T1917" i="4"/>
  <c r="T3123" i="4"/>
  <c r="T3155" i="4"/>
  <c r="T2983" i="4"/>
  <c r="T4611" i="4"/>
  <c r="T619" i="4"/>
  <c r="T3131" i="4"/>
  <c r="T2903" i="4"/>
  <c r="T1822" i="4"/>
  <c r="T3571" i="4"/>
  <c r="T1802" i="4"/>
  <c r="T223" i="4"/>
  <c r="T3083" i="4"/>
  <c r="T152" i="4"/>
  <c r="T4447" i="4"/>
  <c r="T2485" i="4"/>
  <c r="T2900" i="4"/>
  <c r="T935" i="4"/>
  <c r="T2506" i="4"/>
  <c r="T4718" i="4"/>
  <c r="T2495" i="4"/>
  <c r="T3748" i="4"/>
  <c r="T642" i="4"/>
  <c r="T3618" i="4"/>
  <c r="T1479" i="4"/>
  <c r="T1619" i="4"/>
  <c r="T3885" i="4"/>
  <c r="T4113" i="4"/>
  <c r="T1734" i="4"/>
  <c r="T4178" i="4"/>
  <c r="T512" i="4"/>
  <c r="T3373" i="4"/>
  <c r="T4649" i="4"/>
  <c r="T2684" i="4"/>
  <c r="T478" i="4"/>
  <c r="T4038" i="4"/>
  <c r="T4519" i="4"/>
  <c r="T2116" i="4"/>
  <c r="T3603" i="4"/>
  <c r="T1803" i="4"/>
  <c r="T1002" i="4"/>
  <c r="T4020" i="4"/>
  <c r="T4553" i="4"/>
  <c r="T4185" i="4"/>
  <c r="T3986" i="4"/>
  <c r="T1994" i="4"/>
  <c r="T2335" i="4"/>
  <c r="T2261" i="4"/>
  <c r="T3840" i="4"/>
  <c r="T25" i="4"/>
  <c r="T3320" i="4"/>
  <c r="T1114" i="4"/>
  <c r="T2976" i="4"/>
  <c r="T2688" i="4"/>
  <c r="T686" i="4"/>
  <c r="T2927" i="4"/>
  <c r="T375" i="4"/>
  <c r="T1233" i="4"/>
  <c r="T3329" i="4"/>
  <c r="T4420" i="4"/>
  <c r="T4081" i="4"/>
  <c r="T2023" i="4"/>
  <c r="T3837" i="4"/>
  <c r="T3706" i="4"/>
  <c r="T1836" i="4"/>
  <c r="T3068" i="4"/>
  <c r="T554" i="4"/>
  <c r="T2993" i="4"/>
  <c r="T3361" i="4"/>
  <c r="T2441" i="4"/>
  <c r="T2589" i="4"/>
  <c r="T1296" i="4"/>
  <c r="T1206" i="4"/>
  <c r="T2387" i="4"/>
  <c r="T1372" i="4"/>
  <c r="T3555" i="4"/>
  <c r="T3931" i="4"/>
  <c r="T2998" i="4"/>
  <c r="T2875" i="4"/>
  <c r="T4103" i="4"/>
  <c r="T4406" i="4"/>
  <c r="T140" i="4"/>
  <c r="T4862" i="4"/>
  <c r="T3412" i="4"/>
  <c r="T4692" i="4"/>
  <c r="T1324" i="4"/>
  <c r="T4798" i="4"/>
  <c r="T1200" i="4"/>
  <c r="T424" i="4"/>
  <c r="T1728" i="4"/>
  <c r="T2836" i="4"/>
  <c r="T2251" i="4"/>
  <c r="T4865" i="4"/>
  <c r="T3462" i="4"/>
  <c r="T1840" i="4"/>
  <c r="T3153" i="4"/>
  <c r="T4166" i="4"/>
  <c r="T741" i="4"/>
  <c r="T3608" i="4"/>
  <c r="T4513" i="4"/>
  <c r="T1817" i="4"/>
  <c r="T3378" i="4"/>
  <c r="T1607" i="4"/>
  <c r="T2923" i="4"/>
  <c r="T2611" i="4"/>
  <c r="T4204" i="4"/>
  <c r="T2995" i="4"/>
  <c r="T1560" i="4"/>
  <c r="T3978" i="4"/>
  <c r="T4202" i="4"/>
  <c r="T730" i="4"/>
  <c r="T3954" i="4"/>
  <c r="T58" i="4"/>
  <c r="T4159" i="4"/>
  <c r="T1565" i="4"/>
  <c r="T3838" i="4"/>
  <c r="T4466" i="4"/>
  <c r="T3352" i="4"/>
  <c r="T4255" i="4"/>
  <c r="T1564" i="4"/>
  <c r="T4794" i="4"/>
  <c r="T3277" i="4"/>
  <c r="T4240" i="4"/>
  <c r="T835" i="4"/>
  <c r="T3984" i="4"/>
  <c r="T2265" i="4"/>
  <c r="T1908" i="4"/>
  <c r="T579" i="4"/>
  <c r="T4599" i="4"/>
  <c r="T2547" i="4"/>
  <c r="T731" i="4"/>
  <c r="T2607" i="4"/>
  <c r="T3988" i="4"/>
  <c r="T4434" i="4"/>
  <c r="T2212" i="4"/>
  <c r="T3798" i="4"/>
  <c r="T4261" i="4"/>
  <c r="T4856" i="4"/>
  <c r="T2331" i="4"/>
  <c r="T4842" i="4"/>
  <c r="T2899" i="4"/>
  <c r="T128" i="4"/>
  <c r="T3756" i="4"/>
  <c r="T1337" i="4"/>
  <c r="T3808" i="4"/>
  <c r="T87" i="4"/>
  <c r="T1022" i="4"/>
  <c r="T41" i="4"/>
  <c r="T1217" i="4"/>
  <c r="T238" i="4"/>
  <c r="T3422" i="4"/>
  <c r="T969" i="4"/>
  <c r="T65" i="4"/>
  <c r="T2141" i="4"/>
  <c r="T1856" i="4"/>
  <c r="T3864" i="4"/>
  <c r="T1999" i="4"/>
  <c r="T356" i="4"/>
  <c r="T2366" i="4"/>
  <c r="T2346" i="4"/>
  <c r="T595" i="4"/>
  <c r="T118" i="4"/>
  <c r="T4516" i="4"/>
  <c r="T3899" i="4"/>
  <c r="T1599" i="4"/>
  <c r="T2916" i="4"/>
  <c r="T640" i="4"/>
  <c r="T108" i="4"/>
  <c r="T360" i="4"/>
  <c r="T1443" i="4"/>
  <c r="T1685" i="4"/>
  <c r="T4264" i="4"/>
  <c r="T3035" i="4"/>
  <c r="T4572" i="4"/>
  <c r="T3870" i="4"/>
  <c r="T1710" i="4"/>
  <c r="T1674" i="4"/>
  <c r="T4760" i="4"/>
  <c r="T1431" i="4"/>
  <c r="T3435" i="4"/>
  <c r="T853" i="4"/>
  <c r="T2153" i="4"/>
  <c r="T4346" i="4"/>
  <c r="T1768" i="4"/>
  <c r="T2582" i="4"/>
  <c r="T4363" i="4"/>
  <c r="T3333" i="4"/>
  <c r="T3456" i="4"/>
  <c r="T2325" i="4"/>
  <c r="T4299" i="4"/>
  <c r="T2155" i="4"/>
  <c r="T2066" i="4"/>
  <c r="T3843" i="4"/>
  <c r="T4265" i="4"/>
  <c r="T3812" i="4"/>
  <c r="T2789" i="4"/>
  <c r="T3064" i="4"/>
  <c r="T3511" i="4"/>
  <c r="T4266" i="4"/>
  <c r="T3624" i="4"/>
  <c r="T1232" i="4"/>
  <c r="T4119" i="4"/>
  <c r="T4717" i="4"/>
  <c r="T3519" i="4"/>
  <c r="T933" i="4"/>
  <c r="T3452" i="4"/>
  <c r="T2079" i="4"/>
  <c r="T4571" i="4"/>
  <c r="T1414" i="4"/>
  <c r="T4007" i="4"/>
  <c r="T3463" i="4"/>
  <c r="T4517" i="4"/>
  <c r="T1132" i="4"/>
  <c r="T3464" i="4"/>
  <c r="T3240" i="4"/>
  <c r="T160" i="4"/>
  <c r="T4206" i="4"/>
  <c r="T4696" i="4"/>
  <c r="T1675" i="4"/>
  <c r="T1857" i="4"/>
  <c r="T2968" i="4"/>
  <c r="T1478" i="4"/>
  <c r="T1546" i="4"/>
  <c r="T3100" i="4"/>
  <c r="T2384" i="4"/>
  <c r="T3348" i="4"/>
  <c r="T1172" i="4"/>
  <c r="T1615" i="4"/>
  <c r="T402" i="4"/>
  <c r="T2099" i="4"/>
  <c r="T1209" i="4"/>
  <c r="T290" i="4"/>
  <c r="T4594" i="4"/>
  <c r="T1770" i="4"/>
  <c r="T2576" i="4"/>
  <c r="T1910" i="4"/>
  <c r="T3599" i="4"/>
  <c r="T2879" i="4"/>
  <c r="T2593" i="4"/>
  <c r="T4262" i="4"/>
  <c r="T2722" i="4"/>
  <c r="T429" i="4"/>
  <c r="T4691" i="4"/>
  <c r="T464" i="4"/>
  <c r="T1996" i="4"/>
  <c r="T86" i="4"/>
  <c r="T4301" i="4"/>
  <c r="T4146" i="4"/>
  <c r="T500" i="4"/>
  <c r="T4331" i="4"/>
  <c r="T2408" i="4"/>
  <c r="T2784" i="4"/>
  <c r="T3126" i="4"/>
  <c r="T363" i="4"/>
  <c r="T3403" i="4"/>
  <c r="T2851" i="4"/>
  <c r="T4863" i="4"/>
  <c r="T3150" i="4"/>
  <c r="T1556" i="4"/>
  <c r="T3832" i="4"/>
  <c r="T4252" i="4"/>
  <c r="T1561" i="4"/>
  <c r="T1166" i="4"/>
  <c r="T4778" i="4"/>
  <c r="T2964" i="4"/>
  <c r="T2666" i="4"/>
  <c r="T480" i="4"/>
  <c r="T2619" i="4"/>
  <c r="T2340" i="4"/>
  <c r="T3997" i="4"/>
  <c r="T4437" i="4"/>
  <c r="T1624" i="4"/>
  <c r="T3501" i="4"/>
  <c r="T2020" i="4"/>
  <c r="T1519" i="4"/>
  <c r="T3966" i="4"/>
  <c r="T3687" i="4"/>
  <c r="T2241" i="4"/>
  <c r="T1812" i="4"/>
  <c r="T561" i="4"/>
  <c r="T1090" i="4"/>
  <c r="T4554" i="4"/>
  <c r="T2676" i="4"/>
  <c r="T2484" i="4"/>
  <c r="T2106" i="4"/>
  <c r="T1951" i="4"/>
  <c r="T2250" i="4"/>
  <c r="T2005" i="4"/>
  <c r="T4891" i="4"/>
  <c r="T987" i="4"/>
  <c r="T527" i="4"/>
  <c r="T4075" i="4"/>
  <c r="T174" i="4"/>
  <c r="T4688" i="4"/>
  <c r="T3959" i="4"/>
  <c r="T4815" i="4"/>
  <c r="T2970" i="4"/>
  <c r="T415" i="4"/>
  <c r="T158" i="4"/>
  <c r="T4459" i="4"/>
  <c r="T701" i="4"/>
  <c r="T4003" i="4"/>
  <c r="T2627" i="4"/>
  <c r="T3702" i="4"/>
  <c r="T1423" i="4"/>
  <c r="T3725" i="4"/>
  <c r="T4418" i="4"/>
  <c r="T419" i="4"/>
  <c r="T90" i="4"/>
  <c r="T1656" i="4"/>
  <c r="T329" i="4"/>
  <c r="T1415" i="4"/>
  <c r="T4525" i="4"/>
  <c r="T3845" i="4"/>
  <c r="T461" i="4"/>
  <c r="T2033" i="4"/>
  <c r="T2349" i="4"/>
  <c r="T1510" i="4"/>
  <c r="T869" i="4"/>
  <c r="T3128" i="4"/>
  <c r="T4847" i="4"/>
  <c r="T4475" i="4"/>
  <c r="T2865" i="4"/>
  <c r="T3210" i="4"/>
  <c r="T4909" i="4"/>
  <c r="T2867" i="4"/>
  <c r="T1617" i="4"/>
  <c r="T2313" i="4"/>
  <c r="T2563" i="4"/>
  <c r="T3030" i="4"/>
  <c r="T4502" i="4"/>
  <c r="T133" i="4"/>
  <c r="T1776" i="4"/>
  <c r="T2696" i="4"/>
  <c r="T2990" i="4"/>
  <c r="T4323" i="4"/>
  <c r="T941" i="4"/>
  <c r="T3246" i="4"/>
  <c r="T767" i="4"/>
  <c r="T1813" i="4"/>
  <c r="T1540" i="4"/>
  <c r="T3082" i="4"/>
  <c r="T3958" i="4"/>
  <c r="T1062" i="4"/>
  <c r="T443" i="4"/>
  <c r="T2550" i="4"/>
  <c r="T4232" i="4"/>
  <c r="T3043" i="4"/>
  <c r="T3933" i="4"/>
  <c r="T2249" i="4"/>
  <c r="T4233" i="4"/>
  <c r="T1274" i="4"/>
  <c r="T1219" i="4"/>
  <c r="T4410" i="4"/>
  <c r="T4549" i="4"/>
  <c r="T2596" i="4"/>
  <c r="T3138" i="4"/>
  <c r="T3152" i="4"/>
  <c r="T3325" i="4"/>
  <c r="T3734" i="4"/>
  <c r="T4544" i="4"/>
  <c r="T4074" i="4"/>
  <c r="T4152" i="4"/>
  <c r="T4280" i="4"/>
  <c r="T4015" i="4"/>
  <c r="T4440" i="4"/>
  <c r="T3513" i="4"/>
  <c r="T1517" i="4"/>
  <c r="T2026" i="4"/>
  <c r="T1086" i="4"/>
  <c r="T2648" i="4"/>
  <c r="T4790" i="4"/>
  <c r="T2592" i="4"/>
  <c r="T4290" i="4"/>
  <c r="T971" i="4"/>
  <c r="T3171" i="4"/>
  <c r="T3737" i="4"/>
  <c r="T526" i="4"/>
  <c r="T713" i="4"/>
  <c r="T1993" i="4"/>
  <c r="T3143" i="4"/>
  <c r="T1505" i="4"/>
  <c r="T4759" i="4"/>
  <c r="T2107" i="4"/>
  <c r="T4899" i="4"/>
  <c r="T4526" i="4"/>
  <c r="T3981" i="4"/>
  <c r="T3139" i="4"/>
  <c r="T1797" i="4"/>
  <c r="T2614" i="4"/>
  <c r="T690" i="4"/>
  <c r="T1030" i="4"/>
  <c r="T4795" i="4"/>
  <c r="T225" i="4"/>
  <c r="T1301" i="4"/>
  <c r="T2283" i="4"/>
  <c r="T4055" i="4"/>
  <c r="T632" i="4"/>
  <c r="T3586" i="4"/>
  <c r="T3604" i="4"/>
  <c r="T2321" i="4"/>
  <c r="T2671" i="4"/>
  <c r="T2165" i="4"/>
  <c r="T3540" i="4"/>
  <c r="T3892" i="4"/>
  <c r="T2260" i="4"/>
  <c r="T1573" i="4"/>
  <c r="T553" i="4"/>
  <c r="T911" i="4"/>
  <c r="T1051" i="4"/>
  <c r="T1658" i="4"/>
  <c r="T1741" i="4"/>
  <c r="T2090" i="4"/>
  <c r="T1716" i="4"/>
  <c r="T1764" i="4"/>
  <c r="T3655" i="4"/>
  <c r="T4388" i="4"/>
  <c r="T3576" i="4"/>
  <c r="T3207" i="4"/>
  <c r="T2529" i="4"/>
  <c r="T3563" i="4"/>
  <c r="T1427" i="4"/>
  <c r="T3871" i="4"/>
  <c r="T1177" i="4"/>
  <c r="T559" i="4"/>
  <c r="T3573" i="4"/>
  <c r="T4592" i="4"/>
  <c r="T2930" i="4"/>
  <c r="T1286" i="4"/>
  <c r="T1792" i="4"/>
  <c r="T281" i="4"/>
  <c r="T3893" i="4"/>
  <c r="T2501" i="4"/>
  <c r="T3402" i="4"/>
  <c r="T2175" i="4"/>
  <c r="T4403" i="4"/>
  <c r="T879" i="4"/>
  <c r="T3001" i="4"/>
  <c r="T3515" i="4"/>
  <c r="T983" i="4"/>
  <c r="T3455" i="4"/>
  <c r="T2162" i="4"/>
  <c r="T4230" i="4"/>
  <c r="T4453" i="4"/>
  <c r="T1126" i="4"/>
  <c r="T4048" i="4"/>
  <c r="T2448" i="4"/>
  <c r="T2359" i="4"/>
  <c r="T3690" i="4"/>
  <c r="T4325" i="4"/>
  <c r="T4128" i="4"/>
  <c r="T1603" i="4"/>
  <c r="T1912" i="4"/>
  <c r="T4052" i="4"/>
  <c r="T2780" i="4"/>
  <c r="T2018" i="4"/>
  <c r="T3261" i="4"/>
  <c r="T3350" i="4"/>
  <c r="T4784" i="4"/>
  <c r="T2077" i="4"/>
  <c r="T2319" i="4"/>
  <c r="T705" i="4"/>
  <c r="T2634" i="4"/>
  <c r="T3670" i="4"/>
  <c r="T4788" i="4"/>
  <c r="T3146" i="4"/>
  <c r="T1354" i="4"/>
  <c r="T3769" i="4"/>
  <c r="T3971" i="4"/>
  <c r="T2294" i="4"/>
  <c r="T3731" i="4"/>
  <c r="T2569" i="4"/>
  <c r="T1352" i="4"/>
  <c r="T3092" i="4"/>
  <c r="T1520" i="4"/>
  <c r="T2323" i="4"/>
  <c r="T1092" i="4"/>
  <c r="T2956" i="4"/>
  <c r="T846" i="4"/>
  <c r="T3225" i="4"/>
  <c r="T4425" i="4"/>
  <c r="T621" i="4"/>
  <c r="T3903" i="4"/>
  <c r="T1654" i="4"/>
  <c r="T4488" i="4"/>
  <c r="T4601" i="4"/>
  <c r="T2822" i="4"/>
  <c r="T3254" i="4"/>
  <c r="T3777" i="4"/>
  <c r="T1134" i="4"/>
  <c r="T3926" i="4"/>
  <c r="T1170" i="4"/>
  <c r="T1314" i="4"/>
  <c r="T1633" i="4"/>
  <c r="T4400" i="4"/>
  <c r="T4623" i="4"/>
  <c r="T3172" i="4"/>
  <c r="T4590" i="4"/>
  <c r="T3380" i="4"/>
  <c r="T1954" i="4"/>
  <c r="T894" i="4"/>
  <c r="T3268" i="4"/>
  <c r="T2975" i="4"/>
  <c r="T3590" i="4"/>
  <c r="T3119" i="4"/>
  <c r="T361" i="4"/>
  <c r="T1989" i="4"/>
  <c r="T3900" i="4"/>
  <c r="T1651" i="4"/>
  <c r="T2508" i="4"/>
  <c r="T4483" i="4"/>
  <c r="T2673" i="4"/>
  <c r="T1488" i="4"/>
  <c r="T4807" i="4"/>
  <c r="T1448" i="4"/>
  <c r="T196" i="4"/>
  <c r="T1690" i="4"/>
  <c r="T4419" i="4"/>
  <c r="T269" i="4"/>
  <c r="T1527" i="4"/>
  <c r="T1437" i="4"/>
  <c r="T3751" i="4"/>
  <c r="T4043" i="4"/>
  <c r="T3730" i="4"/>
  <c r="T3990" i="4"/>
  <c r="T1793" i="4"/>
  <c r="T2277" i="4"/>
  <c r="T2577" i="4"/>
  <c r="T3110" i="4"/>
  <c r="T2240" i="4"/>
  <c r="T1737" i="4"/>
  <c r="T1829" i="4"/>
  <c r="T73" i="4"/>
  <c r="T2089" i="4"/>
  <c r="T1279" i="4"/>
  <c r="T2285" i="4"/>
  <c r="T4642" i="4"/>
  <c r="T3106" i="4"/>
  <c r="T2412" i="4"/>
  <c r="T4225" i="4"/>
  <c r="T4241" i="4"/>
  <c r="T1387" i="4"/>
  <c r="T2267" i="4"/>
  <c r="T1845" i="4"/>
  <c r="T4239" i="4"/>
  <c r="T4140" i="4"/>
  <c r="T4147" i="4"/>
  <c r="T3763" i="4"/>
  <c r="T3684" i="4"/>
  <c r="T4614" i="4"/>
  <c r="T1613" i="4"/>
  <c r="T4259" i="4"/>
  <c r="T3570" i="4"/>
  <c r="T1620" i="4"/>
  <c r="T3770" i="4"/>
  <c r="T4765" i="4"/>
  <c r="T1385" i="4"/>
  <c r="T4709" i="4"/>
  <c r="T2298" i="4"/>
  <c r="T2583" i="4"/>
  <c r="T2482" i="4"/>
  <c r="T2790" i="4"/>
  <c r="T2004" i="4"/>
  <c r="T373" i="4"/>
  <c r="T2087" i="4"/>
  <c r="T4786" i="4"/>
  <c r="T1098" i="4"/>
  <c r="T4234" i="4"/>
  <c r="T2971" i="4"/>
  <c r="T3518" i="4"/>
  <c r="T4165" i="4"/>
  <c r="T2539" i="4"/>
  <c r="T4766" i="4"/>
  <c r="T682" i="4"/>
  <c r="T4226" i="4"/>
  <c r="T2085" i="4"/>
  <c r="T2002" i="4"/>
  <c r="T1516" i="4"/>
  <c r="T2038" i="4"/>
  <c r="T4567" i="4"/>
  <c r="T4668" i="4"/>
  <c r="T2897" i="4"/>
  <c r="T3438" i="4"/>
  <c r="T2893" i="4"/>
  <c r="T948" i="4"/>
  <c r="T3311" i="4"/>
  <c r="T414" i="4"/>
  <c r="T1211" i="4"/>
  <c r="T3787" i="4"/>
  <c r="T2653" i="4"/>
  <c r="T2885" i="4"/>
  <c r="T2055" i="4"/>
  <c r="T4624" i="4"/>
  <c r="T1178" i="4"/>
  <c r="T4633" i="4"/>
  <c r="T599" i="4"/>
  <c r="T3560" i="4"/>
  <c r="T4716" i="4"/>
  <c r="T1543" i="4"/>
  <c r="T335" i="4"/>
  <c r="T4560" i="4"/>
  <c r="T1003" i="4"/>
  <c r="T4680" i="4"/>
  <c r="T4741" i="4"/>
  <c r="T2759" i="4"/>
  <c r="T4021" i="4"/>
  <c r="T4490" i="4"/>
  <c r="T2480" i="4"/>
  <c r="T3299" i="4"/>
  <c r="T3664" i="4"/>
  <c r="T3593" i="4"/>
  <c r="T3994" i="4"/>
  <c r="T4857" i="4"/>
  <c r="T3564" i="4"/>
  <c r="T2247" i="4"/>
  <c r="T1909" i="4"/>
  <c r="T3061" i="4"/>
  <c r="T4728" i="4"/>
  <c r="T1605" i="4"/>
  <c r="T816" i="4"/>
  <c r="T1853" i="4"/>
  <c r="T1686" i="4"/>
  <c r="T1047" i="4"/>
  <c r="T384" i="4"/>
  <c r="T1719" i="4"/>
  <c r="T2444" i="4"/>
  <c r="T1403" i="4"/>
  <c r="T4338" i="4"/>
  <c r="T3458" i="4"/>
  <c r="T2316" i="4"/>
  <c r="T4845" i="4"/>
  <c r="T1859" i="4"/>
  <c r="T3049" i="4"/>
  <c r="T3392" i="4"/>
  <c r="T4145" i="4"/>
  <c r="T4154" i="4"/>
  <c r="T4469" i="4"/>
  <c r="T4227" i="4"/>
  <c r="T1962" i="4"/>
  <c r="T2315" i="4"/>
  <c r="T4639" i="4"/>
  <c r="T2365" i="4"/>
  <c r="T3239" i="4"/>
  <c r="T3303" i="4"/>
  <c r="T3699" i="4"/>
  <c r="T3757" i="4"/>
  <c r="T4445" i="4"/>
  <c r="T2837" i="4"/>
  <c r="T932" i="4"/>
  <c r="T3368" i="4"/>
  <c r="T757" i="4"/>
  <c r="T4289" i="4"/>
  <c r="T1257" i="4"/>
  <c r="T4589" i="4"/>
  <c r="T2363" i="4"/>
  <c r="T1597" i="4"/>
  <c r="T1380" i="4"/>
  <c r="T724" i="4"/>
  <c r="T55" i="4"/>
  <c r="T2220" i="4"/>
  <c r="T4776" i="4"/>
  <c r="T2571" i="4"/>
  <c r="T4547" i="4"/>
  <c r="T4689" i="4"/>
  <c r="T1273" i="4"/>
  <c r="T1251" i="4"/>
  <c r="T3485" i="4"/>
  <c r="T2432" i="4"/>
  <c r="T4237" i="4"/>
  <c r="T3602" i="4"/>
  <c r="T808" i="4"/>
  <c r="T2545" i="4"/>
  <c r="T1524" i="4"/>
  <c r="T2632" i="4"/>
  <c r="T2401" i="4"/>
  <c r="T4777" i="4"/>
  <c r="T2531" i="4"/>
  <c r="T2237" i="4"/>
  <c r="T3841" i="4"/>
  <c r="T1922" i="4"/>
  <c r="T593" i="4"/>
  <c r="T3867" i="4"/>
  <c r="T2455" i="4"/>
  <c r="T2661" i="4"/>
  <c r="T4481" i="4"/>
  <c r="T3095" i="4"/>
  <c r="T2534" i="4"/>
  <c r="T1575" i="4"/>
  <c r="T3224" i="4"/>
  <c r="T1554" i="4"/>
  <c r="T765" i="4"/>
  <c r="T805" i="4"/>
  <c r="T4368" i="4"/>
  <c r="T96" i="4"/>
  <c r="T1668" i="4"/>
  <c r="T183" i="4"/>
  <c r="T4452" i="4"/>
  <c r="T3701" i="4"/>
  <c r="T2598" i="4"/>
  <c r="T1305" i="4"/>
  <c r="T4320" i="4"/>
  <c r="T53" i="4"/>
  <c r="T4808" i="4"/>
  <c r="T3109" i="4"/>
  <c r="T2037" i="4"/>
  <c r="T2215" i="4"/>
  <c r="T531" i="4"/>
  <c r="T4336" i="4"/>
  <c r="T220" i="4"/>
  <c r="T4023" i="4"/>
  <c r="T3168" i="4"/>
  <c r="T1281" i="4"/>
  <c r="T1123" i="4"/>
  <c r="T3712" i="4"/>
  <c r="T362" i="4"/>
  <c r="T3279" i="4"/>
  <c r="T2389" i="4"/>
  <c r="T2560" i="4"/>
  <c r="T828" i="4"/>
  <c r="T1099" i="4"/>
  <c r="T708" i="4"/>
  <c r="T14" i="4"/>
  <c r="T1944" i="4"/>
  <c r="T4530" i="4"/>
  <c r="T132" i="4"/>
  <c r="T4701" i="4"/>
  <c r="T522" i="4"/>
  <c r="T101" i="4"/>
  <c r="T4059" i="4"/>
  <c r="T710" i="4"/>
  <c r="T148" i="4"/>
  <c r="T2483" i="4"/>
  <c r="T1953" i="4"/>
  <c r="T2605" i="4"/>
  <c r="T1877" i="4"/>
  <c r="T2655" i="4"/>
  <c r="T436" i="4"/>
  <c r="T2254" i="4"/>
  <c r="T3657" i="4"/>
  <c r="T1447" i="4"/>
  <c r="T1623" i="4"/>
  <c r="T4515" i="4"/>
  <c r="T2502" i="4"/>
  <c r="T3962" i="4"/>
  <c r="T4600" i="4"/>
  <c r="T3222" i="4"/>
  <c r="T755" i="4"/>
  <c r="T1096" i="4"/>
  <c r="T252" i="4"/>
  <c r="T389" i="4"/>
  <c r="T3973" i="4"/>
  <c r="T465" i="4"/>
  <c r="T3912" i="4"/>
  <c r="T64" i="4"/>
  <c r="T3122" i="4"/>
  <c r="T1976" i="4"/>
  <c r="T3363" i="4"/>
  <c r="T3834" i="4"/>
  <c r="T4531" i="4"/>
  <c r="T4751" i="4"/>
  <c r="T979" i="4"/>
  <c r="T989" i="4"/>
  <c r="T836" i="4"/>
  <c r="T733" i="4"/>
  <c r="T4251" i="4"/>
  <c r="T1008" i="4"/>
  <c r="T1566" i="4"/>
  <c r="T2953" i="4"/>
  <c r="T4335" i="4"/>
  <c r="T2687" i="4"/>
  <c r="T1470" i="4"/>
  <c r="T3886" i="4"/>
  <c r="T3226" i="4"/>
  <c r="T2909" i="4"/>
  <c r="T3752" i="4"/>
  <c r="T4247" i="4"/>
  <c r="T1365" i="4"/>
  <c r="T1640" i="4"/>
  <c r="T2124" i="4"/>
  <c r="T4092" i="4"/>
  <c r="T3704" i="4"/>
  <c r="T4714" i="4"/>
  <c r="T1204" i="4"/>
  <c r="T2720" i="4"/>
  <c r="T4394" i="4"/>
  <c r="T3597" i="4"/>
  <c r="T1630" i="4"/>
  <c r="T4582" i="4"/>
  <c r="T3835" i="4"/>
  <c r="T4337" i="4"/>
  <c r="T746" i="4"/>
  <c r="T2518" i="4"/>
  <c r="T617" i="4"/>
  <c r="T3404" i="4"/>
  <c r="T973" i="4"/>
  <c r="T3354" i="4"/>
  <c r="T1604" i="4"/>
  <c r="T4493" i="4"/>
  <c r="T3950" i="4"/>
  <c r="T4640" i="4"/>
  <c r="T4142" i="4"/>
  <c r="T2227" i="4"/>
  <c r="T3932" i="4"/>
  <c r="T462" i="4"/>
  <c r="T4647" i="4"/>
  <c r="T4248" i="4"/>
  <c r="T3497" i="4"/>
  <c r="T3429" i="4"/>
  <c r="T1720" i="4"/>
  <c r="T843" i="4"/>
  <c r="T848" i="4"/>
  <c r="T84" i="4"/>
  <c r="T551" i="4"/>
  <c r="T4834" i="4"/>
  <c r="T4189" i="4"/>
  <c r="T2225" i="4"/>
  <c r="T4193" i="4"/>
  <c r="T3557" i="4"/>
  <c r="T643" i="4"/>
  <c r="T4253" i="4"/>
  <c r="T4303" i="4"/>
  <c r="T907" i="4"/>
  <c r="T4708" i="4"/>
  <c r="T2774" i="4"/>
  <c r="T1118" i="4"/>
  <c r="T995" i="4"/>
  <c r="T1508" i="4"/>
  <c r="T3344" i="4"/>
  <c r="T1608" i="4"/>
  <c r="T4171" i="4"/>
  <c r="T2782" i="4"/>
  <c r="T4772" i="4"/>
  <c r="T2862" i="4"/>
  <c r="T1545" i="4"/>
  <c r="T3269" i="4"/>
  <c r="T2521" i="4"/>
  <c r="T4305" i="4"/>
  <c r="T2245" i="4"/>
  <c r="T4260" i="4"/>
  <c r="T3193" i="4"/>
  <c r="T2399" i="4"/>
  <c r="T2959" i="4"/>
  <c r="T778" i="4"/>
  <c r="T4686" i="4"/>
  <c r="T2395" i="4"/>
  <c r="T893" i="4"/>
  <c r="T688" i="4"/>
  <c r="T4413" i="4"/>
  <c r="T261" i="4"/>
  <c r="T1480" i="4"/>
  <c r="T2806" i="4"/>
  <c r="T3905" i="4"/>
  <c r="T1743" i="4"/>
  <c r="T3355" i="4"/>
  <c r="T3066" i="4"/>
  <c r="T985" i="4"/>
  <c r="T1411" i="4"/>
  <c r="T4344" i="4"/>
  <c r="T247" i="4"/>
  <c r="T2685" i="4"/>
  <c r="T2195" i="4"/>
  <c r="T1683" i="4"/>
  <c r="T1224" i="4"/>
  <c r="T883" i="4"/>
  <c r="T2623" i="4"/>
  <c r="T2433" i="4"/>
  <c r="T444" i="4"/>
  <c r="T1202" i="4"/>
  <c r="T1588" i="4"/>
  <c r="T3522" i="4"/>
  <c r="T1161" i="4"/>
  <c r="T4820" i="4"/>
  <c r="T932" i="1"/>
  <c r="T1176" i="1"/>
  <c r="T1967" i="1"/>
  <c r="T3936" i="1"/>
  <c r="T3488" i="1"/>
  <c r="T2152" i="1"/>
  <c r="T3754" i="1"/>
  <c r="T3762" i="1"/>
  <c r="T4447" i="1"/>
  <c r="T2770" i="1"/>
  <c r="T4682" i="1"/>
  <c r="T2932" i="1"/>
  <c r="T638" i="1"/>
  <c r="T731" i="1"/>
  <c r="T4383" i="1"/>
  <c r="T1753" i="1"/>
  <c r="T4471" i="1"/>
  <c r="T1104" i="1"/>
  <c r="T2426" i="1"/>
  <c r="T3625" i="1"/>
  <c r="T3469" i="1"/>
  <c r="T1664" i="1"/>
  <c r="T2352" i="1"/>
  <c r="T3712" i="1"/>
  <c r="T3656" i="1"/>
  <c r="T1392" i="1"/>
  <c r="T3761" i="1"/>
  <c r="T3611" i="1"/>
  <c r="T3777" i="1"/>
  <c r="T4285" i="1"/>
  <c r="T4254" i="1"/>
  <c r="T4337" i="1"/>
  <c r="T1569" i="1"/>
  <c r="T1771" i="1"/>
  <c r="T2848" i="1"/>
  <c r="T1117" i="1"/>
  <c r="T3828" i="1"/>
  <c r="T1320" i="1"/>
  <c r="T1606" i="1"/>
  <c r="T1733" i="1"/>
  <c r="T2247" i="1"/>
  <c r="T4299" i="1"/>
  <c r="T3993" i="1"/>
  <c r="T4121" i="1"/>
  <c r="T821" i="1"/>
  <c r="T1071" i="1"/>
  <c r="T3076" i="1"/>
  <c r="T3441" i="1"/>
  <c r="T3747" i="1"/>
  <c r="T3836" i="1"/>
  <c r="T3724" i="1"/>
  <c r="T2184" i="1"/>
  <c r="T3152" i="1"/>
  <c r="T4739" i="1"/>
  <c r="T3242" i="1"/>
  <c r="T4058" i="1"/>
  <c r="T1646" i="1"/>
  <c r="T2682" i="1"/>
  <c r="T2947" i="1"/>
  <c r="T1879" i="1"/>
  <c r="T2153" i="1"/>
  <c r="T978" i="1"/>
  <c r="T12" i="1"/>
  <c r="T251" i="1"/>
  <c r="T783" i="1"/>
  <c r="T2018" i="1"/>
  <c r="T3188" i="1"/>
  <c r="T2111" i="1"/>
  <c r="T2472" i="1"/>
  <c r="T4155" i="1"/>
  <c r="T1616" i="1"/>
  <c r="T1519" i="1"/>
  <c r="T1647" i="1"/>
  <c r="T4110" i="1"/>
  <c r="T4521" i="1"/>
  <c r="T461" i="1"/>
  <c r="T3631" i="1"/>
  <c r="T3984" i="1"/>
  <c r="T4240" i="1"/>
  <c r="T3328" i="1"/>
  <c r="T3016" i="1"/>
  <c r="T824" i="1"/>
  <c r="T3647" i="1"/>
  <c r="T3350" i="1"/>
  <c r="T3618" i="1"/>
  <c r="T2034" i="1"/>
  <c r="T1692" i="1"/>
  <c r="T3375" i="1"/>
  <c r="T911" i="1"/>
  <c r="T3820" i="1"/>
  <c r="T212" i="1"/>
  <c r="T568" i="1"/>
  <c r="T147" i="1"/>
  <c r="T1240" i="1"/>
  <c r="T1566" i="1"/>
  <c r="T2151" i="1"/>
  <c r="T2432" i="1"/>
  <c r="T4153" i="1"/>
  <c r="T4019" i="1"/>
  <c r="T4166" i="1"/>
  <c r="T4799" i="1"/>
  <c r="T4393" i="1"/>
  <c r="T849" i="1"/>
  <c r="T2506" i="1"/>
  <c r="T3092" i="1"/>
  <c r="T3910" i="1"/>
  <c r="T3768" i="1"/>
  <c r="T3832" i="1"/>
  <c r="T3896" i="1"/>
  <c r="T3008" i="1"/>
  <c r="T576" i="1"/>
  <c r="T4360" i="1"/>
  <c r="T3322" i="1"/>
  <c r="T3197" i="1"/>
  <c r="T3237" i="1"/>
  <c r="T3579" i="1"/>
  <c r="T3365" i="1"/>
  <c r="T3881" i="1"/>
  <c r="T4061" i="1"/>
  <c r="T4737" i="1"/>
  <c r="T4439" i="1"/>
  <c r="T378" i="1"/>
  <c r="T4378" i="1"/>
  <c r="T4619" i="1"/>
  <c r="T2548" i="1"/>
  <c r="T276" i="1"/>
  <c r="T3419" i="1"/>
  <c r="T1391" i="1"/>
  <c r="T785" i="1"/>
  <c r="T3623" i="1"/>
  <c r="T1719" i="1"/>
  <c r="T2031" i="1"/>
  <c r="T1665" i="1"/>
  <c r="T1973" i="1"/>
  <c r="T4219" i="1"/>
  <c r="T3943" i="1"/>
  <c r="T4119" i="1"/>
  <c r="T527" i="1"/>
  <c r="T860" i="1"/>
  <c r="T1339" i="1"/>
  <c r="T3036" i="1"/>
  <c r="T104" i="1"/>
  <c r="T1816" i="1"/>
  <c r="T1017" i="1"/>
  <c r="T3363" i="1"/>
  <c r="T4237" i="1"/>
  <c r="T2774" i="1"/>
  <c r="T3007" i="1"/>
  <c r="T1414" i="1"/>
  <c r="T10" i="1"/>
  <c r="T204" i="1"/>
  <c r="T260" i="1"/>
  <c r="T1236" i="1"/>
  <c r="T51" i="1"/>
  <c r="T180" i="1"/>
  <c r="T230" i="1"/>
  <c r="T1093" i="1"/>
  <c r="T254" i="1"/>
  <c r="T88" i="1"/>
  <c r="T1531" i="1"/>
  <c r="T1546" i="1"/>
  <c r="T1608" i="1"/>
  <c r="T1542" i="1"/>
  <c r="T1737" i="1"/>
  <c r="T1671" i="1"/>
  <c r="T2055" i="1"/>
  <c r="T2020" i="1"/>
  <c r="T2333" i="1"/>
  <c r="T3967" i="1"/>
  <c r="T4107" i="1"/>
  <c r="T3959" i="1"/>
  <c r="T3923" i="1"/>
  <c r="T4051" i="1"/>
  <c r="T853" i="1"/>
  <c r="T3044" i="1"/>
  <c r="T3108" i="1"/>
  <c r="T3862" i="1"/>
  <c r="T4108" i="1"/>
  <c r="T3496" i="1"/>
  <c r="T1472" i="1"/>
  <c r="T264" i="1"/>
  <c r="T968" i="1"/>
  <c r="T296" i="1"/>
  <c r="T2452" i="1"/>
  <c r="T1758" i="1"/>
  <c r="T2461" i="1"/>
  <c r="T2107" i="1"/>
  <c r="T4664" i="1"/>
  <c r="T2991" i="1"/>
  <c r="T16" i="1"/>
  <c r="T2379" i="1"/>
  <c r="T1426" i="1"/>
  <c r="T1689" i="1"/>
  <c r="T2215" i="1"/>
  <c r="T2343" i="1"/>
  <c r="T3955" i="1"/>
  <c r="T4270" i="1"/>
  <c r="T4735" i="1"/>
  <c r="T1089" i="1"/>
  <c r="T1699" i="1"/>
  <c r="T1960" i="1"/>
  <c r="T2200" i="1"/>
  <c r="T1854" i="1"/>
  <c r="T2146" i="1"/>
  <c r="T2439" i="1"/>
  <c r="T2953" i="1"/>
  <c r="T1710" i="1"/>
  <c r="T1107" i="1"/>
  <c r="T530" i="1"/>
  <c r="T716" i="1"/>
  <c r="T729" i="1"/>
  <c r="T811" i="1"/>
  <c r="T3965" i="1"/>
  <c r="T1231" i="1"/>
  <c r="T1251" i="1"/>
  <c r="T1631" i="1"/>
  <c r="T1759" i="1"/>
  <c r="T4027" i="1"/>
  <c r="T1715" i="1"/>
  <c r="T2350" i="1"/>
  <c r="T1296" i="1"/>
  <c r="T3397" i="1"/>
  <c r="T942" i="1"/>
  <c r="T1061" i="1"/>
  <c r="T2203" i="1"/>
  <c r="T1962" i="1"/>
  <c r="T3415" i="1"/>
  <c r="T690" i="1"/>
  <c r="T1245" i="1"/>
  <c r="T2185" i="1"/>
  <c r="T3685" i="1"/>
  <c r="T176" i="1"/>
  <c r="T89" i="1"/>
  <c r="T217" i="1"/>
  <c r="T281" i="1"/>
  <c r="T804" i="1"/>
  <c r="T836" i="1"/>
  <c r="T765" i="1"/>
  <c r="T893" i="1"/>
  <c r="T988" i="1"/>
  <c r="T1057" i="1"/>
  <c r="T1121" i="1"/>
  <c r="T1696" i="1"/>
  <c r="T1728" i="1"/>
  <c r="T1760" i="1"/>
  <c r="T1792" i="1"/>
  <c r="T1888" i="1"/>
  <c r="T1248" i="1"/>
  <c r="T1375" i="1"/>
  <c r="T4443" i="1"/>
  <c r="T4905" i="1"/>
  <c r="T1133" i="1"/>
  <c r="T2832" i="1"/>
  <c r="T624" i="1"/>
  <c r="T2380" i="1"/>
  <c r="T4522" i="1"/>
  <c r="T1139" i="1"/>
  <c r="T1870" i="1"/>
  <c r="T754" i="1"/>
  <c r="T1374" i="1"/>
  <c r="T3383" i="1"/>
  <c r="T451" i="1"/>
  <c r="T4365" i="1"/>
  <c r="T3255" i="1"/>
  <c r="T1199" i="1"/>
  <c r="T1795" i="1"/>
  <c r="T2279" i="1"/>
  <c r="T1045" i="1"/>
  <c r="T2407" i="1"/>
  <c r="T2764" i="1"/>
  <c r="T4103" i="1"/>
  <c r="T4295" i="1"/>
  <c r="T2830" i="1"/>
  <c r="T74" i="1"/>
  <c r="T1157" i="1"/>
  <c r="T2478" i="1"/>
  <c r="T3963" i="1"/>
  <c r="T4163" i="1"/>
  <c r="T4150" i="1"/>
  <c r="T4559" i="1"/>
  <c r="T1464" i="1"/>
  <c r="T2957" i="1"/>
  <c r="T2622" i="1"/>
  <c r="T2907" i="1"/>
  <c r="T2995" i="1"/>
  <c r="T8" i="1"/>
  <c r="T140" i="1"/>
  <c r="T26" i="1"/>
  <c r="T3508" i="1"/>
  <c r="T2455" i="1"/>
  <c r="T245" i="1"/>
  <c r="T4630" i="1"/>
  <c r="T288" i="1"/>
  <c r="T137" i="1"/>
  <c r="T125" i="1"/>
  <c r="T1184" i="1"/>
  <c r="T1167" i="1"/>
  <c r="T1589" i="1"/>
  <c r="T2079" i="1"/>
  <c r="T4123" i="1"/>
  <c r="T4251" i="1"/>
  <c r="T4379" i="1"/>
  <c r="T4195" i="1"/>
  <c r="T4585" i="1"/>
  <c r="T1541" i="1"/>
  <c r="T368" i="1"/>
  <c r="T2399" i="1"/>
  <c r="T3029" i="1"/>
  <c r="T2901" i="1"/>
  <c r="T4444" i="1"/>
  <c r="T3293" i="1"/>
  <c r="T760" i="1"/>
  <c r="T2217" i="1"/>
  <c r="T4730" i="1"/>
  <c r="T3287" i="1"/>
  <c r="T4498" i="1"/>
  <c r="T3371" i="1"/>
  <c r="T3549" i="1"/>
  <c r="T3449" i="1"/>
  <c r="T4013" i="1"/>
  <c r="T3247" i="1"/>
  <c r="T4726" i="1"/>
  <c r="T1952" i="1"/>
  <c r="T1984" i="1"/>
  <c r="T2016" i="1"/>
  <c r="T2048" i="1"/>
  <c r="T2080" i="1"/>
  <c r="T2112" i="1"/>
  <c r="T2272" i="1"/>
  <c r="T1781" i="1"/>
  <c r="T1813" i="1"/>
  <c r="T2648" i="1"/>
  <c r="T2744" i="1"/>
  <c r="T2904" i="1"/>
  <c r="T2936" i="1"/>
  <c r="T2968" i="1"/>
  <c r="T3000" i="1"/>
  <c r="T3032" i="1"/>
  <c r="T3096" i="1"/>
  <c r="T3128" i="1"/>
  <c r="T3160" i="1"/>
  <c r="T3224" i="1"/>
  <c r="T3416" i="1"/>
  <c r="T3512" i="1"/>
  <c r="T3608" i="1"/>
  <c r="T3297" i="1"/>
  <c r="T3425" i="1"/>
  <c r="T3457" i="1"/>
  <c r="T3489" i="1"/>
  <c r="T3553" i="1"/>
  <c r="T3748" i="1"/>
  <c r="T3812" i="1"/>
  <c r="T3844" i="1"/>
  <c r="T3876" i="1"/>
  <c r="T3908" i="1"/>
  <c r="T3972" i="1"/>
  <c r="T4100" i="1"/>
  <c r="T4132" i="1"/>
  <c r="T4164" i="1"/>
  <c r="T4324" i="1"/>
  <c r="T4420" i="1"/>
  <c r="T4548" i="1"/>
  <c r="T4580" i="1"/>
  <c r="T4644" i="1"/>
  <c r="T4772" i="1"/>
  <c r="T4900" i="1"/>
  <c r="T3797" i="1"/>
  <c r="T3829" i="1"/>
  <c r="T3893" i="1"/>
  <c r="T3989" i="1"/>
  <c r="T4373" i="1"/>
  <c r="T4405" i="1"/>
  <c r="T4501" i="1"/>
  <c r="T4597" i="1"/>
  <c r="T4629" i="1"/>
  <c r="T4661" i="1"/>
  <c r="T38" i="1"/>
  <c r="T70" i="1"/>
  <c r="T3557" i="1"/>
  <c r="T3677" i="1"/>
  <c r="T3429" i="1"/>
  <c r="T550" i="1"/>
  <c r="T678" i="1"/>
  <c r="T774" i="1"/>
  <c r="T902" i="1"/>
  <c r="T998" i="1"/>
  <c r="T4470" i="1"/>
  <c r="T4074" i="1"/>
  <c r="T3622" i="1"/>
  <c r="T4646" i="1"/>
  <c r="T3143" i="1"/>
  <c r="T3175" i="1"/>
  <c r="T3303" i="1"/>
  <c r="T4499" i="1"/>
  <c r="T4531" i="1"/>
  <c r="T4723" i="1"/>
  <c r="T4851" i="1"/>
  <c r="T3502" i="1"/>
  <c r="T3982" i="1"/>
  <c r="T4558" i="1"/>
  <c r="T4846" i="1"/>
  <c r="T2099" i="1"/>
  <c r="T2911" i="1"/>
  <c r="T3039" i="1"/>
  <c r="T3103" i="1"/>
  <c r="T3135" i="1"/>
  <c r="T3199" i="1"/>
  <c r="T3526" i="1"/>
  <c r="T3451" i="1"/>
  <c r="T3659" i="1"/>
  <c r="T3573" i="1"/>
  <c r="T3245" i="1"/>
  <c r="T2600" i="1"/>
  <c r="T4180" i="1"/>
  <c r="T4308" i="1"/>
  <c r="T4564" i="1"/>
  <c r="T3165" i="1"/>
  <c r="T3629" i="1"/>
  <c r="T4149" i="1"/>
  <c r="T4181" i="1"/>
  <c r="T4894" i="1"/>
  <c r="T3726" i="1"/>
  <c r="T727" i="1"/>
  <c r="T2229" i="1"/>
  <c r="T1467" i="1"/>
  <c r="T1600" i="1"/>
  <c r="T2395" i="1"/>
  <c r="T2186" i="1"/>
  <c r="T2434" i="1"/>
  <c r="T4363" i="1"/>
  <c r="T4307" i="1"/>
  <c r="T4435" i="1"/>
  <c r="T4569" i="1"/>
  <c r="T4697" i="1"/>
  <c r="T4825" i="1"/>
  <c r="T4853" i="1"/>
  <c r="T769" i="1"/>
  <c r="T3458" i="1"/>
  <c r="T2216" i="1"/>
  <c r="T3184" i="1"/>
  <c r="T3981" i="1"/>
  <c r="T4077" i="1"/>
  <c r="T4667" i="1"/>
  <c r="T313" i="1"/>
  <c r="T1637" i="1"/>
  <c r="T1765" i="1"/>
  <c r="T1588" i="1"/>
  <c r="T1935" i="1"/>
  <c r="T141" i="1"/>
  <c r="T270" i="1"/>
  <c r="T1244" i="1"/>
  <c r="T1243" i="1"/>
  <c r="T1377" i="1"/>
  <c r="T1745" i="1"/>
  <c r="T2335" i="1"/>
  <c r="T1851" i="1"/>
  <c r="T2133" i="1"/>
  <c r="T4591" i="1"/>
  <c r="T4719" i="1"/>
  <c r="T4847" i="1"/>
  <c r="T457" i="1"/>
  <c r="T1170" i="1"/>
  <c r="T1101" i="1"/>
  <c r="T3914" i="1"/>
  <c r="T2896" i="1"/>
  <c r="T3366" i="1"/>
  <c r="T151" i="1"/>
  <c r="T185" i="1"/>
  <c r="T1869" i="1"/>
  <c r="T2456" i="1"/>
  <c r="T2466" i="1"/>
  <c r="T4345" i="1"/>
  <c r="T4030" i="1"/>
  <c r="T927" i="1"/>
  <c r="T1044" i="1"/>
  <c r="T1055" i="1"/>
  <c r="T1038" i="1"/>
  <c r="T3204" i="1"/>
  <c r="T2512" i="1"/>
  <c r="T3769" i="1"/>
  <c r="T3253" i="1"/>
  <c r="T4813" i="1"/>
  <c r="T827" i="1"/>
  <c r="T656" i="1"/>
  <c r="T1633" i="1"/>
  <c r="T1875" i="1"/>
  <c r="T1983" i="1"/>
  <c r="T2231" i="1"/>
  <c r="T1909" i="1"/>
  <c r="T2037" i="1"/>
  <c r="T2165" i="1"/>
  <c r="T2419" i="1"/>
  <c r="T4015" i="1"/>
  <c r="T4014" i="1"/>
  <c r="T4759" i="1"/>
  <c r="T127" i="1"/>
  <c r="T235" i="1"/>
  <c r="T1186" i="1"/>
  <c r="T1395" i="1"/>
  <c r="T3340" i="1"/>
  <c r="T3860" i="1"/>
  <c r="T1376" i="1"/>
  <c r="T1568" i="1"/>
  <c r="T334" i="1"/>
  <c r="T2752" i="1"/>
  <c r="T3793" i="1"/>
  <c r="T3077" i="1"/>
  <c r="T4836" i="1"/>
  <c r="T1235" i="1"/>
  <c r="T763" i="1"/>
  <c r="T135" i="1"/>
  <c r="T199" i="1"/>
  <c r="T1717" i="1"/>
  <c r="T1212" i="1"/>
  <c r="T1432" i="1"/>
  <c r="T2127" i="1"/>
  <c r="T2045" i="1"/>
  <c r="T2375" i="1"/>
  <c r="T4249" i="1"/>
  <c r="T4639" i="1"/>
  <c r="T4767" i="1"/>
  <c r="T3818" i="1"/>
  <c r="T3326" i="1"/>
  <c r="T3482" i="1"/>
  <c r="T3586" i="1"/>
  <c r="T4210" i="1"/>
  <c r="T4771" i="1"/>
  <c r="T480" i="1"/>
  <c r="T672" i="1"/>
  <c r="T3417" i="1"/>
  <c r="T1663" i="1"/>
  <c r="T4035" i="1"/>
  <c r="T75" i="1"/>
  <c r="T1200" i="1"/>
  <c r="T1625" i="1"/>
  <c r="T103" i="1"/>
  <c r="T1560" i="1"/>
  <c r="T1677" i="1"/>
  <c r="T1741" i="1"/>
  <c r="T2143" i="1"/>
  <c r="T1941" i="1"/>
  <c r="T2154" i="1"/>
  <c r="T2424" i="1"/>
  <c r="T3931" i="1"/>
  <c r="T4387" i="1"/>
  <c r="T393" i="1"/>
  <c r="T521" i="1"/>
  <c r="T985" i="1"/>
  <c r="T1256" i="1"/>
  <c r="T1218" i="1"/>
  <c r="T3410" i="1"/>
  <c r="T1776" i="1"/>
  <c r="T1736" i="1"/>
  <c r="T326" i="1"/>
  <c r="T3433" i="1"/>
  <c r="T3857" i="1"/>
  <c r="T3493" i="1"/>
  <c r="T4445" i="1"/>
  <c r="T2044" i="1"/>
  <c r="T1500" i="1"/>
  <c r="T4258" i="1"/>
  <c r="T4706" i="1"/>
  <c r="T3711" i="1"/>
  <c r="T2917" i="1"/>
  <c r="T2479" i="1"/>
  <c r="T2004" i="1"/>
  <c r="T2575" i="1"/>
  <c r="T3598" i="1"/>
  <c r="T1404" i="1"/>
  <c r="T939" i="1"/>
  <c r="T1537" i="1"/>
  <c r="T355" i="1"/>
  <c r="T3492" i="1"/>
  <c r="T4620" i="1"/>
  <c r="T4215" i="1"/>
  <c r="T4577" i="1"/>
  <c r="T4409" i="1"/>
  <c r="T1012" i="1"/>
  <c r="T1032" i="1"/>
  <c r="T3125" i="1"/>
  <c r="T1470" i="1"/>
  <c r="T2826" i="1"/>
  <c r="T3013" i="1"/>
  <c r="T4686" i="1"/>
  <c r="T508" i="1"/>
  <c r="T1313" i="1"/>
  <c r="T622" i="1"/>
  <c r="T4658" i="1"/>
  <c r="T2261" i="1"/>
  <c r="T4908" i="1"/>
  <c r="T531" i="1"/>
  <c r="T2887" i="1"/>
  <c r="T3151" i="1"/>
  <c r="T1564" i="1"/>
  <c r="T2051" i="1"/>
  <c r="T2511" i="1"/>
  <c r="T4570" i="1"/>
  <c r="T668" i="1"/>
  <c r="T4322" i="1"/>
  <c r="T4001" i="1"/>
  <c r="T4446" i="1"/>
  <c r="T3722" i="1"/>
  <c r="T3263" i="1"/>
  <c r="T4506" i="1"/>
  <c r="T4850" i="1"/>
  <c r="T4574" i="1"/>
  <c r="T3590" i="1"/>
  <c r="T3367" i="1"/>
  <c r="T4798" i="1"/>
  <c r="T3783" i="1"/>
  <c r="T3925" i="1"/>
  <c r="T3453" i="1"/>
  <c r="T3851" i="1"/>
  <c r="T3637" i="1"/>
  <c r="T3517" i="1"/>
  <c r="T4835" i="1"/>
  <c r="T4388" i="1"/>
  <c r="T4624" i="1"/>
  <c r="T4396" i="1"/>
  <c r="T64" i="1"/>
  <c r="T96" i="1"/>
  <c r="T128" i="1"/>
  <c r="T224" i="1"/>
  <c r="T320" i="1"/>
  <c r="T73" i="1"/>
  <c r="T169" i="1"/>
  <c r="T201" i="1"/>
  <c r="T652" i="1"/>
  <c r="T852" i="1"/>
  <c r="T916" i="1"/>
  <c r="T749" i="1"/>
  <c r="T941" i="1"/>
  <c r="T247" i="1"/>
  <c r="T1004" i="1"/>
  <c r="T1164" i="1"/>
  <c r="T1388" i="1"/>
  <c r="T1009" i="1"/>
  <c r="T1105" i="1"/>
  <c r="T1169" i="1"/>
  <c r="T1840" i="1"/>
  <c r="T1872" i="1"/>
  <c r="T2000" i="1"/>
  <c r="T2032" i="1"/>
  <c r="T2064" i="1"/>
  <c r="T2096" i="1"/>
  <c r="T2256" i="1"/>
  <c r="T2288" i="1"/>
  <c r="T2536" i="1"/>
  <c r="T2632" i="1"/>
  <c r="T2664" i="1"/>
  <c r="T2696" i="1"/>
  <c r="T2888" i="1"/>
  <c r="T2984" i="1"/>
  <c r="T3240" i="1"/>
  <c r="T3313" i="1"/>
  <c r="T3956" i="1"/>
  <c r="T4020" i="1"/>
  <c r="T4052" i="1"/>
  <c r="T4244" i="1"/>
  <c r="T4340" i="1"/>
  <c r="T4436" i="1"/>
  <c r="T4660" i="1"/>
  <c r="T4692" i="1"/>
  <c r="T4852" i="1"/>
  <c r="T4884" i="1"/>
  <c r="T3717" i="1"/>
  <c r="T3845" i="1"/>
  <c r="T3973" i="1"/>
  <c r="T4485" i="1"/>
  <c r="T4517" i="1"/>
  <c r="T4549" i="1"/>
  <c r="T4613" i="1"/>
  <c r="T4645" i="1"/>
  <c r="T4677" i="1"/>
  <c r="T4709" i="1"/>
  <c r="T4741" i="1"/>
  <c r="T4773" i="1"/>
  <c r="T86" i="1"/>
  <c r="T3709" i="1"/>
  <c r="T3825" i="1"/>
  <c r="T3597" i="1"/>
  <c r="T4425" i="1"/>
  <c r="T4801" i="1"/>
  <c r="T374" i="1"/>
  <c r="T502" i="1"/>
  <c r="T630" i="1"/>
  <c r="T662" i="1"/>
  <c r="T694" i="1"/>
  <c r="T726" i="1"/>
  <c r="T822" i="1"/>
  <c r="T1042" i="1"/>
  <c r="T2022" i="1"/>
  <c r="T2654" i="1"/>
  <c r="T3118" i="1"/>
  <c r="T2694" i="1"/>
  <c r="T2794" i="1"/>
  <c r="T2634" i="1"/>
  <c r="T2746" i="1"/>
  <c r="T3922" i="1"/>
  <c r="T4422" i="1"/>
  <c r="T4462" i="1"/>
  <c r="T3679" i="1"/>
  <c r="T4653" i="1"/>
  <c r="T250" i="1"/>
  <c r="T3455" i="1"/>
  <c r="T4503" i="1"/>
  <c r="T52" i="1"/>
  <c r="T2082" i="1"/>
  <c r="T4481" i="1"/>
  <c r="T2019" i="1"/>
  <c r="T2075" i="1"/>
  <c r="T2834" i="1"/>
  <c r="T3079" i="1"/>
  <c r="T2073" i="1"/>
  <c r="T2945" i="1"/>
  <c r="T2026" i="1"/>
  <c r="T4842" i="1"/>
  <c r="T636" i="1"/>
  <c r="T2589" i="1"/>
  <c r="T740" i="1"/>
  <c r="T1342" i="1"/>
  <c r="T4770" i="1"/>
  <c r="T507" i="1"/>
  <c r="T4410" i="1"/>
  <c r="T4561" i="1"/>
  <c r="T1436" i="1"/>
  <c r="T2850" i="1"/>
  <c r="T2447" i="1"/>
  <c r="T2919" i="1"/>
  <c r="T2365" i="1"/>
  <c r="T4480" i="1"/>
  <c r="T1877" i="1"/>
  <c r="T644" i="1"/>
  <c r="T762" i="1"/>
  <c r="T1059" i="1"/>
  <c r="T4882" i="1"/>
  <c r="T4734" i="1"/>
  <c r="T3682" i="1"/>
  <c r="T4608" i="1"/>
  <c r="T1591" i="1"/>
  <c r="T1926" i="1"/>
  <c r="T1450" i="1"/>
  <c r="T548" i="1"/>
  <c r="T495" i="1"/>
  <c r="T4858" i="1"/>
  <c r="T4834" i="1"/>
  <c r="T4502" i="1"/>
  <c r="T4656" i="1"/>
  <c r="T4468" i="1"/>
  <c r="T2327" i="1"/>
  <c r="T2005" i="1"/>
  <c r="T2480" i="1"/>
  <c r="T2371" i="1"/>
  <c r="T3998" i="1"/>
  <c r="T4789" i="1"/>
  <c r="T255" i="1"/>
  <c r="T921" i="1"/>
  <c r="T1007" i="1"/>
  <c r="T1185" i="1"/>
  <c r="T997" i="1"/>
  <c r="T1106" i="1"/>
  <c r="T972" i="1"/>
  <c r="T1619" i="1"/>
  <c r="T1826" i="1"/>
  <c r="T2328" i="1"/>
  <c r="T3132" i="1"/>
  <c r="T3324" i="1"/>
  <c r="T3408" i="1"/>
  <c r="T3885" i="1"/>
  <c r="T1992" i="1"/>
  <c r="T1848" i="1"/>
  <c r="T3600" i="1"/>
  <c r="T1680" i="1"/>
  <c r="T4328" i="1"/>
  <c r="T1752" i="1"/>
  <c r="T160" i="1"/>
  <c r="T342" i="1"/>
  <c r="T4523" i="1"/>
  <c r="T4907" i="1"/>
  <c r="T3779" i="1"/>
  <c r="T4417" i="1"/>
  <c r="T2674" i="1"/>
  <c r="T3019" i="1"/>
  <c r="T2445" i="1"/>
  <c r="T4349" i="1"/>
  <c r="T3211" i="1"/>
  <c r="T4780" i="1"/>
  <c r="T962" i="1"/>
  <c r="T3533" i="1"/>
  <c r="T4464" i="1"/>
  <c r="T4720" i="1"/>
  <c r="T4816" i="1"/>
  <c r="T4429" i="1"/>
  <c r="T4257" i="1"/>
  <c r="T4673" i="1"/>
  <c r="T2029" i="1"/>
  <c r="T2228" i="1"/>
  <c r="T4007" i="1"/>
  <c r="T4623" i="1"/>
  <c r="T4879" i="1"/>
  <c r="T4745" i="1"/>
  <c r="T545" i="1"/>
  <c r="T489" i="1"/>
  <c r="T423" i="1"/>
  <c r="T407" i="1"/>
  <c r="T1124" i="1"/>
  <c r="T1053" i="1"/>
  <c r="T1181" i="1"/>
  <c r="T1234" i="1"/>
  <c r="T1651" i="1"/>
  <c r="T3479" i="1"/>
  <c r="T3418" i="1"/>
  <c r="T4184" i="1"/>
  <c r="T3826" i="1"/>
  <c r="T3048" i="1"/>
  <c r="T3112" i="1"/>
  <c r="T3504" i="1"/>
  <c r="T3218" i="1"/>
  <c r="T4565" i="1"/>
  <c r="T4821" i="1"/>
  <c r="T3546" i="1"/>
  <c r="T3018" i="1"/>
  <c r="T3752" i="1"/>
  <c r="T3866" i="1"/>
  <c r="T3985" i="1"/>
  <c r="T4595" i="1"/>
  <c r="T2035" i="1"/>
  <c r="T3117" i="1"/>
  <c r="T1800" i="1"/>
  <c r="T2762" i="1"/>
  <c r="T442" i="1"/>
  <c r="T2274" i="1"/>
  <c r="T4452" i="1"/>
  <c r="T4610" i="1"/>
  <c r="T4774" i="1"/>
  <c r="T3445" i="1"/>
  <c r="T3574" i="1"/>
  <c r="T3438" i="1"/>
  <c r="T1473" i="1"/>
  <c r="T1448" i="1"/>
  <c r="T1769" i="1"/>
  <c r="T1991" i="1"/>
  <c r="T1925" i="1"/>
  <c r="T2427" i="1"/>
  <c r="T2122" i="1"/>
  <c r="T2488" i="1"/>
  <c r="T4043" i="1"/>
  <c r="T4427" i="1"/>
  <c r="T4243" i="1"/>
  <c r="T4158" i="1"/>
  <c r="T4358" i="1"/>
  <c r="T223" i="1"/>
  <c r="T383" i="1"/>
  <c r="T831" i="1"/>
  <c r="T959" i="1"/>
  <c r="T3284" i="1"/>
  <c r="T3551" i="1"/>
  <c r="T3695" i="1"/>
  <c r="T3868" i="1"/>
  <c r="T3944" i="1"/>
  <c r="T3810" i="1"/>
  <c r="T4188" i="1"/>
  <c r="T3837" i="1"/>
  <c r="T248" i="1"/>
  <c r="T2584" i="1"/>
  <c r="T348" i="1"/>
  <c r="T3954" i="1"/>
  <c r="T3398" i="1"/>
  <c r="T4101" i="1"/>
  <c r="T1173" i="1"/>
  <c r="T1902" i="1"/>
  <c r="T555" i="1"/>
  <c r="T4314" i="1"/>
  <c r="T3674" i="1"/>
  <c r="T3435" i="1"/>
  <c r="T3807" i="1"/>
  <c r="T4116" i="1"/>
  <c r="T598" i="1"/>
  <c r="T1649" i="1"/>
  <c r="T1536" i="1"/>
  <c r="T2271" i="1"/>
  <c r="T1810" i="1"/>
  <c r="T2135" i="1"/>
  <c r="T4059" i="1"/>
  <c r="T4265" i="1"/>
  <c r="T3911" i="1"/>
  <c r="T4909" i="1"/>
  <c r="T4791" i="1"/>
  <c r="T233" i="1"/>
  <c r="T246" i="1"/>
  <c r="T847" i="1"/>
  <c r="T1074" i="1"/>
  <c r="T1138" i="1"/>
  <c r="T1563" i="1"/>
  <c r="T1349" i="1"/>
  <c r="T1477" i="1"/>
  <c r="T1266" i="1"/>
  <c r="T1555" i="1"/>
  <c r="T2344" i="1"/>
  <c r="T3292" i="1"/>
  <c r="T3960" i="1"/>
  <c r="T4004" i="1"/>
  <c r="T1880" i="1"/>
  <c r="T37" i="1"/>
  <c r="T3190" i="1"/>
  <c r="T4366" i="1"/>
  <c r="T47" i="1"/>
  <c r="T3306" i="1"/>
  <c r="T4833" i="1"/>
  <c r="T319" i="1"/>
  <c r="T4525" i="1"/>
  <c r="T1893" i="1"/>
  <c r="T2961" i="1"/>
  <c r="T1672" i="1"/>
  <c r="T1987" i="1"/>
  <c r="T2121" i="1"/>
  <c r="T1512" i="1"/>
  <c r="T3023" i="1"/>
  <c r="T3723" i="1"/>
  <c r="T3181" i="1"/>
  <c r="T1744" i="1"/>
  <c r="T22" i="1"/>
  <c r="T1489" i="1"/>
  <c r="T1507" i="1"/>
  <c r="T1425" i="1"/>
  <c r="T1685" i="1"/>
  <c r="T1655" i="1"/>
  <c r="T2023" i="1"/>
  <c r="T1805" i="1"/>
  <c r="T2085" i="1"/>
  <c r="T2349" i="1"/>
  <c r="T4147" i="1"/>
  <c r="T4869" i="1"/>
  <c r="T283" i="1"/>
  <c r="T863" i="1"/>
  <c r="T855" i="1"/>
  <c r="T940" i="1"/>
  <c r="T1136" i="1"/>
  <c r="T3236" i="1"/>
  <c r="T3426" i="1"/>
  <c r="T3641" i="1"/>
  <c r="T4036" i="1"/>
  <c r="T528" i="1"/>
  <c r="T3368" i="1"/>
  <c r="T1208" i="1"/>
  <c r="T944" i="1"/>
  <c r="T3672" i="1"/>
  <c r="T3208" i="1"/>
  <c r="T4344" i="1"/>
  <c r="T2680" i="1"/>
  <c r="T4362" i="1"/>
  <c r="T61" i="1"/>
  <c r="T4843" i="1"/>
  <c r="T4151" i="1"/>
  <c r="T297" i="1"/>
  <c r="T2057" i="1"/>
  <c r="T2210" i="1"/>
  <c r="T1774" i="1"/>
  <c r="T2484" i="1"/>
  <c r="T2891" i="1"/>
  <c r="T2234" i="1"/>
  <c r="T2969" i="1"/>
  <c r="T2501" i="1"/>
  <c r="T1853" i="1"/>
  <c r="T1326" i="1"/>
  <c r="T610" i="1"/>
  <c r="T4652" i="1"/>
  <c r="T3839" i="1"/>
  <c r="T3687" i="1"/>
  <c r="T3524" i="1"/>
  <c r="T3221" i="1"/>
  <c r="T3121" i="1"/>
  <c r="T3377" i="1"/>
  <c r="T4453" i="1"/>
  <c r="T3465" i="1"/>
  <c r="T1471" i="1"/>
  <c r="T1304" i="1"/>
  <c r="T1227" i="1"/>
  <c r="T1521" i="1"/>
  <c r="T1592" i="1"/>
  <c r="T1574" i="1"/>
  <c r="T1815" i="1"/>
  <c r="T1727" i="1"/>
  <c r="T2175" i="1"/>
  <c r="T2039" i="1"/>
  <c r="T2101" i="1"/>
  <c r="T2420" i="1"/>
  <c r="T2330" i="1"/>
  <c r="T2429" i="1"/>
  <c r="T4091" i="1"/>
  <c r="T3913" i="1"/>
  <c r="T4407" i="1"/>
  <c r="T425" i="1"/>
  <c r="T1156" i="1"/>
  <c r="T1090" i="1"/>
  <c r="T1272" i="1"/>
  <c r="T2362" i="1"/>
  <c r="T3308" i="1"/>
  <c r="T3585" i="1"/>
  <c r="T3649" i="1"/>
  <c r="T3838" i="1"/>
  <c r="T3902" i="1"/>
  <c r="T4012" i="1"/>
  <c r="T3784" i="1"/>
  <c r="T4252" i="1"/>
  <c r="T3890" i="1"/>
  <c r="T3288" i="1"/>
  <c r="T3120" i="1"/>
  <c r="T3552" i="1"/>
  <c r="T4354" i="1"/>
  <c r="T3374" i="1"/>
  <c r="T3603" i="1"/>
  <c r="T3146" i="1"/>
  <c r="T3454" i="1"/>
  <c r="T3708" i="1"/>
  <c r="T4260" i="1"/>
  <c r="T361" i="1"/>
  <c r="T120" i="1"/>
  <c r="T1430" i="1"/>
  <c r="T2644" i="1"/>
  <c r="T1940" i="1"/>
  <c r="T1995" i="1"/>
  <c r="T702" i="1"/>
  <c r="T1020" i="1"/>
  <c r="T614" i="1"/>
  <c r="T995" i="1"/>
  <c r="T1171" i="1"/>
  <c r="T4478" i="1"/>
  <c r="T4742" i="1"/>
  <c r="T4758" i="1"/>
  <c r="T4247" i="1"/>
  <c r="T3403" i="1"/>
  <c r="T3448" i="1"/>
  <c r="T3606" i="1"/>
  <c r="T845" i="1"/>
  <c r="T4372" i="1"/>
  <c r="T178" i="1"/>
  <c r="T1168" i="1"/>
  <c r="T1119" i="1"/>
  <c r="T1109" i="1"/>
  <c r="T1989" i="1"/>
  <c r="T2117" i="1"/>
  <c r="T4235" i="1"/>
  <c r="T4167" i="1"/>
  <c r="T4263" i="1"/>
  <c r="T4724" i="1"/>
  <c r="T4628" i="1"/>
  <c r="T4837" i="1"/>
  <c r="T243" i="1"/>
  <c r="T278" i="1"/>
  <c r="T535" i="1"/>
  <c r="T1567" i="1"/>
  <c r="T3316" i="1"/>
  <c r="T3440" i="1"/>
  <c r="T3529" i="1"/>
  <c r="T4264" i="1"/>
  <c r="T4268" i="1"/>
  <c r="T3616" i="1"/>
  <c r="T4376" i="1"/>
  <c r="T776" i="1"/>
  <c r="T3530" i="1"/>
  <c r="T4903" i="1"/>
  <c r="T3730" i="1"/>
  <c r="T3282" i="1"/>
  <c r="T3734" i="1"/>
  <c r="T3434" i="1"/>
  <c r="T4053" i="1"/>
  <c r="T3347" i="1"/>
  <c r="T351" i="1"/>
  <c r="T1486" i="1"/>
  <c r="T3085" i="1"/>
  <c r="T1839" i="1"/>
  <c r="T2444" i="1"/>
  <c r="T4566" i="1"/>
  <c r="T606" i="1"/>
  <c r="T936" i="1"/>
  <c r="T4170" i="1"/>
  <c r="T18" i="1"/>
  <c r="T3566" i="1"/>
  <c r="T3207" i="1"/>
  <c r="T4818" i="1"/>
  <c r="T2440" i="1"/>
  <c r="T950" i="1"/>
  <c r="T2628" i="1"/>
  <c r="T4325" i="1"/>
  <c r="T4357" i="1"/>
  <c r="T4421" i="1"/>
  <c r="T2802" i="1"/>
  <c r="T4618" i="1"/>
  <c r="T191" i="1"/>
  <c r="T1400" i="1"/>
  <c r="T943" i="1"/>
  <c r="T3256" i="1"/>
  <c r="T888" i="1"/>
  <c r="T416" i="1"/>
  <c r="T2625" i="1"/>
  <c r="T3498" i="1"/>
  <c r="T329" i="1"/>
  <c r="T3978" i="1"/>
  <c r="T4763" i="1"/>
  <c r="T1452" i="1"/>
  <c r="T4474" i="1"/>
  <c r="T307" i="1"/>
  <c r="T3542" i="1"/>
  <c r="T2245" i="1"/>
  <c r="T1951" i="1"/>
  <c r="T432" i="1"/>
  <c r="T4267" i="1"/>
  <c r="T3991" i="1"/>
  <c r="T111" i="1"/>
  <c r="T101" i="1"/>
  <c r="T197" i="1"/>
  <c r="T1188" i="1"/>
  <c r="T1194" i="1"/>
  <c r="T1504" i="1"/>
  <c r="T1598" i="1"/>
  <c r="T1661" i="1"/>
  <c r="T1807" i="1"/>
  <c r="T1697" i="1"/>
  <c r="T1761" i="1"/>
  <c r="T1695" i="1"/>
  <c r="T2408" i="1"/>
  <c r="T3977" i="1"/>
  <c r="T3971" i="1"/>
  <c r="T4099" i="1"/>
  <c r="T4054" i="1"/>
  <c r="T4102" i="1"/>
  <c r="T203" i="1"/>
  <c r="T1913" i="1"/>
  <c r="T2554" i="1"/>
  <c r="T504" i="1"/>
  <c r="T992" i="1"/>
  <c r="T310" i="1"/>
  <c r="T3698" i="1"/>
  <c r="T4126" i="1"/>
  <c r="T1484" i="1"/>
  <c r="T1679" i="1"/>
  <c r="T1439" i="1"/>
  <c r="T4083" i="1"/>
  <c r="T4070" i="1"/>
  <c r="T1140" i="1"/>
  <c r="T1232" i="1"/>
  <c r="T1162" i="1"/>
  <c r="T1610" i="1"/>
  <c r="T1544" i="1"/>
  <c r="T1669" i="1"/>
  <c r="T1525" i="1"/>
  <c r="T1999" i="1"/>
  <c r="T2119" i="1"/>
  <c r="T2053" i="1"/>
  <c r="T2416" i="1"/>
  <c r="T2323" i="1"/>
  <c r="T4171" i="1"/>
  <c r="T3987" i="1"/>
  <c r="T4134" i="1"/>
  <c r="T4788" i="1"/>
  <c r="T1615" i="1"/>
  <c r="T2336" i="1"/>
  <c r="T2442" i="1"/>
  <c r="T3148" i="1"/>
  <c r="T2264" i="1"/>
  <c r="T2792" i="1"/>
  <c r="T3520" i="1"/>
  <c r="T1896" i="1"/>
  <c r="T960" i="1"/>
  <c r="T768" i="1"/>
  <c r="T3865" i="1"/>
  <c r="T4461" i="1"/>
  <c r="T4193" i="1"/>
  <c r="T1612" i="1"/>
  <c r="T2790" i="1"/>
  <c r="T3045" i="1"/>
  <c r="T2897" i="1"/>
  <c r="T32" i="1"/>
  <c r="T1224" i="1"/>
  <c r="T1233" i="1"/>
  <c r="T2411" i="1"/>
  <c r="T4139" i="1"/>
  <c r="T215" i="1"/>
  <c r="T1282" i="1"/>
  <c r="T1711" i="1"/>
  <c r="T1787" i="1"/>
  <c r="T1794" i="1"/>
  <c r="T2253" i="1"/>
  <c r="T2404" i="1"/>
  <c r="T2259" i="1"/>
  <c r="T2413" i="1"/>
  <c r="T4187" i="1"/>
  <c r="T4315" i="1"/>
  <c r="T4039" i="1"/>
  <c r="T4131" i="1"/>
  <c r="T4390" i="1"/>
  <c r="T532" i="1"/>
  <c r="T1738" i="1"/>
  <c r="T2308" i="1"/>
  <c r="T3878" i="1"/>
  <c r="T3974" i="1"/>
  <c r="T1928" i="1"/>
  <c r="T339" i="1"/>
  <c r="T3957" i="1"/>
  <c r="T131" i="1"/>
  <c r="T1195" i="1"/>
  <c r="T1653" i="1"/>
  <c r="T1529" i="1"/>
  <c r="T1475" i="1"/>
  <c r="T1809" i="1"/>
  <c r="T1957" i="1"/>
  <c r="T2213" i="1"/>
  <c r="T2338" i="1"/>
  <c r="T2306" i="1"/>
  <c r="T2421" i="1"/>
  <c r="T4275" i="1"/>
  <c r="T4543" i="1"/>
  <c r="T751" i="1"/>
  <c r="T2570" i="1"/>
  <c r="T3663" i="1"/>
  <c r="T4128" i="1"/>
  <c r="T2576" i="1"/>
  <c r="T2240" i="1"/>
  <c r="T3064" i="1"/>
  <c r="T1520" i="1"/>
  <c r="T3400" i="1"/>
  <c r="T840" i="1"/>
  <c r="T54" i="1"/>
  <c r="T3277" i="1"/>
  <c r="T107" i="1"/>
  <c r="T369" i="1"/>
  <c r="T2967" i="1"/>
  <c r="T1623" i="1"/>
  <c r="T2400" i="1"/>
  <c r="T4127" i="1"/>
  <c r="T109" i="1"/>
  <c r="T1515" i="1"/>
  <c r="T1509" i="1"/>
  <c r="T1449" i="1"/>
  <c r="T1629" i="1"/>
  <c r="T1693" i="1"/>
  <c r="T1757" i="1"/>
  <c r="T1811" i="1"/>
  <c r="T2047" i="1"/>
  <c r="T1965" i="1"/>
  <c r="T2167" i="1"/>
  <c r="T2295" i="1"/>
  <c r="T1823" i="1"/>
  <c r="T2341" i="1"/>
  <c r="T2309" i="1"/>
  <c r="T4041" i="1"/>
  <c r="T4230" i="1"/>
  <c r="T4681" i="1"/>
  <c r="T4901" i="1"/>
  <c r="T4845" i="1"/>
  <c r="T118" i="1"/>
  <c r="T399" i="1"/>
  <c r="T767" i="1"/>
  <c r="T895" i="1"/>
  <c r="T1355" i="1"/>
  <c r="T4068" i="1"/>
  <c r="T4148" i="1"/>
  <c r="T2072" i="1"/>
  <c r="T3970" i="1"/>
  <c r="T4332" i="1"/>
  <c r="T2893" i="1"/>
  <c r="T2025" i="1"/>
  <c r="T3540" i="1"/>
  <c r="T3310" i="1"/>
  <c r="T4469" i="1"/>
  <c r="T4757" i="1"/>
  <c r="T1228" i="1"/>
  <c r="T1845" i="1"/>
  <c r="T2357" i="1"/>
  <c r="T1548" i="1"/>
  <c r="T1726" i="1"/>
  <c r="T1871" i="1"/>
  <c r="T2899" i="1"/>
  <c r="T1788" i="1"/>
  <c r="T2487" i="1"/>
  <c r="T1630" i="1"/>
  <c r="T1676" i="1"/>
  <c r="T2610" i="1"/>
  <c r="T2686" i="1"/>
  <c r="T1708" i="1"/>
  <c r="T2381" i="1"/>
  <c r="T2724" i="1"/>
  <c r="T2866" i="1"/>
  <c r="T1479" i="1"/>
  <c r="T3534" i="1"/>
  <c r="T4178" i="1"/>
  <c r="T2509" i="1"/>
  <c r="T1324" i="1"/>
  <c r="T1276" i="1"/>
  <c r="T1345" i="1"/>
  <c r="T698" i="1"/>
  <c r="T692" i="1"/>
  <c r="T1838" i="1"/>
  <c r="T721" i="1"/>
  <c r="T593" i="1"/>
  <c r="T891" i="1"/>
  <c r="T4490" i="1"/>
  <c r="T459" i="1"/>
  <c r="T3823" i="1"/>
  <c r="T3950" i="1"/>
  <c r="T4666" i="1"/>
  <c r="T1543" i="1"/>
  <c r="T1402" i="1"/>
  <c r="T2124" i="1"/>
  <c r="T2163" i="1"/>
  <c r="T2877" i="1"/>
  <c r="T2116" i="1"/>
  <c r="T2977" i="1"/>
  <c r="T1580" i="1"/>
  <c r="T2543" i="1"/>
  <c r="T2636" i="1"/>
  <c r="T2706" i="1"/>
  <c r="T2782" i="1"/>
  <c r="T2564" i="1"/>
  <c r="T1822" i="1"/>
  <c r="T3345" i="1"/>
  <c r="T3665" i="1"/>
  <c r="T890" i="1"/>
  <c r="T3235" i="1"/>
  <c r="T1356" i="1"/>
  <c r="T1260" i="1"/>
  <c r="T626" i="1"/>
  <c r="T1468" i="1"/>
  <c r="T402" i="1"/>
  <c r="T713" i="1"/>
  <c r="T1887" i="1"/>
  <c r="T1441" i="1"/>
  <c r="T4636" i="1"/>
  <c r="T148" i="1"/>
  <c r="T4242" i="1"/>
  <c r="T4520" i="1"/>
  <c r="T4554" i="1"/>
  <c r="T387" i="1"/>
  <c r="T4546" i="1"/>
  <c r="T4286" i="1"/>
  <c r="T1457" i="1"/>
  <c r="T1742" i="1"/>
  <c r="T1367" i="1"/>
  <c r="T926" i="1"/>
  <c r="T1559" i="1"/>
  <c r="T2909" i="1"/>
  <c r="T2131" i="1"/>
  <c r="T2987" i="1"/>
  <c r="T3183" i="1"/>
  <c r="T2662" i="1"/>
  <c r="T1466" i="1"/>
  <c r="T2732" i="1"/>
  <c r="T2011" i="1"/>
  <c r="T2219" i="1"/>
  <c r="T1516" i="1"/>
  <c r="T2567" i="1"/>
  <c r="T2660" i="1"/>
  <c r="T1825" i="1"/>
  <c r="T4650" i="1"/>
  <c r="T4822" i="1"/>
  <c r="T1422" i="1"/>
  <c r="T907" i="1"/>
  <c r="T1297" i="1"/>
  <c r="T1205" i="1"/>
  <c r="T498" i="1"/>
  <c r="T202" i="1"/>
  <c r="T4862" i="1"/>
  <c r="T1861" i="1"/>
  <c r="T1585" i="1"/>
  <c r="T1301" i="1"/>
  <c r="T4810" i="1"/>
  <c r="T4614" i="1"/>
  <c r="T371" i="1"/>
  <c r="T294" i="1"/>
  <c r="T4253" i="1"/>
  <c r="T443" i="1"/>
  <c r="T3737" i="1"/>
  <c r="T3638" i="1"/>
  <c r="T3466" i="1"/>
  <c r="T220" i="1"/>
  <c r="T184" i="1"/>
  <c r="T113" i="1"/>
  <c r="T2028" i="1"/>
  <c r="T4755" i="1"/>
  <c r="T337" i="1"/>
  <c r="T1229" i="1"/>
  <c r="T1972" i="1"/>
  <c r="T1041" i="1"/>
  <c r="T2277" i="1"/>
  <c r="T2941" i="1"/>
  <c r="T2758" i="1"/>
  <c r="T1505" i="1"/>
  <c r="T1660" i="1"/>
  <c r="T2156" i="1"/>
  <c r="T2244" i="1"/>
  <c r="T1550" i="1"/>
  <c r="T2500" i="1"/>
  <c r="T2756" i="1"/>
  <c r="T4408" i="1"/>
  <c r="T4518" i="1"/>
  <c r="T4696" i="1"/>
  <c r="T1953" i="1"/>
  <c r="T1740" i="1"/>
  <c r="T714" i="1"/>
  <c r="T3219" i="1"/>
  <c r="T2879" i="1"/>
  <c r="T2249" i="1"/>
  <c r="T1772" i="1"/>
  <c r="T620" i="1"/>
  <c r="T1329" i="1"/>
  <c r="T666" i="1"/>
  <c r="T573" i="1"/>
  <c r="T1420" i="1"/>
  <c r="T1043" i="1"/>
  <c r="T546" i="1"/>
  <c r="T2241" i="1"/>
  <c r="T1292" i="1"/>
  <c r="T4604" i="1"/>
  <c r="T4874" i="1"/>
  <c r="T4510" i="1"/>
  <c r="T4442" i="1"/>
  <c r="T4698" i="1"/>
  <c r="T4526" i="1"/>
  <c r="T435" i="1"/>
  <c r="T4910" i="1"/>
  <c r="T3675" i="1"/>
  <c r="T3691" i="1"/>
  <c r="T4748" i="1"/>
  <c r="T3949" i="1"/>
  <c r="T303" i="1"/>
  <c r="T287" i="1"/>
  <c r="T2372" i="1"/>
  <c r="T1393" i="1"/>
  <c r="T2188" i="1"/>
  <c r="T2583" i="1"/>
  <c r="T2881" i="1"/>
  <c r="T2268" i="1"/>
  <c r="T2598" i="1"/>
  <c r="T2688" i="1"/>
  <c r="T1886" i="1"/>
  <c r="T2171" i="1"/>
  <c r="T1793" i="1"/>
  <c r="T2738" i="1"/>
  <c r="T1553" i="1"/>
  <c r="T2092" i="1"/>
  <c r="T2503" i="1"/>
  <c r="T2273" i="1"/>
  <c r="T2710" i="1"/>
  <c r="T3693" i="1"/>
  <c r="T4700" i="1"/>
  <c r="T2929" i="1"/>
  <c r="T700" i="1"/>
  <c r="T618" i="1"/>
  <c r="T428" i="1"/>
  <c r="T3275" i="1"/>
  <c r="T492" i="1"/>
  <c r="T1409" i="1"/>
  <c r="T706" i="1"/>
  <c r="T1308" i="1"/>
  <c r="T1253" i="1"/>
  <c r="T561" i="1"/>
  <c r="T1189" i="1"/>
  <c r="T490" i="1"/>
  <c r="T252" i="1"/>
  <c r="T4872" i="1"/>
  <c r="T4590" i="1"/>
  <c r="T28" i="1"/>
  <c r="T4338" i="1"/>
  <c r="T124" i="1"/>
  <c r="T4674" i="1"/>
  <c r="T4199" i="1"/>
  <c r="T491" i="1"/>
  <c r="T4866" i="1"/>
  <c r="T4694" i="1"/>
  <c r="T3755" i="1"/>
  <c r="T4854" i="1"/>
  <c r="T3741" i="1"/>
  <c r="T4576" i="1"/>
  <c r="T4560" i="1"/>
  <c r="T4885" i="1"/>
  <c r="T4855" i="1"/>
  <c r="T4182" i="1"/>
  <c r="T1678" i="1"/>
  <c r="T2252" i="1"/>
  <c r="T898" i="1"/>
  <c r="T2050" i="1"/>
  <c r="T2516" i="1"/>
  <c r="T2178" i="1"/>
  <c r="T2508" i="1"/>
  <c r="T2951" i="1"/>
  <c r="T2233" i="1"/>
  <c r="T2692" i="1"/>
  <c r="T2955" i="1"/>
  <c r="T2730" i="1"/>
  <c r="T2979" i="1"/>
  <c r="T3516" i="1"/>
  <c r="T3763" i="1"/>
  <c r="T4145" i="1"/>
  <c r="T1334" i="1"/>
  <c r="T604" i="1"/>
  <c r="T2533" i="1"/>
  <c r="T955" i="1"/>
  <c r="T868" i="1"/>
  <c r="T670" i="1"/>
  <c r="T580" i="1"/>
  <c r="T684" i="1"/>
  <c r="T454" i="1"/>
  <c r="T724" i="1"/>
  <c r="T648" i="1"/>
  <c r="T1974" i="1"/>
  <c r="T394" i="1"/>
  <c r="T4750" i="1"/>
  <c r="T4486" i="1"/>
  <c r="T4902" i="1"/>
  <c r="T114" i="1"/>
  <c r="T3556" i="1"/>
  <c r="T4552" i="1"/>
  <c r="T4736" i="1"/>
  <c r="T3294" i="1"/>
  <c r="T4085" i="1"/>
  <c r="T4138" i="1"/>
  <c r="T4605" i="1"/>
  <c r="T4657" i="1"/>
  <c r="T1688" i="1"/>
  <c r="T600" i="1"/>
  <c r="T704" i="1"/>
  <c r="T744" i="1"/>
  <c r="T1528" i="1"/>
  <c r="T872" i="1"/>
  <c r="T256" i="1"/>
  <c r="T152" i="1"/>
  <c r="T144" i="1"/>
  <c r="T4135" i="1"/>
  <c r="T350" i="1"/>
  <c r="T200" i="1"/>
  <c r="T1720" i="1"/>
  <c r="T2760" i="1"/>
  <c r="T4416" i="1"/>
  <c r="T4881" i="1"/>
  <c r="T4045" i="1"/>
  <c r="T3744" i="1"/>
  <c r="T3355" i="1"/>
  <c r="T3578" i="1"/>
  <c r="T3733" i="1"/>
  <c r="T4010" i="1"/>
  <c r="T3427" i="1"/>
  <c r="T4029" i="1"/>
  <c r="T4785" i="1"/>
  <c r="T3582" i="1"/>
  <c r="T3309" i="1"/>
  <c r="T3588" i="1"/>
  <c r="T3604" i="1"/>
  <c r="T4092" i="1"/>
  <c r="T3758" i="1"/>
  <c r="T3581" i="1"/>
  <c r="T3432" i="1"/>
  <c r="T3301" i="1"/>
  <c r="T3564" i="1"/>
  <c r="T3215" i="1"/>
  <c r="T4668" i="1"/>
  <c r="T4432" i="1"/>
  <c r="T4641" i="1"/>
  <c r="T4356" i="1"/>
  <c r="T4473" i="1"/>
  <c r="T4731" i="1"/>
  <c r="T4817" i="1"/>
  <c r="T4364" i="1"/>
  <c r="T4545" i="1"/>
  <c r="T4218" i="1"/>
  <c r="T4475" i="1"/>
  <c r="T4596" i="1"/>
  <c r="T1718" i="1"/>
  <c r="T2776" i="1"/>
  <c r="T236" i="1"/>
  <c r="T1196" i="1"/>
  <c r="T1368" i="1"/>
  <c r="T4313" i="1"/>
  <c r="T4183" i="1"/>
  <c r="T4575" i="1"/>
  <c r="T4703" i="1"/>
  <c r="T179" i="1"/>
  <c r="T433" i="1"/>
  <c r="T163" i="1"/>
  <c r="T420" i="1"/>
  <c r="T780" i="1"/>
  <c r="T1183" i="1"/>
  <c r="T1288" i="1"/>
  <c r="T3116" i="1"/>
  <c r="T3401" i="1"/>
  <c r="T3421" i="1"/>
  <c r="T3774" i="1"/>
  <c r="T4262" i="1"/>
  <c r="T4076" i="1"/>
  <c r="T3940" i="1"/>
  <c r="T3320" i="1"/>
  <c r="T48" i="1"/>
  <c r="T398" i="1"/>
  <c r="T3509" i="1"/>
  <c r="T3330" i="1"/>
  <c r="T4599" i="1"/>
  <c r="T208" i="1"/>
  <c r="T3158" i="1"/>
  <c r="T314" i="1"/>
  <c r="T4717" i="1"/>
  <c r="T4375" i="1"/>
  <c r="T1706" i="1"/>
  <c r="T4669" i="1"/>
  <c r="T2236" i="1"/>
  <c r="T2989" i="1"/>
  <c r="T3580" i="1"/>
  <c r="T4556" i="1"/>
  <c r="T778" i="1"/>
  <c r="T3071" i="1"/>
  <c r="T1294" i="1"/>
  <c r="T730" i="1"/>
  <c r="T1399" i="1"/>
  <c r="T4404" i="1"/>
  <c r="T218" i="1"/>
  <c r="T3831" i="1"/>
  <c r="T167" i="1"/>
  <c r="T241" i="1"/>
  <c r="T1166" i="1"/>
  <c r="T1843" i="1"/>
  <c r="T2071" i="1"/>
  <c r="T2199" i="1"/>
  <c r="T2392" i="1"/>
  <c r="T2036" i="1"/>
  <c r="T2189" i="1"/>
  <c r="T2370" i="1"/>
  <c r="T4329" i="1"/>
  <c r="T3939" i="1"/>
  <c r="T4067" i="1"/>
  <c r="T817" i="1"/>
  <c r="T945" i="1"/>
  <c r="T799" i="1"/>
  <c r="T901" i="1"/>
  <c r="T1347" i="1"/>
  <c r="T1731" i="1"/>
  <c r="T3060" i="1"/>
  <c r="T3874" i="1"/>
  <c r="T2928" i="1"/>
  <c r="T3144" i="1"/>
  <c r="T2360" i="1"/>
  <c r="T3192" i="1"/>
  <c r="T1328" i="1"/>
  <c r="T2008" i="1"/>
  <c r="T4026" i="1"/>
  <c r="T3471" i="1"/>
  <c r="T3357" i="1"/>
  <c r="T1596" i="1"/>
  <c r="T1971" i="1"/>
  <c r="T1601" i="1"/>
  <c r="T2572" i="1"/>
  <c r="T3015" i="1"/>
  <c r="T682" i="1"/>
  <c r="T658" i="1"/>
  <c r="T1372" i="1"/>
  <c r="T634" i="1"/>
  <c r="T808" i="1"/>
  <c r="T770" i="1"/>
  <c r="T323" i="1"/>
  <c r="T3775" i="1"/>
  <c r="T1791" i="1"/>
  <c r="T1863" i="1"/>
  <c r="T2095" i="1"/>
  <c r="T2351" i="1"/>
  <c r="T1873" i="1"/>
  <c r="T2021" i="1"/>
  <c r="T2093" i="1"/>
  <c r="T2373" i="1"/>
  <c r="T4467" i="1"/>
  <c r="T4863" i="1"/>
  <c r="T4601" i="1"/>
  <c r="T4729" i="1"/>
  <c r="T4857" i="1"/>
  <c r="T4740" i="1"/>
  <c r="T225" i="1"/>
  <c r="T564" i="1"/>
  <c r="T833" i="1"/>
  <c r="T825" i="1"/>
  <c r="T1076" i="1"/>
  <c r="T1413" i="1"/>
  <c r="T1491" i="1"/>
  <c r="T1327" i="1"/>
  <c r="T1818" i="1"/>
  <c r="T3854" i="1"/>
  <c r="T3918" i="1"/>
  <c r="T3780" i="1"/>
  <c r="T4280" i="1"/>
  <c r="T3794" i="1"/>
  <c r="T2520" i="1"/>
  <c r="T520" i="1"/>
  <c r="T1824" i="1"/>
  <c r="T1096" i="1"/>
  <c r="T2504" i="1"/>
  <c r="T3760" i="1"/>
  <c r="T952" i="1"/>
  <c r="T4775" i="1"/>
  <c r="T3706" i="1"/>
  <c r="T4082" i="1"/>
  <c r="T3439" i="1"/>
  <c r="T4859" i="1"/>
  <c r="T2105" i="1"/>
  <c r="T2391" i="1"/>
  <c r="T2258" i="1"/>
  <c r="T2668" i="1"/>
  <c r="T2718" i="1"/>
  <c r="T538" i="1"/>
  <c r="T2169" i="1"/>
  <c r="T1361" i="1"/>
  <c r="T4508" i="1"/>
  <c r="T332" i="1"/>
  <c r="T364" i="1"/>
  <c r="T467" i="1"/>
  <c r="T4814" i="1"/>
  <c r="T3620" i="1"/>
  <c r="T83" i="1"/>
  <c r="T146" i="1"/>
  <c r="T1216" i="1"/>
  <c r="T2239" i="1"/>
  <c r="T1901" i="1"/>
  <c r="T4233" i="1"/>
  <c r="T4227" i="1"/>
  <c r="T4355" i="1"/>
  <c r="T4749" i="1"/>
  <c r="T263" i="1"/>
  <c r="T1202" i="1"/>
  <c r="T1547" i="1"/>
  <c r="T1275" i="1"/>
  <c r="T2300" i="1"/>
  <c r="T3609" i="1"/>
  <c r="T3916" i="1"/>
  <c r="T4168" i="1"/>
  <c r="T4208" i="1"/>
  <c r="T4172" i="1"/>
  <c r="T3924" i="1"/>
  <c r="T2544" i="1"/>
  <c r="T3296" i="1"/>
  <c r="T110" i="1"/>
  <c r="T1040" i="1"/>
  <c r="T3570" i="1"/>
  <c r="T3710" i="1"/>
  <c r="T3743" i="1"/>
  <c r="T3318" i="1"/>
  <c r="T3673" i="1"/>
  <c r="T3817" i="1"/>
  <c r="T4196" i="1"/>
  <c r="T4699" i="1"/>
  <c r="T4539" i="1"/>
  <c r="T4883" i="1"/>
  <c r="T2220" i="1"/>
  <c r="T4691" i="1"/>
  <c r="T1640" i="1"/>
  <c r="T1782" i="1"/>
  <c r="T3662" i="1"/>
  <c r="T4500" i="1"/>
  <c r="T2573" i="1"/>
  <c r="T742" i="1"/>
  <c r="T1575" i="1"/>
  <c r="T1910" i="1"/>
  <c r="T4582" i="1"/>
  <c r="T4309" i="1"/>
  <c r="T4289" i="1"/>
  <c r="T3764" i="1"/>
  <c r="T2181" i="1"/>
  <c r="T2396" i="1"/>
  <c r="T4031" i="1"/>
  <c r="T4633" i="1"/>
  <c r="T4876" i="1"/>
  <c r="T4782" i="1"/>
  <c r="T497" i="1"/>
  <c r="T594" i="1"/>
  <c r="T1279" i="1"/>
  <c r="T1197" i="1"/>
  <c r="T1691" i="1"/>
  <c r="T1573" i="1"/>
  <c r="T2304" i="1"/>
  <c r="T3446" i="1"/>
  <c r="T4056" i="1"/>
  <c r="T3789" i="1"/>
  <c r="T1904" i="1"/>
  <c r="T2976" i="1"/>
  <c r="T4162" i="1"/>
  <c r="T4811" i="1"/>
  <c r="T3610" i="1"/>
  <c r="T130" i="1"/>
  <c r="T3329" i="1"/>
  <c r="T4228" i="1"/>
  <c r="T4382" i="1"/>
  <c r="T1351" i="1"/>
  <c r="T1644" i="1"/>
  <c r="T2927" i="1"/>
  <c r="T3021" i="1"/>
  <c r="T3093" i="1"/>
  <c r="T2822" i="1"/>
  <c r="T2602" i="1"/>
  <c r="T2678" i="1"/>
  <c r="T2949" i="1"/>
  <c r="T4117" i="1"/>
  <c r="T743" i="1"/>
  <c r="T3295" i="1"/>
  <c r="T708" i="1"/>
  <c r="T646" i="1"/>
  <c r="T686" i="1"/>
  <c r="T1302" i="1"/>
  <c r="T514" i="1"/>
  <c r="T4250" i="1"/>
  <c r="T4738" i="1"/>
  <c r="T4492" i="1"/>
  <c r="T244" i="1"/>
  <c r="T2007" i="1"/>
  <c r="T2069" i="1"/>
  <c r="T2197" i="1"/>
  <c r="T2446" i="1"/>
  <c r="T3919" i="1"/>
  <c r="T4137" i="1"/>
  <c r="T4259" i="1"/>
  <c r="T4161" i="1"/>
  <c r="T4655" i="1"/>
  <c r="T4783" i="1"/>
  <c r="T570" i="1"/>
  <c r="T753" i="1"/>
  <c r="T881" i="1"/>
  <c r="T757" i="1"/>
  <c r="T1287" i="1"/>
  <c r="T1977" i="1"/>
  <c r="T3220" i="1"/>
  <c r="T3437" i="1"/>
  <c r="T3561" i="1"/>
  <c r="T3824" i="1"/>
  <c r="T3888" i="1"/>
  <c r="T2800" i="1"/>
  <c r="T1440" i="1"/>
  <c r="T3560" i="1"/>
  <c r="T920" i="1"/>
  <c r="T182" i="1"/>
  <c r="T3389" i="1"/>
  <c r="T4042" i="1"/>
  <c r="T3491" i="1"/>
  <c r="T60" i="1"/>
  <c r="T1295" i="1"/>
  <c r="T1143" i="1"/>
  <c r="T1338" i="1"/>
  <c r="T1530" i="1"/>
  <c r="T2913" i="1"/>
  <c r="T2750" i="1"/>
  <c r="T1998" i="1"/>
  <c r="T2431" i="1"/>
  <c r="T2698" i="1"/>
  <c r="T2883" i="1"/>
  <c r="T2935" i="1"/>
  <c r="T1846" i="1"/>
  <c r="T806" i="1"/>
  <c r="T642" i="1"/>
  <c r="T4568" i="1"/>
  <c r="T4534" i="1"/>
  <c r="T4532" i="1"/>
  <c r="T3799" i="1"/>
  <c r="T20" i="1"/>
  <c r="T4005" i="1"/>
  <c r="T1230" i="1"/>
  <c r="T119" i="1"/>
  <c r="T1621" i="1"/>
  <c r="T1749" i="1"/>
  <c r="T1799" i="1"/>
  <c r="T1903" i="1"/>
  <c r="T1949" i="1"/>
  <c r="T1874" i="1"/>
  <c r="T2157" i="1"/>
  <c r="T3927" i="1"/>
  <c r="T4142" i="1"/>
  <c r="T4319" i="1"/>
  <c r="T879" i="1"/>
  <c r="T1149" i="1"/>
  <c r="T1754" i="1"/>
  <c r="T3100" i="1"/>
  <c r="T3164" i="1"/>
  <c r="T4216" i="1"/>
  <c r="T4256" i="1"/>
  <c r="T3821" i="1"/>
  <c r="T4236" i="1"/>
  <c r="T1008" i="1"/>
  <c r="T1808" i="1"/>
  <c r="T3833" i="1"/>
  <c r="T3402" i="1"/>
  <c r="T4551" i="1"/>
  <c r="T345" i="1"/>
  <c r="T4348" i="1"/>
  <c r="T1885" i="1"/>
  <c r="T1311" i="1"/>
  <c r="T2436" i="1"/>
  <c r="T1982" i="1"/>
  <c r="T2437" i="1"/>
  <c r="T2971" i="1"/>
  <c r="T2596" i="1"/>
  <c r="T3053" i="1"/>
  <c r="T2187" i="1"/>
  <c r="T3043" i="1"/>
  <c r="T4654" i="1"/>
  <c r="T2975" i="1"/>
  <c r="T1340" i="1"/>
  <c r="T919" i="1"/>
  <c r="T871" i="1"/>
  <c r="T710" i="1"/>
  <c r="T912" i="1"/>
  <c r="T571" i="1"/>
  <c r="T4209" i="1"/>
  <c r="T4718" i="1"/>
  <c r="T4456" i="1"/>
  <c r="T29" i="1"/>
  <c r="T33" i="1"/>
  <c r="T17" i="1"/>
  <c r="T306" i="1"/>
  <c r="T1023" i="1"/>
  <c r="T1314" i="1"/>
  <c r="T1485" i="1"/>
  <c r="T1650" i="1"/>
  <c r="T1900" i="1"/>
  <c r="T2248" i="1"/>
  <c r="T1458" i="1"/>
  <c r="T2166" i="1"/>
  <c r="T2368" i="1"/>
  <c r="T870" i="1"/>
  <c r="T1002" i="1"/>
  <c r="T1476" i="1"/>
  <c r="T1086" i="1"/>
  <c r="T1134" i="1"/>
  <c r="T862" i="1"/>
  <c r="T1206" i="1"/>
  <c r="T2027" i="1"/>
  <c r="T2477" i="1"/>
  <c r="T2972" i="1"/>
  <c r="T838" i="1"/>
  <c r="T1028" i="1"/>
  <c r="T2061" i="1"/>
  <c r="T2170" i="1"/>
  <c r="T2283" i="1"/>
  <c r="T2406" i="1"/>
  <c r="T2673" i="1"/>
  <c r="T2743" i="1"/>
  <c r="T2878" i="1"/>
  <c r="T3186" i="1"/>
  <c r="T1593" i="1"/>
  <c r="T1778" i="1"/>
  <c r="T2862" i="1"/>
  <c r="T2958" i="1"/>
  <c r="T3134" i="1"/>
  <c r="T1538" i="1"/>
  <c r="T2102" i="1"/>
  <c r="T2214" i="1"/>
  <c r="T2355" i="1"/>
  <c r="T2633" i="1"/>
  <c r="T2703" i="1"/>
  <c r="T2796" i="1"/>
  <c r="T2916" i="1"/>
  <c r="T1764" i="1"/>
  <c r="T2317" i="1"/>
  <c r="T2546" i="1"/>
  <c r="T2882" i="1"/>
  <c r="T3042" i="1"/>
  <c r="T3126" i="1"/>
  <c r="T1730" i="1"/>
  <c r="T2298" i="1"/>
  <c r="T2497" i="1"/>
  <c r="T2753" i="1"/>
  <c r="T2823" i="1"/>
  <c r="T3009" i="1"/>
  <c r="T3106" i="1"/>
  <c r="T1801" i="1"/>
  <c r="T55" i="1"/>
  <c r="T257" i="1"/>
  <c r="T21" i="1"/>
  <c r="T322" i="1"/>
  <c r="T142" i="1"/>
  <c r="T41" i="1"/>
  <c r="T1039" i="1"/>
  <c r="T1332" i="1"/>
  <c r="T1907" i="1"/>
  <c r="T2291" i="1"/>
  <c r="T161" i="1"/>
  <c r="T343" i="1"/>
  <c r="T1666" i="1"/>
  <c r="T1876" i="1"/>
  <c r="T2002" i="1"/>
  <c r="T2173" i="1"/>
  <c r="T1019" i="1"/>
  <c r="T1179" i="1"/>
  <c r="T1389" i="1"/>
  <c r="T886" i="1"/>
  <c r="T1257" i="1"/>
  <c r="T850" i="1"/>
  <c r="T1066" i="1"/>
  <c r="T1558" i="1"/>
  <c r="T1668" i="1"/>
  <c r="T2305" i="1"/>
  <c r="T2847" i="1"/>
  <c r="T2982" i="1"/>
  <c r="T3046" i="1"/>
  <c r="T1433" i="1"/>
  <c r="T946" i="1"/>
  <c r="T1067" i="1"/>
  <c r="T1844" i="1"/>
  <c r="T3290" i="1"/>
  <c r="T1906" i="1"/>
  <c r="T2286" i="1"/>
  <c r="T2409" i="1"/>
  <c r="T2513" i="1"/>
  <c r="T2769" i="1"/>
  <c r="T2930" i="1"/>
  <c r="T3189" i="1"/>
  <c r="T1597" i="1"/>
  <c r="T1986" i="1"/>
  <c r="T2109" i="1"/>
  <c r="T3058" i="1"/>
  <c r="T3230" i="1"/>
  <c r="T1462" i="1"/>
  <c r="T1638" i="1"/>
  <c r="T1922" i="1"/>
  <c r="T1993" i="1"/>
  <c r="T2142" i="1"/>
  <c r="T2358" i="1"/>
  <c r="T2729" i="1"/>
  <c r="T2799" i="1"/>
  <c r="T2222" i="1"/>
  <c r="T2458" i="1"/>
  <c r="T2182" i="1"/>
  <c r="T2593" i="1"/>
  <c r="T2663" i="1"/>
  <c r="T2942" i="1"/>
  <c r="T1670" i="1"/>
  <c r="T15" i="1"/>
  <c r="T189" i="1"/>
  <c r="T77" i="1"/>
  <c r="T354" i="1"/>
  <c r="T92" i="1"/>
  <c r="T290" i="1"/>
  <c r="T914" i="1"/>
  <c r="T1175" i="1"/>
  <c r="T1348" i="1"/>
  <c r="T1684" i="1"/>
  <c r="T1786" i="1"/>
  <c r="T2052" i="1"/>
  <c r="T2294" i="1"/>
  <c r="T1129" i="1"/>
  <c r="T1290" i="1"/>
  <c r="T2012" i="1"/>
  <c r="T2386" i="1"/>
  <c r="T1022" i="1"/>
  <c r="T1193" i="1"/>
  <c r="T918" i="1"/>
  <c r="T1054" i="1"/>
  <c r="T1273" i="1"/>
  <c r="T1013" i="1"/>
  <c r="T1070" i="1"/>
  <c r="T2070" i="1"/>
  <c r="T2331" i="1"/>
  <c r="T2853" i="1"/>
  <c r="T878" i="1"/>
  <c r="T949" i="1"/>
  <c r="T1182" i="1"/>
  <c r="T1354" i="1"/>
  <c r="T1620" i="1"/>
  <c r="T3305" i="1"/>
  <c r="T1817" i="1"/>
  <c r="T2290" i="1"/>
  <c r="T2609" i="1"/>
  <c r="T2679" i="1"/>
  <c r="T2884" i="1"/>
  <c r="T3122" i="1"/>
  <c r="T1434" i="1"/>
  <c r="T2043" i="1"/>
  <c r="T2566" i="1"/>
  <c r="T2890" i="1"/>
  <c r="T1858" i="1"/>
  <c r="T1932" i="1"/>
  <c r="T2145" i="1"/>
  <c r="T2451" i="1"/>
  <c r="T2569" i="1"/>
  <c r="T2639" i="1"/>
  <c r="T2825" i="1"/>
  <c r="T3082" i="1"/>
  <c r="T1883" i="1"/>
  <c r="T2017" i="1"/>
  <c r="T2230" i="1"/>
  <c r="T2470" i="1"/>
  <c r="T2558" i="1"/>
  <c r="T2814" i="1"/>
  <c r="T2978" i="1"/>
  <c r="T3059" i="1"/>
  <c r="T1642" i="1"/>
  <c r="T1923" i="1"/>
  <c r="T2689" i="1"/>
  <c r="T2759" i="1"/>
  <c r="T1490" i="1"/>
  <c r="T2518" i="1"/>
  <c r="T31" i="1"/>
  <c r="T65" i="1"/>
  <c r="T193" i="1"/>
  <c r="T84" i="1"/>
  <c r="T295" i="1"/>
  <c r="T57" i="1"/>
  <c r="T229" i="1"/>
  <c r="T192" i="1"/>
  <c r="T375" i="1"/>
  <c r="T359" i="1"/>
  <c r="T1098" i="1"/>
  <c r="T1378" i="1"/>
  <c r="T1514" i="1"/>
  <c r="T1954" i="1"/>
  <c r="T2325" i="1"/>
  <c r="T53" i="1"/>
  <c r="T311" i="1"/>
  <c r="T1330" i="1"/>
  <c r="T1714" i="1"/>
  <c r="T1891" i="1"/>
  <c r="T2278" i="1"/>
  <c r="T2390" i="1"/>
  <c r="T1029" i="1"/>
  <c r="T1417" i="1"/>
  <c r="T930" i="1"/>
  <c r="T1180" i="1"/>
  <c r="T818" i="1"/>
  <c r="T1034" i="1"/>
  <c r="T910" i="1"/>
  <c r="T1337" i="1"/>
  <c r="T1602" i="1"/>
  <c r="T2074" i="1"/>
  <c r="T2339" i="1"/>
  <c r="T2998" i="1"/>
  <c r="T3062" i="1"/>
  <c r="T1099" i="1"/>
  <c r="T1207" i="1"/>
  <c r="T1437" i="1"/>
  <c r="T1898" i="1"/>
  <c r="T2299" i="1"/>
  <c r="T1469" i="1"/>
  <c r="T1820" i="1"/>
  <c r="T2705" i="1"/>
  <c r="T2775" i="1"/>
  <c r="T2964" i="1"/>
  <c r="T3034" i="1"/>
  <c r="T1622" i="1"/>
  <c r="T2046" i="1"/>
  <c r="T2414" i="1"/>
  <c r="T2586" i="1"/>
  <c r="T2831" i="1"/>
  <c r="T2994" i="1"/>
  <c r="T3075" i="1"/>
  <c r="T3166" i="1"/>
  <c r="T1939" i="1"/>
  <c r="T2465" i="1"/>
  <c r="T2665" i="1"/>
  <c r="T2735" i="1"/>
  <c r="T2828" i="1"/>
  <c r="T1890" i="1"/>
  <c r="T2059" i="1"/>
  <c r="T2485" i="1"/>
  <c r="T2578" i="1"/>
  <c r="T2835" i="1"/>
  <c r="T2894" i="1"/>
  <c r="T3070" i="1"/>
  <c r="T1654" i="1"/>
  <c r="T2529" i="1"/>
  <c r="T2599" i="1"/>
  <c r="T2785" i="1"/>
  <c r="T2857" i="1"/>
  <c r="T3138" i="1"/>
  <c r="T1494" i="1"/>
  <c r="T1716" i="1"/>
  <c r="T1866" i="1"/>
  <c r="T2001" i="1"/>
  <c r="T2270" i="1"/>
  <c r="T2441" i="1"/>
  <c r="T45" i="1"/>
  <c r="T69" i="1"/>
  <c r="T261" i="1"/>
  <c r="T177" i="1"/>
  <c r="T138" i="1"/>
  <c r="T93" i="1"/>
  <c r="T327" i="1"/>
  <c r="T1524" i="1"/>
  <c r="T1964" i="1"/>
  <c r="T2120" i="1"/>
  <c r="T71" i="1"/>
  <c r="T79" i="1"/>
  <c r="T1908" i="1"/>
  <c r="T2285" i="1"/>
  <c r="T2435" i="1"/>
  <c r="T1050" i="1"/>
  <c r="T1362" i="1"/>
  <c r="T1051" i="1"/>
  <c r="T1198" i="1"/>
  <c r="T846" i="1"/>
  <c r="T1321" i="1"/>
  <c r="T958" i="1"/>
  <c r="T1353" i="1"/>
  <c r="T1298" i="1"/>
  <c r="T987" i="1"/>
  <c r="T1341" i="1"/>
  <c r="T854" i="1"/>
  <c r="T1102" i="1"/>
  <c r="T1211" i="1"/>
  <c r="T1916" i="1"/>
  <c r="T1698" i="1"/>
  <c r="T1860" i="1"/>
  <c r="T2225" i="1"/>
  <c r="T2545" i="1"/>
  <c r="T2615" i="1"/>
  <c r="T2801" i="1"/>
  <c r="T3041" i="1"/>
  <c r="T1556" i="1"/>
  <c r="T2054" i="1"/>
  <c r="T2254" i="1"/>
  <c r="T2417" i="1"/>
  <c r="T2502" i="1"/>
  <c r="T2906" i="1"/>
  <c r="T1508" i="1"/>
  <c r="T1604" i="1"/>
  <c r="T1748" i="1"/>
  <c r="T2505" i="1"/>
  <c r="T2761" i="1"/>
  <c r="T2869" i="1"/>
  <c r="T2948" i="1"/>
  <c r="T1549" i="1"/>
  <c r="T1804" i="1"/>
  <c r="T2062" i="1"/>
  <c r="T2237" i="1"/>
  <c r="T2494" i="1"/>
  <c r="T2845" i="1"/>
  <c r="T1577" i="1"/>
  <c r="T1700" i="1"/>
  <c r="T1929" i="1"/>
  <c r="T2369" i="1"/>
  <c r="T2695" i="1"/>
  <c r="T2860" i="1"/>
  <c r="T2190" i="1"/>
  <c r="T2914" i="1"/>
  <c r="T3054" i="1"/>
  <c r="T3379" i="1"/>
  <c r="T3443" i="1"/>
  <c r="T3507" i="1"/>
  <c r="T3571" i="1"/>
  <c r="T49" i="1"/>
  <c r="T164" i="1"/>
  <c r="T87" i="1"/>
  <c r="T25" i="1"/>
  <c r="T279" i="1"/>
  <c r="T145" i="1"/>
  <c r="T2134" i="1"/>
  <c r="T78" i="1"/>
  <c r="T1545" i="1"/>
  <c r="T1938" i="1"/>
  <c r="T2097" i="1"/>
  <c r="T2453" i="1"/>
  <c r="T971" i="1"/>
  <c r="T1410" i="1"/>
  <c r="T934" i="1"/>
  <c r="T965" i="1"/>
  <c r="T1373" i="1"/>
  <c r="T1111" i="1"/>
  <c r="T1850" i="1"/>
  <c r="T2950" i="1"/>
  <c r="T3014" i="1"/>
  <c r="T3078" i="1"/>
  <c r="T990" i="1"/>
  <c r="T1174" i="1"/>
  <c r="T866" i="1"/>
  <c r="T1025" i="1"/>
  <c r="T1237" i="1"/>
  <c r="T2839" i="1"/>
  <c r="T1770" i="1"/>
  <c r="T1996" i="1"/>
  <c r="T2232" i="1"/>
  <c r="T2334" i="1"/>
  <c r="T2454" i="1"/>
  <c r="T2641" i="1"/>
  <c r="T2711" i="1"/>
  <c r="T2804" i="1"/>
  <c r="T2970" i="1"/>
  <c r="T3154" i="1"/>
  <c r="T1652" i="1"/>
  <c r="T1899" i="1"/>
  <c r="T2443" i="1"/>
  <c r="T2522" i="1"/>
  <c r="T2934" i="1"/>
  <c r="T3102" i="1"/>
  <c r="T1889" i="1"/>
  <c r="T1945" i="1"/>
  <c r="T2418" i="1"/>
  <c r="T2601" i="1"/>
  <c r="T2671" i="1"/>
  <c r="T3025" i="1"/>
  <c r="T3114" i="1"/>
  <c r="T1814" i="1"/>
  <c r="T2065" i="1"/>
  <c r="T2514" i="1"/>
  <c r="T2590" i="1"/>
  <c r="T2922" i="1"/>
  <c r="T3006" i="1"/>
  <c r="T3094" i="1"/>
  <c r="T1581" i="1"/>
  <c r="T2129" i="1"/>
  <c r="T2377" i="1"/>
  <c r="T2721" i="1"/>
  <c r="T2791" i="1"/>
  <c r="T2863" i="1"/>
  <c r="T3066" i="1"/>
  <c r="T1510" i="1"/>
  <c r="T1734" i="1"/>
  <c r="T2198" i="1"/>
  <c r="T2302" i="1"/>
  <c r="T2550" i="1"/>
  <c r="T2806" i="1"/>
  <c r="T3314" i="1"/>
  <c r="T63" i="1"/>
  <c r="T13" i="1"/>
  <c r="T116" i="1"/>
  <c r="T39" i="1"/>
  <c r="T269" i="1"/>
  <c r="T156" i="1"/>
  <c r="T221" i="1"/>
  <c r="T991" i="1"/>
  <c r="T1115" i="1"/>
  <c r="T1613" i="1"/>
  <c r="T1868" i="1"/>
  <c r="T2141" i="1"/>
  <c r="T97" i="1"/>
  <c r="T1396" i="1"/>
  <c r="T1948" i="1"/>
  <c r="T1444" i="1"/>
  <c r="T974" i="1"/>
  <c r="T1035" i="1"/>
  <c r="T1626" i="1"/>
  <c r="T1867" i="1"/>
  <c r="T2956" i="1"/>
  <c r="T3289" i="1"/>
  <c r="T1357" i="1"/>
  <c r="T1118" i="1"/>
  <c r="T1777" i="1"/>
  <c r="T1882" i="1"/>
  <c r="T2003" i="1"/>
  <c r="T2246" i="1"/>
  <c r="T2354" i="1"/>
  <c r="T2457" i="1"/>
  <c r="T2737" i="1"/>
  <c r="T2807" i="1"/>
  <c r="T1921" i="1"/>
  <c r="T2094" i="1"/>
  <c r="T2361" i="1"/>
  <c r="T3022" i="1"/>
  <c r="T3198" i="1"/>
  <c r="T1785" i="1"/>
  <c r="T2193" i="1"/>
  <c r="T2269" i="1"/>
  <c r="T2422" i="1"/>
  <c r="T2697" i="1"/>
  <c r="T2767" i="1"/>
  <c r="T2910" i="1"/>
  <c r="T2954" i="1"/>
  <c r="T1990" i="1"/>
  <c r="T2077" i="1"/>
  <c r="T2262" i="1"/>
  <c r="T2430" i="1"/>
  <c r="T2851" i="1"/>
  <c r="T2561" i="1"/>
  <c r="T2631" i="1"/>
  <c r="T2817" i="1"/>
  <c r="T3073" i="1"/>
  <c r="T3170" i="1"/>
  <c r="T1513" i="1"/>
  <c r="T2033" i="1"/>
  <c r="T2314" i="1"/>
  <c r="T2467" i="1"/>
  <c r="T2990" i="1"/>
  <c r="T11" i="1"/>
  <c r="T81" i="1"/>
  <c r="T9" i="1"/>
  <c r="T23" i="1"/>
  <c r="T205" i="1"/>
  <c r="T46" i="1"/>
  <c r="T312" i="1"/>
  <c r="T85" i="1"/>
  <c r="T828" i="1"/>
  <c r="T1305" i="1"/>
  <c r="T1884" i="1"/>
  <c r="T2438" i="1"/>
  <c r="T122" i="1"/>
  <c r="T1082" i="1"/>
  <c r="T1412" i="1"/>
  <c r="T1636" i="1"/>
  <c r="T1955" i="1"/>
  <c r="T2337" i="1"/>
  <c r="T1147" i="1"/>
  <c r="T830" i="1"/>
  <c r="T1083" i="1"/>
  <c r="T1369" i="1"/>
  <c r="T1130" i="1"/>
  <c r="T996" i="1"/>
  <c r="T1177" i="1"/>
  <c r="T1370" i="1"/>
  <c r="T1634" i="1"/>
  <c r="T2459" i="1"/>
  <c r="T2966" i="1"/>
  <c r="T3030" i="1"/>
  <c r="T1018" i="1"/>
  <c r="T1289" i="1"/>
  <c r="T1798" i="1"/>
  <c r="T2006" i="1"/>
  <c r="T2402" i="1"/>
  <c r="T2577" i="1"/>
  <c r="T2647" i="1"/>
  <c r="T2837" i="1"/>
  <c r="T2924" i="1"/>
  <c r="T3090" i="1"/>
  <c r="T1586" i="1"/>
  <c r="T2534" i="1"/>
  <c r="T2859" i="1"/>
  <c r="T1618" i="1"/>
  <c r="T1789" i="1"/>
  <c r="T2425" i="1"/>
  <c r="T2537" i="1"/>
  <c r="T2607" i="1"/>
  <c r="T2793" i="1"/>
  <c r="T1821" i="1"/>
  <c r="T1994" i="1"/>
  <c r="T2313" i="1"/>
  <c r="T2433" i="1"/>
  <c r="T2526" i="1"/>
  <c r="T2854" i="1"/>
  <c r="T2938" i="1"/>
  <c r="T1498" i="1"/>
  <c r="T1609" i="1"/>
  <c r="T2040" i="1"/>
  <c r="T2284" i="1"/>
  <c r="T2657" i="1"/>
  <c r="T2727" i="1"/>
  <c r="T2820" i="1"/>
  <c r="T3002" i="1"/>
  <c r="T2205" i="1"/>
  <c r="T2345" i="1"/>
  <c r="T2486" i="1"/>
  <c r="T2829" i="1"/>
  <c r="T1980" i="1"/>
  <c r="T2150" i="1"/>
  <c r="T2582" i="1"/>
  <c r="T2870" i="1"/>
  <c r="T3342" i="1"/>
  <c r="T3406" i="1"/>
  <c r="T4113" i="1"/>
  <c r="T4380" i="1"/>
  <c r="T4643" i="1"/>
  <c r="T4725" i="1"/>
  <c r="T4867" i="1"/>
  <c r="T3281" i="1"/>
  <c r="T3217" i="1"/>
  <c r="T3153" i="1"/>
  <c r="T3089" i="1"/>
  <c r="T2871" i="1"/>
  <c r="T2803" i="1"/>
  <c r="T2739" i="1"/>
  <c r="T2675" i="1"/>
  <c r="T2611" i="1"/>
  <c r="T2547" i="1"/>
  <c r="T2481" i="1"/>
  <c r="T2081" i="1"/>
  <c r="T1836" i="1"/>
  <c r="T1478" i="1"/>
  <c r="T1322" i="1"/>
  <c r="T1095" i="1"/>
  <c r="T829" i="1"/>
  <c r="T572" i="1"/>
  <c r="T1021" i="1"/>
  <c r="T819" i="1"/>
  <c r="T746" i="1"/>
  <c r="T653" i="1"/>
  <c r="T583" i="1"/>
  <c r="T471" i="1"/>
  <c r="T3243" i="1"/>
  <c r="T3179" i="1"/>
  <c r="T3115" i="1"/>
  <c r="T2838" i="1"/>
  <c r="T2765" i="1"/>
  <c r="T2701" i="1"/>
  <c r="T2637" i="1"/>
  <c r="T1561" i="1"/>
  <c r="T1114" i="1"/>
  <c r="T452" i="1"/>
  <c r="T951" i="1"/>
  <c r="T883" i="1"/>
  <c r="T629" i="1"/>
  <c r="T559" i="1"/>
  <c r="T1079" i="1"/>
  <c r="T470" i="1"/>
  <c r="T1269" i="1"/>
  <c r="T867" i="1"/>
  <c r="T791" i="1"/>
  <c r="T605" i="1"/>
  <c r="T396" i="1"/>
  <c r="T1241" i="1"/>
  <c r="T933" i="1"/>
  <c r="T526" i="1"/>
  <c r="T405" i="1"/>
  <c r="T1159" i="1"/>
  <c r="T741" i="1"/>
  <c r="T671" i="1"/>
  <c r="T503" i="1"/>
  <c r="T2113" i="1"/>
  <c r="T1277" i="1"/>
  <c r="T657" i="1"/>
  <c r="T517" i="1"/>
  <c r="T447" i="1"/>
  <c r="T331" i="1"/>
  <c r="T406" i="1"/>
  <c r="T300" i="1"/>
  <c r="T2374" i="1"/>
  <c r="T2209" i="1"/>
  <c r="T1702" i="1"/>
  <c r="T1249" i="1"/>
  <c r="T787" i="1"/>
  <c r="T723" i="1"/>
  <c r="T659" i="1"/>
  <c r="T595" i="1"/>
  <c r="T525" i="1"/>
  <c r="T455" i="1"/>
  <c r="T309" i="1"/>
  <c r="T237" i="1"/>
  <c r="T292" i="1"/>
  <c r="T347" i="1"/>
  <c r="T90" i="1"/>
  <c r="T523" i="1"/>
  <c r="T395" i="1"/>
  <c r="T66" i="1"/>
  <c r="T1686" i="1"/>
  <c r="T1852" i="1"/>
  <c r="T2172" i="1"/>
  <c r="T2495" i="1"/>
  <c r="T2588" i="1"/>
  <c r="T2681" i="1"/>
  <c r="T2751" i="1"/>
  <c r="T2846" i="1"/>
  <c r="T2895" i="1"/>
  <c r="T2993" i="1"/>
  <c r="T3095" i="1"/>
  <c r="T1617" i="1"/>
  <c r="T1773" i="1"/>
  <c r="T1931" i="1"/>
  <c r="T2123" i="1"/>
  <c r="T2176" i="1"/>
  <c r="T2401" i="1"/>
  <c r="T2510" i="1"/>
  <c r="T2690" i="1"/>
  <c r="T2766" i="1"/>
  <c r="T2858" i="1"/>
  <c r="T3038" i="1"/>
  <c r="T3361" i="1"/>
  <c r="T3681" i="1"/>
  <c r="T3946" i="1"/>
  <c r="T4189" i="1"/>
  <c r="T4274" i="1"/>
  <c r="T4426" i="1"/>
  <c r="T4722" i="1"/>
  <c r="T4888" i="1"/>
  <c r="T2161" i="1"/>
  <c r="T2363" i="1"/>
  <c r="T3026" i="1"/>
  <c r="T3278" i="1"/>
  <c r="T3409" i="1"/>
  <c r="T3795" i="1"/>
  <c r="T3859" i="1"/>
  <c r="T4386" i="1"/>
  <c r="T4507" i="1"/>
  <c r="T4587" i="1"/>
  <c r="T3273" i="1"/>
  <c r="T3209" i="1"/>
  <c r="T3145" i="1"/>
  <c r="T3081" i="1"/>
  <c r="T2868" i="1"/>
  <c r="T2795" i="1"/>
  <c r="T2731" i="1"/>
  <c r="T2667" i="1"/>
  <c r="T2603" i="1"/>
  <c r="T2539" i="1"/>
  <c r="T2385" i="1"/>
  <c r="T2078" i="1"/>
  <c r="T1315" i="1"/>
  <c r="T826" i="1"/>
  <c r="T732" i="1"/>
  <c r="T566" i="1"/>
  <c r="T557" i="1"/>
  <c r="T437" i="1"/>
  <c r="T3171" i="1"/>
  <c r="T3107" i="1"/>
  <c r="T2908" i="1"/>
  <c r="T2821" i="1"/>
  <c r="T2757" i="1"/>
  <c r="T2693" i="1"/>
  <c r="T2629" i="1"/>
  <c r="T2266" i="1"/>
  <c r="T1052" i="1"/>
  <c r="T925" i="1"/>
  <c r="T542" i="1"/>
  <c r="T1307" i="1"/>
  <c r="T931" i="1"/>
  <c r="T789" i="1"/>
  <c r="T439" i="1"/>
  <c r="T1065" i="1"/>
  <c r="T1262" i="1"/>
  <c r="T695" i="1"/>
  <c r="T501" i="1"/>
  <c r="T516" i="1"/>
  <c r="T851" i="1"/>
  <c r="T645" i="1"/>
  <c r="T575" i="1"/>
  <c r="T469" i="1"/>
  <c r="T2281" i="1"/>
  <c r="T2110" i="1"/>
  <c r="T1565" i="1"/>
  <c r="T1049" i="1"/>
  <c r="T843" i="1"/>
  <c r="T649" i="1"/>
  <c r="T585" i="1"/>
  <c r="T421" i="1"/>
  <c r="T324" i="1"/>
  <c r="T284" i="1"/>
  <c r="T2206" i="1"/>
  <c r="T874" i="1"/>
  <c r="T779" i="1"/>
  <c r="T651" i="1"/>
  <c r="T429" i="1"/>
  <c r="T365" i="1"/>
  <c r="T301" i="1"/>
  <c r="T50" i="1"/>
  <c r="T1694" i="1"/>
  <c r="T1969" i="1"/>
  <c r="T2180" i="1"/>
  <c r="T2310" i="1"/>
  <c r="T2521" i="1"/>
  <c r="T2591" i="1"/>
  <c r="T2684" i="1"/>
  <c r="T2777" i="1"/>
  <c r="T2849" i="1"/>
  <c r="T2898" i="1"/>
  <c r="T3003" i="1"/>
  <c r="T3098" i="1"/>
  <c r="T3191" i="1"/>
  <c r="T1934" i="1"/>
  <c r="T2126" i="1"/>
  <c r="T2289" i="1"/>
  <c r="T2449" i="1"/>
  <c r="T2530" i="1"/>
  <c r="T2606" i="1"/>
  <c r="T2786" i="1"/>
  <c r="T2963" i="1"/>
  <c r="T3061" i="1"/>
  <c r="T3142" i="1"/>
  <c r="T3315" i="1"/>
  <c r="T3684" i="1"/>
  <c r="T3739" i="1"/>
  <c r="T3969" i="1"/>
  <c r="T4093" i="1"/>
  <c r="T4292" i="1"/>
  <c r="T4370" i="1"/>
  <c r="T4540" i="1"/>
  <c r="T4612" i="1"/>
  <c r="T4754" i="1"/>
  <c r="T4892" i="1"/>
  <c r="T3671" i="1"/>
  <c r="T3930" i="1"/>
  <c r="T4693" i="1"/>
  <c r="T3265" i="1"/>
  <c r="T3201" i="1"/>
  <c r="T3137" i="1"/>
  <c r="T3065" i="1"/>
  <c r="T2865" i="1"/>
  <c r="T2787" i="1"/>
  <c r="T2723" i="1"/>
  <c r="T2659" i="1"/>
  <c r="T2595" i="1"/>
  <c r="T2531" i="1"/>
  <c r="T2382" i="1"/>
  <c r="T2049" i="1"/>
  <c r="T1762" i="1"/>
  <c r="T1281" i="1"/>
  <c r="T1011" i="1"/>
  <c r="T887" i="1"/>
  <c r="T810" i="1"/>
  <c r="T717" i="1"/>
  <c r="T647" i="1"/>
  <c r="T554" i="1"/>
  <c r="T3286" i="1"/>
  <c r="T3227" i="1"/>
  <c r="T3163" i="1"/>
  <c r="T3099" i="1"/>
  <c r="T2813" i="1"/>
  <c r="T2749" i="1"/>
  <c r="T2685" i="1"/>
  <c r="T2621" i="1"/>
  <c r="T2557" i="1"/>
  <c r="T2493" i="1"/>
  <c r="T1492" i="1"/>
  <c r="T1031" i="1"/>
  <c r="T414" i="1"/>
  <c r="T922" i="1"/>
  <c r="T877" i="1"/>
  <c r="T786" i="1"/>
  <c r="T693" i="1"/>
  <c r="T623" i="1"/>
  <c r="T1062" i="1"/>
  <c r="T436" i="1"/>
  <c r="T909" i="1"/>
  <c r="T861" i="1"/>
  <c r="T669" i="1"/>
  <c r="T599" i="1"/>
  <c r="T915" i="1"/>
  <c r="T756" i="1"/>
  <c r="T590" i="1"/>
  <c r="T1036" i="1"/>
  <c r="T805" i="1"/>
  <c r="T549" i="1"/>
  <c r="T466" i="1"/>
  <c r="T1961" i="1"/>
  <c r="T1780" i="1"/>
  <c r="T1554" i="1"/>
  <c r="T1265" i="1"/>
  <c r="T1046" i="1"/>
  <c r="T982" i="1"/>
  <c r="T823" i="1"/>
  <c r="T705" i="1"/>
  <c r="T641" i="1"/>
  <c r="T511" i="1"/>
  <c r="T418" i="1"/>
  <c r="T380" i="1"/>
  <c r="T277" i="1"/>
  <c r="T2321" i="1"/>
  <c r="T2038" i="1"/>
  <c r="T1217" i="1"/>
  <c r="T1081" i="1"/>
  <c r="T771" i="1"/>
  <c r="T707" i="1"/>
  <c r="T643" i="1"/>
  <c r="T579" i="1"/>
  <c r="T519" i="1"/>
  <c r="T333" i="1"/>
  <c r="T358" i="1"/>
  <c r="T134" i="1"/>
  <c r="T379" i="1"/>
  <c r="T2060" i="1"/>
  <c r="T2195" i="1"/>
  <c r="T2322" i="1"/>
  <c r="T2524" i="1"/>
  <c r="T2617" i="1"/>
  <c r="T2687" i="1"/>
  <c r="T2780" i="1"/>
  <c r="T2852" i="1"/>
  <c r="T2933" i="1"/>
  <c r="T3037" i="1"/>
  <c r="T3101" i="1"/>
  <c r="T3194" i="1"/>
  <c r="T1628" i="1"/>
  <c r="T1937" i="1"/>
  <c r="T2138" i="1"/>
  <c r="T2293" i="1"/>
  <c r="T2468" i="1"/>
  <c r="T2626" i="1"/>
  <c r="T2702" i="1"/>
  <c r="T2874" i="1"/>
  <c r="T2974" i="1"/>
  <c r="T3238" i="1"/>
  <c r="T3321" i="1"/>
  <c r="T3697" i="1"/>
  <c r="T3746" i="1"/>
  <c r="T4002" i="1"/>
  <c r="T4097" i="1"/>
  <c r="T4310" i="1"/>
  <c r="T4374" i="1"/>
  <c r="T4438" i="1"/>
  <c r="T4547" i="1"/>
  <c r="T4626" i="1"/>
  <c r="T4826" i="1"/>
  <c r="T4898" i="1"/>
  <c r="T2886" i="1"/>
  <c r="T2962" i="1"/>
  <c r="T3214" i="1"/>
  <c r="T3291" i="1"/>
  <c r="T3749" i="1"/>
  <c r="T3953" i="1"/>
  <c r="T3257" i="1"/>
  <c r="T3193" i="1"/>
  <c r="T3129" i="1"/>
  <c r="T3049" i="1"/>
  <c r="T2836" i="1"/>
  <c r="T2779" i="1"/>
  <c r="T2715" i="1"/>
  <c r="T2651" i="1"/>
  <c r="T2587" i="1"/>
  <c r="T2523" i="1"/>
  <c r="T1254" i="1"/>
  <c r="T884" i="1"/>
  <c r="T796" i="1"/>
  <c r="T540" i="1"/>
  <c r="T1405" i="1"/>
  <c r="T621" i="1"/>
  <c r="T431" i="1"/>
  <c r="T3155" i="1"/>
  <c r="T3091" i="1"/>
  <c r="T2805" i="1"/>
  <c r="T2741" i="1"/>
  <c r="T2677" i="1"/>
  <c r="T2613" i="1"/>
  <c r="T2549" i="1"/>
  <c r="T2473" i="1"/>
  <c r="T1453" i="1"/>
  <c r="T1428" i="1"/>
  <c r="T1209" i="1"/>
  <c r="T1097" i="1"/>
  <c r="T597" i="1"/>
  <c r="T1037" i="1"/>
  <c r="T430" i="1"/>
  <c r="T1190" i="1"/>
  <c r="T1047" i="1"/>
  <c r="T759" i="1"/>
  <c r="T750" i="1"/>
  <c r="T478" i="1"/>
  <c r="T1015" i="1"/>
  <c r="T802" i="1"/>
  <c r="T709" i="1"/>
  <c r="T639" i="1"/>
  <c r="T463" i="1"/>
  <c r="T2086" i="1"/>
  <c r="T1259" i="1"/>
  <c r="T1033" i="1"/>
  <c r="T820" i="1"/>
  <c r="T697" i="1"/>
  <c r="T633" i="1"/>
  <c r="T569" i="1"/>
  <c r="T485" i="1"/>
  <c r="T2318" i="1"/>
  <c r="T1078" i="1"/>
  <c r="T699" i="1"/>
  <c r="T635" i="1"/>
  <c r="T493" i="1"/>
  <c r="T293" i="1"/>
  <c r="T318" i="1"/>
  <c r="T373" i="1"/>
  <c r="T363" i="1"/>
  <c r="T1495" i="1"/>
  <c r="T2067" i="1"/>
  <c r="T2202" i="1"/>
  <c r="T2329" i="1"/>
  <c r="T2527" i="1"/>
  <c r="T2620" i="1"/>
  <c r="T2713" i="1"/>
  <c r="T2783" i="1"/>
  <c r="T2855" i="1"/>
  <c r="T3127" i="1"/>
  <c r="T2471" i="1"/>
  <c r="T2542" i="1"/>
  <c r="T2722" i="1"/>
  <c r="T2798" i="1"/>
  <c r="T2902" i="1"/>
  <c r="T2997" i="1"/>
  <c r="T3074" i="1"/>
  <c r="T3327" i="1"/>
  <c r="T3395" i="1"/>
  <c r="T3459" i="1"/>
  <c r="T3523" i="1"/>
  <c r="T3587" i="1"/>
  <c r="T3651" i="1"/>
  <c r="T3700" i="1"/>
  <c r="T3757" i="1"/>
  <c r="T4118" i="1"/>
  <c r="T4317" i="1"/>
  <c r="T4391" i="1"/>
  <c r="T4455" i="1"/>
  <c r="T4550" i="1"/>
  <c r="T4787" i="1"/>
  <c r="T4830" i="1"/>
  <c r="T3635" i="1"/>
  <c r="T3986" i="1"/>
  <c r="T4326" i="1"/>
  <c r="T4483" i="1"/>
  <c r="T3249" i="1"/>
  <c r="T3185" i="1"/>
  <c r="T3033" i="1"/>
  <c r="T2833" i="1"/>
  <c r="T2771" i="1"/>
  <c r="T2707" i="1"/>
  <c r="T2643" i="1"/>
  <c r="T2579" i="1"/>
  <c r="T2515" i="1"/>
  <c r="T2177" i="1"/>
  <c r="T923" i="1"/>
  <c r="T790" i="1"/>
  <c r="T534" i="1"/>
  <c r="T1250" i="1"/>
  <c r="T875" i="1"/>
  <c r="T781" i="1"/>
  <c r="T711" i="1"/>
  <c r="T518" i="1"/>
  <c r="T3147" i="1"/>
  <c r="T3083" i="1"/>
  <c r="T2876" i="1"/>
  <c r="T2797" i="1"/>
  <c r="T2733" i="1"/>
  <c r="T2669" i="1"/>
  <c r="T2605" i="1"/>
  <c r="T2541" i="1"/>
  <c r="T2030" i="1"/>
  <c r="T1750" i="1"/>
  <c r="T1446" i="1"/>
  <c r="T1191" i="1"/>
  <c r="T979" i="1"/>
  <c r="T1421" i="1"/>
  <c r="T1094" i="1"/>
  <c r="T859" i="1"/>
  <c r="T687" i="1"/>
  <c r="T524" i="1"/>
  <c r="T1126" i="1"/>
  <c r="T1150" i="1"/>
  <c r="T900" i="1"/>
  <c r="T733" i="1"/>
  <c r="T663" i="1"/>
  <c r="T1005" i="1"/>
  <c r="T613" i="1"/>
  <c r="T543" i="1"/>
  <c r="T460" i="1"/>
  <c r="T2238" i="1"/>
  <c r="T1746" i="1"/>
  <c r="T1030" i="1"/>
  <c r="T966" i="1"/>
  <c r="T689" i="1"/>
  <c r="T625" i="1"/>
  <c r="T482" i="1"/>
  <c r="T389" i="1"/>
  <c r="T172" i="1"/>
  <c r="T356" i="1"/>
  <c r="T1068" i="1"/>
  <c r="T956" i="1"/>
  <c r="T755" i="1"/>
  <c r="T691" i="1"/>
  <c r="T627" i="1"/>
  <c r="T397" i="1"/>
  <c r="T372" i="1"/>
  <c r="T302" i="1"/>
  <c r="T315" i="1"/>
  <c r="T357" i="1"/>
  <c r="T427" i="1"/>
  <c r="T2089" i="1"/>
  <c r="T2235" i="1"/>
  <c r="T2356" i="1"/>
  <c r="T2553" i="1"/>
  <c r="T2623" i="1"/>
  <c r="T2716" i="1"/>
  <c r="T2809" i="1"/>
  <c r="T2861" i="1"/>
  <c r="T2973" i="1"/>
  <c r="T3047" i="1"/>
  <c r="T3130" i="1"/>
  <c r="T3223" i="1"/>
  <c r="T1517" i="1"/>
  <c r="T1674" i="1"/>
  <c r="T1878" i="1"/>
  <c r="T1963" i="1"/>
  <c r="T2148" i="1"/>
  <c r="T2326" i="1"/>
  <c r="T2475" i="1"/>
  <c r="T2638" i="1"/>
  <c r="T2818" i="1"/>
  <c r="T3174" i="1"/>
  <c r="T3532" i="1"/>
  <c r="T3596" i="1"/>
  <c r="T3713" i="1"/>
  <c r="T4017" i="1"/>
  <c r="T4125" i="1"/>
  <c r="T4399" i="1"/>
  <c r="T4463" i="1"/>
  <c r="T4557" i="1"/>
  <c r="T4790" i="1"/>
  <c r="T3827" i="1"/>
  <c r="T3891" i="1"/>
  <c r="T3994" i="1"/>
  <c r="T4341" i="1"/>
  <c r="T4437" i="1"/>
  <c r="T3241" i="1"/>
  <c r="T3177" i="1"/>
  <c r="T3113" i="1"/>
  <c r="T3017" i="1"/>
  <c r="T2763" i="1"/>
  <c r="T2699" i="1"/>
  <c r="T2635" i="1"/>
  <c r="T2571" i="1"/>
  <c r="T2507" i="1"/>
  <c r="T2174" i="1"/>
  <c r="T1533" i="1"/>
  <c r="T1146" i="1"/>
  <c r="T917" i="1"/>
  <c r="T388" i="1"/>
  <c r="T685" i="1"/>
  <c r="T615" i="1"/>
  <c r="T3267" i="1"/>
  <c r="T3203" i="1"/>
  <c r="T3139" i="1"/>
  <c r="T2789" i="1"/>
  <c r="T2725" i="1"/>
  <c r="T2661" i="1"/>
  <c r="T2597" i="1"/>
  <c r="T2353" i="1"/>
  <c r="T1161" i="1"/>
  <c r="T1027" i="1"/>
  <c r="T661" i="1"/>
  <c r="T591" i="1"/>
  <c r="T486" i="1"/>
  <c r="T1110" i="1"/>
  <c r="T999" i="1"/>
  <c r="T1316" i="1"/>
  <c r="T637" i="1"/>
  <c r="T567" i="1"/>
  <c r="T876" i="1"/>
  <c r="T558" i="1"/>
  <c r="T444" i="1"/>
  <c r="T1258" i="1"/>
  <c r="T963" i="1"/>
  <c r="T703" i="1"/>
  <c r="T422" i="1"/>
  <c r="T1897" i="1"/>
  <c r="T1732" i="1"/>
  <c r="T1299" i="1"/>
  <c r="T1142" i="1"/>
  <c r="T954" i="1"/>
  <c r="T869" i="1"/>
  <c r="T681" i="1"/>
  <c r="T617" i="1"/>
  <c r="T386" i="1"/>
  <c r="T2297" i="1"/>
  <c r="T2106" i="1"/>
  <c r="T1540" i="1"/>
  <c r="T1270" i="1"/>
  <c r="T747" i="1"/>
  <c r="T683" i="1"/>
  <c r="T619" i="1"/>
  <c r="T299" i="1"/>
  <c r="T308" i="1"/>
  <c r="T253" i="1"/>
  <c r="T325" i="1"/>
  <c r="T1830" i="1"/>
  <c r="T2242" i="1"/>
  <c r="T2556" i="1"/>
  <c r="T2649" i="1"/>
  <c r="T2719" i="1"/>
  <c r="T2812" i="1"/>
  <c r="T2867" i="1"/>
  <c r="T3050" i="1"/>
  <c r="T3133" i="1"/>
  <c r="T3226" i="1"/>
  <c r="T1682" i="1"/>
  <c r="T1966" i="1"/>
  <c r="T2155" i="1"/>
  <c r="T2366" i="1"/>
  <c r="T2483" i="1"/>
  <c r="T2568" i="1"/>
  <c r="T2658" i="1"/>
  <c r="T2734" i="1"/>
  <c r="T2915" i="1"/>
  <c r="T3010" i="1"/>
  <c r="T3270" i="1"/>
  <c r="T3346" i="1"/>
  <c r="T3538" i="1"/>
  <c r="T3602" i="1"/>
  <c r="T3666" i="1"/>
  <c r="T3716" i="1"/>
  <c r="T3771" i="1"/>
  <c r="T4037" i="1"/>
  <c r="T4129" i="1"/>
  <c r="T4239" i="1"/>
  <c r="T4327" i="1"/>
  <c r="T4402" i="1"/>
  <c r="T4466" i="1"/>
  <c r="T4794" i="1"/>
  <c r="T4864" i="1"/>
  <c r="T3246" i="1"/>
  <c r="T3317" i="1"/>
  <c r="T3394" i="1"/>
  <c r="T3522" i="1"/>
  <c r="T3650" i="1"/>
  <c r="T4563" i="1"/>
  <c r="T3302" i="1"/>
  <c r="T3233" i="1"/>
  <c r="T3169" i="1"/>
  <c r="T3105" i="1"/>
  <c r="T2900" i="1"/>
  <c r="T2819" i="1"/>
  <c r="T2755" i="1"/>
  <c r="T2691" i="1"/>
  <c r="T2627" i="1"/>
  <c r="T2563" i="1"/>
  <c r="T2499" i="1"/>
  <c r="T1522" i="1"/>
  <c r="T899" i="1"/>
  <c r="T764" i="1"/>
  <c r="T1084" i="1"/>
  <c r="T835" i="1"/>
  <c r="T589" i="1"/>
  <c r="T3259" i="1"/>
  <c r="T3195" i="1"/>
  <c r="T3131" i="1"/>
  <c r="T2940" i="1"/>
  <c r="T2844" i="1"/>
  <c r="T2781" i="1"/>
  <c r="T2717" i="1"/>
  <c r="T2653" i="1"/>
  <c r="T2342" i="1"/>
  <c r="T1985" i="1"/>
  <c r="T1380" i="1"/>
  <c r="T1291" i="1"/>
  <c r="T1158" i="1"/>
  <c r="T948" i="1"/>
  <c r="T574" i="1"/>
  <c r="T468" i="1"/>
  <c r="T1148" i="1"/>
  <c r="T989" i="1"/>
  <c r="T565" i="1"/>
  <c r="T1100" i="1"/>
  <c r="T588" i="1"/>
  <c r="T1116" i="1"/>
  <c r="T957" i="1"/>
  <c r="T797" i="1"/>
  <c r="T541" i="1"/>
  <c r="T1309" i="1"/>
  <c r="T967" i="1"/>
  <c r="T438" i="1"/>
  <c r="T1225" i="1"/>
  <c r="T677" i="1"/>
  <c r="T607" i="1"/>
  <c r="T509" i="1"/>
  <c r="T1881" i="1"/>
  <c r="T1474" i="1"/>
  <c r="T1286" i="1"/>
  <c r="T1132" i="1"/>
  <c r="T1014" i="1"/>
  <c r="T673" i="1"/>
  <c r="T609" i="1"/>
  <c r="T453" i="1"/>
  <c r="T317" i="1"/>
  <c r="T1766" i="1"/>
  <c r="T1364" i="1"/>
  <c r="T1261" i="1"/>
  <c r="T1026" i="1"/>
  <c r="T803" i="1"/>
  <c r="T739" i="1"/>
  <c r="T675" i="1"/>
  <c r="T611" i="1"/>
  <c r="T391" i="1"/>
  <c r="T341" i="1"/>
  <c r="T411" i="1"/>
  <c r="T316" i="1"/>
  <c r="T1833" i="1"/>
  <c r="T2118" i="1"/>
  <c r="T2257" i="1"/>
  <c r="T2489" i="1"/>
  <c r="T2559" i="1"/>
  <c r="T2652" i="1"/>
  <c r="T2745" i="1"/>
  <c r="T2815" i="1"/>
  <c r="T2889" i="1"/>
  <c r="T2983" i="1"/>
  <c r="T3057" i="1"/>
  <c r="T3159" i="1"/>
  <c r="T1690" i="1"/>
  <c r="T1892" i="1"/>
  <c r="T1970" i="1"/>
  <c r="T2158" i="1"/>
  <c r="T2394" i="1"/>
  <c r="T2574" i="1"/>
  <c r="T2754" i="1"/>
  <c r="T2827" i="1"/>
  <c r="T2918" i="1"/>
  <c r="T3110" i="1"/>
  <c r="T3349" i="1"/>
  <c r="T3477" i="1"/>
  <c r="T3541" i="1"/>
  <c r="T3605" i="1"/>
  <c r="T3669" i="1"/>
  <c r="T3729" i="1"/>
  <c r="T4050" i="1"/>
  <c r="T4157" i="1"/>
  <c r="T4330" i="1"/>
  <c r="T4406" i="1"/>
  <c r="T4602" i="1"/>
  <c r="T4701" i="1"/>
  <c r="T4878" i="1"/>
  <c r="T2926" i="1"/>
  <c r="T3333" i="1"/>
  <c r="T3461" i="1"/>
  <c r="T3525" i="1"/>
  <c r="T3653" i="1"/>
  <c r="T3781" i="1"/>
  <c r="T3843" i="1"/>
  <c r="T4635" i="1"/>
  <c r="T4797" i="1"/>
  <c r="T3225" i="1"/>
  <c r="T3161" i="1"/>
  <c r="T3097" i="1"/>
  <c r="T2811" i="1"/>
  <c r="T2747" i="1"/>
  <c r="T2683" i="1"/>
  <c r="T2619" i="1"/>
  <c r="T2555" i="1"/>
  <c r="T2491" i="1"/>
  <c r="T1857" i="1"/>
  <c r="T1325" i="1"/>
  <c r="T758" i="1"/>
  <c r="T1460" i="1"/>
  <c r="T1063" i="1"/>
  <c r="T679" i="1"/>
  <c r="T3251" i="1"/>
  <c r="T3187" i="1"/>
  <c r="T3123" i="1"/>
  <c r="T2841" i="1"/>
  <c r="T2773" i="1"/>
  <c r="T2709" i="1"/>
  <c r="T2645" i="1"/>
  <c r="T2581" i="1"/>
  <c r="T2517" i="1"/>
  <c r="T2301" i="1"/>
  <c r="T1572" i="1"/>
  <c r="T1274" i="1"/>
  <c r="T938" i="1"/>
  <c r="T734" i="1"/>
  <c r="T462" i="1"/>
  <c r="T1145" i="1"/>
  <c r="T892" i="1"/>
  <c r="T837" i="1"/>
  <c r="T725" i="1"/>
  <c r="T655" i="1"/>
  <c r="T562" i="1"/>
  <c r="T445" i="1"/>
  <c r="T1300" i="1"/>
  <c r="T748" i="1"/>
  <c r="T582" i="1"/>
  <c r="T476" i="1"/>
  <c r="T1293" i="1"/>
  <c r="T1113" i="1"/>
  <c r="T947" i="1"/>
  <c r="T885" i="1"/>
  <c r="T794" i="1"/>
  <c r="T701" i="1"/>
  <c r="T631" i="1"/>
  <c r="T858" i="1"/>
  <c r="T788" i="1"/>
  <c r="T1222" i="1"/>
  <c r="T581" i="1"/>
  <c r="T2393" i="1"/>
  <c r="T1865" i="1"/>
  <c r="T665" i="1"/>
  <c r="T601" i="1"/>
  <c r="T450" i="1"/>
  <c r="T340" i="1"/>
  <c r="T412" i="1"/>
  <c r="T2058" i="1"/>
  <c r="T1010" i="1"/>
  <c r="T908" i="1"/>
  <c r="T795" i="1"/>
  <c r="T667" i="1"/>
  <c r="T603" i="1"/>
  <c r="T539" i="1"/>
  <c r="T349" i="1"/>
  <c r="T108" i="1"/>
  <c r="T1658" i="1"/>
  <c r="T1849" i="1"/>
  <c r="T2130" i="1"/>
  <c r="T2282" i="1"/>
  <c r="T2492" i="1"/>
  <c r="T2585" i="1"/>
  <c r="T2655" i="1"/>
  <c r="T2748" i="1"/>
  <c r="T2843" i="1"/>
  <c r="T2892" i="1"/>
  <c r="T2986" i="1"/>
  <c r="T3067" i="1"/>
  <c r="T3162" i="1"/>
  <c r="T1614" i="1"/>
  <c r="T1905" i="1"/>
  <c r="T2042" i="1"/>
  <c r="T2162" i="1"/>
  <c r="T2398" i="1"/>
  <c r="T2594" i="1"/>
  <c r="T2670" i="1"/>
  <c r="T2840" i="1"/>
  <c r="T2946" i="1"/>
  <c r="T3027" i="1"/>
  <c r="T3206" i="1"/>
  <c r="T3285" i="1"/>
  <c r="T3358" i="1"/>
  <c r="T3422" i="1"/>
  <c r="T3486" i="1"/>
  <c r="T3550" i="1"/>
  <c r="T3614" i="1"/>
  <c r="T3678" i="1"/>
  <c r="T3732" i="1"/>
  <c r="T3938" i="1"/>
  <c r="T4065" i="1"/>
  <c r="T4342" i="1"/>
  <c r="T4484" i="1"/>
  <c r="T4606" i="1"/>
  <c r="T4708" i="1"/>
  <c r="T4805" i="1"/>
  <c r="T1779" i="1"/>
  <c r="T1487" i="1"/>
  <c r="T1919" i="1"/>
  <c r="T1819" i="1"/>
  <c r="T59" i="1"/>
  <c r="T271" i="1"/>
  <c r="T1151" i="1"/>
  <c r="T1701" i="1"/>
  <c r="T1743" i="1"/>
  <c r="T1204" i="1"/>
  <c r="T1135" i="1"/>
  <c r="T209" i="1"/>
  <c r="T183" i="1"/>
  <c r="T43" i="1"/>
  <c r="T99" i="1"/>
  <c r="T27" i="1"/>
  <c r="T91" i="1"/>
  <c r="T106" i="1"/>
  <c r="T170" i="1"/>
  <c r="T35" i="1"/>
  <c r="T207" i="1"/>
  <c r="T4912" i="4" l="1"/>
  <c r="D11" i="3" s="1"/>
  <c r="T4912" i="1"/>
  <c r="D10" i="3" s="1"/>
  <c r="D12" i="3" l="1"/>
</calcChain>
</file>

<file path=xl/sharedStrings.xml><?xml version="1.0" encoding="utf-8"?>
<sst xmlns="http://schemas.openxmlformats.org/spreadsheetml/2006/main" count="78675" uniqueCount="15538">
  <si>
    <t>Title of project</t>
  </si>
  <si>
    <t>Installation of high efficiency wood burning cookstoves in Malawi – Project 2</t>
  </si>
  <si>
    <t>VERRA Ref no.:</t>
  </si>
  <si>
    <t>Methodology:</t>
  </si>
  <si>
    <t>VMR0006: "Methodology for Installation of High Efficiency Firewood Cookstoves" (Version 1.1)</t>
  </si>
  <si>
    <t xml:space="preserve">Monitoring Period no. </t>
  </si>
  <si>
    <t xml:space="preserve">Monitoring Period </t>
  </si>
  <si>
    <t>05/07/2020 to 15/04/2021</t>
  </si>
  <si>
    <t xml:space="preserve">Number of stoves registered till end of MP: </t>
  </si>
  <si>
    <t>Malawi Shell</t>
  </si>
  <si>
    <t xml:space="preserve">units </t>
  </si>
  <si>
    <t>Emission Reductions :</t>
  </si>
  <si>
    <t>Year 2020</t>
  </si>
  <si>
    <t>Year 2021</t>
  </si>
  <si>
    <t>Total</t>
  </si>
  <si>
    <r>
      <t>tCO</t>
    </r>
    <r>
      <rPr>
        <vertAlign val="subscript"/>
        <sz val="11"/>
        <color theme="1"/>
        <rFont val="Calibri"/>
        <family val="2"/>
        <scheme val="minor"/>
      </rPr>
      <t>2</t>
    </r>
  </si>
  <si>
    <t>(round down)</t>
  </si>
  <si>
    <t>Emission Reduction Calculations</t>
  </si>
  <si>
    <t>VERRA reference number: 2372</t>
  </si>
  <si>
    <t>Equations</t>
  </si>
  <si>
    <t>1)</t>
  </si>
  <si>
    <t>2)</t>
  </si>
  <si>
    <t>3)</t>
  </si>
  <si>
    <t>Parameter</t>
  </si>
  <si>
    <t>Description</t>
  </si>
  <si>
    <t>Value</t>
  </si>
  <si>
    <t>Unit</t>
  </si>
  <si>
    <t>Source</t>
  </si>
  <si>
    <r>
      <t>f</t>
    </r>
    <r>
      <rPr>
        <vertAlign val="subscript"/>
        <sz val="11"/>
        <color indexed="8"/>
        <rFont val="Calibri"/>
        <family val="2"/>
      </rPr>
      <t>NRB,y</t>
    </r>
  </si>
  <si>
    <t xml:space="preserve">Fraction of woody biomass saved by the project activity in year y that can be established as non-renewable biomass </t>
  </si>
  <si>
    <t>Fraction</t>
  </si>
  <si>
    <t>National value obtained from local study</t>
  </si>
  <si>
    <r>
      <t>NCV</t>
    </r>
    <r>
      <rPr>
        <vertAlign val="subscript"/>
        <sz val="11"/>
        <color indexed="8"/>
        <rFont val="Times New Roman"/>
        <family val="1"/>
      </rPr>
      <t>wood fuel</t>
    </r>
    <r>
      <rPr>
        <sz val="11"/>
        <color indexed="8"/>
        <rFont val="Times New Roman"/>
        <family val="1"/>
      </rPr>
      <t xml:space="preserve">   </t>
    </r>
  </si>
  <si>
    <t>Net Calorific Value of biomass</t>
  </si>
  <si>
    <t>TJ/tonne</t>
  </si>
  <si>
    <t>IPCC default for wood fuel</t>
  </si>
  <si>
    <r>
      <t>CO</t>
    </r>
    <r>
      <rPr>
        <vertAlign val="subscript"/>
        <sz val="10.5"/>
        <color theme="1"/>
        <rFont val="Franklin Gothic Book"/>
        <family val="2"/>
      </rPr>
      <t>2</t>
    </r>
    <r>
      <rPr>
        <sz val="10.5"/>
        <color theme="1"/>
        <rFont val="Franklin Gothic Book"/>
        <family val="2"/>
      </rPr>
      <t xml:space="preserve"> emission factor for the use of wood fuel in baseline scenario</t>
    </r>
  </si>
  <si>
    <r>
      <t>tCO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Arial"/>
        <family val="2"/>
      </rPr>
      <t>e/TJ</t>
    </r>
  </si>
  <si>
    <r>
      <t>Non-CO</t>
    </r>
    <r>
      <rPr>
        <vertAlign val="subscript"/>
        <sz val="10.5"/>
        <color theme="1"/>
        <rFont val="Franklin Gothic Book"/>
        <family val="2"/>
      </rPr>
      <t>2</t>
    </r>
    <r>
      <rPr>
        <sz val="10.5"/>
        <color theme="1"/>
        <rFont val="Franklin Gothic Book"/>
        <family val="2"/>
      </rPr>
      <t xml:space="preserve"> emission factor for the use of wood fuel in baseline scenario</t>
    </r>
  </si>
  <si>
    <t>Discount factor to account for leakage</t>
  </si>
  <si>
    <t>Default from VMR0006 version 1</t>
  </si>
  <si>
    <r>
      <rPr>
        <sz val="11"/>
        <color indexed="8"/>
        <rFont val="Calibri"/>
        <family val="2"/>
      </rPr>
      <t>η</t>
    </r>
    <r>
      <rPr>
        <vertAlign val="subscript"/>
        <sz val="11"/>
        <color indexed="8"/>
        <rFont val="Calibri"/>
        <family val="2"/>
      </rPr>
      <t>old</t>
    </r>
  </si>
  <si>
    <t>Efficiency of the system being replaced</t>
  </si>
  <si>
    <t>Rated Efficiency</t>
  </si>
  <si>
    <r>
      <t>η</t>
    </r>
    <r>
      <rPr>
        <vertAlign val="subscript"/>
        <sz val="11"/>
        <color indexed="8"/>
        <rFont val="Calibri"/>
        <family val="2"/>
      </rPr>
      <t>new,1</t>
    </r>
  </si>
  <si>
    <t>Efficiency of the system being deployed as part of the project activity (Vintage 1)</t>
  </si>
  <si>
    <t>Calculated from results of sampling survey</t>
  </si>
  <si>
    <r>
      <t>η</t>
    </r>
    <r>
      <rPr>
        <vertAlign val="subscript"/>
        <sz val="11"/>
        <color indexed="8"/>
        <rFont val="Calibri"/>
        <family val="2"/>
      </rPr>
      <t>new,2</t>
    </r>
    <r>
      <rPr>
        <sz val="11"/>
        <color theme="1"/>
        <rFont val="Arial"/>
        <family val="2"/>
      </rPr>
      <t/>
    </r>
  </si>
  <si>
    <t>Efficiency of the system being deployed as part of the project activity (Vintage 2)</t>
  </si>
  <si>
    <r>
      <t>η</t>
    </r>
    <r>
      <rPr>
        <vertAlign val="subscript"/>
        <sz val="11"/>
        <color indexed="8"/>
        <rFont val="Calibri"/>
        <family val="2"/>
      </rPr>
      <t>new,3</t>
    </r>
    <r>
      <rPr>
        <sz val="11"/>
        <color theme="1"/>
        <rFont val="Arial"/>
        <family val="2"/>
      </rPr>
      <t/>
    </r>
  </si>
  <si>
    <t>Efficiency of the system being deployed as part of the project activity (Vintage 3)</t>
  </si>
  <si>
    <r>
      <t>η</t>
    </r>
    <r>
      <rPr>
        <vertAlign val="subscript"/>
        <sz val="11"/>
        <color indexed="8"/>
        <rFont val="Calibri"/>
        <family val="2"/>
      </rPr>
      <t>new,4</t>
    </r>
    <r>
      <rPr>
        <sz val="11"/>
        <color theme="1"/>
        <rFont val="Arial"/>
        <family val="2"/>
      </rPr>
      <t/>
    </r>
  </si>
  <si>
    <t>Efficiency of the system being deployed as part of the project activity (Vintage 4)</t>
  </si>
  <si>
    <r>
      <t>η</t>
    </r>
    <r>
      <rPr>
        <vertAlign val="subscript"/>
        <sz val="11"/>
        <color indexed="8"/>
        <rFont val="Calibri"/>
        <family val="2"/>
      </rPr>
      <t>new,5</t>
    </r>
    <r>
      <rPr>
        <sz val="11"/>
        <color theme="1"/>
        <rFont val="Arial"/>
        <family val="2"/>
      </rPr>
      <t/>
    </r>
  </si>
  <si>
    <t>Efficiency of the system being deployed as part of the project activity (Vintage 5)</t>
  </si>
  <si>
    <r>
      <t>η</t>
    </r>
    <r>
      <rPr>
        <vertAlign val="subscript"/>
        <sz val="11"/>
        <color indexed="8"/>
        <rFont val="Calibri"/>
        <family val="2"/>
      </rPr>
      <t>new,6</t>
    </r>
    <r>
      <rPr>
        <sz val="11"/>
        <color theme="1"/>
        <rFont val="Arial"/>
        <family val="2"/>
      </rPr>
      <t/>
    </r>
  </si>
  <si>
    <t>Efficiency of the system being deployed as part of the project activity (Vintage 6)</t>
  </si>
  <si>
    <r>
      <t>η</t>
    </r>
    <r>
      <rPr>
        <vertAlign val="subscript"/>
        <sz val="11"/>
        <color indexed="8"/>
        <rFont val="Calibri"/>
        <family val="2"/>
      </rPr>
      <t>new,7</t>
    </r>
    <r>
      <rPr>
        <sz val="11"/>
        <color theme="1"/>
        <rFont val="Arial"/>
        <family val="2"/>
      </rPr>
      <t/>
    </r>
  </si>
  <si>
    <t>Efficiency of the system being deployed as part of the project activity (Vintage 7)</t>
  </si>
  <si>
    <r>
      <t>η</t>
    </r>
    <r>
      <rPr>
        <vertAlign val="subscript"/>
        <sz val="11"/>
        <color indexed="8"/>
        <rFont val="Calibri"/>
        <family val="2"/>
      </rPr>
      <t>new,8</t>
    </r>
    <r>
      <rPr>
        <sz val="11"/>
        <color theme="1"/>
        <rFont val="Arial"/>
        <family val="2"/>
      </rPr>
      <t/>
    </r>
  </si>
  <si>
    <t>Efficiency of the system being deployed as part of the project activity (Vintage 8)</t>
  </si>
  <si>
    <r>
      <t>η</t>
    </r>
    <r>
      <rPr>
        <vertAlign val="subscript"/>
        <sz val="11"/>
        <color indexed="8"/>
        <rFont val="Calibri"/>
        <family val="2"/>
      </rPr>
      <t>new,9</t>
    </r>
  </si>
  <si>
    <t>Efficiency of the system being deployed as part of the project activity (Vintage 9)</t>
  </si>
  <si>
    <r>
      <t>η</t>
    </r>
    <r>
      <rPr>
        <vertAlign val="subscript"/>
        <sz val="11"/>
        <color indexed="8"/>
        <rFont val="Calibri"/>
        <family val="2"/>
      </rPr>
      <t>new,10</t>
    </r>
  </si>
  <si>
    <t>Efficiency of the system being deployed as part of the project activity (Vintage 10)</t>
  </si>
  <si>
    <r>
      <t>p</t>
    </r>
    <r>
      <rPr>
        <vertAlign val="subscript"/>
        <sz val="11"/>
        <color indexed="8"/>
        <rFont val="Calibri"/>
        <family val="2"/>
      </rPr>
      <t>y</t>
    </r>
  </si>
  <si>
    <t>Proportion of installed ICS operating</t>
  </si>
  <si>
    <t>As per the current MP survey 100% of stoves were found to be operational. However, as per the stove champion follow up survey conducted in latest MP5, stoves in operation was 96.09%, and as per the secondary data of other projects, stoves in operation percentage was 87.10%. Hence, PP has considered the lowest value of stoves in operation 87.10% on a conservate basis.</t>
  </si>
  <si>
    <t>Z</t>
  </si>
  <si>
    <t>Total number of stoves installed and registered in the Project Database Records</t>
  </si>
  <si>
    <t>Quantity</t>
  </si>
  <si>
    <t xml:space="preserve">Registration record </t>
  </si>
  <si>
    <r>
      <t>N</t>
    </r>
    <r>
      <rPr>
        <vertAlign val="subscript"/>
        <sz val="11"/>
        <color theme="1"/>
        <rFont val="Calibri"/>
        <family val="2"/>
        <scheme val="minor"/>
      </rPr>
      <t>y,i,j</t>
    </r>
  </si>
  <si>
    <t xml:space="preserve">Number of stoves still in operation during the monitoring period </t>
  </si>
  <si>
    <t>Calculated</t>
  </si>
  <si>
    <r>
      <t>B</t>
    </r>
    <r>
      <rPr>
        <vertAlign val="subscript"/>
        <sz val="11"/>
        <color theme="1"/>
        <rFont val="Arial"/>
        <family val="2"/>
      </rPr>
      <t>y=1,new,I,survey</t>
    </r>
  </si>
  <si>
    <t xml:space="preserve">Quantity of woody biomass used in the absence of the project activity </t>
  </si>
  <si>
    <t>Tonnes / household/ year</t>
  </si>
  <si>
    <r>
      <t>B</t>
    </r>
    <r>
      <rPr>
        <vertAlign val="subscript"/>
        <sz val="11"/>
        <color theme="1"/>
        <rFont val="Calibri"/>
        <family val="2"/>
        <scheme val="minor"/>
      </rPr>
      <t>y,</t>
    </r>
    <r>
      <rPr>
        <vertAlign val="subscript"/>
        <sz val="11"/>
        <color indexed="8"/>
        <rFont val="Calibri"/>
        <family val="2"/>
      </rPr>
      <t>savings</t>
    </r>
  </si>
  <si>
    <t>Total biomass that is saved in tonnes during the monitoring period of vintage 1</t>
  </si>
  <si>
    <t>tonnes</t>
  </si>
  <si>
    <t>Total biomass that is saved in tonnes during the monitoring period of vintage 2</t>
  </si>
  <si>
    <t>Total biomass that is saved in tonnes during the monitoring period of vintage 3</t>
  </si>
  <si>
    <t>Total biomass that is saved in tonnes during the monitoring period of vintage 4</t>
  </si>
  <si>
    <t>Total biomass that is saved in tonnes during the monitoring period of vintage 5</t>
  </si>
  <si>
    <t>Total biomass that is saved in tonnes during the monitoring period of vintage 6</t>
  </si>
  <si>
    <t>Total biomass that is saved in tonnes during the monitoring period of vintage 7</t>
  </si>
  <si>
    <t>Total biomass that is saved in tonnes during the monitoring period of vintage 8</t>
  </si>
  <si>
    <t>Total biomass that is saved in tonnes during the monitoring period of vintage 9</t>
  </si>
  <si>
    <t>Total biomass that is saved in tonnes during the monitoring period of vintage 10</t>
  </si>
  <si>
    <t>Annual energy savings per ICS</t>
  </si>
  <si>
    <r>
      <t>Annual energy saving threshold is 180 GWh</t>
    </r>
    <r>
      <rPr>
        <vertAlign val="subscript"/>
        <sz val="10"/>
        <rFont val="Calibri"/>
        <family val="2"/>
      </rPr>
      <t>th</t>
    </r>
    <r>
      <rPr>
        <sz val="10"/>
        <rFont val="Calibri"/>
        <family val="2"/>
      </rPr>
      <t>/stove</t>
    </r>
  </si>
  <si>
    <t>Conversion Faction from TJ to kWh</t>
  </si>
  <si>
    <t>kWh/TJ</t>
  </si>
  <si>
    <t>Conversion Faction from Terjoules to GigaWatt Hour</t>
  </si>
  <si>
    <t>GWh/TJ</t>
  </si>
  <si>
    <t>Annual energy savings per stove in vintage 1</t>
  </si>
  <si>
    <r>
      <t>GWh</t>
    </r>
    <r>
      <rPr>
        <b/>
        <vertAlign val="subscript"/>
        <sz val="10"/>
        <rFont val="Calibri"/>
        <family val="2"/>
      </rPr>
      <t>th</t>
    </r>
    <r>
      <rPr>
        <b/>
        <sz val="10"/>
        <rFont val="Calibri"/>
        <family val="2"/>
      </rPr>
      <t>/stove</t>
    </r>
  </si>
  <si>
    <t>Monitoring period days</t>
  </si>
  <si>
    <t>Start date</t>
  </si>
  <si>
    <t>End date</t>
  </si>
  <si>
    <t>No. days</t>
  </si>
  <si>
    <t>Stove 1</t>
  </si>
  <si>
    <t>Stove 2</t>
  </si>
  <si>
    <t>Sr. No.</t>
  </si>
  <si>
    <t>date_consumer_installed_port_skirt</t>
  </si>
  <si>
    <t>serial_number_stove</t>
  </si>
  <si>
    <t>date_consumer_installed_port_skirt_2</t>
  </si>
  <si>
    <t>serial_number_stove_2</t>
  </si>
  <si>
    <t>name_of_stove_user</t>
  </si>
  <si>
    <t>district</t>
  </si>
  <si>
    <t>epa</t>
  </si>
  <si>
    <t>traditional_authority</t>
  </si>
  <si>
    <t>gvh</t>
  </si>
  <si>
    <t>village</t>
  </si>
  <si>
    <t>Vintage at Start date of MP</t>
  </si>
  <si>
    <t>Vintage at End date of MP</t>
  </si>
  <si>
    <t>Year fraction in vintage 1</t>
  </si>
  <si>
    <t>ER achieved in Vintage 1</t>
  </si>
  <si>
    <t>Total ERs</t>
  </si>
  <si>
    <t>CQCVMW0007051</t>
  </si>
  <si>
    <t>CQCVMW0007052</t>
  </si>
  <si>
    <t>KASIYA GELESOMO</t>
  </si>
  <si>
    <t>Lilongwe</t>
  </si>
  <si>
    <t>Ukwe</t>
  </si>
  <si>
    <t>Kabudula</t>
  </si>
  <si>
    <t>KAKUNGU</t>
  </si>
  <si>
    <t>CQCVMW0018409</t>
  </si>
  <si>
    <t>CQCVMW0018406</t>
  </si>
  <si>
    <t>NDINA NELESON</t>
  </si>
  <si>
    <t>CQCVMW0007053</t>
  </si>
  <si>
    <t>CQCVMW0007054</t>
  </si>
  <si>
    <t>LEZINA YOSEFE</t>
  </si>
  <si>
    <t>CQCVMW0018407</t>
  </si>
  <si>
    <t>CQCVMW0018408</t>
  </si>
  <si>
    <t>KHILISE KETEN</t>
  </si>
  <si>
    <t>CQCVMW0007055</t>
  </si>
  <si>
    <t>CQCVMW0007056</t>
  </si>
  <si>
    <t>LIZINET TENGEZA</t>
  </si>
  <si>
    <t>CQCVMW0007057</t>
  </si>
  <si>
    <t>CQCVMW0007058</t>
  </si>
  <si>
    <t>M ISOZI FRANCES</t>
  </si>
  <si>
    <t>CQCVMW0018410</t>
  </si>
  <si>
    <t>CQCVMW0018411</t>
  </si>
  <si>
    <t>SITINA JONAS</t>
  </si>
  <si>
    <t>CQCVMW0007059</t>
  </si>
  <si>
    <t>CQCVMW0007060</t>
  </si>
  <si>
    <t>MATRIDA  TSANJA</t>
  </si>
  <si>
    <t>CQCVMW0018412</t>
  </si>
  <si>
    <t>CQCVMW0018413</t>
  </si>
  <si>
    <t>FANE SHANI</t>
  </si>
  <si>
    <t>CQCVMW0007061</t>
  </si>
  <si>
    <t>CQCVMW0007062</t>
  </si>
  <si>
    <t>MUFELEPO MBETA</t>
  </si>
  <si>
    <t>CQCVMW0018414</t>
  </si>
  <si>
    <t>CQCVMW0018416</t>
  </si>
  <si>
    <t>NELIYA KADELU</t>
  </si>
  <si>
    <t>CQCVMW0018415</t>
  </si>
  <si>
    <t>CQCVMW0018417</t>
  </si>
  <si>
    <t xml:space="preserve">HAZIWERO EFULEM </t>
  </si>
  <si>
    <t>CQCVMW0018418</t>
  </si>
  <si>
    <t>CQCVMW0018419</t>
  </si>
  <si>
    <t>GINE MAVUTO</t>
  </si>
  <si>
    <t>CQCVMW0007063</t>
  </si>
  <si>
    <t>CQCVMW0007064</t>
  </si>
  <si>
    <t>EFELIDA CHALELA</t>
  </si>
  <si>
    <t>CQCVMW0018405</t>
  </si>
  <si>
    <t>CQCVMW0018404</t>
  </si>
  <si>
    <t>KALEKELEN KOSAMU</t>
  </si>
  <si>
    <t>CQCVMW0018403</t>
  </si>
  <si>
    <t>CQCVMW0018402</t>
  </si>
  <si>
    <t>JUDIFI NDAVITE</t>
  </si>
  <si>
    <t>CQCVMW0018401</t>
  </si>
  <si>
    <t>CQCVMW0018450</t>
  </si>
  <si>
    <t>LESITINA MAPULANGA</t>
  </si>
  <si>
    <t>CQCVMW0007065</t>
  </si>
  <si>
    <t>CQCVMW0007066</t>
  </si>
  <si>
    <t>AGNESS GOMAN</t>
  </si>
  <si>
    <t>CQCVMW0018449</t>
  </si>
  <si>
    <t>CQCVMW0018448</t>
  </si>
  <si>
    <t>AMELE MTEMA</t>
  </si>
  <si>
    <t>CQCVMW0018447</t>
  </si>
  <si>
    <t>CQCVMW0018446</t>
  </si>
  <si>
    <t>ANDESI MOSES</t>
  </si>
  <si>
    <t>CQCVMW0007067</t>
  </si>
  <si>
    <t>CQCVMW0007068</t>
  </si>
  <si>
    <t>SUZANA PHIRI</t>
  </si>
  <si>
    <t>CQCVMW0018445</t>
  </si>
  <si>
    <t>CQCVMW0018444</t>
  </si>
  <si>
    <t>VAYILET MEKINANALA</t>
  </si>
  <si>
    <t>CQCVMW0007069</t>
  </si>
  <si>
    <t>CQCVMW0007070</t>
  </si>
  <si>
    <t>ELISE TIWEZA</t>
  </si>
  <si>
    <t>CQCVMW0018443</t>
  </si>
  <si>
    <t>CQCVMW0018442</t>
  </si>
  <si>
    <t>LINILE ALISON</t>
  </si>
  <si>
    <t>CQCVMW0007071</t>
  </si>
  <si>
    <t>CQCVMW0007072</t>
  </si>
  <si>
    <t>LINESS SANJA</t>
  </si>
  <si>
    <t>CQCVMW0018441</t>
  </si>
  <si>
    <t>CQCVMW0018440</t>
  </si>
  <si>
    <t>UNISI KANGOMA</t>
  </si>
  <si>
    <t>CQCVMW0018426</t>
  </si>
  <si>
    <t>CQCVMW0018425</t>
  </si>
  <si>
    <t>ELISE LAYISON</t>
  </si>
  <si>
    <t>CQCVMW0007073</t>
  </si>
  <si>
    <t>CQCVMW0007074</t>
  </si>
  <si>
    <t>PRISILA DANDAULA</t>
  </si>
  <si>
    <t>CQCVMW0007075</t>
  </si>
  <si>
    <t>CQCVMW0007076</t>
  </si>
  <si>
    <t>REALLY LIMITED</t>
  </si>
  <si>
    <t>CQCVMW0007077</t>
  </si>
  <si>
    <t>CQCVMW0007078</t>
  </si>
  <si>
    <t>DALESI MASTER</t>
  </si>
  <si>
    <t>CQCVMW0007079</t>
  </si>
  <si>
    <t>CQCVMW0007080</t>
  </si>
  <si>
    <t>JESSY SITIMA</t>
  </si>
  <si>
    <t>CQCVMW0007082</t>
  </si>
  <si>
    <t>CQCVMW0007100</t>
  </si>
  <si>
    <t>TELEZIUA MANDALA</t>
  </si>
  <si>
    <t>CQCVMW0007099</t>
  </si>
  <si>
    <t>CQCVMW0007098</t>
  </si>
  <si>
    <t>PATRICIA JAMES</t>
  </si>
  <si>
    <t>CQCVMW0018351</t>
  </si>
  <si>
    <t>CQCVMW0018352</t>
  </si>
  <si>
    <t>EFELIDA LEFANI</t>
  </si>
  <si>
    <t>CQCVMW0018356</t>
  </si>
  <si>
    <t>CQCVMW0018357</t>
  </si>
  <si>
    <t>MEVIS HENERY</t>
  </si>
  <si>
    <t>CQCVMW0018353</t>
  </si>
  <si>
    <t>CQCVMW0018358</t>
  </si>
  <si>
    <t>MASA SASULANI</t>
  </si>
  <si>
    <t>CQCVMW0018363</t>
  </si>
  <si>
    <t>CQCVMW0018359</t>
  </si>
  <si>
    <t>HENDILINA CHIKONDI</t>
  </si>
  <si>
    <t>CQCVMW0018361</t>
  </si>
  <si>
    <t>CQCVMW0018362</t>
  </si>
  <si>
    <t>GANIZO BIKITON</t>
  </si>
  <si>
    <t>CQCVMW0018354</t>
  </si>
  <si>
    <t>CQCVMW0018360</t>
  </si>
  <si>
    <t>ALEFA CHIBWE</t>
  </si>
  <si>
    <t>CQCVMW0018370</t>
  </si>
  <si>
    <t>CQCVMW0018355</t>
  </si>
  <si>
    <t>AYIDA LOYIDI</t>
  </si>
  <si>
    <t>CQCVMW0018399</t>
  </si>
  <si>
    <t>CQCVMW0018398</t>
  </si>
  <si>
    <t>LOZIMELI THAWUZENI</t>
  </si>
  <si>
    <t>CQCVMW0018397</t>
  </si>
  <si>
    <t>CQCVMW0018396</t>
  </si>
  <si>
    <t>STELA CHIFUMBI</t>
  </si>
  <si>
    <t>CQCVMW0018395</t>
  </si>
  <si>
    <t>CQCVMW0018394</t>
  </si>
  <si>
    <t>NAMULINDE MKHOMO</t>
  </si>
  <si>
    <t>CQCVMW0018377</t>
  </si>
  <si>
    <t>CQCVMW0018376</t>
  </si>
  <si>
    <t>NAMAYADI ALONI</t>
  </si>
  <si>
    <t>CQCVMW0018375</t>
  </si>
  <si>
    <t>CQCVMW0018374</t>
  </si>
  <si>
    <t>SEVELINA THOKOZAN</t>
  </si>
  <si>
    <t>CQCVMW0018371</t>
  </si>
  <si>
    <t>CQCVMW0018373</t>
  </si>
  <si>
    <t>JESE CHILIZA</t>
  </si>
  <si>
    <t>CQCVMW0018400</t>
  </si>
  <si>
    <t>CQCVMW0018372</t>
  </si>
  <si>
    <t>AYIDA LABOSONI</t>
  </si>
  <si>
    <t>KAKINGU</t>
  </si>
  <si>
    <t>CQCVMW0007097</t>
  </si>
  <si>
    <t>CQCVMW0007096</t>
  </si>
  <si>
    <t>NAMACHE PARTSON</t>
  </si>
  <si>
    <t>CQCVMW0007095</t>
  </si>
  <si>
    <t>CQCVMW0007094</t>
  </si>
  <si>
    <t>LUCY PATRSON</t>
  </si>
  <si>
    <t>CQCVMW0007093</t>
  </si>
  <si>
    <t>CQCVMW0007092</t>
  </si>
  <si>
    <t>SIZE PARTSON</t>
  </si>
  <si>
    <t>CQCVMW0007091</t>
  </si>
  <si>
    <t>CQCVMW0007090</t>
  </si>
  <si>
    <t>LUCY ELISA</t>
  </si>
  <si>
    <t>CQCVMW0007089</t>
  </si>
  <si>
    <t>CQCVMW0007088</t>
  </si>
  <si>
    <t>BEFA LOLESI</t>
  </si>
  <si>
    <t>CQCVMW0007101</t>
  </si>
  <si>
    <t>CQCVMW0007086</t>
  </si>
  <si>
    <t>OLIPA NTHALA</t>
  </si>
  <si>
    <t>CQCVMW0007102</t>
  </si>
  <si>
    <t>CQCVMW0007103</t>
  </si>
  <si>
    <t>STEVEN SAMSON</t>
  </si>
  <si>
    <t>CHINKHUTI 2</t>
  </si>
  <si>
    <t>CQCVMW0018420</t>
  </si>
  <si>
    <t>CQCVMW0018421</t>
  </si>
  <si>
    <t>PULISIKA NDELEKI</t>
  </si>
  <si>
    <t>CQCVMW0018427</t>
  </si>
  <si>
    <t>CQCVMW0018428</t>
  </si>
  <si>
    <t>LEZINAT MOLONGEN</t>
  </si>
  <si>
    <t xml:space="preserve">MOLOGEN </t>
  </si>
  <si>
    <t>CHIKHUTI</t>
  </si>
  <si>
    <t>CQCVMW0018431</t>
  </si>
  <si>
    <t>CQCVMW0018430</t>
  </si>
  <si>
    <t>TIYAMIKE PELET</t>
  </si>
  <si>
    <t>CQCVMW0018432</t>
  </si>
  <si>
    <t>CQCVMW0018429</t>
  </si>
  <si>
    <t>MALEN ENOSI</t>
  </si>
  <si>
    <t>CHIKHUT</t>
  </si>
  <si>
    <t>CQCVMW0018433</t>
  </si>
  <si>
    <t>CQCVMW0018424</t>
  </si>
  <si>
    <t>LENIYA SAWUKAN</t>
  </si>
  <si>
    <t>CQCVMW0027519</t>
  </si>
  <si>
    <t>CQCVMW0028380</t>
  </si>
  <si>
    <t>GETULUDI NYANGU</t>
  </si>
  <si>
    <t>CQCVMW0018434</t>
  </si>
  <si>
    <t>CQCVMW0018435</t>
  </si>
  <si>
    <t>ANITA HOSEYA</t>
  </si>
  <si>
    <t>CQCVMW0018423</t>
  </si>
  <si>
    <t>CQCVMW0018422</t>
  </si>
  <si>
    <t>VELETINA SHANE</t>
  </si>
  <si>
    <t>CQCVMW0018436</t>
  </si>
  <si>
    <t>CQCVMW0018438</t>
  </si>
  <si>
    <t>ESITELE NDEVISON</t>
  </si>
  <si>
    <t>CQCVMW0018437</t>
  </si>
  <si>
    <t>CQCVMW0018439</t>
  </si>
  <si>
    <t>FAYINESI LAYISI</t>
  </si>
  <si>
    <t>CQCVMW0007201</t>
  </si>
  <si>
    <t>CQCVMW0007210</t>
  </si>
  <si>
    <t>PAWULINI MANUWERO</t>
  </si>
  <si>
    <t>CQCVMW0007206</t>
  </si>
  <si>
    <t>CQCVMW0007205</t>
  </si>
  <si>
    <t>ANESI SIYAN</t>
  </si>
  <si>
    <t xml:space="preserve">CHITHUTI </t>
  </si>
  <si>
    <t>CQCVMW0007203</t>
  </si>
  <si>
    <t>CQCVMW0007204</t>
  </si>
  <si>
    <t>LENIYA GIBISON</t>
  </si>
  <si>
    <t>CQCVMW0007211</t>
  </si>
  <si>
    <t>CQCVMW0007212</t>
  </si>
  <si>
    <t>ANESI FITIZALIMBA</t>
  </si>
  <si>
    <t>CQCVMW0007213</t>
  </si>
  <si>
    <t>CQCVMW0007214</t>
  </si>
  <si>
    <t>MBEKETINA FULAMKI</t>
  </si>
  <si>
    <t>VHIKHUTI</t>
  </si>
  <si>
    <t>CQCVMW0018392</t>
  </si>
  <si>
    <t>CQCVMW0028450</t>
  </si>
  <si>
    <t>LOZALIYA SITIMA</t>
  </si>
  <si>
    <t>CQCVMW0007215</t>
  </si>
  <si>
    <t>CQCVMW0007216</t>
  </si>
  <si>
    <t>NDOLOSI LUMBILI</t>
  </si>
  <si>
    <t>CQCVMW0007217</t>
  </si>
  <si>
    <t>CQCVMW0007218</t>
  </si>
  <si>
    <t>SALILIMU MDALA</t>
  </si>
  <si>
    <t>CQCVMW0007219</t>
  </si>
  <si>
    <t>CQCVMW0007220</t>
  </si>
  <si>
    <t>TIBALE CHISAPO</t>
  </si>
  <si>
    <t>CQCVMW0007221</t>
  </si>
  <si>
    <t>CQCVMW0007222</t>
  </si>
  <si>
    <t>ALESI CHIDA</t>
  </si>
  <si>
    <t>CQCVMW0007223</t>
  </si>
  <si>
    <t>CQCVMW0007224</t>
  </si>
  <si>
    <t>ONELETU MOYENDA</t>
  </si>
  <si>
    <t>CHKHUTI</t>
  </si>
  <si>
    <t>CQCVMW0007225</t>
  </si>
  <si>
    <t>CQCVMW0007226</t>
  </si>
  <si>
    <t>SISILIYA MOYENDA</t>
  </si>
  <si>
    <t>CQCVMW0007227</t>
  </si>
  <si>
    <t>CQCVMW0007230</t>
  </si>
  <si>
    <t>ENITA CHINJIKAN</t>
  </si>
  <si>
    <t>CQCVMW0018393</t>
  </si>
  <si>
    <t>CQCVMW0027601</t>
  </si>
  <si>
    <t>ERINATI LAZALO</t>
  </si>
  <si>
    <t>CHINKHUTI</t>
  </si>
  <si>
    <t>CHINKHUTI 1</t>
  </si>
  <si>
    <t>CQCVMW0007228</t>
  </si>
  <si>
    <t>CQCVMW0007231</t>
  </si>
  <si>
    <t>BAYILETI NJELEMAN</t>
  </si>
  <si>
    <t>CQCVMW0007248</t>
  </si>
  <si>
    <t>CQCVMW0007233</t>
  </si>
  <si>
    <t>ZIWONE MASUMBA</t>
  </si>
  <si>
    <t>CQCVMW0007235</t>
  </si>
  <si>
    <t>CQCVMW0007234</t>
  </si>
  <si>
    <t>BEFA NDAMISON</t>
  </si>
  <si>
    <t>CQCVMW0018150</t>
  </si>
  <si>
    <t>CQCVMW0028650</t>
  </si>
  <si>
    <t>KHILISTINA FELIYASI</t>
  </si>
  <si>
    <t>CHINLHUTI</t>
  </si>
  <si>
    <t>CQCVMW0007237</t>
  </si>
  <si>
    <t>CQCVMW0007236</t>
  </si>
  <si>
    <t>MESE ZUNGU</t>
  </si>
  <si>
    <t>CQCVMW0007232</t>
  </si>
  <si>
    <t>CQCVMW0007240</t>
  </si>
  <si>
    <t>EDINA KANANJI</t>
  </si>
  <si>
    <t>CQCVMW0007208</t>
  </si>
  <si>
    <t>CQCVMW0007241</t>
  </si>
  <si>
    <t>EFELO MDALA</t>
  </si>
  <si>
    <t>CQCVMW0007250</t>
  </si>
  <si>
    <t>CQCVMW0007238</t>
  </si>
  <si>
    <t>FISHAN PATELO</t>
  </si>
  <si>
    <t>CQCVMW0007239</t>
  </si>
  <si>
    <t>CQCVMW0007242</t>
  </si>
  <si>
    <t>MAGILETI CHILAMBA</t>
  </si>
  <si>
    <t>CQCVMW0007249</t>
  </si>
  <si>
    <t>CQCVMW0007243</t>
  </si>
  <si>
    <t>MEVISI NJENITALA</t>
  </si>
  <si>
    <t>CQCVMW0018379</t>
  </si>
  <si>
    <t>CQCVMW0018380</t>
  </si>
  <si>
    <t>FEFI KASUZUMILA</t>
  </si>
  <si>
    <t>CQCVMW0007247</t>
  </si>
  <si>
    <t>CQCVMW0007246</t>
  </si>
  <si>
    <t>VIKITOLIYA MAYIKI</t>
  </si>
  <si>
    <t>CQCVMW0007244</t>
  </si>
  <si>
    <t>CQCVMW0007245</t>
  </si>
  <si>
    <t>WILIMOTI SITIMA</t>
  </si>
  <si>
    <t>CQCVMW0018381</t>
  </si>
  <si>
    <t>CQCVMW0018382</t>
  </si>
  <si>
    <t>MKATIWONA JULY</t>
  </si>
  <si>
    <t xml:space="preserve">CHINKHUTI </t>
  </si>
  <si>
    <t>CQCVMW0018383</t>
  </si>
  <si>
    <t>CQCVMW0018369</t>
  </si>
  <si>
    <t>MTISUNGE CHIKONDI</t>
  </si>
  <si>
    <t>CQCVMW0018384</t>
  </si>
  <si>
    <t>CQCVMW0018385</t>
  </si>
  <si>
    <t>AGINESI CHISAPO</t>
  </si>
  <si>
    <t>CQCVMW0018386</t>
  </si>
  <si>
    <t>CQCVMW0018387</t>
  </si>
  <si>
    <t>LINDA SIKELO</t>
  </si>
  <si>
    <t>CHINLHITI</t>
  </si>
  <si>
    <t>CHONKHUTI 1</t>
  </si>
  <si>
    <t>CQCVMW0018388</t>
  </si>
  <si>
    <t>CQCVMW0018389</t>
  </si>
  <si>
    <t xml:space="preserve">ESINTA PETULO </t>
  </si>
  <si>
    <t>CHINTHUTI</t>
  </si>
  <si>
    <t>CQCVMW0018390</t>
  </si>
  <si>
    <t>CQCVMW0018364</t>
  </si>
  <si>
    <t>FULOLESI LAKISON</t>
  </si>
  <si>
    <t>CQCVMW0018365</t>
  </si>
  <si>
    <t>CQCVMW0018366</t>
  </si>
  <si>
    <t>VELONIKA SIKELO</t>
  </si>
  <si>
    <t>CQCVMW0018367</t>
  </si>
  <si>
    <t>CQCVMW0018368</t>
  </si>
  <si>
    <t>TIYANJANE MIKA</t>
  </si>
  <si>
    <t>CQCVMW0018391</t>
  </si>
  <si>
    <t>CQCVMW0027701</t>
  </si>
  <si>
    <t>ALINESI LANGWANI</t>
  </si>
  <si>
    <t>CQCVMW0028301</t>
  </si>
  <si>
    <t>CQCVMW0018378</t>
  </si>
  <si>
    <t>NÀVESI ELIYASI</t>
  </si>
  <si>
    <t>CQCVMW0028101</t>
  </si>
  <si>
    <t>CQCVMW0028102</t>
  </si>
  <si>
    <t>MATILIDA VULAYATHONYA</t>
  </si>
  <si>
    <t>CQCVMW0028104</t>
  </si>
  <si>
    <t>CQCVMW0028105</t>
  </si>
  <si>
    <t>ADEYI DAYISEN</t>
  </si>
  <si>
    <t>CQCVMW0028106</t>
  </si>
  <si>
    <t>CQCVMW0028107</t>
  </si>
  <si>
    <t>FOSITALA NYENGA</t>
  </si>
  <si>
    <t>CQCVMW0028108</t>
  </si>
  <si>
    <t>CQCVMW0028109</t>
  </si>
  <si>
    <t>LOZONA LIMIYONI</t>
  </si>
  <si>
    <t>CQCVMW0028110</t>
  </si>
  <si>
    <t>CQCVMW0028111</t>
  </si>
  <si>
    <t>CHIKUNGU MLONGOTI</t>
  </si>
  <si>
    <t>CQCVMW0007104</t>
  </si>
  <si>
    <t>CQCVMW0007105</t>
  </si>
  <si>
    <t>ZUZO LIKITALA</t>
  </si>
  <si>
    <t>CQCVMW0007106</t>
  </si>
  <si>
    <t>CQCVMW0007107</t>
  </si>
  <si>
    <t>AGNESS MATHEWS</t>
  </si>
  <si>
    <t>CQCVMW0007108</t>
  </si>
  <si>
    <t>CQCVMW0007109</t>
  </si>
  <si>
    <t>LUCIA MLINGA</t>
  </si>
  <si>
    <t>CQCVMW0007110</t>
  </si>
  <si>
    <t>CQCVMW0007111</t>
  </si>
  <si>
    <t>VELONICA LEKISON</t>
  </si>
  <si>
    <t>CQCVMW0007112</t>
  </si>
  <si>
    <t>CQCVMW0007113</t>
  </si>
  <si>
    <t>SALA BENEDIKITO</t>
  </si>
  <si>
    <t>CQCVMW0007114</t>
  </si>
  <si>
    <t>CQCVMW0007115</t>
  </si>
  <si>
    <t>AGNESS SHADRICK</t>
  </si>
  <si>
    <t>CQCVMW0007116</t>
  </si>
  <si>
    <t>CQCVMW0007117</t>
  </si>
  <si>
    <t>PRISCA SHADRICK</t>
  </si>
  <si>
    <t>CQCVMW0007118</t>
  </si>
  <si>
    <t>CQCVMW0007119</t>
  </si>
  <si>
    <t>LEVETINA EVAS</t>
  </si>
  <si>
    <t>CQCVMW0007120</t>
  </si>
  <si>
    <t>CQCVMW0007121</t>
  </si>
  <si>
    <t>MERCY HELISON</t>
  </si>
  <si>
    <t>CQCVMW0018250</t>
  </si>
  <si>
    <t>CQCVMW0018217</t>
  </si>
  <si>
    <t>LICKSINA SAINET</t>
  </si>
  <si>
    <t>ZINDO</t>
  </si>
  <si>
    <t>CQCVMW0018216</t>
  </si>
  <si>
    <t>CQCVMW0018215</t>
  </si>
  <si>
    <t>MILIKA CHIKHOSI</t>
  </si>
  <si>
    <t>CQCVMW0007122</t>
  </si>
  <si>
    <t>CQCVMW0007123</t>
  </si>
  <si>
    <t>DALESI MAULIDI</t>
  </si>
  <si>
    <t>CQCVMW0007124</t>
  </si>
  <si>
    <t>CQCVMW0007125</t>
  </si>
  <si>
    <t>LIWANA DALITEN</t>
  </si>
  <si>
    <t>CQCVMW0007126</t>
  </si>
  <si>
    <t>CQCVMW0007127</t>
  </si>
  <si>
    <t>BAMUSI PHILI</t>
  </si>
  <si>
    <t>CQCVMW0007128</t>
  </si>
  <si>
    <t>CQCVMW0007129</t>
  </si>
  <si>
    <t>MUTANISO DENJA</t>
  </si>
  <si>
    <t>Demela</t>
  </si>
  <si>
    <t>CQCVMW0007130</t>
  </si>
  <si>
    <t>CQCVMW0007131</t>
  </si>
  <si>
    <t>NUMERI ROBAT</t>
  </si>
  <si>
    <t>KAKUNNGU</t>
  </si>
  <si>
    <t>CQCVMW0007132</t>
  </si>
  <si>
    <t>CQCVMW0007133</t>
  </si>
  <si>
    <t>PATRICIA DAUD</t>
  </si>
  <si>
    <t>CQCVMW0007134</t>
  </si>
  <si>
    <t>CQCVMW0007135</t>
  </si>
  <si>
    <t>C HIMWEMWE WILLIUM</t>
  </si>
  <si>
    <t>CQCVMW0007136</t>
  </si>
  <si>
    <t>CQCVMW0007137</t>
  </si>
  <si>
    <t>FENIYA FOSTER</t>
  </si>
  <si>
    <t>CQCVMW0007138</t>
  </si>
  <si>
    <t>CQCVMW0007139</t>
  </si>
  <si>
    <t>ZIONE MALAK</t>
  </si>
  <si>
    <t>CQCVMW0007140</t>
  </si>
  <si>
    <t>CQCVMW0007141</t>
  </si>
  <si>
    <t>JUDITH RICHAD</t>
  </si>
  <si>
    <t>CQCVMW0007142</t>
  </si>
  <si>
    <t>CQCVMW0007143</t>
  </si>
  <si>
    <t>ENESS NYENGA</t>
  </si>
  <si>
    <t>KAKUNGH</t>
  </si>
  <si>
    <t>CQCVMW0007144</t>
  </si>
  <si>
    <t>CQCVMW0007145</t>
  </si>
  <si>
    <t>SOFELETI KAMBEWA</t>
  </si>
  <si>
    <t>CQCVMW0007147</t>
  </si>
  <si>
    <t>CQCVMW0007146</t>
  </si>
  <si>
    <t>NELIAH  CHIKUSE</t>
  </si>
  <si>
    <t>CQCVMW0007149</t>
  </si>
  <si>
    <t>CQCVMW0007150</t>
  </si>
  <si>
    <t>MATRIDA NZUNGU</t>
  </si>
  <si>
    <t>CQCVMW0007087</t>
  </si>
  <si>
    <t>CQCVMW0007148</t>
  </si>
  <si>
    <t>AGNESS MNDOLA</t>
  </si>
  <si>
    <t>CQCVMW0027551</t>
  </si>
  <si>
    <t>CQCVMW0027552</t>
  </si>
  <si>
    <t>MTINASO MIGIGO</t>
  </si>
  <si>
    <t>CQCVMW0027553</t>
  </si>
  <si>
    <t>CQCVMW0027554</t>
  </si>
  <si>
    <t>JANET FOUNTAIN</t>
  </si>
  <si>
    <t>CQCVMW0027555</t>
  </si>
  <si>
    <t>CQCVMW0027556</t>
  </si>
  <si>
    <t>PHILIPPINA LONJEZO</t>
  </si>
  <si>
    <t>CQCVMW0027557</t>
  </si>
  <si>
    <t>CQCVMW0027558</t>
  </si>
  <si>
    <t>ESTER BANDA</t>
  </si>
  <si>
    <t>CQCVMW0027559</t>
  </si>
  <si>
    <t>CQCVMW0027560</t>
  </si>
  <si>
    <t>LIVIN ESS KUMBUKAN</t>
  </si>
  <si>
    <t>CQCVMW0027561</t>
  </si>
  <si>
    <t>CQCVMW0027562</t>
  </si>
  <si>
    <t>SEZAN TSOGOLAN</t>
  </si>
  <si>
    <t>CQCVMW0027563</t>
  </si>
  <si>
    <t>CQCVMW0027564</t>
  </si>
  <si>
    <t>ENITA IBAKI</t>
  </si>
  <si>
    <t>CQCVMW0027565</t>
  </si>
  <si>
    <t>CQCVMW0027566</t>
  </si>
  <si>
    <t>LENITA CHIOZA</t>
  </si>
  <si>
    <t>KAKUMGU</t>
  </si>
  <si>
    <t>CQCVMW0027567</t>
  </si>
  <si>
    <t>CQCVMW0027568</t>
  </si>
  <si>
    <t>GRADYS LYSON</t>
  </si>
  <si>
    <t>CQCVMW0027569</t>
  </si>
  <si>
    <t>CQCVMW0027570</t>
  </si>
  <si>
    <t>LENIAH NTHALA</t>
  </si>
  <si>
    <t>CQCVMW0027571</t>
  </si>
  <si>
    <t>CQCVMW0027572</t>
  </si>
  <si>
    <t>LOZIMELI CHIONE</t>
  </si>
  <si>
    <t>CQCVMW0027573</t>
  </si>
  <si>
    <t>CQCVMW0027574</t>
  </si>
  <si>
    <t>ELIZABETH NTHALA</t>
  </si>
  <si>
    <t>CQCVMW0027575</t>
  </si>
  <si>
    <t>CQCVMW0027576</t>
  </si>
  <si>
    <t>IDEAS KANJAWALA</t>
  </si>
  <si>
    <t>CQCVMW0027577</t>
  </si>
  <si>
    <t>CQCVMW0027578</t>
  </si>
  <si>
    <t>JUSTINA SALIKAN</t>
  </si>
  <si>
    <t>CQCVMW0027581</t>
  </si>
  <si>
    <t>CQCVMW0027580</t>
  </si>
  <si>
    <t>ALINAFE LAMEK</t>
  </si>
  <si>
    <t>CQCVMW0027582</t>
  </si>
  <si>
    <t>CQCVMW0027583</t>
  </si>
  <si>
    <t>ESTHER CHILEWANI</t>
  </si>
  <si>
    <t>CQCVMW0027584</t>
  </si>
  <si>
    <t>CQCVMW0027585</t>
  </si>
  <si>
    <t>FEVER JELEMIA</t>
  </si>
  <si>
    <t>CQCVMW0027586</t>
  </si>
  <si>
    <t>CQCVMW0027587</t>
  </si>
  <si>
    <t>LEZITA KAPHINDE</t>
  </si>
  <si>
    <t>CQCVMW0027588</t>
  </si>
  <si>
    <t>CQCVMW0027589</t>
  </si>
  <si>
    <t>SELINA JEMES</t>
  </si>
  <si>
    <t>CQCVMW0027590</t>
  </si>
  <si>
    <t>CQCVMW0027596</t>
  </si>
  <si>
    <t>JANIPHA CHIMWAYE</t>
  </si>
  <si>
    <t xml:space="preserve">KASUNGU </t>
  </si>
  <si>
    <t>CQCVMW0027591</t>
  </si>
  <si>
    <t>CQCVMW0027592</t>
  </si>
  <si>
    <t>NAMILAZI LEMOND</t>
  </si>
  <si>
    <t>CQCVMW0027593</t>
  </si>
  <si>
    <t>CQCVMW0027594</t>
  </si>
  <si>
    <t>MILESI COSAM</t>
  </si>
  <si>
    <t>CQCVMW0028600</t>
  </si>
  <si>
    <t>CQCVMW0028599</t>
  </si>
  <si>
    <t>MALEN KATAYENI</t>
  </si>
  <si>
    <t>CQCVMW0028598</t>
  </si>
  <si>
    <t>CQCVMW0028597</t>
  </si>
  <si>
    <t>ELIDA LUKA</t>
  </si>
  <si>
    <t>CQCVMW0029797</t>
  </si>
  <si>
    <t>CQCVMW0029798</t>
  </si>
  <si>
    <t>MALITA   JIKISON</t>
  </si>
  <si>
    <t>JAILOSI</t>
  </si>
  <si>
    <t>CQCVMW0068080</t>
  </si>
  <si>
    <t>CQCVMW0068079</t>
  </si>
  <si>
    <t>GALADESI MPHELEN</t>
  </si>
  <si>
    <t>CHIGOMA</t>
  </si>
  <si>
    <t>CQCVMW0068078</t>
  </si>
  <si>
    <t>CQCVMW0068077</t>
  </si>
  <si>
    <t>SITELA AMBISAYI</t>
  </si>
  <si>
    <t>CQCVMW0068075</t>
  </si>
  <si>
    <t>CQCVMW0068052</t>
  </si>
  <si>
    <t>LIMBILANI MAYAN</t>
  </si>
  <si>
    <t>CQCVMW0068051</t>
  </si>
  <si>
    <t>CQCVMW0068053</t>
  </si>
  <si>
    <t>SOLOMON KANJILA</t>
  </si>
  <si>
    <t>CQCVMW0068056</t>
  </si>
  <si>
    <t>CQCVMW0068054</t>
  </si>
  <si>
    <t>LIKISINA IZEKI</t>
  </si>
  <si>
    <t>CQCVMW0068055</t>
  </si>
  <si>
    <t>CQCVMW0068057</t>
  </si>
  <si>
    <t>MEZELINI SITALIKO</t>
  </si>
  <si>
    <t>CQCVMW0068058</t>
  </si>
  <si>
    <t>CQCVMW0068059</t>
  </si>
  <si>
    <t>KHILISIYINA KELIYASI</t>
  </si>
  <si>
    <t>CHIGIMA</t>
  </si>
  <si>
    <t>CQCVMW0068060</t>
  </si>
  <si>
    <t>CQCVMW0068061</t>
  </si>
  <si>
    <t>MALIGELITA CHIPHEPO</t>
  </si>
  <si>
    <t>CQCVMW0068062</t>
  </si>
  <si>
    <t>CQCVMW0068063</t>
  </si>
  <si>
    <t>MALITA ANDULU</t>
  </si>
  <si>
    <t>CQCVMW0068064</t>
  </si>
  <si>
    <t>CQCVMW0068065</t>
  </si>
  <si>
    <t>ADALAYIDA EKEREN</t>
  </si>
  <si>
    <t>CQCVMW0068066</t>
  </si>
  <si>
    <t>CQCVMW0068067</t>
  </si>
  <si>
    <t>BELENDA SAWULOSI</t>
  </si>
  <si>
    <t>CQCVMW0020368</t>
  </si>
  <si>
    <t>CQCVMW0020369</t>
  </si>
  <si>
    <t>ZANDILE JIMU</t>
  </si>
  <si>
    <t>MNYAYIKA</t>
  </si>
  <si>
    <t>MNYAIKA</t>
  </si>
  <si>
    <t>CQCVMW0020106</t>
  </si>
  <si>
    <t>CQCVMW0020107</t>
  </si>
  <si>
    <t>LINESS SAMUEL</t>
  </si>
  <si>
    <t>CQCVMW0020370</t>
  </si>
  <si>
    <t>CQCVMW0020371</t>
  </si>
  <si>
    <t>VELENTINA BLUWARD</t>
  </si>
  <si>
    <t>CQCVMW0020425</t>
  </si>
  <si>
    <t>CQCVMW0052494</t>
  </si>
  <si>
    <t>EVENESS PHINIFOLO</t>
  </si>
  <si>
    <t>CQCVMW0020372</t>
  </si>
  <si>
    <t>CQCVMW0020373</t>
  </si>
  <si>
    <t>ELUBE MOLESI</t>
  </si>
  <si>
    <t>CQCVMW0020500</t>
  </si>
  <si>
    <t>CQCVMW0020140</t>
  </si>
  <si>
    <t>AGINESS AIVEN</t>
  </si>
  <si>
    <t>CQCVMW0020374</t>
  </si>
  <si>
    <t>CQCVMW0020375</t>
  </si>
  <si>
    <t>CHIKONDI MLANDILA</t>
  </si>
  <si>
    <t>CQCVMW0020117</t>
  </si>
  <si>
    <t>CQCVMW0020116</t>
  </si>
  <si>
    <t>LAVETA FELEKISI</t>
  </si>
  <si>
    <t>CQCVMW0020121</t>
  </si>
  <si>
    <t>CQCVMW0020120</t>
  </si>
  <si>
    <t>MATILIDA GAVENI</t>
  </si>
  <si>
    <t>CQCVMW0020115</t>
  </si>
  <si>
    <t>CQCVMW0020114</t>
  </si>
  <si>
    <t>FULOLA WISITON</t>
  </si>
  <si>
    <t>CQCVMW0020119</t>
  </si>
  <si>
    <t>CQCVMW0020118</t>
  </si>
  <si>
    <t>DALESS ARLAFRED</t>
  </si>
  <si>
    <t>CQCVMW0020113</t>
  </si>
  <si>
    <t>CQCVMW0020112</t>
  </si>
  <si>
    <t>ESITER SAMISONI</t>
  </si>
  <si>
    <t>CQCVMW0020139</t>
  </si>
  <si>
    <t>CQCVMW0020138</t>
  </si>
  <si>
    <t>LEGNER MAXWELL</t>
  </si>
  <si>
    <t>CQCVMW0020137</t>
  </si>
  <si>
    <t>CQCVMW0020136</t>
  </si>
  <si>
    <t>MODESTER KAMODZI</t>
  </si>
  <si>
    <t>CQCVMW0020111</t>
  </si>
  <si>
    <t>CQCVMW0020110</t>
  </si>
  <si>
    <t>ANNEY MATCHONI</t>
  </si>
  <si>
    <t>CQCVMW0020135</t>
  </si>
  <si>
    <t>CQCVMW0020134</t>
  </si>
  <si>
    <t>OMERETI MSINDO</t>
  </si>
  <si>
    <t>CQCVMW0020109</t>
  </si>
  <si>
    <t>CQCVMW0020108</t>
  </si>
  <si>
    <t>MERY SAKALI</t>
  </si>
  <si>
    <t>CQCVMW0020133</t>
  </si>
  <si>
    <t>CQCVMW0020132</t>
  </si>
  <si>
    <t>FERESIYA MAILOSI</t>
  </si>
  <si>
    <t>CQCVMW0020131</t>
  </si>
  <si>
    <t>CQCVMW0020130</t>
  </si>
  <si>
    <t>MTUMANJI JHOLOFAN</t>
  </si>
  <si>
    <t>CQCVMW0020350</t>
  </si>
  <si>
    <t>CQCVMW0020349</t>
  </si>
  <si>
    <t>LAKINES KAKHOME</t>
  </si>
  <si>
    <t>CQCVMW0020129</t>
  </si>
  <si>
    <t>CQCVMW0020128</t>
  </si>
  <si>
    <t>FADESS PHINIFOLO</t>
  </si>
  <si>
    <t>CQCVMW0020348</t>
  </si>
  <si>
    <t>CQCVMW0020347</t>
  </si>
  <si>
    <t>GELINA YOHANE</t>
  </si>
  <si>
    <t>CQCVMW0020127</t>
  </si>
  <si>
    <t>CQCVMW0020126</t>
  </si>
  <si>
    <t>LUSIYA TANAZIYO</t>
  </si>
  <si>
    <t>CQCVMW0020346</t>
  </si>
  <si>
    <t>CQCVMW0020345</t>
  </si>
  <si>
    <t>DOREEN GOLIYATI</t>
  </si>
  <si>
    <t>CQCVMW0020125</t>
  </si>
  <si>
    <t>CQCVMW0020124</t>
  </si>
  <si>
    <t>ELIZA AKIMU</t>
  </si>
  <si>
    <t>Chilaza</t>
  </si>
  <si>
    <t>CQCVMW0020344</t>
  </si>
  <si>
    <t>CQCVMW0020343</t>
  </si>
  <si>
    <t xml:space="preserve"> CHOKHA KAMKUKUZA</t>
  </si>
  <si>
    <t>CQCVMW0077000</t>
  </si>
  <si>
    <t>CQCVMW0076999</t>
  </si>
  <si>
    <t>JENIFA   KABUNGA</t>
  </si>
  <si>
    <t>MPHONDE</t>
  </si>
  <si>
    <t>CQCVMW0020123</t>
  </si>
  <si>
    <t>CQCVMW0020122</t>
  </si>
  <si>
    <t>MAUSAMATHA JOSAMU</t>
  </si>
  <si>
    <t>Mtema</t>
  </si>
  <si>
    <t>CQCVMW0077990</t>
  </si>
  <si>
    <t>CQCVMW0077989</t>
  </si>
  <si>
    <t>JOICE  CHINOMBO</t>
  </si>
  <si>
    <t>CQCVMW0076998</t>
  </si>
  <si>
    <t>CQCVMW0076997</t>
  </si>
  <si>
    <t>VAILET   LASTON</t>
  </si>
  <si>
    <t>CQCVMW0020342</t>
  </si>
  <si>
    <t>CQCVMW0020341</t>
  </si>
  <si>
    <t>SELINA LEVIYASI</t>
  </si>
  <si>
    <t>CQCVMW0020499</t>
  </si>
  <si>
    <t>CQCVMW0020498</t>
  </si>
  <si>
    <t>DALILA GOODWELL</t>
  </si>
  <si>
    <t>CQCVMW0020340</t>
  </si>
  <si>
    <t>CQCVMW0020339</t>
  </si>
  <si>
    <t>EFLIDA ESAYA</t>
  </si>
  <si>
    <t>MNYAIKA 2</t>
  </si>
  <si>
    <t>CQCVMW0077988</t>
  </si>
  <si>
    <t>CQCVMW0077987</t>
  </si>
  <si>
    <t>MAWUAKONDA  MAUNDA</t>
  </si>
  <si>
    <t>CQCVMW0076996</t>
  </si>
  <si>
    <t>CQCVMW0076995</t>
  </si>
  <si>
    <t>MWANGEYI   MIZEKI</t>
  </si>
  <si>
    <t>CQCVMW0077986</t>
  </si>
  <si>
    <t>CQCVMW0077985</t>
  </si>
  <si>
    <t>NOLESI  JULIASI</t>
  </si>
  <si>
    <t>CQCVMW0076994</t>
  </si>
  <si>
    <t>CQCVMW0076993</t>
  </si>
  <si>
    <t>JERAD   POSTANI</t>
  </si>
  <si>
    <t>CQCVMW0076991</t>
  </si>
  <si>
    <t>CQCVMW0076992</t>
  </si>
  <si>
    <t>KOSO   NEKHA</t>
  </si>
  <si>
    <t>CQCVMW0020427</t>
  </si>
  <si>
    <t>CQCVMW0020451</t>
  </si>
  <si>
    <t>MAGRET MAVUTO</t>
  </si>
  <si>
    <t>CQCVMW0020338</t>
  </si>
  <si>
    <t>CQCVMW0020337</t>
  </si>
  <si>
    <t>JENATI SIMITH</t>
  </si>
  <si>
    <t>KHUDZUMBA KANGWA</t>
  </si>
  <si>
    <t>CQCVMW0077984</t>
  </si>
  <si>
    <t>CQCVMW0077983</t>
  </si>
  <si>
    <t>VINISENTI  FESITONI</t>
  </si>
  <si>
    <t>CQCVMW0076989</t>
  </si>
  <si>
    <t>CQCVMW0076990</t>
  </si>
  <si>
    <t>CHONETSERO   BIKIELE</t>
  </si>
  <si>
    <t>CQCVMW0077982</t>
  </si>
  <si>
    <t>CQCVMW0077981</t>
  </si>
  <si>
    <t>JOSOFINA  LAITONI</t>
  </si>
  <si>
    <t>CQCVMW0020336</t>
  </si>
  <si>
    <t>CQCVMW0020335</t>
  </si>
  <si>
    <t>TAONE CHASOWA</t>
  </si>
  <si>
    <t>KAGWA APA</t>
  </si>
  <si>
    <t>CQCVMW0020452</t>
  </si>
  <si>
    <t>CQCVMW0020453</t>
  </si>
  <si>
    <t>MERESS YOSEFE</t>
  </si>
  <si>
    <t>CQCVMW0076987</t>
  </si>
  <si>
    <t>CQCVMW0076988</t>
  </si>
  <si>
    <t>JEPTER   LINGITON</t>
  </si>
  <si>
    <t>CQCVMW0077980</t>
  </si>
  <si>
    <t>CQCVMW0077979</t>
  </si>
  <si>
    <t>EDINA  GANIZANI</t>
  </si>
  <si>
    <t>CQCVMW0020454</t>
  </si>
  <si>
    <t>CQCVMW0020455</t>
  </si>
  <si>
    <t>EDINA CHIKONDI</t>
  </si>
  <si>
    <t>CQCVMW0020334</t>
  </si>
  <si>
    <t>CQCVMW0020333</t>
  </si>
  <si>
    <t>LODA HALINEKI</t>
  </si>
  <si>
    <t>CQCVMW0077978</t>
  </si>
  <si>
    <t>CQCVMW0077977</t>
  </si>
  <si>
    <t>MESE  KING'ISIRE</t>
  </si>
  <si>
    <t>CQCVMW0076985</t>
  </si>
  <si>
    <t>CQCVMW0076986</t>
  </si>
  <si>
    <t>FRANCESS   DICKSON</t>
  </si>
  <si>
    <t>CQCVMW0020332</t>
  </si>
  <si>
    <t>CQCVMW0020331</t>
  </si>
  <si>
    <t>MANES WILADI</t>
  </si>
  <si>
    <t>CQCVMW0020456</t>
  </si>
  <si>
    <t>CQCVMW0020457</t>
  </si>
  <si>
    <t>MTISUNGE CHILIMBA</t>
  </si>
  <si>
    <t>CQCVMW0077976</t>
  </si>
  <si>
    <t>CQCVMW0077975</t>
  </si>
  <si>
    <t>ERETINA  KING'ISILE</t>
  </si>
  <si>
    <t>CQCVMW0076983</t>
  </si>
  <si>
    <t>CQCVMW0076984</t>
  </si>
  <si>
    <t>SOLOMI   MALISERIA</t>
  </si>
  <si>
    <t>CQCVMW0077974</t>
  </si>
  <si>
    <t>CQCVMW0077973</t>
  </si>
  <si>
    <t>IZINETI  GANIZANI</t>
  </si>
  <si>
    <t>CQCVMW0020458</t>
  </si>
  <si>
    <t>CQCVMW0020459</t>
  </si>
  <si>
    <t>YOTAMU SIKELO</t>
  </si>
  <si>
    <t>CQCVMW0020330</t>
  </si>
  <si>
    <t>CQCVMW0020329</t>
  </si>
  <si>
    <t>ZENELETI KACHUCHULU</t>
  </si>
  <si>
    <t>MNYAKA 2</t>
  </si>
  <si>
    <t>CQCVMW0076982</t>
  </si>
  <si>
    <t>CQCVMW0076981</t>
  </si>
  <si>
    <t>ESTER   JEPTER</t>
  </si>
  <si>
    <t>CQCVMW0077972</t>
  </si>
  <si>
    <t>CQCVMW0077971</t>
  </si>
  <si>
    <t>LOZIMELI  GANIZANI</t>
  </si>
  <si>
    <t>MPHODE</t>
  </si>
  <si>
    <t>CQCVMW0020328</t>
  </si>
  <si>
    <t>CQCVMW0020327</t>
  </si>
  <si>
    <t>JOISI YOLOBATI</t>
  </si>
  <si>
    <t>CQCVMW0020460</t>
  </si>
  <si>
    <t>CQCVMW0020461</t>
  </si>
  <si>
    <t>THANDI FRECHER</t>
  </si>
  <si>
    <t>CQCVMW0076979</t>
  </si>
  <si>
    <t>CQCVMW0076980</t>
  </si>
  <si>
    <t>BLENDA   ESAYA</t>
  </si>
  <si>
    <t>CQCVMW0020462</t>
  </si>
  <si>
    <t>CQCVMW0020463</t>
  </si>
  <si>
    <t>ALESS NOWELL</t>
  </si>
  <si>
    <t>CQCVMW0020326</t>
  </si>
  <si>
    <t>CQCVMW0020325</t>
  </si>
  <si>
    <t xml:space="preserve">SENITA FANIZO </t>
  </si>
  <si>
    <t>CQCVMW0077969</t>
  </si>
  <si>
    <t>CQCVMW0077970</t>
  </si>
  <si>
    <t>MISHELO  BULINO</t>
  </si>
  <si>
    <t>CQCVMW0076977</t>
  </si>
  <si>
    <t>CQCVMW0076978</t>
  </si>
  <si>
    <t>CHIDZAYE   FROMA</t>
  </si>
  <si>
    <t>CQCVMW0077968</t>
  </si>
  <si>
    <t>CQCVMW0077967</t>
  </si>
  <si>
    <t>TADALA  BANDA</t>
  </si>
  <si>
    <t>CQCVMW0020464</t>
  </si>
  <si>
    <t>CQCVMW0020465</t>
  </si>
  <si>
    <t>MATILIDA HADWICK</t>
  </si>
  <si>
    <t>CQCVMW0076976</t>
  </si>
  <si>
    <t>CQCVMW0076975</t>
  </si>
  <si>
    <t>NAOMI   LECKSON</t>
  </si>
  <si>
    <t>CQCVMW0077966</t>
  </si>
  <si>
    <t>CQCVMW0077965</t>
  </si>
  <si>
    <t>LIVINESI  LEMANI</t>
  </si>
  <si>
    <t>CQCVMW0020466</t>
  </si>
  <si>
    <t>CQCVMW0020467</t>
  </si>
  <si>
    <t>MAGRET GULUMULE</t>
  </si>
  <si>
    <t>CQCVMW0020324</t>
  </si>
  <si>
    <t>CQCVMW0020323</t>
  </si>
  <si>
    <t>SINA MANUWELE</t>
  </si>
  <si>
    <t>KAMAGWA APA</t>
  </si>
  <si>
    <t>CQCVMW0076973</t>
  </si>
  <si>
    <t>CQCVMW0076972</t>
  </si>
  <si>
    <t>NAPILIRA  MAUDZU</t>
  </si>
  <si>
    <t>CQCVMW0077964</t>
  </si>
  <si>
    <t>CQCVMW0077963</t>
  </si>
  <si>
    <t>MEJOLE  ESAWO</t>
  </si>
  <si>
    <t>CQCVMW0077962</t>
  </si>
  <si>
    <t>CQCVMW0077961</t>
  </si>
  <si>
    <t>MAXWELL  KAMTONDO</t>
  </si>
  <si>
    <t>CQCVMW0076969</t>
  </si>
  <si>
    <t>CQCVMW0076968</t>
  </si>
  <si>
    <t>LINET   BIBLE</t>
  </si>
  <si>
    <t>CQCVMW0077960</t>
  </si>
  <si>
    <t>CQCVMW0077959</t>
  </si>
  <si>
    <t>MARITA  CHIPHIKO</t>
  </si>
  <si>
    <t>CQCVMW0076967</t>
  </si>
  <si>
    <t>CQCVMW0076966</t>
  </si>
  <si>
    <t>MADETSA   MAUDZU</t>
  </si>
  <si>
    <t>CQCVMW0077958</t>
  </si>
  <si>
    <t>CQCVMW0077957</t>
  </si>
  <si>
    <t>ELENA  CHISALE</t>
  </si>
  <si>
    <t>CQCVMW0077956</t>
  </si>
  <si>
    <t>CQCVMW0077955</t>
  </si>
  <si>
    <t>BEFA  LAMITONI</t>
  </si>
  <si>
    <t>CQCVMW0076964</t>
  </si>
  <si>
    <t>CQCVMW0076965</t>
  </si>
  <si>
    <t>DOLOPHY   BANDA</t>
  </si>
  <si>
    <t>CQCVMW0077954</t>
  </si>
  <si>
    <t>CQCVMW0077953</t>
  </si>
  <si>
    <t>MAYAMIKO  ALANI</t>
  </si>
  <si>
    <t>CQCVMW0076962</t>
  </si>
  <si>
    <t>CQCVMW0076963</t>
  </si>
  <si>
    <t>ESTELE   NAVALE</t>
  </si>
  <si>
    <t>CQCVMW0020497</t>
  </si>
  <si>
    <t>CQCVMW0020496</t>
  </si>
  <si>
    <t>ANNEY CHIWAMBO</t>
  </si>
  <si>
    <t>KAMBALE</t>
  </si>
  <si>
    <t>KWAZUNGU</t>
  </si>
  <si>
    <t>CQCVMW0077952</t>
  </si>
  <si>
    <t>CQCVMW0077951</t>
  </si>
  <si>
    <t>ESTERY  SANDALAMU</t>
  </si>
  <si>
    <t>KAMONGO</t>
  </si>
  <si>
    <t>CQCVMW0076960</t>
  </si>
  <si>
    <t>CQCVMW0076959</t>
  </si>
  <si>
    <t xml:space="preserve">MPHATSO   MAYESO </t>
  </si>
  <si>
    <t>CQCVMW0020200</t>
  </si>
  <si>
    <t>CQCVMW0020199</t>
  </si>
  <si>
    <t>TELEZA  LANDISONI</t>
  </si>
  <si>
    <t>CQCVMW0020198</t>
  </si>
  <si>
    <t>CQCVMW0020197</t>
  </si>
  <si>
    <t>MARIA  YOLAMU</t>
  </si>
  <si>
    <t>CQCVMW0020322</t>
  </si>
  <si>
    <t>CQCVMW0020321</t>
  </si>
  <si>
    <t>ALINAFE FULANKI</t>
  </si>
  <si>
    <t>MKUWA</t>
  </si>
  <si>
    <t>CQCVMW0020489</t>
  </si>
  <si>
    <t>CQCVMW0020488</t>
  </si>
  <si>
    <t>VERONICA LEKISIMANI</t>
  </si>
  <si>
    <t>CQCVMW0020196</t>
  </si>
  <si>
    <t>CQCVMW0020195</t>
  </si>
  <si>
    <t>LOZIMELI  JIKISONI</t>
  </si>
  <si>
    <t>CQCVMW0020320</t>
  </si>
  <si>
    <t>CQCVMW0020319</t>
  </si>
  <si>
    <t>ALINETI CHINCHELE</t>
  </si>
  <si>
    <t>KAZOMA</t>
  </si>
  <si>
    <t>CQCVMW0020486</t>
  </si>
  <si>
    <t>CQCVMW0020487</t>
  </si>
  <si>
    <t>SALA LOWESI</t>
  </si>
  <si>
    <t>CQCVMW0020194</t>
  </si>
  <si>
    <t>CQCVMW0020193</t>
  </si>
  <si>
    <t>ESINTA  CHIOTHAMISI</t>
  </si>
  <si>
    <t>CQCVMW0076951</t>
  </si>
  <si>
    <t>CQCVMW0076952</t>
  </si>
  <si>
    <t>EMMA   KOSIMAS</t>
  </si>
  <si>
    <t>CQCVMW0020485</t>
  </si>
  <si>
    <t>CQCVMW0020484</t>
  </si>
  <si>
    <t>MWATITHA DANIEL</t>
  </si>
  <si>
    <t>CQCVMW0020192</t>
  </si>
  <si>
    <t>CQCVMW0020191</t>
  </si>
  <si>
    <t>ELINATI BANDA</t>
  </si>
  <si>
    <t>MPHOMDE</t>
  </si>
  <si>
    <t>CQCVMW0020318</t>
  </si>
  <si>
    <t>CQCVMW0020317</t>
  </si>
  <si>
    <t>ELIZA FATSANI</t>
  </si>
  <si>
    <t>CQCVMW0020483</t>
  </si>
  <si>
    <t>CQCVMW0020482</t>
  </si>
  <si>
    <t>BITRESS CHIKUDZU</t>
  </si>
  <si>
    <t>CQCVMW0076974</t>
  </si>
  <si>
    <t>CQCVMW0076961</t>
  </si>
  <si>
    <t>ELETINA   LINGITON</t>
  </si>
  <si>
    <t>CQCVMW0020190</t>
  </si>
  <si>
    <t>CQCVMW0020189</t>
  </si>
  <si>
    <t>MAGADALENA  WATISONI</t>
  </si>
  <si>
    <t>CQCVMW0020481</t>
  </si>
  <si>
    <t>CQCVMW0020480</t>
  </si>
  <si>
    <t>THOKOZANI KAFANTANDALA</t>
  </si>
  <si>
    <t>CHELIFA</t>
  </si>
  <si>
    <t>CQCVMW0020316</t>
  </si>
  <si>
    <t>CQCVMW0020315</t>
  </si>
  <si>
    <t>LOZIMELI GRADWELL</t>
  </si>
  <si>
    <t>CQCVMW0076954</t>
  </si>
  <si>
    <t>CQCVMW0076955</t>
  </si>
  <si>
    <t>ESI AT   CHARLES</t>
  </si>
  <si>
    <t>GIDION</t>
  </si>
  <si>
    <t>MPENDEKA</t>
  </si>
  <si>
    <t>CQCVMW0020187</t>
  </si>
  <si>
    <t>CQCVMW0020188</t>
  </si>
  <si>
    <t>ENITA  LAFAELO</t>
  </si>
  <si>
    <t>CQCVMW0020314</t>
  </si>
  <si>
    <t>CQCVMW0020313</t>
  </si>
  <si>
    <t>MONISI FANIYAUSA</t>
  </si>
  <si>
    <t>CQCVMW0076956</t>
  </si>
  <si>
    <t>CQCVMW0076957</t>
  </si>
  <si>
    <t>LEGINA   MTAMBALIKA</t>
  </si>
  <si>
    <t>CQCVMW0020479</t>
  </si>
  <si>
    <t>CQCVMW0020478</t>
  </si>
  <si>
    <t>WILLAD HOSEYA</t>
  </si>
  <si>
    <t>CQCVMW0020477</t>
  </si>
  <si>
    <t>CQCVMW0020476</t>
  </si>
  <si>
    <t>IZILETI JICKSON</t>
  </si>
  <si>
    <t>CQCVMW0020312</t>
  </si>
  <si>
    <t>CQCVMW0020311</t>
  </si>
  <si>
    <t>EGENESI GAVENI</t>
  </si>
  <si>
    <t>CQCVMW0076958</t>
  </si>
  <si>
    <t>CQCVMW0076953</t>
  </si>
  <si>
    <t>LIKISINA   LAITALA</t>
  </si>
  <si>
    <t>CQCVMW0020186</t>
  </si>
  <si>
    <t>CQCVMW0020185</t>
  </si>
  <si>
    <t>ZENITA  FULAWO</t>
  </si>
  <si>
    <t>GIDIONI</t>
  </si>
  <si>
    <t>M'MPENDEKA</t>
  </si>
  <si>
    <t>CQCVMW0020475</t>
  </si>
  <si>
    <t>CQCVMW0020474</t>
  </si>
  <si>
    <t>TAMALA PETRO</t>
  </si>
  <si>
    <t>CQCVMW0076208</t>
  </si>
  <si>
    <t>CQCVMW0076213</t>
  </si>
  <si>
    <t>AGNESS   FRESHA</t>
  </si>
  <si>
    <t>CQCVMW0020184</t>
  </si>
  <si>
    <t>CQCVMW0020183</t>
  </si>
  <si>
    <t>TCHEBE  CHIBUNGWE</t>
  </si>
  <si>
    <t>CQCVMW0020473</t>
  </si>
  <si>
    <t>CQCVMW0020472</t>
  </si>
  <si>
    <t>JENIFA MANDEVU</t>
  </si>
  <si>
    <t>CQCVMW0076209</t>
  </si>
  <si>
    <t>CQCVMW0076210</t>
  </si>
  <si>
    <t>CATHRIN   SALALA</t>
  </si>
  <si>
    <t>GIDON</t>
  </si>
  <si>
    <t>CQCVMW0020182</t>
  </si>
  <si>
    <t>CQCVMW0020181</t>
  </si>
  <si>
    <t>FELIA  ISAKE</t>
  </si>
  <si>
    <t>CQCVMW0020471</t>
  </si>
  <si>
    <t>CQCVMW0020470</t>
  </si>
  <si>
    <t>LOZIMERI SITIVINI</t>
  </si>
  <si>
    <t>CQCVMW0020180</t>
  </si>
  <si>
    <t>CQCVMW0020179</t>
  </si>
  <si>
    <t>ENELESI  MPHONDE</t>
  </si>
  <si>
    <t>CQCVMW0076212</t>
  </si>
  <si>
    <t>CQCVMW0076211</t>
  </si>
  <si>
    <t>EVERES   MUSA</t>
  </si>
  <si>
    <t>MPENDE</t>
  </si>
  <si>
    <t>CQCVMW0020495</t>
  </si>
  <si>
    <t>CQCVMW0020494</t>
  </si>
  <si>
    <t>DROPHY KAYINGE</t>
  </si>
  <si>
    <t>CQCVMW0020178</t>
  </si>
  <si>
    <t>CQCVMW0020177</t>
  </si>
  <si>
    <t>TELEZA  SAMUELE</t>
  </si>
  <si>
    <t>JUMACHANGA</t>
  </si>
  <si>
    <t>CQCVMW0076214</t>
  </si>
  <si>
    <t>CQCVMW0076215</t>
  </si>
  <si>
    <t>MERY   ZAMULA</t>
  </si>
  <si>
    <t>CQCVMW0020469</t>
  </si>
  <si>
    <t>CQCVMW0020468</t>
  </si>
  <si>
    <t>JUDITH WISMAN</t>
  </si>
  <si>
    <t>CQCVMW0020176</t>
  </si>
  <si>
    <t>CQCVMW0020175</t>
  </si>
  <si>
    <t>DUNIA  OSITENI</t>
  </si>
  <si>
    <t>CQCVMW0076217</t>
  </si>
  <si>
    <t>CQCVMW0076216</t>
  </si>
  <si>
    <t>GEORGINA   LAFAELO</t>
  </si>
  <si>
    <t>CQCVMW0020174</t>
  </si>
  <si>
    <t>CQCVMW0020173</t>
  </si>
  <si>
    <t>HOPUSONI BUFALO</t>
  </si>
  <si>
    <t>CQCVMW0076218</t>
  </si>
  <si>
    <t>CQCVMW0076219</t>
  </si>
  <si>
    <t>GRACE   LOFETI</t>
  </si>
  <si>
    <t>CQCVMW0020172</t>
  </si>
  <si>
    <t>CQCVMW0020171</t>
  </si>
  <si>
    <t>ELIZA  JASITENI</t>
  </si>
  <si>
    <t>CQCVMW0020170</t>
  </si>
  <si>
    <t>CQCVMW0020169</t>
  </si>
  <si>
    <t>GRESI  GANIZANI</t>
  </si>
  <si>
    <t>CQCVMW0007229</t>
  </si>
  <si>
    <t>CQCVMW0007151</t>
  </si>
  <si>
    <t>EMILIDA LUKASI</t>
  </si>
  <si>
    <t>CQCVMW0007152</t>
  </si>
  <si>
    <t>CQCVMW0007175</t>
  </si>
  <si>
    <t>BITINESI ELIYASI</t>
  </si>
  <si>
    <t>CQCVMW0007167</t>
  </si>
  <si>
    <t>CQCVMW0007174</t>
  </si>
  <si>
    <t>LUWIZA OSITEN</t>
  </si>
  <si>
    <t>CQCVMW0007168</t>
  </si>
  <si>
    <t>CQCVMW0007166</t>
  </si>
  <si>
    <t>SAMBINA JAYILOSI</t>
  </si>
  <si>
    <t>CHITHUNGO</t>
  </si>
  <si>
    <t>CQCVMW0007173</t>
  </si>
  <si>
    <t>CQCVMW0007153</t>
  </si>
  <si>
    <t>MALIYETA CHAKWANTHA</t>
  </si>
  <si>
    <t>CQCVMW0007154</t>
  </si>
  <si>
    <t>CQCVMW0007172</t>
  </si>
  <si>
    <t>NDISON SAMA</t>
  </si>
  <si>
    <t>CQCVMW0007155</t>
  </si>
  <si>
    <t>CQCVMW0007157</t>
  </si>
  <si>
    <t>MANESI FUKULAN</t>
  </si>
  <si>
    <t>CQCVMW0007156</t>
  </si>
  <si>
    <t>CQCVMW0007170</t>
  </si>
  <si>
    <t>ALESI BIKIYELE</t>
  </si>
  <si>
    <t>CQCVMW0007158</t>
  </si>
  <si>
    <t>CQCVMW0007171</t>
  </si>
  <si>
    <t>PAULO MPINGANJILA</t>
  </si>
  <si>
    <t>CQCVMW0007159</t>
  </si>
  <si>
    <t>CQCVMW0007169</t>
  </si>
  <si>
    <t>MTISUNGE KAPHAMBE</t>
  </si>
  <si>
    <t>CQCVMW0007160</t>
  </si>
  <si>
    <t>CQCVMW0007161</t>
  </si>
  <si>
    <t>SWLEMANI CHIKAWUNDA</t>
  </si>
  <si>
    <t xml:space="preserve">CHIKHUTI </t>
  </si>
  <si>
    <t>CQCVMW0007162</t>
  </si>
  <si>
    <t>CQCVMW0007163</t>
  </si>
  <si>
    <t>LUNE MATEYO</t>
  </si>
  <si>
    <t>CQCVMW0007164</t>
  </si>
  <si>
    <t>CQCVMW0007165</t>
  </si>
  <si>
    <t>SIYEN SHANDILEKI</t>
  </si>
  <si>
    <t>CQCVMW0007200</t>
  </si>
  <si>
    <t>CQCVMW0007199</t>
  </si>
  <si>
    <t>LINESI MAWUPO</t>
  </si>
  <si>
    <t>CQCVMW0028112</t>
  </si>
  <si>
    <t>CQCVMW0028113</t>
  </si>
  <si>
    <t>NAMAGANIZO MALIMBWE</t>
  </si>
  <si>
    <t>CQCVMW0028114</t>
  </si>
  <si>
    <t>CQCVMW0028115</t>
  </si>
  <si>
    <t>IFAIDZELENJI MSAMADANA</t>
  </si>
  <si>
    <t>CHINTHUNGO</t>
  </si>
  <si>
    <t>CQCVMW0028116</t>
  </si>
  <si>
    <t>CQCVMW0028117</t>
  </si>
  <si>
    <t>LAVUNESI CHINTHUNGO</t>
  </si>
  <si>
    <t>CQCVMW0028118</t>
  </si>
  <si>
    <t>CQCVMW0028119</t>
  </si>
  <si>
    <t>SALOMY JAYILOSI</t>
  </si>
  <si>
    <t>CQCVMW0028120</t>
  </si>
  <si>
    <t>CQCVMW0028121</t>
  </si>
  <si>
    <t>ERUBE MALIZANI</t>
  </si>
  <si>
    <t>CQCVMW0028103</t>
  </si>
  <si>
    <t>CQCVMW0028122</t>
  </si>
  <si>
    <t>LOZI JAILOS</t>
  </si>
  <si>
    <t>CHINKHITI</t>
  </si>
  <si>
    <t>CQCVMW0028123</t>
  </si>
  <si>
    <t>CQCVMW0028124</t>
  </si>
  <si>
    <t>DALILANI CHITSA</t>
  </si>
  <si>
    <t>CQCVMW0028127</t>
  </si>
  <si>
    <t>CQCVMW0028128</t>
  </si>
  <si>
    <t>ANA SIKWEYA</t>
  </si>
  <si>
    <t>CQCVMW0028129</t>
  </si>
  <si>
    <t>CQCVMW0028130</t>
  </si>
  <si>
    <t>MALITA MATEYO</t>
  </si>
  <si>
    <t>CQCVMW0028131</t>
  </si>
  <si>
    <t>CQCVMW0028132</t>
  </si>
  <si>
    <t>STELIYA KASUZIMILA</t>
  </si>
  <si>
    <t>CHINNHUTI</t>
  </si>
  <si>
    <t>CQCVMW0028133</t>
  </si>
  <si>
    <t>CQCVMW0028134</t>
  </si>
  <si>
    <t>TIWONGE LOLESI</t>
  </si>
  <si>
    <t>CQCVMW0028135</t>
  </si>
  <si>
    <t>CQCVMW0028136</t>
  </si>
  <si>
    <t>JAKILINI SEMITALA</t>
  </si>
  <si>
    <t>CQCVMW0028146</t>
  </si>
  <si>
    <t>CQCVMW0028137</t>
  </si>
  <si>
    <t>DOLESI SEMITALA</t>
  </si>
  <si>
    <t>CQCVMW0028138</t>
  </si>
  <si>
    <t>CQCVMW0028139</t>
  </si>
  <si>
    <t>AYIDA KANJAWALA</t>
  </si>
  <si>
    <t>CQCVMW0028140</t>
  </si>
  <si>
    <t>CQCVMW0028141</t>
  </si>
  <si>
    <t>LEJINA LOBATI</t>
  </si>
  <si>
    <t>CQCVMW0028142</t>
  </si>
  <si>
    <t>CQCVMW0028143</t>
  </si>
  <si>
    <t>NALIWODI NGOZO</t>
  </si>
  <si>
    <t>CQCVMW0028144</t>
  </si>
  <si>
    <t>CQCVMW0028125</t>
  </si>
  <si>
    <t>JOYISI NYADANI</t>
  </si>
  <si>
    <t>CQCVMW0028126</t>
  </si>
  <si>
    <t>CQCVMW0028145</t>
  </si>
  <si>
    <t>CHIUNDILA MAFANIZO</t>
  </si>
  <si>
    <t>CQCVMW0028148</t>
  </si>
  <si>
    <t>CQCVMW0028147</t>
  </si>
  <si>
    <t>AGINESI KANANJI</t>
  </si>
  <si>
    <t>CQCVMW0028099</t>
  </si>
  <si>
    <t>CQCVMW0028100</t>
  </si>
  <si>
    <t>SHAKILA BIZIWEKI</t>
  </si>
  <si>
    <t>CQCVMW0028052</t>
  </si>
  <si>
    <t>CQCVMW0028051</t>
  </si>
  <si>
    <t>LINDA MISHONI</t>
  </si>
  <si>
    <t>CQCVMW0028053</t>
  </si>
  <si>
    <t>CQCVMW0028055</t>
  </si>
  <si>
    <t>ADESI MALAKI</t>
  </si>
  <si>
    <t>CQCVMW0007198</t>
  </si>
  <si>
    <t>CQCVMW0007197</t>
  </si>
  <si>
    <t>KHILISE YOMBU</t>
  </si>
  <si>
    <t>CQCVMW0007196</t>
  </si>
  <si>
    <t>CQCVMW0007195</t>
  </si>
  <si>
    <t>VENITA JEMUSI</t>
  </si>
  <si>
    <t>CQCVMW0007194</t>
  </si>
  <si>
    <t>CQCVMW0007193</t>
  </si>
  <si>
    <t>LUSIYA FILIPO</t>
  </si>
  <si>
    <t>CQCVMW0007192</t>
  </si>
  <si>
    <t>CQCVMW0007191</t>
  </si>
  <si>
    <t>MAGADALENA LIYON</t>
  </si>
  <si>
    <t>CQCVMW0007190</t>
  </si>
  <si>
    <t>CQCVMW0007189</t>
  </si>
  <si>
    <t>EVELESI CHIKUMBUTSO</t>
  </si>
  <si>
    <t>CQCVMW0007188</t>
  </si>
  <si>
    <t>CQCVMW0007187</t>
  </si>
  <si>
    <t>NDOLIN AYIZEKI</t>
  </si>
  <si>
    <t>CQCVMW0007186</t>
  </si>
  <si>
    <t>CQCVMW0007185</t>
  </si>
  <si>
    <t>ASIYATU BIZIEEKI</t>
  </si>
  <si>
    <t>CQCVMW0007184</t>
  </si>
  <si>
    <t>CQCVMW0007183</t>
  </si>
  <si>
    <t>VELONIKA SINOYA</t>
  </si>
  <si>
    <t>CQCVMW0018214</t>
  </si>
  <si>
    <t>CQCVMW0018213</t>
  </si>
  <si>
    <t>EDINA DANIEL</t>
  </si>
  <si>
    <t>CQCVMW0018212</t>
  </si>
  <si>
    <t>CQCVMW0018211</t>
  </si>
  <si>
    <t>ELISEY FILIJOLI</t>
  </si>
  <si>
    <t>CQCVMW0018210</t>
  </si>
  <si>
    <t>CQCVMW0018209</t>
  </si>
  <si>
    <t>CHRISTINA KAZAMBALA</t>
  </si>
  <si>
    <t>CQCVMW0018208</t>
  </si>
  <si>
    <t>CQCVMW0018207</t>
  </si>
  <si>
    <t>LINESS BAZIEL</t>
  </si>
  <si>
    <t>CQCVMW0018206</t>
  </si>
  <si>
    <t>CQCVMW0018205</t>
  </si>
  <si>
    <t>ELITA NYAMULANI</t>
  </si>
  <si>
    <t>CQCVMW0018204</t>
  </si>
  <si>
    <t>CQCVMW0018203</t>
  </si>
  <si>
    <t>JESEY KAMINGA</t>
  </si>
  <si>
    <t>CQCVMW0018202</t>
  </si>
  <si>
    <t>CQCVMW0018201</t>
  </si>
  <si>
    <t>LIVINESS NYAMULANI</t>
  </si>
  <si>
    <t>CQCVMW0018249</t>
  </si>
  <si>
    <t>CQCVMW0018248</t>
  </si>
  <si>
    <t>VAILETI MULENGA</t>
  </si>
  <si>
    <t>CQCVMW0018247</t>
  </si>
  <si>
    <t>CQCVMW0018246</t>
  </si>
  <si>
    <t>AGNESS TASIYE</t>
  </si>
  <si>
    <t>CQCVMW0018245</t>
  </si>
  <si>
    <t>CQCVMW0018244</t>
  </si>
  <si>
    <t>SERA NEPIYALA</t>
  </si>
  <si>
    <t>CQCVMW0018243</t>
  </si>
  <si>
    <t>CQCVMW0018242</t>
  </si>
  <si>
    <t>FRESTER CHIMBWE</t>
  </si>
  <si>
    <t>CQCVMW0018241</t>
  </si>
  <si>
    <t>CQCVMW0018240</t>
  </si>
  <si>
    <t>DROPHEY SERIYAM</t>
  </si>
  <si>
    <t>CQCVMW0018239</t>
  </si>
  <si>
    <t>CQCVMW0018238</t>
  </si>
  <si>
    <t>SPIWE MAVUTO</t>
  </si>
  <si>
    <t>CQCVMW0018237</t>
  </si>
  <si>
    <t>CQCVMW0018236</t>
  </si>
  <si>
    <t>MERSEY KABWINJA</t>
  </si>
  <si>
    <t>CQCVMW0018235</t>
  </si>
  <si>
    <t>CQCVMW0018234</t>
  </si>
  <si>
    <t>CHITSAZO TAIZA</t>
  </si>
  <si>
    <t>CQCVMW0018233</t>
  </si>
  <si>
    <t>CQCVMW0018232</t>
  </si>
  <si>
    <t>GRANCE NDILI</t>
  </si>
  <si>
    <t>CQCVMW0018231</t>
  </si>
  <si>
    <t>CQCVMW0018230</t>
  </si>
  <si>
    <t>FERIYA SAYENDA</t>
  </si>
  <si>
    <t>CQCVMW0018229</t>
  </si>
  <si>
    <t>CQCVMW0018228</t>
  </si>
  <si>
    <t>IDA DAMIANO</t>
  </si>
  <si>
    <t>CQCVMW0018227</t>
  </si>
  <si>
    <t>CQCVMW0018226</t>
  </si>
  <si>
    <t>EKENESS MAGANIZO</t>
  </si>
  <si>
    <t>CQCVMW0018225</t>
  </si>
  <si>
    <t>CQCVMW0018224</t>
  </si>
  <si>
    <t>ALINAFE ALICK</t>
  </si>
  <si>
    <t>CQCVMW0018221</t>
  </si>
  <si>
    <t>CQCVMW0018220</t>
  </si>
  <si>
    <t>FERESITA THOSI</t>
  </si>
  <si>
    <t>CQCVMW0027595</t>
  </si>
  <si>
    <t>CQCVMW0027597</t>
  </si>
  <si>
    <t>HAFEZ MATIUS</t>
  </si>
  <si>
    <t>CQCVMW0027598</t>
  </si>
  <si>
    <t>CQCVMW0027599</t>
  </si>
  <si>
    <t>ESTELE MAJUSI</t>
  </si>
  <si>
    <t>CQCVMW0027579</t>
  </si>
  <si>
    <t>CQCVMW0027600</t>
  </si>
  <si>
    <t>JOYCE MAKUNGANA</t>
  </si>
  <si>
    <t>CQCVMW0028351</t>
  </si>
  <si>
    <t>CQCVMW0028353</t>
  </si>
  <si>
    <t>MOREEN LOSTER</t>
  </si>
  <si>
    <t>CQCVMW0028354</t>
  </si>
  <si>
    <t>CQCVMW0028352</t>
  </si>
  <si>
    <t>ACKSON HAMTOM</t>
  </si>
  <si>
    <t>CQCVMW0028400</t>
  </si>
  <si>
    <t>CQCVMW0028399</t>
  </si>
  <si>
    <t>LOFINA DZUWA</t>
  </si>
  <si>
    <t>CQCVMW0028398</t>
  </si>
  <si>
    <t>CQCVMW0028397</t>
  </si>
  <si>
    <t>TOBILO FRANK</t>
  </si>
  <si>
    <t>CQCVMW0028396</t>
  </si>
  <si>
    <t>CQCVMW0028395</t>
  </si>
  <si>
    <t>VICTORIA LEKINALA</t>
  </si>
  <si>
    <t>CQCVMW0028394</t>
  </si>
  <si>
    <t>CQCVMW0028393</t>
  </si>
  <si>
    <t>ISAAC JAHROAN</t>
  </si>
  <si>
    <t>CQCVMW0028392</t>
  </si>
  <si>
    <t>CQCVMW0028391</t>
  </si>
  <si>
    <t>MFANISI CHIMBWANDULA</t>
  </si>
  <si>
    <t>CQCVMW0028390</t>
  </si>
  <si>
    <t>CQCVMW0028389</t>
  </si>
  <si>
    <t>GRADYS CHIDZAYE</t>
  </si>
  <si>
    <t>CQCVMW0028387</t>
  </si>
  <si>
    <t>CQCVMW0028373</t>
  </si>
  <si>
    <t>FOSTER FARIOUS</t>
  </si>
  <si>
    <t>CQCVMW0028386</t>
  </si>
  <si>
    <t>CQCVMW0028385</t>
  </si>
  <si>
    <t>KONDENI KATSIKA</t>
  </si>
  <si>
    <t>CQCVMW0028384</t>
  </si>
  <si>
    <t>CQCVMW0028383</t>
  </si>
  <si>
    <t>SAMUEL SAMALAN</t>
  </si>
  <si>
    <t>CQCVMW0028382</t>
  </si>
  <si>
    <t>CQCVMW0028388</t>
  </si>
  <si>
    <t>MFANISI TEMBO</t>
  </si>
  <si>
    <t>CQCVMW0030000</t>
  </si>
  <si>
    <t>CQCVMW0029999</t>
  </si>
  <si>
    <t>LONJEZO  HENERY</t>
  </si>
  <si>
    <t>CQCVMW0029998</t>
  </si>
  <si>
    <t>CQCVMW0029997</t>
  </si>
  <si>
    <t>FLOLES  FULANK</t>
  </si>
  <si>
    <t>CQCVMW0029996</t>
  </si>
  <si>
    <t>CQCVMW0029995</t>
  </si>
  <si>
    <t>LUSIA  SIYENI</t>
  </si>
  <si>
    <t>CQCVMW0029994</t>
  </si>
  <si>
    <t>CQCVMW0029993</t>
  </si>
  <si>
    <t>ELINA  WATISONI</t>
  </si>
  <si>
    <t>CQCVMW0029992</t>
  </si>
  <si>
    <t>CQCVMW0029991</t>
  </si>
  <si>
    <t>LIZINETI  MAPULAWO</t>
  </si>
  <si>
    <t>CQCVMW0029990</t>
  </si>
  <si>
    <t>CQCVMW0029989</t>
  </si>
  <si>
    <t>MILIKA  SHAIBU</t>
  </si>
  <si>
    <t>CQCVMW0029988</t>
  </si>
  <si>
    <t>CQCVMW0029987</t>
  </si>
  <si>
    <t>MUZANA  MTAMBE</t>
  </si>
  <si>
    <t>CQCVMW0029986</t>
  </si>
  <si>
    <t>CQCVMW0029985</t>
  </si>
  <si>
    <t>LODA  ELIVATI</t>
  </si>
  <si>
    <t>CHINA</t>
  </si>
  <si>
    <t>CQCVMW0029984</t>
  </si>
  <si>
    <t>CQCVMW0029983</t>
  </si>
  <si>
    <t>LINESI  INGILETI</t>
  </si>
  <si>
    <t>CQCVMW0029982</t>
  </si>
  <si>
    <t>CQCVMW0029981</t>
  </si>
  <si>
    <t>VELENTINA  BONIWELL</t>
  </si>
  <si>
    <t>CQCVMW0029980</t>
  </si>
  <si>
    <t>CQCVMW0029979</t>
  </si>
  <si>
    <t>NAMAYADI  LIZANI</t>
  </si>
  <si>
    <t>CQCVMW0029978</t>
  </si>
  <si>
    <t>CQCVMW0029977</t>
  </si>
  <si>
    <t>ELUBE  WILISONI</t>
  </si>
  <si>
    <t>NANTHAMANGAKAMENDE</t>
  </si>
  <si>
    <t>CQCVMW0029976</t>
  </si>
  <si>
    <t>CQCVMW0029975</t>
  </si>
  <si>
    <t>LAINESI  SANUDI</t>
  </si>
  <si>
    <t>CQCVMW0029974</t>
  </si>
  <si>
    <t>CQCVMW0029973</t>
  </si>
  <si>
    <t>LOZIMELI  DAUSONI</t>
  </si>
  <si>
    <t>CQCVMW0029972</t>
  </si>
  <si>
    <t>CQCVMW0029971</t>
  </si>
  <si>
    <t>DOLA  CHITSENDA</t>
  </si>
  <si>
    <t>CQCVMW0029970</t>
  </si>
  <si>
    <t>CQCVMW0029969</t>
  </si>
  <si>
    <t>FOLORESI  GEZELOMO</t>
  </si>
  <si>
    <t>CQCVMW0029968</t>
  </si>
  <si>
    <t>CQCVMW0029967</t>
  </si>
  <si>
    <t>OFENI  SITETALA</t>
  </si>
  <si>
    <t>CQCVMW0029966</t>
  </si>
  <si>
    <t>CQCVMW0029965</t>
  </si>
  <si>
    <t>MERY  BAITONI</t>
  </si>
  <si>
    <t>CQCVMW0029964</t>
  </si>
  <si>
    <t>CQCVMW0029963</t>
  </si>
  <si>
    <t>MATOMBOSE  SHEMA</t>
  </si>
  <si>
    <t>CQCVMW0029962</t>
  </si>
  <si>
    <t>CQCVMW0029961</t>
  </si>
  <si>
    <t>EMA  LEVISONI</t>
  </si>
  <si>
    <t>CQCVMW0029960</t>
  </si>
  <si>
    <t>CQCVMW0029959</t>
  </si>
  <si>
    <t>ELETINA  LANGITONI</t>
  </si>
  <si>
    <t>CQCVMW0029958</t>
  </si>
  <si>
    <t>CQCVMW0029957</t>
  </si>
  <si>
    <t>TAKODWA  LABISONI</t>
  </si>
  <si>
    <t>NATHAMANGAKAMENDE</t>
  </si>
  <si>
    <t>CQCVMW0029956</t>
  </si>
  <si>
    <t>CQCVMW0029955</t>
  </si>
  <si>
    <t>ESIME  LIKISONI</t>
  </si>
  <si>
    <t>CQCVMW0029954</t>
  </si>
  <si>
    <t>CQCVMW0029953</t>
  </si>
  <si>
    <t>TELEZA  DAMISONI</t>
  </si>
  <si>
    <t>CQCVMW0029952</t>
  </si>
  <si>
    <t>CQCVMW0029951</t>
  </si>
  <si>
    <t>ELISE  LENADI</t>
  </si>
  <si>
    <t>CQCVMW0029950</t>
  </si>
  <si>
    <t>CQCVMW0029949</t>
  </si>
  <si>
    <t>LINESI  NKHOSI</t>
  </si>
  <si>
    <t>NANTHAMAGAKAMENDE</t>
  </si>
  <si>
    <t>CQCVMW0029948</t>
  </si>
  <si>
    <t>CQCVMW0029947</t>
  </si>
  <si>
    <t>FALESI  GOLIATI</t>
  </si>
  <si>
    <t>CQCVMW0029946</t>
  </si>
  <si>
    <t>CQCVMW0029945</t>
  </si>
  <si>
    <t>FILIPINA  EZALA</t>
  </si>
  <si>
    <t>CQCVMW0029944</t>
  </si>
  <si>
    <t>CQCVMW0029943</t>
  </si>
  <si>
    <t>LEZI  MOYO</t>
  </si>
  <si>
    <t>CQCVMW0029942</t>
  </si>
  <si>
    <t>CQCVMW0029941</t>
  </si>
  <si>
    <t>IGINATI  DAVIKO</t>
  </si>
  <si>
    <t>CQCVMW0029940</t>
  </si>
  <si>
    <t>CQCVMW0029939</t>
  </si>
  <si>
    <t>ELENI  WILESI</t>
  </si>
  <si>
    <t>CQCVMW0029938</t>
  </si>
  <si>
    <t>CQCVMW0029937</t>
  </si>
  <si>
    <t>SOLOMI  MAGANIZO</t>
  </si>
  <si>
    <t>CQCVMW0029936</t>
  </si>
  <si>
    <t>CQCVMW0029935</t>
  </si>
  <si>
    <t>FENIA  MAGANIZO</t>
  </si>
  <si>
    <t>CQCVMW0029934</t>
  </si>
  <si>
    <t>CQCVMW0029933</t>
  </si>
  <si>
    <t>JENETI  HALISONI</t>
  </si>
  <si>
    <t>SOLOMONI</t>
  </si>
  <si>
    <t>CQCVMW0029932</t>
  </si>
  <si>
    <t>CQCVMW0029931</t>
  </si>
  <si>
    <t>DALESI  MKWEZALAMBA</t>
  </si>
  <si>
    <t>CQCVMW0029930</t>
  </si>
  <si>
    <t>CQCVMW0029929</t>
  </si>
  <si>
    <t>EFA  SIMATI</t>
  </si>
  <si>
    <t>CQCVMW0028596</t>
  </si>
  <si>
    <t>CQCVMW0028595</t>
  </si>
  <si>
    <t>TELEZA BRESS</t>
  </si>
  <si>
    <t>CQCVMW0028594</t>
  </si>
  <si>
    <t>CQCVMW0028593</t>
  </si>
  <si>
    <t>FANESS MTELEZI</t>
  </si>
  <si>
    <t>CQCVMW0028592</t>
  </si>
  <si>
    <t>CQCVMW0028591</t>
  </si>
  <si>
    <t>VIJINIYA MAYESELO</t>
  </si>
  <si>
    <t>CQCVMW0028590</t>
  </si>
  <si>
    <t>CQCVMW0028589</t>
  </si>
  <si>
    <t>MILIKA MAVUTO</t>
  </si>
  <si>
    <t>CQCVMW0028588</t>
  </si>
  <si>
    <t>CQCVMW0028587</t>
  </si>
  <si>
    <t>LUFINETI CHISOMBA</t>
  </si>
  <si>
    <t>CQCVMW0028586</t>
  </si>
  <si>
    <t>CQCVMW0028585</t>
  </si>
  <si>
    <t>CHIFUNDO SAMUELE</t>
  </si>
  <si>
    <t>CQCVMW0028584</t>
  </si>
  <si>
    <t>CQCVMW0028582</t>
  </si>
  <si>
    <t>LABEKA TSAMBA</t>
  </si>
  <si>
    <t>CQCVMW0028581</t>
  </si>
  <si>
    <t>CQCVMW0028579</t>
  </si>
  <si>
    <t>SHILA MPHATSA</t>
  </si>
  <si>
    <t>CQCVMW0028578</t>
  </si>
  <si>
    <t>CQCVMW0028577</t>
  </si>
  <si>
    <t>ESITELE ELIYASI</t>
  </si>
  <si>
    <t>CQCVMW0028576</t>
  </si>
  <si>
    <t>CQCVMW0028575</t>
  </si>
  <si>
    <t>MTSANO MOYENDA</t>
  </si>
  <si>
    <t>CQCVMW0028570</t>
  </si>
  <si>
    <t>CQCVMW0028568</t>
  </si>
  <si>
    <t>LINESS DANIYELE</t>
  </si>
  <si>
    <t>CQCVMW0028583</t>
  </si>
  <si>
    <t>CQCVMW0028551</t>
  </si>
  <si>
    <t>LEZINATI FELEKISI</t>
  </si>
  <si>
    <t xml:space="preserve">ZINDO </t>
  </si>
  <si>
    <t>CQCVMW0028552</t>
  </si>
  <si>
    <t>CQCVMW0028553</t>
  </si>
  <si>
    <t>NASIDEWO NDILI</t>
  </si>
  <si>
    <t>CQCVMW0028554</t>
  </si>
  <si>
    <t>CQCVMW0028555</t>
  </si>
  <si>
    <t>LOVENESS LAWANI</t>
  </si>
  <si>
    <t>ZIND0</t>
  </si>
  <si>
    <t>CQCVMW0028556</t>
  </si>
  <si>
    <t>CQCVMW0028557</t>
  </si>
  <si>
    <t>BEZITA MGADAMIKA</t>
  </si>
  <si>
    <t>CQCVMW0028574</t>
  </si>
  <si>
    <t>CQCVMW0028573</t>
  </si>
  <si>
    <t>ESITER LASITONI</t>
  </si>
  <si>
    <t>CQCVMW0028572</t>
  </si>
  <si>
    <t>CQCVMW0028571</t>
  </si>
  <si>
    <t>LUCY YUDASI</t>
  </si>
  <si>
    <t>CQCVMW0028569</t>
  </si>
  <si>
    <t>CQCVMW0028567</t>
  </si>
  <si>
    <t>KAFELENI YUDASI</t>
  </si>
  <si>
    <t>NAMTHAMANGA KAMENDE</t>
  </si>
  <si>
    <t>CQCVMW0028566</t>
  </si>
  <si>
    <t>CQCVMW0028565</t>
  </si>
  <si>
    <t>OLIPA VINICENT</t>
  </si>
  <si>
    <t>CQCVMW0028564</t>
  </si>
  <si>
    <t>CQCVMW0028563</t>
  </si>
  <si>
    <t>FLYNESS BANGO</t>
  </si>
  <si>
    <t>CQCVMW0028562</t>
  </si>
  <si>
    <t>CQCVMW0028561</t>
  </si>
  <si>
    <t>MANESS WILISONI</t>
  </si>
  <si>
    <t>NAMTHAMANGA  KAMENDE</t>
  </si>
  <si>
    <t>CQCVMW0028560</t>
  </si>
  <si>
    <t>CQCVMW0028559</t>
  </si>
  <si>
    <t>YOSOFINA CHAKANA</t>
  </si>
  <si>
    <t>CQCVMW0028558</t>
  </si>
  <si>
    <t>CQCVMW0018223</t>
  </si>
  <si>
    <t>KILINES MAGANIZO</t>
  </si>
  <si>
    <t>CQCVMW0029900</t>
  </si>
  <si>
    <t>CQCVMW0029899</t>
  </si>
  <si>
    <t>CHIDEWA BIKOKO</t>
  </si>
  <si>
    <t>ZINDO KUTSALA</t>
  </si>
  <si>
    <t>CQCVMW0018222</t>
  </si>
  <si>
    <t>CQCVMW0028580</t>
  </si>
  <si>
    <t>BELITA NTCHEFU</t>
  </si>
  <si>
    <t>CQCVMW0029898</t>
  </si>
  <si>
    <t>CQCVMW0029897</t>
  </si>
  <si>
    <t>CHIKONDI SHUMBA</t>
  </si>
  <si>
    <t xml:space="preserve">ZINDO  </t>
  </si>
  <si>
    <t>CQCVMW0029896</t>
  </si>
  <si>
    <t>CQCVMW0029895</t>
  </si>
  <si>
    <t>GRECE MANGANI</t>
  </si>
  <si>
    <t>CQCVMW0029894</t>
  </si>
  <si>
    <t>CQCVMW0029893</t>
  </si>
  <si>
    <t>AIREEN MAGULE</t>
  </si>
  <si>
    <t>CQCVMW0029892</t>
  </si>
  <si>
    <t>CQCVMW0029891</t>
  </si>
  <si>
    <t>MALEYA LEKIMANI</t>
  </si>
  <si>
    <t>CQCVMW0029890</t>
  </si>
  <si>
    <t>CQCVMW0029889</t>
  </si>
  <si>
    <t>SITELIYA DAMIYANO</t>
  </si>
  <si>
    <t>CQCVMW0029888</t>
  </si>
  <si>
    <t>CQCVMW0029887</t>
  </si>
  <si>
    <t>MSADANA MAJOMEKA</t>
  </si>
  <si>
    <t>CQCVMW0029886</t>
  </si>
  <si>
    <t>CQCVMW0029885</t>
  </si>
  <si>
    <t>ZENITA THOKOZANI</t>
  </si>
  <si>
    <t>CQCVMW0029884</t>
  </si>
  <si>
    <t>CQCVMW0029883</t>
  </si>
  <si>
    <t>JENIYA JEFULE</t>
  </si>
  <si>
    <t>CQCVMW0029882</t>
  </si>
  <si>
    <t>CQCVMW0029881</t>
  </si>
  <si>
    <t>RABEKA SIKENELA</t>
  </si>
  <si>
    <t>CQCVMW0029880</t>
  </si>
  <si>
    <t>CQCVMW0029879</t>
  </si>
  <si>
    <t>MECY SITELIYA</t>
  </si>
  <si>
    <t>CQCVMW0029878</t>
  </si>
  <si>
    <t>CQCVMW0029877</t>
  </si>
  <si>
    <t>MADALO DAMIYANO</t>
  </si>
  <si>
    <t>CQCVMW0029876</t>
  </si>
  <si>
    <t>CQCVMW0029875</t>
  </si>
  <si>
    <t>KILINES MANDALA</t>
  </si>
  <si>
    <t>CQCVMW0029874</t>
  </si>
  <si>
    <t>CQCVMW0029873</t>
  </si>
  <si>
    <t>LENIYA KENIYASI</t>
  </si>
  <si>
    <t>ZINDO  KUTSALA</t>
  </si>
  <si>
    <t>CQCVMW0029872</t>
  </si>
  <si>
    <t>CQCVMW0029871</t>
  </si>
  <si>
    <t>EFILIDA SAMISONI</t>
  </si>
  <si>
    <t>CQCVMW0029870</t>
  </si>
  <si>
    <t>CQCVMW0029869</t>
  </si>
  <si>
    <t>MERY SHEMA</t>
  </si>
  <si>
    <t>CQCVMW0029868</t>
  </si>
  <si>
    <t>CQCVMW0029867</t>
  </si>
  <si>
    <t>SITERA LINGISONI</t>
  </si>
  <si>
    <t>CQCVMW0029866</t>
  </si>
  <si>
    <t>CQCVMW0029865</t>
  </si>
  <si>
    <t>VENESI DZONZI</t>
  </si>
  <si>
    <t>CQCVMW0029864</t>
  </si>
  <si>
    <t>CQCVMW0029863</t>
  </si>
  <si>
    <t>ADALIYA LUWIZIYO</t>
  </si>
  <si>
    <t>CQCVMW0029862</t>
  </si>
  <si>
    <t>CQCVMW0029861</t>
  </si>
  <si>
    <t>JOICE SEFASI</t>
  </si>
  <si>
    <t>ZINDO KUTSAKA</t>
  </si>
  <si>
    <t>CQCVMW0029860</t>
  </si>
  <si>
    <t>CQCVMW0029859</t>
  </si>
  <si>
    <t>FILIDA NYATULA</t>
  </si>
  <si>
    <t>CQCVMW0029858</t>
  </si>
  <si>
    <t>CQCVMW0029857</t>
  </si>
  <si>
    <t>FULOLESI KAKOWA</t>
  </si>
  <si>
    <t>CQCVMW0029856</t>
  </si>
  <si>
    <t>CQCVMW0029855</t>
  </si>
  <si>
    <t>BEZITA TCHAILE</t>
  </si>
  <si>
    <t>CQCVMW0019251</t>
  </si>
  <si>
    <t>CQCVMW0019252</t>
  </si>
  <si>
    <t>ESTERY MIKE</t>
  </si>
  <si>
    <t>NTHONDO</t>
  </si>
  <si>
    <t>CQCVMW0019253</t>
  </si>
  <si>
    <t>CQCVMW0019254</t>
  </si>
  <si>
    <t>MADALO SAMISON</t>
  </si>
  <si>
    <t>THONDO</t>
  </si>
  <si>
    <t>CQCVMW0019256</t>
  </si>
  <si>
    <t>CQCVMW0019255</t>
  </si>
  <si>
    <t>KIKINGSIR JOZEFE</t>
  </si>
  <si>
    <t>CQCVMW0019257</t>
  </si>
  <si>
    <t>CQCVMW0019258</t>
  </si>
  <si>
    <t>TIRIFONIA TSAMBA</t>
  </si>
  <si>
    <t>CQCVMW0019260</t>
  </si>
  <si>
    <t>CQCVMW0019259</t>
  </si>
  <si>
    <t>TEREZA KACHULE</t>
  </si>
  <si>
    <t>CQCVMW0019262</t>
  </si>
  <si>
    <t>CQCVMW0019261</t>
  </si>
  <si>
    <t>MALIA JOJI</t>
  </si>
  <si>
    <t>CQCVMW0019264</t>
  </si>
  <si>
    <t>CQCVMW0019263</t>
  </si>
  <si>
    <t>MADALO EDIWADI</t>
  </si>
  <si>
    <t>CQCVMW0019266</t>
  </si>
  <si>
    <t>CQCVMW0019265</t>
  </si>
  <si>
    <t>HALOD CHIDAKWA</t>
  </si>
  <si>
    <t>CQCVMW0028601</t>
  </si>
  <si>
    <t>CQCVMW0028604</t>
  </si>
  <si>
    <t>ELENI CHIKUSA</t>
  </si>
  <si>
    <t>CQCVMW0028634</t>
  </si>
  <si>
    <t>CQCVMW0028606</t>
  </si>
  <si>
    <t>EDINA MAKWANDU</t>
  </si>
  <si>
    <t>KANDIYAN</t>
  </si>
  <si>
    <t>CQCVMW0028605</t>
  </si>
  <si>
    <t>CQCVMW0028602</t>
  </si>
  <si>
    <t>ALINET FULAYIDESI</t>
  </si>
  <si>
    <t>KANDIYANI</t>
  </si>
  <si>
    <t>CQCVMW0028603</t>
  </si>
  <si>
    <t>CQCVMW0007182</t>
  </si>
  <si>
    <t>SHILA LAMIYON</t>
  </si>
  <si>
    <t>CQCVMW0028060</t>
  </si>
  <si>
    <t>CQCVMW0028061</t>
  </si>
  <si>
    <t>LUFINA ANDASON</t>
  </si>
  <si>
    <t>KANGO</t>
  </si>
  <si>
    <t>KUMBWEZA</t>
  </si>
  <si>
    <t>CQCVMW0028473</t>
  </si>
  <si>
    <t>CQCVMW0028472</t>
  </si>
  <si>
    <t>VIVIYA FULAYIDESI</t>
  </si>
  <si>
    <t>CQCVMW0028056</t>
  </si>
  <si>
    <t>CQCVMW0028062</t>
  </si>
  <si>
    <t>NASIMALO JEKE</t>
  </si>
  <si>
    <t>CQCVMW0028469</t>
  </si>
  <si>
    <t>CQCVMW0028470</t>
  </si>
  <si>
    <t>FONIKI KATELELA</t>
  </si>
  <si>
    <t>CQCVMW0028059</t>
  </si>
  <si>
    <t>CQCVMW0028150</t>
  </si>
  <si>
    <t>JENALA MASONGA</t>
  </si>
  <si>
    <t>CQCVMW0028063</t>
  </si>
  <si>
    <t>CQCVMW0028064</t>
  </si>
  <si>
    <t>LOJESI SASULANI</t>
  </si>
  <si>
    <t>CQCVMW0028471</t>
  </si>
  <si>
    <t>CQCVMW0028468</t>
  </si>
  <si>
    <t>SUNGENI MANUWERO</t>
  </si>
  <si>
    <t>CQCVMW0028065</t>
  </si>
  <si>
    <t>CQCVMW0028066</t>
  </si>
  <si>
    <t>MDAPAMBANA CHAPANIKIZA</t>
  </si>
  <si>
    <t>CQCVMW0007181</t>
  </si>
  <si>
    <t>CQCVMW0028467</t>
  </si>
  <si>
    <t>CHIFUNILO HALISON</t>
  </si>
  <si>
    <t>CQCVMW0028466</t>
  </si>
  <si>
    <t>CQCVMW0007176</t>
  </si>
  <si>
    <t>TUZEYANI KAPICHILA</t>
  </si>
  <si>
    <t>CQCVMW0028067</t>
  </si>
  <si>
    <t>CQCVMW0028068</t>
  </si>
  <si>
    <t>NAMAWOTCHI SAYINANI</t>
  </si>
  <si>
    <t>CQCVMW0028069</t>
  </si>
  <si>
    <t>CQCVMW0028070</t>
  </si>
  <si>
    <t>MKHALEPO KASIKIDZI</t>
  </si>
  <si>
    <t>CQCVMW0028465</t>
  </si>
  <si>
    <t>CQCVMW0028464</t>
  </si>
  <si>
    <t>MESE LABAN</t>
  </si>
  <si>
    <t>LANDIYANI</t>
  </si>
  <si>
    <t>CQCVMW0028071</t>
  </si>
  <si>
    <t>CQCVMW0028072</t>
  </si>
  <si>
    <t>FESINA YOFATI</t>
  </si>
  <si>
    <t>CQCVMW0028475</t>
  </si>
  <si>
    <t>CQCVMW0028474</t>
  </si>
  <si>
    <t>NEZIYA LEKITALA</t>
  </si>
  <si>
    <t>CQCVMW0028073</t>
  </si>
  <si>
    <t>CQCVMW0028074</t>
  </si>
  <si>
    <t>ERINA KALONGA</t>
  </si>
  <si>
    <t>CQCVMW0028461</t>
  </si>
  <si>
    <t>CQCVMW0028460</t>
  </si>
  <si>
    <t>MAN7LELOSELEMANI</t>
  </si>
  <si>
    <t>CQCVMW0028075</t>
  </si>
  <si>
    <t>CQCVMW0028076</t>
  </si>
  <si>
    <t>MAGILETI TCHALESI</t>
  </si>
  <si>
    <t>CQCVMW0028459</t>
  </si>
  <si>
    <t>CQCVMW0028458</t>
  </si>
  <si>
    <t>EDINA MALIKO</t>
  </si>
  <si>
    <t>CQCVMW0028077</t>
  </si>
  <si>
    <t>CQCVMW0028078</t>
  </si>
  <si>
    <t>MDALAKWANJI DAKASHON</t>
  </si>
  <si>
    <t>CQCVMW0028457</t>
  </si>
  <si>
    <t>CQCVMW0028456</t>
  </si>
  <si>
    <t>LAYISI MALIKO</t>
  </si>
  <si>
    <t>CQCVMW0007177</t>
  </si>
  <si>
    <t>CQCVMW0028455</t>
  </si>
  <si>
    <t>TIKHALE FELEKISI</t>
  </si>
  <si>
    <t>CQCVMW0028454</t>
  </si>
  <si>
    <t>CQCVMW0028451</t>
  </si>
  <si>
    <t>MDZONONGA KATAMBALA</t>
  </si>
  <si>
    <t>CQCVMW0028453</t>
  </si>
  <si>
    <t>CQCVMW0028452</t>
  </si>
  <si>
    <t>LUSE FILIMON</t>
  </si>
  <si>
    <t>CQCVMW0028638</t>
  </si>
  <si>
    <t>CQCVMW0028481</t>
  </si>
  <si>
    <t>DOLESI CHIGWA</t>
  </si>
  <si>
    <t>CQCVMW0028362</t>
  </si>
  <si>
    <t>CQCVMW0028361</t>
  </si>
  <si>
    <t>FAMILIES LAYSON</t>
  </si>
  <si>
    <t>CQCVMW0028379</t>
  </si>
  <si>
    <t>CQCVMW0028377</t>
  </si>
  <si>
    <t>KONDEN SHAWA</t>
  </si>
  <si>
    <t>CQCVMW0028378</t>
  </si>
  <si>
    <t>CQCVMW0028360</t>
  </si>
  <si>
    <t>LIKISINA KANZANGAZA</t>
  </si>
  <si>
    <t>CQCVMW0028376</t>
  </si>
  <si>
    <t>CQCVMW0028375</t>
  </si>
  <si>
    <t>MAGRET GECINALA</t>
  </si>
  <si>
    <t>CQCVMW0028374</t>
  </si>
  <si>
    <t>CQCVMW0028359</t>
  </si>
  <si>
    <t>AYINES MASEKO</t>
  </si>
  <si>
    <t>CQCVMW0028358</t>
  </si>
  <si>
    <t>CQCVMW0028363</t>
  </si>
  <si>
    <t>FAINESS TASEKE</t>
  </si>
  <si>
    <t>CQCVMW0028357</t>
  </si>
  <si>
    <t>CQCVMW0028356</t>
  </si>
  <si>
    <t>CALLES DAVID</t>
  </si>
  <si>
    <t>CQCVMW0028355</t>
  </si>
  <si>
    <t>CQCVMW0028370</t>
  </si>
  <si>
    <t>SARAH MACKFOD</t>
  </si>
  <si>
    <t>CQCVMW0028371</t>
  </si>
  <si>
    <t>CQCVMW0028369</t>
  </si>
  <si>
    <t>MIYEZI BONIWELL</t>
  </si>
  <si>
    <t>CQCVMW0028368</t>
  </si>
  <si>
    <t>CQCVMW0028367</t>
  </si>
  <si>
    <t>EVELES JELE</t>
  </si>
  <si>
    <t>CQCVMW0028366</t>
  </si>
  <si>
    <t>CQCVMW0028365</t>
  </si>
  <si>
    <t>SELINA MAVUTO</t>
  </si>
  <si>
    <t xml:space="preserve">KANDIYANI </t>
  </si>
  <si>
    <t>CQCVMW0028364</t>
  </si>
  <si>
    <t>CQCVMW0028381</t>
  </si>
  <si>
    <t>IDAH CHIKHAWO</t>
  </si>
  <si>
    <t>CQCVMW0028251</t>
  </si>
  <si>
    <t>CQCVMW0028372</t>
  </si>
  <si>
    <t>CHIFUNIRO HASWELL</t>
  </si>
  <si>
    <t>CQCVMW0028264</t>
  </si>
  <si>
    <t>CQCVMW0028263</t>
  </si>
  <si>
    <t>CHISOMO AUSTIN</t>
  </si>
  <si>
    <t>KANDYANI</t>
  </si>
  <si>
    <t>CQCVMW0028262</t>
  </si>
  <si>
    <t>CQCVMW0028260</t>
  </si>
  <si>
    <t>ROSE LYSON</t>
  </si>
  <si>
    <t>CQCVMW0028261</t>
  </si>
  <si>
    <t>CQCVMW0028259</t>
  </si>
  <si>
    <t>MIDIWELL MALATA</t>
  </si>
  <si>
    <t>CQCVMW0028257</t>
  </si>
  <si>
    <t>CQCVMW0028258</t>
  </si>
  <si>
    <t>MFELAPO CHAPANIKIZA</t>
  </si>
  <si>
    <t>CQCVMW0028256</t>
  </si>
  <si>
    <t>CQCVMW0028255</t>
  </si>
  <si>
    <t>MPHATSO EVANCE</t>
  </si>
  <si>
    <t>CQCVMW0028297</t>
  </si>
  <si>
    <t>CQCVMW0028252</t>
  </si>
  <si>
    <t>MAYANKHO MOFATI</t>
  </si>
  <si>
    <t>CQCVMW0028253</t>
  </si>
  <si>
    <t>CQCVMW0028254</t>
  </si>
  <si>
    <t>CHRISTINA LATIYELI</t>
  </si>
  <si>
    <t>CQCVMW0028289</t>
  </si>
  <si>
    <t>CQCVMW0028290</t>
  </si>
  <si>
    <t>FAITH MICKSON</t>
  </si>
  <si>
    <t>CQCVMW0028291</t>
  </si>
  <si>
    <t>CQCVMW0028284</t>
  </si>
  <si>
    <t>TADALA SAVA</t>
  </si>
  <si>
    <t>CQCVMW0028285</t>
  </si>
  <si>
    <t>CQCVMW0028286</t>
  </si>
  <si>
    <t>CHRISTINA KASIYA</t>
  </si>
  <si>
    <t>CQCVMW0028277</t>
  </si>
  <si>
    <t>CQCVMW0028268</t>
  </si>
  <si>
    <t>ZELIPHA CHAPANIKIZA</t>
  </si>
  <si>
    <t>KANDITYAN</t>
  </si>
  <si>
    <t>KKANDIYANI</t>
  </si>
  <si>
    <t>CQCVMW0028266</t>
  </si>
  <si>
    <t>CQCVMW0028281</t>
  </si>
  <si>
    <t>ADNASS JEGA</t>
  </si>
  <si>
    <t>CQCVMW0028282</t>
  </si>
  <si>
    <t>CQCVMW0028270</t>
  </si>
  <si>
    <t xml:space="preserve">ESTA NANUSO </t>
  </si>
  <si>
    <t>.KQNDIYZNI</t>
  </si>
  <si>
    <t>CQCVMW0028273</t>
  </si>
  <si>
    <t>CQCVMW0028272</t>
  </si>
  <si>
    <t>MAYINES SAMPLE</t>
  </si>
  <si>
    <t>CQCVMW0028267</t>
  </si>
  <si>
    <t>CQCVMW0028271</t>
  </si>
  <si>
    <t>BRENDA ELIAS</t>
  </si>
  <si>
    <t>CQCVMW0028287</t>
  </si>
  <si>
    <t>CQCVMW0028294</t>
  </si>
  <si>
    <t>CHRISTINA KATSILIZEN</t>
  </si>
  <si>
    <t>CQCVMW0007500</t>
  </si>
  <si>
    <t>CQCVMW0007451</t>
  </si>
  <si>
    <t>SELINA MAILOS</t>
  </si>
  <si>
    <t>CQCVMW0007452</t>
  </si>
  <si>
    <t>CQCVMW0007453</t>
  </si>
  <si>
    <t>LODES MAULEN</t>
  </si>
  <si>
    <t>CQCVMW0007454</t>
  </si>
  <si>
    <t>CQCVMW0007455</t>
  </si>
  <si>
    <t>ALES KALUMO</t>
  </si>
  <si>
    <t>CQCVMW0007456</t>
  </si>
  <si>
    <t>CQCVMW0007499</t>
  </si>
  <si>
    <t>JENIFA KAVALA</t>
  </si>
  <si>
    <t>CQCVMW0007498</t>
  </si>
  <si>
    <t>CQCVMW0007457</t>
  </si>
  <si>
    <t>ZELES HAWAD</t>
  </si>
  <si>
    <t>CQCVMW0007497</t>
  </si>
  <si>
    <t>CQCVMW0007496</t>
  </si>
  <si>
    <t>ALICE LEACH</t>
  </si>
  <si>
    <t>KANDIUANI</t>
  </si>
  <si>
    <t>CQCVMW0007494</t>
  </si>
  <si>
    <t>CQCVMW0007495</t>
  </si>
  <si>
    <t>ENAS BIKSON</t>
  </si>
  <si>
    <t>MAZI</t>
  </si>
  <si>
    <t>CQCVMW0007486</t>
  </si>
  <si>
    <t>CQCVMW0007487</t>
  </si>
  <si>
    <t>SOLOM NELSON</t>
  </si>
  <si>
    <t>CQCVMW0007483</t>
  </si>
  <si>
    <t>CQCVMW0007485</t>
  </si>
  <si>
    <t>JENAT SOLIJALA</t>
  </si>
  <si>
    <t>CQCVMW0007484</t>
  </si>
  <si>
    <t>CQCVMW0007488</t>
  </si>
  <si>
    <t>MALITA KATAKUNGU</t>
  </si>
  <si>
    <t>CQCVMW0007489</t>
  </si>
  <si>
    <t>CQCVMW0007490</t>
  </si>
  <si>
    <t>RABECCA KASINIKA</t>
  </si>
  <si>
    <t>CQCVMW0007482</t>
  </si>
  <si>
    <t>CQCVMW0007481</t>
  </si>
  <si>
    <t>ROSE CHIWEZA</t>
  </si>
  <si>
    <t>CQCVMW0007480</t>
  </si>
  <si>
    <t>CQCVMW0007493</t>
  </si>
  <si>
    <t>NASMEL MAZI</t>
  </si>
  <si>
    <t>CQCVMW0007491</t>
  </si>
  <si>
    <t>CQCVMW0007492</t>
  </si>
  <si>
    <t>ROLIN TSOKA</t>
  </si>
  <si>
    <t>CQCVMW0029849</t>
  </si>
  <si>
    <t>CQCVMW0029850</t>
  </si>
  <si>
    <t>MAPENESI   MPHONGOZIDANA</t>
  </si>
  <si>
    <t>CQCVMW0029847</t>
  </si>
  <si>
    <t>CQCVMW0029848</t>
  </si>
  <si>
    <t>VELONIKA   MKHALA</t>
  </si>
  <si>
    <t>CQCVMW0029845</t>
  </si>
  <si>
    <t>CQCVMW0029846</t>
  </si>
  <si>
    <t>MSAMATHA   CHRISTOPH</t>
  </si>
  <si>
    <t>CQCVMW0029843</t>
  </si>
  <si>
    <t>CQCVMW0029844</t>
  </si>
  <si>
    <t>FROWLENCE    MUMDELANJI</t>
  </si>
  <si>
    <t>CQCVMW0029841</t>
  </si>
  <si>
    <t>CQCVMW0029842</t>
  </si>
  <si>
    <t>FANIZO   ELEMIYA</t>
  </si>
  <si>
    <t>CQCVMW0029839</t>
  </si>
  <si>
    <t>CQCVMW0029840</t>
  </si>
  <si>
    <t>BELITA   ABION</t>
  </si>
  <si>
    <t>CQCVMW0029837</t>
  </si>
  <si>
    <t>CQCVMW0029838</t>
  </si>
  <si>
    <t>CATHREN   DAISON</t>
  </si>
  <si>
    <t>CQCVMW0029835</t>
  </si>
  <si>
    <t>CQCVMW0029836</t>
  </si>
  <si>
    <t>SITOLO   KAUNDA</t>
  </si>
  <si>
    <t>CQCVMW0029833</t>
  </si>
  <si>
    <t>CQCVMW0029834</t>
  </si>
  <si>
    <t>VICTOLIA   OSIWAD</t>
  </si>
  <si>
    <t>CQCVMW0029831</t>
  </si>
  <si>
    <t>CQCVMW0029832</t>
  </si>
  <si>
    <t>MATHER   KAPHULIKA</t>
  </si>
  <si>
    <t>CQCVMW0029829</t>
  </si>
  <si>
    <t>CQCVMW0029830</t>
  </si>
  <si>
    <t>MERRY  KATENGEZA</t>
  </si>
  <si>
    <t>CQCVMW0029827</t>
  </si>
  <si>
    <t>CQCVMW0029828</t>
  </si>
  <si>
    <t>ANESS   EZALA</t>
  </si>
  <si>
    <t>CQCVMW0029825</t>
  </si>
  <si>
    <t>CQCVMW0029826</t>
  </si>
  <si>
    <t>PATRICIA   LOLENT</t>
  </si>
  <si>
    <t>CQCVMW0029823</t>
  </si>
  <si>
    <t>CQCVMW0029824</t>
  </si>
  <si>
    <t>GRACE   EDISON</t>
  </si>
  <si>
    <t>CQCVMW0029822</t>
  </si>
  <si>
    <t>CQCVMW0029821</t>
  </si>
  <si>
    <t>LETSIYA   FELIX</t>
  </si>
  <si>
    <t>CQCVMW0029801</t>
  </si>
  <si>
    <t>CQCVMW0029802</t>
  </si>
  <si>
    <t>GETRUD   MWASIYA</t>
  </si>
  <si>
    <t>CQCVMW0029803</t>
  </si>
  <si>
    <t>CQCVMW0029804</t>
  </si>
  <si>
    <t>MALIANA   MOFAT</t>
  </si>
  <si>
    <t>JAILOS</t>
  </si>
  <si>
    <t>CQCVMW0029805</t>
  </si>
  <si>
    <t>CQCVMW0029806</t>
  </si>
  <si>
    <t>ETILINA SINOYA</t>
  </si>
  <si>
    <t>CQCVMW0029807</t>
  </si>
  <si>
    <t>CQCVMW0029808</t>
  </si>
  <si>
    <t>EFENIA   BIKIELE</t>
  </si>
  <si>
    <t>CQCVMW0029809</t>
  </si>
  <si>
    <t>CQCVMW0029810</t>
  </si>
  <si>
    <t>MADALITSO   TASIYE</t>
  </si>
  <si>
    <t>CQCVMW0029811</t>
  </si>
  <si>
    <t>CQCVMW0029812</t>
  </si>
  <si>
    <t>LIFINET  ZAKELE</t>
  </si>
  <si>
    <t>CQCVMW0029813</t>
  </si>
  <si>
    <t>CQCVMW0029814</t>
  </si>
  <si>
    <t>FAINESI   CHAMBWE</t>
  </si>
  <si>
    <t>CQCVMW0029815</t>
  </si>
  <si>
    <t>CQCVMW0029816</t>
  </si>
  <si>
    <t>MANESI   CHIMALIZEN</t>
  </si>
  <si>
    <t>CQCVMW0029817</t>
  </si>
  <si>
    <t>CQCVMW0029818</t>
  </si>
  <si>
    <t>SELENITA   JAILOS</t>
  </si>
  <si>
    <t>CQCVMW0029819</t>
  </si>
  <si>
    <t>CQCVMW0029820</t>
  </si>
  <si>
    <t>AGINESS   CHIMALIZENI</t>
  </si>
  <si>
    <t>CQCVMW0029799</t>
  </si>
  <si>
    <t>CQCVMW0029800</t>
  </si>
  <si>
    <t>HENDRINA   ZIKIELO</t>
  </si>
  <si>
    <t>CQCVMW0018184</t>
  </si>
  <si>
    <t>CQCVMW0018183</t>
  </si>
  <si>
    <t>TAMALA LAYIFODI</t>
  </si>
  <si>
    <t>CTHINKHUTI</t>
  </si>
  <si>
    <t>CTHONKHUTI</t>
  </si>
  <si>
    <t>CQCVMW0019955</t>
  </si>
  <si>
    <t>CQCVMW0019954</t>
  </si>
  <si>
    <t xml:space="preserve">AGNES THOKO </t>
  </si>
  <si>
    <t>CQCVMW0019951</t>
  </si>
  <si>
    <t>CQCVMW0019952</t>
  </si>
  <si>
    <t>REGINA CHIMPANGO</t>
  </si>
  <si>
    <t>CQCVMW0019953</t>
  </si>
  <si>
    <t>CQCVMW0019956</t>
  </si>
  <si>
    <t>PHYDES KAMWETSA</t>
  </si>
  <si>
    <t>CQCVMW0019957</t>
  </si>
  <si>
    <t>CQCVMW0019958</t>
  </si>
  <si>
    <t>EZERET MALAKI</t>
  </si>
  <si>
    <t>CQCVMW0019959</t>
  </si>
  <si>
    <t>CQCVMW0019960</t>
  </si>
  <si>
    <t>LUCY EVAS</t>
  </si>
  <si>
    <t>CQCVMW0019961</t>
  </si>
  <si>
    <t>CQCVMW0019962</t>
  </si>
  <si>
    <t>IDA SAMSON</t>
  </si>
  <si>
    <t>CQCVMW0019964</t>
  </si>
  <si>
    <t>CQCVMW0019963</t>
  </si>
  <si>
    <t>PATRICIA BEZAYI</t>
  </si>
  <si>
    <t>NTHODO</t>
  </si>
  <si>
    <t>CQCVMW0019965</t>
  </si>
  <si>
    <t>CQCVMW0019966</t>
  </si>
  <si>
    <t>MTAMANJI KALUMO</t>
  </si>
  <si>
    <t>CQCVMW0019969</t>
  </si>
  <si>
    <t>CQCVMW0019968</t>
  </si>
  <si>
    <t>ALESS MARK</t>
  </si>
  <si>
    <t>CQCVMW0019967</t>
  </si>
  <si>
    <t>CQCVMW0019970</t>
  </si>
  <si>
    <t>MPHATSO MARK</t>
  </si>
  <si>
    <t>CQCVMW0019350</t>
  </si>
  <si>
    <t>CQCVMW0019349</t>
  </si>
  <si>
    <t>VICTORIA CHIMBOWA</t>
  </si>
  <si>
    <t>CQCVMW0077201</t>
  </si>
  <si>
    <t>CQCVMW0077202</t>
  </si>
  <si>
    <t>LINESS MKATHAMA</t>
  </si>
  <si>
    <t>MULO</t>
  </si>
  <si>
    <t>CQCVMW0076051</t>
  </si>
  <si>
    <t>CQCVMW0076052</t>
  </si>
  <si>
    <t>GIRIBETA SHADIRECK</t>
  </si>
  <si>
    <t>CQCVMW0076099</t>
  </si>
  <si>
    <t>CQCVMW0076100</t>
  </si>
  <si>
    <t>FAINESS MOSE</t>
  </si>
  <si>
    <t>CQCVMW0076054</t>
  </si>
  <si>
    <t>CQCVMW0076053</t>
  </si>
  <si>
    <t>LOZALIA PITARA</t>
  </si>
  <si>
    <t>MABUNGAN</t>
  </si>
  <si>
    <t>CQCVMW0076056</t>
  </si>
  <si>
    <t>CQCVMW0076055</t>
  </si>
  <si>
    <t>AYIRIN BATUMEA</t>
  </si>
  <si>
    <t>MABUNGANI</t>
  </si>
  <si>
    <t>CQCVMW0076058</t>
  </si>
  <si>
    <t>CQCVMW0076057</t>
  </si>
  <si>
    <t>MERE KATOLA</t>
  </si>
  <si>
    <t>CQCVMW0076060</t>
  </si>
  <si>
    <t>CQCVMW0076059</t>
  </si>
  <si>
    <t>MALIFA SAMUYERE</t>
  </si>
  <si>
    <t>CQCVMW0076067</t>
  </si>
  <si>
    <t>CQCVMW0076066</t>
  </si>
  <si>
    <t>GETULUD PITARA</t>
  </si>
  <si>
    <t>CQCVMW0020051</t>
  </si>
  <si>
    <t>CQCVMW0020072</t>
  </si>
  <si>
    <t>LONILE  LITCHADI</t>
  </si>
  <si>
    <t>MTOKALE</t>
  </si>
  <si>
    <t>CQCVMW0076062</t>
  </si>
  <si>
    <t>CQCVMW0076061</t>
  </si>
  <si>
    <t>MALIGERITA SAVERO</t>
  </si>
  <si>
    <t>MABUNGSN</t>
  </si>
  <si>
    <t>CQCVMW0076064</t>
  </si>
  <si>
    <t>CQCVMW0076063</t>
  </si>
  <si>
    <t>ZANIFA KAMANGA</t>
  </si>
  <si>
    <t>CQCVMW0020071</t>
  </si>
  <si>
    <t>CQCVMW0020070</t>
  </si>
  <si>
    <t>EZIBELI  CHIPUTU</t>
  </si>
  <si>
    <t>MBWELERA</t>
  </si>
  <si>
    <t>CQCVMW0076068</t>
  </si>
  <si>
    <t>CQCVMW0076065</t>
  </si>
  <si>
    <t>MATHRY FULACK</t>
  </si>
  <si>
    <t>CQCVMW0018032</t>
  </si>
  <si>
    <t>CQCVMW0028250</t>
  </si>
  <si>
    <t>MASA SINOYA</t>
  </si>
  <si>
    <t>KUBWEZA</t>
  </si>
  <si>
    <t>CQCVMW0020069</t>
  </si>
  <si>
    <t>CQCVMW0020068</t>
  </si>
  <si>
    <t>ZEFENIA  MPINGANJILA</t>
  </si>
  <si>
    <t>CQCVMW0076070</t>
  </si>
  <si>
    <t>CQCVMW0076069</t>
  </si>
  <si>
    <t>LUCK SHAIBU</t>
  </si>
  <si>
    <t>CQCVMW0020067</t>
  </si>
  <si>
    <t>CQCVMW0020066</t>
  </si>
  <si>
    <t>HALODI  SIMIONI</t>
  </si>
  <si>
    <t>MBWELELA</t>
  </si>
  <si>
    <t>CQCVMW0018018</t>
  </si>
  <si>
    <t>CQCVMW0028048</t>
  </si>
  <si>
    <t>AYIVE EDISON</t>
  </si>
  <si>
    <t>CQCVMW0076072</t>
  </si>
  <si>
    <t>CQCVMW0076071</t>
  </si>
  <si>
    <t>VERETINA PITARA</t>
  </si>
  <si>
    <t>CQCVMW0076074</t>
  </si>
  <si>
    <t>CQCVMW0076073</t>
  </si>
  <si>
    <t>BULIJET PITALA</t>
  </si>
  <si>
    <t>CQCVMW0020065</t>
  </si>
  <si>
    <t>CQCVMW0020064</t>
  </si>
  <si>
    <t>BELITA  CHIPUTU</t>
  </si>
  <si>
    <t>CQCVMW0028204</t>
  </si>
  <si>
    <t>CQCVMW0028021</t>
  </si>
  <si>
    <t>MSGILETI PATHELETU</t>
  </si>
  <si>
    <t>CHANKHWANTHA</t>
  </si>
  <si>
    <t>CQCVMW0020063</t>
  </si>
  <si>
    <t>CQCVMW0020062</t>
  </si>
  <si>
    <t>HILIDA  LEFANI</t>
  </si>
  <si>
    <t>M'MPOZELA</t>
  </si>
  <si>
    <t>CQCVMW0028213</t>
  </si>
  <si>
    <t>CQCVMW0028006</t>
  </si>
  <si>
    <t>MERY LOSHANI</t>
  </si>
  <si>
    <t>KANGO 2</t>
  </si>
  <si>
    <t>CQCVMW0020061</t>
  </si>
  <si>
    <t>CQCVMW0020060</t>
  </si>
  <si>
    <t>LOTINA  KACHITSA</t>
  </si>
  <si>
    <t>CQCVMW0028045</t>
  </si>
  <si>
    <t>CQCVMW0028220</t>
  </si>
  <si>
    <t>NASIMITA KADAMANJA</t>
  </si>
  <si>
    <t>CQCVMW0020059</t>
  </si>
  <si>
    <t>CQCVMW0020058</t>
  </si>
  <si>
    <t>LAVUNESI  CHIKOSO</t>
  </si>
  <si>
    <t>CQCVMW0076076</t>
  </si>
  <si>
    <t>CQCVMW0076075</t>
  </si>
  <si>
    <t>ALINETI MTIMA</t>
  </si>
  <si>
    <t>JONASI</t>
  </si>
  <si>
    <t>CQCVMW0028009</t>
  </si>
  <si>
    <t>CQCVMW0018025</t>
  </si>
  <si>
    <t>FAYINESI LENADI</t>
  </si>
  <si>
    <t>CQCVMW0020057</t>
  </si>
  <si>
    <t>CQCVMW0020056</t>
  </si>
  <si>
    <t>KENANI  CHIKOSO</t>
  </si>
  <si>
    <t>CQCVMW0018019</t>
  </si>
  <si>
    <t>CQCVMW0018037</t>
  </si>
  <si>
    <t>CHIFUNDO KENEDE</t>
  </si>
  <si>
    <t>CQCVMW0018020</t>
  </si>
  <si>
    <t>CQCVMW0028038</t>
  </si>
  <si>
    <t>MALILO MUMBA</t>
  </si>
  <si>
    <t>CQCVMW0020055</t>
  </si>
  <si>
    <t>CQCVMW0020054</t>
  </si>
  <si>
    <t>MEMORY  MARKO</t>
  </si>
  <si>
    <t>CQCVMW0076078</t>
  </si>
  <si>
    <t>CQCVMW0076077</t>
  </si>
  <si>
    <t>JAMIA DIKISON</t>
  </si>
  <si>
    <t>KATENGENI</t>
  </si>
  <si>
    <t>CQCVMW0028001</t>
  </si>
  <si>
    <t>CQCVMW0028003</t>
  </si>
  <si>
    <t>GELEVA SOKO</t>
  </si>
  <si>
    <t>CQCVMW0020053</t>
  </si>
  <si>
    <t>CQCVMW0020052</t>
  </si>
  <si>
    <t>LUSIA  DZOZI</t>
  </si>
  <si>
    <t>CQCVMW0020168</t>
  </si>
  <si>
    <t>CQCVMW0020167</t>
  </si>
  <si>
    <t>CHIMWEMWE  MOZESI</t>
  </si>
  <si>
    <t>MPOZELA</t>
  </si>
  <si>
    <t>CQCVMW0076080</t>
  </si>
  <si>
    <t>CQCVMW0076079</t>
  </si>
  <si>
    <t>GIRADESS KANYAMA</t>
  </si>
  <si>
    <t>CQCVMW0028019</t>
  </si>
  <si>
    <t>CQCVMW0028012</t>
  </si>
  <si>
    <t>ANJELA WADISON</t>
  </si>
  <si>
    <t>MTAYAMANJA</t>
  </si>
  <si>
    <t>CQCVMW0076082</t>
  </si>
  <si>
    <t>CQCVMW0076081</t>
  </si>
  <si>
    <t>ANESS JEFULE</t>
  </si>
  <si>
    <t>JONASS</t>
  </si>
  <si>
    <t>CQCVMW0020166</t>
  </si>
  <si>
    <t>CQCVMW0020165</t>
  </si>
  <si>
    <t>AGINESI  CHIKOSO</t>
  </si>
  <si>
    <t>CQCVMW0076084</t>
  </si>
  <si>
    <t>CQCVMW0076083</t>
  </si>
  <si>
    <t>VEREDIANA FOSITALA</t>
  </si>
  <si>
    <t>CQCVMW0076086</t>
  </si>
  <si>
    <t>CQCVMW0076085</t>
  </si>
  <si>
    <t>GIRADESS LEVISON</t>
  </si>
  <si>
    <t>KATENGEN</t>
  </si>
  <si>
    <t>CQCVMW0020164</t>
  </si>
  <si>
    <t>CQCVMW0020163</t>
  </si>
  <si>
    <t>VELONIKA  KACHITSA</t>
  </si>
  <si>
    <t>CQCVMW0020162</t>
  </si>
  <si>
    <t>CQCVMW0020161</t>
  </si>
  <si>
    <t>ALIZETI  LEDISONI</t>
  </si>
  <si>
    <t>MPOZERA</t>
  </si>
  <si>
    <t>CQCVMW0018034</t>
  </si>
  <si>
    <t>CQCVMW0018027</t>
  </si>
  <si>
    <t>ANDULU KUMITENI</t>
  </si>
  <si>
    <t>CQCVMW0076088</t>
  </si>
  <si>
    <t>CQCVMW0076087</t>
  </si>
  <si>
    <t>LUSE DANIYERE</t>
  </si>
  <si>
    <t>CQCVMW0076090</t>
  </si>
  <si>
    <t>CQCVMW0076089</t>
  </si>
  <si>
    <t>AYIDA KASAKULA</t>
  </si>
  <si>
    <t>CQCVMW0020160</t>
  </si>
  <si>
    <t>CQCVMW0020159</t>
  </si>
  <si>
    <t>GRADESI  ISAKE</t>
  </si>
  <si>
    <t>CQCVMW0018033</t>
  </si>
  <si>
    <t>CQCVMW0028248</t>
  </si>
  <si>
    <t>ALESA MATAPA</t>
  </si>
  <si>
    <t>CQCVMW0020158</t>
  </si>
  <si>
    <t>CQCVMW0020157</t>
  </si>
  <si>
    <t>ELIZA  KALIMKWAMA</t>
  </si>
  <si>
    <t>CQCVMW0076092</t>
  </si>
  <si>
    <t>CQCVMW0076091</t>
  </si>
  <si>
    <t>LAMEKI KABUMA</t>
  </si>
  <si>
    <t>CQCVMW0020156</t>
  </si>
  <si>
    <t>CQCVMW0020155</t>
  </si>
  <si>
    <t>NEDIWELO  SHELEBATI</t>
  </si>
  <si>
    <t>CQCVMW0076094</t>
  </si>
  <si>
    <t>CQCVMW0076093</t>
  </si>
  <si>
    <t>SAUKANI NEFITALE</t>
  </si>
  <si>
    <t>CQCVMW0020154</t>
  </si>
  <si>
    <t>CQCVMW0020153</t>
  </si>
  <si>
    <t>MARITA  JEMISONI</t>
  </si>
  <si>
    <t>CHITSOKWE</t>
  </si>
  <si>
    <t>CQCVMW0076096</t>
  </si>
  <si>
    <t>CQCVMW0076095</t>
  </si>
  <si>
    <t>NAMADONA MBIRIMTENGERENJI</t>
  </si>
  <si>
    <t>SIKENERA</t>
  </si>
  <si>
    <t>CQCVMW0020152</t>
  </si>
  <si>
    <t>CQCVMW0020151</t>
  </si>
  <si>
    <t>ISINATI  DAKA</t>
  </si>
  <si>
    <t>MWESELA</t>
  </si>
  <si>
    <t>CQCVMW0018006</t>
  </si>
  <si>
    <t>CQCVMW0028215</t>
  </si>
  <si>
    <t>ALFATI BANBA</t>
  </si>
  <si>
    <t>KANGO 3</t>
  </si>
  <si>
    <t>CQCVMW0076098</t>
  </si>
  <si>
    <t>CQCVMW0076097</t>
  </si>
  <si>
    <t>JOSITON ZIKIYERE</t>
  </si>
  <si>
    <t>SIKAENERA</t>
  </si>
  <si>
    <t>CQCVMW0077950</t>
  </si>
  <si>
    <t>CQCVMW0077949</t>
  </si>
  <si>
    <t>FANEY  NTHALA</t>
  </si>
  <si>
    <t>CQCVMW0076002</t>
  </si>
  <si>
    <t>CQCVMW0076001</t>
  </si>
  <si>
    <t>SERINA NEFITALE</t>
  </si>
  <si>
    <t>CQCVMW0077948</t>
  </si>
  <si>
    <t>CQCVMW0077947</t>
  </si>
  <si>
    <t>IDESI  JOHN</t>
  </si>
  <si>
    <t>CQCVMW0028044</t>
  </si>
  <si>
    <t>CQCVMW0028002</t>
  </si>
  <si>
    <t>HELESON KALENGA BANDA</t>
  </si>
  <si>
    <t>CQCVMW0077946</t>
  </si>
  <si>
    <t>CQCVMW0077945</t>
  </si>
  <si>
    <t>CJIMWEMWE  ELIASI</t>
  </si>
  <si>
    <t>CQCVMW0076003</t>
  </si>
  <si>
    <t>CQCVMW0076004</t>
  </si>
  <si>
    <t>ALEKIX NASONI</t>
  </si>
  <si>
    <t>CQCVMW0077944</t>
  </si>
  <si>
    <t>CQCVMW0077943</t>
  </si>
  <si>
    <t>ELIZABETI  JELIKO</t>
  </si>
  <si>
    <t>CQCVMW0076006</t>
  </si>
  <si>
    <t>CQCVMW0076005</t>
  </si>
  <si>
    <t>JOJI NASONI</t>
  </si>
  <si>
    <t>CQCVMW0077942</t>
  </si>
  <si>
    <t>CQCVMW0077941</t>
  </si>
  <si>
    <t>BELITA  CHISALE</t>
  </si>
  <si>
    <t>CQCVMW0077940</t>
  </si>
  <si>
    <t>CQCVMW0077939</t>
  </si>
  <si>
    <t>JENETI  CHIKHADWE</t>
  </si>
  <si>
    <t>CQCVMW0077938</t>
  </si>
  <si>
    <t>CQCVMW0077937</t>
  </si>
  <si>
    <t>MARIA  BANDA</t>
  </si>
  <si>
    <t>MWANASE</t>
  </si>
  <si>
    <t>CQCVMW0076008</t>
  </si>
  <si>
    <t>CQCVMW0076007</t>
  </si>
  <si>
    <t>TIYAMIKE MANUWERO</t>
  </si>
  <si>
    <t>CQCVMW0076010</t>
  </si>
  <si>
    <t>CQCVMW0076009</t>
  </si>
  <si>
    <t xml:space="preserve">KEZINA JEKE </t>
  </si>
  <si>
    <t>CQCVMW0077936</t>
  </si>
  <si>
    <t>CQCVMW0077935</t>
  </si>
  <si>
    <t>MAGRETI  YOTAMU</t>
  </si>
  <si>
    <t>CQCVMW0076012</t>
  </si>
  <si>
    <t>CQCVMW0076011</t>
  </si>
  <si>
    <t>JAMUSS NASON</t>
  </si>
  <si>
    <t>CQCVMW0076014</t>
  </si>
  <si>
    <t>CQCVMW0076013</t>
  </si>
  <si>
    <t>EVALISITA CHIZIRI</t>
  </si>
  <si>
    <t>CHIZIRI</t>
  </si>
  <si>
    <t>CQCVMW0076016</t>
  </si>
  <si>
    <t>CQCVMW0076015</t>
  </si>
  <si>
    <t>LOZALIA VERANO</t>
  </si>
  <si>
    <t>CQCVMW0076018</t>
  </si>
  <si>
    <t>CQCVMW0076017</t>
  </si>
  <si>
    <t>LEZINAT MWALE</t>
  </si>
  <si>
    <t>CQCVMW0076020</t>
  </si>
  <si>
    <t>CQCVMW0076019</t>
  </si>
  <si>
    <t>GIRADESS CHIZIRI</t>
  </si>
  <si>
    <t>CQCVMW0076022</t>
  </si>
  <si>
    <t>CQCVMW0076021</t>
  </si>
  <si>
    <t>PURIKERIA NERESON</t>
  </si>
  <si>
    <t>CQCVMW0077934</t>
  </si>
  <si>
    <t>CQCVMW0077933</t>
  </si>
  <si>
    <t>MERY  SANKHANI</t>
  </si>
  <si>
    <t>AKIMU</t>
  </si>
  <si>
    <t>CQCVMW0076024</t>
  </si>
  <si>
    <t>CQCVMW0076023</t>
  </si>
  <si>
    <t>DOLOFE VERANO</t>
  </si>
  <si>
    <t>CQCVMW0077932</t>
  </si>
  <si>
    <t>CQCVMW0077931</t>
  </si>
  <si>
    <t>LODA SAMISONI</t>
  </si>
  <si>
    <t>CQCVMW0076026</t>
  </si>
  <si>
    <t>CQCVMW0076025</t>
  </si>
  <si>
    <t>TEREZA MAPULESI</t>
  </si>
  <si>
    <t>CQCVMW0077930</t>
  </si>
  <si>
    <t>CQCVMW0077929</t>
  </si>
  <si>
    <t>MATHER  MARKO</t>
  </si>
  <si>
    <t>CQCVMW0077928</t>
  </si>
  <si>
    <t>CQCVMW0077927</t>
  </si>
  <si>
    <t>MARITA  LETALA</t>
  </si>
  <si>
    <t>CQCVMW0076028</t>
  </si>
  <si>
    <t>CQCVMW0076027</t>
  </si>
  <si>
    <t>MONICA SAMUYERE</t>
  </si>
  <si>
    <t>CQCVMW0076030</t>
  </si>
  <si>
    <t>CQCVMW0076029</t>
  </si>
  <si>
    <t>MATHAR LAITON</t>
  </si>
  <si>
    <t>CQCVMW0076032</t>
  </si>
  <si>
    <t>CQCVMW0076031</t>
  </si>
  <si>
    <t>MATIRIDA GAWAZA</t>
  </si>
  <si>
    <t>CQCVMW0077926</t>
  </si>
  <si>
    <t>CQCVMW0077925</t>
  </si>
  <si>
    <t>LITA  BAULENI</t>
  </si>
  <si>
    <t>NTCHIMA</t>
  </si>
  <si>
    <t>CQCVMW0076034</t>
  </si>
  <si>
    <t>CQCVMW0076033</t>
  </si>
  <si>
    <t>JULIA NEKESANI</t>
  </si>
  <si>
    <t>CQCVMW0076036</t>
  </si>
  <si>
    <t>CQCVMW0076035</t>
  </si>
  <si>
    <t>KHIRISITNA KEREMASS</t>
  </si>
  <si>
    <t>CQCVMW0077924</t>
  </si>
  <si>
    <t>CQCVMW0077923</t>
  </si>
  <si>
    <t>FILESI  YOHANE</t>
  </si>
  <si>
    <t>CHAKWELA</t>
  </si>
  <si>
    <t>CQCVMW0028217</t>
  </si>
  <si>
    <t>CQCVMW0028049</t>
  </si>
  <si>
    <t>FIYINESI MAWESELE</t>
  </si>
  <si>
    <t>CQCVMW0077922</t>
  </si>
  <si>
    <t>CQCVMW0077921</t>
  </si>
  <si>
    <t>ELETINA  JAKISONI</t>
  </si>
  <si>
    <t>CQCVMW0076038</t>
  </si>
  <si>
    <t>CQCVMW0076037</t>
  </si>
  <si>
    <t>GIRINA MAKHENGERA</t>
  </si>
  <si>
    <t>CQCVMW0077920</t>
  </si>
  <si>
    <t>CQCVMW0077919</t>
  </si>
  <si>
    <t>JOICE SAMUERE</t>
  </si>
  <si>
    <t>CQCVMW0077918</t>
  </si>
  <si>
    <t>CQCVMW0077917</t>
  </si>
  <si>
    <t>EVELESI  MABAUTI</t>
  </si>
  <si>
    <t>CQCVMW0076040</t>
  </si>
  <si>
    <t>CQCVMW0076039</t>
  </si>
  <si>
    <t>MAGADALENA SAMISONI</t>
  </si>
  <si>
    <t>CQCVMW0077916</t>
  </si>
  <si>
    <t>CQCVMW0077915</t>
  </si>
  <si>
    <t>GETILUDI FOLOPATI</t>
  </si>
  <si>
    <t>CQCVMW0076042</t>
  </si>
  <si>
    <t>CQCVMW0076041</t>
  </si>
  <si>
    <t>EDINA ALAFULED</t>
  </si>
  <si>
    <t>LABISONI</t>
  </si>
  <si>
    <t>CQCVMW0077914</t>
  </si>
  <si>
    <t>CQCVMW0077913</t>
  </si>
  <si>
    <t>MANESI  BAIBOLO</t>
  </si>
  <si>
    <t>CQCVMW0028041</t>
  </si>
  <si>
    <t>CQCVMW0028203</t>
  </si>
  <si>
    <t>VIKITOLIYA CHIGONEKA</t>
  </si>
  <si>
    <t>KANDIYA</t>
  </si>
  <si>
    <t>CQCVMW0077912</t>
  </si>
  <si>
    <t>CQCVMW0077911</t>
  </si>
  <si>
    <t>KAFELENI  SINOYA</t>
  </si>
  <si>
    <t>CQCVMW0077910</t>
  </si>
  <si>
    <t>CQCVMW0077909</t>
  </si>
  <si>
    <t>JENIFA  BILIASI</t>
  </si>
  <si>
    <t>CQCVMW0077908</t>
  </si>
  <si>
    <t>CQCVMW0077907</t>
  </si>
  <si>
    <t>ISTERY  IZIKI</t>
  </si>
  <si>
    <t>CQCVMW0077906</t>
  </si>
  <si>
    <t>CQCVMW0077905</t>
  </si>
  <si>
    <t>MANESI  M'TUNGAMA</t>
  </si>
  <si>
    <t>CQCVMW0028216</t>
  </si>
  <si>
    <t>CQCVMW0018014</t>
  </si>
  <si>
    <t>LUFINA KAMUYESENI</t>
  </si>
  <si>
    <t>CQCVMW0077904</t>
  </si>
  <si>
    <t>CQCVMW0077903</t>
  </si>
  <si>
    <t>ALINETI  CHIZIKO</t>
  </si>
  <si>
    <t>CQCVMW0077902</t>
  </si>
  <si>
    <t>CQCVMW0077901</t>
  </si>
  <si>
    <t>ZELESI  MATIASI</t>
  </si>
  <si>
    <t>CQCVMW0018002</t>
  </si>
  <si>
    <t>CQCVMW0028222</t>
  </si>
  <si>
    <t>VELINA SAUTSAN</t>
  </si>
  <si>
    <t>CQCVMW0020250</t>
  </si>
  <si>
    <t>CQCVMW0020249</t>
  </si>
  <si>
    <t>MARKO  NASETA</t>
  </si>
  <si>
    <t>CQCVMW0076044</t>
  </si>
  <si>
    <t>CQCVMW0076043</t>
  </si>
  <si>
    <t>BIINGIZI CHIKHADWE</t>
  </si>
  <si>
    <t>CQCVMW0020248</t>
  </si>
  <si>
    <t>CQCVMW0020247</t>
  </si>
  <si>
    <t>MARITA  ZEFENIA</t>
  </si>
  <si>
    <t>CQCVMW0028037</t>
  </si>
  <si>
    <t>CQCVMW0018035</t>
  </si>
  <si>
    <t>ALINETI FOLOYADI</t>
  </si>
  <si>
    <t>CQCVMW0020245</t>
  </si>
  <si>
    <t>CQCVMW0020246</t>
  </si>
  <si>
    <t>SOLOMI  PATILEKE</t>
  </si>
  <si>
    <t>CQCVMW0020244</t>
  </si>
  <si>
    <t>CQCVMW0020243</t>
  </si>
  <si>
    <t>ELIZABETI  LAKIYONI</t>
  </si>
  <si>
    <t>CQCVMW0020242</t>
  </si>
  <si>
    <t>CQCVMW0020241</t>
  </si>
  <si>
    <t>ANA  CHIZIKO</t>
  </si>
  <si>
    <t xml:space="preserve">GIDIONI </t>
  </si>
  <si>
    <t>CQCVMW0020240</t>
  </si>
  <si>
    <t>CQCVMW0020239</t>
  </si>
  <si>
    <t>JOWINA  PIKENI</t>
  </si>
  <si>
    <t>CQCVMW0020238</t>
  </si>
  <si>
    <t>CQCVMW0020237</t>
  </si>
  <si>
    <t>MILIAMU  CHAVULA</t>
  </si>
  <si>
    <t>CQCVMW0028214</t>
  </si>
  <si>
    <t>CQCVMW0028047</t>
  </si>
  <si>
    <t>LIVINESI MPHAMBA</t>
  </si>
  <si>
    <t>KSNDIYANI</t>
  </si>
  <si>
    <t>CQCVMW0076050</t>
  </si>
  <si>
    <t>CQCVMW0076049</t>
  </si>
  <si>
    <t>MAVUTO SAMUYERE</t>
  </si>
  <si>
    <t>GIDIYONI</t>
  </si>
  <si>
    <t>CQCVMW0020236</t>
  </si>
  <si>
    <t>CQCVMW0020235</t>
  </si>
  <si>
    <t>KILARA  MANDA</t>
  </si>
  <si>
    <t>JUMA</t>
  </si>
  <si>
    <t>CQCVMW0076048</t>
  </si>
  <si>
    <t>CQCVMW0076047</t>
  </si>
  <si>
    <t>BETI PHONJA</t>
  </si>
  <si>
    <t>CQCVMW0020234</t>
  </si>
  <si>
    <t>CQCVMW0020233</t>
  </si>
  <si>
    <t>OLIPA  MALUNGA</t>
  </si>
  <si>
    <t>CQCVMW0028005</t>
  </si>
  <si>
    <t>CQCVMW0018029</t>
  </si>
  <si>
    <t>ESIME KETULO</t>
  </si>
  <si>
    <t>CQCVMW0028018</t>
  </si>
  <si>
    <t>CQCVMW0018031</t>
  </si>
  <si>
    <t>VAYILETI BILE</t>
  </si>
  <si>
    <t xml:space="preserve">MAZI </t>
  </si>
  <si>
    <t>CQCVMW0076046</t>
  </si>
  <si>
    <t>CQCVMW0076045</t>
  </si>
  <si>
    <t>ELIZA TSOGOZEN</t>
  </si>
  <si>
    <t>KABUMA</t>
  </si>
  <si>
    <t>CQCVMW0018028</t>
  </si>
  <si>
    <t>CQCVMW0028031</t>
  </si>
  <si>
    <t>ALINAFE BANDA</t>
  </si>
  <si>
    <t>CQCVMW0077300</t>
  </si>
  <si>
    <t>CQCVMW0077299</t>
  </si>
  <si>
    <t>MAYESO SITIVIN</t>
  </si>
  <si>
    <t>CQCVMW0020232</t>
  </si>
  <si>
    <t>CQCVMW0020231</t>
  </si>
  <si>
    <t>DOLIKA  MATAMBULA</t>
  </si>
  <si>
    <t>CQCVMW0020230</t>
  </si>
  <si>
    <t>CQCVMW0020229</t>
  </si>
  <si>
    <t>MAGRETI  M'NTCHONA</t>
  </si>
  <si>
    <t>CQCVMW0020228</t>
  </si>
  <si>
    <t>CQCVMW0020227</t>
  </si>
  <si>
    <t>MAGRETI  KAVANAMWALI</t>
  </si>
  <si>
    <t>CQCVMW0028046</t>
  </si>
  <si>
    <t>CQCVMW0018007</t>
  </si>
  <si>
    <t>MTISUNGE JENITALA</t>
  </si>
  <si>
    <t>CQCVMW0018038</t>
  </si>
  <si>
    <t>CQCVMW0018021</t>
  </si>
  <si>
    <t>IYDESI ERIYAS</t>
  </si>
  <si>
    <t>CQCVMW0020226</t>
  </si>
  <si>
    <t>CQCVMW0020225</t>
  </si>
  <si>
    <t>JELITA  DANIERE</t>
  </si>
  <si>
    <t>CQCVMW0020224</t>
  </si>
  <si>
    <t>CQCVMW0020223</t>
  </si>
  <si>
    <t>MALITA  SIMITH</t>
  </si>
  <si>
    <t>CQCVMW0020222</t>
  </si>
  <si>
    <t>CQCVMW0020221</t>
  </si>
  <si>
    <t>SELESINA  EMIASI</t>
  </si>
  <si>
    <t>CHIKHADWA</t>
  </si>
  <si>
    <t>CQCVMW0018218</t>
  </si>
  <si>
    <t>CQCVMW0018219</t>
  </si>
  <si>
    <t>BRENDER KACHILA</t>
  </si>
  <si>
    <t>CQCVMW0029750</t>
  </si>
  <si>
    <t>CQCVMW0029749</t>
  </si>
  <si>
    <t>LINESS SHEMA</t>
  </si>
  <si>
    <t>CQCVMW0029748</t>
  </si>
  <si>
    <t>CQCVMW0029747</t>
  </si>
  <si>
    <t>ETINASI ADAMISON</t>
  </si>
  <si>
    <t>CQCVMW0029746</t>
  </si>
  <si>
    <t>CQCVMW0029745</t>
  </si>
  <si>
    <t>ELINATI LEKITALA</t>
  </si>
  <si>
    <t>CQCVMW0029744</t>
  </si>
  <si>
    <t>CQCVMW0029743</t>
  </si>
  <si>
    <t>IDESS WATISON</t>
  </si>
  <si>
    <t>CQCVMW0029742</t>
  </si>
  <si>
    <t>CQCVMW0029741</t>
  </si>
  <si>
    <t>LEYA MWALE</t>
  </si>
  <si>
    <t>CQCVMW0029740</t>
  </si>
  <si>
    <t>CQCVMW0029739</t>
  </si>
  <si>
    <t>SOLOMI THENIFOLA</t>
  </si>
  <si>
    <t>CQCVMW0029738</t>
  </si>
  <si>
    <t>CQCVMW0029737</t>
  </si>
  <si>
    <t>ELUBE KANYANDULE</t>
  </si>
  <si>
    <t>CQCVMW0029736</t>
  </si>
  <si>
    <t>CQCVMW0029735</t>
  </si>
  <si>
    <t>HANA JUSAKI</t>
  </si>
  <si>
    <t>CQCVMW0029734</t>
  </si>
  <si>
    <t>CQCVMW0029733</t>
  </si>
  <si>
    <t>ANESS NKHOMA</t>
  </si>
  <si>
    <t>CQCVMW0029732</t>
  </si>
  <si>
    <t>CQCVMW0029731</t>
  </si>
  <si>
    <t>MILIUM SAMALANI</t>
  </si>
  <si>
    <t>CQCVMW0029730</t>
  </si>
  <si>
    <t>CQCVMW0029729</t>
  </si>
  <si>
    <t>FUNEY SAMUEL</t>
  </si>
  <si>
    <t>CQCVMW0029728</t>
  </si>
  <si>
    <t>CQCVMW0029727</t>
  </si>
  <si>
    <t>MAGRET MUSTAFA</t>
  </si>
  <si>
    <t>CQCVMW0029726</t>
  </si>
  <si>
    <t>CQCVMW0029725</t>
  </si>
  <si>
    <t>CHRISEY ZEDAKI</t>
  </si>
  <si>
    <t>CQCVMW0029724</t>
  </si>
  <si>
    <t>CQCVMW0029723</t>
  </si>
  <si>
    <t>ZERITA MAJALIWA</t>
  </si>
  <si>
    <t>CQCVMW0029928</t>
  </si>
  <si>
    <t>CQCVMW0029927</t>
  </si>
  <si>
    <t>EMELIDA  LEDISONI</t>
  </si>
  <si>
    <t>CQCVMW0029926</t>
  </si>
  <si>
    <t>CQCVMW0029925</t>
  </si>
  <si>
    <t>KWADAITA  SAILONI</t>
  </si>
  <si>
    <t>NANTHAMANGATCHEFU</t>
  </si>
  <si>
    <t>CQCVMW0029924</t>
  </si>
  <si>
    <t>CQCVMW0029923</t>
  </si>
  <si>
    <t>PATRICIA  ALIKANJELO</t>
  </si>
  <si>
    <t>CQCVMW0029922</t>
  </si>
  <si>
    <t>CQCVMW0029921</t>
  </si>
  <si>
    <t>LINESI  DAUDI</t>
  </si>
  <si>
    <t>GOME</t>
  </si>
  <si>
    <t>CQCVMW0029920</t>
  </si>
  <si>
    <t>CQCVMW0029919</t>
  </si>
  <si>
    <t>ALESI  NOWA</t>
  </si>
  <si>
    <t>CQCVMW0029918</t>
  </si>
  <si>
    <t>CQCVMW0029917</t>
  </si>
  <si>
    <t>GRESI  MATIASI</t>
  </si>
  <si>
    <t>CQCVMW0029916</t>
  </si>
  <si>
    <t>CQCVMW0029915</t>
  </si>
  <si>
    <t>BITINA  CHATATA</t>
  </si>
  <si>
    <t>CQCVMW0029914</t>
  </si>
  <si>
    <t>CQCVMW0029913</t>
  </si>
  <si>
    <t>KAMWANA  PITALA</t>
  </si>
  <si>
    <t>KADAKWINDA</t>
  </si>
  <si>
    <t>CQCVMW0029912</t>
  </si>
  <si>
    <t>CQCVMW0029911</t>
  </si>
  <si>
    <t>BULESING'IZI  CHAKANKHA</t>
  </si>
  <si>
    <t>CQCVMW0029910</t>
  </si>
  <si>
    <t>CQCVMW0029909</t>
  </si>
  <si>
    <t>MALIANA  CHIM'NTOLO</t>
  </si>
  <si>
    <t>CQCVMW0029908</t>
  </si>
  <si>
    <t>CQCVMW0029907</t>
  </si>
  <si>
    <t>KALEMENTI  OSITENI</t>
  </si>
  <si>
    <t>CQCVMW0029906</t>
  </si>
  <si>
    <t>CQCVMW0029905</t>
  </si>
  <si>
    <t>ENITA  NYADANI</t>
  </si>
  <si>
    <t>CQCVMW0029904</t>
  </si>
  <si>
    <t>CQCVMW0029903</t>
  </si>
  <si>
    <t>AGINESI  NELESONI</t>
  </si>
  <si>
    <t>KANDAYA</t>
  </si>
  <si>
    <t>CQCVMW0029902</t>
  </si>
  <si>
    <t>CQCVMW0029901</t>
  </si>
  <si>
    <t>ESINATI  SHAWA</t>
  </si>
  <si>
    <t>CQCVMW0029759</t>
  </si>
  <si>
    <t>CQCVMW0029760</t>
  </si>
  <si>
    <t>ALIJEWAKE  KADZAMILA</t>
  </si>
  <si>
    <t>CQCVMW0029761</t>
  </si>
  <si>
    <t>CQCVMW0029762</t>
  </si>
  <si>
    <t>SOFELETI  KATOLA</t>
  </si>
  <si>
    <t>CQCVMW0029763</t>
  </si>
  <si>
    <t>CQCVMW0029764</t>
  </si>
  <si>
    <t>BULENDA  DANIELE</t>
  </si>
  <si>
    <t>CQCVMW0029600</t>
  </si>
  <si>
    <t>CQCVMW0029599</t>
  </si>
  <si>
    <t>MANESI  KASIKIDZI</t>
  </si>
  <si>
    <t>CQCVMW0029598</t>
  </si>
  <si>
    <t>CQCVMW0029597</t>
  </si>
  <si>
    <t>ESITELE  ELEMASI</t>
  </si>
  <si>
    <t>CQCVMW0029596</t>
  </si>
  <si>
    <t>CQCVMW0029595</t>
  </si>
  <si>
    <t>ALEFA  BAITONI</t>
  </si>
  <si>
    <t>CQCVMW0029594</t>
  </si>
  <si>
    <t>CQCVMW0029593</t>
  </si>
  <si>
    <t>AGATA  WATISONI</t>
  </si>
  <si>
    <t>CQCVMW0029592</t>
  </si>
  <si>
    <t>CQCVMW0029591</t>
  </si>
  <si>
    <t>SOFELETI  KANDIONA</t>
  </si>
  <si>
    <t>CQCVMW0029590</t>
  </si>
  <si>
    <t>CQCVMW0029589</t>
  </si>
  <si>
    <t>NASOWEKA  KANDAYA</t>
  </si>
  <si>
    <t>CQCVMW0029588</t>
  </si>
  <si>
    <t>CQCVMW0029587</t>
  </si>
  <si>
    <t>LABEKA  KUDZALA</t>
  </si>
  <si>
    <t>CQCVMW0029586</t>
  </si>
  <si>
    <t>CQCVMW0029585</t>
  </si>
  <si>
    <t>NETA  CHAGUZIKA</t>
  </si>
  <si>
    <t>CQCVMW0029584</t>
  </si>
  <si>
    <t>CQCVMW0029583</t>
  </si>
  <si>
    <t>LIVINESI  NELESONI</t>
  </si>
  <si>
    <t>CQCVMW0029582</t>
  </si>
  <si>
    <t>CQCVMW0029581</t>
  </si>
  <si>
    <t>PILIRANI  ARAFULEDI</t>
  </si>
  <si>
    <t>CQCVMW0029580</t>
  </si>
  <si>
    <t>CQCVMW0029579</t>
  </si>
  <si>
    <t>SELINATI  LEVITALA</t>
  </si>
  <si>
    <t>NANTHAMANGA</t>
  </si>
  <si>
    <t>CQCVMW0029578</t>
  </si>
  <si>
    <t>CQCVMW0029577</t>
  </si>
  <si>
    <t>NELIA  JEMUSI</t>
  </si>
  <si>
    <t>SITANDI</t>
  </si>
  <si>
    <t>CQCVMW0029576</t>
  </si>
  <si>
    <t>CQCVMW0029575</t>
  </si>
  <si>
    <t>LOZIMELI  MASONI</t>
  </si>
  <si>
    <t>CQCVMW0029574</t>
  </si>
  <si>
    <t>CQCVMW0029573</t>
  </si>
  <si>
    <t>LOLINA  JEKE</t>
  </si>
  <si>
    <t>MWALA</t>
  </si>
  <si>
    <t>CQCVMW0029854</t>
  </si>
  <si>
    <t>CQCVMW0029853</t>
  </si>
  <si>
    <t>AGNESS ZAMBALA</t>
  </si>
  <si>
    <t>CQCVMW0029852</t>
  </si>
  <si>
    <t>CQCVMW0029851</t>
  </si>
  <si>
    <t>ALINAFE SITANIYELE</t>
  </si>
  <si>
    <t>CQCVMW0029700</t>
  </si>
  <si>
    <t>CQCVMW0029699</t>
  </si>
  <si>
    <t>CHRISITINA KAPICHILA</t>
  </si>
  <si>
    <t>CQCVMW0029698</t>
  </si>
  <si>
    <t>CQCVMW0029697</t>
  </si>
  <si>
    <t>LINES WATISONI</t>
  </si>
  <si>
    <t>CQCVMW0029696</t>
  </si>
  <si>
    <t>CQCVMW0029695</t>
  </si>
  <si>
    <t>MANGILINA CHITUKULA</t>
  </si>
  <si>
    <t>CQCVMW0029694</t>
  </si>
  <si>
    <t>CQCVMW0029693</t>
  </si>
  <si>
    <t>MERRY CHUNGA</t>
  </si>
  <si>
    <t>FELAKAKE</t>
  </si>
  <si>
    <t>CQCVMW0029692</t>
  </si>
  <si>
    <t>CQCVMW0029691</t>
  </si>
  <si>
    <t>CHRISTINA KAUDZU</t>
  </si>
  <si>
    <t>MGADAMIKA</t>
  </si>
  <si>
    <t>CQCVMW0029689</t>
  </si>
  <si>
    <t>CQCVMW0029690</t>
  </si>
  <si>
    <t>ELITA PATILEKI</t>
  </si>
  <si>
    <t>CQCVMW0029688</t>
  </si>
  <si>
    <t>CQCVMW0029687</t>
  </si>
  <si>
    <t>MATRIDA CHIKHOSI</t>
  </si>
  <si>
    <t>CHIJA WAKE</t>
  </si>
  <si>
    <t>CQCVMW0029686</t>
  </si>
  <si>
    <t>CQCVMW0029685</t>
  </si>
  <si>
    <t>MADALITSO HADISONI</t>
  </si>
  <si>
    <t>CHIJAWAKE</t>
  </si>
  <si>
    <t>CQCVMW0029684</t>
  </si>
  <si>
    <t>CQCVMW0029683</t>
  </si>
  <si>
    <t>ALIDA BENDALA</t>
  </si>
  <si>
    <t>CQCVMW0029682</t>
  </si>
  <si>
    <t>CQCVMW0029681</t>
  </si>
  <si>
    <t>ZELESI SAMUELE</t>
  </si>
  <si>
    <t>CQCVMW0029680</t>
  </si>
  <si>
    <t>CQCVMW0029679</t>
  </si>
  <si>
    <t>LUCIA LAYISONI</t>
  </si>
  <si>
    <t>CQCVMW0029678</t>
  </si>
  <si>
    <t>CQCVMW0029677</t>
  </si>
  <si>
    <t>NAMBEWE YELEMIYA</t>
  </si>
  <si>
    <t>KUMWALA</t>
  </si>
  <si>
    <t>CQCVMW0029676</t>
  </si>
  <si>
    <t>CQCVMW0029675</t>
  </si>
  <si>
    <t>ALIDA KASAYILA</t>
  </si>
  <si>
    <t>CQCVMW0029674</t>
  </si>
  <si>
    <t>CQCVMW0029673</t>
  </si>
  <si>
    <t>MTISUNGE MBANG'OMBE</t>
  </si>
  <si>
    <t>CQCVMW0019268</t>
  </si>
  <si>
    <t>CQCVMW0019267</t>
  </si>
  <si>
    <t>IVEH DOMASIYANO</t>
  </si>
  <si>
    <t>KAKWENU</t>
  </si>
  <si>
    <t>CQCVMW0019271</t>
  </si>
  <si>
    <t>CQCVMW0019270</t>
  </si>
  <si>
    <t>KHIRISIPIN GOODSON</t>
  </si>
  <si>
    <t>CQCVMW0019273</t>
  </si>
  <si>
    <t>CQCVMW0019272</t>
  </si>
  <si>
    <t>KHIRISITINA KHIRISITOFA</t>
  </si>
  <si>
    <t>KABUTHU</t>
  </si>
  <si>
    <t>CHAFULUMIRA</t>
  </si>
  <si>
    <t>CQCVMW0019274</t>
  </si>
  <si>
    <t>CQCVMW0019269</t>
  </si>
  <si>
    <t>MALITA PHIRI</t>
  </si>
  <si>
    <t>CQCVMW0019276</t>
  </si>
  <si>
    <t>CQCVMW0019275</t>
  </si>
  <si>
    <t>FANE PHIRI</t>
  </si>
  <si>
    <t>MAJOMEKA</t>
  </si>
  <si>
    <t>CQCVMW0019278</t>
  </si>
  <si>
    <t>CQCVMW0019277</t>
  </si>
  <si>
    <t>MALIYA MATIASS</t>
  </si>
  <si>
    <t>CHAONA</t>
  </si>
  <si>
    <t>CQCVMW0019280</t>
  </si>
  <si>
    <t>CQCVMW0019279</t>
  </si>
  <si>
    <t>MOLINI YOHANE</t>
  </si>
  <si>
    <t>CQCVMW0019282</t>
  </si>
  <si>
    <t>CQCVMW0019281</t>
  </si>
  <si>
    <t>TCHALITE MITAWA</t>
  </si>
  <si>
    <t>CQCVMW0019284</t>
  </si>
  <si>
    <t>CQCVMW0019283</t>
  </si>
  <si>
    <t>ELIZA MATIAI</t>
  </si>
  <si>
    <t>CQCVMW0019286</t>
  </si>
  <si>
    <t>CQCVMW0019285</t>
  </si>
  <si>
    <t>LEZINATI MCHENGA</t>
  </si>
  <si>
    <t>CQCVMW0019288</t>
  </si>
  <si>
    <t>CQCVMW0019287</t>
  </si>
  <si>
    <t>MERE CHIZIMU</t>
  </si>
  <si>
    <t>CQCVMW0019290</t>
  </si>
  <si>
    <t>CQCVMW0019289</t>
  </si>
  <si>
    <t>ALEFA BONIFASIYO</t>
  </si>
  <si>
    <t>CQCVMW0019291</t>
  </si>
  <si>
    <t>CQCVMW0019292</t>
  </si>
  <si>
    <t>DOLOFE MAGANIZO</t>
  </si>
  <si>
    <t>CQCVMW0019294</t>
  </si>
  <si>
    <t>CQCVMW0019293</t>
  </si>
  <si>
    <t>HANA PAULO</t>
  </si>
  <si>
    <t>CQCVMW0019296</t>
  </si>
  <si>
    <t>CQCVMW0019295</t>
  </si>
  <si>
    <t>ALINETI JULIASS</t>
  </si>
  <si>
    <t>CQCVMW0019298</t>
  </si>
  <si>
    <t>CQCVMW0019297</t>
  </si>
  <si>
    <t>LOLIN LOIDI</t>
  </si>
  <si>
    <t>CQCVMW0019300</t>
  </si>
  <si>
    <t>CQCVMW0019299</t>
  </si>
  <si>
    <t>OLIVETA SIVERIANO</t>
  </si>
  <si>
    <t>CQCVMW0019352</t>
  </si>
  <si>
    <t>CQCVMW0019351</t>
  </si>
  <si>
    <t>SOLOME ELIFALA</t>
  </si>
  <si>
    <t>CQCVMW0019354</t>
  </si>
  <si>
    <t>CQCVMW0019353</t>
  </si>
  <si>
    <t>TUZAANI YOSEFE</t>
  </si>
  <si>
    <t>CQCVMW0019356</t>
  </si>
  <si>
    <t>CQCVMW0019355</t>
  </si>
  <si>
    <t>MWAIWAWO DIKISON</t>
  </si>
  <si>
    <t>CQCVMW0019358</t>
  </si>
  <si>
    <t>CQCVMW0019357</t>
  </si>
  <si>
    <t>BULENDA DIMITON</t>
  </si>
  <si>
    <t>CQCVMW0019360</t>
  </si>
  <si>
    <t>CQCVMW0019359</t>
  </si>
  <si>
    <t>FALESS SEKANI</t>
  </si>
  <si>
    <t>CQCVMW0019362</t>
  </si>
  <si>
    <t>CQCVMW0019361</t>
  </si>
  <si>
    <t>SEBA FABIYANO</t>
  </si>
  <si>
    <t>CQCVMW0019364</t>
  </si>
  <si>
    <t>CQCVMW0019363</t>
  </si>
  <si>
    <t>ENITA KHOMA</t>
  </si>
  <si>
    <t>CQCVMW0028079</t>
  </si>
  <si>
    <t>CQCVMW0028080</t>
  </si>
  <si>
    <t>LOZIMELO SAMUELE</t>
  </si>
  <si>
    <t>CQCVMW0028081</t>
  </si>
  <si>
    <t>CQCVMW0028082</t>
  </si>
  <si>
    <t>KAFELENI GEZANI</t>
  </si>
  <si>
    <t>CQCVMW0028083</t>
  </si>
  <si>
    <t>CQCVMW0028084</t>
  </si>
  <si>
    <t>NGULIPITI GEZANI</t>
  </si>
  <si>
    <t>CQCVMW0028085</t>
  </si>
  <si>
    <t>CQCVMW0028086</t>
  </si>
  <si>
    <t>NABITOLI BISAYI</t>
  </si>
  <si>
    <t>CQCVMW0028087</t>
  </si>
  <si>
    <t>CQCVMW0028088</t>
  </si>
  <si>
    <t>NASIWETA JAYIBELE</t>
  </si>
  <si>
    <t>CQCVMW0028089</t>
  </si>
  <si>
    <t>CQCVMW0028090</t>
  </si>
  <si>
    <t>DOLOFE LEKESON</t>
  </si>
  <si>
    <t>CQCVMW0028494</t>
  </si>
  <si>
    <t>CQCVMW0028480</t>
  </si>
  <si>
    <t>NELESI ALON</t>
  </si>
  <si>
    <t>KANDOYANI</t>
  </si>
  <si>
    <t>CQCVMW0028493</t>
  </si>
  <si>
    <t>CQCVMW0028492</t>
  </si>
  <si>
    <t>KETILINA TUMANI</t>
  </si>
  <si>
    <t>CQCVMW0028491</t>
  </si>
  <si>
    <t>CQCVMW0028490</t>
  </si>
  <si>
    <t>FAYIDESI CHAWANGA</t>
  </si>
  <si>
    <t>CQCVMW0028058</t>
  </si>
  <si>
    <t>CQCVMW0028091</t>
  </si>
  <si>
    <t>JENIFA TEMBO</t>
  </si>
  <si>
    <t>CQCVMW0028489</t>
  </si>
  <si>
    <t>CQCVMW0028488</t>
  </si>
  <si>
    <t>ZUZO MAKWANDU</t>
  </si>
  <si>
    <t>CQCVMW0028487</t>
  </si>
  <si>
    <t>CQCVMW0028486</t>
  </si>
  <si>
    <t>LUTIYA TOMASI</t>
  </si>
  <si>
    <t>CQCVMW0028149</t>
  </si>
  <si>
    <t>CQCVMW0028092</t>
  </si>
  <si>
    <t>MARIYA TOMASI</t>
  </si>
  <si>
    <t>CQCVMW0007179</t>
  </si>
  <si>
    <t>CQCVMW0007178</t>
  </si>
  <si>
    <t>ALEFA NDIKISON</t>
  </si>
  <si>
    <t>CQCVMW0007209</t>
  </si>
  <si>
    <t>CQCVMW0007207</t>
  </si>
  <si>
    <t>LOMKIYA LOBATI</t>
  </si>
  <si>
    <t>CQCVMW0007202</t>
  </si>
  <si>
    <t>CQCVMW0028463</t>
  </si>
  <si>
    <t>JENIFABLOYID</t>
  </si>
  <si>
    <t>CQCVMW0028462</t>
  </si>
  <si>
    <t>CQCVMW0028631</t>
  </si>
  <si>
    <t>MANESI THOMU</t>
  </si>
  <si>
    <t>CQCVMW0028093</t>
  </si>
  <si>
    <t>CQCVMW0028094</t>
  </si>
  <si>
    <t>MTIYESANJI PITALA</t>
  </si>
  <si>
    <t>CQCVMW0028633</t>
  </si>
  <si>
    <t>CQCVMW0028632</t>
  </si>
  <si>
    <t>MWANDILA THOMU</t>
  </si>
  <si>
    <t>CQCVMW0028625</t>
  </si>
  <si>
    <t>CQCVMW0028624</t>
  </si>
  <si>
    <t>MDZABUTHE FILIMON</t>
  </si>
  <si>
    <t>CQCVMW0028095</t>
  </si>
  <si>
    <t>CQCVMW0028096</t>
  </si>
  <si>
    <t>EMELIDA WELUZAN</t>
  </si>
  <si>
    <t>CQCVMW0028623</t>
  </si>
  <si>
    <t>CQCVMW0028622</t>
  </si>
  <si>
    <t>LIGINA KATSISI</t>
  </si>
  <si>
    <t>CQCVMW0028621</t>
  </si>
  <si>
    <t>CQCVMW0028620</t>
  </si>
  <si>
    <t>FILIPINA KAMBILEN</t>
  </si>
  <si>
    <t>CQCVMW0028619</t>
  </si>
  <si>
    <t>CQCVMW0028618</t>
  </si>
  <si>
    <t>SITELIYA CHIKALIPO</t>
  </si>
  <si>
    <t>CQCVMW0028097</t>
  </si>
  <si>
    <t>CQCVMW0028098</t>
  </si>
  <si>
    <t>EFELO MALINGAMOYO</t>
  </si>
  <si>
    <t>CQCVMW0028617</t>
  </si>
  <si>
    <t>CQCVMW0028616</t>
  </si>
  <si>
    <t>LIYANA MATAMBALA</t>
  </si>
  <si>
    <t>CQCVMW0028054</t>
  </si>
  <si>
    <t>CQCVMW0028057</t>
  </si>
  <si>
    <t>EMELIDA MTAYAMANJA</t>
  </si>
  <si>
    <t>CQCVMW0028615</t>
  </si>
  <si>
    <t>CQCVMW0028614</t>
  </si>
  <si>
    <t>JENIFA SAWUTSAN</t>
  </si>
  <si>
    <t>CQCVMW0018151</t>
  </si>
  <si>
    <t>CQCVMW0018152</t>
  </si>
  <si>
    <t>ERUBE LUKA</t>
  </si>
  <si>
    <t>KAMGO</t>
  </si>
  <si>
    <t>CQCVMW0028613</t>
  </si>
  <si>
    <t>CQCVMW0028612</t>
  </si>
  <si>
    <t>ENELESI LEVISONI</t>
  </si>
  <si>
    <t>CQCVMW0028611</t>
  </si>
  <si>
    <t>CQCVMW0028610</t>
  </si>
  <si>
    <t>MAGILETI LAYISON</t>
  </si>
  <si>
    <t>CQCVMW0028607</t>
  </si>
  <si>
    <t>CQCVMW0028608</t>
  </si>
  <si>
    <t>LIFINETI FILIYASI</t>
  </si>
  <si>
    <t>CQCVMW0018153</t>
  </si>
  <si>
    <t>CQCVMW0018154</t>
  </si>
  <si>
    <t>IYIDESI TCHALODI</t>
  </si>
  <si>
    <t>CQCVMW0028482</t>
  </si>
  <si>
    <t>CQCVMW0028483</t>
  </si>
  <si>
    <t>ELUBE ANOSI</t>
  </si>
  <si>
    <t>CQCVMW0028484</t>
  </si>
  <si>
    <t>CQCVMW0028485</t>
  </si>
  <si>
    <t>ELENI SAWUTSAN</t>
  </si>
  <si>
    <t>CQCVMW0028609</t>
  </si>
  <si>
    <t>CQCVMW0028649</t>
  </si>
  <si>
    <t>MALIYA LUMWILA</t>
  </si>
  <si>
    <t>CQCVMW0028648</t>
  </si>
  <si>
    <t>CQCVMW0028647</t>
  </si>
  <si>
    <t>LODA KAYAMWA</t>
  </si>
  <si>
    <t>CQCVMW0018156</t>
  </si>
  <si>
    <t>CQCVMW0018155</t>
  </si>
  <si>
    <t>ALINESI BANDA</t>
  </si>
  <si>
    <t>CQCVMW0028646</t>
  </si>
  <si>
    <t>CQCVMW0028645</t>
  </si>
  <si>
    <t>TCHALITE LATONGO</t>
  </si>
  <si>
    <t>CQCVMW0018157</t>
  </si>
  <si>
    <t>CQCVMW0018158</t>
  </si>
  <si>
    <t>LUNIYA CHIPAKAZA</t>
  </si>
  <si>
    <t>CQCVMW0028642</t>
  </si>
  <si>
    <t>CQCVMW0028641</t>
  </si>
  <si>
    <t>HALOD OVIYASI</t>
  </si>
  <si>
    <t>LANGO</t>
  </si>
  <si>
    <t>CQCVMW0018160</t>
  </si>
  <si>
    <t>CQCVMW0018161</t>
  </si>
  <si>
    <t>KELEMA SEVELIYANO</t>
  </si>
  <si>
    <t>CQCVMW0028640</t>
  </si>
  <si>
    <t>CQCVMW0028639</t>
  </si>
  <si>
    <t>LUSITIYA DICHIMAN</t>
  </si>
  <si>
    <t>CQCVMW0028630</t>
  </si>
  <si>
    <t>CQCVMW0028629</t>
  </si>
  <si>
    <t>ANA DIKILAN</t>
  </si>
  <si>
    <t>CQCVMW0018162</t>
  </si>
  <si>
    <t>CQCVMW0018163</t>
  </si>
  <si>
    <t>MALITA KALUMIKIZA</t>
  </si>
  <si>
    <t>CQCVMW0028476</t>
  </si>
  <si>
    <t>CQCVMW0028477</t>
  </si>
  <si>
    <t>DOLOFE MALENGA</t>
  </si>
  <si>
    <t>CQCVMW0028628</t>
  </si>
  <si>
    <t>CQCVMW0028627</t>
  </si>
  <si>
    <t>NYAMAZAWO DIKILAN</t>
  </si>
  <si>
    <t>CQCVMW0018164</t>
  </si>
  <si>
    <t>CQCVMW0018165</t>
  </si>
  <si>
    <t>LOZIMELI MALIKO</t>
  </si>
  <si>
    <t>CQCVMW0028333</t>
  </si>
  <si>
    <t>CQCVMW0028327</t>
  </si>
  <si>
    <t>SISILIYA CHALEKANA</t>
  </si>
  <si>
    <t>CQCVMW0018166</t>
  </si>
  <si>
    <t>CQCVMW0018167</t>
  </si>
  <si>
    <t>NAKILITA KALONGA</t>
  </si>
  <si>
    <t>CQCVMW0018169</t>
  </si>
  <si>
    <t>CQCVMW0018170</t>
  </si>
  <si>
    <t>ESIME MATEYO</t>
  </si>
  <si>
    <t>CQCVMW0018171</t>
  </si>
  <si>
    <t>CQCVMW0018172</t>
  </si>
  <si>
    <t>KHILISTINA MAMAWO</t>
  </si>
  <si>
    <t>CQCVMW0018173</t>
  </si>
  <si>
    <t>CQCVMW0018174</t>
  </si>
  <si>
    <t>ESTER NEDISON</t>
  </si>
  <si>
    <t>CQCVMW0018175</t>
  </si>
  <si>
    <t>CQCVMW0018176</t>
  </si>
  <si>
    <t>VIKITOLIYA JOHN</t>
  </si>
  <si>
    <t>CQCVMW0018177</t>
  </si>
  <si>
    <t>CQCVMW0018178</t>
  </si>
  <si>
    <t>ALINAFE LUMWILA</t>
  </si>
  <si>
    <t>CQCVMW0018179</t>
  </si>
  <si>
    <t>CQCVMW0018180</t>
  </si>
  <si>
    <t>LOZIMELI KAMPHATA</t>
  </si>
  <si>
    <t>CQCVMW0018181</t>
  </si>
  <si>
    <t>CQCVMW0018182</t>
  </si>
  <si>
    <t>MALENI PITILOSI</t>
  </si>
  <si>
    <t>CQCVMW0018119</t>
  </si>
  <si>
    <t>CQCVMW0018118</t>
  </si>
  <si>
    <t>NATALIYA MASEKO</t>
  </si>
  <si>
    <t>CQCVMW0018120</t>
  </si>
  <si>
    <t>CQCVMW0018121</t>
  </si>
  <si>
    <t>SABITA MASEKO</t>
  </si>
  <si>
    <t>CQCVMW0028298</t>
  </si>
  <si>
    <t>CQCVMW0028292</t>
  </si>
  <si>
    <t>SABINA SAKA</t>
  </si>
  <si>
    <t>CQCVMW0028269</t>
  </si>
  <si>
    <t>CQCVMW0028283</t>
  </si>
  <si>
    <t>MATRIDA  TOMAS</t>
  </si>
  <si>
    <t xml:space="preserve">KANDIYAN </t>
  </si>
  <si>
    <t>CQCVMW0028265</t>
  </si>
  <si>
    <t>CQCVMW0028274</t>
  </si>
  <si>
    <t>STELIA GENESIS</t>
  </si>
  <si>
    <t>CQCVMW0028293</t>
  </si>
  <si>
    <t>CQCVMW0028276</t>
  </si>
  <si>
    <t>TANKHULENJI SAMSON</t>
  </si>
  <si>
    <t>CQCVMW0028296</t>
  </si>
  <si>
    <t>CQCVMW0028279</t>
  </si>
  <si>
    <t>ESTHER DANIEL</t>
  </si>
  <si>
    <t>CQCVMW0028300</t>
  </si>
  <si>
    <t>CQCVMW0028275</t>
  </si>
  <si>
    <t>ALINAFE ESAYA</t>
  </si>
  <si>
    <t>CQCVMW0028278</t>
  </si>
  <si>
    <t>CQCVMW0028299</t>
  </si>
  <si>
    <t>MADALITSO DALIKEN</t>
  </si>
  <si>
    <t>KANDIYANAI</t>
  </si>
  <si>
    <t>CQCVMW0028295</t>
  </si>
  <si>
    <t>CQCVMW0028280</t>
  </si>
  <si>
    <t>NANCY MAKWANDU</t>
  </si>
  <si>
    <t>CQCVMW0028288</t>
  </si>
  <si>
    <t>CQCVMW0027649</t>
  </si>
  <si>
    <t>LUCY CHRIFORD</t>
  </si>
  <si>
    <t>CQCVMW0027648</t>
  </si>
  <si>
    <t>CQCVMW0027647</t>
  </si>
  <si>
    <t>MARY SELANI</t>
  </si>
  <si>
    <t>CQCVMW0027646</t>
  </si>
  <si>
    <t>CQCVMW0027650</t>
  </si>
  <si>
    <t>AGNESS MKONO</t>
  </si>
  <si>
    <t>CQCVMW0027641</t>
  </si>
  <si>
    <t>CQCVMW0027642</t>
  </si>
  <si>
    <t>EVERYN JOSEPHY</t>
  </si>
  <si>
    <t>CQCVMW0027643</t>
  </si>
  <si>
    <t>CQCVMW0027645</t>
  </si>
  <si>
    <t>LOZALIYA YOHANE</t>
  </si>
  <si>
    <t>CQCVMW0027644</t>
  </si>
  <si>
    <t>CQCVMW0027798</t>
  </si>
  <si>
    <t>LOFITINA CHAPOTA</t>
  </si>
  <si>
    <t>CQCVMW0027751</t>
  </si>
  <si>
    <t>CQCVMW0027797</t>
  </si>
  <si>
    <t>LINILY BUSY</t>
  </si>
  <si>
    <t>CQCVMW0027772</t>
  </si>
  <si>
    <t>CQCVMW0027759</t>
  </si>
  <si>
    <t>FEBE JULIUS</t>
  </si>
  <si>
    <t>CQCVMW0027773</t>
  </si>
  <si>
    <t>CQCVMW0027783</t>
  </si>
  <si>
    <t>BEATRES CHRIFORD</t>
  </si>
  <si>
    <t>CQCVMW0018112</t>
  </si>
  <si>
    <t>CQCVMW0018113</t>
  </si>
  <si>
    <t>MARTHA SADALAKI</t>
  </si>
  <si>
    <t>CQCVMW0018114</t>
  </si>
  <si>
    <t>CQCVMW0018115</t>
  </si>
  <si>
    <t>IREEN YAKOBE</t>
  </si>
  <si>
    <t>CQCVMW0018116</t>
  </si>
  <si>
    <t>CQCVMW0018117</t>
  </si>
  <si>
    <t xml:space="preserve">MARBLE  THOMAS </t>
  </si>
  <si>
    <t>CQCVMW0018122</t>
  </si>
  <si>
    <t>CQCVMW0018123</t>
  </si>
  <si>
    <t>ESTER CHAIMA</t>
  </si>
  <si>
    <t>CQCVMW0018124</t>
  </si>
  <si>
    <t>CQCVMW0018125</t>
  </si>
  <si>
    <t>TADALA CHAPANIKIZA</t>
  </si>
  <si>
    <t>CQCVMW0007470</t>
  </si>
  <si>
    <t>CQCVMW0007471</t>
  </si>
  <si>
    <t>ROTINA SIKOT</t>
  </si>
  <si>
    <t>CQCVMW0007472</t>
  </si>
  <si>
    <t>CQCVMW0007473</t>
  </si>
  <si>
    <t>MADALITSO FOLOMAN</t>
  </si>
  <si>
    <t>CQCVMW0007474</t>
  </si>
  <si>
    <t>CQCVMW0007475</t>
  </si>
  <si>
    <t>KETILINA CHIONE</t>
  </si>
  <si>
    <t>CQCVMW0007476</t>
  </si>
  <si>
    <t>CQCVMW0007477</t>
  </si>
  <si>
    <t>LOVENES FAGSON</t>
  </si>
  <si>
    <t>CQCVMW0007478</t>
  </si>
  <si>
    <t>CQCVMW0007479</t>
  </si>
  <si>
    <t>SHAKILA YUDAS</t>
  </si>
  <si>
    <t>CQCVMW0007469</t>
  </si>
  <si>
    <t>CQCVMW0007468</t>
  </si>
  <si>
    <t>LINES NJOVU</t>
  </si>
  <si>
    <t>CQCVMW0007458</t>
  </si>
  <si>
    <t>CQCVMW0007459</t>
  </si>
  <si>
    <t>ELINAT PASAWAYA</t>
  </si>
  <si>
    <t>CQCVMW0007467</t>
  </si>
  <si>
    <t>CQCVMW0007466</t>
  </si>
  <si>
    <t>ELIZA PHIRI</t>
  </si>
  <si>
    <t>CQCVMW0007465</t>
  </si>
  <si>
    <t>CQCVMW0007464</t>
  </si>
  <si>
    <t>CATHERIN JERAD</t>
  </si>
  <si>
    <t>CQCVMW0007463</t>
  </si>
  <si>
    <t>CQCVMW0007462</t>
  </si>
  <si>
    <t>LIVNESS KALIMA</t>
  </si>
  <si>
    <t>CQCVMW0007461</t>
  </si>
  <si>
    <t>CQCVMW0007460</t>
  </si>
  <si>
    <t>LONTIYA MAGOMBO</t>
  </si>
  <si>
    <t>CQCVMW0027703</t>
  </si>
  <si>
    <t>CQCVMW0027702</t>
  </si>
  <si>
    <t>ELITA LEFAN</t>
  </si>
  <si>
    <t>CQCVMW0027750</t>
  </si>
  <si>
    <t>CQCVMW0027749</t>
  </si>
  <si>
    <t>LAINA MAZENGERA</t>
  </si>
  <si>
    <t>CQCVMW0027748</t>
  </si>
  <si>
    <t>CQCVMW0027743</t>
  </si>
  <si>
    <t>SILEN SAMALAN</t>
  </si>
  <si>
    <t>CQCVMW0027742</t>
  </si>
  <si>
    <t>CQCVMW0027747</t>
  </si>
  <si>
    <t>AGNESS SAIMON</t>
  </si>
  <si>
    <t>CQCVMW0027705</t>
  </si>
  <si>
    <t>CQCVMW0027704</t>
  </si>
  <si>
    <t>GRACE SAKA</t>
  </si>
  <si>
    <t>CQCVMW0027707</t>
  </si>
  <si>
    <t>CQCVMW0027706</t>
  </si>
  <si>
    <t>LEZINA CHINGALANGALA</t>
  </si>
  <si>
    <t>CQCVMW0027709</t>
  </si>
  <si>
    <t>CQCVMW0027708</t>
  </si>
  <si>
    <t>FRINESS SITANIEL</t>
  </si>
  <si>
    <t>CQCVMW0027713</t>
  </si>
  <si>
    <t>CQCVMW0027712</t>
  </si>
  <si>
    <t>MONANJI CHIPHIKO</t>
  </si>
  <si>
    <t>CQCVMW0027711</t>
  </si>
  <si>
    <t>CQCVMW0027710</t>
  </si>
  <si>
    <t>DOLOPHY MALISEN</t>
  </si>
  <si>
    <t>CQCVMW0027714</t>
  </si>
  <si>
    <t>CQCVMW0027715</t>
  </si>
  <si>
    <t>TELEZA MALIKO</t>
  </si>
  <si>
    <t>CQCVMW0027716</t>
  </si>
  <si>
    <t>CQCVMW0027744</t>
  </si>
  <si>
    <t>MATEIDA GELEZ</t>
  </si>
  <si>
    <t>CQCVMW0027746</t>
  </si>
  <si>
    <t>CQCVMW0027745</t>
  </si>
  <si>
    <t>AGNESS DICKSON</t>
  </si>
  <si>
    <t>CQCVMW0027741</t>
  </si>
  <si>
    <t>CQCVMW0027740</t>
  </si>
  <si>
    <t>LOVENESS KAIDZU</t>
  </si>
  <si>
    <t>CQCVMW0027739</t>
  </si>
  <si>
    <t>CQCVMW0027732</t>
  </si>
  <si>
    <t>SUZANA FALISON</t>
  </si>
  <si>
    <t>CQCVMW0027738</t>
  </si>
  <si>
    <t>CQCVMW0027737</t>
  </si>
  <si>
    <t>ROBINA SADOWA</t>
  </si>
  <si>
    <t>CQCVMW0027735</t>
  </si>
  <si>
    <t>CQCVMW0027725</t>
  </si>
  <si>
    <t>MARY FOLOMANI</t>
  </si>
  <si>
    <t>CQCVMW0027734</t>
  </si>
  <si>
    <t>CQCVMW0027731</t>
  </si>
  <si>
    <t>ROSARIA AUBREY</t>
  </si>
  <si>
    <t>CQCVMW0027726</t>
  </si>
  <si>
    <t>CQCVMW0027727</t>
  </si>
  <si>
    <t>FAINES JULIUSS</t>
  </si>
  <si>
    <t>CQCVMW0027733</t>
  </si>
  <si>
    <t>CQCVMW0027736</t>
  </si>
  <si>
    <t>REJINA SAID</t>
  </si>
  <si>
    <t>CQCVMW0027717</t>
  </si>
  <si>
    <t>CQCVMW0027718</t>
  </si>
  <si>
    <t>TELEZA CHIMTOLO</t>
  </si>
  <si>
    <t>CQCVMW0027730</t>
  </si>
  <si>
    <t>CQCVMW0027729</t>
  </si>
  <si>
    <t>KHILISTINA PHIRI</t>
  </si>
  <si>
    <t>CQCVMW0027728</t>
  </si>
  <si>
    <t>CQCVMW0027724</t>
  </si>
  <si>
    <t>RITA MWADENJE</t>
  </si>
  <si>
    <t>CQCVMW0027529</t>
  </si>
  <si>
    <t>CQCVMW0027752</t>
  </si>
  <si>
    <t>DILIA FALISON</t>
  </si>
  <si>
    <t>CQCVMW0027518</t>
  </si>
  <si>
    <t>CQCVMW0027517</t>
  </si>
  <si>
    <t>ELIZA SAMSON</t>
  </si>
  <si>
    <t xml:space="preserve">TENGO </t>
  </si>
  <si>
    <t>CQCVMW0027516</t>
  </si>
  <si>
    <t>CQCVMW0027523</t>
  </si>
  <si>
    <t>SABNA PATRICK</t>
  </si>
  <si>
    <t>CQCVMW0027524</t>
  </si>
  <si>
    <t>CQCVMW0027514</t>
  </si>
  <si>
    <t>KAMANGA DIKILANI</t>
  </si>
  <si>
    <t>CQCVMW0027515</t>
  </si>
  <si>
    <t>CQCVMW0027522</t>
  </si>
  <si>
    <t>MADALITSO MWALE</t>
  </si>
  <si>
    <t>CQCVMW0018101</t>
  </si>
  <si>
    <t>CQCVMW0018102</t>
  </si>
  <si>
    <t>LOVENESS THOKOZAN</t>
  </si>
  <si>
    <t>CQCVMW0027521</t>
  </si>
  <si>
    <t>CQCVMW0027520</t>
  </si>
  <si>
    <t>MAGRET KUMATSO</t>
  </si>
  <si>
    <t>CQCVMW0027538</t>
  </si>
  <si>
    <t>CQCVMW0027550</t>
  </si>
  <si>
    <t>FELINA BIKIYELE</t>
  </si>
  <si>
    <t>CQCVMW0027549</t>
  </si>
  <si>
    <t>CQCVMW0027548</t>
  </si>
  <si>
    <t>GRADES KUMITEME</t>
  </si>
  <si>
    <t>CQCVMW0027539</t>
  </si>
  <si>
    <t>CQCVMW0027547</t>
  </si>
  <si>
    <t>MAPEN STANIEL</t>
  </si>
  <si>
    <t>CQCVMW0027546</t>
  </si>
  <si>
    <t>CQCVMW0027545</t>
  </si>
  <si>
    <t>ELUBY SEZAN</t>
  </si>
  <si>
    <t>CQCVMW0027544</t>
  </si>
  <si>
    <t>CQCVMW0027540</t>
  </si>
  <si>
    <t>AIDA SKENAD</t>
  </si>
  <si>
    <t>CQCVMW0027543</t>
  </si>
  <si>
    <t>CQCVMW0027542</t>
  </si>
  <si>
    <t>OLIPA KATERA</t>
  </si>
  <si>
    <t>CQCVMW0027526</t>
  </si>
  <si>
    <t>CQCVMW0027527</t>
  </si>
  <si>
    <t>MKALIRA NALITI</t>
  </si>
  <si>
    <t>CQCVMW0027541</t>
  </si>
  <si>
    <t>CQCVMW0027504</t>
  </si>
  <si>
    <t>IDNAS PAIMA</t>
  </si>
  <si>
    <t>CQCVMW0027503</t>
  </si>
  <si>
    <t>CQCVMW0027502</t>
  </si>
  <si>
    <t>NAMSAUKA NASALANDE</t>
  </si>
  <si>
    <t>CQCVMW0027501</t>
  </si>
  <si>
    <t>CQCVMW0027537</t>
  </si>
  <si>
    <t>DZIWAPO CHIGWEDEZEN</t>
  </si>
  <si>
    <t>CQCVMW0027536</t>
  </si>
  <si>
    <t>CQCVMW0027535</t>
  </si>
  <si>
    <t>MATRIDA SAIMON</t>
  </si>
  <si>
    <t>CQCVMW0027534</t>
  </si>
  <si>
    <t>CQCVMW0027533</t>
  </si>
  <si>
    <t>JOICE DICKSON</t>
  </si>
  <si>
    <t>CQCVMW0027532</t>
  </si>
  <si>
    <t>CQCVMW0027531</t>
  </si>
  <si>
    <t>GEVELET KWANDACHA</t>
  </si>
  <si>
    <t>CQCVMW0027530</t>
  </si>
  <si>
    <t>CQCVMW0027528</t>
  </si>
  <si>
    <t>LENIYA GILIBAT</t>
  </si>
  <si>
    <t>CQCVMW0027513</t>
  </si>
  <si>
    <t>CQCVMW0027512</t>
  </si>
  <si>
    <t>LOVENESS YAMBIZAN</t>
  </si>
  <si>
    <t>CQCVMW0027511</t>
  </si>
  <si>
    <t>CQCVMW0027510</t>
  </si>
  <si>
    <t>TIONGE DANGER</t>
  </si>
  <si>
    <t>CQCVMW0027509</t>
  </si>
  <si>
    <t>CQCVMW0027508</t>
  </si>
  <si>
    <t>KABWEZE MADZIAYENDA</t>
  </si>
  <si>
    <t>CQCVMW0027507</t>
  </si>
  <si>
    <t>CQCVMW0027506</t>
  </si>
  <si>
    <t>SANKHULANA KAPSON</t>
  </si>
  <si>
    <t>KSNGO</t>
  </si>
  <si>
    <t>CQCVMW0018299</t>
  </si>
  <si>
    <t>CQCVMW0018300</t>
  </si>
  <si>
    <t>DALITSO ROLENCE</t>
  </si>
  <si>
    <t>CQCVMW0018296</t>
  </si>
  <si>
    <t>CQCVMW0018293</t>
  </si>
  <si>
    <t>PHILIPINA MALIZAN</t>
  </si>
  <si>
    <t>CQCVMW0018294</t>
  </si>
  <si>
    <t>CQCVMW0018295</t>
  </si>
  <si>
    <t>THOKOZAN YUDAS</t>
  </si>
  <si>
    <t>CQCVMW0027505</t>
  </si>
  <si>
    <t>CQCVMW0027525</t>
  </si>
  <si>
    <t>SISILIYA BOMA</t>
  </si>
  <si>
    <t>CQCVMW0018297</t>
  </si>
  <si>
    <t>CQCVMW0018298</t>
  </si>
  <si>
    <t>ENELESS CHIKAIKO</t>
  </si>
  <si>
    <t>CQCVMW0018292</t>
  </si>
  <si>
    <t>CQCVMW0018291</t>
  </si>
  <si>
    <t>GETRUD BILLY</t>
  </si>
  <si>
    <t>CQCVMW0018289</t>
  </si>
  <si>
    <t>CQCVMW0018290</t>
  </si>
  <si>
    <t>ZELIFA LUPIYA</t>
  </si>
  <si>
    <t>CQCVMW0018251</t>
  </si>
  <si>
    <t>CQCVMW0018252</t>
  </si>
  <si>
    <t>SOLOM JIKSON</t>
  </si>
  <si>
    <t>CQCVMW0018254</t>
  </si>
  <si>
    <t>CQCVMW0018253</t>
  </si>
  <si>
    <t>NJELINA CHINGAGWE</t>
  </si>
  <si>
    <t>CQCVMW0018288</t>
  </si>
  <si>
    <t>CQCVMW0018287</t>
  </si>
  <si>
    <t>ENISY KAMPALA</t>
  </si>
  <si>
    <t>CQCVMW0018286</t>
  </si>
  <si>
    <t>CQCVMW0018285</t>
  </si>
  <si>
    <t>ESNAT JALED</t>
  </si>
  <si>
    <t>CQCVMW0018256</t>
  </si>
  <si>
    <t>CQCVMW0018255</t>
  </si>
  <si>
    <t>LUNIYA DIDA</t>
  </si>
  <si>
    <t>CQCVMW0018276</t>
  </si>
  <si>
    <t>CQCVMW0018273</t>
  </si>
  <si>
    <t>LUCY LAIMON</t>
  </si>
  <si>
    <t>CQCVMW0018270</t>
  </si>
  <si>
    <t>CQCVMW0018267</t>
  </si>
  <si>
    <t>SUZAN TASHAN</t>
  </si>
  <si>
    <t>CQCVMW0018268</t>
  </si>
  <si>
    <t>CQCVMW0018266</t>
  </si>
  <si>
    <t>NELIA HAZWEL</t>
  </si>
  <si>
    <t>CQCVMW0018265</t>
  </si>
  <si>
    <t>CQCVMW0018263</t>
  </si>
  <si>
    <t>TAMALA ALEX</t>
  </si>
  <si>
    <t>CQCVMW0018278</t>
  </si>
  <si>
    <t>CQCVMW0018271</t>
  </si>
  <si>
    <t>ROSE MBELENJE</t>
  </si>
  <si>
    <t>CQCVMW0018272</t>
  </si>
  <si>
    <t>CQCVMW0018262</t>
  </si>
  <si>
    <t>PULISKA CHIPILIRO</t>
  </si>
  <si>
    <t>CQCVMW0029795</t>
  </si>
  <si>
    <t>CQCVMW0029796</t>
  </si>
  <si>
    <t>MERCY   KAMPHATA</t>
  </si>
  <si>
    <t>CQCVMW0029793</t>
  </si>
  <si>
    <t>CQCVMW0029794</t>
  </si>
  <si>
    <t>ALENA   CHIKANKHENI</t>
  </si>
  <si>
    <t>CQCVMW0029792</t>
  </si>
  <si>
    <t>CQCVMW0029791</t>
  </si>
  <si>
    <t>SEVELINA   SAINNET</t>
  </si>
  <si>
    <t>CQCVMW0029789</t>
  </si>
  <si>
    <t>CQCVMW0029790</t>
  </si>
  <si>
    <t>MUZANI   KHOLOWA</t>
  </si>
  <si>
    <t>CQCVMW0029787</t>
  </si>
  <si>
    <t>CQCVMW0029788</t>
  </si>
  <si>
    <t>ELINESI   SINOYA</t>
  </si>
  <si>
    <t>CQCVMW0029785</t>
  </si>
  <si>
    <t>CQCVMW0029786</t>
  </si>
  <si>
    <t>KOICE   JOJI</t>
  </si>
  <si>
    <t>CQCVMW0029783</t>
  </si>
  <si>
    <t>CQCVMW0029784</t>
  </si>
  <si>
    <t>JENIFA   JAILOSI</t>
  </si>
  <si>
    <t>CQCVMW0029781</t>
  </si>
  <si>
    <t>CQCVMW0029782</t>
  </si>
  <si>
    <t>MALIGELITA   ESAKE</t>
  </si>
  <si>
    <t>CQCVMW0029780</t>
  </si>
  <si>
    <t>CQCVMW0029779</t>
  </si>
  <si>
    <t>TABALIRE   KAPUNULA</t>
  </si>
  <si>
    <t>CQCVMW0029777</t>
  </si>
  <si>
    <t>CQCVMW0029778</t>
  </si>
  <si>
    <t>ANESS   KWENDA</t>
  </si>
  <si>
    <t>CQCVMW0029776</t>
  </si>
  <si>
    <t>CQCVMW0029775</t>
  </si>
  <si>
    <t>LOBINA   LIKISON</t>
  </si>
  <si>
    <t>CQCVMW0029773</t>
  </si>
  <si>
    <t>CQCVMW0029774</t>
  </si>
  <si>
    <t>NATALIA   EZALA</t>
  </si>
  <si>
    <t>CQCVMW0029771</t>
  </si>
  <si>
    <t>CQCVMW0029772</t>
  </si>
  <si>
    <t>EVERESI   EZALA</t>
  </si>
  <si>
    <t>CQCVMW0029767</t>
  </si>
  <si>
    <t>CQCVMW0029768</t>
  </si>
  <si>
    <t>LUFI   KANAMA</t>
  </si>
  <si>
    <t>CQCVMW0029769</t>
  </si>
  <si>
    <t>CQCVMW0029770</t>
  </si>
  <si>
    <t>ALINETI   SINJANI</t>
  </si>
  <si>
    <t>CQCVMW0029765</t>
  </si>
  <si>
    <t>CQCVMW0029766</t>
  </si>
  <si>
    <t>LOBINA   SHUMBA</t>
  </si>
  <si>
    <t>CQCVMW0029751</t>
  </si>
  <si>
    <t>CQCVMW0029752</t>
  </si>
  <si>
    <t>ALEFA   JAILOSI</t>
  </si>
  <si>
    <t>CQCVMW0029757</t>
  </si>
  <si>
    <t>CQCVMW0029758</t>
  </si>
  <si>
    <t>NAKHUMATA   CHULE</t>
  </si>
  <si>
    <t>CQCVMW0029755</t>
  </si>
  <si>
    <t>CQCVMW0029756</t>
  </si>
  <si>
    <t>AGNESS  BANWEKI</t>
  </si>
  <si>
    <t>SOLOMON</t>
  </si>
  <si>
    <t>CQCVMW0029753</t>
  </si>
  <si>
    <t>CQCVMW0029754</t>
  </si>
  <si>
    <t>SHAILINI   SINOYA</t>
  </si>
  <si>
    <t>CQCVMW0029638</t>
  </si>
  <si>
    <t>CQCVMW0029639</t>
  </si>
  <si>
    <t>JESE   MDZUMA</t>
  </si>
  <si>
    <t>CQCVMW0029640</t>
  </si>
  <si>
    <t>CQCVMW0029641</t>
  </si>
  <si>
    <t>DOLOPHY   HARRY</t>
  </si>
  <si>
    <t>CQCVMW0029649</t>
  </si>
  <si>
    <t>CQCVMW0029650</t>
  </si>
  <si>
    <t>OKHESTA   JAILOSI</t>
  </si>
  <si>
    <t>CQCVMW0029646</t>
  </si>
  <si>
    <t>CQCVMW0029647</t>
  </si>
  <si>
    <t>LUFI   MACHITIDWE</t>
  </si>
  <si>
    <t>CQCVMW0029644</t>
  </si>
  <si>
    <t>CQCVMW0029645</t>
  </si>
  <si>
    <t>SUZEN   JAIOSI</t>
  </si>
  <si>
    <t>CQCVMW0029636</t>
  </si>
  <si>
    <t>CQCVMW0029637</t>
  </si>
  <si>
    <t>MAGADALENA   KWENDA</t>
  </si>
  <si>
    <t>CQCVMW0029642</t>
  </si>
  <si>
    <t>CQCVMW0029643</t>
  </si>
  <si>
    <t>ANESS  MADZIAYENDA</t>
  </si>
  <si>
    <t>CQCVMW0029635</t>
  </si>
  <si>
    <t>CQCVMW0029648</t>
  </si>
  <si>
    <t>ANESS   JEDENI</t>
  </si>
  <si>
    <t>CQCVMW0027771</t>
  </si>
  <si>
    <t>CQCVMW0018103</t>
  </si>
  <si>
    <t>FATIMA TEDIYANO</t>
  </si>
  <si>
    <t>CQCVMW0018104</t>
  </si>
  <si>
    <t>CQCVMW0027722</t>
  </si>
  <si>
    <t>MALIFA CHIWEZA</t>
  </si>
  <si>
    <t>CQCVMW0027721</t>
  </si>
  <si>
    <t>CQCVMW0027723</t>
  </si>
  <si>
    <t>FELIA MILIYASI</t>
  </si>
  <si>
    <t>CQCVMW0018110</t>
  </si>
  <si>
    <t>CQCVMW0018111</t>
  </si>
  <si>
    <t>SISILIYA FATSANI</t>
  </si>
  <si>
    <t>CQCVMW0018109</t>
  </si>
  <si>
    <t>CQCVMW0018108</t>
  </si>
  <si>
    <t>BOBZOLA KAPUMA</t>
  </si>
  <si>
    <t>CQCVMW0018107</t>
  </si>
  <si>
    <t>CQCVMW0018106</t>
  </si>
  <si>
    <t>KAPENA JAMES</t>
  </si>
  <si>
    <t>CQCVMW0018105</t>
  </si>
  <si>
    <t>CQCVMW0018131</t>
  </si>
  <si>
    <t>TIFOTSELA MOSES</t>
  </si>
  <si>
    <t>CQCVMW0018130</t>
  </si>
  <si>
    <t>CQCVMW0018129</t>
  </si>
  <si>
    <t>054</t>
  </si>
  <si>
    <t>CQCVMW0018127</t>
  </si>
  <si>
    <t>CQCVMW0018128</t>
  </si>
  <si>
    <t>GRACE KABWILA</t>
  </si>
  <si>
    <t>CQCVMW0027720</t>
  </si>
  <si>
    <t>CQCVMW0018126</t>
  </si>
  <si>
    <t>MPATULANA KAMDAMBO</t>
  </si>
  <si>
    <t>CQCVMW0027719</t>
  </si>
  <si>
    <t>CQCVMW0018149</t>
  </si>
  <si>
    <t>MALIFA LATIYELE</t>
  </si>
  <si>
    <t>CQCVMW0018148</t>
  </si>
  <si>
    <t>CQCVMW0018147</t>
  </si>
  <si>
    <t>GLORIA THAUZEN</t>
  </si>
  <si>
    <t>CQCVMW0018146</t>
  </si>
  <si>
    <t>CQCVMW0018145</t>
  </si>
  <si>
    <t>JUNES MAKWANDU</t>
  </si>
  <si>
    <t>CQCVMW0018144</t>
  </si>
  <si>
    <t>CQCVMW0018143</t>
  </si>
  <si>
    <t>ELINA GOLIATI</t>
  </si>
  <si>
    <t>CQCVMW0027755</t>
  </si>
  <si>
    <t>CQCVMW0027766</t>
  </si>
  <si>
    <t>JUDITH DALIWELL</t>
  </si>
  <si>
    <t>CQCVMW0027754</t>
  </si>
  <si>
    <t>CQCVMW0027796</t>
  </si>
  <si>
    <t>CHRISY MUTU</t>
  </si>
  <si>
    <t>CQCVMW0027762</t>
  </si>
  <si>
    <t>CQCVMW0027763</t>
  </si>
  <si>
    <t>ELIZA CHUSIWA</t>
  </si>
  <si>
    <t>CQCVMW0027765</t>
  </si>
  <si>
    <t>CQCVMW0027764</t>
  </si>
  <si>
    <t>AUSTEN KATELELA</t>
  </si>
  <si>
    <t>CQCVMW0027770</t>
  </si>
  <si>
    <t>CQCVMW0027793</t>
  </si>
  <si>
    <t>LENIYA THAMISON</t>
  </si>
  <si>
    <t>CQCVMW0018134</t>
  </si>
  <si>
    <t>CQCVMW0027799</t>
  </si>
  <si>
    <t>EZILINA SELEMAN</t>
  </si>
  <si>
    <t>CQCVMW0018142</t>
  </si>
  <si>
    <t>CQCVMW0018141</t>
  </si>
  <si>
    <t>CLALA MAGILASI</t>
  </si>
  <si>
    <t>CQCVMW0018140</t>
  </si>
  <si>
    <t>CQCVMW0018139</t>
  </si>
  <si>
    <t>ALINET CHAKU</t>
  </si>
  <si>
    <t>CQCVMW0018137</t>
  </si>
  <si>
    <t>CQCVMW0018138</t>
  </si>
  <si>
    <t>PITILIZAN EVANSI</t>
  </si>
  <si>
    <t>CQCVMW0018136</t>
  </si>
  <si>
    <t>CQCVMW0018135</t>
  </si>
  <si>
    <t>MERCY MASTRE</t>
  </si>
  <si>
    <t>CQCVMW0027753</t>
  </si>
  <si>
    <t>CQCVMW0018133</t>
  </si>
  <si>
    <t>GILIBETA HALISON</t>
  </si>
  <si>
    <t>CQCVMW0027785</t>
  </si>
  <si>
    <t>CQCVMW0027757</t>
  </si>
  <si>
    <t>ALICE TSOKA</t>
  </si>
  <si>
    <t>CQCVMW0027761</t>
  </si>
  <si>
    <t>CQCVMW0027778</t>
  </si>
  <si>
    <t>HENDRINAH FRANCES</t>
  </si>
  <si>
    <t>CQCVMW0027776</t>
  </si>
  <si>
    <t>CQCVMW0027760</t>
  </si>
  <si>
    <t>SHYREEN CHITSULO</t>
  </si>
  <si>
    <t>CQCVMW0027775</t>
  </si>
  <si>
    <t>CQCVMW0027779</t>
  </si>
  <si>
    <t>JOYCE MTOLOWAKALE</t>
  </si>
  <si>
    <t>CQCVMW0029722</t>
  </si>
  <si>
    <t>CQCVMW0029721</t>
  </si>
  <si>
    <t>MARY GOLOMBE</t>
  </si>
  <si>
    <t>CQCVMW0029720</t>
  </si>
  <si>
    <t>CQCVMW0029719</t>
  </si>
  <si>
    <t>IGNART SIGRET</t>
  </si>
  <si>
    <t>CQCVMW0029718</t>
  </si>
  <si>
    <t>CQCVMW0029717</t>
  </si>
  <si>
    <t>LEZITA KAPUTA</t>
  </si>
  <si>
    <t>CQCVMW0029716</t>
  </si>
  <si>
    <t>CQCVMW0029715</t>
  </si>
  <si>
    <t>MALIYA FEMERIKO</t>
  </si>
  <si>
    <t>CQCVMW0029714</t>
  </si>
  <si>
    <t>CQCVMW0029713</t>
  </si>
  <si>
    <t>FRANK POFERA</t>
  </si>
  <si>
    <t>CQCVMW0029712</t>
  </si>
  <si>
    <t>CQCVMW0029711</t>
  </si>
  <si>
    <t>THANDIWE KALENGA</t>
  </si>
  <si>
    <t>CQCVMW0029710</t>
  </si>
  <si>
    <t>CQCVMW0029709</t>
  </si>
  <si>
    <t>IDESS KHOLOWA</t>
  </si>
  <si>
    <t>CQCVMW0029708</t>
  </si>
  <si>
    <t>CQCVMW0029707</t>
  </si>
  <si>
    <t>MERSEY KATENGEZA</t>
  </si>
  <si>
    <t>CQCVMW0029706</t>
  </si>
  <si>
    <t>CQCVMW0029705</t>
  </si>
  <si>
    <t>NAMITI ZINGANO</t>
  </si>
  <si>
    <t>CQCVMW0029704</t>
  </si>
  <si>
    <t>CQCVMW0029703</t>
  </si>
  <si>
    <t>LATINESS CHIMINJI</t>
  </si>
  <si>
    <t>CQCVMW0029702</t>
  </si>
  <si>
    <t>CQCVMW0029701</t>
  </si>
  <si>
    <t>JOINCE MAKALANI</t>
  </si>
  <si>
    <t>CQCVMW0052250</t>
  </si>
  <si>
    <t>CQCVMW0052249</t>
  </si>
  <si>
    <t>IDA LAVESS</t>
  </si>
  <si>
    <t>CQCVMW0052248</t>
  </si>
  <si>
    <t>CQCVMW0052247</t>
  </si>
  <si>
    <t>SISIRIYA JEMES</t>
  </si>
  <si>
    <t>CQCVMW0052246</t>
  </si>
  <si>
    <t>CQCVMW0052245</t>
  </si>
  <si>
    <t>FENERIKA JEPUTALA</t>
  </si>
  <si>
    <t>CQCVMW0052244</t>
  </si>
  <si>
    <t>CQCVMW0052243</t>
  </si>
  <si>
    <t>TAZIONA PHIRI</t>
  </si>
  <si>
    <t>CQCVMW0052242</t>
  </si>
  <si>
    <t>CQCVMW0052241</t>
  </si>
  <si>
    <t>STERA KALUMBA</t>
  </si>
  <si>
    <t>CQCVMW0052240</t>
  </si>
  <si>
    <t>CQCVMW0052239</t>
  </si>
  <si>
    <t>CHIMWEMWE SILIYA</t>
  </si>
  <si>
    <t>CQCVMW0052238</t>
  </si>
  <si>
    <t>CQCVMW0052237</t>
  </si>
  <si>
    <t>LICKSINA KADZAMIRA</t>
  </si>
  <si>
    <t>CQCVMW0052236</t>
  </si>
  <si>
    <t>CQCVMW0052235</t>
  </si>
  <si>
    <t>LESIYA ELORD</t>
  </si>
  <si>
    <t>CQCVMW0052234</t>
  </si>
  <si>
    <t>CQCVMW0052233</t>
  </si>
  <si>
    <t>FERIYA NKHOSI</t>
  </si>
  <si>
    <t>CQCVMW0052201</t>
  </si>
  <si>
    <t>CQCVMW0052202</t>
  </si>
  <si>
    <t>LATENESS MAKWANDU</t>
  </si>
  <si>
    <t>CQCVMW0052203</t>
  </si>
  <si>
    <t>CQCVMW0052204</t>
  </si>
  <si>
    <t>ROSEMERI MPINGANJIRA</t>
  </si>
  <si>
    <t>CQCVMW0052205</t>
  </si>
  <si>
    <t>CQCVMW0052206</t>
  </si>
  <si>
    <t>MDAKHALA MTENJE</t>
  </si>
  <si>
    <t>CQCVMW0029651</t>
  </si>
  <si>
    <t>CQCVMW0029652</t>
  </si>
  <si>
    <t>CHRISTOFA CHIKONDI</t>
  </si>
  <si>
    <t>CQCVMW0052207</t>
  </si>
  <si>
    <t>CQCVMW0052208</t>
  </si>
  <si>
    <t>MAWANDINU CHULE</t>
  </si>
  <si>
    <t>CQCVMW0029653</t>
  </si>
  <si>
    <t>CQCVMW0029654</t>
  </si>
  <si>
    <t>MELINA M PHONGO ZIDANA</t>
  </si>
  <si>
    <t>CQCVMW0052209</t>
  </si>
  <si>
    <t>CQCVMW0052210</t>
  </si>
  <si>
    <t>ZELESI LOLESI</t>
  </si>
  <si>
    <t>CQCVMW0029655</t>
  </si>
  <si>
    <t>CQCVMW0029656</t>
  </si>
  <si>
    <t>KAFELE KATENGEZA</t>
  </si>
  <si>
    <t>CQCVMW0029657</t>
  </si>
  <si>
    <t>CQCVMW0029670</t>
  </si>
  <si>
    <t>MOREEN GANGO</t>
  </si>
  <si>
    <t>CQCVMW0029671</t>
  </si>
  <si>
    <t>CQCVMW0029672</t>
  </si>
  <si>
    <t>EMELIDA SHELEBATI</t>
  </si>
  <si>
    <t>CQCVMW0029658</t>
  </si>
  <si>
    <t>CQCVMW0029659</t>
  </si>
  <si>
    <t>ELIZA SITETALA</t>
  </si>
  <si>
    <t>CQCVMW0029660</t>
  </si>
  <si>
    <t>CQCVMW0029661</t>
  </si>
  <si>
    <t>EVENESI BANGO</t>
  </si>
  <si>
    <t>NAMTHAMANGA</t>
  </si>
  <si>
    <t>CQCVMW0029662</t>
  </si>
  <si>
    <t>CQCVMW0029663</t>
  </si>
  <si>
    <t>SOFELETI DISIMASI</t>
  </si>
  <si>
    <t>CQCVMW0029664</t>
  </si>
  <si>
    <t>CQCVMW0029665</t>
  </si>
  <si>
    <t>FELESITA LUBENI</t>
  </si>
  <si>
    <t>CQCVMW0029666</t>
  </si>
  <si>
    <t>CQCVMW0029667</t>
  </si>
  <si>
    <t>MTISUNGE MTUMODZI</t>
  </si>
  <si>
    <t xml:space="preserve">NAMTHAMANGA </t>
  </si>
  <si>
    <t>CQCVMW0029668</t>
  </si>
  <si>
    <t>CQCVMW0029669</t>
  </si>
  <si>
    <t>ALISI SAMUELE</t>
  </si>
  <si>
    <t>CQCVMW0029550</t>
  </si>
  <si>
    <t>CQCVMW0029549</t>
  </si>
  <si>
    <t>CHIFUNILO CHIBWE</t>
  </si>
  <si>
    <t>CQCVMW0029548</t>
  </si>
  <si>
    <t>CQCVMW0029547</t>
  </si>
  <si>
    <t>MANES MONANJI</t>
  </si>
  <si>
    <t>CQCVMW0029546</t>
  </si>
  <si>
    <t>CQCVMW0029545</t>
  </si>
  <si>
    <t>ELINATI TENGANI</t>
  </si>
  <si>
    <t>CQCVMW0029544</t>
  </si>
  <si>
    <t>CQCVMW0029543</t>
  </si>
  <si>
    <t>LEZINATI KAPACHIKA</t>
  </si>
  <si>
    <t>CQCVMW0029542</t>
  </si>
  <si>
    <t>CQCVMW0029541</t>
  </si>
  <si>
    <t>LUCY CHISOMO</t>
  </si>
  <si>
    <t>CQCVMW0029540</t>
  </si>
  <si>
    <t>CQCVMW0029539</t>
  </si>
  <si>
    <t>MECY EDIWAD</t>
  </si>
  <si>
    <t>CQCVMW0029538</t>
  </si>
  <si>
    <t>CQCVMW0029537</t>
  </si>
  <si>
    <t>CHRISTINA LEFANI</t>
  </si>
  <si>
    <t>CQCVMW0029536</t>
  </si>
  <si>
    <t>CQCVMW0029535</t>
  </si>
  <si>
    <t xml:space="preserve">ALINETI YAMIKANI </t>
  </si>
  <si>
    <t>CQCVMW0029534</t>
  </si>
  <si>
    <t>CQCVMW0029533</t>
  </si>
  <si>
    <t>TIONGE MABZI AVULA</t>
  </si>
  <si>
    <t>CQCVMW0029501</t>
  </si>
  <si>
    <t>CQCVMW0029532</t>
  </si>
  <si>
    <t>LEYA JEPUTALA</t>
  </si>
  <si>
    <t>CQCVMW0029531</t>
  </si>
  <si>
    <t>CQCVMW0029530</t>
  </si>
  <si>
    <t>ANES NEPIYALA</t>
  </si>
  <si>
    <t>CQCVMW0029529</t>
  </si>
  <si>
    <t>CQCVMW0029528</t>
  </si>
  <si>
    <t>JOJINA PUTILIZANI</t>
  </si>
  <si>
    <t>CQCVMW0029527</t>
  </si>
  <si>
    <t>CQCVMW0029526</t>
  </si>
  <si>
    <t>LINESI MBULANDA</t>
  </si>
  <si>
    <t>CQCVMW0029525</t>
  </si>
  <si>
    <t>CQCVMW0029524</t>
  </si>
  <si>
    <t>JENISI FULEDI</t>
  </si>
  <si>
    <t>CQCVMW0029523</t>
  </si>
  <si>
    <t>CQCVMW0029522</t>
  </si>
  <si>
    <t>LOVENESI KHOKHO</t>
  </si>
  <si>
    <t>CQCVMW0029521</t>
  </si>
  <si>
    <t>CQCVMW0029520</t>
  </si>
  <si>
    <t>LINESI HALISONI</t>
  </si>
  <si>
    <t>CQCVMW0029519</t>
  </si>
  <si>
    <t>CQCVMW0029518</t>
  </si>
  <si>
    <t>ALEFA KATELA</t>
  </si>
  <si>
    <t>CQCVMW0029517</t>
  </si>
  <si>
    <t>CQCVMW0029516</t>
  </si>
  <si>
    <t>ALEFA NDAWALA</t>
  </si>
  <si>
    <t>CQCVMW0028151</t>
  </si>
  <si>
    <t>CQCVMW0028152</t>
  </si>
  <si>
    <t>ERITA SAMUELE</t>
  </si>
  <si>
    <t>CQCVMW0028153</t>
  </si>
  <si>
    <t>CQCVMW0028154</t>
  </si>
  <si>
    <t>NALIWAYA OSITEN</t>
  </si>
  <si>
    <t>CQCVMW0028155</t>
  </si>
  <si>
    <t>CQCVMW0028156</t>
  </si>
  <si>
    <t>MALINGELITA LOLENT</t>
  </si>
  <si>
    <t>CQCVMW0028157</t>
  </si>
  <si>
    <t>CQCVMW0028158</t>
  </si>
  <si>
    <t>ENERESI SITIVIN</t>
  </si>
  <si>
    <t>CQCVMW0028159</t>
  </si>
  <si>
    <t>CQCVMW0028160</t>
  </si>
  <si>
    <t>ESITA KALIYATI</t>
  </si>
  <si>
    <t>CQCVMW0028161</t>
  </si>
  <si>
    <t>CQCVMW0028162</t>
  </si>
  <si>
    <t>ZIWALIKA MALIZANI</t>
  </si>
  <si>
    <t>CQCVMW0028163</t>
  </si>
  <si>
    <t>CQCVMW0028164</t>
  </si>
  <si>
    <t>MANYAZIYAWO BULAKI</t>
  </si>
  <si>
    <t>CQCVMW0028165</t>
  </si>
  <si>
    <t>CQCVMW0028166</t>
  </si>
  <si>
    <t>CHISOMO ADAMU</t>
  </si>
  <si>
    <t>CQCVMW0028167</t>
  </si>
  <si>
    <t>CQCVMW0028168</t>
  </si>
  <si>
    <t>AMOSI THOMO</t>
  </si>
  <si>
    <t>CQCVMW0028169</t>
  </si>
  <si>
    <t>CQCVMW0028170</t>
  </si>
  <si>
    <t>FIDELESI THOMO</t>
  </si>
  <si>
    <t>CQCVMW0028171</t>
  </si>
  <si>
    <t>CQCVMW0028172</t>
  </si>
  <si>
    <t>EFELIDA JEFUTALA</t>
  </si>
  <si>
    <t>CQCVMW0028173</t>
  </si>
  <si>
    <t>CQCVMW0028174</t>
  </si>
  <si>
    <t>CHATENGA MODIKAYI</t>
  </si>
  <si>
    <t>CQCVMW0028175</t>
  </si>
  <si>
    <t>CQCVMW0028176</t>
  </si>
  <si>
    <t>JENIFA CHAKANA</t>
  </si>
  <si>
    <t>CQCVMW0028177</t>
  </si>
  <si>
    <t>CQCVMW0028178</t>
  </si>
  <si>
    <t>ESINTA JAMIKELE</t>
  </si>
  <si>
    <t>CQCVMW0028179</t>
  </si>
  <si>
    <t>CQCVMW0028180</t>
  </si>
  <si>
    <t>ERISE MAKISIWELO</t>
  </si>
  <si>
    <t>CQCVMW0028181</t>
  </si>
  <si>
    <t>CQCVMW0028182</t>
  </si>
  <si>
    <t>MALINGAMOYO LUMAKI</t>
  </si>
  <si>
    <t>CQCVMW0028183</t>
  </si>
  <si>
    <t>CQCVMW0028185</t>
  </si>
  <si>
    <t>NAZO MAZA</t>
  </si>
  <si>
    <t>CQCVMW0028186</t>
  </si>
  <si>
    <t>CQCVMW0028187</t>
  </si>
  <si>
    <t>NALISITI LUFEYO</t>
  </si>
  <si>
    <t>CQCVMW0028188</t>
  </si>
  <si>
    <t>CQCVMW0028189</t>
  </si>
  <si>
    <t>LUFINA KALUMIKIZA</t>
  </si>
  <si>
    <t>CQCVMW0028190</t>
  </si>
  <si>
    <t>CQCVMW0028191</t>
  </si>
  <si>
    <t>MALIYAM ALAFULEDI</t>
  </si>
  <si>
    <t>CQCVMW0028192</t>
  </si>
  <si>
    <t>CQCVMW0028193</t>
  </si>
  <si>
    <t>LAYINA ZALENGELA</t>
  </si>
  <si>
    <t>CQCVMW0028194</t>
  </si>
  <si>
    <t>CQCVMW0028195</t>
  </si>
  <si>
    <t>NASUDAN BIKITON</t>
  </si>
  <si>
    <t>CQCVMW0028196</t>
  </si>
  <si>
    <t>CQCVMW0028197</t>
  </si>
  <si>
    <t>LONJEZO JABESI</t>
  </si>
  <si>
    <t>CQCVMW0028184</t>
  </si>
  <si>
    <t>CQCVMW0028198</t>
  </si>
  <si>
    <t>INESI MAPULANGA</t>
  </si>
  <si>
    <t>CQCVMW0028199</t>
  </si>
  <si>
    <t>CQCVMW0028200</t>
  </si>
  <si>
    <t>LELENI THAMISON</t>
  </si>
  <si>
    <t>CQCVMW0018196</t>
  </si>
  <si>
    <t>CQCVMW0018197</t>
  </si>
  <si>
    <t>NAZENI MAPULANGA</t>
  </si>
  <si>
    <t>CQCVMW0018198</t>
  </si>
  <si>
    <t>CQCVMW0018199</t>
  </si>
  <si>
    <t>ZELESI ISAKE</t>
  </si>
  <si>
    <t>CQCVMW0018195</t>
  </si>
  <si>
    <t>CQCVMW0018194</t>
  </si>
  <si>
    <t>LUTIYA CHINAMALE</t>
  </si>
  <si>
    <t>CQCVMW0018192</t>
  </si>
  <si>
    <t>CQCVMW0018191</t>
  </si>
  <si>
    <t>MAWUAKUSELI THUPEZI</t>
  </si>
  <si>
    <t>CQCVMW0018190</t>
  </si>
  <si>
    <t>CQCVMW0018187</t>
  </si>
  <si>
    <t>AGINES JERE</t>
  </si>
  <si>
    <t>CHONKHUTI</t>
  </si>
  <si>
    <t>CQCVMW0018186</t>
  </si>
  <si>
    <t>CQCVMW0018185</t>
  </si>
  <si>
    <t>MAGILETI SONIYAS</t>
  </si>
  <si>
    <t>CQCVMW0018168</t>
  </si>
  <si>
    <t>CQCVMW0018159</t>
  </si>
  <si>
    <t>ESITELE PAULO</t>
  </si>
  <si>
    <t>CQCVMW0018188</t>
  </si>
  <si>
    <t>CQCVMW0018189</t>
  </si>
  <si>
    <t>GILIBETA MALEKANO</t>
  </si>
  <si>
    <t>CQCVMW0018193</t>
  </si>
  <si>
    <t>CQCVMW0018200</t>
  </si>
  <si>
    <t>JONASAN FOLIYAS</t>
  </si>
  <si>
    <t>CQCVMW0018050</t>
  </si>
  <si>
    <t>CQCVMW0018049</t>
  </si>
  <si>
    <t>LOZIMELI KASUZIMILA</t>
  </si>
  <si>
    <t>CQCVMW0018048</t>
  </si>
  <si>
    <t>CQCVMW0018047</t>
  </si>
  <si>
    <t>BUFALO SONGOLE</t>
  </si>
  <si>
    <t>CQCVMW0018046</t>
  </si>
  <si>
    <t>CQCVMW0018045</t>
  </si>
  <si>
    <t>AGINES MCHELA</t>
  </si>
  <si>
    <t>CQCVMW0018044</t>
  </si>
  <si>
    <t>CQCVMW0018043</t>
  </si>
  <si>
    <t>SUZANA CHIKOLOLELE</t>
  </si>
  <si>
    <t>CQCVMW0018042</t>
  </si>
  <si>
    <t>CQCVMW0018041</t>
  </si>
  <si>
    <t>UNISI CHIMWALA</t>
  </si>
  <si>
    <t>CQCVMW0018040</t>
  </si>
  <si>
    <t>CQCVMW0018039</t>
  </si>
  <si>
    <t>ZIMKANA FUCHI</t>
  </si>
  <si>
    <t>CQCVMW0018009</t>
  </si>
  <si>
    <t>CQCVMW0018010</t>
  </si>
  <si>
    <t>LESA JOHN</t>
  </si>
  <si>
    <t>CQCVMW0028349</t>
  </si>
  <si>
    <t>CQCVMW0028332</t>
  </si>
  <si>
    <t>ELIZAMBET NGOZO</t>
  </si>
  <si>
    <t>CQCVMW0028331</t>
  </si>
  <si>
    <t>CQCVMW0028328</t>
  </si>
  <si>
    <t>GILESS BANDA</t>
  </si>
  <si>
    <t>CQCVMW0028329</t>
  </si>
  <si>
    <t>CQCVMW0028479</t>
  </si>
  <si>
    <t>HALLOD MBELENGA</t>
  </si>
  <si>
    <t>CQCVMW0028317</t>
  </si>
  <si>
    <t>CQCVMW0028302</t>
  </si>
  <si>
    <t>AJELA JAWA</t>
  </si>
  <si>
    <t>CQCVMW0028635</t>
  </si>
  <si>
    <t>CQCVMW0028316</t>
  </si>
  <si>
    <t>SOLOMI EVASI</t>
  </si>
  <si>
    <t>CQCVMW0028315</t>
  </si>
  <si>
    <t>CQCVMW0028314</t>
  </si>
  <si>
    <t>LAVUNESI LAMIKI</t>
  </si>
  <si>
    <t>CQCVMW0028313</t>
  </si>
  <si>
    <t>CQCVMW0028312</t>
  </si>
  <si>
    <t>MOLINI CHIKONDI</t>
  </si>
  <si>
    <t>CQCVMW0028311</t>
  </si>
  <si>
    <t>CQCVMW0028310</t>
  </si>
  <si>
    <t>MWEDZEKA LALIYATI</t>
  </si>
  <si>
    <t>CQCVMW0028309</t>
  </si>
  <si>
    <t>CQCVMW0028308</t>
  </si>
  <si>
    <t>AYILIN CHAPULUMUKA</t>
  </si>
  <si>
    <t>CQCVMW0028478</t>
  </si>
  <si>
    <t>CQCVMW0028334</t>
  </si>
  <si>
    <t>ENITA CHIDZANI</t>
  </si>
  <si>
    <t>CQCVMW0028335</t>
  </si>
  <si>
    <t>CQCVMW0028336</t>
  </si>
  <si>
    <t xml:space="preserve">ALISI CHIMENYA </t>
  </si>
  <si>
    <t>CQCVMW0028337</t>
  </si>
  <si>
    <t>CQCVMW0028338</t>
  </si>
  <si>
    <t>LADZA MALINGAMOYO</t>
  </si>
  <si>
    <t>CQCVMW0028340</t>
  </si>
  <si>
    <t>CQCVMW0028339</t>
  </si>
  <si>
    <t>LAVUNESI LETESI</t>
  </si>
  <si>
    <t>CQCVMW0028341</t>
  </si>
  <si>
    <t>CQCVMW0028342</t>
  </si>
  <si>
    <t>LOLIN MALELEMA</t>
  </si>
  <si>
    <t>CQCVMW0028343</t>
  </si>
  <si>
    <t>CQCVMW0028344</t>
  </si>
  <si>
    <t>LOLESI MATISON</t>
  </si>
  <si>
    <t>CQCVMW0028345</t>
  </si>
  <si>
    <t>CQCVMW0028346</t>
  </si>
  <si>
    <t>KETILINA THABWA</t>
  </si>
  <si>
    <t>CQCVMW0028347</t>
  </si>
  <si>
    <t>CQCVMW0028348</t>
  </si>
  <si>
    <t>HESITINGS KAYITON</t>
  </si>
  <si>
    <t>CQCVMW0028350</t>
  </si>
  <si>
    <t>CQCVMW0028498</t>
  </si>
  <si>
    <t>ESIME MOZESI</t>
  </si>
  <si>
    <t>CQCVMW0028497</t>
  </si>
  <si>
    <t>CQCVMW0028636</t>
  </si>
  <si>
    <t>KETILINA JAMIKELE</t>
  </si>
  <si>
    <t>CQCVMW0028637</t>
  </si>
  <si>
    <t>CQCVMW0028496</t>
  </si>
  <si>
    <t>LUFINA SATHAMBETA</t>
  </si>
  <si>
    <t>CQCVMW0028319</t>
  </si>
  <si>
    <t>CQCVMW0028318</t>
  </si>
  <si>
    <t>BELITA KATHENGA</t>
  </si>
  <si>
    <t>CQCVMW0028320</t>
  </si>
  <si>
    <t>CQCVMW0028305</t>
  </si>
  <si>
    <t>ANESI FULAMKI</t>
  </si>
  <si>
    <t>CQCVMW0028304</t>
  </si>
  <si>
    <t>CQCVMW0028303</t>
  </si>
  <si>
    <t>SAWU MACHISAWO</t>
  </si>
  <si>
    <t>CQCVMW0028326</t>
  </si>
  <si>
    <t>CQCVMW0028325</t>
  </si>
  <si>
    <t xml:space="preserve">SITELA KALONGA </t>
  </si>
  <si>
    <t>CQCVMW0028324</t>
  </si>
  <si>
    <t>CQCVMW0028323</t>
  </si>
  <si>
    <t>MONANJI KAPISON</t>
  </si>
  <si>
    <t>CQCVMW0028322</t>
  </si>
  <si>
    <t>CQCVMW0028321</t>
  </si>
  <si>
    <t>ALENA JULIYASI</t>
  </si>
  <si>
    <t>CQCVMW0028330</t>
  </si>
  <si>
    <t>CQCVMW0028499</t>
  </si>
  <si>
    <t>DALIPEZA NYAMULAN</t>
  </si>
  <si>
    <t>CQCVMW0028500</t>
  </si>
  <si>
    <t>CQCVMW0007180</t>
  </si>
  <si>
    <t>FEBE SILIPA</t>
  </si>
  <si>
    <t>CQCVMW0028626</t>
  </si>
  <si>
    <t>CQCVMW0028495</t>
  </si>
  <si>
    <t>NACHISALE WILIYAMU</t>
  </si>
  <si>
    <t>CQCVMW0028307</t>
  </si>
  <si>
    <t>CQCVMW0028306</t>
  </si>
  <si>
    <t>JOYICE PALIMA</t>
  </si>
  <si>
    <t>CQCVMW0007021</t>
  </si>
  <si>
    <t>CQCVMW0007025</t>
  </si>
  <si>
    <t>EVELINI JET</t>
  </si>
  <si>
    <t>CQCVMW0007024</t>
  </si>
  <si>
    <t>CQCVMW0007026</t>
  </si>
  <si>
    <t>FELINA CHIKAWONDA</t>
  </si>
  <si>
    <t>CQCVMW0007022</t>
  </si>
  <si>
    <t>CQCVMW0007023</t>
  </si>
  <si>
    <t>FULOLIDA KUMITON</t>
  </si>
  <si>
    <t>CQCVMW0007020</t>
  </si>
  <si>
    <t>CQCVMW0007019</t>
  </si>
  <si>
    <t>ENITA BWETERE</t>
  </si>
  <si>
    <t>CQCVMW0007018</t>
  </si>
  <si>
    <t>CQCVMW0007017</t>
  </si>
  <si>
    <t>SITELIYA LUMBE</t>
  </si>
  <si>
    <t>CQCVMW0007001</t>
  </si>
  <si>
    <t>CQCVMW0007002</t>
  </si>
  <si>
    <t>ESITA KAPUTA</t>
  </si>
  <si>
    <t>CQCVMW0007016</t>
  </si>
  <si>
    <t>CQCVMW0007003</t>
  </si>
  <si>
    <t>LONILE LUMELI</t>
  </si>
  <si>
    <t>CQCVMW0007004</t>
  </si>
  <si>
    <t>CQCVMW0007015</t>
  </si>
  <si>
    <t>EVELESI SIKIMU</t>
  </si>
  <si>
    <t>CQCVMW0007014</t>
  </si>
  <si>
    <t>CQCVMW0007005</t>
  </si>
  <si>
    <t>ENELESI NDAMISIN</t>
  </si>
  <si>
    <t>CQCVMW0007040</t>
  </si>
  <si>
    <t>CQCVMW0007006</t>
  </si>
  <si>
    <t>LEGINA CHINGANJE</t>
  </si>
  <si>
    <t>CQCVMW0007039</t>
  </si>
  <si>
    <t>CQCVMW0007038</t>
  </si>
  <si>
    <t>LOSINA DAUDI</t>
  </si>
  <si>
    <t>CQCVMW0007037</t>
  </si>
  <si>
    <t>CQCVMW0007042</t>
  </si>
  <si>
    <t>LIKISINA BANDA</t>
  </si>
  <si>
    <t>CQCVMW0007043</t>
  </si>
  <si>
    <t>CQCVMW0007008</t>
  </si>
  <si>
    <t>ALINA LOLESI</t>
  </si>
  <si>
    <t>CQCVMW0007009</t>
  </si>
  <si>
    <t>CQCVMW0007007</t>
  </si>
  <si>
    <t>DOLIKA LONDILEKI</t>
  </si>
  <si>
    <t>CQCVMW0007010</t>
  </si>
  <si>
    <t>CQCVMW0007012</t>
  </si>
  <si>
    <t>EMA WATISON</t>
  </si>
  <si>
    <t>CQCVMW0007035</t>
  </si>
  <si>
    <t>CQCVMW0007036</t>
  </si>
  <si>
    <t>MANESI GEVINALA</t>
  </si>
  <si>
    <t>CQCVMW0007034</t>
  </si>
  <si>
    <t>CQCVMW0007033</t>
  </si>
  <si>
    <t>MAGILETI WATISON</t>
  </si>
  <si>
    <t>CQCVMW0007030</t>
  </si>
  <si>
    <t>CQCVMW0007028</t>
  </si>
  <si>
    <t>LEZINATI CHIBWEYA</t>
  </si>
  <si>
    <t>CQCVMW0007027</t>
  </si>
  <si>
    <t>CQCVMW0007050</t>
  </si>
  <si>
    <t>LUSIYA SAWULOSI</t>
  </si>
  <si>
    <t>CQCVMW0007011</t>
  </si>
  <si>
    <t>CQCVMW0007041</t>
  </si>
  <si>
    <t>SADALILA BANDA</t>
  </si>
  <si>
    <t>CQCVMW0007045</t>
  </si>
  <si>
    <t>CQCVMW0007046</t>
  </si>
  <si>
    <t>MARTIN MWADENJE</t>
  </si>
  <si>
    <t>CQCVMW0007047</t>
  </si>
  <si>
    <t>CQCVMW0007032</t>
  </si>
  <si>
    <t>PULISIKA MAKETE</t>
  </si>
  <si>
    <t>CQCVMW0007031</t>
  </si>
  <si>
    <t>CQCVMW0007029</t>
  </si>
  <si>
    <t>NDAYITA KAYAMWA</t>
  </si>
  <si>
    <t>CQCVMW0007044</t>
  </si>
  <si>
    <t>CQCVMW0007013</t>
  </si>
  <si>
    <t>MALIGELITA TVHALOSI</t>
  </si>
  <si>
    <t>CQCVMW0007048</t>
  </si>
  <si>
    <t>CQCVMW0007049</t>
  </si>
  <si>
    <t>SALOMI TCHALOSI</t>
  </si>
  <si>
    <t>CQCVMW0020299</t>
  </si>
  <si>
    <t>CQCVMW0020300</t>
  </si>
  <si>
    <t xml:space="preserve">ZIONE    TSOKALIYENDA </t>
  </si>
  <si>
    <t>ZINDOTSALA</t>
  </si>
  <si>
    <t>CQCVMW0020297</t>
  </si>
  <si>
    <t>CQCVMW0020298</t>
  </si>
  <si>
    <t>MARITA   KAUDZU</t>
  </si>
  <si>
    <t>CQCVMW0020295</t>
  </si>
  <si>
    <t>CQCVMW0020296</t>
  </si>
  <si>
    <t>EFELO   KACHALA</t>
  </si>
  <si>
    <t>CQCVMW0020293</t>
  </si>
  <si>
    <t>CQCVMW0020294</t>
  </si>
  <si>
    <t>IREEN   DANIEL</t>
  </si>
  <si>
    <t>CQCVMW0020292</t>
  </si>
  <si>
    <t>CQCVMW0020291</t>
  </si>
  <si>
    <t>ELLEN   JONI</t>
  </si>
  <si>
    <t>CQCVMW0020289</t>
  </si>
  <si>
    <t>CQCVMW0020290</t>
  </si>
  <si>
    <t>KETELINA   MACHILA</t>
  </si>
  <si>
    <t>CQCVMW0020287</t>
  </si>
  <si>
    <t>CQCVMW0020288</t>
  </si>
  <si>
    <t>LEZITA   JEREMAN</t>
  </si>
  <si>
    <t>CQCVMW0020272</t>
  </si>
  <si>
    <t>CQCVMW0020271</t>
  </si>
  <si>
    <t>LABEKA   KAYAMBA</t>
  </si>
  <si>
    <t>CQCVMW0020269</t>
  </si>
  <si>
    <t>CQCVMW0020270</t>
  </si>
  <si>
    <t>STELA   KACHINJIKA</t>
  </si>
  <si>
    <t>CQCVMW0020267</t>
  </si>
  <si>
    <t>CQCVMW0020268</t>
  </si>
  <si>
    <t>MKHALEPO    SOLOBALA</t>
  </si>
  <si>
    <t>CQCVMW0020265</t>
  </si>
  <si>
    <t>CQCVMW0020266</t>
  </si>
  <si>
    <t>LUCY   PETER</t>
  </si>
  <si>
    <t>CQCVMW0020263</t>
  </si>
  <si>
    <t>CQCVMW0020264</t>
  </si>
  <si>
    <t>ZENAIDA   KAMFOSI</t>
  </si>
  <si>
    <t>MFELAKAKE</t>
  </si>
  <si>
    <t>CQCVMW0020261</t>
  </si>
  <si>
    <t>CQCVMW0020262</t>
  </si>
  <si>
    <t>JUDITH   LABISON</t>
  </si>
  <si>
    <t>CQCVMW0020259</t>
  </si>
  <si>
    <t>CQCVMW0020260</t>
  </si>
  <si>
    <t>MONIKA   WILIAM</t>
  </si>
  <si>
    <t>CQCVMW0020256</t>
  </si>
  <si>
    <t>CQCVMW0020257</t>
  </si>
  <si>
    <t>LANA   KABWIRA</t>
  </si>
  <si>
    <t>CQCVMW0020254</t>
  </si>
  <si>
    <t>CQCVMW0020255</t>
  </si>
  <si>
    <t>MAINESI   NASON</t>
  </si>
  <si>
    <t>ZINDOYSALA</t>
  </si>
  <si>
    <t>MFERAKAKE</t>
  </si>
  <si>
    <t>CQCVMW0020251</t>
  </si>
  <si>
    <t>CQCVMW0020252</t>
  </si>
  <si>
    <t>FAIDES   MITON</t>
  </si>
  <si>
    <t>CQCVMW0020253</t>
  </si>
  <si>
    <t>CQCVMW0020258</t>
  </si>
  <si>
    <t>LIZINET   CHIMAIMBA</t>
  </si>
  <si>
    <t>ZINOTSALA</t>
  </si>
  <si>
    <t>CQCVMW0007449</t>
  </si>
  <si>
    <t>CQCVMW0007450</t>
  </si>
  <si>
    <t>IREEN   BENALA</t>
  </si>
  <si>
    <t>CQCVMW0007447</t>
  </si>
  <si>
    <t>CQCVMW0007448</t>
  </si>
  <si>
    <t>MADALITSO   KALUZA</t>
  </si>
  <si>
    <t>CQCVMW0007445</t>
  </si>
  <si>
    <t>CQCVMW0007446</t>
  </si>
  <si>
    <t>AIDA   MANDALIZA</t>
  </si>
  <si>
    <t>CHILIJE</t>
  </si>
  <si>
    <t>CQCVMW0007443</t>
  </si>
  <si>
    <t>CQCVMW0007444</t>
  </si>
  <si>
    <t>LIKISINA   LAISON</t>
  </si>
  <si>
    <t>CHILIJEWAKE</t>
  </si>
  <si>
    <t>CQCVMW0007439</t>
  </si>
  <si>
    <t>CQCVMW0007440</t>
  </si>
  <si>
    <t>MALIGELITA   JUWAO</t>
  </si>
  <si>
    <t>CHIJEWKE</t>
  </si>
  <si>
    <t>CQCVMW0020285</t>
  </si>
  <si>
    <t>CQCVMW0020286</t>
  </si>
  <si>
    <t>MARITA   JEREMAN</t>
  </si>
  <si>
    <t>CQCVMW0020283</t>
  </si>
  <si>
    <t>CQCVMW0020284</t>
  </si>
  <si>
    <t>VICTOLOA   BENDALA</t>
  </si>
  <si>
    <t>CQCVMW0020281</t>
  </si>
  <si>
    <t>CQCVMW0020282</t>
  </si>
  <si>
    <t>ETRIFA   YOB</t>
  </si>
  <si>
    <t>CQCVMW0020279</t>
  </si>
  <si>
    <t>CQCVMW0020280</t>
  </si>
  <si>
    <t>MSADALIRA   FACKSON</t>
  </si>
  <si>
    <t>ZINDOTSA</t>
  </si>
  <si>
    <t>CQCVMW0020277</t>
  </si>
  <si>
    <t>CQCVMW0020278</t>
  </si>
  <si>
    <t>HILIDA   SAFU</t>
  </si>
  <si>
    <t>CQCVMW0020275</t>
  </si>
  <si>
    <t>CQCVMW0020276</t>
  </si>
  <si>
    <t>ELESTA   LUMWILA</t>
  </si>
  <si>
    <t>CQCVMW0020273</t>
  </si>
  <si>
    <t>CQCVMW0020274</t>
  </si>
  <si>
    <t>CHIFUNILO   KENIVASI</t>
  </si>
  <si>
    <t>MGAAMIKA</t>
  </si>
  <si>
    <t>CQCVMW0007421</t>
  </si>
  <si>
    <t>CQCVMW0007420</t>
  </si>
  <si>
    <t>DONA   JONI</t>
  </si>
  <si>
    <t>FOO</t>
  </si>
  <si>
    <t>CQCVMW0007419</t>
  </si>
  <si>
    <t>CQCVMW0007424</t>
  </si>
  <si>
    <t>ZENAIDA   LOWRENCE</t>
  </si>
  <si>
    <t>CQCVMW0007417</t>
  </si>
  <si>
    <t>CQCVMW0007418</t>
  </si>
  <si>
    <t>LORIN   KAMFOSI</t>
  </si>
  <si>
    <t>CQCVMW0007415</t>
  </si>
  <si>
    <t>CQCVMW0007416</t>
  </si>
  <si>
    <t>LOZIMELI   SPRING</t>
  </si>
  <si>
    <t>ZINDOTSARA</t>
  </si>
  <si>
    <t>CQCVMW0007412</t>
  </si>
  <si>
    <t>CQCVMW0007413</t>
  </si>
  <si>
    <t>AIDA   THOMBOZI</t>
  </si>
  <si>
    <t>CQCVMW0007410</t>
  </si>
  <si>
    <t>CQCVMW0007411</t>
  </si>
  <si>
    <t>LENIA   MILLION</t>
  </si>
  <si>
    <t>CQCVMW0007414</t>
  </si>
  <si>
    <t>CQCVMW0007409</t>
  </si>
  <si>
    <t>FRORA   DAMIANO</t>
  </si>
  <si>
    <t>CQCVMW0007408</t>
  </si>
  <si>
    <t>CQCVMW0007407</t>
  </si>
  <si>
    <t>VAILET   LINGIMAN</t>
  </si>
  <si>
    <t>CQCVMW0007405</t>
  </si>
  <si>
    <t>CQCVMW0007406</t>
  </si>
  <si>
    <t>AINESS KACHEPA</t>
  </si>
  <si>
    <t>CQCVMW0007441</t>
  </si>
  <si>
    <t>CQCVMW0007442</t>
  </si>
  <si>
    <t>FEBINESS  KALISEN</t>
  </si>
  <si>
    <t>CHIJEWAKE</t>
  </si>
  <si>
    <t>CQCVMW0007437</t>
  </si>
  <si>
    <t>CQCVMW0007438</t>
  </si>
  <si>
    <t>DELIA   KALISEN</t>
  </si>
  <si>
    <t>CQCVMW0007435</t>
  </si>
  <si>
    <t>CQCVMW0007436</t>
  </si>
  <si>
    <t>TANKHULENJI   CHIKHOSI</t>
  </si>
  <si>
    <t>CQCVMW0007433</t>
  </si>
  <si>
    <t>CQCVMW0007434</t>
  </si>
  <si>
    <t>ZAINA   LENIASI</t>
  </si>
  <si>
    <t>CQCVMW0007431</t>
  </si>
  <si>
    <t>CQCVMW0007432</t>
  </si>
  <si>
    <t>MISOZI   KATERA</t>
  </si>
  <si>
    <t>CQCVMW0007429</t>
  </si>
  <si>
    <t>CQCVMW0007430</t>
  </si>
  <si>
    <t>CATHRIN   ZAGWA</t>
  </si>
  <si>
    <t>CQCVMW0007427</t>
  </si>
  <si>
    <t>CQCVMW0007428</t>
  </si>
  <si>
    <t>FRACKSON   BILLY</t>
  </si>
  <si>
    <t>CQCVMW0007425</t>
  </si>
  <si>
    <t>CQCVMW0007426</t>
  </si>
  <si>
    <t>MERIFA      MOYENDA</t>
  </si>
  <si>
    <t>CHIMZIMU</t>
  </si>
  <si>
    <t>CQCVMW0007422</t>
  </si>
  <si>
    <t>CQCVMW0007423</t>
  </si>
  <si>
    <t>GRADAYS   KOSIMAS</t>
  </si>
  <si>
    <t>CQCVMW0007401</t>
  </si>
  <si>
    <t>CQCVMW0007402</t>
  </si>
  <si>
    <t>TITHA   CHARLES</t>
  </si>
  <si>
    <t>CQCVMW0019003</t>
  </si>
  <si>
    <t>CQCVMW0019002</t>
  </si>
  <si>
    <t>LOVENES CHATHYOKA</t>
  </si>
  <si>
    <t>Mngwangwa</t>
  </si>
  <si>
    <t xml:space="preserve">M'MPHAKO </t>
  </si>
  <si>
    <t>CQCVMW0019001</t>
  </si>
  <si>
    <t>CQCVMW0019036</t>
  </si>
  <si>
    <t>FRASCO LIMUNGA</t>
  </si>
  <si>
    <t>CQCVMW0076550</t>
  </si>
  <si>
    <t>CQCVMW0076549</t>
  </si>
  <si>
    <t>LIKINESI  MAPULANGA</t>
  </si>
  <si>
    <t>CQCVMW0076548</t>
  </si>
  <si>
    <t>CQCVMW0076547</t>
  </si>
  <si>
    <t>DALITSO  SITIVINI</t>
  </si>
  <si>
    <t>CQCVMW0076546</t>
  </si>
  <si>
    <t>CQCVMW0076545</t>
  </si>
  <si>
    <t>ESTER  LINTCHAD</t>
  </si>
  <si>
    <t>CQCVMW0076544</t>
  </si>
  <si>
    <t>CQCVMW0076543</t>
  </si>
  <si>
    <t>ESTERY  NTCHESA</t>
  </si>
  <si>
    <t>CQCVMW0077428</t>
  </si>
  <si>
    <t>CQCVMW0077433</t>
  </si>
  <si>
    <t>ENJELINA MUWONJEZA</t>
  </si>
  <si>
    <t>MTUWAKALE</t>
  </si>
  <si>
    <t>CQCVMW0068974</t>
  </si>
  <si>
    <t>CQCVMW0077431</t>
  </si>
  <si>
    <t>EMELIDA NAMIYON</t>
  </si>
  <si>
    <t>CQCVMW0077414</t>
  </si>
  <si>
    <t>CQCVMW0077401</t>
  </si>
  <si>
    <t>LIKINESI TCHESA</t>
  </si>
  <si>
    <t>NDIYA</t>
  </si>
  <si>
    <t>CQCVMW0077405</t>
  </si>
  <si>
    <t>CQCVMW0077407</t>
  </si>
  <si>
    <t>TIVENA MAPULEN</t>
  </si>
  <si>
    <t>MTUEAKALE</t>
  </si>
  <si>
    <t>CQCVMW0077432</t>
  </si>
  <si>
    <t>CQCVMW0077403</t>
  </si>
  <si>
    <t>GEZINA KAFANIKHALE</t>
  </si>
  <si>
    <t>SIKOTI</t>
  </si>
  <si>
    <t>CQCVMW0077409</t>
  </si>
  <si>
    <t>CQCVMW0077410</t>
  </si>
  <si>
    <t>ALESA NDEWELE</t>
  </si>
  <si>
    <t>CQCVMW0077411</t>
  </si>
  <si>
    <t>CQCVMW0077412</t>
  </si>
  <si>
    <t>ERINA MAFIKEN</t>
  </si>
  <si>
    <t>CQCVMW0076542</t>
  </si>
  <si>
    <t>CQCVMW0076541</t>
  </si>
  <si>
    <t>M'NTIYENSANJI  DANIELE</t>
  </si>
  <si>
    <t>CQCVMW0077413</t>
  </si>
  <si>
    <t>CQCVMW0077110</t>
  </si>
  <si>
    <t>FANE YOSEFE</t>
  </si>
  <si>
    <t xml:space="preserve">MTUWAKALE </t>
  </si>
  <si>
    <t>CQCVMW0077101</t>
  </si>
  <si>
    <t>CQCVMW0077102</t>
  </si>
  <si>
    <t>AZELEYI MKOSI</t>
  </si>
  <si>
    <t>CQCVMW0077103</t>
  </si>
  <si>
    <t>CQCVMW0077104</t>
  </si>
  <si>
    <t>MELI  SAYINETI</t>
  </si>
  <si>
    <t>CQCVMW0077416</t>
  </si>
  <si>
    <t>CQCVMW0077106</t>
  </si>
  <si>
    <t>ESTELE SAMUELE</t>
  </si>
  <si>
    <t>CQCVMW0077408</t>
  </si>
  <si>
    <t>CQCVMW0077429</t>
  </si>
  <si>
    <t>ERETINA MIZEKI</t>
  </si>
  <si>
    <t>CQCVMW0068972</t>
  </si>
  <si>
    <t>CQCVMW0077421</t>
  </si>
  <si>
    <t>KHILISITINA KACHALA</t>
  </si>
  <si>
    <t>CQCVMW0077417</t>
  </si>
  <si>
    <t>CQCVMW0068976</t>
  </si>
  <si>
    <t>IDESI YOSEFE</t>
  </si>
  <si>
    <t>CQCVMW0077107</t>
  </si>
  <si>
    <t>CQCVMW0077418</t>
  </si>
  <si>
    <t>MALITA DANIYELE</t>
  </si>
  <si>
    <t>CQCVMW0068191</t>
  </si>
  <si>
    <t>CQCVMW0068152</t>
  </si>
  <si>
    <t>LEZINA YOLODAN</t>
  </si>
  <si>
    <t>CHINGOMA</t>
  </si>
  <si>
    <t>CQCVMW0068192</t>
  </si>
  <si>
    <t>CQCVMW0068153</t>
  </si>
  <si>
    <t>AOLOFINA ZIMPITA</t>
  </si>
  <si>
    <t>CQCVMW0068193</t>
  </si>
  <si>
    <t>CQCVMW0068194</t>
  </si>
  <si>
    <t>SWLINA KANDAYA</t>
  </si>
  <si>
    <t>CQCVMW0068195</t>
  </si>
  <si>
    <t>CQCVMW0068196</t>
  </si>
  <si>
    <t>AYILINI THOKOZAN</t>
  </si>
  <si>
    <t>CQCVMW0068154</t>
  </si>
  <si>
    <t>CQCVMW0068155</t>
  </si>
  <si>
    <t>CHIZELE CHAFIKA</t>
  </si>
  <si>
    <t>CQCVMW0068197</t>
  </si>
  <si>
    <t>CQCVMW0068199</t>
  </si>
  <si>
    <t>LENIYA CHAPOLA</t>
  </si>
  <si>
    <t>CQCVMW0068198</t>
  </si>
  <si>
    <t>CQCVMW0068200</t>
  </si>
  <si>
    <t>ELESEN KITIYON</t>
  </si>
  <si>
    <t>CQCVMW0068157</t>
  </si>
  <si>
    <t>CQCVMW0068158</t>
  </si>
  <si>
    <t>VIKOTOLIYA MATIYASI</t>
  </si>
  <si>
    <t>CQCVMW0077430</t>
  </si>
  <si>
    <t>CQCVMW0077406</t>
  </si>
  <si>
    <t>ETA ANTONI</t>
  </si>
  <si>
    <t>CQCVMW0077423</t>
  </si>
  <si>
    <t>CQCVMW0077427</t>
  </si>
  <si>
    <t>KAGELENI MKOSI</t>
  </si>
  <si>
    <t>CQCVMW0077420</t>
  </si>
  <si>
    <t>CQCVMW0077422</t>
  </si>
  <si>
    <t>STELA PHILI</t>
  </si>
  <si>
    <t>CQCVMW0077425</t>
  </si>
  <si>
    <t>CQCVMW0077415</t>
  </si>
  <si>
    <t>NELIYA MWALE</t>
  </si>
  <si>
    <t>CQCVMW0077105</t>
  </si>
  <si>
    <t>CQCVMW0068973</t>
  </si>
  <si>
    <t>LUFINA DANIYELE</t>
  </si>
  <si>
    <t>CQCVMW0068970</t>
  </si>
  <si>
    <t>CQCVMW0068971</t>
  </si>
  <si>
    <t>POLINA CHISALE</t>
  </si>
  <si>
    <t>CQCVMW0068975</t>
  </si>
  <si>
    <t>CQCVMW0077419</t>
  </si>
  <si>
    <t>EVERINI SINOYA</t>
  </si>
  <si>
    <t>GIDEON</t>
  </si>
  <si>
    <t>CQCVMW0068978</t>
  </si>
  <si>
    <t>CQCVMW0068977</t>
  </si>
  <si>
    <t>LUSIYA VELANO</t>
  </si>
  <si>
    <t>JUMPHA</t>
  </si>
  <si>
    <t>CQCVMW0068159</t>
  </si>
  <si>
    <t>CQCVMW0068160</t>
  </si>
  <si>
    <t>LUTIYA GAMULAN</t>
  </si>
  <si>
    <t>CQCVMW0068161</t>
  </si>
  <si>
    <t>CQCVMW0068162</t>
  </si>
  <si>
    <t>LIZINETI PHELEN</t>
  </si>
  <si>
    <t>CQCVMW0068163</t>
  </si>
  <si>
    <t>CQCVMW0068164</t>
  </si>
  <si>
    <t>ELIDA YOLODAN</t>
  </si>
  <si>
    <t>CHINGIMA</t>
  </si>
  <si>
    <t>CQCVMW0068165</t>
  </si>
  <si>
    <t>CQCVMW0068169</t>
  </si>
  <si>
    <t>KOSALATA OMENGA</t>
  </si>
  <si>
    <t>CQCVMW0068170</t>
  </si>
  <si>
    <t>CQCVMW0068171</t>
  </si>
  <si>
    <t>LENIYA MANGANIZO</t>
  </si>
  <si>
    <t>CQCVMW0068156</t>
  </si>
  <si>
    <t>CQCVMW0068173</t>
  </si>
  <si>
    <t>ALINAFE CHIPILILO</t>
  </si>
  <si>
    <t>CQCVMW0068174</t>
  </si>
  <si>
    <t>CQCVMW0068175</t>
  </si>
  <si>
    <t>EFELETI NGASITINO</t>
  </si>
  <si>
    <t>CQCVMW0068001</t>
  </si>
  <si>
    <t>CQCVMW0068002</t>
  </si>
  <si>
    <t>ROSARIA PHIRI</t>
  </si>
  <si>
    <t>CQCVMW0077424</t>
  </si>
  <si>
    <t>CQCVMW0077426</t>
  </si>
  <si>
    <t>JUSTINA CHIFUNILO</t>
  </si>
  <si>
    <t>CQCVMW0077130</t>
  </si>
  <si>
    <t>CQCVMW0077135</t>
  </si>
  <si>
    <t>VELEMTINA MMANJA</t>
  </si>
  <si>
    <t>MATUWAKALE</t>
  </si>
  <si>
    <t>CQCVMW0077128</t>
  </si>
  <si>
    <t>CQCVMW0077118</t>
  </si>
  <si>
    <t>SELEMAN PATILEKI</t>
  </si>
  <si>
    <t>CQCVMW0077129</t>
  </si>
  <si>
    <t>CQCVMW0077125</t>
  </si>
  <si>
    <t>ALESI DAMISON</t>
  </si>
  <si>
    <t>CQCVMW0068184</t>
  </si>
  <si>
    <t>CQCVMW0068185</t>
  </si>
  <si>
    <t>AGINESI KANDAYA</t>
  </si>
  <si>
    <t>CQCVMW0068186</t>
  </si>
  <si>
    <t>CQCVMW0068187</t>
  </si>
  <si>
    <t>MOLINI KADZAKAWO</t>
  </si>
  <si>
    <t>CQCVMW0068188</t>
  </si>
  <si>
    <t>CQCVMW0068189</t>
  </si>
  <si>
    <t>MALIYA MKWEZALAMBA</t>
  </si>
  <si>
    <t>CQCVMW0068190</t>
  </si>
  <si>
    <t>CQCVMW0068151</t>
  </si>
  <si>
    <t>LIZINETI YOSEFE</t>
  </si>
  <si>
    <t>CQCVMW0068003</t>
  </si>
  <si>
    <t>CQCVMW0068004</t>
  </si>
  <si>
    <t>LUNESI GRACIAN</t>
  </si>
  <si>
    <t>CQCVMW0068005</t>
  </si>
  <si>
    <t>CQCVMW0068006</t>
  </si>
  <si>
    <t>NICE SADALAKI</t>
  </si>
  <si>
    <t>CQCVMW0068007</t>
  </si>
  <si>
    <t>CQCVMW0068008</t>
  </si>
  <si>
    <t>LEGINA YESAYA</t>
  </si>
  <si>
    <t>CQCVMW0068009</t>
  </si>
  <si>
    <t>CQCVMW0068010</t>
  </si>
  <si>
    <t>INNOCENT  GANIZANI</t>
  </si>
  <si>
    <t>CQCVMW0068011</t>
  </si>
  <si>
    <t>CQCVMW0068012</t>
  </si>
  <si>
    <t>FANNY SHADRICK</t>
  </si>
  <si>
    <t>CQCVMW0068013</t>
  </si>
  <si>
    <t>CQCVMW0068014</t>
  </si>
  <si>
    <t>ESTERY FAISON</t>
  </si>
  <si>
    <t>CQCVMW0068015</t>
  </si>
  <si>
    <t>CQCVMW0068016</t>
  </si>
  <si>
    <t>VICTOR LASTON</t>
  </si>
  <si>
    <t>CQCVMW0068017</t>
  </si>
  <si>
    <t>CQCVMW0068018</t>
  </si>
  <si>
    <t>LEZINA LAISON</t>
  </si>
  <si>
    <t>CQCVMW0068901</t>
  </si>
  <si>
    <t>CQCVMW0068902</t>
  </si>
  <si>
    <t>DOROTHY  JAMISON</t>
  </si>
  <si>
    <t>CQCVMW0068903</t>
  </si>
  <si>
    <t>CQCVMW0068904</t>
  </si>
  <si>
    <t>STAINIEL DZOOLE</t>
  </si>
  <si>
    <t>CQCVMW0068905</t>
  </si>
  <si>
    <t>CQCVMW0068906</t>
  </si>
  <si>
    <t>ENELESI KAMBA</t>
  </si>
  <si>
    <t>CQCVMW0068907</t>
  </si>
  <si>
    <t>CQCVMW0068908</t>
  </si>
  <si>
    <t>LUCY PETER</t>
  </si>
  <si>
    <t>CQCVMW0068909</t>
  </si>
  <si>
    <t>CQCVMW0068910</t>
  </si>
  <si>
    <t xml:space="preserve">ATIWELL PATRICK </t>
  </si>
  <si>
    <t>CQCVMW0068911</t>
  </si>
  <si>
    <t>CQCVMW0068912</t>
  </si>
  <si>
    <t>LOFINA THENGO</t>
  </si>
  <si>
    <t>CQCVMW0068913</t>
  </si>
  <si>
    <t>CQCVMW0068914</t>
  </si>
  <si>
    <t>LOUGH BIZIWECK</t>
  </si>
  <si>
    <t>CQCVMW0068915</t>
  </si>
  <si>
    <t>CQCVMW0068916</t>
  </si>
  <si>
    <t>LESTA YOTAMO</t>
  </si>
  <si>
    <t>CQCVMW0068918</t>
  </si>
  <si>
    <t>CQCVMW0068919</t>
  </si>
  <si>
    <t>TIONGE NDELEMANI</t>
  </si>
  <si>
    <t>KAISI</t>
  </si>
  <si>
    <t>CQCVMW0068019</t>
  </si>
  <si>
    <t>CQCVMW0068020</t>
  </si>
  <si>
    <t xml:space="preserve">IDEAL CHRISTOPHER </t>
  </si>
  <si>
    <t>CQCVMW0068021</t>
  </si>
  <si>
    <t>CQCVMW0068022</t>
  </si>
  <si>
    <t>MALITA TOMAS</t>
  </si>
  <si>
    <t>CQCVMW0068023</t>
  </si>
  <si>
    <t>CQCVMW0068024</t>
  </si>
  <si>
    <t>JANET PEARSON</t>
  </si>
  <si>
    <t>CQCVMW0068025</t>
  </si>
  <si>
    <t>CQCVMW0068026</t>
  </si>
  <si>
    <t>ELIZABETH  NTHALA</t>
  </si>
  <si>
    <t>CQCVMW0068027</t>
  </si>
  <si>
    <t>CQCVMW0068028</t>
  </si>
  <si>
    <t>EYELET CHIKA</t>
  </si>
  <si>
    <t>CQCVMW0068029</t>
  </si>
  <si>
    <t>CQCVMW0068030</t>
  </si>
  <si>
    <t>MERCY CHIKA</t>
  </si>
  <si>
    <t>CQCVMW0068031</t>
  </si>
  <si>
    <t>CQCVMW0068032</t>
  </si>
  <si>
    <t>ILI PA CHIKA</t>
  </si>
  <si>
    <t>CQCVMW0068033</t>
  </si>
  <si>
    <t>CQCVMW0068034</t>
  </si>
  <si>
    <t>AGNES  MDABWI</t>
  </si>
  <si>
    <t>CQCVMW0068035</t>
  </si>
  <si>
    <t>CQCVMW0068036</t>
  </si>
  <si>
    <t>LIKISINA LADAMANJA</t>
  </si>
  <si>
    <t>CQCVMW0068037</t>
  </si>
  <si>
    <t>CQCVMW0068038</t>
  </si>
  <si>
    <t>EMELIDA LABISON</t>
  </si>
  <si>
    <t>CQCVMW0068039</t>
  </si>
  <si>
    <t>CQCVMW0068040</t>
  </si>
  <si>
    <t>MELINI BANDA</t>
  </si>
  <si>
    <t>CQCVMW0068041</t>
  </si>
  <si>
    <t>CQCVMW0068042</t>
  </si>
  <si>
    <t>CHIPILIRO GANIZANI</t>
  </si>
  <si>
    <t>CQCVMW0068043</t>
  </si>
  <si>
    <t>CQCVMW0068044</t>
  </si>
  <si>
    <t>MARRERO SOSTEN</t>
  </si>
  <si>
    <t>CQCVMW0068045</t>
  </si>
  <si>
    <t>CQCVMW0068046</t>
  </si>
  <si>
    <t>MAMI KHALI</t>
  </si>
  <si>
    <t>CQCVMW0068047</t>
  </si>
  <si>
    <t>CQCVMW0068048</t>
  </si>
  <si>
    <t>KAYA CHISIKA</t>
  </si>
  <si>
    <t>CQCVMW0068049</t>
  </si>
  <si>
    <t>CQCVMW0068050</t>
  </si>
  <si>
    <t>GLADYS  CHIKHADWE</t>
  </si>
  <si>
    <t>CQCVMW0076529</t>
  </si>
  <si>
    <t>CQCVMW0076530</t>
  </si>
  <si>
    <t>EMELIDA  BOTOMANI</t>
  </si>
  <si>
    <t>CQCVMW0076528</t>
  </si>
  <si>
    <t>CQCVMW0076527</t>
  </si>
  <si>
    <t>GRADESI  SITIFANO</t>
  </si>
  <si>
    <t>MTOLALE</t>
  </si>
  <si>
    <t>CQCVMW0076526</t>
  </si>
  <si>
    <t>CQCVMW0076525</t>
  </si>
  <si>
    <t>OLIPA  DZIWENI</t>
  </si>
  <si>
    <t>CQCVMW0076524</t>
  </si>
  <si>
    <t>CQCVMW0076523</t>
  </si>
  <si>
    <t>TAMALA  SITIFANO</t>
  </si>
  <si>
    <t>CQCVMW0076522</t>
  </si>
  <si>
    <t>CQCVMW0076521</t>
  </si>
  <si>
    <t>BITILOZI  KALIMA</t>
  </si>
  <si>
    <t>CQCVMW0076520</t>
  </si>
  <si>
    <t>CQCVMW0076519</t>
  </si>
  <si>
    <t>JETILE  DANIELE</t>
  </si>
  <si>
    <t>CQCVMW0076518</t>
  </si>
  <si>
    <t>CQCVMW0076517</t>
  </si>
  <si>
    <t>CHRICY  SIMEYI</t>
  </si>
  <si>
    <t>CQCVMW0076516</t>
  </si>
  <si>
    <t>CQCVMW0076515</t>
  </si>
  <si>
    <t>SUZANA  KAMTAMBE</t>
  </si>
  <si>
    <t>CQCVMW0076164</t>
  </si>
  <si>
    <t>CQCVMW0076163</t>
  </si>
  <si>
    <t>ADIDYA   MISI</t>
  </si>
  <si>
    <t>CHEKAISI</t>
  </si>
  <si>
    <t>CQCVMW0076162</t>
  </si>
  <si>
    <t>CQCVMW0076161</t>
  </si>
  <si>
    <t>ALEFA  IMULANI</t>
  </si>
  <si>
    <t>CHEKAYISI</t>
  </si>
  <si>
    <t>CQCVMW0076160</t>
  </si>
  <si>
    <t>CQCVMW0076159</t>
  </si>
  <si>
    <t>LUKIYA  ABUDU</t>
  </si>
  <si>
    <t>CQCVMW0076538</t>
  </si>
  <si>
    <t>CQCVMW0076537</t>
  </si>
  <si>
    <t>LIEZI  M'MANJA</t>
  </si>
  <si>
    <t>CQCVMW0076536</t>
  </si>
  <si>
    <t>CQCVMW0076535</t>
  </si>
  <si>
    <t>LIGINETI  GANIZANI</t>
  </si>
  <si>
    <t>CQCVMW0076534</t>
  </si>
  <si>
    <t>CQCVMW0076533</t>
  </si>
  <si>
    <t>BITILESI  GIDIWELO</t>
  </si>
  <si>
    <t>CQCVMW0076532</t>
  </si>
  <si>
    <t>CQCVMW0076531</t>
  </si>
  <si>
    <t>MESE  JOJI</t>
  </si>
  <si>
    <t>CQCVMW0076198</t>
  </si>
  <si>
    <t>CQCVMW0076197</t>
  </si>
  <si>
    <t>CHRISTINA  PHIRI</t>
  </si>
  <si>
    <t>CQCVMW0076196</t>
  </si>
  <si>
    <t>CQCVMW0076195</t>
  </si>
  <si>
    <t>FOLORESI  GUDUWELO</t>
  </si>
  <si>
    <t>CQCVMW0076194</t>
  </si>
  <si>
    <t>CQCVMW0076193</t>
  </si>
  <si>
    <t>CHRISTINA  GUDUWELO</t>
  </si>
  <si>
    <t>CQCVMW0076192</t>
  </si>
  <si>
    <t>CQCVMW0076191</t>
  </si>
  <si>
    <t>LAKELO  KAFA</t>
  </si>
  <si>
    <t>CQCVMW0076190</t>
  </si>
  <si>
    <t>CQCVMW0076189</t>
  </si>
  <si>
    <t>OBULE  GUDUWELO</t>
  </si>
  <si>
    <t>CQCVMW0076188</t>
  </si>
  <si>
    <t>CQCVMW0076187</t>
  </si>
  <si>
    <t>ALINAFE  LOJASI</t>
  </si>
  <si>
    <t>CQCVMW0076186</t>
  </si>
  <si>
    <t>CQCVMW0076185</t>
  </si>
  <si>
    <t>PATILISHA  LEMISONI</t>
  </si>
  <si>
    <t>CQCVMW0076184</t>
  </si>
  <si>
    <t>CQCVMW0076183</t>
  </si>
  <si>
    <t>MALIFA  DZOWOLE</t>
  </si>
  <si>
    <t>CQCVMW0076514</t>
  </si>
  <si>
    <t>CQCVMW0076513</t>
  </si>
  <si>
    <t>ZELIFA  LENADI</t>
  </si>
  <si>
    <t>CQCVMW0076512</t>
  </si>
  <si>
    <t>CQCVMW0076511</t>
  </si>
  <si>
    <t>EREUTERIA   M'MANJA</t>
  </si>
  <si>
    <t>CQCVMW0076510</t>
  </si>
  <si>
    <t>CQCVMW0076509</t>
  </si>
  <si>
    <t>TIONGE  LENADI</t>
  </si>
  <si>
    <t>CQCVMW0076508</t>
  </si>
  <si>
    <t>CQCVMW0076507</t>
  </si>
  <si>
    <t>KETILINA  THENIFOLO</t>
  </si>
  <si>
    <t>CQCVMW0076506</t>
  </si>
  <si>
    <t>CQCVMW0076505</t>
  </si>
  <si>
    <t>LODA  ASHANI</t>
  </si>
  <si>
    <t>CQCVMW0076504</t>
  </si>
  <si>
    <t>CQCVMW0076503</t>
  </si>
  <si>
    <t>MILIAMU  M'NKHOSO</t>
  </si>
  <si>
    <t>CQCVMW0076502</t>
  </si>
  <si>
    <t>CQCVMW0076501</t>
  </si>
  <si>
    <t>AGINESI  YUSUFU</t>
  </si>
  <si>
    <t>CQCVMW0076200</t>
  </si>
  <si>
    <t>CQCVMW0076199</t>
  </si>
  <si>
    <t>ABIGELO  MAKUMBANI</t>
  </si>
  <si>
    <t>CQCVMW0076182</t>
  </si>
  <si>
    <t>CQCVMW0076181</t>
  </si>
  <si>
    <t>MONIKA  PILILANI</t>
  </si>
  <si>
    <t>CQCVMW0076180</t>
  </si>
  <si>
    <t>CQCVMW0076179</t>
  </si>
  <si>
    <t>LOZIMELI  KAMBA</t>
  </si>
  <si>
    <t>CQCVMW0076178</t>
  </si>
  <si>
    <t>CQCVMW0076177</t>
  </si>
  <si>
    <t>M'DZAKHULAPO  PATISONI</t>
  </si>
  <si>
    <t>CQCVMW0076176</t>
  </si>
  <si>
    <t>CQCVMW0076175</t>
  </si>
  <si>
    <t>MWAIWAWO  KAMWANA</t>
  </si>
  <si>
    <t>CQCVMW0076174</t>
  </si>
  <si>
    <t>CQCVMW0076173</t>
  </si>
  <si>
    <t>LODA  CHISENGA</t>
  </si>
  <si>
    <t>CQCVMW0076172</t>
  </si>
  <si>
    <t>CQCVMW0076171</t>
  </si>
  <si>
    <t>FILIPINA  CHIMAMBA</t>
  </si>
  <si>
    <t>CQCVMW0076170</t>
  </si>
  <si>
    <t>CQCVMW0076169</t>
  </si>
  <si>
    <t>TAMALA  NYANKHWEDZE</t>
  </si>
  <si>
    <t>CQCVMW0076168</t>
  </si>
  <si>
    <t>CQCVMW0076167</t>
  </si>
  <si>
    <t>EVELESI  MAKANGA</t>
  </si>
  <si>
    <t>CQCVMW0052326</t>
  </si>
  <si>
    <t>CQCVMW0052327</t>
  </si>
  <si>
    <t>SELINA   MOSES</t>
  </si>
  <si>
    <t>MKALIWANA</t>
  </si>
  <si>
    <t>CQCVMW0052324</t>
  </si>
  <si>
    <t>CQCVMW0052325</t>
  </si>
  <si>
    <t>VANET   JULIAS</t>
  </si>
  <si>
    <t>CQCVMW0052322</t>
  </si>
  <si>
    <t>CQCVMW0052323</t>
  </si>
  <si>
    <t>GRIBETA   CHIKA</t>
  </si>
  <si>
    <t>CHIKHADWE</t>
  </si>
  <si>
    <t>CQCVMW0052320</t>
  </si>
  <si>
    <t>CQCVMW0052321</t>
  </si>
  <si>
    <t>EVENES LASHAN</t>
  </si>
  <si>
    <t>CQCVMW0052347</t>
  </si>
  <si>
    <t>CQCVMW0052346</t>
  </si>
  <si>
    <t>ALINAFE   NEPIALA</t>
  </si>
  <si>
    <t>CQCVMW0052342</t>
  </si>
  <si>
    <t>CQCVMW0052343</t>
  </si>
  <si>
    <t>ELIZA   TEMBO</t>
  </si>
  <si>
    <t>CQCVMW0052319</t>
  </si>
  <si>
    <t>CQCVMW0052341</t>
  </si>
  <si>
    <t>CHARITY   ANDERSON</t>
  </si>
  <si>
    <t>NTOKALE</t>
  </si>
  <si>
    <t>PENYANA</t>
  </si>
  <si>
    <t>CQCVMW0052339</t>
  </si>
  <si>
    <t>CQCVMW0052340</t>
  </si>
  <si>
    <t>JOICE   YAMIKAN</t>
  </si>
  <si>
    <t>M5OKALE</t>
  </si>
  <si>
    <t>CQCVMW0052337</t>
  </si>
  <si>
    <t>CQCVMW0052338</t>
  </si>
  <si>
    <t>NACHUMA   KABICHI</t>
  </si>
  <si>
    <t>MWANASI</t>
  </si>
  <si>
    <t>CQCVMW0052318</t>
  </si>
  <si>
    <t>CQCVMW0052336</t>
  </si>
  <si>
    <t>SISILIA   ALICK</t>
  </si>
  <si>
    <t>MBWERERA</t>
  </si>
  <si>
    <t>CQCVMW0020001</t>
  </si>
  <si>
    <t>CQCVMW0052317</t>
  </si>
  <si>
    <t>INOCENT   NEDWELL</t>
  </si>
  <si>
    <t>CQCVMW0052344</t>
  </si>
  <si>
    <t>CQCVMW0052345</t>
  </si>
  <si>
    <t>MAGANIZO   DANIEL</t>
  </si>
  <si>
    <t>CQCVMW0020039</t>
  </si>
  <si>
    <t>CQCVMW0020049</t>
  </si>
  <si>
    <t>GRACE   CHAGUZA</t>
  </si>
  <si>
    <t>CQCVMW0020023</t>
  </si>
  <si>
    <t>CQCVMW0020024</t>
  </si>
  <si>
    <t>NAMASITO    KATII</t>
  </si>
  <si>
    <t>CQCVMW0020021</t>
  </si>
  <si>
    <t>CQCVMW0020022</t>
  </si>
  <si>
    <t>ALINAFE   HARDSON</t>
  </si>
  <si>
    <t>CQCVMW0020020</t>
  </si>
  <si>
    <t>CQCVMW0020019</t>
  </si>
  <si>
    <t>BABRA   KANJANGA</t>
  </si>
  <si>
    <t>EVASI</t>
  </si>
  <si>
    <t>CQCVMW0076166</t>
  </si>
  <si>
    <t>CQCVMW0076165</t>
  </si>
  <si>
    <t>LINILE  KAGWILA</t>
  </si>
  <si>
    <t>CQCVMW0068176</t>
  </si>
  <si>
    <t>CQCVMW0068177</t>
  </si>
  <si>
    <t>MALIYA MBATILE</t>
  </si>
  <si>
    <t>CQCVMW0068179</t>
  </si>
  <si>
    <t>CQCVMW0068180</t>
  </si>
  <si>
    <t>ALUBESI YOTAMU</t>
  </si>
  <si>
    <t>CQCVMW0068181</t>
  </si>
  <si>
    <t>CQCVMW0068182</t>
  </si>
  <si>
    <t>SHELITA YOHANE</t>
  </si>
  <si>
    <t>CQCVMW0068166</t>
  </si>
  <si>
    <t>CQCVMW0068167</t>
  </si>
  <si>
    <t>MUDE SITON</t>
  </si>
  <si>
    <t>CQCVMW0068168</t>
  </si>
  <si>
    <t>CQCVMW0068172</t>
  </si>
  <si>
    <t>GILADESI YOTAMU</t>
  </si>
  <si>
    <t>CQCVMW0068178</t>
  </si>
  <si>
    <t>CQCVMW0068183</t>
  </si>
  <si>
    <t>UNIKE CHIWUSIWA</t>
  </si>
  <si>
    <t>CQCVMW0052328</t>
  </si>
  <si>
    <t>CQCVMW0052329</t>
  </si>
  <si>
    <t>LAKELO   THOKOZAN</t>
  </si>
  <si>
    <t>CQCVMW0020402</t>
  </si>
  <si>
    <t>CQCVMW0020403</t>
  </si>
  <si>
    <t>MKWATIKUNGA MSHANGA</t>
  </si>
  <si>
    <t>CQCVMW0020017</t>
  </si>
  <si>
    <t>CQCVMW0020018</t>
  </si>
  <si>
    <t>NELIA   KAYEMBE</t>
  </si>
  <si>
    <t>CQCVMW0020016</t>
  </si>
  <si>
    <t>CQCVMW0020015</t>
  </si>
  <si>
    <t>ESTELE    NEDSON</t>
  </si>
  <si>
    <t>CQCVMW0020404</t>
  </si>
  <si>
    <t>CQCVMW0020405</t>
  </si>
  <si>
    <t>DILIYANA HAWARD</t>
  </si>
  <si>
    <t>CQCVMW0020014</t>
  </si>
  <si>
    <t>CQCVMW0020013</t>
  </si>
  <si>
    <t>LET   BINISON</t>
  </si>
  <si>
    <t xml:space="preserve">MTOKALE </t>
  </si>
  <si>
    <t>CQCVMW0020012</t>
  </si>
  <si>
    <t>CQCVMW0020011</t>
  </si>
  <si>
    <t>ZELESI   AKIMU</t>
  </si>
  <si>
    <t>CQCVMW0020406</t>
  </si>
  <si>
    <t>CQCVMW0020407</t>
  </si>
  <si>
    <t>MARY MWANJANI</t>
  </si>
  <si>
    <t>MWEAERA</t>
  </si>
  <si>
    <t>CQCVMW0020418</t>
  </si>
  <si>
    <t>CQCVMW0020419</t>
  </si>
  <si>
    <t>IDA BANDA</t>
  </si>
  <si>
    <t>CQCVMW0020424</t>
  </si>
  <si>
    <t>CQCVMW0020429</t>
  </si>
  <si>
    <t>VAILERT SHAWA</t>
  </si>
  <si>
    <t>CQCVMW0007282</t>
  </si>
  <si>
    <t>CQCVMW0007283</t>
  </si>
  <si>
    <t>LOZALIYA YOTAMU</t>
  </si>
  <si>
    <t>CQCVMW0007284</t>
  </si>
  <si>
    <t>CQCVMW0007285</t>
  </si>
  <si>
    <t>AGINESS  HALISONI</t>
  </si>
  <si>
    <t>CQCVMW0007286</t>
  </si>
  <si>
    <t>CQCVMW0007287</t>
  </si>
  <si>
    <t>ELIZA HARDMAN</t>
  </si>
  <si>
    <t>CQCVMW0007288</t>
  </si>
  <si>
    <t>CQCVMW0007289</t>
  </si>
  <si>
    <t>SOFELETI JOHN</t>
  </si>
  <si>
    <t>CQCVMW0007290</t>
  </si>
  <si>
    <t>CQCVMW0007291</t>
  </si>
  <si>
    <t>SELINA  PASULANI</t>
  </si>
  <si>
    <t xml:space="preserve">MKUWA </t>
  </si>
  <si>
    <t>CQCVMW0007274</t>
  </si>
  <si>
    <t>CQCVMW0007275</t>
  </si>
  <si>
    <t>JULIYA MATIYASI</t>
  </si>
  <si>
    <t>CQCVMW0020030</t>
  </si>
  <si>
    <t>CQCVMW0020031</t>
  </si>
  <si>
    <t>SARAH   KASTOM</t>
  </si>
  <si>
    <t>CQCVMW0020412</t>
  </si>
  <si>
    <t>CQCVMW0020413</t>
  </si>
  <si>
    <t>GRANCE BISAISON</t>
  </si>
  <si>
    <t>CQCVMW0007276</t>
  </si>
  <si>
    <t>CQCVMW0007277</t>
  </si>
  <si>
    <t>EGILINA PIYASONI</t>
  </si>
  <si>
    <t>CQCVMW0020414</t>
  </si>
  <si>
    <t>CQCVMW0020415</t>
  </si>
  <si>
    <t>EMERIDA NKHOMA</t>
  </si>
  <si>
    <t>CQCVMW0020416</t>
  </si>
  <si>
    <t>CQCVMW0020417</t>
  </si>
  <si>
    <t>MODESTER M'MANJA</t>
  </si>
  <si>
    <t>CQCVMW0007278</t>
  </si>
  <si>
    <t>CQCVMW0007279</t>
  </si>
  <si>
    <t>CHRISTINA GIBISONI</t>
  </si>
  <si>
    <t>CQCVMW0007280</t>
  </si>
  <si>
    <t>CQCVMW0007281</t>
  </si>
  <si>
    <t>EVELINA BILIATI</t>
  </si>
  <si>
    <t>CQCVMW0020009</t>
  </si>
  <si>
    <t>CQCVMW0020010</t>
  </si>
  <si>
    <t>NOLIA   PETER</t>
  </si>
  <si>
    <t>CQCVMW0020007</t>
  </si>
  <si>
    <t>CQCVMW0020008</t>
  </si>
  <si>
    <t>AIDA   FRASISI</t>
  </si>
  <si>
    <t>CQCVMW0020408</t>
  </si>
  <si>
    <t>CQCVMW0020409</t>
  </si>
  <si>
    <t>ESNART MKHOSI</t>
  </si>
  <si>
    <t>CQCVMW0020025</t>
  </si>
  <si>
    <t>CQCVMW0020026</t>
  </si>
  <si>
    <t>LESTINA   MANDA</t>
  </si>
  <si>
    <t>CQCVMW0020027</t>
  </si>
  <si>
    <t>CQCVMW0020028</t>
  </si>
  <si>
    <t>ADESI   ANUSSA</t>
  </si>
  <si>
    <t>CQCVMW0020410</t>
  </si>
  <si>
    <t>CQCVMW0020411</t>
  </si>
  <si>
    <t>LUNART LUSIANO</t>
  </si>
  <si>
    <t>CQCVMW0052348</t>
  </si>
  <si>
    <t>CQCVMW0020029</t>
  </si>
  <si>
    <t>MFELAMO   GIBISON</t>
  </si>
  <si>
    <t>MLUWA</t>
  </si>
  <si>
    <t>CQCVMW0007271</t>
  </si>
  <si>
    <t>CQCVMW0007273</t>
  </si>
  <si>
    <t>BITRICE  BINISONI</t>
  </si>
  <si>
    <t>CQCVMW0052289</t>
  </si>
  <si>
    <t>CQCVMW0052290</t>
  </si>
  <si>
    <t>MALITA EVASI</t>
  </si>
  <si>
    <t>CQCVMW0052291</t>
  </si>
  <si>
    <t>CQCVMW0052252</t>
  </si>
  <si>
    <t>CHIFUNILO BINISONI</t>
  </si>
  <si>
    <t>CQCVMW0052253</t>
  </si>
  <si>
    <t>CQCVMW0052254</t>
  </si>
  <si>
    <t>LOVENESS FELIYASI</t>
  </si>
  <si>
    <t>CQCVMW0020430</t>
  </si>
  <si>
    <t>CQCVMW0020431</t>
  </si>
  <si>
    <t>ABIGIRL TOMAS</t>
  </si>
  <si>
    <t>CQCVMW0052255</t>
  </si>
  <si>
    <t>CQCVMW0052256</t>
  </si>
  <si>
    <t>ZELESI BANDA</t>
  </si>
  <si>
    <t>CQCVMW0020426</t>
  </si>
  <si>
    <t>CQCVMW0020438</t>
  </si>
  <si>
    <t>ANERT NJERWA</t>
  </si>
  <si>
    <t>CQCVMW0052299</t>
  </si>
  <si>
    <t>CQCVMW0052267</t>
  </si>
  <si>
    <t>LOINESS MOFATI</t>
  </si>
  <si>
    <t>CQCVMW0020423</t>
  </si>
  <si>
    <t>CQCVMW0020428</t>
  </si>
  <si>
    <t>NEZELIYA WAISON</t>
  </si>
  <si>
    <t>CQCVMW0052268</t>
  </si>
  <si>
    <t>CQCVMW0052269</t>
  </si>
  <si>
    <t>ZELIYA MALIWANYA</t>
  </si>
  <si>
    <t>CQCVMW0020432</t>
  </si>
  <si>
    <t>CQCVMW0020433</t>
  </si>
  <si>
    <t>DALESS KADAMANJA</t>
  </si>
  <si>
    <t>CQCVMW0077002</t>
  </si>
  <si>
    <t>CQCVMW0077001</t>
  </si>
  <si>
    <t>ESITERE MOZESS</t>
  </si>
  <si>
    <t>CQCVMW0052270</t>
  </si>
  <si>
    <t>CQCVMW0052271</t>
  </si>
  <si>
    <t>EVELESI KAYITINI</t>
  </si>
  <si>
    <t>CQCVMW0020434</t>
  </si>
  <si>
    <t>CQCVMW0020437</t>
  </si>
  <si>
    <t>MALIGERITA GAMA</t>
  </si>
  <si>
    <t>CQCVMW0052272</t>
  </si>
  <si>
    <t>CQCVMW0052273</t>
  </si>
  <si>
    <t>VAILETI LEMATI</t>
  </si>
  <si>
    <t>CQCVMW0020401</t>
  </si>
  <si>
    <t>CQCVMW0020435</t>
  </si>
  <si>
    <t>EVERIYA LUBEN</t>
  </si>
  <si>
    <t>CQCVMW0007292</t>
  </si>
  <si>
    <t>CQCVMW0007293</t>
  </si>
  <si>
    <t>EKELINA BINISONI</t>
  </si>
  <si>
    <t xml:space="preserve">MKUWA  </t>
  </si>
  <si>
    <t>CQCVMW0007294</t>
  </si>
  <si>
    <t>CQCVMW0052500</t>
  </si>
  <si>
    <t>ELIZABETI BENISONI</t>
  </si>
  <si>
    <t>CQCVMW0007295</t>
  </si>
  <si>
    <t>CQCVMW0007296</t>
  </si>
  <si>
    <t>PHATSO LAJABU</t>
  </si>
  <si>
    <t>CQCVMW0007297</t>
  </si>
  <si>
    <t>CQCVMW0007298</t>
  </si>
  <si>
    <t>SISILIYA PIGENI</t>
  </si>
  <si>
    <t>CQCVMW0007299</t>
  </si>
  <si>
    <t>CQCVMW0007266</t>
  </si>
  <si>
    <t>ZELESI MWENDO</t>
  </si>
  <si>
    <t>CQCVMW0007267</t>
  </si>
  <si>
    <t>CQCVMW0007268</t>
  </si>
  <si>
    <t>MALIFA MADIYELE</t>
  </si>
  <si>
    <t>CQCVMW0007269</t>
  </si>
  <si>
    <t>CQCVMW0007270</t>
  </si>
  <si>
    <t>MADALITSO LIFITONI</t>
  </si>
  <si>
    <t>CQCVMW0052288</t>
  </si>
  <si>
    <t>CQCVMW0007272</t>
  </si>
  <si>
    <t>FALESI KALEMENT</t>
  </si>
  <si>
    <t>CQCVMW0007265</t>
  </si>
  <si>
    <t>CQCVMW0007264</t>
  </si>
  <si>
    <t>SELINA SANKHULANI</t>
  </si>
  <si>
    <t>BENISONI</t>
  </si>
  <si>
    <t>CQCVMW0007263</t>
  </si>
  <si>
    <t>CQCVMW0007262</t>
  </si>
  <si>
    <t>FELEZINA WILIYAM</t>
  </si>
  <si>
    <t>CQCVMW0007261</t>
  </si>
  <si>
    <t>CQCVMW0007260</t>
  </si>
  <si>
    <t>DOLOFE MUZU</t>
  </si>
  <si>
    <t>CQCVMW0052297</t>
  </si>
  <si>
    <t>CQCVMW0052296</t>
  </si>
  <si>
    <t>JOISI  MGONA KUDAMBO</t>
  </si>
  <si>
    <t>CQCVMW0052295</t>
  </si>
  <si>
    <t>CQCVMW0052294</t>
  </si>
  <si>
    <t>FAINESI LUTELE</t>
  </si>
  <si>
    <t>KABENTHULA</t>
  </si>
  <si>
    <t>CQCVMW0052293</t>
  </si>
  <si>
    <t>CQCVMW0020399</t>
  </si>
  <si>
    <t>MAGRET CHIMPHANJE</t>
  </si>
  <si>
    <t>BINGU</t>
  </si>
  <si>
    <t>CQCVMW0020422</t>
  </si>
  <si>
    <t>CQCVMW0020444</t>
  </si>
  <si>
    <t>JENIFA NYAMA</t>
  </si>
  <si>
    <t>CQCVMW0020445</t>
  </si>
  <si>
    <t>CQCVMW0020446</t>
  </si>
  <si>
    <t>FRANK BENTHULA</t>
  </si>
  <si>
    <t>CQCVMW0052280</t>
  </si>
  <si>
    <t>CQCVMW0052281</t>
  </si>
  <si>
    <t>BALILE BINISONI</t>
  </si>
  <si>
    <t>CQCVMW0020447</t>
  </si>
  <si>
    <t>CQCVMW0020448</t>
  </si>
  <si>
    <t>EVERIN TALAKI</t>
  </si>
  <si>
    <t>CQCVMW0077006</t>
  </si>
  <si>
    <t>CQCVMW0077005</t>
  </si>
  <si>
    <t>ESINATI EVASS</t>
  </si>
  <si>
    <t>MTUWAKARE</t>
  </si>
  <si>
    <t>MKALIANA</t>
  </si>
  <si>
    <t>CQCVMW0052282</t>
  </si>
  <si>
    <t>CQCVMW0052283</t>
  </si>
  <si>
    <t>JESSY MEDISONI</t>
  </si>
  <si>
    <t>CQCVMW0052284</t>
  </si>
  <si>
    <t>CQCVMW0052285</t>
  </si>
  <si>
    <t>ESITELE  ZAKEYO</t>
  </si>
  <si>
    <t>CQCVMW0052286</t>
  </si>
  <si>
    <t>CQCVMW0052287</t>
  </si>
  <si>
    <t>TAKONDWA CHIKANDA</t>
  </si>
  <si>
    <t>CQCVMW0020436</t>
  </si>
  <si>
    <t>CQCVMW0020439</t>
  </si>
  <si>
    <t>CHIKONDI MASINA</t>
  </si>
  <si>
    <t>CQCVMW0052274</t>
  </si>
  <si>
    <t>CQCVMW0052275</t>
  </si>
  <si>
    <t>ALEFA  JIKISONI</t>
  </si>
  <si>
    <t>CQCVMW0020440</t>
  </si>
  <si>
    <t>CQCVMW0020441</t>
  </si>
  <si>
    <t>LAMESI PATRICK</t>
  </si>
  <si>
    <t>CQCVMW0077004</t>
  </si>
  <si>
    <t>CQCVMW0077003</t>
  </si>
  <si>
    <t>KHIRISE SIMATI</t>
  </si>
  <si>
    <t>CQCVMW0052276</t>
  </si>
  <si>
    <t>CQCVMW0052277</t>
  </si>
  <si>
    <t>MOREEN SAIDI</t>
  </si>
  <si>
    <t>CQCVMW0020442</t>
  </si>
  <si>
    <t>CQCVMW0020443</t>
  </si>
  <si>
    <t>FOTSERANI DZOLE</t>
  </si>
  <si>
    <t>CQCVMW0020420</t>
  </si>
  <si>
    <t>CQCVMW0020421</t>
  </si>
  <si>
    <t>NATARIYA AFETE</t>
  </si>
  <si>
    <t>CQCVMW0052278</t>
  </si>
  <si>
    <t>CQCVMW0052279</t>
  </si>
  <si>
    <t>AGINESS IZEKI</t>
  </si>
  <si>
    <t>CQCVMW0020398</t>
  </si>
  <si>
    <t>CQCVMW0020397</t>
  </si>
  <si>
    <t>MONICA MANUWELO</t>
  </si>
  <si>
    <t>CQCVMW0077008</t>
  </si>
  <si>
    <t>CQCVMW0077007</t>
  </si>
  <si>
    <t>SOFERETI MATIASS</t>
  </si>
  <si>
    <t>MKALIMTSINDE</t>
  </si>
  <si>
    <t>CQCVMW0020396</t>
  </si>
  <si>
    <t>CQCVMW0020395</t>
  </si>
  <si>
    <t>MTISUNGE NKHWAZI</t>
  </si>
  <si>
    <t>CQCVMW0020394</t>
  </si>
  <si>
    <t>CQCVMW0020393</t>
  </si>
  <si>
    <t>LEZINA MPHWAKA</t>
  </si>
  <si>
    <t>CQCVMW0077010</t>
  </si>
  <si>
    <t>CQCVMW0077009</t>
  </si>
  <si>
    <t>AYIDA DANIYERE</t>
  </si>
  <si>
    <t>KALITSINDE</t>
  </si>
  <si>
    <t>CQCVMW0077012</t>
  </si>
  <si>
    <t>CQCVMW0077011</t>
  </si>
  <si>
    <t>CHIKONDI CHIPENI</t>
  </si>
  <si>
    <t>KALIMTSINDE</t>
  </si>
  <si>
    <t>CQCVMW0077014</t>
  </si>
  <si>
    <t>CQCVMW0077013</t>
  </si>
  <si>
    <t xml:space="preserve">TEREZA MALISAO </t>
  </si>
  <si>
    <t>CQCVMW0077016</t>
  </si>
  <si>
    <t>CQCVMW0077015</t>
  </si>
  <si>
    <t>KUSANANI MOZESS</t>
  </si>
  <si>
    <t>CQCVMW0077018</t>
  </si>
  <si>
    <t>CQCVMW0077017</t>
  </si>
  <si>
    <t>ALESS CHABWE</t>
  </si>
  <si>
    <t>CQCVMW0077020</t>
  </si>
  <si>
    <t>CQCVMW0077019</t>
  </si>
  <si>
    <t>ESINAT CHADZA</t>
  </si>
  <si>
    <t>LALIMTSINDE</t>
  </si>
  <si>
    <t>CQCVMW0077024</t>
  </si>
  <si>
    <t>CQCVMW0077023</t>
  </si>
  <si>
    <t>KHIRISITINA CHADZA</t>
  </si>
  <si>
    <t>CQCVMW0077026</t>
  </si>
  <si>
    <t>CQCVMW0077025</t>
  </si>
  <si>
    <t>MONICA BULAITON</t>
  </si>
  <si>
    <t>CQCVMW0077028</t>
  </si>
  <si>
    <t>CQCVMW0077027</t>
  </si>
  <si>
    <t>JOICE THAUNDI</t>
  </si>
  <si>
    <t>CQCVMW0077030</t>
  </si>
  <si>
    <t>CQCVMW0077029</t>
  </si>
  <si>
    <t>ETHER CHABWE</t>
  </si>
  <si>
    <t>CQCVMW0077032</t>
  </si>
  <si>
    <t>CQCVMW0077031</t>
  </si>
  <si>
    <t>ANODI MCHOKA</t>
  </si>
  <si>
    <t>CQCVMW0077034</t>
  </si>
  <si>
    <t>CQCVMW0077033</t>
  </si>
  <si>
    <t>SABINA NOWERO</t>
  </si>
  <si>
    <t>CQCVMW0077036</t>
  </si>
  <si>
    <t>CQCVMW0077035</t>
  </si>
  <si>
    <t>MAMORY MBERENGA</t>
  </si>
  <si>
    <t>CQCVMW0077038</t>
  </si>
  <si>
    <t>CQCVMW0077037</t>
  </si>
  <si>
    <t>GAVEN MAVUTO</t>
  </si>
  <si>
    <t>CQCVMW0077040</t>
  </si>
  <si>
    <t>CQCVMW0077039</t>
  </si>
  <si>
    <t>AIDA LAFAERO</t>
  </si>
  <si>
    <t>CQCVMW0077042</t>
  </si>
  <si>
    <t>CQCVMW0077041</t>
  </si>
  <si>
    <t>CAFEREN CHKAPENA</t>
  </si>
  <si>
    <t>OPENYANA</t>
  </si>
  <si>
    <t>CQCVMW0077044</t>
  </si>
  <si>
    <t>CQCVMW0077043</t>
  </si>
  <si>
    <t>SERECHINA MPONDA</t>
  </si>
  <si>
    <t>CQCVMW0077046</t>
  </si>
  <si>
    <t>CQCVMW0077045</t>
  </si>
  <si>
    <t>ENERESS PHEREN</t>
  </si>
  <si>
    <t>CQCVMW0077048</t>
  </si>
  <si>
    <t>CQCVMW0077047</t>
  </si>
  <si>
    <t>BETINASS MKARIANA</t>
  </si>
  <si>
    <t>MTUKALE</t>
  </si>
  <si>
    <t>CQCVMW0077050</t>
  </si>
  <si>
    <t>CQCVMW0077049</t>
  </si>
  <si>
    <t>ESITA LANGISON</t>
  </si>
  <si>
    <t>CQCVMW0077184</t>
  </si>
  <si>
    <t>CQCVMW0077183</t>
  </si>
  <si>
    <t>JULIANA CHADERUKA</t>
  </si>
  <si>
    <t>MAGOMBO</t>
  </si>
  <si>
    <t>CQCVMW0077182</t>
  </si>
  <si>
    <t>CQCVMW0077181</t>
  </si>
  <si>
    <t>ALESS SITIVIN</t>
  </si>
  <si>
    <t>CQCVMW0077180</t>
  </si>
  <si>
    <t>CQCVMW0077179</t>
  </si>
  <si>
    <t>LABEKA KHIRISITOFA</t>
  </si>
  <si>
    <t>MKUWE</t>
  </si>
  <si>
    <t>CQCVMW0077178</t>
  </si>
  <si>
    <t>CQCVMW0077177</t>
  </si>
  <si>
    <t>PRAISE KUMWALA</t>
  </si>
  <si>
    <t>KABETHULA</t>
  </si>
  <si>
    <t>CQCVMW0077176</t>
  </si>
  <si>
    <t>CQCVMW0077175</t>
  </si>
  <si>
    <t>LIGINESS MSAPHA</t>
  </si>
  <si>
    <t>CQCVMW0077174</t>
  </si>
  <si>
    <t>CQCVMW0077173</t>
  </si>
  <si>
    <t>PATIRISH SIKAIFOD</t>
  </si>
  <si>
    <t>CQCVMW0077172</t>
  </si>
  <si>
    <t>CQCVMW0077171</t>
  </si>
  <si>
    <t>NORIA KANGO</t>
  </si>
  <si>
    <t>CQCVMW0077200</t>
  </si>
  <si>
    <t>CQCVMW0077199</t>
  </si>
  <si>
    <t>BEFIA MATEYO</t>
  </si>
  <si>
    <t>CQCVMW0077197</t>
  </si>
  <si>
    <t>CQCVMW0077198</t>
  </si>
  <si>
    <t>ESITA WIRISON</t>
  </si>
  <si>
    <t>CQCVMW0077196</t>
  </si>
  <si>
    <t>CQCVMW0077195</t>
  </si>
  <si>
    <t>BETH LAMBULAN</t>
  </si>
  <si>
    <t>CQCVMW0077194</t>
  </si>
  <si>
    <t>CQCVMW0077193</t>
  </si>
  <si>
    <t>TABITA YOSEFE</t>
  </si>
  <si>
    <t>CQCVMW0077192</t>
  </si>
  <si>
    <t>CQCVMW0077191</t>
  </si>
  <si>
    <t>AYIRINI BINIWELL</t>
  </si>
  <si>
    <t>CQCVMW0077190</t>
  </si>
  <si>
    <t>CQCVMW0077189</t>
  </si>
  <si>
    <t>CAFEREN MSAPHA</t>
  </si>
  <si>
    <t>CQCVMW0077188</t>
  </si>
  <si>
    <t>CQCVMW0077187</t>
  </si>
  <si>
    <t>DIANA ESAWO</t>
  </si>
  <si>
    <t>CQCVMW0077186</t>
  </si>
  <si>
    <t>CQCVMW0077185</t>
  </si>
  <si>
    <t>JOICE TOPAIZI</t>
  </si>
  <si>
    <t>CQCVMW0077170</t>
  </si>
  <si>
    <t>CQCVMW0077169</t>
  </si>
  <si>
    <t>BULEND CHIKADZA</t>
  </si>
  <si>
    <t>CQCVMW0077168</t>
  </si>
  <si>
    <t>CQCVMW0077167</t>
  </si>
  <si>
    <t>FAINESS CHIKONDI</t>
  </si>
  <si>
    <t>CQCVMW0077166</t>
  </si>
  <si>
    <t>CQCVMW0077165</t>
  </si>
  <si>
    <t>TIYAMIKE ALANI</t>
  </si>
  <si>
    <t>CQCVMW0077164</t>
  </si>
  <si>
    <t>CQCVMW0077163</t>
  </si>
  <si>
    <t>JONI KUMWALA</t>
  </si>
  <si>
    <t>CQCVMW0077162</t>
  </si>
  <si>
    <t>CQCVMW0077161</t>
  </si>
  <si>
    <t>FANNY PHIRI</t>
  </si>
  <si>
    <t>CQCVMW0077160</t>
  </si>
  <si>
    <t>CQCVMW0077159</t>
  </si>
  <si>
    <t>MWAIWAWO CHIBOWA</t>
  </si>
  <si>
    <t>CQCVMW0077152</t>
  </si>
  <si>
    <t>CQCVMW0077151</t>
  </si>
  <si>
    <t>IDESS MILLYON</t>
  </si>
  <si>
    <t>CQCVMW0077446</t>
  </si>
  <si>
    <t>CQCVMW0077447</t>
  </si>
  <si>
    <t>HAJILA MUSITAFU</t>
  </si>
  <si>
    <t>KAYISI</t>
  </si>
  <si>
    <t>CQCVMW0077448</t>
  </si>
  <si>
    <t>CQCVMW0077449</t>
  </si>
  <si>
    <t>DALILANI WIZILAMU</t>
  </si>
  <si>
    <t>CQCVMW0077450</t>
  </si>
  <si>
    <t>CQCVMW0077402</t>
  </si>
  <si>
    <t>FILIPINA DAMIYANO</t>
  </si>
  <si>
    <t>MBUKA</t>
  </si>
  <si>
    <t>CQCVMW0077116</t>
  </si>
  <si>
    <t>CQCVMW0077114</t>
  </si>
  <si>
    <t>LINDA FUMULANI</t>
  </si>
  <si>
    <t>CQCVMW0077113</t>
  </si>
  <si>
    <t>CQCVMW0077112</t>
  </si>
  <si>
    <t>FAYINESI DISIMASI</t>
  </si>
  <si>
    <t>CQCVMW0077117</t>
  </si>
  <si>
    <t>CQCVMW0077115</t>
  </si>
  <si>
    <t>SELEVANA JESITALA</t>
  </si>
  <si>
    <t>CQCVMW0077136</t>
  </si>
  <si>
    <t>CQCVMW0077134</t>
  </si>
  <si>
    <t>MORINI SAYITALA</t>
  </si>
  <si>
    <t>CQCVMW0077120</t>
  </si>
  <si>
    <t>CQCVMW0077434</t>
  </si>
  <si>
    <t>AGINESI ANOSI</t>
  </si>
  <si>
    <t>CQCVMW0077435</t>
  </si>
  <si>
    <t>CQCVMW0077436</t>
  </si>
  <si>
    <t>EFELO BINIWELO</t>
  </si>
  <si>
    <t>CQCVMW0077437</t>
  </si>
  <si>
    <t>CQCVMW0077438</t>
  </si>
  <si>
    <t>SIKILINA YOHANE</t>
  </si>
  <si>
    <t>CQCVMW0077439</t>
  </si>
  <si>
    <t>CQCVMW0077440</t>
  </si>
  <si>
    <t>SOFELETI NALA</t>
  </si>
  <si>
    <t>CQCVMW0077441</t>
  </si>
  <si>
    <t>CQCVMW0077442</t>
  </si>
  <si>
    <t>ALESI FAKISON</t>
  </si>
  <si>
    <t>CQCVMW0077443</t>
  </si>
  <si>
    <t>CQCVMW0077444</t>
  </si>
  <si>
    <t>FILIPINA TOMASI</t>
  </si>
  <si>
    <t>CQCVMW0076158</t>
  </si>
  <si>
    <t>CQCVMW0076157</t>
  </si>
  <si>
    <t>MWAIWAO  GEVISONI</t>
  </si>
  <si>
    <t>KUBUKA</t>
  </si>
  <si>
    <t>CQCVMW0077121</t>
  </si>
  <si>
    <t>CQCVMW0077132</t>
  </si>
  <si>
    <t>DOLOFE MKUPATILA</t>
  </si>
  <si>
    <t>CQCVMW0077133</t>
  </si>
  <si>
    <t>CQCVMW0077139</t>
  </si>
  <si>
    <t>MALIGELITA DAMIYANO</t>
  </si>
  <si>
    <t>CQCVMW0077154</t>
  </si>
  <si>
    <t>CQCVMW0077153</t>
  </si>
  <si>
    <t>VERETINA TCHOVA</t>
  </si>
  <si>
    <t>CQCVMW0077156</t>
  </si>
  <si>
    <t>CQCVMW0077155</t>
  </si>
  <si>
    <t>TITAN PHANGA</t>
  </si>
  <si>
    <t>CQCVMW0077158</t>
  </si>
  <si>
    <t>CQCVMW0077157</t>
  </si>
  <si>
    <t>ESITERE PIRIRAN</t>
  </si>
  <si>
    <t>CQCVMW0077250</t>
  </si>
  <si>
    <t>CQCVMW0077249</t>
  </si>
  <si>
    <t>MANESS NYAMA</t>
  </si>
  <si>
    <t>CQCVMW0077124</t>
  </si>
  <si>
    <t>CQCVMW0077123</t>
  </si>
  <si>
    <t>GETULUDI KASAYILA</t>
  </si>
  <si>
    <t>CQCVMW0077122</t>
  </si>
  <si>
    <t>CQCVMW0077119</t>
  </si>
  <si>
    <t>MONIKA PHILI</t>
  </si>
  <si>
    <t xml:space="preserve">MTIWAKALE </t>
  </si>
  <si>
    <t>CQCVMW0077131</t>
  </si>
  <si>
    <t>CQCVMW0077445</t>
  </si>
  <si>
    <t>MALIYAMU JIMU</t>
  </si>
  <si>
    <t>CQCVMW0077126</t>
  </si>
  <si>
    <t>CQCVMW0077108</t>
  </si>
  <si>
    <t>ADALIYA JAMISON</t>
  </si>
  <si>
    <t>CQCVMW0076156</t>
  </si>
  <si>
    <t>CQCVMW0076155</t>
  </si>
  <si>
    <t>LOZIMELI  MATALINO</t>
  </si>
  <si>
    <t>CQCVMW0076154</t>
  </si>
  <si>
    <t>CQCVMW0076153</t>
  </si>
  <si>
    <t>LODA  DAVITE</t>
  </si>
  <si>
    <t>CQCVMW0076152</t>
  </si>
  <si>
    <t>CQCVMW0076151</t>
  </si>
  <si>
    <t>MARIA  HENDELESONI</t>
  </si>
  <si>
    <t>CQCVMW0078000</t>
  </si>
  <si>
    <t>CQCVMW0077999</t>
  </si>
  <si>
    <t>FULASESI  MAVUTO</t>
  </si>
  <si>
    <t>CQCVMW0077998</t>
  </si>
  <si>
    <t>CQCVMW0077997</t>
  </si>
  <si>
    <t>NELIA  CHIMWENDO</t>
  </si>
  <si>
    <t>CQCVMW0077996</t>
  </si>
  <si>
    <t>CQCVMW0077995</t>
  </si>
  <si>
    <t>AGINESI  KALUNJE</t>
  </si>
  <si>
    <t>CQCVMW0077994</t>
  </si>
  <si>
    <t>CQCVMW0077993</t>
  </si>
  <si>
    <t>MATIRIDA  CHIMWEMWE</t>
  </si>
  <si>
    <t>CQCVMW0077992</t>
  </si>
  <si>
    <t>CQCVMW0077991</t>
  </si>
  <si>
    <t>BETINA  JUNI</t>
  </si>
  <si>
    <t>CQCVMW0068922</t>
  </si>
  <si>
    <t>CQCVMW0068923</t>
  </si>
  <si>
    <t>ESNAT  ALI</t>
  </si>
  <si>
    <t>CQCVMW0068924</t>
  </si>
  <si>
    <t>CQCVMW0068925</t>
  </si>
  <si>
    <t>LITA KANJIPITI</t>
  </si>
  <si>
    <t>CQCVMW0068926</t>
  </si>
  <si>
    <t>CQCVMW0068927</t>
  </si>
  <si>
    <t>MTUNDUWATHA UMADI</t>
  </si>
  <si>
    <t>CQCVMW0068917</t>
  </si>
  <si>
    <t>CQCVMW0068928</t>
  </si>
  <si>
    <t>ELETINA CHIKUMBUTSO</t>
  </si>
  <si>
    <t>M'BUKA</t>
  </si>
  <si>
    <t>CQCVMW0077248</t>
  </si>
  <si>
    <t>CQCVMW0077247</t>
  </si>
  <si>
    <t>PRISICA JOZEFE</t>
  </si>
  <si>
    <t>CQCVMW0077246</t>
  </si>
  <si>
    <t>CQCVMW0077245</t>
  </si>
  <si>
    <t>AYIVE MBEWE</t>
  </si>
  <si>
    <t>CQCVMW0020040</t>
  </si>
  <si>
    <t>CQCVMW0052350</t>
  </si>
  <si>
    <t>PATRICIA    RITCHADI</t>
  </si>
  <si>
    <t>CQCVMW0020005</t>
  </si>
  <si>
    <t>CQCVMW0020006</t>
  </si>
  <si>
    <t xml:space="preserve">STELA   JOSEPH </t>
  </si>
  <si>
    <t>CQCVMW0052454</t>
  </si>
  <si>
    <t>CQCVMW0020449</t>
  </si>
  <si>
    <t>GRANCE MWARE</t>
  </si>
  <si>
    <t>EVANCE</t>
  </si>
  <si>
    <t>CQCVMW0020389</t>
  </si>
  <si>
    <t>CQCVMW0020388</t>
  </si>
  <si>
    <t>VELETI KALULU</t>
  </si>
  <si>
    <t>CQCVMW0020387</t>
  </si>
  <si>
    <t>CQCVMW0020386</t>
  </si>
  <si>
    <t>MONICA JULIYASI</t>
  </si>
  <si>
    <t>CQCVMW0020385</t>
  </si>
  <si>
    <t>CQCVMW0020384</t>
  </si>
  <si>
    <t>AGINESS  PIKITANI</t>
  </si>
  <si>
    <t>CQCVMW0020383</t>
  </si>
  <si>
    <t>CQCVMW0020382</t>
  </si>
  <si>
    <t>ELLAH SIKOTI</t>
  </si>
  <si>
    <t>CQCVMW0020381</t>
  </si>
  <si>
    <t>CQCVMW0020380</t>
  </si>
  <si>
    <t>MDZATIFUNA CHISOMO</t>
  </si>
  <si>
    <t>CQCVMW0068929</t>
  </si>
  <si>
    <t>CQCVMW0068930</t>
  </si>
  <si>
    <t>KOSOLATA PATHERETU</t>
  </si>
  <si>
    <t>CQCVMW0068931</t>
  </si>
  <si>
    <t>CQCVMW0068932</t>
  </si>
  <si>
    <t>MILLIUM  CHIWAMBO</t>
  </si>
  <si>
    <t>CQCVMW0068933</t>
  </si>
  <si>
    <t>CQCVMW0068934</t>
  </si>
  <si>
    <t>TIFERANJI LEFIYASI</t>
  </si>
  <si>
    <t>CQCVMW0068935</t>
  </si>
  <si>
    <t>CQCVMW0068936</t>
  </si>
  <si>
    <t>SUZANA  MALITINO</t>
  </si>
  <si>
    <t>CQCVMW0068937</t>
  </si>
  <si>
    <t>CQCVMW0068938</t>
  </si>
  <si>
    <t>LAMEST MAIKOLO</t>
  </si>
  <si>
    <t>CQCVMW0068939</t>
  </si>
  <si>
    <t>CQCVMW0068940</t>
  </si>
  <si>
    <t>MADALITSO  SUMAILI</t>
  </si>
  <si>
    <t>CQCVMW0068941</t>
  </si>
  <si>
    <t>CQCVMW0068942</t>
  </si>
  <si>
    <t xml:space="preserve">ALEFA  PATRICK </t>
  </si>
  <si>
    <t>CQCVMW0068943</t>
  </si>
  <si>
    <t>CQCVMW0068944</t>
  </si>
  <si>
    <t>VENETO ELESON</t>
  </si>
  <si>
    <t>CQCVMW0068945</t>
  </si>
  <si>
    <t>CQCVMW0068946</t>
  </si>
  <si>
    <t>ZELIFA CHEMBEKEZO</t>
  </si>
  <si>
    <t>CQCVMW0068947</t>
  </si>
  <si>
    <t>CQCVMW0068948</t>
  </si>
  <si>
    <t>EVERLYN  MAYAMIKO</t>
  </si>
  <si>
    <t>CQCVMW0068949</t>
  </si>
  <si>
    <t>CQCVMW0068950</t>
  </si>
  <si>
    <t>MARIA LIMBIKANI</t>
  </si>
  <si>
    <t>CQCVMW0019920</t>
  </si>
  <si>
    <t>CQCVMW0019921</t>
  </si>
  <si>
    <t>ELINATI MACHILIKA</t>
  </si>
  <si>
    <t>CQCVMW0019922</t>
  </si>
  <si>
    <t>CQCVMW0019923</t>
  </si>
  <si>
    <t>MESE NDIKISON</t>
  </si>
  <si>
    <t>CQCVMW0019925</t>
  </si>
  <si>
    <t>CQCVMW0019926</t>
  </si>
  <si>
    <t>VELWTINA KOLIFALE</t>
  </si>
  <si>
    <t>CQCVMW0019927</t>
  </si>
  <si>
    <t>CQCVMW0019928</t>
  </si>
  <si>
    <t>MOLIN MAVESI</t>
  </si>
  <si>
    <t>CQCVMW0019929</t>
  </si>
  <si>
    <t>CQCVMW0019930</t>
  </si>
  <si>
    <t>ALISI GODIFULE</t>
  </si>
  <si>
    <t>CQCVMW0019931</t>
  </si>
  <si>
    <t>CQCVMW0019932</t>
  </si>
  <si>
    <t>JUSITINA YOTAMU</t>
  </si>
  <si>
    <t>CQCVMW0019933</t>
  </si>
  <si>
    <t>CQCVMW0019935</t>
  </si>
  <si>
    <t>LENIYA TANAZIYO</t>
  </si>
  <si>
    <t>CQCVMW0019938</t>
  </si>
  <si>
    <t>CQCVMW0019939</t>
  </si>
  <si>
    <t>PATILISHA DZIWAN</t>
  </si>
  <si>
    <t>CQCVMW0019940</t>
  </si>
  <si>
    <t>CQCVMW0019941</t>
  </si>
  <si>
    <t>MIKIYELE JEKESEN</t>
  </si>
  <si>
    <t>CQCVMW0019942</t>
  </si>
  <si>
    <t>CQCVMW0019902</t>
  </si>
  <si>
    <t>MSAWUKA HENELE</t>
  </si>
  <si>
    <t>CQCVMW0019903</t>
  </si>
  <si>
    <t>CQCVMW0019904</t>
  </si>
  <si>
    <t>LAKINESI NDEMISON</t>
  </si>
  <si>
    <t>CQCVMW0019035</t>
  </si>
  <si>
    <t>CQCVMW0019034</t>
  </si>
  <si>
    <t>VIOLET  MWALE</t>
  </si>
  <si>
    <t>CQCVMW0019033</t>
  </si>
  <si>
    <t>CQCVMW0019032</t>
  </si>
  <si>
    <t>RUTH FLYTON</t>
  </si>
  <si>
    <t>CQCVMW0019031</t>
  </si>
  <si>
    <t>CQCVMW0019030</t>
  </si>
  <si>
    <t>EVELYN  LIMITED</t>
  </si>
  <si>
    <t>CQCVMW0019029</t>
  </si>
  <si>
    <t>CQCVMW0019028</t>
  </si>
  <si>
    <t>LAZALO SIMION</t>
  </si>
  <si>
    <t>CQCVMW0019027</t>
  </si>
  <si>
    <t>CQCVMW0019026</t>
  </si>
  <si>
    <t>GENELOZA GOBEDE</t>
  </si>
  <si>
    <t>CQCVMW0019025</t>
  </si>
  <si>
    <t>CQCVMW0019024</t>
  </si>
  <si>
    <t>LAMECK KANYUMBA</t>
  </si>
  <si>
    <t xml:space="preserve">MALOVU </t>
  </si>
  <si>
    <t>CQCVMW0019023</t>
  </si>
  <si>
    <t>CQCVMW0019022</t>
  </si>
  <si>
    <t>ALESS GOME</t>
  </si>
  <si>
    <t>CQCVMW0019020</t>
  </si>
  <si>
    <t>CQCVMW0019021</t>
  </si>
  <si>
    <t>SOPHERET JESINALA</t>
  </si>
  <si>
    <t>CQCVMW0019018</t>
  </si>
  <si>
    <t>CQCVMW0019019</t>
  </si>
  <si>
    <t>MAVUTO SIMION</t>
  </si>
  <si>
    <t>CQCVMW0019017</t>
  </si>
  <si>
    <t>CQCVMW0019016</t>
  </si>
  <si>
    <t>STELIA SIMION</t>
  </si>
  <si>
    <t>CQCVMW0019015</t>
  </si>
  <si>
    <t>CQCVMW0019014</t>
  </si>
  <si>
    <t>JENEPHER EDWARD</t>
  </si>
  <si>
    <t>CQCVMW0020750</t>
  </si>
  <si>
    <t>CQCVMW0020749</t>
  </si>
  <si>
    <t>MANASE KAMAKWA</t>
  </si>
  <si>
    <t>MNYAIKA2</t>
  </si>
  <si>
    <t>CQCVMW0018275</t>
  </si>
  <si>
    <t>CQCVMW0018274</t>
  </si>
  <si>
    <t>THAFE ZALENGERA</t>
  </si>
  <si>
    <t>CQCVMW0018258</t>
  </si>
  <si>
    <t>CQCVMW0018259</t>
  </si>
  <si>
    <t>JOICE BRITON</t>
  </si>
  <si>
    <t>CQCVMW0018260</t>
  </si>
  <si>
    <t>CQCVMW0018279</t>
  </si>
  <si>
    <t>ESMY FAIDON</t>
  </si>
  <si>
    <t>CQCVMW0018280</t>
  </si>
  <si>
    <t>CQCVMW0018281</t>
  </si>
  <si>
    <t>LOVENESS STAND</t>
  </si>
  <si>
    <t>CQCVMW0018261</t>
  </si>
  <si>
    <t>CQCVMW0018277</t>
  </si>
  <si>
    <t>ALENA LODWEL</t>
  </si>
  <si>
    <t>CQCVMW0018264</t>
  </si>
  <si>
    <t>CQCVMW0018282</t>
  </si>
  <si>
    <t>ELINAT SOKO</t>
  </si>
  <si>
    <t>CQCVMW0027784</t>
  </si>
  <si>
    <t>CQCVMW0027786</t>
  </si>
  <si>
    <t>FALIT MALILANO</t>
  </si>
  <si>
    <t>CQCVMW0027791</t>
  </si>
  <si>
    <t>CQCVMW0027792</t>
  </si>
  <si>
    <t>LOVNESS JAKOB</t>
  </si>
  <si>
    <t>CQCVMW0027619</t>
  </si>
  <si>
    <t>CQCVMW0027620</t>
  </si>
  <si>
    <t>BEZITA DIVELIAS</t>
  </si>
  <si>
    <t>CQCVMW0027787</t>
  </si>
  <si>
    <t>CQCVMW0027769</t>
  </si>
  <si>
    <t>NANKHUMBIRA REN</t>
  </si>
  <si>
    <t>CQCVMW0027795</t>
  </si>
  <si>
    <t>CQCVMW0027782</t>
  </si>
  <si>
    <t>KASO MASINA</t>
  </si>
  <si>
    <t>CQCVMW0027794</t>
  </si>
  <si>
    <t>CQCVMW0027602</t>
  </si>
  <si>
    <t>AGNESS CHIKUSE</t>
  </si>
  <si>
    <t>CQCVMW0018269</t>
  </si>
  <si>
    <t>CQCVMW0018257</t>
  </si>
  <si>
    <t>NALIYEZA KAMETA</t>
  </si>
  <si>
    <t>CQCVMW0027627</t>
  </si>
  <si>
    <t>CQCVMW0027622</t>
  </si>
  <si>
    <t>EMELESIYA BINISON</t>
  </si>
  <si>
    <t>CQCVMW0027617</t>
  </si>
  <si>
    <t>CQCVMW0027618</t>
  </si>
  <si>
    <t>LIGINA NEKHA</t>
  </si>
  <si>
    <t>CQCVMW0027631</t>
  </si>
  <si>
    <t>CQCVMW0027628</t>
  </si>
  <si>
    <t>FATIMA CHIBWEYA</t>
  </si>
  <si>
    <t>CQCVMW0027626</t>
  </si>
  <si>
    <t>CQCVMW0027629</t>
  </si>
  <si>
    <t>PILILAN CHIMOMBO</t>
  </si>
  <si>
    <t>CQCVMW0027621</t>
  </si>
  <si>
    <t>CQCVMW0027636</t>
  </si>
  <si>
    <t>ANESS LEFTON</t>
  </si>
  <si>
    <t>CQCVMW0027623</t>
  </si>
  <si>
    <t>CQCVMW0027625</t>
  </si>
  <si>
    <t>DINESS LEVSON</t>
  </si>
  <si>
    <t>CQCVMW0027624</t>
  </si>
  <si>
    <t>CQCVMW0027630</t>
  </si>
  <si>
    <t>ENELESS BANDA</t>
  </si>
  <si>
    <t>CQCVMW0027633</t>
  </si>
  <si>
    <t>CQCVMW0027632</t>
  </si>
  <si>
    <t>LOVENESS BANDA</t>
  </si>
  <si>
    <t>CQCVMW0027638</t>
  </si>
  <si>
    <t>CQCVMW0027637</t>
  </si>
  <si>
    <t>MONIKA YESAYA</t>
  </si>
  <si>
    <t>CQCVMW0027768</t>
  </si>
  <si>
    <t>CQCVMW0027635</t>
  </si>
  <si>
    <t>DOLIKA ADSON</t>
  </si>
  <si>
    <t>CQCVMW0027634</t>
  </si>
  <si>
    <t>CQCVMW0027639</t>
  </si>
  <si>
    <t>EFLIDA GRESHAS</t>
  </si>
  <si>
    <t>CQCVMW0027790</t>
  </si>
  <si>
    <t>CQCVMW0027756</t>
  </si>
  <si>
    <t>ENELSS ELIYAS</t>
  </si>
  <si>
    <t>CQCVMW0027604</t>
  </si>
  <si>
    <t>CQCVMW0027603</t>
  </si>
  <si>
    <t>LOVENESS FRIDAY</t>
  </si>
  <si>
    <t>CQCVMW0027606</t>
  </si>
  <si>
    <t>CQCVMW0027605</t>
  </si>
  <si>
    <t>ANESS KANTHENGA</t>
  </si>
  <si>
    <t>CQCVMW0027612</t>
  </si>
  <si>
    <t>CQCVMW0027611</t>
  </si>
  <si>
    <t>ANJERA MPONDA</t>
  </si>
  <si>
    <t>CQCVMW0027610</t>
  </si>
  <si>
    <t>CQCVMW0027609</t>
  </si>
  <si>
    <t>MERCY STANIEL</t>
  </si>
  <si>
    <t>CQCVMW0027607</t>
  </si>
  <si>
    <t>CQCVMW0027614</t>
  </si>
  <si>
    <t>MBEKETINA MAZON</t>
  </si>
  <si>
    <t>CQCVMW0027613</t>
  </si>
  <si>
    <t>CQCVMW0027616</t>
  </si>
  <si>
    <t>ENIFA FRACKSON</t>
  </si>
  <si>
    <t>CQCVMW0027615</t>
  </si>
  <si>
    <t>CQCVMW0027608</t>
  </si>
  <si>
    <t>EDINA SUNGAN</t>
  </si>
  <si>
    <t>CQCVMW0027700</t>
  </si>
  <si>
    <t>CQCVMW0027699</t>
  </si>
  <si>
    <t>AMERY MAESELO</t>
  </si>
  <si>
    <t>CQCVMW0027697</t>
  </si>
  <si>
    <t>CQCVMW0027698</t>
  </si>
  <si>
    <t>MEMORY POSTAN</t>
  </si>
  <si>
    <t>CQCVMW0027696</t>
  </si>
  <si>
    <t>CQCVMW0027651</t>
  </si>
  <si>
    <t>MTISUNGE KATSIKA</t>
  </si>
  <si>
    <t>CQCVMW0027695</t>
  </si>
  <si>
    <t>CQCVMW0027652</t>
  </si>
  <si>
    <t>MERCY NYSMULAN</t>
  </si>
  <si>
    <t>CQCVMW0027653</t>
  </si>
  <si>
    <t>CQCVMW0027654</t>
  </si>
  <si>
    <t>APATSA NYADTSAN</t>
  </si>
  <si>
    <t>CQCVMW0027655</t>
  </si>
  <si>
    <t>CQCVMW0027656</t>
  </si>
  <si>
    <t>LEZITA SINOS</t>
  </si>
  <si>
    <t>CQCVMW0027657</t>
  </si>
  <si>
    <t>CQCVMW0027658</t>
  </si>
  <si>
    <t>NADUWE MALIMBWE</t>
  </si>
  <si>
    <t>CHINTHUNHO</t>
  </si>
  <si>
    <t>CQCVMW0027694</t>
  </si>
  <si>
    <t>CQCVMW0027693</t>
  </si>
  <si>
    <t>VILET AKIM</t>
  </si>
  <si>
    <t>CQCVMW0027692</t>
  </si>
  <si>
    <t>CQCVMW0027691</t>
  </si>
  <si>
    <t>JANIFA CHALINDA</t>
  </si>
  <si>
    <t>KAKUNGA</t>
  </si>
  <si>
    <t>CQCVMW0027690</t>
  </si>
  <si>
    <t>CQCVMW0018100</t>
  </si>
  <si>
    <t>TELEZA HALISON</t>
  </si>
  <si>
    <t>CQCVMW0020220</t>
  </si>
  <si>
    <t>CQCVMW0020219</t>
  </si>
  <si>
    <t>KETILINA  MATIASI</t>
  </si>
  <si>
    <t>CHAKHWIMA</t>
  </si>
  <si>
    <t>CQCVMW0076799</t>
  </si>
  <si>
    <t>CQCVMW0076800</t>
  </si>
  <si>
    <t>MALIYA   CHIMENYA</t>
  </si>
  <si>
    <t>CQCVMW0020218</t>
  </si>
  <si>
    <t>CQCVMW0020217</t>
  </si>
  <si>
    <t>ANODI  M'NKHONDE</t>
  </si>
  <si>
    <t>CQCVMW0076220</t>
  </si>
  <si>
    <t>CQCVMW0076221</t>
  </si>
  <si>
    <t>ALINET   YUDAS</t>
  </si>
  <si>
    <t>CQCVMW0020216</t>
  </si>
  <si>
    <t>CQCVMW0020215</t>
  </si>
  <si>
    <t>OSTENI  M'NKHONDE</t>
  </si>
  <si>
    <t>CQCVMW0020214</t>
  </si>
  <si>
    <t>CQCVMW0020213</t>
  </si>
  <si>
    <t>MEREY  HAWAYI</t>
  </si>
  <si>
    <t>CQCVMW0076905</t>
  </si>
  <si>
    <t>CQCVMW0076904</t>
  </si>
  <si>
    <t>ALINETI   LANGANI</t>
  </si>
  <si>
    <t>CQCVMW0020212</t>
  </si>
  <si>
    <t>CQCVMW0020211</t>
  </si>
  <si>
    <t>MIKISONI ADISONI</t>
  </si>
  <si>
    <t>CQCVMW0076903</t>
  </si>
  <si>
    <t>CQCVMW0076902</t>
  </si>
  <si>
    <t>FELIKA   CHISOTI</t>
  </si>
  <si>
    <t>CQCVMW0020210</t>
  </si>
  <si>
    <t>CQCVMW0020209</t>
  </si>
  <si>
    <t>THAMISONI  MIKISONI</t>
  </si>
  <si>
    <t>CQCVMW0076901</t>
  </si>
  <si>
    <t>CQCVMW0076906</t>
  </si>
  <si>
    <t>STELA   BANDA</t>
  </si>
  <si>
    <t>CQCVMW0076907</t>
  </si>
  <si>
    <t>CQCVMW0076908</t>
  </si>
  <si>
    <t>AGATA   SATO</t>
  </si>
  <si>
    <t>CQCVMW0076909</t>
  </si>
  <si>
    <t>CQCVMW0076910</t>
  </si>
  <si>
    <t>CATHRINE   LUBEN</t>
  </si>
  <si>
    <t>CQCVMW0020208</t>
  </si>
  <si>
    <t>CQCVMW0020207</t>
  </si>
  <si>
    <t>TIAMIKE  NATANI</t>
  </si>
  <si>
    <t>CQCVMW0076911</t>
  </si>
  <si>
    <t>CQCVMW0076912</t>
  </si>
  <si>
    <t>KHILIN   PINYOLO</t>
  </si>
  <si>
    <t>CQCVMW0020206</t>
  </si>
  <si>
    <t>CQCVMW0020205</t>
  </si>
  <si>
    <t>BEZITA  M'NGONGONDA</t>
  </si>
  <si>
    <t>CQCVMW0076914</t>
  </si>
  <si>
    <t>CQCVMW0076915</t>
  </si>
  <si>
    <t>MTIYESANJI   HAWAI</t>
  </si>
  <si>
    <t>CQCVMW0076930</t>
  </si>
  <si>
    <t>CQCVMW0076931</t>
  </si>
  <si>
    <t>ADDE  SPRIANO</t>
  </si>
  <si>
    <t>CQCVMW0020204</t>
  </si>
  <si>
    <t>CQCVMW0020203</t>
  </si>
  <si>
    <t>JOICE  VIKITALA</t>
  </si>
  <si>
    <t>CHIMUTU</t>
  </si>
  <si>
    <t>CQCVMW0076929</t>
  </si>
  <si>
    <t>CQCVMW0076928</t>
  </si>
  <si>
    <t>CHRISY   MTAMBE</t>
  </si>
  <si>
    <t>CQCVMW0020202</t>
  </si>
  <si>
    <t>CQCVMW0020201</t>
  </si>
  <si>
    <t>JENALA  LOLESI</t>
  </si>
  <si>
    <t>CQCVMW0077900</t>
  </si>
  <si>
    <t>CQCVMW0077899</t>
  </si>
  <si>
    <t>ILINI  TSALANI</t>
  </si>
  <si>
    <t>CQCVMW0076927</t>
  </si>
  <si>
    <t>CQCVMW0076926</t>
  </si>
  <si>
    <t>DINA   MANGULENJE</t>
  </si>
  <si>
    <t>CQCVMW0077898</t>
  </si>
  <si>
    <t>CQCVMW0077897</t>
  </si>
  <si>
    <t>NYUMA  JAKISONI</t>
  </si>
  <si>
    <t>CQCVMW0076924</t>
  </si>
  <si>
    <t>CQCVMW0076925</t>
  </si>
  <si>
    <t>MONIKA   KACHALA</t>
  </si>
  <si>
    <t>MASESE</t>
  </si>
  <si>
    <t>CQCVMW0077896</t>
  </si>
  <si>
    <t>CQCVMW0077895</t>
  </si>
  <si>
    <t>OLIPA  PINYOLO</t>
  </si>
  <si>
    <t>CQCVMW0077894</t>
  </si>
  <si>
    <t>CQCVMW0077893</t>
  </si>
  <si>
    <t>CHRISTINA  CHAPANIKIZA</t>
  </si>
  <si>
    <t>CHIMPHOYO</t>
  </si>
  <si>
    <t>CQCVMW0076923</t>
  </si>
  <si>
    <t>CQCVMW0076922</t>
  </si>
  <si>
    <t>LUNIA   MAFIYO</t>
  </si>
  <si>
    <t>CQCVMW0077892</t>
  </si>
  <si>
    <t>CQCVMW0077891</t>
  </si>
  <si>
    <t>MADALITSO  HAWADI</t>
  </si>
  <si>
    <t>CQCVMW0076920</t>
  </si>
  <si>
    <t>CQCVMW0076921</t>
  </si>
  <si>
    <t>TOFA  NIX</t>
  </si>
  <si>
    <t>CQCVMW0077890</t>
  </si>
  <si>
    <t>CQCVMW0077889</t>
  </si>
  <si>
    <t>SALOMI  ANDASONI</t>
  </si>
  <si>
    <t>CQCVMW0076919</t>
  </si>
  <si>
    <t>CQCVMW0076918</t>
  </si>
  <si>
    <t>LIKISINA   KANGO</t>
  </si>
  <si>
    <t>CQCVMW0077888</t>
  </si>
  <si>
    <t>CQCVMW0077887</t>
  </si>
  <si>
    <t>MATHER  M'NKHONDE</t>
  </si>
  <si>
    <t>CQCVMW0076916</t>
  </si>
  <si>
    <t>CQCVMW0076917</t>
  </si>
  <si>
    <t>MERCY   HAWAYI</t>
  </si>
  <si>
    <t>CQCVMW0077886</t>
  </si>
  <si>
    <t>CQCVMW0077885</t>
  </si>
  <si>
    <t>SEBITA  MKUPATILA</t>
  </si>
  <si>
    <t>CQCVMW0076950</t>
  </si>
  <si>
    <t>CQCVMW0076949</t>
  </si>
  <si>
    <t xml:space="preserve">ALEFA   DAUSI  </t>
  </si>
  <si>
    <t>CQCVMW0077883</t>
  </si>
  <si>
    <t>CQCVMW0077884</t>
  </si>
  <si>
    <t>LONJEZO  DIPISONI</t>
  </si>
  <si>
    <t>CQCVMW0077882</t>
  </si>
  <si>
    <t>CQCVMW0077881</t>
  </si>
  <si>
    <t>ELETINA  BENISONI</t>
  </si>
  <si>
    <t>CQCVMW0076944</t>
  </si>
  <si>
    <t>CQCVMW0076945</t>
  </si>
  <si>
    <t xml:space="preserve"> MERCY   YENEYA</t>
  </si>
  <si>
    <t>CQCVMW0077880</t>
  </si>
  <si>
    <t>CQCVMW0077879</t>
  </si>
  <si>
    <t>LEKINA  OSTENI</t>
  </si>
  <si>
    <t>CQCVMW0077878</t>
  </si>
  <si>
    <t>CQCVMW0077877</t>
  </si>
  <si>
    <t>EVELESI  HAZIWELL</t>
  </si>
  <si>
    <t>CQCVMW0076946</t>
  </si>
  <si>
    <t>CQCVMW0076947</t>
  </si>
  <si>
    <t>ERESI   ANDERSON</t>
  </si>
  <si>
    <t>CQCVMW0077875</t>
  </si>
  <si>
    <t>CQCVMW0077876</t>
  </si>
  <si>
    <t>ANESI  BIFO</t>
  </si>
  <si>
    <t>CQCVMW0077874</t>
  </si>
  <si>
    <t>CQCVMW0077873</t>
  </si>
  <si>
    <t>DAYANA  SINODENI</t>
  </si>
  <si>
    <t>CQCVMW0076913</t>
  </si>
  <si>
    <t>CQCVMW0076948</t>
  </si>
  <si>
    <t>SELITA   HARISON</t>
  </si>
  <si>
    <t>CQCVMW0076763</t>
  </si>
  <si>
    <t>CQCVMW0076764</t>
  </si>
  <si>
    <t>VERONIKA   MKHONDE</t>
  </si>
  <si>
    <t>CHIMPH0Y0</t>
  </si>
  <si>
    <t>CQCVMW0076762</t>
  </si>
  <si>
    <t>CQCVMW0076757</t>
  </si>
  <si>
    <t>AIDESI   NGONGONDA</t>
  </si>
  <si>
    <t>CQCVMW0077872</t>
  </si>
  <si>
    <t>CQCVMW0077871</t>
  </si>
  <si>
    <t>DUNASI  GIBISONI</t>
  </si>
  <si>
    <t>CQCVMW0076756</t>
  </si>
  <si>
    <t>CQCVMW0076755</t>
  </si>
  <si>
    <t>LABEKA   MASULA</t>
  </si>
  <si>
    <t>CQCVMW0077870</t>
  </si>
  <si>
    <t>CQCVMW0077869</t>
  </si>
  <si>
    <t>LOZALIA  LOLESI</t>
  </si>
  <si>
    <t>CQCVMW0076753</t>
  </si>
  <si>
    <t>CQCVMW0076754</t>
  </si>
  <si>
    <t>EVENESS   NKHOMA</t>
  </si>
  <si>
    <t>CQCVMW0077868</t>
  </si>
  <si>
    <t>CQCVMW0077867</t>
  </si>
  <si>
    <t>DOMASI  SEKENI</t>
  </si>
  <si>
    <t>CQCVMW0077866</t>
  </si>
  <si>
    <t>CQCVMW0077865</t>
  </si>
  <si>
    <t>AGINESI  MARKO</t>
  </si>
  <si>
    <t>CQCVMW0077864</t>
  </si>
  <si>
    <t>CQCVMW0077863</t>
  </si>
  <si>
    <t>ESILE  HALISONI</t>
  </si>
  <si>
    <t>CQCVMW0018026</t>
  </si>
  <si>
    <t>CQCVMW0018030</t>
  </si>
  <si>
    <t>NAPULEYA BISALOMO</t>
  </si>
  <si>
    <t>CQCVMW0077862</t>
  </si>
  <si>
    <t>CQCVMW0077861</t>
  </si>
  <si>
    <t>SELINA  YOTAMU</t>
  </si>
  <si>
    <t>CQCVMW0076765</t>
  </si>
  <si>
    <t>CQCVMW0076766</t>
  </si>
  <si>
    <t>ENELESI   BEFORE</t>
  </si>
  <si>
    <t>CQCVMW0077860</t>
  </si>
  <si>
    <t>CQCVMW0077859</t>
  </si>
  <si>
    <t>JOSIA  ISAKE</t>
  </si>
  <si>
    <t>CQCVMW0077858</t>
  </si>
  <si>
    <t>CQCVMW0077857</t>
  </si>
  <si>
    <t>LINILE  DAIMONI</t>
  </si>
  <si>
    <t>CQCVMW0076752</t>
  </si>
  <si>
    <t>CQCVMW0076760</t>
  </si>
  <si>
    <t>JOICE    CHATAIKA</t>
  </si>
  <si>
    <t>CJAKHWIMA</t>
  </si>
  <si>
    <t>CQCVMW0077856</t>
  </si>
  <si>
    <t>CQCVMW0077855</t>
  </si>
  <si>
    <t>HILIDA  KAONDO</t>
  </si>
  <si>
    <t>CQCVMW0077854</t>
  </si>
  <si>
    <t>CQCVMW0077853</t>
  </si>
  <si>
    <t>ISINATI  MIKISONI</t>
  </si>
  <si>
    <t>CQCVMW0077852</t>
  </si>
  <si>
    <t>CQCVMW0077851</t>
  </si>
  <si>
    <t>MANESI  SAMISONI</t>
  </si>
  <si>
    <t>CHAKHWINA</t>
  </si>
  <si>
    <t>CQCVMW0076758</t>
  </si>
  <si>
    <t>CQCVMW0076759</t>
  </si>
  <si>
    <t>VELENTINA  YOTAMU</t>
  </si>
  <si>
    <t>CQCVMW0077850</t>
  </si>
  <si>
    <t>CQCVMW0077849</t>
  </si>
  <si>
    <t>AGINESI  BONIFESI</t>
  </si>
  <si>
    <t>M'MEZELA</t>
  </si>
  <si>
    <t>CQCVMW0028004</t>
  </si>
  <si>
    <t>CQCVMW0028245</t>
  </si>
  <si>
    <t>FAYIDISN CHISAPO</t>
  </si>
  <si>
    <t>CQCVMW0028020</t>
  </si>
  <si>
    <t>CQCVMW0028201</t>
  </si>
  <si>
    <t>FLANK RITCHAD</t>
  </si>
  <si>
    <t>CQCVMW0076751</t>
  </si>
  <si>
    <t>CQCVMW0076761</t>
  </si>
  <si>
    <t>LEYA   KOSIMASI</t>
  </si>
  <si>
    <t>CQCVMW0077848</t>
  </si>
  <si>
    <t>CQCVMW0077847</t>
  </si>
  <si>
    <t>MARIANA  KAZATI</t>
  </si>
  <si>
    <t>CQCVMW0028246</t>
  </si>
  <si>
    <t>CQCVMW0028247</t>
  </si>
  <si>
    <t>LITA MPHATSO</t>
  </si>
  <si>
    <t>CQCVMW0077846</t>
  </si>
  <si>
    <t>CQCVMW0077845</t>
  </si>
  <si>
    <t>LIVESTER  KAPALAMULA</t>
  </si>
  <si>
    <t>CQCVMW0077844</t>
  </si>
  <si>
    <t>CQCVMW0077843</t>
  </si>
  <si>
    <t>FERESTER  SITANDI</t>
  </si>
  <si>
    <t>CQCVMW0076943</t>
  </si>
  <si>
    <t>CQCVMW0076222</t>
  </si>
  <si>
    <t>LEZINA   NJOKA</t>
  </si>
  <si>
    <t>CQCVMW0077842</t>
  </si>
  <si>
    <t>CQCVMW0077841</t>
  </si>
  <si>
    <t>FAIDESI  SITANDI</t>
  </si>
  <si>
    <t>CQCVMW0018003</t>
  </si>
  <si>
    <t>CQCVMW0018036</t>
  </si>
  <si>
    <t>CHALINDA FALISON</t>
  </si>
  <si>
    <t>CQCVMW0076941</t>
  </si>
  <si>
    <t>CQCVMW0076942</t>
  </si>
  <si>
    <t>LEMAN   HARDSON</t>
  </si>
  <si>
    <t>CQCVMW0077840</t>
  </si>
  <si>
    <t>CQCVMW0077839</t>
  </si>
  <si>
    <t>ENITA  M'KHONDE</t>
  </si>
  <si>
    <t>CQCVMW0018090</t>
  </si>
  <si>
    <t>CQCVMW0018089</t>
  </si>
  <si>
    <t>STELA BANDA</t>
  </si>
  <si>
    <t>CQCVMW0077838</t>
  </si>
  <si>
    <t>CQCVMW0077837</t>
  </si>
  <si>
    <t>NOMI BENDALA</t>
  </si>
  <si>
    <t>CQCVMW0076940</t>
  </si>
  <si>
    <t>CQCVMW0076939</t>
  </si>
  <si>
    <t>MILIAM  OLIVALA</t>
  </si>
  <si>
    <t>CQCVMW0077836</t>
  </si>
  <si>
    <t>CQCVMW0077835</t>
  </si>
  <si>
    <t xml:space="preserve">LIVENA  LESTER </t>
  </si>
  <si>
    <t>CQCVMW0077834</t>
  </si>
  <si>
    <t>CQCVMW0077833</t>
  </si>
  <si>
    <t>POLINA  GAWANI</t>
  </si>
  <si>
    <t>CQCVMW0076937</t>
  </si>
  <si>
    <t>CQCVMW0076938</t>
  </si>
  <si>
    <t>ELIZA   JOSIYA</t>
  </si>
  <si>
    <t>CQCVMW0077832</t>
  </si>
  <si>
    <t>CQCVMW0077831</t>
  </si>
  <si>
    <t>SELINA  HENDISONI</t>
  </si>
  <si>
    <t>CQCVMW0076767</t>
  </si>
  <si>
    <t>CQCVMW0076771</t>
  </si>
  <si>
    <t>EFITA   FILIMON</t>
  </si>
  <si>
    <t>CQCVMW0077830</t>
  </si>
  <si>
    <t>CQCVMW0077829</t>
  </si>
  <si>
    <t>SOFELETI  SAPHIKA</t>
  </si>
  <si>
    <t>CQCVMW0018069</t>
  </si>
  <si>
    <t>CQCVMW0018070</t>
  </si>
  <si>
    <t>KHILISE MANDELE</t>
  </si>
  <si>
    <t>CQCVMW0076935</t>
  </si>
  <si>
    <t>CQCVMW0076934</t>
  </si>
  <si>
    <t>MAGRET   MTHIKO</t>
  </si>
  <si>
    <t>CQCVMW0077828</t>
  </si>
  <si>
    <t>CQCVMW0077827</t>
  </si>
  <si>
    <t>ESINATI  DAMALANJOKA</t>
  </si>
  <si>
    <t>CQCVMW0077826</t>
  </si>
  <si>
    <t>CQCVMW0077825</t>
  </si>
  <si>
    <t>LOLINI HELESONI</t>
  </si>
  <si>
    <t>CQCVMW0076932</t>
  </si>
  <si>
    <t>CQCVMW0076933</t>
  </si>
  <si>
    <t>ESILLY   HARISON</t>
  </si>
  <si>
    <t>CQCVMW0077823</t>
  </si>
  <si>
    <t>CQCVMW0077824</t>
  </si>
  <si>
    <t>CHRICY  BENDALA</t>
  </si>
  <si>
    <t>CQCVMW0077822</t>
  </si>
  <si>
    <t>CQCVMW0077821</t>
  </si>
  <si>
    <t>JESI  HAIDI</t>
  </si>
  <si>
    <t>CQCVMW0018084</t>
  </si>
  <si>
    <t>CQCVMW0018083</t>
  </si>
  <si>
    <t>FRAIDAY NYUTONI</t>
  </si>
  <si>
    <t>CQCVMW0077820</t>
  </si>
  <si>
    <t>CQCVMW0077819</t>
  </si>
  <si>
    <t>M'DZAWONAWOTANI  CHIKANJWE</t>
  </si>
  <si>
    <t>CQCVMW0076770</t>
  </si>
  <si>
    <t>CQCVMW0076936</t>
  </si>
  <si>
    <t>TANKHULENJI  MALIRANA</t>
  </si>
  <si>
    <t xml:space="preserve">CHAKHWIMA   </t>
  </si>
  <si>
    <t>CQCVMW0077818</t>
  </si>
  <si>
    <t>CQCVMW0077817</t>
  </si>
  <si>
    <t>CHADZASO  BIFOLO</t>
  </si>
  <si>
    <t>CQCVMW0076781</t>
  </si>
  <si>
    <t>CQCVMW0076782</t>
  </si>
  <si>
    <t>SOFINET   CHITHANDA</t>
  </si>
  <si>
    <t>CQCVMW0052211</t>
  </si>
  <si>
    <t>CQCVMW0052212</t>
  </si>
  <si>
    <t>LUBITINA PHIRI</t>
  </si>
  <si>
    <t>CQCVMW0052213</t>
  </si>
  <si>
    <t>CQCVMW0052214</t>
  </si>
  <si>
    <t>ALINAFE GANIZANI</t>
  </si>
  <si>
    <t>CQCVMW0052215</t>
  </si>
  <si>
    <t>CQCVMW0052217</t>
  </si>
  <si>
    <t>KRINESS LUMWIRA</t>
  </si>
  <si>
    <t>CQCVMW0052218</t>
  </si>
  <si>
    <t>CQCVMW0052219</t>
  </si>
  <si>
    <t>MPHATSO FILIJOYI</t>
  </si>
  <si>
    <t>CQCVMW0052220</t>
  </si>
  <si>
    <t>CQCVMW0052221</t>
  </si>
  <si>
    <t>CHRISEY DENIVALA</t>
  </si>
  <si>
    <t>CQCVMW0029515</t>
  </si>
  <si>
    <t>CQCVMW0029514</t>
  </si>
  <si>
    <t>MZIYEYI MTAMANJA</t>
  </si>
  <si>
    <t>CQCVMW0029513</t>
  </si>
  <si>
    <t>CQCVMW0029512</t>
  </si>
  <si>
    <t>LUWEKA MCHEWELE</t>
  </si>
  <si>
    <t>CQCVMW0029511</t>
  </si>
  <si>
    <t>CQCVMW0029510</t>
  </si>
  <si>
    <t>LEZINA BENISONI</t>
  </si>
  <si>
    <t>CQCVMW0018012</t>
  </si>
  <si>
    <t>CQCVMW0018013</t>
  </si>
  <si>
    <t>LETINA GOLIYATI</t>
  </si>
  <si>
    <t>CQCVMW0018011</t>
  </si>
  <si>
    <t>CQCVMW0018024</t>
  </si>
  <si>
    <t>LUSE TEMBO</t>
  </si>
  <si>
    <t>CQCVMW0018132</t>
  </si>
  <si>
    <t>CQCVMW0027767</t>
  </si>
  <si>
    <t>FALESS MAVUTO</t>
  </si>
  <si>
    <t>CQCVMW0027640</t>
  </si>
  <si>
    <t>CQCVMW0027780</t>
  </si>
  <si>
    <t>KANTAMBE PAUL</t>
  </si>
  <si>
    <t>CQCVMW0027774</t>
  </si>
  <si>
    <t>CQCVMW0027788</t>
  </si>
  <si>
    <t>DORICA BANDA</t>
  </si>
  <si>
    <t>CQCVMW0027789</t>
  </si>
  <si>
    <t>CQCVMW0027781</t>
  </si>
  <si>
    <t xml:space="preserve">LIVENESS SINOSI </t>
  </si>
  <si>
    <t>CQCVMW0027777</t>
  </si>
  <si>
    <t>CQCVMW0027800</t>
  </si>
  <si>
    <t>ALINESS BINISON</t>
  </si>
  <si>
    <t>CQCVMW0018498</t>
  </si>
  <si>
    <t>CQCVMW0018462</t>
  </si>
  <si>
    <t>TITANI CHDZANJA</t>
  </si>
  <si>
    <t>CQCVMW0018451</t>
  </si>
  <si>
    <t>CQCVMW0018452</t>
  </si>
  <si>
    <t>KILINETI KAYAMA</t>
  </si>
  <si>
    <t>CQCVMW0018455</t>
  </si>
  <si>
    <t>CQCVMW0018453</t>
  </si>
  <si>
    <t>LONIKA PIYASON</t>
  </si>
  <si>
    <t>CQCVMW0018456</t>
  </si>
  <si>
    <t>CQCVMW0018457</t>
  </si>
  <si>
    <t>KHILIFONIYA KAYAMWA</t>
  </si>
  <si>
    <t>CQCVMW0018497</t>
  </si>
  <si>
    <t>CQCVMW0018496</t>
  </si>
  <si>
    <t>LEZINATI WELENGAN</t>
  </si>
  <si>
    <t>CQCVMW0018494</t>
  </si>
  <si>
    <t>CQCVMW0018495</t>
  </si>
  <si>
    <t>MONIKA CHIPELESA</t>
  </si>
  <si>
    <t>CQCVMW0018493</t>
  </si>
  <si>
    <t>CQCVMW0018492</t>
  </si>
  <si>
    <t>MTIVE OLIYESI</t>
  </si>
  <si>
    <t>CQCVMW0018491</t>
  </si>
  <si>
    <t>CQCVMW0018490</t>
  </si>
  <si>
    <t>FULAKI BANDA</t>
  </si>
  <si>
    <t>CQCVMW0018489</t>
  </si>
  <si>
    <t>CQCVMW0018488</t>
  </si>
  <si>
    <t>FONIYA SINGILETI</t>
  </si>
  <si>
    <t>CQCVMW0018487</t>
  </si>
  <si>
    <t>CQCVMW0018486</t>
  </si>
  <si>
    <t>NALUZAN OSITEN</t>
  </si>
  <si>
    <t>CQCVMW0018458</t>
  </si>
  <si>
    <t>CQCVMW0018459</t>
  </si>
  <si>
    <t>HANA SAWUTSAN</t>
  </si>
  <si>
    <t>CQCVMW0018463</t>
  </si>
  <si>
    <t>CQCVMW0018460</t>
  </si>
  <si>
    <t>LENDINATI OSITEN</t>
  </si>
  <si>
    <t>CQCVMW0018500</t>
  </si>
  <si>
    <t>CQCVMW0018478</t>
  </si>
  <si>
    <t>MALITA DOKOTALA</t>
  </si>
  <si>
    <t>CQCVMW0018499</t>
  </si>
  <si>
    <t>CQCVMW0018469</t>
  </si>
  <si>
    <t>ELINATI CHIMELA</t>
  </si>
  <si>
    <t>CQCVMW0018468</t>
  </si>
  <si>
    <t>CQCVMW0018467</t>
  </si>
  <si>
    <t>AMINA MAFIUZI</t>
  </si>
  <si>
    <t>CQCVMW0018465</t>
  </si>
  <si>
    <t>CQCVMW0018466</t>
  </si>
  <si>
    <t>MAGILET SITIMA</t>
  </si>
  <si>
    <t>CQCVMW0018464</t>
  </si>
  <si>
    <t>CQCVMW0018461</t>
  </si>
  <si>
    <t>LUSIYA GOGE</t>
  </si>
  <si>
    <t>CQCVMW0018477</t>
  </si>
  <si>
    <t>CQCVMW0018476</t>
  </si>
  <si>
    <t>TAWONELE FILAKI</t>
  </si>
  <si>
    <t>CQCVMW0018454</t>
  </si>
  <si>
    <t>CQCVMW0018470</t>
  </si>
  <si>
    <t>SINAYE NDIKISON</t>
  </si>
  <si>
    <t>CQCVMW0018475</t>
  </si>
  <si>
    <t>CQCVMW0018474</t>
  </si>
  <si>
    <t>DETA FULAKI</t>
  </si>
  <si>
    <t>CQCVMW0018473</t>
  </si>
  <si>
    <t>CQCVMW0018479</t>
  </si>
  <si>
    <t>IDESI KATHENGA</t>
  </si>
  <si>
    <t>CQCVMW0018472</t>
  </si>
  <si>
    <t>CQCVMW0018471</t>
  </si>
  <si>
    <t>DINA DZIYEKHA</t>
  </si>
  <si>
    <t>CQCVMW0018485</t>
  </si>
  <si>
    <t>CQCVMW0018484</t>
  </si>
  <si>
    <t>ZIWONE KHOMA</t>
  </si>
  <si>
    <t>CQCVMW0018483</t>
  </si>
  <si>
    <t>CQCVMW0018482</t>
  </si>
  <si>
    <t>ZUMA CHIMPHIKO</t>
  </si>
  <si>
    <t>CQCVMW0018481</t>
  </si>
  <si>
    <t>CQCVMW0018480</t>
  </si>
  <si>
    <t>ESITA MACHESO</t>
  </si>
  <si>
    <t>CQCVMW0028412</t>
  </si>
  <si>
    <t>CQCVMW0028413</t>
  </si>
  <si>
    <t>JOJINA MAVUTO</t>
  </si>
  <si>
    <t>CQCVMW0028415</t>
  </si>
  <si>
    <t>CQCVMW0028417</t>
  </si>
  <si>
    <t>KHALIDWE JENITALA</t>
  </si>
  <si>
    <t>CQCVMW0028416</t>
  </si>
  <si>
    <t>CQCVMW0028410</t>
  </si>
  <si>
    <t>LODA SAMUYELO</t>
  </si>
  <si>
    <t>CQCVMW0028408</t>
  </si>
  <si>
    <t>CQCVMW0028426</t>
  </si>
  <si>
    <t>BEFA LEVINALA</t>
  </si>
  <si>
    <t>CQCVMW0028434</t>
  </si>
  <si>
    <t>CQCVMW0028439</t>
  </si>
  <si>
    <t>MTENGWA NGEVINALA</t>
  </si>
  <si>
    <t>CQCVMW0028440</t>
  </si>
  <si>
    <t>CQCVMW0028441</t>
  </si>
  <si>
    <t>GETULIDA KAYAMWA</t>
  </si>
  <si>
    <t>CQCVMW0028442</t>
  </si>
  <si>
    <t>CQCVMW0028443</t>
  </si>
  <si>
    <t>NDIKISO SUTCHE</t>
  </si>
  <si>
    <t>CQCVMW0028445</t>
  </si>
  <si>
    <t>CQCVMW0028414</t>
  </si>
  <si>
    <t>VIKINESINA MEKELANI</t>
  </si>
  <si>
    <t>CQCVMW0028446</t>
  </si>
  <si>
    <t>CQCVMW0028447</t>
  </si>
  <si>
    <t>TIYAMIKE CHIMWEMWE</t>
  </si>
  <si>
    <t>CQCVMW0028418</t>
  </si>
  <si>
    <t>CQCVMW0028409</t>
  </si>
  <si>
    <t>LIVINESI KOSIMASI</t>
  </si>
  <si>
    <t>LAKUNGU</t>
  </si>
  <si>
    <t>CQCVMW0028428</t>
  </si>
  <si>
    <t>CQCVMW0028424</t>
  </si>
  <si>
    <t>DIKISON MATAPO</t>
  </si>
  <si>
    <t>CQCVMW0028419</t>
  </si>
  <si>
    <t>CQCVMW0028420</t>
  </si>
  <si>
    <t>MISHONI LAYISON</t>
  </si>
  <si>
    <t>CQCVMW0019150</t>
  </si>
  <si>
    <t>CQCVMW0019149</t>
  </si>
  <si>
    <t>ESINTER  CHIPOKOSA</t>
  </si>
  <si>
    <t>CQCVMW0019148</t>
  </si>
  <si>
    <t>CQCVMW0019147</t>
  </si>
  <si>
    <t>SERIAMU KAMBIZENI</t>
  </si>
  <si>
    <t>CQCVMW0019146</t>
  </si>
  <si>
    <t>CQCVMW0019145</t>
  </si>
  <si>
    <t>TIYAMIKE  SIMION</t>
  </si>
  <si>
    <t>CQCVMW0019144</t>
  </si>
  <si>
    <t>CQCVMW0019143</t>
  </si>
  <si>
    <t>AIDA CHAIN</t>
  </si>
  <si>
    <t>CQCVMW0019142</t>
  </si>
  <si>
    <t>CQCVMW0019141</t>
  </si>
  <si>
    <t>MAZALA  FARAS</t>
  </si>
  <si>
    <t>CQCVMW0019140</t>
  </si>
  <si>
    <t>CQCVMW0019139</t>
  </si>
  <si>
    <t>NKHUNI ZAMOWA</t>
  </si>
  <si>
    <t>CQCVMW0019138</t>
  </si>
  <si>
    <t>CQCVMW0019137</t>
  </si>
  <si>
    <t>STEVEN  NKHUNIZA.OWA</t>
  </si>
  <si>
    <t>CQCVMW0019135</t>
  </si>
  <si>
    <t>CQCVMW0019136</t>
  </si>
  <si>
    <t>ELIZA LUKASI</t>
  </si>
  <si>
    <t>CQCVMW0019134</t>
  </si>
  <si>
    <t>CQCVMW0019133</t>
  </si>
  <si>
    <t>MARK TOMAS</t>
  </si>
  <si>
    <t>CQCVMW0019132</t>
  </si>
  <si>
    <t>CQCVMW0019131</t>
  </si>
  <si>
    <t>LUSTKA TOMAS</t>
  </si>
  <si>
    <t>CQCVMW0019130</t>
  </si>
  <si>
    <t>CQCVMW0019129</t>
  </si>
  <si>
    <t>ANASTASIA  COSMAS</t>
  </si>
  <si>
    <t>CQCVMW0019128</t>
  </si>
  <si>
    <t>CQCVMW0019127</t>
  </si>
  <si>
    <t>ELIZABET MALENGA</t>
  </si>
  <si>
    <t>CQCVMW0019126</t>
  </si>
  <si>
    <t>CQCVMW0019125</t>
  </si>
  <si>
    <t>CHRSTINA MATANI</t>
  </si>
  <si>
    <t>CQCVMW0019124</t>
  </si>
  <si>
    <t>CQCVMW0019123</t>
  </si>
  <si>
    <t>LUCIA SAMUEL</t>
  </si>
  <si>
    <t>CQCVMW0019122</t>
  </si>
  <si>
    <t>CQCVMW0019121</t>
  </si>
  <si>
    <t>LONTIA  LUKAS</t>
  </si>
  <si>
    <t>CQCVMW0019120</t>
  </si>
  <si>
    <t>CQCVMW0019119</t>
  </si>
  <si>
    <t>KILINES KAZOMBE</t>
  </si>
  <si>
    <t>CQCVMW0019118</t>
  </si>
  <si>
    <t>CQCVMW0019117</t>
  </si>
  <si>
    <t>ENFA KANIKHALE</t>
  </si>
  <si>
    <t>CQCVMW0019116</t>
  </si>
  <si>
    <t>CQCVMW0019115</t>
  </si>
  <si>
    <t>CHIKUMBITSO  LEVSON</t>
  </si>
  <si>
    <t>CQCVMW0019114</t>
  </si>
  <si>
    <t>CQCVMW0019113</t>
  </si>
  <si>
    <t>MARIA ELEMAS</t>
  </si>
  <si>
    <t>CQCVMW0019112</t>
  </si>
  <si>
    <t>CQCVMW0019111</t>
  </si>
  <si>
    <t>ELIZA MARK</t>
  </si>
  <si>
    <t>CQCVMW0019110</t>
  </si>
  <si>
    <t>CQCVMW0019109</t>
  </si>
  <si>
    <t>MARIETA LEVSON</t>
  </si>
  <si>
    <t>CQCVMW0019108</t>
  </si>
  <si>
    <t>CQCVMW0019107</t>
  </si>
  <si>
    <t>MANES MASUMBA</t>
  </si>
  <si>
    <t>CQCVMW0019106</t>
  </si>
  <si>
    <t>CQCVMW0019105</t>
  </si>
  <si>
    <t>ETHEL  JAMES</t>
  </si>
  <si>
    <t>CQCVMW0019104</t>
  </si>
  <si>
    <t>CQCVMW0019103</t>
  </si>
  <si>
    <t>NAMADEYI MALANI</t>
  </si>
  <si>
    <t>CQCVMW0018301</t>
  </si>
  <si>
    <t>CQCVMW0018302</t>
  </si>
  <si>
    <t>MPONEYA MOYENDA</t>
  </si>
  <si>
    <t>CQCVMW0018303</t>
  </si>
  <si>
    <t>CQCVMW0018304</t>
  </si>
  <si>
    <t>FELESIYA KALAMBO</t>
  </si>
  <si>
    <t>CQCVMW0018305</t>
  </si>
  <si>
    <t>CQCVMW0018308</t>
  </si>
  <si>
    <t>LIGINA SASULANI</t>
  </si>
  <si>
    <t>CQCVMW0018309</t>
  </si>
  <si>
    <t>CQCVMW0018310</t>
  </si>
  <si>
    <t>ERETINA MBELENGA</t>
  </si>
  <si>
    <t>KUKUNGA</t>
  </si>
  <si>
    <t>CQCVMW0018311</t>
  </si>
  <si>
    <t>CQCVMW0018313</t>
  </si>
  <si>
    <t>FILIPINA SAMUELE</t>
  </si>
  <si>
    <t>CQCVMW0018314</t>
  </si>
  <si>
    <t>CQCVMW0018315</t>
  </si>
  <si>
    <t>ZELESI KAFA</t>
  </si>
  <si>
    <t>CQCVMW0018316</t>
  </si>
  <si>
    <t>CQCVMW0018317</t>
  </si>
  <si>
    <t>MDZALASA WUFULE</t>
  </si>
  <si>
    <t>CQCVMW0018318</t>
  </si>
  <si>
    <t>CQCVMW0018319</t>
  </si>
  <si>
    <t>LUFINA BAZIWELO</t>
  </si>
  <si>
    <t>CQCVMW0018320</t>
  </si>
  <si>
    <t>CQCVMW0018322</t>
  </si>
  <si>
    <t>NOWELI LOYIDI</t>
  </si>
  <si>
    <t>CQCVMW0018323</t>
  </si>
  <si>
    <t>CQCVMW0018324</t>
  </si>
  <si>
    <t>SHUPIKA OSITEN</t>
  </si>
  <si>
    <t>CQCVMW0018325</t>
  </si>
  <si>
    <t>CQCVMW0018326</t>
  </si>
  <si>
    <t>GALADESI EDWADI</t>
  </si>
  <si>
    <t>CQCVMW0018327</t>
  </si>
  <si>
    <t>CQCVMW0018328</t>
  </si>
  <si>
    <t>TIMILA BAFITO</t>
  </si>
  <si>
    <t>CQCVMW0018329</t>
  </si>
  <si>
    <t>CQCVMW0018330</t>
  </si>
  <si>
    <t>KONKA MWALE</t>
  </si>
  <si>
    <t>CQCVMW0018331</t>
  </si>
  <si>
    <t>CQCVMW0018332</t>
  </si>
  <si>
    <t>LASHID TUMIZAN</t>
  </si>
  <si>
    <t>CQCVMW0018333</t>
  </si>
  <si>
    <t>CQCVMW0018334</t>
  </si>
  <si>
    <t>SANAILE LENADI</t>
  </si>
  <si>
    <t>CQCVMW0018335</t>
  </si>
  <si>
    <t>CQCVMW0018336</t>
  </si>
  <si>
    <t>SOFELETI NELESON</t>
  </si>
  <si>
    <t>CQCVMW0018337</t>
  </si>
  <si>
    <t>CQCVMW0018338</t>
  </si>
  <si>
    <t>FILIPINA JONI</t>
  </si>
  <si>
    <t>CQCVMW0018339</t>
  </si>
  <si>
    <t>CQCVMW0018340</t>
  </si>
  <si>
    <t>NASINEYA MTSONKHO</t>
  </si>
  <si>
    <t>CQCVMW0018321</t>
  </si>
  <si>
    <t>CQCVMW0018312</t>
  </si>
  <si>
    <t>TELEZA KASUZMILA</t>
  </si>
  <si>
    <t>CQCVMW0018341</t>
  </si>
  <si>
    <t>CQCVMW0018342</t>
  </si>
  <si>
    <t>DAMALIS MASIYE</t>
  </si>
  <si>
    <t>CQCVMW0018343</t>
  </si>
  <si>
    <t>CQCVMW0018344</t>
  </si>
  <si>
    <t>TALIZI CHIBUNGO</t>
  </si>
  <si>
    <t>CQCVMW0018345</t>
  </si>
  <si>
    <t>CQCVMW0018346</t>
  </si>
  <si>
    <t>GESELIYA MALUNGA</t>
  </si>
  <si>
    <t>CQCVMW0018347</t>
  </si>
  <si>
    <t>CQCVMW0018348</t>
  </si>
  <si>
    <t>LOZARIYA BANDA</t>
  </si>
  <si>
    <t>CQCVMW0018349</t>
  </si>
  <si>
    <t>CQCVMW0018350</t>
  </si>
  <si>
    <t>FELEKIS SETIRANO</t>
  </si>
  <si>
    <t>CQCVMW0018307</t>
  </si>
  <si>
    <t>CQCVMW0018306</t>
  </si>
  <si>
    <t>DOLIN LIWINDA</t>
  </si>
  <si>
    <t>CQCVMW0028240</t>
  </si>
  <si>
    <t>CQCVMW0028239</t>
  </si>
  <si>
    <t>GANIZAN SATIFANO</t>
  </si>
  <si>
    <t>CQCVMW0028238</t>
  </si>
  <si>
    <t>CQCVMW0028237</t>
  </si>
  <si>
    <t>LOZIMELI MTAMBALIKA</t>
  </si>
  <si>
    <t>CQCVMW0028236</t>
  </si>
  <si>
    <t>CQCVMW0028235</t>
  </si>
  <si>
    <t>KOSALATA LEMISON</t>
  </si>
  <si>
    <t>CQCVMW0028234</t>
  </si>
  <si>
    <t>CQCVMW0028233</t>
  </si>
  <si>
    <t>FANNY CHIKONDI</t>
  </si>
  <si>
    <t>CQCVMW0028232</t>
  </si>
  <si>
    <t>CQCVMW0028231</t>
  </si>
  <si>
    <t>LEZITA SAIDI</t>
  </si>
  <si>
    <t>CQCVMW0028230</t>
  </si>
  <si>
    <t>CQCVMW0028229</t>
  </si>
  <si>
    <t>SEBITA CHISETE</t>
  </si>
  <si>
    <t>CQCVMW0028228</t>
  </si>
  <si>
    <t>CQCVMW0028227</t>
  </si>
  <si>
    <t>JOYISI MWADENJE</t>
  </si>
  <si>
    <t>CQCVMW0028226</t>
  </si>
  <si>
    <t>CQCVMW0028225</t>
  </si>
  <si>
    <t>MONIKA KAZIPUTA</t>
  </si>
  <si>
    <t>CQCVMW0028224</t>
  </si>
  <si>
    <t>CQCVMW0028241</t>
  </si>
  <si>
    <t>GALADESI FUSANI</t>
  </si>
  <si>
    <t>CQCVMW0028242</t>
  </si>
  <si>
    <t>CQCVMW0028243</t>
  </si>
  <si>
    <t>MONANJILA LAYITI</t>
  </si>
  <si>
    <t>CQCVMW0019990</t>
  </si>
  <si>
    <t>CQCVMW0019989</t>
  </si>
  <si>
    <t>CHIMWEMWE DANIYERE</t>
  </si>
  <si>
    <t>CQCVMW0019988</t>
  </si>
  <si>
    <t>CQCVMW0019987</t>
  </si>
  <si>
    <t>ZIONE KAPINDA</t>
  </si>
  <si>
    <t>CQCVMW0019986</t>
  </si>
  <si>
    <t>CQCVMW0019985</t>
  </si>
  <si>
    <t>LEZINA JOZEFE</t>
  </si>
  <si>
    <t>CQCVMW0019984</t>
  </si>
  <si>
    <t>CQCVMW0019983</t>
  </si>
  <si>
    <t>ETHER KIREMET</t>
  </si>
  <si>
    <t>CQCVMW0019982</t>
  </si>
  <si>
    <t>CQCVMW0019981</t>
  </si>
  <si>
    <t>VINISET JOSAMU</t>
  </si>
  <si>
    <t>CQCVMW0018550</t>
  </si>
  <si>
    <t>CQCVMW0018549</t>
  </si>
  <si>
    <t>LIGINA ISAKE</t>
  </si>
  <si>
    <t>CHSFULUMIRA</t>
  </si>
  <si>
    <t>CQCVMW0018548</t>
  </si>
  <si>
    <t>CQCVMW0018547</t>
  </si>
  <si>
    <t>LOZALIA FEREKISI</t>
  </si>
  <si>
    <t>KACHENJE</t>
  </si>
  <si>
    <t>CQCVMW0018546</t>
  </si>
  <si>
    <t>CQCVMW0018545</t>
  </si>
  <si>
    <t>JULIETA AMITON</t>
  </si>
  <si>
    <t>CQCVMW0018543</t>
  </si>
  <si>
    <t>CQCVMW0018544</t>
  </si>
  <si>
    <t>KHIRISITINA FIROD</t>
  </si>
  <si>
    <t>CQCVMW0018542</t>
  </si>
  <si>
    <t>CQCVMW0018541</t>
  </si>
  <si>
    <t>ANDWER HALODI</t>
  </si>
  <si>
    <t>CQCVMW0018540</t>
  </si>
  <si>
    <t>CQCVMW0018539</t>
  </si>
  <si>
    <t>JESE MALIRAKWACHA</t>
  </si>
  <si>
    <t>CQCVMW0018538</t>
  </si>
  <si>
    <t>CQCVMW0018537</t>
  </si>
  <si>
    <t>YOWERI JOZEFE</t>
  </si>
  <si>
    <t>MALIRAKWACHA</t>
  </si>
  <si>
    <t>CQCVMW0018536</t>
  </si>
  <si>
    <t>CQCVMW0018535</t>
  </si>
  <si>
    <t>SARA MATEYO</t>
  </si>
  <si>
    <t>CQCVMW0018534</t>
  </si>
  <si>
    <t>CQCVMW0018533</t>
  </si>
  <si>
    <t>MONICA THAMISON</t>
  </si>
  <si>
    <t>MCHENJE</t>
  </si>
  <si>
    <t>CQCVMW0018532</t>
  </si>
  <si>
    <t>CQCVMW0018531</t>
  </si>
  <si>
    <t>BETH ZIMBA</t>
  </si>
  <si>
    <t>CQCVMW0018530</t>
  </si>
  <si>
    <t>CQCVMW0018529</t>
  </si>
  <si>
    <t>JULIETA MALIWATA</t>
  </si>
  <si>
    <t>CQCVMW0018528</t>
  </si>
  <si>
    <t>CQCVMW0018527</t>
  </si>
  <si>
    <t>LESITA KALANGE</t>
  </si>
  <si>
    <t>CQCVMW0018526</t>
  </si>
  <si>
    <t>CQCVMW0018525</t>
  </si>
  <si>
    <t>JENET PHIRI</t>
  </si>
  <si>
    <t>CQCVMW0018524</t>
  </si>
  <si>
    <t>CQCVMW0018523</t>
  </si>
  <si>
    <t>ALEFA BWANALI</t>
  </si>
  <si>
    <t>CQCVMW0018522</t>
  </si>
  <si>
    <t>CQCVMW0018521</t>
  </si>
  <si>
    <t>LUSITIA MAKERO</t>
  </si>
  <si>
    <t>CQCVMW0018520</t>
  </si>
  <si>
    <t>CQCVMW0018519</t>
  </si>
  <si>
    <t>TESH MADUKA</t>
  </si>
  <si>
    <t>CQCVMW0018518</t>
  </si>
  <si>
    <t>CQCVMW0018517</t>
  </si>
  <si>
    <t>HAGATH KASUWEN</t>
  </si>
  <si>
    <t>CQCVMW0018516</t>
  </si>
  <si>
    <t>CQCVMW0018515</t>
  </si>
  <si>
    <t>HAFULE VOTE</t>
  </si>
  <si>
    <t>CQCVMW0018514</t>
  </si>
  <si>
    <t>CQCVMW0018513</t>
  </si>
  <si>
    <t>VICKITOLIA MANDALIZA</t>
  </si>
  <si>
    <t>CQCVMW0018511</t>
  </si>
  <si>
    <t>CQCVMW0018510</t>
  </si>
  <si>
    <t>MKHALEPO MALAITA</t>
  </si>
  <si>
    <t>CQCVMW0018509</t>
  </si>
  <si>
    <t>CQCVMW0018508</t>
  </si>
  <si>
    <t>LABECA FULASESI</t>
  </si>
  <si>
    <t>KAMCHENJE</t>
  </si>
  <si>
    <t>CQCVMW0018023</t>
  </si>
  <si>
    <t>CQCVMW0028219</t>
  </si>
  <si>
    <t>EVARINI LUKA</t>
  </si>
  <si>
    <t>CQCVMW0028008</t>
  </si>
  <si>
    <t>CQCVMW0028040</t>
  </si>
  <si>
    <t>TILIMAWU LANDAN</t>
  </si>
  <si>
    <t>MPHETA</t>
  </si>
  <si>
    <t>CQCVMW0028007</t>
  </si>
  <si>
    <t>CQCVMW0028017</t>
  </si>
  <si>
    <t>MPHETA  KANDIYANI</t>
  </si>
  <si>
    <t>CQCVMW0028035</t>
  </si>
  <si>
    <t>CQCVMW0028024</t>
  </si>
  <si>
    <t>DANGISI MATAMBALA</t>
  </si>
  <si>
    <t>CQCVMW0028427</t>
  </si>
  <si>
    <t>CQCVMW0028404</t>
  </si>
  <si>
    <t>LEYA JEMUSI</t>
  </si>
  <si>
    <t>CQCVMW0028403</t>
  </si>
  <si>
    <t>CQCVMW0028437</t>
  </si>
  <si>
    <t>PAULO CHIWEZA</t>
  </si>
  <si>
    <t>CQCVMW0028438</t>
  </si>
  <si>
    <t>CQCVMW0028444</t>
  </si>
  <si>
    <t>SITELA TIFELE</t>
  </si>
  <si>
    <t>CQCVMW0028436</t>
  </si>
  <si>
    <t>CQCVMW0028406</t>
  </si>
  <si>
    <t>LUSIYA ZAKO</t>
  </si>
  <si>
    <t>CQCVMW0028411</t>
  </si>
  <si>
    <t>CQCVMW0028435</t>
  </si>
  <si>
    <t>MOLOGENI KADAMBE</t>
  </si>
  <si>
    <t>CQCVMW0028405</t>
  </si>
  <si>
    <t>CQCVMW0028421</t>
  </si>
  <si>
    <t xml:space="preserve">ALISONI CHIMUTU </t>
  </si>
  <si>
    <t>CQCVMW0028402</t>
  </si>
  <si>
    <t>CQCVMW0028449</t>
  </si>
  <si>
    <t>MAGILET MISIYASI</t>
  </si>
  <si>
    <t>CQCVMW0028448</t>
  </si>
  <si>
    <t>CQCVMW0028425</t>
  </si>
  <si>
    <t>MALITA PAULO</t>
  </si>
  <si>
    <t>CQCVMW0028431</t>
  </si>
  <si>
    <t>CQCVMW0028432</t>
  </si>
  <si>
    <t>MONIKA BANDA</t>
  </si>
  <si>
    <t>CQCVMW0028401</t>
  </si>
  <si>
    <t>CQCVMW0028422</t>
  </si>
  <si>
    <t>SEMPULO NDONANDI</t>
  </si>
  <si>
    <t>CQCVMW0028433</t>
  </si>
  <si>
    <t>CQCVMW0028407</t>
  </si>
  <si>
    <t>NASIMATI THUMBOSI</t>
  </si>
  <si>
    <t>CQCVMW0052439</t>
  </si>
  <si>
    <t>CQCVMW0052440</t>
  </si>
  <si>
    <t>MATOLIA   NKHOMA</t>
  </si>
  <si>
    <t>STAND</t>
  </si>
  <si>
    <t>CQCVMW0052399</t>
  </si>
  <si>
    <t>CQCVMW0052400</t>
  </si>
  <si>
    <t>MEMORY   SINOYA</t>
  </si>
  <si>
    <t>CQCVMW0029601</t>
  </si>
  <si>
    <t>CQCVMW0029634</t>
  </si>
  <si>
    <t>ESITER  CHISOMO</t>
  </si>
  <si>
    <t>NATHAMANGA</t>
  </si>
  <si>
    <t>CQCVMW0052441</t>
  </si>
  <si>
    <t>CQCVMW0052442</t>
  </si>
  <si>
    <t>ANESI  CHIKA</t>
  </si>
  <si>
    <t>CQCVMW0052443</t>
  </si>
  <si>
    <t>CQCVMW0052444</t>
  </si>
  <si>
    <t>AIDA  JEPUTALA</t>
  </si>
  <si>
    <t>CQCVMW0052445</t>
  </si>
  <si>
    <t>CQCVMW0052446</t>
  </si>
  <si>
    <t>LOZIMELI  MAKWANDU</t>
  </si>
  <si>
    <t>CQCVMW0052447</t>
  </si>
  <si>
    <t>CQCVMW0052450</t>
  </si>
  <si>
    <t>GETULUDI  PETULO</t>
  </si>
  <si>
    <t>CQCVMW0052449</t>
  </si>
  <si>
    <t>CQCVMW0052448</t>
  </si>
  <si>
    <t>VERENTINA  MASATANGENJI</t>
  </si>
  <si>
    <t>CQCVMW0029633</t>
  </si>
  <si>
    <t>CQCVMW0029632</t>
  </si>
  <si>
    <t>SIPIWE  ESIFA</t>
  </si>
  <si>
    <t>CQCVMW0029631</t>
  </si>
  <si>
    <t>CQCVMW0029630</t>
  </si>
  <si>
    <t>FAIDA  KANYAMA</t>
  </si>
  <si>
    <t>CQCVMW0029629</t>
  </si>
  <si>
    <t>CQCVMW0029628</t>
  </si>
  <si>
    <t>GAGA  HALIDANI</t>
  </si>
  <si>
    <t>CQCVMW0029627</t>
  </si>
  <si>
    <t>CQCVMW0029626</t>
  </si>
  <si>
    <t>GRADESI  SHUMBA</t>
  </si>
  <si>
    <t>CQCVMW0019368</t>
  </si>
  <si>
    <t>CQCVMW0019367</t>
  </si>
  <si>
    <t>UNISS DEVI</t>
  </si>
  <si>
    <t>CHINYAMA</t>
  </si>
  <si>
    <t>UKWE TC</t>
  </si>
  <si>
    <t>CQCVMW0019370</t>
  </si>
  <si>
    <t>CQCVMW0019369</t>
  </si>
  <si>
    <t>MOLIN KHIRISTOPH</t>
  </si>
  <si>
    <t>CQCVMW0019372</t>
  </si>
  <si>
    <t>CQCVMW0019371</t>
  </si>
  <si>
    <t>LIKISINA JONASS</t>
  </si>
  <si>
    <t>CQCVMW0019374</t>
  </si>
  <si>
    <t>CQCVMW0019373</t>
  </si>
  <si>
    <t>LAICE KAYEMERA</t>
  </si>
  <si>
    <t>CQCVMW0019375</t>
  </si>
  <si>
    <t>CQCVMW0019376</t>
  </si>
  <si>
    <t>LIKISINA BENAYI</t>
  </si>
  <si>
    <t>CQCVMW0019366</t>
  </si>
  <si>
    <t>CQCVMW0019365</t>
  </si>
  <si>
    <t>MESE BATIWERO</t>
  </si>
  <si>
    <t>CQCVMW0018602</t>
  </si>
  <si>
    <t>CQCVMW0018601</t>
  </si>
  <si>
    <t>CHISISI SAUKANI</t>
  </si>
  <si>
    <t>CQCVMW0018604</t>
  </si>
  <si>
    <t>CQCVMW0018603</t>
  </si>
  <si>
    <t>LOISS HASIWELL</t>
  </si>
  <si>
    <t>CQCVMW0018606</t>
  </si>
  <si>
    <t>CQCVMW0018605</t>
  </si>
  <si>
    <t>GERESIA GERESOMO</t>
  </si>
  <si>
    <t>CQCVMW0018507</t>
  </si>
  <si>
    <t>CQCVMW0018506</t>
  </si>
  <si>
    <t>CQCVMW0018505</t>
  </si>
  <si>
    <t>CQCVMW0018504</t>
  </si>
  <si>
    <t>MESE FALIYOTI</t>
  </si>
  <si>
    <t>CQCVMW0018503</t>
  </si>
  <si>
    <t>CQCVMW0018502</t>
  </si>
  <si>
    <t>MADESS DULAN</t>
  </si>
  <si>
    <t>CQCVMW0018501</t>
  </si>
  <si>
    <t>CQCVMW0018512</t>
  </si>
  <si>
    <t>MANESS SHADIRECK</t>
  </si>
  <si>
    <t>CQCVMW0019980</t>
  </si>
  <si>
    <t>CQCVMW0019978</t>
  </si>
  <si>
    <t>TASIANA BANDA</t>
  </si>
  <si>
    <t>CQCVMW0019979</t>
  </si>
  <si>
    <t>CQCVMW0019972</t>
  </si>
  <si>
    <t>SABINA LANGULUKANI</t>
  </si>
  <si>
    <t>CQCVMW0019973</t>
  </si>
  <si>
    <t>CQCVMW0019971</t>
  </si>
  <si>
    <t>ANJERA JAMU</t>
  </si>
  <si>
    <t>CQCVMW0019974</t>
  </si>
  <si>
    <t>CQCVMW0019977</t>
  </si>
  <si>
    <t>KHIRISITINA LANGULUKAN</t>
  </si>
  <si>
    <t>CQCVMW0019976</t>
  </si>
  <si>
    <t>CQCVMW0019975</t>
  </si>
  <si>
    <t>JUDITH MUCHETERA</t>
  </si>
  <si>
    <t>CQCVMW0019400</t>
  </si>
  <si>
    <t>CQCVMW0019399</t>
  </si>
  <si>
    <t>FERESITA DICKSON</t>
  </si>
  <si>
    <t>CQCVMW0019398</t>
  </si>
  <si>
    <t>CQCVMW0019397</t>
  </si>
  <si>
    <t>ANJERINA CHILOZI</t>
  </si>
  <si>
    <t>CQCVMW0019395</t>
  </si>
  <si>
    <t>CQCVMW0019396</t>
  </si>
  <si>
    <t>JUDITH MOZESS</t>
  </si>
  <si>
    <t>NAKUMBA</t>
  </si>
  <si>
    <t>CQCVMW0019394</t>
  </si>
  <si>
    <t>CQCVMW0019393</t>
  </si>
  <si>
    <t>JUSITINA SAUKANI</t>
  </si>
  <si>
    <t>CQCVMW0019392</t>
  </si>
  <si>
    <t>CQCVMW0019391</t>
  </si>
  <si>
    <t>MERE MAWA</t>
  </si>
  <si>
    <t>CQCVMW0019390</t>
  </si>
  <si>
    <t>CQCVMW0019389</t>
  </si>
  <si>
    <t>ESITA NGONDO</t>
  </si>
  <si>
    <t>CQCVMW0019388</t>
  </si>
  <si>
    <t>CQCVMW0019387</t>
  </si>
  <si>
    <t>LENIA BOKOSALA</t>
  </si>
  <si>
    <t>CQCVMW0019386</t>
  </si>
  <si>
    <t>CQCVMW0019385</t>
  </si>
  <si>
    <t>LEZINAT KAMSUWEN</t>
  </si>
  <si>
    <t>CQCVMW0019384</t>
  </si>
  <si>
    <t>CQCVMW0019383</t>
  </si>
  <si>
    <t>SIBERI LODRECK</t>
  </si>
  <si>
    <t>CQCVMW0019382</t>
  </si>
  <si>
    <t>CQCVMW0019381</t>
  </si>
  <si>
    <t>PONDAMALI LIMIDEDI</t>
  </si>
  <si>
    <t>CQCVMW0019380</t>
  </si>
  <si>
    <t>CQCVMW0019379</t>
  </si>
  <si>
    <t>DOMINICK SANDALAMU</t>
  </si>
  <si>
    <t>CQCVMW0019378</t>
  </si>
  <si>
    <t>CQCVMW0019377</t>
  </si>
  <si>
    <t>SITERIA WIRITON</t>
  </si>
  <si>
    <t>CQCVMW0052401</t>
  </si>
  <si>
    <t>CQCVMW0052402</t>
  </si>
  <si>
    <t>OLIPA   MAXWEL</t>
  </si>
  <si>
    <t>CQCVMW0052403</t>
  </si>
  <si>
    <t>CQCVMW0052404</t>
  </si>
  <si>
    <t>BITIYA   JEPTALA</t>
  </si>
  <si>
    <t>CQCVMW0052405</t>
  </si>
  <si>
    <t>CQCVMW0052406</t>
  </si>
  <si>
    <t>KITINESS   SINOYA</t>
  </si>
  <si>
    <t>CQCVMW0052407</t>
  </si>
  <si>
    <t>CQCVMW0052408</t>
  </si>
  <si>
    <t>HAPPY   KAFOTOKOZA</t>
  </si>
  <si>
    <t>CQCVMW0052409</t>
  </si>
  <si>
    <t>CQCVMW0052410</t>
  </si>
  <si>
    <t>NYUMA</t>
  </si>
  <si>
    <t>CQCVMW0052411</t>
  </si>
  <si>
    <t>CQCVMW0052412</t>
  </si>
  <si>
    <t>MALIA   LEVISON</t>
  </si>
  <si>
    <t xml:space="preserve">ZINDO   </t>
  </si>
  <si>
    <t>CQCVMW0052413</t>
  </si>
  <si>
    <t>CQCVMW0052414</t>
  </si>
  <si>
    <t>NASLET   HALISON</t>
  </si>
  <si>
    <t>CQCVMW0028207</t>
  </si>
  <si>
    <t>CQCVMW0028032</t>
  </si>
  <si>
    <t>JEFA JASITEN</t>
  </si>
  <si>
    <t>CQCVMW0028034</t>
  </si>
  <si>
    <t>CQCVMW0028033</t>
  </si>
  <si>
    <t>LOLINI CHIKONDI</t>
  </si>
  <si>
    <t>CQCVMW0028027</t>
  </si>
  <si>
    <t>CQCVMW0028036</t>
  </si>
  <si>
    <t>FULOLIDA LUMWILA</t>
  </si>
  <si>
    <t>CQCVMW0077244</t>
  </si>
  <si>
    <t>CQCVMW0077243</t>
  </si>
  <si>
    <t>EVERESS GANIZAN</t>
  </si>
  <si>
    <t>CQCVMW0077242</t>
  </si>
  <si>
    <t>CQCVMW0077241</t>
  </si>
  <si>
    <t>ALISI NDAWALA</t>
  </si>
  <si>
    <t>CQCVMW0077240</t>
  </si>
  <si>
    <t>CQCVMW0077239</t>
  </si>
  <si>
    <t>CHIKONDI GODIWIN</t>
  </si>
  <si>
    <t>CQCVMW0077238</t>
  </si>
  <si>
    <t>CQCVMW0077237</t>
  </si>
  <si>
    <t>KHIRISITINA HALISON</t>
  </si>
  <si>
    <t>CQCVMW0077236</t>
  </si>
  <si>
    <t>CQCVMW0077235</t>
  </si>
  <si>
    <t>MWATITHA NASINI</t>
  </si>
  <si>
    <t>CQCVMW0077234</t>
  </si>
  <si>
    <t>CQCVMW0077233</t>
  </si>
  <si>
    <t>MATIRIDS LITCHAD</t>
  </si>
  <si>
    <t>CQCVMW0077213</t>
  </si>
  <si>
    <t>CQCVMW0077232</t>
  </si>
  <si>
    <t>ALINESS MAFUKEN</t>
  </si>
  <si>
    <t>LABISON</t>
  </si>
  <si>
    <t>CQCVMW0077215</t>
  </si>
  <si>
    <t>CQCVMW0077214</t>
  </si>
  <si>
    <t>JUMBE DAUDI</t>
  </si>
  <si>
    <t>CQCVMW0077217</t>
  </si>
  <si>
    <t>CQCVMW0077216</t>
  </si>
  <si>
    <t>LUSE BAULEN</t>
  </si>
  <si>
    <t>CQCVMW0077219</t>
  </si>
  <si>
    <t>CQCVMW0077218</t>
  </si>
  <si>
    <t>MISOZI LAZALO</t>
  </si>
  <si>
    <t>CQCVMW0077221</t>
  </si>
  <si>
    <t>CQCVMW0077220</t>
  </si>
  <si>
    <t>JERADI JUMBE</t>
  </si>
  <si>
    <t>CQCVMW0077223</t>
  </si>
  <si>
    <t>CQCVMW0077222</t>
  </si>
  <si>
    <t>LOZIMERI BANDA</t>
  </si>
  <si>
    <t>CQCVMW0077225</t>
  </si>
  <si>
    <t>CQCVMW0077224</t>
  </si>
  <si>
    <t>MATIRIDA DANIYERE</t>
  </si>
  <si>
    <t>CQCVMW0077227</t>
  </si>
  <si>
    <t>CQCVMW0077226</t>
  </si>
  <si>
    <t>LIKISINA MAFUKENI</t>
  </si>
  <si>
    <t>CQCVMW0077229</t>
  </si>
  <si>
    <t>CQCVMW0077228</t>
  </si>
  <si>
    <t>NDAIMA ZENDERANA</t>
  </si>
  <si>
    <t>JONNASI</t>
  </si>
  <si>
    <t>CQCVMW0077231</t>
  </si>
  <si>
    <t>CQCVMW0077230</t>
  </si>
  <si>
    <t>JOICE THAUZEN</t>
  </si>
  <si>
    <t>CQCVMW0077212</t>
  </si>
  <si>
    <t>CQCVMW0077211</t>
  </si>
  <si>
    <t>CHISON KUMBUKANI</t>
  </si>
  <si>
    <t>CQCVMW0077210</t>
  </si>
  <si>
    <t>CQCVMW0077209</t>
  </si>
  <si>
    <t>ENERESS LAZALO</t>
  </si>
  <si>
    <t>CQCVMW0077208</t>
  </si>
  <si>
    <t>CQCVMW0077207</t>
  </si>
  <si>
    <t>SOFERETI GERESOMO</t>
  </si>
  <si>
    <t>JASONI</t>
  </si>
  <si>
    <t>CQCVMW0077206</t>
  </si>
  <si>
    <t>CQCVMW0077205</t>
  </si>
  <si>
    <t>TCHALITA FULEDISON</t>
  </si>
  <si>
    <t>CQCVMW0077204</t>
  </si>
  <si>
    <t>CQCVMW0077203</t>
  </si>
  <si>
    <t>DOLOFE KUCHATA</t>
  </si>
  <si>
    <t>CQCVMW0052349</t>
  </si>
  <si>
    <t>CQCVMW0020045</t>
  </si>
  <si>
    <t>ALIBELITA   CHIKHADWE</t>
  </si>
  <si>
    <t>CQCVMW0020047</t>
  </si>
  <si>
    <t>CQCVMW0020046</t>
  </si>
  <si>
    <t>PATRICIA   KENANI</t>
  </si>
  <si>
    <t>MYLO</t>
  </si>
  <si>
    <t>CQCVMW0076247</t>
  </si>
  <si>
    <t>CQCVMW0076246</t>
  </si>
  <si>
    <t>MADALITSO   DAGALASI</t>
  </si>
  <si>
    <t>CQCVMW0076245</t>
  </si>
  <si>
    <t>CQCVMW0076244</t>
  </si>
  <si>
    <t>AGNESS   SAMISON</t>
  </si>
  <si>
    <t>CQCVMW0076207</t>
  </si>
  <si>
    <t>CQCVMW0076206</t>
  </si>
  <si>
    <t>CHIKONDI   GODFRY</t>
  </si>
  <si>
    <t>CQCVMW0076205</t>
  </si>
  <si>
    <t>CQCVMW0076204</t>
  </si>
  <si>
    <t>LOVENESS  ROBERT</t>
  </si>
  <si>
    <t xml:space="preserve">MULO </t>
  </si>
  <si>
    <t>NJOLINJO</t>
  </si>
  <si>
    <t>CQCVMW0076242</t>
  </si>
  <si>
    <t>CQCVMW0076243</t>
  </si>
  <si>
    <t>CARORIN   MATEYU</t>
  </si>
  <si>
    <t>CQCVMW0076236</t>
  </si>
  <si>
    <t>CQCVMW0076201</t>
  </si>
  <si>
    <t>SUZANA   LEVISON</t>
  </si>
  <si>
    <t>CQCVMW0076238</t>
  </si>
  <si>
    <t>CQCVMW0076237</t>
  </si>
  <si>
    <t>MAGRET  TOLETSANI</t>
  </si>
  <si>
    <t>CQCVMW0020034</t>
  </si>
  <si>
    <t>CQCVMW0020050</t>
  </si>
  <si>
    <t>NALESI   SAMISON</t>
  </si>
  <si>
    <t>CQCVMW0020033</t>
  </si>
  <si>
    <t>CQCVMW0020032</t>
  </si>
  <si>
    <t>STELA   RICHARD</t>
  </si>
  <si>
    <t>CQCVMW0020037</t>
  </si>
  <si>
    <t>CQCVMW0020036</t>
  </si>
  <si>
    <t>MARRY   THAUZENI</t>
  </si>
  <si>
    <t>CQCVMW0020048</t>
  </si>
  <si>
    <t>CQCVMW0020035</t>
  </si>
  <si>
    <t>CARORIN   FLEX</t>
  </si>
  <si>
    <t>CQCVMW0020004</t>
  </si>
  <si>
    <t>CQCVMW0020044</t>
  </si>
  <si>
    <t>MAGRET   PHIRI</t>
  </si>
  <si>
    <t>CQCVMW0020043</t>
  </si>
  <si>
    <t>CQCVMW0020042</t>
  </si>
  <si>
    <t>LUSIYA   DOMINIKO</t>
  </si>
  <si>
    <t>CQCVMW0020041</t>
  </si>
  <si>
    <t>CQCVMW0076250</t>
  </si>
  <si>
    <t>JOICE   DAMIANO</t>
  </si>
  <si>
    <t>CQCVMW0076248</t>
  </si>
  <si>
    <t>CQCVMW0076249</t>
  </si>
  <si>
    <t>ZERESI   SHADRECK</t>
  </si>
  <si>
    <t>CQCVMW0076241</t>
  </si>
  <si>
    <t>CQCVMW0076240</t>
  </si>
  <si>
    <t>FROLENCE   JOVANI</t>
  </si>
  <si>
    <t>CQCVMW0076235</t>
  </si>
  <si>
    <t>CQCVMW0076234</t>
  </si>
  <si>
    <t>ALINASI   YOSEFE</t>
  </si>
  <si>
    <t>CQCVMW0076233</t>
  </si>
  <si>
    <t>CQCVMW0076232</t>
  </si>
  <si>
    <t>ELIZA   LUNGU</t>
  </si>
  <si>
    <t>CQCVMW0076230</t>
  </si>
  <si>
    <t>CQCVMW0076231</t>
  </si>
  <si>
    <t>ROSE   LUNGU</t>
  </si>
  <si>
    <t>CQCVMW0076229</t>
  </si>
  <si>
    <t>CQCVMW0076239</t>
  </si>
  <si>
    <t>FROWLENCE   LUNGU</t>
  </si>
  <si>
    <t>CQCVMW0076225</t>
  </si>
  <si>
    <t>CQCVMW0076224</t>
  </si>
  <si>
    <t>ENIFA   MOSE</t>
  </si>
  <si>
    <t>CQCVMW0076228</t>
  </si>
  <si>
    <t>CQCVMW0076227</t>
  </si>
  <si>
    <t>ALIFOSINA   SAMUEL</t>
  </si>
  <si>
    <t>CQCVMW0076223</t>
  </si>
  <si>
    <t>CQCVMW0076226</t>
  </si>
  <si>
    <t>MALIETA   LUNGU</t>
  </si>
  <si>
    <t>LABSON</t>
  </si>
  <si>
    <t>CQCVMW0077111</t>
  </si>
  <si>
    <t>CQCVMW0077127</t>
  </si>
  <si>
    <t>TELEZA KALIMA</t>
  </si>
  <si>
    <t>CQCVMW0077109</t>
  </si>
  <si>
    <t>CQCVMW0077137</t>
  </si>
  <si>
    <t>LUSIYA MOZES</t>
  </si>
  <si>
    <t>CQCVMW0077138</t>
  </si>
  <si>
    <t>CQCVMW0027758</t>
  </si>
  <si>
    <t>AKISA KACHALA</t>
  </si>
  <si>
    <t>CQCVMW0020360</t>
  </si>
  <si>
    <t>CQCVMW0020361</t>
  </si>
  <si>
    <t>MECY  GANIZANI</t>
  </si>
  <si>
    <t>CQCVMW0028050</t>
  </si>
  <si>
    <t>CQCVMW0028039</t>
  </si>
  <si>
    <t>HANA WILISON</t>
  </si>
  <si>
    <t>CQCVMW0020362</t>
  </si>
  <si>
    <t>CQCVMW0020363</t>
  </si>
  <si>
    <t>SISILIYA ELIYASI</t>
  </si>
  <si>
    <t>CQCVMW0020364</t>
  </si>
  <si>
    <t>CQCVMW0020365</t>
  </si>
  <si>
    <t>TIYANKHULENJI CHIFUNDO</t>
  </si>
  <si>
    <t>CQCVMW0020366</t>
  </si>
  <si>
    <t>CQCVMW0020367</t>
  </si>
  <si>
    <t>MIKE LASITONI</t>
  </si>
  <si>
    <t>CQCVMW0052251</t>
  </si>
  <si>
    <t>CQCVMW0020450</t>
  </si>
  <si>
    <t>JESSEY MWANASI</t>
  </si>
  <si>
    <t>CQCVMW0052495</t>
  </si>
  <si>
    <t>CQCVMW0052451</t>
  </si>
  <si>
    <t>EVERESS CHIDZELE</t>
  </si>
  <si>
    <t>CQCVMW0052452</t>
  </si>
  <si>
    <t>CQCVMW0052453</t>
  </si>
  <si>
    <t>INNOCENT KASALIKA</t>
  </si>
  <si>
    <t>CQCVMW0052292</t>
  </si>
  <si>
    <t>CQCVMW0020101</t>
  </si>
  <si>
    <t>LIVINESS BANDA</t>
  </si>
  <si>
    <t>CQCVMW0020102</t>
  </si>
  <si>
    <t>CQCVMW0020103</t>
  </si>
  <si>
    <t>SHUPEKILE MILAZI</t>
  </si>
  <si>
    <t>CQCVMW0020104</t>
  </si>
  <si>
    <t>CQCVMW0020105</t>
  </si>
  <si>
    <t>JOICE ISAAC</t>
  </si>
  <si>
    <t>CQCVMW0020150</t>
  </si>
  <si>
    <t>CQCVMW0020149</t>
  </si>
  <si>
    <t>MAXWELL JHON</t>
  </si>
  <si>
    <t>KAMDAYA</t>
  </si>
  <si>
    <t>CQCVMW0020148</t>
  </si>
  <si>
    <t>CQCVMW0020147</t>
  </si>
  <si>
    <t>MAGRET HALUNI</t>
  </si>
  <si>
    <t>CQCVMW0020400</t>
  </si>
  <si>
    <t>CQCVMW0052298</t>
  </si>
  <si>
    <t>JOJINA  CHAKANGA</t>
  </si>
  <si>
    <t>CQCVMW0020390</t>
  </si>
  <si>
    <t>CQCVMW0020391</t>
  </si>
  <si>
    <t>PURESHERS LASITONI</t>
  </si>
  <si>
    <t xml:space="preserve">MPHONDE </t>
  </si>
  <si>
    <t>CQCVMW0020392</t>
  </si>
  <si>
    <t>CQCVMW0020351</t>
  </si>
  <si>
    <t>FALESI CHOLAGAGA</t>
  </si>
  <si>
    <t>CQCVMW0020352</t>
  </si>
  <si>
    <t>CQCVMW0020353</t>
  </si>
  <si>
    <t>NAKHUZANI LAMITONI</t>
  </si>
  <si>
    <t>CQCVMW0020354</t>
  </si>
  <si>
    <t>CQCVMW0020355</t>
  </si>
  <si>
    <t>MATRIDA MAKI</t>
  </si>
  <si>
    <t>CQCVMW0020356</t>
  </si>
  <si>
    <t>CQCVMW0020357</t>
  </si>
  <si>
    <t>SABINA BIKOKO</t>
  </si>
  <si>
    <t>CQCVMW0020358</t>
  </si>
  <si>
    <t>CQCVMW0020359</t>
  </si>
  <si>
    <t>MANESS KUMAYANI</t>
  </si>
  <si>
    <t>CQCVMW0020379</t>
  </si>
  <si>
    <t>CQCVMW0020378</t>
  </si>
  <si>
    <t>ALINAFE  JOSEFE</t>
  </si>
  <si>
    <t>CQCVMW0020377</t>
  </si>
  <si>
    <t>CQCVMW0020376</t>
  </si>
  <si>
    <t>ELETINA PHALE</t>
  </si>
  <si>
    <t>CQCVMW0020146</t>
  </si>
  <si>
    <t>CQCVMW0020144</t>
  </si>
  <si>
    <t>AGNESS MAXWELL</t>
  </si>
  <si>
    <t>CQCVMW0020143</t>
  </si>
  <si>
    <t>CQCVMW0020142</t>
  </si>
  <si>
    <t>NASITAZIYA BILIYATI</t>
  </si>
  <si>
    <t>CQCVMW0020145</t>
  </si>
  <si>
    <t>CQCVMW0020141</t>
  </si>
  <si>
    <t>BRIGHTON SALIMA</t>
  </si>
  <si>
    <t>CQCVMW0019905</t>
  </si>
  <si>
    <t>CQCVMW0019906</t>
  </si>
  <si>
    <t>TILIFONIYA  DAUTI</t>
  </si>
  <si>
    <t>CQCVMW0019907</t>
  </si>
  <si>
    <t>CQCVMW0019919</t>
  </si>
  <si>
    <t>MADALO TABALILE</t>
  </si>
  <si>
    <t>CQCVMW0019908</t>
  </si>
  <si>
    <t>CQCVMW0019909</t>
  </si>
  <si>
    <t>MAGIRETI AMON</t>
  </si>
  <si>
    <t>CQCVMW0019911</t>
  </si>
  <si>
    <t>CQCVMW0019912</t>
  </si>
  <si>
    <t>ZENEYIDA JOSOFAT</t>
  </si>
  <si>
    <t>CQCVMW0019913</t>
  </si>
  <si>
    <t>CQCVMW0019915</t>
  </si>
  <si>
    <t>VELETINA SIKENELA</t>
  </si>
  <si>
    <t>CQCVMW0019309</t>
  </si>
  <si>
    <t>CQCVMW0019310</t>
  </si>
  <si>
    <t>KAGWA KUMANDA</t>
  </si>
  <si>
    <t>CQCVMW0019301</t>
  </si>
  <si>
    <t>CQCVMW0019302</t>
  </si>
  <si>
    <t>KAPOLOBWANA LOBIAMU</t>
  </si>
  <si>
    <t>CQCVMW0019303</t>
  </si>
  <si>
    <t>CQCVMW0019304</t>
  </si>
  <si>
    <t>FUN  POSIANO</t>
  </si>
  <si>
    <t>CQCVMW0019305</t>
  </si>
  <si>
    <t>CQCVMW0019306</t>
  </si>
  <si>
    <t>CHIMWEMWE JACKSON</t>
  </si>
  <si>
    <t>CQCVMW0019307</t>
  </si>
  <si>
    <t>CQCVMW0019308</t>
  </si>
  <si>
    <t>POLINA  PETROL</t>
  </si>
  <si>
    <t>CQCVMW0019800</t>
  </si>
  <si>
    <t>CQCVMW0019799</t>
  </si>
  <si>
    <t>STELAH ENESIT</t>
  </si>
  <si>
    <t>CQCVMW0019798</t>
  </si>
  <si>
    <t>CQCVMW0019797</t>
  </si>
  <si>
    <t>VAILET MWALE</t>
  </si>
  <si>
    <t>CQCVMW0020305</t>
  </si>
  <si>
    <t>CQCVMW0020493</t>
  </si>
  <si>
    <t>AGNESS SINOYA</t>
  </si>
  <si>
    <t>CQCVMW0020490</t>
  </si>
  <si>
    <t>CQCVMW0020491</t>
  </si>
  <si>
    <t>LINESS SHAWA</t>
  </si>
  <si>
    <t>CQCVMW0019796</t>
  </si>
  <si>
    <t>CQCVMW0019795</t>
  </si>
  <si>
    <t>ESITELE MALATA</t>
  </si>
  <si>
    <t>CQCVMW0019794</t>
  </si>
  <si>
    <t>CQCVMW0019793</t>
  </si>
  <si>
    <t>ALESI NEWA</t>
  </si>
  <si>
    <t>CQCVMW0020492</t>
  </si>
  <si>
    <t>CQCVMW0052258</t>
  </si>
  <si>
    <t>AGNESS PITALA</t>
  </si>
  <si>
    <t>CQCVMW0052262</t>
  </si>
  <si>
    <t>CQCVMW0052260</t>
  </si>
  <si>
    <t>ZELESI JHON</t>
  </si>
  <si>
    <t>CQCVMW0019792</t>
  </si>
  <si>
    <t>CQCVMW0019791</t>
  </si>
  <si>
    <t>GEZINA JOHN</t>
  </si>
  <si>
    <t>CQCVMW0019790</t>
  </si>
  <si>
    <t>CQCVMW0019789</t>
  </si>
  <si>
    <t>LEGINA MOSE</t>
  </si>
  <si>
    <t>CQCVMW0052259</t>
  </si>
  <si>
    <t>CQCVMW0020304</t>
  </si>
  <si>
    <t>BITIWELL KANYENDERA</t>
  </si>
  <si>
    <t>CQCVMW0052265</t>
  </si>
  <si>
    <t>CQCVMW0052264</t>
  </si>
  <si>
    <t>MALITA KENEDY</t>
  </si>
  <si>
    <t>CQCVMW0020301</t>
  </si>
  <si>
    <t>CQCVMW0020306</t>
  </si>
  <si>
    <t>BEUTEY KALIMA</t>
  </si>
  <si>
    <t>MKWENDE</t>
  </si>
  <si>
    <t>CQCVMW0019788</t>
  </si>
  <si>
    <t>CQCVMW0019787</t>
  </si>
  <si>
    <t>MECY DAKISONI</t>
  </si>
  <si>
    <t>CQCVMW0020309</t>
  </si>
  <si>
    <t>CQCVMW0052257</t>
  </si>
  <si>
    <t>HENDERINA KALIMANJIRA</t>
  </si>
  <si>
    <t>CQCVMW0019786</t>
  </si>
  <si>
    <t>CQCVMW0019785</t>
  </si>
  <si>
    <t>ESINATI CHILIMBIKA</t>
  </si>
  <si>
    <t>CQCVMW0020308</t>
  </si>
  <si>
    <t>CQCVMW0020307</t>
  </si>
  <si>
    <t>MALIYA LEMBANI</t>
  </si>
  <si>
    <t>CQCVMW0019784</t>
  </si>
  <si>
    <t>CQCVMW0019783</t>
  </si>
  <si>
    <t>FILESI MOZESI</t>
  </si>
  <si>
    <t>CQCVMW0020310</t>
  </si>
  <si>
    <t>CQCVMW0020303</t>
  </si>
  <si>
    <t>VANERT WILLSON</t>
  </si>
  <si>
    <t>CQCVMW0052263</t>
  </si>
  <si>
    <t>CQCVMW0052266</t>
  </si>
  <si>
    <t>VERENTINA YOSEFE</t>
  </si>
  <si>
    <t>CQCVMW0019782</t>
  </si>
  <si>
    <t>CQCVMW0019781</t>
  </si>
  <si>
    <t>LOIDA MAKISIWELL</t>
  </si>
  <si>
    <t>CQCVMW0019780</t>
  </si>
  <si>
    <t>CQCVMW0019779</t>
  </si>
  <si>
    <t>GRESIYA MPOMBE</t>
  </si>
  <si>
    <t>CQCVMW0052261</t>
  </si>
  <si>
    <t>CQCVMW0020302</t>
  </si>
  <si>
    <t>SABINA LUKA</t>
  </si>
  <si>
    <t>CQCVMW0020950</t>
  </si>
  <si>
    <t>CQCVMW0020949</t>
  </si>
  <si>
    <t>MALIRO SAMISON</t>
  </si>
  <si>
    <t>CQCVMW0019778</t>
  </si>
  <si>
    <t>CQCVMW0019777</t>
  </si>
  <si>
    <t>JENIFA MPEMBANJI</t>
  </si>
  <si>
    <t>CQCVMW0076791</t>
  </si>
  <si>
    <t>CQCVMW0076792</t>
  </si>
  <si>
    <t>LOZIMELI   JOSEPH</t>
  </si>
  <si>
    <t>GALUNDANI</t>
  </si>
  <si>
    <t>CQCVMW0020948</t>
  </si>
  <si>
    <t>CQCVMW0020947</t>
  </si>
  <si>
    <t>MALITA CHUNGA</t>
  </si>
  <si>
    <t>CQCVMW0019776</t>
  </si>
  <si>
    <t>CQCVMW0019775</t>
  </si>
  <si>
    <t>VAIREEN CHISALE</t>
  </si>
  <si>
    <t>CQCVMW0076784</t>
  </si>
  <si>
    <t>CQCVMW0076793</t>
  </si>
  <si>
    <t>MAGRET   MKWEZALAMBA</t>
  </si>
  <si>
    <t>GALYNDANI</t>
  </si>
  <si>
    <t>CQCVMW0020000</t>
  </si>
  <si>
    <t>CQCVMW0019999</t>
  </si>
  <si>
    <t>LAINESI  FUREDI</t>
  </si>
  <si>
    <t>CQCVMW0020946</t>
  </si>
  <si>
    <t>CQCVMW0020945</t>
  </si>
  <si>
    <t>ETHEL DISON</t>
  </si>
  <si>
    <t>KWAYERA</t>
  </si>
  <si>
    <t>CQCVMW0019774</t>
  </si>
  <si>
    <t>CQCVMW0019773</t>
  </si>
  <si>
    <t>NYUMA TAKISI</t>
  </si>
  <si>
    <t>CQCVMW0019998</t>
  </si>
  <si>
    <t>CQCVMW0019997</t>
  </si>
  <si>
    <t>LIVINESI  WILISONI</t>
  </si>
  <si>
    <t>CQCVMW0020944</t>
  </si>
  <si>
    <t>CQCVMW0020943</t>
  </si>
  <si>
    <t>ESTER MEDSON</t>
  </si>
  <si>
    <t>KWELAYERA</t>
  </si>
  <si>
    <t>CQCVMW0076795</t>
  </si>
  <si>
    <t>CQCVMW0076794</t>
  </si>
  <si>
    <t xml:space="preserve"> GRACE   LESTON</t>
  </si>
  <si>
    <t>CQCVMW0019772</t>
  </si>
  <si>
    <t>CQCVMW0019771</t>
  </si>
  <si>
    <t>AIVE SAUTSO</t>
  </si>
  <si>
    <t>CQCVMW0019996</t>
  </si>
  <si>
    <t>CQCVMW0019995</t>
  </si>
  <si>
    <t>BEZITA  LIZANI</t>
  </si>
  <si>
    <t>CQCVMW0020942</t>
  </si>
  <si>
    <t>CQCVMW0020941</t>
  </si>
  <si>
    <t>ELISEY MWEZENI</t>
  </si>
  <si>
    <t>CQCVMW0019770</t>
  </si>
  <si>
    <t>CQCVMW0019768</t>
  </si>
  <si>
    <t>GRADSON SAMUELO</t>
  </si>
  <si>
    <t>CQCVMW0076797</t>
  </si>
  <si>
    <t>CQCVMW0076796</t>
  </si>
  <si>
    <t>MERCY   MALISEN</t>
  </si>
  <si>
    <t>CQCVMW0019994</t>
  </si>
  <si>
    <t>CQCVMW0019993</t>
  </si>
  <si>
    <t>GETULUDA  THAMISONI</t>
  </si>
  <si>
    <t>CQCVMW0020940</t>
  </si>
  <si>
    <t>CQCVMW0020939</t>
  </si>
  <si>
    <t>THOKOZANI BANDA</t>
  </si>
  <si>
    <t>CQCVMW0019767</t>
  </si>
  <si>
    <t>CQCVMW0019766</t>
  </si>
  <si>
    <t>NALIFELO HAWADI</t>
  </si>
  <si>
    <t>MKWENDA</t>
  </si>
  <si>
    <t>CQCVMW0019992</t>
  </si>
  <si>
    <t>CQCVMW0019991</t>
  </si>
  <si>
    <t>LOZIMELI  KHOLOMANI</t>
  </si>
  <si>
    <t>CQCVMW0076785</t>
  </si>
  <si>
    <t>CQCVMW0076786</t>
  </si>
  <si>
    <t>JUDITH   DIKILANI</t>
  </si>
  <si>
    <t>CQCVMW0019765</t>
  </si>
  <si>
    <t>CQCVMW0019764</t>
  </si>
  <si>
    <t>JOISI KEYALA</t>
  </si>
  <si>
    <t>CQCVMW0020938</t>
  </si>
  <si>
    <t>CQCVMW0020937</t>
  </si>
  <si>
    <t>LILENI GAVENI</t>
  </si>
  <si>
    <t>CQCVMW0020936</t>
  </si>
  <si>
    <t>CQCVMW0020935</t>
  </si>
  <si>
    <t>ANESS LOLESI</t>
  </si>
  <si>
    <t>CQCVMW0019763</t>
  </si>
  <si>
    <t>CQCVMW0019762</t>
  </si>
  <si>
    <t>ALENA JIMESI</t>
  </si>
  <si>
    <t>CQCVMW0020933</t>
  </si>
  <si>
    <t>CQCVMW0020934</t>
  </si>
  <si>
    <t>POTIFALA ZUZE</t>
  </si>
  <si>
    <t>CQCVMW0019761</t>
  </si>
  <si>
    <t>CQCVMW0019760</t>
  </si>
  <si>
    <t>SANGA GOME</t>
  </si>
  <si>
    <t>CQCVMW0020932</t>
  </si>
  <si>
    <t>CQCVMW0020931</t>
  </si>
  <si>
    <t>ELITA YOSOFATI</t>
  </si>
  <si>
    <t>CQCVMW0020930</t>
  </si>
  <si>
    <t>CQCVMW0020929</t>
  </si>
  <si>
    <t>LAYINA EFULEMU</t>
  </si>
  <si>
    <t>CQCVMW0019759</t>
  </si>
  <si>
    <t>CQCVMW0019758</t>
  </si>
  <si>
    <t>ENITA KULINDIYO</t>
  </si>
  <si>
    <t>CQCVMW0077816</t>
  </si>
  <si>
    <t>CQCVMW0077815</t>
  </si>
  <si>
    <t>MKANKALIRA  MKWICHI</t>
  </si>
  <si>
    <t>CQCVMW0020928</t>
  </si>
  <si>
    <t>CQCVMW0020927</t>
  </si>
  <si>
    <t>MSATITHA SAMISON</t>
  </si>
  <si>
    <t>CQCVMW0076774</t>
  </si>
  <si>
    <t>CQCVMW0076773</t>
  </si>
  <si>
    <t>ZERIFA    LAMON</t>
  </si>
  <si>
    <t>MMEZERA</t>
  </si>
  <si>
    <t>CQCVMW0019757</t>
  </si>
  <si>
    <t>CQCVMW0019756</t>
  </si>
  <si>
    <t>NAMANGO MTINYANYA</t>
  </si>
  <si>
    <t>CQCVMW0020926</t>
  </si>
  <si>
    <t>CQCVMW0020925</t>
  </si>
  <si>
    <t>CQCVMW0077814</t>
  </si>
  <si>
    <t>CQCVMW0077813</t>
  </si>
  <si>
    <t>DINESI  YUDASI</t>
  </si>
  <si>
    <t>CQCVMW0020924</t>
  </si>
  <si>
    <t>CQCVMW0020923</t>
  </si>
  <si>
    <t>CHRIFONIA CHASESA</t>
  </si>
  <si>
    <t>CQCVMW0019755</t>
  </si>
  <si>
    <t>CQCVMW0019754</t>
  </si>
  <si>
    <t>TCHALITY MBEWE</t>
  </si>
  <si>
    <t>CQCVMW0020922</t>
  </si>
  <si>
    <t>CQCVMW0020921</t>
  </si>
  <si>
    <t>ENIFA BOTOMAN</t>
  </si>
  <si>
    <t>CQCVMW0076788</t>
  </si>
  <si>
    <t>CQCVMW0076772</t>
  </si>
  <si>
    <t>OLIPA   ENEYA</t>
  </si>
  <si>
    <t xml:space="preserve">CHKHWIMA   </t>
  </si>
  <si>
    <t>CQCVMW0020920</t>
  </si>
  <si>
    <t>CQCVMW0020919</t>
  </si>
  <si>
    <t>LIVINESS GIRIBATI</t>
  </si>
  <si>
    <t>CQCVMW0019752</t>
  </si>
  <si>
    <t>CQCVMW0019753</t>
  </si>
  <si>
    <t>TANKHULENJI KALIYOTI</t>
  </si>
  <si>
    <t>CQCVMW0019751</t>
  </si>
  <si>
    <t>CQCVMW0019769</t>
  </si>
  <si>
    <t>LIFINETI EDISONI</t>
  </si>
  <si>
    <t>CQCVMW0052223</t>
  </si>
  <si>
    <t>CQCVMW0052224</t>
  </si>
  <si>
    <t>GRADESS SEUNDA</t>
  </si>
  <si>
    <t>MZIZA</t>
  </si>
  <si>
    <t>CQCVMW0052222</t>
  </si>
  <si>
    <t>CQCVMW0052232</t>
  </si>
  <si>
    <t>ESTERE WILLIUM</t>
  </si>
  <si>
    <t>CQCVMW0052231</t>
  </si>
  <si>
    <t>CQCVMW0052230</t>
  </si>
  <si>
    <t>ALESS ANDERSON</t>
  </si>
  <si>
    <t>CQCVMW0052229</t>
  </si>
  <si>
    <t>CQCVMW0052228</t>
  </si>
  <si>
    <t>LUCY MUHANGO</t>
  </si>
  <si>
    <t>CQCVMW0052227</t>
  </si>
  <si>
    <t>CQCVMW0052226</t>
  </si>
  <si>
    <t>MAKULATA  KATANGA</t>
  </si>
  <si>
    <t>CQCVMW0052225</t>
  </si>
  <si>
    <t>CQCVMW0052216</t>
  </si>
  <si>
    <t>CHISOM0 GRAYSON</t>
  </si>
  <si>
    <t>CQCVMW0052499</t>
  </si>
  <si>
    <t>CQCVMW0052498</t>
  </si>
  <si>
    <t>MERSEY LEMBANI</t>
  </si>
  <si>
    <t>CQCVMW0052497</t>
  </si>
  <si>
    <t>CQCVMW0052496</t>
  </si>
  <si>
    <t>LINDA MANUEL</t>
  </si>
  <si>
    <t>CQCVMW0052493</t>
  </si>
  <si>
    <t>CQCVMW0052488</t>
  </si>
  <si>
    <t>CHISONI GRAY</t>
  </si>
  <si>
    <t>CQCVMW0052487</t>
  </si>
  <si>
    <t>CQCVMW0052486</t>
  </si>
  <si>
    <t>STERA SAMSON</t>
  </si>
  <si>
    <t>CQCVMW0052485</t>
  </si>
  <si>
    <t>CQCVMW0052484</t>
  </si>
  <si>
    <t>CHRISEY DIVALA</t>
  </si>
  <si>
    <t>CQCVMW0052483</t>
  </si>
  <si>
    <t>CQCVMW0052482</t>
  </si>
  <si>
    <t>LINERY WATSON</t>
  </si>
  <si>
    <t>CQCVMW0052481</t>
  </si>
  <si>
    <t>CQCVMW0052480</t>
  </si>
  <si>
    <t>MATIRIDA MASOAMBETA</t>
  </si>
  <si>
    <t>CQCVMW0052479</t>
  </si>
  <si>
    <t>CQCVMW0052478</t>
  </si>
  <si>
    <t>LUTIYA CHIKONDI</t>
  </si>
  <si>
    <t>CQCVMW0052477</t>
  </si>
  <si>
    <t>CQCVMW0052476</t>
  </si>
  <si>
    <t>MTISUNGE DAITON</t>
  </si>
  <si>
    <t>CQCVMW0052475</t>
  </si>
  <si>
    <t>CQCVMW0052474</t>
  </si>
  <si>
    <t>CHRISEY CHICHITIKE</t>
  </si>
  <si>
    <t>CQCVMW0052473</t>
  </si>
  <si>
    <t>CQCVMW0052472</t>
  </si>
  <si>
    <t>MANESS SAMIAON</t>
  </si>
  <si>
    <t>CQCVMW0052471</t>
  </si>
  <si>
    <t>CQCVMW0052470</t>
  </si>
  <si>
    <t>AGNESS CHADZALA</t>
  </si>
  <si>
    <t>CQCVMW0052469</t>
  </si>
  <si>
    <t>CQCVMW0052468</t>
  </si>
  <si>
    <t>LIVINESS KAPICHILA</t>
  </si>
  <si>
    <t>CQCVMW0052467</t>
  </si>
  <si>
    <t>CQCVMW0052466</t>
  </si>
  <si>
    <t>TEREZA LITE</t>
  </si>
  <si>
    <t>CHISETA</t>
  </si>
  <si>
    <t>CQCVMW0052315</t>
  </si>
  <si>
    <t>CQCVMW0052316</t>
  </si>
  <si>
    <t>NOWELL   BANDA</t>
  </si>
  <si>
    <t>MWAKHUNDI</t>
  </si>
  <si>
    <t>CQCVMW0052465</t>
  </si>
  <si>
    <t>CQCVMW0052464</t>
  </si>
  <si>
    <t>LESTER GANIZANI</t>
  </si>
  <si>
    <t>MWAZA</t>
  </si>
  <si>
    <t>CQCVMW0007324</t>
  </si>
  <si>
    <t>CQCVMW0007323</t>
  </si>
  <si>
    <t>MSADALILA LUPIA</t>
  </si>
  <si>
    <t>CHISETE</t>
  </si>
  <si>
    <t>CQCVMW0007322</t>
  </si>
  <si>
    <t>CQCVMW0007321</t>
  </si>
  <si>
    <t>NALIWOD MASOAMBETA</t>
  </si>
  <si>
    <t>CQCVMW0029509</t>
  </si>
  <si>
    <t>CQCVMW0029508</t>
  </si>
  <si>
    <t>ESINTA LUPIYA</t>
  </si>
  <si>
    <t>CQCVMW0029507</t>
  </si>
  <si>
    <t>CQCVMW0029506</t>
  </si>
  <si>
    <t>LOFINA JEMUSI</t>
  </si>
  <si>
    <t>CQCVMW0029505</t>
  </si>
  <si>
    <t>CQCVMW0029504</t>
  </si>
  <si>
    <t>ELUBE SITANDI</t>
  </si>
  <si>
    <t>CQCVMW0029503</t>
  </si>
  <si>
    <t>CQCVMW0029502</t>
  </si>
  <si>
    <t>GRESS MKUWENDE</t>
  </si>
  <si>
    <t>CQCVMW0007350</t>
  </si>
  <si>
    <t>CQCVMW0007349</t>
  </si>
  <si>
    <t>SALA JELADI</t>
  </si>
  <si>
    <t>CQCVMW0007348</t>
  </si>
  <si>
    <t>CQCVMW0007347</t>
  </si>
  <si>
    <t>FANY GREISON</t>
  </si>
  <si>
    <t xml:space="preserve">MZIZA </t>
  </si>
  <si>
    <t>CQCVMW0007346</t>
  </si>
  <si>
    <t>CQCVMW0007345</t>
  </si>
  <si>
    <t>MATRIDA BENIJALA</t>
  </si>
  <si>
    <t>CQCVMW0007344</t>
  </si>
  <si>
    <t>CQCVMW0007343</t>
  </si>
  <si>
    <t>CHRISTINA KADZAKUMANJA</t>
  </si>
  <si>
    <t>CQCVMW0007342</t>
  </si>
  <si>
    <t>CQCVMW0007341</t>
  </si>
  <si>
    <t>MARTHER NJELENGO</t>
  </si>
  <si>
    <t>CQCVMW0007340</t>
  </si>
  <si>
    <t>CQCVMW0007339</t>
  </si>
  <si>
    <t>BEZITA CHILIPULA</t>
  </si>
  <si>
    <t>CQCVMW0052463</t>
  </si>
  <si>
    <t>CQCVMW0052462</t>
  </si>
  <si>
    <t>EVERESS MARKO</t>
  </si>
  <si>
    <t>CQCVMW0007338</t>
  </si>
  <si>
    <t>CQCVMW0007337</t>
  </si>
  <si>
    <t>ALINAFE MOSES</t>
  </si>
  <si>
    <t>CQCVMW0052461</t>
  </si>
  <si>
    <t>CQCVMW0052460</t>
  </si>
  <si>
    <t>MDASEKERA MOLESI</t>
  </si>
  <si>
    <t>CQCVMW0007336</t>
  </si>
  <si>
    <t>CQCVMW0007335</t>
  </si>
  <si>
    <t xml:space="preserve">ANETI ZINDO </t>
  </si>
  <si>
    <t>CQCVMW0052459</t>
  </si>
  <si>
    <t>CQCVMW0052458</t>
  </si>
  <si>
    <t>MESEY JALONI</t>
  </si>
  <si>
    <t>CQCVMW0007334</t>
  </si>
  <si>
    <t>CQCVMW0007333</t>
  </si>
  <si>
    <t>ENELESI JOJI</t>
  </si>
  <si>
    <t>CQCVMW0052457</t>
  </si>
  <si>
    <t>CQCVMW0052456</t>
  </si>
  <si>
    <t>MZITHEYI KALILANI</t>
  </si>
  <si>
    <t>CQCVMW0007332</t>
  </si>
  <si>
    <t>CQCVMW0007318</t>
  </si>
  <si>
    <t>MELINA JEMUSI</t>
  </si>
  <si>
    <t>CQCVMW0052455</t>
  </si>
  <si>
    <t>CQCVMW0052300</t>
  </si>
  <si>
    <t>LODAH WILLISON</t>
  </si>
  <si>
    <t>CQCVMW0007331</t>
  </si>
  <si>
    <t>CQCVMW0007317</t>
  </si>
  <si>
    <t>FULASISI CHAKANA MOYO</t>
  </si>
  <si>
    <t>CQCVMW0052489</t>
  </si>
  <si>
    <t>CQCVMW0052490</t>
  </si>
  <si>
    <t>LYNESS JAMSON</t>
  </si>
  <si>
    <t>TAMBALA</t>
  </si>
  <si>
    <t>CQCVMW0052491</t>
  </si>
  <si>
    <t>CQCVMW0052492</t>
  </si>
  <si>
    <t>MICRO HOLESS</t>
  </si>
  <si>
    <t>CQCVMW0007316</t>
  </si>
  <si>
    <t>CQCVMW0007315</t>
  </si>
  <si>
    <t>KILINESS KAFAMSIYANJI</t>
  </si>
  <si>
    <t>CQCVMW0007314</t>
  </si>
  <si>
    <t>CQCVMW0007313</t>
  </si>
  <si>
    <t>FULANK NKHUKU</t>
  </si>
  <si>
    <t>CQCVMW0007312</t>
  </si>
  <si>
    <t>CQCVMW0007311</t>
  </si>
  <si>
    <t>KAFELENI MIKISONI</t>
  </si>
  <si>
    <t>CQCVMW0007310</t>
  </si>
  <si>
    <t>CQCVMW0007309</t>
  </si>
  <si>
    <t>GRECE BANDA</t>
  </si>
  <si>
    <t>CQCVMW0007308</t>
  </si>
  <si>
    <t>CQCVMW0007307</t>
  </si>
  <si>
    <t>LUCY BOYI</t>
  </si>
  <si>
    <t>CQCVMW0007306</t>
  </si>
  <si>
    <t>CQCVMW0007305</t>
  </si>
  <si>
    <t>SITILELA KAWAZA</t>
  </si>
  <si>
    <t>CHAKULANGILA</t>
  </si>
  <si>
    <t>CQCVMW0007304</t>
  </si>
  <si>
    <t>CQCVMW0007303</t>
  </si>
  <si>
    <t>ZELESI SITIFANO</t>
  </si>
  <si>
    <t>CQCVMW0007302</t>
  </si>
  <si>
    <t>CQCVMW0007301</t>
  </si>
  <si>
    <t>FILIMONI MPANI</t>
  </si>
  <si>
    <t xml:space="preserve"> MZIZA</t>
  </si>
  <si>
    <t>CQCVMW0007330</t>
  </si>
  <si>
    <t>CQCVMW0007329</t>
  </si>
  <si>
    <t>MSAUKILANJI CHANDAMALE</t>
  </si>
  <si>
    <t>CQCVMW0007328</t>
  </si>
  <si>
    <t>CQCVMW0007327</t>
  </si>
  <si>
    <t>IDESI KANDODO</t>
  </si>
  <si>
    <t>CQCVMW0007326</t>
  </si>
  <si>
    <t>CQCVMW0007325</t>
  </si>
  <si>
    <t>ALINAFE MBEWE</t>
  </si>
  <si>
    <t>CQCVMW0007320</t>
  </si>
  <si>
    <t>CQCVMW0007319</t>
  </si>
  <si>
    <t>ZELIFA LUPIA</t>
  </si>
  <si>
    <t>CQCVMW0007300</t>
  </si>
  <si>
    <t>CQCVMW0007251</t>
  </si>
  <si>
    <t>CQCVMW0007252</t>
  </si>
  <si>
    <t>CQCVMW0007253</t>
  </si>
  <si>
    <t>SOLOMI PETULO</t>
  </si>
  <si>
    <t>CQCVMW0007254</t>
  </si>
  <si>
    <t>CQCVMW0007255</t>
  </si>
  <si>
    <t>ALEFA MILIYONI</t>
  </si>
  <si>
    <t>CQCVMW0007256</t>
  </si>
  <si>
    <t>CQCVMW0007257</t>
  </si>
  <si>
    <t>DILIPINA GAMA</t>
  </si>
  <si>
    <t>CQCVMW0007258</t>
  </si>
  <si>
    <t>CQCVMW0007259</t>
  </si>
  <si>
    <t>TIYAMIKE THOKOZANI</t>
  </si>
  <si>
    <t xml:space="preserve">CHISETE </t>
  </si>
  <si>
    <t>CQCVMW0029625</t>
  </si>
  <si>
    <t>CQCVMW0029624</t>
  </si>
  <si>
    <t>EMA  KAPONDA</t>
  </si>
  <si>
    <t>KAMBALA</t>
  </si>
  <si>
    <t>CQCVMW0029623</t>
  </si>
  <si>
    <t>CQCVMW0029622</t>
  </si>
  <si>
    <t>ANESI  KASAUKA</t>
  </si>
  <si>
    <t>CQCVMW0029621</t>
  </si>
  <si>
    <t>CQCVMW0029620</t>
  </si>
  <si>
    <t>LUFINESI  KUCHEPA</t>
  </si>
  <si>
    <t>CQCVMW0029619</t>
  </si>
  <si>
    <t>CQCVMW0029618</t>
  </si>
  <si>
    <t>IDINASI  CHAKHWANTHA</t>
  </si>
  <si>
    <t>CQCVMW0029617</t>
  </si>
  <si>
    <t>CQCVMW0029616</t>
  </si>
  <si>
    <t>DOLOPHY  JAFETI</t>
  </si>
  <si>
    <t>CQCVMW0029615</t>
  </si>
  <si>
    <t>CQCVMW0029614</t>
  </si>
  <si>
    <t>ULITA  FRAKISONI</t>
  </si>
  <si>
    <t>CQCVMW0018608</t>
  </si>
  <si>
    <t>CQCVMW0018607</t>
  </si>
  <si>
    <t>ALON HADIWELL</t>
  </si>
  <si>
    <t>CQCVMW0018610</t>
  </si>
  <si>
    <t>CQCVMW0018609</t>
  </si>
  <si>
    <t>LODA MPHANDAUYO</t>
  </si>
  <si>
    <t>CQCVMW0018612</t>
  </si>
  <si>
    <t>CQCVMW0018611</t>
  </si>
  <si>
    <t>MAGIRET KADZOMBE</t>
  </si>
  <si>
    <t>CQCVMW0018614</t>
  </si>
  <si>
    <t>CQCVMW0018613</t>
  </si>
  <si>
    <t>MESE MBWETETE</t>
  </si>
  <si>
    <t>CQCVMW0018616</t>
  </si>
  <si>
    <t>CQCVMW0018615</t>
  </si>
  <si>
    <t>JENET SAKALA</t>
  </si>
  <si>
    <t>CQCVMW0018618</t>
  </si>
  <si>
    <t>CQCVMW0018617</t>
  </si>
  <si>
    <t>TIYAMIKE KOSIMASS</t>
  </si>
  <si>
    <t>CQCVMW0018620</t>
  </si>
  <si>
    <t>CQCVMW0018619</t>
  </si>
  <si>
    <t>MALITA CHIPONDA</t>
  </si>
  <si>
    <t>CQCVMW0018622</t>
  </si>
  <si>
    <t>CQCVMW0018621</t>
  </si>
  <si>
    <t>CIRARA GODEN</t>
  </si>
  <si>
    <t>CQCVMW0018624</t>
  </si>
  <si>
    <t>CQCVMW0018623</t>
  </si>
  <si>
    <t>JONASS KANG'OMA</t>
  </si>
  <si>
    <t>CQCVMW0018626</t>
  </si>
  <si>
    <t>CQCVMW0018625</t>
  </si>
  <si>
    <t>MALIGERITA BOZO</t>
  </si>
  <si>
    <t>CQCVMW0018628</t>
  </si>
  <si>
    <t>CQCVMW0018627</t>
  </si>
  <si>
    <t>KHIRISITINA WESITED</t>
  </si>
  <si>
    <t>CQCVMW0018629</t>
  </si>
  <si>
    <t>CQCVMW0018630</t>
  </si>
  <si>
    <t>LUSIA LAFAELO</t>
  </si>
  <si>
    <t>CQCVMW0018633</t>
  </si>
  <si>
    <t>CQCVMW0018632</t>
  </si>
  <si>
    <t>VERESS ZIKATIYON</t>
  </si>
  <si>
    <t>CQCVMW0018635</t>
  </si>
  <si>
    <t>CQCVMW0018634</t>
  </si>
  <si>
    <t>CAFERENI MAGOMBO</t>
  </si>
  <si>
    <t>CQCVMW0018637</t>
  </si>
  <si>
    <t>CQCVMW0018636</t>
  </si>
  <si>
    <t>KHIRISE ZUZIKAN</t>
  </si>
  <si>
    <t>CQCVMW0018639</t>
  </si>
  <si>
    <t>CQCVMW0018638</t>
  </si>
  <si>
    <t>MESE CHIMALIZEN</t>
  </si>
  <si>
    <t>CQCVMW0018641</t>
  </si>
  <si>
    <t>CQCVMW0018640</t>
  </si>
  <si>
    <t>SOFERET MALIKO</t>
  </si>
  <si>
    <t>CQCVMW0018643</t>
  </si>
  <si>
    <t>CQCVMW0018642</t>
  </si>
  <si>
    <t>ALINAFE ELISA</t>
  </si>
  <si>
    <t>CQCVMW0018645</t>
  </si>
  <si>
    <t>CQCVMW0018644</t>
  </si>
  <si>
    <t>DOLOFE JONI</t>
  </si>
  <si>
    <t>CQCVMW0018647</t>
  </si>
  <si>
    <t>CQCVMW0018646</t>
  </si>
  <si>
    <t>DOLOFE CHIPONDA</t>
  </si>
  <si>
    <t>CQCVMW0018648</t>
  </si>
  <si>
    <t>CQCVMW0018631</t>
  </si>
  <si>
    <t>MAGIRET KAPISENI</t>
  </si>
  <si>
    <t>CQCVMW0018650</t>
  </si>
  <si>
    <t>CQCVMW0018649</t>
  </si>
  <si>
    <t>POLINA KAINGA</t>
  </si>
  <si>
    <t>CQCVMW0018652</t>
  </si>
  <si>
    <t>CQCVMW0018651</t>
  </si>
  <si>
    <t>MSAKHANA MAMBA</t>
  </si>
  <si>
    <t>CQCVMW0018654</t>
  </si>
  <si>
    <t>CQCVMW0018653</t>
  </si>
  <si>
    <t xml:space="preserve">AIDA JONASS </t>
  </si>
  <si>
    <t>CQCVMW0018656</t>
  </si>
  <si>
    <t>CQCVMW0018655</t>
  </si>
  <si>
    <t>SERINA CHEZENI</t>
  </si>
  <si>
    <t>CQCVMW0018658</t>
  </si>
  <si>
    <t>CQCVMW0018657</t>
  </si>
  <si>
    <t>MSAUTSA FULASESS</t>
  </si>
  <si>
    <t xml:space="preserve">CHINYAMA </t>
  </si>
  <si>
    <t>CQCVMW0018660</t>
  </si>
  <si>
    <t>CQCVMW0018659</t>
  </si>
  <si>
    <t>ALENA JEFULE</t>
  </si>
  <si>
    <t>CQCVMW0018662</t>
  </si>
  <si>
    <t>CQCVMW0018661</t>
  </si>
  <si>
    <t>MATHAR BIRE</t>
  </si>
  <si>
    <t>CQCVMW0018664</t>
  </si>
  <si>
    <t>CQCVMW0018663</t>
  </si>
  <si>
    <t>TAKONDWA BINALA</t>
  </si>
  <si>
    <t>CQCVMW0018666</t>
  </si>
  <si>
    <t>CQCVMW0018665</t>
  </si>
  <si>
    <t>MALITA ZULU</t>
  </si>
  <si>
    <t>UKWR TC</t>
  </si>
  <si>
    <t>CQCVMW0018668</t>
  </si>
  <si>
    <t>CQCVMW0018667</t>
  </si>
  <si>
    <t>SOFERET MAGAYA</t>
  </si>
  <si>
    <t>CQCVMW0018669</t>
  </si>
  <si>
    <t>CQCVMW0018670</t>
  </si>
  <si>
    <t>OSITEN MAGAYA</t>
  </si>
  <si>
    <t>CQCVMW0018672</t>
  </si>
  <si>
    <t>CQCVMW0018671</t>
  </si>
  <si>
    <t>JENIFA CHILONGA</t>
  </si>
  <si>
    <t>CQCVMW0018673</t>
  </si>
  <si>
    <t>CQCVMW0018674</t>
  </si>
  <si>
    <t>MALITA BULAITI</t>
  </si>
  <si>
    <t>CQCVMW0018676</t>
  </si>
  <si>
    <t>CQCVMW0018675</t>
  </si>
  <si>
    <t>BULENDA VIZERA</t>
  </si>
  <si>
    <t>CQCVMW0018678</t>
  </si>
  <si>
    <t>CQCVMW0018677</t>
  </si>
  <si>
    <t>MAINESS CHIKAONDA</t>
  </si>
  <si>
    <t>CQCVMW0018679</t>
  </si>
  <si>
    <t>CQCVMW0018680</t>
  </si>
  <si>
    <t>ENIFA MASACHE</t>
  </si>
  <si>
    <t>CQCVMW0018682</t>
  </si>
  <si>
    <t>CQCVMW0018681</t>
  </si>
  <si>
    <t>MALITA CHEREKEZO</t>
  </si>
  <si>
    <t>CQCVMW0018684</t>
  </si>
  <si>
    <t>CQCVMW0018683</t>
  </si>
  <si>
    <t>ATONI FOLOMA</t>
  </si>
  <si>
    <t>CQCVMW0018694</t>
  </si>
  <si>
    <t>CQCVMW0018693</t>
  </si>
  <si>
    <t>ENOCK PHESERE</t>
  </si>
  <si>
    <t>CQCVMW0019451</t>
  </si>
  <si>
    <t>CQCVMW0019452</t>
  </si>
  <si>
    <t>DEVI KAMADYAAPA</t>
  </si>
  <si>
    <t>CQCVMW0018696</t>
  </si>
  <si>
    <t>CQCVMW0018695</t>
  </si>
  <si>
    <t>MESE JAMUSS</t>
  </si>
  <si>
    <t>CQCVMW0018700</t>
  </si>
  <si>
    <t>CQCVMW0018699</t>
  </si>
  <si>
    <t>AMOSE YAMIKAN</t>
  </si>
  <si>
    <t>CQCVMW0019454</t>
  </si>
  <si>
    <t>CQCVMW0019453</t>
  </si>
  <si>
    <t>AGINESS LITCHADI</t>
  </si>
  <si>
    <t>CQCVMW0019458</t>
  </si>
  <si>
    <t>CQCVMW0019457</t>
  </si>
  <si>
    <t>SERINA MEDISON</t>
  </si>
  <si>
    <t>CQCVMW0019461</t>
  </si>
  <si>
    <t>CQCVMW0019462</t>
  </si>
  <si>
    <t>AGINESS JOSIYA</t>
  </si>
  <si>
    <t>CQCVMW0019465</t>
  </si>
  <si>
    <t>CQCVMW0019466</t>
  </si>
  <si>
    <t>ETHER ABISON</t>
  </si>
  <si>
    <t>CQCVMW0018686</t>
  </si>
  <si>
    <t>CQCVMW0018685</t>
  </si>
  <si>
    <t>PATIRISH MASULA</t>
  </si>
  <si>
    <t>CQCVMW0018688</t>
  </si>
  <si>
    <t>CQCVMW0018687</t>
  </si>
  <si>
    <t>ILINI BENISON</t>
  </si>
  <si>
    <t>CQCVMW0018690</t>
  </si>
  <si>
    <t>CQCVMW0018689</t>
  </si>
  <si>
    <t>ANESS BONOGWE</t>
  </si>
  <si>
    <t>CQCVMW0018691</t>
  </si>
  <si>
    <t>CQCVMW0018692</t>
  </si>
  <si>
    <t>MERA PHEZEWA</t>
  </si>
  <si>
    <t>CQCVMW0018698</t>
  </si>
  <si>
    <t>CQCVMW0018697</t>
  </si>
  <si>
    <t>SERINA THOKOZANI</t>
  </si>
  <si>
    <t>CQCVMW0019456</t>
  </si>
  <si>
    <t>CQCVMW0019455</t>
  </si>
  <si>
    <t>THOKOZANI ELIMU</t>
  </si>
  <si>
    <t>CQCVMW0019459</t>
  </si>
  <si>
    <t>CQCVMW0019460</t>
  </si>
  <si>
    <t>TCHILITE ALICK</t>
  </si>
  <si>
    <t>CQCVMW0019464</t>
  </si>
  <si>
    <t>CQCVMW0019463</t>
  </si>
  <si>
    <t>ZERIFA KALONJE</t>
  </si>
  <si>
    <t>CQCVMW0019470</t>
  </si>
  <si>
    <t>CQCVMW0019469</t>
  </si>
  <si>
    <t>BETH MAKHALA</t>
  </si>
  <si>
    <t>CQCVMW0029613</t>
  </si>
  <si>
    <t>CQCVMW0029612</t>
  </si>
  <si>
    <t>MUYESANA  UNDI</t>
  </si>
  <si>
    <t>CQCVMW0029611</t>
  </si>
  <si>
    <t>CQCVMW0029610</t>
  </si>
  <si>
    <t>LUSE  KACHIDOWO</t>
  </si>
  <si>
    <t>CQCVMW0029609</t>
  </si>
  <si>
    <t>CQCVMW0029608</t>
  </si>
  <si>
    <t>MALENI  NKHUKUZALIRA</t>
  </si>
  <si>
    <t>CQCVMW0029607</t>
  </si>
  <si>
    <t>CQCVMW0029606</t>
  </si>
  <si>
    <t>POLINA  MALIKO</t>
  </si>
  <si>
    <t>CQCVMW0029605</t>
  </si>
  <si>
    <t>CQCVMW0029604</t>
  </si>
  <si>
    <t>JOJINA  FILIMONI</t>
  </si>
  <si>
    <t>CQCVMW0029603</t>
  </si>
  <si>
    <t>CQCVMW0029602</t>
  </si>
  <si>
    <t>LAVUNESI  FENITALA</t>
  </si>
  <si>
    <t>CQCVMW0029571</t>
  </si>
  <si>
    <t>CQCVMW0029572</t>
  </si>
  <si>
    <t>EKENESI  SITANDI</t>
  </si>
  <si>
    <t>CQCVMW0029570</t>
  </si>
  <si>
    <t>CQCVMW0029569</t>
  </si>
  <si>
    <t>KILINESI  BAZILIO</t>
  </si>
  <si>
    <t>CQCVMW0029568</t>
  </si>
  <si>
    <t>CQCVMW0029567</t>
  </si>
  <si>
    <t>MALIGERITA  MAKULANGA</t>
  </si>
  <si>
    <t>CQCVMW0029566</t>
  </si>
  <si>
    <t>CQCVMW0029565</t>
  </si>
  <si>
    <t>MELINA  TIUZE</t>
  </si>
  <si>
    <t>CQCVMW0029564</t>
  </si>
  <si>
    <t>CQCVMW0029563</t>
  </si>
  <si>
    <t>EDITA  MOLESI</t>
  </si>
  <si>
    <t>CQCVMW0029562</t>
  </si>
  <si>
    <t>CQCVMW0029561</t>
  </si>
  <si>
    <t>LABEKA  KALIZE</t>
  </si>
  <si>
    <t>CQCVMW0029560</t>
  </si>
  <si>
    <t>CQCVMW0029559</t>
  </si>
  <si>
    <t>JOICE  HALODI</t>
  </si>
  <si>
    <t>CQCVMW0029558</t>
  </si>
  <si>
    <t>CQCVMW0029557</t>
  </si>
  <si>
    <t>ADESI  M'NKHOSI</t>
  </si>
  <si>
    <t>CQCVMW0029556</t>
  </si>
  <si>
    <t>CQCVMW0029555</t>
  </si>
  <si>
    <t>MKALILA  MISINDE</t>
  </si>
  <si>
    <t>CQCVMW0029554</t>
  </si>
  <si>
    <t>CQCVMW0029553</t>
  </si>
  <si>
    <t>EFELO  HALISONI</t>
  </si>
  <si>
    <t>CQCVMW0029552</t>
  </si>
  <si>
    <t>CQCVMW0029551</t>
  </si>
  <si>
    <t>ELINATI  BANDA</t>
  </si>
  <si>
    <t>CQCVMW0007400</t>
  </si>
  <si>
    <t>CQCVMW0007399</t>
  </si>
  <si>
    <t>M'NSAU  CHADUKILA</t>
  </si>
  <si>
    <t>CQCVMW0007398</t>
  </si>
  <si>
    <t>CQCVMW0007397</t>
  </si>
  <si>
    <t>MWATINTHA  SILIRANI</t>
  </si>
  <si>
    <t>CQCVMW0007396</t>
  </si>
  <si>
    <t>CQCVMW0007395</t>
  </si>
  <si>
    <t>EMELIDA  BANDA</t>
  </si>
  <si>
    <t>CQCVMW0007394</t>
  </si>
  <si>
    <t>CQCVMW0007393</t>
  </si>
  <si>
    <t>LAHABE  NEVASI</t>
  </si>
  <si>
    <t>CQCVMW0007392</t>
  </si>
  <si>
    <t>CQCVMW0007391</t>
  </si>
  <si>
    <t>GRESS  CHIPILIRO</t>
  </si>
  <si>
    <t>CQCVMW0007390</t>
  </si>
  <si>
    <t>CQCVMW0007389</t>
  </si>
  <si>
    <t>ADOYI  GEDIASI</t>
  </si>
  <si>
    <t>CQCVMW0007388</t>
  </si>
  <si>
    <t>CQCVMW0007387</t>
  </si>
  <si>
    <t>MODESTER  JOJI</t>
  </si>
  <si>
    <t>M'ZIZA</t>
  </si>
  <si>
    <t>CQCVMW0007386</t>
  </si>
  <si>
    <t>CQCVMW0007385</t>
  </si>
  <si>
    <t>FOSTER  PITILOSI</t>
  </si>
  <si>
    <t>M'ZIZA  CHAKULANGILA</t>
  </si>
  <si>
    <t>CQCVMW0007384</t>
  </si>
  <si>
    <t>CQCVMW0007383</t>
  </si>
  <si>
    <t>ESINATI  JAMBO</t>
  </si>
  <si>
    <t>CQCVMW0007382</t>
  </si>
  <si>
    <t>CQCVMW0007381</t>
  </si>
  <si>
    <t>YOSOFATI  SALATIELE</t>
  </si>
  <si>
    <t>CQCVMW0007380</t>
  </si>
  <si>
    <t>CQCVMW0007379</t>
  </si>
  <si>
    <t>LOZIMELI  MKHOSI</t>
  </si>
  <si>
    <t>CQCVMW0007378</t>
  </si>
  <si>
    <t>CQCVMW0007377</t>
  </si>
  <si>
    <t>GETULUDI  MATANJE</t>
  </si>
  <si>
    <t>CQCVMW0007376</t>
  </si>
  <si>
    <t>CQCVMW0007375</t>
  </si>
  <si>
    <t>JOICE  MPHATSO</t>
  </si>
  <si>
    <t>M'ZIZA CHAKULANGILA</t>
  </si>
  <si>
    <t>CQCVMW0007374</t>
  </si>
  <si>
    <t>CQCVMW0007373</t>
  </si>
  <si>
    <t>JUDITH  POSITANI</t>
  </si>
  <si>
    <t>CQCVMW0007372</t>
  </si>
  <si>
    <t>CQCVMW0007371</t>
  </si>
  <si>
    <t>M'SANKHULANA  ZINDO</t>
  </si>
  <si>
    <t>CQCVMW0007370</t>
  </si>
  <si>
    <t>CQCVMW0007369</t>
  </si>
  <si>
    <t>MATILIDA  GIDIONI</t>
  </si>
  <si>
    <t>CQCVMW0007368</t>
  </si>
  <si>
    <t>CQCVMW0007367</t>
  </si>
  <si>
    <t>LEZINA  M'MPANI</t>
  </si>
  <si>
    <t>CQCVMW0007366</t>
  </si>
  <si>
    <t>CQCVMW0007365</t>
  </si>
  <si>
    <t>ENITA  SIMKANAKO</t>
  </si>
  <si>
    <t>CQCVMW0007364</t>
  </si>
  <si>
    <t>CQCVMW0007363</t>
  </si>
  <si>
    <t>JENIFA  CHAFULUMILA</t>
  </si>
  <si>
    <t>CQCVMW0007361</t>
  </si>
  <si>
    <t>CQCVMW0007360</t>
  </si>
  <si>
    <t>KHUMBIZE  KANDODO</t>
  </si>
  <si>
    <t>CQCVMW0007359</t>
  </si>
  <si>
    <t>CQCVMW0007358</t>
  </si>
  <si>
    <t>MPHANA  BEKIYA</t>
  </si>
  <si>
    <t>CQCVMW0007357</t>
  </si>
  <si>
    <t>CQCVMW0007356</t>
  </si>
  <si>
    <t>LIZABETI  YOHANE</t>
  </si>
  <si>
    <t>CQCVMW0007355</t>
  </si>
  <si>
    <t>CQCVMW0007354</t>
  </si>
  <si>
    <t>KHRISTINA  KACHULE</t>
  </si>
  <si>
    <t>CQCVMW0007353</t>
  </si>
  <si>
    <t>CQCVMW0007352</t>
  </si>
  <si>
    <t>FANIKE  NTCHAMPIONI</t>
  </si>
  <si>
    <t>CQCVMW0007351</t>
  </si>
  <si>
    <t>CQCVMW0007362</t>
  </si>
  <si>
    <t>MESE  CHISALE</t>
  </si>
  <si>
    <t>CQCVMW0020100</t>
  </si>
  <si>
    <t>CQCVMW0020099</t>
  </si>
  <si>
    <t>NDAZIONA  MKWESELA</t>
  </si>
  <si>
    <t>CQCVMW0020098</t>
  </si>
  <si>
    <t>CQCVMW0020097</t>
  </si>
  <si>
    <t>VIKITOLIA  ANODI</t>
  </si>
  <si>
    <t>CQCVMW0020096</t>
  </si>
  <si>
    <t>CQCVMW0020095</t>
  </si>
  <si>
    <t>EFELO  KASITOMO</t>
  </si>
  <si>
    <t>MWANKHUNDI</t>
  </si>
  <si>
    <t>CQCVMW0020094</t>
  </si>
  <si>
    <t>CQCVMW0020093</t>
  </si>
  <si>
    <t>LUSE  KASITOMO</t>
  </si>
  <si>
    <t>CQCVMW0052437</t>
  </si>
  <si>
    <t>CQCVMW0052438</t>
  </si>
  <si>
    <t>SISILIA   CHIMWEMWE</t>
  </si>
  <si>
    <t>CQCVMW0052417</t>
  </si>
  <si>
    <t>CQCVMW0052418</t>
  </si>
  <si>
    <t>MTISUNGE    SINE</t>
  </si>
  <si>
    <t>CQCVMW0052436</t>
  </si>
  <si>
    <t>CQCVMW0052435</t>
  </si>
  <si>
    <t>ESIME    JABESI</t>
  </si>
  <si>
    <t>CQCVMW0052419</t>
  </si>
  <si>
    <t>CQCVMW0052420</t>
  </si>
  <si>
    <t>MONKA   LEVISON</t>
  </si>
  <si>
    <t>CQCVMW0052434</t>
  </si>
  <si>
    <t>CQCVMW0052433</t>
  </si>
  <si>
    <t>MADALITSO   CHAZAMA</t>
  </si>
  <si>
    <t>CQCVMW0052422</t>
  </si>
  <si>
    <t>CQCVMW0052421</t>
  </si>
  <si>
    <t>CHRISTINA   TSOGOZEN</t>
  </si>
  <si>
    <t>CQCVMW0052431</t>
  </si>
  <si>
    <t>CQCVMW0052432</t>
  </si>
  <si>
    <t>CHIKONDI   KASODZE</t>
  </si>
  <si>
    <t>CQCVMW0052429</t>
  </si>
  <si>
    <t>CQCVMW0052430</t>
  </si>
  <si>
    <t>EMILLY   FASTON</t>
  </si>
  <si>
    <t>CQCVMW0052427</t>
  </si>
  <si>
    <t>CQCVMW0052428</t>
  </si>
  <si>
    <t>GRIBAT   KASODZE</t>
  </si>
  <si>
    <t>CQCVMW0052424</t>
  </si>
  <si>
    <t>CQCVMW0052423</t>
  </si>
  <si>
    <t>LOID   JOSIYA</t>
  </si>
  <si>
    <t>CQCVMW0052426</t>
  </si>
  <si>
    <t>CQCVMW0052425</t>
  </si>
  <si>
    <t>MPINGANJIRA   CHILOWA</t>
  </si>
  <si>
    <t>CQCVMW0052397</t>
  </si>
  <si>
    <t>CQCVMW0052398</t>
  </si>
  <si>
    <t>LABEKA   YOHANE</t>
  </si>
  <si>
    <t>CQCVMW0052395</t>
  </si>
  <si>
    <t>CQCVMW0052396</t>
  </si>
  <si>
    <t>MKWAMBA    ZINTUKWANA</t>
  </si>
  <si>
    <t>CHISITE</t>
  </si>
  <si>
    <t>CQCVMW0052393</t>
  </si>
  <si>
    <t>CQCVMW0052394</t>
  </si>
  <si>
    <t>AGNESS   MPINGANJIRI</t>
  </si>
  <si>
    <t>CQCVMW0052391</t>
  </si>
  <si>
    <t>CQCVMW0052392</t>
  </si>
  <si>
    <t>LIZINET    MTIMA</t>
  </si>
  <si>
    <t>CQCVMW0052389</t>
  </si>
  <si>
    <t>CQCVMW0052390</t>
  </si>
  <si>
    <t>JESSY   DIVAISON</t>
  </si>
  <si>
    <t>CQCVMW0052385</t>
  </si>
  <si>
    <t>CQCVMW0052386</t>
  </si>
  <si>
    <t>LEZIA   UNDI</t>
  </si>
  <si>
    <t>CQCVMW0052387</t>
  </si>
  <si>
    <t>CQCVMW0052388</t>
  </si>
  <si>
    <t>ELINA   LUPIA</t>
  </si>
  <si>
    <t>CQCVMW0052382</t>
  </si>
  <si>
    <t>CQCVMW0052383</t>
  </si>
  <si>
    <t>ENIA   MASAIT</t>
  </si>
  <si>
    <t>CQCVMW0052380</t>
  </si>
  <si>
    <t>CQCVMW0052381</t>
  </si>
  <si>
    <t>VICTOLIA   DIVAISON</t>
  </si>
  <si>
    <t>CQCVMW0052379</t>
  </si>
  <si>
    <t>CQCVMW0052378</t>
  </si>
  <si>
    <t>SILEN   LUPIA</t>
  </si>
  <si>
    <t>CQCVMW0052377</t>
  </si>
  <si>
    <t>CQCVMW0052384</t>
  </si>
  <si>
    <t>KALOLIN   DAMIABNO</t>
  </si>
  <si>
    <t>CQCVMW0052375</t>
  </si>
  <si>
    <t>CQCVMW0052376</t>
  </si>
  <si>
    <t>MALIA   LEBINALA</t>
  </si>
  <si>
    <t>CQCVMW0052373</t>
  </si>
  <si>
    <t>CQCVMW0052374</t>
  </si>
  <si>
    <t>KIVIN   LEBINALA</t>
  </si>
  <si>
    <t>CQCVMW0052371</t>
  </si>
  <si>
    <t>CQCVMW0052372</t>
  </si>
  <si>
    <t>NASIWED   MKWENDE</t>
  </si>
  <si>
    <t>CQCVMW0052369</t>
  </si>
  <si>
    <t>CQCVMW0052370</t>
  </si>
  <si>
    <t>EKILIA    MKUPATILA</t>
  </si>
  <si>
    <t>CQCVMW0052367</t>
  </si>
  <si>
    <t>CQCVMW0052368</t>
  </si>
  <si>
    <t>IREEN   JEMUSI</t>
  </si>
  <si>
    <t>CQCVMW0052365</t>
  </si>
  <si>
    <t>CQCVMW0052366</t>
  </si>
  <si>
    <t>ANESS   KANYAMULA</t>
  </si>
  <si>
    <t>CQCVMW0052363</t>
  </si>
  <si>
    <t>CQCVMW0052364</t>
  </si>
  <si>
    <t>NALIVESI   CHICHITIKE</t>
  </si>
  <si>
    <t>CQCVMW0052361</t>
  </si>
  <si>
    <t>CQCVMW0052362</t>
  </si>
  <si>
    <t>MASNET   MIKE</t>
  </si>
  <si>
    <t>CQCVMW0052359</t>
  </si>
  <si>
    <t>CQCVMW0052360</t>
  </si>
  <si>
    <t>VELENTINA   CHICHITIKE</t>
  </si>
  <si>
    <t>CQCVMW0052352</t>
  </si>
  <si>
    <t>CQCVMW0052353</t>
  </si>
  <si>
    <t>KETRINA   BANDA</t>
  </si>
  <si>
    <t>CQCVMW0052354</t>
  </si>
  <si>
    <t>CQCVMW0052355</t>
  </si>
  <si>
    <t>ALENA   MEDSON</t>
  </si>
  <si>
    <t>CQCVMW0052356</t>
  </si>
  <si>
    <t>CQCVMW0052357</t>
  </si>
  <si>
    <t>ELIZA   KELIAS</t>
  </si>
  <si>
    <t>CQCVMW0052351</t>
  </si>
  <si>
    <t>CQCVMW0052358</t>
  </si>
  <si>
    <t>AIDA   KAOMBA</t>
  </si>
  <si>
    <t>CQCVMW0052301</t>
  </si>
  <si>
    <t>CQCVMW0052302</t>
  </si>
  <si>
    <t>DOLOPHY   GANIZAN</t>
  </si>
  <si>
    <t>CQCVMW0052303</t>
  </si>
  <si>
    <t>CQCVMW0052304</t>
  </si>
  <si>
    <t>LESTA   BANDA</t>
  </si>
  <si>
    <t>CQCVMW0052307</t>
  </si>
  <si>
    <t>CQCVMW0052308</t>
  </si>
  <si>
    <t>GITANES   KATEMBO</t>
  </si>
  <si>
    <t>CQCVMW0052305</t>
  </si>
  <si>
    <t>CQCVMW0052306</t>
  </si>
  <si>
    <t>ANJERA   CHIPEZAN</t>
  </si>
  <si>
    <t>CQCVMW0052309</t>
  </si>
  <si>
    <t>CQCVMW0052310</t>
  </si>
  <si>
    <t>LIKISINA   LUNGU</t>
  </si>
  <si>
    <t>CQCVMW0052311</t>
  </si>
  <si>
    <t>CQCVMW0052312</t>
  </si>
  <si>
    <t>JOICE   NENAT</t>
  </si>
  <si>
    <t>CQCVMW0052313</t>
  </si>
  <si>
    <t>CQCVMW0052314</t>
  </si>
  <si>
    <t>VELINA  PETRO</t>
  </si>
  <si>
    <t>CQCVMW0020092</t>
  </si>
  <si>
    <t>CQCVMW0020091</t>
  </si>
  <si>
    <t>MASIYE  ADISINI</t>
  </si>
  <si>
    <t>CQCVMW0020090</t>
  </si>
  <si>
    <t>CQCVMW0020089</t>
  </si>
  <si>
    <t>IDESI  CHIPILIRO</t>
  </si>
  <si>
    <t>CQCVMW0020088</t>
  </si>
  <si>
    <t>CQCVMW0020087</t>
  </si>
  <si>
    <t>ELINALA  FOLIANA</t>
  </si>
  <si>
    <t>CQCVMW0020086</t>
  </si>
  <si>
    <t>CQCVMW0020085</t>
  </si>
  <si>
    <t>DINA WIZILAMU</t>
  </si>
  <si>
    <t>CQCVMW0020084</t>
  </si>
  <si>
    <t>CQCVMW0020083</t>
  </si>
  <si>
    <t>JENIFA  MPHATSO</t>
  </si>
  <si>
    <t>CQCVMW0020082</t>
  </si>
  <si>
    <t>CQCVMW0020081</t>
  </si>
  <si>
    <t>EMILE  FUREDI</t>
  </si>
  <si>
    <t>CQCVMW0020080</t>
  </si>
  <si>
    <t>CQCVMW0020079</t>
  </si>
  <si>
    <t>JENIFA  CHIMOMBO</t>
  </si>
  <si>
    <t>CQCVMW0020078</t>
  </si>
  <si>
    <t>CQCVMW0020077</t>
  </si>
  <si>
    <t>NABENTCHANI  PITALA</t>
  </si>
  <si>
    <t>CQCVMW0020076</t>
  </si>
  <si>
    <t>CQCVMW0020075</t>
  </si>
  <si>
    <t>EFELO  SAKALA</t>
  </si>
  <si>
    <t>CQCVMW0020074</t>
  </si>
  <si>
    <t>CQCVMW0020073</t>
  </si>
  <si>
    <t>ALANA  CHIWESHE</t>
  </si>
  <si>
    <t>CQCVMW0020002</t>
  </si>
  <si>
    <t>CQCVMW0020003</t>
  </si>
  <si>
    <t>FELESIYA   DETE</t>
  </si>
  <si>
    <t>CQCVMW0052334</t>
  </si>
  <si>
    <t>CQCVMW0052335</t>
  </si>
  <si>
    <t>MOREEN    PINGEN</t>
  </si>
  <si>
    <t>CQCVMW0052332</t>
  </si>
  <si>
    <t>CQCVMW0052333</t>
  </si>
  <si>
    <t>HENDERSON   GOME</t>
  </si>
  <si>
    <t>CQCVMW0052330</t>
  </si>
  <si>
    <t>CQCVMW0052331</t>
  </si>
  <si>
    <t>MERCY   JAMISON</t>
  </si>
  <si>
    <t>CQCVMW0019471</t>
  </si>
  <si>
    <t>CQCVMW0019472</t>
  </si>
  <si>
    <t>ELUFE KALUNGAMA</t>
  </si>
  <si>
    <t>CHITUKURA</t>
  </si>
  <si>
    <t>TSUTSULE</t>
  </si>
  <si>
    <t>CQCVMW0019473</t>
  </si>
  <si>
    <t>CQCVMW0019474</t>
  </si>
  <si>
    <t>SESERIA MBEWE</t>
  </si>
  <si>
    <t>CHITUKULA</t>
  </si>
  <si>
    <t>CQCVMW0019475</t>
  </si>
  <si>
    <t>CQCVMW0019476</t>
  </si>
  <si>
    <t>NOMIA JULIASS</t>
  </si>
  <si>
    <t>TSUYSULE</t>
  </si>
  <si>
    <t>CQCVMW0019477</t>
  </si>
  <si>
    <t>CQCVMW0019478</t>
  </si>
  <si>
    <t>FILIPINA FOSITALA</t>
  </si>
  <si>
    <t>CQCVMW0019479</t>
  </si>
  <si>
    <t>CQCVMW0019480</t>
  </si>
  <si>
    <t>LIKISINA ZAMBENI</t>
  </si>
  <si>
    <t>CQCVMW0019481</t>
  </si>
  <si>
    <t>CQCVMW0019482</t>
  </si>
  <si>
    <t>LEZINATI CHITUKULA</t>
  </si>
  <si>
    <t>CQCVMW0019483</t>
  </si>
  <si>
    <t>CQCVMW0019484</t>
  </si>
  <si>
    <t>MESE CHIMZIMU</t>
  </si>
  <si>
    <t>CQCVMW0019485</t>
  </si>
  <si>
    <t>CQCVMW0019486</t>
  </si>
  <si>
    <t>TITANI SAUTI</t>
  </si>
  <si>
    <t>CQCVMW0019487</t>
  </si>
  <si>
    <t>CQCVMW0019488</t>
  </si>
  <si>
    <t>LAINESS SAKHULAN</t>
  </si>
  <si>
    <t>CQCVMW0019489</t>
  </si>
  <si>
    <t>CQCVMW0019490</t>
  </si>
  <si>
    <t>AGINESS SINOA</t>
  </si>
  <si>
    <t>CQCVMW0019492</t>
  </si>
  <si>
    <t>CQCVMW0019491</t>
  </si>
  <si>
    <t>MERE MALIRI</t>
  </si>
  <si>
    <t>CQCVMW0019493</t>
  </si>
  <si>
    <t>CQCVMW0019494</t>
  </si>
  <si>
    <t>LABEKA MITAWA</t>
  </si>
  <si>
    <t>CQCVMW0019495</t>
  </si>
  <si>
    <t>CQCVMW0019496</t>
  </si>
  <si>
    <t>AIDA NEKHAMTANI</t>
  </si>
  <si>
    <t>CQCVMW0019497</t>
  </si>
  <si>
    <t>CQCVMW0019498</t>
  </si>
  <si>
    <t>MALIGERITA MEDISON</t>
  </si>
  <si>
    <t>CQCVMW0019499</t>
  </si>
  <si>
    <t>CQCVMW0019500</t>
  </si>
  <si>
    <t>TAMALA JOZEFE</t>
  </si>
  <si>
    <t>CQCVMW0018552</t>
  </si>
  <si>
    <t>CQCVMW0018551</t>
  </si>
  <si>
    <t>SELINA CHATEKA</t>
  </si>
  <si>
    <t>CHINGULUWE</t>
  </si>
  <si>
    <t>CQCVMW0018554</t>
  </si>
  <si>
    <t>CQCVMW0018553</t>
  </si>
  <si>
    <t>SISIRIA MAKIDAFU</t>
  </si>
  <si>
    <t>CQCVMW0018556</t>
  </si>
  <si>
    <t>CQCVMW0018555</t>
  </si>
  <si>
    <t>AGINESS PENIASS</t>
  </si>
  <si>
    <t>CQCVMW0018560</t>
  </si>
  <si>
    <t>CQCVMW0018559</t>
  </si>
  <si>
    <t>MTISUNGE SAMISON</t>
  </si>
  <si>
    <t>CQCVMW0018562</t>
  </si>
  <si>
    <t>CQCVMW0018561</t>
  </si>
  <si>
    <t>AGATH KAPICHI</t>
  </si>
  <si>
    <t>CQCVMW0018564</t>
  </si>
  <si>
    <t>CQCVMW0018563</t>
  </si>
  <si>
    <t>SERINA KAPICHI</t>
  </si>
  <si>
    <t>CQCVMW0018566</t>
  </si>
  <si>
    <t>CQCVMW0018565</t>
  </si>
  <si>
    <t>CATHERNI KACHOLORA</t>
  </si>
  <si>
    <t>CQCVMW0018568</t>
  </si>
  <si>
    <t>CQCVMW0018567</t>
  </si>
  <si>
    <t>MALIGERITA YOSEFE</t>
  </si>
  <si>
    <t>CQCVMW0018570</t>
  </si>
  <si>
    <t>CQCVMW0018569</t>
  </si>
  <si>
    <t>MULITAN FAKISON</t>
  </si>
  <si>
    <t>CQCVMW0018572</t>
  </si>
  <si>
    <t>CQCVMW0018571</t>
  </si>
  <si>
    <t>TAMALA SALUYANJI</t>
  </si>
  <si>
    <t>CQCVMW0018574</t>
  </si>
  <si>
    <t>CQCVMW0018573</t>
  </si>
  <si>
    <t>ELINAT MSIWA</t>
  </si>
  <si>
    <t>CQCVMW0018576</t>
  </si>
  <si>
    <t>CQCVMW0018575</t>
  </si>
  <si>
    <t>SALOME ZIYAMBEN</t>
  </si>
  <si>
    <t>CQCVMW0018578</t>
  </si>
  <si>
    <t>CQCVMW0018577</t>
  </si>
  <si>
    <t>BEZITA FULEDISON</t>
  </si>
  <si>
    <t>CQCVMW0019102</t>
  </si>
  <si>
    <t>CQCVMW0019048</t>
  </si>
  <si>
    <t>MATRILDA MANGULENJE</t>
  </si>
  <si>
    <t>M, MPHAKO</t>
  </si>
  <si>
    <t>CQCVMW0019047</t>
  </si>
  <si>
    <t>CQCVMW0019101</t>
  </si>
  <si>
    <t>LEAVINES  LIMUNGA</t>
  </si>
  <si>
    <t>CQCVMW0019046</t>
  </si>
  <si>
    <t>CQCVMW0019045</t>
  </si>
  <si>
    <t>MAUPO LIMUNGA</t>
  </si>
  <si>
    <t>CQCVMW0019044</t>
  </si>
  <si>
    <t>CQCVMW0019043</t>
  </si>
  <si>
    <t>ESME SAUZANDE</t>
  </si>
  <si>
    <t>CQCVMW0019042</t>
  </si>
  <si>
    <t>CQCVMW0019041</t>
  </si>
  <si>
    <t>CHRSTNA GANIZANI</t>
  </si>
  <si>
    <t>CQCVMW0019040</t>
  </si>
  <si>
    <t>CQCVMW0019039</t>
  </si>
  <si>
    <t>MARIA  BICUP</t>
  </si>
  <si>
    <t>CQCVMW0019038</t>
  </si>
  <si>
    <t>CQCVMW0019037</t>
  </si>
  <si>
    <t>LETI FATSANI</t>
  </si>
  <si>
    <t>CQCVMW0019007</t>
  </si>
  <si>
    <t>CQCVMW0019006</t>
  </si>
  <si>
    <t>MNDILANABO UMPHAYI</t>
  </si>
  <si>
    <t>CQCVMW0019005</t>
  </si>
  <si>
    <t>CQCVMW0019004</t>
  </si>
  <si>
    <t>NAMZIYA BEZAYI</t>
  </si>
  <si>
    <t>CQCVMW0018004</t>
  </si>
  <si>
    <t>CQCVMW0028013</t>
  </si>
  <si>
    <t>OWENI DEKELES</t>
  </si>
  <si>
    <t>CQCVMW0028210</t>
  </si>
  <si>
    <t>CQCVMW0028218</t>
  </si>
  <si>
    <t>PRISKA SAIDI</t>
  </si>
  <si>
    <t>CQCVMW0028223</t>
  </si>
  <si>
    <t>CQCVMW0018001</t>
  </si>
  <si>
    <t>KHILELISI CHIWOTHA</t>
  </si>
  <si>
    <t>CQCVMW0018008</t>
  </si>
  <si>
    <t>CQCVMW0028211</t>
  </si>
  <si>
    <t>EMA YOTAMU</t>
  </si>
  <si>
    <t>CQCVMW0028043</t>
  </si>
  <si>
    <t>CQCVMW0028029</t>
  </si>
  <si>
    <t>BITILOZI JEFUTALA</t>
  </si>
  <si>
    <t>CQCVMW0028026</t>
  </si>
  <si>
    <t>CQCVMW0028025</t>
  </si>
  <si>
    <t>ENITA LENADI</t>
  </si>
  <si>
    <t>CQCVMW0028209</t>
  </si>
  <si>
    <t>CQCVMW0028212</t>
  </si>
  <si>
    <t>EVELEN SHADILEKI</t>
  </si>
  <si>
    <t>CQCVMW0018022</t>
  </si>
  <si>
    <t>CQCVMW0018017</t>
  </si>
  <si>
    <t>MAWUAPASULA JUNI</t>
  </si>
  <si>
    <t>CQCVMW0028016</t>
  </si>
  <si>
    <t>CQCVMW0028244</t>
  </si>
  <si>
    <t>MASONYEZO WATISON</t>
  </si>
  <si>
    <t>CQCVMW0028042</t>
  </si>
  <si>
    <t>CQCVMW0028010</t>
  </si>
  <si>
    <t>ERETENA KUPHELA</t>
  </si>
  <si>
    <t>CQCVMW0028014</t>
  </si>
  <si>
    <t>CQCVMW0028011</t>
  </si>
  <si>
    <t>NACHULU GEZANI</t>
  </si>
  <si>
    <t>CQCVMW0028249</t>
  </si>
  <si>
    <t>CQCVMW0028023</t>
  </si>
  <si>
    <t>THANDIWE LENADI</t>
  </si>
  <si>
    <t>CQCVMW0028022</t>
  </si>
  <si>
    <t>CQCVMW0028030</t>
  </si>
  <si>
    <t>FAYISON STANIYELE</t>
  </si>
  <si>
    <t>CQCVMW0028028</t>
  </si>
  <si>
    <t>CQCVMW0028221</t>
  </si>
  <si>
    <t>JELINA CHAKANA</t>
  </si>
  <si>
    <t>CQCVMW0028208</t>
  </si>
  <si>
    <t>CQCVMW0028206</t>
  </si>
  <si>
    <t>KAFELEN OVIYAS</t>
  </si>
  <si>
    <t>CQCVMW0018015</t>
  </si>
  <si>
    <t>CQCVMW0018016</t>
  </si>
  <si>
    <t>PITILIZAN KAMTONGO</t>
  </si>
  <si>
    <t>CQCVMW0028205</t>
  </si>
  <si>
    <t>CQCVMW0018005</t>
  </si>
  <si>
    <t>IDESI LIMBIKANI</t>
  </si>
  <si>
    <t>CQCVMW0028015</t>
  </si>
  <si>
    <t>CQCVMW0028202</t>
  </si>
  <si>
    <t>GELESI SIKELO</t>
  </si>
  <si>
    <t>CQCVMW0018594</t>
  </si>
  <si>
    <t>CQCVMW0018593</t>
  </si>
  <si>
    <t>MESE CHISOMO</t>
  </si>
  <si>
    <t>CQCVMW0018592</t>
  </si>
  <si>
    <t>CQCVMW0018591</t>
  </si>
  <si>
    <t>DIANA HALODI</t>
  </si>
  <si>
    <t>CQCVMW0018590</t>
  </si>
  <si>
    <t>CQCVMW0018589</t>
  </si>
  <si>
    <t>LINESS AYIZEKI</t>
  </si>
  <si>
    <t>CQCVMW0018588</t>
  </si>
  <si>
    <t>CQCVMW0018587</t>
  </si>
  <si>
    <t>MESE MAGOMBANI</t>
  </si>
  <si>
    <t>CQCVMW0018586</t>
  </si>
  <si>
    <t>CQCVMW0018585</t>
  </si>
  <si>
    <t>ESINATI CHADZA</t>
  </si>
  <si>
    <t>CQCVMW0018584</t>
  </si>
  <si>
    <t>CQCVMW0018583</t>
  </si>
  <si>
    <t>ALINESS MAUPO</t>
  </si>
  <si>
    <t>CQCVMW0018582</t>
  </si>
  <si>
    <t>CQCVMW0018581</t>
  </si>
  <si>
    <t>FALESS GIFT</t>
  </si>
  <si>
    <t>CQCVMW0018580</t>
  </si>
  <si>
    <t>CQCVMW0018579</t>
  </si>
  <si>
    <t>MALITA FOLOMA</t>
  </si>
  <si>
    <t>CQCVMW0019468</t>
  </si>
  <si>
    <t>CQCVMW0019467</t>
  </si>
  <si>
    <t>MONICA BENISON</t>
  </si>
  <si>
    <t>CQCVMW0019009</t>
  </si>
  <si>
    <t>CQCVMW0019008</t>
  </si>
  <si>
    <t>CHIKONDI PEREKANI</t>
  </si>
  <si>
    <t xml:space="preserve">UKWE </t>
  </si>
  <si>
    <t>CQCVMW0019011</t>
  </si>
  <si>
    <t>CQCVMW0019010</t>
  </si>
  <si>
    <t>IRENE KATONTHA</t>
  </si>
  <si>
    <t>CQCVMW0019012</t>
  </si>
  <si>
    <t>CQCVMW0019013</t>
  </si>
  <si>
    <t>ELIFA JACKSON</t>
  </si>
  <si>
    <t>CQCVMW0019050</t>
  </si>
  <si>
    <t>CQCVMW0019049</t>
  </si>
  <si>
    <t>ELIZA HEREBART</t>
  </si>
  <si>
    <t>CQCVMW0019348</t>
  </si>
  <si>
    <t>CQCVMW0019347</t>
  </si>
  <si>
    <t>PHALES SAKALA</t>
  </si>
  <si>
    <t>CQCVMW0019345</t>
  </si>
  <si>
    <t>CQCVMW0019346</t>
  </si>
  <si>
    <t>LENITA MPHAMBANO</t>
  </si>
  <si>
    <t>CQCVMW0019344</t>
  </si>
  <si>
    <t>CQCVMW0019343</t>
  </si>
  <si>
    <t>LIYANA ZIYADA</t>
  </si>
  <si>
    <t>CQCVMW0019342</t>
  </si>
  <si>
    <t>CQCVMW0019341</t>
  </si>
  <si>
    <t>COLLECTOR BANDA</t>
  </si>
  <si>
    <t>CQCVMW0019340</t>
  </si>
  <si>
    <t>CQCVMW0019339</t>
  </si>
  <si>
    <t xml:space="preserve">TIONGE PIRIRAN </t>
  </si>
  <si>
    <t>CQCVMW0019338</t>
  </si>
  <si>
    <t>CQCVMW0019337</t>
  </si>
  <si>
    <t xml:space="preserve">CHRSTNA STEVEN </t>
  </si>
  <si>
    <t>CQCVMW0019336</t>
  </si>
  <si>
    <t>CQCVMW0019335</t>
  </si>
  <si>
    <t>ROSEMARY  EDWARD</t>
  </si>
  <si>
    <t>CQCVMW0019334</t>
  </si>
  <si>
    <t>CQCVMW0019333</t>
  </si>
  <si>
    <t>JACKLIN  BOTOMAN</t>
  </si>
  <si>
    <t>CQCVMW0019332</t>
  </si>
  <si>
    <t>CQCVMW0019331</t>
  </si>
  <si>
    <t>CHARITY MAGANIZO</t>
  </si>
  <si>
    <t>CQCVMW0019330</t>
  </si>
  <si>
    <t>CQCVMW0019329</t>
  </si>
  <si>
    <t>GLADES  MOFANI</t>
  </si>
  <si>
    <t>CQCVMW0019328</t>
  </si>
  <si>
    <t>CQCVMW0019327</t>
  </si>
  <si>
    <t>LINLY  PITROS</t>
  </si>
  <si>
    <t>CQCVMW0019326</t>
  </si>
  <si>
    <t>CQCVMW0019325</t>
  </si>
  <si>
    <t>ZELESS KALUZI</t>
  </si>
  <si>
    <t>CQCVMW0019324</t>
  </si>
  <si>
    <t>CQCVMW0019323</t>
  </si>
  <si>
    <t>MATRILDA  KAMANGA</t>
  </si>
  <si>
    <t>CQCVMW0019322</t>
  </si>
  <si>
    <t>CQCVMW0019321</t>
  </si>
  <si>
    <t>MONICA  YONA</t>
  </si>
  <si>
    <t>CQCVMW0019320</t>
  </si>
  <si>
    <t>CQCVMW0019319</t>
  </si>
  <si>
    <t>RODRICK MAZUKO</t>
  </si>
  <si>
    <t>CQCVMW0019318</t>
  </si>
  <si>
    <t>CQCVMW0019317</t>
  </si>
  <si>
    <t>ELIZA  MATHEWS</t>
  </si>
  <si>
    <t>CQCVMW0077252</t>
  </si>
  <si>
    <t>CQCVMW0077251</t>
  </si>
  <si>
    <t>LUSE MKWAKWA</t>
  </si>
  <si>
    <t>BWEMBA</t>
  </si>
  <si>
    <t>CQCVMW0019900</t>
  </si>
  <si>
    <t>CQCVMW0019899</t>
  </si>
  <si>
    <t>ZELESI  MOFATI</t>
  </si>
  <si>
    <t>CQCVMW0077254</t>
  </si>
  <si>
    <t>CQCVMW0077253</t>
  </si>
  <si>
    <t>BULENDA MKWAKWA</t>
  </si>
  <si>
    <t>CQCVMW0019898</t>
  </si>
  <si>
    <t>CQCVMW0019897</t>
  </si>
  <si>
    <t>CHISOMO  BULAZIYO</t>
  </si>
  <si>
    <t>MPHEVU</t>
  </si>
  <si>
    <t>CQCVMW0077256</t>
  </si>
  <si>
    <t>CQCVMW0077255</t>
  </si>
  <si>
    <t>MTISUNGE MOFATI</t>
  </si>
  <si>
    <t>CQCVMW0019896</t>
  </si>
  <si>
    <t>CQCVMW0019895</t>
  </si>
  <si>
    <t>ESINTA  ALIELE</t>
  </si>
  <si>
    <t>CQCVMW0077258</t>
  </si>
  <si>
    <t>CQCVMW0077257</t>
  </si>
  <si>
    <t>AYIRE KENED</t>
  </si>
  <si>
    <t>CQCVMW0077264</t>
  </si>
  <si>
    <t>CQCVMW0077263</t>
  </si>
  <si>
    <t>FALESS VERESONI</t>
  </si>
  <si>
    <t>CQCVMW0019894</t>
  </si>
  <si>
    <t>CQCVMW0019893</t>
  </si>
  <si>
    <t>ELETINA  ALIELE</t>
  </si>
  <si>
    <t>CQCVMW0077259</t>
  </si>
  <si>
    <t>CQCVMW0077265</t>
  </si>
  <si>
    <t>DERIA VARESONI</t>
  </si>
  <si>
    <t>CQCVMW0019892</t>
  </si>
  <si>
    <t>CQCVMW0019891</t>
  </si>
  <si>
    <t>VELINA  MATIASI</t>
  </si>
  <si>
    <t>CQCVMW0077261</t>
  </si>
  <si>
    <t>CQCVMW0077260</t>
  </si>
  <si>
    <t>SAID LISITON</t>
  </si>
  <si>
    <t>CQCVMW0019890</t>
  </si>
  <si>
    <t>CQCVMW0019889</t>
  </si>
  <si>
    <t>BEFA  ANTONI</t>
  </si>
  <si>
    <t>CQCVMW0077266</t>
  </si>
  <si>
    <t>CQCVMW0077262</t>
  </si>
  <si>
    <t>EMA MTAMBO</t>
  </si>
  <si>
    <t>CQCVMW0019888</t>
  </si>
  <si>
    <t>CQCVMW0019887</t>
  </si>
  <si>
    <t>LANDI  ADAMU</t>
  </si>
  <si>
    <t>CQCVMW0077267</t>
  </si>
  <si>
    <t>CQCVMW0077268</t>
  </si>
  <si>
    <t>LOVENESS GAKHE</t>
  </si>
  <si>
    <t>CQCVMW0019886</t>
  </si>
  <si>
    <t>CQCVMW0019885</t>
  </si>
  <si>
    <t>EMA  KALEFA</t>
  </si>
  <si>
    <t>CQCVMW0077270</t>
  </si>
  <si>
    <t>CQCVMW0077269</t>
  </si>
  <si>
    <t>AGINESS NYAMULAN</t>
  </si>
  <si>
    <t>CQCVMW0019884</t>
  </si>
  <si>
    <t>CQCVMW0019883</t>
  </si>
  <si>
    <t>TIANKHULENJI  LAMEKE</t>
  </si>
  <si>
    <t>MPHEMBA</t>
  </si>
  <si>
    <t>CQCVMW0077272</t>
  </si>
  <si>
    <t>CQCVMW0077271</t>
  </si>
  <si>
    <t>LINDA KAPHINDA</t>
  </si>
  <si>
    <t>CQCVMW0019882</t>
  </si>
  <si>
    <t>CQCVMW0019881</t>
  </si>
  <si>
    <t>BEFA  CHINGENI</t>
  </si>
  <si>
    <t>CQCVMW0077274</t>
  </si>
  <si>
    <t>CQCVMW0077273</t>
  </si>
  <si>
    <t>EMERIDA JOSIA</t>
  </si>
  <si>
    <t>CQCVMW0019880</t>
  </si>
  <si>
    <t>CQCVMW0019879</t>
  </si>
  <si>
    <t>ELINALA  SANKHANI</t>
  </si>
  <si>
    <t>CQCVMW0077276</t>
  </si>
  <si>
    <t>CQCVMW0077275</t>
  </si>
  <si>
    <t>FALESS KAMTONDOLE</t>
  </si>
  <si>
    <t>CQCVMW0019878</t>
  </si>
  <si>
    <t>CQCVMW0019877</t>
  </si>
  <si>
    <t>MANESI  BOYIMASAKA</t>
  </si>
  <si>
    <t>CQCVMW0077298</t>
  </si>
  <si>
    <t>CQCVMW0077296</t>
  </si>
  <si>
    <t>KHIMBI SHADIRECK</t>
  </si>
  <si>
    <t>CQCVMW0019876</t>
  </si>
  <si>
    <t>CQCVMW0019875</t>
  </si>
  <si>
    <t>AYAMA  WAISONI</t>
  </si>
  <si>
    <t>CQCVMW0077277</t>
  </si>
  <si>
    <t>CQCVMW0077281</t>
  </si>
  <si>
    <t>ALIDA FALIYOT</t>
  </si>
  <si>
    <t>CQCVMW0019874</t>
  </si>
  <si>
    <t>CQCVMW0019873</t>
  </si>
  <si>
    <t>CHRICY  JOHN</t>
  </si>
  <si>
    <t>CQCVMW0077282</t>
  </si>
  <si>
    <t>CQCVMW0077283</t>
  </si>
  <si>
    <t>AYINESS MKWAKWA</t>
  </si>
  <si>
    <t>CQCVMW0019872</t>
  </si>
  <si>
    <t>CQCVMW0019871</t>
  </si>
  <si>
    <t>AGINESI  THAMISONI</t>
  </si>
  <si>
    <t>CQCVMW0077284</t>
  </si>
  <si>
    <t>CQCVMW0077285</t>
  </si>
  <si>
    <t>BERITA CHABWE</t>
  </si>
  <si>
    <t>CQCVMW0019870</t>
  </si>
  <si>
    <t>CQCVMW0019869</t>
  </si>
  <si>
    <t>LIVINESI  THAMISONI</t>
  </si>
  <si>
    <t>CQCVMW0077280</t>
  </si>
  <si>
    <t>CQCVMW0077278</t>
  </si>
  <si>
    <t>ELISA VERESON</t>
  </si>
  <si>
    <t>CQCVMW0077279</t>
  </si>
  <si>
    <t>CQCVMW0077286</t>
  </si>
  <si>
    <t>DOLOFE MWALE</t>
  </si>
  <si>
    <t>PHEVU 1</t>
  </si>
  <si>
    <t>CQCVMW0077287</t>
  </si>
  <si>
    <t>CQCVMW0077288</t>
  </si>
  <si>
    <t>KAITON MWALE</t>
  </si>
  <si>
    <t>CQCVMW0077289</t>
  </si>
  <si>
    <t>CQCVMW0077290</t>
  </si>
  <si>
    <t>DALESS MAKIFODI</t>
  </si>
  <si>
    <t>KAVUMBULUKA</t>
  </si>
  <si>
    <t>CQCVMW0077297</t>
  </si>
  <si>
    <t>CQCVMW0077291</t>
  </si>
  <si>
    <t>DOLOFE BATIWERO</t>
  </si>
  <si>
    <t>CQCVMW0077292</t>
  </si>
  <si>
    <t>CQCVMW0077293</t>
  </si>
  <si>
    <t>OLIVETA NYENGOZATOLA</t>
  </si>
  <si>
    <t>ZAGWAZATHA</t>
  </si>
  <si>
    <t>CQCVMW0068092</t>
  </si>
  <si>
    <t>CQCVMW0068090</t>
  </si>
  <si>
    <t>KHILOSITINA MWALE</t>
  </si>
  <si>
    <t>CQCVMW0077294</t>
  </si>
  <si>
    <t>CQCVMW0077295</t>
  </si>
  <si>
    <t>FULAKI NANDOLO</t>
  </si>
  <si>
    <t>CQCVMW0077057</t>
  </si>
  <si>
    <t>CQCVMW0077056</t>
  </si>
  <si>
    <t>LODA JOJI</t>
  </si>
  <si>
    <t>ZUNGULIRA</t>
  </si>
  <si>
    <t>CQCVMW0077054</t>
  </si>
  <si>
    <t>CQCVMW0077055</t>
  </si>
  <si>
    <t>LOVENESS BESITALA</t>
  </si>
  <si>
    <t>CQCVMW0020918</t>
  </si>
  <si>
    <t>CQCVMW0020917</t>
  </si>
  <si>
    <t>BRENDER MAYIROSI</t>
  </si>
  <si>
    <t>CQCVMW0019550</t>
  </si>
  <si>
    <t>CQCVMW0019549</t>
  </si>
  <si>
    <t>LEZINATI ESAWO</t>
  </si>
  <si>
    <t>CQCVMW0077052</t>
  </si>
  <si>
    <t>CQCVMW0077051</t>
  </si>
  <si>
    <t>PATIRISH DAVITE</t>
  </si>
  <si>
    <t>CQCVMW0077053</t>
  </si>
  <si>
    <t>CQCVMW0077058</t>
  </si>
  <si>
    <t>GIRESS NYAHODA</t>
  </si>
  <si>
    <t>CQCVMW0019548</t>
  </si>
  <si>
    <t>CQCVMW0019547</t>
  </si>
  <si>
    <t>ELINESI FATSANI</t>
  </si>
  <si>
    <t>CQCVMW0077064</t>
  </si>
  <si>
    <t>CQCVMW0077063</t>
  </si>
  <si>
    <t>CATHAREN LORESIYO</t>
  </si>
  <si>
    <t>CQCVMW0019546</t>
  </si>
  <si>
    <t>CQCVMW0019545</t>
  </si>
  <si>
    <t>NASIMITA MANDALA</t>
  </si>
  <si>
    <t>CQCVMW0020916</t>
  </si>
  <si>
    <t>CQCVMW0020915</t>
  </si>
  <si>
    <t>STERIA NYADANI</t>
  </si>
  <si>
    <t>CQCVMW0077059</t>
  </si>
  <si>
    <t>CQCVMW0077060</t>
  </si>
  <si>
    <t>PRISICA CHAKAKHA</t>
  </si>
  <si>
    <t>CQCVMW0020914</t>
  </si>
  <si>
    <t>CQCVMW0020913</t>
  </si>
  <si>
    <t>NERIYA GAVENI</t>
  </si>
  <si>
    <t>CQCVMW0077062</t>
  </si>
  <si>
    <t>CQCVMW0077061</t>
  </si>
  <si>
    <t>YAKHO KAKHOSS</t>
  </si>
  <si>
    <t>CQCVMW0068088</t>
  </si>
  <si>
    <t>CQCVMW0068089</t>
  </si>
  <si>
    <t>LUSIYA MBENIYASI</t>
  </si>
  <si>
    <t>THUMBA</t>
  </si>
  <si>
    <t>SIMEYELA</t>
  </si>
  <si>
    <t>CQCVMW0019544</t>
  </si>
  <si>
    <t>CQCVMW0019543</t>
  </si>
  <si>
    <t>SABINA LINGISONI</t>
  </si>
  <si>
    <t>CQCVMW0077066</t>
  </si>
  <si>
    <t>CQCVMW0077065</t>
  </si>
  <si>
    <t>TCHLITE JOVANI</t>
  </si>
  <si>
    <t>CQCVMW0020912</t>
  </si>
  <si>
    <t>CQCVMW0020911</t>
  </si>
  <si>
    <t>MARY KAZOTA</t>
  </si>
  <si>
    <t>CQCVMW0019542</t>
  </si>
  <si>
    <t>CQCVMW0019541</t>
  </si>
  <si>
    <t>CHIFUNDO SAMISONI</t>
  </si>
  <si>
    <t>CQCVMW0077067</t>
  </si>
  <si>
    <t>CQCVMW0077068</t>
  </si>
  <si>
    <t>JOICE MAYIWAZA</t>
  </si>
  <si>
    <t>BWEZA</t>
  </si>
  <si>
    <t>CQCVMW0068087</t>
  </si>
  <si>
    <t>CQCVMW0068069</t>
  </si>
  <si>
    <t>ALESI GELEDISON</t>
  </si>
  <si>
    <t>SIMAYELO</t>
  </si>
  <si>
    <t>CQCVMW0020908</t>
  </si>
  <si>
    <t>CQCVMW0020907</t>
  </si>
  <si>
    <t>MAUSIYEKO YOSEFE</t>
  </si>
  <si>
    <t>CQCVMW0019540</t>
  </si>
  <si>
    <t>CQCVMW0019539</t>
  </si>
  <si>
    <t>LINILY THOKOZANI</t>
  </si>
  <si>
    <t>CQCVMW0077069</t>
  </si>
  <si>
    <t>CQCVMW0077070</t>
  </si>
  <si>
    <t>MAGIRET PIYASI</t>
  </si>
  <si>
    <t>CQCVMW0019948</t>
  </si>
  <si>
    <t>CQCVMW0068068</t>
  </si>
  <si>
    <t>MALITA JALED</t>
  </si>
  <si>
    <t>SIMAYELA</t>
  </si>
  <si>
    <t>CQCVMW0020905</t>
  </si>
  <si>
    <t>CQCVMW0020906</t>
  </si>
  <si>
    <t>MALENI FRIDAY</t>
  </si>
  <si>
    <t>CQCVMW0077074</t>
  </si>
  <si>
    <t>CQCVMW0077073</t>
  </si>
  <si>
    <t>ALAFULEDI SITANIRE</t>
  </si>
  <si>
    <t>CQCVMW0019538</t>
  </si>
  <si>
    <t>CQCVMW0019537</t>
  </si>
  <si>
    <t>ALINESI FULANK</t>
  </si>
  <si>
    <t>CQCVMW0020904</t>
  </si>
  <si>
    <t>CQCVMW0020903</t>
  </si>
  <si>
    <t>TIBALIRENI CHIMCHERE</t>
  </si>
  <si>
    <t>CQCVMW0077072</t>
  </si>
  <si>
    <t>CQCVMW0077071</t>
  </si>
  <si>
    <t>FEMIYA TOMASS</t>
  </si>
  <si>
    <t>CQCVMW0068086</t>
  </si>
  <si>
    <t>CQCVMW0068076</t>
  </si>
  <si>
    <t>ESITA PINGEN</t>
  </si>
  <si>
    <t>CQCVMW0019536</t>
  </si>
  <si>
    <t>CQCVMW0019535</t>
  </si>
  <si>
    <t>EVELESI TOBIYASI</t>
  </si>
  <si>
    <t>CQCVMW0019868</t>
  </si>
  <si>
    <t>CQCVMW0019867</t>
  </si>
  <si>
    <t>SANI  YOSOFATI</t>
  </si>
  <si>
    <t>CQCVMW0077076</t>
  </si>
  <si>
    <t>CQCVMW0077075</t>
  </si>
  <si>
    <t>LINESS KAFUSE</t>
  </si>
  <si>
    <t>CQCVMW0019534</t>
  </si>
  <si>
    <t>CQCVMW0019533</t>
  </si>
  <si>
    <t>JESE LENADI</t>
  </si>
  <si>
    <t>CQCVMW0020902</t>
  </si>
  <si>
    <t>CQCVMW0020901</t>
  </si>
  <si>
    <t>NERIYA SIMIFI</t>
  </si>
  <si>
    <t>CQCVMW0077084</t>
  </si>
  <si>
    <t>CQCVMW0077085</t>
  </si>
  <si>
    <t>FILIPINA PITALA</t>
  </si>
  <si>
    <t>CQCVMW0019532</t>
  </si>
  <si>
    <t>CQCVMW0019531</t>
  </si>
  <si>
    <t>IDESI BOTOMANI</t>
  </si>
  <si>
    <t>CQCVMW0068085</t>
  </si>
  <si>
    <t>CQCVMW0068084</t>
  </si>
  <si>
    <t>LSELINA YOSEFE</t>
  </si>
  <si>
    <t>CQCVMW0019866</t>
  </si>
  <si>
    <t>CQCVMW0019865</t>
  </si>
  <si>
    <t>ANA  KWENDA</t>
  </si>
  <si>
    <t>MUYELAMANO</t>
  </si>
  <si>
    <t>CQCVMW0020910</t>
  </si>
  <si>
    <t>CQCVMW0020909</t>
  </si>
  <si>
    <t>EKINATI JACKSON</t>
  </si>
  <si>
    <t>CQCVMW0019864</t>
  </si>
  <si>
    <t>CQCVMW0019863</t>
  </si>
  <si>
    <t>AGINESI  MILIWADI</t>
  </si>
  <si>
    <t>MUYELA</t>
  </si>
  <si>
    <t>CQCVMW0019945</t>
  </si>
  <si>
    <t>CQCVMW0019949</t>
  </si>
  <si>
    <t>EVELESI BENIYASI</t>
  </si>
  <si>
    <t>CQCVMW0019530</t>
  </si>
  <si>
    <t>CQCVMW0019529</t>
  </si>
  <si>
    <t>MDZASIYANJI MPOSA</t>
  </si>
  <si>
    <t>CQCVMW0077086</t>
  </si>
  <si>
    <t>CQCVMW0077087</t>
  </si>
  <si>
    <t>AGINESS CHIMPENI</t>
  </si>
  <si>
    <t>MBEMBA</t>
  </si>
  <si>
    <t>CQCVMW0019650</t>
  </si>
  <si>
    <t>CQCVMW0019649</t>
  </si>
  <si>
    <t>PATRISHA KAMNDAYA</t>
  </si>
  <si>
    <t>CQCVMW0019862</t>
  </si>
  <si>
    <t>CQCVMW0019861</t>
  </si>
  <si>
    <t>SARRA  SANKHANI</t>
  </si>
  <si>
    <t>CQCVMW0019944</t>
  </si>
  <si>
    <t>CQCVMW0019943</t>
  </si>
  <si>
    <t>MONIKA CHITSAMBA</t>
  </si>
  <si>
    <t>CQCVMW0019528</t>
  </si>
  <si>
    <t>CQCVMW0019527</t>
  </si>
  <si>
    <t>YOSEFE NYONI</t>
  </si>
  <si>
    <t>CQCVMW0077091</t>
  </si>
  <si>
    <t>CQCVMW0077092</t>
  </si>
  <si>
    <t>JENETI MUSITAFA</t>
  </si>
  <si>
    <t>CQCVMW0019860</t>
  </si>
  <si>
    <t>CQCVMW0019859</t>
  </si>
  <si>
    <t>MADRENI  KANYAMULA</t>
  </si>
  <si>
    <t>SEZA2</t>
  </si>
  <si>
    <t>CQCVMW0068072</t>
  </si>
  <si>
    <t>CQCVMW0068081</t>
  </si>
  <si>
    <t>TIKHALE KOSIMASI</t>
  </si>
  <si>
    <t>CQCVMW0019648</t>
  </si>
  <si>
    <t>CQCVMW0019647</t>
  </si>
  <si>
    <t>ESTRE CHUMA</t>
  </si>
  <si>
    <t>CQCVMW0077083</t>
  </si>
  <si>
    <t>CQCVMW0077082</t>
  </si>
  <si>
    <t>SERESITINA LOLET</t>
  </si>
  <si>
    <t>CQCVMW0068082</t>
  </si>
  <si>
    <t>CQCVMW0068083</t>
  </si>
  <si>
    <t>KHILISE BOMA</t>
  </si>
  <si>
    <t>CQCVMW0019858</t>
  </si>
  <si>
    <t>CQCVMW0019857</t>
  </si>
  <si>
    <t>MAGRETI  KWENDA</t>
  </si>
  <si>
    <t>CQCVMW0077081</t>
  </si>
  <si>
    <t>CQCVMW0077080</t>
  </si>
  <si>
    <t>GIRADESS OLOSS</t>
  </si>
  <si>
    <t>CQCVMW0019856</t>
  </si>
  <si>
    <t>CQCVMW0019855</t>
  </si>
  <si>
    <t>SITERIA  PHIRI</t>
  </si>
  <si>
    <t>CQCVMW0077079</t>
  </si>
  <si>
    <t>CQCVMW0077088</t>
  </si>
  <si>
    <t>ZIONE GAULAN</t>
  </si>
  <si>
    <t>CQCVMW0019854</t>
  </si>
  <si>
    <t>CQCVMW0019853</t>
  </si>
  <si>
    <t>ELIZABETI  SANKHANI</t>
  </si>
  <si>
    <t>CQCVMW0019918</t>
  </si>
  <si>
    <t>CQCVMW0019910</t>
  </si>
  <si>
    <t>OMEGA FAYIFI</t>
  </si>
  <si>
    <t>CQCVMW0019646</t>
  </si>
  <si>
    <t>CQCVMW0019645</t>
  </si>
  <si>
    <t>CREMENT NYANG'WANI</t>
  </si>
  <si>
    <t>CHIVUNDE</t>
  </si>
  <si>
    <t>CQCVMW0019526</t>
  </si>
  <si>
    <t>CQCVMW0019525</t>
  </si>
  <si>
    <t>SISILIYA KAFELE</t>
  </si>
  <si>
    <t>CHIMBVUNDE</t>
  </si>
  <si>
    <t>CQCVMW0077078</t>
  </si>
  <si>
    <t>CQCVMW0077077</t>
  </si>
  <si>
    <t>CHIMWEMWE YOHANE</t>
  </si>
  <si>
    <t>CQCVMW0019852</t>
  </si>
  <si>
    <t>CQCVMW0019851</t>
  </si>
  <si>
    <t>UNISI  ADAMU</t>
  </si>
  <si>
    <t>CQCVMW0077089</t>
  </si>
  <si>
    <t>CQCVMW0077090</t>
  </si>
  <si>
    <t>SITIVERIA JONH</t>
  </si>
  <si>
    <t>CQCVMW0019524</t>
  </si>
  <si>
    <t>CQCVMW0019523</t>
  </si>
  <si>
    <t>ELIZA FAUNTENI</t>
  </si>
  <si>
    <t>CHIMVUNDE</t>
  </si>
  <si>
    <t>CQCVMW0019950</t>
  </si>
  <si>
    <t>CQCVMW0068073</t>
  </si>
  <si>
    <t>NEDISON  M BITON</t>
  </si>
  <si>
    <t>CQCVMW0019644</t>
  </si>
  <si>
    <t>CQCVMW0019643</t>
  </si>
  <si>
    <t>ENIFA WILLIUM</t>
  </si>
  <si>
    <t>CQCVMW0077812</t>
  </si>
  <si>
    <t>CQCVMW0077811</t>
  </si>
  <si>
    <t>JOICE  NEFITALE</t>
  </si>
  <si>
    <t>CQCVMW0077093</t>
  </si>
  <si>
    <t>CQCVMW0077094</t>
  </si>
  <si>
    <t>LOVENESS FULAI</t>
  </si>
  <si>
    <t>CQCVMW0019522</t>
  </si>
  <si>
    <t>CQCVMW0019521</t>
  </si>
  <si>
    <t>EMILY SAMUELE</t>
  </si>
  <si>
    <t>CHIBVUNDE</t>
  </si>
  <si>
    <t>CQCVMW0019642</t>
  </si>
  <si>
    <t>CQCVMW0019641</t>
  </si>
  <si>
    <t>ABIGIRL BANOSI</t>
  </si>
  <si>
    <t>CQCVMW0077810</t>
  </si>
  <si>
    <t>CQCVMW0077809</t>
  </si>
  <si>
    <t>MOLINI  DAVITE</t>
  </si>
  <si>
    <t>CQCVMW0019901</t>
  </si>
  <si>
    <t>CQCVMW0068091</t>
  </si>
  <si>
    <t>SAMBINA KASIJEN</t>
  </si>
  <si>
    <t>CQCVMW0077095</t>
  </si>
  <si>
    <t>CQCVMW0077096</t>
  </si>
  <si>
    <t>NERIA CHIPENI</t>
  </si>
  <si>
    <t>CQCVMW0077808</t>
  </si>
  <si>
    <t>CQCVMW0077807</t>
  </si>
  <si>
    <t>AGINESI  THAULO</t>
  </si>
  <si>
    <t>CQCVMW0019640</t>
  </si>
  <si>
    <t>CQCVMW0019639</t>
  </si>
  <si>
    <t>KALENI MWACHANDE</t>
  </si>
  <si>
    <t>CQCVMW0019520</t>
  </si>
  <si>
    <t>CQCVMW0019519</t>
  </si>
  <si>
    <t>AIREEN SAINANI</t>
  </si>
  <si>
    <t>CQCVMW0019946</t>
  </si>
  <si>
    <t>CQCVMW0019947</t>
  </si>
  <si>
    <t>LOYINA CHAPENDEKA</t>
  </si>
  <si>
    <t>CQCVMW0019638</t>
  </si>
  <si>
    <t>CQCVMW0019637</t>
  </si>
  <si>
    <t>ESTRE WITINESS</t>
  </si>
  <si>
    <t>CQCVMW0019518</t>
  </si>
  <si>
    <t>CQCVMW0019517</t>
  </si>
  <si>
    <t>ENAYE CHILAMBULA</t>
  </si>
  <si>
    <t>CQCVMW0068070</t>
  </si>
  <si>
    <t>CQCVMW0019914</t>
  </si>
  <si>
    <t>JAKILIN MATIYASI</t>
  </si>
  <si>
    <t>CQCVMW0077806</t>
  </si>
  <si>
    <t>CQCVMW0077805</t>
  </si>
  <si>
    <t>FILIPINA  PATULANI</t>
  </si>
  <si>
    <t>CQCVMW0077098</t>
  </si>
  <si>
    <t>CQCVMW0077097</t>
  </si>
  <si>
    <t>NASIRIA KERIAMU</t>
  </si>
  <si>
    <t>CQCVMW0077804</t>
  </si>
  <si>
    <t>CQCVMW0077803</t>
  </si>
  <si>
    <t>EFELO  DAVITE</t>
  </si>
  <si>
    <t>CQCVMW0077099</t>
  </si>
  <si>
    <t>CQCVMW0077100</t>
  </si>
  <si>
    <t>LABEKA WIRISON</t>
  </si>
  <si>
    <t>CQCVMW0019934</t>
  </si>
  <si>
    <t>CQCVMW0019936</t>
  </si>
  <si>
    <t>ANE MPHALAMULE</t>
  </si>
  <si>
    <t>CQCVMW0019636</t>
  </si>
  <si>
    <t>CQCVMW0019635</t>
  </si>
  <si>
    <t>TISAUKE MAGANIZO</t>
  </si>
  <si>
    <t>CQCVMW0077802</t>
  </si>
  <si>
    <t>CQCVMW0077801</t>
  </si>
  <si>
    <t>LIVINESI  THAULO</t>
  </si>
  <si>
    <t>CQCVMW0077357</t>
  </si>
  <si>
    <t>CQCVMW0077358</t>
  </si>
  <si>
    <t>ADINA JOJI</t>
  </si>
  <si>
    <t>CQCVMW0019916</t>
  </si>
  <si>
    <t>CQCVMW0019924</t>
  </si>
  <si>
    <t>VANESI MBIKITALA</t>
  </si>
  <si>
    <t>CQCVMW0077800</t>
  </si>
  <si>
    <t>CQCVMW0077799</t>
  </si>
  <si>
    <t>CHRISTINA  TCHALESI</t>
  </si>
  <si>
    <t>CQCVMW0077356</t>
  </si>
  <si>
    <t>CQCVMW0077355</t>
  </si>
  <si>
    <t>ESINATI BENISON</t>
  </si>
  <si>
    <t>ZUNGUZA</t>
  </si>
  <si>
    <t>CQCVMW0077798</t>
  </si>
  <si>
    <t>CQCVMW0077797</t>
  </si>
  <si>
    <t>LAVUNESI  CHATAIKA</t>
  </si>
  <si>
    <t>CQCVMW0077354</t>
  </si>
  <si>
    <t>CQCVMW0077353</t>
  </si>
  <si>
    <t>LIVINESS MAFIKA</t>
  </si>
  <si>
    <t>PHEVU</t>
  </si>
  <si>
    <t>CQCVMW0019634</t>
  </si>
  <si>
    <t>CQCVMW0019633</t>
  </si>
  <si>
    <t>SISIRIYA JICKSON</t>
  </si>
  <si>
    <t>CQCVMW0077796</t>
  </si>
  <si>
    <t>CQCVMW0077795</t>
  </si>
  <si>
    <t>MAKULATA  CHATAIKA</t>
  </si>
  <si>
    <t>CQCVMW0077794</t>
  </si>
  <si>
    <t>CQCVMW0077793</t>
  </si>
  <si>
    <t>TIYANKHULENJI  GONDO</t>
  </si>
  <si>
    <t>CQCVMW0077352</t>
  </si>
  <si>
    <t>CQCVMW0077351</t>
  </si>
  <si>
    <t>CHISISI DEVISON</t>
  </si>
  <si>
    <t>CQCVMW0077360</t>
  </si>
  <si>
    <t>CQCVMW0077359</t>
  </si>
  <si>
    <t>AGINESS KHIRISIPIN</t>
  </si>
  <si>
    <t>CQCVMW0077792</t>
  </si>
  <si>
    <t>CQCVMW0077791</t>
  </si>
  <si>
    <t>MESE  DAIKOTI</t>
  </si>
  <si>
    <t>CQCVMW0077362</t>
  </si>
  <si>
    <t>CQCVMW0077361</t>
  </si>
  <si>
    <t>MANESS FITIZALIMBA</t>
  </si>
  <si>
    <t>CQCVMW0019632</t>
  </si>
  <si>
    <t>CQCVMW0019631</t>
  </si>
  <si>
    <t>DENIYA LEMUSALA</t>
  </si>
  <si>
    <t xml:space="preserve">MNYAIKA </t>
  </si>
  <si>
    <t>TSILIZENI</t>
  </si>
  <si>
    <t>CQCVMW0019516</t>
  </si>
  <si>
    <t>CQCVMW0019515</t>
  </si>
  <si>
    <t>SELENIYA CHUNGA</t>
  </si>
  <si>
    <t xml:space="preserve">MNYAIKA  </t>
  </si>
  <si>
    <t>CQCVMW0019630</t>
  </si>
  <si>
    <t>CQCVMW0019629</t>
  </si>
  <si>
    <t>MONANJI CHIKOTI</t>
  </si>
  <si>
    <t>CQCVMW0019514</t>
  </si>
  <si>
    <t>CQCVMW0019513</t>
  </si>
  <si>
    <t>MAGRET JALED</t>
  </si>
  <si>
    <t>CQCVMW0019512</t>
  </si>
  <si>
    <t>CQCVMW0019511</t>
  </si>
  <si>
    <t>STIVIN VINISENT</t>
  </si>
  <si>
    <t>CQCVMW0019628</t>
  </si>
  <si>
    <t>CQCVMW0019627</t>
  </si>
  <si>
    <t>MARY MILIYASI</t>
  </si>
  <si>
    <t>CQCVMW0019510</t>
  </si>
  <si>
    <t>CQCVMW0019509</t>
  </si>
  <si>
    <t>JENETI SAIDI</t>
  </si>
  <si>
    <t>CQCVMW0077364</t>
  </si>
  <si>
    <t>CQCVMW0077363</t>
  </si>
  <si>
    <t>ZAINA MALIZANI</t>
  </si>
  <si>
    <t>CQCVMW0019626</t>
  </si>
  <si>
    <t>CQCVMW0019625</t>
  </si>
  <si>
    <t>KOLETA YOHANE</t>
  </si>
  <si>
    <t>CQCVMW0019508</t>
  </si>
  <si>
    <t>CQCVMW0019507</t>
  </si>
  <si>
    <t>CHIDEPANO ELESONI</t>
  </si>
  <si>
    <t>CQCVMW0019624</t>
  </si>
  <si>
    <t>CQCVMW0019623</t>
  </si>
  <si>
    <t>MAGRET JIZIMONI</t>
  </si>
  <si>
    <t>CQCVMW0019506</t>
  </si>
  <si>
    <t>CQCVMW0019505</t>
  </si>
  <si>
    <t>KAFELENI TOMASI</t>
  </si>
  <si>
    <t>CQCVMW0019622</t>
  </si>
  <si>
    <t>CQCVMW0019621</t>
  </si>
  <si>
    <t>AGNESS GANDALI</t>
  </si>
  <si>
    <t>CQCVMW0019504</t>
  </si>
  <si>
    <t>CQCVMW0019503</t>
  </si>
  <si>
    <t>ESIME BAUDALA</t>
  </si>
  <si>
    <t>CQCVMW0019620</t>
  </si>
  <si>
    <t>CQCVMW0019619</t>
  </si>
  <si>
    <t>JUDITH POFERA</t>
  </si>
  <si>
    <t>CQCVMW0019502</t>
  </si>
  <si>
    <t>CQCVMW0019501</t>
  </si>
  <si>
    <t>EFELO MIYASI</t>
  </si>
  <si>
    <t>CQCVMW0077367</t>
  </si>
  <si>
    <t>CQCVMW0077366</t>
  </si>
  <si>
    <t>INOSET LEVISON</t>
  </si>
  <si>
    <t>CQCVMW0019618</t>
  </si>
  <si>
    <t>CQCVMW0019617</t>
  </si>
  <si>
    <t>JULITA TSILIZENI</t>
  </si>
  <si>
    <t>CQCVMW0077790</t>
  </si>
  <si>
    <t>CQCVMW0077789</t>
  </si>
  <si>
    <t>MARIFA  MOZESI</t>
  </si>
  <si>
    <t>CQCVMW0077368</t>
  </si>
  <si>
    <t>CQCVMW0077369</t>
  </si>
  <si>
    <t>DANIYERE KALEFA</t>
  </si>
  <si>
    <t>CQCVMW0019616</t>
  </si>
  <si>
    <t>CQCVMW0019615</t>
  </si>
  <si>
    <t>MELIFA SADYA</t>
  </si>
  <si>
    <t>CQCVMW0019700</t>
  </si>
  <si>
    <t>CQCVMW0019699</t>
  </si>
  <si>
    <t>ELIZA YOSEFE</t>
  </si>
  <si>
    <t>CQCVMW0077788</t>
  </si>
  <si>
    <t>CQCVMW0077787</t>
  </si>
  <si>
    <t>ALESI  LITCHADI</t>
  </si>
  <si>
    <t>CQCVMW0077371</t>
  </si>
  <si>
    <t>CQCVMW0077370</t>
  </si>
  <si>
    <t>WEZI LOTASS</t>
  </si>
  <si>
    <t>CQCVMW0019614</t>
  </si>
  <si>
    <t>CQCVMW0019613</t>
  </si>
  <si>
    <t>IDINASI MALIRO</t>
  </si>
  <si>
    <t>CQCVMW0077786</t>
  </si>
  <si>
    <t>CQCVMW0077785</t>
  </si>
  <si>
    <t>TILIFONIA  YONA</t>
  </si>
  <si>
    <t>CQCVMW0019698</t>
  </si>
  <si>
    <t>CQCVMW0019697</t>
  </si>
  <si>
    <t>FATIMA WILISONI</t>
  </si>
  <si>
    <t>CQCVMW0019612</t>
  </si>
  <si>
    <t>CQCVMW0019611</t>
  </si>
  <si>
    <t>MOREEN CHISAMBA</t>
  </si>
  <si>
    <t>CQCVMW0077784</t>
  </si>
  <si>
    <t>CQCVMW0077783</t>
  </si>
  <si>
    <t>ENIFA  YONA</t>
  </si>
  <si>
    <t>CQCVMW0077372</t>
  </si>
  <si>
    <t>CQCVMW0077373</t>
  </si>
  <si>
    <t>PHATSO MALIZANI</t>
  </si>
  <si>
    <t>PHAVU</t>
  </si>
  <si>
    <t>CQCVMW0077782</t>
  </si>
  <si>
    <t>CQCVMW0077781</t>
  </si>
  <si>
    <t>VELONIKA  DAVITE</t>
  </si>
  <si>
    <t>CQCVMW0019696</t>
  </si>
  <si>
    <t>CQCVMW0019695</t>
  </si>
  <si>
    <t>LENI JAZIMONI</t>
  </si>
  <si>
    <t>CQCVMW0019610</t>
  </si>
  <si>
    <t>CQCVMW0019609</t>
  </si>
  <si>
    <t>MERSEY HOLESI</t>
  </si>
  <si>
    <t>CQCVMW0077375</t>
  </si>
  <si>
    <t>CQCVMW0077374</t>
  </si>
  <si>
    <t>MALITA ERIA</t>
  </si>
  <si>
    <t>CQCVMW0077780</t>
  </si>
  <si>
    <t>CQCVMW0077779</t>
  </si>
  <si>
    <t>MARITA  MALIZANI</t>
  </si>
  <si>
    <t>CQCVMW0019608</t>
  </si>
  <si>
    <t>CQCVMW0019607</t>
  </si>
  <si>
    <t>YAMIKANI JACKSON</t>
  </si>
  <si>
    <t>CQCVMW0077377</t>
  </si>
  <si>
    <t>CQCVMW0077376</t>
  </si>
  <si>
    <t>AYIDA SOLOMON</t>
  </si>
  <si>
    <t>CQCVMW0077778</t>
  </si>
  <si>
    <t>CQCVMW0077777</t>
  </si>
  <si>
    <t>SEVELINA  ZINTAMBILA</t>
  </si>
  <si>
    <t>CQCVMW0077378</t>
  </si>
  <si>
    <t>CQCVMW0077379</t>
  </si>
  <si>
    <t>CHIMWEMWE KAMWAZA</t>
  </si>
  <si>
    <t>CQCVMW0077380</t>
  </si>
  <si>
    <t>CQCVMW0077381</t>
  </si>
  <si>
    <t>LUNIA MWASE</t>
  </si>
  <si>
    <t>CQCVMW0077382</t>
  </si>
  <si>
    <t>CQCVMW0077383</t>
  </si>
  <si>
    <t>LIZABET LINGITON</t>
  </si>
  <si>
    <t>CQCVMW0077776</t>
  </si>
  <si>
    <t>CQCVMW0077775</t>
  </si>
  <si>
    <t>TILIFONIA  ANDISONI</t>
  </si>
  <si>
    <t>TENGENI</t>
  </si>
  <si>
    <t>CQCVMW0077384</t>
  </si>
  <si>
    <t>CQCVMW0077385</t>
  </si>
  <si>
    <t>SEKINA YOSOFAT</t>
  </si>
  <si>
    <t>CQCVMW0077774</t>
  </si>
  <si>
    <t>CQCVMW0077773</t>
  </si>
  <si>
    <t>LUFI  KASAMBA</t>
  </si>
  <si>
    <t>CQCVMW0077386</t>
  </si>
  <si>
    <t>CQCVMW0077387</t>
  </si>
  <si>
    <t>KIRINESS AYIZEKI</t>
  </si>
  <si>
    <t>CQCVMW0077388</t>
  </si>
  <si>
    <t>CQCVMW0077389</t>
  </si>
  <si>
    <t>SUNGEN CHADZA</t>
  </si>
  <si>
    <t>CQCVMW0077772</t>
  </si>
  <si>
    <t>CQCVMW0077771</t>
  </si>
  <si>
    <t>ALEFA MAYIWAZA</t>
  </si>
  <si>
    <t>CQCVMW0077390</t>
  </si>
  <si>
    <t>CQCVMW0077391</t>
  </si>
  <si>
    <t>MAWU JOZEFE</t>
  </si>
  <si>
    <t>CQCVMW0077392</t>
  </si>
  <si>
    <t>CQCVMW0077393</t>
  </si>
  <si>
    <t>MONIKA WIRIBESS</t>
  </si>
  <si>
    <t>KUMBATIRA 1</t>
  </si>
  <si>
    <t>CQCVMW0077394</t>
  </si>
  <si>
    <t>CQCVMW0077395</t>
  </si>
  <si>
    <t>LESITA WIRISON</t>
  </si>
  <si>
    <t>FUMBATIRA</t>
  </si>
  <si>
    <t>CQCVMW0077770</t>
  </si>
  <si>
    <t>CQCVMW0077769</t>
  </si>
  <si>
    <t>ESTER  KATOSA</t>
  </si>
  <si>
    <t>CQCVMW0077396</t>
  </si>
  <si>
    <t>CQCVMW0077397</t>
  </si>
  <si>
    <t>LUTH MANYAMBA</t>
  </si>
  <si>
    <t>KUMBATILA 1</t>
  </si>
  <si>
    <t>CQCVMW0077768</t>
  </si>
  <si>
    <t>CQCVMW0077767</t>
  </si>
  <si>
    <t>JENIFA  CHIMBAYI</t>
  </si>
  <si>
    <t>CQCVMW0077365</t>
  </si>
  <si>
    <t>CQCVMW0077400</t>
  </si>
  <si>
    <t>KHIRISITINA SITENALA</t>
  </si>
  <si>
    <t>KUMBATIRA 2</t>
  </si>
  <si>
    <t>CQCVMW0077766</t>
  </si>
  <si>
    <t>CQCVMW0077765</t>
  </si>
  <si>
    <t>MODESTER  MATAYA</t>
  </si>
  <si>
    <t>CQCVMW0077764</t>
  </si>
  <si>
    <t>CQCVMW0077763</t>
  </si>
  <si>
    <t>ERITA  KALUKOKHA</t>
  </si>
  <si>
    <t>CQCVMW0077398</t>
  </si>
  <si>
    <t>CQCVMW0077399</t>
  </si>
  <si>
    <t>DOLOFE MAIKO</t>
  </si>
  <si>
    <t>CQCVMW0077762</t>
  </si>
  <si>
    <t>CQCVMW0077761</t>
  </si>
  <si>
    <t>JESI  JUBELE</t>
  </si>
  <si>
    <t>CQCVMW0077301</t>
  </si>
  <si>
    <t>CQCVMW0077302</t>
  </si>
  <si>
    <t>HANA BINIWERO</t>
  </si>
  <si>
    <t>CQCVMW0077760</t>
  </si>
  <si>
    <t>CQCVMW0077759</t>
  </si>
  <si>
    <t>SITERIA  JUBELE</t>
  </si>
  <si>
    <t>CQCVMW0077303</t>
  </si>
  <si>
    <t>CQCVMW0077304</t>
  </si>
  <si>
    <t>BLESSINGS KATHEWERA</t>
  </si>
  <si>
    <t>CQCVMW0077758</t>
  </si>
  <si>
    <t>CQCVMW0077757</t>
  </si>
  <si>
    <t>KHUMBI  JOSAMU</t>
  </si>
  <si>
    <t>CQCVMW0077305</t>
  </si>
  <si>
    <t>CQCVMW0077306</t>
  </si>
  <si>
    <t>JEFURE LEFAN</t>
  </si>
  <si>
    <t>CQCVMW0077307</t>
  </si>
  <si>
    <t>CQCVMW0077308</t>
  </si>
  <si>
    <t>EMA EVASS</t>
  </si>
  <si>
    <t>KUMBATIRA</t>
  </si>
  <si>
    <t>CQCVMW0077756</t>
  </si>
  <si>
    <t>CQCVMW0077755</t>
  </si>
  <si>
    <t>SIKILETI  WAITI</t>
  </si>
  <si>
    <t>CQCVMW0019606</t>
  </si>
  <si>
    <t>CQCVMW0019605</t>
  </si>
  <si>
    <t>MWATITHA TOTOMOYO</t>
  </si>
  <si>
    <t>CQCVMW0019694</t>
  </si>
  <si>
    <t>CQCVMW0019693</t>
  </si>
  <si>
    <t>JESE JUMA</t>
  </si>
  <si>
    <t>KAWAZA</t>
  </si>
  <si>
    <t>CQCVMW0077309</t>
  </si>
  <si>
    <t>CQCVMW0077310</t>
  </si>
  <si>
    <t>LITA LEFAN</t>
  </si>
  <si>
    <t>CQCVMW0077754</t>
  </si>
  <si>
    <t>CQCVMW0077753</t>
  </si>
  <si>
    <t>CHRISTINA  SAMISONI</t>
  </si>
  <si>
    <t>CQCVMW0019692</t>
  </si>
  <si>
    <t>CQCVMW0019691</t>
  </si>
  <si>
    <t xml:space="preserve">LOZIMELI SAID </t>
  </si>
  <si>
    <t>SINOYA</t>
  </si>
  <si>
    <t>CQCVMW0077350</t>
  </si>
  <si>
    <t>CQCVMW0077349</t>
  </si>
  <si>
    <t>SOLOFINA DAMIANO</t>
  </si>
  <si>
    <t>CQCVMW0077752</t>
  </si>
  <si>
    <t>CQCVMW0077751</t>
  </si>
  <si>
    <t>PAULINI  KANKWAMBA</t>
  </si>
  <si>
    <t>CQCVMW0019604</t>
  </si>
  <si>
    <t>CQCVMW0019603</t>
  </si>
  <si>
    <t>MAUSIYEKO LUICE</t>
  </si>
  <si>
    <t>CQCVMW0019690</t>
  </si>
  <si>
    <t>CQCVMW0019689</t>
  </si>
  <si>
    <t>LOVENESS DAVITE</t>
  </si>
  <si>
    <t>CQCVMW0019688</t>
  </si>
  <si>
    <t>CQCVMW0019687</t>
  </si>
  <si>
    <t>KETILINA JEFITA</t>
  </si>
  <si>
    <t>CQCVMW0019602</t>
  </si>
  <si>
    <t>CQCVMW0019601</t>
  </si>
  <si>
    <t>SINOLIYO KOCHERA</t>
  </si>
  <si>
    <t>CQCVMW0019850</t>
  </si>
  <si>
    <t>CQCVMW0019849</t>
  </si>
  <si>
    <t>VIKITOLIA  ELIA</t>
  </si>
  <si>
    <t>CQCVMW0019848</t>
  </si>
  <si>
    <t>CQCVMW0019847</t>
  </si>
  <si>
    <t>NELESI  EVASI</t>
  </si>
  <si>
    <t>CQCVMW0019686</t>
  </si>
  <si>
    <t>CQCVMW0019685</t>
  </si>
  <si>
    <t>SITELA FATSANI</t>
  </si>
  <si>
    <t>CQCVMW0019845</t>
  </si>
  <si>
    <t>CQCVMW0019846</t>
  </si>
  <si>
    <t>ENELESI  ALEKISI</t>
  </si>
  <si>
    <t>MBILI  MBILINTENGELENJI</t>
  </si>
  <si>
    <t>CQCVMW0019684</t>
  </si>
  <si>
    <t>CQCVMW0019683</t>
  </si>
  <si>
    <t>FELEZINA GOSITINO</t>
  </si>
  <si>
    <t>CQCVMW0019844</t>
  </si>
  <si>
    <t>CQCVMW0019843</t>
  </si>
  <si>
    <t>ELIZABETI  JOSEPHY</t>
  </si>
  <si>
    <t>MBILINTENGELENJI</t>
  </si>
  <si>
    <t>CQCVMW0020748</t>
  </si>
  <si>
    <t>CQCVMW0020747</t>
  </si>
  <si>
    <t>KAMSAMPHA KOCHERA</t>
  </si>
  <si>
    <t>CQCVMW0019682</t>
  </si>
  <si>
    <t>CQCVMW0019681</t>
  </si>
  <si>
    <t>ELIDA CHOTSENI</t>
  </si>
  <si>
    <t>CQCVMW0019842</t>
  </si>
  <si>
    <t>CQCVMW0019841</t>
  </si>
  <si>
    <t>CHRISTINA  BULEKI</t>
  </si>
  <si>
    <t>CQCVMW0020746</t>
  </si>
  <si>
    <t>CQCVMW0020745</t>
  </si>
  <si>
    <t>NOMIYA KAZIMKAMBANI</t>
  </si>
  <si>
    <t>CQCVMW0019680</t>
  </si>
  <si>
    <t>CQCVMW0019679</t>
  </si>
  <si>
    <t>MILIKA ISUFU</t>
  </si>
  <si>
    <t>CQCVMW0020744</t>
  </si>
  <si>
    <t>CQCVMW0020743</t>
  </si>
  <si>
    <t>CHRISEY STIVEN</t>
  </si>
  <si>
    <t>CQCVMW0019678</t>
  </si>
  <si>
    <t>CQCVMW0019677</t>
  </si>
  <si>
    <t>BITRECE LEJATI</t>
  </si>
  <si>
    <t>CQCVMW0020742</t>
  </si>
  <si>
    <t>CQCVMW0020741</t>
  </si>
  <si>
    <t>INESS MAGAGA</t>
  </si>
  <si>
    <t>CQCVMW0019100</t>
  </si>
  <si>
    <t>CQCVMW0019099</t>
  </si>
  <si>
    <t>ESIME  LITCHADI</t>
  </si>
  <si>
    <t>MDZELA</t>
  </si>
  <si>
    <t>SAIDI</t>
  </si>
  <si>
    <t>CQCVMW0077348</t>
  </si>
  <si>
    <t>CQCVMW0077347</t>
  </si>
  <si>
    <t>GIRADESS GWIRE</t>
  </si>
  <si>
    <t>PHEPO 1</t>
  </si>
  <si>
    <t>CQCVMW0076787</t>
  </si>
  <si>
    <t>CQCVMW0076798</t>
  </si>
  <si>
    <t>THANDIZO   JOJI</t>
  </si>
  <si>
    <t>MUSA</t>
  </si>
  <si>
    <t>CQCVMW0019840</t>
  </si>
  <si>
    <t>CQCVMW0019839</t>
  </si>
  <si>
    <t>ZIONE  MWASE</t>
  </si>
  <si>
    <t>CQCVMW0076789</t>
  </si>
  <si>
    <t>CQCVMW0076780</t>
  </si>
  <si>
    <t xml:space="preserve">MEGI   MGWETSA </t>
  </si>
  <si>
    <t>CQCVMW0019838</t>
  </si>
  <si>
    <t>CQCVMW0019837</t>
  </si>
  <si>
    <t>MERY  YAMIKANI</t>
  </si>
  <si>
    <t>CQCVMW0076783</t>
  </si>
  <si>
    <t>CQCVMW0076790</t>
  </si>
  <si>
    <t>MALIA   ELISA</t>
  </si>
  <si>
    <t>CQCVMW0019836</t>
  </si>
  <si>
    <t>CQCVMW0019835</t>
  </si>
  <si>
    <t>MANESI  EVASI</t>
  </si>
  <si>
    <t>CQCVMW0076769</t>
  </si>
  <si>
    <t>CQCVMW0076768</t>
  </si>
  <si>
    <t>FANNY   MGWETSA</t>
  </si>
  <si>
    <t>CQCVMW0077346</t>
  </si>
  <si>
    <t>CQCVMW0077345</t>
  </si>
  <si>
    <t>ESITA MKUZIWADUKA</t>
  </si>
  <si>
    <t>CQCVMW0076707</t>
  </si>
  <si>
    <t>CQCVMW0076706</t>
  </si>
  <si>
    <t>STERIA   BANDA</t>
  </si>
  <si>
    <t>CQCVMW0019834</t>
  </si>
  <si>
    <t>CQCVMW0019833</t>
  </si>
  <si>
    <t>EMILE  MAKISONI</t>
  </si>
  <si>
    <t>CQCVMW0077344</t>
  </si>
  <si>
    <t>CQCVMW0077343</t>
  </si>
  <si>
    <t>GIRESS TONISIWELL</t>
  </si>
  <si>
    <t>CQCVMW0076701</t>
  </si>
  <si>
    <t>CQCVMW0076702</t>
  </si>
  <si>
    <t>ENELESI   LAUDN</t>
  </si>
  <si>
    <t>CQCVMW0019832</t>
  </si>
  <si>
    <t>CQCVMW0019831</t>
  </si>
  <si>
    <t>LOZI  SITIVI</t>
  </si>
  <si>
    <t>CQCVMW0076704</t>
  </si>
  <si>
    <t>CQCVMW0076703</t>
  </si>
  <si>
    <t>TIAMIKE   LAUDON</t>
  </si>
  <si>
    <t>CQCVMW0077342</t>
  </si>
  <si>
    <t>CQCVMW0077341</t>
  </si>
  <si>
    <t>ALESS LODWELL</t>
  </si>
  <si>
    <t>MTOSO</t>
  </si>
  <si>
    <t>CQCVMW0019830</t>
  </si>
  <si>
    <t>CQCVMW0019829</t>
  </si>
  <si>
    <t>ESINTA  BESTONI</t>
  </si>
  <si>
    <t>CQCVMW0076708</t>
  </si>
  <si>
    <t>CQCVMW0076709</t>
  </si>
  <si>
    <t>AIDA   LAUDON</t>
  </si>
  <si>
    <t>CQCVMW0019828</t>
  </si>
  <si>
    <t>CQCVMW0019827</t>
  </si>
  <si>
    <t>IDESI  JOSEPHY</t>
  </si>
  <si>
    <t>CQCVMW0077340</t>
  </si>
  <si>
    <t>CQCVMW0077339</t>
  </si>
  <si>
    <t>JENEROZA CHAPONDA</t>
  </si>
  <si>
    <t>CQCVMW0076710</t>
  </si>
  <si>
    <t>CQCVMW0076711</t>
  </si>
  <si>
    <t>MATRIDA   ADAM</t>
  </si>
  <si>
    <t>CQCVMW0076713</t>
  </si>
  <si>
    <t>CQCVMW0076712</t>
  </si>
  <si>
    <t>FALESI   PATRICK</t>
  </si>
  <si>
    <t>CQCVMW0077338</t>
  </si>
  <si>
    <t>CQCVMW0077337</t>
  </si>
  <si>
    <t>ENITA MAKIA</t>
  </si>
  <si>
    <t>CQCVMW0019826</t>
  </si>
  <si>
    <t>CQCVMW0019825</t>
  </si>
  <si>
    <t>AYILINI  JOJI</t>
  </si>
  <si>
    <t>CHAZUKA</t>
  </si>
  <si>
    <t>CQCVMW0076715</t>
  </si>
  <si>
    <t>CQCVMW0076714</t>
  </si>
  <si>
    <t>ESINAT   ADAM</t>
  </si>
  <si>
    <t>CQCVMW0077336</t>
  </si>
  <si>
    <t>CQCVMW0077335</t>
  </si>
  <si>
    <t>GULORIA KANJANGA</t>
  </si>
  <si>
    <t>CQCVMW0076717</t>
  </si>
  <si>
    <t>CQCVMW0076716</t>
  </si>
  <si>
    <t>ELIZA   PETER</t>
  </si>
  <si>
    <t>CQCVMW0019824</t>
  </si>
  <si>
    <t>CQCVMW0019823</t>
  </si>
  <si>
    <t>VENESIA  SIKOCHI</t>
  </si>
  <si>
    <t>CQCVMW0076719</t>
  </si>
  <si>
    <t>CQCVMW0076718</t>
  </si>
  <si>
    <t>HERENA    CHARRY</t>
  </si>
  <si>
    <t>CQCVMW0077334</t>
  </si>
  <si>
    <t>CQCVMW0077333</t>
  </si>
  <si>
    <t>LUTIA NAKHAKO</t>
  </si>
  <si>
    <t>CQCVMW0019822</t>
  </si>
  <si>
    <t>CQCVMW0019821</t>
  </si>
  <si>
    <t>LOZI  SAMUELE</t>
  </si>
  <si>
    <t>CQCVMW0076721</t>
  </si>
  <si>
    <t>CQCVMW0076720</t>
  </si>
  <si>
    <t>STERA   TOMASI</t>
  </si>
  <si>
    <t>CQCVMW0077331</t>
  </si>
  <si>
    <t>CQCVMW0077332</t>
  </si>
  <si>
    <t>LAIKA AYIZEKI</t>
  </si>
  <si>
    <t>CQCVMW0019820</t>
  </si>
  <si>
    <t>CQCVMW0019819</t>
  </si>
  <si>
    <t>MATILIDA  NEWA</t>
  </si>
  <si>
    <t>CQCVMW0076723</t>
  </si>
  <si>
    <t>CQCVMW0076722</t>
  </si>
  <si>
    <t>MARIA   MAPULANGA</t>
  </si>
  <si>
    <t>CQCVMW0077329</t>
  </si>
  <si>
    <t>CQCVMW0077330</t>
  </si>
  <si>
    <t>AYIDA KAKWAMBA</t>
  </si>
  <si>
    <t>CQCVMW0019818</t>
  </si>
  <si>
    <t>CQCVMW0019817</t>
  </si>
  <si>
    <t>EMELIDA  MAKISONI</t>
  </si>
  <si>
    <t>CQCVMW0077327</t>
  </si>
  <si>
    <t>CQCVMW0077328</t>
  </si>
  <si>
    <t>PRISCA  LAMECK</t>
  </si>
  <si>
    <t>CQCVMW0019816</t>
  </si>
  <si>
    <t>CQCVMW0019815</t>
  </si>
  <si>
    <t>MESE  CHIKANKHENI</t>
  </si>
  <si>
    <t>CQCVMW0076725</t>
  </si>
  <si>
    <t>CQCVMW0076724</t>
  </si>
  <si>
    <t>MWATITHA   PHEDULO</t>
  </si>
  <si>
    <t>CQCVMW0019814</t>
  </si>
  <si>
    <t>CQCVMW0019813</t>
  </si>
  <si>
    <t>EVELESI  DAISONI</t>
  </si>
  <si>
    <t>CQCVMW0077325</t>
  </si>
  <si>
    <t>CQCVMW0077326</t>
  </si>
  <si>
    <t>HANA BANDA</t>
  </si>
  <si>
    <t>CQCVMW0076727</t>
  </si>
  <si>
    <t>CQCVMW0076726</t>
  </si>
  <si>
    <t>ELUBE   ELISA</t>
  </si>
  <si>
    <t>CQCVMW0019812</t>
  </si>
  <si>
    <t>CQCVMW0019811</t>
  </si>
  <si>
    <t>EDINA  CHIGWE</t>
  </si>
  <si>
    <t>CQCVMW0077323</t>
  </si>
  <si>
    <t>CQCVMW0077324</t>
  </si>
  <si>
    <t>GETULUDA NJATI</t>
  </si>
  <si>
    <t>CQCVMW0076729</t>
  </si>
  <si>
    <t>CQCVMW0076728</t>
  </si>
  <si>
    <t>ROSIMELI   SITIVIN</t>
  </si>
  <si>
    <t>CQCVMW0077321</t>
  </si>
  <si>
    <t>CQCVMW0077322</t>
  </si>
  <si>
    <t>MALESS SHAIBU</t>
  </si>
  <si>
    <t>CQCVMW0019810</t>
  </si>
  <si>
    <t>CQCVMW0019809</t>
  </si>
  <si>
    <t>LABEKA  FENIASI</t>
  </si>
  <si>
    <t>CQCVMW0076779</t>
  </si>
  <si>
    <t>CQCVMW0076730</t>
  </si>
  <si>
    <t>ROSE   CHINGALA</t>
  </si>
  <si>
    <t>CQCVMW0019808</t>
  </si>
  <si>
    <t>CQCVMW0019807</t>
  </si>
  <si>
    <t>LAINA  ZELIVALA</t>
  </si>
  <si>
    <t>CQCVMW0077319</t>
  </si>
  <si>
    <t>CQCVMW0077320</t>
  </si>
  <si>
    <t>FEBE BEKATE</t>
  </si>
  <si>
    <t>CQCVMW0019806</t>
  </si>
  <si>
    <t>CQCVMW0019805</t>
  </si>
  <si>
    <t>ENIFA BANDA</t>
  </si>
  <si>
    <t>CQCVMW0076705</t>
  </si>
  <si>
    <t>CQCVMW0076731</t>
  </si>
  <si>
    <t>ANNA    ULAYA</t>
  </si>
  <si>
    <t>CQCVMW0077317</t>
  </si>
  <si>
    <t>CQCVMW0077318</t>
  </si>
  <si>
    <t>ELENA YONA</t>
  </si>
  <si>
    <t>CQCVMW0076732</t>
  </si>
  <si>
    <t>CQCVMW0076733</t>
  </si>
  <si>
    <t>AGNESS GRECIAN</t>
  </si>
  <si>
    <t>CQCVMW0019804</t>
  </si>
  <si>
    <t>CQCVMW0019803</t>
  </si>
  <si>
    <t>LIZINESI  CHIKAPONDA</t>
  </si>
  <si>
    <t>CQCVMW0077315</t>
  </si>
  <si>
    <t>CQCVMW0077316</t>
  </si>
  <si>
    <t>TAMANDAN KODWANI</t>
  </si>
  <si>
    <t>CQCVMW0076735</t>
  </si>
  <si>
    <t>CQCVMW0076734</t>
  </si>
  <si>
    <t>LITA   MANUEL</t>
  </si>
  <si>
    <t>CQCVMW0077313</t>
  </si>
  <si>
    <t>CQCVMW0077314</t>
  </si>
  <si>
    <t>ESITERE DAISON</t>
  </si>
  <si>
    <t>CQCVMW0019802</t>
  </si>
  <si>
    <t>CQCVMW0019801</t>
  </si>
  <si>
    <t>ANESI  CHIMPHEPO</t>
  </si>
  <si>
    <t>CQCVMW0076736</t>
  </si>
  <si>
    <t>CQCVMW0076737</t>
  </si>
  <si>
    <t xml:space="preserve"> NOMIA   CHULU</t>
  </si>
  <si>
    <t>CQCVMW0077700</t>
  </si>
  <si>
    <t>CQCVMW0077699</t>
  </si>
  <si>
    <t>SUZANA  TCHALOSI</t>
  </si>
  <si>
    <t>CQCVMW0077312</t>
  </si>
  <si>
    <t>CQCVMW0077311</t>
  </si>
  <si>
    <t>GRESS TAIGA</t>
  </si>
  <si>
    <t>CQCVMW0076739</t>
  </si>
  <si>
    <t>CQCVMW0076738</t>
  </si>
  <si>
    <t>TEREZA   DAISON</t>
  </si>
  <si>
    <t>CQCVMW0077698</t>
  </si>
  <si>
    <t>CQCVMW0077697</t>
  </si>
  <si>
    <t>LAVENA  MAFUTA</t>
  </si>
  <si>
    <t>CQCVMW0076740</t>
  </si>
  <si>
    <t>CQCVMW0076741</t>
  </si>
  <si>
    <t>VERINA   ELEMIA</t>
  </si>
  <si>
    <t>CQCVMW0077452</t>
  </si>
  <si>
    <t>CQCVMW0077451</t>
  </si>
  <si>
    <t>FALESS MAKHENESS</t>
  </si>
  <si>
    <t>PHEVU 2</t>
  </si>
  <si>
    <t>CQCVMW0077696</t>
  </si>
  <si>
    <t>CQCVMW0077695</t>
  </si>
  <si>
    <t>MALITA  MAFUTA</t>
  </si>
  <si>
    <t>CQCVMW0076742</t>
  </si>
  <si>
    <t>CQCVMW0076743</t>
  </si>
  <si>
    <t>FERESIYA   AKIMU</t>
  </si>
  <si>
    <t>CQCVMW0077454</t>
  </si>
  <si>
    <t>CQCVMW0077453</t>
  </si>
  <si>
    <t>MALIA ZEBULON</t>
  </si>
  <si>
    <t>LEKENI</t>
  </si>
  <si>
    <t>CQCVMW0077694</t>
  </si>
  <si>
    <t>CQCVMW0077693</t>
  </si>
  <si>
    <t>LAINESI  DAMIANO</t>
  </si>
  <si>
    <t>CQCVMW0077456</t>
  </si>
  <si>
    <t>CQCVMW0077457</t>
  </si>
  <si>
    <t>MANESS CHIKADZA</t>
  </si>
  <si>
    <t>CQCVMW0076744</t>
  </si>
  <si>
    <t>CQCVMW0076745</t>
  </si>
  <si>
    <t>CHISOMO  LANGWANI</t>
  </si>
  <si>
    <t>CQCVMW0077458</t>
  </si>
  <si>
    <t>CQCVMW0077455</t>
  </si>
  <si>
    <t>MSAWU KAMBAN</t>
  </si>
  <si>
    <t>CQCVMW0077692</t>
  </si>
  <si>
    <t>CQCVMW0077691</t>
  </si>
  <si>
    <t>LAHABE  THOMASI</t>
  </si>
  <si>
    <t>CQCVMW0077690</t>
  </si>
  <si>
    <t>CQCVMW0077689</t>
  </si>
  <si>
    <t>AGINESI  MAWOCHA</t>
  </si>
  <si>
    <t>CQCVMW0076747</t>
  </si>
  <si>
    <t>CQCVMW0076746</t>
  </si>
  <si>
    <t>CHIFUNILO   SAMISON</t>
  </si>
  <si>
    <t>CQCVMW0077688</t>
  </si>
  <si>
    <t>CQCVMW0077687</t>
  </si>
  <si>
    <t>ENELESI  SINOYA</t>
  </si>
  <si>
    <t>CQCVMW0076778</t>
  </si>
  <si>
    <t>CQCVMW0076777</t>
  </si>
  <si>
    <t>CHIPILIRO   SAMISON</t>
  </si>
  <si>
    <t>CQCVMW0077459</t>
  </si>
  <si>
    <t>CQCVMW0077460</t>
  </si>
  <si>
    <t>KHIRISITINA BIRIATI</t>
  </si>
  <si>
    <t>CQCVMW0077686</t>
  </si>
  <si>
    <t>CQCVMW0077685</t>
  </si>
  <si>
    <t>MARIA  BULAZIO</t>
  </si>
  <si>
    <t>CQCVMW0076750</t>
  </si>
  <si>
    <t>CQCVMW0076748</t>
  </si>
  <si>
    <t>BINESS  FREZA</t>
  </si>
  <si>
    <t>CQCVMW0077461</t>
  </si>
  <si>
    <t>CQCVMW0077462</t>
  </si>
  <si>
    <t>MELY BANDA</t>
  </si>
  <si>
    <t>CQCVMW0077684</t>
  </si>
  <si>
    <t>CQCVMW0077683</t>
  </si>
  <si>
    <t>TAMALA  FOSTER</t>
  </si>
  <si>
    <t>CQCVMW0076775</t>
  </si>
  <si>
    <t>CQCVMW0076749</t>
  </si>
  <si>
    <t>DOLOPHY   SAMISON</t>
  </si>
  <si>
    <t>CQCVMW0077463</t>
  </si>
  <si>
    <t>CQCVMW0077464</t>
  </si>
  <si>
    <t>MFANISS NATANI</t>
  </si>
  <si>
    <t>CQCVMW0076602</t>
  </si>
  <si>
    <t>CQCVMW0076601</t>
  </si>
  <si>
    <t>ROSE   SAMISON</t>
  </si>
  <si>
    <t>CQCVMW0077682</t>
  </si>
  <si>
    <t>CQCVMW0077681</t>
  </si>
  <si>
    <t>LITCHADI  YONA</t>
  </si>
  <si>
    <t>CQCVMW0076611</t>
  </si>
  <si>
    <t>CQCVMW0076612</t>
  </si>
  <si>
    <t>AIDA   MWALE</t>
  </si>
  <si>
    <t>CQCVMW0077465</t>
  </si>
  <si>
    <t>CQCVMW0077466</t>
  </si>
  <si>
    <t>FUNNY PHIRI</t>
  </si>
  <si>
    <t>CQCVMW0077680</t>
  </si>
  <si>
    <t>CQCVMW0077679</t>
  </si>
  <si>
    <t>ALINAFE  SANKHANI</t>
  </si>
  <si>
    <t>CQCVMW0076603</t>
  </si>
  <si>
    <t>CQCVMW0076604</t>
  </si>
  <si>
    <t>.PENJANI   MWALE</t>
  </si>
  <si>
    <t>CQCVMW0077468</t>
  </si>
  <si>
    <t>CQCVMW0077467</t>
  </si>
  <si>
    <t>FUNNY DONAT</t>
  </si>
  <si>
    <t>CQCVMW0076605</t>
  </si>
  <si>
    <t>CQCVMW0076606</t>
  </si>
  <si>
    <t>FRORA   CHARLES</t>
  </si>
  <si>
    <t>CQCVMW0077470</t>
  </si>
  <si>
    <t>CQCVMW0077469</t>
  </si>
  <si>
    <t>ANESS SIMIYON</t>
  </si>
  <si>
    <t>CQCVMW0076607</t>
  </si>
  <si>
    <t>CQCVMW0076608</t>
  </si>
  <si>
    <t>CHRISTINA   MOYO</t>
  </si>
  <si>
    <t>CQCVMW0077472</t>
  </si>
  <si>
    <t>CQCVMW0077471</t>
  </si>
  <si>
    <t>SOFERET PRECIOUS</t>
  </si>
  <si>
    <t>CQCVMW0076609</t>
  </si>
  <si>
    <t>CQCVMW0076610</t>
  </si>
  <si>
    <t>LETINA   MATAYA</t>
  </si>
  <si>
    <t>CQCVMW0077473</t>
  </si>
  <si>
    <t>CQCVMW0077474</t>
  </si>
  <si>
    <t>BENISON MASAUTSO</t>
  </si>
  <si>
    <t>CQCVMW0077678</t>
  </si>
  <si>
    <t>CQCVMW0077677</t>
  </si>
  <si>
    <t>ANTONI  KALUMBU</t>
  </si>
  <si>
    <t>M'TOSO</t>
  </si>
  <si>
    <t>CQCVMW0077476</t>
  </si>
  <si>
    <t>CQCVMW0077475</t>
  </si>
  <si>
    <t>PAULINE ZIMBA</t>
  </si>
  <si>
    <t>LAMUSI</t>
  </si>
  <si>
    <t>CQCVMW0076614</t>
  </si>
  <si>
    <t>CQCVMW0076613</t>
  </si>
  <si>
    <t>SARAH   TEMBO</t>
  </si>
  <si>
    <t>CQCVMW0077676</t>
  </si>
  <si>
    <t>CQCVMW0077675</t>
  </si>
  <si>
    <t>LOZI  GONTHI</t>
  </si>
  <si>
    <t>CQCVMW0077477</t>
  </si>
  <si>
    <t>CQCVMW0077478</t>
  </si>
  <si>
    <t>AYIDA LAMUSS</t>
  </si>
  <si>
    <t>CQCVMW0076615</t>
  </si>
  <si>
    <t>CQCVMW0076616</t>
  </si>
  <si>
    <t>.GRACE   LANGISONI</t>
  </si>
  <si>
    <t>CQCVMW0077674</t>
  </si>
  <si>
    <t>CQCVMW0077673</t>
  </si>
  <si>
    <t>EVINESI  TONG'O</t>
  </si>
  <si>
    <t>CQCVMW0077500</t>
  </si>
  <si>
    <t>CQCVMW0077499</t>
  </si>
  <si>
    <t>WAHIDA JONH</t>
  </si>
  <si>
    <t>CQCVMW0076618</t>
  </si>
  <si>
    <t>CQCVMW0076617</t>
  </si>
  <si>
    <t>AGNESS   KACHINGWE</t>
  </si>
  <si>
    <t>CQCVMW0077672</t>
  </si>
  <si>
    <t>CQCVMW0077671</t>
  </si>
  <si>
    <t>TITHA  SIMATI</t>
  </si>
  <si>
    <t>CQCVMW0077497</t>
  </si>
  <si>
    <t>CQCVMW0077498</t>
  </si>
  <si>
    <t>FATIMA JONH</t>
  </si>
  <si>
    <t>CQCVMW0076619</t>
  </si>
  <si>
    <t>CQCVMW0076620</t>
  </si>
  <si>
    <t>MERRY   BANDA</t>
  </si>
  <si>
    <t>CQCVMW0077670</t>
  </si>
  <si>
    <t>CQCVMW0077669</t>
  </si>
  <si>
    <t>LAVUNESI   KATUWA</t>
  </si>
  <si>
    <t>CQCVMW0077496</t>
  </si>
  <si>
    <t>CQCVMW0077495</t>
  </si>
  <si>
    <t>ENERESS LAUDON</t>
  </si>
  <si>
    <t>MAGALASS</t>
  </si>
  <si>
    <t>CQCVMW0076776</t>
  </si>
  <si>
    <t>CQCVMW0076650</t>
  </si>
  <si>
    <t>VERONIKA   CHATSALIRA</t>
  </si>
  <si>
    <t>CQCVMW0077668</t>
  </si>
  <si>
    <t>CQCVMW0077667</t>
  </si>
  <si>
    <t>ANA  BANDA</t>
  </si>
  <si>
    <t>CQCVMW0076621</t>
  </si>
  <si>
    <t>CQCVMW0076622</t>
  </si>
  <si>
    <t>AGINESS   CHIKUSE</t>
  </si>
  <si>
    <t>CQCVMW0077480</t>
  </si>
  <si>
    <t>CQCVMW0077479</t>
  </si>
  <si>
    <t>LAMEKI DIKISON</t>
  </si>
  <si>
    <t>BWRMBA</t>
  </si>
  <si>
    <t>MAGALASI</t>
  </si>
  <si>
    <t>CQCVMW0077482</t>
  </si>
  <si>
    <t>CQCVMW0077483</t>
  </si>
  <si>
    <t>ALEFA JAMUS</t>
  </si>
  <si>
    <t>CQCVMW0076624</t>
  </si>
  <si>
    <t>CQCVMW0076623</t>
  </si>
  <si>
    <t>ELIZABET   CHUNGA</t>
  </si>
  <si>
    <t>CQCVMW0077666</t>
  </si>
  <si>
    <t>CQCVMW0077665</t>
  </si>
  <si>
    <t>PATUMA  SAMISONI</t>
  </si>
  <si>
    <t>CQCVMW0077484</t>
  </si>
  <si>
    <t>CQCVMW0077481</t>
  </si>
  <si>
    <t>EMULAN HAMISI</t>
  </si>
  <si>
    <t>CQCVMW0077664</t>
  </si>
  <si>
    <t>CQCVMW0077663</t>
  </si>
  <si>
    <t>ZIONE  LODREKI</t>
  </si>
  <si>
    <t>MTONSO</t>
  </si>
  <si>
    <t>CQCVMW0077486</t>
  </si>
  <si>
    <t>CQCVMW0077485</t>
  </si>
  <si>
    <t>SIFATI SAIDI</t>
  </si>
  <si>
    <t>CQCVMW0077487</t>
  </si>
  <si>
    <t>CQCVMW0077488</t>
  </si>
  <si>
    <t>ENIFA ALICK</t>
  </si>
  <si>
    <t>CQCVMW0077662</t>
  </si>
  <si>
    <t>CQCVMW0077661</t>
  </si>
  <si>
    <t>GRESI  CHIMWEMWE</t>
  </si>
  <si>
    <t>CQCVMW0077490</t>
  </si>
  <si>
    <t>CQCVMW0077489</t>
  </si>
  <si>
    <t>AMINI JASTEN</t>
  </si>
  <si>
    <t>CQCVMW0077660</t>
  </si>
  <si>
    <t>CQCVMW0077659</t>
  </si>
  <si>
    <t>SENIA  DANIELO</t>
  </si>
  <si>
    <t>CQCVMW0077658</t>
  </si>
  <si>
    <t>CQCVMW0077657</t>
  </si>
  <si>
    <t>MANESI  AMIDU</t>
  </si>
  <si>
    <t>CQCVMW0077492</t>
  </si>
  <si>
    <t>CQCVMW0077491</t>
  </si>
  <si>
    <t>JABESS CHIGWENEMBE</t>
  </si>
  <si>
    <t>CQCVMW0076625</t>
  </si>
  <si>
    <t>CQCVMW0076626</t>
  </si>
  <si>
    <t>ANNA   ANED</t>
  </si>
  <si>
    <t>MASHALUBU</t>
  </si>
  <si>
    <t>CQCVMW0077656</t>
  </si>
  <si>
    <t>CQCVMW0077655</t>
  </si>
  <si>
    <t>GRADESI  NGONDO</t>
  </si>
  <si>
    <t>CQCVMW0076648</t>
  </si>
  <si>
    <t>CQCVMW0076649</t>
  </si>
  <si>
    <t>EFELO   SIMOKO</t>
  </si>
  <si>
    <t>KATUNGA</t>
  </si>
  <si>
    <t>CQCVMW0077654</t>
  </si>
  <si>
    <t>CQCVMW0077653</t>
  </si>
  <si>
    <t>FILIPINA  LASTONI</t>
  </si>
  <si>
    <t>CQCVMW0076627</t>
  </si>
  <si>
    <t>CQCVMW0076628</t>
  </si>
  <si>
    <t>JABA   KABICHI</t>
  </si>
  <si>
    <t>CQCVMW0077493</t>
  </si>
  <si>
    <t>CQCVMW0077494</t>
  </si>
  <si>
    <t>JOICE MAJEKETE</t>
  </si>
  <si>
    <t>CQCVMW0076646</t>
  </si>
  <si>
    <t>CQCVMW0076647</t>
  </si>
  <si>
    <t>ADDYA  CHIANDA</t>
  </si>
  <si>
    <t>CQCVMW0076629</t>
  </si>
  <si>
    <t>CQCVMW0076630</t>
  </si>
  <si>
    <t>TIYAMIKE   PHINFOLO</t>
  </si>
  <si>
    <t>CQCVMW0076632</t>
  </si>
  <si>
    <t>CQCVMW0076631</t>
  </si>
  <si>
    <t>ALINESI   MATOLINO</t>
  </si>
  <si>
    <t>CQCVMW0077652</t>
  </si>
  <si>
    <t>CQCVMW0077651</t>
  </si>
  <si>
    <t>ANA  ANEDI</t>
  </si>
  <si>
    <t>CQCVMW0076636</t>
  </si>
  <si>
    <t>CQCVMW0076635</t>
  </si>
  <si>
    <t>ELIZA   MULENGA</t>
  </si>
  <si>
    <t>CQCVMW0068150</t>
  </si>
  <si>
    <t>CQCVMW0068149</t>
  </si>
  <si>
    <t>LUKIA  ANDERSONI</t>
  </si>
  <si>
    <t>CQCVMW0076638</t>
  </si>
  <si>
    <t>CQCVMW0076637</t>
  </si>
  <si>
    <t>SAINAB   IBRAHIM</t>
  </si>
  <si>
    <t>CQCVMW0068148</t>
  </si>
  <si>
    <t>CQCVMW0068147</t>
  </si>
  <si>
    <t>MOLINI  CHAIMAMWALE</t>
  </si>
  <si>
    <t>CQCVMW0076639</t>
  </si>
  <si>
    <t>CQCVMW0076640</t>
  </si>
  <si>
    <t>MERRY   OSIMAN</t>
  </si>
  <si>
    <t>CQCVMW0076634</t>
  </si>
  <si>
    <t>CQCVMW0076633</t>
  </si>
  <si>
    <t>LIZINET   LIKASWEKA</t>
  </si>
  <si>
    <t>CQCVMW0068146</t>
  </si>
  <si>
    <t>CQCVMW0068145</t>
  </si>
  <si>
    <t>MADALITSO  JASTENI</t>
  </si>
  <si>
    <t>MAGARASI</t>
  </si>
  <si>
    <t>CQCVMW0068144</t>
  </si>
  <si>
    <t>CQCVMW0068143</t>
  </si>
  <si>
    <t>MARITA  FABIANO</t>
  </si>
  <si>
    <t>CQCVMW0076644</t>
  </si>
  <si>
    <t>CQCVMW0076645</t>
  </si>
  <si>
    <t>ZAINAB   TAMBULA</t>
  </si>
  <si>
    <t>CQCVMW0076642</t>
  </si>
  <si>
    <t>CQCVMW0076641</t>
  </si>
  <si>
    <t xml:space="preserve">JERSY   ELIAS </t>
  </si>
  <si>
    <t>CQCVMW0068142</t>
  </si>
  <si>
    <t>CQCVMW0068141</t>
  </si>
  <si>
    <t>HELEBATI  MATAKA</t>
  </si>
  <si>
    <t>CQCVMW0068140</t>
  </si>
  <si>
    <t>CQCVMW0068139</t>
  </si>
  <si>
    <t>DIANA  MOZESI</t>
  </si>
  <si>
    <t>CQCVMW0068138</t>
  </si>
  <si>
    <t>CQCVMW0068137</t>
  </si>
  <si>
    <t>JONASI  SINOYA</t>
  </si>
  <si>
    <t>CQCVMW0076150</t>
  </si>
  <si>
    <t>CQCVMW0076149</t>
  </si>
  <si>
    <t>MWANJANA  CHISISI</t>
  </si>
  <si>
    <t>CQCVMW0076148</t>
  </si>
  <si>
    <t>CQCVMW0076147</t>
  </si>
  <si>
    <t>MATHER  KAPAZA</t>
  </si>
  <si>
    <t>CQCVMW0076139</t>
  </si>
  <si>
    <t>CQCVMW0076140</t>
  </si>
  <si>
    <t>AGNESS  JABES</t>
  </si>
  <si>
    <t>CQCVMW0076146</t>
  </si>
  <si>
    <t>CQCVMW0076145</t>
  </si>
  <si>
    <t>MOSHO WILE  HAMA</t>
  </si>
  <si>
    <t>CQCVMW0076138</t>
  </si>
  <si>
    <t>CQCVMW0076137</t>
  </si>
  <si>
    <t>LUTE   MANIEL</t>
  </si>
  <si>
    <t>CQCVMW0076136</t>
  </si>
  <si>
    <t>CQCVMW0076135</t>
  </si>
  <si>
    <t>ELESI   LIKASWEKA</t>
  </si>
  <si>
    <t>CQCVMW0076144</t>
  </si>
  <si>
    <t>CQCVMW0076143</t>
  </si>
  <si>
    <t>ERITA  LUSIASI</t>
  </si>
  <si>
    <t>CQCVMW0076142</t>
  </si>
  <si>
    <t>CQCVMW0076141</t>
  </si>
  <si>
    <t>FANE  CHIKOPA</t>
  </si>
  <si>
    <t>CQCVMW0076133</t>
  </si>
  <si>
    <t>CQCVMW0076134</t>
  </si>
  <si>
    <t>PATUMA   JASTEN</t>
  </si>
  <si>
    <t>CQCVMW0068136</t>
  </si>
  <si>
    <t>CQCVMW0068135</t>
  </si>
  <si>
    <t>AGINESI  TEMBO</t>
  </si>
  <si>
    <t>CQCVMW0076132</t>
  </si>
  <si>
    <t>CQCVMW0076131</t>
  </si>
  <si>
    <t>GRADES    ALIMU</t>
  </si>
  <si>
    <t>CQCVMW0068134</t>
  </si>
  <si>
    <t>CQCVMW0068133</t>
  </si>
  <si>
    <t>GRESI  LABISONI</t>
  </si>
  <si>
    <t>CQCVMW0068132</t>
  </si>
  <si>
    <t>CQCVMW0068131</t>
  </si>
  <si>
    <t>BITILESI  WAITI</t>
  </si>
  <si>
    <t>CQCVMW0076129</t>
  </si>
  <si>
    <t>CQCVMW0076130</t>
  </si>
  <si>
    <t>VELENTINA   MANYENJE</t>
  </si>
  <si>
    <t>CQCVMW0068130</t>
  </si>
  <si>
    <t>CQCVMW0068129</t>
  </si>
  <si>
    <t>MAGRETI  KUMBANDE</t>
  </si>
  <si>
    <t>CQCVMW0076127</t>
  </si>
  <si>
    <t>CQCVMW0076128</t>
  </si>
  <si>
    <t>LIZINES   MKWINDA</t>
  </si>
  <si>
    <t>CQCVMW0068128</t>
  </si>
  <si>
    <t>CQCVMW0068127</t>
  </si>
  <si>
    <t>LUKIA  FAKI</t>
  </si>
  <si>
    <t>CQCVMW0076126</t>
  </si>
  <si>
    <t>CQCVMW0076643</t>
  </si>
  <si>
    <t>FATSILENI   LIKASWEKA</t>
  </si>
  <si>
    <t>CQCVMW0068126</t>
  </si>
  <si>
    <t>CQCVMW0068125</t>
  </si>
  <si>
    <t>BELINA  KEALA</t>
  </si>
  <si>
    <t>CQCVMW0076124</t>
  </si>
  <si>
    <t>CQCVMW0076125</t>
  </si>
  <si>
    <t>PATUMA   PHINIFOLO</t>
  </si>
  <si>
    <t>CQCVMW0068124</t>
  </si>
  <si>
    <t>CQCVMW0068123</t>
  </si>
  <si>
    <t>JESE  CHIKADZA</t>
  </si>
  <si>
    <t>CQCVMW0076123</t>
  </si>
  <si>
    <t>CQCVMW0076122</t>
  </si>
  <si>
    <t>DOLINI   FANIWELO</t>
  </si>
  <si>
    <t>CQCVMW0068122</t>
  </si>
  <si>
    <t>CQCVMW0068121</t>
  </si>
  <si>
    <t>ALESI  SINEKI</t>
  </si>
  <si>
    <t>CQCVMW0076121</t>
  </si>
  <si>
    <t>CQCVMW0076120</t>
  </si>
  <si>
    <t>MANES   MATABWA</t>
  </si>
  <si>
    <t>B2EMBA</t>
  </si>
  <si>
    <t>CQCVMW0068120</t>
  </si>
  <si>
    <t>CQCVMW0068119</t>
  </si>
  <si>
    <t>LODA  YESAYA</t>
  </si>
  <si>
    <t>CQCVMW0076118</t>
  </si>
  <si>
    <t>CQCVMW0076119</t>
  </si>
  <si>
    <t>ENITA   CASTOM</t>
  </si>
  <si>
    <t>CQCVMW0068118</t>
  </si>
  <si>
    <t>CQCVMW0068117</t>
  </si>
  <si>
    <t>HAWA  SAIDI</t>
  </si>
  <si>
    <t>CQCVMW0076117</t>
  </si>
  <si>
    <t>CQCVMW0076116</t>
  </si>
  <si>
    <t>MPHATSO   KHOMOLINA</t>
  </si>
  <si>
    <t>CQCVMW0068116</t>
  </si>
  <si>
    <t>CQCVMW0068115</t>
  </si>
  <si>
    <t>LAVUNESI  LOJASI</t>
  </si>
  <si>
    <t>CQCVMW0076114</t>
  </si>
  <si>
    <t>CQCVMW0076115</t>
  </si>
  <si>
    <t>DOLOPHY   MIKAELI</t>
  </si>
  <si>
    <t>CQCVMW0076112</t>
  </si>
  <si>
    <t>CQCVMW0076111</t>
  </si>
  <si>
    <t>EFELO   MIKAEL</t>
  </si>
  <si>
    <t>CQCVMW0068114</t>
  </si>
  <si>
    <t>CQCVMW0068113</t>
  </si>
  <si>
    <t>ATUPERE  FRASESI</t>
  </si>
  <si>
    <t>CQCVMW0076109</t>
  </si>
  <si>
    <t>CQCVMW0076108</t>
  </si>
  <si>
    <t>ROSE   MASINJA</t>
  </si>
  <si>
    <t>CQCVMW0068112</t>
  </si>
  <si>
    <t>CQCVMW0068111</t>
  </si>
  <si>
    <t>FILIPINA  KUMBU</t>
  </si>
  <si>
    <t>CQCVMW0076106</t>
  </si>
  <si>
    <t>CQCVMW0076107</t>
  </si>
  <si>
    <t>RODA   MAGALASI</t>
  </si>
  <si>
    <t>CQCVMW0076113</t>
  </si>
  <si>
    <t>CQCVMW0076110</t>
  </si>
  <si>
    <t>RUTE   KANTONDOLE</t>
  </si>
  <si>
    <t>CQCVMW0076105</t>
  </si>
  <si>
    <t>CQCVMW0076104</t>
  </si>
  <si>
    <t>MALIAM   ISSUFU</t>
  </si>
  <si>
    <t>CQCVMW0068110</t>
  </si>
  <si>
    <t>CQCVMW0068109</t>
  </si>
  <si>
    <t>JENIFA  MASIKIA</t>
  </si>
  <si>
    <t>MPHEVU1</t>
  </si>
  <si>
    <t>CQCVMW0076102</t>
  </si>
  <si>
    <t>CQCVMW0076101</t>
  </si>
  <si>
    <t>MERY   CHIMWEMWE</t>
  </si>
  <si>
    <t>CQCVMW0068108</t>
  </si>
  <si>
    <t>CQCVMW0068107</t>
  </si>
  <si>
    <t>FONIKE  SELEMANI</t>
  </si>
  <si>
    <t>CQCVMW0068106</t>
  </si>
  <si>
    <t>CQCVMW0068105</t>
  </si>
  <si>
    <t>MALIAMU  JOHN</t>
  </si>
  <si>
    <t>CQCVMW0068104</t>
  </si>
  <si>
    <t>CQCVMW0068103</t>
  </si>
  <si>
    <t>EMILE  WOTCHI</t>
  </si>
  <si>
    <t>CQCVMW0068102</t>
  </si>
  <si>
    <t>CQCVMW0068101</t>
  </si>
  <si>
    <t>DOLIKA  WILISONI</t>
  </si>
  <si>
    <t>CQCVMW0076889</t>
  </si>
  <si>
    <t>CQCVMW0076888</t>
  </si>
  <si>
    <t>CHIKALIPO  MKWAWA</t>
  </si>
  <si>
    <t>CQCVMW0076887</t>
  </si>
  <si>
    <t>CQCVMW0076886</t>
  </si>
  <si>
    <t>VAILETI  KHRISTONI</t>
  </si>
  <si>
    <t>CQCVMW0076885</t>
  </si>
  <si>
    <t>CQCVMW0076884</t>
  </si>
  <si>
    <t>TAWONE  ALIERE</t>
  </si>
  <si>
    <t>CQCVMW0076883</t>
  </si>
  <si>
    <t>CQCVMW0076882</t>
  </si>
  <si>
    <t>AIDA  FURASESI</t>
  </si>
  <si>
    <t>CQCVMW0076881</t>
  </si>
  <si>
    <t>CQCVMW0076880</t>
  </si>
  <si>
    <t>ALINAFE  KAUFA</t>
  </si>
  <si>
    <t>CQCVMW0076879</t>
  </si>
  <si>
    <t>CQCVMW0076878</t>
  </si>
  <si>
    <t>EVELESI  KAUFA</t>
  </si>
  <si>
    <t>CQCVMW0076877</t>
  </si>
  <si>
    <t>CQCVMW0076876</t>
  </si>
  <si>
    <t>BITILESI  CHANJE</t>
  </si>
  <si>
    <t>CQCVMW0076875</t>
  </si>
  <si>
    <t>CQCVMW0076874</t>
  </si>
  <si>
    <t>AINA  KAZEMBE</t>
  </si>
  <si>
    <t>CQCVMW0076873</t>
  </si>
  <si>
    <t>CQCVMW0076872</t>
  </si>
  <si>
    <t>LENITA  LUKA</t>
  </si>
  <si>
    <t>CQCVMW0076871</t>
  </si>
  <si>
    <t>CQCVMW0076870</t>
  </si>
  <si>
    <t>SUZANA  CHIBISA</t>
  </si>
  <si>
    <t>ALEKENI</t>
  </si>
  <si>
    <t>CQCVMW0076869</t>
  </si>
  <si>
    <t>CQCVMW0076868</t>
  </si>
  <si>
    <t>MATHER  KALUBA</t>
  </si>
  <si>
    <t>MAGILASI</t>
  </si>
  <si>
    <t>CQCVMW0076867</t>
  </si>
  <si>
    <t>CQCVMW0076866</t>
  </si>
  <si>
    <t>DILIA  WIZIMANI</t>
  </si>
  <si>
    <t>CQCVMW0076865</t>
  </si>
  <si>
    <t>CQCVMW0076864</t>
  </si>
  <si>
    <t>AINA  WALANI</t>
  </si>
  <si>
    <t>CQCVMW0076863</t>
  </si>
  <si>
    <t>CQCVMW0076862</t>
  </si>
  <si>
    <t>NIA  M'BALAKA</t>
  </si>
  <si>
    <t>CQCVMW0076861</t>
  </si>
  <si>
    <t>CQCVMW0076860</t>
  </si>
  <si>
    <t>FOSTINA  KAPESI</t>
  </si>
  <si>
    <t>CQCVMW0076859</t>
  </si>
  <si>
    <t>CQCVMW0076858</t>
  </si>
  <si>
    <t>OTAMA  MUNTHALI</t>
  </si>
  <si>
    <t>CQCVMW0076857</t>
  </si>
  <si>
    <t>CQCVMW0076856</t>
  </si>
  <si>
    <t>CHIPILIRO  GAGA</t>
  </si>
  <si>
    <t>CQCVMW0076855</t>
  </si>
  <si>
    <t>CQCVMW0076854</t>
  </si>
  <si>
    <t>FANE  TCHAKA</t>
  </si>
  <si>
    <t>CQCVMW0076853</t>
  </si>
  <si>
    <t>CQCVMW0076852</t>
  </si>
  <si>
    <t>SARA  KAZEMBE</t>
  </si>
  <si>
    <t>CQCVMW0076851</t>
  </si>
  <si>
    <t>CQCVMW0076103</t>
  </si>
  <si>
    <t>ALINETI  AMIDU</t>
  </si>
  <si>
    <t>CQCVMW0077600</t>
  </si>
  <si>
    <t>CQCVMW0077599</t>
  </si>
  <si>
    <t>PATRICIA  LAZALO</t>
  </si>
  <si>
    <t>CQCVMW0077598</t>
  </si>
  <si>
    <t>CQCVMW0077597</t>
  </si>
  <si>
    <t>MAGRETI  TCHALOSI</t>
  </si>
  <si>
    <t>CQCVMW0077596</t>
  </si>
  <si>
    <t>CQCVMW0077595</t>
  </si>
  <si>
    <t>ASIMA  MBUNGU</t>
  </si>
  <si>
    <t>CQCVMW0077594</t>
  </si>
  <si>
    <t>CQCVMW0077593</t>
  </si>
  <si>
    <t>MESE  MATIASI</t>
  </si>
  <si>
    <t>CQCVMW0077592</t>
  </si>
  <si>
    <t>CQCVMW0077591</t>
  </si>
  <si>
    <t>ADINYA  YUSUFU</t>
  </si>
  <si>
    <t>CQCVMW0077590</t>
  </si>
  <si>
    <t>CQCVMW0077589</t>
  </si>
  <si>
    <t>ESTERY  MAKOKO</t>
  </si>
  <si>
    <t>CQCVMW0077588</t>
  </si>
  <si>
    <t>CQCVMW0077587</t>
  </si>
  <si>
    <t>WINILE  JASTENI</t>
  </si>
  <si>
    <t>CQCVMW0077586</t>
  </si>
  <si>
    <t>CQCVMW0077585</t>
  </si>
  <si>
    <t>MALIAMU  IBULAHIMU</t>
  </si>
  <si>
    <t>KALEKENI</t>
  </si>
  <si>
    <t>CQCVMW0077584</t>
  </si>
  <si>
    <t>CQCVMW0077583</t>
  </si>
  <si>
    <t>MAGRETI  DIKISONI</t>
  </si>
  <si>
    <t>CQCVMW0077582</t>
  </si>
  <si>
    <t>CQCVMW0077581</t>
  </si>
  <si>
    <t>LUSE  JEMUSI</t>
  </si>
  <si>
    <t>CQCVMW0077580</t>
  </si>
  <si>
    <t>CQCVMW0077579</t>
  </si>
  <si>
    <t>ALESI  BILIATI</t>
  </si>
  <si>
    <t>CQCVMW0077578</t>
  </si>
  <si>
    <t>CQCVMW0077577</t>
  </si>
  <si>
    <t>ZEINABO  MWAMADI</t>
  </si>
  <si>
    <t>CQCVMW0077576</t>
  </si>
  <si>
    <t>CQCVMW0077575</t>
  </si>
  <si>
    <t>HAWA  MIYA</t>
  </si>
  <si>
    <t>CQCVMW0077574</t>
  </si>
  <si>
    <t>CQCVMW0077573</t>
  </si>
  <si>
    <t>DINYA  IMANI</t>
  </si>
  <si>
    <t>CQCVMW0077572</t>
  </si>
  <si>
    <t>CQCVMW0077571</t>
  </si>
  <si>
    <t>KASIMU  ASIATU</t>
  </si>
  <si>
    <t>CQCVMW0077570</t>
  </si>
  <si>
    <t>CQCVMW0077569</t>
  </si>
  <si>
    <t>DELIA  LINJE</t>
  </si>
  <si>
    <t>CQCVMW0077568</t>
  </si>
  <si>
    <t>CQCVMW0077567</t>
  </si>
  <si>
    <t>LOBATI  LEVISONI</t>
  </si>
  <si>
    <t>CQCVMW0077566</t>
  </si>
  <si>
    <t>CQCVMW0077565</t>
  </si>
  <si>
    <t>JUSTINA  FRAKISON</t>
  </si>
  <si>
    <t>CQCVMW0077564</t>
  </si>
  <si>
    <t>CQCVMW0077563</t>
  </si>
  <si>
    <t>INESI  CHISOMO</t>
  </si>
  <si>
    <t>CQCVMW0077562</t>
  </si>
  <si>
    <t>CQCVMW0077561</t>
  </si>
  <si>
    <t>KILINESI  SIPENTALA</t>
  </si>
  <si>
    <t>CHIKHAWO</t>
  </si>
  <si>
    <t>CQCVMW0077560</t>
  </si>
  <si>
    <t>CQCVMW0077559</t>
  </si>
  <si>
    <t>GRESI  JEMUSI</t>
  </si>
  <si>
    <t>CQCVMW0077558</t>
  </si>
  <si>
    <t>CQCVMW0077557</t>
  </si>
  <si>
    <t>ADINJA  JIMU</t>
  </si>
  <si>
    <t>CQCVMW0077556</t>
  </si>
  <si>
    <t>CQCVMW0077555</t>
  </si>
  <si>
    <t>ALINAFE  FULEDI</t>
  </si>
  <si>
    <t>CQCVMW0077553</t>
  </si>
  <si>
    <t>CQCVMW0077552</t>
  </si>
  <si>
    <t>EFELIDA  MAFIUZI</t>
  </si>
  <si>
    <t>CQCVMW0077551</t>
  </si>
  <si>
    <t>CQCVMW0077554</t>
  </si>
  <si>
    <t>MANESI  JOSEPHY</t>
  </si>
  <si>
    <t>CQCVMW0077550</t>
  </si>
  <si>
    <t>CQCVMW0077549</t>
  </si>
  <si>
    <t>TAMALA  GEVINALA</t>
  </si>
  <si>
    <t>M'NKWENDE</t>
  </si>
  <si>
    <t>CQCVMW0077548</t>
  </si>
  <si>
    <t>CQCVMW0077547</t>
  </si>
  <si>
    <t>LENIA  MALIKO</t>
  </si>
  <si>
    <t>CQCVMW0077546</t>
  </si>
  <si>
    <t>CQCVMW0077545</t>
  </si>
  <si>
    <t>LAINESI  CHISALE</t>
  </si>
  <si>
    <t>CQCVMW0077544</t>
  </si>
  <si>
    <t>CQCVMW0077543</t>
  </si>
  <si>
    <t>STERA  MALAKI</t>
  </si>
  <si>
    <t>CQCVMW0077542</t>
  </si>
  <si>
    <t>CQCVMW0077541</t>
  </si>
  <si>
    <t>AGINESI  CHIMPITILENJI</t>
  </si>
  <si>
    <t>CQCVMW0077540</t>
  </si>
  <si>
    <t>CQCVMW0077539</t>
  </si>
  <si>
    <t>ALIZABETI  KANDODO</t>
  </si>
  <si>
    <t>CQCVMW0077538</t>
  </si>
  <si>
    <t>CQCVMW0077537</t>
  </si>
  <si>
    <t>PATRICIA  BANDA</t>
  </si>
  <si>
    <t>CQCVMW0077536</t>
  </si>
  <si>
    <t>CQCVMW0077535</t>
  </si>
  <si>
    <t>DILIYA  SAMISONI</t>
  </si>
  <si>
    <t>CQCVMW0077534</t>
  </si>
  <si>
    <t>CQCVMW0077533</t>
  </si>
  <si>
    <t>LUSE  BENISONI</t>
  </si>
  <si>
    <t>CQCVMW0077532</t>
  </si>
  <si>
    <t>CQCVMW0077531</t>
  </si>
  <si>
    <t>M'SIYANA  BAITONI</t>
  </si>
  <si>
    <t>CQCVMW0077530</t>
  </si>
  <si>
    <t>CQCVMW0077529</t>
  </si>
  <si>
    <t>EMILE  WILIAMU</t>
  </si>
  <si>
    <t>CQCVMW0077528</t>
  </si>
  <si>
    <t>CQCVMW0077527</t>
  </si>
  <si>
    <t>MULITANI  HAPE</t>
  </si>
  <si>
    <t>CQCVMW0077526</t>
  </si>
  <si>
    <t>CQCVMW0077525</t>
  </si>
  <si>
    <t>ALINETI  JABESI</t>
  </si>
  <si>
    <t>CQCVMW0077524</t>
  </si>
  <si>
    <t>CQCVMW0077523</t>
  </si>
  <si>
    <t>MAGRETI  LUKA</t>
  </si>
  <si>
    <t>CQCVMW0077522</t>
  </si>
  <si>
    <t>CQCVMW0077521</t>
  </si>
  <si>
    <t>GRADESI  JOLAMU</t>
  </si>
  <si>
    <t>CQCVMW0077520</t>
  </si>
  <si>
    <t>CQCVMW0077519</t>
  </si>
  <si>
    <t>LAKELE  YAKOBE</t>
  </si>
  <si>
    <t>CQCVMW0077518</t>
  </si>
  <si>
    <t>CQCVMW0077517</t>
  </si>
  <si>
    <t>MANIWELO  KAMATUWA</t>
  </si>
  <si>
    <t>CQCVMW0077516</t>
  </si>
  <si>
    <t>CQCVMW0077515</t>
  </si>
  <si>
    <t>YONA  NEFALA</t>
  </si>
  <si>
    <t>CQCVMW0077514</t>
  </si>
  <si>
    <t>CQCVMW0077513</t>
  </si>
  <si>
    <t>UNICE  M'LINGA</t>
  </si>
  <si>
    <t>CQCVMW0077512</t>
  </si>
  <si>
    <t>CQCVMW0077511</t>
  </si>
  <si>
    <t>LELIA  JUMPHA</t>
  </si>
  <si>
    <t>CQCVMW0077510</t>
  </si>
  <si>
    <t>CQCVMW0077509</t>
  </si>
  <si>
    <t>EMILE  TIFIKE</t>
  </si>
  <si>
    <t>CQCVMW0077508</t>
  </si>
  <si>
    <t>CQCVMW0077507</t>
  </si>
  <si>
    <t>DOLASI  YUDASI</t>
  </si>
  <si>
    <t>CQCVMW0045602</t>
  </si>
  <si>
    <t>CQCVMW0045601</t>
  </si>
  <si>
    <t>LUSE MAKABWE</t>
  </si>
  <si>
    <t>MBWATALIKA</t>
  </si>
  <si>
    <t>KAPUNULA</t>
  </si>
  <si>
    <t>CQCVMW0018067</t>
  </si>
  <si>
    <t>CQCVMW0018068</t>
  </si>
  <si>
    <t>ERENI LOBATI</t>
  </si>
  <si>
    <t>CQCVMW0018066</t>
  </si>
  <si>
    <t>CQCVMW0018065</t>
  </si>
  <si>
    <t>ERIZA LEVISON</t>
  </si>
  <si>
    <t>CQCVMW0018082</t>
  </si>
  <si>
    <t>CQCVMW0018081</t>
  </si>
  <si>
    <t>BLENDA KALUDZU</t>
  </si>
  <si>
    <t>CQCVMW0018075</t>
  </si>
  <si>
    <t>CQCVMW0018080</t>
  </si>
  <si>
    <t>NASITIMA ZEKEYO</t>
  </si>
  <si>
    <t>CQCVMW0076895</t>
  </si>
  <si>
    <t>CQCVMW0076896</t>
  </si>
  <si>
    <t>KETILINA   CHARITY</t>
  </si>
  <si>
    <t>MTAMBO</t>
  </si>
  <si>
    <t>KUKAWALA</t>
  </si>
  <si>
    <t>CQCVMW0076897</t>
  </si>
  <si>
    <t>CQCVMW0076894</t>
  </si>
  <si>
    <t>MISOZI   LUKA</t>
  </si>
  <si>
    <t>CQCVMW0076890</t>
  </si>
  <si>
    <t>CQCVMW0076898</t>
  </si>
  <si>
    <t>DOLOFE   MILONGO</t>
  </si>
  <si>
    <t>CQCVMW0076891</t>
  </si>
  <si>
    <t>CQCVMW0076900</t>
  </si>
  <si>
    <t>MPHATSO   LUSIAS</t>
  </si>
  <si>
    <t>CQCVMW0076893</t>
  </si>
  <si>
    <t>CQCVMW0076892</t>
  </si>
  <si>
    <t>ALINET   JUNE</t>
  </si>
  <si>
    <t>CQCVMW0076699</t>
  </si>
  <si>
    <t>CQCVMW0076700</t>
  </si>
  <si>
    <t>VERENTINA   FILIMON</t>
  </si>
  <si>
    <t>CQCVMW0076697</t>
  </si>
  <si>
    <t>CQCVMW0076698</t>
  </si>
  <si>
    <t>ENELESI   FILIMON</t>
  </si>
  <si>
    <t>CQCVMW0076696</t>
  </si>
  <si>
    <t>CQCVMW0076695</t>
  </si>
  <si>
    <t>ALEFA   MUANGA</t>
  </si>
  <si>
    <t>CQCVMW0076694</t>
  </si>
  <si>
    <t>CQCVMW0076693</t>
  </si>
  <si>
    <t>RODA   ROMAN</t>
  </si>
  <si>
    <t>KATSIZIKA</t>
  </si>
  <si>
    <t>CQCVMW0076691</t>
  </si>
  <si>
    <t>CQCVMW0076692</t>
  </si>
  <si>
    <t xml:space="preserve">NELIA   JOSIA </t>
  </si>
  <si>
    <t>CQCVMW0076690</t>
  </si>
  <si>
    <t>CQCVMW0076689</t>
  </si>
  <si>
    <t>YOHANE   MAYANI</t>
  </si>
  <si>
    <t>MATHEMBA</t>
  </si>
  <si>
    <t>CQCVMW0076687</t>
  </si>
  <si>
    <t>CQCVMW0076688</t>
  </si>
  <si>
    <t>MPHATSO   DANIEL</t>
  </si>
  <si>
    <t>CQCVMW0076685</t>
  </si>
  <si>
    <t>CQCVMW0076686</t>
  </si>
  <si>
    <t>ELUBE   PETER</t>
  </si>
  <si>
    <t>CQCVMW0076684</t>
  </si>
  <si>
    <t>CQCVMW0076683</t>
  </si>
  <si>
    <t>TIKHALE   NGWENYA</t>
  </si>
  <si>
    <t>CQCVMW0076682</t>
  </si>
  <si>
    <t>CQCVMW0076681</t>
  </si>
  <si>
    <t>ALINET   CHAKWANILA</t>
  </si>
  <si>
    <t>CQCVMW0076680</t>
  </si>
  <si>
    <t>CQCVMW0076679</t>
  </si>
  <si>
    <t>ALENA   HARRISON</t>
  </si>
  <si>
    <t>CQCVMW0076678</t>
  </si>
  <si>
    <t>CQCVMW0076677</t>
  </si>
  <si>
    <t>MALITA   FALISON</t>
  </si>
  <si>
    <t>CQCVMW0076676</t>
  </si>
  <si>
    <t>CQCVMW0076675</t>
  </si>
  <si>
    <t>LUSIA   DALITSO</t>
  </si>
  <si>
    <t>KUKAWLA</t>
  </si>
  <si>
    <t>CQCVMW0076673</t>
  </si>
  <si>
    <t>CQCVMW0076674</t>
  </si>
  <si>
    <t>LOVENES  GWERE</t>
  </si>
  <si>
    <t>MTAMBI</t>
  </si>
  <si>
    <t>CQCVMW0076672</t>
  </si>
  <si>
    <t>CQCVMW0076671</t>
  </si>
  <si>
    <t>CHUMPAYI   SUNTHE</t>
  </si>
  <si>
    <t>MTANBO</t>
  </si>
  <si>
    <t>CQCVMW0076669</t>
  </si>
  <si>
    <t>CQCVMW0076670</t>
  </si>
  <si>
    <t>LINESI   PIASON</t>
  </si>
  <si>
    <t>KUKAWALQ</t>
  </si>
  <si>
    <t>CQCVMW0076668</t>
  </si>
  <si>
    <t>CQCVMW0076667</t>
  </si>
  <si>
    <t>SOFELET   SUNTHENI</t>
  </si>
  <si>
    <t>CQCVMW0076652</t>
  </si>
  <si>
    <t>CQCVMW0076651</t>
  </si>
  <si>
    <t>MARITA   MDULUZI</t>
  </si>
  <si>
    <t>KATSILIZIKA</t>
  </si>
  <si>
    <t>CQCVMW0077506</t>
  </si>
  <si>
    <t>CQCVMW0077505</t>
  </si>
  <si>
    <t>SOLOMI EKELENI</t>
  </si>
  <si>
    <t>CQCVMW0077504</t>
  </si>
  <si>
    <t>CQCVMW0077503</t>
  </si>
  <si>
    <t>OLIPA  MCHOKE</t>
  </si>
  <si>
    <t>CQCVMW0077502</t>
  </si>
  <si>
    <t>CQCVMW0077501</t>
  </si>
  <si>
    <t>TELEZA  JOSEPHY</t>
  </si>
  <si>
    <t>CQCVMW0077650</t>
  </si>
  <si>
    <t>CQCVMW0077649</t>
  </si>
  <si>
    <t>MATRIDA  ANDULE</t>
  </si>
  <si>
    <t>CQCVMW0077648</t>
  </si>
  <si>
    <t>CQCVMW0077647</t>
  </si>
  <si>
    <t>ABIGELO  HELEBATI</t>
  </si>
  <si>
    <t>CQCVMW0077646</t>
  </si>
  <si>
    <t>CQCVMW0077645</t>
  </si>
  <si>
    <t>JULIETA  MANGANI</t>
  </si>
  <si>
    <t>CQCVMW0077644</t>
  </si>
  <si>
    <t>CQCVMW0077643</t>
  </si>
  <si>
    <t>DAINA  ALANI</t>
  </si>
  <si>
    <t>CQCVMW0077642</t>
  </si>
  <si>
    <t>CQCVMW0077641</t>
  </si>
  <si>
    <t>AGINESI  KATEMA</t>
  </si>
  <si>
    <t>CQCVMW0077640</t>
  </si>
  <si>
    <t>CQCVMW0077639</t>
  </si>
  <si>
    <t>LOZI  DANIELE</t>
  </si>
  <si>
    <t>CQCVMW0077638</t>
  </si>
  <si>
    <t>CQCVMW0077637</t>
  </si>
  <si>
    <t>MALIKO  KRISTOPHER</t>
  </si>
  <si>
    <t>CQCVMW0077636</t>
  </si>
  <si>
    <t>CQCVMW0077635</t>
  </si>
  <si>
    <t>CHISOMO  GIDIFULE</t>
  </si>
  <si>
    <t>CQCVMW0077634</t>
  </si>
  <si>
    <t>CQCVMW0077633</t>
  </si>
  <si>
    <t>MAGIRETI  SICHO</t>
  </si>
  <si>
    <t>CQCVMW0077632</t>
  </si>
  <si>
    <t>CQCVMW0077631</t>
  </si>
  <si>
    <t>BEFA  YONA</t>
  </si>
  <si>
    <t>CQCVMW0077630</t>
  </si>
  <si>
    <t>CQCVMW0077629</t>
  </si>
  <si>
    <t>LINESI  CHIMAMBA</t>
  </si>
  <si>
    <t>CQCVMW0077628</t>
  </si>
  <si>
    <t>CQCVMW0077627</t>
  </si>
  <si>
    <t>SOLOFINA  LITCHADI</t>
  </si>
  <si>
    <t>CQCVMW0077626</t>
  </si>
  <si>
    <t>CQCVMW0077625</t>
  </si>
  <si>
    <t>LABEKA  GODIFULE</t>
  </si>
  <si>
    <t>MDELA</t>
  </si>
  <si>
    <t>MPANGO</t>
  </si>
  <si>
    <t>CQCVMW0077624</t>
  </si>
  <si>
    <t>CQCVMW0077623</t>
  </si>
  <si>
    <t>TOMAIDA  GEREVAZIO</t>
  </si>
  <si>
    <t>CQCVMW0077622</t>
  </si>
  <si>
    <t>CQCVMW0077621</t>
  </si>
  <si>
    <t>EFELO  GODIFULE</t>
  </si>
  <si>
    <t>CQCVMW0077620</t>
  </si>
  <si>
    <t>CQCVMW0077619</t>
  </si>
  <si>
    <t>LUWIZA  KOSMASI</t>
  </si>
  <si>
    <t>UNDI</t>
  </si>
  <si>
    <t>CQCVMW0077618</t>
  </si>
  <si>
    <t>CQCVMW0077617</t>
  </si>
  <si>
    <t>EFELO  CHIKAVUMBWA</t>
  </si>
  <si>
    <t>CQCVMW0077616</t>
  </si>
  <si>
    <t>CQCVMW0077615</t>
  </si>
  <si>
    <t>ZIONE  BISIWASI</t>
  </si>
  <si>
    <t>CQCVMW0077614</t>
  </si>
  <si>
    <t>CQCVMW0077613</t>
  </si>
  <si>
    <t>BELITA  KAMCHUPA</t>
  </si>
  <si>
    <t>CQCVMW0077612</t>
  </si>
  <si>
    <t>CQCVMW0077611</t>
  </si>
  <si>
    <t>TELEZA  SAMISONI</t>
  </si>
  <si>
    <t>CQCVMW0077610</t>
  </si>
  <si>
    <t>CQCVMW0077609</t>
  </si>
  <si>
    <t>MARIA  MOLIATI</t>
  </si>
  <si>
    <t>CQCVMW0077608</t>
  </si>
  <si>
    <t>CQCVMW0077607</t>
  </si>
  <si>
    <t>MERY  LEMONI</t>
  </si>
  <si>
    <t>CQCVMW0077606</t>
  </si>
  <si>
    <t>CQCVMW0077605</t>
  </si>
  <si>
    <t>ZALEYI  YAKOBE</t>
  </si>
  <si>
    <t>CQCVMW0077604</t>
  </si>
  <si>
    <t>CQCVMW0077603</t>
  </si>
  <si>
    <t>SISILIYA  KAPHINDE</t>
  </si>
  <si>
    <t>CQCVMW0077602</t>
  </si>
  <si>
    <t>CQCVMW0077601</t>
  </si>
  <si>
    <t>KALOLINI  PILILANI</t>
  </si>
  <si>
    <t>KUDAKUYENELA</t>
  </si>
  <si>
    <t>CQCVMW0019098</t>
  </si>
  <si>
    <t>CQCVMW0019097</t>
  </si>
  <si>
    <t>SOLOME  YOHANE</t>
  </si>
  <si>
    <t>KUDA</t>
  </si>
  <si>
    <t>CQCVMW0019096</t>
  </si>
  <si>
    <t>CQCVMW0019095</t>
  </si>
  <si>
    <t>MATRIDA  LITCHADI</t>
  </si>
  <si>
    <t>CQCVMW0019094</t>
  </si>
  <si>
    <t>CQCVMW0019093</t>
  </si>
  <si>
    <t>LINESI  GAVENI</t>
  </si>
  <si>
    <t>CQCVMW0019092</t>
  </si>
  <si>
    <t>CQCVMW0019090</t>
  </si>
  <si>
    <t>LAHABE  ALEKIZANDA</t>
  </si>
  <si>
    <t>CQCVMW0019089</t>
  </si>
  <si>
    <t>CQCVMW0019088</t>
  </si>
  <si>
    <t>SELENA  PATISONI</t>
  </si>
  <si>
    <t>MPHONDAYALUNDA</t>
  </si>
  <si>
    <t>CQCVMW0019087</t>
  </si>
  <si>
    <t>CQCVMW0019086</t>
  </si>
  <si>
    <t>TABITA  MATENI</t>
  </si>
  <si>
    <t>KACHOKA</t>
  </si>
  <si>
    <t>CQCVMW0019085</t>
  </si>
  <si>
    <t>CQCVMW0019091</t>
  </si>
  <si>
    <t>NAWOMI  JAKA</t>
  </si>
  <si>
    <t>CQCVMW0019084</t>
  </si>
  <si>
    <t>CQCVMW0019083</t>
  </si>
  <si>
    <t>THOMASI  CHINJOKA</t>
  </si>
  <si>
    <t>CQCVMW0019082</t>
  </si>
  <si>
    <t>CQCVMW0019081</t>
  </si>
  <si>
    <t>M'NTISUNGE  MAJEKETE</t>
  </si>
  <si>
    <t>CQCVMW0019080</t>
  </si>
  <si>
    <t>CQCVMW0019079</t>
  </si>
  <si>
    <t>M'DALI  USHOTA</t>
  </si>
  <si>
    <t>CQCVMW0019078</t>
  </si>
  <si>
    <t>CQCVMW0019077</t>
  </si>
  <si>
    <t>PATIRICIA  LODREKI</t>
  </si>
  <si>
    <t>CQCVMW0019076</t>
  </si>
  <si>
    <t>CQCVMW0019075</t>
  </si>
  <si>
    <t>VILIJINIA  THANGATO</t>
  </si>
  <si>
    <t>CQCVMW0019074</t>
  </si>
  <si>
    <t>CQCVMW0019073</t>
  </si>
  <si>
    <t>LEZINATI  DZOZI</t>
  </si>
  <si>
    <t>CHAWANTHA</t>
  </si>
  <si>
    <t>CQCVMW0019072</t>
  </si>
  <si>
    <t>CQCVMW0019071</t>
  </si>
  <si>
    <t>LOZI  BEKETE</t>
  </si>
  <si>
    <t>JULIYASI</t>
  </si>
  <si>
    <t>CQCVMW0019070</t>
  </si>
  <si>
    <t>CQCVMW0019069</t>
  </si>
  <si>
    <t>VELONIKA  WATISONI</t>
  </si>
  <si>
    <t>CQCVMW0019068</t>
  </si>
  <si>
    <t>CQCVMW0019067</t>
  </si>
  <si>
    <t>HILIDA  WILIBESI</t>
  </si>
  <si>
    <t>CQCVMW0019066</t>
  </si>
  <si>
    <t>CQCVMW0019065</t>
  </si>
  <si>
    <t>KETILINA  KACHULU</t>
  </si>
  <si>
    <t>CQCVMW0076662</t>
  </si>
  <si>
    <t>CQCVMW0076666</t>
  </si>
  <si>
    <t>IREEN  ANDREYA</t>
  </si>
  <si>
    <t>MBATA</t>
  </si>
  <si>
    <t>MBATA 1</t>
  </si>
  <si>
    <t>CQCVMW0019064</t>
  </si>
  <si>
    <t>CQCVMW0019063</t>
  </si>
  <si>
    <t>VELINA  BEZAYI</t>
  </si>
  <si>
    <t>CQCVMW0076653</t>
  </si>
  <si>
    <t>CQCVMW0076654</t>
  </si>
  <si>
    <t>ELINA   KAMWENDO</t>
  </si>
  <si>
    <t>M  BATA</t>
  </si>
  <si>
    <t>M  BATA1</t>
  </si>
  <si>
    <t>CQCVMW0019062</t>
  </si>
  <si>
    <t>CQCVMW0019061</t>
  </si>
  <si>
    <t>MERY  M'GONA</t>
  </si>
  <si>
    <t>TOPAIZI</t>
  </si>
  <si>
    <t>CQCVMW0019056</t>
  </si>
  <si>
    <t>CQCVMW0019055</t>
  </si>
  <si>
    <t>ENELIA  FURAKISONI</t>
  </si>
  <si>
    <t>CQCVMW0019051</t>
  </si>
  <si>
    <t>CQCVMW0019054</t>
  </si>
  <si>
    <t>MESE  MAJEKETE</t>
  </si>
  <si>
    <t>MISALE</t>
  </si>
  <si>
    <t>CQCVMW0019053</t>
  </si>
  <si>
    <t>CQCVMW0019052</t>
  </si>
  <si>
    <t>ELIZABETI  LAFAELO</t>
  </si>
  <si>
    <t>CQCVMW0019058</t>
  </si>
  <si>
    <t>CQCVMW0019057</t>
  </si>
  <si>
    <t>DELIA  MEDISONI</t>
  </si>
  <si>
    <t>CQCVMW0020850</t>
  </si>
  <si>
    <t>CQCVMW0020849</t>
  </si>
  <si>
    <t>KILINESI  LEMONI</t>
  </si>
  <si>
    <t>M'NYAYIKA</t>
  </si>
  <si>
    <t>CQCVMW0020701</t>
  </si>
  <si>
    <t>CQCVMW0020702</t>
  </si>
  <si>
    <t>ZITCHOMO KAWAZA</t>
  </si>
  <si>
    <t>CQCVMW0020848</t>
  </si>
  <si>
    <t>CQCVMW0020847</t>
  </si>
  <si>
    <t>ALONI  LEMONI</t>
  </si>
  <si>
    <t>CQCVMW0020751</t>
  </si>
  <si>
    <t>CQCVMW0020752</t>
  </si>
  <si>
    <t>MWATITHA KAMOCHA</t>
  </si>
  <si>
    <t>NYAYIKA</t>
  </si>
  <si>
    <t>CQCVMW0020699</t>
  </si>
  <si>
    <t>CQCVMW0020697</t>
  </si>
  <si>
    <t>MATRIDA CHANIKA</t>
  </si>
  <si>
    <t>NYAIKA</t>
  </si>
  <si>
    <t>MANGADZI</t>
  </si>
  <si>
    <t>CQCVMW0020846</t>
  </si>
  <si>
    <t>CQCVMW0020845</t>
  </si>
  <si>
    <t>SOLOMI  KALEMBENI</t>
  </si>
  <si>
    <t>M'NYAIKA</t>
  </si>
  <si>
    <t>CQCVMW0020753</t>
  </si>
  <si>
    <t>CQCVMW0020754</t>
  </si>
  <si>
    <t>NELIYA MANGANI</t>
  </si>
  <si>
    <t>CQCVMW0020700</t>
  </si>
  <si>
    <t>CQCVMW0020696</t>
  </si>
  <si>
    <t>MERVIS ALIKWE</t>
  </si>
  <si>
    <t xml:space="preserve">NYAIKA </t>
  </si>
  <si>
    <t>MANGANJE</t>
  </si>
  <si>
    <t>CQCVMW0020704</t>
  </si>
  <si>
    <t>CQCVMW0020705</t>
  </si>
  <si>
    <t>MTUNDUWATHA KALEMBENI</t>
  </si>
  <si>
    <t>CQCVMW0020844</t>
  </si>
  <si>
    <t>CQCVMW0020843</t>
  </si>
  <si>
    <t>OBULE  PHWEWA</t>
  </si>
  <si>
    <t>CQCVMW0020698</t>
  </si>
  <si>
    <t>CQCVMW0020695</t>
  </si>
  <si>
    <t>SENARD PHEWA</t>
  </si>
  <si>
    <t>CQCVMW0020755</t>
  </si>
  <si>
    <t>CQCVMW0020756</t>
  </si>
  <si>
    <t>ALODA CHANIKA</t>
  </si>
  <si>
    <t xml:space="preserve">NYAYIKA </t>
  </si>
  <si>
    <t>CQCVMW0020842</t>
  </si>
  <si>
    <t>CQCVMW0020841</t>
  </si>
  <si>
    <t>ELIDA  MOFOLO</t>
  </si>
  <si>
    <t>CQCVMW0020757</t>
  </si>
  <si>
    <t>CQCVMW0020759</t>
  </si>
  <si>
    <t>FAWULIDA JIME</t>
  </si>
  <si>
    <t>CQCVMW0020706</t>
  </si>
  <si>
    <t>CQCVMW0020707</t>
  </si>
  <si>
    <t>LAIKA BENISONI</t>
  </si>
  <si>
    <t>CQCVMW0020840</t>
  </si>
  <si>
    <t>CQCVMW0020839</t>
  </si>
  <si>
    <t>ESTERY  KALEMBENI</t>
  </si>
  <si>
    <t>CQCVMW0020800</t>
  </si>
  <si>
    <t>CQCVMW0020760</t>
  </si>
  <si>
    <t>MANESI NDAWONA</t>
  </si>
  <si>
    <t>CQCVMW0020838</t>
  </si>
  <si>
    <t>CQCVMW0020837</t>
  </si>
  <si>
    <t>M'SADALIRA  HADIWIKI</t>
  </si>
  <si>
    <t>CQCVMW0020694</t>
  </si>
  <si>
    <t>CQCVMW0020690</t>
  </si>
  <si>
    <t>PEMPHERO FRED</t>
  </si>
  <si>
    <t>KHOSA</t>
  </si>
  <si>
    <t>CQCVMW0020689</t>
  </si>
  <si>
    <t>CQCVMW0020688</t>
  </si>
  <si>
    <t>ZENELETI YELISA</t>
  </si>
  <si>
    <t>NKHOSA</t>
  </si>
  <si>
    <t>CQCVMW0020836</t>
  </si>
  <si>
    <t>CQCVMW0020835</t>
  </si>
  <si>
    <t>CHIFUNILO  HALISONI</t>
  </si>
  <si>
    <t>LOLENI</t>
  </si>
  <si>
    <t>CQCVMW0020761</t>
  </si>
  <si>
    <t>CQCVMW0020762</t>
  </si>
  <si>
    <t>AGINESS DAIDI</t>
  </si>
  <si>
    <t>CQCVMW0020686</t>
  </si>
  <si>
    <t>CQCVMW0020687</t>
  </si>
  <si>
    <t>RASHFORD KOMBE</t>
  </si>
  <si>
    <t>CQCVMW0020763</t>
  </si>
  <si>
    <t>CQCVMW0020764</t>
  </si>
  <si>
    <t>MATILIDA MALATA</t>
  </si>
  <si>
    <t>CQCVMW0020708</t>
  </si>
  <si>
    <t>CQCVMW0020709</t>
  </si>
  <si>
    <t>LOVENESS  SAIDI</t>
  </si>
  <si>
    <t>CQCVMW0020685</t>
  </si>
  <si>
    <t>CQCVMW0020683</t>
  </si>
  <si>
    <t>SARAHHALISON</t>
  </si>
  <si>
    <t>CQCVMW0020834</t>
  </si>
  <si>
    <t>CQCVMW0020833</t>
  </si>
  <si>
    <t>MARIA  BULEYA</t>
  </si>
  <si>
    <t>M'SAKANYAMA</t>
  </si>
  <si>
    <t>CQCVMW0020832</t>
  </si>
  <si>
    <t>CQCVMW0020831</t>
  </si>
  <si>
    <t>TIYAMIKE  MEDISONI</t>
  </si>
  <si>
    <t>CQCVMW0020830</t>
  </si>
  <si>
    <t>CQCVMW0020829</t>
  </si>
  <si>
    <t>LOZALIA  FILIPO</t>
  </si>
  <si>
    <t>CQCVMW0020765</t>
  </si>
  <si>
    <t>CQCVMW0020766</t>
  </si>
  <si>
    <t>VAYILETI YAMIKANI</t>
  </si>
  <si>
    <t>MSAKANYAMA</t>
  </si>
  <si>
    <t>CQCVMW0020828</t>
  </si>
  <si>
    <t>CQCVMW0020827</t>
  </si>
  <si>
    <t>MAGRETI  KENANI</t>
  </si>
  <si>
    <t>CQCVMW0020681</t>
  </si>
  <si>
    <t>CQCVMW0020682</t>
  </si>
  <si>
    <t>AMOS SALATIYELE</t>
  </si>
  <si>
    <t>LOLEN</t>
  </si>
  <si>
    <t>CQCVMW0020767</t>
  </si>
  <si>
    <t>CQCVMW0020758</t>
  </si>
  <si>
    <t>OWENI LENADI</t>
  </si>
  <si>
    <t>MSALANYAMA</t>
  </si>
  <si>
    <t>CQCVMW0020826</t>
  </si>
  <si>
    <t>CQCVMW0020825</t>
  </si>
  <si>
    <t>GOLORIYA  CHATAMBALALA</t>
  </si>
  <si>
    <t>M'SANYAMA</t>
  </si>
  <si>
    <t>CQCVMW0020680</t>
  </si>
  <si>
    <t>CQCVMW0020679</t>
  </si>
  <si>
    <t>MDANA CHIMBALU</t>
  </si>
  <si>
    <t>CQCVMW0020768</t>
  </si>
  <si>
    <t>CQCVMW0018064</t>
  </si>
  <si>
    <t>CQCVMW0020678</t>
  </si>
  <si>
    <t>CQCVMW0020677</t>
  </si>
  <si>
    <t>SEKINA CHITSINDE</t>
  </si>
  <si>
    <t>CQCVMW0020824</t>
  </si>
  <si>
    <t>CQCVMW0020823</t>
  </si>
  <si>
    <t>BITILESI  KALIATI</t>
  </si>
  <si>
    <t>CQCVMW0020769</t>
  </si>
  <si>
    <t>CQCVMW0020770</t>
  </si>
  <si>
    <t>MAKILINA JOSETE</t>
  </si>
  <si>
    <t>NYIYIKA</t>
  </si>
  <si>
    <t>CQCVMW0020676</t>
  </si>
  <si>
    <t>CQCVMW0020675</t>
  </si>
  <si>
    <t>YONAH MALILI</t>
  </si>
  <si>
    <t>CQCVMW0018062</t>
  </si>
  <si>
    <t>CQCVMW0027686</t>
  </si>
  <si>
    <t>SISILIYA KULANDILA</t>
  </si>
  <si>
    <t>CQCVMW0020691</t>
  </si>
  <si>
    <t>CQCVMW0020653</t>
  </si>
  <si>
    <t>MAKULATA LAZARO</t>
  </si>
  <si>
    <t>CQCVMW0020740</t>
  </si>
  <si>
    <t>CQCVMW0020739</t>
  </si>
  <si>
    <t>SITELA DIKIMANI</t>
  </si>
  <si>
    <t>CQCVMW0020652</t>
  </si>
  <si>
    <t>CQCVMW0020654</t>
  </si>
  <si>
    <t>MALIYA LYON</t>
  </si>
  <si>
    <t>LOLNI</t>
  </si>
  <si>
    <t>CQCVMW0020738</t>
  </si>
  <si>
    <t>CQCVMW0020737</t>
  </si>
  <si>
    <t>MDAPHA KAWAZA</t>
  </si>
  <si>
    <t>CQCVMW0020822</t>
  </si>
  <si>
    <t>CQCVMW0020821</t>
  </si>
  <si>
    <t>FELESIA  CHADZA</t>
  </si>
  <si>
    <t>MALE</t>
  </si>
  <si>
    <t>CQCVMW0020799</t>
  </si>
  <si>
    <t>CQCVMW0020798</t>
  </si>
  <si>
    <t>POLINA KANGOYA</t>
  </si>
  <si>
    <t>CQCVMW0020797</t>
  </si>
  <si>
    <t>CQCVMW0020796</t>
  </si>
  <si>
    <t>PATILISHA CHIKUSE</t>
  </si>
  <si>
    <t>CQCVMW0020820</t>
  </si>
  <si>
    <t>CQCVMW0020819</t>
  </si>
  <si>
    <t>SITELIA  MAVUTO</t>
  </si>
  <si>
    <t>CQCVMW0020818</t>
  </si>
  <si>
    <t>CQCVMW0020817</t>
  </si>
  <si>
    <t>LUTH  PANIWELO</t>
  </si>
  <si>
    <t>CQCVMW0020816</t>
  </si>
  <si>
    <t>CQCVMW0020815</t>
  </si>
  <si>
    <t>LETIA  CHAYELA</t>
  </si>
  <si>
    <t>CQCVMW0020651</t>
  </si>
  <si>
    <t>CQCVMW0020657</t>
  </si>
  <si>
    <t>JUDTH MPHEVU</t>
  </si>
  <si>
    <t xml:space="preserve">LOLENI </t>
  </si>
  <si>
    <t>MIGO</t>
  </si>
  <si>
    <t>CQCVMW0020736</t>
  </si>
  <si>
    <t>CQCVMW0020735</t>
  </si>
  <si>
    <t>MALITA  LIFA</t>
  </si>
  <si>
    <t>AMIGO</t>
  </si>
  <si>
    <t>CQCVMW0020795</t>
  </si>
  <si>
    <t>CQCVMW0020794</t>
  </si>
  <si>
    <t>MLALIJA SIKALIOTI</t>
  </si>
  <si>
    <t>CQCVMW0020814</t>
  </si>
  <si>
    <t>CQCVMW0020813</t>
  </si>
  <si>
    <t>LUNSE  KANKHWENDE</t>
  </si>
  <si>
    <t>CQCVMW0020812</t>
  </si>
  <si>
    <t>CQCVMW0020811</t>
  </si>
  <si>
    <t>FENIA  SOTIFALA</t>
  </si>
  <si>
    <t>MALE  ZALEMBA</t>
  </si>
  <si>
    <t>CQCVMW0020692</t>
  </si>
  <si>
    <t>CQCVMW0020693</t>
  </si>
  <si>
    <t>SALOM WHITE</t>
  </si>
  <si>
    <t>CQCVMW0020734</t>
  </si>
  <si>
    <t>CQCVMW0020733</t>
  </si>
  <si>
    <t>EMILY JOJI</t>
  </si>
  <si>
    <t>CQCVMW0020810</t>
  </si>
  <si>
    <t>CQCVMW0020809</t>
  </si>
  <si>
    <t>MAGADALENA  SINOYA</t>
  </si>
  <si>
    <t>CQCVMW0020658</t>
  </si>
  <si>
    <t>CQCVMW0020659</t>
  </si>
  <si>
    <t>SHARIF STEPHAN</t>
  </si>
  <si>
    <t xml:space="preserve">LOLEN </t>
  </si>
  <si>
    <t>CQCVMW0020732</t>
  </si>
  <si>
    <t>CQCVMW0020731</t>
  </si>
  <si>
    <t>MALITA KATOPOLA</t>
  </si>
  <si>
    <t>CQCVMW0020793</t>
  </si>
  <si>
    <t>CQCVMW0020791</t>
  </si>
  <si>
    <t>ANES WIZIMAN</t>
  </si>
  <si>
    <t>CQCVMW0020660</t>
  </si>
  <si>
    <t>CQCVMW0020661</t>
  </si>
  <si>
    <t>BEYAM WHITE</t>
  </si>
  <si>
    <t>CQCVMW0020790</t>
  </si>
  <si>
    <t>CQCVMW0020789</t>
  </si>
  <si>
    <t>KAFELENI GOMONDA</t>
  </si>
  <si>
    <t>CQCVMW0020808</t>
  </si>
  <si>
    <t>CQCVMW0020807</t>
  </si>
  <si>
    <t>MESE  BIKITONI</t>
  </si>
  <si>
    <t>MALE KAPAKASA</t>
  </si>
  <si>
    <t>CQCVMW0020662</t>
  </si>
  <si>
    <t>CQCVMW0020664</t>
  </si>
  <si>
    <t>FEBE SELEMANI</t>
  </si>
  <si>
    <t>CQCVMW0020730</t>
  </si>
  <si>
    <t>CQCVMW0020729</t>
  </si>
  <si>
    <t>MANGALINA INOCENT</t>
  </si>
  <si>
    <t>CQCVMW0020788</t>
  </si>
  <si>
    <t>CQCVMW0020787</t>
  </si>
  <si>
    <t>KHILISTINA ZAWANDA</t>
  </si>
  <si>
    <t>CQCVMW0020806</t>
  </si>
  <si>
    <t>CQCVMW0020805</t>
  </si>
  <si>
    <t>M'FUNANJI  MASTER</t>
  </si>
  <si>
    <t>MALE  KAPAKASA</t>
  </si>
  <si>
    <t>CQCVMW0020786</t>
  </si>
  <si>
    <t>CQCVMW0020785</t>
  </si>
  <si>
    <t>MESE CHILOWELA</t>
  </si>
  <si>
    <t>CQCVMW0020665</t>
  </si>
  <si>
    <t>CQCVMW0020666</t>
  </si>
  <si>
    <t>LETINA CHITEKWELE</t>
  </si>
  <si>
    <t>FUKO</t>
  </si>
  <si>
    <t>CQCVMW0020783</t>
  </si>
  <si>
    <t>CQCVMW0020782</t>
  </si>
  <si>
    <t>ENIFA MATIYASI</t>
  </si>
  <si>
    <t>CQCVMW0020804</t>
  </si>
  <si>
    <t>CQCVMW0020803</t>
  </si>
  <si>
    <t>MELODI  BAULENI</t>
  </si>
  <si>
    <t>CQCVMW0020781</t>
  </si>
  <si>
    <t>CQCVMW0020780</t>
  </si>
  <si>
    <t>BINATI MTENGO</t>
  </si>
  <si>
    <t>NALE</t>
  </si>
  <si>
    <t>CQCVMW0020802</t>
  </si>
  <si>
    <t>CQCVMW0020801</t>
  </si>
  <si>
    <t>DAINA  BAZIWELO</t>
  </si>
  <si>
    <t>CQCVMW0020667</t>
  </si>
  <si>
    <t>CQCVMW0020668</t>
  </si>
  <si>
    <t>STELLA FRACKSON</t>
  </si>
  <si>
    <t>CQCVMW0020728</t>
  </si>
  <si>
    <t>CQCVMW0020727</t>
  </si>
  <si>
    <t>MALITA MALEZI</t>
  </si>
  <si>
    <t>CQCVMW0019060</t>
  </si>
  <si>
    <t>CQCVMW0019059</t>
  </si>
  <si>
    <t>ALINETI  SINOYA</t>
  </si>
  <si>
    <t>CQCVMW0020779</t>
  </si>
  <si>
    <t>CQCVMW0020778</t>
  </si>
  <si>
    <t>TITANI CHISINDO</t>
  </si>
  <si>
    <t>CQCVMW0020669</t>
  </si>
  <si>
    <t>CQCVMW0020670</t>
  </si>
  <si>
    <t>MICHAEL CHIMBALANGA</t>
  </si>
  <si>
    <t>CQCVMW0020777</t>
  </si>
  <si>
    <t>CQCVMW0020776</t>
  </si>
  <si>
    <t>ALINESI ZAMLEMBA</t>
  </si>
  <si>
    <t>CQCVMW0020775</t>
  </si>
  <si>
    <t>CQCVMW0020774</t>
  </si>
  <si>
    <t>ZELIFA HALISON</t>
  </si>
  <si>
    <t>CQCVMW0020550</t>
  </si>
  <si>
    <t>CQCVMW0020549</t>
  </si>
  <si>
    <t>CHIFUNDO  FELEKISI</t>
  </si>
  <si>
    <t>CQCVMW0020548</t>
  </si>
  <si>
    <t>CQCVMW0020547</t>
  </si>
  <si>
    <t>ANE  SAUKANI</t>
  </si>
  <si>
    <t>CQCVMW0020773</t>
  </si>
  <si>
    <t>CQCVMW0020772</t>
  </si>
  <si>
    <t>FALESI MATCHAYA</t>
  </si>
  <si>
    <t>CQCVMW0020546</t>
  </si>
  <si>
    <t>CQCVMW0020545</t>
  </si>
  <si>
    <t>DILOLESI  PATISONI</t>
  </si>
  <si>
    <t>CQCVMW0020771</t>
  </si>
  <si>
    <t>CQCVMW0027665</t>
  </si>
  <si>
    <t>ENIFA CHIWUDZA</t>
  </si>
  <si>
    <t>CQCVMW0020544</t>
  </si>
  <si>
    <t>CQCVMW0020543</t>
  </si>
  <si>
    <t>ZELIFA  BANDA</t>
  </si>
  <si>
    <t>CQCVMW0020542</t>
  </si>
  <si>
    <t>CQCVMW0020541</t>
  </si>
  <si>
    <t>LEJINA  PATISONI</t>
  </si>
  <si>
    <t>CQCVMW0027679</t>
  </si>
  <si>
    <t>CQCVMW0027678</t>
  </si>
  <si>
    <t>MATILIDA MILIWADI</t>
  </si>
  <si>
    <t>CQCVMW0027677</t>
  </si>
  <si>
    <t>CQCVMW0027676</t>
  </si>
  <si>
    <t>MAFUNASI KANGOYA</t>
  </si>
  <si>
    <t>CQCVMW0020540</t>
  </si>
  <si>
    <t>CQCVMW0020539</t>
  </si>
  <si>
    <t>DINESI  KANGOYA</t>
  </si>
  <si>
    <t>CQCVMW0027675</t>
  </si>
  <si>
    <t>CQCVMW0027674</t>
  </si>
  <si>
    <t>MPHATSO ZALEMBA</t>
  </si>
  <si>
    <t>CQCVMW0020538</t>
  </si>
  <si>
    <t>CQCVMW0020537</t>
  </si>
  <si>
    <t>DOLOPHY  YOSOFATI</t>
  </si>
  <si>
    <t>MALE ZALEMBA</t>
  </si>
  <si>
    <t>CQCVMW0027673</t>
  </si>
  <si>
    <t>CQCVMW0027672</t>
  </si>
  <si>
    <t>LUSE KAZATI</t>
  </si>
  <si>
    <t>CQCVMW0027680</t>
  </si>
  <si>
    <t>CQCVMW0027671</t>
  </si>
  <si>
    <t>ALINAFE HALODI</t>
  </si>
  <si>
    <t>NYAYIKA 2</t>
  </si>
  <si>
    <t>NKHUDZUMBA KAGWAAPA</t>
  </si>
  <si>
    <t>CQCVMW0020536</t>
  </si>
  <si>
    <t>CQCVMW0020535</t>
  </si>
  <si>
    <t>ESINTA  BAKOLO</t>
  </si>
  <si>
    <t>M'NYAYIKA2</t>
  </si>
  <si>
    <t>CQCVMW0020534</t>
  </si>
  <si>
    <t>CQCVMW0020533</t>
  </si>
  <si>
    <t>BETINA  BAKOLO</t>
  </si>
  <si>
    <t>M'NYAIKA2</t>
  </si>
  <si>
    <t>NKHUDZUMBA KAGWAYAPA</t>
  </si>
  <si>
    <t>CQCVMW0027670</t>
  </si>
  <si>
    <t>CQCVMW0027669</t>
  </si>
  <si>
    <t>SOFELRTI ELEMASI</t>
  </si>
  <si>
    <t>NKHUMBAKAGWAYAPA</t>
  </si>
  <si>
    <t>CQCVMW0027668</t>
  </si>
  <si>
    <t>CQCVMW0027667</t>
  </si>
  <si>
    <t>JINE KAWAZA</t>
  </si>
  <si>
    <t>CQCVMW0020532</t>
  </si>
  <si>
    <t>CQCVMW0020531</t>
  </si>
  <si>
    <t>CHISOMO  LEMONI</t>
  </si>
  <si>
    <t>CQCVMW0020530</t>
  </si>
  <si>
    <t>CQCVMW0020529</t>
  </si>
  <si>
    <t>BETINA  LITCHADI</t>
  </si>
  <si>
    <t>CQCVMW0020528</t>
  </si>
  <si>
    <t>CQCVMW0020527</t>
  </si>
  <si>
    <t>DELIA  SIMAILI</t>
  </si>
  <si>
    <t>CQCVMW0027660</t>
  </si>
  <si>
    <t>CQCVMW0018055</t>
  </si>
  <si>
    <t>VERESITA GWANGWA</t>
  </si>
  <si>
    <t>CQCVMW0020526</t>
  </si>
  <si>
    <t>CQCVMW0020525</t>
  </si>
  <si>
    <t>AYIVE  HENODI</t>
  </si>
  <si>
    <t>CQCVMW0047817</t>
  </si>
  <si>
    <t>CQCVMW0047818</t>
  </si>
  <si>
    <t>GRACE SAILOS</t>
  </si>
  <si>
    <t xml:space="preserve">SANKHANI1 </t>
  </si>
  <si>
    <t>LOYA</t>
  </si>
  <si>
    <t>CQCVMW0076656</t>
  </si>
  <si>
    <t>CQCVMW0076665</t>
  </si>
  <si>
    <t>ADESI   HAROD</t>
  </si>
  <si>
    <t>MSECHE</t>
  </si>
  <si>
    <t>CHIMLOZI</t>
  </si>
  <si>
    <t>CQCVMW0076655</t>
  </si>
  <si>
    <t>CQCVMW0076658</t>
  </si>
  <si>
    <t>SILIZEN   RICHARD</t>
  </si>
  <si>
    <t>CQCVMW0045800</t>
  </si>
  <si>
    <t>CQCVMW0045799</t>
  </si>
  <si>
    <t>LIKISINA  BASITENI</t>
  </si>
  <si>
    <t>CQCVMW0045798</t>
  </si>
  <si>
    <t>CQCVMW0045797</t>
  </si>
  <si>
    <t>KAFELENI  BINYA</t>
  </si>
  <si>
    <t>CQCVMW0045796</t>
  </si>
  <si>
    <t>CQCVMW0045795</t>
  </si>
  <si>
    <t>ELUBE  LEMISONI</t>
  </si>
  <si>
    <t>CQCVMW0045794</t>
  </si>
  <si>
    <t>CQCVMW0045793</t>
  </si>
  <si>
    <t>ALENA  CHABWE</t>
  </si>
  <si>
    <t>CQCVMW0045792</t>
  </si>
  <si>
    <t>CQCVMW0045791</t>
  </si>
  <si>
    <t>AGINESI  KAUNDA</t>
  </si>
  <si>
    <t>CQCVMW0045790</t>
  </si>
  <si>
    <t>CQCVMW0045789</t>
  </si>
  <si>
    <t>GOLORIA  POSITANI</t>
  </si>
  <si>
    <t>CQCVMW0045788</t>
  </si>
  <si>
    <t>CQCVMW0045787</t>
  </si>
  <si>
    <t>MESE  MWATAYA</t>
  </si>
  <si>
    <t>JOWAMPINGO</t>
  </si>
  <si>
    <t>CQCVMW0045786</t>
  </si>
  <si>
    <t>CQCVMW0045785</t>
  </si>
  <si>
    <t>MATILIDA  ELIKO</t>
  </si>
  <si>
    <t>CQCVMW0045784</t>
  </si>
  <si>
    <t>CQCVMW0045783</t>
  </si>
  <si>
    <t>GRESI  KANYOZA</t>
  </si>
  <si>
    <t>CQCVMW0045782</t>
  </si>
  <si>
    <t>CQCVMW0045781</t>
  </si>
  <si>
    <t>FALESI  BONIVESI</t>
  </si>
  <si>
    <t>CQCVMW0045780</t>
  </si>
  <si>
    <t>CQCVMW0045779</t>
  </si>
  <si>
    <t>FINIKE  HANDISONI</t>
  </si>
  <si>
    <t>CQCVMW0045778</t>
  </si>
  <si>
    <t>CQCVMW0045777</t>
  </si>
  <si>
    <t>AIDA  LEWADI</t>
  </si>
  <si>
    <t>CQCVMW0045776</t>
  </si>
  <si>
    <t>CQCVMW0045775</t>
  </si>
  <si>
    <t>DOLOPHY  SADOWA</t>
  </si>
  <si>
    <t>CQCVMW0045774</t>
  </si>
  <si>
    <t>CQCVMW0045773</t>
  </si>
  <si>
    <t>ALEFA  BEZINATI</t>
  </si>
  <si>
    <t>CQCVMW0045603</t>
  </si>
  <si>
    <t>CQCVMW0045604</t>
  </si>
  <si>
    <t>ENITA KAIMA</t>
  </si>
  <si>
    <t>CQCVMW0045772</t>
  </si>
  <si>
    <t>CQCVMW0045771</t>
  </si>
  <si>
    <t>SAULOSI  KOLENI</t>
  </si>
  <si>
    <t>CQCVMW0045770</t>
  </si>
  <si>
    <t>CQCVMW0045769</t>
  </si>
  <si>
    <t>JOICE  MBALANI</t>
  </si>
  <si>
    <t>CQCVMW0045606</t>
  </si>
  <si>
    <t>CQCVMW0045605</t>
  </si>
  <si>
    <t>LINDA MAKABWE</t>
  </si>
  <si>
    <t>CQCVMW0045251</t>
  </si>
  <si>
    <t>CQCVMW0045252</t>
  </si>
  <si>
    <t>LABEKA PITASON</t>
  </si>
  <si>
    <t>HINOKI</t>
  </si>
  <si>
    <t>MADZIAKANKHANA</t>
  </si>
  <si>
    <t>CQCVMW0047201</t>
  </si>
  <si>
    <t>CQCVMW0047202</t>
  </si>
  <si>
    <t>ESIMY SHAWA</t>
  </si>
  <si>
    <t xml:space="preserve">MADZIAKANKHANA </t>
  </si>
  <si>
    <t>CQCVMW0045768</t>
  </si>
  <si>
    <t>CQCVMW0045767</t>
  </si>
  <si>
    <t>TOMASI  FAKISONI</t>
  </si>
  <si>
    <t>CQCVMW0045766</t>
  </si>
  <si>
    <t>CQCVMW0045765</t>
  </si>
  <si>
    <t>ELIZABETI  CHITEDZE</t>
  </si>
  <si>
    <t>CQCVMW0047203</t>
  </si>
  <si>
    <t>CQCVMW0047204</t>
  </si>
  <si>
    <t>ANNA BOLATI</t>
  </si>
  <si>
    <t>CQCVMW0045608</t>
  </si>
  <si>
    <t>CQCVMW0045607</t>
  </si>
  <si>
    <t>HENDERESON TUWANJE</t>
  </si>
  <si>
    <t>CQCVMW0046650</t>
  </si>
  <si>
    <t>CQCVMW0046563</t>
  </si>
  <si>
    <t>EFILIDA CHIMOMBO</t>
  </si>
  <si>
    <t>MADZIAKAKHANA</t>
  </si>
  <si>
    <t>CQCVMW0045764</t>
  </si>
  <si>
    <t>CQCVMW0045763</t>
  </si>
  <si>
    <t>M'KHALENAWO  PHILI</t>
  </si>
  <si>
    <t>CQCVMW0045300</t>
  </si>
  <si>
    <t>CQCVMW0045299</t>
  </si>
  <si>
    <t>DAMIYANO ELADI</t>
  </si>
  <si>
    <t xml:space="preserve">HINOKI </t>
  </si>
  <si>
    <t>MADZIAKANKHA</t>
  </si>
  <si>
    <t>CQCVMW0045610</t>
  </si>
  <si>
    <t>CQCVMW0045609</t>
  </si>
  <si>
    <t>GIRESS MALIZANI</t>
  </si>
  <si>
    <t>JOMPINGO</t>
  </si>
  <si>
    <t>CQCVMW0047205</t>
  </si>
  <si>
    <t>CQCVMW0047206</t>
  </si>
  <si>
    <t>IREEN EDISON</t>
  </si>
  <si>
    <t>CQCVMW0045762</t>
  </si>
  <si>
    <t>CQCVMW0045761</t>
  </si>
  <si>
    <t>TIAMIKE  DANIELE</t>
  </si>
  <si>
    <t>CQCVMW0045298</t>
  </si>
  <si>
    <t>CQCVMW0045297</t>
  </si>
  <si>
    <t>KENEDE TSOGOLANI</t>
  </si>
  <si>
    <t>CQCVMW0046564</t>
  </si>
  <si>
    <t>CQCVMW0046589</t>
  </si>
  <si>
    <t>LEMEDWA CHIMOMBO</t>
  </si>
  <si>
    <t>CHIMOMBO</t>
  </si>
  <si>
    <t>MADZIAYANDAMA</t>
  </si>
  <si>
    <t>CQCVMW0047207</t>
  </si>
  <si>
    <t>CQCVMW0047208</t>
  </si>
  <si>
    <t>DINA CHIGWAMTALA</t>
  </si>
  <si>
    <t>CQCVMW0045612</t>
  </si>
  <si>
    <t>CQCVMW0045611</t>
  </si>
  <si>
    <t>BULENDA NYONGANI</t>
  </si>
  <si>
    <t>CQCVMW0045760</t>
  </si>
  <si>
    <t>CQCVMW0045759</t>
  </si>
  <si>
    <t>LENIA  CHIKA</t>
  </si>
  <si>
    <t>CQCVMW0045296</t>
  </si>
  <si>
    <t>CQCVMW0045295</t>
  </si>
  <si>
    <t>MAYITON TCHALOS</t>
  </si>
  <si>
    <t>HONOKI</t>
  </si>
  <si>
    <t>MAFZIAKANKHANA</t>
  </si>
  <si>
    <t>CQCVMW0047209</t>
  </si>
  <si>
    <t>CQCVMW0047210</t>
  </si>
  <si>
    <t>ELETINA GOODWELL</t>
  </si>
  <si>
    <t>CQCVMW0046350</t>
  </si>
  <si>
    <t>CQCVMW0046349</t>
  </si>
  <si>
    <t>MARTHA NOWA</t>
  </si>
  <si>
    <t>HENOCK</t>
  </si>
  <si>
    <t>MADZI</t>
  </si>
  <si>
    <t>CQCVMW0045614</t>
  </si>
  <si>
    <t>CQCVMW0045613</t>
  </si>
  <si>
    <t>JOINESS KASAKULA</t>
  </si>
  <si>
    <t>CQCVMW0045294</t>
  </si>
  <si>
    <t>CQCVMW0045293</t>
  </si>
  <si>
    <t>EVASI SATIFANO</t>
  </si>
  <si>
    <t>CQCVMW0045758</t>
  </si>
  <si>
    <t>CQCVMW0045757</t>
  </si>
  <si>
    <t>AKUZIKA  AIDI</t>
  </si>
  <si>
    <t>CQCVMW0047211</t>
  </si>
  <si>
    <t>CQCVMW0047212</t>
  </si>
  <si>
    <t xml:space="preserve">MERCY CHRISTOPHER </t>
  </si>
  <si>
    <t>CQCVMW0046649</t>
  </si>
  <si>
    <t>CQCVMW0046648</t>
  </si>
  <si>
    <t>GILADESI MAJUWANA</t>
  </si>
  <si>
    <t>CQCVMW0045616</t>
  </si>
  <si>
    <t>CQCVMW0045615</t>
  </si>
  <si>
    <t>AGINESS CHIKUMBUTSO</t>
  </si>
  <si>
    <t>CQCVMW0045756</t>
  </si>
  <si>
    <t>CQCVMW0045755</t>
  </si>
  <si>
    <t>ELINA  KAZONDO</t>
  </si>
  <si>
    <t>CQCVMW0047213</t>
  </si>
  <si>
    <t>CQCVMW0047214</t>
  </si>
  <si>
    <t>MALITA  LAFUTI</t>
  </si>
  <si>
    <t>CQCVMW0045292</t>
  </si>
  <si>
    <t>CQCVMW0045291</t>
  </si>
  <si>
    <t>JENETI LATITON</t>
  </si>
  <si>
    <t>MADZIAKSNKHANA</t>
  </si>
  <si>
    <t>CQCVMW0046647</t>
  </si>
  <si>
    <t>CQCVMW0046646</t>
  </si>
  <si>
    <t>ANA KWAPATILA</t>
  </si>
  <si>
    <t xml:space="preserve">MADZIAKAKHANA </t>
  </si>
  <si>
    <t>CQCVMW0045618</t>
  </si>
  <si>
    <t>CQCVMW0045617</t>
  </si>
  <si>
    <t>ESITERE MAKIZA</t>
  </si>
  <si>
    <t>CQCVMW0045754</t>
  </si>
  <si>
    <t>CQCVMW0045753</t>
  </si>
  <si>
    <t>SOFINA  SITANDI</t>
  </si>
  <si>
    <t>CQCVMW0046645</t>
  </si>
  <si>
    <t>CQCVMW0046644</t>
  </si>
  <si>
    <t>LUSE MBAWULENI</t>
  </si>
  <si>
    <t>VHIMOMBO</t>
  </si>
  <si>
    <t>CQCVMW0045290</t>
  </si>
  <si>
    <t>CQCVMW0045289</t>
  </si>
  <si>
    <t>DANKHULANI CHAZAMA</t>
  </si>
  <si>
    <t>CQCVMW0047215</t>
  </si>
  <si>
    <t>CQCVMW0047216</t>
  </si>
  <si>
    <t>LOVENESS  BAUTI</t>
  </si>
  <si>
    <t>CQCVMW0046347</t>
  </si>
  <si>
    <t>CQCVMW0046348</t>
  </si>
  <si>
    <t>MARIFA NOWA</t>
  </si>
  <si>
    <t>CQCVMW0045752</t>
  </si>
  <si>
    <t>CQCVMW0045751</t>
  </si>
  <si>
    <t>LIVINESI  ANDREA</t>
  </si>
  <si>
    <t>CQCVMW0047217</t>
  </si>
  <si>
    <t>CQCVMW0047218</t>
  </si>
  <si>
    <t>FAINESS AMOS</t>
  </si>
  <si>
    <t>CQCVMW0045288</t>
  </si>
  <si>
    <t>CQCVMW0045287</t>
  </si>
  <si>
    <t>MALIYETA ALANI</t>
  </si>
  <si>
    <t>CQCVMW0046346</t>
  </si>
  <si>
    <t>CQCVMW0046345</t>
  </si>
  <si>
    <t>MERCY GRESHAN</t>
  </si>
  <si>
    <t>CQCVMW0045619</t>
  </si>
  <si>
    <t>CQCVMW0045620</t>
  </si>
  <si>
    <t>NEZIA KACHIKONGA</t>
  </si>
  <si>
    <t>CQCVMW0045950</t>
  </si>
  <si>
    <t>CQCVMW0045949</t>
  </si>
  <si>
    <t>ANTONI  CHIWAMBO</t>
  </si>
  <si>
    <t>CQCVMW0046591</t>
  </si>
  <si>
    <t>CQCVMW0046569</t>
  </si>
  <si>
    <t>AYILINI MBAWUTI</t>
  </si>
  <si>
    <t>CQCVMW0046344</t>
  </si>
  <si>
    <t>CQCVMW0046301</t>
  </si>
  <si>
    <t>MODESTA HARY</t>
  </si>
  <si>
    <t>CQCVMW0047219</t>
  </si>
  <si>
    <t>CQCVMW0047220</t>
  </si>
  <si>
    <t>THOKOZANI DICKSON</t>
  </si>
  <si>
    <t>CQCVMW0045622</t>
  </si>
  <si>
    <t>CQCVMW0045621</t>
  </si>
  <si>
    <t>JUDITH MATIASS</t>
  </si>
  <si>
    <t>CQCVMW0045286</t>
  </si>
  <si>
    <t>CQCVMW0045285</t>
  </si>
  <si>
    <t>MTSEKAMANDA CHITHUMBA</t>
  </si>
  <si>
    <t>MADZIANKHANA</t>
  </si>
  <si>
    <t>CQCVMW0045948</t>
  </si>
  <si>
    <t>CQCVMW0045947</t>
  </si>
  <si>
    <t>AIVE  TINKHA</t>
  </si>
  <si>
    <t>CQCVMW0046302</t>
  </si>
  <si>
    <t>CQCVMW0046303</t>
  </si>
  <si>
    <t>KHIRISE KAPONDA</t>
  </si>
  <si>
    <t>CQCVMW0045624</t>
  </si>
  <si>
    <t>CQCVMW0045623</t>
  </si>
  <si>
    <t>DOLOFE TIFEREKHOPE</t>
  </si>
  <si>
    <t>CQCVMW0047221</t>
  </si>
  <si>
    <t>CQCVMW0047222</t>
  </si>
  <si>
    <t>ANNE'S MWENYE</t>
  </si>
  <si>
    <t>CQCVMW0045946</t>
  </si>
  <si>
    <t>CQCVMW0045945</t>
  </si>
  <si>
    <t>LOFINA  ELIA</t>
  </si>
  <si>
    <t>CQCVMW0045284</t>
  </si>
  <si>
    <t>CQCVMW0045283</t>
  </si>
  <si>
    <t>NAPULEYA KALIYON</t>
  </si>
  <si>
    <t>CQCVMW0046642</t>
  </si>
  <si>
    <t>CQCVMW0046669</t>
  </si>
  <si>
    <t>KHISITINA BLACK</t>
  </si>
  <si>
    <t>CQCVMW0045626</t>
  </si>
  <si>
    <t>CQCVMW0045625</t>
  </si>
  <si>
    <t>FERESITER LIGOMEKA</t>
  </si>
  <si>
    <t>CQCVMW0046304</t>
  </si>
  <si>
    <t>CQCVMW0046305</t>
  </si>
  <si>
    <t>TITHE CHINKHATA</t>
  </si>
  <si>
    <t>CQCVMW0045944</t>
  </si>
  <si>
    <t>CQCVMW0045943</t>
  </si>
  <si>
    <t>FELESTER  BANALI</t>
  </si>
  <si>
    <t>CQCVMW0047223</t>
  </si>
  <si>
    <t>CQCVMW0047224</t>
  </si>
  <si>
    <t>CHRISSY  CHISALE</t>
  </si>
  <si>
    <t>CQCVMW0045282</t>
  </si>
  <si>
    <t>CQCVMW0045281</t>
  </si>
  <si>
    <t>ERUBE KAFZAMILA</t>
  </si>
  <si>
    <t>CQCVMW0046592</t>
  </si>
  <si>
    <t>CQCVMW0046567</t>
  </si>
  <si>
    <t>MAGADALENA CHIMOMBO</t>
  </si>
  <si>
    <t>CQCVMW0046343</t>
  </si>
  <si>
    <t>CQCVMW0046342</t>
  </si>
  <si>
    <t>SUSAN KALIRAN</t>
  </si>
  <si>
    <t>CQCVMW0047225</t>
  </si>
  <si>
    <t>CQCVMW0047226</t>
  </si>
  <si>
    <t>MARIGERITA  KALONGOSOLA</t>
  </si>
  <si>
    <t>CQCVMW0045942</t>
  </si>
  <si>
    <t>CQCVMW0045941</t>
  </si>
  <si>
    <t>LOZIMELI  ELIYOTI</t>
  </si>
  <si>
    <t>CQCVMW0045280</t>
  </si>
  <si>
    <t>CQCVMW0045279</t>
  </si>
  <si>
    <t>AYIDA BINGU</t>
  </si>
  <si>
    <t>CQCVMW0046568</t>
  </si>
  <si>
    <t>CQCVMW0046570</t>
  </si>
  <si>
    <t>MALIYA LASITON</t>
  </si>
  <si>
    <t>CQCVMW0046306</t>
  </si>
  <si>
    <t>CQCVMW0046307</t>
  </si>
  <si>
    <t>ELINAT CHASOKWA</t>
  </si>
  <si>
    <t>CQCVMW0045940</t>
  </si>
  <si>
    <t>CQCVMW0045939</t>
  </si>
  <si>
    <t>MWAYIWAO  VINISENTI</t>
  </si>
  <si>
    <t>CQCVMW0047227</t>
  </si>
  <si>
    <t>CQCVMW0047228</t>
  </si>
  <si>
    <t>BDTELIA AARON</t>
  </si>
  <si>
    <t>CQCVMW0045628</t>
  </si>
  <si>
    <t>CQCVMW0045627</t>
  </si>
  <si>
    <t>JUDITH SITANDI</t>
  </si>
  <si>
    <t>JAMPINGO</t>
  </si>
  <si>
    <t>CQCVMW0046308</t>
  </si>
  <si>
    <t>CQCVMW0046309</t>
  </si>
  <si>
    <t>RHODA YOHANY</t>
  </si>
  <si>
    <t>CQCVMW0046571</t>
  </si>
  <si>
    <t>CQCVMW0046638</t>
  </si>
  <si>
    <t>MESE SAMISON</t>
  </si>
  <si>
    <t>CQCVMW0045938</t>
  </si>
  <si>
    <t>CQCVMW0045937</t>
  </si>
  <si>
    <t>OSIKA  SAULOSI</t>
  </si>
  <si>
    <t>CQCVMW0046341</t>
  </si>
  <si>
    <t>CQCVMW0046340</t>
  </si>
  <si>
    <t>GRADES MALIAS</t>
  </si>
  <si>
    <t>CQCVMW0045630</t>
  </si>
  <si>
    <t>CQCVMW0045629</t>
  </si>
  <si>
    <t>SITONADI SAULOSS</t>
  </si>
  <si>
    <t>CQCVMW0045936</t>
  </si>
  <si>
    <t>CQCVMW0045935</t>
  </si>
  <si>
    <t>FINALESI  BULEYA</t>
  </si>
  <si>
    <t>CQCVMW0045278</t>
  </si>
  <si>
    <t>CQCVMW0045277</t>
  </si>
  <si>
    <t>YAMIKANI SOLOMONI</t>
  </si>
  <si>
    <t>CQCVMW0047229</t>
  </si>
  <si>
    <t>CQCVMW0047230</t>
  </si>
  <si>
    <t>CATHERINE  JAMALI</t>
  </si>
  <si>
    <t>CQCVMW0046339</t>
  </si>
  <si>
    <t>CQCVMW0046310</t>
  </si>
  <si>
    <t>DOREEN MANWEL</t>
  </si>
  <si>
    <t>CQCVMW0046311</t>
  </si>
  <si>
    <t>CQCVMW0046312</t>
  </si>
  <si>
    <t>MAGRET MANGAN</t>
  </si>
  <si>
    <t>CQCVMW0047231</t>
  </si>
  <si>
    <t>CQCVMW0047232</t>
  </si>
  <si>
    <t>ELIZA DAISON</t>
  </si>
  <si>
    <t>CQCVMW0045276</t>
  </si>
  <si>
    <t>CQCVMW0045275</t>
  </si>
  <si>
    <t>TCHELITE CHIPOKOSA</t>
  </si>
  <si>
    <t>CQCVMW0046572</t>
  </si>
  <si>
    <t>CQCVMW0046641</t>
  </si>
  <si>
    <t>TISIYANE SAMISON</t>
  </si>
  <si>
    <t>CQCVMW0046670</t>
  </si>
  <si>
    <t>CQCVMW0046671</t>
  </si>
  <si>
    <t>CHISALE FYNESS</t>
  </si>
  <si>
    <t>CQCVMW0047233</t>
  </si>
  <si>
    <t>CQCVMW0047234</t>
  </si>
  <si>
    <t>M'BULONDA DAISON</t>
  </si>
  <si>
    <t>CQCVMW0045274</t>
  </si>
  <si>
    <t>CQCVMW0045273</t>
  </si>
  <si>
    <t>LOVUNESS IMITSANI</t>
  </si>
  <si>
    <t>CQCVMW0045934</t>
  </si>
  <si>
    <t>CQCVMW0045933</t>
  </si>
  <si>
    <t>TOBITA  MPINGANJILA</t>
  </si>
  <si>
    <t>CQCVMW0045272</t>
  </si>
  <si>
    <t>CQCVMW0045271</t>
  </si>
  <si>
    <t>OLIVETA JAFULESI</t>
  </si>
  <si>
    <t>CQCVMW0046313</t>
  </si>
  <si>
    <t>CQCVMW0046330</t>
  </si>
  <si>
    <t>RITA CHIWOKO</t>
  </si>
  <si>
    <t>CQCVMW0046667</t>
  </si>
  <si>
    <t>CQCVMW0046668</t>
  </si>
  <si>
    <t xml:space="preserve">JENWTI ESIME </t>
  </si>
  <si>
    <t>CQCVMW0045632</t>
  </si>
  <si>
    <t>CQCVMW0045631</t>
  </si>
  <si>
    <t>CHIMWEMWE POSITANI</t>
  </si>
  <si>
    <t>CQCVMW0047235</t>
  </si>
  <si>
    <t>CQCVMW0047236</t>
  </si>
  <si>
    <t>LONELY LAISON</t>
  </si>
  <si>
    <t>CQCVMW0046338</t>
  </si>
  <si>
    <t>CQCVMW0046337</t>
  </si>
  <si>
    <t>GIRBETA IZECK</t>
  </si>
  <si>
    <t>CQCVMW0046665</t>
  </si>
  <si>
    <t>CQCVMW0046666</t>
  </si>
  <si>
    <t>LAYINA NYENDA</t>
  </si>
  <si>
    <t>CHIGWE</t>
  </si>
  <si>
    <t>CQCVMW0045270</t>
  </si>
  <si>
    <t>CQCVMW0045253</t>
  </si>
  <si>
    <t>ERISE YOHANE</t>
  </si>
  <si>
    <t>CQCVMW0047237</t>
  </si>
  <si>
    <t>CQCVMW0047238</t>
  </si>
  <si>
    <t>SOLOMI GAME</t>
  </si>
  <si>
    <t>CQCVMW0046594</t>
  </si>
  <si>
    <t>CQCVMW0046664</t>
  </si>
  <si>
    <t>ELUFE SAMALANI</t>
  </si>
  <si>
    <t>CQCVMW0046335</t>
  </si>
  <si>
    <t>CQCVMW0046334</t>
  </si>
  <si>
    <t>ANNA YOHANY</t>
  </si>
  <si>
    <t>CQCVMW0046333</t>
  </si>
  <si>
    <t>CQCVMW0046336</t>
  </si>
  <si>
    <t>TISA HELBAT</t>
  </si>
  <si>
    <t>CQCVMW0045269</t>
  </si>
  <si>
    <t>CQCVMW0045268</t>
  </si>
  <si>
    <t>DALITSO LESTALA</t>
  </si>
  <si>
    <t>CQCVMW0046593</t>
  </si>
  <si>
    <t>CQCVMW0046621</t>
  </si>
  <si>
    <t>FOSITA KALIYON</t>
  </si>
  <si>
    <t>CQCVMW0046332</t>
  </si>
  <si>
    <t>CQCVMW0046331</t>
  </si>
  <si>
    <t>CHIFUNIRO HELBAT</t>
  </si>
  <si>
    <t>KHUZANA</t>
  </si>
  <si>
    <t>CQCVMW0045633</t>
  </si>
  <si>
    <t>CQCVMW0045634</t>
  </si>
  <si>
    <t>TABITA LAISONI</t>
  </si>
  <si>
    <t>CHIPINIKA</t>
  </si>
  <si>
    <t>CQCVMW0045266</t>
  </si>
  <si>
    <t>CQCVMW0045267</t>
  </si>
  <si>
    <t>CQCVMW0046327</t>
  </si>
  <si>
    <t>CQCVMW0046329</t>
  </si>
  <si>
    <t>ELETINA KUBWALO</t>
  </si>
  <si>
    <t>CQCVMW0045636</t>
  </si>
  <si>
    <t>CQCVMW0045635</t>
  </si>
  <si>
    <t>KODWANI TSOGOLAN</t>
  </si>
  <si>
    <t>JEFUTALA</t>
  </si>
  <si>
    <t>CQCVMW0047239</t>
  </si>
  <si>
    <t>CQCVMW0047240</t>
  </si>
  <si>
    <t>MONICA KASHOTA</t>
  </si>
  <si>
    <t>CQCVMW0045254</t>
  </si>
  <si>
    <t>CQCVMW0045265</t>
  </si>
  <si>
    <t>VEGELINA BOKATI</t>
  </si>
  <si>
    <t>CQCVMW0046324</t>
  </si>
  <si>
    <t>CQCVMW0046323</t>
  </si>
  <si>
    <t>DELICK JAMAN</t>
  </si>
  <si>
    <t>NKHUZANA</t>
  </si>
  <si>
    <t>CQCVMW0045932</t>
  </si>
  <si>
    <t>CQCVMW0045931</t>
  </si>
  <si>
    <t>VELONIKA  KALIRANI</t>
  </si>
  <si>
    <t>CQCVMW0047241</t>
  </si>
  <si>
    <t>CQCVMW0047242</t>
  </si>
  <si>
    <t>MILLIAM MDZEKA</t>
  </si>
  <si>
    <t>CQCVMW0045264</t>
  </si>
  <si>
    <t>CQCVMW0045262</t>
  </si>
  <si>
    <t>LANGWANI KAPONDA</t>
  </si>
  <si>
    <t>CQCVMW0046566</t>
  </si>
  <si>
    <t>CQCVMW0046627</t>
  </si>
  <si>
    <t>MAYINESI BANDA</t>
  </si>
  <si>
    <t>CQCVMW0046328</t>
  </si>
  <si>
    <t>CQCVMW0046326</t>
  </si>
  <si>
    <t>MAM LIMON</t>
  </si>
  <si>
    <t>CQCVMW0045930</t>
  </si>
  <si>
    <t>CQCVMW0045929</t>
  </si>
  <si>
    <t>JENETI  CHIBOLI</t>
  </si>
  <si>
    <t>CQCVMW0045638</t>
  </si>
  <si>
    <t>CQCVMW0045637</t>
  </si>
  <si>
    <t>YAMIKANI SAIMONI</t>
  </si>
  <si>
    <t>CQCVMW0046590</t>
  </si>
  <si>
    <t>CQCVMW0046688</t>
  </si>
  <si>
    <t>BITILESI NDEVISONI</t>
  </si>
  <si>
    <t>CQCVMW0045261</t>
  </si>
  <si>
    <t>CQCVMW0045263</t>
  </si>
  <si>
    <t>TITHA APILA</t>
  </si>
  <si>
    <t>CQCVMW0046325</t>
  </si>
  <si>
    <t>CQCVMW0046322</t>
  </si>
  <si>
    <t>CATHERIN KAMWANYA</t>
  </si>
  <si>
    <t>CQCVMW0045928</t>
  </si>
  <si>
    <t>CQCVMW0045927</t>
  </si>
  <si>
    <t>VITUMBIKO  DIMBA</t>
  </si>
  <si>
    <t>CQCVMW0045639</t>
  </si>
  <si>
    <t>CQCVMW0045640</t>
  </si>
  <si>
    <t>BITIRESS ERIASS</t>
  </si>
  <si>
    <t>CQCVMW0047243</t>
  </si>
  <si>
    <t>CQCVMW0047244</t>
  </si>
  <si>
    <t>MARIA  JAMISON</t>
  </si>
  <si>
    <t>CQCVMW0046700</t>
  </si>
  <si>
    <t>CQCVMW0046699</t>
  </si>
  <si>
    <t>SULITHA HALE</t>
  </si>
  <si>
    <t xml:space="preserve">CHIMOMBO </t>
  </si>
  <si>
    <t>CQCVMW0045255</t>
  </si>
  <si>
    <t>CQCVMW0045260</t>
  </si>
  <si>
    <t>KHILISE LIFUSO</t>
  </si>
  <si>
    <t>CQCVMW0045926</t>
  </si>
  <si>
    <t>CQCVMW0045925</t>
  </si>
  <si>
    <t>ATUPELE  WILIAMU</t>
  </si>
  <si>
    <t>CQCVMW0046321</t>
  </si>
  <si>
    <t>CQCVMW0046320</t>
  </si>
  <si>
    <t>TIYAMIKE FRANK</t>
  </si>
  <si>
    <t>CQCVMW0045641</t>
  </si>
  <si>
    <t>CQCVMW0045642</t>
  </si>
  <si>
    <t>ESITER LUBEN</t>
  </si>
  <si>
    <t>CQCVMW0045256</t>
  </si>
  <si>
    <t>CQCVMW0045257</t>
  </si>
  <si>
    <t>ALESI TEMBO</t>
  </si>
  <si>
    <t>MADZIAKNKHANA</t>
  </si>
  <si>
    <t>CQCVMW0046558</t>
  </si>
  <si>
    <t>CQCVMW0046698</t>
  </si>
  <si>
    <t>LIVINESI MAJOWANA</t>
  </si>
  <si>
    <t>CQCVMW0046319</t>
  </si>
  <si>
    <t>CQCVMW0046318</t>
  </si>
  <si>
    <t>ENIFA CHATAIKA</t>
  </si>
  <si>
    <t>CQCVMW0045924</t>
  </si>
  <si>
    <t>CQCVMW0045923</t>
  </si>
  <si>
    <t>ANDERSONI  MASHONI</t>
  </si>
  <si>
    <t>CQCVMW0045259</t>
  </si>
  <si>
    <t>CQCVMW0045258</t>
  </si>
  <si>
    <t>ERIDA NEPIYALA</t>
  </si>
  <si>
    <t>CQCVMW0046317</t>
  </si>
  <si>
    <t>CQCVMW0046316</t>
  </si>
  <si>
    <t>DISHO DANGER</t>
  </si>
  <si>
    <t>CQCVMW0045922</t>
  </si>
  <si>
    <t>CQCVMW0045921</t>
  </si>
  <si>
    <t>KETILINA  LEMANI</t>
  </si>
  <si>
    <t>CQCVMW0046559</t>
  </si>
  <si>
    <t>CQCVMW0046697</t>
  </si>
  <si>
    <t>LUSE POLILANI</t>
  </si>
  <si>
    <t>CQCVMW0046315</t>
  </si>
  <si>
    <t>CQCVMW0046314</t>
  </si>
  <si>
    <t>FLOLIDA KANJAWALA</t>
  </si>
  <si>
    <t>VEVE</t>
  </si>
  <si>
    <t>CQCVMW0045643</t>
  </si>
  <si>
    <t>CQCVMW0045644</t>
  </si>
  <si>
    <t>DOLOPH MALATA</t>
  </si>
  <si>
    <t>CQCVMW0045920</t>
  </si>
  <si>
    <t>CQCVMW0045919</t>
  </si>
  <si>
    <t>DOLOPHY  WISIKESI</t>
  </si>
  <si>
    <t>CQCVMW0047245</t>
  </si>
  <si>
    <t>CQCVMW0047246</t>
  </si>
  <si>
    <t>ELLEN KAMBANI</t>
  </si>
  <si>
    <t>CQCVMW0046696</t>
  </si>
  <si>
    <t>CQCVMW0046695</t>
  </si>
  <si>
    <t>LIKISINA KAPONDA</t>
  </si>
  <si>
    <t>CQCVMW0045646</t>
  </si>
  <si>
    <t>CQCVMW0045645</t>
  </si>
  <si>
    <t>PATIRISH MALATA</t>
  </si>
  <si>
    <t>CQCVMW0045918</t>
  </si>
  <si>
    <t>CQCVMW0045917</t>
  </si>
  <si>
    <t>ENIFA  KAMCHUPA</t>
  </si>
  <si>
    <t>CQCVMW0047247</t>
  </si>
  <si>
    <t>CQCVMW0047248</t>
  </si>
  <si>
    <t>KETILINA  CHIMOMBO</t>
  </si>
  <si>
    <t>CQCVMW0019701</t>
  </si>
  <si>
    <t>CQCVMW0019702</t>
  </si>
  <si>
    <t>JUDIFI KAWALE</t>
  </si>
  <si>
    <t>CQCVMW0045650</t>
  </si>
  <si>
    <t>CQCVMW0045649</t>
  </si>
  <si>
    <t>BALIRE MALATA</t>
  </si>
  <si>
    <t>CQCVMW0045915</t>
  </si>
  <si>
    <t>CQCVMW0045916</t>
  </si>
  <si>
    <t>JEZITA  HELEBATI</t>
  </si>
  <si>
    <t>CQCVMW0047249</t>
  </si>
  <si>
    <t>CQCVMW0047250</t>
  </si>
  <si>
    <t>REGINA  CHIOZA</t>
  </si>
  <si>
    <t>CQCVMW0045647</t>
  </si>
  <si>
    <t>CQCVMW0045648</t>
  </si>
  <si>
    <t>LEJINA MALATA</t>
  </si>
  <si>
    <t>CHPINIKA</t>
  </si>
  <si>
    <t>CQCVMW0045001</t>
  </si>
  <si>
    <t>CQCVMW0045002</t>
  </si>
  <si>
    <t>GLOLIA DANKEN</t>
  </si>
  <si>
    <t>CQCVMW0019703</t>
  </si>
  <si>
    <t>CQCVMW0019704</t>
  </si>
  <si>
    <t>FULOSI KALEMBELA</t>
  </si>
  <si>
    <t>CQCVMW0046694</t>
  </si>
  <si>
    <t>CQCVMW0046693</t>
  </si>
  <si>
    <t>MALITA LAYON</t>
  </si>
  <si>
    <t>CQCVMW0045914</t>
  </si>
  <si>
    <t>CQCVMW0045913</t>
  </si>
  <si>
    <t>ANE  KAMCHUPA</t>
  </si>
  <si>
    <t>CQCVMW0045701</t>
  </si>
  <si>
    <t>CQCVMW0045702</t>
  </si>
  <si>
    <t>LOVENESS ZEBULONI</t>
  </si>
  <si>
    <t>CQCVMW0045912</t>
  </si>
  <si>
    <t>CQCVMW0045911</t>
  </si>
  <si>
    <t>MARITA  PULESHASI</t>
  </si>
  <si>
    <t>CQCVMW0045004</t>
  </si>
  <si>
    <t>CQCVMW0045003</t>
  </si>
  <si>
    <t>MANESS BANDA</t>
  </si>
  <si>
    <t>CQCVMW0045910</t>
  </si>
  <si>
    <t>CQCVMW0045909</t>
  </si>
  <si>
    <t>M'NTIPITA  KABANGA</t>
  </si>
  <si>
    <t>CQCVMW0045704</t>
  </si>
  <si>
    <t>CQCVMW0045703</t>
  </si>
  <si>
    <t>LUSE DALIWELL</t>
  </si>
  <si>
    <t>CQCVMW0045006</t>
  </si>
  <si>
    <t>CQCVMW0045005</t>
  </si>
  <si>
    <t>SELINA CHINDILO</t>
  </si>
  <si>
    <t>HENOCL</t>
  </si>
  <si>
    <t>CQCVMW0045908</t>
  </si>
  <si>
    <t>CQCVMW0045907</t>
  </si>
  <si>
    <t>ELUBE  WILIAMU</t>
  </si>
  <si>
    <t>CQCVMW0045705</t>
  </si>
  <si>
    <t>CQCVMW0045706</t>
  </si>
  <si>
    <t>LINESS CHIPINIKA</t>
  </si>
  <si>
    <t>CQCVMW0047301</t>
  </si>
  <si>
    <t>CQCVMW0047302</t>
  </si>
  <si>
    <t>ODALA  FICKSON</t>
  </si>
  <si>
    <t>CQCVMW0045007</t>
  </si>
  <si>
    <t>CQCVMW0045008</t>
  </si>
  <si>
    <t>MAGRET YOHANY</t>
  </si>
  <si>
    <t>CQCVMW0045906</t>
  </si>
  <si>
    <t>CQCVMW0045905</t>
  </si>
  <si>
    <t>MARIA  MANDALA</t>
  </si>
  <si>
    <t>CQCVMW0019750</t>
  </si>
  <si>
    <t>CQCVMW0019749</t>
  </si>
  <si>
    <t>MEKISI TAMBALA</t>
  </si>
  <si>
    <t>CQCVMW0045707</t>
  </si>
  <si>
    <t>CQCVMW0045708</t>
  </si>
  <si>
    <t>EFULEMU THIBU</t>
  </si>
  <si>
    <t>CQCVMW0046692</t>
  </si>
  <si>
    <t>CQCVMW0046691</t>
  </si>
  <si>
    <t>NAPILILA  BIKOKO</t>
  </si>
  <si>
    <t>MALAMA</t>
  </si>
  <si>
    <t>CQCVMW0045010</t>
  </si>
  <si>
    <t>CQCVMW0045009</t>
  </si>
  <si>
    <t>SINTHAN KUBWALO</t>
  </si>
  <si>
    <t>CQCVMW0045904</t>
  </si>
  <si>
    <t>CQCVMW0045903</t>
  </si>
  <si>
    <t>MAIKA  KALULU</t>
  </si>
  <si>
    <t>CQCVMW0045709</t>
  </si>
  <si>
    <t>CQCVMW0045710</t>
  </si>
  <si>
    <t>MONICA LINDE</t>
  </si>
  <si>
    <t>CQCVMW0046690</t>
  </si>
  <si>
    <t>CQCVMW0046689</t>
  </si>
  <si>
    <t>MAGILETI LAYON</t>
  </si>
  <si>
    <t>CQCVMW0045012</t>
  </si>
  <si>
    <t>CQCVMW0045011</t>
  </si>
  <si>
    <t>STELA CHINDILO</t>
  </si>
  <si>
    <t>CQCVMW0045902</t>
  </si>
  <si>
    <t>CQCVMW0045901</t>
  </si>
  <si>
    <t>M'NTIPI  JOJI</t>
  </si>
  <si>
    <t>CQCVMW0045711</t>
  </si>
  <si>
    <t>CQCVMW0045712</t>
  </si>
  <si>
    <t>JOSAMU CHATAMA</t>
  </si>
  <si>
    <t>CQCVMW0045014</t>
  </si>
  <si>
    <t>CQCVMW0045013</t>
  </si>
  <si>
    <t>GRACE LAKESON</t>
  </si>
  <si>
    <t>CQCVMW0046892</t>
  </si>
  <si>
    <t>CQCVMW0046891</t>
  </si>
  <si>
    <t>NASINEYA NDAYITON</t>
  </si>
  <si>
    <t>CQCVMW0046000</t>
  </si>
  <si>
    <t>CQCVMW0045999</t>
  </si>
  <si>
    <t>MARIA  GWANDA</t>
  </si>
  <si>
    <t>CQCVMW0045749</t>
  </si>
  <si>
    <t>CQCVMW0045750</t>
  </si>
  <si>
    <t>MAGIRETI JOSOFATI</t>
  </si>
  <si>
    <t>CQCVMW0046893</t>
  </si>
  <si>
    <t>CQCVMW0046894</t>
  </si>
  <si>
    <t>KAFELEN DAYITON</t>
  </si>
  <si>
    <t>KAPNULA</t>
  </si>
  <si>
    <t>CQCVMW0045748</t>
  </si>
  <si>
    <t>CQCVMW0045747</t>
  </si>
  <si>
    <t>BOKOLA LAISON</t>
  </si>
  <si>
    <t>CQCVMW0046814</t>
  </si>
  <si>
    <t>CQCVMW0046890</t>
  </si>
  <si>
    <t>GILESI ALUSI</t>
  </si>
  <si>
    <t>CQCVMW0045998</t>
  </si>
  <si>
    <t>CQCVMW0045997</t>
  </si>
  <si>
    <t>DOLOPHY  JEFITA</t>
  </si>
  <si>
    <t>CQCVMW0045996</t>
  </si>
  <si>
    <t>CQCVMW0045995</t>
  </si>
  <si>
    <t>LIZINETI  KALONGA</t>
  </si>
  <si>
    <t>CQCVMW0046888</t>
  </si>
  <si>
    <t>CQCVMW0046879</t>
  </si>
  <si>
    <t>EMILE KAJAWALA MTOLONGO</t>
  </si>
  <si>
    <t>CQCVMW0045746</t>
  </si>
  <si>
    <t>CQCVMW0045745</t>
  </si>
  <si>
    <t>JOJINA EDIWAD</t>
  </si>
  <si>
    <t>CQCVMW0045994</t>
  </si>
  <si>
    <t>CQCVMW0045993</t>
  </si>
  <si>
    <t>LUSIA   FOLOPEZI</t>
  </si>
  <si>
    <t>CQCVMW0045743</t>
  </si>
  <si>
    <t>CQCVMW0045744</t>
  </si>
  <si>
    <t>MULITAN KWENDA</t>
  </si>
  <si>
    <t>CQCVMW0046889</t>
  </si>
  <si>
    <t>CQCVMW0046880</t>
  </si>
  <si>
    <t>LOZIMELI DAYITON</t>
  </si>
  <si>
    <t>KAPUNUKA</t>
  </si>
  <si>
    <t>CQCVMW0045742</t>
  </si>
  <si>
    <t>CQCVMW0045741</t>
  </si>
  <si>
    <t>BITILESS EDIWAD</t>
  </si>
  <si>
    <t>CQCVMW0046881</t>
  </si>
  <si>
    <t>CQCVMW0046887</t>
  </si>
  <si>
    <t>MAGILETI YOWELI</t>
  </si>
  <si>
    <t>CQCVMW0045992</t>
  </si>
  <si>
    <t>CQCVMW0045991</t>
  </si>
  <si>
    <t>ESITER  BINTONI</t>
  </si>
  <si>
    <t>CQCVMW0045739</t>
  </si>
  <si>
    <t>CQCVMW0045740</t>
  </si>
  <si>
    <t>ESITERE FOLOPEZI</t>
  </si>
  <si>
    <t>CQCVMW0046882</t>
  </si>
  <si>
    <t>CQCVMW0046883</t>
  </si>
  <si>
    <t>NDOLOFE AMOSI</t>
  </si>
  <si>
    <t>CQCVMW0045990</t>
  </si>
  <si>
    <t>CQCVMW0045989</t>
  </si>
  <si>
    <t>JESI  NTCHALOSI</t>
  </si>
  <si>
    <t>CQCVMW0045737</t>
  </si>
  <si>
    <t>CQCVMW0045738</t>
  </si>
  <si>
    <t>AGINESS BIMTON</t>
  </si>
  <si>
    <t>CQCVMW0046886</t>
  </si>
  <si>
    <t>CQCVMW0046884</t>
  </si>
  <si>
    <t>MONIKA MALAMA</t>
  </si>
  <si>
    <t>CQCVMW0046885</t>
  </si>
  <si>
    <t>CQCVMW0046860</t>
  </si>
  <si>
    <t>LAYINA LAYITONI</t>
  </si>
  <si>
    <t>CQCVMW0045988</t>
  </si>
  <si>
    <t>CQCVMW0045987</t>
  </si>
  <si>
    <t>KILINESI  LANGISONI</t>
  </si>
  <si>
    <t>CQCVMW0045735</t>
  </si>
  <si>
    <t>CQCVMW0045736</t>
  </si>
  <si>
    <t>LINDA PITALA</t>
  </si>
  <si>
    <t>CIPINIKA</t>
  </si>
  <si>
    <t>CQCVMW0046877</t>
  </si>
  <si>
    <t>CQCVMW0046861</t>
  </si>
  <si>
    <t>KHILISE MASITALA</t>
  </si>
  <si>
    <t>CQCVMW0045733</t>
  </si>
  <si>
    <t>CQCVMW0045734</t>
  </si>
  <si>
    <t>MESE HEZEKIA</t>
  </si>
  <si>
    <t>JEFITALA</t>
  </si>
  <si>
    <t>CQCVMW0046876</t>
  </si>
  <si>
    <t>CQCVMW0046864</t>
  </si>
  <si>
    <t>MAGILETI TSONGOLAN</t>
  </si>
  <si>
    <t>KAPUNIKA</t>
  </si>
  <si>
    <t>CQCVMW0045986</t>
  </si>
  <si>
    <t>CQCVMW0045985</t>
  </si>
  <si>
    <t>EMILE  JOJI</t>
  </si>
  <si>
    <t xml:space="preserve">CHIPINIKA  </t>
  </si>
  <si>
    <t>CQCVMW0047303</t>
  </si>
  <si>
    <t>CQCVMW0047304</t>
  </si>
  <si>
    <t>MAGRET TSOGOLANI</t>
  </si>
  <si>
    <t>MVUU</t>
  </si>
  <si>
    <t>CQCVMW0045731</t>
  </si>
  <si>
    <t>CQCVMW0045732</t>
  </si>
  <si>
    <t>LUTH KHIRISITOFA</t>
  </si>
  <si>
    <t>CQCVMW0045984</t>
  </si>
  <si>
    <t>CQCVMW0045983</t>
  </si>
  <si>
    <t>MANESI  KASAKULA</t>
  </si>
  <si>
    <t>CQCVMW0045017</t>
  </si>
  <si>
    <t>CQCVMW0045016</t>
  </si>
  <si>
    <t>SELINA JULIAS</t>
  </si>
  <si>
    <t>CQCVMW0047305</t>
  </si>
  <si>
    <t>CQCVMW0047306</t>
  </si>
  <si>
    <t>NELIA  ALIMON</t>
  </si>
  <si>
    <t>MVEMVE</t>
  </si>
  <si>
    <t>CQCVMW0045015</t>
  </si>
  <si>
    <t>CQCVMW0045030</t>
  </si>
  <si>
    <t>AGNESS CREMENT</t>
  </si>
  <si>
    <t>CQCVMW0047307</t>
  </si>
  <si>
    <t>CQCVMW0047308</t>
  </si>
  <si>
    <t xml:space="preserve">ONESTA NEFITALE </t>
  </si>
  <si>
    <t>MVEVE</t>
  </si>
  <si>
    <t>CQCVMW0045729</t>
  </si>
  <si>
    <t>CQCVMW0045730</t>
  </si>
  <si>
    <t>ZIONE CHAPOLA</t>
  </si>
  <si>
    <t>CQCVMW0045029</t>
  </si>
  <si>
    <t>CQCVMW0045028</t>
  </si>
  <si>
    <t>TAMALA LEMAN</t>
  </si>
  <si>
    <t>CQCVMW0019748</t>
  </si>
  <si>
    <t>CQCVMW0019726</t>
  </si>
  <si>
    <t>IYIVE PEMPHELO</t>
  </si>
  <si>
    <t xml:space="preserve">KAPUNULA </t>
  </si>
  <si>
    <t>KACHIKWATU</t>
  </si>
  <si>
    <t>CQCVMW0047309</t>
  </si>
  <si>
    <t>CQCVMW0047310</t>
  </si>
  <si>
    <t>MSAIWALE CHIMPALA</t>
  </si>
  <si>
    <t>JAKALASI</t>
  </si>
  <si>
    <t>CQCVMW0046874</t>
  </si>
  <si>
    <t>CQCVMW0046875</t>
  </si>
  <si>
    <t>LAKELO ALIMON</t>
  </si>
  <si>
    <t>CQCVMW0045019</t>
  </si>
  <si>
    <t>CQCVMW0045018</t>
  </si>
  <si>
    <t>PATUMA CHAZAMA</t>
  </si>
  <si>
    <t>CQCVMW0047311</t>
  </si>
  <si>
    <t>CQCVMW0047312</t>
  </si>
  <si>
    <t>FILIPINA  DAVISON</t>
  </si>
  <si>
    <t>CQCVMW0045728</t>
  </si>
  <si>
    <t>CQCVMW0045727</t>
  </si>
  <si>
    <t>ELUBE NENANI</t>
  </si>
  <si>
    <t>CQCVMW0045032</t>
  </si>
  <si>
    <t>CQCVMW0045031</t>
  </si>
  <si>
    <t>MSADALILA PHESULO</t>
  </si>
  <si>
    <t>CQCVMW0019725</t>
  </si>
  <si>
    <t>CQCVMW0019724</t>
  </si>
  <si>
    <t>ERIZA SADALAKE</t>
  </si>
  <si>
    <t>CQCVMW0047313</t>
  </si>
  <si>
    <t>CQCVMW0047314</t>
  </si>
  <si>
    <t>FATIMA KATOLIKA</t>
  </si>
  <si>
    <t>CQCVMW0046873</t>
  </si>
  <si>
    <t>CQCVMW0046870</t>
  </si>
  <si>
    <t>TILIFONIYA MAKISIWELO</t>
  </si>
  <si>
    <t>CQCVMW0045027</t>
  </si>
  <si>
    <t>CQCVMW0045026</t>
  </si>
  <si>
    <t>PATLISHA STANIEL</t>
  </si>
  <si>
    <t>CQCVMW0019723</t>
  </si>
  <si>
    <t>CQCVMW0019722</t>
  </si>
  <si>
    <t>LOBINA DALIWELO</t>
  </si>
  <si>
    <t>KACHIKWATI</t>
  </si>
  <si>
    <t>CQCVMW0047315</t>
  </si>
  <si>
    <t>CQCVMW0047316</t>
  </si>
  <si>
    <t>FALESS JAMES</t>
  </si>
  <si>
    <t>CQCVMW0045713</t>
  </si>
  <si>
    <t>CQCVMW0045714</t>
  </si>
  <si>
    <t>SUZUMIRE KADZAKO</t>
  </si>
  <si>
    <t>CQCVMW0046869</t>
  </si>
  <si>
    <t>CQCVMW0046868</t>
  </si>
  <si>
    <t>MELESI JOJI</t>
  </si>
  <si>
    <t>CQCVMW0047317</t>
  </si>
  <si>
    <t>CQCVMW0047318</t>
  </si>
  <si>
    <t>SULITHA MILAZI</t>
  </si>
  <si>
    <t>CQCVMW0045025</t>
  </si>
  <si>
    <t>CQCVMW0045024</t>
  </si>
  <si>
    <t>JOICE SAMUEL</t>
  </si>
  <si>
    <t>CQCVMW0019721</t>
  </si>
  <si>
    <t>CQCVMW0019720</t>
  </si>
  <si>
    <t>MAZA MWALIMBWE</t>
  </si>
  <si>
    <t>CQCVMW0047319</t>
  </si>
  <si>
    <t>CQCVMW0047320</t>
  </si>
  <si>
    <t>ALESI LAKISON</t>
  </si>
  <si>
    <t>JAKALSI</t>
  </si>
  <si>
    <t>CQCVMW0045046</t>
  </si>
  <si>
    <t>CQCVMW0045047</t>
  </si>
  <si>
    <t>ZELIYA LACKSON</t>
  </si>
  <si>
    <t>CQCVMW0046867</t>
  </si>
  <si>
    <t>CQCVMW0046866</t>
  </si>
  <si>
    <t>MTISUNGE CHIKUSE</t>
  </si>
  <si>
    <t>CQCVMW0047321</t>
  </si>
  <si>
    <t>CQCVMW0047322</t>
  </si>
  <si>
    <t>SALOME LONGISON</t>
  </si>
  <si>
    <t>CQCVMW0047323</t>
  </si>
  <si>
    <t>CQCVMW0047324</t>
  </si>
  <si>
    <t>MANESS DANIEL</t>
  </si>
  <si>
    <t>CQCVMW0046865</t>
  </si>
  <si>
    <t>CQCVMW0046878</t>
  </si>
  <si>
    <t>MAGILETI KODOLANI</t>
  </si>
  <si>
    <t>CQCVMW0045048</t>
  </si>
  <si>
    <t>CQCVMW0045049</t>
  </si>
  <si>
    <t>FAIDESS LIONDE</t>
  </si>
  <si>
    <t>CQCVMW0045050</t>
  </si>
  <si>
    <t>CQCVMW0045045</t>
  </si>
  <si>
    <t>RABECCA BETHA</t>
  </si>
  <si>
    <t>CQCVMW0047325</t>
  </si>
  <si>
    <t>CQCVMW0047326</t>
  </si>
  <si>
    <t>MAGRET AUSTIN</t>
  </si>
  <si>
    <t>CQCVMW0045715</t>
  </si>
  <si>
    <t>CQCVMW0045716</t>
  </si>
  <si>
    <t>KHIRISE HENOCK</t>
  </si>
  <si>
    <t>HENOKI</t>
  </si>
  <si>
    <t>MAGOLA</t>
  </si>
  <si>
    <t>CQCVMW0045982</t>
  </si>
  <si>
    <t>CQCVMW0045981</t>
  </si>
  <si>
    <t>M'NTISUNGE  SIKWEYA</t>
  </si>
  <si>
    <t>HENOKE</t>
  </si>
  <si>
    <t>MAGOWA</t>
  </si>
  <si>
    <t>CQCVMW0046863</t>
  </si>
  <si>
    <t>CQCVMW0046862</t>
  </si>
  <si>
    <t>SOTELUYA SOSITEN</t>
  </si>
  <si>
    <t>KAPUNILA</t>
  </si>
  <si>
    <t>CQCVMW0019719</t>
  </si>
  <si>
    <t>CQCVMW0019718</t>
  </si>
  <si>
    <t>EMILE MISHONI</t>
  </si>
  <si>
    <t>CQCVMW0045044</t>
  </si>
  <si>
    <t>CQCVMW0045033</t>
  </si>
  <si>
    <t>JESSY CHAOLA</t>
  </si>
  <si>
    <t>CQCVMW0045980</t>
  </si>
  <si>
    <t>CQCVMW0045979</t>
  </si>
  <si>
    <t>AGINESI  KADIMU</t>
  </si>
  <si>
    <t>CQCVMW0047327</t>
  </si>
  <si>
    <t>CQCVMW0047328</t>
  </si>
  <si>
    <t>ALEFA AUSTIN</t>
  </si>
  <si>
    <t>CQCVMW0045717</t>
  </si>
  <si>
    <t>CQCVMW0045718</t>
  </si>
  <si>
    <t>ESITER SOKO</t>
  </si>
  <si>
    <t>CQCVMW0045978</t>
  </si>
  <si>
    <t>CQCVMW0045977</t>
  </si>
  <si>
    <t>ALISHA  AMOSI</t>
  </si>
  <si>
    <t>CQCVMW0047329</t>
  </si>
  <si>
    <t>CQCVMW0047330</t>
  </si>
  <si>
    <t>ELUBE AUSTIN</t>
  </si>
  <si>
    <t>CQCVMW0045976</t>
  </si>
  <si>
    <t>CQCVMW0045975</t>
  </si>
  <si>
    <t>ELINA  ELESONI</t>
  </si>
  <si>
    <t>CQCVMW0045719</t>
  </si>
  <si>
    <t>CQCVMW0045720</t>
  </si>
  <si>
    <t>FATIMA KASIMU</t>
  </si>
  <si>
    <t>CQCVMW0045974</t>
  </si>
  <si>
    <t>CQCVMW0045973</t>
  </si>
  <si>
    <t>MALIKI  MWANYAPEMBE</t>
  </si>
  <si>
    <t>HINOKE</t>
  </si>
  <si>
    <t>CQCVMW0045721</t>
  </si>
  <si>
    <t>CQCVMW0045722</t>
  </si>
  <si>
    <t>AGATH JOJI</t>
  </si>
  <si>
    <t>CQCVMW0047331</t>
  </si>
  <si>
    <t>CQCVMW0047332</t>
  </si>
  <si>
    <t>CHRISSY  YOBU</t>
  </si>
  <si>
    <t>KA CHIWATU</t>
  </si>
  <si>
    <t>CQCVMW0045972</t>
  </si>
  <si>
    <t>CQCVMW0045971</t>
  </si>
  <si>
    <t>TUMALE  SULUWANI</t>
  </si>
  <si>
    <t>CQCVMW0045723</t>
  </si>
  <si>
    <t>CQCVMW0045724</t>
  </si>
  <si>
    <t>SARA KASIMU</t>
  </si>
  <si>
    <t>CQCVMW0047333</t>
  </si>
  <si>
    <t>CQCVMW0047334</t>
  </si>
  <si>
    <t>AGNESS MALALANJE</t>
  </si>
  <si>
    <t>CQCVMW0045970</t>
  </si>
  <si>
    <t>CQCVMW0045969</t>
  </si>
  <si>
    <t>FOLORA  KAKUNGU</t>
  </si>
  <si>
    <t>CQCVMW0045725</t>
  </si>
  <si>
    <t>CQCVMW0045726</t>
  </si>
  <si>
    <t>ESINAT SAID</t>
  </si>
  <si>
    <t>CQCVMW0045968</t>
  </si>
  <si>
    <t>CQCVMW0045967</t>
  </si>
  <si>
    <t>LINILE  MATOLA</t>
  </si>
  <si>
    <t>CQCVMW0047335</t>
  </si>
  <si>
    <t>CQCVMW0047336</t>
  </si>
  <si>
    <t>IGINIT SAMBO</t>
  </si>
  <si>
    <t>CQCVMW0047002</t>
  </si>
  <si>
    <t>CQCVMW0047001</t>
  </si>
  <si>
    <t>HAWA MUSITAFA</t>
  </si>
  <si>
    <t>CQCVMW0045966</t>
  </si>
  <si>
    <t>CQCVMW0045965</t>
  </si>
  <si>
    <t>AGINESI  MAILOSI</t>
  </si>
  <si>
    <t>CQCVMW0045964</t>
  </si>
  <si>
    <t>CQCVMW0045963</t>
  </si>
  <si>
    <t>MEMOLE  LABISONI</t>
  </si>
  <si>
    <t>CQCVMW0047337</t>
  </si>
  <si>
    <t>CQCVMW0047338</t>
  </si>
  <si>
    <t>BERTHA  MALALANJE</t>
  </si>
  <si>
    <t>CQCVMW0045962</t>
  </si>
  <si>
    <t>CQCVMW0045961</t>
  </si>
  <si>
    <t>AGINESI  MOYENDA</t>
  </si>
  <si>
    <t>CQCVMW0047339</t>
  </si>
  <si>
    <t>CQCVMW0047340</t>
  </si>
  <si>
    <t>MONICA BONONGWE</t>
  </si>
  <si>
    <t>CQCVMW0045034</t>
  </si>
  <si>
    <t>CQCVMW0045035</t>
  </si>
  <si>
    <t>NOLIA BONOGWE</t>
  </si>
  <si>
    <t>CQCVMW0019717</t>
  </si>
  <si>
    <t>CQCVMW0019716</t>
  </si>
  <si>
    <t>FALESI MKUPATILA</t>
  </si>
  <si>
    <t>CQCVMW0045960</t>
  </si>
  <si>
    <t>CQCVMW0045959</t>
  </si>
  <si>
    <t>MARIA  MALONI</t>
  </si>
  <si>
    <t>CQCVMW0047341</t>
  </si>
  <si>
    <t>CQCVMW0047342</t>
  </si>
  <si>
    <t>ILI PA  GIDION</t>
  </si>
  <si>
    <t>CQCVMW0045023</t>
  </si>
  <si>
    <t>CQCVMW0045020</t>
  </si>
  <si>
    <t>FLOLIDA CHAOLA</t>
  </si>
  <si>
    <t>CQCVMW0045958</t>
  </si>
  <si>
    <t>CQCVMW0045957</t>
  </si>
  <si>
    <t>SARA  DAMISONI</t>
  </si>
  <si>
    <t>MATCHAKA</t>
  </si>
  <si>
    <t>CQCVMW0019715</t>
  </si>
  <si>
    <t>CQCVMW0019714</t>
  </si>
  <si>
    <t>NAMAVITO KANJAWALA</t>
  </si>
  <si>
    <t>CQCVMW0047343</t>
  </si>
  <si>
    <t>CQCVMW0047344</t>
  </si>
  <si>
    <t>SIMION KADAMBE</t>
  </si>
  <si>
    <t>CQCVMW0019710</t>
  </si>
  <si>
    <t>CQCVMW0019709</t>
  </si>
  <si>
    <t>FILIPINA CHIMWEMWE</t>
  </si>
  <si>
    <t>NALAMBA</t>
  </si>
  <si>
    <t>CQCVMW0045039</t>
  </si>
  <si>
    <t>CQCVMW0045041</t>
  </si>
  <si>
    <t>LESTINA TSOGOLANI</t>
  </si>
  <si>
    <t>MPINGILA</t>
  </si>
  <si>
    <t>CQCVMW0047345</t>
  </si>
  <si>
    <t>CQCVMW0047346</t>
  </si>
  <si>
    <t>SELEMAN KASHAMBULA</t>
  </si>
  <si>
    <t>CQCVMW0045956</t>
  </si>
  <si>
    <t>CQCVMW0045955</t>
  </si>
  <si>
    <t>ELUFE  PINGENI</t>
  </si>
  <si>
    <t>CQCVMW0019937</t>
  </si>
  <si>
    <t>CQCVMW0068074</t>
  </si>
  <si>
    <t>EVELESI JEPUTALA</t>
  </si>
  <si>
    <t>CQCVMW0019708</t>
  </si>
  <si>
    <t>CQCVMW0019707</t>
  </si>
  <si>
    <t>LOZIMELI MWASE</t>
  </si>
  <si>
    <t>MALAMBA</t>
  </si>
  <si>
    <t>CQCVMW0045040</t>
  </si>
  <si>
    <t>CQCVMW0045036</t>
  </si>
  <si>
    <t>MARIA PILILANI</t>
  </si>
  <si>
    <t>CQCVMW0045954</t>
  </si>
  <si>
    <t>CQCVMW0045953</t>
  </si>
  <si>
    <t>VELINA  M'DODONI</t>
  </si>
  <si>
    <t>CQCVMW0047347</t>
  </si>
  <si>
    <t>CQCVMW0047348</t>
  </si>
  <si>
    <t>NASIVERI MASSINA</t>
  </si>
  <si>
    <t>CQCVMW0047349</t>
  </si>
  <si>
    <t>CQCVMW0047350</t>
  </si>
  <si>
    <t>ANNA SAMISON</t>
  </si>
  <si>
    <t>CHASUKWA</t>
  </si>
  <si>
    <t>CQCVMW0045952</t>
  </si>
  <si>
    <t>CQCVMW0045951</t>
  </si>
  <si>
    <t>WITINESI  FATSANI</t>
  </si>
  <si>
    <t>CQCVMW0019706</t>
  </si>
  <si>
    <t>CQCVMW0019705</t>
  </si>
  <si>
    <t>KAYIKENI TCHALOSI</t>
  </si>
  <si>
    <t>CQCVMW0019712</t>
  </si>
  <si>
    <t>CQCVMW0019711</t>
  </si>
  <si>
    <t>THOKOZANI OSITEN</t>
  </si>
  <si>
    <t>CQCVMW0019746</t>
  </si>
  <si>
    <t>CQCVMW0019727</t>
  </si>
  <si>
    <t>JENIFA MATIYAS</t>
  </si>
  <si>
    <t>CQCVMW0047200</t>
  </si>
  <si>
    <t>CQCVMW0047199</t>
  </si>
  <si>
    <t>REBECCA  TIUZANE</t>
  </si>
  <si>
    <t>MPINGIRA</t>
  </si>
  <si>
    <t>CQCVMW0047153</t>
  </si>
  <si>
    <t>CQCVMW0047158</t>
  </si>
  <si>
    <t xml:space="preserve">GRACE YOHANE </t>
  </si>
  <si>
    <t>CQCVMW0019449</t>
  </si>
  <si>
    <t>CQCVMW0019450</t>
  </si>
  <si>
    <t>KATUWA WICKSON</t>
  </si>
  <si>
    <t xml:space="preserve">MNGWILA </t>
  </si>
  <si>
    <t>KATHABWA</t>
  </si>
  <si>
    <t>CQCVMW0019448</t>
  </si>
  <si>
    <t>CQCVMW0019447</t>
  </si>
  <si>
    <t>SELINA PALATO</t>
  </si>
  <si>
    <t>CQCVMW0019446</t>
  </si>
  <si>
    <t>CQCVMW0019445</t>
  </si>
  <si>
    <t>SAMALAN JEZIWEKI</t>
  </si>
  <si>
    <t>CQCVMW0019444</t>
  </si>
  <si>
    <t>CQCVMW0019443</t>
  </si>
  <si>
    <t>ALIELE MACKDONAD</t>
  </si>
  <si>
    <t>CQCVMW0019442</t>
  </si>
  <si>
    <t>CQCVMW0019441</t>
  </si>
  <si>
    <t>MACKDONAD SAMALANI</t>
  </si>
  <si>
    <t>CQCVMW0019440</t>
  </si>
  <si>
    <t>CQCVMW0019439</t>
  </si>
  <si>
    <t>LEAVINES  LEFANI</t>
  </si>
  <si>
    <t>CQCVMW0019438</t>
  </si>
  <si>
    <t>CQCVMW0019437</t>
  </si>
  <si>
    <t>SAYD  MUSA</t>
  </si>
  <si>
    <t>CQCVMW0019436</t>
  </si>
  <si>
    <t>CQCVMW0019435</t>
  </si>
  <si>
    <t>MERCY CHARLS</t>
  </si>
  <si>
    <t>CQCVMW0019434</t>
  </si>
  <si>
    <t>CQCVMW0019433</t>
  </si>
  <si>
    <t>GLECIA  AZELE</t>
  </si>
  <si>
    <t>CQCVMW0019432</t>
  </si>
  <si>
    <t>CQCVMW0019431</t>
  </si>
  <si>
    <t>KETILINA CHAPOTERA</t>
  </si>
  <si>
    <t>CQCVMW0019430</t>
  </si>
  <si>
    <t>CQCVMW0019429</t>
  </si>
  <si>
    <t>OWEN CHAPOTERA</t>
  </si>
  <si>
    <t>CQCVMW0019428</t>
  </si>
  <si>
    <t>CQCVMW0019427</t>
  </si>
  <si>
    <t>ZAKEYO RICHARD</t>
  </si>
  <si>
    <t>CQCVMW0046562</t>
  </si>
  <si>
    <t>CQCVMW0046811</t>
  </si>
  <si>
    <t>LINESI MAFIKEN</t>
  </si>
  <si>
    <t xml:space="preserve">MCHEKENI </t>
  </si>
  <si>
    <t>KUSICHI</t>
  </si>
  <si>
    <t>CQCVMW0045117</t>
  </si>
  <si>
    <t>CQCVMW0045118</t>
  </si>
  <si>
    <t>FELESITA GALADISON</t>
  </si>
  <si>
    <t>MCHEKENI</t>
  </si>
  <si>
    <t>CQCVMW0046658</t>
  </si>
  <si>
    <t>CQCVMW0046813</t>
  </si>
  <si>
    <t>ANESS CHIDZINO</t>
  </si>
  <si>
    <t>CQCVMW0045119</t>
  </si>
  <si>
    <t>CQCVMW0045120</t>
  </si>
  <si>
    <t>MONIKA MAKISON</t>
  </si>
  <si>
    <t>CQCVMW0045121</t>
  </si>
  <si>
    <t>CQCVMW0045122</t>
  </si>
  <si>
    <t>VELONIKA MALIKO</t>
  </si>
  <si>
    <t>CQCVMW0046684</t>
  </si>
  <si>
    <t>CQCVMW0046682</t>
  </si>
  <si>
    <t>MALITA KAMWAZA</t>
  </si>
  <si>
    <t>CQCVMW0045123</t>
  </si>
  <si>
    <t>CQCVMW0045124</t>
  </si>
  <si>
    <t>VAYILETI MAKHENGELE</t>
  </si>
  <si>
    <t>CQCVMW0046683</t>
  </si>
  <si>
    <t>CQCVMW0046807</t>
  </si>
  <si>
    <t>LODA JOHN</t>
  </si>
  <si>
    <t>CQCVMW0045125</t>
  </si>
  <si>
    <t>CQCVMW0045127</t>
  </si>
  <si>
    <t>GETULUDI PATILEKI</t>
  </si>
  <si>
    <t>CQCVMW0047003</t>
  </si>
  <si>
    <t>CQCVMW0047004</t>
  </si>
  <si>
    <t>LINESS KASUZUMIRA</t>
  </si>
  <si>
    <t>KABUWE</t>
  </si>
  <si>
    <t>CQCVMW0045128</t>
  </si>
  <si>
    <t>CQCVMW0045129</t>
  </si>
  <si>
    <t>ALINAFE LEVISON</t>
  </si>
  <si>
    <t>CQCVMW0046806</t>
  </si>
  <si>
    <t>CQCVMW0046805</t>
  </si>
  <si>
    <t>MONIKA AMBELO</t>
  </si>
  <si>
    <t>CQCVMW0047005</t>
  </si>
  <si>
    <t>CQCVMW0047006</t>
  </si>
  <si>
    <t>ALINI LASHID</t>
  </si>
  <si>
    <t>KABUKA</t>
  </si>
  <si>
    <t>CQCVMW0045106</t>
  </si>
  <si>
    <t>CQCVMW0045105</t>
  </si>
  <si>
    <t>BILY KASINIKA</t>
  </si>
  <si>
    <t>CQCVMW0047007</t>
  </si>
  <si>
    <t>CQCVMW0047008</t>
  </si>
  <si>
    <t>ENIFA KASUZUMIRA</t>
  </si>
  <si>
    <t>CQCVMW0047010</t>
  </si>
  <si>
    <t>CQCVMW0047009</t>
  </si>
  <si>
    <t>LABEKA MATEYO</t>
  </si>
  <si>
    <t>CQCVMW0045104</t>
  </si>
  <si>
    <t>CQCVMW0045103</t>
  </si>
  <si>
    <t>GEZINA LUFEYO</t>
  </si>
  <si>
    <t>CQCVMW0047011</t>
  </si>
  <si>
    <t>CQCVMW0047012</t>
  </si>
  <si>
    <t>FANNY KANDAYA</t>
  </si>
  <si>
    <t>CQCVMW0045102</t>
  </si>
  <si>
    <t>CQCVMW0045101</t>
  </si>
  <si>
    <t>INOKI ALI</t>
  </si>
  <si>
    <t>CHIPHAZI</t>
  </si>
  <si>
    <t>CQCVMW0047137</t>
  </si>
  <si>
    <t>CQCVMW0047138</t>
  </si>
  <si>
    <t>GALADES DEMIYAS</t>
  </si>
  <si>
    <t>CQCVMW0047013</t>
  </si>
  <si>
    <t>CQCVMW0047014</t>
  </si>
  <si>
    <t>ETHARY KEYALA</t>
  </si>
  <si>
    <t>MATCHAKAZA</t>
  </si>
  <si>
    <t>CQCVMW0047118</t>
  </si>
  <si>
    <t>CQCVMW0019730</t>
  </si>
  <si>
    <t>LINILE KACHIGAMBA</t>
  </si>
  <si>
    <t>MCHIKENI</t>
  </si>
  <si>
    <t>CQCVMW0047015</t>
  </si>
  <si>
    <t>CQCVMW0047016</t>
  </si>
  <si>
    <t>MALEN MATCHAKAZA</t>
  </si>
  <si>
    <t>CQCVMW0047126</t>
  </si>
  <si>
    <t>CQCVMW0019737</t>
  </si>
  <si>
    <t>MODESITA MLOMO</t>
  </si>
  <si>
    <t>CQCVMW0019738</t>
  </si>
  <si>
    <t>CQCVMW0019739</t>
  </si>
  <si>
    <t>ESINATI LAKISONI</t>
  </si>
  <si>
    <t>CQCVMW0047017</t>
  </si>
  <si>
    <t>CQCVMW0047018</t>
  </si>
  <si>
    <t>MESE YAMIKANI</t>
  </si>
  <si>
    <t>CQCVMW0019729</t>
  </si>
  <si>
    <t>CQCVMW0019740</t>
  </si>
  <si>
    <t>FELESITA TSONGOLANI</t>
  </si>
  <si>
    <t>THACHE</t>
  </si>
  <si>
    <t>CQCVMW0047019</t>
  </si>
  <si>
    <t>CQCVMW0047020</t>
  </si>
  <si>
    <t>MAGIRET MISHEKI</t>
  </si>
  <si>
    <t>CQCVMW0047021</t>
  </si>
  <si>
    <t>CQCVMW0047022</t>
  </si>
  <si>
    <t>LAKISON MASITARA</t>
  </si>
  <si>
    <t>CQCVMW0045148</t>
  </si>
  <si>
    <t>CQCVMW0045147</t>
  </si>
  <si>
    <t>LEKINA FULAYI</t>
  </si>
  <si>
    <t>NTHACHE</t>
  </si>
  <si>
    <t>CQCVMW0045146</t>
  </si>
  <si>
    <t>CQCVMW0045145</t>
  </si>
  <si>
    <t>LOVUNES FULAYII</t>
  </si>
  <si>
    <t>CQCVMW0047023</t>
  </si>
  <si>
    <t>CQCVMW0047024</t>
  </si>
  <si>
    <t>FATSANI MANGANI</t>
  </si>
  <si>
    <t>CQCVMW0045144</t>
  </si>
  <si>
    <t>CQCVMW0045143</t>
  </si>
  <si>
    <t>MULEMANANE MOMBANJIWA</t>
  </si>
  <si>
    <t>NTCHACHE</t>
  </si>
  <si>
    <t>CQCVMW0047025</t>
  </si>
  <si>
    <t>CQCVMW0047026</t>
  </si>
  <si>
    <t>MAMORY MDODOMI</t>
  </si>
  <si>
    <t>CQCVMW0045141</t>
  </si>
  <si>
    <t>CQCVMW0045142</t>
  </si>
  <si>
    <t>SEMBITA GAMA</t>
  </si>
  <si>
    <t>CHIMPHAZI</t>
  </si>
  <si>
    <t>CQCVMW0047027</t>
  </si>
  <si>
    <t>CQCVMW0047028</t>
  </si>
  <si>
    <t>GEZINA LUBEN</t>
  </si>
  <si>
    <t>CQCVMW0047029</t>
  </si>
  <si>
    <t>CQCVMW0047030</t>
  </si>
  <si>
    <t>ESINAT JALI</t>
  </si>
  <si>
    <t>CQCVMW0045139</t>
  </si>
  <si>
    <t>CQCVMW0045140</t>
  </si>
  <si>
    <t>PULISIKA KAYIKAN</t>
  </si>
  <si>
    <t>CQCVMW0047031</t>
  </si>
  <si>
    <t>CQCVMW0047032</t>
  </si>
  <si>
    <t>FALESI MAKISIWELL</t>
  </si>
  <si>
    <t>CQCVMW0047033</t>
  </si>
  <si>
    <t>CQCVMW0047034</t>
  </si>
  <si>
    <t>SITELIA SOLOBALA</t>
  </si>
  <si>
    <t>CQCVMW0047035</t>
  </si>
  <si>
    <t>CQCVMW0047036</t>
  </si>
  <si>
    <t>CQCVMW0046551</t>
  </si>
  <si>
    <t>CQCVMW0046852</t>
  </si>
  <si>
    <t>MAGILETI CHIBWANO</t>
  </si>
  <si>
    <t>MVHEKENI</t>
  </si>
  <si>
    <t>CQCVMW0047037</t>
  </si>
  <si>
    <t>CQCVMW0047038</t>
  </si>
  <si>
    <t>ESITA SOLOMON</t>
  </si>
  <si>
    <t>CQCVMW0046851</t>
  </si>
  <si>
    <t>CQCVMW0046854</t>
  </si>
  <si>
    <t>DOLOFE FANUWERO</t>
  </si>
  <si>
    <t>CQCVMW0046853</t>
  </si>
  <si>
    <t>CQCVMW0046895</t>
  </si>
  <si>
    <t>JOYECE CHIBWANA</t>
  </si>
  <si>
    <t>CQCVMW0047039</t>
  </si>
  <si>
    <t>CQCVMW0047040</t>
  </si>
  <si>
    <t>EMIRE KIRIMANI</t>
  </si>
  <si>
    <t>MATCHAZA</t>
  </si>
  <si>
    <t>CQCVMW0046552</t>
  </si>
  <si>
    <t>CQCVMW0046815</t>
  </si>
  <si>
    <t>TCHILISE KALIYALA</t>
  </si>
  <si>
    <t>CQCVMW0047041</t>
  </si>
  <si>
    <t>CQCVMW0047042</t>
  </si>
  <si>
    <t>CHISOMO NIKOLASI</t>
  </si>
  <si>
    <t>CQCVMW0046686</t>
  </si>
  <si>
    <t>CQCVMW0046855</t>
  </si>
  <si>
    <t>MALIYA PAULO</t>
  </si>
  <si>
    <t>CQCVMW0047043</t>
  </si>
  <si>
    <t>CQCVMW0047044</t>
  </si>
  <si>
    <t>DOLOFE BSNDA</t>
  </si>
  <si>
    <t>CQCVMW0047045</t>
  </si>
  <si>
    <t>CQCVMW0047046</t>
  </si>
  <si>
    <t>MALITA PHINIFOLO</t>
  </si>
  <si>
    <t>CQCVMW0047047</t>
  </si>
  <si>
    <t>CQCVMW0047048</t>
  </si>
  <si>
    <t>FILIPINA SAMALANI</t>
  </si>
  <si>
    <t>CQCVMW0046824</t>
  </si>
  <si>
    <t>CQCVMW0046553</t>
  </si>
  <si>
    <t>LHUMBI KENAMU</t>
  </si>
  <si>
    <t>CQCVMW0047049</t>
  </si>
  <si>
    <t>CQCVMW0047050</t>
  </si>
  <si>
    <t>CHIFUNDO DEVISON</t>
  </si>
  <si>
    <t>CQCVMW0046657</t>
  </si>
  <si>
    <t>CQCVMW0046898</t>
  </si>
  <si>
    <t>TADALA TCHALOSI</t>
  </si>
  <si>
    <t>CQCVMW0045651</t>
  </si>
  <si>
    <t>CQCVMW0045652</t>
  </si>
  <si>
    <t>LEKEREN BAMUSI</t>
  </si>
  <si>
    <t>CQCVMW0019311</t>
  </si>
  <si>
    <t>CQCVMW0019312</t>
  </si>
  <si>
    <t>GERAD KAIPAMNDOLE</t>
  </si>
  <si>
    <t>CQCVMW0045653</t>
  </si>
  <si>
    <t>CQCVMW0045654</t>
  </si>
  <si>
    <t>BETH TCHALOSI</t>
  </si>
  <si>
    <t>CQCVMW0045655</t>
  </si>
  <si>
    <t>CQCVMW0045656</t>
  </si>
  <si>
    <t>LIKISINA SOLOBALA</t>
  </si>
  <si>
    <t>CQCVMW0019313</t>
  </si>
  <si>
    <t>CQCVMW0019314</t>
  </si>
  <si>
    <t>MARY KANYANG'WA</t>
  </si>
  <si>
    <t>CQCVMW0045657</t>
  </si>
  <si>
    <t>CQCVMW0045658</t>
  </si>
  <si>
    <t>ENJERA SITIVINI</t>
  </si>
  <si>
    <t>CQCVMW0019315</t>
  </si>
  <si>
    <t>CQCVMW0019316</t>
  </si>
  <si>
    <t>TIYAMIKE JENITALA</t>
  </si>
  <si>
    <t>CQCVMW0045659</t>
  </si>
  <si>
    <t>CQCVMW0045660</t>
  </si>
  <si>
    <t>ANESS KINGISIRE</t>
  </si>
  <si>
    <t>CQCVMW0019426</t>
  </si>
  <si>
    <t>CQCVMW0019425</t>
  </si>
  <si>
    <t>BETHER  GIFT</t>
  </si>
  <si>
    <t>CQCVMW0045661</t>
  </si>
  <si>
    <t>CQCVMW0045662</t>
  </si>
  <si>
    <t>LONADI KINGISIRE</t>
  </si>
  <si>
    <t>CQCVMW0045663</t>
  </si>
  <si>
    <t>CQCVMW0045664</t>
  </si>
  <si>
    <t>LENIA CHIGWADALA</t>
  </si>
  <si>
    <t>CQCVMW0019424</t>
  </si>
  <si>
    <t>CQCVMW0019423</t>
  </si>
  <si>
    <t>REGNA   KANTHITI</t>
  </si>
  <si>
    <t>CQCVMW0019422</t>
  </si>
  <si>
    <t>CQCVMW0019421</t>
  </si>
  <si>
    <t>YAMIKANI FODYA</t>
  </si>
  <si>
    <t>CQCVMW0019420</t>
  </si>
  <si>
    <t>CQCVMW0019419</t>
  </si>
  <si>
    <t>LUCIA PHINIFOLO</t>
  </si>
  <si>
    <t>CQCVMW0045665</t>
  </si>
  <si>
    <t>CQCVMW0045666</t>
  </si>
  <si>
    <t>MAYESERO MASAKASA</t>
  </si>
  <si>
    <t>CQCVMW0019418</t>
  </si>
  <si>
    <t>CQCVMW0019417</t>
  </si>
  <si>
    <t>LEBETNA BEZAYI</t>
  </si>
  <si>
    <t>CQCVMW0019416</t>
  </si>
  <si>
    <t>CQCVMW0019415</t>
  </si>
  <si>
    <t>LUTIA  FABIANO</t>
  </si>
  <si>
    <t>CQCVMW0045138</t>
  </si>
  <si>
    <t>CQCVMW0046823</t>
  </si>
  <si>
    <t>MALITA JAWO</t>
  </si>
  <si>
    <t>CQCVMW0045134</t>
  </si>
  <si>
    <t>CQCVMW0045150</t>
  </si>
  <si>
    <t>MANESI KAMBANI</t>
  </si>
  <si>
    <t>CQCVMW0046556</t>
  </si>
  <si>
    <t>CQCVMW0046656</t>
  </si>
  <si>
    <t>GILESI JOLISI</t>
  </si>
  <si>
    <t>CQCVMW0019414</t>
  </si>
  <si>
    <t>CQCVMW0019413</t>
  </si>
  <si>
    <t>RICHARD  BANDA</t>
  </si>
  <si>
    <t>CQCVMW0045149</t>
  </si>
  <si>
    <t>CQCVMW0019743</t>
  </si>
  <si>
    <t>PATILISHA CHAZA</t>
  </si>
  <si>
    <t>CQCVMW0046674</t>
  </si>
  <si>
    <t>CQCVMW0046673</t>
  </si>
  <si>
    <t>MESE KWENDA</t>
  </si>
  <si>
    <t>CQCVMW0019731</t>
  </si>
  <si>
    <t>CQCVMW0045126</t>
  </si>
  <si>
    <t>LOZIMELI LUKA</t>
  </si>
  <si>
    <t>NYHACHE</t>
  </si>
  <si>
    <t>CQCVMW0019412</t>
  </si>
  <si>
    <t>CQCVMW0019411</t>
  </si>
  <si>
    <t>FLORECE  KUIPA</t>
  </si>
  <si>
    <t>CQCVMW0019744</t>
  </si>
  <si>
    <t>CQCVMW0019747</t>
  </si>
  <si>
    <t>FANELES CHITHONJE</t>
  </si>
  <si>
    <t>CQCVMW0046801</t>
  </si>
  <si>
    <t>CQCVMW0046672</t>
  </si>
  <si>
    <t>EGINATI CHIFUMBI</t>
  </si>
  <si>
    <t>CQCVMW0019745</t>
  </si>
  <si>
    <t>CQCVMW0019728</t>
  </si>
  <si>
    <t>EMILE PITAWO</t>
  </si>
  <si>
    <t>CQCVMW0046675</t>
  </si>
  <si>
    <t>CQCVMW0046676</t>
  </si>
  <si>
    <t>AMINA LASITONI</t>
  </si>
  <si>
    <t>CHEKENI</t>
  </si>
  <si>
    <t>CQCVMW0045667</t>
  </si>
  <si>
    <t>CQCVMW0045668</t>
  </si>
  <si>
    <t>NOLIA SAFU</t>
  </si>
  <si>
    <t>CQCVMW0045130</t>
  </si>
  <si>
    <t>CQCVMW0045131</t>
  </si>
  <si>
    <t>JAMIYA MACHIKA</t>
  </si>
  <si>
    <t>CQCVMW0046816</t>
  </si>
  <si>
    <t>CQCVMW0046802</t>
  </si>
  <si>
    <t>MALIFA ZIKIYELE</t>
  </si>
  <si>
    <t>CJIPHAZI</t>
  </si>
  <si>
    <t>CQCVMW0019410</t>
  </si>
  <si>
    <t>CQCVMW0019409</t>
  </si>
  <si>
    <t>KILINES  LAGISON</t>
  </si>
  <si>
    <t>CQCVMW0045669</t>
  </si>
  <si>
    <t>CQCVMW0045670</t>
  </si>
  <si>
    <t>ENITA SALAZIO</t>
  </si>
  <si>
    <t>CQCVMW0045132</t>
  </si>
  <si>
    <t>CQCVMW0045133</t>
  </si>
  <si>
    <t>AZINA CHISALE</t>
  </si>
  <si>
    <t>CQCVMW0046899</t>
  </si>
  <si>
    <t>CQCVMW0046900</t>
  </si>
  <si>
    <t>KOYOSI VIKITALA</t>
  </si>
  <si>
    <t>CQCVMW0045107</t>
  </si>
  <si>
    <t>CQCVMW0045108</t>
  </si>
  <si>
    <t>ZIONE CHIKAGWA</t>
  </si>
  <si>
    <t>CQCVMW0046685</t>
  </si>
  <si>
    <t>CQCVMW0046803</t>
  </si>
  <si>
    <t>TINA SAMISONI</t>
  </si>
  <si>
    <t>CQCVMW0045110</t>
  </si>
  <si>
    <t>CQCVMW0045109</t>
  </si>
  <si>
    <t>TILILE SAPUNI</t>
  </si>
  <si>
    <t>CQCVMW0046655</t>
  </si>
  <si>
    <t>CQCVMW0046804</t>
  </si>
  <si>
    <t>KAFELENI VIKITALA</t>
  </si>
  <si>
    <t>CQCVMW0046808</t>
  </si>
  <si>
    <t>CQCVMW0046677</t>
  </si>
  <si>
    <t>LODA MAJASI</t>
  </si>
  <si>
    <t>CQCVMW0045113</t>
  </si>
  <si>
    <t>CQCVMW0045114</t>
  </si>
  <si>
    <t>MATILIDA JANUARY</t>
  </si>
  <si>
    <t>CQCVMW0045671</t>
  </si>
  <si>
    <t>CQCVMW0045672</t>
  </si>
  <si>
    <t>VALETI MAPEPHERO</t>
  </si>
  <si>
    <t>CQCVMW0046654</t>
  </si>
  <si>
    <t>CQCVMW0046856</t>
  </si>
  <si>
    <t>BITILESI MAJASI</t>
  </si>
  <si>
    <t>CQCVMW0045136</t>
  </si>
  <si>
    <t>CQCVMW0045135</t>
  </si>
  <si>
    <t>EFELE JANUARY</t>
  </si>
  <si>
    <t>CQCVMW0045674</t>
  </si>
  <si>
    <t>CQCVMW0045673</t>
  </si>
  <si>
    <t>GRESS TCHAUYA</t>
  </si>
  <si>
    <t>CQCVMW0046812</t>
  </si>
  <si>
    <t>CQCVMW0046678</t>
  </si>
  <si>
    <t>LODA GOODSON</t>
  </si>
  <si>
    <t>CQCVMW0045111</t>
  </si>
  <si>
    <t>CQCVMW0045112</t>
  </si>
  <si>
    <t>MAMI KAMWENDO</t>
  </si>
  <si>
    <t>CQCVMW0045675</t>
  </si>
  <si>
    <t>CQCVMW0045676</t>
  </si>
  <si>
    <t>JENIFA SANDALAMU</t>
  </si>
  <si>
    <t>CQCVMW0046857</t>
  </si>
  <si>
    <t>CQCVMW0046560</t>
  </si>
  <si>
    <t>EVELINI CHIKHAWO</t>
  </si>
  <si>
    <t>CQCVMW0027662</t>
  </si>
  <si>
    <t>CQCVMW0027663</t>
  </si>
  <si>
    <t>LEZINA JANUARY</t>
  </si>
  <si>
    <t>CQCVMW0046859</t>
  </si>
  <si>
    <t>CQCVMW0046858</t>
  </si>
  <si>
    <t>MATH NDAYIMONI</t>
  </si>
  <si>
    <t>CQCVMW0018071</t>
  </si>
  <si>
    <t>CQCVMW0018087</t>
  </si>
  <si>
    <t>LIKINESI KATULUKILA</t>
  </si>
  <si>
    <t>CQCVMW0045677</t>
  </si>
  <si>
    <t>CQCVMW0045678</t>
  </si>
  <si>
    <t>MERIANA CHING'ONGA</t>
  </si>
  <si>
    <t>CQCVMW0046897</t>
  </si>
  <si>
    <t>CQCVMW0046809</t>
  </si>
  <si>
    <t>MATILIDA BATUWERO</t>
  </si>
  <si>
    <t>CQCVMW0018051</t>
  </si>
  <si>
    <t>CQCVMW0018054</t>
  </si>
  <si>
    <t>EDINA DZOZI</t>
  </si>
  <si>
    <t>CQCVMW0018053</t>
  </si>
  <si>
    <t>CQCVMW0027688</t>
  </si>
  <si>
    <t>PATILISHA JEMUSI</t>
  </si>
  <si>
    <t>CQCVMW0046896</t>
  </si>
  <si>
    <t>CQCVMW0046441</t>
  </si>
  <si>
    <t>NAMANDONA THAMISONI</t>
  </si>
  <si>
    <t>CQCVMW0045679</t>
  </si>
  <si>
    <t>CQCVMW0045680</t>
  </si>
  <si>
    <t>TABITA KAJAWA</t>
  </si>
  <si>
    <t>CQCVMW0047299</t>
  </si>
  <si>
    <t>CQCVMW0047300</t>
  </si>
  <si>
    <t xml:space="preserve">AGNESS CHRISTOPHER </t>
  </si>
  <si>
    <t>CQCVMW0027689</t>
  </si>
  <si>
    <t>CQCVMW0018085</t>
  </si>
  <si>
    <t>ZELITA CHISALE</t>
  </si>
  <si>
    <t>CQCVMW0045037</t>
  </si>
  <si>
    <t>CQCVMW0045038</t>
  </si>
  <si>
    <t>FALES NASON</t>
  </si>
  <si>
    <t>MCHEKEN</t>
  </si>
  <si>
    <t>CQCVMW0046871</t>
  </si>
  <si>
    <t>CQCVMW0046561</t>
  </si>
  <si>
    <t>NDILOLI MOSES</t>
  </si>
  <si>
    <t>CQCVMW0045681</t>
  </si>
  <si>
    <t>CQCVMW0045682</t>
  </si>
  <si>
    <t>LOLINI MISHEKI</t>
  </si>
  <si>
    <t>CQCVMW0018086</t>
  </si>
  <si>
    <t>CQCVMW0018073</t>
  </si>
  <si>
    <t>GOLOLIYA VIKITALA</t>
  </si>
  <si>
    <t>CQCVMW0045043</t>
  </si>
  <si>
    <t>CQCVMW0045042</t>
  </si>
  <si>
    <t>JULIETA KAIKANI</t>
  </si>
  <si>
    <t>CQCVMW0045683</t>
  </si>
  <si>
    <t>CQCVMW0045684</t>
  </si>
  <si>
    <t>LASA MIKA</t>
  </si>
  <si>
    <t>CQCVMW0047297</t>
  </si>
  <si>
    <t>CQCVMW0047298</t>
  </si>
  <si>
    <t>ALIYANA THAMISON</t>
  </si>
  <si>
    <t>CQCVMW0046426</t>
  </si>
  <si>
    <t>CQCVMW0046427</t>
  </si>
  <si>
    <t>LETINA CHIKAWONDA</t>
  </si>
  <si>
    <t>CQCVMW0018074</t>
  </si>
  <si>
    <t>CQCVMW0018072</t>
  </si>
  <si>
    <t>TCHALITE DIKISON</t>
  </si>
  <si>
    <t>CQCVMW0045685</t>
  </si>
  <si>
    <t>CQCVMW0045686</t>
  </si>
  <si>
    <t>DIBOLA KAPHALE</t>
  </si>
  <si>
    <t>CQCVMW0045022</t>
  </si>
  <si>
    <t>CQCVMW0045021</t>
  </si>
  <si>
    <t>MAGRET LOJASS</t>
  </si>
  <si>
    <t>CQCVMW0046433</t>
  </si>
  <si>
    <t>CQCVMW0045137</t>
  </si>
  <si>
    <t>JESE JAFALI</t>
  </si>
  <si>
    <t>CQCVMW0018088</t>
  </si>
  <si>
    <t>CQCVMW0027684</t>
  </si>
  <si>
    <t>ERUBE JEFULE</t>
  </si>
  <si>
    <t>CQCVMW0047294</t>
  </si>
  <si>
    <t>CQCVMW0047295</t>
  </si>
  <si>
    <t>GRACE MIKA</t>
  </si>
  <si>
    <t>CQCVMW0047292</t>
  </si>
  <si>
    <t>CQCVMW0047293</t>
  </si>
  <si>
    <t>TEREZIA  TSOKONOMBWE</t>
  </si>
  <si>
    <t>CQCVMW0027683</t>
  </si>
  <si>
    <t>CQCVMW0018078</t>
  </si>
  <si>
    <t>SELIYA POUL</t>
  </si>
  <si>
    <t>CQCVMW0045687</t>
  </si>
  <si>
    <t>CQCVMW0045688</t>
  </si>
  <si>
    <t>CQCVMW0047100</t>
  </si>
  <si>
    <t>CQCVMW0047099</t>
  </si>
  <si>
    <t>AZENA MILIWAD</t>
  </si>
  <si>
    <t>MCHEKRNI</t>
  </si>
  <si>
    <t>CQCVMW0046437</t>
  </si>
  <si>
    <t>CQCVMW0046436</t>
  </si>
  <si>
    <t>PULISIKA FULAMKI</t>
  </si>
  <si>
    <t>CQCVMW0047290</t>
  </si>
  <si>
    <t>CQCVMW0047291</t>
  </si>
  <si>
    <t>ALYSON BANDA</t>
  </si>
  <si>
    <t>CQCVMW0045690</t>
  </si>
  <si>
    <t>CQCVMW0045689</t>
  </si>
  <si>
    <t>BULIJEYI JIME</t>
  </si>
  <si>
    <t>CQCVMW0018077</t>
  </si>
  <si>
    <t>CQCVMW0018076</t>
  </si>
  <si>
    <t>BULINETI SOSALA</t>
  </si>
  <si>
    <t>CQCVMW0047098</t>
  </si>
  <si>
    <t>CQCVMW0047097</t>
  </si>
  <si>
    <t>MERCY CHIMUTU</t>
  </si>
  <si>
    <t>CQCVMW0047288</t>
  </si>
  <si>
    <t>CQCVMW0047289</t>
  </si>
  <si>
    <t>MALIFA GOME</t>
  </si>
  <si>
    <t>CQCVMW0046450</t>
  </si>
  <si>
    <t>CQCVMW0046872</t>
  </si>
  <si>
    <t>EMILE GEVINALA</t>
  </si>
  <si>
    <t>CQCVMW0045691</t>
  </si>
  <si>
    <t>CQCVMW0045692</t>
  </si>
  <si>
    <t>LUSE KANJAWALA</t>
  </si>
  <si>
    <t>CQCVMW0047096</t>
  </si>
  <si>
    <t>CQCVMW0047091</t>
  </si>
  <si>
    <t>ALES SIKALIYOT</t>
  </si>
  <si>
    <t>CQCVMW0045693</t>
  </si>
  <si>
    <t>CQCVMW0045694</t>
  </si>
  <si>
    <t>VEREGINA LANGISON</t>
  </si>
  <si>
    <t>CQCVMW0046438</t>
  </si>
  <si>
    <t>CQCVMW0046429</t>
  </si>
  <si>
    <t>LIKISINA FEZEWA</t>
  </si>
  <si>
    <t>CQCVMW0018056</t>
  </si>
  <si>
    <t>CQCVMW0020784</t>
  </si>
  <si>
    <t>MERY JALISON</t>
  </si>
  <si>
    <t>CQCVMW0047059</t>
  </si>
  <si>
    <t>CQCVMW0047095</t>
  </si>
  <si>
    <t>ESTA MAKOZA</t>
  </si>
  <si>
    <t>CQCVMW0045695</t>
  </si>
  <si>
    <t>CQCVMW0045696</t>
  </si>
  <si>
    <t>ELLEN HADIWIKI</t>
  </si>
  <si>
    <t>CQCVMW0045697</t>
  </si>
  <si>
    <t>CQCVMW0045698</t>
  </si>
  <si>
    <t>ENIFA GEVINALA</t>
  </si>
  <si>
    <t>CQCVMW0047286</t>
  </si>
  <si>
    <t>CQCVMW0047287</t>
  </si>
  <si>
    <t>SUSAN HARISON</t>
  </si>
  <si>
    <t>GIDELE</t>
  </si>
  <si>
    <t>CQCVMW0045699</t>
  </si>
  <si>
    <t>CQCVMW0045700</t>
  </si>
  <si>
    <t>ZAINABU KIMU</t>
  </si>
  <si>
    <t>CQCVMW0047094</t>
  </si>
  <si>
    <t>CQCVMW0047093</t>
  </si>
  <si>
    <t>ZAMIWE KASENGA</t>
  </si>
  <si>
    <t>GIDYELE</t>
  </si>
  <si>
    <t>CQCVMW0020792</t>
  </si>
  <si>
    <t>CQCVMW0027685</t>
  </si>
  <si>
    <t>LOLINI SANUDI</t>
  </si>
  <si>
    <t>CHIWAWULA</t>
  </si>
  <si>
    <t>CQCVMW0047092</t>
  </si>
  <si>
    <t>CQCVMW0047051</t>
  </si>
  <si>
    <t>ELENIA SANUDE</t>
  </si>
  <si>
    <t>GIDIYELE</t>
  </si>
  <si>
    <t>CQCVMW0047251</t>
  </si>
  <si>
    <t>CQCVMW0047252</t>
  </si>
  <si>
    <t>CHRISTINA NYAMULANI</t>
  </si>
  <si>
    <t>GIDIELE</t>
  </si>
  <si>
    <t>CQCVMW0046444</t>
  </si>
  <si>
    <t>CQCVMW0046445</t>
  </si>
  <si>
    <t>JUDITH NOWEEO</t>
  </si>
  <si>
    <t>CQCVMW0027664</t>
  </si>
  <si>
    <t>CQCVMW0027666</t>
  </si>
  <si>
    <t>EREWA WILISON</t>
  </si>
  <si>
    <t>CQCVMW0047253</t>
  </si>
  <si>
    <t>CQCVMW0047254</t>
  </si>
  <si>
    <t>VETO BIKITON</t>
  </si>
  <si>
    <t>DZUWALATSOKA</t>
  </si>
  <si>
    <t>CQCVMW0047052</t>
  </si>
  <si>
    <t>CQCVMW0047090</t>
  </si>
  <si>
    <t>MONICA JAMALI</t>
  </si>
  <si>
    <t>CQCVMW0018059</t>
  </si>
  <si>
    <t>CQCVMW0018058</t>
  </si>
  <si>
    <t>KHILISITINA LASITON</t>
  </si>
  <si>
    <t>CQCVMW0047053</t>
  </si>
  <si>
    <t>CQCVMW0047054</t>
  </si>
  <si>
    <t>FAINESS CHAIDON</t>
  </si>
  <si>
    <t>GIDUELE</t>
  </si>
  <si>
    <t>CQCVMW0047255</t>
  </si>
  <si>
    <t>CQCVMW0047256</t>
  </si>
  <si>
    <t>TIYANKHULENJI  DINESI</t>
  </si>
  <si>
    <t>HIDIELE</t>
  </si>
  <si>
    <t>CQCVMW0018057</t>
  </si>
  <si>
    <t>CQCVMW0018061</t>
  </si>
  <si>
    <t>FULAYISON JEPUTALA</t>
  </si>
  <si>
    <t>CQCVMW0047055</t>
  </si>
  <si>
    <t>CQCVMW0047056</t>
  </si>
  <si>
    <t>SOFINA CHIUNJIZA</t>
  </si>
  <si>
    <t>CQCVMW0047089</t>
  </si>
  <si>
    <t>CQCVMW0047057</t>
  </si>
  <si>
    <t>LIYANA FOSTER</t>
  </si>
  <si>
    <t>CQCVMW0047257</t>
  </si>
  <si>
    <t>CQCVMW0047258</t>
  </si>
  <si>
    <t>VICTORIA  MKANALUMO</t>
  </si>
  <si>
    <t>CQCVMW0027687</t>
  </si>
  <si>
    <t>CQCVMW0018052</t>
  </si>
  <si>
    <t>ENETI PHILI</t>
  </si>
  <si>
    <t>CQCVMW0018098</t>
  </si>
  <si>
    <t>CQCVMW0018097</t>
  </si>
  <si>
    <t>LIZINETI MWALE</t>
  </si>
  <si>
    <t>CQCVMW0047058</t>
  </si>
  <si>
    <t>CQCVMW0047063</t>
  </si>
  <si>
    <t>ESTERY SOFE</t>
  </si>
  <si>
    <t>GIDYRLE</t>
  </si>
  <si>
    <t>CQCVMW0046447</t>
  </si>
  <si>
    <t>CQCVMW0046446</t>
  </si>
  <si>
    <t>MELE JOJI</t>
  </si>
  <si>
    <t>GIDIYERE</t>
  </si>
  <si>
    <t>MPUNGA</t>
  </si>
  <si>
    <t>CQCVMW0047259</t>
  </si>
  <si>
    <t>CQCVMW0047260</t>
  </si>
  <si>
    <t xml:space="preserve">CHRITINA  LEVIYASI </t>
  </si>
  <si>
    <t>CQCVMW0047062</t>
  </si>
  <si>
    <t>CQCVMW0047061</t>
  </si>
  <si>
    <t>DOLOPHY MILIYAS</t>
  </si>
  <si>
    <t>CQCVMW0028423</t>
  </si>
  <si>
    <t>CQCVMW0018094</t>
  </si>
  <si>
    <t>DOLIKA KOSIMASI</t>
  </si>
  <si>
    <t>CQCVMW0047261</t>
  </si>
  <si>
    <t>CQCVMW0047262</t>
  </si>
  <si>
    <t xml:space="preserve">AGNESS  LEVIYASI </t>
  </si>
  <si>
    <t>CQCVMW0018095</t>
  </si>
  <si>
    <t>CQCVMW0018079</t>
  </si>
  <si>
    <t>ALISI SITAFODI</t>
  </si>
  <si>
    <t>CQCVMW0046449</t>
  </si>
  <si>
    <t>CQCVMW0046443</t>
  </si>
  <si>
    <t>ESINATI NDAVITE</t>
  </si>
  <si>
    <t>GISIYELE</t>
  </si>
  <si>
    <t>CQCVMW0047263</t>
  </si>
  <si>
    <t>CQCVMW0047264</t>
  </si>
  <si>
    <t>ZELESI CHABWERA</t>
  </si>
  <si>
    <t>CQCVMW0018063</t>
  </si>
  <si>
    <t>CQCVMW0027681</t>
  </si>
  <si>
    <t>ESITELE SOFELANA</t>
  </si>
  <si>
    <t>CQCVMW0047088</t>
  </si>
  <si>
    <t>CQCVMW0047087</t>
  </si>
  <si>
    <t>WINESS BANGO</t>
  </si>
  <si>
    <t>CQCVMW0047060</t>
  </si>
  <si>
    <t>CQCVMW0047086</t>
  </si>
  <si>
    <t>MALITA TAOMBE</t>
  </si>
  <si>
    <t>CQCVMW0047085</t>
  </si>
  <si>
    <t>CQCVMW0047084</t>
  </si>
  <si>
    <t>IRERN TSOKONMBWE</t>
  </si>
  <si>
    <t>CQCVMW0047083</t>
  </si>
  <si>
    <t>CQCVMW0047064</t>
  </si>
  <si>
    <t>ELIZABETH LAZALO</t>
  </si>
  <si>
    <t>GIDYELR</t>
  </si>
  <si>
    <t>CQCVMW0046442</t>
  </si>
  <si>
    <t>CQCVMW0046440</t>
  </si>
  <si>
    <t>MALIFA CHAWOLA</t>
  </si>
  <si>
    <t>CQCVMW0047265</t>
  </si>
  <si>
    <t>CQCVMW0047266</t>
  </si>
  <si>
    <t>ELITA MAKOZA</t>
  </si>
  <si>
    <t>CQCVMW0047267</t>
  </si>
  <si>
    <t>CQCVMW0047268</t>
  </si>
  <si>
    <t xml:space="preserve">JEZITA JOSEPH </t>
  </si>
  <si>
    <t>CQCVMW0047082</t>
  </si>
  <si>
    <t>CQCVMW0047081</t>
  </si>
  <si>
    <t>ELINAT MOLOS</t>
  </si>
  <si>
    <t>CQCVMW0047269</t>
  </si>
  <si>
    <t>CQCVMW0047270</t>
  </si>
  <si>
    <t>DAMALOSI TAUKILANA</t>
  </si>
  <si>
    <t>CQCVMW0047271</t>
  </si>
  <si>
    <t>CQCVMW0047272</t>
  </si>
  <si>
    <t>GRECION  FOLOPENZI</t>
  </si>
  <si>
    <t>CQCVMW0047501</t>
  </si>
  <si>
    <t>CQCVMW0047080</t>
  </si>
  <si>
    <t>RUTE JOSEPHY</t>
  </si>
  <si>
    <t>CQCVMW0019408</t>
  </si>
  <si>
    <t>CQCVMW0019407</t>
  </si>
  <si>
    <t>HEZEKIA CHIKUMBUTSO</t>
  </si>
  <si>
    <t>CQCVMW0047273</t>
  </si>
  <si>
    <t>CQCVMW0047274</t>
  </si>
  <si>
    <t>MARY KAITON</t>
  </si>
  <si>
    <t>CQCVMW0047079</t>
  </si>
  <si>
    <t>CQCVMW0047077</t>
  </si>
  <si>
    <t>VAIDA MAYAMIKO</t>
  </si>
  <si>
    <t>CQCVMW0047065</t>
  </si>
  <si>
    <t>CQCVMW0047076</t>
  </si>
  <si>
    <t>LAIT KAJOLLY</t>
  </si>
  <si>
    <t>CQCVMW0047275</t>
  </si>
  <si>
    <t>CQCVMW0047276</t>
  </si>
  <si>
    <t>LUCY JEULANI</t>
  </si>
  <si>
    <t>CQCVMW0047277</t>
  </si>
  <si>
    <t>CQCVMW0047278</t>
  </si>
  <si>
    <t>ETHEL  TEMBO</t>
  </si>
  <si>
    <t>CQCVMW0047075</t>
  </si>
  <si>
    <t>CQCVMW0047067</t>
  </si>
  <si>
    <t>MALITA ALAFAT</t>
  </si>
  <si>
    <t>CQCVMW0047279</t>
  </si>
  <si>
    <t>CQCVMW0047280</t>
  </si>
  <si>
    <t>MAINESS DIVERIYASI</t>
  </si>
  <si>
    <t>CQCVMW0047078</t>
  </si>
  <si>
    <t>CQCVMW0047066</t>
  </si>
  <si>
    <t>JUDTH MAZON</t>
  </si>
  <si>
    <t>MCHENI</t>
  </si>
  <si>
    <t>CQCVMW0047068</t>
  </si>
  <si>
    <t>CQCVMW0047069</t>
  </si>
  <si>
    <t>LIVNESS MAZON</t>
  </si>
  <si>
    <t>CQCVMW0047283</t>
  </si>
  <si>
    <t>CQCVMW0047282</t>
  </si>
  <si>
    <t>CHRISSY  TEMBO</t>
  </si>
  <si>
    <t>CQCVMW0047281</t>
  </si>
  <si>
    <t>CQCVMW0047284</t>
  </si>
  <si>
    <t>CHRISTINA  HAWARD</t>
  </si>
  <si>
    <t>CQCVMW0047296</t>
  </si>
  <si>
    <t>CQCVMW0047285</t>
  </si>
  <si>
    <t>JUSTINA CHILAMBA</t>
  </si>
  <si>
    <t xml:space="preserve">MNGWENJE </t>
  </si>
  <si>
    <t>MULANA</t>
  </si>
  <si>
    <t>CQCVMW0047550</t>
  </si>
  <si>
    <t>CQCVMW0047547</t>
  </si>
  <si>
    <t>ETHEL BIZIWCK</t>
  </si>
  <si>
    <t>MGWENJE</t>
  </si>
  <si>
    <t>MAULANA</t>
  </si>
  <si>
    <t>CQCVMW0046102</t>
  </si>
  <si>
    <t>CQCVMW0046107</t>
  </si>
  <si>
    <t>JENETI NEFITALE</t>
  </si>
  <si>
    <t>MNGWENJE</t>
  </si>
  <si>
    <t>CQCVMW0046430</t>
  </si>
  <si>
    <t>CQCVMW0047870</t>
  </si>
  <si>
    <t>TCHALITE FAYISON</t>
  </si>
  <si>
    <t>MGWEJE</t>
  </si>
  <si>
    <t>CQCVMW0046106</t>
  </si>
  <si>
    <t>CQCVMW0046103</t>
  </si>
  <si>
    <t>GELIYA CHILINDE</t>
  </si>
  <si>
    <t>CQCVMW0047177</t>
  </si>
  <si>
    <t>CQCVMW0047178</t>
  </si>
  <si>
    <t>HASTEN MPONDA</t>
  </si>
  <si>
    <t>CQCVMW0047871</t>
  </si>
  <si>
    <t>CQCVMW0047864</t>
  </si>
  <si>
    <t>GALADESI KALASA</t>
  </si>
  <si>
    <t>CQCVMW0046143</t>
  </si>
  <si>
    <t>CQCVMW0046142</t>
  </si>
  <si>
    <t>JENETI WEDISON</t>
  </si>
  <si>
    <t>MNGWRNJE</t>
  </si>
  <si>
    <t>CQCVMW0047549</t>
  </si>
  <si>
    <t>CQCVMW0047548</t>
  </si>
  <si>
    <t>JENPHER BANDA</t>
  </si>
  <si>
    <t>CQCVMW0047869</t>
  </si>
  <si>
    <t>CQCVMW0047865</t>
  </si>
  <si>
    <t>ELISE JADIWELO</t>
  </si>
  <si>
    <t>CQCVMW0047074</t>
  </si>
  <si>
    <t>CQCVMW0047502</t>
  </si>
  <si>
    <t>SILVESTA MULINGA</t>
  </si>
  <si>
    <t>MAULANO</t>
  </si>
  <si>
    <t>CQCVMW0047176</t>
  </si>
  <si>
    <t>CQCVMW0047175</t>
  </si>
  <si>
    <t>FLORENCE  FEREX</t>
  </si>
  <si>
    <t>CQCVMW0046105</t>
  </si>
  <si>
    <t>CQCVMW0046101</t>
  </si>
  <si>
    <t>LABEKA GWETSANI</t>
  </si>
  <si>
    <t>CQCVMW0046108</t>
  </si>
  <si>
    <t>CQCVMW0046109</t>
  </si>
  <si>
    <t>ZELESI MTANDALUZA</t>
  </si>
  <si>
    <t>MNHWENJE</t>
  </si>
  <si>
    <t>CQCVMW0047151</t>
  </si>
  <si>
    <t>CQCVMW0047152</t>
  </si>
  <si>
    <t>YONASI NKHWANGWA</t>
  </si>
  <si>
    <t>CQCVMW0047868</t>
  </si>
  <si>
    <t>CQCVMW0046557</t>
  </si>
  <si>
    <t>ALINAFE FILIMONI</t>
  </si>
  <si>
    <t>CQCVMW0046141</t>
  </si>
  <si>
    <t>CQCVMW0046140</t>
  </si>
  <si>
    <t>ERIZA YATAMU</t>
  </si>
  <si>
    <t>CQCVMW0047073</t>
  </si>
  <si>
    <t>CQCVMW0047072</t>
  </si>
  <si>
    <t>LISIYA MSKUMBILA</t>
  </si>
  <si>
    <t>CQCVMW0047154</t>
  </si>
  <si>
    <t>CQCVMW0047155</t>
  </si>
  <si>
    <t>MERCY  VERESON</t>
  </si>
  <si>
    <t>CQCVMW0047867</t>
  </si>
  <si>
    <t>CQCVMW0047866</t>
  </si>
  <si>
    <t>SITELA CHOTSANI</t>
  </si>
  <si>
    <t xml:space="preserve">MGWEJE </t>
  </si>
  <si>
    <t>CQCVMW0046139</t>
  </si>
  <si>
    <t>CQCVMW0046138</t>
  </si>
  <si>
    <t>BESA JOJI</t>
  </si>
  <si>
    <t>CQCVMW0047071</t>
  </si>
  <si>
    <t>CQCVMW0047070</t>
  </si>
  <si>
    <t>VELONICA ANDASON</t>
  </si>
  <si>
    <t>CQCVMW0047156</t>
  </si>
  <si>
    <t>CQCVMW0047157</t>
  </si>
  <si>
    <t>MARTHA  NKHWANGWA</t>
  </si>
  <si>
    <t>CQCVMW0046137</t>
  </si>
  <si>
    <t>CQCVMW0046110</t>
  </si>
  <si>
    <t>SEBETA THAUZEN</t>
  </si>
  <si>
    <t>CQCVMW0047503</t>
  </si>
  <si>
    <t>CQCVMW0047504</t>
  </si>
  <si>
    <t>LETINA RABSON</t>
  </si>
  <si>
    <t>CQCVMW0047159</t>
  </si>
  <si>
    <t>CQCVMW0047160</t>
  </si>
  <si>
    <t>ROSEMARY M PHONDE</t>
  </si>
  <si>
    <t>CQCVMW0046136</t>
  </si>
  <si>
    <t>CQCVMW0046135</t>
  </si>
  <si>
    <t>KITILINA MALATA</t>
  </si>
  <si>
    <t>CQCVMW0047506</t>
  </si>
  <si>
    <t>CQCVMW0047505</t>
  </si>
  <si>
    <t>MARTHER SAMEL</t>
  </si>
  <si>
    <t>MNGENJE</t>
  </si>
  <si>
    <t>CQCVMW0047161</t>
  </si>
  <si>
    <t>CQCVMW0047162</t>
  </si>
  <si>
    <t>AMERICAN KAMPHINGA</t>
  </si>
  <si>
    <t>CQCVMW0046134</t>
  </si>
  <si>
    <t>CQCVMW0046133</t>
  </si>
  <si>
    <t>LAVUNES KABANGA</t>
  </si>
  <si>
    <t>CQCVMW0047507</t>
  </si>
  <si>
    <t>CQCVMW0047508</t>
  </si>
  <si>
    <t>RANY ELIYA</t>
  </si>
  <si>
    <t>CQCVMW0047863</t>
  </si>
  <si>
    <t>CQCVMW0047862</t>
  </si>
  <si>
    <t>ALIKI KAPHINGA</t>
  </si>
  <si>
    <t>CQCVMW0047196</t>
  </si>
  <si>
    <t>CQCVMW0047197</t>
  </si>
  <si>
    <t>TRIFONIA YORODANI</t>
  </si>
  <si>
    <t>CQCVMW0046104</t>
  </si>
  <si>
    <t>CQCVMW0046132</t>
  </si>
  <si>
    <t>KHILISE KPNDWANI</t>
  </si>
  <si>
    <t>CQCVMW0047861</t>
  </si>
  <si>
    <t>CQCVMW0047859</t>
  </si>
  <si>
    <t>LESA KHILIFOD</t>
  </si>
  <si>
    <t>CQCVMW0047194</t>
  </si>
  <si>
    <t>CQCVMW0047195</t>
  </si>
  <si>
    <t xml:space="preserve">DZINALO DANIEL </t>
  </si>
  <si>
    <t>CQCVMW0047509</t>
  </si>
  <si>
    <t>CQCVMW0047510</t>
  </si>
  <si>
    <t>ALINESS JASTEN</t>
  </si>
  <si>
    <t>CQCVMW0047511</t>
  </si>
  <si>
    <t>CQCVMW0047512</t>
  </si>
  <si>
    <t>ZELINA HESTINGS</t>
  </si>
  <si>
    <t>CQCVMW0047163</t>
  </si>
  <si>
    <t>CQCVMW0047164</t>
  </si>
  <si>
    <t>ISHMAEL KAMPHINGA</t>
  </si>
  <si>
    <t>CQCVMW0046130</t>
  </si>
  <si>
    <t>CQCVMW0046129</t>
  </si>
  <si>
    <t>KAFELENI KAMPHINGA</t>
  </si>
  <si>
    <t>CQCVMW0047858</t>
  </si>
  <si>
    <t>CQCVMW0046448</t>
  </si>
  <si>
    <t>CHIMWEMWE NDANIYELE</t>
  </si>
  <si>
    <t>CQCVMW0046435</t>
  </si>
  <si>
    <t>CQCVMW0046434</t>
  </si>
  <si>
    <t>LAVUNESI GODIFULE</t>
  </si>
  <si>
    <t>CQCVMW0047165</t>
  </si>
  <si>
    <t>CQCVMW0047166</t>
  </si>
  <si>
    <t>MALITA KAUNDA</t>
  </si>
  <si>
    <t>CHALIRA</t>
  </si>
  <si>
    <t>CQCVMW0047546</t>
  </si>
  <si>
    <t>CQCVMW0047513</t>
  </si>
  <si>
    <t>GRACE ABRAHAM</t>
  </si>
  <si>
    <t>MNGWENJ</t>
  </si>
  <si>
    <t>CQCVMW0046150</t>
  </si>
  <si>
    <t>CQCVMW0018060</t>
  </si>
  <si>
    <t>PEMPHELO ALAFULEDI</t>
  </si>
  <si>
    <t>CQCVMW0047192</t>
  </si>
  <si>
    <t>CQCVMW0047193</t>
  </si>
  <si>
    <t>SESELIA MWALUKA</t>
  </si>
  <si>
    <t>CQCVMW0047514</t>
  </si>
  <si>
    <t>CQCVMW0047515</t>
  </si>
  <si>
    <t>PETER KAMPINGA</t>
  </si>
  <si>
    <t>CQCVMW0046432</t>
  </si>
  <si>
    <t>CQCVMW0046431</t>
  </si>
  <si>
    <t xml:space="preserve">ALINAFE SELIYAMU </t>
  </si>
  <si>
    <t>CQCVMW0018096</t>
  </si>
  <si>
    <t>CQCVMW0018091</t>
  </si>
  <si>
    <t>EMELIYA GWEDE</t>
  </si>
  <si>
    <t>CQCVMW0047190</t>
  </si>
  <si>
    <t>CQCVMW0047191</t>
  </si>
  <si>
    <t>FALESI KAVALA</t>
  </si>
  <si>
    <t>CQCVMW0046428</t>
  </si>
  <si>
    <t>CQCVMW0047465</t>
  </si>
  <si>
    <t>FULOLESI ALAFULEDI</t>
  </si>
  <si>
    <t>CHALILA</t>
  </si>
  <si>
    <t>CQCVMW0027661</t>
  </si>
  <si>
    <t>CQCVMW0018092</t>
  </si>
  <si>
    <t>EDILINA EDIWADI</t>
  </si>
  <si>
    <t>CQCVMW0047545</t>
  </si>
  <si>
    <t>CQCVMW0047544</t>
  </si>
  <si>
    <t>JICE MOFAT</t>
  </si>
  <si>
    <t>CQCVMW0047189</t>
  </si>
  <si>
    <t>CQCVMW0047188</t>
  </si>
  <si>
    <t>ROYCE  YOTAMU</t>
  </si>
  <si>
    <t>CQCVMW0068093</t>
  </si>
  <si>
    <t>CQCVMW0068071</t>
  </si>
  <si>
    <t>NELIYA LABANGA</t>
  </si>
  <si>
    <t>CQCVMW0018093</t>
  </si>
  <si>
    <t>CQCVMW0046149</t>
  </si>
  <si>
    <t>EVASI YATAMU</t>
  </si>
  <si>
    <t>CQCVMW0047186</t>
  </si>
  <si>
    <t>CQCVMW0047187</t>
  </si>
  <si>
    <t>EMELIYA DAIMON</t>
  </si>
  <si>
    <t>CQCVMW0047543</t>
  </si>
  <si>
    <t>CQCVMW0047542</t>
  </si>
  <si>
    <t>EFLIFA NEFTALR</t>
  </si>
  <si>
    <t>CQCVMW0047167</t>
  </si>
  <si>
    <t>CQCVMW0047168</t>
  </si>
  <si>
    <t>EVELESS  KADZAKALOWA</t>
  </si>
  <si>
    <t>CQCVMW0046148</t>
  </si>
  <si>
    <t>CQCVMW0046147</t>
  </si>
  <si>
    <t>LUFI CHIPENI</t>
  </si>
  <si>
    <t>CQCVMW0047541</t>
  </si>
  <si>
    <t>CQCVMW0047540</t>
  </si>
  <si>
    <t>ZELIYA CJEKANI</t>
  </si>
  <si>
    <t>CQCVMW0068096</t>
  </si>
  <si>
    <t>CQCVMW0046555</t>
  </si>
  <si>
    <t>EFILIDA KABANGA</t>
  </si>
  <si>
    <t>CQCVMW0047185</t>
  </si>
  <si>
    <t>CQCVMW0047184</t>
  </si>
  <si>
    <t>ZIONE CHIKHAWO</t>
  </si>
  <si>
    <t>KATIYI</t>
  </si>
  <si>
    <t>CQCVMW0047538</t>
  </si>
  <si>
    <t>CQCVMW0047539</t>
  </si>
  <si>
    <t>ADRESS PHIRI</t>
  </si>
  <si>
    <t>MMGWENJE</t>
  </si>
  <si>
    <t>CQCVMW0046145</t>
  </si>
  <si>
    <t>CQCVMW0046144</t>
  </si>
  <si>
    <t>LUNATI JONI</t>
  </si>
  <si>
    <t>CQCVMW0047474</t>
  </si>
  <si>
    <t>CQCVMW0068095</t>
  </si>
  <si>
    <t>GILESI KAZEMBE</t>
  </si>
  <si>
    <t xml:space="preserve">CHALILA1 </t>
  </si>
  <si>
    <t>CQCVMW0046128</t>
  </si>
  <si>
    <t>CQCVMW0046127</t>
  </si>
  <si>
    <t>SOFELETI JAKISON</t>
  </si>
  <si>
    <t>CQCVMW0047182</t>
  </si>
  <si>
    <t>CQCVMW0047183</t>
  </si>
  <si>
    <t>AGNESS JOHN</t>
  </si>
  <si>
    <t>CQCVMW0047518</t>
  </si>
  <si>
    <t>CQCVMW0047517</t>
  </si>
  <si>
    <t>AHNESS KADZA</t>
  </si>
  <si>
    <t>MMHWENJE</t>
  </si>
  <si>
    <t>CQCVMW0047664</t>
  </si>
  <si>
    <t>CQCVMW0047663</t>
  </si>
  <si>
    <t>ALINE CHITOLO</t>
  </si>
  <si>
    <t>CQCVMW0046126</t>
  </si>
  <si>
    <t>CQCVMW0046125</t>
  </si>
  <si>
    <t>ANETI TEMBO</t>
  </si>
  <si>
    <t>CQCVMW0047180</t>
  </si>
  <si>
    <t>CQCVMW0047181</t>
  </si>
  <si>
    <t>ANNES  MOYO</t>
  </si>
  <si>
    <t>CQCVMW0047661</t>
  </si>
  <si>
    <t>CQCVMW0047662</t>
  </si>
  <si>
    <t>ENELESI SAYID</t>
  </si>
  <si>
    <t>CQCVMW0047537</t>
  </si>
  <si>
    <t>CQCVMW0047516</t>
  </si>
  <si>
    <t>MARCK JAMES</t>
  </si>
  <si>
    <t>CQCVMW0046124</t>
  </si>
  <si>
    <t>CQCVMW0046123</t>
  </si>
  <si>
    <t>ERINATI KATUNDU</t>
  </si>
  <si>
    <t>CQCVMW0047179</t>
  </si>
  <si>
    <t>CQCVMW0047198</t>
  </si>
  <si>
    <t>DORIFA KWENDA</t>
  </si>
  <si>
    <t>CQCVMW0047660</t>
  </si>
  <si>
    <t>CQCVMW0047659</t>
  </si>
  <si>
    <t>FULOLA KWENDA</t>
  </si>
  <si>
    <t>CQCVMW0047529</t>
  </si>
  <si>
    <t>CQCVMW0047528</t>
  </si>
  <si>
    <t>ANE TOMASS</t>
  </si>
  <si>
    <t>CQCVMW0047173</t>
  </si>
  <si>
    <t>CQCVMW0047174</t>
  </si>
  <si>
    <t>CHIMZIMU KADZOLA</t>
  </si>
  <si>
    <t>CQCVMW0047536</t>
  </si>
  <si>
    <t>CQCVMW0047535</t>
  </si>
  <si>
    <t>FATNESS LAUDAN</t>
  </si>
  <si>
    <t>CQCVMW0047658</t>
  </si>
  <si>
    <t>CQCVMW0046818</t>
  </si>
  <si>
    <t>MALIYA HALODI</t>
  </si>
  <si>
    <t>MAZONI</t>
  </si>
  <si>
    <t>CQCVMW0046122</t>
  </si>
  <si>
    <t>CQCVMW0046121</t>
  </si>
  <si>
    <t>GELESS MASO</t>
  </si>
  <si>
    <t>CQCVMW0047534</t>
  </si>
  <si>
    <t>CQCVMW0047530</t>
  </si>
  <si>
    <t>HELENA ISACK</t>
  </si>
  <si>
    <t>CQCVMW0047169</t>
  </si>
  <si>
    <t>CQCVMW0047170</t>
  </si>
  <si>
    <t>GRACE MAKOZA</t>
  </si>
  <si>
    <t>CQCVMW0047171</t>
  </si>
  <si>
    <t>CQCVMW0047172</t>
  </si>
  <si>
    <t>ENITA PHAKA</t>
  </si>
  <si>
    <t>CQCVMW0047533</t>
  </si>
  <si>
    <t>CQCVMW0047532</t>
  </si>
  <si>
    <t>BAZILIYO BETHA</t>
  </si>
  <si>
    <t>CQCVMW0047401</t>
  </si>
  <si>
    <t>CQCVMW0047402</t>
  </si>
  <si>
    <t>MAGRET  RUBENI</t>
  </si>
  <si>
    <t>CHIDOTHI</t>
  </si>
  <si>
    <t>CQCVMW0047531</t>
  </si>
  <si>
    <t>CQCVMW0047520</t>
  </si>
  <si>
    <t>LUCY KAFOTEKA</t>
  </si>
  <si>
    <t>CQCVMW0047519</t>
  </si>
  <si>
    <t>CQCVMW0047521</t>
  </si>
  <si>
    <t>ENELESS FILIAS</t>
  </si>
  <si>
    <t>CQCVMW0046120</t>
  </si>
  <si>
    <t>CQCVMW0046119</t>
  </si>
  <si>
    <t>LAVUNESS BANDA</t>
  </si>
  <si>
    <t>PALAMULENI</t>
  </si>
  <si>
    <t>CQCVMW0047403</t>
  </si>
  <si>
    <t>CQCVMW0047404</t>
  </si>
  <si>
    <t xml:space="preserve">MERCY BANDA </t>
  </si>
  <si>
    <t>CQCVMW0047893</t>
  </si>
  <si>
    <t>CQCVMW0047894</t>
  </si>
  <si>
    <t>MADALIYA NYASULU</t>
  </si>
  <si>
    <t>CHIKAMBILA</t>
  </si>
  <si>
    <t>CHITHOPE</t>
  </si>
  <si>
    <t>CQCVMW0047522</t>
  </si>
  <si>
    <t>CQCVMW0047523</t>
  </si>
  <si>
    <t>ALINET KWENDA</t>
  </si>
  <si>
    <t>LANGSON</t>
  </si>
  <si>
    <t>CQCVMW0046117</t>
  </si>
  <si>
    <t>CQCVMW0046116</t>
  </si>
  <si>
    <t>BENEDETA KAMBIZI</t>
  </si>
  <si>
    <t>CQCVMW0047405</t>
  </si>
  <si>
    <t>CQCVMW0047406</t>
  </si>
  <si>
    <t>PEMPHERO  ZEDION</t>
  </si>
  <si>
    <t>CQCVMW0046115</t>
  </si>
  <si>
    <t>CQCVMW0046114</t>
  </si>
  <si>
    <t>FELIDA JASITEN</t>
  </si>
  <si>
    <t>PALAMULANI</t>
  </si>
  <si>
    <t>CQCVMW0047895</t>
  </si>
  <si>
    <t>CQCVMW0047896</t>
  </si>
  <si>
    <t>LOTIYA MATIMBA</t>
  </si>
  <si>
    <t>CQCVMW0047407</t>
  </si>
  <si>
    <t>CQCVMW0047408</t>
  </si>
  <si>
    <t xml:space="preserve">MISOZI  GILBERT </t>
  </si>
  <si>
    <t>CHINKAMBIRA</t>
  </si>
  <si>
    <t>CQCVMW0047527</t>
  </si>
  <si>
    <t>CQCVMW0047526</t>
  </si>
  <si>
    <t>LINILLY KUMBUKANI</t>
  </si>
  <si>
    <t>CQCVMW0047449</t>
  </si>
  <si>
    <t>CQCVMW0047450</t>
  </si>
  <si>
    <t>SEVERING LAMUSI</t>
  </si>
  <si>
    <t>CQCVMW0046113</t>
  </si>
  <si>
    <t>CQCVMW0046112</t>
  </si>
  <si>
    <t>VICTORIA SATIFANO</t>
  </si>
  <si>
    <t>CQCVMW0047897</t>
  </si>
  <si>
    <t>CQCVMW0046819</t>
  </si>
  <si>
    <t>MPHATSO CHIKAMBILA</t>
  </si>
  <si>
    <t>CQCVMW0047525</t>
  </si>
  <si>
    <t>CQCVMW0047524</t>
  </si>
  <si>
    <t>MONCA GODFULLY</t>
  </si>
  <si>
    <t>CQCVMW0047409</t>
  </si>
  <si>
    <t>CQCVMW0047410</t>
  </si>
  <si>
    <t>ENITA  DONGOLOSI</t>
  </si>
  <si>
    <t>CQCVMW0046820</t>
  </si>
  <si>
    <t>CQCVMW0047495</t>
  </si>
  <si>
    <t>ALINAFE MAPEBA</t>
  </si>
  <si>
    <t>CHIMKAMBILA</t>
  </si>
  <si>
    <t>CQCVMW0047447</t>
  </si>
  <si>
    <t>CQCVMW0047448</t>
  </si>
  <si>
    <t>KILINESS  NJETE</t>
  </si>
  <si>
    <t>CQCVMW0046111</t>
  </si>
  <si>
    <t>CQCVMW0046131</t>
  </si>
  <si>
    <t>AGINESS KENEDE</t>
  </si>
  <si>
    <t>CHINKAMBILA</t>
  </si>
  <si>
    <t>CQCVMW0047494</t>
  </si>
  <si>
    <t>CQCVMW0047493</t>
  </si>
  <si>
    <t>KHILISITINA MPHINIFOLO</t>
  </si>
  <si>
    <t>CQCVMW0047445</t>
  </si>
  <si>
    <t>CQCVMW0047446</t>
  </si>
  <si>
    <t>MAGRET  CHIMPHAKO</t>
  </si>
  <si>
    <t xml:space="preserve"> HINKAMBIRA</t>
  </si>
  <si>
    <t>CQCVMW0027682</t>
  </si>
  <si>
    <t>CQCVMW0018099</t>
  </si>
  <si>
    <t>MAGILETI JOSEFE</t>
  </si>
  <si>
    <t>CQCVMW0047860</t>
  </si>
  <si>
    <t>CQCVMW0046554</t>
  </si>
  <si>
    <t>ENALA CHOKA</t>
  </si>
  <si>
    <t>CQCVMW0047359</t>
  </si>
  <si>
    <t>CQCVMW0047799</t>
  </si>
  <si>
    <t>TIKHALE ABULAM</t>
  </si>
  <si>
    <t>CQCVMW0046146</t>
  </si>
  <si>
    <t>CQCVMW0046118</t>
  </si>
  <si>
    <t>LAYIKA BILIYATI</t>
  </si>
  <si>
    <t>CQCVMW0047443</t>
  </si>
  <si>
    <t>CQCVMW0047444</t>
  </si>
  <si>
    <t>SUZEN JIKISON</t>
  </si>
  <si>
    <t>CQCVMW0046817</t>
  </si>
  <si>
    <t>CQCVMW0047898</t>
  </si>
  <si>
    <t>ANDILESI KAPHONGA</t>
  </si>
  <si>
    <t>CQCVMW0047441</t>
  </si>
  <si>
    <t>CQCVMW0047442</t>
  </si>
  <si>
    <t>MAINESS SAMUTI</t>
  </si>
  <si>
    <t>CQCVMW0047136</t>
  </si>
  <si>
    <t>CQCVMW0047134</t>
  </si>
  <si>
    <t>CHISISI BILIYATI</t>
  </si>
  <si>
    <t>CQCVMW0047650</t>
  </si>
  <si>
    <t>CQCVMW0047649</t>
  </si>
  <si>
    <t>DATOR KADZA</t>
  </si>
  <si>
    <t>CQCVMW0047899</t>
  </si>
  <si>
    <t>CQCVMW0047880</t>
  </si>
  <si>
    <t>LAYIKA DZIWITSA</t>
  </si>
  <si>
    <t>KAMBULUZI</t>
  </si>
  <si>
    <t>CQCVMW0047101</t>
  </si>
  <si>
    <t>CQCVMW0047103</t>
  </si>
  <si>
    <t>MESE CHIPALA</t>
  </si>
  <si>
    <t>CHIMTAMBILA</t>
  </si>
  <si>
    <t>KABULUZI</t>
  </si>
  <si>
    <t>CQCVMW0047439</t>
  </si>
  <si>
    <t>CQCVMW0047440</t>
  </si>
  <si>
    <t>ELICY CHOTSANI</t>
  </si>
  <si>
    <t>CQCVMW0047437</t>
  </si>
  <si>
    <t>CQCVMW0047438</t>
  </si>
  <si>
    <t>WILLISTON NYAMA</t>
  </si>
  <si>
    <t>CQCVMW0047889</t>
  </si>
  <si>
    <t>CQCVMW0047853</t>
  </si>
  <si>
    <t>BULIJETI LUBENI</t>
  </si>
  <si>
    <t>CQCVMW0047435</t>
  </si>
  <si>
    <t>CQCVMW0047436</t>
  </si>
  <si>
    <t>LYDIA RUBEN</t>
  </si>
  <si>
    <t>CQCVMW0047433</t>
  </si>
  <si>
    <t>CQCVMW0047434</t>
  </si>
  <si>
    <t>AGNESS  MDALI</t>
  </si>
  <si>
    <t>MAZON</t>
  </si>
  <si>
    <t>CQCVMW0047432</t>
  </si>
  <si>
    <t>CQCVMW0047431</t>
  </si>
  <si>
    <t>JANET MILAZ</t>
  </si>
  <si>
    <t>CQCVMW0047430</t>
  </si>
  <si>
    <t>CQCVMW0047429</t>
  </si>
  <si>
    <t>LINDA HENLLY</t>
  </si>
  <si>
    <t>CQCVMW0047428</t>
  </si>
  <si>
    <t>CQCVMW0047427</t>
  </si>
  <si>
    <t>SELINA MAGUCHU</t>
  </si>
  <si>
    <t>CQCVMW0047426</t>
  </si>
  <si>
    <t>CQCVMW0047425</t>
  </si>
  <si>
    <t>EVERYN CHIPOLIRO</t>
  </si>
  <si>
    <t>CQCVMW0047424</t>
  </si>
  <si>
    <t>CQCVMW0047423</t>
  </si>
  <si>
    <t>AGNESS BRIGHT</t>
  </si>
  <si>
    <t xml:space="preserve">MGWANYA </t>
  </si>
  <si>
    <t>CQCVMW0047422</t>
  </si>
  <si>
    <t>CQCVMW0047421</t>
  </si>
  <si>
    <t>IDA JACKSON</t>
  </si>
  <si>
    <t>CQCVMW0047420</t>
  </si>
  <si>
    <t>CQCVMW0047419</t>
  </si>
  <si>
    <t>AGNESS BIZWICK</t>
  </si>
  <si>
    <t>CQCVMW0047411</t>
  </si>
  <si>
    <t>CQCVMW0047412</t>
  </si>
  <si>
    <t xml:space="preserve">MARIANA PEARSON </t>
  </si>
  <si>
    <t>CQCVMW0047414</t>
  </si>
  <si>
    <t>CQCVMW0047415</t>
  </si>
  <si>
    <t xml:space="preserve">AIDA GENESIS </t>
  </si>
  <si>
    <t>CQCVMW0047413</t>
  </si>
  <si>
    <t>CQCVMW0047416</t>
  </si>
  <si>
    <t>ESTERY  MARKO</t>
  </si>
  <si>
    <t>CQCVMW0047417</t>
  </si>
  <si>
    <t>CQCVMW0047418</t>
  </si>
  <si>
    <t>LOFINA NJETE</t>
  </si>
  <si>
    <t>LORINA</t>
  </si>
  <si>
    <t>CQCVMW0047615</t>
  </si>
  <si>
    <t>CQCVMW0047616</t>
  </si>
  <si>
    <t>LONELY KUMBUKANI</t>
  </si>
  <si>
    <t>LANGISON</t>
  </si>
  <si>
    <t>CQCVMW0047612</t>
  </si>
  <si>
    <t>CQCVMW0047601</t>
  </si>
  <si>
    <t>GETRUD KAMPHINGA</t>
  </si>
  <si>
    <t>CQCVMW0047602</t>
  </si>
  <si>
    <t>CQCVMW0047603</t>
  </si>
  <si>
    <t>PATRICIA  MULUNGAMA</t>
  </si>
  <si>
    <t xml:space="preserve">MWANJEMA </t>
  </si>
  <si>
    <t>CHIKHAWO2</t>
  </si>
  <si>
    <t>CQCVMW0047614</t>
  </si>
  <si>
    <t>CQCVMW0047613</t>
  </si>
  <si>
    <t>LEYA MALATS</t>
  </si>
  <si>
    <t>CQCVMW0019406</t>
  </si>
  <si>
    <t>CQCVMW0019405</t>
  </si>
  <si>
    <t>ANOSI JACKSON</t>
  </si>
  <si>
    <t>CQCVMW0019404</t>
  </si>
  <si>
    <t>CQCVMW0019403</t>
  </si>
  <si>
    <t>KONDWANI AZELE</t>
  </si>
  <si>
    <t>CQCVMW0047762</t>
  </si>
  <si>
    <t>CQCVMW0047919</t>
  </si>
  <si>
    <t xml:space="preserve">FEBE HALISO </t>
  </si>
  <si>
    <t>KANDAMA</t>
  </si>
  <si>
    <t>MKAMBANDIYANI</t>
  </si>
  <si>
    <t>CQCVMW0047392</t>
  </si>
  <si>
    <t>CQCVMW0047376</t>
  </si>
  <si>
    <t>LOLINAN NASON</t>
  </si>
  <si>
    <t>KANDANDIYAN</t>
  </si>
  <si>
    <t>MKAMBA</t>
  </si>
  <si>
    <t>CQCVMW0047370</t>
  </si>
  <si>
    <t>CQCVMW0047379</t>
  </si>
  <si>
    <t>SALAH KASINIKA</t>
  </si>
  <si>
    <t>MKAMBANDIYAN</t>
  </si>
  <si>
    <t>CQCVMW0047641</t>
  </si>
  <si>
    <t>CQCVMW0047642</t>
  </si>
  <si>
    <t>PATRICIA  CASIM</t>
  </si>
  <si>
    <t xml:space="preserve">KANDAMA </t>
  </si>
  <si>
    <t>CQCVMW0047645</t>
  </si>
  <si>
    <t>CQCVMW0047646</t>
  </si>
  <si>
    <t>MAU MADZIAYENFA</t>
  </si>
  <si>
    <t>CQCVMW0047751</t>
  </si>
  <si>
    <t>CQCVMW0047752</t>
  </si>
  <si>
    <t>TILOFONIA CHATSIKA</t>
  </si>
  <si>
    <t>MBAKULU</t>
  </si>
  <si>
    <t>CQCVMW0047800</t>
  </si>
  <si>
    <t>CQCVMW0047380</t>
  </si>
  <si>
    <t>VELESTA MOUENDA</t>
  </si>
  <si>
    <t>CQCVMW0047643</t>
  </si>
  <si>
    <t>CQCVMW0047644</t>
  </si>
  <si>
    <t>KETILINA ISAKI</t>
  </si>
  <si>
    <t>CQCVMW0047797</t>
  </si>
  <si>
    <t>CQCVMW0047753</t>
  </si>
  <si>
    <t>PAYRISHA JAMES</t>
  </si>
  <si>
    <t>LANDAMA</t>
  </si>
  <si>
    <t>MKAMBANIYAN</t>
  </si>
  <si>
    <t>CQCVMW0046452</t>
  </si>
  <si>
    <t>CQCVMW0046453</t>
  </si>
  <si>
    <t>SUZENI VERIOUS</t>
  </si>
  <si>
    <t>CQCVMW0047771</t>
  </si>
  <si>
    <t>CQCVMW0047358</t>
  </si>
  <si>
    <t>ZELENIYA MUSTAFA</t>
  </si>
  <si>
    <t>KAYANDAMA</t>
  </si>
  <si>
    <t>CQCVMW0046454</t>
  </si>
  <si>
    <t>CQCVMW0046455</t>
  </si>
  <si>
    <t>TIYANKHULENJI  SHUMBA</t>
  </si>
  <si>
    <t>CQCVMW0068094</t>
  </si>
  <si>
    <t>CQCVMW0047927</t>
  </si>
  <si>
    <t>NEZIA FOCKSON</t>
  </si>
  <si>
    <t>CQCVMW0046456</t>
  </si>
  <si>
    <t>CQCVMW0046457</t>
  </si>
  <si>
    <t>ENELESI  JEGULE</t>
  </si>
  <si>
    <t>CQCVMW0047904</t>
  </si>
  <si>
    <t>CQCVMW0047903</t>
  </si>
  <si>
    <t>AGNESS KENAM</t>
  </si>
  <si>
    <t>CQCVMW0046458</t>
  </si>
  <si>
    <t>CQCVMW0046459</t>
  </si>
  <si>
    <t>PUNJABI BILLY</t>
  </si>
  <si>
    <t>CQCVMW0046460</t>
  </si>
  <si>
    <t>CQCVMW0046461</t>
  </si>
  <si>
    <t>GETRUDE  LUNDA</t>
  </si>
  <si>
    <t>CQCVMW0046462</t>
  </si>
  <si>
    <t>CQCVMW0046463</t>
  </si>
  <si>
    <t xml:space="preserve">ELIZA ALFRED </t>
  </si>
  <si>
    <t>CQCVMW0047351</t>
  </si>
  <si>
    <t>CQCVMW0047391</t>
  </si>
  <si>
    <t>LIDES JUMI</t>
  </si>
  <si>
    <t>CQCVMW0046464</t>
  </si>
  <si>
    <t>CQCVMW0046465</t>
  </si>
  <si>
    <t xml:space="preserve">LITINESS ROBERT </t>
  </si>
  <si>
    <t>CQCVMW0046466</t>
  </si>
  <si>
    <t>CQCVMW0046467</t>
  </si>
  <si>
    <t>ANNIE  BANDA</t>
  </si>
  <si>
    <t>CQCVMW0047353</t>
  </si>
  <si>
    <t>CQCVMW0047761</t>
  </si>
  <si>
    <t>EDINA CHALES</t>
  </si>
  <si>
    <t>CQCVMW0046468</t>
  </si>
  <si>
    <t>CQCVMW0046469</t>
  </si>
  <si>
    <t xml:space="preserve">MALITA  CHARLES </t>
  </si>
  <si>
    <t>CQCVMW0047760</t>
  </si>
  <si>
    <t>CQCVMW0047777</t>
  </si>
  <si>
    <t>GRACE LENARD</t>
  </si>
  <si>
    <t>CQCVMW0046470</t>
  </si>
  <si>
    <t>CQCVMW0046471</t>
  </si>
  <si>
    <t>DOREEN  DAVITE</t>
  </si>
  <si>
    <t>CQCVMW0047769</t>
  </si>
  <si>
    <t>CQCVMW0047929</t>
  </si>
  <si>
    <t>LENARD EVANCE</t>
  </si>
  <si>
    <t>CQCVMW0046472</t>
  </si>
  <si>
    <t>CQCVMW0046473</t>
  </si>
  <si>
    <t>IREEN HENOCK</t>
  </si>
  <si>
    <t>CQCVMW0047928</t>
  </si>
  <si>
    <t>CQCVMW0047926</t>
  </si>
  <si>
    <t>ELIDA CHITUTE</t>
  </si>
  <si>
    <t>CQCVMW0046474</t>
  </si>
  <si>
    <t>CQCVMW0046475</t>
  </si>
  <si>
    <t>MARIA FAVITE</t>
  </si>
  <si>
    <t>CQCVMW0047925</t>
  </si>
  <si>
    <t>CQCVMW0047924</t>
  </si>
  <si>
    <t>FALES BEZAI</t>
  </si>
  <si>
    <t>CQCVMW0046476</t>
  </si>
  <si>
    <t>CQCVMW0046477</t>
  </si>
  <si>
    <t>ELLEN BANDA</t>
  </si>
  <si>
    <t>CQCVMW0046478</t>
  </si>
  <si>
    <t>CQCVMW0046479</t>
  </si>
  <si>
    <t>SOPHRET  MANUEL</t>
  </si>
  <si>
    <t>CQCVMW0047923</t>
  </si>
  <si>
    <t>CQCVMW0047922</t>
  </si>
  <si>
    <t>ELUBE WILLY</t>
  </si>
  <si>
    <t>CQCVMW0047921</t>
  </si>
  <si>
    <t>CQCVMW0047920</t>
  </si>
  <si>
    <t>GRACE MULENGO</t>
  </si>
  <si>
    <t>KANDA</t>
  </si>
  <si>
    <t>CQCVMW0046480</t>
  </si>
  <si>
    <t>CQCVMW0046481</t>
  </si>
  <si>
    <t>RODGERS  SUWED</t>
  </si>
  <si>
    <t>CQCVMW0046482</t>
  </si>
  <si>
    <t>CQCVMW0046483</t>
  </si>
  <si>
    <t>MERCY  SAINETI</t>
  </si>
  <si>
    <t>CQCVMW0047918</t>
  </si>
  <si>
    <t>CQCVMW0047917</t>
  </si>
  <si>
    <t>LINLLY CHIGONEKA</t>
  </si>
  <si>
    <t>CQCVMW0046484</t>
  </si>
  <si>
    <t>CQCVMW0046485</t>
  </si>
  <si>
    <t>FEDEX GOMBEZA</t>
  </si>
  <si>
    <t>CQCVMW0046250</t>
  </si>
  <si>
    <t>CQCVMW0046249</t>
  </si>
  <si>
    <t>MELASI  KHELEZA</t>
  </si>
  <si>
    <t>CHAMANGA</t>
  </si>
  <si>
    <t>MPINGU NYALI</t>
  </si>
  <si>
    <t>CQCVMW0047363</t>
  </si>
  <si>
    <t>CQCVMW0047362</t>
  </si>
  <si>
    <t>MILIKA NANKHOMA</t>
  </si>
  <si>
    <t>CQCVMW0047607</t>
  </si>
  <si>
    <t>CQCVMW0047611</t>
  </si>
  <si>
    <t>MADONA MTENJE</t>
  </si>
  <si>
    <t>CQCVMW0046486</t>
  </si>
  <si>
    <t>CQCVMW0046487</t>
  </si>
  <si>
    <t>RIKISINA  PETERSON</t>
  </si>
  <si>
    <t>CQCVMW0046248</t>
  </si>
  <si>
    <t>CQCVMW0046247</t>
  </si>
  <si>
    <t>LOVUNESI  BIKOKO</t>
  </si>
  <si>
    <t>CQCVMW0046246</t>
  </si>
  <si>
    <t>CQCVMW0046245</t>
  </si>
  <si>
    <t>LODA  DAIMONI</t>
  </si>
  <si>
    <t>CQCVMW0047606</t>
  </si>
  <si>
    <t>CQCVMW0047361</t>
  </si>
  <si>
    <t>ENITA BATON</t>
  </si>
  <si>
    <t>CQCVMW0019402</t>
  </si>
  <si>
    <t>CQCVMW0019401</t>
  </si>
  <si>
    <t>FLORECE  CUSTOM</t>
  </si>
  <si>
    <t>KAMKWENU</t>
  </si>
  <si>
    <t>CQCVMW0046488</t>
  </si>
  <si>
    <t>CQCVMW0046489</t>
  </si>
  <si>
    <t>CATHERINE  LEFANI</t>
  </si>
  <si>
    <t>CQCVMW0046244</t>
  </si>
  <si>
    <t>CQCVMW0046243</t>
  </si>
  <si>
    <t>CHRISTINA  MATIASI</t>
  </si>
  <si>
    <t>CQCVMW0047608</t>
  </si>
  <si>
    <t>CQCVMW0047610</t>
  </si>
  <si>
    <t>EMILLY ALON</t>
  </si>
  <si>
    <t>CQCVMW0046242</t>
  </si>
  <si>
    <t>CQCVMW0046241</t>
  </si>
  <si>
    <t>CHIFUNILO  RFULEMU</t>
  </si>
  <si>
    <t>CQCVMW0077750</t>
  </si>
  <si>
    <t>CQCVMW0077749</t>
  </si>
  <si>
    <t>ROSALIE  CHOVEKA</t>
  </si>
  <si>
    <t>CQCVMW0046490</t>
  </si>
  <si>
    <t>CQCVMW0046491</t>
  </si>
  <si>
    <t>DILIA ABIYALA</t>
  </si>
  <si>
    <t>CQCVMW0047605</t>
  </si>
  <si>
    <t>CQCVMW0047609</t>
  </si>
  <si>
    <t>LICIA RABSON</t>
  </si>
  <si>
    <t>CQCVMW0046240</t>
  </si>
  <si>
    <t>CQCVMW0046239</t>
  </si>
  <si>
    <t>JULIYANA  GEREVAZIO</t>
  </si>
  <si>
    <t>CQCVMW0046492</t>
  </si>
  <si>
    <t>CQCVMW0046493</t>
  </si>
  <si>
    <t>ZELESI  YAFETI</t>
  </si>
  <si>
    <t>CQCVMW0077748</t>
  </si>
  <si>
    <t>CQCVMW0077747</t>
  </si>
  <si>
    <t>VANESA OUSMAN</t>
  </si>
  <si>
    <t>CQCVMW0047907</t>
  </si>
  <si>
    <t>CQCVMW0047360</t>
  </si>
  <si>
    <t>SOFELET DICEMBER</t>
  </si>
  <si>
    <t>CQCVMW0046238</t>
  </si>
  <si>
    <t>CQCVMW0046237</t>
  </si>
  <si>
    <t>ELIZA  NIKISONI</t>
  </si>
  <si>
    <t>CQCVMW0047909</t>
  </si>
  <si>
    <t>CQCVMW0047910</t>
  </si>
  <si>
    <t>SABINA ALON</t>
  </si>
  <si>
    <t>CQCVMW0046494</t>
  </si>
  <si>
    <t>CQCVMW0046495</t>
  </si>
  <si>
    <t>TEREZA  ELESON</t>
  </si>
  <si>
    <t>CQCVMW0046496</t>
  </si>
  <si>
    <t>CQCVMW0046497</t>
  </si>
  <si>
    <t>VETERINARY ABIYALA</t>
  </si>
  <si>
    <t>CQCVMW0047911</t>
  </si>
  <si>
    <t>CQCVMW0047912</t>
  </si>
  <si>
    <t>MAGEDELENA DICEMBER</t>
  </si>
  <si>
    <t>CQCVMW0046236</t>
  </si>
  <si>
    <t>CQCVMW0046235</t>
  </si>
  <si>
    <t>STERA</t>
  </si>
  <si>
    <t>CQCVMW0047640</t>
  </si>
  <si>
    <t>CQCVMW0047639</t>
  </si>
  <si>
    <t>JENPHER LEMAN</t>
  </si>
  <si>
    <t>CQCVMW0046499</t>
  </si>
  <si>
    <t>CQCVMW0046500</t>
  </si>
  <si>
    <t xml:space="preserve">CHIMWEMWE  JOHN </t>
  </si>
  <si>
    <t>CQCVMW0046234</t>
  </si>
  <si>
    <t>CQCVMW0046233</t>
  </si>
  <si>
    <t>MARIA  JOSEPHY</t>
  </si>
  <si>
    <t>CQCVMW0047638</t>
  </si>
  <si>
    <t>CQCVMW0047636</t>
  </si>
  <si>
    <t>LIFTON LAISON</t>
  </si>
  <si>
    <t>CQCVMW0046498</t>
  </si>
  <si>
    <t>CQCVMW0047798</t>
  </si>
  <si>
    <t>ETHEL DUWE</t>
  </si>
  <si>
    <t>CQCVMW0047366</t>
  </si>
  <si>
    <t>CQCVMW0047635</t>
  </si>
  <si>
    <t>ELINA CHIKAONDA</t>
  </si>
  <si>
    <t>CQCVMW0046232</t>
  </si>
  <si>
    <t>CQCVMW0046231</t>
  </si>
  <si>
    <t>CHIKAYI  KAVWENJE</t>
  </si>
  <si>
    <t>CQCVMW0046230</t>
  </si>
  <si>
    <t>CQCVMW0046229</t>
  </si>
  <si>
    <t>GRESI  LITCHADI</t>
  </si>
  <si>
    <t>CQCVMW0046228</t>
  </si>
  <si>
    <t>CQCVMW0046227</t>
  </si>
  <si>
    <t>ALISI  MAKIONI</t>
  </si>
  <si>
    <t>CQCVMW0046226</t>
  </si>
  <si>
    <t>CQCVMW0046225</t>
  </si>
  <si>
    <t>ELINATI  FILIMONI</t>
  </si>
  <si>
    <t>CQCVMW0046224</t>
  </si>
  <si>
    <t>CQCVMW0046223</t>
  </si>
  <si>
    <t>SOLOMI  ELIA</t>
  </si>
  <si>
    <t>CQCVMW0046222</t>
  </si>
  <si>
    <t>CQCVMW0046221</t>
  </si>
  <si>
    <t>MOMOLE  YOHANE</t>
  </si>
  <si>
    <t>CQCVMW0046220</t>
  </si>
  <si>
    <t>CQCVMW0046219</t>
  </si>
  <si>
    <t>FELESI  GALETA</t>
  </si>
  <si>
    <t>CQCVMW0046216</t>
  </si>
  <si>
    <t>CQCVMW0046215</t>
  </si>
  <si>
    <t>LINDA  MATIASI</t>
  </si>
  <si>
    <t>CQCVMW0046214</t>
  </si>
  <si>
    <t>CQCVMW0046213</t>
  </si>
  <si>
    <t>VIKITOLIA  KAIPILELO</t>
  </si>
  <si>
    <t>CQCVMW0046212</t>
  </si>
  <si>
    <t>CQCVMW0046211</t>
  </si>
  <si>
    <t>TELEZA  ELIFALA</t>
  </si>
  <si>
    <t>CQCVMW0046210</t>
  </si>
  <si>
    <t>CQCVMW0046209</t>
  </si>
  <si>
    <t>KAFELENI  WAITI</t>
  </si>
  <si>
    <t>CQCVMW0077746</t>
  </si>
  <si>
    <t>CQCVMW0077745</t>
  </si>
  <si>
    <t>LUSTCA CHIPALA</t>
  </si>
  <si>
    <t>MSUNDULA</t>
  </si>
  <si>
    <t>NKHOZI</t>
  </si>
  <si>
    <t>CQCVMW0077744</t>
  </si>
  <si>
    <t>CQCVMW0077743</t>
  </si>
  <si>
    <t>MAASE BASICKET</t>
  </si>
  <si>
    <t>MSUNDWE</t>
  </si>
  <si>
    <t>CQCVMW0077742</t>
  </si>
  <si>
    <t>CQCVMW0077741</t>
  </si>
  <si>
    <t>ELIZABETH GIDALA</t>
  </si>
  <si>
    <t>CQCVMW0077740</t>
  </si>
  <si>
    <t>CQCVMW0077739</t>
  </si>
  <si>
    <t>ALES   MTHIFU</t>
  </si>
  <si>
    <t>CQCVMW0077738</t>
  </si>
  <si>
    <t>CQCVMW0077737</t>
  </si>
  <si>
    <t>KILINES CHIDZANJA</t>
  </si>
  <si>
    <t>CQCVMW0047930</t>
  </si>
  <si>
    <t>CQCVMW0047931</t>
  </si>
  <si>
    <t>SAMSON BWANAISA</t>
  </si>
  <si>
    <t>CQCVMW0047916</t>
  </si>
  <si>
    <t>CQCVMW0047634</t>
  </si>
  <si>
    <t>SUZAN GABSON</t>
  </si>
  <si>
    <t>CQCVMW0077736</t>
  </si>
  <si>
    <t>CQCVMW0077735</t>
  </si>
  <si>
    <t>PHYDES RODJAS</t>
  </si>
  <si>
    <t>CQCVMW0046208</t>
  </si>
  <si>
    <t>CQCVMW0046207</t>
  </si>
  <si>
    <t>EMELIDA  SUNGAMOYO</t>
  </si>
  <si>
    <t>CQCVMW0046206</t>
  </si>
  <si>
    <t>CQCVMW0046205</t>
  </si>
  <si>
    <t>FATSANI  M'NTONGA</t>
  </si>
  <si>
    <t>CQCVMW0047785</t>
  </si>
  <si>
    <t>CQCVMW0047795</t>
  </si>
  <si>
    <t>SALAH BLACKSON</t>
  </si>
  <si>
    <t>CQCVMW0047932</t>
  </si>
  <si>
    <t>CQCVMW0047933</t>
  </si>
  <si>
    <t>JAMES SAIMON</t>
  </si>
  <si>
    <t>CQCVMW0046204</t>
  </si>
  <si>
    <t>CQCVMW0046203</t>
  </si>
  <si>
    <t>GRESI  ZIYENDA</t>
  </si>
  <si>
    <t>CQCVMW0047796</t>
  </si>
  <si>
    <t>CQCVMW0047758</t>
  </si>
  <si>
    <t>JAWO KUNTANDALA</t>
  </si>
  <si>
    <t>CQCVMW0077732</t>
  </si>
  <si>
    <t>CQCVMW0077731</t>
  </si>
  <si>
    <t>A NESS KAMWENDO</t>
  </si>
  <si>
    <t>CQCVMW0047934</t>
  </si>
  <si>
    <t>CQCVMW0047935</t>
  </si>
  <si>
    <t>OWEN THAMI</t>
  </si>
  <si>
    <t xml:space="preserve">NTHACHE </t>
  </si>
  <si>
    <t>CQCVMW0046202</t>
  </si>
  <si>
    <t>CQCVMW0046201</t>
  </si>
  <si>
    <t>MARITA  JOHN</t>
  </si>
  <si>
    <t>CQCVMW0047390</t>
  </si>
  <si>
    <t>CQCVMW0047757</t>
  </si>
  <si>
    <t>NOLIA FULY</t>
  </si>
  <si>
    <t>CQCVMW0077730</t>
  </si>
  <si>
    <t>CQCVMW0077729</t>
  </si>
  <si>
    <t>JULIETA CHIPHAZI</t>
  </si>
  <si>
    <t>CQCVMW0047936</t>
  </si>
  <si>
    <t>CQCVMW0047937</t>
  </si>
  <si>
    <t>FLORENCE  LENARD</t>
  </si>
  <si>
    <t>CQCVMW0045850</t>
  </si>
  <si>
    <t>CQCVMW0045849</t>
  </si>
  <si>
    <t>MESE  MEKE</t>
  </si>
  <si>
    <t>CQCVMW0077728</t>
  </si>
  <si>
    <t>CQCVMW0077727</t>
  </si>
  <si>
    <t>EVELESS  ELEMAS</t>
  </si>
  <si>
    <t>CQCVMW0045848</t>
  </si>
  <si>
    <t>CQCVMW0045847</t>
  </si>
  <si>
    <t>SELIFA  WILIAMU</t>
  </si>
  <si>
    <t>CQCVMW0047756</t>
  </si>
  <si>
    <t>CQCVMW0047755</t>
  </si>
  <si>
    <t xml:space="preserve">MELINA JAMSO </t>
  </si>
  <si>
    <t>CQCVMW0077726</t>
  </si>
  <si>
    <t>CQCVMW0077725</t>
  </si>
  <si>
    <t>VER LEMISON</t>
  </si>
  <si>
    <t>CQCVMW0045846</t>
  </si>
  <si>
    <t>CQCVMW0045845</t>
  </si>
  <si>
    <t>TITANI  MASINA</t>
  </si>
  <si>
    <t>CQCVMW0077724</t>
  </si>
  <si>
    <t>CQCVMW0077723</t>
  </si>
  <si>
    <t>LEZINART KACHIGWADA</t>
  </si>
  <si>
    <t>CQCVMW0047938</t>
  </si>
  <si>
    <t>CQCVMW0047939</t>
  </si>
  <si>
    <t xml:space="preserve">ELIZA  HUSWELL </t>
  </si>
  <si>
    <t>CQCVMW0077722</t>
  </si>
  <si>
    <t>CQCVMW0077721</t>
  </si>
  <si>
    <t>CONSALATOR  SATFANO</t>
  </si>
  <si>
    <t>CQCVMW0045844</t>
  </si>
  <si>
    <t>CQCVMW0045843</t>
  </si>
  <si>
    <t>ELENI  MASINA</t>
  </si>
  <si>
    <t>CQCVMW0047754</t>
  </si>
  <si>
    <t>CQCVMW0047768</t>
  </si>
  <si>
    <t>GRACE DICK</t>
  </si>
  <si>
    <t>CQCVMW0045842</t>
  </si>
  <si>
    <t>CQCVMW0045841</t>
  </si>
  <si>
    <t>LESTER  CHITEDZE</t>
  </si>
  <si>
    <t>CQCVMW0077720</t>
  </si>
  <si>
    <t>CQCVMW0077719</t>
  </si>
  <si>
    <t>ALINAFE MAKINA</t>
  </si>
  <si>
    <t>CQCVMW0047396</t>
  </si>
  <si>
    <t>CQCVMW0047395</t>
  </si>
  <si>
    <t>FATSAN JAMSON</t>
  </si>
  <si>
    <t>CQCVMW0045840</t>
  </si>
  <si>
    <t>CQCVMW0045839</t>
  </si>
  <si>
    <t>CHIMWEMWE  TOMASI</t>
  </si>
  <si>
    <t>CQCVMW0047940</t>
  </si>
  <si>
    <t>CQCVMW0047941</t>
  </si>
  <si>
    <t>KELITA CHIZULA</t>
  </si>
  <si>
    <t>CQCVMW0077718</t>
  </si>
  <si>
    <t>CQCVMW0077717</t>
  </si>
  <si>
    <t>SOPHIA KACHIGWADA</t>
  </si>
  <si>
    <t>MSUNFULA</t>
  </si>
  <si>
    <t>NKHOZO</t>
  </si>
  <si>
    <t>CQCVMW0047394</t>
  </si>
  <si>
    <t>CQCVMW0047378</t>
  </si>
  <si>
    <t>FELIYA YESAYA</t>
  </si>
  <si>
    <t>CQCVMW0077716</t>
  </si>
  <si>
    <t>CQCVMW0077715</t>
  </si>
  <si>
    <t>KINITA OUSTEN</t>
  </si>
  <si>
    <t>CQCVMW0047942</t>
  </si>
  <si>
    <t>CQCVMW0047943</t>
  </si>
  <si>
    <t>CHILIMA MALATA</t>
  </si>
  <si>
    <t>CQCVMW0045838</t>
  </si>
  <si>
    <t>CQCVMW0045837</t>
  </si>
  <si>
    <t>SITERA  JOSEPHY</t>
  </si>
  <si>
    <t>CQCVMW0047773</t>
  </si>
  <si>
    <t>CQCVMW0047772</t>
  </si>
  <si>
    <t>EDINA MALATA</t>
  </si>
  <si>
    <t>CQCVMW0047944</t>
  </si>
  <si>
    <t>CQCVMW0047945</t>
  </si>
  <si>
    <t>MAGRET  MALATI</t>
  </si>
  <si>
    <t>CQCVMW0077714</t>
  </si>
  <si>
    <t>CQCVMW0077713</t>
  </si>
  <si>
    <t>AGNESS  BACKSON</t>
  </si>
  <si>
    <t>CQCVMW0047767</t>
  </si>
  <si>
    <t>CQCVMW0047393</t>
  </si>
  <si>
    <t>FELIYA EVASON</t>
  </si>
  <si>
    <t>CQCVMW0077712</t>
  </si>
  <si>
    <t>CQCVMW0077711</t>
  </si>
  <si>
    <t>UNICE MAKOLONI</t>
  </si>
  <si>
    <t>NKHZI</t>
  </si>
  <si>
    <t>CQCVMW0047367</t>
  </si>
  <si>
    <t>CQCVMW0047368</t>
  </si>
  <si>
    <t>AUBREY  ANTON</t>
  </si>
  <si>
    <t>CQCVMW0045836</t>
  </si>
  <si>
    <t>CQCVMW0045835</t>
  </si>
  <si>
    <t>GRIBETA  MALIKO</t>
  </si>
  <si>
    <t>VHILIJE</t>
  </si>
  <si>
    <t>CQCVMW0077710</t>
  </si>
  <si>
    <t>CQCVMW0077709</t>
  </si>
  <si>
    <t>UNICE PAUL</t>
  </si>
  <si>
    <t>CQCVMW0045834</t>
  </si>
  <si>
    <t>CQCVMW0045833</t>
  </si>
  <si>
    <t>AGINESI  MALISENI</t>
  </si>
  <si>
    <t>CQCVMW0077708</t>
  </si>
  <si>
    <t>CQCVMW0077707</t>
  </si>
  <si>
    <t>EMELECIA MAXSON</t>
  </si>
  <si>
    <t>CQCVMW0047497</t>
  </si>
  <si>
    <t>CQCVMW0047498</t>
  </si>
  <si>
    <t>JANEIRO SAINET</t>
  </si>
  <si>
    <t>CQCVMW0077706</t>
  </si>
  <si>
    <t>CQCVMW0077705</t>
  </si>
  <si>
    <t>VIOLET  DEVELIAS</t>
  </si>
  <si>
    <t>CQCVMW0077704</t>
  </si>
  <si>
    <t>CQCVMW0077703</t>
  </si>
  <si>
    <t>ELINART CHITHAWALE</t>
  </si>
  <si>
    <t>CQCVMW0047499</t>
  </si>
  <si>
    <t>CQCVMW0047364</t>
  </si>
  <si>
    <t>LESA MBETA</t>
  </si>
  <si>
    <t>CQCVMW0047397</t>
  </si>
  <si>
    <t>CQCVMW0047398</t>
  </si>
  <si>
    <t>TOMAIDA KAITON</t>
  </si>
  <si>
    <t>LUSICHI</t>
  </si>
  <si>
    <t>CQCVMW0077702</t>
  </si>
  <si>
    <t>CQCVMW0077701</t>
  </si>
  <si>
    <t>STELLA FLACKSON</t>
  </si>
  <si>
    <t>CQCVMW0045832</t>
  </si>
  <si>
    <t>CQCVMW0045831</t>
  </si>
  <si>
    <t>LEJINA  M'NUKWAKAMCHILA</t>
  </si>
  <si>
    <t>MANGANI</t>
  </si>
  <si>
    <t>CHIDELU</t>
  </si>
  <si>
    <t>CQCVMW0047365</t>
  </si>
  <si>
    <t>CQCVMW0047786</t>
  </si>
  <si>
    <t>DAVISON LEVISON</t>
  </si>
  <si>
    <t>CQCVMW0045830</t>
  </si>
  <si>
    <t>CQCVMW0045829</t>
  </si>
  <si>
    <t>ZENAIDA  GANIZANI</t>
  </si>
  <si>
    <t>CQCVMW0045828</t>
  </si>
  <si>
    <t>CQCVMW0045827</t>
  </si>
  <si>
    <t>EDIWADI  WILIAMU</t>
  </si>
  <si>
    <t>CQCVMW0045826</t>
  </si>
  <si>
    <t>CQCVMW0045825</t>
  </si>
  <si>
    <t>TAMANDANI  MISHEKI</t>
  </si>
  <si>
    <t>CQCVMW0045824</t>
  </si>
  <si>
    <t>CQCVMW0045823</t>
  </si>
  <si>
    <t>TIDZIWANE  LUKA</t>
  </si>
  <si>
    <t>CQCVMW0045822</t>
  </si>
  <si>
    <t>CQCVMW0045821</t>
  </si>
  <si>
    <t>AGINESI  JENITALA</t>
  </si>
  <si>
    <t>CQCVMW0045820</t>
  </si>
  <si>
    <t>CQCVMW0045819</t>
  </si>
  <si>
    <t>MWAONANJI  SELEMANI</t>
  </si>
  <si>
    <t>CQCVMW0045818</t>
  </si>
  <si>
    <t>CQCVMW0045817</t>
  </si>
  <si>
    <t>ALINAFE  DALIWELO</t>
  </si>
  <si>
    <t>CQCVMW0045816</t>
  </si>
  <si>
    <t>CQCVMW0045815</t>
  </si>
  <si>
    <t>LINDA  MATOLA</t>
  </si>
  <si>
    <t>CQCVMW0045814</t>
  </si>
  <si>
    <t>CQCVMW0045813</t>
  </si>
  <si>
    <t>MATHER  LOBENI</t>
  </si>
  <si>
    <t>CQCVMW0045812</t>
  </si>
  <si>
    <t>CQCVMW0045811</t>
  </si>
  <si>
    <t>MARIA  MANIELE</t>
  </si>
  <si>
    <t>CQCVMW0045810</t>
  </si>
  <si>
    <t>CQCVMW0045809</t>
  </si>
  <si>
    <t>EMELIDA  KADIMU</t>
  </si>
  <si>
    <t>CQCVMW0045808</t>
  </si>
  <si>
    <t>CQCVMW0045807</t>
  </si>
  <si>
    <t>LOVUNESI  CHIKAFA</t>
  </si>
  <si>
    <t>CQCVMW0045806</t>
  </si>
  <si>
    <t>CQCVMW0045805</t>
  </si>
  <si>
    <t>M'DZALICHOKA  MBEWE</t>
  </si>
  <si>
    <t>CQCVMW0047371</t>
  </si>
  <si>
    <t>CQCVMW0047915</t>
  </si>
  <si>
    <t>ENESS MULINGA</t>
  </si>
  <si>
    <t>CQCVMW0047352</t>
  </si>
  <si>
    <t>CQCVMW0047947</t>
  </si>
  <si>
    <t>TEREZA  MULINGA</t>
  </si>
  <si>
    <t>CQCVMW0020623</t>
  </si>
  <si>
    <t>CQCVMW0020624</t>
  </si>
  <si>
    <t>GRECIYA JEUSI</t>
  </si>
  <si>
    <t>CQCVMW0045804</t>
  </si>
  <si>
    <t>CQCVMW0045803</t>
  </si>
  <si>
    <t>SOFIYA  KOHN</t>
  </si>
  <si>
    <t>CQCVMW0020625</t>
  </si>
  <si>
    <t>CQCVMW0020626</t>
  </si>
  <si>
    <t>LUCE JOLICK</t>
  </si>
  <si>
    <t>CQCVMW0045802</t>
  </si>
  <si>
    <t>CQCVMW0045801</t>
  </si>
  <si>
    <t>LIYANA  YOHANE</t>
  </si>
  <si>
    <t>CQCVMW0019665</t>
  </si>
  <si>
    <t>CQCVMW0019664</t>
  </si>
  <si>
    <t>ESTRE SHEMA</t>
  </si>
  <si>
    <t>CQCVMW0047369</t>
  </si>
  <si>
    <t>CQCVMW0046451</t>
  </si>
  <si>
    <t>ANNIE  MKANDA</t>
  </si>
  <si>
    <t>CQCVMW0045900</t>
  </si>
  <si>
    <t>CQCVMW0045899</t>
  </si>
  <si>
    <t>DOLESI  WAISONI</t>
  </si>
  <si>
    <t>CQCVMW0020627</t>
  </si>
  <si>
    <t>CQCVMW0020628</t>
  </si>
  <si>
    <t>RABEKA SUMAILI</t>
  </si>
  <si>
    <t>CQCVMW0047637</t>
  </si>
  <si>
    <t>CQCVMW0047908</t>
  </si>
  <si>
    <t>LOT VICTOR</t>
  </si>
  <si>
    <t>CQCVMW0019663</t>
  </si>
  <si>
    <t>CQCVMW0019662</t>
  </si>
  <si>
    <t>AGNESS MAILOSI</t>
  </si>
  <si>
    <t>CQCVMW0047948</t>
  </si>
  <si>
    <t>CQCVMW0047949</t>
  </si>
  <si>
    <t>CHIPILIRO  CHIKADZA</t>
  </si>
  <si>
    <t>CQCVMW0020629</t>
  </si>
  <si>
    <t>CQCVMW0020630</t>
  </si>
  <si>
    <t>ELIDA LEMON</t>
  </si>
  <si>
    <t>CQCVMW0019666</t>
  </si>
  <si>
    <t>CQCVMW0019668</t>
  </si>
  <si>
    <t>JENIFA CHIMWEMWE</t>
  </si>
  <si>
    <t>CQCVMW0047783</t>
  </si>
  <si>
    <t>CQCVMW0047388</t>
  </si>
  <si>
    <t>BLESSINGS  FINYANI</t>
  </si>
  <si>
    <t>CQCVMW0045898</t>
  </si>
  <si>
    <t>CQCVMW0045897</t>
  </si>
  <si>
    <t>VAILETI  SEDIWEKI</t>
  </si>
  <si>
    <t>CQCVMW0045896</t>
  </si>
  <si>
    <t>CQCVMW0045895</t>
  </si>
  <si>
    <t>JOJI  PHILI</t>
  </si>
  <si>
    <t>VHIDELU</t>
  </si>
  <si>
    <t>CQCVMW0019667</t>
  </si>
  <si>
    <t>CQCVMW0020717</t>
  </si>
  <si>
    <t>KILALA SHEMA</t>
  </si>
  <si>
    <t>CQCVMW0020631</t>
  </si>
  <si>
    <t>CQCVMW0020632</t>
  </si>
  <si>
    <t>LAINA JULIASI</t>
  </si>
  <si>
    <t>CQCVMW0047914</t>
  </si>
  <si>
    <t>CQCVMW0047377</t>
  </si>
  <si>
    <t>CHAGWINA</t>
  </si>
  <si>
    <t>CQCVMW0047905</t>
  </si>
  <si>
    <t>CQCVMW0047389</t>
  </si>
  <si>
    <t>FALESS KHUNUNDE</t>
  </si>
  <si>
    <t>CQCVMW0045894</t>
  </si>
  <si>
    <t>CQCVMW0045893</t>
  </si>
  <si>
    <t>FAINESI  CHUNGA</t>
  </si>
  <si>
    <t>CQCVMW0020720</t>
  </si>
  <si>
    <t>CQCVMW0020719</t>
  </si>
  <si>
    <t>DRESIA HAPHEY</t>
  </si>
  <si>
    <t>CQCVMW0045892</t>
  </si>
  <si>
    <t>CQCVMW0045891</t>
  </si>
  <si>
    <t>M'KWASILIKA  LOMANI</t>
  </si>
  <si>
    <t>CQCVMW0020633</t>
  </si>
  <si>
    <t>CQCVMW0020634</t>
  </si>
  <si>
    <t>ELITA VALAMANJA</t>
  </si>
  <si>
    <t>CQCVMW0045890</t>
  </si>
  <si>
    <t>CQCVMW0045889</t>
  </si>
  <si>
    <t>FOLESI  SAMUELE</t>
  </si>
  <si>
    <t>CQCVMW0020715</t>
  </si>
  <si>
    <t>CQCVMW0020716</t>
  </si>
  <si>
    <t>EFILINA MAXWELL</t>
  </si>
  <si>
    <t>CQCVMW0045888</t>
  </si>
  <si>
    <t>CQCVMW0045887</t>
  </si>
  <si>
    <t>DELIA  M'KHWITCHI</t>
  </si>
  <si>
    <t>CQCVMW0047633</t>
  </si>
  <si>
    <t>CQCVMW0047625</t>
  </si>
  <si>
    <t>BELITA TASIYANO</t>
  </si>
  <si>
    <t>FIDYELE</t>
  </si>
  <si>
    <t>CQCVMW0047906</t>
  </si>
  <si>
    <t>CQCVMW0047950</t>
  </si>
  <si>
    <t>ENELESS  CHIKOPA</t>
  </si>
  <si>
    <t>GIDIEL</t>
  </si>
  <si>
    <t>CQCVMW0020635</t>
  </si>
  <si>
    <t>CQCVMW0020636</t>
  </si>
  <si>
    <t>MUSA YEMBA</t>
  </si>
  <si>
    <t>CQCVMW0045886</t>
  </si>
  <si>
    <t>CQCVMW0045885</t>
  </si>
  <si>
    <t>LIVINESI  KOLODI</t>
  </si>
  <si>
    <t>CQCVMW0020656</t>
  </si>
  <si>
    <t>CQCVMW0020671</t>
  </si>
  <si>
    <t>FRORESS WILLSON</t>
  </si>
  <si>
    <t>CQCVMW0020637</t>
  </si>
  <si>
    <t>CQCVMW0020638</t>
  </si>
  <si>
    <t>EVENESI BAULENI</t>
  </si>
  <si>
    <t>CQCVMW0045884</t>
  </si>
  <si>
    <t>CQCVMW0045883</t>
  </si>
  <si>
    <t>KONDWANI  VULANI</t>
  </si>
  <si>
    <t>CQCVMW0045882</t>
  </si>
  <si>
    <t>CQCVMW0045881</t>
  </si>
  <si>
    <t>KETILINA  SAMUELE</t>
  </si>
  <si>
    <t>CQCVMW0020639</t>
  </si>
  <si>
    <t>CQCVMW0020640</t>
  </si>
  <si>
    <t>OSITENI MASTARA</t>
  </si>
  <si>
    <t>CQCVMW0020663</t>
  </si>
  <si>
    <t>CQCVMW0020655</t>
  </si>
  <si>
    <t>WILLSON MARKO</t>
  </si>
  <si>
    <t>CQCVMW0045880</t>
  </si>
  <si>
    <t>CQCVMW0045879</t>
  </si>
  <si>
    <t>TELEZA  KADZAMAWA</t>
  </si>
  <si>
    <t>CQCVMW0047467</t>
  </si>
  <si>
    <t>CQCVMW0047468</t>
  </si>
  <si>
    <t>ESTHER  THINGO</t>
  </si>
  <si>
    <t>CQCVMW0047375</t>
  </si>
  <si>
    <t>CQCVMW0047776</t>
  </si>
  <si>
    <t>KHILISIPIN CHIMUTI</t>
  </si>
  <si>
    <t>MCHELENI</t>
  </si>
  <si>
    <t>CQCVMW0020641</t>
  </si>
  <si>
    <t>CQCVMW0020642</t>
  </si>
  <si>
    <t>ENELESI WOSITENI</t>
  </si>
  <si>
    <t>CQCVMW0020718</t>
  </si>
  <si>
    <t>CQCVMW0020551</t>
  </si>
  <si>
    <t>CHRISTINA CHAMBWE</t>
  </si>
  <si>
    <t>CQCVMW0045878</t>
  </si>
  <si>
    <t>CQCVMW0045877</t>
  </si>
  <si>
    <t>JENIFA  SITANIELE</t>
  </si>
  <si>
    <t>CQCVMW0020722</t>
  </si>
  <si>
    <t>CQCVMW0020723</t>
  </si>
  <si>
    <t>ESTRE CHAMBWE</t>
  </si>
  <si>
    <t>CQCVMW0020643</t>
  </si>
  <si>
    <t>CQCVMW0020644</t>
  </si>
  <si>
    <t>CHRISTINA SANUDI</t>
  </si>
  <si>
    <t>CQCVMW0045876</t>
  </si>
  <si>
    <t>CQCVMW0045875</t>
  </si>
  <si>
    <t>MAGRETI  JEMUSI</t>
  </si>
  <si>
    <t>CQCVMW0045874</t>
  </si>
  <si>
    <t>CQCVMW0045873</t>
  </si>
  <si>
    <t>M'DAMBANANJI  KADAMANJA</t>
  </si>
  <si>
    <t>CQCVMW0020724</t>
  </si>
  <si>
    <t>CQCVMW0019669</t>
  </si>
  <si>
    <t>RUTH HAROD</t>
  </si>
  <si>
    <t>CQCVMW0020645</t>
  </si>
  <si>
    <t>CQCVMW0020646</t>
  </si>
  <si>
    <t>GIFT  BATUWELO</t>
  </si>
  <si>
    <t>CQCVMW0045872</t>
  </si>
  <si>
    <t>CQCVMW0045871</t>
  </si>
  <si>
    <t>LENIA  M'GWAYI</t>
  </si>
  <si>
    <t>CQCVMW0045870</t>
  </si>
  <si>
    <t>CQCVMW0045869</t>
  </si>
  <si>
    <t>LININILE  LOMANI</t>
  </si>
  <si>
    <t>CQCVMW0020647</t>
  </si>
  <si>
    <t>CQCVMW0020648</t>
  </si>
  <si>
    <t>LONJEZO PATRICK</t>
  </si>
  <si>
    <t>CQCVMW0019661</t>
  </si>
  <si>
    <t>CQCVMW0019660</t>
  </si>
  <si>
    <t>EMIRY HAROD</t>
  </si>
  <si>
    <t>CQCVMW0045868</t>
  </si>
  <si>
    <t>CQCVMW0045867</t>
  </si>
  <si>
    <t>ENITA  BANDA</t>
  </si>
  <si>
    <t>CQCVMW0019659</t>
  </si>
  <si>
    <t>CQCVMW0020622</t>
  </si>
  <si>
    <t>SALOME KACHEDWA</t>
  </si>
  <si>
    <t>CQCVMW0047946</t>
  </si>
  <si>
    <t>CQCVMW0047466</t>
  </si>
  <si>
    <t>GEMETINA MULINGA</t>
  </si>
  <si>
    <t>CQCVMW0047632</t>
  </si>
  <si>
    <t>CQCVMW0047631</t>
  </si>
  <si>
    <t>MAFUKENI SIKOT</t>
  </si>
  <si>
    <t>CQCVMW0045866</t>
  </si>
  <si>
    <t>CQCVMW0045865</t>
  </si>
  <si>
    <t>CHIFUNDO  DEVISONI</t>
  </si>
  <si>
    <t>CQCVMW0020649</t>
  </si>
  <si>
    <t>CQCVMW0020650</t>
  </si>
  <si>
    <t>KESITONI KAMKAMBANI</t>
  </si>
  <si>
    <t>CQCVMW0046715</t>
  </si>
  <si>
    <t>CQCVMW0047488</t>
  </si>
  <si>
    <t>KAVUCHE BANDA</t>
  </si>
  <si>
    <t>CQCVMW0047770</t>
  </si>
  <si>
    <t>CQCVMW0047779</t>
  </si>
  <si>
    <t>SUZENI CHIMUTU</t>
  </si>
  <si>
    <t>CQCVMW0020621</t>
  </si>
  <si>
    <t>CQCVMW0020620</t>
  </si>
  <si>
    <t>NERIFA KACHEDWA</t>
  </si>
  <si>
    <t>CQCVMW0045864</t>
  </si>
  <si>
    <t>CQCVMW0045863</t>
  </si>
  <si>
    <t>DEBELINA  NGWENJE</t>
  </si>
  <si>
    <t>CQCVMW0020726</t>
  </si>
  <si>
    <t>CQCVMW0020710</t>
  </si>
  <si>
    <t>SITANIYELE KONIJALA</t>
  </si>
  <si>
    <t>CQCVMW0045197</t>
  </si>
  <si>
    <t>CQCVMW0045189</t>
  </si>
  <si>
    <t>NAMBIZI CHITANI</t>
  </si>
  <si>
    <t>CQCVMW0046714</t>
  </si>
  <si>
    <t>CQCVMW0046413</t>
  </si>
  <si>
    <t>LIKISINA MATISON</t>
  </si>
  <si>
    <t>CQCVMW0045862</t>
  </si>
  <si>
    <t>CQCVMW0045861</t>
  </si>
  <si>
    <t>ANETI  M'NKWICHI</t>
  </si>
  <si>
    <t>CQCVMW0045180</t>
  </si>
  <si>
    <t>CQCVMW0045183</t>
  </si>
  <si>
    <t>JOJONA CHILIZA</t>
  </si>
  <si>
    <t>CQCVMW0020703</t>
  </si>
  <si>
    <t>CQCVMW0020711</t>
  </si>
  <si>
    <t>AIVENI KAZINKAMBANI</t>
  </si>
  <si>
    <t>CQCVMW0046412</t>
  </si>
  <si>
    <t>CQCVMW0047489</t>
  </si>
  <si>
    <t>FILESI KALILAN</t>
  </si>
  <si>
    <t>KAJAWALA</t>
  </si>
  <si>
    <t>CQCVMW0045179</t>
  </si>
  <si>
    <t>CQCVMW0045177</t>
  </si>
  <si>
    <t>ENITA PATHELETU</t>
  </si>
  <si>
    <t>KANJAWALA</t>
  </si>
  <si>
    <t>CQCVMW0047490</t>
  </si>
  <si>
    <t>CQCVMW0047491</t>
  </si>
  <si>
    <t>BELITA KAKUWANI</t>
  </si>
  <si>
    <t>CQCVMW0045860</t>
  </si>
  <si>
    <t>CQCVMW0045859</t>
  </si>
  <si>
    <t>LIFOSINA  CHIMUTU</t>
  </si>
  <si>
    <t>CQCVMW0045858</t>
  </si>
  <si>
    <t>CQCVMW0045857</t>
  </si>
  <si>
    <t>FATSANI  MEKELANI</t>
  </si>
  <si>
    <t>CQCVMW0045178</t>
  </si>
  <si>
    <t>CQCVMW0045181</t>
  </si>
  <si>
    <t>LOZI PATHELETU</t>
  </si>
  <si>
    <t>CQCVMW0047492</t>
  </si>
  <si>
    <t>CQCVMW0046414</t>
  </si>
  <si>
    <t>LUTHA NFASHONI</t>
  </si>
  <si>
    <t>CQCVMW0020619</t>
  </si>
  <si>
    <t>CQCVMW0020618</t>
  </si>
  <si>
    <t>DALITSO TSALANI</t>
  </si>
  <si>
    <t>CQCVMW0020713</t>
  </si>
  <si>
    <t>CQCVMW0020712</t>
  </si>
  <si>
    <t>TCHERTY CHILIMBILA</t>
  </si>
  <si>
    <t>CQCVMW0045856</t>
  </si>
  <si>
    <t>CQCVMW0045855</t>
  </si>
  <si>
    <t>VHRISE  HENERY</t>
  </si>
  <si>
    <t>CQCVMW0045187</t>
  </si>
  <si>
    <t>CQCVMW0045182</t>
  </si>
  <si>
    <t>DAYINA LEKISON</t>
  </si>
  <si>
    <t>CQCVMW0020617</t>
  </si>
  <si>
    <t>CQCVMW0020616</t>
  </si>
  <si>
    <t>MERCEY JEMES</t>
  </si>
  <si>
    <t>CQCVMW0046411</t>
  </si>
  <si>
    <t>CQCVMW0046410</t>
  </si>
  <si>
    <t>FELIYA KALIYON</t>
  </si>
  <si>
    <t>CQCVMW0045854</t>
  </si>
  <si>
    <t>CQCVMW0045853</t>
  </si>
  <si>
    <t>JOICE  BULAKI</t>
  </si>
  <si>
    <t>CQCVMW0045188</t>
  </si>
  <si>
    <t>CQCVMW0045186</t>
  </si>
  <si>
    <t>KANJAWLA</t>
  </si>
  <si>
    <t>CQCVMW0020615</t>
  </si>
  <si>
    <t>CQCVMW0020614</t>
  </si>
  <si>
    <t>ALINAFE PHIRI</t>
  </si>
  <si>
    <t>CQCVMW0045852</t>
  </si>
  <si>
    <t>CQCVMW0045851</t>
  </si>
  <si>
    <t>PASA  NKHOMA</t>
  </si>
  <si>
    <t>CQCVMW0020714</t>
  </si>
  <si>
    <t>CQCVMW0019673</t>
  </si>
  <si>
    <t>PHENJI MAILOSI</t>
  </si>
  <si>
    <t>CQCVMW0047472</t>
  </si>
  <si>
    <t>CQCVMW0047599</t>
  </si>
  <si>
    <t>LIZINESI KAPICHILA</t>
  </si>
  <si>
    <t>CQCVMW0045600</t>
  </si>
  <si>
    <t>CQCVMW0045599</t>
  </si>
  <si>
    <t>LIGINA  KAPUTENI</t>
  </si>
  <si>
    <t>CQCVMW0020613</t>
  </si>
  <si>
    <t>CQCVMW0020612</t>
  </si>
  <si>
    <t>CHIMWEMWE LAZALO</t>
  </si>
  <si>
    <t>CQCVMW0045185</t>
  </si>
  <si>
    <t>CQCVMW0045184</t>
  </si>
  <si>
    <t>TAMALA YOSOFATI</t>
  </si>
  <si>
    <t>CQCVMW0047598</t>
  </si>
  <si>
    <t>CQCVMW0047597</t>
  </si>
  <si>
    <t>BIUTE SENDEZA</t>
  </si>
  <si>
    <t>CQCVMW0019672</t>
  </si>
  <si>
    <t>CQCVMW0019671</t>
  </si>
  <si>
    <t>HANIFU MAILOSI</t>
  </si>
  <si>
    <t>CQCVMW0045598</t>
  </si>
  <si>
    <t>CQCVMW0045597</t>
  </si>
  <si>
    <t>SELA  CHIMUTU</t>
  </si>
  <si>
    <t>CQCVMW0045190</t>
  </si>
  <si>
    <t>CQCVMW0045191</t>
  </si>
  <si>
    <t>EMILY MASITALA</t>
  </si>
  <si>
    <t>CQCVMW0047775</t>
  </si>
  <si>
    <t>CQCVMW0047630</t>
  </si>
  <si>
    <t>KHILISTINA KAMWANA</t>
  </si>
  <si>
    <t>CQCVMW0047778</t>
  </si>
  <si>
    <t>CQCVMW0047399</t>
  </si>
  <si>
    <t>EMELESIYA  JOHNFAN</t>
  </si>
  <si>
    <t xml:space="preserve">GIDIEL </t>
  </si>
  <si>
    <t>CQCVMW0047596</t>
  </si>
  <si>
    <t>CQCVMW0046713</t>
  </si>
  <si>
    <t>AGINESI KUMPEWULA</t>
  </si>
  <si>
    <t>MAZDIAKAKHANA</t>
  </si>
  <si>
    <t>CQCVMW0045596</t>
  </si>
  <si>
    <t>CQCVMW0045595</t>
  </si>
  <si>
    <t>BINA  SELEMANI</t>
  </si>
  <si>
    <t>CQCVMW0047373</t>
  </si>
  <si>
    <t>CQCVMW0047774</t>
  </si>
  <si>
    <t>KHILISE LIFAS</t>
  </si>
  <si>
    <t>CQCVMW0019670</t>
  </si>
  <si>
    <t>CQCVMW0020725</t>
  </si>
  <si>
    <t>ELEMIYA MAILOSI</t>
  </si>
  <si>
    <t>CQCVMW0045192</t>
  </si>
  <si>
    <t>CQCVMW0045194</t>
  </si>
  <si>
    <t>AGINESI MSAMANYADE</t>
  </si>
  <si>
    <t>THAZI</t>
  </si>
  <si>
    <t>CQCVMW0045594</t>
  </si>
  <si>
    <t>CQCVMW0045593</t>
  </si>
  <si>
    <t>LEITALA  MEKELANI</t>
  </si>
  <si>
    <t>CQCVMW0047780</t>
  </si>
  <si>
    <t>CQCVMW0047784</t>
  </si>
  <si>
    <t>ESTHER MISANJO</t>
  </si>
  <si>
    <t>CQCVMW0047565</t>
  </si>
  <si>
    <t>CQCVMW0047566</t>
  </si>
  <si>
    <t>KAZEMBE CHITENGA</t>
  </si>
  <si>
    <t>CQCVMW0047387</t>
  </si>
  <si>
    <t>CQCVMW0047356</t>
  </si>
  <si>
    <t>MADALO PROUD</t>
  </si>
  <si>
    <t>CQCVMW0047781</t>
  </si>
  <si>
    <t>CQCVMW0047782</t>
  </si>
  <si>
    <t>MARIA KASENGERE</t>
  </si>
  <si>
    <t>CQCVMW0047355</t>
  </si>
  <si>
    <t>CQCVMW0047354</t>
  </si>
  <si>
    <t>VELONICA HASWELL</t>
  </si>
  <si>
    <t>CQCVMW0047567</t>
  </si>
  <si>
    <t>CQCVMW0047568</t>
  </si>
  <si>
    <t>SAWUTSEN JAJAWALA</t>
  </si>
  <si>
    <t>MDZIAKAKHANA</t>
  </si>
  <si>
    <t>CQCVMW0045592</t>
  </si>
  <si>
    <t>CQCVMW0045591</t>
  </si>
  <si>
    <t>PILIRANI  ANTONI</t>
  </si>
  <si>
    <t>CQCVMW0020611</t>
  </si>
  <si>
    <t>CQCVMW0020610</t>
  </si>
  <si>
    <t>LELIYA KAMLAKALAKA</t>
  </si>
  <si>
    <t>CQCVMW0047766</t>
  </si>
  <si>
    <t>CQCVMW0047765</t>
  </si>
  <si>
    <t>EMMA MASESE</t>
  </si>
  <si>
    <t>CQCVMW0045193</t>
  </si>
  <si>
    <t>CQCVMW0045195</t>
  </si>
  <si>
    <t>TAMALA AMOSI</t>
  </si>
  <si>
    <t>NADZIAKANKHANA</t>
  </si>
  <si>
    <t>CQCVMW0047386</t>
  </si>
  <si>
    <t>CQCVMW0047385</t>
  </si>
  <si>
    <t>ELLEN  MKANALUMO</t>
  </si>
  <si>
    <t>CQCVMW0045590</t>
  </si>
  <si>
    <t>CQCVMW0045589</t>
  </si>
  <si>
    <t>FELEGINA  MONELE</t>
  </si>
  <si>
    <t>CQCVMW0047764</t>
  </si>
  <si>
    <t>CQCVMW0047629</t>
  </si>
  <si>
    <t>SELENIYA CHIMUTU</t>
  </si>
  <si>
    <t>CQCVMW0019656</t>
  </si>
  <si>
    <t>CQCVMW0019676</t>
  </si>
  <si>
    <t>LIVINESS KOMBE</t>
  </si>
  <si>
    <t>CQCVMW0020609</t>
  </si>
  <si>
    <t>CQCVMW0020608</t>
  </si>
  <si>
    <t>CHIMWE.WE KAMLAKALAKA</t>
  </si>
  <si>
    <t>CQCVMW0045588</t>
  </si>
  <si>
    <t>CQCVMW0045587</t>
  </si>
  <si>
    <t>FAINA  NTHUPEZI</t>
  </si>
  <si>
    <t>CQCVMW0047701</t>
  </si>
  <si>
    <t>CQCVMW0047702</t>
  </si>
  <si>
    <t>ENIFA MALINGA</t>
  </si>
  <si>
    <t>CQCVMW0047569</t>
  </si>
  <si>
    <t>CQCVMW0047570</t>
  </si>
  <si>
    <t>BRENDA FROSITA</t>
  </si>
  <si>
    <t>CQCVMW0047703</t>
  </si>
  <si>
    <t>CQCVMW0047704</t>
  </si>
  <si>
    <t>ESINTA  JOHN</t>
  </si>
  <si>
    <t>CQCVMW0019674</t>
  </si>
  <si>
    <t>CQCVMW0019675</t>
  </si>
  <si>
    <t>EMELIYA THOKOZANI</t>
  </si>
  <si>
    <t>CQCVMW0045196</t>
  </si>
  <si>
    <t>CQCVMW0045198</t>
  </si>
  <si>
    <t>WILADI CHASOKA</t>
  </si>
  <si>
    <t>CQCVMW0047628</t>
  </si>
  <si>
    <t>CQCVMW0047627</t>
  </si>
  <si>
    <t>MALIA JEPTALA</t>
  </si>
  <si>
    <t>CQCVMW0047705</t>
  </si>
  <si>
    <t>CQCVMW0047706</t>
  </si>
  <si>
    <t>ROSE STAFORD</t>
  </si>
  <si>
    <t>CQCVMW0047763</t>
  </si>
  <si>
    <t>CQCVMW0047626</t>
  </si>
  <si>
    <t>KHLISTINA KAMTOGO</t>
  </si>
  <si>
    <t>GIDYEL</t>
  </si>
  <si>
    <t>CQCVMW0019651</t>
  </si>
  <si>
    <t>CQCVMW0020603</t>
  </si>
  <si>
    <t>ANEY SAMUEL</t>
  </si>
  <si>
    <t>KHUDZUMBA KAGWAYAPA</t>
  </si>
  <si>
    <t>CQCVMW0045199</t>
  </si>
  <si>
    <t>CQCVMW0045200</t>
  </si>
  <si>
    <t>SHALONI LODIWELO</t>
  </si>
  <si>
    <t>CQCVMW0047624</t>
  </si>
  <si>
    <t>CQCVMW0047913</t>
  </si>
  <si>
    <t>AGNESS CHIMWANYA</t>
  </si>
  <si>
    <t>CQCVMW0047623</t>
  </si>
  <si>
    <t>CQCVMW0047622</t>
  </si>
  <si>
    <t>ZIONE THAUZEN</t>
  </si>
  <si>
    <t>GIDIUELE</t>
  </si>
  <si>
    <t>CQCVMW0047709</t>
  </si>
  <si>
    <t>CQCVMW0047710</t>
  </si>
  <si>
    <t>VICTORIA  EFEREMU</t>
  </si>
  <si>
    <t>CQCVMW0020602</t>
  </si>
  <si>
    <t>CQCVMW0019658</t>
  </si>
  <si>
    <t>ELIYA ZINDO</t>
  </si>
  <si>
    <t>CQCVMW0047374</t>
  </si>
  <si>
    <t>CQCVMW0047604</t>
  </si>
  <si>
    <t>SONIA BANDA</t>
  </si>
  <si>
    <t>CQCVMW0047711</t>
  </si>
  <si>
    <t>CQCVMW0047712</t>
  </si>
  <si>
    <t>SIZILI EZALA</t>
  </si>
  <si>
    <t>CQCVMW0047759</t>
  </si>
  <si>
    <t>CQCVMW0047372</t>
  </si>
  <si>
    <t>IREEN MATYAS</t>
  </si>
  <si>
    <t>CQCVMW0047713</t>
  </si>
  <si>
    <t>CQCVMW0047714</t>
  </si>
  <si>
    <t>SUZANA  LUKA</t>
  </si>
  <si>
    <t>CQCVMW0047381</t>
  </si>
  <si>
    <t>CQCVMW0047382</t>
  </si>
  <si>
    <t>JENIPHER SPIDER</t>
  </si>
  <si>
    <t>CQCVMW0047715</t>
  </si>
  <si>
    <t>CQCVMW0047716</t>
  </si>
  <si>
    <t xml:space="preserve">RUTH  YOHANE </t>
  </si>
  <si>
    <t>CQCVMW0047621</t>
  </si>
  <si>
    <t>CQCVMW0047620</t>
  </si>
  <si>
    <t>TANKHULENJI MIKA</t>
  </si>
  <si>
    <t>CQCVMW0047717</t>
  </si>
  <si>
    <t>CQCVMW0047718</t>
  </si>
  <si>
    <t>MARIGERITA  BANDA</t>
  </si>
  <si>
    <t>CQCVMW0047619</t>
  </si>
  <si>
    <t>CQCVMW0047618</t>
  </si>
  <si>
    <t>ALEFE MSONTHI</t>
  </si>
  <si>
    <t>CQCVMW0047719</t>
  </si>
  <si>
    <t>CQCVMW0047720</t>
  </si>
  <si>
    <t>MILLIWARD LUKA</t>
  </si>
  <si>
    <t>CQCVMW0047617</t>
  </si>
  <si>
    <t>CQCVMW0047901</t>
  </si>
  <si>
    <t>LETINA KAPUDZAMA</t>
  </si>
  <si>
    <t>CQCVMW0047721</t>
  </si>
  <si>
    <t>CQCVMW0047722</t>
  </si>
  <si>
    <t>VERINA WILLIAT</t>
  </si>
  <si>
    <t>CQCVMW0047723</t>
  </si>
  <si>
    <t>CQCVMW0047724</t>
  </si>
  <si>
    <t>BERITA  FANIEL</t>
  </si>
  <si>
    <t>CQCVMW0047725</t>
  </si>
  <si>
    <t>CQCVMW0047726</t>
  </si>
  <si>
    <t>GIFT CHIKUSE</t>
  </si>
  <si>
    <t>CQCVMW0047902</t>
  </si>
  <si>
    <t>CQCVMW0047794</t>
  </si>
  <si>
    <t>AGNESS WILSON</t>
  </si>
  <si>
    <t>CQCVMW0047727</t>
  </si>
  <si>
    <t>CQCVMW0047728</t>
  </si>
  <si>
    <t>DILIA KHOBWE</t>
  </si>
  <si>
    <t>CQCVMW0047357</t>
  </si>
  <si>
    <t>CQCVMW0047384</t>
  </si>
  <si>
    <t>FULOLA FALSON</t>
  </si>
  <si>
    <t>CQCVMW0047383</t>
  </si>
  <si>
    <t>CQCVMW0047793</t>
  </si>
  <si>
    <t>SUZAN MAKOZA</t>
  </si>
  <si>
    <t>CQCVMW0047729</t>
  </si>
  <si>
    <t>CQCVMW0047730</t>
  </si>
  <si>
    <t>FLORENCE  JULIUM</t>
  </si>
  <si>
    <t>CQCVMW0045586</t>
  </si>
  <si>
    <t>CQCVMW0045585</t>
  </si>
  <si>
    <t>MADALITSO  ZULU</t>
  </si>
  <si>
    <t>M'VUWU</t>
  </si>
  <si>
    <t>M'MPINGILA</t>
  </si>
  <si>
    <t>CQCVMW0047731</t>
  </si>
  <si>
    <t>CQCVMW0047732</t>
  </si>
  <si>
    <t xml:space="preserve">SARA JOHN </t>
  </si>
  <si>
    <t>ABASI</t>
  </si>
  <si>
    <t>CQCVMW0045584</t>
  </si>
  <si>
    <t>CQCVMW0045583</t>
  </si>
  <si>
    <t>FEFI  CHIPILIRO</t>
  </si>
  <si>
    <t>CQCVMW0045582</t>
  </si>
  <si>
    <t>CQCVMW0045581</t>
  </si>
  <si>
    <t>TELEZA  JOSIYA</t>
  </si>
  <si>
    <t>CQCVMW0047733</t>
  </si>
  <si>
    <t>CQCVMW0047734</t>
  </si>
  <si>
    <t>JOEL MOYO</t>
  </si>
  <si>
    <t>CQCVMW0045580</t>
  </si>
  <si>
    <t>CQCVMW0045579</t>
  </si>
  <si>
    <t>SOFELETI  MAKWANDU</t>
  </si>
  <si>
    <t>CQCVMW0047735</t>
  </si>
  <si>
    <t>CQCVMW0047736</t>
  </si>
  <si>
    <t>MWATITHA FASTON</t>
  </si>
  <si>
    <t>CQCVMW0045578</t>
  </si>
  <si>
    <t>CQCVMW0045577</t>
  </si>
  <si>
    <t>JOICE  CHAWALA</t>
  </si>
  <si>
    <t>CQCVMW0045576</t>
  </si>
  <si>
    <t>CQCVMW0045575</t>
  </si>
  <si>
    <t>MESE  MWACHIPULA</t>
  </si>
  <si>
    <t>CQCVMW0045574</t>
  </si>
  <si>
    <t>CQCVMW0045573</t>
  </si>
  <si>
    <t>DIYANA LAIFORD</t>
  </si>
  <si>
    <t>CQCVMW0045572</t>
  </si>
  <si>
    <t>CQCVMW0045571</t>
  </si>
  <si>
    <t>SISILIA DAKIELE</t>
  </si>
  <si>
    <t>CQCVMW0047737</t>
  </si>
  <si>
    <t>CQCVMW0047738</t>
  </si>
  <si>
    <t>AMAWA KAIPA</t>
  </si>
  <si>
    <t>CQCVMW0047739</t>
  </si>
  <si>
    <t>CQCVMW0047740</t>
  </si>
  <si>
    <t>ROSE  MATOLA</t>
  </si>
  <si>
    <t xml:space="preserve">ABASI </t>
  </si>
  <si>
    <t>CQCVMW0045570</t>
  </si>
  <si>
    <t>CQCVMW0045569</t>
  </si>
  <si>
    <t>ANE  KENAMU</t>
  </si>
  <si>
    <t>CQCVMW0047741</t>
  </si>
  <si>
    <t>CQCVMW0047742</t>
  </si>
  <si>
    <t>VICTORIA  GEVENALA</t>
  </si>
  <si>
    <t>CQCVMW0045568</t>
  </si>
  <si>
    <t>CQCVMW0045567</t>
  </si>
  <si>
    <t>SOFERETI  NELESONI</t>
  </si>
  <si>
    <t>CQCVMW0045566</t>
  </si>
  <si>
    <t>CQCVMW0045565</t>
  </si>
  <si>
    <t>EVELESTER  SIMENTI</t>
  </si>
  <si>
    <t>CQCVMW0047743</t>
  </si>
  <si>
    <t>CQCVMW0047744</t>
  </si>
  <si>
    <t>MALIRO MNDOLO</t>
  </si>
  <si>
    <t xml:space="preserve">MSUNGAMOYO </t>
  </si>
  <si>
    <t>CQCVMW0045564</t>
  </si>
  <si>
    <t>CQCVMW0045563</t>
  </si>
  <si>
    <t>MESE  ALONI</t>
  </si>
  <si>
    <t>CQCVMW0045562</t>
  </si>
  <si>
    <t>CQCVMW0045561</t>
  </si>
  <si>
    <t>AGINESI  MAJAZA</t>
  </si>
  <si>
    <t>CQCVMW0045560</t>
  </si>
  <si>
    <t>CQCVMW0045559</t>
  </si>
  <si>
    <t>ALEFA  BANDA</t>
  </si>
  <si>
    <t>CQCVMW0047745</t>
  </si>
  <si>
    <t>CQCVMW0047746</t>
  </si>
  <si>
    <t>YOHANE  CHIKAONDA</t>
  </si>
  <si>
    <t>CQCVMW0045558</t>
  </si>
  <si>
    <t>CQCVMW0045557</t>
  </si>
  <si>
    <t>EDINA  CHISENGA</t>
  </si>
  <si>
    <t>CQCVMW0047747</t>
  </si>
  <si>
    <t>CQCVMW0047748</t>
  </si>
  <si>
    <t xml:space="preserve">NASA FAISON </t>
  </si>
  <si>
    <t>CQCVMW0068099</t>
  </si>
  <si>
    <t>CQCVMW0047670</t>
  </si>
  <si>
    <t>JENETI TCHAL0SI</t>
  </si>
  <si>
    <t>ANDADONI</t>
  </si>
  <si>
    <t>CQCVMW0045556</t>
  </si>
  <si>
    <t>CQCVMW0045555</t>
  </si>
  <si>
    <t>YOSOFINA  EDIWADI</t>
  </si>
  <si>
    <t>CQCVMW0046091</t>
  </si>
  <si>
    <t>CQCVMW0046090</t>
  </si>
  <si>
    <t>ANE VINISENTI</t>
  </si>
  <si>
    <t>ANDESON 1</t>
  </si>
  <si>
    <t>CQCVMW0047671</t>
  </si>
  <si>
    <t>CQCVMW0047563</t>
  </si>
  <si>
    <t>LUFINA CHIDOLA</t>
  </si>
  <si>
    <t>ANDASON</t>
  </si>
  <si>
    <t>CQCVMW0045554</t>
  </si>
  <si>
    <t>CQCVMW0045553</t>
  </si>
  <si>
    <t>TIUZANE  BISITONI</t>
  </si>
  <si>
    <t>CQCVMW0045079</t>
  </si>
  <si>
    <t>CQCVMW0045355</t>
  </si>
  <si>
    <t>FELESITA TCHESA</t>
  </si>
  <si>
    <t>ANDASONI</t>
  </si>
  <si>
    <t>CQCVMW0047672</t>
  </si>
  <si>
    <t>CQCVMW0047578</t>
  </si>
  <si>
    <t>KJILISE KANYENDELA</t>
  </si>
  <si>
    <t>MPINGU</t>
  </si>
  <si>
    <t>CQCVMW0045395</t>
  </si>
  <si>
    <t>CQCVMW0045075</t>
  </si>
  <si>
    <t>ESITELE  MALETA</t>
  </si>
  <si>
    <t>CQCVMW0045552</t>
  </si>
  <si>
    <t>CQCVMW0045551</t>
  </si>
  <si>
    <t>JENETI  MAJONI</t>
  </si>
  <si>
    <t>CQCVMW0047749</t>
  </si>
  <si>
    <t>CQCVMW0047750</t>
  </si>
  <si>
    <t>BERTHA  KAJOLE</t>
  </si>
  <si>
    <t xml:space="preserve">MLOMO </t>
  </si>
  <si>
    <t>CQCVMW0045393</t>
  </si>
  <si>
    <t>CQCVMW0046156</t>
  </si>
  <si>
    <t>IDEDESI AMOSI</t>
  </si>
  <si>
    <t>CQCVMW0047681</t>
  </si>
  <si>
    <t>CQCVMW0047552</t>
  </si>
  <si>
    <t>ALINETI JAZIWERO</t>
  </si>
  <si>
    <t>ADASON</t>
  </si>
  <si>
    <t>CQCVMW0046300</t>
  </si>
  <si>
    <t>CQCVMW0046299</t>
  </si>
  <si>
    <t>MESE  MATEYO</t>
  </si>
  <si>
    <t>CQCVMW0046187</t>
  </si>
  <si>
    <t>CQCVMW0045171</t>
  </si>
  <si>
    <t>ABIGELO GILIBATI</t>
  </si>
  <si>
    <t>CQCVMW0047553</t>
  </si>
  <si>
    <t>CQCVMW0047554</t>
  </si>
  <si>
    <t>LAFELENI MAKISIWERO</t>
  </si>
  <si>
    <t>CQCVMW0047801</t>
  </si>
  <si>
    <t>CQCVMW0047802</t>
  </si>
  <si>
    <t xml:space="preserve">MANESS MADISON </t>
  </si>
  <si>
    <t>MLOMO</t>
  </si>
  <si>
    <t>CQCVMW0046298</t>
  </si>
  <si>
    <t>CQCVMW0046297</t>
  </si>
  <si>
    <t>GILIBETA  CHIGWA</t>
  </si>
  <si>
    <t>CQCVMW0045388</t>
  </si>
  <si>
    <t>CQCVMW0045389</t>
  </si>
  <si>
    <t>HAWADI JEDANI</t>
  </si>
  <si>
    <t>CQCVMW0047890</t>
  </si>
  <si>
    <t>CQCVMW0046707</t>
  </si>
  <si>
    <t>ELINATI ALI</t>
  </si>
  <si>
    <t>CQCVMW0045170</t>
  </si>
  <si>
    <t>CQCVMW0045167</t>
  </si>
  <si>
    <t>KILINESI CHIMBUDZI</t>
  </si>
  <si>
    <t>CQCVMW0046296</t>
  </si>
  <si>
    <t>CQCVMW0046295</t>
  </si>
  <si>
    <t>OLIPA  KONDENI</t>
  </si>
  <si>
    <t>CQCVMW0047803</t>
  </si>
  <si>
    <t>CQCVMW0047804</t>
  </si>
  <si>
    <t>SOPHRET  MSANJAMA</t>
  </si>
  <si>
    <t>CQCVMW0046708</t>
  </si>
  <si>
    <t>CQCVMW0047891</t>
  </si>
  <si>
    <t>UNISI NAPHERE</t>
  </si>
  <si>
    <t>CQCVMW0045166</t>
  </si>
  <si>
    <t>CQCVMW0045099</t>
  </si>
  <si>
    <t>ZELESI BALONI</t>
  </si>
  <si>
    <t>LEKETENI</t>
  </si>
  <si>
    <t>CQCVMW0046294</t>
  </si>
  <si>
    <t>CQCVMW0046293</t>
  </si>
  <si>
    <t>MARIGERITA  GELEVAZIYO</t>
  </si>
  <si>
    <t>CQCVMW0047805</t>
  </si>
  <si>
    <t>CQCVMW0047806</t>
  </si>
  <si>
    <t>FATSANI BATON</t>
  </si>
  <si>
    <t>CQCVMW0046739</t>
  </si>
  <si>
    <t>CQCVMW0047684</t>
  </si>
  <si>
    <t>KHILISITINA TCHISA</t>
  </si>
  <si>
    <t>CQCVMW0047807</t>
  </si>
  <si>
    <t>CQCVMW0047808</t>
  </si>
  <si>
    <t>ALEFA  ABRAHAM</t>
  </si>
  <si>
    <t>CQCVMW0047458</t>
  </si>
  <si>
    <t>CQCVMW0047459</t>
  </si>
  <si>
    <t>MRLE LAMEKI</t>
  </si>
  <si>
    <t>CQCVMW0046292</t>
  </si>
  <si>
    <t>CQCVMW0046291</t>
  </si>
  <si>
    <t>AIVY  BINIWELO</t>
  </si>
  <si>
    <t>CQCVMW0045169</t>
  </si>
  <si>
    <t>CQCVMW0046200</t>
  </si>
  <si>
    <t>ERIZABATI KAKHUMATE</t>
  </si>
  <si>
    <t>CQCVMW0047809</t>
  </si>
  <si>
    <t>CQCVMW0047810</t>
  </si>
  <si>
    <t>AKULESIYAKO KILIYERE</t>
  </si>
  <si>
    <t>CQCVMW0047460</t>
  </si>
  <si>
    <t>CQCVMW0047484</t>
  </si>
  <si>
    <t>LUSIYA KHILIFOD</t>
  </si>
  <si>
    <t>CQCVMW0046290</t>
  </si>
  <si>
    <t>CQCVMW0046289</t>
  </si>
  <si>
    <t>M'NTISUNGE  JABESI</t>
  </si>
  <si>
    <t>CQCVMW0045097</t>
  </si>
  <si>
    <t>CQCVMW0045096</t>
  </si>
  <si>
    <t>ESITELE CHIDEMBA</t>
  </si>
  <si>
    <t>CQCVMW0047594</t>
  </si>
  <si>
    <t>CQCVMW0047593</t>
  </si>
  <si>
    <t>ELIZA EDIWAD</t>
  </si>
  <si>
    <t>CQCVMW0047811</t>
  </si>
  <si>
    <t>CQCVMW0047812</t>
  </si>
  <si>
    <t>AGNESS  GWETSANI</t>
  </si>
  <si>
    <t>CQCVMW0046288</t>
  </si>
  <si>
    <t>CQCVMW0046287</t>
  </si>
  <si>
    <t>CHIFUNDO  JUMPHA</t>
  </si>
  <si>
    <t>CQCVMW0045095</t>
  </si>
  <si>
    <t>CQCVMW0045094</t>
  </si>
  <si>
    <t>TAMALA KAGONA</t>
  </si>
  <si>
    <t>LEKETETENI</t>
  </si>
  <si>
    <t>CQCVMW0047592</t>
  </si>
  <si>
    <t>CQCVMW0047483</t>
  </si>
  <si>
    <t>VAYILETI MAFIKEN</t>
  </si>
  <si>
    <t>CQCVMW0046286</t>
  </si>
  <si>
    <t>CQCVMW0046285</t>
  </si>
  <si>
    <t>JESE  KAPICHILA</t>
  </si>
  <si>
    <t>CQCVMW0047813</t>
  </si>
  <si>
    <t>CQCVMW0047814</t>
  </si>
  <si>
    <t>SOLOFINA PITROS</t>
  </si>
  <si>
    <t>CQCVMW0045093</t>
  </si>
  <si>
    <t>CQCVMW0047125</t>
  </si>
  <si>
    <t>FULOLESI KAMULONI</t>
  </si>
  <si>
    <t>CQCVMW0046284</t>
  </si>
  <si>
    <t>CQCVMW0046283</t>
  </si>
  <si>
    <t>CHRISTINA  PITALA</t>
  </si>
  <si>
    <t>CQCVMW0047815</t>
  </si>
  <si>
    <t>CQCVMW0047816</t>
  </si>
  <si>
    <t>DOROTHY JONAS</t>
  </si>
  <si>
    <t>CQCVMW0047591</t>
  </si>
  <si>
    <t>CQCVMW0047463</t>
  </si>
  <si>
    <t>AGINESI PITALA</t>
  </si>
  <si>
    <t>CQCVMW0046282</t>
  </si>
  <si>
    <t>CQCVMW0046281</t>
  </si>
  <si>
    <t>LOVUNESI  BENI</t>
  </si>
  <si>
    <t>CQCVMW0047819</t>
  </si>
  <si>
    <t>CQCVMW0047820</t>
  </si>
  <si>
    <t>EMELIDA  GANIZANI</t>
  </si>
  <si>
    <t>ZINKALULA</t>
  </si>
  <si>
    <t>CQCVMW0047821</t>
  </si>
  <si>
    <t>CQCVMW0047822</t>
  </si>
  <si>
    <t>PATINA LAISAN</t>
  </si>
  <si>
    <t>CQCVMW0047823</t>
  </si>
  <si>
    <t>CQCVMW0047824</t>
  </si>
  <si>
    <t xml:space="preserve">AIDA GILBERT </t>
  </si>
  <si>
    <t>CQCVMW0047825</t>
  </si>
  <si>
    <t>CQCVMW0047826</t>
  </si>
  <si>
    <t>MALITA CHILOTA</t>
  </si>
  <si>
    <t>CQCVMW0046280</t>
  </si>
  <si>
    <t>CQCVMW0046279</t>
  </si>
  <si>
    <t>ALESI  FELEKISI</t>
  </si>
  <si>
    <t>CQCVMW0046278</t>
  </si>
  <si>
    <t>CQCVMW0046277</t>
  </si>
  <si>
    <t>LEYA  EDIWADI</t>
  </si>
  <si>
    <t>CQCVMW0045330</t>
  </si>
  <si>
    <t>CQCVMW0045092</t>
  </si>
  <si>
    <t>MONIKA GILIBATI</t>
  </si>
  <si>
    <t>CQCVMW0047486</t>
  </si>
  <si>
    <t>CQCVMW0047851</t>
  </si>
  <si>
    <t>AFUNASE JEPUTALA</t>
  </si>
  <si>
    <t>CQCVMW0047827</t>
  </si>
  <si>
    <t>CQCVMW0047828</t>
  </si>
  <si>
    <t>MARIETTA  SAMSON</t>
  </si>
  <si>
    <t>CQCVMW0046276</t>
  </si>
  <si>
    <t>CQCVMW0046275</t>
  </si>
  <si>
    <t>MANESI  KENANI</t>
  </si>
  <si>
    <t>M'MPINGENI</t>
  </si>
  <si>
    <t>CQCVMW0046274</t>
  </si>
  <si>
    <t>CQCVMW0046273</t>
  </si>
  <si>
    <t>NOWELO  MBEWE</t>
  </si>
  <si>
    <t>CQCVMW0047829</t>
  </si>
  <si>
    <t>CQCVMW0047830</t>
  </si>
  <si>
    <t>ENELESS  DAUSON</t>
  </si>
  <si>
    <t>CQCVMW0047831</t>
  </si>
  <si>
    <t>CQCVMW0047832</t>
  </si>
  <si>
    <t>ASIYATU YAHAYA</t>
  </si>
  <si>
    <t>CQCVMW0047833</t>
  </si>
  <si>
    <t>CQCVMW0047834</t>
  </si>
  <si>
    <t>ALINAFE  MANUEL</t>
  </si>
  <si>
    <t>CQCVMW0047835</t>
  </si>
  <si>
    <t>CQCVMW0047836</t>
  </si>
  <si>
    <t>JAMES GIFT</t>
  </si>
  <si>
    <t>CQCVMW0046272</t>
  </si>
  <si>
    <t>CQCVMW0046271</t>
  </si>
  <si>
    <t>JAKILINI  CHISETE</t>
  </si>
  <si>
    <t>CQCVMW0047485</t>
  </si>
  <si>
    <t>CQCVMW0047558</t>
  </si>
  <si>
    <t>ELETINA EFULEMU</t>
  </si>
  <si>
    <t>MVUWU</t>
  </si>
  <si>
    <t>CQCVMW0047837</t>
  </si>
  <si>
    <t>CQCVMW0047838</t>
  </si>
  <si>
    <t xml:space="preserve">SOPHRET  DICKSON </t>
  </si>
  <si>
    <t>CQCVMW0045331</t>
  </si>
  <si>
    <t>CQCVMW0045152</t>
  </si>
  <si>
    <t>GELESI SIKAENELA</t>
  </si>
  <si>
    <t>CQCVMW0047839</t>
  </si>
  <si>
    <t>CQCVMW0047840</t>
  </si>
  <si>
    <t>ESINTA  SALIKANI</t>
  </si>
  <si>
    <t>CQCVMW0047500</t>
  </si>
  <si>
    <t>CQCVMW0046727</t>
  </si>
  <si>
    <t>LUFINA PILILANI</t>
  </si>
  <si>
    <t>CQCVMW0047841</t>
  </si>
  <si>
    <t>CQCVMW0047842</t>
  </si>
  <si>
    <t>ALINAFE  CHITSULO</t>
  </si>
  <si>
    <t>CQCVMW0045332</t>
  </si>
  <si>
    <t>CQCVMW0045068</t>
  </si>
  <si>
    <t>FULOLA MTEMA</t>
  </si>
  <si>
    <t>CQCVMW0046728</t>
  </si>
  <si>
    <t>CQCVMW0046729</t>
  </si>
  <si>
    <t>SAYIWALE HADIWERO</t>
  </si>
  <si>
    <t>CQCVMW0046270</t>
  </si>
  <si>
    <t>CQCVMW0046269</t>
  </si>
  <si>
    <t>EMELIDA  YOTAMU</t>
  </si>
  <si>
    <t>CQCVMW0046730</t>
  </si>
  <si>
    <t>CQCVMW0047461</t>
  </si>
  <si>
    <t>JOGINA OBULE</t>
  </si>
  <si>
    <t>CQCVMW0045327</t>
  </si>
  <si>
    <t>CQCVMW0045357</t>
  </si>
  <si>
    <t>FULOLESI MWALALA</t>
  </si>
  <si>
    <t>CQCVMW0047843</t>
  </si>
  <si>
    <t>CQCVMW0047844</t>
  </si>
  <si>
    <t>ALICE BOKASA</t>
  </si>
  <si>
    <t>CQCVMW0047874</t>
  </si>
  <si>
    <t>CQCVMW0068100</t>
  </si>
  <si>
    <t>AGINESI MAKISONI</t>
  </si>
  <si>
    <t>CQCVMW0046268</t>
  </si>
  <si>
    <t>CQCVMW0046267</t>
  </si>
  <si>
    <t>LUSE  JOHN</t>
  </si>
  <si>
    <t>SAGUGA</t>
  </si>
  <si>
    <t>CQCVMW0047845</t>
  </si>
  <si>
    <t>CQCVMW0047846</t>
  </si>
  <si>
    <t xml:space="preserve">AGNESS  DANIEL </t>
  </si>
  <si>
    <t>CQCVMW0045078</t>
  </si>
  <si>
    <t>CQCVMW0045077</t>
  </si>
  <si>
    <t>ZIONE MAZOMBWE</t>
  </si>
  <si>
    <t>VUWU</t>
  </si>
  <si>
    <t>MUWU</t>
  </si>
  <si>
    <t>CQCVMW0046718</t>
  </si>
  <si>
    <t>CQCVMW0046738</t>
  </si>
  <si>
    <t>LIKISINA LEVIYASI</t>
  </si>
  <si>
    <t>CQCVMW0046266</t>
  </si>
  <si>
    <t>CQCVMW0046265</t>
  </si>
  <si>
    <t>MESE  HAWADI</t>
  </si>
  <si>
    <t>CQCVMW0047847</t>
  </si>
  <si>
    <t>CQCVMW0047848</t>
  </si>
  <si>
    <t>IREEN JUMPHA</t>
  </si>
  <si>
    <t>CQCVMW0046264</t>
  </si>
  <si>
    <t>CQCVMW0046263</t>
  </si>
  <si>
    <t>FEBE  JEFITALA</t>
  </si>
  <si>
    <t>CQCVMW0047849</t>
  </si>
  <si>
    <t>CQCVMW0047850</t>
  </si>
  <si>
    <t>GREY CHIKAONDA</t>
  </si>
  <si>
    <t>CQCVMW0047108</t>
  </si>
  <si>
    <t>CQCVMW0047124</t>
  </si>
  <si>
    <t>ALINAFE MISHEKI</t>
  </si>
  <si>
    <t>CQCVMW0046262</t>
  </si>
  <si>
    <t>CQCVMW0046261</t>
  </si>
  <si>
    <t>VELENTINA  OSTENI</t>
  </si>
  <si>
    <t>CQCVMW0046374</t>
  </si>
  <si>
    <t>CQCVMW0046375</t>
  </si>
  <si>
    <t>JANET  SOLISO</t>
  </si>
  <si>
    <t>CQCVMW0046260</t>
  </si>
  <si>
    <t>CQCVMW0046259</t>
  </si>
  <si>
    <t>SILIVIA  CHILIJE</t>
  </si>
  <si>
    <t>CQCVMW0045154</t>
  </si>
  <si>
    <t>CQCVMW0045359</t>
  </si>
  <si>
    <t>GELESS FRANK</t>
  </si>
  <si>
    <t>CQCVMW0046376</t>
  </si>
  <si>
    <t>CQCVMW0046361</t>
  </si>
  <si>
    <t>MALITA  SOLISO</t>
  </si>
  <si>
    <t>CQCVMW0046258</t>
  </si>
  <si>
    <t>CQCVMW0046257</t>
  </si>
  <si>
    <t>SILENI  TIONELA</t>
  </si>
  <si>
    <t>CQCVMW0046408</t>
  </si>
  <si>
    <t>CQCVMW0046409</t>
  </si>
  <si>
    <t>KILINESI HALISON</t>
  </si>
  <si>
    <t>CQCVMW0046362</t>
  </si>
  <si>
    <t>CQCVMW0046363</t>
  </si>
  <si>
    <t>NOLIA GREY</t>
  </si>
  <si>
    <t>CQCVMW0046256</t>
  </si>
  <si>
    <t>CQCVMW0046255</t>
  </si>
  <si>
    <t>HILIDA  KAFASIANJI</t>
  </si>
  <si>
    <t>CQCVMW0046364</t>
  </si>
  <si>
    <t>CQCVMW0046365</t>
  </si>
  <si>
    <t xml:space="preserve">MONICA  DECEMBER </t>
  </si>
  <si>
    <t>CQCVMW0047113</t>
  </si>
  <si>
    <t>CQCVMW0045350</t>
  </si>
  <si>
    <t>LONILY BANDA</t>
  </si>
  <si>
    <t>CQCVMW0047476</t>
  </si>
  <si>
    <t>CQCVMW0047477</t>
  </si>
  <si>
    <t>BAUILETI SATIFANO</t>
  </si>
  <si>
    <t>CQCVMW0046366</t>
  </si>
  <si>
    <t>CQCVMW0046367</t>
  </si>
  <si>
    <t xml:space="preserve">ESIMY DECEMBER </t>
  </si>
  <si>
    <t>CQCVMW0046368</t>
  </si>
  <si>
    <t>CQCVMW0046369</t>
  </si>
  <si>
    <t xml:space="preserve">AGNESS  MLOMO </t>
  </si>
  <si>
    <t>1</t>
  </si>
  <si>
    <t>CQCVMW0047478</t>
  </si>
  <si>
    <t>CQCVMW0068098</t>
  </si>
  <si>
    <t>PATUMA MAKISONI</t>
  </si>
  <si>
    <t>CQCVMW0046370</t>
  </si>
  <si>
    <t>CQCVMW0046371</t>
  </si>
  <si>
    <t>EVEREST GIBISON</t>
  </si>
  <si>
    <t>CQCVMW0046372</t>
  </si>
  <si>
    <t>CQCVMW0046373</t>
  </si>
  <si>
    <t>MARIA  GIBISON</t>
  </si>
  <si>
    <t>CQCVMW0046254</t>
  </si>
  <si>
    <t>CQCVMW0046253</t>
  </si>
  <si>
    <t>YOHANE  SANDI</t>
  </si>
  <si>
    <t>CQCVMW0046351</t>
  </si>
  <si>
    <t>CQCVMW0046352</t>
  </si>
  <si>
    <t>LINDA ELEMIYA</t>
  </si>
  <si>
    <t>CQCVMW0046353</t>
  </si>
  <si>
    <t>CQCVMW0046354</t>
  </si>
  <si>
    <t>CHRISTINA  CHIMBENJE</t>
  </si>
  <si>
    <t>CQCVMW0046355</t>
  </si>
  <si>
    <t>CQCVMW0046356</t>
  </si>
  <si>
    <t>PATUMA KATANGA</t>
  </si>
  <si>
    <t>CQCVMW0046357</t>
  </si>
  <si>
    <t>CQCVMW0046358</t>
  </si>
  <si>
    <t>MARIA FASTON</t>
  </si>
  <si>
    <t>CQCVMW0046252</t>
  </si>
  <si>
    <t>CQCVMW0046251</t>
  </si>
  <si>
    <t>LOVUNESI  JOSOFATI</t>
  </si>
  <si>
    <t>CQCVMW0046359</t>
  </si>
  <si>
    <t>CQCVMW0046360</t>
  </si>
  <si>
    <t>MAGRET  YOTAMU</t>
  </si>
  <si>
    <t>CQCVMW0046377</t>
  </si>
  <si>
    <t>CQCVMW0046378</t>
  </si>
  <si>
    <t>ENELESS  SINOYA</t>
  </si>
  <si>
    <t>CQCVMW0045550</t>
  </si>
  <si>
    <t>CQCVMW0045549</t>
  </si>
  <si>
    <t>MAGRETI  WILIAMU</t>
  </si>
  <si>
    <t>CQCVMW0046379</t>
  </si>
  <si>
    <t>CQCVMW0046380</t>
  </si>
  <si>
    <t>TIMUONERETU YAMIKANI</t>
  </si>
  <si>
    <t>CQCVMW0045548</t>
  </si>
  <si>
    <t>CQCVMW0045547</t>
  </si>
  <si>
    <t>ESINATI  JAKISONI</t>
  </si>
  <si>
    <t>CQCVMW0046381</t>
  </si>
  <si>
    <t>CQCVMW0046382</t>
  </si>
  <si>
    <t>MASTER NEDSON</t>
  </si>
  <si>
    <t>CQCVMW0046383</t>
  </si>
  <si>
    <t>CQCVMW0046384</t>
  </si>
  <si>
    <t>ELIZA MASAU</t>
  </si>
  <si>
    <t>MSUNGAMOYO</t>
  </si>
  <si>
    <t>CQCVMW0046385</t>
  </si>
  <si>
    <t>CQCVMW0046386</t>
  </si>
  <si>
    <t>KALIFERO SOLISO</t>
  </si>
  <si>
    <t>CQCVMW0046387</t>
  </si>
  <si>
    <t>CQCVMW0046388</t>
  </si>
  <si>
    <t>ESTHER  DAMISON</t>
  </si>
  <si>
    <t>CQCVMW0045546</t>
  </si>
  <si>
    <t>CQCVMW0045545</t>
  </si>
  <si>
    <t>JENETI  ADISONI</t>
  </si>
  <si>
    <t>CQCVMW0046389</t>
  </si>
  <si>
    <t>CQCVMW0046390</t>
  </si>
  <si>
    <t xml:space="preserve">SARA KENEDY </t>
  </si>
  <si>
    <t>CQCVMW0046391</t>
  </si>
  <si>
    <t>CQCVMW0046392</t>
  </si>
  <si>
    <t>MA RIETA  MBINA</t>
  </si>
  <si>
    <t>CQCVMW0045544</t>
  </si>
  <si>
    <t>CQCVMW0045543</t>
  </si>
  <si>
    <t>LIFINETI  PHIRI</t>
  </si>
  <si>
    <t>CQCVMW0046393</t>
  </si>
  <si>
    <t>CQCVMW0046394</t>
  </si>
  <si>
    <t>ALICE LENARD</t>
  </si>
  <si>
    <t>CQCVMW0046395</t>
  </si>
  <si>
    <t>CQCVMW0046396</t>
  </si>
  <si>
    <t>CHATHAM SHAWA</t>
  </si>
  <si>
    <t>CQCVMW0046399</t>
  </si>
  <si>
    <t>CQCVMW0046400</t>
  </si>
  <si>
    <t>MARITA DICKSON</t>
  </si>
  <si>
    <t>CQCVMW0045542</t>
  </si>
  <si>
    <t>CQCVMW0045541</t>
  </si>
  <si>
    <t>JOICE  THIBU</t>
  </si>
  <si>
    <t>CQCVMW0046951</t>
  </si>
  <si>
    <t>CQCVMW0046952</t>
  </si>
  <si>
    <t>DEBITINA MEKILANI</t>
  </si>
  <si>
    <t>CQCVMW0045540</t>
  </si>
  <si>
    <t>CQCVMW0045539</t>
  </si>
  <si>
    <t>FELEGESI  BENJEMANI</t>
  </si>
  <si>
    <t>VHIPINIKA</t>
  </si>
  <si>
    <t>CQCVMW0046953</t>
  </si>
  <si>
    <t>CQCVMW0046954</t>
  </si>
  <si>
    <t>JESSY CHEMGUBIDI</t>
  </si>
  <si>
    <t>CQCVMW0045538</t>
  </si>
  <si>
    <t>CQCVMW0045537</t>
  </si>
  <si>
    <t>LIMBIKANI  SUZUMILE</t>
  </si>
  <si>
    <t>CQCVMW0045536</t>
  </si>
  <si>
    <t>CQCVMW0045535</t>
  </si>
  <si>
    <t>KHRISTINA  KAMCHUPA</t>
  </si>
  <si>
    <t>CQCVMW0046955</t>
  </si>
  <si>
    <t>CQCVMW0046956</t>
  </si>
  <si>
    <t>MERCY  CHIKUSE</t>
  </si>
  <si>
    <t>CQCVMW0045534</t>
  </si>
  <si>
    <t>CQCVMW0045533</t>
  </si>
  <si>
    <t>DOLINIB FULANKI</t>
  </si>
  <si>
    <t>CQCVMW0045532</t>
  </si>
  <si>
    <t>CQCVMW0045531</t>
  </si>
  <si>
    <t>GRADESI  GOMANI</t>
  </si>
  <si>
    <t>CQCVMW0045530</t>
  </si>
  <si>
    <t>CQCVMW0045529</t>
  </si>
  <si>
    <t>NELIA  NOTISI</t>
  </si>
  <si>
    <t>CQCVMW0046974</t>
  </si>
  <si>
    <t>CQCVMW0046975</t>
  </si>
  <si>
    <t xml:space="preserve">JESSY  GRECIOUN </t>
  </si>
  <si>
    <t>CQCVMW0046976</t>
  </si>
  <si>
    <t>CQCVMW0046977</t>
  </si>
  <si>
    <t>JENIFA  SOLOMON</t>
  </si>
  <si>
    <t>CQCVMW0046978</t>
  </si>
  <si>
    <t>CQCVMW0046979</t>
  </si>
  <si>
    <t>ENITA CHIPHWANYA</t>
  </si>
  <si>
    <t xml:space="preserve">CHINSUKU </t>
  </si>
  <si>
    <t>CQCVMW0046980</t>
  </si>
  <si>
    <t>CQCVMW0046981</t>
  </si>
  <si>
    <t>ELUBE CHIMPHANGA</t>
  </si>
  <si>
    <t>CQCVMW0046982</t>
  </si>
  <si>
    <t>CQCVMW0046983</t>
  </si>
  <si>
    <t>STELLA  M'BANDE</t>
  </si>
  <si>
    <t xml:space="preserve">LOYA </t>
  </si>
  <si>
    <t>CQCVMW0046985</t>
  </si>
  <si>
    <t>CQCVMW0046984</t>
  </si>
  <si>
    <t>MERCY  CHAKHALA</t>
  </si>
  <si>
    <t>CQCVMW0046986</t>
  </si>
  <si>
    <t>CQCVMW0046987</t>
  </si>
  <si>
    <t xml:space="preserve">DETESTABLE HUSWELL </t>
  </si>
  <si>
    <t>CQCVMW0046973</t>
  </si>
  <si>
    <t>CQCVMW0046988</t>
  </si>
  <si>
    <t>SPIVEY JULIUS</t>
  </si>
  <si>
    <t>CQCVMW0046967</t>
  </si>
  <si>
    <t>CQCVMW0046968</t>
  </si>
  <si>
    <t>DORICA SAMALANI</t>
  </si>
  <si>
    <t>BILIATI</t>
  </si>
  <si>
    <t>CQCVMW0046965</t>
  </si>
  <si>
    <t>CQCVMW0046966</t>
  </si>
  <si>
    <t>MAGRET  AFIKI</t>
  </si>
  <si>
    <t>CQCVMW0046971</t>
  </si>
  <si>
    <t>CQCVMW0046972</t>
  </si>
  <si>
    <t>AUSTRIA ZEFENIA</t>
  </si>
  <si>
    <t>CQCVMW0046969</t>
  </si>
  <si>
    <t>CQCVMW0046970</t>
  </si>
  <si>
    <t>BRISBANE DANIEL</t>
  </si>
  <si>
    <t>CQCVMW0046957</t>
  </si>
  <si>
    <t>CQCVMW0046958</t>
  </si>
  <si>
    <t>PATRICIA  CHAMKOMA</t>
  </si>
  <si>
    <t>CQCVMW0046959</t>
  </si>
  <si>
    <t>CQCVMW0046960</t>
  </si>
  <si>
    <t>ESTERY SALIKANI</t>
  </si>
  <si>
    <t>CQCVMW0046961</t>
  </si>
  <si>
    <t>CQCVMW0046962</t>
  </si>
  <si>
    <t>MALIFA NEFANI</t>
  </si>
  <si>
    <t>CQCVMW0046963</t>
  </si>
  <si>
    <t>CQCVMW0046964</t>
  </si>
  <si>
    <t>AGNESS  KOLESI</t>
  </si>
  <si>
    <t>CQCVMW0046989</t>
  </si>
  <si>
    <t>CQCVMW0046990</t>
  </si>
  <si>
    <t>EMILY  SAMUEL</t>
  </si>
  <si>
    <t>CQCVMW0046994</t>
  </si>
  <si>
    <t>CQCVMW0046995</t>
  </si>
  <si>
    <t xml:space="preserve">ESTERY  PEMPHERO </t>
  </si>
  <si>
    <t>CQCVMW0046991</t>
  </si>
  <si>
    <t>CQCVMW0046992</t>
  </si>
  <si>
    <t>CHRISSY  ADYAWA</t>
  </si>
  <si>
    <t>CQCVMW0046993</t>
  </si>
  <si>
    <t>CQCVMW0046996</t>
  </si>
  <si>
    <t>BWANALI MUSA</t>
  </si>
  <si>
    <t>CQCVMW0046998</t>
  </si>
  <si>
    <t>CQCVMW0046997</t>
  </si>
  <si>
    <t>JOYLET FAISON</t>
  </si>
  <si>
    <t>CQCVMW0046999</t>
  </si>
  <si>
    <t>CQCVMW0047000</t>
  </si>
  <si>
    <t xml:space="preserve">EDINA YOHANE </t>
  </si>
  <si>
    <t>CQCVMW0046659</t>
  </si>
  <si>
    <t>CQCVMW0046663</t>
  </si>
  <si>
    <t>MCHAISI NEFANI</t>
  </si>
  <si>
    <t>CQCVMW0046661</t>
  </si>
  <si>
    <t>CQCVMW0046662</t>
  </si>
  <si>
    <t xml:space="preserve">FILIPINA  MILLION </t>
  </si>
  <si>
    <t>CQCVMW0046680</t>
  </si>
  <si>
    <t>CQCVMW0046681</t>
  </si>
  <si>
    <t>LUCY  MALONI</t>
  </si>
  <si>
    <t>CQCVMW0046822</t>
  </si>
  <si>
    <t>CQCVMW0046821</t>
  </si>
  <si>
    <t>SHIRA  NAMATE</t>
  </si>
  <si>
    <t>CQCVMW0046825</t>
  </si>
  <si>
    <t>CQCVMW0046826</t>
  </si>
  <si>
    <t>AGNESS  TOBIUS</t>
  </si>
  <si>
    <t>CQCVMW0076832</t>
  </si>
  <si>
    <t>CQCVMW0076831</t>
  </si>
  <si>
    <t>SHAILINI   PIASON</t>
  </si>
  <si>
    <t>CQCVMW0046827</t>
  </si>
  <si>
    <t>CQCVMW0046828</t>
  </si>
  <si>
    <t>LIKISINA  MOFATI</t>
  </si>
  <si>
    <t>CQCVMW0046829</t>
  </si>
  <si>
    <t>CQCVMW0046830</t>
  </si>
  <si>
    <t>ZELIFA  CHIPANDE</t>
  </si>
  <si>
    <t>CQCVMW0076821</t>
  </si>
  <si>
    <t>CQCVMW0076820</t>
  </si>
  <si>
    <t>ELETINA   SAKWAPU</t>
  </si>
  <si>
    <t>CQCVMW0046831</t>
  </si>
  <si>
    <t>CQCVMW0046832</t>
  </si>
  <si>
    <t>MARITA  MOSES</t>
  </si>
  <si>
    <t>CQCVMW0076822</t>
  </si>
  <si>
    <t>CQCVMW0076823</t>
  </si>
  <si>
    <t>LOISI   CHIKA</t>
  </si>
  <si>
    <t>CQCVMW0076825</t>
  </si>
  <si>
    <t>CQCVMW0076824</t>
  </si>
  <si>
    <t>WITINESS   ROBERT</t>
  </si>
  <si>
    <t>CQCVMW0046833</t>
  </si>
  <si>
    <t>CQCVMW0046834</t>
  </si>
  <si>
    <t>EMILY  NDEVU</t>
  </si>
  <si>
    <t>CQCVMW0076826</t>
  </si>
  <si>
    <t>CQCVMW0076827</t>
  </si>
  <si>
    <t>ALENA   KUTCHOLA</t>
  </si>
  <si>
    <t>CQCVMW0019200</t>
  </si>
  <si>
    <t>CQCVMW0019199</t>
  </si>
  <si>
    <t>MARIETA MATHEWS</t>
  </si>
  <si>
    <t>MATAPA</t>
  </si>
  <si>
    <t>CQCVMW0019198</t>
  </si>
  <si>
    <t>CQCVMW0019197</t>
  </si>
  <si>
    <t>JOICE BEKEYA</t>
  </si>
  <si>
    <t>CQCVMW0019196</t>
  </si>
  <si>
    <t>CQCVMW0019195</t>
  </si>
  <si>
    <t>CHRISTNA MOYENDA</t>
  </si>
  <si>
    <t>CQCVMW0046835</t>
  </si>
  <si>
    <t>CQCVMW0046836</t>
  </si>
  <si>
    <t>SIVELINA  CHAKHALA</t>
  </si>
  <si>
    <t>CQCVMW0019194</t>
  </si>
  <si>
    <t>CQCVMW0019193</t>
  </si>
  <si>
    <t>STELLA  MARTHEWS</t>
  </si>
  <si>
    <t>CQCVMW0046837</t>
  </si>
  <si>
    <t>CQCVMW0046838</t>
  </si>
  <si>
    <t>ELINATI  WITIMAN</t>
  </si>
  <si>
    <t>CQCVMW0076828</t>
  </si>
  <si>
    <t>CQCVMW0076829</t>
  </si>
  <si>
    <t>FILIPO   MOSES</t>
  </si>
  <si>
    <t>CQCVMW0046839</t>
  </si>
  <si>
    <t>CQCVMW0046840</t>
  </si>
  <si>
    <t>KASALETA SAMSON</t>
  </si>
  <si>
    <t>CQCVMW0019192</t>
  </si>
  <si>
    <t>CQCVMW0019191</t>
  </si>
  <si>
    <t>ANNA RABSON</t>
  </si>
  <si>
    <t xml:space="preserve">NKHOSI </t>
  </si>
  <si>
    <t>CQCVMW0019190</t>
  </si>
  <si>
    <t>CQCVMW0019189</t>
  </si>
  <si>
    <t>MPHATSO LUKA</t>
  </si>
  <si>
    <t>CQCVMW0076830</t>
  </si>
  <si>
    <t>CQCVMW0076819</t>
  </si>
  <si>
    <t>LIVINESS   THAUZENI</t>
  </si>
  <si>
    <t>NYANJA</t>
  </si>
  <si>
    <t>CQCVMW0020672</t>
  </si>
  <si>
    <t>CQCVMW0020673</t>
  </si>
  <si>
    <t>LEKINALA MADZULO</t>
  </si>
  <si>
    <t>CQCVMW0046841</t>
  </si>
  <si>
    <t>CQCVMW0046842</t>
  </si>
  <si>
    <t>GRACE  CHAGOGA</t>
  </si>
  <si>
    <t>CQCVMW0019188</t>
  </si>
  <si>
    <t>CQCVMW0019187</t>
  </si>
  <si>
    <t>TILEKENI NYUNDO</t>
  </si>
  <si>
    <t>CQCVMW0019186</t>
  </si>
  <si>
    <t>CQCVMW0019185</t>
  </si>
  <si>
    <t>NDAZIONA FRED</t>
  </si>
  <si>
    <t>CQCVMW0020674</t>
  </si>
  <si>
    <t>CQCVMW0020684</t>
  </si>
  <si>
    <t>ANDON MADZULO</t>
  </si>
  <si>
    <t>CQCVMW0046843</t>
  </si>
  <si>
    <t>CQCVMW0046844</t>
  </si>
  <si>
    <t>SHIRAZ GEREMASI</t>
  </si>
  <si>
    <t>CQCVMW0019184</t>
  </si>
  <si>
    <t>CQCVMW0019183</t>
  </si>
  <si>
    <t>ESNTER KANKWENI</t>
  </si>
  <si>
    <t>CQCVMW0046845</t>
  </si>
  <si>
    <t>CQCVMW0046846</t>
  </si>
  <si>
    <t>MSAONE MALONI</t>
  </si>
  <si>
    <t>CQCVMW0019182</t>
  </si>
  <si>
    <t>CQCVMW0019181</t>
  </si>
  <si>
    <t>DOROTHY TUMBI</t>
  </si>
  <si>
    <t>CQCVMW0046847</t>
  </si>
  <si>
    <t>CQCVMW0046848</t>
  </si>
  <si>
    <t>MADALITSO  KAPALA</t>
  </si>
  <si>
    <t>CQCVMW0076817</t>
  </si>
  <si>
    <t>CQCVMW0076816</t>
  </si>
  <si>
    <t>SERENA  NYANKHWEDZE</t>
  </si>
  <si>
    <t>CHEKAIZI</t>
  </si>
  <si>
    <t>CQCVMW0076815</t>
  </si>
  <si>
    <t>CQCVMW0076814</t>
  </si>
  <si>
    <t>TANKHULENJI    GIFIT</t>
  </si>
  <si>
    <t>CQCVMW0020601</t>
  </si>
  <si>
    <t>CQCVMW0019657</t>
  </si>
  <si>
    <t>AGELINA BITIWELO</t>
  </si>
  <si>
    <t xml:space="preserve">KAMBALE </t>
  </si>
  <si>
    <t>CQCVMW0019180</t>
  </si>
  <si>
    <t>CQCVMW0019179</t>
  </si>
  <si>
    <t>LANGTON GERVAZIO</t>
  </si>
  <si>
    <t>CQCVMW0020607</t>
  </si>
  <si>
    <t>CQCVMW0020600</t>
  </si>
  <si>
    <t>IDA STEVEN</t>
  </si>
  <si>
    <t>CQCVMW0020599</t>
  </si>
  <si>
    <t>CQCVMW0020598</t>
  </si>
  <si>
    <t>MERSWY WISMAN</t>
  </si>
  <si>
    <t>CQCVMW0019178</t>
  </si>
  <si>
    <t>CQCVMW0019177</t>
  </si>
  <si>
    <t>TRESSER  OSTEN</t>
  </si>
  <si>
    <t>CQCVMW0020721</t>
  </si>
  <si>
    <t>CQCVMW0019652</t>
  </si>
  <si>
    <t>EVELETI MATIYA</t>
  </si>
  <si>
    <t>CQCVMW0076663</t>
  </si>
  <si>
    <t>CQCVMW0076660</t>
  </si>
  <si>
    <t>GERAD   NALA</t>
  </si>
  <si>
    <t>KUM   BUKA</t>
  </si>
  <si>
    <t>CQCVMW0019176</t>
  </si>
  <si>
    <t>CQCVMW0019175</t>
  </si>
  <si>
    <t>ALEFA ISAAC</t>
  </si>
  <si>
    <t>CQCVMW0020597</t>
  </si>
  <si>
    <t>CQCVMW0020596</t>
  </si>
  <si>
    <t>SELINA TENGANI</t>
  </si>
  <si>
    <t>CQCVMW0019653</t>
  </si>
  <si>
    <t>CQCVMW0019654</t>
  </si>
  <si>
    <t>ESINTA WILIYAMU</t>
  </si>
  <si>
    <t>CQCVMW0019174</t>
  </si>
  <si>
    <t>CQCVMW0019173</t>
  </si>
  <si>
    <t>MARIA GANIZANI</t>
  </si>
  <si>
    <t>CQCVMW0076842</t>
  </si>
  <si>
    <t>CQCVMW0076843</t>
  </si>
  <si>
    <t>LEZINATI   CHINKHWEWA</t>
  </si>
  <si>
    <t>KUM  BUKA</t>
  </si>
  <si>
    <t>CQCVMW0019172</t>
  </si>
  <si>
    <t>CQCVMW0019171</t>
  </si>
  <si>
    <t>EDWIN FOLIAS</t>
  </si>
  <si>
    <t>CQCVMW0020595</t>
  </si>
  <si>
    <t>CQCVMW0020594</t>
  </si>
  <si>
    <t>JOICE MOFATI</t>
  </si>
  <si>
    <t>CQCVMW0019655</t>
  </si>
  <si>
    <t>CQCVMW0020606</t>
  </si>
  <si>
    <t>LIDIYA YOHANE</t>
  </si>
  <si>
    <t>CQCVMW0019170</t>
  </si>
  <si>
    <t>CQCVMW0019169</t>
  </si>
  <si>
    <t>CHRISTNA MILION</t>
  </si>
  <si>
    <t>CQCVMW0076661</t>
  </si>
  <si>
    <t>CQCVMW0076664</t>
  </si>
  <si>
    <t>EMILLY   LEMAN</t>
  </si>
  <si>
    <t>KUMMBUKA</t>
  </si>
  <si>
    <t>CQCVMW0020593</t>
  </si>
  <si>
    <t>CQCVMW0020592</t>
  </si>
  <si>
    <t>LAKIEL LICKSON</t>
  </si>
  <si>
    <t>CQCVMW0046849</t>
  </si>
  <si>
    <t>CQCVMW0046850</t>
  </si>
  <si>
    <t>MARY LEFANI</t>
  </si>
  <si>
    <t>CQCVMW0076841</t>
  </si>
  <si>
    <t>CQCVMW0076849</t>
  </si>
  <si>
    <t>LEZINATI   GEVISON</t>
  </si>
  <si>
    <t>KMMBUKA</t>
  </si>
  <si>
    <t>CQCVMW0020591</t>
  </si>
  <si>
    <t>CQCVMW0020590</t>
  </si>
  <si>
    <t>TALANDILA ESAWO</t>
  </si>
  <si>
    <t>CQCVMW0019168</t>
  </si>
  <si>
    <t>CQCVMW0019167</t>
  </si>
  <si>
    <t>ELIZA JOSEPHY</t>
  </si>
  <si>
    <t>CQCVMW0020605</t>
  </si>
  <si>
    <t>CQCVMW0020604</t>
  </si>
  <si>
    <t>MASANO SENATALA</t>
  </si>
  <si>
    <t>CQCVMW0047951</t>
  </si>
  <si>
    <t>CQCVMW0046810</t>
  </si>
  <si>
    <t>NASIYAWO MPHANJE</t>
  </si>
  <si>
    <t>CQCVMW0076850</t>
  </si>
  <si>
    <t>CQCVMW0076659</t>
  </si>
  <si>
    <t>SIMITH   CHATAMA</t>
  </si>
  <si>
    <t>CQCVMW0019166</t>
  </si>
  <si>
    <t>CQCVMW0019165</t>
  </si>
  <si>
    <t>JUDIS SHUNGA</t>
  </si>
  <si>
    <t>CQCVMW0020589</t>
  </si>
  <si>
    <t>CQCVMW0020588</t>
  </si>
  <si>
    <t>VERONIKA WICKSON</t>
  </si>
  <si>
    <t>CQCVMW0046565</t>
  </si>
  <si>
    <t>CQCVMW0046679</t>
  </si>
  <si>
    <t xml:space="preserve">LUCY  SAMSON </t>
  </si>
  <si>
    <t>CQCVMW0019164</t>
  </si>
  <si>
    <t>CQCVMW0019163</t>
  </si>
  <si>
    <t>RODAH DALIKEN</t>
  </si>
  <si>
    <t>CQCVMW0020587</t>
  </si>
  <si>
    <t>CQCVMW0020586</t>
  </si>
  <si>
    <t>JOSOFINA STANISL</t>
  </si>
  <si>
    <t>CQCVMW0019600</t>
  </si>
  <si>
    <t>CQCVMW0019599</t>
  </si>
  <si>
    <t>LINGISTONI LIZADI</t>
  </si>
  <si>
    <t>CQCVMW0019162</t>
  </si>
  <si>
    <t>CQCVMW0019161</t>
  </si>
  <si>
    <t>ETHEL JABES</t>
  </si>
  <si>
    <t>CQCVMW0019160</t>
  </si>
  <si>
    <t>CQCVMW0019159</t>
  </si>
  <si>
    <t>MONIKA  EMISON</t>
  </si>
  <si>
    <t>CQCVMW0046643</t>
  </si>
  <si>
    <t>CQCVMW0046660</t>
  </si>
  <si>
    <t>PATRICIA  GEREMASI</t>
  </si>
  <si>
    <t>CQCVMW0019158</t>
  </si>
  <si>
    <t>CQCVMW0019157</t>
  </si>
  <si>
    <t>PHYNES EMISON</t>
  </si>
  <si>
    <t>CQCVMW0019156</t>
  </si>
  <si>
    <t>CQCVMW0019155</t>
  </si>
  <si>
    <t>AGNES ZINDO</t>
  </si>
  <si>
    <t>CQCVMW0019154</t>
  </si>
  <si>
    <t>CQCVMW0019153</t>
  </si>
  <si>
    <t>LOICE MALITEN</t>
  </si>
  <si>
    <t>CQCVMW0019598</t>
  </si>
  <si>
    <t>CQCVMW0019597</t>
  </si>
  <si>
    <t>ALESI MALIYOTI</t>
  </si>
  <si>
    <t>CQCVMW0076812</t>
  </si>
  <si>
    <t>CQCVMW0076813</t>
  </si>
  <si>
    <t>EKENI   CHIKHAWO</t>
  </si>
  <si>
    <t>CQCVMW0019152</t>
  </si>
  <si>
    <t>CQCVMW0019151</t>
  </si>
  <si>
    <t>MERCY ADAM</t>
  </si>
  <si>
    <t>CQCVMW0046628</t>
  </si>
  <si>
    <t>CQCVMW0046639</t>
  </si>
  <si>
    <t>ELIZA SHAWA</t>
  </si>
  <si>
    <t>CQCVMW0019596</t>
  </si>
  <si>
    <t>CQCVMW0019595</t>
  </si>
  <si>
    <t>LOVENESS SAIDI</t>
  </si>
  <si>
    <t>CQCVMW0019250</t>
  </si>
  <si>
    <t>CQCVMW0019249</t>
  </si>
  <si>
    <t>HILDA CHIBWE</t>
  </si>
  <si>
    <t>CQCVMW0019248</t>
  </si>
  <si>
    <t>CQCVMW0019247</t>
  </si>
  <si>
    <t>TRESSER  MPUTA</t>
  </si>
  <si>
    <t>CQCVMW0019246</t>
  </si>
  <si>
    <t>CQCVMW0019245</t>
  </si>
  <si>
    <t>VICTORIA  KISWELO</t>
  </si>
  <si>
    <t>CQCVMW0019244</t>
  </si>
  <si>
    <t>CQCVMW0019243</t>
  </si>
  <si>
    <t>ANNA  MEENJE</t>
  </si>
  <si>
    <t>CQCVMW0019242</t>
  </si>
  <si>
    <t>CQCVMW0019241</t>
  </si>
  <si>
    <t>EMILDA BATHEWMEYO</t>
  </si>
  <si>
    <t>CQCVMW0019240</t>
  </si>
  <si>
    <t>CQCVMW0019239</t>
  </si>
  <si>
    <t>MARITA  YOHANE</t>
  </si>
  <si>
    <t>CQCVMW0019238</t>
  </si>
  <si>
    <t>CQCVMW0019237</t>
  </si>
  <si>
    <t>CONSOLATOR  DZONGA</t>
  </si>
  <si>
    <t xml:space="preserve">MSUNDULA </t>
  </si>
  <si>
    <t>CQCVMW0019236</t>
  </si>
  <si>
    <t>CQCVMW0019235</t>
  </si>
  <si>
    <t>MERCY  PEMPHERANI</t>
  </si>
  <si>
    <t>CQCVMW0020585</t>
  </si>
  <si>
    <t>CQCVMW0020584</t>
  </si>
  <si>
    <t>SOSITINA LENARD</t>
  </si>
  <si>
    <t>CQCVMW0019234</t>
  </si>
  <si>
    <t>CQCVMW0019233</t>
  </si>
  <si>
    <t>TRESSER  MILION</t>
  </si>
  <si>
    <t>CQCVMW0020583</t>
  </si>
  <si>
    <t>CQCVMW0020582</t>
  </si>
  <si>
    <t>LENARD CHIKAONDA</t>
  </si>
  <si>
    <t>CQCVMW0019594</t>
  </si>
  <si>
    <t>CQCVMW0019593</t>
  </si>
  <si>
    <t>JOLOFANI KENANI</t>
  </si>
  <si>
    <t>CQCVMW0019232</t>
  </si>
  <si>
    <t>CQCVMW0019231</t>
  </si>
  <si>
    <t>THOKOZANI FOSTER</t>
  </si>
  <si>
    <t>CQCVMW0019592</t>
  </si>
  <si>
    <t>CQCVMW0019591</t>
  </si>
  <si>
    <t>AIREEN SHADRECK</t>
  </si>
  <si>
    <t>CQCVMW0019230</t>
  </si>
  <si>
    <t>CQCVMW0019229</t>
  </si>
  <si>
    <t>SOLOMI CHIPEMBERE</t>
  </si>
  <si>
    <t>CQCVMW0076804</t>
  </si>
  <si>
    <t>CQCVMW0076805</t>
  </si>
  <si>
    <t>JEVASON   CHIKWESA</t>
  </si>
  <si>
    <t>MMPHONDE</t>
  </si>
  <si>
    <t>CQCVMW0019228</t>
  </si>
  <si>
    <t>CQCVMW0019227</t>
  </si>
  <si>
    <t>AIDA JEMUS</t>
  </si>
  <si>
    <t>CQCVMW0020581</t>
  </si>
  <si>
    <t>CQCVMW0020580</t>
  </si>
  <si>
    <t>NENENJI DICKMAN</t>
  </si>
  <si>
    <t>CQCVMW0019590</t>
  </si>
  <si>
    <t>CQCVMW0019589</t>
  </si>
  <si>
    <t>MAGADALENA BATISON</t>
  </si>
  <si>
    <t>CQCVMW0019226</t>
  </si>
  <si>
    <t>CQCVMW0019225</t>
  </si>
  <si>
    <t>VIOLET  AKIMU</t>
  </si>
  <si>
    <t>CQCVMW0020579</t>
  </si>
  <si>
    <t>CQCVMW0020578</t>
  </si>
  <si>
    <t>LYTON MLONGOTI</t>
  </si>
  <si>
    <t>CQCVMW0019224</t>
  </si>
  <si>
    <t>CQCVMW0019223</t>
  </si>
  <si>
    <t>ESME TERESER</t>
  </si>
  <si>
    <t>CQCVMW0019588</t>
  </si>
  <si>
    <t>CQCVMW0019587</t>
  </si>
  <si>
    <t>ULIYA BENIFORD</t>
  </si>
  <si>
    <t>CQCVMW0047960</t>
  </si>
  <si>
    <t>CQCVMW0047959</t>
  </si>
  <si>
    <t>GILIBETA JICKSO</t>
  </si>
  <si>
    <t>CHIULA</t>
  </si>
  <si>
    <t>CQCVMW0046635</t>
  </si>
  <si>
    <t>CQCVMW0046636</t>
  </si>
  <si>
    <t>LYDIA ZIZO</t>
  </si>
  <si>
    <t>CQCVMW0020576</t>
  </si>
  <si>
    <t>CQCVMW0020575</t>
  </si>
  <si>
    <t>ALFRED BANDA</t>
  </si>
  <si>
    <t>CQCVMW0019222</t>
  </si>
  <si>
    <t>CQCVMW0019221</t>
  </si>
  <si>
    <t>ALINAFE MIXSON</t>
  </si>
  <si>
    <t>CQCVMW0019586</t>
  </si>
  <si>
    <t>CQCVMW0019585</t>
  </si>
  <si>
    <t>TELEZA MBIRI</t>
  </si>
  <si>
    <t>CQCVMW0020574</t>
  </si>
  <si>
    <t>CQCVMW0020573</t>
  </si>
  <si>
    <t>GOSTINOH LAZALO</t>
  </si>
  <si>
    <t>CQCVMW0046637</t>
  </si>
  <si>
    <t>CQCVMW0046634</t>
  </si>
  <si>
    <t>PILIRANI  ROBERT</t>
  </si>
  <si>
    <t>CQCVMW0020572</t>
  </si>
  <si>
    <t>CQCVMW0020571</t>
  </si>
  <si>
    <t>SUZENI GEORGE</t>
  </si>
  <si>
    <t>CQCVMW0019220</t>
  </si>
  <si>
    <t>CQCVMW0019219</t>
  </si>
  <si>
    <t>AGATA BELENADO</t>
  </si>
  <si>
    <t>CQCVMW0047958</t>
  </si>
  <si>
    <t>CQCVMW0047957</t>
  </si>
  <si>
    <t>CHARITY JASTEN</t>
  </si>
  <si>
    <t>CHIZULA</t>
  </si>
  <si>
    <t>CQCVMW0019584</t>
  </si>
  <si>
    <t>CQCVMW0019583</t>
  </si>
  <si>
    <t>BENISONI MUSEMU</t>
  </si>
  <si>
    <t>CQCVMW0046633</t>
  </si>
  <si>
    <t>CQCVMW0046632</t>
  </si>
  <si>
    <t>MARESA JEFENALA</t>
  </si>
  <si>
    <t>CQCVMW0020570</t>
  </si>
  <si>
    <t>CQCVMW0020569</t>
  </si>
  <si>
    <t>GEORGE JAILOSI</t>
  </si>
  <si>
    <t>CQCVMW0047956</t>
  </si>
  <si>
    <t>CQCVMW0047955</t>
  </si>
  <si>
    <t>NENENJI KENEDY</t>
  </si>
  <si>
    <t>CQCVMW0046640</t>
  </si>
  <si>
    <t>CQCVMW0046631</t>
  </si>
  <si>
    <t>LEFINATI FOSTER</t>
  </si>
  <si>
    <t>CQCVMW0019582</t>
  </si>
  <si>
    <t>CQCVMW0019581</t>
  </si>
  <si>
    <t>ESINATI RITCHERD</t>
  </si>
  <si>
    <t>CQCVMW0047954</t>
  </si>
  <si>
    <t>CQCVMW0047953</t>
  </si>
  <si>
    <t>LICY FILMON</t>
  </si>
  <si>
    <t>CQCVMW0020568</t>
  </si>
  <si>
    <t>CQCVMW0020567</t>
  </si>
  <si>
    <t>JOICE BANDA</t>
  </si>
  <si>
    <t>CQCVMW0019218</t>
  </si>
  <si>
    <t>CQCVMW0019217</t>
  </si>
  <si>
    <t>MARIA SIMITON</t>
  </si>
  <si>
    <t>CQCVMW0047952</t>
  </si>
  <si>
    <t>CQCVMW0047988</t>
  </si>
  <si>
    <t>ROSMERY CHAMBO</t>
  </si>
  <si>
    <t>CHIZILA</t>
  </si>
  <si>
    <t>CQCVMW0019580</t>
  </si>
  <si>
    <t>CQCVMW0019579</t>
  </si>
  <si>
    <t>VIKITOLIYA DAMIYANO</t>
  </si>
  <si>
    <t>CQCVMW0046630</t>
  </si>
  <si>
    <t>CQCVMW0046629</t>
  </si>
  <si>
    <t>MAGRET  UNDERSON</t>
  </si>
  <si>
    <t>CQCVMW0020566</t>
  </si>
  <si>
    <t>CQCVMW0020565</t>
  </si>
  <si>
    <t>MAGRET PHESULO</t>
  </si>
  <si>
    <t>CQCVMW0047985</t>
  </si>
  <si>
    <t>CQCVMW0047984</t>
  </si>
  <si>
    <t>JENPHER KENED</t>
  </si>
  <si>
    <t>CQCVMW0019216</t>
  </si>
  <si>
    <t>CQCVMW0019215</t>
  </si>
  <si>
    <t>OBED GILBERT</t>
  </si>
  <si>
    <t>CQCVMW0047983</t>
  </si>
  <si>
    <t>CQCVMW0047982</t>
  </si>
  <si>
    <t>KINGSILY JOHN</t>
  </si>
  <si>
    <t>CQCVMW0047981</t>
  </si>
  <si>
    <t>CQCVMW0047980</t>
  </si>
  <si>
    <t>MADALO JOSEPHY</t>
  </si>
  <si>
    <t>CQCVMW0047979</t>
  </si>
  <si>
    <t>CQCVMW0047978</t>
  </si>
  <si>
    <t>ROSMERY NJETE</t>
  </si>
  <si>
    <t>CQCVMW0019214</t>
  </si>
  <si>
    <t>CQCVMW0019213</t>
  </si>
  <si>
    <t>VERENTINA KAMADYA</t>
  </si>
  <si>
    <t>CQCVMW0019578</t>
  </si>
  <si>
    <t>CQCVMW0019577</t>
  </si>
  <si>
    <t>BELINA SOFASI</t>
  </si>
  <si>
    <t>CQCVMW0047999</t>
  </si>
  <si>
    <t>CQCVMW0048000</t>
  </si>
  <si>
    <t>DELIFA JOSEPHY</t>
  </si>
  <si>
    <t>CQCVMW0019212</t>
  </si>
  <si>
    <t>CQCVMW0019211</t>
  </si>
  <si>
    <t>LOSNA JASTEN</t>
  </si>
  <si>
    <t>MSUNDILA</t>
  </si>
  <si>
    <t>CQCVMW0020564</t>
  </si>
  <si>
    <t>CQCVMW0020563</t>
  </si>
  <si>
    <t>ESINTA SIKIYOTI</t>
  </si>
  <si>
    <t>CQCVMW0047977</t>
  </si>
  <si>
    <t>CQCVMW0047976</t>
  </si>
  <si>
    <t>STELLA PATASON</t>
  </si>
  <si>
    <t>CQCVMW0019576</t>
  </si>
  <si>
    <t>CQCVMW0019575</t>
  </si>
  <si>
    <t>THOKOZANI MZINDO</t>
  </si>
  <si>
    <t>CQCVMW0019210</t>
  </si>
  <si>
    <t>CQCVMW0019209</t>
  </si>
  <si>
    <t>BETHER  SONKHO</t>
  </si>
  <si>
    <t>CQCVMW0020562</t>
  </si>
  <si>
    <t>CQCVMW0020561</t>
  </si>
  <si>
    <t>WILLBESS NDALAMA</t>
  </si>
  <si>
    <t>CQCVMW0047975</t>
  </si>
  <si>
    <t>CQCVMW0047974</t>
  </si>
  <si>
    <t>KETLINA JOSEPHY</t>
  </si>
  <si>
    <t>CQCVMW0047973</t>
  </si>
  <si>
    <t>CQCVMW0047972</t>
  </si>
  <si>
    <t>CQCVMW0047655</t>
  </si>
  <si>
    <t>CQCVMW0046745</t>
  </si>
  <si>
    <t>EFELO ELIYASI</t>
  </si>
  <si>
    <t>NAMALANGO</t>
  </si>
  <si>
    <t>CQCVMW0047998</t>
  </si>
  <si>
    <t>CQCVMW0047997</t>
  </si>
  <si>
    <t>STELA GRESHB</t>
  </si>
  <si>
    <t>CQCVMW0046069</t>
  </si>
  <si>
    <t>CQCVMW0047123</t>
  </si>
  <si>
    <t>JESE BANDA</t>
  </si>
  <si>
    <t>NANALANGO</t>
  </si>
  <si>
    <t>JACHETA</t>
  </si>
  <si>
    <t>CQCVMW0019574</t>
  </si>
  <si>
    <t>CQCVMW0019573</t>
  </si>
  <si>
    <t>LUCY ELENEWO</t>
  </si>
  <si>
    <t>CQCVMW0019208</t>
  </si>
  <si>
    <t>CQCVMW0019207</t>
  </si>
  <si>
    <t>GERAD BRIGHTON</t>
  </si>
  <si>
    <t>CQCVMW0047996</t>
  </si>
  <si>
    <t>CQCVMW0047995</t>
  </si>
  <si>
    <t>DELIFA DALISON</t>
  </si>
  <si>
    <t>CQCVMW0045316</t>
  </si>
  <si>
    <t>CQCVMW0045396</t>
  </si>
  <si>
    <t>MDAKOMANYAMA SENTALA</t>
  </si>
  <si>
    <t>KACHETA</t>
  </si>
  <si>
    <t>CQCVMW0019572</t>
  </si>
  <si>
    <t>CQCVMW0019571</t>
  </si>
  <si>
    <t>CHIMBALANGA KAVHIWALA</t>
  </si>
  <si>
    <t>CQCVMW0045363</t>
  </si>
  <si>
    <t>CQCVMW0045325</t>
  </si>
  <si>
    <t>AMIDA CHIGOZO</t>
  </si>
  <si>
    <t>NAMALSNGO</t>
  </si>
  <si>
    <t>CQCVMW0020560</t>
  </si>
  <si>
    <t>CQCVMW0020559</t>
  </si>
  <si>
    <t>MALIYANA MICKSON</t>
  </si>
  <si>
    <t>CQCVMW0047587</t>
  </si>
  <si>
    <t>CQCVMW0047873</t>
  </si>
  <si>
    <t>NELA HALISON</t>
  </si>
  <si>
    <t>CQCVMW0047994</t>
  </si>
  <si>
    <t>CQCVMW0047971</t>
  </si>
  <si>
    <t>LINESS NELESON</t>
  </si>
  <si>
    <t>CQCVMW0045367</t>
  </si>
  <si>
    <t>CQCVMW0045394</t>
  </si>
  <si>
    <t>ALINESI MBEWE</t>
  </si>
  <si>
    <t>CQCVMW0020558</t>
  </si>
  <si>
    <t>CQCVMW0020557</t>
  </si>
  <si>
    <t>EMIRY MICKSON</t>
  </si>
  <si>
    <t>CQCVMW0019570</t>
  </si>
  <si>
    <t>CQCVMW0019569</t>
  </si>
  <si>
    <t>MPHATSO TCHALOSI</t>
  </si>
  <si>
    <t>CQCVMW0046723</t>
  </si>
  <si>
    <t>CQCVMW0046709</t>
  </si>
  <si>
    <t>MONOLA LAPICHILA</t>
  </si>
  <si>
    <t>CQCVMW0047970</t>
  </si>
  <si>
    <t>CQCVMW0047969</t>
  </si>
  <si>
    <t>ZENAIDA CHAWANTHU</t>
  </si>
  <si>
    <t>CQCVMW0045392</t>
  </si>
  <si>
    <t>CQCVMW0045391</t>
  </si>
  <si>
    <t>LOZI CHATAYIKA</t>
  </si>
  <si>
    <t>CQCVMW0020556</t>
  </si>
  <si>
    <t>CQCVMW0020555</t>
  </si>
  <si>
    <t>ETHEL KENEDEY</t>
  </si>
  <si>
    <t>CQCVMW0019568</t>
  </si>
  <si>
    <t>CQCVMW0019567</t>
  </si>
  <si>
    <t>JENIFA ALONI</t>
  </si>
  <si>
    <t>CQCVMW0045390</t>
  </si>
  <si>
    <t>CQCVMW0045076</t>
  </si>
  <si>
    <t>KHILISE JEKESENI</t>
  </si>
  <si>
    <t>CQCVMW0047968</t>
  </si>
  <si>
    <t>CQCVMW0047966</t>
  </si>
  <si>
    <t>TELEZA TEACHER</t>
  </si>
  <si>
    <t>CQCVMW0046724</t>
  </si>
  <si>
    <t>CQCVMW0046725</t>
  </si>
  <si>
    <t>JULIYANA LINGISO</t>
  </si>
  <si>
    <t>CQCVMW0020553</t>
  </si>
  <si>
    <t>CQCVMW0020577</t>
  </si>
  <si>
    <t>KENEDEY DOKO</t>
  </si>
  <si>
    <t>CQCVMW0019566</t>
  </si>
  <si>
    <t>CQCVMW0019565</t>
  </si>
  <si>
    <t>JOICE MBEWE</t>
  </si>
  <si>
    <t>CQCVMW0045172</t>
  </si>
  <si>
    <t>CQCVMW0045362</t>
  </si>
  <si>
    <t>MESE CHINHOLI</t>
  </si>
  <si>
    <t>CQCVMW0047677</t>
  </si>
  <si>
    <t>CQCVMW0047561</t>
  </si>
  <si>
    <t>AJELA MALEKANO</t>
  </si>
  <si>
    <t>NAMANGO</t>
  </si>
  <si>
    <t>CQCVMW0047967</t>
  </si>
  <si>
    <t>CQCVMW0047965</t>
  </si>
  <si>
    <t>ALES SEM</t>
  </si>
  <si>
    <t>CQCVMW0019564</t>
  </si>
  <si>
    <t>CQCVMW0019563</t>
  </si>
  <si>
    <t>MADALO KABANGO</t>
  </si>
  <si>
    <t>CQCVMW0047964</t>
  </si>
  <si>
    <t>CQCVMW0047963</t>
  </si>
  <si>
    <t>CHE EN GELVAZIO</t>
  </si>
  <si>
    <t>CQCVMW0046052</t>
  </si>
  <si>
    <t>CQCVMW0045318</t>
  </si>
  <si>
    <t>IDESI MATAKA</t>
  </si>
  <si>
    <t>CQCVMW0020552</t>
  </si>
  <si>
    <t>CQCVMW0020554</t>
  </si>
  <si>
    <t>MADALITSO NYADANI</t>
  </si>
  <si>
    <t>MNG'0MBA</t>
  </si>
  <si>
    <t>CQCVMW0047560</t>
  </si>
  <si>
    <t>CQCVMW0047462</t>
  </si>
  <si>
    <t>FILINESI CHIJIKANI</t>
  </si>
  <si>
    <t>MAMALANGO</t>
  </si>
  <si>
    <t>CQCVMW0019562</t>
  </si>
  <si>
    <t>CQCVMW0019561</t>
  </si>
  <si>
    <t>ESITELE MASITALA</t>
  </si>
  <si>
    <t>CQCVMW0047962</t>
  </si>
  <si>
    <t>CQCVMW0047961</t>
  </si>
  <si>
    <t>SOFELET AFULED</t>
  </si>
  <si>
    <t>CQCVMW0021000</t>
  </si>
  <si>
    <t>CQCVMW0020999</t>
  </si>
  <si>
    <t>ALINAFE DAVID</t>
  </si>
  <si>
    <t>CQCVMW0047473</t>
  </si>
  <si>
    <t>CQCVMW0046712</t>
  </si>
  <si>
    <t>LENAYI MASINJA</t>
  </si>
  <si>
    <t>CQCVMW0045319</t>
  </si>
  <si>
    <t>CQCVMW0045320</t>
  </si>
  <si>
    <t>LEYA SINTHANI</t>
  </si>
  <si>
    <t>CQCVMW0019560</t>
  </si>
  <si>
    <t>CQCVMW0019559</t>
  </si>
  <si>
    <t>PIRILIZANI MIKISONI</t>
  </si>
  <si>
    <t>CQCVMW0047992</t>
  </si>
  <si>
    <t>CQCVMW0047989</t>
  </si>
  <si>
    <t>KHISTINA YOLAM</t>
  </si>
  <si>
    <t>CQCVMW0020998</t>
  </si>
  <si>
    <t>CQCVMW0020997</t>
  </si>
  <si>
    <t>MIDIASI TCHAUYA</t>
  </si>
  <si>
    <t>CQCVMW0019558</t>
  </si>
  <si>
    <t>CQCVMW0019557</t>
  </si>
  <si>
    <t>VAILET JEMUSI</t>
  </si>
  <si>
    <t>CQCVMW0020996</t>
  </si>
  <si>
    <t>CQCVMW0020995</t>
  </si>
  <si>
    <t>NKHWAWE BIKIEL</t>
  </si>
  <si>
    <t>CQCVMW0047576</t>
  </si>
  <si>
    <t>CQCVMW0047556</t>
  </si>
  <si>
    <t>LETISHA BANDA</t>
  </si>
  <si>
    <t>NAMALAMGO</t>
  </si>
  <si>
    <t>CQCVMW0047991</t>
  </si>
  <si>
    <t>CQCVMW0047990</t>
  </si>
  <si>
    <t>VINGINIA KACHINGA</t>
  </si>
  <si>
    <t>CQCVMW0019556</t>
  </si>
  <si>
    <t>CQCVMW0019555</t>
  </si>
  <si>
    <t>KELITA MZINDO</t>
  </si>
  <si>
    <t>CQCVMW0045321</t>
  </si>
  <si>
    <t>CQCVMW0045322</t>
  </si>
  <si>
    <t>ESITA CHINGOLI</t>
  </si>
  <si>
    <t>CQCVMW0047987</t>
  </si>
  <si>
    <t>CQCVMW0047986</t>
  </si>
  <si>
    <t>MAGRET KAMKWAMBA</t>
  </si>
  <si>
    <t>CQCVMW0047482</t>
  </si>
  <si>
    <t>CQCVMW0047788</t>
  </si>
  <si>
    <t>MELE CHAWULED</t>
  </si>
  <si>
    <t>CQCVMW0047470</t>
  </si>
  <si>
    <t>CQCVMW0047589</t>
  </si>
  <si>
    <t>BENIYA BANETI</t>
  </si>
  <si>
    <t>CQCVMW0047676</t>
  </si>
  <si>
    <t>CQCVMW0047588</t>
  </si>
  <si>
    <t>LUSE ELIKOSI</t>
  </si>
  <si>
    <t>CQCVMW0045163</t>
  </si>
  <si>
    <t>CQCVMW0045080</t>
  </si>
  <si>
    <t>ALINAFE CHIKONDI</t>
  </si>
  <si>
    <t>CQCVMW0019206</t>
  </si>
  <si>
    <t>CQCVMW0019205</t>
  </si>
  <si>
    <t>ESNART CHIKOT</t>
  </si>
  <si>
    <t>CQCVMW0019204</t>
  </si>
  <si>
    <t>CQCVMW0019203</t>
  </si>
  <si>
    <t>MACKLIN  SEFAS</t>
  </si>
  <si>
    <t>CQCVMW0047686</t>
  </si>
  <si>
    <t>CQCVMW0047687</t>
  </si>
  <si>
    <t>JINE KEMUSI</t>
  </si>
  <si>
    <t>CQCVMW0047590</t>
  </si>
  <si>
    <t>CQCVMW0046513</t>
  </si>
  <si>
    <t>FALESI BILE</t>
  </si>
  <si>
    <t>CQCVMW0047697</t>
  </si>
  <si>
    <t>CQCVMW0047878</t>
  </si>
  <si>
    <t>MALITA JEMUSI</t>
  </si>
  <si>
    <t>CQCVMW0047888</t>
  </si>
  <si>
    <t>CQCVMW0046749</t>
  </si>
  <si>
    <t>ESITA GULAMKI</t>
  </si>
  <si>
    <t>CQCVMW0046079</t>
  </si>
  <si>
    <t>CQCVMW0045302</t>
  </si>
  <si>
    <t>LOZI PIASON</t>
  </si>
  <si>
    <t>CQCVMW0047115</t>
  </si>
  <si>
    <t>CQCVMW0047106</t>
  </si>
  <si>
    <t>ALINAFE SEFASI</t>
  </si>
  <si>
    <t>CQCVMW0046521</t>
  </si>
  <si>
    <t>CQCVMW0046702</t>
  </si>
  <si>
    <t>SUZEN KHUNUNDE</t>
  </si>
  <si>
    <t>CQCVMW0046171</t>
  </si>
  <si>
    <t>CQCVMW0046084</t>
  </si>
  <si>
    <t>JUDIFI FULEDI</t>
  </si>
  <si>
    <t>CQCVMW0047577</t>
  </si>
  <si>
    <t>CQCVMW0047883</t>
  </si>
  <si>
    <t>JAKILINI NOWERO</t>
  </si>
  <si>
    <t>CQCVMW0046085</t>
  </si>
  <si>
    <t>CQCVMW0046172</t>
  </si>
  <si>
    <t>JOJINA NALEMBE</t>
  </si>
  <si>
    <t>MBAKILU</t>
  </si>
  <si>
    <t>CQCVMW0046541</t>
  </si>
  <si>
    <t>CQCVMW0046731</t>
  </si>
  <si>
    <t>ELINA KAMWAZA</t>
  </si>
  <si>
    <t>CQCVMW0046173</t>
  </si>
  <si>
    <t>CQCVMW0046080</t>
  </si>
  <si>
    <t>LUSE MOSES</t>
  </si>
  <si>
    <t>CQCVMW0046732</t>
  </si>
  <si>
    <t>CQCVMW0046534</t>
  </si>
  <si>
    <t>FULORESI MATIYASI</t>
  </si>
  <si>
    <t>CQCVMW0046086</t>
  </si>
  <si>
    <t>CQCVMW0045306</t>
  </si>
  <si>
    <t>TIYAMIKE INOCENT</t>
  </si>
  <si>
    <t>CQCVMW0047651</t>
  </si>
  <si>
    <t>CQCVMW0047856</t>
  </si>
  <si>
    <t>BAYILETI WAYITI</t>
  </si>
  <si>
    <t>KAMDAMA</t>
  </si>
  <si>
    <t>CQCVMW0047993</t>
  </si>
  <si>
    <t>CQCVMW0047111</t>
  </si>
  <si>
    <t>JENIFA MAWOCHA</t>
  </si>
  <si>
    <t>CQCVMW0047112</t>
  </si>
  <si>
    <t>CQCVMW0045382</t>
  </si>
  <si>
    <t>BETERESI PIADON</t>
  </si>
  <si>
    <t>CQCVMW0046157</t>
  </si>
  <si>
    <t>CQCVMW0046177</t>
  </si>
  <si>
    <t>LAVUNESI BANDA</t>
  </si>
  <si>
    <t>CQCVMW0047652</t>
  </si>
  <si>
    <t>CQCVMW0047857</t>
  </si>
  <si>
    <t>UNISI SAYIMONI</t>
  </si>
  <si>
    <t>CQCVMW0046180</t>
  </si>
  <si>
    <t>CQCVMW0046081</t>
  </si>
  <si>
    <t>LINDA DAYIWALA</t>
  </si>
  <si>
    <t>CQCVMW0047571</t>
  </si>
  <si>
    <t>CQCVMW0047564</t>
  </si>
  <si>
    <t>LOFINA BIKITONI</t>
  </si>
  <si>
    <t>CQCVMW0047694</t>
  </si>
  <si>
    <t>CQCVMW0047695</t>
  </si>
  <si>
    <t>LIKISINA ANYEZI</t>
  </si>
  <si>
    <t>CQCVMW0047656</t>
  </si>
  <si>
    <t>CQCVMW0047682</t>
  </si>
  <si>
    <t>SIYELA AMOSI</t>
  </si>
  <si>
    <t>CQCVMW0045381</t>
  </si>
  <si>
    <t>CQCVMW0045380</t>
  </si>
  <si>
    <t>GALADESI MULENGA</t>
  </si>
  <si>
    <t>CQCVMW0045528</t>
  </si>
  <si>
    <t>CQCVMW0045527</t>
  </si>
  <si>
    <t>DOLIKA  NGOMA</t>
  </si>
  <si>
    <t>CQCVMW0045526</t>
  </si>
  <si>
    <t>CQCVMW0045525</t>
  </si>
  <si>
    <t>TINTHA  MPHONDE</t>
  </si>
  <si>
    <t>CQCVMW0045524</t>
  </si>
  <si>
    <t>CQCVMW0045523</t>
  </si>
  <si>
    <t>ESITER  KASITOMO</t>
  </si>
  <si>
    <t>CQCVMW0045522</t>
  </si>
  <si>
    <t>CQCVMW0045521</t>
  </si>
  <si>
    <t>MODESTER   PITA</t>
  </si>
  <si>
    <t>CQCVMW0046082</t>
  </si>
  <si>
    <t>CQCVMW0045370</t>
  </si>
  <si>
    <t>ANE YOHANE</t>
  </si>
  <si>
    <t>CQCVMW0046405</t>
  </si>
  <si>
    <t>CQCVMW0047574</t>
  </si>
  <si>
    <t>BEFA SUNJOLA</t>
  </si>
  <si>
    <t>MCHEJENI</t>
  </si>
  <si>
    <t>CQCVMW0045520</t>
  </si>
  <si>
    <t>CQCVMW0045519</t>
  </si>
  <si>
    <t>M'SAUTSA  MOLESI</t>
  </si>
  <si>
    <t>CQCVMW0045518</t>
  </si>
  <si>
    <t>CQCVMW0045517</t>
  </si>
  <si>
    <t>PATRICIA   MOLESI</t>
  </si>
  <si>
    <t>CQCVMW0046083</t>
  </si>
  <si>
    <t>CQCVMW0046181</t>
  </si>
  <si>
    <t>TAYANKHULENJI OBEDI</t>
  </si>
  <si>
    <t>CQCVMW0047685</t>
  </si>
  <si>
    <t>CQCVMW0047698</t>
  </si>
  <si>
    <t>LUSE NDAVITE</t>
  </si>
  <si>
    <t>CQCVMW0045516</t>
  </si>
  <si>
    <t>CQCVMW0045515</t>
  </si>
  <si>
    <t>MARITA  ZIYAYA</t>
  </si>
  <si>
    <t>NKHALAMBAYANTHAZI</t>
  </si>
  <si>
    <t>CQCVMW0046176</t>
  </si>
  <si>
    <t>CQCVMW0046175</t>
  </si>
  <si>
    <t>DINA YOWELI</t>
  </si>
  <si>
    <t>CQCVMW0046162</t>
  </si>
  <si>
    <t>CQCVMW0046161</t>
  </si>
  <si>
    <t>GELESI MASAWU</t>
  </si>
  <si>
    <t>CQCVMW0046160</t>
  </si>
  <si>
    <t>CQCVMW0046159</t>
  </si>
  <si>
    <t>ENJELINA NJETE</t>
  </si>
  <si>
    <t>CQCVMW0045512</t>
  </si>
  <si>
    <t>CQCVMW0045511</t>
  </si>
  <si>
    <t>GRESI  STAFORD</t>
  </si>
  <si>
    <t>CQCVMW0047693</t>
  </si>
  <si>
    <t>CQCVMW0047580</t>
  </si>
  <si>
    <t>ABETE MALATA</t>
  </si>
  <si>
    <t>CQCVMW0046158</t>
  </si>
  <si>
    <t>CQCVMW0047114</t>
  </si>
  <si>
    <t>AGINESS CHIKHAWO</t>
  </si>
  <si>
    <t>CQCVMW0045314</t>
  </si>
  <si>
    <t>CQCVMW0045356</t>
  </si>
  <si>
    <t>JOSEFE KAMBIZENI</t>
  </si>
  <si>
    <t>CQCVMW0045313</t>
  </si>
  <si>
    <t>CQCVMW0045100</t>
  </si>
  <si>
    <t>SOFELETI ZAKEYO</t>
  </si>
  <si>
    <t>CQCVMW0045510</t>
  </si>
  <si>
    <t>CQCVMW0045509</t>
  </si>
  <si>
    <t>MARIA  CHRISTOPHER</t>
  </si>
  <si>
    <t>CQCVMW0045158</t>
  </si>
  <si>
    <t>CQCVMW0047109</t>
  </si>
  <si>
    <t>TIYAMIKE THOMUSON</t>
  </si>
  <si>
    <t>CQCVMW0045507</t>
  </si>
  <si>
    <t>CQCVMW0045508</t>
  </si>
  <si>
    <t>THILINITE  JIME</t>
  </si>
  <si>
    <t>CQCVMW0045161</t>
  </si>
  <si>
    <t>CQCVMW0045312</t>
  </si>
  <si>
    <t>MISOZI JIMU</t>
  </si>
  <si>
    <t>CQCVMW0045506</t>
  </si>
  <si>
    <t>CQCVMW0045505</t>
  </si>
  <si>
    <t>SITERA  JIME</t>
  </si>
  <si>
    <t>CQCVMW0045311</t>
  </si>
  <si>
    <t>CQCVMW0045310</t>
  </si>
  <si>
    <t>IDESI JIMU</t>
  </si>
  <si>
    <t>CQCVMW0045504</t>
  </si>
  <si>
    <t>CQCVMW0045503</t>
  </si>
  <si>
    <t>AIDA  HARY</t>
  </si>
  <si>
    <t>CQCVMW0047579</t>
  </si>
  <si>
    <t>CQCVMW0047683</t>
  </si>
  <si>
    <t>LOFE JOJI</t>
  </si>
  <si>
    <t>CQCVMW0045502</t>
  </si>
  <si>
    <t>CQCVMW0045501</t>
  </si>
  <si>
    <t>LOVUNESI  CHEMBEKEZO</t>
  </si>
  <si>
    <t>CQCVMW0045309</t>
  </si>
  <si>
    <t>CQCVMW0046198</t>
  </si>
  <si>
    <t>MAGILETI CHIMAGENI</t>
  </si>
  <si>
    <t>CQCVMW0046502</t>
  </si>
  <si>
    <t>CQCVMW0046507</t>
  </si>
  <si>
    <t>TCHALITE LAMEKI</t>
  </si>
  <si>
    <t>CQCVMW0046508</t>
  </si>
  <si>
    <t>CQCVMW0046506</t>
  </si>
  <si>
    <t>ELETINA MOZESI</t>
  </si>
  <si>
    <t>CQCVMW0046189</t>
  </si>
  <si>
    <t>CQCVMW0045368</t>
  </si>
  <si>
    <t>LENA LEMANI</t>
  </si>
  <si>
    <t>CQCVMW0045317</t>
  </si>
  <si>
    <t>CQCVMW0046186</t>
  </si>
  <si>
    <t>ZIONE BANDA</t>
  </si>
  <si>
    <t>CQCVMW0045378</t>
  </si>
  <si>
    <t>CQCVMW0045379</t>
  </si>
  <si>
    <t>JENIFA M0SES</t>
  </si>
  <si>
    <t>CQCVMW0046505</t>
  </si>
  <si>
    <t>CQCVMW0046504</t>
  </si>
  <si>
    <t>ELUBE MASULANI</t>
  </si>
  <si>
    <t>CQCVMW0045072</t>
  </si>
  <si>
    <t>CQCVMW0046100</t>
  </si>
  <si>
    <t>SALOMO NYAMA</t>
  </si>
  <si>
    <t>CQCVMW0046503</t>
  </si>
  <si>
    <t>CQCVMW0046501</t>
  </si>
  <si>
    <t>ESIME GIME</t>
  </si>
  <si>
    <t>CHIYHOPE</t>
  </si>
  <si>
    <t>CQCVMW0046196</t>
  </si>
  <si>
    <t>CQCVMW0045308</t>
  </si>
  <si>
    <t>JULIYANA ALAFULEDI</t>
  </si>
  <si>
    <t>CQCVMW0047691</t>
  </si>
  <si>
    <t>CQCVMW0046743</t>
  </si>
  <si>
    <t>EFEMIYA KAMEKO</t>
  </si>
  <si>
    <t>CQCVMW0046402</t>
  </si>
  <si>
    <t>CQCVMW0046403</t>
  </si>
  <si>
    <t>LOZIMELI JEWULAN</t>
  </si>
  <si>
    <t>CHKWAMBILA</t>
  </si>
  <si>
    <t>CHIKWAMBILA</t>
  </si>
  <si>
    <t>CQCVMW0046064</t>
  </si>
  <si>
    <t>CQCVMW0046065</t>
  </si>
  <si>
    <t>EFELO CHIMOMBO</t>
  </si>
  <si>
    <t>CQCVMW0047696</t>
  </si>
  <si>
    <t>CQCVMW0047887</t>
  </si>
  <si>
    <t>SELINA MALATA</t>
  </si>
  <si>
    <t>CQCVMW0046066</t>
  </si>
  <si>
    <t>CQCVMW0046067</t>
  </si>
  <si>
    <t>TELEZA HENELE</t>
  </si>
  <si>
    <t>CQCVMW0047855</t>
  </si>
  <si>
    <t>CQCVMW0047689</t>
  </si>
  <si>
    <t>MAGILET JUPHA</t>
  </si>
  <si>
    <t>CQCVMW0046068</t>
  </si>
  <si>
    <t>CQCVMW0045351</t>
  </si>
  <si>
    <t>LAYINESI GILIBATI</t>
  </si>
  <si>
    <t>CQCVMW0045352</t>
  </si>
  <si>
    <t>CQCVMW0046153</t>
  </si>
  <si>
    <t>BITINA ZALENHELA</t>
  </si>
  <si>
    <t>CQCVMW0047900</t>
  </si>
  <si>
    <t>CQCVMW0047673</t>
  </si>
  <si>
    <t>LONILE NDAYINET</t>
  </si>
  <si>
    <t>CHIMKHAMBILA</t>
  </si>
  <si>
    <t>CQCVMW0046722</t>
  </si>
  <si>
    <t>CQCVMW0046520</t>
  </si>
  <si>
    <t>SUNGENI POSITAN</t>
  </si>
  <si>
    <t>CQCVMW0047572</t>
  </si>
  <si>
    <t>CQCVMW0047653</t>
  </si>
  <si>
    <t>LODESI BAYINETI</t>
  </si>
  <si>
    <t>CQCVMW0045157</t>
  </si>
  <si>
    <t>CQCVMW0045168</t>
  </si>
  <si>
    <t>ZAINA LISITON</t>
  </si>
  <si>
    <t>CQCVMW0046736</t>
  </si>
  <si>
    <t>CQCVMW0047452</t>
  </si>
  <si>
    <t>BILIYERE CHASOKA</t>
  </si>
  <si>
    <t>CQCVMW0046721</t>
  </si>
  <si>
    <t>CQCVMW0046546</t>
  </si>
  <si>
    <t>AJELINA LAYIFOD</t>
  </si>
  <si>
    <t>MALANGO</t>
  </si>
  <si>
    <t>CQCVMW0046096</t>
  </si>
  <si>
    <t>CQCVMW0045323</t>
  </si>
  <si>
    <t>LUSE JAMISON</t>
  </si>
  <si>
    <t>NSMALANGO</t>
  </si>
  <si>
    <t>NGOLOMI</t>
  </si>
  <si>
    <t>CQCVMW0046548</t>
  </si>
  <si>
    <t>CQCVMW0046549</t>
  </si>
  <si>
    <t>SEVELINI MATAKA</t>
  </si>
  <si>
    <t>CQCVMW0045324</t>
  </si>
  <si>
    <t>CQCVMW0047110</t>
  </si>
  <si>
    <t>SITIVIN TOPAIZI</t>
  </si>
  <si>
    <t>CQCVMW0046545</t>
  </si>
  <si>
    <t>CQCVMW0046550</t>
  </si>
  <si>
    <t>SITELA CHILINDA</t>
  </si>
  <si>
    <t>NALANGO</t>
  </si>
  <si>
    <t>CQCVMW0045369</t>
  </si>
  <si>
    <t>CQCVMW0045397</t>
  </si>
  <si>
    <t>ALINESI STOLO</t>
  </si>
  <si>
    <t>NAMALA NGO</t>
  </si>
  <si>
    <t>CQCVMW0046547</t>
  </si>
  <si>
    <t>CQCVMW0047657</t>
  </si>
  <si>
    <t>ANA NDAYITON</t>
  </si>
  <si>
    <t>CQCVMW0046199</t>
  </si>
  <si>
    <t>CQCVMW0045374</t>
  </si>
  <si>
    <t>FELIYA DISMAS</t>
  </si>
  <si>
    <t>CQCVMW0047679</t>
  </si>
  <si>
    <t>CQCVMW0046401</t>
  </si>
  <si>
    <t>LINDA HALISON</t>
  </si>
  <si>
    <t>CQCVMW0047464</t>
  </si>
  <si>
    <t>CQCVMW0046543</t>
  </si>
  <si>
    <t>AFINA WINDON</t>
  </si>
  <si>
    <t>CQCVMW0045375</t>
  </si>
  <si>
    <t>CQCVMW0046095</t>
  </si>
  <si>
    <t>TELEZA IBISON</t>
  </si>
  <si>
    <t>CQCVMW0046424</t>
  </si>
  <si>
    <t>CQCVMW0047854</t>
  </si>
  <si>
    <t>BENENDETA KACHIGWE</t>
  </si>
  <si>
    <t>CQCVMW0046178</t>
  </si>
  <si>
    <t>CQCVMW0047142</t>
  </si>
  <si>
    <t>IYIDA DEKELESI</t>
  </si>
  <si>
    <t>DEKELESI</t>
  </si>
  <si>
    <t>CQCVMW0047400</t>
  </si>
  <si>
    <t>CQCVMW0047600</t>
  </si>
  <si>
    <t>MAGILETI POSIYANO</t>
  </si>
  <si>
    <t>CQCVMW0047143</t>
  </si>
  <si>
    <t>CQCVMW0047852</t>
  </si>
  <si>
    <t>NETHI DAYITON</t>
  </si>
  <si>
    <t>CQCVMW0047457</t>
  </si>
  <si>
    <t>CQCVMW0047790</t>
  </si>
  <si>
    <t>KHILISE FOSITALA</t>
  </si>
  <si>
    <t>CQCVMW0046705</t>
  </si>
  <si>
    <t>CQCVMW0046166</t>
  </si>
  <si>
    <t>VELENIKA FIDALA</t>
  </si>
  <si>
    <t>CQCVMW0046719</t>
  </si>
  <si>
    <t>CQCVMW0047581</t>
  </si>
  <si>
    <t>AGILERI FASISIKO</t>
  </si>
  <si>
    <t>CQCVMW0046167</t>
  </si>
  <si>
    <t>CQCVMW0046168</t>
  </si>
  <si>
    <t>LABEKA CHIWAZO</t>
  </si>
  <si>
    <t>CQCVMW0046747</t>
  </si>
  <si>
    <t>CQCVMW0046533</t>
  </si>
  <si>
    <t>MANESI MWACHILILA</t>
  </si>
  <si>
    <t>CQCVMW0045387</t>
  </si>
  <si>
    <t>CQCVMW0046078</t>
  </si>
  <si>
    <t>DZIWANANI GOODWELL</t>
  </si>
  <si>
    <t>CQCVMW0046425</t>
  </si>
  <si>
    <t>CQCVMW0047557</t>
  </si>
  <si>
    <t>MACHILILA POSIYANO</t>
  </si>
  <si>
    <t>CQCVMW0046706</t>
  </si>
  <si>
    <t>CQCVMW0045173</t>
  </si>
  <si>
    <t>CHOFUNILO BANBA</t>
  </si>
  <si>
    <t>CQCVMW0046406</t>
  </si>
  <si>
    <t>CQCVMW0046710</t>
  </si>
  <si>
    <t>JESINA MWACHILILA</t>
  </si>
  <si>
    <t>CQCVMW0047879</t>
  </si>
  <si>
    <t>CQCVMW0046742</t>
  </si>
  <si>
    <t>MASAWUTSO JEMU</t>
  </si>
  <si>
    <t>CQCVMW0046439</t>
  </si>
  <si>
    <t>CQCVMW0047562</t>
  </si>
  <si>
    <t>KINGSIRY AMINU</t>
  </si>
  <si>
    <t>CQCVMW0047884</t>
  </si>
  <si>
    <t>CQCVMW0047481</t>
  </si>
  <si>
    <t>ALISI ALON</t>
  </si>
  <si>
    <t>CQCVMW0047496</t>
  </si>
  <si>
    <t>CQCVMW0046733</t>
  </si>
  <si>
    <t>LAVUNESI MATIKI</t>
  </si>
  <si>
    <t>CQCVMW0046423</t>
  </si>
  <si>
    <t>CQCVMW0046422</t>
  </si>
  <si>
    <t>LOTIYA PILIYOTI</t>
  </si>
  <si>
    <t>MPOMBE</t>
  </si>
  <si>
    <t>MPHOMBE</t>
  </si>
  <si>
    <t>CQCVMW0019713</t>
  </si>
  <si>
    <t>CQCVMW0045164</t>
  </si>
  <si>
    <t>ANESI MWASAMBO</t>
  </si>
  <si>
    <t>CQCVMW0047551</t>
  </si>
  <si>
    <t>CQCVMW0046421</t>
  </si>
  <si>
    <t>ENELESI KHUPA</t>
  </si>
  <si>
    <t>CQCVMW0046420</t>
  </si>
  <si>
    <t>CQCVMW0046711</t>
  </si>
  <si>
    <t>LIYANA YOSEFE</t>
  </si>
  <si>
    <t>CQCVMW0045165</t>
  </si>
  <si>
    <t>CQCVMW0045174</t>
  </si>
  <si>
    <t>FELESEYA DANIELE</t>
  </si>
  <si>
    <t>CQCVMW0046419</t>
  </si>
  <si>
    <t>CQCVMW0046735</t>
  </si>
  <si>
    <t>VELITA JOSOFATI</t>
  </si>
  <si>
    <t>CQCVMW0045175</t>
  </si>
  <si>
    <t>CQCVMW0045341</t>
  </si>
  <si>
    <t>PATILISHA ADISON</t>
  </si>
  <si>
    <t>CQCVMW0046734</t>
  </si>
  <si>
    <t>CQCVMW0046741</t>
  </si>
  <si>
    <t>LAMBEKA JEMUSI</t>
  </si>
  <si>
    <t>CQCVMW0045342</t>
  </si>
  <si>
    <t>CQCVMW0045364</t>
  </si>
  <si>
    <t>VELENTINA JONN</t>
  </si>
  <si>
    <t>CQCVMW0046070</t>
  </si>
  <si>
    <t>CQCVMW0046183</t>
  </si>
  <si>
    <t>DOLIKA CHIKAWONDA</t>
  </si>
  <si>
    <t>CQCVMW0046518</t>
  </si>
  <si>
    <t>CQCVMW0046514</t>
  </si>
  <si>
    <t>AYIDA KAZUWA</t>
  </si>
  <si>
    <t>CQCVMW0046184</t>
  </si>
  <si>
    <t>CQCVMW0046185</t>
  </si>
  <si>
    <t>EDITA LENADI</t>
  </si>
  <si>
    <t>CQCVMW0047885</t>
  </si>
  <si>
    <t>CQCVMW0046404</t>
  </si>
  <si>
    <t>SAMBINA KAZEMBE</t>
  </si>
  <si>
    <t>CQCVMW0046509</t>
  </si>
  <si>
    <t>CQCVMW0046740</t>
  </si>
  <si>
    <t>NDOLIKA DEVISON</t>
  </si>
  <si>
    <t>CQCVMW0047666</t>
  </si>
  <si>
    <t>CQCVMW0045399</t>
  </si>
  <si>
    <t>NERIYA ZAKEYO</t>
  </si>
  <si>
    <t>MPONBE</t>
  </si>
  <si>
    <t>CQCVMW0045162</t>
  </si>
  <si>
    <t>CQCVMW0046071</t>
  </si>
  <si>
    <t>KETI WAYISON</t>
  </si>
  <si>
    <t>CQCVMW0046415</t>
  </si>
  <si>
    <t>CQCVMW0046538</t>
  </si>
  <si>
    <t>MELE YONA</t>
  </si>
  <si>
    <t>CQCVMW0046701</t>
  </si>
  <si>
    <t>CQCVMW0046529</t>
  </si>
  <si>
    <t>EMA SIJANI</t>
  </si>
  <si>
    <t>CQCVMW0046165</t>
  </si>
  <si>
    <t>CQCVMW0046164</t>
  </si>
  <si>
    <t>ESITA BANDA</t>
  </si>
  <si>
    <t>CQCVMW0046094</t>
  </si>
  <si>
    <t>CQCVMW0045353</t>
  </si>
  <si>
    <t>ERINATI MAKISIWELO</t>
  </si>
  <si>
    <t>CQCVMW0046528</t>
  </si>
  <si>
    <t>CQCVMW0046527</t>
  </si>
  <si>
    <t>GALADESI PHATSO</t>
  </si>
  <si>
    <t>CQCVMW0045377</t>
  </si>
  <si>
    <t>CQCVMW0045176</t>
  </si>
  <si>
    <t>MERY KAZIMU</t>
  </si>
  <si>
    <t>CQCVMW0046526</t>
  </si>
  <si>
    <t>CQCVMW0046532</t>
  </si>
  <si>
    <t>MALITA MWALE</t>
  </si>
  <si>
    <t>CQCVMW0045338</t>
  </si>
  <si>
    <t>CQCVMW0046062</t>
  </si>
  <si>
    <t>KELINATI MILIYASI</t>
  </si>
  <si>
    <t>CQCVMW0046525</t>
  </si>
  <si>
    <t>CQCVMW0046522</t>
  </si>
  <si>
    <t>ALAYINA MILIYASI</t>
  </si>
  <si>
    <t>CQCVMW0047479</t>
  </si>
  <si>
    <t>CQCVMW0047475</t>
  </si>
  <si>
    <t>AGINESI MATIYASI</t>
  </si>
  <si>
    <t>KALUMBA</t>
  </si>
  <si>
    <t>CQCVMW0046703</t>
  </si>
  <si>
    <t>CQCVMW0046517</t>
  </si>
  <si>
    <t>CHIFUNILO MAYILOSI</t>
  </si>
  <si>
    <t>CQCVMW0046054</t>
  </si>
  <si>
    <t>CQCVMW0045372</t>
  </si>
  <si>
    <t>BLENDA SIKENADI</t>
  </si>
  <si>
    <t>CHIDOLA</t>
  </si>
  <si>
    <t>CQCVMW0047688</t>
  </si>
  <si>
    <t>CQCVMW0046519</t>
  </si>
  <si>
    <t>BESITA MAKIFOD</t>
  </si>
  <si>
    <t>LALUMBA</t>
  </si>
  <si>
    <t>CQCVMW0046055</t>
  </si>
  <si>
    <t>CQCVMW0045354</t>
  </si>
  <si>
    <t>MAGILET MKUSA</t>
  </si>
  <si>
    <t>CHIDOLA 2</t>
  </si>
  <si>
    <t>CQCVMW0047480</t>
  </si>
  <si>
    <t>CQCVMW0047668</t>
  </si>
  <si>
    <t>EDINASI MATIYASI</t>
  </si>
  <si>
    <t>CQCVMW0045340</t>
  </si>
  <si>
    <t>CQCVMW0046056</t>
  </si>
  <si>
    <t>ODILIYA MALAYA</t>
  </si>
  <si>
    <t>KSLUMBA</t>
  </si>
  <si>
    <t>CQCVMW0046512</t>
  </si>
  <si>
    <t>CQCVMW0047586</t>
  </si>
  <si>
    <t>MOGATI KACHIDEKWE</t>
  </si>
  <si>
    <t>CQCVMW0045373</t>
  </si>
  <si>
    <t>CQCVMW0045383</t>
  </si>
  <si>
    <t>GIFITI JELADI</t>
  </si>
  <si>
    <t>CQCVMW0046075</t>
  </si>
  <si>
    <t>CQCVMW0046074</t>
  </si>
  <si>
    <t>YONASI JIKISON</t>
  </si>
  <si>
    <t>CQCVMW0045371</t>
  </si>
  <si>
    <t>CQCVMW0045326</t>
  </si>
  <si>
    <t>ERUDA GADAFI</t>
  </si>
  <si>
    <t>CQCVMW0045091</t>
  </si>
  <si>
    <t>CQCVMW0046152</t>
  </si>
  <si>
    <t>ERIZA SIKAONATULO</t>
  </si>
  <si>
    <t>CQCVMW0046516</t>
  </si>
  <si>
    <t>CQCVMW0046750</t>
  </si>
  <si>
    <t>LEZITA MAYILOSI</t>
  </si>
  <si>
    <t>CQCVMW0047116</t>
  </si>
  <si>
    <t>CQCVMW0045386</t>
  </si>
  <si>
    <t>SAMISON BANDA</t>
  </si>
  <si>
    <t>CHIDOLA 1</t>
  </si>
  <si>
    <t>CQCVMW0068097</t>
  </si>
  <si>
    <t>CQCVMW0046523</t>
  </si>
  <si>
    <t>MIDO LAVESI</t>
  </si>
  <si>
    <t>CQCVMW0045339</t>
  </si>
  <si>
    <t>CQCVMW0045385</t>
  </si>
  <si>
    <t>ALINETI MASITALA</t>
  </si>
  <si>
    <t>CQCVMW0046524</t>
  </si>
  <si>
    <t>CQCVMW0047882</t>
  </si>
  <si>
    <t>VIKIYOLIYA MAZONI</t>
  </si>
  <si>
    <t>CQCVMW0046195</t>
  </si>
  <si>
    <t>CQCVMW0046194</t>
  </si>
  <si>
    <t>ERINATI CHAWILILA</t>
  </si>
  <si>
    <t>CQCVMW0046539</t>
  </si>
  <si>
    <t>CQCVMW0047690</t>
  </si>
  <si>
    <t>JENIGA NOWA</t>
  </si>
  <si>
    <t>CQCVMW0046193</t>
  </si>
  <si>
    <t>CQCVMW0045347</t>
  </si>
  <si>
    <t>MEVISI DIVISON</t>
  </si>
  <si>
    <t>CQCVMW0046057</t>
  </si>
  <si>
    <t>CQCVMW0045349</t>
  </si>
  <si>
    <t>EMILE BISIWASI</t>
  </si>
  <si>
    <t>CQCVMW0046542</t>
  </si>
  <si>
    <t>CQCVMW0046530</t>
  </si>
  <si>
    <t>ALRFA AMBATI</t>
  </si>
  <si>
    <t>CQCVMW0045346</t>
  </si>
  <si>
    <t>CQCVMW0045305</t>
  </si>
  <si>
    <t>FERESITA LENADI</t>
  </si>
  <si>
    <t>CQCVMW0045304</t>
  </si>
  <si>
    <t>CQCVMW0045303</t>
  </si>
  <si>
    <t>LONILY SITIVIN</t>
  </si>
  <si>
    <t>CQCVMW0046531</t>
  </si>
  <si>
    <t>CQCVMW0047585</t>
  </si>
  <si>
    <t>MDOLOFE NYELENDA</t>
  </si>
  <si>
    <t>CQCVMW0047665</t>
  </si>
  <si>
    <t>CQCVMW0046188</t>
  </si>
  <si>
    <t>JELINA MWASE</t>
  </si>
  <si>
    <t>CQCVMW0046510</t>
  </si>
  <si>
    <t>CQCVMW0047456</t>
  </si>
  <si>
    <t>LOZI SICHINGA</t>
  </si>
  <si>
    <t>CQCVMW0045376</t>
  </si>
  <si>
    <t>CQCVMW0045333</t>
  </si>
  <si>
    <t>ULEMU MAFATI</t>
  </si>
  <si>
    <t>CQCVMW0047455</t>
  </si>
  <si>
    <t>CQCVMW0046511</t>
  </si>
  <si>
    <t>MONIKA MAYIKO</t>
  </si>
  <si>
    <t>CQCVMW0046515</t>
  </si>
  <si>
    <t>CQCVMW0047789</t>
  </si>
  <si>
    <t>FULOLESI KAJOLI</t>
  </si>
  <si>
    <t>CQCVMW0046087</t>
  </si>
  <si>
    <t>CQCVMW0045348</t>
  </si>
  <si>
    <t>MADALITSO LUPIYA</t>
  </si>
  <si>
    <t>CQCVMW0046073</t>
  </si>
  <si>
    <t>CQCVMW0046174</t>
  </si>
  <si>
    <t>EFELO FUSANI</t>
  </si>
  <si>
    <t>CQCVMW0047667</t>
  </si>
  <si>
    <t>CQCVMW0047678</t>
  </si>
  <si>
    <t>LUTIYA MWASE</t>
  </si>
  <si>
    <t>CQCVMW0046544</t>
  </si>
  <si>
    <t>CQCVMW0047675</t>
  </si>
  <si>
    <t>ELIZA CHITSEKO</t>
  </si>
  <si>
    <t>CQCVMW0046053</t>
  </si>
  <si>
    <t>CQCVMW0045160</t>
  </si>
  <si>
    <t>ANJELA NYELENDA</t>
  </si>
  <si>
    <t>CQCVMW0047692</t>
  </si>
  <si>
    <t>CQCVMW0047674</t>
  </si>
  <si>
    <t>AMBATI CHIDOOLA</t>
  </si>
  <si>
    <t>CQCVMW0045337</t>
  </si>
  <si>
    <t>CQCVMW0045336</t>
  </si>
  <si>
    <t>ALINETI NRLESON</t>
  </si>
  <si>
    <t>CQCVMW0046716</t>
  </si>
  <si>
    <t>CQCVMW0047787</t>
  </si>
  <si>
    <t>KHUZE MWASE</t>
  </si>
  <si>
    <t>CQCVMW0045335</t>
  </si>
  <si>
    <t>CQCVMW0046169</t>
  </si>
  <si>
    <t>LOZIMELI MAKUMBILA</t>
  </si>
  <si>
    <t>CQCVMW0046720</t>
  </si>
  <si>
    <t>CQCVMW0019917</t>
  </si>
  <si>
    <t>SEVELI MOZESI</t>
  </si>
  <si>
    <t>CQCVMW0045366</t>
  </si>
  <si>
    <t>CQCVMW0045307</t>
  </si>
  <si>
    <t>THANDIWE EFULEM</t>
  </si>
  <si>
    <t>CQCVMW0046151</t>
  </si>
  <si>
    <t>CQCVMW0047107</t>
  </si>
  <si>
    <t>LABINA KAMOYO</t>
  </si>
  <si>
    <t>CQCVMW0047876</t>
  </si>
  <si>
    <t>CQCVMW0047886</t>
  </si>
  <si>
    <t>PHATSO SAWUKAN</t>
  </si>
  <si>
    <t>CQCVMW0019742</t>
  </si>
  <si>
    <t>CQCVMW0046097</t>
  </si>
  <si>
    <t>NEZELIYA JOJO</t>
  </si>
  <si>
    <t>CQCVMW0047141</t>
  </si>
  <si>
    <t>CQCVMW0045301</t>
  </si>
  <si>
    <t>MWAYIWAWO KABUMA</t>
  </si>
  <si>
    <t>CQCVMW0046744</t>
  </si>
  <si>
    <t>CQCVMW0047583</t>
  </si>
  <si>
    <t>MELE EFULEMU</t>
  </si>
  <si>
    <t>CQCVMW0045159</t>
  </si>
  <si>
    <t>CQCVMW0045315</t>
  </si>
  <si>
    <t>STELA MBOFANA</t>
  </si>
  <si>
    <t>CQCVMW0046536</t>
  </si>
  <si>
    <t>CQCVMW0047654</t>
  </si>
  <si>
    <t>SADALILA WAITI</t>
  </si>
  <si>
    <t>CQCVMW0046076</t>
  </si>
  <si>
    <t>CQCVMW0046192</t>
  </si>
  <si>
    <t>LUSE ISAKE</t>
  </si>
  <si>
    <t>MGONA</t>
  </si>
  <si>
    <t>CQCVMW0046595</t>
  </si>
  <si>
    <t>CQCVMW0046588</t>
  </si>
  <si>
    <t>LHILIFOD SAWULOSI</t>
  </si>
  <si>
    <t>CQCVMW0046617</t>
  </si>
  <si>
    <t>CQCVMW0046687</t>
  </si>
  <si>
    <t>GILESI SAKHULANI</t>
  </si>
  <si>
    <t>CQCVMW0045070</t>
  </si>
  <si>
    <t>CQCVMW0047140</t>
  </si>
  <si>
    <t>EVENESS PHILI</t>
  </si>
  <si>
    <t>CQCVMW0046620</t>
  </si>
  <si>
    <t>CQCVMW0046618</t>
  </si>
  <si>
    <t>ENIFA LEVISON</t>
  </si>
  <si>
    <t>CQCVMW0046179</t>
  </si>
  <si>
    <t>CQCVMW0046072</t>
  </si>
  <si>
    <t>AYIDA MAGOMBO</t>
  </si>
  <si>
    <t>CQCVMW0046587</t>
  </si>
  <si>
    <t>CQCVMW0046619</t>
  </si>
  <si>
    <t>DEVISONI ESITALA</t>
  </si>
  <si>
    <t>CQCVMW0047555</t>
  </si>
  <si>
    <t>CQCVMW0047872</t>
  </si>
  <si>
    <t>DONI MGWANDI</t>
  </si>
  <si>
    <t>CQCVMW0047575</t>
  </si>
  <si>
    <t>CQCVMW0046746</t>
  </si>
  <si>
    <t>JUDIFI LESITALA</t>
  </si>
  <si>
    <t>CQCVMW0045086</t>
  </si>
  <si>
    <t>CQCVMW0047105</t>
  </si>
  <si>
    <t>TAMALA FULAYIWELO</t>
  </si>
  <si>
    <t>CQCVMW0047881</t>
  </si>
  <si>
    <t>CQCVMW0046540</t>
  </si>
  <si>
    <t>JENET LESITALA</t>
  </si>
  <si>
    <t>CQCVMW0046170</t>
  </si>
  <si>
    <t>CQCVMW0045155</t>
  </si>
  <si>
    <t>LINDA FULAYIWELO</t>
  </si>
  <si>
    <t>CQCVMW0046099</t>
  </si>
  <si>
    <t>CQCVMW0045344</t>
  </si>
  <si>
    <t>EFERIDA MTENJE</t>
  </si>
  <si>
    <t>CQCVMW0046418</t>
  </si>
  <si>
    <t>CQCVMW0047451</t>
  </si>
  <si>
    <t>NELIYA FUSANI</t>
  </si>
  <si>
    <t>CQCVMW0045156</t>
  </si>
  <si>
    <t>CQCVMW0047117</t>
  </si>
  <si>
    <t>JASON BANDA</t>
  </si>
  <si>
    <t>CQCVMW0046407</t>
  </si>
  <si>
    <t>CQCVMW0047453</t>
  </si>
  <si>
    <t>BENJAMINI NDIBELIYASI</t>
  </si>
  <si>
    <t>CQCVMW0046077</t>
  </si>
  <si>
    <t>CQCVMW0045071</t>
  </si>
  <si>
    <t>MAKILAUDI BANDA</t>
  </si>
  <si>
    <t>CQCVMW0047454</t>
  </si>
  <si>
    <t>CQCVMW0046535</t>
  </si>
  <si>
    <t>LAMBEKA JON</t>
  </si>
  <si>
    <t>CQCVMW0046190</t>
  </si>
  <si>
    <t>CQCVMW0045398</t>
  </si>
  <si>
    <t>LUNESI  SAMISON</t>
  </si>
  <si>
    <t>CQCVMW0046416</t>
  </si>
  <si>
    <t>CQCVMW0046417</t>
  </si>
  <si>
    <t>AGINESI LASITOMU</t>
  </si>
  <si>
    <t>CQCVMW0046191</t>
  </si>
  <si>
    <t>CQCVMW0045334</t>
  </si>
  <si>
    <t>ALINETI JAULANI</t>
  </si>
  <si>
    <t>CQCVMW0047582</t>
  </si>
  <si>
    <t>CQCVMW0046602</t>
  </si>
  <si>
    <t>MALISIWERO LOVIYASI</t>
  </si>
  <si>
    <t>CQCVMW0046098</t>
  </si>
  <si>
    <t>CQCVMW0046092</t>
  </si>
  <si>
    <t>HENDILINA NEWA</t>
  </si>
  <si>
    <t>CQCVMW0046603</t>
  </si>
  <si>
    <t>CQCVMW0046625</t>
  </si>
  <si>
    <t>MAWUAPASULA KASITOMU</t>
  </si>
  <si>
    <t>CQCVMW0046616</t>
  </si>
  <si>
    <t>CQCVMW0046615</t>
  </si>
  <si>
    <t>LODESI LONDILEKI</t>
  </si>
  <si>
    <t>CQCVMW0046614</t>
  </si>
  <si>
    <t>CQCVMW0046611</t>
  </si>
  <si>
    <t>ALEFA VINISETI</t>
  </si>
  <si>
    <t>CQCVMW0046093</t>
  </si>
  <si>
    <t>CQCVMW0046088</t>
  </si>
  <si>
    <t>AGINESI CHIKHAWO</t>
  </si>
  <si>
    <t>MPANJE</t>
  </si>
  <si>
    <t>MPHWETEKELE</t>
  </si>
  <si>
    <t>CQCVMW0046573</t>
  </si>
  <si>
    <t>CQCVMW0046605</t>
  </si>
  <si>
    <t>GALADESI PATILEKI</t>
  </si>
  <si>
    <t>CQCVMW0045328</t>
  </si>
  <si>
    <t>CQCVMW0047104</t>
  </si>
  <si>
    <t>TRIZA DANIELE</t>
  </si>
  <si>
    <t>CQCVMW0046574</t>
  </si>
  <si>
    <t>CQCVMW0047487</t>
  </si>
  <si>
    <t>KAFELENI KALENGA</t>
  </si>
  <si>
    <t>CQCVMW0047559</t>
  </si>
  <si>
    <t>CQCVMW0047595</t>
  </si>
  <si>
    <t>SOFELETI CHIKHOJE</t>
  </si>
  <si>
    <t>CQCVMW0045384</t>
  </si>
  <si>
    <t>CQCVMW0046061</t>
  </si>
  <si>
    <t>AGINESI KAMPANJE</t>
  </si>
  <si>
    <t>CQCVMW0046060</t>
  </si>
  <si>
    <t>CQCVMW0046059</t>
  </si>
  <si>
    <t>YANKHO CHAKANA</t>
  </si>
  <si>
    <t>CQCVMW0046537</t>
  </si>
  <si>
    <t>CQCVMW0046604</t>
  </si>
  <si>
    <t>NASITONA JENDANI</t>
  </si>
  <si>
    <t>CQCVMW0045343</t>
  </si>
  <si>
    <t>CQCVMW0045151</t>
  </si>
  <si>
    <t>MOLINI MACHISAEO</t>
  </si>
  <si>
    <t>CQCVMW0046624</t>
  </si>
  <si>
    <t>CQCVMW0046623</t>
  </si>
  <si>
    <t>LUNDIYA NEKATI</t>
  </si>
  <si>
    <t>CQCVMW0046704</t>
  </si>
  <si>
    <t>CQCVMW0045361</t>
  </si>
  <si>
    <t>KAFELENI MASITALA</t>
  </si>
  <si>
    <t>CQCVMW0046622</t>
  </si>
  <si>
    <t>CQCVMW0047699</t>
  </si>
  <si>
    <t>LINESI SEFULANI</t>
  </si>
  <si>
    <t>CQCVMW0045089</t>
  </si>
  <si>
    <t>CQCVMW0045074</t>
  </si>
  <si>
    <t>JUDIFI MALISRNL</t>
  </si>
  <si>
    <t>CQCVMW0047469</t>
  </si>
  <si>
    <t>CQCVMW0047792</t>
  </si>
  <si>
    <t>ELUBE NDINDAN</t>
  </si>
  <si>
    <t>CQCVMW0045090</t>
  </si>
  <si>
    <t>CQCVMW0045073</t>
  </si>
  <si>
    <t>EDINA MASITALA</t>
  </si>
  <si>
    <t>CQCVMW0045345</t>
  </si>
  <si>
    <t>CQCVMW0045153</t>
  </si>
  <si>
    <t>MESE CHADZA</t>
  </si>
  <si>
    <t>CQCVMW0047700</t>
  </si>
  <si>
    <t>CQCVMW0047584</t>
  </si>
  <si>
    <t>MAKULATA LOBATI</t>
  </si>
  <si>
    <t>CQCVMW0046717</t>
  </si>
  <si>
    <t>CQCVMW0046575</t>
  </si>
  <si>
    <t>TILELENI LEFANI</t>
  </si>
  <si>
    <t>CQCVMW0045329</t>
  </si>
  <si>
    <t>CQCVMW0046058</t>
  </si>
  <si>
    <t>LEGENATI YOSEFE</t>
  </si>
  <si>
    <t>MPHWETETEKELE</t>
  </si>
  <si>
    <t>CQCVMW0047877</t>
  </si>
  <si>
    <t>CQCVMW0046748</t>
  </si>
  <si>
    <t>MALITA TEPICHALA</t>
  </si>
  <si>
    <t>CQCVMW0046737</t>
  </si>
  <si>
    <t>CQCVMW0047680</t>
  </si>
  <si>
    <t>CHALITE LEVISON</t>
  </si>
  <si>
    <t>CQCVMW0045085</t>
  </si>
  <si>
    <t>CQCVMW0045250</t>
  </si>
  <si>
    <t>EDIFA LUMWILA</t>
  </si>
  <si>
    <t>CQCVMW0046651</t>
  </si>
  <si>
    <t>CQCVMW0046599</t>
  </si>
  <si>
    <t>EVELESI NYONGANI</t>
  </si>
  <si>
    <t>CQCVMW0045249</t>
  </si>
  <si>
    <t>CQCVMW0045248</t>
  </si>
  <si>
    <t>HANA  KAMPANJE</t>
  </si>
  <si>
    <t>MPHWRKELE</t>
  </si>
  <si>
    <t>CQCVMW0045247</t>
  </si>
  <si>
    <t>CQCVMW0045246</t>
  </si>
  <si>
    <t>STELA STIVIN</t>
  </si>
  <si>
    <t>CQCVMW0045245</t>
  </si>
  <si>
    <t>CQCVMW0045244</t>
  </si>
  <si>
    <t>LOLINI LENIYASI</t>
  </si>
  <si>
    <t>CQCVMW0045243</t>
  </si>
  <si>
    <t>CQCVMW0047892</t>
  </si>
  <si>
    <t>JEMUS KAWUNDA</t>
  </si>
  <si>
    <t>CQCVMW0045242</t>
  </si>
  <si>
    <t>CQCVMW0045241</t>
  </si>
  <si>
    <t>VELONIKA MAFANIZO</t>
  </si>
  <si>
    <t>CQCVMW0045240</t>
  </si>
  <si>
    <t>CQCVMW0045239</t>
  </si>
  <si>
    <t>LUGESI BENATI</t>
  </si>
  <si>
    <t>CQCVMW0046600</t>
  </si>
  <si>
    <t>CQCVMW0047791</t>
  </si>
  <si>
    <t>KINGSLY PHONDE</t>
  </si>
  <si>
    <t>CQCVMW0045238</t>
  </si>
  <si>
    <t>CQCVMW0045237</t>
  </si>
  <si>
    <t>STELA KANDA</t>
  </si>
  <si>
    <t>CQCVMW0045236</t>
  </si>
  <si>
    <t>CQCVMW0045235</t>
  </si>
  <si>
    <t>EVALISTA CHIWUKWE</t>
  </si>
  <si>
    <t>MPHWETEKRLE</t>
  </si>
  <si>
    <t>CQCVMW0046598</t>
  </si>
  <si>
    <t>CQCVMW0046652</t>
  </si>
  <si>
    <t>BITILESI KUZAYA</t>
  </si>
  <si>
    <t>CHAMNGA</t>
  </si>
  <si>
    <t>CQCVMW0045365</t>
  </si>
  <si>
    <t>CQCVMW0045234</t>
  </si>
  <si>
    <t>MWAYIWAWO SIPENTALA</t>
  </si>
  <si>
    <t>CQCVMW0046597</t>
  </si>
  <si>
    <t>CQCVMW0046626</t>
  </si>
  <si>
    <t>KAUNDA ELIYAMU</t>
  </si>
  <si>
    <t>CQCVMW0046089</t>
  </si>
  <si>
    <t>CQCVMW0045233</t>
  </si>
  <si>
    <t>BEZITA JOJO</t>
  </si>
  <si>
    <t>CQCVMW0046596</t>
  </si>
  <si>
    <t>CQCVMW0046601</t>
  </si>
  <si>
    <t>MATH MADSLITSO</t>
  </si>
  <si>
    <t>CHIMANGA</t>
  </si>
  <si>
    <t>CQCVMW0045232</t>
  </si>
  <si>
    <t>CQCVMW0045231</t>
  </si>
  <si>
    <t>LEYA SPENTALA</t>
  </si>
  <si>
    <t>CQCVMW0046653</t>
  </si>
  <si>
    <t>CQCVMW0046612</t>
  </si>
  <si>
    <t>NDAVITE DEVISON</t>
  </si>
  <si>
    <t>CQCVMW0045230</t>
  </si>
  <si>
    <t>CQCVMW0045229</t>
  </si>
  <si>
    <t>JOISI NUNGU</t>
  </si>
  <si>
    <t>CQCVMW0045228</t>
  </si>
  <si>
    <t>CQCVMW0045224</t>
  </si>
  <si>
    <t>JOISI MOFATI</t>
  </si>
  <si>
    <t>MPHETEKELE</t>
  </si>
  <si>
    <t>CQCVMW0046613</t>
  </si>
  <si>
    <t>CQCVMW0046606</t>
  </si>
  <si>
    <t>PINGENI FAYISONI</t>
  </si>
  <si>
    <t>CQCVMW0046607</t>
  </si>
  <si>
    <t>CQCVMW0047875</t>
  </si>
  <si>
    <t>NDOLOFE MALIKO</t>
  </si>
  <si>
    <t>VHAMANGA</t>
  </si>
  <si>
    <t>CQCVMW0046608</t>
  </si>
  <si>
    <t>CQCVMW0046609</t>
  </si>
  <si>
    <t>CHIKONDI KANDIFEN</t>
  </si>
  <si>
    <t>CQCVMW0045227</t>
  </si>
  <si>
    <t>CQCVMW0045226</t>
  </si>
  <si>
    <t>JENIFA LEZADI</t>
  </si>
  <si>
    <t>MPHWETEKELA</t>
  </si>
  <si>
    <t>CQCVMW0046610</t>
  </si>
  <si>
    <t>CQCVMW0046577</t>
  </si>
  <si>
    <t>TIWOMGE KACHETA</t>
  </si>
  <si>
    <t>CQCVMW0045225</t>
  </si>
  <si>
    <t>CQCVMW0045223</t>
  </si>
  <si>
    <t>TANKHULENJI MAZI</t>
  </si>
  <si>
    <t>CQCVMW0045222</t>
  </si>
  <si>
    <t>CQCVMW0045221</t>
  </si>
  <si>
    <t>LOZIMERI CHIKANKHEN</t>
  </si>
  <si>
    <t>CQCVMW0046576</t>
  </si>
  <si>
    <t>CQCVMW0046578</t>
  </si>
  <si>
    <t>LAFUNESI DIKILANI</t>
  </si>
  <si>
    <t>CQCVMW0045220</t>
  </si>
  <si>
    <t>CQCVMW0045219</t>
  </si>
  <si>
    <t>MSUSA SIGELITA</t>
  </si>
  <si>
    <t>CQCVMW0046726</t>
  </si>
  <si>
    <t>CQCVMW0046579</t>
  </si>
  <si>
    <t>MAWUNDALA MASITALA</t>
  </si>
  <si>
    <t>PANJE</t>
  </si>
  <si>
    <t>CQCVMW0045218</t>
  </si>
  <si>
    <t>CQCVMW0045217</t>
  </si>
  <si>
    <t>NEFITALE DANIYELE</t>
  </si>
  <si>
    <t>CQCVMW0046580</t>
  </si>
  <si>
    <t>CQCVMW0046581</t>
  </si>
  <si>
    <t>LINDA LAMBISON</t>
  </si>
  <si>
    <t>CQCVMW0019741</t>
  </si>
  <si>
    <t>CQCVMW0046051</t>
  </si>
  <si>
    <t>LUFI DEVISON</t>
  </si>
  <si>
    <t>CQCVMW0046163</t>
  </si>
  <si>
    <t>CQCVMW0045500</t>
  </si>
  <si>
    <t>GETULUDI YOHANE</t>
  </si>
  <si>
    <t>MPHWETEKEKELE</t>
  </si>
  <si>
    <t>CQCVMW0046582</t>
  </si>
  <si>
    <t>CQCVMW0046583</t>
  </si>
  <si>
    <t>MANGITSA NDINSON</t>
  </si>
  <si>
    <t>CQCVMW0045499</t>
  </si>
  <si>
    <t>CQCVMW0045498</t>
  </si>
  <si>
    <t>BESA FESITON</t>
  </si>
  <si>
    <t>CQCVMW0046584</t>
  </si>
  <si>
    <t>CQCVMW0046585</t>
  </si>
  <si>
    <t>LISE DINSONI</t>
  </si>
  <si>
    <t>CQCVMW0047471</t>
  </si>
  <si>
    <t>CQCVMW0046586</t>
  </si>
  <si>
    <t>ENITA CHILAMBULA</t>
  </si>
  <si>
    <t>CQCVMW0046800</t>
  </si>
  <si>
    <t>CQCVMW0046799</t>
  </si>
  <si>
    <t>WESLEY MASTER</t>
  </si>
  <si>
    <t>CQCVMW0046769</t>
  </si>
  <si>
    <t>CQCVMW0046766</t>
  </si>
  <si>
    <t>MAGILET KAZIMU</t>
  </si>
  <si>
    <t>CQCVMW0045496</t>
  </si>
  <si>
    <t>CQCVMW0045497</t>
  </si>
  <si>
    <t>FAKISON SANYADA</t>
  </si>
  <si>
    <t>MTSUNDWI 3</t>
  </si>
  <si>
    <t>CQCVMW0046798</t>
  </si>
  <si>
    <t>CQCVMW0046797</t>
  </si>
  <si>
    <t>LUTIYA MASELEKA</t>
  </si>
  <si>
    <t>CQCVMW0046796</t>
  </si>
  <si>
    <t>CQCVMW0046795</t>
  </si>
  <si>
    <t>MAKULATA CHIDOOLA</t>
  </si>
  <si>
    <t>CQCVMW0045495</t>
  </si>
  <si>
    <t>CQCVMW0045494</t>
  </si>
  <si>
    <t>UNISS SANUDI</t>
  </si>
  <si>
    <t>MTSUNDWE 3</t>
  </si>
  <si>
    <t>CQCVMW0046793</t>
  </si>
  <si>
    <t>CQCVMW0046792</t>
  </si>
  <si>
    <t>FEFI GODFULE</t>
  </si>
  <si>
    <t>CQCVMW0045493</t>
  </si>
  <si>
    <t>CQCVMW0045492</t>
  </si>
  <si>
    <t>MATENI CHALOSS</t>
  </si>
  <si>
    <t>CQCVMW0046790</t>
  </si>
  <si>
    <t>CQCVMW0046788</t>
  </si>
  <si>
    <t>SAMISO WATISON</t>
  </si>
  <si>
    <t>CQCVMW0045491</t>
  </si>
  <si>
    <t>CQCVMW0045490</t>
  </si>
  <si>
    <t>EDINA CHISALIKA</t>
  </si>
  <si>
    <t>CQCVMW0046765</t>
  </si>
  <si>
    <t>CQCVMW0046767</t>
  </si>
  <si>
    <t>OLIPA KAKHUTA</t>
  </si>
  <si>
    <t>CQCVMW0045489</t>
  </si>
  <si>
    <t>CQCVMW0045488</t>
  </si>
  <si>
    <t>ZELESI MATANDIKA</t>
  </si>
  <si>
    <t>CQCVMW0046768</t>
  </si>
  <si>
    <t>CQCVMW0046751</t>
  </si>
  <si>
    <t>ZAKALIYA NOTISI BANDA</t>
  </si>
  <si>
    <t>CQCVMW0046752</t>
  </si>
  <si>
    <t>CQCVMW0046753</t>
  </si>
  <si>
    <t>LIKEZIYA SAMALANI</t>
  </si>
  <si>
    <t>CQCVMW0045485</t>
  </si>
  <si>
    <t>CQCVMW0045487</t>
  </si>
  <si>
    <t>MONIKA ELISA</t>
  </si>
  <si>
    <t>CQCVMW0046754</t>
  </si>
  <si>
    <t>CQCVMW0046756</t>
  </si>
  <si>
    <t>MARTN NDIMIYON</t>
  </si>
  <si>
    <t>CQCVMW0045486</t>
  </si>
  <si>
    <t>CQCVMW0045484</t>
  </si>
  <si>
    <t>EFELIDA JONI</t>
  </si>
  <si>
    <t>CQCVMW0046758</t>
  </si>
  <si>
    <t>CQCVMW0046760</t>
  </si>
  <si>
    <t>LIFENIYA WESITE</t>
  </si>
  <si>
    <t>CQCVMW0045483</t>
  </si>
  <si>
    <t>CQCVMW0045482</t>
  </si>
  <si>
    <t>JOISI FAKISON</t>
  </si>
  <si>
    <t>MTSUNDWI3</t>
  </si>
  <si>
    <t>CQCVMW0045481</t>
  </si>
  <si>
    <t>CQCVMW0045480</t>
  </si>
  <si>
    <t>AGINESS MATENDA</t>
  </si>
  <si>
    <t>MTSUNDWI</t>
  </si>
  <si>
    <t>CQCVMW0046764</t>
  </si>
  <si>
    <t>CQCVMW0046761</t>
  </si>
  <si>
    <t>EVASI JON</t>
  </si>
  <si>
    <t>CQCVMW0045479</t>
  </si>
  <si>
    <t>CQCVMW0045478</t>
  </si>
  <si>
    <t>FATSAN DAYITON</t>
  </si>
  <si>
    <t>MTSUMDWI</t>
  </si>
  <si>
    <t>CQCVMW0045477</t>
  </si>
  <si>
    <t>CQCVMW0045476</t>
  </si>
  <si>
    <t>ESINTA GAVEN</t>
  </si>
  <si>
    <t>CQCVMW0046763</t>
  </si>
  <si>
    <t>CQCVMW0046762</t>
  </si>
  <si>
    <t>EFELO WATISON</t>
  </si>
  <si>
    <t>CQCVMW0045475</t>
  </si>
  <si>
    <t>CQCVMW0045474</t>
  </si>
  <si>
    <t>SHAILIN MPANGO</t>
  </si>
  <si>
    <t>CQCVMW0045473</t>
  </si>
  <si>
    <t>CQCVMW0046063</t>
  </si>
  <si>
    <t>NATEMBO VISABWE</t>
  </si>
  <si>
    <t>MPANJÈ</t>
  </si>
  <si>
    <t>CQCVMW0045472</t>
  </si>
  <si>
    <t>CQCVMW0045471</t>
  </si>
  <si>
    <t>ERIBETI MALIYELE</t>
  </si>
  <si>
    <t>CQCVMW0046787</t>
  </si>
  <si>
    <t>CQCVMW0046786</t>
  </si>
  <si>
    <t>LIVINESI MKOSI</t>
  </si>
  <si>
    <t>CQCVMW0045470</t>
  </si>
  <si>
    <t>CQCVMW0045469</t>
  </si>
  <si>
    <t>YONA FANDISON</t>
  </si>
  <si>
    <t>CQCVMW0046794</t>
  </si>
  <si>
    <t>CQCVMW0046789</t>
  </si>
  <si>
    <t>SOFELETI CHIKADZA</t>
  </si>
  <si>
    <t>CQCVMW0045468</t>
  </si>
  <si>
    <t>CQCVMW0045467</t>
  </si>
  <si>
    <t>FANE MAKAKA</t>
  </si>
  <si>
    <t>CQCVMW0045466</t>
  </si>
  <si>
    <t>CQCVMW0045465</t>
  </si>
  <si>
    <t xml:space="preserve"> KOSALATA GWALE </t>
  </si>
  <si>
    <t>CQCVMW0046784</t>
  </si>
  <si>
    <t>CQCVMW0046783</t>
  </si>
  <si>
    <t>EMILE HALOD</t>
  </si>
  <si>
    <t>CQCVMW0045464</t>
  </si>
  <si>
    <t>CQCVMW0045463</t>
  </si>
  <si>
    <t>BENATI MATCHADO</t>
  </si>
  <si>
    <t>CQCVMW0045462</t>
  </si>
  <si>
    <t>CQCVMW0045358</t>
  </si>
  <si>
    <t>MILIKA MAKULUNI</t>
  </si>
  <si>
    <t>CQCVMW0046782</t>
  </si>
  <si>
    <t>CQCVMW0046785</t>
  </si>
  <si>
    <t>JOJINA CHIWANGA</t>
  </si>
  <si>
    <t>CQCVMW0045461</t>
  </si>
  <si>
    <t>CQCVMW0045460</t>
  </si>
  <si>
    <t>FULASESI CHIKUMBA</t>
  </si>
  <si>
    <t>CQCVMW0045459</t>
  </si>
  <si>
    <t>CQCVMW0045360</t>
  </si>
  <si>
    <t>FELINA JASITENI</t>
  </si>
  <si>
    <t>CQCVMW0046781</t>
  </si>
  <si>
    <t>CQCVMW0046791</t>
  </si>
  <si>
    <t>WLIZABEFI MASINGALE</t>
  </si>
  <si>
    <t>CQCVMW0045201</t>
  </si>
  <si>
    <t>CQCVMW0045458</t>
  </si>
  <si>
    <t>PULESHASI BWEMBA</t>
  </si>
  <si>
    <t>MAPANJE</t>
  </si>
  <si>
    <t>CQCVMW0045202</t>
  </si>
  <si>
    <t>CQCVMW0045457</t>
  </si>
  <si>
    <t>LETINA KAUNDA</t>
  </si>
  <si>
    <t>CQCVMW0046755</t>
  </si>
  <si>
    <t>CQCVMW0046757</t>
  </si>
  <si>
    <t>MFANISI JAZIYELE</t>
  </si>
  <si>
    <t>CQCVMW0045456</t>
  </si>
  <si>
    <t>CQCVMW0045455</t>
  </si>
  <si>
    <t>KHILISE SAMUELE</t>
  </si>
  <si>
    <t>CQCVMW0046780</t>
  </si>
  <si>
    <t>CQCVMW0046771</t>
  </si>
  <si>
    <t>UNISI CHAZAMA</t>
  </si>
  <si>
    <t>CQCVMW0045454</t>
  </si>
  <si>
    <t>CQCVMW0045203</t>
  </si>
  <si>
    <t>MALIYANA MTAMANJI</t>
  </si>
  <si>
    <t>CQCVMW0046778</t>
  </si>
  <si>
    <t>CQCVMW0046759</t>
  </si>
  <si>
    <t>JUDISI KANDAYA</t>
  </si>
  <si>
    <t>CQCVMW0045204</t>
  </si>
  <si>
    <t>CQCVMW0045205</t>
  </si>
  <si>
    <t>LONJEZO GUNDA</t>
  </si>
  <si>
    <t>CQCVMW0046777</t>
  </si>
  <si>
    <t>CQCVMW0046779</t>
  </si>
  <si>
    <t>MAGISI KAMWERO</t>
  </si>
  <si>
    <t>CQCVMW0046776</t>
  </si>
  <si>
    <t>CQCVMW0046775</t>
  </si>
  <si>
    <t>MAWU BANDA</t>
  </si>
  <si>
    <t>CQCVMW0045453</t>
  </si>
  <si>
    <t>CQCVMW0045452</t>
  </si>
  <si>
    <t>ALINESI ISEKE</t>
  </si>
  <si>
    <t>CQCVMW0046774</t>
  </si>
  <si>
    <t>CQCVMW0046772</t>
  </si>
  <si>
    <t>GILESI CHAKHUMBILA</t>
  </si>
  <si>
    <t>CQCVMW0046773</t>
  </si>
  <si>
    <t>CQCVMW0046770</t>
  </si>
  <si>
    <t>JAMILA AHAMAD</t>
  </si>
  <si>
    <t>CQCVMW0046154</t>
  </si>
  <si>
    <t>CQCVMW0045069</t>
  </si>
  <si>
    <t>ESINT ALON</t>
  </si>
  <si>
    <t>SIINDA</t>
  </si>
  <si>
    <t>CQCVMW0045084</t>
  </si>
  <si>
    <t>CQCVMW0046155</t>
  </si>
  <si>
    <t>KHILISITINA BANDA</t>
  </si>
  <si>
    <t>CHAZAMA</t>
  </si>
  <si>
    <t>CQCVMW0046182</t>
  </si>
  <si>
    <t>CQCVMW0045052</t>
  </si>
  <si>
    <t>KOZEKANI  PETULO</t>
  </si>
  <si>
    <t>KACHIMBWI</t>
  </si>
  <si>
    <t>CQCVMW0046944</t>
  </si>
  <si>
    <t>CQCVMW0046943</t>
  </si>
  <si>
    <t>ADALIUA JOZEFE</t>
  </si>
  <si>
    <t>SINDA</t>
  </si>
  <si>
    <t>CQCVMW0045053</t>
  </si>
  <si>
    <t>CQCVMW0045054</t>
  </si>
  <si>
    <t>GELETIYA SAULOS</t>
  </si>
  <si>
    <t>CQCVMW0045055</t>
  </si>
  <si>
    <t>CQCVMW0045051</t>
  </si>
  <si>
    <t>ESITA HALISON</t>
  </si>
  <si>
    <t>CQCVMW0046926</t>
  </si>
  <si>
    <t>CQCVMW0046942</t>
  </si>
  <si>
    <t>MATILIDA BUTAWO</t>
  </si>
  <si>
    <t>DAFUTSA</t>
  </si>
  <si>
    <t>CQCVMW0046941</t>
  </si>
  <si>
    <t>CQCVMW0046940</t>
  </si>
  <si>
    <t>LUSIYA LITCHAD</t>
  </si>
  <si>
    <t>MDAFUTSA</t>
  </si>
  <si>
    <t>CQCVMW0045082</t>
  </si>
  <si>
    <t>CQCVMW0045083</t>
  </si>
  <si>
    <t>LUFI CHIMSEWO</t>
  </si>
  <si>
    <t>KACHIMBWE</t>
  </si>
  <si>
    <t>CQCVMW0045056</t>
  </si>
  <si>
    <t>CQCVMW0045057</t>
  </si>
  <si>
    <t>SABINA DOMINIKO</t>
  </si>
  <si>
    <t>KAVHIMBWI</t>
  </si>
  <si>
    <t>ZUDE</t>
  </si>
  <si>
    <t>CQCVMW0045058</t>
  </si>
  <si>
    <t>CQCVMW0045059</t>
  </si>
  <si>
    <t>ZIONE JOJI</t>
  </si>
  <si>
    <t>CQCVMW0045060</t>
  </si>
  <si>
    <t>CQCVMW0045061</t>
  </si>
  <si>
    <t>MTISUNGE GIDION</t>
  </si>
  <si>
    <t>CQCVMW0045062</t>
  </si>
  <si>
    <t>CQCVMW0045063</t>
  </si>
  <si>
    <t>ERUBE ESAYA</t>
  </si>
  <si>
    <t>CQCVMW0045065</t>
  </si>
  <si>
    <t>CQCVMW0047132</t>
  </si>
  <si>
    <t>AGINES BIKISON</t>
  </si>
  <si>
    <t>CQCVMW0046935</t>
  </si>
  <si>
    <t>CQCVMW0046934</t>
  </si>
  <si>
    <t>MATILIDA HALODI</t>
  </si>
  <si>
    <t>CQCVMW0047147</t>
  </si>
  <si>
    <t>CQCVMW0047145</t>
  </si>
  <si>
    <t>JENIFA YAMIKANI</t>
  </si>
  <si>
    <t>CQCVMW0047149</t>
  </si>
  <si>
    <t>CQCVMW0047150</t>
  </si>
  <si>
    <t>LINESS JELEDI</t>
  </si>
  <si>
    <t>CQCVMW0046933</t>
  </si>
  <si>
    <t>CQCVMW0046932</t>
  </si>
  <si>
    <t>AYIVE TCJETCHE</t>
  </si>
  <si>
    <t>MSUGWI</t>
  </si>
  <si>
    <t>CQCVMW0046909</t>
  </si>
  <si>
    <t>CQCVMW0046939</t>
  </si>
  <si>
    <t>SUZENI TCHETCHE</t>
  </si>
  <si>
    <t>SUGWI</t>
  </si>
  <si>
    <t>CQCVMW0045067</t>
  </si>
  <si>
    <t>CQCVMW0045400</t>
  </si>
  <si>
    <t>IFIJENIYA TADEYO</t>
  </si>
  <si>
    <t>CQCVMW0046938</t>
  </si>
  <si>
    <t>CQCVMW0046910</t>
  </si>
  <si>
    <t>SITELA SAWULI</t>
  </si>
  <si>
    <t>CQCVMW0047130</t>
  </si>
  <si>
    <t>CQCVMW0047129</t>
  </si>
  <si>
    <t>BETINA JALEDI</t>
  </si>
  <si>
    <t>KSCHIMBWI</t>
  </si>
  <si>
    <t>CQCVMW0046911</t>
  </si>
  <si>
    <t>CQCVMW0046912</t>
  </si>
  <si>
    <t>LODA CHAZA</t>
  </si>
  <si>
    <t>TASHANI</t>
  </si>
  <si>
    <t>CQCVMW0047122</t>
  </si>
  <si>
    <t>CQCVMW0047128</t>
  </si>
  <si>
    <t>MALIGELITA GIDALA</t>
  </si>
  <si>
    <t>CQCVMW0046904</t>
  </si>
  <si>
    <t>CQCVMW0046903</t>
  </si>
  <si>
    <t>SALA KALONGA</t>
  </si>
  <si>
    <t>CQCVMW0046931</t>
  </si>
  <si>
    <t>CQCVMW0046930</t>
  </si>
  <si>
    <t>TIYAMIKE ZUZE</t>
  </si>
  <si>
    <t>CQCVMW0045401</t>
  </si>
  <si>
    <t>CQCVMW0045402</t>
  </si>
  <si>
    <t>SIWEMA JOSEFE</t>
  </si>
  <si>
    <t>CQCVMW0045403</t>
  </si>
  <si>
    <t>CQCVMW0045404</t>
  </si>
  <si>
    <t>LIVINESS MASIYE</t>
  </si>
  <si>
    <t>CQCVMW0046929</t>
  </si>
  <si>
    <t>CQCVMW0046928</t>
  </si>
  <si>
    <t>BEFA JEMUSI</t>
  </si>
  <si>
    <t>KACHIBWI</t>
  </si>
  <si>
    <t>CQCVMW0045405</t>
  </si>
  <si>
    <t>CQCVMW0045406</t>
  </si>
  <si>
    <t>SHILA BANDA</t>
  </si>
  <si>
    <t>CQCVMW0046902</t>
  </si>
  <si>
    <t>CQCVMW0046901</t>
  </si>
  <si>
    <t>ADALIYA MALENI</t>
  </si>
  <si>
    <t>CQCVMW0045407</t>
  </si>
  <si>
    <t>CQCVMW0045408</t>
  </si>
  <si>
    <t>VELONIKA WSYILESI</t>
  </si>
  <si>
    <t>CQCVMW0046922</t>
  </si>
  <si>
    <t>CQCVMW0046923</t>
  </si>
  <si>
    <t>NOLIYA PHATSO</t>
  </si>
  <si>
    <t>CQCVMW0045409</t>
  </si>
  <si>
    <t>CQCVMW0045410</t>
  </si>
  <si>
    <t>ALIDAYO KABOTOLO</t>
  </si>
  <si>
    <t>CQCVMW0046925</t>
  </si>
  <si>
    <t>CQCVMW0046937</t>
  </si>
  <si>
    <t>FULOLESI TCHUNESI</t>
  </si>
  <si>
    <t>CQCVMW0045411</t>
  </si>
  <si>
    <t>CQCVMW0047135</t>
  </si>
  <si>
    <t>SELINA MIKILIFI</t>
  </si>
  <si>
    <t>CQCVMW0046908</t>
  </si>
  <si>
    <t>CQCVMW0046936</t>
  </si>
  <si>
    <t>LAKINESI VHIDAKWA</t>
  </si>
  <si>
    <t>CQCVMW0045412</t>
  </si>
  <si>
    <t>CQCVMW0045413</t>
  </si>
  <si>
    <t>MALE SI  LAFATI</t>
  </si>
  <si>
    <t>ZUDI</t>
  </si>
  <si>
    <t>CQCVMW0046947</t>
  </si>
  <si>
    <t>CQCVMW0046906</t>
  </si>
  <si>
    <t>FENIYA TSOGOLANI</t>
  </si>
  <si>
    <t>CQCVMW0045414</t>
  </si>
  <si>
    <t>CQCVMW0045415</t>
  </si>
  <si>
    <t>OLIVETA DEVISON</t>
  </si>
  <si>
    <t>CQCVMW0046907</t>
  </si>
  <si>
    <t>CQCVMW0046924</t>
  </si>
  <si>
    <t>NDOLOFE CHIFUNILO</t>
  </si>
  <si>
    <t>DIMA</t>
  </si>
  <si>
    <t>CQCVMW0045416</t>
  </si>
  <si>
    <t>CQCVMW0045417</t>
  </si>
  <si>
    <t>JENI KAMCHILA</t>
  </si>
  <si>
    <t>MDIMA</t>
  </si>
  <si>
    <t>CQCVMW0046905</t>
  </si>
  <si>
    <t>CQCVMW0046927</t>
  </si>
  <si>
    <t>EDINA BISITONI</t>
  </si>
  <si>
    <t>CQCVMW0045418</t>
  </si>
  <si>
    <t>CQCVMW0045419</t>
  </si>
  <si>
    <t>LIVINESS THEKA</t>
  </si>
  <si>
    <t>CQCVMW0046918</t>
  </si>
  <si>
    <t>CQCVMW0046945</t>
  </si>
  <si>
    <t>MWAYIWAWO TIMA</t>
  </si>
  <si>
    <t>CQCVMW0047102</t>
  </si>
  <si>
    <t>CQCVMW0045420</t>
  </si>
  <si>
    <t>SALA ZAKEYO</t>
  </si>
  <si>
    <t>CQCVMW0045422</t>
  </si>
  <si>
    <t>CQCVMW0045421</t>
  </si>
  <si>
    <t>CHISISI ERIFALA</t>
  </si>
  <si>
    <t>CQCVMW0046917</t>
  </si>
  <si>
    <t>CQCVMW0046915</t>
  </si>
  <si>
    <t>SELENIYA K7CHEMA</t>
  </si>
  <si>
    <t>CQCVMW0045423</t>
  </si>
  <si>
    <t>CQCVMW0045424</t>
  </si>
  <si>
    <t>LAVUNESS CHANDAMALE</t>
  </si>
  <si>
    <t>CQCVMW0045425</t>
  </si>
  <si>
    <t>CQCVMW0045064</t>
  </si>
  <si>
    <t>ERENA THEBULO</t>
  </si>
  <si>
    <t>CQCVMW0046914</t>
  </si>
  <si>
    <t>CQCVMW0046913</t>
  </si>
  <si>
    <t>KHISE ZAKEYO</t>
  </si>
  <si>
    <t>CQCVMW0045426</t>
  </si>
  <si>
    <t>CQCVMW0045427</t>
  </si>
  <si>
    <t>PATILISHA TEBULO</t>
  </si>
  <si>
    <t>CQCVMW0046919</t>
  </si>
  <si>
    <t>CQCVMW0046916</t>
  </si>
  <si>
    <t>MALESI SUNGANANI</t>
  </si>
  <si>
    <t>CQCVMW0045428</t>
  </si>
  <si>
    <t>CQCVMW0045429</t>
  </si>
  <si>
    <t>SOFIYA NDUNDU</t>
  </si>
  <si>
    <t>CQCVMW0045430</t>
  </si>
  <si>
    <t>CQCVMW0045431</t>
  </si>
  <si>
    <t>JOJI YOHANE</t>
  </si>
  <si>
    <t>CQCVMW0046920</t>
  </si>
  <si>
    <t>CQCVMW0046950</t>
  </si>
  <si>
    <t>MELE HALISON</t>
  </si>
  <si>
    <t>CQCVMW0047121</t>
  </si>
  <si>
    <t>CQCVMW0045432</t>
  </si>
  <si>
    <t>LUSIYA GAVENI</t>
  </si>
  <si>
    <t>CQCVMW0045433</t>
  </si>
  <si>
    <t>CQCVMW0045434</t>
  </si>
  <si>
    <t>KHILISTINA SAMISON</t>
  </si>
  <si>
    <t>CQCVMW0045435</t>
  </si>
  <si>
    <t>CQCVMW0047131</t>
  </si>
  <si>
    <t>MSAMATHA JOSEFE</t>
  </si>
  <si>
    <t>CQCVMW0045436</t>
  </si>
  <si>
    <t>CQCVMW0045438</t>
  </si>
  <si>
    <t>MDATSI GIDION</t>
  </si>
  <si>
    <t>MDOMA</t>
  </si>
  <si>
    <t>CQCVMW0045437</t>
  </si>
  <si>
    <t>CQCVMW0045439</t>
  </si>
  <si>
    <t>LOTINA HALE</t>
  </si>
  <si>
    <t>CQCVMW0045440</t>
  </si>
  <si>
    <t>CQCVMW0045441</t>
  </si>
  <si>
    <t>LUNIYA CHIMWEMWE</t>
  </si>
  <si>
    <t>CQCVMW0046949</t>
  </si>
  <si>
    <t>CQCVMW0046948</t>
  </si>
  <si>
    <t>LENISA MALIKINO</t>
  </si>
  <si>
    <t>CQCVMW0045443</t>
  </si>
  <si>
    <t>CQCVMW0045442</t>
  </si>
  <si>
    <t>GILESI SIX</t>
  </si>
  <si>
    <t>CQCVMW0047120</t>
  </si>
  <si>
    <t>CQCVMW0047119</t>
  </si>
  <si>
    <t>TAWONA FLANK</t>
  </si>
  <si>
    <t>CQCVMW0046946</t>
  </si>
  <si>
    <t>CQCVMW0046921</t>
  </si>
  <si>
    <t>LODA AIKISI</t>
  </si>
  <si>
    <t>CQCVMW0045444</t>
  </si>
  <si>
    <t>CQCVMW0047127</t>
  </si>
  <si>
    <t>FAYIDESI KAPITALA</t>
  </si>
  <si>
    <t>CQCVMW0019734</t>
  </si>
  <si>
    <t>CQCVMW0019736</t>
  </si>
  <si>
    <t>DZUWA KACHEKA</t>
  </si>
  <si>
    <t>CQCVMW0019735</t>
  </si>
  <si>
    <t>CQCVMW0019733</t>
  </si>
  <si>
    <t>ALINAFE KASITENI</t>
  </si>
  <si>
    <t>CQCVMW0019732</t>
  </si>
  <si>
    <t>CQCVMW0047144</t>
  </si>
  <si>
    <t>BETINA KALIFONYA</t>
  </si>
  <si>
    <t>CQCVMW0047146</t>
  </si>
  <si>
    <t>CQCVMW0047148</t>
  </si>
  <si>
    <t>ACHIWA POUL</t>
  </si>
  <si>
    <t>CQCVMW0046197</t>
  </si>
  <si>
    <t>CQCVMW0045450</t>
  </si>
  <si>
    <t>GETULUDISHUMBA</t>
  </si>
  <si>
    <t>CQCVMW0045449</t>
  </si>
  <si>
    <t>CQCVMW0045448</t>
  </si>
  <si>
    <t>TIUZAYANI MOFATI</t>
  </si>
  <si>
    <t>CQCVMW0045445</t>
  </si>
  <si>
    <t>CQCVMW0045446</t>
  </si>
  <si>
    <t>LOYINESI MATENI</t>
  </si>
  <si>
    <t>CQCVMW0045447</t>
  </si>
  <si>
    <t>CQCVMW0045208</t>
  </si>
  <si>
    <t>MTILO ALIKI</t>
  </si>
  <si>
    <t>CQCVMW0045210</t>
  </si>
  <si>
    <t>CQCVMW0045212</t>
  </si>
  <si>
    <t>PITASON LEZITALA</t>
  </si>
  <si>
    <t>CQCVMW0045209</t>
  </si>
  <si>
    <t>CQCVMW0045216</t>
  </si>
  <si>
    <t>LABEKA TEBULO</t>
  </si>
  <si>
    <t>CQCVMW0045451</t>
  </si>
  <si>
    <t>CQCVMW0027659</t>
  </si>
  <si>
    <t>MILIONI NDUNDU</t>
  </si>
  <si>
    <t>CQCVMW0045207</t>
  </si>
  <si>
    <t>CQCVMW0045213</t>
  </si>
  <si>
    <t>ESINATI YOHANE</t>
  </si>
  <si>
    <t>CQCVMW0045206</t>
  </si>
  <si>
    <t>CQCVMW0045211</t>
  </si>
  <si>
    <t>KHILISITINA TIMALILANA</t>
  </si>
  <si>
    <t>CQCVMW0045215</t>
  </si>
  <si>
    <t>CQCVMW0045214</t>
  </si>
  <si>
    <t>LUFI KELEMENTI</t>
  </si>
  <si>
    <t>CQCVMW0046050</t>
  </si>
  <si>
    <t>CQCVMW0046049</t>
  </si>
  <si>
    <t>JENIFA FULAKISON</t>
  </si>
  <si>
    <t>CQCVMW0046006</t>
  </si>
  <si>
    <t>CQCVMW0046016</t>
  </si>
  <si>
    <t>UNISI KANTHITI</t>
  </si>
  <si>
    <t>CQCVMW0046029</t>
  </si>
  <si>
    <t>CQCVMW0046007</t>
  </si>
  <si>
    <t>LUSIYA LAYISON</t>
  </si>
  <si>
    <t>CQCVMW0046027</t>
  </si>
  <si>
    <t>CQCSSAMT322955</t>
  </si>
  <si>
    <t>FAYINESS KAMBWILA</t>
  </si>
  <si>
    <t>CQCVMW0046042</t>
  </si>
  <si>
    <t>CQCVMW0046020</t>
  </si>
  <si>
    <t>JOYISI JOJI</t>
  </si>
  <si>
    <t>CQCVMW0046023</t>
  </si>
  <si>
    <t>CQCVMW0046038</t>
  </si>
  <si>
    <t>DOLOFE DIKITALA</t>
  </si>
  <si>
    <t>MPINGI</t>
  </si>
  <si>
    <t>CQCVMW0046019</t>
  </si>
  <si>
    <t>CQCVMW0046012</t>
  </si>
  <si>
    <t>JAYILOS TINDILO</t>
  </si>
  <si>
    <t>CQCVMW0046015</t>
  </si>
  <si>
    <t>CQCVMW0046014</t>
  </si>
  <si>
    <t>LELIYA LAYISON</t>
  </si>
  <si>
    <t>CQCVMW0046024</t>
  </si>
  <si>
    <t>CQCVMW0046043</t>
  </si>
  <si>
    <t>MALIGELITA LAYISON</t>
  </si>
  <si>
    <t>CQCVMW0046002</t>
  </si>
  <si>
    <t>CQCVMW0046046</t>
  </si>
  <si>
    <t>IYILINI WILIBESI</t>
  </si>
  <si>
    <t>CQCVMW0046030</t>
  </si>
  <si>
    <t>CQCVMW0046021</t>
  </si>
  <si>
    <t>MBITIYA WAILESI</t>
  </si>
  <si>
    <t>CQCVMW0046047</t>
  </si>
  <si>
    <t>CQCVMW0046044</t>
  </si>
  <si>
    <t>SOFELETI WAYILESI</t>
  </si>
  <si>
    <t>CQCVMW0046011</t>
  </si>
  <si>
    <t>CQCVMW0047139</t>
  </si>
  <si>
    <t>MSATI KABOYI</t>
  </si>
  <si>
    <t>CQCVMW0046036</t>
  </si>
  <si>
    <t>CQCVMW0046009</t>
  </si>
  <si>
    <t>ESINATI SETSO</t>
  </si>
  <si>
    <t>CQCVMW0020523</t>
  </si>
  <si>
    <t>CQCVMW0020522</t>
  </si>
  <si>
    <t>LINDA  M'MCHENGA</t>
  </si>
  <si>
    <t>LAMBULANI</t>
  </si>
  <si>
    <t>CQCVMW0046003</t>
  </si>
  <si>
    <t>CQCVMW0046008</t>
  </si>
  <si>
    <t>MWAYIWAWO SONGEYA</t>
  </si>
  <si>
    <t>CQCVMW0019551</t>
  </si>
  <si>
    <t>CQCVMW0019553</t>
  </si>
  <si>
    <t>DOLOFE BESTER</t>
  </si>
  <si>
    <t>CQCVMW0020521</t>
  </si>
  <si>
    <t>CQCVMW0020520</t>
  </si>
  <si>
    <t>UNICE  BOTISI</t>
  </si>
  <si>
    <t>NEFITALE</t>
  </si>
  <si>
    <t>CQCVMW0046005</t>
  </si>
  <si>
    <t>CQCVMW0046041</t>
  </si>
  <si>
    <t>LUSIYA MPINGU</t>
  </si>
  <si>
    <t>CQCVMW0020519</t>
  </si>
  <si>
    <t>CQCVMW0020518</t>
  </si>
  <si>
    <t>UNICE  ZAKALIA</t>
  </si>
  <si>
    <t>MAWELO 1</t>
  </si>
  <si>
    <t>CQCVMW0019554</t>
  </si>
  <si>
    <t>CQCVMW0019552</t>
  </si>
  <si>
    <t>0LIVA JOSIYA</t>
  </si>
  <si>
    <t>L0LENI</t>
  </si>
  <si>
    <t>M'NG'OMBA</t>
  </si>
  <si>
    <t>CQCVMW0046037</t>
  </si>
  <si>
    <t>CQCVMW0046018</t>
  </si>
  <si>
    <t>OLIPA ERIYASI</t>
  </si>
  <si>
    <t>CQCVMW0020517</t>
  </si>
  <si>
    <t>CQCVMW0020516</t>
  </si>
  <si>
    <t>MARITA  JELEMANI</t>
  </si>
  <si>
    <t>CQCVMW0020992</t>
  </si>
  <si>
    <t>CQCVMW0020991</t>
  </si>
  <si>
    <t>EZELETI ZIKIYELE</t>
  </si>
  <si>
    <t>MAWELO 1 TC</t>
  </si>
  <si>
    <t>CQCVMW0020515</t>
  </si>
  <si>
    <t>CQCVMW0020514</t>
  </si>
  <si>
    <t>TOMAIDA  EDIWADI</t>
  </si>
  <si>
    <t>MAWELO2</t>
  </si>
  <si>
    <t>CQCVMW0020990</t>
  </si>
  <si>
    <t>CQCVMW0020989</t>
  </si>
  <si>
    <t>ANEY CHIKAONDA</t>
  </si>
  <si>
    <t>MAWELO 2 TC</t>
  </si>
  <si>
    <t>CQCVMW0020513</t>
  </si>
  <si>
    <t>CQCVMW0020512</t>
  </si>
  <si>
    <t>PATRICIA  SIMOKO</t>
  </si>
  <si>
    <t>CQCVMW0020988</t>
  </si>
  <si>
    <t>CQCVMW0020987</t>
  </si>
  <si>
    <t>KILITA CHIKAYIKO</t>
  </si>
  <si>
    <t>CQCVMW0046033</t>
  </si>
  <si>
    <t>CQCVMW0046032</t>
  </si>
  <si>
    <t>PATUMA KASAYILA</t>
  </si>
  <si>
    <t>CQCVMW0020986</t>
  </si>
  <si>
    <t>CQCVMW0020985</t>
  </si>
  <si>
    <t>VELESI SAMUELE</t>
  </si>
  <si>
    <t>CQCVMW0020511</t>
  </si>
  <si>
    <t>CQCVMW0020510</t>
  </si>
  <si>
    <t>SISILIA  CHIFUNILO</t>
  </si>
  <si>
    <t>CQCVMW0046048</t>
  </si>
  <si>
    <t>CQCVMW0046001</t>
  </si>
  <si>
    <t>LEZINA CHISETE</t>
  </si>
  <si>
    <t>CQCVMW0020984</t>
  </si>
  <si>
    <t>CQCVMW0020983</t>
  </si>
  <si>
    <t>LOVENES JOSEFE</t>
  </si>
  <si>
    <t>CQCVMW0020509</t>
  </si>
  <si>
    <t>CQCVMW0020508</t>
  </si>
  <si>
    <t>DELIA  YESAYA</t>
  </si>
  <si>
    <t>CQCVMW0046013</t>
  </si>
  <si>
    <t>CQCVMW0046034</t>
  </si>
  <si>
    <t>SPIWE SOLIJALA</t>
  </si>
  <si>
    <t>CQCVMW0020982</t>
  </si>
  <si>
    <t>CQCVMW0020981</t>
  </si>
  <si>
    <t>DETER NKHOMA</t>
  </si>
  <si>
    <t>CQCVMW0020506</t>
  </si>
  <si>
    <t>CQCVMW0020507</t>
  </si>
  <si>
    <t>MAWELO3</t>
  </si>
  <si>
    <t>CQCVMW0020980</t>
  </si>
  <si>
    <t>CQCVMW0020979</t>
  </si>
  <si>
    <t>FINIYASI KAITONI</t>
  </si>
  <si>
    <t>CQCVMW0046017</t>
  </si>
  <si>
    <t>CQCVMW0046035</t>
  </si>
  <si>
    <t>GERESS JAKALASS</t>
  </si>
  <si>
    <t>CQCVMW0020978</t>
  </si>
  <si>
    <t>CQCVMW0020977</t>
  </si>
  <si>
    <t>AGINESI PHILI</t>
  </si>
  <si>
    <t>CQCVMW0020976</t>
  </si>
  <si>
    <t>CQCVMW0020975</t>
  </si>
  <si>
    <t>KILINESI WILADI</t>
  </si>
  <si>
    <t>CQCVMW0020505</t>
  </si>
  <si>
    <t>CQCVMW0020504</t>
  </si>
  <si>
    <t>FANNY  JAKISONI</t>
  </si>
  <si>
    <t>CQCVMW0020974</t>
  </si>
  <si>
    <t>CQCVMW0020973</t>
  </si>
  <si>
    <t>MATHER JAZIYELE</t>
  </si>
  <si>
    <t>CQCVMW0046031</t>
  </si>
  <si>
    <t>CQCVMW0046004</t>
  </si>
  <si>
    <t>DONA SUTI</t>
  </si>
  <si>
    <t>CQCVMW0020972</t>
  </si>
  <si>
    <t>CQCVMW0020971</t>
  </si>
  <si>
    <t>ELIZA JIKISONI</t>
  </si>
  <si>
    <t>CQCVMW0046045</t>
  </si>
  <si>
    <t>CQCVMW0046025</t>
  </si>
  <si>
    <t>METY  SIMENTI</t>
  </si>
  <si>
    <t>CQCVMW0020503</t>
  </si>
  <si>
    <t>CQCVMW0020502</t>
  </si>
  <si>
    <t>MAGRETI S SIMATI</t>
  </si>
  <si>
    <t>CQCVMW0020970</t>
  </si>
  <si>
    <t>CQCVMW0020969</t>
  </si>
  <si>
    <t>VELINA ISAKE</t>
  </si>
  <si>
    <t>CQCVMW0046022</t>
  </si>
  <si>
    <t>CQCVMW0046010</t>
  </si>
  <si>
    <t>LOYISI MOZESI</t>
  </si>
  <si>
    <t>CQCVMW0020524</t>
  </si>
  <si>
    <t>CQCVMW0020501</t>
  </si>
  <si>
    <t>SOLOMI  BONDI</t>
  </si>
  <si>
    <t>CQCVMW0020960</t>
  </si>
  <si>
    <t>CQCVMW0020959</t>
  </si>
  <si>
    <t>ESITER LAKISONI</t>
  </si>
  <si>
    <t>CQCVMW0020968</t>
  </si>
  <si>
    <t>CQCVMW0020967</t>
  </si>
  <si>
    <t>MARITA  TASIA</t>
  </si>
  <si>
    <t>CQCVMW0046026</t>
  </si>
  <si>
    <t>CQCVMW0046039</t>
  </si>
  <si>
    <t>BERIFA VULA</t>
  </si>
  <si>
    <t>CQCVMW0020958</t>
  </si>
  <si>
    <t>CQCVMW0020957</t>
  </si>
  <si>
    <t>AIDA BAKISONI</t>
  </si>
  <si>
    <t>CQCVMW0020966</t>
  </si>
  <si>
    <t>CQCVMW0020965</t>
  </si>
  <si>
    <t>GUMBO  SOLOMONI</t>
  </si>
  <si>
    <t>CQCVMW0020956</t>
  </si>
  <si>
    <t>CQCVMW0020955</t>
  </si>
  <si>
    <t>FULOLESI GIFITI</t>
  </si>
  <si>
    <t>CQCVMW0020964</t>
  </si>
  <si>
    <t>CQCVMW0020963</t>
  </si>
  <si>
    <t>EMELIDA  BOSTONI</t>
  </si>
  <si>
    <t>MAWELO1</t>
  </si>
  <si>
    <t>CQCVMW0046040</t>
  </si>
  <si>
    <t>CQCVMW0046028</t>
  </si>
  <si>
    <t>MERY SAIDI MALENGA</t>
  </si>
  <si>
    <t>CQCVMW0020962</t>
  </si>
  <si>
    <t>CQCVMW0020961</t>
  </si>
  <si>
    <t>FOLORA  MAKATE</t>
  </si>
  <si>
    <t>CQCVMW0020952</t>
  </si>
  <si>
    <t>CQCVMW0020951</t>
  </si>
  <si>
    <t>ZIONE DAVITE</t>
  </si>
  <si>
    <t>CQCVMW0020994</t>
  </si>
  <si>
    <t>CQCVMW0020993</t>
  </si>
  <si>
    <t>SISILIYA GWILENI</t>
  </si>
  <si>
    <t>MAWELO 3 TC</t>
  </si>
  <si>
    <t>CQCVMW0076809</t>
  </si>
  <si>
    <t>CQCVMW0076808</t>
  </si>
  <si>
    <t>SAMUELE  MBEWE</t>
  </si>
  <si>
    <t>CQCVMW0076834</t>
  </si>
  <si>
    <t>CQCVMW0076833</t>
  </si>
  <si>
    <t>DOLOPHY  KALONGA</t>
  </si>
  <si>
    <t>CQCVMW0076836</t>
  </si>
  <si>
    <t>CQCVMW0076835</t>
  </si>
  <si>
    <t>ALIKANJELO  PATILEKI</t>
  </si>
  <si>
    <t>CQCVMW0076839</t>
  </si>
  <si>
    <t>CQCVMW0076838</t>
  </si>
  <si>
    <t>M'MPATULANA  ANDREW</t>
  </si>
  <si>
    <t>CQCVMW0076807</t>
  </si>
  <si>
    <t>CQCVMW0076806</t>
  </si>
  <si>
    <t>JOJINA  SELEMANI</t>
  </si>
  <si>
    <t>CQCVMW0076803</t>
  </si>
  <si>
    <t>CQCVMW0076802</t>
  </si>
  <si>
    <t>PITALA  PATILEKE</t>
  </si>
  <si>
    <t>CQCVMW0076848</t>
  </si>
  <si>
    <t>CQCVMW0076847</t>
  </si>
  <si>
    <t>BIKITOLIA  SITANIELE</t>
  </si>
  <si>
    <t>CHIMBA</t>
  </si>
  <si>
    <t>DAMBULENI</t>
  </si>
  <si>
    <t>CQCVMW0076846</t>
  </si>
  <si>
    <t>CQCVMW0076845</t>
  </si>
  <si>
    <t>AIDA  YAMIKANI</t>
  </si>
  <si>
    <t>CHISAMBA</t>
  </si>
  <si>
    <t>DAMBULESI</t>
  </si>
  <si>
    <t>CQCVMW0076844</t>
  </si>
  <si>
    <t>CQCVMW0076840</t>
  </si>
  <si>
    <t>KHUMBO  SITANUELE</t>
  </si>
  <si>
    <t>CQCVMW0076811</t>
  </si>
  <si>
    <t>CQCVMW0076801</t>
  </si>
  <si>
    <t>MODESTER  CHILUNGAMO</t>
  </si>
  <si>
    <t>CQCVMW0076657</t>
  </si>
  <si>
    <t>CQCVMW0076837</t>
  </si>
  <si>
    <t>TISIENJI  YOSOFATI</t>
  </si>
  <si>
    <t>CQCVMW0076818</t>
  </si>
  <si>
    <t>CQCVMW0076899</t>
  </si>
  <si>
    <t>M'DACHAPO  YOSOFATI</t>
  </si>
  <si>
    <t>CQCVMW0076600</t>
  </si>
  <si>
    <t>CQCVMW0076599</t>
  </si>
  <si>
    <t>JENETI  YOSOFSTI</t>
  </si>
  <si>
    <t>CQCVMW0076598</t>
  </si>
  <si>
    <t>CQCVMW0076597</t>
  </si>
  <si>
    <t>LOVUNESI  M'SOWOYA</t>
  </si>
  <si>
    <t>ANDISENI</t>
  </si>
  <si>
    <t>CQCVMW0076596</t>
  </si>
  <si>
    <t>CQCVMW0076595</t>
  </si>
  <si>
    <t>MATILIDA  JOHN</t>
  </si>
  <si>
    <t>CQCVMW0076594</t>
  </si>
  <si>
    <t>CQCVMW0076593</t>
  </si>
  <si>
    <t>JENIFA  KALIYAYA</t>
  </si>
  <si>
    <t>MALEZA</t>
  </si>
  <si>
    <t>CQCVMW0076592</t>
  </si>
  <si>
    <t>CQCVMW0076591</t>
  </si>
  <si>
    <t>MUTANISO  CHITONDE</t>
  </si>
  <si>
    <t>CQCVMW0076590</t>
  </si>
  <si>
    <t>CQCVMW0076589</t>
  </si>
  <si>
    <t>LAKELO  MBEWE</t>
  </si>
  <si>
    <t>CQCVMW0076588</t>
  </si>
  <si>
    <t>CQCVMW0076587</t>
  </si>
  <si>
    <t>MAIKI  CHIMBALANGA</t>
  </si>
  <si>
    <t>CQCVMW0076586</t>
  </si>
  <si>
    <t>CQCVMW0076585</t>
  </si>
  <si>
    <t>PULESHASI  GINADIO</t>
  </si>
  <si>
    <t>CQCVMW0076584</t>
  </si>
  <si>
    <t>CQCVMW0076583</t>
  </si>
  <si>
    <t>JUDITH  YOSWA</t>
  </si>
  <si>
    <t>CQCVMW0076582</t>
  </si>
  <si>
    <t>CQCVMW0076581</t>
  </si>
  <si>
    <t>ALESI  MPHUNDA</t>
  </si>
  <si>
    <t>CQCVMW0076580</t>
  </si>
  <si>
    <t>CQCVMW0076579</t>
  </si>
  <si>
    <t>MALIFA  ALIKI</t>
  </si>
  <si>
    <t>CQCVMW0076578</t>
  </si>
  <si>
    <t>CQCVMW0076577</t>
  </si>
  <si>
    <t>JUSTINA  GIFITI</t>
  </si>
  <si>
    <t>CQCVMW0019202</t>
  </si>
  <si>
    <t>CQCVMW0019201</t>
  </si>
  <si>
    <t xml:space="preserve">CLEMENT PAUL </t>
  </si>
  <si>
    <t>CQCVMW0076576</t>
  </si>
  <si>
    <t>CQCVMW0076575</t>
  </si>
  <si>
    <t>LOVUNESI  JELEMANI</t>
  </si>
  <si>
    <t>LUWA</t>
  </si>
  <si>
    <t>CQCVMW0076574</t>
  </si>
  <si>
    <t>CQCVMW0076573</t>
  </si>
  <si>
    <t>LINESI  LOBATI</t>
  </si>
  <si>
    <t>CQCVMW0076572</t>
  </si>
  <si>
    <t>CQCVMW0076571</t>
  </si>
  <si>
    <t>AGINESI  TCHALOSI</t>
  </si>
  <si>
    <t>CQCVMW0076570</t>
  </si>
  <si>
    <t>CQCVMW0076569</t>
  </si>
  <si>
    <t>EVASI  KAMEANKHUDZA</t>
  </si>
  <si>
    <t>MAWELO4</t>
  </si>
  <si>
    <t>CQCVMW0076568</t>
  </si>
  <si>
    <t>CQCVMW0076567</t>
  </si>
  <si>
    <t>LITCHADI  CHOMA</t>
  </si>
  <si>
    <t>CQCVMW0076566</t>
  </si>
  <si>
    <t>CQCVMW0076565</t>
  </si>
  <si>
    <t>ALAINA  LAICE</t>
  </si>
  <si>
    <t>CQCVMW0076564</t>
  </si>
  <si>
    <t>CQCVMW0076563</t>
  </si>
  <si>
    <t>ADAMU  CHOMA</t>
  </si>
  <si>
    <t>CQCVMW0076562</t>
  </si>
  <si>
    <t>CQCVMW0076561</t>
  </si>
  <si>
    <t>ESITELE  SAMISONI</t>
  </si>
  <si>
    <t>CQCVMW0076559</t>
  </si>
  <si>
    <t>CQCVMW0076560</t>
  </si>
  <si>
    <t>MALIGELITA  CHUNGA</t>
  </si>
  <si>
    <t>CQCVMW0076551</t>
  </si>
  <si>
    <t>CQCVMW0076552</t>
  </si>
  <si>
    <t>JUDITH KUMAMBALA</t>
  </si>
  <si>
    <t>CQCVMW0076558</t>
  </si>
  <si>
    <t>CQCVMW0076557</t>
  </si>
  <si>
    <t>AGINESI  CHILARA</t>
  </si>
  <si>
    <t>CQCVMW0076556</t>
  </si>
  <si>
    <t>CQCVMW0076555</t>
  </si>
  <si>
    <t>ELENI  PIASI</t>
  </si>
  <si>
    <t>CHINKHUNDA</t>
  </si>
  <si>
    <t>CQCVMW0076554</t>
  </si>
  <si>
    <t>CQCVMW0076553</t>
  </si>
  <si>
    <t>FAIDESI  LABISONI</t>
  </si>
  <si>
    <t>CQCVMW0007403</t>
  </si>
  <si>
    <t>CQCVMW0007404</t>
  </si>
  <si>
    <t>IZILETI  CHISAMBA</t>
  </si>
  <si>
    <t>CQCVMW0018597</t>
  </si>
  <si>
    <t>CQCVMW0018598</t>
  </si>
  <si>
    <t>KAMANGA</t>
  </si>
  <si>
    <t>CQCVMW0018599</t>
  </si>
  <si>
    <t>CQCVMW0018600</t>
  </si>
  <si>
    <t>MESE LITCHAD</t>
  </si>
  <si>
    <t>CQCVMW0018595</t>
  </si>
  <si>
    <t>CQCVMW0018596</t>
  </si>
  <si>
    <t>GRADESI KANG'OMA</t>
  </si>
  <si>
    <t>CQCVMW0046218</t>
  </si>
  <si>
    <t>CQCVMW0046217</t>
  </si>
  <si>
    <t>VIKITOLIA  LEMISONI</t>
  </si>
  <si>
    <t>CQCVMW0045514</t>
  </si>
  <si>
    <t>CQCVMW0045513</t>
  </si>
  <si>
    <t>SOLOMI  NYOLONGO</t>
  </si>
  <si>
    <t>CQCVMW0076540</t>
  </si>
  <si>
    <t>CQCVMW0076539</t>
  </si>
  <si>
    <t>BERITA  LAFAELE</t>
  </si>
  <si>
    <t>MTOWAKALE</t>
  </si>
  <si>
    <t>CQCVMW0077022</t>
  </si>
  <si>
    <t>CQCVMW0077021</t>
  </si>
  <si>
    <t>SARA  BANDA</t>
  </si>
  <si>
    <t>CQCVMW0020953</t>
  </si>
  <si>
    <t>CQCVMW0020954</t>
  </si>
  <si>
    <t>CHRISTINA JEMUSI</t>
  </si>
  <si>
    <t>MAWELO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</si>
</sst>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d/m/yyyy"/>
    <numFmt numFmtId="166" formatCode="[$-14409]dd/mm/yyyy;@"/>
    <numFmt numFmtId="167" formatCode="0.0"/>
    <numFmt numFmtId="168" formatCode="0.0000"/>
    <numFmt numFmtId="169" formatCode="#,##0.0000"/>
    <numFmt numFmtId="170" formatCode="_ * #,##0_ ;_ * \-#,##0_ ;_ * &quot;-&quot;??_ ;_ @_ "/>
    <numFmt numFmtId="171" formatCode="#,##0.00000000"/>
    <numFmt numFmtId="172" formatCode="0.000000"/>
    <numFmt numFmtId="173" formatCode="0.0000%"/>
  </numFmts>
  <fonts count="32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.5"/>
      <color rgb="FF000000"/>
      <name val="Franklin Gothic Book"/>
      <family val="2"/>
    </font>
    <font>
      <sz val="10.5"/>
      <color theme="1"/>
      <name val="Franklin Gothic Book"/>
      <family val="2"/>
    </font>
    <font>
      <vertAlign val="subscript"/>
      <sz val="11"/>
      <color indexed="8"/>
      <name val="Calibri"/>
      <family val="2"/>
    </font>
    <font>
      <vertAlign val="subscript"/>
      <sz val="11"/>
      <color indexed="8"/>
      <name val="Times New Roman"/>
      <family val="1"/>
    </font>
    <font>
      <sz val="11"/>
      <color indexed="8"/>
      <name val="Times New Roman"/>
      <family val="1"/>
    </font>
    <font>
      <vertAlign val="subscript"/>
      <sz val="10.5"/>
      <color theme="1"/>
      <name val="Franklin Gothic Book"/>
      <family val="2"/>
    </font>
    <font>
      <sz val="11"/>
      <color indexed="8"/>
      <name val="Calibri"/>
      <family val="2"/>
    </font>
    <font>
      <vertAlign val="subscript"/>
      <sz val="11"/>
      <color theme="1"/>
      <name val="Calibri"/>
      <family val="2"/>
      <scheme val="minor"/>
    </font>
    <font>
      <vertAlign val="subscript"/>
      <sz val="11"/>
      <color theme="1"/>
      <name val="Arial"/>
      <family val="2"/>
    </font>
    <font>
      <sz val="10"/>
      <name val="Verdana"/>
      <family val="2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Calibri"/>
      <family val="2"/>
    </font>
    <font>
      <sz val="10"/>
      <name val="Calibri"/>
      <family val="2"/>
    </font>
    <font>
      <vertAlign val="subscript"/>
      <sz val="10"/>
      <name val="Calibri"/>
      <family val="2"/>
    </font>
    <font>
      <sz val="10"/>
      <color rgb="FF000000"/>
      <name val="Calibri"/>
      <family val="2"/>
    </font>
    <font>
      <b/>
      <sz val="10"/>
      <name val="Calibri"/>
      <family val="2"/>
    </font>
    <font>
      <b/>
      <vertAlign val="subscript"/>
      <sz val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9" fillId="0" borderId="0"/>
    <xf numFmtId="164" fontId="24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99">
    <xf numFmtId="0" fontId="0" fillId="0" borderId="0" xfId="0"/>
    <xf numFmtId="0" fontId="2" fillId="0" borderId="0" xfId="0" applyFont="1"/>
    <xf numFmtId="0" fontId="6" fillId="2" borderId="1" xfId="0" applyFont="1" applyFill="1" applyBorder="1"/>
    <xf numFmtId="0" fontId="6" fillId="2" borderId="2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6" fillId="2" borderId="0" xfId="0" applyFont="1" applyFill="1"/>
    <xf numFmtId="0" fontId="4" fillId="2" borderId="0" xfId="0" applyFont="1" applyFill="1"/>
    <xf numFmtId="0" fontId="0" fillId="2" borderId="0" xfId="0" applyFill="1"/>
    <xf numFmtId="166" fontId="0" fillId="2" borderId="0" xfId="0" applyNumberFormat="1" applyFill="1" applyAlignment="1">
      <alignment horizontal="left"/>
    </xf>
    <xf numFmtId="0" fontId="0" fillId="2" borderId="5" xfId="0" applyFill="1" applyBorder="1"/>
    <xf numFmtId="0" fontId="7" fillId="0" borderId="0" xfId="0" applyFont="1"/>
    <xf numFmtId="0" fontId="4" fillId="2" borderId="4" xfId="0" applyFont="1" applyFill="1" applyBorder="1"/>
    <xf numFmtId="0" fontId="8" fillId="2" borderId="0" xfId="0" applyFont="1" applyFill="1"/>
    <xf numFmtId="0" fontId="9" fillId="0" borderId="0" xfId="0" applyFont="1" applyAlignment="1">
      <alignment wrapText="1"/>
    </xf>
    <xf numFmtId="0" fontId="0" fillId="2" borderId="6" xfId="0" applyFill="1" applyBorder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0" fillId="3" borderId="4" xfId="0" applyFill="1" applyBorder="1"/>
    <xf numFmtId="0" fontId="0" fillId="3" borderId="0" xfId="0" applyFill="1" applyAlignment="1">
      <alignment wrapText="1"/>
    </xf>
    <xf numFmtId="0" fontId="0" fillId="3" borderId="0" xfId="0" applyFill="1"/>
    <xf numFmtId="0" fontId="0" fillId="3" borderId="5" xfId="0" applyFill="1" applyBorder="1"/>
    <xf numFmtId="0" fontId="0" fillId="0" borderId="4" xfId="0" applyBorder="1"/>
    <xf numFmtId="0" fontId="0" fillId="0" borderId="0" xfId="0" applyAlignment="1">
      <alignment wrapText="1"/>
    </xf>
    <xf numFmtId="0" fontId="0" fillId="0" borderId="5" xfId="0" applyBorder="1"/>
    <xf numFmtId="167" fontId="0" fillId="0" borderId="0" xfId="0" applyNumberFormat="1"/>
    <xf numFmtId="2" fontId="0" fillId="0" borderId="0" xfId="0" applyNumberFormat="1"/>
    <xf numFmtId="0" fontId="5" fillId="3" borderId="0" xfId="0" applyFont="1" applyFill="1" applyAlignment="1">
      <alignment wrapText="1"/>
    </xf>
    <xf numFmtId="168" fontId="0" fillId="3" borderId="0" xfId="0" applyNumberFormat="1" applyFill="1"/>
    <xf numFmtId="0" fontId="2" fillId="2" borderId="4" xfId="0" applyFont="1" applyFill="1" applyBorder="1"/>
    <xf numFmtId="0" fontId="2" fillId="0" borderId="4" xfId="0" applyFont="1" applyBorder="1"/>
    <xf numFmtId="168" fontId="8" fillId="0" borderId="0" xfId="0" applyNumberFormat="1" applyFont="1"/>
    <xf numFmtId="0" fontId="2" fillId="3" borderId="4" xfId="0" applyFont="1" applyFill="1" applyBorder="1"/>
    <xf numFmtId="168" fontId="8" fillId="3" borderId="0" xfId="0" applyNumberFormat="1" applyFont="1" applyFill="1"/>
    <xf numFmtId="3" fontId="8" fillId="3" borderId="0" xfId="0" applyNumberFormat="1" applyFont="1" applyFill="1"/>
    <xf numFmtId="3" fontId="8" fillId="0" borderId="0" xfId="0" applyNumberFormat="1" applyFont="1"/>
    <xf numFmtId="0" fontId="5" fillId="3" borderId="4" xfId="0" applyFont="1" applyFill="1" applyBorder="1"/>
    <xf numFmtId="0" fontId="8" fillId="3" borderId="0" xfId="0" applyFont="1" applyFill="1"/>
    <xf numFmtId="169" fontId="8" fillId="0" borderId="0" xfId="0" applyNumberFormat="1" applyFont="1"/>
    <xf numFmtId="169" fontId="8" fillId="3" borderId="0" xfId="0" applyNumberFormat="1" applyFont="1" applyFill="1"/>
    <xf numFmtId="0" fontId="0" fillId="3" borderId="7" xfId="0" applyFill="1" applyBorder="1"/>
    <xf numFmtId="0" fontId="0" fillId="3" borderId="6" xfId="0" applyFill="1" applyBorder="1" applyAlignment="1">
      <alignment wrapText="1"/>
    </xf>
    <xf numFmtId="169" fontId="8" fillId="3" borderId="6" xfId="0" applyNumberFormat="1" applyFont="1" applyFill="1" applyBorder="1"/>
    <xf numFmtId="0" fontId="0" fillId="3" borderId="6" xfId="0" applyFill="1" applyBorder="1"/>
    <xf numFmtId="0" fontId="0" fillId="3" borderId="8" xfId="0" applyFill="1" applyBorder="1"/>
    <xf numFmtId="0" fontId="0" fillId="2" borderId="7" xfId="0" applyFill="1" applyBorder="1"/>
    <xf numFmtId="0" fontId="0" fillId="2" borderId="8" xfId="0" applyFill="1" applyBorder="1"/>
    <xf numFmtId="0" fontId="4" fillId="0" borderId="0" xfId="0" applyFont="1"/>
    <xf numFmtId="0" fontId="4" fillId="0" borderId="0" xfId="0" applyFont="1" applyAlignment="1">
      <alignment horizontal="left"/>
    </xf>
    <xf numFmtId="0" fontId="20" fillId="0" borderId="0" xfId="1" applyFont="1"/>
    <xf numFmtId="0" fontId="0" fillId="0" borderId="0" xfId="0" applyAlignment="1">
      <alignment horizontal="left"/>
    </xf>
    <xf numFmtId="0" fontId="8" fillId="0" borderId="0" xfId="0" applyFont="1" applyAlignment="1">
      <alignment horizontal="left"/>
    </xf>
    <xf numFmtId="0" fontId="3" fillId="0" borderId="0" xfId="0" applyFont="1"/>
    <xf numFmtId="0" fontId="20" fillId="0" borderId="0" xfId="1" applyFont="1" applyAlignment="1">
      <alignment wrapText="1"/>
    </xf>
    <xf numFmtId="1" fontId="4" fillId="3" borderId="9" xfId="0" applyNumberFormat="1" applyFont="1" applyFill="1" applyBorder="1" applyAlignment="1">
      <alignment horizontal="left" wrapText="1"/>
    </xf>
    <xf numFmtId="3" fontId="4" fillId="0" borderId="10" xfId="0" applyNumberFormat="1" applyFont="1" applyBorder="1"/>
    <xf numFmtId="1" fontId="0" fillId="0" borderId="0" xfId="0" applyNumberFormat="1"/>
    <xf numFmtId="9" fontId="0" fillId="0" borderId="0" xfId="0" applyNumberFormat="1"/>
    <xf numFmtId="0" fontId="8" fillId="0" borderId="0" xfId="1" applyFont="1" applyAlignment="1">
      <alignment horizontal="left"/>
    </xf>
    <xf numFmtId="3" fontId="0" fillId="0" borderId="0" xfId="0" applyNumberFormat="1"/>
    <xf numFmtId="3" fontId="4" fillId="0" borderId="0" xfId="0" applyNumberFormat="1" applyFont="1"/>
    <xf numFmtId="0" fontId="21" fillId="0" borderId="0" xfId="0" applyFont="1" applyAlignment="1">
      <alignment horizontal="left"/>
    </xf>
    <xf numFmtId="0" fontId="22" fillId="0" borderId="0" xfId="0" applyFont="1"/>
    <xf numFmtId="0" fontId="2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66" fontId="4" fillId="0" borderId="0" xfId="0" applyNumberFormat="1" applyFont="1"/>
    <xf numFmtId="1" fontId="4" fillId="0" borderId="0" xfId="0" applyNumberFormat="1" applyFont="1"/>
    <xf numFmtId="1" fontId="23" fillId="4" borderId="11" xfId="0" applyNumberFormat="1" applyFont="1" applyFill="1" applyBorder="1" applyAlignment="1">
      <alignment vertical="center" wrapText="1"/>
    </xf>
    <xf numFmtId="0" fontId="23" fillId="4" borderId="11" xfId="0" applyFont="1" applyFill="1" applyBorder="1" applyAlignment="1">
      <alignment horizontal="left" wrapText="1"/>
    </xf>
    <xf numFmtId="0" fontId="8" fillId="0" borderId="15" xfId="1" applyFont="1" applyBorder="1" applyAlignment="1">
      <alignment horizontal="left"/>
    </xf>
    <xf numFmtId="0" fontId="8" fillId="0" borderId="16" xfId="1" applyFont="1" applyBorder="1" applyAlignment="1">
      <alignment horizontal="left"/>
    </xf>
    <xf numFmtId="0" fontId="4" fillId="3" borderId="9" xfId="0" applyFont="1" applyFill="1" applyBorder="1" applyAlignment="1">
      <alignment horizontal="left"/>
    </xf>
    <xf numFmtId="170" fontId="2" fillId="0" borderId="17" xfId="2" applyNumberFormat="1" applyFont="1" applyBorder="1"/>
    <xf numFmtId="170" fontId="2" fillId="0" borderId="18" xfId="2" applyNumberFormat="1" applyFont="1" applyBorder="1"/>
    <xf numFmtId="165" fontId="2" fillId="0" borderId="0" xfId="0" applyNumberFormat="1" applyFont="1"/>
    <xf numFmtId="0" fontId="5" fillId="0" borderId="0" xfId="0" applyFont="1" applyAlignment="1">
      <alignment wrapText="1"/>
    </xf>
    <xf numFmtId="0" fontId="26" fillId="5" borderId="19" xfId="0" applyFont="1" applyFill="1" applyBorder="1" applyAlignment="1">
      <alignment vertical="center"/>
    </xf>
    <xf numFmtId="0" fontId="27" fillId="5" borderId="20" xfId="0" applyFont="1" applyFill="1" applyBorder="1" applyAlignment="1">
      <alignment vertical="center"/>
    </xf>
    <xf numFmtId="0" fontId="27" fillId="5" borderId="21" xfId="0" applyFont="1" applyFill="1" applyBorder="1" applyAlignment="1">
      <alignment vertical="center"/>
    </xf>
    <xf numFmtId="0" fontId="27" fillId="5" borderId="22" xfId="0" applyFont="1" applyFill="1" applyBorder="1" applyAlignment="1">
      <alignment vertical="center"/>
    </xf>
    <xf numFmtId="0" fontId="27" fillId="5" borderId="0" xfId="0" applyFont="1" applyFill="1" applyAlignment="1">
      <alignment vertical="center"/>
    </xf>
    <xf numFmtId="0" fontId="27" fillId="5" borderId="23" xfId="0" applyFont="1" applyFill="1" applyBorder="1" applyAlignment="1">
      <alignment vertical="center"/>
    </xf>
    <xf numFmtId="0" fontId="29" fillId="5" borderId="24" xfId="0" applyFont="1" applyFill="1" applyBorder="1" applyAlignment="1">
      <alignment wrapText="1"/>
    </xf>
    <xf numFmtId="0" fontId="29" fillId="5" borderId="11" xfId="0" applyFont="1" applyFill="1" applyBorder="1"/>
    <xf numFmtId="4" fontId="27" fillId="5" borderId="25" xfId="0" applyNumberFormat="1" applyFont="1" applyFill="1" applyBorder="1"/>
    <xf numFmtId="171" fontId="27" fillId="5" borderId="25" xfId="0" applyNumberFormat="1" applyFont="1" applyFill="1" applyBorder="1"/>
    <xf numFmtId="0" fontId="30" fillId="5" borderId="26" xfId="0" applyFont="1" applyFill="1" applyBorder="1" applyAlignment="1">
      <alignment vertical="center" wrapText="1"/>
    </xf>
    <xf numFmtId="0" fontId="30" fillId="5" borderId="27" xfId="0" applyFont="1" applyFill="1" applyBorder="1" applyAlignment="1">
      <alignment vertical="top" wrapText="1"/>
    </xf>
    <xf numFmtId="172" fontId="30" fillId="5" borderId="28" xfId="0" applyNumberFormat="1" applyFont="1" applyFill="1" applyBorder="1" applyAlignment="1">
      <alignment vertical="center"/>
    </xf>
    <xf numFmtId="0" fontId="1" fillId="0" borderId="0" xfId="0" applyFont="1"/>
    <xf numFmtId="173" fontId="0" fillId="0" borderId="0" xfId="3" applyNumberFormat="1" applyFont="1"/>
    <xf numFmtId="0" fontId="30" fillId="5" borderId="11" xfId="0" applyFont="1" applyFill="1" applyBorder="1" applyAlignment="1">
      <alignment vertical="center"/>
    </xf>
    <xf numFmtId="0" fontId="10" fillId="0" borderId="0" xfId="0" applyFont="1" applyAlignment="1">
      <alignment horizontal="justify" vertical="center" wrapText="1"/>
    </xf>
    <xf numFmtId="0" fontId="11" fillId="0" borderId="0" xfId="0" applyFont="1" applyAlignment="1">
      <alignment horizontal="right" vertical="center" wrapText="1"/>
    </xf>
    <xf numFmtId="1" fontId="23" fillId="4" borderId="12" xfId="0" applyNumberFormat="1" applyFont="1" applyFill="1" applyBorder="1" applyAlignment="1">
      <alignment horizontal="center"/>
    </xf>
    <xf numFmtId="1" fontId="23" fillId="4" borderId="13" xfId="0" applyNumberFormat="1" applyFont="1" applyFill="1" applyBorder="1" applyAlignment="1">
      <alignment horizontal="center"/>
    </xf>
    <xf numFmtId="1" fontId="23" fillId="4" borderId="14" xfId="0" applyNumberFormat="1" applyFont="1" applyFill="1" applyBorder="1" applyAlignment="1">
      <alignment horizontal="center"/>
    </xf>
  </cellXfs>
  <cellStyles count="4">
    <cellStyle name="Comma" xfId="2" builtinId="3"/>
    <cellStyle name="Normal" xfId="0" builtinId="0"/>
    <cellStyle name="Percent" xfId="3" builtinId="5"/>
    <cellStyle name="Standard_100714 1st PV ER calc Tonk v1.3" xfId="1" xr:uid="{FB029C6A-F193-4B59-928E-783A2A23CE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4</xdr:col>
      <xdr:colOff>708660</xdr:colOff>
      <xdr:row>6</xdr:row>
      <xdr:rowOff>45720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7838D-9705-44A6-B854-3D879B82C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1127760"/>
          <a:ext cx="507492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</xdr:colOff>
      <xdr:row>16</xdr:row>
      <xdr:rowOff>198120</xdr:rowOff>
    </xdr:from>
    <xdr:to>
      <xdr:col>2</xdr:col>
      <xdr:colOff>541020</xdr:colOff>
      <xdr:row>17</xdr:row>
      <xdr:rowOff>167640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BB40AB-C548-4F4C-90AE-2BCC42417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59480"/>
          <a:ext cx="49530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18</xdr:row>
      <xdr:rowOff>0</xdr:rowOff>
    </xdr:from>
    <xdr:to>
      <xdr:col>2</xdr:col>
      <xdr:colOff>731520</xdr:colOff>
      <xdr:row>19</xdr:row>
      <xdr:rowOff>60960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500191-8715-4DB5-8F1C-0D602455C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672840"/>
          <a:ext cx="69342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2743200</xdr:colOff>
      <xdr:row>10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65621E-2513-4352-8C9D-1CF6B048E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1661160"/>
          <a:ext cx="2743200" cy="35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1173480</xdr:colOff>
      <xdr:row>10</xdr:row>
      <xdr:rowOff>121920</xdr:rowOff>
    </xdr:from>
    <xdr:to>
      <xdr:col>3</xdr:col>
      <xdr:colOff>1882140</xdr:colOff>
      <xdr:row>11</xdr:row>
      <xdr:rowOff>121920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290F9F-7515-4793-BDA9-2D1ECB22E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860" y="2133600"/>
          <a:ext cx="1920240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B13B4-2AA3-4432-ACC3-2FB322620BDB}">
  <dimension ref="B2:I13"/>
  <sheetViews>
    <sheetView workbookViewId="0">
      <selection activeCell="C2" sqref="C2"/>
    </sheetView>
  </sheetViews>
  <sheetFormatPr defaultColWidth="8.25" defaultRowHeight="14" x14ac:dyDescent="0.3"/>
  <cols>
    <col min="1" max="1" width="2.75" customWidth="1"/>
    <col min="2" max="2" width="32.33203125" customWidth="1"/>
    <col min="3" max="3" width="10.58203125" style="52" customWidth="1"/>
    <col min="4" max="4" width="9.75" customWidth="1"/>
    <col min="5" max="5" width="10.58203125" customWidth="1"/>
    <col min="6" max="6" width="9.75" customWidth="1"/>
    <col min="7" max="7" width="10.33203125" customWidth="1"/>
    <col min="8" max="8" width="10.58203125" customWidth="1"/>
    <col min="9" max="9" width="9.25" customWidth="1"/>
    <col min="10" max="10" width="9.83203125" customWidth="1"/>
    <col min="11" max="11" width="9.25" customWidth="1"/>
    <col min="12" max="12" width="20.5" bestFit="1" customWidth="1"/>
  </cols>
  <sheetData>
    <row r="2" spans="2:9" ht="14.5" x14ac:dyDescent="0.35">
      <c r="B2" s="49" t="s">
        <v>0</v>
      </c>
      <c r="C2" s="49" t="s">
        <v>1</v>
      </c>
    </row>
    <row r="3" spans="2:9" ht="14.5" x14ac:dyDescent="0.35">
      <c r="B3" s="49" t="s">
        <v>2</v>
      </c>
      <c r="C3" s="50">
        <v>2372</v>
      </c>
    </row>
    <row r="4" spans="2:9" ht="14.5" x14ac:dyDescent="0.35">
      <c r="B4" s="51" t="s">
        <v>3</v>
      </c>
      <c r="C4" s="52" t="s">
        <v>4</v>
      </c>
    </row>
    <row r="5" spans="2:9" ht="14.5" x14ac:dyDescent="0.35">
      <c r="B5" s="51" t="s">
        <v>5</v>
      </c>
      <c r="C5" s="52">
        <v>1</v>
      </c>
    </row>
    <row r="6" spans="2:9" ht="14.5" x14ac:dyDescent="0.35">
      <c r="B6" s="51" t="s">
        <v>6</v>
      </c>
      <c r="C6" s="53" t="s">
        <v>7</v>
      </c>
      <c r="D6" s="54"/>
    </row>
    <row r="7" spans="2:9" ht="14.5" thickBot="1" x14ac:dyDescent="0.35"/>
    <row r="8" spans="2:9" ht="29.5" thickBot="1" x14ac:dyDescent="0.4">
      <c r="B8" s="55" t="s">
        <v>8</v>
      </c>
      <c r="C8" s="56" t="s">
        <v>9</v>
      </c>
      <c r="D8" s="57">
        <f>COUNTA('ER_year 2020'!A8:A4911)*2</f>
        <v>9808</v>
      </c>
      <c r="E8" t="s">
        <v>10</v>
      </c>
      <c r="G8" s="58"/>
      <c r="I8" s="59"/>
    </row>
    <row r="9" spans="2:9" ht="15" thickBot="1" x14ac:dyDescent="0.4">
      <c r="B9" s="51"/>
      <c r="C9" s="60"/>
    </row>
    <row r="10" spans="2:9" ht="14.5" x14ac:dyDescent="0.35">
      <c r="B10" s="49" t="s">
        <v>11</v>
      </c>
      <c r="C10" s="71" t="s">
        <v>12</v>
      </c>
      <c r="D10" s="74">
        <f>ROUNDDOWN('ER_year 2020'!T4912*'Data &amp; Parameter'!E33,0)</f>
        <v>0</v>
      </c>
    </row>
    <row r="11" spans="2:9" ht="15" thickBot="1" x14ac:dyDescent="0.4">
      <c r="C11" s="72" t="s">
        <v>13</v>
      </c>
      <c r="D11" s="75">
        <f>ROUNDDOWN('ER_year 2021'!T4912*'Data &amp; Parameter'!E33,0)</f>
        <v>4744</v>
      </c>
    </row>
    <row r="12" spans="2:9" ht="17" thickBot="1" x14ac:dyDescent="0.5">
      <c r="C12" s="73" t="s">
        <v>14</v>
      </c>
      <c r="D12" s="57">
        <f>D10+D11</f>
        <v>4744</v>
      </c>
      <c r="E12" s="61" t="s">
        <v>15</v>
      </c>
      <c r="F12" s="62" t="s">
        <v>16</v>
      </c>
      <c r="H12" s="61"/>
    </row>
    <row r="13" spans="2:9" x14ac:dyDescent="0.3">
      <c r="C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1891C-83C7-43D0-AF9A-F208D64AE32E}">
  <dimension ref="B2:O63"/>
  <sheetViews>
    <sheetView zoomScale="93" workbookViewId="0">
      <selection activeCell="G34" sqref="G34"/>
    </sheetView>
  </sheetViews>
  <sheetFormatPr defaultColWidth="8.33203125" defaultRowHeight="14" x14ac:dyDescent="0.3"/>
  <cols>
    <col min="1" max="1" width="1.75" customWidth="1"/>
    <col min="2" max="2" width="3.08203125" customWidth="1"/>
    <col min="3" max="3" width="15.83203125" customWidth="1"/>
    <col min="4" max="4" width="57.25" customWidth="1"/>
    <col min="5" max="5" width="10.25" customWidth="1"/>
    <col min="6" max="6" width="15.75" customWidth="1"/>
    <col min="7" max="7" width="50" customWidth="1"/>
    <col min="8" max="8" width="3" customWidth="1"/>
    <col min="10" max="10" width="15.83203125" customWidth="1"/>
    <col min="11" max="11" width="22.25" customWidth="1"/>
  </cols>
  <sheetData>
    <row r="2" spans="2:15" ht="23.5" x14ac:dyDescent="0.55000000000000004">
      <c r="B2" s="2"/>
      <c r="C2" s="3" t="s">
        <v>17</v>
      </c>
      <c r="D2" s="4"/>
      <c r="E2" s="4"/>
      <c r="F2" s="4"/>
      <c r="G2" s="4"/>
      <c r="H2" s="5"/>
    </row>
    <row r="3" spans="2:15" ht="23.5" x14ac:dyDescent="0.55000000000000004">
      <c r="B3" s="6"/>
      <c r="C3" s="7" t="s">
        <v>18</v>
      </c>
      <c r="D3" s="8"/>
      <c r="E3" s="9"/>
      <c r="F3" s="9"/>
      <c r="G3" s="10"/>
      <c r="H3" s="11"/>
      <c r="J3" s="12"/>
    </row>
    <row r="4" spans="2:15" x14ac:dyDescent="0.3">
      <c r="B4" s="6"/>
      <c r="C4" s="9"/>
      <c r="D4" s="9"/>
      <c r="E4" s="9"/>
      <c r="F4" s="9"/>
      <c r="G4" s="10"/>
      <c r="H4" s="11"/>
      <c r="J4" s="12"/>
    </row>
    <row r="5" spans="2:15" ht="14.5" x14ac:dyDescent="0.35">
      <c r="B5" s="13"/>
      <c r="C5" s="8" t="s">
        <v>19</v>
      </c>
      <c r="D5" s="9"/>
      <c r="E5" s="9"/>
      <c r="F5" s="9"/>
      <c r="G5" s="14"/>
      <c r="H5" s="11"/>
      <c r="J5" s="12"/>
    </row>
    <row r="6" spans="2:15" x14ac:dyDescent="0.3">
      <c r="B6" s="6"/>
      <c r="C6" s="9" t="s">
        <v>20</v>
      </c>
      <c r="D6" s="9"/>
      <c r="E6" s="9"/>
      <c r="F6" s="9"/>
      <c r="G6" s="9"/>
      <c r="H6" s="11"/>
    </row>
    <row r="7" spans="2:15" x14ac:dyDescent="0.3">
      <c r="B7" s="6"/>
      <c r="C7" s="9"/>
      <c r="D7" s="9"/>
      <c r="E7" s="9"/>
      <c r="F7" s="9"/>
      <c r="G7" s="9"/>
      <c r="H7" s="11"/>
    </row>
    <row r="8" spans="2:15" ht="14.5" x14ac:dyDescent="0.35">
      <c r="B8" s="6"/>
      <c r="C8" s="9"/>
      <c r="D8" s="9"/>
      <c r="E8" s="9"/>
      <c r="F8" s="9"/>
      <c r="G8" s="15"/>
      <c r="H8" s="11"/>
    </row>
    <row r="9" spans="2:15" x14ac:dyDescent="0.3">
      <c r="B9" s="6"/>
      <c r="C9" s="9" t="s">
        <v>21</v>
      </c>
      <c r="E9" s="9"/>
      <c r="F9" s="9"/>
      <c r="G9" s="9"/>
      <c r="H9" s="11"/>
    </row>
    <row r="10" spans="2:15" x14ac:dyDescent="0.3">
      <c r="B10" s="6"/>
      <c r="C10" s="9"/>
      <c r="D10" s="9"/>
      <c r="E10" s="9"/>
      <c r="F10" s="9"/>
      <c r="G10" s="9"/>
      <c r="H10" s="11"/>
      <c r="O10" s="12"/>
    </row>
    <row r="11" spans="2:15" x14ac:dyDescent="0.3">
      <c r="B11" s="6"/>
      <c r="C11" s="9"/>
      <c r="D11" s="9"/>
      <c r="E11" s="9"/>
      <c r="F11" s="9"/>
      <c r="G11" s="9"/>
      <c r="H11" s="11"/>
    </row>
    <row r="12" spans="2:15" x14ac:dyDescent="0.3">
      <c r="B12" s="6"/>
      <c r="C12" s="9" t="s">
        <v>22</v>
      </c>
      <c r="D12" s="94"/>
      <c r="E12" s="95"/>
      <c r="G12" s="9"/>
      <c r="H12" s="11"/>
    </row>
    <row r="13" spans="2:15" x14ac:dyDescent="0.3">
      <c r="B13" s="6"/>
      <c r="C13" s="9"/>
      <c r="D13" s="94"/>
      <c r="E13" s="95"/>
      <c r="F13" s="9"/>
      <c r="G13" s="9"/>
      <c r="H13" s="11"/>
    </row>
    <row r="14" spans="2:15" x14ac:dyDescent="0.3">
      <c r="B14" s="6"/>
      <c r="C14" s="16"/>
      <c r="D14" s="9"/>
      <c r="E14" s="9"/>
      <c r="F14" s="9"/>
      <c r="G14" s="9"/>
      <c r="H14" s="11"/>
    </row>
    <row r="15" spans="2:15" ht="14.5" x14ac:dyDescent="0.35">
      <c r="B15" s="13"/>
      <c r="C15" s="17" t="s">
        <v>23</v>
      </c>
      <c r="D15" s="18" t="s">
        <v>24</v>
      </c>
      <c r="E15" s="18" t="s">
        <v>25</v>
      </c>
      <c r="F15" s="18" t="s">
        <v>26</v>
      </c>
      <c r="G15" s="19" t="s">
        <v>27</v>
      </c>
      <c r="H15" s="11"/>
    </row>
    <row r="16" spans="2:15" ht="29.5" x14ac:dyDescent="0.45">
      <c r="B16" s="6"/>
      <c r="C16" s="20" t="s">
        <v>28</v>
      </c>
      <c r="D16" s="21" t="s">
        <v>29</v>
      </c>
      <c r="E16" s="22">
        <v>0.91</v>
      </c>
      <c r="F16" s="22" t="s">
        <v>30</v>
      </c>
      <c r="G16" s="23" t="s">
        <v>31</v>
      </c>
      <c r="H16" s="11"/>
    </row>
    <row r="17" spans="2:14" ht="17" x14ac:dyDescent="0.45">
      <c r="B17" s="6"/>
      <c r="C17" s="24" t="s">
        <v>32</v>
      </c>
      <c r="D17" s="25" t="s">
        <v>33</v>
      </c>
      <c r="E17">
        <v>1.5599999999999999E-2</v>
      </c>
      <c r="F17" t="s">
        <v>34</v>
      </c>
      <c r="G17" s="26" t="s">
        <v>35</v>
      </c>
      <c r="H17" s="11"/>
      <c r="N17" s="27"/>
    </row>
    <row r="18" spans="2:14" ht="16.5" x14ac:dyDescent="0.45">
      <c r="B18" s="6"/>
      <c r="C18" s="20"/>
      <c r="D18" s="21" t="s">
        <v>36</v>
      </c>
      <c r="E18" s="22">
        <v>112</v>
      </c>
      <c r="F18" s="22" t="s">
        <v>37</v>
      </c>
      <c r="G18" s="23" t="s">
        <v>35</v>
      </c>
      <c r="H18" s="11"/>
    </row>
    <row r="19" spans="2:14" ht="16.5" x14ac:dyDescent="0.45">
      <c r="B19" s="6"/>
      <c r="C19" s="24"/>
      <c r="D19" s="25" t="s">
        <v>38</v>
      </c>
      <c r="E19">
        <v>26.23</v>
      </c>
      <c r="F19" t="s">
        <v>37</v>
      </c>
      <c r="G19" s="26" t="s">
        <v>35</v>
      </c>
      <c r="H19" s="11"/>
    </row>
    <row r="20" spans="2:14" x14ac:dyDescent="0.3">
      <c r="B20" s="6"/>
      <c r="C20" s="20"/>
      <c r="D20" s="21" t="s">
        <v>39</v>
      </c>
      <c r="E20" s="22">
        <v>0.95</v>
      </c>
      <c r="F20" s="22" t="s">
        <v>30</v>
      </c>
      <c r="G20" s="23" t="s">
        <v>40</v>
      </c>
      <c r="H20" s="11"/>
    </row>
    <row r="21" spans="2:14" ht="16.5" x14ac:dyDescent="0.45">
      <c r="B21" s="6"/>
      <c r="C21" s="24" t="s">
        <v>41</v>
      </c>
      <c r="D21" s="25" t="s">
        <v>42</v>
      </c>
      <c r="E21" s="28">
        <v>0.1</v>
      </c>
      <c r="F21" t="s">
        <v>30</v>
      </c>
      <c r="G21" s="26" t="s">
        <v>40</v>
      </c>
      <c r="H21" s="11"/>
    </row>
    <row r="22" spans="2:14" x14ac:dyDescent="0.3">
      <c r="B22" s="6"/>
      <c r="C22" s="20"/>
      <c r="D22" s="29" t="s">
        <v>43</v>
      </c>
      <c r="E22" s="30">
        <v>0.34499999999999997</v>
      </c>
      <c r="F22" s="22"/>
      <c r="G22" s="23"/>
      <c r="H22" s="11"/>
    </row>
    <row r="23" spans="2:14" ht="33.75" customHeight="1" x14ac:dyDescent="0.45">
      <c r="B23" s="31"/>
      <c r="C23" s="32" t="s">
        <v>44</v>
      </c>
      <c r="D23" s="25" t="s">
        <v>45</v>
      </c>
      <c r="E23" s="33">
        <f>E22*((0.99)^(1-1))*0.94</f>
        <v>0.32429999999999998</v>
      </c>
      <c r="F23" t="s">
        <v>30</v>
      </c>
      <c r="G23" s="26" t="s">
        <v>46</v>
      </c>
      <c r="H23" s="11"/>
      <c r="I23">
        <v>1</v>
      </c>
    </row>
    <row r="24" spans="2:14" ht="33.75" customHeight="1" x14ac:dyDescent="0.45">
      <c r="B24" s="31"/>
      <c r="C24" s="34" t="s">
        <v>47</v>
      </c>
      <c r="D24" s="21" t="s">
        <v>48</v>
      </c>
      <c r="E24" s="35">
        <f>E22*((0.99)^(2-1))*0.94</f>
        <v>0.32105699999999993</v>
      </c>
      <c r="F24" s="22" t="s">
        <v>30</v>
      </c>
      <c r="G24" s="23" t="s">
        <v>46</v>
      </c>
      <c r="H24" s="11"/>
    </row>
    <row r="25" spans="2:14" ht="33.75" customHeight="1" x14ac:dyDescent="0.45">
      <c r="B25" s="31"/>
      <c r="C25" s="32" t="s">
        <v>49</v>
      </c>
      <c r="D25" s="25" t="s">
        <v>50</v>
      </c>
      <c r="E25" s="33">
        <f>E22*((0.99)^(3-1))*0.94</f>
        <v>0.31784642999999996</v>
      </c>
      <c r="F25" t="s">
        <v>30</v>
      </c>
      <c r="G25" s="26" t="s">
        <v>46</v>
      </c>
      <c r="H25" s="11"/>
    </row>
    <row r="26" spans="2:14" ht="33.75" customHeight="1" x14ac:dyDescent="0.45">
      <c r="B26" s="31"/>
      <c r="C26" s="34" t="s">
        <v>51</v>
      </c>
      <c r="D26" s="21" t="s">
        <v>52</v>
      </c>
      <c r="E26" s="35">
        <f>E22*((0.99)^(4-1))*0.94</f>
        <v>0.31466796569999994</v>
      </c>
      <c r="F26" s="22" t="s">
        <v>30</v>
      </c>
      <c r="G26" s="23" t="s">
        <v>46</v>
      </c>
      <c r="H26" s="11"/>
    </row>
    <row r="27" spans="2:14" ht="33.75" customHeight="1" x14ac:dyDescent="0.45">
      <c r="B27" s="31"/>
      <c r="C27" s="32" t="s">
        <v>53</v>
      </c>
      <c r="D27" s="25" t="s">
        <v>54</v>
      </c>
      <c r="E27" s="33">
        <f>E22*((0.99)^(5-1))*0.94</f>
        <v>0.31152128604299995</v>
      </c>
      <c r="F27" t="s">
        <v>30</v>
      </c>
      <c r="G27" s="26" t="s">
        <v>46</v>
      </c>
      <c r="H27" s="11"/>
    </row>
    <row r="28" spans="2:14" ht="33.75" customHeight="1" x14ac:dyDescent="0.45">
      <c r="B28" s="32"/>
      <c r="C28" s="34" t="s">
        <v>55</v>
      </c>
      <c r="D28" s="21" t="s">
        <v>56</v>
      </c>
      <c r="E28" s="35">
        <f>E22*((0.99)^(6-1))*0.94</f>
        <v>0.30840607318256991</v>
      </c>
      <c r="F28" s="22" t="s">
        <v>30</v>
      </c>
      <c r="G28" s="23" t="s">
        <v>46</v>
      </c>
      <c r="H28" s="26"/>
    </row>
    <row r="29" spans="2:14" ht="33.75" customHeight="1" x14ac:dyDescent="0.45">
      <c r="B29" s="32"/>
      <c r="C29" s="32" t="s">
        <v>57</v>
      </c>
      <c r="D29" s="25" t="s">
        <v>58</v>
      </c>
      <c r="E29" s="33">
        <f>E22*((0.99)^(7-1))*0.94</f>
        <v>0.3053220124507442</v>
      </c>
      <c r="F29" t="s">
        <v>30</v>
      </c>
      <c r="G29" s="26" t="s">
        <v>46</v>
      </c>
      <c r="H29" s="26"/>
    </row>
    <row r="30" spans="2:14" ht="33.75" customHeight="1" x14ac:dyDescent="0.45">
      <c r="B30" s="32"/>
      <c r="C30" s="34" t="s">
        <v>59</v>
      </c>
      <c r="D30" s="21" t="s">
        <v>60</v>
      </c>
      <c r="E30" s="35">
        <f>E22*((0.99)^(8-1))*0.94</f>
        <v>0.30226879232623677</v>
      </c>
      <c r="F30" s="22" t="s">
        <v>30</v>
      </c>
      <c r="G30" s="23" t="s">
        <v>46</v>
      </c>
      <c r="H30" s="26"/>
    </row>
    <row r="31" spans="2:14" ht="33.75" customHeight="1" x14ac:dyDescent="0.45">
      <c r="B31" s="32"/>
      <c r="C31" s="32" t="s">
        <v>61</v>
      </c>
      <c r="D31" s="25" t="s">
        <v>62</v>
      </c>
      <c r="E31" s="33">
        <f>E22*((0.99)^(9-1))*0.94</f>
        <v>0.29924610440297439</v>
      </c>
      <c r="F31" t="s">
        <v>30</v>
      </c>
      <c r="G31" s="26" t="s">
        <v>46</v>
      </c>
      <c r="H31" s="26"/>
    </row>
    <row r="32" spans="2:14" ht="33.75" customHeight="1" x14ac:dyDescent="0.45">
      <c r="B32" s="32"/>
      <c r="C32" s="34" t="s">
        <v>63</v>
      </c>
      <c r="D32" s="21" t="s">
        <v>64</v>
      </c>
      <c r="E32" s="35">
        <f>E22*((0.99)^(10-1))*0.94</f>
        <v>0.29625364335894461</v>
      </c>
      <c r="F32" s="22" t="s">
        <v>30</v>
      </c>
      <c r="G32" s="23" t="s">
        <v>46</v>
      </c>
      <c r="H32" s="26"/>
    </row>
    <row r="33" spans="2:8" ht="99.5" x14ac:dyDescent="0.45">
      <c r="B33" s="24"/>
      <c r="C33" s="24" t="s">
        <v>65</v>
      </c>
      <c r="D33" s="25" t="s">
        <v>66</v>
      </c>
      <c r="E33" s="33">
        <v>0.871</v>
      </c>
      <c r="F33" t="s">
        <v>30</v>
      </c>
      <c r="G33" s="77" t="s">
        <v>67</v>
      </c>
      <c r="H33" s="26"/>
    </row>
    <row r="34" spans="2:8" ht="28.5" x14ac:dyDescent="0.35">
      <c r="B34" s="24"/>
      <c r="C34" s="20" t="s">
        <v>68</v>
      </c>
      <c r="D34" s="21" t="s">
        <v>69</v>
      </c>
      <c r="E34" s="36">
        <f>COUNT('ER_year 2020'!A8:A4911)*2</f>
        <v>9808</v>
      </c>
      <c r="F34" s="22" t="s">
        <v>70</v>
      </c>
      <c r="G34" s="23" t="s">
        <v>71</v>
      </c>
      <c r="H34" s="26"/>
    </row>
    <row r="35" spans="2:8" ht="16.5" x14ac:dyDescent="0.45">
      <c r="B35" s="24"/>
      <c r="C35" s="24" t="s">
        <v>72</v>
      </c>
      <c r="D35" s="25" t="s">
        <v>73</v>
      </c>
      <c r="E35" s="37">
        <f>E33*E34</f>
        <v>8542.768</v>
      </c>
      <c r="F35" t="s">
        <v>70</v>
      </c>
      <c r="G35" s="26" t="s">
        <v>74</v>
      </c>
      <c r="H35" s="26"/>
    </row>
    <row r="36" spans="2:8" ht="16" x14ac:dyDescent="0.4">
      <c r="B36" s="24"/>
      <c r="C36" s="38" t="s">
        <v>75</v>
      </c>
      <c r="D36" s="21" t="s">
        <v>76</v>
      </c>
      <c r="E36" s="39">
        <f>2.278*365/1000</f>
        <v>0.83147000000000004</v>
      </c>
      <c r="F36" s="22" t="s">
        <v>77</v>
      </c>
      <c r="G36" s="23" t="s">
        <v>46</v>
      </c>
      <c r="H36" s="26"/>
    </row>
    <row r="37" spans="2:8" ht="29.5" x14ac:dyDescent="0.45">
      <c r="B37" s="24"/>
      <c r="C37" s="24" t="s">
        <v>78</v>
      </c>
      <c r="D37" s="25" t="s">
        <v>79</v>
      </c>
      <c r="E37" s="40">
        <f t="shared" ref="E37:E46" si="0">$E$36*((E23/$E$21)-1)</f>
        <v>1.8649872099999996</v>
      </c>
      <c r="F37" t="s">
        <v>80</v>
      </c>
      <c r="G37" s="26" t="s">
        <v>74</v>
      </c>
      <c r="H37" s="26"/>
    </row>
    <row r="38" spans="2:8" ht="29.5" x14ac:dyDescent="0.45">
      <c r="B38" s="24"/>
      <c r="C38" s="20" t="s">
        <v>78</v>
      </c>
      <c r="D38" s="21" t="s">
        <v>81</v>
      </c>
      <c r="E38" s="41">
        <f t="shared" si="0"/>
        <v>1.8380226378999995</v>
      </c>
      <c r="F38" s="22" t="s">
        <v>80</v>
      </c>
      <c r="G38" s="23" t="s">
        <v>74</v>
      </c>
      <c r="H38" s="26"/>
    </row>
    <row r="39" spans="2:8" ht="29.5" x14ac:dyDescent="0.45">
      <c r="B39" s="24"/>
      <c r="C39" s="24" t="s">
        <v>78</v>
      </c>
      <c r="D39" s="25" t="s">
        <v>82</v>
      </c>
      <c r="E39" s="40">
        <f t="shared" si="0"/>
        <v>1.8113277115209996</v>
      </c>
      <c r="F39" t="s">
        <v>80</v>
      </c>
      <c r="G39" s="26" t="s">
        <v>74</v>
      </c>
      <c r="H39" s="26"/>
    </row>
    <row r="40" spans="2:8" ht="29.5" x14ac:dyDescent="0.45">
      <c r="B40" s="24"/>
      <c r="C40" s="20" t="s">
        <v>78</v>
      </c>
      <c r="D40" s="21" t="s">
        <v>83</v>
      </c>
      <c r="E40" s="41">
        <f t="shared" si="0"/>
        <v>1.7848997344057893</v>
      </c>
      <c r="F40" s="22" t="s">
        <v>80</v>
      </c>
      <c r="G40" s="23" t="s">
        <v>74</v>
      </c>
      <c r="H40" s="26"/>
    </row>
    <row r="41" spans="2:8" ht="29.5" x14ac:dyDescent="0.45">
      <c r="B41" s="24"/>
      <c r="C41" s="24" t="s">
        <v>78</v>
      </c>
      <c r="D41" s="25" t="s">
        <v>84</v>
      </c>
      <c r="E41" s="40">
        <f t="shared" si="0"/>
        <v>1.7587360370617315</v>
      </c>
      <c r="F41" t="s">
        <v>80</v>
      </c>
      <c r="G41" s="26" t="s">
        <v>74</v>
      </c>
      <c r="H41" s="26"/>
    </row>
    <row r="42" spans="2:8" ht="29.5" x14ac:dyDescent="0.45">
      <c r="B42" s="24"/>
      <c r="C42" s="20" t="s">
        <v>78</v>
      </c>
      <c r="D42" s="21" t="s">
        <v>85</v>
      </c>
      <c r="E42" s="41">
        <f t="shared" si="0"/>
        <v>1.7328339766911138</v>
      </c>
      <c r="F42" s="22" t="s">
        <v>80</v>
      </c>
      <c r="G42" s="23" t="s">
        <v>74</v>
      </c>
      <c r="H42" s="26"/>
    </row>
    <row r="43" spans="2:8" ht="29.5" x14ac:dyDescent="0.45">
      <c r="B43" s="24"/>
      <c r="C43" s="24" t="s">
        <v>78</v>
      </c>
      <c r="D43" s="25" t="s">
        <v>86</v>
      </c>
      <c r="E43" s="40">
        <f t="shared" si="0"/>
        <v>1.7071909369242027</v>
      </c>
      <c r="F43" t="s">
        <v>80</v>
      </c>
      <c r="G43" s="26" t="s">
        <v>74</v>
      </c>
      <c r="H43" s="26"/>
    </row>
    <row r="44" spans="2:8" ht="29.5" x14ac:dyDescent="0.45">
      <c r="B44" s="24"/>
      <c r="C44" s="20" t="s">
        <v>78</v>
      </c>
      <c r="D44" s="21" t="s">
        <v>87</v>
      </c>
      <c r="E44" s="41">
        <f t="shared" si="0"/>
        <v>1.6818043275549606</v>
      </c>
      <c r="F44" s="22" t="s">
        <v>80</v>
      </c>
      <c r="G44" s="23" t="s">
        <v>74</v>
      </c>
      <c r="H44" s="26"/>
    </row>
    <row r="45" spans="2:8" ht="29.5" x14ac:dyDescent="0.45">
      <c r="B45" s="6"/>
      <c r="C45" s="24" t="s">
        <v>78</v>
      </c>
      <c r="D45" s="25" t="s">
        <v>88</v>
      </c>
      <c r="E45" s="40">
        <f t="shared" si="0"/>
        <v>1.6566715842794113</v>
      </c>
      <c r="F45" t="s">
        <v>80</v>
      </c>
      <c r="G45" s="26" t="s">
        <v>74</v>
      </c>
      <c r="H45" s="11"/>
    </row>
    <row r="46" spans="2:8" ht="29.5" x14ac:dyDescent="0.45">
      <c r="B46" s="6"/>
      <c r="C46" s="42" t="s">
        <v>78</v>
      </c>
      <c r="D46" s="43" t="s">
        <v>89</v>
      </c>
      <c r="E46" s="44">
        <f t="shared" si="0"/>
        <v>1.6317901684366165</v>
      </c>
      <c r="F46" s="45" t="s">
        <v>80</v>
      </c>
      <c r="G46" s="46" t="s">
        <v>74</v>
      </c>
      <c r="H46" s="11"/>
    </row>
    <row r="47" spans="2:8" x14ac:dyDescent="0.3">
      <c r="B47" s="47"/>
      <c r="C47" s="16"/>
      <c r="D47" s="16"/>
      <c r="E47" s="16"/>
      <c r="F47" s="16"/>
      <c r="G47" s="16"/>
      <c r="H47" s="48"/>
    </row>
    <row r="55" spans="3:5" ht="14.5" thickBot="1" x14ac:dyDescent="0.35"/>
    <row r="56" spans="3:5" ht="14.5" x14ac:dyDescent="0.3">
      <c r="C56" s="78" t="s">
        <v>90</v>
      </c>
      <c r="D56" s="79"/>
      <c r="E56" s="80"/>
    </row>
    <row r="57" spans="3:5" ht="15" x14ac:dyDescent="0.3">
      <c r="C57" s="81" t="s">
        <v>91</v>
      </c>
      <c r="D57" s="82"/>
      <c r="E57" s="83"/>
    </row>
    <row r="58" spans="3:5" x14ac:dyDescent="0.3">
      <c r="C58" s="93" t="s">
        <v>23</v>
      </c>
      <c r="D58" s="93" t="s">
        <v>26</v>
      </c>
      <c r="E58" s="93" t="s">
        <v>25</v>
      </c>
    </row>
    <row r="59" spans="3:5" ht="26" x14ac:dyDescent="0.3">
      <c r="C59" s="84" t="s">
        <v>92</v>
      </c>
      <c r="D59" s="85" t="s">
        <v>93</v>
      </c>
      <c r="E59" s="86">
        <v>277777.78000000003</v>
      </c>
    </row>
    <row r="60" spans="3:5" ht="39" x14ac:dyDescent="0.3">
      <c r="C60" s="84" t="s">
        <v>94</v>
      </c>
      <c r="D60" s="85" t="s">
        <v>95</v>
      </c>
      <c r="E60" s="87">
        <f>E59/10^6</f>
        <v>0.27777778000000003</v>
      </c>
    </row>
    <row r="61" spans="3:5" ht="39.5" thickBot="1" x14ac:dyDescent="0.35">
      <c r="C61" s="88" t="s">
        <v>96</v>
      </c>
      <c r="D61" s="89" t="s">
        <v>97</v>
      </c>
      <c r="E61" s="90">
        <f>E60*$E$17*$E$37</f>
        <v>8.0816113079862223E-3</v>
      </c>
    </row>
    <row r="62" spans="3:5" ht="14.5" x14ac:dyDescent="0.35">
      <c r="C62" s="91"/>
      <c r="D62" s="91"/>
      <c r="E62">
        <f>180</f>
        <v>180</v>
      </c>
    </row>
    <row r="63" spans="3:5" ht="14.5" x14ac:dyDescent="0.35">
      <c r="C63" s="91"/>
      <c r="D63" s="91"/>
      <c r="E63" s="92">
        <f>E61/E62</f>
        <v>4.4897840599923457E-5</v>
      </c>
    </row>
  </sheetData>
  <mergeCells count="2">
    <mergeCell ref="D12:D13"/>
    <mergeCell ref="E12:E1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912"/>
  <sheetViews>
    <sheetView zoomScale="86" workbookViewId="0">
      <selection activeCell="L2" sqref="L2"/>
    </sheetView>
  </sheetViews>
  <sheetFormatPr defaultColWidth="12.58203125" defaultRowHeight="15" customHeight="1" x14ac:dyDescent="0.3"/>
  <cols>
    <col min="1" max="1" width="6.25" customWidth="1"/>
    <col min="2" max="2" width="10.83203125" customWidth="1"/>
    <col min="3" max="3" width="16.25" customWidth="1"/>
    <col min="4" max="4" width="15.1640625" customWidth="1"/>
    <col min="5" max="5" width="15.08203125" customWidth="1"/>
    <col min="6" max="6" width="16.08203125" hidden="1" customWidth="1"/>
    <col min="7" max="11" width="7.58203125" hidden="1" customWidth="1"/>
  </cols>
  <sheetData>
    <row r="1" spans="1:20" ht="18.5" x14ac:dyDescent="0.45">
      <c r="A1" s="63" t="s">
        <v>17</v>
      </c>
      <c r="B1" s="64"/>
    </row>
    <row r="2" spans="1:20" ht="18.5" x14ac:dyDescent="0.45">
      <c r="A2" s="63"/>
      <c r="B2" s="64"/>
    </row>
    <row r="3" spans="1:20" ht="15.5" x14ac:dyDescent="0.35">
      <c r="A3" s="65" t="s">
        <v>98</v>
      </c>
      <c r="B3" s="64"/>
    </row>
    <row r="4" spans="1:20" ht="14.5" x14ac:dyDescent="0.35">
      <c r="A4" s="66"/>
      <c r="C4" s="50" t="s">
        <v>99</v>
      </c>
      <c r="D4" s="67">
        <v>44017</v>
      </c>
    </row>
    <row r="5" spans="1:20" ht="14.5" x14ac:dyDescent="0.35">
      <c r="A5" s="66"/>
      <c r="C5" s="50" t="s">
        <v>100</v>
      </c>
      <c r="D5" s="67">
        <v>44196</v>
      </c>
    </row>
    <row r="6" spans="1:20" ht="14.5" x14ac:dyDescent="0.35">
      <c r="A6" s="66"/>
      <c r="C6" s="50" t="s">
        <v>101</v>
      </c>
      <c r="D6" s="68">
        <f>D5-D4+1</f>
        <v>180</v>
      </c>
      <c r="L6" s="96" t="s">
        <v>102</v>
      </c>
      <c r="M6" s="97"/>
      <c r="N6" s="97"/>
      <c r="O6" s="98"/>
      <c r="P6" s="96" t="s">
        <v>103</v>
      </c>
      <c r="Q6" s="97"/>
      <c r="R6" s="97"/>
      <c r="S6" s="98"/>
    </row>
    <row r="7" spans="1:20" ht="26.5" x14ac:dyDescent="0.35">
      <c r="A7" s="1" t="s">
        <v>104</v>
      </c>
      <c r="B7" s="1" t="s">
        <v>105</v>
      </c>
      <c r="C7" s="1" t="s">
        <v>106</v>
      </c>
      <c r="D7" s="1" t="s">
        <v>107</v>
      </c>
      <c r="E7" s="1" t="s">
        <v>108</v>
      </c>
      <c r="F7" s="1" t="s">
        <v>109</v>
      </c>
      <c r="G7" s="1" t="s">
        <v>110</v>
      </c>
      <c r="H7" s="1" t="s">
        <v>111</v>
      </c>
      <c r="I7" s="1" t="s">
        <v>112</v>
      </c>
      <c r="J7" s="1" t="s">
        <v>113</v>
      </c>
      <c r="K7" s="1" t="s">
        <v>114</v>
      </c>
      <c r="L7" s="69" t="s">
        <v>115</v>
      </c>
      <c r="M7" s="69" t="s">
        <v>116</v>
      </c>
      <c r="N7" s="70" t="s">
        <v>117</v>
      </c>
      <c r="O7" s="70" t="s">
        <v>118</v>
      </c>
      <c r="P7" s="69" t="s">
        <v>115</v>
      </c>
      <c r="Q7" s="69" t="s">
        <v>116</v>
      </c>
      <c r="R7" s="70" t="s">
        <v>117</v>
      </c>
      <c r="S7" s="70" t="s">
        <v>118</v>
      </c>
      <c r="T7" s="70" t="s">
        <v>119</v>
      </c>
    </row>
    <row r="8" spans="1:20" ht="14.5" x14ac:dyDescent="0.35">
      <c r="A8">
        <v>1</v>
      </c>
      <c r="B8" s="76">
        <v>44233</v>
      </c>
      <c r="C8" s="1" t="s">
        <v>120</v>
      </c>
      <c r="D8" s="76">
        <v>44233</v>
      </c>
      <c r="E8" s="1" t="s">
        <v>121</v>
      </c>
      <c r="F8" s="1" t="s">
        <v>122</v>
      </c>
      <c r="G8" s="1" t="s">
        <v>123</v>
      </c>
      <c r="H8" s="1" t="s">
        <v>124</v>
      </c>
      <c r="I8" s="1" t="s">
        <v>125</v>
      </c>
      <c r="J8" s="1" t="s">
        <v>126</v>
      </c>
      <c r="K8" s="1" t="s">
        <v>126</v>
      </c>
      <c r="L8">
        <f>ROUNDUP(IF(B8&gt;$D$4,0,($D$4-B8+1)/365),0)</f>
        <v>0</v>
      </c>
      <c r="M8">
        <f>ROUNDUP(IF(B8&gt;$D$5,0,($D$5-B8+1)/365),0)</f>
        <v>0</v>
      </c>
      <c r="N8" s="28">
        <f>IF(OR(L8=1,M8=1),IF(B8+364&lt;=$D$5,(B8+364-$D$4+1)/365,IF(B8&gt;$D$4,($D$5-B8+1)/365,$D$6/365)),0)</f>
        <v>0</v>
      </c>
      <c r="O8" s="28">
        <f>'Data &amp; Parameter'!$E$16*'Data &amp; Parameter'!$E$17*('Data &amp; Parameter'!$E$18+'Data &amp; Parameter'!$E$19)*'Data &amp; Parameter'!$E$20*'Data &amp; Parameter'!$E$37*N8</f>
        <v>0</v>
      </c>
      <c r="P8">
        <f>ROUNDUP(IF(D8&gt;$D$4,0,($D$4-D8+1)/365),0)</f>
        <v>0</v>
      </c>
      <c r="Q8">
        <f>ROUNDUP(IF(D8&gt;$D$5,0,($D$5-D8+1)/365),0)</f>
        <v>0</v>
      </c>
      <c r="R8" s="28">
        <f>IF(OR(P8=1,Q8=1),IF(D8+364&lt;=$D$5,(D8+364-$D$4+1)/365,IF(D8&gt;$D$4,($D$5-D8+1)/365,$D$6/365)),0)</f>
        <v>0</v>
      </c>
      <c r="S8" s="28">
        <f>'Data &amp; Parameter'!$E$16*'Data &amp; Parameter'!$E$17*('Data &amp; Parameter'!$E$18+'Data &amp; Parameter'!$E$19)*'Data &amp; Parameter'!$E$20*'Data &amp; Parameter'!$E$37*R8</f>
        <v>0</v>
      </c>
      <c r="T8" s="28">
        <f>O8+S8</f>
        <v>0</v>
      </c>
    </row>
    <row r="9" spans="1:20" ht="14.5" x14ac:dyDescent="0.35">
      <c r="A9">
        <v>2</v>
      </c>
      <c r="B9" s="76">
        <v>44233</v>
      </c>
      <c r="C9" s="1" t="s">
        <v>127</v>
      </c>
      <c r="D9" s="76">
        <v>44233</v>
      </c>
      <c r="E9" s="1" t="s">
        <v>128</v>
      </c>
      <c r="F9" s="1" t="s">
        <v>129</v>
      </c>
      <c r="G9" s="1" t="s">
        <v>123</v>
      </c>
      <c r="H9" s="1" t="s">
        <v>124</v>
      </c>
      <c r="I9" s="1" t="s">
        <v>125</v>
      </c>
      <c r="J9" s="1" t="s">
        <v>126</v>
      </c>
      <c r="K9" s="1" t="s">
        <v>126</v>
      </c>
      <c r="L9">
        <f>ROUNDUP(IF(B9&gt;$D$4,0,($D$4-B9+1)/365),0)</f>
        <v>0</v>
      </c>
      <c r="M9">
        <f>ROUNDUP(IF(B9&gt;$D$5,0,($D$5-B9+1)/365),0)</f>
        <v>0</v>
      </c>
      <c r="N9" s="28">
        <f>IF(OR(L9=1,M9=1),IF(B9+364&lt;=$D$5,(B9+364-$D$4+1)/365,IF(B9&gt;$D$4,($D$5-B9+1)/365,$D$6/365)),0)</f>
        <v>0</v>
      </c>
      <c r="O9" s="28">
        <f>'Data &amp; Parameter'!$E$16*'Data &amp; Parameter'!$E$17*('Data &amp; Parameter'!$E$18+'Data &amp; Parameter'!$E$19)*'Data &amp; Parameter'!$E$20*'Data &amp; Parameter'!$E$37*N9</f>
        <v>0</v>
      </c>
      <c r="P9">
        <f>ROUNDUP(IF(D9&gt;$D$4,0,($D$4-D9+1)/365),0)</f>
        <v>0</v>
      </c>
      <c r="Q9">
        <f>ROUNDUP(IF(D9&gt;$D$5,0,($D$5-D9+1)/365),0)</f>
        <v>0</v>
      </c>
      <c r="R9" s="28">
        <f>IF(OR(P9=1,Q9=1),IF(D9+364&lt;=$D$5,(D9+364-$D$4+1)/365,IF(D9&gt;$D$4,($D$5-D9+1)/365,$D$6/365)),0)</f>
        <v>0</v>
      </c>
      <c r="S9" s="28">
        <f>'Data &amp; Parameter'!$E$16*'Data &amp; Parameter'!$E$17*('Data &amp; Parameter'!$E$18+'Data &amp; Parameter'!$E$19)*'Data &amp; Parameter'!$E$20*'Data &amp; Parameter'!$E$37*R9</f>
        <v>0</v>
      </c>
      <c r="T9" s="28">
        <f t="shared" ref="T9:T72" si="0">O9+S9</f>
        <v>0</v>
      </c>
    </row>
    <row r="10" spans="1:20" ht="14.5" x14ac:dyDescent="0.35">
      <c r="A10">
        <v>3</v>
      </c>
      <c r="B10" s="76">
        <v>44233</v>
      </c>
      <c r="C10" s="1" t="s">
        <v>130</v>
      </c>
      <c r="D10" s="76">
        <v>44233</v>
      </c>
      <c r="E10" s="1" t="s">
        <v>131</v>
      </c>
      <c r="F10" s="1" t="s">
        <v>132</v>
      </c>
      <c r="G10" s="1" t="s">
        <v>123</v>
      </c>
      <c r="H10" s="1" t="s">
        <v>124</v>
      </c>
      <c r="I10" s="1" t="s">
        <v>125</v>
      </c>
      <c r="J10" s="1" t="s">
        <v>126</v>
      </c>
      <c r="K10" s="1" t="s">
        <v>126</v>
      </c>
      <c r="L10">
        <f>ROUNDUP(IF(B10&gt;$D$4,0,($D$4-B10+1)/365),0)</f>
        <v>0</v>
      </c>
      <c r="M10">
        <f>ROUNDUP(IF(B10&gt;$D$5,0,($D$5-B10+1)/365),0)</f>
        <v>0</v>
      </c>
      <c r="N10" s="28">
        <f>IF(OR(L10=1,M10=1),IF(B10+364&lt;=$D$5,(B10+364-$D$4+1)/365,IF(B10&gt;$D$4,($D$5-B10+1)/365,$D$6/365)),0)</f>
        <v>0</v>
      </c>
      <c r="O10" s="28">
        <f>'Data &amp; Parameter'!$E$16*'Data &amp; Parameter'!$E$17*('Data &amp; Parameter'!$E$18+'Data &amp; Parameter'!$E$19)*'Data &amp; Parameter'!$E$20*'Data &amp; Parameter'!$E$37*N10</f>
        <v>0</v>
      </c>
      <c r="P10">
        <f>ROUNDUP(IF(D10&gt;$D$4,0,($D$4-D10+1)/365),0)</f>
        <v>0</v>
      </c>
      <c r="Q10">
        <f>ROUNDUP(IF(D10&gt;$D$5,0,($D$5-D10+1)/365),0)</f>
        <v>0</v>
      </c>
      <c r="R10" s="28">
        <f>IF(OR(P10=1,Q10=1),IF(D10+364&lt;=$D$5,(D10+364-$D$4+1)/365,IF(D10&gt;$D$4,($D$5-D10+1)/365,$D$6/365)),0)</f>
        <v>0</v>
      </c>
      <c r="S10" s="28">
        <f>'Data &amp; Parameter'!$E$16*'Data &amp; Parameter'!$E$17*('Data &amp; Parameter'!$E$18+'Data &amp; Parameter'!$E$19)*'Data &amp; Parameter'!$E$20*'Data &amp; Parameter'!$E$37*R10</f>
        <v>0</v>
      </c>
      <c r="T10" s="28">
        <f t="shared" si="0"/>
        <v>0</v>
      </c>
    </row>
    <row r="11" spans="1:20" ht="14.5" x14ac:dyDescent="0.35">
      <c r="A11">
        <v>4</v>
      </c>
      <c r="B11" s="76">
        <v>44233</v>
      </c>
      <c r="C11" s="1" t="s">
        <v>133</v>
      </c>
      <c r="D11" s="76">
        <v>44233</v>
      </c>
      <c r="E11" s="1" t="s">
        <v>134</v>
      </c>
      <c r="F11" s="1" t="s">
        <v>135</v>
      </c>
      <c r="G11" s="1" t="s">
        <v>123</v>
      </c>
      <c r="H11" s="1" t="s">
        <v>124</v>
      </c>
      <c r="I11" s="1" t="s">
        <v>125</v>
      </c>
      <c r="J11" s="1" t="s">
        <v>126</v>
      </c>
      <c r="K11" s="1" t="s">
        <v>126</v>
      </c>
      <c r="L11">
        <f>ROUNDUP(IF(B11&gt;$D$4,0,($D$4-B11+1)/365),0)</f>
        <v>0</v>
      </c>
      <c r="M11">
        <f>ROUNDUP(IF(B11&gt;$D$5,0,($D$5-B11+1)/365),0)</f>
        <v>0</v>
      </c>
      <c r="N11" s="28">
        <f>IF(OR(L11=1,M11=1),IF(B11+364&lt;=$D$5,(B11+364-$D$4+1)/365,IF(B11&gt;$D$4,($D$5-B11+1)/365,$D$6/365)),0)</f>
        <v>0</v>
      </c>
      <c r="O11" s="28">
        <f>'Data &amp; Parameter'!$E$16*'Data &amp; Parameter'!$E$17*('Data &amp; Parameter'!$E$18+'Data &amp; Parameter'!$E$19)*'Data &amp; Parameter'!$E$20*'Data &amp; Parameter'!$E$37*N11</f>
        <v>0</v>
      </c>
      <c r="P11">
        <f>ROUNDUP(IF(D11&gt;$D$4,0,($D$4-D11+1)/365),0)</f>
        <v>0</v>
      </c>
      <c r="Q11">
        <f>ROUNDUP(IF(D11&gt;$D$5,0,($D$5-D11+1)/365),0)</f>
        <v>0</v>
      </c>
      <c r="R11" s="28">
        <f>IF(OR(P11=1,Q11=1),IF(D11+364&lt;=$D$5,(D11+364-$D$4+1)/365,IF(D11&gt;$D$4,($D$5-D11+1)/365,$D$6/365)),0)</f>
        <v>0</v>
      </c>
      <c r="S11" s="28">
        <f>'Data &amp; Parameter'!$E$16*'Data &amp; Parameter'!$E$17*('Data &amp; Parameter'!$E$18+'Data &amp; Parameter'!$E$19)*'Data &amp; Parameter'!$E$20*'Data &amp; Parameter'!$E$37*R11</f>
        <v>0</v>
      </c>
      <c r="T11" s="28">
        <f t="shared" si="0"/>
        <v>0</v>
      </c>
    </row>
    <row r="12" spans="1:20" ht="14.5" x14ac:dyDescent="0.35">
      <c r="A12">
        <v>5</v>
      </c>
      <c r="B12" s="76">
        <v>44233</v>
      </c>
      <c r="C12" s="1" t="s">
        <v>136</v>
      </c>
      <c r="D12" s="76">
        <v>44233</v>
      </c>
      <c r="E12" s="1" t="s">
        <v>137</v>
      </c>
      <c r="F12" s="1" t="s">
        <v>138</v>
      </c>
      <c r="G12" s="1" t="s">
        <v>123</v>
      </c>
      <c r="H12" s="1" t="s">
        <v>124</v>
      </c>
      <c r="I12" s="1" t="s">
        <v>125</v>
      </c>
      <c r="J12" s="1" t="s">
        <v>126</v>
      </c>
      <c r="K12" s="1" t="s">
        <v>126</v>
      </c>
      <c r="L12">
        <f>ROUNDUP(IF(B12&gt;$D$4,0,($D$4-B12+1)/365),0)</f>
        <v>0</v>
      </c>
      <c r="M12">
        <f>ROUNDUP(IF(B12&gt;$D$5,0,($D$5-B12+1)/365),0)</f>
        <v>0</v>
      </c>
      <c r="N12" s="28">
        <f>IF(OR(L12=1,M12=1),IF(B12+364&lt;=$D$5,(B12+364-$D$4+1)/365,IF(B12&gt;$D$4,($D$5-B12+1)/365,$D$6/365)),0)</f>
        <v>0</v>
      </c>
      <c r="O12" s="28">
        <f>'Data &amp; Parameter'!$E$16*'Data &amp; Parameter'!$E$17*('Data &amp; Parameter'!$E$18+'Data &amp; Parameter'!$E$19)*'Data &amp; Parameter'!$E$20*'Data &amp; Parameter'!$E$37*N12</f>
        <v>0</v>
      </c>
      <c r="P12">
        <f>ROUNDUP(IF(D12&gt;$D$4,0,($D$4-D12+1)/365),0)</f>
        <v>0</v>
      </c>
      <c r="Q12">
        <f>ROUNDUP(IF(D12&gt;$D$5,0,($D$5-D12+1)/365),0)</f>
        <v>0</v>
      </c>
      <c r="R12" s="28">
        <f>IF(OR(P12=1,Q12=1),IF(D12+364&lt;=$D$5,(D12+364-$D$4+1)/365,IF(D12&gt;$D$4,($D$5-D12+1)/365,$D$6/365)),0)</f>
        <v>0</v>
      </c>
      <c r="S12" s="28">
        <f>'Data &amp; Parameter'!$E$16*'Data &amp; Parameter'!$E$17*('Data &amp; Parameter'!$E$18+'Data &amp; Parameter'!$E$19)*'Data &amp; Parameter'!$E$20*'Data &amp; Parameter'!$E$37*R12</f>
        <v>0</v>
      </c>
      <c r="T12" s="28">
        <f t="shared" si="0"/>
        <v>0</v>
      </c>
    </row>
    <row r="13" spans="1:20" ht="14.5" x14ac:dyDescent="0.35">
      <c r="A13">
        <v>6</v>
      </c>
      <c r="B13" s="76">
        <v>44233</v>
      </c>
      <c r="C13" s="1" t="s">
        <v>139</v>
      </c>
      <c r="D13" s="76">
        <v>44233</v>
      </c>
      <c r="E13" s="1" t="s">
        <v>140</v>
      </c>
      <c r="F13" s="1" t="s">
        <v>141</v>
      </c>
      <c r="G13" s="1" t="s">
        <v>123</v>
      </c>
      <c r="H13" s="1" t="s">
        <v>124</v>
      </c>
      <c r="I13" s="1" t="s">
        <v>125</v>
      </c>
      <c r="J13" s="1" t="s">
        <v>126</v>
      </c>
      <c r="K13" s="1" t="s">
        <v>126</v>
      </c>
      <c r="L13">
        <f>ROUNDUP(IF(B13&gt;$D$4,0,($D$4-B13+1)/365),0)</f>
        <v>0</v>
      </c>
      <c r="M13">
        <f>ROUNDUP(IF(B13&gt;$D$5,0,($D$5-B13+1)/365),0)</f>
        <v>0</v>
      </c>
      <c r="N13" s="28">
        <f>IF(OR(L13=1,M13=1),IF(B13+364&lt;=$D$5,(B13+364-$D$4+1)/365,IF(B13&gt;$D$4,($D$5-B13+1)/365,$D$6/365)),0)</f>
        <v>0</v>
      </c>
      <c r="O13" s="28">
        <f>'Data &amp; Parameter'!$E$16*'Data &amp; Parameter'!$E$17*('Data &amp; Parameter'!$E$18+'Data &amp; Parameter'!$E$19)*'Data &amp; Parameter'!$E$20*'Data &amp; Parameter'!$E$37*N13</f>
        <v>0</v>
      </c>
      <c r="P13">
        <f>ROUNDUP(IF(D13&gt;$D$4,0,($D$4-D13+1)/365),0)</f>
        <v>0</v>
      </c>
      <c r="Q13">
        <f>ROUNDUP(IF(D13&gt;$D$5,0,($D$5-D13+1)/365),0)</f>
        <v>0</v>
      </c>
      <c r="R13" s="28">
        <f>IF(OR(P13=1,Q13=1),IF(D13+364&lt;=$D$5,(D13+364-$D$4+1)/365,IF(D13&gt;$D$4,($D$5-D13+1)/365,$D$6/365)),0)</f>
        <v>0</v>
      </c>
      <c r="S13" s="28">
        <f>'Data &amp; Parameter'!$E$16*'Data &amp; Parameter'!$E$17*('Data &amp; Parameter'!$E$18+'Data &amp; Parameter'!$E$19)*'Data &amp; Parameter'!$E$20*'Data &amp; Parameter'!$E$37*R13</f>
        <v>0</v>
      </c>
      <c r="T13" s="28">
        <f t="shared" si="0"/>
        <v>0</v>
      </c>
    </row>
    <row r="14" spans="1:20" ht="14.5" x14ac:dyDescent="0.35">
      <c r="A14">
        <v>7</v>
      </c>
      <c r="B14" s="76">
        <v>44233</v>
      </c>
      <c r="C14" s="1" t="s">
        <v>142</v>
      </c>
      <c r="D14" s="76">
        <v>44233</v>
      </c>
      <c r="E14" s="1" t="s">
        <v>143</v>
      </c>
      <c r="F14" s="1" t="s">
        <v>144</v>
      </c>
      <c r="G14" s="1" t="s">
        <v>123</v>
      </c>
      <c r="H14" s="1" t="s">
        <v>124</v>
      </c>
      <c r="I14" s="1" t="s">
        <v>125</v>
      </c>
      <c r="J14" s="1" t="s">
        <v>126</v>
      </c>
      <c r="K14" s="1" t="s">
        <v>126</v>
      </c>
      <c r="L14">
        <f>ROUNDUP(IF(B14&gt;$D$4,0,($D$4-B14+1)/365),0)</f>
        <v>0</v>
      </c>
      <c r="M14">
        <f>ROUNDUP(IF(B14&gt;$D$5,0,($D$5-B14+1)/365),0)</f>
        <v>0</v>
      </c>
      <c r="N14" s="28">
        <f>IF(OR(L14=1,M14=1),IF(B14+364&lt;=$D$5,(B14+364-$D$4+1)/365,IF(B14&gt;$D$4,($D$5-B14+1)/365,$D$6/365)),0)</f>
        <v>0</v>
      </c>
      <c r="O14" s="28">
        <f>'Data &amp; Parameter'!$E$16*'Data &amp; Parameter'!$E$17*('Data &amp; Parameter'!$E$18+'Data &amp; Parameter'!$E$19)*'Data &amp; Parameter'!$E$20*'Data &amp; Parameter'!$E$37*N14</f>
        <v>0</v>
      </c>
      <c r="P14">
        <f>ROUNDUP(IF(D14&gt;$D$4,0,($D$4-D14+1)/365),0)</f>
        <v>0</v>
      </c>
      <c r="Q14">
        <f>ROUNDUP(IF(D14&gt;$D$5,0,($D$5-D14+1)/365),0)</f>
        <v>0</v>
      </c>
      <c r="R14" s="28">
        <f>IF(OR(P14=1,Q14=1),IF(D14+364&lt;=$D$5,(D14+364-$D$4+1)/365,IF(D14&gt;$D$4,($D$5-D14+1)/365,$D$6/365)),0)</f>
        <v>0</v>
      </c>
      <c r="S14" s="28">
        <f>'Data &amp; Parameter'!$E$16*'Data &amp; Parameter'!$E$17*('Data &amp; Parameter'!$E$18+'Data &amp; Parameter'!$E$19)*'Data &amp; Parameter'!$E$20*'Data &amp; Parameter'!$E$37*R14</f>
        <v>0</v>
      </c>
      <c r="T14" s="28">
        <f t="shared" si="0"/>
        <v>0</v>
      </c>
    </row>
    <row r="15" spans="1:20" ht="14.5" x14ac:dyDescent="0.35">
      <c r="A15">
        <v>8</v>
      </c>
      <c r="B15" s="76">
        <v>44233</v>
      </c>
      <c r="C15" s="1" t="s">
        <v>145</v>
      </c>
      <c r="D15" s="76">
        <v>44233</v>
      </c>
      <c r="E15" s="1" t="s">
        <v>146</v>
      </c>
      <c r="F15" s="1" t="s">
        <v>147</v>
      </c>
      <c r="G15" s="1" t="s">
        <v>123</v>
      </c>
      <c r="H15" s="1" t="s">
        <v>124</v>
      </c>
      <c r="I15" s="1" t="s">
        <v>125</v>
      </c>
      <c r="J15" s="1" t="s">
        <v>126</v>
      </c>
      <c r="K15" s="1" t="s">
        <v>126</v>
      </c>
      <c r="L15">
        <f>ROUNDUP(IF(B15&gt;$D$4,0,($D$4-B15+1)/365),0)</f>
        <v>0</v>
      </c>
      <c r="M15">
        <f>ROUNDUP(IF(B15&gt;$D$5,0,($D$5-B15+1)/365),0)</f>
        <v>0</v>
      </c>
      <c r="N15" s="28">
        <f>IF(OR(L15=1,M15=1),IF(B15+364&lt;=$D$5,(B15+364-$D$4+1)/365,IF(B15&gt;$D$4,($D$5-B15+1)/365,$D$6/365)),0)</f>
        <v>0</v>
      </c>
      <c r="O15" s="28">
        <f>'Data &amp; Parameter'!$E$16*'Data &amp; Parameter'!$E$17*('Data &amp; Parameter'!$E$18+'Data &amp; Parameter'!$E$19)*'Data &amp; Parameter'!$E$20*'Data &amp; Parameter'!$E$37*N15</f>
        <v>0</v>
      </c>
      <c r="P15">
        <f>ROUNDUP(IF(D15&gt;$D$4,0,($D$4-D15+1)/365),0)</f>
        <v>0</v>
      </c>
      <c r="Q15">
        <f>ROUNDUP(IF(D15&gt;$D$5,0,($D$5-D15+1)/365),0)</f>
        <v>0</v>
      </c>
      <c r="R15" s="28">
        <f>IF(OR(P15=1,Q15=1),IF(D15+364&lt;=$D$5,(D15+364-$D$4+1)/365,IF(D15&gt;$D$4,($D$5-D15+1)/365,$D$6/365)),0)</f>
        <v>0</v>
      </c>
      <c r="S15" s="28">
        <f>'Data &amp; Parameter'!$E$16*'Data &amp; Parameter'!$E$17*('Data &amp; Parameter'!$E$18+'Data &amp; Parameter'!$E$19)*'Data &amp; Parameter'!$E$20*'Data &amp; Parameter'!$E$37*R15</f>
        <v>0</v>
      </c>
      <c r="T15" s="28">
        <f t="shared" si="0"/>
        <v>0</v>
      </c>
    </row>
    <row r="16" spans="1:20" ht="14.5" x14ac:dyDescent="0.35">
      <c r="A16">
        <v>9</v>
      </c>
      <c r="B16" s="76">
        <v>44233</v>
      </c>
      <c r="C16" s="1" t="s">
        <v>148</v>
      </c>
      <c r="D16" s="76">
        <v>44233</v>
      </c>
      <c r="E16" s="1" t="s">
        <v>149</v>
      </c>
      <c r="F16" s="1" t="s">
        <v>150</v>
      </c>
      <c r="G16" s="1" t="s">
        <v>123</v>
      </c>
      <c r="H16" s="1" t="s">
        <v>124</v>
      </c>
      <c r="I16" s="1" t="s">
        <v>125</v>
      </c>
      <c r="J16" s="1" t="s">
        <v>126</v>
      </c>
      <c r="K16" s="1" t="s">
        <v>126</v>
      </c>
      <c r="L16">
        <f>ROUNDUP(IF(B16&gt;$D$4,0,($D$4-B16+1)/365),0)</f>
        <v>0</v>
      </c>
      <c r="M16">
        <f>ROUNDUP(IF(B16&gt;$D$5,0,($D$5-B16+1)/365),0)</f>
        <v>0</v>
      </c>
      <c r="N16" s="28">
        <f>IF(OR(L16=1,M16=1),IF(B16+364&lt;=$D$5,(B16+364-$D$4+1)/365,IF(B16&gt;$D$4,($D$5-B16+1)/365,$D$6/365)),0)</f>
        <v>0</v>
      </c>
      <c r="O16" s="28">
        <f>'Data &amp; Parameter'!$E$16*'Data &amp; Parameter'!$E$17*('Data &amp; Parameter'!$E$18+'Data &amp; Parameter'!$E$19)*'Data &amp; Parameter'!$E$20*'Data &amp; Parameter'!$E$37*N16</f>
        <v>0</v>
      </c>
      <c r="P16">
        <f>ROUNDUP(IF(D16&gt;$D$4,0,($D$4-D16+1)/365),0)</f>
        <v>0</v>
      </c>
      <c r="Q16">
        <f>ROUNDUP(IF(D16&gt;$D$5,0,($D$5-D16+1)/365),0)</f>
        <v>0</v>
      </c>
      <c r="R16" s="28">
        <f>IF(OR(P16=1,Q16=1),IF(D16+364&lt;=$D$5,(D16+364-$D$4+1)/365,IF(D16&gt;$D$4,($D$5-D16+1)/365,$D$6/365)),0)</f>
        <v>0</v>
      </c>
      <c r="S16" s="28">
        <f>'Data &amp; Parameter'!$E$16*'Data &amp; Parameter'!$E$17*('Data &amp; Parameter'!$E$18+'Data &amp; Parameter'!$E$19)*'Data &amp; Parameter'!$E$20*'Data &amp; Parameter'!$E$37*R16</f>
        <v>0</v>
      </c>
      <c r="T16" s="28">
        <f t="shared" si="0"/>
        <v>0</v>
      </c>
    </row>
    <row r="17" spans="1:20" ht="14.5" x14ac:dyDescent="0.35">
      <c r="A17">
        <v>10</v>
      </c>
      <c r="B17" s="76">
        <v>44233</v>
      </c>
      <c r="C17" s="1" t="s">
        <v>151</v>
      </c>
      <c r="D17" s="76">
        <v>44233</v>
      </c>
      <c r="E17" s="1" t="s">
        <v>152</v>
      </c>
      <c r="F17" s="1" t="s">
        <v>153</v>
      </c>
      <c r="G17" s="1" t="s">
        <v>123</v>
      </c>
      <c r="H17" s="1" t="s">
        <v>124</v>
      </c>
      <c r="I17" s="1" t="s">
        <v>125</v>
      </c>
      <c r="J17" s="1" t="s">
        <v>126</v>
      </c>
      <c r="K17" s="1" t="s">
        <v>126</v>
      </c>
      <c r="L17">
        <f>ROUNDUP(IF(B17&gt;$D$4,0,($D$4-B17+1)/365),0)</f>
        <v>0</v>
      </c>
      <c r="M17">
        <f>ROUNDUP(IF(B17&gt;$D$5,0,($D$5-B17+1)/365),0)</f>
        <v>0</v>
      </c>
      <c r="N17" s="28">
        <f>IF(OR(L17=1,M17=1),IF(B17+364&lt;=$D$5,(B17+364-$D$4+1)/365,IF(B17&gt;$D$4,($D$5-B17+1)/365,$D$6/365)),0)</f>
        <v>0</v>
      </c>
      <c r="O17" s="28">
        <f>'Data &amp; Parameter'!$E$16*'Data &amp; Parameter'!$E$17*('Data &amp; Parameter'!$E$18+'Data &amp; Parameter'!$E$19)*'Data &amp; Parameter'!$E$20*'Data &amp; Parameter'!$E$37*N17</f>
        <v>0</v>
      </c>
      <c r="P17">
        <f>ROUNDUP(IF(D17&gt;$D$4,0,($D$4-D17+1)/365),0)</f>
        <v>0</v>
      </c>
      <c r="Q17">
        <f>ROUNDUP(IF(D17&gt;$D$5,0,($D$5-D17+1)/365),0)</f>
        <v>0</v>
      </c>
      <c r="R17" s="28">
        <f>IF(OR(P17=1,Q17=1),IF(D17+364&lt;=$D$5,(D17+364-$D$4+1)/365,IF(D17&gt;$D$4,($D$5-D17+1)/365,$D$6/365)),0)</f>
        <v>0</v>
      </c>
      <c r="S17" s="28">
        <f>'Data &amp; Parameter'!$E$16*'Data &amp; Parameter'!$E$17*('Data &amp; Parameter'!$E$18+'Data &amp; Parameter'!$E$19)*'Data &amp; Parameter'!$E$20*'Data &amp; Parameter'!$E$37*R17</f>
        <v>0</v>
      </c>
      <c r="T17" s="28">
        <f t="shared" si="0"/>
        <v>0</v>
      </c>
    </row>
    <row r="18" spans="1:20" ht="14.5" x14ac:dyDescent="0.35">
      <c r="A18">
        <v>11</v>
      </c>
      <c r="B18" s="76">
        <v>44233</v>
      </c>
      <c r="C18" s="1" t="s">
        <v>154</v>
      </c>
      <c r="D18" s="76">
        <v>44233</v>
      </c>
      <c r="E18" s="1" t="s">
        <v>155</v>
      </c>
      <c r="F18" s="1" t="s">
        <v>156</v>
      </c>
      <c r="G18" s="1" t="s">
        <v>123</v>
      </c>
      <c r="H18" s="1" t="s">
        <v>124</v>
      </c>
      <c r="I18" s="1" t="s">
        <v>125</v>
      </c>
      <c r="J18" s="1" t="s">
        <v>126</v>
      </c>
      <c r="K18" s="1" t="s">
        <v>126</v>
      </c>
      <c r="L18">
        <f>ROUNDUP(IF(B18&gt;$D$4,0,($D$4-B18+1)/365),0)</f>
        <v>0</v>
      </c>
      <c r="M18">
        <f>ROUNDUP(IF(B18&gt;$D$5,0,($D$5-B18+1)/365),0)</f>
        <v>0</v>
      </c>
      <c r="N18" s="28">
        <f>IF(OR(L18=1,M18=1),IF(B18+364&lt;=$D$5,(B18+364-$D$4+1)/365,IF(B18&gt;$D$4,($D$5-B18+1)/365,$D$6/365)),0)</f>
        <v>0</v>
      </c>
      <c r="O18" s="28">
        <f>'Data &amp; Parameter'!$E$16*'Data &amp; Parameter'!$E$17*('Data &amp; Parameter'!$E$18+'Data &amp; Parameter'!$E$19)*'Data &amp; Parameter'!$E$20*'Data &amp; Parameter'!$E$37*N18</f>
        <v>0</v>
      </c>
      <c r="P18">
        <f>ROUNDUP(IF(D18&gt;$D$4,0,($D$4-D18+1)/365),0)</f>
        <v>0</v>
      </c>
      <c r="Q18">
        <f>ROUNDUP(IF(D18&gt;$D$5,0,($D$5-D18+1)/365),0)</f>
        <v>0</v>
      </c>
      <c r="R18" s="28">
        <f>IF(OR(P18=1,Q18=1),IF(D18+364&lt;=$D$5,(D18+364-$D$4+1)/365,IF(D18&gt;$D$4,($D$5-D18+1)/365,$D$6/365)),0)</f>
        <v>0</v>
      </c>
      <c r="S18" s="28">
        <f>'Data &amp; Parameter'!$E$16*'Data &amp; Parameter'!$E$17*('Data &amp; Parameter'!$E$18+'Data &amp; Parameter'!$E$19)*'Data &amp; Parameter'!$E$20*'Data &amp; Parameter'!$E$37*R18</f>
        <v>0</v>
      </c>
      <c r="T18" s="28">
        <f t="shared" si="0"/>
        <v>0</v>
      </c>
    </row>
    <row r="19" spans="1:20" ht="14.5" x14ac:dyDescent="0.35">
      <c r="A19">
        <v>12</v>
      </c>
      <c r="B19" s="76">
        <v>44233</v>
      </c>
      <c r="C19" s="1" t="s">
        <v>157</v>
      </c>
      <c r="D19" s="76">
        <v>44233</v>
      </c>
      <c r="E19" s="1" t="s">
        <v>158</v>
      </c>
      <c r="F19" s="1" t="s">
        <v>159</v>
      </c>
      <c r="G19" s="1" t="s">
        <v>123</v>
      </c>
      <c r="H19" s="1" t="s">
        <v>124</v>
      </c>
      <c r="I19" s="1" t="s">
        <v>125</v>
      </c>
      <c r="J19" s="1" t="s">
        <v>126</v>
      </c>
      <c r="K19" s="1" t="s">
        <v>126</v>
      </c>
      <c r="L19">
        <f>ROUNDUP(IF(B19&gt;$D$4,0,($D$4-B19+1)/365),0)</f>
        <v>0</v>
      </c>
      <c r="M19">
        <f>ROUNDUP(IF(B19&gt;$D$5,0,($D$5-B19+1)/365),0)</f>
        <v>0</v>
      </c>
      <c r="N19" s="28">
        <f>IF(OR(L19=1,M19=1),IF(B19+364&lt;=$D$5,(B19+364-$D$4+1)/365,IF(B19&gt;$D$4,($D$5-B19+1)/365,$D$6/365)),0)</f>
        <v>0</v>
      </c>
      <c r="O19" s="28">
        <f>'Data &amp; Parameter'!$E$16*'Data &amp; Parameter'!$E$17*('Data &amp; Parameter'!$E$18+'Data &amp; Parameter'!$E$19)*'Data &amp; Parameter'!$E$20*'Data &amp; Parameter'!$E$37*N19</f>
        <v>0</v>
      </c>
      <c r="P19">
        <f>ROUNDUP(IF(D19&gt;$D$4,0,($D$4-D19+1)/365),0)</f>
        <v>0</v>
      </c>
      <c r="Q19">
        <f>ROUNDUP(IF(D19&gt;$D$5,0,($D$5-D19+1)/365),0)</f>
        <v>0</v>
      </c>
      <c r="R19" s="28">
        <f>IF(OR(P19=1,Q19=1),IF(D19+364&lt;=$D$5,(D19+364-$D$4+1)/365,IF(D19&gt;$D$4,($D$5-D19+1)/365,$D$6/365)),0)</f>
        <v>0</v>
      </c>
      <c r="S19" s="28">
        <f>'Data &amp; Parameter'!$E$16*'Data &amp; Parameter'!$E$17*('Data &amp; Parameter'!$E$18+'Data &amp; Parameter'!$E$19)*'Data &amp; Parameter'!$E$20*'Data &amp; Parameter'!$E$37*R19</f>
        <v>0</v>
      </c>
      <c r="T19" s="28">
        <f t="shared" si="0"/>
        <v>0</v>
      </c>
    </row>
    <row r="20" spans="1:20" ht="14.5" x14ac:dyDescent="0.35">
      <c r="A20">
        <v>13</v>
      </c>
      <c r="B20" s="76">
        <v>44233</v>
      </c>
      <c r="C20" s="1" t="s">
        <v>160</v>
      </c>
      <c r="D20" s="76">
        <v>44233</v>
      </c>
      <c r="E20" s="1" t="s">
        <v>161</v>
      </c>
      <c r="F20" s="1" t="s">
        <v>162</v>
      </c>
      <c r="G20" s="1" t="s">
        <v>123</v>
      </c>
      <c r="H20" s="1" t="s">
        <v>124</v>
      </c>
      <c r="I20" s="1" t="s">
        <v>125</v>
      </c>
      <c r="J20" s="1" t="s">
        <v>126</v>
      </c>
      <c r="K20" s="1" t="s">
        <v>126</v>
      </c>
      <c r="L20">
        <f>ROUNDUP(IF(B20&gt;$D$4,0,($D$4-B20+1)/365),0)</f>
        <v>0</v>
      </c>
      <c r="M20">
        <f>ROUNDUP(IF(B20&gt;$D$5,0,($D$5-B20+1)/365),0)</f>
        <v>0</v>
      </c>
      <c r="N20" s="28">
        <f>IF(OR(L20=1,M20=1),IF(B20+364&lt;=$D$5,(B20+364-$D$4+1)/365,IF(B20&gt;$D$4,($D$5-B20+1)/365,$D$6/365)),0)</f>
        <v>0</v>
      </c>
      <c r="O20" s="28">
        <f>'Data &amp; Parameter'!$E$16*'Data &amp; Parameter'!$E$17*('Data &amp; Parameter'!$E$18+'Data &amp; Parameter'!$E$19)*'Data &amp; Parameter'!$E$20*'Data &amp; Parameter'!$E$37*N20</f>
        <v>0</v>
      </c>
      <c r="P20">
        <f>ROUNDUP(IF(D20&gt;$D$4,0,($D$4-D20+1)/365),0)</f>
        <v>0</v>
      </c>
      <c r="Q20">
        <f>ROUNDUP(IF(D20&gt;$D$5,0,($D$5-D20+1)/365),0)</f>
        <v>0</v>
      </c>
      <c r="R20" s="28">
        <f>IF(OR(P20=1,Q20=1),IF(D20+364&lt;=$D$5,(D20+364-$D$4+1)/365,IF(D20&gt;$D$4,($D$5-D20+1)/365,$D$6/365)),0)</f>
        <v>0</v>
      </c>
      <c r="S20" s="28">
        <f>'Data &amp; Parameter'!$E$16*'Data &amp; Parameter'!$E$17*('Data &amp; Parameter'!$E$18+'Data &amp; Parameter'!$E$19)*'Data &amp; Parameter'!$E$20*'Data &amp; Parameter'!$E$37*R20</f>
        <v>0</v>
      </c>
      <c r="T20" s="28">
        <f t="shared" si="0"/>
        <v>0</v>
      </c>
    </row>
    <row r="21" spans="1:20" ht="14.5" x14ac:dyDescent="0.35">
      <c r="A21">
        <v>14</v>
      </c>
      <c r="B21" s="76">
        <v>44233</v>
      </c>
      <c r="C21" s="1" t="s">
        <v>163</v>
      </c>
      <c r="D21" s="76">
        <v>44233</v>
      </c>
      <c r="E21" s="1" t="s">
        <v>164</v>
      </c>
      <c r="F21" s="1" t="s">
        <v>165</v>
      </c>
      <c r="G21" s="1" t="s">
        <v>123</v>
      </c>
      <c r="H21" s="1" t="s">
        <v>124</v>
      </c>
      <c r="I21" s="1" t="s">
        <v>125</v>
      </c>
      <c r="J21" s="1" t="s">
        <v>126</v>
      </c>
      <c r="K21" s="1" t="s">
        <v>126</v>
      </c>
      <c r="L21">
        <f>ROUNDUP(IF(B21&gt;$D$4,0,($D$4-B21+1)/365),0)</f>
        <v>0</v>
      </c>
      <c r="M21">
        <f>ROUNDUP(IF(B21&gt;$D$5,0,($D$5-B21+1)/365),0)</f>
        <v>0</v>
      </c>
      <c r="N21" s="28">
        <f>IF(OR(L21=1,M21=1),IF(B21+364&lt;=$D$5,(B21+364-$D$4+1)/365,IF(B21&gt;$D$4,($D$5-B21+1)/365,$D$6/365)),0)</f>
        <v>0</v>
      </c>
      <c r="O21" s="28">
        <f>'Data &amp; Parameter'!$E$16*'Data &amp; Parameter'!$E$17*('Data &amp; Parameter'!$E$18+'Data &amp; Parameter'!$E$19)*'Data &amp; Parameter'!$E$20*'Data &amp; Parameter'!$E$37*N21</f>
        <v>0</v>
      </c>
      <c r="P21">
        <f>ROUNDUP(IF(D21&gt;$D$4,0,($D$4-D21+1)/365),0)</f>
        <v>0</v>
      </c>
      <c r="Q21">
        <f>ROUNDUP(IF(D21&gt;$D$5,0,($D$5-D21+1)/365),0)</f>
        <v>0</v>
      </c>
      <c r="R21" s="28">
        <f>IF(OR(P21=1,Q21=1),IF(D21+364&lt;=$D$5,(D21+364-$D$4+1)/365,IF(D21&gt;$D$4,($D$5-D21+1)/365,$D$6/365)),0)</f>
        <v>0</v>
      </c>
      <c r="S21" s="28">
        <f>'Data &amp; Parameter'!$E$16*'Data &amp; Parameter'!$E$17*('Data &amp; Parameter'!$E$18+'Data &amp; Parameter'!$E$19)*'Data &amp; Parameter'!$E$20*'Data &amp; Parameter'!$E$37*R21</f>
        <v>0</v>
      </c>
      <c r="T21" s="28">
        <f t="shared" si="0"/>
        <v>0</v>
      </c>
    </row>
    <row r="22" spans="1:20" ht="14.5" x14ac:dyDescent="0.35">
      <c r="A22">
        <v>15</v>
      </c>
      <c r="B22" s="76">
        <v>44233</v>
      </c>
      <c r="C22" s="1" t="s">
        <v>166</v>
      </c>
      <c r="D22" s="76">
        <v>44233</v>
      </c>
      <c r="E22" s="1" t="s">
        <v>167</v>
      </c>
      <c r="F22" s="1" t="s">
        <v>168</v>
      </c>
      <c r="G22" s="1" t="s">
        <v>123</v>
      </c>
      <c r="H22" s="1" t="s">
        <v>124</v>
      </c>
      <c r="I22" s="1" t="s">
        <v>125</v>
      </c>
      <c r="J22" s="1" t="s">
        <v>126</v>
      </c>
      <c r="K22" s="1" t="s">
        <v>126</v>
      </c>
      <c r="L22">
        <f>ROUNDUP(IF(B22&gt;$D$4,0,($D$4-B22+1)/365),0)</f>
        <v>0</v>
      </c>
      <c r="M22">
        <f>ROUNDUP(IF(B22&gt;$D$5,0,($D$5-B22+1)/365),0)</f>
        <v>0</v>
      </c>
      <c r="N22" s="28">
        <f>IF(OR(L22=1,M22=1),IF(B22+364&lt;=$D$5,(B22+364-$D$4+1)/365,IF(B22&gt;$D$4,($D$5-B22+1)/365,$D$6/365)),0)</f>
        <v>0</v>
      </c>
      <c r="O22" s="28">
        <f>'Data &amp; Parameter'!$E$16*'Data &amp; Parameter'!$E$17*('Data &amp; Parameter'!$E$18+'Data &amp; Parameter'!$E$19)*'Data &amp; Parameter'!$E$20*'Data &amp; Parameter'!$E$37*N22</f>
        <v>0</v>
      </c>
      <c r="P22">
        <f>ROUNDUP(IF(D22&gt;$D$4,0,($D$4-D22+1)/365),0)</f>
        <v>0</v>
      </c>
      <c r="Q22">
        <f>ROUNDUP(IF(D22&gt;$D$5,0,($D$5-D22+1)/365),0)</f>
        <v>0</v>
      </c>
      <c r="R22" s="28">
        <f>IF(OR(P22=1,Q22=1),IF(D22+364&lt;=$D$5,(D22+364-$D$4+1)/365,IF(D22&gt;$D$4,($D$5-D22+1)/365,$D$6/365)),0)</f>
        <v>0</v>
      </c>
      <c r="S22" s="28">
        <f>'Data &amp; Parameter'!$E$16*'Data &amp; Parameter'!$E$17*('Data &amp; Parameter'!$E$18+'Data &amp; Parameter'!$E$19)*'Data &amp; Parameter'!$E$20*'Data &amp; Parameter'!$E$37*R22</f>
        <v>0</v>
      </c>
      <c r="T22" s="28">
        <f t="shared" si="0"/>
        <v>0</v>
      </c>
    </row>
    <row r="23" spans="1:20" ht="14.5" x14ac:dyDescent="0.35">
      <c r="A23">
        <v>16</v>
      </c>
      <c r="B23" s="76">
        <v>44233</v>
      </c>
      <c r="C23" s="1" t="s">
        <v>169</v>
      </c>
      <c r="D23" s="76">
        <v>44233</v>
      </c>
      <c r="E23" s="1" t="s">
        <v>170</v>
      </c>
      <c r="F23" s="1" t="s">
        <v>171</v>
      </c>
      <c r="G23" s="1" t="s">
        <v>123</v>
      </c>
      <c r="H23" s="1" t="s">
        <v>124</v>
      </c>
      <c r="I23" s="1" t="s">
        <v>125</v>
      </c>
      <c r="J23" s="1" t="s">
        <v>126</v>
      </c>
      <c r="K23" s="1" t="s">
        <v>126</v>
      </c>
      <c r="L23">
        <f>ROUNDUP(IF(B23&gt;$D$4,0,($D$4-B23+1)/365),0)</f>
        <v>0</v>
      </c>
      <c r="M23">
        <f>ROUNDUP(IF(B23&gt;$D$5,0,($D$5-B23+1)/365),0)</f>
        <v>0</v>
      </c>
      <c r="N23" s="28">
        <f>IF(OR(L23=1,M23=1),IF(B23+364&lt;=$D$5,(B23+364-$D$4+1)/365,IF(B23&gt;$D$4,($D$5-B23+1)/365,$D$6/365)),0)</f>
        <v>0</v>
      </c>
      <c r="O23" s="28">
        <f>'Data &amp; Parameter'!$E$16*'Data &amp; Parameter'!$E$17*('Data &amp; Parameter'!$E$18+'Data &amp; Parameter'!$E$19)*'Data &amp; Parameter'!$E$20*'Data &amp; Parameter'!$E$37*N23</f>
        <v>0</v>
      </c>
      <c r="P23">
        <f>ROUNDUP(IF(D23&gt;$D$4,0,($D$4-D23+1)/365),0)</f>
        <v>0</v>
      </c>
      <c r="Q23">
        <f>ROUNDUP(IF(D23&gt;$D$5,0,($D$5-D23+1)/365),0)</f>
        <v>0</v>
      </c>
      <c r="R23" s="28">
        <f>IF(OR(P23=1,Q23=1),IF(D23+364&lt;=$D$5,(D23+364-$D$4+1)/365,IF(D23&gt;$D$4,($D$5-D23+1)/365,$D$6/365)),0)</f>
        <v>0</v>
      </c>
      <c r="S23" s="28">
        <f>'Data &amp; Parameter'!$E$16*'Data &amp; Parameter'!$E$17*('Data &amp; Parameter'!$E$18+'Data &amp; Parameter'!$E$19)*'Data &amp; Parameter'!$E$20*'Data &amp; Parameter'!$E$37*R23</f>
        <v>0</v>
      </c>
      <c r="T23" s="28">
        <f t="shared" si="0"/>
        <v>0</v>
      </c>
    </row>
    <row r="24" spans="1:20" ht="14.5" x14ac:dyDescent="0.35">
      <c r="A24">
        <v>17</v>
      </c>
      <c r="B24" s="76">
        <v>44233</v>
      </c>
      <c r="C24" s="1" t="s">
        <v>172</v>
      </c>
      <c r="D24" s="76">
        <v>44233</v>
      </c>
      <c r="E24" s="1" t="s">
        <v>173</v>
      </c>
      <c r="F24" s="1" t="s">
        <v>174</v>
      </c>
      <c r="G24" s="1" t="s">
        <v>123</v>
      </c>
      <c r="H24" s="1" t="s">
        <v>124</v>
      </c>
      <c r="I24" s="1" t="s">
        <v>125</v>
      </c>
      <c r="J24" s="1" t="s">
        <v>126</v>
      </c>
      <c r="K24" s="1" t="s">
        <v>126</v>
      </c>
      <c r="L24">
        <f>ROUNDUP(IF(B24&gt;$D$4,0,($D$4-B24+1)/365),0)</f>
        <v>0</v>
      </c>
      <c r="M24">
        <f>ROUNDUP(IF(B24&gt;$D$5,0,($D$5-B24+1)/365),0)</f>
        <v>0</v>
      </c>
      <c r="N24" s="28">
        <f>IF(OR(L24=1,M24=1),IF(B24+364&lt;=$D$5,(B24+364-$D$4+1)/365,IF(B24&gt;$D$4,($D$5-B24+1)/365,$D$6/365)),0)</f>
        <v>0</v>
      </c>
      <c r="O24" s="28">
        <f>'Data &amp; Parameter'!$E$16*'Data &amp; Parameter'!$E$17*('Data &amp; Parameter'!$E$18+'Data &amp; Parameter'!$E$19)*'Data &amp; Parameter'!$E$20*'Data &amp; Parameter'!$E$37*N24</f>
        <v>0</v>
      </c>
      <c r="P24">
        <f>ROUNDUP(IF(D24&gt;$D$4,0,($D$4-D24+1)/365),0)</f>
        <v>0</v>
      </c>
      <c r="Q24">
        <f>ROUNDUP(IF(D24&gt;$D$5,0,($D$5-D24+1)/365),0)</f>
        <v>0</v>
      </c>
      <c r="R24" s="28">
        <f>IF(OR(P24=1,Q24=1),IF(D24+364&lt;=$D$5,(D24+364-$D$4+1)/365,IF(D24&gt;$D$4,($D$5-D24+1)/365,$D$6/365)),0)</f>
        <v>0</v>
      </c>
      <c r="S24" s="28">
        <f>'Data &amp; Parameter'!$E$16*'Data &amp; Parameter'!$E$17*('Data &amp; Parameter'!$E$18+'Data &amp; Parameter'!$E$19)*'Data &amp; Parameter'!$E$20*'Data &amp; Parameter'!$E$37*R24</f>
        <v>0</v>
      </c>
      <c r="T24" s="28">
        <f t="shared" si="0"/>
        <v>0</v>
      </c>
    </row>
    <row r="25" spans="1:20" ht="14.5" x14ac:dyDescent="0.35">
      <c r="A25">
        <v>18</v>
      </c>
      <c r="B25" s="76">
        <v>44233</v>
      </c>
      <c r="C25" s="1" t="s">
        <v>175</v>
      </c>
      <c r="D25" s="76">
        <v>44233</v>
      </c>
      <c r="E25" s="1" t="s">
        <v>176</v>
      </c>
      <c r="F25" s="1" t="s">
        <v>177</v>
      </c>
      <c r="G25" s="1" t="s">
        <v>123</v>
      </c>
      <c r="H25" s="1" t="s">
        <v>124</v>
      </c>
      <c r="I25" s="1" t="s">
        <v>125</v>
      </c>
      <c r="J25" s="1" t="s">
        <v>126</v>
      </c>
      <c r="K25" s="1" t="s">
        <v>126</v>
      </c>
      <c r="L25">
        <f>ROUNDUP(IF(B25&gt;$D$4,0,($D$4-B25+1)/365),0)</f>
        <v>0</v>
      </c>
      <c r="M25">
        <f>ROUNDUP(IF(B25&gt;$D$5,0,($D$5-B25+1)/365),0)</f>
        <v>0</v>
      </c>
      <c r="N25" s="28">
        <f>IF(OR(L25=1,M25=1),IF(B25+364&lt;=$D$5,(B25+364-$D$4+1)/365,IF(B25&gt;$D$4,($D$5-B25+1)/365,$D$6/365)),0)</f>
        <v>0</v>
      </c>
      <c r="O25" s="28">
        <f>'Data &amp; Parameter'!$E$16*'Data &amp; Parameter'!$E$17*('Data &amp; Parameter'!$E$18+'Data &amp; Parameter'!$E$19)*'Data &amp; Parameter'!$E$20*'Data &amp; Parameter'!$E$37*N25</f>
        <v>0</v>
      </c>
      <c r="P25">
        <f>ROUNDUP(IF(D25&gt;$D$4,0,($D$4-D25+1)/365),0)</f>
        <v>0</v>
      </c>
      <c r="Q25">
        <f>ROUNDUP(IF(D25&gt;$D$5,0,($D$5-D25+1)/365),0)</f>
        <v>0</v>
      </c>
      <c r="R25" s="28">
        <f>IF(OR(P25=1,Q25=1),IF(D25+364&lt;=$D$5,(D25+364-$D$4+1)/365,IF(D25&gt;$D$4,($D$5-D25+1)/365,$D$6/365)),0)</f>
        <v>0</v>
      </c>
      <c r="S25" s="28">
        <f>'Data &amp; Parameter'!$E$16*'Data &amp; Parameter'!$E$17*('Data &amp; Parameter'!$E$18+'Data &amp; Parameter'!$E$19)*'Data &amp; Parameter'!$E$20*'Data &amp; Parameter'!$E$37*R25</f>
        <v>0</v>
      </c>
      <c r="T25" s="28">
        <f t="shared" si="0"/>
        <v>0</v>
      </c>
    </row>
    <row r="26" spans="1:20" ht="14.5" x14ac:dyDescent="0.35">
      <c r="A26">
        <v>19</v>
      </c>
      <c r="B26" s="76">
        <v>44233</v>
      </c>
      <c r="C26" s="1" t="s">
        <v>178</v>
      </c>
      <c r="D26" s="76">
        <v>44233</v>
      </c>
      <c r="E26" s="1" t="s">
        <v>179</v>
      </c>
      <c r="F26" s="1" t="s">
        <v>180</v>
      </c>
      <c r="G26" s="1" t="s">
        <v>123</v>
      </c>
      <c r="H26" s="1" t="s">
        <v>124</v>
      </c>
      <c r="I26" s="1" t="s">
        <v>125</v>
      </c>
      <c r="J26" s="1" t="s">
        <v>126</v>
      </c>
      <c r="K26" s="1" t="s">
        <v>126</v>
      </c>
      <c r="L26">
        <f>ROUNDUP(IF(B26&gt;$D$4,0,($D$4-B26+1)/365),0)</f>
        <v>0</v>
      </c>
      <c r="M26">
        <f>ROUNDUP(IF(B26&gt;$D$5,0,($D$5-B26+1)/365),0)</f>
        <v>0</v>
      </c>
      <c r="N26" s="28">
        <f>IF(OR(L26=1,M26=1),IF(B26+364&lt;=$D$5,(B26+364-$D$4+1)/365,IF(B26&gt;$D$4,($D$5-B26+1)/365,$D$6/365)),0)</f>
        <v>0</v>
      </c>
      <c r="O26" s="28">
        <f>'Data &amp; Parameter'!$E$16*'Data &amp; Parameter'!$E$17*('Data &amp; Parameter'!$E$18+'Data &amp; Parameter'!$E$19)*'Data &amp; Parameter'!$E$20*'Data &amp; Parameter'!$E$37*N26</f>
        <v>0</v>
      </c>
      <c r="P26">
        <f>ROUNDUP(IF(D26&gt;$D$4,0,($D$4-D26+1)/365),0)</f>
        <v>0</v>
      </c>
      <c r="Q26">
        <f>ROUNDUP(IF(D26&gt;$D$5,0,($D$5-D26+1)/365),0)</f>
        <v>0</v>
      </c>
      <c r="R26" s="28">
        <f>IF(OR(P26=1,Q26=1),IF(D26+364&lt;=$D$5,(D26+364-$D$4+1)/365,IF(D26&gt;$D$4,($D$5-D26+1)/365,$D$6/365)),0)</f>
        <v>0</v>
      </c>
      <c r="S26" s="28">
        <f>'Data &amp; Parameter'!$E$16*'Data &amp; Parameter'!$E$17*('Data &amp; Parameter'!$E$18+'Data &amp; Parameter'!$E$19)*'Data &amp; Parameter'!$E$20*'Data &amp; Parameter'!$E$37*R26</f>
        <v>0</v>
      </c>
      <c r="T26" s="28">
        <f t="shared" si="0"/>
        <v>0</v>
      </c>
    </row>
    <row r="27" spans="1:20" ht="15.75" customHeight="1" x14ac:dyDescent="0.35">
      <c r="A27">
        <v>20</v>
      </c>
      <c r="B27" s="76">
        <v>44233</v>
      </c>
      <c r="C27" s="1" t="s">
        <v>181</v>
      </c>
      <c r="D27" s="76">
        <v>44233</v>
      </c>
      <c r="E27" s="1" t="s">
        <v>182</v>
      </c>
      <c r="F27" s="1" t="s">
        <v>183</v>
      </c>
      <c r="G27" s="1" t="s">
        <v>123</v>
      </c>
      <c r="H27" s="1" t="s">
        <v>124</v>
      </c>
      <c r="I27" s="1" t="s">
        <v>125</v>
      </c>
      <c r="J27" s="1" t="s">
        <v>126</v>
      </c>
      <c r="K27" s="1" t="s">
        <v>126</v>
      </c>
      <c r="L27">
        <f>ROUNDUP(IF(B27&gt;$D$4,0,($D$4-B27+1)/365),0)</f>
        <v>0</v>
      </c>
      <c r="M27">
        <f>ROUNDUP(IF(B27&gt;$D$5,0,($D$5-B27+1)/365),0)</f>
        <v>0</v>
      </c>
      <c r="N27" s="28">
        <f>IF(OR(L27=1,M27=1),IF(B27+364&lt;=$D$5,(B27+364-$D$4+1)/365,IF(B27&gt;$D$4,($D$5-B27+1)/365,$D$6/365)),0)</f>
        <v>0</v>
      </c>
      <c r="O27" s="28">
        <f>'Data &amp; Parameter'!$E$16*'Data &amp; Parameter'!$E$17*('Data &amp; Parameter'!$E$18+'Data &amp; Parameter'!$E$19)*'Data &amp; Parameter'!$E$20*'Data &amp; Parameter'!$E$37*N27</f>
        <v>0</v>
      </c>
      <c r="P27">
        <f>ROUNDUP(IF(D27&gt;$D$4,0,($D$4-D27+1)/365),0)</f>
        <v>0</v>
      </c>
      <c r="Q27">
        <f>ROUNDUP(IF(D27&gt;$D$5,0,($D$5-D27+1)/365),0)</f>
        <v>0</v>
      </c>
      <c r="R27" s="28">
        <f>IF(OR(P27=1,Q27=1),IF(D27+364&lt;=$D$5,(D27+364-$D$4+1)/365,IF(D27&gt;$D$4,($D$5-D27+1)/365,$D$6/365)),0)</f>
        <v>0</v>
      </c>
      <c r="S27" s="28">
        <f>'Data &amp; Parameter'!$E$16*'Data &amp; Parameter'!$E$17*('Data &amp; Parameter'!$E$18+'Data &amp; Parameter'!$E$19)*'Data &amp; Parameter'!$E$20*'Data &amp; Parameter'!$E$37*R27</f>
        <v>0</v>
      </c>
      <c r="T27" s="28">
        <f t="shared" si="0"/>
        <v>0</v>
      </c>
    </row>
    <row r="28" spans="1:20" ht="15.75" customHeight="1" x14ac:dyDescent="0.35">
      <c r="A28">
        <v>21</v>
      </c>
      <c r="B28" s="76">
        <v>44233</v>
      </c>
      <c r="C28" s="1" t="s">
        <v>184</v>
      </c>
      <c r="D28" s="76">
        <v>44233</v>
      </c>
      <c r="E28" s="1" t="s">
        <v>185</v>
      </c>
      <c r="F28" s="1" t="s">
        <v>186</v>
      </c>
      <c r="G28" s="1" t="s">
        <v>123</v>
      </c>
      <c r="H28" s="1" t="s">
        <v>124</v>
      </c>
      <c r="I28" s="1" t="s">
        <v>125</v>
      </c>
      <c r="J28" s="1" t="s">
        <v>126</v>
      </c>
      <c r="K28" s="1" t="s">
        <v>126</v>
      </c>
      <c r="L28">
        <f>ROUNDUP(IF(B28&gt;$D$4,0,($D$4-B28+1)/365),0)</f>
        <v>0</v>
      </c>
      <c r="M28">
        <f>ROUNDUP(IF(B28&gt;$D$5,0,($D$5-B28+1)/365),0)</f>
        <v>0</v>
      </c>
      <c r="N28" s="28">
        <f>IF(OR(L28=1,M28=1),IF(B28+364&lt;=$D$5,(B28+364-$D$4+1)/365,IF(B28&gt;$D$4,($D$5-B28+1)/365,$D$6/365)),0)</f>
        <v>0</v>
      </c>
      <c r="O28" s="28">
        <f>'Data &amp; Parameter'!$E$16*'Data &amp; Parameter'!$E$17*('Data &amp; Parameter'!$E$18+'Data &amp; Parameter'!$E$19)*'Data &amp; Parameter'!$E$20*'Data &amp; Parameter'!$E$37*N28</f>
        <v>0</v>
      </c>
      <c r="P28">
        <f>ROUNDUP(IF(D28&gt;$D$4,0,($D$4-D28+1)/365),0)</f>
        <v>0</v>
      </c>
      <c r="Q28">
        <f>ROUNDUP(IF(D28&gt;$D$5,0,($D$5-D28+1)/365),0)</f>
        <v>0</v>
      </c>
      <c r="R28" s="28">
        <f>IF(OR(P28=1,Q28=1),IF(D28+364&lt;=$D$5,(D28+364-$D$4+1)/365,IF(D28&gt;$D$4,($D$5-D28+1)/365,$D$6/365)),0)</f>
        <v>0</v>
      </c>
      <c r="S28" s="28">
        <f>'Data &amp; Parameter'!$E$16*'Data &amp; Parameter'!$E$17*('Data &amp; Parameter'!$E$18+'Data &amp; Parameter'!$E$19)*'Data &amp; Parameter'!$E$20*'Data &amp; Parameter'!$E$37*R28</f>
        <v>0</v>
      </c>
      <c r="T28" s="28">
        <f t="shared" si="0"/>
        <v>0</v>
      </c>
    </row>
    <row r="29" spans="1:20" ht="15.75" customHeight="1" x14ac:dyDescent="0.35">
      <c r="A29">
        <v>22</v>
      </c>
      <c r="B29" s="76">
        <v>44233</v>
      </c>
      <c r="C29" s="1" t="s">
        <v>187</v>
      </c>
      <c r="D29" s="76">
        <v>44233</v>
      </c>
      <c r="E29" s="1" t="s">
        <v>188</v>
      </c>
      <c r="F29" s="1" t="s">
        <v>189</v>
      </c>
      <c r="G29" s="1" t="s">
        <v>123</v>
      </c>
      <c r="H29" s="1" t="s">
        <v>124</v>
      </c>
      <c r="I29" s="1" t="s">
        <v>125</v>
      </c>
      <c r="J29" s="1" t="s">
        <v>126</v>
      </c>
      <c r="K29" s="1" t="s">
        <v>126</v>
      </c>
      <c r="L29">
        <f>ROUNDUP(IF(B29&gt;$D$4,0,($D$4-B29+1)/365),0)</f>
        <v>0</v>
      </c>
      <c r="M29">
        <f>ROUNDUP(IF(B29&gt;$D$5,0,($D$5-B29+1)/365),0)</f>
        <v>0</v>
      </c>
      <c r="N29" s="28">
        <f>IF(OR(L29=1,M29=1),IF(B29+364&lt;=$D$5,(B29+364-$D$4+1)/365,IF(B29&gt;$D$4,($D$5-B29+1)/365,$D$6/365)),0)</f>
        <v>0</v>
      </c>
      <c r="O29" s="28">
        <f>'Data &amp; Parameter'!$E$16*'Data &amp; Parameter'!$E$17*('Data &amp; Parameter'!$E$18+'Data &amp; Parameter'!$E$19)*'Data &amp; Parameter'!$E$20*'Data &amp; Parameter'!$E$37*N29</f>
        <v>0</v>
      </c>
      <c r="P29">
        <f>ROUNDUP(IF(D29&gt;$D$4,0,($D$4-D29+1)/365),0)</f>
        <v>0</v>
      </c>
      <c r="Q29">
        <f>ROUNDUP(IF(D29&gt;$D$5,0,($D$5-D29+1)/365),0)</f>
        <v>0</v>
      </c>
      <c r="R29" s="28">
        <f>IF(OR(P29=1,Q29=1),IF(D29+364&lt;=$D$5,(D29+364-$D$4+1)/365,IF(D29&gt;$D$4,($D$5-D29+1)/365,$D$6/365)),0)</f>
        <v>0</v>
      </c>
      <c r="S29" s="28">
        <f>'Data &amp; Parameter'!$E$16*'Data &amp; Parameter'!$E$17*('Data &amp; Parameter'!$E$18+'Data &amp; Parameter'!$E$19)*'Data &amp; Parameter'!$E$20*'Data &amp; Parameter'!$E$37*R29</f>
        <v>0</v>
      </c>
      <c r="T29" s="28">
        <f t="shared" si="0"/>
        <v>0</v>
      </c>
    </row>
    <row r="30" spans="1:20" ht="15.75" customHeight="1" x14ac:dyDescent="0.35">
      <c r="A30">
        <v>23</v>
      </c>
      <c r="B30" s="76">
        <v>44233</v>
      </c>
      <c r="C30" s="1" t="s">
        <v>190</v>
      </c>
      <c r="D30" s="76">
        <v>44233</v>
      </c>
      <c r="E30" s="1" t="s">
        <v>191</v>
      </c>
      <c r="F30" s="1" t="s">
        <v>192</v>
      </c>
      <c r="G30" s="1" t="s">
        <v>123</v>
      </c>
      <c r="H30" s="1" t="s">
        <v>124</v>
      </c>
      <c r="I30" s="1" t="s">
        <v>125</v>
      </c>
      <c r="J30" s="1" t="s">
        <v>126</v>
      </c>
      <c r="K30" s="1" t="s">
        <v>126</v>
      </c>
      <c r="L30">
        <f>ROUNDUP(IF(B30&gt;$D$4,0,($D$4-B30+1)/365),0)</f>
        <v>0</v>
      </c>
      <c r="M30">
        <f>ROUNDUP(IF(B30&gt;$D$5,0,($D$5-B30+1)/365),0)</f>
        <v>0</v>
      </c>
      <c r="N30" s="28">
        <f>IF(OR(L30=1,M30=1),IF(B30+364&lt;=$D$5,(B30+364-$D$4+1)/365,IF(B30&gt;$D$4,($D$5-B30+1)/365,$D$6/365)),0)</f>
        <v>0</v>
      </c>
      <c r="O30" s="28">
        <f>'Data &amp; Parameter'!$E$16*'Data &amp; Parameter'!$E$17*('Data &amp; Parameter'!$E$18+'Data &amp; Parameter'!$E$19)*'Data &amp; Parameter'!$E$20*'Data &amp; Parameter'!$E$37*N30</f>
        <v>0</v>
      </c>
      <c r="P30">
        <f>ROUNDUP(IF(D30&gt;$D$4,0,($D$4-D30+1)/365),0)</f>
        <v>0</v>
      </c>
      <c r="Q30">
        <f>ROUNDUP(IF(D30&gt;$D$5,0,($D$5-D30+1)/365),0)</f>
        <v>0</v>
      </c>
      <c r="R30" s="28">
        <f>IF(OR(P30=1,Q30=1),IF(D30+364&lt;=$D$5,(D30+364-$D$4+1)/365,IF(D30&gt;$D$4,($D$5-D30+1)/365,$D$6/365)),0)</f>
        <v>0</v>
      </c>
      <c r="S30" s="28">
        <f>'Data &amp; Parameter'!$E$16*'Data &amp; Parameter'!$E$17*('Data &amp; Parameter'!$E$18+'Data &amp; Parameter'!$E$19)*'Data &amp; Parameter'!$E$20*'Data &amp; Parameter'!$E$37*R30</f>
        <v>0</v>
      </c>
      <c r="T30" s="28">
        <f t="shared" si="0"/>
        <v>0</v>
      </c>
    </row>
    <row r="31" spans="1:20" ht="15.75" customHeight="1" x14ac:dyDescent="0.35">
      <c r="A31">
        <v>24</v>
      </c>
      <c r="B31" s="76">
        <v>44233</v>
      </c>
      <c r="C31" s="1" t="s">
        <v>193</v>
      </c>
      <c r="D31" s="76">
        <v>44233</v>
      </c>
      <c r="E31" s="1" t="s">
        <v>194</v>
      </c>
      <c r="F31" s="1" t="s">
        <v>195</v>
      </c>
      <c r="G31" s="1" t="s">
        <v>123</v>
      </c>
      <c r="H31" s="1" t="s">
        <v>124</v>
      </c>
      <c r="I31" s="1" t="s">
        <v>125</v>
      </c>
      <c r="J31" s="1" t="s">
        <v>126</v>
      </c>
      <c r="K31" s="1" t="s">
        <v>126</v>
      </c>
      <c r="L31">
        <f>ROUNDUP(IF(B31&gt;$D$4,0,($D$4-B31+1)/365),0)</f>
        <v>0</v>
      </c>
      <c r="M31">
        <f>ROUNDUP(IF(B31&gt;$D$5,0,($D$5-B31+1)/365),0)</f>
        <v>0</v>
      </c>
      <c r="N31" s="28">
        <f>IF(OR(L31=1,M31=1),IF(B31+364&lt;=$D$5,(B31+364-$D$4+1)/365,IF(B31&gt;$D$4,($D$5-B31+1)/365,$D$6/365)),0)</f>
        <v>0</v>
      </c>
      <c r="O31" s="28">
        <f>'Data &amp; Parameter'!$E$16*'Data &amp; Parameter'!$E$17*('Data &amp; Parameter'!$E$18+'Data &amp; Parameter'!$E$19)*'Data &amp; Parameter'!$E$20*'Data &amp; Parameter'!$E$37*N31</f>
        <v>0</v>
      </c>
      <c r="P31">
        <f>ROUNDUP(IF(D31&gt;$D$4,0,($D$4-D31+1)/365),0)</f>
        <v>0</v>
      </c>
      <c r="Q31">
        <f>ROUNDUP(IF(D31&gt;$D$5,0,($D$5-D31+1)/365),0)</f>
        <v>0</v>
      </c>
      <c r="R31" s="28">
        <f>IF(OR(P31=1,Q31=1),IF(D31+364&lt;=$D$5,(D31+364-$D$4+1)/365,IF(D31&gt;$D$4,($D$5-D31+1)/365,$D$6/365)),0)</f>
        <v>0</v>
      </c>
      <c r="S31" s="28">
        <f>'Data &amp; Parameter'!$E$16*'Data &amp; Parameter'!$E$17*('Data &amp; Parameter'!$E$18+'Data &amp; Parameter'!$E$19)*'Data &amp; Parameter'!$E$20*'Data &amp; Parameter'!$E$37*R31</f>
        <v>0</v>
      </c>
      <c r="T31" s="28">
        <f t="shared" si="0"/>
        <v>0</v>
      </c>
    </row>
    <row r="32" spans="1:20" ht="15.75" customHeight="1" x14ac:dyDescent="0.35">
      <c r="A32">
        <v>25</v>
      </c>
      <c r="B32" s="76">
        <v>44233</v>
      </c>
      <c r="C32" s="1" t="s">
        <v>196</v>
      </c>
      <c r="D32" s="76">
        <v>44233</v>
      </c>
      <c r="E32" s="1" t="s">
        <v>197</v>
      </c>
      <c r="F32" s="1" t="s">
        <v>198</v>
      </c>
      <c r="G32" s="1" t="s">
        <v>123</v>
      </c>
      <c r="H32" s="1" t="s">
        <v>124</v>
      </c>
      <c r="I32" s="1" t="s">
        <v>125</v>
      </c>
      <c r="J32" s="1" t="s">
        <v>126</v>
      </c>
      <c r="K32" s="1" t="s">
        <v>126</v>
      </c>
      <c r="L32">
        <f>ROUNDUP(IF(B32&gt;$D$4,0,($D$4-B32+1)/365),0)</f>
        <v>0</v>
      </c>
      <c r="M32">
        <f>ROUNDUP(IF(B32&gt;$D$5,0,($D$5-B32+1)/365),0)</f>
        <v>0</v>
      </c>
      <c r="N32" s="28">
        <f>IF(OR(L32=1,M32=1),IF(B32+364&lt;=$D$5,(B32+364-$D$4+1)/365,IF(B32&gt;$D$4,($D$5-B32+1)/365,$D$6/365)),0)</f>
        <v>0</v>
      </c>
      <c r="O32" s="28">
        <f>'Data &amp; Parameter'!$E$16*'Data &amp; Parameter'!$E$17*('Data &amp; Parameter'!$E$18+'Data &amp; Parameter'!$E$19)*'Data &amp; Parameter'!$E$20*'Data &amp; Parameter'!$E$37*N32</f>
        <v>0</v>
      </c>
      <c r="P32">
        <f>ROUNDUP(IF(D32&gt;$D$4,0,($D$4-D32+1)/365),0)</f>
        <v>0</v>
      </c>
      <c r="Q32">
        <f>ROUNDUP(IF(D32&gt;$D$5,0,($D$5-D32+1)/365),0)</f>
        <v>0</v>
      </c>
      <c r="R32" s="28">
        <f>IF(OR(P32=1,Q32=1),IF(D32+364&lt;=$D$5,(D32+364-$D$4+1)/365,IF(D32&gt;$D$4,($D$5-D32+1)/365,$D$6/365)),0)</f>
        <v>0</v>
      </c>
      <c r="S32" s="28">
        <f>'Data &amp; Parameter'!$E$16*'Data &amp; Parameter'!$E$17*('Data &amp; Parameter'!$E$18+'Data &amp; Parameter'!$E$19)*'Data &amp; Parameter'!$E$20*'Data &amp; Parameter'!$E$37*R32</f>
        <v>0</v>
      </c>
      <c r="T32" s="28">
        <f t="shared" si="0"/>
        <v>0</v>
      </c>
    </row>
    <row r="33" spans="1:20" ht="15.75" customHeight="1" x14ac:dyDescent="0.35">
      <c r="A33">
        <v>26</v>
      </c>
      <c r="B33" s="76">
        <v>44233</v>
      </c>
      <c r="C33" s="1" t="s">
        <v>199</v>
      </c>
      <c r="D33" s="76">
        <v>44233</v>
      </c>
      <c r="E33" s="1" t="s">
        <v>200</v>
      </c>
      <c r="F33" s="1" t="s">
        <v>201</v>
      </c>
      <c r="G33" s="1" t="s">
        <v>123</v>
      </c>
      <c r="H33" s="1" t="s">
        <v>124</v>
      </c>
      <c r="I33" s="1" t="s">
        <v>125</v>
      </c>
      <c r="J33" s="1" t="s">
        <v>126</v>
      </c>
      <c r="K33" s="1" t="s">
        <v>126</v>
      </c>
      <c r="L33">
        <f>ROUNDUP(IF(B33&gt;$D$4,0,($D$4-B33+1)/365),0)</f>
        <v>0</v>
      </c>
      <c r="M33">
        <f>ROUNDUP(IF(B33&gt;$D$5,0,($D$5-B33+1)/365),0)</f>
        <v>0</v>
      </c>
      <c r="N33" s="28">
        <f>IF(OR(L33=1,M33=1),IF(B33+364&lt;=$D$5,(B33+364-$D$4+1)/365,IF(B33&gt;$D$4,($D$5-B33+1)/365,$D$6/365)),0)</f>
        <v>0</v>
      </c>
      <c r="O33" s="28">
        <f>'Data &amp; Parameter'!$E$16*'Data &amp; Parameter'!$E$17*('Data &amp; Parameter'!$E$18+'Data &amp; Parameter'!$E$19)*'Data &amp; Parameter'!$E$20*'Data &amp; Parameter'!$E$37*N33</f>
        <v>0</v>
      </c>
      <c r="P33">
        <f>ROUNDUP(IF(D33&gt;$D$4,0,($D$4-D33+1)/365),0)</f>
        <v>0</v>
      </c>
      <c r="Q33">
        <f>ROUNDUP(IF(D33&gt;$D$5,0,($D$5-D33+1)/365),0)</f>
        <v>0</v>
      </c>
      <c r="R33" s="28">
        <f>IF(OR(P33=1,Q33=1),IF(D33+364&lt;=$D$5,(D33+364-$D$4+1)/365,IF(D33&gt;$D$4,($D$5-D33+1)/365,$D$6/365)),0)</f>
        <v>0</v>
      </c>
      <c r="S33" s="28">
        <f>'Data &amp; Parameter'!$E$16*'Data &amp; Parameter'!$E$17*('Data &amp; Parameter'!$E$18+'Data &amp; Parameter'!$E$19)*'Data &amp; Parameter'!$E$20*'Data &amp; Parameter'!$E$37*R33</f>
        <v>0</v>
      </c>
      <c r="T33" s="28">
        <f t="shared" si="0"/>
        <v>0</v>
      </c>
    </row>
    <row r="34" spans="1:20" ht="15.75" customHeight="1" x14ac:dyDescent="0.35">
      <c r="A34">
        <v>27</v>
      </c>
      <c r="B34" s="76">
        <v>44233</v>
      </c>
      <c r="C34" s="1" t="s">
        <v>202</v>
      </c>
      <c r="D34" s="76">
        <v>44233</v>
      </c>
      <c r="E34" s="1" t="s">
        <v>203</v>
      </c>
      <c r="F34" s="1" t="s">
        <v>204</v>
      </c>
      <c r="G34" s="1" t="s">
        <v>123</v>
      </c>
      <c r="H34" s="1" t="s">
        <v>124</v>
      </c>
      <c r="I34" s="1" t="s">
        <v>125</v>
      </c>
      <c r="J34" s="1" t="s">
        <v>126</v>
      </c>
      <c r="K34" s="1" t="s">
        <v>126</v>
      </c>
      <c r="L34">
        <f>ROUNDUP(IF(B34&gt;$D$4,0,($D$4-B34+1)/365),0)</f>
        <v>0</v>
      </c>
      <c r="M34">
        <f>ROUNDUP(IF(B34&gt;$D$5,0,($D$5-B34+1)/365),0)</f>
        <v>0</v>
      </c>
      <c r="N34" s="28">
        <f>IF(OR(L34=1,M34=1),IF(B34+364&lt;=$D$5,(B34+364-$D$4+1)/365,IF(B34&gt;$D$4,($D$5-B34+1)/365,$D$6/365)),0)</f>
        <v>0</v>
      </c>
      <c r="O34" s="28">
        <f>'Data &amp; Parameter'!$E$16*'Data &amp; Parameter'!$E$17*('Data &amp; Parameter'!$E$18+'Data &amp; Parameter'!$E$19)*'Data &amp; Parameter'!$E$20*'Data &amp; Parameter'!$E$37*N34</f>
        <v>0</v>
      </c>
      <c r="P34">
        <f>ROUNDUP(IF(D34&gt;$D$4,0,($D$4-D34+1)/365),0)</f>
        <v>0</v>
      </c>
      <c r="Q34">
        <f>ROUNDUP(IF(D34&gt;$D$5,0,($D$5-D34+1)/365),0)</f>
        <v>0</v>
      </c>
      <c r="R34" s="28">
        <f>IF(OR(P34=1,Q34=1),IF(D34+364&lt;=$D$5,(D34+364-$D$4+1)/365,IF(D34&gt;$D$4,($D$5-D34+1)/365,$D$6/365)),0)</f>
        <v>0</v>
      </c>
      <c r="S34" s="28">
        <f>'Data &amp; Parameter'!$E$16*'Data &amp; Parameter'!$E$17*('Data &amp; Parameter'!$E$18+'Data &amp; Parameter'!$E$19)*'Data &amp; Parameter'!$E$20*'Data &amp; Parameter'!$E$37*R34</f>
        <v>0</v>
      </c>
      <c r="T34" s="28">
        <f t="shared" si="0"/>
        <v>0</v>
      </c>
    </row>
    <row r="35" spans="1:20" ht="15.75" customHeight="1" x14ac:dyDescent="0.35">
      <c r="A35">
        <v>28</v>
      </c>
      <c r="B35" s="76">
        <v>44233</v>
      </c>
      <c r="C35" s="1" t="s">
        <v>205</v>
      </c>
      <c r="D35" s="76">
        <v>44233</v>
      </c>
      <c r="E35" s="1" t="s">
        <v>206</v>
      </c>
      <c r="F35" s="1" t="s">
        <v>207</v>
      </c>
      <c r="G35" s="1" t="s">
        <v>123</v>
      </c>
      <c r="H35" s="1" t="s">
        <v>124</v>
      </c>
      <c r="I35" s="1" t="s">
        <v>125</v>
      </c>
      <c r="J35" s="1" t="s">
        <v>126</v>
      </c>
      <c r="K35" s="1" t="s">
        <v>126</v>
      </c>
      <c r="L35">
        <f>ROUNDUP(IF(B35&gt;$D$4,0,($D$4-B35+1)/365),0)</f>
        <v>0</v>
      </c>
      <c r="M35">
        <f>ROUNDUP(IF(B35&gt;$D$5,0,($D$5-B35+1)/365),0)</f>
        <v>0</v>
      </c>
      <c r="N35" s="28">
        <f>IF(OR(L35=1,M35=1),IF(B35+364&lt;=$D$5,(B35+364-$D$4+1)/365,IF(B35&gt;$D$4,($D$5-B35+1)/365,$D$6/365)),0)</f>
        <v>0</v>
      </c>
      <c r="O35" s="28">
        <f>'Data &amp; Parameter'!$E$16*'Data &amp; Parameter'!$E$17*('Data &amp; Parameter'!$E$18+'Data &amp; Parameter'!$E$19)*'Data &amp; Parameter'!$E$20*'Data &amp; Parameter'!$E$37*N35</f>
        <v>0</v>
      </c>
      <c r="P35">
        <f>ROUNDUP(IF(D35&gt;$D$4,0,($D$4-D35+1)/365),0)</f>
        <v>0</v>
      </c>
      <c r="Q35">
        <f>ROUNDUP(IF(D35&gt;$D$5,0,($D$5-D35+1)/365),0)</f>
        <v>0</v>
      </c>
      <c r="R35" s="28">
        <f>IF(OR(P35=1,Q35=1),IF(D35+364&lt;=$D$5,(D35+364-$D$4+1)/365,IF(D35&gt;$D$4,($D$5-D35+1)/365,$D$6/365)),0)</f>
        <v>0</v>
      </c>
      <c r="S35" s="28">
        <f>'Data &amp; Parameter'!$E$16*'Data &amp; Parameter'!$E$17*('Data &amp; Parameter'!$E$18+'Data &amp; Parameter'!$E$19)*'Data &amp; Parameter'!$E$20*'Data &amp; Parameter'!$E$37*R35</f>
        <v>0</v>
      </c>
      <c r="T35" s="28">
        <f t="shared" si="0"/>
        <v>0</v>
      </c>
    </row>
    <row r="36" spans="1:20" ht="15.75" customHeight="1" x14ac:dyDescent="0.35">
      <c r="A36">
        <v>29</v>
      </c>
      <c r="B36" s="76">
        <v>44233</v>
      </c>
      <c r="C36" s="1" t="s">
        <v>208</v>
      </c>
      <c r="D36" s="76">
        <v>44233</v>
      </c>
      <c r="E36" s="1" t="s">
        <v>209</v>
      </c>
      <c r="F36" s="1" t="s">
        <v>210</v>
      </c>
      <c r="G36" s="1" t="s">
        <v>123</v>
      </c>
      <c r="H36" s="1" t="s">
        <v>124</v>
      </c>
      <c r="I36" s="1" t="s">
        <v>125</v>
      </c>
      <c r="J36" s="1" t="s">
        <v>126</v>
      </c>
      <c r="K36" s="1" t="s">
        <v>126</v>
      </c>
      <c r="L36">
        <f>ROUNDUP(IF(B36&gt;$D$4,0,($D$4-B36+1)/365),0)</f>
        <v>0</v>
      </c>
      <c r="M36">
        <f>ROUNDUP(IF(B36&gt;$D$5,0,($D$5-B36+1)/365),0)</f>
        <v>0</v>
      </c>
      <c r="N36" s="28">
        <f>IF(OR(L36=1,M36=1),IF(B36+364&lt;=$D$5,(B36+364-$D$4+1)/365,IF(B36&gt;$D$4,($D$5-B36+1)/365,$D$6/365)),0)</f>
        <v>0</v>
      </c>
      <c r="O36" s="28">
        <f>'Data &amp; Parameter'!$E$16*'Data &amp; Parameter'!$E$17*('Data &amp; Parameter'!$E$18+'Data &amp; Parameter'!$E$19)*'Data &amp; Parameter'!$E$20*'Data &amp; Parameter'!$E$37*N36</f>
        <v>0</v>
      </c>
      <c r="P36">
        <f>ROUNDUP(IF(D36&gt;$D$4,0,($D$4-D36+1)/365),0)</f>
        <v>0</v>
      </c>
      <c r="Q36">
        <f>ROUNDUP(IF(D36&gt;$D$5,0,($D$5-D36+1)/365),0)</f>
        <v>0</v>
      </c>
      <c r="R36" s="28">
        <f>IF(OR(P36=1,Q36=1),IF(D36+364&lt;=$D$5,(D36+364-$D$4+1)/365,IF(D36&gt;$D$4,($D$5-D36+1)/365,$D$6/365)),0)</f>
        <v>0</v>
      </c>
      <c r="S36" s="28">
        <f>'Data &amp; Parameter'!$E$16*'Data &amp; Parameter'!$E$17*('Data &amp; Parameter'!$E$18+'Data &amp; Parameter'!$E$19)*'Data &amp; Parameter'!$E$20*'Data &amp; Parameter'!$E$37*R36</f>
        <v>0</v>
      </c>
      <c r="T36" s="28">
        <f t="shared" si="0"/>
        <v>0</v>
      </c>
    </row>
    <row r="37" spans="1:20" ht="15.75" customHeight="1" x14ac:dyDescent="0.35">
      <c r="A37">
        <v>30</v>
      </c>
      <c r="B37" s="76">
        <v>44233</v>
      </c>
      <c r="C37" s="1" t="s">
        <v>211</v>
      </c>
      <c r="D37" s="76">
        <v>44233</v>
      </c>
      <c r="E37" s="1" t="s">
        <v>212</v>
      </c>
      <c r="F37" s="1" t="s">
        <v>213</v>
      </c>
      <c r="G37" s="1" t="s">
        <v>123</v>
      </c>
      <c r="H37" s="1" t="s">
        <v>124</v>
      </c>
      <c r="I37" s="1" t="s">
        <v>125</v>
      </c>
      <c r="J37" s="1" t="s">
        <v>126</v>
      </c>
      <c r="K37" s="1" t="s">
        <v>126</v>
      </c>
      <c r="L37">
        <f>ROUNDUP(IF(B37&gt;$D$4,0,($D$4-B37+1)/365),0)</f>
        <v>0</v>
      </c>
      <c r="M37">
        <f>ROUNDUP(IF(B37&gt;$D$5,0,($D$5-B37+1)/365),0)</f>
        <v>0</v>
      </c>
      <c r="N37" s="28">
        <f>IF(OR(L37=1,M37=1),IF(B37+364&lt;=$D$5,(B37+364-$D$4+1)/365,IF(B37&gt;$D$4,($D$5-B37+1)/365,$D$6/365)),0)</f>
        <v>0</v>
      </c>
      <c r="O37" s="28">
        <f>'Data &amp; Parameter'!$E$16*'Data &amp; Parameter'!$E$17*('Data &amp; Parameter'!$E$18+'Data &amp; Parameter'!$E$19)*'Data &amp; Parameter'!$E$20*'Data &amp; Parameter'!$E$37*N37</f>
        <v>0</v>
      </c>
      <c r="P37">
        <f>ROUNDUP(IF(D37&gt;$D$4,0,($D$4-D37+1)/365),0)</f>
        <v>0</v>
      </c>
      <c r="Q37">
        <f>ROUNDUP(IF(D37&gt;$D$5,0,($D$5-D37+1)/365),0)</f>
        <v>0</v>
      </c>
      <c r="R37" s="28">
        <f>IF(OR(P37=1,Q37=1),IF(D37+364&lt;=$D$5,(D37+364-$D$4+1)/365,IF(D37&gt;$D$4,($D$5-D37+1)/365,$D$6/365)),0)</f>
        <v>0</v>
      </c>
      <c r="S37" s="28">
        <f>'Data &amp; Parameter'!$E$16*'Data &amp; Parameter'!$E$17*('Data &amp; Parameter'!$E$18+'Data &amp; Parameter'!$E$19)*'Data &amp; Parameter'!$E$20*'Data &amp; Parameter'!$E$37*R37</f>
        <v>0</v>
      </c>
      <c r="T37" s="28">
        <f t="shared" si="0"/>
        <v>0</v>
      </c>
    </row>
    <row r="38" spans="1:20" ht="15.75" customHeight="1" x14ac:dyDescent="0.35">
      <c r="A38">
        <v>31</v>
      </c>
      <c r="B38" s="76">
        <v>44233</v>
      </c>
      <c r="C38" s="1" t="s">
        <v>214</v>
      </c>
      <c r="D38" s="76">
        <v>44233</v>
      </c>
      <c r="E38" s="1" t="s">
        <v>215</v>
      </c>
      <c r="F38" s="1" t="s">
        <v>216</v>
      </c>
      <c r="G38" s="1" t="s">
        <v>123</v>
      </c>
      <c r="H38" s="1" t="s">
        <v>124</v>
      </c>
      <c r="I38" s="1" t="s">
        <v>125</v>
      </c>
      <c r="J38" s="1" t="s">
        <v>126</v>
      </c>
      <c r="K38" s="1" t="s">
        <v>126</v>
      </c>
      <c r="L38">
        <f>ROUNDUP(IF(B38&gt;$D$4,0,($D$4-B38+1)/365),0)</f>
        <v>0</v>
      </c>
      <c r="M38">
        <f>ROUNDUP(IF(B38&gt;$D$5,0,($D$5-B38+1)/365),0)</f>
        <v>0</v>
      </c>
      <c r="N38" s="28">
        <f>IF(OR(L38=1,M38=1),IF(B38+364&lt;=$D$5,(B38+364-$D$4+1)/365,IF(B38&gt;$D$4,($D$5-B38+1)/365,$D$6/365)),0)</f>
        <v>0</v>
      </c>
      <c r="O38" s="28">
        <f>'Data &amp; Parameter'!$E$16*'Data &amp; Parameter'!$E$17*('Data &amp; Parameter'!$E$18+'Data &amp; Parameter'!$E$19)*'Data &amp; Parameter'!$E$20*'Data &amp; Parameter'!$E$37*N38</f>
        <v>0</v>
      </c>
      <c r="P38">
        <f>ROUNDUP(IF(D38&gt;$D$4,0,($D$4-D38+1)/365),0)</f>
        <v>0</v>
      </c>
      <c r="Q38">
        <f>ROUNDUP(IF(D38&gt;$D$5,0,($D$5-D38+1)/365),0)</f>
        <v>0</v>
      </c>
      <c r="R38" s="28">
        <f>IF(OR(P38=1,Q38=1),IF(D38+364&lt;=$D$5,(D38+364-$D$4+1)/365,IF(D38&gt;$D$4,($D$5-D38+1)/365,$D$6/365)),0)</f>
        <v>0</v>
      </c>
      <c r="S38" s="28">
        <f>'Data &amp; Parameter'!$E$16*'Data &amp; Parameter'!$E$17*('Data &amp; Parameter'!$E$18+'Data &amp; Parameter'!$E$19)*'Data &amp; Parameter'!$E$20*'Data &amp; Parameter'!$E$37*R38</f>
        <v>0</v>
      </c>
      <c r="T38" s="28">
        <f t="shared" si="0"/>
        <v>0</v>
      </c>
    </row>
    <row r="39" spans="1:20" ht="15.75" customHeight="1" x14ac:dyDescent="0.35">
      <c r="A39">
        <v>32</v>
      </c>
      <c r="B39" s="76">
        <v>44233</v>
      </c>
      <c r="C39" s="1" t="s">
        <v>217</v>
      </c>
      <c r="D39" s="76">
        <v>44233</v>
      </c>
      <c r="E39" s="1" t="s">
        <v>218</v>
      </c>
      <c r="F39" s="1" t="s">
        <v>219</v>
      </c>
      <c r="G39" s="1" t="s">
        <v>123</v>
      </c>
      <c r="H39" s="1" t="s">
        <v>124</v>
      </c>
      <c r="I39" s="1" t="s">
        <v>125</v>
      </c>
      <c r="J39" s="1" t="s">
        <v>126</v>
      </c>
      <c r="K39" s="1" t="s">
        <v>126</v>
      </c>
      <c r="L39">
        <f>ROUNDUP(IF(B39&gt;$D$4,0,($D$4-B39+1)/365),0)</f>
        <v>0</v>
      </c>
      <c r="M39">
        <f>ROUNDUP(IF(B39&gt;$D$5,0,($D$5-B39+1)/365),0)</f>
        <v>0</v>
      </c>
      <c r="N39" s="28">
        <f>IF(OR(L39=1,M39=1),IF(B39+364&lt;=$D$5,(B39+364-$D$4+1)/365,IF(B39&gt;$D$4,($D$5-B39+1)/365,$D$6/365)),0)</f>
        <v>0</v>
      </c>
      <c r="O39" s="28">
        <f>'Data &amp; Parameter'!$E$16*'Data &amp; Parameter'!$E$17*('Data &amp; Parameter'!$E$18+'Data &amp; Parameter'!$E$19)*'Data &amp; Parameter'!$E$20*'Data &amp; Parameter'!$E$37*N39</f>
        <v>0</v>
      </c>
      <c r="P39">
        <f>ROUNDUP(IF(D39&gt;$D$4,0,($D$4-D39+1)/365),0)</f>
        <v>0</v>
      </c>
      <c r="Q39">
        <f>ROUNDUP(IF(D39&gt;$D$5,0,($D$5-D39+1)/365),0)</f>
        <v>0</v>
      </c>
      <c r="R39" s="28">
        <f>IF(OR(P39=1,Q39=1),IF(D39+364&lt;=$D$5,(D39+364-$D$4+1)/365,IF(D39&gt;$D$4,($D$5-D39+1)/365,$D$6/365)),0)</f>
        <v>0</v>
      </c>
      <c r="S39" s="28">
        <f>'Data &amp; Parameter'!$E$16*'Data &amp; Parameter'!$E$17*('Data &amp; Parameter'!$E$18+'Data &amp; Parameter'!$E$19)*'Data &amp; Parameter'!$E$20*'Data &amp; Parameter'!$E$37*R39</f>
        <v>0</v>
      </c>
      <c r="T39" s="28">
        <f t="shared" si="0"/>
        <v>0</v>
      </c>
    </row>
    <row r="40" spans="1:20" ht="15.75" customHeight="1" x14ac:dyDescent="0.35">
      <c r="A40">
        <v>33</v>
      </c>
      <c r="B40" s="76">
        <v>44233</v>
      </c>
      <c r="C40" s="1" t="s">
        <v>220</v>
      </c>
      <c r="D40" s="76">
        <v>44233</v>
      </c>
      <c r="E40" s="1" t="s">
        <v>221</v>
      </c>
      <c r="F40" s="1" t="s">
        <v>222</v>
      </c>
      <c r="G40" s="1" t="s">
        <v>123</v>
      </c>
      <c r="H40" s="1" t="s">
        <v>124</v>
      </c>
      <c r="I40" s="1" t="s">
        <v>125</v>
      </c>
      <c r="J40" s="1" t="s">
        <v>126</v>
      </c>
      <c r="K40" s="1" t="s">
        <v>126</v>
      </c>
      <c r="L40">
        <f>ROUNDUP(IF(B40&gt;$D$4,0,($D$4-B40+1)/365),0)</f>
        <v>0</v>
      </c>
      <c r="M40">
        <f>ROUNDUP(IF(B40&gt;$D$5,0,($D$5-B40+1)/365),0)</f>
        <v>0</v>
      </c>
      <c r="N40" s="28">
        <f>IF(OR(L40=1,M40=1),IF(B40+364&lt;=$D$5,(B40+364-$D$4+1)/365,IF(B40&gt;$D$4,($D$5-B40+1)/365,$D$6/365)),0)</f>
        <v>0</v>
      </c>
      <c r="O40" s="28">
        <f>'Data &amp; Parameter'!$E$16*'Data &amp; Parameter'!$E$17*('Data &amp; Parameter'!$E$18+'Data &amp; Parameter'!$E$19)*'Data &amp; Parameter'!$E$20*'Data &amp; Parameter'!$E$37*N40</f>
        <v>0</v>
      </c>
      <c r="P40">
        <f>ROUNDUP(IF(D40&gt;$D$4,0,($D$4-D40+1)/365),0)</f>
        <v>0</v>
      </c>
      <c r="Q40">
        <f>ROUNDUP(IF(D40&gt;$D$5,0,($D$5-D40+1)/365),0)</f>
        <v>0</v>
      </c>
      <c r="R40" s="28">
        <f>IF(OR(P40=1,Q40=1),IF(D40+364&lt;=$D$5,(D40+364-$D$4+1)/365,IF(D40&gt;$D$4,($D$5-D40+1)/365,$D$6/365)),0)</f>
        <v>0</v>
      </c>
      <c r="S40" s="28">
        <f>'Data &amp; Parameter'!$E$16*'Data &amp; Parameter'!$E$17*('Data &amp; Parameter'!$E$18+'Data &amp; Parameter'!$E$19)*'Data &amp; Parameter'!$E$20*'Data &amp; Parameter'!$E$37*R40</f>
        <v>0</v>
      </c>
      <c r="T40" s="28">
        <f t="shared" si="0"/>
        <v>0</v>
      </c>
    </row>
    <row r="41" spans="1:20" ht="15.75" customHeight="1" x14ac:dyDescent="0.35">
      <c r="A41">
        <v>34</v>
      </c>
      <c r="B41" s="76">
        <v>44233</v>
      </c>
      <c r="C41" s="1" t="s">
        <v>223</v>
      </c>
      <c r="D41" s="76">
        <v>44233</v>
      </c>
      <c r="E41" s="1" t="s">
        <v>224</v>
      </c>
      <c r="F41" s="1" t="s">
        <v>225</v>
      </c>
      <c r="G41" s="1" t="s">
        <v>123</v>
      </c>
      <c r="H41" s="1" t="s">
        <v>124</v>
      </c>
      <c r="I41" s="1" t="s">
        <v>125</v>
      </c>
      <c r="J41" s="1" t="s">
        <v>126</v>
      </c>
      <c r="K41" s="1" t="s">
        <v>126</v>
      </c>
      <c r="L41">
        <f>ROUNDUP(IF(B41&gt;$D$4,0,($D$4-B41+1)/365),0)</f>
        <v>0</v>
      </c>
      <c r="M41">
        <f>ROUNDUP(IF(B41&gt;$D$5,0,($D$5-B41+1)/365),0)</f>
        <v>0</v>
      </c>
      <c r="N41" s="28">
        <f>IF(OR(L41=1,M41=1),IF(B41+364&lt;=$D$5,(B41+364-$D$4+1)/365,IF(B41&gt;$D$4,($D$5-B41+1)/365,$D$6/365)),0)</f>
        <v>0</v>
      </c>
      <c r="O41" s="28">
        <f>'Data &amp; Parameter'!$E$16*'Data &amp; Parameter'!$E$17*('Data &amp; Parameter'!$E$18+'Data &amp; Parameter'!$E$19)*'Data &amp; Parameter'!$E$20*'Data &amp; Parameter'!$E$37*N41</f>
        <v>0</v>
      </c>
      <c r="P41">
        <f>ROUNDUP(IF(D41&gt;$D$4,0,($D$4-D41+1)/365),0)</f>
        <v>0</v>
      </c>
      <c r="Q41">
        <f>ROUNDUP(IF(D41&gt;$D$5,0,($D$5-D41+1)/365),0)</f>
        <v>0</v>
      </c>
      <c r="R41" s="28">
        <f>IF(OR(P41=1,Q41=1),IF(D41+364&lt;=$D$5,(D41+364-$D$4+1)/365,IF(D41&gt;$D$4,($D$5-D41+1)/365,$D$6/365)),0)</f>
        <v>0</v>
      </c>
      <c r="S41" s="28">
        <f>'Data &amp; Parameter'!$E$16*'Data &amp; Parameter'!$E$17*('Data &amp; Parameter'!$E$18+'Data &amp; Parameter'!$E$19)*'Data &amp; Parameter'!$E$20*'Data &amp; Parameter'!$E$37*R41</f>
        <v>0</v>
      </c>
      <c r="T41" s="28">
        <f t="shared" si="0"/>
        <v>0</v>
      </c>
    </row>
    <row r="42" spans="1:20" ht="15.75" customHeight="1" x14ac:dyDescent="0.35">
      <c r="A42">
        <v>35</v>
      </c>
      <c r="B42" s="76">
        <v>44233</v>
      </c>
      <c r="C42" s="1" t="s">
        <v>226</v>
      </c>
      <c r="D42" s="76">
        <v>44233</v>
      </c>
      <c r="E42" s="1" t="s">
        <v>227</v>
      </c>
      <c r="F42" s="1" t="s">
        <v>228</v>
      </c>
      <c r="G42" s="1" t="s">
        <v>123</v>
      </c>
      <c r="H42" s="1" t="s">
        <v>124</v>
      </c>
      <c r="I42" s="1" t="s">
        <v>125</v>
      </c>
      <c r="J42" s="1" t="s">
        <v>126</v>
      </c>
      <c r="K42" s="1" t="s">
        <v>126</v>
      </c>
      <c r="L42">
        <f>ROUNDUP(IF(B42&gt;$D$4,0,($D$4-B42+1)/365),0)</f>
        <v>0</v>
      </c>
      <c r="M42">
        <f>ROUNDUP(IF(B42&gt;$D$5,0,($D$5-B42+1)/365),0)</f>
        <v>0</v>
      </c>
      <c r="N42" s="28">
        <f>IF(OR(L42=1,M42=1),IF(B42+364&lt;=$D$5,(B42+364-$D$4+1)/365,IF(B42&gt;$D$4,($D$5-B42+1)/365,$D$6/365)),0)</f>
        <v>0</v>
      </c>
      <c r="O42" s="28">
        <f>'Data &amp; Parameter'!$E$16*'Data &amp; Parameter'!$E$17*('Data &amp; Parameter'!$E$18+'Data &amp; Parameter'!$E$19)*'Data &amp; Parameter'!$E$20*'Data &amp; Parameter'!$E$37*N42</f>
        <v>0</v>
      </c>
      <c r="P42">
        <f>ROUNDUP(IF(D42&gt;$D$4,0,($D$4-D42+1)/365),0)</f>
        <v>0</v>
      </c>
      <c r="Q42">
        <f>ROUNDUP(IF(D42&gt;$D$5,0,($D$5-D42+1)/365),0)</f>
        <v>0</v>
      </c>
      <c r="R42" s="28">
        <f>IF(OR(P42=1,Q42=1),IF(D42+364&lt;=$D$5,(D42+364-$D$4+1)/365,IF(D42&gt;$D$4,($D$5-D42+1)/365,$D$6/365)),0)</f>
        <v>0</v>
      </c>
      <c r="S42" s="28">
        <f>'Data &amp; Parameter'!$E$16*'Data &amp; Parameter'!$E$17*('Data &amp; Parameter'!$E$18+'Data &amp; Parameter'!$E$19)*'Data &amp; Parameter'!$E$20*'Data &amp; Parameter'!$E$37*R42</f>
        <v>0</v>
      </c>
      <c r="T42" s="28">
        <f t="shared" si="0"/>
        <v>0</v>
      </c>
    </row>
    <row r="43" spans="1:20" ht="15.75" customHeight="1" x14ac:dyDescent="0.35">
      <c r="A43">
        <v>36</v>
      </c>
      <c r="B43" s="76">
        <v>44233</v>
      </c>
      <c r="C43" s="1" t="s">
        <v>229</v>
      </c>
      <c r="D43" s="76">
        <v>44233</v>
      </c>
      <c r="E43" s="1" t="s">
        <v>230</v>
      </c>
      <c r="F43" s="1" t="s">
        <v>231</v>
      </c>
      <c r="G43" s="1" t="s">
        <v>123</v>
      </c>
      <c r="H43" s="1" t="s">
        <v>124</v>
      </c>
      <c r="I43" s="1" t="s">
        <v>125</v>
      </c>
      <c r="J43" s="1" t="s">
        <v>126</v>
      </c>
      <c r="K43" s="1" t="s">
        <v>126</v>
      </c>
      <c r="L43">
        <f>ROUNDUP(IF(B43&gt;$D$4,0,($D$4-B43+1)/365),0)</f>
        <v>0</v>
      </c>
      <c r="M43">
        <f>ROUNDUP(IF(B43&gt;$D$5,0,($D$5-B43+1)/365),0)</f>
        <v>0</v>
      </c>
      <c r="N43" s="28">
        <f>IF(OR(L43=1,M43=1),IF(B43+364&lt;=$D$5,(B43+364-$D$4+1)/365,IF(B43&gt;$D$4,($D$5-B43+1)/365,$D$6/365)),0)</f>
        <v>0</v>
      </c>
      <c r="O43" s="28">
        <f>'Data &amp; Parameter'!$E$16*'Data &amp; Parameter'!$E$17*('Data &amp; Parameter'!$E$18+'Data &amp; Parameter'!$E$19)*'Data &amp; Parameter'!$E$20*'Data &amp; Parameter'!$E$37*N43</f>
        <v>0</v>
      </c>
      <c r="P43">
        <f>ROUNDUP(IF(D43&gt;$D$4,0,($D$4-D43+1)/365),0)</f>
        <v>0</v>
      </c>
      <c r="Q43">
        <f>ROUNDUP(IF(D43&gt;$D$5,0,($D$5-D43+1)/365),0)</f>
        <v>0</v>
      </c>
      <c r="R43" s="28">
        <f>IF(OR(P43=1,Q43=1),IF(D43+364&lt;=$D$5,(D43+364-$D$4+1)/365,IF(D43&gt;$D$4,($D$5-D43+1)/365,$D$6/365)),0)</f>
        <v>0</v>
      </c>
      <c r="S43" s="28">
        <f>'Data &amp; Parameter'!$E$16*'Data &amp; Parameter'!$E$17*('Data &amp; Parameter'!$E$18+'Data &amp; Parameter'!$E$19)*'Data &amp; Parameter'!$E$20*'Data &amp; Parameter'!$E$37*R43</f>
        <v>0</v>
      </c>
      <c r="T43" s="28">
        <f t="shared" si="0"/>
        <v>0</v>
      </c>
    </row>
    <row r="44" spans="1:20" ht="15.75" customHeight="1" x14ac:dyDescent="0.35">
      <c r="A44">
        <v>37</v>
      </c>
      <c r="B44" s="76">
        <v>44233</v>
      </c>
      <c r="C44" s="1" t="s">
        <v>232</v>
      </c>
      <c r="D44" s="76">
        <v>44233</v>
      </c>
      <c r="E44" s="1" t="s">
        <v>233</v>
      </c>
      <c r="F44" s="1" t="s">
        <v>234</v>
      </c>
      <c r="G44" s="1" t="s">
        <v>123</v>
      </c>
      <c r="H44" s="1" t="s">
        <v>124</v>
      </c>
      <c r="I44" s="1" t="s">
        <v>125</v>
      </c>
      <c r="J44" s="1" t="s">
        <v>126</v>
      </c>
      <c r="K44" s="1" t="s">
        <v>126</v>
      </c>
      <c r="L44">
        <f>ROUNDUP(IF(B44&gt;$D$4,0,($D$4-B44+1)/365),0)</f>
        <v>0</v>
      </c>
      <c r="M44">
        <f>ROUNDUP(IF(B44&gt;$D$5,0,($D$5-B44+1)/365),0)</f>
        <v>0</v>
      </c>
      <c r="N44" s="28">
        <f>IF(OR(L44=1,M44=1),IF(B44+364&lt;=$D$5,(B44+364-$D$4+1)/365,IF(B44&gt;$D$4,($D$5-B44+1)/365,$D$6/365)),0)</f>
        <v>0</v>
      </c>
      <c r="O44" s="28">
        <f>'Data &amp; Parameter'!$E$16*'Data &amp; Parameter'!$E$17*('Data &amp; Parameter'!$E$18+'Data &amp; Parameter'!$E$19)*'Data &amp; Parameter'!$E$20*'Data &amp; Parameter'!$E$37*N44</f>
        <v>0</v>
      </c>
      <c r="P44">
        <f>ROUNDUP(IF(D44&gt;$D$4,0,($D$4-D44+1)/365),0)</f>
        <v>0</v>
      </c>
      <c r="Q44">
        <f>ROUNDUP(IF(D44&gt;$D$5,0,($D$5-D44+1)/365),0)</f>
        <v>0</v>
      </c>
      <c r="R44" s="28">
        <f>IF(OR(P44=1,Q44=1),IF(D44+364&lt;=$D$5,(D44+364-$D$4+1)/365,IF(D44&gt;$D$4,($D$5-D44+1)/365,$D$6/365)),0)</f>
        <v>0</v>
      </c>
      <c r="S44" s="28">
        <f>'Data &amp; Parameter'!$E$16*'Data &amp; Parameter'!$E$17*('Data &amp; Parameter'!$E$18+'Data &amp; Parameter'!$E$19)*'Data &amp; Parameter'!$E$20*'Data &amp; Parameter'!$E$37*R44</f>
        <v>0</v>
      </c>
      <c r="T44" s="28">
        <f t="shared" si="0"/>
        <v>0</v>
      </c>
    </row>
    <row r="45" spans="1:20" ht="15.75" customHeight="1" x14ac:dyDescent="0.35">
      <c r="A45">
        <v>38</v>
      </c>
      <c r="B45" s="76">
        <v>44233</v>
      </c>
      <c r="C45" s="1" t="s">
        <v>235</v>
      </c>
      <c r="D45" s="76">
        <v>44233</v>
      </c>
      <c r="E45" s="1" t="s">
        <v>236</v>
      </c>
      <c r="F45" s="1" t="s">
        <v>237</v>
      </c>
      <c r="G45" s="1" t="s">
        <v>123</v>
      </c>
      <c r="H45" s="1" t="s">
        <v>124</v>
      </c>
      <c r="I45" s="1" t="s">
        <v>125</v>
      </c>
      <c r="J45" s="1" t="s">
        <v>126</v>
      </c>
      <c r="K45" s="1" t="s">
        <v>126</v>
      </c>
      <c r="L45">
        <f>ROUNDUP(IF(B45&gt;$D$4,0,($D$4-B45+1)/365),0)</f>
        <v>0</v>
      </c>
      <c r="M45">
        <f>ROUNDUP(IF(B45&gt;$D$5,0,($D$5-B45+1)/365),0)</f>
        <v>0</v>
      </c>
      <c r="N45" s="28">
        <f>IF(OR(L45=1,M45=1),IF(B45+364&lt;=$D$5,(B45+364-$D$4+1)/365,IF(B45&gt;$D$4,($D$5-B45+1)/365,$D$6/365)),0)</f>
        <v>0</v>
      </c>
      <c r="O45" s="28">
        <f>'Data &amp; Parameter'!$E$16*'Data &amp; Parameter'!$E$17*('Data &amp; Parameter'!$E$18+'Data &amp; Parameter'!$E$19)*'Data &amp; Parameter'!$E$20*'Data &amp; Parameter'!$E$37*N45</f>
        <v>0</v>
      </c>
      <c r="P45">
        <f>ROUNDUP(IF(D45&gt;$D$4,0,($D$4-D45+1)/365),0)</f>
        <v>0</v>
      </c>
      <c r="Q45">
        <f>ROUNDUP(IF(D45&gt;$D$5,0,($D$5-D45+1)/365),0)</f>
        <v>0</v>
      </c>
      <c r="R45" s="28">
        <f>IF(OR(P45=1,Q45=1),IF(D45+364&lt;=$D$5,(D45+364-$D$4+1)/365,IF(D45&gt;$D$4,($D$5-D45+1)/365,$D$6/365)),0)</f>
        <v>0</v>
      </c>
      <c r="S45" s="28">
        <f>'Data &amp; Parameter'!$E$16*'Data &amp; Parameter'!$E$17*('Data &amp; Parameter'!$E$18+'Data &amp; Parameter'!$E$19)*'Data &amp; Parameter'!$E$20*'Data &amp; Parameter'!$E$37*R45</f>
        <v>0</v>
      </c>
      <c r="T45" s="28">
        <f t="shared" si="0"/>
        <v>0</v>
      </c>
    </row>
    <row r="46" spans="1:20" ht="15.75" customHeight="1" x14ac:dyDescent="0.35">
      <c r="A46">
        <v>39</v>
      </c>
      <c r="B46" s="76">
        <v>44233</v>
      </c>
      <c r="C46" s="1" t="s">
        <v>238</v>
      </c>
      <c r="D46" s="76">
        <v>44233</v>
      </c>
      <c r="E46" s="1" t="s">
        <v>239</v>
      </c>
      <c r="F46" s="1" t="s">
        <v>240</v>
      </c>
      <c r="G46" s="1" t="s">
        <v>123</v>
      </c>
      <c r="H46" s="1" t="s">
        <v>124</v>
      </c>
      <c r="I46" s="1" t="s">
        <v>125</v>
      </c>
      <c r="J46" s="1" t="s">
        <v>126</v>
      </c>
      <c r="K46" s="1" t="s">
        <v>126</v>
      </c>
      <c r="L46">
        <f>ROUNDUP(IF(B46&gt;$D$4,0,($D$4-B46+1)/365),0)</f>
        <v>0</v>
      </c>
      <c r="M46">
        <f>ROUNDUP(IF(B46&gt;$D$5,0,($D$5-B46+1)/365),0)</f>
        <v>0</v>
      </c>
      <c r="N46" s="28">
        <f>IF(OR(L46=1,M46=1),IF(B46+364&lt;=$D$5,(B46+364-$D$4+1)/365,IF(B46&gt;$D$4,($D$5-B46+1)/365,$D$6/365)),0)</f>
        <v>0</v>
      </c>
      <c r="O46" s="28">
        <f>'Data &amp; Parameter'!$E$16*'Data &amp; Parameter'!$E$17*('Data &amp; Parameter'!$E$18+'Data &amp; Parameter'!$E$19)*'Data &amp; Parameter'!$E$20*'Data &amp; Parameter'!$E$37*N46</f>
        <v>0</v>
      </c>
      <c r="P46">
        <f>ROUNDUP(IF(D46&gt;$D$4,0,($D$4-D46+1)/365),0)</f>
        <v>0</v>
      </c>
      <c r="Q46">
        <f>ROUNDUP(IF(D46&gt;$D$5,0,($D$5-D46+1)/365),0)</f>
        <v>0</v>
      </c>
      <c r="R46" s="28">
        <f>IF(OR(P46=1,Q46=1),IF(D46+364&lt;=$D$5,(D46+364-$D$4+1)/365,IF(D46&gt;$D$4,($D$5-D46+1)/365,$D$6/365)),0)</f>
        <v>0</v>
      </c>
      <c r="S46" s="28">
        <f>'Data &amp; Parameter'!$E$16*'Data &amp; Parameter'!$E$17*('Data &amp; Parameter'!$E$18+'Data &amp; Parameter'!$E$19)*'Data &amp; Parameter'!$E$20*'Data &amp; Parameter'!$E$37*R46</f>
        <v>0</v>
      </c>
      <c r="T46" s="28">
        <f t="shared" si="0"/>
        <v>0</v>
      </c>
    </row>
    <row r="47" spans="1:20" ht="15.75" customHeight="1" x14ac:dyDescent="0.35">
      <c r="A47">
        <v>40</v>
      </c>
      <c r="B47" s="76">
        <v>44233</v>
      </c>
      <c r="C47" s="1" t="s">
        <v>241</v>
      </c>
      <c r="D47" s="76">
        <v>44233</v>
      </c>
      <c r="E47" s="1" t="s">
        <v>242</v>
      </c>
      <c r="F47" s="1" t="s">
        <v>243</v>
      </c>
      <c r="G47" s="1" t="s">
        <v>123</v>
      </c>
      <c r="H47" s="1" t="s">
        <v>124</v>
      </c>
      <c r="I47" s="1" t="s">
        <v>125</v>
      </c>
      <c r="J47" s="1" t="s">
        <v>126</v>
      </c>
      <c r="K47" s="1" t="s">
        <v>126</v>
      </c>
      <c r="L47">
        <f>ROUNDUP(IF(B47&gt;$D$4,0,($D$4-B47+1)/365),0)</f>
        <v>0</v>
      </c>
      <c r="M47">
        <f>ROUNDUP(IF(B47&gt;$D$5,0,($D$5-B47+1)/365),0)</f>
        <v>0</v>
      </c>
      <c r="N47" s="28">
        <f>IF(OR(L47=1,M47=1),IF(B47+364&lt;=$D$5,(B47+364-$D$4+1)/365,IF(B47&gt;$D$4,($D$5-B47+1)/365,$D$6/365)),0)</f>
        <v>0</v>
      </c>
      <c r="O47" s="28">
        <f>'Data &amp; Parameter'!$E$16*'Data &amp; Parameter'!$E$17*('Data &amp; Parameter'!$E$18+'Data &amp; Parameter'!$E$19)*'Data &amp; Parameter'!$E$20*'Data &amp; Parameter'!$E$37*N47</f>
        <v>0</v>
      </c>
      <c r="P47">
        <f>ROUNDUP(IF(D47&gt;$D$4,0,($D$4-D47+1)/365),0)</f>
        <v>0</v>
      </c>
      <c r="Q47">
        <f>ROUNDUP(IF(D47&gt;$D$5,0,($D$5-D47+1)/365),0)</f>
        <v>0</v>
      </c>
      <c r="R47" s="28">
        <f>IF(OR(P47=1,Q47=1),IF(D47+364&lt;=$D$5,(D47+364-$D$4+1)/365,IF(D47&gt;$D$4,($D$5-D47+1)/365,$D$6/365)),0)</f>
        <v>0</v>
      </c>
      <c r="S47" s="28">
        <f>'Data &amp; Parameter'!$E$16*'Data &amp; Parameter'!$E$17*('Data &amp; Parameter'!$E$18+'Data &amp; Parameter'!$E$19)*'Data &amp; Parameter'!$E$20*'Data &amp; Parameter'!$E$37*R47</f>
        <v>0</v>
      </c>
      <c r="T47" s="28">
        <f t="shared" si="0"/>
        <v>0</v>
      </c>
    </row>
    <row r="48" spans="1:20" ht="15.75" customHeight="1" x14ac:dyDescent="0.35">
      <c r="A48">
        <v>41</v>
      </c>
      <c r="B48" s="76">
        <v>44233</v>
      </c>
      <c r="C48" s="1" t="s">
        <v>244</v>
      </c>
      <c r="D48" s="76">
        <v>44233</v>
      </c>
      <c r="E48" s="1" t="s">
        <v>245</v>
      </c>
      <c r="F48" s="1" t="s">
        <v>246</v>
      </c>
      <c r="G48" s="1" t="s">
        <v>123</v>
      </c>
      <c r="H48" s="1" t="s">
        <v>124</v>
      </c>
      <c r="I48" s="1" t="s">
        <v>125</v>
      </c>
      <c r="J48" s="1" t="s">
        <v>126</v>
      </c>
      <c r="K48" s="1" t="s">
        <v>126</v>
      </c>
      <c r="L48">
        <f>ROUNDUP(IF(B48&gt;$D$4,0,($D$4-B48+1)/365),0)</f>
        <v>0</v>
      </c>
      <c r="M48">
        <f>ROUNDUP(IF(B48&gt;$D$5,0,($D$5-B48+1)/365),0)</f>
        <v>0</v>
      </c>
      <c r="N48" s="28">
        <f>IF(OR(L48=1,M48=1),IF(B48+364&lt;=$D$5,(B48+364-$D$4+1)/365,IF(B48&gt;$D$4,($D$5-B48+1)/365,$D$6/365)),0)</f>
        <v>0</v>
      </c>
      <c r="O48" s="28">
        <f>'Data &amp; Parameter'!$E$16*'Data &amp; Parameter'!$E$17*('Data &amp; Parameter'!$E$18+'Data &amp; Parameter'!$E$19)*'Data &amp; Parameter'!$E$20*'Data &amp; Parameter'!$E$37*N48</f>
        <v>0</v>
      </c>
      <c r="P48">
        <f>ROUNDUP(IF(D48&gt;$D$4,0,($D$4-D48+1)/365),0)</f>
        <v>0</v>
      </c>
      <c r="Q48">
        <f>ROUNDUP(IF(D48&gt;$D$5,0,($D$5-D48+1)/365),0)</f>
        <v>0</v>
      </c>
      <c r="R48" s="28">
        <f>IF(OR(P48=1,Q48=1),IF(D48+364&lt;=$D$5,(D48+364-$D$4+1)/365,IF(D48&gt;$D$4,($D$5-D48+1)/365,$D$6/365)),0)</f>
        <v>0</v>
      </c>
      <c r="S48" s="28">
        <f>'Data &amp; Parameter'!$E$16*'Data &amp; Parameter'!$E$17*('Data &amp; Parameter'!$E$18+'Data &amp; Parameter'!$E$19)*'Data &amp; Parameter'!$E$20*'Data &amp; Parameter'!$E$37*R48</f>
        <v>0</v>
      </c>
      <c r="T48" s="28">
        <f t="shared" si="0"/>
        <v>0</v>
      </c>
    </row>
    <row r="49" spans="1:20" ht="15.75" customHeight="1" x14ac:dyDescent="0.35">
      <c r="A49">
        <v>42</v>
      </c>
      <c r="B49" s="76">
        <v>44233</v>
      </c>
      <c r="C49" s="1" t="s">
        <v>247</v>
      </c>
      <c r="D49" s="76">
        <v>44233</v>
      </c>
      <c r="E49" s="1" t="s">
        <v>248</v>
      </c>
      <c r="F49" s="1" t="s">
        <v>249</v>
      </c>
      <c r="G49" s="1" t="s">
        <v>123</v>
      </c>
      <c r="H49" s="1" t="s">
        <v>124</v>
      </c>
      <c r="I49" s="1" t="s">
        <v>125</v>
      </c>
      <c r="J49" s="1" t="s">
        <v>126</v>
      </c>
      <c r="K49" s="1" t="s">
        <v>126</v>
      </c>
      <c r="L49">
        <f>ROUNDUP(IF(B49&gt;$D$4,0,($D$4-B49+1)/365),0)</f>
        <v>0</v>
      </c>
      <c r="M49">
        <f>ROUNDUP(IF(B49&gt;$D$5,0,($D$5-B49+1)/365),0)</f>
        <v>0</v>
      </c>
      <c r="N49" s="28">
        <f>IF(OR(L49=1,M49=1),IF(B49+364&lt;=$D$5,(B49+364-$D$4+1)/365,IF(B49&gt;$D$4,($D$5-B49+1)/365,$D$6/365)),0)</f>
        <v>0</v>
      </c>
      <c r="O49" s="28">
        <f>'Data &amp; Parameter'!$E$16*'Data &amp; Parameter'!$E$17*('Data &amp; Parameter'!$E$18+'Data &amp; Parameter'!$E$19)*'Data &amp; Parameter'!$E$20*'Data &amp; Parameter'!$E$37*N49</f>
        <v>0</v>
      </c>
      <c r="P49">
        <f>ROUNDUP(IF(D49&gt;$D$4,0,($D$4-D49+1)/365),0)</f>
        <v>0</v>
      </c>
      <c r="Q49">
        <f>ROUNDUP(IF(D49&gt;$D$5,0,($D$5-D49+1)/365),0)</f>
        <v>0</v>
      </c>
      <c r="R49" s="28">
        <f>IF(OR(P49=1,Q49=1),IF(D49+364&lt;=$D$5,(D49+364-$D$4+1)/365,IF(D49&gt;$D$4,($D$5-D49+1)/365,$D$6/365)),0)</f>
        <v>0</v>
      </c>
      <c r="S49" s="28">
        <f>'Data &amp; Parameter'!$E$16*'Data &amp; Parameter'!$E$17*('Data &amp; Parameter'!$E$18+'Data &amp; Parameter'!$E$19)*'Data &amp; Parameter'!$E$20*'Data &amp; Parameter'!$E$37*R49</f>
        <v>0</v>
      </c>
      <c r="T49" s="28">
        <f t="shared" si="0"/>
        <v>0</v>
      </c>
    </row>
    <row r="50" spans="1:20" ht="15.75" customHeight="1" x14ac:dyDescent="0.35">
      <c r="A50">
        <v>43</v>
      </c>
      <c r="B50" s="76">
        <v>44233</v>
      </c>
      <c r="C50" s="1" t="s">
        <v>250</v>
      </c>
      <c r="D50" s="76">
        <v>44233</v>
      </c>
      <c r="E50" s="1" t="s">
        <v>251</v>
      </c>
      <c r="F50" s="1" t="s">
        <v>252</v>
      </c>
      <c r="G50" s="1" t="s">
        <v>123</v>
      </c>
      <c r="H50" s="1" t="s">
        <v>124</v>
      </c>
      <c r="I50" s="1" t="s">
        <v>125</v>
      </c>
      <c r="J50" s="1" t="s">
        <v>126</v>
      </c>
      <c r="K50" s="1" t="s">
        <v>126</v>
      </c>
      <c r="L50">
        <f>ROUNDUP(IF(B50&gt;$D$4,0,($D$4-B50+1)/365),0)</f>
        <v>0</v>
      </c>
      <c r="M50">
        <f>ROUNDUP(IF(B50&gt;$D$5,0,($D$5-B50+1)/365),0)</f>
        <v>0</v>
      </c>
      <c r="N50" s="28">
        <f>IF(OR(L50=1,M50=1),IF(B50+364&lt;=$D$5,(B50+364-$D$4+1)/365,IF(B50&gt;$D$4,($D$5-B50+1)/365,$D$6/365)),0)</f>
        <v>0</v>
      </c>
      <c r="O50" s="28">
        <f>'Data &amp; Parameter'!$E$16*'Data &amp; Parameter'!$E$17*('Data &amp; Parameter'!$E$18+'Data &amp; Parameter'!$E$19)*'Data &amp; Parameter'!$E$20*'Data &amp; Parameter'!$E$37*N50</f>
        <v>0</v>
      </c>
      <c r="P50">
        <f>ROUNDUP(IF(D50&gt;$D$4,0,($D$4-D50+1)/365),0)</f>
        <v>0</v>
      </c>
      <c r="Q50">
        <f>ROUNDUP(IF(D50&gt;$D$5,0,($D$5-D50+1)/365),0)</f>
        <v>0</v>
      </c>
      <c r="R50" s="28">
        <f>IF(OR(P50=1,Q50=1),IF(D50+364&lt;=$D$5,(D50+364-$D$4+1)/365,IF(D50&gt;$D$4,($D$5-D50+1)/365,$D$6/365)),0)</f>
        <v>0</v>
      </c>
      <c r="S50" s="28">
        <f>'Data &amp; Parameter'!$E$16*'Data &amp; Parameter'!$E$17*('Data &amp; Parameter'!$E$18+'Data &amp; Parameter'!$E$19)*'Data &amp; Parameter'!$E$20*'Data &amp; Parameter'!$E$37*R50</f>
        <v>0</v>
      </c>
      <c r="T50" s="28">
        <f t="shared" si="0"/>
        <v>0</v>
      </c>
    </row>
    <row r="51" spans="1:20" ht="15.75" customHeight="1" x14ac:dyDescent="0.35">
      <c r="A51">
        <v>44</v>
      </c>
      <c r="B51" s="76">
        <v>44233</v>
      </c>
      <c r="C51" s="1" t="s">
        <v>253</v>
      </c>
      <c r="D51" s="76">
        <v>44233</v>
      </c>
      <c r="E51" s="1" t="s">
        <v>254</v>
      </c>
      <c r="F51" s="1" t="s">
        <v>255</v>
      </c>
      <c r="G51" s="1" t="s">
        <v>123</v>
      </c>
      <c r="H51" s="1" t="s">
        <v>124</v>
      </c>
      <c r="I51" s="1" t="s">
        <v>125</v>
      </c>
      <c r="J51" s="1" t="s">
        <v>126</v>
      </c>
      <c r="K51" s="1" t="s">
        <v>126</v>
      </c>
      <c r="L51">
        <f>ROUNDUP(IF(B51&gt;$D$4,0,($D$4-B51+1)/365),0)</f>
        <v>0</v>
      </c>
      <c r="M51">
        <f>ROUNDUP(IF(B51&gt;$D$5,0,($D$5-B51+1)/365),0)</f>
        <v>0</v>
      </c>
      <c r="N51" s="28">
        <f>IF(OR(L51=1,M51=1),IF(B51+364&lt;=$D$5,(B51+364-$D$4+1)/365,IF(B51&gt;$D$4,($D$5-B51+1)/365,$D$6/365)),0)</f>
        <v>0</v>
      </c>
      <c r="O51" s="28">
        <f>'Data &amp; Parameter'!$E$16*'Data &amp; Parameter'!$E$17*('Data &amp; Parameter'!$E$18+'Data &amp; Parameter'!$E$19)*'Data &amp; Parameter'!$E$20*'Data &amp; Parameter'!$E$37*N51</f>
        <v>0</v>
      </c>
      <c r="P51">
        <f>ROUNDUP(IF(D51&gt;$D$4,0,($D$4-D51+1)/365),0)</f>
        <v>0</v>
      </c>
      <c r="Q51">
        <f>ROUNDUP(IF(D51&gt;$D$5,0,($D$5-D51+1)/365),0)</f>
        <v>0</v>
      </c>
      <c r="R51" s="28">
        <f>IF(OR(P51=1,Q51=1),IF(D51+364&lt;=$D$5,(D51+364-$D$4+1)/365,IF(D51&gt;$D$4,($D$5-D51+1)/365,$D$6/365)),0)</f>
        <v>0</v>
      </c>
      <c r="S51" s="28">
        <f>'Data &amp; Parameter'!$E$16*'Data &amp; Parameter'!$E$17*('Data &amp; Parameter'!$E$18+'Data &amp; Parameter'!$E$19)*'Data &amp; Parameter'!$E$20*'Data &amp; Parameter'!$E$37*R51</f>
        <v>0</v>
      </c>
      <c r="T51" s="28">
        <f t="shared" si="0"/>
        <v>0</v>
      </c>
    </row>
    <row r="52" spans="1:20" ht="15.75" customHeight="1" x14ac:dyDescent="0.35">
      <c r="A52">
        <v>45</v>
      </c>
      <c r="B52" s="76">
        <v>44233</v>
      </c>
      <c r="C52" s="1" t="s">
        <v>256</v>
      </c>
      <c r="D52" s="76">
        <v>44233</v>
      </c>
      <c r="E52" s="1" t="s">
        <v>257</v>
      </c>
      <c r="F52" s="1" t="s">
        <v>258</v>
      </c>
      <c r="G52" s="1" t="s">
        <v>123</v>
      </c>
      <c r="H52" s="1" t="s">
        <v>124</v>
      </c>
      <c r="I52" s="1" t="s">
        <v>125</v>
      </c>
      <c r="J52" s="1" t="s">
        <v>126</v>
      </c>
      <c r="K52" s="1" t="s">
        <v>126</v>
      </c>
      <c r="L52">
        <f>ROUNDUP(IF(B52&gt;$D$4,0,($D$4-B52+1)/365),0)</f>
        <v>0</v>
      </c>
      <c r="M52">
        <f>ROUNDUP(IF(B52&gt;$D$5,0,($D$5-B52+1)/365),0)</f>
        <v>0</v>
      </c>
      <c r="N52" s="28">
        <f>IF(OR(L52=1,M52=1),IF(B52+364&lt;=$D$5,(B52+364-$D$4+1)/365,IF(B52&gt;$D$4,($D$5-B52+1)/365,$D$6/365)),0)</f>
        <v>0</v>
      </c>
      <c r="O52" s="28">
        <f>'Data &amp; Parameter'!$E$16*'Data &amp; Parameter'!$E$17*('Data &amp; Parameter'!$E$18+'Data &amp; Parameter'!$E$19)*'Data &amp; Parameter'!$E$20*'Data &amp; Parameter'!$E$37*N52</f>
        <v>0</v>
      </c>
      <c r="P52">
        <f>ROUNDUP(IF(D52&gt;$D$4,0,($D$4-D52+1)/365),0)</f>
        <v>0</v>
      </c>
      <c r="Q52">
        <f>ROUNDUP(IF(D52&gt;$D$5,0,($D$5-D52+1)/365),0)</f>
        <v>0</v>
      </c>
      <c r="R52" s="28">
        <f>IF(OR(P52=1,Q52=1),IF(D52+364&lt;=$D$5,(D52+364-$D$4+1)/365,IF(D52&gt;$D$4,($D$5-D52+1)/365,$D$6/365)),0)</f>
        <v>0</v>
      </c>
      <c r="S52" s="28">
        <f>'Data &amp; Parameter'!$E$16*'Data &amp; Parameter'!$E$17*('Data &amp; Parameter'!$E$18+'Data &amp; Parameter'!$E$19)*'Data &amp; Parameter'!$E$20*'Data &amp; Parameter'!$E$37*R52</f>
        <v>0</v>
      </c>
      <c r="T52" s="28">
        <f t="shared" si="0"/>
        <v>0</v>
      </c>
    </row>
    <row r="53" spans="1:20" ht="15.75" customHeight="1" x14ac:dyDescent="0.35">
      <c r="A53">
        <v>46</v>
      </c>
      <c r="B53" s="76">
        <v>44233</v>
      </c>
      <c r="C53" s="1" t="s">
        <v>259</v>
      </c>
      <c r="D53" s="76">
        <v>44233</v>
      </c>
      <c r="E53" s="1" t="s">
        <v>260</v>
      </c>
      <c r="F53" s="1" t="s">
        <v>261</v>
      </c>
      <c r="G53" s="1" t="s">
        <v>123</v>
      </c>
      <c r="H53" s="1" t="s">
        <v>124</v>
      </c>
      <c r="I53" s="1" t="s">
        <v>125</v>
      </c>
      <c r="J53" s="1" t="s">
        <v>126</v>
      </c>
      <c r="K53" s="1" t="s">
        <v>126</v>
      </c>
      <c r="L53">
        <f>ROUNDUP(IF(B53&gt;$D$4,0,($D$4-B53+1)/365),0)</f>
        <v>0</v>
      </c>
      <c r="M53">
        <f>ROUNDUP(IF(B53&gt;$D$5,0,($D$5-B53+1)/365),0)</f>
        <v>0</v>
      </c>
      <c r="N53" s="28">
        <f>IF(OR(L53=1,M53=1),IF(B53+364&lt;=$D$5,(B53+364-$D$4+1)/365,IF(B53&gt;$D$4,($D$5-B53+1)/365,$D$6/365)),0)</f>
        <v>0</v>
      </c>
      <c r="O53" s="28">
        <f>'Data &amp; Parameter'!$E$16*'Data &amp; Parameter'!$E$17*('Data &amp; Parameter'!$E$18+'Data &amp; Parameter'!$E$19)*'Data &amp; Parameter'!$E$20*'Data &amp; Parameter'!$E$37*N53</f>
        <v>0</v>
      </c>
      <c r="P53">
        <f>ROUNDUP(IF(D53&gt;$D$4,0,($D$4-D53+1)/365),0)</f>
        <v>0</v>
      </c>
      <c r="Q53">
        <f>ROUNDUP(IF(D53&gt;$D$5,0,($D$5-D53+1)/365),0)</f>
        <v>0</v>
      </c>
      <c r="R53" s="28">
        <f>IF(OR(P53=1,Q53=1),IF(D53+364&lt;=$D$5,(D53+364-$D$4+1)/365,IF(D53&gt;$D$4,($D$5-D53+1)/365,$D$6/365)),0)</f>
        <v>0</v>
      </c>
      <c r="S53" s="28">
        <f>'Data &amp; Parameter'!$E$16*'Data &amp; Parameter'!$E$17*('Data &amp; Parameter'!$E$18+'Data &amp; Parameter'!$E$19)*'Data &amp; Parameter'!$E$20*'Data &amp; Parameter'!$E$37*R53</f>
        <v>0</v>
      </c>
      <c r="T53" s="28">
        <f t="shared" si="0"/>
        <v>0</v>
      </c>
    </row>
    <row r="54" spans="1:20" ht="15.75" customHeight="1" x14ac:dyDescent="0.35">
      <c r="A54">
        <v>47</v>
      </c>
      <c r="B54" s="76">
        <v>44233</v>
      </c>
      <c r="C54" s="1" t="s">
        <v>262</v>
      </c>
      <c r="D54" s="76">
        <v>44233</v>
      </c>
      <c r="E54" s="1" t="s">
        <v>263</v>
      </c>
      <c r="F54" s="1" t="s">
        <v>264</v>
      </c>
      <c r="G54" s="1" t="s">
        <v>123</v>
      </c>
      <c r="H54" s="1" t="s">
        <v>124</v>
      </c>
      <c r="I54" s="1" t="s">
        <v>125</v>
      </c>
      <c r="J54" s="1" t="s">
        <v>126</v>
      </c>
      <c r="K54" s="1" t="s">
        <v>265</v>
      </c>
      <c r="L54">
        <f>ROUNDUP(IF(B54&gt;$D$4,0,($D$4-B54+1)/365),0)</f>
        <v>0</v>
      </c>
      <c r="M54">
        <f>ROUNDUP(IF(B54&gt;$D$5,0,($D$5-B54+1)/365),0)</f>
        <v>0</v>
      </c>
      <c r="N54" s="28">
        <f>IF(OR(L54=1,M54=1),IF(B54+364&lt;=$D$5,(B54+364-$D$4+1)/365,IF(B54&gt;$D$4,($D$5-B54+1)/365,$D$6/365)),0)</f>
        <v>0</v>
      </c>
      <c r="O54" s="28">
        <f>'Data &amp; Parameter'!$E$16*'Data &amp; Parameter'!$E$17*('Data &amp; Parameter'!$E$18+'Data &amp; Parameter'!$E$19)*'Data &amp; Parameter'!$E$20*'Data &amp; Parameter'!$E$37*N54</f>
        <v>0</v>
      </c>
      <c r="P54">
        <f>ROUNDUP(IF(D54&gt;$D$4,0,($D$4-D54+1)/365),0)</f>
        <v>0</v>
      </c>
      <c r="Q54">
        <f>ROUNDUP(IF(D54&gt;$D$5,0,($D$5-D54+1)/365),0)</f>
        <v>0</v>
      </c>
      <c r="R54" s="28">
        <f>IF(OR(P54=1,Q54=1),IF(D54+364&lt;=$D$5,(D54+364-$D$4+1)/365,IF(D54&gt;$D$4,($D$5-D54+1)/365,$D$6/365)),0)</f>
        <v>0</v>
      </c>
      <c r="S54" s="28">
        <f>'Data &amp; Parameter'!$E$16*'Data &amp; Parameter'!$E$17*('Data &amp; Parameter'!$E$18+'Data &amp; Parameter'!$E$19)*'Data &amp; Parameter'!$E$20*'Data &amp; Parameter'!$E$37*R54</f>
        <v>0</v>
      </c>
      <c r="T54" s="28">
        <f t="shared" si="0"/>
        <v>0</v>
      </c>
    </row>
    <row r="55" spans="1:20" ht="15.75" customHeight="1" x14ac:dyDescent="0.35">
      <c r="A55">
        <v>48</v>
      </c>
      <c r="B55" s="76">
        <v>44233</v>
      </c>
      <c r="C55" s="1" t="s">
        <v>266</v>
      </c>
      <c r="D55" s="76">
        <v>44233</v>
      </c>
      <c r="E55" s="1" t="s">
        <v>267</v>
      </c>
      <c r="F55" s="1" t="s">
        <v>268</v>
      </c>
      <c r="G55" s="1" t="s">
        <v>123</v>
      </c>
      <c r="H55" s="1" t="s">
        <v>124</v>
      </c>
      <c r="I55" s="1" t="s">
        <v>125</v>
      </c>
      <c r="J55" s="1" t="s">
        <v>126</v>
      </c>
      <c r="K55" s="1" t="s">
        <v>126</v>
      </c>
      <c r="L55">
        <f>ROUNDUP(IF(B55&gt;$D$4,0,($D$4-B55+1)/365),0)</f>
        <v>0</v>
      </c>
      <c r="M55">
        <f>ROUNDUP(IF(B55&gt;$D$5,0,($D$5-B55+1)/365),0)</f>
        <v>0</v>
      </c>
      <c r="N55" s="28">
        <f>IF(OR(L55=1,M55=1),IF(B55+364&lt;=$D$5,(B55+364-$D$4+1)/365,IF(B55&gt;$D$4,($D$5-B55+1)/365,$D$6/365)),0)</f>
        <v>0</v>
      </c>
      <c r="O55" s="28">
        <f>'Data &amp; Parameter'!$E$16*'Data &amp; Parameter'!$E$17*('Data &amp; Parameter'!$E$18+'Data &amp; Parameter'!$E$19)*'Data &amp; Parameter'!$E$20*'Data &amp; Parameter'!$E$37*N55</f>
        <v>0</v>
      </c>
      <c r="P55">
        <f>ROUNDUP(IF(D55&gt;$D$4,0,($D$4-D55+1)/365),0)</f>
        <v>0</v>
      </c>
      <c r="Q55">
        <f>ROUNDUP(IF(D55&gt;$D$5,0,($D$5-D55+1)/365),0)</f>
        <v>0</v>
      </c>
      <c r="R55" s="28">
        <f>IF(OR(P55=1,Q55=1),IF(D55+364&lt;=$D$5,(D55+364-$D$4+1)/365,IF(D55&gt;$D$4,($D$5-D55+1)/365,$D$6/365)),0)</f>
        <v>0</v>
      </c>
      <c r="S55" s="28">
        <f>'Data &amp; Parameter'!$E$16*'Data &amp; Parameter'!$E$17*('Data &amp; Parameter'!$E$18+'Data &amp; Parameter'!$E$19)*'Data &amp; Parameter'!$E$20*'Data &amp; Parameter'!$E$37*R55</f>
        <v>0</v>
      </c>
      <c r="T55" s="28">
        <f t="shared" si="0"/>
        <v>0</v>
      </c>
    </row>
    <row r="56" spans="1:20" ht="15.75" customHeight="1" x14ac:dyDescent="0.35">
      <c r="A56">
        <v>49</v>
      </c>
      <c r="B56" s="76">
        <v>44233</v>
      </c>
      <c r="C56" s="1" t="s">
        <v>269</v>
      </c>
      <c r="D56" s="76">
        <v>44233</v>
      </c>
      <c r="E56" s="1" t="s">
        <v>270</v>
      </c>
      <c r="F56" s="1" t="s">
        <v>271</v>
      </c>
      <c r="G56" s="1" t="s">
        <v>123</v>
      </c>
      <c r="H56" s="1" t="s">
        <v>124</v>
      </c>
      <c r="I56" s="1" t="s">
        <v>125</v>
      </c>
      <c r="J56" s="1" t="s">
        <v>126</v>
      </c>
      <c r="K56" s="1" t="s">
        <v>126</v>
      </c>
      <c r="L56">
        <f>ROUNDUP(IF(B56&gt;$D$4,0,($D$4-B56+1)/365),0)</f>
        <v>0</v>
      </c>
      <c r="M56">
        <f>ROUNDUP(IF(B56&gt;$D$5,0,($D$5-B56+1)/365),0)</f>
        <v>0</v>
      </c>
      <c r="N56" s="28">
        <f>IF(OR(L56=1,M56=1),IF(B56+364&lt;=$D$5,(B56+364-$D$4+1)/365,IF(B56&gt;$D$4,($D$5-B56+1)/365,$D$6/365)),0)</f>
        <v>0</v>
      </c>
      <c r="O56" s="28">
        <f>'Data &amp; Parameter'!$E$16*'Data &amp; Parameter'!$E$17*('Data &amp; Parameter'!$E$18+'Data &amp; Parameter'!$E$19)*'Data &amp; Parameter'!$E$20*'Data &amp; Parameter'!$E$37*N56</f>
        <v>0</v>
      </c>
      <c r="P56">
        <f>ROUNDUP(IF(D56&gt;$D$4,0,($D$4-D56+1)/365),0)</f>
        <v>0</v>
      </c>
      <c r="Q56">
        <f>ROUNDUP(IF(D56&gt;$D$5,0,($D$5-D56+1)/365),0)</f>
        <v>0</v>
      </c>
      <c r="R56" s="28">
        <f>IF(OR(P56=1,Q56=1),IF(D56+364&lt;=$D$5,(D56+364-$D$4+1)/365,IF(D56&gt;$D$4,($D$5-D56+1)/365,$D$6/365)),0)</f>
        <v>0</v>
      </c>
      <c r="S56" s="28">
        <f>'Data &amp; Parameter'!$E$16*'Data &amp; Parameter'!$E$17*('Data &amp; Parameter'!$E$18+'Data &amp; Parameter'!$E$19)*'Data &amp; Parameter'!$E$20*'Data &amp; Parameter'!$E$37*R56</f>
        <v>0</v>
      </c>
      <c r="T56" s="28">
        <f t="shared" si="0"/>
        <v>0</v>
      </c>
    </row>
    <row r="57" spans="1:20" ht="15.75" customHeight="1" x14ac:dyDescent="0.35">
      <c r="A57">
        <v>50</v>
      </c>
      <c r="B57" s="76">
        <v>44233</v>
      </c>
      <c r="C57" s="1" t="s">
        <v>272</v>
      </c>
      <c r="D57" s="76">
        <v>44233</v>
      </c>
      <c r="E57" s="1" t="s">
        <v>273</v>
      </c>
      <c r="F57" s="1" t="s">
        <v>274</v>
      </c>
      <c r="G57" s="1" t="s">
        <v>123</v>
      </c>
      <c r="H57" s="1" t="s">
        <v>124</v>
      </c>
      <c r="I57" s="1" t="s">
        <v>125</v>
      </c>
      <c r="J57" s="1" t="s">
        <v>126</v>
      </c>
      <c r="K57" s="1" t="s">
        <v>126</v>
      </c>
      <c r="L57">
        <f>ROUNDUP(IF(B57&gt;$D$4,0,($D$4-B57+1)/365),0)</f>
        <v>0</v>
      </c>
      <c r="M57">
        <f>ROUNDUP(IF(B57&gt;$D$5,0,($D$5-B57+1)/365),0)</f>
        <v>0</v>
      </c>
      <c r="N57" s="28">
        <f>IF(OR(L57=1,M57=1),IF(B57+364&lt;=$D$5,(B57+364-$D$4+1)/365,IF(B57&gt;$D$4,($D$5-B57+1)/365,$D$6/365)),0)</f>
        <v>0</v>
      </c>
      <c r="O57" s="28">
        <f>'Data &amp; Parameter'!$E$16*'Data &amp; Parameter'!$E$17*('Data &amp; Parameter'!$E$18+'Data &amp; Parameter'!$E$19)*'Data &amp; Parameter'!$E$20*'Data &amp; Parameter'!$E$37*N57</f>
        <v>0</v>
      </c>
      <c r="P57">
        <f>ROUNDUP(IF(D57&gt;$D$4,0,($D$4-D57+1)/365),0)</f>
        <v>0</v>
      </c>
      <c r="Q57">
        <f>ROUNDUP(IF(D57&gt;$D$5,0,($D$5-D57+1)/365),0)</f>
        <v>0</v>
      </c>
      <c r="R57" s="28">
        <f>IF(OR(P57=1,Q57=1),IF(D57+364&lt;=$D$5,(D57+364-$D$4+1)/365,IF(D57&gt;$D$4,($D$5-D57+1)/365,$D$6/365)),0)</f>
        <v>0</v>
      </c>
      <c r="S57" s="28">
        <f>'Data &amp; Parameter'!$E$16*'Data &amp; Parameter'!$E$17*('Data &amp; Parameter'!$E$18+'Data &amp; Parameter'!$E$19)*'Data &amp; Parameter'!$E$20*'Data &amp; Parameter'!$E$37*R57</f>
        <v>0</v>
      </c>
      <c r="T57" s="28">
        <f t="shared" si="0"/>
        <v>0</v>
      </c>
    </row>
    <row r="58" spans="1:20" ht="15.75" customHeight="1" x14ac:dyDescent="0.35">
      <c r="A58">
        <v>51</v>
      </c>
      <c r="B58" s="76">
        <v>44233</v>
      </c>
      <c r="C58" s="1" t="s">
        <v>275</v>
      </c>
      <c r="D58" s="76">
        <v>44233</v>
      </c>
      <c r="E58" s="1" t="s">
        <v>276</v>
      </c>
      <c r="F58" s="1" t="s">
        <v>277</v>
      </c>
      <c r="G58" s="1" t="s">
        <v>123</v>
      </c>
      <c r="H58" s="1" t="s">
        <v>124</v>
      </c>
      <c r="I58" s="1" t="s">
        <v>125</v>
      </c>
      <c r="J58" s="1" t="s">
        <v>126</v>
      </c>
      <c r="K58" s="1" t="s">
        <v>126</v>
      </c>
      <c r="L58">
        <f>ROUNDUP(IF(B58&gt;$D$4,0,($D$4-B58+1)/365),0)</f>
        <v>0</v>
      </c>
      <c r="M58">
        <f>ROUNDUP(IF(B58&gt;$D$5,0,($D$5-B58+1)/365),0)</f>
        <v>0</v>
      </c>
      <c r="N58" s="28">
        <f>IF(OR(L58=1,M58=1),IF(B58+364&lt;=$D$5,(B58+364-$D$4+1)/365,IF(B58&gt;$D$4,($D$5-B58+1)/365,$D$6/365)),0)</f>
        <v>0</v>
      </c>
      <c r="O58" s="28">
        <f>'Data &amp; Parameter'!$E$16*'Data &amp; Parameter'!$E$17*('Data &amp; Parameter'!$E$18+'Data &amp; Parameter'!$E$19)*'Data &amp; Parameter'!$E$20*'Data &amp; Parameter'!$E$37*N58</f>
        <v>0</v>
      </c>
      <c r="P58">
        <f>ROUNDUP(IF(D58&gt;$D$4,0,($D$4-D58+1)/365),0)</f>
        <v>0</v>
      </c>
      <c r="Q58">
        <f>ROUNDUP(IF(D58&gt;$D$5,0,($D$5-D58+1)/365),0)</f>
        <v>0</v>
      </c>
      <c r="R58" s="28">
        <f>IF(OR(P58=1,Q58=1),IF(D58+364&lt;=$D$5,(D58+364-$D$4+1)/365,IF(D58&gt;$D$4,($D$5-D58+1)/365,$D$6/365)),0)</f>
        <v>0</v>
      </c>
      <c r="S58" s="28">
        <f>'Data &amp; Parameter'!$E$16*'Data &amp; Parameter'!$E$17*('Data &amp; Parameter'!$E$18+'Data &amp; Parameter'!$E$19)*'Data &amp; Parameter'!$E$20*'Data &amp; Parameter'!$E$37*R58</f>
        <v>0</v>
      </c>
      <c r="T58" s="28">
        <f t="shared" si="0"/>
        <v>0</v>
      </c>
    </row>
    <row r="59" spans="1:20" ht="15.75" customHeight="1" x14ac:dyDescent="0.35">
      <c r="A59">
        <v>52</v>
      </c>
      <c r="B59" s="76">
        <v>44233</v>
      </c>
      <c r="C59" s="1" t="s">
        <v>278</v>
      </c>
      <c r="D59" s="76">
        <v>44233</v>
      </c>
      <c r="E59" s="1" t="s">
        <v>279</v>
      </c>
      <c r="F59" s="1" t="s">
        <v>280</v>
      </c>
      <c r="G59" s="1" t="s">
        <v>123</v>
      </c>
      <c r="H59" s="1" t="s">
        <v>124</v>
      </c>
      <c r="I59" s="1" t="s">
        <v>125</v>
      </c>
      <c r="J59" s="1" t="s">
        <v>126</v>
      </c>
      <c r="K59" s="1" t="s">
        <v>126</v>
      </c>
      <c r="L59">
        <f>ROUNDUP(IF(B59&gt;$D$4,0,($D$4-B59+1)/365),0)</f>
        <v>0</v>
      </c>
      <c r="M59">
        <f>ROUNDUP(IF(B59&gt;$D$5,0,($D$5-B59+1)/365),0)</f>
        <v>0</v>
      </c>
      <c r="N59" s="28">
        <f>IF(OR(L59=1,M59=1),IF(B59+364&lt;=$D$5,(B59+364-$D$4+1)/365,IF(B59&gt;$D$4,($D$5-B59+1)/365,$D$6/365)),0)</f>
        <v>0</v>
      </c>
      <c r="O59" s="28">
        <f>'Data &amp; Parameter'!$E$16*'Data &amp; Parameter'!$E$17*('Data &amp; Parameter'!$E$18+'Data &amp; Parameter'!$E$19)*'Data &amp; Parameter'!$E$20*'Data &amp; Parameter'!$E$37*N59</f>
        <v>0</v>
      </c>
      <c r="P59">
        <f>ROUNDUP(IF(D59&gt;$D$4,0,($D$4-D59+1)/365),0)</f>
        <v>0</v>
      </c>
      <c r="Q59">
        <f>ROUNDUP(IF(D59&gt;$D$5,0,($D$5-D59+1)/365),0)</f>
        <v>0</v>
      </c>
      <c r="R59" s="28">
        <f>IF(OR(P59=1,Q59=1),IF(D59+364&lt;=$D$5,(D59+364-$D$4+1)/365,IF(D59&gt;$D$4,($D$5-D59+1)/365,$D$6/365)),0)</f>
        <v>0</v>
      </c>
      <c r="S59" s="28">
        <f>'Data &amp; Parameter'!$E$16*'Data &amp; Parameter'!$E$17*('Data &amp; Parameter'!$E$18+'Data &amp; Parameter'!$E$19)*'Data &amp; Parameter'!$E$20*'Data &amp; Parameter'!$E$37*R59</f>
        <v>0</v>
      </c>
      <c r="T59" s="28">
        <f t="shared" si="0"/>
        <v>0</v>
      </c>
    </row>
    <row r="60" spans="1:20" ht="15.75" customHeight="1" x14ac:dyDescent="0.35">
      <c r="A60">
        <v>53</v>
      </c>
      <c r="B60" s="76">
        <v>44233</v>
      </c>
      <c r="C60" s="1" t="s">
        <v>281</v>
      </c>
      <c r="D60" s="76">
        <v>44233</v>
      </c>
      <c r="E60" s="1" t="s">
        <v>282</v>
      </c>
      <c r="F60" s="1" t="s">
        <v>283</v>
      </c>
      <c r="G60" s="1" t="s">
        <v>123</v>
      </c>
      <c r="H60" s="1" t="s">
        <v>124</v>
      </c>
      <c r="I60" s="1" t="s">
        <v>125</v>
      </c>
      <c r="J60" s="1" t="s">
        <v>126</v>
      </c>
      <c r="K60" s="1" t="s">
        <v>126</v>
      </c>
      <c r="L60">
        <f>ROUNDUP(IF(B60&gt;$D$4,0,($D$4-B60+1)/365),0)</f>
        <v>0</v>
      </c>
      <c r="M60">
        <f>ROUNDUP(IF(B60&gt;$D$5,0,($D$5-B60+1)/365),0)</f>
        <v>0</v>
      </c>
      <c r="N60" s="28">
        <f>IF(OR(L60=1,M60=1),IF(B60+364&lt;=$D$5,(B60+364-$D$4+1)/365,IF(B60&gt;$D$4,($D$5-B60+1)/365,$D$6/365)),0)</f>
        <v>0</v>
      </c>
      <c r="O60" s="28">
        <f>'Data &amp; Parameter'!$E$16*'Data &amp; Parameter'!$E$17*('Data &amp; Parameter'!$E$18+'Data &amp; Parameter'!$E$19)*'Data &amp; Parameter'!$E$20*'Data &amp; Parameter'!$E$37*N60</f>
        <v>0</v>
      </c>
      <c r="P60">
        <f>ROUNDUP(IF(D60&gt;$D$4,0,($D$4-D60+1)/365),0)</f>
        <v>0</v>
      </c>
      <c r="Q60">
        <f>ROUNDUP(IF(D60&gt;$D$5,0,($D$5-D60+1)/365),0)</f>
        <v>0</v>
      </c>
      <c r="R60" s="28">
        <f>IF(OR(P60=1,Q60=1),IF(D60+364&lt;=$D$5,(D60+364-$D$4+1)/365,IF(D60&gt;$D$4,($D$5-D60+1)/365,$D$6/365)),0)</f>
        <v>0</v>
      </c>
      <c r="S60" s="28">
        <f>'Data &amp; Parameter'!$E$16*'Data &amp; Parameter'!$E$17*('Data &amp; Parameter'!$E$18+'Data &amp; Parameter'!$E$19)*'Data &amp; Parameter'!$E$20*'Data &amp; Parameter'!$E$37*R60</f>
        <v>0</v>
      </c>
      <c r="T60" s="28">
        <f t="shared" si="0"/>
        <v>0</v>
      </c>
    </row>
    <row r="61" spans="1:20" ht="15.75" customHeight="1" x14ac:dyDescent="0.35">
      <c r="A61">
        <v>54</v>
      </c>
      <c r="B61" s="76">
        <v>44233</v>
      </c>
      <c r="C61" s="1" t="s">
        <v>284</v>
      </c>
      <c r="D61" s="76">
        <v>44233</v>
      </c>
      <c r="E61" s="1" t="s">
        <v>285</v>
      </c>
      <c r="F61" s="1" t="s">
        <v>286</v>
      </c>
      <c r="G61" s="1" t="s">
        <v>123</v>
      </c>
      <c r="H61" s="1" t="s">
        <v>124</v>
      </c>
      <c r="I61" s="1" t="s">
        <v>125</v>
      </c>
      <c r="J61" s="1" t="s">
        <v>287</v>
      </c>
      <c r="K61" s="1" t="s">
        <v>126</v>
      </c>
      <c r="L61">
        <f>ROUNDUP(IF(B61&gt;$D$4,0,($D$4-B61+1)/365),0)</f>
        <v>0</v>
      </c>
      <c r="M61">
        <f>ROUNDUP(IF(B61&gt;$D$5,0,($D$5-B61+1)/365),0)</f>
        <v>0</v>
      </c>
      <c r="N61" s="28">
        <f>IF(OR(L61=1,M61=1),IF(B61+364&lt;=$D$5,(B61+364-$D$4+1)/365,IF(B61&gt;$D$4,($D$5-B61+1)/365,$D$6/365)),0)</f>
        <v>0</v>
      </c>
      <c r="O61" s="28">
        <f>'Data &amp; Parameter'!$E$16*'Data &amp; Parameter'!$E$17*('Data &amp; Parameter'!$E$18+'Data &amp; Parameter'!$E$19)*'Data &amp; Parameter'!$E$20*'Data &amp; Parameter'!$E$37*N61</f>
        <v>0</v>
      </c>
      <c r="P61">
        <f>ROUNDUP(IF(D61&gt;$D$4,0,($D$4-D61+1)/365),0)</f>
        <v>0</v>
      </c>
      <c r="Q61">
        <f>ROUNDUP(IF(D61&gt;$D$5,0,($D$5-D61+1)/365),0)</f>
        <v>0</v>
      </c>
      <c r="R61" s="28">
        <f>IF(OR(P61=1,Q61=1),IF(D61+364&lt;=$D$5,(D61+364-$D$4+1)/365,IF(D61&gt;$D$4,($D$5-D61+1)/365,$D$6/365)),0)</f>
        <v>0</v>
      </c>
      <c r="S61" s="28">
        <f>'Data &amp; Parameter'!$E$16*'Data &amp; Parameter'!$E$17*('Data &amp; Parameter'!$E$18+'Data &amp; Parameter'!$E$19)*'Data &amp; Parameter'!$E$20*'Data &amp; Parameter'!$E$37*R61</f>
        <v>0</v>
      </c>
      <c r="T61" s="28">
        <f t="shared" si="0"/>
        <v>0</v>
      </c>
    </row>
    <row r="62" spans="1:20" ht="15.75" customHeight="1" x14ac:dyDescent="0.35">
      <c r="A62">
        <v>55</v>
      </c>
      <c r="B62" s="76">
        <v>44233</v>
      </c>
      <c r="C62" s="1" t="s">
        <v>288</v>
      </c>
      <c r="D62" s="76">
        <v>44233</v>
      </c>
      <c r="E62" s="1" t="s">
        <v>289</v>
      </c>
      <c r="F62" s="1" t="s">
        <v>290</v>
      </c>
      <c r="G62" s="1" t="s">
        <v>123</v>
      </c>
      <c r="H62" s="1" t="s">
        <v>124</v>
      </c>
      <c r="I62" s="1" t="s">
        <v>125</v>
      </c>
      <c r="J62" s="1" t="s">
        <v>126</v>
      </c>
      <c r="K62" s="1" t="s">
        <v>126</v>
      </c>
      <c r="L62">
        <f>ROUNDUP(IF(B62&gt;$D$4,0,($D$4-B62+1)/365),0)</f>
        <v>0</v>
      </c>
      <c r="M62">
        <f>ROUNDUP(IF(B62&gt;$D$5,0,($D$5-B62+1)/365),0)</f>
        <v>0</v>
      </c>
      <c r="N62" s="28">
        <f>IF(OR(L62=1,M62=1),IF(B62+364&lt;=$D$5,(B62+364-$D$4+1)/365,IF(B62&gt;$D$4,($D$5-B62+1)/365,$D$6/365)),0)</f>
        <v>0</v>
      </c>
      <c r="O62" s="28">
        <f>'Data &amp; Parameter'!$E$16*'Data &amp; Parameter'!$E$17*('Data &amp; Parameter'!$E$18+'Data &amp; Parameter'!$E$19)*'Data &amp; Parameter'!$E$20*'Data &amp; Parameter'!$E$37*N62</f>
        <v>0</v>
      </c>
      <c r="P62">
        <f>ROUNDUP(IF(D62&gt;$D$4,0,($D$4-D62+1)/365),0)</f>
        <v>0</v>
      </c>
      <c r="Q62">
        <f>ROUNDUP(IF(D62&gt;$D$5,0,($D$5-D62+1)/365),0)</f>
        <v>0</v>
      </c>
      <c r="R62" s="28">
        <f>IF(OR(P62=1,Q62=1),IF(D62+364&lt;=$D$5,(D62+364-$D$4+1)/365,IF(D62&gt;$D$4,($D$5-D62+1)/365,$D$6/365)),0)</f>
        <v>0</v>
      </c>
      <c r="S62" s="28">
        <f>'Data &amp; Parameter'!$E$16*'Data &amp; Parameter'!$E$17*('Data &amp; Parameter'!$E$18+'Data &amp; Parameter'!$E$19)*'Data &amp; Parameter'!$E$20*'Data &amp; Parameter'!$E$37*R62</f>
        <v>0</v>
      </c>
      <c r="T62" s="28">
        <f t="shared" si="0"/>
        <v>0</v>
      </c>
    </row>
    <row r="63" spans="1:20" ht="15.75" customHeight="1" x14ac:dyDescent="0.35">
      <c r="A63">
        <v>56</v>
      </c>
      <c r="B63" s="76">
        <v>44233</v>
      </c>
      <c r="C63" s="1" t="s">
        <v>291</v>
      </c>
      <c r="D63" s="76">
        <v>44233</v>
      </c>
      <c r="E63" s="1" t="s">
        <v>292</v>
      </c>
      <c r="F63" s="1" t="s">
        <v>293</v>
      </c>
      <c r="G63" s="1" t="s">
        <v>123</v>
      </c>
      <c r="H63" s="1" t="s">
        <v>124</v>
      </c>
      <c r="I63" s="1" t="s">
        <v>125</v>
      </c>
      <c r="J63" s="1" t="s">
        <v>294</v>
      </c>
      <c r="K63" s="1" t="s">
        <v>295</v>
      </c>
      <c r="L63">
        <f>ROUNDUP(IF(B63&gt;$D$4,0,($D$4-B63+1)/365),0)</f>
        <v>0</v>
      </c>
      <c r="M63">
        <f>ROUNDUP(IF(B63&gt;$D$5,0,($D$5-B63+1)/365),0)</f>
        <v>0</v>
      </c>
      <c r="N63" s="28">
        <f>IF(OR(L63=1,M63=1),IF(B63+364&lt;=$D$5,(B63+364-$D$4+1)/365,IF(B63&gt;$D$4,($D$5-B63+1)/365,$D$6/365)),0)</f>
        <v>0</v>
      </c>
      <c r="O63" s="28">
        <f>'Data &amp; Parameter'!$E$16*'Data &amp; Parameter'!$E$17*('Data &amp; Parameter'!$E$18+'Data &amp; Parameter'!$E$19)*'Data &amp; Parameter'!$E$20*'Data &amp; Parameter'!$E$37*N63</f>
        <v>0</v>
      </c>
      <c r="P63">
        <f>ROUNDUP(IF(D63&gt;$D$4,0,($D$4-D63+1)/365),0)</f>
        <v>0</v>
      </c>
      <c r="Q63">
        <f>ROUNDUP(IF(D63&gt;$D$5,0,($D$5-D63+1)/365),0)</f>
        <v>0</v>
      </c>
      <c r="R63" s="28">
        <f>IF(OR(P63=1,Q63=1),IF(D63+364&lt;=$D$5,(D63+364-$D$4+1)/365,IF(D63&gt;$D$4,($D$5-D63+1)/365,$D$6/365)),0)</f>
        <v>0</v>
      </c>
      <c r="S63" s="28">
        <f>'Data &amp; Parameter'!$E$16*'Data &amp; Parameter'!$E$17*('Data &amp; Parameter'!$E$18+'Data &amp; Parameter'!$E$19)*'Data &amp; Parameter'!$E$20*'Data &amp; Parameter'!$E$37*R63</f>
        <v>0</v>
      </c>
      <c r="T63" s="28">
        <f t="shared" si="0"/>
        <v>0</v>
      </c>
    </row>
    <row r="64" spans="1:20" ht="15.75" customHeight="1" x14ac:dyDescent="0.35">
      <c r="A64">
        <v>57</v>
      </c>
      <c r="B64" s="76">
        <v>44233</v>
      </c>
      <c r="C64" s="1" t="s">
        <v>296</v>
      </c>
      <c r="D64" s="76">
        <v>44233</v>
      </c>
      <c r="E64" s="1" t="s">
        <v>297</v>
      </c>
      <c r="F64" s="1" t="s">
        <v>298</v>
      </c>
      <c r="G64" s="1" t="s">
        <v>123</v>
      </c>
      <c r="H64" s="1" t="s">
        <v>124</v>
      </c>
      <c r="I64" s="1" t="s">
        <v>125</v>
      </c>
      <c r="J64" s="1" t="s">
        <v>295</v>
      </c>
      <c r="K64" s="1" t="s">
        <v>295</v>
      </c>
      <c r="L64">
        <f>ROUNDUP(IF(B64&gt;$D$4,0,($D$4-B64+1)/365),0)</f>
        <v>0</v>
      </c>
      <c r="M64">
        <f>ROUNDUP(IF(B64&gt;$D$5,0,($D$5-B64+1)/365),0)</f>
        <v>0</v>
      </c>
      <c r="N64" s="28">
        <f>IF(OR(L64=1,M64=1),IF(B64+364&lt;=$D$5,(B64+364-$D$4+1)/365,IF(B64&gt;$D$4,($D$5-B64+1)/365,$D$6/365)),0)</f>
        <v>0</v>
      </c>
      <c r="O64" s="28">
        <f>'Data &amp; Parameter'!$E$16*'Data &amp; Parameter'!$E$17*('Data &amp; Parameter'!$E$18+'Data &amp; Parameter'!$E$19)*'Data &amp; Parameter'!$E$20*'Data &amp; Parameter'!$E$37*N64</f>
        <v>0</v>
      </c>
      <c r="P64">
        <f>ROUNDUP(IF(D64&gt;$D$4,0,($D$4-D64+1)/365),0)</f>
        <v>0</v>
      </c>
      <c r="Q64">
        <f>ROUNDUP(IF(D64&gt;$D$5,0,($D$5-D64+1)/365),0)</f>
        <v>0</v>
      </c>
      <c r="R64" s="28">
        <f>IF(OR(P64=1,Q64=1),IF(D64+364&lt;=$D$5,(D64+364-$D$4+1)/365,IF(D64&gt;$D$4,($D$5-D64+1)/365,$D$6/365)),0)</f>
        <v>0</v>
      </c>
      <c r="S64" s="28">
        <f>'Data &amp; Parameter'!$E$16*'Data &amp; Parameter'!$E$17*('Data &amp; Parameter'!$E$18+'Data &amp; Parameter'!$E$19)*'Data &amp; Parameter'!$E$20*'Data &amp; Parameter'!$E$37*R64</f>
        <v>0</v>
      </c>
      <c r="T64" s="28">
        <f t="shared" si="0"/>
        <v>0</v>
      </c>
    </row>
    <row r="65" spans="1:20" ht="15.75" customHeight="1" x14ac:dyDescent="0.35">
      <c r="A65">
        <v>58</v>
      </c>
      <c r="B65" s="76">
        <v>44233</v>
      </c>
      <c r="C65" s="1" t="s">
        <v>299</v>
      </c>
      <c r="D65" s="76">
        <v>44233</v>
      </c>
      <c r="E65" s="1" t="s">
        <v>300</v>
      </c>
      <c r="F65" s="1" t="s">
        <v>301</v>
      </c>
      <c r="G65" s="1" t="s">
        <v>123</v>
      </c>
      <c r="H65" s="1" t="s">
        <v>124</v>
      </c>
      <c r="I65" s="1" t="s">
        <v>125</v>
      </c>
      <c r="J65" s="1" t="s">
        <v>302</v>
      </c>
      <c r="K65" s="1" t="s">
        <v>295</v>
      </c>
      <c r="L65">
        <f>ROUNDUP(IF(B65&gt;$D$4,0,($D$4-B65+1)/365),0)</f>
        <v>0</v>
      </c>
      <c r="M65">
        <f>ROUNDUP(IF(B65&gt;$D$5,0,($D$5-B65+1)/365),0)</f>
        <v>0</v>
      </c>
      <c r="N65" s="28">
        <f>IF(OR(L65=1,M65=1),IF(B65+364&lt;=$D$5,(B65+364-$D$4+1)/365,IF(B65&gt;$D$4,($D$5-B65+1)/365,$D$6/365)),0)</f>
        <v>0</v>
      </c>
      <c r="O65" s="28">
        <f>'Data &amp; Parameter'!$E$16*'Data &amp; Parameter'!$E$17*('Data &amp; Parameter'!$E$18+'Data &amp; Parameter'!$E$19)*'Data &amp; Parameter'!$E$20*'Data &amp; Parameter'!$E$37*N65</f>
        <v>0</v>
      </c>
      <c r="P65">
        <f>ROUNDUP(IF(D65&gt;$D$4,0,($D$4-D65+1)/365),0)</f>
        <v>0</v>
      </c>
      <c r="Q65">
        <f>ROUNDUP(IF(D65&gt;$D$5,0,($D$5-D65+1)/365),0)</f>
        <v>0</v>
      </c>
      <c r="R65" s="28">
        <f>IF(OR(P65=1,Q65=1),IF(D65+364&lt;=$D$5,(D65+364-$D$4+1)/365,IF(D65&gt;$D$4,($D$5-D65+1)/365,$D$6/365)),0)</f>
        <v>0</v>
      </c>
      <c r="S65" s="28">
        <f>'Data &amp; Parameter'!$E$16*'Data &amp; Parameter'!$E$17*('Data &amp; Parameter'!$E$18+'Data &amp; Parameter'!$E$19)*'Data &amp; Parameter'!$E$20*'Data &amp; Parameter'!$E$37*R65</f>
        <v>0</v>
      </c>
      <c r="T65" s="28">
        <f t="shared" si="0"/>
        <v>0</v>
      </c>
    </row>
    <row r="66" spans="1:20" ht="15.75" customHeight="1" x14ac:dyDescent="0.35">
      <c r="A66">
        <v>59</v>
      </c>
      <c r="B66" s="76">
        <v>44233</v>
      </c>
      <c r="C66" s="1" t="s">
        <v>303</v>
      </c>
      <c r="D66" s="76">
        <v>44233</v>
      </c>
      <c r="E66" s="1" t="s">
        <v>304</v>
      </c>
      <c r="F66" s="1" t="s">
        <v>305</v>
      </c>
      <c r="G66" s="1" t="s">
        <v>123</v>
      </c>
      <c r="H66" s="1" t="s">
        <v>124</v>
      </c>
      <c r="I66" s="1" t="s">
        <v>125</v>
      </c>
      <c r="J66" s="1" t="s">
        <v>295</v>
      </c>
      <c r="K66" s="1" t="s">
        <v>295</v>
      </c>
      <c r="L66">
        <f>ROUNDUP(IF(B66&gt;$D$4,0,($D$4-B66+1)/365),0)</f>
        <v>0</v>
      </c>
      <c r="M66">
        <f>ROUNDUP(IF(B66&gt;$D$5,0,($D$5-B66+1)/365),0)</f>
        <v>0</v>
      </c>
      <c r="N66" s="28">
        <f>IF(OR(L66=1,M66=1),IF(B66+364&lt;=$D$5,(B66+364-$D$4+1)/365,IF(B66&gt;$D$4,($D$5-B66+1)/365,$D$6/365)),0)</f>
        <v>0</v>
      </c>
      <c r="O66" s="28">
        <f>'Data &amp; Parameter'!$E$16*'Data &amp; Parameter'!$E$17*('Data &amp; Parameter'!$E$18+'Data &amp; Parameter'!$E$19)*'Data &amp; Parameter'!$E$20*'Data &amp; Parameter'!$E$37*N66</f>
        <v>0</v>
      </c>
      <c r="P66">
        <f>ROUNDUP(IF(D66&gt;$D$4,0,($D$4-D66+1)/365),0)</f>
        <v>0</v>
      </c>
      <c r="Q66">
        <f>ROUNDUP(IF(D66&gt;$D$5,0,($D$5-D66+1)/365),0)</f>
        <v>0</v>
      </c>
      <c r="R66" s="28">
        <f>IF(OR(P66=1,Q66=1),IF(D66+364&lt;=$D$5,(D66+364-$D$4+1)/365,IF(D66&gt;$D$4,($D$5-D66+1)/365,$D$6/365)),0)</f>
        <v>0</v>
      </c>
      <c r="S66" s="28">
        <f>'Data &amp; Parameter'!$E$16*'Data &amp; Parameter'!$E$17*('Data &amp; Parameter'!$E$18+'Data &amp; Parameter'!$E$19)*'Data &amp; Parameter'!$E$20*'Data &amp; Parameter'!$E$37*R66</f>
        <v>0</v>
      </c>
      <c r="T66" s="28">
        <f t="shared" si="0"/>
        <v>0</v>
      </c>
    </row>
    <row r="67" spans="1:20" ht="15.75" customHeight="1" x14ac:dyDescent="0.35">
      <c r="A67">
        <v>60</v>
      </c>
      <c r="B67" s="76">
        <v>44233</v>
      </c>
      <c r="C67" s="1" t="s">
        <v>306</v>
      </c>
      <c r="D67" s="76">
        <v>44233</v>
      </c>
      <c r="E67" s="1" t="s">
        <v>307</v>
      </c>
      <c r="F67" s="1" t="s">
        <v>308</v>
      </c>
      <c r="G67" s="1" t="s">
        <v>123</v>
      </c>
      <c r="H67" s="1" t="s">
        <v>124</v>
      </c>
      <c r="I67" s="1" t="s">
        <v>125</v>
      </c>
      <c r="J67" s="1" t="s">
        <v>126</v>
      </c>
      <c r="K67" s="1" t="s">
        <v>126</v>
      </c>
      <c r="L67">
        <f>ROUNDUP(IF(B67&gt;$D$4,0,($D$4-B67+1)/365),0)</f>
        <v>0</v>
      </c>
      <c r="M67">
        <f>ROUNDUP(IF(B67&gt;$D$5,0,($D$5-B67+1)/365),0)</f>
        <v>0</v>
      </c>
      <c r="N67" s="28">
        <f>IF(OR(L67=1,M67=1),IF(B67+364&lt;=$D$5,(B67+364-$D$4+1)/365,IF(B67&gt;$D$4,($D$5-B67+1)/365,$D$6/365)),0)</f>
        <v>0</v>
      </c>
      <c r="O67" s="28">
        <f>'Data &amp; Parameter'!$E$16*'Data &amp; Parameter'!$E$17*('Data &amp; Parameter'!$E$18+'Data &amp; Parameter'!$E$19)*'Data &amp; Parameter'!$E$20*'Data &amp; Parameter'!$E$37*N67</f>
        <v>0</v>
      </c>
      <c r="P67">
        <f>ROUNDUP(IF(D67&gt;$D$4,0,($D$4-D67+1)/365),0)</f>
        <v>0</v>
      </c>
      <c r="Q67">
        <f>ROUNDUP(IF(D67&gt;$D$5,0,($D$5-D67+1)/365),0)</f>
        <v>0</v>
      </c>
      <c r="R67" s="28">
        <f>IF(OR(P67=1,Q67=1),IF(D67+364&lt;=$D$5,(D67+364-$D$4+1)/365,IF(D67&gt;$D$4,($D$5-D67+1)/365,$D$6/365)),0)</f>
        <v>0</v>
      </c>
      <c r="S67" s="28">
        <f>'Data &amp; Parameter'!$E$16*'Data &amp; Parameter'!$E$17*('Data &amp; Parameter'!$E$18+'Data &amp; Parameter'!$E$19)*'Data &amp; Parameter'!$E$20*'Data &amp; Parameter'!$E$37*R67</f>
        <v>0</v>
      </c>
      <c r="T67" s="28">
        <f t="shared" si="0"/>
        <v>0</v>
      </c>
    </row>
    <row r="68" spans="1:20" ht="15.75" customHeight="1" x14ac:dyDescent="0.35">
      <c r="A68">
        <v>61</v>
      </c>
      <c r="B68" s="76">
        <v>44233</v>
      </c>
      <c r="C68" s="1" t="s">
        <v>309</v>
      </c>
      <c r="D68" s="76">
        <v>44233</v>
      </c>
      <c r="E68" s="1" t="s">
        <v>310</v>
      </c>
      <c r="F68" s="1" t="s">
        <v>311</v>
      </c>
      <c r="G68" s="1" t="s">
        <v>123</v>
      </c>
      <c r="H68" s="1" t="s">
        <v>124</v>
      </c>
      <c r="I68" s="1" t="s">
        <v>125</v>
      </c>
      <c r="J68" s="1" t="s">
        <v>295</v>
      </c>
      <c r="K68" s="1" t="s">
        <v>295</v>
      </c>
      <c r="L68">
        <f>ROUNDUP(IF(B68&gt;$D$4,0,($D$4-B68+1)/365),0)</f>
        <v>0</v>
      </c>
      <c r="M68">
        <f>ROUNDUP(IF(B68&gt;$D$5,0,($D$5-B68+1)/365),0)</f>
        <v>0</v>
      </c>
      <c r="N68" s="28">
        <f>IF(OR(L68=1,M68=1),IF(B68+364&lt;=$D$5,(B68+364-$D$4+1)/365,IF(B68&gt;$D$4,($D$5-B68+1)/365,$D$6/365)),0)</f>
        <v>0</v>
      </c>
      <c r="O68" s="28">
        <f>'Data &amp; Parameter'!$E$16*'Data &amp; Parameter'!$E$17*('Data &amp; Parameter'!$E$18+'Data &amp; Parameter'!$E$19)*'Data &amp; Parameter'!$E$20*'Data &amp; Parameter'!$E$37*N68</f>
        <v>0</v>
      </c>
      <c r="P68">
        <f>ROUNDUP(IF(D68&gt;$D$4,0,($D$4-D68+1)/365),0)</f>
        <v>0</v>
      </c>
      <c r="Q68">
        <f>ROUNDUP(IF(D68&gt;$D$5,0,($D$5-D68+1)/365),0)</f>
        <v>0</v>
      </c>
      <c r="R68" s="28">
        <f>IF(OR(P68=1,Q68=1),IF(D68+364&lt;=$D$5,(D68+364-$D$4+1)/365,IF(D68&gt;$D$4,($D$5-D68+1)/365,$D$6/365)),0)</f>
        <v>0</v>
      </c>
      <c r="S68" s="28">
        <f>'Data &amp; Parameter'!$E$16*'Data &amp; Parameter'!$E$17*('Data &amp; Parameter'!$E$18+'Data &amp; Parameter'!$E$19)*'Data &amp; Parameter'!$E$20*'Data &amp; Parameter'!$E$37*R68</f>
        <v>0</v>
      </c>
      <c r="T68" s="28">
        <f t="shared" si="0"/>
        <v>0</v>
      </c>
    </row>
    <row r="69" spans="1:20" ht="15.75" customHeight="1" x14ac:dyDescent="0.35">
      <c r="A69">
        <v>62</v>
      </c>
      <c r="B69" s="76">
        <v>44233</v>
      </c>
      <c r="C69" s="1" t="s">
        <v>312</v>
      </c>
      <c r="D69" s="76">
        <v>44233</v>
      </c>
      <c r="E69" s="1" t="s">
        <v>313</v>
      </c>
      <c r="F69" s="1" t="s">
        <v>314</v>
      </c>
      <c r="G69" s="1" t="s">
        <v>123</v>
      </c>
      <c r="H69" s="1" t="s">
        <v>124</v>
      </c>
      <c r="I69" s="1" t="s">
        <v>125</v>
      </c>
      <c r="J69" s="1" t="s">
        <v>295</v>
      </c>
      <c r="K69" s="1" t="s">
        <v>295</v>
      </c>
      <c r="L69">
        <f>ROUNDUP(IF(B69&gt;$D$4,0,($D$4-B69+1)/365),0)</f>
        <v>0</v>
      </c>
      <c r="M69">
        <f>ROUNDUP(IF(B69&gt;$D$5,0,($D$5-B69+1)/365),0)</f>
        <v>0</v>
      </c>
      <c r="N69" s="28">
        <f>IF(OR(L69=1,M69=1),IF(B69+364&lt;=$D$5,(B69+364-$D$4+1)/365,IF(B69&gt;$D$4,($D$5-B69+1)/365,$D$6/365)),0)</f>
        <v>0</v>
      </c>
      <c r="O69" s="28">
        <f>'Data &amp; Parameter'!$E$16*'Data &amp; Parameter'!$E$17*('Data &amp; Parameter'!$E$18+'Data &amp; Parameter'!$E$19)*'Data &amp; Parameter'!$E$20*'Data &amp; Parameter'!$E$37*N69</f>
        <v>0</v>
      </c>
      <c r="P69">
        <f>ROUNDUP(IF(D69&gt;$D$4,0,($D$4-D69+1)/365),0)</f>
        <v>0</v>
      </c>
      <c r="Q69">
        <f>ROUNDUP(IF(D69&gt;$D$5,0,($D$5-D69+1)/365),0)</f>
        <v>0</v>
      </c>
      <c r="R69" s="28">
        <f>IF(OR(P69=1,Q69=1),IF(D69+364&lt;=$D$5,(D69+364-$D$4+1)/365,IF(D69&gt;$D$4,($D$5-D69+1)/365,$D$6/365)),0)</f>
        <v>0</v>
      </c>
      <c r="S69" s="28">
        <f>'Data &amp; Parameter'!$E$16*'Data &amp; Parameter'!$E$17*('Data &amp; Parameter'!$E$18+'Data &amp; Parameter'!$E$19)*'Data &amp; Parameter'!$E$20*'Data &amp; Parameter'!$E$37*R69</f>
        <v>0</v>
      </c>
      <c r="T69" s="28">
        <f t="shared" si="0"/>
        <v>0</v>
      </c>
    </row>
    <row r="70" spans="1:20" ht="15.75" customHeight="1" x14ac:dyDescent="0.35">
      <c r="A70">
        <v>63</v>
      </c>
      <c r="B70" s="76">
        <v>44233</v>
      </c>
      <c r="C70" s="1" t="s">
        <v>315</v>
      </c>
      <c r="D70" s="76">
        <v>44233</v>
      </c>
      <c r="E70" s="1" t="s">
        <v>316</v>
      </c>
      <c r="F70" s="1" t="s">
        <v>317</v>
      </c>
      <c r="G70" s="1" t="s">
        <v>123</v>
      </c>
      <c r="H70" s="1" t="s">
        <v>124</v>
      </c>
      <c r="I70" s="1" t="s">
        <v>125</v>
      </c>
      <c r="J70" s="1" t="s">
        <v>295</v>
      </c>
      <c r="K70" s="1" t="s">
        <v>295</v>
      </c>
      <c r="L70">
        <f>ROUNDUP(IF(B70&gt;$D$4,0,($D$4-B70+1)/365),0)</f>
        <v>0</v>
      </c>
      <c r="M70">
        <f>ROUNDUP(IF(B70&gt;$D$5,0,($D$5-B70+1)/365),0)</f>
        <v>0</v>
      </c>
      <c r="N70" s="28">
        <f>IF(OR(L70=1,M70=1),IF(B70+364&lt;=$D$5,(B70+364-$D$4+1)/365,IF(B70&gt;$D$4,($D$5-B70+1)/365,$D$6/365)),0)</f>
        <v>0</v>
      </c>
      <c r="O70" s="28">
        <f>'Data &amp; Parameter'!$E$16*'Data &amp; Parameter'!$E$17*('Data &amp; Parameter'!$E$18+'Data &amp; Parameter'!$E$19)*'Data &amp; Parameter'!$E$20*'Data &amp; Parameter'!$E$37*N70</f>
        <v>0</v>
      </c>
      <c r="P70">
        <f>ROUNDUP(IF(D70&gt;$D$4,0,($D$4-D70+1)/365),0)</f>
        <v>0</v>
      </c>
      <c r="Q70">
        <f>ROUNDUP(IF(D70&gt;$D$5,0,($D$5-D70+1)/365),0)</f>
        <v>0</v>
      </c>
      <c r="R70" s="28">
        <f>IF(OR(P70=1,Q70=1),IF(D70+364&lt;=$D$5,(D70+364-$D$4+1)/365,IF(D70&gt;$D$4,($D$5-D70+1)/365,$D$6/365)),0)</f>
        <v>0</v>
      </c>
      <c r="S70" s="28">
        <f>'Data &amp; Parameter'!$E$16*'Data &amp; Parameter'!$E$17*('Data &amp; Parameter'!$E$18+'Data &amp; Parameter'!$E$19)*'Data &amp; Parameter'!$E$20*'Data &amp; Parameter'!$E$37*R70</f>
        <v>0</v>
      </c>
      <c r="T70" s="28">
        <f t="shared" si="0"/>
        <v>0</v>
      </c>
    </row>
    <row r="71" spans="1:20" ht="15.75" customHeight="1" x14ac:dyDescent="0.35">
      <c r="A71">
        <v>64</v>
      </c>
      <c r="B71" s="76">
        <v>44233</v>
      </c>
      <c r="C71" s="1" t="s">
        <v>318</v>
      </c>
      <c r="D71" s="76">
        <v>44233</v>
      </c>
      <c r="E71" s="1" t="s">
        <v>319</v>
      </c>
      <c r="F71" s="1" t="s">
        <v>320</v>
      </c>
      <c r="G71" s="1" t="s">
        <v>123</v>
      </c>
      <c r="H71" s="1" t="s">
        <v>124</v>
      </c>
      <c r="I71" s="1" t="s">
        <v>125</v>
      </c>
      <c r="J71" s="1" t="s">
        <v>302</v>
      </c>
      <c r="K71" s="1" t="s">
        <v>295</v>
      </c>
      <c r="L71">
        <f>ROUNDUP(IF(B71&gt;$D$4,0,($D$4-B71+1)/365),0)</f>
        <v>0</v>
      </c>
      <c r="M71">
        <f>ROUNDUP(IF(B71&gt;$D$5,0,($D$5-B71+1)/365),0)</f>
        <v>0</v>
      </c>
      <c r="N71" s="28">
        <f>IF(OR(L71=1,M71=1),IF(B71+364&lt;=$D$5,(B71+364-$D$4+1)/365,IF(B71&gt;$D$4,($D$5-B71+1)/365,$D$6/365)),0)</f>
        <v>0</v>
      </c>
      <c r="O71" s="28">
        <f>'Data &amp; Parameter'!$E$16*'Data &amp; Parameter'!$E$17*('Data &amp; Parameter'!$E$18+'Data &amp; Parameter'!$E$19)*'Data &amp; Parameter'!$E$20*'Data &amp; Parameter'!$E$37*N71</f>
        <v>0</v>
      </c>
      <c r="P71">
        <f>ROUNDUP(IF(D71&gt;$D$4,0,($D$4-D71+1)/365),0)</f>
        <v>0</v>
      </c>
      <c r="Q71">
        <f>ROUNDUP(IF(D71&gt;$D$5,0,($D$5-D71+1)/365),0)</f>
        <v>0</v>
      </c>
      <c r="R71" s="28">
        <f>IF(OR(P71=1,Q71=1),IF(D71+364&lt;=$D$5,(D71+364-$D$4+1)/365,IF(D71&gt;$D$4,($D$5-D71+1)/365,$D$6/365)),0)</f>
        <v>0</v>
      </c>
      <c r="S71" s="28">
        <f>'Data &amp; Parameter'!$E$16*'Data &amp; Parameter'!$E$17*('Data &amp; Parameter'!$E$18+'Data &amp; Parameter'!$E$19)*'Data &amp; Parameter'!$E$20*'Data &amp; Parameter'!$E$37*R71</f>
        <v>0</v>
      </c>
      <c r="T71" s="28">
        <f t="shared" si="0"/>
        <v>0</v>
      </c>
    </row>
    <row r="72" spans="1:20" ht="15.75" customHeight="1" x14ac:dyDescent="0.35">
      <c r="A72">
        <v>65</v>
      </c>
      <c r="B72" s="76">
        <v>44233</v>
      </c>
      <c r="C72" s="1" t="s">
        <v>321</v>
      </c>
      <c r="D72" s="76">
        <v>44233</v>
      </c>
      <c r="E72" s="1" t="s">
        <v>322</v>
      </c>
      <c r="F72" s="1" t="s">
        <v>323</v>
      </c>
      <c r="G72" s="1" t="s">
        <v>123</v>
      </c>
      <c r="H72" s="1" t="s">
        <v>124</v>
      </c>
      <c r="I72" s="1" t="s">
        <v>125</v>
      </c>
      <c r="J72" s="1" t="s">
        <v>295</v>
      </c>
      <c r="K72" s="1" t="s">
        <v>295</v>
      </c>
      <c r="L72">
        <f>ROUNDUP(IF(B72&gt;$D$4,0,($D$4-B72+1)/365),0)</f>
        <v>0</v>
      </c>
      <c r="M72">
        <f>ROUNDUP(IF(B72&gt;$D$5,0,($D$5-B72+1)/365),0)</f>
        <v>0</v>
      </c>
      <c r="N72" s="28">
        <f>IF(OR(L72=1,M72=1),IF(B72+364&lt;=$D$5,(B72+364-$D$4+1)/365,IF(B72&gt;$D$4,($D$5-B72+1)/365,$D$6/365)),0)</f>
        <v>0</v>
      </c>
      <c r="O72" s="28">
        <f>'Data &amp; Parameter'!$E$16*'Data &amp; Parameter'!$E$17*('Data &amp; Parameter'!$E$18+'Data &amp; Parameter'!$E$19)*'Data &amp; Parameter'!$E$20*'Data &amp; Parameter'!$E$37*N72</f>
        <v>0</v>
      </c>
      <c r="P72">
        <f>ROUNDUP(IF(D72&gt;$D$4,0,($D$4-D72+1)/365),0)</f>
        <v>0</v>
      </c>
      <c r="Q72">
        <f>ROUNDUP(IF(D72&gt;$D$5,0,($D$5-D72+1)/365),0)</f>
        <v>0</v>
      </c>
      <c r="R72" s="28">
        <f>IF(OR(P72=1,Q72=1),IF(D72+364&lt;=$D$5,(D72+364-$D$4+1)/365,IF(D72&gt;$D$4,($D$5-D72+1)/365,$D$6/365)),0)</f>
        <v>0</v>
      </c>
      <c r="S72" s="28">
        <f>'Data &amp; Parameter'!$E$16*'Data &amp; Parameter'!$E$17*('Data &amp; Parameter'!$E$18+'Data &amp; Parameter'!$E$19)*'Data &amp; Parameter'!$E$20*'Data &amp; Parameter'!$E$37*R72</f>
        <v>0</v>
      </c>
      <c r="T72" s="28">
        <f t="shared" si="0"/>
        <v>0</v>
      </c>
    </row>
    <row r="73" spans="1:20" ht="15.75" customHeight="1" x14ac:dyDescent="0.35">
      <c r="A73">
        <v>66</v>
      </c>
      <c r="B73" s="76">
        <v>44233</v>
      </c>
      <c r="C73" s="1" t="s">
        <v>324</v>
      </c>
      <c r="D73" s="76">
        <v>44233</v>
      </c>
      <c r="E73" s="1" t="s">
        <v>325</v>
      </c>
      <c r="F73" s="1" t="s">
        <v>326</v>
      </c>
      <c r="G73" s="1" t="s">
        <v>123</v>
      </c>
      <c r="H73" s="1" t="s">
        <v>124</v>
      </c>
      <c r="I73" s="1" t="s">
        <v>125</v>
      </c>
      <c r="J73" s="1" t="s">
        <v>327</v>
      </c>
      <c r="K73" s="1" t="s">
        <v>295</v>
      </c>
      <c r="L73">
        <f>ROUNDUP(IF(B73&gt;$D$4,0,($D$4-B73+1)/365),0)</f>
        <v>0</v>
      </c>
      <c r="M73">
        <f>ROUNDUP(IF(B73&gt;$D$5,0,($D$5-B73+1)/365),0)</f>
        <v>0</v>
      </c>
      <c r="N73" s="28">
        <f>IF(OR(L73=1,M73=1),IF(B73+364&lt;=$D$5,(B73+364-$D$4+1)/365,IF(B73&gt;$D$4,($D$5-B73+1)/365,$D$6/365)),0)</f>
        <v>0</v>
      </c>
      <c r="O73" s="28">
        <f>'Data &amp; Parameter'!$E$16*'Data &amp; Parameter'!$E$17*('Data &amp; Parameter'!$E$18+'Data &amp; Parameter'!$E$19)*'Data &amp; Parameter'!$E$20*'Data &amp; Parameter'!$E$37*N73</f>
        <v>0</v>
      </c>
      <c r="P73">
        <f>ROUNDUP(IF(D73&gt;$D$4,0,($D$4-D73+1)/365),0)</f>
        <v>0</v>
      </c>
      <c r="Q73">
        <f>ROUNDUP(IF(D73&gt;$D$5,0,($D$5-D73+1)/365),0)</f>
        <v>0</v>
      </c>
      <c r="R73" s="28">
        <f>IF(OR(P73=1,Q73=1),IF(D73+364&lt;=$D$5,(D73+364-$D$4+1)/365,IF(D73&gt;$D$4,($D$5-D73+1)/365,$D$6/365)),0)</f>
        <v>0</v>
      </c>
      <c r="S73" s="28">
        <f>'Data &amp; Parameter'!$E$16*'Data &amp; Parameter'!$E$17*('Data &amp; Parameter'!$E$18+'Data &amp; Parameter'!$E$19)*'Data &amp; Parameter'!$E$20*'Data &amp; Parameter'!$E$37*R73</f>
        <v>0</v>
      </c>
      <c r="T73" s="28">
        <f t="shared" ref="T73:T136" si="1">O73+S73</f>
        <v>0</v>
      </c>
    </row>
    <row r="74" spans="1:20" ht="15.75" customHeight="1" x14ac:dyDescent="0.35">
      <c r="A74">
        <v>67</v>
      </c>
      <c r="B74" s="76">
        <v>44233</v>
      </c>
      <c r="C74" s="1" t="s">
        <v>328</v>
      </c>
      <c r="D74" s="76">
        <v>44233</v>
      </c>
      <c r="E74" s="1" t="s">
        <v>329</v>
      </c>
      <c r="F74" s="1" t="s">
        <v>330</v>
      </c>
      <c r="G74" s="1" t="s">
        <v>123</v>
      </c>
      <c r="H74" s="1" t="s">
        <v>124</v>
      </c>
      <c r="I74" s="1" t="s">
        <v>125</v>
      </c>
      <c r="J74" s="1" t="s">
        <v>295</v>
      </c>
      <c r="K74" s="1" t="s">
        <v>295</v>
      </c>
      <c r="L74">
        <f>ROUNDUP(IF(B74&gt;$D$4,0,($D$4-B74+1)/365),0)</f>
        <v>0</v>
      </c>
      <c r="M74">
        <f>ROUNDUP(IF(B74&gt;$D$5,0,($D$5-B74+1)/365),0)</f>
        <v>0</v>
      </c>
      <c r="N74" s="28">
        <f>IF(OR(L74=1,M74=1),IF(B74+364&lt;=$D$5,(B74+364-$D$4+1)/365,IF(B74&gt;$D$4,($D$5-B74+1)/365,$D$6/365)),0)</f>
        <v>0</v>
      </c>
      <c r="O74" s="28">
        <f>'Data &amp; Parameter'!$E$16*'Data &amp; Parameter'!$E$17*('Data &amp; Parameter'!$E$18+'Data &amp; Parameter'!$E$19)*'Data &amp; Parameter'!$E$20*'Data &amp; Parameter'!$E$37*N74</f>
        <v>0</v>
      </c>
      <c r="P74">
        <f>ROUNDUP(IF(D74&gt;$D$4,0,($D$4-D74+1)/365),0)</f>
        <v>0</v>
      </c>
      <c r="Q74">
        <f>ROUNDUP(IF(D74&gt;$D$5,0,($D$5-D74+1)/365),0)</f>
        <v>0</v>
      </c>
      <c r="R74" s="28">
        <f>IF(OR(P74=1,Q74=1),IF(D74+364&lt;=$D$5,(D74+364-$D$4+1)/365,IF(D74&gt;$D$4,($D$5-D74+1)/365,$D$6/365)),0)</f>
        <v>0</v>
      </c>
      <c r="S74" s="28">
        <f>'Data &amp; Parameter'!$E$16*'Data &amp; Parameter'!$E$17*('Data &amp; Parameter'!$E$18+'Data &amp; Parameter'!$E$19)*'Data &amp; Parameter'!$E$20*'Data &amp; Parameter'!$E$37*R74</f>
        <v>0</v>
      </c>
      <c r="T74" s="28">
        <f t="shared" si="1"/>
        <v>0</v>
      </c>
    </row>
    <row r="75" spans="1:20" ht="15.75" customHeight="1" x14ac:dyDescent="0.35">
      <c r="A75">
        <v>68</v>
      </c>
      <c r="B75" s="76">
        <v>44233</v>
      </c>
      <c r="C75" s="1" t="s">
        <v>331</v>
      </c>
      <c r="D75" s="76">
        <v>44233</v>
      </c>
      <c r="E75" s="1" t="s">
        <v>332</v>
      </c>
      <c r="F75" s="1" t="s">
        <v>333</v>
      </c>
      <c r="G75" s="1" t="s">
        <v>123</v>
      </c>
      <c r="H75" s="1" t="s">
        <v>124</v>
      </c>
      <c r="I75" s="1" t="s">
        <v>125</v>
      </c>
      <c r="J75" s="1" t="s">
        <v>295</v>
      </c>
      <c r="K75" s="1" t="s">
        <v>295</v>
      </c>
      <c r="L75">
        <f>ROUNDUP(IF(B75&gt;$D$4,0,($D$4-B75+1)/365),0)</f>
        <v>0</v>
      </c>
      <c r="M75">
        <f>ROUNDUP(IF(B75&gt;$D$5,0,($D$5-B75+1)/365),0)</f>
        <v>0</v>
      </c>
      <c r="N75" s="28">
        <f>IF(OR(L75=1,M75=1),IF(B75+364&lt;=$D$5,(B75+364-$D$4+1)/365,IF(B75&gt;$D$4,($D$5-B75+1)/365,$D$6/365)),0)</f>
        <v>0</v>
      </c>
      <c r="O75" s="28">
        <f>'Data &amp; Parameter'!$E$16*'Data &amp; Parameter'!$E$17*('Data &amp; Parameter'!$E$18+'Data &amp; Parameter'!$E$19)*'Data &amp; Parameter'!$E$20*'Data &amp; Parameter'!$E$37*N75</f>
        <v>0</v>
      </c>
      <c r="P75">
        <f>ROUNDUP(IF(D75&gt;$D$4,0,($D$4-D75+1)/365),0)</f>
        <v>0</v>
      </c>
      <c r="Q75">
        <f>ROUNDUP(IF(D75&gt;$D$5,0,($D$5-D75+1)/365),0)</f>
        <v>0</v>
      </c>
      <c r="R75" s="28">
        <f>IF(OR(P75=1,Q75=1),IF(D75+364&lt;=$D$5,(D75+364-$D$4+1)/365,IF(D75&gt;$D$4,($D$5-D75+1)/365,$D$6/365)),0)</f>
        <v>0</v>
      </c>
      <c r="S75" s="28">
        <f>'Data &amp; Parameter'!$E$16*'Data &amp; Parameter'!$E$17*('Data &amp; Parameter'!$E$18+'Data &amp; Parameter'!$E$19)*'Data &amp; Parameter'!$E$20*'Data &amp; Parameter'!$E$37*R75</f>
        <v>0</v>
      </c>
      <c r="T75" s="28">
        <f t="shared" si="1"/>
        <v>0</v>
      </c>
    </row>
    <row r="76" spans="1:20" ht="15.75" customHeight="1" x14ac:dyDescent="0.35">
      <c r="A76">
        <v>69</v>
      </c>
      <c r="B76" s="76">
        <v>44233</v>
      </c>
      <c r="C76" s="1" t="s">
        <v>334</v>
      </c>
      <c r="D76" s="76">
        <v>44233</v>
      </c>
      <c r="E76" s="1" t="s">
        <v>335</v>
      </c>
      <c r="F76" s="1" t="s">
        <v>336</v>
      </c>
      <c r="G76" s="1" t="s">
        <v>123</v>
      </c>
      <c r="H76" s="1" t="s">
        <v>124</v>
      </c>
      <c r="I76" s="1" t="s">
        <v>125</v>
      </c>
      <c r="J76" s="1" t="s">
        <v>295</v>
      </c>
      <c r="K76" s="1" t="s">
        <v>337</v>
      </c>
      <c r="L76">
        <f>ROUNDUP(IF(B76&gt;$D$4,0,($D$4-B76+1)/365),0)</f>
        <v>0</v>
      </c>
      <c r="M76">
        <f>ROUNDUP(IF(B76&gt;$D$5,0,($D$5-B76+1)/365),0)</f>
        <v>0</v>
      </c>
      <c r="N76" s="28">
        <f>IF(OR(L76=1,M76=1),IF(B76+364&lt;=$D$5,(B76+364-$D$4+1)/365,IF(B76&gt;$D$4,($D$5-B76+1)/365,$D$6/365)),0)</f>
        <v>0</v>
      </c>
      <c r="O76" s="28">
        <f>'Data &amp; Parameter'!$E$16*'Data &amp; Parameter'!$E$17*('Data &amp; Parameter'!$E$18+'Data &amp; Parameter'!$E$19)*'Data &amp; Parameter'!$E$20*'Data &amp; Parameter'!$E$37*N76</f>
        <v>0</v>
      </c>
      <c r="P76">
        <f>ROUNDUP(IF(D76&gt;$D$4,0,($D$4-D76+1)/365),0)</f>
        <v>0</v>
      </c>
      <c r="Q76">
        <f>ROUNDUP(IF(D76&gt;$D$5,0,($D$5-D76+1)/365),0)</f>
        <v>0</v>
      </c>
      <c r="R76" s="28">
        <f>IF(OR(P76=1,Q76=1),IF(D76+364&lt;=$D$5,(D76+364-$D$4+1)/365,IF(D76&gt;$D$4,($D$5-D76+1)/365,$D$6/365)),0)</f>
        <v>0</v>
      </c>
      <c r="S76" s="28">
        <f>'Data &amp; Parameter'!$E$16*'Data &amp; Parameter'!$E$17*('Data &amp; Parameter'!$E$18+'Data &amp; Parameter'!$E$19)*'Data &amp; Parameter'!$E$20*'Data &amp; Parameter'!$E$37*R76</f>
        <v>0</v>
      </c>
      <c r="T76" s="28">
        <f t="shared" si="1"/>
        <v>0</v>
      </c>
    </row>
    <row r="77" spans="1:20" ht="15.75" customHeight="1" x14ac:dyDescent="0.35">
      <c r="A77">
        <v>70</v>
      </c>
      <c r="B77" s="76">
        <v>44233</v>
      </c>
      <c r="C77" s="1" t="s">
        <v>338</v>
      </c>
      <c r="D77" s="76">
        <v>44233</v>
      </c>
      <c r="E77" s="1" t="s">
        <v>339</v>
      </c>
      <c r="F77" s="1" t="s">
        <v>340</v>
      </c>
      <c r="G77" s="1" t="s">
        <v>123</v>
      </c>
      <c r="H77" s="1" t="s">
        <v>124</v>
      </c>
      <c r="I77" s="1" t="s">
        <v>125</v>
      </c>
      <c r="J77" s="1" t="s">
        <v>126</v>
      </c>
      <c r="K77" s="1" t="s">
        <v>126</v>
      </c>
      <c r="L77">
        <f>ROUNDUP(IF(B77&gt;$D$4,0,($D$4-B77+1)/365),0)</f>
        <v>0</v>
      </c>
      <c r="M77">
        <f>ROUNDUP(IF(B77&gt;$D$5,0,($D$5-B77+1)/365),0)</f>
        <v>0</v>
      </c>
      <c r="N77" s="28">
        <f>IF(OR(L77=1,M77=1),IF(B77+364&lt;=$D$5,(B77+364-$D$4+1)/365,IF(B77&gt;$D$4,($D$5-B77+1)/365,$D$6/365)),0)</f>
        <v>0</v>
      </c>
      <c r="O77" s="28">
        <f>'Data &amp; Parameter'!$E$16*'Data &amp; Parameter'!$E$17*('Data &amp; Parameter'!$E$18+'Data &amp; Parameter'!$E$19)*'Data &amp; Parameter'!$E$20*'Data &amp; Parameter'!$E$37*N77</f>
        <v>0</v>
      </c>
      <c r="P77">
        <f>ROUNDUP(IF(D77&gt;$D$4,0,($D$4-D77+1)/365),0)</f>
        <v>0</v>
      </c>
      <c r="Q77">
        <f>ROUNDUP(IF(D77&gt;$D$5,0,($D$5-D77+1)/365),0)</f>
        <v>0</v>
      </c>
      <c r="R77" s="28">
        <f>IF(OR(P77=1,Q77=1),IF(D77+364&lt;=$D$5,(D77+364-$D$4+1)/365,IF(D77&gt;$D$4,($D$5-D77+1)/365,$D$6/365)),0)</f>
        <v>0</v>
      </c>
      <c r="S77" s="28">
        <f>'Data &amp; Parameter'!$E$16*'Data &amp; Parameter'!$E$17*('Data &amp; Parameter'!$E$18+'Data &amp; Parameter'!$E$19)*'Data &amp; Parameter'!$E$20*'Data &amp; Parameter'!$E$37*R77</f>
        <v>0</v>
      </c>
      <c r="T77" s="28">
        <f t="shared" si="1"/>
        <v>0</v>
      </c>
    </row>
    <row r="78" spans="1:20" ht="15.75" customHeight="1" x14ac:dyDescent="0.35">
      <c r="A78">
        <v>71</v>
      </c>
      <c r="B78" s="76">
        <v>44233</v>
      </c>
      <c r="C78" s="1" t="s">
        <v>341</v>
      </c>
      <c r="D78" s="76">
        <v>44233</v>
      </c>
      <c r="E78" s="1" t="s">
        <v>342</v>
      </c>
      <c r="F78" s="1" t="s">
        <v>343</v>
      </c>
      <c r="G78" s="1" t="s">
        <v>123</v>
      </c>
      <c r="H78" s="1" t="s">
        <v>124</v>
      </c>
      <c r="I78" s="1" t="s">
        <v>125</v>
      </c>
      <c r="J78" s="1" t="s">
        <v>295</v>
      </c>
      <c r="K78" s="1" t="s">
        <v>295</v>
      </c>
      <c r="L78">
        <f>ROUNDUP(IF(B78&gt;$D$4,0,($D$4-B78+1)/365),0)</f>
        <v>0</v>
      </c>
      <c r="M78">
        <f>ROUNDUP(IF(B78&gt;$D$5,0,($D$5-B78+1)/365),0)</f>
        <v>0</v>
      </c>
      <c r="N78" s="28">
        <f>IF(OR(L78=1,M78=1),IF(B78+364&lt;=$D$5,(B78+364-$D$4+1)/365,IF(B78&gt;$D$4,($D$5-B78+1)/365,$D$6/365)),0)</f>
        <v>0</v>
      </c>
      <c r="O78" s="28">
        <f>'Data &amp; Parameter'!$E$16*'Data &amp; Parameter'!$E$17*('Data &amp; Parameter'!$E$18+'Data &amp; Parameter'!$E$19)*'Data &amp; Parameter'!$E$20*'Data &amp; Parameter'!$E$37*N78</f>
        <v>0</v>
      </c>
      <c r="P78">
        <f>ROUNDUP(IF(D78&gt;$D$4,0,($D$4-D78+1)/365),0)</f>
        <v>0</v>
      </c>
      <c r="Q78">
        <f>ROUNDUP(IF(D78&gt;$D$5,0,($D$5-D78+1)/365),0)</f>
        <v>0</v>
      </c>
      <c r="R78" s="28">
        <f>IF(OR(P78=1,Q78=1),IF(D78+364&lt;=$D$5,(D78+364-$D$4+1)/365,IF(D78&gt;$D$4,($D$5-D78+1)/365,$D$6/365)),0)</f>
        <v>0</v>
      </c>
      <c r="S78" s="28">
        <f>'Data &amp; Parameter'!$E$16*'Data &amp; Parameter'!$E$17*('Data &amp; Parameter'!$E$18+'Data &amp; Parameter'!$E$19)*'Data &amp; Parameter'!$E$20*'Data &amp; Parameter'!$E$37*R78</f>
        <v>0</v>
      </c>
      <c r="T78" s="28">
        <f t="shared" si="1"/>
        <v>0</v>
      </c>
    </row>
    <row r="79" spans="1:20" ht="15.75" customHeight="1" x14ac:dyDescent="0.35">
      <c r="A79">
        <v>72</v>
      </c>
      <c r="B79" s="76">
        <v>44233</v>
      </c>
      <c r="C79" s="1" t="s">
        <v>344</v>
      </c>
      <c r="D79" s="76">
        <v>44233</v>
      </c>
      <c r="E79" s="1" t="s">
        <v>345</v>
      </c>
      <c r="F79" s="1" t="s">
        <v>346</v>
      </c>
      <c r="G79" s="1" t="s">
        <v>123</v>
      </c>
      <c r="H79" s="1" t="s">
        <v>124</v>
      </c>
      <c r="I79" s="1" t="s">
        <v>125</v>
      </c>
      <c r="J79" s="1" t="s">
        <v>295</v>
      </c>
      <c r="K79" s="1" t="s">
        <v>295</v>
      </c>
      <c r="L79">
        <f>ROUNDUP(IF(B79&gt;$D$4,0,($D$4-B79+1)/365),0)</f>
        <v>0</v>
      </c>
      <c r="M79">
        <f>ROUNDUP(IF(B79&gt;$D$5,0,($D$5-B79+1)/365),0)</f>
        <v>0</v>
      </c>
      <c r="N79" s="28">
        <f>IF(OR(L79=1,M79=1),IF(B79+364&lt;=$D$5,(B79+364-$D$4+1)/365,IF(B79&gt;$D$4,($D$5-B79+1)/365,$D$6/365)),0)</f>
        <v>0</v>
      </c>
      <c r="O79" s="28">
        <f>'Data &amp; Parameter'!$E$16*'Data &amp; Parameter'!$E$17*('Data &amp; Parameter'!$E$18+'Data &amp; Parameter'!$E$19)*'Data &amp; Parameter'!$E$20*'Data &amp; Parameter'!$E$37*N79</f>
        <v>0</v>
      </c>
      <c r="P79">
        <f>ROUNDUP(IF(D79&gt;$D$4,0,($D$4-D79+1)/365),0)</f>
        <v>0</v>
      </c>
      <c r="Q79">
        <f>ROUNDUP(IF(D79&gt;$D$5,0,($D$5-D79+1)/365),0)</f>
        <v>0</v>
      </c>
      <c r="R79" s="28">
        <f>IF(OR(P79=1,Q79=1),IF(D79+364&lt;=$D$5,(D79+364-$D$4+1)/365,IF(D79&gt;$D$4,($D$5-D79+1)/365,$D$6/365)),0)</f>
        <v>0</v>
      </c>
      <c r="S79" s="28">
        <f>'Data &amp; Parameter'!$E$16*'Data &amp; Parameter'!$E$17*('Data &amp; Parameter'!$E$18+'Data &amp; Parameter'!$E$19)*'Data &amp; Parameter'!$E$20*'Data &amp; Parameter'!$E$37*R79</f>
        <v>0</v>
      </c>
      <c r="T79" s="28">
        <f t="shared" si="1"/>
        <v>0</v>
      </c>
    </row>
    <row r="80" spans="1:20" ht="15.75" customHeight="1" x14ac:dyDescent="0.35">
      <c r="A80">
        <v>73</v>
      </c>
      <c r="B80" s="76">
        <v>44233</v>
      </c>
      <c r="C80" s="1" t="s">
        <v>347</v>
      </c>
      <c r="D80" s="76">
        <v>44233</v>
      </c>
      <c r="E80" s="1" t="s">
        <v>348</v>
      </c>
      <c r="F80" s="1" t="s">
        <v>349</v>
      </c>
      <c r="G80" s="1" t="s">
        <v>123</v>
      </c>
      <c r="H80" s="1" t="s">
        <v>124</v>
      </c>
      <c r="I80" s="1" t="s">
        <v>125</v>
      </c>
      <c r="J80" s="1" t="s">
        <v>295</v>
      </c>
      <c r="K80" s="1" t="s">
        <v>295</v>
      </c>
      <c r="L80">
        <f>ROUNDUP(IF(B80&gt;$D$4,0,($D$4-B80+1)/365),0)</f>
        <v>0</v>
      </c>
      <c r="M80">
        <f>ROUNDUP(IF(B80&gt;$D$5,0,($D$5-B80+1)/365),0)</f>
        <v>0</v>
      </c>
      <c r="N80" s="28">
        <f>IF(OR(L80=1,M80=1),IF(B80+364&lt;=$D$5,(B80+364-$D$4+1)/365,IF(B80&gt;$D$4,($D$5-B80+1)/365,$D$6/365)),0)</f>
        <v>0</v>
      </c>
      <c r="O80" s="28">
        <f>'Data &amp; Parameter'!$E$16*'Data &amp; Parameter'!$E$17*('Data &amp; Parameter'!$E$18+'Data &amp; Parameter'!$E$19)*'Data &amp; Parameter'!$E$20*'Data &amp; Parameter'!$E$37*N80</f>
        <v>0</v>
      </c>
      <c r="P80">
        <f>ROUNDUP(IF(D80&gt;$D$4,0,($D$4-D80+1)/365),0)</f>
        <v>0</v>
      </c>
      <c r="Q80">
        <f>ROUNDUP(IF(D80&gt;$D$5,0,($D$5-D80+1)/365),0)</f>
        <v>0</v>
      </c>
      <c r="R80" s="28">
        <f>IF(OR(P80=1,Q80=1),IF(D80+364&lt;=$D$5,(D80+364-$D$4+1)/365,IF(D80&gt;$D$4,($D$5-D80+1)/365,$D$6/365)),0)</f>
        <v>0</v>
      </c>
      <c r="S80" s="28">
        <f>'Data &amp; Parameter'!$E$16*'Data &amp; Parameter'!$E$17*('Data &amp; Parameter'!$E$18+'Data &amp; Parameter'!$E$19)*'Data &amp; Parameter'!$E$20*'Data &amp; Parameter'!$E$37*R80</f>
        <v>0</v>
      </c>
      <c r="T80" s="28">
        <f t="shared" si="1"/>
        <v>0</v>
      </c>
    </row>
    <row r="81" spans="1:20" ht="15.75" customHeight="1" x14ac:dyDescent="0.35">
      <c r="A81">
        <v>74</v>
      </c>
      <c r="B81" s="76">
        <v>44233</v>
      </c>
      <c r="C81" s="1" t="s">
        <v>350</v>
      </c>
      <c r="D81" s="76">
        <v>44233</v>
      </c>
      <c r="E81" s="1" t="s">
        <v>351</v>
      </c>
      <c r="F81" s="1" t="s">
        <v>352</v>
      </c>
      <c r="G81" s="1" t="s">
        <v>123</v>
      </c>
      <c r="H81" s="1" t="s">
        <v>124</v>
      </c>
      <c r="I81" s="1" t="s">
        <v>125</v>
      </c>
      <c r="J81" s="1" t="s">
        <v>295</v>
      </c>
      <c r="K81" s="1" t="s">
        <v>295</v>
      </c>
      <c r="L81">
        <f>ROUNDUP(IF(B81&gt;$D$4,0,($D$4-B81+1)/365),0)</f>
        <v>0</v>
      </c>
      <c r="M81">
        <f>ROUNDUP(IF(B81&gt;$D$5,0,($D$5-B81+1)/365),0)</f>
        <v>0</v>
      </c>
      <c r="N81" s="28">
        <f>IF(OR(L81=1,M81=1),IF(B81+364&lt;=$D$5,(B81+364-$D$4+1)/365,IF(B81&gt;$D$4,($D$5-B81+1)/365,$D$6/365)),0)</f>
        <v>0</v>
      </c>
      <c r="O81" s="28">
        <f>'Data &amp; Parameter'!$E$16*'Data &amp; Parameter'!$E$17*('Data &amp; Parameter'!$E$18+'Data &amp; Parameter'!$E$19)*'Data &amp; Parameter'!$E$20*'Data &amp; Parameter'!$E$37*N81</f>
        <v>0</v>
      </c>
      <c r="P81">
        <f>ROUNDUP(IF(D81&gt;$D$4,0,($D$4-D81+1)/365),0)</f>
        <v>0</v>
      </c>
      <c r="Q81">
        <f>ROUNDUP(IF(D81&gt;$D$5,0,($D$5-D81+1)/365),0)</f>
        <v>0</v>
      </c>
      <c r="R81" s="28">
        <f>IF(OR(P81=1,Q81=1),IF(D81+364&lt;=$D$5,(D81+364-$D$4+1)/365,IF(D81&gt;$D$4,($D$5-D81+1)/365,$D$6/365)),0)</f>
        <v>0</v>
      </c>
      <c r="S81" s="28">
        <f>'Data &amp; Parameter'!$E$16*'Data &amp; Parameter'!$E$17*('Data &amp; Parameter'!$E$18+'Data &amp; Parameter'!$E$19)*'Data &amp; Parameter'!$E$20*'Data &amp; Parameter'!$E$37*R81</f>
        <v>0</v>
      </c>
      <c r="T81" s="28">
        <f t="shared" si="1"/>
        <v>0</v>
      </c>
    </row>
    <row r="82" spans="1:20" ht="15.75" customHeight="1" x14ac:dyDescent="0.35">
      <c r="A82">
        <v>75</v>
      </c>
      <c r="B82" s="76">
        <v>44233</v>
      </c>
      <c r="C82" s="1" t="s">
        <v>353</v>
      </c>
      <c r="D82" s="76">
        <v>44233</v>
      </c>
      <c r="E82" s="1" t="s">
        <v>354</v>
      </c>
      <c r="F82" s="1" t="s">
        <v>355</v>
      </c>
      <c r="G82" s="1" t="s">
        <v>123</v>
      </c>
      <c r="H82" s="1" t="s">
        <v>124</v>
      </c>
      <c r="I82" s="1" t="s">
        <v>125</v>
      </c>
      <c r="J82" s="1" t="s">
        <v>356</v>
      </c>
      <c r="K82" s="1" t="s">
        <v>295</v>
      </c>
      <c r="L82">
        <f>ROUNDUP(IF(B82&gt;$D$4,0,($D$4-B82+1)/365),0)</f>
        <v>0</v>
      </c>
      <c r="M82">
        <f>ROUNDUP(IF(B82&gt;$D$5,0,($D$5-B82+1)/365),0)</f>
        <v>0</v>
      </c>
      <c r="N82" s="28">
        <f>IF(OR(L82=1,M82=1),IF(B82+364&lt;=$D$5,(B82+364-$D$4+1)/365,IF(B82&gt;$D$4,($D$5-B82+1)/365,$D$6/365)),0)</f>
        <v>0</v>
      </c>
      <c r="O82" s="28">
        <f>'Data &amp; Parameter'!$E$16*'Data &amp; Parameter'!$E$17*('Data &amp; Parameter'!$E$18+'Data &amp; Parameter'!$E$19)*'Data &amp; Parameter'!$E$20*'Data &amp; Parameter'!$E$37*N82</f>
        <v>0</v>
      </c>
      <c r="P82">
        <f>ROUNDUP(IF(D82&gt;$D$4,0,($D$4-D82+1)/365),0)</f>
        <v>0</v>
      </c>
      <c r="Q82">
        <f>ROUNDUP(IF(D82&gt;$D$5,0,($D$5-D82+1)/365),0)</f>
        <v>0</v>
      </c>
      <c r="R82" s="28">
        <f>IF(OR(P82=1,Q82=1),IF(D82+364&lt;=$D$5,(D82+364-$D$4+1)/365,IF(D82&gt;$D$4,($D$5-D82+1)/365,$D$6/365)),0)</f>
        <v>0</v>
      </c>
      <c r="S82" s="28">
        <f>'Data &amp; Parameter'!$E$16*'Data &amp; Parameter'!$E$17*('Data &amp; Parameter'!$E$18+'Data &amp; Parameter'!$E$19)*'Data &amp; Parameter'!$E$20*'Data &amp; Parameter'!$E$37*R82</f>
        <v>0</v>
      </c>
      <c r="T82" s="28">
        <f t="shared" si="1"/>
        <v>0</v>
      </c>
    </row>
    <row r="83" spans="1:20" ht="15.75" customHeight="1" x14ac:dyDescent="0.35">
      <c r="A83">
        <v>76</v>
      </c>
      <c r="B83" s="76">
        <v>44233</v>
      </c>
      <c r="C83" s="1" t="s">
        <v>357</v>
      </c>
      <c r="D83" s="76">
        <v>44233</v>
      </c>
      <c r="E83" s="1" t="s">
        <v>358</v>
      </c>
      <c r="F83" s="1" t="s">
        <v>359</v>
      </c>
      <c r="G83" s="1" t="s">
        <v>123</v>
      </c>
      <c r="H83" s="1" t="s">
        <v>124</v>
      </c>
      <c r="I83" s="1" t="s">
        <v>125</v>
      </c>
      <c r="J83" s="1" t="s">
        <v>295</v>
      </c>
      <c r="K83" s="1" t="s">
        <v>295</v>
      </c>
      <c r="L83">
        <f>ROUNDUP(IF(B83&gt;$D$4,0,($D$4-B83+1)/365),0)</f>
        <v>0</v>
      </c>
      <c r="M83">
        <f>ROUNDUP(IF(B83&gt;$D$5,0,($D$5-B83+1)/365),0)</f>
        <v>0</v>
      </c>
      <c r="N83" s="28">
        <f>IF(OR(L83=1,M83=1),IF(B83+364&lt;=$D$5,(B83+364-$D$4+1)/365,IF(B83&gt;$D$4,($D$5-B83+1)/365,$D$6/365)),0)</f>
        <v>0</v>
      </c>
      <c r="O83" s="28">
        <f>'Data &amp; Parameter'!$E$16*'Data &amp; Parameter'!$E$17*('Data &amp; Parameter'!$E$18+'Data &amp; Parameter'!$E$19)*'Data &amp; Parameter'!$E$20*'Data &amp; Parameter'!$E$37*N83</f>
        <v>0</v>
      </c>
      <c r="P83">
        <f>ROUNDUP(IF(D83&gt;$D$4,0,($D$4-D83+1)/365),0)</f>
        <v>0</v>
      </c>
      <c r="Q83">
        <f>ROUNDUP(IF(D83&gt;$D$5,0,($D$5-D83+1)/365),0)</f>
        <v>0</v>
      </c>
      <c r="R83" s="28">
        <f>IF(OR(P83=1,Q83=1),IF(D83+364&lt;=$D$5,(D83+364-$D$4+1)/365,IF(D83&gt;$D$4,($D$5-D83+1)/365,$D$6/365)),0)</f>
        <v>0</v>
      </c>
      <c r="S83" s="28">
        <f>'Data &amp; Parameter'!$E$16*'Data &amp; Parameter'!$E$17*('Data &amp; Parameter'!$E$18+'Data &amp; Parameter'!$E$19)*'Data &amp; Parameter'!$E$20*'Data &amp; Parameter'!$E$37*R83</f>
        <v>0</v>
      </c>
      <c r="T83" s="28">
        <f t="shared" si="1"/>
        <v>0</v>
      </c>
    </row>
    <row r="84" spans="1:20" ht="15.75" customHeight="1" x14ac:dyDescent="0.35">
      <c r="A84">
        <v>77</v>
      </c>
      <c r="B84" s="76">
        <v>44233</v>
      </c>
      <c r="C84" s="1" t="s">
        <v>360</v>
      </c>
      <c r="D84" s="76">
        <v>44233</v>
      </c>
      <c r="E84" s="1" t="s">
        <v>361</v>
      </c>
      <c r="F84" s="1" t="s">
        <v>362</v>
      </c>
      <c r="G84" s="1" t="s">
        <v>123</v>
      </c>
      <c r="H84" s="1" t="s">
        <v>124</v>
      </c>
      <c r="I84" s="1" t="s">
        <v>125</v>
      </c>
      <c r="J84" s="1" t="s">
        <v>295</v>
      </c>
      <c r="K84" s="1" t="s">
        <v>295</v>
      </c>
      <c r="L84">
        <f>ROUNDUP(IF(B84&gt;$D$4,0,($D$4-B84+1)/365),0)</f>
        <v>0</v>
      </c>
      <c r="M84">
        <f>ROUNDUP(IF(B84&gt;$D$5,0,($D$5-B84+1)/365),0)</f>
        <v>0</v>
      </c>
      <c r="N84" s="28">
        <f>IF(OR(L84=1,M84=1),IF(B84+364&lt;=$D$5,(B84+364-$D$4+1)/365,IF(B84&gt;$D$4,($D$5-B84+1)/365,$D$6/365)),0)</f>
        <v>0</v>
      </c>
      <c r="O84" s="28">
        <f>'Data &amp; Parameter'!$E$16*'Data &amp; Parameter'!$E$17*('Data &amp; Parameter'!$E$18+'Data &amp; Parameter'!$E$19)*'Data &amp; Parameter'!$E$20*'Data &amp; Parameter'!$E$37*N84</f>
        <v>0</v>
      </c>
      <c r="P84">
        <f>ROUNDUP(IF(D84&gt;$D$4,0,($D$4-D84+1)/365),0)</f>
        <v>0</v>
      </c>
      <c r="Q84">
        <f>ROUNDUP(IF(D84&gt;$D$5,0,($D$5-D84+1)/365),0)</f>
        <v>0</v>
      </c>
      <c r="R84" s="28">
        <f>IF(OR(P84=1,Q84=1),IF(D84+364&lt;=$D$5,(D84+364-$D$4+1)/365,IF(D84&gt;$D$4,($D$5-D84+1)/365,$D$6/365)),0)</f>
        <v>0</v>
      </c>
      <c r="S84" s="28">
        <f>'Data &amp; Parameter'!$E$16*'Data &amp; Parameter'!$E$17*('Data &amp; Parameter'!$E$18+'Data &amp; Parameter'!$E$19)*'Data &amp; Parameter'!$E$20*'Data &amp; Parameter'!$E$37*R84</f>
        <v>0</v>
      </c>
      <c r="T84" s="28">
        <f t="shared" si="1"/>
        <v>0</v>
      </c>
    </row>
    <row r="85" spans="1:20" ht="15.75" customHeight="1" x14ac:dyDescent="0.35">
      <c r="A85">
        <v>78</v>
      </c>
      <c r="B85" s="76">
        <v>44233</v>
      </c>
      <c r="C85" s="1" t="s">
        <v>363</v>
      </c>
      <c r="D85" s="76">
        <v>44233</v>
      </c>
      <c r="E85" s="1" t="s">
        <v>364</v>
      </c>
      <c r="F85" s="1" t="s">
        <v>365</v>
      </c>
      <c r="G85" s="1" t="s">
        <v>123</v>
      </c>
      <c r="H85" s="1" t="s">
        <v>124</v>
      </c>
      <c r="I85" s="1" t="s">
        <v>125</v>
      </c>
      <c r="J85" s="1" t="s">
        <v>366</v>
      </c>
      <c r="K85" s="1" t="s">
        <v>367</v>
      </c>
      <c r="L85">
        <f>ROUNDUP(IF(B85&gt;$D$4,0,($D$4-B85+1)/365),0)</f>
        <v>0</v>
      </c>
      <c r="M85">
        <f>ROUNDUP(IF(B85&gt;$D$5,0,($D$5-B85+1)/365),0)</f>
        <v>0</v>
      </c>
      <c r="N85" s="28">
        <f>IF(OR(L85=1,M85=1),IF(B85+364&lt;=$D$5,(B85+364-$D$4+1)/365,IF(B85&gt;$D$4,($D$5-B85+1)/365,$D$6/365)),0)</f>
        <v>0</v>
      </c>
      <c r="O85" s="28">
        <f>'Data &amp; Parameter'!$E$16*'Data &amp; Parameter'!$E$17*('Data &amp; Parameter'!$E$18+'Data &amp; Parameter'!$E$19)*'Data &amp; Parameter'!$E$20*'Data &amp; Parameter'!$E$37*N85</f>
        <v>0</v>
      </c>
      <c r="P85">
        <f>ROUNDUP(IF(D85&gt;$D$4,0,($D$4-D85+1)/365),0)</f>
        <v>0</v>
      </c>
      <c r="Q85">
        <f>ROUNDUP(IF(D85&gt;$D$5,0,($D$5-D85+1)/365),0)</f>
        <v>0</v>
      </c>
      <c r="R85" s="28">
        <f>IF(OR(P85=1,Q85=1),IF(D85+364&lt;=$D$5,(D85+364-$D$4+1)/365,IF(D85&gt;$D$4,($D$5-D85+1)/365,$D$6/365)),0)</f>
        <v>0</v>
      </c>
      <c r="S85" s="28">
        <f>'Data &amp; Parameter'!$E$16*'Data &amp; Parameter'!$E$17*('Data &amp; Parameter'!$E$18+'Data &amp; Parameter'!$E$19)*'Data &amp; Parameter'!$E$20*'Data &amp; Parameter'!$E$37*R85</f>
        <v>0</v>
      </c>
      <c r="T85" s="28">
        <f t="shared" si="1"/>
        <v>0</v>
      </c>
    </row>
    <row r="86" spans="1:20" ht="15.75" customHeight="1" x14ac:dyDescent="0.35">
      <c r="A86">
        <v>79</v>
      </c>
      <c r="B86" s="76">
        <v>44233</v>
      </c>
      <c r="C86" s="1" t="s">
        <v>368</v>
      </c>
      <c r="D86" s="76">
        <v>44233</v>
      </c>
      <c r="E86" s="1" t="s">
        <v>369</v>
      </c>
      <c r="F86" s="1" t="s">
        <v>370</v>
      </c>
      <c r="G86" s="1" t="s">
        <v>123</v>
      </c>
      <c r="H86" s="1" t="s">
        <v>124</v>
      </c>
      <c r="I86" s="1" t="s">
        <v>125</v>
      </c>
      <c r="J86" s="1" t="s">
        <v>295</v>
      </c>
      <c r="K86" s="1" t="s">
        <v>295</v>
      </c>
      <c r="L86">
        <f>ROUNDUP(IF(B86&gt;$D$4,0,($D$4-B86+1)/365),0)</f>
        <v>0</v>
      </c>
      <c r="M86">
        <f>ROUNDUP(IF(B86&gt;$D$5,0,($D$5-B86+1)/365),0)</f>
        <v>0</v>
      </c>
      <c r="N86" s="28">
        <f>IF(OR(L86=1,M86=1),IF(B86+364&lt;=$D$5,(B86+364-$D$4+1)/365,IF(B86&gt;$D$4,($D$5-B86+1)/365,$D$6/365)),0)</f>
        <v>0</v>
      </c>
      <c r="O86" s="28">
        <f>'Data &amp; Parameter'!$E$16*'Data &amp; Parameter'!$E$17*('Data &amp; Parameter'!$E$18+'Data &amp; Parameter'!$E$19)*'Data &amp; Parameter'!$E$20*'Data &amp; Parameter'!$E$37*N86</f>
        <v>0</v>
      </c>
      <c r="P86">
        <f>ROUNDUP(IF(D86&gt;$D$4,0,($D$4-D86+1)/365),0)</f>
        <v>0</v>
      </c>
      <c r="Q86">
        <f>ROUNDUP(IF(D86&gt;$D$5,0,($D$5-D86+1)/365),0)</f>
        <v>0</v>
      </c>
      <c r="R86" s="28">
        <f>IF(OR(P86=1,Q86=1),IF(D86+364&lt;=$D$5,(D86+364-$D$4+1)/365,IF(D86&gt;$D$4,($D$5-D86+1)/365,$D$6/365)),0)</f>
        <v>0</v>
      </c>
      <c r="S86" s="28">
        <f>'Data &amp; Parameter'!$E$16*'Data &amp; Parameter'!$E$17*('Data &amp; Parameter'!$E$18+'Data &amp; Parameter'!$E$19)*'Data &amp; Parameter'!$E$20*'Data &amp; Parameter'!$E$37*R86</f>
        <v>0</v>
      </c>
      <c r="T86" s="28">
        <f t="shared" si="1"/>
        <v>0</v>
      </c>
    </row>
    <row r="87" spans="1:20" ht="15.75" customHeight="1" x14ac:dyDescent="0.35">
      <c r="A87">
        <v>80</v>
      </c>
      <c r="B87" s="76">
        <v>44233</v>
      </c>
      <c r="C87" s="1" t="s">
        <v>371</v>
      </c>
      <c r="D87" s="76">
        <v>44233</v>
      </c>
      <c r="E87" s="1" t="s">
        <v>372</v>
      </c>
      <c r="F87" s="1" t="s">
        <v>373</v>
      </c>
      <c r="G87" s="1" t="s">
        <v>123</v>
      </c>
      <c r="H87" s="1" t="s">
        <v>124</v>
      </c>
      <c r="I87" s="1" t="s">
        <v>125</v>
      </c>
      <c r="J87" s="1" t="s">
        <v>295</v>
      </c>
      <c r="K87" s="1" t="s">
        <v>295</v>
      </c>
      <c r="L87">
        <f>ROUNDUP(IF(B87&gt;$D$4,0,($D$4-B87+1)/365),0)</f>
        <v>0</v>
      </c>
      <c r="M87">
        <f>ROUNDUP(IF(B87&gt;$D$5,0,($D$5-B87+1)/365),0)</f>
        <v>0</v>
      </c>
      <c r="N87" s="28">
        <f>IF(OR(L87=1,M87=1),IF(B87+364&lt;=$D$5,(B87+364-$D$4+1)/365,IF(B87&gt;$D$4,($D$5-B87+1)/365,$D$6/365)),0)</f>
        <v>0</v>
      </c>
      <c r="O87" s="28">
        <f>'Data &amp; Parameter'!$E$16*'Data &amp; Parameter'!$E$17*('Data &amp; Parameter'!$E$18+'Data &amp; Parameter'!$E$19)*'Data &amp; Parameter'!$E$20*'Data &amp; Parameter'!$E$37*N87</f>
        <v>0</v>
      </c>
      <c r="P87">
        <f>ROUNDUP(IF(D87&gt;$D$4,0,($D$4-D87+1)/365),0)</f>
        <v>0</v>
      </c>
      <c r="Q87">
        <f>ROUNDUP(IF(D87&gt;$D$5,0,($D$5-D87+1)/365),0)</f>
        <v>0</v>
      </c>
      <c r="R87" s="28">
        <f>IF(OR(P87=1,Q87=1),IF(D87+364&lt;=$D$5,(D87+364-$D$4+1)/365,IF(D87&gt;$D$4,($D$5-D87+1)/365,$D$6/365)),0)</f>
        <v>0</v>
      </c>
      <c r="S87" s="28">
        <f>'Data &amp; Parameter'!$E$16*'Data &amp; Parameter'!$E$17*('Data &amp; Parameter'!$E$18+'Data &amp; Parameter'!$E$19)*'Data &amp; Parameter'!$E$20*'Data &amp; Parameter'!$E$37*R87</f>
        <v>0</v>
      </c>
      <c r="T87" s="28">
        <f t="shared" si="1"/>
        <v>0</v>
      </c>
    </row>
    <row r="88" spans="1:20" ht="15.75" customHeight="1" x14ac:dyDescent="0.35">
      <c r="A88">
        <v>81</v>
      </c>
      <c r="B88" s="76">
        <v>44233</v>
      </c>
      <c r="C88" s="1" t="s">
        <v>374</v>
      </c>
      <c r="D88" s="76">
        <v>44233</v>
      </c>
      <c r="E88" s="1" t="s">
        <v>375</v>
      </c>
      <c r="F88" s="1" t="s">
        <v>376</v>
      </c>
      <c r="G88" s="1" t="s">
        <v>123</v>
      </c>
      <c r="H88" s="1" t="s">
        <v>124</v>
      </c>
      <c r="I88" s="1" t="s">
        <v>125</v>
      </c>
      <c r="J88" s="1" t="s">
        <v>295</v>
      </c>
      <c r="K88" s="1" t="s">
        <v>295</v>
      </c>
      <c r="L88">
        <f>ROUNDUP(IF(B88&gt;$D$4,0,($D$4-B88+1)/365),0)</f>
        <v>0</v>
      </c>
      <c r="M88">
        <f>ROUNDUP(IF(B88&gt;$D$5,0,($D$5-B88+1)/365),0)</f>
        <v>0</v>
      </c>
      <c r="N88" s="28">
        <f>IF(OR(L88=1,M88=1),IF(B88+364&lt;=$D$5,(B88+364-$D$4+1)/365,IF(B88&gt;$D$4,($D$5-B88+1)/365,$D$6/365)),0)</f>
        <v>0</v>
      </c>
      <c r="O88" s="28">
        <f>'Data &amp; Parameter'!$E$16*'Data &amp; Parameter'!$E$17*('Data &amp; Parameter'!$E$18+'Data &amp; Parameter'!$E$19)*'Data &amp; Parameter'!$E$20*'Data &amp; Parameter'!$E$37*N88</f>
        <v>0</v>
      </c>
      <c r="P88">
        <f>ROUNDUP(IF(D88&gt;$D$4,0,($D$4-D88+1)/365),0)</f>
        <v>0</v>
      </c>
      <c r="Q88">
        <f>ROUNDUP(IF(D88&gt;$D$5,0,($D$5-D88+1)/365),0)</f>
        <v>0</v>
      </c>
      <c r="R88" s="28">
        <f>IF(OR(P88=1,Q88=1),IF(D88+364&lt;=$D$5,(D88+364-$D$4+1)/365,IF(D88&gt;$D$4,($D$5-D88+1)/365,$D$6/365)),0)</f>
        <v>0</v>
      </c>
      <c r="S88" s="28">
        <f>'Data &amp; Parameter'!$E$16*'Data &amp; Parameter'!$E$17*('Data &amp; Parameter'!$E$18+'Data &amp; Parameter'!$E$19)*'Data &amp; Parameter'!$E$20*'Data &amp; Parameter'!$E$37*R88</f>
        <v>0</v>
      </c>
      <c r="T88" s="28">
        <f t="shared" si="1"/>
        <v>0</v>
      </c>
    </row>
    <row r="89" spans="1:20" ht="15.75" customHeight="1" x14ac:dyDescent="0.35">
      <c r="A89">
        <v>82</v>
      </c>
      <c r="B89" s="76">
        <v>44233</v>
      </c>
      <c r="C89" s="1" t="s">
        <v>377</v>
      </c>
      <c r="D89" s="76">
        <v>44233</v>
      </c>
      <c r="E89" s="1" t="s">
        <v>378</v>
      </c>
      <c r="F89" s="1" t="s">
        <v>379</v>
      </c>
      <c r="G89" s="1" t="s">
        <v>123</v>
      </c>
      <c r="H89" s="1" t="s">
        <v>124</v>
      </c>
      <c r="I89" s="1" t="s">
        <v>125</v>
      </c>
      <c r="J89" s="1" t="s">
        <v>380</v>
      </c>
      <c r="K89" s="1" t="s">
        <v>367</v>
      </c>
      <c r="L89">
        <f>ROUNDUP(IF(B89&gt;$D$4,0,($D$4-B89+1)/365),0)</f>
        <v>0</v>
      </c>
      <c r="M89">
        <f>ROUNDUP(IF(B89&gt;$D$5,0,($D$5-B89+1)/365),0)</f>
        <v>0</v>
      </c>
      <c r="N89" s="28">
        <f>IF(OR(L89=1,M89=1),IF(B89+364&lt;=$D$5,(B89+364-$D$4+1)/365,IF(B89&gt;$D$4,($D$5-B89+1)/365,$D$6/365)),0)</f>
        <v>0</v>
      </c>
      <c r="O89" s="28">
        <f>'Data &amp; Parameter'!$E$16*'Data &amp; Parameter'!$E$17*('Data &amp; Parameter'!$E$18+'Data &amp; Parameter'!$E$19)*'Data &amp; Parameter'!$E$20*'Data &amp; Parameter'!$E$37*N89</f>
        <v>0</v>
      </c>
      <c r="P89">
        <f>ROUNDUP(IF(D89&gt;$D$4,0,($D$4-D89+1)/365),0)</f>
        <v>0</v>
      </c>
      <c r="Q89">
        <f>ROUNDUP(IF(D89&gt;$D$5,0,($D$5-D89+1)/365),0)</f>
        <v>0</v>
      </c>
      <c r="R89" s="28">
        <f>IF(OR(P89=1,Q89=1),IF(D89+364&lt;=$D$5,(D89+364-$D$4+1)/365,IF(D89&gt;$D$4,($D$5-D89+1)/365,$D$6/365)),0)</f>
        <v>0</v>
      </c>
      <c r="S89" s="28">
        <f>'Data &amp; Parameter'!$E$16*'Data &amp; Parameter'!$E$17*('Data &amp; Parameter'!$E$18+'Data &amp; Parameter'!$E$19)*'Data &amp; Parameter'!$E$20*'Data &amp; Parameter'!$E$37*R89</f>
        <v>0</v>
      </c>
      <c r="T89" s="28">
        <f t="shared" si="1"/>
        <v>0</v>
      </c>
    </row>
    <row r="90" spans="1:20" ht="15.75" customHeight="1" x14ac:dyDescent="0.35">
      <c r="A90">
        <v>83</v>
      </c>
      <c r="B90" s="76">
        <v>44233</v>
      </c>
      <c r="C90" s="1" t="s">
        <v>381</v>
      </c>
      <c r="D90" s="76">
        <v>44233</v>
      </c>
      <c r="E90" s="1" t="s">
        <v>382</v>
      </c>
      <c r="F90" s="1" t="s">
        <v>383</v>
      </c>
      <c r="G90" s="1" t="s">
        <v>123</v>
      </c>
      <c r="H90" s="1" t="s">
        <v>124</v>
      </c>
      <c r="I90" s="1" t="s">
        <v>125</v>
      </c>
      <c r="J90" s="1" t="s">
        <v>295</v>
      </c>
      <c r="K90" s="1" t="s">
        <v>295</v>
      </c>
      <c r="L90">
        <f>ROUNDUP(IF(B90&gt;$D$4,0,($D$4-B90+1)/365),0)</f>
        <v>0</v>
      </c>
      <c r="M90">
        <f>ROUNDUP(IF(B90&gt;$D$5,0,($D$5-B90+1)/365),0)</f>
        <v>0</v>
      </c>
      <c r="N90" s="28">
        <f>IF(OR(L90=1,M90=1),IF(B90+364&lt;=$D$5,(B90+364-$D$4+1)/365,IF(B90&gt;$D$4,($D$5-B90+1)/365,$D$6/365)),0)</f>
        <v>0</v>
      </c>
      <c r="O90" s="28">
        <f>'Data &amp; Parameter'!$E$16*'Data &amp; Parameter'!$E$17*('Data &amp; Parameter'!$E$18+'Data &amp; Parameter'!$E$19)*'Data &amp; Parameter'!$E$20*'Data &amp; Parameter'!$E$37*N90</f>
        <v>0</v>
      </c>
      <c r="P90">
        <f>ROUNDUP(IF(D90&gt;$D$4,0,($D$4-D90+1)/365),0)</f>
        <v>0</v>
      </c>
      <c r="Q90">
        <f>ROUNDUP(IF(D90&gt;$D$5,0,($D$5-D90+1)/365),0)</f>
        <v>0</v>
      </c>
      <c r="R90" s="28">
        <f>IF(OR(P90=1,Q90=1),IF(D90+364&lt;=$D$5,(D90+364-$D$4+1)/365,IF(D90&gt;$D$4,($D$5-D90+1)/365,$D$6/365)),0)</f>
        <v>0</v>
      </c>
      <c r="S90" s="28">
        <f>'Data &amp; Parameter'!$E$16*'Data &amp; Parameter'!$E$17*('Data &amp; Parameter'!$E$18+'Data &amp; Parameter'!$E$19)*'Data &amp; Parameter'!$E$20*'Data &amp; Parameter'!$E$37*R90</f>
        <v>0</v>
      </c>
      <c r="T90" s="28">
        <f t="shared" si="1"/>
        <v>0</v>
      </c>
    </row>
    <row r="91" spans="1:20" ht="15.75" customHeight="1" x14ac:dyDescent="0.35">
      <c r="A91">
        <v>84</v>
      </c>
      <c r="B91" s="76">
        <v>44233</v>
      </c>
      <c r="C91" s="1" t="s">
        <v>384</v>
      </c>
      <c r="D91" s="76">
        <v>44233</v>
      </c>
      <c r="E91" s="1" t="s">
        <v>385</v>
      </c>
      <c r="F91" s="1" t="s">
        <v>386</v>
      </c>
      <c r="G91" s="1" t="s">
        <v>123</v>
      </c>
      <c r="H91" s="1" t="s">
        <v>124</v>
      </c>
      <c r="I91" s="1" t="s">
        <v>125</v>
      </c>
      <c r="J91" s="1" t="s">
        <v>295</v>
      </c>
      <c r="K91" s="1" t="s">
        <v>295</v>
      </c>
      <c r="L91">
        <f>ROUNDUP(IF(B91&gt;$D$4,0,($D$4-B91+1)/365),0)</f>
        <v>0</v>
      </c>
      <c r="M91">
        <f>ROUNDUP(IF(B91&gt;$D$5,0,($D$5-B91+1)/365),0)</f>
        <v>0</v>
      </c>
      <c r="N91" s="28">
        <f>IF(OR(L91=1,M91=1),IF(B91+364&lt;=$D$5,(B91+364-$D$4+1)/365,IF(B91&gt;$D$4,($D$5-B91+1)/365,$D$6/365)),0)</f>
        <v>0</v>
      </c>
      <c r="O91" s="28">
        <f>'Data &amp; Parameter'!$E$16*'Data &amp; Parameter'!$E$17*('Data &amp; Parameter'!$E$18+'Data &amp; Parameter'!$E$19)*'Data &amp; Parameter'!$E$20*'Data &amp; Parameter'!$E$37*N91</f>
        <v>0</v>
      </c>
      <c r="P91">
        <f>ROUNDUP(IF(D91&gt;$D$4,0,($D$4-D91+1)/365),0)</f>
        <v>0</v>
      </c>
      <c r="Q91">
        <f>ROUNDUP(IF(D91&gt;$D$5,0,($D$5-D91+1)/365),0)</f>
        <v>0</v>
      </c>
      <c r="R91" s="28">
        <f>IF(OR(P91=1,Q91=1),IF(D91+364&lt;=$D$5,(D91+364-$D$4+1)/365,IF(D91&gt;$D$4,($D$5-D91+1)/365,$D$6/365)),0)</f>
        <v>0</v>
      </c>
      <c r="S91" s="28">
        <f>'Data &amp; Parameter'!$E$16*'Data &amp; Parameter'!$E$17*('Data &amp; Parameter'!$E$18+'Data &amp; Parameter'!$E$19)*'Data &amp; Parameter'!$E$20*'Data &amp; Parameter'!$E$37*R91</f>
        <v>0</v>
      </c>
      <c r="T91" s="28">
        <f t="shared" si="1"/>
        <v>0</v>
      </c>
    </row>
    <row r="92" spans="1:20" ht="15.75" customHeight="1" x14ac:dyDescent="0.35">
      <c r="A92">
        <v>85</v>
      </c>
      <c r="B92" s="76">
        <v>44233</v>
      </c>
      <c r="C92" s="1" t="s">
        <v>387</v>
      </c>
      <c r="D92" s="76">
        <v>44233</v>
      </c>
      <c r="E92" s="1" t="s">
        <v>388</v>
      </c>
      <c r="F92" s="1" t="s">
        <v>389</v>
      </c>
      <c r="G92" s="1" t="s">
        <v>123</v>
      </c>
      <c r="H92" s="1" t="s">
        <v>124</v>
      </c>
      <c r="I92" s="1" t="s">
        <v>125</v>
      </c>
      <c r="J92" s="1" t="s">
        <v>295</v>
      </c>
      <c r="K92" s="1" t="s">
        <v>295</v>
      </c>
      <c r="L92">
        <f>ROUNDUP(IF(B92&gt;$D$4,0,($D$4-B92+1)/365),0)</f>
        <v>0</v>
      </c>
      <c r="M92">
        <f>ROUNDUP(IF(B92&gt;$D$5,0,($D$5-B92+1)/365),0)</f>
        <v>0</v>
      </c>
      <c r="N92" s="28">
        <f>IF(OR(L92=1,M92=1),IF(B92+364&lt;=$D$5,(B92+364-$D$4+1)/365,IF(B92&gt;$D$4,($D$5-B92+1)/365,$D$6/365)),0)</f>
        <v>0</v>
      </c>
      <c r="O92" s="28">
        <f>'Data &amp; Parameter'!$E$16*'Data &amp; Parameter'!$E$17*('Data &amp; Parameter'!$E$18+'Data &amp; Parameter'!$E$19)*'Data &amp; Parameter'!$E$20*'Data &amp; Parameter'!$E$37*N92</f>
        <v>0</v>
      </c>
      <c r="P92">
        <f>ROUNDUP(IF(D92&gt;$D$4,0,($D$4-D92+1)/365),0)</f>
        <v>0</v>
      </c>
      <c r="Q92">
        <f>ROUNDUP(IF(D92&gt;$D$5,0,($D$5-D92+1)/365),0)</f>
        <v>0</v>
      </c>
      <c r="R92" s="28">
        <f>IF(OR(P92=1,Q92=1),IF(D92+364&lt;=$D$5,(D92+364-$D$4+1)/365,IF(D92&gt;$D$4,($D$5-D92+1)/365,$D$6/365)),0)</f>
        <v>0</v>
      </c>
      <c r="S92" s="28">
        <f>'Data &amp; Parameter'!$E$16*'Data &amp; Parameter'!$E$17*('Data &amp; Parameter'!$E$18+'Data &amp; Parameter'!$E$19)*'Data &amp; Parameter'!$E$20*'Data &amp; Parameter'!$E$37*R92</f>
        <v>0</v>
      </c>
      <c r="T92" s="28">
        <f t="shared" si="1"/>
        <v>0</v>
      </c>
    </row>
    <row r="93" spans="1:20" ht="15.75" customHeight="1" x14ac:dyDescent="0.35">
      <c r="A93">
        <v>86</v>
      </c>
      <c r="B93" s="76">
        <v>44233</v>
      </c>
      <c r="C93" s="1" t="s">
        <v>390</v>
      </c>
      <c r="D93" s="76">
        <v>44233</v>
      </c>
      <c r="E93" s="1" t="s">
        <v>391</v>
      </c>
      <c r="F93" s="1" t="s">
        <v>392</v>
      </c>
      <c r="G93" s="1" t="s">
        <v>123</v>
      </c>
      <c r="H93" s="1" t="s">
        <v>124</v>
      </c>
      <c r="I93" s="1" t="s">
        <v>125</v>
      </c>
      <c r="J93" s="1" t="s">
        <v>295</v>
      </c>
      <c r="K93" s="1" t="s">
        <v>295</v>
      </c>
      <c r="L93">
        <f>ROUNDUP(IF(B93&gt;$D$4,0,($D$4-B93+1)/365),0)</f>
        <v>0</v>
      </c>
      <c r="M93">
        <f>ROUNDUP(IF(B93&gt;$D$5,0,($D$5-B93+1)/365),0)</f>
        <v>0</v>
      </c>
      <c r="N93" s="28">
        <f>IF(OR(L93=1,M93=1),IF(B93+364&lt;=$D$5,(B93+364-$D$4+1)/365,IF(B93&gt;$D$4,($D$5-B93+1)/365,$D$6/365)),0)</f>
        <v>0</v>
      </c>
      <c r="O93" s="28">
        <f>'Data &amp; Parameter'!$E$16*'Data &amp; Parameter'!$E$17*('Data &amp; Parameter'!$E$18+'Data &amp; Parameter'!$E$19)*'Data &amp; Parameter'!$E$20*'Data &amp; Parameter'!$E$37*N93</f>
        <v>0</v>
      </c>
      <c r="P93">
        <f>ROUNDUP(IF(D93&gt;$D$4,0,($D$4-D93+1)/365),0)</f>
        <v>0</v>
      </c>
      <c r="Q93">
        <f>ROUNDUP(IF(D93&gt;$D$5,0,($D$5-D93+1)/365),0)</f>
        <v>0</v>
      </c>
      <c r="R93" s="28">
        <f>IF(OR(P93=1,Q93=1),IF(D93+364&lt;=$D$5,(D93+364-$D$4+1)/365,IF(D93&gt;$D$4,($D$5-D93+1)/365,$D$6/365)),0)</f>
        <v>0</v>
      </c>
      <c r="S93" s="28">
        <f>'Data &amp; Parameter'!$E$16*'Data &amp; Parameter'!$E$17*('Data &amp; Parameter'!$E$18+'Data &amp; Parameter'!$E$19)*'Data &amp; Parameter'!$E$20*'Data &amp; Parameter'!$E$37*R93</f>
        <v>0</v>
      </c>
      <c r="T93" s="28">
        <f t="shared" si="1"/>
        <v>0</v>
      </c>
    </row>
    <row r="94" spans="1:20" ht="15.75" customHeight="1" x14ac:dyDescent="0.35">
      <c r="A94">
        <v>87</v>
      </c>
      <c r="B94" s="76">
        <v>44233</v>
      </c>
      <c r="C94" s="1" t="s">
        <v>393</v>
      </c>
      <c r="D94" s="76">
        <v>44233</v>
      </c>
      <c r="E94" s="1" t="s">
        <v>394</v>
      </c>
      <c r="F94" s="1" t="s">
        <v>395</v>
      </c>
      <c r="G94" s="1" t="s">
        <v>123</v>
      </c>
      <c r="H94" s="1" t="s">
        <v>124</v>
      </c>
      <c r="I94" s="1" t="s">
        <v>125</v>
      </c>
      <c r="J94" s="1" t="s">
        <v>295</v>
      </c>
      <c r="K94" s="1" t="s">
        <v>295</v>
      </c>
      <c r="L94">
        <f>ROUNDUP(IF(B94&gt;$D$4,0,($D$4-B94+1)/365),0)</f>
        <v>0</v>
      </c>
      <c r="M94">
        <f>ROUNDUP(IF(B94&gt;$D$5,0,($D$5-B94+1)/365),0)</f>
        <v>0</v>
      </c>
      <c r="N94" s="28">
        <f>IF(OR(L94=1,M94=1),IF(B94+364&lt;=$D$5,(B94+364-$D$4+1)/365,IF(B94&gt;$D$4,($D$5-B94+1)/365,$D$6/365)),0)</f>
        <v>0</v>
      </c>
      <c r="O94" s="28">
        <f>'Data &amp; Parameter'!$E$16*'Data &amp; Parameter'!$E$17*('Data &amp; Parameter'!$E$18+'Data &amp; Parameter'!$E$19)*'Data &amp; Parameter'!$E$20*'Data &amp; Parameter'!$E$37*N94</f>
        <v>0</v>
      </c>
      <c r="P94">
        <f>ROUNDUP(IF(D94&gt;$D$4,0,($D$4-D94+1)/365),0)</f>
        <v>0</v>
      </c>
      <c r="Q94">
        <f>ROUNDUP(IF(D94&gt;$D$5,0,($D$5-D94+1)/365),0)</f>
        <v>0</v>
      </c>
      <c r="R94" s="28">
        <f>IF(OR(P94=1,Q94=1),IF(D94+364&lt;=$D$5,(D94+364-$D$4+1)/365,IF(D94&gt;$D$4,($D$5-D94+1)/365,$D$6/365)),0)</f>
        <v>0</v>
      </c>
      <c r="S94" s="28">
        <f>'Data &amp; Parameter'!$E$16*'Data &amp; Parameter'!$E$17*('Data &amp; Parameter'!$E$18+'Data &amp; Parameter'!$E$19)*'Data &amp; Parameter'!$E$20*'Data &amp; Parameter'!$E$37*R94</f>
        <v>0</v>
      </c>
      <c r="T94" s="28">
        <f t="shared" si="1"/>
        <v>0</v>
      </c>
    </row>
    <row r="95" spans="1:20" ht="15.75" customHeight="1" x14ac:dyDescent="0.35">
      <c r="A95">
        <v>88</v>
      </c>
      <c r="B95" s="76">
        <v>44233</v>
      </c>
      <c r="C95" s="1" t="s">
        <v>396</v>
      </c>
      <c r="D95" s="76">
        <v>44233</v>
      </c>
      <c r="E95" s="1" t="s">
        <v>397</v>
      </c>
      <c r="F95" s="1" t="s">
        <v>398</v>
      </c>
      <c r="G95" s="1" t="s">
        <v>123</v>
      </c>
      <c r="H95" s="1" t="s">
        <v>124</v>
      </c>
      <c r="I95" s="1" t="s">
        <v>125</v>
      </c>
      <c r="J95" s="1" t="s">
        <v>295</v>
      </c>
      <c r="K95" s="1" t="s">
        <v>295</v>
      </c>
      <c r="L95">
        <f>ROUNDUP(IF(B95&gt;$D$4,0,($D$4-B95+1)/365),0)</f>
        <v>0</v>
      </c>
      <c r="M95">
        <f>ROUNDUP(IF(B95&gt;$D$5,0,($D$5-B95+1)/365),0)</f>
        <v>0</v>
      </c>
      <c r="N95" s="28">
        <f>IF(OR(L95=1,M95=1),IF(B95+364&lt;=$D$5,(B95+364-$D$4+1)/365,IF(B95&gt;$D$4,($D$5-B95+1)/365,$D$6/365)),0)</f>
        <v>0</v>
      </c>
      <c r="O95" s="28">
        <f>'Data &amp; Parameter'!$E$16*'Data &amp; Parameter'!$E$17*('Data &amp; Parameter'!$E$18+'Data &amp; Parameter'!$E$19)*'Data &amp; Parameter'!$E$20*'Data &amp; Parameter'!$E$37*N95</f>
        <v>0</v>
      </c>
      <c r="P95">
        <f>ROUNDUP(IF(D95&gt;$D$4,0,($D$4-D95+1)/365),0)</f>
        <v>0</v>
      </c>
      <c r="Q95">
        <f>ROUNDUP(IF(D95&gt;$D$5,0,($D$5-D95+1)/365),0)</f>
        <v>0</v>
      </c>
      <c r="R95" s="28">
        <f>IF(OR(P95=1,Q95=1),IF(D95+364&lt;=$D$5,(D95+364-$D$4+1)/365,IF(D95&gt;$D$4,($D$5-D95+1)/365,$D$6/365)),0)</f>
        <v>0</v>
      </c>
      <c r="S95" s="28">
        <f>'Data &amp; Parameter'!$E$16*'Data &amp; Parameter'!$E$17*('Data &amp; Parameter'!$E$18+'Data &amp; Parameter'!$E$19)*'Data &amp; Parameter'!$E$20*'Data &amp; Parameter'!$E$37*R95</f>
        <v>0</v>
      </c>
      <c r="T95" s="28">
        <f t="shared" si="1"/>
        <v>0</v>
      </c>
    </row>
    <row r="96" spans="1:20" ht="15.75" customHeight="1" x14ac:dyDescent="0.35">
      <c r="A96">
        <v>89</v>
      </c>
      <c r="B96" s="76">
        <v>44233</v>
      </c>
      <c r="C96" s="1" t="s">
        <v>399</v>
      </c>
      <c r="D96" s="76">
        <v>44233</v>
      </c>
      <c r="E96" s="1" t="s">
        <v>400</v>
      </c>
      <c r="F96" s="1" t="s">
        <v>401</v>
      </c>
      <c r="G96" s="1" t="s">
        <v>123</v>
      </c>
      <c r="H96" s="1" t="s">
        <v>124</v>
      </c>
      <c r="I96" s="1" t="s">
        <v>125</v>
      </c>
      <c r="J96" s="1" t="s">
        <v>366</v>
      </c>
      <c r="K96" s="1" t="s">
        <v>367</v>
      </c>
      <c r="L96">
        <f>ROUNDUP(IF(B96&gt;$D$4,0,($D$4-B96+1)/365),0)</f>
        <v>0</v>
      </c>
      <c r="M96">
        <f>ROUNDUP(IF(B96&gt;$D$5,0,($D$5-B96+1)/365),0)</f>
        <v>0</v>
      </c>
      <c r="N96" s="28">
        <f>IF(OR(L96=1,M96=1),IF(B96+364&lt;=$D$5,(B96+364-$D$4+1)/365,IF(B96&gt;$D$4,($D$5-B96+1)/365,$D$6/365)),0)</f>
        <v>0</v>
      </c>
      <c r="O96" s="28">
        <f>'Data &amp; Parameter'!$E$16*'Data &amp; Parameter'!$E$17*('Data &amp; Parameter'!$E$18+'Data &amp; Parameter'!$E$19)*'Data &amp; Parameter'!$E$20*'Data &amp; Parameter'!$E$37*N96</f>
        <v>0</v>
      </c>
      <c r="P96">
        <f>ROUNDUP(IF(D96&gt;$D$4,0,($D$4-D96+1)/365),0)</f>
        <v>0</v>
      </c>
      <c r="Q96">
        <f>ROUNDUP(IF(D96&gt;$D$5,0,($D$5-D96+1)/365),0)</f>
        <v>0</v>
      </c>
      <c r="R96" s="28">
        <f>IF(OR(P96=1,Q96=1),IF(D96+364&lt;=$D$5,(D96+364-$D$4+1)/365,IF(D96&gt;$D$4,($D$5-D96+1)/365,$D$6/365)),0)</f>
        <v>0</v>
      </c>
      <c r="S96" s="28">
        <f>'Data &amp; Parameter'!$E$16*'Data &amp; Parameter'!$E$17*('Data &amp; Parameter'!$E$18+'Data &amp; Parameter'!$E$19)*'Data &amp; Parameter'!$E$20*'Data &amp; Parameter'!$E$37*R96</f>
        <v>0</v>
      </c>
      <c r="T96" s="28">
        <f t="shared" si="1"/>
        <v>0</v>
      </c>
    </row>
    <row r="97" spans="1:20" ht="15.75" customHeight="1" x14ac:dyDescent="0.35">
      <c r="A97">
        <v>90</v>
      </c>
      <c r="B97" s="76">
        <v>44233</v>
      </c>
      <c r="C97" s="1" t="s">
        <v>402</v>
      </c>
      <c r="D97" s="76">
        <v>44233</v>
      </c>
      <c r="E97" s="1" t="s">
        <v>403</v>
      </c>
      <c r="F97" s="1" t="s">
        <v>404</v>
      </c>
      <c r="G97" s="1" t="s">
        <v>123</v>
      </c>
      <c r="H97" s="1" t="s">
        <v>124</v>
      </c>
      <c r="I97" s="1" t="s">
        <v>125</v>
      </c>
      <c r="J97" s="1" t="s">
        <v>295</v>
      </c>
      <c r="K97" s="1" t="s">
        <v>295</v>
      </c>
      <c r="L97">
        <f>ROUNDUP(IF(B97&gt;$D$4,0,($D$4-B97+1)/365),0)</f>
        <v>0</v>
      </c>
      <c r="M97">
        <f>ROUNDUP(IF(B97&gt;$D$5,0,($D$5-B97+1)/365),0)</f>
        <v>0</v>
      </c>
      <c r="N97" s="28">
        <f>IF(OR(L97=1,M97=1),IF(B97+364&lt;=$D$5,(B97+364-$D$4+1)/365,IF(B97&gt;$D$4,($D$5-B97+1)/365,$D$6/365)),0)</f>
        <v>0</v>
      </c>
      <c r="O97" s="28">
        <f>'Data &amp; Parameter'!$E$16*'Data &amp; Parameter'!$E$17*('Data &amp; Parameter'!$E$18+'Data &amp; Parameter'!$E$19)*'Data &amp; Parameter'!$E$20*'Data &amp; Parameter'!$E$37*N97</f>
        <v>0</v>
      </c>
      <c r="P97">
        <f>ROUNDUP(IF(D97&gt;$D$4,0,($D$4-D97+1)/365),0)</f>
        <v>0</v>
      </c>
      <c r="Q97">
        <f>ROUNDUP(IF(D97&gt;$D$5,0,($D$5-D97+1)/365),0)</f>
        <v>0</v>
      </c>
      <c r="R97" s="28">
        <f>IF(OR(P97=1,Q97=1),IF(D97+364&lt;=$D$5,(D97+364-$D$4+1)/365,IF(D97&gt;$D$4,($D$5-D97+1)/365,$D$6/365)),0)</f>
        <v>0</v>
      </c>
      <c r="S97" s="28">
        <f>'Data &amp; Parameter'!$E$16*'Data &amp; Parameter'!$E$17*('Data &amp; Parameter'!$E$18+'Data &amp; Parameter'!$E$19)*'Data &amp; Parameter'!$E$20*'Data &amp; Parameter'!$E$37*R97</f>
        <v>0</v>
      </c>
      <c r="T97" s="28">
        <f t="shared" si="1"/>
        <v>0</v>
      </c>
    </row>
    <row r="98" spans="1:20" ht="15.75" customHeight="1" x14ac:dyDescent="0.35">
      <c r="A98">
        <v>91</v>
      </c>
      <c r="B98" s="76">
        <v>44233</v>
      </c>
      <c r="C98" s="1" t="s">
        <v>405</v>
      </c>
      <c r="D98" s="76">
        <v>44233</v>
      </c>
      <c r="E98" s="1" t="s">
        <v>406</v>
      </c>
      <c r="F98" s="1" t="s">
        <v>407</v>
      </c>
      <c r="G98" s="1" t="s">
        <v>123</v>
      </c>
      <c r="H98" s="1" t="s">
        <v>124</v>
      </c>
      <c r="I98" s="1" t="s">
        <v>125</v>
      </c>
      <c r="J98" s="1" t="s">
        <v>126</v>
      </c>
      <c r="K98" s="1" t="s">
        <v>126</v>
      </c>
      <c r="L98">
        <f>ROUNDUP(IF(B98&gt;$D$4,0,($D$4-B98+1)/365),0)</f>
        <v>0</v>
      </c>
      <c r="M98">
        <f>ROUNDUP(IF(B98&gt;$D$5,0,($D$5-B98+1)/365),0)</f>
        <v>0</v>
      </c>
      <c r="N98" s="28">
        <f>IF(OR(L98=1,M98=1),IF(B98+364&lt;=$D$5,(B98+364-$D$4+1)/365,IF(B98&gt;$D$4,($D$5-B98+1)/365,$D$6/365)),0)</f>
        <v>0</v>
      </c>
      <c r="O98" s="28">
        <f>'Data &amp; Parameter'!$E$16*'Data &amp; Parameter'!$E$17*('Data &amp; Parameter'!$E$18+'Data &amp; Parameter'!$E$19)*'Data &amp; Parameter'!$E$20*'Data &amp; Parameter'!$E$37*N98</f>
        <v>0</v>
      </c>
      <c r="P98">
        <f>ROUNDUP(IF(D98&gt;$D$4,0,($D$4-D98+1)/365),0)</f>
        <v>0</v>
      </c>
      <c r="Q98">
        <f>ROUNDUP(IF(D98&gt;$D$5,0,($D$5-D98+1)/365),0)</f>
        <v>0</v>
      </c>
      <c r="R98" s="28">
        <f>IF(OR(P98=1,Q98=1),IF(D98+364&lt;=$D$5,(D98+364-$D$4+1)/365,IF(D98&gt;$D$4,($D$5-D98+1)/365,$D$6/365)),0)</f>
        <v>0</v>
      </c>
      <c r="S98" s="28">
        <f>'Data &amp; Parameter'!$E$16*'Data &amp; Parameter'!$E$17*('Data &amp; Parameter'!$E$18+'Data &amp; Parameter'!$E$19)*'Data &amp; Parameter'!$E$20*'Data &amp; Parameter'!$E$37*R98</f>
        <v>0</v>
      </c>
      <c r="T98" s="28">
        <f t="shared" si="1"/>
        <v>0</v>
      </c>
    </row>
    <row r="99" spans="1:20" ht="15.75" customHeight="1" x14ac:dyDescent="0.35">
      <c r="A99">
        <v>92</v>
      </c>
      <c r="B99" s="76">
        <v>44233</v>
      </c>
      <c r="C99" s="1" t="s">
        <v>408</v>
      </c>
      <c r="D99" s="76">
        <v>44233</v>
      </c>
      <c r="E99" s="1" t="s">
        <v>409</v>
      </c>
      <c r="F99" s="1" t="s">
        <v>410</v>
      </c>
      <c r="G99" s="1" t="s">
        <v>123</v>
      </c>
      <c r="H99" s="1" t="s">
        <v>124</v>
      </c>
      <c r="I99" s="1" t="s">
        <v>125</v>
      </c>
      <c r="J99" s="1" t="s">
        <v>411</v>
      </c>
      <c r="K99" s="1" t="s">
        <v>367</v>
      </c>
      <c r="L99">
        <f>ROUNDUP(IF(B99&gt;$D$4,0,($D$4-B99+1)/365),0)</f>
        <v>0</v>
      </c>
      <c r="M99">
        <f>ROUNDUP(IF(B99&gt;$D$5,0,($D$5-B99+1)/365),0)</f>
        <v>0</v>
      </c>
      <c r="N99" s="28">
        <f>IF(OR(L99=1,M99=1),IF(B99+364&lt;=$D$5,(B99+364-$D$4+1)/365,IF(B99&gt;$D$4,($D$5-B99+1)/365,$D$6/365)),0)</f>
        <v>0</v>
      </c>
      <c r="O99" s="28">
        <f>'Data &amp; Parameter'!$E$16*'Data &amp; Parameter'!$E$17*('Data &amp; Parameter'!$E$18+'Data &amp; Parameter'!$E$19)*'Data &amp; Parameter'!$E$20*'Data &amp; Parameter'!$E$37*N99</f>
        <v>0</v>
      </c>
      <c r="P99">
        <f>ROUNDUP(IF(D99&gt;$D$4,0,($D$4-D99+1)/365),0)</f>
        <v>0</v>
      </c>
      <c r="Q99">
        <f>ROUNDUP(IF(D99&gt;$D$5,0,($D$5-D99+1)/365),0)</f>
        <v>0</v>
      </c>
      <c r="R99" s="28">
        <f>IF(OR(P99=1,Q99=1),IF(D99+364&lt;=$D$5,(D99+364-$D$4+1)/365,IF(D99&gt;$D$4,($D$5-D99+1)/365,$D$6/365)),0)</f>
        <v>0</v>
      </c>
      <c r="S99" s="28">
        <f>'Data &amp; Parameter'!$E$16*'Data &amp; Parameter'!$E$17*('Data &amp; Parameter'!$E$18+'Data &amp; Parameter'!$E$19)*'Data &amp; Parameter'!$E$20*'Data &amp; Parameter'!$E$37*R99</f>
        <v>0</v>
      </c>
      <c r="T99" s="28">
        <f t="shared" si="1"/>
        <v>0</v>
      </c>
    </row>
    <row r="100" spans="1:20" ht="15.75" customHeight="1" x14ac:dyDescent="0.35">
      <c r="A100">
        <v>93</v>
      </c>
      <c r="B100" s="76">
        <v>44233</v>
      </c>
      <c r="C100" s="1" t="s">
        <v>412</v>
      </c>
      <c r="D100" s="76">
        <v>44233</v>
      </c>
      <c r="E100" s="1" t="s">
        <v>413</v>
      </c>
      <c r="F100" s="1" t="s">
        <v>414</v>
      </c>
      <c r="G100" s="1" t="s">
        <v>123</v>
      </c>
      <c r="H100" s="1" t="s">
        <v>124</v>
      </c>
      <c r="I100" s="1" t="s">
        <v>125</v>
      </c>
      <c r="J100" s="1" t="s">
        <v>366</v>
      </c>
      <c r="K100" s="1" t="s">
        <v>367</v>
      </c>
      <c r="L100">
        <f>ROUNDUP(IF(B100&gt;$D$4,0,($D$4-B100+1)/365),0)</f>
        <v>0</v>
      </c>
      <c r="M100">
        <f>ROUNDUP(IF(B100&gt;$D$5,0,($D$5-B100+1)/365),0)</f>
        <v>0</v>
      </c>
      <c r="N100" s="28">
        <f>IF(OR(L100=1,M100=1),IF(B100+364&lt;=$D$5,(B100+364-$D$4+1)/365,IF(B100&gt;$D$4,($D$5-B100+1)/365,$D$6/365)),0)</f>
        <v>0</v>
      </c>
      <c r="O100" s="28">
        <f>'Data &amp; Parameter'!$E$16*'Data &amp; Parameter'!$E$17*('Data &amp; Parameter'!$E$18+'Data &amp; Parameter'!$E$19)*'Data &amp; Parameter'!$E$20*'Data &amp; Parameter'!$E$37*N100</f>
        <v>0</v>
      </c>
      <c r="P100">
        <f>ROUNDUP(IF(D100&gt;$D$4,0,($D$4-D100+1)/365),0)</f>
        <v>0</v>
      </c>
      <c r="Q100">
        <f>ROUNDUP(IF(D100&gt;$D$5,0,($D$5-D100+1)/365),0)</f>
        <v>0</v>
      </c>
      <c r="R100" s="28">
        <f>IF(OR(P100=1,Q100=1),IF(D100+364&lt;=$D$5,(D100+364-$D$4+1)/365,IF(D100&gt;$D$4,($D$5-D100+1)/365,$D$6/365)),0)</f>
        <v>0</v>
      </c>
      <c r="S100" s="28">
        <f>'Data &amp; Parameter'!$E$16*'Data &amp; Parameter'!$E$17*('Data &amp; Parameter'!$E$18+'Data &amp; Parameter'!$E$19)*'Data &amp; Parameter'!$E$20*'Data &amp; Parameter'!$E$37*R100</f>
        <v>0</v>
      </c>
      <c r="T100" s="28">
        <f t="shared" si="1"/>
        <v>0</v>
      </c>
    </row>
    <row r="101" spans="1:20" ht="15.75" customHeight="1" x14ac:dyDescent="0.35">
      <c r="A101">
        <v>94</v>
      </c>
      <c r="B101" s="76">
        <v>44233</v>
      </c>
      <c r="C101" s="1" t="s">
        <v>415</v>
      </c>
      <c r="D101" s="76">
        <v>44233</v>
      </c>
      <c r="E101" s="1" t="s">
        <v>416</v>
      </c>
      <c r="F101" s="1" t="s">
        <v>417</v>
      </c>
      <c r="G101" s="1" t="s">
        <v>123</v>
      </c>
      <c r="H101" s="1" t="s">
        <v>124</v>
      </c>
      <c r="I101" s="1" t="s">
        <v>125</v>
      </c>
      <c r="J101" s="1" t="s">
        <v>366</v>
      </c>
      <c r="K101" s="1" t="s">
        <v>367</v>
      </c>
      <c r="L101">
        <f>ROUNDUP(IF(B101&gt;$D$4,0,($D$4-B101+1)/365),0)</f>
        <v>0</v>
      </c>
      <c r="M101">
        <f>ROUNDUP(IF(B101&gt;$D$5,0,($D$5-B101+1)/365),0)</f>
        <v>0</v>
      </c>
      <c r="N101" s="28">
        <f>IF(OR(L101=1,M101=1),IF(B101+364&lt;=$D$5,(B101+364-$D$4+1)/365,IF(B101&gt;$D$4,($D$5-B101+1)/365,$D$6/365)),0)</f>
        <v>0</v>
      </c>
      <c r="O101" s="28">
        <f>'Data &amp; Parameter'!$E$16*'Data &amp; Parameter'!$E$17*('Data &amp; Parameter'!$E$18+'Data &amp; Parameter'!$E$19)*'Data &amp; Parameter'!$E$20*'Data &amp; Parameter'!$E$37*N101</f>
        <v>0</v>
      </c>
      <c r="P101">
        <f>ROUNDUP(IF(D101&gt;$D$4,0,($D$4-D101+1)/365),0)</f>
        <v>0</v>
      </c>
      <c r="Q101">
        <f>ROUNDUP(IF(D101&gt;$D$5,0,($D$5-D101+1)/365),0)</f>
        <v>0</v>
      </c>
      <c r="R101" s="28">
        <f>IF(OR(P101=1,Q101=1),IF(D101+364&lt;=$D$5,(D101+364-$D$4+1)/365,IF(D101&gt;$D$4,($D$5-D101+1)/365,$D$6/365)),0)</f>
        <v>0</v>
      </c>
      <c r="S101" s="28">
        <f>'Data &amp; Parameter'!$E$16*'Data &amp; Parameter'!$E$17*('Data &amp; Parameter'!$E$18+'Data &amp; Parameter'!$E$19)*'Data &amp; Parameter'!$E$20*'Data &amp; Parameter'!$E$37*R101</f>
        <v>0</v>
      </c>
      <c r="T101" s="28">
        <f t="shared" si="1"/>
        <v>0</v>
      </c>
    </row>
    <row r="102" spans="1:20" ht="15.75" customHeight="1" x14ac:dyDescent="0.35">
      <c r="A102">
        <v>95</v>
      </c>
      <c r="B102" s="76">
        <v>44233</v>
      </c>
      <c r="C102" s="1" t="s">
        <v>418</v>
      </c>
      <c r="D102" s="76">
        <v>44233</v>
      </c>
      <c r="E102" s="1" t="s">
        <v>419</v>
      </c>
      <c r="F102" s="1" t="s">
        <v>420</v>
      </c>
      <c r="G102" s="1" t="s">
        <v>123</v>
      </c>
      <c r="H102" s="1" t="s">
        <v>124</v>
      </c>
      <c r="I102" s="1" t="s">
        <v>125</v>
      </c>
      <c r="J102" s="1" t="s">
        <v>421</v>
      </c>
      <c r="K102" s="1" t="s">
        <v>422</v>
      </c>
      <c r="L102">
        <f>ROUNDUP(IF(B102&gt;$D$4,0,($D$4-B102+1)/365),0)</f>
        <v>0</v>
      </c>
      <c r="M102">
        <f>ROUNDUP(IF(B102&gt;$D$5,0,($D$5-B102+1)/365),0)</f>
        <v>0</v>
      </c>
      <c r="N102" s="28">
        <f>IF(OR(L102=1,M102=1),IF(B102+364&lt;=$D$5,(B102+364-$D$4+1)/365,IF(B102&gt;$D$4,($D$5-B102+1)/365,$D$6/365)),0)</f>
        <v>0</v>
      </c>
      <c r="O102" s="28">
        <f>'Data &amp; Parameter'!$E$16*'Data &amp; Parameter'!$E$17*('Data &amp; Parameter'!$E$18+'Data &amp; Parameter'!$E$19)*'Data &amp; Parameter'!$E$20*'Data &amp; Parameter'!$E$37*N102</f>
        <v>0</v>
      </c>
      <c r="P102">
        <f>ROUNDUP(IF(D102&gt;$D$4,0,($D$4-D102+1)/365),0)</f>
        <v>0</v>
      </c>
      <c r="Q102">
        <f>ROUNDUP(IF(D102&gt;$D$5,0,($D$5-D102+1)/365),0)</f>
        <v>0</v>
      </c>
      <c r="R102" s="28">
        <f>IF(OR(P102=1,Q102=1),IF(D102+364&lt;=$D$5,(D102+364-$D$4+1)/365,IF(D102&gt;$D$4,($D$5-D102+1)/365,$D$6/365)),0)</f>
        <v>0</v>
      </c>
      <c r="S102" s="28">
        <f>'Data &amp; Parameter'!$E$16*'Data &amp; Parameter'!$E$17*('Data &amp; Parameter'!$E$18+'Data &amp; Parameter'!$E$19)*'Data &amp; Parameter'!$E$20*'Data &amp; Parameter'!$E$37*R102</f>
        <v>0</v>
      </c>
      <c r="T102" s="28">
        <f t="shared" si="1"/>
        <v>0</v>
      </c>
    </row>
    <row r="103" spans="1:20" ht="15.75" customHeight="1" x14ac:dyDescent="0.35">
      <c r="A103">
        <v>96</v>
      </c>
      <c r="B103" s="76">
        <v>44233</v>
      </c>
      <c r="C103" s="1" t="s">
        <v>423</v>
      </c>
      <c r="D103" s="76">
        <v>44233</v>
      </c>
      <c r="E103" s="1" t="s">
        <v>424</v>
      </c>
      <c r="F103" s="1" t="s">
        <v>425</v>
      </c>
      <c r="G103" s="1" t="s">
        <v>123</v>
      </c>
      <c r="H103" s="1" t="s">
        <v>124</v>
      </c>
      <c r="I103" s="1" t="s">
        <v>125</v>
      </c>
      <c r="J103" s="1" t="s">
        <v>426</v>
      </c>
      <c r="K103" s="1" t="s">
        <v>366</v>
      </c>
      <c r="L103">
        <f>ROUNDUP(IF(B103&gt;$D$4,0,($D$4-B103+1)/365),0)</f>
        <v>0</v>
      </c>
      <c r="M103">
        <f>ROUNDUP(IF(B103&gt;$D$5,0,($D$5-B103+1)/365),0)</f>
        <v>0</v>
      </c>
      <c r="N103" s="28">
        <f>IF(OR(L103=1,M103=1),IF(B103+364&lt;=$D$5,(B103+364-$D$4+1)/365,IF(B103&gt;$D$4,($D$5-B103+1)/365,$D$6/365)),0)</f>
        <v>0</v>
      </c>
      <c r="O103" s="28">
        <f>'Data &amp; Parameter'!$E$16*'Data &amp; Parameter'!$E$17*('Data &amp; Parameter'!$E$18+'Data &amp; Parameter'!$E$19)*'Data &amp; Parameter'!$E$20*'Data &amp; Parameter'!$E$37*N103</f>
        <v>0</v>
      </c>
      <c r="P103">
        <f>ROUNDUP(IF(D103&gt;$D$4,0,($D$4-D103+1)/365),0)</f>
        <v>0</v>
      </c>
      <c r="Q103">
        <f>ROUNDUP(IF(D103&gt;$D$5,0,($D$5-D103+1)/365),0)</f>
        <v>0</v>
      </c>
      <c r="R103" s="28">
        <f>IF(OR(P103=1,Q103=1),IF(D103+364&lt;=$D$5,(D103+364-$D$4+1)/365,IF(D103&gt;$D$4,($D$5-D103+1)/365,$D$6/365)),0)</f>
        <v>0</v>
      </c>
      <c r="S103" s="28">
        <f>'Data &amp; Parameter'!$E$16*'Data &amp; Parameter'!$E$17*('Data &amp; Parameter'!$E$18+'Data &amp; Parameter'!$E$19)*'Data &amp; Parameter'!$E$20*'Data &amp; Parameter'!$E$37*R103</f>
        <v>0</v>
      </c>
      <c r="T103" s="28">
        <f t="shared" si="1"/>
        <v>0</v>
      </c>
    </row>
    <row r="104" spans="1:20" ht="15.75" customHeight="1" x14ac:dyDescent="0.35">
      <c r="A104">
        <v>97</v>
      </c>
      <c r="B104" s="76">
        <v>44233</v>
      </c>
      <c r="C104" s="1" t="s">
        <v>427</v>
      </c>
      <c r="D104" s="76">
        <v>44233</v>
      </c>
      <c r="E104" s="1" t="s">
        <v>428</v>
      </c>
      <c r="F104" s="1" t="s">
        <v>429</v>
      </c>
      <c r="G104" s="1" t="s">
        <v>123</v>
      </c>
      <c r="H104" s="1" t="s">
        <v>124</v>
      </c>
      <c r="I104" s="1" t="s">
        <v>125</v>
      </c>
      <c r="J104" s="1" t="s">
        <v>366</v>
      </c>
      <c r="K104" s="1" t="s">
        <v>366</v>
      </c>
      <c r="L104">
        <f>ROUNDUP(IF(B104&gt;$D$4,0,($D$4-B104+1)/365),0)</f>
        <v>0</v>
      </c>
      <c r="M104">
        <f>ROUNDUP(IF(B104&gt;$D$5,0,($D$5-B104+1)/365),0)</f>
        <v>0</v>
      </c>
      <c r="N104" s="28">
        <f>IF(OR(L104=1,M104=1),IF(B104+364&lt;=$D$5,(B104+364-$D$4+1)/365,IF(B104&gt;$D$4,($D$5-B104+1)/365,$D$6/365)),0)</f>
        <v>0</v>
      </c>
      <c r="O104" s="28">
        <f>'Data &amp; Parameter'!$E$16*'Data &amp; Parameter'!$E$17*('Data &amp; Parameter'!$E$18+'Data &amp; Parameter'!$E$19)*'Data &amp; Parameter'!$E$20*'Data &amp; Parameter'!$E$37*N104</f>
        <v>0</v>
      </c>
      <c r="P104">
        <f>ROUNDUP(IF(D104&gt;$D$4,0,($D$4-D104+1)/365),0)</f>
        <v>0</v>
      </c>
      <c r="Q104">
        <f>ROUNDUP(IF(D104&gt;$D$5,0,($D$5-D104+1)/365),0)</f>
        <v>0</v>
      </c>
      <c r="R104" s="28">
        <f>IF(OR(P104=1,Q104=1),IF(D104+364&lt;=$D$5,(D104+364-$D$4+1)/365,IF(D104&gt;$D$4,($D$5-D104+1)/365,$D$6/365)),0)</f>
        <v>0</v>
      </c>
      <c r="S104" s="28">
        <f>'Data &amp; Parameter'!$E$16*'Data &amp; Parameter'!$E$17*('Data &amp; Parameter'!$E$18+'Data &amp; Parameter'!$E$19)*'Data &amp; Parameter'!$E$20*'Data &amp; Parameter'!$E$37*R104</f>
        <v>0</v>
      </c>
      <c r="T104" s="28">
        <f t="shared" si="1"/>
        <v>0</v>
      </c>
    </row>
    <row r="105" spans="1:20" ht="15.75" customHeight="1" x14ac:dyDescent="0.35">
      <c r="A105">
        <v>98</v>
      </c>
      <c r="B105" s="76">
        <v>44233</v>
      </c>
      <c r="C105" s="1" t="s">
        <v>430</v>
      </c>
      <c r="D105" s="76">
        <v>44233</v>
      </c>
      <c r="E105" s="1" t="s">
        <v>431</v>
      </c>
      <c r="F105" s="1" t="s">
        <v>432</v>
      </c>
      <c r="G105" s="1" t="s">
        <v>123</v>
      </c>
      <c r="H105" s="1" t="s">
        <v>124</v>
      </c>
      <c r="I105" s="1" t="s">
        <v>125</v>
      </c>
      <c r="J105" s="1" t="s">
        <v>366</v>
      </c>
      <c r="K105" s="1" t="s">
        <v>366</v>
      </c>
      <c r="L105">
        <f>ROUNDUP(IF(B105&gt;$D$4,0,($D$4-B105+1)/365),0)</f>
        <v>0</v>
      </c>
      <c r="M105">
        <f>ROUNDUP(IF(B105&gt;$D$5,0,($D$5-B105+1)/365),0)</f>
        <v>0</v>
      </c>
      <c r="N105" s="28">
        <f>IF(OR(L105=1,M105=1),IF(B105+364&lt;=$D$5,(B105+364-$D$4+1)/365,IF(B105&gt;$D$4,($D$5-B105+1)/365,$D$6/365)),0)</f>
        <v>0</v>
      </c>
      <c r="O105" s="28">
        <f>'Data &amp; Parameter'!$E$16*'Data &amp; Parameter'!$E$17*('Data &amp; Parameter'!$E$18+'Data &amp; Parameter'!$E$19)*'Data &amp; Parameter'!$E$20*'Data &amp; Parameter'!$E$37*N105</f>
        <v>0</v>
      </c>
      <c r="P105">
        <f>ROUNDUP(IF(D105&gt;$D$4,0,($D$4-D105+1)/365),0)</f>
        <v>0</v>
      </c>
      <c r="Q105">
        <f>ROUNDUP(IF(D105&gt;$D$5,0,($D$5-D105+1)/365),0)</f>
        <v>0</v>
      </c>
      <c r="R105" s="28">
        <f>IF(OR(P105=1,Q105=1),IF(D105+364&lt;=$D$5,(D105+364-$D$4+1)/365,IF(D105&gt;$D$4,($D$5-D105+1)/365,$D$6/365)),0)</f>
        <v>0</v>
      </c>
      <c r="S105" s="28">
        <f>'Data &amp; Parameter'!$E$16*'Data &amp; Parameter'!$E$17*('Data &amp; Parameter'!$E$18+'Data &amp; Parameter'!$E$19)*'Data &amp; Parameter'!$E$20*'Data &amp; Parameter'!$E$37*R105</f>
        <v>0</v>
      </c>
      <c r="T105" s="28">
        <f t="shared" si="1"/>
        <v>0</v>
      </c>
    </row>
    <row r="106" spans="1:20" ht="15.75" customHeight="1" x14ac:dyDescent="0.35">
      <c r="A106">
        <v>99</v>
      </c>
      <c r="B106" s="76">
        <v>44233</v>
      </c>
      <c r="C106" s="1" t="s">
        <v>433</v>
      </c>
      <c r="D106" s="76">
        <v>44233</v>
      </c>
      <c r="E106" s="1" t="s">
        <v>434</v>
      </c>
      <c r="F106" s="1" t="s">
        <v>435</v>
      </c>
      <c r="G106" s="1" t="s">
        <v>123</v>
      </c>
      <c r="H106" s="1" t="s">
        <v>124</v>
      </c>
      <c r="I106" s="1" t="s">
        <v>125</v>
      </c>
      <c r="J106" s="1" t="s">
        <v>366</v>
      </c>
      <c r="K106" s="1" t="s">
        <v>366</v>
      </c>
      <c r="L106">
        <f>ROUNDUP(IF(B106&gt;$D$4,0,($D$4-B106+1)/365),0)</f>
        <v>0</v>
      </c>
      <c r="M106">
        <f>ROUNDUP(IF(B106&gt;$D$5,0,($D$5-B106+1)/365),0)</f>
        <v>0</v>
      </c>
      <c r="N106" s="28">
        <f>IF(OR(L106=1,M106=1),IF(B106+364&lt;=$D$5,(B106+364-$D$4+1)/365,IF(B106&gt;$D$4,($D$5-B106+1)/365,$D$6/365)),0)</f>
        <v>0</v>
      </c>
      <c r="O106" s="28">
        <f>'Data &amp; Parameter'!$E$16*'Data &amp; Parameter'!$E$17*('Data &amp; Parameter'!$E$18+'Data &amp; Parameter'!$E$19)*'Data &amp; Parameter'!$E$20*'Data &amp; Parameter'!$E$37*N106</f>
        <v>0</v>
      </c>
      <c r="P106">
        <f>ROUNDUP(IF(D106&gt;$D$4,0,($D$4-D106+1)/365),0)</f>
        <v>0</v>
      </c>
      <c r="Q106">
        <f>ROUNDUP(IF(D106&gt;$D$5,0,($D$5-D106+1)/365),0)</f>
        <v>0</v>
      </c>
      <c r="R106" s="28">
        <f>IF(OR(P106=1,Q106=1),IF(D106+364&lt;=$D$5,(D106+364-$D$4+1)/365,IF(D106&gt;$D$4,($D$5-D106+1)/365,$D$6/365)),0)</f>
        <v>0</v>
      </c>
      <c r="S106" s="28">
        <f>'Data &amp; Parameter'!$E$16*'Data &amp; Parameter'!$E$17*('Data &amp; Parameter'!$E$18+'Data &amp; Parameter'!$E$19)*'Data &amp; Parameter'!$E$20*'Data &amp; Parameter'!$E$37*R106</f>
        <v>0</v>
      </c>
      <c r="T106" s="28">
        <f t="shared" si="1"/>
        <v>0</v>
      </c>
    </row>
    <row r="107" spans="1:20" ht="15.75" customHeight="1" x14ac:dyDescent="0.35">
      <c r="A107">
        <v>100</v>
      </c>
      <c r="B107" s="76">
        <v>44233</v>
      </c>
      <c r="C107" s="1" t="s">
        <v>436</v>
      </c>
      <c r="D107" s="76">
        <v>44233</v>
      </c>
      <c r="E107" s="1" t="s">
        <v>437</v>
      </c>
      <c r="F107" s="1" t="s">
        <v>438</v>
      </c>
      <c r="G107" s="1" t="s">
        <v>123</v>
      </c>
      <c r="H107" s="1" t="s">
        <v>124</v>
      </c>
      <c r="I107" s="1" t="s">
        <v>125</v>
      </c>
      <c r="J107" s="1" t="s">
        <v>366</v>
      </c>
      <c r="K107" s="1" t="s">
        <v>366</v>
      </c>
      <c r="L107">
        <f>ROUNDUP(IF(B107&gt;$D$4,0,($D$4-B107+1)/365),0)</f>
        <v>0</v>
      </c>
      <c r="M107">
        <f>ROUNDUP(IF(B107&gt;$D$5,0,($D$5-B107+1)/365),0)</f>
        <v>0</v>
      </c>
      <c r="N107" s="28">
        <f>IF(OR(L107=1,M107=1),IF(B107+364&lt;=$D$5,(B107+364-$D$4+1)/365,IF(B107&gt;$D$4,($D$5-B107+1)/365,$D$6/365)),0)</f>
        <v>0</v>
      </c>
      <c r="O107" s="28">
        <f>'Data &amp; Parameter'!$E$16*'Data &amp; Parameter'!$E$17*('Data &amp; Parameter'!$E$18+'Data &amp; Parameter'!$E$19)*'Data &amp; Parameter'!$E$20*'Data &amp; Parameter'!$E$37*N107</f>
        <v>0</v>
      </c>
      <c r="P107">
        <f>ROUNDUP(IF(D107&gt;$D$4,0,($D$4-D107+1)/365),0)</f>
        <v>0</v>
      </c>
      <c r="Q107">
        <f>ROUNDUP(IF(D107&gt;$D$5,0,($D$5-D107+1)/365),0)</f>
        <v>0</v>
      </c>
      <c r="R107" s="28">
        <f>IF(OR(P107=1,Q107=1),IF(D107+364&lt;=$D$5,(D107+364-$D$4+1)/365,IF(D107&gt;$D$4,($D$5-D107+1)/365,$D$6/365)),0)</f>
        <v>0</v>
      </c>
      <c r="S107" s="28">
        <f>'Data &amp; Parameter'!$E$16*'Data &amp; Parameter'!$E$17*('Data &amp; Parameter'!$E$18+'Data &amp; Parameter'!$E$19)*'Data &amp; Parameter'!$E$20*'Data &amp; Parameter'!$E$37*R107</f>
        <v>0</v>
      </c>
      <c r="T107" s="28">
        <f t="shared" si="1"/>
        <v>0</v>
      </c>
    </row>
    <row r="108" spans="1:20" ht="15.75" customHeight="1" x14ac:dyDescent="0.35">
      <c r="A108">
        <v>101</v>
      </c>
      <c r="B108" s="76">
        <v>44233</v>
      </c>
      <c r="C108" s="1" t="s">
        <v>439</v>
      </c>
      <c r="D108" s="76">
        <v>44233</v>
      </c>
      <c r="E108" s="1" t="s">
        <v>440</v>
      </c>
      <c r="F108" s="1" t="s">
        <v>441</v>
      </c>
      <c r="G108" s="1" t="s">
        <v>123</v>
      </c>
      <c r="H108" s="1" t="s">
        <v>124</v>
      </c>
      <c r="I108" s="1" t="s">
        <v>125</v>
      </c>
      <c r="J108" s="1" t="s">
        <v>366</v>
      </c>
      <c r="K108" s="1" t="s">
        <v>366</v>
      </c>
      <c r="L108">
        <f>ROUNDUP(IF(B108&gt;$D$4,0,($D$4-B108+1)/365),0)</f>
        <v>0</v>
      </c>
      <c r="M108">
        <f>ROUNDUP(IF(B108&gt;$D$5,0,($D$5-B108+1)/365),0)</f>
        <v>0</v>
      </c>
      <c r="N108" s="28">
        <f>IF(OR(L108=1,M108=1),IF(B108+364&lt;=$D$5,(B108+364-$D$4+1)/365,IF(B108&gt;$D$4,($D$5-B108+1)/365,$D$6/365)),0)</f>
        <v>0</v>
      </c>
      <c r="O108" s="28">
        <f>'Data &amp; Parameter'!$E$16*'Data &amp; Parameter'!$E$17*('Data &amp; Parameter'!$E$18+'Data &amp; Parameter'!$E$19)*'Data &amp; Parameter'!$E$20*'Data &amp; Parameter'!$E$37*N108</f>
        <v>0</v>
      </c>
      <c r="P108">
        <f>ROUNDUP(IF(D108&gt;$D$4,0,($D$4-D108+1)/365),0)</f>
        <v>0</v>
      </c>
      <c r="Q108">
        <f>ROUNDUP(IF(D108&gt;$D$5,0,($D$5-D108+1)/365),0)</f>
        <v>0</v>
      </c>
      <c r="R108" s="28">
        <f>IF(OR(P108=1,Q108=1),IF(D108+364&lt;=$D$5,(D108+364-$D$4+1)/365,IF(D108&gt;$D$4,($D$5-D108+1)/365,$D$6/365)),0)</f>
        <v>0</v>
      </c>
      <c r="S108" s="28">
        <f>'Data &amp; Parameter'!$E$16*'Data &amp; Parameter'!$E$17*('Data &amp; Parameter'!$E$18+'Data &amp; Parameter'!$E$19)*'Data &amp; Parameter'!$E$20*'Data &amp; Parameter'!$E$37*R108</f>
        <v>0</v>
      </c>
      <c r="T108" s="28">
        <f t="shared" si="1"/>
        <v>0</v>
      </c>
    </row>
    <row r="109" spans="1:20" ht="15.75" customHeight="1" x14ac:dyDescent="0.35">
      <c r="A109">
        <v>102</v>
      </c>
      <c r="B109" s="76">
        <v>44233</v>
      </c>
      <c r="C109" s="1" t="s">
        <v>442</v>
      </c>
      <c r="D109" s="76">
        <v>44233</v>
      </c>
      <c r="E109" s="1" t="s">
        <v>443</v>
      </c>
      <c r="F109" s="1" t="s">
        <v>444</v>
      </c>
      <c r="G109" s="1" t="s">
        <v>123</v>
      </c>
      <c r="H109" s="1" t="s">
        <v>124</v>
      </c>
      <c r="I109" s="1" t="s">
        <v>125</v>
      </c>
      <c r="J109" s="1" t="s">
        <v>366</v>
      </c>
      <c r="K109" s="1" t="s">
        <v>366</v>
      </c>
      <c r="L109">
        <f>ROUNDUP(IF(B109&gt;$D$4,0,($D$4-B109+1)/365),0)</f>
        <v>0</v>
      </c>
      <c r="M109">
        <f>ROUNDUP(IF(B109&gt;$D$5,0,($D$5-B109+1)/365),0)</f>
        <v>0</v>
      </c>
      <c r="N109" s="28">
        <f>IF(OR(L109=1,M109=1),IF(B109+364&lt;=$D$5,(B109+364-$D$4+1)/365,IF(B109&gt;$D$4,($D$5-B109+1)/365,$D$6/365)),0)</f>
        <v>0</v>
      </c>
      <c r="O109" s="28">
        <f>'Data &amp; Parameter'!$E$16*'Data &amp; Parameter'!$E$17*('Data &amp; Parameter'!$E$18+'Data &amp; Parameter'!$E$19)*'Data &amp; Parameter'!$E$20*'Data &amp; Parameter'!$E$37*N109</f>
        <v>0</v>
      </c>
      <c r="P109">
        <f>ROUNDUP(IF(D109&gt;$D$4,0,($D$4-D109+1)/365),0)</f>
        <v>0</v>
      </c>
      <c r="Q109">
        <f>ROUNDUP(IF(D109&gt;$D$5,0,($D$5-D109+1)/365),0)</f>
        <v>0</v>
      </c>
      <c r="R109" s="28">
        <f>IF(OR(P109=1,Q109=1),IF(D109+364&lt;=$D$5,(D109+364-$D$4+1)/365,IF(D109&gt;$D$4,($D$5-D109+1)/365,$D$6/365)),0)</f>
        <v>0</v>
      </c>
      <c r="S109" s="28">
        <f>'Data &amp; Parameter'!$E$16*'Data &amp; Parameter'!$E$17*('Data &amp; Parameter'!$E$18+'Data &amp; Parameter'!$E$19)*'Data &amp; Parameter'!$E$20*'Data &amp; Parameter'!$E$37*R109</f>
        <v>0</v>
      </c>
      <c r="T109" s="28">
        <f t="shared" si="1"/>
        <v>0</v>
      </c>
    </row>
    <row r="110" spans="1:20" ht="15.75" customHeight="1" x14ac:dyDescent="0.35">
      <c r="A110">
        <v>103</v>
      </c>
      <c r="B110" s="76">
        <v>44233</v>
      </c>
      <c r="C110" s="1" t="s">
        <v>445</v>
      </c>
      <c r="D110" s="76">
        <v>44233</v>
      </c>
      <c r="E110" s="1" t="s">
        <v>446</v>
      </c>
      <c r="F110" s="1" t="s">
        <v>447</v>
      </c>
      <c r="G110" s="1" t="s">
        <v>123</v>
      </c>
      <c r="H110" s="1" t="s">
        <v>124</v>
      </c>
      <c r="I110" s="1" t="s">
        <v>125</v>
      </c>
      <c r="J110" s="1" t="s">
        <v>366</v>
      </c>
      <c r="K110" s="1" t="s">
        <v>366</v>
      </c>
      <c r="L110">
        <f>ROUNDUP(IF(B110&gt;$D$4,0,($D$4-B110+1)/365),0)</f>
        <v>0</v>
      </c>
      <c r="M110">
        <f>ROUNDUP(IF(B110&gt;$D$5,0,($D$5-B110+1)/365),0)</f>
        <v>0</v>
      </c>
      <c r="N110" s="28">
        <f>IF(OR(L110=1,M110=1),IF(B110+364&lt;=$D$5,(B110+364-$D$4+1)/365,IF(B110&gt;$D$4,($D$5-B110+1)/365,$D$6/365)),0)</f>
        <v>0</v>
      </c>
      <c r="O110" s="28">
        <f>'Data &amp; Parameter'!$E$16*'Data &amp; Parameter'!$E$17*('Data &amp; Parameter'!$E$18+'Data &amp; Parameter'!$E$19)*'Data &amp; Parameter'!$E$20*'Data &amp; Parameter'!$E$37*N110</f>
        <v>0</v>
      </c>
      <c r="P110">
        <f>ROUNDUP(IF(D110&gt;$D$4,0,($D$4-D110+1)/365),0)</f>
        <v>0</v>
      </c>
      <c r="Q110">
        <f>ROUNDUP(IF(D110&gt;$D$5,0,($D$5-D110+1)/365),0)</f>
        <v>0</v>
      </c>
      <c r="R110" s="28">
        <f>IF(OR(P110=1,Q110=1),IF(D110+364&lt;=$D$5,(D110+364-$D$4+1)/365,IF(D110&gt;$D$4,($D$5-D110+1)/365,$D$6/365)),0)</f>
        <v>0</v>
      </c>
      <c r="S110" s="28">
        <f>'Data &amp; Parameter'!$E$16*'Data &amp; Parameter'!$E$17*('Data &amp; Parameter'!$E$18+'Data &amp; Parameter'!$E$19)*'Data &amp; Parameter'!$E$20*'Data &amp; Parameter'!$E$37*R110</f>
        <v>0</v>
      </c>
      <c r="T110" s="28">
        <f t="shared" si="1"/>
        <v>0</v>
      </c>
    </row>
    <row r="111" spans="1:20" ht="15.75" customHeight="1" x14ac:dyDescent="0.35">
      <c r="A111">
        <v>104</v>
      </c>
      <c r="B111" s="76">
        <v>44233</v>
      </c>
      <c r="C111" s="1" t="s">
        <v>448</v>
      </c>
      <c r="D111" s="76">
        <v>44233</v>
      </c>
      <c r="E111" s="1" t="s">
        <v>449</v>
      </c>
      <c r="F111" s="1" t="s">
        <v>450</v>
      </c>
      <c r="G111" s="1" t="s">
        <v>123</v>
      </c>
      <c r="H111" s="1" t="s">
        <v>124</v>
      </c>
      <c r="I111" s="1" t="s">
        <v>125</v>
      </c>
      <c r="J111" s="1" t="s">
        <v>366</v>
      </c>
      <c r="K111" s="1" t="s">
        <v>287</v>
      </c>
      <c r="L111">
        <f>ROUNDUP(IF(B111&gt;$D$4,0,($D$4-B111+1)/365),0)</f>
        <v>0</v>
      </c>
      <c r="M111">
        <f>ROUNDUP(IF(B111&gt;$D$5,0,($D$5-B111+1)/365),0)</f>
        <v>0</v>
      </c>
      <c r="N111" s="28">
        <f>IF(OR(L111=1,M111=1),IF(B111+364&lt;=$D$5,(B111+364-$D$4+1)/365,IF(B111&gt;$D$4,($D$5-B111+1)/365,$D$6/365)),0)</f>
        <v>0</v>
      </c>
      <c r="O111" s="28">
        <f>'Data &amp; Parameter'!$E$16*'Data &amp; Parameter'!$E$17*('Data &amp; Parameter'!$E$18+'Data &amp; Parameter'!$E$19)*'Data &amp; Parameter'!$E$20*'Data &amp; Parameter'!$E$37*N111</f>
        <v>0</v>
      </c>
      <c r="P111">
        <f>ROUNDUP(IF(D111&gt;$D$4,0,($D$4-D111+1)/365),0)</f>
        <v>0</v>
      </c>
      <c r="Q111">
        <f>ROUNDUP(IF(D111&gt;$D$5,0,($D$5-D111+1)/365),0)</f>
        <v>0</v>
      </c>
      <c r="R111" s="28">
        <f>IF(OR(P111=1,Q111=1),IF(D111+364&lt;=$D$5,(D111+364-$D$4+1)/365,IF(D111&gt;$D$4,($D$5-D111+1)/365,$D$6/365)),0)</f>
        <v>0</v>
      </c>
      <c r="S111" s="28">
        <f>'Data &amp; Parameter'!$E$16*'Data &amp; Parameter'!$E$17*('Data &amp; Parameter'!$E$18+'Data &amp; Parameter'!$E$19)*'Data &amp; Parameter'!$E$20*'Data &amp; Parameter'!$E$37*R111</f>
        <v>0</v>
      </c>
      <c r="T111" s="28">
        <f t="shared" si="1"/>
        <v>0</v>
      </c>
    </row>
    <row r="112" spans="1:20" ht="15.75" customHeight="1" x14ac:dyDescent="0.35">
      <c r="A112">
        <v>105</v>
      </c>
      <c r="B112" s="76">
        <v>44233</v>
      </c>
      <c r="C112" s="1" t="s">
        <v>451</v>
      </c>
      <c r="D112" s="76">
        <v>44233</v>
      </c>
      <c r="E112" s="1" t="s">
        <v>452</v>
      </c>
      <c r="F112" s="1" t="s">
        <v>453</v>
      </c>
      <c r="G112" s="1" t="s">
        <v>123</v>
      </c>
      <c r="H112" s="1" t="s">
        <v>124</v>
      </c>
      <c r="I112" s="1" t="s">
        <v>125</v>
      </c>
      <c r="J112" s="1" t="s">
        <v>126</v>
      </c>
      <c r="K112" s="1" t="s">
        <v>126</v>
      </c>
      <c r="L112">
        <f>ROUNDUP(IF(B112&gt;$D$4,0,($D$4-B112+1)/365),0)</f>
        <v>0</v>
      </c>
      <c r="M112">
        <f>ROUNDUP(IF(B112&gt;$D$5,0,($D$5-B112+1)/365),0)</f>
        <v>0</v>
      </c>
      <c r="N112" s="28">
        <f>IF(OR(L112=1,M112=1),IF(B112+364&lt;=$D$5,(B112+364-$D$4+1)/365,IF(B112&gt;$D$4,($D$5-B112+1)/365,$D$6/365)),0)</f>
        <v>0</v>
      </c>
      <c r="O112" s="28">
        <f>'Data &amp; Parameter'!$E$16*'Data &amp; Parameter'!$E$17*('Data &amp; Parameter'!$E$18+'Data &amp; Parameter'!$E$19)*'Data &amp; Parameter'!$E$20*'Data &amp; Parameter'!$E$37*N112</f>
        <v>0</v>
      </c>
      <c r="P112">
        <f>ROUNDUP(IF(D112&gt;$D$4,0,($D$4-D112+1)/365),0)</f>
        <v>0</v>
      </c>
      <c r="Q112">
        <f>ROUNDUP(IF(D112&gt;$D$5,0,($D$5-D112+1)/365),0)</f>
        <v>0</v>
      </c>
      <c r="R112" s="28">
        <f>IF(OR(P112=1,Q112=1),IF(D112+364&lt;=$D$5,(D112+364-$D$4+1)/365,IF(D112&gt;$D$4,($D$5-D112+1)/365,$D$6/365)),0)</f>
        <v>0</v>
      </c>
      <c r="S112" s="28">
        <f>'Data &amp; Parameter'!$E$16*'Data &amp; Parameter'!$E$17*('Data &amp; Parameter'!$E$18+'Data &amp; Parameter'!$E$19)*'Data &amp; Parameter'!$E$20*'Data &amp; Parameter'!$E$37*R112</f>
        <v>0</v>
      </c>
      <c r="T112" s="28">
        <f t="shared" si="1"/>
        <v>0</v>
      </c>
    </row>
    <row r="113" spans="1:20" ht="15.75" customHeight="1" x14ac:dyDescent="0.35">
      <c r="A113">
        <v>106</v>
      </c>
      <c r="B113" s="76">
        <v>44233</v>
      </c>
      <c r="C113" s="1" t="s">
        <v>454</v>
      </c>
      <c r="D113" s="76">
        <v>44233</v>
      </c>
      <c r="E113" s="1" t="s">
        <v>455</v>
      </c>
      <c r="F113" s="1" t="s">
        <v>456</v>
      </c>
      <c r="G113" s="1" t="s">
        <v>123</v>
      </c>
      <c r="H113" s="1" t="s">
        <v>124</v>
      </c>
      <c r="I113" s="1" t="s">
        <v>125</v>
      </c>
      <c r="J113" s="1" t="s">
        <v>126</v>
      </c>
      <c r="K113" s="1" t="s">
        <v>126</v>
      </c>
      <c r="L113">
        <f>ROUNDUP(IF(B113&gt;$D$4,0,($D$4-B113+1)/365),0)</f>
        <v>0</v>
      </c>
      <c r="M113">
        <f>ROUNDUP(IF(B113&gt;$D$5,0,($D$5-B113+1)/365),0)</f>
        <v>0</v>
      </c>
      <c r="N113" s="28">
        <f>IF(OR(L113=1,M113=1),IF(B113+364&lt;=$D$5,(B113+364-$D$4+1)/365,IF(B113&gt;$D$4,($D$5-B113+1)/365,$D$6/365)),0)</f>
        <v>0</v>
      </c>
      <c r="O113" s="28">
        <f>'Data &amp; Parameter'!$E$16*'Data &amp; Parameter'!$E$17*('Data &amp; Parameter'!$E$18+'Data &amp; Parameter'!$E$19)*'Data &amp; Parameter'!$E$20*'Data &amp; Parameter'!$E$37*N113</f>
        <v>0</v>
      </c>
      <c r="P113">
        <f>ROUNDUP(IF(D113&gt;$D$4,0,($D$4-D113+1)/365),0)</f>
        <v>0</v>
      </c>
      <c r="Q113">
        <f>ROUNDUP(IF(D113&gt;$D$5,0,($D$5-D113+1)/365),0)</f>
        <v>0</v>
      </c>
      <c r="R113" s="28">
        <f>IF(OR(P113=1,Q113=1),IF(D113+364&lt;=$D$5,(D113+364-$D$4+1)/365,IF(D113&gt;$D$4,($D$5-D113+1)/365,$D$6/365)),0)</f>
        <v>0</v>
      </c>
      <c r="S113" s="28">
        <f>'Data &amp; Parameter'!$E$16*'Data &amp; Parameter'!$E$17*('Data &amp; Parameter'!$E$18+'Data &amp; Parameter'!$E$19)*'Data &amp; Parameter'!$E$20*'Data &amp; Parameter'!$E$37*R113</f>
        <v>0</v>
      </c>
      <c r="T113" s="28">
        <f t="shared" si="1"/>
        <v>0</v>
      </c>
    </row>
    <row r="114" spans="1:20" ht="15.75" customHeight="1" x14ac:dyDescent="0.35">
      <c r="A114">
        <v>107</v>
      </c>
      <c r="B114" s="76">
        <v>44233</v>
      </c>
      <c r="C114" s="1" t="s">
        <v>457</v>
      </c>
      <c r="D114" s="76">
        <v>44233</v>
      </c>
      <c r="E114" s="1" t="s">
        <v>458</v>
      </c>
      <c r="F114" s="1" t="s">
        <v>459</v>
      </c>
      <c r="G114" s="1" t="s">
        <v>123</v>
      </c>
      <c r="H114" s="1" t="s">
        <v>124</v>
      </c>
      <c r="I114" s="1" t="s">
        <v>125</v>
      </c>
      <c r="J114" s="1" t="s">
        <v>126</v>
      </c>
      <c r="K114" s="1" t="s">
        <v>126</v>
      </c>
      <c r="L114">
        <f>ROUNDUP(IF(B114&gt;$D$4,0,($D$4-B114+1)/365),0)</f>
        <v>0</v>
      </c>
      <c r="M114">
        <f>ROUNDUP(IF(B114&gt;$D$5,0,($D$5-B114+1)/365),0)</f>
        <v>0</v>
      </c>
      <c r="N114" s="28">
        <f>IF(OR(L114=1,M114=1),IF(B114+364&lt;=$D$5,(B114+364-$D$4+1)/365,IF(B114&gt;$D$4,($D$5-B114+1)/365,$D$6/365)),0)</f>
        <v>0</v>
      </c>
      <c r="O114" s="28">
        <f>'Data &amp; Parameter'!$E$16*'Data &amp; Parameter'!$E$17*('Data &amp; Parameter'!$E$18+'Data &amp; Parameter'!$E$19)*'Data &amp; Parameter'!$E$20*'Data &amp; Parameter'!$E$37*N114</f>
        <v>0</v>
      </c>
      <c r="P114">
        <f>ROUNDUP(IF(D114&gt;$D$4,0,($D$4-D114+1)/365),0)</f>
        <v>0</v>
      </c>
      <c r="Q114">
        <f>ROUNDUP(IF(D114&gt;$D$5,0,($D$5-D114+1)/365),0)</f>
        <v>0</v>
      </c>
      <c r="R114" s="28">
        <f>IF(OR(P114=1,Q114=1),IF(D114+364&lt;=$D$5,(D114+364-$D$4+1)/365,IF(D114&gt;$D$4,($D$5-D114+1)/365,$D$6/365)),0)</f>
        <v>0</v>
      </c>
      <c r="S114" s="28">
        <f>'Data &amp; Parameter'!$E$16*'Data &amp; Parameter'!$E$17*('Data &amp; Parameter'!$E$18+'Data &amp; Parameter'!$E$19)*'Data &amp; Parameter'!$E$20*'Data &amp; Parameter'!$E$37*R114</f>
        <v>0</v>
      </c>
      <c r="T114" s="28">
        <f t="shared" si="1"/>
        <v>0</v>
      </c>
    </row>
    <row r="115" spans="1:20" ht="15.75" customHeight="1" x14ac:dyDescent="0.35">
      <c r="A115">
        <v>108</v>
      </c>
      <c r="B115" s="76">
        <v>44233</v>
      </c>
      <c r="C115" s="1" t="s">
        <v>460</v>
      </c>
      <c r="D115" s="76">
        <v>44233</v>
      </c>
      <c r="E115" s="1" t="s">
        <v>461</v>
      </c>
      <c r="F115" s="1" t="s">
        <v>462</v>
      </c>
      <c r="G115" s="1" t="s">
        <v>123</v>
      </c>
      <c r="H115" s="1" t="s">
        <v>124</v>
      </c>
      <c r="I115" s="1" t="s">
        <v>125</v>
      </c>
      <c r="J115" s="1" t="s">
        <v>126</v>
      </c>
      <c r="K115" s="1" t="s">
        <v>126</v>
      </c>
      <c r="L115">
        <f>ROUNDUP(IF(B115&gt;$D$4,0,($D$4-B115+1)/365),0)</f>
        <v>0</v>
      </c>
      <c r="M115">
        <f>ROUNDUP(IF(B115&gt;$D$5,0,($D$5-B115+1)/365),0)</f>
        <v>0</v>
      </c>
      <c r="N115" s="28">
        <f>IF(OR(L115=1,M115=1),IF(B115+364&lt;=$D$5,(B115+364-$D$4+1)/365,IF(B115&gt;$D$4,($D$5-B115+1)/365,$D$6/365)),0)</f>
        <v>0</v>
      </c>
      <c r="O115" s="28">
        <f>'Data &amp; Parameter'!$E$16*'Data &amp; Parameter'!$E$17*('Data &amp; Parameter'!$E$18+'Data &amp; Parameter'!$E$19)*'Data &amp; Parameter'!$E$20*'Data &amp; Parameter'!$E$37*N115</f>
        <v>0</v>
      </c>
      <c r="P115">
        <f>ROUNDUP(IF(D115&gt;$D$4,0,($D$4-D115+1)/365),0)</f>
        <v>0</v>
      </c>
      <c r="Q115">
        <f>ROUNDUP(IF(D115&gt;$D$5,0,($D$5-D115+1)/365),0)</f>
        <v>0</v>
      </c>
      <c r="R115" s="28">
        <f>IF(OR(P115=1,Q115=1),IF(D115+364&lt;=$D$5,(D115+364-$D$4+1)/365,IF(D115&gt;$D$4,($D$5-D115+1)/365,$D$6/365)),0)</f>
        <v>0</v>
      </c>
      <c r="S115" s="28">
        <f>'Data &amp; Parameter'!$E$16*'Data &amp; Parameter'!$E$17*('Data &amp; Parameter'!$E$18+'Data &amp; Parameter'!$E$19)*'Data &amp; Parameter'!$E$20*'Data &amp; Parameter'!$E$37*R115</f>
        <v>0</v>
      </c>
      <c r="T115" s="28">
        <f t="shared" si="1"/>
        <v>0</v>
      </c>
    </row>
    <row r="116" spans="1:20" ht="15.75" customHeight="1" x14ac:dyDescent="0.35">
      <c r="A116">
        <v>109</v>
      </c>
      <c r="B116" s="76">
        <v>44233</v>
      </c>
      <c r="C116" s="1" t="s">
        <v>463</v>
      </c>
      <c r="D116" s="76">
        <v>44233</v>
      </c>
      <c r="E116" s="1" t="s">
        <v>464</v>
      </c>
      <c r="F116" s="1" t="s">
        <v>465</v>
      </c>
      <c r="G116" s="1" t="s">
        <v>123</v>
      </c>
      <c r="H116" s="1" t="s">
        <v>124</v>
      </c>
      <c r="I116" s="1" t="s">
        <v>125</v>
      </c>
      <c r="J116" s="1" t="s">
        <v>126</v>
      </c>
      <c r="K116" s="1" t="s">
        <v>126</v>
      </c>
      <c r="L116">
        <f>ROUNDUP(IF(B116&gt;$D$4,0,($D$4-B116+1)/365),0)</f>
        <v>0</v>
      </c>
      <c r="M116">
        <f>ROUNDUP(IF(B116&gt;$D$5,0,($D$5-B116+1)/365),0)</f>
        <v>0</v>
      </c>
      <c r="N116" s="28">
        <f>IF(OR(L116=1,M116=1),IF(B116+364&lt;=$D$5,(B116+364-$D$4+1)/365,IF(B116&gt;$D$4,($D$5-B116+1)/365,$D$6/365)),0)</f>
        <v>0</v>
      </c>
      <c r="O116" s="28">
        <f>'Data &amp; Parameter'!$E$16*'Data &amp; Parameter'!$E$17*('Data &amp; Parameter'!$E$18+'Data &amp; Parameter'!$E$19)*'Data &amp; Parameter'!$E$20*'Data &amp; Parameter'!$E$37*N116</f>
        <v>0</v>
      </c>
      <c r="P116">
        <f>ROUNDUP(IF(D116&gt;$D$4,0,($D$4-D116+1)/365),0)</f>
        <v>0</v>
      </c>
      <c r="Q116">
        <f>ROUNDUP(IF(D116&gt;$D$5,0,($D$5-D116+1)/365),0)</f>
        <v>0</v>
      </c>
      <c r="R116" s="28">
        <f>IF(OR(P116=1,Q116=1),IF(D116+364&lt;=$D$5,(D116+364-$D$4+1)/365,IF(D116&gt;$D$4,($D$5-D116+1)/365,$D$6/365)),0)</f>
        <v>0</v>
      </c>
      <c r="S116" s="28">
        <f>'Data &amp; Parameter'!$E$16*'Data &amp; Parameter'!$E$17*('Data &amp; Parameter'!$E$18+'Data &amp; Parameter'!$E$19)*'Data &amp; Parameter'!$E$20*'Data &amp; Parameter'!$E$37*R116</f>
        <v>0</v>
      </c>
      <c r="T116" s="28">
        <f t="shared" si="1"/>
        <v>0</v>
      </c>
    </row>
    <row r="117" spans="1:20" ht="15.75" customHeight="1" x14ac:dyDescent="0.35">
      <c r="A117">
        <v>110</v>
      </c>
      <c r="B117" s="76">
        <v>44233</v>
      </c>
      <c r="C117" s="1" t="s">
        <v>466</v>
      </c>
      <c r="D117" s="76">
        <v>44233</v>
      </c>
      <c r="E117" s="1" t="s">
        <v>467</v>
      </c>
      <c r="F117" s="1" t="s">
        <v>468</v>
      </c>
      <c r="G117" s="1" t="s">
        <v>123</v>
      </c>
      <c r="H117" s="1" t="s">
        <v>124</v>
      </c>
      <c r="I117" s="1" t="s">
        <v>125</v>
      </c>
      <c r="J117" s="1" t="s">
        <v>126</v>
      </c>
      <c r="K117" s="1" t="s">
        <v>126</v>
      </c>
      <c r="L117">
        <f>ROUNDUP(IF(B117&gt;$D$4,0,($D$4-B117+1)/365),0)</f>
        <v>0</v>
      </c>
      <c r="M117">
        <f>ROUNDUP(IF(B117&gt;$D$5,0,($D$5-B117+1)/365),0)</f>
        <v>0</v>
      </c>
      <c r="N117" s="28">
        <f>IF(OR(L117=1,M117=1),IF(B117+364&lt;=$D$5,(B117+364-$D$4+1)/365,IF(B117&gt;$D$4,($D$5-B117+1)/365,$D$6/365)),0)</f>
        <v>0</v>
      </c>
      <c r="O117" s="28">
        <f>'Data &amp; Parameter'!$E$16*'Data &amp; Parameter'!$E$17*('Data &amp; Parameter'!$E$18+'Data &amp; Parameter'!$E$19)*'Data &amp; Parameter'!$E$20*'Data &amp; Parameter'!$E$37*N117</f>
        <v>0</v>
      </c>
      <c r="P117">
        <f>ROUNDUP(IF(D117&gt;$D$4,0,($D$4-D117+1)/365),0)</f>
        <v>0</v>
      </c>
      <c r="Q117">
        <f>ROUNDUP(IF(D117&gt;$D$5,0,($D$5-D117+1)/365),0)</f>
        <v>0</v>
      </c>
      <c r="R117" s="28">
        <f>IF(OR(P117=1,Q117=1),IF(D117+364&lt;=$D$5,(D117+364-$D$4+1)/365,IF(D117&gt;$D$4,($D$5-D117+1)/365,$D$6/365)),0)</f>
        <v>0</v>
      </c>
      <c r="S117" s="28">
        <f>'Data &amp; Parameter'!$E$16*'Data &amp; Parameter'!$E$17*('Data &amp; Parameter'!$E$18+'Data &amp; Parameter'!$E$19)*'Data &amp; Parameter'!$E$20*'Data &amp; Parameter'!$E$37*R117</f>
        <v>0</v>
      </c>
      <c r="T117" s="28">
        <f t="shared" si="1"/>
        <v>0</v>
      </c>
    </row>
    <row r="118" spans="1:20" ht="15.75" customHeight="1" x14ac:dyDescent="0.35">
      <c r="A118">
        <v>111</v>
      </c>
      <c r="B118" s="76">
        <v>44233</v>
      </c>
      <c r="C118" s="1" t="s">
        <v>469</v>
      </c>
      <c r="D118" s="76">
        <v>44233</v>
      </c>
      <c r="E118" s="1" t="s">
        <v>470</v>
      </c>
      <c r="F118" s="1" t="s">
        <v>471</v>
      </c>
      <c r="G118" s="1" t="s">
        <v>123</v>
      </c>
      <c r="H118" s="1" t="s">
        <v>124</v>
      </c>
      <c r="I118" s="1" t="s">
        <v>125</v>
      </c>
      <c r="J118" s="1" t="s">
        <v>126</v>
      </c>
      <c r="K118" s="1" t="s">
        <v>126</v>
      </c>
      <c r="L118">
        <f>ROUNDUP(IF(B118&gt;$D$4,0,($D$4-B118+1)/365),0)</f>
        <v>0</v>
      </c>
      <c r="M118">
        <f>ROUNDUP(IF(B118&gt;$D$5,0,($D$5-B118+1)/365),0)</f>
        <v>0</v>
      </c>
      <c r="N118" s="28">
        <f>IF(OR(L118=1,M118=1),IF(B118+364&lt;=$D$5,(B118+364-$D$4+1)/365,IF(B118&gt;$D$4,($D$5-B118+1)/365,$D$6/365)),0)</f>
        <v>0</v>
      </c>
      <c r="O118" s="28">
        <f>'Data &amp; Parameter'!$E$16*'Data &amp; Parameter'!$E$17*('Data &amp; Parameter'!$E$18+'Data &amp; Parameter'!$E$19)*'Data &amp; Parameter'!$E$20*'Data &amp; Parameter'!$E$37*N118</f>
        <v>0</v>
      </c>
      <c r="P118">
        <f>ROUNDUP(IF(D118&gt;$D$4,0,($D$4-D118+1)/365),0)</f>
        <v>0</v>
      </c>
      <c r="Q118">
        <f>ROUNDUP(IF(D118&gt;$D$5,0,($D$5-D118+1)/365),0)</f>
        <v>0</v>
      </c>
      <c r="R118" s="28">
        <f>IF(OR(P118=1,Q118=1),IF(D118+364&lt;=$D$5,(D118+364-$D$4+1)/365,IF(D118&gt;$D$4,($D$5-D118+1)/365,$D$6/365)),0)</f>
        <v>0</v>
      </c>
      <c r="S118" s="28">
        <f>'Data &amp; Parameter'!$E$16*'Data &amp; Parameter'!$E$17*('Data &amp; Parameter'!$E$18+'Data &amp; Parameter'!$E$19)*'Data &amp; Parameter'!$E$20*'Data &amp; Parameter'!$E$37*R118</f>
        <v>0</v>
      </c>
      <c r="T118" s="28">
        <f t="shared" si="1"/>
        <v>0</v>
      </c>
    </row>
    <row r="119" spans="1:20" ht="15.75" customHeight="1" x14ac:dyDescent="0.35">
      <c r="A119">
        <v>112</v>
      </c>
      <c r="B119" s="76">
        <v>44233</v>
      </c>
      <c r="C119" s="1" t="s">
        <v>472</v>
      </c>
      <c r="D119" s="76">
        <v>44233</v>
      </c>
      <c r="E119" s="1" t="s">
        <v>473</v>
      </c>
      <c r="F119" s="1" t="s">
        <v>474</v>
      </c>
      <c r="G119" s="1" t="s">
        <v>123</v>
      </c>
      <c r="H119" s="1" t="s">
        <v>124</v>
      </c>
      <c r="I119" s="1" t="s">
        <v>125</v>
      </c>
      <c r="J119" s="1" t="s">
        <v>126</v>
      </c>
      <c r="K119" s="1" t="s">
        <v>126</v>
      </c>
      <c r="L119">
        <f>ROUNDUP(IF(B119&gt;$D$4,0,($D$4-B119+1)/365),0)</f>
        <v>0</v>
      </c>
      <c r="M119">
        <f>ROUNDUP(IF(B119&gt;$D$5,0,($D$5-B119+1)/365),0)</f>
        <v>0</v>
      </c>
      <c r="N119" s="28">
        <f>IF(OR(L119=1,M119=1),IF(B119+364&lt;=$D$5,(B119+364-$D$4+1)/365,IF(B119&gt;$D$4,($D$5-B119+1)/365,$D$6/365)),0)</f>
        <v>0</v>
      </c>
      <c r="O119" s="28">
        <f>'Data &amp; Parameter'!$E$16*'Data &amp; Parameter'!$E$17*('Data &amp; Parameter'!$E$18+'Data &amp; Parameter'!$E$19)*'Data &amp; Parameter'!$E$20*'Data &amp; Parameter'!$E$37*N119</f>
        <v>0</v>
      </c>
      <c r="P119">
        <f>ROUNDUP(IF(D119&gt;$D$4,0,($D$4-D119+1)/365),0)</f>
        <v>0</v>
      </c>
      <c r="Q119">
        <f>ROUNDUP(IF(D119&gt;$D$5,0,($D$5-D119+1)/365),0)</f>
        <v>0</v>
      </c>
      <c r="R119" s="28">
        <f>IF(OR(P119=1,Q119=1),IF(D119+364&lt;=$D$5,(D119+364-$D$4+1)/365,IF(D119&gt;$D$4,($D$5-D119+1)/365,$D$6/365)),0)</f>
        <v>0</v>
      </c>
      <c r="S119" s="28">
        <f>'Data &amp; Parameter'!$E$16*'Data &amp; Parameter'!$E$17*('Data &amp; Parameter'!$E$18+'Data &amp; Parameter'!$E$19)*'Data &amp; Parameter'!$E$20*'Data &amp; Parameter'!$E$37*R119</f>
        <v>0</v>
      </c>
      <c r="T119" s="28">
        <f t="shared" si="1"/>
        <v>0</v>
      </c>
    </row>
    <row r="120" spans="1:20" ht="15.75" customHeight="1" x14ac:dyDescent="0.35">
      <c r="A120">
        <v>113</v>
      </c>
      <c r="B120" s="76">
        <v>44233</v>
      </c>
      <c r="C120" s="1" t="s">
        <v>475</v>
      </c>
      <c r="D120" s="76">
        <v>44233</v>
      </c>
      <c r="E120" s="1" t="s">
        <v>476</v>
      </c>
      <c r="F120" s="1" t="s">
        <v>477</v>
      </c>
      <c r="G120" s="1" t="s">
        <v>123</v>
      </c>
      <c r="H120" s="1" t="s">
        <v>124</v>
      </c>
      <c r="I120" s="1" t="s">
        <v>125</v>
      </c>
      <c r="J120" s="1" t="s">
        <v>126</v>
      </c>
      <c r="K120" s="1" t="s">
        <v>126</v>
      </c>
      <c r="L120">
        <f>ROUNDUP(IF(B120&gt;$D$4,0,($D$4-B120+1)/365),0)</f>
        <v>0</v>
      </c>
      <c r="M120">
        <f>ROUNDUP(IF(B120&gt;$D$5,0,($D$5-B120+1)/365),0)</f>
        <v>0</v>
      </c>
      <c r="N120" s="28">
        <f>IF(OR(L120=1,M120=1),IF(B120+364&lt;=$D$5,(B120+364-$D$4+1)/365,IF(B120&gt;$D$4,($D$5-B120+1)/365,$D$6/365)),0)</f>
        <v>0</v>
      </c>
      <c r="O120" s="28">
        <f>'Data &amp; Parameter'!$E$16*'Data &amp; Parameter'!$E$17*('Data &amp; Parameter'!$E$18+'Data &amp; Parameter'!$E$19)*'Data &amp; Parameter'!$E$20*'Data &amp; Parameter'!$E$37*N120</f>
        <v>0</v>
      </c>
      <c r="P120">
        <f>ROUNDUP(IF(D120&gt;$D$4,0,($D$4-D120+1)/365),0)</f>
        <v>0</v>
      </c>
      <c r="Q120">
        <f>ROUNDUP(IF(D120&gt;$D$5,0,($D$5-D120+1)/365),0)</f>
        <v>0</v>
      </c>
      <c r="R120" s="28">
        <f>IF(OR(P120=1,Q120=1),IF(D120+364&lt;=$D$5,(D120+364-$D$4+1)/365,IF(D120&gt;$D$4,($D$5-D120+1)/365,$D$6/365)),0)</f>
        <v>0</v>
      </c>
      <c r="S120" s="28">
        <f>'Data &amp; Parameter'!$E$16*'Data &amp; Parameter'!$E$17*('Data &amp; Parameter'!$E$18+'Data &amp; Parameter'!$E$19)*'Data &amp; Parameter'!$E$20*'Data &amp; Parameter'!$E$37*R120</f>
        <v>0</v>
      </c>
      <c r="T120" s="28">
        <f t="shared" si="1"/>
        <v>0</v>
      </c>
    </row>
    <row r="121" spans="1:20" ht="15.75" customHeight="1" x14ac:dyDescent="0.35">
      <c r="A121">
        <v>114</v>
      </c>
      <c r="B121" s="76">
        <v>44233</v>
      </c>
      <c r="C121" s="1" t="s">
        <v>478</v>
      </c>
      <c r="D121" s="76">
        <v>44233</v>
      </c>
      <c r="E121" s="1" t="s">
        <v>479</v>
      </c>
      <c r="F121" s="1" t="s">
        <v>480</v>
      </c>
      <c r="G121" s="1" t="s">
        <v>123</v>
      </c>
      <c r="H121" s="1" t="s">
        <v>124</v>
      </c>
      <c r="I121" s="1" t="s">
        <v>125</v>
      </c>
      <c r="J121" s="1" t="s">
        <v>126</v>
      </c>
      <c r="K121" s="1" t="s">
        <v>126</v>
      </c>
      <c r="L121">
        <f>ROUNDUP(IF(B121&gt;$D$4,0,($D$4-B121+1)/365),0)</f>
        <v>0</v>
      </c>
      <c r="M121">
        <f>ROUNDUP(IF(B121&gt;$D$5,0,($D$5-B121+1)/365),0)</f>
        <v>0</v>
      </c>
      <c r="N121" s="28">
        <f>IF(OR(L121=1,M121=1),IF(B121+364&lt;=$D$5,(B121+364-$D$4+1)/365,IF(B121&gt;$D$4,($D$5-B121+1)/365,$D$6/365)),0)</f>
        <v>0</v>
      </c>
      <c r="O121" s="28">
        <f>'Data &amp; Parameter'!$E$16*'Data &amp; Parameter'!$E$17*('Data &amp; Parameter'!$E$18+'Data &amp; Parameter'!$E$19)*'Data &amp; Parameter'!$E$20*'Data &amp; Parameter'!$E$37*N121</f>
        <v>0</v>
      </c>
      <c r="P121">
        <f>ROUNDUP(IF(D121&gt;$D$4,0,($D$4-D121+1)/365),0)</f>
        <v>0</v>
      </c>
      <c r="Q121">
        <f>ROUNDUP(IF(D121&gt;$D$5,0,($D$5-D121+1)/365),0)</f>
        <v>0</v>
      </c>
      <c r="R121" s="28">
        <f>IF(OR(P121=1,Q121=1),IF(D121+364&lt;=$D$5,(D121+364-$D$4+1)/365,IF(D121&gt;$D$4,($D$5-D121+1)/365,$D$6/365)),0)</f>
        <v>0</v>
      </c>
      <c r="S121" s="28">
        <f>'Data &amp; Parameter'!$E$16*'Data &amp; Parameter'!$E$17*('Data &amp; Parameter'!$E$18+'Data &amp; Parameter'!$E$19)*'Data &amp; Parameter'!$E$20*'Data &amp; Parameter'!$E$37*R121</f>
        <v>0</v>
      </c>
      <c r="T121" s="28">
        <f t="shared" si="1"/>
        <v>0</v>
      </c>
    </row>
    <row r="122" spans="1:20" ht="15.75" customHeight="1" x14ac:dyDescent="0.35">
      <c r="A122">
        <v>115</v>
      </c>
      <c r="B122" s="76">
        <v>44233</v>
      </c>
      <c r="C122" s="1" t="s">
        <v>481</v>
      </c>
      <c r="D122" s="76">
        <v>44233</v>
      </c>
      <c r="E122" s="1" t="s">
        <v>482</v>
      </c>
      <c r="F122" s="1" t="s">
        <v>483</v>
      </c>
      <c r="G122" s="1" t="s">
        <v>123</v>
      </c>
      <c r="H122" s="1" t="s">
        <v>124</v>
      </c>
      <c r="I122" s="1" t="s">
        <v>125</v>
      </c>
      <c r="J122" s="1" t="s">
        <v>126</v>
      </c>
      <c r="K122" s="1" t="s">
        <v>126</v>
      </c>
      <c r="L122">
        <f>ROUNDUP(IF(B122&gt;$D$4,0,($D$4-B122+1)/365),0)</f>
        <v>0</v>
      </c>
      <c r="M122">
        <f>ROUNDUP(IF(B122&gt;$D$5,0,($D$5-B122+1)/365),0)</f>
        <v>0</v>
      </c>
      <c r="N122" s="28">
        <f>IF(OR(L122=1,M122=1),IF(B122+364&lt;=$D$5,(B122+364-$D$4+1)/365,IF(B122&gt;$D$4,($D$5-B122+1)/365,$D$6/365)),0)</f>
        <v>0</v>
      </c>
      <c r="O122" s="28">
        <f>'Data &amp; Parameter'!$E$16*'Data &amp; Parameter'!$E$17*('Data &amp; Parameter'!$E$18+'Data &amp; Parameter'!$E$19)*'Data &amp; Parameter'!$E$20*'Data &amp; Parameter'!$E$37*N122</f>
        <v>0</v>
      </c>
      <c r="P122">
        <f>ROUNDUP(IF(D122&gt;$D$4,0,($D$4-D122+1)/365),0)</f>
        <v>0</v>
      </c>
      <c r="Q122">
        <f>ROUNDUP(IF(D122&gt;$D$5,0,($D$5-D122+1)/365),0)</f>
        <v>0</v>
      </c>
      <c r="R122" s="28">
        <f>IF(OR(P122=1,Q122=1),IF(D122+364&lt;=$D$5,(D122+364-$D$4+1)/365,IF(D122&gt;$D$4,($D$5-D122+1)/365,$D$6/365)),0)</f>
        <v>0</v>
      </c>
      <c r="S122" s="28">
        <f>'Data &amp; Parameter'!$E$16*'Data &amp; Parameter'!$E$17*('Data &amp; Parameter'!$E$18+'Data &amp; Parameter'!$E$19)*'Data &amp; Parameter'!$E$20*'Data &amp; Parameter'!$E$37*R122</f>
        <v>0</v>
      </c>
      <c r="T122" s="28">
        <f t="shared" si="1"/>
        <v>0</v>
      </c>
    </row>
    <row r="123" spans="1:20" ht="15.75" customHeight="1" x14ac:dyDescent="0.35">
      <c r="A123">
        <v>116</v>
      </c>
      <c r="B123" s="76">
        <v>44233</v>
      </c>
      <c r="C123" s="1" t="s">
        <v>484</v>
      </c>
      <c r="D123" s="76">
        <v>44233</v>
      </c>
      <c r="E123" s="1" t="s">
        <v>485</v>
      </c>
      <c r="F123" s="1" t="s">
        <v>486</v>
      </c>
      <c r="G123" s="1" t="s">
        <v>123</v>
      </c>
      <c r="H123" s="1" t="s">
        <v>124</v>
      </c>
      <c r="I123" s="1" t="s">
        <v>125</v>
      </c>
      <c r="J123" s="1" t="s">
        <v>487</v>
      </c>
      <c r="K123" s="1" t="s">
        <v>487</v>
      </c>
      <c r="L123">
        <f>ROUNDUP(IF(B123&gt;$D$4,0,($D$4-B123+1)/365),0)</f>
        <v>0</v>
      </c>
      <c r="M123">
        <f>ROUNDUP(IF(B123&gt;$D$5,0,($D$5-B123+1)/365),0)</f>
        <v>0</v>
      </c>
      <c r="N123" s="28">
        <f>IF(OR(L123=1,M123=1),IF(B123+364&lt;=$D$5,(B123+364-$D$4+1)/365,IF(B123&gt;$D$4,($D$5-B123+1)/365,$D$6/365)),0)</f>
        <v>0</v>
      </c>
      <c r="O123" s="28">
        <f>'Data &amp; Parameter'!$E$16*'Data &amp; Parameter'!$E$17*('Data &amp; Parameter'!$E$18+'Data &amp; Parameter'!$E$19)*'Data &amp; Parameter'!$E$20*'Data &amp; Parameter'!$E$37*N123</f>
        <v>0</v>
      </c>
      <c r="P123">
        <f>ROUNDUP(IF(D123&gt;$D$4,0,($D$4-D123+1)/365),0)</f>
        <v>0</v>
      </c>
      <c r="Q123">
        <f>ROUNDUP(IF(D123&gt;$D$5,0,($D$5-D123+1)/365),0)</f>
        <v>0</v>
      </c>
      <c r="R123" s="28">
        <f>IF(OR(P123=1,Q123=1),IF(D123+364&lt;=$D$5,(D123+364-$D$4+1)/365,IF(D123&gt;$D$4,($D$5-D123+1)/365,$D$6/365)),0)</f>
        <v>0</v>
      </c>
      <c r="S123" s="28">
        <f>'Data &amp; Parameter'!$E$16*'Data &amp; Parameter'!$E$17*('Data &amp; Parameter'!$E$18+'Data &amp; Parameter'!$E$19)*'Data &amp; Parameter'!$E$20*'Data &amp; Parameter'!$E$37*R123</f>
        <v>0</v>
      </c>
      <c r="T123" s="28">
        <f t="shared" si="1"/>
        <v>0</v>
      </c>
    </row>
    <row r="124" spans="1:20" ht="15.75" customHeight="1" x14ac:dyDescent="0.35">
      <c r="A124">
        <v>117</v>
      </c>
      <c r="B124" s="76">
        <v>44233</v>
      </c>
      <c r="C124" s="1" t="s">
        <v>488</v>
      </c>
      <c r="D124" s="76">
        <v>44233</v>
      </c>
      <c r="E124" s="1" t="s">
        <v>489</v>
      </c>
      <c r="F124" s="1" t="s">
        <v>490</v>
      </c>
      <c r="G124" s="1" t="s">
        <v>123</v>
      </c>
      <c r="H124" s="1" t="s">
        <v>124</v>
      </c>
      <c r="I124" s="1" t="s">
        <v>125</v>
      </c>
      <c r="J124" s="1" t="s">
        <v>487</v>
      </c>
      <c r="K124" s="1" t="s">
        <v>487</v>
      </c>
      <c r="L124">
        <f>ROUNDUP(IF(B124&gt;$D$4,0,($D$4-B124+1)/365),0)</f>
        <v>0</v>
      </c>
      <c r="M124">
        <f>ROUNDUP(IF(B124&gt;$D$5,0,($D$5-B124+1)/365),0)</f>
        <v>0</v>
      </c>
      <c r="N124" s="28">
        <f>IF(OR(L124=1,M124=1),IF(B124+364&lt;=$D$5,(B124+364-$D$4+1)/365,IF(B124&gt;$D$4,($D$5-B124+1)/365,$D$6/365)),0)</f>
        <v>0</v>
      </c>
      <c r="O124" s="28">
        <f>'Data &amp; Parameter'!$E$16*'Data &amp; Parameter'!$E$17*('Data &amp; Parameter'!$E$18+'Data &amp; Parameter'!$E$19)*'Data &amp; Parameter'!$E$20*'Data &amp; Parameter'!$E$37*N124</f>
        <v>0</v>
      </c>
      <c r="P124">
        <f>ROUNDUP(IF(D124&gt;$D$4,0,($D$4-D124+1)/365),0)</f>
        <v>0</v>
      </c>
      <c r="Q124">
        <f>ROUNDUP(IF(D124&gt;$D$5,0,($D$5-D124+1)/365),0)</f>
        <v>0</v>
      </c>
      <c r="R124" s="28">
        <f>IF(OR(P124=1,Q124=1),IF(D124+364&lt;=$D$5,(D124+364-$D$4+1)/365,IF(D124&gt;$D$4,($D$5-D124+1)/365,$D$6/365)),0)</f>
        <v>0</v>
      </c>
      <c r="S124" s="28">
        <f>'Data &amp; Parameter'!$E$16*'Data &amp; Parameter'!$E$17*('Data &amp; Parameter'!$E$18+'Data &amp; Parameter'!$E$19)*'Data &amp; Parameter'!$E$20*'Data &amp; Parameter'!$E$37*R124</f>
        <v>0</v>
      </c>
      <c r="T124" s="28">
        <f t="shared" si="1"/>
        <v>0</v>
      </c>
    </row>
    <row r="125" spans="1:20" ht="15.75" customHeight="1" x14ac:dyDescent="0.35">
      <c r="A125">
        <v>118</v>
      </c>
      <c r="B125" s="76">
        <v>44233</v>
      </c>
      <c r="C125" s="1" t="s">
        <v>491</v>
      </c>
      <c r="D125" s="76">
        <v>44233</v>
      </c>
      <c r="E125" s="1" t="s">
        <v>492</v>
      </c>
      <c r="F125" s="1" t="s">
        <v>493</v>
      </c>
      <c r="G125" s="1" t="s">
        <v>123</v>
      </c>
      <c r="H125" s="1" t="s">
        <v>124</v>
      </c>
      <c r="I125" s="1" t="s">
        <v>125</v>
      </c>
      <c r="J125" s="1" t="s">
        <v>126</v>
      </c>
      <c r="K125" s="1" t="s">
        <v>126</v>
      </c>
      <c r="L125">
        <f>ROUNDUP(IF(B125&gt;$D$4,0,($D$4-B125+1)/365),0)</f>
        <v>0</v>
      </c>
      <c r="M125">
        <f>ROUNDUP(IF(B125&gt;$D$5,0,($D$5-B125+1)/365),0)</f>
        <v>0</v>
      </c>
      <c r="N125" s="28">
        <f>IF(OR(L125=1,M125=1),IF(B125+364&lt;=$D$5,(B125+364-$D$4+1)/365,IF(B125&gt;$D$4,($D$5-B125+1)/365,$D$6/365)),0)</f>
        <v>0</v>
      </c>
      <c r="O125" s="28">
        <f>'Data &amp; Parameter'!$E$16*'Data &amp; Parameter'!$E$17*('Data &amp; Parameter'!$E$18+'Data &amp; Parameter'!$E$19)*'Data &amp; Parameter'!$E$20*'Data &amp; Parameter'!$E$37*N125</f>
        <v>0</v>
      </c>
      <c r="P125">
        <f>ROUNDUP(IF(D125&gt;$D$4,0,($D$4-D125+1)/365),0)</f>
        <v>0</v>
      </c>
      <c r="Q125">
        <f>ROUNDUP(IF(D125&gt;$D$5,0,($D$5-D125+1)/365),0)</f>
        <v>0</v>
      </c>
      <c r="R125" s="28">
        <f>IF(OR(P125=1,Q125=1),IF(D125+364&lt;=$D$5,(D125+364-$D$4+1)/365,IF(D125&gt;$D$4,($D$5-D125+1)/365,$D$6/365)),0)</f>
        <v>0</v>
      </c>
      <c r="S125" s="28">
        <f>'Data &amp; Parameter'!$E$16*'Data &amp; Parameter'!$E$17*('Data &amp; Parameter'!$E$18+'Data &amp; Parameter'!$E$19)*'Data &amp; Parameter'!$E$20*'Data &amp; Parameter'!$E$37*R125</f>
        <v>0</v>
      </c>
      <c r="T125" s="28">
        <f t="shared" si="1"/>
        <v>0</v>
      </c>
    </row>
    <row r="126" spans="1:20" ht="15.75" customHeight="1" x14ac:dyDescent="0.35">
      <c r="A126">
        <v>119</v>
      </c>
      <c r="B126" s="76">
        <v>44233</v>
      </c>
      <c r="C126" s="1" t="s">
        <v>494</v>
      </c>
      <c r="D126" s="76">
        <v>44233</v>
      </c>
      <c r="E126" s="1" t="s">
        <v>495</v>
      </c>
      <c r="F126" s="1" t="s">
        <v>496</v>
      </c>
      <c r="G126" s="1" t="s">
        <v>123</v>
      </c>
      <c r="H126" s="1" t="s">
        <v>124</v>
      </c>
      <c r="I126" s="1" t="s">
        <v>125</v>
      </c>
      <c r="J126" s="1" t="s">
        <v>126</v>
      </c>
      <c r="K126" s="1" t="s">
        <v>126</v>
      </c>
      <c r="L126">
        <f>ROUNDUP(IF(B126&gt;$D$4,0,($D$4-B126+1)/365),0)</f>
        <v>0</v>
      </c>
      <c r="M126">
        <f>ROUNDUP(IF(B126&gt;$D$5,0,($D$5-B126+1)/365),0)</f>
        <v>0</v>
      </c>
      <c r="N126" s="28">
        <f>IF(OR(L126=1,M126=1),IF(B126+364&lt;=$D$5,(B126+364-$D$4+1)/365,IF(B126&gt;$D$4,($D$5-B126+1)/365,$D$6/365)),0)</f>
        <v>0</v>
      </c>
      <c r="O126" s="28">
        <f>'Data &amp; Parameter'!$E$16*'Data &amp; Parameter'!$E$17*('Data &amp; Parameter'!$E$18+'Data &amp; Parameter'!$E$19)*'Data &amp; Parameter'!$E$20*'Data &amp; Parameter'!$E$37*N126</f>
        <v>0</v>
      </c>
      <c r="P126">
        <f>ROUNDUP(IF(D126&gt;$D$4,0,($D$4-D126+1)/365),0)</f>
        <v>0</v>
      </c>
      <c r="Q126">
        <f>ROUNDUP(IF(D126&gt;$D$5,0,($D$5-D126+1)/365),0)</f>
        <v>0</v>
      </c>
      <c r="R126" s="28">
        <f>IF(OR(P126=1,Q126=1),IF(D126+364&lt;=$D$5,(D126+364-$D$4+1)/365,IF(D126&gt;$D$4,($D$5-D126+1)/365,$D$6/365)),0)</f>
        <v>0</v>
      </c>
      <c r="S126" s="28">
        <f>'Data &amp; Parameter'!$E$16*'Data &amp; Parameter'!$E$17*('Data &amp; Parameter'!$E$18+'Data &amp; Parameter'!$E$19)*'Data &amp; Parameter'!$E$20*'Data &amp; Parameter'!$E$37*R126</f>
        <v>0</v>
      </c>
      <c r="T126" s="28">
        <f t="shared" si="1"/>
        <v>0</v>
      </c>
    </row>
    <row r="127" spans="1:20" ht="15.75" customHeight="1" x14ac:dyDescent="0.35">
      <c r="A127">
        <v>120</v>
      </c>
      <c r="B127" s="76">
        <v>44233</v>
      </c>
      <c r="C127" s="1" t="s">
        <v>497</v>
      </c>
      <c r="D127" s="76">
        <v>44233</v>
      </c>
      <c r="E127" s="1" t="s">
        <v>498</v>
      </c>
      <c r="F127" s="1" t="s">
        <v>499</v>
      </c>
      <c r="G127" s="1" t="s">
        <v>123</v>
      </c>
      <c r="H127" s="1" t="s">
        <v>124</v>
      </c>
      <c r="I127" s="1" t="s">
        <v>125</v>
      </c>
      <c r="J127" s="1" t="s">
        <v>126</v>
      </c>
      <c r="K127" s="1" t="s">
        <v>126</v>
      </c>
      <c r="L127">
        <f>ROUNDUP(IF(B127&gt;$D$4,0,($D$4-B127+1)/365),0)</f>
        <v>0</v>
      </c>
      <c r="M127">
        <f>ROUNDUP(IF(B127&gt;$D$5,0,($D$5-B127+1)/365),0)</f>
        <v>0</v>
      </c>
      <c r="N127" s="28">
        <f>IF(OR(L127=1,M127=1),IF(B127+364&lt;=$D$5,(B127+364-$D$4+1)/365,IF(B127&gt;$D$4,($D$5-B127+1)/365,$D$6/365)),0)</f>
        <v>0</v>
      </c>
      <c r="O127" s="28">
        <f>'Data &amp; Parameter'!$E$16*'Data &amp; Parameter'!$E$17*('Data &amp; Parameter'!$E$18+'Data &amp; Parameter'!$E$19)*'Data &amp; Parameter'!$E$20*'Data &amp; Parameter'!$E$37*N127</f>
        <v>0</v>
      </c>
      <c r="P127">
        <f>ROUNDUP(IF(D127&gt;$D$4,0,($D$4-D127+1)/365),0)</f>
        <v>0</v>
      </c>
      <c r="Q127">
        <f>ROUNDUP(IF(D127&gt;$D$5,0,($D$5-D127+1)/365),0)</f>
        <v>0</v>
      </c>
      <c r="R127" s="28">
        <f>IF(OR(P127=1,Q127=1),IF(D127+364&lt;=$D$5,(D127+364-$D$4+1)/365,IF(D127&gt;$D$4,($D$5-D127+1)/365,$D$6/365)),0)</f>
        <v>0</v>
      </c>
      <c r="S127" s="28">
        <f>'Data &amp; Parameter'!$E$16*'Data &amp; Parameter'!$E$17*('Data &amp; Parameter'!$E$18+'Data &amp; Parameter'!$E$19)*'Data &amp; Parameter'!$E$20*'Data &amp; Parameter'!$E$37*R127</f>
        <v>0</v>
      </c>
      <c r="T127" s="28">
        <f t="shared" si="1"/>
        <v>0</v>
      </c>
    </row>
    <row r="128" spans="1:20" ht="15.75" customHeight="1" x14ac:dyDescent="0.35">
      <c r="A128">
        <v>121</v>
      </c>
      <c r="B128" s="76">
        <v>44233</v>
      </c>
      <c r="C128" s="1" t="s">
        <v>500</v>
      </c>
      <c r="D128" s="76">
        <v>44233</v>
      </c>
      <c r="E128" s="1" t="s">
        <v>501</v>
      </c>
      <c r="F128" s="1" t="s">
        <v>502</v>
      </c>
      <c r="G128" s="1" t="s">
        <v>123</v>
      </c>
      <c r="H128" s="1" t="s">
        <v>503</v>
      </c>
      <c r="I128" s="1" t="s">
        <v>125</v>
      </c>
      <c r="J128" s="1" t="s">
        <v>126</v>
      </c>
      <c r="K128" s="1" t="s">
        <v>126</v>
      </c>
      <c r="L128">
        <f>ROUNDUP(IF(B128&gt;$D$4,0,($D$4-B128+1)/365),0)</f>
        <v>0</v>
      </c>
      <c r="M128">
        <f>ROUNDUP(IF(B128&gt;$D$5,0,($D$5-B128+1)/365),0)</f>
        <v>0</v>
      </c>
      <c r="N128" s="28">
        <f>IF(OR(L128=1,M128=1),IF(B128+364&lt;=$D$5,(B128+364-$D$4+1)/365,IF(B128&gt;$D$4,($D$5-B128+1)/365,$D$6/365)),0)</f>
        <v>0</v>
      </c>
      <c r="O128" s="28">
        <f>'Data &amp; Parameter'!$E$16*'Data &amp; Parameter'!$E$17*('Data &amp; Parameter'!$E$18+'Data &amp; Parameter'!$E$19)*'Data &amp; Parameter'!$E$20*'Data &amp; Parameter'!$E$37*N128</f>
        <v>0</v>
      </c>
      <c r="P128">
        <f>ROUNDUP(IF(D128&gt;$D$4,0,($D$4-D128+1)/365),0)</f>
        <v>0</v>
      </c>
      <c r="Q128">
        <f>ROUNDUP(IF(D128&gt;$D$5,0,($D$5-D128+1)/365),0)</f>
        <v>0</v>
      </c>
      <c r="R128" s="28">
        <f>IF(OR(P128=1,Q128=1),IF(D128+364&lt;=$D$5,(D128+364-$D$4+1)/365,IF(D128&gt;$D$4,($D$5-D128+1)/365,$D$6/365)),0)</f>
        <v>0</v>
      </c>
      <c r="S128" s="28">
        <f>'Data &amp; Parameter'!$E$16*'Data &amp; Parameter'!$E$17*('Data &amp; Parameter'!$E$18+'Data &amp; Parameter'!$E$19)*'Data &amp; Parameter'!$E$20*'Data &amp; Parameter'!$E$37*R128</f>
        <v>0</v>
      </c>
      <c r="T128" s="28">
        <f t="shared" si="1"/>
        <v>0</v>
      </c>
    </row>
    <row r="129" spans="1:20" ht="15.75" customHeight="1" x14ac:dyDescent="0.35">
      <c r="A129">
        <v>122</v>
      </c>
      <c r="B129" s="76">
        <v>44233</v>
      </c>
      <c r="C129" s="1" t="s">
        <v>504</v>
      </c>
      <c r="D129" s="76">
        <v>44233</v>
      </c>
      <c r="E129" s="1" t="s">
        <v>505</v>
      </c>
      <c r="F129" s="1" t="s">
        <v>506</v>
      </c>
      <c r="G129" s="1" t="s">
        <v>123</v>
      </c>
      <c r="H129" s="1" t="s">
        <v>124</v>
      </c>
      <c r="I129" s="1" t="s">
        <v>125</v>
      </c>
      <c r="J129" s="1" t="s">
        <v>126</v>
      </c>
      <c r="K129" s="1" t="s">
        <v>507</v>
      </c>
      <c r="L129">
        <f>ROUNDUP(IF(B129&gt;$D$4,0,($D$4-B129+1)/365),0)</f>
        <v>0</v>
      </c>
      <c r="M129">
        <f>ROUNDUP(IF(B129&gt;$D$5,0,($D$5-B129+1)/365),0)</f>
        <v>0</v>
      </c>
      <c r="N129" s="28">
        <f>IF(OR(L129=1,M129=1),IF(B129+364&lt;=$D$5,(B129+364-$D$4+1)/365,IF(B129&gt;$D$4,($D$5-B129+1)/365,$D$6/365)),0)</f>
        <v>0</v>
      </c>
      <c r="O129" s="28">
        <f>'Data &amp; Parameter'!$E$16*'Data &amp; Parameter'!$E$17*('Data &amp; Parameter'!$E$18+'Data &amp; Parameter'!$E$19)*'Data &amp; Parameter'!$E$20*'Data &amp; Parameter'!$E$37*N129</f>
        <v>0</v>
      </c>
      <c r="P129">
        <f>ROUNDUP(IF(D129&gt;$D$4,0,($D$4-D129+1)/365),0)</f>
        <v>0</v>
      </c>
      <c r="Q129">
        <f>ROUNDUP(IF(D129&gt;$D$5,0,($D$5-D129+1)/365),0)</f>
        <v>0</v>
      </c>
      <c r="R129" s="28">
        <f>IF(OR(P129=1,Q129=1),IF(D129+364&lt;=$D$5,(D129+364-$D$4+1)/365,IF(D129&gt;$D$4,($D$5-D129+1)/365,$D$6/365)),0)</f>
        <v>0</v>
      </c>
      <c r="S129" s="28">
        <f>'Data &amp; Parameter'!$E$16*'Data &amp; Parameter'!$E$17*('Data &amp; Parameter'!$E$18+'Data &amp; Parameter'!$E$19)*'Data &amp; Parameter'!$E$20*'Data &amp; Parameter'!$E$37*R129</f>
        <v>0</v>
      </c>
      <c r="T129" s="28">
        <f t="shared" si="1"/>
        <v>0</v>
      </c>
    </row>
    <row r="130" spans="1:20" ht="15.75" customHeight="1" x14ac:dyDescent="0.35">
      <c r="A130">
        <v>123</v>
      </c>
      <c r="B130" s="76">
        <v>44233</v>
      </c>
      <c r="C130" s="1" t="s">
        <v>508</v>
      </c>
      <c r="D130" s="76">
        <v>44233</v>
      </c>
      <c r="E130" s="1" t="s">
        <v>509</v>
      </c>
      <c r="F130" s="1" t="s">
        <v>510</v>
      </c>
      <c r="G130" s="1" t="s">
        <v>123</v>
      </c>
      <c r="H130" s="1" t="s">
        <v>124</v>
      </c>
      <c r="I130" s="1" t="s">
        <v>125</v>
      </c>
      <c r="J130" s="1" t="s">
        <v>126</v>
      </c>
      <c r="K130" s="1" t="s">
        <v>126</v>
      </c>
      <c r="L130">
        <f>ROUNDUP(IF(B130&gt;$D$4,0,($D$4-B130+1)/365),0)</f>
        <v>0</v>
      </c>
      <c r="M130">
        <f>ROUNDUP(IF(B130&gt;$D$5,0,($D$5-B130+1)/365),0)</f>
        <v>0</v>
      </c>
      <c r="N130" s="28">
        <f>IF(OR(L130=1,M130=1),IF(B130+364&lt;=$D$5,(B130+364-$D$4+1)/365,IF(B130&gt;$D$4,($D$5-B130+1)/365,$D$6/365)),0)</f>
        <v>0</v>
      </c>
      <c r="O130" s="28">
        <f>'Data &amp; Parameter'!$E$16*'Data &amp; Parameter'!$E$17*('Data &amp; Parameter'!$E$18+'Data &amp; Parameter'!$E$19)*'Data &amp; Parameter'!$E$20*'Data &amp; Parameter'!$E$37*N130</f>
        <v>0</v>
      </c>
      <c r="P130">
        <f>ROUNDUP(IF(D130&gt;$D$4,0,($D$4-D130+1)/365),0)</f>
        <v>0</v>
      </c>
      <c r="Q130">
        <f>ROUNDUP(IF(D130&gt;$D$5,0,($D$5-D130+1)/365),0)</f>
        <v>0</v>
      </c>
      <c r="R130" s="28">
        <f>IF(OR(P130=1,Q130=1),IF(D130+364&lt;=$D$5,(D130+364-$D$4+1)/365,IF(D130&gt;$D$4,($D$5-D130+1)/365,$D$6/365)),0)</f>
        <v>0</v>
      </c>
      <c r="S130" s="28">
        <f>'Data &amp; Parameter'!$E$16*'Data &amp; Parameter'!$E$17*('Data &amp; Parameter'!$E$18+'Data &amp; Parameter'!$E$19)*'Data &amp; Parameter'!$E$20*'Data &amp; Parameter'!$E$37*R130</f>
        <v>0</v>
      </c>
      <c r="T130" s="28">
        <f t="shared" si="1"/>
        <v>0</v>
      </c>
    </row>
    <row r="131" spans="1:20" ht="15.75" customHeight="1" x14ac:dyDescent="0.35">
      <c r="A131">
        <v>124</v>
      </c>
      <c r="B131" s="76">
        <v>44233</v>
      </c>
      <c r="C131" s="1" t="s">
        <v>511</v>
      </c>
      <c r="D131" s="76">
        <v>44233</v>
      </c>
      <c r="E131" s="1" t="s">
        <v>512</v>
      </c>
      <c r="F131" s="1" t="s">
        <v>513</v>
      </c>
      <c r="G131" s="1" t="s">
        <v>123</v>
      </c>
      <c r="H131" s="1" t="s">
        <v>124</v>
      </c>
      <c r="I131" s="1" t="s">
        <v>125</v>
      </c>
      <c r="J131" s="1" t="s">
        <v>126</v>
      </c>
      <c r="K131" s="1" t="s">
        <v>126</v>
      </c>
      <c r="L131">
        <f>ROUNDUP(IF(B131&gt;$D$4,0,($D$4-B131+1)/365),0)</f>
        <v>0</v>
      </c>
      <c r="M131">
        <f>ROUNDUP(IF(B131&gt;$D$5,0,($D$5-B131+1)/365),0)</f>
        <v>0</v>
      </c>
      <c r="N131" s="28">
        <f>IF(OR(L131=1,M131=1),IF(B131+364&lt;=$D$5,(B131+364-$D$4+1)/365,IF(B131&gt;$D$4,($D$5-B131+1)/365,$D$6/365)),0)</f>
        <v>0</v>
      </c>
      <c r="O131" s="28">
        <f>'Data &amp; Parameter'!$E$16*'Data &amp; Parameter'!$E$17*('Data &amp; Parameter'!$E$18+'Data &amp; Parameter'!$E$19)*'Data &amp; Parameter'!$E$20*'Data &amp; Parameter'!$E$37*N131</f>
        <v>0</v>
      </c>
      <c r="P131">
        <f>ROUNDUP(IF(D131&gt;$D$4,0,($D$4-D131+1)/365),0)</f>
        <v>0</v>
      </c>
      <c r="Q131">
        <f>ROUNDUP(IF(D131&gt;$D$5,0,($D$5-D131+1)/365),0)</f>
        <v>0</v>
      </c>
      <c r="R131" s="28">
        <f>IF(OR(P131=1,Q131=1),IF(D131+364&lt;=$D$5,(D131+364-$D$4+1)/365,IF(D131&gt;$D$4,($D$5-D131+1)/365,$D$6/365)),0)</f>
        <v>0</v>
      </c>
      <c r="S131" s="28">
        <f>'Data &amp; Parameter'!$E$16*'Data &amp; Parameter'!$E$17*('Data &amp; Parameter'!$E$18+'Data &amp; Parameter'!$E$19)*'Data &amp; Parameter'!$E$20*'Data &amp; Parameter'!$E$37*R131</f>
        <v>0</v>
      </c>
      <c r="T131" s="28">
        <f t="shared" si="1"/>
        <v>0</v>
      </c>
    </row>
    <row r="132" spans="1:20" ht="15.75" customHeight="1" x14ac:dyDescent="0.35">
      <c r="A132">
        <v>125</v>
      </c>
      <c r="B132" s="76">
        <v>44233</v>
      </c>
      <c r="C132" s="1" t="s">
        <v>514</v>
      </c>
      <c r="D132" s="76">
        <v>44233</v>
      </c>
      <c r="E132" s="1" t="s">
        <v>515</v>
      </c>
      <c r="F132" s="1" t="s">
        <v>516</v>
      </c>
      <c r="G132" s="1" t="s">
        <v>123</v>
      </c>
      <c r="H132" s="1" t="s">
        <v>124</v>
      </c>
      <c r="I132" s="1" t="s">
        <v>125</v>
      </c>
      <c r="J132" s="1" t="s">
        <v>126</v>
      </c>
      <c r="K132" s="1" t="s">
        <v>126</v>
      </c>
      <c r="L132">
        <f>ROUNDUP(IF(B132&gt;$D$4,0,($D$4-B132+1)/365),0)</f>
        <v>0</v>
      </c>
      <c r="M132">
        <f>ROUNDUP(IF(B132&gt;$D$5,0,($D$5-B132+1)/365),0)</f>
        <v>0</v>
      </c>
      <c r="N132" s="28">
        <f>IF(OR(L132=1,M132=1),IF(B132+364&lt;=$D$5,(B132+364-$D$4+1)/365,IF(B132&gt;$D$4,($D$5-B132+1)/365,$D$6/365)),0)</f>
        <v>0</v>
      </c>
      <c r="O132" s="28">
        <f>'Data &amp; Parameter'!$E$16*'Data &amp; Parameter'!$E$17*('Data &amp; Parameter'!$E$18+'Data &amp; Parameter'!$E$19)*'Data &amp; Parameter'!$E$20*'Data &amp; Parameter'!$E$37*N132</f>
        <v>0</v>
      </c>
      <c r="P132">
        <f>ROUNDUP(IF(D132&gt;$D$4,0,($D$4-D132+1)/365),0)</f>
        <v>0</v>
      </c>
      <c r="Q132">
        <f>ROUNDUP(IF(D132&gt;$D$5,0,($D$5-D132+1)/365),0)</f>
        <v>0</v>
      </c>
      <c r="R132" s="28">
        <f>IF(OR(P132=1,Q132=1),IF(D132+364&lt;=$D$5,(D132+364-$D$4+1)/365,IF(D132&gt;$D$4,($D$5-D132+1)/365,$D$6/365)),0)</f>
        <v>0</v>
      </c>
      <c r="S132" s="28">
        <f>'Data &amp; Parameter'!$E$16*'Data &amp; Parameter'!$E$17*('Data &amp; Parameter'!$E$18+'Data &amp; Parameter'!$E$19)*'Data &amp; Parameter'!$E$20*'Data &amp; Parameter'!$E$37*R132</f>
        <v>0</v>
      </c>
      <c r="T132" s="28">
        <f t="shared" si="1"/>
        <v>0</v>
      </c>
    </row>
    <row r="133" spans="1:20" ht="15.75" customHeight="1" x14ac:dyDescent="0.35">
      <c r="A133">
        <v>126</v>
      </c>
      <c r="B133" s="76">
        <v>44233</v>
      </c>
      <c r="C133" s="1" t="s">
        <v>517</v>
      </c>
      <c r="D133" s="76">
        <v>44233</v>
      </c>
      <c r="E133" s="1" t="s">
        <v>518</v>
      </c>
      <c r="F133" s="1" t="s">
        <v>519</v>
      </c>
      <c r="G133" s="1" t="s">
        <v>123</v>
      </c>
      <c r="H133" s="1" t="s">
        <v>124</v>
      </c>
      <c r="I133" s="1" t="s">
        <v>125</v>
      </c>
      <c r="J133" s="1" t="s">
        <v>126</v>
      </c>
      <c r="K133" s="1" t="s">
        <v>126</v>
      </c>
      <c r="L133">
        <f>ROUNDUP(IF(B133&gt;$D$4,0,($D$4-B133+1)/365),0)</f>
        <v>0</v>
      </c>
      <c r="M133">
        <f>ROUNDUP(IF(B133&gt;$D$5,0,($D$5-B133+1)/365),0)</f>
        <v>0</v>
      </c>
      <c r="N133" s="28">
        <f>IF(OR(L133=1,M133=1),IF(B133+364&lt;=$D$5,(B133+364-$D$4+1)/365,IF(B133&gt;$D$4,($D$5-B133+1)/365,$D$6/365)),0)</f>
        <v>0</v>
      </c>
      <c r="O133" s="28">
        <f>'Data &amp; Parameter'!$E$16*'Data &amp; Parameter'!$E$17*('Data &amp; Parameter'!$E$18+'Data &amp; Parameter'!$E$19)*'Data &amp; Parameter'!$E$20*'Data &amp; Parameter'!$E$37*N133</f>
        <v>0</v>
      </c>
      <c r="P133">
        <f>ROUNDUP(IF(D133&gt;$D$4,0,($D$4-D133+1)/365),0)</f>
        <v>0</v>
      </c>
      <c r="Q133">
        <f>ROUNDUP(IF(D133&gt;$D$5,0,($D$5-D133+1)/365),0)</f>
        <v>0</v>
      </c>
      <c r="R133" s="28">
        <f>IF(OR(P133=1,Q133=1),IF(D133+364&lt;=$D$5,(D133+364-$D$4+1)/365,IF(D133&gt;$D$4,($D$5-D133+1)/365,$D$6/365)),0)</f>
        <v>0</v>
      </c>
      <c r="S133" s="28">
        <f>'Data &amp; Parameter'!$E$16*'Data &amp; Parameter'!$E$17*('Data &amp; Parameter'!$E$18+'Data &amp; Parameter'!$E$19)*'Data &amp; Parameter'!$E$20*'Data &amp; Parameter'!$E$37*R133</f>
        <v>0</v>
      </c>
      <c r="T133" s="28">
        <f t="shared" si="1"/>
        <v>0</v>
      </c>
    </row>
    <row r="134" spans="1:20" ht="15.75" customHeight="1" x14ac:dyDescent="0.35">
      <c r="A134">
        <v>127</v>
      </c>
      <c r="B134" s="76">
        <v>44233</v>
      </c>
      <c r="C134" s="1" t="s">
        <v>520</v>
      </c>
      <c r="D134" s="76">
        <v>44233</v>
      </c>
      <c r="E134" s="1" t="s">
        <v>521</v>
      </c>
      <c r="F134" s="1" t="s">
        <v>522</v>
      </c>
      <c r="G134" s="1" t="s">
        <v>123</v>
      </c>
      <c r="H134" s="1" t="s">
        <v>124</v>
      </c>
      <c r="I134" s="1" t="s">
        <v>125</v>
      </c>
      <c r="J134" s="1" t="s">
        <v>126</v>
      </c>
      <c r="K134" s="1" t="s">
        <v>126</v>
      </c>
      <c r="L134">
        <f>ROUNDUP(IF(B134&gt;$D$4,0,($D$4-B134+1)/365),0)</f>
        <v>0</v>
      </c>
      <c r="M134">
        <f>ROUNDUP(IF(B134&gt;$D$5,0,($D$5-B134+1)/365),0)</f>
        <v>0</v>
      </c>
      <c r="N134" s="28">
        <f>IF(OR(L134=1,M134=1),IF(B134+364&lt;=$D$5,(B134+364-$D$4+1)/365,IF(B134&gt;$D$4,($D$5-B134+1)/365,$D$6/365)),0)</f>
        <v>0</v>
      </c>
      <c r="O134" s="28">
        <f>'Data &amp; Parameter'!$E$16*'Data &amp; Parameter'!$E$17*('Data &amp; Parameter'!$E$18+'Data &amp; Parameter'!$E$19)*'Data &amp; Parameter'!$E$20*'Data &amp; Parameter'!$E$37*N134</f>
        <v>0</v>
      </c>
      <c r="P134">
        <f>ROUNDUP(IF(D134&gt;$D$4,0,($D$4-D134+1)/365),0)</f>
        <v>0</v>
      </c>
      <c r="Q134">
        <f>ROUNDUP(IF(D134&gt;$D$5,0,($D$5-D134+1)/365),0)</f>
        <v>0</v>
      </c>
      <c r="R134" s="28">
        <f>IF(OR(P134=1,Q134=1),IF(D134+364&lt;=$D$5,(D134+364-$D$4+1)/365,IF(D134&gt;$D$4,($D$5-D134+1)/365,$D$6/365)),0)</f>
        <v>0</v>
      </c>
      <c r="S134" s="28">
        <f>'Data &amp; Parameter'!$E$16*'Data &amp; Parameter'!$E$17*('Data &amp; Parameter'!$E$18+'Data &amp; Parameter'!$E$19)*'Data &amp; Parameter'!$E$20*'Data &amp; Parameter'!$E$37*R134</f>
        <v>0</v>
      </c>
      <c r="T134" s="28">
        <f t="shared" si="1"/>
        <v>0</v>
      </c>
    </row>
    <row r="135" spans="1:20" ht="15.75" customHeight="1" x14ac:dyDescent="0.35">
      <c r="A135">
        <v>128</v>
      </c>
      <c r="B135" s="76">
        <v>44233</v>
      </c>
      <c r="C135" s="1" t="s">
        <v>523</v>
      </c>
      <c r="D135" s="76">
        <v>44233</v>
      </c>
      <c r="E135" s="1" t="s">
        <v>524</v>
      </c>
      <c r="F135" s="1" t="s">
        <v>525</v>
      </c>
      <c r="G135" s="1" t="s">
        <v>123</v>
      </c>
      <c r="H135" s="1" t="s">
        <v>124</v>
      </c>
      <c r="I135" s="1" t="s">
        <v>125</v>
      </c>
      <c r="J135" s="1" t="s">
        <v>526</v>
      </c>
      <c r="K135" s="1" t="s">
        <v>126</v>
      </c>
      <c r="L135">
        <f>ROUNDUP(IF(B135&gt;$D$4,0,($D$4-B135+1)/365),0)</f>
        <v>0</v>
      </c>
      <c r="M135">
        <f>ROUNDUP(IF(B135&gt;$D$5,0,($D$5-B135+1)/365),0)</f>
        <v>0</v>
      </c>
      <c r="N135" s="28">
        <f>IF(OR(L135=1,M135=1),IF(B135+364&lt;=$D$5,(B135+364-$D$4+1)/365,IF(B135&gt;$D$4,($D$5-B135+1)/365,$D$6/365)),0)</f>
        <v>0</v>
      </c>
      <c r="O135" s="28">
        <f>'Data &amp; Parameter'!$E$16*'Data &amp; Parameter'!$E$17*('Data &amp; Parameter'!$E$18+'Data &amp; Parameter'!$E$19)*'Data &amp; Parameter'!$E$20*'Data &amp; Parameter'!$E$37*N135</f>
        <v>0</v>
      </c>
      <c r="P135">
        <f>ROUNDUP(IF(D135&gt;$D$4,0,($D$4-D135+1)/365),0)</f>
        <v>0</v>
      </c>
      <c r="Q135">
        <f>ROUNDUP(IF(D135&gt;$D$5,0,($D$5-D135+1)/365),0)</f>
        <v>0</v>
      </c>
      <c r="R135" s="28">
        <f>IF(OR(P135=1,Q135=1),IF(D135+364&lt;=$D$5,(D135+364-$D$4+1)/365,IF(D135&gt;$D$4,($D$5-D135+1)/365,$D$6/365)),0)</f>
        <v>0</v>
      </c>
      <c r="S135" s="28">
        <f>'Data &amp; Parameter'!$E$16*'Data &amp; Parameter'!$E$17*('Data &amp; Parameter'!$E$18+'Data &amp; Parameter'!$E$19)*'Data &amp; Parameter'!$E$20*'Data &amp; Parameter'!$E$37*R135</f>
        <v>0</v>
      </c>
      <c r="T135" s="28">
        <f t="shared" si="1"/>
        <v>0</v>
      </c>
    </row>
    <row r="136" spans="1:20" ht="15.75" customHeight="1" x14ac:dyDescent="0.35">
      <c r="A136">
        <v>129</v>
      </c>
      <c r="B136" s="76">
        <v>44233</v>
      </c>
      <c r="C136" s="1" t="s">
        <v>527</v>
      </c>
      <c r="D136" s="76">
        <v>44233</v>
      </c>
      <c r="E136" s="1" t="s">
        <v>528</v>
      </c>
      <c r="F136" s="1" t="s">
        <v>529</v>
      </c>
      <c r="G136" s="1" t="s">
        <v>123</v>
      </c>
      <c r="H136" s="1" t="s">
        <v>124</v>
      </c>
      <c r="I136" s="1" t="s">
        <v>125</v>
      </c>
      <c r="J136" s="1" t="s">
        <v>126</v>
      </c>
      <c r="K136" s="1" t="s">
        <v>126</v>
      </c>
      <c r="L136">
        <f>ROUNDUP(IF(B136&gt;$D$4,0,($D$4-B136+1)/365),0)</f>
        <v>0</v>
      </c>
      <c r="M136">
        <f>ROUNDUP(IF(B136&gt;$D$5,0,($D$5-B136+1)/365),0)</f>
        <v>0</v>
      </c>
      <c r="N136" s="28">
        <f>IF(OR(L136=1,M136=1),IF(B136+364&lt;=$D$5,(B136+364-$D$4+1)/365,IF(B136&gt;$D$4,($D$5-B136+1)/365,$D$6/365)),0)</f>
        <v>0</v>
      </c>
      <c r="O136" s="28">
        <f>'Data &amp; Parameter'!$E$16*'Data &amp; Parameter'!$E$17*('Data &amp; Parameter'!$E$18+'Data &amp; Parameter'!$E$19)*'Data &amp; Parameter'!$E$20*'Data &amp; Parameter'!$E$37*N136</f>
        <v>0</v>
      </c>
      <c r="P136">
        <f>ROUNDUP(IF(D136&gt;$D$4,0,($D$4-D136+1)/365),0)</f>
        <v>0</v>
      </c>
      <c r="Q136">
        <f>ROUNDUP(IF(D136&gt;$D$5,0,($D$5-D136+1)/365),0)</f>
        <v>0</v>
      </c>
      <c r="R136" s="28">
        <f>IF(OR(P136=1,Q136=1),IF(D136+364&lt;=$D$5,(D136+364-$D$4+1)/365,IF(D136&gt;$D$4,($D$5-D136+1)/365,$D$6/365)),0)</f>
        <v>0</v>
      </c>
      <c r="S136" s="28">
        <f>'Data &amp; Parameter'!$E$16*'Data &amp; Parameter'!$E$17*('Data &amp; Parameter'!$E$18+'Data &amp; Parameter'!$E$19)*'Data &amp; Parameter'!$E$20*'Data &amp; Parameter'!$E$37*R136</f>
        <v>0</v>
      </c>
      <c r="T136" s="28">
        <f t="shared" si="1"/>
        <v>0</v>
      </c>
    </row>
    <row r="137" spans="1:20" ht="15.75" customHeight="1" x14ac:dyDescent="0.35">
      <c r="A137">
        <v>130</v>
      </c>
      <c r="B137" s="76">
        <v>44233</v>
      </c>
      <c r="C137" s="1" t="s">
        <v>530</v>
      </c>
      <c r="D137" s="76">
        <v>44233</v>
      </c>
      <c r="E137" s="1" t="s">
        <v>531</v>
      </c>
      <c r="F137" s="1" t="s">
        <v>532</v>
      </c>
      <c r="G137" s="1" t="s">
        <v>123</v>
      </c>
      <c r="H137" s="1" t="s">
        <v>124</v>
      </c>
      <c r="I137" s="1" t="s">
        <v>125</v>
      </c>
      <c r="J137" s="1" t="s">
        <v>126</v>
      </c>
      <c r="K137" s="1" t="s">
        <v>126</v>
      </c>
      <c r="L137">
        <f>ROUNDUP(IF(B137&gt;$D$4,0,($D$4-B137+1)/365),0)</f>
        <v>0</v>
      </c>
      <c r="M137">
        <f>ROUNDUP(IF(B137&gt;$D$5,0,($D$5-B137+1)/365),0)</f>
        <v>0</v>
      </c>
      <c r="N137" s="28">
        <f>IF(OR(L137=1,M137=1),IF(B137+364&lt;=$D$5,(B137+364-$D$4+1)/365,IF(B137&gt;$D$4,($D$5-B137+1)/365,$D$6/365)),0)</f>
        <v>0</v>
      </c>
      <c r="O137" s="28">
        <f>'Data &amp; Parameter'!$E$16*'Data &amp; Parameter'!$E$17*('Data &amp; Parameter'!$E$18+'Data &amp; Parameter'!$E$19)*'Data &amp; Parameter'!$E$20*'Data &amp; Parameter'!$E$37*N137</f>
        <v>0</v>
      </c>
      <c r="P137">
        <f>ROUNDUP(IF(D137&gt;$D$4,0,($D$4-D137+1)/365),0)</f>
        <v>0</v>
      </c>
      <c r="Q137">
        <f>ROUNDUP(IF(D137&gt;$D$5,0,($D$5-D137+1)/365),0)</f>
        <v>0</v>
      </c>
      <c r="R137" s="28">
        <f>IF(OR(P137=1,Q137=1),IF(D137+364&lt;=$D$5,(D137+364-$D$4+1)/365,IF(D137&gt;$D$4,($D$5-D137+1)/365,$D$6/365)),0)</f>
        <v>0</v>
      </c>
      <c r="S137" s="28">
        <f>'Data &amp; Parameter'!$E$16*'Data &amp; Parameter'!$E$17*('Data &amp; Parameter'!$E$18+'Data &amp; Parameter'!$E$19)*'Data &amp; Parameter'!$E$20*'Data &amp; Parameter'!$E$37*R137</f>
        <v>0</v>
      </c>
      <c r="T137" s="28">
        <f t="shared" ref="T137:T200" si="2">O137+S137</f>
        <v>0</v>
      </c>
    </row>
    <row r="138" spans="1:20" ht="15.75" customHeight="1" x14ac:dyDescent="0.35">
      <c r="A138">
        <v>131</v>
      </c>
      <c r="B138" s="76">
        <v>44233</v>
      </c>
      <c r="C138" s="1" t="s">
        <v>533</v>
      </c>
      <c r="D138" s="76">
        <v>44233</v>
      </c>
      <c r="E138" s="1" t="s">
        <v>534</v>
      </c>
      <c r="F138" s="1" t="s">
        <v>535</v>
      </c>
      <c r="G138" s="1" t="s">
        <v>123</v>
      </c>
      <c r="H138" s="1" t="s">
        <v>124</v>
      </c>
      <c r="I138" s="1" t="s">
        <v>125</v>
      </c>
      <c r="J138" s="1" t="s">
        <v>126</v>
      </c>
      <c r="K138" s="1" t="s">
        <v>126</v>
      </c>
      <c r="L138">
        <f>ROUNDUP(IF(B138&gt;$D$4,0,($D$4-B138+1)/365),0)</f>
        <v>0</v>
      </c>
      <c r="M138">
        <f>ROUNDUP(IF(B138&gt;$D$5,0,($D$5-B138+1)/365),0)</f>
        <v>0</v>
      </c>
      <c r="N138" s="28">
        <f>IF(OR(L138=1,M138=1),IF(B138+364&lt;=$D$5,(B138+364-$D$4+1)/365,IF(B138&gt;$D$4,($D$5-B138+1)/365,$D$6/365)),0)</f>
        <v>0</v>
      </c>
      <c r="O138" s="28">
        <f>'Data &amp; Parameter'!$E$16*'Data &amp; Parameter'!$E$17*('Data &amp; Parameter'!$E$18+'Data &amp; Parameter'!$E$19)*'Data &amp; Parameter'!$E$20*'Data &amp; Parameter'!$E$37*N138</f>
        <v>0</v>
      </c>
      <c r="P138">
        <f>ROUNDUP(IF(D138&gt;$D$4,0,($D$4-D138+1)/365),0)</f>
        <v>0</v>
      </c>
      <c r="Q138">
        <f>ROUNDUP(IF(D138&gt;$D$5,0,($D$5-D138+1)/365),0)</f>
        <v>0</v>
      </c>
      <c r="R138" s="28">
        <f>IF(OR(P138=1,Q138=1),IF(D138+364&lt;=$D$5,(D138+364-$D$4+1)/365,IF(D138&gt;$D$4,($D$5-D138+1)/365,$D$6/365)),0)</f>
        <v>0</v>
      </c>
      <c r="S138" s="28">
        <f>'Data &amp; Parameter'!$E$16*'Data &amp; Parameter'!$E$17*('Data &amp; Parameter'!$E$18+'Data &amp; Parameter'!$E$19)*'Data &amp; Parameter'!$E$20*'Data &amp; Parameter'!$E$37*R138</f>
        <v>0</v>
      </c>
      <c r="T138" s="28">
        <f t="shared" si="2"/>
        <v>0</v>
      </c>
    </row>
    <row r="139" spans="1:20" ht="15.75" customHeight="1" x14ac:dyDescent="0.35">
      <c r="A139">
        <v>132</v>
      </c>
      <c r="B139" s="76">
        <v>44233</v>
      </c>
      <c r="C139" s="1" t="s">
        <v>536</v>
      </c>
      <c r="D139" s="76">
        <v>44233</v>
      </c>
      <c r="E139" s="1" t="s">
        <v>537</v>
      </c>
      <c r="F139" s="1" t="s">
        <v>538</v>
      </c>
      <c r="G139" s="1" t="s">
        <v>123</v>
      </c>
      <c r="H139" s="1" t="s">
        <v>124</v>
      </c>
      <c r="I139" s="1" t="s">
        <v>125</v>
      </c>
      <c r="J139" s="1" t="s">
        <v>126</v>
      </c>
      <c r="K139" s="1" t="s">
        <v>126</v>
      </c>
      <c r="L139">
        <f>ROUNDUP(IF(B139&gt;$D$4,0,($D$4-B139+1)/365),0)</f>
        <v>0</v>
      </c>
      <c r="M139">
        <f>ROUNDUP(IF(B139&gt;$D$5,0,($D$5-B139+1)/365),0)</f>
        <v>0</v>
      </c>
      <c r="N139" s="28">
        <f>IF(OR(L139=1,M139=1),IF(B139+364&lt;=$D$5,(B139+364-$D$4+1)/365,IF(B139&gt;$D$4,($D$5-B139+1)/365,$D$6/365)),0)</f>
        <v>0</v>
      </c>
      <c r="O139" s="28">
        <f>'Data &amp; Parameter'!$E$16*'Data &amp; Parameter'!$E$17*('Data &amp; Parameter'!$E$18+'Data &amp; Parameter'!$E$19)*'Data &amp; Parameter'!$E$20*'Data &amp; Parameter'!$E$37*N139</f>
        <v>0</v>
      </c>
      <c r="P139">
        <f>ROUNDUP(IF(D139&gt;$D$4,0,($D$4-D139+1)/365),0)</f>
        <v>0</v>
      </c>
      <c r="Q139">
        <f>ROUNDUP(IF(D139&gt;$D$5,0,($D$5-D139+1)/365),0)</f>
        <v>0</v>
      </c>
      <c r="R139" s="28">
        <f>IF(OR(P139=1,Q139=1),IF(D139+364&lt;=$D$5,(D139+364-$D$4+1)/365,IF(D139&gt;$D$4,($D$5-D139+1)/365,$D$6/365)),0)</f>
        <v>0</v>
      </c>
      <c r="S139" s="28">
        <f>'Data &amp; Parameter'!$E$16*'Data &amp; Parameter'!$E$17*('Data &amp; Parameter'!$E$18+'Data &amp; Parameter'!$E$19)*'Data &amp; Parameter'!$E$20*'Data &amp; Parameter'!$E$37*R139</f>
        <v>0</v>
      </c>
      <c r="T139" s="28">
        <f t="shared" si="2"/>
        <v>0</v>
      </c>
    </row>
    <row r="140" spans="1:20" ht="15.75" customHeight="1" x14ac:dyDescent="0.35">
      <c r="A140">
        <v>133</v>
      </c>
      <c r="B140" s="76">
        <v>44233</v>
      </c>
      <c r="C140" s="1" t="s">
        <v>539</v>
      </c>
      <c r="D140" s="76">
        <v>44233</v>
      </c>
      <c r="E140" s="1" t="s">
        <v>540</v>
      </c>
      <c r="F140" s="1" t="s">
        <v>541</v>
      </c>
      <c r="G140" s="1" t="s">
        <v>123</v>
      </c>
      <c r="H140" s="1" t="s">
        <v>124</v>
      </c>
      <c r="I140" s="1" t="s">
        <v>125</v>
      </c>
      <c r="J140" s="1" t="s">
        <v>126</v>
      </c>
      <c r="K140" s="1" t="s">
        <v>126</v>
      </c>
      <c r="L140">
        <f>ROUNDUP(IF(B140&gt;$D$4,0,($D$4-B140+1)/365),0)</f>
        <v>0</v>
      </c>
      <c r="M140">
        <f>ROUNDUP(IF(B140&gt;$D$5,0,($D$5-B140+1)/365),0)</f>
        <v>0</v>
      </c>
      <c r="N140" s="28">
        <f>IF(OR(L140=1,M140=1),IF(B140+364&lt;=$D$5,(B140+364-$D$4+1)/365,IF(B140&gt;$D$4,($D$5-B140+1)/365,$D$6/365)),0)</f>
        <v>0</v>
      </c>
      <c r="O140" s="28">
        <f>'Data &amp; Parameter'!$E$16*'Data &amp; Parameter'!$E$17*('Data &amp; Parameter'!$E$18+'Data &amp; Parameter'!$E$19)*'Data &amp; Parameter'!$E$20*'Data &amp; Parameter'!$E$37*N140</f>
        <v>0</v>
      </c>
      <c r="P140">
        <f>ROUNDUP(IF(D140&gt;$D$4,0,($D$4-D140+1)/365),0)</f>
        <v>0</v>
      </c>
      <c r="Q140">
        <f>ROUNDUP(IF(D140&gt;$D$5,0,($D$5-D140+1)/365),0)</f>
        <v>0</v>
      </c>
      <c r="R140" s="28">
        <f>IF(OR(P140=1,Q140=1),IF(D140+364&lt;=$D$5,(D140+364-$D$4+1)/365,IF(D140&gt;$D$4,($D$5-D140+1)/365,$D$6/365)),0)</f>
        <v>0</v>
      </c>
      <c r="S140" s="28">
        <f>'Data &amp; Parameter'!$E$16*'Data &amp; Parameter'!$E$17*('Data &amp; Parameter'!$E$18+'Data &amp; Parameter'!$E$19)*'Data &amp; Parameter'!$E$20*'Data &amp; Parameter'!$E$37*R140</f>
        <v>0</v>
      </c>
      <c r="T140" s="28">
        <f t="shared" si="2"/>
        <v>0</v>
      </c>
    </row>
    <row r="141" spans="1:20" ht="15.75" customHeight="1" x14ac:dyDescent="0.35">
      <c r="A141">
        <v>134</v>
      </c>
      <c r="B141" s="76">
        <v>44233</v>
      </c>
      <c r="C141" s="1" t="s">
        <v>542</v>
      </c>
      <c r="D141" s="76">
        <v>44233</v>
      </c>
      <c r="E141" s="1" t="s">
        <v>543</v>
      </c>
      <c r="F141" s="1" t="s">
        <v>544</v>
      </c>
      <c r="G141" s="1" t="s">
        <v>123</v>
      </c>
      <c r="H141" s="1" t="s">
        <v>124</v>
      </c>
      <c r="I141" s="1" t="s">
        <v>125</v>
      </c>
      <c r="J141" s="1" t="s">
        <v>126</v>
      </c>
      <c r="K141" s="1" t="s">
        <v>126</v>
      </c>
      <c r="L141">
        <f>ROUNDUP(IF(B141&gt;$D$4,0,($D$4-B141+1)/365),0)</f>
        <v>0</v>
      </c>
      <c r="M141">
        <f>ROUNDUP(IF(B141&gt;$D$5,0,($D$5-B141+1)/365),0)</f>
        <v>0</v>
      </c>
      <c r="N141" s="28">
        <f>IF(OR(L141=1,M141=1),IF(B141+364&lt;=$D$5,(B141+364-$D$4+1)/365,IF(B141&gt;$D$4,($D$5-B141+1)/365,$D$6/365)),0)</f>
        <v>0</v>
      </c>
      <c r="O141" s="28">
        <f>'Data &amp; Parameter'!$E$16*'Data &amp; Parameter'!$E$17*('Data &amp; Parameter'!$E$18+'Data &amp; Parameter'!$E$19)*'Data &amp; Parameter'!$E$20*'Data &amp; Parameter'!$E$37*N141</f>
        <v>0</v>
      </c>
      <c r="P141">
        <f>ROUNDUP(IF(D141&gt;$D$4,0,($D$4-D141+1)/365),0)</f>
        <v>0</v>
      </c>
      <c r="Q141">
        <f>ROUNDUP(IF(D141&gt;$D$5,0,($D$5-D141+1)/365),0)</f>
        <v>0</v>
      </c>
      <c r="R141" s="28">
        <f>IF(OR(P141=1,Q141=1),IF(D141+364&lt;=$D$5,(D141+364-$D$4+1)/365,IF(D141&gt;$D$4,($D$5-D141+1)/365,$D$6/365)),0)</f>
        <v>0</v>
      </c>
      <c r="S141" s="28">
        <f>'Data &amp; Parameter'!$E$16*'Data &amp; Parameter'!$E$17*('Data &amp; Parameter'!$E$18+'Data &amp; Parameter'!$E$19)*'Data &amp; Parameter'!$E$20*'Data &amp; Parameter'!$E$37*R141</f>
        <v>0</v>
      </c>
      <c r="T141" s="28">
        <f t="shared" si="2"/>
        <v>0</v>
      </c>
    </row>
    <row r="142" spans="1:20" ht="15.75" customHeight="1" x14ac:dyDescent="0.35">
      <c r="A142">
        <v>135</v>
      </c>
      <c r="B142" s="76">
        <v>44233</v>
      </c>
      <c r="C142" s="1" t="s">
        <v>545</v>
      </c>
      <c r="D142" s="76">
        <v>44233</v>
      </c>
      <c r="E142" s="1" t="s">
        <v>546</v>
      </c>
      <c r="F142" s="1" t="s">
        <v>547</v>
      </c>
      <c r="G142" s="1" t="s">
        <v>123</v>
      </c>
      <c r="H142" s="1" t="s">
        <v>124</v>
      </c>
      <c r="I142" s="1" t="s">
        <v>125</v>
      </c>
      <c r="J142" s="1" t="s">
        <v>126</v>
      </c>
      <c r="K142" s="1" t="s">
        <v>126</v>
      </c>
      <c r="L142">
        <f>ROUNDUP(IF(B142&gt;$D$4,0,($D$4-B142+1)/365),0)</f>
        <v>0</v>
      </c>
      <c r="M142">
        <f>ROUNDUP(IF(B142&gt;$D$5,0,($D$5-B142+1)/365),0)</f>
        <v>0</v>
      </c>
      <c r="N142" s="28">
        <f>IF(OR(L142=1,M142=1),IF(B142+364&lt;=$D$5,(B142+364-$D$4+1)/365,IF(B142&gt;$D$4,($D$5-B142+1)/365,$D$6/365)),0)</f>
        <v>0</v>
      </c>
      <c r="O142" s="28">
        <f>'Data &amp; Parameter'!$E$16*'Data &amp; Parameter'!$E$17*('Data &amp; Parameter'!$E$18+'Data &amp; Parameter'!$E$19)*'Data &amp; Parameter'!$E$20*'Data &amp; Parameter'!$E$37*N142</f>
        <v>0</v>
      </c>
      <c r="P142">
        <f>ROUNDUP(IF(D142&gt;$D$4,0,($D$4-D142+1)/365),0)</f>
        <v>0</v>
      </c>
      <c r="Q142">
        <f>ROUNDUP(IF(D142&gt;$D$5,0,($D$5-D142+1)/365),0)</f>
        <v>0</v>
      </c>
      <c r="R142" s="28">
        <f>IF(OR(P142=1,Q142=1),IF(D142+364&lt;=$D$5,(D142+364-$D$4+1)/365,IF(D142&gt;$D$4,($D$5-D142+1)/365,$D$6/365)),0)</f>
        <v>0</v>
      </c>
      <c r="S142" s="28">
        <f>'Data &amp; Parameter'!$E$16*'Data &amp; Parameter'!$E$17*('Data &amp; Parameter'!$E$18+'Data &amp; Parameter'!$E$19)*'Data &amp; Parameter'!$E$20*'Data &amp; Parameter'!$E$37*R142</f>
        <v>0</v>
      </c>
      <c r="T142" s="28">
        <f t="shared" si="2"/>
        <v>0</v>
      </c>
    </row>
    <row r="143" spans="1:20" ht="15.75" customHeight="1" x14ac:dyDescent="0.35">
      <c r="A143">
        <v>136</v>
      </c>
      <c r="B143" s="76">
        <v>44233</v>
      </c>
      <c r="C143" s="1" t="s">
        <v>548</v>
      </c>
      <c r="D143" s="76">
        <v>44233</v>
      </c>
      <c r="E143" s="1" t="s">
        <v>549</v>
      </c>
      <c r="F143" s="1" t="s">
        <v>550</v>
      </c>
      <c r="G143" s="1" t="s">
        <v>123</v>
      </c>
      <c r="H143" s="1" t="s">
        <v>124</v>
      </c>
      <c r="I143" s="1" t="s">
        <v>125</v>
      </c>
      <c r="J143" s="1" t="s">
        <v>126</v>
      </c>
      <c r="K143" s="1" t="s">
        <v>126</v>
      </c>
      <c r="L143">
        <f>ROUNDUP(IF(B143&gt;$D$4,0,($D$4-B143+1)/365),0)</f>
        <v>0</v>
      </c>
      <c r="M143">
        <f>ROUNDUP(IF(B143&gt;$D$5,0,($D$5-B143+1)/365),0)</f>
        <v>0</v>
      </c>
      <c r="N143" s="28">
        <f>IF(OR(L143=1,M143=1),IF(B143+364&lt;=$D$5,(B143+364-$D$4+1)/365,IF(B143&gt;$D$4,($D$5-B143+1)/365,$D$6/365)),0)</f>
        <v>0</v>
      </c>
      <c r="O143" s="28">
        <f>'Data &amp; Parameter'!$E$16*'Data &amp; Parameter'!$E$17*('Data &amp; Parameter'!$E$18+'Data &amp; Parameter'!$E$19)*'Data &amp; Parameter'!$E$20*'Data &amp; Parameter'!$E$37*N143</f>
        <v>0</v>
      </c>
      <c r="P143">
        <f>ROUNDUP(IF(D143&gt;$D$4,0,($D$4-D143+1)/365),0)</f>
        <v>0</v>
      </c>
      <c r="Q143">
        <f>ROUNDUP(IF(D143&gt;$D$5,0,($D$5-D143+1)/365),0)</f>
        <v>0</v>
      </c>
      <c r="R143" s="28">
        <f>IF(OR(P143=1,Q143=1),IF(D143+364&lt;=$D$5,(D143+364-$D$4+1)/365,IF(D143&gt;$D$4,($D$5-D143+1)/365,$D$6/365)),0)</f>
        <v>0</v>
      </c>
      <c r="S143" s="28">
        <f>'Data &amp; Parameter'!$E$16*'Data &amp; Parameter'!$E$17*('Data &amp; Parameter'!$E$18+'Data &amp; Parameter'!$E$19)*'Data &amp; Parameter'!$E$20*'Data &amp; Parameter'!$E$37*R143</f>
        <v>0</v>
      </c>
      <c r="T143" s="28">
        <f t="shared" si="2"/>
        <v>0</v>
      </c>
    </row>
    <row r="144" spans="1:20" ht="15.75" customHeight="1" x14ac:dyDescent="0.35">
      <c r="A144">
        <v>137</v>
      </c>
      <c r="B144" s="76">
        <v>44233</v>
      </c>
      <c r="C144" s="1" t="s">
        <v>551</v>
      </c>
      <c r="D144" s="76">
        <v>44233</v>
      </c>
      <c r="E144" s="1" t="s">
        <v>552</v>
      </c>
      <c r="F144" s="1" t="s">
        <v>553</v>
      </c>
      <c r="G144" s="1" t="s">
        <v>123</v>
      </c>
      <c r="H144" s="1" t="s">
        <v>124</v>
      </c>
      <c r="I144" s="1" t="s">
        <v>125</v>
      </c>
      <c r="J144" s="1" t="s">
        <v>126</v>
      </c>
      <c r="K144" s="1" t="s">
        <v>126</v>
      </c>
      <c r="L144">
        <f>ROUNDUP(IF(B144&gt;$D$4,0,($D$4-B144+1)/365),0)</f>
        <v>0</v>
      </c>
      <c r="M144">
        <f>ROUNDUP(IF(B144&gt;$D$5,0,($D$5-B144+1)/365),0)</f>
        <v>0</v>
      </c>
      <c r="N144" s="28">
        <f>IF(OR(L144=1,M144=1),IF(B144+364&lt;=$D$5,(B144+364-$D$4+1)/365,IF(B144&gt;$D$4,($D$5-B144+1)/365,$D$6/365)),0)</f>
        <v>0</v>
      </c>
      <c r="O144" s="28">
        <f>'Data &amp; Parameter'!$E$16*'Data &amp; Parameter'!$E$17*('Data &amp; Parameter'!$E$18+'Data &amp; Parameter'!$E$19)*'Data &amp; Parameter'!$E$20*'Data &amp; Parameter'!$E$37*N144</f>
        <v>0</v>
      </c>
      <c r="P144">
        <f>ROUNDUP(IF(D144&gt;$D$4,0,($D$4-D144+1)/365),0)</f>
        <v>0</v>
      </c>
      <c r="Q144">
        <f>ROUNDUP(IF(D144&gt;$D$5,0,($D$5-D144+1)/365),0)</f>
        <v>0</v>
      </c>
      <c r="R144" s="28">
        <f>IF(OR(P144=1,Q144=1),IF(D144+364&lt;=$D$5,(D144+364-$D$4+1)/365,IF(D144&gt;$D$4,($D$5-D144+1)/365,$D$6/365)),0)</f>
        <v>0</v>
      </c>
      <c r="S144" s="28">
        <f>'Data &amp; Parameter'!$E$16*'Data &amp; Parameter'!$E$17*('Data &amp; Parameter'!$E$18+'Data &amp; Parameter'!$E$19)*'Data &amp; Parameter'!$E$20*'Data &amp; Parameter'!$E$37*R144</f>
        <v>0</v>
      </c>
      <c r="T144" s="28">
        <f t="shared" si="2"/>
        <v>0</v>
      </c>
    </row>
    <row r="145" spans="1:20" ht="15.75" customHeight="1" x14ac:dyDescent="0.35">
      <c r="A145">
        <v>138</v>
      </c>
      <c r="B145" s="76">
        <v>44233</v>
      </c>
      <c r="C145" s="1" t="s">
        <v>554</v>
      </c>
      <c r="D145" s="76">
        <v>44233</v>
      </c>
      <c r="E145" s="1" t="s">
        <v>555</v>
      </c>
      <c r="F145" s="1" t="s">
        <v>556</v>
      </c>
      <c r="G145" s="1" t="s">
        <v>123</v>
      </c>
      <c r="H145" s="1" t="s">
        <v>124</v>
      </c>
      <c r="I145" s="1" t="s">
        <v>125</v>
      </c>
      <c r="J145" s="1" t="s">
        <v>126</v>
      </c>
      <c r="K145" s="1" t="s">
        <v>126</v>
      </c>
      <c r="L145">
        <f>ROUNDUP(IF(B145&gt;$D$4,0,($D$4-B145+1)/365),0)</f>
        <v>0</v>
      </c>
      <c r="M145">
        <f>ROUNDUP(IF(B145&gt;$D$5,0,($D$5-B145+1)/365),0)</f>
        <v>0</v>
      </c>
      <c r="N145" s="28">
        <f>IF(OR(L145=1,M145=1),IF(B145+364&lt;=$D$5,(B145+364-$D$4+1)/365,IF(B145&gt;$D$4,($D$5-B145+1)/365,$D$6/365)),0)</f>
        <v>0</v>
      </c>
      <c r="O145" s="28">
        <f>'Data &amp; Parameter'!$E$16*'Data &amp; Parameter'!$E$17*('Data &amp; Parameter'!$E$18+'Data &amp; Parameter'!$E$19)*'Data &amp; Parameter'!$E$20*'Data &amp; Parameter'!$E$37*N145</f>
        <v>0</v>
      </c>
      <c r="P145">
        <f>ROUNDUP(IF(D145&gt;$D$4,0,($D$4-D145+1)/365),0)</f>
        <v>0</v>
      </c>
      <c r="Q145">
        <f>ROUNDUP(IF(D145&gt;$D$5,0,($D$5-D145+1)/365),0)</f>
        <v>0</v>
      </c>
      <c r="R145" s="28">
        <f>IF(OR(P145=1,Q145=1),IF(D145+364&lt;=$D$5,(D145+364-$D$4+1)/365,IF(D145&gt;$D$4,($D$5-D145+1)/365,$D$6/365)),0)</f>
        <v>0</v>
      </c>
      <c r="S145" s="28">
        <f>'Data &amp; Parameter'!$E$16*'Data &amp; Parameter'!$E$17*('Data &amp; Parameter'!$E$18+'Data &amp; Parameter'!$E$19)*'Data &amp; Parameter'!$E$20*'Data &amp; Parameter'!$E$37*R145</f>
        <v>0</v>
      </c>
      <c r="T145" s="28">
        <f t="shared" si="2"/>
        <v>0</v>
      </c>
    </row>
    <row r="146" spans="1:20" ht="15.75" customHeight="1" x14ac:dyDescent="0.35">
      <c r="A146">
        <v>139</v>
      </c>
      <c r="B146" s="76">
        <v>44233</v>
      </c>
      <c r="C146" s="1" t="s">
        <v>557</v>
      </c>
      <c r="D146" s="76">
        <v>44233</v>
      </c>
      <c r="E146" s="1" t="s">
        <v>558</v>
      </c>
      <c r="F146" s="1" t="s">
        <v>559</v>
      </c>
      <c r="G146" s="1" t="s">
        <v>123</v>
      </c>
      <c r="H146" s="1" t="s">
        <v>124</v>
      </c>
      <c r="I146" s="1" t="s">
        <v>125</v>
      </c>
      <c r="J146" s="1" t="s">
        <v>126</v>
      </c>
      <c r="K146" s="1" t="s">
        <v>126</v>
      </c>
      <c r="L146">
        <f>ROUNDUP(IF(B146&gt;$D$4,0,($D$4-B146+1)/365),0)</f>
        <v>0</v>
      </c>
      <c r="M146">
        <f>ROUNDUP(IF(B146&gt;$D$5,0,($D$5-B146+1)/365),0)</f>
        <v>0</v>
      </c>
      <c r="N146" s="28">
        <f>IF(OR(L146=1,M146=1),IF(B146+364&lt;=$D$5,(B146+364-$D$4+1)/365,IF(B146&gt;$D$4,($D$5-B146+1)/365,$D$6/365)),0)</f>
        <v>0</v>
      </c>
      <c r="O146" s="28">
        <f>'Data &amp; Parameter'!$E$16*'Data &amp; Parameter'!$E$17*('Data &amp; Parameter'!$E$18+'Data &amp; Parameter'!$E$19)*'Data &amp; Parameter'!$E$20*'Data &amp; Parameter'!$E$37*N146</f>
        <v>0</v>
      </c>
      <c r="P146">
        <f>ROUNDUP(IF(D146&gt;$D$4,0,($D$4-D146+1)/365),0)</f>
        <v>0</v>
      </c>
      <c r="Q146">
        <f>ROUNDUP(IF(D146&gt;$D$5,0,($D$5-D146+1)/365),0)</f>
        <v>0</v>
      </c>
      <c r="R146" s="28">
        <f>IF(OR(P146=1,Q146=1),IF(D146+364&lt;=$D$5,(D146+364-$D$4+1)/365,IF(D146&gt;$D$4,($D$5-D146+1)/365,$D$6/365)),0)</f>
        <v>0</v>
      </c>
      <c r="S146" s="28">
        <f>'Data &amp; Parameter'!$E$16*'Data &amp; Parameter'!$E$17*('Data &amp; Parameter'!$E$18+'Data &amp; Parameter'!$E$19)*'Data &amp; Parameter'!$E$20*'Data &amp; Parameter'!$E$37*R146</f>
        <v>0</v>
      </c>
      <c r="T146" s="28">
        <f t="shared" si="2"/>
        <v>0</v>
      </c>
    </row>
    <row r="147" spans="1:20" ht="15.75" customHeight="1" x14ac:dyDescent="0.35">
      <c r="A147">
        <v>140</v>
      </c>
      <c r="B147" s="76">
        <v>44233</v>
      </c>
      <c r="C147" s="1" t="s">
        <v>560</v>
      </c>
      <c r="D147" s="76">
        <v>44233</v>
      </c>
      <c r="E147" s="1" t="s">
        <v>561</v>
      </c>
      <c r="F147" s="1" t="s">
        <v>562</v>
      </c>
      <c r="G147" s="1" t="s">
        <v>123</v>
      </c>
      <c r="H147" s="1" t="s">
        <v>124</v>
      </c>
      <c r="I147" s="1" t="s">
        <v>125</v>
      </c>
      <c r="J147" s="1" t="s">
        <v>563</v>
      </c>
      <c r="K147" s="1" t="s">
        <v>126</v>
      </c>
      <c r="L147">
        <f>ROUNDUP(IF(B147&gt;$D$4,0,($D$4-B147+1)/365),0)</f>
        <v>0</v>
      </c>
      <c r="M147">
        <f>ROUNDUP(IF(B147&gt;$D$5,0,($D$5-B147+1)/365),0)</f>
        <v>0</v>
      </c>
      <c r="N147" s="28">
        <f>IF(OR(L147=1,M147=1),IF(B147+364&lt;=$D$5,(B147+364-$D$4+1)/365,IF(B147&gt;$D$4,($D$5-B147+1)/365,$D$6/365)),0)</f>
        <v>0</v>
      </c>
      <c r="O147" s="28">
        <f>'Data &amp; Parameter'!$E$16*'Data &amp; Parameter'!$E$17*('Data &amp; Parameter'!$E$18+'Data &amp; Parameter'!$E$19)*'Data &amp; Parameter'!$E$20*'Data &amp; Parameter'!$E$37*N147</f>
        <v>0</v>
      </c>
      <c r="P147">
        <f>ROUNDUP(IF(D147&gt;$D$4,0,($D$4-D147+1)/365),0)</f>
        <v>0</v>
      </c>
      <c r="Q147">
        <f>ROUNDUP(IF(D147&gt;$D$5,0,($D$5-D147+1)/365),0)</f>
        <v>0</v>
      </c>
      <c r="R147" s="28">
        <f>IF(OR(P147=1,Q147=1),IF(D147+364&lt;=$D$5,(D147+364-$D$4+1)/365,IF(D147&gt;$D$4,($D$5-D147+1)/365,$D$6/365)),0)</f>
        <v>0</v>
      </c>
      <c r="S147" s="28">
        <f>'Data &amp; Parameter'!$E$16*'Data &amp; Parameter'!$E$17*('Data &amp; Parameter'!$E$18+'Data &amp; Parameter'!$E$19)*'Data &amp; Parameter'!$E$20*'Data &amp; Parameter'!$E$37*R147</f>
        <v>0</v>
      </c>
      <c r="T147" s="28">
        <f t="shared" si="2"/>
        <v>0</v>
      </c>
    </row>
    <row r="148" spans="1:20" ht="15.75" customHeight="1" x14ac:dyDescent="0.35">
      <c r="A148">
        <v>141</v>
      </c>
      <c r="B148" s="76">
        <v>44233</v>
      </c>
      <c r="C148" s="1" t="s">
        <v>564</v>
      </c>
      <c r="D148" s="76">
        <v>44233</v>
      </c>
      <c r="E148" s="1" t="s">
        <v>565</v>
      </c>
      <c r="F148" s="1" t="s">
        <v>566</v>
      </c>
      <c r="G148" s="1" t="s">
        <v>123</v>
      </c>
      <c r="H148" s="1" t="s">
        <v>124</v>
      </c>
      <c r="I148" s="1" t="s">
        <v>125</v>
      </c>
      <c r="J148" s="1" t="s">
        <v>126</v>
      </c>
      <c r="K148" s="1" t="s">
        <v>126</v>
      </c>
      <c r="L148">
        <f>ROUNDUP(IF(B148&gt;$D$4,0,($D$4-B148+1)/365),0)</f>
        <v>0</v>
      </c>
      <c r="M148">
        <f>ROUNDUP(IF(B148&gt;$D$5,0,($D$5-B148+1)/365),0)</f>
        <v>0</v>
      </c>
      <c r="N148" s="28">
        <f>IF(OR(L148=1,M148=1),IF(B148+364&lt;=$D$5,(B148+364-$D$4+1)/365,IF(B148&gt;$D$4,($D$5-B148+1)/365,$D$6/365)),0)</f>
        <v>0</v>
      </c>
      <c r="O148" s="28">
        <f>'Data &amp; Parameter'!$E$16*'Data &amp; Parameter'!$E$17*('Data &amp; Parameter'!$E$18+'Data &amp; Parameter'!$E$19)*'Data &amp; Parameter'!$E$20*'Data &amp; Parameter'!$E$37*N148</f>
        <v>0</v>
      </c>
      <c r="P148">
        <f>ROUNDUP(IF(D148&gt;$D$4,0,($D$4-D148+1)/365),0)</f>
        <v>0</v>
      </c>
      <c r="Q148">
        <f>ROUNDUP(IF(D148&gt;$D$5,0,($D$5-D148+1)/365),0)</f>
        <v>0</v>
      </c>
      <c r="R148" s="28">
        <f>IF(OR(P148=1,Q148=1),IF(D148+364&lt;=$D$5,(D148+364-$D$4+1)/365,IF(D148&gt;$D$4,($D$5-D148+1)/365,$D$6/365)),0)</f>
        <v>0</v>
      </c>
      <c r="S148" s="28">
        <f>'Data &amp; Parameter'!$E$16*'Data &amp; Parameter'!$E$17*('Data &amp; Parameter'!$E$18+'Data &amp; Parameter'!$E$19)*'Data &amp; Parameter'!$E$20*'Data &amp; Parameter'!$E$37*R148</f>
        <v>0</v>
      </c>
      <c r="T148" s="28">
        <f t="shared" si="2"/>
        <v>0</v>
      </c>
    </row>
    <row r="149" spans="1:20" ht="15.75" customHeight="1" x14ac:dyDescent="0.35">
      <c r="A149">
        <v>142</v>
      </c>
      <c r="B149" s="76">
        <v>44233</v>
      </c>
      <c r="C149" s="1" t="s">
        <v>567</v>
      </c>
      <c r="D149" s="76">
        <v>44233</v>
      </c>
      <c r="E149" s="1" t="s">
        <v>568</v>
      </c>
      <c r="F149" s="1" t="s">
        <v>569</v>
      </c>
      <c r="G149" s="1" t="s">
        <v>123</v>
      </c>
      <c r="H149" s="1" t="s">
        <v>124</v>
      </c>
      <c r="I149" s="1" t="s">
        <v>125</v>
      </c>
      <c r="J149" s="1" t="s">
        <v>126</v>
      </c>
      <c r="K149" s="1" t="s">
        <v>126</v>
      </c>
      <c r="L149">
        <f>ROUNDUP(IF(B149&gt;$D$4,0,($D$4-B149+1)/365),0)</f>
        <v>0</v>
      </c>
      <c r="M149">
        <f>ROUNDUP(IF(B149&gt;$D$5,0,($D$5-B149+1)/365),0)</f>
        <v>0</v>
      </c>
      <c r="N149" s="28">
        <f>IF(OR(L149=1,M149=1),IF(B149+364&lt;=$D$5,(B149+364-$D$4+1)/365,IF(B149&gt;$D$4,($D$5-B149+1)/365,$D$6/365)),0)</f>
        <v>0</v>
      </c>
      <c r="O149" s="28">
        <f>'Data &amp; Parameter'!$E$16*'Data &amp; Parameter'!$E$17*('Data &amp; Parameter'!$E$18+'Data &amp; Parameter'!$E$19)*'Data &amp; Parameter'!$E$20*'Data &amp; Parameter'!$E$37*N149</f>
        <v>0</v>
      </c>
      <c r="P149">
        <f>ROUNDUP(IF(D149&gt;$D$4,0,($D$4-D149+1)/365),0)</f>
        <v>0</v>
      </c>
      <c r="Q149">
        <f>ROUNDUP(IF(D149&gt;$D$5,0,($D$5-D149+1)/365),0)</f>
        <v>0</v>
      </c>
      <c r="R149" s="28">
        <f>IF(OR(P149=1,Q149=1),IF(D149+364&lt;=$D$5,(D149+364-$D$4+1)/365,IF(D149&gt;$D$4,($D$5-D149+1)/365,$D$6/365)),0)</f>
        <v>0</v>
      </c>
      <c r="S149" s="28">
        <f>'Data &amp; Parameter'!$E$16*'Data &amp; Parameter'!$E$17*('Data &amp; Parameter'!$E$18+'Data &amp; Parameter'!$E$19)*'Data &amp; Parameter'!$E$20*'Data &amp; Parameter'!$E$37*R149</f>
        <v>0</v>
      </c>
      <c r="T149" s="28">
        <f t="shared" si="2"/>
        <v>0</v>
      </c>
    </row>
    <row r="150" spans="1:20" ht="15.75" customHeight="1" x14ac:dyDescent="0.35">
      <c r="A150">
        <v>143</v>
      </c>
      <c r="B150" s="76">
        <v>44233</v>
      </c>
      <c r="C150" s="1" t="s">
        <v>570</v>
      </c>
      <c r="D150" s="76">
        <v>44233</v>
      </c>
      <c r="E150" s="1" t="s">
        <v>571</v>
      </c>
      <c r="F150" s="1" t="s">
        <v>572</v>
      </c>
      <c r="G150" s="1" t="s">
        <v>123</v>
      </c>
      <c r="H150" s="1" t="s">
        <v>124</v>
      </c>
      <c r="I150" s="1" t="s">
        <v>125</v>
      </c>
      <c r="J150" s="1" t="s">
        <v>126</v>
      </c>
      <c r="K150" s="1" t="s">
        <v>126</v>
      </c>
      <c r="L150">
        <f>ROUNDUP(IF(B150&gt;$D$4,0,($D$4-B150+1)/365),0)</f>
        <v>0</v>
      </c>
      <c r="M150">
        <f>ROUNDUP(IF(B150&gt;$D$5,0,($D$5-B150+1)/365),0)</f>
        <v>0</v>
      </c>
      <c r="N150" s="28">
        <f>IF(OR(L150=1,M150=1),IF(B150+364&lt;=$D$5,(B150+364-$D$4+1)/365,IF(B150&gt;$D$4,($D$5-B150+1)/365,$D$6/365)),0)</f>
        <v>0</v>
      </c>
      <c r="O150" s="28">
        <f>'Data &amp; Parameter'!$E$16*'Data &amp; Parameter'!$E$17*('Data &amp; Parameter'!$E$18+'Data &amp; Parameter'!$E$19)*'Data &amp; Parameter'!$E$20*'Data &amp; Parameter'!$E$37*N150</f>
        <v>0</v>
      </c>
      <c r="P150">
        <f>ROUNDUP(IF(D150&gt;$D$4,0,($D$4-D150+1)/365),0)</f>
        <v>0</v>
      </c>
      <c r="Q150">
        <f>ROUNDUP(IF(D150&gt;$D$5,0,($D$5-D150+1)/365),0)</f>
        <v>0</v>
      </c>
      <c r="R150" s="28">
        <f>IF(OR(P150=1,Q150=1),IF(D150+364&lt;=$D$5,(D150+364-$D$4+1)/365,IF(D150&gt;$D$4,($D$5-D150+1)/365,$D$6/365)),0)</f>
        <v>0</v>
      </c>
      <c r="S150" s="28">
        <f>'Data &amp; Parameter'!$E$16*'Data &amp; Parameter'!$E$17*('Data &amp; Parameter'!$E$18+'Data &amp; Parameter'!$E$19)*'Data &amp; Parameter'!$E$20*'Data &amp; Parameter'!$E$37*R150</f>
        <v>0</v>
      </c>
      <c r="T150" s="28">
        <f t="shared" si="2"/>
        <v>0</v>
      </c>
    </row>
    <row r="151" spans="1:20" ht="15.75" customHeight="1" x14ac:dyDescent="0.35">
      <c r="A151">
        <v>144</v>
      </c>
      <c r="B151" s="76">
        <v>44233</v>
      </c>
      <c r="C151" s="1" t="s">
        <v>573</v>
      </c>
      <c r="D151" s="76">
        <v>44233</v>
      </c>
      <c r="E151" s="1" t="s">
        <v>574</v>
      </c>
      <c r="F151" s="1" t="s">
        <v>575</v>
      </c>
      <c r="G151" s="1" t="s">
        <v>123</v>
      </c>
      <c r="H151" s="1" t="s">
        <v>124</v>
      </c>
      <c r="I151" s="1" t="s">
        <v>125</v>
      </c>
      <c r="J151" s="1" t="s">
        <v>126</v>
      </c>
      <c r="K151" s="1" t="s">
        <v>126</v>
      </c>
      <c r="L151">
        <f>ROUNDUP(IF(B151&gt;$D$4,0,($D$4-B151+1)/365),0)</f>
        <v>0</v>
      </c>
      <c r="M151">
        <f>ROUNDUP(IF(B151&gt;$D$5,0,($D$5-B151+1)/365),0)</f>
        <v>0</v>
      </c>
      <c r="N151" s="28">
        <f>IF(OR(L151=1,M151=1),IF(B151+364&lt;=$D$5,(B151+364-$D$4+1)/365,IF(B151&gt;$D$4,($D$5-B151+1)/365,$D$6/365)),0)</f>
        <v>0</v>
      </c>
      <c r="O151" s="28">
        <f>'Data &amp; Parameter'!$E$16*'Data &amp; Parameter'!$E$17*('Data &amp; Parameter'!$E$18+'Data &amp; Parameter'!$E$19)*'Data &amp; Parameter'!$E$20*'Data &amp; Parameter'!$E$37*N151</f>
        <v>0</v>
      </c>
      <c r="P151">
        <f>ROUNDUP(IF(D151&gt;$D$4,0,($D$4-D151+1)/365),0)</f>
        <v>0</v>
      </c>
      <c r="Q151">
        <f>ROUNDUP(IF(D151&gt;$D$5,0,($D$5-D151+1)/365),0)</f>
        <v>0</v>
      </c>
      <c r="R151" s="28">
        <f>IF(OR(P151=1,Q151=1),IF(D151+364&lt;=$D$5,(D151+364-$D$4+1)/365,IF(D151&gt;$D$4,($D$5-D151+1)/365,$D$6/365)),0)</f>
        <v>0</v>
      </c>
      <c r="S151" s="28">
        <f>'Data &amp; Parameter'!$E$16*'Data &amp; Parameter'!$E$17*('Data &amp; Parameter'!$E$18+'Data &amp; Parameter'!$E$19)*'Data &amp; Parameter'!$E$20*'Data &amp; Parameter'!$E$37*R151</f>
        <v>0</v>
      </c>
      <c r="T151" s="28">
        <f t="shared" si="2"/>
        <v>0</v>
      </c>
    </row>
    <row r="152" spans="1:20" ht="15.75" customHeight="1" x14ac:dyDescent="0.35">
      <c r="A152">
        <v>145</v>
      </c>
      <c r="B152" s="76">
        <v>44233</v>
      </c>
      <c r="C152" s="1" t="s">
        <v>576</v>
      </c>
      <c r="D152" s="76">
        <v>44233</v>
      </c>
      <c r="E152" s="1" t="s">
        <v>577</v>
      </c>
      <c r="F152" s="1" t="s">
        <v>578</v>
      </c>
      <c r="G152" s="1" t="s">
        <v>123</v>
      </c>
      <c r="H152" s="1" t="s">
        <v>124</v>
      </c>
      <c r="I152" s="1" t="s">
        <v>125</v>
      </c>
      <c r="J152" s="1" t="s">
        <v>126</v>
      </c>
      <c r="K152" s="1" t="s">
        <v>126</v>
      </c>
      <c r="L152">
        <f>ROUNDUP(IF(B152&gt;$D$4,0,($D$4-B152+1)/365),0)</f>
        <v>0</v>
      </c>
      <c r="M152">
        <f>ROUNDUP(IF(B152&gt;$D$5,0,($D$5-B152+1)/365),0)</f>
        <v>0</v>
      </c>
      <c r="N152" s="28">
        <f>IF(OR(L152=1,M152=1),IF(B152+364&lt;=$D$5,(B152+364-$D$4+1)/365,IF(B152&gt;$D$4,($D$5-B152+1)/365,$D$6/365)),0)</f>
        <v>0</v>
      </c>
      <c r="O152" s="28">
        <f>'Data &amp; Parameter'!$E$16*'Data &amp; Parameter'!$E$17*('Data &amp; Parameter'!$E$18+'Data &amp; Parameter'!$E$19)*'Data &amp; Parameter'!$E$20*'Data &amp; Parameter'!$E$37*N152</f>
        <v>0</v>
      </c>
      <c r="P152">
        <f>ROUNDUP(IF(D152&gt;$D$4,0,($D$4-D152+1)/365),0)</f>
        <v>0</v>
      </c>
      <c r="Q152">
        <f>ROUNDUP(IF(D152&gt;$D$5,0,($D$5-D152+1)/365),0)</f>
        <v>0</v>
      </c>
      <c r="R152" s="28">
        <f>IF(OR(P152=1,Q152=1),IF(D152+364&lt;=$D$5,(D152+364-$D$4+1)/365,IF(D152&gt;$D$4,($D$5-D152+1)/365,$D$6/365)),0)</f>
        <v>0</v>
      </c>
      <c r="S152" s="28">
        <f>'Data &amp; Parameter'!$E$16*'Data &amp; Parameter'!$E$17*('Data &amp; Parameter'!$E$18+'Data &amp; Parameter'!$E$19)*'Data &amp; Parameter'!$E$20*'Data &amp; Parameter'!$E$37*R152</f>
        <v>0</v>
      </c>
      <c r="T152" s="28">
        <f t="shared" si="2"/>
        <v>0</v>
      </c>
    </row>
    <row r="153" spans="1:20" ht="15.75" customHeight="1" x14ac:dyDescent="0.35">
      <c r="A153">
        <v>146</v>
      </c>
      <c r="B153" s="76">
        <v>44233</v>
      </c>
      <c r="C153" s="1" t="s">
        <v>579</v>
      </c>
      <c r="D153" s="76">
        <v>44233</v>
      </c>
      <c r="E153" s="1" t="s">
        <v>580</v>
      </c>
      <c r="F153" s="1" t="s">
        <v>581</v>
      </c>
      <c r="G153" s="1" t="s">
        <v>123</v>
      </c>
      <c r="H153" s="1" t="s">
        <v>124</v>
      </c>
      <c r="I153" s="1" t="s">
        <v>125</v>
      </c>
      <c r="J153" s="1" t="s">
        <v>126</v>
      </c>
      <c r="K153" s="1" t="s">
        <v>126</v>
      </c>
      <c r="L153">
        <f>ROUNDUP(IF(B153&gt;$D$4,0,($D$4-B153+1)/365),0)</f>
        <v>0</v>
      </c>
      <c r="M153">
        <f>ROUNDUP(IF(B153&gt;$D$5,0,($D$5-B153+1)/365),0)</f>
        <v>0</v>
      </c>
      <c r="N153" s="28">
        <f>IF(OR(L153=1,M153=1),IF(B153+364&lt;=$D$5,(B153+364-$D$4+1)/365,IF(B153&gt;$D$4,($D$5-B153+1)/365,$D$6/365)),0)</f>
        <v>0</v>
      </c>
      <c r="O153" s="28">
        <f>'Data &amp; Parameter'!$E$16*'Data &amp; Parameter'!$E$17*('Data &amp; Parameter'!$E$18+'Data &amp; Parameter'!$E$19)*'Data &amp; Parameter'!$E$20*'Data &amp; Parameter'!$E$37*N153</f>
        <v>0</v>
      </c>
      <c r="P153">
        <f>ROUNDUP(IF(D153&gt;$D$4,0,($D$4-D153+1)/365),0)</f>
        <v>0</v>
      </c>
      <c r="Q153">
        <f>ROUNDUP(IF(D153&gt;$D$5,0,($D$5-D153+1)/365),0)</f>
        <v>0</v>
      </c>
      <c r="R153" s="28">
        <f>IF(OR(P153=1,Q153=1),IF(D153+364&lt;=$D$5,(D153+364-$D$4+1)/365,IF(D153&gt;$D$4,($D$5-D153+1)/365,$D$6/365)),0)</f>
        <v>0</v>
      </c>
      <c r="S153" s="28">
        <f>'Data &amp; Parameter'!$E$16*'Data &amp; Parameter'!$E$17*('Data &amp; Parameter'!$E$18+'Data &amp; Parameter'!$E$19)*'Data &amp; Parameter'!$E$20*'Data &amp; Parameter'!$E$37*R153</f>
        <v>0</v>
      </c>
      <c r="T153" s="28">
        <f t="shared" si="2"/>
        <v>0</v>
      </c>
    </row>
    <row r="154" spans="1:20" ht="15.75" customHeight="1" x14ac:dyDescent="0.35">
      <c r="A154">
        <v>147</v>
      </c>
      <c r="B154" s="76">
        <v>44233</v>
      </c>
      <c r="C154" s="1" t="s">
        <v>582</v>
      </c>
      <c r="D154" s="76">
        <v>44233</v>
      </c>
      <c r="E154" s="1" t="s">
        <v>583</v>
      </c>
      <c r="F154" s="1" t="s">
        <v>584</v>
      </c>
      <c r="G154" s="1" t="s">
        <v>123</v>
      </c>
      <c r="H154" s="1" t="s">
        <v>124</v>
      </c>
      <c r="I154" s="1" t="s">
        <v>125</v>
      </c>
      <c r="J154" s="1" t="s">
        <v>126</v>
      </c>
      <c r="K154" s="1" t="s">
        <v>126</v>
      </c>
      <c r="L154">
        <f>ROUNDUP(IF(B154&gt;$D$4,0,($D$4-B154+1)/365),0)</f>
        <v>0</v>
      </c>
      <c r="M154">
        <f>ROUNDUP(IF(B154&gt;$D$5,0,($D$5-B154+1)/365),0)</f>
        <v>0</v>
      </c>
      <c r="N154" s="28">
        <f>IF(OR(L154=1,M154=1),IF(B154+364&lt;=$D$5,(B154+364-$D$4+1)/365,IF(B154&gt;$D$4,($D$5-B154+1)/365,$D$6/365)),0)</f>
        <v>0</v>
      </c>
      <c r="O154" s="28">
        <f>'Data &amp; Parameter'!$E$16*'Data &amp; Parameter'!$E$17*('Data &amp; Parameter'!$E$18+'Data &amp; Parameter'!$E$19)*'Data &amp; Parameter'!$E$20*'Data &amp; Parameter'!$E$37*N154</f>
        <v>0</v>
      </c>
      <c r="P154">
        <f>ROUNDUP(IF(D154&gt;$D$4,0,($D$4-D154+1)/365),0)</f>
        <v>0</v>
      </c>
      <c r="Q154">
        <f>ROUNDUP(IF(D154&gt;$D$5,0,($D$5-D154+1)/365),0)</f>
        <v>0</v>
      </c>
      <c r="R154" s="28">
        <f>IF(OR(P154=1,Q154=1),IF(D154+364&lt;=$D$5,(D154+364-$D$4+1)/365,IF(D154&gt;$D$4,($D$5-D154+1)/365,$D$6/365)),0)</f>
        <v>0</v>
      </c>
      <c r="S154" s="28">
        <f>'Data &amp; Parameter'!$E$16*'Data &amp; Parameter'!$E$17*('Data &amp; Parameter'!$E$18+'Data &amp; Parameter'!$E$19)*'Data &amp; Parameter'!$E$20*'Data &amp; Parameter'!$E$37*R154</f>
        <v>0</v>
      </c>
      <c r="T154" s="28">
        <f t="shared" si="2"/>
        <v>0</v>
      </c>
    </row>
    <row r="155" spans="1:20" ht="15.75" customHeight="1" x14ac:dyDescent="0.35">
      <c r="A155">
        <v>148</v>
      </c>
      <c r="B155" s="76">
        <v>44233</v>
      </c>
      <c r="C155" s="1" t="s">
        <v>585</v>
      </c>
      <c r="D155" s="76">
        <v>44233</v>
      </c>
      <c r="E155" s="1" t="s">
        <v>586</v>
      </c>
      <c r="F155" s="1" t="s">
        <v>587</v>
      </c>
      <c r="G155" s="1" t="s">
        <v>123</v>
      </c>
      <c r="H155" s="1" t="s">
        <v>124</v>
      </c>
      <c r="I155" s="1" t="s">
        <v>125</v>
      </c>
      <c r="J155" s="1" t="s">
        <v>126</v>
      </c>
      <c r="K155" s="1" t="s">
        <v>126</v>
      </c>
      <c r="L155">
        <f>ROUNDUP(IF(B155&gt;$D$4,0,($D$4-B155+1)/365),0)</f>
        <v>0</v>
      </c>
      <c r="M155">
        <f>ROUNDUP(IF(B155&gt;$D$5,0,($D$5-B155+1)/365),0)</f>
        <v>0</v>
      </c>
      <c r="N155" s="28">
        <f>IF(OR(L155=1,M155=1),IF(B155+364&lt;=$D$5,(B155+364-$D$4+1)/365,IF(B155&gt;$D$4,($D$5-B155+1)/365,$D$6/365)),0)</f>
        <v>0</v>
      </c>
      <c r="O155" s="28">
        <f>'Data &amp; Parameter'!$E$16*'Data &amp; Parameter'!$E$17*('Data &amp; Parameter'!$E$18+'Data &amp; Parameter'!$E$19)*'Data &amp; Parameter'!$E$20*'Data &amp; Parameter'!$E$37*N155</f>
        <v>0</v>
      </c>
      <c r="P155">
        <f>ROUNDUP(IF(D155&gt;$D$4,0,($D$4-D155+1)/365),0)</f>
        <v>0</v>
      </c>
      <c r="Q155">
        <f>ROUNDUP(IF(D155&gt;$D$5,0,($D$5-D155+1)/365),0)</f>
        <v>0</v>
      </c>
      <c r="R155" s="28">
        <f>IF(OR(P155=1,Q155=1),IF(D155+364&lt;=$D$5,(D155+364-$D$4+1)/365,IF(D155&gt;$D$4,($D$5-D155+1)/365,$D$6/365)),0)</f>
        <v>0</v>
      </c>
      <c r="S155" s="28">
        <f>'Data &amp; Parameter'!$E$16*'Data &amp; Parameter'!$E$17*('Data &amp; Parameter'!$E$18+'Data &amp; Parameter'!$E$19)*'Data &amp; Parameter'!$E$20*'Data &amp; Parameter'!$E$37*R155</f>
        <v>0</v>
      </c>
      <c r="T155" s="28">
        <f t="shared" si="2"/>
        <v>0</v>
      </c>
    </row>
    <row r="156" spans="1:20" ht="15.75" customHeight="1" x14ac:dyDescent="0.35">
      <c r="A156">
        <v>149</v>
      </c>
      <c r="B156" s="76">
        <v>44233</v>
      </c>
      <c r="C156" s="1" t="s">
        <v>588</v>
      </c>
      <c r="D156" s="76">
        <v>44233</v>
      </c>
      <c r="E156" s="1" t="s">
        <v>589</v>
      </c>
      <c r="F156" s="1" t="s">
        <v>590</v>
      </c>
      <c r="G156" s="1" t="s">
        <v>123</v>
      </c>
      <c r="H156" s="1" t="s">
        <v>124</v>
      </c>
      <c r="I156" s="1" t="s">
        <v>125</v>
      </c>
      <c r="J156" s="1" t="s">
        <v>126</v>
      </c>
      <c r="K156" s="1" t="s">
        <v>126</v>
      </c>
      <c r="L156">
        <f>ROUNDUP(IF(B156&gt;$D$4,0,($D$4-B156+1)/365),0)</f>
        <v>0</v>
      </c>
      <c r="M156">
        <f>ROUNDUP(IF(B156&gt;$D$5,0,($D$5-B156+1)/365),0)</f>
        <v>0</v>
      </c>
      <c r="N156" s="28">
        <f>IF(OR(L156=1,M156=1),IF(B156+364&lt;=$D$5,(B156+364-$D$4+1)/365,IF(B156&gt;$D$4,($D$5-B156+1)/365,$D$6/365)),0)</f>
        <v>0</v>
      </c>
      <c r="O156" s="28">
        <f>'Data &amp; Parameter'!$E$16*'Data &amp; Parameter'!$E$17*('Data &amp; Parameter'!$E$18+'Data &amp; Parameter'!$E$19)*'Data &amp; Parameter'!$E$20*'Data &amp; Parameter'!$E$37*N156</f>
        <v>0</v>
      </c>
      <c r="P156">
        <f>ROUNDUP(IF(D156&gt;$D$4,0,($D$4-D156+1)/365),0)</f>
        <v>0</v>
      </c>
      <c r="Q156">
        <f>ROUNDUP(IF(D156&gt;$D$5,0,($D$5-D156+1)/365),0)</f>
        <v>0</v>
      </c>
      <c r="R156" s="28">
        <f>IF(OR(P156=1,Q156=1),IF(D156+364&lt;=$D$5,(D156+364-$D$4+1)/365,IF(D156&gt;$D$4,($D$5-D156+1)/365,$D$6/365)),0)</f>
        <v>0</v>
      </c>
      <c r="S156" s="28">
        <f>'Data &amp; Parameter'!$E$16*'Data &amp; Parameter'!$E$17*('Data &amp; Parameter'!$E$18+'Data &amp; Parameter'!$E$19)*'Data &amp; Parameter'!$E$20*'Data &amp; Parameter'!$E$37*R156</f>
        <v>0</v>
      </c>
      <c r="T156" s="28">
        <f t="shared" si="2"/>
        <v>0</v>
      </c>
    </row>
    <row r="157" spans="1:20" ht="15.75" customHeight="1" x14ac:dyDescent="0.35">
      <c r="A157">
        <v>150</v>
      </c>
      <c r="B157" s="76">
        <v>44233</v>
      </c>
      <c r="C157" s="1" t="s">
        <v>591</v>
      </c>
      <c r="D157" s="76">
        <v>44233</v>
      </c>
      <c r="E157" s="1" t="s">
        <v>592</v>
      </c>
      <c r="F157" s="1" t="s">
        <v>593</v>
      </c>
      <c r="G157" s="1" t="s">
        <v>123</v>
      </c>
      <c r="H157" s="1" t="s">
        <v>124</v>
      </c>
      <c r="I157" s="1" t="s">
        <v>125</v>
      </c>
      <c r="J157" s="1" t="s">
        <v>126</v>
      </c>
      <c r="K157" s="1" t="s">
        <v>126</v>
      </c>
      <c r="L157">
        <f>ROUNDUP(IF(B157&gt;$D$4,0,($D$4-B157+1)/365),0)</f>
        <v>0</v>
      </c>
      <c r="M157">
        <f>ROUNDUP(IF(B157&gt;$D$5,0,($D$5-B157+1)/365),0)</f>
        <v>0</v>
      </c>
      <c r="N157" s="28">
        <f>IF(OR(L157=1,M157=1),IF(B157+364&lt;=$D$5,(B157+364-$D$4+1)/365,IF(B157&gt;$D$4,($D$5-B157+1)/365,$D$6/365)),0)</f>
        <v>0</v>
      </c>
      <c r="O157" s="28">
        <f>'Data &amp; Parameter'!$E$16*'Data &amp; Parameter'!$E$17*('Data &amp; Parameter'!$E$18+'Data &amp; Parameter'!$E$19)*'Data &amp; Parameter'!$E$20*'Data &amp; Parameter'!$E$37*N157</f>
        <v>0</v>
      </c>
      <c r="P157">
        <f>ROUNDUP(IF(D157&gt;$D$4,0,($D$4-D157+1)/365),0)</f>
        <v>0</v>
      </c>
      <c r="Q157">
        <f>ROUNDUP(IF(D157&gt;$D$5,0,($D$5-D157+1)/365),0)</f>
        <v>0</v>
      </c>
      <c r="R157" s="28">
        <f>IF(OR(P157=1,Q157=1),IF(D157+364&lt;=$D$5,(D157+364-$D$4+1)/365,IF(D157&gt;$D$4,($D$5-D157+1)/365,$D$6/365)),0)</f>
        <v>0</v>
      </c>
      <c r="S157" s="28">
        <f>'Data &amp; Parameter'!$E$16*'Data &amp; Parameter'!$E$17*('Data &amp; Parameter'!$E$18+'Data &amp; Parameter'!$E$19)*'Data &amp; Parameter'!$E$20*'Data &amp; Parameter'!$E$37*R157</f>
        <v>0</v>
      </c>
      <c r="T157" s="28">
        <f t="shared" si="2"/>
        <v>0</v>
      </c>
    </row>
    <row r="158" spans="1:20" ht="15.75" customHeight="1" x14ac:dyDescent="0.35">
      <c r="A158">
        <v>151</v>
      </c>
      <c r="B158" s="76">
        <v>44233</v>
      </c>
      <c r="C158" s="1" t="s">
        <v>594</v>
      </c>
      <c r="D158" s="76">
        <v>44233</v>
      </c>
      <c r="E158" s="1" t="s">
        <v>595</v>
      </c>
      <c r="F158" s="1" t="s">
        <v>596</v>
      </c>
      <c r="G158" s="1" t="s">
        <v>123</v>
      </c>
      <c r="H158" s="1" t="s">
        <v>124</v>
      </c>
      <c r="I158" s="1" t="s">
        <v>125</v>
      </c>
      <c r="J158" s="1" t="s">
        <v>126</v>
      </c>
      <c r="K158" s="1" t="s">
        <v>126</v>
      </c>
      <c r="L158">
        <f>ROUNDUP(IF(B158&gt;$D$4,0,($D$4-B158+1)/365),0)</f>
        <v>0</v>
      </c>
      <c r="M158">
        <f>ROUNDUP(IF(B158&gt;$D$5,0,($D$5-B158+1)/365),0)</f>
        <v>0</v>
      </c>
      <c r="N158" s="28">
        <f>IF(OR(L158=1,M158=1),IF(B158+364&lt;=$D$5,(B158+364-$D$4+1)/365,IF(B158&gt;$D$4,($D$5-B158+1)/365,$D$6/365)),0)</f>
        <v>0</v>
      </c>
      <c r="O158" s="28">
        <f>'Data &amp; Parameter'!$E$16*'Data &amp; Parameter'!$E$17*('Data &amp; Parameter'!$E$18+'Data &amp; Parameter'!$E$19)*'Data &amp; Parameter'!$E$20*'Data &amp; Parameter'!$E$37*N158</f>
        <v>0</v>
      </c>
      <c r="P158">
        <f>ROUNDUP(IF(D158&gt;$D$4,0,($D$4-D158+1)/365),0)</f>
        <v>0</v>
      </c>
      <c r="Q158">
        <f>ROUNDUP(IF(D158&gt;$D$5,0,($D$5-D158+1)/365),0)</f>
        <v>0</v>
      </c>
      <c r="R158" s="28">
        <f>IF(OR(P158=1,Q158=1),IF(D158+364&lt;=$D$5,(D158+364-$D$4+1)/365,IF(D158&gt;$D$4,($D$5-D158+1)/365,$D$6/365)),0)</f>
        <v>0</v>
      </c>
      <c r="S158" s="28">
        <f>'Data &amp; Parameter'!$E$16*'Data &amp; Parameter'!$E$17*('Data &amp; Parameter'!$E$18+'Data &amp; Parameter'!$E$19)*'Data &amp; Parameter'!$E$20*'Data &amp; Parameter'!$E$37*R158</f>
        <v>0</v>
      </c>
      <c r="T158" s="28">
        <f t="shared" si="2"/>
        <v>0</v>
      </c>
    </row>
    <row r="159" spans="1:20" ht="15.75" customHeight="1" x14ac:dyDescent="0.35">
      <c r="A159">
        <v>152</v>
      </c>
      <c r="B159" s="76">
        <v>44233</v>
      </c>
      <c r="C159" s="1" t="s">
        <v>597</v>
      </c>
      <c r="D159" s="76">
        <v>44233</v>
      </c>
      <c r="E159" s="1" t="s">
        <v>598</v>
      </c>
      <c r="F159" s="1" t="s">
        <v>599</v>
      </c>
      <c r="G159" s="1" t="s">
        <v>123</v>
      </c>
      <c r="H159" s="1" t="s">
        <v>124</v>
      </c>
      <c r="I159" s="1" t="s">
        <v>125</v>
      </c>
      <c r="J159" s="1" t="s">
        <v>600</v>
      </c>
      <c r="K159" s="1" t="s">
        <v>126</v>
      </c>
      <c r="L159">
        <f>ROUNDUP(IF(B159&gt;$D$4,0,($D$4-B159+1)/365),0)</f>
        <v>0</v>
      </c>
      <c r="M159">
        <f>ROUNDUP(IF(B159&gt;$D$5,0,($D$5-B159+1)/365),0)</f>
        <v>0</v>
      </c>
      <c r="N159" s="28">
        <f>IF(OR(L159=1,M159=1),IF(B159+364&lt;=$D$5,(B159+364-$D$4+1)/365,IF(B159&gt;$D$4,($D$5-B159+1)/365,$D$6/365)),0)</f>
        <v>0</v>
      </c>
      <c r="O159" s="28">
        <f>'Data &amp; Parameter'!$E$16*'Data &amp; Parameter'!$E$17*('Data &amp; Parameter'!$E$18+'Data &amp; Parameter'!$E$19)*'Data &amp; Parameter'!$E$20*'Data &amp; Parameter'!$E$37*N159</f>
        <v>0</v>
      </c>
      <c r="P159">
        <f>ROUNDUP(IF(D159&gt;$D$4,0,($D$4-D159+1)/365),0)</f>
        <v>0</v>
      </c>
      <c r="Q159">
        <f>ROUNDUP(IF(D159&gt;$D$5,0,($D$5-D159+1)/365),0)</f>
        <v>0</v>
      </c>
      <c r="R159" s="28">
        <f>IF(OR(P159=1,Q159=1),IF(D159+364&lt;=$D$5,(D159+364-$D$4+1)/365,IF(D159&gt;$D$4,($D$5-D159+1)/365,$D$6/365)),0)</f>
        <v>0</v>
      </c>
      <c r="S159" s="28">
        <f>'Data &amp; Parameter'!$E$16*'Data &amp; Parameter'!$E$17*('Data &amp; Parameter'!$E$18+'Data &amp; Parameter'!$E$19)*'Data &amp; Parameter'!$E$20*'Data &amp; Parameter'!$E$37*R159</f>
        <v>0</v>
      </c>
      <c r="T159" s="28">
        <f t="shared" si="2"/>
        <v>0</v>
      </c>
    </row>
    <row r="160" spans="1:20" ht="15.75" customHeight="1" x14ac:dyDescent="0.35">
      <c r="A160">
        <v>153</v>
      </c>
      <c r="B160" s="76">
        <v>44233</v>
      </c>
      <c r="C160" s="1" t="s">
        <v>601</v>
      </c>
      <c r="D160" s="76">
        <v>44233</v>
      </c>
      <c r="E160" s="1" t="s">
        <v>602</v>
      </c>
      <c r="F160" s="1" t="s">
        <v>603</v>
      </c>
      <c r="G160" s="1" t="s">
        <v>123</v>
      </c>
      <c r="H160" s="1" t="s">
        <v>124</v>
      </c>
      <c r="I160" s="1" t="s">
        <v>125</v>
      </c>
      <c r="J160" s="1" t="s">
        <v>126</v>
      </c>
      <c r="K160" s="1" t="s">
        <v>126</v>
      </c>
      <c r="L160">
        <f>ROUNDUP(IF(B160&gt;$D$4,0,($D$4-B160+1)/365),0)</f>
        <v>0</v>
      </c>
      <c r="M160">
        <f>ROUNDUP(IF(B160&gt;$D$5,0,($D$5-B160+1)/365),0)</f>
        <v>0</v>
      </c>
      <c r="N160" s="28">
        <f>IF(OR(L160=1,M160=1),IF(B160+364&lt;=$D$5,(B160+364-$D$4+1)/365,IF(B160&gt;$D$4,($D$5-B160+1)/365,$D$6/365)),0)</f>
        <v>0</v>
      </c>
      <c r="O160" s="28">
        <f>'Data &amp; Parameter'!$E$16*'Data &amp; Parameter'!$E$17*('Data &amp; Parameter'!$E$18+'Data &amp; Parameter'!$E$19)*'Data &amp; Parameter'!$E$20*'Data &amp; Parameter'!$E$37*N160</f>
        <v>0</v>
      </c>
      <c r="P160">
        <f>ROUNDUP(IF(D160&gt;$D$4,0,($D$4-D160+1)/365),0)</f>
        <v>0</v>
      </c>
      <c r="Q160">
        <f>ROUNDUP(IF(D160&gt;$D$5,0,($D$5-D160+1)/365),0)</f>
        <v>0</v>
      </c>
      <c r="R160" s="28">
        <f>IF(OR(P160=1,Q160=1),IF(D160+364&lt;=$D$5,(D160+364-$D$4+1)/365,IF(D160&gt;$D$4,($D$5-D160+1)/365,$D$6/365)),0)</f>
        <v>0</v>
      </c>
      <c r="S160" s="28">
        <f>'Data &amp; Parameter'!$E$16*'Data &amp; Parameter'!$E$17*('Data &amp; Parameter'!$E$18+'Data &amp; Parameter'!$E$19)*'Data &amp; Parameter'!$E$20*'Data &amp; Parameter'!$E$37*R160</f>
        <v>0</v>
      </c>
      <c r="T160" s="28">
        <f t="shared" si="2"/>
        <v>0</v>
      </c>
    </row>
    <row r="161" spans="1:20" ht="15.75" customHeight="1" x14ac:dyDescent="0.35">
      <c r="A161">
        <v>154</v>
      </c>
      <c r="B161" s="76">
        <v>44233</v>
      </c>
      <c r="C161" s="1" t="s">
        <v>604</v>
      </c>
      <c r="D161" s="76">
        <v>44233</v>
      </c>
      <c r="E161" s="1" t="s">
        <v>605</v>
      </c>
      <c r="F161" s="1" t="s">
        <v>606</v>
      </c>
      <c r="G161" s="1" t="s">
        <v>123</v>
      </c>
      <c r="H161" s="1" t="s">
        <v>124</v>
      </c>
      <c r="I161" s="1" t="s">
        <v>125</v>
      </c>
      <c r="J161" s="1" t="s">
        <v>126</v>
      </c>
      <c r="K161" s="1" t="s">
        <v>126</v>
      </c>
      <c r="L161">
        <f>ROUNDUP(IF(B161&gt;$D$4,0,($D$4-B161+1)/365),0)</f>
        <v>0</v>
      </c>
      <c r="M161">
        <f>ROUNDUP(IF(B161&gt;$D$5,0,($D$5-B161+1)/365),0)</f>
        <v>0</v>
      </c>
      <c r="N161" s="28">
        <f>IF(OR(L161=1,M161=1),IF(B161+364&lt;=$D$5,(B161+364-$D$4+1)/365,IF(B161&gt;$D$4,($D$5-B161+1)/365,$D$6/365)),0)</f>
        <v>0</v>
      </c>
      <c r="O161" s="28">
        <f>'Data &amp; Parameter'!$E$16*'Data &amp; Parameter'!$E$17*('Data &amp; Parameter'!$E$18+'Data &amp; Parameter'!$E$19)*'Data &amp; Parameter'!$E$20*'Data &amp; Parameter'!$E$37*N161</f>
        <v>0</v>
      </c>
      <c r="P161">
        <f>ROUNDUP(IF(D161&gt;$D$4,0,($D$4-D161+1)/365),0)</f>
        <v>0</v>
      </c>
      <c r="Q161">
        <f>ROUNDUP(IF(D161&gt;$D$5,0,($D$5-D161+1)/365),0)</f>
        <v>0</v>
      </c>
      <c r="R161" s="28">
        <f>IF(OR(P161=1,Q161=1),IF(D161+364&lt;=$D$5,(D161+364-$D$4+1)/365,IF(D161&gt;$D$4,($D$5-D161+1)/365,$D$6/365)),0)</f>
        <v>0</v>
      </c>
      <c r="S161" s="28">
        <f>'Data &amp; Parameter'!$E$16*'Data &amp; Parameter'!$E$17*('Data &amp; Parameter'!$E$18+'Data &amp; Parameter'!$E$19)*'Data &amp; Parameter'!$E$20*'Data &amp; Parameter'!$E$37*R161</f>
        <v>0</v>
      </c>
      <c r="T161" s="28">
        <f t="shared" si="2"/>
        <v>0</v>
      </c>
    </row>
    <row r="162" spans="1:20" ht="15.75" customHeight="1" x14ac:dyDescent="0.35">
      <c r="A162">
        <v>155</v>
      </c>
      <c r="B162" s="76">
        <v>44233</v>
      </c>
      <c r="C162" s="1" t="s">
        <v>607</v>
      </c>
      <c r="D162" s="76">
        <v>44233</v>
      </c>
      <c r="E162" s="1" t="s">
        <v>608</v>
      </c>
      <c r="F162" s="1" t="s">
        <v>609</v>
      </c>
      <c r="G162" s="1" t="s">
        <v>123</v>
      </c>
      <c r="H162" s="1" t="s">
        <v>124</v>
      </c>
      <c r="I162" s="1" t="s">
        <v>125</v>
      </c>
      <c r="J162" s="1" t="s">
        <v>487</v>
      </c>
      <c r="K162" s="1" t="s">
        <v>487</v>
      </c>
      <c r="L162">
        <f>ROUNDUP(IF(B162&gt;$D$4,0,($D$4-B162+1)/365),0)</f>
        <v>0</v>
      </c>
      <c r="M162">
        <f>ROUNDUP(IF(B162&gt;$D$5,0,($D$5-B162+1)/365),0)</f>
        <v>0</v>
      </c>
      <c r="N162" s="28">
        <f>IF(OR(L162=1,M162=1),IF(B162+364&lt;=$D$5,(B162+364-$D$4+1)/365,IF(B162&gt;$D$4,($D$5-B162+1)/365,$D$6/365)),0)</f>
        <v>0</v>
      </c>
      <c r="O162" s="28">
        <f>'Data &amp; Parameter'!$E$16*'Data &amp; Parameter'!$E$17*('Data &amp; Parameter'!$E$18+'Data &amp; Parameter'!$E$19)*'Data &amp; Parameter'!$E$20*'Data &amp; Parameter'!$E$37*N162</f>
        <v>0</v>
      </c>
      <c r="P162">
        <f>ROUNDUP(IF(D162&gt;$D$4,0,($D$4-D162+1)/365),0)</f>
        <v>0</v>
      </c>
      <c r="Q162">
        <f>ROUNDUP(IF(D162&gt;$D$5,0,($D$5-D162+1)/365),0)</f>
        <v>0</v>
      </c>
      <c r="R162" s="28">
        <f>IF(OR(P162=1,Q162=1),IF(D162+364&lt;=$D$5,(D162+364-$D$4+1)/365,IF(D162&gt;$D$4,($D$5-D162+1)/365,$D$6/365)),0)</f>
        <v>0</v>
      </c>
      <c r="S162" s="28">
        <f>'Data &amp; Parameter'!$E$16*'Data &amp; Parameter'!$E$17*('Data &amp; Parameter'!$E$18+'Data &amp; Parameter'!$E$19)*'Data &amp; Parameter'!$E$20*'Data &amp; Parameter'!$E$37*R162</f>
        <v>0</v>
      </c>
      <c r="T162" s="28">
        <f t="shared" si="2"/>
        <v>0</v>
      </c>
    </row>
    <row r="163" spans="1:20" ht="15.75" customHeight="1" x14ac:dyDescent="0.35">
      <c r="A163">
        <v>156</v>
      </c>
      <c r="B163" s="76">
        <v>44233</v>
      </c>
      <c r="C163" s="1" t="s">
        <v>610</v>
      </c>
      <c r="D163" s="76">
        <v>44233</v>
      </c>
      <c r="E163" s="1" t="s">
        <v>611</v>
      </c>
      <c r="F163" s="1" t="s">
        <v>612</v>
      </c>
      <c r="G163" s="1" t="s">
        <v>123</v>
      </c>
      <c r="H163" s="1" t="s">
        <v>124</v>
      </c>
      <c r="I163" s="1" t="s">
        <v>125</v>
      </c>
      <c r="J163" s="1" t="s">
        <v>487</v>
      </c>
      <c r="K163" s="1" t="s">
        <v>487</v>
      </c>
      <c r="L163">
        <f>ROUNDUP(IF(B163&gt;$D$4,0,($D$4-B163+1)/365),0)</f>
        <v>0</v>
      </c>
      <c r="M163">
        <f>ROUNDUP(IF(B163&gt;$D$5,0,($D$5-B163+1)/365),0)</f>
        <v>0</v>
      </c>
      <c r="N163" s="28">
        <f>IF(OR(L163=1,M163=1),IF(B163+364&lt;=$D$5,(B163+364-$D$4+1)/365,IF(B163&gt;$D$4,($D$5-B163+1)/365,$D$6/365)),0)</f>
        <v>0</v>
      </c>
      <c r="O163" s="28">
        <f>'Data &amp; Parameter'!$E$16*'Data &amp; Parameter'!$E$17*('Data &amp; Parameter'!$E$18+'Data &amp; Parameter'!$E$19)*'Data &amp; Parameter'!$E$20*'Data &amp; Parameter'!$E$37*N163</f>
        <v>0</v>
      </c>
      <c r="P163">
        <f>ROUNDUP(IF(D163&gt;$D$4,0,($D$4-D163+1)/365),0)</f>
        <v>0</v>
      </c>
      <c r="Q163">
        <f>ROUNDUP(IF(D163&gt;$D$5,0,($D$5-D163+1)/365),0)</f>
        <v>0</v>
      </c>
      <c r="R163" s="28">
        <f>IF(OR(P163=1,Q163=1),IF(D163+364&lt;=$D$5,(D163+364-$D$4+1)/365,IF(D163&gt;$D$4,($D$5-D163+1)/365,$D$6/365)),0)</f>
        <v>0</v>
      </c>
      <c r="S163" s="28">
        <f>'Data &amp; Parameter'!$E$16*'Data &amp; Parameter'!$E$17*('Data &amp; Parameter'!$E$18+'Data &amp; Parameter'!$E$19)*'Data &amp; Parameter'!$E$20*'Data &amp; Parameter'!$E$37*R163</f>
        <v>0</v>
      </c>
      <c r="T163" s="28">
        <f t="shared" si="2"/>
        <v>0</v>
      </c>
    </row>
    <row r="164" spans="1:20" ht="15.75" customHeight="1" x14ac:dyDescent="0.35">
      <c r="A164">
        <v>157</v>
      </c>
      <c r="B164" s="76">
        <v>44233</v>
      </c>
      <c r="C164" s="1" t="s">
        <v>613</v>
      </c>
      <c r="D164" s="76">
        <v>44233</v>
      </c>
      <c r="E164" s="1" t="s">
        <v>614</v>
      </c>
      <c r="F164" s="1" t="s">
        <v>615</v>
      </c>
      <c r="G164" s="1" t="s">
        <v>123</v>
      </c>
      <c r="H164" s="1" t="s">
        <v>124</v>
      </c>
      <c r="I164" s="1" t="s">
        <v>125</v>
      </c>
      <c r="J164" s="1" t="s">
        <v>487</v>
      </c>
      <c r="K164" s="1" t="s">
        <v>616</v>
      </c>
      <c r="L164">
        <f>ROUNDUP(IF(B164&gt;$D$4,0,($D$4-B164+1)/365),0)</f>
        <v>0</v>
      </c>
      <c r="M164">
        <f>ROUNDUP(IF(B164&gt;$D$5,0,($D$5-B164+1)/365),0)</f>
        <v>0</v>
      </c>
      <c r="N164" s="28">
        <f>IF(OR(L164=1,M164=1),IF(B164+364&lt;=$D$5,(B164+364-$D$4+1)/365,IF(B164&gt;$D$4,($D$5-B164+1)/365,$D$6/365)),0)</f>
        <v>0</v>
      </c>
      <c r="O164" s="28">
        <f>'Data &amp; Parameter'!$E$16*'Data &amp; Parameter'!$E$17*('Data &amp; Parameter'!$E$18+'Data &amp; Parameter'!$E$19)*'Data &amp; Parameter'!$E$20*'Data &amp; Parameter'!$E$37*N164</f>
        <v>0</v>
      </c>
      <c r="P164">
        <f>ROUNDUP(IF(D164&gt;$D$4,0,($D$4-D164+1)/365),0)</f>
        <v>0</v>
      </c>
      <c r="Q164">
        <f>ROUNDUP(IF(D164&gt;$D$5,0,($D$5-D164+1)/365),0)</f>
        <v>0</v>
      </c>
      <c r="R164" s="28">
        <f>IF(OR(P164=1,Q164=1),IF(D164+364&lt;=$D$5,(D164+364-$D$4+1)/365,IF(D164&gt;$D$4,($D$5-D164+1)/365,$D$6/365)),0)</f>
        <v>0</v>
      </c>
      <c r="S164" s="28">
        <f>'Data &amp; Parameter'!$E$16*'Data &amp; Parameter'!$E$17*('Data &amp; Parameter'!$E$18+'Data &amp; Parameter'!$E$19)*'Data &amp; Parameter'!$E$20*'Data &amp; Parameter'!$E$37*R164</f>
        <v>0</v>
      </c>
      <c r="T164" s="28">
        <f t="shared" si="2"/>
        <v>0</v>
      </c>
    </row>
    <row r="165" spans="1:20" ht="15.75" customHeight="1" x14ac:dyDescent="0.35">
      <c r="A165">
        <v>158</v>
      </c>
      <c r="B165" s="76">
        <v>44233.264282407406</v>
      </c>
      <c r="C165" s="1" t="s">
        <v>617</v>
      </c>
      <c r="D165" s="76">
        <v>44233.266122685185</v>
      </c>
      <c r="E165" s="1" t="s">
        <v>618</v>
      </c>
      <c r="F165" s="1" t="s">
        <v>619</v>
      </c>
      <c r="G165" s="1" t="s">
        <v>123</v>
      </c>
      <c r="H165" s="1" t="s">
        <v>503</v>
      </c>
      <c r="I165" s="1" t="s">
        <v>125</v>
      </c>
      <c r="J165" s="1" t="s">
        <v>620</v>
      </c>
      <c r="K165" s="1" t="s">
        <v>620</v>
      </c>
      <c r="L165">
        <f>ROUNDUP(IF(B165&gt;$D$4,0,($D$4-B165+1)/365),0)</f>
        <v>0</v>
      </c>
      <c r="M165">
        <f>ROUNDUP(IF(B165&gt;$D$5,0,($D$5-B165+1)/365),0)</f>
        <v>0</v>
      </c>
      <c r="N165" s="28">
        <f>IF(OR(L165=1,M165=1),IF(B165+364&lt;=$D$5,(B165+364-$D$4+1)/365,IF(B165&gt;$D$4,($D$5-B165+1)/365,$D$6/365)),0)</f>
        <v>0</v>
      </c>
      <c r="O165" s="28">
        <f>'Data &amp; Parameter'!$E$16*'Data &amp; Parameter'!$E$17*('Data &amp; Parameter'!$E$18+'Data &amp; Parameter'!$E$19)*'Data &amp; Parameter'!$E$20*'Data &amp; Parameter'!$E$37*N165</f>
        <v>0</v>
      </c>
      <c r="P165">
        <f>ROUNDUP(IF(D165&gt;$D$4,0,($D$4-D165+1)/365),0)</f>
        <v>0</v>
      </c>
      <c r="Q165">
        <f>ROUNDUP(IF(D165&gt;$D$5,0,($D$5-D165+1)/365),0)</f>
        <v>0</v>
      </c>
      <c r="R165" s="28">
        <f>IF(OR(P165=1,Q165=1),IF(D165+364&lt;=$D$5,(D165+364-$D$4+1)/365,IF(D165&gt;$D$4,($D$5-D165+1)/365,$D$6/365)),0)</f>
        <v>0</v>
      </c>
      <c r="S165" s="28">
        <f>'Data &amp; Parameter'!$E$16*'Data &amp; Parameter'!$E$17*('Data &amp; Parameter'!$E$18+'Data &amp; Parameter'!$E$19)*'Data &amp; Parameter'!$E$20*'Data &amp; Parameter'!$E$37*R165</f>
        <v>0</v>
      </c>
      <c r="T165" s="28">
        <f t="shared" si="2"/>
        <v>0</v>
      </c>
    </row>
    <row r="166" spans="1:20" ht="15.75" customHeight="1" x14ac:dyDescent="0.35">
      <c r="A166">
        <v>159</v>
      </c>
      <c r="B166" s="76">
        <v>44233.278020833328</v>
      </c>
      <c r="C166" s="1" t="s">
        <v>621</v>
      </c>
      <c r="D166" s="76">
        <v>44233.278865740736</v>
      </c>
      <c r="E166" s="1" t="s">
        <v>622</v>
      </c>
      <c r="F166" s="1" t="s">
        <v>623</v>
      </c>
      <c r="G166" s="1" t="s">
        <v>123</v>
      </c>
      <c r="H166" s="1" t="s">
        <v>503</v>
      </c>
      <c r="I166" s="1" t="s">
        <v>125</v>
      </c>
      <c r="J166" s="1" t="s">
        <v>620</v>
      </c>
      <c r="K166" s="1" t="s">
        <v>620</v>
      </c>
      <c r="L166">
        <f>ROUNDUP(IF(B166&gt;$D$4,0,($D$4-B166+1)/365),0)</f>
        <v>0</v>
      </c>
      <c r="M166">
        <f>ROUNDUP(IF(B166&gt;$D$5,0,($D$5-B166+1)/365),0)</f>
        <v>0</v>
      </c>
      <c r="N166" s="28">
        <f>IF(OR(L166=1,M166=1),IF(B166+364&lt;=$D$5,(B166+364-$D$4+1)/365,IF(B166&gt;$D$4,($D$5-B166+1)/365,$D$6/365)),0)</f>
        <v>0</v>
      </c>
      <c r="O166" s="28">
        <f>'Data &amp; Parameter'!$E$16*'Data &amp; Parameter'!$E$17*('Data &amp; Parameter'!$E$18+'Data &amp; Parameter'!$E$19)*'Data &amp; Parameter'!$E$20*'Data &amp; Parameter'!$E$37*N166</f>
        <v>0</v>
      </c>
      <c r="P166">
        <f>ROUNDUP(IF(D166&gt;$D$4,0,($D$4-D166+1)/365),0)</f>
        <v>0</v>
      </c>
      <c r="Q166">
        <f>ROUNDUP(IF(D166&gt;$D$5,0,($D$5-D166+1)/365),0)</f>
        <v>0</v>
      </c>
      <c r="R166" s="28">
        <f>IF(OR(P166=1,Q166=1),IF(D166+364&lt;=$D$5,(D166+364-$D$4+1)/365,IF(D166&gt;$D$4,($D$5-D166+1)/365,$D$6/365)),0)</f>
        <v>0</v>
      </c>
      <c r="S166" s="28">
        <f>'Data &amp; Parameter'!$E$16*'Data &amp; Parameter'!$E$17*('Data &amp; Parameter'!$E$18+'Data &amp; Parameter'!$E$19)*'Data &amp; Parameter'!$E$20*'Data &amp; Parameter'!$E$37*R166</f>
        <v>0</v>
      </c>
      <c r="T166" s="28">
        <f t="shared" si="2"/>
        <v>0</v>
      </c>
    </row>
    <row r="167" spans="1:20" ht="15.75" customHeight="1" x14ac:dyDescent="0.35">
      <c r="A167">
        <v>160</v>
      </c>
      <c r="B167" s="76">
        <v>44233.305636574078</v>
      </c>
      <c r="C167" s="1" t="s">
        <v>624</v>
      </c>
      <c r="D167" s="76">
        <v>44233.307280092587</v>
      </c>
      <c r="E167" s="1" t="s">
        <v>625</v>
      </c>
      <c r="F167" s="1" t="s">
        <v>626</v>
      </c>
      <c r="G167" s="1" t="s">
        <v>123</v>
      </c>
      <c r="H167" s="1" t="s">
        <v>503</v>
      </c>
      <c r="I167" s="1" t="s">
        <v>125</v>
      </c>
      <c r="J167" s="1" t="s">
        <v>620</v>
      </c>
      <c r="K167" s="1" t="s">
        <v>620</v>
      </c>
      <c r="L167">
        <f>ROUNDUP(IF(B167&gt;$D$4,0,($D$4-B167+1)/365),0)</f>
        <v>0</v>
      </c>
      <c r="M167">
        <f>ROUNDUP(IF(B167&gt;$D$5,0,($D$5-B167+1)/365),0)</f>
        <v>0</v>
      </c>
      <c r="N167" s="28">
        <f>IF(OR(L167=1,M167=1),IF(B167+364&lt;=$D$5,(B167+364-$D$4+1)/365,IF(B167&gt;$D$4,($D$5-B167+1)/365,$D$6/365)),0)</f>
        <v>0</v>
      </c>
      <c r="O167" s="28">
        <f>'Data &amp; Parameter'!$E$16*'Data &amp; Parameter'!$E$17*('Data &amp; Parameter'!$E$18+'Data &amp; Parameter'!$E$19)*'Data &amp; Parameter'!$E$20*'Data &amp; Parameter'!$E$37*N167</f>
        <v>0</v>
      </c>
      <c r="P167">
        <f>ROUNDUP(IF(D167&gt;$D$4,0,($D$4-D167+1)/365),0)</f>
        <v>0</v>
      </c>
      <c r="Q167">
        <f>ROUNDUP(IF(D167&gt;$D$5,0,($D$5-D167+1)/365),0)</f>
        <v>0</v>
      </c>
      <c r="R167" s="28">
        <f>IF(OR(P167=1,Q167=1),IF(D167+364&lt;=$D$5,(D167+364-$D$4+1)/365,IF(D167&gt;$D$4,($D$5-D167+1)/365,$D$6/365)),0)</f>
        <v>0</v>
      </c>
      <c r="S167" s="28">
        <f>'Data &amp; Parameter'!$E$16*'Data &amp; Parameter'!$E$17*('Data &amp; Parameter'!$E$18+'Data &amp; Parameter'!$E$19)*'Data &amp; Parameter'!$E$20*'Data &amp; Parameter'!$E$37*R167</f>
        <v>0</v>
      </c>
      <c r="T167" s="28">
        <f t="shared" si="2"/>
        <v>0</v>
      </c>
    </row>
    <row r="168" spans="1:20" ht="15.75" customHeight="1" x14ac:dyDescent="0.35">
      <c r="A168">
        <v>161</v>
      </c>
      <c r="B168" s="76">
        <v>44233.309664351851</v>
      </c>
      <c r="C168" s="1" t="s">
        <v>627</v>
      </c>
      <c r="D168" s="76">
        <v>44233.311597222222</v>
      </c>
      <c r="E168" s="1" t="s">
        <v>628</v>
      </c>
      <c r="F168" s="1" t="s">
        <v>629</v>
      </c>
      <c r="G168" s="1" t="s">
        <v>123</v>
      </c>
      <c r="H168" s="1" t="s">
        <v>503</v>
      </c>
      <c r="I168" s="1" t="s">
        <v>125</v>
      </c>
      <c r="J168" s="1" t="s">
        <v>620</v>
      </c>
      <c r="K168" s="1" t="s">
        <v>620</v>
      </c>
      <c r="L168">
        <f>ROUNDUP(IF(B168&gt;$D$4,0,($D$4-B168+1)/365),0)</f>
        <v>0</v>
      </c>
      <c r="M168">
        <f>ROUNDUP(IF(B168&gt;$D$5,0,($D$5-B168+1)/365),0)</f>
        <v>0</v>
      </c>
      <c r="N168" s="28">
        <f>IF(OR(L168=1,M168=1),IF(B168+364&lt;=$D$5,(B168+364-$D$4+1)/365,IF(B168&gt;$D$4,($D$5-B168+1)/365,$D$6/365)),0)</f>
        <v>0</v>
      </c>
      <c r="O168" s="28">
        <f>'Data &amp; Parameter'!$E$16*'Data &amp; Parameter'!$E$17*('Data &amp; Parameter'!$E$18+'Data &amp; Parameter'!$E$19)*'Data &amp; Parameter'!$E$20*'Data &amp; Parameter'!$E$37*N168</f>
        <v>0</v>
      </c>
      <c r="P168">
        <f>ROUNDUP(IF(D168&gt;$D$4,0,($D$4-D168+1)/365),0)</f>
        <v>0</v>
      </c>
      <c r="Q168">
        <f>ROUNDUP(IF(D168&gt;$D$5,0,($D$5-D168+1)/365),0)</f>
        <v>0</v>
      </c>
      <c r="R168" s="28">
        <f>IF(OR(P168=1,Q168=1),IF(D168+364&lt;=$D$5,(D168+364-$D$4+1)/365,IF(D168&gt;$D$4,($D$5-D168+1)/365,$D$6/365)),0)</f>
        <v>0</v>
      </c>
      <c r="S168" s="28">
        <f>'Data &amp; Parameter'!$E$16*'Data &amp; Parameter'!$E$17*('Data &amp; Parameter'!$E$18+'Data &amp; Parameter'!$E$19)*'Data &amp; Parameter'!$E$20*'Data &amp; Parameter'!$E$37*R168</f>
        <v>0</v>
      </c>
      <c r="T168" s="28">
        <f t="shared" si="2"/>
        <v>0</v>
      </c>
    </row>
    <row r="169" spans="1:20" ht="15.75" customHeight="1" x14ac:dyDescent="0.35">
      <c r="A169">
        <v>162</v>
      </c>
      <c r="B169" s="76">
        <v>44233.322025462963</v>
      </c>
      <c r="C169" s="1" t="s">
        <v>630</v>
      </c>
      <c r="D169" s="76">
        <v>44233.322812500002</v>
      </c>
      <c r="E169" s="1" t="s">
        <v>631</v>
      </c>
      <c r="F169" s="1" t="s">
        <v>632</v>
      </c>
      <c r="G169" s="1" t="s">
        <v>123</v>
      </c>
      <c r="H169" s="1" t="s">
        <v>503</v>
      </c>
      <c r="I169" s="1" t="s">
        <v>125</v>
      </c>
      <c r="J169" s="1" t="s">
        <v>620</v>
      </c>
      <c r="K169" s="1" t="s">
        <v>620</v>
      </c>
      <c r="L169">
        <f>ROUNDUP(IF(B169&gt;$D$4,0,($D$4-B169+1)/365),0)</f>
        <v>0</v>
      </c>
      <c r="M169">
        <f>ROUNDUP(IF(B169&gt;$D$5,0,($D$5-B169+1)/365),0)</f>
        <v>0</v>
      </c>
      <c r="N169" s="28">
        <f>IF(OR(L169=1,M169=1),IF(B169+364&lt;=$D$5,(B169+364-$D$4+1)/365,IF(B169&gt;$D$4,($D$5-B169+1)/365,$D$6/365)),0)</f>
        <v>0</v>
      </c>
      <c r="O169" s="28">
        <f>'Data &amp; Parameter'!$E$16*'Data &amp; Parameter'!$E$17*('Data &amp; Parameter'!$E$18+'Data &amp; Parameter'!$E$19)*'Data &amp; Parameter'!$E$20*'Data &amp; Parameter'!$E$37*N169</f>
        <v>0</v>
      </c>
      <c r="P169">
        <f>ROUNDUP(IF(D169&gt;$D$4,0,($D$4-D169+1)/365),0)</f>
        <v>0</v>
      </c>
      <c r="Q169">
        <f>ROUNDUP(IF(D169&gt;$D$5,0,($D$5-D169+1)/365),0)</f>
        <v>0</v>
      </c>
      <c r="R169" s="28">
        <f>IF(OR(P169=1,Q169=1),IF(D169+364&lt;=$D$5,(D169+364-$D$4+1)/365,IF(D169&gt;$D$4,($D$5-D169+1)/365,$D$6/365)),0)</f>
        <v>0</v>
      </c>
      <c r="S169" s="28">
        <f>'Data &amp; Parameter'!$E$16*'Data &amp; Parameter'!$E$17*('Data &amp; Parameter'!$E$18+'Data &amp; Parameter'!$E$19)*'Data &amp; Parameter'!$E$20*'Data &amp; Parameter'!$E$37*R169</f>
        <v>0</v>
      </c>
      <c r="T169" s="28">
        <f t="shared" si="2"/>
        <v>0</v>
      </c>
    </row>
    <row r="170" spans="1:20" ht="15.75" customHeight="1" x14ac:dyDescent="0.35">
      <c r="A170">
        <v>163</v>
      </c>
      <c r="B170" s="76">
        <v>44233.361446759256</v>
      </c>
      <c r="C170" s="1" t="s">
        <v>633</v>
      </c>
      <c r="D170" s="76">
        <v>44233.361840277779</v>
      </c>
      <c r="E170" s="1" t="s">
        <v>634</v>
      </c>
      <c r="F170" s="1" t="s">
        <v>635</v>
      </c>
      <c r="G170" s="1" t="s">
        <v>123</v>
      </c>
      <c r="H170" s="1" t="s">
        <v>503</v>
      </c>
      <c r="I170" s="1" t="s">
        <v>125</v>
      </c>
      <c r="J170" s="1" t="s">
        <v>620</v>
      </c>
      <c r="K170" s="1" t="s">
        <v>620</v>
      </c>
      <c r="L170">
        <f>ROUNDUP(IF(B170&gt;$D$4,0,($D$4-B170+1)/365),0)</f>
        <v>0</v>
      </c>
      <c r="M170">
        <f>ROUNDUP(IF(B170&gt;$D$5,0,($D$5-B170+1)/365),0)</f>
        <v>0</v>
      </c>
      <c r="N170" s="28">
        <f>IF(OR(L170=1,M170=1),IF(B170+364&lt;=$D$5,(B170+364-$D$4+1)/365,IF(B170&gt;$D$4,($D$5-B170+1)/365,$D$6/365)),0)</f>
        <v>0</v>
      </c>
      <c r="O170" s="28">
        <f>'Data &amp; Parameter'!$E$16*'Data &amp; Parameter'!$E$17*('Data &amp; Parameter'!$E$18+'Data &amp; Parameter'!$E$19)*'Data &amp; Parameter'!$E$20*'Data &amp; Parameter'!$E$37*N170</f>
        <v>0</v>
      </c>
      <c r="P170">
        <f>ROUNDUP(IF(D170&gt;$D$4,0,($D$4-D170+1)/365),0)</f>
        <v>0</v>
      </c>
      <c r="Q170">
        <f>ROUNDUP(IF(D170&gt;$D$5,0,($D$5-D170+1)/365),0)</f>
        <v>0</v>
      </c>
      <c r="R170" s="28">
        <f>IF(OR(P170=1,Q170=1),IF(D170+364&lt;=$D$5,(D170+364-$D$4+1)/365,IF(D170&gt;$D$4,($D$5-D170+1)/365,$D$6/365)),0)</f>
        <v>0</v>
      </c>
      <c r="S170" s="28">
        <f>'Data &amp; Parameter'!$E$16*'Data &amp; Parameter'!$E$17*('Data &amp; Parameter'!$E$18+'Data &amp; Parameter'!$E$19)*'Data &amp; Parameter'!$E$20*'Data &amp; Parameter'!$E$37*R170</f>
        <v>0</v>
      </c>
      <c r="T170" s="28">
        <f t="shared" si="2"/>
        <v>0</v>
      </c>
    </row>
    <row r="171" spans="1:20" ht="15.75" customHeight="1" x14ac:dyDescent="0.35">
      <c r="A171">
        <v>164</v>
      </c>
      <c r="B171" s="76">
        <v>44233.370810185181</v>
      </c>
      <c r="C171" s="1" t="s">
        <v>636</v>
      </c>
      <c r="D171" s="76">
        <v>44233.371493055558</v>
      </c>
      <c r="E171" s="1" t="s">
        <v>637</v>
      </c>
      <c r="F171" s="1" t="s">
        <v>638</v>
      </c>
      <c r="G171" s="1" t="s">
        <v>123</v>
      </c>
      <c r="H171" s="1" t="s">
        <v>503</v>
      </c>
      <c r="I171" s="1" t="s">
        <v>125</v>
      </c>
      <c r="J171" s="1" t="s">
        <v>620</v>
      </c>
      <c r="K171" s="1" t="s">
        <v>639</v>
      </c>
      <c r="L171">
        <f>ROUNDUP(IF(B171&gt;$D$4,0,($D$4-B171+1)/365),0)</f>
        <v>0</v>
      </c>
      <c r="M171">
        <f>ROUNDUP(IF(B171&gt;$D$5,0,($D$5-B171+1)/365),0)</f>
        <v>0</v>
      </c>
      <c r="N171" s="28">
        <f>IF(OR(L171=1,M171=1),IF(B171+364&lt;=$D$5,(B171+364-$D$4+1)/365,IF(B171&gt;$D$4,($D$5-B171+1)/365,$D$6/365)),0)</f>
        <v>0</v>
      </c>
      <c r="O171" s="28">
        <f>'Data &amp; Parameter'!$E$16*'Data &amp; Parameter'!$E$17*('Data &amp; Parameter'!$E$18+'Data &amp; Parameter'!$E$19)*'Data &amp; Parameter'!$E$20*'Data &amp; Parameter'!$E$37*N171</f>
        <v>0</v>
      </c>
      <c r="P171">
        <f>ROUNDUP(IF(D171&gt;$D$4,0,($D$4-D171+1)/365),0)</f>
        <v>0</v>
      </c>
      <c r="Q171">
        <f>ROUNDUP(IF(D171&gt;$D$5,0,($D$5-D171+1)/365),0)</f>
        <v>0</v>
      </c>
      <c r="R171" s="28">
        <f>IF(OR(P171=1,Q171=1),IF(D171+364&lt;=$D$5,(D171+364-$D$4+1)/365,IF(D171&gt;$D$4,($D$5-D171+1)/365,$D$6/365)),0)</f>
        <v>0</v>
      </c>
      <c r="S171" s="28">
        <f>'Data &amp; Parameter'!$E$16*'Data &amp; Parameter'!$E$17*('Data &amp; Parameter'!$E$18+'Data &amp; Parameter'!$E$19)*'Data &amp; Parameter'!$E$20*'Data &amp; Parameter'!$E$37*R171</f>
        <v>0</v>
      </c>
      <c r="T171" s="28">
        <f t="shared" si="2"/>
        <v>0</v>
      </c>
    </row>
    <row r="172" spans="1:20" ht="15.75" customHeight="1" x14ac:dyDescent="0.35">
      <c r="A172">
        <v>165</v>
      </c>
      <c r="B172" s="76">
        <v>44233.377546296295</v>
      </c>
      <c r="C172" s="1" t="s">
        <v>640</v>
      </c>
      <c r="D172" s="76">
        <v>44233.37945601852</v>
      </c>
      <c r="E172" s="1" t="s">
        <v>641</v>
      </c>
      <c r="F172" s="1" t="s">
        <v>642</v>
      </c>
      <c r="G172" s="1" t="s">
        <v>123</v>
      </c>
      <c r="H172" s="1" t="s">
        <v>503</v>
      </c>
      <c r="I172" s="1" t="s">
        <v>125</v>
      </c>
      <c r="J172" s="1" t="s">
        <v>620</v>
      </c>
      <c r="K172" s="1" t="s">
        <v>620</v>
      </c>
      <c r="L172">
        <f>ROUNDUP(IF(B172&gt;$D$4,0,($D$4-B172+1)/365),0)</f>
        <v>0</v>
      </c>
      <c r="M172">
        <f>ROUNDUP(IF(B172&gt;$D$5,0,($D$5-B172+1)/365),0)</f>
        <v>0</v>
      </c>
      <c r="N172" s="28">
        <f>IF(OR(L172=1,M172=1),IF(B172+364&lt;=$D$5,(B172+364-$D$4+1)/365,IF(B172&gt;$D$4,($D$5-B172+1)/365,$D$6/365)),0)</f>
        <v>0</v>
      </c>
      <c r="O172" s="28">
        <f>'Data &amp; Parameter'!$E$16*'Data &amp; Parameter'!$E$17*('Data &amp; Parameter'!$E$18+'Data &amp; Parameter'!$E$19)*'Data &amp; Parameter'!$E$20*'Data &amp; Parameter'!$E$37*N172</f>
        <v>0</v>
      </c>
      <c r="P172">
        <f>ROUNDUP(IF(D172&gt;$D$4,0,($D$4-D172+1)/365),0)</f>
        <v>0</v>
      </c>
      <c r="Q172">
        <f>ROUNDUP(IF(D172&gt;$D$5,0,($D$5-D172+1)/365),0)</f>
        <v>0</v>
      </c>
      <c r="R172" s="28">
        <f>IF(OR(P172=1,Q172=1),IF(D172+364&lt;=$D$5,(D172+364-$D$4+1)/365,IF(D172&gt;$D$4,($D$5-D172+1)/365,$D$6/365)),0)</f>
        <v>0</v>
      </c>
      <c r="S172" s="28">
        <f>'Data &amp; Parameter'!$E$16*'Data &amp; Parameter'!$E$17*('Data &amp; Parameter'!$E$18+'Data &amp; Parameter'!$E$19)*'Data &amp; Parameter'!$E$20*'Data &amp; Parameter'!$E$37*R172</f>
        <v>0</v>
      </c>
      <c r="T172" s="28">
        <f t="shared" si="2"/>
        <v>0</v>
      </c>
    </row>
    <row r="173" spans="1:20" ht="15.75" customHeight="1" x14ac:dyDescent="0.35">
      <c r="A173">
        <v>166</v>
      </c>
      <c r="B173" s="76">
        <v>44233.397939814815</v>
      </c>
      <c r="C173" s="1" t="s">
        <v>643</v>
      </c>
      <c r="D173" s="76">
        <v>44233.399502314816</v>
      </c>
      <c r="E173" s="1" t="s">
        <v>644</v>
      </c>
      <c r="F173" s="1" t="s">
        <v>645</v>
      </c>
      <c r="G173" s="1" t="s">
        <v>123</v>
      </c>
      <c r="H173" s="1" t="s">
        <v>503</v>
      </c>
      <c r="I173" s="1" t="s">
        <v>125</v>
      </c>
      <c r="J173" s="1" t="s">
        <v>620</v>
      </c>
      <c r="K173" s="1" t="s">
        <v>620</v>
      </c>
      <c r="L173">
        <f>ROUNDUP(IF(B173&gt;$D$4,0,($D$4-B173+1)/365),0)</f>
        <v>0</v>
      </c>
      <c r="M173">
        <f>ROUNDUP(IF(B173&gt;$D$5,0,($D$5-B173+1)/365),0)</f>
        <v>0</v>
      </c>
      <c r="N173" s="28">
        <f>IF(OR(L173=1,M173=1),IF(B173+364&lt;=$D$5,(B173+364-$D$4+1)/365,IF(B173&gt;$D$4,($D$5-B173+1)/365,$D$6/365)),0)</f>
        <v>0</v>
      </c>
      <c r="O173" s="28">
        <f>'Data &amp; Parameter'!$E$16*'Data &amp; Parameter'!$E$17*('Data &amp; Parameter'!$E$18+'Data &amp; Parameter'!$E$19)*'Data &amp; Parameter'!$E$20*'Data &amp; Parameter'!$E$37*N173</f>
        <v>0</v>
      </c>
      <c r="P173">
        <f>ROUNDUP(IF(D173&gt;$D$4,0,($D$4-D173+1)/365),0)</f>
        <v>0</v>
      </c>
      <c r="Q173">
        <f>ROUNDUP(IF(D173&gt;$D$5,0,($D$5-D173+1)/365),0)</f>
        <v>0</v>
      </c>
      <c r="R173" s="28">
        <f>IF(OR(P173=1,Q173=1),IF(D173+364&lt;=$D$5,(D173+364-$D$4+1)/365,IF(D173&gt;$D$4,($D$5-D173+1)/365,$D$6/365)),0)</f>
        <v>0</v>
      </c>
      <c r="S173" s="28">
        <f>'Data &amp; Parameter'!$E$16*'Data &amp; Parameter'!$E$17*('Data &amp; Parameter'!$E$18+'Data &amp; Parameter'!$E$19)*'Data &amp; Parameter'!$E$20*'Data &amp; Parameter'!$E$37*R173</f>
        <v>0</v>
      </c>
      <c r="T173" s="28">
        <f t="shared" si="2"/>
        <v>0</v>
      </c>
    </row>
    <row r="174" spans="1:20" ht="15.75" customHeight="1" x14ac:dyDescent="0.35">
      <c r="A174">
        <v>167</v>
      </c>
      <c r="B174" s="76">
        <v>44233.404444444444</v>
      </c>
      <c r="C174" s="1" t="s">
        <v>646</v>
      </c>
      <c r="D174" s="76">
        <v>44233.405092592591</v>
      </c>
      <c r="E174" s="1" t="s">
        <v>647</v>
      </c>
      <c r="F174" s="1" t="s">
        <v>648</v>
      </c>
      <c r="G174" s="1" t="s">
        <v>123</v>
      </c>
      <c r="H174" s="1" t="s">
        <v>503</v>
      </c>
      <c r="I174" s="1" t="s">
        <v>125</v>
      </c>
      <c r="J174" s="1" t="s">
        <v>620</v>
      </c>
      <c r="K174" s="1" t="s">
        <v>620</v>
      </c>
      <c r="L174">
        <f>ROUNDUP(IF(B174&gt;$D$4,0,($D$4-B174+1)/365),0)</f>
        <v>0</v>
      </c>
      <c r="M174">
        <f>ROUNDUP(IF(B174&gt;$D$5,0,($D$5-B174+1)/365),0)</f>
        <v>0</v>
      </c>
      <c r="N174" s="28">
        <f>IF(OR(L174=1,M174=1),IF(B174+364&lt;=$D$5,(B174+364-$D$4+1)/365,IF(B174&gt;$D$4,($D$5-B174+1)/365,$D$6/365)),0)</f>
        <v>0</v>
      </c>
      <c r="O174" s="28">
        <f>'Data &amp; Parameter'!$E$16*'Data &amp; Parameter'!$E$17*('Data &amp; Parameter'!$E$18+'Data &amp; Parameter'!$E$19)*'Data &amp; Parameter'!$E$20*'Data &amp; Parameter'!$E$37*N174</f>
        <v>0</v>
      </c>
      <c r="P174">
        <f>ROUNDUP(IF(D174&gt;$D$4,0,($D$4-D174+1)/365),0)</f>
        <v>0</v>
      </c>
      <c r="Q174">
        <f>ROUNDUP(IF(D174&gt;$D$5,0,($D$5-D174+1)/365),0)</f>
        <v>0</v>
      </c>
      <c r="R174" s="28">
        <f>IF(OR(P174=1,Q174=1),IF(D174+364&lt;=$D$5,(D174+364-$D$4+1)/365,IF(D174&gt;$D$4,($D$5-D174+1)/365,$D$6/365)),0)</f>
        <v>0</v>
      </c>
      <c r="S174" s="28">
        <f>'Data &amp; Parameter'!$E$16*'Data &amp; Parameter'!$E$17*('Data &amp; Parameter'!$E$18+'Data &amp; Parameter'!$E$19)*'Data &amp; Parameter'!$E$20*'Data &amp; Parameter'!$E$37*R174</f>
        <v>0</v>
      </c>
      <c r="T174" s="28">
        <f t="shared" si="2"/>
        <v>0</v>
      </c>
    </row>
    <row r="175" spans="1:20" ht="15.75" customHeight="1" x14ac:dyDescent="0.35">
      <c r="A175">
        <v>168</v>
      </c>
      <c r="B175" s="76">
        <v>44233.436469907407</v>
      </c>
      <c r="C175" s="1" t="s">
        <v>649</v>
      </c>
      <c r="D175" s="76">
        <v>44233.436909722222</v>
      </c>
      <c r="E175" s="1" t="s">
        <v>650</v>
      </c>
      <c r="F175" s="1" t="s">
        <v>651</v>
      </c>
      <c r="G175" s="1" t="s">
        <v>123</v>
      </c>
      <c r="H175" s="1" t="s">
        <v>503</v>
      </c>
      <c r="I175" s="1" t="s">
        <v>125</v>
      </c>
      <c r="J175" s="1" t="s">
        <v>620</v>
      </c>
      <c r="K175" s="1" t="s">
        <v>620</v>
      </c>
      <c r="L175">
        <f>ROUNDUP(IF(B175&gt;$D$4,0,($D$4-B175+1)/365),0)</f>
        <v>0</v>
      </c>
      <c r="M175">
        <f>ROUNDUP(IF(B175&gt;$D$5,0,($D$5-B175+1)/365),0)</f>
        <v>0</v>
      </c>
      <c r="N175" s="28">
        <f>IF(OR(L175=1,M175=1),IF(B175+364&lt;=$D$5,(B175+364-$D$4+1)/365,IF(B175&gt;$D$4,($D$5-B175+1)/365,$D$6/365)),0)</f>
        <v>0</v>
      </c>
      <c r="O175" s="28">
        <f>'Data &amp; Parameter'!$E$16*'Data &amp; Parameter'!$E$17*('Data &amp; Parameter'!$E$18+'Data &amp; Parameter'!$E$19)*'Data &amp; Parameter'!$E$20*'Data &amp; Parameter'!$E$37*N175</f>
        <v>0</v>
      </c>
      <c r="P175">
        <f>ROUNDUP(IF(D175&gt;$D$4,0,($D$4-D175+1)/365),0)</f>
        <v>0</v>
      </c>
      <c r="Q175">
        <f>ROUNDUP(IF(D175&gt;$D$5,0,($D$5-D175+1)/365),0)</f>
        <v>0</v>
      </c>
      <c r="R175" s="28">
        <f>IF(OR(P175=1,Q175=1),IF(D175+364&lt;=$D$5,(D175+364-$D$4+1)/365,IF(D175&gt;$D$4,($D$5-D175+1)/365,$D$6/365)),0)</f>
        <v>0</v>
      </c>
      <c r="S175" s="28">
        <f>'Data &amp; Parameter'!$E$16*'Data &amp; Parameter'!$E$17*('Data &amp; Parameter'!$E$18+'Data &amp; Parameter'!$E$19)*'Data &amp; Parameter'!$E$20*'Data &amp; Parameter'!$E$37*R175</f>
        <v>0</v>
      </c>
      <c r="T175" s="28">
        <f t="shared" si="2"/>
        <v>0</v>
      </c>
    </row>
    <row r="176" spans="1:20" ht="15.75" customHeight="1" x14ac:dyDescent="0.35">
      <c r="A176">
        <v>169</v>
      </c>
      <c r="B176" s="76">
        <v>44233.482256944444</v>
      </c>
      <c r="C176" s="1" t="s">
        <v>652</v>
      </c>
      <c r="D176" s="76">
        <v>44233.48332175926</v>
      </c>
      <c r="E176" s="1" t="s">
        <v>653</v>
      </c>
      <c r="F176" s="1" t="s">
        <v>654</v>
      </c>
      <c r="G176" s="1" t="s">
        <v>123</v>
      </c>
      <c r="H176" s="1" t="s">
        <v>124</v>
      </c>
      <c r="I176" s="1" t="s">
        <v>125</v>
      </c>
      <c r="J176" s="1" t="s">
        <v>655</v>
      </c>
      <c r="K176" s="1" t="s">
        <v>656</v>
      </c>
      <c r="L176">
        <f>ROUNDUP(IF(B176&gt;$D$4,0,($D$4-B176+1)/365),0)</f>
        <v>0</v>
      </c>
      <c r="M176">
        <f>ROUNDUP(IF(B176&gt;$D$5,0,($D$5-B176+1)/365),0)</f>
        <v>0</v>
      </c>
      <c r="N176" s="28">
        <f>IF(OR(L176=1,M176=1),IF(B176+364&lt;=$D$5,(B176+364-$D$4+1)/365,IF(B176&gt;$D$4,($D$5-B176+1)/365,$D$6/365)),0)</f>
        <v>0</v>
      </c>
      <c r="O176" s="28">
        <f>'Data &amp; Parameter'!$E$16*'Data &amp; Parameter'!$E$17*('Data &amp; Parameter'!$E$18+'Data &amp; Parameter'!$E$19)*'Data &amp; Parameter'!$E$20*'Data &amp; Parameter'!$E$37*N176</f>
        <v>0</v>
      </c>
      <c r="P176">
        <f>ROUNDUP(IF(D176&gt;$D$4,0,($D$4-D176+1)/365),0)</f>
        <v>0</v>
      </c>
      <c r="Q176">
        <f>ROUNDUP(IF(D176&gt;$D$5,0,($D$5-D176+1)/365),0)</f>
        <v>0</v>
      </c>
      <c r="R176" s="28">
        <f>IF(OR(P176=1,Q176=1),IF(D176+364&lt;=$D$5,(D176+364-$D$4+1)/365,IF(D176&gt;$D$4,($D$5-D176+1)/365,$D$6/365)),0)</f>
        <v>0</v>
      </c>
      <c r="S176" s="28">
        <f>'Data &amp; Parameter'!$E$16*'Data &amp; Parameter'!$E$17*('Data &amp; Parameter'!$E$18+'Data &amp; Parameter'!$E$19)*'Data &amp; Parameter'!$E$20*'Data &amp; Parameter'!$E$37*R176</f>
        <v>0</v>
      </c>
      <c r="T176" s="28">
        <f t="shared" si="2"/>
        <v>0</v>
      </c>
    </row>
    <row r="177" spans="1:20" ht="15.75" customHeight="1" x14ac:dyDescent="0.35">
      <c r="A177">
        <v>170</v>
      </c>
      <c r="B177" s="76">
        <v>44233.483391203699</v>
      </c>
      <c r="C177" s="1" t="s">
        <v>657</v>
      </c>
      <c r="D177" s="76">
        <v>44233.484884259262</v>
      </c>
      <c r="E177" s="1" t="s">
        <v>658</v>
      </c>
      <c r="F177" s="1" t="s">
        <v>659</v>
      </c>
      <c r="G177" s="1" t="s">
        <v>123</v>
      </c>
      <c r="H177" s="1" t="s">
        <v>124</v>
      </c>
      <c r="I177" s="1" t="s">
        <v>125</v>
      </c>
      <c r="J177" s="1" t="s">
        <v>656</v>
      </c>
      <c r="K177" s="1" t="s">
        <v>656</v>
      </c>
      <c r="L177">
        <f>ROUNDUP(IF(B177&gt;$D$4,0,($D$4-B177+1)/365),0)</f>
        <v>0</v>
      </c>
      <c r="M177">
        <f>ROUNDUP(IF(B177&gt;$D$5,0,($D$5-B177+1)/365),0)</f>
        <v>0</v>
      </c>
      <c r="N177" s="28">
        <f>IF(OR(L177=1,M177=1),IF(B177+364&lt;=$D$5,(B177+364-$D$4+1)/365,IF(B177&gt;$D$4,($D$5-B177+1)/365,$D$6/365)),0)</f>
        <v>0</v>
      </c>
      <c r="O177" s="28">
        <f>'Data &amp; Parameter'!$E$16*'Data &amp; Parameter'!$E$17*('Data &amp; Parameter'!$E$18+'Data &amp; Parameter'!$E$19)*'Data &amp; Parameter'!$E$20*'Data &amp; Parameter'!$E$37*N177</f>
        <v>0</v>
      </c>
      <c r="P177">
        <f>ROUNDUP(IF(D177&gt;$D$4,0,($D$4-D177+1)/365),0)</f>
        <v>0</v>
      </c>
      <c r="Q177">
        <f>ROUNDUP(IF(D177&gt;$D$5,0,($D$5-D177+1)/365),0)</f>
        <v>0</v>
      </c>
      <c r="R177" s="28">
        <f>IF(OR(P177=1,Q177=1),IF(D177+364&lt;=$D$5,(D177+364-$D$4+1)/365,IF(D177&gt;$D$4,($D$5-D177+1)/365,$D$6/365)),0)</f>
        <v>0</v>
      </c>
      <c r="S177" s="28">
        <f>'Data &amp; Parameter'!$E$16*'Data &amp; Parameter'!$E$17*('Data &amp; Parameter'!$E$18+'Data &amp; Parameter'!$E$19)*'Data &amp; Parameter'!$E$20*'Data &amp; Parameter'!$E$37*R177</f>
        <v>0</v>
      </c>
      <c r="T177" s="28">
        <f t="shared" si="2"/>
        <v>0</v>
      </c>
    </row>
    <row r="178" spans="1:20" ht="15.75" customHeight="1" x14ac:dyDescent="0.35">
      <c r="A178">
        <v>171</v>
      </c>
      <c r="B178" s="76">
        <v>44233.485937500001</v>
      </c>
      <c r="C178" s="1" t="s">
        <v>660</v>
      </c>
      <c r="D178" s="76">
        <v>44233.48709490741</v>
      </c>
      <c r="E178" s="1" t="s">
        <v>661</v>
      </c>
      <c r="F178" s="1" t="s">
        <v>662</v>
      </c>
      <c r="G178" s="1" t="s">
        <v>123</v>
      </c>
      <c r="H178" s="1" t="s">
        <v>124</v>
      </c>
      <c r="I178" s="1" t="s">
        <v>125</v>
      </c>
      <c r="J178" s="1" t="s">
        <v>656</v>
      </c>
      <c r="K178" s="1" t="s">
        <v>656</v>
      </c>
      <c r="L178">
        <f>ROUNDUP(IF(B178&gt;$D$4,0,($D$4-B178+1)/365),0)</f>
        <v>0</v>
      </c>
      <c r="M178">
        <f>ROUNDUP(IF(B178&gt;$D$5,0,($D$5-B178+1)/365),0)</f>
        <v>0</v>
      </c>
      <c r="N178" s="28">
        <f>IF(OR(L178=1,M178=1),IF(B178+364&lt;=$D$5,(B178+364-$D$4+1)/365,IF(B178&gt;$D$4,($D$5-B178+1)/365,$D$6/365)),0)</f>
        <v>0</v>
      </c>
      <c r="O178" s="28">
        <f>'Data &amp; Parameter'!$E$16*'Data &amp; Parameter'!$E$17*('Data &amp; Parameter'!$E$18+'Data &amp; Parameter'!$E$19)*'Data &amp; Parameter'!$E$20*'Data &amp; Parameter'!$E$37*N178</f>
        <v>0</v>
      </c>
      <c r="P178">
        <f>ROUNDUP(IF(D178&gt;$D$4,0,($D$4-D178+1)/365),0)</f>
        <v>0</v>
      </c>
      <c r="Q178">
        <f>ROUNDUP(IF(D178&gt;$D$5,0,($D$5-D178+1)/365),0)</f>
        <v>0</v>
      </c>
      <c r="R178" s="28">
        <f>IF(OR(P178=1,Q178=1),IF(D178+364&lt;=$D$5,(D178+364-$D$4+1)/365,IF(D178&gt;$D$4,($D$5-D178+1)/365,$D$6/365)),0)</f>
        <v>0</v>
      </c>
      <c r="S178" s="28">
        <f>'Data &amp; Parameter'!$E$16*'Data &amp; Parameter'!$E$17*('Data &amp; Parameter'!$E$18+'Data &amp; Parameter'!$E$19)*'Data &amp; Parameter'!$E$20*'Data &amp; Parameter'!$E$37*R178</f>
        <v>0</v>
      </c>
      <c r="T178" s="28">
        <f t="shared" si="2"/>
        <v>0</v>
      </c>
    </row>
    <row r="179" spans="1:20" ht="15.75" customHeight="1" x14ac:dyDescent="0.35">
      <c r="A179">
        <v>172</v>
      </c>
      <c r="B179" s="76">
        <v>44233.488136574073</v>
      </c>
      <c r="C179" s="1" t="s">
        <v>663</v>
      </c>
      <c r="D179" s="76">
        <v>44233.488715277781</v>
      </c>
      <c r="E179" s="1" t="s">
        <v>664</v>
      </c>
      <c r="F179" s="1" t="s">
        <v>665</v>
      </c>
      <c r="G179" s="1" t="s">
        <v>123</v>
      </c>
      <c r="H179" s="1" t="s">
        <v>124</v>
      </c>
      <c r="I179" s="1" t="s">
        <v>125</v>
      </c>
      <c r="J179" s="1" t="s">
        <v>656</v>
      </c>
      <c r="K179" s="1" t="s">
        <v>656</v>
      </c>
      <c r="L179">
        <f>ROUNDUP(IF(B179&gt;$D$4,0,($D$4-B179+1)/365),0)</f>
        <v>0</v>
      </c>
      <c r="M179">
        <f>ROUNDUP(IF(B179&gt;$D$5,0,($D$5-B179+1)/365),0)</f>
        <v>0</v>
      </c>
      <c r="N179" s="28">
        <f>IF(OR(L179=1,M179=1),IF(B179+364&lt;=$D$5,(B179+364-$D$4+1)/365,IF(B179&gt;$D$4,($D$5-B179+1)/365,$D$6/365)),0)</f>
        <v>0</v>
      </c>
      <c r="O179" s="28">
        <f>'Data &amp; Parameter'!$E$16*'Data &amp; Parameter'!$E$17*('Data &amp; Parameter'!$E$18+'Data &amp; Parameter'!$E$19)*'Data &amp; Parameter'!$E$20*'Data &amp; Parameter'!$E$37*N179</f>
        <v>0</v>
      </c>
      <c r="P179">
        <f>ROUNDUP(IF(D179&gt;$D$4,0,($D$4-D179+1)/365),0)</f>
        <v>0</v>
      </c>
      <c r="Q179">
        <f>ROUNDUP(IF(D179&gt;$D$5,0,($D$5-D179+1)/365),0)</f>
        <v>0</v>
      </c>
      <c r="R179" s="28">
        <f>IF(OR(P179=1,Q179=1),IF(D179+364&lt;=$D$5,(D179+364-$D$4+1)/365,IF(D179&gt;$D$4,($D$5-D179+1)/365,$D$6/365)),0)</f>
        <v>0</v>
      </c>
      <c r="S179" s="28">
        <f>'Data &amp; Parameter'!$E$16*'Data &amp; Parameter'!$E$17*('Data &amp; Parameter'!$E$18+'Data &amp; Parameter'!$E$19)*'Data &amp; Parameter'!$E$20*'Data &amp; Parameter'!$E$37*R179</f>
        <v>0</v>
      </c>
      <c r="T179" s="28">
        <f t="shared" si="2"/>
        <v>0</v>
      </c>
    </row>
    <row r="180" spans="1:20" ht="15.75" customHeight="1" x14ac:dyDescent="0.35">
      <c r="A180">
        <v>173</v>
      </c>
      <c r="B180" s="76">
        <v>44233.490428240737</v>
      </c>
      <c r="C180" s="1" t="s">
        <v>666</v>
      </c>
      <c r="D180" s="76">
        <v>44233.491516203707</v>
      </c>
      <c r="E180" s="1" t="s">
        <v>667</v>
      </c>
      <c r="F180" s="1" t="s">
        <v>668</v>
      </c>
      <c r="G180" s="1" t="s">
        <v>123</v>
      </c>
      <c r="H180" s="1" t="s">
        <v>124</v>
      </c>
      <c r="I180" s="1" t="s">
        <v>125</v>
      </c>
      <c r="J180" s="1" t="s">
        <v>656</v>
      </c>
      <c r="K180" s="1" t="s">
        <v>656</v>
      </c>
      <c r="L180">
        <f>ROUNDUP(IF(B180&gt;$D$4,0,($D$4-B180+1)/365),0)</f>
        <v>0</v>
      </c>
      <c r="M180">
        <f>ROUNDUP(IF(B180&gt;$D$5,0,($D$5-B180+1)/365),0)</f>
        <v>0</v>
      </c>
      <c r="N180" s="28">
        <f>IF(OR(L180=1,M180=1),IF(B180+364&lt;=$D$5,(B180+364-$D$4+1)/365,IF(B180&gt;$D$4,($D$5-B180+1)/365,$D$6/365)),0)</f>
        <v>0</v>
      </c>
      <c r="O180" s="28">
        <f>'Data &amp; Parameter'!$E$16*'Data &amp; Parameter'!$E$17*('Data &amp; Parameter'!$E$18+'Data &amp; Parameter'!$E$19)*'Data &amp; Parameter'!$E$20*'Data &amp; Parameter'!$E$37*N180</f>
        <v>0</v>
      </c>
      <c r="P180">
        <f>ROUNDUP(IF(D180&gt;$D$4,0,($D$4-D180+1)/365),0)</f>
        <v>0</v>
      </c>
      <c r="Q180">
        <f>ROUNDUP(IF(D180&gt;$D$5,0,($D$5-D180+1)/365),0)</f>
        <v>0</v>
      </c>
      <c r="R180" s="28">
        <f>IF(OR(P180=1,Q180=1),IF(D180+364&lt;=$D$5,(D180+364-$D$4+1)/365,IF(D180&gt;$D$4,($D$5-D180+1)/365,$D$6/365)),0)</f>
        <v>0</v>
      </c>
      <c r="S180" s="28">
        <f>'Data &amp; Parameter'!$E$16*'Data &amp; Parameter'!$E$17*('Data &amp; Parameter'!$E$18+'Data &amp; Parameter'!$E$19)*'Data &amp; Parameter'!$E$20*'Data &amp; Parameter'!$E$37*R180</f>
        <v>0</v>
      </c>
      <c r="T180" s="28">
        <f t="shared" si="2"/>
        <v>0</v>
      </c>
    </row>
    <row r="181" spans="1:20" ht="15.75" customHeight="1" x14ac:dyDescent="0.35">
      <c r="A181">
        <v>174</v>
      </c>
      <c r="B181" s="76">
        <v>44233.491342592592</v>
      </c>
      <c r="C181" s="1" t="s">
        <v>669</v>
      </c>
      <c r="D181" s="76">
        <v>44233.494606481487</v>
      </c>
      <c r="E181" s="1" t="s">
        <v>670</v>
      </c>
      <c r="F181" s="1" t="s">
        <v>671</v>
      </c>
      <c r="G181" s="1" t="s">
        <v>123</v>
      </c>
      <c r="H181" s="1" t="s">
        <v>124</v>
      </c>
      <c r="I181" s="1" t="s">
        <v>125</v>
      </c>
      <c r="J181" s="1" t="s">
        <v>656</v>
      </c>
      <c r="K181" s="1" t="s">
        <v>656</v>
      </c>
      <c r="L181">
        <f>ROUNDUP(IF(B181&gt;$D$4,0,($D$4-B181+1)/365),0)</f>
        <v>0</v>
      </c>
      <c r="M181">
        <f>ROUNDUP(IF(B181&gt;$D$5,0,($D$5-B181+1)/365),0)</f>
        <v>0</v>
      </c>
      <c r="N181" s="28">
        <f>IF(OR(L181=1,M181=1),IF(B181+364&lt;=$D$5,(B181+364-$D$4+1)/365,IF(B181&gt;$D$4,($D$5-B181+1)/365,$D$6/365)),0)</f>
        <v>0</v>
      </c>
      <c r="O181" s="28">
        <f>'Data &amp; Parameter'!$E$16*'Data &amp; Parameter'!$E$17*('Data &amp; Parameter'!$E$18+'Data &amp; Parameter'!$E$19)*'Data &amp; Parameter'!$E$20*'Data &amp; Parameter'!$E$37*N181</f>
        <v>0</v>
      </c>
      <c r="P181">
        <f>ROUNDUP(IF(D181&gt;$D$4,0,($D$4-D181+1)/365),0)</f>
        <v>0</v>
      </c>
      <c r="Q181">
        <f>ROUNDUP(IF(D181&gt;$D$5,0,($D$5-D181+1)/365),0)</f>
        <v>0</v>
      </c>
      <c r="R181" s="28">
        <f>IF(OR(P181=1,Q181=1),IF(D181+364&lt;=$D$5,(D181+364-$D$4+1)/365,IF(D181&gt;$D$4,($D$5-D181+1)/365,$D$6/365)),0)</f>
        <v>0</v>
      </c>
      <c r="S181" s="28">
        <f>'Data &amp; Parameter'!$E$16*'Data &amp; Parameter'!$E$17*('Data &amp; Parameter'!$E$18+'Data &amp; Parameter'!$E$19)*'Data &amp; Parameter'!$E$20*'Data &amp; Parameter'!$E$37*R181</f>
        <v>0</v>
      </c>
      <c r="T181" s="28">
        <f t="shared" si="2"/>
        <v>0</v>
      </c>
    </row>
    <row r="182" spans="1:20" ht="15.75" customHeight="1" x14ac:dyDescent="0.35">
      <c r="A182">
        <v>175</v>
      </c>
      <c r="B182" s="76">
        <v>44233.494050925925</v>
      </c>
      <c r="C182" s="1" t="s">
        <v>672</v>
      </c>
      <c r="D182" s="76">
        <v>44233.495196759264</v>
      </c>
      <c r="E182" s="1" t="s">
        <v>673</v>
      </c>
      <c r="F182" s="1" t="s">
        <v>674</v>
      </c>
      <c r="G182" s="1" t="s">
        <v>123</v>
      </c>
      <c r="H182" s="1" t="s">
        <v>124</v>
      </c>
      <c r="I182" s="1" t="s">
        <v>125</v>
      </c>
      <c r="J182" s="1" t="s">
        <v>656</v>
      </c>
      <c r="K182" s="1" t="s">
        <v>656</v>
      </c>
      <c r="L182">
        <f>ROUNDUP(IF(B182&gt;$D$4,0,($D$4-B182+1)/365),0)</f>
        <v>0</v>
      </c>
      <c r="M182">
        <f>ROUNDUP(IF(B182&gt;$D$5,0,($D$5-B182+1)/365),0)</f>
        <v>0</v>
      </c>
      <c r="N182" s="28">
        <f>IF(OR(L182=1,M182=1),IF(B182+364&lt;=$D$5,(B182+364-$D$4+1)/365,IF(B182&gt;$D$4,($D$5-B182+1)/365,$D$6/365)),0)</f>
        <v>0</v>
      </c>
      <c r="O182" s="28">
        <f>'Data &amp; Parameter'!$E$16*'Data &amp; Parameter'!$E$17*('Data &amp; Parameter'!$E$18+'Data &amp; Parameter'!$E$19)*'Data &amp; Parameter'!$E$20*'Data &amp; Parameter'!$E$37*N182</f>
        <v>0</v>
      </c>
      <c r="P182">
        <f>ROUNDUP(IF(D182&gt;$D$4,0,($D$4-D182+1)/365),0)</f>
        <v>0</v>
      </c>
      <c r="Q182">
        <f>ROUNDUP(IF(D182&gt;$D$5,0,($D$5-D182+1)/365),0)</f>
        <v>0</v>
      </c>
      <c r="R182" s="28">
        <f>IF(OR(P182=1,Q182=1),IF(D182+364&lt;=$D$5,(D182+364-$D$4+1)/365,IF(D182&gt;$D$4,($D$5-D182+1)/365,$D$6/365)),0)</f>
        <v>0</v>
      </c>
      <c r="S182" s="28">
        <f>'Data &amp; Parameter'!$E$16*'Data &amp; Parameter'!$E$17*('Data &amp; Parameter'!$E$18+'Data &amp; Parameter'!$E$19)*'Data &amp; Parameter'!$E$20*'Data &amp; Parameter'!$E$37*R182</f>
        <v>0</v>
      </c>
      <c r="T182" s="28">
        <f t="shared" si="2"/>
        <v>0</v>
      </c>
    </row>
    <row r="183" spans="1:20" ht="15.75" customHeight="1" x14ac:dyDescent="0.35">
      <c r="A183">
        <v>176</v>
      </c>
      <c r="B183" s="76">
        <v>44233.498703703706</v>
      </c>
      <c r="C183" s="1" t="s">
        <v>675</v>
      </c>
      <c r="D183" s="76">
        <v>44233.499444444446</v>
      </c>
      <c r="E183" s="1" t="s">
        <v>676</v>
      </c>
      <c r="F183" s="1" t="s">
        <v>677</v>
      </c>
      <c r="G183" s="1" t="s">
        <v>123</v>
      </c>
      <c r="H183" s="1" t="s">
        <v>124</v>
      </c>
      <c r="I183" s="1" t="s">
        <v>125</v>
      </c>
      <c r="J183" s="1" t="s">
        <v>656</v>
      </c>
      <c r="K183" s="1" t="s">
        <v>656</v>
      </c>
      <c r="L183">
        <f>ROUNDUP(IF(B183&gt;$D$4,0,($D$4-B183+1)/365),0)</f>
        <v>0</v>
      </c>
      <c r="M183">
        <f>ROUNDUP(IF(B183&gt;$D$5,0,($D$5-B183+1)/365),0)</f>
        <v>0</v>
      </c>
      <c r="N183" s="28">
        <f>IF(OR(L183=1,M183=1),IF(B183+364&lt;=$D$5,(B183+364-$D$4+1)/365,IF(B183&gt;$D$4,($D$5-B183+1)/365,$D$6/365)),0)</f>
        <v>0</v>
      </c>
      <c r="O183" s="28">
        <f>'Data &amp; Parameter'!$E$16*'Data &amp; Parameter'!$E$17*('Data &amp; Parameter'!$E$18+'Data &amp; Parameter'!$E$19)*'Data &amp; Parameter'!$E$20*'Data &amp; Parameter'!$E$37*N183</f>
        <v>0</v>
      </c>
      <c r="P183">
        <f>ROUNDUP(IF(D183&gt;$D$4,0,($D$4-D183+1)/365),0)</f>
        <v>0</v>
      </c>
      <c r="Q183">
        <f>ROUNDUP(IF(D183&gt;$D$5,0,($D$5-D183+1)/365),0)</f>
        <v>0</v>
      </c>
      <c r="R183" s="28">
        <f>IF(OR(P183=1,Q183=1),IF(D183+364&lt;=$D$5,(D183+364-$D$4+1)/365,IF(D183&gt;$D$4,($D$5-D183+1)/365,$D$6/365)),0)</f>
        <v>0</v>
      </c>
      <c r="S183" s="28">
        <f>'Data &amp; Parameter'!$E$16*'Data &amp; Parameter'!$E$17*('Data &amp; Parameter'!$E$18+'Data &amp; Parameter'!$E$19)*'Data &amp; Parameter'!$E$20*'Data &amp; Parameter'!$E$37*R183</f>
        <v>0</v>
      </c>
      <c r="T183" s="28">
        <f t="shared" si="2"/>
        <v>0</v>
      </c>
    </row>
    <row r="184" spans="1:20" ht="15.75" customHeight="1" x14ac:dyDescent="0.35">
      <c r="A184">
        <v>177</v>
      </c>
      <c r="B184" s="76">
        <v>44233.498877314814</v>
      </c>
      <c r="C184" s="1" t="s">
        <v>678</v>
      </c>
      <c r="D184" s="76">
        <v>44233.499571759261</v>
      </c>
      <c r="E184" s="1" t="s">
        <v>679</v>
      </c>
      <c r="F184" s="1" t="s">
        <v>680</v>
      </c>
      <c r="G184" s="1" t="s">
        <v>123</v>
      </c>
      <c r="H184" s="1" t="s">
        <v>124</v>
      </c>
      <c r="I184" s="1" t="s">
        <v>125</v>
      </c>
      <c r="J184" s="1" t="s">
        <v>656</v>
      </c>
      <c r="K184" s="1" t="s">
        <v>656</v>
      </c>
      <c r="L184">
        <f>ROUNDUP(IF(B184&gt;$D$4,0,($D$4-B184+1)/365),0)</f>
        <v>0</v>
      </c>
      <c r="M184">
        <f>ROUNDUP(IF(B184&gt;$D$5,0,($D$5-B184+1)/365),0)</f>
        <v>0</v>
      </c>
      <c r="N184" s="28">
        <f>IF(OR(L184=1,M184=1),IF(B184+364&lt;=$D$5,(B184+364-$D$4+1)/365,IF(B184&gt;$D$4,($D$5-B184+1)/365,$D$6/365)),0)</f>
        <v>0</v>
      </c>
      <c r="O184" s="28">
        <f>'Data &amp; Parameter'!$E$16*'Data &amp; Parameter'!$E$17*('Data &amp; Parameter'!$E$18+'Data &amp; Parameter'!$E$19)*'Data &amp; Parameter'!$E$20*'Data &amp; Parameter'!$E$37*N184</f>
        <v>0</v>
      </c>
      <c r="P184">
        <f>ROUNDUP(IF(D184&gt;$D$4,0,($D$4-D184+1)/365),0)</f>
        <v>0</v>
      </c>
      <c r="Q184">
        <f>ROUNDUP(IF(D184&gt;$D$5,0,($D$5-D184+1)/365),0)</f>
        <v>0</v>
      </c>
      <c r="R184" s="28">
        <f>IF(OR(P184=1,Q184=1),IF(D184+364&lt;=$D$5,(D184+364-$D$4+1)/365,IF(D184&gt;$D$4,($D$5-D184+1)/365,$D$6/365)),0)</f>
        <v>0</v>
      </c>
      <c r="S184" s="28">
        <f>'Data &amp; Parameter'!$E$16*'Data &amp; Parameter'!$E$17*('Data &amp; Parameter'!$E$18+'Data &amp; Parameter'!$E$19)*'Data &amp; Parameter'!$E$20*'Data &amp; Parameter'!$E$37*R184</f>
        <v>0</v>
      </c>
      <c r="T184" s="28">
        <f t="shared" si="2"/>
        <v>0</v>
      </c>
    </row>
    <row r="185" spans="1:20" ht="15.75" customHeight="1" x14ac:dyDescent="0.35">
      <c r="A185">
        <v>178</v>
      </c>
      <c r="B185" s="76">
        <v>44233.501620370371</v>
      </c>
      <c r="C185" s="1" t="s">
        <v>681</v>
      </c>
      <c r="D185" s="76">
        <v>44233.502303240741</v>
      </c>
      <c r="E185" s="1" t="s">
        <v>682</v>
      </c>
      <c r="F185" s="1" t="s">
        <v>683</v>
      </c>
      <c r="G185" s="1" t="s">
        <v>123</v>
      </c>
      <c r="H185" s="1" t="s">
        <v>124</v>
      </c>
      <c r="I185" s="1" t="s">
        <v>125</v>
      </c>
      <c r="J185" s="1" t="s">
        <v>656</v>
      </c>
      <c r="K185" s="1" t="s">
        <v>656</v>
      </c>
      <c r="L185">
        <f>ROUNDUP(IF(B185&gt;$D$4,0,($D$4-B185+1)/365),0)</f>
        <v>0</v>
      </c>
      <c r="M185">
        <f>ROUNDUP(IF(B185&gt;$D$5,0,($D$5-B185+1)/365),0)</f>
        <v>0</v>
      </c>
      <c r="N185" s="28">
        <f>IF(OR(L185=1,M185=1),IF(B185+364&lt;=$D$5,(B185+364-$D$4+1)/365,IF(B185&gt;$D$4,($D$5-B185+1)/365,$D$6/365)),0)</f>
        <v>0</v>
      </c>
      <c r="O185" s="28">
        <f>'Data &amp; Parameter'!$E$16*'Data &amp; Parameter'!$E$17*('Data &amp; Parameter'!$E$18+'Data &amp; Parameter'!$E$19)*'Data &amp; Parameter'!$E$20*'Data &amp; Parameter'!$E$37*N185</f>
        <v>0</v>
      </c>
      <c r="P185">
        <f>ROUNDUP(IF(D185&gt;$D$4,0,($D$4-D185+1)/365),0)</f>
        <v>0</v>
      </c>
      <c r="Q185">
        <f>ROUNDUP(IF(D185&gt;$D$5,0,($D$5-D185+1)/365),0)</f>
        <v>0</v>
      </c>
      <c r="R185" s="28">
        <f>IF(OR(P185=1,Q185=1),IF(D185+364&lt;=$D$5,(D185+364-$D$4+1)/365,IF(D185&gt;$D$4,($D$5-D185+1)/365,$D$6/365)),0)</f>
        <v>0</v>
      </c>
      <c r="S185" s="28">
        <f>'Data &amp; Parameter'!$E$16*'Data &amp; Parameter'!$E$17*('Data &amp; Parameter'!$E$18+'Data &amp; Parameter'!$E$19)*'Data &amp; Parameter'!$E$20*'Data &amp; Parameter'!$E$37*R185</f>
        <v>0</v>
      </c>
      <c r="T185" s="28">
        <f t="shared" si="2"/>
        <v>0</v>
      </c>
    </row>
    <row r="186" spans="1:20" ht="15.75" customHeight="1" x14ac:dyDescent="0.35">
      <c r="A186">
        <v>179</v>
      </c>
      <c r="B186" s="76">
        <v>44233.501666666663</v>
      </c>
      <c r="C186" s="1" t="s">
        <v>684</v>
      </c>
      <c r="D186" s="76">
        <v>44233.502280092594</v>
      </c>
      <c r="E186" s="1" t="s">
        <v>685</v>
      </c>
      <c r="F186" s="1" t="s">
        <v>686</v>
      </c>
      <c r="G186" s="1" t="s">
        <v>123</v>
      </c>
      <c r="H186" s="1" t="s">
        <v>124</v>
      </c>
      <c r="I186" s="1" t="s">
        <v>125</v>
      </c>
      <c r="J186" s="1" t="s">
        <v>656</v>
      </c>
      <c r="K186" s="1" t="s">
        <v>656</v>
      </c>
      <c r="L186">
        <f>ROUNDUP(IF(B186&gt;$D$4,0,($D$4-B186+1)/365),0)</f>
        <v>0</v>
      </c>
      <c r="M186">
        <f>ROUNDUP(IF(B186&gt;$D$5,0,($D$5-B186+1)/365),0)</f>
        <v>0</v>
      </c>
      <c r="N186" s="28">
        <f>IF(OR(L186=1,M186=1),IF(B186+364&lt;=$D$5,(B186+364-$D$4+1)/365,IF(B186&gt;$D$4,($D$5-B186+1)/365,$D$6/365)),0)</f>
        <v>0</v>
      </c>
      <c r="O186" s="28">
        <f>'Data &amp; Parameter'!$E$16*'Data &amp; Parameter'!$E$17*('Data &amp; Parameter'!$E$18+'Data &amp; Parameter'!$E$19)*'Data &amp; Parameter'!$E$20*'Data &amp; Parameter'!$E$37*N186</f>
        <v>0</v>
      </c>
      <c r="P186">
        <f>ROUNDUP(IF(D186&gt;$D$4,0,($D$4-D186+1)/365),0)</f>
        <v>0</v>
      </c>
      <c r="Q186">
        <f>ROUNDUP(IF(D186&gt;$D$5,0,($D$5-D186+1)/365),0)</f>
        <v>0</v>
      </c>
      <c r="R186" s="28">
        <f>IF(OR(P186=1,Q186=1),IF(D186+364&lt;=$D$5,(D186+364-$D$4+1)/365,IF(D186&gt;$D$4,($D$5-D186+1)/365,$D$6/365)),0)</f>
        <v>0</v>
      </c>
      <c r="S186" s="28">
        <f>'Data &amp; Parameter'!$E$16*'Data &amp; Parameter'!$E$17*('Data &amp; Parameter'!$E$18+'Data &amp; Parameter'!$E$19)*'Data &amp; Parameter'!$E$20*'Data &amp; Parameter'!$E$37*R186</f>
        <v>0</v>
      </c>
      <c r="T186" s="28">
        <f t="shared" si="2"/>
        <v>0</v>
      </c>
    </row>
    <row r="187" spans="1:20" ht="15.75" customHeight="1" x14ac:dyDescent="0.35">
      <c r="A187">
        <v>180</v>
      </c>
      <c r="B187" s="76">
        <v>44233.50445601852</v>
      </c>
      <c r="C187" s="1" t="s">
        <v>687</v>
      </c>
      <c r="D187" s="76">
        <v>44233.50509259259</v>
      </c>
      <c r="E187" s="1" t="s">
        <v>688</v>
      </c>
      <c r="F187" s="1" t="s">
        <v>689</v>
      </c>
      <c r="G187" s="1" t="s">
        <v>123</v>
      </c>
      <c r="H187" s="1" t="s">
        <v>124</v>
      </c>
      <c r="I187" s="1" t="s">
        <v>125</v>
      </c>
      <c r="J187" s="1" t="s">
        <v>656</v>
      </c>
      <c r="K187" s="1" t="s">
        <v>656</v>
      </c>
      <c r="L187">
        <f>ROUNDUP(IF(B187&gt;$D$4,0,($D$4-B187+1)/365),0)</f>
        <v>0</v>
      </c>
      <c r="M187">
        <f>ROUNDUP(IF(B187&gt;$D$5,0,($D$5-B187+1)/365),0)</f>
        <v>0</v>
      </c>
      <c r="N187" s="28">
        <f>IF(OR(L187=1,M187=1),IF(B187+364&lt;=$D$5,(B187+364-$D$4+1)/365,IF(B187&gt;$D$4,($D$5-B187+1)/365,$D$6/365)),0)</f>
        <v>0</v>
      </c>
      <c r="O187" s="28">
        <f>'Data &amp; Parameter'!$E$16*'Data &amp; Parameter'!$E$17*('Data &amp; Parameter'!$E$18+'Data &amp; Parameter'!$E$19)*'Data &amp; Parameter'!$E$20*'Data &amp; Parameter'!$E$37*N187</f>
        <v>0</v>
      </c>
      <c r="P187">
        <f>ROUNDUP(IF(D187&gt;$D$4,0,($D$4-D187+1)/365),0)</f>
        <v>0</v>
      </c>
      <c r="Q187">
        <f>ROUNDUP(IF(D187&gt;$D$5,0,($D$5-D187+1)/365),0)</f>
        <v>0</v>
      </c>
      <c r="R187" s="28">
        <f>IF(OR(P187=1,Q187=1),IF(D187+364&lt;=$D$5,(D187+364-$D$4+1)/365,IF(D187&gt;$D$4,($D$5-D187+1)/365,$D$6/365)),0)</f>
        <v>0</v>
      </c>
      <c r="S187" s="28">
        <f>'Data &amp; Parameter'!$E$16*'Data &amp; Parameter'!$E$17*('Data &amp; Parameter'!$E$18+'Data &amp; Parameter'!$E$19)*'Data &amp; Parameter'!$E$20*'Data &amp; Parameter'!$E$37*R187</f>
        <v>0</v>
      </c>
      <c r="T187" s="28">
        <f t="shared" si="2"/>
        <v>0</v>
      </c>
    </row>
    <row r="188" spans="1:20" ht="15.75" customHeight="1" x14ac:dyDescent="0.35">
      <c r="A188">
        <v>181</v>
      </c>
      <c r="B188" s="76">
        <v>44233.504652777774</v>
      </c>
      <c r="C188" s="1" t="s">
        <v>690</v>
      </c>
      <c r="D188" s="76">
        <v>44233.505196759259</v>
      </c>
      <c r="E188" s="1" t="s">
        <v>691</v>
      </c>
      <c r="F188" s="1" t="s">
        <v>692</v>
      </c>
      <c r="G188" s="1" t="s">
        <v>123</v>
      </c>
      <c r="H188" s="1" t="s">
        <v>124</v>
      </c>
      <c r="I188" s="1" t="s">
        <v>125</v>
      </c>
      <c r="J188" s="1" t="s">
        <v>656</v>
      </c>
      <c r="K188" s="1" t="s">
        <v>656</v>
      </c>
      <c r="L188">
        <f>ROUNDUP(IF(B188&gt;$D$4,0,($D$4-B188+1)/365),0)</f>
        <v>0</v>
      </c>
      <c r="M188">
        <f>ROUNDUP(IF(B188&gt;$D$5,0,($D$5-B188+1)/365),0)</f>
        <v>0</v>
      </c>
      <c r="N188" s="28">
        <f>IF(OR(L188=1,M188=1),IF(B188+364&lt;=$D$5,(B188+364-$D$4+1)/365,IF(B188&gt;$D$4,($D$5-B188+1)/365,$D$6/365)),0)</f>
        <v>0</v>
      </c>
      <c r="O188" s="28">
        <f>'Data &amp; Parameter'!$E$16*'Data &amp; Parameter'!$E$17*('Data &amp; Parameter'!$E$18+'Data &amp; Parameter'!$E$19)*'Data &amp; Parameter'!$E$20*'Data &amp; Parameter'!$E$37*N188</f>
        <v>0</v>
      </c>
      <c r="P188">
        <f>ROUNDUP(IF(D188&gt;$D$4,0,($D$4-D188+1)/365),0)</f>
        <v>0</v>
      </c>
      <c r="Q188">
        <f>ROUNDUP(IF(D188&gt;$D$5,0,($D$5-D188+1)/365),0)</f>
        <v>0</v>
      </c>
      <c r="R188" s="28">
        <f>IF(OR(P188=1,Q188=1),IF(D188+364&lt;=$D$5,(D188+364-$D$4+1)/365,IF(D188&gt;$D$4,($D$5-D188+1)/365,$D$6/365)),0)</f>
        <v>0</v>
      </c>
      <c r="S188" s="28">
        <f>'Data &amp; Parameter'!$E$16*'Data &amp; Parameter'!$E$17*('Data &amp; Parameter'!$E$18+'Data &amp; Parameter'!$E$19)*'Data &amp; Parameter'!$E$20*'Data &amp; Parameter'!$E$37*R188</f>
        <v>0</v>
      </c>
      <c r="T188" s="28">
        <f t="shared" si="2"/>
        <v>0</v>
      </c>
    </row>
    <row r="189" spans="1:20" ht="15.75" customHeight="1" x14ac:dyDescent="0.35">
      <c r="A189">
        <v>182</v>
      </c>
      <c r="B189" s="76">
        <v>44233.507314814815</v>
      </c>
      <c r="C189" s="1" t="s">
        <v>693</v>
      </c>
      <c r="D189" s="76">
        <v>44233.50782407407</v>
      </c>
      <c r="E189" s="1" t="s">
        <v>694</v>
      </c>
      <c r="F189" s="1" t="s">
        <v>695</v>
      </c>
      <c r="G189" s="1" t="s">
        <v>123</v>
      </c>
      <c r="H189" s="1" t="s">
        <v>124</v>
      </c>
      <c r="I189" s="1" t="s">
        <v>125</v>
      </c>
      <c r="J189" s="1" t="s">
        <v>656</v>
      </c>
      <c r="K189" s="1" t="s">
        <v>656</v>
      </c>
      <c r="L189">
        <f>ROUNDUP(IF(B189&gt;$D$4,0,($D$4-B189+1)/365),0)</f>
        <v>0</v>
      </c>
      <c r="M189">
        <f>ROUNDUP(IF(B189&gt;$D$5,0,($D$5-B189+1)/365),0)</f>
        <v>0</v>
      </c>
      <c r="N189" s="28">
        <f>IF(OR(L189=1,M189=1),IF(B189+364&lt;=$D$5,(B189+364-$D$4+1)/365,IF(B189&gt;$D$4,($D$5-B189+1)/365,$D$6/365)),0)</f>
        <v>0</v>
      </c>
      <c r="O189" s="28">
        <f>'Data &amp; Parameter'!$E$16*'Data &amp; Parameter'!$E$17*('Data &amp; Parameter'!$E$18+'Data &amp; Parameter'!$E$19)*'Data &amp; Parameter'!$E$20*'Data &amp; Parameter'!$E$37*N189</f>
        <v>0</v>
      </c>
      <c r="P189">
        <f>ROUNDUP(IF(D189&gt;$D$4,0,($D$4-D189+1)/365),0)</f>
        <v>0</v>
      </c>
      <c r="Q189">
        <f>ROUNDUP(IF(D189&gt;$D$5,0,($D$5-D189+1)/365),0)</f>
        <v>0</v>
      </c>
      <c r="R189" s="28">
        <f>IF(OR(P189=1,Q189=1),IF(D189+364&lt;=$D$5,(D189+364-$D$4+1)/365,IF(D189&gt;$D$4,($D$5-D189+1)/365,$D$6/365)),0)</f>
        <v>0</v>
      </c>
      <c r="S189" s="28">
        <f>'Data &amp; Parameter'!$E$16*'Data &amp; Parameter'!$E$17*('Data &amp; Parameter'!$E$18+'Data &amp; Parameter'!$E$19)*'Data &amp; Parameter'!$E$20*'Data &amp; Parameter'!$E$37*R189</f>
        <v>0</v>
      </c>
      <c r="T189" s="28">
        <f t="shared" si="2"/>
        <v>0</v>
      </c>
    </row>
    <row r="190" spans="1:20" ht="15.75" customHeight="1" x14ac:dyDescent="0.35">
      <c r="A190">
        <v>183</v>
      </c>
      <c r="B190" s="76">
        <v>44233.508344907408</v>
      </c>
      <c r="C190" s="1" t="s">
        <v>696</v>
      </c>
      <c r="D190" s="76">
        <v>44233.509293981479</v>
      </c>
      <c r="E190" s="1" t="s">
        <v>697</v>
      </c>
      <c r="F190" s="1" t="s">
        <v>698</v>
      </c>
      <c r="G190" s="1" t="s">
        <v>123</v>
      </c>
      <c r="H190" s="1" t="s">
        <v>124</v>
      </c>
      <c r="I190" s="1" t="s">
        <v>125</v>
      </c>
      <c r="J190" s="1" t="s">
        <v>656</v>
      </c>
      <c r="K190" s="1" t="s">
        <v>656</v>
      </c>
      <c r="L190">
        <f>ROUNDUP(IF(B190&gt;$D$4,0,($D$4-B190+1)/365),0)</f>
        <v>0</v>
      </c>
      <c r="M190">
        <f>ROUNDUP(IF(B190&gt;$D$5,0,($D$5-B190+1)/365),0)</f>
        <v>0</v>
      </c>
      <c r="N190" s="28">
        <f>IF(OR(L190=1,M190=1),IF(B190+364&lt;=$D$5,(B190+364-$D$4+1)/365,IF(B190&gt;$D$4,($D$5-B190+1)/365,$D$6/365)),0)</f>
        <v>0</v>
      </c>
      <c r="O190" s="28">
        <f>'Data &amp; Parameter'!$E$16*'Data &amp; Parameter'!$E$17*('Data &amp; Parameter'!$E$18+'Data &amp; Parameter'!$E$19)*'Data &amp; Parameter'!$E$20*'Data &amp; Parameter'!$E$37*N190</f>
        <v>0</v>
      </c>
      <c r="P190">
        <f>ROUNDUP(IF(D190&gt;$D$4,0,($D$4-D190+1)/365),0)</f>
        <v>0</v>
      </c>
      <c r="Q190">
        <f>ROUNDUP(IF(D190&gt;$D$5,0,($D$5-D190+1)/365),0)</f>
        <v>0</v>
      </c>
      <c r="R190" s="28">
        <f>IF(OR(P190=1,Q190=1),IF(D190+364&lt;=$D$5,(D190+364-$D$4+1)/365,IF(D190&gt;$D$4,($D$5-D190+1)/365,$D$6/365)),0)</f>
        <v>0</v>
      </c>
      <c r="S190" s="28">
        <f>'Data &amp; Parameter'!$E$16*'Data &amp; Parameter'!$E$17*('Data &amp; Parameter'!$E$18+'Data &amp; Parameter'!$E$19)*'Data &amp; Parameter'!$E$20*'Data &amp; Parameter'!$E$37*R190</f>
        <v>0</v>
      </c>
      <c r="T190" s="28">
        <f t="shared" si="2"/>
        <v>0</v>
      </c>
    </row>
    <row r="191" spans="1:20" ht="15.75" customHeight="1" x14ac:dyDescent="0.35">
      <c r="A191">
        <v>184</v>
      </c>
      <c r="B191" s="76">
        <v>44233.509675925925</v>
      </c>
      <c r="C191" s="1" t="s">
        <v>699</v>
      </c>
      <c r="D191" s="76">
        <v>44233.510254629626</v>
      </c>
      <c r="E191" s="1" t="s">
        <v>700</v>
      </c>
      <c r="F191" s="1" t="s">
        <v>701</v>
      </c>
      <c r="G191" s="1" t="s">
        <v>123</v>
      </c>
      <c r="H191" s="1" t="s">
        <v>124</v>
      </c>
      <c r="I191" s="1" t="s">
        <v>125</v>
      </c>
      <c r="J191" s="1" t="s">
        <v>656</v>
      </c>
      <c r="K191" s="1" t="s">
        <v>656</v>
      </c>
      <c r="L191">
        <f>ROUNDUP(IF(B191&gt;$D$4,0,($D$4-B191+1)/365),0)</f>
        <v>0</v>
      </c>
      <c r="M191">
        <f>ROUNDUP(IF(B191&gt;$D$5,0,($D$5-B191+1)/365),0)</f>
        <v>0</v>
      </c>
      <c r="N191" s="28">
        <f>IF(OR(L191=1,M191=1),IF(B191+364&lt;=$D$5,(B191+364-$D$4+1)/365,IF(B191&gt;$D$4,($D$5-B191+1)/365,$D$6/365)),0)</f>
        <v>0</v>
      </c>
      <c r="O191" s="28">
        <f>'Data &amp; Parameter'!$E$16*'Data &amp; Parameter'!$E$17*('Data &amp; Parameter'!$E$18+'Data &amp; Parameter'!$E$19)*'Data &amp; Parameter'!$E$20*'Data &amp; Parameter'!$E$37*N191</f>
        <v>0</v>
      </c>
      <c r="P191">
        <f>ROUNDUP(IF(D191&gt;$D$4,0,($D$4-D191+1)/365),0)</f>
        <v>0</v>
      </c>
      <c r="Q191">
        <f>ROUNDUP(IF(D191&gt;$D$5,0,($D$5-D191+1)/365),0)</f>
        <v>0</v>
      </c>
      <c r="R191" s="28">
        <f>IF(OR(P191=1,Q191=1),IF(D191+364&lt;=$D$5,(D191+364-$D$4+1)/365,IF(D191&gt;$D$4,($D$5-D191+1)/365,$D$6/365)),0)</f>
        <v>0</v>
      </c>
      <c r="S191" s="28">
        <f>'Data &amp; Parameter'!$E$16*'Data &amp; Parameter'!$E$17*('Data &amp; Parameter'!$E$18+'Data &amp; Parameter'!$E$19)*'Data &amp; Parameter'!$E$20*'Data &amp; Parameter'!$E$37*R191</f>
        <v>0</v>
      </c>
      <c r="T191" s="28">
        <f t="shared" si="2"/>
        <v>0</v>
      </c>
    </row>
    <row r="192" spans="1:20" ht="15.75" customHeight="1" x14ac:dyDescent="0.35">
      <c r="A192">
        <v>185</v>
      </c>
      <c r="B192" s="76">
        <v>44233.512372685189</v>
      </c>
      <c r="C192" s="1" t="s">
        <v>702</v>
      </c>
      <c r="D192" s="76">
        <v>44233.513217592597</v>
      </c>
      <c r="E192" s="1" t="s">
        <v>703</v>
      </c>
      <c r="F192" s="1" t="s">
        <v>704</v>
      </c>
      <c r="G192" s="1" t="s">
        <v>123</v>
      </c>
      <c r="H192" s="1" t="s">
        <v>124</v>
      </c>
      <c r="I192" s="1" t="s">
        <v>125</v>
      </c>
      <c r="J192" s="1" t="s">
        <v>656</v>
      </c>
      <c r="K192" s="1" t="s">
        <v>656</v>
      </c>
      <c r="L192">
        <f>ROUNDUP(IF(B192&gt;$D$4,0,($D$4-B192+1)/365),0)</f>
        <v>0</v>
      </c>
      <c r="M192">
        <f>ROUNDUP(IF(B192&gt;$D$5,0,($D$5-B192+1)/365),0)</f>
        <v>0</v>
      </c>
      <c r="N192" s="28">
        <f>IF(OR(L192=1,M192=1),IF(B192+364&lt;=$D$5,(B192+364-$D$4+1)/365,IF(B192&gt;$D$4,($D$5-B192+1)/365,$D$6/365)),0)</f>
        <v>0</v>
      </c>
      <c r="O192" s="28">
        <f>'Data &amp; Parameter'!$E$16*'Data &amp; Parameter'!$E$17*('Data &amp; Parameter'!$E$18+'Data &amp; Parameter'!$E$19)*'Data &amp; Parameter'!$E$20*'Data &amp; Parameter'!$E$37*N192</f>
        <v>0</v>
      </c>
      <c r="P192">
        <f>ROUNDUP(IF(D192&gt;$D$4,0,($D$4-D192+1)/365),0)</f>
        <v>0</v>
      </c>
      <c r="Q192">
        <f>ROUNDUP(IF(D192&gt;$D$5,0,($D$5-D192+1)/365),0)</f>
        <v>0</v>
      </c>
      <c r="R192" s="28">
        <f>IF(OR(P192=1,Q192=1),IF(D192+364&lt;=$D$5,(D192+364-$D$4+1)/365,IF(D192&gt;$D$4,($D$5-D192+1)/365,$D$6/365)),0)</f>
        <v>0</v>
      </c>
      <c r="S192" s="28">
        <f>'Data &amp; Parameter'!$E$16*'Data &amp; Parameter'!$E$17*('Data &amp; Parameter'!$E$18+'Data &amp; Parameter'!$E$19)*'Data &amp; Parameter'!$E$20*'Data &amp; Parameter'!$E$37*R192</f>
        <v>0</v>
      </c>
      <c r="T192" s="28">
        <f t="shared" si="2"/>
        <v>0</v>
      </c>
    </row>
    <row r="193" spans="1:20" ht="15.75" customHeight="1" x14ac:dyDescent="0.35">
      <c r="A193">
        <v>186</v>
      </c>
      <c r="B193" s="76">
        <v>44233.512592592597</v>
      </c>
      <c r="C193" s="1" t="s">
        <v>705</v>
      </c>
      <c r="D193" s="76">
        <v>44233.513124999998</v>
      </c>
      <c r="E193" s="1" t="s">
        <v>706</v>
      </c>
      <c r="F193" s="1" t="s">
        <v>707</v>
      </c>
      <c r="G193" s="1" t="s">
        <v>123</v>
      </c>
      <c r="H193" s="1" t="s">
        <v>124</v>
      </c>
      <c r="I193" s="1" t="s">
        <v>125</v>
      </c>
      <c r="J193" s="1" t="s">
        <v>656</v>
      </c>
      <c r="K193" s="1" t="s">
        <v>656</v>
      </c>
      <c r="L193">
        <f>ROUNDUP(IF(B193&gt;$D$4,0,($D$4-B193+1)/365),0)</f>
        <v>0</v>
      </c>
      <c r="M193">
        <f>ROUNDUP(IF(B193&gt;$D$5,0,($D$5-B193+1)/365),0)</f>
        <v>0</v>
      </c>
      <c r="N193" s="28">
        <f>IF(OR(L193=1,M193=1),IF(B193+364&lt;=$D$5,(B193+364-$D$4+1)/365,IF(B193&gt;$D$4,($D$5-B193+1)/365,$D$6/365)),0)</f>
        <v>0</v>
      </c>
      <c r="O193" s="28">
        <f>'Data &amp; Parameter'!$E$16*'Data &amp; Parameter'!$E$17*('Data &amp; Parameter'!$E$18+'Data &amp; Parameter'!$E$19)*'Data &amp; Parameter'!$E$20*'Data &amp; Parameter'!$E$37*N193</f>
        <v>0</v>
      </c>
      <c r="P193">
        <f>ROUNDUP(IF(D193&gt;$D$4,0,($D$4-D193+1)/365),0)</f>
        <v>0</v>
      </c>
      <c r="Q193">
        <f>ROUNDUP(IF(D193&gt;$D$5,0,($D$5-D193+1)/365),0)</f>
        <v>0</v>
      </c>
      <c r="R193" s="28">
        <f>IF(OR(P193=1,Q193=1),IF(D193+364&lt;=$D$5,(D193+364-$D$4+1)/365,IF(D193&gt;$D$4,($D$5-D193+1)/365,$D$6/365)),0)</f>
        <v>0</v>
      </c>
      <c r="S193" s="28">
        <f>'Data &amp; Parameter'!$E$16*'Data &amp; Parameter'!$E$17*('Data &amp; Parameter'!$E$18+'Data &amp; Parameter'!$E$19)*'Data &amp; Parameter'!$E$20*'Data &amp; Parameter'!$E$37*R193</f>
        <v>0</v>
      </c>
      <c r="T193" s="28">
        <f t="shared" si="2"/>
        <v>0</v>
      </c>
    </row>
    <row r="194" spans="1:20" ht="15.75" customHeight="1" x14ac:dyDescent="0.35">
      <c r="A194">
        <v>187</v>
      </c>
      <c r="B194" s="76">
        <v>44233.515196759261</v>
      </c>
      <c r="C194" s="1" t="s">
        <v>708</v>
      </c>
      <c r="D194" s="76">
        <v>44233.516180555554</v>
      </c>
      <c r="E194" s="1" t="s">
        <v>709</v>
      </c>
      <c r="F194" s="1" t="s">
        <v>710</v>
      </c>
      <c r="G194" s="1" t="s">
        <v>123</v>
      </c>
      <c r="H194" s="1" t="s">
        <v>124</v>
      </c>
      <c r="I194" s="1" t="s">
        <v>125</v>
      </c>
      <c r="J194" s="1" t="s">
        <v>656</v>
      </c>
      <c r="K194" s="1" t="s">
        <v>656</v>
      </c>
      <c r="L194">
        <f>ROUNDUP(IF(B194&gt;$D$4,0,($D$4-B194+1)/365),0)</f>
        <v>0</v>
      </c>
      <c r="M194">
        <f>ROUNDUP(IF(B194&gt;$D$5,0,($D$5-B194+1)/365),0)</f>
        <v>0</v>
      </c>
      <c r="N194" s="28">
        <f>IF(OR(L194=1,M194=1),IF(B194+364&lt;=$D$5,(B194+364-$D$4+1)/365,IF(B194&gt;$D$4,($D$5-B194+1)/365,$D$6/365)),0)</f>
        <v>0</v>
      </c>
      <c r="O194" s="28">
        <f>'Data &amp; Parameter'!$E$16*'Data &amp; Parameter'!$E$17*('Data &amp; Parameter'!$E$18+'Data &amp; Parameter'!$E$19)*'Data &amp; Parameter'!$E$20*'Data &amp; Parameter'!$E$37*N194</f>
        <v>0</v>
      </c>
      <c r="P194">
        <f>ROUNDUP(IF(D194&gt;$D$4,0,($D$4-D194+1)/365),0)</f>
        <v>0</v>
      </c>
      <c r="Q194">
        <f>ROUNDUP(IF(D194&gt;$D$5,0,($D$5-D194+1)/365),0)</f>
        <v>0</v>
      </c>
      <c r="R194" s="28">
        <f>IF(OR(P194=1,Q194=1),IF(D194+364&lt;=$D$5,(D194+364-$D$4+1)/365,IF(D194&gt;$D$4,($D$5-D194+1)/365,$D$6/365)),0)</f>
        <v>0</v>
      </c>
      <c r="S194" s="28">
        <f>'Data &amp; Parameter'!$E$16*'Data &amp; Parameter'!$E$17*('Data &amp; Parameter'!$E$18+'Data &amp; Parameter'!$E$19)*'Data &amp; Parameter'!$E$20*'Data &amp; Parameter'!$E$37*R194</f>
        <v>0</v>
      </c>
      <c r="T194" s="28">
        <f t="shared" si="2"/>
        <v>0</v>
      </c>
    </row>
    <row r="195" spans="1:20" ht="15.75" customHeight="1" x14ac:dyDescent="0.35">
      <c r="A195">
        <v>188</v>
      </c>
      <c r="B195" s="76">
        <v>44233.515740740739</v>
      </c>
      <c r="C195" s="1" t="s">
        <v>711</v>
      </c>
      <c r="D195" s="76">
        <v>44233.516365740739</v>
      </c>
      <c r="E195" s="1" t="s">
        <v>712</v>
      </c>
      <c r="F195" s="1" t="s">
        <v>713</v>
      </c>
      <c r="G195" s="1" t="s">
        <v>123</v>
      </c>
      <c r="H195" s="1" t="s">
        <v>124</v>
      </c>
      <c r="I195" s="1" t="s">
        <v>125</v>
      </c>
      <c r="J195" s="1" t="s">
        <v>656</v>
      </c>
      <c r="K195" s="1" t="s">
        <v>656</v>
      </c>
      <c r="L195">
        <f>ROUNDUP(IF(B195&gt;$D$4,0,($D$4-B195+1)/365),0)</f>
        <v>0</v>
      </c>
      <c r="M195">
        <f>ROUNDUP(IF(B195&gt;$D$5,0,($D$5-B195+1)/365),0)</f>
        <v>0</v>
      </c>
      <c r="N195" s="28">
        <f>IF(OR(L195=1,M195=1),IF(B195+364&lt;=$D$5,(B195+364-$D$4+1)/365,IF(B195&gt;$D$4,($D$5-B195+1)/365,$D$6/365)),0)</f>
        <v>0</v>
      </c>
      <c r="O195" s="28">
        <f>'Data &amp; Parameter'!$E$16*'Data &amp; Parameter'!$E$17*('Data &amp; Parameter'!$E$18+'Data &amp; Parameter'!$E$19)*'Data &amp; Parameter'!$E$20*'Data &amp; Parameter'!$E$37*N195</f>
        <v>0</v>
      </c>
      <c r="P195">
        <f>ROUNDUP(IF(D195&gt;$D$4,0,($D$4-D195+1)/365),0)</f>
        <v>0</v>
      </c>
      <c r="Q195">
        <f>ROUNDUP(IF(D195&gt;$D$5,0,($D$5-D195+1)/365),0)</f>
        <v>0</v>
      </c>
      <c r="R195" s="28">
        <f>IF(OR(P195=1,Q195=1),IF(D195+364&lt;=$D$5,(D195+364-$D$4+1)/365,IF(D195&gt;$D$4,($D$5-D195+1)/365,$D$6/365)),0)</f>
        <v>0</v>
      </c>
      <c r="S195" s="28">
        <f>'Data &amp; Parameter'!$E$16*'Data &amp; Parameter'!$E$17*('Data &amp; Parameter'!$E$18+'Data &amp; Parameter'!$E$19)*'Data &amp; Parameter'!$E$20*'Data &amp; Parameter'!$E$37*R195</f>
        <v>0</v>
      </c>
      <c r="T195" s="28">
        <f t="shared" si="2"/>
        <v>0</v>
      </c>
    </row>
    <row r="196" spans="1:20" ht="15.75" customHeight="1" x14ac:dyDescent="0.35">
      <c r="A196">
        <v>189</v>
      </c>
      <c r="B196" s="76">
        <v>44233.518703703703</v>
      </c>
      <c r="C196" s="1" t="s">
        <v>714</v>
      </c>
      <c r="D196" s="76">
        <v>44233.519421296296</v>
      </c>
      <c r="E196" s="1" t="s">
        <v>715</v>
      </c>
      <c r="F196" s="1" t="s">
        <v>716</v>
      </c>
      <c r="G196" s="1" t="s">
        <v>123</v>
      </c>
      <c r="H196" s="1" t="s">
        <v>124</v>
      </c>
      <c r="I196" s="1" t="s">
        <v>125</v>
      </c>
      <c r="J196" s="1" t="s">
        <v>656</v>
      </c>
      <c r="K196" s="1" t="s">
        <v>656</v>
      </c>
      <c r="L196">
        <f>ROUNDUP(IF(B196&gt;$D$4,0,($D$4-B196+1)/365),0)</f>
        <v>0</v>
      </c>
      <c r="M196">
        <f>ROUNDUP(IF(B196&gt;$D$5,0,($D$5-B196+1)/365),0)</f>
        <v>0</v>
      </c>
      <c r="N196" s="28">
        <f>IF(OR(L196=1,M196=1),IF(B196+364&lt;=$D$5,(B196+364-$D$4+1)/365,IF(B196&gt;$D$4,($D$5-B196+1)/365,$D$6/365)),0)</f>
        <v>0</v>
      </c>
      <c r="O196" s="28">
        <f>'Data &amp; Parameter'!$E$16*'Data &amp; Parameter'!$E$17*('Data &amp; Parameter'!$E$18+'Data &amp; Parameter'!$E$19)*'Data &amp; Parameter'!$E$20*'Data &amp; Parameter'!$E$37*N196</f>
        <v>0</v>
      </c>
      <c r="P196">
        <f>ROUNDUP(IF(D196&gt;$D$4,0,($D$4-D196+1)/365),0)</f>
        <v>0</v>
      </c>
      <c r="Q196">
        <f>ROUNDUP(IF(D196&gt;$D$5,0,($D$5-D196+1)/365),0)</f>
        <v>0</v>
      </c>
      <c r="R196" s="28">
        <f>IF(OR(P196=1,Q196=1),IF(D196+364&lt;=$D$5,(D196+364-$D$4+1)/365,IF(D196&gt;$D$4,($D$5-D196+1)/365,$D$6/365)),0)</f>
        <v>0</v>
      </c>
      <c r="S196" s="28">
        <f>'Data &amp; Parameter'!$E$16*'Data &amp; Parameter'!$E$17*('Data &amp; Parameter'!$E$18+'Data &amp; Parameter'!$E$19)*'Data &amp; Parameter'!$E$20*'Data &amp; Parameter'!$E$37*R196</f>
        <v>0</v>
      </c>
      <c r="T196" s="28">
        <f t="shared" si="2"/>
        <v>0</v>
      </c>
    </row>
    <row r="197" spans="1:20" ht="15.75" customHeight="1" x14ac:dyDescent="0.35">
      <c r="A197">
        <v>190</v>
      </c>
      <c r="B197" s="76">
        <v>44233.520023148143</v>
      </c>
      <c r="C197" s="1" t="s">
        <v>717</v>
      </c>
      <c r="D197" s="76">
        <v>44233.52071759259</v>
      </c>
      <c r="E197" s="1" t="s">
        <v>718</v>
      </c>
      <c r="F197" s="1" t="s">
        <v>719</v>
      </c>
      <c r="G197" s="1" t="s">
        <v>123</v>
      </c>
      <c r="H197" s="1" t="s">
        <v>124</v>
      </c>
      <c r="I197" s="1" t="s">
        <v>125</v>
      </c>
      <c r="J197" s="1" t="s">
        <v>656</v>
      </c>
      <c r="K197" s="1" t="s">
        <v>656</v>
      </c>
      <c r="L197">
        <f>ROUNDUP(IF(B197&gt;$D$4,0,($D$4-B197+1)/365),0)</f>
        <v>0</v>
      </c>
      <c r="M197">
        <f>ROUNDUP(IF(B197&gt;$D$5,0,($D$5-B197+1)/365),0)</f>
        <v>0</v>
      </c>
      <c r="N197" s="28">
        <f>IF(OR(L197=1,M197=1),IF(B197+364&lt;=$D$5,(B197+364-$D$4+1)/365,IF(B197&gt;$D$4,($D$5-B197+1)/365,$D$6/365)),0)</f>
        <v>0</v>
      </c>
      <c r="O197" s="28">
        <f>'Data &amp; Parameter'!$E$16*'Data &amp; Parameter'!$E$17*('Data &amp; Parameter'!$E$18+'Data &amp; Parameter'!$E$19)*'Data &amp; Parameter'!$E$20*'Data &amp; Parameter'!$E$37*N197</f>
        <v>0</v>
      </c>
      <c r="P197">
        <f>ROUNDUP(IF(D197&gt;$D$4,0,($D$4-D197+1)/365),0)</f>
        <v>0</v>
      </c>
      <c r="Q197">
        <f>ROUNDUP(IF(D197&gt;$D$5,0,($D$5-D197+1)/365),0)</f>
        <v>0</v>
      </c>
      <c r="R197" s="28">
        <f>IF(OR(P197=1,Q197=1),IF(D197+364&lt;=$D$5,(D197+364-$D$4+1)/365,IF(D197&gt;$D$4,($D$5-D197+1)/365,$D$6/365)),0)</f>
        <v>0</v>
      </c>
      <c r="S197" s="28">
        <f>'Data &amp; Parameter'!$E$16*'Data &amp; Parameter'!$E$17*('Data &amp; Parameter'!$E$18+'Data &amp; Parameter'!$E$19)*'Data &amp; Parameter'!$E$20*'Data &amp; Parameter'!$E$37*R197</f>
        <v>0</v>
      </c>
      <c r="T197" s="28">
        <f t="shared" si="2"/>
        <v>0</v>
      </c>
    </row>
    <row r="198" spans="1:20" ht="15.75" customHeight="1" x14ac:dyDescent="0.35">
      <c r="A198">
        <v>191</v>
      </c>
      <c r="B198" s="76">
        <v>44233.52171296296</v>
      </c>
      <c r="C198" s="1" t="s">
        <v>720</v>
      </c>
      <c r="D198" s="76">
        <v>44233.522685185184</v>
      </c>
      <c r="E198" s="1" t="s">
        <v>721</v>
      </c>
      <c r="F198" s="1" t="s">
        <v>722</v>
      </c>
      <c r="G198" s="1" t="s">
        <v>123</v>
      </c>
      <c r="H198" s="1" t="s">
        <v>124</v>
      </c>
      <c r="I198" s="1" t="s">
        <v>125</v>
      </c>
      <c r="J198" s="1" t="s">
        <v>656</v>
      </c>
      <c r="K198" s="1" t="s">
        <v>656</v>
      </c>
      <c r="L198">
        <f>ROUNDUP(IF(B198&gt;$D$4,0,($D$4-B198+1)/365),0)</f>
        <v>0</v>
      </c>
      <c r="M198">
        <f>ROUNDUP(IF(B198&gt;$D$5,0,($D$5-B198+1)/365),0)</f>
        <v>0</v>
      </c>
      <c r="N198" s="28">
        <f>IF(OR(L198=1,M198=1),IF(B198+364&lt;=$D$5,(B198+364-$D$4+1)/365,IF(B198&gt;$D$4,($D$5-B198+1)/365,$D$6/365)),0)</f>
        <v>0</v>
      </c>
      <c r="O198" s="28">
        <f>'Data &amp; Parameter'!$E$16*'Data &amp; Parameter'!$E$17*('Data &amp; Parameter'!$E$18+'Data &amp; Parameter'!$E$19)*'Data &amp; Parameter'!$E$20*'Data &amp; Parameter'!$E$37*N198</f>
        <v>0</v>
      </c>
      <c r="P198">
        <f>ROUNDUP(IF(D198&gt;$D$4,0,($D$4-D198+1)/365),0)</f>
        <v>0</v>
      </c>
      <c r="Q198">
        <f>ROUNDUP(IF(D198&gt;$D$5,0,($D$5-D198+1)/365),0)</f>
        <v>0</v>
      </c>
      <c r="R198" s="28">
        <f>IF(OR(P198=1,Q198=1),IF(D198+364&lt;=$D$5,(D198+364-$D$4+1)/365,IF(D198&gt;$D$4,($D$5-D198+1)/365,$D$6/365)),0)</f>
        <v>0</v>
      </c>
      <c r="S198" s="28">
        <f>'Data &amp; Parameter'!$E$16*'Data &amp; Parameter'!$E$17*('Data &amp; Parameter'!$E$18+'Data &amp; Parameter'!$E$19)*'Data &amp; Parameter'!$E$20*'Data &amp; Parameter'!$E$37*R198</f>
        <v>0</v>
      </c>
      <c r="T198" s="28">
        <f t="shared" si="2"/>
        <v>0</v>
      </c>
    </row>
    <row r="199" spans="1:20" ht="15.75" customHeight="1" x14ac:dyDescent="0.35">
      <c r="A199">
        <v>192</v>
      </c>
      <c r="B199" s="76">
        <v>44233.522627314815</v>
      </c>
      <c r="C199" s="1" t="s">
        <v>723</v>
      </c>
      <c r="D199" s="76">
        <v>44233.523287037038</v>
      </c>
      <c r="E199" s="1" t="s">
        <v>724</v>
      </c>
      <c r="F199" s="1" t="s">
        <v>725</v>
      </c>
      <c r="G199" s="1" t="s">
        <v>123</v>
      </c>
      <c r="H199" s="1" t="s">
        <v>124</v>
      </c>
      <c r="I199" s="1" t="s">
        <v>125</v>
      </c>
      <c r="J199" s="1" t="s">
        <v>656</v>
      </c>
      <c r="K199" s="1" t="s">
        <v>656</v>
      </c>
      <c r="L199">
        <f>ROUNDUP(IF(B199&gt;$D$4,0,($D$4-B199+1)/365),0)</f>
        <v>0</v>
      </c>
      <c r="M199">
        <f>ROUNDUP(IF(B199&gt;$D$5,0,($D$5-B199+1)/365),0)</f>
        <v>0</v>
      </c>
      <c r="N199" s="28">
        <f>IF(OR(L199=1,M199=1),IF(B199+364&lt;=$D$5,(B199+364-$D$4+1)/365,IF(B199&gt;$D$4,($D$5-B199+1)/365,$D$6/365)),0)</f>
        <v>0</v>
      </c>
      <c r="O199" s="28">
        <f>'Data &amp; Parameter'!$E$16*'Data &amp; Parameter'!$E$17*('Data &amp; Parameter'!$E$18+'Data &amp; Parameter'!$E$19)*'Data &amp; Parameter'!$E$20*'Data &amp; Parameter'!$E$37*N199</f>
        <v>0</v>
      </c>
      <c r="P199">
        <f>ROUNDUP(IF(D199&gt;$D$4,0,($D$4-D199+1)/365),0)</f>
        <v>0</v>
      </c>
      <c r="Q199">
        <f>ROUNDUP(IF(D199&gt;$D$5,0,($D$5-D199+1)/365),0)</f>
        <v>0</v>
      </c>
      <c r="R199" s="28">
        <f>IF(OR(P199=1,Q199=1),IF(D199+364&lt;=$D$5,(D199+364-$D$4+1)/365,IF(D199&gt;$D$4,($D$5-D199+1)/365,$D$6/365)),0)</f>
        <v>0</v>
      </c>
      <c r="S199" s="28">
        <f>'Data &amp; Parameter'!$E$16*'Data &amp; Parameter'!$E$17*('Data &amp; Parameter'!$E$18+'Data &amp; Parameter'!$E$19)*'Data &amp; Parameter'!$E$20*'Data &amp; Parameter'!$E$37*R199</f>
        <v>0</v>
      </c>
      <c r="T199" s="28">
        <f t="shared" si="2"/>
        <v>0</v>
      </c>
    </row>
    <row r="200" spans="1:20" ht="15.75" customHeight="1" x14ac:dyDescent="0.35">
      <c r="A200">
        <v>193</v>
      </c>
      <c r="B200" s="76">
        <v>44233.525821759264</v>
      </c>
      <c r="C200" s="1" t="s">
        <v>726</v>
      </c>
      <c r="D200" s="76">
        <v>44233.526493055557</v>
      </c>
      <c r="E200" s="1" t="s">
        <v>727</v>
      </c>
      <c r="F200" s="1" t="s">
        <v>728</v>
      </c>
      <c r="G200" s="1" t="s">
        <v>123</v>
      </c>
      <c r="H200" s="1" t="s">
        <v>729</v>
      </c>
      <c r="I200" s="1" t="s">
        <v>125</v>
      </c>
      <c r="J200" s="1" t="s">
        <v>656</v>
      </c>
      <c r="K200" s="1" t="s">
        <v>656</v>
      </c>
      <c r="L200">
        <f>ROUNDUP(IF(B200&gt;$D$4,0,($D$4-B200+1)/365),0)</f>
        <v>0</v>
      </c>
      <c r="M200">
        <f>ROUNDUP(IF(B200&gt;$D$5,0,($D$5-B200+1)/365),0)</f>
        <v>0</v>
      </c>
      <c r="N200" s="28">
        <f>IF(OR(L200=1,M200=1),IF(B200+364&lt;=$D$5,(B200+364-$D$4+1)/365,IF(B200&gt;$D$4,($D$5-B200+1)/365,$D$6/365)),0)</f>
        <v>0</v>
      </c>
      <c r="O200" s="28">
        <f>'Data &amp; Parameter'!$E$16*'Data &amp; Parameter'!$E$17*('Data &amp; Parameter'!$E$18+'Data &amp; Parameter'!$E$19)*'Data &amp; Parameter'!$E$20*'Data &amp; Parameter'!$E$37*N200</f>
        <v>0</v>
      </c>
      <c r="P200">
        <f>ROUNDUP(IF(D200&gt;$D$4,0,($D$4-D200+1)/365),0)</f>
        <v>0</v>
      </c>
      <c r="Q200">
        <f>ROUNDUP(IF(D200&gt;$D$5,0,($D$5-D200+1)/365),0)</f>
        <v>0</v>
      </c>
      <c r="R200" s="28">
        <f>IF(OR(P200=1,Q200=1),IF(D200+364&lt;=$D$5,(D200+364-$D$4+1)/365,IF(D200&gt;$D$4,($D$5-D200+1)/365,$D$6/365)),0)</f>
        <v>0</v>
      </c>
      <c r="S200" s="28">
        <f>'Data &amp; Parameter'!$E$16*'Data &amp; Parameter'!$E$17*('Data &amp; Parameter'!$E$18+'Data &amp; Parameter'!$E$19)*'Data &amp; Parameter'!$E$20*'Data &amp; Parameter'!$E$37*R200</f>
        <v>0</v>
      </c>
      <c r="T200" s="28">
        <f t="shared" si="2"/>
        <v>0</v>
      </c>
    </row>
    <row r="201" spans="1:20" ht="15.75" customHeight="1" x14ac:dyDescent="0.35">
      <c r="A201">
        <v>194</v>
      </c>
      <c r="B201" s="76">
        <v>44233.52621527778</v>
      </c>
      <c r="C201" s="1" t="s">
        <v>730</v>
      </c>
      <c r="D201" s="76">
        <v>44233.527592592596</v>
      </c>
      <c r="E201" s="1" t="s">
        <v>731</v>
      </c>
      <c r="F201" s="1" t="s">
        <v>732</v>
      </c>
      <c r="G201" s="1" t="s">
        <v>123</v>
      </c>
      <c r="H201" s="1" t="s">
        <v>124</v>
      </c>
      <c r="I201" s="1" t="s">
        <v>125</v>
      </c>
      <c r="J201" s="1" t="s">
        <v>656</v>
      </c>
      <c r="K201" s="1" t="s">
        <v>656</v>
      </c>
      <c r="L201">
        <f>ROUNDUP(IF(B201&gt;$D$4,0,($D$4-B201+1)/365),0)</f>
        <v>0</v>
      </c>
      <c r="M201">
        <f>ROUNDUP(IF(B201&gt;$D$5,0,($D$5-B201+1)/365),0)</f>
        <v>0</v>
      </c>
      <c r="N201" s="28">
        <f>IF(OR(L201=1,M201=1),IF(B201+364&lt;=$D$5,(B201+364-$D$4+1)/365,IF(B201&gt;$D$4,($D$5-B201+1)/365,$D$6/365)),0)</f>
        <v>0</v>
      </c>
      <c r="O201" s="28">
        <f>'Data &amp; Parameter'!$E$16*'Data &amp; Parameter'!$E$17*('Data &amp; Parameter'!$E$18+'Data &amp; Parameter'!$E$19)*'Data &amp; Parameter'!$E$20*'Data &amp; Parameter'!$E$37*N201</f>
        <v>0</v>
      </c>
      <c r="P201">
        <f>ROUNDUP(IF(D201&gt;$D$4,0,($D$4-D201+1)/365),0)</f>
        <v>0</v>
      </c>
      <c r="Q201">
        <f>ROUNDUP(IF(D201&gt;$D$5,0,($D$5-D201+1)/365),0)</f>
        <v>0</v>
      </c>
      <c r="R201" s="28">
        <f>IF(OR(P201=1,Q201=1),IF(D201+364&lt;=$D$5,(D201+364-$D$4+1)/365,IF(D201&gt;$D$4,($D$5-D201+1)/365,$D$6/365)),0)</f>
        <v>0</v>
      </c>
      <c r="S201" s="28">
        <f>'Data &amp; Parameter'!$E$16*'Data &amp; Parameter'!$E$17*('Data &amp; Parameter'!$E$18+'Data &amp; Parameter'!$E$19)*'Data &amp; Parameter'!$E$20*'Data &amp; Parameter'!$E$37*R201</f>
        <v>0</v>
      </c>
      <c r="T201" s="28">
        <f t="shared" ref="T201:T264" si="3">O201+S201</f>
        <v>0</v>
      </c>
    </row>
    <row r="202" spans="1:20" ht="15.75" customHeight="1" x14ac:dyDescent="0.35">
      <c r="A202">
        <v>195</v>
      </c>
      <c r="B202" s="76">
        <v>44233.528738425928</v>
      </c>
      <c r="C202" s="1" t="s">
        <v>733</v>
      </c>
      <c r="D202" s="76">
        <v>44233.52925925926</v>
      </c>
      <c r="E202" s="1" t="s">
        <v>734</v>
      </c>
      <c r="F202" s="1" t="s">
        <v>735</v>
      </c>
      <c r="G202" s="1" t="s">
        <v>123</v>
      </c>
      <c r="H202" s="1" t="s">
        <v>124</v>
      </c>
      <c r="I202" s="1" t="s">
        <v>125</v>
      </c>
      <c r="J202" s="1" t="s">
        <v>736</v>
      </c>
      <c r="K202" s="1" t="s">
        <v>736</v>
      </c>
      <c r="L202">
        <f>ROUNDUP(IF(B202&gt;$D$4,0,($D$4-B202+1)/365),0)</f>
        <v>0</v>
      </c>
      <c r="M202">
        <f>ROUNDUP(IF(B202&gt;$D$5,0,($D$5-B202+1)/365),0)</f>
        <v>0</v>
      </c>
      <c r="N202" s="28">
        <f>IF(OR(L202=1,M202=1),IF(B202+364&lt;=$D$5,(B202+364-$D$4+1)/365,IF(B202&gt;$D$4,($D$5-B202+1)/365,$D$6/365)),0)</f>
        <v>0</v>
      </c>
      <c r="O202" s="28">
        <f>'Data &amp; Parameter'!$E$16*'Data &amp; Parameter'!$E$17*('Data &amp; Parameter'!$E$18+'Data &amp; Parameter'!$E$19)*'Data &amp; Parameter'!$E$20*'Data &amp; Parameter'!$E$37*N202</f>
        <v>0</v>
      </c>
      <c r="P202">
        <f>ROUNDUP(IF(D202&gt;$D$4,0,($D$4-D202+1)/365),0)</f>
        <v>0</v>
      </c>
      <c r="Q202">
        <f>ROUNDUP(IF(D202&gt;$D$5,0,($D$5-D202+1)/365),0)</f>
        <v>0</v>
      </c>
      <c r="R202" s="28">
        <f>IF(OR(P202=1,Q202=1),IF(D202+364&lt;=$D$5,(D202+364-$D$4+1)/365,IF(D202&gt;$D$4,($D$5-D202+1)/365,$D$6/365)),0)</f>
        <v>0</v>
      </c>
      <c r="S202" s="28">
        <f>'Data &amp; Parameter'!$E$16*'Data &amp; Parameter'!$E$17*('Data &amp; Parameter'!$E$18+'Data &amp; Parameter'!$E$19)*'Data &amp; Parameter'!$E$20*'Data &amp; Parameter'!$E$37*R202</f>
        <v>0</v>
      </c>
      <c r="T202" s="28">
        <f t="shared" si="3"/>
        <v>0</v>
      </c>
    </row>
    <row r="203" spans="1:20" ht="15.75" customHeight="1" x14ac:dyDescent="0.35">
      <c r="A203">
        <v>196</v>
      </c>
      <c r="B203" s="76">
        <v>44233.529456018514</v>
      </c>
      <c r="C203" s="1" t="s">
        <v>737</v>
      </c>
      <c r="D203" s="76">
        <v>44233.530034722222</v>
      </c>
      <c r="E203" s="1" t="s">
        <v>738</v>
      </c>
      <c r="F203" s="1" t="s">
        <v>739</v>
      </c>
      <c r="G203" s="1" t="s">
        <v>123</v>
      </c>
      <c r="H203" s="1" t="s">
        <v>729</v>
      </c>
      <c r="I203" s="1" t="s">
        <v>740</v>
      </c>
      <c r="J203" s="1" t="s">
        <v>656</v>
      </c>
      <c r="K203" s="1" t="s">
        <v>656</v>
      </c>
      <c r="L203">
        <f>ROUNDUP(IF(B203&gt;$D$4,0,($D$4-B203+1)/365),0)</f>
        <v>0</v>
      </c>
      <c r="M203">
        <f>ROUNDUP(IF(B203&gt;$D$5,0,($D$5-B203+1)/365),0)</f>
        <v>0</v>
      </c>
      <c r="N203" s="28">
        <f>IF(OR(L203=1,M203=1),IF(B203+364&lt;=$D$5,(B203+364-$D$4+1)/365,IF(B203&gt;$D$4,($D$5-B203+1)/365,$D$6/365)),0)</f>
        <v>0</v>
      </c>
      <c r="O203" s="28">
        <f>'Data &amp; Parameter'!$E$16*'Data &amp; Parameter'!$E$17*('Data &amp; Parameter'!$E$18+'Data &amp; Parameter'!$E$19)*'Data &amp; Parameter'!$E$20*'Data &amp; Parameter'!$E$37*N203</f>
        <v>0</v>
      </c>
      <c r="P203">
        <f>ROUNDUP(IF(D203&gt;$D$4,0,($D$4-D203+1)/365),0)</f>
        <v>0</v>
      </c>
      <c r="Q203">
        <f>ROUNDUP(IF(D203&gt;$D$5,0,($D$5-D203+1)/365),0)</f>
        <v>0</v>
      </c>
      <c r="R203" s="28">
        <f>IF(OR(P203=1,Q203=1),IF(D203+364&lt;=$D$5,(D203+364-$D$4+1)/365,IF(D203&gt;$D$4,($D$5-D203+1)/365,$D$6/365)),0)</f>
        <v>0</v>
      </c>
      <c r="S203" s="28">
        <f>'Data &amp; Parameter'!$E$16*'Data &amp; Parameter'!$E$17*('Data &amp; Parameter'!$E$18+'Data &amp; Parameter'!$E$19)*'Data &amp; Parameter'!$E$20*'Data &amp; Parameter'!$E$37*R203</f>
        <v>0</v>
      </c>
      <c r="T203" s="28">
        <f t="shared" si="3"/>
        <v>0</v>
      </c>
    </row>
    <row r="204" spans="1:20" ht="15.75" customHeight="1" x14ac:dyDescent="0.35">
      <c r="A204">
        <v>197</v>
      </c>
      <c r="B204" s="76">
        <v>44233.53061342593</v>
      </c>
      <c r="C204" s="1" t="s">
        <v>741</v>
      </c>
      <c r="D204" s="76">
        <v>44233.531400462962</v>
      </c>
      <c r="E204" s="1" t="s">
        <v>742</v>
      </c>
      <c r="F204" s="1" t="s">
        <v>743</v>
      </c>
      <c r="G204" s="1" t="s">
        <v>123</v>
      </c>
      <c r="H204" s="1" t="s">
        <v>124</v>
      </c>
      <c r="I204" s="1" t="s">
        <v>125</v>
      </c>
      <c r="J204" s="1" t="s">
        <v>736</v>
      </c>
      <c r="K204" s="1" t="s">
        <v>736</v>
      </c>
      <c r="L204">
        <f>ROUNDUP(IF(B204&gt;$D$4,0,($D$4-B204+1)/365),0)</f>
        <v>0</v>
      </c>
      <c r="M204">
        <f>ROUNDUP(IF(B204&gt;$D$5,0,($D$5-B204+1)/365),0)</f>
        <v>0</v>
      </c>
      <c r="N204" s="28">
        <f>IF(OR(L204=1,M204=1),IF(B204+364&lt;=$D$5,(B204+364-$D$4+1)/365,IF(B204&gt;$D$4,($D$5-B204+1)/365,$D$6/365)),0)</f>
        <v>0</v>
      </c>
      <c r="O204" s="28">
        <f>'Data &amp; Parameter'!$E$16*'Data &amp; Parameter'!$E$17*('Data &amp; Parameter'!$E$18+'Data &amp; Parameter'!$E$19)*'Data &amp; Parameter'!$E$20*'Data &amp; Parameter'!$E$37*N204</f>
        <v>0</v>
      </c>
      <c r="P204">
        <f>ROUNDUP(IF(D204&gt;$D$4,0,($D$4-D204+1)/365),0)</f>
        <v>0</v>
      </c>
      <c r="Q204">
        <f>ROUNDUP(IF(D204&gt;$D$5,0,($D$5-D204+1)/365),0)</f>
        <v>0</v>
      </c>
      <c r="R204" s="28">
        <f>IF(OR(P204=1,Q204=1),IF(D204+364&lt;=$D$5,(D204+364-$D$4+1)/365,IF(D204&gt;$D$4,($D$5-D204+1)/365,$D$6/365)),0)</f>
        <v>0</v>
      </c>
      <c r="S204" s="28">
        <f>'Data &amp; Parameter'!$E$16*'Data &amp; Parameter'!$E$17*('Data &amp; Parameter'!$E$18+'Data &amp; Parameter'!$E$19)*'Data &amp; Parameter'!$E$20*'Data &amp; Parameter'!$E$37*R204</f>
        <v>0</v>
      </c>
      <c r="T204" s="28">
        <f t="shared" si="3"/>
        <v>0</v>
      </c>
    </row>
    <row r="205" spans="1:20" ht="15.75" customHeight="1" x14ac:dyDescent="0.35">
      <c r="A205">
        <v>198</v>
      </c>
      <c r="B205" s="76">
        <v>44233.531736111108</v>
      </c>
      <c r="C205" s="1" t="s">
        <v>744</v>
      </c>
      <c r="D205" s="76">
        <v>44233.533888888887</v>
      </c>
      <c r="E205" s="1" t="s">
        <v>745</v>
      </c>
      <c r="F205" s="1" t="s">
        <v>746</v>
      </c>
      <c r="G205" s="1" t="s">
        <v>123</v>
      </c>
      <c r="H205" s="1" t="s">
        <v>124</v>
      </c>
      <c r="I205" s="1" t="s">
        <v>125</v>
      </c>
      <c r="J205" s="1" t="s">
        <v>736</v>
      </c>
      <c r="K205" s="1" t="s">
        <v>736</v>
      </c>
      <c r="L205">
        <f>ROUNDUP(IF(B205&gt;$D$4,0,($D$4-B205+1)/365),0)</f>
        <v>0</v>
      </c>
      <c r="M205">
        <f>ROUNDUP(IF(B205&gt;$D$5,0,($D$5-B205+1)/365),0)</f>
        <v>0</v>
      </c>
      <c r="N205" s="28">
        <f>IF(OR(L205=1,M205=1),IF(B205+364&lt;=$D$5,(B205+364-$D$4+1)/365,IF(B205&gt;$D$4,($D$5-B205+1)/365,$D$6/365)),0)</f>
        <v>0</v>
      </c>
      <c r="O205" s="28">
        <f>'Data &amp; Parameter'!$E$16*'Data &amp; Parameter'!$E$17*('Data &amp; Parameter'!$E$18+'Data &amp; Parameter'!$E$19)*'Data &amp; Parameter'!$E$20*'Data &amp; Parameter'!$E$37*N205</f>
        <v>0</v>
      </c>
      <c r="P205">
        <f>ROUNDUP(IF(D205&gt;$D$4,0,($D$4-D205+1)/365),0)</f>
        <v>0</v>
      </c>
      <c r="Q205">
        <f>ROUNDUP(IF(D205&gt;$D$5,0,($D$5-D205+1)/365),0)</f>
        <v>0</v>
      </c>
      <c r="R205" s="28">
        <f>IF(OR(P205=1,Q205=1),IF(D205+364&lt;=$D$5,(D205+364-$D$4+1)/365,IF(D205&gt;$D$4,($D$5-D205+1)/365,$D$6/365)),0)</f>
        <v>0</v>
      </c>
      <c r="S205" s="28">
        <f>'Data &amp; Parameter'!$E$16*'Data &amp; Parameter'!$E$17*('Data &amp; Parameter'!$E$18+'Data &amp; Parameter'!$E$19)*'Data &amp; Parameter'!$E$20*'Data &amp; Parameter'!$E$37*R205</f>
        <v>0</v>
      </c>
      <c r="T205" s="28">
        <f t="shared" si="3"/>
        <v>0</v>
      </c>
    </row>
    <row r="206" spans="1:20" ht="15.75" customHeight="1" x14ac:dyDescent="0.35">
      <c r="A206">
        <v>199</v>
      </c>
      <c r="B206" s="76">
        <v>44233.531793981485</v>
      </c>
      <c r="C206" s="1" t="s">
        <v>747</v>
      </c>
      <c r="D206" s="76">
        <v>44233.533043981486</v>
      </c>
      <c r="E206" s="1" t="s">
        <v>748</v>
      </c>
      <c r="F206" s="1" t="s">
        <v>749</v>
      </c>
      <c r="G206" s="1" t="s">
        <v>123</v>
      </c>
      <c r="H206" s="1" t="s">
        <v>124</v>
      </c>
      <c r="I206" s="1" t="s">
        <v>125</v>
      </c>
      <c r="J206" s="1" t="s">
        <v>656</v>
      </c>
      <c r="K206" s="1" t="s">
        <v>656</v>
      </c>
      <c r="L206">
        <f>ROUNDUP(IF(B206&gt;$D$4,0,($D$4-B206+1)/365),0)</f>
        <v>0</v>
      </c>
      <c r="M206">
        <f>ROUNDUP(IF(B206&gt;$D$5,0,($D$5-B206+1)/365),0)</f>
        <v>0</v>
      </c>
      <c r="N206" s="28">
        <f>IF(OR(L206=1,M206=1),IF(B206+364&lt;=$D$5,(B206+364-$D$4+1)/365,IF(B206&gt;$D$4,($D$5-B206+1)/365,$D$6/365)),0)</f>
        <v>0</v>
      </c>
      <c r="O206" s="28">
        <f>'Data &amp; Parameter'!$E$16*'Data &amp; Parameter'!$E$17*('Data &amp; Parameter'!$E$18+'Data &amp; Parameter'!$E$19)*'Data &amp; Parameter'!$E$20*'Data &amp; Parameter'!$E$37*N206</f>
        <v>0</v>
      </c>
      <c r="P206">
        <f>ROUNDUP(IF(D206&gt;$D$4,0,($D$4-D206+1)/365),0)</f>
        <v>0</v>
      </c>
      <c r="Q206">
        <f>ROUNDUP(IF(D206&gt;$D$5,0,($D$5-D206+1)/365),0)</f>
        <v>0</v>
      </c>
      <c r="R206" s="28">
        <f>IF(OR(P206=1,Q206=1),IF(D206+364&lt;=$D$5,(D206+364-$D$4+1)/365,IF(D206&gt;$D$4,($D$5-D206+1)/365,$D$6/365)),0)</f>
        <v>0</v>
      </c>
      <c r="S206" s="28">
        <f>'Data &amp; Parameter'!$E$16*'Data &amp; Parameter'!$E$17*('Data &amp; Parameter'!$E$18+'Data &amp; Parameter'!$E$19)*'Data &amp; Parameter'!$E$20*'Data &amp; Parameter'!$E$37*R206</f>
        <v>0</v>
      </c>
      <c r="T206" s="28">
        <f t="shared" si="3"/>
        <v>0</v>
      </c>
    </row>
    <row r="207" spans="1:20" ht="15.75" customHeight="1" x14ac:dyDescent="0.35">
      <c r="A207">
        <v>200</v>
      </c>
      <c r="B207" s="76">
        <v>44233.534386574072</v>
      </c>
      <c r="C207" s="1" t="s">
        <v>750</v>
      </c>
      <c r="D207" s="76">
        <v>44233.535451388889</v>
      </c>
      <c r="E207" s="1" t="s">
        <v>751</v>
      </c>
      <c r="F207" s="1" t="s">
        <v>752</v>
      </c>
      <c r="G207" s="1" t="s">
        <v>123</v>
      </c>
      <c r="H207" s="1" t="s">
        <v>729</v>
      </c>
      <c r="I207" s="1" t="s">
        <v>125</v>
      </c>
      <c r="J207" s="1" t="s">
        <v>656</v>
      </c>
      <c r="K207" s="1" t="s">
        <v>656</v>
      </c>
      <c r="L207">
        <f>ROUNDUP(IF(B207&gt;$D$4,0,($D$4-B207+1)/365),0)</f>
        <v>0</v>
      </c>
      <c r="M207">
        <f>ROUNDUP(IF(B207&gt;$D$5,0,($D$5-B207+1)/365),0)</f>
        <v>0</v>
      </c>
      <c r="N207" s="28">
        <f>IF(OR(L207=1,M207=1),IF(B207+364&lt;=$D$5,(B207+364-$D$4+1)/365,IF(B207&gt;$D$4,($D$5-B207+1)/365,$D$6/365)),0)</f>
        <v>0</v>
      </c>
      <c r="O207" s="28">
        <f>'Data &amp; Parameter'!$E$16*'Data &amp; Parameter'!$E$17*('Data &amp; Parameter'!$E$18+'Data &amp; Parameter'!$E$19)*'Data &amp; Parameter'!$E$20*'Data &amp; Parameter'!$E$37*N207</f>
        <v>0</v>
      </c>
      <c r="P207">
        <f>ROUNDUP(IF(D207&gt;$D$4,0,($D$4-D207+1)/365),0)</f>
        <v>0</v>
      </c>
      <c r="Q207">
        <f>ROUNDUP(IF(D207&gt;$D$5,0,($D$5-D207+1)/365),0)</f>
        <v>0</v>
      </c>
      <c r="R207" s="28">
        <f>IF(OR(P207=1,Q207=1),IF(D207+364&lt;=$D$5,(D207+364-$D$4+1)/365,IF(D207&gt;$D$4,($D$5-D207+1)/365,$D$6/365)),0)</f>
        <v>0</v>
      </c>
      <c r="S207" s="28">
        <f>'Data &amp; Parameter'!$E$16*'Data &amp; Parameter'!$E$17*('Data &amp; Parameter'!$E$18+'Data &amp; Parameter'!$E$19)*'Data &amp; Parameter'!$E$20*'Data &amp; Parameter'!$E$37*R207</f>
        <v>0</v>
      </c>
      <c r="T207" s="28">
        <f t="shared" si="3"/>
        <v>0</v>
      </c>
    </row>
    <row r="208" spans="1:20" ht="15.75" customHeight="1" x14ac:dyDescent="0.35">
      <c r="A208">
        <v>201</v>
      </c>
      <c r="B208" s="76">
        <v>44233.536354166667</v>
      </c>
      <c r="C208" s="1" t="s">
        <v>753</v>
      </c>
      <c r="D208" s="76">
        <v>44233.536990740744</v>
      </c>
      <c r="E208" s="1" t="s">
        <v>754</v>
      </c>
      <c r="F208" s="1" t="s">
        <v>755</v>
      </c>
      <c r="G208" s="1" t="s">
        <v>123</v>
      </c>
      <c r="H208" s="1" t="s">
        <v>124</v>
      </c>
      <c r="I208" s="1" t="s">
        <v>125</v>
      </c>
      <c r="J208" s="1" t="s">
        <v>756</v>
      </c>
      <c r="K208" s="1" t="s">
        <v>756</v>
      </c>
      <c r="L208">
        <f>ROUNDUP(IF(B208&gt;$D$4,0,($D$4-B208+1)/365),0)</f>
        <v>0</v>
      </c>
      <c r="M208">
        <f>ROUNDUP(IF(B208&gt;$D$5,0,($D$5-B208+1)/365),0)</f>
        <v>0</v>
      </c>
      <c r="N208" s="28">
        <f>IF(OR(L208=1,M208=1),IF(B208+364&lt;=$D$5,(B208+364-$D$4+1)/365,IF(B208&gt;$D$4,($D$5-B208+1)/365,$D$6/365)),0)</f>
        <v>0</v>
      </c>
      <c r="O208" s="28">
        <f>'Data &amp; Parameter'!$E$16*'Data &amp; Parameter'!$E$17*('Data &amp; Parameter'!$E$18+'Data &amp; Parameter'!$E$19)*'Data &amp; Parameter'!$E$20*'Data &amp; Parameter'!$E$37*N208</f>
        <v>0</v>
      </c>
      <c r="P208">
        <f>ROUNDUP(IF(D208&gt;$D$4,0,($D$4-D208+1)/365),0)</f>
        <v>0</v>
      </c>
      <c r="Q208">
        <f>ROUNDUP(IF(D208&gt;$D$5,0,($D$5-D208+1)/365),0)</f>
        <v>0</v>
      </c>
      <c r="R208" s="28">
        <f>IF(OR(P208=1,Q208=1),IF(D208+364&lt;=$D$5,(D208+364-$D$4+1)/365,IF(D208&gt;$D$4,($D$5-D208+1)/365,$D$6/365)),0)</f>
        <v>0</v>
      </c>
      <c r="S208" s="28">
        <f>'Data &amp; Parameter'!$E$16*'Data &amp; Parameter'!$E$17*('Data &amp; Parameter'!$E$18+'Data &amp; Parameter'!$E$19)*'Data &amp; Parameter'!$E$20*'Data &amp; Parameter'!$E$37*R208</f>
        <v>0</v>
      </c>
      <c r="T208" s="28">
        <f t="shared" si="3"/>
        <v>0</v>
      </c>
    </row>
    <row r="209" spans="1:20" ht="15.75" customHeight="1" x14ac:dyDescent="0.35">
      <c r="A209">
        <v>202</v>
      </c>
      <c r="B209" s="76">
        <v>44233.53638888889</v>
      </c>
      <c r="C209" s="1" t="s">
        <v>757</v>
      </c>
      <c r="D209" s="76">
        <v>44233.536782407406</v>
      </c>
      <c r="E209" s="1" t="s">
        <v>758</v>
      </c>
      <c r="F209" s="1" t="s">
        <v>759</v>
      </c>
      <c r="G209" s="1" t="s">
        <v>123</v>
      </c>
      <c r="H209" s="1" t="s">
        <v>124</v>
      </c>
      <c r="I209" s="1" t="s">
        <v>125</v>
      </c>
      <c r="J209" s="1" t="s">
        <v>736</v>
      </c>
      <c r="K209" s="1" t="s">
        <v>736</v>
      </c>
      <c r="L209">
        <f>ROUNDUP(IF(B209&gt;$D$4,0,($D$4-B209+1)/365),0)</f>
        <v>0</v>
      </c>
      <c r="M209">
        <f>ROUNDUP(IF(B209&gt;$D$5,0,($D$5-B209+1)/365),0)</f>
        <v>0</v>
      </c>
      <c r="N209" s="28">
        <f>IF(OR(L209=1,M209=1),IF(B209+364&lt;=$D$5,(B209+364-$D$4+1)/365,IF(B209&gt;$D$4,($D$5-B209+1)/365,$D$6/365)),0)</f>
        <v>0</v>
      </c>
      <c r="O209" s="28">
        <f>'Data &amp; Parameter'!$E$16*'Data &amp; Parameter'!$E$17*('Data &amp; Parameter'!$E$18+'Data &amp; Parameter'!$E$19)*'Data &amp; Parameter'!$E$20*'Data &amp; Parameter'!$E$37*N209</f>
        <v>0</v>
      </c>
      <c r="P209">
        <f>ROUNDUP(IF(D209&gt;$D$4,0,($D$4-D209+1)/365),0)</f>
        <v>0</v>
      </c>
      <c r="Q209">
        <f>ROUNDUP(IF(D209&gt;$D$5,0,($D$5-D209+1)/365),0)</f>
        <v>0</v>
      </c>
      <c r="R209" s="28">
        <f>IF(OR(P209=1,Q209=1),IF(D209+364&lt;=$D$5,(D209+364-$D$4+1)/365,IF(D209&gt;$D$4,($D$5-D209+1)/365,$D$6/365)),0)</f>
        <v>0</v>
      </c>
      <c r="S209" s="28">
        <f>'Data &amp; Parameter'!$E$16*'Data &amp; Parameter'!$E$17*('Data &amp; Parameter'!$E$18+'Data &amp; Parameter'!$E$19)*'Data &amp; Parameter'!$E$20*'Data &amp; Parameter'!$E$37*R209</f>
        <v>0</v>
      </c>
      <c r="T209" s="28">
        <f t="shared" si="3"/>
        <v>0</v>
      </c>
    </row>
    <row r="210" spans="1:20" ht="15.75" customHeight="1" x14ac:dyDescent="0.35">
      <c r="A210">
        <v>203</v>
      </c>
      <c r="B210" s="76">
        <v>44233.536875000005</v>
      </c>
      <c r="C210" s="1" t="s">
        <v>760</v>
      </c>
      <c r="D210" s="76">
        <v>44233.537499999999</v>
      </c>
      <c r="E210" s="1" t="s">
        <v>761</v>
      </c>
      <c r="F210" s="1" t="s">
        <v>762</v>
      </c>
      <c r="G210" s="1" t="s">
        <v>123</v>
      </c>
      <c r="H210" s="1" t="s">
        <v>124</v>
      </c>
      <c r="I210" s="1" t="s">
        <v>125</v>
      </c>
      <c r="J210" s="1" t="s">
        <v>736</v>
      </c>
      <c r="K210" s="1" t="s">
        <v>736</v>
      </c>
      <c r="L210">
        <f>ROUNDUP(IF(B210&gt;$D$4,0,($D$4-B210+1)/365),0)</f>
        <v>0</v>
      </c>
      <c r="M210">
        <f>ROUNDUP(IF(B210&gt;$D$5,0,($D$5-B210+1)/365),0)</f>
        <v>0</v>
      </c>
      <c r="N210" s="28">
        <f>IF(OR(L210=1,M210=1),IF(B210+364&lt;=$D$5,(B210+364-$D$4+1)/365,IF(B210&gt;$D$4,($D$5-B210+1)/365,$D$6/365)),0)</f>
        <v>0</v>
      </c>
      <c r="O210" s="28">
        <f>'Data &amp; Parameter'!$E$16*'Data &amp; Parameter'!$E$17*('Data &amp; Parameter'!$E$18+'Data &amp; Parameter'!$E$19)*'Data &amp; Parameter'!$E$20*'Data &amp; Parameter'!$E$37*N210</f>
        <v>0</v>
      </c>
      <c r="P210">
        <f>ROUNDUP(IF(D210&gt;$D$4,0,($D$4-D210+1)/365),0)</f>
        <v>0</v>
      </c>
      <c r="Q210">
        <f>ROUNDUP(IF(D210&gt;$D$5,0,($D$5-D210+1)/365),0)</f>
        <v>0</v>
      </c>
      <c r="R210" s="28">
        <f>IF(OR(P210=1,Q210=1),IF(D210+364&lt;=$D$5,(D210+364-$D$4+1)/365,IF(D210&gt;$D$4,($D$5-D210+1)/365,$D$6/365)),0)</f>
        <v>0</v>
      </c>
      <c r="S210" s="28">
        <f>'Data &amp; Parameter'!$E$16*'Data &amp; Parameter'!$E$17*('Data &amp; Parameter'!$E$18+'Data &amp; Parameter'!$E$19)*'Data &amp; Parameter'!$E$20*'Data &amp; Parameter'!$E$37*R210</f>
        <v>0</v>
      </c>
      <c r="T210" s="28">
        <f t="shared" si="3"/>
        <v>0</v>
      </c>
    </row>
    <row r="211" spans="1:20" ht="15.75" customHeight="1" x14ac:dyDescent="0.35">
      <c r="A211">
        <v>204</v>
      </c>
      <c r="B211" s="76">
        <v>44233.539687500001</v>
      </c>
      <c r="C211" s="1" t="s">
        <v>763</v>
      </c>
      <c r="D211" s="76">
        <v>44233.540266203709</v>
      </c>
      <c r="E211" s="1" t="s">
        <v>764</v>
      </c>
      <c r="F211" s="1" t="s">
        <v>765</v>
      </c>
      <c r="G211" s="1" t="s">
        <v>123</v>
      </c>
      <c r="H211" s="1" t="s">
        <v>124</v>
      </c>
      <c r="I211" s="1" t="s">
        <v>125</v>
      </c>
      <c r="J211" s="1" t="s">
        <v>736</v>
      </c>
      <c r="K211" s="1" t="s">
        <v>736</v>
      </c>
      <c r="L211">
        <f>ROUNDUP(IF(B211&gt;$D$4,0,($D$4-B211+1)/365),0)</f>
        <v>0</v>
      </c>
      <c r="M211">
        <f>ROUNDUP(IF(B211&gt;$D$5,0,($D$5-B211+1)/365),0)</f>
        <v>0</v>
      </c>
      <c r="N211" s="28">
        <f>IF(OR(L211=1,M211=1),IF(B211+364&lt;=$D$5,(B211+364-$D$4+1)/365,IF(B211&gt;$D$4,($D$5-B211+1)/365,$D$6/365)),0)</f>
        <v>0</v>
      </c>
      <c r="O211" s="28">
        <f>'Data &amp; Parameter'!$E$16*'Data &amp; Parameter'!$E$17*('Data &amp; Parameter'!$E$18+'Data &amp; Parameter'!$E$19)*'Data &amp; Parameter'!$E$20*'Data &amp; Parameter'!$E$37*N211</f>
        <v>0</v>
      </c>
      <c r="P211">
        <f>ROUNDUP(IF(D211&gt;$D$4,0,($D$4-D211+1)/365),0)</f>
        <v>0</v>
      </c>
      <c r="Q211">
        <f>ROUNDUP(IF(D211&gt;$D$5,0,($D$5-D211+1)/365),0)</f>
        <v>0</v>
      </c>
      <c r="R211" s="28">
        <f>IF(OR(P211=1,Q211=1),IF(D211+364&lt;=$D$5,(D211+364-$D$4+1)/365,IF(D211&gt;$D$4,($D$5-D211+1)/365,$D$6/365)),0)</f>
        <v>0</v>
      </c>
      <c r="S211" s="28">
        <f>'Data &amp; Parameter'!$E$16*'Data &amp; Parameter'!$E$17*('Data &amp; Parameter'!$E$18+'Data &amp; Parameter'!$E$19)*'Data &amp; Parameter'!$E$20*'Data &amp; Parameter'!$E$37*R211</f>
        <v>0</v>
      </c>
      <c r="T211" s="28">
        <f t="shared" si="3"/>
        <v>0</v>
      </c>
    </row>
    <row r="212" spans="1:20" ht="15.75" customHeight="1" x14ac:dyDescent="0.35">
      <c r="A212">
        <v>205</v>
      </c>
      <c r="B212" s="76">
        <v>44233.540254629625</v>
      </c>
      <c r="C212" s="1" t="s">
        <v>766</v>
      </c>
      <c r="D212" s="76">
        <v>44233.541076388894</v>
      </c>
      <c r="E212" s="1" t="s">
        <v>767</v>
      </c>
      <c r="F212" s="1" t="s">
        <v>768</v>
      </c>
      <c r="G212" s="1" t="s">
        <v>123</v>
      </c>
      <c r="H212" s="1" t="s">
        <v>124</v>
      </c>
      <c r="I212" s="1" t="s">
        <v>125</v>
      </c>
      <c r="J212" s="1" t="s">
        <v>736</v>
      </c>
      <c r="K212" s="1" t="s">
        <v>736</v>
      </c>
      <c r="L212">
        <f>ROUNDUP(IF(B212&gt;$D$4,0,($D$4-B212+1)/365),0)</f>
        <v>0</v>
      </c>
      <c r="M212">
        <f>ROUNDUP(IF(B212&gt;$D$5,0,($D$5-B212+1)/365),0)</f>
        <v>0</v>
      </c>
      <c r="N212" s="28">
        <f>IF(OR(L212=1,M212=1),IF(B212+364&lt;=$D$5,(B212+364-$D$4+1)/365,IF(B212&gt;$D$4,($D$5-B212+1)/365,$D$6/365)),0)</f>
        <v>0</v>
      </c>
      <c r="O212" s="28">
        <f>'Data &amp; Parameter'!$E$16*'Data &amp; Parameter'!$E$17*('Data &amp; Parameter'!$E$18+'Data &amp; Parameter'!$E$19)*'Data &amp; Parameter'!$E$20*'Data &amp; Parameter'!$E$37*N212</f>
        <v>0</v>
      </c>
      <c r="P212">
        <f>ROUNDUP(IF(D212&gt;$D$4,0,($D$4-D212+1)/365),0)</f>
        <v>0</v>
      </c>
      <c r="Q212">
        <f>ROUNDUP(IF(D212&gt;$D$5,0,($D$5-D212+1)/365),0)</f>
        <v>0</v>
      </c>
      <c r="R212" s="28">
        <f>IF(OR(P212=1,Q212=1),IF(D212+364&lt;=$D$5,(D212+364-$D$4+1)/365,IF(D212&gt;$D$4,($D$5-D212+1)/365,$D$6/365)),0)</f>
        <v>0</v>
      </c>
      <c r="S212" s="28">
        <f>'Data &amp; Parameter'!$E$16*'Data &amp; Parameter'!$E$17*('Data &amp; Parameter'!$E$18+'Data &amp; Parameter'!$E$19)*'Data &amp; Parameter'!$E$20*'Data &amp; Parameter'!$E$37*R212</f>
        <v>0</v>
      </c>
      <c r="T212" s="28">
        <f t="shared" si="3"/>
        <v>0</v>
      </c>
    </row>
    <row r="213" spans="1:20" ht="15.75" customHeight="1" x14ac:dyDescent="0.35">
      <c r="A213">
        <v>206</v>
      </c>
      <c r="B213" s="76">
        <v>44233.543252314819</v>
      </c>
      <c r="C213" s="1" t="s">
        <v>769</v>
      </c>
      <c r="D213" s="76">
        <v>44233.543993055559</v>
      </c>
      <c r="E213" s="1" t="s">
        <v>770</v>
      </c>
      <c r="F213" s="1" t="s">
        <v>771</v>
      </c>
      <c r="G213" s="1" t="s">
        <v>123</v>
      </c>
      <c r="H213" s="1" t="s">
        <v>124</v>
      </c>
      <c r="I213" s="1" t="s">
        <v>125</v>
      </c>
      <c r="J213" s="1" t="s">
        <v>736</v>
      </c>
      <c r="K213" s="1" t="s">
        <v>736</v>
      </c>
      <c r="L213">
        <f>ROUNDUP(IF(B213&gt;$D$4,0,($D$4-B213+1)/365),0)</f>
        <v>0</v>
      </c>
      <c r="M213">
        <f>ROUNDUP(IF(B213&gt;$D$5,0,($D$5-B213+1)/365),0)</f>
        <v>0</v>
      </c>
      <c r="N213" s="28">
        <f>IF(OR(L213=1,M213=1),IF(B213+364&lt;=$D$5,(B213+364-$D$4+1)/365,IF(B213&gt;$D$4,($D$5-B213+1)/365,$D$6/365)),0)</f>
        <v>0</v>
      </c>
      <c r="O213" s="28">
        <f>'Data &amp; Parameter'!$E$16*'Data &amp; Parameter'!$E$17*('Data &amp; Parameter'!$E$18+'Data &amp; Parameter'!$E$19)*'Data &amp; Parameter'!$E$20*'Data &amp; Parameter'!$E$37*N213</f>
        <v>0</v>
      </c>
      <c r="P213">
        <f>ROUNDUP(IF(D213&gt;$D$4,0,($D$4-D213+1)/365),0)</f>
        <v>0</v>
      </c>
      <c r="Q213">
        <f>ROUNDUP(IF(D213&gt;$D$5,0,($D$5-D213+1)/365),0)</f>
        <v>0</v>
      </c>
      <c r="R213" s="28">
        <f>IF(OR(P213=1,Q213=1),IF(D213+364&lt;=$D$5,(D213+364-$D$4+1)/365,IF(D213&gt;$D$4,($D$5-D213+1)/365,$D$6/365)),0)</f>
        <v>0</v>
      </c>
      <c r="S213" s="28">
        <f>'Data &amp; Parameter'!$E$16*'Data &amp; Parameter'!$E$17*('Data &amp; Parameter'!$E$18+'Data &amp; Parameter'!$E$19)*'Data &amp; Parameter'!$E$20*'Data &amp; Parameter'!$E$37*R213</f>
        <v>0</v>
      </c>
      <c r="T213" s="28">
        <f t="shared" si="3"/>
        <v>0</v>
      </c>
    </row>
    <row r="214" spans="1:20" ht="15.75" customHeight="1" x14ac:dyDescent="0.35">
      <c r="A214">
        <v>207</v>
      </c>
      <c r="B214" s="76">
        <v>44233.543506944443</v>
      </c>
      <c r="C214" s="1" t="s">
        <v>772</v>
      </c>
      <c r="D214" s="76">
        <v>44233.544814814813</v>
      </c>
      <c r="E214" s="1" t="s">
        <v>773</v>
      </c>
      <c r="F214" s="1" t="s">
        <v>774</v>
      </c>
      <c r="G214" s="1" t="s">
        <v>123</v>
      </c>
      <c r="H214" s="1" t="s">
        <v>729</v>
      </c>
      <c r="I214" s="1" t="s">
        <v>125</v>
      </c>
      <c r="J214" s="1" t="s">
        <v>656</v>
      </c>
      <c r="K214" s="1" t="s">
        <v>656</v>
      </c>
      <c r="L214">
        <f>ROUNDUP(IF(B214&gt;$D$4,0,($D$4-B214+1)/365),0)</f>
        <v>0</v>
      </c>
      <c r="M214">
        <f>ROUNDUP(IF(B214&gt;$D$5,0,($D$5-B214+1)/365),0)</f>
        <v>0</v>
      </c>
      <c r="N214" s="28">
        <f>IF(OR(L214=1,M214=1),IF(B214+364&lt;=$D$5,(B214+364-$D$4+1)/365,IF(B214&gt;$D$4,($D$5-B214+1)/365,$D$6/365)),0)</f>
        <v>0</v>
      </c>
      <c r="O214" s="28">
        <f>'Data &amp; Parameter'!$E$16*'Data &amp; Parameter'!$E$17*('Data &amp; Parameter'!$E$18+'Data &amp; Parameter'!$E$19)*'Data &amp; Parameter'!$E$20*'Data &amp; Parameter'!$E$37*N214</f>
        <v>0</v>
      </c>
      <c r="P214">
        <f>ROUNDUP(IF(D214&gt;$D$4,0,($D$4-D214+1)/365),0)</f>
        <v>0</v>
      </c>
      <c r="Q214">
        <f>ROUNDUP(IF(D214&gt;$D$5,0,($D$5-D214+1)/365),0)</f>
        <v>0</v>
      </c>
      <c r="R214" s="28">
        <f>IF(OR(P214=1,Q214=1),IF(D214+364&lt;=$D$5,(D214+364-$D$4+1)/365,IF(D214&gt;$D$4,($D$5-D214+1)/365,$D$6/365)),0)</f>
        <v>0</v>
      </c>
      <c r="S214" s="28">
        <f>'Data &amp; Parameter'!$E$16*'Data &amp; Parameter'!$E$17*('Data &amp; Parameter'!$E$18+'Data &amp; Parameter'!$E$19)*'Data &amp; Parameter'!$E$20*'Data &amp; Parameter'!$E$37*R214</f>
        <v>0</v>
      </c>
      <c r="T214" s="28">
        <f t="shared" si="3"/>
        <v>0</v>
      </c>
    </row>
    <row r="215" spans="1:20" ht="15.75" customHeight="1" x14ac:dyDescent="0.35">
      <c r="A215">
        <v>208</v>
      </c>
      <c r="B215" s="76">
        <v>44233.543587962966</v>
      </c>
      <c r="C215" s="1" t="s">
        <v>775</v>
      </c>
      <c r="D215" s="76">
        <v>44233.544328703705</v>
      </c>
      <c r="E215" s="1" t="s">
        <v>776</v>
      </c>
      <c r="F215" s="1" t="s">
        <v>777</v>
      </c>
      <c r="G215" s="1" t="s">
        <v>123</v>
      </c>
      <c r="H215" s="1" t="s">
        <v>124</v>
      </c>
      <c r="I215" s="1" t="s">
        <v>125</v>
      </c>
      <c r="J215" s="1" t="s">
        <v>756</v>
      </c>
      <c r="K215" s="1" t="s">
        <v>778</v>
      </c>
      <c r="L215">
        <f>ROUNDUP(IF(B215&gt;$D$4,0,($D$4-B215+1)/365),0)</f>
        <v>0</v>
      </c>
      <c r="M215">
        <f>ROUNDUP(IF(B215&gt;$D$5,0,($D$5-B215+1)/365),0)</f>
        <v>0</v>
      </c>
      <c r="N215" s="28">
        <f>IF(OR(L215=1,M215=1),IF(B215+364&lt;=$D$5,(B215+364-$D$4+1)/365,IF(B215&gt;$D$4,($D$5-B215+1)/365,$D$6/365)),0)</f>
        <v>0</v>
      </c>
      <c r="O215" s="28">
        <f>'Data &amp; Parameter'!$E$16*'Data &amp; Parameter'!$E$17*('Data &amp; Parameter'!$E$18+'Data &amp; Parameter'!$E$19)*'Data &amp; Parameter'!$E$20*'Data &amp; Parameter'!$E$37*N215</f>
        <v>0</v>
      </c>
      <c r="P215">
        <f>ROUNDUP(IF(D215&gt;$D$4,0,($D$4-D215+1)/365),0)</f>
        <v>0</v>
      </c>
      <c r="Q215">
        <f>ROUNDUP(IF(D215&gt;$D$5,0,($D$5-D215+1)/365),0)</f>
        <v>0</v>
      </c>
      <c r="R215" s="28">
        <f>IF(OR(P215=1,Q215=1),IF(D215+364&lt;=$D$5,(D215+364-$D$4+1)/365,IF(D215&gt;$D$4,($D$5-D215+1)/365,$D$6/365)),0)</f>
        <v>0</v>
      </c>
      <c r="S215" s="28">
        <f>'Data &amp; Parameter'!$E$16*'Data &amp; Parameter'!$E$17*('Data &amp; Parameter'!$E$18+'Data &amp; Parameter'!$E$19)*'Data &amp; Parameter'!$E$20*'Data &amp; Parameter'!$E$37*R215</f>
        <v>0</v>
      </c>
      <c r="T215" s="28">
        <f t="shared" si="3"/>
        <v>0</v>
      </c>
    </row>
    <row r="216" spans="1:20" ht="15.75" customHeight="1" x14ac:dyDescent="0.35">
      <c r="A216">
        <v>209</v>
      </c>
      <c r="B216" s="76">
        <v>44233.543749999997</v>
      </c>
      <c r="C216" s="1" t="s">
        <v>779</v>
      </c>
      <c r="D216" s="76">
        <v>44233.544166666667</v>
      </c>
      <c r="E216" s="1" t="s">
        <v>780</v>
      </c>
      <c r="F216" s="1" t="s">
        <v>781</v>
      </c>
      <c r="G216" s="1" t="s">
        <v>123</v>
      </c>
      <c r="H216" s="1" t="s">
        <v>124</v>
      </c>
      <c r="I216" s="1" t="s">
        <v>125</v>
      </c>
      <c r="J216" s="1" t="s">
        <v>736</v>
      </c>
      <c r="K216" s="1" t="s">
        <v>736</v>
      </c>
      <c r="L216">
        <f>ROUNDUP(IF(B216&gt;$D$4,0,($D$4-B216+1)/365),0)</f>
        <v>0</v>
      </c>
      <c r="M216">
        <f>ROUNDUP(IF(B216&gt;$D$5,0,($D$5-B216+1)/365),0)</f>
        <v>0</v>
      </c>
      <c r="N216" s="28">
        <f>IF(OR(L216=1,M216=1),IF(B216+364&lt;=$D$5,(B216+364-$D$4+1)/365,IF(B216&gt;$D$4,($D$5-B216+1)/365,$D$6/365)),0)</f>
        <v>0</v>
      </c>
      <c r="O216" s="28">
        <f>'Data &amp; Parameter'!$E$16*'Data &amp; Parameter'!$E$17*('Data &amp; Parameter'!$E$18+'Data &amp; Parameter'!$E$19)*'Data &amp; Parameter'!$E$20*'Data &amp; Parameter'!$E$37*N216</f>
        <v>0</v>
      </c>
      <c r="P216">
        <f>ROUNDUP(IF(D216&gt;$D$4,0,($D$4-D216+1)/365),0)</f>
        <v>0</v>
      </c>
      <c r="Q216">
        <f>ROUNDUP(IF(D216&gt;$D$5,0,($D$5-D216+1)/365),0)</f>
        <v>0</v>
      </c>
      <c r="R216" s="28">
        <f>IF(OR(P216=1,Q216=1),IF(D216+364&lt;=$D$5,(D216+364-$D$4+1)/365,IF(D216&gt;$D$4,($D$5-D216+1)/365,$D$6/365)),0)</f>
        <v>0</v>
      </c>
      <c r="S216" s="28">
        <f>'Data &amp; Parameter'!$E$16*'Data &amp; Parameter'!$E$17*('Data &amp; Parameter'!$E$18+'Data &amp; Parameter'!$E$19)*'Data &amp; Parameter'!$E$20*'Data &amp; Parameter'!$E$37*R216</f>
        <v>0</v>
      </c>
      <c r="T216" s="28">
        <f t="shared" si="3"/>
        <v>0</v>
      </c>
    </row>
    <row r="217" spans="1:20" ht="15.75" customHeight="1" x14ac:dyDescent="0.35">
      <c r="A217">
        <v>210</v>
      </c>
      <c r="B217" s="76">
        <v>44233.546377314815</v>
      </c>
      <c r="C217" s="1" t="s">
        <v>782</v>
      </c>
      <c r="D217" s="76">
        <v>44233.547175925924</v>
      </c>
      <c r="E217" s="1" t="s">
        <v>783</v>
      </c>
      <c r="F217" s="1" t="s">
        <v>784</v>
      </c>
      <c r="G217" s="1" t="s">
        <v>123</v>
      </c>
      <c r="H217" s="1" t="s">
        <v>124</v>
      </c>
      <c r="I217" s="1" t="s">
        <v>125</v>
      </c>
      <c r="J217" s="1" t="s">
        <v>736</v>
      </c>
      <c r="K217" s="1" t="s">
        <v>736</v>
      </c>
      <c r="L217">
        <f>ROUNDUP(IF(B217&gt;$D$4,0,($D$4-B217+1)/365),0)</f>
        <v>0</v>
      </c>
      <c r="M217">
        <f>ROUNDUP(IF(B217&gt;$D$5,0,($D$5-B217+1)/365),0)</f>
        <v>0</v>
      </c>
      <c r="N217" s="28">
        <f>IF(OR(L217=1,M217=1),IF(B217+364&lt;=$D$5,(B217+364-$D$4+1)/365,IF(B217&gt;$D$4,($D$5-B217+1)/365,$D$6/365)),0)</f>
        <v>0</v>
      </c>
      <c r="O217" s="28">
        <f>'Data &amp; Parameter'!$E$16*'Data &amp; Parameter'!$E$17*('Data &amp; Parameter'!$E$18+'Data &amp; Parameter'!$E$19)*'Data &amp; Parameter'!$E$20*'Data &amp; Parameter'!$E$37*N217</f>
        <v>0</v>
      </c>
      <c r="P217">
        <f>ROUNDUP(IF(D217&gt;$D$4,0,($D$4-D217+1)/365),0)</f>
        <v>0</v>
      </c>
      <c r="Q217">
        <f>ROUNDUP(IF(D217&gt;$D$5,0,($D$5-D217+1)/365),0)</f>
        <v>0</v>
      </c>
      <c r="R217" s="28">
        <f>IF(OR(P217=1,Q217=1),IF(D217+364&lt;=$D$5,(D217+364-$D$4+1)/365,IF(D217&gt;$D$4,($D$5-D217+1)/365,$D$6/365)),0)</f>
        <v>0</v>
      </c>
      <c r="S217" s="28">
        <f>'Data &amp; Parameter'!$E$16*'Data &amp; Parameter'!$E$17*('Data &amp; Parameter'!$E$18+'Data &amp; Parameter'!$E$19)*'Data &amp; Parameter'!$E$20*'Data &amp; Parameter'!$E$37*R217</f>
        <v>0</v>
      </c>
      <c r="T217" s="28">
        <f t="shared" si="3"/>
        <v>0</v>
      </c>
    </row>
    <row r="218" spans="1:20" ht="15.75" customHeight="1" x14ac:dyDescent="0.35">
      <c r="A218">
        <v>211</v>
      </c>
      <c r="B218" s="76">
        <v>44233.546828703707</v>
      </c>
      <c r="C218" s="1" t="s">
        <v>785</v>
      </c>
      <c r="D218" s="76">
        <v>44233.547523148147</v>
      </c>
      <c r="E218" s="1" t="s">
        <v>786</v>
      </c>
      <c r="F218" s="1" t="s">
        <v>787</v>
      </c>
      <c r="G218" s="1" t="s">
        <v>123</v>
      </c>
      <c r="H218" s="1" t="s">
        <v>124</v>
      </c>
      <c r="I218" s="1" t="s">
        <v>125</v>
      </c>
      <c r="J218" s="1" t="s">
        <v>736</v>
      </c>
      <c r="K218" s="1" t="s">
        <v>736</v>
      </c>
      <c r="L218">
        <f>ROUNDUP(IF(B218&gt;$D$4,0,($D$4-B218+1)/365),0)</f>
        <v>0</v>
      </c>
      <c r="M218">
        <f>ROUNDUP(IF(B218&gt;$D$5,0,($D$5-B218+1)/365),0)</f>
        <v>0</v>
      </c>
      <c r="N218" s="28">
        <f>IF(OR(L218=1,M218=1),IF(B218+364&lt;=$D$5,(B218+364-$D$4+1)/365,IF(B218&gt;$D$4,($D$5-B218+1)/365,$D$6/365)),0)</f>
        <v>0</v>
      </c>
      <c r="O218" s="28">
        <f>'Data &amp; Parameter'!$E$16*'Data &amp; Parameter'!$E$17*('Data &amp; Parameter'!$E$18+'Data &amp; Parameter'!$E$19)*'Data &amp; Parameter'!$E$20*'Data &amp; Parameter'!$E$37*N218</f>
        <v>0</v>
      </c>
      <c r="P218">
        <f>ROUNDUP(IF(D218&gt;$D$4,0,($D$4-D218+1)/365),0)</f>
        <v>0</v>
      </c>
      <c r="Q218">
        <f>ROUNDUP(IF(D218&gt;$D$5,0,($D$5-D218+1)/365),0)</f>
        <v>0</v>
      </c>
      <c r="R218" s="28">
        <f>IF(OR(P218=1,Q218=1),IF(D218+364&lt;=$D$5,(D218+364-$D$4+1)/365,IF(D218&gt;$D$4,($D$5-D218+1)/365,$D$6/365)),0)</f>
        <v>0</v>
      </c>
      <c r="S218" s="28">
        <f>'Data &amp; Parameter'!$E$16*'Data &amp; Parameter'!$E$17*('Data &amp; Parameter'!$E$18+'Data &amp; Parameter'!$E$19)*'Data &amp; Parameter'!$E$20*'Data &amp; Parameter'!$E$37*R218</f>
        <v>0</v>
      </c>
      <c r="T218" s="28">
        <f t="shared" si="3"/>
        <v>0</v>
      </c>
    </row>
    <row r="219" spans="1:20" ht="15.75" customHeight="1" x14ac:dyDescent="0.35">
      <c r="A219">
        <v>212</v>
      </c>
      <c r="B219" s="76">
        <v>44233.54787037037</v>
      </c>
      <c r="C219" s="1" t="s">
        <v>788</v>
      </c>
      <c r="D219" s="76">
        <v>44233.548541666663</v>
      </c>
      <c r="E219" s="1" t="s">
        <v>789</v>
      </c>
      <c r="F219" s="1" t="s">
        <v>790</v>
      </c>
      <c r="G219" s="1" t="s">
        <v>123</v>
      </c>
      <c r="H219" s="1" t="s">
        <v>124</v>
      </c>
      <c r="I219" s="1" t="s">
        <v>125</v>
      </c>
      <c r="J219" s="1" t="s">
        <v>756</v>
      </c>
      <c r="K219" s="1" t="s">
        <v>791</v>
      </c>
      <c r="L219">
        <f>ROUNDUP(IF(B219&gt;$D$4,0,($D$4-B219+1)/365),0)</f>
        <v>0</v>
      </c>
      <c r="M219">
        <f>ROUNDUP(IF(B219&gt;$D$5,0,($D$5-B219+1)/365),0)</f>
        <v>0</v>
      </c>
      <c r="N219" s="28">
        <f>IF(OR(L219=1,M219=1),IF(B219+364&lt;=$D$5,(B219+364-$D$4+1)/365,IF(B219&gt;$D$4,($D$5-B219+1)/365,$D$6/365)),0)</f>
        <v>0</v>
      </c>
      <c r="O219" s="28">
        <f>'Data &amp; Parameter'!$E$16*'Data &amp; Parameter'!$E$17*('Data &amp; Parameter'!$E$18+'Data &amp; Parameter'!$E$19)*'Data &amp; Parameter'!$E$20*'Data &amp; Parameter'!$E$37*N219</f>
        <v>0</v>
      </c>
      <c r="P219">
        <f>ROUNDUP(IF(D219&gt;$D$4,0,($D$4-D219+1)/365),0)</f>
        <v>0</v>
      </c>
      <c r="Q219">
        <f>ROUNDUP(IF(D219&gt;$D$5,0,($D$5-D219+1)/365),0)</f>
        <v>0</v>
      </c>
      <c r="R219" s="28">
        <f>IF(OR(P219=1,Q219=1),IF(D219+364&lt;=$D$5,(D219+364-$D$4+1)/365,IF(D219&gt;$D$4,($D$5-D219+1)/365,$D$6/365)),0)</f>
        <v>0</v>
      </c>
      <c r="S219" s="28">
        <f>'Data &amp; Parameter'!$E$16*'Data &amp; Parameter'!$E$17*('Data &amp; Parameter'!$E$18+'Data &amp; Parameter'!$E$19)*'Data &amp; Parameter'!$E$20*'Data &amp; Parameter'!$E$37*R219</f>
        <v>0</v>
      </c>
      <c r="T219" s="28">
        <f t="shared" si="3"/>
        <v>0</v>
      </c>
    </row>
    <row r="220" spans="1:20" ht="15.75" customHeight="1" x14ac:dyDescent="0.35">
      <c r="A220">
        <v>213</v>
      </c>
      <c r="B220" s="76">
        <v>44233.54824074074</v>
      </c>
      <c r="C220" s="1" t="s">
        <v>792</v>
      </c>
      <c r="D220" s="76">
        <v>44233.549074074079</v>
      </c>
      <c r="E220" s="1" t="s">
        <v>793</v>
      </c>
      <c r="F220" s="1" t="s">
        <v>794</v>
      </c>
      <c r="G220" s="1" t="s">
        <v>123</v>
      </c>
      <c r="H220" s="1" t="s">
        <v>729</v>
      </c>
      <c r="I220" s="1" t="s">
        <v>125</v>
      </c>
      <c r="J220" s="1" t="s">
        <v>656</v>
      </c>
      <c r="K220" s="1" t="s">
        <v>656</v>
      </c>
      <c r="L220">
        <f>ROUNDUP(IF(B220&gt;$D$4,0,($D$4-B220+1)/365),0)</f>
        <v>0</v>
      </c>
      <c r="M220">
        <f>ROUNDUP(IF(B220&gt;$D$5,0,($D$5-B220+1)/365),0)</f>
        <v>0</v>
      </c>
      <c r="N220" s="28">
        <f>IF(OR(L220=1,M220=1),IF(B220+364&lt;=$D$5,(B220+364-$D$4+1)/365,IF(B220&gt;$D$4,($D$5-B220+1)/365,$D$6/365)),0)</f>
        <v>0</v>
      </c>
      <c r="O220" s="28">
        <f>'Data &amp; Parameter'!$E$16*'Data &amp; Parameter'!$E$17*('Data &amp; Parameter'!$E$18+'Data &amp; Parameter'!$E$19)*'Data &amp; Parameter'!$E$20*'Data &amp; Parameter'!$E$37*N220</f>
        <v>0</v>
      </c>
      <c r="P220">
        <f>ROUNDUP(IF(D220&gt;$D$4,0,($D$4-D220+1)/365),0)</f>
        <v>0</v>
      </c>
      <c r="Q220">
        <f>ROUNDUP(IF(D220&gt;$D$5,0,($D$5-D220+1)/365),0)</f>
        <v>0</v>
      </c>
      <c r="R220" s="28">
        <f>IF(OR(P220=1,Q220=1),IF(D220+364&lt;=$D$5,(D220+364-$D$4+1)/365,IF(D220&gt;$D$4,($D$5-D220+1)/365,$D$6/365)),0)</f>
        <v>0</v>
      </c>
      <c r="S220" s="28">
        <f>'Data &amp; Parameter'!$E$16*'Data &amp; Parameter'!$E$17*('Data &amp; Parameter'!$E$18+'Data &amp; Parameter'!$E$19)*'Data &amp; Parameter'!$E$20*'Data &amp; Parameter'!$E$37*R220</f>
        <v>0</v>
      </c>
      <c r="T220" s="28">
        <f t="shared" si="3"/>
        <v>0</v>
      </c>
    </row>
    <row r="221" spans="1:20" ht="15.75" customHeight="1" x14ac:dyDescent="0.35">
      <c r="A221">
        <v>214</v>
      </c>
      <c r="B221" s="76">
        <v>44233.550312499996</v>
      </c>
      <c r="C221" s="1" t="s">
        <v>795</v>
      </c>
      <c r="D221" s="76">
        <v>44233.551006944443</v>
      </c>
      <c r="E221" s="1" t="s">
        <v>796</v>
      </c>
      <c r="F221" s="1" t="s">
        <v>797</v>
      </c>
      <c r="G221" s="1" t="s">
        <v>123</v>
      </c>
      <c r="H221" s="1" t="s">
        <v>124</v>
      </c>
      <c r="I221" s="1" t="s">
        <v>125</v>
      </c>
      <c r="J221" s="1" t="s">
        <v>736</v>
      </c>
      <c r="K221" s="1" t="s">
        <v>736</v>
      </c>
      <c r="L221">
        <f>ROUNDUP(IF(B221&gt;$D$4,0,($D$4-B221+1)/365),0)</f>
        <v>0</v>
      </c>
      <c r="M221">
        <f>ROUNDUP(IF(B221&gt;$D$5,0,($D$5-B221+1)/365),0)</f>
        <v>0</v>
      </c>
      <c r="N221" s="28">
        <f>IF(OR(L221=1,M221=1),IF(B221+364&lt;=$D$5,(B221+364-$D$4+1)/365,IF(B221&gt;$D$4,($D$5-B221+1)/365,$D$6/365)),0)</f>
        <v>0</v>
      </c>
      <c r="O221" s="28">
        <f>'Data &amp; Parameter'!$E$16*'Data &amp; Parameter'!$E$17*('Data &amp; Parameter'!$E$18+'Data &amp; Parameter'!$E$19)*'Data &amp; Parameter'!$E$20*'Data &amp; Parameter'!$E$37*N221</f>
        <v>0</v>
      </c>
      <c r="P221">
        <f>ROUNDUP(IF(D221&gt;$D$4,0,($D$4-D221+1)/365),0)</f>
        <v>0</v>
      </c>
      <c r="Q221">
        <f>ROUNDUP(IF(D221&gt;$D$5,0,($D$5-D221+1)/365),0)</f>
        <v>0</v>
      </c>
      <c r="R221" s="28">
        <f>IF(OR(P221=1,Q221=1),IF(D221+364&lt;=$D$5,(D221+364-$D$4+1)/365,IF(D221&gt;$D$4,($D$5-D221+1)/365,$D$6/365)),0)</f>
        <v>0</v>
      </c>
      <c r="S221" s="28">
        <f>'Data &amp; Parameter'!$E$16*'Data &amp; Parameter'!$E$17*('Data &amp; Parameter'!$E$18+'Data &amp; Parameter'!$E$19)*'Data &amp; Parameter'!$E$20*'Data &amp; Parameter'!$E$37*R221</f>
        <v>0</v>
      </c>
      <c r="T221" s="28">
        <f t="shared" si="3"/>
        <v>0</v>
      </c>
    </row>
    <row r="222" spans="1:20" ht="15.75" customHeight="1" x14ac:dyDescent="0.35">
      <c r="A222">
        <v>215</v>
      </c>
      <c r="B222" s="76">
        <v>44233.550740740742</v>
      </c>
      <c r="C222" s="1" t="s">
        <v>798</v>
      </c>
      <c r="D222" s="76">
        <v>44233.551284722227</v>
      </c>
      <c r="E222" s="1" t="s">
        <v>799</v>
      </c>
      <c r="F222" s="1" t="s">
        <v>800</v>
      </c>
      <c r="G222" s="1" t="s">
        <v>123</v>
      </c>
      <c r="H222" s="1" t="s">
        <v>124</v>
      </c>
      <c r="I222" s="1" t="s">
        <v>125</v>
      </c>
      <c r="J222" s="1" t="s">
        <v>736</v>
      </c>
      <c r="K222" s="1" t="s">
        <v>736</v>
      </c>
      <c r="L222">
        <f>ROUNDUP(IF(B222&gt;$D$4,0,($D$4-B222+1)/365),0)</f>
        <v>0</v>
      </c>
      <c r="M222">
        <f>ROUNDUP(IF(B222&gt;$D$5,0,($D$5-B222+1)/365),0)</f>
        <v>0</v>
      </c>
      <c r="N222" s="28">
        <f>IF(OR(L222=1,M222=1),IF(B222+364&lt;=$D$5,(B222+364-$D$4+1)/365,IF(B222&gt;$D$4,($D$5-B222+1)/365,$D$6/365)),0)</f>
        <v>0</v>
      </c>
      <c r="O222" s="28">
        <f>'Data &amp; Parameter'!$E$16*'Data &amp; Parameter'!$E$17*('Data &amp; Parameter'!$E$18+'Data &amp; Parameter'!$E$19)*'Data &amp; Parameter'!$E$20*'Data &amp; Parameter'!$E$37*N222</f>
        <v>0</v>
      </c>
      <c r="P222">
        <f>ROUNDUP(IF(D222&gt;$D$4,0,($D$4-D222+1)/365),0)</f>
        <v>0</v>
      </c>
      <c r="Q222">
        <f>ROUNDUP(IF(D222&gt;$D$5,0,($D$5-D222+1)/365),0)</f>
        <v>0</v>
      </c>
      <c r="R222" s="28">
        <f>IF(OR(P222=1,Q222=1),IF(D222+364&lt;=$D$5,(D222+364-$D$4+1)/365,IF(D222&gt;$D$4,($D$5-D222+1)/365,$D$6/365)),0)</f>
        <v>0</v>
      </c>
      <c r="S222" s="28">
        <f>'Data &amp; Parameter'!$E$16*'Data &amp; Parameter'!$E$17*('Data &amp; Parameter'!$E$18+'Data &amp; Parameter'!$E$19)*'Data &amp; Parameter'!$E$20*'Data &amp; Parameter'!$E$37*R222</f>
        <v>0</v>
      </c>
      <c r="T222" s="28">
        <f t="shared" si="3"/>
        <v>0</v>
      </c>
    </row>
    <row r="223" spans="1:20" ht="15.75" customHeight="1" x14ac:dyDescent="0.35">
      <c r="A223">
        <v>216</v>
      </c>
      <c r="B223" s="76">
        <v>44233.551342592589</v>
      </c>
      <c r="C223" s="1" t="s">
        <v>801</v>
      </c>
      <c r="D223" s="76">
        <v>44233.552094907413</v>
      </c>
      <c r="E223" s="1" t="s">
        <v>802</v>
      </c>
      <c r="F223" s="1" t="s">
        <v>803</v>
      </c>
      <c r="G223" s="1" t="s">
        <v>123</v>
      </c>
      <c r="H223" s="1" t="s">
        <v>729</v>
      </c>
      <c r="I223" s="1" t="s">
        <v>125</v>
      </c>
      <c r="J223" s="1" t="s">
        <v>656</v>
      </c>
      <c r="K223" s="1" t="s">
        <v>656</v>
      </c>
      <c r="L223">
        <f>ROUNDUP(IF(B223&gt;$D$4,0,($D$4-B223+1)/365),0)</f>
        <v>0</v>
      </c>
      <c r="M223">
        <f>ROUNDUP(IF(B223&gt;$D$5,0,($D$5-B223+1)/365),0)</f>
        <v>0</v>
      </c>
      <c r="N223" s="28">
        <f>IF(OR(L223=1,M223=1),IF(B223+364&lt;=$D$5,(B223+364-$D$4+1)/365,IF(B223&gt;$D$4,($D$5-B223+1)/365,$D$6/365)),0)</f>
        <v>0</v>
      </c>
      <c r="O223" s="28">
        <f>'Data &amp; Parameter'!$E$16*'Data &amp; Parameter'!$E$17*('Data &amp; Parameter'!$E$18+'Data &amp; Parameter'!$E$19)*'Data &amp; Parameter'!$E$20*'Data &amp; Parameter'!$E$37*N223</f>
        <v>0</v>
      </c>
      <c r="P223">
        <f>ROUNDUP(IF(D223&gt;$D$4,0,($D$4-D223+1)/365),0)</f>
        <v>0</v>
      </c>
      <c r="Q223">
        <f>ROUNDUP(IF(D223&gt;$D$5,0,($D$5-D223+1)/365),0)</f>
        <v>0</v>
      </c>
      <c r="R223" s="28">
        <f>IF(OR(P223=1,Q223=1),IF(D223+364&lt;=$D$5,(D223+364-$D$4+1)/365,IF(D223&gt;$D$4,($D$5-D223+1)/365,$D$6/365)),0)</f>
        <v>0</v>
      </c>
      <c r="S223" s="28">
        <f>'Data &amp; Parameter'!$E$16*'Data &amp; Parameter'!$E$17*('Data &amp; Parameter'!$E$18+'Data &amp; Parameter'!$E$19)*'Data &amp; Parameter'!$E$20*'Data &amp; Parameter'!$E$37*R223</f>
        <v>0</v>
      </c>
      <c r="T223" s="28">
        <f t="shared" si="3"/>
        <v>0</v>
      </c>
    </row>
    <row r="224" spans="1:20" ht="15.75" customHeight="1" x14ac:dyDescent="0.35">
      <c r="A224">
        <v>217</v>
      </c>
      <c r="B224" s="76">
        <v>44233.551539351851</v>
      </c>
      <c r="C224" s="1" t="s">
        <v>804</v>
      </c>
      <c r="D224" s="76">
        <v>44233.552534722221</v>
      </c>
      <c r="E224" s="1" t="s">
        <v>805</v>
      </c>
      <c r="F224" s="1" t="s">
        <v>806</v>
      </c>
      <c r="G224" s="1" t="s">
        <v>123</v>
      </c>
      <c r="H224" s="1" t="s">
        <v>124</v>
      </c>
      <c r="I224" s="1" t="s">
        <v>125</v>
      </c>
      <c r="J224" s="1" t="s">
        <v>756</v>
      </c>
      <c r="K224" s="1" t="s">
        <v>756</v>
      </c>
      <c r="L224">
        <f>ROUNDUP(IF(B224&gt;$D$4,0,($D$4-B224+1)/365),0)</f>
        <v>0</v>
      </c>
      <c r="M224">
        <f>ROUNDUP(IF(B224&gt;$D$5,0,($D$5-B224+1)/365),0)</f>
        <v>0</v>
      </c>
      <c r="N224" s="28">
        <f>IF(OR(L224=1,M224=1),IF(B224+364&lt;=$D$5,(B224+364-$D$4+1)/365,IF(B224&gt;$D$4,($D$5-B224+1)/365,$D$6/365)),0)</f>
        <v>0</v>
      </c>
      <c r="O224" s="28">
        <f>'Data &amp; Parameter'!$E$16*'Data &amp; Parameter'!$E$17*('Data &amp; Parameter'!$E$18+'Data &amp; Parameter'!$E$19)*'Data &amp; Parameter'!$E$20*'Data &amp; Parameter'!$E$37*N224</f>
        <v>0</v>
      </c>
      <c r="P224">
        <f>ROUNDUP(IF(D224&gt;$D$4,0,($D$4-D224+1)/365),0)</f>
        <v>0</v>
      </c>
      <c r="Q224">
        <f>ROUNDUP(IF(D224&gt;$D$5,0,($D$5-D224+1)/365),0)</f>
        <v>0</v>
      </c>
      <c r="R224" s="28">
        <f>IF(OR(P224=1,Q224=1),IF(D224+364&lt;=$D$5,(D224+364-$D$4+1)/365,IF(D224&gt;$D$4,($D$5-D224+1)/365,$D$6/365)),0)</f>
        <v>0</v>
      </c>
      <c r="S224" s="28">
        <f>'Data &amp; Parameter'!$E$16*'Data &amp; Parameter'!$E$17*('Data &amp; Parameter'!$E$18+'Data &amp; Parameter'!$E$19)*'Data &amp; Parameter'!$E$20*'Data &amp; Parameter'!$E$37*R224</f>
        <v>0</v>
      </c>
      <c r="T224" s="28">
        <f t="shared" si="3"/>
        <v>0</v>
      </c>
    </row>
    <row r="225" spans="1:20" ht="15.75" customHeight="1" x14ac:dyDescent="0.35">
      <c r="A225">
        <v>218</v>
      </c>
      <c r="B225" s="76">
        <v>44233.553472222222</v>
      </c>
      <c r="C225" s="1" t="s">
        <v>807</v>
      </c>
      <c r="D225" s="76">
        <v>44233.553819444445</v>
      </c>
      <c r="E225" s="1" t="s">
        <v>808</v>
      </c>
      <c r="F225" s="1" t="s">
        <v>809</v>
      </c>
      <c r="G225" s="1" t="s">
        <v>123</v>
      </c>
      <c r="H225" s="1" t="s">
        <v>124</v>
      </c>
      <c r="I225" s="1" t="s">
        <v>125</v>
      </c>
      <c r="J225" s="1" t="s">
        <v>736</v>
      </c>
      <c r="K225" s="1" t="s">
        <v>736</v>
      </c>
      <c r="L225">
        <f>ROUNDUP(IF(B225&gt;$D$4,0,($D$4-B225+1)/365),0)</f>
        <v>0</v>
      </c>
      <c r="M225">
        <f>ROUNDUP(IF(B225&gt;$D$5,0,($D$5-B225+1)/365),0)</f>
        <v>0</v>
      </c>
      <c r="N225" s="28">
        <f>IF(OR(L225=1,M225=1),IF(B225+364&lt;=$D$5,(B225+364-$D$4+1)/365,IF(B225&gt;$D$4,($D$5-B225+1)/365,$D$6/365)),0)</f>
        <v>0</v>
      </c>
      <c r="O225" s="28">
        <f>'Data &amp; Parameter'!$E$16*'Data &amp; Parameter'!$E$17*('Data &amp; Parameter'!$E$18+'Data &amp; Parameter'!$E$19)*'Data &amp; Parameter'!$E$20*'Data &amp; Parameter'!$E$37*N225</f>
        <v>0</v>
      </c>
      <c r="P225">
        <f>ROUNDUP(IF(D225&gt;$D$4,0,($D$4-D225+1)/365),0)</f>
        <v>0</v>
      </c>
      <c r="Q225">
        <f>ROUNDUP(IF(D225&gt;$D$5,0,($D$5-D225+1)/365),0)</f>
        <v>0</v>
      </c>
      <c r="R225" s="28">
        <f>IF(OR(P225=1,Q225=1),IF(D225+364&lt;=$D$5,(D225+364-$D$4+1)/365,IF(D225&gt;$D$4,($D$5-D225+1)/365,$D$6/365)),0)</f>
        <v>0</v>
      </c>
      <c r="S225" s="28">
        <f>'Data &amp; Parameter'!$E$16*'Data &amp; Parameter'!$E$17*('Data &amp; Parameter'!$E$18+'Data &amp; Parameter'!$E$19)*'Data &amp; Parameter'!$E$20*'Data &amp; Parameter'!$E$37*R225</f>
        <v>0</v>
      </c>
      <c r="T225" s="28">
        <f t="shared" si="3"/>
        <v>0</v>
      </c>
    </row>
    <row r="226" spans="1:20" ht="15.75" customHeight="1" x14ac:dyDescent="0.35">
      <c r="A226">
        <v>219</v>
      </c>
      <c r="B226" s="76">
        <v>44233.554363425923</v>
      </c>
      <c r="C226" s="1" t="s">
        <v>810</v>
      </c>
      <c r="D226" s="76">
        <v>44233.556469907402</v>
      </c>
      <c r="E226" s="1" t="s">
        <v>811</v>
      </c>
      <c r="F226" s="1" t="s">
        <v>812</v>
      </c>
      <c r="G226" s="1" t="s">
        <v>123</v>
      </c>
      <c r="H226" s="1" t="s">
        <v>124</v>
      </c>
      <c r="I226" s="1" t="s">
        <v>125</v>
      </c>
      <c r="J226" s="1" t="s">
        <v>736</v>
      </c>
      <c r="K226" s="1" t="s">
        <v>736</v>
      </c>
      <c r="L226">
        <f>ROUNDUP(IF(B226&gt;$D$4,0,($D$4-B226+1)/365),0)</f>
        <v>0</v>
      </c>
      <c r="M226">
        <f>ROUNDUP(IF(B226&gt;$D$5,0,($D$5-B226+1)/365),0)</f>
        <v>0</v>
      </c>
      <c r="N226" s="28">
        <f>IF(OR(L226=1,M226=1),IF(B226+364&lt;=$D$5,(B226+364-$D$4+1)/365,IF(B226&gt;$D$4,($D$5-B226+1)/365,$D$6/365)),0)</f>
        <v>0</v>
      </c>
      <c r="O226" s="28">
        <f>'Data &amp; Parameter'!$E$16*'Data &amp; Parameter'!$E$17*('Data &amp; Parameter'!$E$18+'Data &amp; Parameter'!$E$19)*'Data &amp; Parameter'!$E$20*'Data &amp; Parameter'!$E$37*N226</f>
        <v>0</v>
      </c>
      <c r="P226">
        <f>ROUNDUP(IF(D226&gt;$D$4,0,($D$4-D226+1)/365),0)</f>
        <v>0</v>
      </c>
      <c r="Q226">
        <f>ROUNDUP(IF(D226&gt;$D$5,0,($D$5-D226+1)/365),0)</f>
        <v>0</v>
      </c>
      <c r="R226" s="28">
        <f>IF(OR(P226=1,Q226=1),IF(D226+364&lt;=$D$5,(D226+364-$D$4+1)/365,IF(D226&gt;$D$4,($D$5-D226+1)/365,$D$6/365)),0)</f>
        <v>0</v>
      </c>
      <c r="S226" s="28">
        <f>'Data &amp; Parameter'!$E$16*'Data &amp; Parameter'!$E$17*('Data &amp; Parameter'!$E$18+'Data &amp; Parameter'!$E$19)*'Data &amp; Parameter'!$E$20*'Data &amp; Parameter'!$E$37*R226</f>
        <v>0</v>
      </c>
      <c r="T226" s="28">
        <f t="shared" si="3"/>
        <v>0</v>
      </c>
    </row>
    <row r="227" spans="1:20" ht="15.75" customHeight="1" x14ac:dyDescent="0.35">
      <c r="A227">
        <v>220</v>
      </c>
      <c r="B227" s="76">
        <v>44233.554884259254</v>
      </c>
      <c r="C227" s="1" t="s">
        <v>813</v>
      </c>
      <c r="D227" s="76">
        <v>44233.556527777779</v>
      </c>
      <c r="E227" s="1" t="s">
        <v>814</v>
      </c>
      <c r="F227" s="1" t="s">
        <v>815</v>
      </c>
      <c r="G227" s="1" t="s">
        <v>123</v>
      </c>
      <c r="H227" s="1" t="s">
        <v>124</v>
      </c>
      <c r="I227" s="1" t="s">
        <v>125</v>
      </c>
      <c r="J227" s="1" t="s">
        <v>656</v>
      </c>
      <c r="K227" s="1" t="s">
        <v>656</v>
      </c>
      <c r="L227">
        <f>ROUNDUP(IF(B227&gt;$D$4,0,($D$4-B227+1)/365),0)</f>
        <v>0</v>
      </c>
      <c r="M227">
        <f>ROUNDUP(IF(B227&gt;$D$5,0,($D$5-B227+1)/365),0)</f>
        <v>0</v>
      </c>
      <c r="N227" s="28">
        <f>IF(OR(L227=1,M227=1),IF(B227+364&lt;=$D$5,(B227+364-$D$4+1)/365,IF(B227&gt;$D$4,($D$5-B227+1)/365,$D$6/365)),0)</f>
        <v>0</v>
      </c>
      <c r="O227" s="28">
        <f>'Data &amp; Parameter'!$E$16*'Data &amp; Parameter'!$E$17*('Data &amp; Parameter'!$E$18+'Data &amp; Parameter'!$E$19)*'Data &amp; Parameter'!$E$20*'Data &amp; Parameter'!$E$37*N227</f>
        <v>0</v>
      </c>
      <c r="P227">
        <f>ROUNDUP(IF(D227&gt;$D$4,0,($D$4-D227+1)/365),0)</f>
        <v>0</v>
      </c>
      <c r="Q227">
        <f>ROUNDUP(IF(D227&gt;$D$5,0,($D$5-D227+1)/365),0)</f>
        <v>0</v>
      </c>
      <c r="R227" s="28">
        <f>IF(OR(P227=1,Q227=1),IF(D227+364&lt;=$D$5,(D227+364-$D$4+1)/365,IF(D227&gt;$D$4,($D$5-D227+1)/365,$D$6/365)),0)</f>
        <v>0</v>
      </c>
      <c r="S227" s="28">
        <f>'Data &amp; Parameter'!$E$16*'Data &amp; Parameter'!$E$17*('Data &amp; Parameter'!$E$18+'Data &amp; Parameter'!$E$19)*'Data &amp; Parameter'!$E$20*'Data &amp; Parameter'!$E$37*R227</f>
        <v>0</v>
      </c>
      <c r="T227" s="28">
        <f t="shared" si="3"/>
        <v>0</v>
      </c>
    </row>
    <row r="228" spans="1:20" ht="15.75" customHeight="1" x14ac:dyDescent="0.35">
      <c r="A228">
        <v>221</v>
      </c>
      <c r="B228" s="76">
        <v>44233.554988425924</v>
      </c>
      <c r="C228" s="1" t="s">
        <v>816</v>
      </c>
      <c r="D228" s="76">
        <v>44233.555486111116</v>
      </c>
      <c r="E228" s="1" t="s">
        <v>817</v>
      </c>
      <c r="F228" s="1" t="s">
        <v>818</v>
      </c>
      <c r="G228" s="1" t="s">
        <v>123</v>
      </c>
      <c r="H228" s="1" t="s">
        <v>729</v>
      </c>
      <c r="I228" s="1" t="s">
        <v>125</v>
      </c>
      <c r="J228" s="1" t="s">
        <v>656</v>
      </c>
      <c r="K228" s="1" t="s">
        <v>656</v>
      </c>
      <c r="L228">
        <f>ROUNDUP(IF(B228&gt;$D$4,0,($D$4-B228+1)/365),0)</f>
        <v>0</v>
      </c>
      <c r="M228">
        <f>ROUNDUP(IF(B228&gt;$D$5,0,($D$5-B228+1)/365),0)</f>
        <v>0</v>
      </c>
      <c r="N228" s="28">
        <f>IF(OR(L228=1,M228=1),IF(B228+364&lt;=$D$5,(B228+364-$D$4+1)/365,IF(B228&gt;$D$4,($D$5-B228+1)/365,$D$6/365)),0)</f>
        <v>0</v>
      </c>
      <c r="O228" s="28">
        <f>'Data &amp; Parameter'!$E$16*'Data &amp; Parameter'!$E$17*('Data &amp; Parameter'!$E$18+'Data &amp; Parameter'!$E$19)*'Data &amp; Parameter'!$E$20*'Data &amp; Parameter'!$E$37*N228</f>
        <v>0</v>
      </c>
      <c r="P228">
        <f>ROUNDUP(IF(D228&gt;$D$4,0,($D$4-D228+1)/365),0)</f>
        <v>0</v>
      </c>
      <c r="Q228">
        <f>ROUNDUP(IF(D228&gt;$D$5,0,($D$5-D228+1)/365),0)</f>
        <v>0</v>
      </c>
      <c r="R228" s="28">
        <f>IF(OR(P228=1,Q228=1),IF(D228+364&lt;=$D$5,(D228+364-$D$4+1)/365,IF(D228&gt;$D$4,($D$5-D228+1)/365,$D$6/365)),0)</f>
        <v>0</v>
      </c>
      <c r="S228" s="28">
        <f>'Data &amp; Parameter'!$E$16*'Data &amp; Parameter'!$E$17*('Data &amp; Parameter'!$E$18+'Data &amp; Parameter'!$E$19)*'Data &amp; Parameter'!$E$20*'Data &amp; Parameter'!$E$37*R228</f>
        <v>0</v>
      </c>
      <c r="T228" s="28">
        <f t="shared" si="3"/>
        <v>0</v>
      </c>
    </row>
    <row r="229" spans="1:20" ht="15.75" customHeight="1" x14ac:dyDescent="0.35">
      <c r="A229">
        <v>222</v>
      </c>
      <c r="B229" s="76">
        <v>44233.556099537032</v>
      </c>
      <c r="C229" s="1" t="s">
        <v>819</v>
      </c>
      <c r="D229" s="76">
        <v>44233.556655092594</v>
      </c>
      <c r="E229" s="1" t="s">
        <v>820</v>
      </c>
      <c r="F229" s="1" t="s">
        <v>821</v>
      </c>
      <c r="G229" s="1" t="s">
        <v>123</v>
      </c>
      <c r="H229" s="1" t="s">
        <v>124</v>
      </c>
      <c r="I229" s="1" t="s">
        <v>125</v>
      </c>
      <c r="J229" s="1" t="s">
        <v>736</v>
      </c>
      <c r="K229" s="1" t="s">
        <v>736</v>
      </c>
      <c r="L229">
        <f>ROUNDUP(IF(B229&gt;$D$4,0,($D$4-B229+1)/365),0)</f>
        <v>0</v>
      </c>
      <c r="M229">
        <f>ROUNDUP(IF(B229&gt;$D$5,0,($D$5-B229+1)/365),0)</f>
        <v>0</v>
      </c>
      <c r="N229" s="28">
        <f>IF(OR(L229=1,M229=1),IF(B229+364&lt;=$D$5,(B229+364-$D$4+1)/365,IF(B229&gt;$D$4,($D$5-B229+1)/365,$D$6/365)),0)</f>
        <v>0</v>
      </c>
      <c r="O229" s="28">
        <f>'Data &amp; Parameter'!$E$16*'Data &amp; Parameter'!$E$17*('Data &amp; Parameter'!$E$18+'Data &amp; Parameter'!$E$19)*'Data &amp; Parameter'!$E$20*'Data &amp; Parameter'!$E$37*N229</f>
        <v>0</v>
      </c>
      <c r="P229">
        <f>ROUNDUP(IF(D229&gt;$D$4,0,($D$4-D229+1)/365),0)</f>
        <v>0</v>
      </c>
      <c r="Q229">
        <f>ROUNDUP(IF(D229&gt;$D$5,0,($D$5-D229+1)/365),0)</f>
        <v>0</v>
      </c>
      <c r="R229" s="28">
        <f>IF(OR(P229=1,Q229=1),IF(D229+364&lt;=$D$5,(D229+364-$D$4+1)/365,IF(D229&gt;$D$4,($D$5-D229+1)/365,$D$6/365)),0)</f>
        <v>0</v>
      </c>
      <c r="S229" s="28">
        <f>'Data &amp; Parameter'!$E$16*'Data &amp; Parameter'!$E$17*('Data &amp; Parameter'!$E$18+'Data &amp; Parameter'!$E$19)*'Data &amp; Parameter'!$E$20*'Data &amp; Parameter'!$E$37*R229</f>
        <v>0</v>
      </c>
      <c r="T229" s="28">
        <f t="shared" si="3"/>
        <v>0</v>
      </c>
    </row>
    <row r="230" spans="1:20" ht="15.75" customHeight="1" x14ac:dyDescent="0.35">
      <c r="A230">
        <v>223</v>
      </c>
      <c r="B230" s="76">
        <v>44233.558831018519</v>
      </c>
      <c r="C230" s="1" t="s">
        <v>822</v>
      </c>
      <c r="D230" s="76">
        <v>44261.560231481482</v>
      </c>
      <c r="E230" s="1" t="s">
        <v>823</v>
      </c>
      <c r="F230" s="1" t="s">
        <v>824</v>
      </c>
      <c r="G230" s="1" t="s">
        <v>123</v>
      </c>
      <c r="H230" s="1" t="s">
        <v>124</v>
      </c>
      <c r="I230" s="1" t="s">
        <v>125</v>
      </c>
      <c r="J230" s="1" t="s">
        <v>736</v>
      </c>
      <c r="K230" s="1" t="s">
        <v>736</v>
      </c>
      <c r="L230">
        <f>ROUNDUP(IF(B230&gt;$D$4,0,($D$4-B230+1)/365),0)</f>
        <v>0</v>
      </c>
      <c r="M230">
        <f>ROUNDUP(IF(B230&gt;$D$5,0,($D$5-B230+1)/365),0)</f>
        <v>0</v>
      </c>
      <c r="N230" s="28">
        <f>IF(OR(L230=1,M230=1),IF(B230+364&lt;=$D$5,(B230+364-$D$4+1)/365,IF(B230&gt;$D$4,($D$5-B230+1)/365,$D$6/365)),0)</f>
        <v>0</v>
      </c>
      <c r="O230" s="28">
        <f>'Data &amp; Parameter'!$E$16*'Data &amp; Parameter'!$E$17*('Data &amp; Parameter'!$E$18+'Data &amp; Parameter'!$E$19)*'Data &amp; Parameter'!$E$20*'Data &amp; Parameter'!$E$37*N230</f>
        <v>0</v>
      </c>
      <c r="P230">
        <f>ROUNDUP(IF(D230&gt;$D$4,0,($D$4-D230+1)/365),0)</f>
        <v>0</v>
      </c>
      <c r="Q230">
        <f>ROUNDUP(IF(D230&gt;$D$5,0,($D$5-D230+1)/365),0)</f>
        <v>0</v>
      </c>
      <c r="R230" s="28">
        <f>IF(OR(P230=1,Q230=1),IF(D230+364&lt;=$D$5,(D230+364-$D$4+1)/365,IF(D230&gt;$D$4,($D$5-D230+1)/365,$D$6/365)),0)</f>
        <v>0</v>
      </c>
      <c r="S230" s="28">
        <f>'Data &amp; Parameter'!$E$16*'Data &amp; Parameter'!$E$17*('Data &amp; Parameter'!$E$18+'Data &amp; Parameter'!$E$19)*'Data &amp; Parameter'!$E$20*'Data &amp; Parameter'!$E$37*R230</f>
        <v>0</v>
      </c>
      <c r="T230" s="28">
        <f t="shared" si="3"/>
        <v>0</v>
      </c>
    </row>
    <row r="231" spans="1:20" ht="15.75" customHeight="1" x14ac:dyDescent="0.35">
      <c r="A231">
        <v>224</v>
      </c>
      <c r="B231" s="76">
        <v>44233.559432870374</v>
      </c>
      <c r="C231" s="1" t="s">
        <v>825</v>
      </c>
      <c r="D231" s="76">
        <v>44233.559942129628</v>
      </c>
      <c r="E231" s="1" t="s">
        <v>826</v>
      </c>
      <c r="F231" s="1" t="s">
        <v>827</v>
      </c>
      <c r="G231" s="1" t="s">
        <v>123</v>
      </c>
      <c r="H231" s="1" t="s">
        <v>124</v>
      </c>
      <c r="I231" s="1" t="s">
        <v>125</v>
      </c>
      <c r="J231" s="1" t="s">
        <v>736</v>
      </c>
      <c r="K231" s="1" t="s">
        <v>736</v>
      </c>
      <c r="L231">
        <f>ROUNDUP(IF(B231&gt;$D$4,0,($D$4-B231+1)/365),0)</f>
        <v>0</v>
      </c>
      <c r="M231">
        <f>ROUNDUP(IF(B231&gt;$D$5,0,($D$5-B231+1)/365),0)</f>
        <v>0</v>
      </c>
      <c r="N231" s="28">
        <f>IF(OR(L231=1,M231=1),IF(B231+364&lt;=$D$5,(B231+364-$D$4+1)/365,IF(B231&gt;$D$4,($D$5-B231+1)/365,$D$6/365)),0)</f>
        <v>0</v>
      </c>
      <c r="O231" s="28">
        <f>'Data &amp; Parameter'!$E$16*'Data &amp; Parameter'!$E$17*('Data &amp; Parameter'!$E$18+'Data &amp; Parameter'!$E$19)*'Data &amp; Parameter'!$E$20*'Data &amp; Parameter'!$E$37*N231</f>
        <v>0</v>
      </c>
      <c r="P231">
        <f>ROUNDUP(IF(D231&gt;$D$4,0,($D$4-D231+1)/365),0)</f>
        <v>0</v>
      </c>
      <c r="Q231">
        <f>ROUNDUP(IF(D231&gt;$D$5,0,($D$5-D231+1)/365),0)</f>
        <v>0</v>
      </c>
      <c r="R231" s="28">
        <f>IF(OR(P231=1,Q231=1),IF(D231+364&lt;=$D$5,(D231+364-$D$4+1)/365,IF(D231&gt;$D$4,($D$5-D231+1)/365,$D$6/365)),0)</f>
        <v>0</v>
      </c>
      <c r="S231" s="28">
        <f>'Data &amp; Parameter'!$E$16*'Data &amp; Parameter'!$E$17*('Data &amp; Parameter'!$E$18+'Data &amp; Parameter'!$E$19)*'Data &amp; Parameter'!$E$20*'Data &amp; Parameter'!$E$37*R231</f>
        <v>0</v>
      </c>
      <c r="T231" s="28">
        <f t="shared" si="3"/>
        <v>0</v>
      </c>
    </row>
    <row r="232" spans="1:20" ht="15.75" customHeight="1" x14ac:dyDescent="0.35">
      <c r="A232">
        <v>225</v>
      </c>
      <c r="B232" s="76">
        <v>44233.56077546296</v>
      </c>
      <c r="C232" s="1" t="s">
        <v>828</v>
      </c>
      <c r="D232" s="76">
        <v>44233.562071759261</v>
      </c>
      <c r="E232" s="1" t="s">
        <v>829</v>
      </c>
      <c r="F232" s="1" t="s">
        <v>830</v>
      </c>
      <c r="G232" s="1" t="s">
        <v>123</v>
      </c>
      <c r="H232" s="1" t="s">
        <v>729</v>
      </c>
      <c r="I232" s="1" t="s">
        <v>125</v>
      </c>
      <c r="J232" s="1" t="s">
        <v>656</v>
      </c>
      <c r="K232" s="1" t="s">
        <v>656</v>
      </c>
      <c r="L232">
        <f>ROUNDUP(IF(B232&gt;$D$4,0,($D$4-B232+1)/365),0)</f>
        <v>0</v>
      </c>
      <c r="M232">
        <f>ROUNDUP(IF(B232&gt;$D$5,0,($D$5-B232+1)/365),0)</f>
        <v>0</v>
      </c>
      <c r="N232" s="28">
        <f>IF(OR(L232=1,M232=1),IF(B232+364&lt;=$D$5,(B232+364-$D$4+1)/365,IF(B232&gt;$D$4,($D$5-B232+1)/365,$D$6/365)),0)</f>
        <v>0</v>
      </c>
      <c r="O232" s="28">
        <f>'Data &amp; Parameter'!$E$16*'Data &amp; Parameter'!$E$17*('Data &amp; Parameter'!$E$18+'Data &amp; Parameter'!$E$19)*'Data &amp; Parameter'!$E$20*'Data &amp; Parameter'!$E$37*N232</f>
        <v>0</v>
      </c>
      <c r="P232">
        <f>ROUNDUP(IF(D232&gt;$D$4,0,($D$4-D232+1)/365),0)</f>
        <v>0</v>
      </c>
      <c r="Q232">
        <f>ROUNDUP(IF(D232&gt;$D$5,0,($D$5-D232+1)/365),0)</f>
        <v>0</v>
      </c>
      <c r="R232" s="28">
        <f>IF(OR(P232=1,Q232=1),IF(D232+364&lt;=$D$5,(D232+364-$D$4+1)/365,IF(D232&gt;$D$4,($D$5-D232+1)/365,$D$6/365)),0)</f>
        <v>0</v>
      </c>
      <c r="S232" s="28">
        <f>'Data &amp; Parameter'!$E$16*'Data &amp; Parameter'!$E$17*('Data &amp; Parameter'!$E$18+'Data &amp; Parameter'!$E$19)*'Data &amp; Parameter'!$E$20*'Data &amp; Parameter'!$E$37*R232</f>
        <v>0</v>
      </c>
      <c r="T232" s="28">
        <f t="shared" si="3"/>
        <v>0</v>
      </c>
    </row>
    <row r="233" spans="1:20" ht="15.75" customHeight="1" x14ac:dyDescent="0.35">
      <c r="A233">
        <v>226</v>
      </c>
      <c r="B233" s="76">
        <v>44233.561099537037</v>
      </c>
      <c r="C233" s="1" t="s">
        <v>831</v>
      </c>
      <c r="D233" s="76">
        <v>44233.561979166669</v>
      </c>
      <c r="E233" s="1" t="s">
        <v>832</v>
      </c>
      <c r="F233" s="1" t="s">
        <v>833</v>
      </c>
      <c r="G233" s="1" t="s">
        <v>123</v>
      </c>
      <c r="H233" s="1" t="s">
        <v>124</v>
      </c>
      <c r="I233" s="1" t="s">
        <v>125</v>
      </c>
      <c r="J233" s="1" t="s">
        <v>756</v>
      </c>
      <c r="K233" s="1" t="s">
        <v>834</v>
      </c>
      <c r="L233">
        <f>ROUNDUP(IF(B233&gt;$D$4,0,($D$4-B233+1)/365),0)</f>
        <v>0</v>
      </c>
      <c r="M233">
        <f>ROUNDUP(IF(B233&gt;$D$5,0,($D$5-B233+1)/365),0)</f>
        <v>0</v>
      </c>
      <c r="N233" s="28">
        <f>IF(OR(L233=1,M233=1),IF(B233+364&lt;=$D$5,(B233+364-$D$4+1)/365,IF(B233&gt;$D$4,($D$5-B233+1)/365,$D$6/365)),0)</f>
        <v>0</v>
      </c>
      <c r="O233" s="28">
        <f>'Data &amp; Parameter'!$E$16*'Data &amp; Parameter'!$E$17*('Data &amp; Parameter'!$E$18+'Data &amp; Parameter'!$E$19)*'Data &amp; Parameter'!$E$20*'Data &amp; Parameter'!$E$37*N233</f>
        <v>0</v>
      </c>
      <c r="P233">
        <f>ROUNDUP(IF(D233&gt;$D$4,0,($D$4-D233+1)/365),0)</f>
        <v>0</v>
      </c>
      <c r="Q233">
        <f>ROUNDUP(IF(D233&gt;$D$5,0,($D$5-D233+1)/365),0)</f>
        <v>0</v>
      </c>
      <c r="R233" s="28">
        <f>IF(OR(P233=1,Q233=1),IF(D233+364&lt;=$D$5,(D233+364-$D$4+1)/365,IF(D233&gt;$D$4,($D$5-D233+1)/365,$D$6/365)),0)</f>
        <v>0</v>
      </c>
      <c r="S233" s="28">
        <f>'Data &amp; Parameter'!$E$16*'Data &amp; Parameter'!$E$17*('Data &amp; Parameter'!$E$18+'Data &amp; Parameter'!$E$19)*'Data &amp; Parameter'!$E$20*'Data &amp; Parameter'!$E$37*R233</f>
        <v>0</v>
      </c>
      <c r="T233" s="28">
        <f t="shared" si="3"/>
        <v>0</v>
      </c>
    </row>
    <row r="234" spans="1:20" ht="15.75" customHeight="1" x14ac:dyDescent="0.35">
      <c r="A234">
        <v>227</v>
      </c>
      <c r="B234" s="76">
        <v>44233.562384259261</v>
      </c>
      <c r="C234" s="1" t="s">
        <v>835</v>
      </c>
      <c r="D234" s="76">
        <v>44261.563599537039</v>
      </c>
      <c r="E234" s="1" t="s">
        <v>836</v>
      </c>
      <c r="F234" s="1" t="s">
        <v>837</v>
      </c>
      <c r="G234" s="1" t="s">
        <v>123</v>
      </c>
      <c r="H234" s="1" t="s">
        <v>124</v>
      </c>
      <c r="I234" s="1" t="s">
        <v>125</v>
      </c>
      <c r="J234" s="1" t="s">
        <v>736</v>
      </c>
      <c r="K234" s="1" t="s">
        <v>736</v>
      </c>
      <c r="L234">
        <f>ROUNDUP(IF(B234&gt;$D$4,0,($D$4-B234+1)/365),0)</f>
        <v>0</v>
      </c>
      <c r="M234">
        <f>ROUNDUP(IF(B234&gt;$D$5,0,($D$5-B234+1)/365),0)</f>
        <v>0</v>
      </c>
      <c r="N234" s="28">
        <f>IF(OR(L234=1,M234=1),IF(B234+364&lt;=$D$5,(B234+364-$D$4+1)/365,IF(B234&gt;$D$4,($D$5-B234+1)/365,$D$6/365)),0)</f>
        <v>0</v>
      </c>
      <c r="O234" s="28">
        <f>'Data &amp; Parameter'!$E$16*'Data &amp; Parameter'!$E$17*('Data &amp; Parameter'!$E$18+'Data &amp; Parameter'!$E$19)*'Data &amp; Parameter'!$E$20*'Data &amp; Parameter'!$E$37*N234</f>
        <v>0</v>
      </c>
      <c r="P234">
        <f>ROUNDUP(IF(D234&gt;$D$4,0,($D$4-D234+1)/365),0)</f>
        <v>0</v>
      </c>
      <c r="Q234">
        <f>ROUNDUP(IF(D234&gt;$D$5,0,($D$5-D234+1)/365),0)</f>
        <v>0</v>
      </c>
      <c r="R234" s="28">
        <f>IF(OR(P234=1,Q234=1),IF(D234+364&lt;=$D$5,(D234+364-$D$4+1)/365,IF(D234&gt;$D$4,($D$5-D234+1)/365,$D$6/365)),0)</f>
        <v>0</v>
      </c>
      <c r="S234" s="28">
        <f>'Data &amp; Parameter'!$E$16*'Data &amp; Parameter'!$E$17*('Data &amp; Parameter'!$E$18+'Data &amp; Parameter'!$E$19)*'Data &amp; Parameter'!$E$20*'Data &amp; Parameter'!$E$37*R234</f>
        <v>0</v>
      </c>
      <c r="T234" s="28">
        <f t="shared" si="3"/>
        <v>0</v>
      </c>
    </row>
    <row r="235" spans="1:20" ht="15.75" customHeight="1" x14ac:dyDescent="0.35">
      <c r="A235">
        <v>228</v>
      </c>
      <c r="B235" s="76">
        <v>44233.563171296293</v>
      </c>
      <c r="C235" s="1" t="s">
        <v>838</v>
      </c>
      <c r="D235" s="76">
        <v>44233.56355324074</v>
      </c>
      <c r="E235" s="1" t="s">
        <v>839</v>
      </c>
      <c r="F235" s="1" t="s">
        <v>840</v>
      </c>
      <c r="G235" s="1" t="s">
        <v>123</v>
      </c>
      <c r="H235" s="1" t="s">
        <v>124</v>
      </c>
      <c r="I235" s="1" t="s">
        <v>125</v>
      </c>
      <c r="J235" s="1" t="s">
        <v>736</v>
      </c>
      <c r="K235" s="1" t="s">
        <v>841</v>
      </c>
      <c r="L235">
        <f>ROUNDUP(IF(B235&gt;$D$4,0,($D$4-B235+1)/365),0)</f>
        <v>0</v>
      </c>
      <c r="M235">
        <f>ROUNDUP(IF(B235&gt;$D$5,0,($D$5-B235+1)/365),0)</f>
        <v>0</v>
      </c>
      <c r="N235" s="28">
        <f>IF(OR(L235=1,M235=1),IF(B235+364&lt;=$D$5,(B235+364-$D$4+1)/365,IF(B235&gt;$D$4,($D$5-B235+1)/365,$D$6/365)),0)</f>
        <v>0</v>
      </c>
      <c r="O235" s="28">
        <f>'Data &amp; Parameter'!$E$16*'Data &amp; Parameter'!$E$17*('Data &amp; Parameter'!$E$18+'Data &amp; Parameter'!$E$19)*'Data &amp; Parameter'!$E$20*'Data &amp; Parameter'!$E$37*N235</f>
        <v>0</v>
      </c>
      <c r="P235">
        <f>ROUNDUP(IF(D235&gt;$D$4,0,($D$4-D235+1)/365),0)</f>
        <v>0</v>
      </c>
      <c r="Q235">
        <f>ROUNDUP(IF(D235&gt;$D$5,0,($D$5-D235+1)/365),0)</f>
        <v>0</v>
      </c>
      <c r="R235" s="28">
        <f>IF(OR(P235=1,Q235=1),IF(D235+364&lt;=$D$5,(D235+364-$D$4+1)/365,IF(D235&gt;$D$4,($D$5-D235+1)/365,$D$6/365)),0)</f>
        <v>0</v>
      </c>
      <c r="S235" s="28">
        <f>'Data &amp; Parameter'!$E$16*'Data &amp; Parameter'!$E$17*('Data &amp; Parameter'!$E$18+'Data &amp; Parameter'!$E$19)*'Data &amp; Parameter'!$E$20*'Data &amp; Parameter'!$E$37*R235</f>
        <v>0</v>
      </c>
      <c r="T235" s="28">
        <f t="shared" si="3"/>
        <v>0</v>
      </c>
    </row>
    <row r="236" spans="1:20" ht="15.75" customHeight="1" x14ac:dyDescent="0.35">
      <c r="A236">
        <v>229</v>
      </c>
      <c r="B236" s="76">
        <v>44233.564976851849</v>
      </c>
      <c r="C236" s="1" t="s">
        <v>842</v>
      </c>
      <c r="D236" s="76">
        <v>44233.565717592588</v>
      </c>
      <c r="E236" s="1" t="s">
        <v>843</v>
      </c>
      <c r="F236" s="1" t="s">
        <v>844</v>
      </c>
      <c r="G236" s="1" t="s">
        <v>123</v>
      </c>
      <c r="H236" s="1" t="s">
        <v>124</v>
      </c>
      <c r="I236" s="1" t="s">
        <v>125</v>
      </c>
      <c r="J236" s="1" t="s">
        <v>756</v>
      </c>
      <c r="K236" s="1" t="s">
        <v>756</v>
      </c>
      <c r="L236">
        <f>ROUNDUP(IF(B236&gt;$D$4,0,($D$4-B236+1)/365),0)</f>
        <v>0</v>
      </c>
      <c r="M236">
        <f>ROUNDUP(IF(B236&gt;$D$5,0,($D$5-B236+1)/365),0)</f>
        <v>0</v>
      </c>
      <c r="N236" s="28">
        <f>IF(OR(L236=1,M236=1),IF(B236+364&lt;=$D$5,(B236+364-$D$4+1)/365,IF(B236&gt;$D$4,($D$5-B236+1)/365,$D$6/365)),0)</f>
        <v>0</v>
      </c>
      <c r="O236" s="28">
        <f>'Data &amp; Parameter'!$E$16*'Data &amp; Parameter'!$E$17*('Data &amp; Parameter'!$E$18+'Data &amp; Parameter'!$E$19)*'Data &amp; Parameter'!$E$20*'Data &amp; Parameter'!$E$37*N236</f>
        <v>0</v>
      </c>
      <c r="P236">
        <f>ROUNDUP(IF(D236&gt;$D$4,0,($D$4-D236+1)/365),0)</f>
        <v>0</v>
      </c>
      <c r="Q236">
        <f>ROUNDUP(IF(D236&gt;$D$5,0,($D$5-D236+1)/365),0)</f>
        <v>0</v>
      </c>
      <c r="R236" s="28">
        <f>IF(OR(P236=1,Q236=1),IF(D236+364&lt;=$D$5,(D236+364-$D$4+1)/365,IF(D236&gt;$D$4,($D$5-D236+1)/365,$D$6/365)),0)</f>
        <v>0</v>
      </c>
      <c r="S236" s="28">
        <f>'Data &amp; Parameter'!$E$16*'Data &amp; Parameter'!$E$17*('Data &amp; Parameter'!$E$18+'Data &amp; Parameter'!$E$19)*'Data &amp; Parameter'!$E$20*'Data &amp; Parameter'!$E$37*R236</f>
        <v>0</v>
      </c>
      <c r="T236" s="28">
        <f t="shared" si="3"/>
        <v>0</v>
      </c>
    </row>
    <row r="237" spans="1:20" ht="15.75" customHeight="1" x14ac:dyDescent="0.35">
      <c r="A237">
        <v>230</v>
      </c>
      <c r="B237" s="76">
        <v>44233.56523148148</v>
      </c>
      <c r="C237" s="1" t="s">
        <v>845</v>
      </c>
      <c r="D237" s="76">
        <v>44233.565763888888</v>
      </c>
      <c r="E237" s="1" t="s">
        <v>846</v>
      </c>
      <c r="F237" s="1" t="s">
        <v>847</v>
      </c>
      <c r="G237" s="1" t="s">
        <v>123</v>
      </c>
      <c r="H237" s="1" t="s">
        <v>729</v>
      </c>
      <c r="I237" s="1" t="s">
        <v>125</v>
      </c>
      <c r="J237" s="1" t="s">
        <v>656</v>
      </c>
      <c r="K237" s="1" t="s">
        <v>656</v>
      </c>
      <c r="L237">
        <f>ROUNDUP(IF(B237&gt;$D$4,0,($D$4-B237+1)/365),0)</f>
        <v>0</v>
      </c>
      <c r="M237">
        <f>ROUNDUP(IF(B237&gt;$D$5,0,($D$5-B237+1)/365),0)</f>
        <v>0</v>
      </c>
      <c r="N237" s="28">
        <f>IF(OR(L237=1,M237=1),IF(B237+364&lt;=$D$5,(B237+364-$D$4+1)/365,IF(B237&gt;$D$4,($D$5-B237+1)/365,$D$6/365)),0)</f>
        <v>0</v>
      </c>
      <c r="O237" s="28">
        <f>'Data &amp; Parameter'!$E$16*'Data &amp; Parameter'!$E$17*('Data &amp; Parameter'!$E$18+'Data &amp; Parameter'!$E$19)*'Data &amp; Parameter'!$E$20*'Data &amp; Parameter'!$E$37*N237</f>
        <v>0</v>
      </c>
      <c r="P237">
        <f>ROUNDUP(IF(D237&gt;$D$4,0,($D$4-D237+1)/365),0)</f>
        <v>0</v>
      </c>
      <c r="Q237">
        <f>ROUNDUP(IF(D237&gt;$D$5,0,($D$5-D237+1)/365),0)</f>
        <v>0</v>
      </c>
      <c r="R237" s="28">
        <f>IF(OR(P237=1,Q237=1),IF(D237+364&lt;=$D$5,(D237+364-$D$4+1)/365,IF(D237&gt;$D$4,($D$5-D237+1)/365,$D$6/365)),0)</f>
        <v>0</v>
      </c>
      <c r="S237" s="28">
        <f>'Data &amp; Parameter'!$E$16*'Data &amp; Parameter'!$E$17*('Data &amp; Parameter'!$E$18+'Data &amp; Parameter'!$E$19)*'Data &amp; Parameter'!$E$20*'Data &amp; Parameter'!$E$37*R237</f>
        <v>0</v>
      </c>
      <c r="T237" s="28">
        <f t="shared" si="3"/>
        <v>0</v>
      </c>
    </row>
    <row r="238" spans="1:20" ht="15.75" customHeight="1" x14ac:dyDescent="0.35">
      <c r="A238">
        <v>231</v>
      </c>
      <c r="B238" s="76">
        <v>44233.566782407404</v>
      </c>
      <c r="C238" s="1" t="s">
        <v>848</v>
      </c>
      <c r="D238" s="76">
        <v>44261.567476851851</v>
      </c>
      <c r="E238" s="1" t="s">
        <v>849</v>
      </c>
      <c r="F238" s="1" t="s">
        <v>850</v>
      </c>
      <c r="G238" s="1" t="s">
        <v>123</v>
      </c>
      <c r="H238" s="1" t="s">
        <v>124</v>
      </c>
      <c r="I238" s="1" t="s">
        <v>125</v>
      </c>
      <c r="J238" s="1" t="s">
        <v>736</v>
      </c>
      <c r="K238" s="1" t="s">
        <v>736</v>
      </c>
      <c r="L238">
        <f>ROUNDUP(IF(B238&gt;$D$4,0,($D$4-B238+1)/365),0)</f>
        <v>0</v>
      </c>
      <c r="M238">
        <f>ROUNDUP(IF(B238&gt;$D$5,0,($D$5-B238+1)/365),0)</f>
        <v>0</v>
      </c>
      <c r="N238" s="28">
        <f>IF(OR(L238=1,M238=1),IF(B238+364&lt;=$D$5,(B238+364-$D$4+1)/365,IF(B238&gt;$D$4,($D$5-B238+1)/365,$D$6/365)),0)</f>
        <v>0</v>
      </c>
      <c r="O238" s="28">
        <f>'Data &amp; Parameter'!$E$16*'Data &amp; Parameter'!$E$17*('Data &amp; Parameter'!$E$18+'Data &amp; Parameter'!$E$19)*'Data &amp; Parameter'!$E$20*'Data &amp; Parameter'!$E$37*N238</f>
        <v>0</v>
      </c>
      <c r="P238">
        <f>ROUNDUP(IF(D238&gt;$D$4,0,($D$4-D238+1)/365),0)</f>
        <v>0</v>
      </c>
      <c r="Q238">
        <f>ROUNDUP(IF(D238&gt;$D$5,0,($D$5-D238+1)/365),0)</f>
        <v>0</v>
      </c>
      <c r="R238" s="28">
        <f>IF(OR(P238=1,Q238=1),IF(D238+364&lt;=$D$5,(D238+364-$D$4+1)/365,IF(D238&gt;$D$4,($D$5-D238+1)/365,$D$6/365)),0)</f>
        <v>0</v>
      </c>
      <c r="S238" s="28">
        <f>'Data &amp; Parameter'!$E$16*'Data &amp; Parameter'!$E$17*('Data &amp; Parameter'!$E$18+'Data &amp; Parameter'!$E$19)*'Data &amp; Parameter'!$E$20*'Data &amp; Parameter'!$E$37*R238</f>
        <v>0</v>
      </c>
      <c r="T238" s="28">
        <f t="shared" si="3"/>
        <v>0</v>
      </c>
    </row>
    <row r="239" spans="1:20" ht="15.75" customHeight="1" x14ac:dyDescent="0.35">
      <c r="A239">
        <v>232</v>
      </c>
      <c r="B239" s="76">
        <v>44233.567812499998</v>
      </c>
      <c r="C239" s="1" t="s">
        <v>851</v>
      </c>
      <c r="D239" s="76">
        <v>44233.568703703699</v>
      </c>
      <c r="E239" s="1" t="s">
        <v>852</v>
      </c>
      <c r="F239" s="1" t="s">
        <v>853</v>
      </c>
      <c r="G239" s="1" t="s">
        <v>123</v>
      </c>
      <c r="H239" s="1" t="s">
        <v>729</v>
      </c>
      <c r="I239" s="1" t="s">
        <v>125</v>
      </c>
      <c r="J239" s="1" t="s">
        <v>656</v>
      </c>
      <c r="K239" s="1" t="s">
        <v>656</v>
      </c>
      <c r="L239">
        <f>ROUNDUP(IF(B239&gt;$D$4,0,($D$4-B239+1)/365),0)</f>
        <v>0</v>
      </c>
      <c r="M239">
        <f>ROUNDUP(IF(B239&gt;$D$5,0,($D$5-B239+1)/365),0)</f>
        <v>0</v>
      </c>
      <c r="N239" s="28">
        <f>IF(OR(L239=1,M239=1),IF(B239+364&lt;=$D$5,(B239+364-$D$4+1)/365,IF(B239&gt;$D$4,($D$5-B239+1)/365,$D$6/365)),0)</f>
        <v>0</v>
      </c>
      <c r="O239" s="28">
        <f>'Data &amp; Parameter'!$E$16*'Data &amp; Parameter'!$E$17*('Data &amp; Parameter'!$E$18+'Data &amp; Parameter'!$E$19)*'Data &amp; Parameter'!$E$20*'Data &amp; Parameter'!$E$37*N239</f>
        <v>0</v>
      </c>
      <c r="P239">
        <f>ROUNDUP(IF(D239&gt;$D$4,0,($D$4-D239+1)/365),0)</f>
        <v>0</v>
      </c>
      <c r="Q239">
        <f>ROUNDUP(IF(D239&gt;$D$5,0,($D$5-D239+1)/365),0)</f>
        <v>0</v>
      </c>
      <c r="R239" s="28">
        <f>IF(OR(P239=1,Q239=1),IF(D239+364&lt;=$D$5,(D239+364-$D$4+1)/365,IF(D239&gt;$D$4,($D$5-D239+1)/365,$D$6/365)),0)</f>
        <v>0</v>
      </c>
      <c r="S239" s="28">
        <f>'Data &amp; Parameter'!$E$16*'Data &amp; Parameter'!$E$17*('Data &amp; Parameter'!$E$18+'Data &amp; Parameter'!$E$19)*'Data &amp; Parameter'!$E$20*'Data &amp; Parameter'!$E$37*R239</f>
        <v>0</v>
      </c>
      <c r="T239" s="28">
        <f t="shared" si="3"/>
        <v>0</v>
      </c>
    </row>
    <row r="240" spans="1:20" ht="15.75" customHeight="1" x14ac:dyDescent="0.35">
      <c r="A240">
        <v>233</v>
      </c>
      <c r="B240" s="76">
        <v>44233.567893518513</v>
      </c>
      <c r="C240" s="1" t="s">
        <v>854</v>
      </c>
      <c r="D240" s="76">
        <v>44233.568796296298</v>
      </c>
      <c r="E240" s="1" t="s">
        <v>855</v>
      </c>
      <c r="F240" s="1" t="s">
        <v>856</v>
      </c>
      <c r="G240" s="1" t="s">
        <v>123</v>
      </c>
      <c r="H240" s="1" t="s">
        <v>124</v>
      </c>
      <c r="I240" s="1" t="s">
        <v>125</v>
      </c>
      <c r="J240" s="1" t="s">
        <v>756</v>
      </c>
      <c r="K240" s="1" t="s">
        <v>756</v>
      </c>
      <c r="L240">
        <f>ROUNDUP(IF(B240&gt;$D$4,0,($D$4-B240+1)/365),0)</f>
        <v>0</v>
      </c>
      <c r="M240">
        <f>ROUNDUP(IF(B240&gt;$D$5,0,($D$5-B240+1)/365),0)</f>
        <v>0</v>
      </c>
      <c r="N240" s="28">
        <f>IF(OR(L240=1,M240=1),IF(B240+364&lt;=$D$5,(B240+364-$D$4+1)/365,IF(B240&gt;$D$4,($D$5-B240+1)/365,$D$6/365)),0)</f>
        <v>0</v>
      </c>
      <c r="O240" s="28">
        <f>'Data &amp; Parameter'!$E$16*'Data &amp; Parameter'!$E$17*('Data &amp; Parameter'!$E$18+'Data &amp; Parameter'!$E$19)*'Data &amp; Parameter'!$E$20*'Data &amp; Parameter'!$E$37*N240</f>
        <v>0</v>
      </c>
      <c r="P240">
        <f>ROUNDUP(IF(D240&gt;$D$4,0,($D$4-D240+1)/365),0)</f>
        <v>0</v>
      </c>
      <c r="Q240">
        <f>ROUNDUP(IF(D240&gt;$D$5,0,($D$5-D240+1)/365),0)</f>
        <v>0</v>
      </c>
      <c r="R240" s="28">
        <f>IF(OR(P240=1,Q240=1),IF(D240+364&lt;=$D$5,(D240+364-$D$4+1)/365,IF(D240&gt;$D$4,($D$5-D240+1)/365,$D$6/365)),0)</f>
        <v>0</v>
      </c>
      <c r="S240" s="28">
        <f>'Data &amp; Parameter'!$E$16*'Data &amp; Parameter'!$E$17*('Data &amp; Parameter'!$E$18+'Data &amp; Parameter'!$E$19)*'Data &amp; Parameter'!$E$20*'Data &amp; Parameter'!$E$37*R240</f>
        <v>0</v>
      </c>
      <c r="T240" s="28">
        <f t="shared" si="3"/>
        <v>0</v>
      </c>
    </row>
    <row r="241" spans="1:20" ht="15.75" customHeight="1" x14ac:dyDescent="0.35">
      <c r="A241">
        <v>234</v>
      </c>
      <c r="B241" s="76">
        <v>44233.568240740744</v>
      </c>
      <c r="C241" s="1" t="s">
        <v>857</v>
      </c>
      <c r="D241" s="76">
        <v>44233.568541666667</v>
      </c>
      <c r="E241" s="1" t="s">
        <v>858</v>
      </c>
      <c r="F241" s="1" t="s">
        <v>859</v>
      </c>
      <c r="G241" s="1" t="s">
        <v>123</v>
      </c>
      <c r="H241" s="1" t="s">
        <v>124</v>
      </c>
      <c r="I241" s="1" t="s">
        <v>125</v>
      </c>
      <c r="J241" s="1" t="s">
        <v>736</v>
      </c>
      <c r="K241" s="1" t="s">
        <v>736</v>
      </c>
      <c r="L241">
        <f>ROUNDUP(IF(B241&gt;$D$4,0,($D$4-B241+1)/365),0)</f>
        <v>0</v>
      </c>
      <c r="M241">
        <f>ROUNDUP(IF(B241&gt;$D$5,0,($D$5-B241+1)/365),0)</f>
        <v>0</v>
      </c>
      <c r="N241" s="28">
        <f>IF(OR(L241=1,M241=1),IF(B241+364&lt;=$D$5,(B241+364-$D$4+1)/365,IF(B241&gt;$D$4,($D$5-B241+1)/365,$D$6/365)),0)</f>
        <v>0</v>
      </c>
      <c r="O241" s="28">
        <f>'Data &amp; Parameter'!$E$16*'Data &amp; Parameter'!$E$17*('Data &amp; Parameter'!$E$18+'Data &amp; Parameter'!$E$19)*'Data &amp; Parameter'!$E$20*'Data &amp; Parameter'!$E$37*N241</f>
        <v>0</v>
      </c>
      <c r="P241">
        <f>ROUNDUP(IF(D241&gt;$D$4,0,($D$4-D241+1)/365),0)</f>
        <v>0</v>
      </c>
      <c r="Q241">
        <f>ROUNDUP(IF(D241&gt;$D$5,0,($D$5-D241+1)/365),0)</f>
        <v>0</v>
      </c>
      <c r="R241" s="28">
        <f>IF(OR(P241=1,Q241=1),IF(D241+364&lt;=$D$5,(D241+364-$D$4+1)/365,IF(D241&gt;$D$4,($D$5-D241+1)/365,$D$6/365)),0)</f>
        <v>0</v>
      </c>
      <c r="S241" s="28">
        <f>'Data &amp; Parameter'!$E$16*'Data &amp; Parameter'!$E$17*('Data &amp; Parameter'!$E$18+'Data &amp; Parameter'!$E$19)*'Data &amp; Parameter'!$E$20*'Data &amp; Parameter'!$E$37*R241</f>
        <v>0</v>
      </c>
      <c r="T241" s="28">
        <f t="shared" si="3"/>
        <v>0</v>
      </c>
    </row>
    <row r="242" spans="1:20" ht="15.75" customHeight="1" x14ac:dyDescent="0.35">
      <c r="A242">
        <v>235</v>
      </c>
      <c r="B242" s="76">
        <v>44233.569398148145</v>
      </c>
      <c r="C242" s="1" t="s">
        <v>860</v>
      </c>
      <c r="D242" s="76">
        <v>44233.570104166662</v>
      </c>
      <c r="E242" s="1" t="s">
        <v>861</v>
      </c>
      <c r="F242" s="1" t="s">
        <v>862</v>
      </c>
      <c r="G242" s="1" t="s">
        <v>123</v>
      </c>
      <c r="H242" s="1" t="s">
        <v>124</v>
      </c>
      <c r="I242" s="1" t="s">
        <v>125</v>
      </c>
      <c r="J242" s="1" t="s">
        <v>736</v>
      </c>
      <c r="K242" s="1" t="s">
        <v>736</v>
      </c>
      <c r="L242">
        <f>ROUNDUP(IF(B242&gt;$D$4,0,($D$4-B242+1)/365),0)</f>
        <v>0</v>
      </c>
      <c r="M242">
        <f>ROUNDUP(IF(B242&gt;$D$5,0,($D$5-B242+1)/365),0)</f>
        <v>0</v>
      </c>
      <c r="N242" s="28">
        <f>IF(OR(L242=1,M242=1),IF(B242+364&lt;=$D$5,(B242+364-$D$4+1)/365,IF(B242&gt;$D$4,($D$5-B242+1)/365,$D$6/365)),0)</f>
        <v>0</v>
      </c>
      <c r="O242" s="28">
        <f>'Data &amp; Parameter'!$E$16*'Data &amp; Parameter'!$E$17*('Data &amp; Parameter'!$E$18+'Data &amp; Parameter'!$E$19)*'Data &amp; Parameter'!$E$20*'Data &amp; Parameter'!$E$37*N242</f>
        <v>0</v>
      </c>
      <c r="P242">
        <f>ROUNDUP(IF(D242&gt;$D$4,0,($D$4-D242+1)/365),0)</f>
        <v>0</v>
      </c>
      <c r="Q242">
        <f>ROUNDUP(IF(D242&gt;$D$5,0,($D$5-D242+1)/365),0)</f>
        <v>0</v>
      </c>
      <c r="R242" s="28">
        <f>IF(OR(P242=1,Q242=1),IF(D242+364&lt;=$D$5,(D242+364-$D$4+1)/365,IF(D242&gt;$D$4,($D$5-D242+1)/365,$D$6/365)),0)</f>
        <v>0</v>
      </c>
      <c r="S242" s="28">
        <f>'Data &amp; Parameter'!$E$16*'Data &amp; Parameter'!$E$17*('Data &amp; Parameter'!$E$18+'Data &amp; Parameter'!$E$19)*'Data &amp; Parameter'!$E$20*'Data &amp; Parameter'!$E$37*R242</f>
        <v>0</v>
      </c>
      <c r="T242" s="28">
        <f t="shared" si="3"/>
        <v>0</v>
      </c>
    </row>
    <row r="243" spans="1:20" ht="15.75" customHeight="1" x14ac:dyDescent="0.35">
      <c r="A243">
        <v>236</v>
      </c>
      <c r="B243" s="76">
        <v>44233.570277777777</v>
      </c>
      <c r="C243" s="1" t="s">
        <v>863</v>
      </c>
      <c r="D243" s="76">
        <v>44233.570775462962</v>
      </c>
      <c r="E243" s="1" t="s">
        <v>864</v>
      </c>
      <c r="F243" s="1" t="s">
        <v>865</v>
      </c>
      <c r="G243" s="1" t="s">
        <v>123</v>
      </c>
      <c r="H243" s="1" t="s">
        <v>124</v>
      </c>
      <c r="I243" s="1" t="s">
        <v>125</v>
      </c>
      <c r="J243" s="1" t="s">
        <v>736</v>
      </c>
      <c r="K243" s="1" t="s">
        <v>736</v>
      </c>
      <c r="L243">
        <f>ROUNDUP(IF(B243&gt;$D$4,0,($D$4-B243+1)/365),0)</f>
        <v>0</v>
      </c>
      <c r="M243">
        <f>ROUNDUP(IF(B243&gt;$D$5,0,($D$5-B243+1)/365),0)</f>
        <v>0</v>
      </c>
      <c r="N243" s="28">
        <f>IF(OR(L243=1,M243=1),IF(B243+364&lt;=$D$5,(B243+364-$D$4+1)/365,IF(B243&gt;$D$4,($D$5-B243+1)/365,$D$6/365)),0)</f>
        <v>0</v>
      </c>
      <c r="O243" s="28">
        <f>'Data &amp; Parameter'!$E$16*'Data &amp; Parameter'!$E$17*('Data &amp; Parameter'!$E$18+'Data &amp; Parameter'!$E$19)*'Data &amp; Parameter'!$E$20*'Data &amp; Parameter'!$E$37*N243</f>
        <v>0</v>
      </c>
      <c r="P243">
        <f>ROUNDUP(IF(D243&gt;$D$4,0,($D$4-D243+1)/365),0)</f>
        <v>0</v>
      </c>
      <c r="Q243">
        <f>ROUNDUP(IF(D243&gt;$D$5,0,($D$5-D243+1)/365),0)</f>
        <v>0</v>
      </c>
      <c r="R243" s="28">
        <f>IF(OR(P243=1,Q243=1),IF(D243+364&lt;=$D$5,(D243+364-$D$4+1)/365,IF(D243&gt;$D$4,($D$5-D243+1)/365,$D$6/365)),0)</f>
        <v>0</v>
      </c>
      <c r="S243" s="28">
        <f>'Data &amp; Parameter'!$E$16*'Data &amp; Parameter'!$E$17*('Data &amp; Parameter'!$E$18+'Data &amp; Parameter'!$E$19)*'Data &amp; Parameter'!$E$20*'Data &amp; Parameter'!$E$37*R243</f>
        <v>0</v>
      </c>
      <c r="T243" s="28">
        <f t="shared" si="3"/>
        <v>0</v>
      </c>
    </row>
    <row r="244" spans="1:20" ht="15.75" customHeight="1" x14ac:dyDescent="0.35">
      <c r="A244">
        <v>237</v>
      </c>
      <c r="B244" s="76">
        <v>44233.571435185186</v>
      </c>
      <c r="C244" s="1" t="s">
        <v>866</v>
      </c>
      <c r="D244" s="76">
        <v>44233.571932870371</v>
      </c>
      <c r="E244" s="1" t="s">
        <v>867</v>
      </c>
      <c r="F244" s="1" t="s">
        <v>868</v>
      </c>
      <c r="G244" s="1" t="s">
        <v>123</v>
      </c>
      <c r="H244" s="1" t="s">
        <v>729</v>
      </c>
      <c r="I244" s="1" t="s">
        <v>125</v>
      </c>
      <c r="J244" s="1" t="s">
        <v>656</v>
      </c>
      <c r="K244" s="1" t="s">
        <v>656</v>
      </c>
      <c r="L244">
        <f>ROUNDUP(IF(B244&gt;$D$4,0,($D$4-B244+1)/365),0)</f>
        <v>0</v>
      </c>
      <c r="M244">
        <f>ROUNDUP(IF(B244&gt;$D$5,0,($D$5-B244+1)/365),0)</f>
        <v>0</v>
      </c>
      <c r="N244" s="28">
        <f>IF(OR(L244=1,M244=1),IF(B244+364&lt;=$D$5,(B244+364-$D$4+1)/365,IF(B244&gt;$D$4,($D$5-B244+1)/365,$D$6/365)),0)</f>
        <v>0</v>
      </c>
      <c r="O244" s="28">
        <f>'Data &amp; Parameter'!$E$16*'Data &amp; Parameter'!$E$17*('Data &amp; Parameter'!$E$18+'Data &amp; Parameter'!$E$19)*'Data &amp; Parameter'!$E$20*'Data &amp; Parameter'!$E$37*N244</f>
        <v>0</v>
      </c>
      <c r="P244">
        <f>ROUNDUP(IF(D244&gt;$D$4,0,($D$4-D244+1)/365),0)</f>
        <v>0</v>
      </c>
      <c r="Q244">
        <f>ROUNDUP(IF(D244&gt;$D$5,0,($D$5-D244+1)/365),0)</f>
        <v>0</v>
      </c>
      <c r="R244" s="28">
        <f>IF(OR(P244=1,Q244=1),IF(D244+364&lt;=$D$5,(D244+364-$D$4+1)/365,IF(D244&gt;$D$4,($D$5-D244+1)/365,$D$6/365)),0)</f>
        <v>0</v>
      </c>
      <c r="S244" s="28">
        <f>'Data &amp; Parameter'!$E$16*'Data &amp; Parameter'!$E$17*('Data &amp; Parameter'!$E$18+'Data &amp; Parameter'!$E$19)*'Data &amp; Parameter'!$E$20*'Data &amp; Parameter'!$E$37*R244</f>
        <v>0</v>
      </c>
      <c r="T244" s="28">
        <f t="shared" si="3"/>
        <v>0</v>
      </c>
    </row>
    <row r="245" spans="1:20" ht="15.75" customHeight="1" x14ac:dyDescent="0.35">
      <c r="A245">
        <v>238</v>
      </c>
      <c r="B245" s="76">
        <v>44233.572650462964</v>
      </c>
      <c r="C245" s="1" t="s">
        <v>869</v>
      </c>
      <c r="D245" s="76">
        <v>44233.573333333334</v>
      </c>
      <c r="E245" s="1" t="s">
        <v>870</v>
      </c>
      <c r="F245" s="1" t="s">
        <v>871</v>
      </c>
      <c r="G245" s="1" t="s">
        <v>123</v>
      </c>
      <c r="H245" s="1" t="s">
        <v>124</v>
      </c>
      <c r="I245" s="1" t="s">
        <v>125</v>
      </c>
      <c r="J245" s="1" t="s">
        <v>736</v>
      </c>
      <c r="K245" s="1" t="s">
        <v>736</v>
      </c>
      <c r="L245">
        <f>ROUNDUP(IF(B245&gt;$D$4,0,($D$4-B245+1)/365),0)</f>
        <v>0</v>
      </c>
      <c r="M245">
        <f>ROUNDUP(IF(B245&gt;$D$5,0,($D$5-B245+1)/365),0)</f>
        <v>0</v>
      </c>
      <c r="N245" s="28">
        <f>IF(OR(L245=1,M245=1),IF(B245+364&lt;=$D$5,(B245+364-$D$4+1)/365,IF(B245&gt;$D$4,($D$5-B245+1)/365,$D$6/365)),0)</f>
        <v>0</v>
      </c>
      <c r="O245" s="28">
        <f>'Data &amp; Parameter'!$E$16*'Data &amp; Parameter'!$E$17*('Data &amp; Parameter'!$E$18+'Data &amp; Parameter'!$E$19)*'Data &amp; Parameter'!$E$20*'Data &amp; Parameter'!$E$37*N245</f>
        <v>0</v>
      </c>
      <c r="P245">
        <f>ROUNDUP(IF(D245&gt;$D$4,0,($D$4-D245+1)/365),0)</f>
        <v>0</v>
      </c>
      <c r="Q245">
        <f>ROUNDUP(IF(D245&gt;$D$5,0,($D$5-D245+1)/365),0)</f>
        <v>0</v>
      </c>
      <c r="R245" s="28">
        <f>IF(OR(P245=1,Q245=1),IF(D245+364&lt;=$D$5,(D245+364-$D$4+1)/365,IF(D245&gt;$D$4,($D$5-D245+1)/365,$D$6/365)),0)</f>
        <v>0</v>
      </c>
      <c r="S245" s="28">
        <f>'Data &amp; Parameter'!$E$16*'Data &amp; Parameter'!$E$17*('Data &amp; Parameter'!$E$18+'Data &amp; Parameter'!$E$19)*'Data &amp; Parameter'!$E$20*'Data &amp; Parameter'!$E$37*R245</f>
        <v>0</v>
      </c>
      <c r="T245" s="28">
        <f t="shared" si="3"/>
        <v>0</v>
      </c>
    </row>
    <row r="246" spans="1:20" ht="15.75" customHeight="1" x14ac:dyDescent="0.35">
      <c r="A246">
        <v>239</v>
      </c>
      <c r="B246" s="76">
        <v>44233.573993055557</v>
      </c>
      <c r="C246" s="1" t="s">
        <v>872</v>
      </c>
      <c r="D246" s="76">
        <v>44233.574687500004</v>
      </c>
      <c r="E246" s="1" t="s">
        <v>873</v>
      </c>
      <c r="F246" s="1" t="s">
        <v>874</v>
      </c>
      <c r="G246" s="1" t="s">
        <v>123</v>
      </c>
      <c r="H246" s="1" t="s">
        <v>124</v>
      </c>
      <c r="I246" s="1" t="s">
        <v>125</v>
      </c>
      <c r="J246" s="1" t="s">
        <v>736</v>
      </c>
      <c r="K246" s="1" t="s">
        <v>736</v>
      </c>
      <c r="L246">
        <f>ROUNDUP(IF(B246&gt;$D$4,0,($D$4-B246+1)/365),0)</f>
        <v>0</v>
      </c>
      <c r="M246">
        <f>ROUNDUP(IF(B246&gt;$D$5,0,($D$5-B246+1)/365),0)</f>
        <v>0</v>
      </c>
      <c r="N246" s="28">
        <f>IF(OR(L246=1,M246=1),IF(B246+364&lt;=$D$5,(B246+364-$D$4+1)/365,IF(B246&gt;$D$4,($D$5-B246+1)/365,$D$6/365)),0)</f>
        <v>0</v>
      </c>
      <c r="O246" s="28">
        <f>'Data &amp; Parameter'!$E$16*'Data &amp; Parameter'!$E$17*('Data &amp; Parameter'!$E$18+'Data &amp; Parameter'!$E$19)*'Data &amp; Parameter'!$E$20*'Data &amp; Parameter'!$E$37*N246</f>
        <v>0</v>
      </c>
      <c r="P246">
        <f>ROUNDUP(IF(D246&gt;$D$4,0,($D$4-D246+1)/365),0)</f>
        <v>0</v>
      </c>
      <c r="Q246">
        <f>ROUNDUP(IF(D246&gt;$D$5,0,($D$5-D246+1)/365),0)</f>
        <v>0</v>
      </c>
      <c r="R246" s="28">
        <f>IF(OR(P246=1,Q246=1),IF(D246+364&lt;=$D$5,(D246+364-$D$4+1)/365,IF(D246&gt;$D$4,($D$5-D246+1)/365,$D$6/365)),0)</f>
        <v>0</v>
      </c>
      <c r="S246" s="28">
        <f>'Data &amp; Parameter'!$E$16*'Data &amp; Parameter'!$E$17*('Data &amp; Parameter'!$E$18+'Data &amp; Parameter'!$E$19)*'Data &amp; Parameter'!$E$20*'Data &amp; Parameter'!$E$37*R246</f>
        <v>0</v>
      </c>
      <c r="T246" s="28">
        <f t="shared" si="3"/>
        <v>0</v>
      </c>
    </row>
    <row r="247" spans="1:20" ht="15.75" customHeight="1" x14ac:dyDescent="0.35">
      <c r="A247">
        <v>240</v>
      </c>
      <c r="B247" s="76">
        <v>44233.574236111112</v>
      </c>
      <c r="C247" s="1" t="s">
        <v>875</v>
      </c>
      <c r="D247" s="76">
        <v>44233.574942129635</v>
      </c>
      <c r="E247" s="1" t="s">
        <v>876</v>
      </c>
      <c r="F247" s="1" t="s">
        <v>877</v>
      </c>
      <c r="G247" s="1" t="s">
        <v>123</v>
      </c>
      <c r="H247" s="1" t="s">
        <v>729</v>
      </c>
      <c r="I247" s="1" t="s">
        <v>125</v>
      </c>
      <c r="J247" s="1" t="s">
        <v>656</v>
      </c>
      <c r="K247" s="1" t="s">
        <v>656</v>
      </c>
      <c r="L247">
        <f>ROUNDUP(IF(B247&gt;$D$4,0,($D$4-B247+1)/365),0)</f>
        <v>0</v>
      </c>
      <c r="M247">
        <f>ROUNDUP(IF(B247&gt;$D$5,0,($D$5-B247+1)/365),0)</f>
        <v>0</v>
      </c>
      <c r="N247" s="28">
        <f>IF(OR(L247=1,M247=1),IF(B247+364&lt;=$D$5,(B247+364-$D$4+1)/365,IF(B247&gt;$D$4,($D$5-B247+1)/365,$D$6/365)),0)</f>
        <v>0</v>
      </c>
      <c r="O247" s="28">
        <f>'Data &amp; Parameter'!$E$16*'Data &amp; Parameter'!$E$17*('Data &amp; Parameter'!$E$18+'Data &amp; Parameter'!$E$19)*'Data &amp; Parameter'!$E$20*'Data &amp; Parameter'!$E$37*N247</f>
        <v>0</v>
      </c>
      <c r="P247">
        <f>ROUNDUP(IF(D247&gt;$D$4,0,($D$4-D247+1)/365),0)</f>
        <v>0</v>
      </c>
      <c r="Q247">
        <f>ROUNDUP(IF(D247&gt;$D$5,0,($D$5-D247+1)/365),0)</f>
        <v>0</v>
      </c>
      <c r="R247" s="28">
        <f>IF(OR(P247=1,Q247=1),IF(D247+364&lt;=$D$5,(D247+364-$D$4+1)/365,IF(D247&gt;$D$4,($D$5-D247+1)/365,$D$6/365)),0)</f>
        <v>0</v>
      </c>
      <c r="S247" s="28">
        <f>'Data &amp; Parameter'!$E$16*'Data &amp; Parameter'!$E$17*('Data &amp; Parameter'!$E$18+'Data &amp; Parameter'!$E$19)*'Data &amp; Parameter'!$E$20*'Data &amp; Parameter'!$E$37*R247</f>
        <v>0</v>
      </c>
      <c r="T247" s="28">
        <f t="shared" si="3"/>
        <v>0</v>
      </c>
    </row>
    <row r="248" spans="1:20" ht="15.75" customHeight="1" x14ac:dyDescent="0.35">
      <c r="A248">
        <v>241</v>
      </c>
      <c r="B248" s="76">
        <v>44233.575138888889</v>
      </c>
      <c r="C248" s="1" t="s">
        <v>878</v>
      </c>
      <c r="D248" s="76">
        <v>44233.57649305556</v>
      </c>
      <c r="E248" s="1" t="s">
        <v>879</v>
      </c>
      <c r="F248" s="1" t="s">
        <v>880</v>
      </c>
      <c r="G248" s="1" t="s">
        <v>123</v>
      </c>
      <c r="H248" s="1" t="s">
        <v>124</v>
      </c>
      <c r="I248" s="1" t="s">
        <v>125</v>
      </c>
      <c r="J248" s="1" t="s">
        <v>756</v>
      </c>
      <c r="K248" s="1" t="s">
        <v>881</v>
      </c>
      <c r="L248">
        <f>ROUNDUP(IF(B248&gt;$D$4,0,($D$4-B248+1)/365),0)</f>
        <v>0</v>
      </c>
      <c r="M248">
        <f>ROUNDUP(IF(B248&gt;$D$5,0,($D$5-B248+1)/365),0)</f>
        <v>0</v>
      </c>
      <c r="N248" s="28">
        <f>IF(OR(L248=1,M248=1),IF(B248+364&lt;=$D$5,(B248+364-$D$4+1)/365,IF(B248&gt;$D$4,($D$5-B248+1)/365,$D$6/365)),0)</f>
        <v>0</v>
      </c>
      <c r="O248" s="28">
        <f>'Data &amp; Parameter'!$E$16*'Data &amp; Parameter'!$E$17*('Data &amp; Parameter'!$E$18+'Data &amp; Parameter'!$E$19)*'Data &amp; Parameter'!$E$20*'Data &amp; Parameter'!$E$37*N248</f>
        <v>0</v>
      </c>
      <c r="P248">
        <f>ROUNDUP(IF(D248&gt;$D$4,0,($D$4-D248+1)/365),0)</f>
        <v>0</v>
      </c>
      <c r="Q248">
        <f>ROUNDUP(IF(D248&gt;$D$5,0,($D$5-D248+1)/365),0)</f>
        <v>0</v>
      </c>
      <c r="R248" s="28">
        <f>IF(OR(P248=1,Q248=1),IF(D248+364&lt;=$D$5,(D248+364-$D$4+1)/365,IF(D248&gt;$D$4,($D$5-D248+1)/365,$D$6/365)),0)</f>
        <v>0</v>
      </c>
      <c r="S248" s="28">
        <f>'Data &amp; Parameter'!$E$16*'Data &amp; Parameter'!$E$17*('Data &amp; Parameter'!$E$18+'Data &amp; Parameter'!$E$19)*'Data &amp; Parameter'!$E$20*'Data &amp; Parameter'!$E$37*R248</f>
        <v>0</v>
      </c>
      <c r="T248" s="28">
        <f t="shared" si="3"/>
        <v>0</v>
      </c>
    </row>
    <row r="249" spans="1:20" ht="15.75" customHeight="1" x14ac:dyDescent="0.35">
      <c r="A249">
        <v>242</v>
      </c>
      <c r="B249" s="76">
        <v>44233.576643518521</v>
      </c>
      <c r="C249" s="1" t="s">
        <v>882</v>
      </c>
      <c r="D249" s="76">
        <v>44233.577256944445</v>
      </c>
      <c r="E249" s="1" t="s">
        <v>883</v>
      </c>
      <c r="F249" s="1" t="s">
        <v>884</v>
      </c>
      <c r="G249" s="1" t="s">
        <v>123</v>
      </c>
      <c r="H249" s="1" t="s">
        <v>124</v>
      </c>
      <c r="I249" s="1" t="s">
        <v>125</v>
      </c>
      <c r="J249" s="1" t="s">
        <v>736</v>
      </c>
      <c r="K249" s="1" t="s">
        <v>736</v>
      </c>
      <c r="L249">
        <f>ROUNDUP(IF(B249&gt;$D$4,0,($D$4-B249+1)/365),0)</f>
        <v>0</v>
      </c>
      <c r="M249">
        <f>ROUNDUP(IF(B249&gt;$D$5,0,($D$5-B249+1)/365),0)</f>
        <v>0</v>
      </c>
      <c r="N249" s="28">
        <f>IF(OR(L249=1,M249=1),IF(B249+364&lt;=$D$5,(B249+364-$D$4+1)/365,IF(B249&gt;$D$4,($D$5-B249+1)/365,$D$6/365)),0)</f>
        <v>0</v>
      </c>
      <c r="O249" s="28">
        <f>'Data &amp; Parameter'!$E$16*'Data &amp; Parameter'!$E$17*('Data &amp; Parameter'!$E$18+'Data &amp; Parameter'!$E$19)*'Data &amp; Parameter'!$E$20*'Data &amp; Parameter'!$E$37*N249</f>
        <v>0</v>
      </c>
      <c r="P249">
        <f>ROUNDUP(IF(D249&gt;$D$4,0,($D$4-D249+1)/365),0)</f>
        <v>0</v>
      </c>
      <c r="Q249">
        <f>ROUNDUP(IF(D249&gt;$D$5,0,($D$5-D249+1)/365),0)</f>
        <v>0</v>
      </c>
      <c r="R249" s="28">
        <f>IF(OR(P249=1,Q249=1),IF(D249+364&lt;=$D$5,(D249+364-$D$4+1)/365,IF(D249&gt;$D$4,($D$5-D249+1)/365,$D$6/365)),0)</f>
        <v>0</v>
      </c>
      <c r="S249" s="28">
        <f>'Data &amp; Parameter'!$E$16*'Data &amp; Parameter'!$E$17*('Data &amp; Parameter'!$E$18+'Data &amp; Parameter'!$E$19)*'Data &amp; Parameter'!$E$20*'Data &amp; Parameter'!$E$37*R249</f>
        <v>0</v>
      </c>
      <c r="T249" s="28">
        <f t="shared" si="3"/>
        <v>0</v>
      </c>
    </row>
    <row r="250" spans="1:20" ht="15.75" customHeight="1" x14ac:dyDescent="0.35">
      <c r="A250">
        <v>243</v>
      </c>
      <c r="B250" s="76">
        <v>44233.577719907407</v>
      </c>
      <c r="C250" s="1" t="s">
        <v>885</v>
      </c>
      <c r="D250" s="76">
        <v>44233.578310185185</v>
      </c>
      <c r="E250" s="1" t="s">
        <v>886</v>
      </c>
      <c r="F250" s="1" t="s">
        <v>887</v>
      </c>
      <c r="G250" s="1" t="s">
        <v>123</v>
      </c>
      <c r="H250" s="1" t="s">
        <v>124</v>
      </c>
      <c r="I250" s="1" t="s">
        <v>125</v>
      </c>
      <c r="J250" s="1" t="s">
        <v>736</v>
      </c>
      <c r="K250" s="1" t="s">
        <v>736</v>
      </c>
      <c r="L250">
        <f>ROUNDUP(IF(B250&gt;$D$4,0,($D$4-B250+1)/365),0)</f>
        <v>0</v>
      </c>
      <c r="M250">
        <f>ROUNDUP(IF(B250&gt;$D$5,0,($D$5-B250+1)/365),0)</f>
        <v>0</v>
      </c>
      <c r="N250" s="28">
        <f>IF(OR(L250=1,M250=1),IF(B250+364&lt;=$D$5,(B250+364-$D$4+1)/365,IF(B250&gt;$D$4,($D$5-B250+1)/365,$D$6/365)),0)</f>
        <v>0</v>
      </c>
      <c r="O250" s="28">
        <f>'Data &amp; Parameter'!$E$16*'Data &amp; Parameter'!$E$17*('Data &amp; Parameter'!$E$18+'Data &amp; Parameter'!$E$19)*'Data &amp; Parameter'!$E$20*'Data &amp; Parameter'!$E$37*N250</f>
        <v>0</v>
      </c>
      <c r="P250">
        <f>ROUNDUP(IF(D250&gt;$D$4,0,($D$4-D250+1)/365),0)</f>
        <v>0</v>
      </c>
      <c r="Q250">
        <f>ROUNDUP(IF(D250&gt;$D$5,0,($D$5-D250+1)/365),0)</f>
        <v>0</v>
      </c>
      <c r="R250" s="28">
        <f>IF(OR(P250=1,Q250=1),IF(D250+364&lt;=$D$5,(D250+364-$D$4+1)/365,IF(D250&gt;$D$4,($D$5-D250+1)/365,$D$6/365)),0)</f>
        <v>0</v>
      </c>
      <c r="S250" s="28">
        <f>'Data &amp; Parameter'!$E$16*'Data &amp; Parameter'!$E$17*('Data &amp; Parameter'!$E$18+'Data &amp; Parameter'!$E$19)*'Data &amp; Parameter'!$E$20*'Data &amp; Parameter'!$E$37*R250</f>
        <v>0</v>
      </c>
      <c r="T250" s="28">
        <f t="shared" si="3"/>
        <v>0</v>
      </c>
    </row>
    <row r="251" spans="1:20" ht="15.75" customHeight="1" x14ac:dyDescent="0.35">
      <c r="A251">
        <v>244</v>
      </c>
      <c r="B251" s="76">
        <v>44233.582245370373</v>
      </c>
      <c r="C251" s="1" t="s">
        <v>888</v>
      </c>
      <c r="D251" s="76">
        <v>44233.582777777774</v>
      </c>
      <c r="E251" s="1" t="s">
        <v>889</v>
      </c>
      <c r="F251" s="1" t="s">
        <v>890</v>
      </c>
      <c r="G251" s="1" t="s">
        <v>123</v>
      </c>
      <c r="H251" s="1" t="s">
        <v>124</v>
      </c>
      <c r="I251" s="1" t="s">
        <v>125</v>
      </c>
      <c r="J251" s="1" t="s">
        <v>736</v>
      </c>
      <c r="K251" s="1" t="s">
        <v>736</v>
      </c>
      <c r="L251">
        <f>ROUNDUP(IF(B251&gt;$D$4,0,($D$4-B251+1)/365),0)</f>
        <v>0</v>
      </c>
      <c r="M251">
        <f>ROUNDUP(IF(B251&gt;$D$5,0,($D$5-B251+1)/365),0)</f>
        <v>0</v>
      </c>
      <c r="N251" s="28">
        <f>IF(OR(L251=1,M251=1),IF(B251+364&lt;=$D$5,(B251+364-$D$4+1)/365,IF(B251&gt;$D$4,($D$5-B251+1)/365,$D$6/365)),0)</f>
        <v>0</v>
      </c>
      <c r="O251" s="28">
        <f>'Data &amp; Parameter'!$E$16*'Data &amp; Parameter'!$E$17*('Data &amp; Parameter'!$E$18+'Data &amp; Parameter'!$E$19)*'Data &amp; Parameter'!$E$20*'Data &amp; Parameter'!$E$37*N251</f>
        <v>0</v>
      </c>
      <c r="P251">
        <f>ROUNDUP(IF(D251&gt;$D$4,0,($D$4-D251+1)/365),0)</f>
        <v>0</v>
      </c>
      <c r="Q251">
        <f>ROUNDUP(IF(D251&gt;$D$5,0,($D$5-D251+1)/365),0)</f>
        <v>0</v>
      </c>
      <c r="R251" s="28">
        <f>IF(OR(P251=1,Q251=1),IF(D251+364&lt;=$D$5,(D251+364-$D$4+1)/365,IF(D251&gt;$D$4,($D$5-D251+1)/365,$D$6/365)),0)</f>
        <v>0</v>
      </c>
      <c r="S251" s="28">
        <f>'Data &amp; Parameter'!$E$16*'Data &amp; Parameter'!$E$17*('Data &amp; Parameter'!$E$18+'Data &amp; Parameter'!$E$19)*'Data &amp; Parameter'!$E$20*'Data &amp; Parameter'!$E$37*R251</f>
        <v>0</v>
      </c>
      <c r="T251" s="28">
        <f t="shared" si="3"/>
        <v>0</v>
      </c>
    </row>
    <row r="252" spans="1:20" ht="15.75" customHeight="1" x14ac:dyDescent="0.35">
      <c r="A252">
        <v>245</v>
      </c>
      <c r="B252" s="76">
        <v>44233.583587962959</v>
      </c>
      <c r="C252" s="1" t="s">
        <v>891</v>
      </c>
      <c r="D252" s="76">
        <v>44233.584386574075</v>
      </c>
      <c r="E252" s="1" t="s">
        <v>892</v>
      </c>
      <c r="F252" s="1" t="s">
        <v>893</v>
      </c>
      <c r="G252" s="1" t="s">
        <v>123</v>
      </c>
      <c r="H252" s="1" t="s">
        <v>124</v>
      </c>
      <c r="I252" s="1" t="s">
        <v>125</v>
      </c>
      <c r="J252" s="1" t="s">
        <v>736</v>
      </c>
      <c r="K252" s="1" t="s">
        <v>736</v>
      </c>
      <c r="L252">
        <f>ROUNDUP(IF(B252&gt;$D$4,0,($D$4-B252+1)/365),0)</f>
        <v>0</v>
      </c>
      <c r="M252">
        <f>ROUNDUP(IF(B252&gt;$D$5,0,($D$5-B252+1)/365),0)</f>
        <v>0</v>
      </c>
      <c r="N252" s="28">
        <f>IF(OR(L252=1,M252=1),IF(B252+364&lt;=$D$5,(B252+364-$D$4+1)/365,IF(B252&gt;$D$4,($D$5-B252+1)/365,$D$6/365)),0)</f>
        <v>0</v>
      </c>
      <c r="O252" s="28">
        <f>'Data &amp; Parameter'!$E$16*'Data &amp; Parameter'!$E$17*('Data &amp; Parameter'!$E$18+'Data &amp; Parameter'!$E$19)*'Data &amp; Parameter'!$E$20*'Data &amp; Parameter'!$E$37*N252</f>
        <v>0</v>
      </c>
      <c r="P252">
        <f>ROUNDUP(IF(D252&gt;$D$4,0,($D$4-D252+1)/365),0)</f>
        <v>0</v>
      </c>
      <c r="Q252">
        <f>ROUNDUP(IF(D252&gt;$D$5,0,($D$5-D252+1)/365),0)</f>
        <v>0</v>
      </c>
      <c r="R252" s="28">
        <f>IF(OR(P252=1,Q252=1),IF(D252+364&lt;=$D$5,(D252+364-$D$4+1)/365,IF(D252&gt;$D$4,($D$5-D252+1)/365,$D$6/365)),0)</f>
        <v>0</v>
      </c>
      <c r="S252" s="28">
        <f>'Data &amp; Parameter'!$E$16*'Data &amp; Parameter'!$E$17*('Data &amp; Parameter'!$E$18+'Data &amp; Parameter'!$E$19)*'Data &amp; Parameter'!$E$20*'Data &amp; Parameter'!$E$37*R252</f>
        <v>0</v>
      </c>
      <c r="T252" s="28">
        <f t="shared" si="3"/>
        <v>0</v>
      </c>
    </row>
    <row r="253" spans="1:20" ht="15.75" customHeight="1" x14ac:dyDescent="0.35">
      <c r="A253">
        <v>246</v>
      </c>
      <c r="B253" s="76">
        <v>44233.585046296299</v>
      </c>
      <c r="C253" s="1" t="s">
        <v>894</v>
      </c>
      <c r="D253" s="76">
        <v>44233.585462962961</v>
      </c>
      <c r="E253" s="1" t="s">
        <v>895</v>
      </c>
      <c r="F253" s="1" t="s">
        <v>896</v>
      </c>
      <c r="G253" s="1" t="s">
        <v>123</v>
      </c>
      <c r="H253" s="1" t="s">
        <v>124</v>
      </c>
      <c r="I253" s="1" t="s">
        <v>125</v>
      </c>
      <c r="J253" s="1" t="s">
        <v>736</v>
      </c>
      <c r="K253" s="1" t="s">
        <v>736</v>
      </c>
      <c r="L253">
        <f>ROUNDUP(IF(B253&gt;$D$4,0,($D$4-B253+1)/365),0)</f>
        <v>0</v>
      </c>
      <c r="M253">
        <f>ROUNDUP(IF(B253&gt;$D$5,0,($D$5-B253+1)/365),0)</f>
        <v>0</v>
      </c>
      <c r="N253" s="28">
        <f>IF(OR(L253=1,M253=1),IF(B253+364&lt;=$D$5,(B253+364-$D$4+1)/365,IF(B253&gt;$D$4,($D$5-B253+1)/365,$D$6/365)),0)</f>
        <v>0</v>
      </c>
      <c r="O253" s="28">
        <f>'Data &amp; Parameter'!$E$16*'Data &amp; Parameter'!$E$17*('Data &amp; Parameter'!$E$18+'Data &amp; Parameter'!$E$19)*'Data &amp; Parameter'!$E$20*'Data &amp; Parameter'!$E$37*N253</f>
        <v>0</v>
      </c>
      <c r="P253">
        <f>ROUNDUP(IF(D253&gt;$D$4,0,($D$4-D253+1)/365),0)</f>
        <v>0</v>
      </c>
      <c r="Q253">
        <f>ROUNDUP(IF(D253&gt;$D$5,0,($D$5-D253+1)/365),0)</f>
        <v>0</v>
      </c>
      <c r="R253" s="28">
        <f>IF(OR(P253=1,Q253=1),IF(D253+364&lt;=$D$5,(D253+364-$D$4+1)/365,IF(D253&gt;$D$4,($D$5-D253+1)/365,$D$6/365)),0)</f>
        <v>0</v>
      </c>
      <c r="S253" s="28">
        <f>'Data &amp; Parameter'!$E$16*'Data &amp; Parameter'!$E$17*('Data &amp; Parameter'!$E$18+'Data &amp; Parameter'!$E$19)*'Data &amp; Parameter'!$E$20*'Data &amp; Parameter'!$E$37*R253</f>
        <v>0</v>
      </c>
      <c r="T253" s="28">
        <f t="shared" si="3"/>
        <v>0</v>
      </c>
    </row>
    <row r="254" spans="1:20" ht="15.75" customHeight="1" x14ac:dyDescent="0.35">
      <c r="A254">
        <v>247</v>
      </c>
      <c r="B254" s="76">
        <v>44233.58699074074</v>
      </c>
      <c r="C254" s="1" t="s">
        <v>897</v>
      </c>
      <c r="D254" s="76">
        <v>44233.58756944444</v>
      </c>
      <c r="E254" s="1" t="s">
        <v>898</v>
      </c>
      <c r="F254" s="1" t="s">
        <v>899</v>
      </c>
      <c r="G254" s="1" t="s">
        <v>123</v>
      </c>
      <c r="H254" s="1" t="s">
        <v>124</v>
      </c>
      <c r="I254" s="1" t="s">
        <v>125</v>
      </c>
      <c r="J254" s="1" t="s">
        <v>736</v>
      </c>
      <c r="K254" s="1" t="s">
        <v>736</v>
      </c>
      <c r="L254">
        <f>ROUNDUP(IF(B254&gt;$D$4,0,($D$4-B254+1)/365),0)</f>
        <v>0</v>
      </c>
      <c r="M254">
        <f>ROUNDUP(IF(B254&gt;$D$5,0,($D$5-B254+1)/365),0)</f>
        <v>0</v>
      </c>
      <c r="N254" s="28">
        <f>IF(OR(L254=1,M254=1),IF(B254+364&lt;=$D$5,(B254+364-$D$4+1)/365,IF(B254&gt;$D$4,($D$5-B254+1)/365,$D$6/365)),0)</f>
        <v>0</v>
      </c>
      <c r="O254" s="28">
        <f>'Data &amp; Parameter'!$E$16*'Data &amp; Parameter'!$E$17*('Data &amp; Parameter'!$E$18+'Data &amp; Parameter'!$E$19)*'Data &amp; Parameter'!$E$20*'Data &amp; Parameter'!$E$37*N254</f>
        <v>0</v>
      </c>
      <c r="P254">
        <f>ROUNDUP(IF(D254&gt;$D$4,0,($D$4-D254+1)/365),0)</f>
        <v>0</v>
      </c>
      <c r="Q254">
        <f>ROUNDUP(IF(D254&gt;$D$5,0,($D$5-D254+1)/365),0)</f>
        <v>0</v>
      </c>
      <c r="R254" s="28">
        <f>IF(OR(P254=1,Q254=1),IF(D254+364&lt;=$D$5,(D254+364-$D$4+1)/365,IF(D254&gt;$D$4,($D$5-D254+1)/365,$D$6/365)),0)</f>
        <v>0</v>
      </c>
      <c r="S254" s="28">
        <f>'Data &amp; Parameter'!$E$16*'Data &amp; Parameter'!$E$17*('Data &amp; Parameter'!$E$18+'Data &amp; Parameter'!$E$19)*'Data &amp; Parameter'!$E$20*'Data &amp; Parameter'!$E$37*R254</f>
        <v>0</v>
      </c>
      <c r="T254" s="28">
        <f t="shared" si="3"/>
        <v>0</v>
      </c>
    </row>
    <row r="255" spans="1:20" ht="15.75" customHeight="1" x14ac:dyDescent="0.35">
      <c r="A255">
        <v>248</v>
      </c>
      <c r="B255" s="76">
        <v>44233.587430555555</v>
      </c>
      <c r="C255" s="1" t="s">
        <v>900</v>
      </c>
      <c r="D255" s="76">
        <v>44233.588472222225</v>
      </c>
      <c r="E255" s="1" t="s">
        <v>901</v>
      </c>
      <c r="F255" s="1" t="s">
        <v>902</v>
      </c>
      <c r="G255" s="1" t="s">
        <v>123</v>
      </c>
      <c r="H255" s="1" t="s">
        <v>124</v>
      </c>
      <c r="I255" s="1" t="s">
        <v>125</v>
      </c>
      <c r="J255" s="1" t="s">
        <v>736</v>
      </c>
      <c r="K255" s="1" t="s">
        <v>736</v>
      </c>
      <c r="L255">
        <f>ROUNDUP(IF(B255&gt;$D$4,0,($D$4-B255+1)/365),0)</f>
        <v>0</v>
      </c>
      <c r="M255">
        <f>ROUNDUP(IF(B255&gt;$D$5,0,($D$5-B255+1)/365),0)</f>
        <v>0</v>
      </c>
      <c r="N255" s="28">
        <f>IF(OR(L255=1,M255=1),IF(B255+364&lt;=$D$5,(B255+364-$D$4+1)/365,IF(B255&gt;$D$4,($D$5-B255+1)/365,$D$6/365)),0)</f>
        <v>0</v>
      </c>
      <c r="O255" s="28">
        <f>'Data &amp; Parameter'!$E$16*'Data &amp; Parameter'!$E$17*('Data &amp; Parameter'!$E$18+'Data &amp; Parameter'!$E$19)*'Data &amp; Parameter'!$E$20*'Data &amp; Parameter'!$E$37*N255</f>
        <v>0</v>
      </c>
      <c r="P255">
        <f>ROUNDUP(IF(D255&gt;$D$4,0,($D$4-D255+1)/365),0)</f>
        <v>0</v>
      </c>
      <c r="Q255">
        <f>ROUNDUP(IF(D255&gt;$D$5,0,($D$5-D255+1)/365),0)</f>
        <v>0</v>
      </c>
      <c r="R255" s="28">
        <f>IF(OR(P255=1,Q255=1),IF(D255+364&lt;=$D$5,(D255+364-$D$4+1)/365,IF(D255&gt;$D$4,($D$5-D255+1)/365,$D$6/365)),0)</f>
        <v>0</v>
      </c>
      <c r="S255" s="28">
        <f>'Data &amp; Parameter'!$E$16*'Data &amp; Parameter'!$E$17*('Data &amp; Parameter'!$E$18+'Data &amp; Parameter'!$E$19)*'Data &amp; Parameter'!$E$20*'Data &amp; Parameter'!$E$37*R255</f>
        <v>0</v>
      </c>
      <c r="T255" s="28">
        <f t="shared" si="3"/>
        <v>0</v>
      </c>
    </row>
    <row r="256" spans="1:20" ht="15.75" customHeight="1" x14ac:dyDescent="0.35">
      <c r="A256">
        <v>249</v>
      </c>
      <c r="B256" s="76">
        <v>44233.590381944443</v>
      </c>
      <c r="C256" s="1" t="s">
        <v>903</v>
      </c>
      <c r="D256" s="76">
        <v>44233.590925925921</v>
      </c>
      <c r="E256" s="1" t="s">
        <v>904</v>
      </c>
      <c r="F256" s="1" t="s">
        <v>905</v>
      </c>
      <c r="G256" s="1" t="s">
        <v>123</v>
      </c>
      <c r="H256" s="1" t="s">
        <v>124</v>
      </c>
      <c r="I256" s="1" t="s">
        <v>125</v>
      </c>
      <c r="J256" s="1" t="s">
        <v>736</v>
      </c>
      <c r="K256" s="1" t="s">
        <v>736</v>
      </c>
      <c r="L256">
        <f>ROUNDUP(IF(B256&gt;$D$4,0,($D$4-B256+1)/365),0)</f>
        <v>0</v>
      </c>
      <c r="M256">
        <f>ROUNDUP(IF(B256&gt;$D$5,0,($D$5-B256+1)/365),0)</f>
        <v>0</v>
      </c>
      <c r="N256" s="28">
        <f>IF(OR(L256=1,M256=1),IF(B256+364&lt;=$D$5,(B256+364-$D$4+1)/365,IF(B256&gt;$D$4,($D$5-B256+1)/365,$D$6/365)),0)</f>
        <v>0</v>
      </c>
      <c r="O256" s="28">
        <f>'Data &amp; Parameter'!$E$16*'Data &amp; Parameter'!$E$17*('Data &amp; Parameter'!$E$18+'Data &amp; Parameter'!$E$19)*'Data &amp; Parameter'!$E$20*'Data &amp; Parameter'!$E$37*N256</f>
        <v>0</v>
      </c>
      <c r="P256">
        <f>ROUNDUP(IF(D256&gt;$D$4,0,($D$4-D256+1)/365),0)</f>
        <v>0</v>
      </c>
      <c r="Q256">
        <f>ROUNDUP(IF(D256&gt;$D$5,0,($D$5-D256+1)/365),0)</f>
        <v>0</v>
      </c>
      <c r="R256" s="28">
        <f>IF(OR(P256=1,Q256=1),IF(D256+364&lt;=$D$5,(D256+364-$D$4+1)/365,IF(D256&gt;$D$4,($D$5-D256+1)/365,$D$6/365)),0)</f>
        <v>0</v>
      </c>
      <c r="S256" s="28">
        <f>'Data &amp; Parameter'!$E$16*'Data &amp; Parameter'!$E$17*('Data &amp; Parameter'!$E$18+'Data &amp; Parameter'!$E$19)*'Data &amp; Parameter'!$E$20*'Data &amp; Parameter'!$E$37*R256</f>
        <v>0</v>
      </c>
      <c r="T256" s="28">
        <f t="shared" si="3"/>
        <v>0</v>
      </c>
    </row>
    <row r="257" spans="1:20" ht="15.75" customHeight="1" x14ac:dyDescent="0.35">
      <c r="A257">
        <v>250</v>
      </c>
      <c r="B257" s="76">
        <v>44233.59039351852</v>
      </c>
      <c r="C257" s="1" t="s">
        <v>906</v>
      </c>
      <c r="D257" s="76">
        <v>44233.590960648144</v>
      </c>
      <c r="E257" s="1" t="s">
        <v>907</v>
      </c>
      <c r="F257" s="1" t="s">
        <v>908</v>
      </c>
      <c r="G257" s="1" t="s">
        <v>123</v>
      </c>
      <c r="H257" s="1" t="s">
        <v>124</v>
      </c>
      <c r="I257" s="1" t="s">
        <v>125</v>
      </c>
      <c r="J257" s="1" t="s">
        <v>736</v>
      </c>
      <c r="K257" s="1" t="s">
        <v>736</v>
      </c>
      <c r="L257">
        <f>ROUNDUP(IF(B257&gt;$D$4,0,($D$4-B257+1)/365),0)</f>
        <v>0</v>
      </c>
      <c r="M257">
        <f>ROUNDUP(IF(B257&gt;$D$5,0,($D$5-B257+1)/365),0)</f>
        <v>0</v>
      </c>
      <c r="N257" s="28">
        <f>IF(OR(L257=1,M257=1),IF(B257+364&lt;=$D$5,(B257+364-$D$4+1)/365,IF(B257&gt;$D$4,($D$5-B257+1)/365,$D$6/365)),0)</f>
        <v>0</v>
      </c>
      <c r="O257" s="28">
        <f>'Data &amp; Parameter'!$E$16*'Data &amp; Parameter'!$E$17*('Data &amp; Parameter'!$E$18+'Data &amp; Parameter'!$E$19)*'Data &amp; Parameter'!$E$20*'Data &amp; Parameter'!$E$37*N257</f>
        <v>0</v>
      </c>
      <c r="P257">
        <f>ROUNDUP(IF(D257&gt;$D$4,0,($D$4-D257+1)/365),0)</f>
        <v>0</v>
      </c>
      <c r="Q257">
        <f>ROUNDUP(IF(D257&gt;$D$5,0,($D$5-D257+1)/365),0)</f>
        <v>0</v>
      </c>
      <c r="R257" s="28">
        <f>IF(OR(P257=1,Q257=1),IF(D257+364&lt;=$D$5,(D257+364-$D$4+1)/365,IF(D257&gt;$D$4,($D$5-D257+1)/365,$D$6/365)),0)</f>
        <v>0</v>
      </c>
      <c r="S257" s="28">
        <f>'Data &amp; Parameter'!$E$16*'Data &amp; Parameter'!$E$17*('Data &amp; Parameter'!$E$18+'Data &amp; Parameter'!$E$19)*'Data &amp; Parameter'!$E$20*'Data &amp; Parameter'!$E$37*R257</f>
        <v>0</v>
      </c>
      <c r="T257" s="28">
        <f t="shared" si="3"/>
        <v>0</v>
      </c>
    </row>
    <row r="258" spans="1:20" ht="15.75" customHeight="1" x14ac:dyDescent="0.35">
      <c r="A258">
        <v>251</v>
      </c>
      <c r="B258" s="76">
        <v>44233.593402777777</v>
      </c>
      <c r="C258" s="1" t="s">
        <v>909</v>
      </c>
      <c r="D258" s="76">
        <v>44233.593807870369</v>
      </c>
      <c r="E258" s="1" t="s">
        <v>910</v>
      </c>
      <c r="F258" s="1" t="s">
        <v>911</v>
      </c>
      <c r="G258" s="1" t="s">
        <v>123</v>
      </c>
      <c r="H258" s="1" t="s">
        <v>124</v>
      </c>
      <c r="I258" s="1" t="s">
        <v>125</v>
      </c>
      <c r="J258" s="1" t="s">
        <v>736</v>
      </c>
      <c r="K258" s="1" t="s">
        <v>736</v>
      </c>
      <c r="L258">
        <f>ROUNDUP(IF(B258&gt;$D$4,0,($D$4-B258+1)/365),0)</f>
        <v>0</v>
      </c>
      <c r="M258">
        <f>ROUNDUP(IF(B258&gt;$D$5,0,($D$5-B258+1)/365),0)</f>
        <v>0</v>
      </c>
      <c r="N258" s="28">
        <f>IF(OR(L258=1,M258=1),IF(B258+364&lt;=$D$5,(B258+364-$D$4+1)/365,IF(B258&gt;$D$4,($D$5-B258+1)/365,$D$6/365)),0)</f>
        <v>0</v>
      </c>
      <c r="O258" s="28">
        <f>'Data &amp; Parameter'!$E$16*'Data &amp; Parameter'!$E$17*('Data &amp; Parameter'!$E$18+'Data &amp; Parameter'!$E$19)*'Data &amp; Parameter'!$E$20*'Data &amp; Parameter'!$E$37*N258</f>
        <v>0</v>
      </c>
      <c r="P258">
        <f>ROUNDUP(IF(D258&gt;$D$4,0,($D$4-D258+1)/365),0)</f>
        <v>0</v>
      </c>
      <c r="Q258">
        <f>ROUNDUP(IF(D258&gt;$D$5,0,($D$5-D258+1)/365),0)</f>
        <v>0</v>
      </c>
      <c r="R258" s="28">
        <f>IF(OR(P258=1,Q258=1),IF(D258+364&lt;=$D$5,(D258+364-$D$4+1)/365,IF(D258&gt;$D$4,($D$5-D258+1)/365,$D$6/365)),0)</f>
        <v>0</v>
      </c>
      <c r="S258" s="28">
        <f>'Data &amp; Parameter'!$E$16*'Data &amp; Parameter'!$E$17*('Data &amp; Parameter'!$E$18+'Data &amp; Parameter'!$E$19)*'Data &amp; Parameter'!$E$20*'Data &amp; Parameter'!$E$37*R258</f>
        <v>0</v>
      </c>
      <c r="T258" s="28">
        <f t="shared" si="3"/>
        <v>0</v>
      </c>
    </row>
    <row r="259" spans="1:20" ht="15.75" customHeight="1" x14ac:dyDescent="0.35">
      <c r="A259">
        <v>252</v>
      </c>
      <c r="B259" s="76">
        <v>44233.593946759254</v>
      </c>
      <c r="C259" s="1" t="s">
        <v>912</v>
      </c>
      <c r="D259" s="76">
        <v>44233.59475694444</v>
      </c>
      <c r="E259" s="1" t="s">
        <v>913</v>
      </c>
      <c r="F259" s="1" t="s">
        <v>914</v>
      </c>
      <c r="G259" s="1" t="s">
        <v>123</v>
      </c>
      <c r="H259" s="1" t="s">
        <v>124</v>
      </c>
      <c r="I259" s="1" t="s">
        <v>125</v>
      </c>
      <c r="J259" s="1" t="s">
        <v>736</v>
      </c>
      <c r="K259" s="1" t="s">
        <v>736</v>
      </c>
      <c r="L259">
        <f>ROUNDUP(IF(B259&gt;$D$4,0,($D$4-B259+1)/365),0)</f>
        <v>0</v>
      </c>
      <c r="M259">
        <f>ROUNDUP(IF(B259&gt;$D$5,0,($D$5-B259+1)/365),0)</f>
        <v>0</v>
      </c>
      <c r="N259" s="28">
        <f>IF(OR(L259=1,M259=1),IF(B259+364&lt;=$D$5,(B259+364-$D$4+1)/365,IF(B259&gt;$D$4,($D$5-B259+1)/365,$D$6/365)),0)</f>
        <v>0</v>
      </c>
      <c r="O259" s="28">
        <f>'Data &amp; Parameter'!$E$16*'Data &amp; Parameter'!$E$17*('Data &amp; Parameter'!$E$18+'Data &amp; Parameter'!$E$19)*'Data &amp; Parameter'!$E$20*'Data &amp; Parameter'!$E$37*N259</f>
        <v>0</v>
      </c>
      <c r="P259">
        <f>ROUNDUP(IF(D259&gt;$D$4,0,($D$4-D259+1)/365),0)</f>
        <v>0</v>
      </c>
      <c r="Q259">
        <f>ROUNDUP(IF(D259&gt;$D$5,0,($D$5-D259+1)/365),0)</f>
        <v>0</v>
      </c>
      <c r="R259" s="28">
        <f>IF(OR(P259=1,Q259=1),IF(D259+364&lt;=$D$5,(D259+364-$D$4+1)/365,IF(D259&gt;$D$4,($D$5-D259+1)/365,$D$6/365)),0)</f>
        <v>0</v>
      </c>
      <c r="S259" s="28">
        <f>'Data &amp; Parameter'!$E$16*'Data &amp; Parameter'!$E$17*('Data &amp; Parameter'!$E$18+'Data &amp; Parameter'!$E$19)*'Data &amp; Parameter'!$E$20*'Data &amp; Parameter'!$E$37*R259</f>
        <v>0</v>
      </c>
      <c r="T259" s="28">
        <f t="shared" si="3"/>
        <v>0</v>
      </c>
    </row>
    <row r="260" spans="1:20" ht="15.75" customHeight="1" x14ac:dyDescent="0.35">
      <c r="A260">
        <v>253</v>
      </c>
      <c r="B260" s="76">
        <v>44233.597337962958</v>
      </c>
      <c r="C260" s="1" t="s">
        <v>915</v>
      </c>
      <c r="D260" s="76">
        <v>44233.59851851852</v>
      </c>
      <c r="E260" s="1" t="s">
        <v>916</v>
      </c>
      <c r="F260" s="1" t="s">
        <v>917</v>
      </c>
      <c r="G260" s="1" t="s">
        <v>123</v>
      </c>
      <c r="H260" s="1" t="s">
        <v>729</v>
      </c>
      <c r="I260" s="1" t="s">
        <v>125</v>
      </c>
      <c r="J260" s="1" t="s">
        <v>918</v>
      </c>
      <c r="K260" s="1" t="s">
        <v>919</v>
      </c>
      <c r="L260">
        <f>ROUNDUP(IF(B260&gt;$D$4,0,($D$4-B260+1)/365),0)</f>
        <v>0</v>
      </c>
      <c r="M260">
        <f>ROUNDUP(IF(B260&gt;$D$5,0,($D$5-B260+1)/365),0)</f>
        <v>0</v>
      </c>
      <c r="N260" s="28">
        <f>IF(OR(L260=1,M260=1),IF(B260+364&lt;=$D$5,(B260+364-$D$4+1)/365,IF(B260&gt;$D$4,($D$5-B260+1)/365,$D$6/365)),0)</f>
        <v>0</v>
      </c>
      <c r="O260" s="28">
        <f>'Data &amp; Parameter'!$E$16*'Data &amp; Parameter'!$E$17*('Data &amp; Parameter'!$E$18+'Data &amp; Parameter'!$E$19)*'Data &amp; Parameter'!$E$20*'Data &amp; Parameter'!$E$37*N260</f>
        <v>0</v>
      </c>
      <c r="P260">
        <f>ROUNDUP(IF(D260&gt;$D$4,0,($D$4-D260+1)/365),0)</f>
        <v>0</v>
      </c>
      <c r="Q260">
        <f>ROUNDUP(IF(D260&gt;$D$5,0,($D$5-D260+1)/365),0)</f>
        <v>0</v>
      </c>
      <c r="R260" s="28">
        <f>IF(OR(P260=1,Q260=1),IF(D260+364&lt;=$D$5,(D260+364-$D$4+1)/365,IF(D260&gt;$D$4,($D$5-D260+1)/365,$D$6/365)),0)</f>
        <v>0</v>
      </c>
      <c r="S260" s="28">
        <f>'Data &amp; Parameter'!$E$16*'Data &amp; Parameter'!$E$17*('Data &amp; Parameter'!$E$18+'Data &amp; Parameter'!$E$19)*'Data &amp; Parameter'!$E$20*'Data &amp; Parameter'!$E$37*R260</f>
        <v>0</v>
      </c>
      <c r="T260" s="28">
        <f t="shared" si="3"/>
        <v>0</v>
      </c>
    </row>
    <row r="261" spans="1:20" ht="15.75" customHeight="1" x14ac:dyDescent="0.35">
      <c r="A261">
        <v>254</v>
      </c>
      <c r="B261" s="76">
        <v>44233.597604166665</v>
      </c>
      <c r="C261" s="1" t="s">
        <v>920</v>
      </c>
      <c r="D261" s="76">
        <v>44233.597939814819</v>
      </c>
      <c r="E261" s="1" t="s">
        <v>921</v>
      </c>
      <c r="F261" s="1" t="s">
        <v>922</v>
      </c>
      <c r="G261" s="1" t="s">
        <v>123</v>
      </c>
      <c r="H261" s="1" t="s">
        <v>124</v>
      </c>
      <c r="I261" s="1" t="s">
        <v>125</v>
      </c>
      <c r="J261" s="1" t="s">
        <v>736</v>
      </c>
      <c r="K261" s="1" t="s">
        <v>923</v>
      </c>
      <c r="L261">
        <f>ROUNDUP(IF(B261&gt;$D$4,0,($D$4-B261+1)/365),0)</f>
        <v>0</v>
      </c>
      <c r="M261">
        <f>ROUNDUP(IF(B261&gt;$D$5,0,($D$5-B261+1)/365),0)</f>
        <v>0</v>
      </c>
      <c r="N261" s="28">
        <f>IF(OR(L261=1,M261=1),IF(B261+364&lt;=$D$5,(B261+364-$D$4+1)/365,IF(B261&gt;$D$4,($D$5-B261+1)/365,$D$6/365)),0)</f>
        <v>0</v>
      </c>
      <c r="O261" s="28">
        <f>'Data &amp; Parameter'!$E$16*'Data &amp; Parameter'!$E$17*('Data &amp; Parameter'!$E$18+'Data &amp; Parameter'!$E$19)*'Data &amp; Parameter'!$E$20*'Data &amp; Parameter'!$E$37*N261</f>
        <v>0</v>
      </c>
      <c r="P261">
        <f>ROUNDUP(IF(D261&gt;$D$4,0,($D$4-D261+1)/365),0)</f>
        <v>0</v>
      </c>
      <c r="Q261">
        <f>ROUNDUP(IF(D261&gt;$D$5,0,($D$5-D261+1)/365),0)</f>
        <v>0</v>
      </c>
      <c r="R261" s="28">
        <f>IF(OR(P261=1,Q261=1),IF(D261+364&lt;=$D$5,(D261+364-$D$4+1)/365,IF(D261&gt;$D$4,($D$5-D261+1)/365,$D$6/365)),0)</f>
        <v>0</v>
      </c>
      <c r="S261" s="28">
        <f>'Data &amp; Parameter'!$E$16*'Data &amp; Parameter'!$E$17*('Data &amp; Parameter'!$E$18+'Data &amp; Parameter'!$E$19)*'Data &amp; Parameter'!$E$20*'Data &amp; Parameter'!$E$37*R261</f>
        <v>0</v>
      </c>
      <c r="T261" s="28">
        <f t="shared" si="3"/>
        <v>0</v>
      </c>
    </row>
    <row r="262" spans="1:20" ht="15.75" customHeight="1" x14ac:dyDescent="0.35">
      <c r="A262">
        <v>255</v>
      </c>
      <c r="B262" s="76">
        <v>44233.59783564815</v>
      </c>
      <c r="C262" s="1" t="s">
        <v>924</v>
      </c>
      <c r="D262" s="76">
        <v>44233.598715277782</v>
      </c>
      <c r="E262" s="1" t="s">
        <v>925</v>
      </c>
      <c r="F262" s="1" t="s">
        <v>926</v>
      </c>
      <c r="G262" s="1" t="s">
        <v>123</v>
      </c>
      <c r="H262" s="1" t="s">
        <v>124</v>
      </c>
      <c r="I262" s="1" t="s">
        <v>125</v>
      </c>
      <c r="J262" s="1" t="s">
        <v>736</v>
      </c>
      <c r="K262" s="1" t="s">
        <v>736</v>
      </c>
      <c r="L262">
        <f>ROUNDUP(IF(B262&gt;$D$4,0,($D$4-B262+1)/365),0)</f>
        <v>0</v>
      </c>
      <c r="M262">
        <f>ROUNDUP(IF(B262&gt;$D$5,0,($D$5-B262+1)/365),0)</f>
        <v>0</v>
      </c>
      <c r="N262" s="28">
        <f>IF(OR(L262=1,M262=1),IF(B262+364&lt;=$D$5,(B262+364-$D$4+1)/365,IF(B262&gt;$D$4,($D$5-B262+1)/365,$D$6/365)),0)</f>
        <v>0</v>
      </c>
      <c r="O262" s="28">
        <f>'Data &amp; Parameter'!$E$16*'Data &amp; Parameter'!$E$17*('Data &amp; Parameter'!$E$18+'Data &amp; Parameter'!$E$19)*'Data &amp; Parameter'!$E$20*'Data &amp; Parameter'!$E$37*N262</f>
        <v>0</v>
      </c>
      <c r="P262">
        <f>ROUNDUP(IF(D262&gt;$D$4,0,($D$4-D262+1)/365),0)</f>
        <v>0</v>
      </c>
      <c r="Q262">
        <f>ROUNDUP(IF(D262&gt;$D$5,0,($D$5-D262+1)/365),0)</f>
        <v>0</v>
      </c>
      <c r="R262" s="28">
        <f>IF(OR(P262=1,Q262=1),IF(D262+364&lt;=$D$5,(D262+364-$D$4+1)/365,IF(D262&gt;$D$4,($D$5-D262+1)/365,$D$6/365)),0)</f>
        <v>0</v>
      </c>
      <c r="S262" s="28">
        <f>'Data &amp; Parameter'!$E$16*'Data &amp; Parameter'!$E$17*('Data &amp; Parameter'!$E$18+'Data &amp; Parameter'!$E$19)*'Data &amp; Parameter'!$E$20*'Data &amp; Parameter'!$E$37*R262</f>
        <v>0</v>
      </c>
      <c r="T262" s="28">
        <f t="shared" si="3"/>
        <v>0</v>
      </c>
    </row>
    <row r="263" spans="1:20" ht="15.75" customHeight="1" x14ac:dyDescent="0.35">
      <c r="A263">
        <v>256</v>
      </c>
      <c r="B263" s="76">
        <v>44233.599236111113</v>
      </c>
      <c r="C263" s="1" t="s">
        <v>927</v>
      </c>
      <c r="D263" s="76">
        <v>44233.599803240737</v>
      </c>
      <c r="E263" s="1" t="s">
        <v>928</v>
      </c>
      <c r="F263" s="1" t="s">
        <v>929</v>
      </c>
      <c r="G263" s="1" t="s">
        <v>123</v>
      </c>
      <c r="H263" s="1" t="s">
        <v>124</v>
      </c>
      <c r="I263" s="1" t="s">
        <v>125</v>
      </c>
      <c r="J263" s="1" t="s">
        <v>736</v>
      </c>
      <c r="K263" s="1" t="s">
        <v>923</v>
      </c>
      <c r="L263">
        <f>ROUNDUP(IF(B263&gt;$D$4,0,($D$4-B263+1)/365),0)</f>
        <v>0</v>
      </c>
      <c r="M263">
        <f>ROUNDUP(IF(B263&gt;$D$5,0,($D$5-B263+1)/365),0)</f>
        <v>0</v>
      </c>
      <c r="N263" s="28">
        <f>IF(OR(L263=1,M263=1),IF(B263+364&lt;=$D$5,(B263+364-$D$4+1)/365,IF(B263&gt;$D$4,($D$5-B263+1)/365,$D$6/365)),0)</f>
        <v>0</v>
      </c>
      <c r="O263" s="28">
        <f>'Data &amp; Parameter'!$E$16*'Data &amp; Parameter'!$E$17*('Data &amp; Parameter'!$E$18+'Data &amp; Parameter'!$E$19)*'Data &amp; Parameter'!$E$20*'Data &amp; Parameter'!$E$37*N263</f>
        <v>0</v>
      </c>
      <c r="P263">
        <f>ROUNDUP(IF(D263&gt;$D$4,0,($D$4-D263+1)/365),0)</f>
        <v>0</v>
      </c>
      <c r="Q263">
        <f>ROUNDUP(IF(D263&gt;$D$5,0,($D$5-D263+1)/365),0)</f>
        <v>0</v>
      </c>
      <c r="R263" s="28">
        <f>IF(OR(P263=1,Q263=1),IF(D263+364&lt;=$D$5,(D263+364-$D$4+1)/365,IF(D263&gt;$D$4,($D$5-D263+1)/365,$D$6/365)),0)</f>
        <v>0</v>
      </c>
      <c r="S263" s="28">
        <f>'Data &amp; Parameter'!$E$16*'Data &amp; Parameter'!$E$17*('Data &amp; Parameter'!$E$18+'Data &amp; Parameter'!$E$19)*'Data &amp; Parameter'!$E$20*'Data &amp; Parameter'!$E$37*R263</f>
        <v>0</v>
      </c>
      <c r="T263" s="28">
        <f t="shared" si="3"/>
        <v>0</v>
      </c>
    </row>
    <row r="264" spans="1:20" ht="15.75" customHeight="1" x14ac:dyDescent="0.35">
      <c r="A264">
        <v>257</v>
      </c>
      <c r="B264" s="76">
        <v>44233.601493055554</v>
      </c>
      <c r="C264" s="1" t="s">
        <v>930</v>
      </c>
      <c r="D264" s="76">
        <v>44233.602511574078</v>
      </c>
      <c r="E264" s="1" t="s">
        <v>931</v>
      </c>
      <c r="F264" s="1" t="s">
        <v>932</v>
      </c>
      <c r="G264" s="1" t="s">
        <v>123</v>
      </c>
      <c r="H264" s="1" t="s">
        <v>124</v>
      </c>
      <c r="I264" s="1" t="s">
        <v>125</v>
      </c>
      <c r="J264" s="1" t="s">
        <v>736</v>
      </c>
      <c r="K264" s="1" t="s">
        <v>923</v>
      </c>
      <c r="L264">
        <f>ROUNDUP(IF(B264&gt;$D$4,0,($D$4-B264+1)/365),0)</f>
        <v>0</v>
      </c>
      <c r="M264">
        <f>ROUNDUP(IF(B264&gt;$D$5,0,($D$5-B264+1)/365),0)</f>
        <v>0</v>
      </c>
      <c r="N264" s="28">
        <f>IF(OR(L264=1,M264=1),IF(B264+364&lt;=$D$5,(B264+364-$D$4+1)/365,IF(B264&gt;$D$4,($D$5-B264+1)/365,$D$6/365)),0)</f>
        <v>0</v>
      </c>
      <c r="O264" s="28">
        <f>'Data &amp; Parameter'!$E$16*'Data &amp; Parameter'!$E$17*('Data &amp; Parameter'!$E$18+'Data &amp; Parameter'!$E$19)*'Data &amp; Parameter'!$E$20*'Data &amp; Parameter'!$E$37*N264</f>
        <v>0</v>
      </c>
      <c r="P264">
        <f>ROUNDUP(IF(D264&gt;$D$4,0,($D$4-D264+1)/365),0)</f>
        <v>0</v>
      </c>
      <c r="Q264">
        <f>ROUNDUP(IF(D264&gt;$D$5,0,($D$5-D264+1)/365),0)</f>
        <v>0</v>
      </c>
      <c r="R264" s="28">
        <f>IF(OR(P264=1,Q264=1),IF(D264+364&lt;=$D$5,(D264+364-$D$4+1)/365,IF(D264&gt;$D$4,($D$5-D264+1)/365,$D$6/365)),0)</f>
        <v>0</v>
      </c>
      <c r="S264" s="28">
        <f>'Data &amp; Parameter'!$E$16*'Data &amp; Parameter'!$E$17*('Data &amp; Parameter'!$E$18+'Data &amp; Parameter'!$E$19)*'Data &amp; Parameter'!$E$20*'Data &amp; Parameter'!$E$37*R264</f>
        <v>0</v>
      </c>
      <c r="T264" s="28">
        <f t="shared" si="3"/>
        <v>0</v>
      </c>
    </row>
    <row r="265" spans="1:20" ht="15.75" customHeight="1" x14ac:dyDescent="0.35">
      <c r="A265">
        <v>258</v>
      </c>
      <c r="B265" s="76">
        <v>44233.601886574077</v>
      </c>
      <c r="C265" s="1" t="s">
        <v>933</v>
      </c>
      <c r="D265" s="76">
        <v>44233.602777777778</v>
      </c>
      <c r="E265" s="1" t="s">
        <v>934</v>
      </c>
      <c r="F265" s="1" t="s">
        <v>935</v>
      </c>
      <c r="G265" s="1" t="s">
        <v>123</v>
      </c>
      <c r="H265" s="1" t="s">
        <v>124</v>
      </c>
      <c r="I265" s="1" t="s">
        <v>125</v>
      </c>
      <c r="J265" s="1" t="s">
        <v>918</v>
      </c>
      <c r="K265" s="1" t="s">
        <v>936</v>
      </c>
      <c r="L265">
        <f>ROUNDUP(IF(B265&gt;$D$4,0,($D$4-B265+1)/365),0)</f>
        <v>0</v>
      </c>
      <c r="M265">
        <f>ROUNDUP(IF(B265&gt;$D$5,0,($D$5-B265+1)/365),0)</f>
        <v>0</v>
      </c>
      <c r="N265" s="28">
        <f>IF(OR(L265=1,M265=1),IF(B265+364&lt;=$D$5,(B265+364-$D$4+1)/365,IF(B265&gt;$D$4,($D$5-B265+1)/365,$D$6/365)),0)</f>
        <v>0</v>
      </c>
      <c r="O265" s="28">
        <f>'Data &amp; Parameter'!$E$16*'Data &amp; Parameter'!$E$17*('Data &amp; Parameter'!$E$18+'Data &amp; Parameter'!$E$19)*'Data &amp; Parameter'!$E$20*'Data &amp; Parameter'!$E$37*N265</f>
        <v>0</v>
      </c>
      <c r="P265">
        <f>ROUNDUP(IF(D265&gt;$D$4,0,($D$4-D265+1)/365),0)</f>
        <v>0</v>
      </c>
      <c r="Q265">
        <f>ROUNDUP(IF(D265&gt;$D$5,0,($D$5-D265+1)/365),0)</f>
        <v>0</v>
      </c>
      <c r="R265" s="28">
        <f>IF(OR(P265=1,Q265=1),IF(D265+364&lt;=$D$5,(D265+364-$D$4+1)/365,IF(D265&gt;$D$4,($D$5-D265+1)/365,$D$6/365)),0)</f>
        <v>0</v>
      </c>
      <c r="S265" s="28">
        <f>'Data &amp; Parameter'!$E$16*'Data &amp; Parameter'!$E$17*('Data &amp; Parameter'!$E$18+'Data &amp; Parameter'!$E$19)*'Data &amp; Parameter'!$E$20*'Data &amp; Parameter'!$E$37*R265</f>
        <v>0</v>
      </c>
      <c r="T265" s="28">
        <f t="shared" ref="T265:T328" si="4">O265+S265</f>
        <v>0</v>
      </c>
    </row>
    <row r="266" spans="1:20" ht="15.75" customHeight="1" x14ac:dyDescent="0.35">
      <c r="A266">
        <v>259</v>
      </c>
      <c r="B266" s="76">
        <v>44233.602060185185</v>
      </c>
      <c r="C266" s="1" t="s">
        <v>937</v>
      </c>
      <c r="D266" s="76">
        <v>44233.602731481486</v>
      </c>
      <c r="E266" s="1" t="s">
        <v>938</v>
      </c>
      <c r="F266" s="1" t="s">
        <v>939</v>
      </c>
      <c r="G266" s="1" t="s">
        <v>123</v>
      </c>
      <c r="H266" s="1" t="s">
        <v>729</v>
      </c>
      <c r="I266" s="1" t="s">
        <v>125</v>
      </c>
      <c r="J266" s="1" t="s">
        <v>918</v>
      </c>
      <c r="K266" s="1" t="s">
        <v>918</v>
      </c>
      <c r="L266">
        <f>ROUNDUP(IF(B266&gt;$D$4,0,($D$4-B266+1)/365),0)</f>
        <v>0</v>
      </c>
      <c r="M266">
        <f>ROUNDUP(IF(B266&gt;$D$5,0,($D$5-B266+1)/365),0)</f>
        <v>0</v>
      </c>
      <c r="N266" s="28">
        <f>IF(OR(L266=1,M266=1),IF(B266+364&lt;=$D$5,(B266+364-$D$4+1)/365,IF(B266&gt;$D$4,($D$5-B266+1)/365,$D$6/365)),0)</f>
        <v>0</v>
      </c>
      <c r="O266" s="28">
        <f>'Data &amp; Parameter'!$E$16*'Data &amp; Parameter'!$E$17*('Data &amp; Parameter'!$E$18+'Data &amp; Parameter'!$E$19)*'Data &amp; Parameter'!$E$20*'Data &amp; Parameter'!$E$37*N266</f>
        <v>0</v>
      </c>
      <c r="P266">
        <f>ROUNDUP(IF(D266&gt;$D$4,0,($D$4-D266+1)/365),0)</f>
        <v>0</v>
      </c>
      <c r="Q266">
        <f>ROUNDUP(IF(D266&gt;$D$5,0,($D$5-D266+1)/365),0)</f>
        <v>0</v>
      </c>
      <c r="R266" s="28">
        <f>IF(OR(P266=1,Q266=1),IF(D266+364&lt;=$D$5,(D266+364-$D$4+1)/365,IF(D266&gt;$D$4,($D$5-D266+1)/365,$D$6/365)),0)</f>
        <v>0</v>
      </c>
      <c r="S266" s="28">
        <f>'Data &amp; Parameter'!$E$16*'Data &amp; Parameter'!$E$17*('Data &amp; Parameter'!$E$18+'Data &amp; Parameter'!$E$19)*'Data &amp; Parameter'!$E$20*'Data &amp; Parameter'!$E$37*R266</f>
        <v>0</v>
      </c>
      <c r="T266" s="28">
        <f t="shared" si="4"/>
        <v>0</v>
      </c>
    </row>
    <row r="267" spans="1:20" ht="15.75" customHeight="1" x14ac:dyDescent="0.35">
      <c r="A267">
        <v>260</v>
      </c>
      <c r="B267" s="76">
        <v>44233.604687500003</v>
      </c>
      <c r="C267" s="1" t="s">
        <v>940</v>
      </c>
      <c r="D267" s="76">
        <v>44233.605069444442</v>
      </c>
      <c r="E267" s="1" t="s">
        <v>941</v>
      </c>
      <c r="F267" s="1" t="s">
        <v>942</v>
      </c>
      <c r="G267" s="1" t="s">
        <v>123</v>
      </c>
      <c r="H267" s="1" t="s">
        <v>124</v>
      </c>
      <c r="I267" s="1" t="s">
        <v>125</v>
      </c>
      <c r="J267" s="1" t="s">
        <v>736</v>
      </c>
      <c r="K267" s="1" t="s">
        <v>923</v>
      </c>
      <c r="L267">
        <f>ROUNDUP(IF(B267&gt;$D$4,0,($D$4-B267+1)/365),0)</f>
        <v>0</v>
      </c>
      <c r="M267">
        <f>ROUNDUP(IF(B267&gt;$D$5,0,($D$5-B267+1)/365),0)</f>
        <v>0</v>
      </c>
      <c r="N267" s="28">
        <f>IF(OR(L267=1,M267=1),IF(B267+364&lt;=$D$5,(B267+364-$D$4+1)/365,IF(B267&gt;$D$4,($D$5-B267+1)/365,$D$6/365)),0)</f>
        <v>0</v>
      </c>
      <c r="O267" s="28">
        <f>'Data &amp; Parameter'!$E$16*'Data &amp; Parameter'!$E$17*('Data &amp; Parameter'!$E$18+'Data &amp; Parameter'!$E$19)*'Data &amp; Parameter'!$E$20*'Data &amp; Parameter'!$E$37*N267</f>
        <v>0</v>
      </c>
      <c r="P267">
        <f>ROUNDUP(IF(D267&gt;$D$4,0,($D$4-D267+1)/365),0)</f>
        <v>0</v>
      </c>
      <c r="Q267">
        <f>ROUNDUP(IF(D267&gt;$D$5,0,($D$5-D267+1)/365),0)</f>
        <v>0</v>
      </c>
      <c r="R267" s="28">
        <f>IF(OR(P267=1,Q267=1),IF(D267+364&lt;=$D$5,(D267+364-$D$4+1)/365,IF(D267&gt;$D$4,($D$5-D267+1)/365,$D$6/365)),0)</f>
        <v>0</v>
      </c>
      <c r="S267" s="28">
        <f>'Data &amp; Parameter'!$E$16*'Data &amp; Parameter'!$E$17*('Data &amp; Parameter'!$E$18+'Data &amp; Parameter'!$E$19)*'Data &amp; Parameter'!$E$20*'Data &amp; Parameter'!$E$37*R267</f>
        <v>0</v>
      </c>
      <c r="T267" s="28">
        <f t="shared" si="4"/>
        <v>0</v>
      </c>
    </row>
    <row r="268" spans="1:20" ht="15.75" customHeight="1" x14ac:dyDescent="0.35">
      <c r="A268">
        <v>261</v>
      </c>
      <c r="B268" s="76">
        <v>44233.605787037042</v>
      </c>
      <c r="C268" s="1" t="s">
        <v>943</v>
      </c>
      <c r="D268" s="76">
        <v>44233.606585648144</v>
      </c>
      <c r="E268" s="1" t="s">
        <v>944</v>
      </c>
      <c r="F268" s="1" t="s">
        <v>945</v>
      </c>
      <c r="G268" s="1" t="s">
        <v>123</v>
      </c>
      <c r="H268" s="1" t="s">
        <v>124</v>
      </c>
      <c r="I268" s="1" t="s">
        <v>125</v>
      </c>
      <c r="J268" s="1" t="s">
        <v>918</v>
      </c>
      <c r="K268" s="1" t="s">
        <v>946</v>
      </c>
      <c r="L268">
        <f>ROUNDUP(IF(B268&gt;$D$4,0,($D$4-B268+1)/365),0)</f>
        <v>0</v>
      </c>
      <c r="M268">
        <f>ROUNDUP(IF(B268&gt;$D$5,0,($D$5-B268+1)/365),0)</f>
        <v>0</v>
      </c>
      <c r="N268" s="28">
        <f>IF(OR(L268=1,M268=1),IF(B268+364&lt;=$D$5,(B268+364-$D$4+1)/365,IF(B268&gt;$D$4,($D$5-B268+1)/365,$D$6/365)),0)</f>
        <v>0</v>
      </c>
      <c r="O268" s="28">
        <f>'Data &amp; Parameter'!$E$16*'Data &amp; Parameter'!$E$17*('Data &amp; Parameter'!$E$18+'Data &amp; Parameter'!$E$19)*'Data &amp; Parameter'!$E$20*'Data &amp; Parameter'!$E$37*N268</f>
        <v>0</v>
      </c>
      <c r="P268">
        <f>ROUNDUP(IF(D268&gt;$D$4,0,($D$4-D268+1)/365),0)</f>
        <v>0</v>
      </c>
      <c r="Q268">
        <f>ROUNDUP(IF(D268&gt;$D$5,0,($D$5-D268+1)/365),0)</f>
        <v>0</v>
      </c>
      <c r="R268" s="28">
        <f>IF(OR(P268=1,Q268=1),IF(D268+364&lt;=$D$5,(D268+364-$D$4+1)/365,IF(D268&gt;$D$4,($D$5-D268+1)/365,$D$6/365)),0)</f>
        <v>0</v>
      </c>
      <c r="S268" s="28">
        <f>'Data &amp; Parameter'!$E$16*'Data &amp; Parameter'!$E$17*('Data &amp; Parameter'!$E$18+'Data &amp; Parameter'!$E$19)*'Data &amp; Parameter'!$E$20*'Data &amp; Parameter'!$E$37*R268</f>
        <v>0</v>
      </c>
      <c r="T268" s="28">
        <f t="shared" si="4"/>
        <v>0</v>
      </c>
    </row>
    <row r="269" spans="1:20" ht="15.75" customHeight="1" x14ac:dyDescent="0.35">
      <c r="A269">
        <v>262</v>
      </c>
      <c r="B269" s="76">
        <v>44233.606747685189</v>
      </c>
      <c r="C269" s="1" t="s">
        <v>947</v>
      </c>
      <c r="D269" s="76">
        <v>44233.607291666667</v>
      </c>
      <c r="E269" s="1" t="s">
        <v>948</v>
      </c>
      <c r="F269" s="1" t="s">
        <v>949</v>
      </c>
      <c r="G269" s="1" t="s">
        <v>123</v>
      </c>
      <c r="H269" s="1" t="s">
        <v>729</v>
      </c>
      <c r="I269" s="1" t="s">
        <v>125</v>
      </c>
      <c r="J269" s="1" t="s">
        <v>918</v>
      </c>
      <c r="K269" s="1" t="s">
        <v>918</v>
      </c>
      <c r="L269">
        <f>ROUNDUP(IF(B269&gt;$D$4,0,($D$4-B269+1)/365),0)</f>
        <v>0</v>
      </c>
      <c r="M269">
        <f>ROUNDUP(IF(B269&gt;$D$5,0,($D$5-B269+1)/365),0)</f>
        <v>0</v>
      </c>
      <c r="N269" s="28">
        <f>IF(OR(L269=1,M269=1),IF(B269+364&lt;=$D$5,(B269+364-$D$4+1)/365,IF(B269&gt;$D$4,($D$5-B269+1)/365,$D$6/365)),0)</f>
        <v>0</v>
      </c>
      <c r="O269" s="28">
        <f>'Data &amp; Parameter'!$E$16*'Data &amp; Parameter'!$E$17*('Data &amp; Parameter'!$E$18+'Data &amp; Parameter'!$E$19)*'Data &amp; Parameter'!$E$20*'Data &amp; Parameter'!$E$37*N269</f>
        <v>0</v>
      </c>
      <c r="P269">
        <f>ROUNDUP(IF(D269&gt;$D$4,0,($D$4-D269+1)/365),0)</f>
        <v>0</v>
      </c>
      <c r="Q269">
        <f>ROUNDUP(IF(D269&gt;$D$5,0,($D$5-D269+1)/365),0)</f>
        <v>0</v>
      </c>
      <c r="R269" s="28">
        <f>IF(OR(P269=1,Q269=1),IF(D269+364&lt;=$D$5,(D269+364-$D$4+1)/365,IF(D269&gt;$D$4,($D$5-D269+1)/365,$D$6/365)),0)</f>
        <v>0</v>
      </c>
      <c r="S269" s="28">
        <f>'Data &amp; Parameter'!$E$16*'Data &amp; Parameter'!$E$17*('Data &amp; Parameter'!$E$18+'Data &amp; Parameter'!$E$19)*'Data &amp; Parameter'!$E$20*'Data &amp; Parameter'!$E$37*R269</f>
        <v>0</v>
      </c>
      <c r="T269" s="28">
        <f t="shared" si="4"/>
        <v>0</v>
      </c>
    </row>
    <row r="270" spans="1:20" ht="15.75" customHeight="1" x14ac:dyDescent="0.35">
      <c r="A270">
        <v>263</v>
      </c>
      <c r="B270" s="76">
        <v>44233.607314814813</v>
      </c>
      <c r="C270" s="1" t="s">
        <v>950</v>
      </c>
      <c r="D270" s="76">
        <v>44233.60774305556</v>
      </c>
      <c r="E270" s="1" t="s">
        <v>951</v>
      </c>
      <c r="F270" s="1" t="s">
        <v>952</v>
      </c>
      <c r="G270" s="1" t="s">
        <v>123</v>
      </c>
      <c r="H270" s="1" t="s">
        <v>124</v>
      </c>
      <c r="I270" s="1" t="s">
        <v>125</v>
      </c>
      <c r="J270" s="1" t="s">
        <v>736</v>
      </c>
      <c r="K270" s="1" t="s">
        <v>736</v>
      </c>
      <c r="L270">
        <f>ROUNDUP(IF(B270&gt;$D$4,0,($D$4-B270+1)/365),0)</f>
        <v>0</v>
      </c>
      <c r="M270">
        <f>ROUNDUP(IF(B270&gt;$D$5,0,($D$5-B270+1)/365),0)</f>
        <v>0</v>
      </c>
      <c r="N270" s="28">
        <f>IF(OR(L270=1,M270=1),IF(B270+364&lt;=$D$5,(B270+364-$D$4+1)/365,IF(B270&gt;$D$4,($D$5-B270+1)/365,$D$6/365)),0)</f>
        <v>0</v>
      </c>
      <c r="O270" s="28">
        <f>'Data &amp; Parameter'!$E$16*'Data &amp; Parameter'!$E$17*('Data &amp; Parameter'!$E$18+'Data &amp; Parameter'!$E$19)*'Data &amp; Parameter'!$E$20*'Data &amp; Parameter'!$E$37*N270</f>
        <v>0</v>
      </c>
      <c r="P270">
        <f>ROUNDUP(IF(D270&gt;$D$4,0,($D$4-D270+1)/365),0)</f>
        <v>0</v>
      </c>
      <c r="Q270">
        <f>ROUNDUP(IF(D270&gt;$D$5,0,($D$5-D270+1)/365),0)</f>
        <v>0</v>
      </c>
      <c r="R270" s="28">
        <f>IF(OR(P270=1,Q270=1),IF(D270+364&lt;=$D$5,(D270+364-$D$4+1)/365,IF(D270&gt;$D$4,($D$5-D270+1)/365,$D$6/365)),0)</f>
        <v>0</v>
      </c>
      <c r="S270" s="28">
        <f>'Data &amp; Parameter'!$E$16*'Data &amp; Parameter'!$E$17*('Data &amp; Parameter'!$E$18+'Data &amp; Parameter'!$E$19)*'Data &amp; Parameter'!$E$20*'Data &amp; Parameter'!$E$37*R270</f>
        <v>0</v>
      </c>
      <c r="T270" s="28">
        <f t="shared" si="4"/>
        <v>0</v>
      </c>
    </row>
    <row r="271" spans="1:20" ht="15.75" customHeight="1" x14ac:dyDescent="0.35">
      <c r="A271">
        <v>264</v>
      </c>
      <c r="B271" s="76">
        <v>44233.609085648146</v>
      </c>
      <c r="C271" s="1" t="s">
        <v>953</v>
      </c>
      <c r="D271" s="76">
        <v>44233.610706018517</v>
      </c>
      <c r="E271" s="1" t="s">
        <v>954</v>
      </c>
      <c r="F271" s="1" t="s">
        <v>955</v>
      </c>
      <c r="G271" s="1" t="s">
        <v>123</v>
      </c>
      <c r="H271" s="1" t="s">
        <v>124</v>
      </c>
      <c r="I271" s="1" t="s">
        <v>125</v>
      </c>
      <c r="J271" s="1" t="s">
        <v>736</v>
      </c>
      <c r="K271" s="1" t="s">
        <v>736</v>
      </c>
      <c r="L271">
        <f>ROUNDUP(IF(B271&gt;$D$4,0,($D$4-B271+1)/365),0)</f>
        <v>0</v>
      </c>
      <c r="M271">
        <f>ROUNDUP(IF(B271&gt;$D$5,0,($D$5-B271+1)/365),0)</f>
        <v>0</v>
      </c>
      <c r="N271" s="28">
        <f>IF(OR(L271=1,M271=1),IF(B271+364&lt;=$D$5,(B271+364-$D$4+1)/365,IF(B271&gt;$D$4,($D$5-B271+1)/365,$D$6/365)),0)</f>
        <v>0</v>
      </c>
      <c r="O271" s="28">
        <f>'Data &amp; Parameter'!$E$16*'Data &amp; Parameter'!$E$17*('Data &amp; Parameter'!$E$18+'Data &amp; Parameter'!$E$19)*'Data &amp; Parameter'!$E$20*'Data &amp; Parameter'!$E$37*N271</f>
        <v>0</v>
      </c>
      <c r="P271">
        <f>ROUNDUP(IF(D271&gt;$D$4,0,($D$4-D271+1)/365),0)</f>
        <v>0</v>
      </c>
      <c r="Q271">
        <f>ROUNDUP(IF(D271&gt;$D$5,0,($D$5-D271+1)/365),0)</f>
        <v>0</v>
      </c>
      <c r="R271" s="28">
        <f>IF(OR(P271=1,Q271=1),IF(D271+364&lt;=$D$5,(D271+364-$D$4+1)/365,IF(D271&gt;$D$4,($D$5-D271+1)/365,$D$6/365)),0)</f>
        <v>0</v>
      </c>
      <c r="S271" s="28">
        <f>'Data &amp; Parameter'!$E$16*'Data &amp; Parameter'!$E$17*('Data &amp; Parameter'!$E$18+'Data &amp; Parameter'!$E$19)*'Data &amp; Parameter'!$E$20*'Data &amp; Parameter'!$E$37*R271</f>
        <v>0</v>
      </c>
      <c r="T271" s="28">
        <f t="shared" si="4"/>
        <v>0</v>
      </c>
    </row>
    <row r="272" spans="1:20" ht="15.75" customHeight="1" x14ac:dyDescent="0.35">
      <c r="A272">
        <v>265</v>
      </c>
      <c r="B272" s="76">
        <v>44233.609930555554</v>
      </c>
      <c r="C272" s="1" t="s">
        <v>956</v>
      </c>
      <c r="D272" s="76">
        <v>44233.610509259262</v>
      </c>
      <c r="E272" s="1" t="s">
        <v>957</v>
      </c>
      <c r="F272" s="1" t="s">
        <v>958</v>
      </c>
      <c r="G272" s="1" t="s">
        <v>123</v>
      </c>
      <c r="H272" s="1" t="s">
        <v>729</v>
      </c>
      <c r="I272" s="1" t="s">
        <v>125</v>
      </c>
      <c r="J272" s="1" t="s">
        <v>918</v>
      </c>
      <c r="K272" s="1" t="s">
        <v>918</v>
      </c>
      <c r="L272">
        <f>ROUNDUP(IF(B272&gt;$D$4,0,($D$4-B272+1)/365),0)</f>
        <v>0</v>
      </c>
      <c r="M272">
        <f>ROUNDUP(IF(B272&gt;$D$5,0,($D$5-B272+1)/365),0)</f>
        <v>0</v>
      </c>
      <c r="N272" s="28">
        <f>IF(OR(L272=1,M272=1),IF(B272+364&lt;=$D$5,(B272+364-$D$4+1)/365,IF(B272&gt;$D$4,($D$5-B272+1)/365,$D$6/365)),0)</f>
        <v>0</v>
      </c>
      <c r="O272" s="28">
        <f>'Data &amp; Parameter'!$E$16*'Data &amp; Parameter'!$E$17*('Data &amp; Parameter'!$E$18+'Data &amp; Parameter'!$E$19)*'Data &amp; Parameter'!$E$20*'Data &amp; Parameter'!$E$37*N272</f>
        <v>0</v>
      </c>
      <c r="P272">
        <f>ROUNDUP(IF(D272&gt;$D$4,0,($D$4-D272+1)/365),0)</f>
        <v>0</v>
      </c>
      <c r="Q272">
        <f>ROUNDUP(IF(D272&gt;$D$5,0,($D$5-D272+1)/365),0)</f>
        <v>0</v>
      </c>
      <c r="R272" s="28">
        <f>IF(OR(P272=1,Q272=1),IF(D272+364&lt;=$D$5,(D272+364-$D$4+1)/365,IF(D272&gt;$D$4,($D$5-D272+1)/365,$D$6/365)),0)</f>
        <v>0</v>
      </c>
      <c r="S272" s="28">
        <f>'Data &amp; Parameter'!$E$16*'Data &amp; Parameter'!$E$17*('Data &amp; Parameter'!$E$18+'Data &amp; Parameter'!$E$19)*'Data &amp; Parameter'!$E$20*'Data &amp; Parameter'!$E$37*R272</f>
        <v>0</v>
      </c>
      <c r="T272" s="28">
        <f t="shared" si="4"/>
        <v>0</v>
      </c>
    </row>
    <row r="273" spans="1:20" ht="15.75" customHeight="1" x14ac:dyDescent="0.35">
      <c r="A273">
        <v>266</v>
      </c>
      <c r="B273" s="76">
        <v>44233.610115740739</v>
      </c>
      <c r="C273" s="1" t="s">
        <v>959</v>
      </c>
      <c r="D273" s="76">
        <v>44233.610543981486</v>
      </c>
      <c r="E273" s="1" t="s">
        <v>960</v>
      </c>
      <c r="F273" s="1" t="s">
        <v>961</v>
      </c>
      <c r="G273" s="1" t="s">
        <v>123</v>
      </c>
      <c r="H273" s="1" t="s">
        <v>124</v>
      </c>
      <c r="I273" s="1" t="s">
        <v>125</v>
      </c>
      <c r="J273" s="1" t="s">
        <v>962</v>
      </c>
      <c r="K273" s="1" t="s">
        <v>923</v>
      </c>
      <c r="L273">
        <f>ROUNDUP(IF(B273&gt;$D$4,0,($D$4-B273+1)/365),0)</f>
        <v>0</v>
      </c>
      <c r="M273">
        <f>ROUNDUP(IF(B273&gt;$D$5,0,($D$5-B273+1)/365),0)</f>
        <v>0</v>
      </c>
      <c r="N273" s="28">
        <f>IF(OR(L273=1,M273=1),IF(B273+364&lt;=$D$5,(B273+364-$D$4+1)/365,IF(B273&gt;$D$4,($D$5-B273+1)/365,$D$6/365)),0)</f>
        <v>0</v>
      </c>
      <c r="O273" s="28">
        <f>'Data &amp; Parameter'!$E$16*'Data &amp; Parameter'!$E$17*('Data &amp; Parameter'!$E$18+'Data &amp; Parameter'!$E$19)*'Data &amp; Parameter'!$E$20*'Data &amp; Parameter'!$E$37*N273</f>
        <v>0</v>
      </c>
      <c r="P273">
        <f>ROUNDUP(IF(D273&gt;$D$4,0,($D$4-D273+1)/365),0)</f>
        <v>0</v>
      </c>
      <c r="Q273">
        <f>ROUNDUP(IF(D273&gt;$D$5,0,($D$5-D273+1)/365),0)</f>
        <v>0</v>
      </c>
      <c r="R273" s="28">
        <f>IF(OR(P273=1,Q273=1),IF(D273+364&lt;=$D$5,(D273+364-$D$4+1)/365,IF(D273&gt;$D$4,($D$5-D273+1)/365,$D$6/365)),0)</f>
        <v>0</v>
      </c>
      <c r="S273" s="28">
        <f>'Data &amp; Parameter'!$E$16*'Data &amp; Parameter'!$E$17*('Data &amp; Parameter'!$E$18+'Data &amp; Parameter'!$E$19)*'Data &amp; Parameter'!$E$20*'Data &amp; Parameter'!$E$37*R273</f>
        <v>0</v>
      </c>
      <c r="T273" s="28">
        <f t="shared" si="4"/>
        <v>0</v>
      </c>
    </row>
    <row r="274" spans="1:20" ht="15.75" customHeight="1" x14ac:dyDescent="0.35">
      <c r="A274">
        <v>267</v>
      </c>
      <c r="B274" s="76">
        <v>44233.610833333332</v>
      </c>
      <c r="C274" s="1" t="s">
        <v>963</v>
      </c>
      <c r="D274" s="76">
        <v>44233.61146990741</v>
      </c>
      <c r="E274" s="1" t="s">
        <v>964</v>
      </c>
      <c r="F274" s="1" t="s">
        <v>965</v>
      </c>
      <c r="G274" s="1" t="s">
        <v>123</v>
      </c>
      <c r="H274" s="1" t="s">
        <v>124</v>
      </c>
      <c r="I274" s="1" t="s">
        <v>125</v>
      </c>
      <c r="J274" s="1" t="s">
        <v>918</v>
      </c>
      <c r="K274" s="1" t="s">
        <v>946</v>
      </c>
      <c r="L274">
        <f>ROUNDUP(IF(B274&gt;$D$4,0,($D$4-B274+1)/365),0)</f>
        <v>0</v>
      </c>
      <c r="M274">
        <f>ROUNDUP(IF(B274&gt;$D$5,0,($D$5-B274+1)/365),0)</f>
        <v>0</v>
      </c>
      <c r="N274" s="28">
        <f>IF(OR(L274=1,M274=1),IF(B274+364&lt;=$D$5,(B274+364-$D$4+1)/365,IF(B274&gt;$D$4,($D$5-B274+1)/365,$D$6/365)),0)</f>
        <v>0</v>
      </c>
      <c r="O274" s="28">
        <f>'Data &amp; Parameter'!$E$16*'Data &amp; Parameter'!$E$17*('Data &amp; Parameter'!$E$18+'Data &amp; Parameter'!$E$19)*'Data &amp; Parameter'!$E$20*'Data &amp; Parameter'!$E$37*N274</f>
        <v>0</v>
      </c>
      <c r="P274">
        <f>ROUNDUP(IF(D274&gt;$D$4,0,($D$4-D274+1)/365),0)</f>
        <v>0</v>
      </c>
      <c r="Q274">
        <f>ROUNDUP(IF(D274&gt;$D$5,0,($D$5-D274+1)/365),0)</f>
        <v>0</v>
      </c>
      <c r="R274" s="28">
        <f>IF(OR(P274=1,Q274=1),IF(D274+364&lt;=$D$5,(D274+364-$D$4+1)/365,IF(D274&gt;$D$4,($D$5-D274+1)/365,$D$6/365)),0)</f>
        <v>0</v>
      </c>
      <c r="S274" s="28">
        <f>'Data &amp; Parameter'!$E$16*'Data &amp; Parameter'!$E$17*('Data &amp; Parameter'!$E$18+'Data &amp; Parameter'!$E$19)*'Data &amp; Parameter'!$E$20*'Data &amp; Parameter'!$E$37*R274</f>
        <v>0</v>
      </c>
      <c r="T274" s="28">
        <f t="shared" si="4"/>
        <v>0</v>
      </c>
    </row>
    <row r="275" spans="1:20" ht="15.75" customHeight="1" x14ac:dyDescent="0.35">
      <c r="A275">
        <v>268</v>
      </c>
      <c r="B275" s="76">
        <v>44233.613506944443</v>
      </c>
      <c r="C275" s="1" t="s">
        <v>966</v>
      </c>
      <c r="D275" s="76">
        <v>44233.614282407405</v>
      </c>
      <c r="E275" s="1" t="s">
        <v>967</v>
      </c>
      <c r="F275" s="1" t="s">
        <v>968</v>
      </c>
      <c r="G275" s="1" t="s">
        <v>123</v>
      </c>
      <c r="H275" s="1" t="s">
        <v>729</v>
      </c>
      <c r="I275" s="1" t="s">
        <v>125</v>
      </c>
      <c r="J275" s="1" t="s">
        <v>918</v>
      </c>
      <c r="K275" s="1" t="s">
        <v>918</v>
      </c>
      <c r="L275">
        <f>ROUNDUP(IF(B275&gt;$D$4,0,($D$4-B275+1)/365),0)</f>
        <v>0</v>
      </c>
      <c r="M275">
        <f>ROUNDUP(IF(B275&gt;$D$5,0,($D$5-B275+1)/365),0)</f>
        <v>0</v>
      </c>
      <c r="N275" s="28">
        <f>IF(OR(L275=1,M275=1),IF(B275+364&lt;=$D$5,(B275+364-$D$4+1)/365,IF(B275&gt;$D$4,($D$5-B275+1)/365,$D$6/365)),0)</f>
        <v>0</v>
      </c>
      <c r="O275" s="28">
        <f>'Data &amp; Parameter'!$E$16*'Data &amp; Parameter'!$E$17*('Data &amp; Parameter'!$E$18+'Data &amp; Parameter'!$E$19)*'Data &amp; Parameter'!$E$20*'Data &amp; Parameter'!$E$37*N275</f>
        <v>0</v>
      </c>
      <c r="P275">
        <f>ROUNDUP(IF(D275&gt;$D$4,0,($D$4-D275+1)/365),0)</f>
        <v>0</v>
      </c>
      <c r="Q275">
        <f>ROUNDUP(IF(D275&gt;$D$5,0,($D$5-D275+1)/365),0)</f>
        <v>0</v>
      </c>
      <c r="R275" s="28">
        <f>IF(OR(P275=1,Q275=1),IF(D275+364&lt;=$D$5,(D275+364-$D$4+1)/365,IF(D275&gt;$D$4,($D$5-D275+1)/365,$D$6/365)),0)</f>
        <v>0</v>
      </c>
      <c r="S275" s="28">
        <f>'Data &amp; Parameter'!$E$16*'Data &amp; Parameter'!$E$17*('Data &amp; Parameter'!$E$18+'Data &amp; Parameter'!$E$19)*'Data &amp; Parameter'!$E$20*'Data &amp; Parameter'!$E$37*R275</f>
        <v>0</v>
      </c>
      <c r="T275" s="28">
        <f t="shared" si="4"/>
        <v>0</v>
      </c>
    </row>
    <row r="276" spans="1:20" ht="15.75" customHeight="1" x14ac:dyDescent="0.35">
      <c r="A276">
        <v>269</v>
      </c>
      <c r="B276" s="76">
        <v>44233.613622685181</v>
      </c>
      <c r="C276" s="1" t="s">
        <v>969</v>
      </c>
      <c r="D276" s="76">
        <v>44233.614236111112</v>
      </c>
      <c r="E276" s="1" t="s">
        <v>970</v>
      </c>
      <c r="F276" s="1" t="s">
        <v>971</v>
      </c>
      <c r="G276" s="1" t="s">
        <v>123</v>
      </c>
      <c r="H276" s="1" t="s">
        <v>124</v>
      </c>
      <c r="I276" s="1" t="s">
        <v>125</v>
      </c>
      <c r="J276" s="1" t="s">
        <v>736</v>
      </c>
      <c r="K276" s="1" t="s">
        <v>736</v>
      </c>
      <c r="L276">
        <f>ROUNDUP(IF(B276&gt;$D$4,0,($D$4-B276+1)/365),0)</f>
        <v>0</v>
      </c>
      <c r="M276">
        <f>ROUNDUP(IF(B276&gt;$D$5,0,($D$5-B276+1)/365),0)</f>
        <v>0</v>
      </c>
      <c r="N276" s="28">
        <f>IF(OR(L276=1,M276=1),IF(B276+364&lt;=$D$5,(B276+364-$D$4+1)/365,IF(B276&gt;$D$4,($D$5-B276+1)/365,$D$6/365)),0)</f>
        <v>0</v>
      </c>
      <c r="O276" s="28">
        <f>'Data &amp; Parameter'!$E$16*'Data &amp; Parameter'!$E$17*('Data &amp; Parameter'!$E$18+'Data &amp; Parameter'!$E$19)*'Data &amp; Parameter'!$E$20*'Data &amp; Parameter'!$E$37*N276</f>
        <v>0</v>
      </c>
      <c r="P276">
        <f>ROUNDUP(IF(D276&gt;$D$4,0,($D$4-D276+1)/365),0)</f>
        <v>0</v>
      </c>
      <c r="Q276">
        <f>ROUNDUP(IF(D276&gt;$D$5,0,($D$5-D276+1)/365),0)</f>
        <v>0</v>
      </c>
      <c r="R276" s="28">
        <f>IF(OR(P276=1,Q276=1),IF(D276+364&lt;=$D$5,(D276+364-$D$4+1)/365,IF(D276&gt;$D$4,($D$5-D276+1)/365,$D$6/365)),0)</f>
        <v>0</v>
      </c>
      <c r="S276" s="28">
        <f>'Data &amp; Parameter'!$E$16*'Data &amp; Parameter'!$E$17*('Data &amp; Parameter'!$E$18+'Data &amp; Parameter'!$E$19)*'Data &amp; Parameter'!$E$20*'Data &amp; Parameter'!$E$37*R276</f>
        <v>0</v>
      </c>
      <c r="T276" s="28">
        <f t="shared" si="4"/>
        <v>0</v>
      </c>
    </row>
    <row r="277" spans="1:20" ht="15.75" customHeight="1" x14ac:dyDescent="0.35">
      <c r="A277">
        <v>270</v>
      </c>
      <c r="B277" s="76">
        <v>44233.614351851851</v>
      </c>
      <c r="C277" s="1" t="s">
        <v>972</v>
      </c>
      <c r="D277" s="76">
        <v>44233.614884259259</v>
      </c>
      <c r="E277" s="1" t="s">
        <v>973</v>
      </c>
      <c r="F277" s="1" t="s">
        <v>974</v>
      </c>
      <c r="G277" s="1" t="s">
        <v>123</v>
      </c>
      <c r="H277" s="1" t="s">
        <v>124</v>
      </c>
      <c r="I277" s="1" t="s">
        <v>125</v>
      </c>
      <c r="J277" s="1" t="s">
        <v>736</v>
      </c>
      <c r="K277" s="1" t="s">
        <v>736</v>
      </c>
      <c r="L277">
        <f>ROUNDUP(IF(B277&gt;$D$4,0,($D$4-B277+1)/365),0)</f>
        <v>0</v>
      </c>
      <c r="M277">
        <f>ROUNDUP(IF(B277&gt;$D$5,0,($D$5-B277+1)/365),0)</f>
        <v>0</v>
      </c>
      <c r="N277" s="28">
        <f>IF(OR(L277=1,M277=1),IF(B277+364&lt;=$D$5,(B277+364-$D$4+1)/365,IF(B277&gt;$D$4,($D$5-B277+1)/365,$D$6/365)),0)</f>
        <v>0</v>
      </c>
      <c r="O277" s="28">
        <f>'Data &amp; Parameter'!$E$16*'Data &amp; Parameter'!$E$17*('Data &amp; Parameter'!$E$18+'Data &amp; Parameter'!$E$19)*'Data &amp; Parameter'!$E$20*'Data &amp; Parameter'!$E$37*N277</f>
        <v>0</v>
      </c>
      <c r="P277">
        <f>ROUNDUP(IF(D277&gt;$D$4,0,($D$4-D277+1)/365),0)</f>
        <v>0</v>
      </c>
      <c r="Q277">
        <f>ROUNDUP(IF(D277&gt;$D$5,0,($D$5-D277+1)/365),0)</f>
        <v>0</v>
      </c>
      <c r="R277" s="28">
        <f>IF(OR(P277=1,Q277=1),IF(D277+364&lt;=$D$5,(D277+364-$D$4+1)/365,IF(D277&gt;$D$4,($D$5-D277+1)/365,$D$6/365)),0)</f>
        <v>0</v>
      </c>
      <c r="S277" s="28">
        <f>'Data &amp; Parameter'!$E$16*'Data &amp; Parameter'!$E$17*('Data &amp; Parameter'!$E$18+'Data &amp; Parameter'!$E$19)*'Data &amp; Parameter'!$E$20*'Data &amp; Parameter'!$E$37*R277</f>
        <v>0</v>
      </c>
      <c r="T277" s="28">
        <f t="shared" si="4"/>
        <v>0</v>
      </c>
    </row>
    <row r="278" spans="1:20" ht="15.75" customHeight="1" x14ac:dyDescent="0.35">
      <c r="A278">
        <v>271</v>
      </c>
      <c r="B278" s="76">
        <v>44233.61613425926</v>
      </c>
      <c r="C278" s="1" t="s">
        <v>975</v>
      </c>
      <c r="D278" s="76">
        <v>44233.61717592593</v>
      </c>
      <c r="E278" s="1" t="s">
        <v>976</v>
      </c>
      <c r="F278" s="1" t="s">
        <v>977</v>
      </c>
      <c r="G278" s="1" t="s">
        <v>123</v>
      </c>
      <c r="H278" s="1" t="s">
        <v>729</v>
      </c>
      <c r="I278" s="1" t="s">
        <v>125</v>
      </c>
      <c r="J278" s="1" t="s">
        <v>918</v>
      </c>
      <c r="K278" s="1" t="s">
        <v>978</v>
      </c>
      <c r="L278">
        <f>ROUNDUP(IF(B278&gt;$D$4,0,($D$4-B278+1)/365),0)</f>
        <v>0</v>
      </c>
      <c r="M278">
        <f>ROUNDUP(IF(B278&gt;$D$5,0,($D$5-B278+1)/365),0)</f>
        <v>0</v>
      </c>
      <c r="N278" s="28">
        <f>IF(OR(L278=1,M278=1),IF(B278+364&lt;=$D$5,(B278+364-$D$4+1)/365,IF(B278&gt;$D$4,($D$5-B278+1)/365,$D$6/365)),0)</f>
        <v>0</v>
      </c>
      <c r="O278" s="28">
        <f>'Data &amp; Parameter'!$E$16*'Data &amp; Parameter'!$E$17*('Data &amp; Parameter'!$E$18+'Data &amp; Parameter'!$E$19)*'Data &amp; Parameter'!$E$20*'Data &amp; Parameter'!$E$37*N278</f>
        <v>0</v>
      </c>
      <c r="P278">
        <f>ROUNDUP(IF(D278&gt;$D$4,0,($D$4-D278+1)/365),0)</f>
        <v>0</v>
      </c>
      <c r="Q278">
        <f>ROUNDUP(IF(D278&gt;$D$5,0,($D$5-D278+1)/365),0)</f>
        <v>0</v>
      </c>
      <c r="R278" s="28">
        <f>IF(OR(P278=1,Q278=1),IF(D278+364&lt;=$D$5,(D278+364-$D$4+1)/365,IF(D278&gt;$D$4,($D$5-D278+1)/365,$D$6/365)),0)</f>
        <v>0</v>
      </c>
      <c r="S278" s="28">
        <f>'Data &amp; Parameter'!$E$16*'Data &amp; Parameter'!$E$17*('Data &amp; Parameter'!$E$18+'Data &amp; Parameter'!$E$19)*'Data &amp; Parameter'!$E$20*'Data &amp; Parameter'!$E$37*R278</f>
        <v>0</v>
      </c>
      <c r="T278" s="28">
        <f t="shared" si="4"/>
        <v>0</v>
      </c>
    </row>
    <row r="279" spans="1:20" ht="15.75" customHeight="1" x14ac:dyDescent="0.35">
      <c r="A279">
        <v>272</v>
      </c>
      <c r="B279" s="76">
        <v>44233.617210648154</v>
      </c>
      <c r="C279" s="1" t="s">
        <v>979</v>
      </c>
      <c r="D279" s="76">
        <v>44233.618159722224</v>
      </c>
      <c r="E279" s="1" t="s">
        <v>980</v>
      </c>
      <c r="F279" s="1" t="s">
        <v>981</v>
      </c>
      <c r="G279" s="1" t="s">
        <v>123</v>
      </c>
      <c r="H279" s="1" t="s">
        <v>124</v>
      </c>
      <c r="I279" s="1" t="s">
        <v>125</v>
      </c>
      <c r="J279" s="1" t="s">
        <v>918</v>
      </c>
      <c r="K279" s="1" t="s">
        <v>946</v>
      </c>
      <c r="L279">
        <f>ROUNDUP(IF(B279&gt;$D$4,0,($D$4-B279+1)/365),0)</f>
        <v>0</v>
      </c>
      <c r="M279">
        <f>ROUNDUP(IF(B279&gt;$D$5,0,($D$5-B279+1)/365),0)</f>
        <v>0</v>
      </c>
      <c r="N279" s="28">
        <f>IF(OR(L279=1,M279=1),IF(B279+364&lt;=$D$5,(B279+364-$D$4+1)/365,IF(B279&gt;$D$4,($D$5-B279+1)/365,$D$6/365)),0)</f>
        <v>0</v>
      </c>
      <c r="O279" s="28">
        <f>'Data &amp; Parameter'!$E$16*'Data &amp; Parameter'!$E$17*('Data &amp; Parameter'!$E$18+'Data &amp; Parameter'!$E$19)*'Data &amp; Parameter'!$E$20*'Data &amp; Parameter'!$E$37*N279</f>
        <v>0</v>
      </c>
      <c r="P279">
        <f>ROUNDUP(IF(D279&gt;$D$4,0,($D$4-D279+1)/365),0)</f>
        <v>0</v>
      </c>
      <c r="Q279">
        <f>ROUNDUP(IF(D279&gt;$D$5,0,($D$5-D279+1)/365),0)</f>
        <v>0</v>
      </c>
      <c r="R279" s="28">
        <f>IF(OR(P279=1,Q279=1),IF(D279+364&lt;=$D$5,(D279+364-$D$4+1)/365,IF(D279&gt;$D$4,($D$5-D279+1)/365,$D$6/365)),0)</f>
        <v>0</v>
      </c>
      <c r="S279" s="28">
        <f>'Data &amp; Parameter'!$E$16*'Data &amp; Parameter'!$E$17*('Data &amp; Parameter'!$E$18+'Data &amp; Parameter'!$E$19)*'Data &amp; Parameter'!$E$20*'Data &amp; Parameter'!$E$37*R279</f>
        <v>0</v>
      </c>
      <c r="T279" s="28">
        <f t="shared" si="4"/>
        <v>0</v>
      </c>
    </row>
    <row r="280" spans="1:20" ht="15.75" customHeight="1" x14ac:dyDescent="0.35">
      <c r="A280">
        <v>273</v>
      </c>
      <c r="B280" s="76">
        <v>44233.61918981481</v>
      </c>
      <c r="C280" s="1" t="s">
        <v>982</v>
      </c>
      <c r="D280" s="76">
        <v>44233.619768518518</v>
      </c>
      <c r="E280" s="1" t="s">
        <v>983</v>
      </c>
      <c r="F280" s="1" t="s">
        <v>984</v>
      </c>
      <c r="G280" s="1" t="s">
        <v>123</v>
      </c>
      <c r="H280" s="1" t="s">
        <v>124</v>
      </c>
      <c r="I280" s="1" t="s">
        <v>125</v>
      </c>
      <c r="J280" s="1" t="s">
        <v>985</v>
      </c>
      <c r="K280" s="1" t="s">
        <v>986</v>
      </c>
      <c r="L280">
        <f>ROUNDUP(IF(B280&gt;$D$4,0,($D$4-B280+1)/365),0)</f>
        <v>0</v>
      </c>
      <c r="M280">
        <f>ROUNDUP(IF(B280&gt;$D$5,0,($D$5-B280+1)/365),0)</f>
        <v>0</v>
      </c>
      <c r="N280" s="28">
        <f>IF(OR(L280=1,M280=1),IF(B280+364&lt;=$D$5,(B280+364-$D$4+1)/365,IF(B280&gt;$D$4,($D$5-B280+1)/365,$D$6/365)),0)</f>
        <v>0</v>
      </c>
      <c r="O280" s="28">
        <f>'Data &amp; Parameter'!$E$16*'Data &amp; Parameter'!$E$17*('Data &amp; Parameter'!$E$18+'Data &amp; Parameter'!$E$19)*'Data &amp; Parameter'!$E$20*'Data &amp; Parameter'!$E$37*N280</f>
        <v>0</v>
      </c>
      <c r="P280">
        <f>ROUNDUP(IF(D280&gt;$D$4,0,($D$4-D280+1)/365),0)</f>
        <v>0</v>
      </c>
      <c r="Q280">
        <f>ROUNDUP(IF(D280&gt;$D$5,0,($D$5-D280+1)/365),0)</f>
        <v>0</v>
      </c>
      <c r="R280" s="28">
        <f>IF(OR(P280=1,Q280=1),IF(D280+364&lt;=$D$5,(D280+364-$D$4+1)/365,IF(D280&gt;$D$4,($D$5-D280+1)/365,$D$6/365)),0)</f>
        <v>0</v>
      </c>
      <c r="S280" s="28">
        <f>'Data &amp; Parameter'!$E$16*'Data &amp; Parameter'!$E$17*('Data &amp; Parameter'!$E$18+'Data &amp; Parameter'!$E$19)*'Data &amp; Parameter'!$E$20*'Data &amp; Parameter'!$E$37*R280</f>
        <v>0</v>
      </c>
      <c r="T280" s="28">
        <f t="shared" si="4"/>
        <v>0</v>
      </c>
    </row>
    <row r="281" spans="1:20" ht="15.75" customHeight="1" x14ac:dyDescent="0.35">
      <c r="A281">
        <v>274</v>
      </c>
      <c r="B281" s="76">
        <v>44233.621446759258</v>
      </c>
      <c r="C281" s="1" t="s">
        <v>987</v>
      </c>
      <c r="D281" s="76">
        <v>44233.621817129635</v>
      </c>
      <c r="E281" s="1" t="s">
        <v>988</v>
      </c>
      <c r="F281" s="1" t="s">
        <v>989</v>
      </c>
      <c r="G281" s="1" t="s">
        <v>123</v>
      </c>
      <c r="H281" s="1" t="s">
        <v>124</v>
      </c>
      <c r="I281" s="1" t="s">
        <v>125</v>
      </c>
      <c r="J281" s="1" t="s">
        <v>736</v>
      </c>
      <c r="K281" s="1" t="s">
        <v>923</v>
      </c>
      <c r="L281">
        <f>ROUNDUP(IF(B281&gt;$D$4,0,($D$4-B281+1)/365),0)</f>
        <v>0</v>
      </c>
      <c r="M281">
        <f>ROUNDUP(IF(B281&gt;$D$5,0,($D$5-B281+1)/365),0)</f>
        <v>0</v>
      </c>
      <c r="N281" s="28">
        <f>IF(OR(L281=1,M281=1),IF(B281+364&lt;=$D$5,(B281+364-$D$4+1)/365,IF(B281&gt;$D$4,($D$5-B281+1)/365,$D$6/365)),0)</f>
        <v>0</v>
      </c>
      <c r="O281" s="28">
        <f>'Data &amp; Parameter'!$E$16*'Data &amp; Parameter'!$E$17*('Data &amp; Parameter'!$E$18+'Data &amp; Parameter'!$E$19)*'Data &amp; Parameter'!$E$20*'Data &amp; Parameter'!$E$37*N281</f>
        <v>0</v>
      </c>
      <c r="P281">
        <f>ROUNDUP(IF(D281&gt;$D$4,0,($D$4-D281+1)/365),0)</f>
        <v>0</v>
      </c>
      <c r="Q281">
        <f>ROUNDUP(IF(D281&gt;$D$5,0,($D$5-D281+1)/365),0)</f>
        <v>0</v>
      </c>
      <c r="R281" s="28">
        <f>IF(OR(P281=1,Q281=1),IF(D281+364&lt;=$D$5,(D281+364-$D$4+1)/365,IF(D281&gt;$D$4,($D$5-D281+1)/365,$D$6/365)),0)</f>
        <v>0</v>
      </c>
      <c r="S281" s="28">
        <f>'Data &amp; Parameter'!$E$16*'Data &amp; Parameter'!$E$17*('Data &amp; Parameter'!$E$18+'Data &amp; Parameter'!$E$19)*'Data &amp; Parameter'!$E$20*'Data &amp; Parameter'!$E$37*R281</f>
        <v>0</v>
      </c>
      <c r="T281" s="28">
        <f t="shared" si="4"/>
        <v>0</v>
      </c>
    </row>
    <row r="282" spans="1:20" ht="15.75" customHeight="1" x14ac:dyDescent="0.35">
      <c r="A282">
        <v>275</v>
      </c>
      <c r="B282" s="76">
        <v>44233.621932870374</v>
      </c>
      <c r="C282" s="1" t="s">
        <v>990</v>
      </c>
      <c r="D282" s="76">
        <v>44233.622685185182</v>
      </c>
      <c r="E282" s="1" t="s">
        <v>991</v>
      </c>
      <c r="F282" s="1" t="s">
        <v>992</v>
      </c>
      <c r="G282" s="1" t="s">
        <v>123</v>
      </c>
      <c r="H282" s="1" t="s">
        <v>124</v>
      </c>
      <c r="I282" s="1" t="s">
        <v>125</v>
      </c>
      <c r="J282" s="1" t="s">
        <v>918</v>
      </c>
      <c r="K282" s="1" t="s">
        <v>946</v>
      </c>
      <c r="L282">
        <f>ROUNDUP(IF(B282&gt;$D$4,0,($D$4-B282+1)/365),0)</f>
        <v>0</v>
      </c>
      <c r="M282">
        <f>ROUNDUP(IF(B282&gt;$D$5,0,($D$5-B282+1)/365),0)</f>
        <v>0</v>
      </c>
      <c r="N282" s="28">
        <f>IF(OR(L282=1,M282=1),IF(B282+364&lt;=$D$5,(B282+364-$D$4+1)/365,IF(B282&gt;$D$4,($D$5-B282+1)/365,$D$6/365)),0)</f>
        <v>0</v>
      </c>
      <c r="O282" s="28">
        <f>'Data &amp; Parameter'!$E$16*'Data &amp; Parameter'!$E$17*('Data &amp; Parameter'!$E$18+'Data &amp; Parameter'!$E$19)*'Data &amp; Parameter'!$E$20*'Data &amp; Parameter'!$E$37*N282</f>
        <v>0</v>
      </c>
      <c r="P282">
        <f>ROUNDUP(IF(D282&gt;$D$4,0,($D$4-D282+1)/365),0)</f>
        <v>0</v>
      </c>
      <c r="Q282">
        <f>ROUNDUP(IF(D282&gt;$D$5,0,($D$5-D282+1)/365),0)</f>
        <v>0</v>
      </c>
      <c r="R282" s="28">
        <f>IF(OR(P282=1,Q282=1),IF(D282+364&lt;=$D$5,(D282+364-$D$4+1)/365,IF(D282&gt;$D$4,($D$5-D282+1)/365,$D$6/365)),0)</f>
        <v>0</v>
      </c>
      <c r="S282" s="28">
        <f>'Data &amp; Parameter'!$E$16*'Data &amp; Parameter'!$E$17*('Data &amp; Parameter'!$E$18+'Data &amp; Parameter'!$E$19)*'Data &amp; Parameter'!$E$20*'Data &amp; Parameter'!$E$37*R282</f>
        <v>0</v>
      </c>
      <c r="T282" s="28">
        <f t="shared" si="4"/>
        <v>0</v>
      </c>
    </row>
    <row r="283" spans="1:20" ht="15.75" customHeight="1" x14ac:dyDescent="0.35">
      <c r="A283">
        <v>276</v>
      </c>
      <c r="B283" s="76">
        <v>44233.622164351851</v>
      </c>
      <c r="C283" s="1" t="s">
        <v>993</v>
      </c>
      <c r="D283" s="76">
        <v>44233.622673611113</v>
      </c>
      <c r="E283" s="1" t="s">
        <v>994</v>
      </c>
      <c r="F283" s="1" t="s">
        <v>995</v>
      </c>
      <c r="G283" s="1" t="s">
        <v>123</v>
      </c>
      <c r="H283" s="1" t="s">
        <v>124</v>
      </c>
      <c r="I283" s="1" t="s">
        <v>125</v>
      </c>
      <c r="J283" s="1" t="s">
        <v>985</v>
      </c>
      <c r="K283" s="1" t="s">
        <v>986</v>
      </c>
      <c r="L283">
        <f>ROUNDUP(IF(B283&gt;$D$4,0,($D$4-B283+1)/365),0)</f>
        <v>0</v>
      </c>
      <c r="M283">
        <f>ROUNDUP(IF(B283&gt;$D$5,0,($D$5-B283+1)/365),0)</f>
        <v>0</v>
      </c>
      <c r="N283" s="28">
        <f>IF(OR(L283=1,M283=1),IF(B283+364&lt;=$D$5,(B283+364-$D$4+1)/365,IF(B283&gt;$D$4,($D$5-B283+1)/365,$D$6/365)),0)</f>
        <v>0</v>
      </c>
      <c r="O283" s="28">
        <f>'Data &amp; Parameter'!$E$16*'Data &amp; Parameter'!$E$17*('Data &amp; Parameter'!$E$18+'Data &amp; Parameter'!$E$19)*'Data &amp; Parameter'!$E$20*'Data &amp; Parameter'!$E$37*N283</f>
        <v>0</v>
      </c>
      <c r="P283">
        <f>ROUNDUP(IF(D283&gt;$D$4,0,($D$4-D283+1)/365),0)</f>
        <v>0</v>
      </c>
      <c r="Q283">
        <f>ROUNDUP(IF(D283&gt;$D$5,0,($D$5-D283+1)/365),0)</f>
        <v>0</v>
      </c>
      <c r="R283" s="28">
        <f>IF(OR(P283=1,Q283=1),IF(D283+364&lt;=$D$5,(D283+364-$D$4+1)/365,IF(D283&gt;$D$4,($D$5-D283+1)/365,$D$6/365)),0)</f>
        <v>0</v>
      </c>
      <c r="S283" s="28">
        <f>'Data &amp; Parameter'!$E$16*'Data &amp; Parameter'!$E$17*('Data &amp; Parameter'!$E$18+'Data &amp; Parameter'!$E$19)*'Data &amp; Parameter'!$E$20*'Data &amp; Parameter'!$E$37*R283</f>
        <v>0</v>
      </c>
      <c r="T283" s="28">
        <f t="shared" si="4"/>
        <v>0</v>
      </c>
    </row>
    <row r="284" spans="1:20" ht="15.75" customHeight="1" x14ac:dyDescent="0.35">
      <c r="A284">
        <v>277</v>
      </c>
      <c r="B284" s="76">
        <v>44233.622395833328</v>
      </c>
      <c r="C284" s="1" t="s">
        <v>996</v>
      </c>
      <c r="D284" s="76">
        <v>44233.623043981483</v>
      </c>
      <c r="E284" s="1" t="s">
        <v>997</v>
      </c>
      <c r="F284" s="1" t="s">
        <v>998</v>
      </c>
      <c r="G284" s="1" t="s">
        <v>123</v>
      </c>
      <c r="H284" s="1" t="s">
        <v>729</v>
      </c>
      <c r="I284" s="1" t="s">
        <v>125</v>
      </c>
      <c r="J284" s="1" t="s">
        <v>918</v>
      </c>
      <c r="K284" s="1" t="s">
        <v>919</v>
      </c>
      <c r="L284">
        <f>ROUNDUP(IF(B284&gt;$D$4,0,($D$4-B284+1)/365),0)</f>
        <v>0</v>
      </c>
      <c r="M284">
        <f>ROUNDUP(IF(B284&gt;$D$5,0,($D$5-B284+1)/365),0)</f>
        <v>0</v>
      </c>
      <c r="N284" s="28">
        <f>IF(OR(L284=1,M284=1),IF(B284+364&lt;=$D$5,(B284+364-$D$4+1)/365,IF(B284&gt;$D$4,($D$5-B284+1)/365,$D$6/365)),0)</f>
        <v>0</v>
      </c>
      <c r="O284" s="28">
        <f>'Data &amp; Parameter'!$E$16*'Data &amp; Parameter'!$E$17*('Data &amp; Parameter'!$E$18+'Data &amp; Parameter'!$E$19)*'Data &amp; Parameter'!$E$20*'Data &amp; Parameter'!$E$37*N284</f>
        <v>0</v>
      </c>
      <c r="P284">
        <f>ROUNDUP(IF(D284&gt;$D$4,0,($D$4-D284+1)/365),0)</f>
        <v>0</v>
      </c>
      <c r="Q284">
        <f>ROUNDUP(IF(D284&gt;$D$5,0,($D$5-D284+1)/365),0)</f>
        <v>0</v>
      </c>
      <c r="R284" s="28">
        <f>IF(OR(P284=1,Q284=1),IF(D284+364&lt;=$D$5,(D284+364-$D$4+1)/365,IF(D284&gt;$D$4,($D$5-D284+1)/365,$D$6/365)),0)</f>
        <v>0</v>
      </c>
      <c r="S284" s="28">
        <f>'Data &amp; Parameter'!$E$16*'Data &amp; Parameter'!$E$17*('Data &amp; Parameter'!$E$18+'Data &amp; Parameter'!$E$19)*'Data &amp; Parameter'!$E$20*'Data &amp; Parameter'!$E$37*R284</f>
        <v>0</v>
      </c>
      <c r="T284" s="28">
        <f t="shared" si="4"/>
        <v>0</v>
      </c>
    </row>
    <row r="285" spans="1:20" ht="15.75" customHeight="1" x14ac:dyDescent="0.35">
      <c r="A285">
        <v>278</v>
      </c>
      <c r="B285" s="76">
        <v>44233.624861111108</v>
      </c>
      <c r="C285" s="1" t="s">
        <v>999</v>
      </c>
      <c r="D285" s="76">
        <v>44233.625601851847</v>
      </c>
      <c r="E285" s="1" t="s">
        <v>1000</v>
      </c>
      <c r="F285" s="1" t="s">
        <v>1001</v>
      </c>
      <c r="G285" s="1" t="s">
        <v>123</v>
      </c>
      <c r="H285" s="1" t="s">
        <v>729</v>
      </c>
      <c r="I285" s="1" t="s">
        <v>125</v>
      </c>
      <c r="J285" s="1" t="s">
        <v>918</v>
      </c>
      <c r="K285" s="1" t="s">
        <v>946</v>
      </c>
      <c r="L285">
        <f>ROUNDUP(IF(B285&gt;$D$4,0,($D$4-B285+1)/365),0)</f>
        <v>0</v>
      </c>
      <c r="M285">
        <f>ROUNDUP(IF(B285&gt;$D$5,0,($D$5-B285+1)/365),0)</f>
        <v>0</v>
      </c>
      <c r="N285" s="28">
        <f>IF(OR(L285=1,M285=1),IF(B285+364&lt;=$D$5,(B285+364-$D$4+1)/365,IF(B285&gt;$D$4,($D$5-B285+1)/365,$D$6/365)),0)</f>
        <v>0</v>
      </c>
      <c r="O285" s="28">
        <f>'Data &amp; Parameter'!$E$16*'Data &amp; Parameter'!$E$17*('Data &amp; Parameter'!$E$18+'Data &amp; Parameter'!$E$19)*'Data &amp; Parameter'!$E$20*'Data &amp; Parameter'!$E$37*N285</f>
        <v>0</v>
      </c>
      <c r="P285">
        <f>ROUNDUP(IF(D285&gt;$D$4,0,($D$4-D285+1)/365),0)</f>
        <v>0</v>
      </c>
      <c r="Q285">
        <f>ROUNDUP(IF(D285&gt;$D$5,0,($D$5-D285+1)/365),0)</f>
        <v>0</v>
      </c>
      <c r="R285" s="28">
        <f>IF(OR(P285=1,Q285=1),IF(D285+364&lt;=$D$5,(D285+364-$D$4+1)/365,IF(D285&gt;$D$4,($D$5-D285+1)/365,$D$6/365)),0)</f>
        <v>0</v>
      </c>
      <c r="S285" s="28">
        <f>'Data &amp; Parameter'!$E$16*'Data &amp; Parameter'!$E$17*('Data &amp; Parameter'!$E$18+'Data &amp; Parameter'!$E$19)*'Data &amp; Parameter'!$E$20*'Data &amp; Parameter'!$E$37*R285</f>
        <v>0</v>
      </c>
      <c r="T285" s="28">
        <f t="shared" si="4"/>
        <v>0</v>
      </c>
    </row>
    <row r="286" spans="1:20" ht="15.75" customHeight="1" x14ac:dyDescent="0.35">
      <c r="A286">
        <v>279</v>
      </c>
      <c r="B286" s="76">
        <v>44233.62498842593</v>
      </c>
      <c r="C286" s="1" t="s">
        <v>1002</v>
      </c>
      <c r="D286" s="76">
        <v>44233.626319444447</v>
      </c>
      <c r="E286" s="1" t="s">
        <v>1003</v>
      </c>
      <c r="F286" s="1" t="s">
        <v>1004</v>
      </c>
      <c r="G286" s="1" t="s">
        <v>123</v>
      </c>
      <c r="H286" s="1" t="s">
        <v>124</v>
      </c>
      <c r="I286" s="1" t="s">
        <v>125</v>
      </c>
      <c r="J286" s="1" t="s">
        <v>918</v>
      </c>
      <c r="K286" s="1" t="s">
        <v>946</v>
      </c>
      <c r="L286">
        <f>ROUNDUP(IF(B286&gt;$D$4,0,($D$4-B286+1)/365),0)</f>
        <v>0</v>
      </c>
      <c r="M286">
        <f>ROUNDUP(IF(B286&gt;$D$5,0,($D$5-B286+1)/365),0)</f>
        <v>0</v>
      </c>
      <c r="N286" s="28">
        <f>IF(OR(L286=1,M286=1),IF(B286+364&lt;=$D$5,(B286+364-$D$4+1)/365,IF(B286&gt;$D$4,($D$5-B286+1)/365,$D$6/365)),0)</f>
        <v>0</v>
      </c>
      <c r="O286" s="28">
        <f>'Data &amp; Parameter'!$E$16*'Data &amp; Parameter'!$E$17*('Data &amp; Parameter'!$E$18+'Data &amp; Parameter'!$E$19)*'Data &amp; Parameter'!$E$20*'Data &amp; Parameter'!$E$37*N286</f>
        <v>0</v>
      </c>
      <c r="P286">
        <f>ROUNDUP(IF(D286&gt;$D$4,0,($D$4-D286+1)/365),0)</f>
        <v>0</v>
      </c>
      <c r="Q286">
        <f>ROUNDUP(IF(D286&gt;$D$5,0,($D$5-D286+1)/365),0)</f>
        <v>0</v>
      </c>
      <c r="R286" s="28">
        <f>IF(OR(P286=1,Q286=1),IF(D286+364&lt;=$D$5,(D286+364-$D$4+1)/365,IF(D286&gt;$D$4,($D$5-D286+1)/365,$D$6/365)),0)</f>
        <v>0</v>
      </c>
      <c r="S286" s="28">
        <f>'Data &amp; Parameter'!$E$16*'Data &amp; Parameter'!$E$17*('Data &amp; Parameter'!$E$18+'Data &amp; Parameter'!$E$19)*'Data &amp; Parameter'!$E$20*'Data &amp; Parameter'!$E$37*R286</f>
        <v>0</v>
      </c>
      <c r="T286" s="28">
        <f t="shared" si="4"/>
        <v>0</v>
      </c>
    </row>
    <row r="287" spans="1:20" ht="15.75" customHeight="1" x14ac:dyDescent="0.35">
      <c r="A287">
        <v>280</v>
      </c>
      <c r="B287" s="76">
        <v>44233.625717592593</v>
      </c>
      <c r="C287" s="1" t="s">
        <v>1005</v>
      </c>
      <c r="D287" s="76">
        <v>44233.626585648148</v>
      </c>
      <c r="E287" s="1" t="s">
        <v>1006</v>
      </c>
      <c r="F287" s="1" t="s">
        <v>1007</v>
      </c>
      <c r="G287" s="1" t="s">
        <v>123</v>
      </c>
      <c r="H287" s="1" t="s">
        <v>124</v>
      </c>
      <c r="I287" s="1" t="s">
        <v>125</v>
      </c>
      <c r="J287" s="1" t="s">
        <v>985</v>
      </c>
      <c r="K287" s="1" t="s">
        <v>986</v>
      </c>
      <c r="L287">
        <f>ROUNDUP(IF(B287&gt;$D$4,0,($D$4-B287+1)/365),0)</f>
        <v>0</v>
      </c>
      <c r="M287">
        <f>ROUNDUP(IF(B287&gt;$D$5,0,($D$5-B287+1)/365),0)</f>
        <v>0</v>
      </c>
      <c r="N287" s="28">
        <f>IF(OR(L287=1,M287=1),IF(B287+364&lt;=$D$5,(B287+364-$D$4+1)/365,IF(B287&gt;$D$4,($D$5-B287+1)/365,$D$6/365)),0)</f>
        <v>0</v>
      </c>
      <c r="O287" s="28">
        <f>'Data &amp; Parameter'!$E$16*'Data &amp; Parameter'!$E$17*('Data &amp; Parameter'!$E$18+'Data &amp; Parameter'!$E$19)*'Data &amp; Parameter'!$E$20*'Data &amp; Parameter'!$E$37*N287</f>
        <v>0</v>
      </c>
      <c r="P287">
        <f>ROUNDUP(IF(D287&gt;$D$4,0,($D$4-D287+1)/365),0)</f>
        <v>0</v>
      </c>
      <c r="Q287">
        <f>ROUNDUP(IF(D287&gt;$D$5,0,($D$5-D287+1)/365),0)</f>
        <v>0</v>
      </c>
      <c r="R287" s="28">
        <f>IF(OR(P287=1,Q287=1),IF(D287+364&lt;=$D$5,(D287+364-$D$4+1)/365,IF(D287&gt;$D$4,($D$5-D287+1)/365,$D$6/365)),0)</f>
        <v>0</v>
      </c>
      <c r="S287" s="28">
        <f>'Data &amp; Parameter'!$E$16*'Data &amp; Parameter'!$E$17*('Data &amp; Parameter'!$E$18+'Data &amp; Parameter'!$E$19)*'Data &amp; Parameter'!$E$20*'Data &amp; Parameter'!$E$37*R287</f>
        <v>0</v>
      </c>
      <c r="T287" s="28">
        <f t="shared" si="4"/>
        <v>0</v>
      </c>
    </row>
    <row r="288" spans="1:20" ht="15.75" customHeight="1" x14ac:dyDescent="0.35">
      <c r="A288">
        <v>281</v>
      </c>
      <c r="B288" s="76">
        <v>44233.628252314811</v>
      </c>
      <c r="C288" s="1" t="s">
        <v>1008</v>
      </c>
      <c r="D288" s="76">
        <v>44233.628831018519</v>
      </c>
      <c r="E288" s="1" t="s">
        <v>1009</v>
      </c>
      <c r="F288" s="1" t="s">
        <v>1010</v>
      </c>
      <c r="G288" s="1" t="s">
        <v>123</v>
      </c>
      <c r="H288" s="1" t="s">
        <v>124</v>
      </c>
      <c r="I288" s="1" t="s">
        <v>125</v>
      </c>
      <c r="J288" s="1" t="s">
        <v>1011</v>
      </c>
      <c r="K288" s="1" t="s">
        <v>1012</v>
      </c>
      <c r="L288">
        <f>ROUNDUP(IF(B288&gt;$D$4,0,($D$4-B288+1)/365),0)</f>
        <v>0</v>
      </c>
      <c r="M288">
        <f>ROUNDUP(IF(B288&gt;$D$5,0,($D$5-B288+1)/365),0)</f>
        <v>0</v>
      </c>
      <c r="N288" s="28">
        <f>IF(OR(L288=1,M288=1),IF(B288+364&lt;=$D$5,(B288+364-$D$4+1)/365,IF(B288&gt;$D$4,($D$5-B288+1)/365,$D$6/365)),0)</f>
        <v>0</v>
      </c>
      <c r="O288" s="28">
        <f>'Data &amp; Parameter'!$E$16*'Data &amp; Parameter'!$E$17*('Data &amp; Parameter'!$E$18+'Data &amp; Parameter'!$E$19)*'Data &amp; Parameter'!$E$20*'Data &amp; Parameter'!$E$37*N288</f>
        <v>0</v>
      </c>
      <c r="P288">
        <f>ROUNDUP(IF(D288&gt;$D$4,0,($D$4-D288+1)/365),0)</f>
        <v>0</v>
      </c>
      <c r="Q288">
        <f>ROUNDUP(IF(D288&gt;$D$5,0,($D$5-D288+1)/365),0)</f>
        <v>0</v>
      </c>
      <c r="R288" s="28">
        <f>IF(OR(P288=1,Q288=1),IF(D288+364&lt;=$D$5,(D288+364-$D$4+1)/365,IF(D288&gt;$D$4,($D$5-D288+1)/365,$D$6/365)),0)</f>
        <v>0</v>
      </c>
      <c r="S288" s="28">
        <f>'Data &amp; Parameter'!$E$16*'Data &amp; Parameter'!$E$17*('Data &amp; Parameter'!$E$18+'Data &amp; Parameter'!$E$19)*'Data &amp; Parameter'!$E$20*'Data &amp; Parameter'!$E$37*R288</f>
        <v>0</v>
      </c>
      <c r="T288" s="28">
        <f t="shared" si="4"/>
        <v>0</v>
      </c>
    </row>
    <row r="289" spans="1:20" ht="15.75" customHeight="1" x14ac:dyDescent="0.35">
      <c r="A289">
        <v>282</v>
      </c>
      <c r="B289" s="76">
        <v>44233.628703703704</v>
      </c>
      <c r="C289" s="1" t="s">
        <v>1013</v>
      </c>
      <c r="D289" s="76">
        <v>44233.629201388889</v>
      </c>
      <c r="E289" s="1" t="s">
        <v>1014</v>
      </c>
      <c r="F289" s="1" t="s">
        <v>1015</v>
      </c>
      <c r="G289" s="1" t="s">
        <v>123</v>
      </c>
      <c r="H289" s="1" t="s">
        <v>729</v>
      </c>
      <c r="I289" s="1" t="s">
        <v>125</v>
      </c>
      <c r="J289" s="1" t="s">
        <v>918</v>
      </c>
      <c r="K289" s="1" t="s">
        <v>918</v>
      </c>
      <c r="L289">
        <f>ROUNDUP(IF(B289&gt;$D$4,0,($D$4-B289+1)/365),0)</f>
        <v>0</v>
      </c>
      <c r="M289">
        <f>ROUNDUP(IF(B289&gt;$D$5,0,($D$5-B289+1)/365),0)</f>
        <v>0</v>
      </c>
      <c r="N289" s="28">
        <f>IF(OR(L289=1,M289=1),IF(B289+364&lt;=$D$5,(B289+364-$D$4+1)/365,IF(B289&gt;$D$4,($D$5-B289+1)/365,$D$6/365)),0)</f>
        <v>0</v>
      </c>
      <c r="O289" s="28">
        <f>'Data &amp; Parameter'!$E$16*'Data &amp; Parameter'!$E$17*('Data &amp; Parameter'!$E$18+'Data &amp; Parameter'!$E$19)*'Data &amp; Parameter'!$E$20*'Data &amp; Parameter'!$E$37*N289</f>
        <v>0</v>
      </c>
      <c r="P289">
        <f>ROUNDUP(IF(D289&gt;$D$4,0,($D$4-D289+1)/365),0)</f>
        <v>0</v>
      </c>
      <c r="Q289">
        <f>ROUNDUP(IF(D289&gt;$D$5,0,($D$5-D289+1)/365),0)</f>
        <v>0</v>
      </c>
      <c r="R289" s="28">
        <f>IF(OR(P289=1,Q289=1),IF(D289+364&lt;=$D$5,(D289+364-$D$4+1)/365,IF(D289&gt;$D$4,($D$5-D289+1)/365,$D$6/365)),0)</f>
        <v>0</v>
      </c>
      <c r="S289" s="28">
        <f>'Data &amp; Parameter'!$E$16*'Data &amp; Parameter'!$E$17*('Data &amp; Parameter'!$E$18+'Data &amp; Parameter'!$E$19)*'Data &amp; Parameter'!$E$20*'Data &amp; Parameter'!$E$37*R289</f>
        <v>0</v>
      </c>
      <c r="T289" s="28">
        <f t="shared" si="4"/>
        <v>0</v>
      </c>
    </row>
    <row r="290" spans="1:20" ht="15.75" customHeight="1" x14ac:dyDescent="0.35">
      <c r="A290">
        <v>283</v>
      </c>
      <c r="B290" s="76">
        <v>44233.629930555559</v>
      </c>
      <c r="C290" s="1" t="s">
        <v>1016</v>
      </c>
      <c r="D290" s="76">
        <v>44233.630474537036</v>
      </c>
      <c r="E290" s="1" t="s">
        <v>1017</v>
      </c>
      <c r="F290" s="1" t="s">
        <v>1018</v>
      </c>
      <c r="G290" s="1" t="s">
        <v>123</v>
      </c>
      <c r="H290" s="1" t="s">
        <v>124</v>
      </c>
      <c r="I290" s="1" t="s">
        <v>125</v>
      </c>
      <c r="J290" s="1" t="s">
        <v>985</v>
      </c>
      <c r="K290" s="1" t="s">
        <v>986</v>
      </c>
      <c r="L290">
        <f>ROUNDUP(IF(B290&gt;$D$4,0,($D$4-B290+1)/365),0)</f>
        <v>0</v>
      </c>
      <c r="M290">
        <f>ROUNDUP(IF(B290&gt;$D$5,0,($D$5-B290+1)/365),0)</f>
        <v>0</v>
      </c>
      <c r="N290" s="28">
        <f>IF(OR(L290=1,M290=1),IF(B290+364&lt;=$D$5,(B290+364-$D$4+1)/365,IF(B290&gt;$D$4,($D$5-B290+1)/365,$D$6/365)),0)</f>
        <v>0</v>
      </c>
      <c r="O290" s="28">
        <f>'Data &amp; Parameter'!$E$16*'Data &amp; Parameter'!$E$17*('Data &amp; Parameter'!$E$18+'Data &amp; Parameter'!$E$19)*'Data &amp; Parameter'!$E$20*'Data &amp; Parameter'!$E$37*N290</f>
        <v>0</v>
      </c>
      <c r="P290">
        <f>ROUNDUP(IF(D290&gt;$D$4,0,($D$4-D290+1)/365),0)</f>
        <v>0</v>
      </c>
      <c r="Q290">
        <f>ROUNDUP(IF(D290&gt;$D$5,0,($D$5-D290+1)/365),0)</f>
        <v>0</v>
      </c>
      <c r="R290" s="28">
        <f>IF(OR(P290=1,Q290=1),IF(D290+364&lt;=$D$5,(D290+364-$D$4+1)/365,IF(D290&gt;$D$4,($D$5-D290+1)/365,$D$6/365)),0)</f>
        <v>0</v>
      </c>
      <c r="S290" s="28">
        <f>'Data &amp; Parameter'!$E$16*'Data &amp; Parameter'!$E$17*('Data &amp; Parameter'!$E$18+'Data &amp; Parameter'!$E$19)*'Data &amp; Parameter'!$E$20*'Data &amp; Parameter'!$E$37*R290</f>
        <v>0</v>
      </c>
      <c r="T290" s="28">
        <f t="shared" si="4"/>
        <v>0</v>
      </c>
    </row>
    <row r="291" spans="1:20" ht="15.75" customHeight="1" x14ac:dyDescent="0.35">
      <c r="A291">
        <v>284</v>
      </c>
      <c r="B291" s="76">
        <v>44233.63145833333</v>
      </c>
      <c r="C291" s="1" t="s">
        <v>1019</v>
      </c>
      <c r="D291" s="76">
        <v>44233.631921296299</v>
      </c>
      <c r="E291" s="1" t="s">
        <v>1020</v>
      </c>
      <c r="F291" s="1" t="s">
        <v>1021</v>
      </c>
      <c r="G291" s="1" t="s">
        <v>123</v>
      </c>
      <c r="H291" s="1" t="s">
        <v>124</v>
      </c>
      <c r="I291" s="1" t="s">
        <v>125</v>
      </c>
      <c r="J291" s="1" t="s">
        <v>1011</v>
      </c>
      <c r="K291" s="1" t="s">
        <v>1012</v>
      </c>
      <c r="L291">
        <f>ROUNDUP(IF(B291&gt;$D$4,0,($D$4-B291+1)/365),0)</f>
        <v>0</v>
      </c>
      <c r="M291">
        <f>ROUNDUP(IF(B291&gt;$D$5,0,($D$5-B291+1)/365),0)</f>
        <v>0</v>
      </c>
      <c r="N291" s="28">
        <f>IF(OR(L291=1,M291=1),IF(B291+364&lt;=$D$5,(B291+364-$D$4+1)/365,IF(B291&gt;$D$4,($D$5-B291+1)/365,$D$6/365)),0)</f>
        <v>0</v>
      </c>
      <c r="O291" s="28">
        <f>'Data &amp; Parameter'!$E$16*'Data &amp; Parameter'!$E$17*('Data &amp; Parameter'!$E$18+'Data &amp; Parameter'!$E$19)*'Data &amp; Parameter'!$E$20*'Data &amp; Parameter'!$E$37*N291</f>
        <v>0</v>
      </c>
      <c r="P291">
        <f>ROUNDUP(IF(D291&gt;$D$4,0,($D$4-D291+1)/365),0)</f>
        <v>0</v>
      </c>
      <c r="Q291">
        <f>ROUNDUP(IF(D291&gt;$D$5,0,($D$5-D291+1)/365),0)</f>
        <v>0</v>
      </c>
      <c r="R291" s="28">
        <f>IF(OR(P291=1,Q291=1),IF(D291+364&lt;=$D$5,(D291+364-$D$4+1)/365,IF(D291&gt;$D$4,($D$5-D291+1)/365,$D$6/365)),0)</f>
        <v>0</v>
      </c>
      <c r="S291" s="28">
        <f>'Data &amp; Parameter'!$E$16*'Data &amp; Parameter'!$E$17*('Data &amp; Parameter'!$E$18+'Data &amp; Parameter'!$E$19)*'Data &amp; Parameter'!$E$20*'Data &amp; Parameter'!$E$37*R291</f>
        <v>0</v>
      </c>
      <c r="T291" s="28">
        <f t="shared" si="4"/>
        <v>0</v>
      </c>
    </row>
    <row r="292" spans="1:20" ht="15.75" customHeight="1" x14ac:dyDescent="0.35">
      <c r="A292">
        <v>285</v>
      </c>
      <c r="B292" s="76">
        <v>44233.631562499999</v>
      </c>
      <c r="C292" s="1" t="s">
        <v>1022</v>
      </c>
      <c r="D292" s="76">
        <v>44233.632627314815</v>
      </c>
      <c r="E292" s="1" t="s">
        <v>1023</v>
      </c>
      <c r="F292" s="1" t="s">
        <v>1024</v>
      </c>
      <c r="G292" s="1" t="s">
        <v>123</v>
      </c>
      <c r="H292" s="1" t="s">
        <v>729</v>
      </c>
      <c r="I292" s="1" t="s">
        <v>125</v>
      </c>
      <c r="J292" s="1" t="s">
        <v>918</v>
      </c>
      <c r="K292" s="1" t="s">
        <v>946</v>
      </c>
      <c r="L292">
        <f>ROUNDUP(IF(B292&gt;$D$4,0,($D$4-B292+1)/365),0)</f>
        <v>0</v>
      </c>
      <c r="M292">
        <f>ROUNDUP(IF(B292&gt;$D$5,0,($D$5-B292+1)/365),0)</f>
        <v>0</v>
      </c>
      <c r="N292" s="28">
        <f>IF(OR(L292=1,M292=1),IF(B292+364&lt;=$D$5,(B292+364-$D$4+1)/365,IF(B292&gt;$D$4,($D$5-B292+1)/365,$D$6/365)),0)</f>
        <v>0</v>
      </c>
      <c r="O292" s="28">
        <f>'Data &amp; Parameter'!$E$16*'Data &amp; Parameter'!$E$17*('Data &amp; Parameter'!$E$18+'Data &amp; Parameter'!$E$19)*'Data &amp; Parameter'!$E$20*'Data &amp; Parameter'!$E$37*N292</f>
        <v>0</v>
      </c>
      <c r="P292">
        <f>ROUNDUP(IF(D292&gt;$D$4,0,($D$4-D292+1)/365),0)</f>
        <v>0</v>
      </c>
      <c r="Q292">
        <f>ROUNDUP(IF(D292&gt;$D$5,0,($D$5-D292+1)/365),0)</f>
        <v>0</v>
      </c>
      <c r="R292" s="28">
        <f>IF(OR(P292=1,Q292=1),IF(D292+364&lt;=$D$5,(D292+364-$D$4+1)/365,IF(D292&gt;$D$4,($D$5-D292+1)/365,$D$6/365)),0)</f>
        <v>0</v>
      </c>
      <c r="S292" s="28">
        <f>'Data &amp; Parameter'!$E$16*'Data &amp; Parameter'!$E$17*('Data &amp; Parameter'!$E$18+'Data &amp; Parameter'!$E$19)*'Data &amp; Parameter'!$E$20*'Data &amp; Parameter'!$E$37*R292</f>
        <v>0</v>
      </c>
      <c r="T292" s="28">
        <f t="shared" si="4"/>
        <v>0</v>
      </c>
    </row>
    <row r="293" spans="1:20" ht="15.75" customHeight="1" x14ac:dyDescent="0.35">
      <c r="A293">
        <v>286</v>
      </c>
      <c r="B293" s="76">
        <v>44233.633055555554</v>
      </c>
      <c r="C293" s="1" t="s">
        <v>1025</v>
      </c>
      <c r="D293" s="76">
        <v>44233.633645833332</v>
      </c>
      <c r="E293" s="1" t="s">
        <v>1026</v>
      </c>
      <c r="F293" s="1" t="s">
        <v>1027</v>
      </c>
      <c r="G293" s="1" t="s">
        <v>123</v>
      </c>
      <c r="H293" s="1" t="s">
        <v>124</v>
      </c>
      <c r="I293" s="1" t="s">
        <v>125</v>
      </c>
      <c r="J293" s="1" t="s">
        <v>1028</v>
      </c>
      <c r="K293" s="1" t="s">
        <v>986</v>
      </c>
      <c r="L293">
        <f>ROUNDUP(IF(B293&gt;$D$4,0,($D$4-B293+1)/365),0)</f>
        <v>0</v>
      </c>
      <c r="M293">
        <f>ROUNDUP(IF(B293&gt;$D$5,0,($D$5-B293+1)/365),0)</f>
        <v>0</v>
      </c>
      <c r="N293" s="28">
        <f>IF(OR(L293=1,M293=1),IF(B293+364&lt;=$D$5,(B293+364-$D$4+1)/365,IF(B293&gt;$D$4,($D$5-B293+1)/365,$D$6/365)),0)</f>
        <v>0</v>
      </c>
      <c r="O293" s="28">
        <f>'Data &amp; Parameter'!$E$16*'Data &amp; Parameter'!$E$17*('Data &amp; Parameter'!$E$18+'Data &amp; Parameter'!$E$19)*'Data &amp; Parameter'!$E$20*'Data &amp; Parameter'!$E$37*N293</f>
        <v>0</v>
      </c>
      <c r="P293">
        <f>ROUNDUP(IF(D293&gt;$D$4,0,($D$4-D293+1)/365),0)</f>
        <v>0</v>
      </c>
      <c r="Q293">
        <f>ROUNDUP(IF(D293&gt;$D$5,0,($D$5-D293+1)/365),0)</f>
        <v>0</v>
      </c>
      <c r="R293" s="28">
        <f>IF(OR(P293=1,Q293=1),IF(D293+364&lt;=$D$5,(D293+364-$D$4+1)/365,IF(D293&gt;$D$4,($D$5-D293+1)/365,$D$6/365)),0)</f>
        <v>0</v>
      </c>
      <c r="S293" s="28">
        <f>'Data &amp; Parameter'!$E$16*'Data &amp; Parameter'!$E$17*('Data &amp; Parameter'!$E$18+'Data &amp; Parameter'!$E$19)*'Data &amp; Parameter'!$E$20*'Data &amp; Parameter'!$E$37*R293</f>
        <v>0</v>
      </c>
      <c r="T293" s="28">
        <f t="shared" si="4"/>
        <v>0</v>
      </c>
    </row>
    <row r="294" spans="1:20" ht="15.75" customHeight="1" x14ac:dyDescent="0.35">
      <c r="A294">
        <v>287</v>
      </c>
      <c r="B294" s="76">
        <v>44233.633958333332</v>
      </c>
      <c r="C294" s="1" t="s">
        <v>1029</v>
      </c>
      <c r="D294" s="76">
        <v>44233.634409722217</v>
      </c>
      <c r="E294" s="1" t="s">
        <v>1030</v>
      </c>
      <c r="F294" s="1" t="s">
        <v>1031</v>
      </c>
      <c r="G294" s="1" t="s">
        <v>123</v>
      </c>
      <c r="H294" s="1" t="s">
        <v>124</v>
      </c>
      <c r="I294" s="1" t="s">
        <v>125</v>
      </c>
      <c r="J294" s="1" t="s">
        <v>1011</v>
      </c>
      <c r="K294" s="1" t="s">
        <v>1012</v>
      </c>
      <c r="L294">
        <f>ROUNDUP(IF(B294&gt;$D$4,0,($D$4-B294+1)/365),0)</f>
        <v>0</v>
      </c>
      <c r="M294">
        <f>ROUNDUP(IF(B294&gt;$D$5,0,($D$5-B294+1)/365),0)</f>
        <v>0</v>
      </c>
      <c r="N294" s="28">
        <f>IF(OR(L294=1,M294=1),IF(B294+364&lt;=$D$5,(B294+364-$D$4+1)/365,IF(B294&gt;$D$4,($D$5-B294+1)/365,$D$6/365)),0)</f>
        <v>0</v>
      </c>
      <c r="O294" s="28">
        <f>'Data &amp; Parameter'!$E$16*'Data &amp; Parameter'!$E$17*('Data &amp; Parameter'!$E$18+'Data &amp; Parameter'!$E$19)*'Data &amp; Parameter'!$E$20*'Data &amp; Parameter'!$E$37*N294</f>
        <v>0</v>
      </c>
      <c r="P294">
        <f>ROUNDUP(IF(D294&gt;$D$4,0,($D$4-D294+1)/365),0)</f>
        <v>0</v>
      </c>
      <c r="Q294">
        <f>ROUNDUP(IF(D294&gt;$D$5,0,($D$5-D294+1)/365),0)</f>
        <v>0</v>
      </c>
      <c r="R294" s="28">
        <f>IF(OR(P294=1,Q294=1),IF(D294+364&lt;=$D$5,(D294+364-$D$4+1)/365,IF(D294&gt;$D$4,($D$5-D294+1)/365,$D$6/365)),0)</f>
        <v>0</v>
      </c>
      <c r="S294" s="28">
        <f>'Data &amp; Parameter'!$E$16*'Data &amp; Parameter'!$E$17*('Data &amp; Parameter'!$E$18+'Data &amp; Parameter'!$E$19)*'Data &amp; Parameter'!$E$20*'Data &amp; Parameter'!$E$37*R294</f>
        <v>0</v>
      </c>
      <c r="T294" s="28">
        <f t="shared" si="4"/>
        <v>0</v>
      </c>
    </row>
    <row r="295" spans="1:20" ht="15.75" customHeight="1" x14ac:dyDescent="0.35">
      <c r="A295">
        <v>288</v>
      </c>
      <c r="B295" s="76">
        <v>44233.635682870372</v>
      </c>
      <c r="C295" s="1" t="s">
        <v>1032</v>
      </c>
      <c r="D295" s="76">
        <v>44233.637129629627</v>
      </c>
      <c r="E295" s="1" t="s">
        <v>1033</v>
      </c>
      <c r="F295" s="1" t="s">
        <v>1034</v>
      </c>
      <c r="G295" s="1" t="s">
        <v>123</v>
      </c>
      <c r="H295" s="1" t="s">
        <v>729</v>
      </c>
      <c r="I295" s="1" t="s">
        <v>125</v>
      </c>
      <c r="J295" s="1" t="s">
        <v>918</v>
      </c>
      <c r="K295" s="1" t="s">
        <v>919</v>
      </c>
      <c r="L295">
        <f>ROUNDUP(IF(B295&gt;$D$4,0,($D$4-B295+1)/365),0)</f>
        <v>0</v>
      </c>
      <c r="M295">
        <f>ROUNDUP(IF(B295&gt;$D$5,0,($D$5-B295+1)/365),0)</f>
        <v>0</v>
      </c>
      <c r="N295" s="28">
        <f>IF(OR(L295=1,M295=1),IF(B295+364&lt;=$D$5,(B295+364-$D$4+1)/365,IF(B295&gt;$D$4,($D$5-B295+1)/365,$D$6/365)),0)</f>
        <v>0</v>
      </c>
      <c r="O295" s="28">
        <f>'Data &amp; Parameter'!$E$16*'Data &amp; Parameter'!$E$17*('Data &amp; Parameter'!$E$18+'Data &amp; Parameter'!$E$19)*'Data &amp; Parameter'!$E$20*'Data &amp; Parameter'!$E$37*N295</f>
        <v>0</v>
      </c>
      <c r="P295">
        <f>ROUNDUP(IF(D295&gt;$D$4,0,($D$4-D295+1)/365),0)</f>
        <v>0</v>
      </c>
      <c r="Q295">
        <f>ROUNDUP(IF(D295&gt;$D$5,0,($D$5-D295+1)/365),0)</f>
        <v>0</v>
      </c>
      <c r="R295" s="28">
        <f>IF(OR(P295=1,Q295=1),IF(D295+364&lt;=$D$5,(D295+364-$D$4+1)/365,IF(D295&gt;$D$4,($D$5-D295+1)/365,$D$6/365)),0)</f>
        <v>0</v>
      </c>
      <c r="S295" s="28">
        <f>'Data &amp; Parameter'!$E$16*'Data &amp; Parameter'!$E$17*('Data &amp; Parameter'!$E$18+'Data &amp; Parameter'!$E$19)*'Data &amp; Parameter'!$E$20*'Data &amp; Parameter'!$E$37*R295</f>
        <v>0</v>
      </c>
      <c r="T295" s="28">
        <f t="shared" si="4"/>
        <v>0</v>
      </c>
    </row>
    <row r="296" spans="1:20" ht="15.75" customHeight="1" x14ac:dyDescent="0.35">
      <c r="A296">
        <v>289</v>
      </c>
      <c r="B296" s="76">
        <v>44233.636493055557</v>
      </c>
      <c r="C296" s="1" t="s">
        <v>1035</v>
      </c>
      <c r="D296" s="76">
        <v>44233.637719907405</v>
      </c>
      <c r="E296" s="1" t="s">
        <v>1036</v>
      </c>
      <c r="F296" s="1" t="s">
        <v>1037</v>
      </c>
      <c r="G296" s="1" t="s">
        <v>123</v>
      </c>
      <c r="H296" s="1" t="s">
        <v>124</v>
      </c>
      <c r="I296" s="1" t="s">
        <v>125</v>
      </c>
      <c r="J296" s="1" t="s">
        <v>1011</v>
      </c>
      <c r="K296" s="1" t="s">
        <v>1012</v>
      </c>
      <c r="L296">
        <f>ROUNDUP(IF(B296&gt;$D$4,0,($D$4-B296+1)/365),0)</f>
        <v>0</v>
      </c>
      <c r="M296">
        <f>ROUNDUP(IF(B296&gt;$D$5,0,($D$5-B296+1)/365),0)</f>
        <v>0</v>
      </c>
      <c r="N296" s="28">
        <f>IF(OR(L296=1,M296=1),IF(B296+364&lt;=$D$5,(B296+364-$D$4+1)/365,IF(B296&gt;$D$4,($D$5-B296+1)/365,$D$6/365)),0)</f>
        <v>0</v>
      </c>
      <c r="O296" s="28">
        <f>'Data &amp; Parameter'!$E$16*'Data &amp; Parameter'!$E$17*('Data &amp; Parameter'!$E$18+'Data &amp; Parameter'!$E$19)*'Data &amp; Parameter'!$E$20*'Data &amp; Parameter'!$E$37*N296</f>
        <v>0</v>
      </c>
      <c r="P296">
        <f>ROUNDUP(IF(D296&gt;$D$4,0,($D$4-D296+1)/365),0)</f>
        <v>0</v>
      </c>
      <c r="Q296">
        <f>ROUNDUP(IF(D296&gt;$D$5,0,($D$5-D296+1)/365),0)</f>
        <v>0</v>
      </c>
      <c r="R296" s="28">
        <f>IF(OR(P296=1,Q296=1),IF(D296+364&lt;=$D$5,(D296+364-$D$4+1)/365,IF(D296&gt;$D$4,($D$5-D296+1)/365,$D$6/365)),0)</f>
        <v>0</v>
      </c>
      <c r="S296" s="28">
        <f>'Data &amp; Parameter'!$E$16*'Data &amp; Parameter'!$E$17*('Data &amp; Parameter'!$E$18+'Data &amp; Parameter'!$E$19)*'Data &amp; Parameter'!$E$20*'Data &amp; Parameter'!$E$37*R296</f>
        <v>0</v>
      </c>
      <c r="T296" s="28">
        <f t="shared" si="4"/>
        <v>0</v>
      </c>
    </row>
    <row r="297" spans="1:20" ht="15.75" customHeight="1" x14ac:dyDescent="0.35">
      <c r="A297">
        <v>290</v>
      </c>
      <c r="B297" s="76">
        <v>44233.638854166667</v>
      </c>
      <c r="C297" s="1" t="s">
        <v>1038</v>
      </c>
      <c r="D297" s="76">
        <v>44233.639791666668</v>
      </c>
      <c r="E297" s="1" t="s">
        <v>1039</v>
      </c>
      <c r="F297" s="1" t="s">
        <v>1040</v>
      </c>
      <c r="G297" s="1" t="s">
        <v>123</v>
      </c>
      <c r="H297" s="1" t="s">
        <v>124</v>
      </c>
      <c r="I297" s="1" t="s">
        <v>125</v>
      </c>
      <c r="J297" s="1" t="s">
        <v>985</v>
      </c>
      <c r="K297" s="1" t="s">
        <v>1041</v>
      </c>
      <c r="L297">
        <f>ROUNDUP(IF(B297&gt;$D$4,0,($D$4-B297+1)/365),0)</f>
        <v>0</v>
      </c>
      <c r="M297">
        <f>ROUNDUP(IF(B297&gt;$D$5,0,($D$5-B297+1)/365),0)</f>
        <v>0</v>
      </c>
      <c r="N297" s="28">
        <f>IF(OR(L297=1,M297=1),IF(B297+364&lt;=$D$5,(B297+364-$D$4+1)/365,IF(B297&gt;$D$4,($D$5-B297+1)/365,$D$6/365)),0)</f>
        <v>0</v>
      </c>
      <c r="O297" s="28">
        <f>'Data &amp; Parameter'!$E$16*'Data &amp; Parameter'!$E$17*('Data &amp; Parameter'!$E$18+'Data &amp; Parameter'!$E$19)*'Data &amp; Parameter'!$E$20*'Data &amp; Parameter'!$E$37*N297</f>
        <v>0</v>
      </c>
      <c r="P297">
        <f>ROUNDUP(IF(D297&gt;$D$4,0,($D$4-D297+1)/365),0)</f>
        <v>0</v>
      </c>
      <c r="Q297">
        <f>ROUNDUP(IF(D297&gt;$D$5,0,($D$5-D297+1)/365),0)</f>
        <v>0</v>
      </c>
      <c r="R297" s="28">
        <f>IF(OR(P297=1,Q297=1),IF(D297+364&lt;=$D$5,(D297+364-$D$4+1)/365,IF(D297&gt;$D$4,($D$5-D297+1)/365,$D$6/365)),0)</f>
        <v>0</v>
      </c>
      <c r="S297" s="28">
        <f>'Data &amp; Parameter'!$E$16*'Data &amp; Parameter'!$E$17*('Data &amp; Parameter'!$E$18+'Data &amp; Parameter'!$E$19)*'Data &amp; Parameter'!$E$20*'Data &amp; Parameter'!$E$37*R297</f>
        <v>0</v>
      </c>
      <c r="T297" s="28">
        <f t="shared" si="4"/>
        <v>0</v>
      </c>
    </row>
    <row r="298" spans="1:20" ht="15.75" customHeight="1" x14ac:dyDescent="0.35">
      <c r="A298">
        <v>291</v>
      </c>
      <c r="B298" s="76">
        <v>44233.639652777776</v>
      </c>
      <c r="C298" s="1" t="s">
        <v>1042</v>
      </c>
      <c r="D298" s="76">
        <v>44233.641134259262</v>
      </c>
      <c r="E298" s="1" t="s">
        <v>1043</v>
      </c>
      <c r="F298" s="1" t="s">
        <v>1044</v>
      </c>
      <c r="G298" s="1" t="s">
        <v>123</v>
      </c>
      <c r="H298" s="1" t="s">
        <v>729</v>
      </c>
      <c r="I298" s="1" t="s">
        <v>125</v>
      </c>
      <c r="J298" s="1" t="s">
        <v>918</v>
      </c>
      <c r="K298" s="1" t="s">
        <v>946</v>
      </c>
      <c r="L298">
        <f>ROUNDUP(IF(B298&gt;$D$4,0,($D$4-B298+1)/365),0)</f>
        <v>0</v>
      </c>
      <c r="M298">
        <f>ROUNDUP(IF(B298&gt;$D$5,0,($D$5-B298+1)/365),0)</f>
        <v>0</v>
      </c>
      <c r="N298" s="28">
        <f>IF(OR(L298=1,M298=1),IF(B298+364&lt;=$D$5,(B298+364-$D$4+1)/365,IF(B298&gt;$D$4,($D$5-B298+1)/365,$D$6/365)),0)</f>
        <v>0</v>
      </c>
      <c r="O298" s="28">
        <f>'Data &amp; Parameter'!$E$16*'Data &amp; Parameter'!$E$17*('Data &amp; Parameter'!$E$18+'Data &amp; Parameter'!$E$19)*'Data &amp; Parameter'!$E$20*'Data &amp; Parameter'!$E$37*N298</f>
        <v>0</v>
      </c>
      <c r="P298">
        <f>ROUNDUP(IF(D298&gt;$D$4,0,($D$4-D298+1)/365),0)</f>
        <v>0</v>
      </c>
      <c r="Q298">
        <f>ROUNDUP(IF(D298&gt;$D$5,0,($D$5-D298+1)/365),0)</f>
        <v>0</v>
      </c>
      <c r="R298" s="28">
        <f>IF(OR(P298=1,Q298=1),IF(D298+364&lt;=$D$5,(D298+364-$D$4+1)/365,IF(D298&gt;$D$4,($D$5-D298+1)/365,$D$6/365)),0)</f>
        <v>0</v>
      </c>
      <c r="S298" s="28">
        <f>'Data &amp; Parameter'!$E$16*'Data &amp; Parameter'!$E$17*('Data &amp; Parameter'!$E$18+'Data &amp; Parameter'!$E$19)*'Data &amp; Parameter'!$E$20*'Data &amp; Parameter'!$E$37*R298</f>
        <v>0</v>
      </c>
      <c r="T298" s="28">
        <f t="shared" si="4"/>
        <v>0</v>
      </c>
    </row>
    <row r="299" spans="1:20" ht="15.75" customHeight="1" x14ac:dyDescent="0.35">
      <c r="A299">
        <v>292</v>
      </c>
      <c r="B299" s="76">
        <v>44233.642094907409</v>
      </c>
      <c r="C299" s="1" t="s">
        <v>1045</v>
      </c>
      <c r="D299" s="76">
        <v>44233.642592592594</v>
      </c>
      <c r="E299" s="1" t="s">
        <v>1046</v>
      </c>
      <c r="F299" s="1" t="s">
        <v>1047</v>
      </c>
      <c r="G299" s="1" t="s">
        <v>123</v>
      </c>
      <c r="H299" s="1" t="s">
        <v>124</v>
      </c>
      <c r="I299" s="1" t="s">
        <v>125</v>
      </c>
      <c r="J299" s="1" t="s">
        <v>1011</v>
      </c>
      <c r="K299" s="1" t="s">
        <v>1048</v>
      </c>
      <c r="L299">
        <f>ROUNDUP(IF(B299&gt;$D$4,0,($D$4-B299+1)/365),0)</f>
        <v>0</v>
      </c>
      <c r="M299">
        <f>ROUNDUP(IF(B299&gt;$D$5,0,($D$5-B299+1)/365),0)</f>
        <v>0</v>
      </c>
      <c r="N299" s="28">
        <f>IF(OR(L299=1,M299=1),IF(B299+364&lt;=$D$5,(B299+364-$D$4+1)/365,IF(B299&gt;$D$4,($D$5-B299+1)/365,$D$6/365)),0)</f>
        <v>0</v>
      </c>
      <c r="O299" s="28">
        <f>'Data &amp; Parameter'!$E$16*'Data &amp; Parameter'!$E$17*('Data &amp; Parameter'!$E$18+'Data &amp; Parameter'!$E$19)*'Data &amp; Parameter'!$E$20*'Data &amp; Parameter'!$E$37*N299</f>
        <v>0</v>
      </c>
      <c r="P299">
        <f>ROUNDUP(IF(D299&gt;$D$4,0,($D$4-D299+1)/365),0)</f>
        <v>0</v>
      </c>
      <c r="Q299">
        <f>ROUNDUP(IF(D299&gt;$D$5,0,($D$5-D299+1)/365),0)</f>
        <v>0</v>
      </c>
      <c r="R299" s="28">
        <f>IF(OR(P299=1,Q299=1),IF(D299+364&lt;=$D$5,(D299+364-$D$4+1)/365,IF(D299&gt;$D$4,($D$5-D299+1)/365,$D$6/365)),0)</f>
        <v>0</v>
      </c>
      <c r="S299" s="28">
        <f>'Data &amp; Parameter'!$E$16*'Data &amp; Parameter'!$E$17*('Data &amp; Parameter'!$E$18+'Data &amp; Parameter'!$E$19)*'Data &amp; Parameter'!$E$20*'Data &amp; Parameter'!$E$37*R299</f>
        <v>0</v>
      </c>
      <c r="T299" s="28">
        <f t="shared" si="4"/>
        <v>0</v>
      </c>
    </row>
    <row r="300" spans="1:20" ht="15.75" customHeight="1" x14ac:dyDescent="0.35">
      <c r="A300">
        <v>293</v>
      </c>
      <c r="B300" s="76">
        <v>44233.642233796301</v>
      </c>
      <c r="C300" s="1" t="s">
        <v>1049</v>
      </c>
      <c r="D300" s="76">
        <v>44233.643159722225</v>
      </c>
      <c r="E300" s="1" t="s">
        <v>1050</v>
      </c>
      <c r="F300" s="1" t="s">
        <v>1051</v>
      </c>
      <c r="G300" s="1" t="s">
        <v>123</v>
      </c>
      <c r="H300" s="1" t="s">
        <v>124</v>
      </c>
      <c r="I300" s="1" t="s">
        <v>125</v>
      </c>
      <c r="J300" s="1" t="s">
        <v>985</v>
      </c>
      <c r="K300" s="1" t="s">
        <v>986</v>
      </c>
      <c r="L300">
        <f>ROUNDUP(IF(B300&gt;$D$4,0,($D$4-B300+1)/365),0)</f>
        <v>0</v>
      </c>
      <c r="M300">
        <f>ROUNDUP(IF(B300&gt;$D$5,0,($D$5-B300+1)/365),0)</f>
        <v>0</v>
      </c>
      <c r="N300" s="28">
        <f>IF(OR(L300=1,M300=1),IF(B300+364&lt;=$D$5,(B300+364-$D$4+1)/365,IF(B300&gt;$D$4,($D$5-B300+1)/365,$D$6/365)),0)</f>
        <v>0</v>
      </c>
      <c r="O300" s="28">
        <f>'Data &amp; Parameter'!$E$16*'Data &amp; Parameter'!$E$17*('Data &amp; Parameter'!$E$18+'Data &amp; Parameter'!$E$19)*'Data &amp; Parameter'!$E$20*'Data &amp; Parameter'!$E$37*N300</f>
        <v>0</v>
      </c>
      <c r="P300">
        <f>ROUNDUP(IF(D300&gt;$D$4,0,($D$4-D300+1)/365),0)</f>
        <v>0</v>
      </c>
      <c r="Q300">
        <f>ROUNDUP(IF(D300&gt;$D$5,0,($D$5-D300+1)/365),0)</f>
        <v>0</v>
      </c>
      <c r="R300" s="28">
        <f>IF(OR(P300=1,Q300=1),IF(D300+364&lt;=$D$5,(D300+364-$D$4+1)/365,IF(D300&gt;$D$4,($D$5-D300+1)/365,$D$6/365)),0)</f>
        <v>0</v>
      </c>
      <c r="S300" s="28">
        <f>'Data &amp; Parameter'!$E$16*'Data &amp; Parameter'!$E$17*('Data &amp; Parameter'!$E$18+'Data &amp; Parameter'!$E$19)*'Data &amp; Parameter'!$E$20*'Data &amp; Parameter'!$E$37*R300</f>
        <v>0</v>
      </c>
      <c r="T300" s="28">
        <f t="shared" si="4"/>
        <v>0</v>
      </c>
    </row>
    <row r="301" spans="1:20" ht="15.75" customHeight="1" x14ac:dyDescent="0.35">
      <c r="A301">
        <v>294</v>
      </c>
      <c r="B301" s="76">
        <v>44233.643587962964</v>
      </c>
      <c r="C301" s="1" t="s">
        <v>1052</v>
      </c>
      <c r="D301" s="76">
        <v>44233.644502314812</v>
      </c>
      <c r="E301" s="1" t="s">
        <v>1053</v>
      </c>
      <c r="F301" s="1" t="s">
        <v>1054</v>
      </c>
      <c r="G301" s="1" t="s">
        <v>123</v>
      </c>
      <c r="H301" s="1" t="s">
        <v>729</v>
      </c>
      <c r="I301" s="1" t="s">
        <v>125</v>
      </c>
      <c r="J301" s="1" t="s">
        <v>918</v>
      </c>
      <c r="K301" s="1" t="s">
        <v>936</v>
      </c>
      <c r="L301">
        <f>ROUNDUP(IF(B301&gt;$D$4,0,($D$4-B301+1)/365),0)</f>
        <v>0</v>
      </c>
      <c r="M301">
        <f>ROUNDUP(IF(B301&gt;$D$5,0,($D$5-B301+1)/365),0)</f>
        <v>0</v>
      </c>
      <c r="N301" s="28">
        <f>IF(OR(L301=1,M301=1),IF(B301+364&lt;=$D$5,(B301+364-$D$4+1)/365,IF(B301&gt;$D$4,($D$5-B301+1)/365,$D$6/365)),0)</f>
        <v>0</v>
      </c>
      <c r="O301" s="28">
        <f>'Data &amp; Parameter'!$E$16*'Data &amp; Parameter'!$E$17*('Data &amp; Parameter'!$E$18+'Data &amp; Parameter'!$E$19)*'Data &amp; Parameter'!$E$20*'Data &amp; Parameter'!$E$37*N301</f>
        <v>0</v>
      </c>
      <c r="P301">
        <f>ROUNDUP(IF(D301&gt;$D$4,0,($D$4-D301+1)/365),0)</f>
        <v>0</v>
      </c>
      <c r="Q301">
        <f>ROUNDUP(IF(D301&gt;$D$5,0,($D$5-D301+1)/365),0)</f>
        <v>0</v>
      </c>
      <c r="R301" s="28">
        <f>IF(OR(P301=1,Q301=1),IF(D301+364&lt;=$D$5,(D301+364-$D$4+1)/365,IF(D301&gt;$D$4,($D$5-D301+1)/365,$D$6/365)),0)</f>
        <v>0</v>
      </c>
      <c r="S301" s="28">
        <f>'Data &amp; Parameter'!$E$16*'Data &amp; Parameter'!$E$17*('Data &amp; Parameter'!$E$18+'Data &amp; Parameter'!$E$19)*'Data &amp; Parameter'!$E$20*'Data &amp; Parameter'!$E$37*R301</f>
        <v>0</v>
      </c>
      <c r="T301" s="28">
        <f t="shared" si="4"/>
        <v>0</v>
      </c>
    </row>
    <row r="302" spans="1:20" ht="15.75" customHeight="1" x14ac:dyDescent="0.35">
      <c r="A302">
        <v>295</v>
      </c>
      <c r="B302" s="76">
        <v>44233.645960648151</v>
      </c>
      <c r="C302" s="1" t="s">
        <v>1055</v>
      </c>
      <c r="D302" s="76">
        <v>44233.646458333329</v>
      </c>
      <c r="E302" s="1" t="s">
        <v>1056</v>
      </c>
      <c r="F302" s="1" t="s">
        <v>1057</v>
      </c>
      <c r="G302" s="1" t="s">
        <v>123</v>
      </c>
      <c r="H302" s="1" t="s">
        <v>124</v>
      </c>
      <c r="I302" s="1" t="s">
        <v>125</v>
      </c>
      <c r="J302" s="1" t="s">
        <v>1011</v>
      </c>
      <c r="K302" s="1" t="s">
        <v>1048</v>
      </c>
      <c r="L302">
        <f>ROUNDUP(IF(B302&gt;$D$4,0,($D$4-B302+1)/365),0)</f>
        <v>0</v>
      </c>
      <c r="M302">
        <f>ROUNDUP(IF(B302&gt;$D$5,0,($D$5-B302+1)/365),0)</f>
        <v>0</v>
      </c>
      <c r="N302" s="28">
        <f>IF(OR(L302=1,M302=1),IF(B302+364&lt;=$D$5,(B302+364-$D$4+1)/365,IF(B302&gt;$D$4,($D$5-B302+1)/365,$D$6/365)),0)</f>
        <v>0</v>
      </c>
      <c r="O302" s="28">
        <f>'Data &amp; Parameter'!$E$16*'Data &amp; Parameter'!$E$17*('Data &amp; Parameter'!$E$18+'Data &amp; Parameter'!$E$19)*'Data &amp; Parameter'!$E$20*'Data &amp; Parameter'!$E$37*N302</f>
        <v>0</v>
      </c>
      <c r="P302">
        <f>ROUNDUP(IF(D302&gt;$D$4,0,($D$4-D302+1)/365),0)</f>
        <v>0</v>
      </c>
      <c r="Q302">
        <f>ROUNDUP(IF(D302&gt;$D$5,0,($D$5-D302+1)/365),0)</f>
        <v>0</v>
      </c>
      <c r="R302" s="28">
        <f>IF(OR(P302=1,Q302=1),IF(D302+364&lt;=$D$5,(D302+364-$D$4+1)/365,IF(D302&gt;$D$4,($D$5-D302+1)/365,$D$6/365)),0)</f>
        <v>0</v>
      </c>
      <c r="S302" s="28">
        <f>'Data &amp; Parameter'!$E$16*'Data &amp; Parameter'!$E$17*('Data &amp; Parameter'!$E$18+'Data &amp; Parameter'!$E$19)*'Data &amp; Parameter'!$E$20*'Data &amp; Parameter'!$E$37*R302</f>
        <v>0</v>
      </c>
      <c r="T302" s="28">
        <f t="shared" si="4"/>
        <v>0</v>
      </c>
    </row>
    <row r="303" spans="1:20" ht="15.75" customHeight="1" x14ac:dyDescent="0.35">
      <c r="A303">
        <v>296</v>
      </c>
      <c r="B303" s="76">
        <v>44233.647268518514</v>
      </c>
      <c r="C303" s="1" t="s">
        <v>1058</v>
      </c>
      <c r="D303" s="76">
        <v>44233.647685185184</v>
      </c>
      <c r="E303" s="1" t="s">
        <v>1059</v>
      </c>
      <c r="F303" s="1" t="s">
        <v>1060</v>
      </c>
      <c r="G303" s="1" t="s">
        <v>123</v>
      </c>
      <c r="H303" s="1" t="s">
        <v>124</v>
      </c>
      <c r="I303" s="1" t="s">
        <v>125</v>
      </c>
      <c r="J303" s="1" t="s">
        <v>985</v>
      </c>
      <c r="K303" s="1" t="s">
        <v>986</v>
      </c>
      <c r="L303">
        <f>ROUNDUP(IF(B303&gt;$D$4,0,($D$4-B303+1)/365),0)</f>
        <v>0</v>
      </c>
      <c r="M303">
        <f>ROUNDUP(IF(B303&gt;$D$5,0,($D$5-B303+1)/365),0)</f>
        <v>0</v>
      </c>
      <c r="N303" s="28">
        <f>IF(OR(L303=1,M303=1),IF(B303+364&lt;=$D$5,(B303+364-$D$4+1)/365,IF(B303&gt;$D$4,($D$5-B303+1)/365,$D$6/365)),0)</f>
        <v>0</v>
      </c>
      <c r="O303" s="28">
        <f>'Data &amp; Parameter'!$E$16*'Data &amp; Parameter'!$E$17*('Data &amp; Parameter'!$E$18+'Data &amp; Parameter'!$E$19)*'Data &amp; Parameter'!$E$20*'Data &amp; Parameter'!$E$37*N303</f>
        <v>0</v>
      </c>
      <c r="P303">
        <f>ROUNDUP(IF(D303&gt;$D$4,0,($D$4-D303+1)/365),0)</f>
        <v>0</v>
      </c>
      <c r="Q303">
        <f>ROUNDUP(IF(D303&gt;$D$5,0,($D$5-D303+1)/365),0)</f>
        <v>0</v>
      </c>
      <c r="R303" s="28">
        <f>IF(OR(P303=1,Q303=1),IF(D303+364&lt;=$D$5,(D303+364-$D$4+1)/365,IF(D303&gt;$D$4,($D$5-D303+1)/365,$D$6/365)),0)</f>
        <v>0</v>
      </c>
      <c r="S303" s="28">
        <f>'Data &amp; Parameter'!$E$16*'Data &amp; Parameter'!$E$17*('Data &amp; Parameter'!$E$18+'Data &amp; Parameter'!$E$19)*'Data &amp; Parameter'!$E$20*'Data &amp; Parameter'!$E$37*R303</f>
        <v>0</v>
      </c>
      <c r="T303" s="28">
        <f t="shared" si="4"/>
        <v>0</v>
      </c>
    </row>
    <row r="304" spans="1:20" ht="15.75" customHeight="1" x14ac:dyDescent="0.35">
      <c r="A304">
        <v>297</v>
      </c>
      <c r="B304" s="76">
        <v>44233.649039351847</v>
      </c>
      <c r="C304" s="1" t="s">
        <v>1061</v>
      </c>
      <c r="D304" s="76">
        <v>44233.650474537033</v>
      </c>
      <c r="E304" s="1" t="s">
        <v>1062</v>
      </c>
      <c r="F304" s="1" t="s">
        <v>1063</v>
      </c>
      <c r="G304" s="1" t="s">
        <v>123</v>
      </c>
      <c r="H304" s="1" t="s">
        <v>124</v>
      </c>
      <c r="I304" s="1" t="s">
        <v>125</v>
      </c>
      <c r="J304" s="1" t="s">
        <v>1011</v>
      </c>
      <c r="K304" s="1" t="s">
        <v>1048</v>
      </c>
      <c r="L304">
        <f>ROUNDUP(IF(B304&gt;$D$4,0,($D$4-B304+1)/365),0)</f>
        <v>0</v>
      </c>
      <c r="M304">
        <f>ROUNDUP(IF(B304&gt;$D$5,0,($D$5-B304+1)/365),0)</f>
        <v>0</v>
      </c>
      <c r="N304" s="28">
        <f>IF(OR(L304=1,M304=1),IF(B304+364&lt;=$D$5,(B304+364-$D$4+1)/365,IF(B304&gt;$D$4,($D$5-B304+1)/365,$D$6/365)),0)</f>
        <v>0</v>
      </c>
      <c r="O304" s="28">
        <f>'Data &amp; Parameter'!$E$16*'Data &amp; Parameter'!$E$17*('Data &amp; Parameter'!$E$18+'Data &amp; Parameter'!$E$19)*'Data &amp; Parameter'!$E$20*'Data &amp; Parameter'!$E$37*N304</f>
        <v>0</v>
      </c>
      <c r="P304">
        <f>ROUNDUP(IF(D304&gt;$D$4,0,($D$4-D304+1)/365),0)</f>
        <v>0</v>
      </c>
      <c r="Q304">
        <f>ROUNDUP(IF(D304&gt;$D$5,0,($D$5-D304+1)/365),0)</f>
        <v>0</v>
      </c>
      <c r="R304" s="28">
        <f>IF(OR(P304=1,Q304=1),IF(D304+364&lt;=$D$5,(D304+364-$D$4+1)/365,IF(D304&gt;$D$4,($D$5-D304+1)/365,$D$6/365)),0)</f>
        <v>0</v>
      </c>
      <c r="S304" s="28">
        <f>'Data &amp; Parameter'!$E$16*'Data &amp; Parameter'!$E$17*('Data &amp; Parameter'!$E$18+'Data &amp; Parameter'!$E$19)*'Data &amp; Parameter'!$E$20*'Data &amp; Parameter'!$E$37*R304</f>
        <v>0</v>
      </c>
      <c r="T304" s="28">
        <f t="shared" si="4"/>
        <v>0</v>
      </c>
    </row>
    <row r="305" spans="1:20" ht="15.75" customHeight="1" x14ac:dyDescent="0.35">
      <c r="A305">
        <v>298</v>
      </c>
      <c r="B305" s="76">
        <v>44233.650960648149</v>
      </c>
      <c r="C305" s="1" t="s">
        <v>1064</v>
      </c>
      <c r="D305" s="76">
        <v>44233.651574074072</v>
      </c>
      <c r="E305" s="1" t="s">
        <v>1065</v>
      </c>
      <c r="F305" s="1" t="s">
        <v>1066</v>
      </c>
      <c r="G305" s="1" t="s">
        <v>123</v>
      </c>
      <c r="H305" s="1" t="s">
        <v>124</v>
      </c>
      <c r="I305" s="1" t="s">
        <v>125</v>
      </c>
      <c r="J305" s="1" t="s">
        <v>985</v>
      </c>
      <c r="K305" s="1" t="s">
        <v>986</v>
      </c>
      <c r="L305">
        <f>ROUNDUP(IF(B305&gt;$D$4,0,($D$4-B305+1)/365),0)</f>
        <v>0</v>
      </c>
      <c r="M305">
        <f>ROUNDUP(IF(B305&gt;$D$5,0,($D$5-B305+1)/365),0)</f>
        <v>0</v>
      </c>
      <c r="N305" s="28">
        <f>IF(OR(L305=1,M305=1),IF(B305+364&lt;=$D$5,(B305+364-$D$4+1)/365,IF(B305&gt;$D$4,($D$5-B305+1)/365,$D$6/365)),0)</f>
        <v>0</v>
      </c>
      <c r="O305" s="28">
        <f>'Data &amp; Parameter'!$E$16*'Data &amp; Parameter'!$E$17*('Data &amp; Parameter'!$E$18+'Data &amp; Parameter'!$E$19)*'Data &amp; Parameter'!$E$20*'Data &amp; Parameter'!$E$37*N305</f>
        <v>0</v>
      </c>
      <c r="P305">
        <f>ROUNDUP(IF(D305&gt;$D$4,0,($D$4-D305+1)/365),0)</f>
        <v>0</v>
      </c>
      <c r="Q305">
        <f>ROUNDUP(IF(D305&gt;$D$5,0,($D$5-D305+1)/365),0)</f>
        <v>0</v>
      </c>
      <c r="R305" s="28">
        <f>IF(OR(P305=1,Q305=1),IF(D305+364&lt;=$D$5,(D305+364-$D$4+1)/365,IF(D305&gt;$D$4,($D$5-D305+1)/365,$D$6/365)),0)</f>
        <v>0</v>
      </c>
      <c r="S305" s="28">
        <f>'Data &amp; Parameter'!$E$16*'Data &amp; Parameter'!$E$17*('Data &amp; Parameter'!$E$18+'Data &amp; Parameter'!$E$19)*'Data &amp; Parameter'!$E$20*'Data &amp; Parameter'!$E$37*R305</f>
        <v>0</v>
      </c>
      <c r="T305" s="28">
        <f t="shared" si="4"/>
        <v>0</v>
      </c>
    </row>
    <row r="306" spans="1:20" ht="15.75" customHeight="1" x14ac:dyDescent="0.35">
      <c r="A306">
        <v>299</v>
      </c>
      <c r="B306" s="76">
        <v>44233.654386574075</v>
      </c>
      <c r="C306" s="1" t="s">
        <v>1067</v>
      </c>
      <c r="D306" s="76">
        <v>44233.654687499999</v>
      </c>
      <c r="E306" s="1" t="s">
        <v>1068</v>
      </c>
      <c r="F306" s="1" t="s">
        <v>1069</v>
      </c>
      <c r="G306" s="1" t="s">
        <v>123</v>
      </c>
      <c r="H306" s="1" t="s">
        <v>124</v>
      </c>
      <c r="I306" s="1" t="s">
        <v>125</v>
      </c>
      <c r="J306" s="1" t="s">
        <v>1011</v>
      </c>
      <c r="K306" s="1" t="s">
        <v>1048</v>
      </c>
      <c r="L306">
        <f>ROUNDUP(IF(B306&gt;$D$4,0,($D$4-B306+1)/365),0)</f>
        <v>0</v>
      </c>
      <c r="M306">
        <f>ROUNDUP(IF(B306&gt;$D$5,0,($D$5-B306+1)/365),0)</f>
        <v>0</v>
      </c>
      <c r="N306" s="28">
        <f>IF(OR(L306=1,M306=1),IF(B306+364&lt;=$D$5,(B306+364-$D$4+1)/365,IF(B306&gt;$D$4,($D$5-B306+1)/365,$D$6/365)),0)</f>
        <v>0</v>
      </c>
      <c r="O306" s="28">
        <f>'Data &amp; Parameter'!$E$16*'Data &amp; Parameter'!$E$17*('Data &amp; Parameter'!$E$18+'Data &amp; Parameter'!$E$19)*'Data &amp; Parameter'!$E$20*'Data &amp; Parameter'!$E$37*N306</f>
        <v>0</v>
      </c>
      <c r="P306">
        <f>ROUNDUP(IF(D306&gt;$D$4,0,($D$4-D306+1)/365),0)</f>
        <v>0</v>
      </c>
      <c r="Q306">
        <f>ROUNDUP(IF(D306&gt;$D$5,0,($D$5-D306+1)/365),0)</f>
        <v>0</v>
      </c>
      <c r="R306" s="28">
        <f>IF(OR(P306=1,Q306=1),IF(D306+364&lt;=$D$5,(D306+364-$D$4+1)/365,IF(D306&gt;$D$4,($D$5-D306+1)/365,$D$6/365)),0)</f>
        <v>0</v>
      </c>
      <c r="S306" s="28">
        <f>'Data &amp; Parameter'!$E$16*'Data &amp; Parameter'!$E$17*('Data &amp; Parameter'!$E$18+'Data &amp; Parameter'!$E$19)*'Data &amp; Parameter'!$E$20*'Data &amp; Parameter'!$E$37*R306</f>
        <v>0</v>
      </c>
      <c r="T306" s="28">
        <f t="shared" si="4"/>
        <v>0</v>
      </c>
    </row>
    <row r="307" spans="1:20" ht="15.75" customHeight="1" x14ac:dyDescent="0.35">
      <c r="A307">
        <v>300</v>
      </c>
      <c r="B307" s="76">
        <v>44233.663900462961</v>
      </c>
      <c r="C307" s="1" t="s">
        <v>1070</v>
      </c>
      <c r="D307" s="76">
        <v>44233.664652777778</v>
      </c>
      <c r="E307" s="1" t="s">
        <v>1071</v>
      </c>
      <c r="F307" s="1" t="s">
        <v>1072</v>
      </c>
      <c r="G307" s="1" t="s">
        <v>123</v>
      </c>
      <c r="H307" s="1" t="s">
        <v>124</v>
      </c>
      <c r="I307" s="1" t="s">
        <v>125</v>
      </c>
      <c r="J307" s="1" t="s">
        <v>736</v>
      </c>
      <c r="K307" s="1" t="s">
        <v>736</v>
      </c>
      <c r="L307">
        <f>ROUNDUP(IF(B307&gt;$D$4,0,($D$4-B307+1)/365),0)</f>
        <v>0</v>
      </c>
      <c r="M307">
        <f>ROUNDUP(IF(B307&gt;$D$5,0,($D$5-B307+1)/365),0)</f>
        <v>0</v>
      </c>
      <c r="N307" s="28">
        <f>IF(OR(L307=1,M307=1),IF(B307+364&lt;=$D$5,(B307+364-$D$4+1)/365,IF(B307&gt;$D$4,($D$5-B307+1)/365,$D$6/365)),0)</f>
        <v>0</v>
      </c>
      <c r="O307" s="28">
        <f>'Data &amp; Parameter'!$E$16*'Data &amp; Parameter'!$E$17*('Data &amp; Parameter'!$E$18+'Data &amp; Parameter'!$E$19)*'Data &amp; Parameter'!$E$20*'Data &amp; Parameter'!$E$37*N307</f>
        <v>0</v>
      </c>
      <c r="P307">
        <f>ROUNDUP(IF(D307&gt;$D$4,0,($D$4-D307+1)/365),0)</f>
        <v>0</v>
      </c>
      <c r="Q307">
        <f>ROUNDUP(IF(D307&gt;$D$5,0,($D$5-D307+1)/365),0)</f>
        <v>0</v>
      </c>
      <c r="R307" s="28">
        <f>IF(OR(P307=1,Q307=1),IF(D307+364&lt;=$D$5,(D307+364-$D$4+1)/365,IF(D307&gt;$D$4,($D$5-D307+1)/365,$D$6/365)),0)</f>
        <v>0</v>
      </c>
      <c r="S307" s="28">
        <f>'Data &amp; Parameter'!$E$16*'Data &amp; Parameter'!$E$17*('Data &amp; Parameter'!$E$18+'Data &amp; Parameter'!$E$19)*'Data &amp; Parameter'!$E$20*'Data &amp; Parameter'!$E$37*R307</f>
        <v>0</v>
      </c>
      <c r="T307" s="28">
        <f t="shared" si="4"/>
        <v>0</v>
      </c>
    </row>
    <row r="308" spans="1:20" ht="15.75" customHeight="1" x14ac:dyDescent="0.35">
      <c r="A308">
        <v>301</v>
      </c>
      <c r="B308" s="76">
        <v>44234</v>
      </c>
      <c r="C308" s="1" t="s">
        <v>1073</v>
      </c>
      <c r="D308" s="76">
        <v>44234</v>
      </c>
      <c r="E308" s="1" t="s">
        <v>1074</v>
      </c>
      <c r="F308" s="1" t="s">
        <v>1075</v>
      </c>
      <c r="G308" s="1" t="s">
        <v>123</v>
      </c>
      <c r="H308" s="1" t="s">
        <v>124</v>
      </c>
      <c r="I308" s="1" t="s">
        <v>125</v>
      </c>
      <c r="J308" s="1" t="s">
        <v>126</v>
      </c>
      <c r="K308" s="1" t="s">
        <v>126</v>
      </c>
      <c r="L308">
        <f>ROUNDUP(IF(B308&gt;$D$4,0,($D$4-B308+1)/365),0)</f>
        <v>0</v>
      </c>
      <c r="M308">
        <f>ROUNDUP(IF(B308&gt;$D$5,0,($D$5-B308+1)/365),0)</f>
        <v>0</v>
      </c>
      <c r="N308" s="28">
        <f>IF(OR(L308=1,M308=1),IF(B308+364&lt;=$D$5,(B308+364-$D$4+1)/365,IF(B308&gt;$D$4,($D$5-B308+1)/365,$D$6/365)),0)</f>
        <v>0</v>
      </c>
      <c r="O308" s="28">
        <f>'Data &amp; Parameter'!$E$16*'Data &amp; Parameter'!$E$17*('Data &amp; Parameter'!$E$18+'Data &amp; Parameter'!$E$19)*'Data &amp; Parameter'!$E$20*'Data &amp; Parameter'!$E$37*N308</f>
        <v>0</v>
      </c>
      <c r="P308">
        <f>ROUNDUP(IF(D308&gt;$D$4,0,($D$4-D308+1)/365),0)</f>
        <v>0</v>
      </c>
      <c r="Q308">
        <f>ROUNDUP(IF(D308&gt;$D$5,0,($D$5-D308+1)/365),0)</f>
        <v>0</v>
      </c>
      <c r="R308" s="28">
        <f>IF(OR(P308=1,Q308=1),IF(D308+364&lt;=$D$5,(D308+364-$D$4+1)/365,IF(D308&gt;$D$4,($D$5-D308+1)/365,$D$6/365)),0)</f>
        <v>0</v>
      </c>
      <c r="S308" s="28">
        <f>'Data &amp; Parameter'!$E$16*'Data &amp; Parameter'!$E$17*('Data &amp; Parameter'!$E$18+'Data &amp; Parameter'!$E$19)*'Data &amp; Parameter'!$E$20*'Data &amp; Parameter'!$E$37*R308</f>
        <v>0</v>
      </c>
      <c r="T308" s="28">
        <f t="shared" si="4"/>
        <v>0</v>
      </c>
    </row>
    <row r="309" spans="1:20" ht="15.75" customHeight="1" x14ac:dyDescent="0.35">
      <c r="A309">
        <v>302</v>
      </c>
      <c r="B309" s="76">
        <v>44234</v>
      </c>
      <c r="C309" s="1" t="s">
        <v>1076</v>
      </c>
      <c r="D309" s="76">
        <v>44234</v>
      </c>
      <c r="E309" s="1" t="s">
        <v>1077</v>
      </c>
      <c r="F309" s="1" t="s">
        <v>1078</v>
      </c>
      <c r="G309" s="1" t="s">
        <v>123</v>
      </c>
      <c r="H309" s="1" t="s">
        <v>124</v>
      </c>
      <c r="I309" s="1" t="s">
        <v>125</v>
      </c>
      <c r="J309" s="1" t="s">
        <v>126</v>
      </c>
      <c r="K309" s="1" t="s">
        <v>126</v>
      </c>
      <c r="L309">
        <f>ROUNDUP(IF(B309&gt;$D$4,0,($D$4-B309+1)/365),0)</f>
        <v>0</v>
      </c>
      <c r="M309">
        <f>ROUNDUP(IF(B309&gt;$D$5,0,($D$5-B309+1)/365),0)</f>
        <v>0</v>
      </c>
      <c r="N309" s="28">
        <f>IF(OR(L309=1,M309=1),IF(B309+364&lt;=$D$5,(B309+364-$D$4+1)/365,IF(B309&gt;$D$4,($D$5-B309+1)/365,$D$6/365)),0)</f>
        <v>0</v>
      </c>
      <c r="O309" s="28">
        <f>'Data &amp; Parameter'!$E$16*'Data &amp; Parameter'!$E$17*('Data &amp; Parameter'!$E$18+'Data &amp; Parameter'!$E$19)*'Data &amp; Parameter'!$E$20*'Data &amp; Parameter'!$E$37*N309</f>
        <v>0</v>
      </c>
      <c r="P309">
        <f>ROUNDUP(IF(D309&gt;$D$4,0,($D$4-D309+1)/365),0)</f>
        <v>0</v>
      </c>
      <c r="Q309">
        <f>ROUNDUP(IF(D309&gt;$D$5,0,($D$5-D309+1)/365),0)</f>
        <v>0</v>
      </c>
      <c r="R309" s="28">
        <f>IF(OR(P309=1,Q309=1),IF(D309+364&lt;=$D$5,(D309+364-$D$4+1)/365,IF(D309&gt;$D$4,($D$5-D309+1)/365,$D$6/365)),0)</f>
        <v>0</v>
      </c>
      <c r="S309" s="28">
        <f>'Data &amp; Parameter'!$E$16*'Data &amp; Parameter'!$E$17*('Data &amp; Parameter'!$E$18+'Data &amp; Parameter'!$E$19)*'Data &amp; Parameter'!$E$20*'Data &amp; Parameter'!$E$37*R309</f>
        <v>0</v>
      </c>
      <c r="T309" s="28">
        <f t="shared" si="4"/>
        <v>0</v>
      </c>
    </row>
    <row r="310" spans="1:20" ht="15.75" customHeight="1" x14ac:dyDescent="0.35">
      <c r="A310">
        <v>303</v>
      </c>
      <c r="B310" s="76">
        <v>44234</v>
      </c>
      <c r="C310" s="1" t="s">
        <v>1079</v>
      </c>
      <c r="D310" s="76">
        <v>44234</v>
      </c>
      <c r="E310" s="1" t="s">
        <v>1080</v>
      </c>
      <c r="F310" s="1" t="s">
        <v>1081</v>
      </c>
      <c r="G310" s="1" t="s">
        <v>123</v>
      </c>
      <c r="H310" s="1" t="s">
        <v>124</v>
      </c>
      <c r="I310" s="1" t="s">
        <v>125</v>
      </c>
      <c r="J310" s="1" t="s">
        <v>126</v>
      </c>
      <c r="K310" s="1" t="s">
        <v>126</v>
      </c>
      <c r="L310">
        <f>ROUNDUP(IF(B310&gt;$D$4,0,($D$4-B310+1)/365),0)</f>
        <v>0</v>
      </c>
      <c r="M310">
        <f>ROUNDUP(IF(B310&gt;$D$5,0,($D$5-B310+1)/365),0)</f>
        <v>0</v>
      </c>
      <c r="N310" s="28">
        <f>IF(OR(L310=1,M310=1),IF(B310+364&lt;=$D$5,(B310+364-$D$4+1)/365,IF(B310&gt;$D$4,($D$5-B310+1)/365,$D$6/365)),0)</f>
        <v>0</v>
      </c>
      <c r="O310" s="28">
        <f>'Data &amp; Parameter'!$E$16*'Data &amp; Parameter'!$E$17*('Data &amp; Parameter'!$E$18+'Data &amp; Parameter'!$E$19)*'Data &amp; Parameter'!$E$20*'Data &amp; Parameter'!$E$37*N310</f>
        <v>0</v>
      </c>
      <c r="P310">
        <f>ROUNDUP(IF(D310&gt;$D$4,0,($D$4-D310+1)/365),0)</f>
        <v>0</v>
      </c>
      <c r="Q310">
        <f>ROUNDUP(IF(D310&gt;$D$5,0,($D$5-D310+1)/365),0)</f>
        <v>0</v>
      </c>
      <c r="R310" s="28">
        <f>IF(OR(P310=1,Q310=1),IF(D310+364&lt;=$D$5,(D310+364-$D$4+1)/365,IF(D310&gt;$D$4,($D$5-D310+1)/365,$D$6/365)),0)</f>
        <v>0</v>
      </c>
      <c r="S310" s="28">
        <f>'Data &amp; Parameter'!$E$16*'Data &amp; Parameter'!$E$17*('Data &amp; Parameter'!$E$18+'Data &amp; Parameter'!$E$19)*'Data &amp; Parameter'!$E$20*'Data &amp; Parameter'!$E$37*R310</f>
        <v>0</v>
      </c>
      <c r="T310" s="28">
        <f t="shared" si="4"/>
        <v>0</v>
      </c>
    </row>
    <row r="311" spans="1:20" ht="15.75" customHeight="1" x14ac:dyDescent="0.35">
      <c r="A311">
        <v>304</v>
      </c>
      <c r="B311" s="76">
        <v>44234</v>
      </c>
      <c r="C311" s="1" t="s">
        <v>1082</v>
      </c>
      <c r="D311" s="76">
        <v>44234</v>
      </c>
      <c r="E311" s="1" t="s">
        <v>1083</v>
      </c>
      <c r="F311" s="1" t="s">
        <v>1084</v>
      </c>
      <c r="G311" s="1" t="s">
        <v>123</v>
      </c>
      <c r="H311" s="1" t="s">
        <v>124</v>
      </c>
      <c r="I311" s="1" t="s">
        <v>125</v>
      </c>
      <c r="J311" s="1" t="s">
        <v>1085</v>
      </c>
      <c r="K311" s="1" t="s">
        <v>1085</v>
      </c>
      <c r="L311">
        <f>ROUNDUP(IF(B311&gt;$D$4,0,($D$4-B311+1)/365),0)</f>
        <v>0</v>
      </c>
      <c r="M311">
        <f>ROUNDUP(IF(B311&gt;$D$5,0,($D$5-B311+1)/365),0)</f>
        <v>0</v>
      </c>
      <c r="N311" s="28">
        <f>IF(OR(L311=1,M311=1),IF(B311+364&lt;=$D$5,(B311+364-$D$4+1)/365,IF(B311&gt;$D$4,($D$5-B311+1)/365,$D$6/365)),0)</f>
        <v>0</v>
      </c>
      <c r="O311" s="28">
        <f>'Data &amp; Parameter'!$E$16*'Data &amp; Parameter'!$E$17*('Data &amp; Parameter'!$E$18+'Data &amp; Parameter'!$E$19)*'Data &amp; Parameter'!$E$20*'Data &amp; Parameter'!$E$37*N311</f>
        <v>0</v>
      </c>
      <c r="P311">
        <f>ROUNDUP(IF(D311&gt;$D$4,0,($D$4-D311+1)/365),0)</f>
        <v>0</v>
      </c>
      <c r="Q311">
        <f>ROUNDUP(IF(D311&gt;$D$5,0,($D$5-D311+1)/365),0)</f>
        <v>0</v>
      </c>
      <c r="R311" s="28">
        <f>IF(OR(P311=1,Q311=1),IF(D311+364&lt;=$D$5,(D311+364-$D$4+1)/365,IF(D311&gt;$D$4,($D$5-D311+1)/365,$D$6/365)),0)</f>
        <v>0</v>
      </c>
      <c r="S311" s="28">
        <f>'Data &amp; Parameter'!$E$16*'Data &amp; Parameter'!$E$17*('Data &amp; Parameter'!$E$18+'Data &amp; Parameter'!$E$19)*'Data &amp; Parameter'!$E$20*'Data &amp; Parameter'!$E$37*R311</f>
        <v>0</v>
      </c>
      <c r="T311" s="28">
        <f t="shared" si="4"/>
        <v>0</v>
      </c>
    </row>
    <row r="312" spans="1:20" ht="15.75" customHeight="1" x14ac:dyDescent="0.35">
      <c r="A312">
        <v>305</v>
      </c>
      <c r="B312" s="76">
        <v>44234</v>
      </c>
      <c r="C312" s="1" t="s">
        <v>1086</v>
      </c>
      <c r="D312" s="76">
        <v>44234</v>
      </c>
      <c r="E312" s="1" t="s">
        <v>1087</v>
      </c>
      <c r="F312" s="1" t="s">
        <v>1088</v>
      </c>
      <c r="G312" s="1" t="s">
        <v>123</v>
      </c>
      <c r="H312" s="1" t="s">
        <v>124</v>
      </c>
      <c r="I312" s="1" t="s">
        <v>125</v>
      </c>
      <c r="J312" s="1" t="s">
        <v>1085</v>
      </c>
      <c r="K312" s="1" t="s">
        <v>1085</v>
      </c>
      <c r="L312">
        <f>ROUNDUP(IF(B312&gt;$D$4,0,($D$4-B312+1)/365),0)</f>
        <v>0</v>
      </c>
      <c r="M312">
        <f>ROUNDUP(IF(B312&gt;$D$5,0,($D$5-B312+1)/365),0)</f>
        <v>0</v>
      </c>
      <c r="N312" s="28">
        <f>IF(OR(L312=1,M312=1),IF(B312+364&lt;=$D$5,(B312+364-$D$4+1)/365,IF(B312&gt;$D$4,($D$5-B312+1)/365,$D$6/365)),0)</f>
        <v>0</v>
      </c>
      <c r="O312" s="28">
        <f>'Data &amp; Parameter'!$E$16*'Data &amp; Parameter'!$E$17*('Data &amp; Parameter'!$E$18+'Data &amp; Parameter'!$E$19)*'Data &amp; Parameter'!$E$20*'Data &amp; Parameter'!$E$37*N312</f>
        <v>0</v>
      </c>
      <c r="P312">
        <f>ROUNDUP(IF(D312&gt;$D$4,0,($D$4-D312+1)/365),0)</f>
        <v>0</v>
      </c>
      <c r="Q312">
        <f>ROUNDUP(IF(D312&gt;$D$5,0,($D$5-D312+1)/365),0)</f>
        <v>0</v>
      </c>
      <c r="R312" s="28">
        <f>IF(OR(P312=1,Q312=1),IF(D312+364&lt;=$D$5,(D312+364-$D$4+1)/365,IF(D312&gt;$D$4,($D$5-D312+1)/365,$D$6/365)),0)</f>
        <v>0</v>
      </c>
      <c r="S312" s="28">
        <f>'Data &amp; Parameter'!$E$16*'Data &amp; Parameter'!$E$17*('Data &amp; Parameter'!$E$18+'Data &amp; Parameter'!$E$19)*'Data &amp; Parameter'!$E$20*'Data &amp; Parameter'!$E$37*R312</f>
        <v>0</v>
      </c>
      <c r="T312" s="28">
        <f t="shared" si="4"/>
        <v>0</v>
      </c>
    </row>
    <row r="313" spans="1:20" ht="15.75" customHeight="1" x14ac:dyDescent="0.35">
      <c r="A313">
        <v>306</v>
      </c>
      <c r="B313" s="76">
        <v>44234</v>
      </c>
      <c r="C313" s="1" t="s">
        <v>1089</v>
      </c>
      <c r="D313" s="76">
        <v>44234</v>
      </c>
      <c r="E313" s="1" t="s">
        <v>1090</v>
      </c>
      <c r="F313" s="1" t="s">
        <v>1091</v>
      </c>
      <c r="G313" s="1" t="s">
        <v>123</v>
      </c>
      <c r="H313" s="1" t="s">
        <v>124</v>
      </c>
      <c r="I313" s="1" t="s">
        <v>125</v>
      </c>
      <c r="J313" s="1" t="s">
        <v>295</v>
      </c>
      <c r="K313" s="1" t="s">
        <v>1085</v>
      </c>
      <c r="L313">
        <f>ROUNDUP(IF(B313&gt;$D$4,0,($D$4-B313+1)/365),0)</f>
        <v>0</v>
      </c>
      <c r="M313">
        <f>ROUNDUP(IF(B313&gt;$D$5,0,($D$5-B313+1)/365),0)</f>
        <v>0</v>
      </c>
      <c r="N313" s="28">
        <f>IF(OR(L313=1,M313=1),IF(B313+364&lt;=$D$5,(B313+364-$D$4+1)/365,IF(B313&gt;$D$4,($D$5-B313+1)/365,$D$6/365)),0)</f>
        <v>0</v>
      </c>
      <c r="O313" s="28">
        <f>'Data &amp; Parameter'!$E$16*'Data &amp; Parameter'!$E$17*('Data &amp; Parameter'!$E$18+'Data &amp; Parameter'!$E$19)*'Data &amp; Parameter'!$E$20*'Data &amp; Parameter'!$E$37*N313</f>
        <v>0</v>
      </c>
      <c r="P313">
        <f>ROUNDUP(IF(D313&gt;$D$4,0,($D$4-D313+1)/365),0)</f>
        <v>0</v>
      </c>
      <c r="Q313">
        <f>ROUNDUP(IF(D313&gt;$D$5,0,($D$5-D313+1)/365),0)</f>
        <v>0</v>
      </c>
      <c r="R313" s="28">
        <f>IF(OR(P313=1,Q313=1),IF(D313+364&lt;=$D$5,(D313+364-$D$4+1)/365,IF(D313&gt;$D$4,($D$5-D313+1)/365,$D$6/365)),0)</f>
        <v>0</v>
      </c>
      <c r="S313" s="28">
        <f>'Data &amp; Parameter'!$E$16*'Data &amp; Parameter'!$E$17*('Data &amp; Parameter'!$E$18+'Data &amp; Parameter'!$E$19)*'Data &amp; Parameter'!$E$20*'Data &amp; Parameter'!$E$37*R313</f>
        <v>0</v>
      </c>
      <c r="T313" s="28">
        <f t="shared" si="4"/>
        <v>0</v>
      </c>
    </row>
    <row r="314" spans="1:20" ht="15.75" customHeight="1" x14ac:dyDescent="0.35">
      <c r="A314">
        <v>307</v>
      </c>
      <c r="B314" s="76">
        <v>44234</v>
      </c>
      <c r="C314" s="1" t="s">
        <v>1092</v>
      </c>
      <c r="D314" s="76">
        <v>44234</v>
      </c>
      <c r="E314" s="1" t="s">
        <v>1093</v>
      </c>
      <c r="F314" s="1" t="s">
        <v>1094</v>
      </c>
      <c r="G314" s="1" t="s">
        <v>123</v>
      </c>
      <c r="H314" s="1" t="s">
        <v>124</v>
      </c>
      <c r="I314" s="1" t="s">
        <v>125</v>
      </c>
      <c r="J314" s="1" t="s">
        <v>295</v>
      </c>
      <c r="K314" s="1" t="s">
        <v>1085</v>
      </c>
      <c r="L314">
        <f>ROUNDUP(IF(B314&gt;$D$4,0,($D$4-B314+1)/365),0)</f>
        <v>0</v>
      </c>
      <c r="M314">
        <f>ROUNDUP(IF(B314&gt;$D$5,0,($D$5-B314+1)/365),0)</f>
        <v>0</v>
      </c>
      <c r="N314" s="28">
        <f>IF(OR(L314=1,M314=1),IF(B314+364&lt;=$D$5,(B314+364-$D$4+1)/365,IF(B314&gt;$D$4,($D$5-B314+1)/365,$D$6/365)),0)</f>
        <v>0</v>
      </c>
      <c r="O314" s="28">
        <f>'Data &amp; Parameter'!$E$16*'Data &amp; Parameter'!$E$17*('Data &amp; Parameter'!$E$18+'Data &amp; Parameter'!$E$19)*'Data &amp; Parameter'!$E$20*'Data &amp; Parameter'!$E$37*N314</f>
        <v>0</v>
      </c>
      <c r="P314">
        <f>ROUNDUP(IF(D314&gt;$D$4,0,($D$4-D314+1)/365),0)</f>
        <v>0</v>
      </c>
      <c r="Q314">
        <f>ROUNDUP(IF(D314&gt;$D$5,0,($D$5-D314+1)/365),0)</f>
        <v>0</v>
      </c>
      <c r="R314" s="28">
        <f>IF(OR(P314=1,Q314=1),IF(D314+364&lt;=$D$5,(D314+364-$D$4+1)/365,IF(D314&gt;$D$4,($D$5-D314+1)/365,$D$6/365)),0)</f>
        <v>0</v>
      </c>
      <c r="S314" s="28">
        <f>'Data &amp; Parameter'!$E$16*'Data &amp; Parameter'!$E$17*('Data &amp; Parameter'!$E$18+'Data &amp; Parameter'!$E$19)*'Data &amp; Parameter'!$E$20*'Data &amp; Parameter'!$E$37*R314</f>
        <v>0</v>
      </c>
      <c r="T314" s="28">
        <f t="shared" si="4"/>
        <v>0</v>
      </c>
    </row>
    <row r="315" spans="1:20" ht="15.75" customHeight="1" x14ac:dyDescent="0.35">
      <c r="A315">
        <v>308</v>
      </c>
      <c r="B315" s="76">
        <v>44234</v>
      </c>
      <c r="C315" s="1" t="s">
        <v>1095</v>
      </c>
      <c r="D315" s="76">
        <v>44234</v>
      </c>
      <c r="E315" s="1" t="s">
        <v>1096</v>
      </c>
      <c r="F315" s="1" t="s">
        <v>1097</v>
      </c>
      <c r="G315" s="1" t="s">
        <v>123</v>
      </c>
      <c r="H315" s="1" t="s">
        <v>124</v>
      </c>
      <c r="I315" s="1" t="s">
        <v>125</v>
      </c>
      <c r="J315" s="1" t="s">
        <v>295</v>
      </c>
      <c r="K315" s="1" t="s">
        <v>1085</v>
      </c>
      <c r="L315">
        <f>ROUNDUP(IF(B315&gt;$D$4,0,($D$4-B315+1)/365),0)</f>
        <v>0</v>
      </c>
      <c r="M315">
        <f>ROUNDUP(IF(B315&gt;$D$5,0,($D$5-B315+1)/365),0)</f>
        <v>0</v>
      </c>
      <c r="N315" s="28">
        <f>IF(OR(L315=1,M315=1),IF(B315+364&lt;=$D$5,(B315+364-$D$4+1)/365,IF(B315&gt;$D$4,($D$5-B315+1)/365,$D$6/365)),0)</f>
        <v>0</v>
      </c>
      <c r="O315" s="28">
        <f>'Data &amp; Parameter'!$E$16*'Data &amp; Parameter'!$E$17*('Data &amp; Parameter'!$E$18+'Data &amp; Parameter'!$E$19)*'Data &amp; Parameter'!$E$20*'Data &amp; Parameter'!$E$37*N315</f>
        <v>0</v>
      </c>
      <c r="P315">
        <f>ROUNDUP(IF(D315&gt;$D$4,0,($D$4-D315+1)/365),0)</f>
        <v>0</v>
      </c>
      <c r="Q315">
        <f>ROUNDUP(IF(D315&gt;$D$5,0,($D$5-D315+1)/365),0)</f>
        <v>0</v>
      </c>
      <c r="R315" s="28">
        <f>IF(OR(P315=1,Q315=1),IF(D315+364&lt;=$D$5,(D315+364-$D$4+1)/365,IF(D315&gt;$D$4,($D$5-D315+1)/365,$D$6/365)),0)</f>
        <v>0</v>
      </c>
      <c r="S315" s="28">
        <f>'Data &amp; Parameter'!$E$16*'Data &amp; Parameter'!$E$17*('Data &amp; Parameter'!$E$18+'Data &amp; Parameter'!$E$19)*'Data &amp; Parameter'!$E$20*'Data &amp; Parameter'!$E$37*R315</f>
        <v>0</v>
      </c>
      <c r="T315" s="28">
        <f t="shared" si="4"/>
        <v>0</v>
      </c>
    </row>
    <row r="316" spans="1:20" ht="15.75" customHeight="1" x14ac:dyDescent="0.35">
      <c r="A316">
        <v>309</v>
      </c>
      <c r="B316" s="76">
        <v>44234</v>
      </c>
      <c r="C316" s="1" t="s">
        <v>1098</v>
      </c>
      <c r="D316" s="76">
        <v>44234</v>
      </c>
      <c r="E316" s="1" t="s">
        <v>1099</v>
      </c>
      <c r="F316" s="1" t="s">
        <v>1100</v>
      </c>
      <c r="G316" s="1" t="s">
        <v>123</v>
      </c>
      <c r="H316" s="1" t="s">
        <v>124</v>
      </c>
      <c r="I316" s="1" t="s">
        <v>125</v>
      </c>
      <c r="J316" s="1" t="s">
        <v>295</v>
      </c>
      <c r="K316" s="1" t="s">
        <v>1085</v>
      </c>
      <c r="L316">
        <f>ROUNDUP(IF(B316&gt;$D$4,0,($D$4-B316+1)/365),0)</f>
        <v>0</v>
      </c>
      <c r="M316">
        <f>ROUNDUP(IF(B316&gt;$D$5,0,($D$5-B316+1)/365),0)</f>
        <v>0</v>
      </c>
      <c r="N316" s="28">
        <f>IF(OR(L316=1,M316=1),IF(B316+364&lt;=$D$5,(B316+364-$D$4+1)/365,IF(B316&gt;$D$4,($D$5-B316+1)/365,$D$6/365)),0)</f>
        <v>0</v>
      </c>
      <c r="O316" s="28">
        <f>'Data &amp; Parameter'!$E$16*'Data &amp; Parameter'!$E$17*('Data &amp; Parameter'!$E$18+'Data &amp; Parameter'!$E$19)*'Data &amp; Parameter'!$E$20*'Data &amp; Parameter'!$E$37*N316</f>
        <v>0</v>
      </c>
      <c r="P316">
        <f>ROUNDUP(IF(D316&gt;$D$4,0,($D$4-D316+1)/365),0)</f>
        <v>0</v>
      </c>
      <c r="Q316">
        <f>ROUNDUP(IF(D316&gt;$D$5,0,($D$5-D316+1)/365),0)</f>
        <v>0</v>
      </c>
      <c r="R316" s="28">
        <f>IF(OR(P316=1,Q316=1),IF(D316+364&lt;=$D$5,(D316+364-$D$4+1)/365,IF(D316&gt;$D$4,($D$5-D316+1)/365,$D$6/365)),0)</f>
        <v>0</v>
      </c>
      <c r="S316" s="28">
        <f>'Data &amp; Parameter'!$E$16*'Data &amp; Parameter'!$E$17*('Data &amp; Parameter'!$E$18+'Data &amp; Parameter'!$E$19)*'Data &amp; Parameter'!$E$20*'Data &amp; Parameter'!$E$37*R316</f>
        <v>0</v>
      </c>
      <c r="T316" s="28">
        <f t="shared" si="4"/>
        <v>0</v>
      </c>
    </row>
    <row r="317" spans="1:20" ht="15.75" customHeight="1" x14ac:dyDescent="0.35">
      <c r="A317">
        <v>310</v>
      </c>
      <c r="B317" s="76">
        <v>44234</v>
      </c>
      <c r="C317" s="1" t="s">
        <v>1101</v>
      </c>
      <c r="D317" s="76">
        <v>44234</v>
      </c>
      <c r="E317" s="1" t="s">
        <v>1102</v>
      </c>
      <c r="F317" s="1" t="s">
        <v>1103</v>
      </c>
      <c r="G317" s="1" t="s">
        <v>123</v>
      </c>
      <c r="H317" s="1" t="s">
        <v>124</v>
      </c>
      <c r="I317" s="1" t="s">
        <v>125</v>
      </c>
      <c r="J317" s="1" t="s">
        <v>295</v>
      </c>
      <c r="K317" s="1" t="s">
        <v>1085</v>
      </c>
      <c r="L317">
        <f>ROUNDUP(IF(B317&gt;$D$4,0,($D$4-B317+1)/365),0)</f>
        <v>0</v>
      </c>
      <c r="M317">
        <f>ROUNDUP(IF(B317&gt;$D$5,0,($D$5-B317+1)/365),0)</f>
        <v>0</v>
      </c>
      <c r="N317" s="28">
        <f>IF(OR(L317=1,M317=1),IF(B317+364&lt;=$D$5,(B317+364-$D$4+1)/365,IF(B317&gt;$D$4,($D$5-B317+1)/365,$D$6/365)),0)</f>
        <v>0</v>
      </c>
      <c r="O317" s="28">
        <f>'Data &amp; Parameter'!$E$16*'Data &amp; Parameter'!$E$17*('Data &amp; Parameter'!$E$18+'Data &amp; Parameter'!$E$19)*'Data &amp; Parameter'!$E$20*'Data &amp; Parameter'!$E$37*N317</f>
        <v>0</v>
      </c>
      <c r="P317">
        <f>ROUNDUP(IF(D317&gt;$D$4,0,($D$4-D317+1)/365),0)</f>
        <v>0</v>
      </c>
      <c r="Q317">
        <f>ROUNDUP(IF(D317&gt;$D$5,0,($D$5-D317+1)/365),0)</f>
        <v>0</v>
      </c>
      <c r="R317" s="28">
        <f>IF(OR(P317=1,Q317=1),IF(D317+364&lt;=$D$5,(D317+364-$D$4+1)/365,IF(D317&gt;$D$4,($D$5-D317+1)/365,$D$6/365)),0)</f>
        <v>0</v>
      </c>
      <c r="S317" s="28">
        <f>'Data &amp; Parameter'!$E$16*'Data &amp; Parameter'!$E$17*('Data &amp; Parameter'!$E$18+'Data &amp; Parameter'!$E$19)*'Data &amp; Parameter'!$E$20*'Data &amp; Parameter'!$E$37*R317</f>
        <v>0</v>
      </c>
      <c r="T317" s="28">
        <f t="shared" si="4"/>
        <v>0</v>
      </c>
    </row>
    <row r="318" spans="1:20" ht="15.75" customHeight="1" x14ac:dyDescent="0.35">
      <c r="A318">
        <v>311</v>
      </c>
      <c r="B318" s="76">
        <v>44234</v>
      </c>
      <c r="C318" s="1" t="s">
        <v>1104</v>
      </c>
      <c r="D318" s="76">
        <v>44234</v>
      </c>
      <c r="E318" s="1" t="s">
        <v>1105</v>
      </c>
      <c r="F318" s="1" t="s">
        <v>1106</v>
      </c>
      <c r="G318" s="1" t="s">
        <v>123</v>
      </c>
      <c r="H318" s="1" t="s">
        <v>124</v>
      </c>
      <c r="I318" s="1" t="s">
        <v>125</v>
      </c>
      <c r="J318" s="1" t="s">
        <v>1107</v>
      </c>
      <c r="K318" s="1" t="s">
        <v>1085</v>
      </c>
      <c r="L318">
        <f>ROUNDUP(IF(B318&gt;$D$4,0,($D$4-B318+1)/365),0)</f>
        <v>0</v>
      </c>
      <c r="M318">
        <f>ROUNDUP(IF(B318&gt;$D$5,0,($D$5-B318+1)/365),0)</f>
        <v>0</v>
      </c>
      <c r="N318" s="28">
        <f>IF(OR(L318=1,M318=1),IF(B318+364&lt;=$D$5,(B318+364-$D$4+1)/365,IF(B318&gt;$D$4,($D$5-B318+1)/365,$D$6/365)),0)</f>
        <v>0</v>
      </c>
      <c r="O318" s="28">
        <f>'Data &amp; Parameter'!$E$16*'Data &amp; Parameter'!$E$17*('Data &amp; Parameter'!$E$18+'Data &amp; Parameter'!$E$19)*'Data &amp; Parameter'!$E$20*'Data &amp; Parameter'!$E$37*N318</f>
        <v>0</v>
      </c>
      <c r="P318">
        <f>ROUNDUP(IF(D318&gt;$D$4,0,($D$4-D318+1)/365),0)</f>
        <v>0</v>
      </c>
      <c r="Q318">
        <f>ROUNDUP(IF(D318&gt;$D$5,0,($D$5-D318+1)/365),0)</f>
        <v>0</v>
      </c>
      <c r="R318" s="28">
        <f>IF(OR(P318=1,Q318=1),IF(D318+364&lt;=$D$5,(D318+364-$D$4+1)/365,IF(D318&gt;$D$4,($D$5-D318+1)/365,$D$6/365)),0)</f>
        <v>0</v>
      </c>
      <c r="S318" s="28">
        <f>'Data &amp; Parameter'!$E$16*'Data &amp; Parameter'!$E$17*('Data &amp; Parameter'!$E$18+'Data &amp; Parameter'!$E$19)*'Data &amp; Parameter'!$E$20*'Data &amp; Parameter'!$E$37*R318</f>
        <v>0</v>
      </c>
      <c r="T318" s="28">
        <f t="shared" si="4"/>
        <v>0</v>
      </c>
    </row>
    <row r="319" spans="1:20" ht="15.75" customHeight="1" x14ac:dyDescent="0.35">
      <c r="A319">
        <v>312</v>
      </c>
      <c r="B319" s="76">
        <v>44234</v>
      </c>
      <c r="C319" s="1" t="s">
        <v>1108</v>
      </c>
      <c r="D319" s="76">
        <v>44234</v>
      </c>
      <c r="E319" s="1" t="s">
        <v>1109</v>
      </c>
      <c r="F319" s="1" t="s">
        <v>1110</v>
      </c>
      <c r="G319" s="1" t="s">
        <v>123</v>
      </c>
      <c r="H319" s="1" t="s">
        <v>124</v>
      </c>
      <c r="I319" s="1" t="s">
        <v>125</v>
      </c>
      <c r="J319" s="1" t="s">
        <v>295</v>
      </c>
      <c r="K319" s="1" t="s">
        <v>295</v>
      </c>
      <c r="L319">
        <f>ROUNDUP(IF(B319&gt;$D$4,0,($D$4-B319+1)/365),0)</f>
        <v>0</v>
      </c>
      <c r="M319">
        <f>ROUNDUP(IF(B319&gt;$D$5,0,($D$5-B319+1)/365),0)</f>
        <v>0</v>
      </c>
      <c r="N319" s="28">
        <f>IF(OR(L319=1,M319=1),IF(B319+364&lt;=$D$5,(B319+364-$D$4+1)/365,IF(B319&gt;$D$4,($D$5-B319+1)/365,$D$6/365)),0)</f>
        <v>0</v>
      </c>
      <c r="O319" s="28">
        <f>'Data &amp; Parameter'!$E$16*'Data &amp; Parameter'!$E$17*('Data &amp; Parameter'!$E$18+'Data &amp; Parameter'!$E$19)*'Data &amp; Parameter'!$E$20*'Data &amp; Parameter'!$E$37*N319</f>
        <v>0</v>
      </c>
      <c r="P319">
        <f>ROUNDUP(IF(D319&gt;$D$4,0,($D$4-D319+1)/365),0)</f>
        <v>0</v>
      </c>
      <c r="Q319">
        <f>ROUNDUP(IF(D319&gt;$D$5,0,($D$5-D319+1)/365),0)</f>
        <v>0</v>
      </c>
      <c r="R319" s="28">
        <f>IF(OR(P319=1,Q319=1),IF(D319+364&lt;=$D$5,(D319+364-$D$4+1)/365,IF(D319&gt;$D$4,($D$5-D319+1)/365,$D$6/365)),0)</f>
        <v>0</v>
      </c>
      <c r="S319" s="28">
        <f>'Data &amp; Parameter'!$E$16*'Data &amp; Parameter'!$E$17*('Data &amp; Parameter'!$E$18+'Data &amp; Parameter'!$E$19)*'Data &amp; Parameter'!$E$20*'Data &amp; Parameter'!$E$37*R319</f>
        <v>0</v>
      </c>
      <c r="T319" s="28">
        <f t="shared" si="4"/>
        <v>0</v>
      </c>
    </row>
    <row r="320" spans="1:20" ht="15.75" customHeight="1" x14ac:dyDescent="0.35">
      <c r="A320">
        <v>313</v>
      </c>
      <c r="B320" s="76">
        <v>44234</v>
      </c>
      <c r="C320" s="1" t="s">
        <v>1111</v>
      </c>
      <c r="D320" s="76">
        <v>44234</v>
      </c>
      <c r="E320" s="1" t="s">
        <v>1112</v>
      </c>
      <c r="F320" s="1" t="s">
        <v>1113</v>
      </c>
      <c r="G320" s="1" t="s">
        <v>123</v>
      </c>
      <c r="H320" s="1" t="s">
        <v>124</v>
      </c>
      <c r="I320" s="1" t="s">
        <v>125</v>
      </c>
      <c r="J320" s="1" t="s">
        <v>295</v>
      </c>
      <c r="K320" s="1" t="s">
        <v>295</v>
      </c>
      <c r="L320">
        <f>ROUNDUP(IF(B320&gt;$D$4,0,($D$4-B320+1)/365),0)</f>
        <v>0</v>
      </c>
      <c r="M320">
        <f>ROUNDUP(IF(B320&gt;$D$5,0,($D$5-B320+1)/365),0)</f>
        <v>0</v>
      </c>
      <c r="N320" s="28">
        <f>IF(OR(L320=1,M320=1),IF(B320+364&lt;=$D$5,(B320+364-$D$4+1)/365,IF(B320&gt;$D$4,($D$5-B320+1)/365,$D$6/365)),0)</f>
        <v>0</v>
      </c>
      <c r="O320" s="28">
        <f>'Data &amp; Parameter'!$E$16*'Data &amp; Parameter'!$E$17*('Data &amp; Parameter'!$E$18+'Data &amp; Parameter'!$E$19)*'Data &amp; Parameter'!$E$20*'Data &amp; Parameter'!$E$37*N320</f>
        <v>0</v>
      </c>
      <c r="P320">
        <f>ROUNDUP(IF(D320&gt;$D$4,0,($D$4-D320+1)/365),0)</f>
        <v>0</v>
      </c>
      <c r="Q320">
        <f>ROUNDUP(IF(D320&gt;$D$5,0,($D$5-D320+1)/365),0)</f>
        <v>0</v>
      </c>
      <c r="R320" s="28">
        <f>IF(OR(P320=1,Q320=1),IF(D320+364&lt;=$D$5,(D320+364-$D$4+1)/365,IF(D320&gt;$D$4,($D$5-D320+1)/365,$D$6/365)),0)</f>
        <v>0</v>
      </c>
      <c r="S320" s="28">
        <f>'Data &amp; Parameter'!$E$16*'Data &amp; Parameter'!$E$17*('Data &amp; Parameter'!$E$18+'Data &amp; Parameter'!$E$19)*'Data &amp; Parameter'!$E$20*'Data &amp; Parameter'!$E$37*R320</f>
        <v>0</v>
      </c>
      <c r="T320" s="28">
        <f t="shared" si="4"/>
        <v>0</v>
      </c>
    </row>
    <row r="321" spans="1:20" ht="15.75" customHeight="1" x14ac:dyDescent="0.35">
      <c r="A321">
        <v>314</v>
      </c>
      <c r="B321" s="76">
        <v>44234</v>
      </c>
      <c r="C321" s="1" t="s">
        <v>1114</v>
      </c>
      <c r="D321" s="76">
        <v>44234</v>
      </c>
      <c r="E321" s="1" t="s">
        <v>1115</v>
      </c>
      <c r="F321" s="1" t="s">
        <v>1116</v>
      </c>
      <c r="G321" s="1" t="s">
        <v>123</v>
      </c>
      <c r="H321" s="1" t="s">
        <v>124</v>
      </c>
      <c r="I321" s="1" t="s">
        <v>125</v>
      </c>
      <c r="J321" s="1" t="s">
        <v>295</v>
      </c>
      <c r="K321" s="1" t="s">
        <v>295</v>
      </c>
      <c r="L321">
        <f>ROUNDUP(IF(B321&gt;$D$4,0,($D$4-B321+1)/365),0)</f>
        <v>0</v>
      </c>
      <c r="M321">
        <f>ROUNDUP(IF(B321&gt;$D$5,0,($D$5-B321+1)/365),0)</f>
        <v>0</v>
      </c>
      <c r="N321" s="28">
        <f>IF(OR(L321=1,M321=1),IF(B321+364&lt;=$D$5,(B321+364-$D$4+1)/365,IF(B321&gt;$D$4,($D$5-B321+1)/365,$D$6/365)),0)</f>
        <v>0</v>
      </c>
      <c r="O321" s="28">
        <f>'Data &amp; Parameter'!$E$16*'Data &amp; Parameter'!$E$17*('Data &amp; Parameter'!$E$18+'Data &amp; Parameter'!$E$19)*'Data &amp; Parameter'!$E$20*'Data &amp; Parameter'!$E$37*N321</f>
        <v>0</v>
      </c>
      <c r="P321">
        <f>ROUNDUP(IF(D321&gt;$D$4,0,($D$4-D321+1)/365),0)</f>
        <v>0</v>
      </c>
      <c r="Q321">
        <f>ROUNDUP(IF(D321&gt;$D$5,0,($D$5-D321+1)/365),0)</f>
        <v>0</v>
      </c>
      <c r="R321" s="28">
        <f>IF(OR(P321=1,Q321=1),IF(D321+364&lt;=$D$5,(D321+364-$D$4+1)/365,IF(D321&gt;$D$4,($D$5-D321+1)/365,$D$6/365)),0)</f>
        <v>0</v>
      </c>
      <c r="S321" s="28">
        <f>'Data &amp; Parameter'!$E$16*'Data &amp; Parameter'!$E$17*('Data &amp; Parameter'!$E$18+'Data &amp; Parameter'!$E$19)*'Data &amp; Parameter'!$E$20*'Data &amp; Parameter'!$E$37*R321</f>
        <v>0</v>
      </c>
      <c r="T321" s="28">
        <f t="shared" si="4"/>
        <v>0</v>
      </c>
    </row>
    <row r="322" spans="1:20" ht="15.75" customHeight="1" x14ac:dyDescent="0.35">
      <c r="A322">
        <v>315</v>
      </c>
      <c r="B322" s="76">
        <v>44234</v>
      </c>
      <c r="C322" s="1" t="s">
        <v>1117</v>
      </c>
      <c r="D322" s="76">
        <v>44234</v>
      </c>
      <c r="E322" s="1" t="s">
        <v>1118</v>
      </c>
      <c r="F322" s="1" t="s">
        <v>1119</v>
      </c>
      <c r="G322" s="1" t="s">
        <v>123</v>
      </c>
      <c r="H322" s="1" t="s">
        <v>124</v>
      </c>
      <c r="I322" s="1" t="s">
        <v>125</v>
      </c>
      <c r="J322" s="1" t="s">
        <v>126</v>
      </c>
      <c r="K322" s="1" t="s">
        <v>126</v>
      </c>
      <c r="L322">
        <f>ROUNDUP(IF(B322&gt;$D$4,0,($D$4-B322+1)/365),0)</f>
        <v>0</v>
      </c>
      <c r="M322">
        <f>ROUNDUP(IF(B322&gt;$D$5,0,($D$5-B322+1)/365),0)</f>
        <v>0</v>
      </c>
      <c r="N322" s="28">
        <f>IF(OR(L322=1,M322=1),IF(B322+364&lt;=$D$5,(B322+364-$D$4+1)/365,IF(B322&gt;$D$4,($D$5-B322+1)/365,$D$6/365)),0)</f>
        <v>0</v>
      </c>
      <c r="O322" s="28">
        <f>'Data &amp; Parameter'!$E$16*'Data &amp; Parameter'!$E$17*('Data &amp; Parameter'!$E$18+'Data &amp; Parameter'!$E$19)*'Data &amp; Parameter'!$E$20*'Data &amp; Parameter'!$E$37*N322</f>
        <v>0</v>
      </c>
      <c r="P322">
        <f>ROUNDUP(IF(D322&gt;$D$4,0,($D$4-D322+1)/365),0)</f>
        <v>0</v>
      </c>
      <c r="Q322">
        <f>ROUNDUP(IF(D322&gt;$D$5,0,($D$5-D322+1)/365),0)</f>
        <v>0</v>
      </c>
      <c r="R322" s="28">
        <f>IF(OR(P322=1,Q322=1),IF(D322+364&lt;=$D$5,(D322+364-$D$4+1)/365,IF(D322&gt;$D$4,($D$5-D322+1)/365,$D$6/365)),0)</f>
        <v>0</v>
      </c>
      <c r="S322" s="28">
        <f>'Data &amp; Parameter'!$E$16*'Data &amp; Parameter'!$E$17*('Data &amp; Parameter'!$E$18+'Data &amp; Parameter'!$E$19)*'Data &amp; Parameter'!$E$20*'Data &amp; Parameter'!$E$37*R322</f>
        <v>0</v>
      </c>
      <c r="T322" s="28">
        <f t="shared" si="4"/>
        <v>0</v>
      </c>
    </row>
    <row r="323" spans="1:20" ht="15.75" customHeight="1" x14ac:dyDescent="0.35">
      <c r="A323">
        <v>316</v>
      </c>
      <c r="B323" s="76">
        <v>44234</v>
      </c>
      <c r="C323" s="1" t="s">
        <v>1120</v>
      </c>
      <c r="D323" s="76">
        <v>44234</v>
      </c>
      <c r="E323" s="1" t="s">
        <v>1121</v>
      </c>
      <c r="F323" s="1" t="s">
        <v>1122</v>
      </c>
      <c r="G323" s="1" t="s">
        <v>123</v>
      </c>
      <c r="H323" s="1" t="s">
        <v>124</v>
      </c>
      <c r="I323" s="1" t="s">
        <v>125</v>
      </c>
      <c r="J323" s="1" t="s">
        <v>367</v>
      </c>
      <c r="K323" s="1" t="s">
        <v>1123</v>
      </c>
      <c r="L323">
        <f>ROUNDUP(IF(B323&gt;$D$4,0,($D$4-B323+1)/365),0)</f>
        <v>0</v>
      </c>
      <c r="M323">
        <f>ROUNDUP(IF(B323&gt;$D$5,0,($D$5-B323+1)/365),0)</f>
        <v>0</v>
      </c>
      <c r="N323" s="28">
        <f>IF(OR(L323=1,M323=1),IF(B323+364&lt;=$D$5,(B323+364-$D$4+1)/365,IF(B323&gt;$D$4,($D$5-B323+1)/365,$D$6/365)),0)</f>
        <v>0</v>
      </c>
      <c r="O323" s="28">
        <f>'Data &amp; Parameter'!$E$16*'Data &amp; Parameter'!$E$17*('Data &amp; Parameter'!$E$18+'Data &amp; Parameter'!$E$19)*'Data &amp; Parameter'!$E$20*'Data &amp; Parameter'!$E$37*N323</f>
        <v>0</v>
      </c>
      <c r="P323">
        <f>ROUNDUP(IF(D323&gt;$D$4,0,($D$4-D323+1)/365),0)</f>
        <v>0</v>
      </c>
      <c r="Q323">
        <f>ROUNDUP(IF(D323&gt;$D$5,0,($D$5-D323+1)/365),0)</f>
        <v>0</v>
      </c>
      <c r="R323" s="28">
        <f>IF(OR(P323=1,Q323=1),IF(D323+364&lt;=$D$5,(D323+364-$D$4+1)/365,IF(D323&gt;$D$4,($D$5-D323+1)/365,$D$6/365)),0)</f>
        <v>0</v>
      </c>
      <c r="S323" s="28">
        <f>'Data &amp; Parameter'!$E$16*'Data &amp; Parameter'!$E$17*('Data &amp; Parameter'!$E$18+'Data &amp; Parameter'!$E$19)*'Data &amp; Parameter'!$E$20*'Data &amp; Parameter'!$E$37*R323</f>
        <v>0</v>
      </c>
      <c r="T323" s="28">
        <f t="shared" si="4"/>
        <v>0</v>
      </c>
    </row>
    <row r="324" spans="1:20" ht="15.75" customHeight="1" x14ac:dyDescent="0.35">
      <c r="A324">
        <v>317</v>
      </c>
      <c r="B324" s="76">
        <v>44234</v>
      </c>
      <c r="C324" s="1" t="s">
        <v>1124</v>
      </c>
      <c r="D324" s="76">
        <v>44234</v>
      </c>
      <c r="E324" s="1" t="s">
        <v>1125</v>
      </c>
      <c r="F324" s="1" t="s">
        <v>1126</v>
      </c>
      <c r="G324" s="1" t="s">
        <v>123</v>
      </c>
      <c r="H324" s="1" t="s">
        <v>124</v>
      </c>
      <c r="I324" s="1" t="s">
        <v>125</v>
      </c>
      <c r="J324" s="1" t="s">
        <v>367</v>
      </c>
      <c r="K324" s="1" t="s">
        <v>1123</v>
      </c>
      <c r="L324">
        <f>ROUNDUP(IF(B324&gt;$D$4,0,($D$4-B324+1)/365),0)</f>
        <v>0</v>
      </c>
      <c r="M324">
        <f>ROUNDUP(IF(B324&gt;$D$5,0,($D$5-B324+1)/365),0)</f>
        <v>0</v>
      </c>
      <c r="N324" s="28">
        <f>IF(OR(L324=1,M324=1),IF(B324+364&lt;=$D$5,(B324+364-$D$4+1)/365,IF(B324&gt;$D$4,($D$5-B324+1)/365,$D$6/365)),0)</f>
        <v>0</v>
      </c>
      <c r="O324" s="28">
        <f>'Data &amp; Parameter'!$E$16*'Data &amp; Parameter'!$E$17*('Data &amp; Parameter'!$E$18+'Data &amp; Parameter'!$E$19)*'Data &amp; Parameter'!$E$20*'Data &amp; Parameter'!$E$37*N324</f>
        <v>0</v>
      </c>
      <c r="P324">
        <f>ROUNDUP(IF(D324&gt;$D$4,0,($D$4-D324+1)/365),0)</f>
        <v>0</v>
      </c>
      <c r="Q324">
        <f>ROUNDUP(IF(D324&gt;$D$5,0,($D$5-D324+1)/365),0)</f>
        <v>0</v>
      </c>
      <c r="R324" s="28">
        <f>IF(OR(P324=1,Q324=1),IF(D324+364&lt;=$D$5,(D324+364-$D$4+1)/365,IF(D324&gt;$D$4,($D$5-D324+1)/365,$D$6/365)),0)</f>
        <v>0</v>
      </c>
      <c r="S324" s="28">
        <f>'Data &amp; Parameter'!$E$16*'Data &amp; Parameter'!$E$17*('Data &amp; Parameter'!$E$18+'Data &amp; Parameter'!$E$19)*'Data &amp; Parameter'!$E$20*'Data &amp; Parameter'!$E$37*R324</f>
        <v>0</v>
      </c>
      <c r="T324" s="28">
        <f t="shared" si="4"/>
        <v>0</v>
      </c>
    </row>
    <row r="325" spans="1:20" ht="15.75" customHeight="1" x14ac:dyDescent="0.35">
      <c r="A325">
        <v>318</v>
      </c>
      <c r="B325" s="76">
        <v>44234</v>
      </c>
      <c r="C325" s="1" t="s">
        <v>1127</v>
      </c>
      <c r="D325" s="76">
        <v>44234</v>
      </c>
      <c r="E325" s="1" t="s">
        <v>1128</v>
      </c>
      <c r="F325" s="1" t="s">
        <v>1129</v>
      </c>
      <c r="G325" s="1" t="s">
        <v>123</v>
      </c>
      <c r="H325" s="1" t="s">
        <v>124</v>
      </c>
      <c r="I325" s="1" t="s">
        <v>125</v>
      </c>
      <c r="J325" s="1" t="s">
        <v>126</v>
      </c>
      <c r="K325" s="1" t="s">
        <v>1123</v>
      </c>
      <c r="L325">
        <f>ROUNDUP(IF(B325&gt;$D$4,0,($D$4-B325+1)/365),0)</f>
        <v>0</v>
      </c>
      <c r="M325">
        <f>ROUNDUP(IF(B325&gt;$D$5,0,($D$5-B325+1)/365),0)</f>
        <v>0</v>
      </c>
      <c r="N325" s="28">
        <f>IF(OR(L325=1,M325=1),IF(B325+364&lt;=$D$5,(B325+364-$D$4+1)/365,IF(B325&gt;$D$4,($D$5-B325+1)/365,$D$6/365)),0)</f>
        <v>0</v>
      </c>
      <c r="O325" s="28">
        <f>'Data &amp; Parameter'!$E$16*'Data &amp; Parameter'!$E$17*('Data &amp; Parameter'!$E$18+'Data &amp; Parameter'!$E$19)*'Data &amp; Parameter'!$E$20*'Data &amp; Parameter'!$E$37*N325</f>
        <v>0</v>
      </c>
      <c r="P325">
        <f>ROUNDUP(IF(D325&gt;$D$4,0,($D$4-D325+1)/365),0)</f>
        <v>0</v>
      </c>
      <c r="Q325">
        <f>ROUNDUP(IF(D325&gt;$D$5,0,($D$5-D325+1)/365),0)</f>
        <v>0</v>
      </c>
      <c r="R325" s="28">
        <f>IF(OR(P325=1,Q325=1),IF(D325+364&lt;=$D$5,(D325+364-$D$4+1)/365,IF(D325&gt;$D$4,($D$5-D325+1)/365,$D$6/365)),0)</f>
        <v>0</v>
      </c>
      <c r="S325" s="28">
        <f>'Data &amp; Parameter'!$E$16*'Data &amp; Parameter'!$E$17*('Data &amp; Parameter'!$E$18+'Data &amp; Parameter'!$E$19)*'Data &amp; Parameter'!$E$20*'Data &amp; Parameter'!$E$37*R325</f>
        <v>0</v>
      </c>
      <c r="T325" s="28">
        <f t="shared" si="4"/>
        <v>0</v>
      </c>
    </row>
    <row r="326" spans="1:20" ht="15.75" customHeight="1" x14ac:dyDescent="0.35">
      <c r="A326">
        <v>319</v>
      </c>
      <c r="B326" s="76">
        <v>44234</v>
      </c>
      <c r="C326" s="1" t="s">
        <v>1130</v>
      </c>
      <c r="D326" s="76">
        <v>44234</v>
      </c>
      <c r="E326" s="1" t="s">
        <v>1131</v>
      </c>
      <c r="F326" s="1" t="s">
        <v>1132</v>
      </c>
      <c r="G326" s="1" t="s">
        <v>123</v>
      </c>
      <c r="H326" s="1" t="s">
        <v>124</v>
      </c>
      <c r="I326" s="1" t="s">
        <v>125</v>
      </c>
      <c r="J326" s="1" t="s">
        <v>367</v>
      </c>
      <c r="K326" s="1" t="s">
        <v>1123</v>
      </c>
      <c r="L326">
        <f>ROUNDUP(IF(B326&gt;$D$4,0,($D$4-B326+1)/365),0)</f>
        <v>0</v>
      </c>
      <c r="M326">
        <f>ROUNDUP(IF(B326&gt;$D$5,0,($D$5-B326+1)/365),0)</f>
        <v>0</v>
      </c>
      <c r="N326" s="28">
        <f>IF(OR(L326=1,M326=1),IF(B326+364&lt;=$D$5,(B326+364-$D$4+1)/365,IF(B326&gt;$D$4,($D$5-B326+1)/365,$D$6/365)),0)</f>
        <v>0</v>
      </c>
      <c r="O326" s="28">
        <f>'Data &amp; Parameter'!$E$16*'Data &amp; Parameter'!$E$17*('Data &amp; Parameter'!$E$18+'Data &amp; Parameter'!$E$19)*'Data &amp; Parameter'!$E$20*'Data &amp; Parameter'!$E$37*N326</f>
        <v>0</v>
      </c>
      <c r="P326">
        <f>ROUNDUP(IF(D326&gt;$D$4,0,($D$4-D326+1)/365),0)</f>
        <v>0</v>
      </c>
      <c r="Q326">
        <f>ROUNDUP(IF(D326&gt;$D$5,0,($D$5-D326+1)/365),0)</f>
        <v>0</v>
      </c>
      <c r="R326" s="28">
        <f>IF(OR(P326=1,Q326=1),IF(D326+364&lt;=$D$5,(D326+364-$D$4+1)/365,IF(D326&gt;$D$4,($D$5-D326+1)/365,$D$6/365)),0)</f>
        <v>0</v>
      </c>
      <c r="S326" s="28">
        <f>'Data &amp; Parameter'!$E$16*'Data &amp; Parameter'!$E$17*('Data &amp; Parameter'!$E$18+'Data &amp; Parameter'!$E$19)*'Data &amp; Parameter'!$E$20*'Data &amp; Parameter'!$E$37*R326</f>
        <v>0</v>
      </c>
      <c r="T326" s="28">
        <f t="shared" si="4"/>
        <v>0</v>
      </c>
    </row>
    <row r="327" spans="1:20" ht="15.75" customHeight="1" x14ac:dyDescent="0.35">
      <c r="A327">
        <v>320</v>
      </c>
      <c r="B327" s="76">
        <v>44234</v>
      </c>
      <c r="C327" s="1" t="s">
        <v>1133</v>
      </c>
      <c r="D327" s="76">
        <v>44234</v>
      </c>
      <c r="E327" s="1" t="s">
        <v>1134</v>
      </c>
      <c r="F327" s="1" t="s">
        <v>1135</v>
      </c>
      <c r="G327" s="1" t="s">
        <v>123</v>
      </c>
      <c r="H327" s="1" t="s">
        <v>124</v>
      </c>
      <c r="I327" s="1" t="s">
        <v>125</v>
      </c>
      <c r="J327" s="1" t="s">
        <v>1136</v>
      </c>
      <c r="K327" s="1" t="s">
        <v>1123</v>
      </c>
      <c r="L327">
        <f>ROUNDUP(IF(B327&gt;$D$4,0,($D$4-B327+1)/365),0)</f>
        <v>0</v>
      </c>
      <c r="M327">
        <f>ROUNDUP(IF(B327&gt;$D$5,0,($D$5-B327+1)/365),0)</f>
        <v>0</v>
      </c>
      <c r="N327" s="28">
        <f>IF(OR(L327=1,M327=1),IF(B327+364&lt;=$D$5,(B327+364-$D$4+1)/365,IF(B327&gt;$D$4,($D$5-B327+1)/365,$D$6/365)),0)</f>
        <v>0</v>
      </c>
      <c r="O327" s="28">
        <f>'Data &amp; Parameter'!$E$16*'Data &amp; Parameter'!$E$17*('Data &amp; Parameter'!$E$18+'Data &amp; Parameter'!$E$19)*'Data &amp; Parameter'!$E$20*'Data &amp; Parameter'!$E$37*N327</f>
        <v>0</v>
      </c>
      <c r="P327">
        <f>ROUNDUP(IF(D327&gt;$D$4,0,($D$4-D327+1)/365),0)</f>
        <v>0</v>
      </c>
      <c r="Q327">
        <f>ROUNDUP(IF(D327&gt;$D$5,0,($D$5-D327+1)/365),0)</f>
        <v>0</v>
      </c>
      <c r="R327" s="28">
        <f>IF(OR(P327=1,Q327=1),IF(D327+364&lt;=$D$5,(D327+364-$D$4+1)/365,IF(D327&gt;$D$4,($D$5-D327+1)/365,$D$6/365)),0)</f>
        <v>0</v>
      </c>
      <c r="S327" s="28">
        <f>'Data &amp; Parameter'!$E$16*'Data &amp; Parameter'!$E$17*('Data &amp; Parameter'!$E$18+'Data &amp; Parameter'!$E$19)*'Data &amp; Parameter'!$E$20*'Data &amp; Parameter'!$E$37*R327</f>
        <v>0</v>
      </c>
      <c r="T327" s="28">
        <f t="shared" si="4"/>
        <v>0</v>
      </c>
    </row>
    <row r="328" spans="1:20" ht="15.75" customHeight="1" x14ac:dyDescent="0.35">
      <c r="A328">
        <v>321</v>
      </c>
      <c r="B328" s="76">
        <v>44234</v>
      </c>
      <c r="C328" s="1" t="s">
        <v>1137</v>
      </c>
      <c r="D328" s="76">
        <v>44234</v>
      </c>
      <c r="E328" s="1" t="s">
        <v>1138</v>
      </c>
      <c r="F328" s="1" t="s">
        <v>1139</v>
      </c>
      <c r="G328" s="1" t="s">
        <v>123</v>
      </c>
      <c r="H328" s="1" t="s">
        <v>124</v>
      </c>
      <c r="I328" s="1" t="s">
        <v>125</v>
      </c>
      <c r="J328" s="1" t="s">
        <v>367</v>
      </c>
      <c r="K328" s="1" t="s">
        <v>1123</v>
      </c>
      <c r="L328">
        <f>ROUNDUP(IF(B328&gt;$D$4,0,($D$4-B328+1)/365),0)</f>
        <v>0</v>
      </c>
      <c r="M328">
        <f>ROUNDUP(IF(B328&gt;$D$5,0,($D$5-B328+1)/365),0)</f>
        <v>0</v>
      </c>
      <c r="N328" s="28">
        <f>IF(OR(L328=1,M328=1),IF(B328+364&lt;=$D$5,(B328+364-$D$4+1)/365,IF(B328&gt;$D$4,($D$5-B328+1)/365,$D$6/365)),0)</f>
        <v>0</v>
      </c>
      <c r="O328" s="28">
        <f>'Data &amp; Parameter'!$E$16*'Data &amp; Parameter'!$E$17*('Data &amp; Parameter'!$E$18+'Data &amp; Parameter'!$E$19)*'Data &amp; Parameter'!$E$20*'Data &amp; Parameter'!$E$37*N328</f>
        <v>0</v>
      </c>
      <c r="P328">
        <f>ROUNDUP(IF(D328&gt;$D$4,0,($D$4-D328+1)/365),0)</f>
        <v>0</v>
      </c>
      <c r="Q328">
        <f>ROUNDUP(IF(D328&gt;$D$5,0,($D$5-D328+1)/365),0)</f>
        <v>0</v>
      </c>
      <c r="R328" s="28">
        <f>IF(OR(P328=1,Q328=1),IF(D328+364&lt;=$D$5,(D328+364-$D$4+1)/365,IF(D328&gt;$D$4,($D$5-D328+1)/365,$D$6/365)),0)</f>
        <v>0</v>
      </c>
      <c r="S328" s="28">
        <f>'Data &amp; Parameter'!$E$16*'Data &amp; Parameter'!$E$17*('Data &amp; Parameter'!$E$18+'Data &amp; Parameter'!$E$19)*'Data &amp; Parameter'!$E$20*'Data &amp; Parameter'!$E$37*R328</f>
        <v>0</v>
      </c>
      <c r="T328" s="28">
        <f t="shared" si="4"/>
        <v>0</v>
      </c>
    </row>
    <row r="329" spans="1:20" ht="15.75" customHeight="1" x14ac:dyDescent="0.35">
      <c r="A329">
        <v>322</v>
      </c>
      <c r="B329" s="76">
        <v>44234</v>
      </c>
      <c r="C329" s="1" t="s">
        <v>1140</v>
      </c>
      <c r="D329" s="76">
        <v>44234</v>
      </c>
      <c r="E329" s="1" t="s">
        <v>1141</v>
      </c>
      <c r="F329" s="1" t="s">
        <v>1142</v>
      </c>
      <c r="G329" s="1" t="s">
        <v>123</v>
      </c>
      <c r="H329" s="1" t="s">
        <v>124</v>
      </c>
      <c r="I329" s="1" t="s">
        <v>125</v>
      </c>
      <c r="J329" s="1" t="s">
        <v>367</v>
      </c>
      <c r="K329" s="1" t="s">
        <v>366</v>
      </c>
      <c r="L329">
        <f>ROUNDUP(IF(B329&gt;$D$4,0,($D$4-B329+1)/365),0)</f>
        <v>0</v>
      </c>
      <c r="M329">
        <f>ROUNDUP(IF(B329&gt;$D$5,0,($D$5-B329+1)/365),0)</f>
        <v>0</v>
      </c>
      <c r="N329" s="28">
        <f>IF(OR(L329=1,M329=1),IF(B329+364&lt;=$D$5,(B329+364-$D$4+1)/365,IF(B329&gt;$D$4,($D$5-B329+1)/365,$D$6/365)),0)</f>
        <v>0</v>
      </c>
      <c r="O329" s="28">
        <f>'Data &amp; Parameter'!$E$16*'Data &amp; Parameter'!$E$17*('Data &amp; Parameter'!$E$18+'Data &amp; Parameter'!$E$19)*'Data &amp; Parameter'!$E$20*'Data &amp; Parameter'!$E$37*N329</f>
        <v>0</v>
      </c>
      <c r="P329">
        <f>ROUNDUP(IF(D329&gt;$D$4,0,($D$4-D329+1)/365),0)</f>
        <v>0</v>
      </c>
      <c r="Q329">
        <f>ROUNDUP(IF(D329&gt;$D$5,0,($D$5-D329+1)/365),0)</f>
        <v>0</v>
      </c>
      <c r="R329" s="28">
        <f>IF(OR(P329=1,Q329=1),IF(D329+364&lt;=$D$5,(D329+364-$D$4+1)/365,IF(D329&gt;$D$4,($D$5-D329+1)/365,$D$6/365)),0)</f>
        <v>0</v>
      </c>
      <c r="S329" s="28">
        <f>'Data &amp; Parameter'!$E$16*'Data &amp; Parameter'!$E$17*('Data &amp; Parameter'!$E$18+'Data &amp; Parameter'!$E$19)*'Data &amp; Parameter'!$E$20*'Data &amp; Parameter'!$E$37*R329</f>
        <v>0</v>
      </c>
      <c r="T329" s="28">
        <f t="shared" ref="T329:T392" si="5">O329+S329</f>
        <v>0</v>
      </c>
    </row>
    <row r="330" spans="1:20" ht="15.75" customHeight="1" x14ac:dyDescent="0.35">
      <c r="A330">
        <v>323</v>
      </c>
      <c r="B330" s="76">
        <v>44234</v>
      </c>
      <c r="C330" s="1" t="s">
        <v>1143</v>
      </c>
      <c r="D330" s="76">
        <v>44234</v>
      </c>
      <c r="E330" s="1" t="s">
        <v>1144</v>
      </c>
      <c r="F330" s="1" t="s">
        <v>1145</v>
      </c>
      <c r="G330" s="1" t="s">
        <v>123</v>
      </c>
      <c r="H330" s="1" t="s">
        <v>124</v>
      </c>
      <c r="I330" s="1" t="s">
        <v>125</v>
      </c>
      <c r="J330" s="1" t="s">
        <v>366</v>
      </c>
      <c r="K330" s="1" t="s">
        <v>366</v>
      </c>
      <c r="L330">
        <f>ROUNDUP(IF(B330&gt;$D$4,0,($D$4-B330+1)/365),0)</f>
        <v>0</v>
      </c>
      <c r="M330">
        <f>ROUNDUP(IF(B330&gt;$D$5,0,($D$5-B330+1)/365),0)</f>
        <v>0</v>
      </c>
      <c r="N330" s="28">
        <f>IF(OR(L330=1,M330=1),IF(B330+364&lt;=$D$5,(B330+364-$D$4+1)/365,IF(B330&gt;$D$4,($D$5-B330+1)/365,$D$6/365)),0)</f>
        <v>0</v>
      </c>
      <c r="O330" s="28">
        <f>'Data &amp; Parameter'!$E$16*'Data &amp; Parameter'!$E$17*('Data &amp; Parameter'!$E$18+'Data &amp; Parameter'!$E$19)*'Data &amp; Parameter'!$E$20*'Data &amp; Parameter'!$E$37*N330</f>
        <v>0</v>
      </c>
      <c r="P330">
        <f>ROUNDUP(IF(D330&gt;$D$4,0,($D$4-D330+1)/365),0)</f>
        <v>0</v>
      </c>
      <c r="Q330">
        <f>ROUNDUP(IF(D330&gt;$D$5,0,($D$5-D330+1)/365),0)</f>
        <v>0</v>
      </c>
      <c r="R330" s="28">
        <f>IF(OR(P330=1,Q330=1),IF(D330+364&lt;=$D$5,(D330+364-$D$4+1)/365,IF(D330&gt;$D$4,($D$5-D330+1)/365,$D$6/365)),0)</f>
        <v>0</v>
      </c>
      <c r="S330" s="28">
        <f>'Data &amp; Parameter'!$E$16*'Data &amp; Parameter'!$E$17*('Data &amp; Parameter'!$E$18+'Data &amp; Parameter'!$E$19)*'Data &amp; Parameter'!$E$20*'Data &amp; Parameter'!$E$37*R330</f>
        <v>0</v>
      </c>
      <c r="T330" s="28">
        <f t="shared" si="5"/>
        <v>0</v>
      </c>
    </row>
    <row r="331" spans="1:20" ht="15.75" customHeight="1" x14ac:dyDescent="0.35">
      <c r="A331">
        <v>324</v>
      </c>
      <c r="B331" s="76">
        <v>44234</v>
      </c>
      <c r="C331" s="1" t="s">
        <v>1146</v>
      </c>
      <c r="D331" s="76">
        <v>44234</v>
      </c>
      <c r="E331" s="1" t="s">
        <v>1147</v>
      </c>
      <c r="F331" s="1" t="s">
        <v>1148</v>
      </c>
      <c r="G331" s="1" t="s">
        <v>123</v>
      </c>
      <c r="H331" s="1" t="s">
        <v>124</v>
      </c>
      <c r="I331" s="1" t="s">
        <v>125</v>
      </c>
      <c r="J331" s="1" t="s">
        <v>366</v>
      </c>
      <c r="K331" s="1" t="s">
        <v>1149</v>
      </c>
      <c r="L331">
        <f>ROUNDUP(IF(B331&gt;$D$4,0,($D$4-B331+1)/365),0)</f>
        <v>0</v>
      </c>
      <c r="M331">
        <f>ROUNDUP(IF(B331&gt;$D$5,0,($D$5-B331+1)/365),0)</f>
        <v>0</v>
      </c>
      <c r="N331" s="28">
        <f>IF(OR(L331=1,M331=1),IF(B331+364&lt;=$D$5,(B331+364-$D$4+1)/365,IF(B331&gt;$D$4,($D$5-B331+1)/365,$D$6/365)),0)</f>
        <v>0</v>
      </c>
      <c r="O331" s="28">
        <f>'Data &amp; Parameter'!$E$16*'Data &amp; Parameter'!$E$17*('Data &amp; Parameter'!$E$18+'Data &amp; Parameter'!$E$19)*'Data &amp; Parameter'!$E$20*'Data &amp; Parameter'!$E$37*N331</f>
        <v>0</v>
      </c>
      <c r="P331">
        <f>ROUNDUP(IF(D331&gt;$D$4,0,($D$4-D331+1)/365),0)</f>
        <v>0</v>
      </c>
      <c r="Q331">
        <f>ROUNDUP(IF(D331&gt;$D$5,0,($D$5-D331+1)/365),0)</f>
        <v>0</v>
      </c>
      <c r="R331" s="28">
        <f>IF(OR(P331=1,Q331=1),IF(D331+364&lt;=$D$5,(D331+364-$D$4+1)/365,IF(D331&gt;$D$4,($D$5-D331+1)/365,$D$6/365)),0)</f>
        <v>0</v>
      </c>
      <c r="S331" s="28">
        <f>'Data &amp; Parameter'!$E$16*'Data &amp; Parameter'!$E$17*('Data &amp; Parameter'!$E$18+'Data &amp; Parameter'!$E$19)*'Data &amp; Parameter'!$E$20*'Data &amp; Parameter'!$E$37*R331</f>
        <v>0</v>
      </c>
      <c r="T331" s="28">
        <f t="shared" si="5"/>
        <v>0</v>
      </c>
    </row>
    <row r="332" spans="1:20" ht="15.75" customHeight="1" x14ac:dyDescent="0.35">
      <c r="A332">
        <v>325</v>
      </c>
      <c r="B332" s="76">
        <v>44234</v>
      </c>
      <c r="C332" s="1" t="s">
        <v>1150</v>
      </c>
      <c r="D332" s="76">
        <v>44234</v>
      </c>
      <c r="E332" s="1" t="s">
        <v>1151</v>
      </c>
      <c r="F332" s="1" t="s">
        <v>1152</v>
      </c>
      <c r="G332" s="1" t="s">
        <v>123</v>
      </c>
      <c r="H332" s="1" t="s">
        <v>124</v>
      </c>
      <c r="I332" s="1" t="s">
        <v>125</v>
      </c>
      <c r="J332" s="1" t="s">
        <v>366</v>
      </c>
      <c r="K332" s="1" t="s">
        <v>366</v>
      </c>
      <c r="L332">
        <f>ROUNDUP(IF(B332&gt;$D$4,0,($D$4-B332+1)/365),0)</f>
        <v>0</v>
      </c>
      <c r="M332">
        <f>ROUNDUP(IF(B332&gt;$D$5,0,($D$5-B332+1)/365),0)</f>
        <v>0</v>
      </c>
      <c r="N332" s="28">
        <f>IF(OR(L332=1,M332=1),IF(B332+364&lt;=$D$5,(B332+364-$D$4+1)/365,IF(B332&gt;$D$4,($D$5-B332+1)/365,$D$6/365)),0)</f>
        <v>0</v>
      </c>
      <c r="O332" s="28">
        <f>'Data &amp; Parameter'!$E$16*'Data &amp; Parameter'!$E$17*('Data &amp; Parameter'!$E$18+'Data &amp; Parameter'!$E$19)*'Data &amp; Parameter'!$E$20*'Data &amp; Parameter'!$E$37*N332</f>
        <v>0</v>
      </c>
      <c r="P332">
        <f>ROUNDUP(IF(D332&gt;$D$4,0,($D$4-D332+1)/365),0)</f>
        <v>0</v>
      </c>
      <c r="Q332">
        <f>ROUNDUP(IF(D332&gt;$D$5,0,($D$5-D332+1)/365),0)</f>
        <v>0</v>
      </c>
      <c r="R332" s="28">
        <f>IF(OR(P332=1,Q332=1),IF(D332+364&lt;=$D$5,(D332+364-$D$4+1)/365,IF(D332&gt;$D$4,($D$5-D332+1)/365,$D$6/365)),0)</f>
        <v>0</v>
      </c>
      <c r="S332" s="28">
        <f>'Data &amp; Parameter'!$E$16*'Data &amp; Parameter'!$E$17*('Data &amp; Parameter'!$E$18+'Data &amp; Parameter'!$E$19)*'Data &amp; Parameter'!$E$20*'Data &amp; Parameter'!$E$37*R332</f>
        <v>0</v>
      </c>
      <c r="T332" s="28">
        <f t="shared" si="5"/>
        <v>0</v>
      </c>
    </row>
    <row r="333" spans="1:20" ht="15.75" customHeight="1" x14ac:dyDescent="0.35">
      <c r="A333">
        <v>326</v>
      </c>
      <c r="B333" s="76">
        <v>44234</v>
      </c>
      <c r="C333" s="1" t="s">
        <v>1153</v>
      </c>
      <c r="D333" s="76">
        <v>44234</v>
      </c>
      <c r="E333" s="1" t="s">
        <v>1154</v>
      </c>
      <c r="F333" s="1" t="s">
        <v>1155</v>
      </c>
      <c r="G333" s="1" t="s">
        <v>123</v>
      </c>
      <c r="H333" s="1" t="s">
        <v>124</v>
      </c>
      <c r="I333" s="1" t="s">
        <v>125</v>
      </c>
      <c r="J333" s="1" t="s">
        <v>366</v>
      </c>
      <c r="K333" s="1" t="s">
        <v>366</v>
      </c>
      <c r="L333">
        <f>ROUNDUP(IF(B333&gt;$D$4,0,($D$4-B333+1)/365),0)</f>
        <v>0</v>
      </c>
      <c r="M333">
        <f>ROUNDUP(IF(B333&gt;$D$5,0,($D$5-B333+1)/365),0)</f>
        <v>0</v>
      </c>
      <c r="N333" s="28">
        <f>IF(OR(L333=1,M333=1),IF(B333+364&lt;=$D$5,(B333+364-$D$4+1)/365,IF(B333&gt;$D$4,($D$5-B333+1)/365,$D$6/365)),0)</f>
        <v>0</v>
      </c>
      <c r="O333" s="28">
        <f>'Data &amp; Parameter'!$E$16*'Data &amp; Parameter'!$E$17*('Data &amp; Parameter'!$E$18+'Data &amp; Parameter'!$E$19)*'Data &amp; Parameter'!$E$20*'Data &amp; Parameter'!$E$37*N333</f>
        <v>0</v>
      </c>
      <c r="P333">
        <f>ROUNDUP(IF(D333&gt;$D$4,0,($D$4-D333+1)/365),0)</f>
        <v>0</v>
      </c>
      <c r="Q333">
        <f>ROUNDUP(IF(D333&gt;$D$5,0,($D$5-D333+1)/365),0)</f>
        <v>0</v>
      </c>
      <c r="R333" s="28">
        <f>IF(OR(P333=1,Q333=1),IF(D333+364&lt;=$D$5,(D333+364-$D$4+1)/365,IF(D333&gt;$D$4,($D$5-D333+1)/365,$D$6/365)),0)</f>
        <v>0</v>
      </c>
      <c r="S333" s="28">
        <f>'Data &amp; Parameter'!$E$16*'Data &amp; Parameter'!$E$17*('Data &amp; Parameter'!$E$18+'Data &amp; Parameter'!$E$19)*'Data &amp; Parameter'!$E$20*'Data &amp; Parameter'!$E$37*R333</f>
        <v>0</v>
      </c>
      <c r="T333" s="28">
        <f t="shared" si="5"/>
        <v>0</v>
      </c>
    </row>
    <row r="334" spans="1:20" ht="15.75" customHeight="1" x14ac:dyDescent="0.35">
      <c r="A334">
        <v>327</v>
      </c>
      <c r="B334" s="76">
        <v>44234</v>
      </c>
      <c r="C334" s="1" t="s">
        <v>1156</v>
      </c>
      <c r="D334" s="76">
        <v>44234</v>
      </c>
      <c r="E334" s="1" t="s">
        <v>1157</v>
      </c>
      <c r="F334" s="1" t="s">
        <v>1158</v>
      </c>
      <c r="G334" s="1" t="s">
        <v>123</v>
      </c>
      <c r="H334" s="1" t="s">
        <v>124</v>
      </c>
      <c r="I334" s="1" t="s">
        <v>125</v>
      </c>
      <c r="J334" s="1" t="s">
        <v>366</v>
      </c>
      <c r="K334" s="1" t="s">
        <v>366</v>
      </c>
      <c r="L334">
        <f>ROUNDUP(IF(B334&gt;$D$4,0,($D$4-B334+1)/365),0)</f>
        <v>0</v>
      </c>
      <c r="M334">
        <f>ROUNDUP(IF(B334&gt;$D$5,0,($D$5-B334+1)/365),0)</f>
        <v>0</v>
      </c>
      <c r="N334" s="28">
        <f>IF(OR(L334=1,M334=1),IF(B334+364&lt;=$D$5,(B334+364-$D$4+1)/365,IF(B334&gt;$D$4,($D$5-B334+1)/365,$D$6/365)),0)</f>
        <v>0</v>
      </c>
      <c r="O334" s="28">
        <f>'Data &amp; Parameter'!$E$16*'Data &amp; Parameter'!$E$17*('Data &amp; Parameter'!$E$18+'Data &amp; Parameter'!$E$19)*'Data &amp; Parameter'!$E$20*'Data &amp; Parameter'!$E$37*N334</f>
        <v>0</v>
      </c>
      <c r="P334">
        <f>ROUNDUP(IF(D334&gt;$D$4,0,($D$4-D334+1)/365),0)</f>
        <v>0</v>
      </c>
      <c r="Q334">
        <f>ROUNDUP(IF(D334&gt;$D$5,0,($D$5-D334+1)/365),0)</f>
        <v>0</v>
      </c>
      <c r="R334" s="28">
        <f>IF(OR(P334=1,Q334=1),IF(D334+364&lt;=$D$5,(D334+364-$D$4+1)/365,IF(D334&gt;$D$4,($D$5-D334+1)/365,$D$6/365)),0)</f>
        <v>0</v>
      </c>
      <c r="S334" s="28">
        <f>'Data &amp; Parameter'!$E$16*'Data &amp; Parameter'!$E$17*('Data &amp; Parameter'!$E$18+'Data &amp; Parameter'!$E$19)*'Data &amp; Parameter'!$E$20*'Data &amp; Parameter'!$E$37*R334</f>
        <v>0</v>
      </c>
      <c r="T334" s="28">
        <f t="shared" si="5"/>
        <v>0</v>
      </c>
    </row>
    <row r="335" spans="1:20" ht="15.75" customHeight="1" x14ac:dyDescent="0.35">
      <c r="A335">
        <v>328</v>
      </c>
      <c r="B335" s="76">
        <v>44234</v>
      </c>
      <c r="C335" s="1" t="s">
        <v>1159</v>
      </c>
      <c r="D335" s="76">
        <v>44234</v>
      </c>
      <c r="E335" s="1" t="s">
        <v>1160</v>
      </c>
      <c r="F335" s="1" t="s">
        <v>1161</v>
      </c>
      <c r="G335" s="1" t="s">
        <v>123</v>
      </c>
      <c r="H335" s="1" t="s">
        <v>124</v>
      </c>
      <c r="I335" s="1" t="s">
        <v>125</v>
      </c>
      <c r="J335" s="1" t="s">
        <v>366</v>
      </c>
      <c r="K335" s="1" t="s">
        <v>366</v>
      </c>
      <c r="L335">
        <f>ROUNDUP(IF(B335&gt;$D$4,0,($D$4-B335+1)/365),0)</f>
        <v>0</v>
      </c>
      <c r="M335">
        <f>ROUNDUP(IF(B335&gt;$D$5,0,($D$5-B335+1)/365),0)</f>
        <v>0</v>
      </c>
      <c r="N335" s="28">
        <f>IF(OR(L335=1,M335=1),IF(B335+364&lt;=$D$5,(B335+364-$D$4+1)/365,IF(B335&gt;$D$4,($D$5-B335+1)/365,$D$6/365)),0)</f>
        <v>0</v>
      </c>
      <c r="O335" s="28">
        <f>'Data &amp; Parameter'!$E$16*'Data &amp; Parameter'!$E$17*('Data &amp; Parameter'!$E$18+'Data &amp; Parameter'!$E$19)*'Data &amp; Parameter'!$E$20*'Data &amp; Parameter'!$E$37*N335</f>
        <v>0</v>
      </c>
      <c r="P335">
        <f>ROUNDUP(IF(D335&gt;$D$4,0,($D$4-D335+1)/365),0)</f>
        <v>0</v>
      </c>
      <c r="Q335">
        <f>ROUNDUP(IF(D335&gt;$D$5,0,($D$5-D335+1)/365),0)</f>
        <v>0</v>
      </c>
      <c r="R335" s="28">
        <f>IF(OR(P335=1,Q335=1),IF(D335+364&lt;=$D$5,(D335+364-$D$4+1)/365,IF(D335&gt;$D$4,($D$5-D335+1)/365,$D$6/365)),0)</f>
        <v>0</v>
      </c>
      <c r="S335" s="28">
        <f>'Data &amp; Parameter'!$E$16*'Data &amp; Parameter'!$E$17*('Data &amp; Parameter'!$E$18+'Data &amp; Parameter'!$E$19)*'Data &amp; Parameter'!$E$20*'Data &amp; Parameter'!$E$37*R335</f>
        <v>0</v>
      </c>
      <c r="T335" s="28">
        <f t="shared" si="5"/>
        <v>0</v>
      </c>
    </row>
    <row r="336" spans="1:20" ht="15.75" customHeight="1" x14ac:dyDescent="0.35">
      <c r="A336">
        <v>329</v>
      </c>
      <c r="B336" s="76">
        <v>44234</v>
      </c>
      <c r="C336" s="1" t="s">
        <v>1162</v>
      </c>
      <c r="D336" s="76">
        <v>44234</v>
      </c>
      <c r="E336" s="1" t="s">
        <v>1163</v>
      </c>
      <c r="F336" s="1" t="s">
        <v>1164</v>
      </c>
      <c r="G336" s="1" t="s">
        <v>123</v>
      </c>
      <c r="H336" s="1" t="s">
        <v>124</v>
      </c>
      <c r="I336" s="1" t="s">
        <v>125</v>
      </c>
      <c r="J336" s="1" t="s">
        <v>366</v>
      </c>
      <c r="K336" s="1" t="s">
        <v>366</v>
      </c>
      <c r="L336">
        <f>ROUNDUP(IF(B336&gt;$D$4,0,($D$4-B336+1)/365),0)</f>
        <v>0</v>
      </c>
      <c r="M336">
        <f>ROUNDUP(IF(B336&gt;$D$5,0,($D$5-B336+1)/365),0)</f>
        <v>0</v>
      </c>
      <c r="N336" s="28">
        <f>IF(OR(L336=1,M336=1),IF(B336+364&lt;=$D$5,(B336+364-$D$4+1)/365,IF(B336&gt;$D$4,($D$5-B336+1)/365,$D$6/365)),0)</f>
        <v>0</v>
      </c>
      <c r="O336" s="28">
        <f>'Data &amp; Parameter'!$E$16*'Data &amp; Parameter'!$E$17*('Data &amp; Parameter'!$E$18+'Data &amp; Parameter'!$E$19)*'Data &amp; Parameter'!$E$20*'Data &amp; Parameter'!$E$37*N336</f>
        <v>0</v>
      </c>
      <c r="P336">
        <f>ROUNDUP(IF(D336&gt;$D$4,0,($D$4-D336+1)/365),0)</f>
        <v>0</v>
      </c>
      <c r="Q336">
        <f>ROUNDUP(IF(D336&gt;$D$5,0,($D$5-D336+1)/365),0)</f>
        <v>0</v>
      </c>
      <c r="R336" s="28">
        <f>IF(OR(P336=1,Q336=1),IF(D336+364&lt;=$D$5,(D336+364-$D$4+1)/365,IF(D336&gt;$D$4,($D$5-D336+1)/365,$D$6/365)),0)</f>
        <v>0</v>
      </c>
      <c r="S336" s="28">
        <f>'Data &amp; Parameter'!$E$16*'Data &amp; Parameter'!$E$17*('Data &amp; Parameter'!$E$18+'Data &amp; Parameter'!$E$19)*'Data &amp; Parameter'!$E$20*'Data &amp; Parameter'!$E$37*R336</f>
        <v>0</v>
      </c>
      <c r="T336" s="28">
        <f t="shared" si="5"/>
        <v>0</v>
      </c>
    </row>
    <row r="337" spans="1:20" ht="15.75" customHeight="1" x14ac:dyDescent="0.35">
      <c r="A337">
        <v>330</v>
      </c>
      <c r="B337" s="76">
        <v>44234</v>
      </c>
      <c r="C337" s="1" t="s">
        <v>1165</v>
      </c>
      <c r="D337" s="76">
        <v>44234</v>
      </c>
      <c r="E337" s="1" t="s">
        <v>1166</v>
      </c>
      <c r="F337" s="1" t="s">
        <v>1167</v>
      </c>
      <c r="G337" s="1" t="s">
        <v>123</v>
      </c>
      <c r="H337" s="1" t="s">
        <v>124</v>
      </c>
      <c r="I337" s="1" t="s">
        <v>125</v>
      </c>
      <c r="J337" s="1" t="s">
        <v>366</v>
      </c>
      <c r="K337" s="1" t="s">
        <v>366</v>
      </c>
      <c r="L337">
        <f>ROUNDUP(IF(B337&gt;$D$4,0,($D$4-B337+1)/365),0)</f>
        <v>0</v>
      </c>
      <c r="M337">
        <f>ROUNDUP(IF(B337&gt;$D$5,0,($D$5-B337+1)/365),0)</f>
        <v>0</v>
      </c>
      <c r="N337" s="28">
        <f>IF(OR(L337=1,M337=1),IF(B337+364&lt;=$D$5,(B337+364-$D$4+1)/365,IF(B337&gt;$D$4,($D$5-B337+1)/365,$D$6/365)),0)</f>
        <v>0</v>
      </c>
      <c r="O337" s="28">
        <f>'Data &amp; Parameter'!$E$16*'Data &amp; Parameter'!$E$17*('Data &amp; Parameter'!$E$18+'Data &amp; Parameter'!$E$19)*'Data &amp; Parameter'!$E$20*'Data &amp; Parameter'!$E$37*N337</f>
        <v>0</v>
      </c>
      <c r="P337">
        <f>ROUNDUP(IF(D337&gt;$D$4,0,($D$4-D337+1)/365),0)</f>
        <v>0</v>
      </c>
      <c r="Q337">
        <f>ROUNDUP(IF(D337&gt;$D$5,0,($D$5-D337+1)/365),0)</f>
        <v>0</v>
      </c>
      <c r="R337" s="28">
        <f>IF(OR(P337=1,Q337=1),IF(D337+364&lt;=$D$5,(D337+364-$D$4+1)/365,IF(D337&gt;$D$4,($D$5-D337+1)/365,$D$6/365)),0)</f>
        <v>0</v>
      </c>
      <c r="S337" s="28">
        <f>'Data &amp; Parameter'!$E$16*'Data &amp; Parameter'!$E$17*('Data &amp; Parameter'!$E$18+'Data &amp; Parameter'!$E$19)*'Data &amp; Parameter'!$E$20*'Data &amp; Parameter'!$E$37*R337</f>
        <v>0</v>
      </c>
      <c r="T337" s="28">
        <f t="shared" si="5"/>
        <v>0</v>
      </c>
    </row>
    <row r="338" spans="1:20" ht="15.75" customHeight="1" x14ac:dyDescent="0.35">
      <c r="A338">
        <v>331</v>
      </c>
      <c r="B338" s="76">
        <v>44234</v>
      </c>
      <c r="C338" s="1" t="s">
        <v>1168</v>
      </c>
      <c r="D338" s="76">
        <v>44234</v>
      </c>
      <c r="E338" s="1" t="s">
        <v>1169</v>
      </c>
      <c r="F338" s="1" t="s">
        <v>1170</v>
      </c>
      <c r="G338" s="1" t="s">
        <v>123</v>
      </c>
      <c r="H338" s="1" t="s">
        <v>124</v>
      </c>
      <c r="I338" s="1" t="s">
        <v>125</v>
      </c>
      <c r="J338" s="1" t="s">
        <v>1149</v>
      </c>
      <c r="K338" s="1" t="s">
        <v>366</v>
      </c>
      <c r="L338">
        <f>ROUNDUP(IF(B338&gt;$D$4,0,($D$4-B338+1)/365),0)</f>
        <v>0</v>
      </c>
      <c r="M338">
        <f>ROUNDUP(IF(B338&gt;$D$5,0,($D$5-B338+1)/365),0)</f>
        <v>0</v>
      </c>
      <c r="N338" s="28">
        <f>IF(OR(L338=1,M338=1),IF(B338+364&lt;=$D$5,(B338+364-$D$4+1)/365,IF(B338&gt;$D$4,($D$5-B338+1)/365,$D$6/365)),0)</f>
        <v>0</v>
      </c>
      <c r="O338" s="28">
        <f>'Data &amp; Parameter'!$E$16*'Data &amp; Parameter'!$E$17*('Data &amp; Parameter'!$E$18+'Data &amp; Parameter'!$E$19)*'Data &amp; Parameter'!$E$20*'Data &amp; Parameter'!$E$37*N338</f>
        <v>0</v>
      </c>
      <c r="P338">
        <f>ROUNDUP(IF(D338&gt;$D$4,0,($D$4-D338+1)/365),0)</f>
        <v>0</v>
      </c>
      <c r="Q338">
        <f>ROUNDUP(IF(D338&gt;$D$5,0,($D$5-D338+1)/365),0)</f>
        <v>0</v>
      </c>
      <c r="R338" s="28">
        <f>IF(OR(P338=1,Q338=1),IF(D338+364&lt;=$D$5,(D338+364-$D$4+1)/365,IF(D338&gt;$D$4,($D$5-D338+1)/365,$D$6/365)),0)</f>
        <v>0</v>
      </c>
      <c r="S338" s="28">
        <f>'Data &amp; Parameter'!$E$16*'Data &amp; Parameter'!$E$17*('Data &amp; Parameter'!$E$18+'Data &amp; Parameter'!$E$19)*'Data &amp; Parameter'!$E$20*'Data &amp; Parameter'!$E$37*R338</f>
        <v>0</v>
      </c>
      <c r="T338" s="28">
        <f t="shared" si="5"/>
        <v>0</v>
      </c>
    </row>
    <row r="339" spans="1:20" ht="15.75" customHeight="1" x14ac:dyDescent="0.35">
      <c r="A339">
        <v>332</v>
      </c>
      <c r="B339" s="76">
        <v>44234</v>
      </c>
      <c r="C339" s="1" t="s">
        <v>1171</v>
      </c>
      <c r="D339" s="76">
        <v>44234</v>
      </c>
      <c r="E339" s="1" t="s">
        <v>1172</v>
      </c>
      <c r="F339" s="1" t="s">
        <v>1173</v>
      </c>
      <c r="G339" s="1" t="s">
        <v>123</v>
      </c>
      <c r="H339" s="1" t="s">
        <v>124</v>
      </c>
      <c r="I339" s="1" t="s">
        <v>125</v>
      </c>
      <c r="J339" s="1" t="s">
        <v>1149</v>
      </c>
      <c r="K339" s="1" t="s">
        <v>366</v>
      </c>
      <c r="L339">
        <f>ROUNDUP(IF(B339&gt;$D$4,0,($D$4-B339+1)/365),0)</f>
        <v>0</v>
      </c>
      <c r="M339">
        <f>ROUNDUP(IF(B339&gt;$D$5,0,($D$5-B339+1)/365),0)</f>
        <v>0</v>
      </c>
      <c r="N339" s="28">
        <f>IF(OR(L339=1,M339=1),IF(B339+364&lt;=$D$5,(B339+364-$D$4+1)/365,IF(B339&gt;$D$4,($D$5-B339+1)/365,$D$6/365)),0)</f>
        <v>0</v>
      </c>
      <c r="O339" s="28">
        <f>'Data &amp; Parameter'!$E$16*'Data &amp; Parameter'!$E$17*('Data &amp; Parameter'!$E$18+'Data &amp; Parameter'!$E$19)*'Data &amp; Parameter'!$E$20*'Data &amp; Parameter'!$E$37*N339</f>
        <v>0</v>
      </c>
      <c r="P339">
        <f>ROUNDUP(IF(D339&gt;$D$4,0,($D$4-D339+1)/365),0)</f>
        <v>0</v>
      </c>
      <c r="Q339">
        <f>ROUNDUP(IF(D339&gt;$D$5,0,($D$5-D339+1)/365),0)</f>
        <v>0</v>
      </c>
      <c r="R339" s="28">
        <f>IF(OR(P339=1,Q339=1),IF(D339+364&lt;=$D$5,(D339+364-$D$4+1)/365,IF(D339&gt;$D$4,($D$5-D339+1)/365,$D$6/365)),0)</f>
        <v>0</v>
      </c>
      <c r="S339" s="28">
        <f>'Data &amp; Parameter'!$E$16*'Data &amp; Parameter'!$E$17*('Data &amp; Parameter'!$E$18+'Data &amp; Parameter'!$E$19)*'Data &amp; Parameter'!$E$20*'Data &amp; Parameter'!$E$37*R339</f>
        <v>0</v>
      </c>
      <c r="T339" s="28">
        <f t="shared" si="5"/>
        <v>0</v>
      </c>
    </row>
    <row r="340" spans="1:20" ht="15.75" customHeight="1" x14ac:dyDescent="0.35">
      <c r="A340">
        <v>333</v>
      </c>
      <c r="B340" s="76">
        <v>44234</v>
      </c>
      <c r="C340" s="1" t="s">
        <v>1174</v>
      </c>
      <c r="D340" s="76">
        <v>44234</v>
      </c>
      <c r="E340" s="1" t="s">
        <v>1175</v>
      </c>
      <c r="F340" s="1" t="s">
        <v>1176</v>
      </c>
      <c r="G340" s="1" t="s">
        <v>123</v>
      </c>
      <c r="H340" s="1" t="s">
        <v>124</v>
      </c>
      <c r="I340" s="1" t="s">
        <v>125</v>
      </c>
      <c r="J340" s="1" t="s">
        <v>366</v>
      </c>
      <c r="K340" s="1" t="s">
        <v>366</v>
      </c>
      <c r="L340">
        <f>ROUNDUP(IF(B340&gt;$D$4,0,($D$4-B340+1)/365),0)</f>
        <v>0</v>
      </c>
      <c r="M340">
        <f>ROUNDUP(IF(B340&gt;$D$5,0,($D$5-B340+1)/365),0)</f>
        <v>0</v>
      </c>
      <c r="N340" s="28">
        <f>IF(OR(L340=1,M340=1),IF(B340+364&lt;=$D$5,(B340+364-$D$4+1)/365,IF(B340&gt;$D$4,($D$5-B340+1)/365,$D$6/365)),0)</f>
        <v>0</v>
      </c>
      <c r="O340" s="28">
        <f>'Data &amp; Parameter'!$E$16*'Data &amp; Parameter'!$E$17*('Data &amp; Parameter'!$E$18+'Data &amp; Parameter'!$E$19)*'Data &amp; Parameter'!$E$20*'Data &amp; Parameter'!$E$37*N340</f>
        <v>0</v>
      </c>
      <c r="P340">
        <f>ROUNDUP(IF(D340&gt;$D$4,0,($D$4-D340+1)/365),0)</f>
        <v>0</v>
      </c>
      <c r="Q340">
        <f>ROUNDUP(IF(D340&gt;$D$5,0,($D$5-D340+1)/365),0)</f>
        <v>0</v>
      </c>
      <c r="R340" s="28">
        <f>IF(OR(P340=1,Q340=1),IF(D340+364&lt;=$D$5,(D340+364-$D$4+1)/365,IF(D340&gt;$D$4,($D$5-D340+1)/365,$D$6/365)),0)</f>
        <v>0</v>
      </c>
      <c r="S340" s="28">
        <f>'Data &amp; Parameter'!$E$16*'Data &amp; Parameter'!$E$17*('Data &amp; Parameter'!$E$18+'Data &amp; Parameter'!$E$19)*'Data &amp; Parameter'!$E$20*'Data &amp; Parameter'!$E$37*R340</f>
        <v>0</v>
      </c>
      <c r="T340" s="28">
        <f t="shared" si="5"/>
        <v>0</v>
      </c>
    </row>
    <row r="341" spans="1:20" ht="15.75" customHeight="1" x14ac:dyDescent="0.35">
      <c r="A341">
        <v>334</v>
      </c>
      <c r="B341" s="76">
        <v>44234</v>
      </c>
      <c r="C341" s="1" t="s">
        <v>1177</v>
      </c>
      <c r="D341" s="76">
        <v>44234</v>
      </c>
      <c r="E341" s="1" t="s">
        <v>1178</v>
      </c>
      <c r="F341" s="1" t="s">
        <v>1179</v>
      </c>
      <c r="G341" s="1" t="s">
        <v>123</v>
      </c>
      <c r="H341" s="1" t="s">
        <v>124</v>
      </c>
      <c r="I341" s="1" t="s">
        <v>125</v>
      </c>
      <c r="J341" s="1" t="s">
        <v>366</v>
      </c>
      <c r="K341" s="1" t="s">
        <v>366</v>
      </c>
      <c r="L341">
        <f>ROUNDUP(IF(B341&gt;$D$4,0,($D$4-B341+1)/365),0)</f>
        <v>0</v>
      </c>
      <c r="M341">
        <f>ROUNDUP(IF(B341&gt;$D$5,0,($D$5-B341+1)/365),0)</f>
        <v>0</v>
      </c>
      <c r="N341" s="28">
        <f>IF(OR(L341=1,M341=1),IF(B341+364&lt;=$D$5,(B341+364-$D$4+1)/365,IF(B341&gt;$D$4,($D$5-B341+1)/365,$D$6/365)),0)</f>
        <v>0</v>
      </c>
      <c r="O341" s="28">
        <f>'Data &amp; Parameter'!$E$16*'Data &amp; Parameter'!$E$17*('Data &amp; Parameter'!$E$18+'Data &amp; Parameter'!$E$19)*'Data &amp; Parameter'!$E$20*'Data &amp; Parameter'!$E$37*N341</f>
        <v>0</v>
      </c>
      <c r="P341">
        <f>ROUNDUP(IF(D341&gt;$D$4,0,($D$4-D341+1)/365),0)</f>
        <v>0</v>
      </c>
      <c r="Q341">
        <f>ROUNDUP(IF(D341&gt;$D$5,0,($D$5-D341+1)/365),0)</f>
        <v>0</v>
      </c>
      <c r="R341" s="28">
        <f>IF(OR(P341=1,Q341=1),IF(D341+364&lt;=$D$5,(D341+364-$D$4+1)/365,IF(D341&gt;$D$4,($D$5-D341+1)/365,$D$6/365)),0)</f>
        <v>0</v>
      </c>
      <c r="S341" s="28">
        <f>'Data &amp; Parameter'!$E$16*'Data &amp; Parameter'!$E$17*('Data &amp; Parameter'!$E$18+'Data &amp; Parameter'!$E$19)*'Data &amp; Parameter'!$E$20*'Data &amp; Parameter'!$E$37*R341</f>
        <v>0</v>
      </c>
      <c r="T341" s="28">
        <f t="shared" si="5"/>
        <v>0</v>
      </c>
    </row>
    <row r="342" spans="1:20" ht="15.75" customHeight="1" x14ac:dyDescent="0.35">
      <c r="A342">
        <v>335</v>
      </c>
      <c r="B342" s="76">
        <v>44234</v>
      </c>
      <c r="C342" s="1" t="s">
        <v>1180</v>
      </c>
      <c r="D342" s="76">
        <v>44234</v>
      </c>
      <c r="E342" s="1" t="s">
        <v>1181</v>
      </c>
      <c r="F342" s="1" t="s">
        <v>1182</v>
      </c>
      <c r="G342" s="1" t="s">
        <v>123</v>
      </c>
      <c r="H342" s="1" t="s">
        <v>124</v>
      </c>
      <c r="I342" s="1" t="s">
        <v>125</v>
      </c>
      <c r="J342" s="1" t="s">
        <v>366</v>
      </c>
      <c r="K342" s="1" t="s">
        <v>366</v>
      </c>
      <c r="L342">
        <f>ROUNDUP(IF(B342&gt;$D$4,0,($D$4-B342+1)/365),0)</f>
        <v>0</v>
      </c>
      <c r="M342">
        <f>ROUNDUP(IF(B342&gt;$D$5,0,($D$5-B342+1)/365),0)</f>
        <v>0</v>
      </c>
      <c r="N342" s="28">
        <f>IF(OR(L342=1,M342=1),IF(B342+364&lt;=$D$5,(B342+364-$D$4+1)/365,IF(B342&gt;$D$4,($D$5-B342+1)/365,$D$6/365)),0)</f>
        <v>0</v>
      </c>
      <c r="O342" s="28">
        <f>'Data &amp; Parameter'!$E$16*'Data &amp; Parameter'!$E$17*('Data &amp; Parameter'!$E$18+'Data &amp; Parameter'!$E$19)*'Data &amp; Parameter'!$E$20*'Data &amp; Parameter'!$E$37*N342</f>
        <v>0</v>
      </c>
      <c r="P342">
        <f>ROUNDUP(IF(D342&gt;$D$4,0,($D$4-D342+1)/365),0)</f>
        <v>0</v>
      </c>
      <c r="Q342">
        <f>ROUNDUP(IF(D342&gt;$D$5,0,($D$5-D342+1)/365),0)</f>
        <v>0</v>
      </c>
      <c r="R342" s="28">
        <f>IF(OR(P342=1,Q342=1),IF(D342+364&lt;=$D$5,(D342+364-$D$4+1)/365,IF(D342&gt;$D$4,($D$5-D342+1)/365,$D$6/365)),0)</f>
        <v>0</v>
      </c>
      <c r="S342" s="28">
        <f>'Data &amp; Parameter'!$E$16*'Data &amp; Parameter'!$E$17*('Data &amp; Parameter'!$E$18+'Data &amp; Parameter'!$E$19)*'Data &amp; Parameter'!$E$20*'Data &amp; Parameter'!$E$37*R342</f>
        <v>0</v>
      </c>
      <c r="T342" s="28">
        <f t="shared" si="5"/>
        <v>0</v>
      </c>
    </row>
    <row r="343" spans="1:20" ht="15.75" customHeight="1" x14ac:dyDescent="0.35">
      <c r="A343">
        <v>336</v>
      </c>
      <c r="B343" s="76">
        <v>44234</v>
      </c>
      <c r="C343" s="1" t="s">
        <v>1183</v>
      </c>
      <c r="D343" s="76">
        <v>44234</v>
      </c>
      <c r="E343" s="1" t="s">
        <v>1184</v>
      </c>
      <c r="F343" s="1" t="s">
        <v>1185</v>
      </c>
      <c r="G343" s="1" t="s">
        <v>123</v>
      </c>
      <c r="H343" s="1" t="s">
        <v>124</v>
      </c>
      <c r="I343" s="1" t="s">
        <v>125</v>
      </c>
      <c r="J343" s="1" t="s">
        <v>366</v>
      </c>
      <c r="K343" s="1" t="s">
        <v>366</v>
      </c>
      <c r="L343">
        <f>ROUNDUP(IF(B343&gt;$D$4,0,($D$4-B343+1)/365),0)</f>
        <v>0</v>
      </c>
      <c r="M343">
        <f>ROUNDUP(IF(B343&gt;$D$5,0,($D$5-B343+1)/365),0)</f>
        <v>0</v>
      </c>
      <c r="N343" s="28">
        <f>IF(OR(L343=1,M343=1),IF(B343+364&lt;=$D$5,(B343+364-$D$4+1)/365,IF(B343&gt;$D$4,($D$5-B343+1)/365,$D$6/365)),0)</f>
        <v>0</v>
      </c>
      <c r="O343" s="28">
        <f>'Data &amp; Parameter'!$E$16*'Data &amp; Parameter'!$E$17*('Data &amp; Parameter'!$E$18+'Data &amp; Parameter'!$E$19)*'Data &amp; Parameter'!$E$20*'Data &amp; Parameter'!$E$37*N343</f>
        <v>0</v>
      </c>
      <c r="P343">
        <f>ROUNDUP(IF(D343&gt;$D$4,0,($D$4-D343+1)/365),0)</f>
        <v>0</v>
      </c>
      <c r="Q343">
        <f>ROUNDUP(IF(D343&gt;$D$5,0,($D$5-D343+1)/365),0)</f>
        <v>0</v>
      </c>
      <c r="R343" s="28">
        <f>IF(OR(P343=1,Q343=1),IF(D343+364&lt;=$D$5,(D343+364-$D$4+1)/365,IF(D343&gt;$D$4,($D$5-D343+1)/365,$D$6/365)),0)</f>
        <v>0</v>
      </c>
      <c r="S343" s="28">
        <f>'Data &amp; Parameter'!$E$16*'Data &amp; Parameter'!$E$17*('Data &amp; Parameter'!$E$18+'Data &amp; Parameter'!$E$19)*'Data &amp; Parameter'!$E$20*'Data &amp; Parameter'!$E$37*R343</f>
        <v>0</v>
      </c>
      <c r="T343" s="28">
        <f t="shared" si="5"/>
        <v>0</v>
      </c>
    </row>
    <row r="344" spans="1:20" ht="15.75" customHeight="1" x14ac:dyDescent="0.35">
      <c r="A344">
        <v>337</v>
      </c>
      <c r="B344" s="76">
        <v>44234</v>
      </c>
      <c r="C344" s="1" t="s">
        <v>1186</v>
      </c>
      <c r="D344" s="76">
        <v>44234</v>
      </c>
      <c r="E344" s="1" t="s">
        <v>1187</v>
      </c>
      <c r="F344" s="1" t="s">
        <v>1188</v>
      </c>
      <c r="G344" s="1" t="s">
        <v>123</v>
      </c>
      <c r="H344" s="1" t="s">
        <v>124</v>
      </c>
      <c r="I344" s="1" t="s">
        <v>125</v>
      </c>
      <c r="J344" s="1" t="s">
        <v>337</v>
      </c>
      <c r="K344" s="1" t="s">
        <v>295</v>
      </c>
      <c r="L344">
        <f>ROUNDUP(IF(B344&gt;$D$4,0,($D$4-B344+1)/365),0)</f>
        <v>0</v>
      </c>
      <c r="M344">
        <f>ROUNDUP(IF(B344&gt;$D$5,0,($D$5-B344+1)/365),0)</f>
        <v>0</v>
      </c>
      <c r="N344" s="28">
        <f>IF(OR(L344=1,M344=1),IF(B344+364&lt;=$D$5,(B344+364-$D$4+1)/365,IF(B344&gt;$D$4,($D$5-B344+1)/365,$D$6/365)),0)</f>
        <v>0</v>
      </c>
      <c r="O344" s="28">
        <f>'Data &amp; Parameter'!$E$16*'Data &amp; Parameter'!$E$17*('Data &amp; Parameter'!$E$18+'Data &amp; Parameter'!$E$19)*'Data &amp; Parameter'!$E$20*'Data &amp; Parameter'!$E$37*N344</f>
        <v>0</v>
      </c>
      <c r="P344">
        <f>ROUNDUP(IF(D344&gt;$D$4,0,($D$4-D344+1)/365),0)</f>
        <v>0</v>
      </c>
      <c r="Q344">
        <f>ROUNDUP(IF(D344&gt;$D$5,0,($D$5-D344+1)/365),0)</f>
        <v>0</v>
      </c>
      <c r="R344" s="28">
        <f>IF(OR(P344=1,Q344=1),IF(D344+364&lt;=$D$5,(D344+364-$D$4+1)/365,IF(D344&gt;$D$4,($D$5-D344+1)/365,$D$6/365)),0)</f>
        <v>0</v>
      </c>
      <c r="S344" s="28">
        <f>'Data &amp; Parameter'!$E$16*'Data &amp; Parameter'!$E$17*('Data &amp; Parameter'!$E$18+'Data &amp; Parameter'!$E$19)*'Data &amp; Parameter'!$E$20*'Data &amp; Parameter'!$E$37*R344</f>
        <v>0</v>
      </c>
      <c r="T344" s="28">
        <f t="shared" si="5"/>
        <v>0</v>
      </c>
    </row>
    <row r="345" spans="1:20" ht="15.75" customHeight="1" x14ac:dyDescent="0.35">
      <c r="A345">
        <v>338</v>
      </c>
      <c r="B345" s="76">
        <v>44234</v>
      </c>
      <c r="C345" s="1" t="s">
        <v>1189</v>
      </c>
      <c r="D345" s="76">
        <v>44234</v>
      </c>
      <c r="E345" s="1" t="s">
        <v>1190</v>
      </c>
      <c r="F345" s="1" t="s">
        <v>1191</v>
      </c>
      <c r="G345" s="1" t="s">
        <v>123</v>
      </c>
      <c r="H345" s="1" t="s">
        <v>124</v>
      </c>
      <c r="I345" s="1" t="s">
        <v>125</v>
      </c>
      <c r="J345" s="1" t="s">
        <v>337</v>
      </c>
      <c r="K345" s="1" t="s">
        <v>295</v>
      </c>
      <c r="L345">
        <f>ROUNDUP(IF(B345&gt;$D$4,0,($D$4-B345+1)/365),0)</f>
        <v>0</v>
      </c>
      <c r="M345">
        <f>ROUNDUP(IF(B345&gt;$D$5,0,($D$5-B345+1)/365),0)</f>
        <v>0</v>
      </c>
      <c r="N345" s="28">
        <f>IF(OR(L345=1,M345=1),IF(B345+364&lt;=$D$5,(B345+364-$D$4+1)/365,IF(B345&gt;$D$4,($D$5-B345+1)/365,$D$6/365)),0)</f>
        <v>0</v>
      </c>
      <c r="O345" s="28">
        <f>'Data &amp; Parameter'!$E$16*'Data &amp; Parameter'!$E$17*('Data &amp; Parameter'!$E$18+'Data &amp; Parameter'!$E$19)*'Data &amp; Parameter'!$E$20*'Data &amp; Parameter'!$E$37*N345</f>
        <v>0</v>
      </c>
      <c r="P345">
        <f>ROUNDUP(IF(D345&gt;$D$4,0,($D$4-D345+1)/365),0)</f>
        <v>0</v>
      </c>
      <c r="Q345">
        <f>ROUNDUP(IF(D345&gt;$D$5,0,($D$5-D345+1)/365),0)</f>
        <v>0</v>
      </c>
      <c r="R345" s="28">
        <f>IF(OR(P345=1,Q345=1),IF(D345+364&lt;=$D$5,(D345+364-$D$4+1)/365,IF(D345&gt;$D$4,($D$5-D345+1)/365,$D$6/365)),0)</f>
        <v>0</v>
      </c>
      <c r="S345" s="28">
        <f>'Data &amp; Parameter'!$E$16*'Data &amp; Parameter'!$E$17*('Data &amp; Parameter'!$E$18+'Data &amp; Parameter'!$E$19)*'Data &amp; Parameter'!$E$20*'Data &amp; Parameter'!$E$37*R345</f>
        <v>0</v>
      </c>
      <c r="T345" s="28">
        <f t="shared" si="5"/>
        <v>0</v>
      </c>
    </row>
    <row r="346" spans="1:20" ht="15.75" customHeight="1" x14ac:dyDescent="0.35">
      <c r="A346">
        <v>339</v>
      </c>
      <c r="B346" s="76">
        <v>44234</v>
      </c>
      <c r="C346" s="1" t="s">
        <v>1192</v>
      </c>
      <c r="D346" s="76">
        <v>44234</v>
      </c>
      <c r="E346" s="1" t="s">
        <v>1193</v>
      </c>
      <c r="F346" s="1" t="s">
        <v>1194</v>
      </c>
      <c r="G346" s="1" t="s">
        <v>123</v>
      </c>
      <c r="H346" s="1" t="s">
        <v>124</v>
      </c>
      <c r="I346" s="1" t="s">
        <v>125</v>
      </c>
      <c r="J346" s="1" t="s">
        <v>295</v>
      </c>
      <c r="K346" s="1" t="s">
        <v>295</v>
      </c>
      <c r="L346">
        <f>ROUNDUP(IF(B346&gt;$D$4,0,($D$4-B346+1)/365),0)</f>
        <v>0</v>
      </c>
      <c r="M346">
        <f>ROUNDUP(IF(B346&gt;$D$5,0,($D$5-B346+1)/365),0)</f>
        <v>0</v>
      </c>
      <c r="N346" s="28">
        <f>IF(OR(L346=1,M346=1),IF(B346+364&lt;=$D$5,(B346+364-$D$4+1)/365,IF(B346&gt;$D$4,($D$5-B346+1)/365,$D$6/365)),0)</f>
        <v>0</v>
      </c>
      <c r="O346" s="28">
        <f>'Data &amp; Parameter'!$E$16*'Data &amp; Parameter'!$E$17*('Data &amp; Parameter'!$E$18+'Data &amp; Parameter'!$E$19)*'Data &amp; Parameter'!$E$20*'Data &amp; Parameter'!$E$37*N346</f>
        <v>0</v>
      </c>
      <c r="P346">
        <f>ROUNDUP(IF(D346&gt;$D$4,0,($D$4-D346+1)/365),0)</f>
        <v>0</v>
      </c>
      <c r="Q346">
        <f>ROUNDUP(IF(D346&gt;$D$5,0,($D$5-D346+1)/365),0)</f>
        <v>0</v>
      </c>
      <c r="R346" s="28">
        <f>IF(OR(P346=1,Q346=1),IF(D346+364&lt;=$D$5,(D346+364-$D$4+1)/365,IF(D346&gt;$D$4,($D$5-D346+1)/365,$D$6/365)),0)</f>
        <v>0</v>
      </c>
      <c r="S346" s="28">
        <f>'Data &amp; Parameter'!$E$16*'Data &amp; Parameter'!$E$17*('Data &amp; Parameter'!$E$18+'Data &amp; Parameter'!$E$19)*'Data &amp; Parameter'!$E$20*'Data &amp; Parameter'!$E$37*R346</f>
        <v>0</v>
      </c>
      <c r="T346" s="28">
        <f t="shared" si="5"/>
        <v>0</v>
      </c>
    </row>
    <row r="347" spans="1:20" ht="15.75" customHeight="1" x14ac:dyDescent="0.35">
      <c r="A347">
        <v>340</v>
      </c>
      <c r="B347" s="76">
        <v>44234</v>
      </c>
      <c r="C347" s="1" t="s">
        <v>1195</v>
      </c>
      <c r="D347" s="76">
        <v>44234</v>
      </c>
      <c r="E347" s="1" t="s">
        <v>1196</v>
      </c>
      <c r="F347" s="1" t="s">
        <v>1197</v>
      </c>
      <c r="G347" s="1" t="s">
        <v>123</v>
      </c>
      <c r="H347" s="1" t="s">
        <v>124</v>
      </c>
      <c r="I347" s="1" t="s">
        <v>125</v>
      </c>
      <c r="J347" s="1" t="s">
        <v>295</v>
      </c>
      <c r="K347" s="1" t="s">
        <v>295</v>
      </c>
      <c r="L347">
        <f>ROUNDUP(IF(B347&gt;$D$4,0,($D$4-B347+1)/365),0)</f>
        <v>0</v>
      </c>
      <c r="M347">
        <f>ROUNDUP(IF(B347&gt;$D$5,0,($D$5-B347+1)/365),0)</f>
        <v>0</v>
      </c>
      <c r="N347" s="28">
        <f>IF(OR(L347=1,M347=1),IF(B347+364&lt;=$D$5,(B347+364-$D$4+1)/365,IF(B347&gt;$D$4,($D$5-B347+1)/365,$D$6/365)),0)</f>
        <v>0</v>
      </c>
      <c r="O347" s="28">
        <f>'Data &amp; Parameter'!$E$16*'Data &amp; Parameter'!$E$17*('Data &amp; Parameter'!$E$18+'Data &amp; Parameter'!$E$19)*'Data &amp; Parameter'!$E$20*'Data &amp; Parameter'!$E$37*N347</f>
        <v>0</v>
      </c>
      <c r="P347">
        <f>ROUNDUP(IF(D347&gt;$D$4,0,($D$4-D347+1)/365),0)</f>
        <v>0</v>
      </c>
      <c r="Q347">
        <f>ROUNDUP(IF(D347&gt;$D$5,0,($D$5-D347+1)/365),0)</f>
        <v>0</v>
      </c>
      <c r="R347" s="28">
        <f>IF(OR(P347=1,Q347=1),IF(D347+364&lt;=$D$5,(D347+364-$D$4+1)/365,IF(D347&gt;$D$4,($D$5-D347+1)/365,$D$6/365)),0)</f>
        <v>0</v>
      </c>
      <c r="S347" s="28">
        <f>'Data &amp; Parameter'!$E$16*'Data &amp; Parameter'!$E$17*('Data &amp; Parameter'!$E$18+'Data &amp; Parameter'!$E$19)*'Data &amp; Parameter'!$E$20*'Data &amp; Parameter'!$E$37*R347</f>
        <v>0</v>
      </c>
      <c r="T347" s="28">
        <f t="shared" si="5"/>
        <v>0</v>
      </c>
    </row>
    <row r="348" spans="1:20" ht="15.75" customHeight="1" x14ac:dyDescent="0.35">
      <c r="A348">
        <v>341</v>
      </c>
      <c r="B348" s="76">
        <v>44234</v>
      </c>
      <c r="C348" s="1" t="s">
        <v>1198</v>
      </c>
      <c r="D348" s="76">
        <v>44234</v>
      </c>
      <c r="E348" s="1" t="s">
        <v>1199</v>
      </c>
      <c r="F348" s="1" t="s">
        <v>1200</v>
      </c>
      <c r="G348" s="1" t="s">
        <v>123</v>
      </c>
      <c r="H348" s="1" t="s">
        <v>124</v>
      </c>
      <c r="I348" s="1" t="s">
        <v>125</v>
      </c>
      <c r="J348" s="1" t="s">
        <v>295</v>
      </c>
      <c r="K348" s="1" t="s">
        <v>295</v>
      </c>
      <c r="L348">
        <f>ROUNDUP(IF(B348&gt;$D$4,0,($D$4-B348+1)/365),0)</f>
        <v>0</v>
      </c>
      <c r="M348">
        <f>ROUNDUP(IF(B348&gt;$D$5,0,($D$5-B348+1)/365),0)</f>
        <v>0</v>
      </c>
      <c r="N348" s="28">
        <f>IF(OR(L348=1,M348=1),IF(B348+364&lt;=$D$5,(B348+364-$D$4+1)/365,IF(B348&gt;$D$4,($D$5-B348+1)/365,$D$6/365)),0)</f>
        <v>0</v>
      </c>
      <c r="O348" s="28">
        <f>'Data &amp; Parameter'!$E$16*'Data &amp; Parameter'!$E$17*('Data &amp; Parameter'!$E$18+'Data &amp; Parameter'!$E$19)*'Data &amp; Parameter'!$E$20*'Data &amp; Parameter'!$E$37*N348</f>
        <v>0</v>
      </c>
      <c r="P348">
        <f>ROUNDUP(IF(D348&gt;$D$4,0,($D$4-D348+1)/365),0)</f>
        <v>0</v>
      </c>
      <c r="Q348">
        <f>ROUNDUP(IF(D348&gt;$D$5,0,($D$5-D348+1)/365),0)</f>
        <v>0</v>
      </c>
      <c r="R348" s="28">
        <f>IF(OR(P348=1,Q348=1),IF(D348+364&lt;=$D$5,(D348+364-$D$4+1)/365,IF(D348&gt;$D$4,($D$5-D348+1)/365,$D$6/365)),0)</f>
        <v>0</v>
      </c>
      <c r="S348" s="28">
        <f>'Data &amp; Parameter'!$E$16*'Data &amp; Parameter'!$E$17*('Data &amp; Parameter'!$E$18+'Data &amp; Parameter'!$E$19)*'Data &amp; Parameter'!$E$20*'Data &amp; Parameter'!$E$37*R348</f>
        <v>0</v>
      </c>
      <c r="T348" s="28">
        <f t="shared" si="5"/>
        <v>0</v>
      </c>
    </row>
    <row r="349" spans="1:20" ht="15.75" customHeight="1" x14ac:dyDescent="0.35">
      <c r="A349">
        <v>342</v>
      </c>
      <c r="B349" s="76">
        <v>44234</v>
      </c>
      <c r="C349" s="1" t="s">
        <v>1201</v>
      </c>
      <c r="D349" s="76">
        <v>44234</v>
      </c>
      <c r="E349" s="1" t="s">
        <v>1202</v>
      </c>
      <c r="F349" s="1" t="s">
        <v>1203</v>
      </c>
      <c r="G349" s="1" t="s">
        <v>123</v>
      </c>
      <c r="H349" s="1" t="s">
        <v>124</v>
      </c>
      <c r="I349" s="1" t="s">
        <v>125</v>
      </c>
      <c r="J349" s="1" t="s">
        <v>295</v>
      </c>
      <c r="K349" s="1" t="s">
        <v>295</v>
      </c>
      <c r="L349">
        <f>ROUNDUP(IF(B349&gt;$D$4,0,($D$4-B349+1)/365),0)</f>
        <v>0</v>
      </c>
      <c r="M349">
        <f>ROUNDUP(IF(B349&gt;$D$5,0,($D$5-B349+1)/365),0)</f>
        <v>0</v>
      </c>
      <c r="N349" s="28">
        <f>IF(OR(L349=1,M349=1),IF(B349+364&lt;=$D$5,(B349+364-$D$4+1)/365,IF(B349&gt;$D$4,($D$5-B349+1)/365,$D$6/365)),0)</f>
        <v>0</v>
      </c>
      <c r="O349" s="28">
        <f>'Data &amp; Parameter'!$E$16*'Data &amp; Parameter'!$E$17*('Data &amp; Parameter'!$E$18+'Data &amp; Parameter'!$E$19)*'Data &amp; Parameter'!$E$20*'Data &amp; Parameter'!$E$37*N349</f>
        <v>0</v>
      </c>
      <c r="P349">
        <f>ROUNDUP(IF(D349&gt;$D$4,0,($D$4-D349+1)/365),0)</f>
        <v>0</v>
      </c>
      <c r="Q349">
        <f>ROUNDUP(IF(D349&gt;$D$5,0,($D$5-D349+1)/365),0)</f>
        <v>0</v>
      </c>
      <c r="R349" s="28">
        <f>IF(OR(P349=1,Q349=1),IF(D349+364&lt;=$D$5,(D349+364-$D$4+1)/365,IF(D349&gt;$D$4,($D$5-D349+1)/365,$D$6/365)),0)</f>
        <v>0</v>
      </c>
      <c r="S349" s="28">
        <f>'Data &amp; Parameter'!$E$16*'Data &amp; Parameter'!$E$17*('Data &amp; Parameter'!$E$18+'Data &amp; Parameter'!$E$19)*'Data &amp; Parameter'!$E$20*'Data &amp; Parameter'!$E$37*R349</f>
        <v>0</v>
      </c>
      <c r="T349" s="28">
        <f t="shared" si="5"/>
        <v>0</v>
      </c>
    </row>
    <row r="350" spans="1:20" ht="15.75" customHeight="1" x14ac:dyDescent="0.35">
      <c r="A350">
        <v>343</v>
      </c>
      <c r="B350" s="76">
        <v>44234</v>
      </c>
      <c r="C350" s="1" t="s">
        <v>1204</v>
      </c>
      <c r="D350" s="76">
        <v>44234</v>
      </c>
      <c r="E350" s="1" t="s">
        <v>1205</v>
      </c>
      <c r="F350" s="1" t="s">
        <v>1206</v>
      </c>
      <c r="G350" s="1" t="s">
        <v>123</v>
      </c>
      <c r="H350" s="1" t="s">
        <v>124</v>
      </c>
      <c r="I350" s="1" t="s">
        <v>125</v>
      </c>
      <c r="J350" s="1" t="s">
        <v>295</v>
      </c>
      <c r="K350" s="1" t="s">
        <v>295</v>
      </c>
      <c r="L350">
        <f>ROUNDUP(IF(B350&gt;$D$4,0,($D$4-B350+1)/365),0)</f>
        <v>0</v>
      </c>
      <c r="M350">
        <f>ROUNDUP(IF(B350&gt;$D$5,0,($D$5-B350+1)/365),0)</f>
        <v>0</v>
      </c>
      <c r="N350" s="28">
        <f>IF(OR(L350=1,M350=1),IF(B350+364&lt;=$D$5,(B350+364-$D$4+1)/365,IF(B350&gt;$D$4,($D$5-B350+1)/365,$D$6/365)),0)</f>
        <v>0</v>
      </c>
      <c r="O350" s="28">
        <f>'Data &amp; Parameter'!$E$16*'Data &amp; Parameter'!$E$17*('Data &amp; Parameter'!$E$18+'Data &amp; Parameter'!$E$19)*'Data &amp; Parameter'!$E$20*'Data &amp; Parameter'!$E$37*N350</f>
        <v>0</v>
      </c>
      <c r="P350">
        <f>ROUNDUP(IF(D350&gt;$D$4,0,($D$4-D350+1)/365),0)</f>
        <v>0</v>
      </c>
      <c r="Q350">
        <f>ROUNDUP(IF(D350&gt;$D$5,0,($D$5-D350+1)/365),0)</f>
        <v>0</v>
      </c>
      <c r="R350" s="28">
        <f>IF(OR(P350=1,Q350=1),IF(D350+364&lt;=$D$5,(D350+364-$D$4+1)/365,IF(D350&gt;$D$4,($D$5-D350+1)/365,$D$6/365)),0)</f>
        <v>0</v>
      </c>
      <c r="S350" s="28">
        <f>'Data &amp; Parameter'!$E$16*'Data &amp; Parameter'!$E$17*('Data &amp; Parameter'!$E$18+'Data &amp; Parameter'!$E$19)*'Data &amp; Parameter'!$E$20*'Data &amp; Parameter'!$E$37*R350</f>
        <v>0</v>
      </c>
      <c r="T350" s="28">
        <f t="shared" si="5"/>
        <v>0</v>
      </c>
    </row>
    <row r="351" spans="1:20" ht="15.75" customHeight="1" x14ac:dyDescent="0.35">
      <c r="A351">
        <v>344</v>
      </c>
      <c r="B351" s="76">
        <v>44234</v>
      </c>
      <c r="C351" s="1" t="s">
        <v>1207</v>
      </c>
      <c r="D351" s="76">
        <v>44234</v>
      </c>
      <c r="E351" s="1" t="s">
        <v>1208</v>
      </c>
      <c r="F351" s="1" t="s">
        <v>1209</v>
      </c>
      <c r="G351" s="1" t="s">
        <v>123</v>
      </c>
      <c r="H351" s="1" t="s">
        <v>124</v>
      </c>
      <c r="I351" s="1" t="s">
        <v>125</v>
      </c>
      <c r="J351" s="1" t="s">
        <v>295</v>
      </c>
      <c r="K351" s="1" t="s">
        <v>295</v>
      </c>
      <c r="L351">
        <f>ROUNDUP(IF(B351&gt;$D$4,0,($D$4-B351+1)/365),0)</f>
        <v>0</v>
      </c>
      <c r="M351">
        <f>ROUNDUP(IF(B351&gt;$D$5,0,($D$5-B351+1)/365),0)</f>
        <v>0</v>
      </c>
      <c r="N351" s="28">
        <f>IF(OR(L351=1,M351=1),IF(B351+364&lt;=$D$5,(B351+364-$D$4+1)/365,IF(B351&gt;$D$4,($D$5-B351+1)/365,$D$6/365)),0)</f>
        <v>0</v>
      </c>
      <c r="O351" s="28">
        <f>'Data &amp; Parameter'!$E$16*'Data &amp; Parameter'!$E$17*('Data &amp; Parameter'!$E$18+'Data &amp; Parameter'!$E$19)*'Data &amp; Parameter'!$E$20*'Data &amp; Parameter'!$E$37*N351</f>
        <v>0</v>
      </c>
      <c r="P351">
        <f>ROUNDUP(IF(D351&gt;$D$4,0,($D$4-D351+1)/365),0)</f>
        <v>0</v>
      </c>
      <c r="Q351">
        <f>ROUNDUP(IF(D351&gt;$D$5,0,($D$5-D351+1)/365),0)</f>
        <v>0</v>
      </c>
      <c r="R351" s="28">
        <f>IF(OR(P351=1,Q351=1),IF(D351+364&lt;=$D$5,(D351+364-$D$4+1)/365,IF(D351&gt;$D$4,($D$5-D351+1)/365,$D$6/365)),0)</f>
        <v>0</v>
      </c>
      <c r="S351" s="28">
        <f>'Data &amp; Parameter'!$E$16*'Data &amp; Parameter'!$E$17*('Data &amp; Parameter'!$E$18+'Data &amp; Parameter'!$E$19)*'Data &amp; Parameter'!$E$20*'Data &amp; Parameter'!$E$37*R351</f>
        <v>0</v>
      </c>
      <c r="T351" s="28">
        <f t="shared" si="5"/>
        <v>0</v>
      </c>
    </row>
    <row r="352" spans="1:20" ht="15.75" customHeight="1" x14ac:dyDescent="0.35">
      <c r="A352">
        <v>345</v>
      </c>
      <c r="B352" s="76">
        <v>44234</v>
      </c>
      <c r="C352" s="1" t="s">
        <v>1210</v>
      </c>
      <c r="D352" s="76">
        <v>44234</v>
      </c>
      <c r="E352" s="1" t="s">
        <v>1211</v>
      </c>
      <c r="F352" s="1" t="s">
        <v>1212</v>
      </c>
      <c r="G352" s="1" t="s">
        <v>123</v>
      </c>
      <c r="H352" s="1" t="s">
        <v>124</v>
      </c>
      <c r="I352" s="1" t="s">
        <v>125</v>
      </c>
      <c r="J352" s="1" t="s">
        <v>487</v>
      </c>
      <c r="K352" s="1" t="s">
        <v>487</v>
      </c>
      <c r="L352">
        <f>ROUNDUP(IF(B352&gt;$D$4,0,($D$4-B352+1)/365),0)</f>
        <v>0</v>
      </c>
      <c r="M352">
        <f>ROUNDUP(IF(B352&gt;$D$5,0,($D$5-B352+1)/365),0)</f>
        <v>0</v>
      </c>
      <c r="N352" s="28">
        <f>IF(OR(L352=1,M352=1),IF(B352+364&lt;=$D$5,(B352+364-$D$4+1)/365,IF(B352&gt;$D$4,($D$5-B352+1)/365,$D$6/365)),0)</f>
        <v>0</v>
      </c>
      <c r="O352" s="28">
        <f>'Data &amp; Parameter'!$E$16*'Data &amp; Parameter'!$E$17*('Data &amp; Parameter'!$E$18+'Data &amp; Parameter'!$E$19)*'Data &amp; Parameter'!$E$20*'Data &amp; Parameter'!$E$37*N352</f>
        <v>0</v>
      </c>
      <c r="P352">
        <f>ROUNDUP(IF(D352&gt;$D$4,0,($D$4-D352+1)/365),0)</f>
        <v>0</v>
      </c>
      <c r="Q352">
        <f>ROUNDUP(IF(D352&gt;$D$5,0,($D$5-D352+1)/365),0)</f>
        <v>0</v>
      </c>
      <c r="R352" s="28">
        <f>IF(OR(P352=1,Q352=1),IF(D352+364&lt;=$D$5,(D352+364-$D$4+1)/365,IF(D352&gt;$D$4,($D$5-D352+1)/365,$D$6/365)),0)</f>
        <v>0</v>
      </c>
      <c r="S352" s="28">
        <f>'Data &amp; Parameter'!$E$16*'Data &amp; Parameter'!$E$17*('Data &amp; Parameter'!$E$18+'Data &amp; Parameter'!$E$19)*'Data &amp; Parameter'!$E$20*'Data &amp; Parameter'!$E$37*R352</f>
        <v>0</v>
      </c>
      <c r="T352" s="28">
        <f t="shared" si="5"/>
        <v>0</v>
      </c>
    </row>
    <row r="353" spans="1:20" ht="15.75" customHeight="1" x14ac:dyDescent="0.35">
      <c r="A353">
        <v>346</v>
      </c>
      <c r="B353" s="76">
        <v>44234</v>
      </c>
      <c r="C353" s="1" t="s">
        <v>1213</v>
      </c>
      <c r="D353" s="76">
        <v>44234</v>
      </c>
      <c r="E353" s="1" t="s">
        <v>1214</v>
      </c>
      <c r="F353" s="1" t="s">
        <v>1215</v>
      </c>
      <c r="G353" s="1" t="s">
        <v>123</v>
      </c>
      <c r="H353" s="1" t="s">
        <v>124</v>
      </c>
      <c r="I353" s="1" t="s">
        <v>125</v>
      </c>
      <c r="J353" s="1" t="s">
        <v>487</v>
      </c>
      <c r="K353" s="1" t="s">
        <v>487</v>
      </c>
      <c r="L353">
        <f>ROUNDUP(IF(B353&gt;$D$4,0,($D$4-B353+1)/365),0)</f>
        <v>0</v>
      </c>
      <c r="M353">
        <f>ROUNDUP(IF(B353&gt;$D$5,0,($D$5-B353+1)/365),0)</f>
        <v>0</v>
      </c>
      <c r="N353" s="28">
        <f>IF(OR(L353=1,M353=1),IF(B353+364&lt;=$D$5,(B353+364-$D$4+1)/365,IF(B353&gt;$D$4,($D$5-B353+1)/365,$D$6/365)),0)</f>
        <v>0</v>
      </c>
      <c r="O353" s="28">
        <f>'Data &amp; Parameter'!$E$16*'Data &amp; Parameter'!$E$17*('Data &amp; Parameter'!$E$18+'Data &amp; Parameter'!$E$19)*'Data &amp; Parameter'!$E$20*'Data &amp; Parameter'!$E$37*N353</f>
        <v>0</v>
      </c>
      <c r="P353">
        <f>ROUNDUP(IF(D353&gt;$D$4,0,($D$4-D353+1)/365),0)</f>
        <v>0</v>
      </c>
      <c r="Q353">
        <f>ROUNDUP(IF(D353&gt;$D$5,0,($D$5-D353+1)/365),0)</f>
        <v>0</v>
      </c>
      <c r="R353" s="28">
        <f>IF(OR(P353=1,Q353=1),IF(D353+364&lt;=$D$5,(D353+364-$D$4+1)/365,IF(D353&gt;$D$4,($D$5-D353+1)/365,$D$6/365)),0)</f>
        <v>0</v>
      </c>
      <c r="S353" s="28">
        <f>'Data &amp; Parameter'!$E$16*'Data &amp; Parameter'!$E$17*('Data &amp; Parameter'!$E$18+'Data &amp; Parameter'!$E$19)*'Data &amp; Parameter'!$E$20*'Data &amp; Parameter'!$E$37*R353</f>
        <v>0</v>
      </c>
      <c r="T353" s="28">
        <f t="shared" si="5"/>
        <v>0</v>
      </c>
    </row>
    <row r="354" spans="1:20" ht="15.75" customHeight="1" x14ac:dyDescent="0.35">
      <c r="A354">
        <v>347</v>
      </c>
      <c r="B354" s="76">
        <v>44234</v>
      </c>
      <c r="C354" s="1" t="s">
        <v>1216</v>
      </c>
      <c r="D354" s="76">
        <v>44234</v>
      </c>
      <c r="E354" s="1" t="s">
        <v>1217</v>
      </c>
      <c r="F354" s="1" t="s">
        <v>1218</v>
      </c>
      <c r="G354" s="1" t="s">
        <v>123</v>
      </c>
      <c r="H354" s="1" t="s">
        <v>124</v>
      </c>
      <c r="I354" s="1" t="s">
        <v>125</v>
      </c>
      <c r="J354" s="1" t="s">
        <v>487</v>
      </c>
      <c r="K354" s="1" t="s">
        <v>487</v>
      </c>
      <c r="L354">
        <f>ROUNDUP(IF(B354&gt;$D$4,0,($D$4-B354+1)/365),0)</f>
        <v>0</v>
      </c>
      <c r="M354">
        <f>ROUNDUP(IF(B354&gt;$D$5,0,($D$5-B354+1)/365),0)</f>
        <v>0</v>
      </c>
      <c r="N354" s="28">
        <f>IF(OR(L354=1,M354=1),IF(B354+364&lt;=$D$5,(B354+364-$D$4+1)/365,IF(B354&gt;$D$4,($D$5-B354+1)/365,$D$6/365)),0)</f>
        <v>0</v>
      </c>
      <c r="O354" s="28">
        <f>'Data &amp; Parameter'!$E$16*'Data &amp; Parameter'!$E$17*('Data &amp; Parameter'!$E$18+'Data &amp; Parameter'!$E$19)*'Data &amp; Parameter'!$E$20*'Data &amp; Parameter'!$E$37*N354</f>
        <v>0</v>
      </c>
      <c r="P354">
        <f>ROUNDUP(IF(D354&gt;$D$4,0,($D$4-D354+1)/365),0)</f>
        <v>0</v>
      </c>
      <c r="Q354">
        <f>ROUNDUP(IF(D354&gt;$D$5,0,($D$5-D354+1)/365),0)</f>
        <v>0</v>
      </c>
      <c r="R354" s="28">
        <f>IF(OR(P354=1,Q354=1),IF(D354+364&lt;=$D$5,(D354+364-$D$4+1)/365,IF(D354&gt;$D$4,($D$5-D354+1)/365,$D$6/365)),0)</f>
        <v>0</v>
      </c>
      <c r="S354" s="28">
        <f>'Data &amp; Parameter'!$E$16*'Data &amp; Parameter'!$E$17*('Data &amp; Parameter'!$E$18+'Data &amp; Parameter'!$E$19)*'Data &amp; Parameter'!$E$20*'Data &amp; Parameter'!$E$37*R354</f>
        <v>0</v>
      </c>
      <c r="T354" s="28">
        <f t="shared" si="5"/>
        <v>0</v>
      </c>
    </row>
    <row r="355" spans="1:20" ht="15.75" customHeight="1" x14ac:dyDescent="0.35">
      <c r="A355">
        <v>348</v>
      </c>
      <c r="B355" s="76">
        <v>44234</v>
      </c>
      <c r="C355" s="1" t="s">
        <v>1219</v>
      </c>
      <c r="D355" s="76">
        <v>44234</v>
      </c>
      <c r="E355" s="1" t="s">
        <v>1220</v>
      </c>
      <c r="F355" s="1" t="s">
        <v>1221</v>
      </c>
      <c r="G355" s="1" t="s">
        <v>123</v>
      </c>
      <c r="H355" s="1" t="s">
        <v>124</v>
      </c>
      <c r="I355" s="1" t="s">
        <v>125</v>
      </c>
      <c r="J355" s="1" t="s">
        <v>487</v>
      </c>
      <c r="K355" s="1" t="s">
        <v>487</v>
      </c>
      <c r="L355">
        <f>ROUNDUP(IF(B355&gt;$D$4,0,($D$4-B355+1)/365),0)</f>
        <v>0</v>
      </c>
      <c r="M355">
        <f>ROUNDUP(IF(B355&gt;$D$5,0,($D$5-B355+1)/365),0)</f>
        <v>0</v>
      </c>
      <c r="N355" s="28">
        <f>IF(OR(L355=1,M355=1),IF(B355+364&lt;=$D$5,(B355+364-$D$4+1)/365,IF(B355&gt;$D$4,($D$5-B355+1)/365,$D$6/365)),0)</f>
        <v>0</v>
      </c>
      <c r="O355" s="28">
        <f>'Data &amp; Parameter'!$E$16*'Data &amp; Parameter'!$E$17*('Data &amp; Parameter'!$E$18+'Data &amp; Parameter'!$E$19)*'Data &amp; Parameter'!$E$20*'Data &amp; Parameter'!$E$37*N355</f>
        <v>0</v>
      </c>
      <c r="P355">
        <f>ROUNDUP(IF(D355&gt;$D$4,0,($D$4-D355+1)/365),0)</f>
        <v>0</v>
      </c>
      <c r="Q355">
        <f>ROUNDUP(IF(D355&gt;$D$5,0,($D$5-D355+1)/365),0)</f>
        <v>0</v>
      </c>
      <c r="R355" s="28">
        <f>IF(OR(P355=1,Q355=1),IF(D355+364&lt;=$D$5,(D355+364-$D$4+1)/365,IF(D355&gt;$D$4,($D$5-D355+1)/365,$D$6/365)),0)</f>
        <v>0</v>
      </c>
      <c r="S355" s="28">
        <f>'Data &amp; Parameter'!$E$16*'Data &amp; Parameter'!$E$17*('Data &amp; Parameter'!$E$18+'Data &amp; Parameter'!$E$19)*'Data &amp; Parameter'!$E$20*'Data &amp; Parameter'!$E$37*R355</f>
        <v>0</v>
      </c>
      <c r="T355" s="28">
        <f t="shared" si="5"/>
        <v>0</v>
      </c>
    </row>
    <row r="356" spans="1:20" ht="15.75" customHeight="1" x14ac:dyDescent="0.35">
      <c r="A356">
        <v>349</v>
      </c>
      <c r="B356" s="76">
        <v>44234</v>
      </c>
      <c r="C356" s="1" t="s">
        <v>1222</v>
      </c>
      <c r="D356" s="76">
        <v>44234</v>
      </c>
      <c r="E356" s="1" t="s">
        <v>1223</v>
      </c>
      <c r="F356" s="1" t="s">
        <v>1224</v>
      </c>
      <c r="G356" s="1" t="s">
        <v>123</v>
      </c>
      <c r="H356" s="1" t="s">
        <v>124</v>
      </c>
      <c r="I356" s="1" t="s">
        <v>125</v>
      </c>
      <c r="J356" s="1" t="s">
        <v>487</v>
      </c>
      <c r="K356" s="1" t="s">
        <v>487</v>
      </c>
      <c r="L356">
        <f>ROUNDUP(IF(B356&gt;$D$4,0,($D$4-B356+1)/365),0)</f>
        <v>0</v>
      </c>
      <c r="M356">
        <f>ROUNDUP(IF(B356&gt;$D$5,0,($D$5-B356+1)/365),0)</f>
        <v>0</v>
      </c>
      <c r="N356" s="28">
        <f>IF(OR(L356=1,M356=1),IF(B356+364&lt;=$D$5,(B356+364-$D$4+1)/365,IF(B356&gt;$D$4,($D$5-B356+1)/365,$D$6/365)),0)</f>
        <v>0</v>
      </c>
      <c r="O356" s="28">
        <f>'Data &amp; Parameter'!$E$16*'Data &amp; Parameter'!$E$17*('Data &amp; Parameter'!$E$18+'Data &amp; Parameter'!$E$19)*'Data &amp; Parameter'!$E$20*'Data &amp; Parameter'!$E$37*N356</f>
        <v>0</v>
      </c>
      <c r="P356">
        <f>ROUNDUP(IF(D356&gt;$D$4,0,($D$4-D356+1)/365),0)</f>
        <v>0</v>
      </c>
      <c r="Q356">
        <f>ROUNDUP(IF(D356&gt;$D$5,0,($D$5-D356+1)/365),0)</f>
        <v>0</v>
      </c>
      <c r="R356" s="28">
        <f>IF(OR(P356=1,Q356=1),IF(D356+364&lt;=$D$5,(D356+364-$D$4+1)/365,IF(D356&gt;$D$4,($D$5-D356+1)/365,$D$6/365)),0)</f>
        <v>0</v>
      </c>
      <c r="S356" s="28">
        <f>'Data &amp; Parameter'!$E$16*'Data &amp; Parameter'!$E$17*('Data &amp; Parameter'!$E$18+'Data &amp; Parameter'!$E$19)*'Data &amp; Parameter'!$E$20*'Data &amp; Parameter'!$E$37*R356</f>
        <v>0</v>
      </c>
      <c r="T356" s="28">
        <f t="shared" si="5"/>
        <v>0</v>
      </c>
    </row>
    <row r="357" spans="1:20" ht="15.75" customHeight="1" x14ac:dyDescent="0.35">
      <c r="A357">
        <v>350</v>
      </c>
      <c r="B357" s="76">
        <v>44234</v>
      </c>
      <c r="C357" s="1" t="s">
        <v>1225</v>
      </c>
      <c r="D357" s="76">
        <v>44234</v>
      </c>
      <c r="E357" s="1" t="s">
        <v>1226</v>
      </c>
      <c r="F357" s="1" t="s">
        <v>1227</v>
      </c>
      <c r="G357" s="1" t="s">
        <v>123</v>
      </c>
      <c r="H357" s="1" t="s">
        <v>124</v>
      </c>
      <c r="I357" s="1" t="s">
        <v>125</v>
      </c>
      <c r="J357" s="1" t="s">
        <v>487</v>
      </c>
      <c r="K357" s="1" t="s">
        <v>487</v>
      </c>
      <c r="L357">
        <f>ROUNDUP(IF(B357&gt;$D$4,0,($D$4-B357+1)/365),0)</f>
        <v>0</v>
      </c>
      <c r="M357">
        <f>ROUNDUP(IF(B357&gt;$D$5,0,($D$5-B357+1)/365),0)</f>
        <v>0</v>
      </c>
      <c r="N357" s="28">
        <f>IF(OR(L357=1,M357=1),IF(B357+364&lt;=$D$5,(B357+364-$D$4+1)/365,IF(B357&gt;$D$4,($D$5-B357+1)/365,$D$6/365)),0)</f>
        <v>0</v>
      </c>
      <c r="O357" s="28">
        <f>'Data &amp; Parameter'!$E$16*'Data &amp; Parameter'!$E$17*('Data &amp; Parameter'!$E$18+'Data &amp; Parameter'!$E$19)*'Data &amp; Parameter'!$E$20*'Data &amp; Parameter'!$E$37*N357</f>
        <v>0</v>
      </c>
      <c r="P357">
        <f>ROUNDUP(IF(D357&gt;$D$4,0,($D$4-D357+1)/365),0)</f>
        <v>0</v>
      </c>
      <c r="Q357">
        <f>ROUNDUP(IF(D357&gt;$D$5,0,($D$5-D357+1)/365),0)</f>
        <v>0</v>
      </c>
      <c r="R357" s="28">
        <f>IF(OR(P357=1,Q357=1),IF(D357+364&lt;=$D$5,(D357+364-$D$4+1)/365,IF(D357&gt;$D$4,($D$5-D357+1)/365,$D$6/365)),0)</f>
        <v>0</v>
      </c>
      <c r="S357" s="28">
        <f>'Data &amp; Parameter'!$E$16*'Data &amp; Parameter'!$E$17*('Data &amp; Parameter'!$E$18+'Data &amp; Parameter'!$E$19)*'Data &amp; Parameter'!$E$20*'Data &amp; Parameter'!$E$37*R357</f>
        <v>0</v>
      </c>
      <c r="T357" s="28">
        <f t="shared" si="5"/>
        <v>0</v>
      </c>
    </row>
    <row r="358" spans="1:20" ht="15.75" customHeight="1" x14ac:dyDescent="0.35">
      <c r="A358">
        <v>351</v>
      </c>
      <c r="B358" s="76">
        <v>44234</v>
      </c>
      <c r="C358" s="1" t="s">
        <v>1228</v>
      </c>
      <c r="D358" s="76">
        <v>44234</v>
      </c>
      <c r="E358" s="1" t="s">
        <v>1229</v>
      </c>
      <c r="F358" s="1" t="s">
        <v>1230</v>
      </c>
      <c r="G358" s="1" t="s">
        <v>123</v>
      </c>
      <c r="H358" s="1" t="s">
        <v>124</v>
      </c>
      <c r="I358" s="1" t="s">
        <v>125</v>
      </c>
      <c r="J358" s="1" t="s">
        <v>487</v>
      </c>
      <c r="K358" s="1" t="s">
        <v>487</v>
      </c>
      <c r="L358">
        <f>ROUNDUP(IF(B358&gt;$D$4,0,($D$4-B358+1)/365),0)</f>
        <v>0</v>
      </c>
      <c r="M358">
        <f>ROUNDUP(IF(B358&gt;$D$5,0,($D$5-B358+1)/365),0)</f>
        <v>0</v>
      </c>
      <c r="N358" s="28">
        <f>IF(OR(L358=1,M358=1),IF(B358+364&lt;=$D$5,(B358+364-$D$4+1)/365,IF(B358&gt;$D$4,($D$5-B358+1)/365,$D$6/365)),0)</f>
        <v>0</v>
      </c>
      <c r="O358" s="28">
        <f>'Data &amp; Parameter'!$E$16*'Data &amp; Parameter'!$E$17*('Data &amp; Parameter'!$E$18+'Data &amp; Parameter'!$E$19)*'Data &amp; Parameter'!$E$20*'Data &amp; Parameter'!$E$37*N358</f>
        <v>0</v>
      </c>
      <c r="P358">
        <f>ROUNDUP(IF(D358&gt;$D$4,0,($D$4-D358+1)/365),0)</f>
        <v>0</v>
      </c>
      <c r="Q358">
        <f>ROUNDUP(IF(D358&gt;$D$5,0,($D$5-D358+1)/365),0)</f>
        <v>0</v>
      </c>
      <c r="R358" s="28">
        <f>IF(OR(P358=1,Q358=1),IF(D358+364&lt;=$D$5,(D358+364-$D$4+1)/365,IF(D358&gt;$D$4,($D$5-D358+1)/365,$D$6/365)),0)</f>
        <v>0</v>
      </c>
      <c r="S358" s="28">
        <f>'Data &amp; Parameter'!$E$16*'Data &amp; Parameter'!$E$17*('Data &amp; Parameter'!$E$18+'Data &amp; Parameter'!$E$19)*'Data &amp; Parameter'!$E$20*'Data &amp; Parameter'!$E$37*R358</f>
        <v>0</v>
      </c>
      <c r="T358" s="28">
        <f t="shared" si="5"/>
        <v>0</v>
      </c>
    </row>
    <row r="359" spans="1:20" ht="15.75" customHeight="1" x14ac:dyDescent="0.35">
      <c r="A359">
        <v>352</v>
      </c>
      <c r="B359" s="76">
        <v>44234</v>
      </c>
      <c r="C359" s="1" t="s">
        <v>1231</v>
      </c>
      <c r="D359" s="76">
        <v>44234</v>
      </c>
      <c r="E359" s="1" t="s">
        <v>1232</v>
      </c>
      <c r="F359" s="1" t="s">
        <v>1233</v>
      </c>
      <c r="G359" s="1" t="s">
        <v>123</v>
      </c>
      <c r="H359" s="1" t="s">
        <v>124</v>
      </c>
      <c r="I359" s="1" t="s">
        <v>125</v>
      </c>
      <c r="J359" s="1" t="s">
        <v>487</v>
      </c>
      <c r="K359" s="1" t="s">
        <v>487</v>
      </c>
      <c r="L359">
        <f>ROUNDUP(IF(B359&gt;$D$4,0,($D$4-B359+1)/365),0)</f>
        <v>0</v>
      </c>
      <c r="M359">
        <f>ROUNDUP(IF(B359&gt;$D$5,0,($D$5-B359+1)/365),0)</f>
        <v>0</v>
      </c>
      <c r="N359" s="28">
        <f>IF(OR(L359=1,M359=1),IF(B359+364&lt;=$D$5,(B359+364-$D$4+1)/365,IF(B359&gt;$D$4,($D$5-B359+1)/365,$D$6/365)),0)</f>
        <v>0</v>
      </c>
      <c r="O359" s="28">
        <f>'Data &amp; Parameter'!$E$16*'Data &amp; Parameter'!$E$17*('Data &amp; Parameter'!$E$18+'Data &amp; Parameter'!$E$19)*'Data &amp; Parameter'!$E$20*'Data &amp; Parameter'!$E$37*N359</f>
        <v>0</v>
      </c>
      <c r="P359">
        <f>ROUNDUP(IF(D359&gt;$D$4,0,($D$4-D359+1)/365),0)</f>
        <v>0</v>
      </c>
      <c r="Q359">
        <f>ROUNDUP(IF(D359&gt;$D$5,0,($D$5-D359+1)/365),0)</f>
        <v>0</v>
      </c>
      <c r="R359" s="28">
        <f>IF(OR(P359=1,Q359=1),IF(D359+364&lt;=$D$5,(D359+364-$D$4+1)/365,IF(D359&gt;$D$4,($D$5-D359+1)/365,$D$6/365)),0)</f>
        <v>0</v>
      </c>
      <c r="S359" s="28">
        <f>'Data &amp; Parameter'!$E$16*'Data &amp; Parameter'!$E$17*('Data &amp; Parameter'!$E$18+'Data &amp; Parameter'!$E$19)*'Data &amp; Parameter'!$E$20*'Data &amp; Parameter'!$E$37*R359</f>
        <v>0</v>
      </c>
      <c r="T359" s="28">
        <f t="shared" si="5"/>
        <v>0</v>
      </c>
    </row>
    <row r="360" spans="1:20" ht="15.75" customHeight="1" x14ac:dyDescent="0.35">
      <c r="A360">
        <v>353</v>
      </c>
      <c r="B360" s="76">
        <v>44234</v>
      </c>
      <c r="C360" s="1" t="s">
        <v>1234</v>
      </c>
      <c r="D360" s="76">
        <v>44234</v>
      </c>
      <c r="E360" s="1" t="s">
        <v>1235</v>
      </c>
      <c r="F360" s="1" t="s">
        <v>1236</v>
      </c>
      <c r="G360" s="1" t="s">
        <v>123</v>
      </c>
      <c r="H360" s="1" t="s">
        <v>124</v>
      </c>
      <c r="I360" s="1" t="s">
        <v>125</v>
      </c>
      <c r="J360" s="1" t="s">
        <v>487</v>
      </c>
      <c r="K360" s="1" t="s">
        <v>487</v>
      </c>
      <c r="L360">
        <f>ROUNDUP(IF(B360&gt;$D$4,0,($D$4-B360+1)/365),0)</f>
        <v>0</v>
      </c>
      <c r="M360">
        <f>ROUNDUP(IF(B360&gt;$D$5,0,($D$5-B360+1)/365),0)</f>
        <v>0</v>
      </c>
      <c r="N360" s="28">
        <f>IF(OR(L360=1,M360=1),IF(B360+364&lt;=$D$5,(B360+364-$D$4+1)/365,IF(B360&gt;$D$4,($D$5-B360+1)/365,$D$6/365)),0)</f>
        <v>0</v>
      </c>
      <c r="O360" s="28">
        <f>'Data &amp; Parameter'!$E$16*'Data &amp; Parameter'!$E$17*('Data &amp; Parameter'!$E$18+'Data &amp; Parameter'!$E$19)*'Data &amp; Parameter'!$E$20*'Data &amp; Parameter'!$E$37*N360</f>
        <v>0</v>
      </c>
      <c r="P360">
        <f>ROUNDUP(IF(D360&gt;$D$4,0,($D$4-D360+1)/365),0)</f>
        <v>0</v>
      </c>
      <c r="Q360">
        <f>ROUNDUP(IF(D360&gt;$D$5,0,($D$5-D360+1)/365),0)</f>
        <v>0</v>
      </c>
      <c r="R360" s="28">
        <f>IF(OR(P360=1,Q360=1),IF(D360+364&lt;=$D$5,(D360+364-$D$4+1)/365,IF(D360&gt;$D$4,($D$5-D360+1)/365,$D$6/365)),0)</f>
        <v>0</v>
      </c>
      <c r="S360" s="28">
        <f>'Data &amp; Parameter'!$E$16*'Data &amp; Parameter'!$E$17*('Data &amp; Parameter'!$E$18+'Data &amp; Parameter'!$E$19)*'Data &amp; Parameter'!$E$20*'Data &amp; Parameter'!$E$37*R360</f>
        <v>0</v>
      </c>
      <c r="T360" s="28">
        <f t="shared" si="5"/>
        <v>0</v>
      </c>
    </row>
    <row r="361" spans="1:20" ht="15.75" customHeight="1" x14ac:dyDescent="0.35">
      <c r="A361">
        <v>354</v>
      </c>
      <c r="B361" s="76">
        <v>44234</v>
      </c>
      <c r="C361" s="1" t="s">
        <v>1237</v>
      </c>
      <c r="D361" s="76">
        <v>44234</v>
      </c>
      <c r="E361" s="1" t="s">
        <v>1238</v>
      </c>
      <c r="F361" s="1" t="s">
        <v>1239</v>
      </c>
      <c r="G361" s="1" t="s">
        <v>123</v>
      </c>
      <c r="H361" s="1" t="s">
        <v>124</v>
      </c>
      <c r="I361" s="1" t="s">
        <v>125</v>
      </c>
      <c r="J361" s="1" t="s">
        <v>487</v>
      </c>
      <c r="K361" s="1" t="s">
        <v>487</v>
      </c>
      <c r="L361">
        <f>ROUNDUP(IF(B361&gt;$D$4,0,($D$4-B361+1)/365),0)</f>
        <v>0</v>
      </c>
      <c r="M361">
        <f>ROUNDUP(IF(B361&gt;$D$5,0,($D$5-B361+1)/365),0)</f>
        <v>0</v>
      </c>
      <c r="N361" s="28">
        <f>IF(OR(L361=1,M361=1),IF(B361+364&lt;=$D$5,(B361+364-$D$4+1)/365,IF(B361&gt;$D$4,($D$5-B361+1)/365,$D$6/365)),0)</f>
        <v>0</v>
      </c>
      <c r="O361" s="28">
        <f>'Data &amp; Parameter'!$E$16*'Data &amp; Parameter'!$E$17*('Data &amp; Parameter'!$E$18+'Data &amp; Parameter'!$E$19)*'Data &amp; Parameter'!$E$20*'Data &amp; Parameter'!$E$37*N361</f>
        <v>0</v>
      </c>
      <c r="P361">
        <f>ROUNDUP(IF(D361&gt;$D$4,0,($D$4-D361+1)/365),0)</f>
        <v>0</v>
      </c>
      <c r="Q361">
        <f>ROUNDUP(IF(D361&gt;$D$5,0,($D$5-D361+1)/365),0)</f>
        <v>0</v>
      </c>
      <c r="R361" s="28">
        <f>IF(OR(P361=1,Q361=1),IF(D361+364&lt;=$D$5,(D361+364-$D$4+1)/365,IF(D361&gt;$D$4,($D$5-D361+1)/365,$D$6/365)),0)</f>
        <v>0</v>
      </c>
      <c r="S361" s="28">
        <f>'Data &amp; Parameter'!$E$16*'Data &amp; Parameter'!$E$17*('Data &amp; Parameter'!$E$18+'Data &amp; Parameter'!$E$19)*'Data &amp; Parameter'!$E$20*'Data &amp; Parameter'!$E$37*R361</f>
        <v>0</v>
      </c>
      <c r="T361" s="28">
        <f t="shared" si="5"/>
        <v>0</v>
      </c>
    </row>
    <row r="362" spans="1:20" ht="15.75" customHeight="1" x14ac:dyDescent="0.35">
      <c r="A362">
        <v>355</v>
      </c>
      <c r="B362" s="76">
        <v>44234</v>
      </c>
      <c r="C362" s="1" t="s">
        <v>1240</v>
      </c>
      <c r="D362" s="76">
        <v>44234</v>
      </c>
      <c r="E362" s="1" t="s">
        <v>1241</v>
      </c>
      <c r="F362" s="1" t="s">
        <v>1242</v>
      </c>
      <c r="G362" s="1" t="s">
        <v>123</v>
      </c>
      <c r="H362" s="1" t="s">
        <v>124</v>
      </c>
      <c r="I362" s="1" t="s">
        <v>125</v>
      </c>
      <c r="J362" s="1" t="s">
        <v>487</v>
      </c>
      <c r="K362" s="1" t="s">
        <v>487</v>
      </c>
      <c r="L362">
        <f>ROUNDUP(IF(B362&gt;$D$4,0,($D$4-B362+1)/365),0)</f>
        <v>0</v>
      </c>
      <c r="M362">
        <f>ROUNDUP(IF(B362&gt;$D$5,0,($D$5-B362+1)/365),0)</f>
        <v>0</v>
      </c>
      <c r="N362" s="28">
        <f>IF(OR(L362=1,M362=1),IF(B362+364&lt;=$D$5,(B362+364-$D$4+1)/365,IF(B362&gt;$D$4,($D$5-B362+1)/365,$D$6/365)),0)</f>
        <v>0</v>
      </c>
      <c r="O362" s="28">
        <f>'Data &amp; Parameter'!$E$16*'Data &amp; Parameter'!$E$17*('Data &amp; Parameter'!$E$18+'Data &amp; Parameter'!$E$19)*'Data &amp; Parameter'!$E$20*'Data &amp; Parameter'!$E$37*N362</f>
        <v>0</v>
      </c>
      <c r="P362">
        <f>ROUNDUP(IF(D362&gt;$D$4,0,($D$4-D362+1)/365),0)</f>
        <v>0</v>
      </c>
      <c r="Q362">
        <f>ROUNDUP(IF(D362&gt;$D$5,0,($D$5-D362+1)/365),0)</f>
        <v>0</v>
      </c>
      <c r="R362" s="28">
        <f>IF(OR(P362=1,Q362=1),IF(D362+364&lt;=$D$5,(D362+364-$D$4+1)/365,IF(D362&gt;$D$4,($D$5-D362+1)/365,$D$6/365)),0)</f>
        <v>0</v>
      </c>
      <c r="S362" s="28">
        <f>'Data &amp; Parameter'!$E$16*'Data &amp; Parameter'!$E$17*('Data &amp; Parameter'!$E$18+'Data &amp; Parameter'!$E$19)*'Data &amp; Parameter'!$E$20*'Data &amp; Parameter'!$E$37*R362</f>
        <v>0</v>
      </c>
      <c r="T362" s="28">
        <f t="shared" si="5"/>
        <v>0</v>
      </c>
    </row>
    <row r="363" spans="1:20" ht="15.75" customHeight="1" x14ac:dyDescent="0.35">
      <c r="A363">
        <v>356</v>
      </c>
      <c r="B363" s="76">
        <v>44234</v>
      </c>
      <c r="C363" s="1" t="s">
        <v>1243</v>
      </c>
      <c r="D363" s="76">
        <v>44234</v>
      </c>
      <c r="E363" s="1" t="s">
        <v>1244</v>
      </c>
      <c r="F363" s="1" t="s">
        <v>1245</v>
      </c>
      <c r="G363" s="1" t="s">
        <v>123</v>
      </c>
      <c r="H363" s="1" t="s">
        <v>124</v>
      </c>
      <c r="I363" s="1" t="s">
        <v>125</v>
      </c>
      <c r="J363" s="1" t="s">
        <v>487</v>
      </c>
      <c r="K363" s="1" t="s">
        <v>487</v>
      </c>
      <c r="L363">
        <f>ROUNDUP(IF(B363&gt;$D$4,0,($D$4-B363+1)/365),0)</f>
        <v>0</v>
      </c>
      <c r="M363">
        <f>ROUNDUP(IF(B363&gt;$D$5,0,($D$5-B363+1)/365),0)</f>
        <v>0</v>
      </c>
      <c r="N363" s="28">
        <f>IF(OR(L363=1,M363=1),IF(B363+364&lt;=$D$5,(B363+364-$D$4+1)/365,IF(B363&gt;$D$4,($D$5-B363+1)/365,$D$6/365)),0)</f>
        <v>0</v>
      </c>
      <c r="O363" s="28">
        <f>'Data &amp; Parameter'!$E$16*'Data &amp; Parameter'!$E$17*('Data &amp; Parameter'!$E$18+'Data &amp; Parameter'!$E$19)*'Data &amp; Parameter'!$E$20*'Data &amp; Parameter'!$E$37*N363</f>
        <v>0</v>
      </c>
      <c r="P363">
        <f>ROUNDUP(IF(D363&gt;$D$4,0,($D$4-D363+1)/365),0)</f>
        <v>0</v>
      </c>
      <c r="Q363">
        <f>ROUNDUP(IF(D363&gt;$D$5,0,($D$5-D363+1)/365),0)</f>
        <v>0</v>
      </c>
      <c r="R363" s="28">
        <f>IF(OR(P363=1,Q363=1),IF(D363+364&lt;=$D$5,(D363+364-$D$4+1)/365,IF(D363&gt;$D$4,($D$5-D363+1)/365,$D$6/365)),0)</f>
        <v>0</v>
      </c>
      <c r="S363" s="28">
        <f>'Data &amp; Parameter'!$E$16*'Data &amp; Parameter'!$E$17*('Data &amp; Parameter'!$E$18+'Data &amp; Parameter'!$E$19)*'Data &amp; Parameter'!$E$20*'Data &amp; Parameter'!$E$37*R363</f>
        <v>0</v>
      </c>
      <c r="T363" s="28">
        <f t="shared" si="5"/>
        <v>0</v>
      </c>
    </row>
    <row r="364" spans="1:20" ht="15.75" customHeight="1" x14ac:dyDescent="0.35">
      <c r="A364">
        <v>357</v>
      </c>
      <c r="B364" s="76">
        <v>44234</v>
      </c>
      <c r="C364" s="1" t="s">
        <v>1246</v>
      </c>
      <c r="D364" s="76">
        <v>44234</v>
      </c>
      <c r="E364" s="1" t="s">
        <v>1247</v>
      </c>
      <c r="F364" s="1" t="s">
        <v>1248</v>
      </c>
      <c r="G364" s="1" t="s">
        <v>123</v>
      </c>
      <c r="H364" s="1" t="s">
        <v>124</v>
      </c>
      <c r="I364" s="1" t="s">
        <v>125</v>
      </c>
      <c r="J364" s="1" t="s">
        <v>487</v>
      </c>
      <c r="K364" s="1" t="s">
        <v>487</v>
      </c>
      <c r="L364">
        <f>ROUNDUP(IF(B364&gt;$D$4,0,($D$4-B364+1)/365),0)</f>
        <v>0</v>
      </c>
      <c r="M364">
        <f>ROUNDUP(IF(B364&gt;$D$5,0,($D$5-B364+1)/365),0)</f>
        <v>0</v>
      </c>
      <c r="N364" s="28">
        <f>IF(OR(L364=1,M364=1),IF(B364+364&lt;=$D$5,(B364+364-$D$4+1)/365,IF(B364&gt;$D$4,($D$5-B364+1)/365,$D$6/365)),0)</f>
        <v>0</v>
      </c>
      <c r="O364" s="28">
        <f>'Data &amp; Parameter'!$E$16*'Data &amp; Parameter'!$E$17*('Data &amp; Parameter'!$E$18+'Data &amp; Parameter'!$E$19)*'Data &amp; Parameter'!$E$20*'Data &amp; Parameter'!$E$37*N364</f>
        <v>0</v>
      </c>
      <c r="P364">
        <f>ROUNDUP(IF(D364&gt;$D$4,0,($D$4-D364+1)/365),0)</f>
        <v>0</v>
      </c>
      <c r="Q364">
        <f>ROUNDUP(IF(D364&gt;$D$5,0,($D$5-D364+1)/365),0)</f>
        <v>0</v>
      </c>
      <c r="R364" s="28">
        <f>IF(OR(P364=1,Q364=1),IF(D364+364&lt;=$D$5,(D364+364-$D$4+1)/365,IF(D364&gt;$D$4,($D$5-D364+1)/365,$D$6/365)),0)</f>
        <v>0</v>
      </c>
      <c r="S364" s="28">
        <f>'Data &amp; Parameter'!$E$16*'Data &amp; Parameter'!$E$17*('Data &amp; Parameter'!$E$18+'Data &amp; Parameter'!$E$19)*'Data &amp; Parameter'!$E$20*'Data &amp; Parameter'!$E$37*R364</f>
        <v>0</v>
      </c>
      <c r="T364" s="28">
        <f t="shared" si="5"/>
        <v>0</v>
      </c>
    </row>
    <row r="365" spans="1:20" ht="15.75" customHeight="1" x14ac:dyDescent="0.35">
      <c r="A365">
        <v>358</v>
      </c>
      <c r="B365" s="76">
        <v>44234</v>
      </c>
      <c r="C365" s="1" t="s">
        <v>1249</v>
      </c>
      <c r="D365" s="76">
        <v>44234</v>
      </c>
      <c r="E365" s="1" t="s">
        <v>1250</v>
      </c>
      <c r="F365" s="1" t="s">
        <v>1251</v>
      </c>
      <c r="G365" s="1" t="s">
        <v>123</v>
      </c>
      <c r="H365" s="1" t="s">
        <v>124</v>
      </c>
      <c r="I365" s="1" t="s">
        <v>125</v>
      </c>
      <c r="J365" s="1" t="s">
        <v>487</v>
      </c>
      <c r="K365" s="1" t="s">
        <v>487</v>
      </c>
      <c r="L365">
        <f>ROUNDUP(IF(B365&gt;$D$4,0,($D$4-B365+1)/365),0)</f>
        <v>0</v>
      </c>
      <c r="M365">
        <f>ROUNDUP(IF(B365&gt;$D$5,0,($D$5-B365+1)/365),0)</f>
        <v>0</v>
      </c>
      <c r="N365" s="28">
        <f>IF(OR(L365=1,M365=1),IF(B365+364&lt;=$D$5,(B365+364-$D$4+1)/365,IF(B365&gt;$D$4,($D$5-B365+1)/365,$D$6/365)),0)</f>
        <v>0</v>
      </c>
      <c r="O365" s="28">
        <f>'Data &amp; Parameter'!$E$16*'Data &amp; Parameter'!$E$17*('Data &amp; Parameter'!$E$18+'Data &amp; Parameter'!$E$19)*'Data &amp; Parameter'!$E$20*'Data &amp; Parameter'!$E$37*N365</f>
        <v>0</v>
      </c>
      <c r="P365">
        <f>ROUNDUP(IF(D365&gt;$D$4,0,($D$4-D365+1)/365),0)</f>
        <v>0</v>
      </c>
      <c r="Q365">
        <f>ROUNDUP(IF(D365&gt;$D$5,0,($D$5-D365+1)/365),0)</f>
        <v>0</v>
      </c>
      <c r="R365" s="28">
        <f>IF(OR(P365=1,Q365=1),IF(D365+364&lt;=$D$5,(D365+364-$D$4+1)/365,IF(D365&gt;$D$4,($D$5-D365+1)/365,$D$6/365)),0)</f>
        <v>0</v>
      </c>
      <c r="S365" s="28">
        <f>'Data &amp; Parameter'!$E$16*'Data &amp; Parameter'!$E$17*('Data &amp; Parameter'!$E$18+'Data &amp; Parameter'!$E$19)*'Data &amp; Parameter'!$E$20*'Data &amp; Parameter'!$E$37*R365</f>
        <v>0</v>
      </c>
      <c r="T365" s="28">
        <f t="shared" si="5"/>
        <v>0</v>
      </c>
    </row>
    <row r="366" spans="1:20" ht="15.75" customHeight="1" x14ac:dyDescent="0.35">
      <c r="A366">
        <v>359</v>
      </c>
      <c r="B366" s="76">
        <v>44234</v>
      </c>
      <c r="C366" s="1" t="s">
        <v>1252</v>
      </c>
      <c r="D366" s="76">
        <v>44234</v>
      </c>
      <c r="E366" s="1" t="s">
        <v>1253</v>
      </c>
      <c r="F366" s="1" t="s">
        <v>1254</v>
      </c>
      <c r="G366" s="1" t="s">
        <v>123</v>
      </c>
      <c r="H366" s="1" t="s">
        <v>124</v>
      </c>
      <c r="I366" s="1" t="s">
        <v>125</v>
      </c>
      <c r="J366" s="1" t="s">
        <v>487</v>
      </c>
      <c r="K366" s="1" t="s">
        <v>487</v>
      </c>
      <c r="L366">
        <f>ROUNDUP(IF(B366&gt;$D$4,0,($D$4-B366+1)/365),0)</f>
        <v>0</v>
      </c>
      <c r="M366">
        <f>ROUNDUP(IF(B366&gt;$D$5,0,($D$5-B366+1)/365),0)</f>
        <v>0</v>
      </c>
      <c r="N366" s="28">
        <f>IF(OR(L366=1,M366=1),IF(B366+364&lt;=$D$5,(B366+364-$D$4+1)/365,IF(B366&gt;$D$4,($D$5-B366+1)/365,$D$6/365)),0)</f>
        <v>0</v>
      </c>
      <c r="O366" s="28">
        <f>'Data &amp; Parameter'!$E$16*'Data &amp; Parameter'!$E$17*('Data &amp; Parameter'!$E$18+'Data &amp; Parameter'!$E$19)*'Data &amp; Parameter'!$E$20*'Data &amp; Parameter'!$E$37*N366</f>
        <v>0</v>
      </c>
      <c r="P366">
        <f>ROUNDUP(IF(D366&gt;$D$4,0,($D$4-D366+1)/365),0)</f>
        <v>0</v>
      </c>
      <c r="Q366">
        <f>ROUNDUP(IF(D366&gt;$D$5,0,($D$5-D366+1)/365),0)</f>
        <v>0</v>
      </c>
      <c r="R366" s="28">
        <f>IF(OR(P366=1,Q366=1),IF(D366+364&lt;=$D$5,(D366+364-$D$4+1)/365,IF(D366&gt;$D$4,($D$5-D366+1)/365,$D$6/365)),0)</f>
        <v>0</v>
      </c>
      <c r="S366" s="28">
        <f>'Data &amp; Parameter'!$E$16*'Data &amp; Parameter'!$E$17*('Data &amp; Parameter'!$E$18+'Data &amp; Parameter'!$E$19)*'Data &amp; Parameter'!$E$20*'Data &amp; Parameter'!$E$37*R366</f>
        <v>0</v>
      </c>
      <c r="T366" s="28">
        <f t="shared" si="5"/>
        <v>0</v>
      </c>
    </row>
    <row r="367" spans="1:20" ht="15.75" customHeight="1" x14ac:dyDescent="0.35">
      <c r="A367">
        <v>360</v>
      </c>
      <c r="B367" s="76">
        <v>44234</v>
      </c>
      <c r="C367" s="1" t="s">
        <v>1255</v>
      </c>
      <c r="D367" s="76">
        <v>44234</v>
      </c>
      <c r="E367" s="1" t="s">
        <v>1256</v>
      </c>
      <c r="F367" s="1" t="s">
        <v>1257</v>
      </c>
      <c r="G367" s="1" t="s">
        <v>123</v>
      </c>
      <c r="H367" s="1" t="s">
        <v>124</v>
      </c>
      <c r="I367" s="1" t="s">
        <v>125</v>
      </c>
      <c r="J367" s="1" t="s">
        <v>487</v>
      </c>
      <c r="K367" s="1" t="s">
        <v>487</v>
      </c>
      <c r="L367">
        <f>ROUNDUP(IF(B367&gt;$D$4,0,($D$4-B367+1)/365),0)</f>
        <v>0</v>
      </c>
      <c r="M367">
        <f>ROUNDUP(IF(B367&gt;$D$5,0,($D$5-B367+1)/365),0)</f>
        <v>0</v>
      </c>
      <c r="N367" s="28">
        <f>IF(OR(L367=1,M367=1),IF(B367+364&lt;=$D$5,(B367+364-$D$4+1)/365,IF(B367&gt;$D$4,($D$5-B367+1)/365,$D$6/365)),0)</f>
        <v>0</v>
      </c>
      <c r="O367" s="28">
        <f>'Data &amp; Parameter'!$E$16*'Data &amp; Parameter'!$E$17*('Data &amp; Parameter'!$E$18+'Data &amp; Parameter'!$E$19)*'Data &amp; Parameter'!$E$20*'Data &amp; Parameter'!$E$37*N367</f>
        <v>0</v>
      </c>
      <c r="P367">
        <f>ROUNDUP(IF(D367&gt;$D$4,0,($D$4-D367+1)/365),0)</f>
        <v>0</v>
      </c>
      <c r="Q367">
        <f>ROUNDUP(IF(D367&gt;$D$5,0,($D$5-D367+1)/365),0)</f>
        <v>0</v>
      </c>
      <c r="R367" s="28">
        <f>IF(OR(P367=1,Q367=1),IF(D367+364&lt;=$D$5,(D367+364-$D$4+1)/365,IF(D367&gt;$D$4,($D$5-D367+1)/365,$D$6/365)),0)</f>
        <v>0</v>
      </c>
      <c r="S367" s="28">
        <f>'Data &amp; Parameter'!$E$16*'Data &amp; Parameter'!$E$17*('Data &amp; Parameter'!$E$18+'Data &amp; Parameter'!$E$19)*'Data &amp; Parameter'!$E$20*'Data &amp; Parameter'!$E$37*R367</f>
        <v>0</v>
      </c>
      <c r="T367" s="28">
        <f t="shared" si="5"/>
        <v>0</v>
      </c>
    </row>
    <row r="368" spans="1:20" ht="15.75" customHeight="1" x14ac:dyDescent="0.35">
      <c r="A368">
        <v>361</v>
      </c>
      <c r="B368" s="76">
        <v>44234</v>
      </c>
      <c r="C368" s="1" t="s">
        <v>1258</v>
      </c>
      <c r="D368" s="76">
        <v>44234</v>
      </c>
      <c r="E368" s="1" t="s">
        <v>1259</v>
      </c>
      <c r="F368" s="1" t="s">
        <v>1260</v>
      </c>
      <c r="G368" s="1" t="s">
        <v>123</v>
      </c>
      <c r="H368" s="1" t="s">
        <v>124</v>
      </c>
      <c r="I368" s="1" t="s">
        <v>125</v>
      </c>
      <c r="J368" s="1" t="s">
        <v>487</v>
      </c>
      <c r="K368" s="1" t="s">
        <v>487</v>
      </c>
      <c r="L368">
        <f>ROUNDUP(IF(B368&gt;$D$4,0,($D$4-B368+1)/365),0)</f>
        <v>0</v>
      </c>
      <c r="M368">
        <f>ROUNDUP(IF(B368&gt;$D$5,0,($D$5-B368+1)/365),0)</f>
        <v>0</v>
      </c>
      <c r="N368" s="28">
        <f>IF(OR(L368=1,M368=1),IF(B368+364&lt;=$D$5,(B368+364-$D$4+1)/365,IF(B368&gt;$D$4,($D$5-B368+1)/365,$D$6/365)),0)</f>
        <v>0</v>
      </c>
      <c r="O368" s="28">
        <f>'Data &amp; Parameter'!$E$16*'Data &amp; Parameter'!$E$17*('Data &amp; Parameter'!$E$18+'Data &amp; Parameter'!$E$19)*'Data &amp; Parameter'!$E$20*'Data &amp; Parameter'!$E$37*N368</f>
        <v>0</v>
      </c>
      <c r="P368">
        <f>ROUNDUP(IF(D368&gt;$D$4,0,($D$4-D368+1)/365),0)</f>
        <v>0</v>
      </c>
      <c r="Q368">
        <f>ROUNDUP(IF(D368&gt;$D$5,0,($D$5-D368+1)/365),0)</f>
        <v>0</v>
      </c>
      <c r="R368" s="28">
        <f>IF(OR(P368=1,Q368=1),IF(D368+364&lt;=$D$5,(D368+364-$D$4+1)/365,IF(D368&gt;$D$4,($D$5-D368+1)/365,$D$6/365)),0)</f>
        <v>0</v>
      </c>
      <c r="S368" s="28">
        <f>'Data &amp; Parameter'!$E$16*'Data &amp; Parameter'!$E$17*('Data &amp; Parameter'!$E$18+'Data &amp; Parameter'!$E$19)*'Data &amp; Parameter'!$E$20*'Data &amp; Parameter'!$E$37*R368</f>
        <v>0</v>
      </c>
      <c r="T368" s="28">
        <f t="shared" si="5"/>
        <v>0</v>
      </c>
    </row>
    <row r="369" spans="1:20" ht="15.75" customHeight="1" x14ac:dyDescent="0.35">
      <c r="A369">
        <v>362</v>
      </c>
      <c r="B369" s="76">
        <v>44234</v>
      </c>
      <c r="C369" s="1" t="s">
        <v>1261</v>
      </c>
      <c r="D369" s="76">
        <v>44234</v>
      </c>
      <c r="E369" s="1" t="s">
        <v>1262</v>
      </c>
      <c r="F369" s="1" t="s">
        <v>1263</v>
      </c>
      <c r="G369" s="1" t="s">
        <v>123</v>
      </c>
      <c r="H369" s="1" t="s">
        <v>124</v>
      </c>
      <c r="I369" s="1" t="s">
        <v>125</v>
      </c>
      <c r="J369" s="1" t="s">
        <v>487</v>
      </c>
      <c r="K369" s="1" t="s">
        <v>487</v>
      </c>
      <c r="L369">
        <f>ROUNDUP(IF(B369&gt;$D$4,0,($D$4-B369+1)/365),0)</f>
        <v>0</v>
      </c>
      <c r="M369">
        <f>ROUNDUP(IF(B369&gt;$D$5,0,($D$5-B369+1)/365),0)</f>
        <v>0</v>
      </c>
      <c r="N369" s="28">
        <f>IF(OR(L369=1,M369=1),IF(B369+364&lt;=$D$5,(B369+364-$D$4+1)/365,IF(B369&gt;$D$4,($D$5-B369+1)/365,$D$6/365)),0)</f>
        <v>0</v>
      </c>
      <c r="O369" s="28">
        <f>'Data &amp; Parameter'!$E$16*'Data &amp; Parameter'!$E$17*('Data &amp; Parameter'!$E$18+'Data &amp; Parameter'!$E$19)*'Data &amp; Parameter'!$E$20*'Data &amp; Parameter'!$E$37*N369</f>
        <v>0</v>
      </c>
      <c r="P369">
        <f>ROUNDUP(IF(D369&gt;$D$4,0,($D$4-D369+1)/365),0)</f>
        <v>0</v>
      </c>
      <c r="Q369">
        <f>ROUNDUP(IF(D369&gt;$D$5,0,($D$5-D369+1)/365),0)</f>
        <v>0</v>
      </c>
      <c r="R369" s="28">
        <f>IF(OR(P369=1,Q369=1),IF(D369+364&lt;=$D$5,(D369+364-$D$4+1)/365,IF(D369&gt;$D$4,($D$5-D369+1)/365,$D$6/365)),0)</f>
        <v>0</v>
      </c>
      <c r="S369" s="28">
        <f>'Data &amp; Parameter'!$E$16*'Data &amp; Parameter'!$E$17*('Data &amp; Parameter'!$E$18+'Data &amp; Parameter'!$E$19)*'Data &amp; Parameter'!$E$20*'Data &amp; Parameter'!$E$37*R369</f>
        <v>0</v>
      </c>
      <c r="T369" s="28">
        <f t="shared" si="5"/>
        <v>0</v>
      </c>
    </row>
    <row r="370" spans="1:20" ht="15.75" customHeight="1" x14ac:dyDescent="0.35">
      <c r="A370">
        <v>363</v>
      </c>
      <c r="B370" s="76">
        <v>44234</v>
      </c>
      <c r="C370" s="1" t="s">
        <v>1264</v>
      </c>
      <c r="D370" s="76">
        <v>44234</v>
      </c>
      <c r="E370" s="1" t="s">
        <v>1265</v>
      </c>
      <c r="F370" s="1" t="s">
        <v>1266</v>
      </c>
      <c r="G370" s="1" t="s">
        <v>123</v>
      </c>
      <c r="H370" s="1" t="s">
        <v>124</v>
      </c>
      <c r="I370" s="1" t="s">
        <v>125</v>
      </c>
      <c r="J370" s="1" t="s">
        <v>487</v>
      </c>
      <c r="K370" s="1" t="s">
        <v>487</v>
      </c>
      <c r="L370">
        <f>ROUNDUP(IF(B370&gt;$D$4,0,($D$4-B370+1)/365),0)</f>
        <v>0</v>
      </c>
      <c r="M370">
        <f>ROUNDUP(IF(B370&gt;$D$5,0,($D$5-B370+1)/365),0)</f>
        <v>0</v>
      </c>
      <c r="N370" s="28">
        <f>IF(OR(L370=1,M370=1),IF(B370+364&lt;=$D$5,(B370+364-$D$4+1)/365,IF(B370&gt;$D$4,($D$5-B370+1)/365,$D$6/365)),0)</f>
        <v>0</v>
      </c>
      <c r="O370" s="28">
        <f>'Data &amp; Parameter'!$E$16*'Data &amp; Parameter'!$E$17*('Data &amp; Parameter'!$E$18+'Data &amp; Parameter'!$E$19)*'Data &amp; Parameter'!$E$20*'Data &amp; Parameter'!$E$37*N370</f>
        <v>0</v>
      </c>
      <c r="P370">
        <f>ROUNDUP(IF(D370&gt;$D$4,0,($D$4-D370+1)/365),0)</f>
        <v>0</v>
      </c>
      <c r="Q370">
        <f>ROUNDUP(IF(D370&gt;$D$5,0,($D$5-D370+1)/365),0)</f>
        <v>0</v>
      </c>
      <c r="R370" s="28">
        <f>IF(OR(P370=1,Q370=1),IF(D370+364&lt;=$D$5,(D370+364-$D$4+1)/365,IF(D370&gt;$D$4,($D$5-D370+1)/365,$D$6/365)),0)</f>
        <v>0</v>
      </c>
      <c r="S370" s="28">
        <f>'Data &amp; Parameter'!$E$16*'Data &amp; Parameter'!$E$17*('Data &amp; Parameter'!$E$18+'Data &amp; Parameter'!$E$19)*'Data &amp; Parameter'!$E$20*'Data &amp; Parameter'!$E$37*R370</f>
        <v>0</v>
      </c>
      <c r="T370" s="28">
        <f t="shared" si="5"/>
        <v>0</v>
      </c>
    </row>
    <row r="371" spans="1:20" ht="15.75" customHeight="1" x14ac:dyDescent="0.35">
      <c r="A371">
        <v>364</v>
      </c>
      <c r="B371" s="76">
        <v>44234</v>
      </c>
      <c r="C371" s="1" t="s">
        <v>1267</v>
      </c>
      <c r="D371" s="76">
        <v>44234</v>
      </c>
      <c r="E371" s="1" t="s">
        <v>1268</v>
      </c>
      <c r="F371" s="1" t="s">
        <v>1269</v>
      </c>
      <c r="G371" s="1" t="s">
        <v>123</v>
      </c>
      <c r="H371" s="1" t="s">
        <v>124</v>
      </c>
      <c r="I371" s="1" t="s">
        <v>125</v>
      </c>
      <c r="J371" s="1" t="s">
        <v>487</v>
      </c>
      <c r="K371" s="1" t="s">
        <v>487</v>
      </c>
      <c r="L371">
        <f>ROUNDUP(IF(B371&gt;$D$4,0,($D$4-B371+1)/365),0)</f>
        <v>0</v>
      </c>
      <c r="M371">
        <f>ROUNDUP(IF(B371&gt;$D$5,0,($D$5-B371+1)/365),0)</f>
        <v>0</v>
      </c>
      <c r="N371" s="28">
        <f>IF(OR(L371=1,M371=1),IF(B371+364&lt;=$D$5,(B371+364-$D$4+1)/365,IF(B371&gt;$D$4,($D$5-B371+1)/365,$D$6/365)),0)</f>
        <v>0</v>
      </c>
      <c r="O371" s="28">
        <f>'Data &amp; Parameter'!$E$16*'Data &amp; Parameter'!$E$17*('Data &amp; Parameter'!$E$18+'Data &amp; Parameter'!$E$19)*'Data &amp; Parameter'!$E$20*'Data &amp; Parameter'!$E$37*N371</f>
        <v>0</v>
      </c>
      <c r="P371">
        <f>ROUNDUP(IF(D371&gt;$D$4,0,($D$4-D371+1)/365),0)</f>
        <v>0</v>
      </c>
      <c r="Q371">
        <f>ROUNDUP(IF(D371&gt;$D$5,0,($D$5-D371+1)/365),0)</f>
        <v>0</v>
      </c>
      <c r="R371" s="28">
        <f>IF(OR(P371=1,Q371=1),IF(D371+364&lt;=$D$5,(D371+364-$D$4+1)/365,IF(D371&gt;$D$4,($D$5-D371+1)/365,$D$6/365)),0)</f>
        <v>0</v>
      </c>
      <c r="S371" s="28">
        <f>'Data &amp; Parameter'!$E$16*'Data &amp; Parameter'!$E$17*('Data &amp; Parameter'!$E$18+'Data &amp; Parameter'!$E$19)*'Data &amp; Parameter'!$E$20*'Data &amp; Parameter'!$E$37*R371</f>
        <v>0</v>
      </c>
      <c r="T371" s="28">
        <f t="shared" si="5"/>
        <v>0</v>
      </c>
    </row>
    <row r="372" spans="1:20" ht="15.75" customHeight="1" x14ac:dyDescent="0.35">
      <c r="A372">
        <v>365</v>
      </c>
      <c r="B372" s="76">
        <v>44234</v>
      </c>
      <c r="C372" s="1" t="s">
        <v>1270</v>
      </c>
      <c r="D372" s="76">
        <v>44234</v>
      </c>
      <c r="E372" s="1" t="s">
        <v>1271</v>
      </c>
      <c r="F372" s="1" t="s">
        <v>1272</v>
      </c>
      <c r="G372" s="1" t="s">
        <v>123</v>
      </c>
      <c r="H372" s="1" t="s">
        <v>124</v>
      </c>
      <c r="I372" s="1" t="s">
        <v>125</v>
      </c>
      <c r="J372" s="1" t="s">
        <v>487</v>
      </c>
      <c r="K372" s="1" t="s">
        <v>487</v>
      </c>
      <c r="L372">
        <f>ROUNDUP(IF(B372&gt;$D$4,0,($D$4-B372+1)/365),0)</f>
        <v>0</v>
      </c>
      <c r="M372">
        <f>ROUNDUP(IF(B372&gt;$D$5,0,($D$5-B372+1)/365),0)</f>
        <v>0</v>
      </c>
      <c r="N372" s="28">
        <f>IF(OR(L372=1,M372=1),IF(B372+364&lt;=$D$5,(B372+364-$D$4+1)/365,IF(B372&gt;$D$4,($D$5-B372+1)/365,$D$6/365)),0)</f>
        <v>0</v>
      </c>
      <c r="O372" s="28">
        <f>'Data &amp; Parameter'!$E$16*'Data &amp; Parameter'!$E$17*('Data &amp; Parameter'!$E$18+'Data &amp; Parameter'!$E$19)*'Data &amp; Parameter'!$E$20*'Data &amp; Parameter'!$E$37*N372</f>
        <v>0</v>
      </c>
      <c r="P372">
        <f>ROUNDUP(IF(D372&gt;$D$4,0,($D$4-D372+1)/365),0)</f>
        <v>0</v>
      </c>
      <c r="Q372">
        <f>ROUNDUP(IF(D372&gt;$D$5,0,($D$5-D372+1)/365),0)</f>
        <v>0</v>
      </c>
      <c r="R372" s="28">
        <f>IF(OR(P372=1,Q372=1),IF(D372+364&lt;=$D$5,(D372+364-$D$4+1)/365,IF(D372&gt;$D$4,($D$5-D372+1)/365,$D$6/365)),0)</f>
        <v>0</v>
      </c>
      <c r="S372" s="28">
        <f>'Data &amp; Parameter'!$E$16*'Data &amp; Parameter'!$E$17*('Data &amp; Parameter'!$E$18+'Data &amp; Parameter'!$E$19)*'Data &amp; Parameter'!$E$20*'Data &amp; Parameter'!$E$37*R372</f>
        <v>0</v>
      </c>
      <c r="T372" s="28">
        <f t="shared" si="5"/>
        <v>0</v>
      </c>
    </row>
    <row r="373" spans="1:20" ht="15.75" customHeight="1" x14ac:dyDescent="0.35">
      <c r="A373">
        <v>366</v>
      </c>
      <c r="B373" s="76">
        <v>44234</v>
      </c>
      <c r="C373" s="1" t="s">
        <v>1273</v>
      </c>
      <c r="D373" s="76">
        <v>44234</v>
      </c>
      <c r="E373" s="1" t="s">
        <v>1274</v>
      </c>
      <c r="F373" s="1" t="s">
        <v>1275</v>
      </c>
      <c r="G373" s="1" t="s">
        <v>123</v>
      </c>
      <c r="H373" s="1" t="s">
        <v>124</v>
      </c>
      <c r="I373" s="1" t="s">
        <v>125</v>
      </c>
      <c r="J373" s="1" t="s">
        <v>126</v>
      </c>
      <c r="K373" s="1" t="s">
        <v>126</v>
      </c>
      <c r="L373">
        <f>ROUNDUP(IF(B373&gt;$D$4,0,($D$4-B373+1)/365),0)</f>
        <v>0</v>
      </c>
      <c r="M373">
        <f>ROUNDUP(IF(B373&gt;$D$5,0,($D$5-B373+1)/365),0)</f>
        <v>0</v>
      </c>
      <c r="N373" s="28">
        <f>IF(OR(L373=1,M373=1),IF(B373+364&lt;=$D$5,(B373+364-$D$4+1)/365,IF(B373&gt;$D$4,($D$5-B373+1)/365,$D$6/365)),0)</f>
        <v>0</v>
      </c>
      <c r="O373" s="28">
        <f>'Data &amp; Parameter'!$E$16*'Data &amp; Parameter'!$E$17*('Data &amp; Parameter'!$E$18+'Data &amp; Parameter'!$E$19)*'Data &amp; Parameter'!$E$20*'Data &amp; Parameter'!$E$37*N373</f>
        <v>0</v>
      </c>
      <c r="P373">
        <f>ROUNDUP(IF(D373&gt;$D$4,0,($D$4-D373+1)/365),0)</f>
        <v>0</v>
      </c>
      <c r="Q373">
        <f>ROUNDUP(IF(D373&gt;$D$5,0,($D$5-D373+1)/365),0)</f>
        <v>0</v>
      </c>
      <c r="R373" s="28">
        <f>IF(OR(P373=1,Q373=1),IF(D373+364&lt;=$D$5,(D373+364-$D$4+1)/365,IF(D373&gt;$D$4,($D$5-D373+1)/365,$D$6/365)),0)</f>
        <v>0</v>
      </c>
      <c r="S373" s="28">
        <f>'Data &amp; Parameter'!$E$16*'Data &amp; Parameter'!$E$17*('Data &amp; Parameter'!$E$18+'Data &amp; Parameter'!$E$19)*'Data &amp; Parameter'!$E$20*'Data &amp; Parameter'!$E$37*R373</f>
        <v>0</v>
      </c>
      <c r="T373" s="28">
        <f t="shared" si="5"/>
        <v>0</v>
      </c>
    </row>
    <row r="374" spans="1:20" ht="15.75" customHeight="1" x14ac:dyDescent="0.35">
      <c r="A374">
        <v>367</v>
      </c>
      <c r="B374" s="76">
        <v>44234</v>
      </c>
      <c r="C374" s="1" t="s">
        <v>1276</v>
      </c>
      <c r="D374" s="76">
        <v>44234</v>
      </c>
      <c r="E374" s="1" t="s">
        <v>1277</v>
      </c>
      <c r="F374" s="1" t="s">
        <v>1278</v>
      </c>
      <c r="G374" s="1" t="s">
        <v>123</v>
      </c>
      <c r="H374" s="1" t="s">
        <v>124</v>
      </c>
      <c r="I374" s="1" t="s">
        <v>125</v>
      </c>
      <c r="J374" s="1" t="s">
        <v>126</v>
      </c>
      <c r="K374" s="1" t="s">
        <v>126</v>
      </c>
      <c r="L374">
        <f>ROUNDUP(IF(B374&gt;$D$4,0,($D$4-B374+1)/365),0)</f>
        <v>0</v>
      </c>
      <c r="M374">
        <f>ROUNDUP(IF(B374&gt;$D$5,0,($D$5-B374+1)/365),0)</f>
        <v>0</v>
      </c>
      <c r="N374" s="28">
        <f>IF(OR(L374=1,M374=1),IF(B374+364&lt;=$D$5,(B374+364-$D$4+1)/365,IF(B374&gt;$D$4,($D$5-B374+1)/365,$D$6/365)),0)</f>
        <v>0</v>
      </c>
      <c r="O374" s="28">
        <f>'Data &amp; Parameter'!$E$16*'Data &amp; Parameter'!$E$17*('Data &amp; Parameter'!$E$18+'Data &amp; Parameter'!$E$19)*'Data &amp; Parameter'!$E$20*'Data &amp; Parameter'!$E$37*N374</f>
        <v>0</v>
      </c>
      <c r="P374">
        <f>ROUNDUP(IF(D374&gt;$D$4,0,($D$4-D374+1)/365),0)</f>
        <v>0</v>
      </c>
      <c r="Q374">
        <f>ROUNDUP(IF(D374&gt;$D$5,0,($D$5-D374+1)/365),0)</f>
        <v>0</v>
      </c>
      <c r="R374" s="28">
        <f>IF(OR(P374=1,Q374=1),IF(D374+364&lt;=$D$5,(D374+364-$D$4+1)/365,IF(D374&gt;$D$4,($D$5-D374+1)/365,$D$6/365)),0)</f>
        <v>0</v>
      </c>
      <c r="S374" s="28">
        <f>'Data &amp; Parameter'!$E$16*'Data &amp; Parameter'!$E$17*('Data &amp; Parameter'!$E$18+'Data &amp; Parameter'!$E$19)*'Data &amp; Parameter'!$E$20*'Data &amp; Parameter'!$E$37*R374</f>
        <v>0</v>
      </c>
      <c r="T374" s="28">
        <f t="shared" si="5"/>
        <v>0</v>
      </c>
    </row>
    <row r="375" spans="1:20" ht="15.75" customHeight="1" x14ac:dyDescent="0.35">
      <c r="A375">
        <v>368</v>
      </c>
      <c r="B375" s="76">
        <v>44234</v>
      </c>
      <c r="C375" s="1" t="s">
        <v>1279</v>
      </c>
      <c r="D375" s="76">
        <v>44234</v>
      </c>
      <c r="E375" s="1" t="s">
        <v>1280</v>
      </c>
      <c r="F375" s="1" t="s">
        <v>1281</v>
      </c>
      <c r="G375" s="1" t="s">
        <v>123</v>
      </c>
      <c r="H375" s="1" t="s">
        <v>124</v>
      </c>
      <c r="I375" s="1" t="s">
        <v>125</v>
      </c>
      <c r="J375" s="1" t="s">
        <v>126</v>
      </c>
      <c r="K375" s="1" t="s">
        <v>126</v>
      </c>
      <c r="L375">
        <f>ROUNDUP(IF(B375&gt;$D$4,0,($D$4-B375+1)/365),0)</f>
        <v>0</v>
      </c>
      <c r="M375">
        <f>ROUNDUP(IF(B375&gt;$D$5,0,($D$5-B375+1)/365),0)</f>
        <v>0</v>
      </c>
      <c r="N375" s="28">
        <f>IF(OR(L375=1,M375=1),IF(B375+364&lt;=$D$5,(B375+364-$D$4+1)/365,IF(B375&gt;$D$4,($D$5-B375+1)/365,$D$6/365)),0)</f>
        <v>0</v>
      </c>
      <c r="O375" s="28">
        <f>'Data &amp; Parameter'!$E$16*'Data &amp; Parameter'!$E$17*('Data &amp; Parameter'!$E$18+'Data &amp; Parameter'!$E$19)*'Data &amp; Parameter'!$E$20*'Data &amp; Parameter'!$E$37*N375</f>
        <v>0</v>
      </c>
      <c r="P375">
        <f>ROUNDUP(IF(D375&gt;$D$4,0,($D$4-D375+1)/365),0)</f>
        <v>0</v>
      </c>
      <c r="Q375">
        <f>ROUNDUP(IF(D375&gt;$D$5,0,($D$5-D375+1)/365),0)</f>
        <v>0</v>
      </c>
      <c r="R375" s="28">
        <f>IF(OR(P375=1,Q375=1),IF(D375+364&lt;=$D$5,(D375+364-$D$4+1)/365,IF(D375&gt;$D$4,($D$5-D375+1)/365,$D$6/365)),0)</f>
        <v>0</v>
      </c>
      <c r="S375" s="28">
        <f>'Data &amp; Parameter'!$E$16*'Data &amp; Parameter'!$E$17*('Data &amp; Parameter'!$E$18+'Data &amp; Parameter'!$E$19)*'Data &amp; Parameter'!$E$20*'Data &amp; Parameter'!$E$37*R375</f>
        <v>0</v>
      </c>
      <c r="T375" s="28">
        <f t="shared" si="5"/>
        <v>0</v>
      </c>
    </row>
    <row r="376" spans="1:20" ht="15.75" customHeight="1" x14ac:dyDescent="0.35">
      <c r="A376">
        <v>369</v>
      </c>
      <c r="B376" s="76">
        <v>44234</v>
      </c>
      <c r="C376" s="1" t="s">
        <v>1282</v>
      </c>
      <c r="D376" s="76">
        <v>44234</v>
      </c>
      <c r="E376" s="1" t="s">
        <v>1283</v>
      </c>
      <c r="F376" s="1" t="s">
        <v>1284</v>
      </c>
      <c r="G376" s="1" t="s">
        <v>123</v>
      </c>
      <c r="H376" s="1" t="s">
        <v>124</v>
      </c>
      <c r="I376" s="1" t="s">
        <v>125</v>
      </c>
      <c r="J376" s="1" t="s">
        <v>126</v>
      </c>
      <c r="K376" s="1" t="s">
        <v>126</v>
      </c>
      <c r="L376">
        <f>ROUNDUP(IF(B376&gt;$D$4,0,($D$4-B376+1)/365),0)</f>
        <v>0</v>
      </c>
      <c r="M376">
        <f>ROUNDUP(IF(B376&gt;$D$5,0,($D$5-B376+1)/365),0)</f>
        <v>0</v>
      </c>
      <c r="N376" s="28">
        <f>IF(OR(L376=1,M376=1),IF(B376+364&lt;=$D$5,(B376+364-$D$4+1)/365,IF(B376&gt;$D$4,($D$5-B376+1)/365,$D$6/365)),0)</f>
        <v>0</v>
      </c>
      <c r="O376" s="28">
        <f>'Data &amp; Parameter'!$E$16*'Data &amp; Parameter'!$E$17*('Data &amp; Parameter'!$E$18+'Data &amp; Parameter'!$E$19)*'Data &amp; Parameter'!$E$20*'Data &amp; Parameter'!$E$37*N376</f>
        <v>0</v>
      </c>
      <c r="P376">
        <f>ROUNDUP(IF(D376&gt;$D$4,0,($D$4-D376+1)/365),0)</f>
        <v>0</v>
      </c>
      <c r="Q376">
        <f>ROUNDUP(IF(D376&gt;$D$5,0,($D$5-D376+1)/365),0)</f>
        <v>0</v>
      </c>
      <c r="R376" s="28">
        <f>IF(OR(P376=1,Q376=1),IF(D376+364&lt;=$D$5,(D376+364-$D$4+1)/365,IF(D376&gt;$D$4,($D$5-D376+1)/365,$D$6/365)),0)</f>
        <v>0</v>
      </c>
      <c r="S376" s="28">
        <f>'Data &amp; Parameter'!$E$16*'Data &amp; Parameter'!$E$17*('Data &amp; Parameter'!$E$18+'Data &amp; Parameter'!$E$19)*'Data &amp; Parameter'!$E$20*'Data &amp; Parameter'!$E$37*R376</f>
        <v>0</v>
      </c>
      <c r="T376" s="28">
        <f t="shared" si="5"/>
        <v>0</v>
      </c>
    </row>
    <row r="377" spans="1:20" ht="15.75" customHeight="1" x14ac:dyDescent="0.35">
      <c r="A377">
        <v>370</v>
      </c>
      <c r="B377" s="76">
        <v>44234</v>
      </c>
      <c r="C377" s="1" t="s">
        <v>1285</v>
      </c>
      <c r="D377" s="76">
        <v>44234</v>
      </c>
      <c r="E377" s="1" t="s">
        <v>1286</v>
      </c>
      <c r="F377" s="1" t="s">
        <v>1287</v>
      </c>
      <c r="G377" s="1" t="s">
        <v>123</v>
      </c>
      <c r="H377" s="1" t="s">
        <v>124</v>
      </c>
      <c r="I377" s="1" t="s">
        <v>125</v>
      </c>
      <c r="J377" s="1" t="s">
        <v>126</v>
      </c>
      <c r="K377" s="1" t="s">
        <v>126</v>
      </c>
      <c r="L377">
        <f>ROUNDUP(IF(B377&gt;$D$4,0,($D$4-B377+1)/365),0)</f>
        <v>0</v>
      </c>
      <c r="M377">
        <f>ROUNDUP(IF(B377&gt;$D$5,0,($D$5-B377+1)/365),0)</f>
        <v>0</v>
      </c>
      <c r="N377" s="28">
        <f>IF(OR(L377=1,M377=1),IF(B377+364&lt;=$D$5,(B377+364-$D$4+1)/365,IF(B377&gt;$D$4,($D$5-B377+1)/365,$D$6/365)),0)</f>
        <v>0</v>
      </c>
      <c r="O377" s="28">
        <f>'Data &amp; Parameter'!$E$16*'Data &amp; Parameter'!$E$17*('Data &amp; Parameter'!$E$18+'Data &amp; Parameter'!$E$19)*'Data &amp; Parameter'!$E$20*'Data &amp; Parameter'!$E$37*N377</f>
        <v>0</v>
      </c>
      <c r="P377">
        <f>ROUNDUP(IF(D377&gt;$D$4,0,($D$4-D377+1)/365),0)</f>
        <v>0</v>
      </c>
      <c r="Q377">
        <f>ROUNDUP(IF(D377&gt;$D$5,0,($D$5-D377+1)/365),0)</f>
        <v>0</v>
      </c>
      <c r="R377" s="28">
        <f>IF(OR(P377=1,Q377=1),IF(D377+364&lt;=$D$5,(D377+364-$D$4+1)/365,IF(D377&gt;$D$4,($D$5-D377+1)/365,$D$6/365)),0)</f>
        <v>0</v>
      </c>
      <c r="S377" s="28">
        <f>'Data &amp; Parameter'!$E$16*'Data &amp; Parameter'!$E$17*('Data &amp; Parameter'!$E$18+'Data &amp; Parameter'!$E$19)*'Data &amp; Parameter'!$E$20*'Data &amp; Parameter'!$E$37*R377</f>
        <v>0</v>
      </c>
      <c r="T377" s="28">
        <f t="shared" si="5"/>
        <v>0</v>
      </c>
    </row>
    <row r="378" spans="1:20" ht="15.75" customHeight="1" x14ac:dyDescent="0.35">
      <c r="A378">
        <v>371</v>
      </c>
      <c r="B378" s="76">
        <v>44234</v>
      </c>
      <c r="C378" s="1" t="s">
        <v>1288</v>
      </c>
      <c r="D378" s="76">
        <v>44234</v>
      </c>
      <c r="E378" s="1" t="s">
        <v>1289</v>
      </c>
      <c r="F378" s="1" t="s">
        <v>1290</v>
      </c>
      <c r="G378" s="1" t="s">
        <v>123</v>
      </c>
      <c r="H378" s="1" t="s">
        <v>124</v>
      </c>
      <c r="I378" s="1" t="s">
        <v>125</v>
      </c>
      <c r="J378" s="1" t="s">
        <v>126</v>
      </c>
      <c r="K378" s="1" t="s">
        <v>126</v>
      </c>
      <c r="L378">
        <f>ROUNDUP(IF(B378&gt;$D$4,0,($D$4-B378+1)/365),0)</f>
        <v>0</v>
      </c>
      <c r="M378">
        <f>ROUNDUP(IF(B378&gt;$D$5,0,($D$5-B378+1)/365),0)</f>
        <v>0</v>
      </c>
      <c r="N378" s="28">
        <f>IF(OR(L378=1,M378=1),IF(B378+364&lt;=$D$5,(B378+364-$D$4+1)/365,IF(B378&gt;$D$4,($D$5-B378+1)/365,$D$6/365)),0)</f>
        <v>0</v>
      </c>
      <c r="O378" s="28">
        <f>'Data &amp; Parameter'!$E$16*'Data &amp; Parameter'!$E$17*('Data &amp; Parameter'!$E$18+'Data &amp; Parameter'!$E$19)*'Data &amp; Parameter'!$E$20*'Data &amp; Parameter'!$E$37*N378</f>
        <v>0</v>
      </c>
      <c r="P378">
        <f>ROUNDUP(IF(D378&gt;$D$4,0,($D$4-D378+1)/365),0)</f>
        <v>0</v>
      </c>
      <c r="Q378">
        <f>ROUNDUP(IF(D378&gt;$D$5,0,($D$5-D378+1)/365),0)</f>
        <v>0</v>
      </c>
      <c r="R378" s="28">
        <f>IF(OR(P378=1,Q378=1),IF(D378+364&lt;=$D$5,(D378+364-$D$4+1)/365,IF(D378&gt;$D$4,($D$5-D378+1)/365,$D$6/365)),0)</f>
        <v>0</v>
      </c>
      <c r="S378" s="28">
        <f>'Data &amp; Parameter'!$E$16*'Data &amp; Parameter'!$E$17*('Data &amp; Parameter'!$E$18+'Data &amp; Parameter'!$E$19)*'Data &amp; Parameter'!$E$20*'Data &amp; Parameter'!$E$37*R378</f>
        <v>0</v>
      </c>
      <c r="T378" s="28">
        <f t="shared" si="5"/>
        <v>0</v>
      </c>
    </row>
    <row r="379" spans="1:20" ht="15.75" customHeight="1" x14ac:dyDescent="0.35">
      <c r="A379">
        <v>372</v>
      </c>
      <c r="B379" s="76">
        <v>44234</v>
      </c>
      <c r="C379" s="1" t="s">
        <v>1291</v>
      </c>
      <c r="D379" s="76">
        <v>44234</v>
      </c>
      <c r="E379" s="1" t="s">
        <v>1292</v>
      </c>
      <c r="F379" s="1" t="s">
        <v>1293</v>
      </c>
      <c r="G379" s="1" t="s">
        <v>123</v>
      </c>
      <c r="H379" s="1" t="s">
        <v>124</v>
      </c>
      <c r="I379" s="1" t="s">
        <v>125</v>
      </c>
      <c r="J379" s="1" t="s">
        <v>126</v>
      </c>
      <c r="K379" s="1" t="s">
        <v>126</v>
      </c>
      <c r="L379">
        <f>ROUNDUP(IF(B379&gt;$D$4,0,($D$4-B379+1)/365),0)</f>
        <v>0</v>
      </c>
      <c r="M379">
        <f>ROUNDUP(IF(B379&gt;$D$5,0,($D$5-B379+1)/365),0)</f>
        <v>0</v>
      </c>
      <c r="N379" s="28">
        <f>IF(OR(L379=1,M379=1),IF(B379+364&lt;=$D$5,(B379+364-$D$4+1)/365,IF(B379&gt;$D$4,($D$5-B379+1)/365,$D$6/365)),0)</f>
        <v>0</v>
      </c>
      <c r="O379" s="28">
        <f>'Data &amp; Parameter'!$E$16*'Data &amp; Parameter'!$E$17*('Data &amp; Parameter'!$E$18+'Data &amp; Parameter'!$E$19)*'Data &amp; Parameter'!$E$20*'Data &amp; Parameter'!$E$37*N379</f>
        <v>0</v>
      </c>
      <c r="P379">
        <f>ROUNDUP(IF(D379&gt;$D$4,0,($D$4-D379+1)/365),0)</f>
        <v>0</v>
      </c>
      <c r="Q379">
        <f>ROUNDUP(IF(D379&gt;$D$5,0,($D$5-D379+1)/365),0)</f>
        <v>0</v>
      </c>
      <c r="R379" s="28">
        <f>IF(OR(P379=1,Q379=1),IF(D379+364&lt;=$D$5,(D379+364-$D$4+1)/365,IF(D379&gt;$D$4,($D$5-D379+1)/365,$D$6/365)),0)</f>
        <v>0</v>
      </c>
      <c r="S379" s="28">
        <f>'Data &amp; Parameter'!$E$16*'Data &amp; Parameter'!$E$17*('Data &amp; Parameter'!$E$18+'Data &amp; Parameter'!$E$19)*'Data &amp; Parameter'!$E$20*'Data &amp; Parameter'!$E$37*R379</f>
        <v>0</v>
      </c>
      <c r="T379" s="28">
        <f t="shared" si="5"/>
        <v>0</v>
      </c>
    </row>
    <row r="380" spans="1:20" ht="15.75" customHeight="1" x14ac:dyDescent="0.35">
      <c r="A380">
        <v>373</v>
      </c>
      <c r="B380" s="76">
        <v>44234</v>
      </c>
      <c r="C380" s="1" t="s">
        <v>1294</v>
      </c>
      <c r="D380" s="76">
        <v>44234</v>
      </c>
      <c r="E380" s="1" t="s">
        <v>1295</v>
      </c>
      <c r="F380" s="1" t="s">
        <v>1296</v>
      </c>
      <c r="G380" s="1" t="s">
        <v>123</v>
      </c>
      <c r="H380" s="1" t="s">
        <v>124</v>
      </c>
      <c r="I380" s="1" t="s">
        <v>125</v>
      </c>
      <c r="J380" s="1" t="s">
        <v>126</v>
      </c>
      <c r="K380" s="1" t="s">
        <v>126</v>
      </c>
      <c r="L380">
        <f>ROUNDUP(IF(B380&gt;$D$4,0,($D$4-B380+1)/365),0)</f>
        <v>0</v>
      </c>
      <c r="M380">
        <f>ROUNDUP(IF(B380&gt;$D$5,0,($D$5-B380+1)/365),0)</f>
        <v>0</v>
      </c>
      <c r="N380" s="28">
        <f>IF(OR(L380=1,M380=1),IF(B380+364&lt;=$D$5,(B380+364-$D$4+1)/365,IF(B380&gt;$D$4,($D$5-B380+1)/365,$D$6/365)),0)</f>
        <v>0</v>
      </c>
      <c r="O380" s="28">
        <f>'Data &amp; Parameter'!$E$16*'Data &amp; Parameter'!$E$17*('Data &amp; Parameter'!$E$18+'Data &amp; Parameter'!$E$19)*'Data &amp; Parameter'!$E$20*'Data &amp; Parameter'!$E$37*N380</f>
        <v>0</v>
      </c>
      <c r="P380">
        <f>ROUNDUP(IF(D380&gt;$D$4,0,($D$4-D380+1)/365),0)</f>
        <v>0</v>
      </c>
      <c r="Q380">
        <f>ROUNDUP(IF(D380&gt;$D$5,0,($D$5-D380+1)/365),0)</f>
        <v>0</v>
      </c>
      <c r="R380" s="28">
        <f>IF(OR(P380=1,Q380=1),IF(D380+364&lt;=$D$5,(D380+364-$D$4+1)/365,IF(D380&gt;$D$4,($D$5-D380+1)/365,$D$6/365)),0)</f>
        <v>0</v>
      </c>
      <c r="S380" s="28">
        <f>'Data &amp; Parameter'!$E$16*'Data &amp; Parameter'!$E$17*('Data &amp; Parameter'!$E$18+'Data &amp; Parameter'!$E$19)*'Data &amp; Parameter'!$E$20*'Data &amp; Parameter'!$E$37*R380</f>
        <v>0</v>
      </c>
      <c r="T380" s="28">
        <f t="shared" si="5"/>
        <v>0</v>
      </c>
    </row>
    <row r="381" spans="1:20" ht="15.75" customHeight="1" x14ac:dyDescent="0.35">
      <c r="A381">
        <v>374</v>
      </c>
      <c r="B381" s="76">
        <v>44234</v>
      </c>
      <c r="C381" s="1" t="s">
        <v>1297</v>
      </c>
      <c r="D381" s="76">
        <v>44234</v>
      </c>
      <c r="E381" s="1" t="s">
        <v>1298</v>
      </c>
      <c r="F381" s="1" t="s">
        <v>1299</v>
      </c>
      <c r="G381" s="1" t="s">
        <v>123</v>
      </c>
      <c r="H381" s="1" t="s">
        <v>124</v>
      </c>
      <c r="I381" s="1" t="s">
        <v>125</v>
      </c>
      <c r="J381" s="1" t="s">
        <v>126</v>
      </c>
      <c r="K381" s="1" t="s">
        <v>126</v>
      </c>
      <c r="L381">
        <f>ROUNDUP(IF(B381&gt;$D$4,0,($D$4-B381+1)/365),0)</f>
        <v>0</v>
      </c>
      <c r="M381">
        <f>ROUNDUP(IF(B381&gt;$D$5,0,($D$5-B381+1)/365),0)</f>
        <v>0</v>
      </c>
      <c r="N381" s="28">
        <f>IF(OR(L381=1,M381=1),IF(B381+364&lt;=$D$5,(B381+364-$D$4+1)/365,IF(B381&gt;$D$4,($D$5-B381+1)/365,$D$6/365)),0)</f>
        <v>0</v>
      </c>
      <c r="O381" s="28">
        <f>'Data &amp; Parameter'!$E$16*'Data &amp; Parameter'!$E$17*('Data &amp; Parameter'!$E$18+'Data &amp; Parameter'!$E$19)*'Data &amp; Parameter'!$E$20*'Data &amp; Parameter'!$E$37*N381</f>
        <v>0</v>
      </c>
      <c r="P381">
        <f>ROUNDUP(IF(D381&gt;$D$4,0,($D$4-D381+1)/365),0)</f>
        <v>0</v>
      </c>
      <c r="Q381">
        <f>ROUNDUP(IF(D381&gt;$D$5,0,($D$5-D381+1)/365),0)</f>
        <v>0</v>
      </c>
      <c r="R381" s="28">
        <f>IF(OR(P381=1,Q381=1),IF(D381+364&lt;=$D$5,(D381+364-$D$4+1)/365,IF(D381&gt;$D$4,($D$5-D381+1)/365,$D$6/365)),0)</f>
        <v>0</v>
      </c>
      <c r="S381" s="28">
        <f>'Data &amp; Parameter'!$E$16*'Data &amp; Parameter'!$E$17*('Data &amp; Parameter'!$E$18+'Data &amp; Parameter'!$E$19)*'Data &amp; Parameter'!$E$20*'Data &amp; Parameter'!$E$37*R381</f>
        <v>0</v>
      </c>
      <c r="T381" s="28">
        <f t="shared" si="5"/>
        <v>0</v>
      </c>
    </row>
    <row r="382" spans="1:20" ht="15.75" customHeight="1" x14ac:dyDescent="0.35">
      <c r="A382">
        <v>375</v>
      </c>
      <c r="B382" s="76">
        <v>44234</v>
      </c>
      <c r="C382" s="1" t="s">
        <v>1300</v>
      </c>
      <c r="D382" s="76">
        <v>44234</v>
      </c>
      <c r="E382" s="1" t="s">
        <v>1301</v>
      </c>
      <c r="F382" s="1" t="s">
        <v>1302</v>
      </c>
      <c r="G382" s="1" t="s">
        <v>123</v>
      </c>
      <c r="H382" s="1" t="s">
        <v>124</v>
      </c>
      <c r="I382" s="1" t="s">
        <v>125</v>
      </c>
      <c r="J382" s="1" t="s">
        <v>126</v>
      </c>
      <c r="K382" s="1" t="s">
        <v>126</v>
      </c>
      <c r="L382">
        <f>ROUNDUP(IF(B382&gt;$D$4,0,($D$4-B382+1)/365),0)</f>
        <v>0</v>
      </c>
      <c r="M382">
        <f>ROUNDUP(IF(B382&gt;$D$5,0,($D$5-B382+1)/365),0)</f>
        <v>0</v>
      </c>
      <c r="N382" s="28">
        <f>IF(OR(L382=1,M382=1),IF(B382+364&lt;=$D$5,(B382+364-$D$4+1)/365,IF(B382&gt;$D$4,($D$5-B382+1)/365,$D$6/365)),0)</f>
        <v>0</v>
      </c>
      <c r="O382" s="28">
        <f>'Data &amp; Parameter'!$E$16*'Data &amp; Parameter'!$E$17*('Data &amp; Parameter'!$E$18+'Data &amp; Parameter'!$E$19)*'Data &amp; Parameter'!$E$20*'Data &amp; Parameter'!$E$37*N382</f>
        <v>0</v>
      </c>
      <c r="P382">
        <f>ROUNDUP(IF(D382&gt;$D$4,0,($D$4-D382+1)/365),0)</f>
        <v>0</v>
      </c>
      <c r="Q382">
        <f>ROUNDUP(IF(D382&gt;$D$5,0,($D$5-D382+1)/365),0)</f>
        <v>0</v>
      </c>
      <c r="R382" s="28">
        <f>IF(OR(P382=1,Q382=1),IF(D382+364&lt;=$D$5,(D382+364-$D$4+1)/365,IF(D382&gt;$D$4,($D$5-D382+1)/365,$D$6/365)),0)</f>
        <v>0</v>
      </c>
      <c r="S382" s="28">
        <f>'Data &amp; Parameter'!$E$16*'Data &amp; Parameter'!$E$17*('Data &amp; Parameter'!$E$18+'Data &amp; Parameter'!$E$19)*'Data &amp; Parameter'!$E$20*'Data &amp; Parameter'!$E$37*R382</f>
        <v>0</v>
      </c>
      <c r="T382" s="28">
        <f t="shared" si="5"/>
        <v>0</v>
      </c>
    </row>
    <row r="383" spans="1:20" ht="15.75" customHeight="1" x14ac:dyDescent="0.35">
      <c r="A383">
        <v>376</v>
      </c>
      <c r="B383" s="76">
        <v>44234</v>
      </c>
      <c r="C383" s="1" t="s">
        <v>1303</v>
      </c>
      <c r="D383" s="76">
        <v>44234</v>
      </c>
      <c r="E383" s="1" t="s">
        <v>1304</v>
      </c>
      <c r="F383" s="1" t="s">
        <v>1305</v>
      </c>
      <c r="G383" s="1" t="s">
        <v>123</v>
      </c>
      <c r="H383" s="1" t="s">
        <v>124</v>
      </c>
      <c r="I383" s="1" t="s">
        <v>125</v>
      </c>
      <c r="J383" s="1" t="s">
        <v>126</v>
      </c>
      <c r="K383" s="1" t="s">
        <v>126</v>
      </c>
      <c r="L383">
        <f>ROUNDUP(IF(B383&gt;$D$4,0,($D$4-B383+1)/365),0)</f>
        <v>0</v>
      </c>
      <c r="M383">
        <f>ROUNDUP(IF(B383&gt;$D$5,0,($D$5-B383+1)/365),0)</f>
        <v>0</v>
      </c>
      <c r="N383" s="28">
        <f>IF(OR(L383=1,M383=1),IF(B383+364&lt;=$D$5,(B383+364-$D$4+1)/365,IF(B383&gt;$D$4,($D$5-B383+1)/365,$D$6/365)),0)</f>
        <v>0</v>
      </c>
      <c r="O383" s="28">
        <f>'Data &amp; Parameter'!$E$16*'Data &amp; Parameter'!$E$17*('Data &amp; Parameter'!$E$18+'Data &amp; Parameter'!$E$19)*'Data &amp; Parameter'!$E$20*'Data &amp; Parameter'!$E$37*N383</f>
        <v>0</v>
      </c>
      <c r="P383">
        <f>ROUNDUP(IF(D383&gt;$D$4,0,($D$4-D383+1)/365),0)</f>
        <v>0</v>
      </c>
      <c r="Q383">
        <f>ROUNDUP(IF(D383&gt;$D$5,0,($D$5-D383+1)/365),0)</f>
        <v>0</v>
      </c>
      <c r="R383" s="28">
        <f>IF(OR(P383=1,Q383=1),IF(D383+364&lt;=$D$5,(D383+364-$D$4+1)/365,IF(D383&gt;$D$4,($D$5-D383+1)/365,$D$6/365)),0)</f>
        <v>0</v>
      </c>
      <c r="S383" s="28">
        <f>'Data &amp; Parameter'!$E$16*'Data &amp; Parameter'!$E$17*('Data &amp; Parameter'!$E$18+'Data &amp; Parameter'!$E$19)*'Data &amp; Parameter'!$E$20*'Data &amp; Parameter'!$E$37*R383</f>
        <v>0</v>
      </c>
      <c r="T383" s="28">
        <f t="shared" si="5"/>
        <v>0</v>
      </c>
    </row>
    <row r="384" spans="1:20" ht="15.75" customHeight="1" x14ac:dyDescent="0.35">
      <c r="A384">
        <v>377</v>
      </c>
      <c r="B384" s="76">
        <v>44234</v>
      </c>
      <c r="C384" s="1" t="s">
        <v>1306</v>
      </c>
      <c r="D384" s="76">
        <v>44234</v>
      </c>
      <c r="E384" s="1" t="s">
        <v>1307</v>
      </c>
      <c r="F384" s="1" t="s">
        <v>1308</v>
      </c>
      <c r="G384" s="1" t="s">
        <v>123</v>
      </c>
      <c r="H384" s="1" t="s">
        <v>124</v>
      </c>
      <c r="I384" s="1" t="s">
        <v>125</v>
      </c>
      <c r="J384" s="1" t="s">
        <v>126</v>
      </c>
      <c r="K384" s="1" t="s">
        <v>126</v>
      </c>
      <c r="L384">
        <f>ROUNDUP(IF(B384&gt;$D$4,0,($D$4-B384+1)/365),0)</f>
        <v>0</v>
      </c>
      <c r="M384">
        <f>ROUNDUP(IF(B384&gt;$D$5,0,($D$5-B384+1)/365),0)</f>
        <v>0</v>
      </c>
      <c r="N384" s="28">
        <f>IF(OR(L384=1,M384=1),IF(B384+364&lt;=$D$5,(B384+364-$D$4+1)/365,IF(B384&gt;$D$4,($D$5-B384+1)/365,$D$6/365)),0)</f>
        <v>0</v>
      </c>
      <c r="O384" s="28">
        <f>'Data &amp; Parameter'!$E$16*'Data &amp; Parameter'!$E$17*('Data &amp; Parameter'!$E$18+'Data &amp; Parameter'!$E$19)*'Data &amp; Parameter'!$E$20*'Data &amp; Parameter'!$E$37*N384</f>
        <v>0</v>
      </c>
      <c r="P384">
        <f>ROUNDUP(IF(D384&gt;$D$4,0,($D$4-D384+1)/365),0)</f>
        <v>0</v>
      </c>
      <c r="Q384">
        <f>ROUNDUP(IF(D384&gt;$D$5,0,($D$5-D384+1)/365),0)</f>
        <v>0</v>
      </c>
      <c r="R384" s="28">
        <f>IF(OR(P384=1,Q384=1),IF(D384+364&lt;=$D$5,(D384+364-$D$4+1)/365,IF(D384&gt;$D$4,($D$5-D384+1)/365,$D$6/365)),0)</f>
        <v>0</v>
      </c>
      <c r="S384" s="28">
        <f>'Data &amp; Parameter'!$E$16*'Data &amp; Parameter'!$E$17*('Data &amp; Parameter'!$E$18+'Data &amp; Parameter'!$E$19)*'Data &amp; Parameter'!$E$20*'Data &amp; Parameter'!$E$37*R384</f>
        <v>0</v>
      </c>
      <c r="T384" s="28">
        <f t="shared" si="5"/>
        <v>0</v>
      </c>
    </row>
    <row r="385" spans="1:20" ht="15.75" customHeight="1" x14ac:dyDescent="0.35">
      <c r="A385">
        <v>378</v>
      </c>
      <c r="B385" s="76">
        <v>44234</v>
      </c>
      <c r="C385" s="1" t="s">
        <v>1309</v>
      </c>
      <c r="D385" s="76">
        <v>44234</v>
      </c>
      <c r="E385" s="1" t="s">
        <v>1310</v>
      </c>
      <c r="F385" s="1" t="s">
        <v>1311</v>
      </c>
      <c r="G385" s="1" t="s">
        <v>123</v>
      </c>
      <c r="H385" s="1" t="s">
        <v>124</v>
      </c>
      <c r="I385" s="1" t="s">
        <v>125</v>
      </c>
      <c r="J385" s="1" t="s">
        <v>126</v>
      </c>
      <c r="K385" s="1" t="s">
        <v>126</v>
      </c>
      <c r="L385">
        <f>ROUNDUP(IF(B385&gt;$D$4,0,($D$4-B385+1)/365),0)</f>
        <v>0</v>
      </c>
      <c r="M385">
        <f>ROUNDUP(IF(B385&gt;$D$5,0,($D$5-B385+1)/365),0)</f>
        <v>0</v>
      </c>
      <c r="N385" s="28">
        <f>IF(OR(L385=1,M385=1),IF(B385+364&lt;=$D$5,(B385+364-$D$4+1)/365,IF(B385&gt;$D$4,($D$5-B385+1)/365,$D$6/365)),0)</f>
        <v>0</v>
      </c>
      <c r="O385" s="28">
        <f>'Data &amp; Parameter'!$E$16*'Data &amp; Parameter'!$E$17*('Data &amp; Parameter'!$E$18+'Data &amp; Parameter'!$E$19)*'Data &amp; Parameter'!$E$20*'Data &amp; Parameter'!$E$37*N385</f>
        <v>0</v>
      </c>
      <c r="P385">
        <f>ROUNDUP(IF(D385&gt;$D$4,0,($D$4-D385+1)/365),0)</f>
        <v>0</v>
      </c>
      <c r="Q385">
        <f>ROUNDUP(IF(D385&gt;$D$5,0,($D$5-D385+1)/365),0)</f>
        <v>0</v>
      </c>
      <c r="R385" s="28">
        <f>IF(OR(P385=1,Q385=1),IF(D385+364&lt;=$D$5,(D385+364-$D$4+1)/365,IF(D385&gt;$D$4,($D$5-D385+1)/365,$D$6/365)),0)</f>
        <v>0</v>
      </c>
      <c r="S385" s="28">
        <f>'Data &amp; Parameter'!$E$16*'Data &amp; Parameter'!$E$17*('Data &amp; Parameter'!$E$18+'Data &amp; Parameter'!$E$19)*'Data &amp; Parameter'!$E$20*'Data &amp; Parameter'!$E$37*R385</f>
        <v>0</v>
      </c>
      <c r="T385" s="28">
        <f t="shared" si="5"/>
        <v>0</v>
      </c>
    </row>
    <row r="386" spans="1:20" ht="15.75" customHeight="1" x14ac:dyDescent="0.35">
      <c r="A386">
        <v>379</v>
      </c>
      <c r="B386" s="76">
        <v>44234</v>
      </c>
      <c r="C386" s="1" t="s">
        <v>1312</v>
      </c>
      <c r="D386" s="76">
        <v>44234</v>
      </c>
      <c r="E386" s="1" t="s">
        <v>1313</v>
      </c>
      <c r="F386" s="1" t="s">
        <v>1314</v>
      </c>
      <c r="G386" s="1" t="s">
        <v>123</v>
      </c>
      <c r="H386" s="1" t="s">
        <v>124</v>
      </c>
      <c r="I386" s="1" t="s">
        <v>125</v>
      </c>
      <c r="J386" s="1" t="s">
        <v>126</v>
      </c>
      <c r="K386" s="1" t="s">
        <v>126</v>
      </c>
      <c r="L386">
        <f>ROUNDUP(IF(B386&gt;$D$4,0,($D$4-B386+1)/365),0)</f>
        <v>0</v>
      </c>
      <c r="M386">
        <f>ROUNDUP(IF(B386&gt;$D$5,0,($D$5-B386+1)/365),0)</f>
        <v>0</v>
      </c>
      <c r="N386" s="28">
        <f>IF(OR(L386=1,M386=1),IF(B386+364&lt;=$D$5,(B386+364-$D$4+1)/365,IF(B386&gt;$D$4,($D$5-B386+1)/365,$D$6/365)),0)</f>
        <v>0</v>
      </c>
      <c r="O386" s="28">
        <f>'Data &amp; Parameter'!$E$16*'Data &amp; Parameter'!$E$17*('Data &amp; Parameter'!$E$18+'Data &amp; Parameter'!$E$19)*'Data &amp; Parameter'!$E$20*'Data &amp; Parameter'!$E$37*N386</f>
        <v>0</v>
      </c>
      <c r="P386">
        <f>ROUNDUP(IF(D386&gt;$D$4,0,($D$4-D386+1)/365),0)</f>
        <v>0</v>
      </c>
      <c r="Q386">
        <f>ROUNDUP(IF(D386&gt;$D$5,0,($D$5-D386+1)/365),0)</f>
        <v>0</v>
      </c>
      <c r="R386" s="28">
        <f>IF(OR(P386=1,Q386=1),IF(D386+364&lt;=$D$5,(D386+364-$D$4+1)/365,IF(D386&gt;$D$4,($D$5-D386+1)/365,$D$6/365)),0)</f>
        <v>0</v>
      </c>
      <c r="S386" s="28">
        <f>'Data &amp; Parameter'!$E$16*'Data &amp; Parameter'!$E$17*('Data &amp; Parameter'!$E$18+'Data &amp; Parameter'!$E$19)*'Data &amp; Parameter'!$E$20*'Data &amp; Parameter'!$E$37*R386</f>
        <v>0</v>
      </c>
      <c r="T386" s="28">
        <f t="shared" si="5"/>
        <v>0</v>
      </c>
    </row>
    <row r="387" spans="1:20" ht="15.75" customHeight="1" x14ac:dyDescent="0.35">
      <c r="A387">
        <v>380</v>
      </c>
      <c r="B387" s="76">
        <v>44234</v>
      </c>
      <c r="C387" s="1" t="s">
        <v>1315</v>
      </c>
      <c r="D387" s="76">
        <v>44234</v>
      </c>
      <c r="E387" s="1" t="s">
        <v>1316</v>
      </c>
      <c r="F387" s="1" t="s">
        <v>1317</v>
      </c>
      <c r="G387" s="1" t="s">
        <v>123</v>
      </c>
      <c r="H387" s="1" t="s">
        <v>124</v>
      </c>
      <c r="I387" s="1" t="s">
        <v>125</v>
      </c>
      <c r="J387" s="1" t="s">
        <v>126</v>
      </c>
      <c r="K387" s="1" t="s">
        <v>126</v>
      </c>
      <c r="L387">
        <f>ROUNDUP(IF(B387&gt;$D$4,0,($D$4-B387+1)/365),0)</f>
        <v>0</v>
      </c>
      <c r="M387">
        <f>ROUNDUP(IF(B387&gt;$D$5,0,($D$5-B387+1)/365),0)</f>
        <v>0</v>
      </c>
      <c r="N387" s="28">
        <f>IF(OR(L387=1,M387=1),IF(B387+364&lt;=$D$5,(B387+364-$D$4+1)/365,IF(B387&gt;$D$4,($D$5-B387+1)/365,$D$6/365)),0)</f>
        <v>0</v>
      </c>
      <c r="O387" s="28">
        <f>'Data &amp; Parameter'!$E$16*'Data &amp; Parameter'!$E$17*('Data &amp; Parameter'!$E$18+'Data &amp; Parameter'!$E$19)*'Data &amp; Parameter'!$E$20*'Data &amp; Parameter'!$E$37*N387</f>
        <v>0</v>
      </c>
      <c r="P387">
        <f>ROUNDUP(IF(D387&gt;$D$4,0,($D$4-D387+1)/365),0)</f>
        <v>0</v>
      </c>
      <c r="Q387">
        <f>ROUNDUP(IF(D387&gt;$D$5,0,($D$5-D387+1)/365),0)</f>
        <v>0</v>
      </c>
      <c r="R387" s="28">
        <f>IF(OR(P387=1,Q387=1),IF(D387+364&lt;=$D$5,(D387+364-$D$4+1)/365,IF(D387&gt;$D$4,($D$5-D387+1)/365,$D$6/365)),0)</f>
        <v>0</v>
      </c>
      <c r="S387" s="28">
        <f>'Data &amp; Parameter'!$E$16*'Data &amp; Parameter'!$E$17*('Data &amp; Parameter'!$E$18+'Data &amp; Parameter'!$E$19)*'Data &amp; Parameter'!$E$20*'Data &amp; Parameter'!$E$37*R387</f>
        <v>0</v>
      </c>
      <c r="T387" s="28">
        <f t="shared" si="5"/>
        <v>0</v>
      </c>
    </row>
    <row r="388" spans="1:20" ht="15.75" customHeight="1" x14ac:dyDescent="0.35">
      <c r="A388">
        <v>381</v>
      </c>
      <c r="B388" s="76">
        <v>44234</v>
      </c>
      <c r="C388" s="1" t="s">
        <v>1318</v>
      </c>
      <c r="D388" s="76">
        <v>44234</v>
      </c>
      <c r="E388" s="1" t="s">
        <v>1319</v>
      </c>
      <c r="F388" s="1" t="s">
        <v>1320</v>
      </c>
      <c r="G388" s="1" t="s">
        <v>123</v>
      </c>
      <c r="H388" s="1" t="s">
        <v>124</v>
      </c>
      <c r="I388" s="1" t="s">
        <v>125</v>
      </c>
      <c r="J388" s="1" t="s">
        <v>487</v>
      </c>
      <c r="K388" s="1" t="s">
        <v>487</v>
      </c>
      <c r="L388">
        <f>ROUNDUP(IF(B388&gt;$D$4,0,($D$4-B388+1)/365),0)</f>
        <v>0</v>
      </c>
      <c r="M388">
        <f>ROUNDUP(IF(B388&gt;$D$5,0,($D$5-B388+1)/365),0)</f>
        <v>0</v>
      </c>
      <c r="N388" s="28">
        <f>IF(OR(L388=1,M388=1),IF(B388+364&lt;=$D$5,(B388+364-$D$4+1)/365,IF(B388&gt;$D$4,($D$5-B388+1)/365,$D$6/365)),0)</f>
        <v>0</v>
      </c>
      <c r="O388" s="28">
        <f>'Data &amp; Parameter'!$E$16*'Data &amp; Parameter'!$E$17*('Data &amp; Parameter'!$E$18+'Data &amp; Parameter'!$E$19)*'Data &amp; Parameter'!$E$20*'Data &amp; Parameter'!$E$37*N388</f>
        <v>0</v>
      </c>
      <c r="P388">
        <f>ROUNDUP(IF(D388&gt;$D$4,0,($D$4-D388+1)/365),0)</f>
        <v>0</v>
      </c>
      <c r="Q388">
        <f>ROUNDUP(IF(D388&gt;$D$5,0,($D$5-D388+1)/365),0)</f>
        <v>0</v>
      </c>
      <c r="R388" s="28">
        <f>IF(OR(P388=1,Q388=1),IF(D388+364&lt;=$D$5,(D388+364-$D$4+1)/365,IF(D388&gt;$D$4,($D$5-D388+1)/365,$D$6/365)),0)</f>
        <v>0</v>
      </c>
      <c r="S388" s="28">
        <f>'Data &amp; Parameter'!$E$16*'Data &amp; Parameter'!$E$17*('Data &amp; Parameter'!$E$18+'Data &amp; Parameter'!$E$19)*'Data &amp; Parameter'!$E$20*'Data &amp; Parameter'!$E$37*R388</f>
        <v>0</v>
      </c>
      <c r="T388" s="28">
        <f t="shared" si="5"/>
        <v>0</v>
      </c>
    </row>
    <row r="389" spans="1:20" ht="15.75" customHeight="1" x14ac:dyDescent="0.35">
      <c r="A389">
        <v>382</v>
      </c>
      <c r="B389" s="76">
        <v>44234</v>
      </c>
      <c r="C389" s="1" t="s">
        <v>1321</v>
      </c>
      <c r="D389" s="76">
        <v>44234</v>
      </c>
      <c r="E389" s="1" t="s">
        <v>1322</v>
      </c>
      <c r="F389" s="1" t="s">
        <v>1323</v>
      </c>
      <c r="G389" s="1" t="s">
        <v>123</v>
      </c>
      <c r="H389" s="1" t="s">
        <v>124</v>
      </c>
      <c r="I389" s="1" t="s">
        <v>125</v>
      </c>
      <c r="J389" s="1" t="s">
        <v>487</v>
      </c>
      <c r="K389" s="1" t="s">
        <v>487</v>
      </c>
      <c r="L389">
        <f>ROUNDUP(IF(B389&gt;$D$4,0,($D$4-B389+1)/365),0)</f>
        <v>0</v>
      </c>
      <c r="M389">
        <f>ROUNDUP(IF(B389&gt;$D$5,0,($D$5-B389+1)/365),0)</f>
        <v>0</v>
      </c>
      <c r="N389" s="28">
        <f>IF(OR(L389=1,M389=1),IF(B389+364&lt;=$D$5,(B389+364-$D$4+1)/365,IF(B389&gt;$D$4,($D$5-B389+1)/365,$D$6/365)),0)</f>
        <v>0</v>
      </c>
      <c r="O389" s="28">
        <f>'Data &amp; Parameter'!$E$16*'Data &amp; Parameter'!$E$17*('Data &amp; Parameter'!$E$18+'Data &amp; Parameter'!$E$19)*'Data &amp; Parameter'!$E$20*'Data &amp; Parameter'!$E$37*N389</f>
        <v>0</v>
      </c>
      <c r="P389">
        <f>ROUNDUP(IF(D389&gt;$D$4,0,($D$4-D389+1)/365),0)</f>
        <v>0</v>
      </c>
      <c r="Q389">
        <f>ROUNDUP(IF(D389&gt;$D$5,0,($D$5-D389+1)/365),0)</f>
        <v>0</v>
      </c>
      <c r="R389" s="28">
        <f>IF(OR(P389=1,Q389=1),IF(D389+364&lt;=$D$5,(D389+364-$D$4+1)/365,IF(D389&gt;$D$4,($D$5-D389+1)/365,$D$6/365)),0)</f>
        <v>0</v>
      </c>
      <c r="S389" s="28">
        <f>'Data &amp; Parameter'!$E$16*'Data &amp; Parameter'!$E$17*('Data &amp; Parameter'!$E$18+'Data &amp; Parameter'!$E$19)*'Data &amp; Parameter'!$E$20*'Data &amp; Parameter'!$E$37*R389</f>
        <v>0</v>
      </c>
      <c r="T389" s="28">
        <f t="shared" si="5"/>
        <v>0</v>
      </c>
    </row>
    <row r="390" spans="1:20" ht="15.75" customHeight="1" x14ac:dyDescent="0.35">
      <c r="A390">
        <v>383</v>
      </c>
      <c r="B390" s="76">
        <v>44234</v>
      </c>
      <c r="C390" s="1" t="s">
        <v>1324</v>
      </c>
      <c r="D390" s="76">
        <v>44234</v>
      </c>
      <c r="E390" s="1" t="s">
        <v>1325</v>
      </c>
      <c r="F390" s="1" t="s">
        <v>1326</v>
      </c>
      <c r="G390" s="1" t="s">
        <v>123</v>
      </c>
      <c r="H390" s="1" t="s">
        <v>124</v>
      </c>
      <c r="I390" s="1" t="s">
        <v>125</v>
      </c>
      <c r="J390" s="1" t="s">
        <v>487</v>
      </c>
      <c r="K390" s="1" t="s">
        <v>487</v>
      </c>
      <c r="L390">
        <f>ROUNDUP(IF(B390&gt;$D$4,0,($D$4-B390+1)/365),0)</f>
        <v>0</v>
      </c>
      <c r="M390">
        <f>ROUNDUP(IF(B390&gt;$D$5,0,($D$5-B390+1)/365),0)</f>
        <v>0</v>
      </c>
      <c r="N390" s="28">
        <f>IF(OR(L390=1,M390=1),IF(B390+364&lt;=$D$5,(B390+364-$D$4+1)/365,IF(B390&gt;$D$4,($D$5-B390+1)/365,$D$6/365)),0)</f>
        <v>0</v>
      </c>
      <c r="O390" s="28">
        <f>'Data &amp; Parameter'!$E$16*'Data &amp; Parameter'!$E$17*('Data &amp; Parameter'!$E$18+'Data &amp; Parameter'!$E$19)*'Data &amp; Parameter'!$E$20*'Data &amp; Parameter'!$E$37*N390</f>
        <v>0</v>
      </c>
      <c r="P390">
        <f>ROUNDUP(IF(D390&gt;$D$4,0,($D$4-D390+1)/365),0)</f>
        <v>0</v>
      </c>
      <c r="Q390">
        <f>ROUNDUP(IF(D390&gt;$D$5,0,($D$5-D390+1)/365),0)</f>
        <v>0</v>
      </c>
      <c r="R390" s="28">
        <f>IF(OR(P390=1,Q390=1),IF(D390+364&lt;=$D$5,(D390+364-$D$4+1)/365,IF(D390&gt;$D$4,($D$5-D390+1)/365,$D$6/365)),0)</f>
        <v>0</v>
      </c>
      <c r="S390" s="28">
        <f>'Data &amp; Parameter'!$E$16*'Data &amp; Parameter'!$E$17*('Data &amp; Parameter'!$E$18+'Data &amp; Parameter'!$E$19)*'Data &amp; Parameter'!$E$20*'Data &amp; Parameter'!$E$37*R390</f>
        <v>0</v>
      </c>
      <c r="T390" s="28">
        <f t="shared" si="5"/>
        <v>0</v>
      </c>
    </row>
    <row r="391" spans="1:20" ht="15.75" customHeight="1" x14ac:dyDescent="0.35">
      <c r="A391">
        <v>384</v>
      </c>
      <c r="B391" s="76">
        <v>44234</v>
      </c>
      <c r="C391" s="1" t="s">
        <v>1327</v>
      </c>
      <c r="D391" s="76">
        <v>44234</v>
      </c>
      <c r="E391" s="1" t="s">
        <v>1328</v>
      </c>
      <c r="F391" s="1" t="s">
        <v>1329</v>
      </c>
      <c r="G391" s="1" t="s">
        <v>123</v>
      </c>
      <c r="H391" s="1" t="s">
        <v>124</v>
      </c>
      <c r="I391" s="1" t="s">
        <v>125</v>
      </c>
      <c r="J391" s="1" t="s">
        <v>487</v>
      </c>
      <c r="K391" s="1" t="s">
        <v>487</v>
      </c>
      <c r="L391">
        <f>ROUNDUP(IF(B391&gt;$D$4,0,($D$4-B391+1)/365),0)</f>
        <v>0</v>
      </c>
      <c r="M391">
        <f>ROUNDUP(IF(B391&gt;$D$5,0,($D$5-B391+1)/365),0)</f>
        <v>0</v>
      </c>
      <c r="N391" s="28">
        <f>IF(OR(L391=1,M391=1),IF(B391+364&lt;=$D$5,(B391+364-$D$4+1)/365,IF(B391&gt;$D$4,($D$5-B391+1)/365,$D$6/365)),0)</f>
        <v>0</v>
      </c>
      <c r="O391" s="28">
        <f>'Data &amp; Parameter'!$E$16*'Data &amp; Parameter'!$E$17*('Data &amp; Parameter'!$E$18+'Data &amp; Parameter'!$E$19)*'Data &amp; Parameter'!$E$20*'Data &amp; Parameter'!$E$37*N391</f>
        <v>0</v>
      </c>
      <c r="P391">
        <f>ROUNDUP(IF(D391&gt;$D$4,0,($D$4-D391+1)/365),0)</f>
        <v>0</v>
      </c>
      <c r="Q391">
        <f>ROUNDUP(IF(D391&gt;$D$5,0,($D$5-D391+1)/365),0)</f>
        <v>0</v>
      </c>
      <c r="R391" s="28">
        <f>IF(OR(P391=1,Q391=1),IF(D391+364&lt;=$D$5,(D391+364-$D$4+1)/365,IF(D391&gt;$D$4,($D$5-D391+1)/365,$D$6/365)),0)</f>
        <v>0</v>
      </c>
      <c r="S391" s="28">
        <f>'Data &amp; Parameter'!$E$16*'Data &amp; Parameter'!$E$17*('Data &amp; Parameter'!$E$18+'Data &amp; Parameter'!$E$19)*'Data &amp; Parameter'!$E$20*'Data &amp; Parameter'!$E$37*R391</f>
        <v>0</v>
      </c>
      <c r="T391" s="28">
        <f t="shared" si="5"/>
        <v>0</v>
      </c>
    </row>
    <row r="392" spans="1:20" ht="15.75" customHeight="1" x14ac:dyDescent="0.35">
      <c r="A392">
        <v>385</v>
      </c>
      <c r="B392" s="76">
        <v>44234</v>
      </c>
      <c r="C392" s="1" t="s">
        <v>1330</v>
      </c>
      <c r="D392" s="76">
        <v>44234</v>
      </c>
      <c r="E392" s="1" t="s">
        <v>1331</v>
      </c>
      <c r="F392" s="1" t="s">
        <v>1332</v>
      </c>
      <c r="G392" s="1" t="s">
        <v>123</v>
      </c>
      <c r="H392" s="1" t="s">
        <v>124</v>
      </c>
      <c r="I392" s="1" t="s">
        <v>125</v>
      </c>
      <c r="J392" s="1" t="s">
        <v>487</v>
      </c>
      <c r="K392" s="1" t="s">
        <v>487</v>
      </c>
      <c r="L392">
        <f>ROUNDUP(IF(B392&gt;$D$4,0,($D$4-B392+1)/365),0)</f>
        <v>0</v>
      </c>
      <c r="M392">
        <f>ROUNDUP(IF(B392&gt;$D$5,0,($D$5-B392+1)/365),0)</f>
        <v>0</v>
      </c>
      <c r="N392" s="28">
        <f>IF(OR(L392=1,M392=1),IF(B392+364&lt;=$D$5,(B392+364-$D$4+1)/365,IF(B392&gt;$D$4,($D$5-B392+1)/365,$D$6/365)),0)</f>
        <v>0</v>
      </c>
      <c r="O392" s="28">
        <f>'Data &amp; Parameter'!$E$16*'Data &amp; Parameter'!$E$17*('Data &amp; Parameter'!$E$18+'Data &amp; Parameter'!$E$19)*'Data &amp; Parameter'!$E$20*'Data &amp; Parameter'!$E$37*N392</f>
        <v>0</v>
      </c>
      <c r="P392">
        <f>ROUNDUP(IF(D392&gt;$D$4,0,($D$4-D392+1)/365),0)</f>
        <v>0</v>
      </c>
      <c r="Q392">
        <f>ROUNDUP(IF(D392&gt;$D$5,0,($D$5-D392+1)/365),0)</f>
        <v>0</v>
      </c>
      <c r="R392" s="28">
        <f>IF(OR(P392=1,Q392=1),IF(D392+364&lt;=$D$5,(D392+364-$D$4+1)/365,IF(D392&gt;$D$4,($D$5-D392+1)/365,$D$6/365)),0)</f>
        <v>0</v>
      </c>
      <c r="S392" s="28">
        <f>'Data &amp; Parameter'!$E$16*'Data &amp; Parameter'!$E$17*('Data &amp; Parameter'!$E$18+'Data &amp; Parameter'!$E$19)*'Data &amp; Parameter'!$E$20*'Data &amp; Parameter'!$E$37*R392</f>
        <v>0</v>
      </c>
      <c r="T392" s="28">
        <f t="shared" si="5"/>
        <v>0</v>
      </c>
    </row>
    <row r="393" spans="1:20" ht="15.75" customHeight="1" x14ac:dyDescent="0.35">
      <c r="A393">
        <v>386</v>
      </c>
      <c r="B393" s="76">
        <v>44234</v>
      </c>
      <c r="C393" s="1" t="s">
        <v>1333</v>
      </c>
      <c r="D393" s="76">
        <v>44234</v>
      </c>
      <c r="E393" s="1" t="s">
        <v>1334</v>
      </c>
      <c r="F393" s="1" t="s">
        <v>1335</v>
      </c>
      <c r="G393" s="1" t="s">
        <v>123</v>
      </c>
      <c r="H393" s="1" t="s">
        <v>124</v>
      </c>
      <c r="I393" s="1" t="s">
        <v>125</v>
      </c>
      <c r="J393" s="1" t="s">
        <v>487</v>
      </c>
      <c r="K393" s="1" t="s">
        <v>487</v>
      </c>
      <c r="L393">
        <f>ROUNDUP(IF(B393&gt;$D$4,0,($D$4-B393+1)/365),0)</f>
        <v>0</v>
      </c>
      <c r="M393">
        <f>ROUNDUP(IF(B393&gt;$D$5,0,($D$5-B393+1)/365),0)</f>
        <v>0</v>
      </c>
      <c r="N393" s="28">
        <f>IF(OR(L393=1,M393=1),IF(B393+364&lt;=$D$5,(B393+364-$D$4+1)/365,IF(B393&gt;$D$4,($D$5-B393+1)/365,$D$6/365)),0)</f>
        <v>0</v>
      </c>
      <c r="O393" s="28">
        <f>'Data &amp; Parameter'!$E$16*'Data &amp; Parameter'!$E$17*('Data &amp; Parameter'!$E$18+'Data &amp; Parameter'!$E$19)*'Data &amp; Parameter'!$E$20*'Data &amp; Parameter'!$E$37*N393</f>
        <v>0</v>
      </c>
      <c r="P393">
        <f>ROUNDUP(IF(D393&gt;$D$4,0,($D$4-D393+1)/365),0)</f>
        <v>0</v>
      </c>
      <c r="Q393">
        <f>ROUNDUP(IF(D393&gt;$D$5,0,($D$5-D393+1)/365),0)</f>
        <v>0</v>
      </c>
      <c r="R393" s="28">
        <f>IF(OR(P393=1,Q393=1),IF(D393+364&lt;=$D$5,(D393+364-$D$4+1)/365,IF(D393&gt;$D$4,($D$5-D393+1)/365,$D$6/365)),0)</f>
        <v>0</v>
      </c>
      <c r="S393" s="28">
        <f>'Data &amp; Parameter'!$E$16*'Data &amp; Parameter'!$E$17*('Data &amp; Parameter'!$E$18+'Data &amp; Parameter'!$E$19)*'Data &amp; Parameter'!$E$20*'Data &amp; Parameter'!$E$37*R393</f>
        <v>0</v>
      </c>
      <c r="T393" s="28">
        <f t="shared" ref="T393:T456" si="6">O393+S393</f>
        <v>0</v>
      </c>
    </row>
    <row r="394" spans="1:20" ht="15.75" customHeight="1" x14ac:dyDescent="0.35">
      <c r="A394">
        <v>387</v>
      </c>
      <c r="B394" s="76">
        <v>44234</v>
      </c>
      <c r="C394" s="1" t="s">
        <v>1336</v>
      </c>
      <c r="D394" s="76">
        <v>44234</v>
      </c>
      <c r="E394" s="1" t="s">
        <v>1337</v>
      </c>
      <c r="F394" s="1" t="s">
        <v>1338</v>
      </c>
      <c r="G394" s="1" t="s">
        <v>123</v>
      </c>
      <c r="H394" s="1" t="s">
        <v>124</v>
      </c>
      <c r="I394" s="1" t="s">
        <v>125</v>
      </c>
      <c r="J394" s="1" t="s">
        <v>487</v>
      </c>
      <c r="K394" s="1" t="s">
        <v>487</v>
      </c>
      <c r="L394">
        <f>ROUNDUP(IF(B394&gt;$D$4,0,($D$4-B394+1)/365),0)</f>
        <v>0</v>
      </c>
      <c r="M394">
        <f>ROUNDUP(IF(B394&gt;$D$5,0,($D$5-B394+1)/365),0)</f>
        <v>0</v>
      </c>
      <c r="N394" s="28">
        <f>IF(OR(L394=1,M394=1),IF(B394+364&lt;=$D$5,(B394+364-$D$4+1)/365,IF(B394&gt;$D$4,($D$5-B394+1)/365,$D$6/365)),0)</f>
        <v>0</v>
      </c>
      <c r="O394" s="28">
        <f>'Data &amp; Parameter'!$E$16*'Data &amp; Parameter'!$E$17*('Data &amp; Parameter'!$E$18+'Data &amp; Parameter'!$E$19)*'Data &amp; Parameter'!$E$20*'Data &amp; Parameter'!$E$37*N394</f>
        <v>0</v>
      </c>
      <c r="P394">
        <f>ROUNDUP(IF(D394&gt;$D$4,0,($D$4-D394+1)/365),0)</f>
        <v>0</v>
      </c>
      <c r="Q394">
        <f>ROUNDUP(IF(D394&gt;$D$5,0,($D$5-D394+1)/365),0)</f>
        <v>0</v>
      </c>
      <c r="R394" s="28">
        <f>IF(OR(P394=1,Q394=1),IF(D394+364&lt;=$D$5,(D394+364-$D$4+1)/365,IF(D394&gt;$D$4,($D$5-D394+1)/365,$D$6/365)),0)</f>
        <v>0</v>
      </c>
      <c r="S394" s="28">
        <f>'Data &amp; Parameter'!$E$16*'Data &amp; Parameter'!$E$17*('Data &amp; Parameter'!$E$18+'Data &amp; Parameter'!$E$19)*'Data &amp; Parameter'!$E$20*'Data &amp; Parameter'!$E$37*R394</f>
        <v>0</v>
      </c>
      <c r="T394" s="28">
        <f t="shared" si="6"/>
        <v>0</v>
      </c>
    </row>
    <row r="395" spans="1:20" ht="15.75" customHeight="1" x14ac:dyDescent="0.35">
      <c r="A395">
        <v>388</v>
      </c>
      <c r="B395" s="76">
        <v>44234</v>
      </c>
      <c r="C395" s="1" t="s">
        <v>1339</v>
      </c>
      <c r="D395" s="76">
        <v>44234</v>
      </c>
      <c r="E395" s="1" t="s">
        <v>1340</v>
      </c>
      <c r="F395" s="1" t="s">
        <v>1341</v>
      </c>
      <c r="G395" s="1" t="s">
        <v>123</v>
      </c>
      <c r="H395" s="1" t="s">
        <v>124</v>
      </c>
      <c r="I395" s="1" t="s">
        <v>125</v>
      </c>
      <c r="J395" s="1" t="s">
        <v>487</v>
      </c>
      <c r="K395" s="1" t="s">
        <v>1342</v>
      </c>
      <c r="L395">
        <f>ROUNDUP(IF(B395&gt;$D$4,0,($D$4-B395+1)/365),0)</f>
        <v>0</v>
      </c>
      <c r="M395">
        <f>ROUNDUP(IF(B395&gt;$D$5,0,($D$5-B395+1)/365),0)</f>
        <v>0</v>
      </c>
      <c r="N395" s="28">
        <f>IF(OR(L395=1,M395=1),IF(B395+364&lt;=$D$5,(B395+364-$D$4+1)/365,IF(B395&gt;$D$4,($D$5-B395+1)/365,$D$6/365)),0)</f>
        <v>0</v>
      </c>
      <c r="O395" s="28">
        <f>'Data &amp; Parameter'!$E$16*'Data &amp; Parameter'!$E$17*('Data &amp; Parameter'!$E$18+'Data &amp; Parameter'!$E$19)*'Data &amp; Parameter'!$E$20*'Data &amp; Parameter'!$E$37*N395</f>
        <v>0</v>
      </c>
      <c r="P395">
        <f>ROUNDUP(IF(D395&gt;$D$4,0,($D$4-D395+1)/365),0)</f>
        <v>0</v>
      </c>
      <c r="Q395">
        <f>ROUNDUP(IF(D395&gt;$D$5,0,($D$5-D395+1)/365),0)</f>
        <v>0</v>
      </c>
      <c r="R395" s="28">
        <f>IF(OR(P395=1,Q395=1),IF(D395+364&lt;=$D$5,(D395+364-$D$4+1)/365,IF(D395&gt;$D$4,($D$5-D395+1)/365,$D$6/365)),0)</f>
        <v>0</v>
      </c>
      <c r="S395" s="28">
        <f>'Data &amp; Parameter'!$E$16*'Data &amp; Parameter'!$E$17*('Data &amp; Parameter'!$E$18+'Data &amp; Parameter'!$E$19)*'Data &amp; Parameter'!$E$20*'Data &amp; Parameter'!$E$37*R395</f>
        <v>0</v>
      </c>
      <c r="T395" s="28">
        <f t="shared" si="6"/>
        <v>0</v>
      </c>
    </row>
    <row r="396" spans="1:20" ht="15.75" customHeight="1" x14ac:dyDescent="0.35">
      <c r="A396">
        <v>389</v>
      </c>
      <c r="B396" s="76">
        <v>44234</v>
      </c>
      <c r="C396" s="1" t="s">
        <v>1343</v>
      </c>
      <c r="D396" s="76">
        <v>44234</v>
      </c>
      <c r="E396" s="1" t="s">
        <v>1344</v>
      </c>
      <c r="F396" s="1" t="s">
        <v>1345</v>
      </c>
      <c r="G396" s="1" t="s">
        <v>123</v>
      </c>
      <c r="H396" s="1" t="s">
        <v>124</v>
      </c>
      <c r="I396" s="1" t="s">
        <v>125</v>
      </c>
      <c r="J396" s="1" t="s">
        <v>487</v>
      </c>
      <c r="K396" s="1" t="s">
        <v>1342</v>
      </c>
      <c r="L396">
        <f>ROUNDUP(IF(B396&gt;$D$4,0,($D$4-B396+1)/365),0)</f>
        <v>0</v>
      </c>
      <c r="M396">
        <f>ROUNDUP(IF(B396&gt;$D$5,0,($D$5-B396+1)/365),0)</f>
        <v>0</v>
      </c>
      <c r="N396" s="28">
        <f>IF(OR(L396=1,M396=1),IF(B396+364&lt;=$D$5,(B396+364-$D$4+1)/365,IF(B396&gt;$D$4,($D$5-B396+1)/365,$D$6/365)),0)</f>
        <v>0</v>
      </c>
      <c r="O396" s="28">
        <f>'Data &amp; Parameter'!$E$16*'Data &amp; Parameter'!$E$17*('Data &amp; Parameter'!$E$18+'Data &amp; Parameter'!$E$19)*'Data &amp; Parameter'!$E$20*'Data &amp; Parameter'!$E$37*N396</f>
        <v>0</v>
      </c>
      <c r="P396">
        <f>ROUNDUP(IF(D396&gt;$D$4,0,($D$4-D396+1)/365),0)</f>
        <v>0</v>
      </c>
      <c r="Q396">
        <f>ROUNDUP(IF(D396&gt;$D$5,0,($D$5-D396+1)/365),0)</f>
        <v>0</v>
      </c>
      <c r="R396" s="28">
        <f>IF(OR(P396=1,Q396=1),IF(D396+364&lt;=$D$5,(D396+364-$D$4+1)/365,IF(D396&gt;$D$4,($D$5-D396+1)/365,$D$6/365)),0)</f>
        <v>0</v>
      </c>
      <c r="S396" s="28">
        <f>'Data &amp; Parameter'!$E$16*'Data &amp; Parameter'!$E$17*('Data &amp; Parameter'!$E$18+'Data &amp; Parameter'!$E$19)*'Data &amp; Parameter'!$E$20*'Data &amp; Parameter'!$E$37*R396</f>
        <v>0</v>
      </c>
      <c r="T396" s="28">
        <f t="shared" si="6"/>
        <v>0</v>
      </c>
    </row>
    <row r="397" spans="1:20" ht="15.75" customHeight="1" x14ac:dyDescent="0.35">
      <c r="A397">
        <v>390</v>
      </c>
      <c r="B397" s="76">
        <v>44234</v>
      </c>
      <c r="C397" s="1" t="s">
        <v>1346</v>
      </c>
      <c r="D397" s="76">
        <v>44234</v>
      </c>
      <c r="E397" s="1" t="s">
        <v>1347</v>
      </c>
      <c r="F397" s="1" t="s">
        <v>1348</v>
      </c>
      <c r="G397" s="1" t="s">
        <v>123</v>
      </c>
      <c r="H397" s="1" t="s">
        <v>124</v>
      </c>
      <c r="I397" s="1" t="s">
        <v>125</v>
      </c>
      <c r="J397" s="1" t="s">
        <v>487</v>
      </c>
      <c r="K397" s="1" t="s">
        <v>487</v>
      </c>
      <c r="L397">
        <f>ROUNDUP(IF(B397&gt;$D$4,0,($D$4-B397+1)/365),0)</f>
        <v>0</v>
      </c>
      <c r="M397">
        <f>ROUNDUP(IF(B397&gt;$D$5,0,($D$5-B397+1)/365),0)</f>
        <v>0</v>
      </c>
      <c r="N397" s="28">
        <f>IF(OR(L397=1,M397=1),IF(B397+364&lt;=$D$5,(B397+364-$D$4+1)/365,IF(B397&gt;$D$4,($D$5-B397+1)/365,$D$6/365)),0)</f>
        <v>0</v>
      </c>
      <c r="O397" s="28">
        <f>'Data &amp; Parameter'!$E$16*'Data &amp; Parameter'!$E$17*('Data &amp; Parameter'!$E$18+'Data &amp; Parameter'!$E$19)*'Data &amp; Parameter'!$E$20*'Data &amp; Parameter'!$E$37*N397</f>
        <v>0</v>
      </c>
      <c r="P397">
        <f>ROUNDUP(IF(D397&gt;$D$4,0,($D$4-D397+1)/365),0)</f>
        <v>0</v>
      </c>
      <c r="Q397">
        <f>ROUNDUP(IF(D397&gt;$D$5,0,($D$5-D397+1)/365),0)</f>
        <v>0</v>
      </c>
      <c r="R397" s="28">
        <f>IF(OR(P397=1,Q397=1),IF(D397+364&lt;=$D$5,(D397+364-$D$4+1)/365,IF(D397&gt;$D$4,($D$5-D397+1)/365,$D$6/365)),0)</f>
        <v>0</v>
      </c>
      <c r="S397" s="28">
        <f>'Data &amp; Parameter'!$E$16*'Data &amp; Parameter'!$E$17*('Data &amp; Parameter'!$E$18+'Data &amp; Parameter'!$E$19)*'Data &amp; Parameter'!$E$20*'Data &amp; Parameter'!$E$37*R397</f>
        <v>0</v>
      </c>
      <c r="T397" s="28">
        <f t="shared" si="6"/>
        <v>0</v>
      </c>
    </row>
    <row r="398" spans="1:20" ht="15.75" customHeight="1" x14ac:dyDescent="0.35">
      <c r="A398">
        <v>391</v>
      </c>
      <c r="B398" s="76">
        <v>44234</v>
      </c>
      <c r="C398" s="1" t="s">
        <v>1349</v>
      </c>
      <c r="D398" s="76">
        <v>44234</v>
      </c>
      <c r="E398" s="1" t="s">
        <v>1350</v>
      </c>
      <c r="F398" s="1" t="s">
        <v>1351</v>
      </c>
      <c r="G398" s="1" t="s">
        <v>123</v>
      </c>
      <c r="H398" s="1" t="s">
        <v>124</v>
      </c>
      <c r="I398" s="1" t="s">
        <v>125</v>
      </c>
      <c r="J398" s="1" t="s">
        <v>487</v>
      </c>
      <c r="K398" s="1" t="s">
        <v>487</v>
      </c>
      <c r="L398">
        <f>ROUNDUP(IF(B398&gt;$D$4,0,($D$4-B398+1)/365),0)</f>
        <v>0</v>
      </c>
      <c r="M398">
        <f>ROUNDUP(IF(B398&gt;$D$5,0,($D$5-B398+1)/365),0)</f>
        <v>0</v>
      </c>
      <c r="N398" s="28">
        <f>IF(OR(L398=1,M398=1),IF(B398+364&lt;=$D$5,(B398+364-$D$4+1)/365,IF(B398&gt;$D$4,($D$5-B398+1)/365,$D$6/365)),0)</f>
        <v>0</v>
      </c>
      <c r="O398" s="28">
        <f>'Data &amp; Parameter'!$E$16*'Data &amp; Parameter'!$E$17*('Data &amp; Parameter'!$E$18+'Data &amp; Parameter'!$E$19)*'Data &amp; Parameter'!$E$20*'Data &amp; Parameter'!$E$37*N398</f>
        <v>0</v>
      </c>
      <c r="P398">
        <f>ROUNDUP(IF(D398&gt;$D$4,0,($D$4-D398+1)/365),0)</f>
        <v>0</v>
      </c>
      <c r="Q398">
        <f>ROUNDUP(IF(D398&gt;$D$5,0,($D$5-D398+1)/365),0)</f>
        <v>0</v>
      </c>
      <c r="R398" s="28">
        <f>IF(OR(P398=1,Q398=1),IF(D398+364&lt;=$D$5,(D398+364-$D$4+1)/365,IF(D398&gt;$D$4,($D$5-D398+1)/365,$D$6/365)),0)</f>
        <v>0</v>
      </c>
      <c r="S398" s="28">
        <f>'Data &amp; Parameter'!$E$16*'Data &amp; Parameter'!$E$17*('Data &amp; Parameter'!$E$18+'Data &amp; Parameter'!$E$19)*'Data &amp; Parameter'!$E$20*'Data &amp; Parameter'!$E$37*R398</f>
        <v>0</v>
      </c>
      <c r="T398" s="28">
        <f t="shared" si="6"/>
        <v>0</v>
      </c>
    </row>
    <row r="399" spans="1:20" ht="15.75" customHeight="1" x14ac:dyDescent="0.35">
      <c r="A399">
        <v>392</v>
      </c>
      <c r="B399" s="76">
        <v>44234</v>
      </c>
      <c r="C399" s="1" t="s">
        <v>1352</v>
      </c>
      <c r="D399" s="76">
        <v>44234</v>
      </c>
      <c r="E399" s="1" t="s">
        <v>1353</v>
      </c>
      <c r="F399" s="1" t="s">
        <v>1354</v>
      </c>
      <c r="G399" s="1" t="s">
        <v>123</v>
      </c>
      <c r="H399" s="1" t="s">
        <v>124</v>
      </c>
      <c r="I399" s="1" t="s">
        <v>125</v>
      </c>
      <c r="J399" s="1" t="s">
        <v>487</v>
      </c>
      <c r="K399" s="1" t="s">
        <v>1355</v>
      </c>
      <c r="L399">
        <f>ROUNDUP(IF(B399&gt;$D$4,0,($D$4-B399+1)/365),0)</f>
        <v>0</v>
      </c>
      <c r="M399">
        <f>ROUNDUP(IF(B399&gt;$D$5,0,($D$5-B399+1)/365),0)</f>
        <v>0</v>
      </c>
      <c r="N399" s="28">
        <f>IF(OR(L399=1,M399=1),IF(B399+364&lt;=$D$5,(B399+364-$D$4+1)/365,IF(B399&gt;$D$4,($D$5-B399+1)/365,$D$6/365)),0)</f>
        <v>0</v>
      </c>
      <c r="O399" s="28">
        <f>'Data &amp; Parameter'!$E$16*'Data &amp; Parameter'!$E$17*('Data &amp; Parameter'!$E$18+'Data &amp; Parameter'!$E$19)*'Data &amp; Parameter'!$E$20*'Data &amp; Parameter'!$E$37*N399</f>
        <v>0</v>
      </c>
      <c r="P399">
        <f>ROUNDUP(IF(D399&gt;$D$4,0,($D$4-D399+1)/365),0)</f>
        <v>0</v>
      </c>
      <c r="Q399">
        <f>ROUNDUP(IF(D399&gt;$D$5,0,($D$5-D399+1)/365),0)</f>
        <v>0</v>
      </c>
      <c r="R399" s="28">
        <f>IF(OR(P399=1,Q399=1),IF(D399+364&lt;=$D$5,(D399+364-$D$4+1)/365,IF(D399&gt;$D$4,($D$5-D399+1)/365,$D$6/365)),0)</f>
        <v>0</v>
      </c>
      <c r="S399" s="28">
        <f>'Data &amp; Parameter'!$E$16*'Data &amp; Parameter'!$E$17*('Data &amp; Parameter'!$E$18+'Data &amp; Parameter'!$E$19)*'Data &amp; Parameter'!$E$20*'Data &amp; Parameter'!$E$37*R399</f>
        <v>0</v>
      </c>
      <c r="T399" s="28">
        <f t="shared" si="6"/>
        <v>0</v>
      </c>
    </row>
    <row r="400" spans="1:20" ht="15.75" customHeight="1" x14ac:dyDescent="0.35">
      <c r="A400">
        <v>393</v>
      </c>
      <c r="B400" s="76">
        <v>44234</v>
      </c>
      <c r="C400" s="1" t="s">
        <v>1356</v>
      </c>
      <c r="D400" s="76">
        <v>44234</v>
      </c>
      <c r="E400" s="1" t="s">
        <v>1357</v>
      </c>
      <c r="F400" s="1" t="s">
        <v>1358</v>
      </c>
      <c r="G400" s="1" t="s">
        <v>123</v>
      </c>
      <c r="H400" s="1" t="s">
        <v>124</v>
      </c>
      <c r="I400" s="1" t="s">
        <v>125</v>
      </c>
      <c r="J400" s="1" t="s">
        <v>487</v>
      </c>
      <c r="K400" s="1" t="s">
        <v>1342</v>
      </c>
      <c r="L400">
        <f>ROUNDUP(IF(B400&gt;$D$4,0,($D$4-B400+1)/365),0)</f>
        <v>0</v>
      </c>
      <c r="M400">
        <f>ROUNDUP(IF(B400&gt;$D$5,0,($D$5-B400+1)/365),0)</f>
        <v>0</v>
      </c>
      <c r="N400" s="28">
        <f>IF(OR(L400=1,M400=1),IF(B400+364&lt;=$D$5,(B400+364-$D$4+1)/365,IF(B400&gt;$D$4,($D$5-B400+1)/365,$D$6/365)),0)</f>
        <v>0</v>
      </c>
      <c r="O400" s="28">
        <f>'Data &amp; Parameter'!$E$16*'Data &amp; Parameter'!$E$17*('Data &amp; Parameter'!$E$18+'Data &amp; Parameter'!$E$19)*'Data &amp; Parameter'!$E$20*'Data &amp; Parameter'!$E$37*N400</f>
        <v>0</v>
      </c>
      <c r="P400">
        <f>ROUNDUP(IF(D400&gt;$D$4,0,($D$4-D400+1)/365),0)</f>
        <v>0</v>
      </c>
      <c r="Q400">
        <f>ROUNDUP(IF(D400&gt;$D$5,0,($D$5-D400+1)/365),0)</f>
        <v>0</v>
      </c>
      <c r="R400" s="28">
        <f>IF(OR(P400=1,Q400=1),IF(D400+364&lt;=$D$5,(D400+364-$D$4+1)/365,IF(D400&gt;$D$4,($D$5-D400+1)/365,$D$6/365)),0)</f>
        <v>0</v>
      </c>
      <c r="S400" s="28">
        <f>'Data &amp; Parameter'!$E$16*'Data &amp; Parameter'!$E$17*('Data &amp; Parameter'!$E$18+'Data &amp; Parameter'!$E$19)*'Data &amp; Parameter'!$E$20*'Data &amp; Parameter'!$E$37*R400</f>
        <v>0</v>
      </c>
      <c r="T400" s="28">
        <f t="shared" si="6"/>
        <v>0</v>
      </c>
    </row>
    <row r="401" spans="1:20" ht="15.75" customHeight="1" x14ac:dyDescent="0.35">
      <c r="A401">
        <v>394</v>
      </c>
      <c r="B401" s="76">
        <v>44234</v>
      </c>
      <c r="C401" s="1" t="s">
        <v>1359</v>
      </c>
      <c r="D401" s="76">
        <v>44234</v>
      </c>
      <c r="E401" s="1" t="s">
        <v>1360</v>
      </c>
      <c r="F401" s="1" t="s">
        <v>1361</v>
      </c>
      <c r="G401" s="1" t="s">
        <v>123</v>
      </c>
      <c r="H401" s="1" t="s">
        <v>124</v>
      </c>
      <c r="I401" s="1" t="s">
        <v>125</v>
      </c>
      <c r="J401" s="1" t="s">
        <v>487</v>
      </c>
      <c r="K401" s="1" t="s">
        <v>1342</v>
      </c>
      <c r="L401">
        <f>ROUNDUP(IF(B401&gt;$D$4,0,($D$4-B401+1)/365),0)</f>
        <v>0</v>
      </c>
      <c r="M401">
        <f>ROUNDUP(IF(B401&gt;$D$5,0,($D$5-B401+1)/365),0)</f>
        <v>0</v>
      </c>
      <c r="N401" s="28">
        <f>IF(OR(L401=1,M401=1),IF(B401+364&lt;=$D$5,(B401+364-$D$4+1)/365,IF(B401&gt;$D$4,($D$5-B401+1)/365,$D$6/365)),0)</f>
        <v>0</v>
      </c>
      <c r="O401" s="28">
        <f>'Data &amp; Parameter'!$E$16*'Data &amp; Parameter'!$E$17*('Data &amp; Parameter'!$E$18+'Data &amp; Parameter'!$E$19)*'Data &amp; Parameter'!$E$20*'Data &amp; Parameter'!$E$37*N401</f>
        <v>0</v>
      </c>
      <c r="P401">
        <f>ROUNDUP(IF(D401&gt;$D$4,0,($D$4-D401+1)/365),0)</f>
        <v>0</v>
      </c>
      <c r="Q401">
        <f>ROUNDUP(IF(D401&gt;$D$5,0,($D$5-D401+1)/365),0)</f>
        <v>0</v>
      </c>
      <c r="R401" s="28">
        <f>IF(OR(P401=1,Q401=1),IF(D401+364&lt;=$D$5,(D401+364-$D$4+1)/365,IF(D401&gt;$D$4,($D$5-D401+1)/365,$D$6/365)),0)</f>
        <v>0</v>
      </c>
      <c r="S401" s="28">
        <f>'Data &amp; Parameter'!$E$16*'Data &amp; Parameter'!$E$17*('Data &amp; Parameter'!$E$18+'Data &amp; Parameter'!$E$19)*'Data &amp; Parameter'!$E$20*'Data &amp; Parameter'!$E$37*R401</f>
        <v>0</v>
      </c>
      <c r="T401" s="28">
        <f t="shared" si="6"/>
        <v>0</v>
      </c>
    </row>
    <row r="402" spans="1:20" ht="15.75" customHeight="1" x14ac:dyDescent="0.35">
      <c r="A402">
        <v>395</v>
      </c>
      <c r="B402" s="76">
        <v>44234</v>
      </c>
      <c r="C402" s="1" t="s">
        <v>1362</v>
      </c>
      <c r="D402" s="76">
        <v>44234</v>
      </c>
      <c r="E402" s="1" t="s">
        <v>1363</v>
      </c>
      <c r="F402" s="1" t="s">
        <v>1364</v>
      </c>
      <c r="G402" s="1" t="s">
        <v>123</v>
      </c>
      <c r="H402" s="1" t="s">
        <v>124</v>
      </c>
      <c r="I402" s="1" t="s">
        <v>125</v>
      </c>
      <c r="J402" s="1" t="s">
        <v>487</v>
      </c>
      <c r="K402" s="1" t="s">
        <v>1342</v>
      </c>
      <c r="L402">
        <f>ROUNDUP(IF(B402&gt;$D$4,0,($D$4-B402+1)/365),0)</f>
        <v>0</v>
      </c>
      <c r="M402">
        <f>ROUNDUP(IF(B402&gt;$D$5,0,($D$5-B402+1)/365),0)</f>
        <v>0</v>
      </c>
      <c r="N402" s="28">
        <f>IF(OR(L402=1,M402=1),IF(B402+364&lt;=$D$5,(B402+364-$D$4+1)/365,IF(B402&gt;$D$4,($D$5-B402+1)/365,$D$6/365)),0)</f>
        <v>0</v>
      </c>
      <c r="O402" s="28">
        <f>'Data &amp; Parameter'!$E$16*'Data &amp; Parameter'!$E$17*('Data &amp; Parameter'!$E$18+'Data &amp; Parameter'!$E$19)*'Data &amp; Parameter'!$E$20*'Data &amp; Parameter'!$E$37*N402</f>
        <v>0</v>
      </c>
      <c r="P402">
        <f>ROUNDUP(IF(D402&gt;$D$4,0,($D$4-D402+1)/365),0)</f>
        <v>0</v>
      </c>
      <c r="Q402">
        <f>ROUNDUP(IF(D402&gt;$D$5,0,($D$5-D402+1)/365),0)</f>
        <v>0</v>
      </c>
      <c r="R402" s="28">
        <f>IF(OR(P402=1,Q402=1),IF(D402+364&lt;=$D$5,(D402+364-$D$4+1)/365,IF(D402&gt;$D$4,($D$5-D402+1)/365,$D$6/365)),0)</f>
        <v>0</v>
      </c>
      <c r="S402" s="28">
        <f>'Data &amp; Parameter'!$E$16*'Data &amp; Parameter'!$E$17*('Data &amp; Parameter'!$E$18+'Data &amp; Parameter'!$E$19)*'Data &amp; Parameter'!$E$20*'Data &amp; Parameter'!$E$37*R402</f>
        <v>0</v>
      </c>
      <c r="T402" s="28">
        <f t="shared" si="6"/>
        <v>0</v>
      </c>
    </row>
    <row r="403" spans="1:20" ht="15.75" customHeight="1" x14ac:dyDescent="0.35">
      <c r="A403">
        <v>396</v>
      </c>
      <c r="B403" s="76">
        <v>44234</v>
      </c>
      <c r="C403" s="1" t="s">
        <v>1365</v>
      </c>
      <c r="D403" s="76">
        <v>44234</v>
      </c>
      <c r="E403" s="1" t="s">
        <v>1366</v>
      </c>
      <c r="F403" s="1" t="s">
        <v>1367</v>
      </c>
      <c r="G403" s="1" t="s">
        <v>123</v>
      </c>
      <c r="H403" s="1" t="s">
        <v>124</v>
      </c>
      <c r="I403" s="1" t="s">
        <v>125</v>
      </c>
      <c r="J403" s="1" t="s">
        <v>487</v>
      </c>
      <c r="K403" s="1" t="s">
        <v>1342</v>
      </c>
      <c r="L403">
        <f>ROUNDUP(IF(B403&gt;$D$4,0,($D$4-B403+1)/365),0)</f>
        <v>0</v>
      </c>
      <c r="M403">
        <f>ROUNDUP(IF(B403&gt;$D$5,0,($D$5-B403+1)/365),0)</f>
        <v>0</v>
      </c>
      <c r="N403" s="28">
        <f>IF(OR(L403=1,M403=1),IF(B403+364&lt;=$D$5,(B403+364-$D$4+1)/365,IF(B403&gt;$D$4,($D$5-B403+1)/365,$D$6/365)),0)</f>
        <v>0</v>
      </c>
      <c r="O403" s="28">
        <f>'Data &amp; Parameter'!$E$16*'Data &amp; Parameter'!$E$17*('Data &amp; Parameter'!$E$18+'Data &amp; Parameter'!$E$19)*'Data &amp; Parameter'!$E$20*'Data &amp; Parameter'!$E$37*N403</f>
        <v>0</v>
      </c>
      <c r="P403">
        <f>ROUNDUP(IF(D403&gt;$D$4,0,($D$4-D403+1)/365),0)</f>
        <v>0</v>
      </c>
      <c r="Q403">
        <f>ROUNDUP(IF(D403&gt;$D$5,0,($D$5-D403+1)/365),0)</f>
        <v>0</v>
      </c>
      <c r="R403" s="28">
        <f>IF(OR(P403=1,Q403=1),IF(D403+364&lt;=$D$5,(D403+364-$D$4+1)/365,IF(D403&gt;$D$4,($D$5-D403+1)/365,$D$6/365)),0)</f>
        <v>0</v>
      </c>
      <c r="S403" s="28">
        <f>'Data &amp; Parameter'!$E$16*'Data &amp; Parameter'!$E$17*('Data &amp; Parameter'!$E$18+'Data &amp; Parameter'!$E$19)*'Data &amp; Parameter'!$E$20*'Data &amp; Parameter'!$E$37*R403</f>
        <v>0</v>
      </c>
      <c r="T403" s="28">
        <f t="shared" si="6"/>
        <v>0</v>
      </c>
    </row>
    <row r="404" spans="1:20" ht="15.75" customHeight="1" x14ac:dyDescent="0.35">
      <c r="A404">
        <v>397</v>
      </c>
      <c r="B404" s="76">
        <v>44234</v>
      </c>
      <c r="C404" s="1" t="s">
        <v>1368</v>
      </c>
      <c r="D404" s="76">
        <v>44234</v>
      </c>
      <c r="E404" s="1" t="s">
        <v>1369</v>
      </c>
      <c r="F404" s="1" t="s">
        <v>1370</v>
      </c>
      <c r="G404" s="1" t="s">
        <v>123</v>
      </c>
      <c r="H404" s="1" t="s">
        <v>124</v>
      </c>
      <c r="I404" s="1" t="s">
        <v>125</v>
      </c>
      <c r="J404" s="1" t="s">
        <v>487</v>
      </c>
      <c r="K404" s="1" t="s">
        <v>1342</v>
      </c>
      <c r="L404">
        <f>ROUNDUP(IF(B404&gt;$D$4,0,($D$4-B404+1)/365),0)</f>
        <v>0</v>
      </c>
      <c r="M404">
        <f>ROUNDUP(IF(B404&gt;$D$5,0,($D$5-B404+1)/365),0)</f>
        <v>0</v>
      </c>
      <c r="N404" s="28">
        <f>IF(OR(L404=1,M404=1),IF(B404+364&lt;=$D$5,(B404+364-$D$4+1)/365,IF(B404&gt;$D$4,($D$5-B404+1)/365,$D$6/365)),0)</f>
        <v>0</v>
      </c>
      <c r="O404" s="28">
        <f>'Data &amp; Parameter'!$E$16*'Data &amp; Parameter'!$E$17*('Data &amp; Parameter'!$E$18+'Data &amp; Parameter'!$E$19)*'Data &amp; Parameter'!$E$20*'Data &amp; Parameter'!$E$37*N404</f>
        <v>0</v>
      </c>
      <c r="P404">
        <f>ROUNDUP(IF(D404&gt;$D$4,0,($D$4-D404+1)/365),0)</f>
        <v>0</v>
      </c>
      <c r="Q404">
        <f>ROUNDUP(IF(D404&gt;$D$5,0,($D$5-D404+1)/365),0)</f>
        <v>0</v>
      </c>
      <c r="R404" s="28">
        <f>IF(OR(P404=1,Q404=1),IF(D404+364&lt;=$D$5,(D404+364-$D$4+1)/365,IF(D404&gt;$D$4,($D$5-D404+1)/365,$D$6/365)),0)</f>
        <v>0</v>
      </c>
      <c r="S404" s="28">
        <f>'Data &amp; Parameter'!$E$16*'Data &amp; Parameter'!$E$17*('Data &amp; Parameter'!$E$18+'Data &amp; Parameter'!$E$19)*'Data &amp; Parameter'!$E$20*'Data &amp; Parameter'!$E$37*R404</f>
        <v>0</v>
      </c>
      <c r="T404" s="28">
        <f t="shared" si="6"/>
        <v>0</v>
      </c>
    </row>
    <row r="405" spans="1:20" ht="15.75" customHeight="1" x14ac:dyDescent="0.35">
      <c r="A405">
        <v>398</v>
      </c>
      <c r="B405" s="76">
        <v>44234</v>
      </c>
      <c r="C405" s="1" t="s">
        <v>1371</v>
      </c>
      <c r="D405" s="76">
        <v>44234</v>
      </c>
      <c r="E405" s="1" t="s">
        <v>1372</v>
      </c>
      <c r="F405" s="1" t="s">
        <v>1373</v>
      </c>
      <c r="G405" s="1" t="s">
        <v>123</v>
      </c>
      <c r="H405" s="1" t="s">
        <v>124</v>
      </c>
      <c r="I405" s="1" t="s">
        <v>125</v>
      </c>
      <c r="J405" s="1" t="s">
        <v>487</v>
      </c>
      <c r="K405" s="1" t="s">
        <v>1342</v>
      </c>
      <c r="L405">
        <f>ROUNDUP(IF(B405&gt;$D$4,0,($D$4-B405+1)/365),0)</f>
        <v>0</v>
      </c>
      <c r="M405">
        <f>ROUNDUP(IF(B405&gt;$D$5,0,($D$5-B405+1)/365),0)</f>
        <v>0</v>
      </c>
      <c r="N405" s="28">
        <f>IF(OR(L405=1,M405=1),IF(B405+364&lt;=$D$5,(B405+364-$D$4+1)/365,IF(B405&gt;$D$4,($D$5-B405+1)/365,$D$6/365)),0)</f>
        <v>0</v>
      </c>
      <c r="O405" s="28">
        <f>'Data &amp; Parameter'!$E$16*'Data &amp; Parameter'!$E$17*('Data &amp; Parameter'!$E$18+'Data &amp; Parameter'!$E$19)*'Data &amp; Parameter'!$E$20*'Data &amp; Parameter'!$E$37*N405</f>
        <v>0</v>
      </c>
      <c r="P405">
        <f>ROUNDUP(IF(D405&gt;$D$4,0,($D$4-D405+1)/365),0)</f>
        <v>0</v>
      </c>
      <c r="Q405">
        <f>ROUNDUP(IF(D405&gt;$D$5,0,($D$5-D405+1)/365),0)</f>
        <v>0</v>
      </c>
      <c r="R405" s="28">
        <f>IF(OR(P405=1,Q405=1),IF(D405+364&lt;=$D$5,(D405+364-$D$4+1)/365,IF(D405&gt;$D$4,($D$5-D405+1)/365,$D$6/365)),0)</f>
        <v>0</v>
      </c>
      <c r="S405" s="28">
        <f>'Data &amp; Parameter'!$E$16*'Data &amp; Parameter'!$E$17*('Data &amp; Parameter'!$E$18+'Data &amp; Parameter'!$E$19)*'Data &amp; Parameter'!$E$20*'Data &amp; Parameter'!$E$37*R405</f>
        <v>0</v>
      </c>
      <c r="T405" s="28">
        <f t="shared" si="6"/>
        <v>0</v>
      </c>
    </row>
    <row r="406" spans="1:20" ht="15.75" customHeight="1" x14ac:dyDescent="0.35">
      <c r="A406">
        <v>399</v>
      </c>
      <c r="B406" s="76">
        <v>44234</v>
      </c>
      <c r="C406" s="1" t="s">
        <v>1374</v>
      </c>
      <c r="D406" s="76">
        <v>44234</v>
      </c>
      <c r="E406" s="1" t="s">
        <v>1375</v>
      </c>
      <c r="F406" s="1" t="s">
        <v>1376</v>
      </c>
      <c r="G406" s="1" t="s">
        <v>123</v>
      </c>
      <c r="H406" s="1" t="s">
        <v>124</v>
      </c>
      <c r="I406" s="1" t="s">
        <v>125</v>
      </c>
      <c r="J406" s="1" t="s">
        <v>487</v>
      </c>
      <c r="K406" s="1" t="s">
        <v>1342</v>
      </c>
      <c r="L406">
        <f>ROUNDUP(IF(B406&gt;$D$4,0,($D$4-B406+1)/365),0)</f>
        <v>0</v>
      </c>
      <c r="M406">
        <f>ROUNDUP(IF(B406&gt;$D$5,0,($D$5-B406+1)/365),0)</f>
        <v>0</v>
      </c>
      <c r="N406" s="28">
        <f>IF(OR(L406=1,M406=1),IF(B406+364&lt;=$D$5,(B406+364-$D$4+1)/365,IF(B406&gt;$D$4,($D$5-B406+1)/365,$D$6/365)),0)</f>
        <v>0</v>
      </c>
      <c r="O406" s="28">
        <f>'Data &amp; Parameter'!$E$16*'Data &amp; Parameter'!$E$17*('Data &amp; Parameter'!$E$18+'Data &amp; Parameter'!$E$19)*'Data &amp; Parameter'!$E$20*'Data &amp; Parameter'!$E$37*N406</f>
        <v>0</v>
      </c>
      <c r="P406">
        <f>ROUNDUP(IF(D406&gt;$D$4,0,($D$4-D406+1)/365),0)</f>
        <v>0</v>
      </c>
      <c r="Q406">
        <f>ROUNDUP(IF(D406&gt;$D$5,0,($D$5-D406+1)/365),0)</f>
        <v>0</v>
      </c>
      <c r="R406" s="28">
        <f>IF(OR(P406=1,Q406=1),IF(D406+364&lt;=$D$5,(D406+364-$D$4+1)/365,IF(D406&gt;$D$4,($D$5-D406+1)/365,$D$6/365)),0)</f>
        <v>0</v>
      </c>
      <c r="S406" s="28">
        <f>'Data &amp; Parameter'!$E$16*'Data &amp; Parameter'!$E$17*('Data &amp; Parameter'!$E$18+'Data &amp; Parameter'!$E$19)*'Data &amp; Parameter'!$E$20*'Data &amp; Parameter'!$E$37*R406</f>
        <v>0</v>
      </c>
      <c r="T406" s="28">
        <f t="shared" si="6"/>
        <v>0</v>
      </c>
    </row>
    <row r="407" spans="1:20" ht="15.75" customHeight="1" x14ac:dyDescent="0.35">
      <c r="A407">
        <v>400</v>
      </c>
      <c r="B407" s="76">
        <v>44234</v>
      </c>
      <c r="C407" s="1" t="s">
        <v>1377</v>
      </c>
      <c r="D407" s="76">
        <v>44234</v>
      </c>
      <c r="E407" s="1" t="s">
        <v>1378</v>
      </c>
      <c r="F407" s="1" t="s">
        <v>1379</v>
      </c>
      <c r="G407" s="1" t="s">
        <v>123</v>
      </c>
      <c r="H407" s="1" t="s">
        <v>124</v>
      </c>
      <c r="I407" s="1" t="s">
        <v>125</v>
      </c>
      <c r="J407" s="1" t="s">
        <v>487</v>
      </c>
      <c r="K407" s="1" t="s">
        <v>1342</v>
      </c>
      <c r="L407">
        <f>ROUNDUP(IF(B407&gt;$D$4,0,($D$4-B407+1)/365),0)</f>
        <v>0</v>
      </c>
      <c r="M407">
        <f>ROUNDUP(IF(B407&gt;$D$5,0,($D$5-B407+1)/365),0)</f>
        <v>0</v>
      </c>
      <c r="N407" s="28">
        <f>IF(OR(L407=1,M407=1),IF(B407+364&lt;=$D$5,(B407+364-$D$4+1)/365,IF(B407&gt;$D$4,($D$5-B407+1)/365,$D$6/365)),0)</f>
        <v>0</v>
      </c>
      <c r="O407" s="28">
        <f>'Data &amp; Parameter'!$E$16*'Data &amp; Parameter'!$E$17*('Data &amp; Parameter'!$E$18+'Data &amp; Parameter'!$E$19)*'Data &amp; Parameter'!$E$20*'Data &amp; Parameter'!$E$37*N407</f>
        <v>0</v>
      </c>
      <c r="P407">
        <f>ROUNDUP(IF(D407&gt;$D$4,0,($D$4-D407+1)/365),0)</f>
        <v>0</v>
      </c>
      <c r="Q407">
        <f>ROUNDUP(IF(D407&gt;$D$5,0,($D$5-D407+1)/365),0)</f>
        <v>0</v>
      </c>
      <c r="R407" s="28">
        <f>IF(OR(P407=1,Q407=1),IF(D407+364&lt;=$D$5,(D407+364-$D$4+1)/365,IF(D407&gt;$D$4,($D$5-D407+1)/365,$D$6/365)),0)</f>
        <v>0</v>
      </c>
      <c r="S407" s="28">
        <f>'Data &amp; Parameter'!$E$16*'Data &amp; Parameter'!$E$17*('Data &amp; Parameter'!$E$18+'Data &amp; Parameter'!$E$19)*'Data &amp; Parameter'!$E$20*'Data &amp; Parameter'!$E$37*R407</f>
        <v>0</v>
      </c>
      <c r="T407" s="28">
        <f t="shared" si="6"/>
        <v>0</v>
      </c>
    </row>
    <row r="408" spans="1:20" ht="15.75" customHeight="1" x14ac:dyDescent="0.35">
      <c r="A408">
        <v>401</v>
      </c>
      <c r="B408" s="76">
        <v>44234</v>
      </c>
      <c r="C408" s="1" t="s">
        <v>1380</v>
      </c>
      <c r="D408" s="76">
        <v>44234</v>
      </c>
      <c r="E408" s="1" t="s">
        <v>1381</v>
      </c>
      <c r="F408" s="1" t="s">
        <v>1382</v>
      </c>
      <c r="G408" s="1" t="s">
        <v>123</v>
      </c>
      <c r="H408" s="1" t="s">
        <v>124</v>
      </c>
      <c r="I408" s="1" t="s">
        <v>125</v>
      </c>
      <c r="J408" s="1" t="s">
        <v>487</v>
      </c>
      <c r="K408" s="1" t="s">
        <v>1342</v>
      </c>
      <c r="L408">
        <f>ROUNDUP(IF(B408&gt;$D$4,0,($D$4-B408+1)/365),0)</f>
        <v>0</v>
      </c>
      <c r="M408">
        <f>ROUNDUP(IF(B408&gt;$D$5,0,($D$5-B408+1)/365),0)</f>
        <v>0</v>
      </c>
      <c r="N408" s="28">
        <f>IF(OR(L408=1,M408=1),IF(B408+364&lt;=$D$5,(B408+364-$D$4+1)/365,IF(B408&gt;$D$4,($D$5-B408+1)/365,$D$6/365)),0)</f>
        <v>0</v>
      </c>
      <c r="O408" s="28">
        <f>'Data &amp; Parameter'!$E$16*'Data &amp; Parameter'!$E$17*('Data &amp; Parameter'!$E$18+'Data &amp; Parameter'!$E$19)*'Data &amp; Parameter'!$E$20*'Data &amp; Parameter'!$E$37*N408</f>
        <v>0</v>
      </c>
      <c r="P408">
        <f>ROUNDUP(IF(D408&gt;$D$4,0,($D$4-D408+1)/365),0)</f>
        <v>0</v>
      </c>
      <c r="Q408">
        <f>ROUNDUP(IF(D408&gt;$D$5,0,($D$5-D408+1)/365),0)</f>
        <v>0</v>
      </c>
      <c r="R408" s="28">
        <f>IF(OR(P408=1,Q408=1),IF(D408+364&lt;=$D$5,(D408+364-$D$4+1)/365,IF(D408&gt;$D$4,($D$5-D408+1)/365,$D$6/365)),0)</f>
        <v>0</v>
      </c>
      <c r="S408" s="28">
        <f>'Data &amp; Parameter'!$E$16*'Data &amp; Parameter'!$E$17*('Data &amp; Parameter'!$E$18+'Data &amp; Parameter'!$E$19)*'Data &amp; Parameter'!$E$20*'Data &amp; Parameter'!$E$37*R408</f>
        <v>0</v>
      </c>
      <c r="T408" s="28">
        <f t="shared" si="6"/>
        <v>0</v>
      </c>
    </row>
    <row r="409" spans="1:20" ht="15.75" customHeight="1" x14ac:dyDescent="0.35">
      <c r="A409">
        <v>402</v>
      </c>
      <c r="B409" s="76">
        <v>44234</v>
      </c>
      <c r="C409" s="1" t="s">
        <v>1383</v>
      </c>
      <c r="D409" s="76">
        <v>44234</v>
      </c>
      <c r="E409" s="1" t="s">
        <v>1384</v>
      </c>
      <c r="F409" s="1" t="s">
        <v>1385</v>
      </c>
      <c r="G409" s="1" t="s">
        <v>123</v>
      </c>
      <c r="H409" s="1" t="s">
        <v>124</v>
      </c>
      <c r="I409" s="1" t="s">
        <v>125</v>
      </c>
      <c r="J409" s="1" t="s">
        <v>487</v>
      </c>
      <c r="K409" s="1" t="s">
        <v>1386</v>
      </c>
      <c r="L409">
        <f>ROUNDUP(IF(B409&gt;$D$4,0,($D$4-B409+1)/365),0)</f>
        <v>0</v>
      </c>
      <c r="M409">
        <f>ROUNDUP(IF(B409&gt;$D$5,0,($D$5-B409+1)/365),0)</f>
        <v>0</v>
      </c>
      <c r="N409" s="28">
        <f>IF(OR(L409=1,M409=1),IF(B409+364&lt;=$D$5,(B409+364-$D$4+1)/365,IF(B409&gt;$D$4,($D$5-B409+1)/365,$D$6/365)),0)</f>
        <v>0</v>
      </c>
      <c r="O409" s="28">
        <f>'Data &amp; Parameter'!$E$16*'Data &amp; Parameter'!$E$17*('Data &amp; Parameter'!$E$18+'Data &amp; Parameter'!$E$19)*'Data &amp; Parameter'!$E$20*'Data &amp; Parameter'!$E$37*N409</f>
        <v>0</v>
      </c>
      <c r="P409">
        <f>ROUNDUP(IF(D409&gt;$D$4,0,($D$4-D409+1)/365),0)</f>
        <v>0</v>
      </c>
      <c r="Q409">
        <f>ROUNDUP(IF(D409&gt;$D$5,0,($D$5-D409+1)/365),0)</f>
        <v>0</v>
      </c>
      <c r="R409" s="28">
        <f>IF(OR(P409=1,Q409=1),IF(D409+364&lt;=$D$5,(D409+364-$D$4+1)/365,IF(D409&gt;$D$4,($D$5-D409+1)/365,$D$6/365)),0)</f>
        <v>0</v>
      </c>
      <c r="S409" s="28">
        <f>'Data &amp; Parameter'!$E$16*'Data &amp; Parameter'!$E$17*('Data &amp; Parameter'!$E$18+'Data &amp; Parameter'!$E$19)*'Data &amp; Parameter'!$E$20*'Data &amp; Parameter'!$E$37*R409</f>
        <v>0</v>
      </c>
      <c r="T409" s="28">
        <f t="shared" si="6"/>
        <v>0</v>
      </c>
    </row>
    <row r="410" spans="1:20" ht="15.75" customHeight="1" x14ac:dyDescent="0.35">
      <c r="A410">
        <v>403</v>
      </c>
      <c r="B410" s="76">
        <v>44234</v>
      </c>
      <c r="C410" s="1" t="s">
        <v>1387</v>
      </c>
      <c r="D410" s="76">
        <v>44234</v>
      </c>
      <c r="E410" s="1" t="s">
        <v>1388</v>
      </c>
      <c r="F410" s="1" t="s">
        <v>1389</v>
      </c>
      <c r="G410" s="1" t="s">
        <v>123</v>
      </c>
      <c r="H410" s="1" t="s">
        <v>124</v>
      </c>
      <c r="I410" s="1" t="s">
        <v>125</v>
      </c>
      <c r="J410" s="1" t="s">
        <v>487</v>
      </c>
      <c r="K410" s="1" t="s">
        <v>1386</v>
      </c>
      <c r="L410">
        <f>ROUNDUP(IF(B410&gt;$D$4,0,($D$4-B410+1)/365),0)</f>
        <v>0</v>
      </c>
      <c r="M410">
        <f>ROUNDUP(IF(B410&gt;$D$5,0,($D$5-B410+1)/365),0)</f>
        <v>0</v>
      </c>
      <c r="N410" s="28">
        <f>IF(OR(L410=1,M410=1),IF(B410+364&lt;=$D$5,(B410+364-$D$4+1)/365,IF(B410&gt;$D$4,($D$5-B410+1)/365,$D$6/365)),0)</f>
        <v>0</v>
      </c>
      <c r="O410" s="28">
        <f>'Data &amp; Parameter'!$E$16*'Data &amp; Parameter'!$E$17*('Data &amp; Parameter'!$E$18+'Data &amp; Parameter'!$E$19)*'Data &amp; Parameter'!$E$20*'Data &amp; Parameter'!$E$37*N410</f>
        <v>0</v>
      </c>
      <c r="P410">
        <f>ROUNDUP(IF(D410&gt;$D$4,0,($D$4-D410+1)/365),0)</f>
        <v>0</v>
      </c>
      <c r="Q410">
        <f>ROUNDUP(IF(D410&gt;$D$5,0,($D$5-D410+1)/365),0)</f>
        <v>0</v>
      </c>
      <c r="R410" s="28">
        <f>IF(OR(P410=1,Q410=1),IF(D410+364&lt;=$D$5,(D410+364-$D$4+1)/365,IF(D410&gt;$D$4,($D$5-D410+1)/365,$D$6/365)),0)</f>
        <v>0</v>
      </c>
      <c r="S410" s="28">
        <f>'Data &amp; Parameter'!$E$16*'Data &amp; Parameter'!$E$17*('Data &amp; Parameter'!$E$18+'Data &amp; Parameter'!$E$19)*'Data &amp; Parameter'!$E$20*'Data &amp; Parameter'!$E$37*R410</f>
        <v>0</v>
      </c>
      <c r="T410" s="28">
        <f t="shared" si="6"/>
        <v>0</v>
      </c>
    </row>
    <row r="411" spans="1:20" ht="15.75" customHeight="1" x14ac:dyDescent="0.35">
      <c r="A411">
        <v>404</v>
      </c>
      <c r="B411" s="76">
        <v>44234</v>
      </c>
      <c r="C411" s="1" t="s">
        <v>1390</v>
      </c>
      <c r="D411" s="76">
        <v>44234</v>
      </c>
      <c r="E411" s="1" t="s">
        <v>1391</v>
      </c>
      <c r="F411" s="1" t="s">
        <v>1392</v>
      </c>
      <c r="G411" s="1" t="s">
        <v>123</v>
      </c>
      <c r="H411" s="1" t="s">
        <v>124</v>
      </c>
      <c r="I411" s="1" t="s">
        <v>125</v>
      </c>
      <c r="J411" s="1" t="s">
        <v>487</v>
      </c>
      <c r="K411" s="1" t="s">
        <v>1355</v>
      </c>
      <c r="L411">
        <f>ROUNDUP(IF(B411&gt;$D$4,0,($D$4-B411+1)/365),0)</f>
        <v>0</v>
      </c>
      <c r="M411">
        <f>ROUNDUP(IF(B411&gt;$D$5,0,($D$5-B411+1)/365),0)</f>
        <v>0</v>
      </c>
      <c r="N411" s="28">
        <f>IF(OR(L411=1,M411=1),IF(B411+364&lt;=$D$5,(B411+364-$D$4+1)/365,IF(B411&gt;$D$4,($D$5-B411+1)/365,$D$6/365)),0)</f>
        <v>0</v>
      </c>
      <c r="O411" s="28">
        <f>'Data &amp; Parameter'!$E$16*'Data &amp; Parameter'!$E$17*('Data &amp; Parameter'!$E$18+'Data &amp; Parameter'!$E$19)*'Data &amp; Parameter'!$E$20*'Data &amp; Parameter'!$E$37*N411</f>
        <v>0</v>
      </c>
      <c r="P411">
        <f>ROUNDUP(IF(D411&gt;$D$4,0,($D$4-D411+1)/365),0)</f>
        <v>0</v>
      </c>
      <c r="Q411">
        <f>ROUNDUP(IF(D411&gt;$D$5,0,($D$5-D411+1)/365),0)</f>
        <v>0</v>
      </c>
      <c r="R411" s="28">
        <f>IF(OR(P411=1,Q411=1),IF(D411+364&lt;=$D$5,(D411+364-$D$4+1)/365,IF(D411&gt;$D$4,($D$5-D411+1)/365,$D$6/365)),0)</f>
        <v>0</v>
      </c>
      <c r="S411" s="28">
        <f>'Data &amp; Parameter'!$E$16*'Data &amp; Parameter'!$E$17*('Data &amp; Parameter'!$E$18+'Data &amp; Parameter'!$E$19)*'Data &amp; Parameter'!$E$20*'Data &amp; Parameter'!$E$37*R411</f>
        <v>0</v>
      </c>
      <c r="T411" s="28">
        <f t="shared" si="6"/>
        <v>0</v>
      </c>
    </row>
    <row r="412" spans="1:20" ht="15.75" customHeight="1" x14ac:dyDescent="0.35">
      <c r="A412">
        <v>405</v>
      </c>
      <c r="B412" s="76">
        <v>44234</v>
      </c>
      <c r="C412" s="1" t="s">
        <v>1393</v>
      </c>
      <c r="D412" s="76">
        <v>44234</v>
      </c>
      <c r="E412" s="1" t="s">
        <v>1394</v>
      </c>
      <c r="F412" s="1" t="s">
        <v>1395</v>
      </c>
      <c r="G412" s="1" t="s">
        <v>123</v>
      </c>
      <c r="H412" s="1" t="s">
        <v>124</v>
      </c>
      <c r="I412" s="1" t="s">
        <v>125</v>
      </c>
      <c r="J412" s="1" t="s">
        <v>487</v>
      </c>
      <c r="K412" s="1" t="s">
        <v>1355</v>
      </c>
      <c r="L412">
        <f>ROUNDUP(IF(B412&gt;$D$4,0,($D$4-B412+1)/365),0)</f>
        <v>0</v>
      </c>
      <c r="M412">
        <f>ROUNDUP(IF(B412&gt;$D$5,0,($D$5-B412+1)/365),0)</f>
        <v>0</v>
      </c>
      <c r="N412" s="28">
        <f>IF(OR(L412=1,M412=1),IF(B412+364&lt;=$D$5,(B412+364-$D$4+1)/365,IF(B412&gt;$D$4,($D$5-B412+1)/365,$D$6/365)),0)</f>
        <v>0</v>
      </c>
      <c r="O412" s="28">
        <f>'Data &amp; Parameter'!$E$16*'Data &amp; Parameter'!$E$17*('Data &amp; Parameter'!$E$18+'Data &amp; Parameter'!$E$19)*'Data &amp; Parameter'!$E$20*'Data &amp; Parameter'!$E$37*N412</f>
        <v>0</v>
      </c>
      <c r="P412">
        <f>ROUNDUP(IF(D412&gt;$D$4,0,($D$4-D412+1)/365),0)</f>
        <v>0</v>
      </c>
      <c r="Q412">
        <f>ROUNDUP(IF(D412&gt;$D$5,0,($D$5-D412+1)/365),0)</f>
        <v>0</v>
      </c>
      <c r="R412" s="28">
        <f>IF(OR(P412=1,Q412=1),IF(D412+364&lt;=$D$5,(D412+364-$D$4+1)/365,IF(D412&gt;$D$4,($D$5-D412+1)/365,$D$6/365)),0)</f>
        <v>0</v>
      </c>
      <c r="S412" s="28">
        <f>'Data &amp; Parameter'!$E$16*'Data &amp; Parameter'!$E$17*('Data &amp; Parameter'!$E$18+'Data &amp; Parameter'!$E$19)*'Data &amp; Parameter'!$E$20*'Data &amp; Parameter'!$E$37*R412</f>
        <v>0</v>
      </c>
      <c r="T412" s="28">
        <f t="shared" si="6"/>
        <v>0</v>
      </c>
    </row>
    <row r="413" spans="1:20" ht="15.75" customHeight="1" x14ac:dyDescent="0.35">
      <c r="A413">
        <v>406</v>
      </c>
      <c r="B413" s="76">
        <v>44234</v>
      </c>
      <c r="C413" s="1" t="s">
        <v>1396</v>
      </c>
      <c r="D413" s="76">
        <v>44234</v>
      </c>
      <c r="E413" s="1" t="s">
        <v>1397</v>
      </c>
      <c r="F413" s="1" t="s">
        <v>1398</v>
      </c>
      <c r="G413" s="1" t="s">
        <v>123</v>
      </c>
      <c r="H413" s="1" t="s">
        <v>124</v>
      </c>
      <c r="I413" s="1" t="s">
        <v>125</v>
      </c>
      <c r="J413" s="1" t="s">
        <v>487</v>
      </c>
      <c r="K413" s="1" t="s">
        <v>1399</v>
      </c>
      <c r="L413">
        <f>ROUNDUP(IF(B413&gt;$D$4,0,($D$4-B413+1)/365),0)</f>
        <v>0</v>
      </c>
      <c r="M413">
        <f>ROUNDUP(IF(B413&gt;$D$5,0,($D$5-B413+1)/365),0)</f>
        <v>0</v>
      </c>
      <c r="N413" s="28">
        <f>IF(OR(L413=1,M413=1),IF(B413+364&lt;=$D$5,(B413+364-$D$4+1)/365,IF(B413&gt;$D$4,($D$5-B413+1)/365,$D$6/365)),0)</f>
        <v>0</v>
      </c>
      <c r="O413" s="28">
        <f>'Data &amp; Parameter'!$E$16*'Data &amp; Parameter'!$E$17*('Data &amp; Parameter'!$E$18+'Data &amp; Parameter'!$E$19)*'Data &amp; Parameter'!$E$20*'Data &amp; Parameter'!$E$37*N413</f>
        <v>0</v>
      </c>
      <c r="P413">
        <f>ROUNDUP(IF(D413&gt;$D$4,0,($D$4-D413+1)/365),0)</f>
        <v>0</v>
      </c>
      <c r="Q413">
        <f>ROUNDUP(IF(D413&gt;$D$5,0,($D$5-D413+1)/365),0)</f>
        <v>0</v>
      </c>
      <c r="R413" s="28">
        <f>IF(OR(P413=1,Q413=1),IF(D413+364&lt;=$D$5,(D413+364-$D$4+1)/365,IF(D413&gt;$D$4,($D$5-D413+1)/365,$D$6/365)),0)</f>
        <v>0</v>
      </c>
      <c r="S413" s="28">
        <f>'Data &amp; Parameter'!$E$16*'Data &amp; Parameter'!$E$17*('Data &amp; Parameter'!$E$18+'Data &amp; Parameter'!$E$19)*'Data &amp; Parameter'!$E$20*'Data &amp; Parameter'!$E$37*R413</f>
        <v>0</v>
      </c>
      <c r="T413" s="28">
        <f t="shared" si="6"/>
        <v>0</v>
      </c>
    </row>
    <row r="414" spans="1:20" ht="15.75" customHeight="1" x14ac:dyDescent="0.35">
      <c r="A414">
        <v>407</v>
      </c>
      <c r="B414" s="76">
        <v>44234</v>
      </c>
      <c r="C414" s="1" t="s">
        <v>1400</v>
      </c>
      <c r="D414" s="76">
        <v>44234</v>
      </c>
      <c r="E414" s="1" t="s">
        <v>1401</v>
      </c>
      <c r="F414" s="1" t="s">
        <v>1402</v>
      </c>
      <c r="G414" s="1" t="s">
        <v>123</v>
      </c>
      <c r="H414" s="1" t="s">
        <v>124</v>
      </c>
      <c r="I414" s="1" t="s">
        <v>125</v>
      </c>
      <c r="J414" s="1" t="s">
        <v>487</v>
      </c>
      <c r="K414" s="1" t="s">
        <v>1355</v>
      </c>
      <c r="L414">
        <f>ROUNDUP(IF(B414&gt;$D$4,0,($D$4-B414+1)/365),0)</f>
        <v>0</v>
      </c>
      <c r="M414">
        <f>ROUNDUP(IF(B414&gt;$D$5,0,($D$5-B414+1)/365),0)</f>
        <v>0</v>
      </c>
      <c r="N414" s="28">
        <f>IF(OR(L414=1,M414=1),IF(B414+364&lt;=$D$5,(B414+364-$D$4+1)/365,IF(B414&gt;$D$4,($D$5-B414+1)/365,$D$6/365)),0)</f>
        <v>0</v>
      </c>
      <c r="O414" s="28">
        <f>'Data &amp; Parameter'!$E$16*'Data &amp; Parameter'!$E$17*('Data &amp; Parameter'!$E$18+'Data &amp; Parameter'!$E$19)*'Data &amp; Parameter'!$E$20*'Data &amp; Parameter'!$E$37*N414</f>
        <v>0</v>
      </c>
      <c r="P414">
        <f>ROUNDUP(IF(D414&gt;$D$4,0,($D$4-D414+1)/365),0)</f>
        <v>0</v>
      </c>
      <c r="Q414">
        <f>ROUNDUP(IF(D414&gt;$D$5,0,($D$5-D414+1)/365),0)</f>
        <v>0</v>
      </c>
      <c r="R414" s="28">
        <f>IF(OR(P414=1,Q414=1),IF(D414+364&lt;=$D$5,(D414+364-$D$4+1)/365,IF(D414&gt;$D$4,($D$5-D414+1)/365,$D$6/365)),0)</f>
        <v>0</v>
      </c>
      <c r="S414" s="28">
        <f>'Data &amp; Parameter'!$E$16*'Data &amp; Parameter'!$E$17*('Data &amp; Parameter'!$E$18+'Data &amp; Parameter'!$E$19)*'Data &amp; Parameter'!$E$20*'Data &amp; Parameter'!$E$37*R414</f>
        <v>0</v>
      </c>
      <c r="T414" s="28">
        <f t="shared" si="6"/>
        <v>0</v>
      </c>
    </row>
    <row r="415" spans="1:20" ht="15.75" customHeight="1" x14ac:dyDescent="0.35">
      <c r="A415">
        <v>408</v>
      </c>
      <c r="B415" s="76">
        <v>44234</v>
      </c>
      <c r="C415" s="1" t="s">
        <v>1403</v>
      </c>
      <c r="D415" s="76">
        <v>44234</v>
      </c>
      <c r="E415" s="1" t="s">
        <v>1404</v>
      </c>
      <c r="F415" s="1" t="s">
        <v>1405</v>
      </c>
      <c r="G415" s="1" t="s">
        <v>123</v>
      </c>
      <c r="H415" s="1" t="s">
        <v>124</v>
      </c>
      <c r="I415" s="1" t="s">
        <v>125</v>
      </c>
      <c r="J415" s="1" t="s">
        <v>487</v>
      </c>
      <c r="K415" s="1" t="s">
        <v>1355</v>
      </c>
      <c r="L415">
        <f>ROUNDUP(IF(B415&gt;$D$4,0,($D$4-B415+1)/365),0)</f>
        <v>0</v>
      </c>
      <c r="M415">
        <f>ROUNDUP(IF(B415&gt;$D$5,0,($D$5-B415+1)/365),0)</f>
        <v>0</v>
      </c>
      <c r="N415" s="28">
        <f>IF(OR(L415=1,M415=1),IF(B415+364&lt;=$D$5,(B415+364-$D$4+1)/365,IF(B415&gt;$D$4,($D$5-B415+1)/365,$D$6/365)),0)</f>
        <v>0</v>
      </c>
      <c r="O415" s="28">
        <f>'Data &amp; Parameter'!$E$16*'Data &amp; Parameter'!$E$17*('Data &amp; Parameter'!$E$18+'Data &amp; Parameter'!$E$19)*'Data &amp; Parameter'!$E$20*'Data &amp; Parameter'!$E$37*N415</f>
        <v>0</v>
      </c>
      <c r="P415">
        <f>ROUNDUP(IF(D415&gt;$D$4,0,($D$4-D415+1)/365),0)</f>
        <v>0</v>
      </c>
      <c r="Q415">
        <f>ROUNDUP(IF(D415&gt;$D$5,0,($D$5-D415+1)/365),0)</f>
        <v>0</v>
      </c>
      <c r="R415" s="28">
        <f>IF(OR(P415=1,Q415=1),IF(D415+364&lt;=$D$5,(D415+364-$D$4+1)/365,IF(D415&gt;$D$4,($D$5-D415+1)/365,$D$6/365)),0)</f>
        <v>0</v>
      </c>
      <c r="S415" s="28">
        <f>'Data &amp; Parameter'!$E$16*'Data &amp; Parameter'!$E$17*('Data &amp; Parameter'!$E$18+'Data &amp; Parameter'!$E$19)*'Data &amp; Parameter'!$E$20*'Data &amp; Parameter'!$E$37*R415</f>
        <v>0</v>
      </c>
      <c r="T415" s="28">
        <f t="shared" si="6"/>
        <v>0</v>
      </c>
    </row>
    <row r="416" spans="1:20" ht="15.75" customHeight="1" x14ac:dyDescent="0.35">
      <c r="A416">
        <v>409</v>
      </c>
      <c r="B416" s="76">
        <v>44234</v>
      </c>
      <c r="C416" s="1" t="s">
        <v>1406</v>
      </c>
      <c r="D416" s="76">
        <v>44234</v>
      </c>
      <c r="E416" s="1" t="s">
        <v>1407</v>
      </c>
      <c r="F416" s="1" t="s">
        <v>1408</v>
      </c>
      <c r="G416" s="1" t="s">
        <v>123</v>
      </c>
      <c r="H416" s="1" t="s">
        <v>124</v>
      </c>
      <c r="I416" s="1" t="s">
        <v>125</v>
      </c>
      <c r="J416" s="1" t="s">
        <v>487</v>
      </c>
      <c r="K416" s="1" t="s">
        <v>1355</v>
      </c>
      <c r="L416">
        <f>ROUNDUP(IF(B416&gt;$D$4,0,($D$4-B416+1)/365),0)</f>
        <v>0</v>
      </c>
      <c r="M416">
        <f>ROUNDUP(IF(B416&gt;$D$5,0,($D$5-B416+1)/365),0)</f>
        <v>0</v>
      </c>
      <c r="N416" s="28">
        <f>IF(OR(L416=1,M416=1),IF(B416+364&lt;=$D$5,(B416+364-$D$4+1)/365,IF(B416&gt;$D$4,($D$5-B416+1)/365,$D$6/365)),0)</f>
        <v>0</v>
      </c>
      <c r="O416" s="28">
        <f>'Data &amp; Parameter'!$E$16*'Data &amp; Parameter'!$E$17*('Data &amp; Parameter'!$E$18+'Data &amp; Parameter'!$E$19)*'Data &amp; Parameter'!$E$20*'Data &amp; Parameter'!$E$37*N416</f>
        <v>0</v>
      </c>
      <c r="P416">
        <f>ROUNDUP(IF(D416&gt;$D$4,0,($D$4-D416+1)/365),0)</f>
        <v>0</v>
      </c>
      <c r="Q416">
        <f>ROUNDUP(IF(D416&gt;$D$5,0,($D$5-D416+1)/365),0)</f>
        <v>0</v>
      </c>
      <c r="R416" s="28">
        <f>IF(OR(P416=1,Q416=1),IF(D416+364&lt;=$D$5,(D416+364-$D$4+1)/365,IF(D416&gt;$D$4,($D$5-D416+1)/365,$D$6/365)),0)</f>
        <v>0</v>
      </c>
      <c r="S416" s="28">
        <f>'Data &amp; Parameter'!$E$16*'Data &amp; Parameter'!$E$17*('Data &amp; Parameter'!$E$18+'Data &amp; Parameter'!$E$19)*'Data &amp; Parameter'!$E$20*'Data &amp; Parameter'!$E$37*R416</f>
        <v>0</v>
      </c>
      <c r="T416" s="28">
        <f t="shared" si="6"/>
        <v>0</v>
      </c>
    </row>
    <row r="417" spans="1:20" ht="15.75" customHeight="1" x14ac:dyDescent="0.35">
      <c r="A417">
        <v>410</v>
      </c>
      <c r="B417" s="76">
        <v>44234</v>
      </c>
      <c r="C417" s="1" t="s">
        <v>1409</v>
      </c>
      <c r="D417" s="76">
        <v>44234</v>
      </c>
      <c r="E417" s="1" t="s">
        <v>1410</v>
      </c>
      <c r="F417" s="1" t="s">
        <v>1411</v>
      </c>
      <c r="G417" s="1" t="s">
        <v>123</v>
      </c>
      <c r="H417" s="1" t="s">
        <v>124</v>
      </c>
      <c r="I417" s="1" t="s">
        <v>125</v>
      </c>
      <c r="J417" s="1" t="s">
        <v>487</v>
      </c>
      <c r="K417" s="1" t="s">
        <v>1355</v>
      </c>
      <c r="L417">
        <f>ROUNDUP(IF(B417&gt;$D$4,0,($D$4-B417+1)/365),0)</f>
        <v>0</v>
      </c>
      <c r="M417">
        <f>ROUNDUP(IF(B417&gt;$D$5,0,($D$5-B417+1)/365),0)</f>
        <v>0</v>
      </c>
      <c r="N417" s="28">
        <f>IF(OR(L417=1,M417=1),IF(B417+364&lt;=$D$5,(B417+364-$D$4+1)/365,IF(B417&gt;$D$4,($D$5-B417+1)/365,$D$6/365)),0)</f>
        <v>0</v>
      </c>
      <c r="O417" s="28">
        <f>'Data &amp; Parameter'!$E$16*'Data &amp; Parameter'!$E$17*('Data &amp; Parameter'!$E$18+'Data &amp; Parameter'!$E$19)*'Data &amp; Parameter'!$E$20*'Data &amp; Parameter'!$E$37*N417</f>
        <v>0</v>
      </c>
      <c r="P417">
        <f>ROUNDUP(IF(D417&gt;$D$4,0,($D$4-D417+1)/365),0)</f>
        <v>0</v>
      </c>
      <c r="Q417">
        <f>ROUNDUP(IF(D417&gt;$D$5,0,($D$5-D417+1)/365),0)</f>
        <v>0</v>
      </c>
      <c r="R417" s="28">
        <f>IF(OR(P417=1,Q417=1),IF(D417+364&lt;=$D$5,(D417+364-$D$4+1)/365,IF(D417&gt;$D$4,($D$5-D417+1)/365,$D$6/365)),0)</f>
        <v>0</v>
      </c>
      <c r="S417" s="28">
        <f>'Data &amp; Parameter'!$E$16*'Data &amp; Parameter'!$E$17*('Data &amp; Parameter'!$E$18+'Data &amp; Parameter'!$E$19)*'Data &amp; Parameter'!$E$20*'Data &amp; Parameter'!$E$37*R417</f>
        <v>0</v>
      </c>
      <c r="T417" s="28">
        <f t="shared" si="6"/>
        <v>0</v>
      </c>
    </row>
    <row r="418" spans="1:20" ht="15.75" customHeight="1" x14ac:dyDescent="0.35">
      <c r="A418">
        <v>411</v>
      </c>
      <c r="B418" s="76">
        <v>44234</v>
      </c>
      <c r="C418" s="1" t="s">
        <v>1412</v>
      </c>
      <c r="D418" s="76">
        <v>44234</v>
      </c>
      <c r="E418" s="1" t="s">
        <v>1413</v>
      </c>
      <c r="F418" s="1" t="s">
        <v>1414</v>
      </c>
      <c r="G418" s="1" t="s">
        <v>123</v>
      </c>
      <c r="H418" s="1" t="s">
        <v>124</v>
      </c>
      <c r="I418" s="1" t="s">
        <v>125</v>
      </c>
      <c r="J418" s="1" t="s">
        <v>487</v>
      </c>
      <c r="K418" s="1" t="s">
        <v>1355</v>
      </c>
      <c r="L418">
        <f>ROUNDUP(IF(B418&gt;$D$4,0,($D$4-B418+1)/365),0)</f>
        <v>0</v>
      </c>
      <c r="M418">
        <f>ROUNDUP(IF(B418&gt;$D$5,0,($D$5-B418+1)/365),0)</f>
        <v>0</v>
      </c>
      <c r="N418" s="28">
        <f>IF(OR(L418=1,M418=1),IF(B418+364&lt;=$D$5,(B418+364-$D$4+1)/365,IF(B418&gt;$D$4,($D$5-B418+1)/365,$D$6/365)),0)</f>
        <v>0</v>
      </c>
      <c r="O418" s="28">
        <f>'Data &amp; Parameter'!$E$16*'Data &amp; Parameter'!$E$17*('Data &amp; Parameter'!$E$18+'Data &amp; Parameter'!$E$19)*'Data &amp; Parameter'!$E$20*'Data &amp; Parameter'!$E$37*N418</f>
        <v>0</v>
      </c>
      <c r="P418">
        <f>ROUNDUP(IF(D418&gt;$D$4,0,($D$4-D418+1)/365),0)</f>
        <v>0</v>
      </c>
      <c r="Q418">
        <f>ROUNDUP(IF(D418&gt;$D$5,0,($D$5-D418+1)/365),0)</f>
        <v>0</v>
      </c>
      <c r="R418" s="28">
        <f>IF(OR(P418=1,Q418=1),IF(D418+364&lt;=$D$5,(D418+364-$D$4+1)/365,IF(D418&gt;$D$4,($D$5-D418+1)/365,$D$6/365)),0)</f>
        <v>0</v>
      </c>
      <c r="S418" s="28">
        <f>'Data &amp; Parameter'!$E$16*'Data &amp; Parameter'!$E$17*('Data &amp; Parameter'!$E$18+'Data &amp; Parameter'!$E$19)*'Data &amp; Parameter'!$E$20*'Data &amp; Parameter'!$E$37*R418</f>
        <v>0</v>
      </c>
      <c r="T418" s="28">
        <f t="shared" si="6"/>
        <v>0</v>
      </c>
    </row>
    <row r="419" spans="1:20" ht="15.75" customHeight="1" x14ac:dyDescent="0.35">
      <c r="A419">
        <v>412</v>
      </c>
      <c r="B419" s="76">
        <v>44234</v>
      </c>
      <c r="C419" s="1" t="s">
        <v>1415</v>
      </c>
      <c r="D419" s="76">
        <v>44234</v>
      </c>
      <c r="E419" s="1" t="s">
        <v>1416</v>
      </c>
      <c r="F419" s="1" t="s">
        <v>1417</v>
      </c>
      <c r="G419" s="1" t="s">
        <v>123</v>
      </c>
      <c r="H419" s="1" t="s">
        <v>124</v>
      </c>
      <c r="I419" s="1" t="s">
        <v>125</v>
      </c>
      <c r="J419" s="1" t="s">
        <v>487</v>
      </c>
      <c r="K419" s="1" t="s">
        <v>1355</v>
      </c>
      <c r="L419">
        <f>ROUNDUP(IF(B419&gt;$D$4,0,($D$4-B419+1)/365),0)</f>
        <v>0</v>
      </c>
      <c r="M419">
        <f>ROUNDUP(IF(B419&gt;$D$5,0,($D$5-B419+1)/365),0)</f>
        <v>0</v>
      </c>
      <c r="N419" s="28">
        <f>IF(OR(L419=1,M419=1),IF(B419+364&lt;=$D$5,(B419+364-$D$4+1)/365,IF(B419&gt;$D$4,($D$5-B419+1)/365,$D$6/365)),0)</f>
        <v>0</v>
      </c>
      <c r="O419" s="28">
        <f>'Data &amp; Parameter'!$E$16*'Data &amp; Parameter'!$E$17*('Data &amp; Parameter'!$E$18+'Data &amp; Parameter'!$E$19)*'Data &amp; Parameter'!$E$20*'Data &amp; Parameter'!$E$37*N419</f>
        <v>0</v>
      </c>
      <c r="P419">
        <f>ROUNDUP(IF(D419&gt;$D$4,0,($D$4-D419+1)/365),0)</f>
        <v>0</v>
      </c>
      <c r="Q419">
        <f>ROUNDUP(IF(D419&gt;$D$5,0,($D$5-D419+1)/365),0)</f>
        <v>0</v>
      </c>
      <c r="R419" s="28">
        <f>IF(OR(P419=1,Q419=1),IF(D419+364&lt;=$D$5,(D419+364-$D$4+1)/365,IF(D419&gt;$D$4,($D$5-D419+1)/365,$D$6/365)),0)</f>
        <v>0</v>
      </c>
      <c r="S419" s="28">
        <f>'Data &amp; Parameter'!$E$16*'Data &amp; Parameter'!$E$17*('Data &amp; Parameter'!$E$18+'Data &amp; Parameter'!$E$19)*'Data &amp; Parameter'!$E$20*'Data &amp; Parameter'!$E$37*R419</f>
        <v>0</v>
      </c>
      <c r="T419" s="28">
        <f t="shared" si="6"/>
        <v>0</v>
      </c>
    </row>
    <row r="420" spans="1:20" ht="15.75" customHeight="1" x14ac:dyDescent="0.35">
      <c r="A420">
        <v>413</v>
      </c>
      <c r="B420" s="76">
        <v>44234</v>
      </c>
      <c r="C420" s="1" t="s">
        <v>1418</v>
      </c>
      <c r="D420" s="76">
        <v>44234</v>
      </c>
      <c r="E420" s="1" t="s">
        <v>1419</v>
      </c>
      <c r="F420" s="1" t="s">
        <v>1420</v>
      </c>
      <c r="G420" s="1" t="s">
        <v>123</v>
      </c>
      <c r="H420" s="1" t="s">
        <v>124</v>
      </c>
      <c r="I420" s="1" t="s">
        <v>125</v>
      </c>
      <c r="J420" s="1" t="s">
        <v>487</v>
      </c>
      <c r="K420" s="1" t="s">
        <v>1355</v>
      </c>
      <c r="L420">
        <f>ROUNDUP(IF(B420&gt;$D$4,0,($D$4-B420+1)/365),0)</f>
        <v>0</v>
      </c>
      <c r="M420">
        <f>ROUNDUP(IF(B420&gt;$D$5,0,($D$5-B420+1)/365),0)</f>
        <v>0</v>
      </c>
      <c r="N420" s="28">
        <f>IF(OR(L420=1,M420=1),IF(B420+364&lt;=$D$5,(B420+364-$D$4+1)/365,IF(B420&gt;$D$4,($D$5-B420+1)/365,$D$6/365)),0)</f>
        <v>0</v>
      </c>
      <c r="O420" s="28">
        <f>'Data &amp; Parameter'!$E$16*'Data &amp; Parameter'!$E$17*('Data &amp; Parameter'!$E$18+'Data &amp; Parameter'!$E$19)*'Data &amp; Parameter'!$E$20*'Data &amp; Parameter'!$E$37*N420</f>
        <v>0</v>
      </c>
      <c r="P420">
        <f>ROUNDUP(IF(D420&gt;$D$4,0,($D$4-D420+1)/365),0)</f>
        <v>0</v>
      </c>
      <c r="Q420">
        <f>ROUNDUP(IF(D420&gt;$D$5,0,($D$5-D420+1)/365),0)</f>
        <v>0</v>
      </c>
      <c r="R420" s="28">
        <f>IF(OR(P420=1,Q420=1),IF(D420+364&lt;=$D$5,(D420+364-$D$4+1)/365,IF(D420&gt;$D$4,($D$5-D420+1)/365,$D$6/365)),0)</f>
        <v>0</v>
      </c>
      <c r="S420" s="28">
        <f>'Data &amp; Parameter'!$E$16*'Data &amp; Parameter'!$E$17*('Data &amp; Parameter'!$E$18+'Data &amp; Parameter'!$E$19)*'Data &amp; Parameter'!$E$20*'Data &amp; Parameter'!$E$37*R420</f>
        <v>0</v>
      </c>
      <c r="T420" s="28">
        <f t="shared" si="6"/>
        <v>0</v>
      </c>
    </row>
    <row r="421" spans="1:20" ht="15.75" customHeight="1" x14ac:dyDescent="0.35">
      <c r="A421">
        <v>414</v>
      </c>
      <c r="B421" s="76">
        <v>44234</v>
      </c>
      <c r="C421" s="1" t="s">
        <v>1421</v>
      </c>
      <c r="D421" s="76">
        <v>44234</v>
      </c>
      <c r="E421" s="1" t="s">
        <v>1422</v>
      </c>
      <c r="F421" s="1" t="s">
        <v>1423</v>
      </c>
      <c r="G421" s="1" t="s">
        <v>123</v>
      </c>
      <c r="H421" s="1" t="s">
        <v>124</v>
      </c>
      <c r="I421" s="1" t="s">
        <v>125</v>
      </c>
      <c r="J421" s="1" t="s">
        <v>487</v>
      </c>
      <c r="K421" s="1" t="s">
        <v>1424</v>
      </c>
      <c r="L421">
        <f>ROUNDUP(IF(B421&gt;$D$4,0,($D$4-B421+1)/365),0)</f>
        <v>0</v>
      </c>
      <c r="M421">
        <f>ROUNDUP(IF(B421&gt;$D$5,0,($D$5-B421+1)/365),0)</f>
        <v>0</v>
      </c>
      <c r="N421" s="28">
        <f>IF(OR(L421=1,M421=1),IF(B421+364&lt;=$D$5,(B421+364-$D$4+1)/365,IF(B421&gt;$D$4,($D$5-B421+1)/365,$D$6/365)),0)</f>
        <v>0</v>
      </c>
      <c r="O421" s="28">
        <f>'Data &amp; Parameter'!$E$16*'Data &amp; Parameter'!$E$17*('Data &amp; Parameter'!$E$18+'Data &amp; Parameter'!$E$19)*'Data &amp; Parameter'!$E$20*'Data &amp; Parameter'!$E$37*N421</f>
        <v>0</v>
      </c>
      <c r="P421">
        <f>ROUNDUP(IF(D421&gt;$D$4,0,($D$4-D421+1)/365),0)</f>
        <v>0</v>
      </c>
      <c r="Q421">
        <f>ROUNDUP(IF(D421&gt;$D$5,0,($D$5-D421+1)/365),0)</f>
        <v>0</v>
      </c>
      <c r="R421" s="28">
        <f>IF(OR(P421=1,Q421=1),IF(D421+364&lt;=$D$5,(D421+364-$D$4+1)/365,IF(D421&gt;$D$4,($D$5-D421+1)/365,$D$6/365)),0)</f>
        <v>0</v>
      </c>
      <c r="S421" s="28">
        <f>'Data &amp; Parameter'!$E$16*'Data &amp; Parameter'!$E$17*('Data &amp; Parameter'!$E$18+'Data &amp; Parameter'!$E$19)*'Data &amp; Parameter'!$E$20*'Data &amp; Parameter'!$E$37*R421</f>
        <v>0</v>
      </c>
      <c r="T421" s="28">
        <f t="shared" si="6"/>
        <v>0</v>
      </c>
    </row>
    <row r="422" spans="1:20" ht="15.75" customHeight="1" x14ac:dyDescent="0.35">
      <c r="A422">
        <v>415</v>
      </c>
      <c r="B422" s="76">
        <v>44234</v>
      </c>
      <c r="C422" s="1" t="s">
        <v>1425</v>
      </c>
      <c r="D422" s="76">
        <v>44234</v>
      </c>
      <c r="E422" s="1" t="s">
        <v>1426</v>
      </c>
      <c r="F422" s="1" t="s">
        <v>1427</v>
      </c>
      <c r="G422" s="1" t="s">
        <v>123</v>
      </c>
      <c r="H422" s="1" t="s">
        <v>124</v>
      </c>
      <c r="I422" s="1" t="s">
        <v>125</v>
      </c>
      <c r="J422" s="1" t="s">
        <v>487</v>
      </c>
      <c r="K422" s="1" t="s">
        <v>1424</v>
      </c>
      <c r="L422">
        <f>ROUNDUP(IF(B422&gt;$D$4,0,($D$4-B422+1)/365),0)</f>
        <v>0</v>
      </c>
      <c r="M422">
        <f>ROUNDUP(IF(B422&gt;$D$5,0,($D$5-B422+1)/365),0)</f>
        <v>0</v>
      </c>
      <c r="N422" s="28">
        <f>IF(OR(L422=1,M422=1),IF(B422+364&lt;=$D$5,(B422+364-$D$4+1)/365,IF(B422&gt;$D$4,($D$5-B422+1)/365,$D$6/365)),0)</f>
        <v>0</v>
      </c>
      <c r="O422" s="28">
        <f>'Data &amp; Parameter'!$E$16*'Data &amp; Parameter'!$E$17*('Data &amp; Parameter'!$E$18+'Data &amp; Parameter'!$E$19)*'Data &amp; Parameter'!$E$20*'Data &amp; Parameter'!$E$37*N422</f>
        <v>0</v>
      </c>
      <c r="P422">
        <f>ROUNDUP(IF(D422&gt;$D$4,0,($D$4-D422+1)/365),0)</f>
        <v>0</v>
      </c>
      <c r="Q422">
        <f>ROUNDUP(IF(D422&gt;$D$5,0,($D$5-D422+1)/365),0)</f>
        <v>0</v>
      </c>
      <c r="R422" s="28">
        <f>IF(OR(P422=1,Q422=1),IF(D422+364&lt;=$D$5,(D422+364-$D$4+1)/365,IF(D422&gt;$D$4,($D$5-D422+1)/365,$D$6/365)),0)</f>
        <v>0</v>
      </c>
      <c r="S422" s="28">
        <f>'Data &amp; Parameter'!$E$16*'Data &amp; Parameter'!$E$17*('Data &amp; Parameter'!$E$18+'Data &amp; Parameter'!$E$19)*'Data &amp; Parameter'!$E$20*'Data &amp; Parameter'!$E$37*R422</f>
        <v>0</v>
      </c>
      <c r="T422" s="28">
        <f t="shared" si="6"/>
        <v>0</v>
      </c>
    </row>
    <row r="423" spans="1:20" ht="15.75" customHeight="1" x14ac:dyDescent="0.35">
      <c r="A423">
        <v>416</v>
      </c>
      <c r="B423" s="76">
        <v>44234</v>
      </c>
      <c r="C423" s="1" t="s">
        <v>1428</v>
      </c>
      <c r="D423" s="76">
        <v>44234</v>
      </c>
      <c r="E423" s="1" t="s">
        <v>1429</v>
      </c>
      <c r="F423" s="1" t="s">
        <v>1430</v>
      </c>
      <c r="G423" s="1" t="s">
        <v>123</v>
      </c>
      <c r="H423" s="1" t="s">
        <v>124</v>
      </c>
      <c r="I423" s="1" t="s">
        <v>125</v>
      </c>
      <c r="J423" s="1" t="s">
        <v>487</v>
      </c>
      <c r="K423" s="1" t="s">
        <v>1424</v>
      </c>
      <c r="L423">
        <f>ROUNDUP(IF(B423&gt;$D$4,0,($D$4-B423+1)/365),0)</f>
        <v>0</v>
      </c>
      <c r="M423">
        <f>ROUNDUP(IF(B423&gt;$D$5,0,($D$5-B423+1)/365),0)</f>
        <v>0</v>
      </c>
      <c r="N423" s="28">
        <f>IF(OR(L423=1,M423=1),IF(B423+364&lt;=$D$5,(B423+364-$D$4+1)/365,IF(B423&gt;$D$4,($D$5-B423+1)/365,$D$6/365)),0)</f>
        <v>0</v>
      </c>
      <c r="O423" s="28">
        <f>'Data &amp; Parameter'!$E$16*'Data &amp; Parameter'!$E$17*('Data &amp; Parameter'!$E$18+'Data &amp; Parameter'!$E$19)*'Data &amp; Parameter'!$E$20*'Data &amp; Parameter'!$E$37*N423</f>
        <v>0</v>
      </c>
      <c r="P423">
        <f>ROUNDUP(IF(D423&gt;$D$4,0,($D$4-D423+1)/365),0)</f>
        <v>0</v>
      </c>
      <c r="Q423">
        <f>ROUNDUP(IF(D423&gt;$D$5,0,($D$5-D423+1)/365),0)</f>
        <v>0</v>
      </c>
      <c r="R423" s="28">
        <f>IF(OR(P423=1,Q423=1),IF(D423+364&lt;=$D$5,(D423+364-$D$4+1)/365,IF(D423&gt;$D$4,($D$5-D423+1)/365,$D$6/365)),0)</f>
        <v>0</v>
      </c>
      <c r="S423" s="28">
        <f>'Data &amp; Parameter'!$E$16*'Data &amp; Parameter'!$E$17*('Data &amp; Parameter'!$E$18+'Data &amp; Parameter'!$E$19)*'Data &amp; Parameter'!$E$20*'Data &amp; Parameter'!$E$37*R423</f>
        <v>0</v>
      </c>
      <c r="T423" s="28">
        <f t="shared" si="6"/>
        <v>0</v>
      </c>
    </row>
    <row r="424" spans="1:20" ht="15.75" customHeight="1" x14ac:dyDescent="0.35">
      <c r="A424">
        <v>417</v>
      </c>
      <c r="B424" s="76">
        <v>44234</v>
      </c>
      <c r="C424" s="1" t="s">
        <v>1431</v>
      </c>
      <c r="D424" s="76">
        <v>44234</v>
      </c>
      <c r="E424" s="1" t="s">
        <v>1432</v>
      </c>
      <c r="F424" s="1" t="s">
        <v>1433</v>
      </c>
      <c r="G424" s="1" t="s">
        <v>123</v>
      </c>
      <c r="H424" s="1" t="s">
        <v>124</v>
      </c>
      <c r="I424" s="1" t="s">
        <v>125</v>
      </c>
      <c r="J424" s="1" t="s">
        <v>487</v>
      </c>
      <c r="K424" s="1" t="s">
        <v>487</v>
      </c>
      <c r="L424">
        <f>ROUNDUP(IF(B424&gt;$D$4,0,($D$4-B424+1)/365),0)</f>
        <v>0</v>
      </c>
      <c r="M424">
        <f>ROUNDUP(IF(B424&gt;$D$5,0,($D$5-B424+1)/365),0)</f>
        <v>0</v>
      </c>
      <c r="N424" s="28">
        <f>IF(OR(L424=1,M424=1),IF(B424+364&lt;=$D$5,(B424+364-$D$4+1)/365,IF(B424&gt;$D$4,($D$5-B424+1)/365,$D$6/365)),0)</f>
        <v>0</v>
      </c>
      <c r="O424" s="28">
        <f>'Data &amp; Parameter'!$E$16*'Data &amp; Parameter'!$E$17*('Data &amp; Parameter'!$E$18+'Data &amp; Parameter'!$E$19)*'Data &amp; Parameter'!$E$20*'Data &amp; Parameter'!$E$37*N424</f>
        <v>0</v>
      </c>
      <c r="P424">
        <f>ROUNDUP(IF(D424&gt;$D$4,0,($D$4-D424+1)/365),0)</f>
        <v>0</v>
      </c>
      <c r="Q424">
        <f>ROUNDUP(IF(D424&gt;$D$5,0,($D$5-D424+1)/365),0)</f>
        <v>0</v>
      </c>
      <c r="R424" s="28">
        <f>IF(OR(P424=1,Q424=1),IF(D424+364&lt;=$D$5,(D424+364-$D$4+1)/365,IF(D424&gt;$D$4,($D$5-D424+1)/365,$D$6/365)),0)</f>
        <v>0</v>
      </c>
      <c r="S424" s="28">
        <f>'Data &amp; Parameter'!$E$16*'Data &amp; Parameter'!$E$17*('Data &amp; Parameter'!$E$18+'Data &amp; Parameter'!$E$19)*'Data &amp; Parameter'!$E$20*'Data &amp; Parameter'!$E$37*R424</f>
        <v>0</v>
      </c>
      <c r="T424" s="28">
        <f t="shared" si="6"/>
        <v>0</v>
      </c>
    </row>
    <row r="425" spans="1:20" ht="15.75" customHeight="1" x14ac:dyDescent="0.35">
      <c r="A425">
        <v>418</v>
      </c>
      <c r="B425" s="76">
        <v>44234</v>
      </c>
      <c r="C425" s="1" t="s">
        <v>1434</v>
      </c>
      <c r="D425" s="76">
        <v>44234</v>
      </c>
      <c r="E425" s="1" t="s">
        <v>1435</v>
      </c>
      <c r="F425" s="1" t="s">
        <v>1436</v>
      </c>
      <c r="G425" s="1" t="s">
        <v>123</v>
      </c>
      <c r="H425" s="1" t="s">
        <v>124</v>
      </c>
      <c r="I425" s="1" t="s">
        <v>125</v>
      </c>
      <c r="J425" s="1" t="s">
        <v>487</v>
      </c>
      <c r="K425" s="1" t="s">
        <v>487</v>
      </c>
      <c r="L425">
        <f>ROUNDUP(IF(B425&gt;$D$4,0,($D$4-B425+1)/365),0)</f>
        <v>0</v>
      </c>
      <c r="M425">
        <f>ROUNDUP(IF(B425&gt;$D$5,0,($D$5-B425+1)/365),0)</f>
        <v>0</v>
      </c>
      <c r="N425" s="28">
        <f>IF(OR(L425=1,M425=1),IF(B425+364&lt;=$D$5,(B425+364-$D$4+1)/365,IF(B425&gt;$D$4,($D$5-B425+1)/365,$D$6/365)),0)</f>
        <v>0</v>
      </c>
      <c r="O425" s="28">
        <f>'Data &amp; Parameter'!$E$16*'Data &amp; Parameter'!$E$17*('Data &amp; Parameter'!$E$18+'Data &amp; Parameter'!$E$19)*'Data &amp; Parameter'!$E$20*'Data &amp; Parameter'!$E$37*N425</f>
        <v>0</v>
      </c>
      <c r="P425">
        <f>ROUNDUP(IF(D425&gt;$D$4,0,($D$4-D425+1)/365),0)</f>
        <v>0</v>
      </c>
      <c r="Q425">
        <f>ROUNDUP(IF(D425&gt;$D$5,0,($D$5-D425+1)/365),0)</f>
        <v>0</v>
      </c>
      <c r="R425" s="28">
        <f>IF(OR(P425=1,Q425=1),IF(D425+364&lt;=$D$5,(D425+364-$D$4+1)/365,IF(D425&gt;$D$4,($D$5-D425+1)/365,$D$6/365)),0)</f>
        <v>0</v>
      </c>
      <c r="S425" s="28">
        <f>'Data &amp; Parameter'!$E$16*'Data &amp; Parameter'!$E$17*('Data &amp; Parameter'!$E$18+'Data &amp; Parameter'!$E$19)*'Data &amp; Parameter'!$E$20*'Data &amp; Parameter'!$E$37*R425</f>
        <v>0</v>
      </c>
      <c r="T425" s="28">
        <f t="shared" si="6"/>
        <v>0</v>
      </c>
    </row>
    <row r="426" spans="1:20" ht="15.75" customHeight="1" x14ac:dyDescent="0.35">
      <c r="A426">
        <v>419</v>
      </c>
      <c r="B426" s="76">
        <v>44234</v>
      </c>
      <c r="C426" s="1" t="s">
        <v>1437</v>
      </c>
      <c r="D426" s="76">
        <v>44234</v>
      </c>
      <c r="E426" s="1" t="s">
        <v>1438</v>
      </c>
      <c r="F426" s="1" t="s">
        <v>1439</v>
      </c>
      <c r="G426" s="1" t="s">
        <v>123</v>
      </c>
      <c r="H426" s="1" t="s">
        <v>124</v>
      </c>
      <c r="I426" s="1" t="s">
        <v>125</v>
      </c>
      <c r="J426" s="1" t="s">
        <v>487</v>
      </c>
      <c r="K426" s="1" t="s">
        <v>487</v>
      </c>
      <c r="L426">
        <f>ROUNDUP(IF(B426&gt;$D$4,0,($D$4-B426+1)/365),0)</f>
        <v>0</v>
      </c>
      <c r="M426">
        <f>ROUNDUP(IF(B426&gt;$D$5,0,($D$5-B426+1)/365),0)</f>
        <v>0</v>
      </c>
      <c r="N426" s="28">
        <f>IF(OR(L426=1,M426=1),IF(B426+364&lt;=$D$5,(B426+364-$D$4+1)/365,IF(B426&gt;$D$4,($D$5-B426+1)/365,$D$6/365)),0)</f>
        <v>0</v>
      </c>
      <c r="O426" s="28">
        <f>'Data &amp; Parameter'!$E$16*'Data &amp; Parameter'!$E$17*('Data &amp; Parameter'!$E$18+'Data &amp; Parameter'!$E$19)*'Data &amp; Parameter'!$E$20*'Data &amp; Parameter'!$E$37*N426</f>
        <v>0</v>
      </c>
      <c r="P426">
        <f>ROUNDUP(IF(D426&gt;$D$4,0,($D$4-D426+1)/365),0)</f>
        <v>0</v>
      </c>
      <c r="Q426">
        <f>ROUNDUP(IF(D426&gt;$D$5,0,($D$5-D426+1)/365),0)</f>
        <v>0</v>
      </c>
      <c r="R426" s="28">
        <f>IF(OR(P426=1,Q426=1),IF(D426+364&lt;=$D$5,(D426+364-$D$4+1)/365,IF(D426&gt;$D$4,($D$5-D426+1)/365,$D$6/365)),0)</f>
        <v>0</v>
      </c>
      <c r="S426" s="28">
        <f>'Data &amp; Parameter'!$E$16*'Data &amp; Parameter'!$E$17*('Data &amp; Parameter'!$E$18+'Data &amp; Parameter'!$E$19)*'Data &amp; Parameter'!$E$20*'Data &amp; Parameter'!$E$37*R426</f>
        <v>0</v>
      </c>
      <c r="T426" s="28">
        <f t="shared" si="6"/>
        <v>0</v>
      </c>
    </row>
    <row r="427" spans="1:20" ht="15.75" customHeight="1" x14ac:dyDescent="0.35">
      <c r="A427">
        <v>420</v>
      </c>
      <c r="B427" s="76">
        <v>44234</v>
      </c>
      <c r="C427" s="1" t="s">
        <v>1440</v>
      </c>
      <c r="D427" s="76">
        <v>44234</v>
      </c>
      <c r="E427" s="1" t="s">
        <v>1441</v>
      </c>
      <c r="F427" s="1" t="s">
        <v>1442</v>
      </c>
      <c r="G427" s="1" t="s">
        <v>123</v>
      </c>
      <c r="H427" s="1" t="s">
        <v>124</v>
      </c>
      <c r="I427" s="1" t="s">
        <v>125</v>
      </c>
      <c r="J427" s="1" t="s">
        <v>487</v>
      </c>
      <c r="K427" s="1" t="s">
        <v>487</v>
      </c>
      <c r="L427">
        <f>ROUNDUP(IF(B427&gt;$D$4,0,($D$4-B427+1)/365),0)</f>
        <v>0</v>
      </c>
      <c r="M427">
        <f>ROUNDUP(IF(B427&gt;$D$5,0,($D$5-B427+1)/365),0)</f>
        <v>0</v>
      </c>
      <c r="N427" s="28">
        <f>IF(OR(L427=1,M427=1),IF(B427+364&lt;=$D$5,(B427+364-$D$4+1)/365,IF(B427&gt;$D$4,($D$5-B427+1)/365,$D$6/365)),0)</f>
        <v>0</v>
      </c>
      <c r="O427" s="28">
        <f>'Data &amp; Parameter'!$E$16*'Data &amp; Parameter'!$E$17*('Data &amp; Parameter'!$E$18+'Data &amp; Parameter'!$E$19)*'Data &amp; Parameter'!$E$20*'Data &amp; Parameter'!$E$37*N427</f>
        <v>0</v>
      </c>
      <c r="P427">
        <f>ROUNDUP(IF(D427&gt;$D$4,0,($D$4-D427+1)/365),0)</f>
        <v>0</v>
      </c>
      <c r="Q427">
        <f>ROUNDUP(IF(D427&gt;$D$5,0,($D$5-D427+1)/365),0)</f>
        <v>0</v>
      </c>
      <c r="R427" s="28">
        <f>IF(OR(P427=1,Q427=1),IF(D427+364&lt;=$D$5,(D427+364-$D$4+1)/365,IF(D427&gt;$D$4,($D$5-D427+1)/365,$D$6/365)),0)</f>
        <v>0</v>
      </c>
      <c r="S427" s="28">
        <f>'Data &amp; Parameter'!$E$16*'Data &amp; Parameter'!$E$17*('Data &amp; Parameter'!$E$18+'Data &amp; Parameter'!$E$19)*'Data &amp; Parameter'!$E$20*'Data &amp; Parameter'!$E$37*R427</f>
        <v>0</v>
      </c>
      <c r="T427" s="28">
        <f t="shared" si="6"/>
        <v>0</v>
      </c>
    </row>
    <row r="428" spans="1:20" ht="15.75" customHeight="1" x14ac:dyDescent="0.35">
      <c r="A428">
        <v>421</v>
      </c>
      <c r="B428" s="76">
        <v>44234</v>
      </c>
      <c r="C428" s="1" t="s">
        <v>1443</v>
      </c>
      <c r="D428" s="76">
        <v>44234</v>
      </c>
      <c r="E428" s="1" t="s">
        <v>1444</v>
      </c>
      <c r="F428" s="1" t="s">
        <v>1445</v>
      </c>
      <c r="G428" s="1" t="s">
        <v>123</v>
      </c>
      <c r="H428" s="1" t="s">
        <v>124</v>
      </c>
      <c r="I428" s="1" t="s">
        <v>125</v>
      </c>
      <c r="J428" s="1" t="s">
        <v>487</v>
      </c>
      <c r="K428" s="1" t="s">
        <v>487</v>
      </c>
      <c r="L428">
        <f>ROUNDUP(IF(B428&gt;$D$4,0,($D$4-B428+1)/365),0)</f>
        <v>0</v>
      </c>
      <c r="M428">
        <f>ROUNDUP(IF(B428&gt;$D$5,0,($D$5-B428+1)/365),0)</f>
        <v>0</v>
      </c>
      <c r="N428" s="28">
        <f>IF(OR(L428=1,M428=1),IF(B428+364&lt;=$D$5,(B428+364-$D$4+1)/365,IF(B428&gt;$D$4,($D$5-B428+1)/365,$D$6/365)),0)</f>
        <v>0</v>
      </c>
      <c r="O428" s="28">
        <f>'Data &amp; Parameter'!$E$16*'Data &amp; Parameter'!$E$17*('Data &amp; Parameter'!$E$18+'Data &amp; Parameter'!$E$19)*'Data &amp; Parameter'!$E$20*'Data &amp; Parameter'!$E$37*N428</f>
        <v>0</v>
      </c>
      <c r="P428">
        <f>ROUNDUP(IF(D428&gt;$D$4,0,($D$4-D428+1)/365),0)</f>
        <v>0</v>
      </c>
      <c r="Q428">
        <f>ROUNDUP(IF(D428&gt;$D$5,0,($D$5-D428+1)/365),0)</f>
        <v>0</v>
      </c>
      <c r="R428" s="28">
        <f>IF(OR(P428=1,Q428=1),IF(D428+364&lt;=$D$5,(D428+364-$D$4+1)/365,IF(D428&gt;$D$4,($D$5-D428+1)/365,$D$6/365)),0)</f>
        <v>0</v>
      </c>
      <c r="S428" s="28">
        <f>'Data &amp; Parameter'!$E$16*'Data &amp; Parameter'!$E$17*('Data &amp; Parameter'!$E$18+'Data &amp; Parameter'!$E$19)*'Data &amp; Parameter'!$E$20*'Data &amp; Parameter'!$E$37*R428</f>
        <v>0</v>
      </c>
      <c r="T428" s="28">
        <f t="shared" si="6"/>
        <v>0</v>
      </c>
    </row>
    <row r="429" spans="1:20" ht="15.75" customHeight="1" x14ac:dyDescent="0.35">
      <c r="A429">
        <v>422</v>
      </c>
      <c r="B429" s="76">
        <v>44234</v>
      </c>
      <c r="C429" s="1" t="s">
        <v>1446</v>
      </c>
      <c r="D429" s="76">
        <v>44234</v>
      </c>
      <c r="E429" s="1" t="s">
        <v>1447</v>
      </c>
      <c r="F429" s="1" t="s">
        <v>1448</v>
      </c>
      <c r="G429" s="1" t="s">
        <v>123</v>
      </c>
      <c r="H429" s="1" t="s">
        <v>124</v>
      </c>
      <c r="I429" s="1" t="s">
        <v>125</v>
      </c>
      <c r="J429" s="1" t="s">
        <v>487</v>
      </c>
      <c r="K429" s="1" t="s">
        <v>487</v>
      </c>
      <c r="L429">
        <f>ROUNDUP(IF(B429&gt;$D$4,0,($D$4-B429+1)/365),0)</f>
        <v>0</v>
      </c>
      <c r="M429">
        <f>ROUNDUP(IF(B429&gt;$D$5,0,($D$5-B429+1)/365),0)</f>
        <v>0</v>
      </c>
      <c r="N429" s="28">
        <f>IF(OR(L429=1,M429=1),IF(B429+364&lt;=$D$5,(B429+364-$D$4+1)/365,IF(B429&gt;$D$4,($D$5-B429+1)/365,$D$6/365)),0)</f>
        <v>0</v>
      </c>
      <c r="O429" s="28">
        <f>'Data &amp; Parameter'!$E$16*'Data &amp; Parameter'!$E$17*('Data &amp; Parameter'!$E$18+'Data &amp; Parameter'!$E$19)*'Data &amp; Parameter'!$E$20*'Data &amp; Parameter'!$E$37*N429</f>
        <v>0</v>
      </c>
      <c r="P429">
        <f>ROUNDUP(IF(D429&gt;$D$4,0,($D$4-D429+1)/365),0)</f>
        <v>0</v>
      </c>
      <c r="Q429">
        <f>ROUNDUP(IF(D429&gt;$D$5,0,($D$5-D429+1)/365),0)</f>
        <v>0</v>
      </c>
      <c r="R429" s="28">
        <f>IF(OR(P429=1,Q429=1),IF(D429+364&lt;=$D$5,(D429+364-$D$4+1)/365,IF(D429&gt;$D$4,($D$5-D429+1)/365,$D$6/365)),0)</f>
        <v>0</v>
      </c>
      <c r="S429" s="28">
        <f>'Data &amp; Parameter'!$E$16*'Data &amp; Parameter'!$E$17*('Data &amp; Parameter'!$E$18+'Data &amp; Parameter'!$E$19)*'Data &amp; Parameter'!$E$20*'Data &amp; Parameter'!$E$37*R429</f>
        <v>0</v>
      </c>
      <c r="T429" s="28">
        <f t="shared" si="6"/>
        <v>0</v>
      </c>
    </row>
    <row r="430" spans="1:20" ht="15.75" customHeight="1" x14ac:dyDescent="0.35">
      <c r="A430">
        <v>423</v>
      </c>
      <c r="B430" s="76">
        <v>44234</v>
      </c>
      <c r="C430" s="1" t="s">
        <v>1449</v>
      </c>
      <c r="D430" s="76">
        <v>44234</v>
      </c>
      <c r="E430" s="1" t="s">
        <v>1450</v>
      </c>
      <c r="F430" s="1" t="s">
        <v>1451</v>
      </c>
      <c r="G430" s="1" t="s">
        <v>123</v>
      </c>
      <c r="H430" s="1" t="s">
        <v>124</v>
      </c>
      <c r="I430" s="1" t="s">
        <v>125</v>
      </c>
      <c r="J430" s="1" t="s">
        <v>487</v>
      </c>
      <c r="K430" s="1" t="s">
        <v>487</v>
      </c>
      <c r="L430">
        <f>ROUNDUP(IF(B430&gt;$D$4,0,($D$4-B430+1)/365),0)</f>
        <v>0</v>
      </c>
      <c r="M430">
        <f>ROUNDUP(IF(B430&gt;$D$5,0,($D$5-B430+1)/365),0)</f>
        <v>0</v>
      </c>
      <c r="N430" s="28">
        <f>IF(OR(L430=1,M430=1),IF(B430+364&lt;=$D$5,(B430+364-$D$4+1)/365,IF(B430&gt;$D$4,($D$5-B430+1)/365,$D$6/365)),0)</f>
        <v>0</v>
      </c>
      <c r="O430" s="28">
        <f>'Data &amp; Parameter'!$E$16*'Data &amp; Parameter'!$E$17*('Data &amp; Parameter'!$E$18+'Data &amp; Parameter'!$E$19)*'Data &amp; Parameter'!$E$20*'Data &amp; Parameter'!$E$37*N430</f>
        <v>0</v>
      </c>
      <c r="P430">
        <f>ROUNDUP(IF(D430&gt;$D$4,0,($D$4-D430+1)/365),0)</f>
        <v>0</v>
      </c>
      <c r="Q430">
        <f>ROUNDUP(IF(D430&gt;$D$5,0,($D$5-D430+1)/365),0)</f>
        <v>0</v>
      </c>
      <c r="R430" s="28">
        <f>IF(OR(P430=1,Q430=1),IF(D430+364&lt;=$D$5,(D430+364-$D$4+1)/365,IF(D430&gt;$D$4,($D$5-D430+1)/365,$D$6/365)),0)</f>
        <v>0</v>
      </c>
      <c r="S430" s="28">
        <f>'Data &amp; Parameter'!$E$16*'Data &amp; Parameter'!$E$17*('Data &amp; Parameter'!$E$18+'Data &amp; Parameter'!$E$19)*'Data &amp; Parameter'!$E$20*'Data &amp; Parameter'!$E$37*R430</f>
        <v>0</v>
      </c>
      <c r="T430" s="28">
        <f t="shared" si="6"/>
        <v>0</v>
      </c>
    </row>
    <row r="431" spans="1:20" ht="15.75" customHeight="1" x14ac:dyDescent="0.35">
      <c r="A431">
        <v>424</v>
      </c>
      <c r="B431" s="76">
        <v>44234</v>
      </c>
      <c r="C431" s="1" t="s">
        <v>1452</v>
      </c>
      <c r="D431" s="76">
        <v>44234</v>
      </c>
      <c r="E431" s="1" t="s">
        <v>1453</v>
      </c>
      <c r="F431" s="1" t="s">
        <v>1454</v>
      </c>
      <c r="G431" s="1" t="s">
        <v>123</v>
      </c>
      <c r="H431" s="1" t="s">
        <v>124</v>
      </c>
      <c r="I431" s="1" t="s">
        <v>125</v>
      </c>
      <c r="J431" s="1" t="s">
        <v>487</v>
      </c>
      <c r="K431" s="1" t="s">
        <v>487</v>
      </c>
      <c r="L431">
        <f>ROUNDUP(IF(B431&gt;$D$4,0,($D$4-B431+1)/365),0)</f>
        <v>0</v>
      </c>
      <c r="M431">
        <f>ROUNDUP(IF(B431&gt;$D$5,0,($D$5-B431+1)/365),0)</f>
        <v>0</v>
      </c>
      <c r="N431" s="28">
        <f>IF(OR(L431=1,M431=1),IF(B431+364&lt;=$D$5,(B431+364-$D$4+1)/365,IF(B431&gt;$D$4,($D$5-B431+1)/365,$D$6/365)),0)</f>
        <v>0</v>
      </c>
      <c r="O431" s="28">
        <f>'Data &amp; Parameter'!$E$16*'Data &amp; Parameter'!$E$17*('Data &amp; Parameter'!$E$18+'Data &amp; Parameter'!$E$19)*'Data &amp; Parameter'!$E$20*'Data &amp; Parameter'!$E$37*N431</f>
        <v>0</v>
      </c>
      <c r="P431">
        <f>ROUNDUP(IF(D431&gt;$D$4,0,($D$4-D431+1)/365),0)</f>
        <v>0</v>
      </c>
      <c r="Q431">
        <f>ROUNDUP(IF(D431&gt;$D$5,0,($D$5-D431+1)/365),0)</f>
        <v>0</v>
      </c>
      <c r="R431" s="28">
        <f>IF(OR(P431=1,Q431=1),IF(D431+364&lt;=$D$5,(D431+364-$D$4+1)/365,IF(D431&gt;$D$4,($D$5-D431+1)/365,$D$6/365)),0)</f>
        <v>0</v>
      </c>
      <c r="S431" s="28">
        <f>'Data &amp; Parameter'!$E$16*'Data &amp; Parameter'!$E$17*('Data &amp; Parameter'!$E$18+'Data &amp; Parameter'!$E$19)*'Data &amp; Parameter'!$E$20*'Data &amp; Parameter'!$E$37*R431</f>
        <v>0</v>
      </c>
      <c r="T431" s="28">
        <f t="shared" si="6"/>
        <v>0</v>
      </c>
    </row>
    <row r="432" spans="1:20" ht="15.75" customHeight="1" x14ac:dyDescent="0.35">
      <c r="A432">
        <v>425</v>
      </c>
      <c r="B432" s="76">
        <v>44234</v>
      </c>
      <c r="C432" s="1" t="s">
        <v>1455</v>
      </c>
      <c r="D432" s="76">
        <v>44234</v>
      </c>
      <c r="E432" s="1" t="s">
        <v>1456</v>
      </c>
      <c r="F432" s="1" t="s">
        <v>1457</v>
      </c>
      <c r="G432" s="1" t="s">
        <v>123</v>
      </c>
      <c r="H432" s="1" t="s">
        <v>124</v>
      </c>
      <c r="I432" s="1" t="s">
        <v>125</v>
      </c>
      <c r="J432" s="1" t="s">
        <v>487</v>
      </c>
      <c r="K432" s="1" t="s">
        <v>487</v>
      </c>
      <c r="L432">
        <f>ROUNDUP(IF(B432&gt;$D$4,0,($D$4-B432+1)/365),0)</f>
        <v>0</v>
      </c>
      <c r="M432">
        <f>ROUNDUP(IF(B432&gt;$D$5,0,($D$5-B432+1)/365),0)</f>
        <v>0</v>
      </c>
      <c r="N432" s="28">
        <f>IF(OR(L432=1,M432=1),IF(B432+364&lt;=$D$5,(B432+364-$D$4+1)/365,IF(B432&gt;$D$4,($D$5-B432+1)/365,$D$6/365)),0)</f>
        <v>0</v>
      </c>
      <c r="O432" s="28">
        <f>'Data &amp; Parameter'!$E$16*'Data &amp; Parameter'!$E$17*('Data &amp; Parameter'!$E$18+'Data &amp; Parameter'!$E$19)*'Data &amp; Parameter'!$E$20*'Data &amp; Parameter'!$E$37*N432</f>
        <v>0</v>
      </c>
      <c r="P432">
        <f>ROUNDUP(IF(D432&gt;$D$4,0,($D$4-D432+1)/365),0)</f>
        <v>0</v>
      </c>
      <c r="Q432">
        <f>ROUNDUP(IF(D432&gt;$D$5,0,($D$5-D432+1)/365),0)</f>
        <v>0</v>
      </c>
      <c r="R432" s="28">
        <f>IF(OR(P432=1,Q432=1),IF(D432+364&lt;=$D$5,(D432+364-$D$4+1)/365,IF(D432&gt;$D$4,($D$5-D432+1)/365,$D$6/365)),0)</f>
        <v>0</v>
      </c>
      <c r="S432" s="28">
        <f>'Data &amp; Parameter'!$E$16*'Data &amp; Parameter'!$E$17*('Data &amp; Parameter'!$E$18+'Data &amp; Parameter'!$E$19)*'Data &amp; Parameter'!$E$20*'Data &amp; Parameter'!$E$37*R432</f>
        <v>0</v>
      </c>
      <c r="T432" s="28">
        <f t="shared" si="6"/>
        <v>0</v>
      </c>
    </row>
    <row r="433" spans="1:20" ht="15.75" customHeight="1" x14ac:dyDescent="0.35">
      <c r="A433">
        <v>426</v>
      </c>
      <c r="B433" s="76">
        <v>44234</v>
      </c>
      <c r="C433" s="1" t="s">
        <v>1458</v>
      </c>
      <c r="D433" s="76">
        <v>44234</v>
      </c>
      <c r="E433" s="1" t="s">
        <v>1459</v>
      </c>
      <c r="F433" s="1" t="s">
        <v>1460</v>
      </c>
      <c r="G433" s="1" t="s">
        <v>123</v>
      </c>
      <c r="H433" s="1" t="s">
        <v>124</v>
      </c>
      <c r="I433" s="1" t="s">
        <v>125</v>
      </c>
      <c r="J433" s="1" t="s">
        <v>487</v>
      </c>
      <c r="K433" s="1" t="s">
        <v>487</v>
      </c>
      <c r="L433">
        <f>ROUNDUP(IF(B433&gt;$D$4,0,($D$4-B433+1)/365),0)</f>
        <v>0</v>
      </c>
      <c r="M433">
        <f>ROUNDUP(IF(B433&gt;$D$5,0,($D$5-B433+1)/365),0)</f>
        <v>0</v>
      </c>
      <c r="N433" s="28">
        <f>IF(OR(L433=1,M433=1),IF(B433+364&lt;=$D$5,(B433+364-$D$4+1)/365,IF(B433&gt;$D$4,($D$5-B433+1)/365,$D$6/365)),0)</f>
        <v>0</v>
      </c>
      <c r="O433" s="28">
        <f>'Data &amp; Parameter'!$E$16*'Data &amp; Parameter'!$E$17*('Data &amp; Parameter'!$E$18+'Data &amp; Parameter'!$E$19)*'Data &amp; Parameter'!$E$20*'Data &amp; Parameter'!$E$37*N433</f>
        <v>0</v>
      </c>
      <c r="P433">
        <f>ROUNDUP(IF(D433&gt;$D$4,0,($D$4-D433+1)/365),0)</f>
        <v>0</v>
      </c>
      <c r="Q433">
        <f>ROUNDUP(IF(D433&gt;$D$5,0,($D$5-D433+1)/365),0)</f>
        <v>0</v>
      </c>
      <c r="R433" s="28">
        <f>IF(OR(P433=1,Q433=1),IF(D433+364&lt;=$D$5,(D433+364-$D$4+1)/365,IF(D433&gt;$D$4,($D$5-D433+1)/365,$D$6/365)),0)</f>
        <v>0</v>
      </c>
      <c r="S433" s="28">
        <f>'Data &amp; Parameter'!$E$16*'Data &amp; Parameter'!$E$17*('Data &amp; Parameter'!$E$18+'Data &amp; Parameter'!$E$19)*'Data &amp; Parameter'!$E$20*'Data &amp; Parameter'!$E$37*R433</f>
        <v>0</v>
      </c>
      <c r="T433" s="28">
        <f t="shared" si="6"/>
        <v>0</v>
      </c>
    </row>
    <row r="434" spans="1:20" ht="15.75" customHeight="1" x14ac:dyDescent="0.35">
      <c r="A434">
        <v>427</v>
      </c>
      <c r="B434" s="76">
        <v>44234</v>
      </c>
      <c r="C434" s="1" t="s">
        <v>1461</v>
      </c>
      <c r="D434" s="76">
        <v>44234</v>
      </c>
      <c r="E434" s="1" t="s">
        <v>1462</v>
      </c>
      <c r="F434" s="1" t="s">
        <v>1463</v>
      </c>
      <c r="G434" s="1" t="s">
        <v>123</v>
      </c>
      <c r="H434" s="1" t="s">
        <v>124</v>
      </c>
      <c r="I434" s="1" t="s">
        <v>125</v>
      </c>
      <c r="J434" s="1" t="s">
        <v>487</v>
      </c>
      <c r="K434" s="1" t="s">
        <v>487</v>
      </c>
      <c r="L434">
        <f>ROUNDUP(IF(B434&gt;$D$4,0,($D$4-B434+1)/365),0)</f>
        <v>0</v>
      </c>
      <c r="M434">
        <f>ROUNDUP(IF(B434&gt;$D$5,0,($D$5-B434+1)/365),0)</f>
        <v>0</v>
      </c>
      <c r="N434" s="28">
        <f>IF(OR(L434=1,M434=1),IF(B434+364&lt;=$D$5,(B434+364-$D$4+1)/365,IF(B434&gt;$D$4,($D$5-B434+1)/365,$D$6/365)),0)</f>
        <v>0</v>
      </c>
      <c r="O434" s="28">
        <f>'Data &amp; Parameter'!$E$16*'Data &amp; Parameter'!$E$17*('Data &amp; Parameter'!$E$18+'Data &amp; Parameter'!$E$19)*'Data &amp; Parameter'!$E$20*'Data &amp; Parameter'!$E$37*N434</f>
        <v>0</v>
      </c>
      <c r="P434">
        <f>ROUNDUP(IF(D434&gt;$D$4,0,($D$4-D434+1)/365),0)</f>
        <v>0</v>
      </c>
      <c r="Q434">
        <f>ROUNDUP(IF(D434&gt;$D$5,0,($D$5-D434+1)/365),0)</f>
        <v>0</v>
      </c>
      <c r="R434" s="28">
        <f>IF(OR(P434=1,Q434=1),IF(D434+364&lt;=$D$5,(D434+364-$D$4+1)/365,IF(D434&gt;$D$4,($D$5-D434+1)/365,$D$6/365)),0)</f>
        <v>0</v>
      </c>
      <c r="S434" s="28">
        <f>'Data &amp; Parameter'!$E$16*'Data &amp; Parameter'!$E$17*('Data &amp; Parameter'!$E$18+'Data &amp; Parameter'!$E$19)*'Data &amp; Parameter'!$E$20*'Data &amp; Parameter'!$E$37*R434</f>
        <v>0</v>
      </c>
      <c r="T434" s="28">
        <f t="shared" si="6"/>
        <v>0</v>
      </c>
    </row>
    <row r="435" spans="1:20" ht="15.75" customHeight="1" x14ac:dyDescent="0.35">
      <c r="A435">
        <v>428</v>
      </c>
      <c r="B435" s="76">
        <v>44234</v>
      </c>
      <c r="C435" s="1" t="s">
        <v>1464</v>
      </c>
      <c r="D435" s="76">
        <v>44234</v>
      </c>
      <c r="E435" s="1" t="s">
        <v>1465</v>
      </c>
      <c r="F435" s="1" t="s">
        <v>1466</v>
      </c>
      <c r="G435" s="1" t="s">
        <v>123</v>
      </c>
      <c r="H435" s="1" t="s">
        <v>124</v>
      </c>
      <c r="I435" s="1" t="s">
        <v>125</v>
      </c>
      <c r="J435" s="1" t="s">
        <v>1467</v>
      </c>
      <c r="K435" s="1" t="s">
        <v>1467</v>
      </c>
      <c r="L435">
        <f>ROUNDUP(IF(B435&gt;$D$4,0,($D$4-B435+1)/365),0)</f>
        <v>0</v>
      </c>
      <c r="M435">
        <f>ROUNDUP(IF(B435&gt;$D$5,0,($D$5-B435+1)/365),0)</f>
        <v>0</v>
      </c>
      <c r="N435" s="28">
        <f>IF(OR(L435=1,M435=1),IF(B435+364&lt;=$D$5,(B435+364-$D$4+1)/365,IF(B435&gt;$D$4,($D$5-B435+1)/365,$D$6/365)),0)</f>
        <v>0</v>
      </c>
      <c r="O435" s="28">
        <f>'Data &amp; Parameter'!$E$16*'Data &amp; Parameter'!$E$17*('Data &amp; Parameter'!$E$18+'Data &amp; Parameter'!$E$19)*'Data &amp; Parameter'!$E$20*'Data &amp; Parameter'!$E$37*N435</f>
        <v>0</v>
      </c>
      <c r="P435">
        <f>ROUNDUP(IF(D435&gt;$D$4,0,($D$4-D435+1)/365),0)</f>
        <v>0</v>
      </c>
      <c r="Q435">
        <f>ROUNDUP(IF(D435&gt;$D$5,0,($D$5-D435+1)/365),0)</f>
        <v>0</v>
      </c>
      <c r="R435" s="28">
        <f>IF(OR(P435=1,Q435=1),IF(D435+364&lt;=$D$5,(D435+364-$D$4+1)/365,IF(D435&gt;$D$4,($D$5-D435+1)/365,$D$6/365)),0)</f>
        <v>0</v>
      </c>
      <c r="S435" s="28">
        <f>'Data &amp; Parameter'!$E$16*'Data &amp; Parameter'!$E$17*('Data &amp; Parameter'!$E$18+'Data &amp; Parameter'!$E$19)*'Data &amp; Parameter'!$E$20*'Data &amp; Parameter'!$E$37*R435</f>
        <v>0</v>
      </c>
      <c r="T435" s="28">
        <f t="shared" si="6"/>
        <v>0</v>
      </c>
    </row>
    <row r="436" spans="1:20" ht="15.75" customHeight="1" x14ac:dyDescent="0.35">
      <c r="A436">
        <v>429</v>
      </c>
      <c r="B436" s="76">
        <v>44234</v>
      </c>
      <c r="C436" s="1" t="s">
        <v>1468</v>
      </c>
      <c r="D436" s="76">
        <v>44234</v>
      </c>
      <c r="E436" s="1" t="s">
        <v>1469</v>
      </c>
      <c r="F436" s="1" t="s">
        <v>1470</v>
      </c>
      <c r="G436" s="1" t="s">
        <v>123</v>
      </c>
      <c r="H436" s="1" t="s">
        <v>124</v>
      </c>
      <c r="I436" s="1" t="s">
        <v>125</v>
      </c>
      <c r="J436" s="1" t="s">
        <v>487</v>
      </c>
      <c r="K436" s="1" t="s">
        <v>487</v>
      </c>
      <c r="L436">
        <f>ROUNDUP(IF(B436&gt;$D$4,0,($D$4-B436+1)/365),0)</f>
        <v>0</v>
      </c>
      <c r="M436">
        <f>ROUNDUP(IF(B436&gt;$D$5,0,($D$5-B436+1)/365),0)</f>
        <v>0</v>
      </c>
      <c r="N436" s="28">
        <f>IF(OR(L436=1,M436=1),IF(B436+364&lt;=$D$5,(B436+364-$D$4+1)/365,IF(B436&gt;$D$4,($D$5-B436+1)/365,$D$6/365)),0)</f>
        <v>0</v>
      </c>
      <c r="O436" s="28">
        <f>'Data &amp; Parameter'!$E$16*'Data &amp; Parameter'!$E$17*('Data &amp; Parameter'!$E$18+'Data &amp; Parameter'!$E$19)*'Data &amp; Parameter'!$E$20*'Data &amp; Parameter'!$E$37*N436</f>
        <v>0</v>
      </c>
      <c r="P436">
        <f>ROUNDUP(IF(D436&gt;$D$4,0,($D$4-D436+1)/365),0)</f>
        <v>0</v>
      </c>
      <c r="Q436">
        <f>ROUNDUP(IF(D436&gt;$D$5,0,($D$5-D436+1)/365),0)</f>
        <v>0</v>
      </c>
      <c r="R436" s="28">
        <f>IF(OR(P436=1,Q436=1),IF(D436+364&lt;=$D$5,(D436+364-$D$4+1)/365,IF(D436&gt;$D$4,($D$5-D436+1)/365,$D$6/365)),0)</f>
        <v>0</v>
      </c>
      <c r="S436" s="28">
        <f>'Data &amp; Parameter'!$E$16*'Data &amp; Parameter'!$E$17*('Data &amp; Parameter'!$E$18+'Data &amp; Parameter'!$E$19)*'Data &amp; Parameter'!$E$20*'Data &amp; Parameter'!$E$37*R436</f>
        <v>0</v>
      </c>
      <c r="T436" s="28">
        <f t="shared" si="6"/>
        <v>0</v>
      </c>
    </row>
    <row r="437" spans="1:20" ht="15.75" customHeight="1" x14ac:dyDescent="0.35">
      <c r="A437">
        <v>430</v>
      </c>
      <c r="B437" s="76">
        <v>44234</v>
      </c>
      <c r="C437" s="1" t="s">
        <v>1471</v>
      </c>
      <c r="D437" s="76">
        <v>44234</v>
      </c>
      <c r="E437" s="1" t="s">
        <v>1472</v>
      </c>
      <c r="F437" s="1" t="s">
        <v>1473</v>
      </c>
      <c r="G437" s="1" t="s">
        <v>123</v>
      </c>
      <c r="H437" s="1" t="s">
        <v>124</v>
      </c>
      <c r="I437" s="1" t="s">
        <v>125</v>
      </c>
      <c r="J437" s="1" t="s">
        <v>1474</v>
      </c>
      <c r="K437" s="1" t="s">
        <v>487</v>
      </c>
      <c r="L437">
        <f>ROUNDUP(IF(B437&gt;$D$4,0,($D$4-B437+1)/365),0)</f>
        <v>0</v>
      </c>
      <c r="M437">
        <f>ROUNDUP(IF(B437&gt;$D$5,0,($D$5-B437+1)/365),0)</f>
        <v>0</v>
      </c>
      <c r="N437" s="28">
        <f>IF(OR(L437=1,M437=1),IF(B437+364&lt;=$D$5,(B437+364-$D$4+1)/365,IF(B437&gt;$D$4,($D$5-B437+1)/365,$D$6/365)),0)</f>
        <v>0</v>
      </c>
      <c r="O437" s="28">
        <f>'Data &amp; Parameter'!$E$16*'Data &amp; Parameter'!$E$17*('Data &amp; Parameter'!$E$18+'Data &amp; Parameter'!$E$19)*'Data &amp; Parameter'!$E$20*'Data &amp; Parameter'!$E$37*N437</f>
        <v>0</v>
      </c>
      <c r="P437">
        <f>ROUNDUP(IF(D437&gt;$D$4,0,($D$4-D437+1)/365),0)</f>
        <v>0</v>
      </c>
      <c r="Q437">
        <f>ROUNDUP(IF(D437&gt;$D$5,0,($D$5-D437+1)/365),0)</f>
        <v>0</v>
      </c>
      <c r="R437" s="28">
        <f>IF(OR(P437=1,Q437=1),IF(D437+364&lt;=$D$5,(D437+364-$D$4+1)/365,IF(D437&gt;$D$4,($D$5-D437+1)/365,$D$6/365)),0)</f>
        <v>0</v>
      </c>
      <c r="S437" s="28">
        <f>'Data &amp; Parameter'!$E$16*'Data &amp; Parameter'!$E$17*('Data &amp; Parameter'!$E$18+'Data &amp; Parameter'!$E$19)*'Data &amp; Parameter'!$E$20*'Data &amp; Parameter'!$E$37*R437</f>
        <v>0</v>
      </c>
      <c r="T437" s="28">
        <f t="shared" si="6"/>
        <v>0</v>
      </c>
    </row>
    <row r="438" spans="1:20" ht="15.75" customHeight="1" x14ac:dyDescent="0.35">
      <c r="A438">
        <v>431</v>
      </c>
      <c r="B438" s="76">
        <v>44234</v>
      </c>
      <c r="C438" s="1" t="s">
        <v>1475</v>
      </c>
      <c r="D438" s="76">
        <v>44234</v>
      </c>
      <c r="E438" s="1" t="s">
        <v>1476</v>
      </c>
      <c r="F438" s="1" t="s">
        <v>1477</v>
      </c>
      <c r="G438" s="1" t="s">
        <v>123</v>
      </c>
      <c r="H438" s="1" t="s">
        <v>124</v>
      </c>
      <c r="I438" s="1" t="s">
        <v>125</v>
      </c>
      <c r="J438" s="1" t="s">
        <v>487</v>
      </c>
      <c r="K438" s="1" t="s">
        <v>487</v>
      </c>
      <c r="L438">
        <f>ROUNDUP(IF(B438&gt;$D$4,0,($D$4-B438+1)/365),0)</f>
        <v>0</v>
      </c>
      <c r="M438">
        <f>ROUNDUP(IF(B438&gt;$D$5,0,($D$5-B438+1)/365),0)</f>
        <v>0</v>
      </c>
      <c r="N438" s="28">
        <f>IF(OR(L438=1,M438=1),IF(B438+364&lt;=$D$5,(B438+364-$D$4+1)/365,IF(B438&gt;$D$4,($D$5-B438+1)/365,$D$6/365)),0)</f>
        <v>0</v>
      </c>
      <c r="O438" s="28">
        <f>'Data &amp; Parameter'!$E$16*'Data &amp; Parameter'!$E$17*('Data &amp; Parameter'!$E$18+'Data &amp; Parameter'!$E$19)*'Data &amp; Parameter'!$E$20*'Data &amp; Parameter'!$E$37*N438</f>
        <v>0</v>
      </c>
      <c r="P438">
        <f>ROUNDUP(IF(D438&gt;$D$4,0,($D$4-D438+1)/365),0)</f>
        <v>0</v>
      </c>
      <c r="Q438">
        <f>ROUNDUP(IF(D438&gt;$D$5,0,($D$5-D438+1)/365),0)</f>
        <v>0</v>
      </c>
      <c r="R438" s="28">
        <f>IF(OR(P438=1,Q438=1),IF(D438+364&lt;=$D$5,(D438+364-$D$4+1)/365,IF(D438&gt;$D$4,($D$5-D438+1)/365,$D$6/365)),0)</f>
        <v>0</v>
      </c>
      <c r="S438" s="28">
        <f>'Data &amp; Parameter'!$E$16*'Data &amp; Parameter'!$E$17*('Data &amp; Parameter'!$E$18+'Data &amp; Parameter'!$E$19)*'Data &amp; Parameter'!$E$20*'Data &amp; Parameter'!$E$37*R438</f>
        <v>0</v>
      </c>
      <c r="T438" s="28">
        <f t="shared" si="6"/>
        <v>0</v>
      </c>
    </row>
    <row r="439" spans="1:20" ht="15.75" customHeight="1" x14ac:dyDescent="0.35">
      <c r="A439">
        <v>432</v>
      </c>
      <c r="B439" s="76">
        <v>44234</v>
      </c>
      <c r="C439" s="1" t="s">
        <v>1478</v>
      </c>
      <c r="D439" s="76">
        <v>44234</v>
      </c>
      <c r="E439" s="1" t="s">
        <v>1479</v>
      </c>
      <c r="F439" s="1" t="s">
        <v>1480</v>
      </c>
      <c r="G439" s="1" t="s">
        <v>123</v>
      </c>
      <c r="H439" s="1" t="s">
        <v>124</v>
      </c>
      <c r="I439" s="1" t="s">
        <v>125</v>
      </c>
      <c r="J439" s="1" t="s">
        <v>487</v>
      </c>
      <c r="K439" s="1" t="s">
        <v>487</v>
      </c>
      <c r="L439">
        <f>ROUNDUP(IF(B439&gt;$D$4,0,($D$4-B439+1)/365),0)</f>
        <v>0</v>
      </c>
      <c r="M439">
        <f>ROUNDUP(IF(B439&gt;$D$5,0,($D$5-B439+1)/365),0)</f>
        <v>0</v>
      </c>
      <c r="N439" s="28">
        <f>IF(OR(L439=1,M439=1),IF(B439+364&lt;=$D$5,(B439+364-$D$4+1)/365,IF(B439&gt;$D$4,($D$5-B439+1)/365,$D$6/365)),0)</f>
        <v>0</v>
      </c>
      <c r="O439" s="28">
        <f>'Data &amp; Parameter'!$E$16*'Data &amp; Parameter'!$E$17*('Data &amp; Parameter'!$E$18+'Data &amp; Parameter'!$E$19)*'Data &amp; Parameter'!$E$20*'Data &amp; Parameter'!$E$37*N439</f>
        <v>0</v>
      </c>
      <c r="P439">
        <f>ROUNDUP(IF(D439&gt;$D$4,0,($D$4-D439+1)/365),0)</f>
        <v>0</v>
      </c>
      <c r="Q439">
        <f>ROUNDUP(IF(D439&gt;$D$5,0,($D$5-D439+1)/365),0)</f>
        <v>0</v>
      </c>
      <c r="R439" s="28">
        <f>IF(OR(P439=1,Q439=1),IF(D439+364&lt;=$D$5,(D439+364-$D$4+1)/365,IF(D439&gt;$D$4,($D$5-D439+1)/365,$D$6/365)),0)</f>
        <v>0</v>
      </c>
      <c r="S439" s="28">
        <f>'Data &amp; Parameter'!$E$16*'Data &amp; Parameter'!$E$17*('Data &amp; Parameter'!$E$18+'Data &amp; Parameter'!$E$19)*'Data &amp; Parameter'!$E$20*'Data &amp; Parameter'!$E$37*R439</f>
        <v>0</v>
      </c>
      <c r="T439" s="28">
        <f t="shared" si="6"/>
        <v>0</v>
      </c>
    </row>
    <row r="440" spans="1:20" ht="15.75" customHeight="1" x14ac:dyDescent="0.35">
      <c r="A440">
        <v>433</v>
      </c>
      <c r="B440" s="76">
        <v>44234</v>
      </c>
      <c r="C440" s="1" t="s">
        <v>1481</v>
      </c>
      <c r="D440" s="76">
        <v>44234</v>
      </c>
      <c r="E440" s="1" t="s">
        <v>1482</v>
      </c>
      <c r="F440" s="1" t="s">
        <v>1483</v>
      </c>
      <c r="G440" s="1" t="s">
        <v>123</v>
      </c>
      <c r="H440" s="1" t="s">
        <v>124</v>
      </c>
      <c r="I440" s="1" t="s">
        <v>125</v>
      </c>
      <c r="J440" s="1" t="s">
        <v>1467</v>
      </c>
      <c r="K440" s="1" t="s">
        <v>1342</v>
      </c>
      <c r="L440">
        <f>ROUNDUP(IF(B440&gt;$D$4,0,($D$4-B440+1)/365),0)</f>
        <v>0</v>
      </c>
      <c r="M440">
        <f>ROUNDUP(IF(B440&gt;$D$5,0,($D$5-B440+1)/365),0)</f>
        <v>0</v>
      </c>
      <c r="N440" s="28">
        <f>IF(OR(L440=1,M440=1),IF(B440+364&lt;=$D$5,(B440+364-$D$4+1)/365,IF(B440&gt;$D$4,($D$5-B440+1)/365,$D$6/365)),0)</f>
        <v>0</v>
      </c>
      <c r="O440" s="28">
        <f>'Data &amp; Parameter'!$E$16*'Data &amp; Parameter'!$E$17*('Data &amp; Parameter'!$E$18+'Data &amp; Parameter'!$E$19)*'Data &amp; Parameter'!$E$20*'Data &amp; Parameter'!$E$37*N440</f>
        <v>0</v>
      </c>
      <c r="P440">
        <f>ROUNDUP(IF(D440&gt;$D$4,0,($D$4-D440+1)/365),0)</f>
        <v>0</v>
      </c>
      <c r="Q440">
        <f>ROUNDUP(IF(D440&gt;$D$5,0,($D$5-D440+1)/365),0)</f>
        <v>0</v>
      </c>
      <c r="R440" s="28">
        <f>IF(OR(P440=1,Q440=1),IF(D440+364&lt;=$D$5,(D440+364-$D$4+1)/365,IF(D440&gt;$D$4,($D$5-D440+1)/365,$D$6/365)),0)</f>
        <v>0</v>
      </c>
      <c r="S440" s="28">
        <f>'Data &amp; Parameter'!$E$16*'Data &amp; Parameter'!$E$17*('Data &amp; Parameter'!$E$18+'Data &amp; Parameter'!$E$19)*'Data &amp; Parameter'!$E$20*'Data &amp; Parameter'!$E$37*R440</f>
        <v>0</v>
      </c>
      <c r="T440" s="28">
        <f t="shared" si="6"/>
        <v>0</v>
      </c>
    </row>
    <row r="441" spans="1:20" ht="15.75" customHeight="1" x14ac:dyDescent="0.35">
      <c r="A441">
        <v>434</v>
      </c>
      <c r="B441" s="76">
        <v>44234</v>
      </c>
      <c r="C441" s="1" t="s">
        <v>1484</v>
      </c>
      <c r="D441" s="76">
        <v>44234</v>
      </c>
      <c r="E441" s="1" t="s">
        <v>1485</v>
      </c>
      <c r="F441" s="1" t="s">
        <v>1486</v>
      </c>
      <c r="G441" s="1" t="s">
        <v>123</v>
      </c>
      <c r="H441" s="1" t="s">
        <v>124</v>
      </c>
      <c r="I441" s="1" t="s">
        <v>125</v>
      </c>
      <c r="J441" s="1" t="s">
        <v>1467</v>
      </c>
      <c r="K441" s="1" t="s">
        <v>1487</v>
      </c>
      <c r="L441">
        <f>ROUNDUP(IF(B441&gt;$D$4,0,($D$4-B441+1)/365),0)</f>
        <v>0</v>
      </c>
      <c r="M441">
        <f>ROUNDUP(IF(B441&gt;$D$5,0,($D$5-B441+1)/365),0)</f>
        <v>0</v>
      </c>
      <c r="N441" s="28">
        <f>IF(OR(L441=1,M441=1),IF(B441+364&lt;=$D$5,(B441+364-$D$4+1)/365,IF(B441&gt;$D$4,($D$5-B441+1)/365,$D$6/365)),0)</f>
        <v>0</v>
      </c>
      <c r="O441" s="28">
        <f>'Data &amp; Parameter'!$E$16*'Data &amp; Parameter'!$E$17*('Data &amp; Parameter'!$E$18+'Data &amp; Parameter'!$E$19)*'Data &amp; Parameter'!$E$20*'Data &amp; Parameter'!$E$37*N441</f>
        <v>0</v>
      </c>
      <c r="P441">
        <f>ROUNDUP(IF(D441&gt;$D$4,0,($D$4-D441+1)/365),0)</f>
        <v>0</v>
      </c>
      <c r="Q441">
        <f>ROUNDUP(IF(D441&gt;$D$5,0,($D$5-D441+1)/365),0)</f>
        <v>0</v>
      </c>
      <c r="R441" s="28">
        <f>IF(OR(P441=1,Q441=1),IF(D441+364&lt;=$D$5,(D441+364-$D$4+1)/365,IF(D441&gt;$D$4,($D$5-D441+1)/365,$D$6/365)),0)</f>
        <v>0</v>
      </c>
      <c r="S441" s="28">
        <f>'Data &amp; Parameter'!$E$16*'Data &amp; Parameter'!$E$17*('Data &amp; Parameter'!$E$18+'Data &amp; Parameter'!$E$19)*'Data &amp; Parameter'!$E$20*'Data &amp; Parameter'!$E$37*R441</f>
        <v>0</v>
      </c>
      <c r="T441" s="28">
        <f t="shared" si="6"/>
        <v>0</v>
      </c>
    </row>
    <row r="442" spans="1:20" ht="15.75" customHeight="1" x14ac:dyDescent="0.35">
      <c r="A442">
        <v>435</v>
      </c>
      <c r="B442" s="76">
        <v>44234</v>
      </c>
      <c r="C442" s="1" t="s">
        <v>1488</v>
      </c>
      <c r="D442" s="76">
        <v>44234</v>
      </c>
      <c r="E442" s="1" t="s">
        <v>1489</v>
      </c>
      <c r="F442" s="1" t="s">
        <v>1490</v>
      </c>
      <c r="G442" s="1" t="s">
        <v>123</v>
      </c>
      <c r="H442" s="1" t="s">
        <v>124</v>
      </c>
      <c r="I442" s="1" t="s">
        <v>125</v>
      </c>
      <c r="J442" s="1" t="s">
        <v>487</v>
      </c>
      <c r="K442" s="1" t="s">
        <v>1487</v>
      </c>
      <c r="L442">
        <f>ROUNDUP(IF(B442&gt;$D$4,0,($D$4-B442+1)/365),0)</f>
        <v>0</v>
      </c>
      <c r="M442">
        <f>ROUNDUP(IF(B442&gt;$D$5,0,($D$5-B442+1)/365),0)</f>
        <v>0</v>
      </c>
      <c r="N442" s="28">
        <f>IF(OR(L442=1,M442=1),IF(B442+364&lt;=$D$5,(B442+364-$D$4+1)/365,IF(B442&gt;$D$4,($D$5-B442+1)/365,$D$6/365)),0)</f>
        <v>0</v>
      </c>
      <c r="O442" s="28">
        <f>'Data &amp; Parameter'!$E$16*'Data &amp; Parameter'!$E$17*('Data &amp; Parameter'!$E$18+'Data &amp; Parameter'!$E$19)*'Data &amp; Parameter'!$E$20*'Data &amp; Parameter'!$E$37*N442</f>
        <v>0</v>
      </c>
      <c r="P442">
        <f>ROUNDUP(IF(D442&gt;$D$4,0,($D$4-D442+1)/365),0)</f>
        <v>0</v>
      </c>
      <c r="Q442">
        <f>ROUNDUP(IF(D442&gt;$D$5,0,($D$5-D442+1)/365),0)</f>
        <v>0</v>
      </c>
      <c r="R442" s="28">
        <f>IF(OR(P442=1,Q442=1),IF(D442+364&lt;=$D$5,(D442+364-$D$4+1)/365,IF(D442&gt;$D$4,($D$5-D442+1)/365,$D$6/365)),0)</f>
        <v>0</v>
      </c>
      <c r="S442" s="28">
        <f>'Data &amp; Parameter'!$E$16*'Data &amp; Parameter'!$E$17*('Data &amp; Parameter'!$E$18+'Data &amp; Parameter'!$E$19)*'Data &amp; Parameter'!$E$20*'Data &amp; Parameter'!$E$37*R442</f>
        <v>0</v>
      </c>
      <c r="T442" s="28">
        <f t="shared" si="6"/>
        <v>0</v>
      </c>
    </row>
    <row r="443" spans="1:20" ht="15.75" customHeight="1" x14ac:dyDescent="0.35">
      <c r="A443">
        <v>436</v>
      </c>
      <c r="B443" s="76">
        <v>44234</v>
      </c>
      <c r="C443" s="1" t="s">
        <v>1491</v>
      </c>
      <c r="D443" s="76">
        <v>44234</v>
      </c>
      <c r="E443" s="1" t="s">
        <v>1492</v>
      </c>
      <c r="F443" s="1" t="s">
        <v>1493</v>
      </c>
      <c r="G443" s="1" t="s">
        <v>123</v>
      </c>
      <c r="H443" s="1" t="s">
        <v>124</v>
      </c>
      <c r="I443" s="1" t="s">
        <v>125</v>
      </c>
      <c r="J443" s="1" t="s">
        <v>1467</v>
      </c>
      <c r="K443" s="1" t="s">
        <v>1487</v>
      </c>
      <c r="L443">
        <f>ROUNDUP(IF(B443&gt;$D$4,0,($D$4-B443+1)/365),0)</f>
        <v>0</v>
      </c>
      <c r="M443">
        <f>ROUNDUP(IF(B443&gt;$D$5,0,($D$5-B443+1)/365),0)</f>
        <v>0</v>
      </c>
      <c r="N443" s="28">
        <f>IF(OR(L443=1,M443=1),IF(B443+364&lt;=$D$5,(B443+364-$D$4+1)/365,IF(B443&gt;$D$4,($D$5-B443+1)/365,$D$6/365)),0)</f>
        <v>0</v>
      </c>
      <c r="O443" s="28">
        <f>'Data &amp; Parameter'!$E$16*'Data &amp; Parameter'!$E$17*('Data &amp; Parameter'!$E$18+'Data &amp; Parameter'!$E$19)*'Data &amp; Parameter'!$E$20*'Data &amp; Parameter'!$E$37*N443</f>
        <v>0</v>
      </c>
      <c r="P443">
        <f>ROUNDUP(IF(D443&gt;$D$4,0,($D$4-D443+1)/365),0)</f>
        <v>0</v>
      </c>
      <c r="Q443">
        <f>ROUNDUP(IF(D443&gt;$D$5,0,($D$5-D443+1)/365),0)</f>
        <v>0</v>
      </c>
      <c r="R443" s="28">
        <f>IF(OR(P443=1,Q443=1),IF(D443+364&lt;=$D$5,(D443+364-$D$4+1)/365,IF(D443&gt;$D$4,($D$5-D443+1)/365,$D$6/365)),0)</f>
        <v>0</v>
      </c>
      <c r="S443" s="28">
        <f>'Data &amp; Parameter'!$E$16*'Data &amp; Parameter'!$E$17*('Data &amp; Parameter'!$E$18+'Data &amp; Parameter'!$E$19)*'Data &amp; Parameter'!$E$20*'Data &amp; Parameter'!$E$37*R443</f>
        <v>0</v>
      </c>
      <c r="T443" s="28">
        <f t="shared" si="6"/>
        <v>0</v>
      </c>
    </row>
    <row r="444" spans="1:20" ht="15.75" customHeight="1" x14ac:dyDescent="0.35">
      <c r="A444">
        <v>437</v>
      </c>
      <c r="B444" s="76">
        <v>44234</v>
      </c>
      <c r="C444" s="1" t="s">
        <v>1494</v>
      </c>
      <c r="D444" s="76">
        <v>44234</v>
      </c>
      <c r="E444" s="1" t="s">
        <v>1495</v>
      </c>
      <c r="F444" s="1" t="s">
        <v>1496</v>
      </c>
      <c r="G444" s="1" t="s">
        <v>123</v>
      </c>
      <c r="H444" s="1" t="s">
        <v>124</v>
      </c>
      <c r="I444" s="1" t="s">
        <v>125</v>
      </c>
      <c r="J444" s="1" t="s">
        <v>1467</v>
      </c>
      <c r="K444" s="1" t="s">
        <v>1497</v>
      </c>
      <c r="L444">
        <f>ROUNDUP(IF(B444&gt;$D$4,0,($D$4-B444+1)/365),0)</f>
        <v>0</v>
      </c>
      <c r="M444">
        <f>ROUNDUP(IF(B444&gt;$D$5,0,($D$5-B444+1)/365),0)</f>
        <v>0</v>
      </c>
      <c r="N444" s="28">
        <f>IF(OR(L444=1,M444=1),IF(B444+364&lt;=$D$5,(B444+364-$D$4+1)/365,IF(B444&gt;$D$4,($D$5-B444+1)/365,$D$6/365)),0)</f>
        <v>0</v>
      </c>
      <c r="O444" s="28">
        <f>'Data &amp; Parameter'!$E$16*'Data &amp; Parameter'!$E$17*('Data &amp; Parameter'!$E$18+'Data &amp; Parameter'!$E$19)*'Data &amp; Parameter'!$E$20*'Data &amp; Parameter'!$E$37*N444</f>
        <v>0</v>
      </c>
      <c r="P444">
        <f>ROUNDUP(IF(D444&gt;$D$4,0,($D$4-D444+1)/365),0)</f>
        <v>0</v>
      </c>
      <c r="Q444">
        <f>ROUNDUP(IF(D444&gt;$D$5,0,($D$5-D444+1)/365),0)</f>
        <v>0</v>
      </c>
      <c r="R444" s="28">
        <f>IF(OR(P444=1,Q444=1),IF(D444+364&lt;=$D$5,(D444+364-$D$4+1)/365,IF(D444&gt;$D$4,($D$5-D444+1)/365,$D$6/365)),0)</f>
        <v>0</v>
      </c>
      <c r="S444" s="28">
        <f>'Data &amp; Parameter'!$E$16*'Data &amp; Parameter'!$E$17*('Data &amp; Parameter'!$E$18+'Data &amp; Parameter'!$E$19)*'Data &amp; Parameter'!$E$20*'Data &amp; Parameter'!$E$37*R444</f>
        <v>0</v>
      </c>
      <c r="T444" s="28">
        <f t="shared" si="6"/>
        <v>0</v>
      </c>
    </row>
    <row r="445" spans="1:20" ht="15.75" customHeight="1" x14ac:dyDescent="0.35">
      <c r="A445">
        <v>438</v>
      </c>
      <c r="B445" s="76">
        <v>44234</v>
      </c>
      <c r="C445" s="1" t="s">
        <v>1498</v>
      </c>
      <c r="D445" s="76">
        <v>44234</v>
      </c>
      <c r="E445" s="1" t="s">
        <v>1499</v>
      </c>
      <c r="F445" s="1" t="s">
        <v>1500</v>
      </c>
      <c r="G445" s="1" t="s">
        <v>123</v>
      </c>
      <c r="H445" s="1" t="s">
        <v>124</v>
      </c>
      <c r="I445" s="1" t="s">
        <v>125</v>
      </c>
      <c r="J445" s="1" t="s">
        <v>487</v>
      </c>
      <c r="K445" s="1" t="s">
        <v>1487</v>
      </c>
      <c r="L445">
        <f>ROUNDUP(IF(B445&gt;$D$4,0,($D$4-B445+1)/365),0)</f>
        <v>0</v>
      </c>
      <c r="M445">
        <f>ROUNDUP(IF(B445&gt;$D$5,0,($D$5-B445+1)/365),0)</f>
        <v>0</v>
      </c>
      <c r="N445" s="28">
        <f>IF(OR(L445=1,M445=1),IF(B445+364&lt;=$D$5,(B445+364-$D$4+1)/365,IF(B445&gt;$D$4,($D$5-B445+1)/365,$D$6/365)),0)</f>
        <v>0</v>
      </c>
      <c r="O445" s="28">
        <f>'Data &amp; Parameter'!$E$16*'Data &amp; Parameter'!$E$17*('Data &amp; Parameter'!$E$18+'Data &amp; Parameter'!$E$19)*'Data &amp; Parameter'!$E$20*'Data &amp; Parameter'!$E$37*N445</f>
        <v>0</v>
      </c>
      <c r="P445">
        <f>ROUNDUP(IF(D445&gt;$D$4,0,($D$4-D445+1)/365),0)</f>
        <v>0</v>
      </c>
      <c r="Q445">
        <f>ROUNDUP(IF(D445&gt;$D$5,0,($D$5-D445+1)/365),0)</f>
        <v>0</v>
      </c>
      <c r="R445" s="28">
        <f>IF(OR(P445=1,Q445=1),IF(D445+364&lt;=$D$5,(D445+364-$D$4+1)/365,IF(D445&gt;$D$4,($D$5-D445+1)/365,$D$6/365)),0)</f>
        <v>0</v>
      </c>
      <c r="S445" s="28">
        <f>'Data &amp; Parameter'!$E$16*'Data &amp; Parameter'!$E$17*('Data &amp; Parameter'!$E$18+'Data &amp; Parameter'!$E$19)*'Data &amp; Parameter'!$E$20*'Data &amp; Parameter'!$E$37*R445</f>
        <v>0</v>
      </c>
      <c r="T445" s="28">
        <f t="shared" si="6"/>
        <v>0</v>
      </c>
    </row>
    <row r="446" spans="1:20" ht="15.75" customHeight="1" x14ac:dyDescent="0.35">
      <c r="A446">
        <v>439</v>
      </c>
      <c r="B446" s="76">
        <v>44234</v>
      </c>
      <c r="C446" s="1" t="s">
        <v>1501</v>
      </c>
      <c r="D446" s="76">
        <v>44234</v>
      </c>
      <c r="E446" s="1" t="s">
        <v>1502</v>
      </c>
      <c r="F446" s="1" t="s">
        <v>1503</v>
      </c>
      <c r="G446" s="1" t="s">
        <v>123</v>
      </c>
      <c r="H446" s="1" t="s">
        <v>124</v>
      </c>
      <c r="I446" s="1" t="s">
        <v>125</v>
      </c>
      <c r="J446" s="1" t="s">
        <v>487</v>
      </c>
      <c r="K446" s="1" t="s">
        <v>1497</v>
      </c>
      <c r="L446">
        <f>ROUNDUP(IF(B446&gt;$D$4,0,($D$4-B446+1)/365),0)</f>
        <v>0</v>
      </c>
      <c r="M446">
        <f>ROUNDUP(IF(B446&gt;$D$5,0,($D$5-B446+1)/365),0)</f>
        <v>0</v>
      </c>
      <c r="N446" s="28">
        <f>IF(OR(L446=1,M446=1),IF(B446+364&lt;=$D$5,(B446+364-$D$4+1)/365,IF(B446&gt;$D$4,($D$5-B446+1)/365,$D$6/365)),0)</f>
        <v>0</v>
      </c>
      <c r="O446" s="28">
        <f>'Data &amp; Parameter'!$E$16*'Data &amp; Parameter'!$E$17*('Data &amp; Parameter'!$E$18+'Data &amp; Parameter'!$E$19)*'Data &amp; Parameter'!$E$20*'Data &amp; Parameter'!$E$37*N446</f>
        <v>0</v>
      </c>
      <c r="P446">
        <f>ROUNDUP(IF(D446&gt;$D$4,0,($D$4-D446+1)/365),0)</f>
        <v>0</v>
      </c>
      <c r="Q446">
        <f>ROUNDUP(IF(D446&gt;$D$5,0,($D$5-D446+1)/365),0)</f>
        <v>0</v>
      </c>
      <c r="R446" s="28">
        <f>IF(OR(P446=1,Q446=1),IF(D446+364&lt;=$D$5,(D446+364-$D$4+1)/365,IF(D446&gt;$D$4,($D$5-D446+1)/365,$D$6/365)),0)</f>
        <v>0</v>
      </c>
      <c r="S446" s="28">
        <f>'Data &amp; Parameter'!$E$16*'Data &amp; Parameter'!$E$17*('Data &amp; Parameter'!$E$18+'Data &amp; Parameter'!$E$19)*'Data &amp; Parameter'!$E$20*'Data &amp; Parameter'!$E$37*R446</f>
        <v>0</v>
      </c>
      <c r="T446" s="28">
        <f t="shared" si="6"/>
        <v>0</v>
      </c>
    </row>
    <row r="447" spans="1:20" ht="15.75" customHeight="1" x14ac:dyDescent="0.35">
      <c r="A447">
        <v>440</v>
      </c>
      <c r="B447" s="76">
        <v>44234</v>
      </c>
      <c r="C447" s="1" t="s">
        <v>1504</v>
      </c>
      <c r="D447" s="76">
        <v>44234</v>
      </c>
      <c r="E447" s="1" t="s">
        <v>1505</v>
      </c>
      <c r="F447" s="1" t="s">
        <v>1506</v>
      </c>
      <c r="G447" s="1" t="s">
        <v>123</v>
      </c>
      <c r="H447" s="1" t="s">
        <v>124</v>
      </c>
      <c r="I447" s="1" t="s">
        <v>125</v>
      </c>
      <c r="J447" s="1" t="s">
        <v>1507</v>
      </c>
      <c r="K447" s="1" t="s">
        <v>1507</v>
      </c>
      <c r="L447">
        <f>ROUNDUP(IF(B447&gt;$D$4,0,($D$4-B447+1)/365),0)</f>
        <v>0</v>
      </c>
      <c r="M447">
        <f>ROUNDUP(IF(B447&gt;$D$5,0,($D$5-B447+1)/365),0)</f>
        <v>0</v>
      </c>
      <c r="N447" s="28">
        <f>IF(OR(L447=1,M447=1),IF(B447+364&lt;=$D$5,(B447+364-$D$4+1)/365,IF(B447&gt;$D$4,($D$5-B447+1)/365,$D$6/365)),0)</f>
        <v>0</v>
      </c>
      <c r="O447" s="28">
        <f>'Data &amp; Parameter'!$E$16*'Data &amp; Parameter'!$E$17*('Data &amp; Parameter'!$E$18+'Data &amp; Parameter'!$E$19)*'Data &amp; Parameter'!$E$20*'Data &amp; Parameter'!$E$37*N447</f>
        <v>0</v>
      </c>
      <c r="P447">
        <f>ROUNDUP(IF(D447&gt;$D$4,0,($D$4-D447+1)/365),0)</f>
        <v>0</v>
      </c>
      <c r="Q447">
        <f>ROUNDUP(IF(D447&gt;$D$5,0,($D$5-D447+1)/365),0)</f>
        <v>0</v>
      </c>
      <c r="R447" s="28">
        <f>IF(OR(P447=1,Q447=1),IF(D447+364&lt;=$D$5,(D447+364-$D$4+1)/365,IF(D447&gt;$D$4,($D$5-D447+1)/365,$D$6/365)),0)</f>
        <v>0</v>
      </c>
      <c r="S447" s="28">
        <f>'Data &amp; Parameter'!$E$16*'Data &amp; Parameter'!$E$17*('Data &amp; Parameter'!$E$18+'Data &amp; Parameter'!$E$19)*'Data &amp; Parameter'!$E$20*'Data &amp; Parameter'!$E$37*R447</f>
        <v>0</v>
      </c>
      <c r="T447" s="28">
        <f t="shared" si="6"/>
        <v>0</v>
      </c>
    </row>
    <row r="448" spans="1:20" ht="15.75" customHeight="1" x14ac:dyDescent="0.35">
      <c r="A448">
        <v>441</v>
      </c>
      <c r="B448" s="76">
        <v>44234</v>
      </c>
      <c r="C448" s="1" t="s">
        <v>1508</v>
      </c>
      <c r="D448" s="76">
        <v>44234</v>
      </c>
      <c r="E448" s="1" t="s">
        <v>1509</v>
      </c>
      <c r="F448" s="1" t="s">
        <v>1510</v>
      </c>
      <c r="G448" s="1" t="s">
        <v>123</v>
      </c>
      <c r="H448" s="1" t="s">
        <v>124</v>
      </c>
      <c r="I448" s="1" t="s">
        <v>125</v>
      </c>
      <c r="J448" s="1" t="s">
        <v>1467</v>
      </c>
      <c r="K448" s="1" t="s">
        <v>1467</v>
      </c>
      <c r="L448">
        <f>ROUNDUP(IF(B448&gt;$D$4,0,($D$4-B448+1)/365),0)</f>
        <v>0</v>
      </c>
      <c r="M448">
        <f>ROUNDUP(IF(B448&gt;$D$5,0,($D$5-B448+1)/365),0)</f>
        <v>0</v>
      </c>
      <c r="N448" s="28">
        <f>IF(OR(L448=1,M448=1),IF(B448+364&lt;=$D$5,(B448+364-$D$4+1)/365,IF(B448&gt;$D$4,($D$5-B448+1)/365,$D$6/365)),0)</f>
        <v>0</v>
      </c>
      <c r="O448" s="28">
        <f>'Data &amp; Parameter'!$E$16*'Data &amp; Parameter'!$E$17*('Data &amp; Parameter'!$E$18+'Data &amp; Parameter'!$E$19)*'Data &amp; Parameter'!$E$20*'Data &amp; Parameter'!$E$37*N448</f>
        <v>0</v>
      </c>
      <c r="P448">
        <f>ROUNDUP(IF(D448&gt;$D$4,0,($D$4-D448+1)/365),0)</f>
        <v>0</v>
      </c>
      <c r="Q448">
        <f>ROUNDUP(IF(D448&gt;$D$5,0,($D$5-D448+1)/365),0)</f>
        <v>0</v>
      </c>
      <c r="R448" s="28">
        <f>IF(OR(P448=1,Q448=1),IF(D448+364&lt;=$D$5,(D448+364-$D$4+1)/365,IF(D448&gt;$D$4,($D$5-D448+1)/365,$D$6/365)),0)</f>
        <v>0</v>
      </c>
      <c r="S448" s="28">
        <f>'Data &amp; Parameter'!$E$16*'Data &amp; Parameter'!$E$17*('Data &amp; Parameter'!$E$18+'Data &amp; Parameter'!$E$19)*'Data &amp; Parameter'!$E$20*'Data &amp; Parameter'!$E$37*R448</f>
        <v>0</v>
      </c>
      <c r="T448" s="28">
        <f t="shared" si="6"/>
        <v>0</v>
      </c>
    </row>
    <row r="449" spans="1:20" ht="15.75" customHeight="1" x14ac:dyDescent="0.35">
      <c r="A449">
        <v>442</v>
      </c>
      <c r="B449" s="76">
        <v>44234</v>
      </c>
      <c r="C449" s="1" t="s">
        <v>1511</v>
      </c>
      <c r="D449" s="76">
        <v>44234</v>
      </c>
      <c r="E449" s="1" t="s">
        <v>1512</v>
      </c>
      <c r="F449" s="1" t="s">
        <v>1513</v>
      </c>
      <c r="G449" s="1" t="s">
        <v>123</v>
      </c>
      <c r="H449" s="1" t="s">
        <v>124</v>
      </c>
      <c r="I449" s="1" t="s">
        <v>125</v>
      </c>
      <c r="J449" s="1" t="s">
        <v>1514</v>
      </c>
      <c r="K449" s="1" t="s">
        <v>1467</v>
      </c>
      <c r="L449">
        <f>ROUNDUP(IF(B449&gt;$D$4,0,($D$4-B449+1)/365),0)</f>
        <v>0</v>
      </c>
      <c r="M449">
        <f>ROUNDUP(IF(B449&gt;$D$5,0,($D$5-B449+1)/365),0)</f>
        <v>0</v>
      </c>
      <c r="N449" s="28">
        <f>IF(OR(L449=1,M449=1),IF(B449+364&lt;=$D$5,(B449+364-$D$4+1)/365,IF(B449&gt;$D$4,($D$5-B449+1)/365,$D$6/365)),0)</f>
        <v>0</v>
      </c>
      <c r="O449" s="28">
        <f>'Data &amp; Parameter'!$E$16*'Data &amp; Parameter'!$E$17*('Data &amp; Parameter'!$E$18+'Data &amp; Parameter'!$E$19)*'Data &amp; Parameter'!$E$20*'Data &amp; Parameter'!$E$37*N449</f>
        <v>0</v>
      </c>
      <c r="P449">
        <f>ROUNDUP(IF(D449&gt;$D$4,0,($D$4-D449+1)/365),0)</f>
        <v>0</v>
      </c>
      <c r="Q449">
        <f>ROUNDUP(IF(D449&gt;$D$5,0,($D$5-D449+1)/365),0)</f>
        <v>0</v>
      </c>
      <c r="R449" s="28">
        <f>IF(OR(P449=1,Q449=1),IF(D449+364&lt;=$D$5,(D449+364-$D$4+1)/365,IF(D449&gt;$D$4,($D$5-D449+1)/365,$D$6/365)),0)</f>
        <v>0</v>
      </c>
      <c r="S449" s="28">
        <f>'Data &amp; Parameter'!$E$16*'Data &amp; Parameter'!$E$17*('Data &amp; Parameter'!$E$18+'Data &amp; Parameter'!$E$19)*'Data &amp; Parameter'!$E$20*'Data &amp; Parameter'!$E$37*R449</f>
        <v>0</v>
      </c>
      <c r="T449" s="28">
        <f t="shared" si="6"/>
        <v>0</v>
      </c>
    </row>
    <row r="450" spans="1:20" ht="15.75" customHeight="1" x14ac:dyDescent="0.35">
      <c r="A450">
        <v>443</v>
      </c>
      <c r="B450" s="76">
        <v>44234</v>
      </c>
      <c r="C450" s="1" t="s">
        <v>1515</v>
      </c>
      <c r="D450" s="76">
        <v>44234</v>
      </c>
      <c r="E450" s="1" t="s">
        <v>1516</v>
      </c>
      <c r="F450" s="1" t="s">
        <v>1517</v>
      </c>
      <c r="G450" s="1" t="s">
        <v>123</v>
      </c>
      <c r="H450" s="1" t="s">
        <v>124</v>
      </c>
      <c r="I450" s="1" t="s">
        <v>125</v>
      </c>
      <c r="J450" s="1" t="s">
        <v>1507</v>
      </c>
      <c r="K450" s="1" t="s">
        <v>1507</v>
      </c>
      <c r="L450">
        <f>ROUNDUP(IF(B450&gt;$D$4,0,($D$4-B450+1)/365),0)</f>
        <v>0</v>
      </c>
      <c r="M450">
        <f>ROUNDUP(IF(B450&gt;$D$5,0,($D$5-B450+1)/365),0)</f>
        <v>0</v>
      </c>
      <c r="N450" s="28">
        <f>IF(OR(L450=1,M450=1),IF(B450+364&lt;=$D$5,(B450+364-$D$4+1)/365,IF(B450&gt;$D$4,($D$5-B450+1)/365,$D$6/365)),0)</f>
        <v>0</v>
      </c>
      <c r="O450" s="28">
        <f>'Data &amp; Parameter'!$E$16*'Data &amp; Parameter'!$E$17*('Data &amp; Parameter'!$E$18+'Data &amp; Parameter'!$E$19)*'Data &amp; Parameter'!$E$20*'Data &amp; Parameter'!$E$37*N450</f>
        <v>0</v>
      </c>
      <c r="P450">
        <f>ROUNDUP(IF(D450&gt;$D$4,0,($D$4-D450+1)/365),0)</f>
        <v>0</v>
      </c>
      <c r="Q450">
        <f>ROUNDUP(IF(D450&gt;$D$5,0,($D$5-D450+1)/365),0)</f>
        <v>0</v>
      </c>
      <c r="R450" s="28">
        <f>IF(OR(P450=1,Q450=1),IF(D450+364&lt;=$D$5,(D450+364-$D$4+1)/365,IF(D450&gt;$D$4,($D$5-D450+1)/365,$D$6/365)),0)</f>
        <v>0</v>
      </c>
      <c r="S450" s="28">
        <f>'Data &amp; Parameter'!$E$16*'Data &amp; Parameter'!$E$17*('Data &amp; Parameter'!$E$18+'Data &amp; Parameter'!$E$19)*'Data &amp; Parameter'!$E$20*'Data &amp; Parameter'!$E$37*R450</f>
        <v>0</v>
      </c>
      <c r="T450" s="28">
        <f t="shared" si="6"/>
        <v>0</v>
      </c>
    </row>
    <row r="451" spans="1:20" ht="15.75" customHeight="1" x14ac:dyDescent="0.35">
      <c r="A451">
        <v>444</v>
      </c>
      <c r="B451" s="76">
        <v>44234</v>
      </c>
      <c r="C451" s="1" t="s">
        <v>1518</v>
      </c>
      <c r="D451" s="76">
        <v>44234</v>
      </c>
      <c r="E451" s="1" t="s">
        <v>1519</v>
      </c>
      <c r="F451" s="1" t="s">
        <v>1520</v>
      </c>
      <c r="G451" s="1" t="s">
        <v>123</v>
      </c>
      <c r="H451" s="1" t="s">
        <v>124</v>
      </c>
      <c r="I451" s="1" t="s">
        <v>125</v>
      </c>
      <c r="J451" s="1" t="s">
        <v>1507</v>
      </c>
      <c r="K451" s="1" t="s">
        <v>1507</v>
      </c>
      <c r="L451">
        <f>ROUNDUP(IF(B451&gt;$D$4,0,($D$4-B451+1)/365),0)</f>
        <v>0</v>
      </c>
      <c r="M451">
        <f>ROUNDUP(IF(B451&gt;$D$5,0,($D$5-B451+1)/365),0)</f>
        <v>0</v>
      </c>
      <c r="N451" s="28">
        <f>IF(OR(L451=1,M451=1),IF(B451+364&lt;=$D$5,(B451+364-$D$4+1)/365,IF(B451&gt;$D$4,($D$5-B451+1)/365,$D$6/365)),0)</f>
        <v>0</v>
      </c>
      <c r="O451" s="28">
        <f>'Data &amp; Parameter'!$E$16*'Data &amp; Parameter'!$E$17*('Data &amp; Parameter'!$E$18+'Data &amp; Parameter'!$E$19)*'Data &amp; Parameter'!$E$20*'Data &amp; Parameter'!$E$37*N451</f>
        <v>0</v>
      </c>
      <c r="P451">
        <f>ROUNDUP(IF(D451&gt;$D$4,0,($D$4-D451+1)/365),0)</f>
        <v>0</v>
      </c>
      <c r="Q451">
        <f>ROUNDUP(IF(D451&gt;$D$5,0,($D$5-D451+1)/365),0)</f>
        <v>0</v>
      </c>
      <c r="R451" s="28">
        <f>IF(OR(P451=1,Q451=1),IF(D451+364&lt;=$D$5,(D451+364-$D$4+1)/365,IF(D451&gt;$D$4,($D$5-D451+1)/365,$D$6/365)),0)</f>
        <v>0</v>
      </c>
      <c r="S451" s="28">
        <f>'Data &amp; Parameter'!$E$16*'Data &amp; Parameter'!$E$17*('Data &amp; Parameter'!$E$18+'Data &amp; Parameter'!$E$19)*'Data &amp; Parameter'!$E$20*'Data &amp; Parameter'!$E$37*R451</f>
        <v>0</v>
      </c>
      <c r="T451" s="28">
        <f t="shared" si="6"/>
        <v>0</v>
      </c>
    </row>
    <row r="452" spans="1:20" ht="15.75" customHeight="1" x14ac:dyDescent="0.35">
      <c r="A452">
        <v>445</v>
      </c>
      <c r="B452" s="76">
        <v>44234</v>
      </c>
      <c r="C452" s="1" t="s">
        <v>1521</v>
      </c>
      <c r="D452" s="76">
        <v>44234</v>
      </c>
      <c r="E452" s="1" t="s">
        <v>1522</v>
      </c>
      <c r="F452" s="1" t="s">
        <v>1523</v>
      </c>
      <c r="G452" s="1" t="s">
        <v>123</v>
      </c>
      <c r="H452" s="1" t="s">
        <v>124</v>
      </c>
      <c r="I452" s="1" t="s">
        <v>125</v>
      </c>
      <c r="J452" s="1" t="s">
        <v>1507</v>
      </c>
      <c r="K452" s="1" t="s">
        <v>1507</v>
      </c>
      <c r="L452">
        <f>ROUNDUP(IF(B452&gt;$D$4,0,($D$4-B452+1)/365),0)</f>
        <v>0</v>
      </c>
      <c r="M452">
        <f>ROUNDUP(IF(B452&gt;$D$5,0,($D$5-B452+1)/365),0)</f>
        <v>0</v>
      </c>
      <c r="N452" s="28">
        <f>IF(OR(L452=1,M452=1),IF(B452+364&lt;=$D$5,(B452+364-$D$4+1)/365,IF(B452&gt;$D$4,($D$5-B452+1)/365,$D$6/365)),0)</f>
        <v>0</v>
      </c>
      <c r="O452" s="28">
        <f>'Data &amp; Parameter'!$E$16*'Data &amp; Parameter'!$E$17*('Data &amp; Parameter'!$E$18+'Data &amp; Parameter'!$E$19)*'Data &amp; Parameter'!$E$20*'Data &amp; Parameter'!$E$37*N452</f>
        <v>0</v>
      </c>
      <c r="P452">
        <f>ROUNDUP(IF(D452&gt;$D$4,0,($D$4-D452+1)/365),0)</f>
        <v>0</v>
      </c>
      <c r="Q452">
        <f>ROUNDUP(IF(D452&gt;$D$5,0,($D$5-D452+1)/365),0)</f>
        <v>0</v>
      </c>
      <c r="R452" s="28">
        <f>IF(OR(P452=1,Q452=1),IF(D452+364&lt;=$D$5,(D452+364-$D$4+1)/365,IF(D452&gt;$D$4,($D$5-D452+1)/365,$D$6/365)),0)</f>
        <v>0</v>
      </c>
      <c r="S452" s="28">
        <f>'Data &amp; Parameter'!$E$16*'Data &amp; Parameter'!$E$17*('Data &amp; Parameter'!$E$18+'Data &amp; Parameter'!$E$19)*'Data &amp; Parameter'!$E$20*'Data &amp; Parameter'!$E$37*R452</f>
        <v>0</v>
      </c>
      <c r="T452" s="28">
        <f t="shared" si="6"/>
        <v>0</v>
      </c>
    </row>
    <row r="453" spans="1:20" ht="15.75" customHeight="1" x14ac:dyDescent="0.35">
      <c r="A453">
        <v>446</v>
      </c>
      <c r="B453" s="76">
        <v>44234</v>
      </c>
      <c r="C453" s="1" t="s">
        <v>1524</v>
      </c>
      <c r="D453" s="76">
        <v>44234</v>
      </c>
      <c r="E453" s="1" t="s">
        <v>1525</v>
      </c>
      <c r="F453" s="1" t="s">
        <v>1526</v>
      </c>
      <c r="G453" s="1" t="s">
        <v>123</v>
      </c>
      <c r="H453" s="1" t="s">
        <v>124</v>
      </c>
      <c r="I453" s="1" t="s">
        <v>125</v>
      </c>
      <c r="J453" s="1" t="s">
        <v>1507</v>
      </c>
      <c r="K453" s="1" t="s">
        <v>1507</v>
      </c>
      <c r="L453">
        <f>ROUNDUP(IF(B453&gt;$D$4,0,($D$4-B453+1)/365),0)</f>
        <v>0</v>
      </c>
      <c r="M453">
        <f>ROUNDUP(IF(B453&gt;$D$5,0,($D$5-B453+1)/365),0)</f>
        <v>0</v>
      </c>
      <c r="N453" s="28">
        <f>IF(OR(L453=1,M453=1),IF(B453+364&lt;=$D$5,(B453+364-$D$4+1)/365,IF(B453&gt;$D$4,($D$5-B453+1)/365,$D$6/365)),0)</f>
        <v>0</v>
      </c>
      <c r="O453" s="28">
        <f>'Data &amp; Parameter'!$E$16*'Data &amp; Parameter'!$E$17*('Data &amp; Parameter'!$E$18+'Data &amp; Parameter'!$E$19)*'Data &amp; Parameter'!$E$20*'Data &amp; Parameter'!$E$37*N453</f>
        <v>0</v>
      </c>
      <c r="P453">
        <f>ROUNDUP(IF(D453&gt;$D$4,0,($D$4-D453+1)/365),0)</f>
        <v>0</v>
      </c>
      <c r="Q453">
        <f>ROUNDUP(IF(D453&gt;$D$5,0,($D$5-D453+1)/365),0)</f>
        <v>0</v>
      </c>
      <c r="R453" s="28">
        <f>IF(OR(P453=1,Q453=1),IF(D453+364&lt;=$D$5,(D453+364-$D$4+1)/365,IF(D453&gt;$D$4,($D$5-D453+1)/365,$D$6/365)),0)</f>
        <v>0</v>
      </c>
      <c r="S453" s="28">
        <f>'Data &amp; Parameter'!$E$16*'Data &amp; Parameter'!$E$17*('Data &amp; Parameter'!$E$18+'Data &amp; Parameter'!$E$19)*'Data &amp; Parameter'!$E$20*'Data &amp; Parameter'!$E$37*R453</f>
        <v>0</v>
      </c>
      <c r="T453" s="28">
        <f t="shared" si="6"/>
        <v>0</v>
      </c>
    </row>
    <row r="454" spans="1:20" ht="15.75" customHeight="1" x14ac:dyDescent="0.35">
      <c r="A454">
        <v>447</v>
      </c>
      <c r="B454" s="76">
        <v>44234</v>
      </c>
      <c r="C454" s="1" t="s">
        <v>1527</v>
      </c>
      <c r="D454" s="76">
        <v>44234</v>
      </c>
      <c r="E454" s="1" t="s">
        <v>1528</v>
      </c>
      <c r="F454" s="1" t="s">
        <v>1529</v>
      </c>
      <c r="G454" s="1" t="s">
        <v>123</v>
      </c>
      <c r="H454" s="1" t="s">
        <v>124</v>
      </c>
      <c r="I454" s="1" t="s">
        <v>125</v>
      </c>
      <c r="J454" s="1" t="s">
        <v>1507</v>
      </c>
      <c r="K454" s="1" t="s">
        <v>1507</v>
      </c>
      <c r="L454">
        <f>ROUNDUP(IF(B454&gt;$D$4,0,($D$4-B454+1)/365),0)</f>
        <v>0</v>
      </c>
      <c r="M454">
        <f>ROUNDUP(IF(B454&gt;$D$5,0,($D$5-B454+1)/365),0)</f>
        <v>0</v>
      </c>
      <c r="N454" s="28">
        <f>IF(OR(L454=1,M454=1),IF(B454+364&lt;=$D$5,(B454+364-$D$4+1)/365,IF(B454&gt;$D$4,($D$5-B454+1)/365,$D$6/365)),0)</f>
        <v>0</v>
      </c>
      <c r="O454" s="28">
        <f>'Data &amp; Parameter'!$E$16*'Data &amp; Parameter'!$E$17*('Data &amp; Parameter'!$E$18+'Data &amp; Parameter'!$E$19)*'Data &amp; Parameter'!$E$20*'Data &amp; Parameter'!$E$37*N454</f>
        <v>0</v>
      </c>
      <c r="P454">
        <f>ROUNDUP(IF(D454&gt;$D$4,0,($D$4-D454+1)/365),0)</f>
        <v>0</v>
      </c>
      <c r="Q454">
        <f>ROUNDUP(IF(D454&gt;$D$5,0,($D$5-D454+1)/365),0)</f>
        <v>0</v>
      </c>
      <c r="R454" s="28">
        <f>IF(OR(P454=1,Q454=1),IF(D454+364&lt;=$D$5,(D454+364-$D$4+1)/365,IF(D454&gt;$D$4,($D$5-D454+1)/365,$D$6/365)),0)</f>
        <v>0</v>
      </c>
      <c r="S454" s="28">
        <f>'Data &amp; Parameter'!$E$16*'Data &amp; Parameter'!$E$17*('Data &amp; Parameter'!$E$18+'Data &amp; Parameter'!$E$19)*'Data &amp; Parameter'!$E$20*'Data &amp; Parameter'!$E$37*R454</f>
        <v>0</v>
      </c>
      <c r="T454" s="28">
        <f t="shared" si="6"/>
        <v>0</v>
      </c>
    </row>
    <row r="455" spans="1:20" ht="15.75" customHeight="1" x14ac:dyDescent="0.35">
      <c r="A455">
        <v>448</v>
      </c>
      <c r="B455" s="76">
        <v>44234</v>
      </c>
      <c r="C455" s="1" t="s">
        <v>1530</v>
      </c>
      <c r="D455" s="76">
        <v>44234</v>
      </c>
      <c r="E455" s="1" t="s">
        <v>1531</v>
      </c>
      <c r="F455" s="1" t="s">
        <v>1532</v>
      </c>
      <c r="G455" s="1" t="s">
        <v>123</v>
      </c>
      <c r="H455" s="1" t="s">
        <v>124</v>
      </c>
      <c r="I455" s="1" t="s">
        <v>125</v>
      </c>
      <c r="J455" s="1" t="s">
        <v>1507</v>
      </c>
      <c r="K455" s="1" t="s">
        <v>1507</v>
      </c>
      <c r="L455">
        <f>ROUNDUP(IF(B455&gt;$D$4,0,($D$4-B455+1)/365),0)</f>
        <v>0</v>
      </c>
      <c r="M455">
        <f>ROUNDUP(IF(B455&gt;$D$5,0,($D$5-B455+1)/365),0)</f>
        <v>0</v>
      </c>
      <c r="N455" s="28">
        <f>IF(OR(L455=1,M455=1),IF(B455+364&lt;=$D$5,(B455+364-$D$4+1)/365,IF(B455&gt;$D$4,($D$5-B455+1)/365,$D$6/365)),0)</f>
        <v>0</v>
      </c>
      <c r="O455" s="28">
        <f>'Data &amp; Parameter'!$E$16*'Data &amp; Parameter'!$E$17*('Data &amp; Parameter'!$E$18+'Data &amp; Parameter'!$E$19)*'Data &amp; Parameter'!$E$20*'Data &amp; Parameter'!$E$37*N455</f>
        <v>0</v>
      </c>
      <c r="P455">
        <f>ROUNDUP(IF(D455&gt;$D$4,0,($D$4-D455+1)/365),0)</f>
        <v>0</v>
      </c>
      <c r="Q455">
        <f>ROUNDUP(IF(D455&gt;$D$5,0,($D$5-D455+1)/365),0)</f>
        <v>0</v>
      </c>
      <c r="R455" s="28">
        <f>IF(OR(P455=1,Q455=1),IF(D455+364&lt;=$D$5,(D455+364-$D$4+1)/365,IF(D455&gt;$D$4,($D$5-D455+1)/365,$D$6/365)),0)</f>
        <v>0</v>
      </c>
      <c r="S455" s="28">
        <f>'Data &amp; Parameter'!$E$16*'Data &amp; Parameter'!$E$17*('Data &amp; Parameter'!$E$18+'Data &amp; Parameter'!$E$19)*'Data &amp; Parameter'!$E$20*'Data &amp; Parameter'!$E$37*R455</f>
        <v>0</v>
      </c>
      <c r="T455" s="28">
        <f t="shared" si="6"/>
        <v>0</v>
      </c>
    </row>
    <row r="456" spans="1:20" ht="15.75" customHeight="1" x14ac:dyDescent="0.35">
      <c r="A456">
        <v>449</v>
      </c>
      <c r="B456" s="76">
        <v>44234</v>
      </c>
      <c r="C456" s="1" t="s">
        <v>1533</v>
      </c>
      <c r="D456" s="76">
        <v>44234</v>
      </c>
      <c r="E456" s="1" t="s">
        <v>1534</v>
      </c>
      <c r="F456" s="1" t="s">
        <v>1535</v>
      </c>
      <c r="G456" s="1" t="s">
        <v>123</v>
      </c>
      <c r="H456" s="1" t="s">
        <v>124</v>
      </c>
      <c r="I456" s="1" t="s">
        <v>125</v>
      </c>
      <c r="J456" s="1" t="s">
        <v>1507</v>
      </c>
      <c r="K456" s="1" t="s">
        <v>1507</v>
      </c>
      <c r="L456">
        <f>ROUNDUP(IF(B456&gt;$D$4,0,($D$4-B456+1)/365),0)</f>
        <v>0</v>
      </c>
      <c r="M456">
        <f>ROUNDUP(IF(B456&gt;$D$5,0,($D$5-B456+1)/365),0)</f>
        <v>0</v>
      </c>
      <c r="N456" s="28">
        <f>IF(OR(L456=1,M456=1),IF(B456+364&lt;=$D$5,(B456+364-$D$4+1)/365,IF(B456&gt;$D$4,($D$5-B456+1)/365,$D$6/365)),0)</f>
        <v>0</v>
      </c>
      <c r="O456" s="28">
        <f>'Data &amp; Parameter'!$E$16*'Data &amp; Parameter'!$E$17*('Data &amp; Parameter'!$E$18+'Data &amp; Parameter'!$E$19)*'Data &amp; Parameter'!$E$20*'Data &amp; Parameter'!$E$37*N456</f>
        <v>0</v>
      </c>
      <c r="P456">
        <f>ROUNDUP(IF(D456&gt;$D$4,0,($D$4-D456+1)/365),0)</f>
        <v>0</v>
      </c>
      <c r="Q456">
        <f>ROUNDUP(IF(D456&gt;$D$5,0,($D$5-D456+1)/365),0)</f>
        <v>0</v>
      </c>
      <c r="R456" s="28">
        <f>IF(OR(P456=1,Q456=1),IF(D456+364&lt;=$D$5,(D456+364-$D$4+1)/365,IF(D456&gt;$D$4,($D$5-D456+1)/365,$D$6/365)),0)</f>
        <v>0</v>
      </c>
      <c r="S456" s="28">
        <f>'Data &amp; Parameter'!$E$16*'Data &amp; Parameter'!$E$17*('Data &amp; Parameter'!$E$18+'Data &amp; Parameter'!$E$19)*'Data &amp; Parameter'!$E$20*'Data &amp; Parameter'!$E$37*R456</f>
        <v>0</v>
      </c>
      <c r="T456" s="28">
        <f t="shared" si="6"/>
        <v>0</v>
      </c>
    </row>
    <row r="457" spans="1:20" ht="15.75" customHeight="1" x14ac:dyDescent="0.35">
      <c r="A457">
        <v>450</v>
      </c>
      <c r="B457" s="76">
        <v>44234</v>
      </c>
      <c r="C457" s="1" t="s">
        <v>1536</v>
      </c>
      <c r="D457" s="76">
        <v>44234</v>
      </c>
      <c r="E457" s="1" t="s">
        <v>1537</v>
      </c>
      <c r="F457" s="1" t="s">
        <v>1538</v>
      </c>
      <c r="G457" s="1" t="s">
        <v>123</v>
      </c>
      <c r="H457" s="1" t="s">
        <v>124</v>
      </c>
      <c r="I457" s="1" t="s">
        <v>125</v>
      </c>
      <c r="J457" s="1" t="s">
        <v>1507</v>
      </c>
      <c r="K457" s="1" t="s">
        <v>1507</v>
      </c>
      <c r="L457">
        <f>ROUNDUP(IF(B457&gt;$D$4,0,($D$4-B457+1)/365),0)</f>
        <v>0</v>
      </c>
      <c r="M457">
        <f>ROUNDUP(IF(B457&gt;$D$5,0,($D$5-B457+1)/365),0)</f>
        <v>0</v>
      </c>
      <c r="N457" s="28">
        <f>IF(OR(L457=1,M457=1),IF(B457+364&lt;=$D$5,(B457+364-$D$4+1)/365,IF(B457&gt;$D$4,($D$5-B457+1)/365,$D$6/365)),0)</f>
        <v>0</v>
      </c>
      <c r="O457" s="28">
        <f>'Data &amp; Parameter'!$E$16*'Data &amp; Parameter'!$E$17*('Data &amp; Parameter'!$E$18+'Data &amp; Parameter'!$E$19)*'Data &amp; Parameter'!$E$20*'Data &amp; Parameter'!$E$37*N457</f>
        <v>0</v>
      </c>
      <c r="P457">
        <f>ROUNDUP(IF(D457&gt;$D$4,0,($D$4-D457+1)/365),0)</f>
        <v>0</v>
      </c>
      <c r="Q457">
        <f>ROUNDUP(IF(D457&gt;$D$5,0,($D$5-D457+1)/365),0)</f>
        <v>0</v>
      </c>
      <c r="R457" s="28">
        <f>IF(OR(P457=1,Q457=1),IF(D457+364&lt;=$D$5,(D457+364-$D$4+1)/365,IF(D457&gt;$D$4,($D$5-D457+1)/365,$D$6/365)),0)</f>
        <v>0</v>
      </c>
      <c r="S457" s="28">
        <f>'Data &amp; Parameter'!$E$16*'Data &amp; Parameter'!$E$17*('Data &amp; Parameter'!$E$18+'Data &amp; Parameter'!$E$19)*'Data &amp; Parameter'!$E$20*'Data &amp; Parameter'!$E$37*R457</f>
        <v>0</v>
      </c>
      <c r="T457" s="28">
        <f t="shared" ref="T457:T520" si="7">O457+S457</f>
        <v>0</v>
      </c>
    </row>
    <row r="458" spans="1:20" ht="15.75" customHeight="1" x14ac:dyDescent="0.35">
      <c r="A458">
        <v>451</v>
      </c>
      <c r="B458" s="76">
        <v>44234</v>
      </c>
      <c r="C458" s="1" t="s">
        <v>1539</v>
      </c>
      <c r="D458" s="76">
        <v>44234</v>
      </c>
      <c r="E458" s="1" t="s">
        <v>1540</v>
      </c>
      <c r="F458" s="1" t="s">
        <v>1541</v>
      </c>
      <c r="G458" s="1" t="s">
        <v>123</v>
      </c>
      <c r="H458" s="1" t="s">
        <v>124</v>
      </c>
      <c r="I458" s="1" t="s">
        <v>125</v>
      </c>
      <c r="J458" s="1" t="s">
        <v>1507</v>
      </c>
      <c r="K458" s="1" t="s">
        <v>1507</v>
      </c>
      <c r="L458">
        <f>ROUNDUP(IF(B458&gt;$D$4,0,($D$4-B458+1)/365),0)</f>
        <v>0</v>
      </c>
      <c r="M458">
        <f>ROUNDUP(IF(B458&gt;$D$5,0,($D$5-B458+1)/365),0)</f>
        <v>0</v>
      </c>
      <c r="N458" s="28">
        <f>IF(OR(L458=1,M458=1),IF(B458+364&lt;=$D$5,(B458+364-$D$4+1)/365,IF(B458&gt;$D$4,($D$5-B458+1)/365,$D$6/365)),0)</f>
        <v>0</v>
      </c>
      <c r="O458" s="28">
        <f>'Data &amp; Parameter'!$E$16*'Data &amp; Parameter'!$E$17*('Data &amp; Parameter'!$E$18+'Data &amp; Parameter'!$E$19)*'Data &amp; Parameter'!$E$20*'Data &amp; Parameter'!$E$37*N458</f>
        <v>0</v>
      </c>
      <c r="P458">
        <f>ROUNDUP(IF(D458&gt;$D$4,0,($D$4-D458+1)/365),0)</f>
        <v>0</v>
      </c>
      <c r="Q458">
        <f>ROUNDUP(IF(D458&gt;$D$5,0,($D$5-D458+1)/365),0)</f>
        <v>0</v>
      </c>
      <c r="R458" s="28">
        <f>IF(OR(P458=1,Q458=1),IF(D458+364&lt;=$D$5,(D458+364-$D$4+1)/365,IF(D458&gt;$D$4,($D$5-D458+1)/365,$D$6/365)),0)</f>
        <v>0</v>
      </c>
      <c r="S458" s="28">
        <f>'Data &amp; Parameter'!$E$16*'Data &amp; Parameter'!$E$17*('Data &amp; Parameter'!$E$18+'Data &amp; Parameter'!$E$19)*'Data &amp; Parameter'!$E$20*'Data &amp; Parameter'!$E$37*R458</f>
        <v>0</v>
      </c>
      <c r="T458" s="28">
        <f t="shared" si="7"/>
        <v>0</v>
      </c>
    </row>
    <row r="459" spans="1:20" ht="15.75" customHeight="1" x14ac:dyDescent="0.35">
      <c r="A459">
        <v>452</v>
      </c>
      <c r="B459" s="76">
        <v>44234</v>
      </c>
      <c r="C459" s="1" t="s">
        <v>1542</v>
      </c>
      <c r="D459" s="76">
        <v>44234</v>
      </c>
      <c r="E459" s="1" t="s">
        <v>1543</v>
      </c>
      <c r="F459" s="1" t="s">
        <v>1544</v>
      </c>
      <c r="G459" s="1" t="s">
        <v>123</v>
      </c>
      <c r="H459" s="1" t="s">
        <v>124</v>
      </c>
      <c r="I459" s="1" t="s">
        <v>125</v>
      </c>
      <c r="J459" s="1" t="s">
        <v>1507</v>
      </c>
      <c r="K459" s="1" t="s">
        <v>1507</v>
      </c>
      <c r="L459">
        <f>ROUNDUP(IF(B459&gt;$D$4,0,($D$4-B459+1)/365),0)</f>
        <v>0</v>
      </c>
      <c r="M459">
        <f>ROUNDUP(IF(B459&gt;$D$5,0,($D$5-B459+1)/365),0)</f>
        <v>0</v>
      </c>
      <c r="N459" s="28">
        <f>IF(OR(L459=1,M459=1),IF(B459+364&lt;=$D$5,(B459+364-$D$4+1)/365,IF(B459&gt;$D$4,($D$5-B459+1)/365,$D$6/365)),0)</f>
        <v>0</v>
      </c>
      <c r="O459" s="28">
        <f>'Data &amp; Parameter'!$E$16*'Data &amp; Parameter'!$E$17*('Data &amp; Parameter'!$E$18+'Data &amp; Parameter'!$E$19)*'Data &amp; Parameter'!$E$20*'Data &amp; Parameter'!$E$37*N459</f>
        <v>0</v>
      </c>
      <c r="P459">
        <f>ROUNDUP(IF(D459&gt;$D$4,0,($D$4-D459+1)/365),0)</f>
        <v>0</v>
      </c>
      <c r="Q459">
        <f>ROUNDUP(IF(D459&gt;$D$5,0,($D$5-D459+1)/365),0)</f>
        <v>0</v>
      </c>
      <c r="R459" s="28">
        <f>IF(OR(P459=1,Q459=1),IF(D459+364&lt;=$D$5,(D459+364-$D$4+1)/365,IF(D459&gt;$D$4,($D$5-D459+1)/365,$D$6/365)),0)</f>
        <v>0</v>
      </c>
      <c r="S459" s="28">
        <f>'Data &amp; Parameter'!$E$16*'Data &amp; Parameter'!$E$17*('Data &amp; Parameter'!$E$18+'Data &amp; Parameter'!$E$19)*'Data &amp; Parameter'!$E$20*'Data &amp; Parameter'!$E$37*R459</f>
        <v>0</v>
      </c>
      <c r="T459" s="28">
        <f t="shared" si="7"/>
        <v>0</v>
      </c>
    </row>
    <row r="460" spans="1:20" ht="15.75" customHeight="1" x14ac:dyDescent="0.35">
      <c r="A460">
        <v>453</v>
      </c>
      <c r="B460" s="76">
        <v>44234</v>
      </c>
      <c r="C460" s="1" t="s">
        <v>1545</v>
      </c>
      <c r="D460" s="76">
        <v>44234</v>
      </c>
      <c r="E460" s="1" t="s">
        <v>1546</v>
      </c>
      <c r="F460" s="1" t="s">
        <v>1547</v>
      </c>
      <c r="G460" s="1" t="s">
        <v>123</v>
      </c>
      <c r="H460" s="1" t="s">
        <v>124</v>
      </c>
      <c r="I460" s="1" t="s">
        <v>125</v>
      </c>
      <c r="J460" s="1" t="s">
        <v>1507</v>
      </c>
      <c r="K460" s="1" t="s">
        <v>1507</v>
      </c>
      <c r="L460">
        <f>ROUNDUP(IF(B460&gt;$D$4,0,($D$4-B460+1)/365),0)</f>
        <v>0</v>
      </c>
      <c r="M460">
        <f>ROUNDUP(IF(B460&gt;$D$5,0,($D$5-B460+1)/365),0)</f>
        <v>0</v>
      </c>
      <c r="N460" s="28">
        <f>IF(OR(L460=1,M460=1),IF(B460+364&lt;=$D$5,(B460+364-$D$4+1)/365,IF(B460&gt;$D$4,($D$5-B460+1)/365,$D$6/365)),0)</f>
        <v>0</v>
      </c>
      <c r="O460" s="28">
        <f>'Data &amp; Parameter'!$E$16*'Data &amp; Parameter'!$E$17*('Data &amp; Parameter'!$E$18+'Data &amp; Parameter'!$E$19)*'Data &amp; Parameter'!$E$20*'Data &amp; Parameter'!$E$37*N460</f>
        <v>0</v>
      </c>
      <c r="P460">
        <f>ROUNDUP(IF(D460&gt;$D$4,0,($D$4-D460+1)/365),0)</f>
        <v>0</v>
      </c>
      <c r="Q460">
        <f>ROUNDUP(IF(D460&gt;$D$5,0,($D$5-D460+1)/365),0)</f>
        <v>0</v>
      </c>
      <c r="R460" s="28">
        <f>IF(OR(P460=1,Q460=1),IF(D460+364&lt;=$D$5,(D460+364-$D$4+1)/365,IF(D460&gt;$D$4,($D$5-D460+1)/365,$D$6/365)),0)</f>
        <v>0</v>
      </c>
      <c r="S460" s="28">
        <f>'Data &amp; Parameter'!$E$16*'Data &amp; Parameter'!$E$17*('Data &amp; Parameter'!$E$18+'Data &amp; Parameter'!$E$19)*'Data &amp; Parameter'!$E$20*'Data &amp; Parameter'!$E$37*R460</f>
        <v>0</v>
      </c>
      <c r="T460" s="28">
        <f t="shared" si="7"/>
        <v>0</v>
      </c>
    </row>
    <row r="461" spans="1:20" ht="15.75" customHeight="1" x14ac:dyDescent="0.35">
      <c r="A461">
        <v>454</v>
      </c>
      <c r="B461" s="76">
        <v>44234</v>
      </c>
      <c r="C461" s="1" t="s">
        <v>1548</v>
      </c>
      <c r="D461" s="76">
        <v>44234</v>
      </c>
      <c r="E461" s="1" t="s">
        <v>1549</v>
      </c>
      <c r="F461" s="1" t="s">
        <v>1550</v>
      </c>
      <c r="G461" s="1" t="s">
        <v>123</v>
      </c>
      <c r="H461" s="1" t="s">
        <v>124</v>
      </c>
      <c r="I461" s="1" t="s">
        <v>125</v>
      </c>
      <c r="J461" s="1" t="s">
        <v>1551</v>
      </c>
      <c r="K461" s="1" t="s">
        <v>1551</v>
      </c>
      <c r="L461">
        <f>ROUNDUP(IF(B461&gt;$D$4,0,($D$4-B461+1)/365),0)</f>
        <v>0</v>
      </c>
      <c r="M461">
        <f>ROUNDUP(IF(B461&gt;$D$5,0,($D$5-B461+1)/365),0)</f>
        <v>0</v>
      </c>
      <c r="N461" s="28">
        <f>IF(OR(L461=1,M461=1),IF(B461+364&lt;=$D$5,(B461+364-$D$4+1)/365,IF(B461&gt;$D$4,($D$5-B461+1)/365,$D$6/365)),0)</f>
        <v>0</v>
      </c>
      <c r="O461" s="28">
        <f>'Data &amp; Parameter'!$E$16*'Data &amp; Parameter'!$E$17*('Data &amp; Parameter'!$E$18+'Data &amp; Parameter'!$E$19)*'Data &amp; Parameter'!$E$20*'Data &amp; Parameter'!$E$37*N461</f>
        <v>0</v>
      </c>
      <c r="P461">
        <f>ROUNDUP(IF(D461&gt;$D$4,0,($D$4-D461+1)/365),0)</f>
        <v>0</v>
      </c>
      <c r="Q461">
        <f>ROUNDUP(IF(D461&gt;$D$5,0,($D$5-D461+1)/365),0)</f>
        <v>0</v>
      </c>
      <c r="R461" s="28">
        <f>IF(OR(P461=1,Q461=1),IF(D461+364&lt;=$D$5,(D461+364-$D$4+1)/365,IF(D461&gt;$D$4,($D$5-D461+1)/365,$D$6/365)),0)</f>
        <v>0</v>
      </c>
      <c r="S461" s="28">
        <f>'Data &amp; Parameter'!$E$16*'Data &amp; Parameter'!$E$17*('Data &amp; Parameter'!$E$18+'Data &amp; Parameter'!$E$19)*'Data &amp; Parameter'!$E$20*'Data &amp; Parameter'!$E$37*R461</f>
        <v>0</v>
      </c>
      <c r="T461" s="28">
        <f t="shared" si="7"/>
        <v>0</v>
      </c>
    </row>
    <row r="462" spans="1:20" ht="15.75" customHeight="1" x14ac:dyDescent="0.35">
      <c r="A462">
        <v>455</v>
      </c>
      <c r="B462" s="76">
        <v>44234</v>
      </c>
      <c r="C462" s="1" t="s">
        <v>1552</v>
      </c>
      <c r="D462" s="76">
        <v>44234</v>
      </c>
      <c r="E462" s="1" t="s">
        <v>1553</v>
      </c>
      <c r="F462" s="1" t="s">
        <v>1554</v>
      </c>
      <c r="G462" s="1" t="s">
        <v>123</v>
      </c>
      <c r="H462" s="1" t="s">
        <v>124</v>
      </c>
      <c r="I462" s="1" t="s">
        <v>125</v>
      </c>
      <c r="J462" s="1" t="s">
        <v>1507</v>
      </c>
      <c r="K462" s="1" t="s">
        <v>1507</v>
      </c>
      <c r="L462">
        <f>ROUNDUP(IF(B462&gt;$D$4,0,($D$4-B462+1)/365),0)</f>
        <v>0</v>
      </c>
      <c r="M462">
        <f>ROUNDUP(IF(B462&gt;$D$5,0,($D$5-B462+1)/365),0)</f>
        <v>0</v>
      </c>
      <c r="N462" s="28">
        <f>IF(OR(L462=1,M462=1),IF(B462+364&lt;=$D$5,(B462+364-$D$4+1)/365,IF(B462&gt;$D$4,($D$5-B462+1)/365,$D$6/365)),0)</f>
        <v>0</v>
      </c>
      <c r="O462" s="28">
        <f>'Data &amp; Parameter'!$E$16*'Data &amp; Parameter'!$E$17*('Data &amp; Parameter'!$E$18+'Data &amp; Parameter'!$E$19)*'Data &amp; Parameter'!$E$20*'Data &amp; Parameter'!$E$37*N462</f>
        <v>0</v>
      </c>
      <c r="P462">
        <f>ROUNDUP(IF(D462&gt;$D$4,0,($D$4-D462+1)/365),0)</f>
        <v>0</v>
      </c>
      <c r="Q462">
        <f>ROUNDUP(IF(D462&gt;$D$5,0,($D$5-D462+1)/365),0)</f>
        <v>0</v>
      </c>
      <c r="R462" s="28">
        <f>IF(OR(P462=1,Q462=1),IF(D462+364&lt;=$D$5,(D462+364-$D$4+1)/365,IF(D462&gt;$D$4,($D$5-D462+1)/365,$D$6/365)),0)</f>
        <v>0</v>
      </c>
      <c r="S462" s="28">
        <f>'Data &amp; Parameter'!$E$16*'Data &amp; Parameter'!$E$17*('Data &amp; Parameter'!$E$18+'Data &amp; Parameter'!$E$19)*'Data &amp; Parameter'!$E$20*'Data &amp; Parameter'!$E$37*R462</f>
        <v>0</v>
      </c>
      <c r="T462" s="28">
        <f t="shared" si="7"/>
        <v>0</v>
      </c>
    </row>
    <row r="463" spans="1:20" ht="15.75" customHeight="1" x14ac:dyDescent="0.35">
      <c r="A463">
        <v>456</v>
      </c>
      <c r="B463" s="76">
        <v>44234</v>
      </c>
      <c r="C463" s="1" t="s">
        <v>1555</v>
      </c>
      <c r="D463" s="76">
        <v>44234</v>
      </c>
      <c r="E463" s="1" t="s">
        <v>1556</v>
      </c>
      <c r="F463" s="1" t="s">
        <v>1557</v>
      </c>
      <c r="G463" s="1" t="s">
        <v>123</v>
      </c>
      <c r="H463" s="1" t="s">
        <v>124</v>
      </c>
      <c r="I463" s="1" t="s">
        <v>125</v>
      </c>
      <c r="J463" s="1" t="s">
        <v>1507</v>
      </c>
      <c r="K463" s="1" t="s">
        <v>1507</v>
      </c>
      <c r="L463">
        <f>ROUNDUP(IF(B463&gt;$D$4,0,($D$4-B463+1)/365),0)</f>
        <v>0</v>
      </c>
      <c r="M463">
        <f>ROUNDUP(IF(B463&gt;$D$5,0,($D$5-B463+1)/365),0)</f>
        <v>0</v>
      </c>
      <c r="N463" s="28">
        <f>IF(OR(L463=1,M463=1),IF(B463+364&lt;=$D$5,(B463+364-$D$4+1)/365,IF(B463&gt;$D$4,($D$5-B463+1)/365,$D$6/365)),0)</f>
        <v>0</v>
      </c>
      <c r="O463" s="28">
        <f>'Data &amp; Parameter'!$E$16*'Data &amp; Parameter'!$E$17*('Data &amp; Parameter'!$E$18+'Data &amp; Parameter'!$E$19)*'Data &amp; Parameter'!$E$20*'Data &amp; Parameter'!$E$37*N463</f>
        <v>0</v>
      </c>
      <c r="P463">
        <f>ROUNDUP(IF(D463&gt;$D$4,0,($D$4-D463+1)/365),0)</f>
        <v>0</v>
      </c>
      <c r="Q463">
        <f>ROUNDUP(IF(D463&gt;$D$5,0,($D$5-D463+1)/365),0)</f>
        <v>0</v>
      </c>
      <c r="R463" s="28">
        <f>IF(OR(P463=1,Q463=1),IF(D463+364&lt;=$D$5,(D463+364-$D$4+1)/365,IF(D463&gt;$D$4,($D$5-D463+1)/365,$D$6/365)),0)</f>
        <v>0</v>
      </c>
      <c r="S463" s="28">
        <f>'Data &amp; Parameter'!$E$16*'Data &amp; Parameter'!$E$17*('Data &amp; Parameter'!$E$18+'Data &amp; Parameter'!$E$19)*'Data &amp; Parameter'!$E$20*'Data &amp; Parameter'!$E$37*R463</f>
        <v>0</v>
      </c>
      <c r="T463" s="28">
        <f t="shared" si="7"/>
        <v>0</v>
      </c>
    </row>
    <row r="464" spans="1:20" ht="15.75" customHeight="1" x14ac:dyDescent="0.35">
      <c r="A464">
        <v>457</v>
      </c>
      <c r="B464" s="76">
        <v>44234</v>
      </c>
      <c r="C464" s="1" t="s">
        <v>1558</v>
      </c>
      <c r="D464" s="76">
        <v>44234</v>
      </c>
      <c r="E464" s="1" t="s">
        <v>1559</v>
      </c>
      <c r="F464" s="1" t="s">
        <v>1560</v>
      </c>
      <c r="G464" s="1" t="s">
        <v>123</v>
      </c>
      <c r="H464" s="1" t="s">
        <v>124</v>
      </c>
      <c r="I464" s="1" t="s">
        <v>125</v>
      </c>
      <c r="J464" s="1" t="s">
        <v>1507</v>
      </c>
      <c r="K464" s="1" t="s">
        <v>1507</v>
      </c>
      <c r="L464">
        <f>ROUNDUP(IF(B464&gt;$D$4,0,($D$4-B464+1)/365),0)</f>
        <v>0</v>
      </c>
      <c r="M464">
        <f>ROUNDUP(IF(B464&gt;$D$5,0,($D$5-B464+1)/365),0)</f>
        <v>0</v>
      </c>
      <c r="N464" s="28">
        <f>IF(OR(L464=1,M464=1),IF(B464+364&lt;=$D$5,(B464+364-$D$4+1)/365,IF(B464&gt;$D$4,($D$5-B464+1)/365,$D$6/365)),0)</f>
        <v>0</v>
      </c>
      <c r="O464" s="28">
        <f>'Data &amp; Parameter'!$E$16*'Data &amp; Parameter'!$E$17*('Data &amp; Parameter'!$E$18+'Data &amp; Parameter'!$E$19)*'Data &amp; Parameter'!$E$20*'Data &amp; Parameter'!$E$37*N464</f>
        <v>0</v>
      </c>
      <c r="P464">
        <f>ROUNDUP(IF(D464&gt;$D$4,0,($D$4-D464+1)/365),0)</f>
        <v>0</v>
      </c>
      <c r="Q464">
        <f>ROUNDUP(IF(D464&gt;$D$5,0,($D$5-D464+1)/365),0)</f>
        <v>0</v>
      </c>
      <c r="R464" s="28">
        <f>IF(OR(P464=1,Q464=1),IF(D464+364&lt;=$D$5,(D464+364-$D$4+1)/365,IF(D464&gt;$D$4,($D$5-D464+1)/365,$D$6/365)),0)</f>
        <v>0</v>
      </c>
      <c r="S464" s="28">
        <f>'Data &amp; Parameter'!$E$16*'Data &amp; Parameter'!$E$17*('Data &amp; Parameter'!$E$18+'Data &amp; Parameter'!$E$19)*'Data &amp; Parameter'!$E$20*'Data &amp; Parameter'!$E$37*R464</f>
        <v>0</v>
      </c>
      <c r="T464" s="28">
        <f t="shared" si="7"/>
        <v>0</v>
      </c>
    </row>
    <row r="465" spans="1:20" ht="15.75" customHeight="1" x14ac:dyDescent="0.35">
      <c r="A465">
        <v>458</v>
      </c>
      <c r="B465" s="76">
        <v>44234</v>
      </c>
      <c r="C465" s="1" t="s">
        <v>1561</v>
      </c>
      <c r="D465" s="76">
        <v>44234</v>
      </c>
      <c r="E465" s="1" t="s">
        <v>1562</v>
      </c>
      <c r="F465" s="1" t="s">
        <v>1563</v>
      </c>
      <c r="G465" s="1" t="s">
        <v>123</v>
      </c>
      <c r="H465" s="1" t="s">
        <v>124</v>
      </c>
      <c r="I465" s="1" t="s">
        <v>125</v>
      </c>
      <c r="J465" s="1" t="s">
        <v>1507</v>
      </c>
      <c r="K465" s="1" t="s">
        <v>1507</v>
      </c>
      <c r="L465">
        <f>ROUNDUP(IF(B465&gt;$D$4,0,($D$4-B465+1)/365),0)</f>
        <v>0</v>
      </c>
      <c r="M465">
        <f>ROUNDUP(IF(B465&gt;$D$5,0,($D$5-B465+1)/365),0)</f>
        <v>0</v>
      </c>
      <c r="N465" s="28">
        <f>IF(OR(L465=1,M465=1),IF(B465+364&lt;=$D$5,(B465+364-$D$4+1)/365,IF(B465&gt;$D$4,($D$5-B465+1)/365,$D$6/365)),0)</f>
        <v>0</v>
      </c>
      <c r="O465" s="28">
        <f>'Data &amp; Parameter'!$E$16*'Data &amp; Parameter'!$E$17*('Data &amp; Parameter'!$E$18+'Data &amp; Parameter'!$E$19)*'Data &amp; Parameter'!$E$20*'Data &amp; Parameter'!$E$37*N465</f>
        <v>0</v>
      </c>
      <c r="P465">
        <f>ROUNDUP(IF(D465&gt;$D$4,0,($D$4-D465+1)/365),0)</f>
        <v>0</v>
      </c>
      <c r="Q465">
        <f>ROUNDUP(IF(D465&gt;$D$5,0,($D$5-D465+1)/365),0)</f>
        <v>0</v>
      </c>
      <c r="R465" s="28">
        <f>IF(OR(P465=1,Q465=1),IF(D465+364&lt;=$D$5,(D465+364-$D$4+1)/365,IF(D465&gt;$D$4,($D$5-D465+1)/365,$D$6/365)),0)</f>
        <v>0</v>
      </c>
      <c r="S465" s="28">
        <f>'Data &amp; Parameter'!$E$16*'Data &amp; Parameter'!$E$17*('Data &amp; Parameter'!$E$18+'Data &amp; Parameter'!$E$19)*'Data &amp; Parameter'!$E$20*'Data &amp; Parameter'!$E$37*R465</f>
        <v>0</v>
      </c>
      <c r="T465" s="28">
        <f t="shared" si="7"/>
        <v>0</v>
      </c>
    </row>
    <row r="466" spans="1:20" ht="15.75" customHeight="1" x14ac:dyDescent="0.35">
      <c r="A466">
        <v>459</v>
      </c>
      <c r="B466" s="76">
        <v>44234</v>
      </c>
      <c r="C466" s="1" t="s">
        <v>1564</v>
      </c>
      <c r="D466" s="76">
        <v>44234</v>
      </c>
      <c r="E466" s="1" t="s">
        <v>1565</v>
      </c>
      <c r="F466" s="1" t="s">
        <v>1566</v>
      </c>
      <c r="G466" s="1" t="s">
        <v>123</v>
      </c>
      <c r="H466" s="1" t="s">
        <v>124</v>
      </c>
      <c r="I466" s="1" t="s">
        <v>125</v>
      </c>
      <c r="J466" s="1" t="s">
        <v>1507</v>
      </c>
      <c r="K466" s="1" t="s">
        <v>1507</v>
      </c>
      <c r="L466">
        <f>ROUNDUP(IF(B466&gt;$D$4,0,($D$4-B466+1)/365),0)</f>
        <v>0</v>
      </c>
      <c r="M466">
        <f>ROUNDUP(IF(B466&gt;$D$5,0,($D$5-B466+1)/365),0)</f>
        <v>0</v>
      </c>
      <c r="N466" s="28">
        <f>IF(OR(L466=1,M466=1),IF(B466+364&lt;=$D$5,(B466+364-$D$4+1)/365,IF(B466&gt;$D$4,($D$5-B466+1)/365,$D$6/365)),0)</f>
        <v>0</v>
      </c>
      <c r="O466" s="28">
        <f>'Data &amp; Parameter'!$E$16*'Data &amp; Parameter'!$E$17*('Data &amp; Parameter'!$E$18+'Data &amp; Parameter'!$E$19)*'Data &amp; Parameter'!$E$20*'Data &amp; Parameter'!$E$37*N466</f>
        <v>0</v>
      </c>
      <c r="P466">
        <f>ROUNDUP(IF(D466&gt;$D$4,0,($D$4-D466+1)/365),0)</f>
        <v>0</v>
      </c>
      <c r="Q466">
        <f>ROUNDUP(IF(D466&gt;$D$5,0,($D$5-D466+1)/365),0)</f>
        <v>0</v>
      </c>
      <c r="R466" s="28">
        <f>IF(OR(P466=1,Q466=1),IF(D466+364&lt;=$D$5,(D466+364-$D$4+1)/365,IF(D466&gt;$D$4,($D$5-D466+1)/365,$D$6/365)),0)</f>
        <v>0</v>
      </c>
      <c r="S466" s="28">
        <f>'Data &amp; Parameter'!$E$16*'Data &amp; Parameter'!$E$17*('Data &amp; Parameter'!$E$18+'Data &amp; Parameter'!$E$19)*'Data &amp; Parameter'!$E$20*'Data &amp; Parameter'!$E$37*R466</f>
        <v>0</v>
      </c>
      <c r="T466" s="28">
        <f t="shared" si="7"/>
        <v>0</v>
      </c>
    </row>
    <row r="467" spans="1:20" ht="15.75" customHeight="1" x14ac:dyDescent="0.35">
      <c r="A467">
        <v>460</v>
      </c>
      <c r="B467" s="76">
        <v>44234</v>
      </c>
      <c r="C467" s="1" t="s">
        <v>1567</v>
      </c>
      <c r="D467" s="76">
        <v>44234</v>
      </c>
      <c r="E467" s="1" t="s">
        <v>1568</v>
      </c>
      <c r="F467" s="1" t="s">
        <v>1569</v>
      </c>
      <c r="G467" s="1" t="s">
        <v>123</v>
      </c>
      <c r="H467" s="1" t="s">
        <v>124</v>
      </c>
      <c r="I467" s="1" t="s">
        <v>125</v>
      </c>
      <c r="J467" s="1" t="s">
        <v>1570</v>
      </c>
      <c r="K467" s="1" t="s">
        <v>1507</v>
      </c>
      <c r="L467">
        <f>ROUNDUP(IF(B467&gt;$D$4,0,($D$4-B467+1)/365),0)</f>
        <v>0</v>
      </c>
      <c r="M467">
        <f>ROUNDUP(IF(B467&gt;$D$5,0,($D$5-B467+1)/365),0)</f>
        <v>0</v>
      </c>
      <c r="N467" s="28">
        <f>IF(OR(L467=1,M467=1),IF(B467+364&lt;=$D$5,(B467+364-$D$4+1)/365,IF(B467&gt;$D$4,($D$5-B467+1)/365,$D$6/365)),0)</f>
        <v>0</v>
      </c>
      <c r="O467" s="28">
        <f>'Data &amp; Parameter'!$E$16*'Data &amp; Parameter'!$E$17*('Data &amp; Parameter'!$E$18+'Data &amp; Parameter'!$E$19)*'Data &amp; Parameter'!$E$20*'Data &amp; Parameter'!$E$37*N467</f>
        <v>0</v>
      </c>
      <c r="P467">
        <f>ROUNDUP(IF(D467&gt;$D$4,0,($D$4-D467+1)/365),0)</f>
        <v>0</v>
      </c>
      <c r="Q467">
        <f>ROUNDUP(IF(D467&gt;$D$5,0,($D$5-D467+1)/365),0)</f>
        <v>0</v>
      </c>
      <c r="R467" s="28">
        <f>IF(OR(P467=1,Q467=1),IF(D467+364&lt;=$D$5,(D467+364-$D$4+1)/365,IF(D467&gt;$D$4,($D$5-D467+1)/365,$D$6/365)),0)</f>
        <v>0</v>
      </c>
      <c r="S467" s="28">
        <f>'Data &amp; Parameter'!$E$16*'Data &amp; Parameter'!$E$17*('Data &amp; Parameter'!$E$18+'Data &amp; Parameter'!$E$19)*'Data &amp; Parameter'!$E$20*'Data &amp; Parameter'!$E$37*R467</f>
        <v>0</v>
      </c>
      <c r="T467" s="28">
        <f t="shared" si="7"/>
        <v>0</v>
      </c>
    </row>
    <row r="468" spans="1:20" ht="15.75" customHeight="1" x14ac:dyDescent="0.35">
      <c r="A468">
        <v>461</v>
      </c>
      <c r="B468" s="76">
        <v>44234</v>
      </c>
      <c r="C468" s="1" t="s">
        <v>1571</v>
      </c>
      <c r="D468" s="76">
        <v>44234</v>
      </c>
      <c r="E468" s="1" t="s">
        <v>1572</v>
      </c>
      <c r="F468" s="1" t="s">
        <v>1573</v>
      </c>
      <c r="G468" s="1" t="s">
        <v>123</v>
      </c>
      <c r="H468" s="1" t="s">
        <v>124</v>
      </c>
      <c r="I468" s="1" t="s">
        <v>125</v>
      </c>
      <c r="J468" s="1" t="s">
        <v>1507</v>
      </c>
      <c r="K468" s="1" t="s">
        <v>1507</v>
      </c>
      <c r="L468">
        <f>ROUNDUP(IF(B468&gt;$D$4,0,($D$4-B468+1)/365),0)</f>
        <v>0</v>
      </c>
      <c r="M468">
        <f>ROUNDUP(IF(B468&gt;$D$5,0,($D$5-B468+1)/365),0)</f>
        <v>0</v>
      </c>
      <c r="N468" s="28">
        <f>IF(OR(L468=1,M468=1),IF(B468+364&lt;=$D$5,(B468+364-$D$4+1)/365,IF(B468&gt;$D$4,($D$5-B468+1)/365,$D$6/365)),0)</f>
        <v>0</v>
      </c>
      <c r="O468" s="28">
        <f>'Data &amp; Parameter'!$E$16*'Data &amp; Parameter'!$E$17*('Data &amp; Parameter'!$E$18+'Data &amp; Parameter'!$E$19)*'Data &amp; Parameter'!$E$20*'Data &amp; Parameter'!$E$37*N468</f>
        <v>0</v>
      </c>
      <c r="P468">
        <f>ROUNDUP(IF(D468&gt;$D$4,0,($D$4-D468+1)/365),0)</f>
        <v>0</v>
      </c>
      <c r="Q468">
        <f>ROUNDUP(IF(D468&gt;$D$5,0,($D$5-D468+1)/365),0)</f>
        <v>0</v>
      </c>
      <c r="R468" s="28">
        <f>IF(OR(P468=1,Q468=1),IF(D468+364&lt;=$D$5,(D468+364-$D$4+1)/365,IF(D468&gt;$D$4,($D$5-D468+1)/365,$D$6/365)),0)</f>
        <v>0</v>
      </c>
      <c r="S468" s="28">
        <f>'Data &amp; Parameter'!$E$16*'Data &amp; Parameter'!$E$17*('Data &amp; Parameter'!$E$18+'Data &amp; Parameter'!$E$19)*'Data &amp; Parameter'!$E$20*'Data &amp; Parameter'!$E$37*R468</f>
        <v>0</v>
      </c>
      <c r="T468" s="28">
        <f t="shared" si="7"/>
        <v>0</v>
      </c>
    </row>
    <row r="469" spans="1:20" ht="15.75" customHeight="1" x14ac:dyDescent="0.35">
      <c r="A469">
        <v>462</v>
      </c>
      <c r="B469" s="76">
        <v>44234</v>
      </c>
      <c r="C469" s="1" t="s">
        <v>1574</v>
      </c>
      <c r="D469" s="76">
        <v>44234</v>
      </c>
      <c r="E469" s="1" t="s">
        <v>1575</v>
      </c>
      <c r="F469" s="1" t="s">
        <v>1576</v>
      </c>
      <c r="G469" s="1" t="s">
        <v>123</v>
      </c>
      <c r="H469" s="1" t="s">
        <v>124</v>
      </c>
      <c r="I469" s="1" t="s">
        <v>125</v>
      </c>
      <c r="J469" s="1" t="s">
        <v>1507</v>
      </c>
      <c r="K469" s="1" t="s">
        <v>1507</v>
      </c>
      <c r="L469">
        <f>ROUNDUP(IF(B469&gt;$D$4,0,($D$4-B469+1)/365),0)</f>
        <v>0</v>
      </c>
      <c r="M469">
        <f>ROUNDUP(IF(B469&gt;$D$5,0,($D$5-B469+1)/365),0)</f>
        <v>0</v>
      </c>
      <c r="N469" s="28">
        <f>IF(OR(L469=1,M469=1),IF(B469+364&lt;=$D$5,(B469+364-$D$4+1)/365,IF(B469&gt;$D$4,($D$5-B469+1)/365,$D$6/365)),0)</f>
        <v>0</v>
      </c>
      <c r="O469" s="28">
        <f>'Data &amp; Parameter'!$E$16*'Data &amp; Parameter'!$E$17*('Data &amp; Parameter'!$E$18+'Data &amp; Parameter'!$E$19)*'Data &amp; Parameter'!$E$20*'Data &amp; Parameter'!$E$37*N469</f>
        <v>0</v>
      </c>
      <c r="P469">
        <f>ROUNDUP(IF(D469&gt;$D$4,0,($D$4-D469+1)/365),0)</f>
        <v>0</v>
      </c>
      <c r="Q469">
        <f>ROUNDUP(IF(D469&gt;$D$5,0,($D$5-D469+1)/365),0)</f>
        <v>0</v>
      </c>
      <c r="R469" s="28">
        <f>IF(OR(P469=1,Q469=1),IF(D469+364&lt;=$D$5,(D469+364-$D$4+1)/365,IF(D469&gt;$D$4,($D$5-D469+1)/365,$D$6/365)),0)</f>
        <v>0</v>
      </c>
      <c r="S469" s="28">
        <f>'Data &amp; Parameter'!$E$16*'Data &amp; Parameter'!$E$17*('Data &amp; Parameter'!$E$18+'Data &amp; Parameter'!$E$19)*'Data &amp; Parameter'!$E$20*'Data &amp; Parameter'!$E$37*R469</f>
        <v>0</v>
      </c>
      <c r="T469" s="28">
        <f t="shared" si="7"/>
        <v>0</v>
      </c>
    </row>
    <row r="470" spans="1:20" ht="15.75" customHeight="1" x14ac:dyDescent="0.35">
      <c r="A470">
        <v>463</v>
      </c>
      <c r="B470" s="76">
        <v>44234</v>
      </c>
      <c r="C470" s="1" t="s">
        <v>1577</v>
      </c>
      <c r="D470" s="76">
        <v>44234</v>
      </c>
      <c r="E470" s="1" t="s">
        <v>1578</v>
      </c>
      <c r="F470" s="1" t="s">
        <v>1579</v>
      </c>
      <c r="G470" s="1" t="s">
        <v>123</v>
      </c>
      <c r="H470" s="1" t="s">
        <v>124</v>
      </c>
      <c r="I470" s="1" t="s">
        <v>125</v>
      </c>
      <c r="J470" s="1" t="s">
        <v>1507</v>
      </c>
      <c r="K470" s="1" t="s">
        <v>1507</v>
      </c>
      <c r="L470">
        <f>ROUNDUP(IF(B470&gt;$D$4,0,($D$4-B470+1)/365),0)</f>
        <v>0</v>
      </c>
      <c r="M470">
        <f>ROUNDUP(IF(B470&gt;$D$5,0,($D$5-B470+1)/365),0)</f>
        <v>0</v>
      </c>
      <c r="N470" s="28">
        <f>IF(OR(L470=1,M470=1),IF(B470+364&lt;=$D$5,(B470+364-$D$4+1)/365,IF(B470&gt;$D$4,($D$5-B470+1)/365,$D$6/365)),0)</f>
        <v>0</v>
      </c>
      <c r="O470" s="28">
        <f>'Data &amp; Parameter'!$E$16*'Data &amp; Parameter'!$E$17*('Data &amp; Parameter'!$E$18+'Data &amp; Parameter'!$E$19)*'Data &amp; Parameter'!$E$20*'Data &amp; Parameter'!$E$37*N470</f>
        <v>0</v>
      </c>
      <c r="P470">
        <f>ROUNDUP(IF(D470&gt;$D$4,0,($D$4-D470+1)/365),0)</f>
        <v>0</v>
      </c>
      <c r="Q470">
        <f>ROUNDUP(IF(D470&gt;$D$5,0,($D$5-D470+1)/365),0)</f>
        <v>0</v>
      </c>
      <c r="R470" s="28">
        <f>IF(OR(P470=1,Q470=1),IF(D470+364&lt;=$D$5,(D470+364-$D$4+1)/365,IF(D470&gt;$D$4,($D$5-D470+1)/365,$D$6/365)),0)</f>
        <v>0</v>
      </c>
      <c r="S470" s="28">
        <f>'Data &amp; Parameter'!$E$16*'Data &amp; Parameter'!$E$17*('Data &amp; Parameter'!$E$18+'Data &amp; Parameter'!$E$19)*'Data &amp; Parameter'!$E$20*'Data &amp; Parameter'!$E$37*R470</f>
        <v>0</v>
      </c>
      <c r="T470" s="28">
        <f t="shared" si="7"/>
        <v>0</v>
      </c>
    </row>
    <row r="471" spans="1:20" ht="15.75" customHeight="1" x14ac:dyDescent="0.35">
      <c r="A471">
        <v>464</v>
      </c>
      <c r="B471" s="76">
        <v>44234</v>
      </c>
      <c r="C471" s="1" t="s">
        <v>1580</v>
      </c>
      <c r="D471" s="76">
        <v>44234</v>
      </c>
      <c r="E471" s="1" t="s">
        <v>1581</v>
      </c>
      <c r="F471" s="1" t="s">
        <v>1582</v>
      </c>
      <c r="G471" s="1" t="s">
        <v>123</v>
      </c>
      <c r="H471" s="1" t="s">
        <v>124</v>
      </c>
      <c r="I471" s="1" t="s">
        <v>125</v>
      </c>
      <c r="J471" s="1" t="s">
        <v>1583</v>
      </c>
      <c r="K471" s="1" t="s">
        <v>1583</v>
      </c>
      <c r="L471">
        <f>ROUNDUP(IF(B471&gt;$D$4,0,($D$4-B471+1)/365),0)</f>
        <v>0</v>
      </c>
      <c r="M471">
        <f>ROUNDUP(IF(B471&gt;$D$5,0,($D$5-B471+1)/365),0)</f>
        <v>0</v>
      </c>
      <c r="N471" s="28">
        <f>IF(OR(L471=1,M471=1),IF(B471+364&lt;=$D$5,(B471+364-$D$4+1)/365,IF(B471&gt;$D$4,($D$5-B471+1)/365,$D$6/365)),0)</f>
        <v>0</v>
      </c>
      <c r="O471" s="28">
        <f>'Data &amp; Parameter'!$E$16*'Data &amp; Parameter'!$E$17*('Data &amp; Parameter'!$E$18+'Data &amp; Parameter'!$E$19)*'Data &amp; Parameter'!$E$20*'Data &amp; Parameter'!$E$37*N471</f>
        <v>0</v>
      </c>
      <c r="P471">
        <f>ROUNDUP(IF(D471&gt;$D$4,0,($D$4-D471+1)/365),0)</f>
        <v>0</v>
      </c>
      <c r="Q471">
        <f>ROUNDUP(IF(D471&gt;$D$5,0,($D$5-D471+1)/365),0)</f>
        <v>0</v>
      </c>
      <c r="R471" s="28">
        <f>IF(OR(P471=1,Q471=1),IF(D471+364&lt;=$D$5,(D471+364-$D$4+1)/365,IF(D471&gt;$D$4,($D$5-D471+1)/365,$D$6/365)),0)</f>
        <v>0</v>
      </c>
      <c r="S471" s="28">
        <f>'Data &amp; Parameter'!$E$16*'Data &amp; Parameter'!$E$17*('Data &amp; Parameter'!$E$18+'Data &amp; Parameter'!$E$19)*'Data &amp; Parameter'!$E$20*'Data &amp; Parameter'!$E$37*R471</f>
        <v>0</v>
      </c>
      <c r="T471" s="28">
        <f t="shared" si="7"/>
        <v>0</v>
      </c>
    </row>
    <row r="472" spans="1:20" ht="15.75" customHeight="1" x14ac:dyDescent="0.35">
      <c r="A472">
        <v>465</v>
      </c>
      <c r="B472" s="76">
        <v>44234</v>
      </c>
      <c r="C472" s="1" t="s">
        <v>1584</v>
      </c>
      <c r="D472" s="76">
        <v>44234</v>
      </c>
      <c r="E472" s="1" t="s">
        <v>1585</v>
      </c>
      <c r="F472" s="1" t="s">
        <v>1586</v>
      </c>
      <c r="G472" s="1" t="s">
        <v>123</v>
      </c>
      <c r="H472" s="1" t="s">
        <v>124</v>
      </c>
      <c r="I472" s="1" t="s">
        <v>125</v>
      </c>
      <c r="J472" s="1" t="s">
        <v>1587</v>
      </c>
      <c r="K472" s="1" t="s">
        <v>1587</v>
      </c>
      <c r="L472">
        <f>ROUNDUP(IF(B472&gt;$D$4,0,($D$4-B472+1)/365),0)</f>
        <v>0</v>
      </c>
      <c r="M472">
        <f>ROUNDUP(IF(B472&gt;$D$5,0,($D$5-B472+1)/365),0)</f>
        <v>0</v>
      </c>
      <c r="N472" s="28">
        <f>IF(OR(L472=1,M472=1),IF(B472+364&lt;=$D$5,(B472+364-$D$4+1)/365,IF(B472&gt;$D$4,($D$5-B472+1)/365,$D$6/365)),0)</f>
        <v>0</v>
      </c>
      <c r="O472" s="28">
        <f>'Data &amp; Parameter'!$E$16*'Data &amp; Parameter'!$E$17*('Data &amp; Parameter'!$E$18+'Data &amp; Parameter'!$E$19)*'Data &amp; Parameter'!$E$20*'Data &amp; Parameter'!$E$37*N472</f>
        <v>0</v>
      </c>
      <c r="P472">
        <f>ROUNDUP(IF(D472&gt;$D$4,0,($D$4-D472+1)/365),0)</f>
        <v>0</v>
      </c>
      <c r="Q472">
        <f>ROUNDUP(IF(D472&gt;$D$5,0,($D$5-D472+1)/365),0)</f>
        <v>0</v>
      </c>
      <c r="R472" s="28">
        <f>IF(OR(P472=1,Q472=1),IF(D472+364&lt;=$D$5,(D472+364-$D$4+1)/365,IF(D472&gt;$D$4,($D$5-D472+1)/365,$D$6/365)),0)</f>
        <v>0</v>
      </c>
      <c r="S472" s="28">
        <f>'Data &amp; Parameter'!$E$16*'Data &amp; Parameter'!$E$17*('Data &amp; Parameter'!$E$18+'Data &amp; Parameter'!$E$19)*'Data &amp; Parameter'!$E$20*'Data &amp; Parameter'!$E$37*R472</f>
        <v>0</v>
      </c>
      <c r="T472" s="28">
        <f t="shared" si="7"/>
        <v>0</v>
      </c>
    </row>
    <row r="473" spans="1:20" ht="15.75" customHeight="1" x14ac:dyDescent="0.35">
      <c r="A473">
        <v>466</v>
      </c>
      <c r="B473" s="76">
        <v>44234</v>
      </c>
      <c r="C473" s="1" t="s">
        <v>1588</v>
      </c>
      <c r="D473" s="76">
        <v>44234</v>
      </c>
      <c r="E473" s="1" t="s">
        <v>1589</v>
      </c>
      <c r="F473" s="1" t="s">
        <v>1590</v>
      </c>
      <c r="G473" s="1" t="s">
        <v>123</v>
      </c>
      <c r="H473" s="1" t="s">
        <v>124</v>
      </c>
      <c r="I473" s="1" t="s">
        <v>125</v>
      </c>
      <c r="J473" s="1" t="s">
        <v>1587</v>
      </c>
      <c r="K473" s="1" t="s">
        <v>1587</v>
      </c>
      <c r="L473">
        <f>ROUNDUP(IF(B473&gt;$D$4,0,($D$4-B473+1)/365),0)</f>
        <v>0</v>
      </c>
      <c r="M473">
        <f>ROUNDUP(IF(B473&gt;$D$5,0,($D$5-B473+1)/365),0)</f>
        <v>0</v>
      </c>
      <c r="N473" s="28">
        <f>IF(OR(L473=1,M473=1),IF(B473+364&lt;=$D$5,(B473+364-$D$4+1)/365,IF(B473&gt;$D$4,($D$5-B473+1)/365,$D$6/365)),0)</f>
        <v>0</v>
      </c>
      <c r="O473" s="28">
        <f>'Data &amp; Parameter'!$E$16*'Data &amp; Parameter'!$E$17*('Data &amp; Parameter'!$E$18+'Data &amp; Parameter'!$E$19)*'Data &amp; Parameter'!$E$20*'Data &amp; Parameter'!$E$37*N473</f>
        <v>0</v>
      </c>
      <c r="P473">
        <f>ROUNDUP(IF(D473&gt;$D$4,0,($D$4-D473+1)/365),0)</f>
        <v>0</v>
      </c>
      <c r="Q473">
        <f>ROUNDUP(IF(D473&gt;$D$5,0,($D$5-D473+1)/365),0)</f>
        <v>0</v>
      </c>
      <c r="R473" s="28">
        <f>IF(OR(P473=1,Q473=1),IF(D473+364&lt;=$D$5,(D473+364-$D$4+1)/365,IF(D473&gt;$D$4,($D$5-D473+1)/365,$D$6/365)),0)</f>
        <v>0</v>
      </c>
      <c r="S473" s="28">
        <f>'Data &amp; Parameter'!$E$16*'Data &amp; Parameter'!$E$17*('Data &amp; Parameter'!$E$18+'Data &amp; Parameter'!$E$19)*'Data &amp; Parameter'!$E$20*'Data &amp; Parameter'!$E$37*R473</f>
        <v>0</v>
      </c>
      <c r="T473" s="28">
        <f t="shared" si="7"/>
        <v>0</v>
      </c>
    </row>
    <row r="474" spans="1:20" ht="15.75" customHeight="1" x14ac:dyDescent="0.35">
      <c r="A474">
        <v>467</v>
      </c>
      <c r="B474" s="76">
        <v>44234</v>
      </c>
      <c r="C474" s="1" t="s">
        <v>1591</v>
      </c>
      <c r="D474" s="76">
        <v>44234</v>
      </c>
      <c r="E474" s="1" t="s">
        <v>1592</v>
      </c>
      <c r="F474" s="1" t="s">
        <v>1593</v>
      </c>
      <c r="G474" s="1" t="s">
        <v>123</v>
      </c>
      <c r="H474" s="1" t="s">
        <v>124</v>
      </c>
      <c r="I474" s="1" t="s">
        <v>125</v>
      </c>
      <c r="J474" s="1" t="s">
        <v>1587</v>
      </c>
      <c r="K474" s="1" t="s">
        <v>1587</v>
      </c>
      <c r="L474">
        <f>ROUNDUP(IF(B474&gt;$D$4,0,($D$4-B474+1)/365),0)</f>
        <v>0</v>
      </c>
      <c r="M474">
        <f>ROUNDUP(IF(B474&gt;$D$5,0,($D$5-B474+1)/365),0)</f>
        <v>0</v>
      </c>
      <c r="N474" s="28">
        <f>IF(OR(L474=1,M474=1),IF(B474+364&lt;=$D$5,(B474+364-$D$4+1)/365,IF(B474&gt;$D$4,($D$5-B474+1)/365,$D$6/365)),0)</f>
        <v>0</v>
      </c>
      <c r="O474" s="28">
        <f>'Data &amp; Parameter'!$E$16*'Data &amp; Parameter'!$E$17*('Data &amp; Parameter'!$E$18+'Data &amp; Parameter'!$E$19)*'Data &amp; Parameter'!$E$20*'Data &amp; Parameter'!$E$37*N474</f>
        <v>0</v>
      </c>
      <c r="P474">
        <f>ROUNDUP(IF(D474&gt;$D$4,0,($D$4-D474+1)/365),0)</f>
        <v>0</v>
      </c>
      <c r="Q474">
        <f>ROUNDUP(IF(D474&gt;$D$5,0,($D$5-D474+1)/365),0)</f>
        <v>0</v>
      </c>
      <c r="R474" s="28">
        <f>IF(OR(P474=1,Q474=1),IF(D474+364&lt;=$D$5,(D474+364-$D$4+1)/365,IF(D474&gt;$D$4,($D$5-D474+1)/365,$D$6/365)),0)</f>
        <v>0</v>
      </c>
      <c r="S474" s="28">
        <f>'Data &amp; Parameter'!$E$16*'Data &amp; Parameter'!$E$17*('Data &amp; Parameter'!$E$18+'Data &amp; Parameter'!$E$19)*'Data &amp; Parameter'!$E$20*'Data &amp; Parameter'!$E$37*R474</f>
        <v>0</v>
      </c>
      <c r="T474" s="28">
        <f t="shared" si="7"/>
        <v>0</v>
      </c>
    </row>
    <row r="475" spans="1:20" ht="15.75" customHeight="1" x14ac:dyDescent="0.35">
      <c r="A475">
        <v>468</v>
      </c>
      <c r="B475" s="76">
        <v>44234</v>
      </c>
      <c r="C475" s="1" t="s">
        <v>1594</v>
      </c>
      <c r="D475" s="76">
        <v>44234</v>
      </c>
      <c r="E475" s="1" t="s">
        <v>1595</v>
      </c>
      <c r="F475" s="1" t="s">
        <v>1596</v>
      </c>
      <c r="G475" s="1" t="s">
        <v>123</v>
      </c>
      <c r="H475" s="1" t="s">
        <v>124</v>
      </c>
      <c r="I475" s="1" t="s">
        <v>125</v>
      </c>
      <c r="J475" s="1" t="s">
        <v>1587</v>
      </c>
      <c r="K475" s="1" t="s">
        <v>1587</v>
      </c>
      <c r="L475">
        <f>ROUNDUP(IF(B475&gt;$D$4,0,($D$4-B475+1)/365),0)</f>
        <v>0</v>
      </c>
      <c r="M475">
        <f>ROUNDUP(IF(B475&gt;$D$5,0,($D$5-B475+1)/365),0)</f>
        <v>0</v>
      </c>
      <c r="N475" s="28">
        <f>IF(OR(L475=1,M475=1),IF(B475+364&lt;=$D$5,(B475+364-$D$4+1)/365,IF(B475&gt;$D$4,($D$5-B475+1)/365,$D$6/365)),0)</f>
        <v>0</v>
      </c>
      <c r="O475" s="28">
        <f>'Data &amp; Parameter'!$E$16*'Data &amp; Parameter'!$E$17*('Data &amp; Parameter'!$E$18+'Data &amp; Parameter'!$E$19)*'Data &amp; Parameter'!$E$20*'Data &amp; Parameter'!$E$37*N475</f>
        <v>0</v>
      </c>
      <c r="P475">
        <f>ROUNDUP(IF(D475&gt;$D$4,0,($D$4-D475+1)/365),0)</f>
        <v>0</v>
      </c>
      <c r="Q475">
        <f>ROUNDUP(IF(D475&gt;$D$5,0,($D$5-D475+1)/365),0)</f>
        <v>0</v>
      </c>
      <c r="R475" s="28">
        <f>IF(OR(P475=1,Q475=1),IF(D475+364&lt;=$D$5,(D475+364-$D$4+1)/365,IF(D475&gt;$D$4,($D$5-D475+1)/365,$D$6/365)),0)</f>
        <v>0</v>
      </c>
      <c r="S475" s="28">
        <f>'Data &amp; Parameter'!$E$16*'Data &amp; Parameter'!$E$17*('Data &amp; Parameter'!$E$18+'Data &amp; Parameter'!$E$19)*'Data &amp; Parameter'!$E$20*'Data &amp; Parameter'!$E$37*R475</f>
        <v>0</v>
      </c>
      <c r="T475" s="28">
        <f t="shared" si="7"/>
        <v>0</v>
      </c>
    </row>
    <row r="476" spans="1:20" ht="15.75" customHeight="1" x14ac:dyDescent="0.35">
      <c r="A476">
        <v>469</v>
      </c>
      <c r="B476" s="76">
        <v>44234</v>
      </c>
      <c r="C476" s="1" t="s">
        <v>1597</v>
      </c>
      <c r="D476" s="76">
        <v>44234</v>
      </c>
      <c r="E476" s="1" t="s">
        <v>1598</v>
      </c>
      <c r="F476" s="1" t="s">
        <v>1599</v>
      </c>
      <c r="G476" s="1" t="s">
        <v>123</v>
      </c>
      <c r="H476" s="1" t="s">
        <v>124</v>
      </c>
      <c r="I476" s="1" t="s">
        <v>125</v>
      </c>
      <c r="J476" s="1" t="s">
        <v>1587</v>
      </c>
      <c r="K476" s="1" t="s">
        <v>1587</v>
      </c>
      <c r="L476">
        <f>ROUNDUP(IF(B476&gt;$D$4,0,($D$4-B476+1)/365),0)</f>
        <v>0</v>
      </c>
      <c r="M476">
        <f>ROUNDUP(IF(B476&gt;$D$5,0,($D$5-B476+1)/365),0)</f>
        <v>0</v>
      </c>
      <c r="N476" s="28">
        <f>IF(OR(L476=1,M476=1),IF(B476+364&lt;=$D$5,(B476+364-$D$4+1)/365,IF(B476&gt;$D$4,($D$5-B476+1)/365,$D$6/365)),0)</f>
        <v>0</v>
      </c>
      <c r="O476" s="28">
        <f>'Data &amp; Parameter'!$E$16*'Data &amp; Parameter'!$E$17*('Data &amp; Parameter'!$E$18+'Data &amp; Parameter'!$E$19)*'Data &amp; Parameter'!$E$20*'Data &amp; Parameter'!$E$37*N476</f>
        <v>0</v>
      </c>
      <c r="P476">
        <f>ROUNDUP(IF(D476&gt;$D$4,0,($D$4-D476+1)/365),0)</f>
        <v>0</v>
      </c>
      <c r="Q476">
        <f>ROUNDUP(IF(D476&gt;$D$5,0,($D$5-D476+1)/365),0)</f>
        <v>0</v>
      </c>
      <c r="R476" s="28">
        <f>IF(OR(P476=1,Q476=1),IF(D476+364&lt;=$D$5,(D476+364-$D$4+1)/365,IF(D476&gt;$D$4,($D$5-D476+1)/365,$D$6/365)),0)</f>
        <v>0</v>
      </c>
      <c r="S476" s="28">
        <f>'Data &amp; Parameter'!$E$16*'Data &amp; Parameter'!$E$17*('Data &amp; Parameter'!$E$18+'Data &amp; Parameter'!$E$19)*'Data &amp; Parameter'!$E$20*'Data &amp; Parameter'!$E$37*R476</f>
        <v>0</v>
      </c>
      <c r="T476" s="28">
        <f t="shared" si="7"/>
        <v>0</v>
      </c>
    </row>
    <row r="477" spans="1:20" ht="15.75" customHeight="1" x14ac:dyDescent="0.35">
      <c r="A477">
        <v>470</v>
      </c>
      <c r="B477" s="76">
        <v>44234</v>
      </c>
      <c r="C477" s="1" t="s">
        <v>1600</v>
      </c>
      <c r="D477" s="76">
        <v>44234</v>
      </c>
      <c r="E477" s="1" t="s">
        <v>1601</v>
      </c>
      <c r="F477" s="1" t="s">
        <v>1602</v>
      </c>
      <c r="G477" s="1" t="s">
        <v>123</v>
      </c>
      <c r="H477" s="1" t="s">
        <v>124</v>
      </c>
      <c r="I477" s="1" t="s">
        <v>125</v>
      </c>
      <c r="J477" s="1" t="s">
        <v>1587</v>
      </c>
      <c r="K477" s="1" t="s">
        <v>1587</v>
      </c>
      <c r="L477">
        <f>ROUNDUP(IF(B477&gt;$D$4,0,($D$4-B477+1)/365),0)</f>
        <v>0</v>
      </c>
      <c r="M477">
        <f>ROUNDUP(IF(B477&gt;$D$5,0,($D$5-B477+1)/365),0)</f>
        <v>0</v>
      </c>
      <c r="N477" s="28">
        <f>IF(OR(L477=1,M477=1),IF(B477+364&lt;=$D$5,(B477+364-$D$4+1)/365,IF(B477&gt;$D$4,($D$5-B477+1)/365,$D$6/365)),0)</f>
        <v>0</v>
      </c>
      <c r="O477" s="28">
        <f>'Data &amp; Parameter'!$E$16*'Data &amp; Parameter'!$E$17*('Data &amp; Parameter'!$E$18+'Data &amp; Parameter'!$E$19)*'Data &amp; Parameter'!$E$20*'Data &amp; Parameter'!$E$37*N477</f>
        <v>0</v>
      </c>
      <c r="P477">
        <f>ROUNDUP(IF(D477&gt;$D$4,0,($D$4-D477+1)/365),0)</f>
        <v>0</v>
      </c>
      <c r="Q477">
        <f>ROUNDUP(IF(D477&gt;$D$5,0,($D$5-D477+1)/365),0)</f>
        <v>0</v>
      </c>
      <c r="R477" s="28">
        <f>IF(OR(P477=1,Q477=1),IF(D477+364&lt;=$D$5,(D477+364-$D$4+1)/365,IF(D477&gt;$D$4,($D$5-D477+1)/365,$D$6/365)),0)</f>
        <v>0</v>
      </c>
      <c r="S477" s="28">
        <f>'Data &amp; Parameter'!$E$16*'Data &amp; Parameter'!$E$17*('Data &amp; Parameter'!$E$18+'Data &amp; Parameter'!$E$19)*'Data &amp; Parameter'!$E$20*'Data &amp; Parameter'!$E$37*R477</f>
        <v>0</v>
      </c>
      <c r="T477" s="28">
        <f t="shared" si="7"/>
        <v>0</v>
      </c>
    </row>
    <row r="478" spans="1:20" ht="15.75" customHeight="1" x14ac:dyDescent="0.35">
      <c r="A478">
        <v>471</v>
      </c>
      <c r="B478" s="76">
        <v>44234</v>
      </c>
      <c r="C478" s="1" t="s">
        <v>1603</v>
      </c>
      <c r="D478" s="76">
        <v>44234</v>
      </c>
      <c r="E478" s="1" t="s">
        <v>1604</v>
      </c>
      <c r="F478" s="1" t="s">
        <v>1605</v>
      </c>
      <c r="G478" s="1" t="s">
        <v>123</v>
      </c>
      <c r="H478" s="1" t="s">
        <v>124</v>
      </c>
      <c r="I478" s="1" t="s">
        <v>125</v>
      </c>
      <c r="J478" s="1" t="s">
        <v>1587</v>
      </c>
      <c r="K478" s="1" t="s">
        <v>1587</v>
      </c>
      <c r="L478">
        <f>ROUNDUP(IF(B478&gt;$D$4,0,($D$4-B478+1)/365),0)</f>
        <v>0</v>
      </c>
      <c r="M478">
        <f>ROUNDUP(IF(B478&gt;$D$5,0,($D$5-B478+1)/365),0)</f>
        <v>0</v>
      </c>
      <c r="N478" s="28">
        <f>IF(OR(L478=1,M478=1),IF(B478+364&lt;=$D$5,(B478+364-$D$4+1)/365,IF(B478&gt;$D$4,($D$5-B478+1)/365,$D$6/365)),0)</f>
        <v>0</v>
      </c>
      <c r="O478" s="28">
        <f>'Data &amp; Parameter'!$E$16*'Data &amp; Parameter'!$E$17*('Data &amp; Parameter'!$E$18+'Data &amp; Parameter'!$E$19)*'Data &amp; Parameter'!$E$20*'Data &amp; Parameter'!$E$37*N478</f>
        <v>0</v>
      </c>
      <c r="P478">
        <f>ROUNDUP(IF(D478&gt;$D$4,0,($D$4-D478+1)/365),0)</f>
        <v>0</v>
      </c>
      <c r="Q478">
        <f>ROUNDUP(IF(D478&gt;$D$5,0,($D$5-D478+1)/365),0)</f>
        <v>0</v>
      </c>
      <c r="R478" s="28">
        <f>IF(OR(P478=1,Q478=1),IF(D478+364&lt;=$D$5,(D478+364-$D$4+1)/365,IF(D478&gt;$D$4,($D$5-D478+1)/365,$D$6/365)),0)</f>
        <v>0</v>
      </c>
      <c r="S478" s="28">
        <f>'Data &amp; Parameter'!$E$16*'Data &amp; Parameter'!$E$17*('Data &amp; Parameter'!$E$18+'Data &amp; Parameter'!$E$19)*'Data &amp; Parameter'!$E$20*'Data &amp; Parameter'!$E$37*R478</f>
        <v>0</v>
      </c>
      <c r="T478" s="28">
        <f t="shared" si="7"/>
        <v>0</v>
      </c>
    </row>
    <row r="479" spans="1:20" ht="15.75" customHeight="1" x14ac:dyDescent="0.35">
      <c r="A479">
        <v>472</v>
      </c>
      <c r="B479" s="76">
        <v>44234</v>
      </c>
      <c r="C479" s="1" t="s">
        <v>1606</v>
      </c>
      <c r="D479" s="76">
        <v>44234</v>
      </c>
      <c r="E479" s="1" t="s">
        <v>1607</v>
      </c>
      <c r="F479" s="1" t="s">
        <v>1608</v>
      </c>
      <c r="G479" s="1" t="s">
        <v>123</v>
      </c>
      <c r="H479" s="1" t="s">
        <v>124</v>
      </c>
      <c r="I479" s="1" t="s">
        <v>125</v>
      </c>
      <c r="J479" s="1" t="s">
        <v>126</v>
      </c>
      <c r="K479" s="1" t="s">
        <v>126</v>
      </c>
      <c r="L479">
        <f>ROUNDUP(IF(B479&gt;$D$4,0,($D$4-B479+1)/365),0)</f>
        <v>0</v>
      </c>
      <c r="M479">
        <f>ROUNDUP(IF(B479&gt;$D$5,0,($D$5-B479+1)/365),0)</f>
        <v>0</v>
      </c>
      <c r="N479" s="28">
        <f>IF(OR(L479=1,M479=1),IF(B479+364&lt;=$D$5,(B479+364-$D$4+1)/365,IF(B479&gt;$D$4,($D$5-B479+1)/365,$D$6/365)),0)</f>
        <v>0</v>
      </c>
      <c r="O479" s="28">
        <f>'Data &amp; Parameter'!$E$16*'Data &amp; Parameter'!$E$17*('Data &amp; Parameter'!$E$18+'Data &amp; Parameter'!$E$19)*'Data &amp; Parameter'!$E$20*'Data &amp; Parameter'!$E$37*N479</f>
        <v>0</v>
      </c>
      <c r="P479">
        <f>ROUNDUP(IF(D479&gt;$D$4,0,($D$4-D479+1)/365),0)</f>
        <v>0</v>
      </c>
      <c r="Q479">
        <f>ROUNDUP(IF(D479&gt;$D$5,0,($D$5-D479+1)/365),0)</f>
        <v>0</v>
      </c>
      <c r="R479" s="28">
        <f>IF(OR(P479=1,Q479=1),IF(D479+364&lt;=$D$5,(D479+364-$D$4+1)/365,IF(D479&gt;$D$4,($D$5-D479+1)/365,$D$6/365)),0)</f>
        <v>0</v>
      </c>
      <c r="S479" s="28">
        <f>'Data &amp; Parameter'!$E$16*'Data &amp; Parameter'!$E$17*('Data &amp; Parameter'!$E$18+'Data &amp; Parameter'!$E$19)*'Data &amp; Parameter'!$E$20*'Data &amp; Parameter'!$E$37*R479</f>
        <v>0</v>
      </c>
      <c r="T479" s="28">
        <f t="shared" si="7"/>
        <v>0</v>
      </c>
    </row>
    <row r="480" spans="1:20" ht="15.75" customHeight="1" x14ac:dyDescent="0.35">
      <c r="A480">
        <v>473</v>
      </c>
      <c r="B480" s="76">
        <v>44234</v>
      </c>
      <c r="C480" s="1" t="s">
        <v>1609</v>
      </c>
      <c r="D480" s="76">
        <v>44234</v>
      </c>
      <c r="E480" s="1" t="s">
        <v>1610</v>
      </c>
      <c r="F480" s="1" t="s">
        <v>1611</v>
      </c>
      <c r="G480" s="1" t="s">
        <v>123</v>
      </c>
      <c r="H480" s="1" t="s">
        <v>124</v>
      </c>
      <c r="I480" s="1" t="s">
        <v>125</v>
      </c>
      <c r="J480" s="1" t="s">
        <v>1612</v>
      </c>
      <c r="K480" s="1" t="s">
        <v>1612</v>
      </c>
      <c r="L480">
        <f>ROUNDUP(IF(B480&gt;$D$4,0,($D$4-B480+1)/365),0)</f>
        <v>0</v>
      </c>
      <c r="M480">
        <f>ROUNDUP(IF(B480&gt;$D$5,0,($D$5-B480+1)/365),0)</f>
        <v>0</v>
      </c>
      <c r="N480" s="28">
        <f>IF(OR(L480=1,M480=1),IF(B480+364&lt;=$D$5,(B480+364-$D$4+1)/365,IF(B480&gt;$D$4,($D$5-B480+1)/365,$D$6/365)),0)</f>
        <v>0</v>
      </c>
      <c r="O480" s="28">
        <f>'Data &amp; Parameter'!$E$16*'Data &amp; Parameter'!$E$17*('Data &amp; Parameter'!$E$18+'Data &amp; Parameter'!$E$19)*'Data &amp; Parameter'!$E$20*'Data &amp; Parameter'!$E$37*N480</f>
        <v>0</v>
      </c>
      <c r="P480">
        <f>ROUNDUP(IF(D480&gt;$D$4,0,($D$4-D480+1)/365),0)</f>
        <v>0</v>
      </c>
      <c r="Q480">
        <f>ROUNDUP(IF(D480&gt;$D$5,0,($D$5-D480+1)/365),0)</f>
        <v>0</v>
      </c>
      <c r="R480" s="28">
        <f>IF(OR(P480=1,Q480=1),IF(D480+364&lt;=$D$5,(D480+364-$D$4+1)/365,IF(D480&gt;$D$4,($D$5-D480+1)/365,$D$6/365)),0)</f>
        <v>0</v>
      </c>
      <c r="S480" s="28">
        <f>'Data &amp; Parameter'!$E$16*'Data &amp; Parameter'!$E$17*('Data &amp; Parameter'!$E$18+'Data &amp; Parameter'!$E$19)*'Data &amp; Parameter'!$E$20*'Data &amp; Parameter'!$E$37*R480</f>
        <v>0</v>
      </c>
      <c r="T480" s="28">
        <f t="shared" si="7"/>
        <v>0</v>
      </c>
    </row>
    <row r="481" spans="1:20" ht="15.75" customHeight="1" x14ac:dyDescent="0.35">
      <c r="A481">
        <v>474</v>
      </c>
      <c r="B481" s="76">
        <v>44234</v>
      </c>
      <c r="C481" s="1" t="s">
        <v>1613</v>
      </c>
      <c r="D481" s="76">
        <v>44234</v>
      </c>
      <c r="E481" s="1" t="s">
        <v>1614</v>
      </c>
      <c r="F481" s="1" t="s">
        <v>1615</v>
      </c>
      <c r="G481" s="1" t="s">
        <v>123</v>
      </c>
      <c r="H481" s="1" t="s">
        <v>124</v>
      </c>
      <c r="I481" s="1" t="s">
        <v>125</v>
      </c>
      <c r="J481" s="1" t="s">
        <v>1616</v>
      </c>
      <c r="K481" s="1" t="s">
        <v>1616</v>
      </c>
      <c r="L481">
        <f>ROUNDUP(IF(B481&gt;$D$4,0,($D$4-B481+1)/365),0)</f>
        <v>0</v>
      </c>
      <c r="M481">
        <f>ROUNDUP(IF(B481&gt;$D$5,0,($D$5-B481+1)/365),0)</f>
        <v>0</v>
      </c>
      <c r="N481" s="28">
        <f>IF(OR(L481=1,M481=1),IF(B481+364&lt;=$D$5,(B481+364-$D$4+1)/365,IF(B481&gt;$D$4,($D$5-B481+1)/365,$D$6/365)),0)</f>
        <v>0</v>
      </c>
      <c r="O481" s="28">
        <f>'Data &amp; Parameter'!$E$16*'Data &amp; Parameter'!$E$17*('Data &amp; Parameter'!$E$18+'Data &amp; Parameter'!$E$19)*'Data &amp; Parameter'!$E$20*'Data &amp; Parameter'!$E$37*N481</f>
        <v>0</v>
      </c>
      <c r="P481">
        <f>ROUNDUP(IF(D481&gt;$D$4,0,($D$4-D481+1)/365),0)</f>
        <v>0</v>
      </c>
      <c r="Q481">
        <f>ROUNDUP(IF(D481&gt;$D$5,0,($D$5-D481+1)/365),0)</f>
        <v>0</v>
      </c>
      <c r="R481" s="28">
        <f>IF(OR(P481=1,Q481=1),IF(D481+364&lt;=$D$5,(D481+364-$D$4+1)/365,IF(D481&gt;$D$4,($D$5-D481+1)/365,$D$6/365)),0)</f>
        <v>0</v>
      </c>
      <c r="S481" s="28">
        <f>'Data &amp; Parameter'!$E$16*'Data &amp; Parameter'!$E$17*('Data &amp; Parameter'!$E$18+'Data &amp; Parameter'!$E$19)*'Data &amp; Parameter'!$E$20*'Data &amp; Parameter'!$E$37*R481</f>
        <v>0</v>
      </c>
      <c r="T481" s="28">
        <f t="shared" si="7"/>
        <v>0</v>
      </c>
    </row>
    <row r="482" spans="1:20" ht="15.75" customHeight="1" x14ac:dyDescent="0.35">
      <c r="A482">
        <v>475</v>
      </c>
      <c r="B482" s="76">
        <v>44234</v>
      </c>
      <c r="C482" s="1" t="s">
        <v>1617</v>
      </c>
      <c r="D482" s="76">
        <v>44234</v>
      </c>
      <c r="E482" s="1" t="s">
        <v>1618</v>
      </c>
      <c r="F482" s="1" t="s">
        <v>1619</v>
      </c>
      <c r="G482" s="1" t="s">
        <v>123</v>
      </c>
      <c r="H482" s="1" t="s">
        <v>124</v>
      </c>
      <c r="I482" s="1" t="s">
        <v>125</v>
      </c>
      <c r="J482" s="1" t="s">
        <v>1616</v>
      </c>
      <c r="K482" s="1" t="s">
        <v>1616</v>
      </c>
      <c r="L482">
        <f>ROUNDUP(IF(B482&gt;$D$4,0,($D$4-B482+1)/365),0)</f>
        <v>0</v>
      </c>
      <c r="M482">
        <f>ROUNDUP(IF(B482&gt;$D$5,0,($D$5-B482+1)/365),0)</f>
        <v>0</v>
      </c>
      <c r="N482" s="28">
        <f>IF(OR(L482=1,M482=1),IF(B482+364&lt;=$D$5,(B482+364-$D$4+1)/365,IF(B482&gt;$D$4,($D$5-B482+1)/365,$D$6/365)),0)</f>
        <v>0</v>
      </c>
      <c r="O482" s="28">
        <f>'Data &amp; Parameter'!$E$16*'Data &amp; Parameter'!$E$17*('Data &amp; Parameter'!$E$18+'Data &amp; Parameter'!$E$19)*'Data &amp; Parameter'!$E$20*'Data &amp; Parameter'!$E$37*N482</f>
        <v>0</v>
      </c>
      <c r="P482">
        <f>ROUNDUP(IF(D482&gt;$D$4,0,($D$4-D482+1)/365),0)</f>
        <v>0</v>
      </c>
      <c r="Q482">
        <f>ROUNDUP(IF(D482&gt;$D$5,0,($D$5-D482+1)/365),0)</f>
        <v>0</v>
      </c>
      <c r="R482" s="28">
        <f>IF(OR(P482=1,Q482=1),IF(D482+364&lt;=$D$5,(D482+364-$D$4+1)/365,IF(D482&gt;$D$4,($D$5-D482+1)/365,$D$6/365)),0)</f>
        <v>0</v>
      </c>
      <c r="S482" s="28">
        <f>'Data &amp; Parameter'!$E$16*'Data &amp; Parameter'!$E$17*('Data &amp; Parameter'!$E$18+'Data &amp; Parameter'!$E$19)*'Data &amp; Parameter'!$E$20*'Data &amp; Parameter'!$E$37*R482</f>
        <v>0</v>
      </c>
      <c r="T482" s="28">
        <f t="shared" si="7"/>
        <v>0</v>
      </c>
    </row>
    <row r="483" spans="1:20" ht="15.75" customHeight="1" x14ac:dyDescent="0.35">
      <c r="A483">
        <v>476</v>
      </c>
      <c r="B483" s="76">
        <v>44234</v>
      </c>
      <c r="C483" s="1" t="s">
        <v>1620</v>
      </c>
      <c r="D483" s="76">
        <v>44234</v>
      </c>
      <c r="E483" s="1" t="s">
        <v>1621</v>
      </c>
      <c r="F483" s="1" t="s">
        <v>1622</v>
      </c>
      <c r="G483" s="1" t="s">
        <v>123</v>
      </c>
      <c r="H483" s="1" t="s">
        <v>124</v>
      </c>
      <c r="I483" s="1" t="s">
        <v>125</v>
      </c>
      <c r="J483" s="1" t="s">
        <v>1623</v>
      </c>
      <c r="K483" s="1" t="s">
        <v>1624</v>
      </c>
      <c r="L483">
        <f>ROUNDUP(IF(B483&gt;$D$4,0,($D$4-B483+1)/365),0)</f>
        <v>0</v>
      </c>
      <c r="M483">
        <f>ROUNDUP(IF(B483&gt;$D$5,0,($D$5-B483+1)/365),0)</f>
        <v>0</v>
      </c>
      <c r="N483" s="28">
        <f>IF(OR(L483=1,M483=1),IF(B483+364&lt;=$D$5,(B483+364-$D$4+1)/365,IF(B483&gt;$D$4,($D$5-B483+1)/365,$D$6/365)),0)</f>
        <v>0</v>
      </c>
      <c r="O483" s="28">
        <f>'Data &amp; Parameter'!$E$16*'Data &amp; Parameter'!$E$17*('Data &amp; Parameter'!$E$18+'Data &amp; Parameter'!$E$19)*'Data &amp; Parameter'!$E$20*'Data &amp; Parameter'!$E$37*N483</f>
        <v>0</v>
      </c>
      <c r="P483">
        <f>ROUNDUP(IF(D483&gt;$D$4,0,($D$4-D483+1)/365),0)</f>
        <v>0</v>
      </c>
      <c r="Q483">
        <f>ROUNDUP(IF(D483&gt;$D$5,0,($D$5-D483+1)/365),0)</f>
        <v>0</v>
      </c>
      <c r="R483" s="28">
        <f>IF(OR(P483=1,Q483=1),IF(D483+364&lt;=$D$5,(D483+364-$D$4+1)/365,IF(D483&gt;$D$4,($D$5-D483+1)/365,$D$6/365)),0)</f>
        <v>0</v>
      </c>
      <c r="S483" s="28">
        <f>'Data &amp; Parameter'!$E$16*'Data &amp; Parameter'!$E$17*('Data &amp; Parameter'!$E$18+'Data &amp; Parameter'!$E$19)*'Data &amp; Parameter'!$E$20*'Data &amp; Parameter'!$E$37*R483</f>
        <v>0</v>
      </c>
      <c r="T483" s="28">
        <f t="shared" si="7"/>
        <v>0</v>
      </c>
    </row>
    <row r="484" spans="1:20" ht="15.75" customHeight="1" x14ac:dyDescent="0.35">
      <c r="A484">
        <v>477</v>
      </c>
      <c r="B484" s="76">
        <v>44234</v>
      </c>
      <c r="C484" s="1" t="s">
        <v>1625</v>
      </c>
      <c r="D484" s="76">
        <v>44234</v>
      </c>
      <c r="E484" s="1" t="s">
        <v>1626</v>
      </c>
      <c r="F484" s="1" t="s">
        <v>1627</v>
      </c>
      <c r="G484" s="1" t="s">
        <v>123</v>
      </c>
      <c r="H484" s="1" t="s">
        <v>124</v>
      </c>
      <c r="I484" s="1" t="s">
        <v>125</v>
      </c>
      <c r="J484" s="1" t="s">
        <v>1616</v>
      </c>
      <c r="K484" s="1" t="s">
        <v>1616</v>
      </c>
      <c r="L484">
        <f>ROUNDUP(IF(B484&gt;$D$4,0,($D$4-B484+1)/365),0)</f>
        <v>0</v>
      </c>
      <c r="M484">
        <f>ROUNDUP(IF(B484&gt;$D$5,0,($D$5-B484+1)/365),0)</f>
        <v>0</v>
      </c>
      <c r="N484" s="28">
        <f>IF(OR(L484=1,M484=1),IF(B484+364&lt;=$D$5,(B484+364-$D$4+1)/365,IF(B484&gt;$D$4,($D$5-B484+1)/365,$D$6/365)),0)</f>
        <v>0</v>
      </c>
      <c r="O484" s="28">
        <f>'Data &amp; Parameter'!$E$16*'Data &amp; Parameter'!$E$17*('Data &amp; Parameter'!$E$18+'Data &amp; Parameter'!$E$19)*'Data &amp; Parameter'!$E$20*'Data &amp; Parameter'!$E$37*N484</f>
        <v>0</v>
      </c>
      <c r="P484">
        <f>ROUNDUP(IF(D484&gt;$D$4,0,($D$4-D484+1)/365),0)</f>
        <v>0</v>
      </c>
      <c r="Q484">
        <f>ROUNDUP(IF(D484&gt;$D$5,0,($D$5-D484+1)/365),0)</f>
        <v>0</v>
      </c>
      <c r="R484" s="28">
        <f>IF(OR(P484=1,Q484=1),IF(D484+364&lt;=$D$5,(D484+364-$D$4+1)/365,IF(D484&gt;$D$4,($D$5-D484+1)/365,$D$6/365)),0)</f>
        <v>0</v>
      </c>
      <c r="S484" s="28">
        <f>'Data &amp; Parameter'!$E$16*'Data &amp; Parameter'!$E$17*('Data &amp; Parameter'!$E$18+'Data &amp; Parameter'!$E$19)*'Data &amp; Parameter'!$E$20*'Data &amp; Parameter'!$E$37*R484</f>
        <v>0</v>
      </c>
      <c r="T484" s="28">
        <f t="shared" si="7"/>
        <v>0</v>
      </c>
    </row>
    <row r="485" spans="1:20" ht="15.75" customHeight="1" x14ac:dyDescent="0.35">
      <c r="A485">
        <v>478</v>
      </c>
      <c r="B485" s="76">
        <v>44234</v>
      </c>
      <c r="C485" s="1" t="s">
        <v>1628</v>
      </c>
      <c r="D485" s="76">
        <v>44234</v>
      </c>
      <c r="E485" s="1" t="s">
        <v>1629</v>
      </c>
      <c r="F485" s="1" t="s">
        <v>1630</v>
      </c>
      <c r="G485" s="1" t="s">
        <v>123</v>
      </c>
      <c r="H485" s="1" t="s">
        <v>124</v>
      </c>
      <c r="I485" s="1" t="s">
        <v>125</v>
      </c>
      <c r="J485" s="1" t="s">
        <v>1623</v>
      </c>
      <c r="K485" s="1" t="s">
        <v>1624</v>
      </c>
      <c r="L485">
        <f>ROUNDUP(IF(B485&gt;$D$4,0,($D$4-B485+1)/365),0)</f>
        <v>0</v>
      </c>
      <c r="M485">
        <f>ROUNDUP(IF(B485&gt;$D$5,0,($D$5-B485+1)/365),0)</f>
        <v>0</v>
      </c>
      <c r="N485" s="28">
        <f>IF(OR(L485=1,M485=1),IF(B485+364&lt;=$D$5,(B485+364-$D$4+1)/365,IF(B485&gt;$D$4,($D$5-B485+1)/365,$D$6/365)),0)</f>
        <v>0</v>
      </c>
      <c r="O485" s="28">
        <f>'Data &amp; Parameter'!$E$16*'Data &amp; Parameter'!$E$17*('Data &amp; Parameter'!$E$18+'Data &amp; Parameter'!$E$19)*'Data &amp; Parameter'!$E$20*'Data &amp; Parameter'!$E$37*N485</f>
        <v>0</v>
      </c>
      <c r="P485">
        <f>ROUNDUP(IF(D485&gt;$D$4,0,($D$4-D485+1)/365),0)</f>
        <v>0</v>
      </c>
      <c r="Q485">
        <f>ROUNDUP(IF(D485&gt;$D$5,0,($D$5-D485+1)/365),0)</f>
        <v>0</v>
      </c>
      <c r="R485" s="28">
        <f>IF(OR(P485=1,Q485=1),IF(D485+364&lt;=$D$5,(D485+364-$D$4+1)/365,IF(D485&gt;$D$4,($D$5-D485+1)/365,$D$6/365)),0)</f>
        <v>0</v>
      </c>
      <c r="S485" s="28">
        <f>'Data &amp; Parameter'!$E$16*'Data &amp; Parameter'!$E$17*('Data &amp; Parameter'!$E$18+'Data &amp; Parameter'!$E$19)*'Data &amp; Parameter'!$E$20*'Data &amp; Parameter'!$E$37*R485</f>
        <v>0</v>
      </c>
      <c r="T485" s="28">
        <f t="shared" si="7"/>
        <v>0</v>
      </c>
    </row>
    <row r="486" spans="1:20" ht="15.75" customHeight="1" x14ac:dyDescent="0.35">
      <c r="A486">
        <v>479</v>
      </c>
      <c r="B486" s="76">
        <v>44234</v>
      </c>
      <c r="C486" s="1" t="s">
        <v>1631</v>
      </c>
      <c r="D486" s="76">
        <v>44234</v>
      </c>
      <c r="E486" s="1" t="s">
        <v>1632</v>
      </c>
      <c r="F486" s="1" t="s">
        <v>1633</v>
      </c>
      <c r="G486" s="1" t="s">
        <v>123</v>
      </c>
      <c r="H486" s="1" t="s">
        <v>124</v>
      </c>
      <c r="I486" s="1" t="s">
        <v>125</v>
      </c>
      <c r="J486" s="1" t="s">
        <v>1616</v>
      </c>
      <c r="K486" s="1" t="s">
        <v>1616</v>
      </c>
      <c r="L486">
        <f>ROUNDUP(IF(B486&gt;$D$4,0,($D$4-B486+1)/365),0)</f>
        <v>0</v>
      </c>
      <c r="M486">
        <f>ROUNDUP(IF(B486&gt;$D$5,0,($D$5-B486+1)/365),0)</f>
        <v>0</v>
      </c>
      <c r="N486" s="28">
        <f>IF(OR(L486=1,M486=1),IF(B486+364&lt;=$D$5,(B486+364-$D$4+1)/365,IF(B486&gt;$D$4,($D$5-B486+1)/365,$D$6/365)),0)</f>
        <v>0</v>
      </c>
      <c r="O486" s="28">
        <f>'Data &amp; Parameter'!$E$16*'Data &amp; Parameter'!$E$17*('Data &amp; Parameter'!$E$18+'Data &amp; Parameter'!$E$19)*'Data &amp; Parameter'!$E$20*'Data &amp; Parameter'!$E$37*N486</f>
        <v>0</v>
      </c>
      <c r="P486">
        <f>ROUNDUP(IF(D486&gt;$D$4,0,($D$4-D486+1)/365),0)</f>
        <v>0</v>
      </c>
      <c r="Q486">
        <f>ROUNDUP(IF(D486&gt;$D$5,0,($D$5-D486+1)/365),0)</f>
        <v>0</v>
      </c>
      <c r="R486" s="28">
        <f>IF(OR(P486=1,Q486=1),IF(D486+364&lt;=$D$5,(D486+364-$D$4+1)/365,IF(D486&gt;$D$4,($D$5-D486+1)/365,$D$6/365)),0)</f>
        <v>0</v>
      </c>
      <c r="S486" s="28">
        <f>'Data &amp; Parameter'!$E$16*'Data &amp; Parameter'!$E$17*('Data &amp; Parameter'!$E$18+'Data &amp; Parameter'!$E$19)*'Data &amp; Parameter'!$E$20*'Data &amp; Parameter'!$E$37*R486</f>
        <v>0</v>
      </c>
      <c r="T486" s="28">
        <f t="shared" si="7"/>
        <v>0</v>
      </c>
    </row>
    <row r="487" spans="1:20" ht="15.75" customHeight="1" x14ac:dyDescent="0.35">
      <c r="A487">
        <v>480</v>
      </c>
      <c r="B487" s="76">
        <v>44234</v>
      </c>
      <c r="C487" s="1" t="s">
        <v>1634</v>
      </c>
      <c r="D487" s="76">
        <v>44234</v>
      </c>
      <c r="E487" s="1" t="s">
        <v>1635</v>
      </c>
      <c r="F487" s="1" t="s">
        <v>1636</v>
      </c>
      <c r="G487" s="1" t="s">
        <v>123</v>
      </c>
      <c r="H487" s="1" t="s">
        <v>124</v>
      </c>
      <c r="I487" s="1" t="s">
        <v>125</v>
      </c>
      <c r="J487" s="1" t="s">
        <v>1623</v>
      </c>
      <c r="K487" s="1" t="s">
        <v>1623</v>
      </c>
      <c r="L487">
        <f>ROUNDUP(IF(B487&gt;$D$4,0,($D$4-B487+1)/365),0)</f>
        <v>0</v>
      </c>
      <c r="M487">
        <f>ROUNDUP(IF(B487&gt;$D$5,0,($D$5-B487+1)/365),0)</f>
        <v>0</v>
      </c>
      <c r="N487" s="28">
        <f>IF(OR(L487=1,M487=1),IF(B487+364&lt;=$D$5,(B487+364-$D$4+1)/365,IF(B487&gt;$D$4,($D$5-B487+1)/365,$D$6/365)),0)</f>
        <v>0</v>
      </c>
      <c r="O487" s="28">
        <f>'Data &amp; Parameter'!$E$16*'Data &amp; Parameter'!$E$17*('Data &amp; Parameter'!$E$18+'Data &amp; Parameter'!$E$19)*'Data &amp; Parameter'!$E$20*'Data &amp; Parameter'!$E$37*N487</f>
        <v>0</v>
      </c>
      <c r="P487">
        <f>ROUNDUP(IF(D487&gt;$D$4,0,($D$4-D487+1)/365),0)</f>
        <v>0</v>
      </c>
      <c r="Q487">
        <f>ROUNDUP(IF(D487&gt;$D$5,0,($D$5-D487+1)/365),0)</f>
        <v>0</v>
      </c>
      <c r="R487" s="28">
        <f>IF(OR(P487=1,Q487=1),IF(D487+364&lt;=$D$5,(D487+364-$D$4+1)/365,IF(D487&gt;$D$4,($D$5-D487+1)/365,$D$6/365)),0)</f>
        <v>0</v>
      </c>
      <c r="S487" s="28">
        <f>'Data &amp; Parameter'!$E$16*'Data &amp; Parameter'!$E$17*('Data &amp; Parameter'!$E$18+'Data &amp; Parameter'!$E$19)*'Data &amp; Parameter'!$E$20*'Data &amp; Parameter'!$E$37*R487</f>
        <v>0</v>
      </c>
      <c r="T487" s="28">
        <f t="shared" si="7"/>
        <v>0</v>
      </c>
    </row>
    <row r="488" spans="1:20" ht="15.75" customHeight="1" x14ac:dyDescent="0.35">
      <c r="A488">
        <v>481</v>
      </c>
      <c r="B488" s="76">
        <v>44234</v>
      </c>
      <c r="C488" s="1" t="s">
        <v>1637</v>
      </c>
      <c r="D488" s="76">
        <v>44234</v>
      </c>
      <c r="E488" s="1" t="s">
        <v>1638</v>
      </c>
      <c r="F488" s="1" t="s">
        <v>1639</v>
      </c>
      <c r="G488" s="1" t="s">
        <v>123</v>
      </c>
      <c r="H488" s="1" t="s">
        <v>124</v>
      </c>
      <c r="I488" s="1" t="s">
        <v>125</v>
      </c>
      <c r="J488" s="1" t="s">
        <v>1623</v>
      </c>
      <c r="K488" s="1" t="s">
        <v>1623</v>
      </c>
      <c r="L488">
        <f>ROUNDUP(IF(B488&gt;$D$4,0,($D$4-B488+1)/365),0)</f>
        <v>0</v>
      </c>
      <c r="M488">
        <f>ROUNDUP(IF(B488&gt;$D$5,0,($D$5-B488+1)/365),0)</f>
        <v>0</v>
      </c>
      <c r="N488" s="28">
        <f>IF(OR(L488=1,M488=1),IF(B488+364&lt;=$D$5,(B488+364-$D$4+1)/365,IF(B488&gt;$D$4,($D$5-B488+1)/365,$D$6/365)),0)</f>
        <v>0</v>
      </c>
      <c r="O488" s="28">
        <f>'Data &amp; Parameter'!$E$16*'Data &amp; Parameter'!$E$17*('Data &amp; Parameter'!$E$18+'Data &amp; Parameter'!$E$19)*'Data &amp; Parameter'!$E$20*'Data &amp; Parameter'!$E$37*N488</f>
        <v>0</v>
      </c>
      <c r="P488">
        <f>ROUNDUP(IF(D488&gt;$D$4,0,($D$4-D488+1)/365),0)</f>
        <v>0</v>
      </c>
      <c r="Q488">
        <f>ROUNDUP(IF(D488&gt;$D$5,0,($D$5-D488+1)/365),0)</f>
        <v>0</v>
      </c>
      <c r="R488" s="28">
        <f>IF(OR(P488=1,Q488=1),IF(D488+364&lt;=$D$5,(D488+364-$D$4+1)/365,IF(D488&gt;$D$4,($D$5-D488+1)/365,$D$6/365)),0)</f>
        <v>0</v>
      </c>
      <c r="S488" s="28">
        <f>'Data &amp; Parameter'!$E$16*'Data &amp; Parameter'!$E$17*('Data &amp; Parameter'!$E$18+'Data &amp; Parameter'!$E$19)*'Data &amp; Parameter'!$E$20*'Data &amp; Parameter'!$E$37*R488</f>
        <v>0</v>
      </c>
      <c r="T488" s="28">
        <f t="shared" si="7"/>
        <v>0</v>
      </c>
    </row>
    <row r="489" spans="1:20" ht="15.75" customHeight="1" x14ac:dyDescent="0.35">
      <c r="A489">
        <v>482</v>
      </c>
      <c r="B489" s="76">
        <v>44234</v>
      </c>
      <c r="C489" s="1" t="s">
        <v>1640</v>
      </c>
      <c r="D489" s="76">
        <v>44234</v>
      </c>
      <c r="E489" s="1" t="s">
        <v>1641</v>
      </c>
      <c r="F489" s="1" t="s">
        <v>1642</v>
      </c>
      <c r="G489" s="1" t="s">
        <v>123</v>
      </c>
      <c r="H489" s="1" t="s">
        <v>124</v>
      </c>
      <c r="I489" s="1" t="s">
        <v>125</v>
      </c>
      <c r="J489" s="1" t="s">
        <v>1616</v>
      </c>
      <c r="K489" s="1" t="s">
        <v>1616</v>
      </c>
      <c r="L489">
        <f>ROUNDUP(IF(B489&gt;$D$4,0,($D$4-B489+1)/365),0)</f>
        <v>0</v>
      </c>
      <c r="M489">
        <f>ROUNDUP(IF(B489&gt;$D$5,0,($D$5-B489+1)/365),0)</f>
        <v>0</v>
      </c>
      <c r="N489" s="28">
        <f>IF(OR(L489=1,M489=1),IF(B489+364&lt;=$D$5,(B489+364-$D$4+1)/365,IF(B489&gt;$D$4,($D$5-B489+1)/365,$D$6/365)),0)</f>
        <v>0</v>
      </c>
      <c r="O489" s="28">
        <f>'Data &amp; Parameter'!$E$16*'Data &amp; Parameter'!$E$17*('Data &amp; Parameter'!$E$18+'Data &amp; Parameter'!$E$19)*'Data &amp; Parameter'!$E$20*'Data &amp; Parameter'!$E$37*N489</f>
        <v>0</v>
      </c>
      <c r="P489">
        <f>ROUNDUP(IF(D489&gt;$D$4,0,($D$4-D489+1)/365),0)</f>
        <v>0</v>
      </c>
      <c r="Q489">
        <f>ROUNDUP(IF(D489&gt;$D$5,0,($D$5-D489+1)/365),0)</f>
        <v>0</v>
      </c>
      <c r="R489" s="28">
        <f>IF(OR(P489=1,Q489=1),IF(D489+364&lt;=$D$5,(D489+364-$D$4+1)/365,IF(D489&gt;$D$4,($D$5-D489+1)/365,$D$6/365)),0)</f>
        <v>0</v>
      </c>
      <c r="S489" s="28">
        <f>'Data &amp; Parameter'!$E$16*'Data &amp; Parameter'!$E$17*('Data &amp; Parameter'!$E$18+'Data &amp; Parameter'!$E$19)*'Data &amp; Parameter'!$E$20*'Data &amp; Parameter'!$E$37*R489</f>
        <v>0</v>
      </c>
      <c r="T489" s="28">
        <f t="shared" si="7"/>
        <v>0</v>
      </c>
    </row>
    <row r="490" spans="1:20" ht="15.75" customHeight="1" x14ac:dyDescent="0.35">
      <c r="A490">
        <v>483</v>
      </c>
      <c r="B490" s="76">
        <v>44234</v>
      </c>
      <c r="C490" s="1" t="s">
        <v>1643</v>
      </c>
      <c r="D490" s="76">
        <v>44234</v>
      </c>
      <c r="E490" s="1" t="s">
        <v>1644</v>
      </c>
      <c r="F490" s="1" t="s">
        <v>1645</v>
      </c>
      <c r="G490" s="1" t="s">
        <v>123</v>
      </c>
      <c r="H490" s="1" t="s">
        <v>124</v>
      </c>
      <c r="I490" s="1" t="s">
        <v>125</v>
      </c>
      <c r="J490" s="1" t="s">
        <v>1623</v>
      </c>
      <c r="K490" s="1" t="s">
        <v>1623</v>
      </c>
      <c r="L490">
        <f>ROUNDUP(IF(B490&gt;$D$4,0,($D$4-B490+1)/365),0)</f>
        <v>0</v>
      </c>
      <c r="M490">
        <f>ROUNDUP(IF(B490&gt;$D$5,0,($D$5-B490+1)/365),0)</f>
        <v>0</v>
      </c>
      <c r="N490" s="28">
        <f>IF(OR(L490=1,M490=1),IF(B490+364&lt;=$D$5,(B490+364-$D$4+1)/365,IF(B490&gt;$D$4,($D$5-B490+1)/365,$D$6/365)),0)</f>
        <v>0</v>
      </c>
      <c r="O490" s="28">
        <f>'Data &amp; Parameter'!$E$16*'Data &amp; Parameter'!$E$17*('Data &amp; Parameter'!$E$18+'Data &amp; Parameter'!$E$19)*'Data &amp; Parameter'!$E$20*'Data &amp; Parameter'!$E$37*N490</f>
        <v>0</v>
      </c>
      <c r="P490">
        <f>ROUNDUP(IF(D490&gt;$D$4,0,($D$4-D490+1)/365),0)</f>
        <v>0</v>
      </c>
      <c r="Q490">
        <f>ROUNDUP(IF(D490&gt;$D$5,0,($D$5-D490+1)/365),0)</f>
        <v>0</v>
      </c>
      <c r="R490" s="28">
        <f>IF(OR(P490=1,Q490=1),IF(D490+364&lt;=$D$5,(D490+364-$D$4+1)/365,IF(D490&gt;$D$4,($D$5-D490+1)/365,$D$6/365)),0)</f>
        <v>0</v>
      </c>
      <c r="S490" s="28">
        <f>'Data &amp; Parameter'!$E$16*'Data &amp; Parameter'!$E$17*('Data &amp; Parameter'!$E$18+'Data &amp; Parameter'!$E$19)*'Data &amp; Parameter'!$E$20*'Data &amp; Parameter'!$E$37*R490</f>
        <v>0</v>
      </c>
      <c r="T490" s="28">
        <f t="shared" si="7"/>
        <v>0</v>
      </c>
    </row>
    <row r="491" spans="1:20" ht="15.75" customHeight="1" x14ac:dyDescent="0.35">
      <c r="A491">
        <v>484</v>
      </c>
      <c r="B491" s="76">
        <v>44234</v>
      </c>
      <c r="C491" s="1" t="s">
        <v>1646</v>
      </c>
      <c r="D491" s="76">
        <v>44234</v>
      </c>
      <c r="E491" s="1" t="s">
        <v>1647</v>
      </c>
      <c r="F491" s="1" t="s">
        <v>1648</v>
      </c>
      <c r="G491" s="1" t="s">
        <v>123</v>
      </c>
      <c r="H491" s="1" t="s">
        <v>124</v>
      </c>
      <c r="I491" s="1" t="s">
        <v>125</v>
      </c>
      <c r="J491" s="1" t="s">
        <v>1612</v>
      </c>
      <c r="K491" s="1" t="s">
        <v>1612</v>
      </c>
      <c r="L491">
        <f>ROUNDUP(IF(B491&gt;$D$4,0,($D$4-B491+1)/365),0)</f>
        <v>0</v>
      </c>
      <c r="M491">
        <f>ROUNDUP(IF(B491&gt;$D$5,0,($D$5-B491+1)/365),0)</f>
        <v>0</v>
      </c>
      <c r="N491" s="28">
        <f>IF(OR(L491=1,M491=1),IF(B491+364&lt;=$D$5,(B491+364-$D$4+1)/365,IF(B491&gt;$D$4,($D$5-B491+1)/365,$D$6/365)),0)</f>
        <v>0</v>
      </c>
      <c r="O491" s="28">
        <f>'Data &amp; Parameter'!$E$16*'Data &amp; Parameter'!$E$17*('Data &amp; Parameter'!$E$18+'Data &amp; Parameter'!$E$19)*'Data &amp; Parameter'!$E$20*'Data &amp; Parameter'!$E$37*N491</f>
        <v>0</v>
      </c>
      <c r="P491">
        <f>ROUNDUP(IF(D491&gt;$D$4,0,($D$4-D491+1)/365),0)</f>
        <v>0</v>
      </c>
      <c r="Q491">
        <f>ROUNDUP(IF(D491&gt;$D$5,0,($D$5-D491+1)/365),0)</f>
        <v>0</v>
      </c>
      <c r="R491" s="28">
        <f>IF(OR(P491=1,Q491=1),IF(D491+364&lt;=$D$5,(D491+364-$D$4+1)/365,IF(D491&gt;$D$4,($D$5-D491+1)/365,$D$6/365)),0)</f>
        <v>0</v>
      </c>
      <c r="S491" s="28">
        <f>'Data &amp; Parameter'!$E$16*'Data &amp; Parameter'!$E$17*('Data &amp; Parameter'!$E$18+'Data &amp; Parameter'!$E$19)*'Data &amp; Parameter'!$E$20*'Data &amp; Parameter'!$E$37*R491</f>
        <v>0</v>
      </c>
      <c r="T491" s="28">
        <f t="shared" si="7"/>
        <v>0</v>
      </c>
    </row>
    <row r="492" spans="1:20" ht="15.75" customHeight="1" x14ac:dyDescent="0.35">
      <c r="A492">
        <v>485</v>
      </c>
      <c r="B492" s="76">
        <v>44234</v>
      </c>
      <c r="C492" s="1" t="s">
        <v>1649</v>
      </c>
      <c r="D492" s="76">
        <v>44234</v>
      </c>
      <c r="E492" s="1" t="s">
        <v>1650</v>
      </c>
      <c r="F492" s="1" t="s">
        <v>1651</v>
      </c>
      <c r="G492" s="1" t="s">
        <v>123</v>
      </c>
      <c r="H492" s="1" t="s">
        <v>124</v>
      </c>
      <c r="I492" s="1" t="s">
        <v>125</v>
      </c>
      <c r="J492" s="1" t="s">
        <v>1616</v>
      </c>
      <c r="K492" s="1" t="s">
        <v>1616</v>
      </c>
      <c r="L492">
        <f>ROUNDUP(IF(B492&gt;$D$4,0,($D$4-B492+1)/365),0)</f>
        <v>0</v>
      </c>
      <c r="M492">
        <f>ROUNDUP(IF(B492&gt;$D$5,0,($D$5-B492+1)/365),0)</f>
        <v>0</v>
      </c>
      <c r="N492" s="28">
        <f>IF(OR(L492=1,M492=1),IF(B492+364&lt;=$D$5,(B492+364-$D$4+1)/365,IF(B492&gt;$D$4,($D$5-B492+1)/365,$D$6/365)),0)</f>
        <v>0</v>
      </c>
      <c r="O492" s="28">
        <f>'Data &amp; Parameter'!$E$16*'Data &amp; Parameter'!$E$17*('Data &amp; Parameter'!$E$18+'Data &amp; Parameter'!$E$19)*'Data &amp; Parameter'!$E$20*'Data &amp; Parameter'!$E$37*N492</f>
        <v>0</v>
      </c>
      <c r="P492">
        <f>ROUNDUP(IF(D492&gt;$D$4,0,($D$4-D492+1)/365),0)</f>
        <v>0</v>
      </c>
      <c r="Q492">
        <f>ROUNDUP(IF(D492&gt;$D$5,0,($D$5-D492+1)/365),0)</f>
        <v>0</v>
      </c>
      <c r="R492" s="28">
        <f>IF(OR(P492=1,Q492=1),IF(D492+364&lt;=$D$5,(D492+364-$D$4+1)/365,IF(D492&gt;$D$4,($D$5-D492+1)/365,$D$6/365)),0)</f>
        <v>0</v>
      </c>
      <c r="S492" s="28">
        <f>'Data &amp; Parameter'!$E$16*'Data &amp; Parameter'!$E$17*('Data &amp; Parameter'!$E$18+'Data &amp; Parameter'!$E$19)*'Data &amp; Parameter'!$E$20*'Data &amp; Parameter'!$E$37*R492</f>
        <v>0</v>
      </c>
      <c r="T492" s="28">
        <f t="shared" si="7"/>
        <v>0</v>
      </c>
    </row>
    <row r="493" spans="1:20" ht="15.75" customHeight="1" x14ac:dyDescent="0.35">
      <c r="A493">
        <v>486</v>
      </c>
      <c r="B493" s="76">
        <v>44234</v>
      </c>
      <c r="C493" s="1" t="s">
        <v>1652</v>
      </c>
      <c r="D493" s="76">
        <v>44234</v>
      </c>
      <c r="E493" s="1" t="s">
        <v>1653</v>
      </c>
      <c r="F493" s="1" t="s">
        <v>1654</v>
      </c>
      <c r="G493" s="1" t="s">
        <v>123</v>
      </c>
      <c r="H493" s="1" t="s">
        <v>124</v>
      </c>
      <c r="I493" s="1" t="s">
        <v>125</v>
      </c>
      <c r="J493" s="1" t="s">
        <v>1623</v>
      </c>
      <c r="K493" s="1" t="s">
        <v>1623</v>
      </c>
      <c r="L493">
        <f>ROUNDUP(IF(B493&gt;$D$4,0,($D$4-B493+1)/365),0)</f>
        <v>0</v>
      </c>
      <c r="M493">
        <f>ROUNDUP(IF(B493&gt;$D$5,0,($D$5-B493+1)/365),0)</f>
        <v>0</v>
      </c>
      <c r="N493" s="28">
        <f>IF(OR(L493=1,M493=1),IF(B493+364&lt;=$D$5,(B493+364-$D$4+1)/365,IF(B493&gt;$D$4,($D$5-B493+1)/365,$D$6/365)),0)</f>
        <v>0</v>
      </c>
      <c r="O493" s="28">
        <f>'Data &amp; Parameter'!$E$16*'Data &amp; Parameter'!$E$17*('Data &amp; Parameter'!$E$18+'Data &amp; Parameter'!$E$19)*'Data &amp; Parameter'!$E$20*'Data &amp; Parameter'!$E$37*N493</f>
        <v>0</v>
      </c>
      <c r="P493">
        <f>ROUNDUP(IF(D493&gt;$D$4,0,($D$4-D493+1)/365),0)</f>
        <v>0</v>
      </c>
      <c r="Q493">
        <f>ROUNDUP(IF(D493&gt;$D$5,0,($D$5-D493+1)/365),0)</f>
        <v>0</v>
      </c>
      <c r="R493" s="28">
        <f>IF(OR(P493=1,Q493=1),IF(D493+364&lt;=$D$5,(D493+364-$D$4+1)/365,IF(D493&gt;$D$4,($D$5-D493+1)/365,$D$6/365)),0)</f>
        <v>0</v>
      </c>
      <c r="S493" s="28">
        <f>'Data &amp; Parameter'!$E$16*'Data &amp; Parameter'!$E$17*('Data &amp; Parameter'!$E$18+'Data &amp; Parameter'!$E$19)*'Data &amp; Parameter'!$E$20*'Data &amp; Parameter'!$E$37*R493</f>
        <v>0</v>
      </c>
      <c r="T493" s="28">
        <f t="shared" si="7"/>
        <v>0</v>
      </c>
    </row>
    <row r="494" spans="1:20" ht="15.75" customHeight="1" x14ac:dyDescent="0.35">
      <c r="A494">
        <v>487</v>
      </c>
      <c r="B494" s="76">
        <v>44234</v>
      </c>
      <c r="C494" s="1" t="s">
        <v>1655</v>
      </c>
      <c r="D494" s="76">
        <v>44234</v>
      </c>
      <c r="E494" s="1" t="s">
        <v>1656</v>
      </c>
      <c r="F494" s="1" t="s">
        <v>1657</v>
      </c>
      <c r="G494" s="1" t="s">
        <v>123</v>
      </c>
      <c r="H494" s="1" t="s">
        <v>124</v>
      </c>
      <c r="I494" s="1" t="s">
        <v>125</v>
      </c>
      <c r="J494" s="1" t="s">
        <v>1623</v>
      </c>
      <c r="K494" s="1" t="s">
        <v>1623</v>
      </c>
      <c r="L494">
        <f>ROUNDUP(IF(B494&gt;$D$4,0,($D$4-B494+1)/365),0)</f>
        <v>0</v>
      </c>
      <c r="M494">
        <f>ROUNDUP(IF(B494&gt;$D$5,0,($D$5-B494+1)/365),0)</f>
        <v>0</v>
      </c>
      <c r="N494" s="28">
        <f>IF(OR(L494=1,M494=1),IF(B494+364&lt;=$D$5,(B494+364-$D$4+1)/365,IF(B494&gt;$D$4,($D$5-B494+1)/365,$D$6/365)),0)</f>
        <v>0</v>
      </c>
      <c r="O494" s="28">
        <f>'Data &amp; Parameter'!$E$16*'Data &amp; Parameter'!$E$17*('Data &amp; Parameter'!$E$18+'Data &amp; Parameter'!$E$19)*'Data &amp; Parameter'!$E$20*'Data &amp; Parameter'!$E$37*N494</f>
        <v>0</v>
      </c>
      <c r="P494">
        <f>ROUNDUP(IF(D494&gt;$D$4,0,($D$4-D494+1)/365),0)</f>
        <v>0</v>
      </c>
      <c r="Q494">
        <f>ROUNDUP(IF(D494&gt;$D$5,0,($D$5-D494+1)/365),0)</f>
        <v>0</v>
      </c>
      <c r="R494" s="28">
        <f>IF(OR(P494=1,Q494=1),IF(D494+364&lt;=$D$5,(D494+364-$D$4+1)/365,IF(D494&gt;$D$4,($D$5-D494+1)/365,$D$6/365)),0)</f>
        <v>0</v>
      </c>
      <c r="S494" s="28">
        <f>'Data &amp; Parameter'!$E$16*'Data &amp; Parameter'!$E$17*('Data &amp; Parameter'!$E$18+'Data &amp; Parameter'!$E$19)*'Data &amp; Parameter'!$E$20*'Data &amp; Parameter'!$E$37*R494</f>
        <v>0</v>
      </c>
      <c r="T494" s="28">
        <f t="shared" si="7"/>
        <v>0</v>
      </c>
    </row>
    <row r="495" spans="1:20" ht="15.75" customHeight="1" x14ac:dyDescent="0.35">
      <c r="A495">
        <v>488</v>
      </c>
      <c r="B495" s="76">
        <v>44234</v>
      </c>
      <c r="C495" s="1" t="s">
        <v>1658</v>
      </c>
      <c r="D495" s="76">
        <v>44234</v>
      </c>
      <c r="E495" s="1" t="s">
        <v>1659</v>
      </c>
      <c r="F495" s="1" t="s">
        <v>1660</v>
      </c>
      <c r="G495" s="1" t="s">
        <v>123</v>
      </c>
      <c r="H495" s="1" t="s">
        <v>124</v>
      </c>
      <c r="I495" s="1" t="s">
        <v>125</v>
      </c>
      <c r="J495" s="1" t="s">
        <v>1661</v>
      </c>
      <c r="K495" s="1" t="s">
        <v>1616</v>
      </c>
      <c r="L495">
        <f>ROUNDUP(IF(B495&gt;$D$4,0,($D$4-B495+1)/365),0)</f>
        <v>0</v>
      </c>
      <c r="M495">
        <f>ROUNDUP(IF(B495&gt;$D$5,0,($D$5-B495+1)/365),0)</f>
        <v>0</v>
      </c>
      <c r="N495" s="28">
        <f>IF(OR(L495=1,M495=1),IF(B495+364&lt;=$D$5,(B495+364-$D$4+1)/365,IF(B495&gt;$D$4,($D$5-B495+1)/365,$D$6/365)),0)</f>
        <v>0</v>
      </c>
      <c r="O495" s="28">
        <f>'Data &amp; Parameter'!$E$16*'Data &amp; Parameter'!$E$17*('Data &amp; Parameter'!$E$18+'Data &amp; Parameter'!$E$19)*'Data &amp; Parameter'!$E$20*'Data &amp; Parameter'!$E$37*N495</f>
        <v>0</v>
      </c>
      <c r="P495">
        <f>ROUNDUP(IF(D495&gt;$D$4,0,($D$4-D495+1)/365),0)</f>
        <v>0</v>
      </c>
      <c r="Q495">
        <f>ROUNDUP(IF(D495&gt;$D$5,0,($D$5-D495+1)/365),0)</f>
        <v>0</v>
      </c>
      <c r="R495" s="28">
        <f>IF(OR(P495=1,Q495=1),IF(D495+364&lt;=$D$5,(D495+364-$D$4+1)/365,IF(D495&gt;$D$4,($D$5-D495+1)/365,$D$6/365)),0)</f>
        <v>0</v>
      </c>
      <c r="S495" s="28">
        <f>'Data &amp; Parameter'!$E$16*'Data &amp; Parameter'!$E$17*('Data &amp; Parameter'!$E$18+'Data &amp; Parameter'!$E$19)*'Data &amp; Parameter'!$E$20*'Data &amp; Parameter'!$E$37*R495</f>
        <v>0</v>
      </c>
      <c r="T495" s="28">
        <f t="shared" si="7"/>
        <v>0</v>
      </c>
    </row>
    <row r="496" spans="1:20" ht="15.75" customHeight="1" x14ac:dyDescent="0.35">
      <c r="A496">
        <v>489</v>
      </c>
      <c r="B496" s="76">
        <v>44234</v>
      </c>
      <c r="C496" s="1" t="s">
        <v>1662</v>
      </c>
      <c r="D496" s="76">
        <v>44234</v>
      </c>
      <c r="E496" s="1" t="s">
        <v>1663</v>
      </c>
      <c r="F496" s="1" t="s">
        <v>1664</v>
      </c>
      <c r="G496" s="1" t="s">
        <v>123</v>
      </c>
      <c r="H496" s="1" t="s">
        <v>124</v>
      </c>
      <c r="I496" s="1" t="s">
        <v>125</v>
      </c>
      <c r="J496" s="1" t="s">
        <v>1623</v>
      </c>
      <c r="K496" s="1" t="s">
        <v>1623</v>
      </c>
      <c r="L496">
        <f>ROUNDUP(IF(B496&gt;$D$4,0,($D$4-B496+1)/365),0)</f>
        <v>0</v>
      </c>
      <c r="M496">
        <f>ROUNDUP(IF(B496&gt;$D$5,0,($D$5-B496+1)/365),0)</f>
        <v>0</v>
      </c>
      <c r="N496" s="28">
        <f>IF(OR(L496=1,M496=1),IF(B496+364&lt;=$D$5,(B496+364-$D$4+1)/365,IF(B496&gt;$D$4,($D$5-B496+1)/365,$D$6/365)),0)</f>
        <v>0</v>
      </c>
      <c r="O496" s="28">
        <f>'Data &amp; Parameter'!$E$16*'Data &amp; Parameter'!$E$17*('Data &amp; Parameter'!$E$18+'Data &amp; Parameter'!$E$19)*'Data &amp; Parameter'!$E$20*'Data &amp; Parameter'!$E$37*N496</f>
        <v>0</v>
      </c>
      <c r="P496">
        <f>ROUNDUP(IF(D496&gt;$D$4,0,($D$4-D496+1)/365),0)</f>
        <v>0</v>
      </c>
      <c r="Q496">
        <f>ROUNDUP(IF(D496&gt;$D$5,0,($D$5-D496+1)/365),0)</f>
        <v>0</v>
      </c>
      <c r="R496" s="28">
        <f>IF(OR(P496=1,Q496=1),IF(D496+364&lt;=$D$5,(D496+364-$D$4+1)/365,IF(D496&gt;$D$4,($D$5-D496+1)/365,$D$6/365)),0)</f>
        <v>0</v>
      </c>
      <c r="S496" s="28">
        <f>'Data &amp; Parameter'!$E$16*'Data &amp; Parameter'!$E$17*('Data &amp; Parameter'!$E$18+'Data &amp; Parameter'!$E$19)*'Data &amp; Parameter'!$E$20*'Data &amp; Parameter'!$E$37*R496</f>
        <v>0</v>
      </c>
      <c r="T496" s="28">
        <f t="shared" si="7"/>
        <v>0</v>
      </c>
    </row>
    <row r="497" spans="1:20" ht="15.75" customHeight="1" x14ac:dyDescent="0.35">
      <c r="A497">
        <v>490</v>
      </c>
      <c r="B497" s="76">
        <v>44234</v>
      </c>
      <c r="C497" s="1" t="s">
        <v>1665</v>
      </c>
      <c r="D497" s="76">
        <v>44234</v>
      </c>
      <c r="E497" s="1" t="s">
        <v>1666</v>
      </c>
      <c r="F497" s="1" t="s">
        <v>1667</v>
      </c>
      <c r="G497" s="1" t="s">
        <v>123</v>
      </c>
      <c r="H497" s="1" t="s">
        <v>124</v>
      </c>
      <c r="I497" s="1" t="s">
        <v>125</v>
      </c>
      <c r="J497" s="1" t="s">
        <v>1616</v>
      </c>
      <c r="K497" s="1" t="s">
        <v>1616</v>
      </c>
      <c r="L497">
        <f>ROUNDUP(IF(B497&gt;$D$4,0,($D$4-B497+1)/365),0)</f>
        <v>0</v>
      </c>
      <c r="M497">
        <f>ROUNDUP(IF(B497&gt;$D$5,0,($D$5-B497+1)/365),0)</f>
        <v>0</v>
      </c>
      <c r="N497" s="28">
        <f>IF(OR(L497=1,M497=1),IF(B497+364&lt;=$D$5,(B497+364-$D$4+1)/365,IF(B497&gt;$D$4,($D$5-B497+1)/365,$D$6/365)),0)</f>
        <v>0</v>
      </c>
      <c r="O497" s="28">
        <f>'Data &amp; Parameter'!$E$16*'Data &amp; Parameter'!$E$17*('Data &amp; Parameter'!$E$18+'Data &amp; Parameter'!$E$19)*'Data &amp; Parameter'!$E$20*'Data &amp; Parameter'!$E$37*N497</f>
        <v>0</v>
      </c>
      <c r="P497">
        <f>ROUNDUP(IF(D497&gt;$D$4,0,($D$4-D497+1)/365),0)</f>
        <v>0</v>
      </c>
      <c r="Q497">
        <f>ROUNDUP(IF(D497&gt;$D$5,0,($D$5-D497+1)/365),0)</f>
        <v>0</v>
      </c>
      <c r="R497" s="28">
        <f>IF(OR(P497=1,Q497=1),IF(D497+364&lt;=$D$5,(D497+364-$D$4+1)/365,IF(D497&gt;$D$4,($D$5-D497+1)/365,$D$6/365)),0)</f>
        <v>0</v>
      </c>
      <c r="S497" s="28">
        <f>'Data &amp; Parameter'!$E$16*'Data &amp; Parameter'!$E$17*('Data &amp; Parameter'!$E$18+'Data &amp; Parameter'!$E$19)*'Data &amp; Parameter'!$E$20*'Data &amp; Parameter'!$E$37*R497</f>
        <v>0</v>
      </c>
      <c r="T497" s="28">
        <f t="shared" si="7"/>
        <v>0</v>
      </c>
    </row>
    <row r="498" spans="1:20" ht="15.75" customHeight="1" x14ac:dyDescent="0.35">
      <c r="A498">
        <v>491</v>
      </c>
      <c r="B498" s="76">
        <v>44234</v>
      </c>
      <c r="C498" s="1" t="s">
        <v>1668</v>
      </c>
      <c r="D498" s="76">
        <v>44234</v>
      </c>
      <c r="E498" s="1" t="s">
        <v>1669</v>
      </c>
      <c r="F498" s="1" t="s">
        <v>1670</v>
      </c>
      <c r="G498" s="1" t="s">
        <v>123</v>
      </c>
      <c r="H498" s="1" t="s">
        <v>124</v>
      </c>
      <c r="I498" s="1" t="s">
        <v>125</v>
      </c>
      <c r="J498" s="1" t="s">
        <v>1623</v>
      </c>
      <c r="K498" s="1" t="s">
        <v>1623</v>
      </c>
      <c r="L498">
        <f>ROUNDUP(IF(B498&gt;$D$4,0,($D$4-B498+1)/365),0)</f>
        <v>0</v>
      </c>
      <c r="M498">
        <f>ROUNDUP(IF(B498&gt;$D$5,0,($D$5-B498+1)/365),0)</f>
        <v>0</v>
      </c>
      <c r="N498" s="28">
        <f>IF(OR(L498=1,M498=1),IF(B498+364&lt;=$D$5,(B498+364-$D$4+1)/365,IF(B498&gt;$D$4,($D$5-B498+1)/365,$D$6/365)),0)</f>
        <v>0</v>
      </c>
      <c r="O498" s="28">
        <f>'Data &amp; Parameter'!$E$16*'Data &amp; Parameter'!$E$17*('Data &amp; Parameter'!$E$18+'Data &amp; Parameter'!$E$19)*'Data &amp; Parameter'!$E$20*'Data &amp; Parameter'!$E$37*N498</f>
        <v>0</v>
      </c>
      <c r="P498">
        <f>ROUNDUP(IF(D498&gt;$D$4,0,($D$4-D498+1)/365),0)</f>
        <v>0</v>
      </c>
      <c r="Q498">
        <f>ROUNDUP(IF(D498&gt;$D$5,0,($D$5-D498+1)/365),0)</f>
        <v>0</v>
      </c>
      <c r="R498" s="28">
        <f>IF(OR(P498=1,Q498=1),IF(D498+364&lt;=$D$5,(D498+364-$D$4+1)/365,IF(D498&gt;$D$4,($D$5-D498+1)/365,$D$6/365)),0)</f>
        <v>0</v>
      </c>
      <c r="S498" s="28">
        <f>'Data &amp; Parameter'!$E$16*'Data &amp; Parameter'!$E$17*('Data &amp; Parameter'!$E$18+'Data &amp; Parameter'!$E$19)*'Data &amp; Parameter'!$E$20*'Data &amp; Parameter'!$E$37*R498</f>
        <v>0</v>
      </c>
      <c r="T498" s="28">
        <f t="shared" si="7"/>
        <v>0</v>
      </c>
    </row>
    <row r="499" spans="1:20" ht="15.75" customHeight="1" x14ac:dyDescent="0.35">
      <c r="A499">
        <v>492</v>
      </c>
      <c r="B499" s="76">
        <v>44234</v>
      </c>
      <c r="C499" s="1" t="s">
        <v>1671</v>
      </c>
      <c r="D499" s="76">
        <v>44234</v>
      </c>
      <c r="E499" s="1" t="s">
        <v>1672</v>
      </c>
      <c r="F499" s="1" t="s">
        <v>1673</v>
      </c>
      <c r="G499" s="1" t="s">
        <v>123</v>
      </c>
      <c r="H499" s="1" t="s">
        <v>124</v>
      </c>
      <c r="I499" s="1" t="s">
        <v>125</v>
      </c>
      <c r="J499" s="1" t="s">
        <v>1616</v>
      </c>
      <c r="K499" s="1" t="s">
        <v>1616</v>
      </c>
      <c r="L499">
        <f>ROUNDUP(IF(B499&gt;$D$4,0,($D$4-B499+1)/365),0)</f>
        <v>0</v>
      </c>
      <c r="M499">
        <f>ROUNDUP(IF(B499&gt;$D$5,0,($D$5-B499+1)/365),0)</f>
        <v>0</v>
      </c>
      <c r="N499" s="28">
        <f>IF(OR(L499=1,M499=1),IF(B499+364&lt;=$D$5,(B499+364-$D$4+1)/365,IF(B499&gt;$D$4,($D$5-B499+1)/365,$D$6/365)),0)</f>
        <v>0</v>
      </c>
      <c r="O499" s="28">
        <f>'Data &amp; Parameter'!$E$16*'Data &amp; Parameter'!$E$17*('Data &amp; Parameter'!$E$18+'Data &amp; Parameter'!$E$19)*'Data &amp; Parameter'!$E$20*'Data &amp; Parameter'!$E$37*N499</f>
        <v>0</v>
      </c>
      <c r="P499">
        <f>ROUNDUP(IF(D499&gt;$D$4,0,($D$4-D499+1)/365),0)</f>
        <v>0</v>
      </c>
      <c r="Q499">
        <f>ROUNDUP(IF(D499&gt;$D$5,0,($D$5-D499+1)/365),0)</f>
        <v>0</v>
      </c>
      <c r="R499" s="28">
        <f>IF(OR(P499=1,Q499=1),IF(D499+364&lt;=$D$5,(D499+364-$D$4+1)/365,IF(D499&gt;$D$4,($D$5-D499+1)/365,$D$6/365)),0)</f>
        <v>0</v>
      </c>
      <c r="S499" s="28">
        <f>'Data &amp; Parameter'!$E$16*'Data &amp; Parameter'!$E$17*('Data &amp; Parameter'!$E$18+'Data &amp; Parameter'!$E$19)*'Data &amp; Parameter'!$E$20*'Data &amp; Parameter'!$E$37*R499</f>
        <v>0</v>
      </c>
      <c r="T499" s="28">
        <f t="shared" si="7"/>
        <v>0</v>
      </c>
    </row>
    <row r="500" spans="1:20" ht="15.75" customHeight="1" x14ac:dyDescent="0.35">
      <c r="A500">
        <v>493</v>
      </c>
      <c r="B500" s="76">
        <v>44234</v>
      </c>
      <c r="C500" s="1" t="s">
        <v>1674</v>
      </c>
      <c r="D500" s="76">
        <v>44234</v>
      </c>
      <c r="E500" s="1" t="s">
        <v>1675</v>
      </c>
      <c r="F500" s="1" t="s">
        <v>1676</v>
      </c>
      <c r="G500" s="1" t="s">
        <v>123</v>
      </c>
      <c r="H500" s="1" t="s">
        <v>124</v>
      </c>
      <c r="I500" s="1" t="s">
        <v>125</v>
      </c>
      <c r="J500" s="1" t="s">
        <v>1623</v>
      </c>
      <c r="K500" s="1" t="s">
        <v>1623</v>
      </c>
      <c r="L500">
        <f>ROUNDUP(IF(B500&gt;$D$4,0,($D$4-B500+1)/365),0)</f>
        <v>0</v>
      </c>
      <c r="M500">
        <f>ROUNDUP(IF(B500&gt;$D$5,0,($D$5-B500+1)/365),0)</f>
        <v>0</v>
      </c>
      <c r="N500" s="28">
        <f>IF(OR(L500=1,M500=1),IF(B500+364&lt;=$D$5,(B500+364-$D$4+1)/365,IF(B500&gt;$D$4,($D$5-B500+1)/365,$D$6/365)),0)</f>
        <v>0</v>
      </c>
      <c r="O500" s="28">
        <f>'Data &amp; Parameter'!$E$16*'Data &amp; Parameter'!$E$17*('Data &amp; Parameter'!$E$18+'Data &amp; Parameter'!$E$19)*'Data &amp; Parameter'!$E$20*'Data &amp; Parameter'!$E$37*N500</f>
        <v>0</v>
      </c>
      <c r="P500">
        <f>ROUNDUP(IF(D500&gt;$D$4,0,($D$4-D500+1)/365),0)</f>
        <v>0</v>
      </c>
      <c r="Q500">
        <f>ROUNDUP(IF(D500&gt;$D$5,0,($D$5-D500+1)/365),0)</f>
        <v>0</v>
      </c>
      <c r="R500" s="28">
        <f>IF(OR(P500=1,Q500=1),IF(D500+364&lt;=$D$5,(D500+364-$D$4+1)/365,IF(D500&gt;$D$4,($D$5-D500+1)/365,$D$6/365)),0)</f>
        <v>0</v>
      </c>
      <c r="S500" s="28">
        <f>'Data &amp; Parameter'!$E$16*'Data &amp; Parameter'!$E$17*('Data &amp; Parameter'!$E$18+'Data &amp; Parameter'!$E$19)*'Data &amp; Parameter'!$E$20*'Data &amp; Parameter'!$E$37*R500</f>
        <v>0</v>
      </c>
      <c r="T500" s="28">
        <f t="shared" si="7"/>
        <v>0</v>
      </c>
    </row>
    <row r="501" spans="1:20" ht="15.75" customHeight="1" x14ac:dyDescent="0.35">
      <c r="A501">
        <v>494</v>
      </c>
      <c r="B501" s="76">
        <v>44234</v>
      </c>
      <c r="C501" s="1" t="s">
        <v>1677</v>
      </c>
      <c r="D501" s="76">
        <v>44234</v>
      </c>
      <c r="E501" s="1" t="s">
        <v>1678</v>
      </c>
      <c r="F501" s="1" t="s">
        <v>1679</v>
      </c>
      <c r="G501" s="1" t="s">
        <v>123</v>
      </c>
      <c r="H501" s="1" t="s">
        <v>124</v>
      </c>
      <c r="I501" s="1" t="s">
        <v>125</v>
      </c>
      <c r="J501" s="1" t="s">
        <v>1616</v>
      </c>
      <c r="K501" s="1" t="s">
        <v>1616</v>
      </c>
      <c r="L501">
        <f>ROUNDUP(IF(B501&gt;$D$4,0,($D$4-B501+1)/365),0)</f>
        <v>0</v>
      </c>
      <c r="M501">
        <f>ROUNDUP(IF(B501&gt;$D$5,0,($D$5-B501+1)/365),0)</f>
        <v>0</v>
      </c>
      <c r="N501" s="28">
        <f>IF(OR(L501=1,M501=1),IF(B501+364&lt;=$D$5,(B501+364-$D$4+1)/365,IF(B501&gt;$D$4,($D$5-B501+1)/365,$D$6/365)),0)</f>
        <v>0</v>
      </c>
      <c r="O501" s="28">
        <f>'Data &amp; Parameter'!$E$16*'Data &amp; Parameter'!$E$17*('Data &amp; Parameter'!$E$18+'Data &amp; Parameter'!$E$19)*'Data &amp; Parameter'!$E$20*'Data &amp; Parameter'!$E$37*N501</f>
        <v>0</v>
      </c>
      <c r="P501">
        <f>ROUNDUP(IF(D501&gt;$D$4,0,($D$4-D501+1)/365),0)</f>
        <v>0</v>
      </c>
      <c r="Q501">
        <f>ROUNDUP(IF(D501&gt;$D$5,0,($D$5-D501+1)/365),0)</f>
        <v>0</v>
      </c>
      <c r="R501" s="28">
        <f>IF(OR(P501=1,Q501=1),IF(D501+364&lt;=$D$5,(D501+364-$D$4+1)/365,IF(D501&gt;$D$4,($D$5-D501+1)/365,$D$6/365)),0)</f>
        <v>0</v>
      </c>
      <c r="S501" s="28">
        <f>'Data &amp; Parameter'!$E$16*'Data &amp; Parameter'!$E$17*('Data &amp; Parameter'!$E$18+'Data &amp; Parameter'!$E$19)*'Data &amp; Parameter'!$E$20*'Data &amp; Parameter'!$E$37*R501</f>
        <v>0</v>
      </c>
      <c r="T501" s="28">
        <f t="shared" si="7"/>
        <v>0</v>
      </c>
    </row>
    <row r="502" spans="1:20" ht="15.75" customHeight="1" x14ac:dyDescent="0.35">
      <c r="A502">
        <v>495</v>
      </c>
      <c r="B502" s="76">
        <v>44234</v>
      </c>
      <c r="C502" s="1" t="s">
        <v>1680</v>
      </c>
      <c r="D502" s="76">
        <v>44234</v>
      </c>
      <c r="E502" s="1" t="s">
        <v>1681</v>
      </c>
      <c r="F502" s="1" t="s">
        <v>1682</v>
      </c>
      <c r="G502" s="1" t="s">
        <v>123</v>
      </c>
      <c r="H502" s="1" t="s">
        <v>124</v>
      </c>
      <c r="I502" s="1" t="s">
        <v>125</v>
      </c>
      <c r="J502" s="1" t="s">
        <v>1623</v>
      </c>
      <c r="K502" s="1" t="s">
        <v>1623</v>
      </c>
      <c r="L502">
        <f>ROUNDUP(IF(B502&gt;$D$4,0,($D$4-B502+1)/365),0)</f>
        <v>0</v>
      </c>
      <c r="M502">
        <f>ROUNDUP(IF(B502&gt;$D$5,0,($D$5-B502+1)/365),0)</f>
        <v>0</v>
      </c>
      <c r="N502" s="28">
        <f>IF(OR(L502=1,M502=1),IF(B502+364&lt;=$D$5,(B502+364-$D$4+1)/365,IF(B502&gt;$D$4,($D$5-B502+1)/365,$D$6/365)),0)</f>
        <v>0</v>
      </c>
      <c r="O502" s="28">
        <f>'Data &amp; Parameter'!$E$16*'Data &amp; Parameter'!$E$17*('Data &amp; Parameter'!$E$18+'Data &amp; Parameter'!$E$19)*'Data &amp; Parameter'!$E$20*'Data &amp; Parameter'!$E$37*N502</f>
        <v>0</v>
      </c>
      <c r="P502">
        <f>ROUNDUP(IF(D502&gt;$D$4,0,($D$4-D502+1)/365),0)</f>
        <v>0</v>
      </c>
      <c r="Q502">
        <f>ROUNDUP(IF(D502&gt;$D$5,0,($D$5-D502+1)/365),0)</f>
        <v>0</v>
      </c>
      <c r="R502" s="28">
        <f>IF(OR(P502=1,Q502=1),IF(D502+364&lt;=$D$5,(D502+364-$D$4+1)/365,IF(D502&gt;$D$4,($D$5-D502+1)/365,$D$6/365)),0)</f>
        <v>0</v>
      </c>
      <c r="S502" s="28">
        <f>'Data &amp; Parameter'!$E$16*'Data &amp; Parameter'!$E$17*('Data &amp; Parameter'!$E$18+'Data &amp; Parameter'!$E$19)*'Data &amp; Parameter'!$E$20*'Data &amp; Parameter'!$E$37*R502</f>
        <v>0</v>
      </c>
      <c r="T502" s="28">
        <f t="shared" si="7"/>
        <v>0</v>
      </c>
    </row>
    <row r="503" spans="1:20" ht="15.75" customHeight="1" x14ac:dyDescent="0.35">
      <c r="A503">
        <v>496</v>
      </c>
      <c r="B503" s="76">
        <v>44234</v>
      </c>
      <c r="C503" s="1" t="s">
        <v>1683</v>
      </c>
      <c r="D503" s="76">
        <v>44234</v>
      </c>
      <c r="E503" s="1" t="s">
        <v>1684</v>
      </c>
      <c r="F503" s="1" t="s">
        <v>1685</v>
      </c>
      <c r="G503" s="1" t="s">
        <v>123</v>
      </c>
      <c r="H503" s="1" t="s">
        <v>124</v>
      </c>
      <c r="I503" s="1" t="s">
        <v>125</v>
      </c>
      <c r="J503" s="1" t="s">
        <v>1616</v>
      </c>
      <c r="K503" s="1" t="s">
        <v>1616</v>
      </c>
      <c r="L503">
        <f>ROUNDUP(IF(B503&gt;$D$4,0,($D$4-B503+1)/365),0)</f>
        <v>0</v>
      </c>
      <c r="M503">
        <f>ROUNDUP(IF(B503&gt;$D$5,0,($D$5-B503+1)/365),0)</f>
        <v>0</v>
      </c>
      <c r="N503" s="28">
        <f>IF(OR(L503=1,M503=1),IF(B503+364&lt;=$D$5,(B503+364-$D$4+1)/365,IF(B503&gt;$D$4,($D$5-B503+1)/365,$D$6/365)),0)</f>
        <v>0</v>
      </c>
      <c r="O503" s="28">
        <f>'Data &amp; Parameter'!$E$16*'Data &amp; Parameter'!$E$17*('Data &amp; Parameter'!$E$18+'Data &amp; Parameter'!$E$19)*'Data &amp; Parameter'!$E$20*'Data &amp; Parameter'!$E$37*N503</f>
        <v>0</v>
      </c>
      <c r="P503">
        <f>ROUNDUP(IF(D503&gt;$D$4,0,($D$4-D503+1)/365),0)</f>
        <v>0</v>
      </c>
      <c r="Q503">
        <f>ROUNDUP(IF(D503&gt;$D$5,0,($D$5-D503+1)/365),0)</f>
        <v>0</v>
      </c>
      <c r="R503" s="28">
        <f>IF(OR(P503=1,Q503=1),IF(D503+364&lt;=$D$5,(D503+364-$D$4+1)/365,IF(D503&gt;$D$4,($D$5-D503+1)/365,$D$6/365)),0)</f>
        <v>0</v>
      </c>
      <c r="S503" s="28">
        <f>'Data &amp; Parameter'!$E$16*'Data &amp; Parameter'!$E$17*('Data &amp; Parameter'!$E$18+'Data &amp; Parameter'!$E$19)*'Data &amp; Parameter'!$E$20*'Data &amp; Parameter'!$E$37*R503</f>
        <v>0</v>
      </c>
      <c r="T503" s="28">
        <f t="shared" si="7"/>
        <v>0</v>
      </c>
    </row>
    <row r="504" spans="1:20" ht="15.75" customHeight="1" x14ac:dyDescent="0.35">
      <c r="A504">
        <v>497</v>
      </c>
      <c r="B504" s="76">
        <v>44234</v>
      </c>
      <c r="C504" s="1" t="s">
        <v>1686</v>
      </c>
      <c r="D504" s="76">
        <v>44234</v>
      </c>
      <c r="E504" s="1" t="s">
        <v>1687</v>
      </c>
      <c r="F504" s="1" t="s">
        <v>1688</v>
      </c>
      <c r="G504" s="1" t="s">
        <v>123</v>
      </c>
      <c r="H504" s="1" t="s">
        <v>124</v>
      </c>
      <c r="I504" s="1" t="s">
        <v>125</v>
      </c>
      <c r="J504" s="1" t="s">
        <v>1616</v>
      </c>
      <c r="K504" s="1" t="s">
        <v>1616</v>
      </c>
      <c r="L504">
        <f>ROUNDUP(IF(B504&gt;$D$4,0,($D$4-B504+1)/365),0)</f>
        <v>0</v>
      </c>
      <c r="M504">
        <f>ROUNDUP(IF(B504&gt;$D$5,0,($D$5-B504+1)/365),0)</f>
        <v>0</v>
      </c>
      <c r="N504" s="28">
        <f>IF(OR(L504=1,M504=1),IF(B504+364&lt;=$D$5,(B504+364-$D$4+1)/365,IF(B504&gt;$D$4,($D$5-B504+1)/365,$D$6/365)),0)</f>
        <v>0</v>
      </c>
      <c r="O504" s="28">
        <f>'Data &amp; Parameter'!$E$16*'Data &amp; Parameter'!$E$17*('Data &amp; Parameter'!$E$18+'Data &amp; Parameter'!$E$19)*'Data &amp; Parameter'!$E$20*'Data &amp; Parameter'!$E$37*N504</f>
        <v>0</v>
      </c>
      <c r="P504">
        <f>ROUNDUP(IF(D504&gt;$D$4,0,($D$4-D504+1)/365),0)</f>
        <v>0</v>
      </c>
      <c r="Q504">
        <f>ROUNDUP(IF(D504&gt;$D$5,0,($D$5-D504+1)/365),0)</f>
        <v>0</v>
      </c>
      <c r="R504" s="28">
        <f>IF(OR(P504=1,Q504=1),IF(D504+364&lt;=$D$5,(D504+364-$D$4+1)/365,IF(D504&gt;$D$4,($D$5-D504+1)/365,$D$6/365)),0)</f>
        <v>0</v>
      </c>
      <c r="S504" s="28">
        <f>'Data &amp; Parameter'!$E$16*'Data &amp; Parameter'!$E$17*('Data &amp; Parameter'!$E$18+'Data &amp; Parameter'!$E$19)*'Data &amp; Parameter'!$E$20*'Data &amp; Parameter'!$E$37*R504</f>
        <v>0</v>
      </c>
      <c r="T504" s="28">
        <f t="shared" si="7"/>
        <v>0</v>
      </c>
    </row>
    <row r="505" spans="1:20" ht="15.75" customHeight="1" x14ac:dyDescent="0.35">
      <c r="A505">
        <v>498</v>
      </c>
      <c r="B505" s="76">
        <v>44234</v>
      </c>
      <c r="C505" s="1" t="s">
        <v>1689</v>
      </c>
      <c r="D505" s="76">
        <v>44234</v>
      </c>
      <c r="E505" s="1" t="s">
        <v>1690</v>
      </c>
      <c r="F505" s="1" t="s">
        <v>1691</v>
      </c>
      <c r="G505" s="1" t="s">
        <v>123</v>
      </c>
      <c r="H505" s="1" t="s">
        <v>124</v>
      </c>
      <c r="I505" s="1" t="s">
        <v>125</v>
      </c>
      <c r="J505" s="1" t="s">
        <v>1616</v>
      </c>
      <c r="K505" s="1" t="s">
        <v>1616</v>
      </c>
      <c r="L505">
        <f>ROUNDUP(IF(B505&gt;$D$4,0,($D$4-B505+1)/365),0)</f>
        <v>0</v>
      </c>
      <c r="M505">
        <f>ROUNDUP(IF(B505&gt;$D$5,0,($D$5-B505+1)/365),0)</f>
        <v>0</v>
      </c>
      <c r="N505" s="28">
        <f>IF(OR(L505=1,M505=1),IF(B505+364&lt;=$D$5,(B505+364-$D$4+1)/365,IF(B505&gt;$D$4,($D$5-B505+1)/365,$D$6/365)),0)</f>
        <v>0</v>
      </c>
      <c r="O505" s="28">
        <f>'Data &amp; Parameter'!$E$16*'Data &amp; Parameter'!$E$17*('Data &amp; Parameter'!$E$18+'Data &amp; Parameter'!$E$19)*'Data &amp; Parameter'!$E$20*'Data &amp; Parameter'!$E$37*N505</f>
        <v>0</v>
      </c>
      <c r="P505">
        <f>ROUNDUP(IF(D505&gt;$D$4,0,($D$4-D505+1)/365),0)</f>
        <v>0</v>
      </c>
      <c r="Q505">
        <f>ROUNDUP(IF(D505&gt;$D$5,0,($D$5-D505+1)/365),0)</f>
        <v>0</v>
      </c>
      <c r="R505" s="28">
        <f>IF(OR(P505=1,Q505=1),IF(D505+364&lt;=$D$5,(D505+364-$D$4+1)/365,IF(D505&gt;$D$4,($D$5-D505+1)/365,$D$6/365)),0)</f>
        <v>0</v>
      </c>
      <c r="S505" s="28">
        <f>'Data &amp; Parameter'!$E$16*'Data &amp; Parameter'!$E$17*('Data &amp; Parameter'!$E$18+'Data &amp; Parameter'!$E$19)*'Data &amp; Parameter'!$E$20*'Data &amp; Parameter'!$E$37*R505</f>
        <v>0</v>
      </c>
      <c r="T505" s="28">
        <f t="shared" si="7"/>
        <v>0</v>
      </c>
    </row>
    <row r="506" spans="1:20" ht="15.75" customHeight="1" x14ac:dyDescent="0.35">
      <c r="A506">
        <v>499</v>
      </c>
      <c r="B506" s="76">
        <v>44234</v>
      </c>
      <c r="C506" s="1" t="s">
        <v>1692</v>
      </c>
      <c r="D506" s="76">
        <v>44234</v>
      </c>
      <c r="E506" s="1" t="s">
        <v>1693</v>
      </c>
      <c r="F506" s="1" t="s">
        <v>1694</v>
      </c>
      <c r="G506" s="1" t="s">
        <v>123</v>
      </c>
      <c r="H506" s="1" t="s">
        <v>124</v>
      </c>
      <c r="I506" s="1" t="s">
        <v>125</v>
      </c>
      <c r="J506" s="1" t="s">
        <v>1616</v>
      </c>
      <c r="K506" s="1" t="s">
        <v>1616</v>
      </c>
      <c r="L506">
        <f>ROUNDUP(IF(B506&gt;$D$4,0,($D$4-B506+1)/365),0)</f>
        <v>0</v>
      </c>
      <c r="M506">
        <f>ROUNDUP(IF(B506&gt;$D$5,0,($D$5-B506+1)/365),0)</f>
        <v>0</v>
      </c>
      <c r="N506" s="28">
        <f>IF(OR(L506=1,M506=1),IF(B506+364&lt;=$D$5,(B506+364-$D$4+1)/365,IF(B506&gt;$D$4,($D$5-B506+1)/365,$D$6/365)),0)</f>
        <v>0</v>
      </c>
      <c r="O506" s="28">
        <f>'Data &amp; Parameter'!$E$16*'Data &amp; Parameter'!$E$17*('Data &amp; Parameter'!$E$18+'Data &amp; Parameter'!$E$19)*'Data &amp; Parameter'!$E$20*'Data &amp; Parameter'!$E$37*N506</f>
        <v>0</v>
      </c>
      <c r="P506">
        <f>ROUNDUP(IF(D506&gt;$D$4,0,($D$4-D506+1)/365),0)</f>
        <v>0</v>
      </c>
      <c r="Q506">
        <f>ROUNDUP(IF(D506&gt;$D$5,0,($D$5-D506+1)/365),0)</f>
        <v>0</v>
      </c>
      <c r="R506" s="28">
        <f>IF(OR(P506=1,Q506=1),IF(D506+364&lt;=$D$5,(D506+364-$D$4+1)/365,IF(D506&gt;$D$4,($D$5-D506+1)/365,$D$6/365)),0)</f>
        <v>0</v>
      </c>
      <c r="S506" s="28">
        <f>'Data &amp; Parameter'!$E$16*'Data &amp; Parameter'!$E$17*('Data &amp; Parameter'!$E$18+'Data &amp; Parameter'!$E$19)*'Data &amp; Parameter'!$E$20*'Data &amp; Parameter'!$E$37*R506</f>
        <v>0</v>
      </c>
      <c r="T506" s="28">
        <f t="shared" si="7"/>
        <v>0</v>
      </c>
    </row>
    <row r="507" spans="1:20" ht="15.75" customHeight="1" x14ac:dyDescent="0.35">
      <c r="A507">
        <v>500</v>
      </c>
      <c r="B507" s="76">
        <v>44234</v>
      </c>
      <c r="C507" s="1" t="s">
        <v>1695</v>
      </c>
      <c r="D507" s="76">
        <v>44234</v>
      </c>
      <c r="E507" s="1" t="s">
        <v>1696</v>
      </c>
      <c r="F507" s="1" t="s">
        <v>1697</v>
      </c>
      <c r="G507" s="1" t="s">
        <v>123</v>
      </c>
      <c r="H507" s="1" t="s">
        <v>124</v>
      </c>
      <c r="I507" s="1" t="s">
        <v>125</v>
      </c>
      <c r="J507" s="1" t="s">
        <v>1616</v>
      </c>
      <c r="K507" s="1" t="s">
        <v>1616</v>
      </c>
      <c r="L507">
        <f>ROUNDUP(IF(B507&gt;$D$4,0,($D$4-B507+1)/365),0)</f>
        <v>0</v>
      </c>
      <c r="M507">
        <f>ROUNDUP(IF(B507&gt;$D$5,0,($D$5-B507+1)/365),0)</f>
        <v>0</v>
      </c>
      <c r="N507" s="28">
        <f>IF(OR(L507=1,M507=1),IF(B507+364&lt;=$D$5,(B507+364-$D$4+1)/365,IF(B507&gt;$D$4,($D$5-B507+1)/365,$D$6/365)),0)</f>
        <v>0</v>
      </c>
      <c r="O507" s="28">
        <f>'Data &amp; Parameter'!$E$16*'Data &amp; Parameter'!$E$17*('Data &amp; Parameter'!$E$18+'Data &amp; Parameter'!$E$19)*'Data &amp; Parameter'!$E$20*'Data &amp; Parameter'!$E$37*N507</f>
        <v>0</v>
      </c>
      <c r="P507">
        <f>ROUNDUP(IF(D507&gt;$D$4,0,($D$4-D507+1)/365),0)</f>
        <v>0</v>
      </c>
      <c r="Q507">
        <f>ROUNDUP(IF(D507&gt;$D$5,0,($D$5-D507+1)/365),0)</f>
        <v>0</v>
      </c>
      <c r="R507" s="28">
        <f>IF(OR(P507=1,Q507=1),IF(D507+364&lt;=$D$5,(D507+364-$D$4+1)/365,IF(D507&gt;$D$4,($D$5-D507+1)/365,$D$6/365)),0)</f>
        <v>0</v>
      </c>
      <c r="S507" s="28">
        <f>'Data &amp; Parameter'!$E$16*'Data &amp; Parameter'!$E$17*('Data &amp; Parameter'!$E$18+'Data &amp; Parameter'!$E$19)*'Data &amp; Parameter'!$E$20*'Data &amp; Parameter'!$E$37*R507</f>
        <v>0</v>
      </c>
      <c r="T507" s="28">
        <f t="shared" si="7"/>
        <v>0</v>
      </c>
    </row>
    <row r="508" spans="1:20" ht="15.75" customHeight="1" x14ac:dyDescent="0.35">
      <c r="A508">
        <v>501</v>
      </c>
      <c r="B508" s="76">
        <v>44234</v>
      </c>
      <c r="C508" s="1" t="s">
        <v>1698</v>
      </c>
      <c r="D508" s="76">
        <v>44234</v>
      </c>
      <c r="E508" s="1" t="s">
        <v>1699</v>
      </c>
      <c r="F508" s="1" t="s">
        <v>1700</v>
      </c>
      <c r="G508" s="1" t="s">
        <v>123</v>
      </c>
      <c r="H508" s="1" t="s">
        <v>124</v>
      </c>
      <c r="I508" s="1" t="s">
        <v>125</v>
      </c>
      <c r="J508" s="1" t="s">
        <v>1612</v>
      </c>
      <c r="K508" s="1" t="s">
        <v>1612</v>
      </c>
      <c r="L508">
        <f>ROUNDUP(IF(B508&gt;$D$4,0,($D$4-B508+1)/365),0)</f>
        <v>0</v>
      </c>
      <c r="M508">
        <f>ROUNDUP(IF(B508&gt;$D$5,0,($D$5-B508+1)/365),0)</f>
        <v>0</v>
      </c>
      <c r="N508" s="28">
        <f>IF(OR(L508=1,M508=1),IF(B508+364&lt;=$D$5,(B508+364-$D$4+1)/365,IF(B508&gt;$D$4,($D$5-B508+1)/365,$D$6/365)),0)</f>
        <v>0</v>
      </c>
      <c r="O508" s="28">
        <f>'Data &amp; Parameter'!$E$16*'Data &amp; Parameter'!$E$17*('Data &amp; Parameter'!$E$18+'Data &amp; Parameter'!$E$19)*'Data &amp; Parameter'!$E$20*'Data &amp; Parameter'!$E$37*N508</f>
        <v>0</v>
      </c>
      <c r="P508">
        <f>ROUNDUP(IF(D508&gt;$D$4,0,($D$4-D508+1)/365),0)</f>
        <v>0</v>
      </c>
      <c r="Q508">
        <f>ROUNDUP(IF(D508&gt;$D$5,0,($D$5-D508+1)/365),0)</f>
        <v>0</v>
      </c>
      <c r="R508" s="28">
        <f>IF(OR(P508=1,Q508=1),IF(D508+364&lt;=$D$5,(D508+364-$D$4+1)/365,IF(D508&gt;$D$4,($D$5-D508+1)/365,$D$6/365)),0)</f>
        <v>0</v>
      </c>
      <c r="S508" s="28">
        <f>'Data &amp; Parameter'!$E$16*'Data &amp; Parameter'!$E$17*('Data &amp; Parameter'!$E$18+'Data &amp; Parameter'!$E$19)*'Data &amp; Parameter'!$E$20*'Data &amp; Parameter'!$E$37*R508</f>
        <v>0</v>
      </c>
      <c r="T508" s="28">
        <f t="shared" si="7"/>
        <v>0</v>
      </c>
    </row>
    <row r="509" spans="1:20" ht="15.75" customHeight="1" x14ac:dyDescent="0.35">
      <c r="A509">
        <v>502</v>
      </c>
      <c r="B509" s="76">
        <v>44234</v>
      </c>
      <c r="C509" s="1" t="s">
        <v>1701</v>
      </c>
      <c r="D509" s="76">
        <v>44234</v>
      </c>
      <c r="E509" s="1" t="s">
        <v>1702</v>
      </c>
      <c r="F509" s="1" t="s">
        <v>1703</v>
      </c>
      <c r="G509" s="1" t="s">
        <v>123</v>
      </c>
      <c r="H509" s="1" t="s">
        <v>124</v>
      </c>
      <c r="I509" s="1" t="s">
        <v>125</v>
      </c>
      <c r="J509" s="1" t="s">
        <v>1612</v>
      </c>
      <c r="K509" s="1" t="s">
        <v>1616</v>
      </c>
      <c r="L509">
        <f>ROUNDUP(IF(B509&gt;$D$4,0,($D$4-B509+1)/365),0)</f>
        <v>0</v>
      </c>
      <c r="M509">
        <f>ROUNDUP(IF(B509&gt;$D$5,0,($D$5-B509+1)/365),0)</f>
        <v>0</v>
      </c>
      <c r="N509" s="28">
        <f>IF(OR(L509=1,M509=1),IF(B509+364&lt;=$D$5,(B509+364-$D$4+1)/365,IF(B509&gt;$D$4,($D$5-B509+1)/365,$D$6/365)),0)</f>
        <v>0</v>
      </c>
      <c r="O509" s="28">
        <f>'Data &amp; Parameter'!$E$16*'Data &amp; Parameter'!$E$17*('Data &amp; Parameter'!$E$18+'Data &amp; Parameter'!$E$19)*'Data &amp; Parameter'!$E$20*'Data &amp; Parameter'!$E$37*N509</f>
        <v>0</v>
      </c>
      <c r="P509">
        <f>ROUNDUP(IF(D509&gt;$D$4,0,($D$4-D509+1)/365),0)</f>
        <v>0</v>
      </c>
      <c r="Q509">
        <f>ROUNDUP(IF(D509&gt;$D$5,0,($D$5-D509+1)/365),0)</f>
        <v>0</v>
      </c>
      <c r="R509" s="28">
        <f>IF(OR(P509=1,Q509=1),IF(D509+364&lt;=$D$5,(D509+364-$D$4+1)/365,IF(D509&gt;$D$4,($D$5-D509+1)/365,$D$6/365)),0)</f>
        <v>0</v>
      </c>
      <c r="S509" s="28">
        <f>'Data &amp; Parameter'!$E$16*'Data &amp; Parameter'!$E$17*('Data &amp; Parameter'!$E$18+'Data &amp; Parameter'!$E$19)*'Data &amp; Parameter'!$E$20*'Data &amp; Parameter'!$E$37*R509</f>
        <v>0</v>
      </c>
      <c r="T509" s="28">
        <f t="shared" si="7"/>
        <v>0</v>
      </c>
    </row>
    <row r="510" spans="1:20" ht="15.75" customHeight="1" x14ac:dyDescent="0.35">
      <c r="A510">
        <v>503</v>
      </c>
      <c r="B510" s="76">
        <v>44234</v>
      </c>
      <c r="C510" s="1" t="s">
        <v>1704</v>
      </c>
      <c r="D510" s="76">
        <v>44234</v>
      </c>
      <c r="E510" s="1" t="s">
        <v>1705</v>
      </c>
      <c r="F510" s="1" t="s">
        <v>1706</v>
      </c>
      <c r="G510" s="1" t="s">
        <v>123</v>
      </c>
      <c r="H510" s="1" t="s">
        <v>124</v>
      </c>
      <c r="I510" s="1" t="s">
        <v>125</v>
      </c>
      <c r="J510" s="1" t="s">
        <v>1612</v>
      </c>
      <c r="K510" s="1" t="s">
        <v>1612</v>
      </c>
      <c r="L510">
        <f>ROUNDUP(IF(B510&gt;$D$4,0,($D$4-B510+1)/365),0)</f>
        <v>0</v>
      </c>
      <c r="M510">
        <f>ROUNDUP(IF(B510&gt;$D$5,0,($D$5-B510+1)/365),0)</f>
        <v>0</v>
      </c>
      <c r="N510" s="28">
        <f>IF(OR(L510=1,M510=1),IF(B510+364&lt;=$D$5,(B510+364-$D$4+1)/365,IF(B510&gt;$D$4,($D$5-B510+1)/365,$D$6/365)),0)</f>
        <v>0</v>
      </c>
      <c r="O510" s="28">
        <f>'Data &amp; Parameter'!$E$16*'Data &amp; Parameter'!$E$17*('Data &amp; Parameter'!$E$18+'Data &amp; Parameter'!$E$19)*'Data &amp; Parameter'!$E$20*'Data &amp; Parameter'!$E$37*N510</f>
        <v>0</v>
      </c>
      <c r="P510">
        <f>ROUNDUP(IF(D510&gt;$D$4,0,($D$4-D510+1)/365),0)</f>
        <v>0</v>
      </c>
      <c r="Q510">
        <f>ROUNDUP(IF(D510&gt;$D$5,0,($D$5-D510+1)/365),0)</f>
        <v>0</v>
      </c>
      <c r="R510" s="28">
        <f>IF(OR(P510=1,Q510=1),IF(D510+364&lt;=$D$5,(D510+364-$D$4+1)/365,IF(D510&gt;$D$4,($D$5-D510+1)/365,$D$6/365)),0)</f>
        <v>0</v>
      </c>
      <c r="S510" s="28">
        <f>'Data &amp; Parameter'!$E$16*'Data &amp; Parameter'!$E$17*('Data &amp; Parameter'!$E$18+'Data &amp; Parameter'!$E$19)*'Data &amp; Parameter'!$E$20*'Data &amp; Parameter'!$E$37*R510</f>
        <v>0</v>
      </c>
      <c r="T510" s="28">
        <f t="shared" si="7"/>
        <v>0</v>
      </c>
    </row>
    <row r="511" spans="1:20" ht="15.75" customHeight="1" x14ac:dyDescent="0.35">
      <c r="A511">
        <v>504</v>
      </c>
      <c r="B511" s="76">
        <v>44234</v>
      </c>
      <c r="C511" s="1" t="s">
        <v>1707</v>
      </c>
      <c r="D511" s="76">
        <v>44234</v>
      </c>
      <c r="E511" s="1" t="s">
        <v>1708</v>
      </c>
      <c r="F511" s="1" t="s">
        <v>1709</v>
      </c>
      <c r="G511" s="1" t="s">
        <v>123</v>
      </c>
      <c r="H511" s="1" t="s">
        <v>124</v>
      </c>
      <c r="I511" s="1" t="s">
        <v>125</v>
      </c>
      <c r="J511" s="1" t="s">
        <v>1616</v>
      </c>
      <c r="K511" s="1" t="s">
        <v>1612</v>
      </c>
      <c r="L511">
        <f>ROUNDUP(IF(B511&gt;$D$4,0,($D$4-B511+1)/365),0)</f>
        <v>0</v>
      </c>
      <c r="M511">
        <f>ROUNDUP(IF(B511&gt;$D$5,0,($D$5-B511+1)/365),0)</f>
        <v>0</v>
      </c>
      <c r="N511" s="28">
        <f>IF(OR(L511=1,M511=1),IF(B511+364&lt;=$D$5,(B511+364-$D$4+1)/365,IF(B511&gt;$D$4,($D$5-B511+1)/365,$D$6/365)),0)</f>
        <v>0</v>
      </c>
      <c r="O511" s="28">
        <f>'Data &amp; Parameter'!$E$16*'Data &amp; Parameter'!$E$17*('Data &amp; Parameter'!$E$18+'Data &amp; Parameter'!$E$19)*'Data &amp; Parameter'!$E$20*'Data &amp; Parameter'!$E$37*N511</f>
        <v>0</v>
      </c>
      <c r="P511">
        <f>ROUNDUP(IF(D511&gt;$D$4,0,($D$4-D511+1)/365),0)</f>
        <v>0</v>
      </c>
      <c r="Q511">
        <f>ROUNDUP(IF(D511&gt;$D$5,0,($D$5-D511+1)/365),0)</f>
        <v>0</v>
      </c>
      <c r="R511" s="28">
        <f>IF(OR(P511=1,Q511=1),IF(D511+364&lt;=$D$5,(D511+364-$D$4+1)/365,IF(D511&gt;$D$4,($D$5-D511+1)/365,$D$6/365)),0)</f>
        <v>0</v>
      </c>
      <c r="S511" s="28">
        <f>'Data &amp; Parameter'!$E$16*'Data &amp; Parameter'!$E$17*('Data &amp; Parameter'!$E$18+'Data &amp; Parameter'!$E$19)*'Data &amp; Parameter'!$E$20*'Data &amp; Parameter'!$E$37*R511</f>
        <v>0</v>
      </c>
      <c r="T511" s="28">
        <f t="shared" si="7"/>
        <v>0</v>
      </c>
    </row>
    <row r="512" spans="1:20" ht="15.75" customHeight="1" x14ac:dyDescent="0.35">
      <c r="A512">
        <v>505</v>
      </c>
      <c r="B512" s="76">
        <v>44234</v>
      </c>
      <c r="C512" s="1" t="s">
        <v>1710</v>
      </c>
      <c r="D512" s="76">
        <v>44234</v>
      </c>
      <c r="E512" s="1" t="s">
        <v>1711</v>
      </c>
      <c r="F512" s="1" t="s">
        <v>1712</v>
      </c>
      <c r="G512" s="1" t="s">
        <v>123</v>
      </c>
      <c r="H512" s="1" t="s">
        <v>124</v>
      </c>
      <c r="I512" s="1" t="s">
        <v>125</v>
      </c>
      <c r="J512" s="1" t="s">
        <v>1616</v>
      </c>
      <c r="K512" s="1" t="s">
        <v>1612</v>
      </c>
      <c r="L512">
        <f>ROUNDUP(IF(B512&gt;$D$4,0,($D$4-B512+1)/365),0)</f>
        <v>0</v>
      </c>
      <c r="M512">
        <f>ROUNDUP(IF(B512&gt;$D$5,0,($D$5-B512+1)/365),0)</f>
        <v>0</v>
      </c>
      <c r="N512" s="28">
        <f>IF(OR(L512=1,M512=1),IF(B512+364&lt;=$D$5,(B512+364-$D$4+1)/365,IF(B512&gt;$D$4,($D$5-B512+1)/365,$D$6/365)),0)</f>
        <v>0</v>
      </c>
      <c r="O512" s="28">
        <f>'Data &amp; Parameter'!$E$16*'Data &amp; Parameter'!$E$17*('Data &amp; Parameter'!$E$18+'Data &amp; Parameter'!$E$19)*'Data &amp; Parameter'!$E$20*'Data &amp; Parameter'!$E$37*N512</f>
        <v>0</v>
      </c>
      <c r="P512">
        <f>ROUNDUP(IF(D512&gt;$D$4,0,($D$4-D512+1)/365),0)</f>
        <v>0</v>
      </c>
      <c r="Q512">
        <f>ROUNDUP(IF(D512&gt;$D$5,0,($D$5-D512+1)/365),0)</f>
        <v>0</v>
      </c>
      <c r="R512" s="28">
        <f>IF(OR(P512=1,Q512=1),IF(D512+364&lt;=$D$5,(D512+364-$D$4+1)/365,IF(D512&gt;$D$4,($D$5-D512+1)/365,$D$6/365)),0)</f>
        <v>0</v>
      </c>
      <c r="S512" s="28">
        <f>'Data &amp; Parameter'!$E$16*'Data &amp; Parameter'!$E$17*('Data &amp; Parameter'!$E$18+'Data &amp; Parameter'!$E$19)*'Data &amp; Parameter'!$E$20*'Data &amp; Parameter'!$E$37*R512</f>
        <v>0</v>
      </c>
      <c r="T512" s="28">
        <f t="shared" si="7"/>
        <v>0</v>
      </c>
    </row>
    <row r="513" spans="1:20" ht="15.75" customHeight="1" x14ac:dyDescent="0.35">
      <c r="A513">
        <v>506</v>
      </c>
      <c r="B513" s="76">
        <v>44234</v>
      </c>
      <c r="C513" s="1" t="s">
        <v>1713</v>
      </c>
      <c r="D513" s="76">
        <v>44234</v>
      </c>
      <c r="E513" s="1" t="s">
        <v>1714</v>
      </c>
      <c r="F513" s="1" t="s">
        <v>1715</v>
      </c>
      <c r="G513" s="1" t="s">
        <v>123</v>
      </c>
      <c r="H513" s="1" t="s">
        <v>124</v>
      </c>
      <c r="I513" s="1" t="s">
        <v>125</v>
      </c>
      <c r="J513" s="1" t="s">
        <v>1616</v>
      </c>
      <c r="K513" s="1" t="s">
        <v>1612</v>
      </c>
      <c r="L513">
        <f>ROUNDUP(IF(B513&gt;$D$4,0,($D$4-B513+1)/365),0)</f>
        <v>0</v>
      </c>
      <c r="M513">
        <f>ROUNDUP(IF(B513&gt;$D$5,0,($D$5-B513+1)/365),0)</f>
        <v>0</v>
      </c>
      <c r="N513" s="28">
        <f>IF(OR(L513=1,M513=1),IF(B513+364&lt;=$D$5,(B513+364-$D$4+1)/365,IF(B513&gt;$D$4,($D$5-B513+1)/365,$D$6/365)),0)</f>
        <v>0</v>
      </c>
      <c r="O513" s="28">
        <f>'Data &amp; Parameter'!$E$16*'Data &amp; Parameter'!$E$17*('Data &amp; Parameter'!$E$18+'Data &amp; Parameter'!$E$19)*'Data &amp; Parameter'!$E$20*'Data &amp; Parameter'!$E$37*N513</f>
        <v>0</v>
      </c>
      <c r="P513">
        <f>ROUNDUP(IF(D513&gt;$D$4,0,($D$4-D513+1)/365),0)</f>
        <v>0</v>
      </c>
      <c r="Q513">
        <f>ROUNDUP(IF(D513&gt;$D$5,0,($D$5-D513+1)/365),0)</f>
        <v>0</v>
      </c>
      <c r="R513" s="28">
        <f>IF(OR(P513=1,Q513=1),IF(D513+364&lt;=$D$5,(D513+364-$D$4+1)/365,IF(D513&gt;$D$4,($D$5-D513+1)/365,$D$6/365)),0)</f>
        <v>0</v>
      </c>
      <c r="S513" s="28">
        <f>'Data &amp; Parameter'!$E$16*'Data &amp; Parameter'!$E$17*('Data &amp; Parameter'!$E$18+'Data &amp; Parameter'!$E$19)*'Data &amp; Parameter'!$E$20*'Data &amp; Parameter'!$E$37*R513</f>
        <v>0</v>
      </c>
      <c r="T513" s="28">
        <f t="shared" si="7"/>
        <v>0</v>
      </c>
    </row>
    <row r="514" spans="1:20" ht="15.75" customHeight="1" x14ac:dyDescent="0.35">
      <c r="A514">
        <v>507</v>
      </c>
      <c r="B514" s="76">
        <v>44234</v>
      </c>
      <c r="C514" s="1" t="s">
        <v>1716</v>
      </c>
      <c r="D514" s="76">
        <v>44234</v>
      </c>
      <c r="E514" s="1" t="s">
        <v>1717</v>
      </c>
      <c r="F514" s="1" t="s">
        <v>1718</v>
      </c>
      <c r="G514" s="1" t="s">
        <v>123</v>
      </c>
      <c r="H514" s="1" t="s">
        <v>124</v>
      </c>
      <c r="I514" s="1" t="s">
        <v>125</v>
      </c>
      <c r="J514" s="1" t="s">
        <v>1612</v>
      </c>
      <c r="K514" s="1" t="s">
        <v>1612</v>
      </c>
      <c r="L514">
        <f>ROUNDUP(IF(B514&gt;$D$4,0,($D$4-B514+1)/365),0)</f>
        <v>0</v>
      </c>
      <c r="M514">
        <f>ROUNDUP(IF(B514&gt;$D$5,0,($D$5-B514+1)/365),0)</f>
        <v>0</v>
      </c>
      <c r="N514" s="28">
        <f>IF(OR(L514=1,M514=1),IF(B514+364&lt;=$D$5,(B514+364-$D$4+1)/365,IF(B514&gt;$D$4,($D$5-B514+1)/365,$D$6/365)),0)</f>
        <v>0</v>
      </c>
      <c r="O514" s="28">
        <f>'Data &amp; Parameter'!$E$16*'Data &amp; Parameter'!$E$17*('Data &amp; Parameter'!$E$18+'Data &amp; Parameter'!$E$19)*'Data &amp; Parameter'!$E$20*'Data &amp; Parameter'!$E$37*N514</f>
        <v>0</v>
      </c>
      <c r="P514">
        <f>ROUNDUP(IF(D514&gt;$D$4,0,($D$4-D514+1)/365),0)</f>
        <v>0</v>
      </c>
      <c r="Q514">
        <f>ROUNDUP(IF(D514&gt;$D$5,0,($D$5-D514+1)/365),0)</f>
        <v>0</v>
      </c>
      <c r="R514" s="28">
        <f>IF(OR(P514=1,Q514=1),IF(D514+364&lt;=$D$5,(D514+364-$D$4+1)/365,IF(D514&gt;$D$4,($D$5-D514+1)/365,$D$6/365)),0)</f>
        <v>0</v>
      </c>
      <c r="S514" s="28">
        <f>'Data &amp; Parameter'!$E$16*'Data &amp; Parameter'!$E$17*('Data &amp; Parameter'!$E$18+'Data &amp; Parameter'!$E$19)*'Data &amp; Parameter'!$E$20*'Data &amp; Parameter'!$E$37*R514</f>
        <v>0</v>
      </c>
      <c r="T514" s="28">
        <f t="shared" si="7"/>
        <v>0</v>
      </c>
    </row>
    <row r="515" spans="1:20" ht="15.75" customHeight="1" x14ac:dyDescent="0.35">
      <c r="A515">
        <v>508</v>
      </c>
      <c r="B515" s="76">
        <v>44234</v>
      </c>
      <c r="C515" s="1" t="s">
        <v>1719</v>
      </c>
      <c r="D515" s="76">
        <v>44234</v>
      </c>
      <c r="E515" s="1" t="s">
        <v>1720</v>
      </c>
      <c r="F515" s="1" t="s">
        <v>1721</v>
      </c>
      <c r="G515" s="1" t="s">
        <v>123</v>
      </c>
      <c r="H515" s="1" t="s">
        <v>124</v>
      </c>
      <c r="I515" s="1" t="s">
        <v>125</v>
      </c>
      <c r="J515" s="1" t="s">
        <v>1616</v>
      </c>
      <c r="K515" s="1" t="s">
        <v>1612</v>
      </c>
      <c r="L515">
        <f>ROUNDUP(IF(B515&gt;$D$4,0,($D$4-B515+1)/365),0)</f>
        <v>0</v>
      </c>
      <c r="M515">
        <f>ROUNDUP(IF(B515&gt;$D$5,0,($D$5-B515+1)/365),0)</f>
        <v>0</v>
      </c>
      <c r="N515" s="28">
        <f>IF(OR(L515=1,M515=1),IF(B515+364&lt;=$D$5,(B515+364-$D$4+1)/365,IF(B515&gt;$D$4,($D$5-B515+1)/365,$D$6/365)),0)</f>
        <v>0</v>
      </c>
      <c r="O515" s="28">
        <f>'Data &amp; Parameter'!$E$16*'Data &amp; Parameter'!$E$17*('Data &amp; Parameter'!$E$18+'Data &amp; Parameter'!$E$19)*'Data &amp; Parameter'!$E$20*'Data &amp; Parameter'!$E$37*N515</f>
        <v>0</v>
      </c>
      <c r="P515">
        <f>ROUNDUP(IF(D515&gt;$D$4,0,($D$4-D515+1)/365),0)</f>
        <v>0</v>
      </c>
      <c r="Q515">
        <f>ROUNDUP(IF(D515&gt;$D$5,0,($D$5-D515+1)/365),0)</f>
        <v>0</v>
      </c>
      <c r="R515" s="28">
        <f>IF(OR(P515=1,Q515=1),IF(D515+364&lt;=$D$5,(D515+364-$D$4+1)/365,IF(D515&gt;$D$4,($D$5-D515+1)/365,$D$6/365)),0)</f>
        <v>0</v>
      </c>
      <c r="S515" s="28">
        <f>'Data &amp; Parameter'!$E$16*'Data &amp; Parameter'!$E$17*('Data &amp; Parameter'!$E$18+'Data &amp; Parameter'!$E$19)*'Data &amp; Parameter'!$E$20*'Data &amp; Parameter'!$E$37*R515</f>
        <v>0</v>
      </c>
      <c r="T515" s="28">
        <f t="shared" si="7"/>
        <v>0</v>
      </c>
    </row>
    <row r="516" spans="1:20" ht="15.75" customHeight="1" x14ac:dyDescent="0.35">
      <c r="A516">
        <v>509</v>
      </c>
      <c r="B516" s="76">
        <v>44234</v>
      </c>
      <c r="C516" s="1" t="s">
        <v>1722</v>
      </c>
      <c r="D516" s="76">
        <v>44234</v>
      </c>
      <c r="E516" s="1" t="s">
        <v>1723</v>
      </c>
      <c r="F516" s="1" t="s">
        <v>1724</v>
      </c>
      <c r="G516" s="1" t="s">
        <v>123</v>
      </c>
      <c r="H516" s="1" t="s">
        <v>124</v>
      </c>
      <c r="I516" s="1" t="s">
        <v>125</v>
      </c>
      <c r="J516" s="1" t="s">
        <v>1612</v>
      </c>
      <c r="K516" s="1" t="s">
        <v>1612</v>
      </c>
      <c r="L516">
        <f>ROUNDUP(IF(B516&gt;$D$4,0,($D$4-B516+1)/365),0)</f>
        <v>0</v>
      </c>
      <c r="M516">
        <f>ROUNDUP(IF(B516&gt;$D$5,0,($D$5-B516+1)/365),0)</f>
        <v>0</v>
      </c>
      <c r="N516" s="28">
        <f>IF(OR(L516=1,M516=1),IF(B516+364&lt;=$D$5,(B516+364-$D$4+1)/365,IF(B516&gt;$D$4,($D$5-B516+1)/365,$D$6/365)),0)</f>
        <v>0</v>
      </c>
      <c r="O516" s="28">
        <f>'Data &amp; Parameter'!$E$16*'Data &amp; Parameter'!$E$17*('Data &amp; Parameter'!$E$18+'Data &amp; Parameter'!$E$19)*'Data &amp; Parameter'!$E$20*'Data &amp; Parameter'!$E$37*N516</f>
        <v>0</v>
      </c>
      <c r="P516">
        <f>ROUNDUP(IF(D516&gt;$D$4,0,($D$4-D516+1)/365),0)</f>
        <v>0</v>
      </c>
      <c r="Q516">
        <f>ROUNDUP(IF(D516&gt;$D$5,0,($D$5-D516+1)/365),0)</f>
        <v>0</v>
      </c>
      <c r="R516" s="28">
        <f>IF(OR(P516=1,Q516=1),IF(D516+364&lt;=$D$5,(D516+364-$D$4+1)/365,IF(D516&gt;$D$4,($D$5-D516+1)/365,$D$6/365)),0)</f>
        <v>0</v>
      </c>
      <c r="S516" s="28">
        <f>'Data &amp; Parameter'!$E$16*'Data &amp; Parameter'!$E$17*('Data &amp; Parameter'!$E$18+'Data &amp; Parameter'!$E$19)*'Data &amp; Parameter'!$E$20*'Data &amp; Parameter'!$E$37*R516</f>
        <v>0</v>
      </c>
      <c r="T516" s="28">
        <f t="shared" si="7"/>
        <v>0</v>
      </c>
    </row>
    <row r="517" spans="1:20" ht="15.75" customHeight="1" x14ac:dyDescent="0.35">
      <c r="A517">
        <v>510</v>
      </c>
      <c r="B517" s="76">
        <v>44234</v>
      </c>
      <c r="C517" s="1" t="s">
        <v>1725</v>
      </c>
      <c r="D517" s="76">
        <v>44234</v>
      </c>
      <c r="E517" s="1" t="s">
        <v>1726</v>
      </c>
      <c r="F517" s="1" t="s">
        <v>1727</v>
      </c>
      <c r="G517" s="1" t="s">
        <v>123</v>
      </c>
      <c r="H517" s="1" t="s">
        <v>124</v>
      </c>
      <c r="I517" s="1" t="s">
        <v>125</v>
      </c>
      <c r="J517" s="1" t="s">
        <v>1612</v>
      </c>
      <c r="K517" s="1" t="s">
        <v>1612</v>
      </c>
      <c r="L517">
        <f>ROUNDUP(IF(B517&gt;$D$4,0,($D$4-B517+1)/365),0)</f>
        <v>0</v>
      </c>
      <c r="M517">
        <f>ROUNDUP(IF(B517&gt;$D$5,0,($D$5-B517+1)/365),0)</f>
        <v>0</v>
      </c>
      <c r="N517" s="28">
        <f>IF(OR(L517=1,M517=1),IF(B517+364&lt;=$D$5,(B517+364-$D$4+1)/365,IF(B517&gt;$D$4,($D$5-B517+1)/365,$D$6/365)),0)</f>
        <v>0</v>
      </c>
      <c r="O517" s="28">
        <f>'Data &amp; Parameter'!$E$16*'Data &amp; Parameter'!$E$17*('Data &amp; Parameter'!$E$18+'Data &amp; Parameter'!$E$19)*'Data &amp; Parameter'!$E$20*'Data &amp; Parameter'!$E$37*N517</f>
        <v>0</v>
      </c>
      <c r="P517">
        <f>ROUNDUP(IF(D517&gt;$D$4,0,($D$4-D517+1)/365),0)</f>
        <v>0</v>
      </c>
      <c r="Q517">
        <f>ROUNDUP(IF(D517&gt;$D$5,0,($D$5-D517+1)/365),0)</f>
        <v>0</v>
      </c>
      <c r="R517" s="28">
        <f>IF(OR(P517=1,Q517=1),IF(D517+364&lt;=$D$5,(D517+364-$D$4+1)/365,IF(D517&gt;$D$4,($D$5-D517+1)/365,$D$6/365)),0)</f>
        <v>0</v>
      </c>
      <c r="S517" s="28">
        <f>'Data &amp; Parameter'!$E$16*'Data &amp; Parameter'!$E$17*('Data &amp; Parameter'!$E$18+'Data &amp; Parameter'!$E$19)*'Data &amp; Parameter'!$E$20*'Data &amp; Parameter'!$E$37*R517</f>
        <v>0</v>
      </c>
      <c r="T517" s="28">
        <f t="shared" si="7"/>
        <v>0</v>
      </c>
    </row>
    <row r="518" spans="1:20" ht="15.75" customHeight="1" x14ac:dyDescent="0.35">
      <c r="A518">
        <v>511</v>
      </c>
      <c r="B518" s="76">
        <v>44234</v>
      </c>
      <c r="C518" s="1" t="s">
        <v>1728</v>
      </c>
      <c r="D518" s="76">
        <v>44234</v>
      </c>
      <c r="E518" s="1" t="s">
        <v>1729</v>
      </c>
      <c r="F518" s="1" t="s">
        <v>1730</v>
      </c>
      <c r="G518" s="1" t="s">
        <v>123</v>
      </c>
      <c r="H518" s="1" t="s">
        <v>124</v>
      </c>
      <c r="I518" s="1" t="s">
        <v>125</v>
      </c>
      <c r="J518" s="1" t="s">
        <v>1731</v>
      </c>
      <c r="K518" s="1" t="s">
        <v>1612</v>
      </c>
      <c r="L518">
        <f>ROUNDUP(IF(B518&gt;$D$4,0,($D$4-B518+1)/365),0)</f>
        <v>0</v>
      </c>
      <c r="M518">
        <f>ROUNDUP(IF(B518&gt;$D$5,0,($D$5-B518+1)/365),0)</f>
        <v>0</v>
      </c>
      <c r="N518" s="28">
        <f>IF(OR(L518=1,M518=1),IF(B518+364&lt;=$D$5,(B518+364-$D$4+1)/365,IF(B518&gt;$D$4,($D$5-B518+1)/365,$D$6/365)),0)</f>
        <v>0</v>
      </c>
      <c r="O518" s="28">
        <f>'Data &amp; Parameter'!$E$16*'Data &amp; Parameter'!$E$17*('Data &amp; Parameter'!$E$18+'Data &amp; Parameter'!$E$19)*'Data &amp; Parameter'!$E$20*'Data &amp; Parameter'!$E$37*N518</f>
        <v>0</v>
      </c>
      <c r="P518">
        <f>ROUNDUP(IF(D518&gt;$D$4,0,($D$4-D518+1)/365),0)</f>
        <v>0</v>
      </c>
      <c r="Q518">
        <f>ROUNDUP(IF(D518&gt;$D$5,0,($D$5-D518+1)/365),0)</f>
        <v>0</v>
      </c>
      <c r="R518" s="28">
        <f>IF(OR(P518=1,Q518=1),IF(D518+364&lt;=$D$5,(D518+364-$D$4+1)/365,IF(D518&gt;$D$4,($D$5-D518+1)/365,$D$6/365)),0)</f>
        <v>0</v>
      </c>
      <c r="S518" s="28">
        <f>'Data &amp; Parameter'!$E$16*'Data &amp; Parameter'!$E$17*('Data &amp; Parameter'!$E$18+'Data &amp; Parameter'!$E$19)*'Data &amp; Parameter'!$E$20*'Data &amp; Parameter'!$E$37*R518</f>
        <v>0</v>
      </c>
      <c r="T518" s="28">
        <f t="shared" si="7"/>
        <v>0</v>
      </c>
    </row>
    <row r="519" spans="1:20" ht="15.75" customHeight="1" x14ac:dyDescent="0.35">
      <c r="A519">
        <v>512</v>
      </c>
      <c r="B519" s="76">
        <v>44234</v>
      </c>
      <c r="C519" s="1" t="s">
        <v>1732</v>
      </c>
      <c r="D519" s="76">
        <v>44234</v>
      </c>
      <c r="E519" s="1" t="s">
        <v>1733</v>
      </c>
      <c r="F519" s="1" t="s">
        <v>1734</v>
      </c>
      <c r="G519" s="1" t="s">
        <v>123</v>
      </c>
      <c r="H519" s="1" t="s">
        <v>124</v>
      </c>
      <c r="I519" s="1" t="s">
        <v>125</v>
      </c>
      <c r="J519" s="1" t="s">
        <v>1612</v>
      </c>
      <c r="K519" s="1" t="s">
        <v>1612</v>
      </c>
      <c r="L519">
        <f>ROUNDUP(IF(B519&gt;$D$4,0,($D$4-B519+1)/365),0)</f>
        <v>0</v>
      </c>
      <c r="M519">
        <f>ROUNDUP(IF(B519&gt;$D$5,0,($D$5-B519+1)/365),0)</f>
        <v>0</v>
      </c>
      <c r="N519" s="28">
        <f>IF(OR(L519=1,M519=1),IF(B519+364&lt;=$D$5,(B519+364-$D$4+1)/365,IF(B519&gt;$D$4,($D$5-B519+1)/365,$D$6/365)),0)</f>
        <v>0</v>
      </c>
      <c r="O519" s="28">
        <f>'Data &amp; Parameter'!$E$16*'Data &amp; Parameter'!$E$17*('Data &amp; Parameter'!$E$18+'Data &amp; Parameter'!$E$19)*'Data &amp; Parameter'!$E$20*'Data &amp; Parameter'!$E$37*N519</f>
        <v>0</v>
      </c>
      <c r="P519">
        <f>ROUNDUP(IF(D519&gt;$D$4,0,($D$4-D519+1)/365),0)</f>
        <v>0</v>
      </c>
      <c r="Q519">
        <f>ROUNDUP(IF(D519&gt;$D$5,0,($D$5-D519+1)/365),0)</f>
        <v>0</v>
      </c>
      <c r="R519" s="28">
        <f>IF(OR(P519=1,Q519=1),IF(D519+364&lt;=$D$5,(D519+364-$D$4+1)/365,IF(D519&gt;$D$4,($D$5-D519+1)/365,$D$6/365)),0)</f>
        <v>0</v>
      </c>
      <c r="S519" s="28">
        <f>'Data &amp; Parameter'!$E$16*'Data &amp; Parameter'!$E$17*('Data &amp; Parameter'!$E$18+'Data &amp; Parameter'!$E$19)*'Data &amp; Parameter'!$E$20*'Data &amp; Parameter'!$E$37*R519</f>
        <v>0</v>
      </c>
      <c r="T519" s="28">
        <f t="shared" si="7"/>
        <v>0</v>
      </c>
    </row>
    <row r="520" spans="1:20" ht="15.75" customHeight="1" x14ac:dyDescent="0.35">
      <c r="A520">
        <v>513</v>
      </c>
      <c r="B520" s="76">
        <v>44234</v>
      </c>
      <c r="C520" s="1" t="s">
        <v>1735</v>
      </c>
      <c r="D520" s="76">
        <v>44234</v>
      </c>
      <c r="E520" s="1" t="s">
        <v>1736</v>
      </c>
      <c r="F520" s="1" t="s">
        <v>1737</v>
      </c>
      <c r="G520" s="1" t="s">
        <v>123</v>
      </c>
      <c r="H520" s="1" t="s">
        <v>124</v>
      </c>
      <c r="I520" s="1" t="s">
        <v>125</v>
      </c>
      <c r="J520" s="1" t="s">
        <v>1612</v>
      </c>
      <c r="K520" s="1" t="s">
        <v>1731</v>
      </c>
      <c r="L520">
        <f>ROUNDUP(IF(B520&gt;$D$4,0,($D$4-B520+1)/365),0)</f>
        <v>0</v>
      </c>
      <c r="M520">
        <f>ROUNDUP(IF(B520&gt;$D$5,0,($D$5-B520+1)/365),0)</f>
        <v>0</v>
      </c>
      <c r="N520" s="28">
        <f>IF(OR(L520=1,M520=1),IF(B520+364&lt;=$D$5,(B520+364-$D$4+1)/365,IF(B520&gt;$D$4,($D$5-B520+1)/365,$D$6/365)),0)</f>
        <v>0</v>
      </c>
      <c r="O520" s="28">
        <f>'Data &amp; Parameter'!$E$16*'Data &amp; Parameter'!$E$17*('Data &amp; Parameter'!$E$18+'Data &amp; Parameter'!$E$19)*'Data &amp; Parameter'!$E$20*'Data &amp; Parameter'!$E$37*N520</f>
        <v>0</v>
      </c>
      <c r="P520">
        <f>ROUNDUP(IF(D520&gt;$D$4,0,($D$4-D520+1)/365),0)</f>
        <v>0</v>
      </c>
      <c r="Q520">
        <f>ROUNDUP(IF(D520&gt;$D$5,0,($D$5-D520+1)/365),0)</f>
        <v>0</v>
      </c>
      <c r="R520" s="28">
        <f>IF(OR(P520=1,Q520=1),IF(D520+364&lt;=$D$5,(D520+364-$D$4+1)/365,IF(D520&gt;$D$4,($D$5-D520+1)/365,$D$6/365)),0)</f>
        <v>0</v>
      </c>
      <c r="S520" s="28">
        <f>'Data &amp; Parameter'!$E$16*'Data &amp; Parameter'!$E$17*('Data &amp; Parameter'!$E$18+'Data &amp; Parameter'!$E$19)*'Data &amp; Parameter'!$E$20*'Data &amp; Parameter'!$E$37*R520</f>
        <v>0</v>
      </c>
      <c r="T520" s="28">
        <f t="shared" si="7"/>
        <v>0</v>
      </c>
    </row>
    <row r="521" spans="1:20" ht="15.75" customHeight="1" x14ac:dyDescent="0.35">
      <c r="A521">
        <v>514</v>
      </c>
      <c r="B521" s="76">
        <v>44234</v>
      </c>
      <c r="C521" s="1" t="s">
        <v>1738</v>
      </c>
      <c r="D521" s="76">
        <v>44234</v>
      </c>
      <c r="E521" s="1" t="s">
        <v>1739</v>
      </c>
      <c r="F521" s="1" t="s">
        <v>1740</v>
      </c>
      <c r="G521" s="1" t="s">
        <v>123</v>
      </c>
      <c r="H521" s="1" t="s">
        <v>124</v>
      </c>
      <c r="I521" s="1" t="s">
        <v>125</v>
      </c>
      <c r="J521" s="1" t="s">
        <v>1616</v>
      </c>
      <c r="K521" s="1" t="s">
        <v>1741</v>
      </c>
      <c r="L521">
        <f>ROUNDUP(IF(B521&gt;$D$4,0,($D$4-B521+1)/365),0)</f>
        <v>0</v>
      </c>
      <c r="M521">
        <f>ROUNDUP(IF(B521&gt;$D$5,0,($D$5-B521+1)/365),0)</f>
        <v>0</v>
      </c>
      <c r="N521" s="28">
        <f>IF(OR(L521=1,M521=1),IF(B521+364&lt;=$D$5,(B521+364-$D$4+1)/365,IF(B521&gt;$D$4,($D$5-B521+1)/365,$D$6/365)),0)</f>
        <v>0</v>
      </c>
      <c r="O521" s="28">
        <f>'Data &amp; Parameter'!$E$16*'Data &amp; Parameter'!$E$17*('Data &amp; Parameter'!$E$18+'Data &amp; Parameter'!$E$19)*'Data &amp; Parameter'!$E$20*'Data &amp; Parameter'!$E$37*N521</f>
        <v>0</v>
      </c>
      <c r="P521">
        <f>ROUNDUP(IF(D521&gt;$D$4,0,($D$4-D521+1)/365),0)</f>
        <v>0</v>
      </c>
      <c r="Q521">
        <f>ROUNDUP(IF(D521&gt;$D$5,0,($D$5-D521+1)/365),0)</f>
        <v>0</v>
      </c>
      <c r="R521" s="28">
        <f>IF(OR(P521=1,Q521=1),IF(D521+364&lt;=$D$5,(D521+364-$D$4+1)/365,IF(D521&gt;$D$4,($D$5-D521+1)/365,$D$6/365)),0)</f>
        <v>0</v>
      </c>
      <c r="S521" s="28">
        <f>'Data &amp; Parameter'!$E$16*'Data &amp; Parameter'!$E$17*('Data &amp; Parameter'!$E$18+'Data &amp; Parameter'!$E$19)*'Data &amp; Parameter'!$E$20*'Data &amp; Parameter'!$E$37*R521</f>
        <v>0</v>
      </c>
      <c r="T521" s="28">
        <f t="shared" ref="T521:T584" si="8">O521+S521</f>
        <v>0</v>
      </c>
    </row>
    <row r="522" spans="1:20" ht="15.75" customHeight="1" x14ac:dyDescent="0.35">
      <c r="A522">
        <v>515</v>
      </c>
      <c r="B522" s="76">
        <v>44234</v>
      </c>
      <c r="C522" s="1" t="s">
        <v>1742</v>
      </c>
      <c r="D522" s="76">
        <v>44234</v>
      </c>
      <c r="E522" s="1" t="s">
        <v>1743</v>
      </c>
      <c r="F522" s="1" t="s">
        <v>1744</v>
      </c>
      <c r="G522" s="1" t="s">
        <v>123</v>
      </c>
      <c r="H522" s="1" t="s">
        <v>124</v>
      </c>
      <c r="I522" s="1" t="s">
        <v>125</v>
      </c>
      <c r="J522" s="1" t="s">
        <v>1612</v>
      </c>
      <c r="K522" s="1" t="s">
        <v>1612</v>
      </c>
      <c r="L522">
        <f>ROUNDUP(IF(B522&gt;$D$4,0,($D$4-B522+1)/365),0)</f>
        <v>0</v>
      </c>
      <c r="M522">
        <f>ROUNDUP(IF(B522&gt;$D$5,0,($D$5-B522+1)/365),0)</f>
        <v>0</v>
      </c>
      <c r="N522" s="28">
        <f>IF(OR(L522=1,M522=1),IF(B522+364&lt;=$D$5,(B522+364-$D$4+1)/365,IF(B522&gt;$D$4,($D$5-B522+1)/365,$D$6/365)),0)</f>
        <v>0</v>
      </c>
      <c r="O522" s="28">
        <f>'Data &amp; Parameter'!$E$16*'Data &amp; Parameter'!$E$17*('Data &amp; Parameter'!$E$18+'Data &amp; Parameter'!$E$19)*'Data &amp; Parameter'!$E$20*'Data &amp; Parameter'!$E$37*N522</f>
        <v>0</v>
      </c>
      <c r="P522">
        <f>ROUNDUP(IF(D522&gt;$D$4,0,($D$4-D522+1)/365),0)</f>
        <v>0</v>
      </c>
      <c r="Q522">
        <f>ROUNDUP(IF(D522&gt;$D$5,0,($D$5-D522+1)/365),0)</f>
        <v>0</v>
      </c>
      <c r="R522" s="28">
        <f>IF(OR(P522=1,Q522=1),IF(D522+364&lt;=$D$5,(D522+364-$D$4+1)/365,IF(D522&gt;$D$4,($D$5-D522+1)/365,$D$6/365)),0)</f>
        <v>0</v>
      </c>
      <c r="S522" s="28">
        <f>'Data &amp; Parameter'!$E$16*'Data &amp; Parameter'!$E$17*('Data &amp; Parameter'!$E$18+'Data &amp; Parameter'!$E$19)*'Data &amp; Parameter'!$E$20*'Data &amp; Parameter'!$E$37*R522</f>
        <v>0</v>
      </c>
      <c r="T522" s="28">
        <f t="shared" si="8"/>
        <v>0</v>
      </c>
    </row>
    <row r="523" spans="1:20" ht="15.75" customHeight="1" x14ac:dyDescent="0.35">
      <c r="A523">
        <v>516</v>
      </c>
      <c r="B523" s="76">
        <v>44234</v>
      </c>
      <c r="C523" s="1" t="s">
        <v>1745</v>
      </c>
      <c r="D523" s="76">
        <v>44234</v>
      </c>
      <c r="E523" s="1" t="s">
        <v>1746</v>
      </c>
      <c r="F523" s="1" t="s">
        <v>1747</v>
      </c>
      <c r="G523" s="1" t="s">
        <v>123</v>
      </c>
      <c r="H523" s="1" t="s">
        <v>124</v>
      </c>
      <c r="I523" s="1" t="s">
        <v>125</v>
      </c>
      <c r="J523" s="1" t="s">
        <v>1612</v>
      </c>
      <c r="K523" s="1" t="s">
        <v>1612</v>
      </c>
      <c r="L523">
        <f>ROUNDUP(IF(B523&gt;$D$4,0,($D$4-B523+1)/365),0)</f>
        <v>0</v>
      </c>
      <c r="M523">
        <f>ROUNDUP(IF(B523&gt;$D$5,0,($D$5-B523+1)/365),0)</f>
        <v>0</v>
      </c>
      <c r="N523" s="28">
        <f>IF(OR(L523=1,M523=1),IF(B523+364&lt;=$D$5,(B523+364-$D$4+1)/365,IF(B523&gt;$D$4,($D$5-B523+1)/365,$D$6/365)),0)</f>
        <v>0</v>
      </c>
      <c r="O523" s="28">
        <f>'Data &amp; Parameter'!$E$16*'Data &amp; Parameter'!$E$17*('Data &amp; Parameter'!$E$18+'Data &amp; Parameter'!$E$19)*'Data &amp; Parameter'!$E$20*'Data &amp; Parameter'!$E$37*N523</f>
        <v>0</v>
      </c>
      <c r="P523">
        <f>ROUNDUP(IF(D523&gt;$D$4,0,($D$4-D523+1)/365),0)</f>
        <v>0</v>
      </c>
      <c r="Q523">
        <f>ROUNDUP(IF(D523&gt;$D$5,0,($D$5-D523+1)/365),0)</f>
        <v>0</v>
      </c>
      <c r="R523" s="28">
        <f>IF(OR(P523=1,Q523=1),IF(D523+364&lt;=$D$5,(D523+364-$D$4+1)/365,IF(D523&gt;$D$4,($D$5-D523+1)/365,$D$6/365)),0)</f>
        <v>0</v>
      </c>
      <c r="S523" s="28">
        <f>'Data &amp; Parameter'!$E$16*'Data &amp; Parameter'!$E$17*('Data &amp; Parameter'!$E$18+'Data &amp; Parameter'!$E$19)*'Data &amp; Parameter'!$E$20*'Data &amp; Parameter'!$E$37*R523</f>
        <v>0</v>
      </c>
      <c r="T523" s="28">
        <f t="shared" si="8"/>
        <v>0</v>
      </c>
    </row>
    <row r="524" spans="1:20" ht="15.75" customHeight="1" x14ac:dyDescent="0.35">
      <c r="A524">
        <v>517</v>
      </c>
      <c r="B524" s="76">
        <v>44234</v>
      </c>
      <c r="C524" s="1" t="s">
        <v>1748</v>
      </c>
      <c r="D524" s="76">
        <v>44234</v>
      </c>
      <c r="E524" s="1" t="s">
        <v>1749</v>
      </c>
      <c r="F524" s="1" t="s">
        <v>1750</v>
      </c>
      <c r="G524" s="1" t="s">
        <v>123</v>
      </c>
      <c r="H524" s="1" t="s">
        <v>124</v>
      </c>
      <c r="I524" s="1" t="s">
        <v>125</v>
      </c>
      <c r="J524" s="1" t="s">
        <v>1612</v>
      </c>
      <c r="K524" s="1" t="s">
        <v>1612</v>
      </c>
      <c r="L524">
        <f>ROUNDUP(IF(B524&gt;$D$4,0,($D$4-B524+1)/365),0)</f>
        <v>0</v>
      </c>
      <c r="M524">
        <f>ROUNDUP(IF(B524&gt;$D$5,0,($D$5-B524+1)/365),0)</f>
        <v>0</v>
      </c>
      <c r="N524" s="28">
        <f>IF(OR(L524=1,M524=1),IF(B524+364&lt;=$D$5,(B524+364-$D$4+1)/365,IF(B524&gt;$D$4,($D$5-B524+1)/365,$D$6/365)),0)</f>
        <v>0</v>
      </c>
      <c r="O524" s="28">
        <f>'Data &amp; Parameter'!$E$16*'Data &amp; Parameter'!$E$17*('Data &amp; Parameter'!$E$18+'Data &amp; Parameter'!$E$19)*'Data &amp; Parameter'!$E$20*'Data &amp; Parameter'!$E$37*N524</f>
        <v>0</v>
      </c>
      <c r="P524">
        <f>ROUNDUP(IF(D524&gt;$D$4,0,($D$4-D524+1)/365),0)</f>
        <v>0</v>
      </c>
      <c r="Q524">
        <f>ROUNDUP(IF(D524&gt;$D$5,0,($D$5-D524+1)/365),0)</f>
        <v>0</v>
      </c>
      <c r="R524" s="28">
        <f>IF(OR(P524=1,Q524=1),IF(D524+364&lt;=$D$5,(D524+364-$D$4+1)/365,IF(D524&gt;$D$4,($D$5-D524+1)/365,$D$6/365)),0)</f>
        <v>0</v>
      </c>
      <c r="S524" s="28">
        <f>'Data &amp; Parameter'!$E$16*'Data &amp; Parameter'!$E$17*('Data &amp; Parameter'!$E$18+'Data &amp; Parameter'!$E$19)*'Data &amp; Parameter'!$E$20*'Data &amp; Parameter'!$E$37*R524</f>
        <v>0</v>
      </c>
      <c r="T524" s="28">
        <f t="shared" si="8"/>
        <v>0</v>
      </c>
    </row>
    <row r="525" spans="1:20" ht="15.75" customHeight="1" x14ac:dyDescent="0.35">
      <c r="A525">
        <v>518</v>
      </c>
      <c r="B525" s="76">
        <v>44234</v>
      </c>
      <c r="C525" s="1" t="s">
        <v>1751</v>
      </c>
      <c r="D525" s="76">
        <v>44234</v>
      </c>
      <c r="E525" s="1" t="s">
        <v>1752</v>
      </c>
      <c r="F525" s="1" t="s">
        <v>1753</v>
      </c>
      <c r="G525" s="1" t="s">
        <v>123</v>
      </c>
      <c r="H525" s="1" t="s">
        <v>124</v>
      </c>
      <c r="I525" s="1" t="s">
        <v>125</v>
      </c>
      <c r="J525" s="1" t="s">
        <v>1616</v>
      </c>
      <c r="K525" s="1" t="s">
        <v>1612</v>
      </c>
      <c r="L525">
        <f>ROUNDUP(IF(B525&gt;$D$4,0,($D$4-B525+1)/365),0)</f>
        <v>0</v>
      </c>
      <c r="M525">
        <f>ROUNDUP(IF(B525&gt;$D$5,0,($D$5-B525+1)/365),0)</f>
        <v>0</v>
      </c>
      <c r="N525" s="28">
        <f>IF(OR(L525=1,M525=1),IF(B525+364&lt;=$D$5,(B525+364-$D$4+1)/365,IF(B525&gt;$D$4,($D$5-B525+1)/365,$D$6/365)),0)</f>
        <v>0</v>
      </c>
      <c r="O525" s="28">
        <f>'Data &amp; Parameter'!$E$16*'Data &amp; Parameter'!$E$17*('Data &amp; Parameter'!$E$18+'Data &amp; Parameter'!$E$19)*'Data &amp; Parameter'!$E$20*'Data &amp; Parameter'!$E$37*N525</f>
        <v>0</v>
      </c>
      <c r="P525">
        <f>ROUNDUP(IF(D525&gt;$D$4,0,($D$4-D525+1)/365),0)</f>
        <v>0</v>
      </c>
      <c r="Q525">
        <f>ROUNDUP(IF(D525&gt;$D$5,0,($D$5-D525+1)/365),0)</f>
        <v>0</v>
      </c>
      <c r="R525" s="28">
        <f>IF(OR(P525=1,Q525=1),IF(D525+364&lt;=$D$5,(D525+364-$D$4+1)/365,IF(D525&gt;$D$4,($D$5-D525+1)/365,$D$6/365)),0)</f>
        <v>0</v>
      </c>
      <c r="S525" s="28">
        <f>'Data &amp; Parameter'!$E$16*'Data &amp; Parameter'!$E$17*('Data &amp; Parameter'!$E$18+'Data &amp; Parameter'!$E$19)*'Data &amp; Parameter'!$E$20*'Data &amp; Parameter'!$E$37*R525</f>
        <v>0</v>
      </c>
      <c r="T525" s="28">
        <f t="shared" si="8"/>
        <v>0</v>
      </c>
    </row>
    <row r="526" spans="1:20" ht="15.75" customHeight="1" x14ac:dyDescent="0.35">
      <c r="A526">
        <v>519</v>
      </c>
      <c r="B526" s="76">
        <v>44234</v>
      </c>
      <c r="C526" s="1" t="s">
        <v>1754</v>
      </c>
      <c r="D526" s="76">
        <v>44234</v>
      </c>
      <c r="E526" s="1" t="s">
        <v>1755</v>
      </c>
      <c r="F526" s="1" t="s">
        <v>1756</v>
      </c>
      <c r="G526" s="1" t="s">
        <v>123</v>
      </c>
      <c r="H526" s="1" t="s">
        <v>124</v>
      </c>
      <c r="I526" s="1" t="s">
        <v>125</v>
      </c>
      <c r="J526" s="1" t="s">
        <v>1612</v>
      </c>
      <c r="K526" s="1" t="s">
        <v>1616</v>
      </c>
      <c r="L526">
        <f>ROUNDUP(IF(B526&gt;$D$4,0,($D$4-B526+1)/365),0)</f>
        <v>0</v>
      </c>
      <c r="M526">
        <f>ROUNDUP(IF(B526&gt;$D$5,0,($D$5-B526+1)/365),0)</f>
        <v>0</v>
      </c>
      <c r="N526" s="28">
        <f>IF(OR(L526=1,M526=1),IF(B526+364&lt;=$D$5,(B526+364-$D$4+1)/365,IF(B526&gt;$D$4,($D$5-B526+1)/365,$D$6/365)),0)</f>
        <v>0</v>
      </c>
      <c r="O526" s="28">
        <f>'Data &amp; Parameter'!$E$16*'Data &amp; Parameter'!$E$17*('Data &amp; Parameter'!$E$18+'Data &amp; Parameter'!$E$19)*'Data &amp; Parameter'!$E$20*'Data &amp; Parameter'!$E$37*N526</f>
        <v>0</v>
      </c>
      <c r="P526">
        <f>ROUNDUP(IF(D526&gt;$D$4,0,($D$4-D526+1)/365),0)</f>
        <v>0</v>
      </c>
      <c r="Q526">
        <f>ROUNDUP(IF(D526&gt;$D$5,0,($D$5-D526+1)/365),0)</f>
        <v>0</v>
      </c>
      <c r="R526" s="28">
        <f>IF(OR(P526=1,Q526=1),IF(D526+364&lt;=$D$5,(D526+364-$D$4+1)/365,IF(D526&gt;$D$4,($D$5-D526+1)/365,$D$6/365)),0)</f>
        <v>0</v>
      </c>
      <c r="S526" s="28">
        <f>'Data &amp; Parameter'!$E$16*'Data &amp; Parameter'!$E$17*('Data &amp; Parameter'!$E$18+'Data &amp; Parameter'!$E$19)*'Data &amp; Parameter'!$E$20*'Data &amp; Parameter'!$E$37*R526</f>
        <v>0</v>
      </c>
      <c r="T526" s="28">
        <f t="shared" si="8"/>
        <v>0</v>
      </c>
    </row>
    <row r="527" spans="1:20" ht="15.75" customHeight="1" x14ac:dyDescent="0.35">
      <c r="A527">
        <v>520</v>
      </c>
      <c r="B527" s="76">
        <v>44234</v>
      </c>
      <c r="C527" s="1" t="s">
        <v>1757</v>
      </c>
      <c r="D527" s="76">
        <v>44234</v>
      </c>
      <c r="E527" s="1" t="s">
        <v>1758</v>
      </c>
      <c r="F527" s="1" t="s">
        <v>1759</v>
      </c>
      <c r="G527" s="1" t="s">
        <v>123</v>
      </c>
      <c r="H527" s="1" t="s">
        <v>124</v>
      </c>
      <c r="I527" s="1" t="s">
        <v>125</v>
      </c>
      <c r="J527" s="1" t="s">
        <v>1612</v>
      </c>
      <c r="K527" s="1" t="s">
        <v>1612</v>
      </c>
      <c r="L527">
        <f>ROUNDUP(IF(B527&gt;$D$4,0,($D$4-B527+1)/365),0)</f>
        <v>0</v>
      </c>
      <c r="M527">
        <f>ROUNDUP(IF(B527&gt;$D$5,0,($D$5-B527+1)/365),0)</f>
        <v>0</v>
      </c>
      <c r="N527" s="28">
        <f>IF(OR(L527=1,M527=1),IF(B527+364&lt;=$D$5,(B527+364-$D$4+1)/365,IF(B527&gt;$D$4,($D$5-B527+1)/365,$D$6/365)),0)</f>
        <v>0</v>
      </c>
      <c r="O527" s="28">
        <f>'Data &amp; Parameter'!$E$16*'Data &amp; Parameter'!$E$17*('Data &amp; Parameter'!$E$18+'Data &amp; Parameter'!$E$19)*'Data &amp; Parameter'!$E$20*'Data &amp; Parameter'!$E$37*N527</f>
        <v>0</v>
      </c>
      <c r="P527">
        <f>ROUNDUP(IF(D527&gt;$D$4,0,($D$4-D527+1)/365),0)</f>
        <v>0</v>
      </c>
      <c r="Q527">
        <f>ROUNDUP(IF(D527&gt;$D$5,0,($D$5-D527+1)/365),0)</f>
        <v>0</v>
      </c>
      <c r="R527" s="28">
        <f>IF(OR(P527=1,Q527=1),IF(D527+364&lt;=$D$5,(D527+364-$D$4+1)/365,IF(D527&gt;$D$4,($D$5-D527+1)/365,$D$6/365)),0)</f>
        <v>0</v>
      </c>
      <c r="S527" s="28">
        <f>'Data &amp; Parameter'!$E$16*'Data &amp; Parameter'!$E$17*('Data &amp; Parameter'!$E$18+'Data &amp; Parameter'!$E$19)*'Data &amp; Parameter'!$E$20*'Data &amp; Parameter'!$E$37*R527</f>
        <v>0</v>
      </c>
      <c r="T527" s="28">
        <f t="shared" si="8"/>
        <v>0</v>
      </c>
    </row>
    <row r="528" spans="1:20" ht="15.75" customHeight="1" x14ac:dyDescent="0.35">
      <c r="A528">
        <v>521</v>
      </c>
      <c r="B528" s="76">
        <v>44234</v>
      </c>
      <c r="C528" s="1" t="s">
        <v>1760</v>
      </c>
      <c r="D528" s="76">
        <v>44234</v>
      </c>
      <c r="E528" s="1" t="s">
        <v>1761</v>
      </c>
      <c r="F528" s="1" t="s">
        <v>1762</v>
      </c>
      <c r="G528" s="1" t="s">
        <v>123</v>
      </c>
      <c r="H528" s="1" t="s">
        <v>124</v>
      </c>
      <c r="I528" s="1" t="s">
        <v>125</v>
      </c>
      <c r="J528" s="1" t="s">
        <v>1612</v>
      </c>
      <c r="K528" s="1" t="s">
        <v>1612</v>
      </c>
      <c r="L528">
        <f>ROUNDUP(IF(B528&gt;$D$4,0,($D$4-B528+1)/365),0)</f>
        <v>0</v>
      </c>
      <c r="M528">
        <f>ROUNDUP(IF(B528&gt;$D$5,0,($D$5-B528+1)/365),0)</f>
        <v>0</v>
      </c>
      <c r="N528" s="28">
        <f>IF(OR(L528=1,M528=1),IF(B528+364&lt;=$D$5,(B528+364-$D$4+1)/365,IF(B528&gt;$D$4,($D$5-B528+1)/365,$D$6/365)),0)</f>
        <v>0</v>
      </c>
      <c r="O528" s="28">
        <f>'Data &amp; Parameter'!$E$16*'Data &amp; Parameter'!$E$17*('Data &amp; Parameter'!$E$18+'Data &amp; Parameter'!$E$19)*'Data &amp; Parameter'!$E$20*'Data &amp; Parameter'!$E$37*N528</f>
        <v>0</v>
      </c>
      <c r="P528">
        <f>ROUNDUP(IF(D528&gt;$D$4,0,($D$4-D528+1)/365),0)</f>
        <v>0</v>
      </c>
      <c r="Q528">
        <f>ROUNDUP(IF(D528&gt;$D$5,0,($D$5-D528+1)/365),0)</f>
        <v>0</v>
      </c>
      <c r="R528" s="28">
        <f>IF(OR(P528=1,Q528=1),IF(D528+364&lt;=$D$5,(D528+364-$D$4+1)/365,IF(D528&gt;$D$4,($D$5-D528+1)/365,$D$6/365)),0)</f>
        <v>0</v>
      </c>
      <c r="S528" s="28">
        <f>'Data &amp; Parameter'!$E$16*'Data &amp; Parameter'!$E$17*('Data &amp; Parameter'!$E$18+'Data &amp; Parameter'!$E$19)*'Data &amp; Parameter'!$E$20*'Data &amp; Parameter'!$E$37*R528</f>
        <v>0</v>
      </c>
      <c r="T528" s="28">
        <f t="shared" si="8"/>
        <v>0</v>
      </c>
    </row>
    <row r="529" spans="1:20" ht="15.75" customHeight="1" x14ac:dyDescent="0.35">
      <c r="A529">
        <v>522</v>
      </c>
      <c r="B529" s="76">
        <v>44234</v>
      </c>
      <c r="C529" s="1" t="s">
        <v>1763</v>
      </c>
      <c r="D529" s="76">
        <v>44234</v>
      </c>
      <c r="E529" s="1" t="s">
        <v>1764</v>
      </c>
      <c r="F529" s="1" t="s">
        <v>1765</v>
      </c>
      <c r="G529" s="1" t="s">
        <v>123</v>
      </c>
      <c r="H529" s="1" t="s">
        <v>124</v>
      </c>
      <c r="I529" s="1" t="s">
        <v>125</v>
      </c>
      <c r="J529" s="1" t="s">
        <v>1612</v>
      </c>
      <c r="K529" s="1" t="s">
        <v>1612</v>
      </c>
      <c r="L529">
        <f>ROUNDUP(IF(B529&gt;$D$4,0,($D$4-B529+1)/365),0)</f>
        <v>0</v>
      </c>
      <c r="M529">
        <f>ROUNDUP(IF(B529&gt;$D$5,0,($D$5-B529+1)/365),0)</f>
        <v>0</v>
      </c>
      <c r="N529" s="28">
        <f>IF(OR(L529=1,M529=1),IF(B529+364&lt;=$D$5,(B529+364-$D$4+1)/365,IF(B529&gt;$D$4,($D$5-B529+1)/365,$D$6/365)),0)</f>
        <v>0</v>
      </c>
      <c r="O529" s="28">
        <f>'Data &amp; Parameter'!$E$16*'Data &amp; Parameter'!$E$17*('Data &amp; Parameter'!$E$18+'Data &amp; Parameter'!$E$19)*'Data &amp; Parameter'!$E$20*'Data &amp; Parameter'!$E$37*N529</f>
        <v>0</v>
      </c>
      <c r="P529">
        <f>ROUNDUP(IF(D529&gt;$D$4,0,($D$4-D529+1)/365),0)</f>
        <v>0</v>
      </c>
      <c r="Q529">
        <f>ROUNDUP(IF(D529&gt;$D$5,0,($D$5-D529+1)/365),0)</f>
        <v>0</v>
      </c>
      <c r="R529" s="28">
        <f>IF(OR(P529=1,Q529=1),IF(D529+364&lt;=$D$5,(D529+364-$D$4+1)/365,IF(D529&gt;$D$4,($D$5-D529+1)/365,$D$6/365)),0)</f>
        <v>0</v>
      </c>
      <c r="S529" s="28">
        <f>'Data &amp; Parameter'!$E$16*'Data &amp; Parameter'!$E$17*('Data &amp; Parameter'!$E$18+'Data &amp; Parameter'!$E$19)*'Data &amp; Parameter'!$E$20*'Data &amp; Parameter'!$E$37*R529</f>
        <v>0</v>
      </c>
      <c r="T529" s="28">
        <f t="shared" si="8"/>
        <v>0</v>
      </c>
    </row>
    <row r="530" spans="1:20" ht="15.75" customHeight="1" x14ac:dyDescent="0.35">
      <c r="A530">
        <v>523</v>
      </c>
      <c r="B530" s="76">
        <v>44234</v>
      </c>
      <c r="C530" s="1" t="s">
        <v>1766</v>
      </c>
      <c r="D530" s="76">
        <v>44234</v>
      </c>
      <c r="E530" s="1" t="s">
        <v>1767</v>
      </c>
      <c r="F530" s="1" t="s">
        <v>1768</v>
      </c>
      <c r="G530" s="1" t="s">
        <v>123</v>
      </c>
      <c r="H530" s="1" t="s">
        <v>124</v>
      </c>
      <c r="I530" s="1" t="s">
        <v>125</v>
      </c>
      <c r="J530" s="1" t="s">
        <v>1612</v>
      </c>
      <c r="K530" s="1" t="s">
        <v>1612</v>
      </c>
      <c r="L530">
        <f>ROUNDUP(IF(B530&gt;$D$4,0,($D$4-B530+1)/365),0)</f>
        <v>0</v>
      </c>
      <c r="M530">
        <f>ROUNDUP(IF(B530&gt;$D$5,0,($D$5-B530+1)/365),0)</f>
        <v>0</v>
      </c>
      <c r="N530" s="28">
        <f>IF(OR(L530=1,M530=1),IF(B530+364&lt;=$D$5,(B530+364-$D$4+1)/365,IF(B530&gt;$D$4,($D$5-B530+1)/365,$D$6/365)),0)</f>
        <v>0</v>
      </c>
      <c r="O530" s="28">
        <f>'Data &amp; Parameter'!$E$16*'Data &amp; Parameter'!$E$17*('Data &amp; Parameter'!$E$18+'Data &amp; Parameter'!$E$19)*'Data &amp; Parameter'!$E$20*'Data &amp; Parameter'!$E$37*N530</f>
        <v>0</v>
      </c>
      <c r="P530">
        <f>ROUNDUP(IF(D530&gt;$D$4,0,($D$4-D530+1)/365),0)</f>
        <v>0</v>
      </c>
      <c r="Q530">
        <f>ROUNDUP(IF(D530&gt;$D$5,0,($D$5-D530+1)/365),0)</f>
        <v>0</v>
      </c>
      <c r="R530" s="28">
        <f>IF(OR(P530=1,Q530=1),IF(D530+364&lt;=$D$5,(D530+364-$D$4+1)/365,IF(D530&gt;$D$4,($D$5-D530+1)/365,$D$6/365)),0)</f>
        <v>0</v>
      </c>
      <c r="S530" s="28">
        <f>'Data &amp; Parameter'!$E$16*'Data &amp; Parameter'!$E$17*('Data &amp; Parameter'!$E$18+'Data &amp; Parameter'!$E$19)*'Data &amp; Parameter'!$E$20*'Data &amp; Parameter'!$E$37*R530</f>
        <v>0</v>
      </c>
      <c r="T530" s="28">
        <f t="shared" si="8"/>
        <v>0</v>
      </c>
    </row>
    <row r="531" spans="1:20" ht="15.75" customHeight="1" x14ac:dyDescent="0.35">
      <c r="A531">
        <v>524</v>
      </c>
      <c r="B531" s="76">
        <v>44234</v>
      </c>
      <c r="C531" s="1" t="s">
        <v>1769</v>
      </c>
      <c r="D531" s="76">
        <v>44234</v>
      </c>
      <c r="E531" s="1" t="s">
        <v>1770</v>
      </c>
      <c r="F531" s="1" t="s">
        <v>1771</v>
      </c>
      <c r="G531" s="1" t="s">
        <v>123</v>
      </c>
      <c r="H531" s="1" t="s">
        <v>124</v>
      </c>
      <c r="I531" s="1" t="s">
        <v>125</v>
      </c>
      <c r="J531" s="1" t="s">
        <v>1772</v>
      </c>
      <c r="K531" s="1" t="s">
        <v>1773</v>
      </c>
      <c r="L531">
        <f>ROUNDUP(IF(B531&gt;$D$4,0,($D$4-B531+1)/365),0)</f>
        <v>0</v>
      </c>
      <c r="M531">
        <f>ROUNDUP(IF(B531&gt;$D$5,0,($D$5-B531+1)/365),0)</f>
        <v>0</v>
      </c>
      <c r="N531" s="28">
        <f>IF(OR(L531=1,M531=1),IF(B531+364&lt;=$D$5,(B531+364-$D$4+1)/365,IF(B531&gt;$D$4,($D$5-B531+1)/365,$D$6/365)),0)</f>
        <v>0</v>
      </c>
      <c r="O531" s="28">
        <f>'Data &amp; Parameter'!$E$16*'Data &amp; Parameter'!$E$17*('Data &amp; Parameter'!$E$18+'Data &amp; Parameter'!$E$19)*'Data &amp; Parameter'!$E$20*'Data &amp; Parameter'!$E$37*N531</f>
        <v>0</v>
      </c>
      <c r="P531">
        <f>ROUNDUP(IF(D531&gt;$D$4,0,($D$4-D531+1)/365),0)</f>
        <v>0</v>
      </c>
      <c r="Q531">
        <f>ROUNDUP(IF(D531&gt;$D$5,0,($D$5-D531+1)/365),0)</f>
        <v>0</v>
      </c>
      <c r="R531" s="28">
        <f>IF(OR(P531=1,Q531=1),IF(D531+364&lt;=$D$5,(D531+364-$D$4+1)/365,IF(D531&gt;$D$4,($D$5-D531+1)/365,$D$6/365)),0)</f>
        <v>0</v>
      </c>
      <c r="S531" s="28">
        <f>'Data &amp; Parameter'!$E$16*'Data &amp; Parameter'!$E$17*('Data &amp; Parameter'!$E$18+'Data &amp; Parameter'!$E$19)*'Data &amp; Parameter'!$E$20*'Data &amp; Parameter'!$E$37*R531</f>
        <v>0</v>
      </c>
      <c r="T531" s="28">
        <f t="shared" si="8"/>
        <v>0</v>
      </c>
    </row>
    <row r="532" spans="1:20" ht="15.75" customHeight="1" x14ac:dyDescent="0.35">
      <c r="A532">
        <v>525</v>
      </c>
      <c r="B532" s="76">
        <v>44234</v>
      </c>
      <c r="C532" s="1" t="s">
        <v>1774</v>
      </c>
      <c r="D532" s="76">
        <v>44234</v>
      </c>
      <c r="E532" s="1" t="s">
        <v>1775</v>
      </c>
      <c r="F532" s="1" t="s">
        <v>1776</v>
      </c>
      <c r="G532" s="1" t="s">
        <v>123</v>
      </c>
      <c r="H532" s="1" t="s">
        <v>124</v>
      </c>
      <c r="I532" s="1" t="s">
        <v>125</v>
      </c>
      <c r="J532" s="1" t="s">
        <v>1616</v>
      </c>
      <c r="K532" s="1" t="s">
        <v>1612</v>
      </c>
      <c r="L532">
        <f>ROUNDUP(IF(B532&gt;$D$4,0,($D$4-B532+1)/365),0)</f>
        <v>0</v>
      </c>
      <c r="M532">
        <f>ROUNDUP(IF(B532&gt;$D$5,0,($D$5-B532+1)/365),0)</f>
        <v>0</v>
      </c>
      <c r="N532" s="28">
        <f>IF(OR(L532=1,M532=1),IF(B532+364&lt;=$D$5,(B532+364-$D$4+1)/365,IF(B532&gt;$D$4,($D$5-B532+1)/365,$D$6/365)),0)</f>
        <v>0</v>
      </c>
      <c r="O532" s="28">
        <f>'Data &amp; Parameter'!$E$16*'Data &amp; Parameter'!$E$17*('Data &amp; Parameter'!$E$18+'Data &amp; Parameter'!$E$19)*'Data &amp; Parameter'!$E$20*'Data &amp; Parameter'!$E$37*N532</f>
        <v>0</v>
      </c>
      <c r="P532">
        <f>ROUNDUP(IF(D532&gt;$D$4,0,($D$4-D532+1)/365),0)</f>
        <v>0</v>
      </c>
      <c r="Q532">
        <f>ROUNDUP(IF(D532&gt;$D$5,0,($D$5-D532+1)/365),0)</f>
        <v>0</v>
      </c>
      <c r="R532" s="28">
        <f>IF(OR(P532=1,Q532=1),IF(D532+364&lt;=$D$5,(D532+364-$D$4+1)/365,IF(D532&gt;$D$4,($D$5-D532+1)/365,$D$6/365)),0)</f>
        <v>0</v>
      </c>
      <c r="S532" s="28">
        <f>'Data &amp; Parameter'!$E$16*'Data &amp; Parameter'!$E$17*('Data &amp; Parameter'!$E$18+'Data &amp; Parameter'!$E$19)*'Data &amp; Parameter'!$E$20*'Data &amp; Parameter'!$E$37*R532</f>
        <v>0</v>
      </c>
      <c r="T532" s="28">
        <f t="shared" si="8"/>
        <v>0</v>
      </c>
    </row>
    <row r="533" spans="1:20" ht="15.75" customHeight="1" x14ac:dyDescent="0.35">
      <c r="A533">
        <v>526</v>
      </c>
      <c r="B533" s="76">
        <v>44234</v>
      </c>
      <c r="C533" s="1" t="s">
        <v>1777</v>
      </c>
      <c r="D533" s="76">
        <v>44234</v>
      </c>
      <c r="E533" s="1" t="s">
        <v>1778</v>
      </c>
      <c r="F533" s="1" t="s">
        <v>1779</v>
      </c>
      <c r="G533" s="1" t="s">
        <v>123</v>
      </c>
      <c r="H533" s="1" t="s">
        <v>124</v>
      </c>
      <c r="I533" s="1" t="s">
        <v>125</v>
      </c>
      <c r="J533" s="1" t="s">
        <v>1731</v>
      </c>
      <c r="K533" s="1" t="s">
        <v>1780</v>
      </c>
      <c r="L533">
        <f>ROUNDUP(IF(B533&gt;$D$4,0,($D$4-B533+1)/365),0)</f>
        <v>0</v>
      </c>
      <c r="M533">
        <f>ROUNDUP(IF(B533&gt;$D$5,0,($D$5-B533+1)/365),0)</f>
        <v>0</v>
      </c>
      <c r="N533" s="28">
        <f>IF(OR(L533=1,M533=1),IF(B533+364&lt;=$D$5,(B533+364-$D$4+1)/365,IF(B533&gt;$D$4,($D$5-B533+1)/365,$D$6/365)),0)</f>
        <v>0</v>
      </c>
      <c r="O533" s="28">
        <f>'Data &amp; Parameter'!$E$16*'Data &amp; Parameter'!$E$17*('Data &amp; Parameter'!$E$18+'Data &amp; Parameter'!$E$19)*'Data &amp; Parameter'!$E$20*'Data &amp; Parameter'!$E$37*N533</f>
        <v>0</v>
      </c>
      <c r="P533">
        <f>ROUNDUP(IF(D533&gt;$D$4,0,($D$4-D533+1)/365),0)</f>
        <v>0</v>
      </c>
      <c r="Q533">
        <f>ROUNDUP(IF(D533&gt;$D$5,0,($D$5-D533+1)/365),0)</f>
        <v>0</v>
      </c>
      <c r="R533" s="28">
        <f>IF(OR(P533=1,Q533=1),IF(D533+364&lt;=$D$5,(D533+364-$D$4+1)/365,IF(D533&gt;$D$4,($D$5-D533+1)/365,$D$6/365)),0)</f>
        <v>0</v>
      </c>
      <c r="S533" s="28">
        <f>'Data &amp; Parameter'!$E$16*'Data &amp; Parameter'!$E$17*('Data &amp; Parameter'!$E$18+'Data &amp; Parameter'!$E$19)*'Data &amp; Parameter'!$E$20*'Data &amp; Parameter'!$E$37*R533</f>
        <v>0</v>
      </c>
      <c r="T533" s="28">
        <f t="shared" si="8"/>
        <v>0</v>
      </c>
    </row>
    <row r="534" spans="1:20" ht="15.75" customHeight="1" x14ac:dyDescent="0.35">
      <c r="A534">
        <v>527</v>
      </c>
      <c r="B534" s="76">
        <v>44234</v>
      </c>
      <c r="C534" s="1" t="s">
        <v>1781</v>
      </c>
      <c r="D534" s="76">
        <v>44234</v>
      </c>
      <c r="E534" s="1" t="s">
        <v>1782</v>
      </c>
      <c r="F534" s="1" t="s">
        <v>1783</v>
      </c>
      <c r="G534" s="1" t="s">
        <v>123</v>
      </c>
      <c r="H534" s="1" t="s">
        <v>124</v>
      </c>
      <c r="I534" s="1" t="s">
        <v>125</v>
      </c>
      <c r="J534" s="1" t="s">
        <v>1731</v>
      </c>
      <c r="K534" s="1" t="s">
        <v>1731</v>
      </c>
      <c r="L534">
        <f>ROUNDUP(IF(B534&gt;$D$4,0,($D$4-B534+1)/365),0)</f>
        <v>0</v>
      </c>
      <c r="M534">
        <f>ROUNDUP(IF(B534&gt;$D$5,0,($D$5-B534+1)/365),0)</f>
        <v>0</v>
      </c>
      <c r="N534" s="28">
        <f>IF(OR(L534=1,M534=1),IF(B534+364&lt;=$D$5,(B534+364-$D$4+1)/365,IF(B534&gt;$D$4,($D$5-B534+1)/365,$D$6/365)),0)</f>
        <v>0</v>
      </c>
      <c r="O534" s="28">
        <f>'Data &amp; Parameter'!$E$16*'Data &amp; Parameter'!$E$17*('Data &amp; Parameter'!$E$18+'Data &amp; Parameter'!$E$19)*'Data &amp; Parameter'!$E$20*'Data &amp; Parameter'!$E$37*N534</f>
        <v>0</v>
      </c>
      <c r="P534">
        <f>ROUNDUP(IF(D534&gt;$D$4,0,($D$4-D534+1)/365),0)</f>
        <v>0</v>
      </c>
      <c r="Q534">
        <f>ROUNDUP(IF(D534&gt;$D$5,0,($D$5-D534+1)/365),0)</f>
        <v>0</v>
      </c>
      <c r="R534" s="28">
        <f>IF(OR(P534=1,Q534=1),IF(D534+364&lt;=$D$5,(D534+364-$D$4+1)/365,IF(D534&gt;$D$4,($D$5-D534+1)/365,$D$6/365)),0)</f>
        <v>0</v>
      </c>
      <c r="S534" s="28">
        <f>'Data &amp; Parameter'!$E$16*'Data &amp; Parameter'!$E$17*('Data &amp; Parameter'!$E$18+'Data &amp; Parameter'!$E$19)*'Data &amp; Parameter'!$E$20*'Data &amp; Parameter'!$E$37*R534</f>
        <v>0</v>
      </c>
      <c r="T534" s="28">
        <f t="shared" si="8"/>
        <v>0</v>
      </c>
    </row>
    <row r="535" spans="1:20" ht="15.75" customHeight="1" x14ac:dyDescent="0.35">
      <c r="A535">
        <v>528</v>
      </c>
      <c r="B535" s="76">
        <v>44234</v>
      </c>
      <c r="C535" s="1" t="s">
        <v>1784</v>
      </c>
      <c r="D535" s="76">
        <v>44234</v>
      </c>
      <c r="E535" s="1" t="s">
        <v>1785</v>
      </c>
      <c r="F535" s="1" t="s">
        <v>1786</v>
      </c>
      <c r="G535" s="1" t="s">
        <v>123</v>
      </c>
      <c r="H535" s="1" t="s">
        <v>124</v>
      </c>
      <c r="I535" s="1" t="s">
        <v>125</v>
      </c>
      <c r="J535" s="1" t="s">
        <v>1731</v>
      </c>
      <c r="K535" s="1" t="s">
        <v>1731</v>
      </c>
      <c r="L535">
        <f>ROUNDUP(IF(B535&gt;$D$4,0,($D$4-B535+1)/365),0)</f>
        <v>0</v>
      </c>
      <c r="M535">
        <f>ROUNDUP(IF(B535&gt;$D$5,0,($D$5-B535+1)/365),0)</f>
        <v>0</v>
      </c>
      <c r="N535" s="28">
        <f>IF(OR(L535=1,M535=1),IF(B535+364&lt;=$D$5,(B535+364-$D$4+1)/365,IF(B535&gt;$D$4,($D$5-B535+1)/365,$D$6/365)),0)</f>
        <v>0</v>
      </c>
      <c r="O535" s="28">
        <f>'Data &amp; Parameter'!$E$16*'Data &amp; Parameter'!$E$17*('Data &amp; Parameter'!$E$18+'Data &amp; Parameter'!$E$19)*'Data &amp; Parameter'!$E$20*'Data &amp; Parameter'!$E$37*N535</f>
        <v>0</v>
      </c>
      <c r="P535">
        <f>ROUNDUP(IF(D535&gt;$D$4,0,($D$4-D535+1)/365),0)</f>
        <v>0</v>
      </c>
      <c r="Q535">
        <f>ROUNDUP(IF(D535&gt;$D$5,0,($D$5-D535+1)/365),0)</f>
        <v>0</v>
      </c>
      <c r="R535" s="28">
        <f>IF(OR(P535=1,Q535=1),IF(D535+364&lt;=$D$5,(D535+364-$D$4+1)/365,IF(D535&gt;$D$4,($D$5-D535+1)/365,$D$6/365)),0)</f>
        <v>0</v>
      </c>
      <c r="S535" s="28">
        <f>'Data &amp; Parameter'!$E$16*'Data &amp; Parameter'!$E$17*('Data &amp; Parameter'!$E$18+'Data &amp; Parameter'!$E$19)*'Data &amp; Parameter'!$E$20*'Data &amp; Parameter'!$E$37*R535</f>
        <v>0</v>
      </c>
      <c r="T535" s="28">
        <f t="shared" si="8"/>
        <v>0</v>
      </c>
    </row>
    <row r="536" spans="1:20" ht="15.75" customHeight="1" x14ac:dyDescent="0.35">
      <c r="A536">
        <v>529</v>
      </c>
      <c r="B536" s="76">
        <v>44234</v>
      </c>
      <c r="C536" s="1" t="s">
        <v>1787</v>
      </c>
      <c r="D536" s="76">
        <v>44234</v>
      </c>
      <c r="E536" s="1" t="s">
        <v>1788</v>
      </c>
      <c r="F536" s="1" t="s">
        <v>1789</v>
      </c>
      <c r="G536" s="1" t="s">
        <v>123</v>
      </c>
      <c r="H536" s="1" t="s">
        <v>124</v>
      </c>
      <c r="I536" s="1" t="s">
        <v>125</v>
      </c>
      <c r="J536" s="1" t="s">
        <v>1731</v>
      </c>
      <c r="K536" s="1" t="s">
        <v>1731</v>
      </c>
      <c r="L536">
        <f>ROUNDUP(IF(B536&gt;$D$4,0,($D$4-B536+1)/365),0)</f>
        <v>0</v>
      </c>
      <c r="M536">
        <f>ROUNDUP(IF(B536&gt;$D$5,0,($D$5-B536+1)/365),0)</f>
        <v>0</v>
      </c>
      <c r="N536" s="28">
        <f>IF(OR(L536=1,M536=1),IF(B536+364&lt;=$D$5,(B536+364-$D$4+1)/365,IF(B536&gt;$D$4,($D$5-B536+1)/365,$D$6/365)),0)</f>
        <v>0</v>
      </c>
      <c r="O536" s="28">
        <f>'Data &amp; Parameter'!$E$16*'Data &amp; Parameter'!$E$17*('Data &amp; Parameter'!$E$18+'Data &amp; Parameter'!$E$19)*'Data &amp; Parameter'!$E$20*'Data &amp; Parameter'!$E$37*N536</f>
        <v>0</v>
      </c>
      <c r="P536">
        <f>ROUNDUP(IF(D536&gt;$D$4,0,($D$4-D536+1)/365),0)</f>
        <v>0</v>
      </c>
      <c r="Q536">
        <f>ROUNDUP(IF(D536&gt;$D$5,0,($D$5-D536+1)/365),0)</f>
        <v>0</v>
      </c>
      <c r="R536" s="28">
        <f>IF(OR(P536=1,Q536=1),IF(D536+364&lt;=$D$5,(D536+364-$D$4+1)/365,IF(D536&gt;$D$4,($D$5-D536+1)/365,$D$6/365)),0)</f>
        <v>0</v>
      </c>
      <c r="S536" s="28">
        <f>'Data &amp; Parameter'!$E$16*'Data &amp; Parameter'!$E$17*('Data &amp; Parameter'!$E$18+'Data &amp; Parameter'!$E$19)*'Data &amp; Parameter'!$E$20*'Data &amp; Parameter'!$E$37*R536</f>
        <v>0</v>
      </c>
      <c r="T536" s="28">
        <f t="shared" si="8"/>
        <v>0</v>
      </c>
    </row>
    <row r="537" spans="1:20" ht="15.75" customHeight="1" x14ac:dyDescent="0.35">
      <c r="A537">
        <v>530</v>
      </c>
      <c r="B537" s="76">
        <v>44234</v>
      </c>
      <c r="C537" s="1" t="s">
        <v>1790</v>
      </c>
      <c r="D537" s="76">
        <v>44234</v>
      </c>
      <c r="E537" s="1" t="s">
        <v>1791</v>
      </c>
      <c r="F537" s="1" t="s">
        <v>1792</v>
      </c>
      <c r="G537" s="1" t="s">
        <v>123</v>
      </c>
      <c r="H537" s="1" t="s">
        <v>124</v>
      </c>
      <c r="I537" s="1" t="s">
        <v>125</v>
      </c>
      <c r="J537" s="1" t="s">
        <v>1612</v>
      </c>
      <c r="K537" s="1" t="s">
        <v>1612</v>
      </c>
      <c r="L537">
        <f>ROUNDUP(IF(B537&gt;$D$4,0,($D$4-B537+1)/365),0)</f>
        <v>0</v>
      </c>
      <c r="M537">
        <f>ROUNDUP(IF(B537&gt;$D$5,0,($D$5-B537+1)/365),0)</f>
        <v>0</v>
      </c>
      <c r="N537" s="28">
        <f>IF(OR(L537=1,M537=1),IF(B537+364&lt;=$D$5,(B537+364-$D$4+1)/365,IF(B537&gt;$D$4,($D$5-B537+1)/365,$D$6/365)),0)</f>
        <v>0</v>
      </c>
      <c r="O537" s="28">
        <f>'Data &amp; Parameter'!$E$16*'Data &amp; Parameter'!$E$17*('Data &amp; Parameter'!$E$18+'Data &amp; Parameter'!$E$19)*'Data &amp; Parameter'!$E$20*'Data &amp; Parameter'!$E$37*N537</f>
        <v>0</v>
      </c>
      <c r="P537">
        <f>ROUNDUP(IF(D537&gt;$D$4,0,($D$4-D537+1)/365),0)</f>
        <v>0</v>
      </c>
      <c r="Q537">
        <f>ROUNDUP(IF(D537&gt;$D$5,0,($D$5-D537+1)/365),0)</f>
        <v>0</v>
      </c>
      <c r="R537" s="28">
        <f>IF(OR(P537=1,Q537=1),IF(D537+364&lt;=$D$5,(D537+364-$D$4+1)/365,IF(D537&gt;$D$4,($D$5-D537+1)/365,$D$6/365)),0)</f>
        <v>0</v>
      </c>
      <c r="S537" s="28">
        <f>'Data &amp; Parameter'!$E$16*'Data &amp; Parameter'!$E$17*('Data &amp; Parameter'!$E$18+'Data &amp; Parameter'!$E$19)*'Data &amp; Parameter'!$E$20*'Data &amp; Parameter'!$E$37*R537</f>
        <v>0</v>
      </c>
      <c r="T537" s="28">
        <f t="shared" si="8"/>
        <v>0</v>
      </c>
    </row>
    <row r="538" spans="1:20" ht="15.75" customHeight="1" x14ac:dyDescent="0.35">
      <c r="A538">
        <v>531</v>
      </c>
      <c r="B538" s="76">
        <v>44234</v>
      </c>
      <c r="C538" s="1" t="s">
        <v>1793</v>
      </c>
      <c r="D538" s="76">
        <v>44234</v>
      </c>
      <c r="E538" s="1" t="s">
        <v>1794</v>
      </c>
      <c r="F538" s="1" t="s">
        <v>1795</v>
      </c>
      <c r="G538" s="1" t="s">
        <v>123</v>
      </c>
      <c r="H538" s="1" t="s">
        <v>124</v>
      </c>
      <c r="I538" s="1" t="s">
        <v>125</v>
      </c>
      <c r="J538" s="1" t="s">
        <v>1616</v>
      </c>
      <c r="K538" s="1" t="s">
        <v>1616</v>
      </c>
      <c r="L538">
        <f>ROUNDUP(IF(B538&gt;$D$4,0,($D$4-B538+1)/365),0)</f>
        <v>0</v>
      </c>
      <c r="M538">
        <f>ROUNDUP(IF(B538&gt;$D$5,0,($D$5-B538+1)/365),0)</f>
        <v>0</v>
      </c>
      <c r="N538" s="28">
        <f>IF(OR(L538=1,M538=1),IF(B538+364&lt;=$D$5,(B538+364-$D$4+1)/365,IF(B538&gt;$D$4,($D$5-B538+1)/365,$D$6/365)),0)</f>
        <v>0</v>
      </c>
      <c r="O538" s="28">
        <f>'Data &amp; Parameter'!$E$16*'Data &amp; Parameter'!$E$17*('Data &amp; Parameter'!$E$18+'Data &amp; Parameter'!$E$19)*'Data &amp; Parameter'!$E$20*'Data &amp; Parameter'!$E$37*N538</f>
        <v>0</v>
      </c>
      <c r="P538">
        <f>ROUNDUP(IF(D538&gt;$D$4,0,($D$4-D538+1)/365),0)</f>
        <v>0</v>
      </c>
      <c r="Q538">
        <f>ROUNDUP(IF(D538&gt;$D$5,0,($D$5-D538+1)/365),0)</f>
        <v>0</v>
      </c>
      <c r="R538" s="28">
        <f>IF(OR(P538=1,Q538=1),IF(D538+364&lt;=$D$5,(D538+364-$D$4+1)/365,IF(D538&gt;$D$4,($D$5-D538+1)/365,$D$6/365)),0)</f>
        <v>0</v>
      </c>
      <c r="S538" s="28">
        <f>'Data &amp; Parameter'!$E$16*'Data &amp; Parameter'!$E$17*('Data &amp; Parameter'!$E$18+'Data &amp; Parameter'!$E$19)*'Data &amp; Parameter'!$E$20*'Data &amp; Parameter'!$E$37*R538</f>
        <v>0</v>
      </c>
      <c r="T538" s="28">
        <f t="shared" si="8"/>
        <v>0</v>
      </c>
    </row>
    <row r="539" spans="1:20" ht="15.75" customHeight="1" x14ac:dyDescent="0.35">
      <c r="A539">
        <v>532</v>
      </c>
      <c r="B539" s="76">
        <v>44234</v>
      </c>
      <c r="C539" s="1" t="s">
        <v>1796</v>
      </c>
      <c r="D539" s="76">
        <v>44234</v>
      </c>
      <c r="E539" s="1" t="s">
        <v>1797</v>
      </c>
      <c r="F539" s="1" t="s">
        <v>1798</v>
      </c>
      <c r="G539" s="1" t="s">
        <v>123</v>
      </c>
      <c r="H539" s="1" t="s">
        <v>124</v>
      </c>
      <c r="I539" s="1" t="s">
        <v>125</v>
      </c>
      <c r="J539" s="1" t="s">
        <v>1616</v>
      </c>
      <c r="K539" s="1" t="s">
        <v>1616</v>
      </c>
      <c r="L539">
        <f>ROUNDUP(IF(B539&gt;$D$4,0,($D$4-B539+1)/365),0)</f>
        <v>0</v>
      </c>
      <c r="M539">
        <f>ROUNDUP(IF(B539&gt;$D$5,0,($D$5-B539+1)/365),0)</f>
        <v>0</v>
      </c>
      <c r="N539" s="28">
        <f>IF(OR(L539=1,M539=1),IF(B539+364&lt;=$D$5,(B539+364-$D$4+1)/365,IF(B539&gt;$D$4,($D$5-B539+1)/365,$D$6/365)),0)</f>
        <v>0</v>
      </c>
      <c r="O539" s="28">
        <f>'Data &amp; Parameter'!$E$16*'Data &amp; Parameter'!$E$17*('Data &amp; Parameter'!$E$18+'Data &amp; Parameter'!$E$19)*'Data &amp; Parameter'!$E$20*'Data &amp; Parameter'!$E$37*N539</f>
        <v>0</v>
      </c>
      <c r="P539">
        <f>ROUNDUP(IF(D539&gt;$D$4,0,($D$4-D539+1)/365),0)</f>
        <v>0</v>
      </c>
      <c r="Q539">
        <f>ROUNDUP(IF(D539&gt;$D$5,0,($D$5-D539+1)/365),0)</f>
        <v>0</v>
      </c>
      <c r="R539" s="28">
        <f>IF(OR(P539=1,Q539=1),IF(D539+364&lt;=$D$5,(D539+364-$D$4+1)/365,IF(D539&gt;$D$4,($D$5-D539+1)/365,$D$6/365)),0)</f>
        <v>0</v>
      </c>
      <c r="S539" s="28">
        <f>'Data &amp; Parameter'!$E$16*'Data &amp; Parameter'!$E$17*('Data &amp; Parameter'!$E$18+'Data &amp; Parameter'!$E$19)*'Data &amp; Parameter'!$E$20*'Data &amp; Parameter'!$E$37*R539</f>
        <v>0</v>
      </c>
      <c r="T539" s="28">
        <f t="shared" si="8"/>
        <v>0</v>
      </c>
    </row>
    <row r="540" spans="1:20" ht="15.75" customHeight="1" x14ac:dyDescent="0.35">
      <c r="A540">
        <v>533</v>
      </c>
      <c r="B540" s="76">
        <v>44234</v>
      </c>
      <c r="C540" s="1" t="s">
        <v>1799</v>
      </c>
      <c r="D540" s="76">
        <v>44234</v>
      </c>
      <c r="E540" s="1" t="s">
        <v>1800</v>
      </c>
      <c r="F540" s="1" t="s">
        <v>1801</v>
      </c>
      <c r="G540" s="1" t="s">
        <v>123</v>
      </c>
      <c r="H540" s="1" t="s">
        <v>124</v>
      </c>
      <c r="I540" s="1" t="s">
        <v>125</v>
      </c>
      <c r="J540" s="1" t="s">
        <v>1616</v>
      </c>
      <c r="K540" s="1" t="s">
        <v>1616</v>
      </c>
      <c r="L540">
        <f>ROUNDUP(IF(B540&gt;$D$4,0,($D$4-B540+1)/365),0)</f>
        <v>0</v>
      </c>
      <c r="M540">
        <f>ROUNDUP(IF(B540&gt;$D$5,0,($D$5-B540+1)/365),0)</f>
        <v>0</v>
      </c>
      <c r="N540" s="28">
        <f>IF(OR(L540=1,M540=1),IF(B540+364&lt;=$D$5,(B540+364-$D$4+1)/365,IF(B540&gt;$D$4,($D$5-B540+1)/365,$D$6/365)),0)</f>
        <v>0</v>
      </c>
      <c r="O540" s="28">
        <f>'Data &amp; Parameter'!$E$16*'Data &amp; Parameter'!$E$17*('Data &amp; Parameter'!$E$18+'Data &amp; Parameter'!$E$19)*'Data &amp; Parameter'!$E$20*'Data &amp; Parameter'!$E$37*N540</f>
        <v>0</v>
      </c>
      <c r="P540">
        <f>ROUNDUP(IF(D540&gt;$D$4,0,($D$4-D540+1)/365),0)</f>
        <v>0</v>
      </c>
      <c r="Q540">
        <f>ROUNDUP(IF(D540&gt;$D$5,0,($D$5-D540+1)/365),0)</f>
        <v>0</v>
      </c>
      <c r="R540" s="28">
        <f>IF(OR(P540=1,Q540=1),IF(D540+364&lt;=$D$5,(D540+364-$D$4+1)/365,IF(D540&gt;$D$4,($D$5-D540+1)/365,$D$6/365)),0)</f>
        <v>0</v>
      </c>
      <c r="S540" s="28">
        <f>'Data &amp; Parameter'!$E$16*'Data &amp; Parameter'!$E$17*('Data &amp; Parameter'!$E$18+'Data &amp; Parameter'!$E$19)*'Data &amp; Parameter'!$E$20*'Data &amp; Parameter'!$E$37*R540</f>
        <v>0</v>
      </c>
      <c r="T540" s="28">
        <f t="shared" si="8"/>
        <v>0</v>
      </c>
    </row>
    <row r="541" spans="1:20" ht="15.75" customHeight="1" x14ac:dyDescent="0.35">
      <c r="A541">
        <v>534</v>
      </c>
      <c r="B541" s="76">
        <v>44234</v>
      </c>
      <c r="C541" s="1" t="s">
        <v>1802</v>
      </c>
      <c r="D541" s="76">
        <v>44234</v>
      </c>
      <c r="E541" s="1" t="s">
        <v>1803</v>
      </c>
      <c r="F541" s="1" t="s">
        <v>1804</v>
      </c>
      <c r="G541" s="1" t="s">
        <v>123</v>
      </c>
      <c r="H541" s="1" t="s">
        <v>124</v>
      </c>
      <c r="I541" s="1" t="s">
        <v>125</v>
      </c>
      <c r="J541" s="1" t="s">
        <v>1616</v>
      </c>
      <c r="K541" s="1" t="s">
        <v>1616</v>
      </c>
      <c r="L541">
        <f>ROUNDUP(IF(B541&gt;$D$4,0,($D$4-B541+1)/365),0)</f>
        <v>0</v>
      </c>
      <c r="M541">
        <f>ROUNDUP(IF(B541&gt;$D$5,0,($D$5-B541+1)/365),0)</f>
        <v>0</v>
      </c>
      <c r="N541" s="28">
        <f>IF(OR(L541=1,M541=1),IF(B541+364&lt;=$D$5,(B541+364-$D$4+1)/365,IF(B541&gt;$D$4,($D$5-B541+1)/365,$D$6/365)),0)</f>
        <v>0</v>
      </c>
      <c r="O541" s="28">
        <f>'Data &amp; Parameter'!$E$16*'Data &amp; Parameter'!$E$17*('Data &amp; Parameter'!$E$18+'Data &amp; Parameter'!$E$19)*'Data &amp; Parameter'!$E$20*'Data &amp; Parameter'!$E$37*N541</f>
        <v>0</v>
      </c>
      <c r="P541">
        <f>ROUNDUP(IF(D541&gt;$D$4,0,($D$4-D541+1)/365),0)</f>
        <v>0</v>
      </c>
      <c r="Q541">
        <f>ROUNDUP(IF(D541&gt;$D$5,0,($D$5-D541+1)/365),0)</f>
        <v>0</v>
      </c>
      <c r="R541" s="28">
        <f>IF(OR(P541=1,Q541=1),IF(D541+364&lt;=$D$5,(D541+364-$D$4+1)/365,IF(D541&gt;$D$4,($D$5-D541+1)/365,$D$6/365)),0)</f>
        <v>0</v>
      </c>
      <c r="S541" s="28">
        <f>'Data &amp; Parameter'!$E$16*'Data &amp; Parameter'!$E$17*('Data &amp; Parameter'!$E$18+'Data &amp; Parameter'!$E$19)*'Data &amp; Parameter'!$E$20*'Data &amp; Parameter'!$E$37*R541</f>
        <v>0</v>
      </c>
      <c r="T541" s="28">
        <f t="shared" si="8"/>
        <v>0</v>
      </c>
    </row>
    <row r="542" spans="1:20" ht="15.75" customHeight="1" x14ac:dyDescent="0.35">
      <c r="A542">
        <v>535</v>
      </c>
      <c r="B542" s="76">
        <v>44234</v>
      </c>
      <c r="C542" s="1" t="s">
        <v>1805</v>
      </c>
      <c r="D542" s="76">
        <v>44234</v>
      </c>
      <c r="E542" s="1" t="s">
        <v>1806</v>
      </c>
      <c r="F542" s="1" t="s">
        <v>1807</v>
      </c>
      <c r="G542" s="1" t="s">
        <v>123</v>
      </c>
      <c r="H542" s="1" t="s">
        <v>124</v>
      </c>
      <c r="I542" s="1" t="s">
        <v>125</v>
      </c>
      <c r="J542" s="1" t="s">
        <v>1616</v>
      </c>
      <c r="K542" s="1" t="s">
        <v>1808</v>
      </c>
      <c r="L542">
        <f>ROUNDUP(IF(B542&gt;$D$4,0,($D$4-B542+1)/365),0)</f>
        <v>0</v>
      </c>
      <c r="M542">
        <f>ROUNDUP(IF(B542&gt;$D$5,0,($D$5-B542+1)/365),0)</f>
        <v>0</v>
      </c>
      <c r="N542" s="28">
        <f>IF(OR(L542=1,M542=1),IF(B542+364&lt;=$D$5,(B542+364-$D$4+1)/365,IF(B542&gt;$D$4,($D$5-B542+1)/365,$D$6/365)),0)</f>
        <v>0</v>
      </c>
      <c r="O542" s="28">
        <f>'Data &amp; Parameter'!$E$16*'Data &amp; Parameter'!$E$17*('Data &amp; Parameter'!$E$18+'Data &amp; Parameter'!$E$19)*'Data &amp; Parameter'!$E$20*'Data &amp; Parameter'!$E$37*N542</f>
        <v>0</v>
      </c>
      <c r="P542">
        <f>ROUNDUP(IF(D542&gt;$D$4,0,($D$4-D542+1)/365),0)</f>
        <v>0</v>
      </c>
      <c r="Q542">
        <f>ROUNDUP(IF(D542&gt;$D$5,0,($D$5-D542+1)/365),0)</f>
        <v>0</v>
      </c>
      <c r="R542" s="28">
        <f>IF(OR(P542=1,Q542=1),IF(D542+364&lt;=$D$5,(D542+364-$D$4+1)/365,IF(D542&gt;$D$4,($D$5-D542+1)/365,$D$6/365)),0)</f>
        <v>0</v>
      </c>
      <c r="S542" s="28">
        <f>'Data &amp; Parameter'!$E$16*'Data &amp; Parameter'!$E$17*('Data &amp; Parameter'!$E$18+'Data &amp; Parameter'!$E$19)*'Data &amp; Parameter'!$E$20*'Data &amp; Parameter'!$E$37*R542</f>
        <v>0</v>
      </c>
      <c r="T542" s="28">
        <f t="shared" si="8"/>
        <v>0</v>
      </c>
    </row>
    <row r="543" spans="1:20" ht="15.75" customHeight="1" x14ac:dyDescent="0.35">
      <c r="A543">
        <v>536</v>
      </c>
      <c r="B543" s="76">
        <v>44234</v>
      </c>
      <c r="C543" s="1" t="s">
        <v>1809</v>
      </c>
      <c r="D543" s="76">
        <v>44234</v>
      </c>
      <c r="E543" s="1" t="s">
        <v>1810</v>
      </c>
      <c r="F543" s="1" t="s">
        <v>1811</v>
      </c>
      <c r="G543" s="1" t="s">
        <v>123</v>
      </c>
      <c r="H543" s="1" t="s">
        <v>124</v>
      </c>
      <c r="I543" s="1" t="s">
        <v>125</v>
      </c>
      <c r="J543" s="1" t="s">
        <v>1812</v>
      </c>
      <c r="K543" s="1" t="s">
        <v>1812</v>
      </c>
      <c r="L543">
        <f>ROUNDUP(IF(B543&gt;$D$4,0,($D$4-B543+1)/365),0)</f>
        <v>0</v>
      </c>
      <c r="M543">
        <f>ROUNDUP(IF(B543&gt;$D$5,0,($D$5-B543+1)/365),0)</f>
        <v>0</v>
      </c>
      <c r="N543" s="28">
        <f>IF(OR(L543=1,M543=1),IF(B543+364&lt;=$D$5,(B543+364-$D$4+1)/365,IF(B543&gt;$D$4,($D$5-B543+1)/365,$D$6/365)),0)</f>
        <v>0</v>
      </c>
      <c r="O543" s="28">
        <f>'Data &amp; Parameter'!$E$16*'Data &amp; Parameter'!$E$17*('Data &amp; Parameter'!$E$18+'Data &amp; Parameter'!$E$19)*'Data &amp; Parameter'!$E$20*'Data &amp; Parameter'!$E$37*N543</f>
        <v>0</v>
      </c>
      <c r="P543">
        <f>ROUNDUP(IF(D543&gt;$D$4,0,($D$4-D543+1)/365),0)</f>
        <v>0</v>
      </c>
      <c r="Q543">
        <f>ROUNDUP(IF(D543&gt;$D$5,0,($D$5-D543+1)/365),0)</f>
        <v>0</v>
      </c>
      <c r="R543" s="28">
        <f>IF(OR(P543=1,Q543=1),IF(D543+364&lt;=$D$5,(D543+364-$D$4+1)/365,IF(D543&gt;$D$4,($D$5-D543+1)/365,$D$6/365)),0)</f>
        <v>0</v>
      </c>
      <c r="S543" s="28">
        <f>'Data &amp; Parameter'!$E$16*'Data &amp; Parameter'!$E$17*('Data &amp; Parameter'!$E$18+'Data &amp; Parameter'!$E$19)*'Data &amp; Parameter'!$E$20*'Data &amp; Parameter'!$E$37*R543</f>
        <v>0</v>
      </c>
      <c r="T543" s="28">
        <f t="shared" si="8"/>
        <v>0</v>
      </c>
    </row>
    <row r="544" spans="1:20" ht="15.75" customHeight="1" x14ac:dyDescent="0.35">
      <c r="A544">
        <v>537</v>
      </c>
      <c r="B544" s="76">
        <v>44234</v>
      </c>
      <c r="C544" s="1" t="s">
        <v>1813</v>
      </c>
      <c r="D544" s="76">
        <v>44234</v>
      </c>
      <c r="E544" s="1" t="s">
        <v>1814</v>
      </c>
      <c r="F544" s="1" t="s">
        <v>1815</v>
      </c>
      <c r="G544" s="1" t="s">
        <v>123</v>
      </c>
      <c r="H544" s="1" t="s">
        <v>124</v>
      </c>
      <c r="I544" s="1" t="s">
        <v>125</v>
      </c>
      <c r="J544" s="1" t="s">
        <v>1812</v>
      </c>
      <c r="K544" s="1" t="s">
        <v>1812</v>
      </c>
      <c r="L544">
        <f>ROUNDUP(IF(B544&gt;$D$4,0,($D$4-B544+1)/365),0)</f>
        <v>0</v>
      </c>
      <c r="M544">
        <f>ROUNDUP(IF(B544&gt;$D$5,0,($D$5-B544+1)/365),0)</f>
        <v>0</v>
      </c>
      <c r="N544" s="28">
        <f>IF(OR(L544=1,M544=1),IF(B544+364&lt;=$D$5,(B544+364-$D$4+1)/365,IF(B544&gt;$D$4,($D$5-B544+1)/365,$D$6/365)),0)</f>
        <v>0</v>
      </c>
      <c r="O544" s="28">
        <f>'Data &amp; Parameter'!$E$16*'Data &amp; Parameter'!$E$17*('Data &amp; Parameter'!$E$18+'Data &amp; Parameter'!$E$19)*'Data &amp; Parameter'!$E$20*'Data &amp; Parameter'!$E$37*N544</f>
        <v>0</v>
      </c>
      <c r="P544">
        <f>ROUNDUP(IF(D544&gt;$D$4,0,($D$4-D544+1)/365),0)</f>
        <v>0</v>
      </c>
      <c r="Q544">
        <f>ROUNDUP(IF(D544&gt;$D$5,0,($D$5-D544+1)/365),0)</f>
        <v>0</v>
      </c>
      <c r="R544" s="28">
        <f>IF(OR(P544=1,Q544=1),IF(D544+364&lt;=$D$5,(D544+364-$D$4+1)/365,IF(D544&gt;$D$4,($D$5-D544+1)/365,$D$6/365)),0)</f>
        <v>0</v>
      </c>
      <c r="S544" s="28">
        <f>'Data &amp; Parameter'!$E$16*'Data &amp; Parameter'!$E$17*('Data &amp; Parameter'!$E$18+'Data &amp; Parameter'!$E$19)*'Data &amp; Parameter'!$E$20*'Data &amp; Parameter'!$E$37*R544</f>
        <v>0</v>
      </c>
      <c r="T544" s="28">
        <f t="shared" si="8"/>
        <v>0</v>
      </c>
    </row>
    <row r="545" spans="1:20" ht="15.75" customHeight="1" x14ac:dyDescent="0.35">
      <c r="A545">
        <v>538</v>
      </c>
      <c r="B545" s="76">
        <v>44234</v>
      </c>
      <c r="C545" s="1" t="s">
        <v>1816</v>
      </c>
      <c r="D545" s="76">
        <v>44234</v>
      </c>
      <c r="E545" s="1" t="s">
        <v>1817</v>
      </c>
      <c r="F545" s="1" t="s">
        <v>1818</v>
      </c>
      <c r="G545" s="1" t="s">
        <v>123</v>
      </c>
      <c r="H545" s="1" t="s">
        <v>124</v>
      </c>
      <c r="I545" s="1" t="s">
        <v>125</v>
      </c>
      <c r="J545" s="1" t="s">
        <v>1812</v>
      </c>
      <c r="K545" s="1" t="s">
        <v>1812</v>
      </c>
      <c r="L545">
        <f>ROUNDUP(IF(B545&gt;$D$4,0,($D$4-B545+1)/365),0)</f>
        <v>0</v>
      </c>
      <c r="M545">
        <f>ROUNDUP(IF(B545&gt;$D$5,0,($D$5-B545+1)/365),0)</f>
        <v>0</v>
      </c>
      <c r="N545" s="28">
        <f>IF(OR(L545=1,M545=1),IF(B545+364&lt;=$D$5,(B545+364-$D$4+1)/365,IF(B545&gt;$D$4,($D$5-B545+1)/365,$D$6/365)),0)</f>
        <v>0</v>
      </c>
      <c r="O545" s="28">
        <f>'Data &amp; Parameter'!$E$16*'Data &amp; Parameter'!$E$17*('Data &amp; Parameter'!$E$18+'Data &amp; Parameter'!$E$19)*'Data &amp; Parameter'!$E$20*'Data &amp; Parameter'!$E$37*N545</f>
        <v>0</v>
      </c>
      <c r="P545">
        <f>ROUNDUP(IF(D545&gt;$D$4,0,($D$4-D545+1)/365),0)</f>
        <v>0</v>
      </c>
      <c r="Q545">
        <f>ROUNDUP(IF(D545&gt;$D$5,0,($D$5-D545+1)/365),0)</f>
        <v>0</v>
      </c>
      <c r="R545" s="28">
        <f>IF(OR(P545=1,Q545=1),IF(D545+364&lt;=$D$5,(D545+364-$D$4+1)/365,IF(D545&gt;$D$4,($D$5-D545+1)/365,$D$6/365)),0)</f>
        <v>0</v>
      </c>
      <c r="S545" s="28">
        <f>'Data &amp; Parameter'!$E$16*'Data &amp; Parameter'!$E$17*('Data &amp; Parameter'!$E$18+'Data &amp; Parameter'!$E$19)*'Data &amp; Parameter'!$E$20*'Data &amp; Parameter'!$E$37*R545</f>
        <v>0</v>
      </c>
      <c r="T545" s="28">
        <f t="shared" si="8"/>
        <v>0</v>
      </c>
    </row>
    <row r="546" spans="1:20" ht="15.75" customHeight="1" x14ac:dyDescent="0.35">
      <c r="A546">
        <v>539</v>
      </c>
      <c r="B546" s="76">
        <v>44234</v>
      </c>
      <c r="C546" s="1" t="s">
        <v>1819</v>
      </c>
      <c r="D546" s="76">
        <v>44234</v>
      </c>
      <c r="E546" s="1" t="s">
        <v>1820</v>
      </c>
      <c r="F546" s="1" t="s">
        <v>1821</v>
      </c>
      <c r="G546" s="1" t="s">
        <v>123</v>
      </c>
      <c r="H546" s="1" t="s">
        <v>124</v>
      </c>
      <c r="I546" s="1" t="s">
        <v>125</v>
      </c>
      <c r="J546" s="1" t="s">
        <v>1812</v>
      </c>
      <c r="K546" s="1" t="s">
        <v>1812</v>
      </c>
      <c r="L546">
        <f>ROUNDUP(IF(B546&gt;$D$4,0,($D$4-B546+1)/365),0)</f>
        <v>0</v>
      </c>
      <c r="M546">
        <f>ROUNDUP(IF(B546&gt;$D$5,0,($D$5-B546+1)/365),0)</f>
        <v>0</v>
      </c>
      <c r="N546" s="28">
        <f>IF(OR(L546=1,M546=1),IF(B546+364&lt;=$D$5,(B546+364-$D$4+1)/365,IF(B546&gt;$D$4,($D$5-B546+1)/365,$D$6/365)),0)</f>
        <v>0</v>
      </c>
      <c r="O546" s="28">
        <f>'Data &amp; Parameter'!$E$16*'Data &amp; Parameter'!$E$17*('Data &amp; Parameter'!$E$18+'Data &amp; Parameter'!$E$19)*'Data &amp; Parameter'!$E$20*'Data &amp; Parameter'!$E$37*N546</f>
        <v>0</v>
      </c>
      <c r="P546">
        <f>ROUNDUP(IF(D546&gt;$D$4,0,($D$4-D546+1)/365),0)</f>
        <v>0</v>
      </c>
      <c r="Q546">
        <f>ROUNDUP(IF(D546&gt;$D$5,0,($D$5-D546+1)/365),0)</f>
        <v>0</v>
      </c>
      <c r="R546" s="28">
        <f>IF(OR(P546=1,Q546=1),IF(D546+364&lt;=$D$5,(D546+364-$D$4+1)/365,IF(D546&gt;$D$4,($D$5-D546+1)/365,$D$6/365)),0)</f>
        <v>0</v>
      </c>
      <c r="S546" s="28">
        <f>'Data &amp; Parameter'!$E$16*'Data &amp; Parameter'!$E$17*('Data &amp; Parameter'!$E$18+'Data &amp; Parameter'!$E$19)*'Data &amp; Parameter'!$E$20*'Data &amp; Parameter'!$E$37*R546</f>
        <v>0</v>
      </c>
      <c r="T546" s="28">
        <f t="shared" si="8"/>
        <v>0</v>
      </c>
    </row>
    <row r="547" spans="1:20" ht="15.75" customHeight="1" x14ac:dyDescent="0.35">
      <c r="A547">
        <v>540</v>
      </c>
      <c r="B547" s="76">
        <v>44234</v>
      </c>
      <c r="C547" s="1" t="s">
        <v>1822</v>
      </c>
      <c r="D547" s="76">
        <v>44234</v>
      </c>
      <c r="E547" s="1" t="s">
        <v>1823</v>
      </c>
      <c r="F547" s="1" t="s">
        <v>1824</v>
      </c>
      <c r="G547" s="1" t="s">
        <v>123</v>
      </c>
      <c r="H547" s="1" t="s">
        <v>124</v>
      </c>
      <c r="I547" s="1" t="s">
        <v>125</v>
      </c>
      <c r="J547" s="1" t="s">
        <v>1812</v>
      </c>
      <c r="K547" s="1" t="s">
        <v>1812</v>
      </c>
      <c r="L547">
        <f>ROUNDUP(IF(B547&gt;$D$4,0,($D$4-B547+1)/365),0)</f>
        <v>0</v>
      </c>
      <c r="M547">
        <f>ROUNDUP(IF(B547&gt;$D$5,0,($D$5-B547+1)/365),0)</f>
        <v>0</v>
      </c>
      <c r="N547" s="28">
        <f>IF(OR(L547=1,M547=1),IF(B547+364&lt;=$D$5,(B547+364-$D$4+1)/365,IF(B547&gt;$D$4,($D$5-B547+1)/365,$D$6/365)),0)</f>
        <v>0</v>
      </c>
      <c r="O547" s="28">
        <f>'Data &amp; Parameter'!$E$16*'Data &amp; Parameter'!$E$17*('Data &amp; Parameter'!$E$18+'Data &amp; Parameter'!$E$19)*'Data &amp; Parameter'!$E$20*'Data &amp; Parameter'!$E$37*N547</f>
        <v>0</v>
      </c>
      <c r="P547">
        <f>ROUNDUP(IF(D547&gt;$D$4,0,($D$4-D547+1)/365),0)</f>
        <v>0</v>
      </c>
      <c r="Q547">
        <f>ROUNDUP(IF(D547&gt;$D$5,0,($D$5-D547+1)/365),0)</f>
        <v>0</v>
      </c>
      <c r="R547" s="28">
        <f>IF(OR(P547=1,Q547=1),IF(D547+364&lt;=$D$5,(D547+364-$D$4+1)/365,IF(D547&gt;$D$4,($D$5-D547+1)/365,$D$6/365)),0)</f>
        <v>0</v>
      </c>
      <c r="S547" s="28">
        <f>'Data &amp; Parameter'!$E$16*'Data &amp; Parameter'!$E$17*('Data &amp; Parameter'!$E$18+'Data &amp; Parameter'!$E$19)*'Data &amp; Parameter'!$E$20*'Data &amp; Parameter'!$E$37*R547</f>
        <v>0</v>
      </c>
      <c r="T547" s="28">
        <f t="shared" si="8"/>
        <v>0</v>
      </c>
    </row>
    <row r="548" spans="1:20" ht="15.75" customHeight="1" x14ac:dyDescent="0.35">
      <c r="A548">
        <v>541</v>
      </c>
      <c r="B548" s="76">
        <v>44234</v>
      </c>
      <c r="C548" s="1" t="s">
        <v>1825</v>
      </c>
      <c r="D548" s="76">
        <v>44234</v>
      </c>
      <c r="E548" s="1" t="s">
        <v>1826</v>
      </c>
      <c r="F548" s="1" t="s">
        <v>1827</v>
      </c>
      <c r="G548" s="1" t="s">
        <v>123</v>
      </c>
      <c r="H548" s="1" t="s">
        <v>124</v>
      </c>
      <c r="I548" s="1" t="s">
        <v>125</v>
      </c>
      <c r="J548" s="1" t="s">
        <v>1812</v>
      </c>
      <c r="K548" s="1" t="s">
        <v>1812</v>
      </c>
      <c r="L548">
        <f>ROUNDUP(IF(B548&gt;$D$4,0,($D$4-B548+1)/365),0)</f>
        <v>0</v>
      </c>
      <c r="M548">
        <f>ROUNDUP(IF(B548&gt;$D$5,0,($D$5-B548+1)/365),0)</f>
        <v>0</v>
      </c>
      <c r="N548" s="28">
        <f>IF(OR(L548=1,M548=1),IF(B548+364&lt;=$D$5,(B548+364-$D$4+1)/365,IF(B548&gt;$D$4,($D$5-B548+1)/365,$D$6/365)),0)</f>
        <v>0</v>
      </c>
      <c r="O548" s="28">
        <f>'Data &amp; Parameter'!$E$16*'Data &amp; Parameter'!$E$17*('Data &amp; Parameter'!$E$18+'Data &amp; Parameter'!$E$19)*'Data &amp; Parameter'!$E$20*'Data &amp; Parameter'!$E$37*N548</f>
        <v>0</v>
      </c>
      <c r="P548">
        <f>ROUNDUP(IF(D548&gt;$D$4,0,($D$4-D548+1)/365),0)</f>
        <v>0</v>
      </c>
      <c r="Q548">
        <f>ROUNDUP(IF(D548&gt;$D$5,0,($D$5-D548+1)/365),0)</f>
        <v>0</v>
      </c>
      <c r="R548" s="28">
        <f>IF(OR(P548=1,Q548=1),IF(D548+364&lt;=$D$5,(D548+364-$D$4+1)/365,IF(D548&gt;$D$4,($D$5-D548+1)/365,$D$6/365)),0)</f>
        <v>0</v>
      </c>
      <c r="S548" s="28">
        <f>'Data &amp; Parameter'!$E$16*'Data &amp; Parameter'!$E$17*('Data &amp; Parameter'!$E$18+'Data &amp; Parameter'!$E$19)*'Data &amp; Parameter'!$E$20*'Data &amp; Parameter'!$E$37*R548</f>
        <v>0</v>
      </c>
      <c r="T548" s="28">
        <f t="shared" si="8"/>
        <v>0</v>
      </c>
    </row>
    <row r="549" spans="1:20" ht="15.75" customHeight="1" x14ac:dyDescent="0.35">
      <c r="A549">
        <v>542</v>
      </c>
      <c r="B549" s="76">
        <v>44234</v>
      </c>
      <c r="C549" s="1" t="s">
        <v>1828</v>
      </c>
      <c r="D549" s="76">
        <v>44234</v>
      </c>
      <c r="E549" s="1" t="s">
        <v>1829</v>
      </c>
      <c r="F549" s="1" t="s">
        <v>1830</v>
      </c>
      <c r="G549" s="1" t="s">
        <v>123</v>
      </c>
      <c r="H549" s="1" t="s">
        <v>124</v>
      </c>
      <c r="I549" s="1" t="s">
        <v>125</v>
      </c>
      <c r="J549" s="1" t="s">
        <v>1812</v>
      </c>
      <c r="K549" s="1" t="s">
        <v>1812</v>
      </c>
      <c r="L549">
        <f>ROUNDUP(IF(B549&gt;$D$4,0,($D$4-B549+1)/365),0)</f>
        <v>0</v>
      </c>
      <c r="M549">
        <f>ROUNDUP(IF(B549&gt;$D$5,0,($D$5-B549+1)/365),0)</f>
        <v>0</v>
      </c>
      <c r="N549" s="28">
        <f>IF(OR(L549=1,M549=1),IF(B549+364&lt;=$D$5,(B549+364-$D$4+1)/365,IF(B549&gt;$D$4,($D$5-B549+1)/365,$D$6/365)),0)</f>
        <v>0</v>
      </c>
      <c r="O549" s="28">
        <f>'Data &amp; Parameter'!$E$16*'Data &amp; Parameter'!$E$17*('Data &amp; Parameter'!$E$18+'Data &amp; Parameter'!$E$19)*'Data &amp; Parameter'!$E$20*'Data &amp; Parameter'!$E$37*N549</f>
        <v>0</v>
      </c>
      <c r="P549">
        <f>ROUNDUP(IF(D549&gt;$D$4,0,($D$4-D549+1)/365),0)</f>
        <v>0</v>
      </c>
      <c r="Q549">
        <f>ROUNDUP(IF(D549&gt;$D$5,0,($D$5-D549+1)/365),0)</f>
        <v>0</v>
      </c>
      <c r="R549" s="28">
        <f>IF(OR(P549=1,Q549=1),IF(D549+364&lt;=$D$5,(D549+364-$D$4+1)/365,IF(D549&gt;$D$4,($D$5-D549+1)/365,$D$6/365)),0)</f>
        <v>0</v>
      </c>
      <c r="S549" s="28">
        <f>'Data &amp; Parameter'!$E$16*'Data &amp; Parameter'!$E$17*('Data &amp; Parameter'!$E$18+'Data &amp; Parameter'!$E$19)*'Data &amp; Parameter'!$E$20*'Data &amp; Parameter'!$E$37*R549</f>
        <v>0</v>
      </c>
      <c r="T549" s="28">
        <f t="shared" si="8"/>
        <v>0</v>
      </c>
    </row>
    <row r="550" spans="1:20" ht="15.75" customHeight="1" x14ac:dyDescent="0.35">
      <c r="A550">
        <v>543</v>
      </c>
      <c r="B550" s="76">
        <v>44234</v>
      </c>
      <c r="C550" s="1" t="s">
        <v>1831</v>
      </c>
      <c r="D550" s="76">
        <v>44234</v>
      </c>
      <c r="E550" s="1" t="s">
        <v>1832</v>
      </c>
      <c r="F550" s="1" t="s">
        <v>1833</v>
      </c>
      <c r="G550" s="1" t="s">
        <v>123</v>
      </c>
      <c r="H550" s="1" t="s">
        <v>124</v>
      </c>
      <c r="I550" s="1" t="s">
        <v>125</v>
      </c>
      <c r="J550" s="1" t="s">
        <v>1812</v>
      </c>
      <c r="K550" s="1" t="s">
        <v>1812</v>
      </c>
      <c r="L550">
        <f>ROUNDUP(IF(B550&gt;$D$4,0,($D$4-B550+1)/365),0)</f>
        <v>0</v>
      </c>
      <c r="M550">
        <f>ROUNDUP(IF(B550&gt;$D$5,0,($D$5-B550+1)/365),0)</f>
        <v>0</v>
      </c>
      <c r="N550" s="28">
        <f>IF(OR(L550=1,M550=1),IF(B550+364&lt;=$D$5,(B550+364-$D$4+1)/365,IF(B550&gt;$D$4,($D$5-B550+1)/365,$D$6/365)),0)</f>
        <v>0</v>
      </c>
      <c r="O550" s="28">
        <f>'Data &amp; Parameter'!$E$16*'Data &amp; Parameter'!$E$17*('Data &amp; Parameter'!$E$18+'Data &amp; Parameter'!$E$19)*'Data &amp; Parameter'!$E$20*'Data &amp; Parameter'!$E$37*N550</f>
        <v>0</v>
      </c>
      <c r="P550">
        <f>ROUNDUP(IF(D550&gt;$D$4,0,($D$4-D550+1)/365),0)</f>
        <v>0</v>
      </c>
      <c r="Q550">
        <f>ROUNDUP(IF(D550&gt;$D$5,0,($D$5-D550+1)/365),0)</f>
        <v>0</v>
      </c>
      <c r="R550" s="28">
        <f>IF(OR(P550=1,Q550=1),IF(D550+364&lt;=$D$5,(D550+364-$D$4+1)/365,IF(D550&gt;$D$4,($D$5-D550+1)/365,$D$6/365)),0)</f>
        <v>0</v>
      </c>
      <c r="S550" s="28">
        <f>'Data &amp; Parameter'!$E$16*'Data &amp; Parameter'!$E$17*('Data &amp; Parameter'!$E$18+'Data &amp; Parameter'!$E$19)*'Data &amp; Parameter'!$E$20*'Data &amp; Parameter'!$E$37*R550</f>
        <v>0</v>
      </c>
      <c r="T550" s="28">
        <f t="shared" si="8"/>
        <v>0</v>
      </c>
    </row>
    <row r="551" spans="1:20" ht="15.75" customHeight="1" x14ac:dyDescent="0.35">
      <c r="A551">
        <v>544</v>
      </c>
      <c r="B551" s="76">
        <v>44234</v>
      </c>
      <c r="C551" s="1" t="s">
        <v>1834</v>
      </c>
      <c r="D551" s="76">
        <v>44234</v>
      </c>
      <c r="E551" s="1" t="s">
        <v>1835</v>
      </c>
      <c r="F551" s="1" t="s">
        <v>1836</v>
      </c>
      <c r="G551" s="1" t="s">
        <v>123</v>
      </c>
      <c r="H551" s="1" t="s">
        <v>124</v>
      </c>
      <c r="I551" s="1" t="s">
        <v>125</v>
      </c>
      <c r="J551" s="1" t="s">
        <v>487</v>
      </c>
      <c r="K551" s="1" t="s">
        <v>487</v>
      </c>
      <c r="L551">
        <f>ROUNDUP(IF(B551&gt;$D$4,0,($D$4-B551+1)/365),0)</f>
        <v>0</v>
      </c>
      <c r="M551">
        <f>ROUNDUP(IF(B551&gt;$D$5,0,($D$5-B551+1)/365),0)</f>
        <v>0</v>
      </c>
      <c r="N551" s="28">
        <f>IF(OR(L551=1,M551=1),IF(B551+364&lt;=$D$5,(B551+364-$D$4+1)/365,IF(B551&gt;$D$4,($D$5-B551+1)/365,$D$6/365)),0)</f>
        <v>0</v>
      </c>
      <c r="O551" s="28">
        <f>'Data &amp; Parameter'!$E$16*'Data &amp; Parameter'!$E$17*('Data &amp; Parameter'!$E$18+'Data &amp; Parameter'!$E$19)*'Data &amp; Parameter'!$E$20*'Data &amp; Parameter'!$E$37*N551</f>
        <v>0</v>
      </c>
      <c r="P551">
        <f>ROUNDUP(IF(D551&gt;$D$4,0,($D$4-D551+1)/365),0)</f>
        <v>0</v>
      </c>
      <c r="Q551">
        <f>ROUNDUP(IF(D551&gt;$D$5,0,($D$5-D551+1)/365),0)</f>
        <v>0</v>
      </c>
      <c r="R551" s="28">
        <f>IF(OR(P551=1,Q551=1),IF(D551+364&lt;=$D$5,(D551+364-$D$4+1)/365,IF(D551&gt;$D$4,($D$5-D551+1)/365,$D$6/365)),0)</f>
        <v>0</v>
      </c>
      <c r="S551" s="28">
        <f>'Data &amp; Parameter'!$E$16*'Data &amp; Parameter'!$E$17*('Data &amp; Parameter'!$E$18+'Data &amp; Parameter'!$E$19)*'Data &amp; Parameter'!$E$20*'Data &amp; Parameter'!$E$37*R551</f>
        <v>0</v>
      </c>
      <c r="T551" s="28">
        <f t="shared" si="8"/>
        <v>0</v>
      </c>
    </row>
    <row r="552" spans="1:20" ht="15.75" customHeight="1" x14ac:dyDescent="0.35">
      <c r="A552">
        <v>545</v>
      </c>
      <c r="B552" s="76">
        <v>44234</v>
      </c>
      <c r="C552" s="1" t="s">
        <v>1837</v>
      </c>
      <c r="D552" s="76">
        <v>44234</v>
      </c>
      <c r="E552" s="1" t="s">
        <v>1838</v>
      </c>
      <c r="F552" s="1" t="s">
        <v>1839</v>
      </c>
      <c r="G552" s="1" t="s">
        <v>123</v>
      </c>
      <c r="H552" s="1" t="s">
        <v>124</v>
      </c>
      <c r="I552" s="1" t="s">
        <v>125</v>
      </c>
      <c r="J552" s="1" t="s">
        <v>487</v>
      </c>
      <c r="K552" s="1" t="s">
        <v>1342</v>
      </c>
      <c r="L552">
        <f>ROUNDUP(IF(B552&gt;$D$4,0,($D$4-B552+1)/365),0)</f>
        <v>0</v>
      </c>
      <c r="M552">
        <f>ROUNDUP(IF(B552&gt;$D$5,0,($D$5-B552+1)/365),0)</f>
        <v>0</v>
      </c>
      <c r="N552" s="28">
        <f>IF(OR(L552=1,M552=1),IF(B552+364&lt;=$D$5,(B552+364-$D$4+1)/365,IF(B552&gt;$D$4,($D$5-B552+1)/365,$D$6/365)),0)</f>
        <v>0</v>
      </c>
      <c r="O552" s="28">
        <f>'Data &amp; Parameter'!$E$16*'Data &amp; Parameter'!$E$17*('Data &amp; Parameter'!$E$18+'Data &amp; Parameter'!$E$19)*'Data &amp; Parameter'!$E$20*'Data &amp; Parameter'!$E$37*N552</f>
        <v>0</v>
      </c>
      <c r="P552">
        <f>ROUNDUP(IF(D552&gt;$D$4,0,($D$4-D552+1)/365),0)</f>
        <v>0</v>
      </c>
      <c r="Q552">
        <f>ROUNDUP(IF(D552&gt;$D$5,0,($D$5-D552+1)/365),0)</f>
        <v>0</v>
      </c>
      <c r="R552" s="28">
        <f>IF(OR(P552=1,Q552=1),IF(D552+364&lt;=$D$5,(D552+364-$D$4+1)/365,IF(D552&gt;$D$4,($D$5-D552+1)/365,$D$6/365)),0)</f>
        <v>0</v>
      </c>
      <c r="S552" s="28">
        <f>'Data &amp; Parameter'!$E$16*'Data &amp; Parameter'!$E$17*('Data &amp; Parameter'!$E$18+'Data &amp; Parameter'!$E$19)*'Data &amp; Parameter'!$E$20*'Data &amp; Parameter'!$E$37*R552</f>
        <v>0</v>
      </c>
      <c r="T552" s="28">
        <f t="shared" si="8"/>
        <v>0</v>
      </c>
    </row>
    <row r="553" spans="1:20" ht="15.75" customHeight="1" x14ac:dyDescent="0.35">
      <c r="A553">
        <v>546</v>
      </c>
      <c r="B553" s="76">
        <v>44234</v>
      </c>
      <c r="C553" s="1" t="s">
        <v>1840</v>
      </c>
      <c r="D553" s="76">
        <v>44234</v>
      </c>
      <c r="E553" s="1" t="s">
        <v>1841</v>
      </c>
      <c r="F553" s="1" t="s">
        <v>1842</v>
      </c>
      <c r="G553" s="1" t="s">
        <v>123</v>
      </c>
      <c r="H553" s="1" t="s">
        <v>124</v>
      </c>
      <c r="I553" s="1" t="s">
        <v>125</v>
      </c>
      <c r="J553" s="1" t="s">
        <v>487</v>
      </c>
      <c r="K553" s="1" t="s">
        <v>1342</v>
      </c>
      <c r="L553">
        <f>ROUNDUP(IF(B553&gt;$D$4,0,($D$4-B553+1)/365),0)</f>
        <v>0</v>
      </c>
      <c r="M553">
        <f>ROUNDUP(IF(B553&gt;$D$5,0,($D$5-B553+1)/365),0)</f>
        <v>0</v>
      </c>
      <c r="N553" s="28">
        <f>IF(OR(L553=1,M553=1),IF(B553+364&lt;=$D$5,(B553+364-$D$4+1)/365,IF(B553&gt;$D$4,($D$5-B553+1)/365,$D$6/365)),0)</f>
        <v>0</v>
      </c>
      <c r="O553" s="28">
        <f>'Data &amp; Parameter'!$E$16*'Data &amp; Parameter'!$E$17*('Data &amp; Parameter'!$E$18+'Data &amp; Parameter'!$E$19)*'Data &amp; Parameter'!$E$20*'Data &amp; Parameter'!$E$37*N553</f>
        <v>0</v>
      </c>
      <c r="P553">
        <f>ROUNDUP(IF(D553&gt;$D$4,0,($D$4-D553+1)/365),0)</f>
        <v>0</v>
      </c>
      <c r="Q553">
        <f>ROUNDUP(IF(D553&gt;$D$5,0,($D$5-D553+1)/365),0)</f>
        <v>0</v>
      </c>
      <c r="R553" s="28">
        <f>IF(OR(P553=1,Q553=1),IF(D553+364&lt;=$D$5,(D553+364-$D$4+1)/365,IF(D553&gt;$D$4,($D$5-D553+1)/365,$D$6/365)),0)</f>
        <v>0</v>
      </c>
      <c r="S553" s="28">
        <f>'Data &amp; Parameter'!$E$16*'Data &amp; Parameter'!$E$17*('Data &amp; Parameter'!$E$18+'Data &amp; Parameter'!$E$19)*'Data &amp; Parameter'!$E$20*'Data &amp; Parameter'!$E$37*R553</f>
        <v>0</v>
      </c>
      <c r="T553" s="28">
        <f t="shared" si="8"/>
        <v>0</v>
      </c>
    </row>
    <row r="554" spans="1:20" ht="15.75" customHeight="1" x14ac:dyDescent="0.35">
      <c r="A554">
        <v>547</v>
      </c>
      <c r="B554" s="76">
        <v>44234</v>
      </c>
      <c r="C554" s="1" t="s">
        <v>1843</v>
      </c>
      <c r="D554" s="76">
        <v>44234</v>
      </c>
      <c r="E554" s="1" t="s">
        <v>1844</v>
      </c>
      <c r="F554" s="1" t="s">
        <v>1845</v>
      </c>
      <c r="G554" s="1" t="s">
        <v>123</v>
      </c>
      <c r="H554" s="1" t="s">
        <v>124</v>
      </c>
      <c r="I554" s="1" t="s">
        <v>125</v>
      </c>
      <c r="J554" s="1" t="s">
        <v>487</v>
      </c>
      <c r="K554" s="1" t="s">
        <v>1342</v>
      </c>
      <c r="L554">
        <f>ROUNDUP(IF(B554&gt;$D$4,0,($D$4-B554+1)/365),0)</f>
        <v>0</v>
      </c>
      <c r="M554">
        <f>ROUNDUP(IF(B554&gt;$D$5,0,($D$5-B554+1)/365),0)</f>
        <v>0</v>
      </c>
      <c r="N554" s="28">
        <f>IF(OR(L554=1,M554=1),IF(B554+364&lt;=$D$5,(B554+364-$D$4+1)/365,IF(B554&gt;$D$4,($D$5-B554+1)/365,$D$6/365)),0)</f>
        <v>0</v>
      </c>
      <c r="O554" s="28">
        <f>'Data &amp; Parameter'!$E$16*'Data &amp; Parameter'!$E$17*('Data &amp; Parameter'!$E$18+'Data &amp; Parameter'!$E$19)*'Data &amp; Parameter'!$E$20*'Data &amp; Parameter'!$E$37*N554</f>
        <v>0</v>
      </c>
      <c r="P554">
        <f>ROUNDUP(IF(D554&gt;$D$4,0,($D$4-D554+1)/365),0)</f>
        <v>0</v>
      </c>
      <c r="Q554">
        <f>ROUNDUP(IF(D554&gt;$D$5,0,($D$5-D554+1)/365),0)</f>
        <v>0</v>
      </c>
      <c r="R554" s="28">
        <f>IF(OR(P554=1,Q554=1),IF(D554+364&lt;=$D$5,(D554+364-$D$4+1)/365,IF(D554&gt;$D$4,($D$5-D554+1)/365,$D$6/365)),0)</f>
        <v>0</v>
      </c>
      <c r="S554" s="28">
        <f>'Data &amp; Parameter'!$E$16*'Data &amp; Parameter'!$E$17*('Data &amp; Parameter'!$E$18+'Data &amp; Parameter'!$E$19)*'Data &amp; Parameter'!$E$20*'Data &amp; Parameter'!$E$37*R554</f>
        <v>0</v>
      </c>
      <c r="T554" s="28">
        <f t="shared" si="8"/>
        <v>0</v>
      </c>
    </row>
    <row r="555" spans="1:20" ht="15.75" customHeight="1" x14ac:dyDescent="0.35">
      <c r="A555">
        <v>548</v>
      </c>
      <c r="B555" s="76">
        <v>44234</v>
      </c>
      <c r="C555" s="1" t="s">
        <v>1846</v>
      </c>
      <c r="D555" s="76">
        <v>44234</v>
      </c>
      <c r="E555" s="1" t="s">
        <v>1847</v>
      </c>
      <c r="F555" s="1" t="s">
        <v>1848</v>
      </c>
      <c r="G555" s="1" t="s">
        <v>123</v>
      </c>
      <c r="H555" s="1" t="s">
        <v>124</v>
      </c>
      <c r="I555" s="1" t="s">
        <v>125</v>
      </c>
      <c r="J555" s="1" t="s">
        <v>487</v>
      </c>
      <c r="K555" s="1" t="s">
        <v>1342</v>
      </c>
      <c r="L555">
        <f>ROUNDUP(IF(B555&gt;$D$4,0,($D$4-B555+1)/365),0)</f>
        <v>0</v>
      </c>
      <c r="M555">
        <f>ROUNDUP(IF(B555&gt;$D$5,0,($D$5-B555+1)/365),0)</f>
        <v>0</v>
      </c>
      <c r="N555" s="28">
        <f>IF(OR(L555=1,M555=1),IF(B555+364&lt;=$D$5,(B555+364-$D$4+1)/365,IF(B555&gt;$D$4,($D$5-B555+1)/365,$D$6/365)),0)</f>
        <v>0</v>
      </c>
      <c r="O555" s="28">
        <f>'Data &amp; Parameter'!$E$16*'Data &amp; Parameter'!$E$17*('Data &amp; Parameter'!$E$18+'Data &amp; Parameter'!$E$19)*'Data &amp; Parameter'!$E$20*'Data &amp; Parameter'!$E$37*N555</f>
        <v>0</v>
      </c>
      <c r="P555">
        <f>ROUNDUP(IF(D555&gt;$D$4,0,($D$4-D555+1)/365),0)</f>
        <v>0</v>
      </c>
      <c r="Q555">
        <f>ROUNDUP(IF(D555&gt;$D$5,0,($D$5-D555+1)/365),0)</f>
        <v>0</v>
      </c>
      <c r="R555" s="28">
        <f>IF(OR(P555=1,Q555=1),IF(D555+364&lt;=$D$5,(D555+364-$D$4+1)/365,IF(D555&gt;$D$4,($D$5-D555+1)/365,$D$6/365)),0)</f>
        <v>0</v>
      </c>
      <c r="S555" s="28">
        <f>'Data &amp; Parameter'!$E$16*'Data &amp; Parameter'!$E$17*('Data &amp; Parameter'!$E$18+'Data &amp; Parameter'!$E$19)*'Data &amp; Parameter'!$E$20*'Data &amp; Parameter'!$E$37*R555</f>
        <v>0</v>
      </c>
      <c r="T555" s="28">
        <f t="shared" si="8"/>
        <v>0</v>
      </c>
    </row>
    <row r="556" spans="1:20" ht="15.75" customHeight="1" x14ac:dyDescent="0.35">
      <c r="A556">
        <v>549</v>
      </c>
      <c r="B556" s="76">
        <v>44234</v>
      </c>
      <c r="C556" s="1" t="s">
        <v>1849</v>
      </c>
      <c r="D556" s="76">
        <v>44234</v>
      </c>
      <c r="E556" s="1" t="s">
        <v>1850</v>
      </c>
      <c r="F556" s="1" t="s">
        <v>1851</v>
      </c>
      <c r="G556" s="1" t="s">
        <v>123</v>
      </c>
      <c r="H556" s="1" t="s">
        <v>124</v>
      </c>
      <c r="I556" s="1" t="s">
        <v>125</v>
      </c>
      <c r="J556" s="1" t="s">
        <v>487</v>
      </c>
      <c r="K556" s="1" t="s">
        <v>1342</v>
      </c>
      <c r="L556">
        <f>ROUNDUP(IF(B556&gt;$D$4,0,($D$4-B556+1)/365),0)</f>
        <v>0</v>
      </c>
      <c r="M556">
        <f>ROUNDUP(IF(B556&gt;$D$5,0,($D$5-B556+1)/365),0)</f>
        <v>0</v>
      </c>
      <c r="N556" s="28">
        <f>IF(OR(L556=1,M556=1),IF(B556+364&lt;=$D$5,(B556+364-$D$4+1)/365,IF(B556&gt;$D$4,($D$5-B556+1)/365,$D$6/365)),0)</f>
        <v>0</v>
      </c>
      <c r="O556" s="28">
        <f>'Data &amp; Parameter'!$E$16*'Data &amp; Parameter'!$E$17*('Data &amp; Parameter'!$E$18+'Data &amp; Parameter'!$E$19)*'Data &amp; Parameter'!$E$20*'Data &amp; Parameter'!$E$37*N556</f>
        <v>0</v>
      </c>
      <c r="P556">
        <f>ROUNDUP(IF(D556&gt;$D$4,0,($D$4-D556+1)/365),0)</f>
        <v>0</v>
      </c>
      <c r="Q556">
        <f>ROUNDUP(IF(D556&gt;$D$5,0,($D$5-D556+1)/365),0)</f>
        <v>0</v>
      </c>
      <c r="R556" s="28">
        <f>IF(OR(P556=1,Q556=1),IF(D556+364&lt;=$D$5,(D556+364-$D$4+1)/365,IF(D556&gt;$D$4,($D$5-D556+1)/365,$D$6/365)),0)</f>
        <v>0</v>
      </c>
      <c r="S556" s="28">
        <f>'Data &amp; Parameter'!$E$16*'Data &amp; Parameter'!$E$17*('Data &amp; Parameter'!$E$18+'Data &amp; Parameter'!$E$19)*'Data &amp; Parameter'!$E$20*'Data &amp; Parameter'!$E$37*R556</f>
        <v>0</v>
      </c>
      <c r="T556" s="28">
        <f t="shared" si="8"/>
        <v>0</v>
      </c>
    </row>
    <row r="557" spans="1:20" ht="15.75" customHeight="1" x14ac:dyDescent="0.35">
      <c r="A557">
        <v>550</v>
      </c>
      <c r="B557" s="76">
        <v>44234</v>
      </c>
      <c r="C557" s="1" t="s">
        <v>1852</v>
      </c>
      <c r="D557" s="76">
        <v>44234</v>
      </c>
      <c r="E557" s="1" t="s">
        <v>1853</v>
      </c>
      <c r="F557" s="1" t="s">
        <v>1854</v>
      </c>
      <c r="G557" s="1" t="s">
        <v>123</v>
      </c>
      <c r="H557" s="1" t="s">
        <v>124</v>
      </c>
      <c r="I557" s="1" t="s">
        <v>125</v>
      </c>
      <c r="J557" s="1" t="s">
        <v>487</v>
      </c>
      <c r="K557" s="1" t="s">
        <v>1342</v>
      </c>
      <c r="L557">
        <f>ROUNDUP(IF(B557&gt;$D$4,0,($D$4-B557+1)/365),0)</f>
        <v>0</v>
      </c>
      <c r="M557">
        <f>ROUNDUP(IF(B557&gt;$D$5,0,($D$5-B557+1)/365),0)</f>
        <v>0</v>
      </c>
      <c r="N557" s="28">
        <f>IF(OR(L557=1,M557=1),IF(B557+364&lt;=$D$5,(B557+364-$D$4+1)/365,IF(B557&gt;$D$4,($D$5-B557+1)/365,$D$6/365)),0)</f>
        <v>0</v>
      </c>
      <c r="O557" s="28">
        <f>'Data &amp; Parameter'!$E$16*'Data &amp; Parameter'!$E$17*('Data &amp; Parameter'!$E$18+'Data &amp; Parameter'!$E$19)*'Data &amp; Parameter'!$E$20*'Data &amp; Parameter'!$E$37*N557</f>
        <v>0</v>
      </c>
      <c r="P557">
        <f>ROUNDUP(IF(D557&gt;$D$4,0,($D$4-D557+1)/365),0)</f>
        <v>0</v>
      </c>
      <c r="Q557">
        <f>ROUNDUP(IF(D557&gt;$D$5,0,($D$5-D557+1)/365),0)</f>
        <v>0</v>
      </c>
      <c r="R557" s="28">
        <f>IF(OR(P557=1,Q557=1),IF(D557+364&lt;=$D$5,(D557+364-$D$4+1)/365,IF(D557&gt;$D$4,($D$5-D557+1)/365,$D$6/365)),0)</f>
        <v>0</v>
      </c>
      <c r="S557" s="28">
        <f>'Data &amp; Parameter'!$E$16*'Data &amp; Parameter'!$E$17*('Data &amp; Parameter'!$E$18+'Data &amp; Parameter'!$E$19)*'Data &amp; Parameter'!$E$20*'Data &amp; Parameter'!$E$37*R557</f>
        <v>0</v>
      </c>
      <c r="T557" s="28">
        <f t="shared" si="8"/>
        <v>0</v>
      </c>
    </row>
    <row r="558" spans="1:20" ht="15.75" customHeight="1" x14ac:dyDescent="0.35">
      <c r="A558">
        <v>551</v>
      </c>
      <c r="B558" s="76">
        <v>44234</v>
      </c>
      <c r="C558" s="1" t="s">
        <v>1855</v>
      </c>
      <c r="D558" s="76">
        <v>44234</v>
      </c>
      <c r="E558" s="1" t="s">
        <v>1856</v>
      </c>
      <c r="F558" s="1" t="s">
        <v>1857</v>
      </c>
      <c r="G558" s="1" t="s">
        <v>123</v>
      </c>
      <c r="H558" s="1" t="s">
        <v>124</v>
      </c>
      <c r="I558" s="1" t="s">
        <v>125</v>
      </c>
      <c r="J558" s="1" t="s">
        <v>487</v>
      </c>
      <c r="K558" s="1" t="s">
        <v>1342</v>
      </c>
      <c r="L558">
        <f>ROUNDUP(IF(B558&gt;$D$4,0,($D$4-B558+1)/365),0)</f>
        <v>0</v>
      </c>
      <c r="M558">
        <f>ROUNDUP(IF(B558&gt;$D$5,0,($D$5-B558+1)/365),0)</f>
        <v>0</v>
      </c>
      <c r="N558" s="28">
        <f>IF(OR(L558=1,M558=1),IF(B558+364&lt;=$D$5,(B558+364-$D$4+1)/365,IF(B558&gt;$D$4,($D$5-B558+1)/365,$D$6/365)),0)</f>
        <v>0</v>
      </c>
      <c r="O558" s="28">
        <f>'Data &amp; Parameter'!$E$16*'Data &amp; Parameter'!$E$17*('Data &amp; Parameter'!$E$18+'Data &amp; Parameter'!$E$19)*'Data &amp; Parameter'!$E$20*'Data &amp; Parameter'!$E$37*N558</f>
        <v>0</v>
      </c>
      <c r="P558">
        <f>ROUNDUP(IF(D558&gt;$D$4,0,($D$4-D558+1)/365),0)</f>
        <v>0</v>
      </c>
      <c r="Q558">
        <f>ROUNDUP(IF(D558&gt;$D$5,0,($D$5-D558+1)/365),0)</f>
        <v>0</v>
      </c>
      <c r="R558" s="28">
        <f>IF(OR(P558=1,Q558=1),IF(D558+364&lt;=$D$5,(D558+364-$D$4+1)/365,IF(D558&gt;$D$4,($D$5-D558+1)/365,$D$6/365)),0)</f>
        <v>0</v>
      </c>
      <c r="S558" s="28">
        <f>'Data &amp; Parameter'!$E$16*'Data &amp; Parameter'!$E$17*('Data &amp; Parameter'!$E$18+'Data &amp; Parameter'!$E$19)*'Data &amp; Parameter'!$E$20*'Data &amp; Parameter'!$E$37*R558</f>
        <v>0</v>
      </c>
      <c r="T558" s="28">
        <f t="shared" si="8"/>
        <v>0</v>
      </c>
    </row>
    <row r="559" spans="1:20" ht="15.75" customHeight="1" x14ac:dyDescent="0.35">
      <c r="A559">
        <v>552</v>
      </c>
      <c r="B559" s="76">
        <v>44234</v>
      </c>
      <c r="C559" s="1" t="s">
        <v>1858</v>
      </c>
      <c r="D559" s="76">
        <v>44234</v>
      </c>
      <c r="E559" s="1" t="s">
        <v>1859</v>
      </c>
      <c r="F559" s="1" t="s">
        <v>1860</v>
      </c>
      <c r="G559" s="1" t="s">
        <v>123</v>
      </c>
      <c r="H559" s="1" t="s">
        <v>124</v>
      </c>
      <c r="I559" s="1" t="s">
        <v>125</v>
      </c>
      <c r="J559" s="1" t="s">
        <v>487</v>
      </c>
      <c r="K559" s="1" t="s">
        <v>1342</v>
      </c>
      <c r="L559">
        <f>ROUNDUP(IF(B559&gt;$D$4,0,($D$4-B559+1)/365),0)</f>
        <v>0</v>
      </c>
      <c r="M559">
        <f>ROUNDUP(IF(B559&gt;$D$5,0,($D$5-B559+1)/365),0)</f>
        <v>0</v>
      </c>
      <c r="N559" s="28">
        <f>IF(OR(L559=1,M559=1),IF(B559+364&lt;=$D$5,(B559+364-$D$4+1)/365,IF(B559&gt;$D$4,($D$5-B559+1)/365,$D$6/365)),0)</f>
        <v>0</v>
      </c>
      <c r="O559" s="28">
        <f>'Data &amp; Parameter'!$E$16*'Data &amp; Parameter'!$E$17*('Data &amp; Parameter'!$E$18+'Data &amp; Parameter'!$E$19)*'Data &amp; Parameter'!$E$20*'Data &amp; Parameter'!$E$37*N559</f>
        <v>0</v>
      </c>
      <c r="P559">
        <f>ROUNDUP(IF(D559&gt;$D$4,0,($D$4-D559+1)/365),0)</f>
        <v>0</v>
      </c>
      <c r="Q559">
        <f>ROUNDUP(IF(D559&gt;$D$5,0,($D$5-D559+1)/365),0)</f>
        <v>0</v>
      </c>
      <c r="R559" s="28">
        <f>IF(OR(P559=1,Q559=1),IF(D559+364&lt;=$D$5,(D559+364-$D$4+1)/365,IF(D559&gt;$D$4,($D$5-D559+1)/365,$D$6/365)),0)</f>
        <v>0</v>
      </c>
      <c r="S559" s="28">
        <f>'Data &amp; Parameter'!$E$16*'Data &amp; Parameter'!$E$17*('Data &amp; Parameter'!$E$18+'Data &amp; Parameter'!$E$19)*'Data &amp; Parameter'!$E$20*'Data &amp; Parameter'!$E$37*R559</f>
        <v>0</v>
      </c>
      <c r="T559" s="28">
        <f t="shared" si="8"/>
        <v>0</v>
      </c>
    </row>
    <row r="560" spans="1:20" ht="15.75" customHeight="1" x14ac:dyDescent="0.35">
      <c r="A560">
        <v>553</v>
      </c>
      <c r="B560" s="76">
        <v>44234</v>
      </c>
      <c r="C560" s="1" t="s">
        <v>1861</v>
      </c>
      <c r="D560" s="76">
        <v>44234</v>
      </c>
      <c r="E560" s="1" t="s">
        <v>1862</v>
      </c>
      <c r="F560" s="1" t="s">
        <v>1863</v>
      </c>
      <c r="G560" s="1" t="s">
        <v>123</v>
      </c>
      <c r="H560" s="1" t="s">
        <v>124</v>
      </c>
      <c r="I560" s="1" t="s">
        <v>125</v>
      </c>
      <c r="J560" s="1" t="s">
        <v>487</v>
      </c>
      <c r="K560" s="1" t="s">
        <v>1342</v>
      </c>
      <c r="L560">
        <f>ROUNDUP(IF(B560&gt;$D$4,0,($D$4-B560+1)/365),0)</f>
        <v>0</v>
      </c>
      <c r="M560">
        <f>ROUNDUP(IF(B560&gt;$D$5,0,($D$5-B560+1)/365),0)</f>
        <v>0</v>
      </c>
      <c r="N560" s="28">
        <f>IF(OR(L560=1,M560=1),IF(B560+364&lt;=$D$5,(B560+364-$D$4+1)/365,IF(B560&gt;$D$4,($D$5-B560+1)/365,$D$6/365)),0)</f>
        <v>0</v>
      </c>
      <c r="O560" s="28">
        <f>'Data &amp; Parameter'!$E$16*'Data &amp; Parameter'!$E$17*('Data &amp; Parameter'!$E$18+'Data &amp; Parameter'!$E$19)*'Data &amp; Parameter'!$E$20*'Data &amp; Parameter'!$E$37*N560</f>
        <v>0</v>
      </c>
      <c r="P560">
        <f>ROUNDUP(IF(D560&gt;$D$4,0,($D$4-D560+1)/365),0)</f>
        <v>0</v>
      </c>
      <c r="Q560">
        <f>ROUNDUP(IF(D560&gt;$D$5,0,($D$5-D560+1)/365),0)</f>
        <v>0</v>
      </c>
      <c r="R560" s="28">
        <f>IF(OR(P560=1,Q560=1),IF(D560+364&lt;=$D$5,(D560+364-$D$4+1)/365,IF(D560&gt;$D$4,($D$5-D560+1)/365,$D$6/365)),0)</f>
        <v>0</v>
      </c>
      <c r="S560" s="28">
        <f>'Data &amp; Parameter'!$E$16*'Data &amp; Parameter'!$E$17*('Data &amp; Parameter'!$E$18+'Data &amp; Parameter'!$E$19)*'Data &amp; Parameter'!$E$20*'Data &amp; Parameter'!$E$37*R560</f>
        <v>0</v>
      </c>
      <c r="T560" s="28">
        <f t="shared" si="8"/>
        <v>0</v>
      </c>
    </row>
    <row r="561" spans="1:20" ht="15.75" customHeight="1" x14ac:dyDescent="0.35">
      <c r="A561">
        <v>554</v>
      </c>
      <c r="B561" s="76">
        <v>44234</v>
      </c>
      <c r="C561" s="1" t="s">
        <v>1864</v>
      </c>
      <c r="D561" s="76">
        <v>44234</v>
      </c>
      <c r="E561" s="1" t="s">
        <v>1865</v>
      </c>
      <c r="F561" s="1" t="s">
        <v>1866</v>
      </c>
      <c r="G561" s="1" t="s">
        <v>123</v>
      </c>
      <c r="H561" s="1" t="s">
        <v>124</v>
      </c>
      <c r="I561" s="1" t="s">
        <v>125</v>
      </c>
      <c r="J561" s="1" t="s">
        <v>487</v>
      </c>
      <c r="K561" s="1" t="s">
        <v>616</v>
      </c>
      <c r="L561">
        <f>ROUNDUP(IF(B561&gt;$D$4,0,($D$4-B561+1)/365),0)</f>
        <v>0</v>
      </c>
      <c r="M561">
        <f>ROUNDUP(IF(B561&gt;$D$5,0,($D$5-B561+1)/365),0)</f>
        <v>0</v>
      </c>
      <c r="N561" s="28">
        <f>IF(OR(L561=1,M561=1),IF(B561+364&lt;=$D$5,(B561+364-$D$4+1)/365,IF(B561&gt;$D$4,($D$5-B561+1)/365,$D$6/365)),0)</f>
        <v>0</v>
      </c>
      <c r="O561" s="28">
        <f>'Data &amp; Parameter'!$E$16*'Data &amp; Parameter'!$E$17*('Data &amp; Parameter'!$E$18+'Data &amp; Parameter'!$E$19)*'Data &amp; Parameter'!$E$20*'Data &amp; Parameter'!$E$37*N561</f>
        <v>0</v>
      </c>
      <c r="P561">
        <f>ROUNDUP(IF(D561&gt;$D$4,0,($D$4-D561+1)/365),0)</f>
        <v>0</v>
      </c>
      <c r="Q561">
        <f>ROUNDUP(IF(D561&gt;$D$5,0,($D$5-D561+1)/365),0)</f>
        <v>0</v>
      </c>
      <c r="R561" s="28">
        <f>IF(OR(P561=1,Q561=1),IF(D561+364&lt;=$D$5,(D561+364-$D$4+1)/365,IF(D561&gt;$D$4,($D$5-D561+1)/365,$D$6/365)),0)</f>
        <v>0</v>
      </c>
      <c r="S561" s="28">
        <f>'Data &amp; Parameter'!$E$16*'Data &amp; Parameter'!$E$17*('Data &amp; Parameter'!$E$18+'Data &amp; Parameter'!$E$19)*'Data &amp; Parameter'!$E$20*'Data &amp; Parameter'!$E$37*R561</f>
        <v>0</v>
      </c>
      <c r="T561" s="28">
        <f t="shared" si="8"/>
        <v>0</v>
      </c>
    </row>
    <row r="562" spans="1:20" ht="15.75" customHeight="1" x14ac:dyDescent="0.35">
      <c r="A562">
        <v>555</v>
      </c>
      <c r="B562" s="76">
        <v>44234</v>
      </c>
      <c r="C562" s="1" t="s">
        <v>1867</v>
      </c>
      <c r="D562" s="76">
        <v>44234</v>
      </c>
      <c r="E562" s="1" t="s">
        <v>1868</v>
      </c>
      <c r="F562" s="1" t="s">
        <v>1869</v>
      </c>
      <c r="G562" s="1" t="s">
        <v>123</v>
      </c>
      <c r="H562" s="1" t="s">
        <v>124</v>
      </c>
      <c r="I562" s="1" t="s">
        <v>125</v>
      </c>
      <c r="J562" s="1" t="s">
        <v>487</v>
      </c>
      <c r="K562" s="1" t="s">
        <v>616</v>
      </c>
      <c r="L562">
        <f>ROUNDUP(IF(B562&gt;$D$4,0,($D$4-B562+1)/365),0)</f>
        <v>0</v>
      </c>
      <c r="M562">
        <f>ROUNDUP(IF(B562&gt;$D$5,0,($D$5-B562+1)/365),0)</f>
        <v>0</v>
      </c>
      <c r="N562" s="28">
        <f>IF(OR(L562=1,M562=1),IF(B562+364&lt;=$D$5,(B562+364-$D$4+1)/365,IF(B562&gt;$D$4,($D$5-B562+1)/365,$D$6/365)),0)</f>
        <v>0</v>
      </c>
      <c r="O562" s="28">
        <f>'Data &amp; Parameter'!$E$16*'Data &amp; Parameter'!$E$17*('Data &amp; Parameter'!$E$18+'Data &amp; Parameter'!$E$19)*'Data &amp; Parameter'!$E$20*'Data &amp; Parameter'!$E$37*N562</f>
        <v>0</v>
      </c>
      <c r="P562">
        <f>ROUNDUP(IF(D562&gt;$D$4,0,($D$4-D562+1)/365),0)</f>
        <v>0</v>
      </c>
      <c r="Q562">
        <f>ROUNDUP(IF(D562&gt;$D$5,0,($D$5-D562+1)/365),0)</f>
        <v>0</v>
      </c>
      <c r="R562" s="28">
        <f>IF(OR(P562=1,Q562=1),IF(D562+364&lt;=$D$5,(D562+364-$D$4+1)/365,IF(D562&gt;$D$4,($D$5-D562+1)/365,$D$6/365)),0)</f>
        <v>0</v>
      </c>
      <c r="S562" s="28">
        <f>'Data &amp; Parameter'!$E$16*'Data &amp; Parameter'!$E$17*('Data &amp; Parameter'!$E$18+'Data &amp; Parameter'!$E$19)*'Data &amp; Parameter'!$E$20*'Data &amp; Parameter'!$E$37*R562</f>
        <v>0</v>
      </c>
      <c r="T562" s="28">
        <f t="shared" si="8"/>
        <v>0</v>
      </c>
    </row>
    <row r="563" spans="1:20" ht="15.75" customHeight="1" x14ac:dyDescent="0.35">
      <c r="A563">
        <v>556</v>
      </c>
      <c r="B563" s="76">
        <v>44234</v>
      </c>
      <c r="C563" s="1" t="s">
        <v>1870</v>
      </c>
      <c r="D563" s="76">
        <v>44234</v>
      </c>
      <c r="E563" s="1" t="s">
        <v>1871</v>
      </c>
      <c r="F563" s="1" t="s">
        <v>1872</v>
      </c>
      <c r="G563" s="1" t="s">
        <v>123</v>
      </c>
      <c r="H563" s="1" t="s">
        <v>124</v>
      </c>
      <c r="I563" s="1" t="s">
        <v>125</v>
      </c>
      <c r="J563" s="1" t="s">
        <v>487</v>
      </c>
      <c r="K563" s="1" t="s">
        <v>616</v>
      </c>
      <c r="L563">
        <f>ROUNDUP(IF(B563&gt;$D$4,0,($D$4-B563+1)/365),0)</f>
        <v>0</v>
      </c>
      <c r="M563">
        <f>ROUNDUP(IF(B563&gt;$D$5,0,($D$5-B563+1)/365),0)</f>
        <v>0</v>
      </c>
      <c r="N563" s="28">
        <f>IF(OR(L563=1,M563=1),IF(B563+364&lt;=$D$5,(B563+364-$D$4+1)/365,IF(B563&gt;$D$4,($D$5-B563+1)/365,$D$6/365)),0)</f>
        <v>0</v>
      </c>
      <c r="O563" s="28">
        <f>'Data &amp; Parameter'!$E$16*'Data &amp; Parameter'!$E$17*('Data &amp; Parameter'!$E$18+'Data &amp; Parameter'!$E$19)*'Data &amp; Parameter'!$E$20*'Data &amp; Parameter'!$E$37*N563</f>
        <v>0</v>
      </c>
      <c r="P563">
        <f>ROUNDUP(IF(D563&gt;$D$4,0,($D$4-D563+1)/365),0)</f>
        <v>0</v>
      </c>
      <c r="Q563">
        <f>ROUNDUP(IF(D563&gt;$D$5,0,($D$5-D563+1)/365),0)</f>
        <v>0</v>
      </c>
      <c r="R563" s="28">
        <f>IF(OR(P563=1,Q563=1),IF(D563+364&lt;=$D$5,(D563+364-$D$4+1)/365,IF(D563&gt;$D$4,($D$5-D563+1)/365,$D$6/365)),0)</f>
        <v>0</v>
      </c>
      <c r="S563" s="28">
        <f>'Data &amp; Parameter'!$E$16*'Data &amp; Parameter'!$E$17*('Data &amp; Parameter'!$E$18+'Data &amp; Parameter'!$E$19)*'Data &amp; Parameter'!$E$20*'Data &amp; Parameter'!$E$37*R563</f>
        <v>0</v>
      </c>
      <c r="T563" s="28">
        <f t="shared" si="8"/>
        <v>0</v>
      </c>
    </row>
    <row r="564" spans="1:20" ht="15.75" customHeight="1" x14ac:dyDescent="0.35">
      <c r="A564">
        <v>557</v>
      </c>
      <c r="B564" s="76">
        <v>44234</v>
      </c>
      <c r="C564" s="1" t="s">
        <v>1873</v>
      </c>
      <c r="D564" s="76">
        <v>44234</v>
      </c>
      <c r="E564" s="1" t="s">
        <v>1874</v>
      </c>
      <c r="F564" s="1" t="s">
        <v>1875</v>
      </c>
      <c r="G564" s="1" t="s">
        <v>123</v>
      </c>
      <c r="H564" s="1" t="s">
        <v>124</v>
      </c>
      <c r="I564" s="1" t="s">
        <v>125</v>
      </c>
      <c r="J564" s="1" t="s">
        <v>487</v>
      </c>
      <c r="K564" s="1" t="s">
        <v>616</v>
      </c>
      <c r="L564">
        <f>ROUNDUP(IF(B564&gt;$D$4,0,($D$4-B564+1)/365),0)</f>
        <v>0</v>
      </c>
      <c r="M564">
        <f>ROUNDUP(IF(B564&gt;$D$5,0,($D$5-B564+1)/365),0)</f>
        <v>0</v>
      </c>
      <c r="N564" s="28">
        <f>IF(OR(L564=1,M564=1),IF(B564+364&lt;=$D$5,(B564+364-$D$4+1)/365,IF(B564&gt;$D$4,($D$5-B564+1)/365,$D$6/365)),0)</f>
        <v>0</v>
      </c>
      <c r="O564" s="28">
        <f>'Data &amp; Parameter'!$E$16*'Data &amp; Parameter'!$E$17*('Data &amp; Parameter'!$E$18+'Data &amp; Parameter'!$E$19)*'Data &amp; Parameter'!$E$20*'Data &amp; Parameter'!$E$37*N564</f>
        <v>0</v>
      </c>
      <c r="P564">
        <f>ROUNDUP(IF(D564&gt;$D$4,0,($D$4-D564+1)/365),0)</f>
        <v>0</v>
      </c>
      <c r="Q564">
        <f>ROUNDUP(IF(D564&gt;$D$5,0,($D$5-D564+1)/365),0)</f>
        <v>0</v>
      </c>
      <c r="R564" s="28">
        <f>IF(OR(P564=1,Q564=1),IF(D564+364&lt;=$D$5,(D564+364-$D$4+1)/365,IF(D564&gt;$D$4,($D$5-D564+1)/365,$D$6/365)),0)</f>
        <v>0</v>
      </c>
      <c r="S564" s="28">
        <f>'Data &amp; Parameter'!$E$16*'Data &amp; Parameter'!$E$17*('Data &amp; Parameter'!$E$18+'Data &amp; Parameter'!$E$19)*'Data &amp; Parameter'!$E$20*'Data &amp; Parameter'!$E$37*R564</f>
        <v>0</v>
      </c>
      <c r="T564" s="28">
        <f t="shared" si="8"/>
        <v>0</v>
      </c>
    </row>
    <row r="565" spans="1:20" ht="15.75" customHeight="1" x14ac:dyDescent="0.35">
      <c r="A565">
        <v>558</v>
      </c>
      <c r="B565" s="76">
        <v>44234</v>
      </c>
      <c r="C565" s="1" t="s">
        <v>1876</v>
      </c>
      <c r="D565" s="76">
        <v>44234</v>
      </c>
      <c r="E565" s="1" t="s">
        <v>1877</v>
      </c>
      <c r="F565" s="1" t="s">
        <v>1878</v>
      </c>
      <c r="G565" s="1" t="s">
        <v>123</v>
      </c>
      <c r="H565" s="1" t="s">
        <v>124</v>
      </c>
      <c r="I565" s="1" t="s">
        <v>125</v>
      </c>
      <c r="J565" s="1" t="s">
        <v>487</v>
      </c>
      <c r="K565" s="1" t="s">
        <v>616</v>
      </c>
      <c r="L565">
        <f>ROUNDUP(IF(B565&gt;$D$4,0,($D$4-B565+1)/365),0)</f>
        <v>0</v>
      </c>
      <c r="M565">
        <f>ROUNDUP(IF(B565&gt;$D$5,0,($D$5-B565+1)/365),0)</f>
        <v>0</v>
      </c>
      <c r="N565" s="28">
        <f>IF(OR(L565=1,M565=1),IF(B565+364&lt;=$D$5,(B565+364-$D$4+1)/365,IF(B565&gt;$D$4,($D$5-B565+1)/365,$D$6/365)),0)</f>
        <v>0</v>
      </c>
      <c r="O565" s="28">
        <f>'Data &amp; Parameter'!$E$16*'Data &amp; Parameter'!$E$17*('Data &amp; Parameter'!$E$18+'Data &amp; Parameter'!$E$19)*'Data &amp; Parameter'!$E$20*'Data &amp; Parameter'!$E$37*N565</f>
        <v>0</v>
      </c>
      <c r="P565">
        <f>ROUNDUP(IF(D565&gt;$D$4,0,($D$4-D565+1)/365),0)</f>
        <v>0</v>
      </c>
      <c r="Q565">
        <f>ROUNDUP(IF(D565&gt;$D$5,0,($D$5-D565+1)/365),0)</f>
        <v>0</v>
      </c>
      <c r="R565" s="28">
        <f>IF(OR(P565=1,Q565=1),IF(D565+364&lt;=$D$5,(D565+364-$D$4+1)/365,IF(D565&gt;$D$4,($D$5-D565+1)/365,$D$6/365)),0)</f>
        <v>0</v>
      </c>
      <c r="S565" s="28">
        <f>'Data &amp; Parameter'!$E$16*'Data &amp; Parameter'!$E$17*('Data &amp; Parameter'!$E$18+'Data &amp; Parameter'!$E$19)*'Data &amp; Parameter'!$E$20*'Data &amp; Parameter'!$E$37*R565</f>
        <v>0</v>
      </c>
      <c r="T565" s="28">
        <f t="shared" si="8"/>
        <v>0</v>
      </c>
    </row>
    <row r="566" spans="1:20" ht="15.75" customHeight="1" x14ac:dyDescent="0.35">
      <c r="A566">
        <v>559</v>
      </c>
      <c r="B566" s="76">
        <v>44234</v>
      </c>
      <c r="C566" s="1" t="s">
        <v>1879</v>
      </c>
      <c r="D566" s="76">
        <v>44234</v>
      </c>
      <c r="E566" s="1" t="s">
        <v>1880</v>
      </c>
      <c r="F566" s="1" t="s">
        <v>1881</v>
      </c>
      <c r="G566" s="1" t="s">
        <v>123</v>
      </c>
      <c r="H566" s="1" t="s">
        <v>124</v>
      </c>
      <c r="I566" s="1" t="s">
        <v>125</v>
      </c>
      <c r="J566" s="1" t="s">
        <v>487</v>
      </c>
      <c r="K566" s="1" t="s">
        <v>616</v>
      </c>
      <c r="L566">
        <f>ROUNDUP(IF(B566&gt;$D$4,0,($D$4-B566+1)/365),0)</f>
        <v>0</v>
      </c>
      <c r="M566">
        <f>ROUNDUP(IF(B566&gt;$D$5,0,($D$5-B566+1)/365),0)</f>
        <v>0</v>
      </c>
      <c r="N566" s="28">
        <f>IF(OR(L566=1,M566=1),IF(B566+364&lt;=$D$5,(B566+364-$D$4+1)/365,IF(B566&gt;$D$4,($D$5-B566+1)/365,$D$6/365)),0)</f>
        <v>0</v>
      </c>
      <c r="O566" s="28">
        <f>'Data &amp; Parameter'!$E$16*'Data &amp; Parameter'!$E$17*('Data &amp; Parameter'!$E$18+'Data &amp; Parameter'!$E$19)*'Data &amp; Parameter'!$E$20*'Data &amp; Parameter'!$E$37*N566</f>
        <v>0</v>
      </c>
      <c r="P566">
        <f>ROUNDUP(IF(D566&gt;$D$4,0,($D$4-D566+1)/365),0)</f>
        <v>0</v>
      </c>
      <c r="Q566">
        <f>ROUNDUP(IF(D566&gt;$D$5,0,($D$5-D566+1)/365),0)</f>
        <v>0</v>
      </c>
      <c r="R566" s="28">
        <f>IF(OR(P566=1,Q566=1),IF(D566+364&lt;=$D$5,(D566+364-$D$4+1)/365,IF(D566&gt;$D$4,($D$5-D566+1)/365,$D$6/365)),0)</f>
        <v>0</v>
      </c>
      <c r="S566" s="28">
        <f>'Data &amp; Parameter'!$E$16*'Data &amp; Parameter'!$E$17*('Data &amp; Parameter'!$E$18+'Data &amp; Parameter'!$E$19)*'Data &amp; Parameter'!$E$20*'Data &amp; Parameter'!$E$37*R566</f>
        <v>0</v>
      </c>
      <c r="T566" s="28">
        <f t="shared" si="8"/>
        <v>0</v>
      </c>
    </row>
    <row r="567" spans="1:20" ht="15.75" customHeight="1" x14ac:dyDescent="0.35">
      <c r="A567">
        <v>560</v>
      </c>
      <c r="B567" s="76">
        <v>44234</v>
      </c>
      <c r="C567" s="1" t="s">
        <v>1882</v>
      </c>
      <c r="D567" s="76">
        <v>44234</v>
      </c>
      <c r="E567" s="1" t="s">
        <v>1883</v>
      </c>
      <c r="F567" s="1" t="s">
        <v>1884</v>
      </c>
      <c r="G567" s="1" t="s">
        <v>123</v>
      </c>
      <c r="H567" s="1" t="s">
        <v>124</v>
      </c>
      <c r="I567" s="1" t="s">
        <v>125</v>
      </c>
      <c r="J567" s="1" t="s">
        <v>487</v>
      </c>
      <c r="K567" s="1" t="s">
        <v>1885</v>
      </c>
      <c r="L567">
        <f>ROUNDUP(IF(B567&gt;$D$4,0,($D$4-B567+1)/365),0)</f>
        <v>0</v>
      </c>
      <c r="M567">
        <f>ROUNDUP(IF(B567&gt;$D$5,0,($D$5-B567+1)/365),0)</f>
        <v>0</v>
      </c>
      <c r="N567" s="28">
        <f>IF(OR(L567=1,M567=1),IF(B567+364&lt;=$D$5,(B567+364-$D$4+1)/365,IF(B567&gt;$D$4,($D$5-B567+1)/365,$D$6/365)),0)</f>
        <v>0</v>
      </c>
      <c r="O567" s="28">
        <f>'Data &amp; Parameter'!$E$16*'Data &amp; Parameter'!$E$17*('Data &amp; Parameter'!$E$18+'Data &amp; Parameter'!$E$19)*'Data &amp; Parameter'!$E$20*'Data &amp; Parameter'!$E$37*N567</f>
        <v>0</v>
      </c>
      <c r="P567">
        <f>ROUNDUP(IF(D567&gt;$D$4,0,($D$4-D567+1)/365),0)</f>
        <v>0</v>
      </c>
      <c r="Q567">
        <f>ROUNDUP(IF(D567&gt;$D$5,0,($D$5-D567+1)/365),0)</f>
        <v>0</v>
      </c>
      <c r="R567" s="28">
        <f>IF(OR(P567=1,Q567=1),IF(D567+364&lt;=$D$5,(D567+364-$D$4+1)/365,IF(D567&gt;$D$4,($D$5-D567+1)/365,$D$6/365)),0)</f>
        <v>0</v>
      </c>
      <c r="S567" s="28">
        <f>'Data &amp; Parameter'!$E$16*'Data &amp; Parameter'!$E$17*('Data &amp; Parameter'!$E$18+'Data &amp; Parameter'!$E$19)*'Data &amp; Parameter'!$E$20*'Data &amp; Parameter'!$E$37*R567</f>
        <v>0</v>
      </c>
      <c r="T567" s="28">
        <f t="shared" si="8"/>
        <v>0</v>
      </c>
    </row>
    <row r="568" spans="1:20" ht="15.75" customHeight="1" x14ac:dyDescent="0.35">
      <c r="A568">
        <v>561</v>
      </c>
      <c r="B568" s="76">
        <v>44234</v>
      </c>
      <c r="C568" s="1" t="s">
        <v>1886</v>
      </c>
      <c r="D568" s="76">
        <v>44234</v>
      </c>
      <c r="E568" s="1" t="s">
        <v>1887</v>
      </c>
      <c r="F568" s="1" t="s">
        <v>1888</v>
      </c>
      <c r="G568" s="1" t="s">
        <v>123</v>
      </c>
      <c r="H568" s="1" t="s">
        <v>124</v>
      </c>
      <c r="I568" s="1" t="s">
        <v>125</v>
      </c>
      <c r="J568" s="1" t="s">
        <v>487</v>
      </c>
      <c r="K568" s="1" t="s">
        <v>1885</v>
      </c>
      <c r="L568">
        <f>ROUNDUP(IF(B568&gt;$D$4,0,($D$4-B568+1)/365),0)</f>
        <v>0</v>
      </c>
      <c r="M568">
        <f>ROUNDUP(IF(B568&gt;$D$5,0,($D$5-B568+1)/365),0)</f>
        <v>0</v>
      </c>
      <c r="N568" s="28">
        <f>IF(OR(L568=1,M568=1),IF(B568+364&lt;=$D$5,(B568+364-$D$4+1)/365,IF(B568&gt;$D$4,($D$5-B568+1)/365,$D$6/365)),0)</f>
        <v>0</v>
      </c>
      <c r="O568" s="28">
        <f>'Data &amp; Parameter'!$E$16*'Data &amp; Parameter'!$E$17*('Data &amp; Parameter'!$E$18+'Data &amp; Parameter'!$E$19)*'Data &amp; Parameter'!$E$20*'Data &amp; Parameter'!$E$37*N568</f>
        <v>0</v>
      </c>
      <c r="P568">
        <f>ROUNDUP(IF(D568&gt;$D$4,0,($D$4-D568+1)/365),0)</f>
        <v>0</v>
      </c>
      <c r="Q568">
        <f>ROUNDUP(IF(D568&gt;$D$5,0,($D$5-D568+1)/365),0)</f>
        <v>0</v>
      </c>
      <c r="R568" s="28">
        <f>IF(OR(P568=1,Q568=1),IF(D568+364&lt;=$D$5,(D568+364-$D$4+1)/365,IF(D568&gt;$D$4,($D$5-D568+1)/365,$D$6/365)),0)</f>
        <v>0</v>
      </c>
      <c r="S568" s="28">
        <f>'Data &amp; Parameter'!$E$16*'Data &amp; Parameter'!$E$17*('Data &amp; Parameter'!$E$18+'Data &amp; Parameter'!$E$19)*'Data &amp; Parameter'!$E$20*'Data &amp; Parameter'!$E$37*R568</f>
        <v>0</v>
      </c>
      <c r="T568" s="28">
        <f t="shared" si="8"/>
        <v>0</v>
      </c>
    </row>
    <row r="569" spans="1:20" ht="15.75" customHeight="1" x14ac:dyDescent="0.35">
      <c r="A569">
        <v>562</v>
      </c>
      <c r="B569" s="76">
        <v>44234</v>
      </c>
      <c r="C569" s="1" t="s">
        <v>1889</v>
      </c>
      <c r="D569" s="76">
        <v>44234</v>
      </c>
      <c r="E569" s="1" t="s">
        <v>1890</v>
      </c>
      <c r="F569" s="1" t="s">
        <v>1891</v>
      </c>
      <c r="G569" s="1" t="s">
        <v>123</v>
      </c>
      <c r="H569" s="1" t="s">
        <v>124</v>
      </c>
      <c r="I569" s="1" t="s">
        <v>125</v>
      </c>
      <c r="J569" s="1" t="s">
        <v>487</v>
      </c>
      <c r="K569" s="1" t="s">
        <v>616</v>
      </c>
      <c r="L569">
        <f>ROUNDUP(IF(B569&gt;$D$4,0,($D$4-B569+1)/365),0)</f>
        <v>0</v>
      </c>
      <c r="M569">
        <f>ROUNDUP(IF(B569&gt;$D$5,0,($D$5-B569+1)/365),0)</f>
        <v>0</v>
      </c>
      <c r="N569" s="28">
        <f>IF(OR(L569=1,M569=1),IF(B569+364&lt;=$D$5,(B569+364-$D$4+1)/365,IF(B569&gt;$D$4,($D$5-B569+1)/365,$D$6/365)),0)</f>
        <v>0</v>
      </c>
      <c r="O569" s="28">
        <f>'Data &amp; Parameter'!$E$16*'Data &amp; Parameter'!$E$17*('Data &amp; Parameter'!$E$18+'Data &amp; Parameter'!$E$19)*'Data &amp; Parameter'!$E$20*'Data &amp; Parameter'!$E$37*N569</f>
        <v>0</v>
      </c>
      <c r="P569">
        <f>ROUNDUP(IF(D569&gt;$D$4,0,($D$4-D569+1)/365),0)</f>
        <v>0</v>
      </c>
      <c r="Q569">
        <f>ROUNDUP(IF(D569&gt;$D$5,0,($D$5-D569+1)/365),0)</f>
        <v>0</v>
      </c>
      <c r="R569" s="28">
        <f>IF(OR(P569=1,Q569=1),IF(D569+364&lt;=$D$5,(D569+364-$D$4+1)/365,IF(D569&gt;$D$4,($D$5-D569+1)/365,$D$6/365)),0)</f>
        <v>0</v>
      </c>
      <c r="S569" s="28">
        <f>'Data &amp; Parameter'!$E$16*'Data &amp; Parameter'!$E$17*('Data &amp; Parameter'!$E$18+'Data &amp; Parameter'!$E$19)*'Data &amp; Parameter'!$E$20*'Data &amp; Parameter'!$E$37*R569</f>
        <v>0</v>
      </c>
      <c r="T569" s="28">
        <f t="shared" si="8"/>
        <v>0</v>
      </c>
    </row>
    <row r="570" spans="1:20" ht="15.75" customHeight="1" x14ac:dyDescent="0.35">
      <c r="A570">
        <v>563</v>
      </c>
      <c r="B570" s="76">
        <v>44234</v>
      </c>
      <c r="C570" s="1" t="s">
        <v>1892</v>
      </c>
      <c r="D570" s="76">
        <v>44234</v>
      </c>
      <c r="E570" s="1" t="s">
        <v>1893</v>
      </c>
      <c r="F570" s="1" t="s">
        <v>1894</v>
      </c>
      <c r="G570" s="1" t="s">
        <v>123</v>
      </c>
      <c r="H570" s="1" t="s">
        <v>124</v>
      </c>
      <c r="I570" s="1" t="s">
        <v>125</v>
      </c>
      <c r="J570" s="1" t="s">
        <v>487</v>
      </c>
      <c r="K570" s="1" t="s">
        <v>1885</v>
      </c>
      <c r="L570">
        <f>ROUNDUP(IF(B570&gt;$D$4,0,($D$4-B570+1)/365),0)</f>
        <v>0</v>
      </c>
      <c r="M570">
        <f>ROUNDUP(IF(B570&gt;$D$5,0,($D$5-B570+1)/365),0)</f>
        <v>0</v>
      </c>
      <c r="N570" s="28">
        <f>IF(OR(L570=1,M570=1),IF(B570+364&lt;=$D$5,(B570+364-$D$4+1)/365,IF(B570&gt;$D$4,($D$5-B570+1)/365,$D$6/365)),0)</f>
        <v>0</v>
      </c>
      <c r="O570" s="28">
        <f>'Data &amp; Parameter'!$E$16*'Data &amp; Parameter'!$E$17*('Data &amp; Parameter'!$E$18+'Data &amp; Parameter'!$E$19)*'Data &amp; Parameter'!$E$20*'Data &amp; Parameter'!$E$37*N570</f>
        <v>0</v>
      </c>
      <c r="P570">
        <f>ROUNDUP(IF(D570&gt;$D$4,0,($D$4-D570+1)/365),0)</f>
        <v>0</v>
      </c>
      <c r="Q570">
        <f>ROUNDUP(IF(D570&gt;$D$5,0,($D$5-D570+1)/365),0)</f>
        <v>0</v>
      </c>
      <c r="R570" s="28">
        <f>IF(OR(P570=1,Q570=1),IF(D570+364&lt;=$D$5,(D570+364-$D$4+1)/365,IF(D570&gt;$D$4,($D$5-D570+1)/365,$D$6/365)),0)</f>
        <v>0</v>
      </c>
      <c r="S570" s="28">
        <f>'Data &amp; Parameter'!$E$16*'Data &amp; Parameter'!$E$17*('Data &amp; Parameter'!$E$18+'Data &amp; Parameter'!$E$19)*'Data &amp; Parameter'!$E$20*'Data &amp; Parameter'!$E$37*R570</f>
        <v>0</v>
      </c>
      <c r="T570" s="28">
        <f t="shared" si="8"/>
        <v>0</v>
      </c>
    </row>
    <row r="571" spans="1:20" ht="15.75" customHeight="1" x14ac:dyDescent="0.35">
      <c r="A571">
        <v>564</v>
      </c>
      <c r="B571" s="76">
        <v>44234</v>
      </c>
      <c r="C571" s="1" t="s">
        <v>1895</v>
      </c>
      <c r="D571" s="76">
        <v>44234</v>
      </c>
      <c r="E571" s="1" t="s">
        <v>1896</v>
      </c>
      <c r="F571" s="1" t="s">
        <v>1897</v>
      </c>
      <c r="G571" s="1" t="s">
        <v>123</v>
      </c>
      <c r="H571" s="1" t="s">
        <v>124</v>
      </c>
      <c r="I571" s="1" t="s">
        <v>125</v>
      </c>
      <c r="J571" s="1" t="s">
        <v>487</v>
      </c>
      <c r="K571" s="1" t="s">
        <v>616</v>
      </c>
      <c r="L571">
        <f>ROUNDUP(IF(B571&gt;$D$4,0,($D$4-B571+1)/365),0)</f>
        <v>0</v>
      </c>
      <c r="M571">
        <f>ROUNDUP(IF(B571&gt;$D$5,0,($D$5-B571+1)/365),0)</f>
        <v>0</v>
      </c>
      <c r="N571" s="28">
        <f>IF(OR(L571=1,M571=1),IF(B571+364&lt;=$D$5,(B571+364-$D$4+1)/365,IF(B571&gt;$D$4,($D$5-B571+1)/365,$D$6/365)),0)</f>
        <v>0</v>
      </c>
      <c r="O571" s="28">
        <f>'Data &amp; Parameter'!$E$16*'Data &amp; Parameter'!$E$17*('Data &amp; Parameter'!$E$18+'Data &amp; Parameter'!$E$19)*'Data &amp; Parameter'!$E$20*'Data &amp; Parameter'!$E$37*N571</f>
        <v>0</v>
      </c>
      <c r="P571">
        <f>ROUNDUP(IF(D571&gt;$D$4,0,($D$4-D571+1)/365),0)</f>
        <v>0</v>
      </c>
      <c r="Q571">
        <f>ROUNDUP(IF(D571&gt;$D$5,0,($D$5-D571+1)/365),0)</f>
        <v>0</v>
      </c>
      <c r="R571" s="28">
        <f>IF(OR(P571=1,Q571=1),IF(D571+364&lt;=$D$5,(D571+364-$D$4+1)/365,IF(D571&gt;$D$4,($D$5-D571+1)/365,$D$6/365)),0)</f>
        <v>0</v>
      </c>
      <c r="S571" s="28">
        <f>'Data &amp; Parameter'!$E$16*'Data &amp; Parameter'!$E$17*('Data &amp; Parameter'!$E$18+'Data &amp; Parameter'!$E$19)*'Data &amp; Parameter'!$E$20*'Data &amp; Parameter'!$E$37*R571</f>
        <v>0</v>
      </c>
      <c r="T571" s="28">
        <f t="shared" si="8"/>
        <v>0</v>
      </c>
    </row>
    <row r="572" spans="1:20" ht="15.75" customHeight="1" x14ac:dyDescent="0.35">
      <c r="A572">
        <v>565</v>
      </c>
      <c r="B572" s="76">
        <v>44234</v>
      </c>
      <c r="C572" s="1" t="s">
        <v>1898</v>
      </c>
      <c r="D572" s="76">
        <v>44234</v>
      </c>
      <c r="E572" s="1" t="s">
        <v>1899</v>
      </c>
      <c r="F572" s="1" t="s">
        <v>1900</v>
      </c>
      <c r="G572" s="1" t="s">
        <v>123</v>
      </c>
      <c r="H572" s="1" t="s">
        <v>124</v>
      </c>
      <c r="I572" s="1" t="s">
        <v>125</v>
      </c>
      <c r="J572" s="1" t="s">
        <v>487</v>
      </c>
      <c r="K572" s="1" t="s">
        <v>616</v>
      </c>
      <c r="L572">
        <f>ROUNDUP(IF(B572&gt;$D$4,0,($D$4-B572+1)/365),0)</f>
        <v>0</v>
      </c>
      <c r="M572">
        <f>ROUNDUP(IF(B572&gt;$D$5,0,($D$5-B572+1)/365),0)</f>
        <v>0</v>
      </c>
      <c r="N572" s="28">
        <f>IF(OR(L572=1,M572=1),IF(B572+364&lt;=$D$5,(B572+364-$D$4+1)/365,IF(B572&gt;$D$4,($D$5-B572+1)/365,$D$6/365)),0)</f>
        <v>0</v>
      </c>
      <c r="O572" s="28">
        <f>'Data &amp; Parameter'!$E$16*'Data &amp; Parameter'!$E$17*('Data &amp; Parameter'!$E$18+'Data &amp; Parameter'!$E$19)*'Data &amp; Parameter'!$E$20*'Data &amp; Parameter'!$E$37*N572</f>
        <v>0</v>
      </c>
      <c r="P572">
        <f>ROUNDUP(IF(D572&gt;$D$4,0,($D$4-D572+1)/365),0)</f>
        <v>0</v>
      </c>
      <c r="Q572">
        <f>ROUNDUP(IF(D572&gt;$D$5,0,($D$5-D572+1)/365),0)</f>
        <v>0</v>
      </c>
      <c r="R572" s="28">
        <f>IF(OR(P572=1,Q572=1),IF(D572+364&lt;=$D$5,(D572+364-$D$4+1)/365,IF(D572&gt;$D$4,($D$5-D572+1)/365,$D$6/365)),0)</f>
        <v>0</v>
      </c>
      <c r="S572" s="28">
        <f>'Data &amp; Parameter'!$E$16*'Data &amp; Parameter'!$E$17*('Data &amp; Parameter'!$E$18+'Data &amp; Parameter'!$E$19)*'Data &amp; Parameter'!$E$20*'Data &amp; Parameter'!$E$37*R572</f>
        <v>0</v>
      </c>
      <c r="T572" s="28">
        <f t="shared" si="8"/>
        <v>0</v>
      </c>
    </row>
    <row r="573" spans="1:20" ht="15.75" customHeight="1" x14ac:dyDescent="0.35">
      <c r="A573">
        <v>566</v>
      </c>
      <c r="B573" s="76">
        <v>44234</v>
      </c>
      <c r="C573" s="1" t="s">
        <v>1901</v>
      </c>
      <c r="D573" s="76">
        <v>44234</v>
      </c>
      <c r="E573" s="1" t="s">
        <v>1902</v>
      </c>
      <c r="F573" s="1" t="s">
        <v>1903</v>
      </c>
      <c r="G573" s="1" t="s">
        <v>123</v>
      </c>
      <c r="H573" s="1" t="s">
        <v>124</v>
      </c>
      <c r="I573" s="1" t="s">
        <v>125</v>
      </c>
      <c r="J573" s="1" t="s">
        <v>487</v>
      </c>
      <c r="K573" s="1" t="s">
        <v>616</v>
      </c>
      <c r="L573">
        <f>ROUNDUP(IF(B573&gt;$D$4,0,($D$4-B573+1)/365),0)</f>
        <v>0</v>
      </c>
      <c r="M573">
        <f>ROUNDUP(IF(B573&gt;$D$5,0,($D$5-B573+1)/365),0)</f>
        <v>0</v>
      </c>
      <c r="N573" s="28">
        <f>IF(OR(L573=1,M573=1),IF(B573+364&lt;=$D$5,(B573+364-$D$4+1)/365,IF(B573&gt;$D$4,($D$5-B573+1)/365,$D$6/365)),0)</f>
        <v>0</v>
      </c>
      <c r="O573" s="28">
        <f>'Data &amp; Parameter'!$E$16*'Data &amp; Parameter'!$E$17*('Data &amp; Parameter'!$E$18+'Data &amp; Parameter'!$E$19)*'Data &amp; Parameter'!$E$20*'Data &amp; Parameter'!$E$37*N573</f>
        <v>0</v>
      </c>
      <c r="P573">
        <f>ROUNDUP(IF(D573&gt;$D$4,0,($D$4-D573+1)/365),0)</f>
        <v>0</v>
      </c>
      <c r="Q573">
        <f>ROUNDUP(IF(D573&gt;$D$5,0,($D$5-D573+1)/365),0)</f>
        <v>0</v>
      </c>
      <c r="R573" s="28">
        <f>IF(OR(P573=1,Q573=1),IF(D573+364&lt;=$D$5,(D573+364-$D$4+1)/365,IF(D573&gt;$D$4,($D$5-D573+1)/365,$D$6/365)),0)</f>
        <v>0</v>
      </c>
      <c r="S573" s="28">
        <f>'Data &amp; Parameter'!$E$16*'Data &amp; Parameter'!$E$17*('Data &amp; Parameter'!$E$18+'Data &amp; Parameter'!$E$19)*'Data &amp; Parameter'!$E$20*'Data &amp; Parameter'!$E$37*R573</f>
        <v>0</v>
      </c>
      <c r="T573" s="28">
        <f t="shared" si="8"/>
        <v>0</v>
      </c>
    </row>
    <row r="574" spans="1:20" ht="15.75" customHeight="1" x14ac:dyDescent="0.35">
      <c r="A574">
        <v>567</v>
      </c>
      <c r="B574" s="76">
        <v>44234</v>
      </c>
      <c r="C574" s="1" t="s">
        <v>1904</v>
      </c>
      <c r="D574" s="76">
        <v>44234</v>
      </c>
      <c r="E574" s="1" t="s">
        <v>1905</v>
      </c>
      <c r="F574" s="1" t="s">
        <v>1906</v>
      </c>
      <c r="G574" s="1" t="s">
        <v>123</v>
      </c>
      <c r="H574" s="1" t="s">
        <v>124</v>
      </c>
      <c r="I574" s="1" t="s">
        <v>125</v>
      </c>
      <c r="J574" s="1" t="s">
        <v>487</v>
      </c>
      <c r="K574" s="1" t="s">
        <v>616</v>
      </c>
      <c r="L574">
        <f>ROUNDUP(IF(B574&gt;$D$4,0,($D$4-B574+1)/365),0)</f>
        <v>0</v>
      </c>
      <c r="M574">
        <f>ROUNDUP(IF(B574&gt;$D$5,0,($D$5-B574+1)/365),0)</f>
        <v>0</v>
      </c>
      <c r="N574" s="28">
        <f>IF(OR(L574=1,M574=1),IF(B574+364&lt;=$D$5,(B574+364-$D$4+1)/365,IF(B574&gt;$D$4,($D$5-B574+1)/365,$D$6/365)),0)</f>
        <v>0</v>
      </c>
      <c r="O574" s="28">
        <f>'Data &amp; Parameter'!$E$16*'Data &amp; Parameter'!$E$17*('Data &amp; Parameter'!$E$18+'Data &amp; Parameter'!$E$19)*'Data &amp; Parameter'!$E$20*'Data &amp; Parameter'!$E$37*N574</f>
        <v>0</v>
      </c>
      <c r="P574">
        <f>ROUNDUP(IF(D574&gt;$D$4,0,($D$4-D574+1)/365),0)</f>
        <v>0</v>
      </c>
      <c r="Q574">
        <f>ROUNDUP(IF(D574&gt;$D$5,0,($D$5-D574+1)/365),0)</f>
        <v>0</v>
      </c>
      <c r="R574" s="28">
        <f>IF(OR(P574=1,Q574=1),IF(D574+364&lt;=$D$5,(D574+364-$D$4+1)/365,IF(D574&gt;$D$4,($D$5-D574+1)/365,$D$6/365)),0)</f>
        <v>0</v>
      </c>
      <c r="S574" s="28">
        <f>'Data &amp; Parameter'!$E$16*'Data &amp; Parameter'!$E$17*('Data &amp; Parameter'!$E$18+'Data &amp; Parameter'!$E$19)*'Data &amp; Parameter'!$E$20*'Data &amp; Parameter'!$E$37*R574</f>
        <v>0</v>
      </c>
      <c r="T574" s="28">
        <f t="shared" si="8"/>
        <v>0</v>
      </c>
    </row>
    <row r="575" spans="1:20" ht="15.75" customHeight="1" x14ac:dyDescent="0.35">
      <c r="A575">
        <v>568</v>
      </c>
      <c r="B575" s="76">
        <v>44234</v>
      </c>
      <c r="C575" s="1" t="s">
        <v>1907</v>
      </c>
      <c r="D575" s="76">
        <v>44234</v>
      </c>
      <c r="E575" s="1" t="s">
        <v>1908</v>
      </c>
      <c r="F575" s="1" t="s">
        <v>1909</v>
      </c>
      <c r="G575" s="1" t="s">
        <v>123</v>
      </c>
      <c r="H575" s="1" t="s">
        <v>124</v>
      </c>
      <c r="I575" s="1" t="s">
        <v>125</v>
      </c>
      <c r="J575" s="1" t="s">
        <v>487</v>
      </c>
      <c r="K575" s="1" t="s">
        <v>616</v>
      </c>
      <c r="L575">
        <f>ROUNDUP(IF(B575&gt;$D$4,0,($D$4-B575+1)/365),0)</f>
        <v>0</v>
      </c>
      <c r="M575">
        <f>ROUNDUP(IF(B575&gt;$D$5,0,($D$5-B575+1)/365),0)</f>
        <v>0</v>
      </c>
      <c r="N575" s="28">
        <f>IF(OR(L575=1,M575=1),IF(B575+364&lt;=$D$5,(B575+364-$D$4+1)/365,IF(B575&gt;$D$4,($D$5-B575+1)/365,$D$6/365)),0)</f>
        <v>0</v>
      </c>
      <c r="O575" s="28">
        <f>'Data &amp; Parameter'!$E$16*'Data &amp; Parameter'!$E$17*('Data &amp; Parameter'!$E$18+'Data &amp; Parameter'!$E$19)*'Data &amp; Parameter'!$E$20*'Data &amp; Parameter'!$E$37*N575</f>
        <v>0</v>
      </c>
      <c r="P575">
        <f>ROUNDUP(IF(D575&gt;$D$4,0,($D$4-D575+1)/365),0)</f>
        <v>0</v>
      </c>
      <c r="Q575">
        <f>ROUNDUP(IF(D575&gt;$D$5,0,($D$5-D575+1)/365),0)</f>
        <v>0</v>
      </c>
      <c r="R575" s="28">
        <f>IF(OR(P575=1,Q575=1),IF(D575+364&lt;=$D$5,(D575+364-$D$4+1)/365,IF(D575&gt;$D$4,($D$5-D575+1)/365,$D$6/365)),0)</f>
        <v>0</v>
      </c>
      <c r="S575" s="28">
        <f>'Data &amp; Parameter'!$E$16*'Data &amp; Parameter'!$E$17*('Data &amp; Parameter'!$E$18+'Data &amp; Parameter'!$E$19)*'Data &amp; Parameter'!$E$20*'Data &amp; Parameter'!$E$37*R575</f>
        <v>0</v>
      </c>
      <c r="T575" s="28">
        <f t="shared" si="8"/>
        <v>0</v>
      </c>
    </row>
    <row r="576" spans="1:20" ht="15.75" customHeight="1" x14ac:dyDescent="0.35">
      <c r="A576">
        <v>569</v>
      </c>
      <c r="B576" s="76">
        <v>44234</v>
      </c>
      <c r="C576" s="1" t="s">
        <v>1910</v>
      </c>
      <c r="D576" s="76">
        <v>44234</v>
      </c>
      <c r="E576" s="1" t="s">
        <v>1911</v>
      </c>
      <c r="F576" s="1" t="s">
        <v>1912</v>
      </c>
      <c r="G576" s="1" t="s">
        <v>123</v>
      </c>
      <c r="H576" s="1" t="s">
        <v>124</v>
      </c>
      <c r="I576" s="1" t="s">
        <v>125</v>
      </c>
      <c r="J576" s="1" t="s">
        <v>487</v>
      </c>
      <c r="K576" s="1" t="s">
        <v>616</v>
      </c>
      <c r="L576">
        <f>ROUNDUP(IF(B576&gt;$D$4,0,($D$4-B576+1)/365),0)</f>
        <v>0</v>
      </c>
      <c r="M576">
        <f>ROUNDUP(IF(B576&gt;$D$5,0,($D$5-B576+1)/365),0)</f>
        <v>0</v>
      </c>
      <c r="N576" s="28">
        <f>IF(OR(L576=1,M576=1),IF(B576+364&lt;=$D$5,(B576+364-$D$4+1)/365,IF(B576&gt;$D$4,($D$5-B576+1)/365,$D$6/365)),0)</f>
        <v>0</v>
      </c>
      <c r="O576" s="28">
        <f>'Data &amp; Parameter'!$E$16*'Data &amp; Parameter'!$E$17*('Data &amp; Parameter'!$E$18+'Data &amp; Parameter'!$E$19)*'Data &amp; Parameter'!$E$20*'Data &amp; Parameter'!$E$37*N576</f>
        <v>0</v>
      </c>
      <c r="P576">
        <f>ROUNDUP(IF(D576&gt;$D$4,0,($D$4-D576+1)/365),0)</f>
        <v>0</v>
      </c>
      <c r="Q576">
        <f>ROUNDUP(IF(D576&gt;$D$5,0,($D$5-D576+1)/365),0)</f>
        <v>0</v>
      </c>
      <c r="R576" s="28">
        <f>IF(OR(P576=1,Q576=1),IF(D576+364&lt;=$D$5,(D576+364-$D$4+1)/365,IF(D576&gt;$D$4,($D$5-D576+1)/365,$D$6/365)),0)</f>
        <v>0</v>
      </c>
      <c r="S576" s="28">
        <f>'Data &amp; Parameter'!$E$16*'Data &amp; Parameter'!$E$17*('Data &amp; Parameter'!$E$18+'Data &amp; Parameter'!$E$19)*'Data &amp; Parameter'!$E$20*'Data &amp; Parameter'!$E$37*R576</f>
        <v>0</v>
      </c>
      <c r="T576" s="28">
        <f t="shared" si="8"/>
        <v>0</v>
      </c>
    </row>
    <row r="577" spans="1:20" ht="15.75" customHeight="1" x14ac:dyDescent="0.35">
      <c r="A577">
        <v>570</v>
      </c>
      <c r="B577" s="76">
        <v>44234</v>
      </c>
      <c r="C577" s="1" t="s">
        <v>1913</v>
      </c>
      <c r="D577" s="76">
        <v>44234</v>
      </c>
      <c r="E577" s="1" t="s">
        <v>1914</v>
      </c>
      <c r="F577" s="1" t="s">
        <v>1915</v>
      </c>
      <c r="G577" s="1" t="s">
        <v>123</v>
      </c>
      <c r="H577" s="1" t="s">
        <v>124</v>
      </c>
      <c r="I577" s="1" t="s">
        <v>125</v>
      </c>
      <c r="J577" s="1" t="s">
        <v>1916</v>
      </c>
      <c r="K577" s="1" t="s">
        <v>1917</v>
      </c>
      <c r="L577">
        <f>ROUNDUP(IF(B577&gt;$D$4,0,($D$4-B577+1)/365),0)</f>
        <v>0</v>
      </c>
      <c r="M577">
        <f>ROUNDUP(IF(B577&gt;$D$5,0,($D$5-B577+1)/365),0)</f>
        <v>0</v>
      </c>
      <c r="N577" s="28">
        <f>IF(OR(L577=1,M577=1),IF(B577+364&lt;=$D$5,(B577+364-$D$4+1)/365,IF(B577&gt;$D$4,($D$5-B577+1)/365,$D$6/365)),0)</f>
        <v>0</v>
      </c>
      <c r="O577" s="28">
        <f>'Data &amp; Parameter'!$E$16*'Data &amp; Parameter'!$E$17*('Data &amp; Parameter'!$E$18+'Data &amp; Parameter'!$E$19)*'Data &amp; Parameter'!$E$20*'Data &amp; Parameter'!$E$37*N577</f>
        <v>0</v>
      </c>
      <c r="P577">
        <f>ROUNDUP(IF(D577&gt;$D$4,0,($D$4-D577+1)/365),0)</f>
        <v>0</v>
      </c>
      <c r="Q577">
        <f>ROUNDUP(IF(D577&gt;$D$5,0,($D$5-D577+1)/365),0)</f>
        <v>0</v>
      </c>
      <c r="R577" s="28">
        <f>IF(OR(P577=1,Q577=1),IF(D577+364&lt;=$D$5,(D577+364-$D$4+1)/365,IF(D577&gt;$D$4,($D$5-D577+1)/365,$D$6/365)),0)</f>
        <v>0</v>
      </c>
      <c r="S577" s="28">
        <f>'Data &amp; Parameter'!$E$16*'Data &amp; Parameter'!$E$17*('Data &amp; Parameter'!$E$18+'Data &amp; Parameter'!$E$19)*'Data &amp; Parameter'!$E$20*'Data &amp; Parameter'!$E$37*R577</f>
        <v>0</v>
      </c>
      <c r="T577" s="28">
        <f t="shared" si="8"/>
        <v>0</v>
      </c>
    </row>
    <row r="578" spans="1:20" ht="15.75" customHeight="1" x14ac:dyDescent="0.35">
      <c r="A578">
        <v>571</v>
      </c>
      <c r="B578" s="76">
        <v>44234</v>
      </c>
      <c r="C578" s="1" t="s">
        <v>1918</v>
      </c>
      <c r="D578" s="76">
        <v>44234</v>
      </c>
      <c r="E578" s="1" t="s">
        <v>1919</v>
      </c>
      <c r="F578" s="1" t="s">
        <v>1920</v>
      </c>
      <c r="G578" s="1" t="s">
        <v>123</v>
      </c>
      <c r="H578" s="1" t="s">
        <v>124</v>
      </c>
      <c r="I578" s="1" t="s">
        <v>125</v>
      </c>
      <c r="J578" s="1" t="s">
        <v>1583</v>
      </c>
      <c r="K578" s="1" t="s">
        <v>1583</v>
      </c>
      <c r="L578">
        <f>ROUNDUP(IF(B578&gt;$D$4,0,($D$4-B578+1)/365),0)</f>
        <v>0</v>
      </c>
      <c r="M578">
        <f>ROUNDUP(IF(B578&gt;$D$5,0,($D$5-B578+1)/365),0)</f>
        <v>0</v>
      </c>
      <c r="N578" s="28">
        <f>IF(OR(L578=1,M578=1),IF(B578+364&lt;=$D$5,(B578+364-$D$4+1)/365,IF(B578&gt;$D$4,($D$5-B578+1)/365,$D$6/365)),0)</f>
        <v>0</v>
      </c>
      <c r="O578" s="28">
        <f>'Data &amp; Parameter'!$E$16*'Data &amp; Parameter'!$E$17*('Data &amp; Parameter'!$E$18+'Data &amp; Parameter'!$E$19)*'Data &amp; Parameter'!$E$20*'Data &amp; Parameter'!$E$37*N578</f>
        <v>0</v>
      </c>
      <c r="P578">
        <f>ROUNDUP(IF(D578&gt;$D$4,0,($D$4-D578+1)/365),0)</f>
        <v>0</v>
      </c>
      <c r="Q578">
        <f>ROUNDUP(IF(D578&gt;$D$5,0,($D$5-D578+1)/365),0)</f>
        <v>0</v>
      </c>
      <c r="R578" s="28">
        <f>IF(OR(P578=1,Q578=1),IF(D578+364&lt;=$D$5,(D578+364-$D$4+1)/365,IF(D578&gt;$D$4,($D$5-D578+1)/365,$D$6/365)),0)</f>
        <v>0</v>
      </c>
      <c r="S578" s="28">
        <f>'Data &amp; Parameter'!$E$16*'Data &amp; Parameter'!$E$17*('Data &amp; Parameter'!$E$18+'Data &amp; Parameter'!$E$19)*'Data &amp; Parameter'!$E$20*'Data &amp; Parameter'!$E$37*R578</f>
        <v>0</v>
      </c>
      <c r="T578" s="28">
        <f t="shared" si="8"/>
        <v>0</v>
      </c>
    </row>
    <row r="579" spans="1:20" ht="15.75" customHeight="1" x14ac:dyDescent="0.35">
      <c r="A579">
        <v>572</v>
      </c>
      <c r="B579" s="76">
        <v>44234</v>
      </c>
      <c r="C579" s="1" t="s">
        <v>1921</v>
      </c>
      <c r="D579" s="76">
        <v>44234</v>
      </c>
      <c r="E579" s="1" t="s">
        <v>1922</v>
      </c>
      <c r="F579" s="1" t="s">
        <v>1923</v>
      </c>
      <c r="G579" s="1" t="s">
        <v>123</v>
      </c>
      <c r="H579" s="1" t="s">
        <v>124</v>
      </c>
      <c r="I579" s="1" t="s">
        <v>125</v>
      </c>
      <c r="J579" s="1" t="s">
        <v>1583</v>
      </c>
      <c r="K579" s="1" t="s">
        <v>1583</v>
      </c>
      <c r="L579">
        <f>ROUNDUP(IF(B579&gt;$D$4,0,($D$4-B579+1)/365),0)</f>
        <v>0</v>
      </c>
      <c r="M579">
        <f>ROUNDUP(IF(B579&gt;$D$5,0,($D$5-B579+1)/365),0)</f>
        <v>0</v>
      </c>
      <c r="N579" s="28">
        <f>IF(OR(L579=1,M579=1),IF(B579+364&lt;=$D$5,(B579+364-$D$4+1)/365,IF(B579&gt;$D$4,($D$5-B579+1)/365,$D$6/365)),0)</f>
        <v>0</v>
      </c>
      <c r="O579" s="28">
        <f>'Data &amp; Parameter'!$E$16*'Data &amp; Parameter'!$E$17*('Data &amp; Parameter'!$E$18+'Data &amp; Parameter'!$E$19)*'Data &amp; Parameter'!$E$20*'Data &amp; Parameter'!$E$37*N579</f>
        <v>0</v>
      </c>
      <c r="P579">
        <f>ROUNDUP(IF(D579&gt;$D$4,0,($D$4-D579+1)/365),0)</f>
        <v>0</v>
      </c>
      <c r="Q579">
        <f>ROUNDUP(IF(D579&gt;$D$5,0,($D$5-D579+1)/365),0)</f>
        <v>0</v>
      </c>
      <c r="R579" s="28">
        <f>IF(OR(P579=1,Q579=1),IF(D579+364&lt;=$D$5,(D579+364-$D$4+1)/365,IF(D579&gt;$D$4,($D$5-D579+1)/365,$D$6/365)),0)</f>
        <v>0</v>
      </c>
      <c r="S579" s="28">
        <f>'Data &amp; Parameter'!$E$16*'Data &amp; Parameter'!$E$17*('Data &amp; Parameter'!$E$18+'Data &amp; Parameter'!$E$19)*'Data &amp; Parameter'!$E$20*'Data &amp; Parameter'!$E$37*R579</f>
        <v>0</v>
      </c>
      <c r="T579" s="28">
        <f t="shared" si="8"/>
        <v>0</v>
      </c>
    </row>
    <row r="580" spans="1:20" ht="15.75" customHeight="1" x14ac:dyDescent="0.35">
      <c r="A580">
        <v>573</v>
      </c>
      <c r="B580" s="76">
        <v>44234</v>
      </c>
      <c r="C580" s="1" t="s">
        <v>1924</v>
      </c>
      <c r="D580" s="76">
        <v>44234</v>
      </c>
      <c r="E580" s="1" t="s">
        <v>1925</v>
      </c>
      <c r="F580" s="1" t="s">
        <v>1926</v>
      </c>
      <c r="G580" s="1" t="s">
        <v>123</v>
      </c>
      <c r="H580" s="1" t="s">
        <v>124</v>
      </c>
      <c r="I580" s="1" t="s">
        <v>125</v>
      </c>
      <c r="J580" s="1" t="s">
        <v>1583</v>
      </c>
      <c r="K580" s="1" t="s">
        <v>1583</v>
      </c>
      <c r="L580">
        <f>ROUNDUP(IF(B580&gt;$D$4,0,($D$4-B580+1)/365),0)</f>
        <v>0</v>
      </c>
      <c r="M580">
        <f>ROUNDUP(IF(B580&gt;$D$5,0,($D$5-B580+1)/365),0)</f>
        <v>0</v>
      </c>
      <c r="N580" s="28">
        <f>IF(OR(L580=1,M580=1),IF(B580+364&lt;=$D$5,(B580+364-$D$4+1)/365,IF(B580&gt;$D$4,($D$5-B580+1)/365,$D$6/365)),0)</f>
        <v>0</v>
      </c>
      <c r="O580" s="28">
        <f>'Data &amp; Parameter'!$E$16*'Data &amp; Parameter'!$E$17*('Data &amp; Parameter'!$E$18+'Data &amp; Parameter'!$E$19)*'Data &amp; Parameter'!$E$20*'Data &amp; Parameter'!$E$37*N580</f>
        <v>0</v>
      </c>
      <c r="P580">
        <f>ROUNDUP(IF(D580&gt;$D$4,0,($D$4-D580+1)/365),0)</f>
        <v>0</v>
      </c>
      <c r="Q580">
        <f>ROUNDUP(IF(D580&gt;$D$5,0,($D$5-D580+1)/365),0)</f>
        <v>0</v>
      </c>
      <c r="R580" s="28">
        <f>IF(OR(P580=1,Q580=1),IF(D580+364&lt;=$D$5,(D580+364-$D$4+1)/365,IF(D580&gt;$D$4,($D$5-D580+1)/365,$D$6/365)),0)</f>
        <v>0</v>
      </c>
      <c r="S580" s="28">
        <f>'Data &amp; Parameter'!$E$16*'Data &amp; Parameter'!$E$17*('Data &amp; Parameter'!$E$18+'Data &amp; Parameter'!$E$19)*'Data &amp; Parameter'!$E$20*'Data &amp; Parameter'!$E$37*R580</f>
        <v>0</v>
      </c>
      <c r="T580" s="28">
        <f t="shared" si="8"/>
        <v>0</v>
      </c>
    </row>
    <row r="581" spans="1:20" ht="15.75" customHeight="1" x14ac:dyDescent="0.35">
      <c r="A581">
        <v>574</v>
      </c>
      <c r="B581" s="76">
        <v>44234</v>
      </c>
      <c r="C581" s="1" t="s">
        <v>1927</v>
      </c>
      <c r="D581" s="76">
        <v>44234</v>
      </c>
      <c r="E581" s="1" t="s">
        <v>1928</v>
      </c>
      <c r="F581" s="1" t="s">
        <v>1929</v>
      </c>
      <c r="G581" s="1" t="s">
        <v>123</v>
      </c>
      <c r="H581" s="1" t="s">
        <v>124</v>
      </c>
      <c r="I581" s="1" t="s">
        <v>125</v>
      </c>
      <c r="J581" s="1" t="s">
        <v>1583</v>
      </c>
      <c r="K581" s="1" t="s">
        <v>1583</v>
      </c>
      <c r="L581">
        <f>ROUNDUP(IF(B581&gt;$D$4,0,($D$4-B581+1)/365),0)</f>
        <v>0</v>
      </c>
      <c r="M581">
        <f>ROUNDUP(IF(B581&gt;$D$5,0,($D$5-B581+1)/365),0)</f>
        <v>0</v>
      </c>
      <c r="N581" s="28">
        <f>IF(OR(L581=1,M581=1),IF(B581+364&lt;=$D$5,(B581+364-$D$4+1)/365,IF(B581&gt;$D$4,($D$5-B581+1)/365,$D$6/365)),0)</f>
        <v>0</v>
      </c>
      <c r="O581" s="28">
        <f>'Data &amp; Parameter'!$E$16*'Data &amp; Parameter'!$E$17*('Data &amp; Parameter'!$E$18+'Data &amp; Parameter'!$E$19)*'Data &amp; Parameter'!$E$20*'Data &amp; Parameter'!$E$37*N581</f>
        <v>0</v>
      </c>
      <c r="P581">
        <f>ROUNDUP(IF(D581&gt;$D$4,0,($D$4-D581+1)/365),0)</f>
        <v>0</v>
      </c>
      <c r="Q581">
        <f>ROUNDUP(IF(D581&gt;$D$5,0,($D$5-D581+1)/365),0)</f>
        <v>0</v>
      </c>
      <c r="R581" s="28">
        <f>IF(OR(P581=1,Q581=1),IF(D581+364&lt;=$D$5,(D581+364-$D$4+1)/365,IF(D581&gt;$D$4,($D$5-D581+1)/365,$D$6/365)),0)</f>
        <v>0</v>
      </c>
      <c r="S581" s="28">
        <f>'Data &amp; Parameter'!$E$16*'Data &amp; Parameter'!$E$17*('Data &amp; Parameter'!$E$18+'Data &amp; Parameter'!$E$19)*'Data &amp; Parameter'!$E$20*'Data &amp; Parameter'!$E$37*R581</f>
        <v>0</v>
      </c>
      <c r="T581" s="28">
        <f t="shared" si="8"/>
        <v>0</v>
      </c>
    </row>
    <row r="582" spans="1:20" ht="15.75" customHeight="1" x14ac:dyDescent="0.35">
      <c r="A582">
        <v>575</v>
      </c>
      <c r="B582" s="76">
        <v>44234</v>
      </c>
      <c r="C582" s="1" t="s">
        <v>1930</v>
      </c>
      <c r="D582" s="76">
        <v>44234</v>
      </c>
      <c r="E582" s="1" t="s">
        <v>1931</v>
      </c>
      <c r="F582" s="1" t="s">
        <v>1932</v>
      </c>
      <c r="G582" s="1" t="s">
        <v>123</v>
      </c>
      <c r="H582" s="1" t="s">
        <v>124</v>
      </c>
      <c r="I582" s="1" t="s">
        <v>125</v>
      </c>
      <c r="J582" s="1" t="s">
        <v>1583</v>
      </c>
      <c r="K582" s="1" t="s">
        <v>1583</v>
      </c>
      <c r="L582">
        <f>ROUNDUP(IF(B582&gt;$D$4,0,($D$4-B582+1)/365),0)</f>
        <v>0</v>
      </c>
      <c r="M582">
        <f>ROUNDUP(IF(B582&gt;$D$5,0,($D$5-B582+1)/365),0)</f>
        <v>0</v>
      </c>
      <c r="N582" s="28">
        <f>IF(OR(L582=1,M582=1),IF(B582+364&lt;=$D$5,(B582+364-$D$4+1)/365,IF(B582&gt;$D$4,($D$5-B582+1)/365,$D$6/365)),0)</f>
        <v>0</v>
      </c>
      <c r="O582" s="28">
        <f>'Data &amp; Parameter'!$E$16*'Data &amp; Parameter'!$E$17*('Data &amp; Parameter'!$E$18+'Data &amp; Parameter'!$E$19)*'Data &amp; Parameter'!$E$20*'Data &amp; Parameter'!$E$37*N582</f>
        <v>0</v>
      </c>
      <c r="P582">
        <f>ROUNDUP(IF(D582&gt;$D$4,0,($D$4-D582+1)/365),0)</f>
        <v>0</v>
      </c>
      <c r="Q582">
        <f>ROUNDUP(IF(D582&gt;$D$5,0,($D$5-D582+1)/365),0)</f>
        <v>0</v>
      </c>
      <c r="R582" s="28">
        <f>IF(OR(P582=1,Q582=1),IF(D582+364&lt;=$D$5,(D582+364-$D$4+1)/365,IF(D582&gt;$D$4,($D$5-D582+1)/365,$D$6/365)),0)</f>
        <v>0</v>
      </c>
      <c r="S582" s="28">
        <f>'Data &amp; Parameter'!$E$16*'Data &amp; Parameter'!$E$17*('Data &amp; Parameter'!$E$18+'Data &amp; Parameter'!$E$19)*'Data &amp; Parameter'!$E$20*'Data &amp; Parameter'!$E$37*R582</f>
        <v>0</v>
      </c>
      <c r="T582" s="28">
        <f t="shared" si="8"/>
        <v>0</v>
      </c>
    </row>
    <row r="583" spans="1:20" ht="15.75" customHeight="1" x14ac:dyDescent="0.35">
      <c r="A583">
        <v>576</v>
      </c>
      <c r="B583" s="76">
        <v>44234</v>
      </c>
      <c r="C583" s="1" t="s">
        <v>1933</v>
      </c>
      <c r="D583" s="76">
        <v>44234</v>
      </c>
      <c r="E583" s="1" t="s">
        <v>1934</v>
      </c>
      <c r="F583" s="1" t="s">
        <v>1935</v>
      </c>
      <c r="G583" s="1" t="s">
        <v>123</v>
      </c>
      <c r="H583" s="1" t="s">
        <v>124</v>
      </c>
      <c r="I583" s="1" t="s">
        <v>125</v>
      </c>
      <c r="J583" s="1" t="s">
        <v>1583</v>
      </c>
      <c r="K583" s="1" t="s">
        <v>1583</v>
      </c>
      <c r="L583">
        <f>ROUNDUP(IF(B583&gt;$D$4,0,($D$4-B583+1)/365),0)</f>
        <v>0</v>
      </c>
      <c r="M583">
        <f>ROUNDUP(IF(B583&gt;$D$5,0,($D$5-B583+1)/365),0)</f>
        <v>0</v>
      </c>
      <c r="N583" s="28">
        <f>IF(OR(L583=1,M583=1),IF(B583+364&lt;=$D$5,(B583+364-$D$4+1)/365,IF(B583&gt;$D$4,($D$5-B583+1)/365,$D$6/365)),0)</f>
        <v>0</v>
      </c>
      <c r="O583" s="28">
        <f>'Data &amp; Parameter'!$E$16*'Data &amp; Parameter'!$E$17*('Data &amp; Parameter'!$E$18+'Data &amp; Parameter'!$E$19)*'Data &amp; Parameter'!$E$20*'Data &amp; Parameter'!$E$37*N583</f>
        <v>0</v>
      </c>
      <c r="P583">
        <f>ROUNDUP(IF(D583&gt;$D$4,0,($D$4-D583+1)/365),0)</f>
        <v>0</v>
      </c>
      <c r="Q583">
        <f>ROUNDUP(IF(D583&gt;$D$5,0,($D$5-D583+1)/365),0)</f>
        <v>0</v>
      </c>
      <c r="R583" s="28">
        <f>IF(OR(P583=1,Q583=1),IF(D583+364&lt;=$D$5,(D583+364-$D$4+1)/365,IF(D583&gt;$D$4,($D$5-D583+1)/365,$D$6/365)),0)</f>
        <v>0</v>
      </c>
      <c r="S583" s="28">
        <f>'Data &amp; Parameter'!$E$16*'Data &amp; Parameter'!$E$17*('Data &amp; Parameter'!$E$18+'Data &amp; Parameter'!$E$19)*'Data &amp; Parameter'!$E$20*'Data &amp; Parameter'!$E$37*R583</f>
        <v>0</v>
      </c>
      <c r="T583" s="28">
        <f t="shared" si="8"/>
        <v>0</v>
      </c>
    </row>
    <row r="584" spans="1:20" ht="15.75" customHeight="1" x14ac:dyDescent="0.35">
      <c r="A584">
        <v>577</v>
      </c>
      <c r="B584" s="76">
        <v>44234</v>
      </c>
      <c r="C584" s="1" t="s">
        <v>1936</v>
      </c>
      <c r="D584" s="76">
        <v>44234</v>
      </c>
      <c r="E584" s="1" t="s">
        <v>1937</v>
      </c>
      <c r="F584" s="1" t="s">
        <v>1938</v>
      </c>
      <c r="G584" s="1" t="s">
        <v>123</v>
      </c>
      <c r="H584" s="1" t="s">
        <v>124</v>
      </c>
      <c r="I584" s="1" t="s">
        <v>125</v>
      </c>
      <c r="J584" s="1" t="s">
        <v>1939</v>
      </c>
      <c r="K584" s="1" t="s">
        <v>1583</v>
      </c>
      <c r="L584">
        <f>ROUNDUP(IF(B584&gt;$D$4,0,($D$4-B584+1)/365),0)</f>
        <v>0</v>
      </c>
      <c r="M584">
        <f>ROUNDUP(IF(B584&gt;$D$5,0,($D$5-B584+1)/365),0)</f>
        <v>0</v>
      </c>
      <c r="N584" s="28">
        <f>IF(OR(L584=1,M584=1),IF(B584+364&lt;=$D$5,(B584+364-$D$4+1)/365,IF(B584&gt;$D$4,($D$5-B584+1)/365,$D$6/365)),0)</f>
        <v>0</v>
      </c>
      <c r="O584" s="28">
        <f>'Data &amp; Parameter'!$E$16*'Data &amp; Parameter'!$E$17*('Data &amp; Parameter'!$E$18+'Data &amp; Parameter'!$E$19)*'Data &amp; Parameter'!$E$20*'Data &amp; Parameter'!$E$37*N584</f>
        <v>0</v>
      </c>
      <c r="P584">
        <f>ROUNDUP(IF(D584&gt;$D$4,0,($D$4-D584+1)/365),0)</f>
        <v>0</v>
      </c>
      <c r="Q584">
        <f>ROUNDUP(IF(D584&gt;$D$5,0,($D$5-D584+1)/365),0)</f>
        <v>0</v>
      </c>
      <c r="R584" s="28">
        <f>IF(OR(P584=1,Q584=1),IF(D584+364&lt;=$D$5,(D584+364-$D$4+1)/365,IF(D584&gt;$D$4,($D$5-D584+1)/365,$D$6/365)),0)</f>
        <v>0</v>
      </c>
      <c r="S584" s="28">
        <f>'Data &amp; Parameter'!$E$16*'Data &amp; Parameter'!$E$17*('Data &amp; Parameter'!$E$18+'Data &amp; Parameter'!$E$19)*'Data &amp; Parameter'!$E$20*'Data &amp; Parameter'!$E$37*R584</f>
        <v>0</v>
      </c>
      <c r="T584" s="28">
        <f t="shared" si="8"/>
        <v>0</v>
      </c>
    </row>
    <row r="585" spans="1:20" ht="15.75" customHeight="1" x14ac:dyDescent="0.35">
      <c r="A585">
        <v>578</v>
      </c>
      <c r="B585" s="76">
        <v>44234</v>
      </c>
      <c r="C585" s="1" t="s">
        <v>1940</v>
      </c>
      <c r="D585" s="76">
        <v>44234</v>
      </c>
      <c r="E585" s="1" t="s">
        <v>1941</v>
      </c>
      <c r="F585" s="1" t="s">
        <v>1942</v>
      </c>
      <c r="G585" s="1" t="s">
        <v>123</v>
      </c>
      <c r="H585" s="1" t="s">
        <v>124</v>
      </c>
      <c r="I585" s="1" t="s">
        <v>125</v>
      </c>
      <c r="J585" s="1" t="s">
        <v>1583</v>
      </c>
      <c r="K585" s="1" t="s">
        <v>1583</v>
      </c>
      <c r="L585">
        <f>ROUNDUP(IF(B585&gt;$D$4,0,($D$4-B585+1)/365),0)</f>
        <v>0</v>
      </c>
      <c r="M585">
        <f>ROUNDUP(IF(B585&gt;$D$5,0,($D$5-B585+1)/365),0)</f>
        <v>0</v>
      </c>
      <c r="N585" s="28">
        <f>IF(OR(L585=1,M585=1),IF(B585+364&lt;=$D$5,(B585+364-$D$4+1)/365,IF(B585&gt;$D$4,($D$5-B585+1)/365,$D$6/365)),0)</f>
        <v>0</v>
      </c>
      <c r="O585" s="28">
        <f>'Data &amp; Parameter'!$E$16*'Data &amp; Parameter'!$E$17*('Data &amp; Parameter'!$E$18+'Data &amp; Parameter'!$E$19)*'Data &amp; Parameter'!$E$20*'Data &amp; Parameter'!$E$37*N585</f>
        <v>0</v>
      </c>
      <c r="P585">
        <f>ROUNDUP(IF(D585&gt;$D$4,0,($D$4-D585+1)/365),0)</f>
        <v>0</v>
      </c>
      <c r="Q585">
        <f>ROUNDUP(IF(D585&gt;$D$5,0,($D$5-D585+1)/365),0)</f>
        <v>0</v>
      </c>
      <c r="R585" s="28">
        <f>IF(OR(P585=1,Q585=1),IF(D585+364&lt;=$D$5,(D585+364-$D$4+1)/365,IF(D585&gt;$D$4,($D$5-D585+1)/365,$D$6/365)),0)</f>
        <v>0</v>
      </c>
      <c r="S585" s="28">
        <f>'Data &amp; Parameter'!$E$16*'Data &amp; Parameter'!$E$17*('Data &amp; Parameter'!$E$18+'Data &amp; Parameter'!$E$19)*'Data &amp; Parameter'!$E$20*'Data &amp; Parameter'!$E$37*R585</f>
        <v>0</v>
      </c>
      <c r="T585" s="28">
        <f t="shared" ref="T585:T648" si="9">O585+S585</f>
        <v>0</v>
      </c>
    </row>
    <row r="586" spans="1:20" ht="15.75" customHeight="1" x14ac:dyDescent="0.35">
      <c r="A586">
        <v>579</v>
      </c>
      <c r="B586" s="76">
        <v>44234</v>
      </c>
      <c r="C586" s="1" t="s">
        <v>1943</v>
      </c>
      <c r="D586" s="76">
        <v>44234</v>
      </c>
      <c r="E586" s="1" t="s">
        <v>1944</v>
      </c>
      <c r="F586" s="1" t="s">
        <v>1945</v>
      </c>
      <c r="G586" s="1" t="s">
        <v>123</v>
      </c>
      <c r="H586" s="1" t="s">
        <v>124</v>
      </c>
      <c r="I586" s="1" t="s">
        <v>125</v>
      </c>
      <c r="J586" s="1" t="s">
        <v>1583</v>
      </c>
      <c r="K586" s="1" t="s">
        <v>1583</v>
      </c>
      <c r="L586">
        <f>ROUNDUP(IF(B586&gt;$D$4,0,($D$4-B586+1)/365),0)</f>
        <v>0</v>
      </c>
      <c r="M586">
        <f>ROUNDUP(IF(B586&gt;$D$5,0,($D$5-B586+1)/365),0)</f>
        <v>0</v>
      </c>
      <c r="N586" s="28">
        <f>IF(OR(L586=1,M586=1),IF(B586+364&lt;=$D$5,(B586+364-$D$4+1)/365,IF(B586&gt;$D$4,($D$5-B586+1)/365,$D$6/365)),0)</f>
        <v>0</v>
      </c>
      <c r="O586" s="28">
        <f>'Data &amp; Parameter'!$E$16*'Data &amp; Parameter'!$E$17*('Data &amp; Parameter'!$E$18+'Data &amp; Parameter'!$E$19)*'Data &amp; Parameter'!$E$20*'Data &amp; Parameter'!$E$37*N586</f>
        <v>0</v>
      </c>
      <c r="P586">
        <f>ROUNDUP(IF(D586&gt;$D$4,0,($D$4-D586+1)/365),0)</f>
        <v>0</v>
      </c>
      <c r="Q586">
        <f>ROUNDUP(IF(D586&gt;$D$5,0,($D$5-D586+1)/365),0)</f>
        <v>0</v>
      </c>
      <c r="R586" s="28">
        <f>IF(OR(P586=1,Q586=1),IF(D586+364&lt;=$D$5,(D586+364-$D$4+1)/365,IF(D586&gt;$D$4,($D$5-D586+1)/365,$D$6/365)),0)</f>
        <v>0</v>
      </c>
      <c r="S586" s="28">
        <f>'Data &amp; Parameter'!$E$16*'Data &amp; Parameter'!$E$17*('Data &amp; Parameter'!$E$18+'Data &amp; Parameter'!$E$19)*'Data &amp; Parameter'!$E$20*'Data &amp; Parameter'!$E$37*R586</f>
        <v>0</v>
      </c>
      <c r="T586" s="28">
        <f t="shared" si="9"/>
        <v>0</v>
      </c>
    </row>
    <row r="587" spans="1:20" ht="15.75" customHeight="1" x14ac:dyDescent="0.35">
      <c r="A587">
        <v>580</v>
      </c>
      <c r="B587" s="76">
        <v>44234</v>
      </c>
      <c r="C587" s="1" t="s">
        <v>1946</v>
      </c>
      <c r="D587" s="76">
        <v>44234</v>
      </c>
      <c r="E587" s="1" t="s">
        <v>1947</v>
      </c>
      <c r="F587" s="1" t="s">
        <v>1948</v>
      </c>
      <c r="G587" s="1" t="s">
        <v>123</v>
      </c>
      <c r="H587" s="1" t="s">
        <v>124</v>
      </c>
      <c r="I587" s="1" t="s">
        <v>125</v>
      </c>
      <c r="J587" s="1" t="s">
        <v>1583</v>
      </c>
      <c r="K587" s="1" t="s">
        <v>1583</v>
      </c>
      <c r="L587">
        <f>ROUNDUP(IF(B587&gt;$D$4,0,($D$4-B587+1)/365),0)</f>
        <v>0</v>
      </c>
      <c r="M587">
        <f>ROUNDUP(IF(B587&gt;$D$5,0,($D$5-B587+1)/365),0)</f>
        <v>0</v>
      </c>
      <c r="N587" s="28">
        <f>IF(OR(L587=1,M587=1),IF(B587+364&lt;=$D$5,(B587+364-$D$4+1)/365,IF(B587&gt;$D$4,($D$5-B587+1)/365,$D$6/365)),0)</f>
        <v>0</v>
      </c>
      <c r="O587" s="28">
        <f>'Data &amp; Parameter'!$E$16*'Data &amp; Parameter'!$E$17*('Data &amp; Parameter'!$E$18+'Data &amp; Parameter'!$E$19)*'Data &amp; Parameter'!$E$20*'Data &amp; Parameter'!$E$37*N587</f>
        <v>0</v>
      </c>
      <c r="P587">
        <f>ROUNDUP(IF(D587&gt;$D$4,0,($D$4-D587+1)/365),0)</f>
        <v>0</v>
      </c>
      <c r="Q587">
        <f>ROUNDUP(IF(D587&gt;$D$5,0,($D$5-D587+1)/365),0)</f>
        <v>0</v>
      </c>
      <c r="R587" s="28">
        <f>IF(OR(P587=1,Q587=1),IF(D587+364&lt;=$D$5,(D587+364-$D$4+1)/365,IF(D587&gt;$D$4,($D$5-D587+1)/365,$D$6/365)),0)</f>
        <v>0</v>
      </c>
      <c r="S587" s="28">
        <f>'Data &amp; Parameter'!$E$16*'Data &amp; Parameter'!$E$17*('Data &amp; Parameter'!$E$18+'Data &amp; Parameter'!$E$19)*'Data &amp; Parameter'!$E$20*'Data &amp; Parameter'!$E$37*R587</f>
        <v>0</v>
      </c>
      <c r="T587" s="28">
        <f t="shared" si="9"/>
        <v>0</v>
      </c>
    </row>
    <row r="588" spans="1:20" ht="15.75" customHeight="1" x14ac:dyDescent="0.35">
      <c r="A588">
        <v>581</v>
      </c>
      <c r="B588" s="76">
        <v>44234</v>
      </c>
      <c r="C588" s="1" t="s">
        <v>1949</v>
      </c>
      <c r="D588" s="76">
        <v>44234</v>
      </c>
      <c r="E588" s="1" t="s">
        <v>1950</v>
      </c>
      <c r="F588" s="1" t="s">
        <v>1951</v>
      </c>
      <c r="G588" s="1" t="s">
        <v>123</v>
      </c>
      <c r="H588" s="1" t="s">
        <v>124</v>
      </c>
      <c r="I588" s="1" t="s">
        <v>125</v>
      </c>
      <c r="J588" s="1" t="s">
        <v>1583</v>
      </c>
      <c r="K588" s="1" t="s">
        <v>1583</v>
      </c>
      <c r="L588">
        <f>ROUNDUP(IF(B588&gt;$D$4,0,($D$4-B588+1)/365),0)</f>
        <v>0</v>
      </c>
      <c r="M588">
        <f>ROUNDUP(IF(B588&gt;$D$5,0,($D$5-B588+1)/365),0)</f>
        <v>0</v>
      </c>
      <c r="N588" s="28">
        <f>IF(OR(L588=1,M588=1),IF(B588+364&lt;=$D$5,(B588+364-$D$4+1)/365,IF(B588&gt;$D$4,($D$5-B588+1)/365,$D$6/365)),0)</f>
        <v>0</v>
      </c>
      <c r="O588" s="28">
        <f>'Data &amp; Parameter'!$E$16*'Data &amp; Parameter'!$E$17*('Data &amp; Parameter'!$E$18+'Data &amp; Parameter'!$E$19)*'Data &amp; Parameter'!$E$20*'Data &amp; Parameter'!$E$37*N588</f>
        <v>0</v>
      </c>
      <c r="P588">
        <f>ROUNDUP(IF(D588&gt;$D$4,0,($D$4-D588+1)/365),0)</f>
        <v>0</v>
      </c>
      <c r="Q588">
        <f>ROUNDUP(IF(D588&gt;$D$5,0,($D$5-D588+1)/365),0)</f>
        <v>0</v>
      </c>
      <c r="R588" s="28">
        <f>IF(OR(P588=1,Q588=1),IF(D588+364&lt;=$D$5,(D588+364-$D$4+1)/365,IF(D588&gt;$D$4,($D$5-D588+1)/365,$D$6/365)),0)</f>
        <v>0</v>
      </c>
      <c r="S588" s="28">
        <f>'Data &amp; Parameter'!$E$16*'Data &amp; Parameter'!$E$17*('Data &amp; Parameter'!$E$18+'Data &amp; Parameter'!$E$19)*'Data &amp; Parameter'!$E$20*'Data &amp; Parameter'!$E$37*R588</f>
        <v>0</v>
      </c>
      <c r="T588" s="28">
        <f t="shared" si="9"/>
        <v>0</v>
      </c>
    </row>
    <row r="589" spans="1:20" ht="15.75" customHeight="1" x14ac:dyDescent="0.35">
      <c r="A589">
        <v>582</v>
      </c>
      <c r="B589" s="76">
        <v>44234.294236111113</v>
      </c>
      <c r="C589" s="1" t="s">
        <v>1952</v>
      </c>
      <c r="D589" s="76">
        <v>44234.296655092592</v>
      </c>
      <c r="E589" s="1" t="s">
        <v>1953</v>
      </c>
      <c r="F589" s="1" t="s">
        <v>1954</v>
      </c>
      <c r="G589" s="1" t="s">
        <v>123</v>
      </c>
      <c r="H589" s="1" t="s">
        <v>124</v>
      </c>
      <c r="I589" s="1" t="s">
        <v>125</v>
      </c>
      <c r="J589" s="1" t="s">
        <v>1955</v>
      </c>
      <c r="K589" s="1" t="s">
        <v>1955</v>
      </c>
      <c r="L589">
        <f>ROUNDUP(IF(B589&gt;$D$4,0,($D$4-B589+1)/365),0)</f>
        <v>0</v>
      </c>
      <c r="M589">
        <f>ROUNDUP(IF(B589&gt;$D$5,0,($D$5-B589+1)/365),0)</f>
        <v>0</v>
      </c>
      <c r="N589" s="28">
        <f>IF(OR(L589=1,M589=1),IF(B589+364&lt;=$D$5,(B589+364-$D$4+1)/365,IF(B589&gt;$D$4,($D$5-B589+1)/365,$D$6/365)),0)</f>
        <v>0</v>
      </c>
      <c r="O589" s="28">
        <f>'Data &amp; Parameter'!$E$16*'Data &amp; Parameter'!$E$17*('Data &amp; Parameter'!$E$18+'Data &amp; Parameter'!$E$19)*'Data &amp; Parameter'!$E$20*'Data &amp; Parameter'!$E$37*N589</f>
        <v>0</v>
      </c>
      <c r="P589">
        <f>ROUNDUP(IF(D589&gt;$D$4,0,($D$4-D589+1)/365),0)</f>
        <v>0</v>
      </c>
      <c r="Q589">
        <f>ROUNDUP(IF(D589&gt;$D$5,0,($D$5-D589+1)/365),0)</f>
        <v>0</v>
      </c>
      <c r="R589" s="28">
        <f>IF(OR(P589=1,Q589=1),IF(D589+364&lt;=$D$5,(D589+364-$D$4+1)/365,IF(D589&gt;$D$4,($D$5-D589+1)/365,$D$6/365)),0)</f>
        <v>0</v>
      </c>
      <c r="S589" s="28">
        <f>'Data &amp; Parameter'!$E$16*'Data &amp; Parameter'!$E$17*('Data &amp; Parameter'!$E$18+'Data &amp; Parameter'!$E$19)*'Data &amp; Parameter'!$E$20*'Data &amp; Parameter'!$E$37*R589</f>
        <v>0</v>
      </c>
      <c r="T589" s="28">
        <f t="shared" si="9"/>
        <v>0</v>
      </c>
    </row>
    <row r="590" spans="1:20" ht="15.75" customHeight="1" x14ac:dyDescent="0.35">
      <c r="A590">
        <v>583</v>
      </c>
      <c r="B590" s="76">
        <v>44234.299733796295</v>
      </c>
      <c r="C590" s="1" t="s">
        <v>1956</v>
      </c>
      <c r="D590" s="76">
        <v>44234.300335648149</v>
      </c>
      <c r="E590" s="1" t="s">
        <v>1957</v>
      </c>
      <c r="F590" s="1" t="s">
        <v>1958</v>
      </c>
      <c r="G590" s="1" t="s">
        <v>123</v>
      </c>
      <c r="H590" s="1" t="s">
        <v>124</v>
      </c>
      <c r="I590" s="1" t="s">
        <v>125</v>
      </c>
      <c r="J590" s="1" t="s">
        <v>1955</v>
      </c>
      <c r="K590" s="1" t="s">
        <v>1955</v>
      </c>
      <c r="L590">
        <f>ROUNDUP(IF(B590&gt;$D$4,0,($D$4-B590+1)/365),0)</f>
        <v>0</v>
      </c>
      <c r="M590">
        <f>ROUNDUP(IF(B590&gt;$D$5,0,($D$5-B590+1)/365),0)</f>
        <v>0</v>
      </c>
      <c r="N590" s="28">
        <f>IF(OR(L590=1,M590=1),IF(B590+364&lt;=$D$5,(B590+364-$D$4+1)/365,IF(B590&gt;$D$4,($D$5-B590+1)/365,$D$6/365)),0)</f>
        <v>0</v>
      </c>
      <c r="O590" s="28">
        <f>'Data &amp; Parameter'!$E$16*'Data &amp; Parameter'!$E$17*('Data &amp; Parameter'!$E$18+'Data &amp; Parameter'!$E$19)*'Data &amp; Parameter'!$E$20*'Data &amp; Parameter'!$E$37*N590</f>
        <v>0</v>
      </c>
      <c r="P590">
        <f>ROUNDUP(IF(D590&gt;$D$4,0,($D$4-D590+1)/365),0)</f>
        <v>0</v>
      </c>
      <c r="Q590">
        <f>ROUNDUP(IF(D590&gt;$D$5,0,($D$5-D590+1)/365),0)</f>
        <v>0</v>
      </c>
      <c r="R590" s="28">
        <f>IF(OR(P590=1,Q590=1),IF(D590+364&lt;=$D$5,(D590+364-$D$4+1)/365,IF(D590&gt;$D$4,($D$5-D590+1)/365,$D$6/365)),0)</f>
        <v>0</v>
      </c>
      <c r="S590" s="28">
        <f>'Data &amp; Parameter'!$E$16*'Data &amp; Parameter'!$E$17*('Data &amp; Parameter'!$E$18+'Data &amp; Parameter'!$E$19)*'Data &amp; Parameter'!$E$20*'Data &amp; Parameter'!$E$37*R590</f>
        <v>0</v>
      </c>
      <c r="T590" s="28">
        <f t="shared" si="9"/>
        <v>0</v>
      </c>
    </row>
    <row r="591" spans="1:20" ht="15.75" customHeight="1" x14ac:dyDescent="0.35">
      <c r="A591">
        <v>584</v>
      </c>
      <c r="B591" s="76">
        <v>44234.304189814815</v>
      </c>
      <c r="C591" s="1" t="s">
        <v>1959</v>
      </c>
      <c r="D591" s="76">
        <v>44234.30532407407</v>
      </c>
      <c r="E591" s="1" t="s">
        <v>1960</v>
      </c>
      <c r="F591" s="1" t="s">
        <v>1961</v>
      </c>
      <c r="G591" s="1" t="s">
        <v>123</v>
      </c>
      <c r="H591" s="1" t="s">
        <v>124</v>
      </c>
      <c r="I591" s="1" t="s">
        <v>125</v>
      </c>
      <c r="J591" s="1" t="s">
        <v>1955</v>
      </c>
      <c r="K591" s="1" t="s">
        <v>1955</v>
      </c>
      <c r="L591">
        <f>ROUNDUP(IF(B591&gt;$D$4,0,($D$4-B591+1)/365),0)</f>
        <v>0</v>
      </c>
      <c r="M591">
        <f>ROUNDUP(IF(B591&gt;$D$5,0,($D$5-B591+1)/365),0)</f>
        <v>0</v>
      </c>
      <c r="N591" s="28">
        <f>IF(OR(L591=1,M591=1),IF(B591+364&lt;=$D$5,(B591+364-$D$4+1)/365,IF(B591&gt;$D$4,($D$5-B591+1)/365,$D$6/365)),0)</f>
        <v>0</v>
      </c>
      <c r="O591" s="28">
        <f>'Data &amp; Parameter'!$E$16*'Data &amp; Parameter'!$E$17*('Data &amp; Parameter'!$E$18+'Data &amp; Parameter'!$E$19)*'Data &amp; Parameter'!$E$20*'Data &amp; Parameter'!$E$37*N591</f>
        <v>0</v>
      </c>
      <c r="P591">
        <f>ROUNDUP(IF(D591&gt;$D$4,0,($D$4-D591+1)/365),0)</f>
        <v>0</v>
      </c>
      <c r="Q591">
        <f>ROUNDUP(IF(D591&gt;$D$5,0,($D$5-D591+1)/365),0)</f>
        <v>0</v>
      </c>
      <c r="R591" s="28">
        <f>IF(OR(P591=1,Q591=1),IF(D591+364&lt;=$D$5,(D591+364-$D$4+1)/365,IF(D591&gt;$D$4,($D$5-D591+1)/365,$D$6/365)),0)</f>
        <v>0</v>
      </c>
      <c r="S591" s="28">
        <f>'Data &amp; Parameter'!$E$16*'Data &amp; Parameter'!$E$17*('Data &amp; Parameter'!$E$18+'Data &amp; Parameter'!$E$19)*'Data &amp; Parameter'!$E$20*'Data &amp; Parameter'!$E$37*R591</f>
        <v>0</v>
      </c>
      <c r="T591" s="28">
        <f t="shared" si="9"/>
        <v>0</v>
      </c>
    </row>
    <row r="592" spans="1:20" ht="15.75" customHeight="1" x14ac:dyDescent="0.35">
      <c r="A592">
        <v>585</v>
      </c>
      <c r="B592" s="76">
        <v>44234.309178240743</v>
      </c>
      <c r="C592" s="1" t="s">
        <v>1962</v>
      </c>
      <c r="D592" s="76">
        <v>44234.31114583333</v>
      </c>
      <c r="E592" s="1" t="s">
        <v>1963</v>
      </c>
      <c r="F592" s="1" t="s">
        <v>1964</v>
      </c>
      <c r="G592" s="1" t="s">
        <v>123</v>
      </c>
      <c r="H592" s="1" t="s">
        <v>124</v>
      </c>
      <c r="I592" s="1" t="s">
        <v>125</v>
      </c>
      <c r="J592" s="1" t="s">
        <v>1955</v>
      </c>
      <c r="K592" s="1" t="s">
        <v>1965</v>
      </c>
      <c r="L592">
        <f>ROUNDUP(IF(B592&gt;$D$4,0,($D$4-B592+1)/365),0)</f>
        <v>0</v>
      </c>
      <c r="M592">
        <f>ROUNDUP(IF(B592&gt;$D$5,0,($D$5-B592+1)/365),0)</f>
        <v>0</v>
      </c>
      <c r="N592" s="28">
        <f>IF(OR(L592=1,M592=1),IF(B592+364&lt;=$D$5,(B592+364-$D$4+1)/365,IF(B592&gt;$D$4,($D$5-B592+1)/365,$D$6/365)),0)</f>
        <v>0</v>
      </c>
      <c r="O592" s="28">
        <f>'Data &amp; Parameter'!$E$16*'Data &amp; Parameter'!$E$17*('Data &amp; Parameter'!$E$18+'Data &amp; Parameter'!$E$19)*'Data &amp; Parameter'!$E$20*'Data &amp; Parameter'!$E$37*N592</f>
        <v>0</v>
      </c>
      <c r="P592">
        <f>ROUNDUP(IF(D592&gt;$D$4,0,($D$4-D592+1)/365),0)</f>
        <v>0</v>
      </c>
      <c r="Q592">
        <f>ROUNDUP(IF(D592&gt;$D$5,0,($D$5-D592+1)/365),0)</f>
        <v>0</v>
      </c>
      <c r="R592" s="28">
        <f>IF(OR(P592=1,Q592=1),IF(D592+364&lt;=$D$5,(D592+364-$D$4+1)/365,IF(D592&gt;$D$4,($D$5-D592+1)/365,$D$6/365)),0)</f>
        <v>0</v>
      </c>
      <c r="S592" s="28">
        <f>'Data &amp; Parameter'!$E$16*'Data &amp; Parameter'!$E$17*('Data &amp; Parameter'!$E$18+'Data &amp; Parameter'!$E$19)*'Data &amp; Parameter'!$E$20*'Data &amp; Parameter'!$E$37*R592</f>
        <v>0</v>
      </c>
      <c r="T592" s="28">
        <f t="shared" si="9"/>
        <v>0</v>
      </c>
    </row>
    <row r="593" spans="1:20" ht="15.75" customHeight="1" x14ac:dyDescent="0.35">
      <c r="A593">
        <v>586</v>
      </c>
      <c r="B593" s="76">
        <v>44234.313969907409</v>
      </c>
      <c r="C593" s="1" t="s">
        <v>1966</v>
      </c>
      <c r="D593" s="76">
        <v>44234.315833333334</v>
      </c>
      <c r="E593" s="1" t="s">
        <v>1967</v>
      </c>
      <c r="F593" s="1" t="s">
        <v>1968</v>
      </c>
      <c r="G593" s="1" t="s">
        <v>123</v>
      </c>
      <c r="H593" s="1" t="s">
        <v>124</v>
      </c>
      <c r="I593" s="1" t="s">
        <v>125</v>
      </c>
      <c r="J593" s="1" t="s">
        <v>1955</v>
      </c>
      <c r="K593" s="1" t="s">
        <v>1969</v>
      </c>
      <c r="L593">
        <f>ROUNDUP(IF(B593&gt;$D$4,0,($D$4-B593+1)/365),0)</f>
        <v>0</v>
      </c>
      <c r="M593">
        <f>ROUNDUP(IF(B593&gt;$D$5,0,($D$5-B593+1)/365),0)</f>
        <v>0</v>
      </c>
      <c r="N593" s="28">
        <f>IF(OR(L593=1,M593=1),IF(B593+364&lt;=$D$5,(B593+364-$D$4+1)/365,IF(B593&gt;$D$4,($D$5-B593+1)/365,$D$6/365)),0)</f>
        <v>0</v>
      </c>
      <c r="O593" s="28">
        <f>'Data &amp; Parameter'!$E$16*'Data &amp; Parameter'!$E$17*('Data &amp; Parameter'!$E$18+'Data &amp; Parameter'!$E$19)*'Data &amp; Parameter'!$E$20*'Data &amp; Parameter'!$E$37*N593</f>
        <v>0</v>
      </c>
      <c r="P593">
        <f>ROUNDUP(IF(D593&gt;$D$4,0,($D$4-D593+1)/365),0)</f>
        <v>0</v>
      </c>
      <c r="Q593">
        <f>ROUNDUP(IF(D593&gt;$D$5,0,($D$5-D593+1)/365),0)</f>
        <v>0</v>
      </c>
      <c r="R593" s="28">
        <f>IF(OR(P593=1,Q593=1),IF(D593+364&lt;=$D$5,(D593+364-$D$4+1)/365,IF(D593&gt;$D$4,($D$5-D593+1)/365,$D$6/365)),0)</f>
        <v>0</v>
      </c>
      <c r="S593" s="28">
        <f>'Data &amp; Parameter'!$E$16*'Data &amp; Parameter'!$E$17*('Data &amp; Parameter'!$E$18+'Data &amp; Parameter'!$E$19)*'Data &amp; Parameter'!$E$20*'Data &amp; Parameter'!$E$37*R593</f>
        <v>0</v>
      </c>
      <c r="T593" s="28">
        <f t="shared" si="9"/>
        <v>0</v>
      </c>
    </row>
    <row r="594" spans="1:20" ht="15.75" customHeight="1" x14ac:dyDescent="0.35">
      <c r="A594">
        <v>587</v>
      </c>
      <c r="B594" s="76">
        <v>44234.318564814814</v>
      </c>
      <c r="C594" s="1" t="s">
        <v>1970</v>
      </c>
      <c r="D594" s="76">
        <v>44234.319872685184</v>
      </c>
      <c r="E594" s="1" t="s">
        <v>1971</v>
      </c>
      <c r="F594" s="1" t="s">
        <v>1972</v>
      </c>
      <c r="G594" s="1" t="s">
        <v>123</v>
      </c>
      <c r="H594" s="1" t="s">
        <v>124</v>
      </c>
      <c r="I594" s="1" t="s">
        <v>125</v>
      </c>
      <c r="J594" s="1" t="s">
        <v>1955</v>
      </c>
      <c r="K594" s="1" t="s">
        <v>1969</v>
      </c>
      <c r="L594">
        <f>ROUNDUP(IF(B594&gt;$D$4,0,($D$4-B594+1)/365),0)</f>
        <v>0</v>
      </c>
      <c r="M594">
        <f>ROUNDUP(IF(B594&gt;$D$5,0,($D$5-B594+1)/365),0)</f>
        <v>0</v>
      </c>
      <c r="N594" s="28">
        <f>IF(OR(L594=1,M594=1),IF(B594+364&lt;=$D$5,(B594+364-$D$4+1)/365,IF(B594&gt;$D$4,($D$5-B594+1)/365,$D$6/365)),0)</f>
        <v>0</v>
      </c>
      <c r="O594" s="28">
        <f>'Data &amp; Parameter'!$E$16*'Data &amp; Parameter'!$E$17*('Data &amp; Parameter'!$E$18+'Data &amp; Parameter'!$E$19)*'Data &amp; Parameter'!$E$20*'Data &amp; Parameter'!$E$37*N594</f>
        <v>0</v>
      </c>
      <c r="P594">
        <f>ROUNDUP(IF(D594&gt;$D$4,0,($D$4-D594+1)/365),0)</f>
        <v>0</v>
      </c>
      <c r="Q594">
        <f>ROUNDUP(IF(D594&gt;$D$5,0,($D$5-D594+1)/365),0)</f>
        <v>0</v>
      </c>
      <c r="R594" s="28">
        <f>IF(OR(P594=1,Q594=1),IF(D594+364&lt;=$D$5,(D594+364-$D$4+1)/365,IF(D594&gt;$D$4,($D$5-D594+1)/365,$D$6/365)),0)</f>
        <v>0</v>
      </c>
      <c r="S594" s="28">
        <f>'Data &amp; Parameter'!$E$16*'Data &amp; Parameter'!$E$17*('Data &amp; Parameter'!$E$18+'Data &amp; Parameter'!$E$19)*'Data &amp; Parameter'!$E$20*'Data &amp; Parameter'!$E$37*R594</f>
        <v>0</v>
      </c>
      <c r="T594" s="28">
        <f t="shared" si="9"/>
        <v>0</v>
      </c>
    </row>
    <row r="595" spans="1:20" ht="15.75" customHeight="1" x14ac:dyDescent="0.35">
      <c r="A595">
        <v>588</v>
      </c>
      <c r="B595" s="76">
        <v>44234.32230324074</v>
      </c>
      <c r="C595" s="1" t="s">
        <v>1973</v>
      </c>
      <c r="D595" s="76">
        <v>44234.323182870372</v>
      </c>
      <c r="E595" s="1" t="s">
        <v>1974</v>
      </c>
      <c r="F595" s="1" t="s">
        <v>1975</v>
      </c>
      <c r="G595" s="1" t="s">
        <v>123</v>
      </c>
      <c r="H595" s="1" t="s">
        <v>124</v>
      </c>
      <c r="I595" s="1" t="s">
        <v>125</v>
      </c>
      <c r="J595" s="1" t="s">
        <v>1955</v>
      </c>
      <c r="K595" s="1" t="s">
        <v>1969</v>
      </c>
      <c r="L595">
        <f>ROUNDUP(IF(B595&gt;$D$4,0,($D$4-B595+1)/365),0)</f>
        <v>0</v>
      </c>
      <c r="M595">
        <f>ROUNDUP(IF(B595&gt;$D$5,0,($D$5-B595+1)/365),0)</f>
        <v>0</v>
      </c>
      <c r="N595" s="28">
        <f>IF(OR(L595=1,M595=1),IF(B595+364&lt;=$D$5,(B595+364-$D$4+1)/365,IF(B595&gt;$D$4,($D$5-B595+1)/365,$D$6/365)),0)</f>
        <v>0</v>
      </c>
      <c r="O595" s="28">
        <f>'Data &amp; Parameter'!$E$16*'Data &amp; Parameter'!$E$17*('Data &amp; Parameter'!$E$18+'Data &amp; Parameter'!$E$19)*'Data &amp; Parameter'!$E$20*'Data &amp; Parameter'!$E$37*N595</f>
        <v>0</v>
      </c>
      <c r="P595">
        <f>ROUNDUP(IF(D595&gt;$D$4,0,($D$4-D595+1)/365),0)</f>
        <v>0</v>
      </c>
      <c r="Q595">
        <f>ROUNDUP(IF(D595&gt;$D$5,0,($D$5-D595+1)/365),0)</f>
        <v>0</v>
      </c>
      <c r="R595" s="28">
        <f>IF(OR(P595=1,Q595=1),IF(D595+364&lt;=$D$5,(D595+364-$D$4+1)/365,IF(D595&gt;$D$4,($D$5-D595+1)/365,$D$6/365)),0)</f>
        <v>0</v>
      </c>
      <c r="S595" s="28">
        <f>'Data &amp; Parameter'!$E$16*'Data &amp; Parameter'!$E$17*('Data &amp; Parameter'!$E$18+'Data &amp; Parameter'!$E$19)*'Data &amp; Parameter'!$E$20*'Data &amp; Parameter'!$E$37*R595</f>
        <v>0</v>
      </c>
      <c r="T595" s="28">
        <f t="shared" si="9"/>
        <v>0</v>
      </c>
    </row>
    <row r="596" spans="1:20" ht="15.75" customHeight="1" x14ac:dyDescent="0.35">
      <c r="A596">
        <v>589</v>
      </c>
      <c r="B596" s="76">
        <v>44234.325254629628</v>
      </c>
      <c r="C596" s="1" t="s">
        <v>1976</v>
      </c>
      <c r="D596" s="76">
        <v>44234.32640046296</v>
      </c>
      <c r="E596" s="1" t="s">
        <v>1977</v>
      </c>
      <c r="F596" s="1" t="s">
        <v>1978</v>
      </c>
      <c r="G596" s="1" t="s">
        <v>123</v>
      </c>
      <c r="H596" s="1" t="s">
        <v>124</v>
      </c>
      <c r="I596" s="1" t="s">
        <v>125</v>
      </c>
      <c r="J596" s="1" t="s">
        <v>1955</v>
      </c>
      <c r="K596" s="1" t="s">
        <v>1969</v>
      </c>
      <c r="L596">
        <f>ROUNDUP(IF(B596&gt;$D$4,0,($D$4-B596+1)/365),0)</f>
        <v>0</v>
      </c>
      <c r="M596">
        <f>ROUNDUP(IF(B596&gt;$D$5,0,($D$5-B596+1)/365),0)</f>
        <v>0</v>
      </c>
      <c r="N596" s="28">
        <f>IF(OR(L596=1,M596=1),IF(B596+364&lt;=$D$5,(B596+364-$D$4+1)/365,IF(B596&gt;$D$4,($D$5-B596+1)/365,$D$6/365)),0)</f>
        <v>0</v>
      </c>
      <c r="O596" s="28">
        <f>'Data &amp; Parameter'!$E$16*'Data &amp; Parameter'!$E$17*('Data &amp; Parameter'!$E$18+'Data &amp; Parameter'!$E$19)*'Data &amp; Parameter'!$E$20*'Data &amp; Parameter'!$E$37*N596</f>
        <v>0</v>
      </c>
      <c r="P596">
        <f>ROUNDUP(IF(D596&gt;$D$4,0,($D$4-D596+1)/365),0)</f>
        <v>0</v>
      </c>
      <c r="Q596">
        <f>ROUNDUP(IF(D596&gt;$D$5,0,($D$5-D596+1)/365),0)</f>
        <v>0</v>
      </c>
      <c r="R596" s="28">
        <f>IF(OR(P596=1,Q596=1),IF(D596+364&lt;=$D$5,(D596+364-$D$4+1)/365,IF(D596&gt;$D$4,($D$5-D596+1)/365,$D$6/365)),0)</f>
        <v>0</v>
      </c>
      <c r="S596" s="28">
        <f>'Data &amp; Parameter'!$E$16*'Data &amp; Parameter'!$E$17*('Data &amp; Parameter'!$E$18+'Data &amp; Parameter'!$E$19)*'Data &amp; Parameter'!$E$20*'Data &amp; Parameter'!$E$37*R596</f>
        <v>0</v>
      </c>
      <c r="T596" s="28">
        <f t="shared" si="9"/>
        <v>0</v>
      </c>
    </row>
    <row r="597" spans="1:20" ht="15.75" customHeight="1" x14ac:dyDescent="0.35">
      <c r="A597">
        <v>590</v>
      </c>
      <c r="B597" s="76">
        <v>44234.328263888892</v>
      </c>
      <c r="C597" s="1" t="s">
        <v>1979</v>
      </c>
      <c r="D597" s="76">
        <v>44234.328622685185</v>
      </c>
      <c r="E597" s="1" t="s">
        <v>1980</v>
      </c>
      <c r="F597" s="1" t="s">
        <v>1981</v>
      </c>
      <c r="G597" s="1" t="s">
        <v>123</v>
      </c>
      <c r="H597" s="1" t="s">
        <v>124</v>
      </c>
      <c r="I597" s="1" t="s">
        <v>125</v>
      </c>
      <c r="J597" s="1" t="s">
        <v>1982</v>
      </c>
      <c r="K597" s="1" t="s">
        <v>1982</v>
      </c>
      <c r="L597">
        <f>ROUNDUP(IF(B597&gt;$D$4,0,($D$4-B597+1)/365),0)</f>
        <v>0</v>
      </c>
      <c r="M597">
        <f>ROUNDUP(IF(B597&gt;$D$5,0,($D$5-B597+1)/365),0)</f>
        <v>0</v>
      </c>
      <c r="N597" s="28">
        <f>IF(OR(L597=1,M597=1),IF(B597+364&lt;=$D$5,(B597+364-$D$4+1)/365,IF(B597&gt;$D$4,($D$5-B597+1)/365,$D$6/365)),0)</f>
        <v>0</v>
      </c>
      <c r="O597" s="28">
        <f>'Data &amp; Parameter'!$E$16*'Data &amp; Parameter'!$E$17*('Data &amp; Parameter'!$E$18+'Data &amp; Parameter'!$E$19)*'Data &amp; Parameter'!$E$20*'Data &amp; Parameter'!$E$37*N597</f>
        <v>0</v>
      </c>
      <c r="P597">
        <f>ROUNDUP(IF(D597&gt;$D$4,0,($D$4-D597+1)/365),0)</f>
        <v>0</v>
      </c>
      <c r="Q597">
        <f>ROUNDUP(IF(D597&gt;$D$5,0,($D$5-D597+1)/365),0)</f>
        <v>0</v>
      </c>
      <c r="R597" s="28">
        <f>IF(OR(P597=1,Q597=1),IF(D597+364&lt;=$D$5,(D597+364-$D$4+1)/365,IF(D597&gt;$D$4,($D$5-D597+1)/365,$D$6/365)),0)</f>
        <v>0</v>
      </c>
      <c r="S597" s="28">
        <f>'Data &amp; Parameter'!$E$16*'Data &amp; Parameter'!$E$17*('Data &amp; Parameter'!$E$18+'Data &amp; Parameter'!$E$19)*'Data &amp; Parameter'!$E$20*'Data &amp; Parameter'!$E$37*R597</f>
        <v>0</v>
      </c>
      <c r="T597" s="28">
        <f t="shared" si="9"/>
        <v>0</v>
      </c>
    </row>
    <row r="598" spans="1:20" ht="15.75" customHeight="1" x14ac:dyDescent="0.35">
      <c r="A598">
        <v>591</v>
      </c>
      <c r="B598" s="76">
        <v>44234.328796296293</v>
      </c>
      <c r="C598" s="1" t="s">
        <v>1983</v>
      </c>
      <c r="D598" s="76">
        <v>44234.329409722224</v>
      </c>
      <c r="E598" s="1" t="s">
        <v>1984</v>
      </c>
      <c r="F598" s="1" t="s">
        <v>1985</v>
      </c>
      <c r="G598" s="1" t="s">
        <v>123</v>
      </c>
      <c r="H598" s="1" t="s">
        <v>124</v>
      </c>
      <c r="I598" s="1" t="s">
        <v>125</v>
      </c>
      <c r="J598" s="1" t="s">
        <v>1955</v>
      </c>
      <c r="K598" s="1" t="s">
        <v>1986</v>
      </c>
      <c r="L598">
        <f>ROUNDUP(IF(B598&gt;$D$4,0,($D$4-B598+1)/365),0)</f>
        <v>0</v>
      </c>
      <c r="M598">
        <f>ROUNDUP(IF(B598&gt;$D$5,0,($D$5-B598+1)/365),0)</f>
        <v>0</v>
      </c>
      <c r="N598" s="28">
        <f>IF(OR(L598=1,M598=1),IF(B598+364&lt;=$D$5,(B598+364-$D$4+1)/365,IF(B598&gt;$D$4,($D$5-B598+1)/365,$D$6/365)),0)</f>
        <v>0</v>
      </c>
      <c r="O598" s="28">
        <f>'Data &amp; Parameter'!$E$16*'Data &amp; Parameter'!$E$17*('Data &amp; Parameter'!$E$18+'Data &amp; Parameter'!$E$19)*'Data &amp; Parameter'!$E$20*'Data &amp; Parameter'!$E$37*N598</f>
        <v>0</v>
      </c>
      <c r="P598">
        <f>ROUNDUP(IF(D598&gt;$D$4,0,($D$4-D598+1)/365),0)</f>
        <v>0</v>
      </c>
      <c r="Q598">
        <f>ROUNDUP(IF(D598&gt;$D$5,0,($D$5-D598+1)/365),0)</f>
        <v>0</v>
      </c>
      <c r="R598" s="28">
        <f>IF(OR(P598=1,Q598=1),IF(D598+364&lt;=$D$5,(D598+364-$D$4+1)/365,IF(D598&gt;$D$4,($D$5-D598+1)/365,$D$6/365)),0)</f>
        <v>0</v>
      </c>
      <c r="S598" s="28">
        <f>'Data &amp; Parameter'!$E$16*'Data &amp; Parameter'!$E$17*('Data &amp; Parameter'!$E$18+'Data &amp; Parameter'!$E$19)*'Data &amp; Parameter'!$E$20*'Data &amp; Parameter'!$E$37*R598</f>
        <v>0</v>
      </c>
      <c r="T598" s="28">
        <f t="shared" si="9"/>
        <v>0</v>
      </c>
    </row>
    <row r="599" spans="1:20" ht="15.75" customHeight="1" x14ac:dyDescent="0.35">
      <c r="A599">
        <v>592</v>
      </c>
      <c r="B599" s="76">
        <v>44234.332557870366</v>
      </c>
      <c r="C599" s="1" t="s">
        <v>1987</v>
      </c>
      <c r="D599" s="76">
        <v>44234.333425925928</v>
      </c>
      <c r="E599" s="1" t="s">
        <v>1988</v>
      </c>
      <c r="F599" s="1" t="s">
        <v>1989</v>
      </c>
      <c r="G599" s="1" t="s">
        <v>123</v>
      </c>
      <c r="H599" s="1" t="s">
        <v>124</v>
      </c>
      <c r="I599" s="1" t="s">
        <v>125</v>
      </c>
      <c r="J599" s="1" t="s">
        <v>1955</v>
      </c>
      <c r="K599" s="1" t="s">
        <v>1969</v>
      </c>
      <c r="L599">
        <f>ROUNDUP(IF(B599&gt;$D$4,0,($D$4-B599+1)/365),0)</f>
        <v>0</v>
      </c>
      <c r="M599">
        <f>ROUNDUP(IF(B599&gt;$D$5,0,($D$5-B599+1)/365),0)</f>
        <v>0</v>
      </c>
      <c r="N599" s="28">
        <f>IF(OR(L599=1,M599=1),IF(B599+364&lt;=$D$5,(B599+364-$D$4+1)/365,IF(B599&gt;$D$4,($D$5-B599+1)/365,$D$6/365)),0)</f>
        <v>0</v>
      </c>
      <c r="O599" s="28">
        <f>'Data &amp; Parameter'!$E$16*'Data &amp; Parameter'!$E$17*('Data &amp; Parameter'!$E$18+'Data &amp; Parameter'!$E$19)*'Data &amp; Parameter'!$E$20*'Data &amp; Parameter'!$E$37*N599</f>
        <v>0</v>
      </c>
      <c r="P599">
        <f>ROUNDUP(IF(D599&gt;$D$4,0,($D$4-D599+1)/365),0)</f>
        <v>0</v>
      </c>
      <c r="Q599">
        <f>ROUNDUP(IF(D599&gt;$D$5,0,($D$5-D599+1)/365),0)</f>
        <v>0</v>
      </c>
      <c r="R599" s="28">
        <f>IF(OR(P599=1,Q599=1),IF(D599+364&lt;=$D$5,(D599+364-$D$4+1)/365,IF(D599&gt;$D$4,($D$5-D599+1)/365,$D$6/365)),0)</f>
        <v>0</v>
      </c>
      <c r="S599" s="28">
        <f>'Data &amp; Parameter'!$E$16*'Data &amp; Parameter'!$E$17*('Data &amp; Parameter'!$E$18+'Data &amp; Parameter'!$E$19)*'Data &amp; Parameter'!$E$20*'Data &amp; Parameter'!$E$37*R599</f>
        <v>0</v>
      </c>
      <c r="T599" s="28">
        <f t="shared" si="9"/>
        <v>0</v>
      </c>
    </row>
    <row r="600" spans="1:20" ht="15.75" customHeight="1" x14ac:dyDescent="0.35">
      <c r="A600">
        <v>593</v>
      </c>
      <c r="B600" s="76">
        <v>44234.33520833333</v>
      </c>
      <c r="C600" s="1" t="s">
        <v>1990</v>
      </c>
      <c r="D600" s="76">
        <v>44234.336134259254</v>
      </c>
      <c r="E600" s="1" t="s">
        <v>1991</v>
      </c>
      <c r="F600" s="1" t="s">
        <v>1992</v>
      </c>
      <c r="G600" s="1" t="s">
        <v>123</v>
      </c>
      <c r="H600" s="1" t="s">
        <v>124</v>
      </c>
      <c r="I600" s="1" t="s">
        <v>125</v>
      </c>
      <c r="J600" s="1" t="s">
        <v>1982</v>
      </c>
      <c r="K600" s="1" t="s">
        <v>1993</v>
      </c>
      <c r="L600">
        <f>ROUNDUP(IF(B600&gt;$D$4,0,($D$4-B600+1)/365),0)</f>
        <v>0</v>
      </c>
      <c r="M600">
        <f>ROUNDUP(IF(B600&gt;$D$5,0,($D$5-B600+1)/365),0)</f>
        <v>0</v>
      </c>
      <c r="N600" s="28">
        <f>IF(OR(L600=1,M600=1),IF(B600+364&lt;=$D$5,(B600+364-$D$4+1)/365,IF(B600&gt;$D$4,($D$5-B600+1)/365,$D$6/365)),0)</f>
        <v>0</v>
      </c>
      <c r="O600" s="28">
        <f>'Data &amp; Parameter'!$E$16*'Data &amp; Parameter'!$E$17*('Data &amp; Parameter'!$E$18+'Data &amp; Parameter'!$E$19)*'Data &amp; Parameter'!$E$20*'Data &amp; Parameter'!$E$37*N600</f>
        <v>0</v>
      </c>
      <c r="P600">
        <f>ROUNDUP(IF(D600&gt;$D$4,0,($D$4-D600+1)/365),0)</f>
        <v>0</v>
      </c>
      <c r="Q600">
        <f>ROUNDUP(IF(D600&gt;$D$5,0,($D$5-D600+1)/365),0)</f>
        <v>0</v>
      </c>
      <c r="R600" s="28">
        <f>IF(OR(P600=1,Q600=1),IF(D600+364&lt;=$D$5,(D600+364-$D$4+1)/365,IF(D600&gt;$D$4,($D$5-D600+1)/365,$D$6/365)),0)</f>
        <v>0</v>
      </c>
      <c r="S600" s="28">
        <f>'Data &amp; Parameter'!$E$16*'Data &amp; Parameter'!$E$17*('Data &amp; Parameter'!$E$18+'Data &amp; Parameter'!$E$19)*'Data &amp; Parameter'!$E$20*'Data &amp; Parameter'!$E$37*R600</f>
        <v>0</v>
      </c>
      <c r="T600" s="28">
        <f t="shared" si="9"/>
        <v>0</v>
      </c>
    </row>
    <row r="601" spans="1:20" ht="15.75" customHeight="1" x14ac:dyDescent="0.35">
      <c r="A601">
        <v>594</v>
      </c>
      <c r="B601" s="76">
        <v>44234.335983796293</v>
      </c>
      <c r="C601" s="1" t="s">
        <v>1994</v>
      </c>
      <c r="D601" s="76">
        <v>44234.336782407408</v>
      </c>
      <c r="E601" s="1" t="s">
        <v>1995</v>
      </c>
      <c r="F601" s="1" t="s">
        <v>1996</v>
      </c>
      <c r="G601" s="1" t="s">
        <v>123</v>
      </c>
      <c r="H601" s="1" t="s">
        <v>124</v>
      </c>
      <c r="I601" s="1" t="s">
        <v>125</v>
      </c>
      <c r="J601" s="1" t="s">
        <v>1955</v>
      </c>
      <c r="K601" s="1" t="s">
        <v>1969</v>
      </c>
      <c r="L601">
        <f>ROUNDUP(IF(B601&gt;$D$4,0,($D$4-B601+1)/365),0)</f>
        <v>0</v>
      </c>
      <c r="M601">
        <f>ROUNDUP(IF(B601&gt;$D$5,0,($D$5-B601+1)/365),0)</f>
        <v>0</v>
      </c>
      <c r="N601" s="28">
        <f>IF(OR(L601=1,M601=1),IF(B601+364&lt;=$D$5,(B601+364-$D$4+1)/365,IF(B601&gt;$D$4,($D$5-B601+1)/365,$D$6/365)),0)</f>
        <v>0</v>
      </c>
      <c r="O601" s="28">
        <f>'Data &amp; Parameter'!$E$16*'Data &amp; Parameter'!$E$17*('Data &amp; Parameter'!$E$18+'Data &amp; Parameter'!$E$19)*'Data &amp; Parameter'!$E$20*'Data &amp; Parameter'!$E$37*N601</f>
        <v>0</v>
      </c>
      <c r="P601">
        <f>ROUNDUP(IF(D601&gt;$D$4,0,($D$4-D601+1)/365),0)</f>
        <v>0</v>
      </c>
      <c r="Q601">
        <f>ROUNDUP(IF(D601&gt;$D$5,0,($D$5-D601+1)/365),0)</f>
        <v>0</v>
      </c>
      <c r="R601" s="28">
        <f>IF(OR(P601=1,Q601=1),IF(D601+364&lt;=$D$5,(D601+364-$D$4+1)/365,IF(D601&gt;$D$4,($D$5-D601+1)/365,$D$6/365)),0)</f>
        <v>0</v>
      </c>
      <c r="S601" s="28">
        <f>'Data &amp; Parameter'!$E$16*'Data &amp; Parameter'!$E$17*('Data &amp; Parameter'!$E$18+'Data &amp; Parameter'!$E$19)*'Data &amp; Parameter'!$E$20*'Data &amp; Parameter'!$E$37*R601</f>
        <v>0</v>
      </c>
      <c r="T601" s="28">
        <f t="shared" si="9"/>
        <v>0</v>
      </c>
    </row>
    <row r="602" spans="1:20" ht="15.75" customHeight="1" x14ac:dyDescent="0.35">
      <c r="A602">
        <v>595</v>
      </c>
      <c r="B602" s="76">
        <v>44234.338344907403</v>
      </c>
      <c r="C602" s="1" t="s">
        <v>1997</v>
      </c>
      <c r="D602" s="76">
        <v>44234.339398148149</v>
      </c>
      <c r="E602" s="1" t="s">
        <v>1998</v>
      </c>
      <c r="F602" s="1" t="s">
        <v>1999</v>
      </c>
      <c r="G602" s="1" t="s">
        <v>123</v>
      </c>
      <c r="H602" s="1" t="s">
        <v>124</v>
      </c>
      <c r="I602" s="1" t="s">
        <v>125</v>
      </c>
      <c r="J602" s="1" t="s">
        <v>1623</v>
      </c>
      <c r="K602" s="1" t="s">
        <v>2000</v>
      </c>
      <c r="L602">
        <f>ROUNDUP(IF(B602&gt;$D$4,0,($D$4-B602+1)/365),0)</f>
        <v>0</v>
      </c>
      <c r="M602">
        <f>ROUNDUP(IF(B602&gt;$D$5,0,($D$5-B602+1)/365),0)</f>
        <v>0</v>
      </c>
      <c r="N602" s="28">
        <f>IF(OR(L602=1,M602=1),IF(B602+364&lt;=$D$5,(B602+364-$D$4+1)/365,IF(B602&gt;$D$4,($D$5-B602+1)/365,$D$6/365)),0)</f>
        <v>0</v>
      </c>
      <c r="O602" s="28">
        <f>'Data &amp; Parameter'!$E$16*'Data &amp; Parameter'!$E$17*('Data &amp; Parameter'!$E$18+'Data &amp; Parameter'!$E$19)*'Data &amp; Parameter'!$E$20*'Data &amp; Parameter'!$E$37*N602</f>
        <v>0</v>
      </c>
      <c r="P602">
        <f>ROUNDUP(IF(D602&gt;$D$4,0,($D$4-D602+1)/365),0)</f>
        <v>0</v>
      </c>
      <c r="Q602">
        <f>ROUNDUP(IF(D602&gt;$D$5,0,($D$5-D602+1)/365),0)</f>
        <v>0</v>
      </c>
      <c r="R602" s="28">
        <f>IF(OR(P602=1,Q602=1),IF(D602+364&lt;=$D$5,(D602+364-$D$4+1)/365,IF(D602&gt;$D$4,($D$5-D602+1)/365,$D$6/365)),0)</f>
        <v>0</v>
      </c>
      <c r="S602" s="28">
        <f>'Data &amp; Parameter'!$E$16*'Data &amp; Parameter'!$E$17*('Data &amp; Parameter'!$E$18+'Data &amp; Parameter'!$E$19)*'Data &amp; Parameter'!$E$20*'Data &amp; Parameter'!$E$37*R602</f>
        <v>0</v>
      </c>
      <c r="T602" s="28">
        <f t="shared" si="9"/>
        <v>0</v>
      </c>
    </row>
    <row r="603" spans="1:20" ht="15.75" customHeight="1" x14ac:dyDescent="0.35">
      <c r="A603">
        <v>596</v>
      </c>
      <c r="B603" s="76">
        <v>44234.338576388887</v>
      </c>
      <c r="C603" s="1" t="s">
        <v>2001</v>
      </c>
      <c r="D603" s="76">
        <v>44234.339097222226</v>
      </c>
      <c r="E603" s="1" t="s">
        <v>2002</v>
      </c>
      <c r="F603" s="1" t="s">
        <v>2003</v>
      </c>
      <c r="G603" s="1" t="s">
        <v>123</v>
      </c>
      <c r="H603" s="1" t="s">
        <v>124</v>
      </c>
      <c r="I603" s="1" t="s">
        <v>125</v>
      </c>
      <c r="J603" s="1" t="s">
        <v>1982</v>
      </c>
      <c r="K603" s="1" t="s">
        <v>1993</v>
      </c>
      <c r="L603">
        <f>ROUNDUP(IF(B603&gt;$D$4,0,($D$4-B603+1)/365),0)</f>
        <v>0</v>
      </c>
      <c r="M603">
        <f>ROUNDUP(IF(B603&gt;$D$5,0,($D$5-B603+1)/365),0)</f>
        <v>0</v>
      </c>
      <c r="N603" s="28">
        <f>IF(OR(L603=1,M603=1),IF(B603+364&lt;=$D$5,(B603+364-$D$4+1)/365,IF(B603&gt;$D$4,($D$5-B603+1)/365,$D$6/365)),0)</f>
        <v>0</v>
      </c>
      <c r="O603" s="28">
        <f>'Data &amp; Parameter'!$E$16*'Data &amp; Parameter'!$E$17*('Data &amp; Parameter'!$E$18+'Data &amp; Parameter'!$E$19)*'Data &amp; Parameter'!$E$20*'Data &amp; Parameter'!$E$37*N603</f>
        <v>0</v>
      </c>
      <c r="P603">
        <f>ROUNDUP(IF(D603&gt;$D$4,0,($D$4-D603+1)/365),0)</f>
        <v>0</v>
      </c>
      <c r="Q603">
        <f>ROUNDUP(IF(D603&gt;$D$5,0,($D$5-D603+1)/365),0)</f>
        <v>0</v>
      </c>
      <c r="R603" s="28">
        <f>IF(OR(P603=1,Q603=1),IF(D603+364&lt;=$D$5,(D603+364-$D$4+1)/365,IF(D603&gt;$D$4,($D$5-D603+1)/365,$D$6/365)),0)</f>
        <v>0</v>
      </c>
      <c r="S603" s="28">
        <f>'Data &amp; Parameter'!$E$16*'Data &amp; Parameter'!$E$17*('Data &amp; Parameter'!$E$18+'Data &amp; Parameter'!$E$19)*'Data &amp; Parameter'!$E$20*'Data &amp; Parameter'!$E$37*R603</f>
        <v>0</v>
      </c>
      <c r="T603" s="28">
        <f t="shared" si="9"/>
        <v>0</v>
      </c>
    </row>
    <row r="604" spans="1:20" ht="15.75" customHeight="1" x14ac:dyDescent="0.35">
      <c r="A604">
        <v>597</v>
      </c>
      <c r="B604" s="76">
        <v>44234.33929398148</v>
      </c>
      <c r="C604" s="1" t="s">
        <v>2004</v>
      </c>
      <c r="D604" s="76">
        <v>44234.340057870373</v>
      </c>
      <c r="E604" s="1" t="s">
        <v>2005</v>
      </c>
      <c r="F604" s="1" t="s">
        <v>2006</v>
      </c>
      <c r="G604" s="1" t="s">
        <v>123</v>
      </c>
      <c r="H604" s="1" t="s">
        <v>124</v>
      </c>
      <c r="I604" s="1" t="s">
        <v>125</v>
      </c>
      <c r="J604" s="1" t="s">
        <v>1955</v>
      </c>
      <c r="K604" s="1" t="s">
        <v>1969</v>
      </c>
      <c r="L604">
        <f>ROUNDUP(IF(B604&gt;$D$4,0,($D$4-B604+1)/365),0)</f>
        <v>0</v>
      </c>
      <c r="M604">
        <f>ROUNDUP(IF(B604&gt;$D$5,0,($D$5-B604+1)/365),0)</f>
        <v>0</v>
      </c>
      <c r="N604" s="28">
        <f>IF(OR(L604=1,M604=1),IF(B604+364&lt;=$D$5,(B604+364-$D$4+1)/365,IF(B604&gt;$D$4,($D$5-B604+1)/365,$D$6/365)),0)</f>
        <v>0</v>
      </c>
      <c r="O604" s="28">
        <f>'Data &amp; Parameter'!$E$16*'Data &amp; Parameter'!$E$17*('Data &amp; Parameter'!$E$18+'Data &amp; Parameter'!$E$19)*'Data &amp; Parameter'!$E$20*'Data &amp; Parameter'!$E$37*N604</f>
        <v>0</v>
      </c>
      <c r="P604">
        <f>ROUNDUP(IF(D604&gt;$D$4,0,($D$4-D604+1)/365),0)</f>
        <v>0</v>
      </c>
      <c r="Q604">
        <f>ROUNDUP(IF(D604&gt;$D$5,0,($D$5-D604+1)/365),0)</f>
        <v>0</v>
      </c>
      <c r="R604" s="28">
        <f>IF(OR(P604=1,Q604=1),IF(D604+364&lt;=$D$5,(D604+364-$D$4+1)/365,IF(D604&gt;$D$4,($D$5-D604+1)/365,$D$6/365)),0)</f>
        <v>0</v>
      </c>
      <c r="S604" s="28">
        <f>'Data &amp; Parameter'!$E$16*'Data &amp; Parameter'!$E$17*('Data &amp; Parameter'!$E$18+'Data &amp; Parameter'!$E$19)*'Data &amp; Parameter'!$E$20*'Data &amp; Parameter'!$E$37*R604</f>
        <v>0</v>
      </c>
      <c r="T604" s="28">
        <f t="shared" si="9"/>
        <v>0</v>
      </c>
    </row>
    <row r="605" spans="1:20" ht="15.75" customHeight="1" x14ac:dyDescent="0.35">
      <c r="A605">
        <v>598</v>
      </c>
      <c r="B605" s="76">
        <v>44234.341828703706</v>
      </c>
      <c r="C605" s="1" t="s">
        <v>2007</v>
      </c>
      <c r="D605" s="76">
        <v>44234.342314814814</v>
      </c>
      <c r="E605" s="1" t="s">
        <v>2008</v>
      </c>
      <c r="F605" s="1" t="s">
        <v>2009</v>
      </c>
      <c r="G605" s="1" t="s">
        <v>123</v>
      </c>
      <c r="H605" s="1" t="s">
        <v>124</v>
      </c>
      <c r="I605" s="1" t="s">
        <v>125</v>
      </c>
      <c r="J605" s="1" t="s">
        <v>1982</v>
      </c>
      <c r="K605" s="1" t="s">
        <v>2010</v>
      </c>
      <c r="L605">
        <f>ROUNDUP(IF(B605&gt;$D$4,0,($D$4-B605+1)/365),0)</f>
        <v>0</v>
      </c>
      <c r="M605">
        <f>ROUNDUP(IF(B605&gt;$D$5,0,($D$5-B605+1)/365),0)</f>
        <v>0</v>
      </c>
      <c r="N605" s="28">
        <f>IF(OR(L605=1,M605=1),IF(B605+364&lt;=$D$5,(B605+364-$D$4+1)/365,IF(B605&gt;$D$4,($D$5-B605+1)/365,$D$6/365)),0)</f>
        <v>0</v>
      </c>
      <c r="O605" s="28">
        <f>'Data &amp; Parameter'!$E$16*'Data &amp; Parameter'!$E$17*('Data &amp; Parameter'!$E$18+'Data &amp; Parameter'!$E$19)*'Data &amp; Parameter'!$E$20*'Data &amp; Parameter'!$E$37*N605</f>
        <v>0</v>
      </c>
      <c r="P605">
        <f>ROUNDUP(IF(D605&gt;$D$4,0,($D$4-D605+1)/365),0)</f>
        <v>0</v>
      </c>
      <c r="Q605">
        <f>ROUNDUP(IF(D605&gt;$D$5,0,($D$5-D605+1)/365),0)</f>
        <v>0</v>
      </c>
      <c r="R605" s="28">
        <f>IF(OR(P605=1,Q605=1),IF(D605+364&lt;=$D$5,(D605+364-$D$4+1)/365,IF(D605&gt;$D$4,($D$5-D605+1)/365,$D$6/365)),0)</f>
        <v>0</v>
      </c>
      <c r="S605" s="28">
        <f>'Data &amp; Parameter'!$E$16*'Data &amp; Parameter'!$E$17*('Data &amp; Parameter'!$E$18+'Data &amp; Parameter'!$E$19)*'Data &amp; Parameter'!$E$20*'Data &amp; Parameter'!$E$37*R605</f>
        <v>0</v>
      </c>
      <c r="T605" s="28">
        <f t="shared" si="9"/>
        <v>0</v>
      </c>
    </row>
    <row r="606" spans="1:20" ht="15.75" customHeight="1" x14ac:dyDescent="0.35">
      <c r="A606">
        <v>599</v>
      </c>
      <c r="B606" s="76">
        <v>44234.342685185184</v>
      </c>
      <c r="C606" s="1" t="s">
        <v>2011</v>
      </c>
      <c r="D606" s="76">
        <v>44234.343599537038</v>
      </c>
      <c r="E606" s="1" t="s">
        <v>2012</v>
      </c>
      <c r="F606" s="1" t="s">
        <v>2013</v>
      </c>
      <c r="G606" s="1" t="s">
        <v>123</v>
      </c>
      <c r="H606" s="1" t="s">
        <v>124</v>
      </c>
      <c r="I606" s="1" t="s">
        <v>125</v>
      </c>
      <c r="J606" s="1" t="s">
        <v>1623</v>
      </c>
      <c r="K606" s="1" t="s">
        <v>1623</v>
      </c>
      <c r="L606">
        <f>ROUNDUP(IF(B606&gt;$D$4,0,($D$4-B606+1)/365),0)</f>
        <v>0</v>
      </c>
      <c r="M606">
        <f>ROUNDUP(IF(B606&gt;$D$5,0,($D$5-B606+1)/365),0)</f>
        <v>0</v>
      </c>
      <c r="N606" s="28">
        <f>IF(OR(L606=1,M606=1),IF(B606+364&lt;=$D$5,(B606+364-$D$4+1)/365,IF(B606&gt;$D$4,($D$5-B606+1)/365,$D$6/365)),0)</f>
        <v>0</v>
      </c>
      <c r="O606" s="28">
        <f>'Data &amp; Parameter'!$E$16*'Data &amp; Parameter'!$E$17*('Data &amp; Parameter'!$E$18+'Data &amp; Parameter'!$E$19)*'Data &amp; Parameter'!$E$20*'Data &amp; Parameter'!$E$37*N606</f>
        <v>0</v>
      </c>
      <c r="P606">
        <f>ROUNDUP(IF(D606&gt;$D$4,0,($D$4-D606+1)/365),0)</f>
        <v>0</v>
      </c>
      <c r="Q606">
        <f>ROUNDUP(IF(D606&gt;$D$5,0,($D$5-D606+1)/365),0)</f>
        <v>0</v>
      </c>
      <c r="R606" s="28">
        <f>IF(OR(P606=1,Q606=1),IF(D606+364&lt;=$D$5,(D606+364-$D$4+1)/365,IF(D606&gt;$D$4,($D$5-D606+1)/365,$D$6/365)),0)</f>
        <v>0</v>
      </c>
      <c r="S606" s="28">
        <f>'Data &amp; Parameter'!$E$16*'Data &amp; Parameter'!$E$17*('Data &amp; Parameter'!$E$18+'Data &amp; Parameter'!$E$19)*'Data &amp; Parameter'!$E$20*'Data &amp; Parameter'!$E$37*R606</f>
        <v>0</v>
      </c>
      <c r="T606" s="28">
        <f t="shared" si="9"/>
        <v>0</v>
      </c>
    </row>
    <row r="607" spans="1:20" ht="15.75" customHeight="1" x14ac:dyDescent="0.35">
      <c r="A607">
        <v>600</v>
      </c>
      <c r="B607" s="76">
        <v>44234.342731481476</v>
      </c>
      <c r="C607" s="1" t="s">
        <v>2014</v>
      </c>
      <c r="D607" s="76">
        <v>44234.343275462961</v>
      </c>
      <c r="E607" s="1" t="s">
        <v>2015</v>
      </c>
      <c r="F607" s="1" t="s">
        <v>2016</v>
      </c>
      <c r="G607" s="1" t="s">
        <v>123</v>
      </c>
      <c r="H607" s="1" t="s">
        <v>124</v>
      </c>
      <c r="I607" s="1" t="s">
        <v>125</v>
      </c>
      <c r="J607" s="1" t="s">
        <v>1955</v>
      </c>
      <c r="K607" s="1" t="s">
        <v>1969</v>
      </c>
      <c r="L607">
        <f>ROUNDUP(IF(B607&gt;$D$4,0,($D$4-B607+1)/365),0)</f>
        <v>0</v>
      </c>
      <c r="M607">
        <f>ROUNDUP(IF(B607&gt;$D$5,0,($D$5-B607+1)/365),0)</f>
        <v>0</v>
      </c>
      <c r="N607" s="28">
        <f>IF(OR(L607=1,M607=1),IF(B607+364&lt;=$D$5,(B607+364-$D$4+1)/365,IF(B607&gt;$D$4,($D$5-B607+1)/365,$D$6/365)),0)</f>
        <v>0</v>
      </c>
      <c r="O607" s="28">
        <f>'Data &amp; Parameter'!$E$16*'Data &amp; Parameter'!$E$17*('Data &amp; Parameter'!$E$18+'Data &amp; Parameter'!$E$19)*'Data &amp; Parameter'!$E$20*'Data &amp; Parameter'!$E$37*N607</f>
        <v>0</v>
      </c>
      <c r="P607">
        <f>ROUNDUP(IF(D607&gt;$D$4,0,($D$4-D607+1)/365),0)</f>
        <v>0</v>
      </c>
      <c r="Q607">
        <f>ROUNDUP(IF(D607&gt;$D$5,0,($D$5-D607+1)/365),0)</f>
        <v>0</v>
      </c>
      <c r="R607" s="28">
        <f>IF(OR(P607=1,Q607=1),IF(D607+364&lt;=$D$5,(D607+364-$D$4+1)/365,IF(D607&gt;$D$4,($D$5-D607+1)/365,$D$6/365)),0)</f>
        <v>0</v>
      </c>
      <c r="S607" s="28">
        <f>'Data &amp; Parameter'!$E$16*'Data &amp; Parameter'!$E$17*('Data &amp; Parameter'!$E$18+'Data &amp; Parameter'!$E$19)*'Data &amp; Parameter'!$E$20*'Data &amp; Parameter'!$E$37*R607</f>
        <v>0</v>
      </c>
      <c r="T607" s="28">
        <f t="shared" si="9"/>
        <v>0</v>
      </c>
    </row>
    <row r="608" spans="1:20" ht="15.75" customHeight="1" x14ac:dyDescent="0.35">
      <c r="A608">
        <v>601</v>
      </c>
      <c r="B608" s="76">
        <v>44234.345543981486</v>
      </c>
      <c r="C608" s="1" t="s">
        <v>2017</v>
      </c>
      <c r="D608" s="76">
        <v>44234.346331018518</v>
      </c>
      <c r="E608" s="1" t="s">
        <v>2018</v>
      </c>
      <c r="F608" s="1" t="s">
        <v>2019</v>
      </c>
      <c r="G608" s="1" t="s">
        <v>123</v>
      </c>
      <c r="H608" s="1" t="s">
        <v>124</v>
      </c>
      <c r="I608" s="1" t="s">
        <v>125</v>
      </c>
      <c r="J608" s="1" t="s">
        <v>1955</v>
      </c>
      <c r="K608" s="1" t="s">
        <v>1969</v>
      </c>
      <c r="L608">
        <f>ROUNDUP(IF(B608&gt;$D$4,0,($D$4-B608+1)/365),0)</f>
        <v>0</v>
      </c>
      <c r="M608">
        <f>ROUNDUP(IF(B608&gt;$D$5,0,($D$5-B608+1)/365),0)</f>
        <v>0</v>
      </c>
      <c r="N608" s="28">
        <f>IF(OR(L608=1,M608=1),IF(B608+364&lt;=$D$5,(B608+364-$D$4+1)/365,IF(B608&gt;$D$4,($D$5-B608+1)/365,$D$6/365)),0)</f>
        <v>0</v>
      </c>
      <c r="O608" s="28">
        <f>'Data &amp; Parameter'!$E$16*'Data &amp; Parameter'!$E$17*('Data &amp; Parameter'!$E$18+'Data &amp; Parameter'!$E$19)*'Data &amp; Parameter'!$E$20*'Data &amp; Parameter'!$E$37*N608</f>
        <v>0</v>
      </c>
      <c r="P608">
        <f>ROUNDUP(IF(D608&gt;$D$4,0,($D$4-D608+1)/365),0)</f>
        <v>0</v>
      </c>
      <c r="Q608">
        <f>ROUNDUP(IF(D608&gt;$D$5,0,($D$5-D608+1)/365),0)</f>
        <v>0</v>
      </c>
      <c r="R608" s="28">
        <f>IF(OR(P608=1,Q608=1),IF(D608+364&lt;=$D$5,(D608+364-$D$4+1)/365,IF(D608&gt;$D$4,($D$5-D608+1)/365,$D$6/365)),0)</f>
        <v>0</v>
      </c>
      <c r="S608" s="28">
        <f>'Data &amp; Parameter'!$E$16*'Data &amp; Parameter'!$E$17*('Data &amp; Parameter'!$E$18+'Data &amp; Parameter'!$E$19)*'Data &amp; Parameter'!$E$20*'Data &amp; Parameter'!$E$37*R608</f>
        <v>0</v>
      </c>
      <c r="T608" s="28">
        <f t="shared" si="9"/>
        <v>0</v>
      </c>
    </row>
    <row r="609" spans="1:20" ht="15.75" customHeight="1" x14ac:dyDescent="0.35">
      <c r="A609">
        <v>602</v>
      </c>
      <c r="B609" s="76">
        <v>44234.346192129626</v>
      </c>
      <c r="C609" s="1" t="s">
        <v>2020</v>
      </c>
      <c r="D609" s="76">
        <v>44234.346759259264</v>
      </c>
      <c r="E609" s="1" t="s">
        <v>2021</v>
      </c>
      <c r="F609" s="1" t="s">
        <v>2022</v>
      </c>
      <c r="G609" s="1" t="s">
        <v>123</v>
      </c>
      <c r="H609" s="1" t="s">
        <v>124</v>
      </c>
      <c r="I609" s="1" t="s">
        <v>125</v>
      </c>
      <c r="J609" s="1" t="s">
        <v>1982</v>
      </c>
      <c r="K609" s="1" t="s">
        <v>1993</v>
      </c>
      <c r="L609">
        <f>ROUNDUP(IF(B609&gt;$D$4,0,($D$4-B609+1)/365),0)</f>
        <v>0</v>
      </c>
      <c r="M609">
        <f>ROUNDUP(IF(B609&gt;$D$5,0,($D$5-B609+1)/365),0)</f>
        <v>0</v>
      </c>
      <c r="N609" s="28">
        <f>IF(OR(L609=1,M609=1),IF(B609+364&lt;=$D$5,(B609+364-$D$4+1)/365,IF(B609&gt;$D$4,($D$5-B609+1)/365,$D$6/365)),0)</f>
        <v>0</v>
      </c>
      <c r="O609" s="28">
        <f>'Data &amp; Parameter'!$E$16*'Data &amp; Parameter'!$E$17*('Data &amp; Parameter'!$E$18+'Data &amp; Parameter'!$E$19)*'Data &amp; Parameter'!$E$20*'Data &amp; Parameter'!$E$37*N609</f>
        <v>0</v>
      </c>
      <c r="P609">
        <f>ROUNDUP(IF(D609&gt;$D$4,0,($D$4-D609+1)/365),0)</f>
        <v>0</v>
      </c>
      <c r="Q609">
        <f>ROUNDUP(IF(D609&gt;$D$5,0,($D$5-D609+1)/365),0)</f>
        <v>0</v>
      </c>
      <c r="R609" s="28">
        <f>IF(OR(P609=1,Q609=1),IF(D609+364&lt;=$D$5,(D609+364-$D$4+1)/365,IF(D609&gt;$D$4,($D$5-D609+1)/365,$D$6/365)),0)</f>
        <v>0</v>
      </c>
      <c r="S609" s="28">
        <f>'Data &amp; Parameter'!$E$16*'Data &amp; Parameter'!$E$17*('Data &amp; Parameter'!$E$18+'Data &amp; Parameter'!$E$19)*'Data &amp; Parameter'!$E$20*'Data &amp; Parameter'!$E$37*R609</f>
        <v>0</v>
      </c>
      <c r="T609" s="28">
        <f t="shared" si="9"/>
        <v>0</v>
      </c>
    </row>
    <row r="610" spans="1:20" ht="15.75" customHeight="1" x14ac:dyDescent="0.35">
      <c r="A610">
        <v>603</v>
      </c>
      <c r="B610" s="76">
        <v>44234.347430555557</v>
      </c>
      <c r="C610" s="1" t="s">
        <v>2023</v>
      </c>
      <c r="D610" s="76">
        <v>44234.348414351851</v>
      </c>
      <c r="E610" s="1" t="s">
        <v>2024</v>
      </c>
      <c r="F610" s="1" t="s">
        <v>2025</v>
      </c>
      <c r="G610" s="1" t="s">
        <v>123</v>
      </c>
      <c r="H610" s="1" t="s">
        <v>124</v>
      </c>
      <c r="I610" s="1" t="s">
        <v>125</v>
      </c>
      <c r="J610" s="1" t="s">
        <v>1623</v>
      </c>
      <c r="K610" s="1" t="s">
        <v>2026</v>
      </c>
      <c r="L610">
        <f>ROUNDUP(IF(B610&gt;$D$4,0,($D$4-B610+1)/365),0)</f>
        <v>0</v>
      </c>
      <c r="M610">
        <f>ROUNDUP(IF(B610&gt;$D$5,0,($D$5-B610+1)/365),0)</f>
        <v>0</v>
      </c>
      <c r="N610" s="28">
        <f>IF(OR(L610=1,M610=1),IF(B610+364&lt;=$D$5,(B610+364-$D$4+1)/365,IF(B610&gt;$D$4,($D$5-B610+1)/365,$D$6/365)),0)</f>
        <v>0</v>
      </c>
      <c r="O610" s="28">
        <f>'Data &amp; Parameter'!$E$16*'Data &amp; Parameter'!$E$17*('Data &amp; Parameter'!$E$18+'Data &amp; Parameter'!$E$19)*'Data &amp; Parameter'!$E$20*'Data &amp; Parameter'!$E$37*N610</f>
        <v>0</v>
      </c>
      <c r="P610">
        <f>ROUNDUP(IF(D610&gt;$D$4,0,($D$4-D610+1)/365),0)</f>
        <v>0</v>
      </c>
      <c r="Q610">
        <f>ROUNDUP(IF(D610&gt;$D$5,0,($D$5-D610+1)/365),0)</f>
        <v>0</v>
      </c>
      <c r="R610" s="28">
        <f>IF(OR(P610=1,Q610=1),IF(D610+364&lt;=$D$5,(D610+364-$D$4+1)/365,IF(D610&gt;$D$4,($D$5-D610+1)/365,$D$6/365)),0)</f>
        <v>0</v>
      </c>
      <c r="S610" s="28">
        <f>'Data &amp; Parameter'!$E$16*'Data &amp; Parameter'!$E$17*('Data &amp; Parameter'!$E$18+'Data &amp; Parameter'!$E$19)*'Data &amp; Parameter'!$E$20*'Data &amp; Parameter'!$E$37*R610</f>
        <v>0</v>
      </c>
      <c r="T610" s="28">
        <f t="shared" si="9"/>
        <v>0</v>
      </c>
    </row>
    <row r="611" spans="1:20" ht="15.75" customHeight="1" x14ac:dyDescent="0.35">
      <c r="A611">
        <v>604</v>
      </c>
      <c r="B611" s="76">
        <v>44234.350092592591</v>
      </c>
      <c r="C611" s="1" t="s">
        <v>2027</v>
      </c>
      <c r="D611" s="76">
        <v>44234.350810185184</v>
      </c>
      <c r="E611" s="1" t="s">
        <v>2028</v>
      </c>
      <c r="F611" s="1" t="s">
        <v>2029</v>
      </c>
      <c r="G611" s="1" t="s">
        <v>123</v>
      </c>
      <c r="H611" s="1" t="s">
        <v>124</v>
      </c>
      <c r="I611" s="1" t="s">
        <v>125</v>
      </c>
      <c r="J611" s="1" t="s">
        <v>1982</v>
      </c>
      <c r="K611" s="1" t="s">
        <v>2030</v>
      </c>
      <c r="L611">
        <f>ROUNDUP(IF(B611&gt;$D$4,0,($D$4-B611+1)/365),0)</f>
        <v>0</v>
      </c>
      <c r="M611">
        <f>ROUNDUP(IF(B611&gt;$D$5,0,($D$5-B611+1)/365),0)</f>
        <v>0</v>
      </c>
      <c r="N611" s="28">
        <f>IF(OR(L611=1,M611=1),IF(B611+364&lt;=$D$5,(B611+364-$D$4+1)/365,IF(B611&gt;$D$4,($D$5-B611+1)/365,$D$6/365)),0)</f>
        <v>0</v>
      </c>
      <c r="O611" s="28">
        <f>'Data &amp; Parameter'!$E$16*'Data &amp; Parameter'!$E$17*('Data &amp; Parameter'!$E$18+'Data &amp; Parameter'!$E$19)*'Data &amp; Parameter'!$E$20*'Data &amp; Parameter'!$E$37*N611</f>
        <v>0</v>
      </c>
      <c r="P611">
        <f>ROUNDUP(IF(D611&gt;$D$4,0,($D$4-D611+1)/365),0)</f>
        <v>0</v>
      </c>
      <c r="Q611">
        <f>ROUNDUP(IF(D611&gt;$D$5,0,($D$5-D611+1)/365),0)</f>
        <v>0</v>
      </c>
      <c r="R611" s="28">
        <f>IF(OR(P611=1,Q611=1),IF(D611+364&lt;=$D$5,(D611+364-$D$4+1)/365,IF(D611&gt;$D$4,($D$5-D611+1)/365,$D$6/365)),0)</f>
        <v>0</v>
      </c>
      <c r="S611" s="28">
        <f>'Data &amp; Parameter'!$E$16*'Data &amp; Parameter'!$E$17*('Data &amp; Parameter'!$E$18+'Data &amp; Parameter'!$E$19)*'Data &amp; Parameter'!$E$20*'Data &amp; Parameter'!$E$37*R611</f>
        <v>0</v>
      </c>
      <c r="T611" s="28">
        <f t="shared" si="9"/>
        <v>0</v>
      </c>
    </row>
    <row r="612" spans="1:20" ht="15.75" customHeight="1" x14ac:dyDescent="0.35">
      <c r="A612">
        <v>605</v>
      </c>
      <c r="B612" s="76">
        <v>44234.351666666669</v>
      </c>
      <c r="C612" s="1" t="s">
        <v>2031</v>
      </c>
      <c r="D612" s="76">
        <v>44234.352372685185</v>
      </c>
      <c r="E612" s="1" t="s">
        <v>2032</v>
      </c>
      <c r="F612" s="1" t="s">
        <v>2033</v>
      </c>
      <c r="G612" s="1" t="s">
        <v>123</v>
      </c>
      <c r="H612" s="1" t="s">
        <v>124</v>
      </c>
      <c r="I612" s="1" t="s">
        <v>125</v>
      </c>
      <c r="J612" s="1" t="s">
        <v>1623</v>
      </c>
      <c r="K612" s="1" t="s">
        <v>2034</v>
      </c>
      <c r="L612">
        <f>ROUNDUP(IF(B612&gt;$D$4,0,($D$4-B612+1)/365),0)</f>
        <v>0</v>
      </c>
      <c r="M612">
        <f>ROUNDUP(IF(B612&gt;$D$5,0,($D$5-B612+1)/365),0)</f>
        <v>0</v>
      </c>
      <c r="N612" s="28">
        <f>IF(OR(L612=1,M612=1),IF(B612+364&lt;=$D$5,(B612+364-$D$4+1)/365,IF(B612&gt;$D$4,($D$5-B612+1)/365,$D$6/365)),0)</f>
        <v>0</v>
      </c>
      <c r="O612" s="28">
        <f>'Data &amp; Parameter'!$E$16*'Data &amp; Parameter'!$E$17*('Data &amp; Parameter'!$E$18+'Data &amp; Parameter'!$E$19)*'Data &amp; Parameter'!$E$20*'Data &amp; Parameter'!$E$37*N612</f>
        <v>0</v>
      </c>
      <c r="P612">
        <f>ROUNDUP(IF(D612&gt;$D$4,0,($D$4-D612+1)/365),0)</f>
        <v>0</v>
      </c>
      <c r="Q612">
        <f>ROUNDUP(IF(D612&gt;$D$5,0,($D$5-D612+1)/365),0)</f>
        <v>0</v>
      </c>
      <c r="R612" s="28">
        <f>IF(OR(P612=1,Q612=1),IF(D612+364&lt;=$D$5,(D612+364-$D$4+1)/365,IF(D612&gt;$D$4,($D$5-D612+1)/365,$D$6/365)),0)</f>
        <v>0</v>
      </c>
      <c r="S612" s="28">
        <f>'Data &amp; Parameter'!$E$16*'Data &amp; Parameter'!$E$17*('Data &amp; Parameter'!$E$18+'Data &amp; Parameter'!$E$19)*'Data &amp; Parameter'!$E$20*'Data &amp; Parameter'!$E$37*R612</f>
        <v>0</v>
      </c>
      <c r="T612" s="28">
        <f t="shared" si="9"/>
        <v>0</v>
      </c>
    </row>
    <row r="613" spans="1:20" ht="15.75" customHeight="1" x14ac:dyDescent="0.35">
      <c r="A613">
        <v>606</v>
      </c>
      <c r="B613" s="76">
        <v>44234.353437500002</v>
      </c>
      <c r="C613" s="1" t="s">
        <v>2035</v>
      </c>
      <c r="D613" s="76">
        <v>44234.353877314818</v>
      </c>
      <c r="E613" s="1" t="s">
        <v>2036</v>
      </c>
      <c r="F613" s="1" t="s">
        <v>2037</v>
      </c>
      <c r="G613" s="1" t="s">
        <v>123</v>
      </c>
      <c r="H613" s="1" t="s">
        <v>124</v>
      </c>
      <c r="I613" s="1" t="s">
        <v>125</v>
      </c>
      <c r="J613" s="1" t="s">
        <v>1982</v>
      </c>
      <c r="K613" s="1" t="s">
        <v>2030</v>
      </c>
      <c r="L613">
        <f>ROUNDUP(IF(B613&gt;$D$4,0,($D$4-B613+1)/365),0)</f>
        <v>0</v>
      </c>
      <c r="M613">
        <f>ROUNDUP(IF(B613&gt;$D$5,0,($D$5-B613+1)/365),0)</f>
        <v>0</v>
      </c>
      <c r="N613" s="28">
        <f>IF(OR(L613=1,M613=1),IF(B613+364&lt;=$D$5,(B613+364-$D$4+1)/365,IF(B613&gt;$D$4,($D$5-B613+1)/365,$D$6/365)),0)</f>
        <v>0</v>
      </c>
      <c r="O613" s="28">
        <f>'Data &amp; Parameter'!$E$16*'Data &amp; Parameter'!$E$17*('Data &amp; Parameter'!$E$18+'Data &amp; Parameter'!$E$19)*'Data &amp; Parameter'!$E$20*'Data &amp; Parameter'!$E$37*N613</f>
        <v>0</v>
      </c>
      <c r="P613">
        <f>ROUNDUP(IF(D613&gt;$D$4,0,($D$4-D613+1)/365),0)</f>
        <v>0</v>
      </c>
      <c r="Q613">
        <f>ROUNDUP(IF(D613&gt;$D$5,0,($D$5-D613+1)/365),0)</f>
        <v>0</v>
      </c>
      <c r="R613" s="28">
        <f>IF(OR(P613=1,Q613=1),IF(D613+364&lt;=$D$5,(D613+364-$D$4+1)/365,IF(D613&gt;$D$4,($D$5-D613+1)/365,$D$6/365)),0)</f>
        <v>0</v>
      </c>
      <c r="S613" s="28">
        <f>'Data &amp; Parameter'!$E$16*'Data &amp; Parameter'!$E$17*('Data &amp; Parameter'!$E$18+'Data &amp; Parameter'!$E$19)*'Data &amp; Parameter'!$E$20*'Data &amp; Parameter'!$E$37*R613</f>
        <v>0</v>
      </c>
      <c r="T613" s="28">
        <f t="shared" si="9"/>
        <v>0</v>
      </c>
    </row>
    <row r="614" spans="1:20" ht="15.75" customHeight="1" x14ac:dyDescent="0.35">
      <c r="A614">
        <v>607</v>
      </c>
      <c r="B614" s="76">
        <v>44234.357777777783</v>
      </c>
      <c r="C614" s="1" t="s">
        <v>2038</v>
      </c>
      <c r="D614" s="76">
        <v>44234.358402777776</v>
      </c>
      <c r="E614" s="1" t="s">
        <v>2039</v>
      </c>
      <c r="F614" s="1" t="s">
        <v>2040</v>
      </c>
      <c r="G614" s="1" t="s">
        <v>123</v>
      </c>
      <c r="H614" s="1" t="s">
        <v>124</v>
      </c>
      <c r="I614" s="1" t="s">
        <v>125</v>
      </c>
      <c r="J614" s="1" t="s">
        <v>1623</v>
      </c>
      <c r="K614" s="1" t="s">
        <v>2034</v>
      </c>
      <c r="L614">
        <f>ROUNDUP(IF(B614&gt;$D$4,0,($D$4-B614+1)/365),0)</f>
        <v>0</v>
      </c>
      <c r="M614">
        <f>ROUNDUP(IF(B614&gt;$D$5,0,($D$5-B614+1)/365),0)</f>
        <v>0</v>
      </c>
      <c r="N614" s="28">
        <f>IF(OR(L614=1,M614=1),IF(B614+364&lt;=$D$5,(B614+364-$D$4+1)/365,IF(B614&gt;$D$4,($D$5-B614+1)/365,$D$6/365)),0)</f>
        <v>0</v>
      </c>
      <c r="O614" s="28">
        <f>'Data &amp; Parameter'!$E$16*'Data &amp; Parameter'!$E$17*('Data &amp; Parameter'!$E$18+'Data &amp; Parameter'!$E$19)*'Data &amp; Parameter'!$E$20*'Data &amp; Parameter'!$E$37*N614</f>
        <v>0</v>
      </c>
      <c r="P614">
        <f>ROUNDUP(IF(D614&gt;$D$4,0,($D$4-D614+1)/365),0)</f>
        <v>0</v>
      </c>
      <c r="Q614">
        <f>ROUNDUP(IF(D614&gt;$D$5,0,($D$5-D614+1)/365),0)</f>
        <v>0</v>
      </c>
      <c r="R614" s="28">
        <f>IF(OR(P614=1,Q614=1),IF(D614+364&lt;=$D$5,(D614+364-$D$4+1)/365,IF(D614&gt;$D$4,($D$5-D614+1)/365,$D$6/365)),0)</f>
        <v>0</v>
      </c>
      <c r="S614" s="28">
        <f>'Data &amp; Parameter'!$E$16*'Data &amp; Parameter'!$E$17*('Data &amp; Parameter'!$E$18+'Data &amp; Parameter'!$E$19)*'Data &amp; Parameter'!$E$20*'Data &amp; Parameter'!$E$37*R614</f>
        <v>0</v>
      </c>
      <c r="T614" s="28">
        <f t="shared" si="9"/>
        <v>0</v>
      </c>
    </row>
    <row r="615" spans="1:20" ht="15.75" customHeight="1" x14ac:dyDescent="0.35">
      <c r="A615">
        <v>608</v>
      </c>
      <c r="B615" s="76">
        <v>44234.359618055554</v>
      </c>
      <c r="C615" s="1" t="s">
        <v>2041</v>
      </c>
      <c r="D615" s="76">
        <v>44234.360196759255</v>
      </c>
      <c r="E615" s="1" t="s">
        <v>2042</v>
      </c>
      <c r="F615" s="1" t="s">
        <v>2043</v>
      </c>
      <c r="G615" s="1" t="s">
        <v>123</v>
      </c>
      <c r="H615" s="1" t="s">
        <v>124</v>
      </c>
      <c r="I615" s="1" t="s">
        <v>125</v>
      </c>
      <c r="J615" s="1" t="s">
        <v>1982</v>
      </c>
      <c r="K615" s="1" t="s">
        <v>2030</v>
      </c>
      <c r="L615">
        <f>ROUNDUP(IF(B615&gt;$D$4,0,($D$4-B615+1)/365),0)</f>
        <v>0</v>
      </c>
      <c r="M615">
        <f>ROUNDUP(IF(B615&gt;$D$5,0,($D$5-B615+1)/365),0)</f>
        <v>0</v>
      </c>
      <c r="N615" s="28">
        <f>IF(OR(L615=1,M615=1),IF(B615+364&lt;=$D$5,(B615+364-$D$4+1)/365,IF(B615&gt;$D$4,($D$5-B615+1)/365,$D$6/365)),0)</f>
        <v>0</v>
      </c>
      <c r="O615" s="28">
        <f>'Data &amp; Parameter'!$E$16*'Data &amp; Parameter'!$E$17*('Data &amp; Parameter'!$E$18+'Data &amp; Parameter'!$E$19)*'Data &amp; Parameter'!$E$20*'Data &amp; Parameter'!$E$37*N615</f>
        <v>0</v>
      </c>
      <c r="P615">
        <f>ROUNDUP(IF(D615&gt;$D$4,0,($D$4-D615+1)/365),0)</f>
        <v>0</v>
      </c>
      <c r="Q615">
        <f>ROUNDUP(IF(D615&gt;$D$5,0,($D$5-D615+1)/365),0)</f>
        <v>0</v>
      </c>
      <c r="R615" s="28">
        <f>IF(OR(P615=1,Q615=1),IF(D615+364&lt;=$D$5,(D615+364-$D$4+1)/365,IF(D615&gt;$D$4,($D$5-D615+1)/365,$D$6/365)),0)</f>
        <v>0</v>
      </c>
      <c r="S615" s="28">
        <f>'Data &amp; Parameter'!$E$16*'Data &amp; Parameter'!$E$17*('Data &amp; Parameter'!$E$18+'Data &amp; Parameter'!$E$19)*'Data &amp; Parameter'!$E$20*'Data &amp; Parameter'!$E$37*R615</f>
        <v>0</v>
      </c>
      <c r="T615" s="28">
        <f t="shared" si="9"/>
        <v>0</v>
      </c>
    </row>
    <row r="616" spans="1:20" ht="15.75" customHeight="1" x14ac:dyDescent="0.35">
      <c r="A616">
        <v>609</v>
      </c>
      <c r="B616" s="76">
        <v>44234.36146990741</v>
      </c>
      <c r="C616" s="1" t="s">
        <v>2044</v>
      </c>
      <c r="D616" s="76">
        <v>44234.362361111111</v>
      </c>
      <c r="E616" s="1" t="s">
        <v>2045</v>
      </c>
      <c r="F616" s="1" t="s">
        <v>2046</v>
      </c>
      <c r="G616" s="1" t="s">
        <v>123</v>
      </c>
      <c r="H616" s="1" t="s">
        <v>124</v>
      </c>
      <c r="I616" s="1" t="s">
        <v>125</v>
      </c>
      <c r="J616" s="1" t="s">
        <v>1955</v>
      </c>
      <c r="K616" s="1" t="s">
        <v>2047</v>
      </c>
      <c r="L616">
        <f>ROUNDUP(IF(B616&gt;$D$4,0,($D$4-B616+1)/365),0)</f>
        <v>0</v>
      </c>
      <c r="M616">
        <f>ROUNDUP(IF(B616&gt;$D$5,0,($D$5-B616+1)/365),0)</f>
        <v>0</v>
      </c>
      <c r="N616" s="28">
        <f>IF(OR(L616=1,M616=1),IF(B616+364&lt;=$D$5,(B616+364-$D$4+1)/365,IF(B616&gt;$D$4,($D$5-B616+1)/365,$D$6/365)),0)</f>
        <v>0</v>
      </c>
      <c r="O616" s="28">
        <f>'Data &amp; Parameter'!$E$16*'Data &amp; Parameter'!$E$17*('Data &amp; Parameter'!$E$18+'Data &amp; Parameter'!$E$19)*'Data &amp; Parameter'!$E$20*'Data &amp; Parameter'!$E$37*N616</f>
        <v>0</v>
      </c>
      <c r="P616">
        <f>ROUNDUP(IF(D616&gt;$D$4,0,($D$4-D616+1)/365),0)</f>
        <v>0</v>
      </c>
      <c r="Q616">
        <f>ROUNDUP(IF(D616&gt;$D$5,0,($D$5-D616+1)/365),0)</f>
        <v>0</v>
      </c>
      <c r="R616" s="28">
        <f>IF(OR(P616=1,Q616=1),IF(D616+364&lt;=$D$5,(D616+364-$D$4+1)/365,IF(D616&gt;$D$4,($D$5-D616+1)/365,$D$6/365)),0)</f>
        <v>0</v>
      </c>
      <c r="S616" s="28">
        <f>'Data &amp; Parameter'!$E$16*'Data &amp; Parameter'!$E$17*('Data &amp; Parameter'!$E$18+'Data &amp; Parameter'!$E$19)*'Data &amp; Parameter'!$E$20*'Data &amp; Parameter'!$E$37*R616</f>
        <v>0</v>
      </c>
      <c r="T616" s="28">
        <f t="shared" si="9"/>
        <v>0</v>
      </c>
    </row>
    <row r="617" spans="1:20" ht="15.75" customHeight="1" x14ac:dyDescent="0.35">
      <c r="A617">
        <v>610</v>
      </c>
      <c r="B617" s="76">
        <v>44234.362974537042</v>
      </c>
      <c r="C617" s="1" t="s">
        <v>2048</v>
      </c>
      <c r="D617" s="76">
        <v>44234.363865740743</v>
      </c>
      <c r="E617" s="1" t="s">
        <v>2049</v>
      </c>
      <c r="F617" s="1" t="s">
        <v>2050</v>
      </c>
      <c r="G617" s="1" t="s">
        <v>123</v>
      </c>
      <c r="H617" s="1" t="s">
        <v>124</v>
      </c>
      <c r="I617" s="1" t="s">
        <v>125</v>
      </c>
      <c r="J617" s="1" t="s">
        <v>1623</v>
      </c>
      <c r="K617" s="1" t="s">
        <v>1624</v>
      </c>
      <c r="L617">
        <f>ROUNDUP(IF(B617&gt;$D$4,0,($D$4-B617+1)/365),0)</f>
        <v>0</v>
      </c>
      <c r="M617">
        <f>ROUNDUP(IF(B617&gt;$D$5,0,($D$5-B617+1)/365),0)</f>
        <v>0</v>
      </c>
      <c r="N617" s="28">
        <f>IF(OR(L617=1,M617=1),IF(B617+364&lt;=$D$5,(B617+364-$D$4+1)/365,IF(B617&gt;$D$4,($D$5-B617+1)/365,$D$6/365)),0)</f>
        <v>0</v>
      </c>
      <c r="O617" s="28">
        <f>'Data &amp; Parameter'!$E$16*'Data &amp; Parameter'!$E$17*('Data &amp; Parameter'!$E$18+'Data &amp; Parameter'!$E$19)*'Data &amp; Parameter'!$E$20*'Data &amp; Parameter'!$E$37*N617</f>
        <v>0</v>
      </c>
      <c r="P617">
        <f>ROUNDUP(IF(D617&gt;$D$4,0,($D$4-D617+1)/365),0)</f>
        <v>0</v>
      </c>
      <c r="Q617">
        <f>ROUNDUP(IF(D617&gt;$D$5,0,($D$5-D617+1)/365),0)</f>
        <v>0</v>
      </c>
      <c r="R617" s="28">
        <f>IF(OR(P617=1,Q617=1),IF(D617+364&lt;=$D$5,(D617+364-$D$4+1)/365,IF(D617&gt;$D$4,($D$5-D617+1)/365,$D$6/365)),0)</f>
        <v>0</v>
      </c>
      <c r="S617" s="28">
        <f>'Data &amp; Parameter'!$E$16*'Data &amp; Parameter'!$E$17*('Data &amp; Parameter'!$E$18+'Data &amp; Parameter'!$E$19)*'Data &amp; Parameter'!$E$20*'Data &amp; Parameter'!$E$37*R617</f>
        <v>0</v>
      </c>
      <c r="T617" s="28">
        <f t="shared" si="9"/>
        <v>0</v>
      </c>
    </row>
    <row r="618" spans="1:20" ht="15.75" customHeight="1" x14ac:dyDescent="0.35">
      <c r="A618">
        <v>611</v>
      </c>
      <c r="B618" s="76">
        <v>44234.363865740743</v>
      </c>
      <c r="C618" s="1" t="s">
        <v>2051</v>
      </c>
      <c r="D618" s="76">
        <v>44234.364583333328</v>
      </c>
      <c r="E618" s="1" t="s">
        <v>2052</v>
      </c>
      <c r="F618" s="1" t="s">
        <v>2053</v>
      </c>
      <c r="G618" s="1" t="s">
        <v>123</v>
      </c>
      <c r="H618" s="1" t="s">
        <v>124</v>
      </c>
      <c r="I618" s="1" t="s">
        <v>125</v>
      </c>
      <c r="J618" s="1" t="s">
        <v>1982</v>
      </c>
      <c r="K618" s="1" t="s">
        <v>2030</v>
      </c>
      <c r="L618">
        <f>ROUNDUP(IF(B618&gt;$D$4,0,($D$4-B618+1)/365),0)</f>
        <v>0</v>
      </c>
      <c r="M618">
        <f>ROUNDUP(IF(B618&gt;$D$5,0,($D$5-B618+1)/365),0)</f>
        <v>0</v>
      </c>
      <c r="N618" s="28">
        <f>IF(OR(L618=1,M618=1),IF(B618+364&lt;=$D$5,(B618+364-$D$4+1)/365,IF(B618&gt;$D$4,($D$5-B618+1)/365,$D$6/365)),0)</f>
        <v>0</v>
      </c>
      <c r="O618" s="28">
        <f>'Data &amp; Parameter'!$E$16*'Data &amp; Parameter'!$E$17*('Data &amp; Parameter'!$E$18+'Data &amp; Parameter'!$E$19)*'Data &amp; Parameter'!$E$20*'Data &amp; Parameter'!$E$37*N618</f>
        <v>0</v>
      </c>
      <c r="P618">
        <f>ROUNDUP(IF(D618&gt;$D$4,0,($D$4-D618+1)/365),0)</f>
        <v>0</v>
      </c>
      <c r="Q618">
        <f>ROUNDUP(IF(D618&gt;$D$5,0,($D$5-D618+1)/365),0)</f>
        <v>0</v>
      </c>
      <c r="R618" s="28">
        <f>IF(OR(P618=1,Q618=1),IF(D618+364&lt;=$D$5,(D618+364-$D$4+1)/365,IF(D618&gt;$D$4,($D$5-D618+1)/365,$D$6/365)),0)</f>
        <v>0</v>
      </c>
      <c r="S618" s="28">
        <f>'Data &amp; Parameter'!$E$16*'Data &amp; Parameter'!$E$17*('Data &amp; Parameter'!$E$18+'Data &amp; Parameter'!$E$19)*'Data &amp; Parameter'!$E$20*'Data &amp; Parameter'!$E$37*R618</f>
        <v>0</v>
      </c>
      <c r="T618" s="28">
        <f t="shared" si="9"/>
        <v>0</v>
      </c>
    </row>
    <row r="619" spans="1:20" ht="15.75" customHeight="1" x14ac:dyDescent="0.35">
      <c r="A619">
        <v>612</v>
      </c>
      <c r="B619" s="76">
        <v>44234.365844907406</v>
      </c>
      <c r="C619" s="1" t="s">
        <v>2054</v>
      </c>
      <c r="D619" s="76">
        <v>44234.366261574076</v>
      </c>
      <c r="E619" s="1" t="s">
        <v>2055</v>
      </c>
      <c r="F619" s="1" t="s">
        <v>2056</v>
      </c>
      <c r="G619" s="1" t="s">
        <v>123</v>
      </c>
      <c r="H619" s="1" t="s">
        <v>124</v>
      </c>
      <c r="I619" s="1" t="s">
        <v>125</v>
      </c>
      <c r="J619" s="1" t="s">
        <v>1623</v>
      </c>
      <c r="K619" s="1" t="s">
        <v>1624</v>
      </c>
      <c r="L619">
        <f>ROUNDUP(IF(B619&gt;$D$4,0,($D$4-B619+1)/365),0)</f>
        <v>0</v>
      </c>
      <c r="M619">
        <f>ROUNDUP(IF(B619&gt;$D$5,0,($D$5-B619+1)/365),0)</f>
        <v>0</v>
      </c>
      <c r="N619" s="28">
        <f>IF(OR(L619=1,M619=1),IF(B619+364&lt;=$D$5,(B619+364-$D$4+1)/365,IF(B619&gt;$D$4,($D$5-B619+1)/365,$D$6/365)),0)</f>
        <v>0</v>
      </c>
      <c r="O619" s="28">
        <f>'Data &amp; Parameter'!$E$16*'Data &amp; Parameter'!$E$17*('Data &amp; Parameter'!$E$18+'Data &amp; Parameter'!$E$19)*'Data &amp; Parameter'!$E$20*'Data &amp; Parameter'!$E$37*N619</f>
        <v>0</v>
      </c>
      <c r="P619">
        <f>ROUNDUP(IF(D619&gt;$D$4,0,($D$4-D619+1)/365),0)</f>
        <v>0</v>
      </c>
      <c r="Q619">
        <f>ROUNDUP(IF(D619&gt;$D$5,0,($D$5-D619+1)/365),0)</f>
        <v>0</v>
      </c>
      <c r="R619" s="28">
        <f>IF(OR(P619=1,Q619=1),IF(D619+364&lt;=$D$5,(D619+364-$D$4+1)/365,IF(D619&gt;$D$4,($D$5-D619+1)/365,$D$6/365)),0)</f>
        <v>0</v>
      </c>
      <c r="S619" s="28">
        <f>'Data &amp; Parameter'!$E$16*'Data &amp; Parameter'!$E$17*('Data &amp; Parameter'!$E$18+'Data &amp; Parameter'!$E$19)*'Data &amp; Parameter'!$E$20*'Data &amp; Parameter'!$E$37*R619</f>
        <v>0</v>
      </c>
      <c r="T619" s="28">
        <f t="shared" si="9"/>
        <v>0</v>
      </c>
    </row>
    <row r="620" spans="1:20" ht="15.75" customHeight="1" x14ac:dyDescent="0.35">
      <c r="A620">
        <v>613</v>
      </c>
      <c r="B620" s="76">
        <v>44234.368287037039</v>
      </c>
      <c r="C620" s="1" t="s">
        <v>2057</v>
      </c>
      <c r="D620" s="76">
        <v>44234.369120370371</v>
      </c>
      <c r="E620" s="1" t="s">
        <v>2058</v>
      </c>
      <c r="F620" s="1" t="s">
        <v>2059</v>
      </c>
      <c r="G620" s="1" t="s">
        <v>123</v>
      </c>
      <c r="H620" s="1" t="s">
        <v>124</v>
      </c>
      <c r="I620" s="1" t="s">
        <v>125</v>
      </c>
      <c r="J620" s="1" t="s">
        <v>1623</v>
      </c>
      <c r="K620" s="1" t="s">
        <v>1624</v>
      </c>
      <c r="L620">
        <f>ROUNDUP(IF(B620&gt;$D$4,0,($D$4-B620+1)/365),0)</f>
        <v>0</v>
      </c>
      <c r="M620">
        <f>ROUNDUP(IF(B620&gt;$D$5,0,($D$5-B620+1)/365),0)</f>
        <v>0</v>
      </c>
      <c r="N620" s="28">
        <f>IF(OR(L620=1,M620=1),IF(B620+364&lt;=$D$5,(B620+364-$D$4+1)/365,IF(B620&gt;$D$4,($D$5-B620+1)/365,$D$6/365)),0)</f>
        <v>0</v>
      </c>
      <c r="O620" s="28">
        <f>'Data &amp; Parameter'!$E$16*'Data &amp; Parameter'!$E$17*('Data &amp; Parameter'!$E$18+'Data &amp; Parameter'!$E$19)*'Data &amp; Parameter'!$E$20*'Data &amp; Parameter'!$E$37*N620</f>
        <v>0</v>
      </c>
      <c r="P620">
        <f>ROUNDUP(IF(D620&gt;$D$4,0,($D$4-D620+1)/365),0)</f>
        <v>0</v>
      </c>
      <c r="Q620">
        <f>ROUNDUP(IF(D620&gt;$D$5,0,($D$5-D620+1)/365),0)</f>
        <v>0</v>
      </c>
      <c r="R620" s="28">
        <f>IF(OR(P620=1,Q620=1),IF(D620+364&lt;=$D$5,(D620+364-$D$4+1)/365,IF(D620&gt;$D$4,($D$5-D620+1)/365,$D$6/365)),0)</f>
        <v>0</v>
      </c>
      <c r="S620" s="28">
        <f>'Data &amp; Parameter'!$E$16*'Data &amp; Parameter'!$E$17*('Data &amp; Parameter'!$E$18+'Data &amp; Parameter'!$E$19)*'Data &amp; Parameter'!$E$20*'Data &amp; Parameter'!$E$37*R620</f>
        <v>0</v>
      </c>
      <c r="T620" s="28">
        <f t="shared" si="9"/>
        <v>0</v>
      </c>
    </row>
    <row r="621" spans="1:20" ht="15.75" customHeight="1" x14ac:dyDescent="0.35">
      <c r="A621">
        <v>614</v>
      </c>
      <c r="B621" s="76">
        <v>44234.36991898148</v>
      </c>
      <c r="C621" s="1" t="s">
        <v>2060</v>
      </c>
      <c r="D621" s="76">
        <v>44234.370590277773</v>
      </c>
      <c r="E621" s="1" t="s">
        <v>2061</v>
      </c>
      <c r="F621" s="1" t="s">
        <v>2062</v>
      </c>
      <c r="G621" s="1" t="s">
        <v>123</v>
      </c>
      <c r="H621" s="1" t="s">
        <v>124</v>
      </c>
      <c r="I621" s="1" t="s">
        <v>125</v>
      </c>
      <c r="J621" s="1" t="s">
        <v>1982</v>
      </c>
      <c r="K621" s="1" t="s">
        <v>1993</v>
      </c>
      <c r="L621">
        <f>ROUNDUP(IF(B621&gt;$D$4,0,($D$4-B621+1)/365),0)</f>
        <v>0</v>
      </c>
      <c r="M621">
        <f>ROUNDUP(IF(B621&gt;$D$5,0,($D$5-B621+1)/365),0)</f>
        <v>0</v>
      </c>
      <c r="N621" s="28">
        <f>IF(OR(L621=1,M621=1),IF(B621+364&lt;=$D$5,(B621+364-$D$4+1)/365,IF(B621&gt;$D$4,($D$5-B621+1)/365,$D$6/365)),0)</f>
        <v>0</v>
      </c>
      <c r="O621" s="28">
        <f>'Data &amp; Parameter'!$E$16*'Data &amp; Parameter'!$E$17*('Data &amp; Parameter'!$E$18+'Data &amp; Parameter'!$E$19)*'Data &amp; Parameter'!$E$20*'Data &amp; Parameter'!$E$37*N621</f>
        <v>0</v>
      </c>
      <c r="P621">
        <f>ROUNDUP(IF(D621&gt;$D$4,0,($D$4-D621+1)/365),0)</f>
        <v>0</v>
      </c>
      <c r="Q621">
        <f>ROUNDUP(IF(D621&gt;$D$5,0,($D$5-D621+1)/365),0)</f>
        <v>0</v>
      </c>
      <c r="R621" s="28">
        <f>IF(OR(P621=1,Q621=1),IF(D621+364&lt;=$D$5,(D621+364-$D$4+1)/365,IF(D621&gt;$D$4,($D$5-D621+1)/365,$D$6/365)),0)</f>
        <v>0</v>
      </c>
      <c r="S621" s="28">
        <f>'Data &amp; Parameter'!$E$16*'Data &amp; Parameter'!$E$17*('Data &amp; Parameter'!$E$18+'Data &amp; Parameter'!$E$19)*'Data &amp; Parameter'!$E$20*'Data &amp; Parameter'!$E$37*R621</f>
        <v>0</v>
      </c>
      <c r="T621" s="28">
        <f t="shared" si="9"/>
        <v>0</v>
      </c>
    </row>
    <row r="622" spans="1:20" ht="15.75" customHeight="1" x14ac:dyDescent="0.35">
      <c r="A622">
        <v>615</v>
      </c>
      <c r="B622" s="76">
        <v>44234.371770833328</v>
      </c>
      <c r="C622" s="1" t="s">
        <v>2063</v>
      </c>
      <c r="D622" s="76">
        <v>44234.374479166669</v>
      </c>
      <c r="E622" s="1" t="s">
        <v>2064</v>
      </c>
      <c r="F622" s="1" t="s">
        <v>2065</v>
      </c>
      <c r="G622" s="1" t="s">
        <v>123</v>
      </c>
      <c r="H622" s="1" t="s">
        <v>124</v>
      </c>
      <c r="I622" s="1" t="s">
        <v>125</v>
      </c>
      <c r="J622" s="1" t="s">
        <v>1955</v>
      </c>
      <c r="K622" s="1" t="s">
        <v>2066</v>
      </c>
      <c r="L622">
        <f>ROUNDUP(IF(B622&gt;$D$4,0,($D$4-B622+1)/365),0)</f>
        <v>0</v>
      </c>
      <c r="M622">
        <f>ROUNDUP(IF(B622&gt;$D$5,0,($D$5-B622+1)/365),0)</f>
        <v>0</v>
      </c>
      <c r="N622" s="28">
        <f>IF(OR(L622=1,M622=1),IF(B622+364&lt;=$D$5,(B622+364-$D$4+1)/365,IF(B622&gt;$D$4,($D$5-B622+1)/365,$D$6/365)),0)</f>
        <v>0</v>
      </c>
      <c r="O622" s="28">
        <f>'Data &amp; Parameter'!$E$16*'Data &amp; Parameter'!$E$17*('Data &amp; Parameter'!$E$18+'Data &amp; Parameter'!$E$19)*'Data &amp; Parameter'!$E$20*'Data &amp; Parameter'!$E$37*N622</f>
        <v>0</v>
      </c>
      <c r="P622">
        <f>ROUNDUP(IF(D622&gt;$D$4,0,($D$4-D622+1)/365),0)</f>
        <v>0</v>
      </c>
      <c r="Q622">
        <f>ROUNDUP(IF(D622&gt;$D$5,0,($D$5-D622+1)/365),0)</f>
        <v>0</v>
      </c>
      <c r="R622" s="28">
        <f>IF(OR(P622=1,Q622=1),IF(D622+364&lt;=$D$5,(D622+364-$D$4+1)/365,IF(D622&gt;$D$4,($D$5-D622+1)/365,$D$6/365)),0)</f>
        <v>0</v>
      </c>
      <c r="S622" s="28">
        <f>'Data &amp; Parameter'!$E$16*'Data &amp; Parameter'!$E$17*('Data &amp; Parameter'!$E$18+'Data &amp; Parameter'!$E$19)*'Data &amp; Parameter'!$E$20*'Data &amp; Parameter'!$E$37*R622</f>
        <v>0</v>
      </c>
      <c r="T622" s="28">
        <f t="shared" si="9"/>
        <v>0</v>
      </c>
    </row>
    <row r="623" spans="1:20" ht="15.75" customHeight="1" x14ac:dyDescent="0.35">
      <c r="A623">
        <v>616</v>
      </c>
      <c r="B623" s="76">
        <v>44234.372627314813</v>
      </c>
      <c r="C623" s="1" t="s">
        <v>2067</v>
      </c>
      <c r="D623" s="76">
        <v>44234.374837962961</v>
      </c>
      <c r="E623" s="1" t="s">
        <v>2068</v>
      </c>
      <c r="F623" s="1" t="s">
        <v>2069</v>
      </c>
      <c r="G623" s="1" t="s">
        <v>123</v>
      </c>
      <c r="H623" s="1" t="s">
        <v>124</v>
      </c>
      <c r="I623" s="1" t="s">
        <v>125</v>
      </c>
      <c r="J623" s="1" t="s">
        <v>1623</v>
      </c>
      <c r="K623" s="1" t="s">
        <v>1624</v>
      </c>
      <c r="L623">
        <f>ROUNDUP(IF(B623&gt;$D$4,0,($D$4-B623+1)/365),0)</f>
        <v>0</v>
      </c>
      <c r="M623">
        <f>ROUNDUP(IF(B623&gt;$D$5,0,($D$5-B623+1)/365),0)</f>
        <v>0</v>
      </c>
      <c r="N623" s="28">
        <f>IF(OR(L623=1,M623=1),IF(B623+364&lt;=$D$5,(B623+364-$D$4+1)/365,IF(B623&gt;$D$4,($D$5-B623+1)/365,$D$6/365)),0)</f>
        <v>0</v>
      </c>
      <c r="O623" s="28">
        <f>'Data &amp; Parameter'!$E$16*'Data &amp; Parameter'!$E$17*('Data &amp; Parameter'!$E$18+'Data &amp; Parameter'!$E$19)*'Data &amp; Parameter'!$E$20*'Data &amp; Parameter'!$E$37*N623</f>
        <v>0</v>
      </c>
      <c r="P623">
        <f>ROUNDUP(IF(D623&gt;$D$4,0,($D$4-D623+1)/365),0)</f>
        <v>0</v>
      </c>
      <c r="Q623">
        <f>ROUNDUP(IF(D623&gt;$D$5,0,($D$5-D623+1)/365),0)</f>
        <v>0</v>
      </c>
      <c r="R623" s="28">
        <f>IF(OR(P623=1,Q623=1),IF(D623+364&lt;=$D$5,(D623+364-$D$4+1)/365,IF(D623&gt;$D$4,($D$5-D623+1)/365,$D$6/365)),0)</f>
        <v>0</v>
      </c>
      <c r="S623" s="28">
        <f>'Data &amp; Parameter'!$E$16*'Data &amp; Parameter'!$E$17*('Data &amp; Parameter'!$E$18+'Data &amp; Parameter'!$E$19)*'Data &amp; Parameter'!$E$20*'Data &amp; Parameter'!$E$37*R623</f>
        <v>0</v>
      </c>
      <c r="T623" s="28">
        <f t="shared" si="9"/>
        <v>0</v>
      </c>
    </row>
    <row r="624" spans="1:20" ht="15.75" customHeight="1" x14ac:dyDescent="0.35">
      <c r="A624">
        <v>617</v>
      </c>
      <c r="B624" s="76">
        <v>44234.372870370367</v>
      </c>
      <c r="C624" s="1" t="s">
        <v>2070</v>
      </c>
      <c r="D624" s="76">
        <v>44234.373483796298</v>
      </c>
      <c r="E624" s="1" t="s">
        <v>2071</v>
      </c>
      <c r="F624" s="1" t="s">
        <v>2072</v>
      </c>
      <c r="G624" s="1" t="s">
        <v>123</v>
      </c>
      <c r="H624" s="1" t="s">
        <v>124</v>
      </c>
      <c r="I624" s="1" t="s">
        <v>125</v>
      </c>
      <c r="J624" s="1" t="s">
        <v>1982</v>
      </c>
      <c r="K624" s="1" t="s">
        <v>2030</v>
      </c>
      <c r="L624">
        <f>ROUNDUP(IF(B624&gt;$D$4,0,($D$4-B624+1)/365),0)</f>
        <v>0</v>
      </c>
      <c r="M624">
        <f>ROUNDUP(IF(B624&gt;$D$5,0,($D$5-B624+1)/365),0)</f>
        <v>0</v>
      </c>
      <c r="N624" s="28">
        <f>IF(OR(L624=1,M624=1),IF(B624+364&lt;=$D$5,(B624+364-$D$4+1)/365,IF(B624&gt;$D$4,($D$5-B624+1)/365,$D$6/365)),0)</f>
        <v>0</v>
      </c>
      <c r="O624" s="28">
        <f>'Data &amp; Parameter'!$E$16*'Data &amp; Parameter'!$E$17*('Data &amp; Parameter'!$E$18+'Data &amp; Parameter'!$E$19)*'Data &amp; Parameter'!$E$20*'Data &amp; Parameter'!$E$37*N624</f>
        <v>0</v>
      </c>
      <c r="P624">
        <f>ROUNDUP(IF(D624&gt;$D$4,0,($D$4-D624+1)/365),0)</f>
        <v>0</v>
      </c>
      <c r="Q624">
        <f>ROUNDUP(IF(D624&gt;$D$5,0,($D$5-D624+1)/365),0)</f>
        <v>0</v>
      </c>
      <c r="R624" s="28">
        <f>IF(OR(P624=1,Q624=1),IF(D624+364&lt;=$D$5,(D624+364-$D$4+1)/365,IF(D624&gt;$D$4,($D$5-D624+1)/365,$D$6/365)),0)</f>
        <v>0</v>
      </c>
      <c r="S624" s="28">
        <f>'Data &amp; Parameter'!$E$16*'Data &amp; Parameter'!$E$17*('Data &amp; Parameter'!$E$18+'Data &amp; Parameter'!$E$19)*'Data &amp; Parameter'!$E$20*'Data &amp; Parameter'!$E$37*R624</f>
        <v>0</v>
      </c>
      <c r="T624" s="28">
        <f t="shared" si="9"/>
        <v>0</v>
      </c>
    </row>
    <row r="625" spans="1:20" ht="15.75" customHeight="1" x14ac:dyDescent="0.35">
      <c r="A625">
        <v>618</v>
      </c>
      <c r="B625" s="76">
        <v>44234.376423611116</v>
      </c>
      <c r="C625" s="1" t="s">
        <v>2073</v>
      </c>
      <c r="D625" s="76">
        <v>44234.377025462964</v>
      </c>
      <c r="E625" s="1" t="s">
        <v>2074</v>
      </c>
      <c r="F625" s="1" t="s">
        <v>2075</v>
      </c>
      <c r="G625" s="1" t="s">
        <v>123</v>
      </c>
      <c r="H625" s="1" t="s">
        <v>124</v>
      </c>
      <c r="I625" s="1" t="s">
        <v>125</v>
      </c>
      <c r="J625" s="1" t="s">
        <v>1982</v>
      </c>
      <c r="K625" s="1" t="s">
        <v>2076</v>
      </c>
      <c r="L625">
        <f>ROUNDUP(IF(B625&gt;$D$4,0,($D$4-B625+1)/365),0)</f>
        <v>0</v>
      </c>
      <c r="M625">
        <f>ROUNDUP(IF(B625&gt;$D$5,0,($D$5-B625+1)/365),0)</f>
        <v>0</v>
      </c>
      <c r="N625" s="28">
        <f>IF(OR(L625=1,M625=1),IF(B625+364&lt;=$D$5,(B625+364-$D$4+1)/365,IF(B625&gt;$D$4,($D$5-B625+1)/365,$D$6/365)),0)</f>
        <v>0</v>
      </c>
      <c r="O625" s="28">
        <f>'Data &amp; Parameter'!$E$16*'Data &amp; Parameter'!$E$17*('Data &amp; Parameter'!$E$18+'Data &amp; Parameter'!$E$19)*'Data &amp; Parameter'!$E$20*'Data &amp; Parameter'!$E$37*N625</f>
        <v>0</v>
      </c>
      <c r="P625">
        <f>ROUNDUP(IF(D625&gt;$D$4,0,($D$4-D625+1)/365),0)</f>
        <v>0</v>
      </c>
      <c r="Q625">
        <f>ROUNDUP(IF(D625&gt;$D$5,0,($D$5-D625+1)/365),0)</f>
        <v>0</v>
      </c>
      <c r="R625" s="28">
        <f>IF(OR(P625=1,Q625=1),IF(D625+364&lt;=$D$5,(D625+364-$D$4+1)/365,IF(D625&gt;$D$4,($D$5-D625+1)/365,$D$6/365)),0)</f>
        <v>0</v>
      </c>
      <c r="S625" s="28">
        <f>'Data &amp; Parameter'!$E$16*'Data &amp; Parameter'!$E$17*('Data &amp; Parameter'!$E$18+'Data &amp; Parameter'!$E$19)*'Data &amp; Parameter'!$E$20*'Data &amp; Parameter'!$E$37*R625</f>
        <v>0</v>
      </c>
      <c r="T625" s="28">
        <f t="shared" si="9"/>
        <v>0</v>
      </c>
    </row>
    <row r="626" spans="1:20" ht="15.75" customHeight="1" x14ac:dyDescent="0.35">
      <c r="A626">
        <v>619</v>
      </c>
      <c r="B626" s="76">
        <v>44234.376620370371</v>
      </c>
      <c r="C626" s="1" t="s">
        <v>2077</v>
      </c>
      <c r="D626" s="76">
        <v>44234.377280092594</v>
      </c>
      <c r="E626" s="1" t="s">
        <v>2078</v>
      </c>
      <c r="F626" s="1" t="s">
        <v>2079</v>
      </c>
      <c r="G626" s="1" t="s">
        <v>123</v>
      </c>
      <c r="H626" s="1" t="s">
        <v>124</v>
      </c>
      <c r="I626" s="1" t="s">
        <v>125</v>
      </c>
      <c r="J626" s="1" t="s">
        <v>1955</v>
      </c>
      <c r="K626" s="1" t="s">
        <v>2066</v>
      </c>
      <c r="L626">
        <f>ROUNDUP(IF(B626&gt;$D$4,0,($D$4-B626+1)/365),0)</f>
        <v>0</v>
      </c>
      <c r="M626">
        <f>ROUNDUP(IF(B626&gt;$D$5,0,($D$5-B626+1)/365),0)</f>
        <v>0</v>
      </c>
      <c r="N626" s="28">
        <f>IF(OR(L626=1,M626=1),IF(B626+364&lt;=$D$5,(B626+364-$D$4+1)/365,IF(B626&gt;$D$4,($D$5-B626+1)/365,$D$6/365)),0)</f>
        <v>0</v>
      </c>
      <c r="O626" s="28">
        <f>'Data &amp; Parameter'!$E$16*'Data &amp; Parameter'!$E$17*('Data &amp; Parameter'!$E$18+'Data &amp; Parameter'!$E$19)*'Data &amp; Parameter'!$E$20*'Data &amp; Parameter'!$E$37*N626</f>
        <v>0</v>
      </c>
      <c r="P626">
        <f>ROUNDUP(IF(D626&gt;$D$4,0,($D$4-D626+1)/365),0)</f>
        <v>0</v>
      </c>
      <c r="Q626">
        <f>ROUNDUP(IF(D626&gt;$D$5,0,($D$5-D626+1)/365),0)</f>
        <v>0</v>
      </c>
      <c r="R626" s="28">
        <f>IF(OR(P626=1,Q626=1),IF(D626+364&lt;=$D$5,(D626+364-$D$4+1)/365,IF(D626&gt;$D$4,($D$5-D626+1)/365,$D$6/365)),0)</f>
        <v>0</v>
      </c>
      <c r="S626" s="28">
        <f>'Data &amp; Parameter'!$E$16*'Data &amp; Parameter'!$E$17*('Data &amp; Parameter'!$E$18+'Data &amp; Parameter'!$E$19)*'Data &amp; Parameter'!$E$20*'Data &amp; Parameter'!$E$37*R626</f>
        <v>0</v>
      </c>
      <c r="T626" s="28">
        <f t="shared" si="9"/>
        <v>0</v>
      </c>
    </row>
    <row r="627" spans="1:20" ht="15.75" customHeight="1" x14ac:dyDescent="0.35">
      <c r="A627">
        <v>620</v>
      </c>
      <c r="B627" s="76">
        <v>44234.378541666665</v>
      </c>
      <c r="C627" s="1" t="s">
        <v>2080</v>
      </c>
      <c r="D627" s="76">
        <v>44234.379525462966</v>
      </c>
      <c r="E627" s="1" t="s">
        <v>2081</v>
      </c>
      <c r="F627" s="1" t="s">
        <v>2082</v>
      </c>
      <c r="G627" s="1" t="s">
        <v>123</v>
      </c>
      <c r="H627" s="1" t="s">
        <v>124</v>
      </c>
      <c r="I627" s="1" t="s">
        <v>125</v>
      </c>
      <c r="J627" s="1" t="s">
        <v>1623</v>
      </c>
      <c r="K627" s="1" t="s">
        <v>2083</v>
      </c>
      <c r="L627">
        <f>ROUNDUP(IF(B627&gt;$D$4,0,($D$4-B627+1)/365),0)</f>
        <v>0</v>
      </c>
      <c r="M627">
        <f>ROUNDUP(IF(B627&gt;$D$5,0,($D$5-B627+1)/365),0)</f>
        <v>0</v>
      </c>
      <c r="N627" s="28">
        <f>IF(OR(L627=1,M627=1),IF(B627+364&lt;=$D$5,(B627+364-$D$4+1)/365,IF(B627&gt;$D$4,($D$5-B627+1)/365,$D$6/365)),0)</f>
        <v>0</v>
      </c>
      <c r="O627" s="28">
        <f>'Data &amp; Parameter'!$E$16*'Data &amp; Parameter'!$E$17*('Data &amp; Parameter'!$E$18+'Data &amp; Parameter'!$E$19)*'Data &amp; Parameter'!$E$20*'Data &amp; Parameter'!$E$37*N627</f>
        <v>0</v>
      </c>
      <c r="P627">
        <f>ROUNDUP(IF(D627&gt;$D$4,0,($D$4-D627+1)/365),0)</f>
        <v>0</v>
      </c>
      <c r="Q627">
        <f>ROUNDUP(IF(D627&gt;$D$5,0,($D$5-D627+1)/365),0)</f>
        <v>0</v>
      </c>
      <c r="R627" s="28">
        <f>IF(OR(P627=1,Q627=1),IF(D627+364&lt;=$D$5,(D627+364-$D$4+1)/365,IF(D627&gt;$D$4,($D$5-D627+1)/365,$D$6/365)),0)</f>
        <v>0</v>
      </c>
      <c r="S627" s="28">
        <f>'Data &amp; Parameter'!$E$16*'Data &amp; Parameter'!$E$17*('Data &amp; Parameter'!$E$18+'Data &amp; Parameter'!$E$19)*'Data &amp; Parameter'!$E$20*'Data &amp; Parameter'!$E$37*R627</f>
        <v>0</v>
      </c>
      <c r="T627" s="28">
        <f t="shared" si="9"/>
        <v>0</v>
      </c>
    </row>
    <row r="628" spans="1:20" ht="15.75" customHeight="1" x14ac:dyDescent="0.35">
      <c r="A628">
        <v>621</v>
      </c>
      <c r="B628" s="76">
        <v>44234.379733796297</v>
      </c>
      <c r="C628" s="1" t="s">
        <v>2084</v>
      </c>
      <c r="D628" s="76">
        <v>44234.380474537036</v>
      </c>
      <c r="E628" s="1" t="s">
        <v>2085</v>
      </c>
      <c r="F628" s="1" t="s">
        <v>2086</v>
      </c>
      <c r="G628" s="1" t="s">
        <v>123</v>
      </c>
      <c r="H628" s="1" t="s">
        <v>124</v>
      </c>
      <c r="I628" s="1" t="s">
        <v>125</v>
      </c>
      <c r="J628" s="1" t="s">
        <v>1955</v>
      </c>
      <c r="K628" s="1" t="s">
        <v>2087</v>
      </c>
      <c r="L628">
        <f>ROUNDUP(IF(B628&gt;$D$4,0,($D$4-B628+1)/365),0)</f>
        <v>0</v>
      </c>
      <c r="M628">
        <f>ROUNDUP(IF(B628&gt;$D$5,0,($D$5-B628+1)/365),0)</f>
        <v>0</v>
      </c>
      <c r="N628" s="28">
        <f>IF(OR(L628=1,M628=1),IF(B628+364&lt;=$D$5,(B628+364-$D$4+1)/365,IF(B628&gt;$D$4,($D$5-B628+1)/365,$D$6/365)),0)</f>
        <v>0</v>
      </c>
      <c r="O628" s="28">
        <f>'Data &amp; Parameter'!$E$16*'Data &amp; Parameter'!$E$17*('Data &amp; Parameter'!$E$18+'Data &amp; Parameter'!$E$19)*'Data &amp; Parameter'!$E$20*'Data &amp; Parameter'!$E$37*N628</f>
        <v>0</v>
      </c>
      <c r="P628">
        <f>ROUNDUP(IF(D628&gt;$D$4,0,($D$4-D628+1)/365),0)</f>
        <v>0</v>
      </c>
      <c r="Q628">
        <f>ROUNDUP(IF(D628&gt;$D$5,0,($D$5-D628+1)/365),0)</f>
        <v>0</v>
      </c>
      <c r="R628" s="28">
        <f>IF(OR(P628=1,Q628=1),IF(D628+364&lt;=$D$5,(D628+364-$D$4+1)/365,IF(D628&gt;$D$4,($D$5-D628+1)/365,$D$6/365)),0)</f>
        <v>0</v>
      </c>
      <c r="S628" s="28">
        <f>'Data &amp; Parameter'!$E$16*'Data &amp; Parameter'!$E$17*('Data &amp; Parameter'!$E$18+'Data &amp; Parameter'!$E$19)*'Data &amp; Parameter'!$E$20*'Data &amp; Parameter'!$E$37*R628</f>
        <v>0</v>
      </c>
      <c r="T628" s="28">
        <f t="shared" si="9"/>
        <v>0</v>
      </c>
    </row>
    <row r="629" spans="1:20" ht="15.75" customHeight="1" x14ac:dyDescent="0.35">
      <c r="A629">
        <v>622</v>
      </c>
      <c r="B629" s="76">
        <v>44234.380497685182</v>
      </c>
      <c r="C629" s="1" t="s">
        <v>2088</v>
      </c>
      <c r="D629" s="76">
        <v>44234.381006944444</v>
      </c>
      <c r="E629" s="1" t="s">
        <v>2089</v>
      </c>
      <c r="F629" s="1" t="s">
        <v>2090</v>
      </c>
      <c r="G629" s="1" t="s">
        <v>123</v>
      </c>
      <c r="H629" s="1" t="s">
        <v>124</v>
      </c>
      <c r="I629" s="1" t="s">
        <v>125</v>
      </c>
      <c r="J629" s="1" t="s">
        <v>1982</v>
      </c>
      <c r="K629" s="1" t="s">
        <v>1993</v>
      </c>
      <c r="L629">
        <f>ROUNDUP(IF(B629&gt;$D$4,0,($D$4-B629+1)/365),0)</f>
        <v>0</v>
      </c>
      <c r="M629">
        <f>ROUNDUP(IF(B629&gt;$D$5,0,($D$5-B629+1)/365),0)</f>
        <v>0</v>
      </c>
      <c r="N629" s="28">
        <f>IF(OR(L629=1,M629=1),IF(B629+364&lt;=$D$5,(B629+364-$D$4+1)/365,IF(B629&gt;$D$4,($D$5-B629+1)/365,$D$6/365)),0)</f>
        <v>0</v>
      </c>
      <c r="O629" s="28">
        <f>'Data &amp; Parameter'!$E$16*'Data &amp; Parameter'!$E$17*('Data &amp; Parameter'!$E$18+'Data &amp; Parameter'!$E$19)*'Data &amp; Parameter'!$E$20*'Data &amp; Parameter'!$E$37*N629</f>
        <v>0</v>
      </c>
      <c r="P629">
        <f>ROUNDUP(IF(D629&gt;$D$4,0,($D$4-D629+1)/365),0)</f>
        <v>0</v>
      </c>
      <c r="Q629">
        <f>ROUNDUP(IF(D629&gt;$D$5,0,($D$5-D629+1)/365),0)</f>
        <v>0</v>
      </c>
      <c r="R629" s="28">
        <f>IF(OR(P629=1,Q629=1),IF(D629+364&lt;=$D$5,(D629+364-$D$4+1)/365,IF(D629&gt;$D$4,($D$5-D629+1)/365,$D$6/365)),0)</f>
        <v>0</v>
      </c>
      <c r="S629" s="28">
        <f>'Data &amp; Parameter'!$E$16*'Data &amp; Parameter'!$E$17*('Data &amp; Parameter'!$E$18+'Data &amp; Parameter'!$E$19)*'Data &amp; Parameter'!$E$20*'Data &amp; Parameter'!$E$37*R629</f>
        <v>0</v>
      </c>
      <c r="T629" s="28">
        <f t="shared" si="9"/>
        <v>0</v>
      </c>
    </row>
    <row r="630" spans="1:20" ht="15.75" customHeight="1" x14ac:dyDescent="0.35">
      <c r="A630">
        <v>623</v>
      </c>
      <c r="B630" s="76">
        <v>44234.382743055554</v>
      </c>
      <c r="C630" s="1" t="s">
        <v>2091</v>
      </c>
      <c r="D630" s="76">
        <v>44234.384155092594</v>
      </c>
      <c r="E630" s="1" t="s">
        <v>2092</v>
      </c>
      <c r="F630" s="1" t="s">
        <v>2093</v>
      </c>
      <c r="G630" s="1" t="s">
        <v>123</v>
      </c>
      <c r="H630" s="1" t="s">
        <v>124</v>
      </c>
      <c r="I630" s="1" t="s">
        <v>125</v>
      </c>
      <c r="J630" s="1" t="s">
        <v>1955</v>
      </c>
      <c r="K630" s="1" t="s">
        <v>2066</v>
      </c>
      <c r="L630">
        <f>ROUNDUP(IF(B630&gt;$D$4,0,($D$4-B630+1)/365),0)</f>
        <v>0</v>
      </c>
      <c r="M630">
        <f>ROUNDUP(IF(B630&gt;$D$5,0,($D$5-B630+1)/365),0)</f>
        <v>0</v>
      </c>
      <c r="N630" s="28">
        <f>IF(OR(L630=1,M630=1),IF(B630+364&lt;=$D$5,(B630+364-$D$4+1)/365,IF(B630&gt;$D$4,($D$5-B630+1)/365,$D$6/365)),0)</f>
        <v>0</v>
      </c>
      <c r="O630" s="28">
        <f>'Data &amp; Parameter'!$E$16*'Data &amp; Parameter'!$E$17*('Data &amp; Parameter'!$E$18+'Data &amp; Parameter'!$E$19)*'Data &amp; Parameter'!$E$20*'Data &amp; Parameter'!$E$37*N630</f>
        <v>0</v>
      </c>
      <c r="P630">
        <f>ROUNDUP(IF(D630&gt;$D$4,0,($D$4-D630+1)/365),0)</f>
        <v>0</v>
      </c>
      <c r="Q630">
        <f>ROUNDUP(IF(D630&gt;$D$5,0,($D$5-D630+1)/365),0)</f>
        <v>0</v>
      </c>
      <c r="R630" s="28">
        <f>IF(OR(P630=1,Q630=1),IF(D630+364&lt;=$D$5,(D630+364-$D$4+1)/365,IF(D630&gt;$D$4,($D$5-D630+1)/365,$D$6/365)),0)</f>
        <v>0</v>
      </c>
      <c r="S630" s="28">
        <f>'Data &amp; Parameter'!$E$16*'Data &amp; Parameter'!$E$17*('Data &amp; Parameter'!$E$18+'Data &amp; Parameter'!$E$19)*'Data &amp; Parameter'!$E$20*'Data &amp; Parameter'!$E$37*R630</f>
        <v>0</v>
      </c>
      <c r="T630" s="28">
        <f t="shared" si="9"/>
        <v>0</v>
      </c>
    </row>
    <row r="631" spans="1:20" ht="15.75" customHeight="1" x14ac:dyDescent="0.35">
      <c r="A631">
        <v>624</v>
      </c>
      <c r="B631" s="76">
        <v>44234.386840277773</v>
      </c>
      <c r="C631" s="1" t="s">
        <v>2094</v>
      </c>
      <c r="D631" s="76">
        <v>44234.389340277776</v>
      </c>
      <c r="E631" s="1" t="s">
        <v>2095</v>
      </c>
      <c r="F631" s="1" t="s">
        <v>2096</v>
      </c>
      <c r="G631" s="1" t="s">
        <v>123</v>
      </c>
      <c r="H631" s="1" t="s">
        <v>124</v>
      </c>
      <c r="I631" s="1" t="s">
        <v>125</v>
      </c>
      <c r="J631" s="1" t="s">
        <v>1955</v>
      </c>
      <c r="K631" s="1" t="s">
        <v>2097</v>
      </c>
      <c r="L631">
        <f>ROUNDUP(IF(B631&gt;$D$4,0,($D$4-B631+1)/365),0)</f>
        <v>0</v>
      </c>
      <c r="M631">
        <f>ROUNDUP(IF(B631&gt;$D$5,0,($D$5-B631+1)/365),0)</f>
        <v>0</v>
      </c>
      <c r="N631" s="28">
        <f>IF(OR(L631=1,M631=1),IF(B631+364&lt;=$D$5,(B631+364-$D$4+1)/365,IF(B631&gt;$D$4,($D$5-B631+1)/365,$D$6/365)),0)</f>
        <v>0</v>
      </c>
      <c r="O631" s="28">
        <f>'Data &amp; Parameter'!$E$16*'Data &amp; Parameter'!$E$17*('Data &amp; Parameter'!$E$18+'Data &amp; Parameter'!$E$19)*'Data &amp; Parameter'!$E$20*'Data &amp; Parameter'!$E$37*N631</f>
        <v>0</v>
      </c>
      <c r="P631">
        <f>ROUNDUP(IF(D631&gt;$D$4,0,($D$4-D631+1)/365),0)</f>
        <v>0</v>
      </c>
      <c r="Q631">
        <f>ROUNDUP(IF(D631&gt;$D$5,0,($D$5-D631+1)/365),0)</f>
        <v>0</v>
      </c>
      <c r="R631" s="28">
        <f>IF(OR(P631=1,Q631=1),IF(D631+364&lt;=$D$5,(D631+364-$D$4+1)/365,IF(D631&gt;$D$4,($D$5-D631+1)/365,$D$6/365)),0)</f>
        <v>0</v>
      </c>
      <c r="S631" s="28">
        <f>'Data &amp; Parameter'!$E$16*'Data &amp; Parameter'!$E$17*('Data &amp; Parameter'!$E$18+'Data &amp; Parameter'!$E$19)*'Data &amp; Parameter'!$E$20*'Data &amp; Parameter'!$E$37*R631</f>
        <v>0</v>
      </c>
      <c r="T631" s="28">
        <f t="shared" si="9"/>
        <v>0</v>
      </c>
    </row>
    <row r="632" spans="1:20" ht="15.75" customHeight="1" x14ac:dyDescent="0.35">
      <c r="A632">
        <v>625</v>
      </c>
      <c r="B632" s="76">
        <v>44234.387685185182</v>
      </c>
      <c r="C632" s="1" t="s">
        <v>2098</v>
      </c>
      <c r="D632" s="76">
        <v>44234.38853009259</v>
      </c>
      <c r="E632" s="1" t="s">
        <v>2099</v>
      </c>
      <c r="F632" s="1" t="s">
        <v>2100</v>
      </c>
      <c r="G632" s="1" t="s">
        <v>123</v>
      </c>
      <c r="H632" s="1" t="s">
        <v>124</v>
      </c>
      <c r="I632" s="1" t="s">
        <v>125</v>
      </c>
      <c r="J632" s="1" t="s">
        <v>1982</v>
      </c>
      <c r="K632" s="1" t="s">
        <v>2076</v>
      </c>
      <c r="L632">
        <f>ROUNDUP(IF(B632&gt;$D$4,0,($D$4-B632+1)/365),0)</f>
        <v>0</v>
      </c>
      <c r="M632">
        <f>ROUNDUP(IF(B632&gt;$D$5,0,($D$5-B632+1)/365),0)</f>
        <v>0</v>
      </c>
      <c r="N632" s="28">
        <f>IF(OR(L632=1,M632=1),IF(B632+364&lt;=$D$5,(B632+364-$D$4+1)/365,IF(B632&gt;$D$4,($D$5-B632+1)/365,$D$6/365)),0)</f>
        <v>0</v>
      </c>
      <c r="O632" s="28">
        <f>'Data &amp; Parameter'!$E$16*'Data &amp; Parameter'!$E$17*('Data &amp; Parameter'!$E$18+'Data &amp; Parameter'!$E$19)*'Data &amp; Parameter'!$E$20*'Data &amp; Parameter'!$E$37*N632</f>
        <v>0</v>
      </c>
      <c r="P632">
        <f>ROUNDUP(IF(D632&gt;$D$4,0,($D$4-D632+1)/365),0)</f>
        <v>0</v>
      </c>
      <c r="Q632">
        <f>ROUNDUP(IF(D632&gt;$D$5,0,($D$5-D632+1)/365),0)</f>
        <v>0</v>
      </c>
      <c r="R632" s="28">
        <f>IF(OR(P632=1,Q632=1),IF(D632+364&lt;=$D$5,(D632+364-$D$4+1)/365,IF(D632&gt;$D$4,($D$5-D632+1)/365,$D$6/365)),0)</f>
        <v>0</v>
      </c>
      <c r="S632" s="28">
        <f>'Data &amp; Parameter'!$E$16*'Data &amp; Parameter'!$E$17*('Data &amp; Parameter'!$E$18+'Data &amp; Parameter'!$E$19)*'Data &amp; Parameter'!$E$20*'Data &amp; Parameter'!$E$37*R632</f>
        <v>0</v>
      </c>
      <c r="T632" s="28">
        <f t="shared" si="9"/>
        <v>0</v>
      </c>
    </row>
    <row r="633" spans="1:20" ht="15.75" customHeight="1" x14ac:dyDescent="0.35">
      <c r="A633">
        <v>626</v>
      </c>
      <c r="B633" s="76">
        <v>44234.390972222223</v>
      </c>
      <c r="C633" s="1" t="s">
        <v>2101</v>
      </c>
      <c r="D633" s="76">
        <v>44234.391608796301</v>
      </c>
      <c r="E633" s="1" t="s">
        <v>2102</v>
      </c>
      <c r="F633" s="1" t="s">
        <v>2103</v>
      </c>
      <c r="G633" s="1" t="s">
        <v>123</v>
      </c>
      <c r="H633" s="1" t="s">
        <v>124</v>
      </c>
      <c r="I633" s="1" t="s">
        <v>125</v>
      </c>
      <c r="J633" s="1" t="s">
        <v>1982</v>
      </c>
      <c r="K633" s="1" t="s">
        <v>2104</v>
      </c>
      <c r="L633">
        <f>ROUNDUP(IF(B633&gt;$D$4,0,($D$4-B633+1)/365),0)</f>
        <v>0</v>
      </c>
      <c r="M633">
        <f>ROUNDUP(IF(B633&gt;$D$5,0,($D$5-B633+1)/365),0)</f>
        <v>0</v>
      </c>
      <c r="N633" s="28">
        <f>IF(OR(L633=1,M633=1),IF(B633+364&lt;=$D$5,(B633+364-$D$4+1)/365,IF(B633&gt;$D$4,($D$5-B633+1)/365,$D$6/365)),0)</f>
        <v>0</v>
      </c>
      <c r="O633" s="28">
        <f>'Data &amp; Parameter'!$E$16*'Data &amp; Parameter'!$E$17*('Data &amp; Parameter'!$E$18+'Data &amp; Parameter'!$E$19)*'Data &amp; Parameter'!$E$20*'Data &amp; Parameter'!$E$37*N633</f>
        <v>0</v>
      </c>
      <c r="P633">
        <f>ROUNDUP(IF(D633&gt;$D$4,0,($D$4-D633+1)/365),0)</f>
        <v>0</v>
      </c>
      <c r="Q633">
        <f>ROUNDUP(IF(D633&gt;$D$5,0,($D$5-D633+1)/365),0)</f>
        <v>0</v>
      </c>
      <c r="R633" s="28">
        <f>IF(OR(P633=1,Q633=1),IF(D633+364&lt;=$D$5,(D633+364-$D$4+1)/365,IF(D633&gt;$D$4,($D$5-D633+1)/365,$D$6/365)),0)</f>
        <v>0</v>
      </c>
      <c r="S633" s="28">
        <f>'Data &amp; Parameter'!$E$16*'Data &amp; Parameter'!$E$17*('Data &amp; Parameter'!$E$18+'Data &amp; Parameter'!$E$19)*'Data &amp; Parameter'!$E$20*'Data &amp; Parameter'!$E$37*R633</f>
        <v>0</v>
      </c>
      <c r="T633" s="28">
        <f t="shared" si="9"/>
        <v>0</v>
      </c>
    </row>
    <row r="634" spans="1:20" ht="15.75" customHeight="1" x14ac:dyDescent="0.35">
      <c r="A634">
        <v>627</v>
      </c>
      <c r="B634" s="76">
        <v>44234.391388888893</v>
      </c>
      <c r="C634" s="1" t="s">
        <v>2105</v>
      </c>
      <c r="D634" s="76">
        <v>44234.393819444449</v>
      </c>
      <c r="E634" s="1" t="s">
        <v>2106</v>
      </c>
      <c r="F634" s="1" t="s">
        <v>2107</v>
      </c>
      <c r="G634" s="1" t="s">
        <v>123</v>
      </c>
      <c r="H634" s="1" t="s">
        <v>124</v>
      </c>
      <c r="I634" s="1" t="s">
        <v>125</v>
      </c>
      <c r="J634" s="1" t="s">
        <v>1623</v>
      </c>
      <c r="K634" s="1" t="s">
        <v>1623</v>
      </c>
      <c r="L634">
        <f>ROUNDUP(IF(B634&gt;$D$4,0,($D$4-B634+1)/365),0)</f>
        <v>0</v>
      </c>
      <c r="M634">
        <f>ROUNDUP(IF(B634&gt;$D$5,0,($D$5-B634+1)/365),0)</f>
        <v>0</v>
      </c>
      <c r="N634" s="28">
        <f>IF(OR(L634=1,M634=1),IF(B634+364&lt;=$D$5,(B634+364-$D$4+1)/365,IF(B634&gt;$D$4,($D$5-B634+1)/365,$D$6/365)),0)</f>
        <v>0</v>
      </c>
      <c r="O634" s="28">
        <f>'Data &amp; Parameter'!$E$16*'Data &amp; Parameter'!$E$17*('Data &amp; Parameter'!$E$18+'Data &amp; Parameter'!$E$19)*'Data &amp; Parameter'!$E$20*'Data &amp; Parameter'!$E$37*N634</f>
        <v>0</v>
      </c>
      <c r="P634">
        <f>ROUNDUP(IF(D634&gt;$D$4,0,($D$4-D634+1)/365),0)</f>
        <v>0</v>
      </c>
      <c r="Q634">
        <f>ROUNDUP(IF(D634&gt;$D$5,0,($D$5-D634+1)/365),0)</f>
        <v>0</v>
      </c>
      <c r="R634" s="28">
        <f>IF(OR(P634=1,Q634=1),IF(D634+364&lt;=$D$5,(D634+364-$D$4+1)/365,IF(D634&gt;$D$4,($D$5-D634+1)/365,$D$6/365)),0)</f>
        <v>0</v>
      </c>
      <c r="S634" s="28">
        <f>'Data &amp; Parameter'!$E$16*'Data &amp; Parameter'!$E$17*('Data &amp; Parameter'!$E$18+'Data &amp; Parameter'!$E$19)*'Data &amp; Parameter'!$E$20*'Data &amp; Parameter'!$E$37*R634</f>
        <v>0</v>
      </c>
      <c r="T634" s="28">
        <f t="shared" si="9"/>
        <v>0</v>
      </c>
    </row>
    <row r="635" spans="1:20" ht="15.75" customHeight="1" x14ac:dyDescent="0.35">
      <c r="A635">
        <v>628</v>
      </c>
      <c r="B635" s="76">
        <v>44234.392048611116</v>
      </c>
      <c r="C635" s="1" t="s">
        <v>2108</v>
      </c>
      <c r="D635" s="76">
        <v>44234.392708333333</v>
      </c>
      <c r="E635" s="1" t="s">
        <v>2109</v>
      </c>
      <c r="F635" s="1" t="s">
        <v>2110</v>
      </c>
      <c r="G635" s="1" t="s">
        <v>123</v>
      </c>
      <c r="H635" s="1" t="s">
        <v>124</v>
      </c>
      <c r="I635" s="1" t="s">
        <v>125</v>
      </c>
      <c r="J635" s="1" t="s">
        <v>1955</v>
      </c>
      <c r="K635" s="1" t="s">
        <v>2047</v>
      </c>
      <c r="L635">
        <f>ROUNDUP(IF(B635&gt;$D$4,0,($D$4-B635+1)/365),0)</f>
        <v>0</v>
      </c>
      <c r="M635">
        <f>ROUNDUP(IF(B635&gt;$D$5,0,($D$5-B635+1)/365),0)</f>
        <v>0</v>
      </c>
      <c r="N635" s="28">
        <f>IF(OR(L635=1,M635=1),IF(B635+364&lt;=$D$5,(B635+364-$D$4+1)/365,IF(B635&gt;$D$4,($D$5-B635+1)/365,$D$6/365)),0)</f>
        <v>0</v>
      </c>
      <c r="O635" s="28">
        <f>'Data &amp; Parameter'!$E$16*'Data &amp; Parameter'!$E$17*('Data &amp; Parameter'!$E$18+'Data &amp; Parameter'!$E$19)*'Data &amp; Parameter'!$E$20*'Data &amp; Parameter'!$E$37*N635</f>
        <v>0</v>
      </c>
      <c r="P635">
        <f>ROUNDUP(IF(D635&gt;$D$4,0,($D$4-D635+1)/365),0)</f>
        <v>0</v>
      </c>
      <c r="Q635">
        <f>ROUNDUP(IF(D635&gt;$D$5,0,($D$5-D635+1)/365),0)</f>
        <v>0</v>
      </c>
      <c r="R635" s="28">
        <f>IF(OR(P635=1,Q635=1),IF(D635+364&lt;=$D$5,(D635+364-$D$4+1)/365,IF(D635&gt;$D$4,($D$5-D635+1)/365,$D$6/365)),0)</f>
        <v>0</v>
      </c>
      <c r="S635" s="28">
        <f>'Data &amp; Parameter'!$E$16*'Data &amp; Parameter'!$E$17*('Data &amp; Parameter'!$E$18+'Data &amp; Parameter'!$E$19)*'Data &amp; Parameter'!$E$20*'Data &amp; Parameter'!$E$37*R635</f>
        <v>0</v>
      </c>
      <c r="T635" s="28">
        <f t="shared" si="9"/>
        <v>0</v>
      </c>
    </row>
    <row r="636" spans="1:20" ht="15.75" customHeight="1" x14ac:dyDescent="0.35">
      <c r="A636">
        <v>629</v>
      </c>
      <c r="B636" s="76">
        <v>44234.394918981481</v>
      </c>
      <c r="C636" s="1" t="s">
        <v>2111</v>
      </c>
      <c r="D636" s="76">
        <v>44234.398148148146</v>
      </c>
      <c r="E636" s="1" t="s">
        <v>2112</v>
      </c>
      <c r="F636" s="1" t="s">
        <v>2113</v>
      </c>
      <c r="G636" s="1" t="s">
        <v>123</v>
      </c>
      <c r="H636" s="1" t="s">
        <v>124</v>
      </c>
      <c r="I636" s="1" t="s">
        <v>125</v>
      </c>
      <c r="J636" s="1" t="s">
        <v>1955</v>
      </c>
      <c r="K636" s="1" t="s">
        <v>2066</v>
      </c>
      <c r="L636">
        <f>ROUNDUP(IF(B636&gt;$D$4,0,($D$4-B636+1)/365),0)</f>
        <v>0</v>
      </c>
      <c r="M636">
        <f>ROUNDUP(IF(B636&gt;$D$5,0,($D$5-B636+1)/365),0)</f>
        <v>0</v>
      </c>
      <c r="N636" s="28">
        <f>IF(OR(L636=1,M636=1),IF(B636+364&lt;=$D$5,(B636+364-$D$4+1)/365,IF(B636&gt;$D$4,($D$5-B636+1)/365,$D$6/365)),0)</f>
        <v>0</v>
      </c>
      <c r="O636" s="28">
        <f>'Data &amp; Parameter'!$E$16*'Data &amp; Parameter'!$E$17*('Data &amp; Parameter'!$E$18+'Data &amp; Parameter'!$E$19)*'Data &amp; Parameter'!$E$20*'Data &amp; Parameter'!$E$37*N636</f>
        <v>0</v>
      </c>
      <c r="P636">
        <f>ROUNDUP(IF(D636&gt;$D$4,0,($D$4-D636+1)/365),0)</f>
        <v>0</v>
      </c>
      <c r="Q636">
        <f>ROUNDUP(IF(D636&gt;$D$5,0,($D$5-D636+1)/365),0)</f>
        <v>0</v>
      </c>
      <c r="R636" s="28">
        <f>IF(OR(P636=1,Q636=1),IF(D636+364&lt;=$D$5,(D636+364-$D$4+1)/365,IF(D636&gt;$D$4,($D$5-D636+1)/365,$D$6/365)),0)</f>
        <v>0</v>
      </c>
      <c r="S636" s="28">
        <f>'Data &amp; Parameter'!$E$16*'Data &amp; Parameter'!$E$17*('Data &amp; Parameter'!$E$18+'Data &amp; Parameter'!$E$19)*'Data &amp; Parameter'!$E$20*'Data &amp; Parameter'!$E$37*R636</f>
        <v>0</v>
      </c>
      <c r="T636" s="28">
        <f t="shared" si="9"/>
        <v>0</v>
      </c>
    </row>
    <row r="637" spans="1:20" ht="15.75" customHeight="1" x14ac:dyDescent="0.35">
      <c r="A637">
        <v>630</v>
      </c>
      <c r="B637" s="76">
        <v>44234.394918981481</v>
      </c>
      <c r="C637" s="1" t="s">
        <v>2114</v>
      </c>
      <c r="D637" s="76">
        <v>44234.395358796297</v>
      </c>
      <c r="E637" s="1" t="s">
        <v>2115</v>
      </c>
      <c r="F637" s="1" t="s">
        <v>2116</v>
      </c>
      <c r="G637" s="1" t="s">
        <v>123</v>
      </c>
      <c r="H637" s="1" t="s">
        <v>124</v>
      </c>
      <c r="I637" s="1" t="s">
        <v>125</v>
      </c>
      <c r="J637" s="1" t="s">
        <v>1982</v>
      </c>
      <c r="K637" s="1" t="s">
        <v>2104</v>
      </c>
      <c r="L637">
        <f>ROUNDUP(IF(B637&gt;$D$4,0,($D$4-B637+1)/365),0)</f>
        <v>0</v>
      </c>
      <c r="M637">
        <f>ROUNDUP(IF(B637&gt;$D$5,0,($D$5-B637+1)/365),0)</f>
        <v>0</v>
      </c>
      <c r="N637" s="28">
        <f>IF(OR(L637=1,M637=1),IF(B637+364&lt;=$D$5,(B637+364-$D$4+1)/365,IF(B637&gt;$D$4,($D$5-B637+1)/365,$D$6/365)),0)</f>
        <v>0</v>
      </c>
      <c r="O637" s="28">
        <f>'Data &amp; Parameter'!$E$16*'Data &amp; Parameter'!$E$17*('Data &amp; Parameter'!$E$18+'Data &amp; Parameter'!$E$19)*'Data &amp; Parameter'!$E$20*'Data &amp; Parameter'!$E$37*N637</f>
        <v>0</v>
      </c>
      <c r="P637">
        <f>ROUNDUP(IF(D637&gt;$D$4,0,($D$4-D637+1)/365),0)</f>
        <v>0</v>
      </c>
      <c r="Q637">
        <f>ROUNDUP(IF(D637&gt;$D$5,0,($D$5-D637+1)/365),0)</f>
        <v>0</v>
      </c>
      <c r="R637" s="28">
        <f>IF(OR(P637=1,Q637=1),IF(D637+364&lt;=$D$5,(D637+364-$D$4+1)/365,IF(D637&gt;$D$4,($D$5-D637+1)/365,$D$6/365)),0)</f>
        <v>0</v>
      </c>
      <c r="S637" s="28">
        <f>'Data &amp; Parameter'!$E$16*'Data &amp; Parameter'!$E$17*('Data &amp; Parameter'!$E$18+'Data &amp; Parameter'!$E$19)*'Data &amp; Parameter'!$E$20*'Data &amp; Parameter'!$E$37*R637</f>
        <v>0</v>
      </c>
      <c r="T637" s="28">
        <f t="shared" si="9"/>
        <v>0</v>
      </c>
    </row>
    <row r="638" spans="1:20" ht="15.75" customHeight="1" x14ac:dyDescent="0.35">
      <c r="A638">
        <v>631</v>
      </c>
      <c r="B638" s="76">
        <v>44234.397222222222</v>
      </c>
      <c r="C638" s="1" t="s">
        <v>2117</v>
      </c>
      <c r="D638" s="76">
        <v>44234.398229166662</v>
      </c>
      <c r="E638" s="1" t="s">
        <v>2118</v>
      </c>
      <c r="F638" s="1" t="s">
        <v>2119</v>
      </c>
      <c r="G638" s="1" t="s">
        <v>123</v>
      </c>
      <c r="H638" s="1" t="s">
        <v>124</v>
      </c>
      <c r="I638" s="1" t="s">
        <v>125</v>
      </c>
      <c r="J638" s="1" t="s">
        <v>1623</v>
      </c>
      <c r="K638" s="1" t="s">
        <v>1623</v>
      </c>
      <c r="L638">
        <f>ROUNDUP(IF(B638&gt;$D$4,0,($D$4-B638+1)/365),0)</f>
        <v>0</v>
      </c>
      <c r="M638">
        <f>ROUNDUP(IF(B638&gt;$D$5,0,($D$5-B638+1)/365),0)</f>
        <v>0</v>
      </c>
      <c r="N638" s="28">
        <f>IF(OR(L638=1,M638=1),IF(B638+364&lt;=$D$5,(B638+364-$D$4+1)/365,IF(B638&gt;$D$4,($D$5-B638+1)/365,$D$6/365)),0)</f>
        <v>0</v>
      </c>
      <c r="O638" s="28">
        <f>'Data &amp; Parameter'!$E$16*'Data &amp; Parameter'!$E$17*('Data &amp; Parameter'!$E$18+'Data &amp; Parameter'!$E$19)*'Data &amp; Parameter'!$E$20*'Data &amp; Parameter'!$E$37*N638</f>
        <v>0</v>
      </c>
      <c r="P638">
        <f>ROUNDUP(IF(D638&gt;$D$4,0,($D$4-D638+1)/365),0)</f>
        <v>0</v>
      </c>
      <c r="Q638">
        <f>ROUNDUP(IF(D638&gt;$D$5,0,($D$5-D638+1)/365),0)</f>
        <v>0</v>
      </c>
      <c r="R638" s="28">
        <f>IF(OR(P638=1,Q638=1),IF(D638+364&lt;=$D$5,(D638+364-$D$4+1)/365,IF(D638&gt;$D$4,($D$5-D638+1)/365,$D$6/365)),0)</f>
        <v>0</v>
      </c>
      <c r="S638" s="28">
        <f>'Data &amp; Parameter'!$E$16*'Data &amp; Parameter'!$E$17*('Data &amp; Parameter'!$E$18+'Data &amp; Parameter'!$E$19)*'Data &amp; Parameter'!$E$20*'Data &amp; Parameter'!$E$37*R638</f>
        <v>0</v>
      </c>
      <c r="T638" s="28">
        <f t="shared" si="9"/>
        <v>0</v>
      </c>
    </row>
    <row r="639" spans="1:20" ht="15.75" customHeight="1" x14ac:dyDescent="0.35">
      <c r="A639">
        <v>632</v>
      </c>
      <c r="B639" s="76">
        <v>44234.399652777778</v>
      </c>
      <c r="C639" s="1" t="s">
        <v>2120</v>
      </c>
      <c r="D639" s="76">
        <v>44234.40006944444</v>
      </c>
      <c r="E639" s="1" t="s">
        <v>2121</v>
      </c>
      <c r="F639" s="1" t="s">
        <v>2122</v>
      </c>
      <c r="G639" s="1" t="s">
        <v>123</v>
      </c>
      <c r="H639" s="1" t="s">
        <v>124</v>
      </c>
      <c r="I639" s="1" t="s">
        <v>125</v>
      </c>
      <c r="J639" s="1" t="s">
        <v>1982</v>
      </c>
      <c r="K639" s="1" t="s">
        <v>1993</v>
      </c>
      <c r="L639">
        <f>ROUNDUP(IF(B639&gt;$D$4,0,($D$4-B639+1)/365),0)</f>
        <v>0</v>
      </c>
      <c r="M639">
        <f>ROUNDUP(IF(B639&gt;$D$5,0,($D$5-B639+1)/365),0)</f>
        <v>0</v>
      </c>
      <c r="N639" s="28">
        <f>IF(OR(L639=1,M639=1),IF(B639+364&lt;=$D$5,(B639+364-$D$4+1)/365,IF(B639&gt;$D$4,($D$5-B639+1)/365,$D$6/365)),0)</f>
        <v>0</v>
      </c>
      <c r="O639" s="28">
        <f>'Data &amp; Parameter'!$E$16*'Data &amp; Parameter'!$E$17*('Data &amp; Parameter'!$E$18+'Data &amp; Parameter'!$E$19)*'Data &amp; Parameter'!$E$20*'Data &amp; Parameter'!$E$37*N639</f>
        <v>0</v>
      </c>
      <c r="P639">
        <f>ROUNDUP(IF(D639&gt;$D$4,0,($D$4-D639+1)/365),0)</f>
        <v>0</v>
      </c>
      <c r="Q639">
        <f>ROUNDUP(IF(D639&gt;$D$5,0,($D$5-D639+1)/365),0)</f>
        <v>0</v>
      </c>
      <c r="R639" s="28">
        <f>IF(OR(P639=1,Q639=1),IF(D639+364&lt;=$D$5,(D639+364-$D$4+1)/365,IF(D639&gt;$D$4,($D$5-D639+1)/365,$D$6/365)),0)</f>
        <v>0</v>
      </c>
      <c r="S639" s="28">
        <f>'Data &amp; Parameter'!$E$16*'Data &amp; Parameter'!$E$17*('Data &amp; Parameter'!$E$18+'Data &amp; Parameter'!$E$19)*'Data &amp; Parameter'!$E$20*'Data &amp; Parameter'!$E$37*R639</f>
        <v>0</v>
      </c>
      <c r="T639" s="28">
        <f t="shared" si="9"/>
        <v>0</v>
      </c>
    </row>
    <row r="640" spans="1:20" ht="15.75" customHeight="1" x14ac:dyDescent="0.35">
      <c r="A640">
        <v>633</v>
      </c>
      <c r="B640" s="76">
        <v>44234.400416666671</v>
      </c>
      <c r="C640" s="1" t="s">
        <v>2123</v>
      </c>
      <c r="D640" s="76">
        <v>44234.402499999997</v>
      </c>
      <c r="E640" s="1" t="s">
        <v>2124</v>
      </c>
      <c r="F640" s="1" t="s">
        <v>2125</v>
      </c>
      <c r="G640" s="1" t="s">
        <v>123</v>
      </c>
      <c r="H640" s="1" t="s">
        <v>124</v>
      </c>
      <c r="I640" s="1" t="s">
        <v>125</v>
      </c>
      <c r="J640" s="1" t="s">
        <v>1955</v>
      </c>
      <c r="K640" s="1" t="s">
        <v>2066</v>
      </c>
      <c r="L640">
        <f>ROUNDUP(IF(B640&gt;$D$4,0,($D$4-B640+1)/365),0)</f>
        <v>0</v>
      </c>
      <c r="M640">
        <f>ROUNDUP(IF(B640&gt;$D$5,0,($D$5-B640+1)/365),0)</f>
        <v>0</v>
      </c>
      <c r="N640" s="28">
        <f>IF(OR(L640=1,M640=1),IF(B640+364&lt;=$D$5,(B640+364-$D$4+1)/365,IF(B640&gt;$D$4,($D$5-B640+1)/365,$D$6/365)),0)</f>
        <v>0</v>
      </c>
      <c r="O640" s="28">
        <f>'Data &amp; Parameter'!$E$16*'Data &amp; Parameter'!$E$17*('Data &amp; Parameter'!$E$18+'Data &amp; Parameter'!$E$19)*'Data &amp; Parameter'!$E$20*'Data &amp; Parameter'!$E$37*N640</f>
        <v>0</v>
      </c>
      <c r="P640">
        <f>ROUNDUP(IF(D640&gt;$D$4,0,($D$4-D640+1)/365),0)</f>
        <v>0</v>
      </c>
      <c r="Q640">
        <f>ROUNDUP(IF(D640&gt;$D$5,0,($D$5-D640+1)/365),0)</f>
        <v>0</v>
      </c>
      <c r="R640" s="28">
        <f>IF(OR(P640=1,Q640=1),IF(D640+364&lt;=$D$5,(D640+364-$D$4+1)/365,IF(D640&gt;$D$4,($D$5-D640+1)/365,$D$6/365)),0)</f>
        <v>0</v>
      </c>
      <c r="S640" s="28">
        <f>'Data &amp; Parameter'!$E$16*'Data &amp; Parameter'!$E$17*('Data &amp; Parameter'!$E$18+'Data &amp; Parameter'!$E$19)*'Data &amp; Parameter'!$E$20*'Data &amp; Parameter'!$E$37*R640</f>
        <v>0</v>
      </c>
      <c r="T640" s="28">
        <f t="shared" si="9"/>
        <v>0</v>
      </c>
    </row>
    <row r="641" spans="1:20" ht="15.75" customHeight="1" x14ac:dyDescent="0.35">
      <c r="A641">
        <v>634</v>
      </c>
      <c r="B641" s="76">
        <v>44234.40253472222</v>
      </c>
      <c r="C641" s="1" t="s">
        <v>2126</v>
      </c>
      <c r="D641" s="76">
        <v>44234.403101851851</v>
      </c>
      <c r="E641" s="1" t="s">
        <v>2127</v>
      </c>
      <c r="F641" s="1" t="s">
        <v>2128</v>
      </c>
      <c r="G641" s="1" t="s">
        <v>123</v>
      </c>
      <c r="H641" s="1" t="s">
        <v>124</v>
      </c>
      <c r="I641" s="1" t="s">
        <v>125</v>
      </c>
      <c r="J641" s="1" t="s">
        <v>1982</v>
      </c>
      <c r="K641" s="1" t="s">
        <v>1993</v>
      </c>
      <c r="L641">
        <f>ROUNDUP(IF(B641&gt;$D$4,0,($D$4-B641+1)/365),0)</f>
        <v>0</v>
      </c>
      <c r="M641">
        <f>ROUNDUP(IF(B641&gt;$D$5,0,($D$5-B641+1)/365),0)</f>
        <v>0</v>
      </c>
      <c r="N641" s="28">
        <f>IF(OR(L641=1,M641=1),IF(B641+364&lt;=$D$5,(B641+364-$D$4+1)/365,IF(B641&gt;$D$4,($D$5-B641+1)/365,$D$6/365)),0)</f>
        <v>0</v>
      </c>
      <c r="O641" s="28">
        <f>'Data &amp; Parameter'!$E$16*'Data &amp; Parameter'!$E$17*('Data &amp; Parameter'!$E$18+'Data &amp; Parameter'!$E$19)*'Data &amp; Parameter'!$E$20*'Data &amp; Parameter'!$E$37*N641</f>
        <v>0</v>
      </c>
      <c r="P641">
        <f>ROUNDUP(IF(D641&gt;$D$4,0,($D$4-D641+1)/365),0)</f>
        <v>0</v>
      </c>
      <c r="Q641">
        <f>ROUNDUP(IF(D641&gt;$D$5,0,($D$5-D641+1)/365),0)</f>
        <v>0</v>
      </c>
      <c r="R641" s="28">
        <f>IF(OR(P641=1,Q641=1),IF(D641+364&lt;=$D$5,(D641+364-$D$4+1)/365,IF(D641&gt;$D$4,($D$5-D641+1)/365,$D$6/365)),0)</f>
        <v>0</v>
      </c>
      <c r="S641" s="28">
        <f>'Data &amp; Parameter'!$E$16*'Data &amp; Parameter'!$E$17*('Data &amp; Parameter'!$E$18+'Data &amp; Parameter'!$E$19)*'Data &amp; Parameter'!$E$20*'Data &amp; Parameter'!$E$37*R641</f>
        <v>0</v>
      </c>
      <c r="T641" s="28">
        <f t="shared" si="9"/>
        <v>0</v>
      </c>
    </row>
    <row r="642" spans="1:20" ht="15.75" customHeight="1" x14ac:dyDescent="0.35">
      <c r="A642">
        <v>635</v>
      </c>
      <c r="B642" s="76">
        <v>44234.40519675926</v>
      </c>
      <c r="C642" s="1" t="s">
        <v>2129</v>
      </c>
      <c r="D642" s="76">
        <v>44234.406134259261</v>
      </c>
      <c r="E642" s="1" t="s">
        <v>2130</v>
      </c>
      <c r="F642" s="1" t="s">
        <v>2131</v>
      </c>
      <c r="G642" s="1" t="s">
        <v>123</v>
      </c>
      <c r="H642" s="1" t="s">
        <v>124</v>
      </c>
      <c r="I642" s="1" t="s">
        <v>125</v>
      </c>
      <c r="J642" s="1" t="s">
        <v>1955</v>
      </c>
      <c r="K642" s="1" t="s">
        <v>2066</v>
      </c>
      <c r="L642">
        <f>ROUNDUP(IF(B642&gt;$D$4,0,($D$4-B642+1)/365),0)</f>
        <v>0</v>
      </c>
      <c r="M642">
        <f>ROUNDUP(IF(B642&gt;$D$5,0,($D$5-B642+1)/365),0)</f>
        <v>0</v>
      </c>
      <c r="N642" s="28">
        <f>IF(OR(L642=1,M642=1),IF(B642+364&lt;=$D$5,(B642+364-$D$4+1)/365,IF(B642&gt;$D$4,($D$5-B642+1)/365,$D$6/365)),0)</f>
        <v>0</v>
      </c>
      <c r="O642" s="28">
        <f>'Data &amp; Parameter'!$E$16*'Data &amp; Parameter'!$E$17*('Data &amp; Parameter'!$E$18+'Data &amp; Parameter'!$E$19)*'Data &amp; Parameter'!$E$20*'Data &amp; Parameter'!$E$37*N642</f>
        <v>0</v>
      </c>
      <c r="P642">
        <f>ROUNDUP(IF(D642&gt;$D$4,0,($D$4-D642+1)/365),0)</f>
        <v>0</v>
      </c>
      <c r="Q642">
        <f>ROUNDUP(IF(D642&gt;$D$5,0,($D$5-D642+1)/365),0)</f>
        <v>0</v>
      </c>
      <c r="R642" s="28">
        <f>IF(OR(P642=1,Q642=1),IF(D642+364&lt;=$D$5,(D642+364-$D$4+1)/365,IF(D642&gt;$D$4,($D$5-D642+1)/365,$D$6/365)),0)</f>
        <v>0</v>
      </c>
      <c r="S642" s="28">
        <f>'Data &amp; Parameter'!$E$16*'Data &amp; Parameter'!$E$17*('Data &amp; Parameter'!$E$18+'Data &amp; Parameter'!$E$19)*'Data &amp; Parameter'!$E$20*'Data &amp; Parameter'!$E$37*R642</f>
        <v>0</v>
      </c>
      <c r="T642" s="28">
        <f t="shared" si="9"/>
        <v>0</v>
      </c>
    </row>
    <row r="643" spans="1:20" ht="15.75" customHeight="1" x14ac:dyDescent="0.35">
      <c r="A643">
        <v>636</v>
      </c>
      <c r="B643" s="76">
        <v>44234.406342592592</v>
      </c>
      <c r="C643" s="1" t="s">
        <v>2132</v>
      </c>
      <c r="D643" s="76">
        <v>44234.406909722224</v>
      </c>
      <c r="E643" s="1" t="s">
        <v>2133</v>
      </c>
      <c r="F643" s="1" t="s">
        <v>2134</v>
      </c>
      <c r="G643" s="1" t="s">
        <v>123</v>
      </c>
      <c r="H643" s="1" t="s">
        <v>124</v>
      </c>
      <c r="I643" s="1" t="s">
        <v>125</v>
      </c>
      <c r="J643" s="1" t="s">
        <v>1982</v>
      </c>
      <c r="K643" s="1" t="s">
        <v>2135</v>
      </c>
      <c r="L643">
        <f>ROUNDUP(IF(B643&gt;$D$4,0,($D$4-B643+1)/365),0)</f>
        <v>0</v>
      </c>
      <c r="M643">
        <f>ROUNDUP(IF(B643&gt;$D$5,0,($D$5-B643+1)/365),0)</f>
        <v>0</v>
      </c>
      <c r="N643" s="28">
        <f>IF(OR(L643=1,M643=1),IF(B643+364&lt;=$D$5,(B643+364-$D$4+1)/365,IF(B643&gt;$D$4,($D$5-B643+1)/365,$D$6/365)),0)</f>
        <v>0</v>
      </c>
      <c r="O643" s="28">
        <f>'Data &amp; Parameter'!$E$16*'Data &amp; Parameter'!$E$17*('Data &amp; Parameter'!$E$18+'Data &amp; Parameter'!$E$19)*'Data &amp; Parameter'!$E$20*'Data &amp; Parameter'!$E$37*N643</f>
        <v>0</v>
      </c>
      <c r="P643">
        <f>ROUNDUP(IF(D643&gt;$D$4,0,($D$4-D643+1)/365),0)</f>
        <v>0</v>
      </c>
      <c r="Q643">
        <f>ROUNDUP(IF(D643&gt;$D$5,0,($D$5-D643+1)/365),0)</f>
        <v>0</v>
      </c>
      <c r="R643" s="28">
        <f>IF(OR(P643=1,Q643=1),IF(D643+364&lt;=$D$5,(D643+364-$D$4+1)/365,IF(D643&gt;$D$4,($D$5-D643+1)/365,$D$6/365)),0)</f>
        <v>0</v>
      </c>
      <c r="S643" s="28">
        <f>'Data &amp; Parameter'!$E$16*'Data &amp; Parameter'!$E$17*('Data &amp; Parameter'!$E$18+'Data &amp; Parameter'!$E$19)*'Data &amp; Parameter'!$E$20*'Data &amp; Parameter'!$E$37*R643</f>
        <v>0</v>
      </c>
      <c r="T643" s="28">
        <f t="shared" si="9"/>
        <v>0</v>
      </c>
    </row>
    <row r="644" spans="1:20" ht="15.75" customHeight="1" x14ac:dyDescent="0.35">
      <c r="A644">
        <v>637</v>
      </c>
      <c r="B644" s="76">
        <v>44234.408495370371</v>
      </c>
      <c r="C644" s="1" t="s">
        <v>2136</v>
      </c>
      <c r="D644" s="76">
        <v>44234.410428240742</v>
      </c>
      <c r="E644" s="1" t="s">
        <v>2137</v>
      </c>
      <c r="F644" s="1" t="s">
        <v>2138</v>
      </c>
      <c r="G644" s="1" t="s">
        <v>123</v>
      </c>
      <c r="H644" s="1" t="s">
        <v>124</v>
      </c>
      <c r="I644" s="1" t="s">
        <v>125</v>
      </c>
      <c r="J644" s="1" t="s">
        <v>1955</v>
      </c>
      <c r="K644" s="1" t="s">
        <v>2139</v>
      </c>
      <c r="L644">
        <f>ROUNDUP(IF(B644&gt;$D$4,0,($D$4-B644+1)/365),0)</f>
        <v>0</v>
      </c>
      <c r="M644">
        <f>ROUNDUP(IF(B644&gt;$D$5,0,($D$5-B644+1)/365),0)</f>
        <v>0</v>
      </c>
      <c r="N644" s="28">
        <f>IF(OR(L644=1,M644=1),IF(B644+364&lt;=$D$5,(B644+364-$D$4+1)/365,IF(B644&gt;$D$4,($D$5-B644+1)/365,$D$6/365)),0)</f>
        <v>0</v>
      </c>
      <c r="O644" s="28">
        <f>'Data &amp; Parameter'!$E$16*'Data &amp; Parameter'!$E$17*('Data &amp; Parameter'!$E$18+'Data &amp; Parameter'!$E$19)*'Data &amp; Parameter'!$E$20*'Data &amp; Parameter'!$E$37*N644</f>
        <v>0</v>
      </c>
      <c r="P644">
        <f>ROUNDUP(IF(D644&gt;$D$4,0,($D$4-D644+1)/365),0)</f>
        <v>0</v>
      </c>
      <c r="Q644">
        <f>ROUNDUP(IF(D644&gt;$D$5,0,($D$5-D644+1)/365),0)</f>
        <v>0</v>
      </c>
      <c r="R644" s="28">
        <f>IF(OR(P644=1,Q644=1),IF(D644+364&lt;=$D$5,(D644+364-$D$4+1)/365,IF(D644&gt;$D$4,($D$5-D644+1)/365,$D$6/365)),0)</f>
        <v>0</v>
      </c>
      <c r="S644" s="28">
        <f>'Data &amp; Parameter'!$E$16*'Data &amp; Parameter'!$E$17*('Data &amp; Parameter'!$E$18+'Data &amp; Parameter'!$E$19)*'Data &amp; Parameter'!$E$20*'Data &amp; Parameter'!$E$37*R644</f>
        <v>0</v>
      </c>
      <c r="T644" s="28">
        <f t="shared" si="9"/>
        <v>0</v>
      </c>
    </row>
    <row r="645" spans="1:20" ht="15.75" customHeight="1" x14ac:dyDescent="0.35">
      <c r="A645">
        <v>638</v>
      </c>
      <c r="B645" s="76">
        <v>44234.409918981481</v>
      </c>
      <c r="C645" s="1" t="s">
        <v>2140</v>
      </c>
      <c r="D645" s="76">
        <v>44234.410856481481</v>
      </c>
      <c r="E645" s="1" t="s">
        <v>2141</v>
      </c>
      <c r="F645" s="1" t="s">
        <v>2142</v>
      </c>
      <c r="G645" s="1" t="s">
        <v>123</v>
      </c>
      <c r="H645" s="1" t="s">
        <v>124</v>
      </c>
      <c r="I645" s="1" t="s">
        <v>125</v>
      </c>
      <c r="J645" s="1" t="s">
        <v>1982</v>
      </c>
      <c r="K645" s="1" t="s">
        <v>2143</v>
      </c>
      <c r="L645">
        <f>ROUNDUP(IF(B645&gt;$D$4,0,($D$4-B645+1)/365),0)</f>
        <v>0</v>
      </c>
      <c r="M645">
        <f>ROUNDUP(IF(B645&gt;$D$5,0,($D$5-B645+1)/365),0)</f>
        <v>0</v>
      </c>
      <c r="N645" s="28">
        <f>IF(OR(L645=1,M645=1),IF(B645+364&lt;=$D$5,(B645+364-$D$4+1)/365,IF(B645&gt;$D$4,($D$5-B645+1)/365,$D$6/365)),0)</f>
        <v>0</v>
      </c>
      <c r="O645" s="28">
        <f>'Data &amp; Parameter'!$E$16*'Data &amp; Parameter'!$E$17*('Data &amp; Parameter'!$E$18+'Data &amp; Parameter'!$E$19)*'Data &amp; Parameter'!$E$20*'Data &amp; Parameter'!$E$37*N645</f>
        <v>0</v>
      </c>
      <c r="P645">
        <f>ROUNDUP(IF(D645&gt;$D$4,0,($D$4-D645+1)/365),0)</f>
        <v>0</v>
      </c>
      <c r="Q645">
        <f>ROUNDUP(IF(D645&gt;$D$5,0,($D$5-D645+1)/365),0)</f>
        <v>0</v>
      </c>
      <c r="R645" s="28">
        <f>IF(OR(P645=1,Q645=1),IF(D645+364&lt;=$D$5,(D645+364-$D$4+1)/365,IF(D645&gt;$D$4,($D$5-D645+1)/365,$D$6/365)),0)</f>
        <v>0</v>
      </c>
      <c r="S645" s="28">
        <f>'Data &amp; Parameter'!$E$16*'Data &amp; Parameter'!$E$17*('Data &amp; Parameter'!$E$18+'Data &amp; Parameter'!$E$19)*'Data &amp; Parameter'!$E$20*'Data &amp; Parameter'!$E$37*R645</f>
        <v>0</v>
      </c>
      <c r="T645" s="28">
        <f t="shared" si="9"/>
        <v>0</v>
      </c>
    </row>
    <row r="646" spans="1:20" ht="15.75" customHeight="1" x14ac:dyDescent="0.35">
      <c r="A646">
        <v>639</v>
      </c>
      <c r="B646" s="76">
        <v>44234.412083333329</v>
      </c>
      <c r="C646" s="1" t="s">
        <v>2144</v>
      </c>
      <c r="D646" s="76">
        <v>44234.413877314815</v>
      </c>
      <c r="E646" s="1" t="s">
        <v>2145</v>
      </c>
      <c r="F646" s="1" t="s">
        <v>2146</v>
      </c>
      <c r="G646" s="1" t="s">
        <v>123</v>
      </c>
      <c r="H646" s="1" t="s">
        <v>124</v>
      </c>
      <c r="I646" s="1" t="s">
        <v>125</v>
      </c>
      <c r="J646" s="1" t="s">
        <v>1623</v>
      </c>
      <c r="K646" s="1" t="s">
        <v>2147</v>
      </c>
      <c r="L646">
        <f>ROUNDUP(IF(B646&gt;$D$4,0,($D$4-B646+1)/365),0)</f>
        <v>0</v>
      </c>
      <c r="M646">
        <f>ROUNDUP(IF(B646&gt;$D$5,0,($D$5-B646+1)/365),0)</f>
        <v>0</v>
      </c>
      <c r="N646" s="28">
        <f>IF(OR(L646=1,M646=1),IF(B646+364&lt;=$D$5,(B646+364-$D$4+1)/365,IF(B646&gt;$D$4,($D$5-B646+1)/365,$D$6/365)),0)</f>
        <v>0</v>
      </c>
      <c r="O646" s="28">
        <f>'Data &amp; Parameter'!$E$16*'Data &amp; Parameter'!$E$17*('Data &amp; Parameter'!$E$18+'Data &amp; Parameter'!$E$19)*'Data &amp; Parameter'!$E$20*'Data &amp; Parameter'!$E$37*N646</f>
        <v>0</v>
      </c>
      <c r="P646">
        <f>ROUNDUP(IF(D646&gt;$D$4,0,($D$4-D646+1)/365),0)</f>
        <v>0</v>
      </c>
      <c r="Q646">
        <f>ROUNDUP(IF(D646&gt;$D$5,0,($D$5-D646+1)/365),0)</f>
        <v>0</v>
      </c>
      <c r="R646" s="28">
        <f>IF(OR(P646=1,Q646=1),IF(D646+364&lt;=$D$5,(D646+364-$D$4+1)/365,IF(D646&gt;$D$4,($D$5-D646+1)/365,$D$6/365)),0)</f>
        <v>0</v>
      </c>
      <c r="S646" s="28">
        <f>'Data &amp; Parameter'!$E$16*'Data &amp; Parameter'!$E$17*('Data &amp; Parameter'!$E$18+'Data &amp; Parameter'!$E$19)*'Data &amp; Parameter'!$E$20*'Data &amp; Parameter'!$E$37*R646</f>
        <v>0</v>
      </c>
      <c r="T646" s="28">
        <f t="shared" si="9"/>
        <v>0</v>
      </c>
    </row>
    <row r="647" spans="1:20" ht="15.75" customHeight="1" x14ac:dyDescent="0.35">
      <c r="A647">
        <v>640</v>
      </c>
      <c r="B647" s="76">
        <v>44234.413506944446</v>
      </c>
      <c r="C647" s="1" t="s">
        <v>2148</v>
      </c>
      <c r="D647" s="76">
        <v>44234.415185185186</v>
      </c>
      <c r="E647" s="1" t="s">
        <v>2149</v>
      </c>
      <c r="F647" s="1" t="s">
        <v>2150</v>
      </c>
      <c r="G647" s="1" t="s">
        <v>123</v>
      </c>
      <c r="H647" s="1" t="s">
        <v>124</v>
      </c>
      <c r="I647" s="1" t="s">
        <v>125</v>
      </c>
      <c r="J647" s="1" t="s">
        <v>1955</v>
      </c>
      <c r="K647" s="1" t="s">
        <v>2151</v>
      </c>
      <c r="L647">
        <f>ROUNDUP(IF(B647&gt;$D$4,0,($D$4-B647+1)/365),0)</f>
        <v>0</v>
      </c>
      <c r="M647">
        <f>ROUNDUP(IF(B647&gt;$D$5,0,($D$5-B647+1)/365),0)</f>
        <v>0</v>
      </c>
      <c r="N647" s="28">
        <f>IF(OR(L647=1,M647=1),IF(B647+364&lt;=$D$5,(B647+364-$D$4+1)/365,IF(B647&gt;$D$4,($D$5-B647+1)/365,$D$6/365)),0)</f>
        <v>0</v>
      </c>
      <c r="O647" s="28">
        <f>'Data &amp; Parameter'!$E$16*'Data &amp; Parameter'!$E$17*('Data &amp; Parameter'!$E$18+'Data &amp; Parameter'!$E$19)*'Data &amp; Parameter'!$E$20*'Data &amp; Parameter'!$E$37*N647</f>
        <v>0</v>
      </c>
      <c r="P647">
        <f>ROUNDUP(IF(D647&gt;$D$4,0,($D$4-D647+1)/365),0)</f>
        <v>0</v>
      </c>
      <c r="Q647">
        <f>ROUNDUP(IF(D647&gt;$D$5,0,($D$5-D647+1)/365),0)</f>
        <v>0</v>
      </c>
      <c r="R647" s="28">
        <f>IF(OR(P647=1,Q647=1),IF(D647+364&lt;=$D$5,(D647+364-$D$4+1)/365,IF(D647&gt;$D$4,($D$5-D647+1)/365,$D$6/365)),0)</f>
        <v>0</v>
      </c>
      <c r="S647" s="28">
        <f>'Data &amp; Parameter'!$E$16*'Data &amp; Parameter'!$E$17*('Data &amp; Parameter'!$E$18+'Data &amp; Parameter'!$E$19)*'Data &amp; Parameter'!$E$20*'Data &amp; Parameter'!$E$37*R647</f>
        <v>0</v>
      </c>
      <c r="T647" s="28">
        <f t="shared" si="9"/>
        <v>0</v>
      </c>
    </row>
    <row r="648" spans="1:20" ht="15.75" customHeight="1" x14ac:dyDescent="0.35">
      <c r="A648">
        <v>641</v>
      </c>
      <c r="B648" s="76">
        <v>44234.414884259255</v>
      </c>
      <c r="C648" s="1" t="s">
        <v>2152</v>
      </c>
      <c r="D648" s="76">
        <v>44234.415462962963</v>
      </c>
      <c r="E648" s="1" t="s">
        <v>2153</v>
      </c>
      <c r="F648" s="1" t="s">
        <v>2154</v>
      </c>
      <c r="G648" s="1" t="s">
        <v>123</v>
      </c>
      <c r="H648" s="1" t="s">
        <v>124</v>
      </c>
      <c r="I648" s="1" t="s">
        <v>125</v>
      </c>
      <c r="J648" s="1" t="s">
        <v>1982</v>
      </c>
      <c r="K648" s="1" t="s">
        <v>2143</v>
      </c>
      <c r="L648">
        <f>ROUNDUP(IF(B648&gt;$D$4,0,($D$4-B648+1)/365),0)</f>
        <v>0</v>
      </c>
      <c r="M648">
        <f>ROUNDUP(IF(B648&gt;$D$5,0,($D$5-B648+1)/365),0)</f>
        <v>0</v>
      </c>
      <c r="N648" s="28">
        <f>IF(OR(L648=1,M648=1),IF(B648+364&lt;=$D$5,(B648+364-$D$4+1)/365,IF(B648&gt;$D$4,($D$5-B648+1)/365,$D$6/365)),0)</f>
        <v>0</v>
      </c>
      <c r="O648" s="28">
        <f>'Data &amp; Parameter'!$E$16*'Data &amp; Parameter'!$E$17*('Data &amp; Parameter'!$E$18+'Data &amp; Parameter'!$E$19)*'Data &amp; Parameter'!$E$20*'Data &amp; Parameter'!$E$37*N648</f>
        <v>0</v>
      </c>
      <c r="P648">
        <f>ROUNDUP(IF(D648&gt;$D$4,0,($D$4-D648+1)/365),0)</f>
        <v>0</v>
      </c>
      <c r="Q648">
        <f>ROUNDUP(IF(D648&gt;$D$5,0,($D$5-D648+1)/365),0)</f>
        <v>0</v>
      </c>
      <c r="R648" s="28">
        <f>IF(OR(P648=1,Q648=1),IF(D648+364&lt;=$D$5,(D648+364-$D$4+1)/365,IF(D648&gt;$D$4,($D$5-D648+1)/365,$D$6/365)),0)</f>
        <v>0</v>
      </c>
      <c r="S648" s="28">
        <f>'Data &amp; Parameter'!$E$16*'Data &amp; Parameter'!$E$17*('Data &amp; Parameter'!$E$18+'Data &amp; Parameter'!$E$19)*'Data &amp; Parameter'!$E$20*'Data &amp; Parameter'!$E$37*R648</f>
        <v>0</v>
      </c>
      <c r="T648" s="28">
        <f t="shared" si="9"/>
        <v>0</v>
      </c>
    </row>
    <row r="649" spans="1:20" ht="15.75" customHeight="1" x14ac:dyDescent="0.35">
      <c r="A649">
        <v>642</v>
      </c>
      <c r="B649" s="76">
        <v>44234.418275462958</v>
      </c>
      <c r="C649" s="1" t="s">
        <v>2155</v>
      </c>
      <c r="D649" s="76">
        <v>44234.419467592597</v>
      </c>
      <c r="E649" s="1" t="s">
        <v>2156</v>
      </c>
      <c r="F649" s="1" t="s">
        <v>2157</v>
      </c>
      <c r="G649" s="1" t="s">
        <v>123</v>
      </c>
      <c r="H649" s="1" t="s">
        <v>124</v>
      </c>
      <c r="I649" s="1" t="s">
        <v>125</v>
      </c>
      <c r="J649" s="1" t="s">
        <v>1955</v>
      </c>
      <c r="K649" s="1" t="s">
        <v>2066</v>
      </c>
      <c r="L649">
        <f>ROUNDUP(IF(B649&gt;$D$4,0,($D$4-B649+1)/365),0)</f>
        <v>0</v>
      </c>
      <c r="M649">
        <f>ROUNDUP(IF(B649&gt;$D$5,0,($D$5-B649+1)/365),0)</f>
        <v>0</v>
      </c>
      <c r="N649" s="28">
        <f>IF(OR(L649=1,M649=1),IF(B649+364&lt;=$D$5,(B649+364-$D$4+1)/365,IF(B649&gt;$D$4,($D$5-B649+1)/365,$D$6/365)),0)</f>
        <v>0</v>
      </c>
      <c r="O649" s="28">
        <f>'Data &amp; Parameter'!$E$16*'Data &amp; Parameter'!$E$17*('Data &amp; Parameter'!$E$18+'Data &amp; Parameter'!$E$19)*'Data &amp; Parameter'!$E$20*'Data &amp; Parameter'!$E$37*N649</f>
        <v>0</v>
      </c>
      <c r="P649">
        <f>ROUNDUP(IF(D649&gt;$D$4,0,($D$4-D649+1)/365),0)</f>
        <v>0</v>
      </c>
      <c r="Q649">
        <f>ROUNDUP(IF(D649&gt;$D$5,0,($D$5-D649+1)/365),0)</f>
        <v>0</v>
      </c>
      <c r="R649" s="28">
        <f>IF(OR(P649=1,Q649=1),IF(D649+364&lt;=$D$5,(D649+364-$D$4+1)/365,IF(D649&gt;$D$4,($D$5-D649+1)/365,$D$6/365)),0)</f>
        <v>0</v>
      </c>
      <c r="S649" s="28">
        <f>'Data &amp; Parameter'!$E$16*'Data &amp; Parameter'!$E$17*('Data &amp; Parameter'!$E$18+'Data &amp; Parameter'!$E$19)*'Data &amp; Parameter'!$E$20*'Data &amp; Parameter'!$E$37*R649</f>
        <v>0</v>
      </c>
      <c r="T649" s="28">
        <f t="shared" ref="T649:T712" si="10">O649+S649</f>
        <v>0</v>
      </c>
    </row>
    <row r="650" spans="1:20" ht="15.75" customHeight="1" x14ac:dyDescent="0.35">
      <c r="A650">
        <v>643</v>
      </c>
      <c r="B650" s="76">
        <v>44234.419074074074</v>
      </c>
      <c r="C650" s="1" t="s">
        <v>2158</v>
      </c>
      <c r="D650" s="76">
        <v>44234.419548611113</v>
      </c>
      <c r="E650" s="1" t="s">
        <v>2159</v>
      </c>
      <c r="F650" s="1" t="s">
        <v>2160</v>
      </c>
      <c r="G650" s="1" t="s">
        <v>123</v>
      </c>
      <c r="H650" s="1" t="s">
        <v>124</v>
      </c>
      <c r="I650" s="1" t="s">
        <v>125</v>
      </c>
      <c r="J650" s="1" t="s">
        <v>1982</v>
      </c>
      <c r="K650" s="1" t="s">
        <v>1982</v>
      </c>
      <c r="L650">
        <f>ROUNDUP(IF(B650&gt;$D$4,0,($D$4-B650+1)/365),0)</f>
        <v>0</v>
      </c>
      <c r="M650">
        <f>ROUNDUP(IF(B650&gt;$D$5,0,($D$5-B650+1)/365),0)</f>
        <v>0</v>
      </c>
      <c r="N650" s="28">
        <f>IF(OR(L650=1,M650=1),IF(B650+364&lt;=$D$5,(B650+364-$D$4+1)/365,IF(B650&gt;$D$4,($D$5-B650+1)/365,$D$6/365)),0)</f>
        <v>0</v>
      </c>
      <c r="O650" s="28">
        <f>'Data &amp; Parameter'!$E$16*'Data &amp; Parameter'!$E$17*('Data &amp; Parameter'!$E$18+'Data &amp; Parameter'!$E$19)*'Data &amp; Parameter'!$E$20*'Data &amp; Parameter'!$E$37*N650</f>
        <v>0</v>
      </c>
      <c r="P650">
        <f>ROUNDUP(IF(D650&gt;$D$4,0,($D$4-D650+1)/365),0)</f>
        <v>0</v>
      </c>
      <c r="Q650">
        <f>ROUNDUP(IF(D650&gt;$D$5,0,($D$5-D650+1)/365),0)</f>
        <v>0</v>
      </c>
      <c r="R650" s="28">
        <f>IF(OR(P650=1,Q650=1),IF(D650+364&lt;=$D$5,(D650+364-$D$4+1)/365,IF(D650&gt;$D$4,($D$5-D650+1)/365,$D$6/365)),0)</f>
        <v>0</v>
      </c>
      <c r="S650" s="28">
        <f>'Data &amp; Parameter'!$E$16*'Data &amp; Parameter'!$E$17*('Data &amp; Parameter'!$E$18+'Data &amp; Parameter'!$E$19)*'Data &amp; Parameter'!$E$20*'Data &amp; Parameter'!$E$37*R650</f>
        <v>0</v>
      </c>
      <c r="T650" s="28">
        <f t="shared" si="10"/>
        <v>0</v>
      </c>
    </row>
    <row r="651" spans="1:20" ht="15.75" customHeight="1" x14ac:dyDescent="0.35">
      <c r="A651">
        <v>644</v>
      </c>
      <c r="B651" s="76">
        <v>44234.420231481483</v>
      </c>
      <c r="C651" s="1" t="s">
        <v>2161</v>
      </c>
      <c r="D651" s="76">
        <v>44234.421400462961</v>
      </c>
      <c r="E651" s="1" t="s">
        <v>2162</v>
      </c>
      <c r="F651" s="1" t="s">
        <v>2163</v>
      </c>
      <c r="G651" s="1" t="s">
        <v>123</v>
      </c>
      <c r="H651" s="1" t="s">
        <v>124</v>
      </c>
      <c r="I651" s="1" t="s">
        <v>125</v>
      </c>
      <c r="J651" s="1" t="s">
        <v>1623</v>
      </c>
      <c r="K651" s="1" t="s">
        <v>1623</v>
      </c>
      <c r="L651">
        <f>ROUNDUP(IF(B651&gt;$D$4,0,($D$4-B651+1)/365),0)</f>
        <v>0</v>
      </c>
      <c r="M651">
        <f>ROUNDUP(IF(B651&gt;$D$5,0,($D$5-B651+1)/365),0)</f>
        <v>0</v>
      </c>
      <c r="N651" s="28">
        <f>IF(OR(L651=1,M651=1),IF(B651+364&lt;=$D$5,(B651+364-$D$4+1)/365,IF(B651&gt;$D$4,($D$5-B651+1)/365,$D$6/365)),0)</f>
        <v>0</v>
      </c>
      <c r="O651" s="28">
        <f>'Data &amp; Parameter'!$E$16*'Data &amp; Parameter'!$E$17*('Data &amp; Parameter'!$E$18+'Data &amp; Parameter'!$E$19)*'Data &amp; Parameter'!$E$20*'Data &amp; Parameter'!$E$37*N651</f>
        <v>0</v>
      </c>
      <c r="P651">
        <f>ROUNDUP(IF(D651&gt;$D$4,0,($D$4-D651+1)/365),0)</f>
        <v>0</v>
      </c>
      <c r="Q651">
        <f>ROUNDUP(IF(D651&gt;$D$5,0,($D$5-D651+1)/365),0)</f>
        <v>0</v>
      </c>
      <c r="R651" s="28">
        <f>IF(OR(P651=1,Q651=1),IF(D651+364&lt;=$D$5,(D651+364-$D$4+1)/365,IF(D651&gt;$D$4,($D$5-D651+1)/365,$D$6/365)),0)</f>
        <v>0</v>
      </c>
      <c r="S651" s="28">
        <f>'Data &amp; Parameter'!$E$16*'Data &amp; Parameter'!$E$17*('Data &amp; Parameter'!$E$18+'Data &amp; Parameter'!$E$19)*'Data &amp; Parameter'!$E$20*'Data &amp; Parameter'!$E$37*R651</f>
        <v>0</v>
      </c>
      <c r="T651" s="28">
        <f t="shared" si="10"/>
        <v>0</v>
      </c>
    </row>
    <row r="652" spans="1:20" ht="15.75" customHeight="1" x14ac:dyDescent="0.35">
      <c r="A652">
        <v>645</v>
      </c>
      <c r="B652" s="76">
        <v>44234.422164351854</v>
      </c>
      <c r="C652" s="1" t="s">
        <v>2164</v>
      </c>
      <c r="D652" s="76">
        <v>44234.422627314816</v>
      </c>
      <c r="E652" s="1" t="s">
        <v>2165</v>
      </c>
      <c r="F652" s="1" t="s">
        <v>2166</v>
      </c>
      <c r="G652" s="1" t="s">
        <v>123</v>
      </c>
      <c r="H652" s="1" t="s">
        <v>124</v>
      </c>
      <c r="I652" s="1" t="s">
        <v>125</v>
      </c>
      <c r="J652" s="1" t="s">
        <v>1982</v>
      </c>
      <c r="K652" s="1" t="s">
        <v>2135</v>
      </c>
      <c r="L652">
        <f>ROUNDUP(IF(B652&gt;$D$4,0,($D$4-B652+1)/365),0)</f>
        <v>0</v>
      </c>
      <c r="M652">
        <f>ROUNDUP(IF(B652&gt;$D$5,0,($D$5-B652+1)/365),0)</f>
        <v>0</v>
      </c>
      <c r="N652" s="28">
        <f>IF(OR(L652=1,M652=1),IF(B652+364&lt;=$D$5,(B652+364-$D$4+1)/365,IF(B652&gt;$D$4,($D$5-B652+1)/365,$D$6/365)),0)</f>
        <v>0</v>
      </c>
      <c r="O652" s="28">
        <f>'Data &amp; Parameter'!$E$16*'Data &amp; Parameter'!$E$17*('Data &amp; Parameter'!$E$18+'Data &amp; Parameter'!$E$19)*'Data &amp; Parameter'!$E$20*'Data &amp; Parameter'!$E$37*N652</f>
        <v>0</v>
      </c>
      <c r="P652">
        <f>ROUNDUP(IF(D652&gt;$D$4,0,($D$4-D652+1)/365),0)</f>
        <v>0</v>
      </c>
      <c r="Q652">
        <f>ROUNDUP(IF(D652&gt;$D$5,0,($D$5-D652+1)/365),0)</f>
        <v>0</v>
      </c>
      <c r="R652" s="28">
        <f>IF(OR(P652=1,Q652=1),IF(D652+364&lt;=$D$5,(D652+364-$D$4+1)/365,IF(D652&gt;$D$4,($D$5-D652+1)/365,$D$6/365)),0)</f>
        <v>0</v>
      </c>
      <c r="S652" s="28">
        <f>'Data &amp; Parameter'!$E$16*'Data &amp; Parameter'!$E$17*('Data &amp; Parameter'!$E$18+'Data &amp; Parameter'!$E$19)*'Data &amp; Parameter'!$E$20*'Data &amp; Parameter'!$E$37*R652</f>
        <v>0</v>
      </c>
      <c r="T652" s="28">
        <f t="shared" si="10"/>
        <v>0</v>
      </c>
    </row>
    <row r="653" spans="1:20" ht="15.75" customHeight="1" x14ac:dyDescent="0.35">
      <c r="A653">
        <v>646</v>
      </c>
      <c r="B653" s="76">
        <v>44234.425833333335</v>
      </c>
      <c r="C653" s="1" t="s">
        <v>2167</v>
      </c>
      <c r="D653" s="76">
        <v>44234.426539351851</v>
      </c>
      <c r="E653" s="1" t="s">
        <v>2168</v>
      </c>
      <c r="F653" s="1" t="s">
        <v>2169</v>
      </c>
      <c r="G653" s="1" t="s">
        <v>123</v>
      </c>
      <c r="H653" s="1" t="s">
        <v>124</v>
      </c>
      <c r="I653" s="1" t="s">
        <v>125</v>
      </c>
      <c r="J653" s="1" t="s">
        <v>1955</v>
      </c>
      <c r="K653" s="1" t="s">
        <v>2139</v>
      </c>
      <c r="L653">
        <f>ROUNDUP(IF(B653&gt;$D$4,0,($D$4-B653+1)/365),0)</f>
        <v>0</v>
      </c>
      <c r="M653">
        <f>ROUNDUP(IF(B653&gt;$D$5,0,($D$5-B653+1)/365),0)</f>
        <v>0</v>
      </c>
      <c r="N653" s="28">
        <f>IF(OR(L653=1,M653=1),IF(B653+364&lt;=$D$5,(B653+364-$D$4+1)/365,IF(B653&gt;$D$4,($D$5-B653+1)/365,$D$6/365)),0)</f>
        <v>0</v>
      </c>
      <c r="O653" s="28">
        <f>'Data &amp; Parameter'!$E$16*'Data &amp; Parameter'!$E$17*('Data &amp; Parameter'!$E$18+'Data &amp; Parameter'!$E$19)*'Data &amp; Parameter'!$E$20*'Data &amp; Parameter'!$E$37*N653</f>
        <v>0</v>
      </c>
      <c r="P653">
        <f>ROUNDUP(IF(D653&gt;$D$4,0,($D$4-D653+1)/365),0)</f>
        <v>0</v>
      </c>
      <c r="Q653">
        <f>ROUNDUP(IF(D653&gt;$D$5,0,($D$5-D653+1)/365),0)</f>
        <v>0</v>
      </c>
      <c r="R653" s="28">
        <f>IF(OR(P653=1,Q653=1),IF(D653+364&lt;=$D$5,(D653+364-$D$4+1)/365,IF(D653&gt;$D$4,($D$5-D653+1)/365,$D$6/365)),0)</f>
        <v>0</v>
      </c>
      <c r="S653" s="28">
        <f>'Data &amp; Parameter'!$E$16*'Data &amp; Parameter'!$E$17*('Data &amp; Parameter'!$E$18+'Data &amp; Parameter'!$E$19)*'Data &amp; Parameter'!$E$20*'Data &amp; Parameter'!$E$37*R653</f>
        <v>0</v>
      </c>
      <c r="T653" s="28">
        <f t="shared" si="10"/>
        <v>0</v>
      </c>
    </row>
    <row r="654" spans="1:20" ht="15.75" customHeight="1" x14ac:dyDescent="0.35">
      <c r="A654">
        <v>647</v>
      </c>
      <c r="B654" s="76">
        <v>44234.428912037038</v>
      </c>
      <c r="C654" s="1" t="s">
        <v>2170</v>
      </c>
      <c r="D654" s="76">
        <v>44234.429351851853</v>
      </c>
      <c r="E654" s="1" t="s">
        <v>2171</v>
      </c>
      <c r="F654" s="1" t="s">
        <v>2172</v>
      </c>
      <c r="G654" s="1" t="s">
        <v>123</v>
      </c>
      <c r="H654" s="1" t="s">
        <v>124</v>
      </c>
      <c r="I654" s="1" t="s">
        <v>125</v>
      </c>
      <c r="J654" s="1" t="s">
        <v>1982</v>
      </c>
      <c r="K654" s="1" t="s">
        <v>2135</v>
      </c>
      <c r="L654">
        <f>ROUNDUP(IF(B654&gt;$D$4,0,($D$4-B654+1)/365),0)</f>
        <v>0</v>
      </c>
      <c r="M654">
        <f>ROUNDUP(IF(B654&gt;$D$5,0,($D$5-B654+1)/365),0)</f>
        <v>0</v>
      </c>
      <c r="N654" s="28">
        <f>IF(OR(L654=1,M654=1),IF(B654+364&lt;=$D$5,(B654+364-$D$4+1)/365,IF(B654&gt;$D$4,($D$5-B654+1)/365,$D$6/365)),0)</f>
        <v>0</v>
      </c>
      <c r="O654" s="28">
        <f>'Data &amp; Parameter'!$E$16*'Data &amp; Parameter'!$E$17*('Data &amp; Parameter'!$E$18+'Data &amp; Parameter'!$E$19)*'Data &amp; Parameter'!$E$20*'Data &amp; Parameter'!$E$37*N654</f>
        <v>0</v>
      </c>
      <c r="P654">
        <f>ROUNDUP(IF(D654&gt;$D$4,0,($D$4-D654+1)/365),0)</f>
        <v>0</v>
      </c>
      <c r="Q654">
        <f>ROUNDUP(IF(D654&gt;$D$5,0,($D$5-D654+1)/365),0)</f>
        <v>0</v>
      </c>
      <c r="R654" s="28">
        <f>IF(OR(P654=1,Q654=1),IF(D654+364&lt;=$D$5,(D654+364-$D$4+1)/365,IF(D654&gt;$D$4,($D$5-D654+1)/365,$D$6/365)),0)</f>
        <v>0</v>
      </c>
      <c r="S654" s="28">
        <f>'Data &amp; Parameter'!$E$16*'Data &amp; Parameter'!$E$17*('Data &amp; Parameter'!$E$18+'Data &amp; Parameter'!$E$19)*'Data &amp; Parameter'!$E$20*'Data &amp; Parameter'!$E$37*R654</f>
        <v>0</v>
      </c>
      <c r="T654" s="28">
        <f t="shared" si="10"/>
        <v>0</v>
      </c>
    </row>
    <row r="655" spans="1:20" ht="15.75" customHeight="1" x14ac:dyDescent="0.35">
      <c r="A655">
        <v>648</v>
      </c>
      <c r="B655" s="76">
        <v>44234.429270833338</v>
      </c>
      <c r="C655" s="1" t="s">
        <v>2173</v>
      </c>
      <c r="D655" s="76">
        <v>44234.441921296297</v>
      </c>
      <c r="E655" s="1" t="s">
        <v>2174</v>
      </c>
      <c r="F655" s="1" t="s">
        <v>2175</v>
      </c>
      <c r="G655" s="1" t="s">
        <v>123</v>
      </c>
      <c r="H655" s="1" t="s">
        <v>124</v>
      </c>
      <c r="I655" s="1" t="s">
        <v>125</v>
      </c>
      <c r="J655" s="1" t="s">
        <v>1955</v>
      </c>
      <c r="K655" s="1" t="s">
        <v>2151</v>
      </c>
      <c r="L655">
        <f>ROUNDUP(IF(B655&gt;$D$4,0,($D$4-B655+1)/365),0)</f>
        <v>0</v>
      </c>
      <c r="M655">
        <f>ROUNDUP(IF(B655&gt;$D$5,0,($D$5-B655+1)/365),0)</f>
        <v>0</v>
      </c>
      <c r="N655" s="28">
        <f>IF(OR(L655=1,M655=1),IF(B655+364&lt;=$D$5,(B655+364-$D$4+1)/365,IF(B655&gt;$D$4,($D$5-B655+1)/365,$D$6/365)),0)</f>
        <v>0</v>
      </c>
      <c r="O655" s="28">
        <f>'Data &amp; Parameter'!$E$16*'Data &amp; Parameter'!$E$17*('Data &amp; Parameter'!$E$18+'Data &amp; Parameter'!$E$19)*'Data &amp; Parameter'!$E$20*'Data &amp; Parameter'!$E$37*N655</f>
        <v>0</v>
      </c>
      <c r="P655">
        <f>ROUNDUP(IF(D655&gt;$D$4,0,($D$4-D655+1)/365),0)</f>
        <v>0</v>
      </c>
      <c r="Q655">
        <f>ROUNDUP(IF(D655&gt;$D$5,0,($D$5-D655+1)/365),0)</f>
        <v>0</v>
      </c>
      <c r="R655" s="28">
        <f>IF(OR(P655=1,Q655=1),IF(D655+364&lt;=$D$5,(D655+364-$D$4+1)/365,IF(D655&gt;$D$4,($D$5-D655+1)/365,$D$6/365)),0)</f>
        <v>0</v>
      </c>
      <c r="S655" s="28">
        <f>'Data &amp; Parameter'!$E$16*'Data &amp; Parameter'!$E$17*('Data &amp; Parameter'!$E$18+'Data &amp; Parameter'!$E$19)*'Data &amp; Parameter'!$E$20*'Data &amp; Parameter'!$E$37*R655</f>
        <v>0</v>
      </c>
      <c r="T655" s="28">
        <f t="shared" si="10"/>
        <v>0</v>
      </c>
    </row>
    <row r="656" spans="1:20" ht="15.75" customHeight="1" x14ac:dyDescent="0.35">
      <c r="A656">
        <v>649</v>
      </c>
      <c r="B656" s="76">
        <v>44234.432303240741</v>
      </c>
      <c r="C656" s="1" t="s">
        <v>2176</v>
      </c>
      <c r="D656" s="76">
        <v>44234.432812500003</v>
      </c>
      <c r="E656" s="1" t="s">
        <v>2177</v>
      </c>
      <c r="F656" s="1" t="s">
        <v>2178</v>
      </c>
      <c r="G656" s="1" t="s">
        <v>123</v>
      </c>
      <c r="H656" s="1" t="s">
        <v>124</v>
      </c>
      <c r="I656" s="1" t="s">
        <v>125</v>
      </c>
      <c r="J656" s="1" t="s">
        <v>1982</v>
      </c>
      <c r="K656" s="1" t="s">
        <v>2135</v>
      </c>
      <c r="L656">
        <f>ROUNDUP(IF(B656&gt;$D$4,0,($D$4-B656+1)/365),0)</f>
        <v>0</v>
      </c>
      <c r="M656">
        <f>ROUNDUP(IF(B656&gt;$D$5,0,($D$5-B656+1)/365),0)</f>
        <v>0</v>
      </c>
      <c r="N656" s="28">
        <f>IF(OR(L656=1,M656=1),IF(B656+364&lt;=$D$5,(B656+364-$D$4+1)/365,IF(B656&gt;$D$4,($D$5-B656+1)/365,$D$6/365)),0)</f>
        <v>0</v>
      </c>
      <c r="O656" s="28">
        <f>'Data &amp; Parameter'!$E$16*'Data &amp; Parameter'!$E$17*('Data &amp; Parameter'!$E$18+'Data &amp; Parameter'!$E$19)*'Data &amp; Parameter'!$E$20*'Data &amp; Parameter'!$E$37*N656</f>
        <v>0</v>
      </c>
      <c r="P656">
        <f>ROUNDUP(IF(D656&gt;$D$4,0,($D$4-D656+1)/365),0)</f>
        <v>0</v>
      </c>
      <c r="Q656">
        <f>ROUNDUP(IF(D656&gt;$D$5,0,($D$5-D656+1)/365),0)</f>
        <v>0</v>
      </c>
      <c r="R656" s="28">
        <f>IF(OR(P656=1,Q656=1),IF(D656+364&lt;=$D$5,(D656+364-$D$4+1)/365,IF(D656&gt;$D$4,($D$5-D656+1)/365,$D$6/365)),0)</f>
        <v>0</v>
      </c>
      <c r="S656" s="28">
        <f>'Data &amp; Parameter'!$E$16*'Data &amp; Parameter'!$E$17*('Data &amp; Parameter'!$E$18+'Data &amp; Parameter'!$E$19)*'Data &amp; Parameter'!$E$20*'Data &amp; Parameter'!$E$37*R656</f>
        <v>0</v>
      </c>
      <c r="T656" s="28">
        <f t="shared" si="10"/>
        <v>0</v>
      </c>
    </row>
    <row r="657" spans="1:20" ht="15.75" customHeight="1" x14ac:dyDescent="0.35">
      <c r="A657">
        <v>650</v>
      </c>
      <c r="B657" s="76">
        <v>44234.437291666662</v>
      </c>
      <c r="C657" s="1" t="s">
        <v>2179</v>
      </c>
      <c r="D657" s="76">
        <v>44234.437916666662</v>
      </c>
      <c r="E657" s="1" t="s">
        <v>2180</v>
      </c>
      <c r="F657" s="1" t="s">
        <v>2181</v>
      </c>
      <c r="G657" s="1" t="s">
        <v>123</v>
      </c>
      <c r="H657" s="1" t="s">
        <v>124</v>
      </c>
      <c r="I657" s="1" t="s">
        <v>125</v>
      </c>
      <c r="J657" s="1" t="s">
        <v>1982</v>
      </c>
      <c r="K657" s="1" t="s">
        <v>2135</v>
      </c>
      <c r="L657">
        <f>ROUNDUP(IF(B657&gt;$D$4,0,($D$4-B657+1)/365),0)</f>
        <v>0</v>
      </c>
      <c r="M657">
        <f>ROUNDUP(IF(B657&gt;$D$5,0,($D$5-B657+1)/365),0)</f>
        <v>0</v>
      </c>
      <c r="N657" s="28">
        <f>IF(OR(L657=1,M657=1),IF(B657+364&lt;=$D$5,(B657+364-$D$4+1)/365,IF(B657&gt;$D$4,($D$5-B657+1)/365,$D$6/365)),0)</f>
        <v>0</v>
      </c>
      <c r="O657" s="28">
        <f>'Data &amp; Parameter'!$E$16*'Data &amp; Parameter'!$E$17*('Data &amp; Parameter'!$E$18+'Data &amp; Parameter'!$E$19)*'Data &amp; Parameter'!$E$20*'Data &amp; Parameter'!$E$37*N657</f>
        <v>0</v>
      </c>
      <c r="P657">
        <f>ROUNDUP(IF(D657&gt;$D$4,0,($D$4-D657+1)/365),0)</f>
        <v>0</v>
      </c>
      <c r="Q657">
        <f>ROUNDUP(IF(D657&gt;$D$5,0,($D$5-D657+1)/365),0)</f>
        <v>0</v>
      </c>
      <c r="R657" s="28">
        <f>IF(OR(P657=1,Q657=1),IF(D657+364&lt;=$D$5,(D657+364-$D$4+1)/365,IF(D657&gt;$D$4,($D$5-D657+1)/365,$D$6/365)),0)</f>
        <v>0</v>
      </c>
      <c r="S657" s="28">
        <f>'Data &amp; Parameter'!$E$16*'Data &amp; Parameter'!$E$17*('Data &amp; Parameter'!$E$18+'Data &amp; Parameter'!$E$19)*'Data &amp; Parameter'!$E$20*'Data &amp; Parameter'!$E$37*R657</f>
        <v>0</v>
      </c>
      <c r="T657" s="28">
        <f t="shared" si="10"/>
        <v>0</v>
      </c>
    </row>
    <row r="658" spans="1:20" ht="15.75" customHeight="1" x14ac:dyDescent="0.35">
      <c r="A658">
        <v>651</v>
      </c>
      <c r="B658" s="76">
        <v>44234.442326388889</v>
      </c>
      <c r="C658" s="1" t="s">
        <v>2182</v>
      </c>
      <c r="D658" s="76">
        <v>44234.443298611106</v>
      </c>
      <c r="E658" s="1" t="s">
        <v>2183</v>
      </c>
      <c r="F658" s="1" t="s">
        <v>2184</v>
      </c>
      <c r="G658" s="1" t="s">
        <v>123</v>
      </c>
      <c r="H658" s="1" t="s">
        <v>124</v>
      </c>
      <c r="I658" s="1" t="s">
        <v>125</v>
      </c>
      <c r="J658" s="1" t="s">
        <v>1982</v>
      </c>
      <c r="K658" s="1" t="s">
        <v>2185</v>
      </c>
      <c r="L658">
        <f>ROUNDUP(IF(B658&gt;$D$4,0,($D$4-B658+1)/365),0)</f>
        <v>0</v>
      </c>
      <c r="M658">
        <f>ROUNDUP(IF(B658&gt;$D$5,0,($D$5-B658+1)/365),0)</f>
        <v>0</v>
      </c>
      <c r="N658" s="28">
        <f>IF(OR(L658=1,M658=1),IF(B658+364&lt;=$D$5,(B658+364-$D$4+1)/365,IF(B658&gt;$D$4,($D$5-B658+1)/365,$D$6/365)),0)</f>
        <v>0</v>
      </c>
      <c r="O658" s="28">
        <f>'Data &amp; Parameter'!$E$16*'Data &amp; Parameter'!$E$17*('Data &amp; Parameter'!$E$18+'Data &amp; Parameter'!$E$19)*'Data &amp; Parameter'!$E$20*'Data &amp; Parameter'!$E$37*N658</f>
        <v>0</v>
      </c>
      <c r="P658">
        <f>ROUNDUP(IF(D658&gt;$D$4,0,($D$4-D658+1)/365),0)</f>
        <v>0</v>
      </c>
      <c r="Q658">
        <f>ROUNDUP(IF(D658&gt;$D$5,0,($D$5-D658+1)/365),0)</f>
        <v>0</v>
      </c>
      <c r="R658" s="28">
        <f>IF(OR(P658=1,Q658=1),IF(D658+364&lt;=$D$5,(D658+364-$D$4+1)/365,IF(D658&gt;$D$4,($D$5-D658+1)/365,$D$6/365)),0)</f>
        <v>0</v>
      </c>
      <c r="S658" s="28">
        <f>'Data &amp; Parameter'!$E$16*'Data &amp; Parameter'!$E$17*('Data &amp; Parameter'!$E$18+'Data &amp; Parameter'!$E$19)*'Data &amp; Parameter'!$E$20*'Data &amp; Parameter'!$E$37*R658</f>
        <v>0</v>
      </c>
      <c r="T658" s="28">
        <f t="shared" si="10"/>
        <v>0</v>
      </c>
    </row>
    <row r="659" spans="1:20" ht="15.75" customHeight="1" x14ac:dyDescent="0.35">
      <c r="A659">
        <v>652</v>
      </c>
      <c r="B659" s="76">
        <v>44234.44395833333</v>
      </c>
      <c r="C659" s="1" t="s">
        <v>2186</v>
      </c>
      <c r="D659" s="76">
        <v>44234.444756944446</v>
      </c>
      <c r="E659" s="1" t="s">
        <v>2187</v>
      </c>
      <c r="F659" s="1" t="s">
        <v>2188</v>
      </c>
      <c r="G659" s="1" t="s">
        <v>123</v>
      </c>
      <c r="H659" s="1" t="s">
        <v>124</v>
      </c>
      <c r="I659" s="1" t="s">
        <v>125</v>
      </c>
      <c r="J659" s="1" t="s">
        <v>1955</v>
      </c>
      <c r="K659" s="1" t="s">
        <v>2151</v>
      </c>
      <c r="L659">
        <f>ROUNDUP(IF(B659&gt;$D$4,0,($D$4-B659+1)/365),0)</f>
        <v>0</v>
      </c>
      <c r="M659">
        <f>ROUNDUP(IF(B659&gt;$D$5,0,($D$5-B659+1)/365),0)</f>
        <v>0</v>
      </c>
      <c r="N659" s="28">
        <f>IF(OR(L659=1,M659=1),IF(B659+364&lt;=$D$5,(B659+364-$D$4+1)/365,IF(B659&gt;$D$4,($D$5-B659+1)/365,$D$6/365)),0)</f>
        <v>0</v>
      </c>
      <c r="O659" s="28">
        <f>'Data &amp; Parameter'!$E$16*'Data &amp; Parameter'!$E$17*('Data &amp; Parameter'!$E$18+'Data &amp; Parameter'!$E$19)*'Data &amp; Parameter'!$E$20*'Data &amp; Parameter'!$E$37*N659</f>
        <v>0</v>
      </c>
      <c r="P659">
        <f>ROUNDUP(IF(D659&gt;$D$4,0,($D$4-D659+1)/365),0)</f>
        <v>0</v>
      </c>
      <c r="Q659">
        <f>ROUNDUP(IF(D659&gt;$D$5,0,($D$5-D659+1)/365),0)</f>
        <v>0</v>
      </c>
      <c r="R659" s="28">
        <f>IF(OR(P659=1,Q659=1),IF(D659+364&lt;=$D$5,(D659+364-$D$4+1)/365,IF(D659&gt;$D$4,($D$5-D659+1)/365,$D$6/365)),0)</f>
        <v>0</v>
      </c>
      <c r="S659" s="28">
        <f>'Data &amp; Parameter'!$E$16*'Data &amp; Parameter'!$E$17*('Data &amp; Parameter'!$E$18+'Data &amp; Parameter'!$E$19)*'Data &amp; Parameter'!$E$20*'Data &amp; Parameter'!$E$37*R659</f>
        <v>0</v>
      </c>
      <c r="T659" s="28">
        <f t="shared" si="10"/>
        <v>0</v>
      </c>
    </row>
    <row r="660" spans="1:20" ht="15.75" customHeight="1" x14ac:dyDescent="0.35">
      <c r="A660">
        <v>653</v>
      </c>
      <c r="B660" s="76">
        <v>44234.451608796298</v>
      </c>
      <c r="C660" s="1" t="s">
        <v>2189</v>
      </c>
      <c r="D660" s="76">
        <v>44234.452592592592</v>
      </c>
      <c r="E660" s="1" t="s">
        <v>2190</v>
      </c>
      <c r="F660" s="1" t="s">
        <v>2191</v>
      </c>
      <c r="G660" s="1" t="s">
        <v>123</v>
      </c>
      <c r="H660" s="1" t="s">
        <v>124</v>
      </c>
      <c r="I660" s="1" t="s">
        <v>125</v>
      </c>
      <c r="J660" s="1" t="s">
        <v>1955</v>
      </c>
      <c r="K660" s="1" t="s">
        <v>2066</v>
      </c>
      <c r="L660">
        <f>ROUNDUP(IF(B660&gt;$D$4,0,($D$4-B660+1)/365),0)</f>
        <v>0</v>
      </c>
      <c r="M660">
        <f>ROUNDUP(IF(B660&gt;$D$5,0,($D$5-B660+1)/365),0)</f>
        <v>0</v>
      </c>
      <c r="N660" s="28">
        <f>IF(OR(L660=1,M660=1),IF(B660+364&lt;=$D$5,(B660+364-$D$4+1)/365,IF(B660&gt;$D$4,($D$5-B660+1)/365,$D$6/365)),0)</f>
        <v>0</v>
      </c>
      <c r="O660" s="28">
        <f>'Data &amp; Parameter'!$E$16*'Data &amp; Parameter'!$E$17*('Data &amp; Parameter'!$E$18+'Data &amp; Parameter'!$E$19)*'Data &amp; Parameter'!$E$20*'Data &amp; Parameter'!$E$37*N660</f>
        <v>0</v>
      </c>
      <c r="P660">
        <f>ROUNDUP(IF(D660&gt;$D$4,0,($D$4-D660+1)/365),0)</f>
        <v>0</v>
      </c>
      <c r="Q660">
        <f>ROUNDUP(IF(D660&gt;$D$5,0,($D$5-D660+1)/365),0)</f>
        <v>0</v>
      </c>
      <c r="R660" s="28">
        <f>IF(OR(P660=1,Q660=1),IF(D660+364&lt;=$D$5,(D660+364-$D$4+1)/365,IF(D660&gt;$D$4,($D$5-D660+1)/365,$D$6/365)),0)</f>
        <v>0</v>
      </c>
      <c r="S660" s="28">
        <f>'Data &amp; Parameter'!$E$16*'Data &amp; Parameter'!$E$17*('Data &amp; Parameter'!$E$18+'Data &amp; Parameter'!$E$19)*'Data &amp; Parameter'!$E$20*'Data &amp; Parameter'!$E$37*R660</f>
        <v>0</v>
      </c>
      <c r="T660" s="28">
        <f t="shared" si="10"/>
        <v>0</v>
      </c>
    </row>
    <row r="661" spans="1:20" ht="15.75" customHeight="1" x14ac:dyDescent="0.35">
      <c r="A661">
        <v>654</v>
      </c>
      <c r="B661" s="76">
        <v>44234.451828703706</v>
      </c>
      <c r="C661" s="1" t="s">
        <v>2192</v>
      </c>
      <c r="D661" s="76">
        <v>44234.453877314816</v>
      </c>
      <c r="E661" s="1" t="s">
        <v>2193</v>
      </c>
      <c r="F661" s="1" t="s">
        <v>2194</v>
      </c>
      <c r="G661" s="1" t="s">
        <v>123</v>
      </c>
      <c r="H661" s="1" t="s">
        <v>124</v>
      </c>
      <c r="I661" s="1" t="s">
        <v>125</v>
      </c>
      <c r="J661" s="1" t="s">
        <v>1982</v>
      </c>
      <c r="K661" s="1" t="s">
        <v>2143</v>
      </c>
      <c r="L661">
        <f>ROUNDUP(IF(B661&gt;$D$4,0,($D$4-B661+1)/365),0)</f>
        <v>0</v>
      </c>
      <c r="M661">
        <f>ROUNDUP(IF(B661&gt;$D$5,0,($D$5-B661+1)/365),0)</f>
        <v>0</v>
      </c>
      <c r="N661" s="28">
        <f>IF(OR(L661=1,M661=1),IF(B661+364&lt;=$D$5,(B661+364-$D$4+1)/365,IF(B661&gt;$D$4,($D$5-B661+1)/365,$D$6/365)),0)</f>
        <v>0</v>
      </c>
      <c r="O661" s="28">
        <f>'Data &amp; Parameter'!$E$16*'Data &amp; Parameter'!$E$17*('Data &amp; Parameter'!$E$18+'Data &amp; Parameter'!$E$19)*'Data &amp; Parameter'!$E$20*'Data &amp; Parameter'!$E$37*N661</f>
        <v>0</v>
      </c>
      <c r="P661">
        <f>ROUNDUP(IF(D661&gt;$D$4,0,($D$4-D661+1)/365),0)</f>
        <v>0</v>
      </c>
      <c r="Q661">
        <f>ROUNDUP(IF(D661&gt;$D$5,0,($D$5-D661+1)/365),0)</f>
        <v>0</v>
      </c>
      <c r="R661" s="28">
        <f>IF(OR(P661=1,Q661=1),IF(D661+364&lt;=$D$5,(D661+364-$D$4+1)/365,IF(D661&gt;$D$4,($D$5-D661+1)/365,$D$6/365)),0)</f>
        <v>0</v>
      </c>
      <c r="S661" s="28">
        <f>'Data &amp; Parameter'!$E$16*'Data &amp; Parameter'!$E$17*('Data &amp; Parameter'!$E$18+'Data &amp; Parameter'!$E$19)*'Data &amp; Parameter'!$E$20*'Data &amp; Parameter'!$E$37*R661</f>
        <v>0</v>
      </c>
      <c r="T661" s="28">
        <f t="shared" si="10"/>
        <v>0</v>
      </c>
    </row>
    <row r="662" spans="1:20" ht="15.75" customHeight="1" x14ac:dyDescent="0.35">
      <c r="A662">
        <v>655</v>
      </c>
      <c r="B662" s="76">
        <v>44234.45517361111</v>
      </c>
      <c r="C662" s="1" t="s">
        <v>2195</v>
      </c>
      <c r="D662" s="76">
        <v>44234.456493055557</v>
      </c>
      <c r="E662" s="1" t="s">
        <v>2196</v>
      </c>
      <c r="F662" s="1" t="s">
        <v>2197</v>
      </c>
      <c r="G662" s="1" t="s">
        <v>123</v>
      </c>
      <c r="H662" s="1" t="s">
        <v>124</v>
      </c>
      <c r="I662" s="1" t="s">
        <v>125</v>
      </c>
      <c r="J662" s="1" t="s">
        <v>1955</v>
      </c>
      <c r="K662" s="1" t="s">
        <v>2139</v>
      </c>
      <c r="L662">
        <f>ROUNDUP(IF(B662&gt;$D$4,0,($D$4-B662+1)/365),0)</f>
        <v>0</v>
      </c>
      <c r="M662">
        <f>ROUNDUP(IF(B662&gt;$D$5,0,($D$5-B662+1)/365),0)</f>
        <v>0</v>
      </c>
      <c r="N662" s="28">
        <f>IF(OR(L662=1,M662=1),IF(B662+364&lt;=$D$5,(B662+364-$D$4+1)/365,IF(B662&gt;$D$4,($D$5-B662+1)/365,$D$6/365)),0)</f>
        <v>0</v>
      </c>
      <c r="O662" s="28">
        <f>'Data &amp; Parameter'!$E$16*'Data &amp; Parameter'!$E$17*('Data &amp; Parameter'!$E$18+'Data &amp; Parameter'!$E$19)*'Data &amp; Parameter'!$E$20*'Data &amp; Parameter'!$E$37*N662</f>
        <v>0</v>
      </c>
      <c r="P662">
        <f>ROUNDUP(IF(D662&gt;$D$4,0,($D$4-D662+1)/365),0)</f>
        <v>0</v>
      </c>
      <c r="Q662">
        <f>ROUNDUP(IF(D662&gt;$D$5,0,($D$5-D662+1)/365),0)</f>
        <v>0</v>
      </c>
      <c r="R662" s="28">
        <f>IF(OR(P662=1,Q662=1),IF(D662+364&lt;=$D$5,(D662+364-$D$4+1)/365,IF(D662&gt;$D$4,($D$5-D662+1)/365,$D$6/365)),0)</f>
        <v>0</v>
      </c>
      <c r="S662" s="28">
        <f>'Data &amp; Parameter'!$E$16*'Data &amp; Parameter'!$E$17*('Data &amp; Parameter'!$E$18+'Data &amp; Parameter'!$E$19)*'Data &amp; Parameter'!$E$20*'Data &amp; Parameter'!$E$37*R662</f>
        <v>0</v>
      </c>
      <c r="T662" s="28">
        <f t="shared" si="10"/>
        <v>0</v>
      </c>
    </row>
    <row r="663" spans="1:20" ht="15.75" customHeight="1" x14ac:dyDescent="0.35">
      <c r="A663">
        <v>656</v>
      </c>
      <c r="B663" s="76">
        <v>44234.46739583333</v>
      </c>
      <c r="C663" s="1" t="s">
        <v>2198</v>
      </c>
      <c r="D663" s="76">
        <v>44234.469560185185</v>
      </c>
      <c r="E663" s="1" t="s">
        <v>2199</v>
      </c>
      <c r="F663" s="1" t="s">
        <v>2200</v>
      </c>
      <c r="G663" s="1" t="s">
        <v>123</v>
      </c>
      <c r="H663" s="1" t="s">
        <v>124</v>
      </c>
      <c r="I663" s="1" t="s">
        <v>125</v>
      </c>
      <c r="J663" s="1" t="s">
        <v>1955</v>
      </c>
      <c r="K663" s="1" t="s">
        <v>2201</v>
      </c>
      <c r="L663">
        <f>ROUNDUP(IF(B663&gt;$D$4,0,($D$4-B663+1)/365),0)</f>
        <v>0</v>
      </c>
      <c r="M663">
        <f>ROUNDUP(IF(B663&gt;$D$5,0,($D$5-B663+1)/365),0)</f>
        <v>0</v>
      </c>
      <c r="N663" s="28">
        <f>IF(OR(L663=1,M663=1),IF(B663+364&lt;=$D$5,(B663+364-$D$4+1)/365,IF(B663&gt;$D$4,($D$5-B663+1)/365,$D$6/365)),0)</f>
        <v>0</v>
      </c>
      <c r="O663" s="28">
        <f>'Data &amp; Parameter'!$E$16*'Data &amp; Parameter'!$E$17*('Data &amp; Parameter'!$E$18+'Data &amp; Parameter'!$E$19)*'Data &amp; Parameter'!$E$20*'Data &amp; Parameter'!$E$37*N663</f>
        <v>0</v>
      </c>
      <c r="P663">
        <f>ROUNDUP(IF(D663&gt;$D$4,0,($D$4-D663+1)/365),0)</f>
        <v>0</v>
      </c>
      <c r="Q663">
        <f>ROUNDUP(IF(D663&gt;$D$5,0,($D$5-D663+1)/365),0)</f>
        <v>0</v>
      </c>
      <c r="R663" s="28">
        <f>IF(OR(P663=1,Q663=1),IF(D663+364&lt;=$D$5,(D663+364-$D$4+1)/365,IF(D663&gt;$D$4,($D$5-D663+1)/365,$D$6/365)),0)</f>
        <v>0</v>
      </c>
      <c r="S663" s="28">
        <f>'Data &amp; Parameter'!$E$16*'Data &amp; Parameter'!$E$17*('Data &amp; Parameter'!$E$18+'Data &amp; Parameter'!$E$19)*'Data &amp; Parameter'!$E$20*'Data &amp; Parameter'!$E$37*R663</f>
        <v>0</v>
      </c>
      <c r="T663" s="28">
        <f t="shared" si="10"/>
        <v>0</v>
      </c>
    </row>
    <row r="664" spans="1:20" ht="15.75" customHeight="1" x14ac:dyDescent="0.35">
      <c r="A664">
        <v>657</v>
      </c>
      <c r="B664" s="76">
        <v>44234.471620370372</v>
      </c>
      <c r="C664" s="1" t="s">
        <v>2202</v>
      </c>
      <c r="D664" s="76">
        <v>44234.472303240742</v>
      </c>
      <c r="E664" s="1" t="s">
        <v>2203</v>
      </c>
      <c r="F664" s="1" t="s">
        <v>2204</v>
      </c>
      <c r="G664" s="1" t="s">
        <v>123</v>
      </c>
      <c r="H664" s="1" t="s">
        <v>124</v>
      </c>
      <c r="I664" s="1" t="s">
        <v>125</v>
      </c>
      <c r="J664" s="1" t="s">
        <v>1955</v>
      </c>
      <c r="K664" s="1" t="s">
        <v>2201</v>
      </c>
      <c r="L664">
        <f>ROUNDUP(IF(B664&gt;$D$4,0,($D$4-B664+1)/365),0)</f>
        <v>0</v>
      </c>
      <c r="M664">
        <f>ROUNDUP(IF(B664&gt;$D$5,0,($D$5-B664+1)/365),0)</f>
        <v>0</v>
      </c>
      <c r="N664" s="28">
        <f>IF(OR(L664=1,M664=1),IF(B664+364&lt;=$D$5,(B664+364-$D$4+1)/365,IF(B664&gt;$D$4,($D$5-B664+1)/365,$D$6/365)),0)</f>
        <v>0</v>
      </c>
      <c r="O664" s="28">
        <f>'Data &amp; Parameter'!$E$16*'Data &amp; Parameter'!$E$17*('Data &amp; Parameter'!$E$18+'Data &amp; Parameter'!$E$19)*'Data &amp; Parameter'!$E$20*'Data &amp; Parameter'!$E$37*N664</f>
        <v>0</v>
      </c>
      <c r="P664">
        <f>ROUNDUP(IF(D664&gt;$D$4,0,($D$4-D664+1)/365),0)</f>
        <v>0</v>
      </c>
      <c r="Q664">
        <f>ROUNDUP(IF(D664&gt;$D$5,0,($D$5-D664+1)/365),0)</f>
        <v>0</v>
      </c>
      <c r="R664" s="28">
        <f>IF(OR(P664=1,Q664=1),IF(D664+364&lt;=$D$5,(D664+364-$D$4+1)/365,IF(D664&gt;$D$4,($D$5-D664+1)/365,$D$6/365)),0)</f>
        <v>0</v>
      </c>
      <c r="S664" s="28">
        <f>'Data &amp; Parameter'!$E$16*'Data &amp; Parameter'!$E$17*('Data &amp; Parameter'!$E$18+'Data &amp; Parameter'!$E$19)*'Data &amp; Parameter'!$E$20*'Data &amp; Parameter'!$E$37*R664</f>
        <v>0</v>
      </c>
      <c r="T664" s="28">
        <f t="shared" si="10"/>
        <v>0</v>
      </c>
    </row>
    <row r="665" spans="1:20" ht="15.75" customHeight="1" x14ac:dyDescent="0.35">
      <c r="A665">
        <v>658</v>
      </c>
      <c r="B665" s="76">
        <v>44234.474247685182</v>
      </c>
      <c r="C665" s="1" t="s">
        <v>2205</v>
      </c>
      <c r="D665" s="76">
        <v>44234.47488425926</v>
      </c>
      <c r="E665" s="1" t="s">
        <v>2206</v>
      </c>
      <c r="F665" s="1" t="s">
        <v>2207</v>
      </c>
      <c r="G665" s="1" t="s">
        <v>123</v>
      </c>
      <c r="H665" s="1" t="s">
        <v>124</v>
      </c>
      <c r="I665" s="1" t="s">
        <v>125</v>
      </c>
      <c r="J665" s="1" t="s">
        <v>1955</v>
      </c>
      <c r="K665" s="1" t="s">
        <v>2201</v>
      </c>
      <c r="L665">
        <f>ROUNDUP(IF(B665&gt;$D$4,0,($D$4-B665+1)/365),0)</f>
        <v>0</v>
      </c>
      <c r="M665">
        <f>ROUNDUP(IF(B665&gt;$D$5,0,($D$5-B665+1)/365),0)</f>
        <v>0</v>
      </c>
      <c r="N665" s="28">
        <f>IF(OR(L665=1,M665=1),IF(B665+364&lt;=$D$5,(B665+364-$D$4+1)/365,IF(B665&gt;$D$4,($D$5-B665+1)/365,$D$6/365)),0)</f>
        <v>0</v>
      </c>
      <c r="O665" s="28">
        <f>'Data &amp; Parameter'!$E$16*'Data &amp; Parameter'!$E$17*('Data &amp; Parameter'!$E$18+'Data &amp; Parameter'!$E$19)*'Data &amp; Parameter'!$E$20*'Data &amp; Parameter'!$E$37*N665</f>
        <v>0</v>
      </c>
      <c r="P665">
        <f>ROUNDUP(IF(D665&gt;$D$4,0,($D$4-D665+1)/365),0)</f>
        <v>0</v>
      </c>
      <c r="Q665">
        <f>ROUNDUP(IF(D665&gt;$D$5,0,($D$5-D665+1)/365),0)</f>
        <v>0</v>
      </c>
      <c r="R665" s="28">
        <f>IF(OR(P665=1,Q665=1),IF(D665+364&lt;=$D$5,(D665+364-$D$4+1)/365,IF(D665&gt;$D$4,($D$5-D665+1)/365,$D$6/365)),0)</f>
        <v>0</v>
      </c>
      <c r="S665" s="28">
        <f>'Data &amp; Parameter'!$E$16*'Data &amp; Parameter'!$E$17*('Data &amp; Parameter'!$E$18+'Data &amp; Parameter'!$E$19)*'Data &amp; Parameter'!$E$20*'Data &amp; Parameter'!$E$37*R665</f>
        <v>0</v>
      </c>
      <c r="T665" s="28">
        <f t="shared" si="10"/>
        <v>0</v>
      </c>
    </row>
    <row r="666" spans="1:20" ht="15.75" customHeight="1" x14ac:dyDescent="0.35">
      <c r="A666">
        <v>659</v>
      </c>
      <c r="B666" s="76">
        <v>44234.476875</v>
      </c>
      <c r="C666" s="1" t="s">
        <v>2208</v>
      </c>
      <c r="D666" s="76">
        <v>44234.478842592594</v>
      </c>
      <c r="E666" s="1" t="s">
        <v>2209</v>
      </c>
      <c r="F666" s="1" t="s">
        <v>2210</v>
      </c>
      <c r="G666" s="1" t="s">
        <v>123</v>
      </c>
      <c r="H666" s="1" t="s">
        <v>124</v>
      </c>
      <c r="I666" s="1" t="s">
        <v>125</v>
      </c>
      <c r="J666" s="1" t="s">
        <v>1955</v>
      </c>
      <c r="K666" s="1" t="s">
        <v>2201</v>
      </c>
      <c r="L666">
        <f>ROUNDUP(IF(B666&gt;$D$4,0,($D$4-B666+1)/365),0)</f>
        <v>0</v>
      </c>
      <c r="M666">
        <f>ROUNDUP(IF(B666&gt;$D$5,0,($D$5-B666+1)/365),0)</f>
        <v>0</v>
      </c>
      <c r="N666" s="28">
        <f>IF(OR(L666=1,M666=1),IF(B666+364&lt;=$D$5,(B666+364-$D$4+1)/365,IF(B666&gt;$D$4,($D$5-B666+1)/365,$D$6/365)),0)</f>
        <v>0</v>
      </c>
      <c r="O666" s="28">
        <f>'Data &amp; Parameter'!$E$16*'Data &amp; Parameter'!$E$17*('Data &amp; Parameter'!$E$18+'Data &amp; Parameter'!$E$19)*'Data &amp; Parameter'!$E$20*'Data &amp; Parameter'!$E$37*N666</f>
        <v>0</v>
      </c>
      <c r="P666">
        <f>ROUNDUP(IF(D666&gt;$D$4,0,($D$4-D666+1)/365),0)</f>
        <v>0</v>
      </c>
      <c r="Q666">
        <f>ROUNDUP(IF(D666&gt;$D$5,0,($D$5-D666+1)/365),0)</f>
        <v>0</v>
      </c>
      <c r="R666" s="28">
        <f>IF(OR(P666=1,Q666=1),IF(D666+364&lt;=$D$5,(D666+364-$D$4+1)/365,IF(D666&gt;$D$4,($D$5-D666+1)/365,$D$6/365)),0)</f>
        <v>0</v>
      </c>
      <c r="S666" s="28">
        <f>'Data &amp; Parameter'!$E$16*'Data &amp; Parameter'!$E$17*('Data &amp; Parameter'!$E$18+'Data &amp; Parameter'!$E$19)*'Data &amp; Parameter'!$E$20*'Data &amp; Parameter'!$E$37*R666</f>
        <v>0</v>
      </c>
      <c r="T666" s="28">
        <f t="shared" si="10"/>
        <v>0</v>
      </c>
    </row>
    <row r="667" spans="1:20" ht="15.75" customHeight="1" x14ac:dyDescent="0.35">
      <c r="A667">
        <v>660</v>
      </c>
      <c r="B667" s="76">
        <v>44234.481562500005</v>
      </c>
      <c r="C667" s="1" t="s">
        <v>2211</v>
      </c>
      <c r="D667" s="76">
        <v>44234.482731481483</v>
      </c>
      <c r="E667" s="1" t="s">
        <v>2212</v>
      </c>
      <c r="F667" s="1" t="s">
        <v>2213</v>
      </c>
      <c r="G667" s="1" t="s">
        <v>123</v>
      </c>
      <c r="H667" s="1" t="s">
        <v>124</v>
      </c>
      <c r="I667" s="1" t="s">
        <v>125</v>
      </c>
      <c r="J667" s="1" t="s">
        <v>1955</v>
      </c>
      <c r="K667" s="1" t="s">
        <v>2201</v>
      </c>
      <c r="L667">
        <f>ROUNDUP(IF(B667&gt;$D$4,0,($D$4-B667+1)/365),0)</f>
        <v>0</v>
      </c>
      <c r="M667">
        <f>ROUNDUP(IF(B667&gt;$D$5,0,($D$5-B667+1)/365),0)</f>
        <v>0</v>
      </c>
      <c r="N667" s="28">
        <f>IF(OR(L667=1,M667=1),IF(B667+364&lt;=$D$5,(B667+364-$D$4+1)/365,IF(B667&gt;$D$4,($D$5-B667+1)/365,$D$6/365)),0)</f>
        <v>0</v>
      </c>
      <c r="O667" s="28">
        <f>'Data &amp; Parameter'!$E$16*'Data &amp; Parameter'!$E$17*('Data &amp; Parameter'!$E$18+'Data &amp; Parameter'!$E$19)*'Data &amp; Parameter'!$E$20*'Data &amp; Parameter'!$E$37*N667</f>
        <v>0</v>
      </c>
      <c r="P667">
        <f>ROUNDUP(IF(D667&gt;$D$4,0,($D$4-D667+1)/365),0)</f>
        <v>0</v>
      </c>
      <c r="Q667">
        <f>ROUNDUP(IF(D667&gt;$D$5,0,($D$5-D667+1)/365),0)</f>
        <v>0</v>
      </c>
      <c r="R667" s="28">
        <f>IF(OR(P667=1,Q667=1),IF(D667+364&lt;=$D$5,(D667+364-$D$4+1)/365,IF(D667&gt;$D$4,($D$5-D667+1)/365,$D$6/365)),0)</f>
        <v>0</v>
      </c>
      <c r="S667" s="28">
        <f>'Data &amp; Parameter'!$E$16*'Data &amp; Parameter'!$E$17*('Data &amp; Parameter'!$E$18+'Data &amp; Parameter'!$E$19)*'Data &amp; Parameter'!$E$20*'Data &amp; Parameter'!$E$37*R667</f>
        <v>0</v>
      </c>
      <c r="T667" s="28">
        <f t="shared" si="10"/>
        <v>0</v>
      </c>
    </row>
    <row r="668" spans="1:20" ht="15.75" customHeight="1" x14ac:dyDescent="0.35">
      <c r="A668">
        <v>661</v>
      </c>
      <c r="B668" s="76">
        <v>44234.48165509259</v>
      </c>
      <c r="C668" s="1" t="s">
        <v>2214</v>
      </c>
      <c r="D668" s="76">
        <v>44234.482430555552</v>
      </c>
      <c r="E668" s="1" t="s">
        <v>2215</v>
      </c>
      <c r="F668" s="1" t="s">
        <v>2216</v>
      </c>
      <c r="G668" s="1" t="s">
        <v>123</v>
      </c>
      <c r="H668" s="1" t="s">
        <v>124</v>
      </c>
      <c r="I668" s="1" t="s">
        <v>125</v>
      </c>
      <c r="J668" s="1" t="s">
        <v>1982</v>
      </c>
      <c r="K668" s="1" t="s">
        <v>2217</v>
      </c>
      <c r="L668">
        <f>ROUNDUP(IF(B668&gt;$D$4,0,($D$4-B668+1)/365),0)</f>
        <v>0</v>
      </c>
      <c r="M668">
        <f>ROUNDUP(IF(B668&gt;$D$5,0,($D$5-B668+1)/365),0)</f>
        <v>0</v>
      </c>
      <c r="N668" s="28">
        <f>IF(OR(L668=1,M668=1),IF(B668+364&lt;=$D$5,(B668+364-$D$4+1)/365,IF(B668&gt;$D$4,($D$5-B668+1)/365,$D$6/365)),0)</f>
        <v>0</v>
      </c>
      <c r="O668" s="28">
        <f>'Data &amp; Parameter'!$E$16*'Data &amp; Parameter'!$E$17*('Data &amp; Parameter'!$E$18+'Data &amp; Parameter'!$E$19)*'Data &amp; Parameter'!$E$20*'Data &amp; Parameter'!$E$37*N668</f>
        <v>0</v>
      </c>
      <c r="P668">
        <f>ROUNDUP(IF(D668&gt;$D$4,0,($D$4-D668+1)/365),0)</f>
        <v>0</v>
      </c>
      <c r="Q668">
        <f>ROUNDUP(IF(D668&gt;$D$5,0,($D$5-D668+1)/365),0)</f>
        <v>0</v>
      </c>
      <c r="R668" s="28">
        <f>IF(OR(P668=1,Q668=1),IF(D668+364&lt;=$D$5,(D668+364-$D$4+1)/365,IF(D668&gt;$D$4,($D$5-D668+1)/365,$D$6/365)),0)</f>
        <v>0</v>
      </c>
      <c r="S668" s="28">
        <f>'Data &amp; Parameter'!$E$16*'Data &amp; Parameter'!$E$17*('Data &amp; Parameter'!$E$18+'Data &amp; Parameter'!$E$19)*'Data &amp; Parameter'!$E$20*'Data &amp; Parameter'!$E$37*R668</f>
        <v>0</v>
      </c>
      <c r="T668" s="28">
        <f t="shared" si="10"/>
        <v>0</v>
      </c>
    </row>
    <row r="669" spans="1:20" ht="15.75" customHeight="1" x14ac:dyDescent="0.35">
      <c r="A669">
        <v>662</v>
      </c>
      <c r="B669" s="76">
        <v>44234.484791666662</v>
      </c>
      <c r="C669" s="1" t="s">
        <v>2218</v>
      </c>
      <c r="D669" s="76">
        <v>44234.485752314809</v>
      </c>
      <c r="E669" s="1" t="s">
        <v>2219</v>
      </c>
      <c r="F669" s="1" t="s">
        <v>2220</v>
      </c>
      <c r="G669" s="1" t="s">
        <v>123</v>
      </c>
      <c r="H669" s="1" t="s">
        <v>124</v>
      </c>
      <c r="I669" s="1" t="s">
        <v>125</v>
      </c>
      <c r="J669" s="1" t="s">
        <v>1955</v>
      </c>
      <c r="K669" s="1" t="s">
        <v>2201</v>
      </c>
      <c r="L669">
        <f>ROUNDUP(IF(B669&gt;$D$4,0,($D$4-B669+1)/365),0)</f>
        <v>0</v>
      </c>
      <c r="M669">
        <f>ROUNDUP(IF(B669&gt;$D$5,0,($D$5-B669+1)/365),0)</f>
        <v>0</v>
      </c>
      <c r="N669" s="28">
        <f>IF(OR(L669=1,M669=1),IF(B669+364&lt;=$D$5,(B669+364-$D$4+1)/365,IF(B669&gt;$D$4,($D$5-B669+1)/365,$D$6/365)),0)</f>
        <v>0</v>
      </c>
      <c r="O669" s="28">
        <f>'Data &amp; Parameter'!$E$16*'Data &amp; Parameter'!$E$17*('Data &amp; Parameter'!$E$18+'Data &amp; Parameter'!$E$19)*'Data &amp; Parameter'!$E$20*'Data &amp; Parameter'!$E$37*N669</f>
        <v>0</v>
      </c>
      <c r="P669">
        <f>ROUNDUP(IF(D669&gt;$D$4,0,($D$4-D669+1)/365),0)</f>
        <v>0</v>
      </c>
      <c r="Q669">
        <f>ROUNDUP(IF(D669&gt;$D$5,0,($D$5-D669+1)/365),0)</f>
        <v>0</v>
      </c>
      <c r="R669" s="28">
        <f>IF(OR(P669=1,Q669=1),IF(D669+364&lt;=$D$5,(D669+364-$D$4+1)/365,IF(D669&gt;$D$4,($D$5-D669+1)/365,$D$6/365)),0)</f>
        <v>0</v>
      </c>
      <c r="S669" s="28">
        <f>'Data &amp; Parameter'!$E$16*'Data &amp; Parameter'!$E$17*('Data &amp; Parameter'!$E$18+'Data &amp; Parameter'!$E$19)*'Data &amp; Parameter'!$E$20*'Data &amp; Parameter'!$E$37*R669</f>
        <v>0</v>
      </c>
      <c r="T669" s="28">
        <f t="shared" si="10"/>
        <v>0</v>
      </c>
    </row>
    <row r="670" spans="1:20" ht="15.75" customHeight="1" x14ac:dyDescent="0.35">
      <c r="A670">
        <v>663</v>
      </c>
      <c r="B670" s="76">
        <v>44234.484884259262</v>
      </c>
      <c r="C670" s="1" t="s">
        <v>2221</v>
      </c>
      <c r="D670" s="76">
        <v>44234.485578703709</v>
      </c>
      <c r="E670" s="1" t="s">
        <v>2222</v>
      </c>
      <c r="F670" s="1" t="s">
        <v>2223</v>
      </c>
      <c r="G670" s="1" t="s">
        <v>123</v>
      </c>
      <c r="H670" s="1" t="s">
        <v>124</v>
      </c>
      <c r="I670" s="1" t="s">
        <v>125</v>
      </c>
      <c r="J670" s="1" t="s">
        <v>1982</v>
      </c>
      <c r="K670" s="1" t="s">
        <v>2217</v>
      </c>
      <c r="L670">
        <f>ROUNDUP(IF(B670&gt;$D$4,0,($D$4-B670+1)/365),0)</f>
        <v>0</v>
      </c>
      <c r="M670">
        <f>ROUNDUP(IF(B670&gt;$D$5,0,($D$5-B670+1)/365),0)</f>
        <v>0</v>
      </c>
      <c r="N670" s="28">
        <f>IF(OR(L670=1,M670=1),IF(B670+364&lt;=$D$5,(B670+364-$D$4+1)/365,IF(B670&gt;$D$4,($D$5-B670+1)/365,$D$6/365)),0)</f>
        <v>0</v>
      </c>
      <c r="O670" s="28">
        <f>'Data &amp; Parameter'!$E$16*'Data &amp; Parameter'!$E$17*('Data &amp; Parameter'!$E$18+'Data &amp; Parameter'!$E$19)*'Data &amp; Parameter'!$E$20*'Data &amp; Parameter'!$E$37*N670</f>
        <v>0</v>
      </c>
      <c r="P670">
        <f>ROUNDUP(IF(D670&gt;$D$4,0,($D$4-D670+1)/365),0)</f>
        <v>0</v>
      </c>
      <c r="Q670">
        <f>ROUNDUP(IF(D670&gt;$D$5,0,($D$5-D670+1)/365),0)</f>
        <v>0</v>
      </c>
      <c r="R670" s="28">
        <f>IF(OR(P670=1,Q670=1),IF(D670+364&lt;=$D$5,(D670+364-$D$4+1)/365,IF(D670&gt;$D$4,($D$5-D670+1)/365,$D$6/365)),0)</f>
        <v>0</v>
      </c>
      <c r="S670" s="28">
        <f>'Data &amp; Parameter'!$E$16*'Data &amp; Parameter'!$E$17*('Data &amp; Parameter'!$E$18+'Data &amp; Parameter'!$E$19)*'Data &amp; Parameter'!$E$20*'Data &amp; Parameter'!$E$37*R670</f>
        <v>0</v>
      </c>
      <c r="T670" s="28">
        <f t="shared" si="10"/>
        <v>0</v>
      </c>
    </row>
    <row r="671" spans="1:20" ht="15.75" customHeight="1" x14ac:dyDescent="0.35">
      <c r="A671">
        <v>664</v>
      </c>
      <c r="B671" s="76">
        <v>44234.487685185188</v>
      </c>
      <c r="C671" s="1" t="s">
        <v>2224</v>
      </c>
      <c r="D671" s="76">
        <v>44234.488993055551</v>
      </c>
      <c r="E671" s="1" t="s">
        <v>2225</v>
      </c>
      <c r="F671" s="1" t="s">
        <v>2226</v>
      </c>
      <c r="G671" s="1" t="s">
        <v>123</v>
      </c>
      <c r="H671" s="1" t="s">
        <v>124</v>
      </c>
      <c r="I671" s="1" t="s">
        <v>125</v>
      </c>
      <c r="J671" s="1" t="s">
        <v>1955</v>
      </c>
      <c r="K671" s="1" t="s">
        <v>2201</v>
      </c>
      <c r="L671">
        <f>ROUNDUP(IF(B671&gt;$D$4,0,($D$4-B671+1)/365),0)</f>
        <v>0</v>
      </c>
      <c r="M671">
        <f>ROUNDUP(IF(B671&gt;$D$5,0,($D$5-B671+1)/365),0)</f>
        <v>0</v>
      </c>
      <c r="N671" s="28">
        <f>IF(OR(L671=1,M671=1),IF(B671+364&lt;=$D$5,(B671+364-$D$4+1)/365,IF(B671&gt;$D$4,($D$5-B671+1)/365,$D$6/365)),0)</f>
        <v>0</v>
      </c>
      <c r="O671" s="28">
        <f>'Data &amp; Parameter'!$E$16*'Data &amp; Parameter'!$E$17*('Data &amp; Parameter'!$E$18+'Data &amp; Parameter'!$E$19)*'Data &amp; Parameter'!$E$20*'Data &amp; Parameter'!$E$37*N671</f>
        <v>0</v>
      </c>
      <c r="P671">
        <f>ROUNDUP(IF(D671&gt;$D$4,0,($D$4-D671+1)/365),0)</f>
        <v>0</v>
      </c>
      <c r="Q671">
        <f>ROUNDUP(IF(D671&gt;$D$5,0,($D$5-D671+1)/365),0)</f>
        <v>0</v>
      </c>
      <c r="R671" s="28">
        <f>IF(OR(P671=1,Q671=1),IF(D671+364&lt;=$D$5,(D671+364-$D$4+1)/365,IF(D671&gt;$D$4,($D$5-D671+1)/365,$D$6/365)),0)</f>
        <v>0</v>
      </c>
      <c r="S671" s="28">
        <f>'Data &amp; Parameter'!$E$16*'Data &amp; Parameter'!$E$17*('Data &amp; Parameter'!$E$18+'Data &amp; Parameter'!$E$19)*'Data &amp; Parameter'!$E$20*'Data &amp; Parameter'!$E$37*R671</f>
        <v>0</v>
      </c>
      <c r="T671" s="28">
        <f t="shared" si="10"/>
        <v>0</v>
      </c>
    </row>
    <row r="672" spans="1:20" ht="15.75" customHeight="1" x14ac:dyDescent="0.35">
      <c r="A672">
        <v>665</v>
      </c>
      <c r="B672" s="76">
        <v>44234.488680555558</v>
      </c>
      <c r="C672" s="1" t="s">
        <v>2227</v>
      </c>
      <c r="D672" s="76">
        <v>44234.489155092597</v>
      </c>
      <c r="E672" s="1" t="s">
        <v>2228</v>
      </c>
      <c r="F672" s="1" t="s">
        <v>2229</v>
      </c>
      <c r="G672" s="1" t="s">
        <v>123</v>
      </c>
      <c r="H672" s="1" t="s">
        <v>124</v>
      </c>
      <c r="I672" s="1" t="s">
        <v>125</v>
      </c>
      <c r="J672" s="1" t="s">
        <v>1982</v>
      </c>
      <c r="K672" s="1" t="s">
        <v>2217</v>
      </c>
      <c r="L672">
        <f>ROUNDUP(IF(B672&gt;$D$4,0,($D$4-B672+1)/365),0)</f>
        <v>0</v>
      </c>
      <c r="M672">
        <f>ROUNDUP(IF(B672&gt;$D$5,0,($D$5-B672+1)/365),0)</f>
        <v>0</v>
      </c>
      <c r="N672" s="28">
        <f>IF(OR(L672=1,M672=1),IF(B672+364&lt;=$D$5,(B672+364-$D$4+1)/365,IF(B672&gt;$D$4,($D$5-B672+1)/365,$D$6/365)),0)</f>
        <v>0</v>
      </c>
      <c r="O672" s="28">
        <f>'Data &amp; Parameter'!$E$16*'Data &amp; Parameter'!$E$17*('Data &amp; Parameter'!$E$18+'Data &amp; Parameter'!$E$19)*'Data &amp; Parameter'!$E$20*'Data &amp; Parameter'!$E$37*N672</f>
        <v>0</v>
      </c>
      <c r="P672">
        <f>ROUNDUP(IF(D672&gt;$D$4,0,($D$4-D672+1)/365),0)</f>
        <v>0</v>
      </c>
      <c r="Q672">
        <f>ROUNDUP(IF(D672&gt;$D$5,0,($D$5-D672+1)/365),0)</f>
        <v>0</v>
      </c>
      <c r="R672" s="28">
        <f>IF(OR(P672=1,Q672=1),IF(D672+364&lt;=$D$5,(D672+364-$D$4+1)/365,IF(D672&gt;$D$4,($D$5-D672+1)/365,$D$6/365)),0)</f>
        <v>0</v>
      </c>
      <c r="S672" s="28">
        <f>'Data &amp; Parameter'!$E$16*'Data &amp; Parameter'!$E$17*('Data &amp; Parameter'!$E$18+'Data &amp; Parameter'!$E$19)*'Data &amp; Parameter'!$E$20*'Data &amp; Parameter'!$E$37*R672</f>
        <v>0</v>
      </c>
      <c r="T672" s="28">
        <f t="shared" si="10"/>
        <v>0</v>
      </c>
    </row>
    <row r="673" spans="1:20" ht="15.75" customHeight="1" x14ac:dyDescent="0.35">
      <c r="A673">
        <v>666</v>
      </c>
      <c r="B673" s="76">
        <v>44234.491307870368</v>
      </c>
      <c r="C673" s="1" t="s">
        <v>2230</v>
      </c>
      <c r="D673" s="76">
        <v>44234.492291666669</v>
      </c>
      <c r="E673" s="1" t="s">
        <v>2231</v>
      </c>
      <c r="F673" s="1" t="s">
        <v>2232</v>
      </c>
      <c r="G673" s="1" t="s">
        <v>123</v>
      </c>
      <c r="H673" s="1" t="s">
        <v>124</v>
      </c>
      <c r="I673" s="1" t="s">
        <v>125</v>
      </c>
      <c r="J673" s="1" t="s">
        <v>1982</v>
      </c>
      <c r="K673" s="1" t="s">
        <v>2217</v>
      </c>
      <c r="L673">
        <f>ROUNDUP(IF(B673&gt;$D$4,0,($D$4-B673+1)/365),0)</f>
        <v>0</v>
      </c>
      <c r="M673">
        <f>ROUNDUP(IF(B673&gt;$D$5,0,($D$5-B673+1)/365),0)</f>
        <v>0</v>
      </c>
      <c r="N673" s="28">
        <f>IF(OR(L673=1,M673=1),IF(B673+364&lt;=$D$5,(B673+364-$D$4+1)/365,IF(B673&gt;$D$4,($D$5-B673+1)/365,$D$6/365)),0)</f>
        <v>0</v>
      </c>
      <c r="O673" s="28">
        <f>'Data &amp; Parameter'!$E$16*'Data &amp; Parameter'!$E$17*('Data &amp; Parameter'!$E$18+'Data &amp; Parameter'!$E$19)*'Data &amp; Parameter'!$E$20*'Data &amp; Parameter'!$E$37*N673</f>
        <v>0</v>
      </c>
      <c r="P673">
        <f>ROUNDUP(IF(D673&gt;$D$4,0,($D$4-D673+1)/365),0)</f>
        <v>0</v>
      </c>
      <c r="Q673">
        <f>ROUNDUP(IF(D673&gt;$D$5,0,($D$5-D673+1)/365),0)</f>
        <v>0</v>
      </c>
      <c r="R673" s="28">
        <f>IF(OR(P673=1,Q673=1),IF(D673+364&lt;=$D$5,(D673+364-$D$4+1)/365,IF(D673&gt;$D$4,($D$5-D673+1)/365,$D$6/365)),0)</f>
        <v>0</v>
      </c>
      <c r="S673" s="28">
        <f>'Data &amp; Parameter'!$E$16*'Data &amp; Parameter'!$E$17*('Data &amp; Parameter'!$E$18+'Data &amp; Parameter'!$E$19)*'Data &amp; Parameter'!$E$20*'Data &amp; Parameter'!$E$37*R673</f>
        <v>0</v>
      </c>
      <c r="T673" s="28">
        <f t="shared" si="10"/>
        <v>0</v>
      </c>
    </row>
    <row r="674" spans="1:20" ht="15.75" customHeight="1" x14ac:dyDescent="0.35">
      <c r="A674">
        <v>667</v>
      </c>
      <c r="B674" s="76">
        <v>44234.494641203702</v>
      </c>
      <c r="C674" s="1" t="s">
        <v>2233</v>
      </c>
      <c r="D674" s="76">
        <v>44234.49554398148</v>
      </c>
      <c r="E674" s="1" t="s">
        <v>2234</v>
      </c>
      <c r="F674" s="1" t="s">
        <v>2235</v>
      </c>
      <c r="G674" s="1" t="s">
        <v>123</v>
      </c>
      <c r="H674" s="1" t="s">
        <v>124</v>
      </c>
      <c r="I674" s="1" t="s">
        <v>125</v>
      </c>
      <c r="J674" s="1" t="s">
        <v>1955</v>
      </c>
      <c r="K674" s="1" t="s">
        <v>1955</v>
      </c>
      <c r="L674">
        <f>ROUNDUP(IF(B674&gt;$D$4,0,($D$4-B674+1)/365),0)</f>
        <v>0</v>
      </c>
      <c r="M674">
        <f>ROUNDUP(IF(B674&gt;$D$5,0,($D$5-B674+1)/365),0)</f>
        <v>0</v>
      </c>
      <c r="N674" s="28">
        <f>IF(OR(L674=1,M674=1),IF(B674+364&lt;=$D$5,(B674+364-$D$4+1)/365,IF(B674&gt;$D$4,($D$5-B674+1)/365,$D$6/365)),0)</f>
        <v>0</v>
      </c>
      <c r="O674" s="28">
        <f>'Data &amp; Parameter'!$E$16*'Data &amp; Parameter'!$E$17*('Data &amp; Parameter'!$E$18+'Data &amp; Parameter'!$E$19)*'Data &amp; Parameter'!$E$20*'Data &amp; Parameter'!$E$37*N674</f>
        <v>0</v>
      </c>
      <c r="P674">
        <f>ROUNDUP(IF(D674&gt;$D$4,0,($D$4-D674+1)/365),0)</f>
        <v>0</v>
      </c>
      <c r="Q674">
        <f>ROUNDUP(IF(D674&gt;$D$5,0,($D$5-D674+1)/365),0)</f>
        <v>0</v>
      </c>
      <c r="R674" s="28">
        <f>IF(OR(P674=1,Q674=1),IF(D674+364&lt;=$D$5,(D674+364-$D$4+1)/365,IF(D674&gt;$D$4,($D$5-D674+1)/365,$D$6/365)),0)</f>
        <v>0</v>
      </c>
      <c r="S674" s="28">
        <f>'Data &amp; Parameter'!$E$16*'Data &amp; Parameter'!$E$17*('Data &amp; Parameter'!$E$18+'Data &amp; Parameter'!$E$19)*'Data &amp; Parameter'!$E$20*'Data &amp; Parameter'!$E$37*R674</f>
        <v>0</v>
      </c>
      <c r="T674" s="28">
        <f t="shared" si="10"/>
        <v>0</v>
      </c>
    </row>
    <row r="675" spans="1:20" ht="15.75" customHeight="1" x14ac:dyDescent="0.35">
      <c r="A675">
        <v>668</v>
      </c>
      <c r="B675" s="76">
        <v>44234.49927083333</v>
      </c>
      <c r="C675" s="1" t="s">
        <v>2236</v>
      </c>
      <c r="D675" s="76">
        <v>44234.501134259262</v>
      </c>
      <c r="E675" s="1" t="s">
        <v>2237</v>
      </c>
      <c r="F675" s="1" t="s">
        <v>2238</v>
      </c>
      <c r="G675" s="1" t="s">
        <v>123</v>
      </c>
      <c r="H675" s="1" t="s">
        <v>124</v>
      </c>
      <c r="I675" s="1" t="s">
        <v>125</v>
      </c>
      <c r="J675" s="1" t="s">
        <v>1955</v>
      </c>
      <c r="K675" s="1" t="s">
        <v>1955</v>
      </c>
      <c r="L675">
        <f>ROUNDUP(IF(B675&gt;$D$4,0,($D$4-B675+1)/365),0)</f>
        <v>0</v>
      </c>
      <c r="M675">
        <f>ROUNDUP(IF(B675&gt;$D$5,0,($D$5-B675+1)/365),0)</f>
        <v>0</v>
      </c>
      <c r="N675" s="28">
        <f>IF(OR(L675=1,M675=1),IF(B675+364&lt;=$D$5,(B675+364-$D$4+1)/365,IF(B675&gt;$D$4,($D$5-B675+1)/365,$D$6/365)),0)</f>
        <v>0</v>
      </c>
      <c r="O675" s="28">
        <f>'Data &amp; Parameter'!$E$16*'Data &amp; Parameter'!$E$17*('Data &amp; Parameter'!$E$18+'Data &amp; Parameter'!$E$19)*'Data &amp; Parameter'!$E$20*'Data &amp; Parameter'!$E$37*N675</f>
        <v>0</v>
      </c>
      <c r="P675">
        <f>ROUNDUP(IF(D675&gt;$D$4,0,($D$4-D675+1)/365),0)</f>
        <v>0</v>
      </c>
      <c r="Q675">
        <f>ROUNDUP(IF(D675&gt;$D$5,0,($D$5-D675+1)/365),0)</f>
        <v>0</v>
      </c>
      <c r="R675" s="28">
        <f>IF(OR(P675=1,Q675=1),IF(D675+364&lt;=$D$5,(D675+364-$D$4+1)/365,IF(D675&gt;$D$4,($D$5-D675+1)/365,$D$6/365)),0)</f>
        <v>0</v>
      </c>
      <c r="S675" s="28">
        <f>'Data &amp; Parameter'!$E$16*'Data &amp; Parameter'!$E$17*('Data &amp; Parameter'!$E$18+'Data &amp; Parameter'!$E$19)*'Data &amp; Parameter'!$E$20*'Data &amp; Parameter'!$E$37*R675</f>
        <v>0</v>
      </c>
      <c r="T675" s="28">
        <f t="shared" si="10"/>
        <v>0</v>
      </c>
    </row>
    <row r="676" spans="1:20" ht="15.75" customHeight="1" x14ac:dyDescent="0.35">
      <c r="A676">
        <v>669</v>
      </c>
      <c r="B676" s="76">
        <v>44234.503877314812</v>
      </c>
      <c r="C676" s="1" t="s">
        <v>2239</v>
      </c>
      <c r="D676" s="76">
        <v>44234.505914351852</v>
      </c>
      <c r="E676" s="1" t="s">
        <v>2240</v>
      </c>
      <c r="F676" s="1" t="s">
        <v>2241</v>
      </c>
      <c r="G676" s="1" t="s">
        <v>123</v>
      </c>
      <c r="H676" s="1" t="s">
        <v>124</v>
      </c>
      <c r="I676" s="1" t="s">
        <v>125</v>
      </c>
      <c r="J676" s="1" t="s">
        <v>1955</v>
      </c>
      <c r="K676" s="1" t="s">
        <v>1955</v>
      </c>
      <c r="L676">
        <f>ROUNDUP(IF(B676&gt;$D$4,0,($D$4-B676+1)/365),0)</f>
        <v>0</v>
      </c>
      <c r="M676">
        <f>ROUNDUP(IF(B676&gt;$D$5,0,($D$5-B676+1)/365),0)</f>
        <v>0</v>
      </c>
      <c r="N676" s="28">
        <f>IF(OR(L676=1,M676=1),IF(B676+364&lt;=$D$5,(B676+364-$D$4+1)/365,IF(B676&gt;$D$4,($D$5-B676+1)/365,$D$6/365)),0)</f>
        <v>0</v>
      </c>
      <c r="O676" s="28">
        <f>'Data &amp; Parameter'!$E$16*'Data &amp; Parameter'!$E$17*('Data &amp; Parameter'!$E$18+'Data &amp; Parameter'!$E$19)*'Data &amp; Parameter'!$E$20*'Data &amp; Parameter'!$E$37*N676</f>
        <v>0</v>
      </c>
      <c r="P676">
        <f>ROUNDUP(IF(D676&gt;$D$4,0,($D$4-D676+1)/365),0)</f>
        <v>0</v>
      </c>
      <c r="Q676">
        <f>ROUNDUP(IF(D676&gt;$D$5,0,($D$5-D676+1)/365),0)</f>
        <v>0</v>
      </c>
      <c r="R676" s="28">
        <f>IF(OR(P676=1,Q676=1),IF(D676+364&lt;=$D$5,(D676+364-$D$4+1)/365,IF(D676&gt;$D$4,($D$5-D676+1)/365,$D$6/365)),0)</f>
        <v>0</v>
      </c>
      <c r="S676" s="28">
        <f>'Data &amp; Parameter'!$E$16*'Data &amp; Parameter'!$E$17*('Data &amp; Parameter'!$E$18+'Data &amp; Parameter'!$E$19)*'Data &amp; Parameter'!$E$20*'Data &amp; Parameter'!$E$37*R676</f>
        <v>0</v>
      </c>
      <c r="T676" s="28">
        <f t="shared" si="10"/>
        <v>0</v>
      </c>
    </row>
    <row r="677" spans="1:20" ht="15.75" customHeight="1" x14ac:dyDescent="0.35">
      <c r="A677">
        <v>670</v>
      </c>
      <c r="B677" s="76">
        <v>44234.508159722223</v>
      </c>
      <c r="C677" s="1" t="s">
        <v>2242</v>
      </c>
      <c r="D677" s="76">
        <v>44234.509016203709</v>
      </c>
      <c r="E677" s="1" t="s">
        <v>2243</v>
      </c>
      <c r="F677" s="1" t="s">
        <v>2244</v>
      </c>
      <c r="G677" s="1" t="s">
        <v>123</v>
      </c>
      <c r="H677" s="1" t="s">
        <v>124</v>
      </c>
      <c r="I677" s="1" t="s">
        <v>125</v>
      </c>
      <c r="J677" s="1" t="s">
        <v>1982</v>
      </c>
      <c r="K677" s="1" t="s">
        <v>2245</v>
      </c>
      <c r="L677">
        <f>ROUNDUP(IF(B677&gt;$D$4,0,($D$4-B677+1)/365),0)</f>
        <v>0</v>
      </c>
      <c r="M677">
        <f>ROUNDUP(IF(B677&gt;$D$5,0,($D$5-B677+1)/365),0)</f>
        <v>0</v>
      </c>
      <c r="N677" s="28">
        <f>IF(OR(L677=1,M677=1),IF(B677+364&lt;=$D$5,(B677+364-$D$4+1)/365,IF(B677&gt;$D$4,($D$5-B677+1)/365,$D$6/365)),0)</f>
        <v>0</v>
      </c>
      <c r="O677" s="28">
        <f>'Data &amp; Parameter'!$E$16*'Data &amp; Parameter'!$E$17*('Data &amp; Parameter'!$E$18+'Data &amp; Parameter'!$E$19)*'Data &amp; Parameter'!$E$20*'Data &amp; Parameter'!$E$37*N677</f>
        <v>0</v>
      </c>
      <c r="P677">
        <f>ROUNDUP(IF(D677&gt;$D$4,0,($D$4-D677+1)/365),0)</f>
        <v>0</v>
      </c>
      <c r="Q677">
        <f>ROUNDUP(IF(D677&gt;$D$5,0,($D$5-D677+1)/365),0)</f>
        <v>0</v>
      </c>
      <c r="R677" s="28">
        <f>IF(OR(P677=1,Q677=1),IF(D677+364&lt;=$D$5,(D677+364-$D$4+1)/365,IF(D677&gt;$D$4,($D$5-D677+1)/365,$D$6/365)),0)</f>
        <v>0</v>
      </c>
      <c r="S677" s="28">
        <f>'Data &amp; Parameter'!$E$16*'Data &amp; Parameter'!$E$17*('Data &amp; Parameter'!$E$18+'Data &amp; Parameter'!$E$19)*'Data &amp; Parameter'!$E$20*'Data &amp; Parameter'!$E$37*R677</f>
        <v>0</v>
      </c>
      <c r="T677" s="28">
        <f t="shared" si="10"/>
        <v>0</v>
      </c>
    </row>
    <row r="678" spans="1:20" ht="15.75" customHeight="1" x14ac:dyDescent="0.35">
      <c r="A678">
        <v>671</v>
      </c>
      <c r="B678" s="76">
        <v>44234.509143518517</v>
      </c>
      <c r="C678" s="1" t="s">
        <v>2246</v>
      </c>
      <c r="D678" s="76">
        <v>44234.510624999995</v>
      </c>
      <c r="E678" s="1" t="s">
        <v>2247</v>
      </c>
      <c r="F678" s="1" t="s">
        <v>2248</v>
      </c>
      <c r="G678" s="1" t="s">
        <v>123</v>
      </c>
      <c r="H678" s="1" t="s">
        <v>124</v>
      </c>
      <c r="I678" s="1" t="s">
        <v>125</v>
      </c>
      <c r="J678" s="1" t="s">
        <v>1955</v>
      </c>
      <c r="K678" s="1" t="s">
        <v>1955</v>
      </c>
      <c r="L678">
        <f>ROUNDUP(IF(B678&gt;$D$4,0,($D$4-B678+1)/365),0)</f>
        <v>0</v>
      </c>
      <c r="M678">
        <f>ROUNDUP(IF(B678&gt;$D$5,0,($D$5-B678+1)/365),0)</f>
        <v>0</v>
      </c>
      <c r="N678" s="28">
        <f>IF(OR(L678=1,M678=1),IF(B678+364&lt;=$D$5,(B678+364-$D$4+1)/365,IF(B678&gt;$D$4,($D$5-B678+1)/365,$D$6/365)),0)</f>
        <v>0</v>
      </c>
      <c r="O678" s="28">
        <f>'Data &amp; Parameter'!$E$16*'Data &amp; Parameter'!$E$17*('Data &amp; Parameter'!$E$18+'Data &amp; Parameter'!$E$19)*'Data &amp; Parameter'!$E$20*'Data &amp; Parameter'!$E$37*N678</f>
        <v>0</v>
      </c>
      <c r="P678">
        <f>ROUNDUP(IF(D678&gt;$D$4,0,($D$4-D678+1)/365),0)</f>
        <v>0</v>
      </c>
      <c r="Q678">
        <f>ROUNDUP(IF(D678&gt;$D$5,0,($D$5-D678+1)/365),0)</f>
        <v>0</v>
      </c>
      <c r="R678" s="28">
        <f>IF(OR(P678=1,Q678=1),IF(D678+364&lt;=$D$5,(D678+364-$D$4+1)/365,IF(D678&gt;$D$4,($D$5-D678+1)/365,$D$6/365)),0)</f>
        <v>0</v>
      </c>
      <c r="S678" s="28">
        <f>'Data &amp; Parameter'!$E$16*'Data &amp; Parameter'!$E$17*('Data &amp; Parameter'!$E$18+'Data &amp; Parameter'!$E$19)*'Data &amp; Parameter'!$E$20*'Data &amp; Parameter'!$E$37*R678</f>
        <v>0</v>
      </c>
      <c r="T678" s="28">
        <f t="shared" si="10"/>
        <v>0</v>
      </c>
    </row>
    <row r="679" spans="1:20" ht="15.75" customHeight="1" x14ac:dyDescent="0.35">
      <c r="A679">
        <v>672</v>
      </c>
      <c r="B679" s="76">
        <v>44234.51284722222</v>
      </c>
      <c r="C679" s="1" t="s">
        <v>2249</v>
      </c>
      <c r="D679" s="76">
        <v>44234.513935185183</v>
      </c>
      <c r="E679" s="1" t="s">
        <v>2250</v>
      </c>
      <c r="F679" s="1" t="s">
        <v>2251</v>
      </c>
      <c r="G679" s="1" t="s">
        <v>123</v>
      </c>
      <c r="H679" s="1" t="s">
        <v>124</v>
      </c>
      <c r="I679" s="1" t="s">
        <v>125</v>
      </c>
      <c r="J679" s="1" t="s">
        <v>1955</v>
      </c>
      <c r="K679" s="1" t="s">
        <v>1955</v>
      </c>
      <c r="L679">
        <f>ROUNDUP(IF(B679&gt;$D$4,0,($D$4-B679+1)/365),0)</f>
        <v>0</v>
      </c>
      <c r="M679">
        <f>ROUNDUP(IF(B679&gt;$D$5,0,($D$5-B679+1)/365),0)</f>
        <v>0</v>
      </c>
      <c r="N679" s="28">
        <f>IF(OR(L679=1,M679=1),IF(B679+364&lt;=$D$5,(B679+364-$D$4+1)/365,IF(B679&gt;$D$4,($D$5-B679+1)/365,$D$6/365)),0)</f>
        <v>0</v>
      </c>
      <c r="O679" s="28">
        <f>'Data &amp; Parameter'!$E$16*'Data &amp; Parameter'!$E$17*('Data &amp; Parameter'!$E$18+'Data &amp; Parameter'!$E$19)*'Data &amp; Parameter'!$E$20*'Data &amp; Parameter'!$E$37*N679</f>
        <v>0</v>
      </c>
      <c r="P679">
        <f>ROUNDUP(IF(D679&gt;$D$4,0,($D$4-D679+1)/365),0)</f>
        <v>0</v>
      </c>
      <c r="Q679">
        <f>ROUNDUP(IF(D679&gt;$D$5,0,($D$5-D679+1)/365),0)</f>
        <v>0</v>
      </c>
      <c r="R679" s="28">
        <f>IF(OR(P679=1,Q679=1),IF(D679+364&lt;=$D$5,(D679+364-$D$4+1)/365,IF(D679&gt;$D$4,($D$5-D679+1)/365,$D$6/365)),0)</f>
        <v>0</v>
      </c>
      <c r="S679" s="28">
        <f>'Data &amp; Parameter'!$E$16*'Data &amp; Parameter'!$E$17*('Data &amp; Parameter'!$E$18+'Data &amp; Parameter'!$E$19)*'Data &amp; Parameter'!$E$20*'Data &amp; Parameter'!$E$37*R679</f>
        <v>0</v>
      </c>
      <c r="T679" s="28">
        <f t="shared" si="10"/>
        <v>0</v>
      </c>
    </row>
    <row r="680" spans="1:20" ht="15.75" customHeight="1" x14ac:dyDescent="0.35">
      <c r="A680">
        <v>673</v>
      </c>
      <c r="B680" s="76">
        <v>44234.513865740737</v>
      </c>
      <c r="C680" s="1" t="s">
        <v>2252</v>
      </c>
      <c r="D680" s="76">
        <v>44234.514664351853</v>
      </c>
      <c r="E680" s="1" t="s">
        <v>2253</v>
      </c>
      <c r="F680" s="1" t="s">
        <v>2254</v>
      </c>
      <c r="G680" s="1" t="s">
        <v>123</v>
      </c>
      <c r="H680" s="1" t="s">
        <v>124</v>
      </c>
      <c r="I680" s="1" t="s">
        <v>125</v>
      </c>
      <c r="J680" s="1" t="s">
        <v>1011</v>
      </c>
      <c r="K680" s="1" t="s">
        <v>2255</v>
      </c>
      <c r="L680">
        <f>ROUNDUP(IF(B680&gt;$D$4,0,($D$4-B680+1)/365),0)</f>
        <v>0</v>
      </c>
      <c r="M680">
        <f>ROUNDUP(IF(B680&gt;$D$5,0,($D$5-B680+1)/365),0)</f>
        <v>0</v>
      </c>
      <c r="N680" s="28">
        <f>IF(OR(L680=1,M680=1),IF(B680+364&lt;=$D$5,(B680+364-$D$4+1)/365,IF(B680&gt;$D$4,($D$5-B680+1)/365,$D$6/365)),0)</f>
        <v>0</v>
      </c>
      <c r="O680" s="28">
        <f>'Data &amp; Parameter'!$E$16*'Data &amp; Parameter'!$E$17*('Data &amp; Parameter'!$E$18+'Data &amp; Parameter'!$E$19)*'Data &amp; Parameter'!$E$20*'Data &amp; Parameter'!$E$37*N680</f>
        <v>0</v>
      </c>
      <c r="P680">
        <f>ROUNDUP(IF(D680&gt;$D$4,0,($D$4-D680+1)/365),0)</f>
        <v>0</v>
      </c>
      <c r="Q680">
        <f>ROUNDUP(IF(D680&gt;$D$5,0,($D$5-D680+1)/365),0)</f>
        <v>0</v>
      </c>
      <c r="R680" s="28">
        <f>IF(OR(P680=1,Q680=1),IF(D680+364&lt;=$D$5,(D680+364-$D$4+1)/365,IF(D680&gt;$D$4,($D$5-D680+1)/365,$D$6/365)),0)</f>
        <v>0</v>
      </c>
      <c r="S680" s="28">
        <f>'Data &amp; Parameter'!$E$16*'Data &amp; Parameter'!$E$17*('Data &amp; Parameter'!$E$18+'Data &amp; Parameter'!$E$19)*'Data &amp; Parameter'!$E$20*'Data &amp; Parameter'!$E$37*R680</f>
        <v>0</v>
      </c>
      <c r="T680" s="28">
        <f t="shared" si="10"/>
        <v>0</v>
      </c>
    </row>
    <row r="681" spans="1:20" ht="15.75" customHeight="1" x14ac:dyDescent="0.35">
      <c r="A681">
        <v>674</v>
      </c>
      <c r="B681" s="76">
        <v>44234.514861111107</v>
      </c>
      <c r="C681" s="1" t="s">
        <v>2256</v>
      </c>
      <c r="D681" s="76">
        <v>44234.516087962962</v>
      </c>
      <c r="E681" s="1" t="s">
        <v>2257</v>
      </c>
      <c r="F681" s="1" t="s">
        <v>2258</v>
      </c>
      <c r="G681" s="1" t="s">
        <v>123</v>
      </c>
      <c r="H681" s="1" t="s">
        <v>124</v>
      </c>
      <c r="I681" s="1" t="s">
        <v>125</v>
      </c>
      <c r="J681" s="1" t="s">
        <v>1616</v>
      </c>
      <c r="K681" s="1" t="s">
        <v>1616</v>
      </c>
      <c r="L681">
        <f>ROUNDUP(IF(B681&gt;$D$4,0,($D$4-B681+1)/365),0)</f>
        <v>0</v>
      </c>
      <c r="M681">
        <f>ROUNDUP(IF(B681&gt;$D$5,0,($D$5-B681+1)/365),0)</f>
        <v>0</v>
      </c>
      <c r="N681" s="28">
        <f>IF(OR(L681=1,M681=1),IF(B681+364&lt;=$D$5,(B681+364-$D$4+1)/365,IF(B681&gt;$D$4,($D$5-B681+1)/365,$D$6/365)),0)</f>
        <v>0</v>
      </c>
      <c r="O681" s="28">
        <f>'Data &amp; Parameter'!$E$16*'Data &amp; Parameter'!$E$17*('Data &amp; Parameter'!$E$18+'Data &amp; Parameter'!$E$19)*'Data &amp; Parameter'!$E$20*'Data &amp; Parameter'!$E$37*N681</f>
        <v>0</v>
      </c>
      <c r="P681">
        <f>ROUNDUP(IF(D681&gt;$D$4,0,($D$4-D681+1)/365),0)</f>
        <v>0</v>
      </c>
      <c r="Q681">
        <f>ROUNDUP(IF(D681&gt;$D$5,0,($D$5-D681+1)/365),0)</f>
        <v>0</v>
      </c>
      <c r="R681" s="28">
        <f>IF(OR(P681=1,Q681=1),IF(D681+364&lt;=$D$5,(D681+364-$D$4+1)/365,IF(D681&gt;$D$4,($D$5-D681+1)/365,$D$6/365)),0)</f>
        <v>0</v>
      </c>
      <c r="S681" s="28">
        <f>'Data &amp; Parameter'!$E$16*'Data &amp; Parameter'!$E$17*('Data &amp; Parameter'!$E$18+'Data &amp; Parameter'!$E$19)*'Data &amp; Parameter'!$E$20*'Data &amp; Parameter'!$E$37*R681</f>
        <v>0</v>
      </c>
      <c r="T681" s="28">
        <f t="shared" si="10"/>
        <v>0</v>
      </c>
    </row>
    <row r="682" spans="1:20" ht="15.75" customHeight="1" x14ac:dyDescent="0.35">
      <c r="A682">
        <v>675</v>
      </c>
      <c r="B682" s="76">
        <v>44234.51730324074</v>
      </c>
      <c r="C682" s="1" t="s">
        <v>2259</v>
      </c>
      <c r="D682" s="76">
        <v>44234.517754629633</v>
      </c>
      <c r="E682" s="1" t="s">
        <v>2260</v>
      </c>
      <c r="F682" s="1" t="s">
        <v>2261</v>
      </c>
      <c r="G682" s="1" t="s">
        <v>123</v>
      </c>
      <c r="H682" s="1" t="s">
        <v>124</v>
      </c>
      <c r="I682" s="1" t="s">
        <v>125</v>
      </c>
      <c r="J682" s="1" t="s">
        <v>1011</v>
      </c>
      <c r="K682" s="1" t="s">
        <v>2255</v>
      </c>
      <c r="L682">
        <f>ROUNDUP(IF(B682&gt;$D$4,0,($D$4-B682+1)/365),0)</f>
        <v>0</v>
      </c>
      <c r="M682">
        <f>ROUNDUP(IF(B682&gt;$D$5,0,($D$5-B682+1)/365),0)</f>
        <v>0</v>
      </c>
      <c r="N682" s="28">
        <f>IF(OR(L682=1,M682=1),IF(B682+364&lt;=$D$5,(B682+364-$D$4+1)/365,IF(B682&gt;$D$4,($D$5-B682+1)/365,$D$6/365)),0)</f>
        <v>0</v>
      </c>
      <c r="O682" s="28">
        <f>'Data &amp; Parameter'!$E$16*'Data &amp; Parameter'!$E$17*('Data &amp; Parameter'!$E$18+'Data &amp; Parameter'!$E$19)*'Data &amp; Parameter'!$E$20*'Data &amp; Parameter'!$E$37*N682</f>
        <v>0</v>
      </c>
      <c r="P682">
        <f>ROUNDUP(IF(D682&gt;$D$4,0,($D$4-D682+1)/365),0)</f>
        <v>0</v>
      </c>
      <c r="Q682">
        <f>ROUNDUP(IF(D682&gt;$D$5,0,($D$5-D682+1)/365),0)</f>
        <v>0</v>
      </c>
      <c r="R682" s="28">
        <f>IF(OR(P682=1,Q682=1),IF(D682+364&lt;=$D$5,(D682+364-$D$4+1)/365,IF(D682&gt;$D$4,($D$5-D682+1)/365,$D$6/365)),0)</f>
        <v>0</v>
      </c>
      <c r="S682" s="28">
        <f>'Data &amp; Parameter'!$E$16*'Data &amp; Parameter'!$E$17*('Data &amp; Parameter'!$E$18+'Data &amp; Parameter'!$E$19)*'Data &amp; Parameter'!$E$20*'Data &amp; Parameter'!$E$37*R682</f>
        <v>0</v>
      </c>
      <c r="T682" s="28">
        <f t="shared" si="10"/>
        <v>0</v>
      </c>
    </row>
    <row r="683" spans="1:20" ht="15.75" customHeight="1" x14ac:dyDescent="0.35">
      <c r="A683">
        <v>676</v>
      </c>
      <c r="B683" s="76">
        <v>44234.519131944442</v>
      </c>
      <c r="C683" s="1" t="s">
        <v>2262</v>
      </c>
      <c r="D683" s="76">
        <v>44234.519988425927</v>
      </c>
      <c r="E683" s="1" t="s">
        <v>2263</v>
      </c>
      <c r="F683" s="1" t="s">
        <v>2264</v>
      </c>
      <c r="G683" s="1" t="s">
        <v>123</v>
      </c>
      <c r="H683" s="1" t="s">
        <v>124</v>
      </c>
      <c r="I683" s="1" t="s">
        <v>125</v>
      </c>
      <c r="J683" s="1" t="s">
        <v>1955</v>
      </c>
      <c r="K683" s="1" t="s">
        <v>1955</v>
      </c>
      <c r="L683">
        <f>ROUNDUP(IF(B683&gt;$D$4,0,($D$4-B683+1)/365),0)</f>
        <v>0</v>
      </c>
      <c r="M683">
        <f>ROUNDUP(IF(B683&gt;$D$5,0,($D$5-B683+1)/365),0)</f>
        <v>0</v>
      </c>
      <c r="N683" s="28">
        <f>IF(OR(L683=1,M683=1),IF(B683+364&lt;=$D$5,(B683+364-$D$4+1)/365,IF(B683&gt;$D$4,($D$5-B683+1)/365,$D$6/365)),0)</f>
        <v>0</v>
      </c>
      <c r="O683" s="28">
        <f>'Data &amp; Parameter'!$E$16*'Data &amp; Parameter'!$E$17*('Data &amp; Parameter'!$E$18+'Data &amp; Parameter'!$E$19)*'Data &amp; Parameter'!$E$20*'Data &amp; Parameter'!$E$37*N683</f>
        <v>0</v>
      </c>
      <c r="P683">
        <f>ROUNDUP(IF(D683&gt;$D$4,0,($D$4-D683+1)/365),0)</f>
        <v>0</v>
      </c>
      <c r="Q683">
        <f>ROUNDUP(IF(D683&gt;$D$5,0,($D$5-D683+1)/365),0)</f>
        <v>0</v>
      </c>
      <c r="R683" s="28">
        <f>IF(OR(P683=1,Q683=1),IF(D683+364&lt;=$D$5,(D683+364-$D$4+1)/365,IF(D683&gt;$D$4,($D$5-D683+1)/365,$D$6/365)),0)</f>
        <v>0</v>
      </c>
      <c r="S683" s="28">
        <f>'Data &amp; Parameter'!$E$16*'Data &amp; Parameter'!$E$17*('Data &amp; Parameter'!$E$18+'Data &amp; Parameter'!$E$19)*'Data &amp; Parameter'!$E$20*'Data &amp; Parameter'!$E$37*R683</f>
        <v>0</v>
      </c>
      <c r="T683" s="28">
        <f t="shared" si="10"/>
        <v>0</v>
      </c>
    </row>
    <row r="684" spans="1:20" ht="15.75" customHeight="1" x14ac:dyDescent="0.35">
      <c r="A684">
        <v>677</v>
      </c>
      <c r="B684" s="76">
        <v>44234.520613425921</v>
      </c>
      <c r="C684" s="1" t="s">
        <v>2265</v>
      </c>
      <c r="D684" s="76">
        <v>44234.520960648151</v>
      </c>
      <c r="E684" s="1" t="s">
        <v>2266</v>
      </c>
      <c r="F684" s="1" t="s">
        <v>2267</v>
      </c>
      <c r="G684" s="1" t="s">
        <v>123</v>
      </c>
      <c r="H684" s="1" t="s">
        <v>124</v>
      </c>
      <c r="I684" s="1" t="s">
        <v>125</v>
      </c>
      <c r="J684" s="1" t="s">
        <v>1011</v>
      </c>
      <c r="K684" s="1" t="s">
        <v>2255</v>
      </c>
      <c r="L684">
        <f>ROUNDUP(IF(B684&gt;$D$4,0,($D$4-B684+1)/365),0)</f>
        <v>0</v>
      </c>
      <c r="M684">
        <f>ROUNDUP(IF(B684&gt;$D$5,0,($D$5-B684+1)/365),0)</f>
        <v>0</v>
      </c>
      <c r="N684" s="28">
        <f>IF(OR(L684=1,M684=1),IF(B684+364&lt;=$D$5,(B684+364-$D$4+1)/365,IF(B684&gt;$D$4,($D$5-B684+1)/365,$D$6/365)),0)</f>
        <v>0</v>
      </c>
      <c r="O684" s="28">
        <f>'Data &amp; Parameter'!$E$16*'Data &amp; Parameter'!$E$17*('Data &amp; Parameter'!$E$18+'Data &amp; Parameter'!$E$19)*'Data &amp; Parameter'!$E$20*'Data &amp; Parameter'!$E$37*N684</f>
        <v>0</v>
      </c>
      <c r="P684">
        <f>ROUNDUP(IF(D684&gt;$D$4,0,($D$4-D684+1)/365),0)</f>
        <v>0</v>
      </c>
      <c r="Q684">
        <f>ROUNDUP(IF(D684&gt;$D$5,0,($D$5-D684+1)/365),0)</f>
        <v>0</v>
      </c>
      <c r="R684" s="28">
        <f>IF(OR(P684=1,Q684=1),IF(D684+364&lt;=$D$5,(D684+364-$D$4+1)/365,IF(D684&gt;$D$4,($D$5-D684+1)/365,$D$6/365)),0)</f>
        <v>0</v>
      </c>
      <c r="S684" s="28">
        <f>'Data &amp; Parameter'!$E$16*'Data &amp; Parameter'!$E$17*('Data &amp; Parameter'!$E$18+'Data &amp; Parameter'!$E$19)*'Data &amp; Parameter'!$E$20*'Data &amp; Parameter'!$E$37*R684</f>
        <v>0</v>
      </c>
      <c r="T684" s="28">
        <f t="shared" si="10"/>
        <v>0</v>
      </c>
    </row>
    <row r="685" spans="1:20" ht="15.75" customHeight="1" x14ac:dyDescent="0.35">
      <c r="A685">
        <v>678</v>
      </c>
      <c r="B685" s="76">
        <v>44234.523321759261</v>
      </c>
      <c r="C685" s="1" t="s">
        <v>2268</v>
      </c>
      <c r="D685" s="76">
        <v>44234.5237962963</v>
      </c>
      <c r="E685" s="1" t="s">
        <v>2269</v>
      </c>
      <c r="F685" s="1" t="s">
        <v>2270</v>
      </c>
      <c r="G685" s="1" t="s">
        <v>123</v>
      </c>
      <c r="H685" s="1" t="s">
        <v>124</v>
      </c>
      <c r="I685" s="1" t="s">
        <v>125</v>
      </c>
      <c r="J685" s="1" t="s">
        <v>1011</v>
      </c>
      <c r="K685" s="1" t="s">
        <v>1011</v>
      </c>
      <c r="L685">
        <f>ROUNDUP(IF(B685&gt;$D$4,0,($D$4-B685+1)/365),0)</f>
        <v>0</v>
      </c>
      <c r="M685">
        <f>ROUNDUP(IF(B685&gt;$D$5,0,($D$5-B685+1)/365),0)</f>
        <v>0</v>
      </c>
      <c r="N685" s="28">
        <f>IF(OR(L685=1,M685=1),IF(B685+364&lt;=$D$5,(B685+364-$D$4+1)/365,IF(B685&gt;$D$4,($D$5-B685+1)/365,$D$6/365)),0)</f>
        <v>0</v>
      </c>
      <c r="O685" s="28">
        <f>'Data &amp; Parameter'!$E$16*'Data &amp; Parameter'!$E$17*('Data &amp; Parameter'!$E$18+'Data &amp; Parameter'!$E$19)*'Data &amp; Parameter'!$E$20*'Data &amp; Parameter'!$E$37*N685</f>
        <v>0</v>
      </c>
      <c r="P685">
        <f>ROUNDUP(IF(D685&gt;$D$4,0,($D$4-D685+1)/365),0)</f>
        <v>0</v>
      </c>
      <c r="Q685">
        <f>ROUNDUP(IF(D685&gt;$D$5,0,($D$5-D685+1)/365),0)</f>
        <v>0</v>
      </c>
      <c r="R685" s="28">
        <f>IF(OR(P685=1,Q685=1),IF(D685+364&lt;=$D$5,(D685+364-$D$4+1)/365,IF(D685&gt;$D$4,($D$5-D685+1)/365,$D$6/365)),0)</f>
        <v>0</v>
      </c>
      <c r="S685" s="28">
        <f>'Data &amp; Parameter'!$E$16*'Data &amp; Parameter'!$E$17*('Data &amp; Parameter'!$E$18+'Data &amp; Parameter'!$E$19)*'Data &amp; Parameter'!$E$20*'Data &amp; Parameter'!$E$37*R685</f>
        <v>0</v>
      </c>
      <c r="T685" s="28">
        <f t="shared" si="10"/>
        <v>0</v>
      </c>
    </row>
    <row r="686" spans="1:20" ht="15.75" customHeight="1" x14ac:dyDescent="0.35">
      <c r="A686">
        <v>679</v>
      </c>
      <c r="B686" s="76">
        <v>44234.524027777778</v>
      </c>
      <c r="C686" s="1" t="s">
        <v>2271</v>
      </c>
      <c r="D686" s="76">
        <v>44234.526134259257</v>
      </c>
      <c r="E686" s="1" t="s">
        <v>2272</v>
      </c>
      <c r="F686" s="1" t="s">
        <v>2273</v>
      </c>
      <c r="G686" s="1" t="s">
        <v>123</v>
      </c>
      <c r="H686" s="1" t="s">
        <v>124</v>
      </c>
      <c r="I686" s="1" t="s">
        <v>125</v>
      </c>
      <c r="J686" s="1" t="s">
        <v>1955</v>
      </c>
      <c r="K686" s="1" t="s">
        <v>1955</v>
      </c>
      <c r="L686">
        <f>ROUNDUP(IF(B686&gt;$D$4,0,($D$4-B686+1)/365),0)</f>
        <v>0</v>
      </c>
      <c r="M686">
        <f>ROUNDUP(IF(B686&gt;$D$5,0,($D$5-B686+1)/365),0)</f>
        <v>0</v>
      </c>
      <c r="N686" s="28">
        <f>IF(OR(L686=1,M686=1),IF(B686+364&lt;=$D$5,(B686+364-$D$4+1)/365,IF(B686&gt;$D$4,($D$5-B686+1)/365,$D$6/365)),0)</f>
        <v>0</v>
      </c>
      <c r="O686" s="28">
        <f>'Data &amp; Parameter'!$E$16*'Data &amp; Parameter'!$E$17*('Data &amp; Parameter'!$E$18+'Data &amp; Parameter'!$E$19)*'Data &amp; Parameter'!$E$20*'Data &amp; Parameter'!$E$37*N686</f>
        <v>0</v>
      </c>
      <c r="P686">
        <f>ROUNDUP(IF(D686&gt;$D$4,0,($D$4-D686+1)/365),0)</f>
        <v>0</v>
      </c>
      <c r="Q686">
        <f>ROUNDUP(IF(D686&gt;$D$5,0,($D$5-D686+1)/365),0)</f>
        <v>0</v>
      </c>
      <c r="R686" s="28">
        <f>IF(OR(P686=1,Q686=1),IF(D686+364&lt;=$D$5,(D686+364-$D$4+1)/365,IF(D686&gt;$D$4,($D$5-D686+1)/365,$D$6/365)),0)</f>
        <v>0</v>
      </c>
      <c r="S686" s="28">
        <f>'Data &amp; Parameter'!$E$16*'Data &amp; Parameter'!$E$17*('Data &amp; Parameter'!$E$18+'Data &amp; Parameter'!$E$19)*'Data &amp; Parameter'!$E$20*'Data &amp; Parameter'!$E$37*R686</f>
        <v>0</v>
      </c>
      <c r="T686" s="28">
        <f t="shared" si="10"/>
        <v>0</v>
      </c>
    </row>
    <row r="687" spans="1:20" ht="15.75" customHeight="1" x14ac:dyDescent="0.35">
      <c r="A687">
        <v>680</v>
      </c>
      <c r="B687" s="76">
        <v>44234.526342592595</v>
      </c>
      <c r="C687" s="1" t="s">
        <v>2274</v>
      </c>
      <c r="D687" s="76">
        <v>44234.52679398148</v>
      </c>
      <c r="E687" s="1" t="s">
        <v>2275</v>
      </c>
      <c r="F687" s="1" t="s">
        <v>2276</v>
      </c>
      <c r="G687" s="1" t="s">
        <v>123</v>
      </c>
      <c r="H687" s="1" t="s">
        <v>124</v>
      </c>
      <c r="I687" s="1" t="s">
        <v>125</v>
      </c>
      <c r="J687" s="1" t="s">
        <v>1011</v>
      </c>
      <c r="K687" s="1" t="s">
        <v>1011</v>
      </c>
      <c r="L687">
        <f>ROUNDUP(IF(B687&gt;$D$4,0,($D$4-B687+1)/365),0)</f>
        <v>0</v>
      </c>
      <c r="M687">
        <f>ROUNDUP(IF(B687&gt;$D$5,0,($D$5-B687+1)/365),0)</f>
        <v>0</v>
      </c>
      <c r="N687" s="28">
        <f>IF(OR(L687=1,M687=1),IF(B687+364&lt;=$D$5,(B687+364-$D$4+1)/365,IF(B687&gt;$D$4,($D$5-B687+1)/365,$D$6/365)),0)</f>
        <v>0</v>
      </c>
      <c r="O687" s="28">
        <f>'Data &amp; Parameter'!$E$16*'Data &amp; Parameter'!$E$17*('Data &amp; Parameter'!$E$18+'Data &amp; Parameter'!$E$19)*'Data &amp; Parameter'!$E$20*'Data &amp; Parameter'!$E$37*N687</f>
        <v>0</v>
      </c>
      <c r="P687">
        <f>ROUNDUP(IF(D687&gt;$D$4,0,($D$4-D687+1)/365),0)</f>
        <v>0</v>
      </c>
      <c r="Q687">
        <f>ROUNDUP(IF(D687&gt;$D$5,0,($D$5-D687+1)/365),0)</f>
        <v>0</v>
      </c>
      <c r="R687" s="28">
        <f>IF(OR(P687=1,Q687=1),IF(D687+364&lt;=$D$5,(D687+364-$D$4+1)/365,IF(D687&gt;$D$4,($D$5-D687+1)/365,$D$6/365)),0)</f>
        <v>0</v>
      </c>
      <c r="S687" s="28">
        <f>'Data &amp; Parameter'!$E$16*'Data &amp; Parameter'!$E$17*('Data &amp; Parameter'!$E$18+'Data &amp; Parameter'!$E$19)*'Data &amp; Parameter'!$E$20*'Data &amp; Parameter'!$E$37*R687</f>
        <v>0</v>
      </c>
      <c r="T687" s="28">
        <f t="shared" si="10"/>
        <v>0</v>
      </c>
    </row>
    <row r="688" spans="1:20" ht="15.75" customHeight="1" x14ac:dyDescent="0.35">
      <c r="A688">
        <v>681</v>
      </c>
      <c r="B688" s="76">
        <v>44234.529166666667</v>
      </c>
      <c r="C688" s="1" t="s">
        <v>2277</v>
      </c>
      <c r="D688" s="76">
        <v>44234.531215277777</v>
      </c>
      <c r="E688" s="1" t="s">
        <v>2278</v>
      </c>
      <c r="F688" s="1" t="s">
        <v>2279</v>
      </c>
      <c r="G688" s="1" t="s">
        <v>123</v>
      </c>
      <c r="H688" s="1" t="s">
        <v>124</v>
      </c>
      <c r="I688" s="1" t="s">
        <v>125</v>
      </c>
      <c r="J688" s="1" t="s">
        <v>1955</v>
      </c>
      <c r="K688" s="1" t="s">
        <v>2280</v>
      </c>
      <c r="L688">
        <f>ROUNDUP(IF(B688&gt;$D$4,0,($D$4-B688+1)/365),0)</f>
        <v>0</v>
      </c>
      <c r="M688">
        <f>ROUNDUP(IF(B688&gt;$D$5,0,($D$5-B688+1)/365),0)</f>
        <v>0</v>
      </c>
      <c r="N688" s="28">
        <f>IF(OR(L688=1,M688=1),IF(B688+364&lt;=$D$5,(B688+364-$D$4+1)/365,IF(B688&gt;$D$4,($D$5-B688+1)/365,$D$6/365)),0)</f>
        <v>0</v>
      </c>
      <c r="O688" s="28">
        <f>'Data &amp; Parameter'!$E$16*'Data &amp; Parameter'!$E$17*('Data &amp; Parameter'!$E$18+'Data &amp; Parameter'!$E$19)*'Data &amp; Parameter'!$E$20*'Data &amp; Parameter'!$E$37*N688</f>
        <v>0</v>
      </c>
      <c r="P688">
        <f>ROUNDUP(IF(D688&gt;$D$4,0,($D$4-D688+1)/365),0)</f>
        <v>0</v>
      </c>
      <c r="Q688">
        <f>ROUNDUP(IF(D688&gt;$D$5,0,($D$5-D688+1)/365),0)</f>
        <v>0</v>
      </c>
      <c r="R688" s="28">
        <f>IF(OR(P688=1,Q688=1),IF(D688+364&lt;=$D$5,(D688+364-$D$4+1)/365,IF(D688&gt;$D$4,($D$5-D688+1)/365,$D$6/365)),0)</f>
        <v>0</v>
      </c>
      <c r="S688" s="28">
        <f>'Data &amp; Parameter'!$E$16*'Data &amp; Parameter'!$E$17*('Data &amp; Parameter'!$E$18+'Data &amp; Parameter'!$E$19)*'Data &amp; Parameter'!$E$20*'Data &amp; Parameter'!$E$37*R688</f>
        <v>0</v>
      </c>
      <c r="T688" s="28">
        <f t="shared" si="10"/>
        <v>0</v>
      </c>
    </row>
    <row r="689" spans="1:20" ht="15.75" customHeight="1" x14ac:dyDescent="0.35">
      <c r="A689">
        <v>682</v>
      </c>
      <c r="B689" s="76">
        <v>44234.529456018514</v>
      </c>
      <c r="C689" s="1" t="s">
        <v>2281</v>
      </c>
      <c r="D689" s="76">
        <v>44234.530023148152</v>
      </c>
      <c r="E689" s="1" t="s">
        <v>2282</v>
      </c>
      <c r="F689" s="1" t="s">
        <v>2283</v>
      </c>
      <c r="G689" s="1" t="s">
        <v>123</v>
      </c>
      <c r="H689" s="1" t="s">
        <v>124</v>
      </c>
      <c r="I689" s="1" t="s">
        <v>125</v>
      </c>
      <c r="J689" s="1" t="s">
        <v>1011</v>
      </c>
      <c r="K689" s="1" t="s">
        <v>1011</v>
      </c>
      <c r="L689">
        <f>ROUNDUP(IF(B689&gt;$D$4,0,($D$4-B689+1)/365),0)</f>
        <v>0</v>
      </c>
      <c r="M689">
        <f>ROUNDUP(IF(B689&gt;$D$5,0,($D$5-B689+1)/365),0)</f>
        <v>0</v>
      </c>
      <c r="N689" s="28">
        <f>IF(OR(L689=1,M689=1),IF(B689+364&lt;=$D$5,(B689+364-$D$4+1)/365,IF(B689&gt;$D$4,($D$5-B689+1)/365,$D$6/365)),0)</f>
        <v>0</v>
      </c>
      <c r="O689" s="28">
        <f>'Data &amp; Parameter'!$E$16*'Data &amp; Parameter'!$E$17*('Data &amp; Parameter'!$E$18+'Data &amp; Parameter'!$E$19)*'Data &amp; Parameter'!$E$20*'Data &amp; Parameter'!$E$37*N689</f>
        <v>0</v>
      </c>
      <c r="P689">
        <f>ROUNDUP(IF(D689&gt;$D$4,0,($D$4-D689+1)/365),0)</f>
        <v>0</v>
      </c>
      <c r="Q689">
        <f>ROUNDUP(IF(D689&gt;$D$5,0,($D$5-D689+1)/365),0)</f>
        <v>0</v>
      </c>
      <c r="R689" s="28">
        <f>IF(OR(P689=1,Q689=1),IF(D689+364&lt;=$D$5,(D689+364-$D$4+1)/365,IF(D689&gt;$D$4,($D$5-D689+1)/365,$D$6/365)),0)</f>
        <v>0</v>
      </c>
      <c r="S689" s="28">
        <f>'Data &amp; Parameter'!$E$16*'Data &amp; Parameter'!$E$17*('Data &amp; Parameter'!$E$18+'Data &amp; Parameter'!$E$19)*'Data &amp; Parameter'!$E$20*'Data &amp; Parameter'!$E$37*R689</f>
        <v>0</v>
      </c>
      <c r="T689" s="28">
        <f t="shared" si="10"/>
        <v>0</v>
      </c>
    </row>
    <row r="690" spans="1:20" ht="15.75" customHeight="1" x14ac:dyDescent="0.35">
      <c r="A690">
        <v>683</v>
      </c>
      <c r="B690" s="76">
        <v>44234.533506944441</v>
      </c>
      <c r="C690" s="1" t="s">
        <v>2284</v>
      </c>
      <c r="D690" s="76">
        <v>44234.534942129627</v>
      </c>
      <c r="E690" s="1" t="s">
        <v>2285</v>
      </c>
      <c r="F690" s="1" t="s">
        <v>2286</v>
      </c>
      <c r="G690" s="1" t="s">
        <v>123</v>
      </c>
      <c r="H690" s="1" t="s">
        <v>124</v>
      </c>
      <c r="I690" s="1" t="s">
        <v>125</v>
      </c>
      <c r="J690" s="1" t="s">
        <v>1616</v>
      </c>
      <c r="K690" s="1" t="s">
        <v>2287</v>
      </c>
      <c r="L690">
        <f>ROUNDUP(IF(B690&gt;$D$4,0,($D$4-B690+1)/365),0)</f>
        <v>0</v>
      </c>
      <c r="M690">
        <f>ROUNDUP(IF(B690&gt;$D$5,0,($D$5-B690+1)/365),0)</f>
        <v>0</v>
      </c>
      <c r="N690" s="28">
        <f>IF(OR(L690=1,M690=1),IF(B690+364&lt;=$D$5,(B690+364-$D$4+1)/365,IF(B690&gt;$D$4,($D$5-B690+1)/365,$D$6/365)),0)</f>
        <v>0</v>
      </c>
      <c r="O690" s="28">
        <f>'Data &amp; Parameter'!$E$16*'Data &amp; Parameter'!$E$17*('Data &amp; Parameter'!$E$18+'Data &amp; Parameter'!$E$19)*'Data &amp; Parameter'!$E$20*'Data &amp; Parameter'!$E$37*N690</f>
        <v>0</v>
      </c>
      <c r="P690">
        <f>ROUNDUP(IF(D690&gt;$D$4,0,($D$4-D690+1)/365),0)</f>
        <v>0</v>
      </c>
      <c r="Q690">
        <f>ROUNDUP(IF(D690&gt;$D$5,0,($D$5-D690+1)/365),0)</f>
        <v>0</v>
      </c>
      <c r="R690" s="28">
        <f>IF(OR(P690=1,Q690=1),IF(D690+364&lt;=$D$5,(D690+364-$D$4+1)/365,IF(D690&gt;$D$4,($D$5-D690+1)/365,$D$6/365)),0)</f>
        <v>0</v>
      </c>
      <c r="S690" s="28">
        <f>'Data &amp; Parameter'!$E$16*'Data &amp; Parameter'!$E$17*('Data &amp; Parameter'!$E$18+'Data &amp; Parameter'!$E$19)*'Data &amp; Parameter'!$E$20*'Data &amp; Parameter'!$E$37*R690</f>
        <v>0</v>
      </c>
      <c r="T690" s="28">
        <f t="shared" si="10"/>
        <v>0</v>
      </c>
    </row>
    <row r="691" spans="1:20" ht="15.75" customHeight="1" x14ac:dyDescent="0.35">
      <c r="A691">
        <v>684</v>
      </c>
      <c r="B691" s="76">
        <v>44234.533622685187</v>
      </c>
      <c r="C691" s="1" t="s">
        <v>2288</v>
      </c>
      <c r="D691" s="76">
        <v>44234.533912037034</v>
      </c>
      <c r="E691" s="1" t="s">
        <v>2289</v>
      </c>
      <c r="F691" s="1" t="s">
        <v>2290</v>
      </c>
      <c r="G691" s="1" t="s">
        <v>123</v>
      </c>
      <c r="H691" s="1" t="s">
        <v>124</v>
      </c>
      <c r="I691" s="1" t="s">
        <v>125</v>
      </c>
      <c r="J691" s="1" t="s">
        <v>1011</v>
      </c>
      <c r="K691" s="1" t="s">
        <v>1011</v>
      </c>
      <c r="L691">
        <f>ROUNDUP(IF(B691&gt;$D$4,0,($D$4-B691+1)/365),0)</f>
        <v>0</v>
      </c>
      <c r="M691">
        <f>ROUNDUP(IF(B691&gt;$D$5,0,($D$5-B691+1)/365),0)</f>
        <v>0</v>
      </c>
      <c r="N691" s="28">
        <f>IF(OR(L691=1,M691=1),IF(B691+364&lt;=$D$5,(B691+364-$D$4+1)/365,IF(B691&gt;$D$4,($D$5-B691+1)/365,$D$6/365)),0)</f>
        <v>0</v>
      </c>
      <c r="O691" s="28">
        <f>'Data &amp; Parameter'!$E$16*'Data &amp; Parameter'!$E$17*('Data &amp; Parameter'!$E$18+'Data &amp; Parameter'!$E$19)*'Data &amp; Parameter'!$E$20*'Data &amp; Parameter'!$E$37*N691</f>
        <v>0</v>
      </c>
      <c r="P691">
        <f>ROUNDUP(IF(D691&gt;$D$4,0,($D$4-D691+1)/365),0)</f>
        <v>0</v>
      </c>
      <c r="Q691">
        <f>ROUNDUP(IF(D691&gt;$D$5,0,($D$5-D691+1)/365),0)</f>
        <v>0</v>
      </c>
      <c r="R691" s="28">
        <f>IF(OR(P691=1,Q691=1),IF(D691+364&lt;=$D$5,(D691+364-$D$4+1)/365,IF(D691&gt;$D$4,($D$5-D691+1)/365,$D$6/365)),0)</f>
        <v>0</v>
      </c>
      <c r="S691" s="28">
        <f>'Data &amp; Parameter'!$E$16*'Data &amp; Parameter'!$E$17*('Data &amp; Parameter'!$E$18+'Data &amp; Parameter'!$E$19)*'Data &amp; Parameter'!$E$20*'Data &amp; Parameter'!$E$37*R691</f>
        <v>0</v>
      </c>
      <c r="T691" s="28">
        <f t="shared" si="10"/>
        <v>0</v>
      </c>
    </row>
    <row r="692" spans="1:20" ht="15.75" customHeight="1" x14ac:dyDescent="0.35">
      <c r="A692">
        <v>685</v>
      </c>
      <c r="B692" s="76">
        <v>44234.537349537037</v>
      </c>
      <c r="C692" s="1" t="s">
        <v>2291</v>
      </c>
      <c r="D692" s="76">
        <v>44234.537905092591</v>
      </c>
      <c r="E692" s="1" t="s">
        <v>2292</v>
      </c>
      <c r="F692" s="1" t="s">
        <v>2293</v>
      </c>
      <c r="G692" s="1" t="s">
        <v>123</v>
      </c>
      <c r="H692" s="1" t="s">
        <v>124</v>
      </c>
      <c r="I692" s="1" t="s">
        <v>125</v>
      </c>
      <c r="J692" s="1" t="s">
        <v>1011</v>
      </c>
      <c r="K692" s="1" t="s">
        <v>1011</v>
      </c>
      <c r="L692">
        <f>ROUNDUP(IF(B692&gt;$D$4,0,($D$4-B692+1)/365),0)</f>
        <v>0</v>
      </c>
      <c r="M692">
        <f>ROUNDUP(IF(B692&gt;$D$5,0,($D$5-B692+1)/365),0)</f>
        <v>0</v>
      </c>
      <c r="N692" s="28">
        <f>IF(OR(L692=1,M692=1),IF(B692+364&lt;=$D$5,(B692+364-$D$4+1)/365,IF(B692&gt;$D$4,($D$5-B692+1)/365,$D$6/365)),0)</f>
        <v>0</v>
      </c>
      <c r="O692" s="28">
        <f>'Data &amp; Parameter'!$E$16*'Data &amp; Parameter'!$E$17*('Data &amp; Parameter'!$E$18+'Data &amp; Parameter'!$E$19)*'Data &amp; Parameter'!$E$20*'Data &amp; Parameter'!$E$37*N692</f>
        <v>0</v>
      </c>
      <c r="P692">
        <f>ROUNDUP(IF(D692&gt;$D$4,0,($D$4-D692+1)/365),0)</f>
        <v>0</v>
      </c>
      <c r="Q692">
        <f>ROUNDUP(IF(D692&gt;$D$5,0,($D$5-D692+1)/365),0)</f>
        <v>0</v>
      </c>
      <c r="R692" s="28">
        <f>IF(OR(P692=1,Q692=1),IF(D692+364&lt;=$D$5,(D692+364-$D$4+1)/365,IF(D692&gt;$D$4,($D$5-D692+1)/365,$D$6/365)),0)</f>
        <v>0</v>
      </c>
      <c r="S692" s="28">
        <f>'Data &amp; Parameter'!$E$16*'Data &amp; Parameter'!$E$17*('Data &amp; Parameter'!$E$18+'Data &amp; Parameter'!$E$19)*'Data &amp; Parameter'!$E$20*'Data &amp; Parameter'!$E$37*R692</f>
        <v>0</v>
      </c>
      <c r="T692" s="28">
        <f t="shared" si="10"/>
        <v>0</v>
      </c>
    </row>
    <row r="693" spans="1:20" ht="15.75" customHeight="1" x14ac:dyDescent="0.35">
      <c r="A693">
        <v>686</v>
      </c>
      <c r="B693" s="76">
        <v>44234.541458333333</v>
      </c>
      <c r="C693" s="1" t="s">
        <v>2294</v>
      </c>
      <c r="D693" s="76">
        <v>44234.542002314818</v>
      </c>
      <c r="E693" s="1" t="s">
        <v>2295</v>
      </c>
      <c r="F693" s="1" t="s">
        <v>2296</v>
      </c>
      <c r="G693" s="1" t="s">
        <v>123</v>
      </c>
      <c r="H693" s="1" t="s">
        <v>124</v>
      </c>
      <c r="I693" s="1" t="s">
        <v>125</v>
      </c>
      <c r="J693" s="1" t="s">
        <v>1011</v>
      </c>
      <c r="K693" s="1" t="s">
        <v>1011</v>
      </c>
      <c r="L693">
        <f>ROUNDUP(IF(B693&gt;$D$4,0,($D$4-B693+1)/365),0)</f>
        <v>0</v>
      </c>
      <c r="M693">
        <f>ROUNDUP(IF(B693&gt;$D$5,0,($D$5-B693+1)/365),0)</f>
        <v>0</v>
      </c>
      <c r="N693" s="28">
        <f>IF(OR(L693=1,M693=1),IF(B693+364&lt;=$D$5,(B693+364-$D$4+1)/365,IF(B693&gt;$D$4,($D$5-B693+1)/365,$D$6/365)),0)</f>
        <v>0</v>
      </c>
      <c r="O693" s="28">
        <f>'Data &amp; Parameter'!$E$16*'Data &amp; Parameter'!$E$17*('Data &amp; Parameter'!$E$18+'Data &amp; Parameter'!$E$19)*'Data &amp; Parameter'!$E$20*'Data &amp; Parameter'!$E$37*N693</f>
        <v>0</v>
      </c>
      <c r="P693">
        <f>ROUNDUP(IF(D693&gt;$D$4,0,($D$4-D693+1)/365),0)</f>
        <v>0</v>
      </c>
      <c r="Q693">
        <f>ROUNDUP(IF(D693&gt;$D$5,0,($D$5-D693+1)/365),0)</f>
        <v>0</v>
      </c>
      <c r="R693" s="28">
        <f>IF(OR(P693=1,Q693=1),IF(D693+364&lt;=$D$5,(D693+364-$D$4+1)/365,IF(D693&gt;$D$4,($D$5-D693+1)/365,$D$6/365)),0)</f>
        <v>0</v>
      </c>
      <c r="S693" s="28">
        <f>'Data &amp; Parameter'!$E$16*'Data &amp; Parameter'!$E$17*('Data &amp; Parameter'!$E$18+'Data &amp; Parameter'!$E$19)*'Data &amp; Parameter'!$E$20*'Data &amp; Parameter'!$E$37*R693</f>
        <v>0</v>
      </c>
      <c r="T693" s="28">
        <f t="shared" si="10"/>
        <v>0</v>
      </c>
    </row>
    <row r="694" spans="1:20" ht="15.75" customHeight="1" x14ac:dyDescent="0.35">
      <c r="A694">
        <v>687</v>
      </c>
      <c r="B694" s="76">
        <v>44234.545115740737</v>
      </c>
      <c r="C694" s="1" t="s">
        <v>2297</v>
      </c>
      <c r="D694" s="76">
        <v>44234.54552083333</v>
      </c>
      <c r="E694" s="1" t="s">
        <v>2298</v>
      </c>
      <c r="F694" s="1" t="s">
        <v>2299</v>
      </c>
      <c r="G694" s="1" t="s">
        <v>123</v>
      </c>
      <c r="H694" s="1" t="s">
        <v>124</v>
      </c>
      <c r="I694" s="1" t="s">
        <v>125</v>
      </c>
      <c r="J694" s="1" t="s">
        <v>1011</v>
      </c>
      <c r="K694" s="1" t="s">
        <v>1011</v>
      </c>
      <c r="L694">
        <f>ROUNDUP(IF(B694&gt;$D$4,0,($D$4-B694+1)/365),0)</f>
        <v>0</v>
      </c>
      <c r="M694">
        <f>ROUNDUP(IF(B694&gt;$D$5,0,($D$5-B694+1)/365),0)</f>
        <v>0</v>
      </c>
      <c r="N694" s="28">
        <f>IF(OR(L694=1,M694=1),IF(B694+364&lt;=$D$5,(B694+364-$D$4+1)/365,IF(B694&gt;$D$4,($D$5-B694+1)/365,$D$6/365)),0)</f>
        <v>0</v>
      </c>
      <c r="O694" s="28">
        <f>'Data &amp; Parameter'!$E$16*'Data &amp; Parameter'!$E$17*('Data &amp; Parameter'!$E$18+'Data &amp; Parameter'!$E$19)*'Data &amp; Parameter'!$E$20*'Data &amp; Parameter'!$E$37*N694</f>
        <v>0</v>
      </c>
      <c r="P694">
        <f>ROUNDUP(IF(D694&gt;$D$4,0,($D$4-D694+1)/365),0)</f>
        <v>0</v>
      </c>
      <c r="Q694">
        <f>ROUNDUP(IF(D694&gt;$D$5,0,($D$5-D694+1)/365),0)</f>
        <v>0</v>
      </c>
      <c r="R694" s="28">
        <f>IF(OR(P694=1,Q694=1),IF(D694+364&lt;=$D$5,(D694+364-$D$4+1)/365,IF(D694&gt;$D$4,($D$5-D694+1)/365,$D$6/365)),0)</f>
        <v>0</v>
      </c>
      <c r="S694" s="28">
        <f>'Data &amp; Parameter'!$E$16*'Data &amp; Parameter'!$E$17*('Data &amp; Parameter'!$E$18+'Data &amp; Parameter'!$E$19)*'Data &amp; Parameter'!$E$20*'Data &amp; Parameter'!$E$37*R694</f>
        <v>0</v>
      </c>
      <c r="T694" s="28">
        <f t="shared" si="10"/>
        <v>0</v>
      </c>
    </row>
    <row r="695" spans="1:20" ht="15.75" customHeight="1" x14ac:dyDescent="0.35">
      <c r="A695">
        <v>688</v>
      </c>
      <c r="B695" s="76">
        <v>44234.545833333337</v>
      </c>
      <c r="C695" s="1" t="s">
        <v>2300</v>
      </c>
      <c r="D695" s="76">
        <v>44234.546574074076</v>
      </c>
      <c r="E695" s="1" t="s">
        <v>2301</v>
      </c>
      <c r="F695" s="1" t="s">
        <v>2302</v>
      </c>
      <c r="G695" s="1" t="s">
        <v>123</v>
      </c>
      <c r="H695" s="1" t="s">
        <v>124</v>
      </c>
      <c r="I695" s="1" t="s">
        <v>125</v>
      </c>
      <c r="J695" s="1" t="s">
        <v>1616</v>
      </c>
      <c r="K695" s="1" t="s">
        <v>1616</v>
      </c>
      <c r="L695">
        <f>ROUNDUP(IF(B695&gt;$D$4,0,($D$4-B695+1)/365),0)</f>
        <v>0</v>
      </c>
      <c r="M695">
        <f>ROUNDUP(IF(B695&gt;$D$5,0,($D$5-B695+1)/365),0)</f>
        <v>0</v>
      </c>
      <c r="N695" s="28">
        <f>IF(OR(L695=1,M695=1),IF(B695+364&lt;=$D$5,(B695+364-$D$4+1)/365,IF(B695&gt;$D$4,($D$5-B695+1)/365,$D$6/365)),0)</f>
        <v>0</v>
      </c>
      <c r="O695" s="28">
        <f>'Data &amp; Parameter'!$E$16*'Data &amp; Parameter'!$E$17*('Data &amp; Parameter'!$E$18+'Data &amp; Parameter'!$E$19)*'Data &amp; Parameter'!$E$20*'Data &amp; Parameter'!$E$37*N695</f>
        <v>0</v>
      </c>
      <c r="P695">
        <f>ROUNDUP(IF(D695&gt;$D$4,0,($D$4-D695+1)/365),0)</f>
        <v>0</v>
      </c>
      <c r="Q695">
        <f>ROUNDUP(IF(D695&gt;$D$5,0,($D$5-D695+1)/365),0)</f>
        <v>0</v>
      </c>
      <c r="R695" s="28">
        <f>IF(OR(P695=1,Q695=1),IF(D695+364&lt;=$D$5,(D695+364-$D$4+1)/365,IF(D695&gt;$D$4,($D$5-D695+1)/365,$D$6/365)),0)</f>
        <v>0</v>
      </c>
      <c r="S695" s="28">
        <f>'Data &amp; Parameter'!$E$16*'Data &amp; Parameter'!$E$17*('Data &amp; Parameter'!$E$18+'Data &amp; Parameter'!$E$19)*'Data &amp; Parameter'!$E$20*'Data &amp; Parameter'!$E$37*R695</f>
        <v>0</v>
      </c>
      <c r="T695" s="28">
        <f t="shared" si="10"/>
        <v>0</v>
      </c>
    </row>
    <row r="696" spans="1:20" ht="15.75" customHeight="1" x14ac:dyDescent="0.35">
      <c r="A696">
        <v>689</v>
      </c>
      <c r="B696" s="76">
        <v>44234.547523148147</v>
      </c>
      <c r="C696" s="1" t="s">
        <v>2303</v>
      </c>
      <c r="D696" s="76">
        <v>44234.548067129625</v>
      </c>
      <c r="E696" s="1" t="s">
        <v>2304</v>
      </c>
      <c r="F696" s="1" t="s">
        <v>2305</v>
      </c>
      <c r="G696" s="1" t="s">
        <v>123</v>
      </c>
      <c r="H696" s="1" t="s">
        <v>124</v>
      </c>
      <c r="I696" s="1" t="s">
        <v>125</v>
      </c>
      <c r="J696" s="1" t="s">
        <v>1011</v>
      </c>
      <c r="K696" s="1" t="s">
        <v>1011</v>
      </c>
      <c r="L696">
        <f>ROUNDUP(IF(B696&gt;$D$4,0,($D$4-B696+1)/365),0)</f>
        <v>0</v>
      </c>
      <c r="M696">
        <f>ROUNDUP(IF(B696&gt;$D$5,0,($D$5-B696+1)/365),0)</f>
        <v>0</v>
      </c>
      <c r="N696" s="28">
        <f>IF(OR(L696=1,M696=1),IF(B696+364&lt;=$D$5,(B696+364-$D$4+1)/365,IF(B696&gt;$D$4,($D$5-B696+1)/365,$D$6/365)),0)</f>
        <v>0</v>
      </c>
      <c r="O696" s="28">
        <f>'Data &amp; Parameter'!$E$16*'Data &amp; Parameter'!$E$17*('Data &amp; Parameter'!$E$18+'Data &amp; Parameter'!$E$19)*'Data &amp; Parameter'!$E$20*'Data &amp; Parameter'!$E$37*N696</f>
        <v>0</v>
      </c>
      <c r="P696">
        <f>ROUNDUP(IF(D696&gt;$D$4,0,($D$4-D696+1)/365),0)</f>
        <v>0</v>
      </c>
      <c r="Q696">
        <f>ROUNDUP(IF(D696&gt;$D$5,0,($D$5-D696+1)/365),0)</f>
        <v>0</v>
      </c>
      <c r="R696" s="28">
        <f>IF(OR(P696=1,Q696=1),IF(D696+364&lt;=$D$5,(D696+364-$D$4+1)/365,IF(D696&gt;$D$4,($D$5-D696+1)/365,$D$6/365)),0)</f>
        <v>0</v>
      </c>
      <c r="S696" s="28">
        <f>'Data &amp; Parameter'!$E$16*'Data &amp; Parameter'!$E$17*('Data &amp; Parameter'!$E$18+'Data &amp; Parameter'!$E$19)*'Data &amp; Parameter'!$E$20*'Data &amp; Parameter'!$E$37*R696</f>
        <v>0</v>
      </c>
      <c r="T696" s="28">
        <f t="shared" si="10"/>
        <v>0</v>
      </c>
    </row>
    <row r="697" spans="1:20" ht="15.75" customHeight="1" x14ac:dyDescent="0.35">
      <c r="A697">
        <v>690</v>
      </c>
      <c r="B697" s="76">
        <v>44234.550763888888</v>
      </c>
      <c r="C697" s="1" t="s">
        <v>2306</v>
      </c>
      <c r="D697" s="76">
        <v>44234.551134259258</v>
      </c>
      <c r="E697" s="1" t="s">
        <v>2307</v>
      </c>
      <c r="F697" s="1" t="s">
        <v>2308</v>
      </c>
      <c r="G697" s="1" t="s">
        <v>123</v>
      </c>
      <c r="H697" s="1" t="s">
        <v>124</v>
      </c>
      <c r="I697" s="1" t="s">
        <v>125</v>
      </c>
      <c r="J697" s="1" t="s">
        <v>1011</v>
      </c>
      <c r="K697" s="1" t="s">
        <v>1011</v>
      </c>
      <c r="L697">
        <f>ROUNDUP(IF(B697&gt;$D$4,0,($D$4-B697+1)/365),0)</f>
        <v>0</v>
      </c>
      <c r="M697">
        <f>ROUNDUP(IF(B697&gt;$D$5,0,($D$5-B697+1)/365),0)</f>
        <v>0</v>
      </c>
      <c r="N697" s="28">
        <f>IF(OR(L697=1,M697=1),IF(B697+364&lt;=$D$5,(B697+364-$D$4+1)/365,IF(B697&gt;$D$4,($D$5-B697+1)/365,$D$6/365)),0)</f>
        <v>0</v>
      </c>
      <c r="O697" s="28">
        <f>'Data &amp; Parameter'!$E$16*'Data &amp; Parameter'!$E$17*('Data &amp; Parameter'!$E$18+'Data &amp; Parameter'!$E$19)*'Data &amp; Parameter'!$E$20*'Data &amp; Parameter'!$E$37*N697</f>
        <v>0</v>
      </c>
      <c r="P697">
        <f>ROUNDUP(IF(D697&gt;$D$4,0,($D$4-D697+1)/365),0)</f>
        <v>0</v>
      </c>
      <c r="Q697">
        <f>ROUNDUP(IF(D697&gt;$D$5,0,($D$5-D697+1)/365),0)</f>
        <v>0</v>
      </c>
      <c r="R697" s="28">
        <f>IF(OR(P697=1,Q697=1),IF(D697+364&lt;=$D$5,(D697+364-$D$4+1)/365,IF(D697&gt;$D$4,($D$5-D697+1)/365,$D$6/365)),0)</f>
        <v>0</v>
      </c>
      <c r="S697" s="28">
        <f>'Data &amp; Parameter'!$E$16*'Data &amp; Parameter'!$E$17*('Data &amp; Parameter'!$E$18+'Data &amp; Parameter'!$E$19)*'Data &amp; Parameter'!$E$20*'Data &amp; Parameter'!$E$37*R697</f>
        <v>0</v>
      </c>
      <c r="T697" s="28">
        <f t="shared" si="10"/>
        <v>0</v>
      </c>
    </row>
    <row r="698" spans="1:20" ht="15.75" customHeight="1" x14ac:dyDescent="0.35">
      <c r="A698">
        <v>691</v>
      </c>
      <c r="B698" s="76">
        <v>44234.552002314813</v>
      </c>
      <c r="C698" s="1" t="s">
        <v>2309</v>
      </c>
      <c r="D698" s="76">
        <v>44234.553067129629</v>
      </c>
      <c r="E698" s="1" t="s">
        <v>2310</v>
      </c>
      <c r="F698" s="1" t="s">
        <v>2311</v>
      </c>
      <c r="G698" s="1" t="s">
        <v>123</v>
      </c>
      <c r="H698" s="1" t="s">
        <v>124</v>
      </c>
      <c r="I698" s="1" t="s">
        <v>125</v>
      </c>
      <c r="J698" s="1" t="s">
        <v>1616</v>
      </c>
      <c r="K698" s="1" t="s">
        <v>1616</v>
      </c>
      <c r="L698">
        <f>ROUNDUP(IF(B698&gt;$D$4,0,($D$4-B698+1)/365),0)</f>
        <v>0</v>
      </c>
      <c r="M698">
        <f>ROUNDUP(IF(B698&gt;$D$5,0,($D$5-B698+1)/365),0)</f>
        <v>0</v>
      </c>
      <c r="N698" s="28">
        <f>IF(OR(L698=1,M698=1),IF(B698+364&lt;=$D$5,(B698+364-$D$4+1)/365,IF(B698&gt;$D$4,($D$5-B698+1)/365,$D$6/365)),0)</f>
        <v>0</v>
      </c>
      <c r="O698" s="28">
        <f>'Data &amp; Parameter'!$E$16*'Data &amp; Parameter'!$E$17*('Data &amp; Parameter'!$E$18+'Data &amp; Parameter'!$E$19)*'Data &amp; Parameter'!$E$20*'Data &amp; Parameter'!$E$37*N698</f>
        <v>0</v>
      </c>
      <c r="P698">
        <f>ROUNDUP(IF(D698&gt;$D$4,0,($D$4-D698+1)/365),0)</f>
        <v>0</v>
      </c>
      <c r="Q698">
        <f>ROUNDUP(IF(D698&gt;$D$5,0,($D$5-D698+1)/365),0)</f>
        <v>0</v>
      </c>
      <c r="R698" s="28">
        <f>IF(OR(P698=1,Q698=1),IF(D698+364&lt;=$D$5,(D698+364-$D$4+1)/365,IF(D698&gt;$D$4,($D$5-D698+1)/365,$D$6/365)),0)</f>
        <v>0</v>
      </c>
      <c r="S698" s="28">
        <f>'Data &amp; Parameter'!$E$16*'Data &amp; Parameter'!$E$17*('Data &amp; Parameter'!$E$18+'Data &amp; Parameter'!$E$19)*'Data &amp; Parameter'!$E$20*'Data &amp; Parameter'!$E$37*R698</f>
        <v>0</v>
      </c>
      <c r="T698" s="28">
        <f t="shared" si="10"/>
        <v>0</v>
      </c>
    </row>
    <row r="699" spans="1:20" ht="15.75" customHeight="1" x14ac:dyDescent="0.35">
      <c r="A699">
        <v>692</v>
      </c>
      <c r="B699" s="76">
        <v>44234.553101851852</v>
      </c>
      <c r="C699" s="1" t="s">
        <v>2312</v>
      </c>
      <c r="D699" s="76">
        <v>44234.553946759261</v>
      </c>
      <c r="E699" s="1" t="s">
        <v>2313</v>
      </c>
      <c r="F699" s="1" t="s">
        <v>2314</v>
      </c>
      <c r="G699" s="1" t="s">
        <v>123</v>
      </c>
      <c r="H699" s="1" t="s">
        <v>124</v>
      </c>
      <c r="I699" s="1" t="s">
        <v>125</v>
      </c>
      <c r="J699" s="1" t="s">
        <v>1011</v>
      </c>
      <c r="K699" s="1" t="s">
        <v>1011</v>
      </c>
      <c r="L699">
        <f>ROUNDUP(IF(B699&gt;$D$4,0,($D$4-B699+1)/365),0)</f>
        <v>0</v>
      </c>
      <c r="M699">
        <f>ROUNDUP(IF(B699&gt;$D$5,0,($D$5-B699+1)/365),0)</f>
        <v>0</v>
      </c>
      <c r="N699" s="28">
        <f>IF(OR(L699=1,M699=1),IF(B699+364&lt;=$D$5,(B699+364-$D$4+1)/365,IF(B699&gt;$D$4,($D$5-B699+1)/365,$D$6/365)),0)</f>
        <v>0</v>
      </c>
      <c r="O699" s="28">
        <f>'Data &amp; Parameter'!$E$16*'Data &amp; Parameter'!$E$17*('Data &amp; Parameter'!$E$18+'Data &amp; Parameter'!$E$19)*'Data &amp; Parameter'!$E$20*'Data &amp; Parameter'!$E$37*N699</f>
        <v>0</v>
      </c>
      <c r="P699">
        <f>ROUNDUP(IF(D699&gt;$D$4,0,($D$4-D699+1)/365),0)</f>
        <v>0</v>
      </c>
      <c r="Q699">
        <f>ROUNDUP(IF(D699&gt;$D$5,0,($D$5-D699+1)/365),0)</f>
        <v>0</v>
      </c>
      <c r="R699" s="28">
        <f>IF(OR(P699=1,Q699=1),IF(D699+364&lt;=$D$5,(D699+364-$D$4+1)/365,IF(D699&gt;$D$4,($D$5-D699+1)/365,$D$6/365)),0)</f>
        <v>0</v>
      </c>
      <c r="S699" s="28">
        <f>'Data &amp; Parameter'!$E$16*'Data &amp; Parameter'!$E$17*('Data &amp; Parameter'!$E$18+'Data &amp; Parameter'!$E$19)*'Data &amp; Parameter'!$E$20*'Data &amp; Parameter'!$E$37*R699</f>
        <v>0</v>
      </c>
      <c r="T699" s="28">
        <f t="shared" si="10"/>
        <v>0</v>
      </c>
    </row>
    <row r="700" spans="1:20" ht="15.75" customHeight="1" x14ac:dyDescent="0.35">
      <c r="A700">
        <v>693</v>
      </c>
      <c r="B700" s="76">
        <v>44234.555486111116</v>
      </c>
      <c r="C700" s="1" t="s">
        <v>2315</v>
      </c>
      <c r="D700" s="76">
        <v>44234.557002314818</v>
      </c>
      <c r="E700" s="1" t="s">
        <v>2316</v>
      </c>
      <c r="F700" s="1" t="s">
        <v>2317</v>
      </c>
      <c r="G700" s="1" t="s">
        <v>123</v>
      </c>
      <c r="H700" s="1" t="s">
        <v>124</v>
      </c>
      <c r="I700" s="1" t="s">
        <v>125</v>
      </c>
      <c r="J700" s="1" t="s">
        <v>1955</v>
      </c>
      <c r="K700" s="1" t="s">
        <v>1955</v>
      </c>
      <c r="L700">
        <f>ROUNDUP(IF(B700&gt;$D$4,0,($D$4-B700+1)/365),0)</f>
        <v>0</v>
      </c>
      <c r="M700">
        <f>ROUNDUP(IF(B700&gt;$D$5,0,($D$5-B700+1)/365),0)</f>
        <v>0</v>
      </c>
      <c r="N700" s="28">
        <f>IF(OR(L700=1,M700=1),IF(B700+364&lt;=$D$5,(B700+364-$D$4+1)/365,IF(B700&gt;$D$4,($D$5-B700+1)/365,$D$6/365)),0)</f>
        <v>0</v>
      </c>
      <c r="O700" s="28">
        <f>'Data &amp; Parameter'!$E$16*'Data &amp; Parameter'!$E$17*('Data &amp; Parameter'!$E$18+'Data &amp; Parameter'!$E$19)*'Data &amp; Parameter'!$E$20*'Data &amp; Parameter'!$E$37*N700</f>
        <v>0</v>
      </c>
      <c r="P700">
        <f>ROUNDUP(IF(D700&gt;$D$4,0,($D$4-D700+1)/365),0)</f>
        <v>0</v>
      </c>
      <c r="Q700">
        <f>ROUNDUP(IF(D700&gt;$D$5,0,($D$5-D700+1)/365),0)</f>
        <v>0</v>
      </c>
      <c r="R700" s="28">
        <f>IF(OR(P700=1,Q700=1),IF(D700+364&lt;=$D$5,(D700+364-$D$4+1)/365,IF(D700&gt;$D$4,($D$5-D700+1)/365,$D$6/365)),0)</f>
        <v>0</v>
      </c>
      <c r="S700" s="28">
        <f>'Data &amp; Parameter'!$E$16*'Data &amp; Parameter'!$E$17*('Data &amp; Parameter'!$E$18+'Data &amp; Parameter'!$E$19)*'Data &amp; Parameter'!$E$20*'Data &amp; Parameter'!$E$37*R700</f>
        <v>0</v>
      </c>
      <c r="T700" s="28">
        <f t="shared" si="10"/>
        <v>0</v>
      </c>
    </row>
    <row r="701" spans="1:20" ht="15.75" customHeight="1" x14ac:dyDescent="0.35">
      <c r="A701">
        <v>694</v>
      </c>
      <c r="B701" s="76">
        <v>44234.556909722218</v>
      </c>
      <c r="C701" s="1" t="s">
        <v>2318</v>
      </c>
      <c r="D701" s="76">
        <v>44234.55736111111</v>
      </c>
      <c r="E701" s="1" t="s">
        <v>2319</v>
      </c>
      <c r="F701" s="1" t="s">
        <v>2320</v>
      </c>
      <c r="G701" s="1" t="s">
        <v>123</v>
      </c>
      <c r="H701" s="1" t="s">
        <v>124</v>
      </c>
      <c r="I701" s="1" t="s">
        <v>125</v>
      </c>
      <c r="J701" s="1" t="s">
        <v>1011</v>
      </c>
      <c r="K701" s="1" t="s">
        <v>1011</v>
      </c>
      <c r="L701">
        <f>ROUNDUP(IF(B701&gt;$D$4,0,($D$4-B701+1)/365),0)</f>
        <v>0</v>
      </c>
      <c r="M701">
        <f>ROUNDUP(IF(B701&gt;$D$5,0,($D$5-B701+1)/365),0)</f>
        <v>0</v>
      </c>
      <c r="N701" s="28">
        <f>IF(OR(L701=1,M701=1),IF(B701+364&lt;=$D$5,(B701+364-$D$4+1)/365,IF(B701&gt;$D$4,($D$5-B701+1)/365,$D$6/365)),0)</f>
        <v>0</v>
      </c>
      <c r="O701" s="28">
        <f>'Data &amp; Parameter'!$E$16*'Data &amp; Parameter'!$E$17*('Data &amp; Parameter'!$E$18+'Data &amp; Parameter'!$E$19)*'Data &amp; Parameter'!$E$20*'Data &amp; Parameter'!$E$37*N701</f>
        <v>0</v>
      </c>
      <c r="P701">
        <f>ROUNDUP(IF(D701&gt;$D$4,0,($D$4-D701+1)/365),0)</f>
        <v>0</v>
      </c>
      <c r="Q701">
        <f>ROUNDUP(IF(D701&gt;$D$5,0,($D$5-D701+1)/365),0)</f>
        <v>0</v>
      </c>
      <c r="R701" s="28">
        <f>IF(OR(P701=1,Q701=1),IF(D701+364&lt;=$D$5,(D701+364-$D$4+1)/365,IF(D701&gt;$D$4,($D$5-D701+1)/365,$D$6/365)),0)</f>
        <v>0</v>
      </c>
      <c r="S701" s="28">
        <f>'Data &amp; Parameter'!$E$16*'Data &amp; Parameter'!$E$17*('Data &amp; Parameter'!$E$18+'Data &amp; Parameter'!$E$19)*'Data &amp; Parameter'!$E$20*'Data &amp; Parameter'!$E$37*R701</f>
        <v>0</v>
      </c>
      <c r="T701" s="28">
        <f t="shared" si="10"/>
        <v>0</v>
      </c>
    </row>
    <row r="702" spans="1:20" ht="15.75" customHeight="1" x14ac:dyDescent="0.35">
      <c r="A702">
        <v>695</v>
      </c>
      <c r="B702" s="76">
        <v>44234.557662037041</v>
      </c>
      <c r="C702" s="1" t="s">
        <v>2321</v>
      </c>
      <c r="D702" s="76">
        <v>44234.559259259258</v>
      </c>
      <c r="E702" s="1" t="s">
        <v>2322</v>
      </c>
      <c r="F702" s="1" t="s">
        <v>2323</v>
      </c>
      <c r="G702" s="1" t="s">
        <v>123</v>
      </c>
      <c r="H702" s="1" t="s">
        <v>124</v>
      </c>
      <c r="I702" s="1" t="s">
        <v>125</v>
      </c>
      <c r="J702" s="1" t="s">
        <v>1616</v>
      </c>
      <c r="K702" s="1" t="s">
        <v>1616</v>
      </c>
      <c r="L702">
        <f>ROUNDUP(IF(B702&gt;$D$4,0,($D$4-B702+1)/365),0)</f>
        <v>0</v>
      </c>
      <c r="M702">
        <f>ROUNDUP(IF(B702&gt;$D$5,0,($D$5-B702+1)/365),0)</f>
        <v>0</v>
      </c>
      <c r="N702" s="28">
        <f>IF(OR(L702=1,M702=1),IF(B702+364&lt;=$D$5,(B702+364-$D$4+1)/365,IF(B702&gt;$D$4,($D$5-B702+1)/365,$D$6/365)),0)</f>
        <v>0</v>
      </c>
      <c r="O702" s="28">
        <f>'Data &amp; Parameter'!$E$16*'Data &amp; Parameter'!$E$17*('Data &amp; Parameter'!$E$18+'Data &amp; Parameter'!$E$19)*'Data &amp; Parameter'!$E$20*'Data &amp; Parameter'!$E$37*N702</f>
        <v>0</v>
      </c>
      <c r="P702">
        <f>ROUNDUP(IF(D702&gt;$D$4,0,($D$4-D702+1)/365),0)</f>
        <v>0</v>
      </c>
      <c r="Q702">
        <f>ROUNDUP(IF(D702&gt;$D$5,0,($D$5-D702+1)/365),0)</f>
        <v>0</v>
      </c>
      <c r="R702" s="28">
        <f>IF(OR(P702=1,Q702=1),IF(D702+364&lt;=$D$5,(D702+364-$D$4+1)/365,IF(D702&gt;$D$4,($D$5-D702+1)/365,$D$6/365)),0)</f>
        <v>0</v>
      </c>
      <c r="S702" s="28">
        <f>'Data &amp; Parameter'!$E$16*'Data &amp; Parameter'!$E$17*('Data &amp; Parameter'!$E$18+'Data &amp; Parameter'!$E$19)*'Data &amp; Parameter'!$E$20*'Data &amp; Parameter'!$E$37*R702</f>
        <v>0</v>
      </c>
      <c r="T702" s="28">
        <f t="shared" si="10"/>
        <v>0</v>
      </c>
    </row>
    <row r="703" spans="1:20" ht="15.75" customHeight="1" x14ac:dyDescent="0.35">
      <c r="A703">
        <v>696</v>
      </c>
      <c r="B703" s="76">
        <v>44234.563645833332</v>
      </c>
      <c r="C703" s="1" t="s">
        <v>2324</v>
      </c>
      <c r="D703" s="76">
        <v>44234.563958333332</v>
      </c>
      <c r="E703" s="1" t="s">
        <v>2325</v>
      </c>
      <c r="F703" s="1" t="s">
        <v>2326</v>
      </c>
      <c r="G703" s="1" t="s">
        <v>123</v>
      </c>
      <c r="H703" s="1" t="s">
        <v>124</v>
      </c>
      <c r="I703" s="1" t="s">
        <v>125</v>
      </c>
      <c r="J703" s="1" t="s">
        <v>1011</v>
      </c>
      <c r="K703" s="1" t="s">
        <v>1011</v>
      </c>
      <c r="L703">
        <f>ROUNDUP(IF(B703&gt;$D$4,0,($D$4-B703+1)/365),0)</f>
        <v>0</v>
      </c>
      <c r="M703">
        <f>ROUNDUP(IF(B703&gt;$D$5,0,($D$5-B703+1)/365),0)</f>
        <v>0</v>
      </c>
      <c r="N703" s="28">
        <f>IF(OR(L703=1,M703=1),IF(B703+364&lt;=$D$5,(B703+364-$D$4+1)/365,IF(B703&gt;$D$4,($D$5-B703+1)/365,$D$6/365)),0)</f>
        <v>0</v>
      </c>
      <c r="O703" s="28">
        <f>'Data &amp; Parameter'!$E$16*'Data &amp; Parameter'!$E$17*('Data &amp; Parameter'!$E$18+'Data &amp; Parameter'!$E$19)*'Data &amp; Parameter'!$E$20*'Data &amp; Parameter'!$E$37*N703</f>
        <v>0</v>
      </c>
      <c r="P703">
        <f>ROUNDUP(IF(D703&gt;$D$4,0,($D$4-D703+1)/365),0)</f>
        <v>0</v>
      </c>
      <c r="Q703">
        <f>ROUNDUP(IF(D703&gt;$D$5,0,($D$5-D703+1)/365),0)</f>
        <v>0</v>
      </c>
      <c r="R703" s="28">
        <f>IF(OR(P703=1,Q703=1),IF(D703+364&lt;=$D$5,(D703+364-$D$4+1)/365,IF(D703&gt;$D$4,($D$5-D703+1)/365,$D$6/365)),0)</f>
        <v>0</v>
      </c>
      <c r="S703" s="28">
        <f>'Data &amp; Parameter'!$E$16*'Data &amp; Parameter'!$E$17*('Data &amp; Parameter'!$E$18+'Data &amp; Parameter'!$E$19)*'Data &amp; Parameter'!$E$20*'Data &amp; Parameter'!$E$37*R703</f>
        <v>0</v>
      </c>
      <c r="T703" s="28">
        <f t="shared" si="10"/>
        <v>0</v>
      </c>
    </row>
    <row r="704" spans="1:20" ht="15.75" customHeight="1" x14ac:dyDescent="0.35">
      <c r="A704">
        <v>697</v>
      </c>
      <c r="B704" s="76">
        <v>44234.565937499996</v>
      </c>
      <c r="C704" s="1" t="s">
        <v>2327</v>
      </c>
      <c r="D704" s="76">
        <v>44234.56659722222</v>
      </c>
      <c r="E704" s="1" t="s">
        <v>2328</v>
      </c>
      <c r="F704" s="1" t="s">
        <v>2329</v>
      </c>
      <c r="G704" s="1" t="s">
        <v>123</v>
      </c>
      <c r="H704" s="1" t="s">
        <v>124</v>
      </c>
      <c r="I704" s="1" t="s">
        <v>125</v>
      </c>
      <c r="J704" s="1" t="s">
        <v>1011</v>
      </c>
      <c r="K704" s="1" t="s">
        <v>1011</v>
      </c>
      <c r="L704">
        <f>ROUNDUP(IF(B704&gt;$D$4,0,($D$4-B704+1)/365),0)</f>
        <v>0</v>
      </c>
      <c r="M704">
        <f>ROUNDUP(IF(B704&gt;$D$5,0,($D$5-B704+1)/365),0)</f>
        <v>0</v>
      </c>
      <c r="N704" s="28">
        <f>IF(OR(L704=1,M704=1),IF(B704+364&lt;=$D$5,(B704+364-$D$4+1)/365,IF(B704&gt;$D$4,($D$5-B704+1)/365,$D$6/365)),0)</f>
        <v>0</v>
      </c>
      <c r="O704" s="28">
        <f>'Data &amp; Parameter'!$E$16*'Data &amp; Parameter'!$E$17*('Data &amp; Parameter'!$E$18+'Data &amp; Parameter'!$E$19)*'Data &amp; Parameter'!$E$20*'Data &amp; Parameter'!$E$37*N704</f>
        <v>0</v>
      </c>
      <c r="P704">
        <f>ROUNDUP(IF(D704&gt;$D$4,0,($D$4-D704+1)/365),0)</f>
        <v>0</v>
      </c>
      <c r="Q704">
        <f>ROUNDUP(IF(D704&gt;$D$5,0,($D$5-D704+1)/365),0)</f>
        <v>0</v>
      </c>
      <c r="R704" s="28">
        <f>IF(OR(P704=1,Q704=1),IF(D704+364&lt;=$D$5,(D704+364-$D$4+1)/365,IF(D704&gt;$D$4,($D$5-D704+1)/365,$D$6/365)),0)</f>
        <v>0</v>
      </c>
      <c r="S704" s="28">
        <f>'Data &amp; Parameter'!$E$16*'Data &amp; Parameter'!$E$17*('Data &amp; Parameter'!$E$18+'Data &amp; Parameter'!$E$19)*'Data &amp; Parameter'!$E$20*'Data &amp; Parameter'!$E$37*R704</f>
        <v>0</v>
      </c>
      <c r="T704" s="28">
        <f t="shared" si="10"/>
        <v>0</v>
      </c>
    </row>
    <row r="705" spans="1:20" ht="15.75" customHeight="1" x14ac:dyDescent="0.35">
      <c r="A705">
        <v>698</v>
      </c>
      <c r="B705" s="76">
        <v>44234.570011574076</v>
      </c>
      <c r="C705" s="1" t="s">
        <v>2330</v>
      </c>
      <c r="D705" s="76">
        <v>44234.570613425924</v>
      </c>
      <c r="E705" s="1" t="s">
        <v>2331</v>
      </c>
      <c r="F705" s="1" t="s">
        <v>2332</v>
      </c>
      <c r="G705" s="1" t="s">
        <v>123</v>
      </c>
      <c r="H705" s="1" t="s">
        <v>124</v>
      </c>
      <c r="I705" s="1" t="s">
        <v>125</v>
      </c>
      <c r="J705" s="1" t="s">
        <v>2333</v>
      </c>
      <c r="K705" s="1" t="s">
        <v>1011</v>
      </c>
      <c r="L705">
        <f>ROUNDUP(IF(B705&gt;$D$4,0,($D$4-B705+1)/365),0)</f>
        <v>0</v>
      </c>
      <c r="M705">
        <f>ROUNDUP(IF(B705&gt;$D$5,0,($D$5-B705+1)/365),0)</f>
        <v>0</v>
      </c>
      <c r="N705" s="28">
        <f>IF(OR(L705=1,M705=1),IF(B705+364&lt;=$D$5,(B705+364-$D$4+1)/365,IF(B705&gt;$D$4,($D$5-B705+1)/365,$D$6/365)),0)</f>
        <v>0</v>
      </c>
      <c r="O705" s="28">
        <f>'Data &amp; Parameter'!$E$16*'Data &amp; Parameter'!$E$17*('Data &amp; Parameter'!$E$18+'Data &amp; Parameter'!$E$19)*'Data &amp; Parameter'!$E$20*'Data &amp; Parameter'!$E$37*N705</f>
        <v>0</v>
      </c>
      <c r="P705">
        <f>ROUNDUP(IF(D705&gt;$D$4,0,($D$4-D705+1)/365),0)</f>
        <v>0</v>
      </c>
      <c r="Q705">
        <f>ROUNDUP(IF(D705&gt;$D$5,0,($D$5-D705+1)/365),0)</f>
        <v>0</v>
      </c>
      <c r="R705" s="28">
        <f>IF(OR(P705=1,Q705=1),IF(D705+364&lt;=$D$5,(D705+364-$D$4+1)/365,IF(D705&gt;$D$4,($D$5-D705+1)/365,$D$6/365)),0)</f>
        <v>0</v>
      </c>
      <c r="S705" s="28">
        <f>'Data &amp; Parameter'!$E$16*'Data &amp; Parameter'!$E$17*('Data &amp; Parameter'!$E$18+'Data &amp; Parameter'!$E$19)*'Data &amp; Parameter'!$E$20*'Data &amp; Parameter'!$E$37*R705</f>
        <v>0</v>
      </c>
      <c r="T705" s="28">
        <f t="shared" si="10"/>
        <v>0</v>
      </c>
    </row>
    <row r="706" spans="1:20" ht="15.75" customHeight="1" x14ac:dyDescent="0.35">
      <c r="A706">
        <v>699</v>
      </c>
      <c r="B706" s="76">
        <v>44234.573865740742</v>
      </c>
      <c r="C706" s="1" t="s">
        <v>2334</v>
      </c>
      <c r="D706" s="76">
        <v>44234.574270833335</v>
      </c>
      <c r="E706" s="1" t="s">
        <v>2335</v>
      </c>
      <c r="F706" s="1" t="s">
        <v>2336</v>
      </c>
      <c r="G706" s="1" t="s">
        <v>123</v>
      </c>
      <c r="H706" s="1" t="s">
        <v>124</v>
      </c>
      <c r="I706" s="1" t="s">
        <v>125</v>
      </c>
      <c r="J706" s="1" t="s">
        <v>1011</v>
      </c>
      <c r="K706" s="1" t="s">
        <v>1011</v>
      </c>
      <c r="L706">
        <f>ROUNDUP(IF(B706&gt;$D$4,0,($D$4-B706+1)/365),0)</f>
        <v>0</v>
      </c>
      <c r="M706">
        <f>ROUNDUP(IF(B706&gt;$D$5,0,($D$5-B706+1)/365),0)</f>
        <v>0</v>
      </c>
      <c r="N706" s="28">
        <f>IF(OR(L706=1,M706=1),IF(B706+364&lt;=$D$5,(B706+364-$D$4+1)/365,IF(B706&gt;$D$4,($D$5-B706+1)/365,$D$6/365)),0)</f>
        <v>0</v>
      </c>
      <c r="O706" s="28">
        <f>'Data &amp; Parameter'!$E$16*'Data &amp; Parameter'!$E$17*('Data &amp; Parameter'!$E$18+'Data &amp; Parameter'!$E$19)*'Data &amp; Parameter'!$E$20*'Data &amp; Parameter'!$E$37*N706</f>
        <v>0</v>
      </c>
      <c r="P706">
        <f>ROUNDUP(IF(D706&gt;$D$4,0,($D$4-D706+1)/365),0)</f>
        <v>0</v>
      </c>
      <c r="Q706">
        <f>ROUNDUP(IF(D706&gt;$D$5,0,($D$5-D706+1)/365),0)</f>
        <v>0</v>
      </c>
      <c r="R706" s="28">
        <f>IF(OR(P706=1,Q706=1),IF(D706+364&lt;=$D$5,(D706+364-$D$4+1)/365,IF(D706&gt;$D$4,($D$5-D706+1)/365,$D$6/365)),0)</f>
        <v>0</v>
      </c>
      <c r="S706" s="28">
        <f>'Data &amp; Parameter'!$E$16*'Data &amp; Parameter'!$E$17*('Data &amp; Parameter'!$E$18+'Data &amp; Parameter'!$E$19)*'Data &amp; Parameter'!$E$20*'Data &amp; Parameter'!$E$37*R706</f>
        <v>0</v>
      </c>
      <c r="T706" s="28">
        <f t="shared" si="10"/>
        <v>0</v>
      </c>
    </row>
    <row r="707" spans="1:20" ht="15.75" customHeight="1" x14ac:dyDescent="0.35">
      <c r="A707">
        <v>700</v>
      </c>
      <c r="B707" s="76">
        <v>44234.581909722227</v>
      </c>
      <c r="C707" s="1" t="s">
        <v>2337</v>
      </c>
      <c r="D707" s="76">
        <v>44234.582476851851</v>
      </c>
      <c r="E707" s="1" t="s">
        <v>2338</v>
      </c>
      <c r="F707" s="1" t="s">
        <v>2339</v>
      </c>
      <c r="G707" s="1" t="s">
        <v>123</v>
      </c>
      <c r="H707" s="1" t="s">
        <v>124</v>
      </c>
      <c r="I707" s="1" t="s">
        <v>125</v>
      </c>
      <c r="J707" s="1" t="s">
        <v>1011</v>
      </c>
      <c r="K707" s="1" t="s">
        <v>1011</v>
      </c>
      <c r="L707">
        <f>ROUNDUP(IF(B707&gt;$D$4,0,($D$4-B707+1)/365),0)</f>
        <v>0</v>
      </c>
      <c r="M707">
        <f>ROUNDUP(IF(B707&gt;$D$5,0,($D$5-B707+1)/365),0)</f>
        <v>0</v>
      </c>
      <c r="N707" s="28">
        <f>IF(OR(L707=1,M707=1),IF(B707+364&lt;=$D$5,(B707+364-$D$4+1)/365,IF(B707&gt;$D$4,($D$5-B707+1)/365,$D$6/365)),0)</f>
        <v>0</v>
      </c>
      <c r="O707" s="28">
        <f>'Data &amp; Parameter'!$E$16*'Data &amp; Parameter'!$E$17*('Data &amp; Parameter'!$E$18+'Data &amp; Parameter'!$E$19)*'Data &amp; Parameter'!$E$20*'Data &amp; Parameter'!$E$37*N707</f>
        <v>0</v>
      </c>
      <c r="P707">
        <f>ROUNDUP(IF(D707&gt;$D$4,0,($D$4-D707+1)/365),0)</f>
        <v>0</v>
      </c>
      <c r="Q707">
        <f>ROUNDUP(IF(D707&gt;$D$5,0,($D$5-D707+1)/365),0)</f>
        <v>0</v>
      </c>
      <c r="R707" s="28">
        <f>IF(OR(P707=1,Q707=1),IF(D707+364&lt;=$D$5,(D707+364-$D$4+1)/365,IF(D707&gt;$D$4,($D$5-D707+1)/365,$D$6/365)),0)</f>
        <v>0</v>
      </c>
      <c r="S707" s="28">
        <f>'Data &amp; Parameter'!$E$16*'Data &amp; Parameter'!$E$17*('Data &amp; Parameter'!$E$18+'Data &amp; Parameter'!$E$19)*'Data &amp; Parameter'!$E$20*'Data &amp; Parameter'!$E$37*R707</f>
        <v>0</v>
      </c>
      <c r="T707" s="28">
        <f t="shared" si="10"/>
        <v>0</v>
      </c>
    </row>
    <row r="708" spans="1:20" ht="15.75" customHeight="1" x14ac:dyDescent="0.35">
      <c r="A708">
        <v>701</v>
      </c>
      <c r="B708" s="76">
        <v>44234.584189814814</v>
      </c>
      <c r="C708" s="1" t="s">
        <v>2340</v>
      </c>
      <c r="D708" s="76">
        <v>44234.585057870368</v>
      </c>
      <c r="E708" s="1" t="s">
        <v>2341</v>
      </c>
      <c r="F708" s="1" t="s">
        <v>2342</v>
      </c>
      <c r="G708" s="1" t="s">
        <v>123</v>
      </c>
      <c r="H708" s="1" t="s">
        <v>124</v>
      </c>
      <c r="I708" s="1" t="s">
        <v>125</v>
      </c>
      <c r="J708" s="1" t="s">
        <v>2343</v>
      </c>
      <c r="K708" s="1" t="s">
        <v>1812</v>
      </c>
      <c r="L708">
        <f>ROUNDUP(IF(B708&gt;$D$4,0,($D$4-B708+1)/365),0)</f>
        <v>0</v>
      </c>
      <c r="M708">
        <f>ROUNDUP(IF(B708&gt;$D$5,0,($D$5-B708+1)/365),0)</f>
        <v>0</v>
      </c>
      <c r="N708" s="28">
        <f>IF(OR(L708=1,M708=1),IF(B708+364&lt;=$D$5,(B708+364-$D$4+1)/365,IF(B708&gt;$D$4,($D$5-B708+1)/365,$D$6/365)),0)</f>
        <v>0</v>
      </c>
      <c r="O708" s="28">
        <f>'Data &amp; Parameter'!$E$16*'Data &amp; Parameter'!$E$17*('Data &amp; Parameter'!$E$18+'Data &amp; Parameter'!$E$19)*'Data &amp; Parameter'!$E$20*'Data &amp; Parameter'!$E$37*N708</f>
        <v>0</v>
      </c>
      <c r="P708">
        <f>ROUNDUP(IF(D708&gt;$D$4,0,($D$4-D708+1)/365),0)</f>
        <v>0</v>
      </c>
      <c r="Q708">
        <f>ROUNDUP(IF(D708&gt;$D$5,0,($D$5-D708+1)/365),0)</f>
        <v>0</v>
      </c>
      <c r="R708" s="28">
        <f>IF(OR(P708=1,Q708=1),IF(D708+364&lt;=$D$5,(D708+364-$D$4+1)/365,IF(D708&gt;$D$4,($D$5-D708+1)/365,$D$6/365)),0)</f>
        <v>0</v>
      </c>
      <c r="S708" s="28">
        <f>'Data &amp; Parameter'!$E$16*'Data &amp; Parameter'!$E$17*('Data &amp; Parameter'!$E$18+'Data &amp; Parameter'!$E$19)*'Data &amp; Parameter'!$E$20*'Data &amp; Parameter'!$E$37*R708</f>
        <v>0</v>
      </c>
      <c r="T708" s="28">
        <f t="shared" si="10"/>
        <v>0</v>
      </c>
    </row>
    <row r="709" spans="1:20" ht="15.75" customHeight="1" x14ac:dyDescent="0.35">
      <c r="A709">
        <v>702</v>
      </c>
      <c r="B709" s="76">
        <v>44234.594085648147</v>
      </c>
      <c r="C709" s="1" t="s">
        <v>2344</v>
      </c>
      <c r="D709" s="76">
        <v>44234.595289351855</v>
      </c>
      <c r="E709" s="1" t="s">
        <v>2345</v>
      </c>
      <c r="F709" s="1" t="s">
        <v>2346</v>
      </c>
      <c r="G709" s="1" t="s">
        <v>123</v>
      </c>
      <c r="H709" s="1" t="s">
        <v>124</v>
      </c>
      <c r="I709" s="1" t="s">
        <v>125</v>
      </c>
      <c r="J709" s="1" t="s">
        <v>2347</v>
      </c>
      <c r="K709" s="1" t="s">
        <v>1048</v>
      </c>
      <c r="L709">
        <f>ROUNDUP(IF(B709&gt;$D$4,0,($D$4-B709+1)/365),0)</f>
        <v>0</v>
      </c>
      <c r="M709">
        <f>ROUNDUP(IF(B709&gt;$D$5,0,($D$5-B709+1)/365),0)</f>
        <v>0</v>
      </c>
      <c r="N709" s="28">
        <f>IF(OR(L709=1,M709=1),IF(B709+364&lt;=$D$5,(B709+364-$D$4+1)/365,IF(B709&gt;$D$4,($D$5-B709+1)/365,$D$6/365)),0)</f>
        <v>0</v>
      </c>
      <c r="O709" s="28">
        <f>'Data &amp; Parameter'!$E$16*'Data &amp; Parameter'!$E$17*('Data &amp; Parameter'!$E$18+'Data &amp; Parameter'!$E$19)*'Data &amp; Parameter'!$E$20*'Data &amp; Parameter'!$E$37*N709</f>
        <v>0</v>
      </c>
      <c r="P709">
        <f>ROUNDUP(IF(D709&gt;$D$4,0,($D$4-D709+1)/365),0)</f>
        <v>0</v>
      </c>
      <c r="Q709">
        <f>ROUNDUP(IF(D709&gt;$D$5,0,($D$5-D709+1)/365),0)</f>
        <v>0</v>
      </c>
      <c r="R709" s="28">
        <f>IF(OR(P709=1,Q709=1),IF(D709+364&lt;=$D$5,(D709+364-$D$4+1)/365,IF(D709&gt;$D$4,($D$5-D709+1)/365,$D$6/365)),0)</f>
        <v>0</v>
      </c>
      <c r="S709" s="28">
        <f>'Data &amp; Parameter'!$E$16*'Data &amp; Parameter'!$E$17*('Data &amp; Parameter'!$E$18+'Data &amp; Parameter'!$E$19)*'Data &amp; Parameter'!$E$20*'Data &amp; Parameter'!$E$37*R709</f>
        <v>0</v>
      </c>
      <c r="T709" s="28">
        <f t="shared" si="10"/>
        <v>0</v>
      </c>
    </row>
    <row r="710" spans="1:20" ht="15.75" customHeight="1" x14ac:dyDescent="0.35">
      <c r="A710">
        <v>703</v>
      </c>
      <c r="B710" s="76">
        <v>44234.594733796301</v>
      </c>
      <c r="C710" s="1" t="s">
        <v>2348</v>
      </c>
      <c r="D710" s="76">
        <v>44234.597083333334</v>
      </c>
      <c r="E710" s="1" t="s">
        <v>2349</v>
      </c>
      <c r="F710" s="1" t="s">
        <v>2350</v>
      </c>
      <c r="G710" s="1" t="s">
        <v>123</v>
      </c>
      <c r="H710" s="1" t="s">
        <v>124</v>
      </c>
      <c r="I710" s="1" t="s">
        <v>125</v>
      </c>
      <c r="J710" s="1" t="s">
        <v>1011</v>
      </c>
      <c r="K710" s="1" t="s">
        <v>2351</v>
      </c>
      <c r="L710">
        <f>ROUNDUP(IF(B710&gt;$D$4,0,($D$4-B710+1)/365),0)</f>
        <v>0</v>
      </c>
      <c r="M710">
        <f>ROUNDUP(IF(B710&gt;$D$5,0,($D$5-B710+1)/365),0)</f>
        <v>0</v>
      </c>
      <c r="N710" s="28">
        <f>IF(OR(L710=1,M710=1),IF(B710+364&lt;=$D$5,(B710+364-$D$4+1)/365,IF(B710&gt;$D$4,($D$5-B710+1)/365,$D$6/365)),0)</f>
        <v>0</v>
      </c>
      <c r="O710" s="28">
        <f>'Data &amp; Parameter'!$E$16*'Data &amp; Parameter'!$E$17*('Data &amp; Parameter'!$E$18+'Data &amp; Parameter'!$E$19)*'Data &amp; Parameter'!$E$20*'Data &amp; Parameter'!$E$37*N710</f>
        <v>0</v>
      </c>
      <c r="P710">
        <f>ROUNDUP(IF(D710&gt;$D$4,0,($D$4-D710+1)/365),0)</f>
        <v>0</v>
      </c>
      <c r="Q710">
        <f>ROUNDUP(IF(D710&gt;$D$5,0,($D$5-D710+1)/365),0)</f>
        <v>0</v>
      </c>
      <c r="R710" s="28">
        <f>IF(OR(P710=1,Q710=1),IF(D710+364&lt;=$D$5,(D710+364-$D$4+1)/365,IF(D710&gt;$D$4,($D$5-D710+1)/365,$D$6/365)),0)</f>
        <v>0</v>
      </c>
      <c r="S710" s="28">
        <f>'Data &amp; Parameter'!$E$16*'Data &amp; Parameter'!$E$17*('Data &amp; Parameter'!$E$18+'Data &amp; Parameter'!$E$19)*'Data &amp; Parameter'!$E$20*'Data &amp; Parameter'!$E$37*R710</f>
        <v>0</v>
      </c>
      <c r="T710" s="28">
        <f t="shared" si="10"/>
        <v>0</v>
      </c>
    </row>
    <row r="711" spans="1:20" ht="15.75" customHeight="1" x14ac:dyDescent="0.35">
      <c r="A711">
        <v>704</v>
      </c>
      <c r="B711" s="76">
        <v>44234.597407407404</v>
      </c>
      <c r="C711" s="1" t="s">
        <v>2352</v>
      </c>
      <c r="D711" s="76">
        <v>44234.598634259259</v>
      </c>
      <c r="E711" s="1" t="s">
        <v>2353</v>
      </c>
      <c r="F711" s="1" t="s">
        <v>2354</v>
      </c>
      <c r="G711" s="1" t="s">
        <v>123</v>
      </c>
      <c r="H711" s="1" t="s">
        <v>124</v>
      </c>
      <c r="I711" s="1" t="s">
        <v>125</v>
      </c>
      <c r="J711" s="1" t="s">
        <v>2347</v>
      </c>
      <c r="K711" s="1" t="s">
        <v>2351</v>
      </c>
      <c r="L711">
        <f>ROUNDUP(IF(B711&gt;$D$4,0,($D$4-B711+1)/365),0)</f>
        <v>0</v>
      </c>
      <c r="M711">
        <f>ROUNDUP(IF(B711&gt;$D$5,0,($D$5-B711+1)/365),0)</f>
        <v>0</v>
      </c>
      <c r="N711" s="28">
        <f>IF(OR(L711=1,M711=1),IF(B711+364&lt;=$D$5,(B711+364-$D$4+1)/365,IF(B711&gt;$D$4,($D$5-B711+1)/365,$D$6/365)),0)</f>
        <v>0</v>
      </c>
      <c r="O711" s="28">
        <f>'Data &amp; Parameter'!$E$16*'Data &amp; Parameter'!$E$17*('Data &amp; Parameter'!$E$18+'Data &amp; Parameter'!$E$19)*'Data &amp; Parameter'!$E$20*'Data &amp; Parameter'!$E$37*N711</f>
        <v>0</v>
      </c>
      <c r="P711">
        <f>ROUNDUP(IF(D711&gt;$D$4,0,($D$4-D711+1)/365),0)</f>
        <v>0</v>
      </c>
      <c r="Q711">
        <f>ROUNDUP(IF(D711&gt;$D$5,0,($D$5-D711+1)/365),0)</f>
        <v>0</v>
      </c>
      <c r="R711" s="28">
        <f>IF(OR(P711=1,Q711=1),IF(D711+364&lt;=$D$5,(D711+364-$D$4+1)/365,IF(D711&gt;$D$4,($D$5-D711+1)/365,$D$6/365)),0)</f>
        <v>0</v>
      </c>
      <c r="S711" s="28">
        <f>'Data &amp; Parameter'!$E$16*'Data &amp; Parameter'!$E$17*('Data &amp; Parameter'!$E$18+'Data &amp; Parameter'!$E$19)*'Data &amp; Parameter'!$E$20*'Data &amp; Parameter'!$E$37*R711</f>
        <v>0</v>
      </c>
      <c r="T711" s="28">
        <f t="shared" si="10"/>
        <v>0</v>
      </c>
    </row>
    <row r="712" spans="1:20" ht="15.75" customHeight="1" x14ac:dyDescent="0.35">
      <c r="A712">
        <v>705</v>
      </c>
      <c r="B712" s="76">
        <v>44234.601111111115</v>
      </c>
      <c r="C712" s="1" t="s">
        <v>2355</v>
      </c>
      <c r="D712" s="76">
        <v>44234.601666666669</v>
      </c>
      <c r="E712" s="1" t="s">
        <v>2356</v>
      </c>
      <c r="F712" s="1" t="s">
        <v>2357</v>
      </c>
      <c r="G712" s="1" t="s">
        <v>123</v>
      </c>
      <c r="H712" s="1" t="s">
        <v>124</v>
      </c>
      <c r="I712" s="1" t="s">
        <v>125</v>
      </c>
      <c r="J712" s="1" t="s">
        <v>1011</v>
      </c>
      <c r="K712" s="1" t="s">
        <v>2351</v>
      </c>
      <c r="L712">
        <f>ROUNDUP(IF(B712&gt;$D$4,0,($D$4-B712+1)/365),0)</f>
        <v>0</v>
      </c>
      <c r="M712">
        <f>ROUNDUP(IF(B712&gt;$D$5,0,($D$5-B712+1)/365),0)</f>
        <v>0</v>
      </c>
      <c r="N712" s="28">
        <f>IF(OR(L712=1,M712=1),IF(B712+364&lt;=$D$5,(B712+364-$D$4+1)/365,IF(B712&gt;$D$4,($D$5-B712+1)/365,$D$6/365)),0)</f>
        <v>0</v>
      </c>
      <c r="O712" s="28">
        <f>'Data &amp; Parameter'!$E$16*'Data &amp; Parameter'!$E$17*('Data &amp; Parameter'!$E$18+'Data &amp; Parameter'!$E$19)*'Data &amp; Parameter'!$E$20*'Data &amp; Parameter'!$E$37*N712</f>
        <v>0</v>
      </c>
      <c r="P712">
        <f>ROUNDUP(IF(D712&gt;$D$4,0,($D$4-D712+1)/365),0)</f>
        <v>0</v>
      </c>
      <c r="Q712">
        <f>ROUNDUP(IF(D712&gt;$D$5,0,($D$5-D712+1)/365),0)</f>
        <v>0</v>
      </c>
      <c r="R712" s="28">
        <f>IF(OR(P712=1,Q712=1),IF(D712+364&lt;=$D$5,(D712+364-$D$4+1)/365,IF(D712&gt;$D$4,($D$5-D712+1)/365,$D$6/365)),0)</f>
        <v>0</v>
      </c>
      <c r="S712" s="28">
        <f>'Data &amp; Parameter'!$E$16*'Data &amp; Parameter'!$E$17*('Data &amp; Parameter'!$E$18+'Data &amp; Parameter'!$E$19)*'Data &amp; Parameter'!$E$20*'Data &amp; Parameter'!$E$37*R712</f>
        <v>0</v>
      </c>
      <c r="T712" s="28">
        <f t="shared" si="10"/>
        <v>0</v>
      </c>
    </row>
    <row r="713" spans="1:20" ht="15.75" customHeight="1" x14ac:dyDescent="0.35">
      <c r="A713">
        <v>706</v>
      </c>
      <c r="B713" s="76">
        <v>44234.601539351846</v>
      </c>
      <c r="C713" s="1" t="s">
        <v>2358</v>
      </c>
      <c r="D713" s="76">
        <v>44234.602685185186</v>
      </c>
      <c r="E713" s="1" t="s">
        <v>2359</v>
      </c>
      <c r="F713" s="1" t="s">
        <v>2360</v>
      </c>
      <c r="G713" s="1" t="s">
        <v>123</v>
      </c>
      <c r="H713" s="1" t="s">
        <v>124</v>
      </c>
      <c r="I713" s="1" t="s">
        <v>125</v>
      </c>
      <c r="J713" s="1" t="s">
        <v>1616</v>
      </c>
      <c r="K713" s="1" t="s">
        <v>1812</v>
      </c>
      <c r="L713">
        <f>ROUNDUP(IF(B713&gt;$D$4,0,($D$4-B713+1)/365),0)</f>
        <v>0</v>
      </c>
      <c r="M713">
        <f>ROUNDUP(IF(B713&gt;$D$5,0,($D$5-B713+1)/365),0)</f>
        <v>0</v>
      </c>
      <c r="N713" s="28">
        <f>IF(OR(L713=1,M713=1),IF(B713+364&lt;=$D$5,(B713+364-$D$4+1)/365,IF(B713&gt;$D$4,($D$5-B713+1)/365,$D$6/365)),0)</f>
        <v>0</v>
      </c>
      <c r="O713" s="28">
        <f>'Data &amp; Parameter'!$E$16*'Data &amp; Parameter'!$E$17*('Data &amp; Parameter'!$E$18+'Data &amp; Parameter'!$E$19)*'Data &amp; Parameter'!$E$20*'Data &amp; Parameter'!$E$37*N713</f>
        <v>0</v>
      </c>
      <c r="P713">
        <f>ROUNDUP(IF(D713&gt;$D$4,0,($D$4-D713+1)/365),0)</f>
        <v>0</v>
      </c>
      <c r="Q713">
        <f>ROUNDUP(IF(D713&gt;$D$5,0,($D$5-D713+1)/365),0)</f>
        <v>0</v>
      </c>
      <c r="R713" s="28">
        <f>IF(OR(P713=1,Q713=1),IF(D713+364&lt;=$D$5,(D713+364-$D$4+1)/365,IF(D713&gt;$D$4,($D$5-D713+1)/365,$D$6/365)),0)</f>
        <v>0</v>
      </c>
      <c r="S713" s="28">
        <f>'Data &amp; Parameter'!$E$16*'Data &amp; Parameter'!$E$17*('Data &amp; Parameter'!$E$18+'Data &amp; Parameter'!$E$19)*'Data &amp; Parameter'!$E$20*'Data &amp; Parameter'!$E$37*R713</f>
        <v>0</v>
      </c>
      <c r="T713" s="28">
        <f t="shared" ref="T713:T776" si="11">O713+S713</f>
        <v>0</v>
      </c>
    </row>
    <row r="714" spans="1:20" ht="15.75" customHeight="1" x14ac:dyDescent="0.35">
      <c r="A714">
        <v>707</v>
      </c>
      <c r="B714" s="76">
        <v>44234.60670138889</v>
      </c>
      <c r="C714" s="1" t="s">
        <v>2361</v>
      </c>
      <c r="D714" s="76">
        <v>44234.609583333338</v>
      </c>
      <c r="E714" s="1" t="s">
        <v>2362</v>
      </c>
      <c r="F714" s="1" t="s">
        <v>2363</v>
      </c>
      <c r="G714" s="1" t="s">
        <v>123</v>
      </c>
      <c r="H714" s="1" t="s">
        <v>124</v>
      </c>
      <c r="I714" s="1" t="s">
        <v>125</v>
      </c>
      <c r="J714" s="1" t="s">
        <v>2364</v>
      </c>
      <c r="K714" s="1" t="s">
        <v>1812</v>
      </c>
      <c r="L714">
        <f>ROUNDUP(IF(B714&gt;$D$4,0,($D$4-B714+1)/365),0)</f>
        <v>0</v>
      </c>
      <c r="M714">
        <f>ROUNDUP(IF(B714&gt;$D$5,0,($D$5-B714+1)/365),0)</f>
        <v>0</v>
      </c>
      <c r="N714" s="28">
        <f>IF(OR(L714=1,M714=1),IF(B714+364&lt;=$D$5,(B714+364-$D$4+1)/365,IF(B714&gt;$D$4,($D$5-B714+1)/365,$D$6/365)),0)</f>
        <v>0</v>
      </c>
      <c r="O714" s="28">
        <f>'Data &amp; Parameter'!$E$16*'Data &amp; Parameter'!$E$17*('Data &amp; Parameter'!$E$18+'Data &amp; Parameter'!$E$19)*'Data &amp; Parameter'!$E$20*'Data &amp; Parameter'!$E$37*N714</f>
        <v>0</v>
      </c>
      <c r="P714">
        <f>ROUNDUP(IF(D714&gt;$D$4,0,($D$4-D714+1)/365),0)</f>
        <v>0</v>
      </c>
      <c r="Q714">
        <f>ROUNDUP(IF(D714&gt;$D$5,0,($D$5-D714+1)/365),0)</f>
        <v>0</v>
      </c>
      <c r="R714" s="28">
        <f>IF(OR(P714=1,Q714=1),IF(D714+364&lt;=$D$5,(D714+364-$D$4+1)/365,IF(D714&gt;$D$4,($D$5-D714+1)/365,$D$6/365)),0)</f>
        <v>0</v>
      </c>
      <c r="S714" s="28">
        <f>'Data &amp; Parameter'!$E$16*'Data &amp; Parameter'!$E$17*('Data &amp; Parameter'!$E$18+'Data &amp; Parameter'!$E$19)*'Data &amp; Parameter'!$E$20*'Data &amp; Parameter'!$E$37*R714</f>
        <v>0</v>
      </c>
      <c r="T714" s="28">
        <f t="shared" si="11"/>
        <v>0</v>
      </c>
    </row>
    <row r="715" spans="1:20" ht="15.75" customHeight="1" x14ac:dyDescent="0.35">
      <c r="A715">
        <v>708</v>
      </c>
      <c r="B715" s="76">
        <v>44234.621215277773</v>
      </c>
      <c r="C715" s="1" t="s">
        <v>2365</v>
      </c>
      <c r="D715" s="76">
        <v>44234.622835648144</v>
      </c>
      <c r="E715" s="1" t="s">
        <v>2366</v>
      </c>
      <c r="F715" s="1" t="s">
        <v>2367</v>
      </c>
      <c r="G715" s="1" t="s">
        <v>123</v>
      </c>
      <c r="H715" s="1" t="s">
        <v>124</v>
      </c>
      <c r="I715" s="1" t="s">
        <v>125</v>
      </c>
      <c r="J715" s="1" t="s">
        <v>736</v>
      </c>
      <c r="K715" s="1" t="s">
        <v>2368</v>
      </c>
      <c r="L715">
        <f>ROUNDUP(IF(B715&gt;$D$4,0,($D$4-B715+1)/365),0)</f>
        <v>0</v>
      </c>
      <c r="M715">
        <f>ROUNDUP(IF(B715&gt;$D$5,0,($D$5-B715+1)/365),0)</f>
        <v>0</v>
      </c>
      <c r="N715" s="28">
        <f>IF(OR(L715=1,M715=1),IF(B715+364&lt;=$D$5,(B715+364-$D$4+1)/365,IF(B715&gt;$D$4,($D$5-B715+1)/365,$D$6/365)),0)</f>
        <v>0</v>
      </c>
      <c r="O715" s="28">
        <f>'Data &amp; Parameter'!$E$16*'Data &amp; Parameter'!$E$17*('Data &amp; Parameter'!$E$18+'Data &amp; Parameter'!$E$19)*'Data &amp; Parameter'!$E$20*'Data &amp; Parameter'!$E$37*N715</f>
        <v>0</v>
      </c>
      <c r="P715">
        <f>ROUNDUP(IF(D715&gt;$D$4,0,($D$4-D715+1)/365),0)</f>
        <v>0</v>
      </c>
      <c r="Q715">
        <f>ROUNDUP(IF(D715&gt;$D$5,0,($D$5-D715+1)/365),0)</f>
        <v>0</v>
      </c>
      <c r="R715" s="28">
        <f>IF(OR(P715=1,Q715=1),IF(D715+364&lt;=$D$5,(D715+364-$D$4+1)/365,IF(D715&gt;$D$4,($D$5-D715+1)/365,$D$6/365)),0)</f>
        <v>0</v>
      </c>
      <c r="S715" s="28">
        <f>'Data &amp; Parameter'!$E$16*'Data &amp; Parameter'!$E$17*('Data &amp; Parameter'!$E$18+'Data &amp; Parameter'!$E$19)*'Data &amp; Parameter'!$E$20*'Data &amp; Parameter'!$E$37*R715</f>
        <v>0</v>
      </c>
      <c r="T715" s="28">
        <f t="shared" si="11"/>
        <v>0</v>
      </c>
    </row>
    <row r="716" spans="1:20" ht="15.75" customHeight="1" x14ac:dyDescent="0.35">
      <c r="A716">
        <v>709</v>
      </c>
      <c r="B716" s="76">
        <v>44234.627893518518</v>
      </c>
      <c r="C716" s="1" t="s">
        <v>2369</v>
      </c>
      <c r="D716" s="76">
        <v>44234.628703703704</v>
      </c>
      <c r="E716" s="1" t="s">
        <v>2370</v>
      </c>
      <c r="F716" s="1" t="s">
        <v>2371</v>
      </c>
      <c r="G716" s="1" t="s">
        <v>123</v>
      </c>
      <c r="H716" s="1" t="s">
        <v>124</v>
      </c>
      <c r="I716" s="1" t="s">
        <v>125</v>
      </c>
      <c r="J716" s="1" t="s">
        <v>1616</v>
      </c>
      <c r="K716" s="1" t="s">
        <v>1812</v>
      </c>
      <c r="L716">
        <f>ROUNDUP(IF(B716&gt;$D$4,0,($D$4-B716+1)/365),0)</f>
        <v>0</v>
      </c>
      <c r="M716">
        <f>ROUNDUP(IF(B716&gt;$D$5,0,($D$5-B716+1)/365),0)</f>
        <v>0</v>
      </c>
      <c r="N716" s="28">
        <f>IF(OR(L716=1,M716=1),IF(B716+364&lt;=$D$5,(B716+364-$D$4+1)/365,IF(B716&gt;$D$4,($D$5-B716+1)/365,$D$6/365)),0)</f>
        <v>0</v>
      </c>
      <c r="O716" s="28">
        <f>'Data &amp; Parameter'!$E$16*'Data &amp; Parameter'!$E$17*('Data &amp; Parameter'!$E$18+'Data &amp; Parameter'!$E$19)*'Data &amp; Parameter'!$E$20*'Data &amp; Parameter'!$E$37*N716</f>
        <v>0</v>
      </c>
      <c r="P716">
        <f>ROUNDUP(IF(D716&gt;$D$4,0,($D$4-D716+1)/365),0)</f>
        <v>0</v>
      </c>
      <c r="Q716">
        <f>ROUNDUP(IF(D716&gt;$D$5,0,($D$5-D716+1)/365),0)</f>
        <v>0</v>
      </c>
      <c r="R716" s="28">
        <f>IF(OR(P716=1,Q716=1),IF(D716+364&lt;=$D$5,(D716+364-$D$4+1)/365,IF(D716&gt;$D$4,($D$5-D716+1)/365,$D$6/365)),0)</f>
        <v>0</v>
      </c>
      <c r="S716" s="28">
        <f>'Data &amp; Parameter'!$E$16*'Data &amp; Parameter'!$E$17*('Data &amp; Parameter'!$E$18+'Data &amp; Parameter'!$E$19)*'Data &amp; Parameter'!$E$20*'Data &amp; Parameter'!$E$37*R716</f>
        <v>0</v>
      </c>
      <c r="T716" s="28">
        <f t="shared" si="11"/>
        <v>0</v>
      </c>
    </row>
    <row r="717" spans="1:20" ht="15.75" customHeight="1" x14ac:dyDescent="0.35">
      <c r="A717">
        <v>710</v>
      </c>
      <c r="B717" s="76">
        <v>44234.630694444444</v>
      </c>
      <c r="C717" s="1" t="s">
        <v>2372</v>
      </c>
      <c r="D717" s="76">
        <v>44234.632314814815</v>
      </c>
      <c r="E717" s="1" t="s">
        <v>2373</v>
      </c>
      <c r="F717" s="1" t="s">
        <v>2374</v>
      </c>
      <c r="G717" s="1" t="s">
        <v>123</v>
      </c>
      <c r="H717" s="1" t="s">
        <v>124</v>
      </c>
      <c r="I717" s="1" t="s">
        <v>125</v>
      </c>
      <c r="J717" s="1" t="s">
        <v>736</v>
      </c>
      <c r="K717" s="1" t="s">
        <v>736</v>
      </c>
      <c r="L717">
        <f>ROUNDUP(IF(B717&gt;$D$4,0,($D$4-B717+1)/365),0)</f>
        <v>0</v>
      </c>
      <c r="M717">
        <f>ROUNDUP(IF(B717&gt;$D$5,0,($D$5-B717+1)/365),0)</f>
        <v>0</v>
      </c>
      <c r="N717" s="28">
        <f>IF(OR(L717=1,M717=1),IF(B717+364&lt;=$D$5,(B717+364-$D$4+1)/365,IF(B717&gt;$D$4,($D$5-B717+1)/365,$D$6/365)),0)</f>
        <v>0</v>
      </c>
      <c r="O717" s="28">
        <f>'Data &amp; Parameter'!$E$16*'Data &amp; Parameter'!$E$17*('Data &amp; Parameter'!$E$18+'Data &amp; Parameter'!$E$19)*'Data &amp; Parameter'!$E$20*'Data &amp; Parameter'!$E$37*N717</f>
        <v>0</v>
      </c>
      <c r="P717">
        <f>ROUNDUP(IF(D717&gt;$D$4,0,($D$4-D717+1)/365),0)</f>
        <v>0</v>
      </c>
      <c r="Q717">
        <f>ROUNDUP(IF(D717&gt;$D$5,0,($D$5-D717+1)/365),0)</f>
        <v>0</v>
      </c>
      <c r="R717" s="28">
        <f>IF(OR(P717=1,Q717=1),IF(D717+364&lt;=$D$5,(D717+364-$D$4+1)/365,IF(D717&gt;$D$4,($D$5-D717+1)/365,$D$6/365)),0)</f>
        <v>0</v>
      </c>
      <c r="S717" s="28">
        <f>'Data &amp; Parameter'!$E$16*'Data &amp; Parameter'!$E$17*('Data &amp; Parameter'!$E$18+'Data &amp; Parameter'!$E$19)*'Data &amp; Parameter'!$E$20*'Data &amp; Parameter'!$E$37*R717</f>
        <v>0</v>
      </c>
      <c r="T717" s="28">
        <f t="shared" si="11"/>
        <v>0</v>
      </c>
    </row>
    <row r="718" spans="1:20" ht="15.75" customHeight="1" x14ac:dyDescent="0.35">
      <c r="A718">
        <v>711</v>
      </c>
      <c r="B718" s="76">
        <v>44234.644421296296</v>
      </c>
      <c r="C718" s="1" t="s">
        <v>2375</v>
      </c>
      <c r="D718" s="76">
        <v>44234.645532407405</v>
      </c>
      <c r="E718" s="1" t="s">
        <v>2376</v>
      </c>
      <c r="F718" s="1" t="s">
        <v>2377</v>
      </c>
      <c r="G718" s="1" t="s">
        <v>123</v>
      </c>
      <c r="H718" s="1" t="s">
        <v>124</v>
      </c>
      <c r="I718" s="1" t="s">
        <v>125</v>
      </c>
      <c r="J718" s="1" t="s">
        <v>936</v>
      </c>
      <c r="K718" s="1" t="s">
        <v>936</v>
      </c>
      <c r="L718">
        <f>ROUNDUP(IF(B718&gt;$D$4,0,($D$4-B718+1)/365),0)</f>
        <v>0</v>
      </c>
      <c r="M718">
        <f>ROUNDUP(IF(B718&gt;$D$5,0,($D$5-B718+1)/365),0)</f>
        <v>0</v>
      </c>
      <c r="N718" s="28">
        <f>IF(OR(L718=1,M718=1),IF(B718+364&lt;=$D$5,(B718+364-$D$4+1)/365,IF(B718&gt;$D$4,($D$5-B718+1)/365,$D$6/365)),0)</f>
        <v>0</v>
      </c>
      <c r="O718" s="28">
        <f>'Data &amp; Parameter'!$E$16*'Data &amp; Parameter'!$E$17*('Data &amp; Parameter'!$E$18+'Data &amp; Parameter'!$E$19)*'Data &amp; Parameter'!$E$20*'Data &amp; Parameter'!$E$37*N718</f>
        <v>0</v>
      </c>
      <c r="P718">
        <f>ROUNDUP(IF(D718&gt;$D$4,0,($D$4-D718+1)/365),0)</f>
        <v>0</v>
      </c>
      <c r="Q718">
        <f>ROUNDUP(IF(D718&gt;$D$5,0,($D$5-D718+1)/365),0)</f>
        <v>0</v>
      </c>
      <c r="R718" s="28">
        <f>IF(OR(P718=1,Q718=1),IF(D718+364&lt;=$D$5,(D718+364-$D$4+1)/365,IF(D718&gt;$D$4,($D$5-D718+1)/365,$D$6/365)),0)</f>
        <v>0</v>
      </c>
      <c r="S718" s="28">
        <f>'Data &amp; Parameter'!$E$16*'Data &amp; Parameter'!$E$17*('Data &amp; Parameter'!$E$18+'Data &amp; Parameter'!$E$19)*'Data &amp; Parameter'!$E$20*'Data &amp; Parameter'!$E$37*R718</f>
        <v>0</v>
      </c>
      <c r="T718" s="28">
        <f t="shared" si="11"/>
        <v>0</v>
      </c>
    </row>
    <row r="719" spans="1:20" ht="15.75" customHeight="1" x14ac:dyDescent="0.35">
      <c r="A719">
        <v>712</v>
      </c>
      <c r="B719" s="76">
        <v>44234.648541666669</v>
      </c>
      <c r="C719" s="1" t="s">
        <v>2378</v>
      </c>
      <c r="D719" s="76">
        <v>44234.649571759262</v>
      </c>
      <c r="E719" s="1" t="s">
        <v>2379</v>
      </c>
      <c r="F719" s="1" t="s">
        <v>2380</v>
      </c>
      <c r="G719" s="1" t="s">
        <v>123</v>
      </c>
      <c r="H719" s="1" t="s">
        <v>124</v>
      </c>
      <c r="I719" s="1" t="s">
        <v>125</v>
      </c>
      <c r="J719" s="1" t="s">
        <v>936</v>
      </c>
      <c r="K719" s="1" t="s">
        <v>936</v>
      </c>
      <c r="L719">
        <f>ROUNDUP(IF(B719&gt;$D$4,0,($D$4-B719+1)/365),0)</f>
        <v>0</v>
      </c>
      <c r="M719">
        <f>ROUNDUP(IF(B719&gt;$D$5,0,($D$5-B719+1)/365),0)</f>
        <v>0</v>
      </c>
      <c r="N719" s="28">
        <f>IF(OR(L719=1,M719=1),IF(B719+364&lt;=$D$5,(B719+364-$D$4+1)/365,IF(B719&gt;$D$4,($D$5-B719+1)/365,$D$6/365)),0)</f>
        <v>0</v>
      </c>
      <c r="O719" s="28">
        <f>'Data &amp; Parameter'!$E$16*'Data &amp; Parameter'!$E$17*('Data &amp; Parameter'!$E$18+'Data &amp; Parameter'!$E$19)*'Data &amp; Parameter'!$E$20*'Data &amp; Parameter'!$E$37*N719</f>
        <v>0</v>
      </c>
      <c r="P719">
        <f>ROUNDUP(IF(D719&gt;$D$4,0,($D$4-D719+1)/365),0)</f>
        <v>0</v>
      </c>
      <c r="Q719">
        <f>ROUNDUP(IF(D719&gt;$D$5,0,($D$5-D719+1)/365),0)</f>
        <v>0</v>
      </c>
      <c r="R719" s="28">
        <f>IF(OR(P719=1,Q719=1),IF(D719+364&lt;=$D$5,(D719+364-$D$4+1)/365,IF(D719&gt;$D$4,($D$5-D719+1)/365,$D$6/365)),0)</f>
        <v>0</v>
      </c>
      <c r="S719" s="28">
        <f>'Data &amp; Parameter'!$E$16*'Data &amp; Parameter'!$E$17*('Data &amp; Parameter'!$E$18+'Data &amp; Parameter'!$E$19)*'Data &amp; Parameter'!$E$20*'Data &amp; Parameter'!$E$37*R719</f>
        <v>0</v>
      </c>
      <c r="T719" s="28">
        <f t="shared" si="11"/>
        <v>0</v>
      </c>
    </row>
    <row r="720" spans="1:20" ht="15.75" customHeight="1" x14ac:dyDescent="0.35">
      <c r="A720">
        <v>713</v>
      </c>
      <c r="B720" s="76">
        <v>44234.653379629628</v>
      </c>
      <c r="C720" s="1" t="s">
        <v>2381</v>
      </c>
      <c r="D720" s="76">
        <v>44234.655092592591</v>
      </c>
      <c r="E720" s="1" t="s">
        <v>2382</v>
      </c>
      <c r="F720" s="1" t="s">
        <v>2383</v>
      </c>
      <c r="G720" s="1" t="s">
        <v>123</v>
      </c>
      <c r="H720" s="1" t="s">
        <v>124</v>
      </c>
      <c r="I720" s="1" t="s">
        <v>125</v>
      </c>
      <c r="J720" s="1" t="s">
        <v>936</v>
      </c>
      <c r="K720" s="1" t="s">
        <v>936</v>
      </c>
      <c r="L720">
        <f>ROUNDUP(IF(B720&gt;$D$4,0,($D$4-B720+1)/365),0)</f>
        <v>0</v>
      </c>
      <c r="M720">
        <f>ROUNDUP(IF(B720&gt;$D$5,0,($D$5-B720+1)/365),0)</f>
        <v>0</v>
      </c>
      <c r="N720" s="28">
        <f>IF(OR(L720=1,M720=1),IF(B720+364&lt;=$D$5,(B720+364-$D$4+1)/365,IF(B720&gt;$D$4,($D$5-B720+1)/365,$D$6/365)),0)</f>
        <v>0</v>
      </c>
      <c r="O720" s="28">
        <f>'Data &amp; Parameter'!$E$16*'Data &amp; Parameter'!$E$17*('Data &amp; Parameter'!$E$18+'Data &amp; Parameter'!$E$19)*'Data &amp; Parameter'!$E$20*'Data &amp; Parameter'!$E$37*N720</f>
        <v>0</v>
      </c>
      <c r="P720">
        <f>ROUNDUP(IF(D720&gt;$D$4,0,($D$4-D720+1)/365),0)</f>
        <v>0</v>
      </c>
      <c r="Q720">
        <f>ROUNDUP(IF(D720&gt;$D$5,0,($D$5-D720+1)/365),0)</f>
        <v>0</v>
      </c>
      <c r="R720" s="28">
        <f>IF(OR(P720=1,Q720=1),IF(D720+364&lt;=$D$5,(D720+364-$D$4+1)/365,IF(D720&gt;$D$4,($D$5-D720+1)/365,$D$6/365)),0)</f>
        <v>0</v>
      </c>
      <c r="S720" s="28">
        <f>'Data &amp; Parameter'!$E$16*'Data &amp; Parameter'!$E$17*('Data &amp; Parameter'!$E$18+'Data &amp; Parameter'!$E$19)*'Data &amp; Parameter'!$E$20*'Data &amp; Parameter'!$E$37*R720</f>
        <v>0</v>
      </c>
      <c r="T720" s="28">
        <f t="shared" si="11"/>
        <v>0</v>
      </c>
    </row>
    <row r="721" spans="1:20" ht="15.75" customHeight="1" x14ac:dyDescent="0.35">
      <c r="A721">
        <v>714</v>
      </c>
      <c r="B721" s="76">
        <v>44234.654490740737</v>
      </c>
      <c r="C721" s="1" t="s">
        <v>2384</v>
      </c>
      <c r="D721" s="76">
        <v>44234.655624999999</v>
      </c>
      <c r="E721" s="1" t="s">
        <v>2385</v>
      </c>
      <c r="F721" s="1" t="s">
        <v>2386</v>
      </c>
      <c r="G721" s="1" t="s">
        <v>123</v>
      </c>
      <c r="H721" s="1" t="s">
        <v>124</v>
      </c>
      <c r="I721" s="1" t="s">
        <v>125</v>
      </c>
      <c r="J721" s="1" t="s">
        <v>1616</v>
      </c>
      <c r="K721" s="1" t="s">
        <v>1616</v>
      </c>
      <c r="L721">
        <f>ROUNDUP(IF(B721&gt;$D$4,0,($D$4-B721+1)/365),0)</f>
        <v>0</v>
      </c>
      <c r="M721">
        <f>ROUNDUP(IF(B721&gt;$D$5,0,($D$5-B721+1)/365),0)</f>
        <v>0</v>
      </c>
      <c r="N721" s="28">
        <f>IF(OR(L721=1,M721=1),IF(B721+364&lt;=$D$5,(B721+364-$D$4+1)/365,IF(B721&gt;$D$4,($D$5-B721+1)/365,$D$6/365)),0)</f>
        <v>0</v>
      </c>
      <c r="O721" s="28">
        <f>'Data &amp; Parameter'!$E$16*'Data &amp; Parameter'!$E$17*('Data &amp; Parameter'!$E$18+'Data &amp; Parameter'!$E$19)*'Data &amp; Parameter'!$E$20*'Data &amp; Parameter'!$E$37*N721</f>
        <v>0</v>
      </c>
      <c r="P721">
        <f>ROUNDUP(IF(D721&gt;$D$4,0,($D$4-D721+1)/365),0)</f>
        <v>0</v>
      </c>
      <c r="Q721">
        <f>ROUNDUP(IF(D721&gt;$D$5,0,($D$5-D721+1)/365),0)</f>
        <v>0</v>
      </c>
      <c r="R721" s="28">
        <f>IF(OR(P721=1,Q721=1),IF(D721+364&lt;=$D$5,(D721+364-$D$4+1)/365,IF(D721&gt;$D$4,($D$5-D721+1)/365,$D$6/365)),0)</f>
        <v>0</v>
      </c>
      <c r="S721" s="28">
        <f>'Data &amp; Parameter'!$E$16*'Data &amp; Parameter'!$E$17*('Data &amp; Parameter'!$E$18+'Data &amp; Parameter'!$E$19)*'Data &amp; Parameter'!$E$20*'Data &amp; Parameter'!$E$37*R721</f>
        <v>0</v>
      </c>
      <c r="T721" s="28">
        <f t="shared" si="11"/>
        <v>0</v>
      </c>
    </row>
    <row r="722" spans="1:20" ht="15.75" customHeight="1" x14ac:dyDescent="0.35">
      <c r="A722">
        <v>715</v>
      </c>
      <c r="B722" s="76">
        <v>44234.664976851855</v>
      </c>
      <c r="C722" s="1" t="s">
        <v>2387</v>
      </c>
      <c r="D722" s="76">
        <v>44234.666701388887</v>
      </c>
      <c r="E722" s="1" t="s">
        <v>2388</v>
      </c>
      <c r="F722" s="1" t="s">
        <v>2389</v>
      </c>
      <c r="G722" s="1" t="s">
        <v>123</v>
      </c>
      <c r="H722" s="1" t="s">
        <v>124</v>
      </c>
      <c r="I722" s="1" t="s">
        <v>125</v>
      </c>
      <c r="J722" s="1" t="s">
        <v>1616</v>
      </c>
      <c r="K722" s="1" t="s">
        <v>1812</v>
      </c>
      <c r="L722">
        <f>ROUNDUP(IF(B722&gt;$D$4,0,($D$4-B722+1)/365),0)</f>
        <v>0</v>
      </c>
      <c r="M722">
        <f>ROUNDUP(IF(B722&gt;$D$5,0,($D$5-B722+1)/365),0)</f>
        <v>0</v>
      </c>
      <c r="N722" s="28">
        <f>IF(OR(L722=1,M722=1),IF(B722+364&lt;=$D$5,(B722+364-$D$4+1)/365,IF(B722&gt;$D$4,($D$5-B722+1)/365,$D$6/365)),0)</f>
        <v>0</v>
      </c>
      <c r="O722" s="28">
        <f>'Data &amp; Parameter'!$E$16*'Data &amp; Parameter'!$E$17*('Data &amp; Parameter'!$E$18+'Data &amp; Parameter'!$E$19)*'Data &amp; Parameter'!$E$20*'Data &amp; Parameter'!$E$37*N722</f>
        <v>0</v>
      </c>
      <c r="P722">
        <f>ROUNDUP(IF(D722&gt;$D$4,0,($D$4-D722+1)/365),0)</f>
        <v>0</v>
      </c>
      <c r="Q722">
        <f>ROUNDUP(IF(D722&gt;$D$5,0,($D$5-D722+1)/365),0)</f>
        <v>0</v>
      </c>
      <c r="R722" s="28">
        <f>IF(OR(P722=1,Q722=1),IF(D722+364&lt;=$D$5,(D722+364-$D$4+1)/365,IF(D722&gt;$D$4,($D$5-D722+1)/365,$D$6/365)),0)</f>
        <v>0</v>
      </c>
      <c r="S722" s="28">
        <f>'Data &amp; Parameter'!$E$16*'Data &amp; Parameter'!$E$17*('Data &amp; Parameter'!$E$18+'Data &amp; Parameter'!$E$19)*'Data &amp; Parameter'!$E$20*'Data &amp; Parameter'!$E$37*R722</f>
        <v>0</v>
      </c>
      <c r="T722" s="28">
        <f t="shared" si="11"/>
        <v>0</v>
      </c>
    </row>
    <row r="723" spans="1:20" ht="15.75" customHeight="1" x14ac:dyDescent="0.35">
      <c r="A723">
        <v>716</v>
      </c>
      <c r="B723" s="76">
        <v>44234.669502314813</v>
      </c>
      <c r="C723" s="1" t="s">
        <v>2390</v>
      </c>
      <c r="D723" s="76">
        <v>44234.670289351852</v>
      </c>
      <c r="E723" s="1" t="s">
        <v>2391</v>
      </c>
      <c r="F723" s="1" t="s">
        <v>2392</v>
      </c>
      <c r="G723" s="1" t="s">
        <v>123</v>
      </c>
      <c r="H723" s="1" t="s">
        <v>124</v>
      </c>
      <c r="I723" s="1" t="s">
        <v>125</v>
      </c>
      <c r="J723" s="1" t="s">
        <v>1982</v>
      </c>
      <c r="K723" s="1" t="s">
        <v>2076</v>
      </c>
      <c r="L723">
        <f>ROUNDUP(IF(B723&gt;$D$4,0,($D$4-B723+1)/365),0)</f>
        <v>0</v>
      </c>
      <c r="M723">
        <f>ROUNDUP(IF(B723&gt;$D$5,0,($D$5-B723+1)/365),0)</f>
        <v>0</v>
      </c>
      <c r="N723" s="28">
        <f>IF(OR(L723=1,M723=1),IF(B723+364&lt;=$D$5,(B723+364-$D$4+1)/365,IF(B723&gt;$D$4,($D$5-B723+1)/365,$D$6/365)),0)</f>
        <v>0</v>
      </c>
      <c r="O723" s="28">
        <f>'Data &amp; Parameter'!$E$16*'Data &amp; Parameter'!$E$17*('Data &amp; Parameter'!$E$18+'Data &amp; Parameter'!$E$19)*'Data &amp; Parameter'!$E$20*'Data &amp; Parameter'!$E$37*N723</f>
        <v>0</v>
      </c>
      <c r="P723">
        <f>ROUNDUP(IF(D723&gt;$D$4,0,($D$4-D723+1)/365),0)</f>
        <v>0</v>
      </c>
      <c r="Q723">
        <f>ROUNDUP(IF(D723&gt;$D$5,0,($D$5-D723+1)/365),0)</f>
        <v>0</v>
      </c>
      <c r="R723" s="28">
        <f>IF(OR(P723=1,Q723=1),IF(D723+364&lt;=$D$5,(D723+364-$D$4+1)/365,IF(D723&gt;$D$4,($D$5-D723+1)/365,$D$6/365)),0)</f>
        <v>0</v>
      </c>
      <c r="S723" s="28">
        <f>'Data &amp; Parameter'!$E$16*'Data &amp; Parameter'!$E$17*('Data &amp; Parameter'!$E$18+'Data &amp; Parameter'!$E$19)*'Data &amp; Parameter'!$E$20*'Data &amp; Parameter'!$E$37*R723</f>
        <v>0</v>
      </c>
      <c r="T723" s="28">
        <f t="shared" si="11"/>
        <v>0</v>
      </c>
    </row>
    <row r="724" spans="1:20" ht="15.75" customHeight="1" x14ac:dyDescent="0.35">
      <c r="A724">
        <v>717</v>
      </c>
      <c r="B724" s="76">
        <v>44234.678101851852</v>
      </c>
      <c r="C724" s="1" t="s">
        <v>2393</v>
      </c>
      <c r="D724" s="76">
        <v>44234.678518518514</v>
      </c>
      <c r="E724" s="1" t="s">
        <v>2394</v>
      </c>
      <c r="F724" s="1" t="s">
        <v>2395</v>
      </c>
      <c r="G724" s="1" t="s">
        <v>123</v>
      </c>
      <c r="H724" s="1" t="s">
        <v>124</v>
      </c>
      <c r="I724" s="1" t="s">
        <v>125</v>
      </c>
      <c r="J724" s="1" t="s">
        <v>1982</v>
      </c>
      <c r="K724" s="1" t="s">
        <v>1982</v>
      </c>
      <c r="L724">
        <f>ROUNDUP(IF(B724&gt;$D$4,0,($D$4-B724+1)/365),0)</f>
        <v>0</v>
      </c>
      <c r="M724">
        <f>ROUNDUP(IF(B724&gt;$D$5,0,($D$5-B724+1)/365),0)</f>
        <v>0</v>
      </c>
      <c r="N724" s="28">
        <f>IF(OR(L724=1,M724=1),IF(B724+364&lt;=$D$5,(B724+364-$D$4+1)/365,IF(B724&gt;$D$4,($D$5-B724+1)/365,$D$6/365)),0)</f>
        <v>0</v>
      </c>
      <c r="O724" s="28">
        <f>'Data &amp; Parameter'!$E$16*'Data &amp; Parameter'!$E$17*('Data &amp; Parameter'!$E$18+'Data &amp; Parameter'!$E$19)*'Data &amp; Parameter'!$E$20*'Data &amp; Parameter'!$E$37*N724</f>
        <v>0</v>
      </c>
      <c r="P724">
        <f>ROUNDUP(IF(D724&gt;$D$4,0,($D$4-D724+1)/365),0)</f>
        <v>0</v>
      </c>
      <c r="Q724">
        <f>ROUNDUP(IF(D724&gt;$D$5,0,($D$5-D724+1)/365),0)</f>
        <v>0</v>
      </c>
      <c r="R724" s="28">
        <f>IF(OR(P724=1,Q724=1),IF(D724+364&lt;=$D$5,(D724+364-$D$4+1)/365,IF(D724&gt;$D$4,($D$5-D724+1)/365,$D$6/365)),0)</f>
        <v>0</v>
      </c>
      <c r="S724" s="28">
        <f>'Data &amp; Parameter'!$E$16*'Data &amp; Parameter'!$E$17*('Data &amp; Parameter'!$E$18+'Data &amp; Parameter'!$E$19)*'Data &amp; Parameter'!$E$20*'Data &amp; Parameter'!$E$37*R724</f>
        <v>0</v>
      </c>
      <c r="T724" s="28">
        <f t="shared" si="11"/>
        <v>0</v>
      </c>
    </row>
    <row r="725" spans="1:20" ht="15.75" customHeight="1" x14ac:dyDescent="0.35">
      <c r="A725">
        <v>718</v>
      </c>
      <c r="B725" s="76">
        <v>44234.683090277773</v>
      </c>
      <c r="C725" s="1" t="s">
        <v>2396</v>
      </c>
      <c r="D725" s="76">
        <v>44234.683715277773</v>
      </c>
      <c r="E725" s="1" t="s">
        <v>2397</v>
      </c>
      <c r="F725" s="1" t="s">
        <v>2398</v>
      </c>
      <c r="G725" s="1" t="s">
        <v>123</v>
      </c>
      <c r="H725" s="1" t="s">
        <v>124</v>
      </c>
      <c r="I725" s="1" t="s">
        <v>125</v>
      </c>
      <c r="J725" s="1" t="s">
        <v>1982</v>
      </c>
      <c r="K725" s="1" t="s">
        <v>2399</v>
      </c>
      <c r="L725">
        <f>ROUNDUP(IF(B725&gt;$D$4,0,($D$4-B725+1)/365),0)</f>
        <v>0</v>
      </c>
      <c r="M725">
        <f>ROUNDUP(IF(B725&gt;$D$5,0,($D$5-B725+1)/365),0)</f>
        <v>0</v>
      </c>
      <c r="N725" s="28">
        <f>IF(OR(L725=1,M725=1),IF(B725+364&lt;=$D$5,(B725+364-$D$4+1)/365,IF(B725&gt;$D$4,($D$5-B725+1)/365,$D$6/365)),0)</f>
        <v>0</v>
      </c>
      <c r="O725" s="28">
        <f>'Data &amp; Parameter'!$E$16*'Data &amp; Parameter'!$E$17*('Data &amp; Parameter'!$E$18+'Data &amp; Parameter'!$E$19)*'Data &amp; Parameter'!$E$20*'Data &amp; Parameter'!$E$37*N725</f>
        <v>0</v>
      </c>
      <c r="P725">
        <f>ROUNDUP(IF(D725&gt;$D$4,0,($D$4-D725+1)/365),0)</f>
        <v>0</v>
      </c>
      <c r="Q725">
        <f>ROUNDUP(IF(D725&gt;$D$5,0,($D$5-D725+1)/365),0)</f>
        <v>0</v>
      </c>
      <c r="R725" s="28">
        <f>IF(OR(P725=1,Q725=1),IF(D725+364&lt;=$D$5,(D725+364-$D$4+1)/365,IF(D725&gt;$D$4,($D$5-D725+1)/365,$D$6/365)),0)</f>
        <v>0</v>
      </c>
      <c r="S725" s="28">
        <f>'Data &amp; Parameter'!$E$16*'Data &amp; Parameter'!$E$17*('Data &amp; Parameter'!$E$18+'Data &amp; Parameter'!$E$19)*'Data &amp; Parameter'!$E$20*'Data &amp; Parameter'!$E$37*R725</f>
        <v>0</v>
      </c>
      <c r="T725" s="28">
        <f t="shared" si="11"/>
        <v>0</v>
      </c>
    </row>
    <row r="726" spans="1:20" ht="15.75" customHeight="1" x14ac:dyDescent="0.35">
      <c r="A726">
        <v>719</v>
      </c>
      <c r="B726" s="76">
        <v>44235</v>
      </c>
      <c r="C726" s="1" t="s">
        <v>2400</v>
      </c>
      <c r="D726" s="76">
        <v>44235</v>
      </c>
      <c r="E726" s="1" t="s">
        <v>2401</v>
      </c>
      <c r="F726" s="1" t="s">
        <v>2402</v>
      </c>
      <c r="G726" s="1" t="s">
        <v>123</v>
      </c>
      <c r="H726" s="1" t="s">
        <v>124</v>
      </c>
      <c r="I726" s="1" t="s">
        <v>125</v>
      </c>
      <c r="J726" s="1" t="s">
        <v>487</v>
      </c>
      <c r="K726" s="1" t="s">
        <v>487</v>
      </c>
      <c r="L726">
        <f>ROUNDUP(IF(B726&gt;$D$4,0,($D$4-B726+1)/365),0)</f>
        <v>0</v>
      </c>
      <c r="M726">
        <f>ROUNDUP(IF(B726&gt;$D$5,0,($D$5-B726+1)/365),0)</f>
        <v>0</v>
      </c>
      <c r="N726" s="28">
        <f>IF(OR(L726=1,M726=1),IF(B726+364&lt;=$D$5,(B726+364-$D$4+1)/365,IF(B726&gt;$D$4,($D$5-B726+1)/365,$D$6/365)),0)</f>
        <v>0</v>
      </c>
      <c r="O726" s="28">
        <f>'Data &amp; Parameter'!$E$16*'Data &amp; Parameter'!$E$17*('Data &amp; Parameter'!$E$18+'Data &amp; Parameter'!$E$19)*'Data &amp; Parameter'!$E$20*'Data &amp; Parameter'!$E$37*N726</f>
        <v>0</v>
      </c>
      <c r="P726">
        <f>ROUNDUP(IF(D726&gt;$D$4,0,($D$4-D726+1)/365),0)</f>
        <v>0</v>
      </c>
      <c r="Q726">
        <f>ROUNDUP(IF(D726&gt;$D$5,0,($D$5-D726+1)/365),0)</f>
        <v>0</v>
      </c>
      <c r="R726" s="28">
        <f>IF(OR(P726=1,Q726=1),IF(D726+364&lt;=$D$5,(D726+364-$D$4+1)/365,IF(D726&gt;$D$4,($D$5-D726+1)/365,$D$6/365)),0)</f>
        <v>0</v>
      </c>
      <c r="S726" s="28">
        <f>'Data &amp; Parameter'!$E$16*'Data &amp; Parameter'!$E$17*('Data &amp; Parameter'!$E$18+'Data &amp; Parameter'!$E$19)*'Data &amp; Parameter'!$E$20*'Data &amp; Parameter'!$E$37*R726</f>
        <v>0</v>
      </c>
      <c r="T726" s="28">
        <f t="shared" si="11"/>
        <v>0</v>
      </c>
    </row>
    <row r="727" spans="1:20" ht="15.75" customHeight="1" x14ac:dyDescent="0.35">
      <c r="A727">
        <v>720</v>
      </c>
      <c r="B727" s="76">
        <v>44235</v>
      </c>
      <c r="C727" s="1" t="s">
        <v>2403</v>
      </c>
      <c r="D727" s="76">
        <v>44235</v>
      </c>
      <c r="E727" s="1" t="s">
        <v>2404</v>
      </c>
      <c r="F727" s="1" t="s">
        <v>2405</v>
      </c>
      <c r="G727" s="1" t="s">
        <v>123</v>
      </c>
      <c r="H727" s="1" t="s">
        <v>124</v>
      </c>
      <c r="I727" s="1" t="s">
        <v>125</v>
      </c>
      <c r="J727" s="1" t="s">
        <v>487</v>
      </c>
      <c r="K727" s="1" t="s">
        <v>487</v>
      </c>
      <c r="L727">
        <f>ROUNDUP(IF(B727&gt;$D$4,0,($D$4-B727+1)/365),0)</f>
        <v>0</v>
      </c>
      <c r="M727">
        <f>ROUNDUP(IF(B727&gt;$D$5,0,($D$5-B727+1)/365),0)</f>
        <v>0</v>
      </c>
      <c r="N727" s="28">
        <f>IF(OR(L727=1,M727=1),IF(B727+364&lt;=$D$5,(B727+364-$D$4+1)/365,IF(B727&gt;$D$4,($D$5-B727+1)/365,$D$6/365)),0)</f>
        <v>0</v>
      </c>
      <c r="O727" s="28">
        <f>'Data &amp; Parameter'!$E$16*'Data &amp; Parameter'!$E$17*('Data &amp; Parameter'!$E$18+'Data &amp; Parameter'!$E$19)*'Data &amp; Parameter'!$E$20*'Data &amp; Parameter'!$E$37*N727</f>
        <v>0</v>
      </c>
      <c r="P727">
        <f>ROUNDUP(IF(D727&gt;$D$4,0,($D$4-D727+1)/365),0)</f>
        <v>0</v>
      </c>
      <c r="Q727">
        <f>ROUNDUP(IF(D727&gt;$D$5,0,($D$5-D727+1)/365),0)</f>
        <v>0</v>
      </c>
      <c r="R727" s="28">
        <f>IF(OR(P727=1,Q727=1),IF(D727+364&lt;=$D$5,(D727+364-$D$4+1)/365,IF(D727&gt;$D$4,($D$5-D727+1)/365,$D$6/365)),0)</f>
        <v>0</v>
      </c>
      <c r="S727" s="28">
        <f>'Data &amp; Parameter'!$E$16*'Data &amp; Parameter'!$E$17*('Data &amp; Parameter'!$E$18+'Data &amp; Parameter'!$E$19)*'Data &amp; Parameter'!$E$20*'Data &amp; Parameter'!$E$37*R727</f>
        <v>0</v>
      </c>
      <c r="T727" s="28">
        <f t="shared" si="11"/>
        <v>0</v>
      </c>
    </row>
    <row r="728" spans="1:20" ht="15.75" customHeight="1" x14ac:dyDescent="0.35">
      <c r="A728">
        <v>721</v>
      </c>
      <c r="B728" s="76">
        <v>44235</v>
      </c>
      <c r="C728" s="1" t="s">
        <v>2406</v>
      </c>
      <c r="D728" s="76">
        <v>44235</v>
      </c>
      <c r="E728" s="1" t="s">
        <v>2407</v>
      </c>
      <c r="F728" s="1" t="s">
        <v>2408</v>
      </c>
      <c r="G728" s="1" t="s">
        <v>123</v>
      </c>
      <c r="H728" s="1" t="s">
        <v>124</v>
      </c>
      <c r="I728" s="1" t="s">
        <v>125</v>
      </c>
      <c r="J728" s="1" t="s">
        <v>487</v>
      </c>
      <c r="K728" s="1" t="s">
        <v>487</v>
      </c>
      <c r="L728">
        <f>ROUNDUP(IF(B728&gt;$D$4,0,($D$4-B728+1)/365),0)</f>
        <v>0</v>
      </c>
      <c r="M728">
        <f>ROUNDUP(IF(B728&gt;$D$5,0,($D$5-B728+1)/365),0)</f>
        <v>0</v>
      </c>
      <c r="N728" s="28">
        <f>IF(OR(L728=1,M728=1),IF(B728+364&lt;=$D$5,(B728+364-$D$4+1)/365,IF(B728&gt;$D$4,($D$5-B728+1)/365,$D$6/365)),0)</f>
        <v>0</v>
      </c>
      <c r="O728" s="28">
        <f>'Data &amp; Parameter'!$E$16*'Data &amp; Parameter'!$E$17*('Data &amp; Parameter'!$E$18+'Data &amp; Parameter'!$E$19)*'Data &amp; Parameter'!$E$20*'Data &amp; Parameter'!$E$37*N728</f>
        <v>0</v>
      </c>
      <c r="P728">
        <f>ROUNDUP(IF(D728&gt;$D$4,0,($D$4-D728+1)/365),0)</f>
        <v>0</v>
      </c>
      <c r="Q728">
        <f>ROUNDUP(IF(D728&gt;$D$5,0,($D$5-D728+1)/365),0)</f>
        <v>0</v>
      </c>
      <c r="R728" s="28">
        <f>IF(OR(P728=1,Q728=1),IF(D728+364&lt;=$D$5,(D728+364-$D$4+1)/365,IF(D728&gt;$D$4,($D$5-D728+1)/365,$D$6/365)),0)</f>
        <v>0</v>
      </c>
      <c r="S728" s="28">
        <f>'Data &amp; Parameter'!$E$16*'Data &amp; Parameter'!$E$17*('Data &amp; Parameter'!$E$18+'Data &amp; Parameter'!$E$19)*'Data &amp; Parameter'!$E$20*'Data &amp; Parameter'!$E$37*R728</f>
        <v>0</v>
      </c>
      <c r="T728" s="28">
        <f t="shared" si="11"/>
        <v>0</v>
      </c>
    </row>
    <row r="729" spans="1:20" ht="15.75" customHeight="1" x14ac:dyDescent="0.35">
      <c r="A729">
        <v>722</v>
      </c>
      <c r="B729" s="76">
        <v>44235</v>
      </c>
      <c r="C729" s="1" t="s">
        <v>2409</v>
      </c>
      <c r="D729" s="76">
        <v>44235</v>
      </c>
      <c r="E729" s="1" t="s">
        <v>2410</v>
      </c>
      <c r="F729" s="1" t="s">
        <v>2411</v>
      </c>
      <c r="G729" s="1" t="s">
        <v>123</v>
      </c>
      <c r="H729" s="1" t="s">
        <v>124</v>
      </c>
      <c r="I729" s="1" t="s">
        <v>125</v>
      </c>
      <c r="J729" s="1" t="s">
        <v>487</v>
      </c>
      <c r="K729" s="1" t="s">
        <v>487</v>
      </c>
      <c r="L729">
        <f>ROUNDUP(IF(B729&gt;$D$4,0,($D$4-B729+1)/365),0)</f>
        <v>0</v>
      </c>
      <c r="M729">
        <f>ROUNDUP(IF(B729&gt;$D$5,0,($D$5-B729+1)/365),0)</f>
        <v>0</v>
      </c>
      <c r="N729" s="28">
        <f>IF(OR(L729=1,M729=1),IF(B729+364&lt;=$D$5,(B729+364-$D$4+1)/365,IF(B729&gt;$D$4,($D$5-B729+1)/365,$D$6/365)),0)</f>
        <v>0</v>
      </c>
      <c r="O729" s="28">
        <f>'Data &amp; Parameter'!$E$16*'Data &amp; Parameter'!$E$17*('Data &amp; Parameter'!$E$18+'Data &amp; Parameter'!$E$19)*'Data &amp; Parameter'!$E$20*'Data &amp; Parameter'!$E$37*N729</f>
        <v>0</v>
      </c>
      <c r="P729">
        <f>ROUNDUP(IF(D729&gt;$D$4,0,($D$4-D729+1)/365),0)</f>
        <v>0</v>
      </c>
      <c r="Q729">
        <f>ROUNDUP(IF(D729&gt;$D$5,0,($D$5-D729+1)/365),0)</f>
        <v>0</v>
      </c>
      <c r="R729" s="28">
        <f>IF(OR(P729=1,Q729=1),IF(D729+364&lt;=$D$5,(D729+364-$D$4+1)/365,IF(D729&gt;$D$4,($D$5-D729+1)/365,$D$6/365)),0)</f>
        <v>0</v>
      </c>
      <c r="S729" s="28">
        <f>'Data &amp; Parameter'!$E$16*'Data &amp; Parameter'!$E$17*('Data &amp; Parameter'!$E$18+'Data &amp; Parameter'!$E$19)*'Data &amp; Parameter'!$E$20*'Data &amp; Parameter'!$E$37*R729</f>
        <v>0</v>
      </c>
      <c r="T729" s="28">
        <f t="shared" si="11"/>
        <v>0</v>
      </c>
    </row>
    <row r="730" spans="1:20" ht="15.75" customHeight="1" x14ac:dyDescent="0.35">
      <c r="A730">
        <v>723</v>
      </c>
      <c r="B730" s="76">
        <v>44235</v>
      </c>
      <c r="C730" s="1" t="s">
        <v>2412</v>
      </c>
      <c r="D730" s="76">
        <v>44235</v>
      </c>
      <c r="E730" s="1" t="s">
        <v>2413</v>
      </c>
      <c r="F730" s="1" t="s">
        <v>2414</v>
      </c>
      <c r="G730" s="1" t="s">
        <v>123</v>
      </c>
      <c r="H730" s="1" t="s">
        <v>124</v>
      </c>
      <c r="I730" s="1" t="s">
        <v>125</v>
      </c>
      <c r="J730" s="1" t="s">
        <v>487</v>
      </c>
      <c r="K730" s="1" t="s">
        <v>487</v>
      </c>
      <c r="L730">
        <f>ROUNDUP(IF(B730&gt;$D$4,0,($D$4-B730+1)/365),0)</f>
        <v>0</v>
      </c>
      <c r="M730">
        <f>ROUNDUP(IF(B730&gt;$D$5,0,($D$5-B730+1)/365),0)</f>
        <v>0</v>
      </c>
      <c r="N730" s="28">
        <f>IF(OR(L730=1,M730=1),IF(B730+364&lt;=$D$5,(B730+364-$D$4+1)/365,IF(B730&gt;$D$4,($D$5-B730+1)/365,$D$6/365)),0)</f>
        <v>0</v>
      </c>
      <c r="O730" s="28">
        <f>'Data &amp; Parameter'!$E$16*'Data &amp; Parameter'!$E$17*('Data &amp; Parameter'!$E$18+'Data &amp; Parameter'!$E$19)*'Data &amp; Parameter'!$E$20*'Data &amp; Parameter'!$E$37*N730</f>
        <v>0</v>
      </c>
      <c r="P730">
        <f>ROUNDUP(IF(D730&gt;$D$4,0,($D$4-D730+1)/365),0)</f>
        <v>0</v>
      </c>
      <c r="Q730">
        <f>ROUNDUP(IF(D730&gt;$D$5,0,($D$5-D730+1)/365),0)</f>
        <v>0</v>
      </c>
      <c r="R730" s="28">
        <f>IF(OR(P730=1,Q730=1),IF(D730+364&lt;=$D$5,(D730+364-$D$4+1)/365,IF(D730&gt;$D$4,($D$5-D730+1)/365,$D$6/365)),0)</f>
        <v>0</v>
      </c>
      <c r="S730" s="28">
        <f>'Data &amp; Parameter'!$E$16*'Data &amp; Parameter'!$E$17*('Data &amp; Parameter'!$E$18+'Data &amp; Parameter'!$E$19)*'Data &amp; Parameter'!$E$20*'Data &amp; Parameter'!$E$37*R730</f>
        <v>0</v>
      </c>
      <c r="T730" s="28">
        <f t="shared" si="11"/>
        <v>0</v>
      </c>
    </row>
    <row r="731" spans="1:20" ht="15.75" customHeight="1" x14ac:dyDescent="0.35">
      <c r="A731">
        <v>724</v>
      </c>
      <c r="B731" s="76">
        <v>44235</v>
      </c>
      <c r="C731" s="1" t="s">
        <v>2415</v>
      </c>
      <c r="D731" s="76">
        <v>44235</v>
      </c>
      <c r="E731" s="1" t="s">
        <v>2416</v>
      </c>
      <c r="F731" s="1" t="s">
        <v>2417</v>
      </c>
      <c r="G731" s="1" t="s">
        <v>123</v>
      </c>
      <c r="H731" s="1" t="s">
        <v>124</v>
      </c>
      <c r="I731" s="1" t="s">
        <v>125</v>
      </c>
      <c r="J731" s="1" t="s">
        <v>487</v>
      </c>
      <c r="K731" s="1" t="s">
        <v>487</v>
      </c>
      <c r="L731">
        <f>ROUNDUP(IF(B731&gt;$D$4,0,($D$4-B731+1)/365),0)</f>
        <v>0</v>
      </c>
      <c r="M731">
        <f>ROUNDUP(IF(B731&gt;$D$5,0,($D$5-B731+1)/365),0)</f>
        <v>0</v>
      </c>
      <c r="N731" s="28">
        <f>IF(OR(L731=1,M731=1),IF(B731+364&lt;=$D$5,(B731+364-$D$4+1)/365,IF(B731&gt;$D$4,($D$5-B731+1)/365,$D$6/365)),0)</f>
        <v>0</v>
      </c>
      <c r="O731" s="28">
        <f>'Data &amp; Parameter'!$E$16*'Data &amp; Parameter'!$E$17*('Data &amp; Parameter'!$E$18+'Data &amp; Parameter'!$E$19)*'Data &amp; Parameter'!$E$20*'Data &amp; Parameter'!$E$37*N731</f>
        <v>0</v>
      </c>
      <c r="P731">
        <f>ROUNDUP(IF(D731&gt;$D$4,0,($D$4-D731+1)/365),0)</f>
        <v>0</v>
      </c>
      <c r="Q731">
        <f>ROUNDUP(IF(D731&gt;$D$5,0,($D$5-D731+1)/365),0)</f>
        <v>0</v>
      </c>
      <c r="R731" s="28">
        <f>IF(OR(P731=1,Q731=1),IF(D731+364&lt;=$D$5,(D731+364-$D$4+1)/365,IF(D731&gt;$D$4,($D$5-D731+1)/365,$D$6/365)),0)</f>
        <v>0</v>
      </c>
      <c r="S731" s="28">
        <f>'Data &amp; Parameter'!$E$16*'Data &amp; Parameter'!$E$17*('Data &amp; Parameter'!$E$18+'Data &amp; Parameter'!$E$19)*'Data &amp; Parameter'!$E$20*'Data &amp; Parameter'!$E$37*R731</f>
        <v>0</v>
      </c>
      <c r="T731" s="28">
        <f t="shared" si="11"/>
        <v>0</v>
      </c>
    </row>
    <row r="732" spans="1:20" ht="15.75" customHeight="1" x14ac:dyDescent="0.35">
      <c r="A732">
        <v>725</v>
      </c>
      <c r="B732" s="76">
        <v>44235</v>
      </c>
      <c r="C732" s="1" t="s">
        <v>2418</v>
      </c>
      <c r="D732" s="76">
        <v>44235</v>
      </c>
      <c r="E732" s="1" t="s">
        <v>2419</v>
      </c>
      <c r="F732" s="1" t="s">
        <v>2420</v>
      </c>
      <c r="G732" s="1" t="s">
        <v>123</v>
      </c>
      <c r="H732" s="1" t="s">
        <v>124</v>
      </c>
      <c r="I732" s="1" t="s">
        <v>125</v>
      </c>
      <c r="J732" s="1" t="s">
        <v>487</v>
      </c>
      <c r="K732" s="1" t="s">
        <v>487</v>
      </c>
      <c r="L732">
        <f>ROUNDUP(IF(B732&gt;$D$4,0,($D$4-B732+1)/365),0)</f>
        <v>0</v>
      </c>
      <c r="M732">
        <f>ROUNDUP(IF(B732&gt;$D$5,0,($D$5-B732+1)/365),0)</f>
        <v>0</v>
      </c>
      <c r="N732" s="28">
        <f>IF(OR(L732=1,M732=1),IF(B732+364&lt;=$D$5,(B732+364-$D$4+1)/365,IF(B732&gt;$D$4,($D$5-B732+1)/365,$D$6/365)),0)</f>
        <v>0</v>
      </c>
      <c r="O732" s="28">
        <f>'Data &amp; Parameter'!$E$16*'Data &amp; Parameter'!$E$17*('Data &amp; Parameter'!$E$18+'Data &amp; Parameter'!$E$19)*'Data &amp; Parameter'!$E$20*'Data &amp; Parameter'!$E$37*N732</f>
        <v>0</v>
      </c>
      <c r="P732">
        <f>ROUNDUP(IF(D732&gt;$D$4,0,($D$4-D732+1)/365),0)</f>
        <v>0</v>
      </c>
      <c r="Q732">
        <f>ROUNDUP(IF(D732&gt;$D$5,0,($D$5-D732+1)/365),0)</f>
        <v>0</v>
      </c>
      <c r="R732" s="28">
        <f>IF(OR(P732=1,Q732=1),IF(D732+364&lt;=$D$5,(D732+364-$D$4+1)/365,IF(D732&gt;$D$4,($D$5-D732+1)/365,$D$6/365)),0)</f>
        <v>0</v>
      </c>
      <c r="S732" s="28">
        <f>'Data &amp; Parameter'!$E$16*'Data &amp; Parameter'!$E$17*('Data &amp; Parameter'!$E$18+'Data &amp; Parameter'!$E$19)*'Data &amp; Parameter'!$E$20*'Data &amp; Parameter'!$E$37*R732</f>
        <v>0</v>
      </c>
      <c r="T732" s="28">
        <f t="shared" si="11"/>
        <v>0</v>
      </c>
    </row>
    <row r="733" spans="1:20" ht="15.75" customHeight="1" x14ac:dyDescent="0.35">
      <c r="A733">
        <v>726</v>
      </c>
      <c r="B733" s="76">
        <v>44235</v>
      </c>
      <c r="C733" s="1" t="s">
        <v>2421</v>
      </c>
      <c r="D733" s="76">
        <v>44235</v>
      </c>
      <c r="E733" s="1" t="s">
        <v>2422</v>
      </c>
      <c r="F733" s="1" t="s">
        <v>2423</v>
      </c>
      <c r="G733" s="1" t="s">
        <v>123</v>
      </c>
      <c r="H733" s="1" t="s">
        <v>124</v>
      </c>
      <c r="I733" s="1" t="s">
        <v>125</v>
      </c>
      <c r="J733" s="1" t="s">
        <v>487</v>
      </c>
      <c r="K733" s="1" t="s">
        <v>487</v>
      </c>
      <c r="L733">
        <f>ROUNDUP(IF(B733&gt;$D$4,0,($D$4-B733+1)/365),0)</f>
        <v>0</v>
      </c>
      <c r="M733">
        <f>ROUNDUP(IF(B733&gt;$D$5,0,($D$5-B733+1)/365),0)</f>
        <v>0</v>
      </c>
      <c r="N733" s="28">
        <f>IF(OR(L733=1,M733=1),IF(B733+364&lt;=$D$5,(B733+364-$D$4+1)/365,IF(B733&gt;$D$4,($D$5-B733+1)/365,$D$6/365)),0)</f>
        <v>0</v>
      </c>
      <c r="O733" s="28">
        <f>'Data &amp; Parameter'!$E$16*'Data &amp; Parameter'!$E$17*('Data &amp; Parameter'!$E$18+'Data &amp; Parameter'!$E$19)*'Data &amp; Parameter'!$E$20*'Data &amp; Parameter'!$E$37*N733</f>
        <v>0</v>
      </c>
      <c r="P733">
        <f>ROUNDUP(IF(D733&gt;$D$4,0,($D$4-D733+1)/365),0)</f>
        <v>0</v>
      </c>
      <c r="Q733">
        <f>ROUNDUP(IF(D733&gt;$D$5,0,($D$5-D733+1)/365),0)</f>
        <v>0</v>
      </c>
      <c r="R733" s="28">
        <f>IF(OR(P733=1,Q733=1),IF(D733+364&lt;=$D$5,(D733+364-$D$4+1)/365,IF(D733&gt;$D$4,($D$5-D733+1)/365,$D$6/365)),0)</f>
        <v>0</v>
      </c>
      <c r="S733" s="28">
        <f>'Data &amp; Parameter'!$E$16*'Data &amp; Parameter'!$E$17*('Data &amp; Parameter'!$E$18+'Data &amp; Parameter'!$E$19)*'Data &amp; Parameter'!$E$20*'Data &amp; Parameter'!$E$37*R733</f>
        <v>0</v>
      </c>
      <c r="T733" s="28">
        <f t="shared" si="11"/>
        <v>0</v>
      </c>
    </row>
    <row r="734" spans="1:20" ht="15.75" customHeight="1" x14ac:dyDescent="0.35">
      <c r="A734">
        <v>727</v>
      </c>
      <c r="B734" s="76">
        <v>44235</v>
      </c>
      <c r="C734" s="1" t="s">
        <v>2424</v>
      </c>
      <c r="D734" s="76">
        <v>44235</v>
      </c>
      <c r="E734" s="1" t="s">
        <v>2425</v>
      </c>
      <c r="F734" s="1" t="s">
        <v>2426</v>
      </c>
      <c r="G734" s="1" t="s">
        <v>123</v>
      </c>
      <c r="H734" s="1" t="s">
        <v>124</v>
      </c>
      <c r="I734" s="1" t="s">
        <v>125</v>
      </c>
      <c r="J734" s="1" t="s">
        <v>487</v>
      </c>
      <c r="K734" s="1" t="s">
        <v>487</v>
      </c>
      <c r="L734">
        <f>ROUNDUP(IF(B734&gt;$D$4,0,($D$4-B734+1)/365),0)</f>
        <v>0</v>
      </c>
      <c r="M734">
        <f>ROUNDUP(IF(B734&gt;$D$5,0,($D$5-B734+1)/365),0)</f>
        <v>0</v>
      </c>
      <c r="N734" s="28">
        <f>IF(OR(L734=1,M734=1),IF(B734+364&lt;=$D$5,(B734+364-$D$4+1)/365,IF(B734&gt;$D$4,($D$5-B734+1)/365,$D$6/365)),0)</f>
        <v>0</v>
      </c>
      <c r="O734" s="28">
        <f>'Data &amp; Parameter'!$E$16*'Data &amp; Parameter'!$E$17*('Data &amp; Parameter'!$E$18+'Data &amp; Parameter'!$E$19)*'Data &amp; Parameter'!$E$20*'Data &amp; Parameter'!$E$37*N734</f>
        <v>0</v>
      </c>
      <c r="P734">
        <f>ROUNDUP(IF(D734&gt;$D$4,0,($D$4-D734+1)/365),0)</f>
        <v>0</v>
      </c>
      <c r="Q734">
        <f>ROUNDUP(IF(D734&gt;$D$5,0,($D$5-D734+1)/365),0)</f>
        <v>0</v>
      </c>
      <c r="R734" s="28">
        <f>IF(OR(P734=1,Q734=1),IF(D734+364&lt;=$D$5,(D734+364-$D$4+1)/365,IF(D734&gt;$D$4,($D$5-D734+1)/365,$D$6/365)),0)</f>
        <v>0</v>
      </c>
      <c r="S734" s="28">
        <f>'Data &amp; Parameter'!$E$16*'Data &amp; Parameter'!$E$17*('Data &amp; Parameter'!$E$18+'Data &amp; Parameter'!$E$19)*'Data &amp; Parameter'!$E$20*'Data &amp; Parameter'!$E$37*R734</f>
        <v>0</v>
      </c>
      <c r="T734" s="28">
        <f t="shared" si="11"/>
        <v>0</v>
      </c>
    </row>
    <row r="735" spans="1:20" ht="15.75" customHeight="1" x14ac:dyDescent="0.35">
      <c r="A735">
        <v>728</v>
      </c>
      <c r="B735" s="76">
        <v>44235</v>
      </c>
      <c r="C735" s="1" t="s">
        <v>2427</v>
      </c>
      <c r="D735" s="76">
        <v>44235</v>
      </c>
      <c r="E735" s="1" t="s">
        <v>2428</v>
      </c>
      <c r="F735" s="1" t="s">
        <v>2429</v>
      </c>
      <c r="G735" s="1" t="s">
        <v>123</v>
      </c>
      <c r="H735" s="1" t="s">
        <v>124</v>
      </c>
      <c r="I735" s="1" t="s">
        <v>125</v>
      </c>
      <c r="J735" s="1" t="s">
        <v>487</v>
      </c>
      <c r="K735" s="1" t="s">
        <v>487</v>
      </c>
      <c r="L735">
        <f>ROUNDUP(IF(B735&gt;$D$4,0,($D$4-B735+1)/365),0)</f>
        <v>0</v>
      </c>
      <c r="M735">
        <f>ROUNDUP(IF(B735&gt;$D$5,0,($D$5-B735+1)/365),0)</f>
        <v>0</v>
      </c>
      <c r="N735" s="28">
        <f>IF(OR(L735=1,M735=1),IF(B735+364&lt;=$D$5,(B735+364-$D$4+1)/365,IF(B735&gt;$D$4,($D$5-B735+1)/365,$D$6/365)),0)</f>
        <v>0</v>
      </c>
      <c r="O735" s="28">
        <f>'Data &amp; Parameter'!$E$16*'Data &amp; Parameter'!$E$17*('Data &amp; Parameter'!$E$18+'Data &amp; Parameter'!$E$19)*'Data &amp; Parameter'!$E$20*'Data &amp; Parameter'!$E$37*N735</f>
        <v>0</v>
      </c>
      <c r="P735">
        <f>ROUNDUP(IF(D735&gt;$D$4,0,($D$4-D735+1)/365),0)</f>
        <v>0</v>
      </c>
      <c r="Q735">
        <f>ROUNDUP(IF(D735&gt;$D$5,0,($D$5-D735+1)/365),0)</f>
        <v>0</v>
      </c>
      <c r="R735" s="28">
        <f>IF(OR(P735=1,Q735=1),IF(D735+364&lt;=$D$5,(D735+364-$D$4+1)/365,IF(D735&gt;$D$4,($D$5-D735+1)/365,$D$6/365)),0)</f>
        <v>0</v>
      </c>
      <c r="S735" s="28">
        <f>'Data &amp; Parameter'!$E$16*'Data &amp; Parameter'!$E$17*('Data &amp; Parameter'!$E$18+'Data &amp; Parameter'!$E$19)*'Data &amp; Parameter'!$E$20*'Data &amp; Parameter'!$E$37*R735</f>
        <v>0</v>
      </c>
      <c r="T735" s="28">
        <f t="shared" si="11"/>
        <v>0</v>
      </c>
    </row>
    <row r="736" spans="1:20" ht="15.75" customHeight="1" x14ac:dyDescent="0.35">
      <c r="A736">
        <v>729</v>
      </c>
      <c r="B736" s="76">
        <v>44235</v>
      </c>
      <c r="C736" s="1" t="s">
        <v>2430</v>
      </c>
      <c r="D736" s="76">
        <v>44235</v>
      </c>
      <c r="E736" s="1" t="s">
        <v>2431</v>
      </c>
      <c r="F736" s="1" t="s">
        <v>2432</v>
      </c>
      <c r="G736" s="1" t="s">
        <v>123</v>
      </c>
      <c r="H736" s="1" t="s">
        <v>124</v>
      </c>
      <c r="I736" s="1" t="s">
        <v>125</v>
      </c>
      <c r="J736" s="1" t="s">
        <v>487</v>
      </c>
      <c r="K736" s="1" t="s">
        <v>487</v>
      </c>
      <c r="L736">
        <f>ROUNDUP(IF(B736&gt;$D$4,0,($D$4-B736+1)/365),0)</f>
        <v>0</v>
      </c>
      <c r="M736">
        <f>ROUNDUP(IF(B736&gt;$D$5,0,($D$5-B736+1)/365),0)</f>
        <v>0</v>
      </c>
      <c r="N736" s="28">
        <f>IF(OR(L736=1,M736=1),IF(B736+364&lt;=$D$5,(B736+364-$D$4+1)/365,IF(B736&gt;$D$4,($D$5-B736+1)/365,$D$6/365)),0)</f>
        <v>0</v>
      </c>
      <c r="O736" s="28">
        <f>'Data &amp; Parameter'!$E$16*'Data &amp; Parameter'!$E$17*('Data &amp; Parameter'!$E$18+'Data &amp; Parameter'!$E$19)*'Data &amp; Parameter'!$E$20*'Data &amp; Parameter'!$E$37*N736</f>
        <v>0</v>
      </c>
      <c r="P736">
        <f>ROUNDUP(IF(D736&gt;$D$4,0,($D$4-D736+1)/365),0)</f>
        <v>0</v>
      </c>
      <c r="Q736">
        <f>ROUNDUP(IF(D736&gt;$D$5,0,($D$5-D736+1)/365),0)</f>
        <v>0</v>
      </c>
      <c r="R736" s="28">
        <f>IF(OR(P736=1,Q736=1),IF(D736+364&lt;=$D$5,(D736+364-$D$4+1)/365,IF(D736&gt;$D$4,($D$5-D736+1)/365,$D$6/365)),0)</f>
        <v>0</v>
      </c>
      <c r="S736" s="28">
        <f>'Data &amp; Parameter'!$E$16*'Data &amp; Parameter'!$E$17*('Data &amp; Parameter'!$E$18+'Data &amp; Parameter'!$E$19)*'Data &amp; Parameter'!$E$20*'Data &amp; Parameter'!$E$37*R736</f>
        <v>0</v>
      </c>
      <c r="T736" s="28">
        <f t="shared" si="11"/>
        <v>0</v>
      </c>
    </row>
    <row r="737" spans="1:20" ht="15.75" customHeight="1" x14ac:dyDescent="0.35">
      <c r="A737">
        <v>730</v>
      </c>
      <c r="B737" s="76">
        <v>44235</v>
      </c>
      <c r="C737" s="1" t="s">
        <v>2433</v>
      </c>
      <c r="D737" s="76">
        <v>44235</v>
      </c>
      <c r="E737" s="1" t="s">
        <v>2434</v>
      </c>
      <c r="F737" s="1" t="s">
        <v>2435</v>
      </c>
      <c r="G737" s="1" t="s">
        <v>123</v>
      </c>
      <c r="H737" s="1" t="s">
        <v>124</v>
      </c>
      <c r="I737" s="1" t="s">
        <v>125</v>
      </c>
      <c r="J737" s="1" t="s">
        <v>487</v>
      </c>
      <c r="K737" s="1" t="s">
        <v>487</v>
      </c>
      <c r="L737">
        <f>ROUNDUP(IF(B737&gt;$D$4,0,($D$4-B737+1)/365),0)</f>
        <v>0</v>
      </c>
      <c r="M737">
        <f>ROUNDUP(IF(B737&gt;$D$5,0,($D$5-B737+1)/365),0)</f>
        <v>0</v>
      </c>
      <c r="N737" s="28">
        <f>IF(OR(L737=1,M737=1),IF(B737+364&lt;=$D$5,(B737+364-$D$4+1)/365,IF(B737&gt;$D$4,($D$5-B737+1)/365,$D$6/365)),0)</f>
        <v>0</v>
      </c>
      <c r="O737" s="28">
        <f>'Data &amp; Parameter'!$E$16*'Data &amp; Parameter'!$E$17*('Data &amp; Parameter'!$E$18+'Data &amp; Parameter'!$E$19)*'Data &amp; Parameter'!$E$20*'Data &amp; Parameter'!$E$37*N737</f>
        <v>0</v>
      </c>
      <c r="P737">
        <f>ROUNDUP(IF(D737&gt;$D$4,0,($D$4-D737+1)/365),0)</f>
        <v>0</v>
      </c>
      <c r="Q737">
        <f>ROUNDUP(IF(D737&gt;$D$5,0,($D$5-D737+1)/365),0)</f>
        <v>0</v>
      </c>
      <c r="R737" s="28">
        <f>IF(OR(P737=1,Q737=1),IF(D737+364&lt;=$D$5,(D737+364-$D$4+1)/365,IF(D737&gt;$D$4,($D$5-D737+1)/365,$D$6/365)),0)</f>
        <v>0</v>
      </c>
      <c r="S737" s="28">
        <f>'Data &amp; Parameter'!$E$16*'Data &amp; Parameter'!$E$17*('Data &amp; Parameter'!$E$18+'Data &amp; Parameter'!$E$19)*'Data &amp; Parameter'!$E$20*'Data &amp; Parameter'!$E$37*R737</f>
        <v>0</v>
      </c>
      <c r="T737" s="28">
        <f t="shared" si="11"/>
        <v>0</v>
      </c>
    </row>
    <row r="738" spans="1:20" ht="15.75" customHeight="1" x14ac:dyDescent="0.35">
      <c r="A738">
        <v>731</v>
      </c>
      <c r="B738" s="76">
        <v>44235</v>
      </c>
      <c r="C738" s="1" t="s">
        <v>2436</v>
      </c>
      <c r="D738" s="76">
        <v>44235</v>
      </c>
      <c r="E738" s="1" t="s">
        <v>2437</v>
      </c>
      <c r="F738" s="1" t="s">
        <v>2438</v>
      </c>
      <c r="G738" s="1" t="s">
        <v>123</v>
      </c>
      <c r="H738" s="1" t="s">
        <v>124</v>
      </c>
      <c r="I738" s="1" t="s">
        <v>125</v>
      </c>
      <c r="J738" s="1" t="s">
        <v>487</v>
      </c>
      <c r="K738" s="1" t="s">
        <v>487</v>
      </c>
      <c r="L738">
        <f>ROUNDUP(IF(B738&gt;$D$4,0,($D$4-B738+1)/365),0)</f>
        <v>0</v>
      </c>
      <c r="M738">
        <f>ROUNDUP(IF(B738&gt;$D$5,0,($D$5-B738+1)/365),0)</f>
        <v>0</v>
      </c>
      <c r="N738" s="28">
        <f>IF(OR(L738=1,M738=1),IF(B738+364&lt;=$D$5,(B738+364-$D$4+1)/365,IF(B738&gt;$D$4,($D$5-B738+1)/365,$D$6/365)),0)</f>
        <v>0</v>
      </c>
      <c r="O738" s="28">
        <f>'Data &amp; Parameter'!$E$16*'Data &amp; Parameter'!$E$17*('Data &amp; Parameter'!$E$18+'Data &amp; Parameter'!$E$19)*'Data &amp; Parameter'!$E$20*'Data &amp; Parameter'!$E$37*N738</f>
        <v>0</v>
      </c>
      <c r="P738">
        <f>ROUNDUP(IF(D738&gt;$D$4,0,($D$4-D738+1)/365),0)</f>
        <v>0</v>
      </c>
      <c r="Q738">
        <f>ROUNDUP(IF(D738&gt;$D$5,0,($D$5-D738+1)/365),0)</f>
        <v>0</v>
      </c>
      <c r="R738" s="28">
        <f>IF(OR(P738=1,Q738=1),IF(D738+364&lt;=$D$5,(D738+364-$D$4+1)/365,IF(D738&gt;$D$4,($D$5-D738+1)/365,$D$6/365)),0)</f>
        <v>0</v>
      </c>
      <c r="S738" s="28">
        <f>'Data &amp; Parameter'!$E$16*'Data &amp; Parameter'!$E$17*('Data &amp; Parameter'!$E$18+'Data &amp; Parameter'!$E$19)*'Data &amp; Parameter'!$E$20*'Data &amp; Parameter'!$E$37*R738</f>
        <v>0</v>
      </c>
      <c r="T738" s="28">
        <f t="shared" si="11"/>
        <v>0</v>
      </c>
    </row>
    <row r="739" spans="1:20" ht="15.75" customHeight="1" x14ac:dyDescent="0.35">
      <c r="A739">
        <v>732</v>
      </c>
      <c r="B739" s="76">
        <v>44235</v>
      </c>
      <c r="C739" s="1" t="s">
        <v>2439</v>
      </c>
      <c r="D739" s="76">
        <v>44235</v>
      </c>
      <c r="E739" s="1" t="s">
        <v>2440</v>
      </c>
      <c r="F739" s="1" t="s">
        <v>2441</v>
      </c>
      <c r="G739" s="1" t="s">
        <v>123</v>
      </c>
      <c r="H739" s="1" t="s">
        <v>124</v>
      </c>
      <c r="I739" s="1" t="s">
        <v>125</v>
      </c>
      <c r="J739" s="1" t="s">
        <v>487</v>
      </c>
      <c r="K739" s="1" t="s">
        <v>487</v>
      </c>
      <c r="L739">
        <f>ROUNDUP(IF(B739&gt;$D$4,0,($D$4-B739+1)/365),0)</f>
        <v>0</v>
      </c>
      <c r="M739">
        <f>ROUNDUP(IF(B739&gt;$D$5,0,($D$5-B739+1)/365),0)</f>
        <v>0</v>
      </c>
      <c r="N739" s="28">
        <f>IF(OR(L739=1,M739=1),IF(B739+364&lt;=$D$5,(B739+364-$D$4+1)/365,IF(B739&gt;$D$4,($D$5-B739+1)/365,$D$6/365)),0)</f>
        <v>0</v>
      </c>
      <c r="O739" s="28">
        <f>'Data &amp; Parameter'!$E$16*'Data &amp; Parameter'!$E$17*('Data &amp; Parameter'!$E$18+'Data &amp; Parameter'!$E$19)*'Data &amp; Parameter'!$E$20*'Data &amp; Parameter'!$E$37*N739</f>
        <v>0</v>
      </c>
      <c r="P739">
        <f>ROUNDUP(IF(D739&gt;$D$4,0,($D$4-D739+1)/365),0)</f>
        <v>0</v>
      </c>
      <c r="Q739">
        <f>ROUNDUP(IF(D739&gt;$D$5,0,($D$5-D739+1)/365),0)</f>
        <v>0</v>
      </c>
      <c r="R739" s="28">
        <f>IF(OR(P739=1,Q739=1),IF(D739+364&lt;=$D$5,(D739+364-$D$4+1)/365,IF(D739&gt;$D$4,($D$5-D739+1)/365,$D$6/365)),0)</f>
        <v>0</v>
      </c>
      <c r="S739" s="28">
        <f>'Data &amp; Parameter'!$E$16*'Data &amp; Parameter'!$E$17*('Data &amp; Parameter'!$E$18+'Data &amp; Parameter'!$E$19)*'Data &amp; Parameter'!$E$20*'Data &amp; Parameter'!$E$37*R739</f>
        <v>0</v>
      </c>
      <c r="T739" s="28">
        <f t="shared" si="11"/>
        <v>0</v>
      </c>
    </row>
    <row r="740" spans="1:20" ht="15.75" customHeight="1" x14ac:dyDescent="0.35">
      <c r="A740">
        <v>733</v>
      </c>
      <c r="B740" s="76">
        <v>44235</v>
      </c>
      <c r="C740" s="1" t="s">
        <v>2442</v>
      </c>
      <c r="D740" s="76">
        <v>44235</v>
      </c>
      <c r="E740" s="1" t="s">
        <v>2443</v>
      </c>
      <c r="F740" s="1" t="s">
        <v>2444</v>
      </c>
      <c r="G740" s="1" t="s">
        <v>123</v>
      </c>
      <c r="H740" s="1" t="s">
        <v>124</v>
      </c>
      <c r="I740" s="1" t="s">
        <v>125</v>
      </c>
      <c r="J740" s="1" t="s">
        <v>487</v>
      </c>
      <c r="K740" s="1" t="s">
        <v>487</v>
      </c>
      <c r="L740">
        <f>ROUNDUP(IF(B740&gt;$D$4,0,($D$4-B740+1)/365),0)</f>
        <v>0</v>
      </c>
      <c r="M740">
        <f>ROUNDUP(IF(B740&gt;$D$5,0,($D$5-B740+1)/365),0)</f>
        <v>0</v>
      </c>
      <c r="N740" s="28">
        <f>IF(OR(L740=1,M740=1),IF(B740+364&lt;=$D$5,(B740+364-$D$4+1)/365,IF(B740&gt;$D$4,($D$5-B740+1)/365,$D$6/365)),0)</f>
        <v>0</v>
      </c>
      <c r="O740" s="28">
        <f>'Data &amp; Parameter'!$E$16*'Data &amp; Parameter'!$E$17*('Data &amp; Parameter'!$E$18+'Data &amp; Parameter'!$E$19)*'Data &amp; Parameter'!$E$20*'Data &amp; Parameter'!$E$37*N740</f>
        <v>0</v>
      </c>
      <c r="P740">
        <f>ROUNDUP(IF(D740&gt;$D$4,0,($D$4-D740+1)/365),0)</f>
        <v>0</v>
      </c>
      <c r="Q740">
        <f>ROUNDUP(IF(D740&gt;$D$5,0,($D$5-D740+1)/365),0)</f>
        <v>0</v>
      </c>
      <c r="R740" s="28">
        <f>IF(OR(P740=1,Q740=1),IF(D740+364&lt;=$D$5,(D740+364-$D$4+1)/365,IF(D740&gt;$D$4,($D$5-D740+1)/365,$D$6/365)),0)</f>
        <v>0</v>
      </c>
      <c r="S740" s="28">
        <f>'Data &amp; Parameter'!$E$16*'Data &amp; Parameter'!$E$17*('Data &amp; Parameter'!$E$18+'Data &amp; Parameter'!$E$19)*'Data &amp; Parameter'!$E$20*'Data &amp; Parameter'!$E$37*R740</f>
        <v>0</v>
      </c>
      <c r="T740" s="28">
        <f t="shared" si="11"/>
        <v>0</v>
      </c>
    </row>
    <row r="741" spans="1:20" ht="15.75" customHeight="1" x14ac:dyDescent="0.35">
      <c r="A741">
        <v>734</v>
      </c>
      <c r="B741" s="76">
        <v>44235</v>
      </c>
      <c r="C741" s="1" t="s">
        <v>2445</v>
      </c>
      <c r="D741" s="76">
        <v>44235</v>
      </c>
      <c r="E741" s="1" t="s">
        <v>2446</v>
      </c>
      <c r="F741" s="1" t="s">
        <v>2447</v>
      </c>
      <c r="G741" s="1" t="s">
        <v>123</v>
      </c>
      <c r="H741" s="1" t="s">
        <v>124</v>
      </c>
      <c r="I741" s="1" t="s">
        <v>125</v>
      </c>
      <c r="J741" s="1" t="s">
        <v>487</v>
      </c>
      <c r="K741" s="1" t="s">
        <v>1424</v>
      </c>
      <c r="L741">
        <f>ROUNDUP(IF(B741&gt;$D$4,0,($D$4-B741+1)/365),0)</f>
        <v>0</v>
      </c>
      <c r="M741">
        <f>ROUNDUP(IF(B741&gt;$D$5,0,($D$5-B741+1)/365),0)</f>
        <v>0</v>
      </c>
      <c r="N741" s="28">
        <f>IF(OR(L741=1,M741=1),IF(B741+364&lt;=$D$5,(B741+364-$D$4+1)/365,IF(B741&gt;$D$4,($D$5-B741+1)/365,$D$6/365)),0)</f>
        <v>0</v>
      </c>
      <c r="O741" s="28">
        <f>'Data &amp; Parameter'!$E$16*'Data &amp; Parameter'!$E$17*('Data &amp; Parameter'!$E$18+'Data &amp; Parameter'!$E$19)*'Data &amp; Parameter'!$E$20*'Data &amp; Parameter'!$E$37*N741</f>
        <v>0</v>
      </c>
      <c r="P741">
        <f>ROUNDUP(IF(D741&gt;$D$4,0,($D$4-D741+1)/365),0)</f>
        <v>0</v>
      </c>
      <c r="Q741">
        <f>ROUNDUP(IF(D741&gt;$D$5,0,($D$5-D741+1)/365),0)</f>
        <v>0</v>
      </c>
      <c r="R741" s="28">
        <f>IF(OR(P741=1,Q741=1),IF(D741+364&lt;=$D$5,(D741+364-$D$4+1)/365,IF(D741&gt;$D$4,($D$5-D741+1)/365,$D$6/365)),0)</f>
        <v>0</v>
      </c>
      <c r="S741" s="28">
        <f>'Data &amp; Parameter'!$E$16*'Data &amp; Parameter'!$E$17*('Data &amp; Parameter'!$E$18+'Data &amp; Parameter'!$E$19)*'Data &amp; Parameter'!$E$20*'Data &amp; Parameter'!$E$37*R741</f>
        <v>0</v>
      </c>
      <c r="T741" s="28">
        <f t="shared" si="11"/>
        <v>0</v>
      </c>
    </row>
    <row r="742" spans="1:20" ht="15.75" customHeight="1" x14ac:dyDescent="0.35">
      <c r="A742">
        <v>735</v>
      </c>
      <c r="B742" s="76">
        <v>44235</v>
      </c>
      <c r="C742" s="1" t="s">
        <v>2448</v>
      </c>
      <c r="D742" s="76">
        <v>44235</v>
      </c>
      <c r="E742" s="1" t="s">
        <v>2449</v>
      </c>
      <c r="F742" s="1" t="s">
        <v>2450</v>
      </c>
      <c r="G742" s="1" t="s">
        <v>123</v>
      </c>
      <c r="H742" s="1" t="s">
        <v>124</v>
      </c>
      <c r="I742" s="1" t="s">
        <v>125</v>
      </c>
      <c r="J742" s="1" t="s">
        <v>487</v>
      </c>
      <c r="K742" s="1" t="s">
        <v>2451</v>
      </c>
      <c r="L742">
        <f>ROUNDUP(IF(B742&gt;$D$4,0,($D$4-B742+1)/365),0)</f>
        <v>0</v>
      </c>
      <c r="M742">
        <f>ROUNDUP(IF(B742&gt;$D$5,0,($D$5-B742+1)/365),0)</f>
        <v>0</v>
      </c>
      <c r="N742" s="28">
        <f>IF(OR(L742=1,M742=1),IF(B742+364&lt;=$D$5,(B742+364-$D$4+1)/365,IF(B742&gt;$D$4,($D$5-B742+1)/365,$D$6/365)),0)</f>
        <v>0</v>
      </c>
      <c r="O742" s="28">
        <f>'Data &amp; Parameter'!$E$16*'Data &amp; Parameter'!$E$17*('Data &amp; Parameter'!$E$18+'Data &amp; Parameter'!$E$19)*'Data &amp; Parameter'!$E$20*'Data &amp; Parameter'!$E$37*N742</f>
        <v>0</v>
      </c>
      <c r="P742">
        <f>ROUNDUP(IF(D742&gt;$D$4,0,($D$4-D742+1)/365),0)</f>
        <v>0</v>
      </c>
      <c r="Q742">
        <f>ROUNDUP(IF(D742&gt;$D$5,0,($D$5-D742+1)/365),0)</f>
        <v>0</v>
      </c>
      <c r="R742" s="28">
        <f>IF(OR(P742=1,Q742=1),IF(D742+364&lt;=$D$5,(D742+364-$D$4+1)/365,IF(D742&gt;$D$4,($D$5-D742+1)/365,$D$6/365)),0)</f>
        <v>0</v>
      </c>
      <c r="S742" s="28">
        <f>'Data &amp; Parameter'!$E$16*'Data &amp; Parameter'!$E$17*('Data &amp; Parameter'!$E$18+'Data &amp; Parameter'!$E$19)*'Data &amp; Parameter'!$E$20*'Data &amp; Parameter'!$E$37*R742</f>
        <v>0</v>
      </c>
      <c r="T742" s="28">
        <f t="shared" si="11"/>
        <v>0</v>
      </c>
    </row>
    <row r="743" spans="1:20" ht="15.75" customHeight="1" x14ac:dyDescent="0.35">
      <c r="A743">
        <v>736</v>
      </c>
      <c r="B743" s="76">
        <v>44235</v>
      </c>
      <c r="C743" s="1" t="s">
        <v>2452</v>
      </c>
      <c r="D743" s="76">
        <v>44235</v>
      </c>
      <c r="E743" s="1" t="s">
        <v>2453</v>
      </c>
      <c r="F743" s="1" t="s">
        <v>2454</v>
      </c>
      <c r="G743" s="1" t="s">
        <v>123</v>
      </c>
      <c r="H743" s="1" t="s">
        <v>124</v>
      </c>
      <c r="I743" s="1" t="s">
        <v>125</v>
      </c>
      <c r="J743" s="1" t="s">
        <v>487</v>
      </c>
      <c r="K743" s="1" t="s">
        <v>2451</v>
      </c>
      <c r="L743">
        <f>ROUNDUP(IF(B743&gt;$D$4,0,($D$4-B743+1)/365),0)</f>
        <v>0</v>
      </c>
      <c r="M743">
        <f>ROUNDUP(IF(B743&gt;$D$5,0,($D$5-B743+1)/365),0)</f>
        <v>0</v>
      </c>
      <c r="N743" s="28">
        <f>IF(OR(L743=1,M743=1),IF(B743+364&lt;=$D$5,(B743+364-$D$4+1)/365,IF(B743&gt;$D$4,($D$5-B743+1)/365,$D$6/365)),0)</f>
        <v>0</v>
      </c>
      <c r="O743" s="28">
        <f>'Data &amp; Parameter'!$E$16*'Data &amp; Parameter'!$E$17*('Data &amp; Parameter'!$E$18+'Data &amp; Parameter'!$E$19)*'Data &amp; Parameter'!$E$20*'Data &amp; Parameter'!$E$37*N743</f>
        <v>0</v>
      </c>
      <c r="P743">
        <f>ROUNDUP(IF(D743&gt;$D$4,0,($D$4-D743+1)/365),0)</f>
        <v>0</v>
      </c>
      <c r="Q743">
        <f>ROUNDUP(IF(D743&gt;$D$5,0,($D$5-D743+1)/365),0)</f>
        <v>0</v>
      </c>
      <c r="R743" s="28">
        <f>IF(OR(P743=1,Q743=1),IF(D743+364&lt;=$D$5,(D743+364-$D$4+1)/365,IF(D743&gt;$D$4,($D$5-D743+1)/365,$D$6/365)),0)</f>
        <v>0</v>
      </c>
      <c r="S743" s="28">
        <f>'Data &amp; Parameter'!$E$16*'Data &amp; Parameter'!$E$17*('Data &amp; Parameter'!$E$18+'Data &amp; Parameter'!$E$19)*'Data &amp; Parameter'!$E$20*'Data &amp; Parameter'!$E$37*R743</f>
        <v>0</v>
      </c>
      <c r="T743" s="28">
        <f t="shared" si="11"/>
        <v>0</v>
      </c>
    </row>
    <row r="744" spans="1:20" ht="15.75" customHeight="1" x14ac:dyDescent="0.35">
      <c r="A744">
        <v>737</v>
      </c>
      <c r="B744" s="76">
        <v>44235</v>
      </c>
      <c r="C744" s="1" t="s">
        <v>2455</v>
      </c>
      <c r="D744" s="76">
        <v>44235</v>
      </c>
      <c r="E744" s="1" t="s">
        <v>2456</v>
      </c>
      <c r="F744" s="1" t="s">
        <v>2457</v>
      </c>
      <c r="G744" s="1" t="s">
        <v>123</v>
      </c>
      <c r="H744" s="1" t="s">
        <v>124</v>
      </c>
      <c r="I744" s="1" t="s">
        <v>125</v>
      </c>
      <c r="J744" s="1" t="s">
        <v>2458</v>
      </c>
      <c r="K744" s="1" t="s">
        <v>2458</v>
      </c>
      <c r="L744">
        <f>ROUNDUP(IF(B744&gt;$D$4,0,($D$4-B744+1)/365),0)</f>
        <v>0</v>
      </c>
      <c r="M744">
        <f>ROUNDUP(IF(B744&gt;$D$5,0,($D$5-B744+1)/365),0)</f>
        <v>0</v>
      </c>
      <c r="N744" s="28">
        <f>IF(OR(L744=1,M744=1),IF(B744+364&lt;=$D$5,(B744+364-$D$4+1)/365,IF(B744&gt;$D$4,($D$5-B744+1)/365,$D$6/365)),0)</f>
        <v>0</v>
      </c>
      <c r="O744" s="28">
        <f>'Data &amp; Parameter'!$E$16*'Data &amp; Parameter'!$E$17*('Data &amp; Parameter'!$E$18+'Data &amp; Parameter'!$E$19)*'Data &amp; Parameter'!$E$20*'Data &amp; Parameter'!$E$37*N744</f>
        <v>0</v>
      </c>
      <c r="P744">
        <f>ROUNDUP(IF(D744&gt;$D$4,0,($D$4-D744+1)/365),0)</f>
        <v>0</v>
      </c>
      <c r="Q744">
        <f>ROUNDUP(IF(D744&gt;$D$5,0,($D$5-D744+1)/365),0)</f>
        <v>0</v>
      </c>
      <c r="R744" s="28">
        <f>IF(OR(P744=1,Q744=1),IF(D744+364&lt;=$D$5,(D744+364-$D$4+1)/365,IF(D744&gt;$D$4,($D$5-D744+1)/365,$D$6/365)),0)</f>
        <v>0</v>
      </c>
      <c r="S744" s="28">
        <f>'Data &amp; Parameter'!$E$16*'Data &amp; Parameter'!$E$17*('Data &amp; Parameter'!$E$18+'Data &amp; Parameter'!$E$19)*'Data &amp; Parameter'!$E$20*'Data &amp; Parameter'!$E$37*R744</f>
        <v>0</v>
      </c>
      <c r="T744" s="28">
        <f t="shared" si="11"/>
        <v>0</v>
      </c>
    </row>
    <row r="745" spans="1:20" ht="15.75" customHeight="1" x14ac:dyDescent="0.35">
      <c r="A745">
        <v>738</v>
      </c>
      <c r="B745" s="76">
        <v>44235</v>
      </c>
      <c r="C745" s="1" t="s">
        <v>2459</v>
      </c>
      <c r="D745" s="76">
        <v>44235</v>
      </c>
      <c r="E745" s="1" t="s">
        <v>2460</v>
      </c>
      <c r="F745" s="1" t="s">
        <v>2461</v>
      </c>
      <c r="G745" s="1" t="s">
        <v>123</v>
      </c>
      <c r="H745" s="1" t="s">
        <v>124</v>
      </c>
      <c r="I745" s="1" t="s">
        <v>125</v>
      </c>
      <c r="J745" s="1" t="s">
        <v>2458</v>
      </c>
      <c r="K745" s="1" t="s">
        <v>2458</v>
      </c>
      <c r="L745">
        <f>ROUNDUP(IF(B745&gt;$D$4,0,($D$4-B745+1)/365),0)</f>
        <v>0</v>
      </c>
      <c r="M745">
        <f>ROUNDUP(IF(B745&gt;$D$5,0,($D$5-B745+1)/365),0)</f>
        <v>0</v>
      </c>
      <c r="N745" s="28">
        <f>IF(OR(L745=1,M745=1),IF(B745+364&lt;=$D$5,(B745+364-$D$4+1)/365,IF(B745&gt;$D$4,($D$5-B745+1)/365,$D$6/365)),0)</f>
        <v>0</v>
      </c>
      <c r="O745" s="28">
        <f>'Data &amp; Parameter'!$E$16*'Data &amp; Parameter'!$E$17*('Data &amp; Parameter'!$E$18+'Data &amp; Parameter'!$E$19)*'Data &amp; Parameter'!$E$20*'Data &amp; Parameter'!$E$37*N745</f>
        <v>0</v>
      </c>
      <c r="P745">
        <f>ROUNDUP(IF(D745&gt;$D$4,0,($D$4-D745+1)/365),0)</f>
        <v>0</v>
      </c>
      <c r="Q745">
        <f>ROUNDUP(IF(D745&gt;$D$5,0,($D$5-D745+1)/365),0)</f>
        <v>0</v>
      </c>
      <c r="R745" s="28">
        <f>IF(OR(P745=1,Q745=1),IF(D745+364&lt;=$D$5,(D745+364-$D$4+1)/365,IF(D745&gt;$D$4,($D$5-D745+1)/365,$D$6/365)),0)</f>
        <v>0</v>
      </c>
      <c r="S745" s="28">
        <f>'Data &amp; Parameter'!$E$16*'Data &amp; Parameter'!$E$17*('Data &amp; Parameter'!$E$18+'Data &amp; Parameter'!$E$19)*'Data &amp; Parameter'!$E$20*'Data &amp; Parameter'!$E$37*R745</f>
        <v>0</v>
      </c>
      <c r="T745" s="28">
        <f t="shared" si="11"/>
        <v>0</v>
      </c>
    </row>
    <row r="746" spans="1:20" ht="15.75" customHeight="1" x14ac:dyDescent="0.35">
      <c r="A746">
        <v>739</v>
      </c>
      <c r="B746" s="76">
        <v>44235</v>
      </c>
      <c r="C746" s="1" t="s">
        <v>2462</v>
      </c>
      <c r="D746" s="76">
        <v>44235</v>
      </c>
      <c r="E746" s="1" t="s">
        <v>2463</v>
      </c>
      <c r="F746" s="1" t="s">
        <v>2464</v>
      </c>
      <c r="G746" s="1" t="s">
        <v>123</v>
      </c>
      <c r="H746" s="1" t="s">
        <v>124</v>
      </c>
      <c r="I746" s="1" t="s">
        <v>125</v>
      </c>
      <c r="J746" s="1" t="s">
        <v>2458</v>
      </c>
      <c r="K746" s="1" t="s">
        <v>2458</v>
      </c>
      <c r="L746">
        <f>ROUNDUP(IF(B746&gt;$D$4,0,($D$4-B746+1)/365),0)</f>
        <v>0</v>
      </c>
      <c r="M746">
        <f>ROUNDUP(IF(B746&gt;$D$5,0,($D$5-B746+1)/365),0)</f>
        <v>0</v>
      </c>
      <c r="N746" s="28">
        <f>IF(OR(L746=1,M746=1),IF(B746+364&lt;=$D$5,(B746+364-$D$4+1)/365,IF(B746&gt;$D$4,($D$5-B746+1)/365,$D$6/365)),0)</f>
        <v>0</v>
      </c>
      <c r="O746" s="28">
        <f>'Data &amp; Parameter'!$E$16*'Data &amp; Parameter'!$E$17*('Data &amp; Parameter'!$E$18+'Data &amp; Parameter'!$E$19)*'Data &amp; Parameter'!$E$20*'Data &amp; Parameter'!$E$37*N746</f>
        <v>0</v>
      </c>
      <c r="P746">
        <f>ROUNDUP(IF(D746&gt;$D$4,0,($D$4-D746+1)/365),0)</f>
        <v>0</v>
      </c>
      <c r="Q746">
        <f>ROUNDUP(IF(D746&gt;$D$5,0,($D$5-D746+1)/365),0)</f>
        <v>0</v>
      </c>
      <c r="R746" s="28">
        <f>IF(OR(P746=1,Q746=1),IF(D746+364&lt;=$D$5,(D746+364-$D$4+1)/365,IF(D746&gt;$D$4,($D$5-D746+1)/365,$D$6/365)),0)</f>
        <v>0</v>
      </c>
      <c r="S746" s="28">
        <f>'Data &amp; Parameter'!$E$16*'Data &amp; Parameter'!$E$17*('Data &amp; Parameter'!$E$18+'Data &amp; Parameter'!$E$19)*'Data &amp; Parameter'!$E$20*'Data &amp; Parameter'!$E$37*R746</f>
        <v>0</v>
      </c>
      <c r="T746" s="28">
        <f t="shared" si="11"/>
        <v>0</v>
      </c>
    </row>
    <row r="747" spans="1:20" ht="15.75" customHeight="1" x14ac:dyDescent="0.35">
      <c r="A747">
        <v>740</v>
      </c>
      <c r="B747" s="76">
        <v>44235</v>
      </c>
      <c r="C747" s="1" t="s">
        <v>2465</v>
      </c>
      <c r="D747" s="76">
        <v>44235</v>
      </c>
      <c r="E747" s="1" t="s">
        <v>2466</v>
      </c>
      <c r="F747" s="1" t="s">
        <v>2467</v>
      </c>
      <c r="G747" s="1" t="s">
        <v>123</v>
      </c>
      <c r="H747" s="1" t="s">
        <v>124</v>
      </c>
      <c r="I747" s="1" t="s">
        <v>125</v>
      </c>
      <c r="J747" s="1" t="s">
        <v>2458</v>
      </c>
      <c r="K747" s="1" t="s">
        <v>2458</v>
      </c>
      <c r="L747">
        <f>ROUNDUP(IF(B747&gt;$D$4,0,($D$4-B747+1)/365),0)</f>
        <v>0</v>
      </c>
      <c r="M747">
        <f>ROUNDUP(IF(B747&gt;$D$5,0,($D$5-B747+1)/365),0)</f>
        <v>0</v>
      </c>
      <c r="N747" s="28">
        <f>IF(OR(L747=1,M747=1),IF(B747+364&lt;=$D$5,(B747+364-$D$4+1)/365,IF(B747&gt;$D$4,($D$5-B747+1)/365,$D$6/365)),0)</f>
        <v>0</v>
      </c>
      <c r="O747" s="28">
        <f>'Data &amp; Parameter'!$E$16*'Data &amp; Parameter'!$E$17*('Data &amp; Parameter'!$E$18+'Data &amp; Parameter'!$E$19)*'Data &amp; Parameter'!$E$20*'Data &amp; Parameter'!$E$37*N747</f>
        <v>0</v>
      </c>
      <c r="P747">
        <f>ROUNDUP(IF(D747&gt;$D$4,0,($D$4-D747+1)/365),0)</f>
        <v>0</v>
      </c>
      <c r="Q747">
        <f>ROUNDUP(IF(D747&gt;$D$5,0,($D$5-D747+1)/365),0)</f>
        <v>0</v>
      </c>
      <c r="R747" s="28">
        <f>IF(OR(P747=1,Q747=1),IF(D747+364&lt;=$D$5,(D747+364-$D$4+1)/365,IF(D747&gt;$D$4,($D$5-D747+1)/365,$D$6/365)),0)</f>
        <v>0</v>
      </c>
      <c r="S747" s="28">
        <f>'Data &amp; Parameter'!$E$16*'Data &amp; Parameter'!$E$17*('Data &amp; Parameter'!$E$18+'Data &amp; Parameter'!$E$19)*'Data &amp; Parameter'!$E$20*'Data &amp; Parameter'!$E$37*R747</f>
        <v>0</v>
      </c>
      <c r="T747" s="28">
        <f t="shared" si="11"/>
        <v>0</v>
      </c>
    </row>
    <row r="748" spans="1:20" ht="15.75" customHeight="1" x14ac:dyDescent="0.35">
      <c r="A748">
        <v>741</v>
      </c>
      <c r="B748" s="76">
        <v>44235</v>
      </c>
      <c r="C748" s="1" t="s">
        <v>2468</v>
      </c>
      <c r="D748" s="76">
        <v>44235</v>
      </c>
      <c r="E748" s="1" t="s">
        <v>2469</v>
      </c>
      <c r="F748" s="1" t="s">
        <v>2470</v>
      </c>
      <c r="G748" s="1" t="s">
        <v>123</v>
      </c>
      <c r="H748" s="1" t="s">
        <v>124</v>
      </c>
      <c r="I748" s="1" t="s">
        <v>125</v>
      </c>
      <c r="J748" s="1" t="s">
        <v>2458</v>
      </c>
      <c r="K748" s="1" t="s">
        <v>2471</v>
      </c>
      <c r="L748">
        <f>ROUNDUP(IF(B748&gt;$D$4,0,($D$4-B748+1)/365),0)</f>
        <v>0</v>
      </c>
      <c r="M748">
        <f>ROUNDUP(IF(B748&gt;$D$5,0,($D$5-B748+1)/365),0)</f>
        <v>0</v>
      </c>
      <c r="N748" s="28">
        <f>IF(OR(L748=1,M748=1),IF(B748+364&lt;=$D$5,(B748+364-$D$4+1)/365,IF(B748&gt;$D$4,($D$5-B748+1)/365,$D$6/365)),0)</f>
        <v>0</v>
      </c>
      <c r="O748" s="28">
        <f>'Data &amp; Parameter'!$E$16*'Data &amp; Parameter'!$E$17*('Data &amp; Parameter'!$E$18+'Data &amp; Parameter'!$E$19)*'Data &amp; Parameter'!$E$20*'Data &amp; Parameter'!$E$37*N748</f>
        <v>0</v>
      </c>
      <c r="P748">
        <f>ROUNDUP(IF(D748&gt;$D$4,0,($D$4-D748+1)/365),0)</f>
        <v>0</v>
      </c>
      <c r="Q748">
        <f>ROUNDUP(IF(D748&gt;$D$5,0,($D$5-D748+1)/365),0)</f>
        <v>0</v>
      </c>
      <c r="R748" s="28">
        <f>IF(OR(P748=1,Q748=1),IF(D748+364&lt;=$D$5,(D748+364-$D$4+1)/365,IF(D748&gt;$D$4,($D$5-D748+1)/365,$D$6/365)),0)</f>
        <v>0</v>
      </c>
      <c r="S748" s="28">
        <f>'Data &amp; Parameter'!$E$16*'Data &amp; Parameter'!$E$17*('Data &amp; Parameter'!$E$18+'Data &amp; Parameter'!$E$19)*'Data &amp; Parameter'!$E$20*'Data &amp; Parameter'!$E$37*R748</f>
        <v>0</v>
      </c>
      <c r="T748" s="28">
        <f t="shared" si="11"/>
        <v>0</v>
      </c>
    </row>
    <row r="749" spans="1:20" ht="15.75" customHeight="1" x14ac:dyDescent="0.35">
      <c r="A749">
        <v>742</v>
      </c>
      <c r="B749" s="76">
        <v>44235</v>
      </c>
      <c r="C749" s="1" t="s">
        <v>2472</v>
      </c>
      <c r="D749" s="76">
        <v>44235</v>
      </c>
      <c r="E749" s="1" t="s">
        <v>2473</v>
      </c>
      <c r="F749" s="1" t="s">
        <v>2474</v>
      </c>
      <c r="G749" s="1" t="s">
        <v>123</v>
      </c>
      <c r="H749" s="1" t="s">
        <v>124</v>
      </c>
      <c r="I749" s="1" t="s">
        <v>125</v>
      </c>
      <c r="J749" s="1" t="s">
        <v>2458</v>
      </c>
      <c r="K749" s="1" t="s">
        <v>2471</v>
      </c>
      <c r="L749">
        <f>ROUNDUP(IF(B749&gt;$D$4,0,($D$4-B749+1)/365),0)</f>
        <v>0</v>
      </c>
      <c r="M749">
        <f>ROUNDUP(IF(B749&gt;$D$5,0,($D$5-B749+1)/365),0)</f>
        <v>0</v>
      </c>
      <c r="N749" s="28">
        <f>IF(OR(L749=1,M749=1),IF(B749+364&lt;=$D$5,(B749+364-$D$4+1)/365,IF(B749&gt;$D$4,($D$5-B749+1)/365,$D$6/365)),0)</f>
        <v>0</v>
      </c>
      <c r="O749" s="28">
        <f>'Data &amp; Parameter'!$E$16*'Data &amp; Parameter'!$E$17*('Data &amp; Parameter'!$E$18+'Data &amp; Parameter'!$E$19)*'Data &amp; Parameter'!$E$20*'Data &amp; Parameter'!$E$37*N749</f>
        <v>0</v>
      </c>
      <c r="P749">
        <f>ROUNDUP(IF(D749&gt;$D$4,0,($D$4-D749+1)/365),0)</f>
        <v>0</v>
      </c>
      <c r="Q749">
        <f>ROUNDUP(IF(D749&gt;$D$5,0,($D$5-D749+1)/365),0)</f>
        <v>0</v>
      </c>
      <c r="R749" s="28">
        <f>IF(OR(P749=1,Q749=1),IF(D749+364&lt;=$D$5,(D749+364-$D$4+1)/365,IF(D749&gt;$D$4,($D$5-D749+1)/365,$D$6/365)),0)</f>
        <v>0</v>
      </c>
      <c r="S749" s="28">
        <f>'Data &amp; Parameter'!$E$16*'Data &amp; Parameter'!$E$17*('Data &amp; Parameter'!$E$18+'Data &amp; Parameter'!$E$19)*'Data &amp; Parameter'!$E$20*'Data &amp; Parameter'!$E$37*R749</f>
        <v>0</v>
      </c>
      <c r="T749" s="28">
        <f t="shared" si="11"/>
        <v>0</v>
      </c>
    </row>
    <row r="750" spans="1:20" ht="15.75" customHeight="1" x14ac:dyDescent="0.35">
      <c r="A750">
        <v>743</v>
      </c>
      <c r="B750" s="76">
        <v>44235</v>
      </c>
      <c r="C750" s="1" t="s">
        <v>2475</v>
      </c>
      <c r="D750" s="76">
        <v>44235</v>
      </c>
      <c r="E750" s="1" t="s">
        <v>2476</v>
      </c>
      <c r="F750" s="1" t="s">
        <v>2477</v>
      </c>
      <c r="G750" s="1" t="s">
        <v>123</v>
      </c>
      <c r="H750" s="1" t="s">
        <v>124</v>
      </c>
      <c r="I750" s="1" t="s">
        <v>125</v>
      </c>
      <c r="J750" s="1" t="s">
        <v>2458</v>
      </c>
      <c r="K750" s="1" t="s">
        <v>2471</v>
      </c>
      <c r="L750">
        <f>ROUNDUP(IF(B750&gt;$D$4,0,($D$4-B750+1)/365),0)</f>
        <v>0</v>
      </c>
      <c r="M750">
        <f>ROUNDUP(IF(B750&gt;$D$5,0,($D$5-B750+1)/365),0)</f>
        <v>0</v>
      </c>
      <c r="N750" s="28">
        <f>IF(OR(L750=1,M750=1),IF(B750+364&lt;=$D$5,(B750+364-$D$4+1)/365,IF(B750&gt;$D$4,($D$5-B750+1)/365,$D$6/365)),0)</f>
        <v>0</v>
      </c>
      <c r="O750" s="28">
        <f>'Data &amp; Parameter'!$E$16*'Data &amp; Parameter'!$E$17*('Data &amp; Parameter'!$E$18+'Data &amp; Parameter'!$E$19)*'Data &amp; Parameter'!$E$20*'Data &amp; Parameter'!$E$37*N750</f>
        <v>0</v>
      </c>
      <c r="P750">
        <f>ROUNDUP(IF(D750&gt;$D$4,0,($D$4-D750+1)/365),0)</f>
        <v>0</v>
      </c>
      <c r="Q750">
        <f>ROUNDUP(IF(D750&gt;$D$5,0,($D$5-D750+1)/365),0)</f>
        <v>0</v>
      </c>
      <c r="R750" s="28">
        <f>IF(OR(P750=1,Q750=1),IF(D750+364&lt;=$D$5,(D750+364-$D$4+1)/365,IF(D750&gt;$D$4,($D$5-D750+1)/365,$D$6/365)),0)</f>
        <v>0</v>
      </c>
      <c r="S750" s="28">
        <f>'Data &amp; Parameter'!$E$16*'Data &amp; Parameter'!$E$17*('Data &amp; Parameter'!$E$18+'Data &amp; Parameter'!$E$19)*'Data &amp; Parameter'!$E$20*'Data &amp; Parameter'!$E$37*R750</f>
        <v>0</v>
      </c>
      <c r="T750" s="28">
        <f t="shared" si="11"/>
        <v>0</v>
      </c>
    </row>
    <row r="751" spans="1:20" ht="15.75" customHeight="1" x14ac:dyDescent="0.35">
      <c r="A751">
        <v>744</v>
      </c>
      <c r="B751" s="76">
        <v>44235</v>
      </c>
      <c r="C751" s="1" t="s">
        <v>2478</v>
      </c>
      <c r="D751" s="76">
        <v>44235</v>
      </c>
      <c r="E751" s="1" t="s">
        <v>2479</v>
      </c>
      <c r="F751" s="1" t="s">
        <v>2480</v>
      </c>
      <c r="G751" s="1" t="s">
        <v>123</v>
      </c>
      <c r="H751" s="1" t="s">
        <v>124</v>
      </c>
      <c r="I751" s="1" t="s">
        <v>125</v>
      </c>
      <c r="J751" s="1" t="s">
        <v>2458</v>
      </c>
      <c r="K751" s="1" t="s">
        <v>2471</v>
      </c>
      <c r="L751">
        <f>ROUNDUP(IF(B751&gt;$D$4,0,($D$4-B751+1)/365),0)</f>
        <v>0</v>
      </c>
      <c r="M751">
        <f>ROUNDUP(IF(B751&gt;$D$5,0,($D$5-B751+1)/365),0)</f>
        <v>0</v>
      </c>
      <c r="N751" s="28">
        <f>IF(OR(L751=1,M751=1),IF(B751+364&lt;=$D$5,(B751+364-$D$4+1)/365,IF(B751&gt;$D$4,($D$5-B751+1)/365,$D$6/365)),0)</f>
        <v>0</v>
      </c>
      <c r="O751" s="28">
        <f>'Data &amp; Parameter'!$E$16*'Data &amp; Parameter'!$E$17*('Data &amp; Parameter'!$E$18+'Data &amp; Parameter'!$E$19)*'Data &amp; Parameter'!$E$20*'Data &amp; Parameter'!$E$37*N751</f>
        <v>0</v>
      </c>
      <c r="P751">
        <f>ROUNDUP(IF(D751&gt;$D$4,0,($D$4-D751+1)/365),0)</f>
        <v>0</v>
      </c>
      <c r="Q751">
        <f>ROUNDUP(IF(D751&gt;$D$5,0,($D$5-D751+1)/365),0)</f>
        <v>0</v>
      </c>
      <c r="R751" s="28">
        <f>IF(OR(P751=1,Q751=1),IF(D751+364&lt;=$D$5,(D751+364-$D$4+1)/365,IF(D751&gt;$D$4,($D$5-D751+1)/365,$D$6/365)),0)</f>
        <v>0</v>
      </c>
      <c r="S751" s="28">
        <f>'Data &amp; Parameter'!$E$16*'Data &amp; Parameter'!$E$17*('Data &amp; Parameter'!$E$18+'Data &amp; Parameter'!$E$19)*'Data &amp; Parameter'!$E$20*'Data &amp; Parameter'!$E$37*R751</f>
        <v>0</v>
      </c>
      <c r="T751" s="28">
        <f t="shared" si="11"/>
        <v>0</v>
      </c>
    </row>
    <row r="752" spans="1:20" ht="15.75" customHeight="1" x14ac:dyDescent="0.35">
      <c r="A752">
        <v>745</v>
      </c>
      <c r="B752" s="76">
        <v>44235</v>
      </c>
      <c r="C752" s="1" t="s">
        <v>2481</v>
      </c>
      <c r="D752" s="76">
        <v>44235</v>
      </c>
      <c r="E752" s="1" t="s">
        <v>2482</v>
      </c>
      <c r="F752" s="1" t="s">
        <v>2483</v>
      </c>
      <c r="G752" s="1" t="s">
        <v>123</v>
      </c>
      <c r="H752" s="1" t="s">
        <v>124</v>
      </c>
      <c r="I752" s="1" t="s">
        <v>125</v>
      </c>
      <c r="J752" s="1" t="s">
        <v>2458</v>
      </c>
      <c r="K752" s="1" t="s">
        <v>2458</v>
      </c>
      <c r="L752">
        <f>ROUNDUP(IF(B752&gt;$D$4,0,($D$4-B752+1)/365),0)</f>
        <v>0</v>
      </c>
      <c r="M752">
        <f>ROUNDUP(IF(B752&gt;$D$5,0,($D$5-B752+1)/365),0)</f>
        <v>0</v>
      </c>
      <c r="N752" s="28">
        <f>IF(OR(L752=1,M752=1),IF(B752+364&lt;=$D$5,(B752+364-$D$4+1)/365,IF(B752&gt;$D$4,($D$5-B752+1)/365,$D$6/365)),0)</f>
        <v>0</v>
      </c>
      <c r="O752" s="28">
        <f>'Data &amp; Parameter'!$E$16*'Data &amp; Parameter'!$E$17*('Data &amp; Parameter'!$E$18+'Data &amp; Parameter'!$E$19)*'Data &amp; Parameter'!$E$20*'Data &amp; Parameter'!$E$37*N752</f>
        <v>0</v>
      </c>
      <c r="P752">
        <f>ROUNDUP(IF(D752&gt;$D$4,0,($D$4-D752+1)/365),0)</f>
        <v>0</v>
      </c>
      <c r="Q752">
        <f>ROUNDUP(IF(D752&gt;$D$5,0,($D$5-D752+1)/365),0)</f>
        <v>0</v>
      </c>
      <c r="R752" s="28">
        <f>IF(OR(P752=1,Q752=1),IF(D752+364&lt;=$D$5,(D752+364-$D$4+1)/365,IF(D752&gt;$D$4,($D$5-D752+1)/365,$D$6/365)),0)</f>
        <v>0</v>
      </c>
      <c r="S752" s="28">
        <f>'Data &amp; Parameter'!$E$16*'Data &amp; Parameter'!$E$17*('Data &amp; Parameter'!$E$18+'Data &amp; Parameter'!$E$19)*'Data &amp; Parameter'!$E$20*'Data &amp; Parameter'!$E$37*R752</f>
        <v>0</v>
      </c>
      <c r="T752" s="28">
        <f t="shared" si="11"/>
        <v>0</v>
      </c>
    </row>
    <row r="753" spans="1:20" ht="15.75" customHeight="1" x14ac:dyDescent="0.35">
      <c r="A753">
        <v>746</v>
      </c>
      <c r="B753" s="76">
        <v>44235</v>
      </c>
      <c r="C753" s="1" t="s">
        <v>2484</v>
      </c>
      <c r="D753" s="76">
        <v>44235</v>
      </c>
      <c r="E753" s="1" t="s">
        <v>2485</v>
      </c>
      <c r="F753" s="1" t="s">
        <v>2486</v>
      </c>
      <c r="G753" s="1" t="s">
        <v>123</v>
      </c>
      <c r="H753" s="1" t="s">
        <v>124</v>
      </c>
      <c r="I753" s="1" t="s">
        <v>125</v>
      </c>
      <c r="J753" s="1" t="s">
        <v>2458</v>
      </c>
      <c r="K753" s="1" t="s">
        <v>2487</v>
      </c>
      <c r="L753">
        <f>ROUNDUP(IF(B753&gt;$D$4,0,($D$4-B753+1)/365),0)</f>
        <v>0</v>
      </c>
      <c r="M753">
        <f>ROUNDUP(IF(B753&gt;$D$5,0,($D$5-B753+1)/365),0)</f>
        <v>0</v>
      </c>
      <c r="N753" s="28">
        <f>IF(OR(L753=1,M753=1),IF(B753+364&lt;=$D$5,(B753+364-$D$4+1)/365,IF(B753&gt;$D$4,($D$5-B753+1)/365,$D$6/365)),0)</f>
        <v>0</v>
      </c>
      <c r="O753" s="28">
        <f>'Data &amp; Parameter'!$E$16*'Data &amp; Parameter'!$E$17*('Data &amp; Parameter'!$E$18+'Data &amp; Parameter'!$E$19)*'Data &amp; Parameter'!$E$20*'Data &amp; Parameter'!$E$37*N753</f>
        <v>0</v>
      </c>
      <c r="P753">
        <f>ROUNDUP(IF(D753&gt;$D$4,0,($D$4-D753+1)/365),0)</f>
        <v>0</v>
      </c>
      <c r="Q753">
        <f>ROUNDUP(IF(D753&gt;$D$5,0,($D$5-D753+1)/365),0)</f>
        <v>0</v>
      </c>
      <c r="R753" s="28">
        <f>IF(OR(P753=1,Q753=1),IF(D753+364&lt;=$D$5,(D753+364-$D$4+1)/365,IF(D753&gt;$D$4,($D$5-D753+1)/365,$D$6/365)),0)</f>
        <v>0</v>
      </c>
      <c r="S753" s="28">
        <f>'Data &amp; Parameter'!$E$16*'Data &amp; Parameter'!$E$17*('Data &amp; Parameter'!$E$18+'Data &amp; Parameter'!$E$19)*'Data &amp; Parameter'!$E$20*'Data &amp; Parameter'!$E$37*R753</f>
        <v>0</v>
      </c>
      <c r="T753" s="28">
        <f t="shared" si="11"/>
        <v>0</v>
      </c>
    </row>
    <row r="754" spans="1:20" ht="15.75" customHeight="1" x14ac:dyDescent="0.35">
      <c r="A754">
        <v>747</v>
      </c>
      <c r="B754" s="76">
        <v>44235</v>
      </c>
      <c r="C754" s="1" t="s">
        <v>2488</v>
      </c>
      <c r="D754" s="76">
        <v>44235</v>
      </c>
      <c r="E754" s="1" t="s">
        <v>2489</v>
      </c>
      <c r="F754" s="1" t="s">
        <v>2490</v>
      </c>
      <c r="G754" s="1" t="s">
        <v>123</v>
      </c>
      <c r="H754" s="1" t="s">
        <v>124</v>
      </c>
      <c r="I754" s="1" t="s">
        <v>125</v>
      </c>
      <c r="J754" s="1" t="s">
        <v>2458</v>
      </c>
      <c r="K754" s="1" t="s">
        <v>2458</v>
      </c>
      <c r="L754">
        <f>ROUNDUP(IF(B754&gt;$D$4,0,($D$4-B754+1)/365),0)</f>
        <v>0</v>
      </c>
      <c r="M754">
        <f>ROUNDUP(IF(B754&gt;$D$5,0,($D$5-B754+1)/365),0)</f>
        <v>0</v>
      </c>
      <c r="N754" s="28">
        <f>IF(OR(L754=1,M754=1),IF(B754+364&lt;=$D$5,(B754+364-$D$4+1)/365,IF(B754&gt;$D$4,($D$5-B754+1)/365,$D$6/365)),0)</f>
        <v>0</v>
      </c>
      <c r="O754" s="28">
        <f>'Data &amp; Parameter'!$E$16*'Data &amp; Parameter'!$E$17*('Data &amp; Parameter'!$E$18+'Data &amp; Parameter'!$E$19)*'Data &amp; Parameter'!$E$20*'Data &amp; Parameter'!$E$37*N754</f>
        <v>0</v>
      </c>
      <c r="P754">
        <f>ROUNDUP(IF(D754&gt;$D$4,0,($D$4-D754+1)/365),0)</f>
        <v>0</v>
      </c>
      <c r="Q754">
        <f>ROUNDUP(IF(D754&gt;$D$5,0,($D$5-D754+1)/365),0)</f>
        <v>0</v>
      </c>
      <c r="R754" s="28">
        <f>IF(OR(P754=1,Q754=1),IF(D754+364&lt;=$D$5,(D754+364-$D$4+1)/365,IF(D754&gt;$D$4,($D$5-D754+1)/365,$D$6/365)),0)</f>
        <v>0</v>
      </c>
      <c r="S754" s="28">
        <f>'Data &amp; Parameter'!$E$16*'Data &amp; Parameter'!$E$17*('Data &amp; Parameter'!$E$18+'Data &amp; Parameter'!$E$19)*'Data &amp; Parameter'!$E$20*'Data &amp; Parameter'!$E$37*R754</f>
        <v>0</v>
      </c>
      <c r="T754" s="28">
        <f t="shared" si="11"/>
        <v>0</v>
      </c>
    </row>
    <row r="755" spans="1:20" ht="15.75" customHeight="1" x14ac:dyDescent="0.35">
      <c r="A755">
        <v>748</v>
      </c>
      <c r="B755" s="76">
        <v>44235</v>
      </c>
      <c r="C755" s="1" t="s">
        <v>2491</v>
      </c>
      <c r="D755" s="76">
        <v>44235</v>
      </c>
      <c r="E755" s="1" t="s">
        <v>2492</v>
      </c>
      <c r="F755" s="1" t="s">
        <v>2493</v>
      </c>
      <c r="G755" s="1" t="s">
        <v>123</v>
      </c>
      <c r="H755" s="1" t="s">
        <v>124</v>
      </c>
      <c r="I755" s="1" t="s">
        <v>125</v>
      </c>
      <c r="J755" s="1" t="s">
        <v>2458</v>
      </c>
      <c r="K755" s="1" t="s">
        <v>2458</v>
      </c>
      <c r="L755">
        <f>ROUNDUP(IF(B755&gt;$D$4,0,($D$4-B755+1)/365),0)</f>
        <v>0</v>
      </c>
      <c r="M755">
        <f>ROUNDUP(IF(B755&gt;$D$5,0,($D$5-B755+1)/365),0)</f>
        <v>0</v>
      </c>
      <c r="N755" s="28">
        <f>IF(OR(L755=1,M755=1),IF(B755+364&lt;=$D$5,(B755+364-$D$4+1)/365,IF(B755&gt;$D$4,($D$5-B755+1)/365,$D$6/365)),0)</f>
        <v>0</v>
      </c>
      <c r="O755" s="28">
        <f>'Data &amp; Parameter'!$E$16*'Data &amp; Parameter'!$E$17*('Data &amp; Parameter'!$E$18+'Data &amp; Parameter'!$E$19)*'Data &amp; Parameter'!$E$20*'Data &amp; Parameter'!$E$37*N755</f>
        <v>0</v>
      </c>
      <c r="P755">
        <f>ROUNDUP(IF(D755&gt;$D$4,0,($D$4-D755+1)/365),0)</f>
        <v>0</v>
      </c>
      <c r="Q755">
        <f>ROUNDUP(IF(D755&gt;$D$5,0,($D$5-D755+1)/365),0)</f>
        <v>0</v>
      </c>
      <c r="R755" s="28">
        <f>IF(OR(P755=1,Q755=1),IF(D755+364&lt;=$D$5,(D755+364-$D$4+1)/365,IF(D755&gt;$D$4,($D$5-D755+1)/365,$D$6/365)),0)</f>
        <v>0</v>
      </c>
      <c r="S755" s="28">
        <f>'Data &amp; Parameter'!$E$16*'Data &amp; Parameter'!$E$17*('Data &amp; Parameter'!$E$18+'Data &amp; Parameter'!$E$19)*'Data &amp; Parameter'!$E$20*'Data &amp; Parameter'!$E$37*R755</f>
        <v>0</v>
      </c>
      <c r="T755" s="28">
        <f t="shared" si="11"/>
        <v>0</v>
      </c>
    </row>
    <row r="756" spans="1:20" ht="15.75" customHeight="1" x14ac:dyDescent="0.35">
      <c r="A756">
        <v>749</v>
      </c>
      <c r="B756" s="76">
        <v>44235</v>
      </c>
      <c r="C756" s="1" t="s">
        <v>2494</v>
      </c>
      <c r="D756" s="76">
        <v>44235</v>
      </c>
      <c r="E756" s="1" t="s">
        <v>2495</v>
      </c>
      <c r="F756" s="1" t="s">
        <v>2496</v>
      </c>
      <c r="G756" s="1" t="s">
        <v>123</v>
      </c>
      <c r="H756" s="1" t="s">
        <v>124</v>
      </c>
      <c r="I756" s="1" t="s">
        <v>125</v>
      </c>
      <c r="J756" s="1" t="s">
        <v>2458</v>
      </c>
      <c r="K756" s="1" t="s">
        <v>2458</v>
      </c>
      <c r="L756">
        <f>ROUNDUP(IF(B756&gt;$D$4,0,($D$4-B756+1)/365),0)</f>
        <v>0</v>
      </c>
      <c r="M756">
        <f>ROUNDUP(IF(B756&gt;$D$5,0,($D$5-B756+1)/365),0)</f>
        <v>0</v>
      </c>
      <c r="N756" s="28">
        <f>IF(OR(L756=1,M756=1),IF(B756+364&lt;=$D$5,(B756+364-$D$4+1)/365,IF(B756&gt;$D$4,($D$5-B756+1)/365,$D$6/365)),0)</f>
        <v>0</v>
      </c>
      <c r="O756" s="28">
        <f>'Data &amp; Parameter'!$E$16*'Data &amp; Parameter'!$E$17*('Data &amp; Parameter'!$E$18+'Data &amp; Parameter'!$E$19)*'Data &amp; Parameter'!$E$20*'Data &amp; Parameter'!$E$37*N756</f>
        <v>0</v>
      </c>
      <c r="P756">
        <f>ROUNDUP(IF(D756&gt;$D$4,0,($D$4-D756+1)/365),0)</f>
        <v>0</v>
      </c>
      <c r="Q756">
        <f>ROUNDUP(IF(D756&gt;$D$5,0,($D$5-D756+1)/365),0)</f>
        <v>0</v>
      </c>
      <c r="R756" s="28">
        <f>IF(OR(P756=1,Q756=1),IF(D756+364&lt;=$D$5,(D756+364-$D$4+1)/365,IF(D756&gt;$D$4,($D$5-D756+1)/365,$D$6/365)),0)</f>
        <v>0</v>
      </c>
      <c r="S756" s="28">
        <f>'Data &amp; Parameter'!$E$16*'Data &amp; Parameter'!$E$17*('Data &amp; Parameter'!$E$18+'Data &amp; Parameter'!$E$19)*'Data &amp; Parameter'!$E$20*'Data &amp; Parameter'!$E$37*R756</f>
        <v>0</v>
      </c>
      <c r="T756" s="28">
        <f t="shared" si="11"/>
        <v>0</v>
      </c>
    </row>
    <row r="757" spans="1:20" ht="15.75" customHeight="1" x14ac:dyDescent="0.35">
      <c r="A757">
        <v>750</v>
      </c>
      <c r="B757" s="76">
        <v>44235</v>
      </c>
      <c r="C757" s="1" t="s">
        <v>2497</v>
      </c>
      <c r="D757" s="76">
        <v>44235</v>
      </c>
      <c r="E757" s="1" t="s">
        <v>2498</v>
      </c>
      <c r="F757" s="1" t="s">
        <v>2499</v>
      </c>
      <c r="G757" s="1" t="s">
        <v>123</v>
      </c>
      <c r="H757" s="1" t="s">
        <v>124</v>
      </c>
      <c r="I757" s="1" t="s">
        <v>125</v>
      </c>
      <c r="J757" s="1" t="s">
        <v>2458</v>
      </c>
      <c r="K757" s="1" t="s">
        <v>2458</v>
      </c>
      <c r="L757">
        <f>ROUNDUP(IF(B757&gt;$D$4,0,($D$4-B757+1)/365),0)</f>
        <v>0</v>
      </c>
      <c r="M757">
        <f>ROUNDUP(IF(B757&gt;$D$5,0,($D$5-B757+1)/365),0)</f>
        <v>0</v>
      </c>
      <c r="N757" s="28">
        <f>IF(OR(L757=1,M757=1),IF(B757+364&lt;=$D$5,(B757+364-$D$4+1)/365,IF(B757&gt;$D$4,($D$5-B757+1)/365,$D$6/365)),0)</f>
        <v>0</v>
      </c>
      <c r="O757" s="28">
        <f>'Data &amp; Parameter'!$E$16*'Data &amp; Parameter'!$E$17*('Data &amp; Parameter'!$E$18+'Data &amp; Parameter'!$E$19)*'Data &amp; Parameter'!$E$20*'Data &amp; Parameter'!$E$37*N757</f>
        <v>0</v>
      </c>
      <c r="P757">
        <f>ROUNDUP(IF(D757&gt;$D$4,0,($D$4-D757+1)/365),0)</f>
        <v>0</v>
      </c>
      <c r="Q757">
        <f>ROUNDUP(IF(D757&gt;$D$5,0,($D$5-D757+1)/365),0)</f>
        <v>0</v>
      </c>
      <c r="R757" s="28">
        <f>IF(OR(P757=1,Q757=1),IF(D757+364&lt;=$D$5,(D757+364-$D$4+1)/365,IF(D757&gt;$D$4,($D$5-D757+1)/365,$D$6/365)),0)</f>
        <v>0</v>
      </c>
      <c r="S757" s="28">
        <f>'Data &amp; Parameter'!$E$16*'Data &amp; Parameter'!$E$17*('Data &amp; Parameter'!$E$18+'Data &amp; Parameter'!$E$19)*'Data &amp; Parameter'!$E$20*'Data &amp; Parameter'!$E$37*R757</f>
        <v>0</v>
      </c>
      <c r="T757" s="28">
        <f t="shared" si="11"/>
        <v>0</v>
      </c>
    </row>
    <row r="758" spans="1:20" ht="15.75" customHeight="1" x14ac:dyDescent="0.35">
      <c r="A758">
        <v>751</v>
      </c>
      <c r="B758" s="76">
        <v>44235</v>
      </c>
      <c r="C758" s="1" t="s">
        <v>2500</v>
      </c>
      <c r="D758" s="76">
        <v>44235</v>
      </c>
      <c r="E758" s="1" t="s">
        <v>2501</v>
      </c>
      <c r="F758" s="1" t="s">
        <v>2502</v>
      </c>
      <c r="G758" s="1" t="s">
        <v>123</v>
      </c>
      <c r="H758" s="1" t="s">
        <v>124</v>
      </c>
      <c r="I758" s="1" t="s">
        <v>125</v>
      </c>
      <c r="J758" s="1" t="s">
        <v>2458</v>
      </c>
      <c r="K758" s="1" t="s">
        <v>2458</v>
      </c>
      <c r="L758">
        <f>ROUNDUP(IF(B758&gt;$D$4,0,($D$4-B758+1)/365),0)</f>
        <v>0</v>
      </c>
      <c r="M758">
        <f>ROUNDUP(IF(B758&gt;$D$5,0,($D$5-B758+1)/365),0)</f>
        <v>0</v>
      </c>
      <c r="N758" s="28">
        <f>IF(OR(L758=1,M758=1),IF(B758+364&lt;=$D$5,(B758+364-$D$4+1)/365,IF(B758&gt;$D$4,($D$5-B758+1)/365,$D$6/365)),0)</f>
        <v>0</v>
      </c>
      <c r="O758" s="28">
        <f>'Data &amp; Parameter'!$E$16*'Data &amp; Parameter'!$E$17*('Data &amp; Parameter'!$E$18+'Data &amp; Parameter'!$E$19)*'Data &amp; Parameter'!$E$20*'Data &amp; Parameter'!$E$37*N758</f>
        <v>0</v>
      </c>
      <c r="P758">
        <f>ROUNDUP(IF(D758&gt;$D$4,0,($D$4-D758+1)/365),0)</f>
        <v>0</v>
      </c>
      <c r="Q758">
        <f>ROUNDUP(IF(D758&gt;$D$5,0,($D$5-D758+1)/365),0)</f>
        <v>0</v>
      </c>
      <c r="R758" s="28">
        <f>IF(OR(P758=1,Q758=1),IF(D758+364&lt;=$D$5,(D758+364-$D$4+1)/365,IF(D758&gt;$D$4,($D$5-D758+1)/365,$D$6/365)),0)</f>
        <v>0</v>
      </c>
      <c r="S758" s="28">
        <f>'Data &amp; Parameter'!$E$16*'Data &amp; Parameter'!$E$17*('Data &amp; Parameter'!$E$18+'Data &amp; Parameter'!$E$19)*'Data &amp; Parameter'!$E$20*'Data &amp; Parameter'!$E$37*R758</f>
        <v>0</v>
      </c>
      <c r="T758" s="28">
        <f t="shared" si="11"/>
        <v>0</v>
      </c>
    </row>
    <row r="759" spans="1:20" ht="15.75" customHeight="1" x14ac:dyDescent="0.35">
      <c r="A759">
        <v>752</v>
      </c>
      <c r="B759" s="76">
        <v>44235</v>
      </c>
      <c r="C759" s="1" t="s">
        <v>2503</v>
      </c>
      <c r="D759" s="76">
        <v>44235</v>
      </c>
      <c r="E759" s="1" t="s">
        <v>2504</v>
      </c>
      <c r="F759" s="1" t="s">
        <v>2505</v>
      </c>
      <c r="G759" s="1" t="s">
        <v>123</v>
      </c>
      <c r="H759" s="1" t="s">
        <v>124</v>
      </c>
      <c r="I759" s="1" t="s">
        <v>125</v>
      </c>
      <c r="J759" s="1" t="s">
        <v>2458</v>
      </c>
      <c r="K759" s="1" t="s">
        <v>2458</v>
      </c>
      <c r="L759">
        <f>ROUNDUP(IF(B759&gt;$D$4,0,($D$4-B759+1)/365),0)</f>
        <v>0</v>
      </c>
      <c r="M759">
        <f>ROUNDUP(IF(B759&gt;$D$5,0,($D$5-B759+1)/365),0)</f>
        <v>0</v>
      </c>
      <c r="N759" s="28">
        <f>IF(OR(L759=1,M759=1),IF(B759+364&lt;=$D$5,(B759+364-$D$4+1)/365,IF(B759&gt;$D$4,($D$5-B759+1)/365,$D$6/365)),0)</f>
        <v>0</v>
      </c>
      <c r="O759" s="28">
        <f>'Data &amp; Parameter'!$E$16*'Data &amp; Parameter'!$E$17*('Data &amp; Parameter'!$E$18+'Data &amp; Parameter'!$E$19)*'Data &amp; Parameter'!$E$20*'Data &amp; Parameter'!$E$37*N759</f>
        <v>0</v>
      </c>
      <c r="P759">
        <f>ROUNDUP(IF(D759&gt;$D$4,0,($D$4-D759+1)/365),0)</f>
        <v>0</v>
      </c>
      <c r="Q759">
        <f>ROUNDUP(IF(D759&gt;$D$5,0,($D$5-D759+1)/365),0)</f>
        <v>0</v>
      </c>
      <c r="R759" s="28">
        <f>IF(OR(P759=1,Q759=1),IF(D759+364&lt;=$D$5,(D759+364-$D$4+1)/365,IF(D759&gt;$D$4,($D$5-D759+1)/365,$D$6/365)),0)</f>
        <v>0</v>
      </c>
      <c r="S759" s="28">
        <f>'Data &amp; Parameter'!$E$16*'Data &amp; Parameter'!$E$17*('Data &amp; Parameter'!$E$18+'Data &amp; Parameter'!$E$19)*'Data &amp; Parameter'!$E$20*'Data &amp; Parameter'!$E$37*R759</f>
        <v>0</v>
      </c>
      <c r="T759" s="28">
        <f t="shared" si="11"/>
        <v>0</v>
      </c>
    </row>
    <row r="760" spans="1:20" ht="15.75" customHeight="1" x14ac:dyDescent="0.35">
      <c r="A760">
        <v>753</v>
      </c>
      <c r="B760" s="76">
        <v>44235</v>
      </c>
      <c r="C760" s="1" t="s">
        <v>2506</v>
      </c>
      <c r="D760" s="76">
        <v>44235</v>
      </c>
      <c r="E760" s="1" t="s">
        <v>2507</v>
      </c>
      <c r="F760" s="1" t="s">
        <v>2508</v>
      </c>
      <c r="G760" s="1" t="s">
        <v>123</v>
      </c>
      <c r="H760" s="1" t="s">
        <v>124</v>
      </c>
      <c r="I760" s="1" t="s">
        <v>125</v>
      </c>
      <c r="J760" s="1" t="s">
        <v>2458</v>
      </c>
      <c r="K760" s="1" t="s">
        <v>2487</v>
      </c>
      <c r="L760">
        <f>ROUNDUP(IF(B760&gt;$D$4,0,($D$4-B760+1)/365),0)</f>
        <v>0</v>
      </c>
      <c r="M760">
        <f>ROUNDUP(IF(B760&gt;$D$5,0,($D$5-B760+1)/365),0)</f>
        <v>0</v>
      </c>
      <c r="N760" s="28">
        <f>IF(OR(L760=1,M760=1),IF(B760+364&lt;=$D$5,(B760+364-$D$4+1)/365,IF(B760&gt;$D$4,($D$5-B760+1)/365,$D$6/365)),0)</f>
        <v>0</v>
      </c>
      <c r="O760" s="28">
        <f>'Data &amp; Parameter'!$E$16*'Data &amp; Parameter'!$E$17*('Data &amp; Parameter'!$E$18+'Data &amp; Parameter'!$E$19)*'Data &amp; Parameter'!$E$20*'Data &amp; Parameter'!$E$37*N760</f>
        <v>0</v>
      </c>
      <c r="P760">
        <f>ROUNDUP(IF(D760&gt;$D$4,0,($D$4-D760+1)/365),0)</f>
        <v>0</v>
      </c>
      <c r="Q760">
        <f>ROUNDUP(IF(D760&gt;$D$5,0,($D$5-D760+1)/365),0)</f>
        <v>0</v>
      </c>
      <c r="R760" s="28">
        <f>IF(OR(P760=1,Q760=1),IF(D760+364&lt;=$D$5,(D760+364-$D$4+1)/365,IF(D760&gt;$D$4,($D$5-D760+1)/365,$D$6/365)),0)</f>
        <v>0</v>
      </c>
      <c r="S760" s="28">
        <f>'Data &amp; Parameter'!$E$16*'Data &amp; Parameter'!$E$17*('Data &amp; Parameter'!$E$18+'Data &amp; Parameter'!$E$19)*'Data &amp; Parameter'!$E$20*'Data &amp; Parameter'!$E$37*R760</f>
        <v>0</v>
      </c>
      <c r="T760" s="28">
        <f t="shared" si="11"/>
        <v>0</v>
      </c>
    </row>
    <row r="761" spans="1:20" ht="15.75" customHeight="1" x14ac:dyDescent="0.35">
      <c r="A761">
        <v>754</v>
      </c>
      <c r="B761" s="76">
        <v>44235</v>
      </c>
      <c r="C761" s="1" t="s">
        <v>2509</v>
      </c>
      <c r="D761" s="76">
        <v>44235</v>
      </c>
      <c r="E761" s="1" t="s">
        <v>2510</v>
      </c>
      <c r="F761" s="1" t="s">
        <v>2511</v>
      </c>
      <c r="G761" s="1" t="s">
        <v>123</v>
      </c>
      <c r="H761" s="1" t="s">
        <v>124</v>
      </c>
      <c r="I761" s="1" t="s">
        <v>125</v>
      </c>
      <c r="J761" s="1" t="s">
        <v>2458</v>
      </c>
      <c r="K761" s="1" t="s">
        <v>2487</v>
      </c>
      <c r="L761">
        <f>ROUNDUP(IF(B761&gt;$D$4,0,($D$4-B761+1)/365),0)</f>
        <v>0</v>
      </c>
      <c r="M761">
        <f>ROUNDUP(IF(B761&gt;$D$5,0,($D$5-B761+1)/365),0)</f>
        <v>0</v>
      </c>
      <c r="N761" s="28">
        <f>IF(OR(L761=1,M761=1),IF(B761+364&lt;=$D$5,(B761+364-$D$4+1)/365,IF(B761&gt;$D$4,($D$5-B761+1)/365,$D$6/365)),0)</f>
        <v>0</v>
      </c>
      <c r="O761" s="28">
        <f>'Data &amp; Parameter'!$E$16*'Data &amp; Parameter'!$E$17*('Data &amp; Parameter'!$E$18+'Data &amp; Parameter'!$E$19)*'Data &amp; Parameter'!$E$20*'Data &amp; Parameter'!$E$37*N761</f>
        <v>0</v>
      </c>
      <c r="P761">
        <f>ROUNDUP(IF(D761&gt;$D$4,0,($D$4-D761+1)/365),0)</f>
        <v>0</v>
      </c>
      <c r="Q761">
        <f>ROUNDUP(IF(D761&gt;$D$5,0,($D$5-D761+1)/365),0)</f>
        <v>0</v>
      </c>
      <c r="R761" s="28">
        <f>IF(OR(P761=1,Q761=1),IF(D761+364&lt;=$D$5,(D761+364-$D$4+1)/365,IF(D761&gt;$D$4,($D$5-D761+1)/365,$D$6/365)),0)</f>
        <v>0</v>
      </c>
      <c r="S761" s="28">
        <f>'Data &amp; Parameter'!$E$16*'Data &amp; Parameter'!$E$17*('Data &amp; Parameter'!$E$18+'Data &amp; Parameter'!$E$19)*'Data &amp; Parameter'!$E$20*'Data &amp; Parameter'!$E$37*R761</f>
        <v>0</v>
      </c>
      <c r="T761" s="28">
        <f t="shared" si="11"/>
        <v>0</v>
      </c>
    </row>
    <row r="762" spans="1:20" ht="15.75" customHeight="1" x14ac:dyDescent="0.35">
      <c r="A762">
        <v>755</v>
      </c>
      <c r="B762" s="76">
        <v>44235</v>
      </c>
      <c r="C762" s="1" t="s">
        <v>2512</v>
      </c>
      <c r="D762" s="76">
        <v>44235</v>
      </c>
      <c r="E762" s="1" t="s">
        <v>2513</v>
      </c>
      <c r="F762" s="1" t="s">
        <v>2514</v>
      </c>
      <c r="G762" s="1" t="s">
        <v>123</v>
      </c>
      <c r="H762" s="1" t="s">
        <v>124</v>
      </c>
      <c r="I762" s="1" t="s">
        <v>125</v>
      </c>
      <c r="J762" s="1" t="s">
        <v>2458</v>
      </c>
      <c r="K762" s="1" t="s">
        <v>2487</v>
      </c>
      <c r="L762">
        <f>ROUNDUP(IF(B762&gt;$D$4,0,($D$4-B762+1)/365),0)</f>
        <v>0</v>
      </c>
      <c r="M762">
        <f>ROUNDUP(IF(B762&gt;$D$5,0,($D$5-B762+1)/365),0)</f>
        <v>0</v>
      </c>
      <c r="N762" s="28">
        <f>IF(OR(L762=1,M762=1),IF(B762+364&lt;=$D$5,(B762+364-$D$4+1)/365,IF(B762&gt;$D$4,($D$5-B762+1)/365,$D$6/365)),0)</f>
        <v>0</v>
      </c>
      <c r="O762" s="28">
        <f>'Data &amp; Parameter'!$E$16*'Data &amp; Parameter'!$E$17*('Data &amp; Parameter'!$E$18+'Data &amp; Parameter'!$E$19)*'Data &amp; Parameter'!$E$20*'Data &amp; Parameter'!$E$37*N762</f>
        <v>0</v>
      </c>
      <c r="P762">
        <f>ROUNDUP(IF(D762&gt;$D$4,0,($D$4-D762+1)/365),0)</f>
        <v>0</v>
      </c>
      <c r="Q762">
        <f>ROUNDUP(IF(D762&gt;$D$5,0,($D$5-D762+1)/365),0)</f>
        <v>0</v>
      </c>
      <c r="R762" s="28">
        <f>IF(OR(P762=1,Q762=1),IF(D762+364&lt;=$D$5,(D762+364-$D$4+1)/365,IF(D762&gt;$D$4,($D$5-D762+1)/365,$D$6/365)),0)</f>
        <v>0</v>
      </c>
      <c r="S762" s="28">
        <f>'Data &amp; Parameter'!$E$16*'Data &amp; Parameter'!$E$17*('Data &amp; Parameter'!$E$18+'Data &amp; Parameter'!$E$19)*'Data &amp; Parameter'!$E$20*'Data &amp; Parameter'!$E$37*R762</f>
        <v>0</v>
      </c>
      <c r="T762" s="28">
        <f t="shared" si="11"/>
        <v>0</v>
      </c>
    </row>
    <row r="763" spans="1:20" ht="15.75" customHeight="1" x14ac:dyDescent="0.35">
      <c r="A763">
        <v>756</v>
      </c>
      <c r="B763" s="76">
        <v>44235</v>
      </c>
      <c r="C763" s="1" t="s">
        <v>2515</v>
      </c>
      <c r="D763" s="76">
        <v>44235</v>
      </c>
      <c r="E763" s="1" t="s">
        <v>2516</v>
      </c>
      <c r="F763" s="1" t="s">
        <v>2517</v>
      </c>
      <c r="G763" s="1" t="s">
        <v>123</v>
      </c>
      <c r="H763" s="1" t="s">
        <v>124</v>
      </c>
      <c r="I763" s="1" t="s">
        <v>125</v>
      </c>
      <c r="J763" s="1" t="s">
        <v>2458</v>
      </c>
      <c r="K763" s="1" t="s">
        <v>2487</v>
      </c>
      <c r="L763">
        <f>ROUNDUP(IF(B763&gt;$D$4,0,($D$4-B763+1)/365),0)</f>
        <v>0</v>
      </c>
      <c r="M763">
        <f>ROUNDUP(IF(B763&gt;$D$5,0,($D$5-B763+1)/365),0)</f>
        <v>0</v>
      </c>
      <c r="N763" s="28">
        <f>IF(OR(L763=1,M763=1),IF(B763+364&lt;=$D$5,(B763+364-$D$4+1)/365,IF(B763&gt;$D$4,($D$5-B763+1)/365,$D$6/365)),0)</f>
        <v>0</v>
      </c>
      <c r="O763" s="28">
        <f>'Data &amp; Parameter'!$E$16*'Data &amp; Parameter'!$E$17*('Data &amp; Parameter'!$E$18+'Data &amp; Parameter'!$E$19)*'Data &amp; Parameter'!$E$20*'Data &amp; Parameter'!$E$37*N763</f>
        <v>0</v>
      </c>
      <c r="P763">
        <f>ROUNDUP(IF(D763&gt;$D$4,0,($D$4-D763+1)/365),0)</f>
        <v>0</v>
      </c>
      <c r="Q763">
        <f>ROUNDUP(IF(D763&gt;$D$5,0,($D$5-D763+1)/365),0)</f>
        <v>0</v>
      </c>
      <c r="R763" s="28">
        <f>IF(OR(P763=1,Q763=1),IF(D763+364&lt;=$D$5,(D763+364-$D$4+1)/365,IF(D763&gt;$D$4,($D$5-D763+1)/365,$D$6/365)),0)</f>
        <v>0</v>
      </c>
      <c r="S763" s="28">
        <f>'Data &amp; Parameter'!$E$16*'Data &amp; Parameter'!$E$17*('Data &amp; Parameter'!$E$18+'Data &amp; Parameter'!$E$19)*'Data &amp; Parameter'!$E$20*'Data &amp; Parameter'!$E$37*R763</f>
        <v>0</v>
      </c>
      <c r="T763" s="28">
        <f t="shared" si="11"/>
        <v>0</v>
      </c>
    </row>
    <row r="764" spans="1:20" ht="15.75" customHeight="1" x14ac:dyDescent="0.35">
      <c r="A764">
        <v>757</v>
      </c>
      <c r="B764" s="76">
        <v>44235</v>
      </c>
      <c r="C764" s="1" t="s">
        <v>2518</v>
      </c>
      <c r="D764" s="76">
        <v>44235</v>
      </c>
      <c r="E764" s="1" t="s">
        <v>2519</v>
      </c>
      <c r="F764" s="1" t="s">
        <v>2520</v>
      </c>
      <c r="G764" s="1" t="s">
        <v>123</v>
      </c>
      <c r="H764" s="1" t="s">
        <v>124</v>
      </c>
      <c r="I764" s="1" t="s">
        <v>125</v>
      </c>
      <c r="J764" s="1" t="s">
        <v>2458</v>
      </c>
      <c r="K764" s="1" t="s">
        <v>2487</v>
      </c>
      <c r="L764">
        <f>ROUNDUP(IF(B764&gt;$D$4,0,($D$4-B764+1)/365),0)</f>
        <v>0</v>
      </c>
      <c r="M764">
        <f>ROUNDUP(IF(B764&gt;$D$5,0,($D$5-B764+1)/365),0)</f>
        <v>0</v>
      </c>
      <c r="N764" s="28">
        <f>IF(OR(L764=1,M764=1),IF(B764+364&lt;=$D$5,(B764+364-$D$4+1)/365,IF(B764&gt;$D$4,($D$5-B764+1)/365,$D$6/365)),0)</f>
        <v>0</v>
      </c>
      <c r="O764" s="28">
        <f>'Data &amp; Parameter'!$E$16*'Data &amp; Parameter'!$E$17*('Data &amp; Parameter'!$E$18+'Data &amp; Parameter'!$E$19)*'Data &amp; Parameter'!$E$20*'Data &amp; Parameter'!$E$37*N764</f>
        <v>0</v>
      </c>
      <c r="P764">
        <f>ROUNDUP(IF(D764&gt;$D$4,0,($D$4-D764+1)/365),0)</f>
        <v>0</v>
      </c>
      <c r="Q764">
        <f>ROUNDUP(IF(D764&gt;$D$5,0,($D$5-D764+1)/365),0)</f>
        <v>0</v>
      </c>
      <c r="R764" s="28">
        <f>IF(OR(P764=1,Q764=1),IF(D764+364&lt;=$D$5,(D764+364-$D$4+1)/365,IF(D764&gt;$D$4,($D$5-D764+1)/365,$D$6/365)),0)</f>
        <v>0</v>
      </c>
      <c r="S764" s="28">
        <f>'Data &amp; Parameter'!$E$16*'Data &amp; Parameter'!$E$17*('Data &amp; Parameter'!$E$18+'Data &amp; Parameter'!$E$19)*'Data &amp; Parameter'!$E$20*'Data &amp; Parameter'!$E$37*R764</f>
        <v>0</v>
      </c>
      <c r="T764" s="28">
        <f t="shared" si="11"/>
        <v>0</v>
      </c>
    </row>
    <row r="765" spans="1:20" ht="15.75" customHeight="1" x14ac:dyDescent="0.35">
      <c r="A765">
        <v>758</v>
      </c>
      <c r="B765" s="76">
        <v>44235</v>
      </c>
      <c r="C765" s="1" t="s">
        <v>2521</v>
      </c>
      <c r="D765" s="76">
        <v>44235</v>
      </c>
      <c r="E765" s="1" t="s">
        <v>2522</v>
      </c>
      <c r="F765" s="1" t="s">
        <v>2523</v>
      </c>
      <c r="G765" s="1" t="s">
        <v>123</v>
      </c>
      <c r="H765" s="1" t="s">
        <v>124</v>
      </c>
      <c r="I765" s="1" t="s">
        <v>125</v>
      </c>
      <c r="J765" s="1" t="s">
        <v>2458</v>
      </c>
      <c r="K765" s="1" t="s">
        <v>2487</v>
      </c>
      <c r="L765">
        <f>ROUNDUP(IF(B765&gt;$D$4,0,($D$4-B765+1)/365),0)</f>
        <v>0</v>
      </c>
      <c r="M765">
        <f>ROUNDUP(IF(B765&gt;$D$5,0,($D$5-B765+1)/365),0)</f>
        <v>0</v>
      </c>
      <c r="N765" s="28">
        <f>IF(OR(L765=1,M765=1),IF(B765+364&lt;=$D$5,(B765+364-$D$4+1)/365,IF(B765&gt;$D$4,($D$5-B765+1)/365,$D$6/365)),0)</f>
        <v>0</v>
      </c>
      <c r="O765" s="28">
        <f>'Data &amp; Parameter'!$E$16*'Data &amp; Parameter'!$E$17*('Data &amp; Parameter'!$E$18+'Data &amp; Parameter'!$E$19)*'Data &amp; Parameter'!$E$20*'Data &amp; Parameter'!$E$37*N765</f>
        <v>0</v>
      </c>
      <c r="P765">
        <f>ROUNDUP(IF(D765&gt;$D$4,0,($D$4-D765+1)/365),0)</f>
        <v>0</v>
      </c>
      <c r="Q765">
        <f>ROUNDUP(IF(D765&gt;$D$5,0,($D$5-D765+1)/365),0)</f>
        <v>0</v>
      </c>
      <c r="R765" s="28">
        <f>IF(OR(P765=1,Q765=1),IF(D765+364&lt;=$D$5,(D765+364-$D$4+1)/365,IF(D765&gt;$D$4,($D$5-D765+1)/365,$D$6/365)),0)</f>
        <v>0</v>
      </c>
      <c r="S765" s="28">
        <f>'Data &amp; Parameter'!$E$16*'Data &amp; Parameter'!$E$17*('Data &amp; Parameter'!$E$18+'Data &amp; Parameter'!$E$19)*'Data &amp; Parameter'!$E$20*'Data &amp; Parameter'!$E$37*R765</f>
        <v>0</v>
      </c>
      <c r="T765" s="28">
        <f t="shared" si="11"/>
        <v>0</v>
      </c>
    </row>
    <row r="766" spans="1:20" ht="15.75" customHeight="1" x14ac:dyDescent="0.35">
      <c r="A766">
        <v>759</v>
      </c>
      <c r="B766" s="76">
        <v>44235</v>
      </c>
      <c r="C766" s="1" t="s">
        <v>2524</v>
      </c>
      <c r="D766" s="76">
        <v>44235</v>
      </c>
      <c r="E766" s="1" t="s">
        <v>2525</v>
      </c>
      <c r="F766" s="1" t="s">
        <v>2526</v>
      </c>
      <c r="G766" s="1" t="s">
        <v>123</v>
      </c>
      <c r="H766" s="1" t="s">
        <v>124</v>
      </c>
      <c r="I766" s="1" t="s">
        <v>125</v>
      </c>
      <c r="J766" s="1" t="s">
        <v>2458</v>
      </c>
      <c r="K766" s="1" t="s">
        <v>2487</v>
      </c>
      <c r="L766">
        <f>ROUNDUP(IF(B766&gt;$D$4,0,($D$4-B766+1)/365),0)</f>
        <v>0</v>
      </c>
      <c r="M766">
        <f>ROUNDUP(IF(B766&gt;$D$5,0,($D$5-B766+1)/365),0)</f>
        <v>0</v>
      </c>
      <c r="N766" s="28">
        <f>IF(OR(L766=1,M766=1),IF(B766+364&lt;=$D$5,(B766+364-$D$4+1)/365,IF(B766&gt;$D$4,($D$5-B766+1)/365,$D$6/365)),0)</f>
        <v>0</v>
      </c>
      <c r="O766" s="28">
        <f>'Data &amp; Parameter'!$E$16*'Data &amp; Parameter'!$E$17*('Data &amp; Parameter'!$E$18+'Data &amp; Parameter'!$E$19)*'Data &amp; Parameter'!$E$20*'Data &amp; Parameter'!$E$37*N766</f>
        <v>0</v>
      </c>
      <c r="P766">
        <f>ROUNDUP(IF(D766&gt;$D$4,0,($D$4-D766+1)/365),0)</f>
        <v>0</v>
      </c>
      <c r="Q766">
        <f>ROUNDUP(IF(D766&gt;$D$5,0,($D$5-D766+1)/365),0)</f>
        <v>0</v>
      </c>
      <c r="R766" s="28">
        <f>IF(OR(P766=1,Q766=1),IF(D766+364&lt;=$D$5,(D766+364-$D$4+1)/365,IF(D766&gt;$D$4,($D$5-D766+1)/365,$D$6/365)),0)</f>
        <v>0</v>
      </c>
      <c r="S766" s="28">
        <f>'Data &amp; Parameter'!$E$16*'Data &amp; Parameter'!$E$17*('Data &amp; Parameter'!$E$18+'Data &amp; Parameter'!$E$19)*'Data &amp; Parameter'!$E$20*'Data &amp; Parameter'!$E$37*R766</f>
        <v>0</v>
      </c>
      <c r="T766" s="28">
        <f t="shared" si="11"/>
        <v>0</v>
      </c>
    </row>
    <row r="767" spans="1:20" ht="15.75" customHeight="1" x14ac:dyDescent="0.35">
      <c r="A767">
        <v>760</v>
      </c>
      <c r="B767" s="76">
        <v>44235</v>
      </c>
      <c r="C767" s="1" t="s">
        <v>2527</v>
      </c>
      <c r="D767" s="76">
        <v>44235</v>
      </c>
      <c r="E767" s="1" t="s">
        <v>2528</v>
      </c>
      <c r="F767" s="1" t="s">
        <v>2529</v>
      </c>
      <c r="G767" s="1" t="s">
        <v>123</v>
      </c>
      <c r="H767" s="1" t="s">
        <v>124</v>
      </c>
      <c r="I767" s="1" t="s">
        <v>125</v>
      </c>
      <c r="J767" s="1" t="s">
        <v>2458</v>
      </c>
      <c r="K767" s="1" t="s">
        <v>2487</v>
      </c>
      <c r="L767">
        <f>ROUNDUP(IF(B767&gt;$D$4,0,($D$4-B767+1)/365),0)</f>
        <v>0</v>
      </c>
      <c r="M767">
        <f>ROUNDUP(IF(B767&gt;$D$5,0,($D$5-B767+1)/365),0)</f>
        <v>0</v>
      </c>
      <c r="N767" s="28">
        <f>IF(OR(L767=1,M767=1),IF(B767+364&lt;=$D$5,(B767+364-$D$4+1)/365,IF(B767&gt;$D$4,($D$5-B767+1)/365,$D$6/365)),0)</f>
        <v>0</v>
      </c>
      <c r="O767" s="28">
        <f>'Data &amp; Parameter'!$E$16*'Data &amp; Parameter'!$E$17*('Data &amp; Parameter'!$E$18+'Data &amp; Parameter'!$E$19)*'Data &amp; Parameter'!$E$20*'Data &amp; Parameter'!$E$37*N767</f>
        <v>0</v>
      </c>
      <c r="P767">
        <f>ROUNDUP(IF(D767&gt;$D$4,0,($D$4-D767+1)/365),0)</f>
        <v>0</v>
      </c>
      <c r="Q767">
        <f>ROUNDUP(IF(D767&gt;$D$5,0,($D$5-D767+1)/365),0)</f>
        <v>0</v>
      </c>
      <c r="R767" s="28">
        <f>IF(OR(P767=1,Q767=1),IF(D767+364&lt;=$D$5,(D767+364-$D$4+1)/365,IF(D767&gt;$D$4,($D$5-D767+1)/365,$D$6/365)),0)</f>
        <v>0</v>
      </c>
      <c r="S767" s="28">
        <f>'Data &amp; Parameter'!$E$16*'Data &amp; Parameter'!$E$17*('Data &amp; Parameter'!$E$18+'Data &amp; Parameter'!$E$19)*'Data &amp; Parameter'!$E$20*'Data &amp; Parameter'!$E$37*R767</f>
        <v>0</v>
      </c>
      <c r="T767" s="28">
        <f t="shared" si="11"/>
        <v>0</v>
      </c>
    </row>
    <row r="768" spans="1:20" ht="15.75" customHeight="1" x14ac:dyDescent="0.35">
      <c r="A768">
        <v>761</v>
      </c>
      <c r="B768" s="76">
        <v>44235</v>
      </c>
      <c r="C768" s="1" t="s">
        <v>2530</v>
      </c>
      <c r="D768" s="76">
        <v>44235</v>
      </c>
      <c r="E768" s="1" t="s">
        <v>2531</v>
      </c>
      <c r="F768" s="1" t="s">
        <v>2532</v>
      </c>
      <c r="G768" s="1" t="s">
        <v>123</v>
      </c>
      <c r="H768" s="1" t="s">
        <v>124</v>
      </c>
      <c r="I768" s="1" t="s">
        <v>125</v>
      </c>
      <c r="J768" s="1" t="s">
        <v>2533</v>
      </c>
      <c r="K768" s="1" t="s">
        <v>2533</v>
      </c>
      <c r="L768">
        <f>ROUNDUP(IF(B768&gt;$D$4,0,($D$4-B768+1)/365),0)</f>
        <v>0</v>
      </c>
      <c r="M768">
        <f>ROUNDUP(IF(B768&gt;$D$5,0,($D$5-B768+1)/365),0)</f>
        <v>0</v>
      </c>
      <c r="N768" s="28">
        <f>IF(OR(L768=1,M768=1),IF(B768+364&lt;=$D$5,(B768+364-$D$4+1)/365,IF(B768&gt;$D$4,($D$5-B768+1)/365,$D$6/365)),0)</f>
        <v>0</v>
      </c>
      <c r="O768" s="28">
        <f>'Data &amp; Parameter'!$E$16*'Data &amp; Parameter'!$E$17*('Data &amp; Parameter'!$E$18+'Data &amp; Parameter'!$E$19)*'Data &amp; Parameter'!$E$20*'Data &amp; Parameter'!$E$37*N768</f>
        <v>0</v>
      </c>
      <c r="P768">
        <f>ROUNDUP(IF(D768&gt;$D$4,0,($D$4-D768+1)/365),0)</f>
        <v>0</v>
      </c>
      <c r="Q768">
        <f>ROUNDUP(IF(D768&gt;$D$5,0,($D$5-D768+1)/365),0)</f>
        <v>0</v>
      </c>
      <c r="R768" s="28">
        <f>IF(OR(P768=1,Q768=1),IF(D768+364&lt;=$D$5,(D768+364-$D$4+1)/365,IF(D768&gt;$D$4,($D$5-D768+1)/365,$D$6/365)),0)</f>
        <v>0</v>
      </c>
      <c r="S768" s="28">
        <f>'Data &amp; Parameter'!$E$16*'Data &amp; Parameter'!$E$17*('Data &amp; Parameter'!$E$18+'Data &amp; Parameter'!$E$19)*'Data &amp; Parameter'!$E$20*'Data &amp; Parameter'!$E$37*R768</f>
        <v>0</v>
      </c>
      <c r="T768" s="28">
        <f t="shared" si="11"/>
        <v>0</v>
      </c>
    </row>
    <row r="769" spans="1:20" ht="15.75" customHeight="1" x14ac:dyDescent="0.35">
      <c r="A769">
        <v>762</v>
      </c>
      <c r="B769" s="76">
        <v>44235</v>
      </c>
      <c r="C769" s="1" t="s">
        <v>2534</v>
      </c>
      <c r="D769" s="76">
        <v>44235</v>
      </c>
      <c r="E769" s="1" t="s">
        <v>2535</v>
      </c>
      <c r="F769" s="1" t="s">
        <v>2536</v>
      </c>
      <c r="G769" s="1" t="s">
        <v>123</v>
      </c>
      <c r="H769" s="1" t="s">
        <v>124</v>
      </c>
      <c r="I769" s="1" t="s">
        <v>125</v>
      </c>
      <c r="J769" s="1" t="s">
        <v>2533</v>
      </c>
      <c r="K769" s="1" t="s">
        <v>2537</v>
      </c>
      <c r="L769">
        <f>ROUNDUP(IF(B769&gt;$D$4,0,($D$4-B769+1)/365),0)</f>
        <v>0</v>
      </c>
      <c r="M769">
        <f>ROUNDUP(IF(B769&gt;$D$5,0,($D$5-B769+1)/365),0)</f>
        <v>0</v>
      </c>
      <c r="N769" s="28">
        <f>IF(OR(L769=1,M769=1),IF(B769+364&lt;=$D$5,(B769+364-$D$4+1)/365,IF(B769&gt;$D$4,($D$5-B769+1)/365,$D$6/365)),0)</f>
        <v>0</v>
      </c>
      <c r="O769" s="28">
        <f>'Data &amp; Parameter'!$E$16*'Data &amp; Parameter'!$E$17*('Data &amp; Parameter'!$E$18+'Data &amp; Parameter'!$E$19)*'Data &amp; Parameter'!$E$20*'Data &amp; Parameter'!$E$37*N769</f>
        <v>0</v>
      </c>
      <c r="P769">
        <f>ROUNDUP(IF(D769&gt;$D$4,0,($D$4-D769+1)/365),0)</f>
        <v>0</v>
      </c>
      <c r="Q769">
        <f>ROUNDUP(IF(D769&gt;$D$5,0,($D$5-D769+1)/365),0)</f>
        <v>0</v>
      </c>
      <c r="R769" s="28">
        <f>IF(OR(P769=1,Q769=1),IF(D769+364&lt;=$D$5,(D769+364-$D$4+1)/365,IF(D769&gt;$D$4,($D$5-D769+1)/365,$D$6/365)),0)</f>
        <v>0</v>
      </c>
      <c r="S769" s="28">
        <f>'Data &amp; Parameter'!$E$16*'Data &amp; Parameter'!$E$17*('Data &amp; Parameter'!$E$18+'Data &amp; Parameter'!$E$19)*'Data &amp; Parameter'!$E$20*'Data &amp; Parameter'!$E$37*R769</f>
        <v>0</v>
      </c>
      <c r="T769" s="28">
        <f t="shared" si="11"/>
        <v>0</v>
      </c>
    </row>
    <row r="770" spans="1:20" ht="15.75" customHeight="1" x14ac:dyDescent="0.35">
      <c r="A770">
        <v>763</v>
      </c>
      <c r="B770" s="76">
        <v>44235</v>
      </c>
      <c r="C770" s="1" t="s">
        <v>2538</v>
      </c>
      <c r="D770" s="76">
        <v>44235</v>
      </c>
      <c r="E770" s="1" t="s">
        <v>2539</v>
      </c>
      <c r="F770" s="1" t="s">
        <v>2540</v>
      </c>
      <c r="G770" s="1" t="s">
        <v>123</v>
      </c>
      <c r="H770" s="1" t="s">
        <v>124</v>
      </c>
      <c r="I770" s="1" t="s">
        <v>125</v>
      </c>
      <c r="J770" s="1" t="s">
        <v>2533</v>
      </c>
      <c r="K770" s="1" t="s">
        <v>2537</v>
      </c>
      <c r="L770">
        <f>ROUNDUP(IF(B770&gt;$D$4,0,($D$4-B770+1)/365),0)</f>
        <v>0</v>
      </c>
      <c r="M770">
        <f>ROUNDUP(IF(B770&gt;$D$5,0,($D$5-B770+1)/365),0)</f>
        <v>0</v>
      </c>
      <c r="N770" s="28">
        <f>IF(OR(L770=1,M770=1),IF(B770+364&lt;=$D$5,(B770+364-$D$4+1)/365,IF(B770&gt;$D$4,($D$5-B770+1)/365,$D$6/365)),0)</f>
        <v>0</v>
      </c>
      <c r="O770" s="28">
        <f>'Data &amp; Parameter'!$E$16*'Data &amp; Parameter'!$E$17*('Data &amp; Parameter'!$E$18+'Data &amp; Parameter'!$E$19)*'Data &amp; Parameter'!$E$20*'Data &amp; Parameter'!$E$37*N770</f>
        <v>0</v>
      </c>
      <c r="P770">
        <f>ROUNDUP(IF(D770&gt;$D$4,0,($D$4-D770+1)/365),0)</f>
        <v>0</v>
      </c>
      <c r="Q770">
        <f>ROUNDUP(IF(D770&gt;$D$5,0,($D$5-D770+1)/365),0)</f>
        <v>0</v>
      </c>
      <c r="R770" s="28">
        <f>IF(OR(P770=1,Q770=1),IF(D770+364&lt;=$D$5,(D770+364-$D$4+1)/365,IF(D770&gt;$D$4,($D$5-D770+1)/365,$D$6/365)),0)</f>
        <v>0</v>
      </c>
      <c r="S770" s="28">
        <f>'Data &amp; Parameter'!$E$16*'Data &amp; Parameter'!$E$17*('Data &amp; Parameter'!$E$18+'Data &amp; Parameter'!$E$19)*'Data &amp; Parameter'!$E$20*'Data &amp; Parameter'!$E$37*R770</f>
        <v>0</v>
      </c>
      <c r="T770" s="28">
        <f t="shared" si="11"/>
        <v>0</v>
      </c>
    </row>
    <row r="771" spans="1:20" ht="15.75" customHeight="1" x14ac:dyDescent="0.35">
      <c r="A771">
        <v>764</v>
      </c>
      <c r="B771" s="76">
        <v>44235</v>
      </c>
      <c r="C771" s="1" t="s">
        <v>2541</v>
      </c>
      <c r="D771" s="76">
        <v>44235</v>
      </c>
      <c r="E771" s="1" t="s">
        <v>2542</v>
      </c>
      <c r="F771" s="1" t="s">
        <v>2543</v>
      </c>
      <c r="G771" s="1" t="s">
        <v>123</v>
      </c>
      <c r="H771" s="1" t="s">
        <v>124</v>
      </c>
      <c r="I771" s="1" t="s">
        <v>125</v>
      </c>
      <c r="J771" s="1" t="s">
        <v>487</v>
      </c>
      <c r="K771" s="1" t="s">
        <v>2544</v>
      </c>
      <c r="L771">
        <f>ROUNDUP(IF(B771&gt;$D$4,0,($D$4-B771+1)/365),0)</f>
        <v>0</v>
      </c>
      <c r="M771">
        <f>ROUNDUP(IF(B771&gt;$D$5,0,($D$5-B771+1)/365),0)</f>
        <v>0</v>
      </c>
      <c r="N771" s="28">
        <f>IF(OR(L771=1,M771=1),IF(B771+364&lt;=$D$5,(B771+364-$D$4+1)/365,IF(B771&gt;$D$4,($D$5-B771+1)/365,$D$6/365)),0)</f>
        <v>0</v>
      </c>
      <c r="O771" s="28">
        <f>'Data &amp; Parameter'!$E$16*'Data &amp; Parameter'!$E$17*('Data &amp; Parameter'!$E$18+'Data &amp; Parameter'!$E$19)*'Data &amp; Parameter'!$E$20*'Data &amp; Parameter'!$E$37*N771</f>
        <v>0</v>
      </c>
      <c r="P771">
        <f>ROUNDUP(IF(D771&gt;$D$4,0,($D$4-D771+1)/365),0)</f>
        <v>0</v>
      </c>
      <c r="Q771">
        <f>ROUNDUP(IF(D771&gt;$D$5,0,($D$5-D771+1)/365),0)</f>
        <v>0</v>
      </c>
      <c r="R771" s="28">
        <f>IF(OR(P771=1,Q771=1),IF(D771+364&lt;=$D$5,(D771+364-$D$4+1)/365,IF(D771&gt;$D$4,($D$5-D771+1)/365,$D$6/365)),0)</f>
        <v>0</v>
      </c>
      <c r="S771" s="28">
        <f>'Data &amp; Parameter'!$E$16*'Data &amp; Parameter'!$E$17*('Data &amp; Parameter'!$E$18+'Data &amp; Parameter'!$E$19)*'Data &amp; Parameter'!$E$20*'Data &amp; Parameter'!$E$37*R771</f>
        <v>0</v>
      </c>
      <c r="T771" s="28">
        <f t="shared" si="11"/>
        <v>0</v>
      </c>
    </row>
    <row r="772" spans="1:20" ht="15.75" customHeight="1" x14ac:dyDescent="0.35">
      <c r="A772">
        <v>765</v>
      </c>
      <c r="B772" s="76">
        <v>44235</v>
      </c>
      <c r="C772" s="1" t="s">
        <v>2545</v>
      </c>
      <c r="D772" s="76">
        <v>44235</v>
      </c>
      <c r="E772" s="1" t="s">
        <v>2546</v>
      </c>
      <c r="F772" s="1" t="s">
        <v>2547</v>
      </c>
      <c r="G772" s="1" t="s">
        <v>123</v>
      </c>
      <c r="H772" s="1" t="s">
        <v>124</v>
      </c>
      <c r="I772" s="1" t="s">
        <v>125</v>
      </c>
      <c r="J772" s="1" t="s">
        <v>1507</v>
      </c>
      <c r="K772" s="1" t="s">
        <v>1507</v>
      </c>
      <c r="L772">
        <f>ROUNDUP(IF(B772&gt;$D$4,0,($D$4-B772+1)/365),0)</f>
        <v>0</v>
      </c>
      <c r="M772">
        <f>ROUNDUP(IF(B772&gt;$D$5,0,($D$5-B772+1)/365),0)</f>
        <v>0</v>
      </c>
      <c r="N772" s="28">
        <f>IF(OR(L772=1,M772=1),IF(B772+364&lt;=$D$5,(B772+364-$D$4+1)/365,IF(B772&gt;$D$4,($D$5-B772+1)/365,$D$6/365)),0)</f>
        <v>0</v>
      </c>
      <c r="O772" s="28">
        <f>'Data &amp; Parameter'!$E$16*'Data &amp; Parameter'!$E$17*('Data &amp; Parameter'!$E$18+'Data &amp; Parameter'!$E$19)*'Data &amp; Parameter'!$E$20*'Data &amp; Parameter'!$E$37*N772</f>
        <v>0</v>
      </c>
      <c r="P772">
        <f>ROUNDUP(IF(D772&gt;$D$4,0,($D$4-D772+1)/365),0)</f>
        <v>0</v>
      </c>
      <c r="Q772">
        <f>ROUNDUP(IF(D772&gt;$D$5,0,($D$5-D772+1)/365),0)</f>
        <v>0</v>
      </c>
      <c r="R772" s="28">
        <f>IF(OR(P772=1,Q772=1),IF(D772+364&lt;=$D$5,(D772+364-$D$4+1)/365,IF(D772&gt;$D$4,($D$5-D772+1)/365,$D$6/365)),0)</f>
        <v>0</v>
      </c>
      <c r="S772" s="28">
        <f>'Data &amp; Parameter'!$E$16*'Data &amp; Parameter'!$E$17*('Data &amp; Parameter'!$E$18+'Data &amp; Parameter'!$E$19)*'Data &amp; Parameter'!$E$20*'Data &amp; Parameter'!$E$37*R772</f>
        <v>0</v>
      </c>
      <c r="T772" s="28">
        <f t="shared" si="11"/>
        <v>0</v>
      </c>
    </row>
    <row r="773" spans="1:20" ht="15.75" customHeight="1" x14ac:dyDescent="0.35">
      <c r="A773">
        <v>766</v>
      </c>
      <c r="B773" s="76">
        <v>44235</v>
      </c>
      <c r="C773" s="1" t="s">
        <v>2548</v>
      </c>
      <c r="D773" s="76">
        <v>44235</v>
      </c>
      <c r="E773" s="1" t="s">
        <v>2549</v>
      </c>
      <c r="F773" s="1" t="s">
        <v>2550</v>
      </c>
      <c r="G773" s="1" t="s">
        <v>123</v>
      </c>
      <c r="H773" s="1" t="s">
        <v>124</v>
      </c>
      <c r="I773" s="1" t="s">
        <v>125</v>
      </c>
      <c r="J773" s="1" t="s">
        <v>1507</v>
      </c>
      <c r="K773" s="1" t="s">
        <v>1507</v>
      </c>
      <c r="L773">
        <f>ROUNDUP(IF(B773&gt;$D$4,0,($D$4-B773+1)/365),0)</f>
        <v>0</v>
      </c>
      <c r="M773">
        <f>ROUNDUP(IF(B773&gt;$D$5,0,($D$5-B773+1)/365),0)</f>
        <v>0</v>
      </c>
      <c r="N773" s="28">
        <f>IF(OR(L773=1,M773=1),IF(B773+364&lt;=$D$5,(B773+364-$D$4+1)/365,IF(B773&gt;$D$4,($D$5-B773+1)/365,$D$6/365)),0)</f>
        <v>0</v>
      </c>
      <c r="O773" s="28">
        <f>'Data &amp; Parameter'!$E$16*'Data &amp; Parameter'!$E$17*('Data &amp; Parameter'!$E$18+'Data &amp; Parameter'!$E$19)*'Data &amp; Parameter'!$E$20*'Data &amp; Parameter'!$E$37*N773</f>
        <v>0</v>
      </c>
      <c r="P773">
        <f>ROUNDUP(IF(D773&gt;$D$4,0,($D$4-D773+1)/365),0)</f>
        <v>0</v>
      </c>
      <c r="Q773">
        <f>ROUNDUP(IF(D773&gt;$D$5,0,($D$5-D773+1)/365),0)</f>
        <v>0</v>
      </c>
      <c r="R773" s="28">
        <f>IF(OR(P773=1,Q773=1),IF(D773+364&lt;=$D$5,(D773+364-$D$4+1)/365,IF(D773&gt;$D$4,($D$5-D773+1)/365,$D$6/365)),0)</f>
        <v>0</v>
      </c>
      <c r="S773" s="28">
        <f>'Data &amp; Parameter'!$E$16*'Data &amp; Parameter'!$E$17*('Data &amp; Parameter'!$E$18+'Data &amp; Parameter'!$E$19)*'Data &amp; Parameter'!$E$20*'Data &amp; Parameter'!$E$37*R773</f>
        <v>0</v>
      </c>
      <c r="T773" s="28">
        <f t="shared" si="11"/>
        <v>0</v>
      </c>
    </row>
    <row r="774" spans="1:20" ht="15.75" customHeight="1" x14ac:dyDescent="0.35">
      <c r="A774">
        <v>767</v>
      </c>
      <c r="B774" s="76">
        <v>44235</v>
      </c>
      <c r="C774" s="1" t="s">
        <v>2551</v>
      </c>
      <c r="D774" s="76">
        <v>44235</v>
      </c>
      <c r="E774" s="1" t="s">
        <v>2552</v>
      </c>
      <c r="F774" s="1" t="s">
        <v>2553</v>
      </c>
      <c r="G774" s="1" t="s">
        <v>123</v>
      </c>
      <c r="H774" s="1" t="s">
        <v>124</v>
      </c>
      <c r="I774" s="1" t="s">
        <v>125</v>
      </c>
      <c r="J774" s="1" t="s">
        <v>1507</v>
      </c>
      <c r="K774" s="1" t="s">
        <v>1507</v>
      </c>
      <c r="L774">
        <f>ROUNDUP(IF(B774&gt;$D$4,0,($D$4-B774+1)/365),0)</f>
        <v>0</v>
      </c>
      <c r="M774">
        <f>ROUNDUP(IF(B774&gt;$D$5,0,($D$5-B774+1)/365),0)</f>
        <v>0</v>
      </c>
      <c r="N774" s="28">
        <f>IF(OR(L774=1,M774=1),IF(B774+364&lt;=$D$5,(B774+364-$D$4+1)/365,IF(B774&gt;$D$4,($D$5-B774+1)/365,$D$6/365)),0)</f>
        <v>0</v>
      </c>
      <c r="O774" s="28">
        <f>'Data &amp; Parameter'!$E$16*'Data &amp; Parameter'!$E$17*('Data &amp; Parameter'!$E$18+'Data &amp; Parameter'!$E$19)*'Data &amp; Parameter'!$E$20*'Data &amp; Parameter'!$E$37*N774</f>
        <v>0</v>
      </c>
      <c r="P774">
        <f>ROUNDUP(IF(D774&gt;$D$4,0,($D$4-D774+1)/365),0)</f>
        <v>0</v>
      </c>
      <c r="Q774">
        <f>ROUNDUP(IF(D774&gt;$D$5,0,($D$5-D774+1)/365),0)</f>
        <v>0</v>
      </c>
      <c r="R774" s="28">
        <f>IF(OR(P774=1,Q774=1),IF(D774+364&lt;=$D$5,(D774+364-$D$4+1)/365,IF(D774&gt;$D$4,($D$5-D774+1)/365,$D$6/365)),0)</f>
        <v>0</v>
      </c>
      <c r="S774" s="28">
        <f>'Data &amp; Parameter'!$E$16*'Data &amp; Parameter'!$E$17*('Data &amp; Parameter'!$E$18+'Data &amp; Parameter'!$E$19)*'Data &amp; Parameter'!$E$20*'Data &amp; Parameter'!$E$37*R774</f>
        <v>0</v>
      </c>
      <c r="T774" s="28">
        <f t="shared" si="11"/>
        <v>0</v>
      </c>
    </row>
    <row r="775" spans="1:20" ht="15.75" customHeight="1" x14ac:dyDescent="0.35">
      <c r="A775">
        <v>768</v>
      </c>
      <c r="B775" s="76">
        <v>44235</v>
      </c>
      <c r="C775" s="1" t="s">
        <v>2554</v>
      </c>
      <c r="D775" s="76">
        <v>44235</v>
      </c>
      <c r="E775" s="1" t="s">
        <v>2555</v>
      </c>
      <c r="F775" s="1" t="s">
        <v>2556</v>
      </c>
      <c r="G775" s="1" t="s">
        <v>123</v>
      </c>
      <c r="H775" s="1" t="s">
        <v>124</v>
      </c>
      <c r="I775" s="1" t="s">
        <v>125</v>
      </c>
      <c r="J775" s="1" t="s">
        <v>1507</v>
      </c>
      <c r="K775" s="1" t="s">
        <v>1507</v>
      </c>
      <c r="L775">
        <f>ROUNDUP(IF(B775&gt;$D$4,0,($D$4-B775+1)/365),0)</f>
        <v>0</v>
      </c>
      <c r="M775">
        <f>ROUNDUP(IF(B775&gt;$D$5,0,($D$5-B775+1)/365),0)</f>
        <v>0</v>
      </c>
      <c r="N775" s="28">
        <f>IF(OR(L775=1,M775=1),IF(B775+364&lt;=$D$5,(B775+364-$D$4+1)/365,IF(B775&gt;$D$4,($D$5-B775+1)/365,$D$6/365)),0)</f>
        <v>0</v>
      </c>
      <c r="O775" s="28">
        <f>'Data &amp; Parameter'!$E$16*'Data &amp; Parameter'!$E$17*('Data &amp; Parameter'!$E$18+'Data &amp; Parameter'!$E$19)*'Data &amp; Parameter'!$E$20*'Data &amp; Parameter'!$E$37*N775</f>
        <v>0</v>
      </c>
      <c r="P775">
        <f>ROUNDUP(IF(D775&gt;$D$4,0,($D$4-D775+1)/365),0)</f>
        <v>0</v>
      </c>
      <c r="Q775">
        <f>ROUNDUP(IF(D775&gt;$D$5,0,($D$5-D775+1)/365),0)</f>
        <v>0</v>
      </c>
      <c r="R775" s="28">
        <f>IF(OR(P775=1,Q775=1),IF(D775+364&lt;=$D$5,(D775+364-$D$4+1)/365,IF(D775&gt;$D$4,($D$5-D775+1)/365,$D$6/365)),0)</f>
        <v>0</v>
      </c>
      <c r="S775" s="28">
        <f>'Data &amp; Parameter'!$E$16*'Data &amp; Parameter'!$E$17*('Data &amp; Parameter'!$E$18+'Data &amp; Parameter'!$E$19)*'Data &amp; Parameter'!$E$20*'Data &amp; Parameter'!$E$37*R775</f>
        <v>0</v>
      </c>
      <c r="T775" s="28">
        <f t="shared" si="11"/>
        <v>0</v>
      </c>
    </row>
    <row r="776" spans="1:20" ht="15.75" customHeight="1" x14ac:dyDescent="0.35">
      <c r="A776">
        <v>769</v>
      </c>
      <c r="B776" s="76">
        <v>44235</v>
      </c>
      <c r="C776" s="1" t="s">
        <v>2557</v>
      </c>
      <c r="D776" s="76">
        <v>44235</v>
      </c>
      <c r="E776" s="1" t="s">
        <v>2558</v>
      </c>
      <c r="F776" s="1" t="s">
        <v>2559</v>
      </c>
      <c r="G776" s="1" t="s">
        <v>123</v>
      </c>
      <c r="H776" s="1" t="s">
        <v>124</v>
      </c>
      <c r="I776" s="1" t="s">
        <v>125</v>
      </c>
      <c r="J776" s="1" t="s">
        <v>1507</v>
      </c>
      <c r="K776" s="1" t="s">
        <v>1507</v>
      </c>
      <c r="L776">
        <f>ROUNDUP(IF(B776&gt;$D$4,0,($D$4-B776+1)/365),0)</f>
        <v>0</v>
      </c>
      <c r="M776">
        <f>ROUNDUP(IF(B776&gt;$D$5,0,($D$5-B776+1)/365),0)</f>
        <v>0</v>
      </c>
      <c r="N776" s="28">
        <f>IF(OR(L776=1,M776=1),IF(B776+364&lt;=$D$5,(B776+364-$D$4+1)/365,IF(B776&gt;$D$4,($D$5-B776+1)/365,$D$6/365)),0)</f>
        <v>0</v>
      </c>
      <c r="O776" s="28">
        <f>'Data &amp; Parameter'!$E$16*'Data &amp; Parameter'!$E$17*('Data &amp; Parameter'!$E$18+'Data &amp; Parameter'!$E$19)*'Data &amp; Parameter'!$E$20*'Data &amp; Parameter'!$E$37*N776</f>
        <v>0</v>
      </c>
      <c r="P776">
        <f>ROUNDUP(IF(D776&gt;$D$4,0,($D$4-D776+1)/365),0)</f>
        <v>0</v>
      </c>
      <c r="Q776">
        <f>ROUNDUP(IF(D776&gt;$D$5,0,($D$5-D776+1)/365),0)</f>
        <v>0</v>
      </c>
      <c r="R776" s="28">
        <f>IF(OR(P776=1,Q776=1),IF(D776+364&lt;=$D$5,(D776+364-$D$4+1)/365,IF(D776&gt;$D$4,($D$5-D776+1)/365,$D$6/365)),0)</f>
        <v>0</v>
      </c>
      <c r="S776" s="28">
        <f>'Data &amp; Parameter'!$E$16*'Data &amp; Parameter'!$E$17*('Data &amp; Parameter'!$E$18+'Data &amp; Parameter'!$E$19)*'Data &amp; Parameter'!$E$20*'Data &amp; Parameter'!$E$37*R776</f>
        <v>0</v>
      </c>
      <c r="T776" s="28">
        <f t="shared" si="11"/>
        <v>0</v>
      </c>
    </row>
    <row r="777" spans="1:20" ht="15.75" customHeight="1" x14ac:dyDescent="0.35">
      <c r="A777">
        <v>770</v>
      </c>
      <c r="B777" s="76">
        <v>44235</v>
      </c>
      <c r="C777" s="1" t="s">
        <v>2560</v>
      </c>
      <c r="D777" s="76">
        <v>44235</v>
      </c>
      <c r="E777" s="1" t="s">
        <v>2561</v>
      </c>
      <c r="F777" s="1" t="s">
        <v>2562</v>
      </c>
      <c r="G777" s="1" t="s">
        <v>123</v>
      </c>
      <c r="H777" s="1" t="s">
        <v>124</v>
      </c>
      <c r="I777" s="1" t="s">
        <v>125</v>
      </c>
      <c r="J777" s="1" t="s">
        <v>1507</v>
      </c>
      <c r="K777" s="1" t="s">
        <v>2563</v>
      </c>
      <c r="L777">
        <f>ROUNDUP(IF(B777&gt;$D$4,0,($D$4-B777+1)/365),0)</f>
        <v>0</v>
      </c>
      <c r="M777">
        <f>ROUNDUP(IF(B777&gt;$D$5,0,($D$5-B777+1)/365),0)</f>
        <v>0</v>
      </c>
      <c r="N777" s="28">
        <f>IF(OR(L777=1,M777=1),IF(B777+364&lt;=$D$5,(B777+364-$D$4+1)/365,IF(B777&gt;$D$4,($D$5-B777+1)/365,$D$6/365)),0)</f>
        <v>0</v>
      </c>
      <c r="O777" s="28">
        <f>'Data &amp; Parameter'!$E$16*'Data &amp; Parameter'!$E$17*('Data &amp; Parameter'!$E$18+'Data &amp; Parameter'!$E$19)*'Data &amp; Parameter'!$E$20*'Data &amp; Parameter'!$E$37*N777</f>
        <v>0</v>
      </c>
      <c r="P777">
        <f>ROUNDUP(IF(D777&gt;$D$4,0,($D$4-D777+1)/365),0)</f>
        <v>0</v>
      </c>
      <c r="Q777">
        <f>ROUNDUP(IF(D777&gt;$D$5,0,($D$5-D777+1)/365),0)</f>
        <v>0</v>
      </c>
      <c r="R777" s="28">
        <f>IF(OR(P777=1,Q777=1),IF(D777+364&lt;=$D$5,(D777+364-$D$4+1)/365,IF(D777&gt;$D$4,($D$5-D777+1)/365,$D$6/365)),0)</f>
        <v>0</v>
      </c>
      <c r="S777" s="28">
        <f>'Data &amp; Parameter'!$E$16*'Data &amp; Parameter'!$E$17*('Data &amp; Parameter'!$E$18+'Data &amp; Parameter'!$E$19)*'Data &amp; Parameter'!$E$20*'Data &amp; Parameter'!$E$37*R777</f>
        <v>0</v>
      </c>
      <c r="T777" s="28">
        <f t="shared" ref="T777:T840" si="12">O777+S777</f>
        <v>0</v>
      </c>
    </row>
    <row r="778" spans="1:20" ht="15.75" customHeight="1" x14ac:dyDescent="0.35">
      <c r="A778">
        <v>771</v>
      </c>
      <c r="B778" s="76">
        <v>44235</v>
      </c>
      <c r="C778" s="1" t="s">
        <v>2564</v>
      </c>
      <c r="D778" s="76">
        <v>44235</v>
      </c>
      <c r="E778" s="1" t="s">
        <v>2565</v>
      </c>
      <c r="F778" s="1" t="s">
        <v>2566</v>
      </c>
      <c r="G778" s="1" t="s">
        <v>123</v>
      </c>
      <c r="H778" s="1" t="s">
        <v>124</v>
      </c>
      <c r="I778" s="1" t="s">
        <v>125</v>
      </c>
      <c r="J778" s="1" t="s">
        <v>1507</v>
      </c>
      <c r="K778" s="1" t="s">
        <v>2567</v>
      </c>
      <c r="L778">
        <f>ROUNDUP(IF(B778&gt;$D$4,0,($D$4-B778+1)/365),0)</f>
        <v>0</v>
      </c>
      <c r="M778">
        <f>ROUNDUP(IF(B778&gt;$D$5,0,($D$5-B778+1)/365),0)</f>
        <v>0</v>
      </c>
      <c r="N778" s="28">
        <f>IF(OR(L778=1,M778=1),IF(B778+364&lt;=$D$5,(B778+364-$D$4+1)/365,IF(B778&gt;$D$4,($D$5-B778+1)/365,$D$6/365)),0)</f>
        <v>0</v>
      </c>
      <c r="O778" s="28">
        <f>'Data &amp; Parameter'!$E$16*'Data &amp; Parameter'!$E$17*('Data &amp; Parameter'!$E$18+'Data &amp; Parameter'!$E$19)*'Data &amp; Parameter'!$E$20*'Data &amp; Parameter'!$E$37*N778</f>
        <v>0</v>
      </c>
      <c r="P778">
        <f>ROUNDUP(IF(D778&gt;$D$4,0,($D$4-D778+1)/365),0)</f>
        <v>0</v>
      </c>
      <c r="Q778">
        <f>ROUNDUP(IF(D778&gt;$D$5,0,($D$5-D778+1)/365),0)</f>
        <v>0</v>
      </c>
      <c r="R778" s="28">
        <f>IF(OR(P778=1,Q778=1),IF(D778+364&lt;=$D$5,(D778+364-$D$4+1)/365,IF(D778&gt;$D$4,($D$5-D778+1)/365,$D$6/365)),0)</f>
        <v>0</v>
      </c>
      <c r="S778" s="28">
        <f>'Data &amp; Parameter'!$E$16*'Data &amp; Parameter'!$E$17*('Data &amp; Parameter'!$E$18+'Data &amp; Parameter'!$E$19)*'Data &amp; Parameter'!$E$20*'Data &amp; Parameter'!$E$37*R778</f>
        <v>0</v>
      </c>
      <c r="T778" s="28">
        <f t="shared" si="12"/>
        <v>0</v>
      </c>
    </row>
    <row r="779" spans="1:20" ht="15.75" customHeight="1" x14ac:dyDescent="0.35">
      <c r="A779">
        <v>772</v>
      </c>
      <c r="B779" s="76">
        <v>44235</v>
      </c>
      <c r="C779" s="1" t="s">
        <v>2568</v>
      </c>
      <c r="D779" s="76">
        <v>44235</v>
      </c>
      <c r="E779" s="1" t="s">
        <v>2569</v>
      </c>
      <c r="F779" s="1" t="s">
        <v>2570</v>
      </c>
      <c r="G779" s="1" t="s">
        <v>123</v>
      </c>
      <c r="H779" s="1" t="s">
        <v>124</v>
      </c>
      <c r="I779" s="1" t="s">
        <v>125</v>
      </c>
      <c r="J779" s="1" t="s">
        <v>1507</v>
      </c>
      <c r="K779" s="1" t="s">
        <v>2563</v>
      </c>
      <c r="L779">
        <f>ROUNDUP(IF(B779&gt;$D$4,0,($D$4-B779+1)/365),0)</f>
        <v>0</v>
      </c>
      <c r="M779">
        <f>ROUNDUP(IF(B779&gt;$D$5,0,($D$5-B779+1)/365),0)</f>
        <v>0</v>
      </c>
      <c r="N779" s="28">
        <f>IF(OR(L779=1,M779=1),IF(B779+364&lt;=$D$5,(B779+364-$D$4+1)/365,IF(B779&gt;$D$4,($D$5-B779+1)/365,$D$6/365)),0)</f>
        <v>0</v>
      </c>
      <c r="O779" s="28">
        <f>'Data &amp; Parameter'!$E$16*'Data &amp; Parameter'!$E$17*('Data &amp; Parameter'!$E$18+'Data &amp; Parameter'!$E$19)*'Data &amp; Parameter'!$E$20*'Data &amp; Parameter'!$E$37*N779</f>
        <v>0</v>
      </c>
      <c r="P779">
        <f>ROUNDUP(IF(D779&gt;$D$4,0,($D$4-D779+1)/365),0)</f>
        <v>0</v>
      </c>
      <c r="Q779">
        <f>ROUNDUP(IF(D779&gt;$D$5,0,($D$5-D779+1)/365),0)</f>
        <v>0</v>
      </c>
      <c r="R779" s="28">
        <f>IF(OR(P779=1,Q779=1),IF(D779+364&lt;=$D$5,(D779+364-$D$4+1)/365,IF(D779&gt;$D$4,($D$5-D779+1)/365,$D$6/365)),0)</f>
        <v>0</v>
      </c>
      <c r="S779" s="28">
        <f>'Data &amp; Parameter'!$E$16*'Data &amp; Parameter'!$E$17*('Data &amp; Parameter'!$E$18+'Data &amp; Parameter'!$E$19)*'Data &amp; Parameter'!$E$20*'Data &amp; Parameter'!$E$37*R779</f>
        <v>0</v>
      </c>
      <c r="T779" s="28">
        <f t="shared" si="12"/>
        <v>0</v>
      </c>
    </row>
    <row r="780" spans="1:20" ht="15.75" customHeight="1" x14ac:dyDescent="0.35">
      <c r="A780">
        <v>773</v>
      </c>
      <c r="B780" s="76">
        <v>44235</v>
      </c>
      <c r="C780" s="1" t="s">
        <v>2571</v>
      </c>
      <c r="D780" s="76">
        <v>44235</v>
      </c>
      <c r="E780" s="1" t="s">
        <v>2572</v>
      </c>
      <c r="F780" s="1" t="s">
        <v>2573</v>
      </c>
      <c r="G780" s="1" t="s">
        <v>123</v>
      </c>
      <c r="H780" s="1" t="s">
        <v>124</v>
      </c>
      <c r="I780" s="1" t="s">
        <v>125</v>
      </c>
      <c r="J780" s="1" t="s">
        <v>1507</v>
      </c>
      <c r="K780" s="1" t="s">
        <v>2574</v>
      </c>
      <c r="L780">
        <f>ROUNDUP(IF(B780&gt;$D$4,0,($D$4-B780+1)/365),0)</f>
        <v>0</v>
      </c>
      <c r="M780">
        <f>ROUNDUP(IF(B780&gt;$D$5,0,($D$5-B780+1)/365),0)</f>
        <v>0</v>
      </c>
      <c r="N780" s="28">
        <f>IF(OR(L780=1,M780=1),IF(B780+364&lt;=$D$5,(B780+364-$D$4+1)/365,IF(B780&gt;$D$4,($D$5-B780+1)/365,$D$6/365)),0)</f>
        <v>0</v>
      </c>
      <c r="O780" s="28">
        <f>'Data &amp; Parameter'!$E$16*'Data &amp; Parameter'!$E$17*('Data &amp; Parameter'!$E$18+'Data &amp; Parameter'!$E$19)*'Data &amp; Parameter'!$E$20*'Data &amp; Parameter'!$E$37*N780</f>
        <v>0</v>
      </c>
      <c r="P780">
        <f>ROUNDUP(IF(D780&gt;$D$4,0,($D$4-D780+1)/365),0)</f>
        <v>0</v>
      </c>
      <c r="Q780">
        <f>ROUNDUP(IF(D780&gt;$D$5,0,($D$5-D780+1)/365),0)</f>
        <v>0</v>
      </c>
      <c r="R780" s="28">
        <f>IF(OR(P780=1,Q780=1),IF(D780+364&lt;=$D$5,(D780+364-$D$4+1)/365,IF(D780&gt;$D$4,($D$5-D780+1)/365,$D$6/365)),0)</f>
        <v>0</v>
      </c>
      <c r="S780" s="28">
        <f>'Data &amp; Parameter'!$E$16*'Data &amp; Parameter'!$E$17*('Data &amp; Parameter'!$E$18+'Data &amp; Parameter'!$E$19)*'Data &amp; Parameter'!$E$20*'Data &amp; Parameter'!$E$37*R780</f>
        <v>0</v>
      </c>
      <c r="T780" s="28">
        <f t="shared" si="12"/>
        <v>0</v>
      </c>
    </row>
    <row r="781" spans="1:20" ht="15.75" customHeight="1" x14ac:dyDescent="0.35">
      <c r="A781">
        <v>774</v>
      </c>
      <c r="B781" s="76">
        <v>44235</v>
      </c>
      <c r="C781" s="1" t="s">
        <v>2575</v>
      </c>
      <c r="D781" s="76">
        <v>44235</v>
      </c>
      <c r="E781" s="1" t="s">
        <v>2576</v>
      </c>
      <c r="F781" s="1" t="s">
        <v>2577</v>
      </c>
      <c r="G781" s="1" t="s">
        <v>123</v>
      </c>
      <c r="H781" s="1" t="s">
        <v>124</v>
      </c>
      <c r="I781" s="1" t="s">
        <v>125</v>
      </c>
      <c r="J781" s="1" t="s">
        <v>1507</v>
      </c>
      <c r="K781" s="1" t="s">
        <v>2578</v>
      </c>
      <c r="L781">
        <f>ROUNDUP(IF(B781&gt;$D$4,0,($D$4-B781+1)/365),0)</f>
        <v>0</v>
      </c>
      <c r="M781">
        <f>ROUNDUP(IF(B781&gt;$D$5,0,($D$5-B781+1)/365),0)</f>
        <v>0</v>
      </c>
      <c r="N781" s="28">
        <f>IF(OR(L781=1,M781=1),IF(B781+364&lt;=$D$5,(B781+364-$D$4+1)/365,IF(B781&gt;$D$4,($D$5-B781+1)/365,$D$6/365)),0)</f>
        <v>0</v>
      </c>
      <c r="O781" s="28">
        <f>'Data &amp; Parameter'!$E$16*'Data &amp; Parameter'!$E$17*('Data &amp; Parameter'!$E$18+'Data &amp; Parameter'!$E$19)*'Data &amp; Parameter'!$E$20*'Data &amp; Parameter'!$E$37*N781</f>
        <v>0</v>
      </c>
      <c r="P781">
        <f>ROUNDUP(IF(D781&gt;$D$4,0,($D$4-D781+1)/365),0)</f>
        <v>0</v>
      </c>
      <c r="Q781">
        <f>ROUNDUP(IF(D781&gt;$D$5,0,($D$5-D781+1)/365),0)</f>
        <v>0</v>
      </c>
      <c r="R781" s="28">
        <f>IF(OR(P781=1,Q781=1),IF(D781+364&lt;=$D$5,(D781+364-$D$4+1)/365,IF(D781&gt;$D$4,($D$5-D781+1)/365,$D$6/365)),0)</f>
        <v>0</v>
      </c>
      <c r="S781" s="28">
        <f>'Data &amp; Parameter'!$E$16*'Data &amp; Parameter'!$E$17*('Data &amp; Parameter'!$E$18+'Data &amp; Parameter'!$E$19)*'Data &amp; Parameter'!$E$20*'Data &amp; Parameter'!$E$37*R781</f>
        <v>0</v>
      </c>
      <c r="T781" s="28">
        <f t="shared" si="12"/>
        <v>0</v>
      </c>
    </row>
    <row r="782" spans="1:20" ht="15.75" customHeight="1" x14ac:dyDescent="0.35">
      <c r="A782">
        <v>775</v>
      </c>
      <c r="B782" s="76">
        <v>44235</v>
      </c>
      <c r="C782" s="1" t="s">
        <v>2579</v>
      </c>
      <c r="D782" s="76">
        <v>44235</v>
      </c>
      <c r="E782" s="1" t="s">
        <v>2580</v>
      </c>
      <c r="F782" s="1" t="s">
        <v>2581</v>
      </c>
      <c r="G782" s="1" t="s">
        <v>123</v>
      </c>
      <c r="H782" s="1" t="s">
        <v>124</v>
      </c>
      <c r="I782" s="1" t="s">
        <v>125</v>
      </c>
      <c r="J782" s="1" t="s">
        <v>1507</v>
      </c>
      <c r="K782" s="1" t="s">
        <v>2578</v>
      </c>
      <c r="L782">
        <f>ROUNDUP(IF(B782&gt;$D$4,0,($D$4-B782+1)/365),0)</f>
        <v>0</v>
      </c>
      <c r="M782">
        <f>ROUNDUP(IF(B782&gt;$D$5,0,($D$5-B782+1)/365),0)</f>
        <v>0</v>
      </c>
      <c r="N782" s="28">
        <f>IF(OR(L782=1,M782=1),IF(B782+364&lt;=$D$5,(B782+364-$D$4+1)/365,IF(B782&gt;$D$4,($D$5-B782+1)/365,$D$6/365)),0)</f>
        <v>0</v>
      </c>
      <c r="O782" s="28">
        <f>'Data &amp; Parameter'!$E$16*'Data &amp; Parameter'!$E$17*('Data &amp; Parameter'!$E$18+'Data &amp; Parameter'!$E$19)*'Data &amp; Parameter'!$E$20*'Data &amp; Parameter'!$E$37*N782</f>
        <v>0</v>
      </c>
      <c r="P782">
        <f>ROUNDUP(IF(D782&gt;$D$4,0,($D$4-D782+1)/365),0)</f>
        <v>0</v>
      </c>
      <c r="Q782">
        <f>ROUNDUP(IF(D782&gt;$D$5,0,($D$5-D782+1)/365),0)</f>
        <v>0</v>
      </c>
      <c r="R782" s="28">
        <f>IF(OR(P782=1,Q782=1),IF(D782+364&lt;=$D$5,(D782+364-$D$4+1)/365,IF(D782&gt;$D$4,($D$5-D782+1)/365,$D$6/365)),0)</f>
        <v>0</v>
      </c>
      <c r="S782" s="28">
        <f>'Data &amp; Parameter'!$E$16*'Data &amp; Parameter'!$E$17*('Data &amp; Parameter'!$E$18+'Data &amp; Parameter'!$E$19)*'Data &amp; Parameter'!$E$20*'Data &amp; Parameter'!$E$37*R782</f>
        <v>0</v>
      </c>
      <c r="T782" s="28">
        <f t="shared" si="12"/>
        <v>0</v>
      </c>
    </row>
    <row r="783" spans="1:20" ht="15.75" customHeight="1" x14ac:dyDescent="0.35">
      <c r="A783">
        <v>776</v>
      </c>
      <c r="B783" s="76">
        <v>44235</v>
      </c>
      <c r="C783" s="1" t="s">
        <v>2582</v>
      </c>
      <c r="D783" s="76">
        <v>44235</v>
      </c>
      <c r="E783" s="1" t="s">
        <v>2583</v>
      </c>
      <c r="F783" s="1" t="s">
        <v>2584</v>
      </c>
      <c r="G783" s="1" t="s">
        <v>123</v>
      </c>
      <c r="H783" s="1" t="s">
        <v>124</v>
      </c>
      <c r="I783" s="1" t="s">
        <v>125</v>
      </c>
      <c r="J783" s="1" t="s">
        <v>1507</v>
      </c>
      <c r="K783" s="1" t="s">
        <v>2578</v>
      </c>
      <c r="L783">
        <f>ROUNDUP(IF(B783&gt;$D$4,0,($D$4-B783+1)/365),0)</f>
        <v>0</v>
      </c>
      <c r="M783">
        <f>ROUNDUP(IF(B783&gt;$D$5,0,($D$5-B783+1)/365),0)</f>
        <v>0</v>
      </c>
      <c r="N783" s="28">
        <f>IF(OR(L783=1,M783=1),IF(B783+364&lt;=$D$5,(B783+364-$D$4+1)/365,IF(B783&gt;$D$4,($D$5-B783+1)/365,$D$6/365)),0)</f>
        <v>0</v>
      </c>
      <c r="O783" s="28">
        <f>'Data &amp; Parameter'!$E$16*'Data &amp; Parameter'!$E$17*('Data &amp; Parameter'!$E$18+'Data &amp; Parameter'!$E$19)*'Data &amp; Parameter'!$E$20*'Data &amp; Parameter'!$E$37*N783</f>
        <v>0</v>
      </c>
      <c r="P783">
        <f>ROUNDUP(IF(D783&gt;$D$4,0,($D$4-D783+1)/365),0)</f>
        <v>0</v>
      </c>
      <c r="Q783">
        <f>ROUNDUP(IF(D783&gt;$D$5,0,($D$5-D783+1)/365),0)</f>
        <v>0</v>
      </c>
      <c r="R783" s="28">
        <f>IF(OR(P783=1,Q783=1),IF(D783+364&lt;=$D$5,(D783+364-$D$4+1)/365,IF(D783&gt;$D$4,($D$5-D783+1)/365,$D$6/365)),0)</f>
        <v>0</v>
      </c>
      <c r="S783" s="28">
        <f>'Data &amp; Parameter'!$E$16*'Data &amp; Parameter'!$E$17*('Data &amp; Parameter'!$E$18+'Data &amp; Parameter'!$E$19)*'Data &amp; Parameter'!$E$20*'Data &amp; Parameter'!$E$37*R783</f>
        <v>0</v>
      </c>
      <c r="T783" s="28">
        <f t="shared" si="12"/>
        <v>0</v>
      </c>
    </row>
    <row r="784" spans="1:20" ht="15.75" customHeight="1" x14ac:dyDescent="0.35">
      <c r="A784">
        <v>777</v>
      </c>
      <c r="B784" s="76">
        <v>44235</v>
      </c>
      <c r="C784" s="1" t="s">
        <v>2585</v>
      </c>
      <c r="D784" s="76">
        <v>44235</v>
      </c>
      <c r="E784" s="1" t="s">
        <v>2586</v>
      </c>
      <c r="F784" s="1" t="s">
        <v>2587</v>
      </c>
      <c r="G784" s="1" t="s">
        <v>123</v>
      </c>
      <c r="H784" s="1" t="s">
        <v>124</v>
      </c>
      <c r="I784" s="1" t="s">
        <v>125</v>
      </c>
      <c r="J784" s="1" t="s">
        <v>1507</v>
      </c>
      <c r="K784" s="1" t="s">
        <v>2567</v>
      </c>
      <c r="L784">
        <f>ROUNDUP(IF(B784&gt;$D$4,0,($D$4-B784+1)/365),0)</f>
        <v>0</v>
      </c>
      <c r="M784">
        <f>ROUNDUP(IF(B784&gt;$D$5,0,($D$5-B784+1)/365),0)</f>
        <v>0</v>
      </c>
      <c r="N784" s="28">
        <f>IF(OR(L784=1,M784=1),IF(B784+364&lt;=$D$5,(B784+364-$D$4+1)/365,IF(B784&gt;$D$4,($D$5-B784+1)/365,$D$6/365)),0)</f>
        <v>0</v>
      </c>
      <c r="O784" s="28">
        <f>'Data &amp; Parameter'!$E$16*'Data &amp; Parameter'!$E$17*('Data &amp; Parameter'!$E$18+'Data &amp; Parameter'!$E$19)*'Data &amp; Parameter'!$E$20*'Data &amp; Parameter'!$E$37*N784</f>
        <v>0</v>
      </c>
      <c r="P784">
        <f>ROUNDUP(IF(D784&gt;$D$4,0,($D$4-D784+1)/365),0)</f>
        <v>0</v>
      </c>
      <c r="Q784">
        <f>ROUNDUP(IF(D784&gt;$D$5,0,($D$5-D784+1)/365),0)</f>
        <v>0</v>
      </c>
      <c r="R784" s="28">
        <f>IF(OR(P784=1,Q784=1),IF(D784+364&lt;=$D$5,(D784+364-$D$4+1)/365,IF(D784&gt;$D$4,($D$5-D784+1)/365,$D$6/365)),0)</f>
        <v>0</v>
      </c>
      <c r="S784" s="28">
        <f>'Data &amp; Parameter'!$E$16*'Data &amp; Parameter'!$E$17*('Data &amp; Parameter'!$E$18+'Data &amp; Parameter'!$E$19)*'Data &amp; Parameter'!$E$20*'Data &amp; Parameter'!$E$37*R784</f>
        <v>0</v>
      </c>
      <c r="T784" s="28">
        <f t="shared" si="12"/>
        <v>0</v>
      </c>
    </row>
    <row r="785" spans="1:20" ht="15.75" customHeight="1" x14ac:dyDescent="0.35">
      <c r="A785">
        <v>778</v>
      </c>
      <c r="B785" s="76">
        <v>44235</v>
      </c>
      <c r="C785" s="1" t="s">
        <v>2588</v>
      </c>
      <c r="D785" s="76">
        <v>44235</v>
      </c>
      <c r="E785" s="1" t="s">
        <v>2589</v>
      </c>
      <c r="F785" s="1" t="s">
        <v>2590</v>
      </c>
      <c r="G785" s="1" t="s">
        <v>123</v>
      </c>
      <c r="H785" s="1" t="s">
        <v>124</v>
      </c>
      <c r="I785" s="1" t="s">
        <v>125</v>
      </c>
      <c r="J785" s="1" t="s">
        <v>1467</v>
      </c>
      <c r="K785" s="1" t="s">
        <v>2591</v>
      </c>
      <c r="L785">
        <f>ROUNDUP(IF(B785&gt;$D$4,0,($D$4-B785+1)/365),0)</f>
        <v>0</v>
      </c>
      <c r="M785">
        <f>ROUNDUP(IF(B785&gt;$D$5,0,($D$5-B785+1)/365),0)</f>
        <v>0</v>
      </c>
      <c r="N785" s="28">
        <f>IF(OR(L785=1,M785=1),IF(B785+364&lt;=$D$5,(B785+364-$D$4+1)/365,IF(B785&gt;$D$4,($D$5-B785+1)/365,$D$6/365)),0)</f>
        <v>0</v>
      </c>
      <c r="O785" s="28">
        <f>'Data &amp; Parameter'!$E$16*'Data &amp; Parameter'!$E$17*('Data &amp; Parameter'!$E$18+'Data &amp; Parameter'!$E$19)*'Data &amp; Parameter'!$E$20*'Data &amp; Parameter'!$E$37*N785</f>
        <v>0</v>
      </c>
      <c r="P785">
        <f>ROUNDUP(IF(D785&gt;$D$4,0,($D$4-D785+1)/365),0)</f>
        <v>0</v>
      </c>
      <c r="Q785">
        <f>ROUNDUP(IF(D785&gt;$D$5,0,($D$5-D785+1)/365),0)</f>
        <v>0</v>
      </c>
      <c r="R785" s="28">
        <f>IF(OR(P785=1,Q785=1),IF(D785+364&lt;=$D$5,(D785+364-$D$4+1)/365,IF(D785&gt;$D$4,($D$5-D785+1)/365,$D$6/365)),0)</f>
        <v>0</v>
      </c>
      <c r="S785" s="28">
        <f>'Data &amp; Parameter'!$E$16*'Data &amp; Parameter'!$E$17*('Data &amp; Parameter'!$E$18+'Data &amp; Parameter'!$E$19)*'Data &amp; Parameter'!$E$20*'Data &amp; Parameter'!$E$37*R785</f>
        <v>0</v>
      </c>
      <c r="T785" s="28">
        <f t="shared" si="12"/>
        <v>0</v>
      </c>
    </row>
    <row r="786" spans="1:20" ht="15.75" customHeight="1" x14ac:dyDescent="0.35">
      <c r="A786">
        <v>779</v>
      </c>
      <c r="B786" s="76">
        <v>44235</v>
      </c>
      <c r="C786" s="1" t="s">
        <v>2592</v>
      </c>
      <c r="D786" s="76">
        <v>44235</v>
      </c>
      <c r="E786" s="1" t="s">
        <v>2593</v>
      </c>
      <c r="F786" s="1" t="s">
        <v>2594</v>
      </c>
      <c r="G786" s="1" t="s">
        <v>123</v>
      </c>
      <c r="H786" s="1" t="s">
        <v>124</v>
      </c>
      <c r="I786" s="1" t="s">
        <v>125</v>
      </c>
      <c r="J786" s="1" t="s">
        <v>1467</v>
      </c>
      <c r="K786" s="1" t="s">
        <v>2591</v>
      </c>
      <c r="L786">
        <f>ROUNDUP(IF(B786&gt;$D$4,0,($D$4-B786+1)/365),0)</f>
        <v>0</v>
      </c>
      <c r="M786">
        <f>ROUNDUP(IF(B786&gt;$D$5,0,($D$5-B786+1)/365),0)</f>
        <v>0</v>
      </c>
      <c r="N786" s="28">
        <f>IF(OR(L786=1,M786=1),IF(B786+364&lt;=$D$5,(B786+364-$D$4+1)/365,IF(B786&gt;$D$4,($D$5-B786+1)/365,$D$6/365)),0)</f>
        <v>0</v>
      </c>
      <c r="O786" s="28">
        <f>'Data &amp; Parameter'!$E$16*'Data &amp; Parameter'!$E$17*('Data &amp; Parameter'!$E$18+'Data &amp; Parameter'!$E$19)*'Data &amp; Parameter'!$E$20*'Data &amp; Parameter'!$E$37*N786</f>
        <v>0</v>
      </c>
      <c r="P786">
        <f>ROUNDUP(IF(D786&gt;$D$4,0,($D$4-D786+1)/365),0)</f>
        <v>0</v>
      </c>
      <c r="Q786">
        <f>ROUNDUP(IF(D786&gt;$D$5,0,($D$5-D786+1)/365),0)</f>
        <v>0</v>
      </c>
      <c r="R786" s="28">
        <f>IF(OR(P786=1,Q786=1),IF(D786+364&lt;=$D$5,(D786+364-$D$4+1)/365,IF(D786&gt;$D$4,($D$5-D786+1)/365,$D$6/365)),0)</f>
        <v>0</v>
      </c>
      <c r="S786" s="28">
        <f>'Data &amp; Parameter'!$E$16*'Data &amp; Parameter'!$E$17*('Data &amp; Parameter'!$E$18+'Data &amp; Parameter'!$E$19)*'Data &amp; Parameter'!$E$20*'Data &amp; Parameter'!$E$37*R786</f>
        <v>0</v>
      </c>
      <c r="T786" s="28">
        <f t="shared" si="12"/>
        <v>0</v>
      </c>
    </row>
    <row r="787" spans="1:20" ht="15.75" customHeight="1" x14ac:dyDescent="0.35">
      <c r="A787">
        <v>780</v>
      </c>
      <c r="B787" s="76">
        <v>44235</v>
      </c>
      <c r="C787" s="1" t="s">
        <v>2595</v>
      </c>
      <c r="D787" s="76">
        <v>44235</v>
      </c>
      <c r="E787" s="1" t="s">
        <v>2596</v>
      </c>
      <c r="F787" s="1" t="s">
        <v>2597</v>
      </c>
      <c r="G787" s="1" t="s">
        <v>123</v>
      </c>
      <c r="H787" s="1" t="s">
        <v>124</v>
      </c>
      <c r="I787" s="1" t="s">
        <v>125</v>
      </c>
      <c r="J787" s="1" t="s">
        <v>1467</v>
      </c>
      <c r="K787" s="1" t="s">
        <v>2591</v>
      </c>
      <c r="L787">
        <f>ROUNDUP(IF(B787&gt;$D$4,0,($D$4-B787+1)/365),0)</f>
        <v>0</v>
      </c>
      <c r="M787">
        <f>ROUNDUP(IF(B787&gt;$D$5,0,($D$5-B787+1)/365),0)</f>
        <v>0</v>
      </c>
      <c r="N787" s="28">
        <f>IF(OR(L787=1,M787=1),IF(B787+364&lt;=$D$5,(B787+364-$D$4+1)/365,IF(B787&gt;$D$4,($D$5-B787+1)/365,$D$6/365)),0)</f>
        <v>0</v>
      </c>
      <c r="O787" s="28">
        <f>'Data &amp; Parameter'!$E$16*'Data &amp; Parameter'!$E$17*('Data &amp; Parameter'!$E$18+'Data &amp; Parameter'!$E$19)*'Data &amp; Parameter'!$E$20*'Data &amp; Parameter'!$E$37*N787</f>
        <v>0</v>
      </c>
      <c r="P787">
        <f>ROUNDUP(IF(D787&gt;$D$4,0,($D$4-D787+1)/365),0)</f>
        <v>0</v>
      </c>
      <c r="Q787">
        <f>ROUNDUP(IF(D787&gt;$D$5,0,($D$5-D787+1)/365),0)</f>
        <v>0</v>
      </c>
      <c r="R787" s="28">
        <f>IF(OR(P787=1,Q787=1),IF(D787+364&lt;=$D$5,(D787+364-$D$4+1)/365,IF(D787&gt;$D$4,($D$5-D787+1)/365,$D$6/365)),0)</f>
        <v>0</v>
      </c>
      <c r="S787" s="28">
        <f>'Data &amp; Parameter'!$E$16*'Data &amp; Parameter'!$E$17*('Data &amp; Parameter'!$E$18+'Data &amp; Parameter'!$E$19)*'Data &amp; Parameter'!$E$20*'Data &amp; Parameter'!$E$37*R787</f>
        <v>0</v>
      </c>
      <c r="T787" s="28">
        <f t="shared" si="12"/>
        <v>0</v>
      </c>
    </row>
    <row r="788" spans="1:20" ht="15.75" customHeight="1" x14ac:dyDescent="0.35">
      <c r="A788">
        <v>781</v>
      </c>
      <c r="B788" s="76">
        <v>44235</v>
      </c>
      <c r="C788" s="1" t="s">
        <v>2598</v>
      </c>
      <c r="D788" s="76">
        <v>44235</v>
      </c>
      <c r="E788" s="1" t="s">
        <v>2599</v>
      </c>
      <c r="F788" s="1" t="s">
        <v>2600</v>
      </c>
      <c r="G788" s="1" t="s">
        <v>123</v>
      </c>
      <c r="H788" s="1" t="s">
        <v>124</v>
      </c>
      <c r="I788" s="1" t="s">
        <v>125</v>
      </c>
      <c r="J788" s="1" t="s">
        <v>2601</v>
      </c>
      <c r="K788" s="1" t="s">
        <v>2601</v>
      </c>
      <c r="L788">
        <f>ROUNDUP(IF(B788&gt;$D$4,0,($D$4-B788+1)/365),0)</f>
        <v>0</v>
      </c>
      <c r="M788">
        <f>ROUNDUP(IF(B788&gt;$D$5,0,($D$5-B788+1)/365),0)</f>
        <v>0</v>
      </c>
      <c r="N788" s="28">
        <f>IF(OR(L788=1,M788=1),IF(B788+364&lt;=$D$5,(B788+364-$D$4+1)/365,IF(B788&gt;$D$4,($D$5-B788+1)/365,$D$6/365)),0)</f>
        <v>0</v>
      </c>
      <c r="O788" s="28">
        <f>'Data &amp; Parameter'!$E$16*'Data &amp; Parameter'!$E$17*('Data &amp; Parameter'!$E$18+'Data &amp; Parameter'!$E$19)*'Data &amp; Parameter'!$E$20*'Data &amp; Parameter'!$E$37*N788</f>
        <v>0</v>
      </c>
      <c r="P788">
        <f>ROUNDUP(IF(D788&gt;$D$4,0,($D$4-D788+1)/365),0)</f>
        <v>0</v>
      </c>
      <c r="Q788">
        <f>ROUNDUP(IF(D788&gt;$D$5,0,($D$5-D788+1)/365),0)</f>
        <v>0</v>
      </c>
      <c r="R788" s="28">
        <f>IF(OR(P788=1,Q788=1),IF(D788+364&lt;=$D$5,(D788+364-$D$4+1)/365,IF(D788&gt;$D$4,($D$5-D788+1)/365,$D$6/365)),0)</f>
        <v>0</v>
      </c>
      <c r="S788" s="28">
        <f>'Data &amp; Parameter'!$E$16*'Data &amp; Parameter'!$E$17*('Data &amp; Parameter'!$E$18+'Data &amp; Parameter'!$E$19)*'Data &amp; Parameter'!$E$20*'Data &amp; Parameter'!$E$37*R788</f>
        <v>0</v>
      </c>
      <c r="T788" s="28">
        <f t="shared" si="12"/>
        <v>0</v>
      </c>
    </row>
    <row r="789" spans="1:20" ht="15.75" customHeight="1" x14ac:dyDescent="0.35">
      <c r="A789">
        <v>782</v>
      </c>
      <c r="B789" s="76">
        <v>44235</v>
      </c>
      <c r="C789" s="1" t="s">
        <v>2602</v>
      </c>
      <c r="D789" s="76">
        <v>44235</v>
      </c>
      <c r="E789" s="1" t="s">
        <v>2603</v>
      </c>
      <c r="F789" s="1" t="s">
        <v>2604</v>
      </c>
      <c r="G789" s="1" t="s">
        <v>123</v>
      </c>
      <c r="H789" s="1" t="s">
        <v>124</v>
      </c>
      <c r="I789" s="1" t="s">
        <v>125</v>
      </c>
      <c r="J789" s="1" t="s">
        <v>2601</v>
      </c>
      <c r="K789" s="1" t="s">
        <v>2601</v>
      </c>
      <c r="L789">
        <f>ROUNDUP(IF(B789&gt;$D$4,0,($D$4-B789+1)/365),0)</f>
        <v>0</v>
      </c>
      <c r="M789">
        <f>ROUNDUP(IF(B789&gt;$D$5,0,($D$5-B789+1)/365),0)</f>
        <v>0</v>
      </c>
      <c r="N789" s="28">
        <f>IF(OR(L789=1,M789=1),IF(B789+364&lt;=$D$5,(B789+364-$D$4+1)/365,IF(B789&gt;$D$4,($D$5-B789+1)/365,$D$6/365)),0)</f>
        <v>0</v>
      </c>
      <c r="O789" s="28">
        <f>'Data &amp; Parameter'!$E$16*'Data &amp; Parameter'!$E$17*('Data &amp; Parameter'!$E$18+'Data &amp; Parameter'!$E$19)*'Data &amp; Parameter'!$E$20*'Data &amp; Parameter'!$E$37*N789</f>
        <v>0</v>
      </c>
      <c r="P789">
        <f>ROUNDUP(IF(D789&gt;$D$4,0,($D$4-D789+1)/365),0)</f>
        <v>0</v>
      </c>
      <c r="Q789">
        <f>ROUNDUP(IF(D789&gt;$D$5,0,($D$5-D789+1)/365),0)</f>
        <v>0</v>
      </c>
      <c r="R789" s="28">
        <f>IF(OR(P789=1,Q789=1),IF(D789+364&lt;=$D$5,(D789+364-$D$4+1)/365,IF(D789&gt;$D$4,($D$5-D789+1)/365,$D$6/365)),0)</f>
        <v>0</v>
      </c>
      <c r="S789" s="28">
        <f>'Data &amp; Parameter'!$E$16*'Data &amp; Parameter'!$E$17*('Data &amp; Parameter'!$E$18+'Data &amp; Parameter'!$E$19)*'Data &amp; Parameter'!$E$20*'Data &amp; Parameter'!$E$37*R789</f>
        <v>0</v>
      </c>
      <c r="T789" s="28">
        <f t="shared" si="12"/>
        <v>0</v>
      </c>
    </row>
    <row r="790" spans="1:20" ht="15.75" customHeight="1" x14ac:dyDescent="0.35">
      <c r="A790">
        <v>783</v>
      </c>
      <c r="B790" s="76">
        <v>44235</v>
      </c>
      <c r="C790" s="1" t="s">
        <v>2605</v>
      </c>
      <c r="D790" s="76">
        <v>44235</v>
      </c>
      <c r="E790" s="1" t="s">
        <v>2606</v>
      </c>
      <c r="F790" s="1" t="s">
        <v>2607</v>
      </c>
      <c r="G790" s="1" t="s">
        <v>123</v>
      </c>
      <c r="H790" s="1" t="s">
        <v>124</v>
      </c>
      <c r="I790" s="1" t="s">
        <v>125</v>
      </c>
      <c r="J790" s="1" t="s">
        <v>2608</v>
      </c>
      <c r="K790" s="1" t="s">
        <v>2609</v>
      </c>
      <c r="L790">
        <f>ROUNDUP(IF(B790&gt;$D$4,0,($D$4-B790+1)/365),0)</f>
        <v>0</v>
      </c>
      <c r="M790">
        <f>ROUNDUP(IF(B790&gt;$D$5,0,($D$5-B790+1)/365),0)</f>
        <v>0</v>
      </c>
      <c r="N790" s="28">
        <f>IF(OR(L790=1,M790=1),IF(B790+364&lt;=$D$5,(B790+364-$D$4+1)/365,IF(B790&gt;$D$4,($D$5-B790+1)/365,$D$6/365)),0)</f>
        <v>0</v>
      </c>
      <c r="O790" s="28">
        <f>'Data &amp; Parameter'!$E$16*'Data &amp; Parameter'!$E$17*('Data &amp; Parameter'!$E$18+'Data &amp; Parameter'!$E$19)*'Data &amp; Parameter'!$E$20*'Data &amp; Parameter'!$E$37*N790</f>
        <v>0</v>
      </c>
      <c r="P790">
        <f>ROUNDUP(IF(D790&gt;$D$4,0,($D$4-D790+1)/365),0)</f>
        <v>0</v>
      </c>
      <c r="Q790">
        <f>ROUNDUP(IF(D790&gt;$D$5,0,($D$5-D790+1)/365),0)</f>
        <v>0</v>
      </c>
      <c r="R790" s="28">
        <f>IF(OR(P790=1,Q790=1),IF(D790+364&lt;=$D$5,(D790+364-$D$4+1)/365,IF(D790&gt;$D$4,($D$5-D790+1)/365,$D$6/365)),0)</f>
        <v>0</v>
      </c>
      <c r="S790" s="28">
        <f>'Data &amp; Parameter'!$E$16*'Data &amp; Parameter'!$E$17*('Data &amp; Parameter'!$E$18+'Data &amp; Parameter'!$E$19)*'Data &amp; Parameter'!$E$20*'Data &amp; Parameter'!$E$37*R790</f>
        <v>0</v>
      </c>
      <c r="T790" s="28">
        <f t="shared" si="12"/>
        <v>0</v>
      </c>
    </row>
    <row r="791" spans="1:20" ht="15.75" customHeight="1" x14ac:dyDescent="0.35">
      <c r="A791">
        <v>784</v>
      </c>
      <c r="B791" s="76">
        <v>44235</v>
      </c>
      <c r="C791" s="1" t="s">
        <v>2610</v>
      </c>
      <c r="D791" s="76">
        <v>44235</v>
      </c>
      <c r="E791" s="1" t="s">
        <v>2611</v>
      </c>
      <c r="F791" s="1" t="s">
        <v>2612</v>
      </c>
      <c r="G791" s="1" t="s">
        <v>123</v>
      </c>
      <c r="H791" s="1" t="s">
        <v>124</v>
      </c>
      <c r="I791" s="1" t="s">
        <v>125</v>
      </c>
      <c r="J791" s="1" t="s">
        <v>2608</v>
      </c>
      <c r="K791" s="1" t="s">
        <v>2609</v>
      </c>
      <c r="L791">
        <f>ROUNDUP(IF(B791&gt;$D$4,0,($D$4-B791+1)/365),0)</f>
        <v>0</v>
      </c>
      <c r="M791">
        <f>ROUNDUP(IF(B791&gt;$D$5,0,($D$5-B791+1)/365),0)</f>
        <v>0</v>
      </c>
      <c r="N791" s="28">
        <f>IF(OR(L791=1,M791=1),IF(B791+364&lt;=$D$5,(B791+364-$D$4+1)/365,IF(B791&gt;$D$4,($D$5-B791+1)/365,$D$6/365)),0)</f>
        <v>0</v>
      </c>
      <c r="O791" s="28">
        <f>'Data &amp; Parameter'!$E$16*'Data &amp; Parameter'!$E$17*('Data &amp; Parameter'!$E$18+'Data &amp; Parameter'!$E$19)*'Data &amp; Parameter'!$E$20*'Data &amp; Parameter'!$E$37*N791</f>
        <v>0</v>
      </c>
      <c r="P791">
        <f>ROUNDUP(IF(D791&gt;$D$4,0,($D$4-D791+1)/365),0)</f>
        <v>0</v>
      </c>
      <c r="Q791">
        <f>ROUNDUP(IF(D791&gt;$D$5,0,($D$5-D791+1)/365),0)</f>
        <v>0</v>
      </c>
      <c r="R791" s="28">
        <f>IF(OR(P791=1,Q791=1),IF(D791+364&lt;=$D$5,(D791+364-$D$4+1)/365,IF(D791&gt;$D$4,($D$5-D791+1)/365,$D$6/365)),0)</f>
        <v>0</v>
      </c>
      <c r="S791" s="28">
        <f>'Data &amp; Parameter'!$E$16*'Data &amp; Parameter'!$E$17*('Data &amp; Parameter'!$E$18+'Data &amp; Parameter'!$E$19)*'Data &amp; Parameter'!$E$20*'Data &amp; Parameter'!$E$37*R791</f>
        <v>0</v>
      </c>
      <c r="T791" s="28">
        <f t="shared" si="12"/>
        <v>0</v>
      </c>
    </row>
    <row r="792" spans="1:20" ht="15.75" customHeight="1" x14ac:dyDescent="0.35">
      <c r="A792">
        <v>785</v>
      </c>
      <c r="B792" s="76">
        <v>44235</v>
      </c>
      <c r="C792" s="1" t="s">
        <v>2613</v>
      </c>
      <c r="D792" s="76">
        <v>44235</v>
      </c>
      <c r="E792" s="1" t="s">
        <v>2614</v>
      </c>
      <c r="F792" s="1" t="s">
        <v>2615</v>
      </c>
      <c r="G792" s="1" t="s">
        <v>123</v>
      </c>
      <c r="H792" s="1" t="s">
        <v>124</v>
      </c>
      <c r="I792" s="1" t="s">
        <v>125</v>
      </c>
      <c r="J792" s="1" t="s">
        <v>2608</v>
      </c>
      <c r="K792" s="1" t="s">
        <v>2616</v>
      </c>
      <c r="L792">
        <f>ROUNDUP(IF(B792&gt;$D$4,0,($D$4-B792+1)/365),0)</f>
        <v>0</v>
      </c>
      <c r="M792">
        <f>ROUNDUP(IF(B792&gt;$D$5,0,($D$5-B792+1)/365),0)</f>
        <v>0</v>
      </c>
      <c r="N792" s="28">
        <f>IF(OR(L792=1,M792=1),IF(B792+364&lt;=$D$5,(B792+364-$D$4+1)/365,IF(B792&gt;$D$4,($D$5-B792+1)/365,$D$6/365)),0)</f>
        <v>0</v>
      </c>
      <c r="O792" s="28">
        <f>'Data &amp; Parameter'!$E$16*'Data &amp; Parameter'!$E$17*('Data &amp; Parameter'!$E$18+'Data &amp; Parameter'!$E$19)*'Data &amp; Parameter'!$E$20*'Data &amp; Parameter'!$E$37*N792</f>
        <v>0</v>
      </c>
      <c r="P792">
        <f>ROUNDUP(IF(D792&gt;$D$4,0,($D$4-D792+1)/365),0)</f>
        <v>0</v>
      </c>
      <c r="Q792">
        <f>ROUNDUP(IF(D792&gt;$D$5,0,($D$5-D792+1)/365),0)</f>
        <v>0</v>
      </c>
      <c r="R792" s="28">
        <f>IF(OR(P792=1,Q792=1),IF(D792+364&lt;=$D$5,(D792+364-$D$4+1)/365,IF(D792&gt;$D$4,($D$5-D792+1)/365,$D$6/365)),0)</f>
        <v>0</v>
      </c>
      <c r="S792" s="28">
        <f>'Data &amp; Parameter'!$E$16*'Data &amp; Parameter'!$E$17*('Data &amp; Parameter'!$E$18+'Data &amp; Parameter'!$E$19)*'Data &amp; Parameter'!$E$20*'Data &amp; Parameter'!$E$37*R792</f>
        <v>0</v>
      </c>
      <c r="T792" s="28">
        <f t="shared" si="12"/>
        <v>0</v>
      </c>
    </row>
    <row r="793" spans="1:20" ht="15.75" customHeight="1" x14ac:dyDescent="0.35">
      <c r="A793">
        <v>786</v>
      </c>
      <c r="B793" s="76">
        <v>44235</v>
      </c>
      <c r="C793" s="1" t="s">
        <v>2617</v>
      </c>
      <c r="D793" s="76">
        <v>44235</v>
      </c>
      <c r="E793" s="1" t="s">
        <v>2618</v>
      </c>
      <c r="F793" s="1" t="s">
        <v>2619</v>
      </c>
      <c r="G793" s="1" t="s">
        <v>123</v>
      </c>
      <c r="H793" s="1" t="s">
        <v>124</v>
      </c>
      <c r="I793" s="1" t="s">
        <v>125</v>
      </c>
      <c r="J793" s="1" t="s">
        <v>2608</v>
      </c>
      <c r="K793" s="1" t="s">
        <v>2620</v>
      </c>
      <c r="L793">
        <f>ROUNDUP(IF(B793&gt;$D$4,0,($D$4-B793+1)/365),0)</f>
        <v>0</v>
      </c>
      <c r="M793">
        <f>ROUNDUP(IF(B793&gt;$D$5,0,($D$5-B793+1)/365),0)</f>
        <v>0</v>
      </c>
      <c r="N793" s="28">
        <f>IF(OR(L793=1,M793=1),IF(B793+364&lt;=$D$5,(B793+364-$D$4+1)/365,IF(B793&gt;$D$4,($D$5-B793+1)/365,$D$6/365)),0)</f>
        <v>0</v>
      </c>
      <c r="O793" s="28">
        <f>'Data &amp; Parameter'!$E$16*'Data &amp; Parameter'!$E$17*('Data &amp; Parameter'!$E$18+'Data &amp; Parameter'!$E$19)*'Data &amp; Parameter'!$E$20*'Data &amp; Parameter'!$E$37*N793</f>
        <v>0</v>
      </c>
      <c r="P793">
        <f>ROUNDUP(IF(D793&gt;$D$4,0,($D$4-D793+1)/365),0)</f>
        <v>0</v>
      </c>
      <c r="Q793">
        <f>ROUNDUP(IF(D793&gt;$D$5,0,($D$5-D793+1)/365),0)</f>
        <v>0</v>
      </c>
      <c r="R793" s="28">
        <f>IF(OR(P793=1,Q793=1),IF(D793+364&lt;=$D$5,(D793+364-$D$4+1)/365,IF(D793&gt;$D$4,($D$5-D793+1)/365,$D$6/365)),0)</f>
        <v>0</v>
      </c>
      <c r="S793" s="28">
        <f>'Data &amp; Parameter'!$E$16*'Data &amp; Parameter'!$E$17*('Data &amp; Parameter'!$E$18+'Data &amp; Parameter'!$E$19)*'Data &amp; Parameter'!$E$20*'Data &amp; Parameter'!$E$37*R793</f>
        <v>0</v>
      </c>
      <c r="T793" s="28">
        <f t="shared" si="12"/>
        <v>0</v>
      </c>
    </row>
    <row r="794" spans="1:20" ht="15.75" customHeight="1" x14ac:dyDescent="0.35">
      <c r="A794">
        <v>787</v>
      </c>
      <c r="B794" s="76">
        <v>44235</v>
      </c>
      <c r="C794" s="1" t="s">
        <v>2621</v>
      </c>
      <c r="D794" s="76">
        <v>44235</v>
      </c>
      <c r="E794" s="1" t="s">
        <v>2622</v>
      </c>
      <c r="F794" s="1" t="s">
        <v>2623</v>
      </c>
      <c r="G794" s="1" t="s">
        <v>123</v>
      </c>
      <c r="H794" s="1" t="s">
        <v>124</v>
      </c>
      <c r="I794" s="1" t="s">
        <v>125</v>
      </c>
      <c r="J794" s="1" t="s">
        <v>2608</v>
      </c>
      <c r="K794" s="1" t="s">
        <v>2616</v>
      </c>
      <c r="L794">
        <f>ROUNDUP(IF(B794&gt;$D$4,0,($D$4-B794+1)/365),0)</f>
        <v>0</v>
      </c>
      <c r="M794">
        <f>ROUNDUP(IF(B794&gt;$D$5,0,($D$5-B794+1)/365),0)</f>
        <v>0</v>
      </c>
      <c r="N794" s="28">
        <f>IF(OR(L794=1,M794=1),IF(B794+364&lt;=$D$5,(B794+364-$D$4+1)/365,IF(B794&gt;$D$4,($D$5-B794+1)/365,$D$6/365)),0)</f>
        <v>0</v>
      </c>
      <c r="O794" s="28">
        <f>'Data &amp; Parameter'!$E$16*'Data &amp; Parameter'!$E$17*('Data &amp; Parameter'!$E$18+'Data &amp; Parameter'!$E$19)*'Data &amp; Parameter'!$E$20*'Data &amp; Parameter'!$E$37*N794</f>
        <v>0</v>
      </c>
      <c r="P794">
        <f>ROUNDUP(IF(D794&gt;$D$4,0,($D$4-D794+1)/365),0)</f>
        <v>0</v>
      </c>
      <c r="Q794">
        <f>ROUNDUP(IF(D794&gt;$D$5,0,($D$5-D794+1)/365),0)</f>
        <v>0</v>
      </c>
      <c r="R794" s="28">
        <f>IF(OR(P794=1,Q794=1),IF(D794+364&lt;=$D$5,(D794+364-$D$4+1)/365,IF(D794&gt;$D$4,($D$5-D794+1)/365,$D$6/365)),0)</f>
        <v>0</v>
      </c>
      <c r="S794" s="28">
        <f>'Data &amp; Parameter'!$E$16*'Data &amp; Parameter'!$E$17*('Data &amp; Parameter'!$E$18+'Data &amp; Parameter'!$E$19)*'Data &amp; Parameter'!$E$20*'Data &amp; Parameter'!$E$37*R794</f>
        <v>0</v>
      </c>
      <c r="T794" s="28">
        <f t="shared" si="12"/>
        <v>0</v>
      </c>
    </row>
    <row r="795" spans="1:20" ht="15.75" customHeight="1" x14ac:dyDescent="0.35">
      <c r="A795">
        <v>788</v>
      </c>
      <c r="B795" s="76">
        <v>44235</v>
      </c>
      <c r="C795" s="1" t="s">
        <v>2624</v>
      </c>
      <c r="D795" s="76">
        <v>44235</v>
      </c>
      <c r="E795" s="1" t="s">
        <v>2625</v>
      </c>
      <c r="F795" s="1" t="s">
        <v>2626</v>
      </c>
      <c r="G795" s="1" t="s">
        <v>123</v>
      </c>
      <c r="H795" s="1" t="s">
        <v>124</v>
      </c>
      <c r="I795" s="1" t="s">
        <v>125</v>
      </c>
      <c r="J795" s="1" t="s">
        <v>2608</v>
      </c>
      <c r="K795" s="1" t="s">
        <v>2620</v>
      </c>
      <c r="L795">
        <f>ROUNDUP(IF(B795&gt;$D$4,0,($D$4-B795+1)/365),0)</f>
        <v>0</v>
      </c>
      <c r="M795">
        <f>ROUNDUP(IF(B795&gt;$D$5,0,($D$5-B795+1)/365),0)</f>
        <v>0</v>
      </c>
      <c r="N795" s="28">
        <f>IF(OR(L795=1,M795=1),IF(B795+364&lt;=$D$5,(B795+364-$D$4+1)/365,IF(B795&gt;$D$4,($D$5-B795+1)/365,$D$6/365)),0)</f>
        <v>0</v>
      </c>
      <c r="O795" s="28">
        <f>'Data &amp; Parameter'!$E$16*'Data &amp; Parameter'!$E$17*('Data &amp; Parameter'!$E$18+'Data &amp; Parameter'!$E$19)*'Data &amp; Parameter'!$E$20*'Data &amp; Parameter'!$E$37*N795</f>
        <v>0</v>
      </c>
      <c r="P795">
        <f>ROUNDUP(IF(D795&gt;$D$4,0,($D$4-D795+1)/365),0)</f>
        <v>0</v>
      </c>
      <c r="Q795">
        <f>ROUNDUP(IF(D795&gt;$D$5,0,($D$5-D795+1)/365),0)</f>
        <v>0</v>
      </c>
      <c r="R795" s="28">
        <f>IF(OR(P795=1,Q795=1),IF(D795+364&lt;=$D$5,(D795+364-$D$4+1)/365,IF(D795&gt;$D$4,($D$5-D795+1)/365,$D$6/365)),0)</f>
        <v>0</v>
      </c>
      <c r="S795" s="28">
        <f>'Data &amp; Parameter'!$E$16*'Data &amp; Parameter'!$E$17*('Data &amp; Parameter'!$E$18+'Data &amp; Parameter'!$E$19)*'Data &amp; Parameter'!$E$20*'Data &amp; Parameter'!$E$37*R795</f>
        <v>0</v>
      </c>
      <c r="T795" s="28">
        <f t="shared" si="12"/>
        <v>0</v>
      </c>
    </row>
    <row r="796" spans="1:20" ht="15.75" customHeight="1" x14ac:dyDescent="0.35">
      <c r="A796">
        <v>789</v>
      </c>
      <c r="B796" s="76">
        <v>44235</v>
      </c>
      <c r="C796" s="1" t="s">
        <v>2627</v>
      </c>
      <c r="D796" s="76">
        <v>44235</v>
      </c>
      <c r="E796" s="1" t="s">
        <v>2628</v>
      </c>
      <c r="F796" s="1" t="s">
        <v>2629</v>
      </c>
      <c r="G796" s="1" t="s">
        <v>123</v>
      </c>
      <c r="H796" s="1" t="s">
        <v>124</v>
      </c>
      <c r="I796" s="1" t="s">
        <v>125</v>
      </c>
      <c r="J796" s="1" t="s">
        <v>2608</v>
      </c>
      <c r="K796" s="1" t="s">
        <v>2620</v>
      </c>
      <c r="L796">
        <f>ROUNDUP(IF(B796&gt;$D$4,0,($D$4-B796+1)/365),0)</f>
        <v>0</v>
      </c>
      <c r="M796">
        <f>ROUNDUP(IF(B796&gt;$D$5,0,($D$5-B796+1)/365),0)</f>
        <v>0</v>
      </c>
      <c r="N796" s="28">
        <f>IF(OR(L796=1,M796=1),IF(B796+364&lt;=$D$5,(B796+364-$D$4+1)/365,IF(B796&gt;$D$4,($D$5-B796+1)/365,$D$6/365)),0)</f>
        <v>0</v>
      </c>
      <c r="O796" s="28">
        <f>'Data &amp; Parameter'!$E$16*'Data &amp; Parameter'!$E$17*('Data &amp; Parameter'!$E$18+'Data &amp; Parameter'!$E$19)*'Data &amp; Parameter'!$E$20*'Data &amp; Parameter'!$E$37*N796</f>
        <v>0</v>
      </c>
      <c r="P796">
        <f>ROUNDUP(IF(D796&gt;$D$4,0,($D$4-D796+1)/365),0)</f>
        <v>0</v>
      </c>
      <c r="Q796">
        <f>ROUNDUP(IF(D796&gt;$D$5,0,($D$5-D796+1)/365),0)</f>
        <v>0</v>
      </c>
      <c r="R796" s="28">
        <f>IF(OR(P796=1,Q796=1),IF(D796+364&lt;=$D$5,(D796+364-$D$4+1)/365,IF(D796&gt;$D$4,($D$5-D796+1)/365,$D$6/365)),0)</f>
        <v>0</v>
      </c>
      <c r="S796" s="28">
        <f>'Data &amp; Parameter'!$E$16*'Data &amp; Parameter'!$E$17*('Data &amp; Parameter'!$E$18+'Data &amp; Parameter'!$E$19)*'Data &amp; Parameter'!$E$20*'Data &amp; Parameter'!$E$37*R796</f>
        <v>0</v>
      </c>
      <c r="T796" s="28">
        <f t="shared" si="12"/>
        <v>0</v>
      </c>
    </row>
    <row r="797" spans="1:20" ht="15.75" customHeight="1" x14ac:dyDescent="0.35">
      <c r="A797">
        <v>790</v>
      </c>
      <c r="B797" s="76">
        <v>44235</v>
      </c>
      <c r="C797" s="1" t="s">
        <v>2630</v>
      </c>
      <c r="D797" s="76">
        <v>44235</v>
      </c>
      <c r="E797" s="1" t="s">
        <v>2631</v>
      </c>
      <c r="F797" s="1" t="s">
        <v>2632</v>
      </c>
      <c r="G797" s="1" t="s">
        <v>123</v>
      </c>
      <c r="H797" s="1" t="s">
        <v>124</v>
      </c>
      <c r="I797" s="1" t="s">
        <v>125</v>
      </c>
      <c r="J797" s="1" t="s">
        <v>2608</v>
      </c>
      <c r="K797" s="1" t="s">
        <v>2616</v>
      </c>
      <c r="L797">
        <f>ROUNDUP(IF(B797&gt;$D$4,0,($D$4-B797+1)/365),0)</f>
        <v>0</v>
      </c>
      <c r="M797">
        <f>ROUNDUP(IF(B797&gt;$D$5,0,($D$5-B797+1)/365),0)</f>
        <v>0</v>
      </c>
      <c r="N797" s="28">
        <f>IF(OR(L797=1,M797=1),IF(B797+364&lt;=$D$5,(B797+364-$D$4+1)/365,IF(B797&gt;$D$4,($D$5-B797+1)/365,$D$6/365)),0)</f>
        <v>0</v>
      </c>
      <c r="O797" s="28">
        <f>'Data &amp; Parameter'!$E$16*'Data &amp; Parameter'!$E$17*('Data &amp; Parameter'!$E$18+'Data &amp; Parameter'!$E$19)*'Data &amp; Parameter'!$E$20*'Data &amp; Parameter'!$E$37*N797</f>
        <v>0</v>
      </c>
      <c r="P797">
        <f>ROUNDUP(IF(D797&gt;$D$4,0,($D$4-D797+1)/365),0)</f>
        <v>0</v>
      </c>
      <c r="Q797">
        <f>ROUNDUP(IF(D797&gt;$D$5,0,($D$5-D797+1)/365),0)</f>
        <v>0</v>
      </c>
      <c r="R797" s="28">
        <f>IF(OR(P797=1,Q797=1),IF(D797+364&lt;=$D$5,(D797+364-$D$4+1)/365,IF(D797&gt;$D$4,($D$5-D797+1)/365,$D$6/365)),0)</f>
        <v>0</v>
      </c>
      <c r="S797" s="28">
        <f>'Data &amp; Parameter'!$E$16*'Data &amp; Parameter'!$E$17*('Data &amp; Parameter'!$E$18+'Data &amp; Parameter'!$E$19)*'Data &amp; Parameter'!$E$20*'Data &amp; Parameter'!$E$37*R797</f>
        <v>0</v>
      </c>
      <c r="T797" s="28">
        <f t="shared" si="12"/>
        <v>0</v>
      </c>
    </row>
    <row r="798" spans="1:20" ht="15.75" customHeight="1" x14ac:dyDescent="0.35">
      <c r="A798">
        <v>791</v>
      </c>
      <c r="B798" s="76">
        <v>44235</v>
      </c>
      <c r="C798" s="1" t="s">
        <v>2633</v>
      </c>
      <c r="D798" s="76">
        <v>44235</v>
      </c>
      <c r="E798" s="1" t="s">
        <v>2634</v>
      </c>
      <c r="F798" s="1" t="s">
        <v>2635</v>
      </c>
      <c r="G798" s="1" t="s">
        <v>123</v>
      </c>
      <c r="H798" s="1" t="s">
        <v>124</v>
      </c>
      <c r="I798" s="1" t="s">
        <v>125</v>
      </c>
      <c r="J798" s="1" t="s">
        <v>2608</v>
      </c>
      <c r="K798" s="1" t="s">
        <v>2616</v>
      </c>
      <c r="L798">
        <f>ROUNDUP(IF(B798&gt;$D$4,0,($D$4-B798+1)/365),0)</f>
        <v>0</v>
      </c>
      <c r="M798">
        <f>ROUNDUP(IF(B798&gt;$D$5,0,($D$5-B798+1)/365),0)</f>
        <v>0</v>
      </c>
      <c r="N798" s="28">
        <f>IF(OR(L798=1,M798=1),IF(B798+364&lt;=$D$5,(B798+364-$D$4+1)/365,IF(B798&gt;$D$4,($D$5-B798+1)/365,$D$6/365)),0)</f>
        <v>0</v>
      </c>
      <c r="O798" s="28">
        <f>'Data &amp; Parameter'!$E$16*'Data &amp; Parameter'!$E$17*('Data &amp; Parameter'!$E$18+'Data &amp; Parameter'!$E$19)*'Data &amp; Parameter'!$E$20*'Data &amp; Parameter'!$E$37*N798</f>
        <v>0</v>
      </c>
      <c r="P798">
        <f>ROUNDUP(IF(D798&gt;$D$4,0,($D$4-D798+1)/365),0)</f>
        <v>0</v>
      </c>
      <c r="Q798">
        <f>ROUNDUP(IF(D798&gt;$D$5,0,($D$5-D798+1)/365),0)</f>
        <v>0</v>
      </c>
      <c r="R798" s="28">
        <f>IF(OR(P798=1,Q798=1),IF(D798+364&lt;=$D$5,(D798+364-$D$4+1)/365,IF(D798&gt;$D$4,($D$5-D798+1)/365,$D$6/365)),0)</f>
        <v>0</v>
      </c>
      <c r="S798" s="28">
        <f>'Data &amp; Parameter'!$E$16*'Data &amp; Parameter'!$E$17*('Data &amp; Parameter'!$E$18+'Data &amp; Parameter'!$E$19)*'Data &amp; Parameter'!$E$20*'Data &amp; Parameter'!$E$37*R798</f>
        <v>0</v>
      </c>
      <c r="T798" s="28">
        <f t="shared" si="12"/>
        <v>0</v>
      </c>
    </row>
    <row r="799" spans="1:20" ht="15.75" customHeight="1" x14ac:dyDescent="0.35">
      <c r="A799">
        <v>792</v>
      </c>
      <c r="B799" s="76">
        <v>44235</v>
      </c>
      <c r="C799" s="1" t="s">
        <v>2636</v>
      </c>
      <c r="D799" s="76">
        <v>44235</v>
      </c>
      <c r="E799" s="1" t="s">
        <v>2637</v>
      </c>
      <c r="F799" s="1" t="s">
        <v>2638</v>
      </c>
      <c r="G799" s="1" t="s">
        <v>123</v>
      </c>
      <c r="H799" s="1" t="s">
        <v>124</v>
      </c>
      <c r="I799" s="1" t="s">
        <v>125</v>
      </c>
      <c r="J799" s="1" t="s">
        <v>2608</v>
      </c>
      <c r="K799" s="1" t="s">
        <v>2616</v>
      </c>
      <c r="L799">
        <f>ROUNDUP(IF(B799&gt;$D$4,0,($D$4-B799+1)/365),0)</f>
        <v>0</v>
      </c>
      <c r="M799">
        <f>ROUNDUP(IF(B799&gt;$D$5,0,($D$5-B799+1)/365),0)</f>
        <v>0</v>
      </c>
      <c r="N799" s="28">
        <f>IF(OR(L799=1,M799=1),IF(B799+364&lt;=$D$5,(B799+364-$D$4+1)/365,IF(B799&gt;$D$4,($D$5-B799+1)/365,$D$6/365)),0)</f>
        <v>0</v>
      </c>
      <c r="O799" s="28">
        <f>'Data &amp; Parameter'!$E$16*'Data &amp; Parameter'!$E$17*('Data &amp; Parameter'!$E$18+'Data &amp; Parameter'!$E$19)*'Data &amp; Parameter'!$E$20*'Data &amp; Parameter'!$E$37*N799</f>
        <v>0</v>
      </c>
      <c r="P799">
        <f>ROUNDUP(IF(D799&gt;$D$4,0,($D$4-D799+1)/365),0)</f>
        <v>0</v>
      </c>
      <c r="Q799">
        <f>ROUNDUP(IF(D799&gt;$D$5,0,($D$5-D799+1)/365),0)</f>
        <v>0</v>
      </c>
      <c r="R799" s="28">
        <f>IF(OR(P799=1,Q799=1),IF(D799+364&lt;=$D$5,(D799+364-$D$4+1)/365,IF(D799&gt;$D$4,($D$5-D799+1)/365,$D$6/365)),0)</f>
        <v>0</v>
      </c>
      <c r="S799" s="28">
        <f>'Data &amp; Parameter'!$E$16*'Data &amp; Parameter'!$E$17*('Data &amp; Parameter'!$E$18+'Data &amp; Parameter'!$E$19)*'Data &amp; Parameter'!$E$20*'Data &amp; Parameter'!$E$37*R799</f>
        <v>0</v>
      </c>
      <c r="T799" s="28">
        <f t="shared" si="12"/>
        <v>0</v>
      </c>
    </row>
    <row r="800" spans="1:20" ht="15.75" customHeight="1" x14ac:dyDescent="0.35">
      <c r="A800">
        <v>793</v>
      </c>
      <c r="B800" s="76">
        <v>44235</v>
      </c>
      <c r="C800" s="1" t="s">
        <v>2639</v>
      </c>
      <c r="D800" s="76">
        <v>44235</v>
      </c>
      <c r="E800" s="1" t="s">
        <v>2640</v>
      </c>
      <c r="F800" s="1" t="s">
        <v>2641</v>
      </c>
      <c r="G800" s="1" t="s">
        <v>123</v>
      </c>
      <c r="H800" s="1" t="s">
        <v>124</v>
      </c>
      <c r="I800" s="1" t="s">
        <v>125</v>
      </c>
      <c r="J800" s="1" t="s">
        <v>2608</v>
      </c>
      <c r="K800" s="1" t="s">
        <v>2616</v>
      </c>
      <c r="L800">
        <f>ROUNDUP(IF(B800&gt;$D$4,0,($D$4-B800+1)/365),0)</f>
        <v>0</v>
      </c>
      <c r="M800">
        <f>ROUNDUP(IF(B800&gt;$D$5,0,($D$5-B800+1)/365),0)</f>
        <v>0</v>
      </c>
      <c r="N800" s="28">
        <f>IF(OR(L800=1,M800=1),IF(B800+364&lt;=$D$5,(B800+364-$D$4+1)/365,IF(B800&gt;$D$4,($D$5-B800+1)/365,$D$6/365)),0)</f>
        <v>0</v>
      </c>
      <c r="O800" s="28">
        <f>'Data &amp; Parameter'!$E$16*'Data &amp; Parameter'!$E$17*('Data &amp; Parameter'!$E$18+'Data &amp; Parameter'!$E$19)*'Data &amp; Parameter'!$E$20*'Data &amp; Parameter'!$E$37*N800</f>
        <v>0</v>
      </c>
      <c r="P800">
        <f>ROUNDUP(IF(D800&gt;$D$4,0,($D$4-D800+1)/365),0)</f>
        <v>0</v>
      </c>
      <c r="Q800">
        <f>ROUNDUP(IF(D800&gt;$D$5,0,($D$5-D800+1)/365),0)</f>
        <v>0</v>
      </c>
      <c r="R800" s="28">
        <f>IF(OR(P800=1,Q800=1),IF(D800+364&lt;=$D$5,(D800+364-$D$4+1)/365,IF(D800&gt;$D$4,($D$5-D800+1)/365,$D$6/365)),0)</f>
        <v>0</v>
      </c>
      <c r="S800" s="28">
        <f>'Data &amp; Parameter'!$E$16*'Data &amp; Parameter'!$E$17*('Data &amp; Parameter'!$E$18+'Data &amp; Parameter'!$E$19)*'Data &amp; Parameter'!$E$20*'Data &amp; Parameter'!$E$37*R800</f>
        <v>0</v>
      </c>
      <c r="T800" s="28">
        <f t="shared" si="12"/>
        <v>0</v>
      </c>
    </row>
    <row r="801" spans="1:20" ht="15.75" customHeight="1" x14ac:dyDescent="0.35">
      <c r="A801">
        <v>794</v>
      </c>
      <c r="B801" s="76">
        <v>44235</v>
      </c>
      <c r="C801" s="1" t="s">
        <v>2642</v>
      </c>
      <c r="D801" s="76">
        <v>44235</v>
      </c>
      <c r="E801" s="1" t="s">
        <v>2643</v>
      </c>
      <c r="F801" s="1" t="s">
        <v>2644</v>
      </c>
      <c r="G801" s="1" t="s">
        <v>123</v>
      </c>
      <c r="H801" s="1" t="s">
        <v>124</v>
      </c>
      <c r="I801" s="1" t="s">
        <v>125</v>
      </c>
      <c r="J801" s="1" t="s">
        <v>2608</v>
      </c>
      <c r="K801" s="1" t="s">
        <v>2616</v>
      </c>
      <c r="L801">
        <f>ROUNDUP(IF(B801&gt;$D$4,0,($D$4-B801+1)/365),0)</f>
        <v>0</v>
      </c>
      <c r="M801">
        <f>ROUNDUP(IF(B801&gt;$D$5,0,($D$5-B801+1)/365),0)</f>
        <v>0</v>
      </c>
      <c r="N801" s="28">
        <f>IF(OR(L801=1,M801=1),IF(B801+364&lt;=$D$5,(B801+364-$D$4+1)/365,IF(B801&gt;$D$4,($D$5-B801+1)/365,$D$6/365)),0)</f>
        <v>0</v>
      </c>
      <c r="O801" s="28">
        <f>'Data &amp; Parameter'!$E$16*'Data &amp; Parameter'!$E$17*('Data &amp; Parameter'!$E$18+'Data &amp; Parameter'!$E$19)*'Data &amp; Parameter'!$E$20*'Data &amp; Parameter'!$E$37*N801</f>
        <v>0</v>
      </c>
      <c r="P801">
        <f>ROUNDUP(IF(D801&gt;$D$4,0,($D$4-D801+1)/365),0)</f>
        <v>0</v>
      </c>
      <c r="Q801">
        <f>ROUNDUP(IF(D801&gt;$D$5,0,($D$5-D801+1)/365),0)</f>
        <v>0</v>
      </c>
      <c r="R801" s="28">
        <f>IF(OR(P801=1,Q801=1),IF(D801+364&lt;=$D$5,(D801+364-$D$4+1)/365,IF(D801&gt;$D$4,($D$5-D801+1)/365,$D$6/365)),0)</f>
        <v>0</v>
      </c>
      <c r="S801" s="28">
        <f>'Data &amp; Parameter'!$E$16*'Data &amp; Parameter'!$E$17*('Data &amp; Parameter'!$E$18+'Data &amp; Parameter'!$E$19)*'Data &amp; Parameter'!$E$20*'Data &amp; Parameter'!$E$37*R801</f>
        <v>0</v>
      </c>
      <c r="T801" s="28">
        <f t="shared" si="12"/>
        <v>0</v>
      </c>
    </row>
    <row r="802" spans="1:20" ht="15.75" customHeight="1" x14ac:dyDescent="0.35">
      <c r="A802">
        <v>795</v>
      </c>
      <c r="B802" s="76">
        <v>44235</v>
      </c>
      <c r="C802" s="1" t="s">
        <v>2645</v>
      </c>
      <c r="D802" s="76">
        <v>44235</v>
      </c>
      <c r="E802" s="1" t="s">
        <v>2646</v>
      </c>
      <c r="F802" s="1" t="s">
        <v>2647</v>
      </c>
      <c r="G802" s="1" t="s">
        <v>123</v>
      </c>
      <c r="H802" s="1" t="s">
        <v>124</v>
      </c>
      <c r="I802" s="1" t="s">
        <v>125</v>
      </c>
      <c r="J802" s="1" t="s">
        <v>2608</v>
      </c>
      <c r="K802" s="1" t="s">
        <v>2616</v>
      </c>
      <c r="L802">
        <f>ROUNDUP(IF(B802&gt;$D$4,0,($D$4-B802+1)/365),0)</f>
        <v>0</v>
      </c>
      <c r="M802">
        <f>ROUNDUP(IF(B802&gt;$D$5,0,($D$5-B802+1)/365),0)</f>
        <v>0</v>
      </c>
      <c r="N802" s="28">
        <f>IF(OR(L802=1,M802=1),IF(B802+364&lt;=$D$5,(B802+364-$D$4+1)/365,IF(B802&gt;$D$4,($D$5-B802+1)/365,$D$6/365)),0)</f>
        <v>0</v>
      </c>
      <c r="O802" s="28">
        <f>'Data &amp; Parameter'!$E$16*'Data &amp; Parameter'!$E$17*('Data &amp; Parameter'!$E$18+'Data &amp; Parameter'!$E$19)*'Data &amp; Parameter'!$E$20*'Data &amp; Parameter'!$E$37*N802</f>
        <v>0</v>
      </c>
      <c r="P802">
        <f>ROUNDUP(IF(D802&gt;$D$4,0,($D$4-D802+1)/365),0)</f>
        <v>0</v>
      </c>
      <c r="Q802">
        <f>ROUNDUP(IF(D802&gt;$D$5,0,($D$5-D802+1)/365),0)</f>
        <v>0</v>
      </c>
      <c r="R802" s="28">
        <f>IF(OR(P802=1,Q802=1),IF(D802+364&lt;=$D$5,(D802+364-$D$4+1)/365,IF(D802&gt;$D$4,($D$5-D802+1)/365,$D$6/365)),0)</f>
        <v>0</v>
      </c>
      <c r="S802" s="28">
        <f>'Data &amp; Parameter'!$E$16*'Data &amp; Parameter'!$E$17*('Data &amp; Parameter'!$E$18+'Data &amp; Parameter'!$E$19)*'Data &amp; Parameter'!$E$20*'Data &amp; Parameter'!$E$37*R802</f>
        <v>0</v>
      </c>
      <c r="T802" s="28">
        <f t="shared" si="12"/>
        <v>0</v>
      </c>
    </row>
    <row r="803" spans="1:20" ht="15.75" customHeight="1" x14ac:dyDescent="0.35">
      <c r="A803">
        <v>796</v>
      </c>
      <c r="B803" s="76">
        <v>44235</v>
      </c>
      <c r="C803" s="1" t="s">
        <v>2648</v>
      </c>
      <c r="D803" s="76">
        <v>44235</v>
      </c>
      <c r="E803" s="1" t="s">
        <v>2649</v>
      </c>
      <c r="F803" s="1" t="s">
        <v>2650</v>
      </c>
      <c r="G803" s="1" t="s">
        <v>123</v>
      </c>
      <c r="H803" s="1" t="s">
        <v>124</v>
      </c>
      <c r="I803" s="1" t="s">
        <v>125</v>
      </c>
      <c r="J803" s="1" t="s">
        <v>2608</v>
      </c>
      <c r="K803" s="1" t="s">
        <v>2616</v>
      </c>
      <c r="L803">
        <f>ROUNDUP(IF(B803&gt;$D$4,0,($D$4-B803+1)/365),0)</f>
        <v>0</v>
      </c>
      <c r="M803">
        <f>ROUNDUP(IF(B803&gt;$D$5,0,($D$5-B803+1)/365),0)</f>
        <v>0</v>
      </c>
      <c r="N803" s="28">
        <f>IF(OR(L803=1,M803=1),IF(B803+364&lt;=$D$5,(B803+364-$D$4+1)/365,IF(B803&gt;$D$4,($D$5-B803+1)/365,$D$6/365)),0)</f>
        <v>0</v>
      </c>
      <c r="O803" s="28">
        <f>'Data &amp; Parameter'!$E$16*'Data &amp; Parameter'!$E$17*('Data &amp; Parameter'!$E$18+'Data &amp; Parameter'!$E$19)*'Data &amp; Parameter'!$E$20*'Data &amp; Parameter'!$E$37*N803</f>
        <v>0</v>
      </c>
      <c r="P803">
        <f>ROUNDUP(IF(D803&gt;$D$4,0,($D$4-D803+1)/365),0)</f>
        <v>0</v>
      </c>
      <c r="Q803">
        <f>ROUNDUP(IF(D803&gt;$D$5,0,($D$5-D803+1)/365),0)</f>
        <v>0</v>
      </c>
      <c r="R803" s="28">
        <f>IF(OR(P803=1,Q803=1),IF(D803+364&lt;=$D$5,(D803+364-$D$4+1)/365,IF(D803&gt;$D$4,($D$5-D803+1)/365,$D$6/365)),0)</f>
        <v>0</v>
      </c>
      <c r="S803" s="28">
        <f>'Data &amp; Parameter'!$E$16*'Data &amp; Parameter'!$E$17*('Data &amp; Parameter'!$E$18+'Data &amp; Parameter'!$E$19)*'Data &amp; Parameter'!$E$20*'Data &amp; Parameter'!$E$37*R803</f>
        <v>0</v>
      </c>
      <c r="T803" s="28">
        <f t="shared" si="12"/>
        <v>0</v>
      </c>
    </row>
    <row r="804" spans="1:20" ht="15.75" customHeight="1" x14ac:dyDescent="0.35">
      <c r="A804">
        <v>797</v>
      </c>
      <c r="B804" s="76">
        <v>44235</v>
      </c>
      <c r="C804" s="1" t="s">
        <v>2651</v>
      </c>
      <c r="D804" s="76">
        <v>44235</v>
      </c>
      <c r="E804" s="1" t="s">
        <v>2652</v>
      </c>
      <c r="F804" s="1" t="s">
        <v>2653</v>
      </c>
      <c r="G804" s="1" t="s">
        <v>123</v>
      </c>
      <c r="H804" s="1" t="s">
        <v>124</v>
      </c>
      <c r="I804" s="1" t="s">
        <v>125</v>
      </c>
      <c r="J804" s="1" t="s">
        <v>2608</v>
      </c>
      <c r="K804" s="1" t="s">
        <v>2616</v>
      </c>
      <c r="L804">
        <f>ROUNDUP(IF(B804&gt;$D$4,0,($D$4-B804+1)/365),0)</f>
        <v>0</v>
      </c>
      <c r="M804">
        <f>ROUNDUP(IF(B804&gt;$D$5,0,($D$5-B804+1)/365),0)</f>
        <v>0</v>
      </c>
      <c r="N804" s="28">
        <f>IF(OR(L804=1,M804=1),IF(B804+364&lt;=$D$5,(B804+364-$D$4+1)/365,IF(B804&gt;$D$4,($D$5-B804+1)/365,$D$6/365)),0)</f>
        <v>0</v>
      </c>
      <c r="O804" s="28">
        <f>'Data &amp; Parameter'!$E$16*'Data &amp; Parameter'!$E$17*('Data &amp; Parameter'!$E$18+'Data &amp; Parameter'!$E$19)*'Data &amp; Parameter'!$E$20*'Data &amp; Parameter'!$E$37*N804</f>
        <v>0</v>
      </c>
      <c r="P804">
        <f>ROUNDUP(IF(D804&gt;$D$4,0,($D$4-D804+1)/365),0)</f>
        <v>0</v>
      </c>
      <c r="Q804">
        <f>ROUNDUP(IF(D804&gt;$D$5,0,($D$5-D804+1)/365),0)</f>
        <v>0</v>
      </c>
      <c r="R804" s="28">
        <f>IF(OR(P804=1,Q804=1),IF(D804+364&lt;=$D$5,(D804+364-$D$4+1)/365,IF(D804&gt;$D$4,($D$5-D804+1)/365,$D$6/365)),0)</f>
        <v>0</v>
      </c>
      <c r="S804" s="28">
        <f>'Data &amp; Parameter'!$E$16*'Data &amp; Parameter'!$E$17*('Data &amp; Parameter'!$E$18+'Data &amp; Parameter'!$E$19)*'Data &amp; Parameter'!$E$20*'Data &amp; Parameter'!$E$37*R804</f>
        <v>0</v>
      </c>
      <c r="T804" s="28">
        <f t="shared" si="12"/>
        <v>0</v>
      </c>
    </row>
    <row r="805" spans="1:20" ht="15.75" customHeight="1" x14ac:dyDescent="0.35">
      <c r="A805">
        <v>798</v>
      </c>
      <c r="B805" s="76">
        <v>44235</v>
      </c>
      <c r="C805" s="1" t="s">
        <v>2654</v>
      </c>
      <c r="D805" s="76">
        <v>44235</v>
      </c>
      <c r="E805" s="1" t="s">
        <v>2655</v>
      </c>
      <c r="F805" s="1" t="s">
        <v>2656</v>
      </c>
      <c r="G805" s="1" t="s">
        <v>123</v>
      </c>
      <c r="H805" s="1" t="s">
        <v>124</v>
      </c>
      <c r="I805" s="1" t="s">
        <v>125</v>
      </c>
      <c r="J805" s="1" t="s">
        <v>2608</v>
      </c>
      <c r="K805" s="1" t="s">
        <v>2616</v>
      </c>
      <c r="L805">
        <f>ROUNDUP(IF(B805&gt;$D$4,0,($D$4-B805+1)/365),0)</f>
        <v>0</v>
      </c>
      <c r="M805">
        <f>ROUNDUP(IF(B805&gt;$D$5,0,($D$5-B805+1)/365),0)</f>
        <v>0</v>
      </c>
      <c r="N805" s="28">
        <f>IF(OR(L805=1,M805=1),IF(B805+364&lt;=$D$5,(B805+364-$D$4+1)/365,IF(B805&gt;$D$4,($D$5-B805+1)/365,$D$6/365)),0)</f>
        <v>0</v>
      </c>
      <c r="O805" s="28">
        <f>'Data &amp; Parameter'!$E$16*'Data &amp; Parameter'!$E$17*('Data &amp; Parameter'!$E$18+'Data &amp; Parameter'!$E$19)*'Data &amp; Parameter'!$E$20*'Data &amp; Parameter'!$E$37*N805</f>
        <v>0</v>
      </c>
      <c r="P805">
        <f>ROUNDUP(IF(D805&gt;$D$4,0,($D$4-D805+1)/365),0)</f>
        <v>0</v>
      </c>
      <c r="Q805">
        <f>ROUNDUP(IF(D805&gt;$D$5,0,($D$5-D805+1)/365),0)</f>
        <v>0</v>
      </c>
      <c r="R805" s="28">
        <f>IF(OR(P805=1,Q805=1),IF(D805+364&lt;=$D$5,(D805+364-$D$4+1)/365,IF(D805&gt;$D$4,($D$5-D805+1)/365,$D$6/365)),0)</f>
        <v>0</v>
      </c>
      <c r="S805" s="28">
        <f>'Data &amp; Parameter'!$E$16*'Data &amp; Parameter'!$E$17*('Data &amp; Parameter'!$E$18+'Data &amp; Parameter'!$E$19)*'Data &amp; Parameter'!$E$20*'Data &amp; Parameter'!$E$37*R805</f>
        <v>0</v>
      </c>
      <c r="T805" s="28">
        <f t="shared" si="12"/>
        <v>0</v>
      </c>
    </row>
    <row r="806" spans="1:20" ht="15.75" customHeight="1" x14ac:dyDescent="0.35">
      <c r="A806">
        <v>799</v>
      </c>
      <c r="B806" s="76">
        <v>44235</v>
      </c>
      <c r="C806" s="1" t="s">
        <v>2657</v>
      </c>
      <c r="D806" s="76">
        <v>44235</v>
      </c>
      <c r="E806" s="1" t="s">
        <v>2658</v>
      </c>
      <c r="F806" s="1" t="s">
        <v>2659</v>
      </c>
      <c r="G806" s="1" t="s">
        <v>123</v>
      </c>
      <c r="H806" s="1" t="s">
        <v>124</v>
      </c>
      <c r="I806" s="1" t="s">
        <v>125</v>
      </c>
      <c r="J806" s="1" t="s">
        <v>2608</v>
      </c>
      <c r="K806" s="1" t="s">
        <v>2616</v>
      </c>
      <c r="L806">
        <f>ROUNDUP(IF(B806&gt;$D$4,0,($D$4-B806+1)/365),0)</f>
        <v>0</v>
      </c>
      <c r="M806">
        <f>ROUNDUP(IF(B806&gt;$D$5,0,($D$5-B806+1)/365),0)</f>
        <v>0</v>
      </c>
      <c r="N806" s="28">
        <f>IF(OR(L806=1,M806=1),IF(B806+364&lt;=$D$5,(B806+364-$D$4+1)/365,IF(B806&gt;$D$4,($D$5-B806+1)/365,$D$6/365)),0)</f>
        <v>0</v>
      </c>
      <c r="O806" s="28">
        <f>'Data &amp; Parameter'!$E$16*'Data &amp; Parameter'!$E$17*('Data &amp; Parameter'!$E$18+'Data &amp; Parameter'!$E$19)*'Data &amp; Parameter'!$E$20*'Data &amp; Parameter'!$E$37*N806</f>
        <v>0</v>
      </c>
      <c r="P806">
        <f>ROUNDUP(IF(D806&gt;$D$4,0,($D$4-D806+1)/365),0)</f>
        <v>0</v>
      </c>
      <c r="Q806">
        <f>ROUNDUP(IF(D806&gt;$D$5,0,($D$5-D806+1)/365),0)</f>
        <v>0</v>
      </c>
      <c r="R806" s="28">
        <f>IF(OR(P806=1,Q806=1),IF(D806+364&lt;=$D$5,(D806+364-$D$4+1)/365,IF(D806&gt;$D$4,($D$5-D806+1)/365,$D$6/365)),0)</f>
        <v>0</v>
      </c>
      <c r="S806" s="28">
        <f>'Data &amp; Parameter'!$E$16*'Data &amp; Parameter'!$E$17*('Data &amp; Parameter'!$E$18+'Data &amp; Parameter'!$E$19)*'Data &amp; Parameter'!$E$20*'Data &amp; Parameter'!$E$37*R806</f>
        <v>0</v>
      </c>
      <c r="T806" s="28">
        <f t="shared" si="12"/>
        <v>0</v>
      </c>
    </row>
    <row r="807" spans="1:20" ht="15.75" customHeight="1" x14ac:dyDescent="0.35">
      <c r="A807">
        <v>800</v>
      </c>
      <c r="B807" s="76">
        <v>44235</v>
      </c>
      <c r="C807" s="1" t="s">
        <v>2660</v>
      </c>
      <c r="D807" s="76">
        <v>44235</v>
      </c>
      <c r="E807" s="1" t="s">
        <v>2661</v>
      </c>
      <c r="F807" s="1" t="s">
        <v>2662</v>
      </c>
      <c r="G807" s="1" t="s">
        <v>123</v>
      </c>
      <c r="H807" s="1" t="s">
        <v>124</v>
      </c>
      <c r="I807" s="1" t="s">
        <v>125</v>
      </c>
      <c r="J807" s="1" t="s">
        <v>2608</v>
      </c>
      <c r="K807" s="1" t="s">
        <v>2616</v>
      </c>
      <c r="L807">
        <f>ROUNDUP(IF(B807&gt;$D$4,0,($D$4-B807+1)/365),0)</f>
        <v>0</v>
      </c>
      <c r="M807">
        <f>ROUNDUP(IF(B807&gt;$D$5,0,($D$5-B807+1)/365),0)</f>
        <v>0</v>
      </c>
      <c r="N807" s="28">
        <f>IF(OR(L807=1,M807=1),IF(B807+364&lt;=$D$5,(B807+364-$D$4+1)/365,IF(B807&gt;$D$4,($D$5-B807+1)/365,$D$6/365)),0)</f>
        <v>0</v>
      </c>
      <c r="O807" s="28">
        <f>'Data &amp; Parameter'!$E$16*'Data &amp; Parameter'!$E$17*('Data &amp; Parameter'!$E$18+'Data &amp; Parameter'!$E$19)*'Data &amp; Parameter'!$E$20*'Data &amp; Parameter'!$E$37*N807</f>
        <v>0</v>
      </c>
      <c r="P807">
        <f>ROUNDUP(IF(D807&gt;$D$4,0,($D$4-D807+1)/365),0)</f>
        <v>0</v>
      </c>
      <c r="Q807">
        <f>ROUNDUP(IF(D807&gt;$D$5,0,($D$5-D807+1)/365),0)</f>
        <v>0</v>
      </c>
      <c r="R807" s="28">
        <f>IF(OR(P807=1,Q807=1),IF(D807+364&lt;=$D$5,(D807+364-$D$4+1)/365,IF(D807&gt;$D$4,($D$5-D807+1)/365,$D$6/365)),0)</f>
        <v>0</v>
      </c>
      <c r="S807" s="28">
        <f>'Data &amp; Parameter'!$E$16*'Data &amp; Parameter'!$E$17*('Data &amp; Parameter'!$E$18+'Data &amp; Parameter'!$E$19)*'Data &amp; Parameter'!$E$20*'Data &amp; Parameter'!$E$37*R807</f>
        <v>0</v>
      </c>
      <c r="T807" s="28">
        <f t="shared" si="12"/>
        <v>0</v>
      </c>
    </row>
    <row r="808" spans="1:20" ht="15.75" customHeight="1" x14ac:dyDescent="0.35">
      <c r="A808">
        <v>801</v>
      </c>
      <c r="B808" s="76">
        <v>44235</v>
      </c>
      <c r="C808" s="1" t="s">
        <v>2663</v>
      </c>
      <c r="D808" s="76">
        <v>44235</v>
      </c>
      <c r="E808" s="1" t="s">
        <v>2664</v>
      </c>
      <c r="F808" s="1" t="s">
        <v>2665</v>
      </c>
      <c r="G808" s="1" t="s">
        <v>123</v>
      </c>
      <c r="H808" s="1" t="s">
        <v>124</v>
      </c>
      <c r="I808" s="1" t="s">
        <v>125</v>
      </c>
      <c r="J808" s="1" t="s">
        <v>2608</v>
      </c>
      <c r="K808" s="1" t="s">
        <v>2616</v>
      </c>
      <c r="L808">
        <f>ROUNDUP(IF(B808&gt;$D$4,0,($D$4-B808+1)/365),0)</f>
        <v>0</v>
      </c>
      <c r="M808">
        <f>ROUNDUP(IF(B808&gt;$D$5,0,($D$5-B808+1)/365),0)</f>
        <v>0</v>
      </c>
      <c r="N808" s="28">
        <f>IF(OR(L808=1,M808=1),IF(B808+364&lt;=$D$5,(B808+364-$D$4+1)/365,IF(B808&gt;$D$4,($D$5-B808+1)/365,$D$6/365)),0)</f>
        <v>0</v>
      </c>
      <c r="O808" s="28">
        <f>'Data &amp; Parameter'!$E$16*'Data &amp; Parameter'!$E$17*('Data &amp; Parameter'!$E$18+'Data &amp; Parameter'!$E$19)*'Data &amp; Parameter'!$E$20*'Data &amp; Parameter'!$E$37*N808</f>
        <v>0</v>
      </c>
      <c r="P808">
        <f>ROUNDUP(IF(D808&gt;$D$4,0,($D$4-D808+1)/365),0)</f>
        <v>0</v>
      </c>
      <c r="Q808">
        <f>ROUNDUP(IF(D808&gt;$D$5,0,($D$5-D808+1)/365),0)</f>
        <v>0</v>
      </c>
      <c r="R808" s="28">
        <f>IF(OR(P808=1,Q808=1),IF(D808+364&lt;=$D$5,(D808+364-$D$4+1)/365,IF(D808&gt;$D$4,($D$5-D808+1)/365,$D$6/365)),0)</f>
        <v>0</v>
      </c>
      <c r="S808" s="28">
        <f>'Data &amp; Parameter'!$E$16*'Data &amp; Parameter'!$E$17*('Data &amp; Parameter'!$E$18+'Data &amp; Parameter'!$E$19)*'Data &amp; Parameter'!$E$20*'Data &amp; Parameter'!$E$37*R808</f>
        <v>0</v>
      </c>
      <c r="T808" s="28">
        <f t="shared" si="12"/>
        <v>0</v>
      </c>
    </row>
    <row r="809" spans="1:20" ht="15.75" customHeight="1" x14ac:dyDescent="0.35">
      <c r="A809">
        <v>802</v>
      </c>
      <c r="B809" s="76">
        <v>44235</v>
      </c>
      <c r="C809" s="1" t="s">
        <v>2666</v>
      </c>
      <c r="D809" s="76">
        <v>44235</v>
      </c>
      <c r="E809" s="1" t="s">
        <v>2667</v>
      </c>
      <c r="F809" s="1" t="s">
        <v>2668</v>
      </c>
      <c r="G809" s="1" t="s">
        <v>123</v>
      </c>
      <c r="H809" s="1" t="s">
        <v>124</v>
      </c>
      <c r="I809" s="1" t="s">
        <v>125</v>
      </c>
      <c r="J809" s="1" t="s">
        <v>2608</v>
      </c>
      <c r="K809" s="1" t="s">
        <v>2616</v>
      </c>
      <c r="L809">
        <f>ROUNDUP(IF(B809&gt;$D$4,0,($D$4-B809+1)/365),0)</f>
        <v>0</v>
      </c>
      <c r="M809">
        <f>ROUNDUP(IF(B809&gt;$D$5,0,($D$5-B809+1)/365),0)</f>
        <v>0</v>
      </c>
      <c r="N809" s="28">
        <f>IF(OR(L809=1,M809=1),IF(B809+364&lt;=$D$5,(B809+364-$D$4+1)/365,IF(B809&gt;$D$4,($D$5-B809+1)/365,$D$6/365)),0)</f>
        <v>0</v>
      </c>
      <c r="O809" s="28">
        <f>'Data &amp; Parameter'!$E$16*'Data &amp; Parameter'!$E$17*('Data &amp; Parameter'!$E$18+'Data &amp; Parameter'!$E$19)*'Data &amp; Parameter'!$E$20*'Data &amp; Parameter'!$E$37*N809</f>
        <v>0</v>
      </c>
      <c r="P809">
        <f>ROUNDUP(IF(D809&gt;$D$4,0,($D$4-D809+1)/365),0)</f>
        <v>0</v>
      </c>
      <c r="Q809">
        <f>ROUNDUP(IF(D809&gt;$D$5,0,($D$5-D809+1)/365),0)</f>
        <v>0</v>
      </c>
      <c r="R809" s="28">
        <f>IF(OR(P809=1,Q809=1),IF(D809+364&lt;=$D$5,(D809+364-$D$4+1)/365,IF(D809&gt;$D$4,($D$5-D809+1)/365,$D$6/365)),0)</f>
        <v>0</v>
      </c>
      <c r="S809" s="28">
        <f>'Data &amp; Parameter'!$E$16*'Data &amp; Parameter'!$E$17*('Data &amp; Parameter'!$E$18+'Data &amp; Parameter'!$E$19)*'Data &amp; Parameter'!$E$20*'Data &amp; Parameter'!$E$37*R809</f>
        <v>0</v>
      </c>
      <c r="T809" s="28">
        <f t="shared" si="12"/>
        <v>0</v>
      </c>
    </row>
    <row r="810" spans="1:20" ht="15.75" customHeight="1" x14ac:dyDescent="0.35">
      <c r="A810">
        <v>803</v>
      </c>
      <c r="B810" s="76">
        <v>44235</v>
      </c>
      <c r="C810" s="1" t="s">
        <v>2669</v>
      </c>
      <c r="D810" s="76">
        <v>44235</v>
      </c>
      <c r="E810" s="1" t="s">
        <v>2670</v>
      </c>
      <c r="F810" s="1" t="s">
        <v>2671</v>
      </c>
      <c r="G810" s="1" t="s">
        <v>123</v>
      </c>
      <c r="H810" s="1" t="s">
        <v>124</v>
      </c>
      <c r="I810" s="1" t="s">
        <v>125</v>
      </c>
      <c r="J810" s="1" t="s">
        <v>2608</v>
      </c>
      <c r="K810" s="1" t="s">
        <v>2609</v>
      </c>
      <c r="L810">
        <f>ROUNDUP(IF(B810&gt;$D$4,0,($D$4-B810+1)/365),0)</f>
        <v>0</v>
      </c>
      <c r="M810">
        <f>ROUNDUP(IF(B810&gt;$D$5,0,($D$5-B810+1)/365),0)</f>
        <v>0</v>
      </c>
      <c r="N810" s="28">
        <f>IF(OR(L810=1,M810=1),IF(B810+364&lt;=$D$5,(B810+364-$D$4+1)/365,IF(B810&gt;$D$4,($D$5-B810+1)/365,$D$6/365)),0)</f>
        <v>0</v>
      </c>
      <c r="O810" s="28">
        <f>'Data &amp; Parameter'!$E$16*'Data &amp; Parameter'!$E$17*('Data &amp; Parameter'!$E$18+'Data &amp; Parameter'!$E$19)*'Data &amp; Parameter'!$E$20*'Data &amp; Parameter'!$E$37*N810</f>
        <v>0</v>
      </c>
      <c r="P810">
        <f>ROUNDUP(IF(D810&gt;$D$4,0,($D$4-D810+1)/365),0)</f>
        <v>0</v>
      </c>
      <c r="Q810">
        <f>ROUNDUP(IF(D810&gt;$D$5,0,($D$5-D810+1)/365),0)</f>
        <v>0</v>
      </c>
      <c r="R810" s="28">
        <f>IF(OR(P810=1,Q810=1),IF(D810+364&lt;=$D$5,(D810+364-$D$4+1)/365,IF(D810&gt;$D$4,($D$5-D810+1)/365,$D$6/365)),0)</f>
        <v>0</v>
      </c>
      <c r="S810" s="28">
        <f>'Data &amp; Parameter'!$E$16*'Data &amp; Parameter'!$E$17*('Data &amp; Parameter'!$E$18+'Data &amp; Parameter'!$E$19)*'Data &amp; Parameter'!$E$20*'Data &amp; Parameter'!$E$37*R810</f>
        <v>0</v>
      </c>
      <c r="T810" s="28">
        <f t="shared" si="12"/>
        <v>0</v>
      </c>
    </row>
    <row r="811" spans="1:20" ht="15.75" customHeight="1" x14ac:dyDescent="0.35">
      <c r="A811">
        <v>804</v>
      </c>
      <c r="B811" s="76">
        <v>44235</v>
      </c>
      <c r="C811" s="1" t="s">
        <v>2672</v>
      </c>
      <c r="D811" s="76">
        <v>44235</v>
      </c>
      <c r="E811" s="1" t="s">
        <v>2673</v>
      </c>
      <c r="F811" s="1" t="s">
        <v>2674</v>
      </c>
      <c r="G811" s="1" t="s">
        <v>123</v>
      </c>
      <c r="H811" s="1" t="s">
        <v>124</v>
      </c>
      <c r="I811" s="1" t="s">
        <v>125</v>
      </c>
      <c r="J811" s="1" t="s">
        <v>2608</v>
      </c>
      <c r="K811" s="1" t="s">
        <v>2609</v>
      </c>
      <c r="L811">
        <f>ROUNDUP(IF(B811&gt;$D$4,0,($D$4-B811+1)/365),0)</f>
        <v>0</v>
      </c>
      <c r="M811">
        <f>ROUNDUP(IF(B811&gt;$D$5,0,($D$5-B811+1)/365),0)</f>
        <v>0</v>
      </c>
      <c r="N811" s="28">
        <f>IF(OR(L811=1,M811=1),IF(B811+364&lt;=$D$5,(B811+364-$D$4+1)/365,IF(B811&gt;$D$4,($D$5-B811+1)/365,$D$6/365)),0)</f>
        <v>0</v>
      </c>
      <c r="O811" s="28">
        <f>'Data &amp; Parameter'!$E$16*'Data &amp; Parameter'!$E$17*('Data &amp; Parameter'!$E$18+'Data &amp; Parameter'!$E$19)*'Data &amp; Parameter'!$E$20*'Data &amp; Parameter'!$E$37*N811</f>
        <v>0</v>
      </c>
      <c r="P811">
        <f>ROUNDUP(IF(D811&gt;$D$4,0,($D$4-D811+1)/365),0)</f>
        <v>0</v>
      </c>
      <c r="Q811">
        <f>ROUNDUP(IF(D811&gt;$D$5,0,($D$5-D811+1)/365),0)</f>
        <v>0</v>
      </c>
      <c r="R811" s="28">
        <f>IF(OR(P811=1,Q811=1),IF(D811+364&lt;=$D$5,(D811+364-$D$4+1)/365,IF(D811&gt;$D$4,($D$5-D811+1)/365,$D$6/365)),0)</f>
        <v>0</v>
      </c>
      <c r="S811" s="28">
        <f>'Data &amp; Parameter'!$E$16*'Data &amp; Parameter'!$E$17*('Data &amp; Parameter'!$E$18+'Data &amp; Parameter'!$E$19)*'Data &amp; Parameter'!$E$20*'Data &amp; Parameter'!$E$37*R811</f>
        <v>0</v>
      </c>
      <c r="T811" s="28">
        <f t="shared" si="12"/>
        <v>0</v>
      </c>
    </row>
    <row r="812" spans="1:20" ht="15.75" customHeight="1" x14ac:dyDescent="0.35">
      <c r="A812">
        <v>805</v>
      </c>
      <c r="B812" s="76">
        <v>44235</v>
      </c>
      <c r="C812" s="1" t="s">
        <v>2675</v>
      </c>
      <c r="D812" s="76">
        <v>44235</v>
      </c>
      <c r="E812" s="1" t="s">
        <v>2676</v>
      </c>
      <c r="F812" s="1" t="s">
        <v>2677</v>
      </c>
      <c r="G812" s="1" t="s">
        <v>123</v>
      </c>
      <c r="H812" s="1" t="s">
        <v>124</v>
      </c>
      <c r="I812" s="1" t="s">
        <v>125</v>
      </c>
      <c r="J812" s="1" t="s">
        <v>1623</v>
      </c>
      <c r="K812" s="1" t="s">
        <v>1623</v>
      </c>
      <c r="L812">
        <f>ROUNDUP(IF(B812&gt;$D$4,0,($D$4-B812+1)/365),0)</f>
        <v>0</v>
      </c>
      <c r="M812">
        <f>ROUNDUP(IF(B812&gt;$D$5,0,($D$5-B812+1)/365),0)</f>
        <v>0</v>
      </c>
      <c r="N812" s="28">
        <f>IF(OR(L812=1,M812=1),IF(B812+364&lt;=$D$5,(B812+364-$D$4+1)/365,IF(B812&gt;$D$4,($D$5-B812+1)/365,$D$6/365)),0)</f>
        <v>0</v>
      </c>
      <c r="O812" s="28">
        <f>'Data &amp; Parameter'!$E$16*'Data &amp; Parameter'!$E$17*('Data &amp; Parameter'!$E$18+'Data &amp; Parameter'!$E$19)*'Data &amp; Parameter'!$E$20*'Data &amp; Parameter'!$E$37*N812</f>
        <v>0</v>
      </c>
      <c r="P812">
        <f>ROUNDUP(IF(D812&gt;$D$4,0,($D$4-D812+1)/365),0)</f>
        <v>0</v>
      </c>
      <c r="Q812">
        <f>ROUNDUP(IF(D812&gt;$D$5,0,($D$5-D812+1)/365),0)</f>
        <v>0</v>
      </c>
      <c r="R812" s="28">
        <f>IF(OR(P812=1,Q812=1),IF(D812+364&lt;=$D$5,(D812+364-$D$4+1)/365,IF(D812&gt;$D$4,($D$5-D812+1)/365,$D$6/365)),0)</f>
        <v>0</v>
      </c>
      <c r="S812" s="28">
        <f>'Data &amp; Parameter'!$E$16*'Data &amp; Parameter'!$E$17*('Data &amp; Parameter'!$E$18+'Data &amp; Parameter'!$E$19)*'Data &amp; Parameter'!$E$20*'Data &amp; Parameter'!$E$37*R812</f>
        <v>0</v>
      </c>
      <c r="T812" s="28">
        <f t="shared" si="12"/>
        <v>0</v>
      </c>
    </row>
    <row r="813" spans="1:20" ht="15.75" customHeight="1" x14ac:dyDescent="0.35">
      <c r="A813">
        <v>806</v>
      </c>
      <c r="B813" s="76">
        <v>44235</v>
      </c>
      <c r="C813" s="1" t="s">
        <v>2678</v>
      </c>
      <c r="D813" s="76">
        <v>44235</v>
      </c>
      <c r="E813" s="1" t="s">
        <v>2679</v>
      </c>
      <c r="F813" s="1" t="s">
        <v>2680</v>
      </c>
      <c r="G813" s="1" t="s">
        <v>123</v>
      </c>
      <c r="H813" s="1" t="s">
        <v>124</v>
      </c>
      <c r="I813" s="1" t="s">
        <v>125</v>
      </c>
      <c r="J813" s="1" t="s">
        <v>1623</v>
      </c>
      <c r="K813" s="1" t="s">
        <v>1623</v>
      </c>
      <c r="L813">
        <f>ROUNDUP(IF(B813&gt;$D$4,0,($D$4-B813+1)/365),0)</f>
        <v>0</v>
      </c>
      <c r="M813">
        <f>ROUNDUP(IF(B813&gt;$D$5,0,($D$5-B813+1)/365),0)</f>
        <v>0</v>
      </c>
      <c r="N813" s="28">
        <f>IF(OR(L813=1,M813=1),IF(B813+364&lt;=$D$5,(B813+364-$D$4+1)/365,IF(B813&gt;$D$4,($D$5-B813+1)/365,$D$6/365)),0)</f>
        <v>0</v>
      </c>
      <c r="O813" s="28">
        <f>'Data &amp; Parameter'!$E$16*'Data &amp; Parameter'!$E$17*('Data &amp; Parameter'!$E$18+'Data &amp; Parameter'!$E$19)*'Data &amp; Parameter'!$E$20*'Data &amp; Parameter'!$E$37*N813</f>
        <v>0</v>
      </c>
      <c r="P813">
        <f>ROUNDUP(IF(D813&gt;$D$4,0,($D$4-D813+1)/365),0)</f>
        <v>0</v>
      </c>
      <c r="Q813">
        <f>ROUNDUP(IF(D813&gt;$D$5,0,($D$5-D813+1)/365),0)</f>
        <v>0</v>
      </c>
      <c r="R813" s="28">
        <f>IF(OR(P813=1,Q813=1),IF(D813+364&lt;=$D$5,(D813+364-$D$4+1)/365,IF(D813&gt;$D$4,($D$5-D813+1)/365,$D$6/365)),0)</f>
        <v>0</v>
      </c>
      <c r="S813" s="28">
        <f>'Data &amp; Parameter'!$E$16*'Data &amp; Parameter'!$E$17*('Data &amp; Parameter'!$E$18+'Data &amp; Parameter'!$E$19)*'Data &amp; Parameter'!$E$20*'Data &amp; Parameter'!$E$37*R813</f>
        <v>0</v>
      </c>
      <c r="T813" s="28">
        <f t="shared" si="12"/>
        <v>0</v>
      </c>
    </row>
    <row r="814" spans="1:20" ht="15.75" customHeight="1" x14ac:dyDescent="0.35">
      <c r="A814">
        <v>807</v>
      </c>
      <c r="B814" s="76">
        <v>44235</v>
      </c>
      <c r="C814" s="1" t="s">
        <v>2681</v>
      </c>
      <c r="D814" s="76">
        <v>44235</v>
      </c>
      <c r="E814" s="1" t="s">
        <v>2682</v>
      </c>
      <c r="F814" s="1" t="s">
        <v>2683</v>
      </c>
      <c r="G814" s="1" t="s">
        <v>123</v>
      </c>
      <c r="H814" s="1" t="s">
        <v>124</v>
      </c>
      <c r="I814" s="1" t="s">
        <v>125</v>
      </c>
      <c r="J814" s="1" t="s">
        <v>1623</v>
      </c>
      <c r="K814" s="1" t="s">
        <v>1623</v>
      </c>
      <c r="L814">
        <f>ROUNDUP(IF(B814&gt;$D$4,0,($D$4-B814+1)/365),0)</f>
        <v>0</v>
      </c>
      <c r="M814">
        <f>ROUNDUP(IF(B814&gt;$D$5,0,($D$5-B814+1)/365),0)</f>
        <v>0</v>
      </c>
      <c r="N814" s="28">
        <f>IF(OR(L814=1,M814=1),IF(B814+364&lt;=$D$5,(B814+364-$D$4+1)/365,IF(B814&gt;$D$4,($D$5-B814+1)/365,$D$6/365)),0)</f>
        <v>0</v>
      </c>
      <c r="O814" s="28">
        <f>'Data &amp; Parameter'!$E$16*'Data &amp; Parameter'!$E$17*('Data &amp; Parameter'!$E$18+'Data &amp; Parameter'!$E$19)*'Data &amp; Parameter'!$E$20*'Data &amp; Parameter'!$E$37*N814</f>
        <v>0</v>
      </c>
      <c r="P814">
        <f>ROUNDUP(IF(D814&gt;$D$4,0,($D$4-D814+1)/365),0)</f>
        <v>0</v>
      </c>
      <c r="Q814">
        <f>ROUNDUP(IF(D814&gt;$D$5,0,($D$5-D814+1)/365),0)</f>
        <v>0</v>
      </c>
      <c r="R814" s="28">
        <f>IF(OR(P814=1,Q814=1),IF(D814+364&lt;=$D$5,(D814+364-$D$4+1)/365,IF(D814&gt;$D$4,($D$5-D814+1)/365,$D$6/365)),0)</f>
        <v>0</v>
      </c>
      <c r="S814" s="28">
        <f>'Data &amp; Parameter'!$E$16*'Data &amp; Parameter'!$E$17*('Data &amp; Parameter'!$E$18+'Data &amp; Parameter'!$E$19)*'Data &amp; Parameter'!$E$20*'Data &amp; Parameter'!$E$37*R814</f>
        <v>0</v>
      </c>
      <c r="T814" s="28">
        <f t="shared" si="12"/>
        <v>0</v>
      </c>
    </row>
    <row r="815" spans="1:20" ht="15.75" customHeight="1" x14ac:dyDescent="0.35">
      <c r="A815">
        <v>808</v>
      </c>
      <c r="B815" s="76">
        <v>44235</v>
      </c>
      <c r="C815" s="1" t="s">
        <v>2684</v>
      </c>
      <c r="D815" s="76">
        <v>44235</v>
      </c>
      <c r="E815" s="1" t="s">
        <v>2685</v>
      </c>
      <c r="F815" s="1" t="s">
        <v>2686</v>
      </c>
      <c r="G815" s="1" t="s">
        <v>123</v>
      </c>
      <c r="H815" s="1" t="s">
        <v>124</v>
      </c>
      <c r="I815" s="1" t="s">
        <v>125</v>
      </c>
      <c r="J815" s="1" t="s">
        <v>1623</v>
      </c>
      <c r="K815" s="1" t="s">
        <v>1623</v>
      </c>
      <c r="L815">
        <f>ROUNDUP(IF(B815&gt;$D$4,0,($D$4-B815+1)/365),0)</f>
        <v>0</v>
      </c>
      <c r="M815">
        <f>ROUNDUP(IF(B815&gt;$D$5,0,($D$5-B815+1)/365),0)</f>
        <v>0</v>
      </c>
      <c r="N815" s="28">
        <f>IF(OR(L815=1,M815=1),IF(B815+364&lt;=$D$5,(B815+364-$D$4+1)/365,IF(B815&gt;$D$4,($D$5-B815+1)/365,$D$6/365)),0)</f>
        <v>0</v>
      </c>
      <c r="O815" s="28">
        <f>'Data &amp; Parameter'!$E$16*'Data &amp; Parameter'!$E$17*('Data &amp; Parameter'!$E$18+'Data &amp; Parameter'!$E$19)*'Data &amp; Parameter'!$E$20*'Data &amp; Parameter'!$E$37*N815</f>
        <v>0</v>
      </c>
      <c r="P815">
        <f>ROUNDUP(IF(D815&gt;$D$4,0,($D$4-D815+1)/365),0)</f>
        <v>0</v>
      </c>
      <c r="Q815">
        <f>ROUNDUP(IF(D815&gt;$D$5,0,($D$5-D815+1)/365),0)</f>
        <v>0</v>
      </c>
      <c r="R815" s="28">
        <f>IF(OR(P815=1,Q815=1),IF(D815+364&lt;=$D$5,(D815+364-$D$4+1)/365,IF(D815&gt;$D$4,($D$5-D815+1)/365,$D$6/365)),0)</f>
        <v>0</v>
      </c>
      <c r="S815" s="28">
        <f>'Data &amp; Parameter'!$E$16*'Data &amp; Parameter'!$E$17*('Data &amp; Parameter'!$E$18+'Data &amp; Parameter'!$E$19)*'Data &amp; Parameter'!$E$20*'Data &amp; Parameter'!$E$37*R815</f>
        <v>0</v>
      </c>
      <c r="T815" s="28">
        <f t="shared" si="12"/>
        <v>0</v>
      </c>
    </row>
    <row r="816" spans="1:20" ht="15.75" customHeight="1" x14ac:dyDescent="0.35">
      <c r="A816">
        <v>809</v>
      </c>
      <c r="B816" s="76">
        <v>44235</v>
      </c>
      <c r="C816" s="1" t="s">
        <v>2687</v>
      </c>
      <c r="D816" s="76">
        <v>44235</v>
      </c>
      <c r="E816" s="1" t="s">
        <v>2688</v>
      </c>
      <c r="F816" s="1" t="s">
        <v>2689</v>
      </c>
      <c r="G816" s="1" t="s">
        <v>123</v>
      </c>
      <c r="H816" s="1" t="s">
        <v>124</v>
      </c>
      <c r="I816" s="1" t="s">
        <v>125</v>
      </c>
      <c r="J816" s="1" t="s">
        <v>1623</v>
      </c>
      <c r="K816" s="1" t="s">
        <v>1623</v>
      </c>
      <c r="L816">
        <f>ROUNDUP(IF(B816&gt;$D$4,0,($D$4-B816+1)/365),0)</f>
        <v>0</v>
      </c>
      <c r="M816">
        <f>ROUNDUP(IF(B816&gt;$D$5,0,($D$5-B816+1)/365),0)</f>
        <v>0</v>
      </c>
      <c r="N816" s="28">
        <f>IF(OR(L816=1,M816=1),IF(B816+364&lt;=$D$5,(B816+364-$D$4+1)/365,IF(B816&gt;$D$4,($D$5-B816+1)/365,$D$6/365)),0)</f>
        <v>0</v>
      </c>
      <c r="O816" s="28">
        <f>'Data &amp; Parameter'!$E$16*'Data &amp; Parameter'!$E$17*('Data &amp; Parameter'!$E$18+'Data &amp; Parameter'!$E$19)*'Data &amp; Parameter'!$E$20*'Data &amp; Parameter'!$E$37*N816</f>
        <v>0</v>
      </c>
      <c r="P816">
        <f>ROUNDUP(IF(D816&gt;$D$4,0,($D$4-D816+1)/365),0)</f>
        <v>0</v>
      </c>
      <c r="Q816">
        <f>ROUNDUP(IF(D816&gt;$D$5,0,($D$5-D816+1)/365),0)</f>
        <v>0</v>
      </c>
      <c r="R816" s="28">
        <f>IF(OR(P816=1,Q816=1),IF(D816+364&lt;=$D$5,(D816+364-$D$4+1)/365,IF(D816&gt;$D$4,($D$5-D816+1)/365,$D$6/365)),0)</f>
        <v>0</v>
      </c>
      <c r="S816" s="28">
        <f>'Data &amp; Parameter'!$E$16*'Data &amp; Parameter'!$E$17*('Data &amp; Parameter'!$E$18+'Data &amp; Parameter'!$E$19)*'Data &amp; Parameter'!$E$20*'Data &amp; Parameter'!$E$37*R816</f>
        <v>0</v>
      </c>
      <c r="T816" s="28">
        <f t="shared" si="12"/>
        <v>0</v>
      </c>
    </row>
    <row r="817" spans="1:20" ht="15.75" customHeight="1" x14ac:dyDescent="0.35">
      <c r="A817">
        <v>810</v>
      </c>
      <c r="B817" s="76">
        <v>44235</v>
      </c>
      <c r="C817" s="1" t="s">
        <v>2690</v>
      </c>
      <c r="D817" s="76">
        <v>44235</v>
      </c>
      <c r="E817" s="1" t="s">
        <v>2691</v>
      </c>
      <c r="F817" s="1" t="s">
        <v>2692</v>
      </c>
      <c r="G817" s="1" t="s">
        <v>123</v>
      </c>
      <c r="H817" s="1" t="s">
        <v>124</v>
      </c>
      <c r="I817" s="1" t="s">
        <v>125</v>
      </c>
      <c r="J817" s="1" t="s">
        <v>1623</v>
      </c>
      <c r="K817" s="1" t="s">
        <v>1623</v>
      </c>
      <c r="L817">
        <f>ROUNDUP(IF(B817&gt;$D$4,0,($D$4-B817+1)/365),0)</f>
        <v>0</v>
      </c>
      <c r="M817">
        <f>ROUNDUP(IF(B817&gt;$D$5,0,($D$5-B817+1)/365),0)</f>
        <v>0</v>
      </c>
      <c r="N817" s="28">
        <f>IF(OR(L817=1,M817=1),IF(B817+364&lt;=$D$5,(B817+364-$D$4+1)/365,IF(B817&gt;$D$4,($D$5-B817+1)/365,$D$6/365)),0)</f>
        <v>0</v>
      </c>
      <c r="O817" s="28">
        <f>'Data &amp; Parameter'!$E$16*'Data &amp; Parameter'!$E$17*('Data &amp; Parameter'!$E$18+'Data &amp; Parameter'!$E$19)*'Data &amp; Parameter'!$E$20*'Data &amp; Parameter'!$E$37*N817</f>
        <v>0</v>
      </c>
      <c r="P817">
        <f>ROUNDUP(IF(D817&gt;$D$4,0,($D$4-D817+1)/365),0)</f>
        <v>0</v>
      </c>
      <c r="Q817">
        <f>ROUNDUP(IF(D817&gt;$D$5,0,($D$5-D817+1)/365),0)</f>
        <v>0</v>
      </c>
      <c r="R817" s="28">
        <f>IF(OR(P817=1,Q817=1),IF(D817+364&lt;=$D$5,(D817+364-$D$4+1)/365,IF(D817&gt;$D$4,($D$5-D817+1)/365,$D$6/365)),0)</f>
        <v>0</v>
      </c>
      <c r="S817" s="28">
        <f>'Data &amp; Parameter'!$E$16*'Data &amp; Parameter'!$E$17*('Data &amp; Parameter'!$E$18+'Data &amp; Parameter'!$E$19)*'Data &amp; Parameter'!$E$20*'Data &amp; Parameter'!$E$37*R817</f>
        <v>0</v>
      </c>
      <c r="T817" s="28">
        <f t="shared" si="12"/>
        <v>0</v>
      </c>
    </row>
    <row r="818" spans="1:20" ht="15.75" customHeight="1" x14ac:dyDescent="0.35">
      <c r="A818">
        <v>811</v>
      </c>
      <c r="B818" s="76">
        <v>44235</v>
      </c>
      <c r="C818" s="1" t="s">
        <v>2693</v>
      </c>
      <c r="D818" s="76">
        <v>44235</v>
      </c>
      <c r="E818" s="1" t="s">
        <v>2694</v>
      </c>
      <c r="F818" s="1" t="s">
        <v>2695</v>
      </c>
      <c r="G818" s="1" t="s">
        <v>123</v>
      </c>
      <c r="H818" s="1" t="s">
        <v>124</v>
      </c>
      <c r="I818" s="1" t="s">
        <v>125</v>
      </c>
      <c r="J818" s="1" t="s">
        <v>1616</v>
      </c>
      <c r="K818" s="1" t="s">
        <v>2696</v>
      </c>
      <c r="L818">
        <f>ROUNDUP(IF(B818&gt;$D$4,0,($D$4-B818+1)/365),0)</f>
        <v>0</v>
      </c>
      <c r="M818">
        <f>ROUNDUP(IF(B818&gt;$D$5,0,($D$5-B818+1)/365),0)</f>
        <v>0</v>
      </c>
      <c r="N818" s="28">
        <f>IF(OR(L818=1,M818=1),IF(B818+364&lt;=$D$5,(B818+364-$D$4+1)/365,IF(B818&gt;$D$4,($D$5-B818+1)/365,$D$6/365)),0)</f>
        <v>0</v>
      </c>
      <c r="O818" s="28">
        <f>'Data &amp; Parameter'!$E$16*'Data &amp; Parameter'!$E$17*('Data &amp; Parameter'!$E$18+'Data &amp; Parameter'!$E$19)*'Data &amp; Parameter'!$E$20*'Data &amp; Parameter'!$E$37*N818</f>
        <v>0</v>
      </c>
      <c r="P818">
        <f>ROUNDUP(IF(D818&gt;$D$4,0,($D$4-D818+1)/365),0)</f>
        <v>0</v>
      </c>
      <c r="Q818">
        <f>ROUNDUP(IF(D818&gt;$D$5,0,($D$5-D818+1)/365),0)</f>
        <v>0</v>
      </c>
      <c r="R818" s="28">
        <f>IF(OR(P818=1,Q818=1),IF(D818+364&lt;=$D$5,(D818+364-$D$4+1)/365,IF(D818&gt;$D$4,($D$5-D818+1)/365,$D$6/365)),0)</f>
        <v>0</v>
      </c>
      <c r="S818" s="28">
        <f>'Data &amp; Parameter'!$E$16*'Data &amp; Parameter'!$E$17*('Data &amp; Parameter'!$E$18+'Data &amp; Parameter'!$E$19)*'Data &amp; Parameter'!$E$20*'Data &amp; Parameter'!$E$37*R818</f>
        <v>0</v>
      </c>
      <c r="T818" s="28">
        <f t="shared" si="12"/>
        <v>0</v>
      </c>
    </row>
    <row r="819" spans="1:20" ht="15.75" customHeight="1" x14ac:dyDescent="0.35">
      <c r="A819">
        <v>812</v>
      </c>
      <c r="B819" s="76">
        <v>44235</v>
      </c>
      <c r="C819" s="1" t="s">
        <v>2697</v>
      </c>
      <c r="D819" s="76">
        <v>44235</v>
      </c>
      <c r="E819" s="1" t="s">
        <v>2698</v>
      </c>
      <c r="F819" s="1" t="s">
        <v>2699</v>
      </c>
      <c r="G819" s="1" t="s">
        <v>123</v>
      </c>
      <c r="H819" s="1" t="s">
        <v>124</v>
      </c>
      <c r="I819" s="1" t="s">
        <v>125</v>
      </c>
      <c r="J819" s="1" t="s">
        <v>1616</v>
      </c>
      <c r="K819" s="1" t="s">
        <v>1616</v>
      </c>
      <c r="L819">
        <f>ROUNDUP(IF(B819&gt;$D$4,0,($D$4-B819+1)/365),0)</f>
        <v>0</v>
      </c>
      <c r="M819">
        <f>ROUNDUP(IF(B819&gt;$D$5,0,($D$5-B819+1)/365),0)</f>
        <v>0</v>
      </c>
      <c r="N819" s="28">
        <f>IF(OR(L819=1,M819=1),IF(B819+364&lt;=$D$5,(B819+364-$D$4+1)/365,IF(B819&gt;$D$4,($D$5-B819+1)/365,$D$6/365)),0)</f>
        <v>0</v>
      </c>
      <c r="O819" s="28">
        <f>'Data &amp; Parameter'!$E$16*'Data &amp; Parameter'!$E$17*('Data &amp; Parameter'!$E$18+'Data &amp; Parameter'!$E$19)*'Data &amp; Parameter'!$E$20*'Data &amp; Parameter'!$E$37*N819</f>
        <v>0</v>
      </c>
      <c r="P819">
        <f>ROUNDUP(IF(D819&gt;$D$4,0,($D$4-D819+1)/365),0)</f>
        <v>0</v>
      </c>
      <c r="Q819">
        <f>ROUNDUP(IF(D819&gt;$D$5,0,($D$5-D819+1)/365),0)</f>
        <v>0</v>
      </c>
      <c r="R819" s="28">
        <f>IF(OR(P819=1,Q819=1),IF(D819+364&lt;=$D$5,(D819+364-$D$4+1)/365,IF(D819&gt;$D$4,($D$5-D819+1)/365,$D$6/365)),0)</f>
        <v>0</v>
      </c>
      <c r="S819" s="28">
        <f>'Data &amp; Parameter'!$E$16*'Data &amp; Parameter'!$E$17*('Data &amp; Parameter'!$E$18+'Data &amp; Parameter'!$E$19)*'Data &amp; Parameter'!$E$20*'Data &amp; Parameter'!$E$37*R819</f>
        <v>0</v>
      </c>
      <c r="T819" s="28">
        <f t="shared" si="12"/>
        <v>0</v>
      </c>
    </row>
    <row r="820" spans="1:20" ht="15.75" customHeight="1" x14ac:dyDescent="0.35">
      <c r="A820">
        <v>813</v>
      </c>
      <c r="B820" s="76">
        <v>44235</v>
      </c>
      <c r="C820" s="1" t="s">
        <v>2700</v>
      </c>
      <c r="D820" s="76">
        <v>44235</v>
      </c>
      <c r="E820" s="1" t="s">
        <v>2701</v>
      </c>
      <c r="F820" s="1" t="s">
        <v>2702</v>
      </c>
      <c r="G820" s="1" t="s">
        <v>123</v>
      </c>
      <c r="H820" s="1" t="s">
        <v>124</v>
      </c>
      <c r="I820" s="1" t="s">
        <v>125</v>
      </c>
      <c r="J820" s="1" t="s">
        <v>1616</v>
      </c>
      <c r="K820" s="1" t="s">
        <v>1616</v>
      </c>
      <c r="L820">
        <f>ROUNDUP(IF(B820&gt;$D$4,0,($D$4-B820+1)/365),0)</f>
        <v>0</v>
      </c>
      <c r="M820">
        <f>ROUNDUP(IF(B820&gt;$D$5,0,($D$5-B820+1)/365),0)</f>
        <v>0</v>
      </c>
      <c r="N820" s="28">
        <f>IF(OR(L820=1,M820=1),IF(B820+364&lt;=$D$5,(B820+364-$D$4+1)/365,IF(B820&gt;$D$4,($D$5-B820+1)/365,$D$6/365)),0)</f>
        <v>0</v>
      </c>
      <c r="O820" s="28">
        <f>'Data &amp; Parameter'!$E$16*'Data &amp; Parameter'!$E$17*('Data &amp; Parameter'!$E$18+'Data &amp; Parameter'!$E$19)*'Data &amp; Parameter'!$E$20*'Data &amp; Parameter'!$E$37*N820</f>
        <v>0</v>
      </c>
      <c r="P820">
        <f>ROUNDUP(IF(D820&gt;$D$4,0,($D$4-D820+1)/365),0)</f>
        <v>0</v>
      </c>
      <c r="Q820">
        <f>ROUNDUP(IF(D820&gt;$D$5,0,($D$5-D820+1)/365),0)</f>
        <v>0</v>
      </c>
      <c r="R820" s="28">
        <f>IF(OR(P820=1,Q820=1),IF(D820+364&lt;=$D$5,(D820+364-$D$4+1)/365,IF(D820&gt;$D$4,($D$5-D820+1)/365,$D$6/365)),0)</f>
        <v>0</v>
      </c>
      <c r="S820" s="28">
        <f>'Data &amp; Parameter'!$E$16*'Data &amp; Parameter'!$E$17*('Data &amp; Parameter'!$E$18+'Data &amp; Parameter'!$E$19)*'Data &amp; Parameter'!$E$20*'Data &amp; Parameter'!$E$37*R820</f>
        <v>0</v>
      </c>
      <c r="T820" s="28">
        <f t="shared" si="12"/>
        <v>0</v>
      </c>
    </row>
    <row r="821" spans="1:20" ht="15.75" customHeight="1" x14ac:dyDescent="0.35">
      <c r="A821">
        <v>814</v>
      </c>
      <c r="B821" s="76">
        <v>44235</v>
      </c>
      <c r="C821" s="1" t="s">
        <v>2703</v>
      </c>
      <c r="D821" s="76">
        <v>44235</v>
      </c>
      <c r="E821" s="1" t="s">
        <v>2704</v>
      </c>
      <c r="F821" s="1" t="s">
        <v>2705</v>
      </c>
      <c r="G821" s="1" t="s">
        <v>123</v>
      </c>
      <c r="H821" s="1" t="s">
        <v>124</v>
      </c>
      <c r="I821" s="1" t="s">
        <v>125</v>
      </c>
      <c r="J821" s="1" t="s">
        <v>1623</v>
      </c>
      <c r="K821" s="1" t="s">
        <v>2000</v>
      </c>
      <c r="L821">
        <f>ROUNDUP(IF(B821&gt;$D$4,0,($D$4-B821+1)/365),0)</f>
        <v>0</v>
      </c>
      <c r="M821">
        <f>ROUNDUP(IF(B821&gt;$D$5,0,($D$5-B821+1)/365),0)</f>
        <v>0</v>
      </c>
      <c r="N821" s="28">
        <f>IF(OR(L821=1,M821=1),IF(B821+364&lt;=$D$5,(B821+364-$D$4+1)/365,IF(B821&gt;$D$4,($D$5-B821+1)/365,$D$6/365)),0)</f>
        <v>0</v>
      </c>
      <c r="O821" s="28">
        <f>'Data &amp; Parameter'!$E$16*'Data &amp; Parameter'!$E$17*('Data &amp; Parameter'!$E$18+'Data &amp; Parameter'!$E$19)*'Data &amp; Parameter'!$E$20*'Data &amp; Parameter'!$E$37*N821</f>
        <v>0</v>
      </c>
      <c r="P821">
        <f>ROUNDUP(IF(D821&gt;$D$4,0,($D$4-D821+1)/365),0)</f>
        <v>0</v>
      </c>
      <c r="Q821">
        <f>ROUNDUP(IF(D821&gt;$D$5,0,($D$5-D821+1)/365),0)</f>
        <v>0</v>
      </c>
      <c r="R821" s="28">
        <f>IF(OR(P821=1,Q821=1),IF(D821+364&lt;=$D$5,(D821+364-$D$4+1)/365,IF(D821&gt;$D$4,($D$5-D821+1)/365,$D$6/365)),0)</f>
        <v>0</v>
      </c>
      <c r="S821" s="28">
        <f>'Data &amp; Parameter'!$E$16*'Data &amp; Parameter'!$E$17*('Data &amp; Parameter'!$E$18+'Data &amp; Parameter'!$E$19)*'Data &amp; Parameter'!$E$20*'Data &amp; Parameter'!$E$37*R821</f>
        <v>0</v>
      </c>
      <c r="T821" s="28">
        <f t="shared" si="12"/>
        <v>0</v>
      </c>
    </row>
    <row r="822" spans="1:20" ht="15.75" customHeight="1" x14ac:dyDescent="0.35">
      <c r="A822">
        <v>815</v>
      </c>
      <c r="B822" s="76">
        <v>44235</v>
      </c>
      <c r="C822" s="1" t="s">
        <v>2706</v>
      </c>
      <c r="D822" s="76">
        <v>44235</v>
      </c>
      <c r="E822" s="1" t="s">
        <v>2707</v>
      </c>
      <c r="F822" s="1" t="s">
        <v>2708</v>
      </c>
      <c r="G822" s="1" t="s">
        <v>123</v>
      </c>
      <c r="H822" s="1" t="s">
        <v>124</v>
      </c>
      <c r="I822" s="1" t="s">
        <v>125</v>
      </c>
      <c r="J822" s="1" t="s">
        <v>1616</v>
      </c>
      <c r="K822" s="1" t="s">
        <v>1616</v>
      </c>
      <c r="L822">
        <f>ROUNDUP(IF(B822&gt;$D$4,0,($D$4-B822+1)/365),0)</f>
        <v>0</v>
      </c>
      <c r="M822">
        <f>ROUNDUP(IF(B822&gt;$D$5,0,($D$5-B822+1)/365),0)</f>
        <v>0</v>
      </c>
      <c r="N822" s="28">
        <f>IF(OR(L822=1,M822=1),IF(B822+364&lt;=$D$5,(B822+364-$D$4+1)/365,IF(B822&gt;$D$4,($D$5-B822+1)/365,$D$6/365)),0)</f>
        <v>0</v>
      </c>
      <c r="O822" s="28">
        <f>'Data &amp; Parameter'!$E$16*'Data &amp; Parameter'!$E$17*('Data &amp; Parameter'!$E$18+'Data &amp; Parameter'!$E$19)*'Data &amp; Parameter'!$E$20*'Data &amp; Parameter'!$E$37*N822</f>
        <v>0</v>
      </c>
      <c r="P822">
        <f>ROUNDUP(IF(D822&gt;$D$4,0,($D$4-D822+1)/365),0)</f>
        <v>0</v>
      </c>
      <c r="Q822">
        <f>ROUNDUP(IF(D822&gt;$D$5,0,($D$5-D822+1)/365),0)</f>
        <v>0</v>
      </c>
      <c r="R822" s="28">
        <f>IF(OR(P822=1,Q822=1),IF(D822+364&lt;=$D$5,(D822+364-$D$4+1)/365,IF(D822&gt;$D$4,($D$5-D822+1)/365,$D$6/365)),0)</f>
        <v>0</v>
      </c>
      <c r="S822" s="28">
        <f>'Data &amp; Parameter'!$E$16*'Data &amp; Parameter'!$E$17*('Data &amp; Parameter'!$E$18+'Data &amp; Parameter'!$E$19)*'Data &amp; Parameter'!$E$20*'Data &amp; Parameter'!$E$37*R822</f>
        <v>0</v>
      </c>
      <c r="T822" s="28">
        <f t="shared" si="12"/>
        <v>0</v>
      </c>
    </row>
    <row r="823" spans="1:20" ht="15.75" customHeight="1" x14ac:dyDescent="0.35">
      <c r="A823">
        <v>816</v>
      </c>
      <c r="B823" s="76">
        <v>44235</v>
      </c>
      <c r="C823" s="1" t="s">
        <v>2709</v>
      </c>
      <c r="D823" s="76">
        <v>44235</v>
      </c>
      <c r="E823" s="1" t="s">
        <v>2710</v>
      </c>
      <c r="F823" s="1" t="s">
        <v>2711</v>
      </c>
      <c r="G823" s="1" t="s">
        <v>123</v>
      </c>
      <c r="H823" s="1" t="s">
        <v>124</v>
      </c>
      <c r="I823" s="1" t="s">
        <v>125</v>
      </c>
      <c r="J823" s="1" t="s">
        <v>1616</v>
      </c>
      <c r="K823" s="1" t="s">
        <v>1616</v>
      </c>
      <c r="L823">
        <f>ROUNDUP(IF(B823&gt;$D$4,0,($D$4-B823+1)/365),0)</f>
        <v>0</v>
      </c>
      <c r="M823">
        <f>ROUNDUP(IF(B823&gt;$D$5,0,($D$5-B823+1)/365),0)</f>
        <v>0</v>
      </c>
      <c r="N823" s="28">
        <f>IF(OR(L823=1,M823=1),IF(B823+364&lt;=$D$5,(B823+364-$D$4+1)/365,IF(B823&gt;$D$4,($D$5-B823+1)/365,$D$6/365)),0)</f>
        <v>0</v>
      </c>
      <c r="O823" s="28">
        <f>'Data &amp; Parameter'!$E$16*'Data &amp; Parameter'!$E$17*('Data &amp; Parameter'!$E$18+'Data &amp; Parameter'!$E$19)*'Data &amp; Parameter'!$E$20*'Data &amp; Parameter'!$E$37*N823</f>
        <v>0</v>
      </c>
      <c r="P823">
        <f>ROUNDUP(IF(D823&gt;$D$4,0,($D$4-D823+1)/365),0)</f>
        <v>0</v>
      </c>
      <c r="Q823">
        <f>ROUNDUP(IF(D823&gt;$D$5,0,($D$5-D823+1)/365),0)</f>
        <v>0</v>
      </c>
      <c r="R823" s="28">
        <f>IF(OR(P823=1,Q823=1),IF(D823+364&lt;=$D$5,(D823+364-$D$4+1)/365,IF(D823&gt;$D$4,($D$5-D823+1)/365,$D$6/365)),0)</f>
        <v>0</v>
      </c>
      <c r="S823" s="28">
        <f>'Data &amp; Parameter'!$E$16*'Data &amp; Parameter'!$E$17*('Data &amp; Parameter'!$E$18+'Data &amp; Parameter'!$E$19)*'Data &amp; Parameter'!$E$20*'Data &amp; Parameter'!$E$37*R823</f>
        <v>0</v>
      </c>
      <c r="T823" s="28">
        <f t="shared" si="12"/>
        <v>0</v>
      </c>
    </row>
    <row r="824" spans="1:20" ht="15.75" customHeight="1" x14ac:dyDescent="0.35">
      <c r="A824">
        <v>817</v>
      </c>
      <c r="B824" s="76">
        <v>44235</v>
      </c>
      <c r="C824" s="1" t="s">
        <v>2712</v>
      </c>
      <c r="D824" s="76">
        <v>44235</v>
      </c>
      <c r="E824" s="1" t="s">
        <v>2713</v>
      </c>
      <c r="F824" s="1" t="s">
        <v>2714</v>
      </c>
      <c r="G824" s="1" t="s">
        <v>123</v>
      </c>
      <c r="H824" s="1" t="s">
        <v>124</v>
      </c>
      <c r="I824" s="1" t="s">
        <v>125</v>
      </c>
      <c r="J824" s="1" t="s">
        <v>1623</v>
      </c>
      <c r="K824" s="1" t="s">
        <v>1623</v>
      </c>
      <c r="L824">
        <f>ROUNDUP(IF(B824&gt;$D$4,0,($D$4-B824+1)/365),0)</f>
        <v>0</v>
      </c>
      <c r="M824">
        <f>ROUNDUP(IF(B824&gt;$D$5,0,($D$5-B824+1)/365),0)</f>
        <v>0</v>
      </c>
      <c r="N824" s="28">
        <f>IF(OR(L824=1,M824=1),IF(B824+364&lt;=$D$5,(B824+364-$D$4+1)/365,IF(B824&gt;$D$4,($D$5-B824+1)/365,$D$6/365)),0)</f>
        <v>0</v>
      </c>
      <c r="O824" s="28">
        <f>'Data &amp; Parameter'!$E$16*'Data &amp; Parameter'!$E$17*('Data &amp; Parameter'!$E$18+'Data &amp; Parameter'!$E$19)*'Data &amp; Parameter'!$E$20*'Data &amp; Parameter'!$E$37*N824</f>
        <v>0</v>
      </c>
      <c r="P824">
        <f>ROUNDUP(IF(D824&gt;$D$4,0,($D$4-D824+1)/365),0)</f>
        <v>0</v>
      </c>
      <c r="Q824">
        <f>ROUNDUP(IF(D824&gt;$D$5,0,($D$5-D824+1)/365),0)</f>
        <v>0</v>
      </c>
      <c r="R824" s="28">
        <f>IF(OR(P824=1,Q824=1),IF(D824+364&lt;=$D$5,(D824+364-$D$4+1)/365,IF(D824&gt;$D$4,($D$5-D824+1)/365,$D$6/365)),0)</f>
        <v>0</v>
      </c>
      <c r="S824" s="28">
        <f>'Data &amp; Parameter'!$E$16*'Data &amp; Parameter'!$E$17*('Data &amp; Parameter'!$E$18+'Data &amp; Parameter'!$E$19)*'Data &amp; Parameter'!$E$20*'Data &amp; Parameter'!$E$37*R824</f>
        <v>0</v>
      </c>
      <c r="T824" s="28">
        <f t="shared" si="12"/>
        <v>0</v>
      </c>
    </row>
    <row r="825" spans="1:20" ht="15.75" customHeight="1" x14ac:dyDescent="0.35">
      <c r="A825">
        <v>818</v>
      </c>
      <c r="B825" s="76">
        <v>44235</v>
      </c>
      <c r="C825" s="1" t="s">
        <v>2715</v>
      </c>
      <c r="D825" s="76">
        <v>44235</v>
      </c>
      <c r="E825" s="1" t="s">
        <v>2716</v>
      </c>
      <c r="F825" s="1" t="s">
        <v>2717</v>
      </c>
      <c r="G825" s="1" t="s">
        <v>123</v>
      </c>
      <c r="H825" s="1" t="s">
        <v>124</v>
      </c>
      <c r="I825" s="1" t="s">
        <v>125</v>
      </c>
      <c r="J825" s="1" t="s">
        <v>1616</v>
      </c>
      <c r="K825" s="1" t="s">
        <v>1616</v>
      </c>
      <c r="L825">
        <f>ROUNDUP(IF(B825&gt;$D$4,0,($D$4-B825+1)/365),0)</f>
        <v>0</v>
      </c>
      <c r="M825">
        <f>ROUNDUP(IF(B825&gt;$D$5,0,($D$5-B825+1)/365),0)</f>
        <v>0</v>
      </c>
      <c r="N825" s="28">
        <f>IF(OR(L825=1,M825=1),IF(B825+364&lt;=$D$5,(B825+364-$D$4+1)/365,IF(B825&gt;$D$4,($D$5-B825+1)/365,$D$6/365)),0)</f>
        <v>0</v>
      </c>
      <c r="O825" s="28">
        <f>'Data &amp; Parameter'!$E$16*'Data &amp; Parameter'!$E$17*('Data &amp; Parameter'!$E$18+'Data &amp; Parameter'!$E$19)*'Data &amp; Parameter'!$E$20*'Data &amp; Parameter'!$E$37*N825</f>
        <v>0</v>
      </c>
      <c r="P825">
        <f>ROUNDUP(IF(D825&gt;$D$4,0,($D$4-D825+1)/365),0)</f>
        <v>0</v>
      </c>
      <c r="Q825">
        <f>ROUNDUP(IF(D825&gt;$D$5,0,($D$5-D825+1)/365),0)</f>
        <v>0</v>
      </c>
      <c r="R825" s="28">
        <f>IF(OR(P825=1,Q825=1),IF(D825+364&lt;=$D$5,(D825+364-$D$4+1)/365,IF(D825&gt;$D$4,($D$5-D825+1)/365,$D$6/365)),0)</f>
        <v>0</v>
      </c>
      <c r="S825" s="28">
        <f>'Data &amp; Parameter'!$E$16*'Data &amp; Parameter'!$E$17*('Data &amp; Parameter'!$E$18+'Data &amp; Parameter'!$E$19)*'Data &amp; Parameter'!$E$20*'Data &amp; Parameter'!$E$37*R825</f>
        <v>0</v>
      </c>
      <c r="T825" s="28">
        <f t="shared" si="12"/>
        <v>0</v>
      </c>
    </row>
    <row r="826" spans="1:20" ht="15.75" customHeight="1" x14ac:dyDescent="0.35">
      <c r="A826">
        <v>819</v>
      </c>
      <c r="B826" s="76">
        <v>44235</v>
      </c>
      <c r="C826" s="1" t="s">
        <v>2718</v>
      </c>
      <c r="D826" s="76">
        <v>44235</v>
      </c>
      <c r="E826" s="1" t="s">
        <v>2719</v>
      </c>
      <c r="F826" s="1" t="s">
        <v>2720</v>
      </c>
      <c r="G826" s="1" t="s">
        <v>123</v>
      </c>
      <c r="H826" s="1" t="s">
        <v>124</v>
      </c>
      <c r="I826" s="1" t="s">
        <v>125</v>
      </c>
      <c r="J826" s="1" t="s">
        <v>1616</v>
      </c>
      <c r="K826" s="1" t="s">
        <v>1616</v>
      </c>
      <c r="L826">
        <f>ROUNDUP(IF(B826&gt;$D$4,0,($D$4-B826+1)/365),0)</f>
        <v>0</v>
      </c>
      <c r="M826">
        <f>ROUNDUP(IF(B826&gt;$D$5,0,($D$5-B826+1)/365),0)</f>
        <v>0</v>
      </c>
      <c r="N826" s="28">
        <f>IF(OR(L826=1,M826=1),IF(B826+364&lt;=$D$5,(B826+364-$D$4+1)/365,IF(B826&gt;$D$4,($D$5-B826+1)/365,$D$6/365)),0)</f>
        <v>0</v>
      </c>
      <c r="O826" s="28">
        <f>'Data &amp; Parameter'!$E$16*'Data &amp; Parameter'!$E$17*('Data &amp; Parameter'!$E$18+'Data &amp; Parameter'!$E$19)*'Data &amp; Parameter'!$E$20*'Data &amp; Parameter'!$E$37*N826</f>
        <v>0</v>
      </c>
      <c r="P826">
        <f>ROUNDUP(IF(D826&gt;$D$4,0,($D$4-D826+1)/365),0)</f>
        <v>0</v>
      </c>
      <c r="Q826">
        <f>ROUNDUP(IF(D826&gt;$D$5,0,($D$5-D826+1)/365),0)</f>
        <v>0</v>
      </c>
      <c r="R826" s="28">
        <f>IF(OR(P826=1,Q826=1),IF(D826+364&lt;=$D$5,(D826+364-$D$4+1)/365,IF(D826&gt;$D$4,($D$5-D826+1)/365,$D$6/365)),0)</f>
        <v>0</v>
      </c>
      <c r="S826" s="28">
        <f>'Data &amp; Parameter'!$E$16*'Data &amp; Parameter'!$E$17*('Data &amp; Parameter'!$E$18+'Data &amp; Parameter'!$E$19)*'Data &amp; Parameter'!$E$20*'Data &amp; Parameter'!$E$37*R826</f>
        <v>0</v>
      </c>
      <c r="T826" s="28">
        <f t="shared" si="12"/>
        <v>0</v>
      </c>
    </row>
    <row r="827" spans="1:20" ht="15.75" customHeight="1" x14ac:dyDescent="0.35">
      <c r="A827">
        <v>820</v>
      </c>
      <c r="B827" s="76">
        <v>44235</v>
      </c>
      <c r="C827" s="1" t="s">
        <v>2721</v>
      </c>
      <c r="D827" s="76">
        <v>44235</v>
      </c>
      <c r="E827" s="1" t="s">
        <v>2722</v>
      </c>
      <c r="F827" s="1" t="s">
        <v>2723</v>
      </c>
      <c r="G827" s="1" t="s">
        <v>123</v>
      </c>
      <c r="H827" s="1" t="s">
        <v>124</v>
      </c>
      <c r="I827" s="1" t="s">
        <v>125</v>
      </c>
      <c r="J827" s="1" t="s">
        <v>1616</v>
      </c>
      <c r="K827" s="1" t="s">
        <v>1612</v>
      </c>
      <c r="L827">
        <f>ROUNDUP(IF(B827&gt;$D$4,0,($D$4-B827+1)/365),0)</f>
        <v>0</v>
      </c>
      <c r="M827">
        <f>ROUNDUP(IF(B827&gt;$D$5,0,($D$5-B827+1)/365),0)</f>
        <v>0</v>
      </c>
      <c r="N827" s="28">
        <f>IF(OR(L827=1,M827=1),IF(B827+364&lt;=$D$5,(B827+364-$D$4+1)/365,IF(B827&gt;$D$4,($D$5-B827+1)/365,$D$6/365)),0)</f>
        <v>0</v>
      </c>
      <c r="O827" s="28">
        <f>'Data &amp; Parameter'!$E$16*'Data &amp; Parameter'!$E$17*('Data &amp; Parameter'!$E$18+'Data &amp; Parameter'!$E$19)*'Data &amp; Parameter'!$E$20*'Data &amp; Parameter'!$E$37*N827</f>
        <v>0</v>
      </c>
      <c r="P827">
        <f>ROUNDUP(IF(D827&gt;$D$4,0,($D$4-D827+1)/365),0)</f>
        <v>0</v>
      </c>
      <c r="Q827">
        <f>ROUNDUP(IF(D827&gt;$D$5,0,($D$5-D827+1)/365),0)</f>
        <v>0</v>
      </c>
      <c r="R827" s="28">
        <f>IF(OR(P827=1,Q827=1),IF(D827+364&lt;=$D$5,(D827+364-$D$4+1)/365,IF(D827&gt;$D$4,($D$5-D827+1)/365,$D$6/365)),0)</f>
        <v>0</v>
      </c>
      <c r="S827" s="28">
        <f>'Data &amp; Parameter'!$E$16*'Data &amp; Parameter'!$E$17*('Data &amp; Parameter'!$E$18+'Data &amp; Parameter'!$E$19)*'Data &amp; Parameter'!$E$20*'Data &amp; Parameter'!$E$37*R827</f>
        <v>0</v>
      </c>
      <c r="T827" s="28">
        <f t="shared" si="12"/>
        <v>0</v>
      </c>
    </row>
    <row r="828" spans="1:20" ht="15.75" customHeight="1" x14ac:dyDescent="0.35">
      <c r="A828">
        <v>821</v>
      </c>
      <c r="B828" s="76">
        <v>44235</v>
      </c>
      <c r="C828" s="1" t="s">
        <v>2724</v>
      </c>
      <c r="D828" s="76">
        <v>44235</v>
      </c>
      <c r="E828" s="1" t="s">
        <v>2725</v>
      </c>
      <c r="F828" s="1" t="s">
        <v>2726</v>
      </c>
      <c r="G828" s="1" t="s">
        <v>123</v>
      </c>
      <c r="H828" s="1" t="s">
        <v>124</v>
      </c>
      <c r="I828" s="1" t="s">
        <v>125</v>
      </c>
      <c r="J828" s="1" t="s">
        <v>1616</v>
      </c>
      <c r="K828" s="1" t="s">
        <v>1616</v>
      </c>
      <c r="L828">
        <f>ROUNDUP(IF(B828&gt;$D$4,0,($D$4-B828+1)/365),0)</f>
        <v>0</v>
      </c>
      <c r="M828">
        <f>ROUNDUP(IF(B828&gt;$D$5,0,($D$5-B828+1)/365),0)</f>
        <v>0</v>
      </c>
      <c r="N828" s="28">
        <f>IF(OR(L828=1,M828=1),IF(B828+364&lt;=$D$5,(B828+364-$D$4+1)/365,IF(B828&gt;$D$4,($D$5-B828+1)/365,$D$6/365)),0)</f>
        <v>0</v>
      </c>
      <c r="O828" s="28">
        <f>'Data &amp; Parameter'!$E$16*'Data &amp; Parameter'!$E$17*('Data &amp; Parameter'!$E$18+'Data &amp; Parameter'!$E$19)*'Data &amp; Parameter'!$E$20*'Data &amp; Parameter'!$E$37*N828</f>
        <v>0</v>
      </c>
      <c r="P828">
        <f>ROUNDUP(IF(D828&gt;$D$4,0,($D$4-D828+1)/365),0)</f>
        <v>0</v>
      </c>
      <c r="Q828">
        <f>ROUNDUP(IF(D828&gt;$D$5,0,($D$5-D828+1)/365),0)</f>
        <v>0</v>
      </c>
      <c r="R828" s="28">
        <f>IF(OR(P828=1,Q828=1),IF(D828+364&lt;=$D$5,(D828+364-$D$4+1)/365,IF(D828&gt;$D$4,($D$5-D828+1)/365,$D$6/365)),0)</f>
        <v>0</v>
      </c>
      <c r="S828" s="28">
        <f>'Data &amp; Parameter'!$E$16*'Data &amp; Parameter'!$E$17*('Data &amp; Parameter'!$E$18+'Data &amp; Parameter'!$E$19)*'Data &amp; Parameter'!$E$20*'Data &amp; Parameter'!$E$37*R828</f>
        <v>0</v>
      </c>
      <c r="T828" s="28">
        <f t="shared" si="12"/>
        <v>0</v>
      </c>
    </row>
    <row r="829" spans="1:20" ht="15.75" customHeight="1" x14ac:dyDescent="0.35">
      <c r="A829">
        <v>822</v>
      </c>
      <c r="B829" s="76">
        <v>44235</v>
      </c>
      <c r="C829" s="1" t="s">
        <v>2727</v>
      </c>
      <c r="D829" s="76">
        <v>44235</v>
      </c>
      <c r="E829" s="1" t="s">
        <v>2728</v>
      </c>
      <c r="F829" s="1" t="s">
        <v>2729</v>
      </c>
      <c r="G829" s="1" t="s">
        <v>123</v>
      </c>
      <c r="H829" s="1" t="s">
        <v>124</v>
      </c>
      <c r="I829" s="1" t="s">
        <v>125</v>
      </c>
      <c r="J829" s="1" t="s">
        <v>1623</v>
      </c>
      <c r="K829" s="1" t="s">
        <v>1623</v>
      </c>
      <c r="L829">
        <f>ROUNDUP(IF(B829&gt;$D$4,0,($D$4-B829+1)/365),0)</f>
        <v>0</v>
      </c>
      <c r="M829">
        <f>ROUNDUP(IF(B829&gt;$D$5,0,($D$5-B829+1)/365),0)</f>
        <v>0</v>
      </c>
      <c r="N829" s="28">
        <f>IF(OR(L829=1,M829=1),IF(B829+364&lt;=$D$5,(B829+364-$D$4+1)/365,IF(B829&gt;$D$4,($D$5-B829+1)/365,$D$6/365)),0)</f>
        <v>0</v>
      </c>
      <c r="O829" s="28">
        <f>'Data &amp; Parameter'!$E$16*'Data &amp; Parameter'!$E$17*('Data &amp; Parameter'!$E$18+'Data &amp; Parameter'!$E$19)*'Data &amp; Parameter'!$E$20*'Data &amp; Parameter'!$E$37*N829</f>
        <v>0</v>
      </c>
      <c r="P829">
        <f>ROUNDUP(IF(D829&gt;$D$4,0,($D$4-D829+1)/365),0)</f>
        <v>0</v>
      </c>
      <c r="Q829">
        <f>ROUNDUP(IF(D829&gt;$D$5,0,($D$5-D829+1)/365),0)</f>
        <v>0</v>
      </c>
      <c r="R829" s="28">
        <f>IF(OR(P829=1,Q829=1),IF(D829+364&lt;=$D$5,(D829+364-$D$4+1)/365,IF(D829&gt;$D$4,($D$5-D829+1)/365,$D$6/365)),0)</f>
        <v>0</v>
      </c>
      <c r="S829" s="28">
        <f>'Data &amp; Parameter'!$E$16*'Data &amp; Parameter'!$E$17*('Data &amp; Parameter'!$E$18+'Data &amp; Parameter'!$E$19)*'Data &amp; Parameter'!$E$20*'Data &amp; Parameter'!$E$37*R829</f>
        <v>0</v>
      </c>
      <c r="T829" s="28">
        <f t="shared" si="12"/>
        <v>0</v>
      </c>
    </row>
    <row r="830" spans="1:20" ht="15.75" customHeight="1" x14ac:dyDescent="0.35">
      <c r="A830">
        <v>823</v>
      </c>
      <c r="B830" s="76">
        <v>44235</v>
      </c>
      <c r="C830" s="1" t="s">
        <v>2730</v>
      </c>
      <c r="D830" s="76">
        <v>44235</v>
      </c>
      <c r="E830" s="1" t="s">
        <v>2731</v>
      </c>
      <c r="F830" s="1" t="s">
        <v>2732</v>
      </c>
      <c r="G830" s="1" t="s">
        <v>123</v>
      </c>
      <c r="H830" s="1" t="s">
        <v>124</v>
      </c>
      <c r="I830" s="1" t="s">
        <v>125</v>
      </c>
      <c r="J830" s="1" t="s">
        <v>1616</v>
      </c>
      <c r="K830" s="1" t="s">
        <v>1616</v>
      </c>
      <c r="L830">
        <f>ROUNDUP(IF(B830&gt;$D$4,0,($D$4-B830+1)/365),0)</f>
        <v>0</v>
      </c>
      <c r="M830">
        <f>ROUNDUP(IF(B830&gt;$D$5,0,($D$5-B830+1)/365),0)</f>
        <v>0</v>
      </c>
      <c r="N830" s="28">
        <f>IF(OR(L830=1,M830=1),IF(B830+364&lt;=$D$5,(B830+364-$D$4+1)/365,IF(B830&gt;$D$4,($D$5-B830+1)/365,$D$6/365)),0)</f>
        <v>0</v>
      </c>
      <c r="O830" s="28">
        <f>'Data &amp; Parameter'!$E$16*'Data &amp; Parameter'!$E$17*('Data &amp; Parameter'!$E$18+'Data &amp; Parameter'!$E$19)*'Data &amp; Parameter'!$E$20*'Data &amp; Parameter'!$E$37*N830</f>
        <v>0</v>
      </c>
      <c r="P830">
        <f>ROUNDUP(IF(D830&gt;$D$4,0,($D$4-D830+1)/365),0)</f>
        <v>0</v>
      </c>
      <c r="Q830">
        <f>ROUNDUP(IF(D830&gt;$D$5,0,($D$5-D830+1)/365),0)</f>
        <v>0</v>
      </c>
      <c r="R830" s="28">
        <f>IF(OR(P830=1,Q830=1),IF(D830+364&lt;=$D$5,(D830+364-$D$4+1)/365,IF(D830&gt;$D$4,($D$5-D830+1)/365,$D$6/365)),0)</f>
        <v>0</v>
      </c>
      <c r="S830" s="28">
        <f>'Data &amp; Parameter'!$E$16*'Data &amp; Parameter'!$E$17*('Data &amp; Parameter'!$E$18+'Data &amp; Parameter'!$E$19)*'Data &amp; Parameter'!$E$20*'Data &amp; Parameter'!$E$37*R830</f>
        <v>0</v>
      </c>
      <c r="T830" s="28">
        <f t="shared" si="12"/>
        <v>0</v>
      </c>
    </row>
    <row r="831" spans="1:20" ht="15.75" customHeight="1" x14ac:dyDescent="0.35">
      <c r="A831">
        <v>824</v>
      </c>
      <c r="B831" s="76">
        <v>44235</v>
      </c>
      <c r="C831" s="1" t="s">
        <v>2733</v>
      </c>
      <c r="D831" s="76">
        <v>44235</v>
      </c>
      <c r="E831" s="1" t="s">
        <v>2734</v>
      </c>
      <c r="F831" s="1" t="s">
        <v>2735</v>
      </c>
      <c r="G831" s="1" t="s">
        <v>123</v>
      </c>
      <c r="H831" s="1" t="s">
        <v>124</v>
      </c>
      <c r="I831" s="1" t="s">
        <v>125</v>
      </c>
      <c r="J831" s="1" t="s">
        <v>1616</v>
      </c>
      <c r="K831" s="1" t="s">
        <v>1616</v>
      </c>
      <c r="L831">
        <f>ROUNDUP(IF(B831&gt;$D$4,0,($D$4-B831+1)/365),0)</f>
        <v>0</v>
      </c>
      <c r="M831">
        <f>ROUNDUP(IF(B831&gt;$D$5,0,($D$5-B831+1)/365),0)</f>
        <v>0</v>
      </c>
      <c r="N831" s="28">
        <f>IF(OR(L831=1,M831=1),IF(B831+364&lt;=$D$5,(B831+364-$D$4+1)/365,IF(B831&gt;$D$4,($D$5-B831+1)/365,$D$6/365)),0)</f>
        <v>0</v>
      </c>
      <c r="O831" s="28">
        <f>'Data &amp; Parameter'!$E$16*'Data &amp; Parameter'!$E$17*('Data &amp; Parameter'!$E$18+'Data &amp; Parameter'!$E$19)*'Data &amp; Parameter'!$E$20*'Data &amp; Parameter'!$E$37*N831</f>
        <v>0</v>
      </c>
      <c r="P831">
        <f>ROUNDUP(IF(D831&gt;$D$4,0,($D$4-D831+1)/365),0)</f>
        <v>0</v>
      </c>
      <c r="Q831">
        <f>ROUNDUP(IF(D831&gt;$D$5,0,($D$5-D831+1)/365),0)</f>
        <v>0</v>
      </c>
      <c r="R831" s="28">
        <f>IF(OR(P831=1,Q831=1),IF(D831+364&lt;=$D$5,(D831+364-$D$4+1)/365,IF(D831&gt;$D$4,($D$5-D831+1)/365,$D$6/365)),0)</f>
        <v>0</v>
      </c>
      <c r="S831" s="28">
        <f>'Data &amp; Parameter'!$E$16*'Data &amp; Parameter'!$E$17*('Data &amp; Parameter'!$E$18+'Data &amp; Parameter'!$E$19)*'Data &amp; Parameter'!$E$20*'Data &amp; Parameter'!$E$37*R831</f>
        <v>0</v>
      </c>
      <c r="T831" s="28">
        <f t="shared" si="12"/>
        <v>0</v>
      </c>
    </row>
    <row r="832" spans="1:20" ht="15.75" customHeight="1" x14ac:dyDescent="0.35">
      <c r="A832">
        <v>825</v>
      </c>
      <c r="B832" s="76">
        <v>44235</v>
      </c>
      <c r="C832" s="1" t="s">
        <v>2736</v>
      </c>
      <c r="D832" s="76">
        <v>44235</v>
      </c>
      <c r="E832" s="1" t="s">
        <v>2737</v>
      </c>
      <c r="F832" s="1" t="s">
        <v>2738</v>
      </c>
      <c r="G832" s="1" t="s">
        <v>123</v>
      </c>
      <c r="H832" s="1" t="s">
        <v>124</v>
      </c>
      <c r="I832" s="1" t="s">
        <v>125</v>
      </c>
      <c r="J832" s="1" t="s">
        <v>1623</v>
      </c>
      <c r="K832" s="1" t="s">
        <v>1623</v>
      </c>
      <c r="L832">
        <f>ROUNDUP(IF(B832&gt;$D$4,0,($D$4-B832+1)/365),0)</f>
        <v>0</v>
      </c>
      <c r="M832">
        <f>ROUNDUP(IF(B832&gt;$D$5,0,($D$5-B832+1)/365),0)</f>
        <v>0</v>
      </c>
      <c r="N832" s="28">
        <f>IF(OR(L832=1,M832=1),IF(B832+364&lt;=$D$5,(B832+364-$D$4+1)/365,IF(B832&gt;$D$4,($D$5-B832+1)/365,$D$6/365)),0)</f>
        <v>0</v>
      </c>
      <c r="O832" s="28">
        <f>'Data &amp; Parameter'!$E$16*'Data &amp; Parameter'!$E$17*('Data &amp; Parameter'!$E$18+'Data &amp; Parameter'!$E$19)*'Data &amp; Parameter'!$E$20*'Data &amp; Parameter'!$E$37*N832</f>
        <v>0</v>
      </c>
      <c r="P832">
        <f>ROUNDUP(IF(D832&gt;$D$4,0,($D$4-D832+1)/365),0)</f>
        <v>0</v>
      </c>
      <c r="Q832">
        <f>ROUNDUP(IF(D832&gt;$D$5,0,($D$5-D832+1)/365),0)</f>
        <v>0</v>
      </c>
      <c r="R832" s="28">
        <f>IF(OR(P832=1,Q832=1),IF(D832+364&lt;=$D$5,(D832+364-$D$4+1)/365,IF(D832&gt;$D$4,($D$5-D832+1)/365,$D$6/365)),0)</f>
        <v>0</v>
      </c>
      <c r="S832" s="28">
        <f>'Data &amp; Parameter'!$E$16*'Data &amp; Parameter'!$E$17*('Data &amp; Parameter'!$E$18+'Data &amp; Parameter'!$E$19)*'Data &amp; Parameter'!$E$20*'Data &amp; Parameter'!$E$37*R832</f>
        <v>0</v>
      </c>
      <c r="T832" s="28">
        <f t="shared" si="12"/>
        <v>0</v>
      </c>
    </row>
    <row r="833" spans="1:20" ht="15.75" customHeight="1" x14ac:dyDescent="0.35">
      <c r="A833">
        <v>826</v>
      </c>
      <c r="B833" s="76">
        <v>44235</v>
      </c>
      <c r="C833" s="1" t="s">
        <v>2739</v>
      </c>
      <c r="D833" s="76">
        <v>44235</v>
      </c>
      <c r="E833" s="1" t="s">
        <v>2740</v>
      </c>
      <c r="F833" s="1" t="s">
        <v>2741</v>
      </c>
      <c r="G833" s="1" t="s">
        <v>123</v>
      </c>
      <c r="H833" s="1" t="s">
        <v>124</v>
      </c>
      <c r="I833" s="1" t="s">
        <v>125</v>
      </c>
      <c r="J833" s="1" t="s">
        <v>1616</v>
      </c>
      <c r="K833" s="1" t="s">
        <v>1616</v>
      </c>
      <c r="L833">
        <f>ROUNDUP(IF(B833&gt;$D$4,0,($D$4-B833+1)/365),0)</f>
        <v>0</v>
      </c>
      <c r="M833">
        <f>ROUNDUP(IF(B833&gt;$D$5,0,($D$5-B833+1)/365),0)</f>
        <v>0</v>
      </c>
      <c r="N833" s="28">
        <f>IF(OR(L833=1,M833=1),IF(B833+364&lt;=$D$5,(B833+364-$D$4+1)/365,IF(B833&gt;$D$4,($D$5-B833+1)/365,$D$6/365)),0)</f>
        <v>0</v>
      </c>
      <c r="O833" s="28">
        <f>'Data &amp; Parameter'!$E$16*'Data &amp; Parameter'!$E$17*('Data &amp; Parameter'!$E$18+'Data &amp; Parameter'!$E$19)*'Data &amp; Parameter'!$E$20*'Data &amp; Parameter'!$E$37*N833</f>
        <v>0</v>
      </c>
      <c r="P833">
        <f>ROUNDUP(IF(D833&gt;$D$4,0,($D$4-D833+1)/365),0)</f>
        <v>0</v>
      </c>
      <c r="Q833">
        <f>ROUNDUP(IF(D833&gt;$D$5,0,($D$5-D833+1)/365),0)</f>
        <v>0</v>
      </c>
      <c r="R833" s="28">
        <f>IF(OR(P833=1,Q833=1),IF(D833+364&lt;=$D$5,(D833+364-$D$4+1)/365,IF(D833&gt;$D$4,($D$5-D833+1)/365,$D$6/365)),0)</f>
        <v>0</v>
      </c>
      <c r="S833" s="28">
        <f>'Data &amp; Parameter'!$E$16*'Data &amp; Parameter'!$E$17*('Data &amp; Parameter'!$E$18+'Data &amp; Parameter'!$E$19)*'Data &amp; Parameter'!$E$20*'Data &amp; Parameter'!$E$37*R833</f>
        <v>0</v>
      </c>
      <c r="T833" s="28">
        <f t="shared" si="12"/>
        <v>0</v>
      </c>
    </row>
    <row r="834" spans="1:20" ht="15.75" customHeight="1" x14ac:dyDescent="0.35">
      <c r="A834">
        <v>827</v>
      </c>
      <c r="B834" s="76">
        <v>44235</v>
      </c>
      <c r="C834" s="1" t="s">
        <v>2742</v>
      </c>
      <c r="D834" s="76">
        <v>44235</v>
      </c>
      <c r="E834" s="1" t="s">
        <v>2743</v>
      </c>
      <c r="F834" s="1" t="s">
        <v>2744</v>
      </c>
      <c r="G834" s="1" t="s">
        <v>123</v>
      </c>
      <c r="H834" s="1" t="s">
        <v>124</v>
      </c>
      <c r="I834" s="1" t="s">
        <v>125</v>
      </c>
      <c r="J834" s="1" t="s">
        <v>1616</v>
      </c>
      <c r="K834" s="1" t="s">
        <v>1612</v>
      </c>
      <c r="L834">
        <f>ROUNDUP(IF(B834&gt;$D$4,0,($D$4-B834+1)/365),0)</f>
        <v>0</v>
      </c>
      <c r="M834">
        <f>ROUNDUP(IF(B834&gt;$D$5,0,($D$5-B834+1)/365),0)</f>
        <v>0</v>
      </c>
      <c r="N834" s="28">
        <f>IF(OR(L834=1,M834=1),IF(B834+364&lt;=$D$5,(B834+364-$D$4+1)/365,IF(B834&gt;$D$4,($D$5-B834+1)/365,$D$6/365)),0)</f>
        <v>0</v>
      </c>
      <c r="O834" s="28">
        <f>'Data &amp; Parameter'!$E$16*'Data &amp; Parameter'!$E$17*('Data &amp; Parameter'!$E$18+'Data &amp; Parameter'!$E$19)*'Data &amp; Parameter'!$E$20*'Data &amp; Parameter'!$E$37*N834</f>
        <v>0</v>
      </c>
      <c r="P834">
        <f>ROUNDUP(IF(D834&gt;$D$4,0,($D$4-D834+1)/365),0)</f>
        <v>0</v>
      </c>
      <c r="Q834">
        <f>ROUNDUP(IF(D834&gt;$D$5,0,($D$5-D834+1)/365),0)</f>
        <v>0</v>
      </c>
      <c r="R834" s="28">
        <f>IF(OR(P834=1,Q834=1),IF(D834+364&lt;=$D$5,(D834+364-$D$4+1)/365,IF(D834&gt;$D$4,($D$5-D834+1)/365,$D$6/365)),0)</f>
        <v>0</v>
      </c>
      <c r="S834" s="28">
        <f>'Data &amp; Parameter'!$E$16*'Data &amp; Parameter'!$E$17*('Data &amp; Parameter'!$E$18+'Data &amp; Parameter'!$E$19)*'Data &amp; Parameter'!$E$20*'Data &amp; Parameter'!$E$37*R834</f>
        <v>0</v>
      </c>
      <c r="T834" s="28">
        <f t="shared" si="12"/>
        <v>0</v>
      </c>
    </row>
    <row r="835" spans="1:20" ht="15.75" customHeight="1" x14ac:dyDescent="0.35">
      <c r="A835">
        <v>828</v>
      </c>
      <c r="B835" s="76">
        <v>44235</v>
      </c>
      <c r="C835" s="1" t="s">
        <v>2745</v>
      </c>
      <c r="D835" s="76">
        <v>44235</v>
      </c>
      <c r="E835" s="1" t="s">
        <v>2746</v>
      </c>
      <c r="F835" s="1" t="s">
        <v>2747</v>
      </c>
      <c r="G835" s="1" t="s">
        <v>123</v>
      </c>
      <c r="H835" s="1" t="s">
        <v>124</v>
      </c>
      <c r="I835" s="1" t="s">
        <v>125</v>
      </c>
      <c r="J835" s="1" t="s">
        <v>1616</v>
      </c>
      <c r="K835" s="1" t="s">
        <v>1616</v>
      </c>
      <c r="L835">
        <f>ROUNDUP(IF(B835&gt;$D$4,0,($D$4-B835+1)/365),0)</f>
        <v>0</v>
      </c>
      <c r="M835">
        <f>ROUNDUP(IF(B835&gt;$D$5,0,($D$5-B835+1)/365),0)</f>
        <v>0</v>
      </c>
      <c r="N835" s="28">
        <f>IF(OR(L835=1,M835=1),IF(B835+364&lt;=$D$5,(B835+364-$D$4+1)/365,IF(B835&gt;$D$4,($D$5-B835+1)/365,$D$6/365)),0)</f>
        <v>0</v>
      </c>
      <c r="O835" s="28">
        <f>'Data &amp; Parameter'!$E$16*'Data &amp; Parameter'!$E$17*('Data &amp; Parameter'!$E$18+'Data &amp; Parameter'!$E$19)*'Data &amp; Parameter'!$E$20*'Data &amp; Parameter'!$E$37*N835</f>
        <v>0</v>
      </c>
      <c r="P835">
        <f>ROUNDUP(IF(D835&gt;$D$4,0,($D$4-D835+1)/365),0)</f>
        <v>0</v>
      </c>
      <c r="Q835">
        <f>ROUNDUP(IF(D835&gt;$D$5,0,($D$5-D835+1)/365),0)</f>
        <v>0</v>
      </c>
      <c r="R835" s="28">
        <f>IF(OR(P835=1,Q835=1),IF(D835+364&lt;=$D$5,(D835+364-$D$4+1)/365,IF(D835&gt;$D$4,($D$5-D835+1)/365,$D$6/365)),0)</f>
        <v>0</v>
      </c>
      <c r="S835" s="28">
        <f>'Data &amp; Parameter'!$E$16*'Data &amp; Parameter'!$E$17*('Data &amp; Parameter'!$E$18+'Data &amp; Parameter'!$E$19)*'Data &amp; Parameter'!$E$20*'Data &amp; Parameter'!$E$37*R835</f>
        <v>0</v>
      </c>
      <c r="T835" s="28">
        <f t="shared" si="12"/>
        <v>0</v>
      </c>
    </row>
    <row r="836" spans="1:20" ht="15.75" customHeight="1" x14ac:dyDescent="0.35">
      <c r="A836">
        <v>829</v>
      </c>
      <c r="B836" s="76">
        <v>44235</v>
      </c>
      <c r="C836" s="1" t="s">
        <v>2748</v>
      </c>
      <c r="D836" s="76">
        <v>44235</v>
      </c>
      <c r="E836" s="1" t="s">
        <v>2749</v>
      </c>
      <c r="F836" s="1" t="s">
        <v>2750</v>
      </c>
      <c r="G836" s="1" t="s">
        <v>123</v>
      </c>
      <c r="H836" s="1" t="s">
        <v>124</v>
      </c>
      <c r="I836" s="1" t="s">
        <v>125</v>
      </c>
      <c r="J836" s="1" t="s">
        <v>1623</v>
      </c>
      <c r="K836" s="1" t="s">
        <v>1623</v>
      </c>
      <c r="L836">
        <f>ROUNDUP(IF(B836&gt;$D$4,0,($D$4-B836+1)/365),0)</f>
        <v>0</v>
      </c>
      <c r="M836">
        <f>ROUNDUP(IF(B836&gt;$D$5,0,($D$5-B836+1)/365),0)</f>
        <v>0</v>
      </c>
      <c r="N836" s="28">
        <f>IF(OR(L836=1,M836=1),IF(B836+364&lt;=$D$5,(B836+364-$D$4+1)/365,IF(B836&gt;$D$4,($D$5-B836+1)/365,$D$6/365)),0)</f>
        <v>0</v>
      </c>
      <c r="O836" s="28">
        <f>'Data &amp; Parameter'!$E$16*'Data &amp; Parameter'!$E$17*('Data &amp; Parameter'!$E$18+'Data &amp; Parameter'!$E$19)*'Data &amp; Parameter'!$E$20*'Data &amp; Parameter'!$E$37*N836</f>
        <v>0</v>
      </c>
      <c r="P836">
        <f>ROUNDUP(IF(D836&gt;$D$4,0,($D$4-D836+1)/365),0)</f>
        <v>0</v>
      </c>
      <c r="Q836">
        <f>ROUNDUP(IF(D836&gt;$D$5,0,($D$5-D836+1)/365),0)</f>
        <v>0</v>
      </c>
      <c r="R836" s="28">
        <f>IF(OR(P836=1,Q836=1),IF(D836+364&lt;=$D$5,(D836+364-$D$4+1)/365,IF(D836&gt;$D$4,($D$5-D836+1)/365,$D$6/365)),0)</f>
        <v>0</v>
      </c>
      <c r="S836" s="28">
        <f>'Data &amp; Parameter'!$E$16*'Data &amp; Parameter'!$E$17*('Data &amp; Parameter'!$E$18+'Data &amp; Parameter'!$E$19)*'Data &amp; Parameter'!$E$20*'Data &amp; Parameter'!$E$37*R836</f>
        <v>0</v>
      </c>
      <c r="T836" s="28">
        <f t="shared" si="12"/>
        <v>0</v>
      </c>
    </row>
    <row r="837" spans="1:20" ht="15.75" customHeight="1" x14ac:dyDescent="0.35">
      <c r="A837">
        <v>830</v>
      </c>
      <c r="B837" s="76">
        <v>44235</v>
      </c>
      <c r="C837" s="1" t="s">
        <v>2751</v>
      </c>
      <c r="D837" s="76">
        <v>44235</v>
      </c>
      <c r="E837" s="1" t="s">
        <v>2752</v>
      </c>
      <c r="F837" s="1" t="s">
        <v>2753</v>
      </c>
      <c r="G837" s="1" t="s">
        <v>123</v>
      </c>
      <c r="H837" s="1" t="s">
        <v>124</v>
      </c>
      <c r="I837" s="1" t="s">
        <v>125</v>
      </c>
      <c r="J837" s="1" t="s">
        <v>1616</v>
      </c>
      <c r="K837" s="1" t="s">
        <v>1616</v>
      </c>
      <c r="L837">
        <f>ROUNDUP(IF(B837&gt;$D$4,0,($D$4-B837+1)/365),0)</f>
        <v>0</v>
      </c>
      <c r="M837">
        <f>ROUNDUP(IF(B837&gt;$D$5,0,($D$5-B837+1)/365),0)</f>
        <v>0</v>
      </c>
      <c r="N837" s="28">
        <f>IF(OR(L837=1,M837=1),IF(B837+364&lt;=$D$5,(B837+364-$D$4+1)/365,IF(B837&gt;$D$4,($D$5-B837+1)/365,$D$6/365)),0)</f>
        <v>0</v>
      </c>
      <c r="O837" s="28">
        <f>'Data &amp; Parameter'!$E$16*'Data &amp; Parameter'!$E$17*('Data &amp; Parameter'!$E$18+'Data &amp; Parameter'!$E$19)*'Data &amp; Parameter'!$E$20*'Data &amp; Parameter'!$E$37*N837</f>
        <v>0</v>
      </c>
      <c r="P837">
        <f>ROUNDUP(IF(D837&gt;$D$4,0,($D$4-D837+1)/365),0)</f>
        <v>0</v>
      </c>
      <c r="Q837">
        <f>ROUNDUP(IF(D837&gt;$D$5,0,($D$5-D837+1)/365),0)</f>
        <v>0</v>
      </c>
      <c r="R837" s="28">
        <f>IF(OR(P837=1,Q837=1),IF(D837+364&lt;=$D$5,(D837+364-$D$4+1)/365,IF(D837&gt;$D$4,($D$5-D837+1)/365,$D$6/365)),0)</f>
        <v>0</v>
      </c>
      <c r="S837" s="28">
        <f>'Data &amp; Parameter'!$E$16*'Data &amp; Parameter'!$E$17*('Data &amp; Parameter'!$E$18+'Data &amp; Parameter'!$E$19)*'Data &amp; Parameter'!$E$20*'Data &amp; Parameter'!$E$37*R837</f>
        <v>0</v>
      </c>
      <c r="T837" s="28">
        <f t="shared" si="12"/>
        <v>0</v>
      </c>
    </row>
    <row r="838" spans="1:20" ht="15.75" customHeight="1" x14ac:dyDescent="0.35">
      <c r="A838">
        <v>831</v>
      </c>
      <c r="B838" s="76">
        <v>44235</v>
      </c>
      <c r="C838" s="1" t="s">
        <v>2754</v>
      </c>
      <c r="D838" s="76">
        <v>44235</v>
      </c>
      <c r="E838" s="1" t="s">
        <v>2755</v>
      </c>
      <c r="F838" s="1" t="s">
        <v>2756</v>
      </c>
      <c r="G838" s="1" t="s">
        <v>123</v>
      </c>
      <c r="H838" s="1" t="s">
        <v>124</v>
      </c>
      <c r="I838" s="1" t="s">
        <v>125</v>
      </c>
      <c r="J838" s="1" t="s">
        <v>1623</v>
      </c>
      <c r="K838" s="1" t="s">
        <v>1623</v>
      </c>
      <c r="L838">
        <f>ROUNDUP(IF(B838&gt;$D$4,0,($D$4-B838+1)/365),0)</f>
        <v>0</v>
      </c>
      <c r="M838">
        <f>ROUNDUP(IF(B838&gt;$D$5,0,($D$5-B838+1)/365),0)</f>
        <v>0</v>
      </c>
      <c r="N838" s="28">
        <f>IF(OR(L838=1,M838=1),IF(B838+364&lt;=$D$5,(B838+364-$D$4+1)/365,IF(B838&gt;$D$4,($D$5-B838+1)/365,$D$6/365)),0)</f>
        <v>0</v>
      </c>
      <c r="O838" s="28">
        <f>'Data &amp; Parameter'!$E$16*'Data &amp; Parameter'!$E$17*('Data &amp; Parameter'!$E$18+'Data &amp; Parameter'!$E$19)*'Data &amp; Parameter'!$E$20*'Data &amp; Parameter'!$E$37*N838</f>
        <v>0</v>
      </c>
      <c r="P838">
        <f>ROUNDUP(IF(D838&gt;$D$4,0,($D$4-D838+1)/365),0)</f>
        <v>0</v>
      </c>
      <c r="Q838">
        <f>ROUNDUP(IF(D838&gt;$D$5,0,($D$5-D838+1)/365),0)</f>
        <v>0</v>
      </c>
      <c r="R838" s="28">
        <f>IF(OR(P838=1,Q838=1),IF(D838+364&lt;=$D$5,(D838+364-$D$4+1)/365,IF(D838&gt;$D$4,($D$5-D838+1)/365,$D$6/365)),0)</f>
        <v>0</v>
      </c>
      <c r="S838" s="28">
        <f>'Data &amp; Parameter'!$E$16*'Data &amp; Parameter'!$E$17*('Data &amp; Parameter'!$E$18+'Data &amp; Parameter'!$E$19)*'Data &amp; Parameter'!$E$20*'Data &amp; Parameter'!$E$37*R838</f>
        <v>0</v>
      </c>
      <c r="T838" s="28">
        <f t="shared" si="12"/>
        <v>0</v>
      </c>
    </row>
    <row r="839" spans="1:20" ht="15.75" customHeight="1" x14ac:dyDescent="0.35">
      <c r="A839">
        <v>832</v>
      </c>
      <c r="B839" s="76">
        <v>44235</v>
      </c>
      <c r="C839" s="1" t="s">
        <v>2757</v>
      </c>
      <c r="D839" s="76">
        <v>44235</v>
      </c>
      <c r="E839" s="1" t="s">
        <v>2758</v>
      </c>
      <c r="F839" s="1" t="s">
        <v>2759</v>
      </c>
      <c r="G839" s="1" t="s">
        <v>123</v>
      </c>
      <c r="H839" s="1" t="s">
        <v>124</v>
      </c>
      <c r="I839" s="1" t="s">
        <v>125</v>
      </c>
      <c r="J839" s="1" t="s">
        <v>1616</v>
      </c>
      <c r="K839" s="1" t="s">
        <v>1616</v>
      </c>
      <c r="L839">
        <f>ROUNDUP(IF(B839&gt;$D$4,0,($D$4-B839+1)/365),0)</f>
        <v>0</v>
      </c>
      <c r="M839">
        <f>ROUNDUP(IF(B839&gt;$D$5,0,($D$5-B839+1)/365),0)</f>
        <v>0</v>
      </c>
      <c r="N839" s="28">
        <f>IF(OR(L839=1,M839=1),IF(B839+364&lt;=$D$5,(B839+364-$D$4+1)/365,IF(B839&gt;$D$4,($D$5-B839+1)/365,$D$6/365)),0)</f>
        <v>0</v>
      </c>
      <c r="O839" s="28">
        <f>'Data &amp; Parameter'!$E$16*'Data &amp; Parameter'!$E$17*('Data &amp; Parameter'!$E$18+'Data &amp; Parameter'!$E$19)*'Data &amp; Parameter'!$E$20*'Data &amp; Parameter'!$E$37*N839</f>
        <v>0</v>
      </c>
      <c r="P839">
        <f>ROUNDUP(IF(D839&gt;$D$4,0,($D$4-D839+1)/365),0)</f>
        <v>0</v>
      </c>
      <c r="Q839">
        <f>ROUNDUP(IF(D839&gt;$D$5,0,($D$5-D839+1)/365),0)</f>
        <v>0</v>
      </c>
      <c r="R839" s="28">
        <f>IF(OR(P839=1,Q839=1),IF(D839+364&lt;=$D$5,(D839+364-$D$4+1)/365,IF(D839&gt;$D$4,($D$5-D839+1)/365,$D$6/365)),0)</f>
        <v>0</v>
      </c>
      <c r="S839" s="28">
        <f>'Data &amp; Parameter'!$E$16*'Data &amp; Parameter'!$E$17*('Data &amp; Parameter'!$E$18+'Data &amp; Parameter'!$E$19)*'Data &amp; Parameter'!$E$20*'Data &amp; Parameter'!$E$37*R839</f>
        <v>0</v>
      </c>
      <c r="T839" s="28">
        <f t="shared" si="12"/>
        <v>0</v>
      </c>
    </row>
    <row r="840" spans="1:20" ht="15.75" customHeight="1" x14ac:dyDescent="0.35">
      <c r="A840">
        <v>833</v>
      </c>
      <c r="B840" s="76">
        <v>44235</v>
      </c>
      <c r="C840" s="1" t="s">
        <v>2760</v>
      </c>
      <c r="D840" s="76">
        <v>44235</v>
      </c>
      <c r="E840" s="1" t="s">
        <v>2761</v>
      </c>
      <c r="F840" s="1" t="s">
        <v>2762</v>
      </c>
      <c r="G840" s="1" t="s">
        <v>123</v>
      </c>
      <c r="H840" s="1" t="s">
        <v>124</v>
      </c>
      <c r="I840" s="1" t="s">
        <v>125</v>
      </c>
      <c r="J840" s="1" t="s">
        <v>2763</v>
      </c>
      <c r="K840" s="1" t="s">
        <v>1623</v>
      </c>
      <c r="L840">
        <f>ROUNDUP(IF(B840&gt;$D$4,0,($D$4-B840+1)/365),0)</f>
        <v>0</v>
      </c>
      <c r="M840">
        <f>ROUNDUP(IF(B840&gt;$D$5,0,($D$5-B840+1)/365),0)</f>
        <v>0</v>
      </c>
      <c r="N840" s="28">
        <f>IF(OR(L840=1,M840=1),IF(B840+364&lt;=$D$5,(B840+364-$D$4+1)/365,IF(B840&gt;$D$4,($D$5-B840+1)/365,$D$6/365)),0)</f>
        <v>0</v>
      </c>
      <c r="O840" s="28">
        <f>'Data &amp; Parameter'!$E$16*'Data &amp; Parameter'!$E$17*('Data &amp; Parameter'!$E$18+'Data &amp; Parameter'!$E$19)*'Data &amp; Parameter'!$E$20*'Data &amp; Parameter'!$E$37*N840</f>
        <v>0</v>
      </c>
      <c r="P840">
        <f>ROUNDUP(IF(D840&gt;$D$4,0,($D$4-D840+1)/365),0)</f>
        <v>0</v>
      </c>
      <c r="Q840">
        <f>ROUNDUP(IF(D840&gt;$D$5,0,($D$5-D840+1)/365),0)</f>
        <v>0</v>
      </c>
      <c r="R840" s="28">
        <f>IF(OR(P840=1,Q840=1),IF(D840+364&lt;=$D$5,(D840+364-$D$4+1)/365,IF(D840&gt;$D$4,($D$5-D840+1)/365,$D$6/365)),0)</f>
        <v>0</v>
      </c>
      <c r="S840" s="28">
        <f>'Data &amp; Parameter'!$E$16*'Data &amp; Parameter'!$E$17*('Data &amp; Parameter'!$E$18+'Data &amp; Parameter'!$E$19)*'Data &amp; Parameter'!$E$20*'Data &amp; Parameter'!$E$37*R840</f>
        <v>0</v>
      </c>
      <c r="T840" s="28">
        <f t="shared" si="12"/>
        <v>0</v>
      </c>
    </row>
    <row r="841" spans="1:20" ht="15.75" customHeight="1" x14ac:dyDescent="0.35">
      <c r="A841">
        <v>834</v>
      </c>
      <c r="B841" s="76">
        <v>44235</v>
      </c>
      <c r="C841" s="1" t="s">
        <v>2764</v>
      </c>
      <c r="D841" s="76">
        <v>44235</v>
      </c>
      <c r="E841" s="1" t="s">
        <v>2765</v>
      </c>
      <c r="F841" s="1" t="s">
        <v>2766</v>
      </c>
      <c r="G841" s="1" t="s">
        <v>123</v>
      </c>
      <c r="H841" s="1" t="s">
        <v>124</v>
      </c>
      <c r="I841" s="1" t="s">
        <v>125</v>
      </c>
      <c r="J841" s="1" t="s">
        <v>1616</v>
      </c>
      <c r="K841" s="1" t="s">
        <v>1616</v>
      </c>
      <c r="L841">
        <f>ROUNDUP(IF(B841&gt;$D$4,0,($D$4-B841+1)/365),0)</f>
        <v>0</v>
      </c>
      <c r="M841">
        <f>ROUNDUP(IF(B841&gt;$D$5,0,($D$5-B841+1)/365),0)</f>
        <v>0</v>
      </c>
      <c r="N841" s="28">
        <f>IF(OR(L841=1,M841=1),IF(B841+364&lt;=$D$5,(B841+364-$D$4+1)/365,IF(B841&gt;$D$4,($D$5-B841+1)/365,$D$6/365)),0)</f>
        <v>0</v>
      </c>
      <c r="O841" s="28">
        <f>'Data &amp; Parameter'!$E$16*'Data &amp; Parameter'!$E$17*('Data &amp; Parameter'!$E$18+'Data &amp; Parameter'!$E$19)*'Data &amp; Parameter'!$E$20*'Data &amp; Parameter'!$E$37*N841</f>
        <v>0</v>
      </c>
      <c r="P841">
        <f>ROUNDUP(IF(D841&gt;$D$4,0,($D$4-D841+1)/365),0)</f>
        <v>0</v>
      </c>
      <c r="Q841">
        <f>ROUNDUP(IF(D841&gt;$D$5,0,($D$5-D841+1)/365),0)</f>
        <v>0</v>
      </c>
      <c r="R841" s="28">
        <f>IF(OR(P841=1,Q841=1),IF(D841+364&lt;=$D$5,(D841+364-$D$4+1)/365,IF(D841&gt;$D$4,($D$5-D841+1)/365,$D$6/365)),0)</f>
        <v>0</v>
      </c>
      <c r="S841" s="28">
        <f>'Data &amp; Parameter'!$E$16*'Data &amp; Parameter'!$E$17*('Data &amp; Parameter'!$E$18+'Data &amp; Parameter'!$E$19)*'Data &amp; Parameter'!$E$20*'Data &amp; Parameter'!$E$37*R841</f>
        <v>0</v>
      </c>
      <c r="T841" s="28">
        <f t="shared" ref="T841:T904" si="13">O841+S841</f>
        <v>0</v>
      </c>
    </row>
    <row r="842" spans="1:20" ht="15.75" customHeight="1" x14ac:dyDescent="0.35">
      <c r="A842">
        <v>835</v>
      </c>
      <c r="B842" s="76">
        <v>44235</v>
      </c>
      <c r="C842" s="1" t="s">
        <v>2767</v>
      </c>
      <c r="D842" s="76">
        <v>44235</v>
      </c>
      <c r="E842" s="1" t="s">
        <v>2768</v>
      </c>
      <c r="F842" s="1" t="s">
        <v>2769</v>
      </c>
      <c r="G842" s="1" t="s">
        <v>123</v>
      </c>
      <c r="H842" s="1" t="s">
        <v>124</v>
      </c>
      <c r="I842" s="1" t="s">
        <v>125</v>
      </c>
      <c r="J842" s="1" t="s">
        <v>1616</v>
      </c>
      <c r="K842" s="1" t="s">
        <v>1616</v>
      </c>
      <c r="L842">
        <f>ROUNDUP(IF(B842&gt;$D$4,0,($D$4-B842+1)/365),0)</f>
        <v>0</v>
      </c>
      <c r="M842">
        <f>ROUNDUP(IF(B842&gt;$D$5,0,($D$5-B842+1)/365),0)</f>
        <v>0</v>
      </c>
      <c r="N842" s="28">
        <f>IF(OR(L842=1,M842=1),IF(B842+364&lt;=$D$5,(B842+364-$D$4+1)/365,IF(B842&gt;$D$4,($D$5-B842+1)/365,$D$6/365)),0)</f>
        <v>0</v>
      </c>
      <c r="O842" s="28">
        <f>'Data &amp; Parameter'!$E$16*'Data &amp; Parameter'!$E$17*('Data &amp; Parameter'!$E$18+'Data &amp; Parameter'!$E$19)*'Data &amp; Parameter'!$E$20*'Data &amp; Parameter'!$E$37*N842</f>
        <v>0</v>
      </c>
      <c r="P842">
        <f>ROUNDUP(IF(D842&gt;$D$4,0,($D$4-D842+1)/365),0)</f>
        <v>0</v>
      </c>
      <c r="Q842">
        <f>ROUNDUP(IF(D842&gt;$D$5,0,($D$5-D842+1)/365),0)</f>
        <v>0</v>
      </c>
      <c r="R842" s="28">
        <f>IF(OR(P842=1,Q842=1),IF(D842+364&lt;=$D$5,(D842+364-$D$4+1)/365,IF(D842&gt;$D$4,($D$5-D842+1)/365,$D$6/365)),0)</f>
        <v>0</v>
      </c>
      <c r="S842" s="28">
        <f>'Data &amp; Parameter'!$E$16*'Data &amp; Parameter'!$E$17*('Data &amp; Parameter'!$E$18+'Data &amp; Parameter'!$E$19)*'Data &amp; Parameter'!$E$20*'Data &amp; Parameter'!$E$37*R842</f>
        <v>0</v>
      </c>
      <c r="T842" s="28">
        <f t="shared" si="13"/>
        <v>0</v>
      </c>
    </row>
    <row r="843" spans="1:20" ht="15.75" customHeight="1" x14ac:dyDescent="0.35">
      <c r="A843">
        <v>836</v>
      </c>
      <c r="B843" s="76">
        <v>44235</v>
      </c>
      <c r="C843" s="1" t="s">
        <v>2770</v>
      </c>
      <c r="D843" s="76">
        <v>44235</v>
      </c>
      <c r="E843" s="1" t="s">
        <v>2771</v>
      </c>
      <c r="F843" s="1" t="s">
        <v>2772</v>
      </c>
      <c r="G843" s="1" t="s">
        <v>123</v>
      </c>
      <c r="H843" s="1" t="s">
        <v>124</v>
      </c>
      <c r="I843" s="1" t="s">
        <v>125</v>
      </c>
      <c r="J843" s="1" t="s">
        <v>1616</v>
      </c>
      <c r="K843" s="1" t="s">
        <v>1616</v>
      </c>
      <c r="L843">
        <f>ROUNDUP(IF(B843&gt;$D$4,0,($D$4-B843+1)/365),0)</f>
        <v>0</v>
      </c>
      <c r="M843">
        <f>ROUNDUP(IF(B843&gt;$D$5,0,($D$5-B843+1)/365),0)</f>
        <v>0</v>
      </c>
      <c r="N843" s="28">
        <f>IF(OR(L843=1,M843=1),IF(B843+364&lt;=$D$5,(B843+364-$D$4+1)/365,IF(B843&gt;$D$4,($D$5-B843+1)/365,$D$6/365)),0)</f>
        <v>0</v>
      </c>
      <c r="O843" s="28">
        <f>'Data &amp; Parameter'!$E$16*'Data &amp; Parameter'!$E$17*('Data &amp; Parameter'!$E$18+'Data &amp; Parameter'!$E$19)*'Data &amp; Parameter'!$E$20*'Data &amp; Parameter'!$E$37*N843</f>
        <v>0</v>
      </c>
      <c r="P843">
        <f>ROUNDUP(IF(D843&gt;$D$4,0,($D$4-D843+1)/365),0)</f>
        <v>0</v>
      </c>
      <c r="Q843">
        <f>ROUNDUP(IF(D843&gt;$D$5,0,($D$5-D843+1)/365),0)</f>
        <v>0</v>
      </c>
      <c r="R843" s="28">
        <f>IF(OR(P843=1,Q843=1),IF(D843+364&lt;=$D$5,(D843+364-$D$4+1)/365,IF(D843&gt;$D$4,($D$5-D843+1)/365,$D$6/365)),0)</f>
        <v>0</v>
      </c>
      <c r="S843" s="28">
        <f>'Data &amp; Parameter'!$E$16*'Data &amp; Parameter'!$E$17*('Data &amp; Parameter'!$E$18+'Data &amp; Parameter'!$E$19)*'Data &amp; Parameter'!$E$20*'Data &amp; Parameter'!$E$37*R843</f>
        <v>0</v>
      </c>
      <c r="T843" s="28">
        <f t="shared" si="13"/>
        <v>0</v>
      </c>
    </row>
    <row r="844" spans="1:20" ht="15.75" customHeight="1" x14ac:dyDescent="0.35">
      <c r="A844">
        <v>837</v>
      </c>
      <c r="B844" s="76">
        <v>44235</v>
      </c>
      <c r="C844" s="1" t="s">
        <v>2773</v>
      </c>
      <c r="D844" s="76">
        <v>44235</v>
      </c>
      <c r="E844" s="1" t="s">
        <v>2774</v>
      </c>
      <c r="F844" s="1" t="s">
        <v>2775</v>
      </c>
      <c r="G844" s="1" t="s">
        <v>123</v>
      </c>
      <c r="H844" s="1" t="s">
        <v>124</v>
      </c>
      <c r="I844" s="1" t="s">
        <v>125</v>
      </c>
      <c r="J844" s="1" t="s">
        <v>1623</v>
      </c>
      <c r="K844" s="1" t="s">
        <v>1623</v>
      </c>
      <c r="L844">
        <f>ROUNDUP(IF(B844&gt;$D$4,0,($D$4-B844+1)/365),0)</f>
        <v>0</v>
      </c>
      <c r="M844">
        <f>ROUNDUP(IF(B844&gt;$D$5,0,($D$5-B844+1)/365),0)</f>
        <v>0</v>
      </c>
      <c r="N844" s="28">
        <f>IF(OR(L844=1,M844=1),IF(B844+364&lt;=$D$5,(B844+364-$D$4+1)/365,IF(B844&gt;$D$4,($D$5-B844+1)/365,$D$6/365)),0)</f>
        <v>0</v>
      </c>
      <c r="O844" s="28">
        <f>'Data &amp; Parameter'!$E$16*'Data &amp; Parameter'!$E$17*('Data &amp; Parameter'!$E$18+'Data &amp; Parameter'!$E$19)*'Data &amp; Parameter'!$E$20*'Data &amp; Parameter'!$E$37*N844</f>
        <v>0</v>
      </c>
      <c r="P844">
        <f>ROUNDUP(IF(D844&gt;$D$4,0,($D$4-D844+1)/365),0)</f>
        <v>0</v>
      </c>
      <c r="Q844">
        <f>ROUNDUP(IF(D844&gt;$D$5,0,($D$5-D844+1)/365),0)</f>
        <v>0</v>
      </c>
      <c r="R844" s="28">
        <f>IF(OR(P844=1,Q844=1),IF(D844+364&lt;=$D$5,(D844+364-$D$4+1)/365,IF(D844&gt;$D$4,($D$5-D844+1)/365,$D$6/365)),0)</f>
        <v>0</v>
      </c>
      <c r="S844" s="28">
        <f>'Data &amp; Parameter'!$E$16*'Data &amp; Parameter'!$E$17*('Data &amp; Parameter'!$E$18+'Data &amp; Parameter'!$E$19)*'Data &amp; Parameter'!$E$20*'Data &amp; Parameter'!$E$37*R844</f>
        <v>0</v>
      </c>
      <c r="T844" s="28">
        <f t="shared" si="13"/>
        <v>0</v>
      </c>
    </row>
    <row r="845" spans="1:20" ht="15.75" customHeight="1" x14ac:dyDescent="0.35">
      <c r="A845">
        <v>838</v>
      </c>
      <c r="B845" s="76">
        <v>44235</v>
      </c>
      <c r="C845" s="1" t="s">
        <v>2776</v>
      </c>
      <c r="D845" s="76">
        <v>44235</v>
      </c>
      <c r="E845" s="1" t="s">
        <v>2777</v>
      </c>
      <c r="F845" s="1" t="s">
        <v>2778</v>
      </c>
      <c r="G845" s="1" t="s">
        <v>123</v>
      </c>
      <c r="H845" s="1" t="s">
        <v>124</v>
      </c>
      <c r="I845" s="1" t="s">
        <v>125</v>
      </c>
      <c r="J845" s="1" t="s">
        <v>1616</v>
      </c>
      <c r="K845" s="1" t="s">
        <v>1661</v>
      </c>
      <c r="L845">
        <f>ROUNDUP(IF(B845&gt;$D$4,0,($D$4-B845+1)/365),0)</f>
        <v>0</v>
      </c>
      <c r="M845">
        <f>ROUNDUP(IF(B845&gt;$D$5,0,($D$5-B845+1)/365),0)</f>
        <v>0</v>
      </c>
      <c r="N845" s="28">
        <f>IF(OR(L845=1,M845=1),IF(B845+364&lt;=$D$5,(B845+364-$D$4+1)/365,IF(B845&gt;$D$4,($D$5-B845+1)/365,$D$6/365)),0)</f>
        <v>0</v>
      </c>
      <c r="O845" s="28">
        <f>'Data &amp; Parameter'!$E$16*'Data &amp; Parameter'!$E$17*('Data &amp; Parameter'!$E$18+'Data &amp; Parameter'!$E$19)*'Data &amp; Parameter'!$E$20*'Data &amp; Parameter'!$E$37*N845</f>
        <v>0</v>
      </c>
      <c r="P845">
        <f>ROUNDUP(IF(D845&gt;$D$4,0,($D$4-D845+1)/365),0)</f>
        <v>0</v>
      </c>
      <c r="Q845">
        <f>ROUNDUP(IF(D845&gt;$D$5,0,($D$5-D845+1)/365),0)</f>
        <v>0</v>
      </c>
      <c r="R845" s="28">
        <f>IF(OR(P845=1,Q845=1),IF(D845+364&lt;=$D$5,(D845+364-$D$4+1)/365,IF(D845&gt;$D$4,($D$5-D845+1)/365,$D$6/365)),0)</f>
        <v>0</v>
      </c>
      <c r="S845" s="28">
        <f>'Data &amp; Parameter'!$E$16*'Data &amp; Parameter'!$E$17*('Data &amp; Parameter'!$E$18+'Data &amp; Parameter'!$E$19)*'Data &amp; Parameter'!$E$20*'Data &amp; Parameter'!$E$37*R845</f>
        <v>0</v>
      </c>
      <c r="T845" s="28">
        <f t="shared" si="13"/>
        <v>0</v>
      </c>
    </row>
    <row r="846" spans="1:20" ht="15.75" customHeight="1" x14ac:dyDescent="0.35">
      <c r="A846">
        <v>839</v>
      </c>
      <c r="B846" s="76">
        <v>44235</v>
      </c>
      <c r="C846" s="1" t="s">
        <v>2779</v>
      </c>
      <c r="D846" s="76">
        <v>44235</v>
      </c>
      <c r="E846" s="1" t="s">
        <v>2780</v>
      </c>
      <c r="F846" s="1" t="s">
        <v>2781</v>
      </c>
      <c r="G846" s="1" t="s">
        <v>123</v>
      </c>
      <c r="H846" s="1" t="s">
        <v>124</v>
      </c>
      <c r="I846" s="1" t="s">
        <v>125</v>
      </c>
      <c r="J846" s="1" t="s">
        <v>1616</v>
      </c>
      <c r="K846" s="1" t="s">
        <v>1616</v>
      </c>
      <c r="L846">
        <f>ROUNDUP(IF(B846&gt;$D$4,0,($D$4-B846+1)/365),0)</f>
        <v>0</v>
      </c>
      <c r="M846">
        <f>ROUNDUP(IF(B846&gt;$D$5,0,($D$5-B846+1)/365),0)</f>
        <v>0</v>
      </c>
      <c r="N846" s="28">
        <f>IF(OR(L846=1,M846=1),IF(B846+364&lt;=$D$5,(B846+364-$D$4+1)/365,IF(B846&gt;$D$4,($D$5-B846+1)/365,$D$6/365)),0)</f>
        <v>0</v>
      </c>
      <c r="O846" s="28">
        <f>'Data &amp; Parameter'!$E$16*'Data &amp; Parameter'!$E$17*('Data &amp; Parameter'!$E$18+'Data &amp; Parameter'!$E$19)*'Data &amp; Parameter'!$E$20*'Data &amp; Parameter'!$E$37*N846</f>
        <v>0</v>
      </c>
      <c r="P846">
        <f>ROUNDUP(IF(D846&gt;$D$4,0,($D$4-D846+1)/365),0)</f>
        <v>0</v>
      </c>
      <c r="Q846">
        <f>ROUNDUP(IF(D846&gt;$D$5,0,($D$5-D846+1)/365),0)</f>
        <v>0</v>
      </c>
      <c r="R846" s="28">
        <f>IF(OR(P846=1,Q846=1),IF(D846+364&lt;=$D$5,(D846+364-$D$4+1)/365,IF(D846&gt;$D$4,($D$5-D846+1)/365,$D$6/365)),0)</f>
        <v>0</v>
      </c>
      <c r="S846" s="28">
        <f>'Data &amp; Parameter'!$E$16*'Data &amp; Parameter'!$E$17*('Data &amp; Parameter'!$E$18+'Data &amp; Parameter'!$E$19)*'Data &amp; Parameter'!$E$20*'Data &amp; Parameter'!$E$37*R846</f>
        <v>0</v>
      </c>
      <c r="T846" s="28">
        <f t="shared" si="13"/>
        <v>0</v>
      </c>
    </row>
    <row r="847" spans="1:20" ht="15.75" customHeight="1" x14ac:dyDescent="0.35">
      <c r="A847">
        <v>840</v>
      </c>
      <c r="B847" s="76">
        <v>44235</v>
      </c>
      <c r="C847" s="1" t="s">
        <v>2782</v>
      </c>
      <c r="D847" s="76">
        <v>44235</v>
      </c>
      <c r="E847" s="1" t="s">
        <v>2783</v>
      </c>
      <c r="F847" s="1" t="s">
        <v>2784</v>
      </c>
      <c r="G847" s="1" t="s">
        <v>123</v>
      </c>
      <c r="H847" s="1" t="s">
        <v>124</v>
      </c>
      <c r="I847" s="1" t="s">
        <v>125</v>
      </c>
      <c r="J847" s="1" t="s">
        <v>1616</v>
      </c>
      <c r="K847" s="1" t="s">
        <v>1812</v>
      </c>
      <c r="L847">
        <f>ROUNDUP(IF(B847&gt;$D$4,0,($D$4-B847+1)/365),0)</f>
        <v>0</v>
      </c>
      <c r="M847">
        <f>ROUNDUP(IF(B847&gt;$D$5,0,($D$5-B847+1)/365),0)</f>
        <v>0</v>
      </c>
      <c r="N847" s="28">
        <f>IF(OR(L847=1,M847=1),IF(B847+364&lt;=$D$5,(B847+364-$D$4+1)/365,IF(B847&gt;$D$4,($D$5-B847+1)/365,$D$6/365)),0)</f>
        <v>0</v>
      </c>
      <c r="O847" s="28">
        <f>'Data &amp; Parameter'!$E$16*'Data &amp; Parameter'!$E$17*('Data &amp; Parameter'!$E$18+'Data &amp; Parameter'!$E$19)*'Data &amp; Parameter'!$E$20*'Data &amp; Parameter'!$E$37*N847</f>
        <v>0</v>
      </c>
      <c r="P847">
        <f>ROUNDUP(IF(D847&gt;$D$4,0,($D$4-D847+1)/365),0)</f>
        <v>0</v>
      </c>
      <c r="Q847">
        <f>ROUNDUP(IF(D847&gt;$D$5,0,($D$5-D847+1)/365),0)</f>
        <v>0</v>
      </c>
      <c r="R847" s="28">
        <f>IF(OR(P847=1,Q847=1),IF(D847+364&lt;=$D$5,(D847+364-$D$4+1)/365,IF(D847&gt;$D$4,($D$5-D847+1)/365,$D$6/365)),0)</f>
        <v>0</v>
      </c>
      <c r="S847" s="28">
        <f>'Data &amp; Parameter'!$E$16*'Data &amp; Parameter'!$E$17*('Data &amp; Parameter'!$E$18+'Data &amp; Parameter'!$E$19)*'Data &amp; Parameter'!$E$20*'Data &amp; Parameter'!$E$37*R847</f>
        <v>0</v>
      </c>
      <c r="T847" s="28">
        <f t="shared" si="13"/>
        <v>0</v>
      </c>
    </row>
    <row r="848" spans="1:20" ht="15.75" customHeight="1" x14ac:dyDescent="0.35">
      <c r="A848">
        <v>841</v>
      </c>
      <c r="B848" s="76">
        <v>44235</v>
      </c>
      <c r="C848" s="1" t="s">
        <v>2785</v>
      </c>
      <c r="D848" s="76">
        <v>44235</v>
      </c>
      <c r="E848" s="1" t="s">
        <v>2786</v>
      </c>
      <c r="F848" s="1" t="s">
        <v>2787</v>
      </c>
      <c r="G848" s="1" t="s">
        <v>123</v>
      </c>
      <c r="H848" s="1" t="s">
        <v>124</v>
      </c>
      <c r="I848" s="1" t="s">
        <v>125</v>
      </c>
      <c r="J848" s="1" t="s">
        <v>1616</v>
      </c>
      <c r="K848" s="1" t="s">
        <v>1812</v>
      </c>
      <c r="L848">
        <f>ROUNDUP(IF(B848&gt;$D$4,0,($D$4-B848+1)/365),0)</f>
        <v>0</v>
      </c>
      <c r="M848">
        <f>ROUNDUP(IF(B848&gt;$D$5,0,($D$5-B848+1)/365),0)</f>
        <v>0</v>
      </c>
      <c r="N848" s="28">
        <f>IF(OR(L848=1,M848=1),IF(B848+364&lt;=$D$5,(B848+364-$D$4+1)/365,IF(B848&gt;$D$4,($D$5-B848+1)/365,$D$6/365)),0)</f>
        <v>0</v>
      </c>
      <c r="O848" s="28">
        <f>'Data &amp; Parameter'!$E$16*'Data &amp; Parameter'!$E$17*('Data &amp; Parameter'!$E$18+'Data &amp; Parameter'!$E$19)*'Data &amp; Parameter'!$E$20*'Data &amp; Parameter'!$E$37*N848</f>
        <v>0</v>
      </c>
      <c r="P848">
        <f>ROUNDUP(IF(D848&gt;$D$4,0,($D$4-D848+1)/365),0)</f>
        <v>0</v>
      </c>
      <c r="Q848">
        <f>ROUNDUP(IF(D848&gt;$D$5,0,($D$5-D848+1)/365),0)</f>
        <v>0</v>
      </c>
      <c r="R848" s="28">
        <f>IF(OR(P848=1,Q848=1),IF(D848+364&lt;=$D$5,(D848+364-$D$4+1)/365,IF(D848&gt;$D$4,($D$5-D848+1)/365,$D$6/365)),0)</f>
        <v>0</v>
      </c>
      <c r="S848" s="28">
        <f>'Data &amp; Parameter'!$E$16*'Data &amp; Parameter'!$E$17*('Data &amp; Parameter'!$E$18+'Data &amp; Parameter'!$E$19)*'Data &amp; Parameter'!$E$20*'Data &amp; Parameter'!$E$37*R848</f>
        <v>0</v>
      </c>
      <c r="T848" s="28">
        <f t="shared" si="13"/>
        <v>0</v>
      </c>
    </row>
    <row r="849" spans="1:20" ht="15.75" customHeight="1" x14ac:dyDescent="0.35">
      <c r="A849">
        <v>842</v>
      </c>
      <c r="B849" s="76">
        <v>44235</v>
      </c>
      <c r="C849" s="1" t="s">
        <v>2788</v>
      </c>
      <c r="D849" s="76">
        <v>44235</v>
      </c>
      <c r="E849" s="1" t="s">
        <v>2789</v>
      </c>
      <c r="F849" s="1" t="s">
        <v>2790</v>
      </c>
      <c r="G849" s="1" t="s">
        <v>123</v>
      </c>
      <c r="H849" s="1" t="s">
        <v>124</v>
      </c>
      <c r="I849" s="1" t="s">
        <v>125</v>
      </c>
      <c r="J849" s="1" t="s">
        <v>1623</v>
      </c>
      <c r="K849" s="1" t="s">
        <v>1623</v>
      </c>
      <c r="L849">
        <f>ROUNDUP(IF(B849&gt;$D$4,0,($D$4-B849+1)/365),0)</f>
        <v>0</v>
      </c>
      <c r="M849">
        <f>ROUNDUP(IF(B849&gt;$D$5,0,($D$5-B849+1)/365),0)</f>
        <v>0</v>
      </c>
      <c r="N849" s="28">
        <f>IF(OR(L849=1,M849=1),IF(B849+364&lt;=$D$5,(B849+364-$D$4+1)/365,IF(B849&gt;$D$4,($D$5-B849+1)/365,$D$6/365)),0)</f>
        <v>0</v>
      </c>
      <c r="O849" s="28">
        <f>'Data &amp; Parameter'!$E$16*'Data &amp; Parameter'!$E$17*('Data &amp; Parameter'!$E$18+'Data &amp; Parameter'!$E$19)*'Data &amp; Parameter'!$E$20*'Data &amp; Parameter'!$E$37*N849</f>
        <v>0</v>
      </c>
      <c r="P849">
        <f>ROUNDUP(IF(D849&gt;$D$4,0,($D$4-D849+1)/365),0)</f>
        <v>0</v>
      </c>
      <c r="Q849">
        <f>ROUNDUP(IF(D849&gt;$D$5,0,($D$5-D849+1)/365),0)</f>
        <v>0</v>
      </c>
      <c r="R849" s="28">
        <f>IF(OR(P849=1,Q849=1),IF(D849+364&lt;=$D$5,(D849+364-$D$4+1)/365,IF(D849&gt;$D$4,($D$5-D849+1)/365,$D$6/365)),0)</f>
        <v>0</v>
      </c>
      <c r="S849" s="28">
        <f>'Data &amp; Parameter'!$E$16*'Data &amp; Parameter'!$E$17*('Data &amp; Parameter'!$E$18+'Data &amp; Parameter'!$E$19)*'Data &amp; Parameter'!$E$20*'Data &amp; Parameter'!$E$37*R849</f>
        <v>0</v>
      </c>
      <c r="T849" s="28">
        <f t="shared" si="13"/>
        <v>0</v>
      </c>
    </row>
    <row r="850" spans="1:20" ht="15.75" customHeight="1" x14ac:dyDescent="0.35">
      <c r="A850">
        <v>843</v>
      </c>
      <c r="B850" s="76">
        <v>44235</v>
      </c>
      <c r="C850" s="1" t="s">
        <v>2791</v>
      </c>
      <c r="D850" s="76">
        <v>44235</v>
      </c>
      <c r="E850" s="1" t="s">
        <v>2792</v>
      </c>
      <c r="F850" s="1" t="s">
        <v>2793</v>
      </c>
      <c r="G850" s="1" t="s">
        <v>123</v>
      </c>
      <c r="H850" s="1" t="s">
        <v>124</v>
      </c>
      <c r="I850" s="1" t="s">
        <v>125</v>
      </c>
      <c r="J850" s="1" t="s">
        <v>1616</v>
      </c>
      <c r="K850" s="1" t="s">
        <v>1812</v>
      </c>
      <c r="L850">
        <f>ROUNDUP(IF(B850&gt;$D$4,0,($D$4-B850+1)/365),0)</f>
        <v>0</v>
      </c>
      <c r="M850">
        <f>ROUNDUP(IF(B850&gt;$D$5,0,($D$5-B850+1)/365),0)</f>
        <v>0</v>
      </c>
      <c r="N850" s="28">
        <f>IF(OR(L850=1,M850=1),IF(B850+364&lt;=$D$5,(B850+364-$D$4+1)/365,IF(B850&gt;$D$4,($D$5-B850+1)/365,$D$6/365)),0)</f>
        <v>0</v>
      </c>
      <c r="O850" s="28">
        <f>'Data &amp; Parameter'!$E$16*'Data &amp; Parameter'!$E$17*('Data &amp; Parameter'!$E$18+'Data &amp; Parameter'!$E$19)*'Data &amp; Parameter'!$E$20*'Data &amp; Parameter'!$E$37*N850</f>
        <v>0</v>
      </c>
      <c r="P850">
        <f>ROUNDUP(IF(D850&gt;$D$4,0,($D$4-D850+1)/365),0)</f>
        <v>0</v>
      </c>
      <c r="Q850">
        <f>ROUNDUP(IF(D850&gt;$D$5,0,($D$5-D850+1)/365),0)</f>
        <v>0</v>
      </c>
      <c r="R850" s="28">
        <f>IF(OR(P850=1,Q850=1),IF(D850+364&lt;=$D$5,(D850+364-$D$4+1)/365,IF(D850&gt;$D$4,($D$5-D850+1)/365,$D$6/365)),0)</f>
        <v>0</v>
      </c>
      <c r="S850" s="28">
        <f>'Data &amp; Parameter'!$E$16*'Data &amp; Parameter'!$E$17*('Data &amp; Parameter'!$E$18+'Data &amp; Parameter'!$E$19)*'Data &amp; Parameter'!$E$20*'Data &amp; Parameter'!$E$37*R850</f>
        <v>0</v>
      </c>
      <c r="T850" s="28">
        <f t="shared" si="13"/>
        <v>0</v>
      </c>
    </row>
    <row r="851" spans="1:20" ht="15.75" customHeight="1" x14ac:dyDescent="0.35">
      <c r="A851">
        <v>844</v>
      </c>
      <c r="B851" s="76">
        <v>44235</v>
      </c>
      <c r="C851" s="1" t="s">
        <v>2794</v>
      </c>
      <c r="D851" s="76">
        <v>44235</v>
      </c>
      <c r="E851" s="1" t="s">
        <v>2795</v>
      </c>
      <c r="F851" s="1" t="s">
        <v>2796</v>
      </c>
      <c r="G851" s="1" t="s">
        <v>123</v>
      </c>
      <c r="H851" s="1" t="s">
        <v>124</v>
      </c>
      <c r="I851" s="1" t="s">
        <v>125</v>
      </c>
      <c r="J851" s="1" t="s">
        <v>1623</v>
      </c>
      <c r="K851" s="1" t="s">
        <v>1623</v>
      </c>
      <c r="L851">
        <f>ROUNDUP(IF(B851&gt;$D$4,0,($D$4-B851+1)/365),0)</f>
        <v>0</v>
      </c>
      <c r="M851">
        <f>ROUNDUP(IF(B851&gt;$D$5,0,($D$5-B851+1)/365),0)</f>
        <v>0</v>
      </c>
      <c r="N851" s="28">
        <f>IF(OR(L851=1,M851=1),IF(B851+364&lt;=$D$5,(B851+364-$D$4+1)/365,IF(B851&gt;$D$4,($D$5-B851+1)/365,$D$6/365)),0)</f>
        <v>0</v>
      </c>
      <c r="O851" s="28">
        <f>'Data &amp; Parameter'!$E$16*'Data &amp; Parameter'!$E$17*('Data &amp; Parameter'!$E$18+'Data &amp; Parameter'!$E$19)*'Data &amp; Parameter'!$E$20*'Data &amp; Parameter'!$E$37*N851</f>
        <v>0</v>
      </c>
      <c r="P851">
        <f>ROUNDUP(IF(D851&gt;$D$4,0,($D$4-D851+1)/365),0)</f>
        <v>0</v>
      </c>
      <c r="Q851">
        <f>ROUNDUP(IF(D851&gt;$D$5,0,($D$5-D851+1)/365),0)</f>
        <v>0</v>
      </c>
      <c r="R851" s="28">
        <f>IF(OR(P851=1,Q851=1),IF(D851+364&lt;=$D$5,(D851+364-$D$4+1)/365,IF(D851&gt;$D$4,($D$5-D851+1)/365,$D$6/365)),0)</f>
        <v>0</v>
      </c>
      <c r="S851" s="28">
        <f>'Data &amp; Parameter'!$E$16*'Data &amp; Parameter'!$E$17*('Data &amp; Parameter'!$E$18+'Data &amp; Parameter'!$E$19)*'Data &amp; Parameter'!$E$20*'Data &amp; Parameter'!$E$37*R851</f>
        <v>0</v>
      </c>
      <c r="T851" s="28">
        <f t="shared" si="13"/>
        <v>0</v>
      </c>
    </row>
    <row r="852" spans="1:20" ht="15.75" customHeight="1" x14ac:dyDescent="0.35">
      <c r="A852">
        <v>845</v>
      </c>
      <c r="B852" s="76">
        <v>44235</v>
      </c>
      <c r="C852" s="1" t="s">
        <v>2797</v>
      </c>
      <c r="D852" s="76">
        <v>44235</v>
      </c>
      <c r="E852" s="1" t="s">
        <v>2798</v>
      </c>
      <c r="F852" s="1" t="s">
        <v>2799</v>
      </c>
      <c r="G852" s="1" t="s">
        <v>123</v>
      </c>
      <c r="H852" s="1" t="s">
        <v>124</v>
      </c>
      <c r="I852" s="1" t="s">
        <v>125</v>
      </c>
      <c r="J852" s="1" t="s">
        <v>1623</v>
      </c>
      <c r="K852" s="1" t="s">
        <v>2800</v>
      </c>
      <c r="L852">
        <f>ROUNDUP(IF(B852&gt;$D$4,0,($D$4-B852+1)/365),0)</f>
        <v>0</v>
      </c>
      <c r="M852">
        <f>ROUNDUP(IF(B852&gt;$D$5,0,($D$5-B852+1)/365),0)</f>
        <v>0</v>
      </c>
      <c r="N852" s="28">
        <f>IF(OR(L852=1,M852=1),IF(B852+364&lt;=$D$5,(B852+364-$D$4+1)/365,IF(B852&gt;$D$4,($D$5-B852+1)/365,$D$6/365)),0)</f>
        <v>0</v>
      </c>
      <c r="O852" s="28">
        <f>'Data &amp; Parameter'!$E$16*'Data &amp; Parameter'!$E$17*('Data &amp; Parameter'!$E$18+'Data &amp; Parameter'!$E$19)*'Data &amp; Parameter'!$E$20*'Data &amp; Parameter'!$E$37*N852</f>
        <v>0</v>
      </c>
      <c r="P852">
        <f>ROUNDUP(IF(D852&gt;$D$4,0,($D$4-D852+1)/365),0)</f>
        <v>0</v>
      </c>
      <c r="Q852">
        <f>ROUNDUP(IF(D852&gt;$D$5,0,($D$5-D852+1)/365),0)</f>
        <v>0</v>
      </c>
      <c r="R852" s="28">
        <f>IF(OR(P852=1,Q852=1),IF(D852+364&lt;=$D$5,(D852+364-$D$4+1)/365,IF(D852&gt;$D$4,($D$5-D852+1)/365,$D$6/365)),0)</f>
        <v>0</v>
      </c>
      <c r="S852" s="28">
        <f>'Data &amp; Parameter'!$E$16*'Data &amp; Parameter'!$E$17*('Data &amp; Parameter'!$E$18+'Data &amp; Parameter'!$E$19)*'Data &amp; Parameter'!$E$20*'Data &amp; Parameter'!$E$37*R852</f>
        <v>0</v>
      </c>
      <c r="T852" s="28">
        <f t="shared" si="13"/>
        <v>0</v>
      </c>
    </row>
    <row r="853" spans="1:20" ht="15.75" customHeight="1" x14ac:dyDescent="0.35">
      <c r="A853">
        <v>846</v>
      </c>
      <c r="B853" s="76">
        <v>44235</v>
      </c>
      <c r="C853" s="1" t="s">
        <v>2801</v>
      </c>
      <c r="D853" s="76">
        <v>44235</v>
      </c>
      <c r="E853" s="1" t="s">
        <v>2802</v>
      </c>
      <c r="F853" s="1" t="s">
        <v>2803</v>
      </c>
      <c r="G853" s="1" t="s">
        <v>123</v>
      </c>
      <c r="H853" s="1" t="s">
        <v>124</v>
      </c>
      <c r="I853" s="1" t="s">
        <v>125</v>
      </c>
      <c r="J853" s="1" t="s">
        <v>1623</v>
      </c>
      <c r="K853" s="1" t="s">
        <v>1623</v>
      </c>
      <c r="L853">
        <f>ROUNDUP(IF(B853&gt;$D$4,0,($D$4-B853+1)/365),0)</f>
        <v>0</v>
      </c>
      <c r="M853">
        <f>ROUNDUP(IF(B853&gt;$D$5,0,($D$5-B853+1)/365),0)</f>
        <v>0</v>
      </c>
      <c r="N853" s="28">
        <f>IF(OR(L853=1,M853=1),IF(B853+364&lt;=$D$5,(B853+364-$D$4+1)/365,IF(B853&gt;$D$4,($D$5-B853+1)/365,$D$6/365)),0)</f>
        <v>0</v>
      </c>
      <c r="O853" s="28">
        <f>'Data &amp; Parameter'!$E$16*'Data &amp; Parameter'!$E$17*('Data &amp; Parameter'!$E$18+'Data &amp; Parameter'!$E$19)*'Data &amp; Parameter'!$E$20*'Data &amp; Parameter'!$E$37*N853</f>
        <v>0</v>
      </c>
      <c r="P853">
        <f>ROUNDUP(IF(D853&gt;$D$4,0,($D$4-D853+1)/365),0)</f>
        <v>0</v>
      </c>
      <c r="Q853">
        <f>ROUNDUP(IF(D853&gt;$D$5,0,($D$5-D853+1)/365),0)</f>
        <v>0</v>
      </c>
      <c r="R853" s="28">
        <f>IF(OR(P853=1,Q853=1),IF(D853+364&lt;=$D$5,(D853+364-$D$4+1)/365,IF(D853&gt;$D$4,($D$5-D853+1)/365,$D$6/365)),0)</f>
        <v>0</v>
      </c>
      <c r="S853" s="28">
        <f>'Data &amp; Parameter'!$E$16*'Data &amp; Parameter'!$E$17*('Data &amp; Parameter'!$E$18+'Data &amp; Parameter'!$E$19)*'Data &amp; Parameter'!$E$20*'Data &amp; Parameter'!$E$37*R853</f>
        <v>0</v>
      </c>
      <c r="T853" s="28">
        <f t="shared" si="13"/>
        <v>0</v>
      </c>
    </row>
    <row r="854" spans="1:20" ht="15.75" customHeight="1" x14ac:dyDescent="0.35">
      <c r="A854">
        <v>847</v>
      </c>
      <c r="B854" s="76">
        <v>44235</v>
      </c>
      <c r="C854" s="1" t="s">
        <v>2804</v>
      </c>
      <c r="D854" s="76">
        <v>44235</v>
      </c>
      <c r="E854" s="1" t="s">
        <v>2805</v>
      </c>
      <c r="F854" s="1" t="s">
        <v>2806</v>
      </c>
      <c r="G854" s="1" t="s">
        <v>123</v>
      </c>
      <c r="H854" s="1" t="s">
        <v>124</v>
      </c>
      <c r="I854" s="1" t="s">
        <v>125</v>
      </c>
      <c r="J854" s="1" t="s">
        <v>1623</v>
      </c>
      <c r="K854" s="1" t="s">
        <v>1623</v>
      </c>
      <c r="L854">
        <f>ROUNDUP(IF(B854&gt;$D$4,0,($D$4-B854+1)/365),0)</f>
        <v>0</v>
      </c>
      <c r="M854">
        <f>ROUNDUP(IF(B854&gt;$D$5,0,($D$5-B854+1)/365),0)</f>
        <v>0</v>
      </c>
      <c r="N854" s="28">
        <f>IF(OR(L854=1,M854=1),IF(B854+364&lt;=$D$5,(B854+364-$D$4+1)/365,IF(B854&gt;$D$4,($D$5-B854+1)/365,$D$6/365)),0)</f>
        <v>0</v>
      </c>
      <c r="O854" s="28">
        <f>'Data &amp; Parameter'!$E$16*'Data &amp; Parameter'!$E$17*('Data &amp; Parameter'!$E$18+'Data &amp; Parameter'!$E$19)*'Data &amp; Parameter'!$E$20*'Data &amp; Parameter'!$E$37*N854</f>
        <v>0</v>
      </c>
      <c r="P854">
        <f>ROUNDUP(IF(D854&gt;$D$4,0,($D$4-D854+1)/365),0)</f>
        <v>0</v>
      </c>
      <c r="Q854">
        <f>ROUNDUP(IF(D854&gt;$D$5,0,($D$5-D854+1)/365),0)</f>
        <v>0</v>
      </c>
      <c r="R854" s="28">
        <f>IF(OR(P854=1,Q854=1),IF(D854+364&lt;=$D$5,(D854+364-$D$4+1)/365,IF(D854&gt;$D$4,($D$5-D854+1)/365,$D$6/365)),0)</f>
        <v>0</v>
      </c>
      <c r="S854" s="28">
        <f>'Data &amp; Parameter'!$E$16*'Data &amp; Parameter'!$E$17*('Data &amp; Parameter'!$E$18+'Data &amp; Parameter'!$E$19)*'Data &amp; Parameter'!$E$20*'Data &amp; Parameter'!$E$37*R854</f>
        <v>0</v>
      </c>
      <c r="T854" s="28">
        <f t="shared" si="13"/>
        <v>0</v>
      </c>
    </row>
    <row r="855" spans="1:20" ht="15.75" customHeight="1" x14ac:dyDescent="0.35">
      <c r="A855">
        <v>848</v>
      </c>
      <c r="B855" s="76">
        <v>44235</v>
      </c>
      <c r="C855" s="1" t="s">
        <v>2807</v>
      </c>
      <c r="D855" s="76">
        <v>44235</v>
      </c>
      <c r="E855" s="1" t="s">
        <v>2808</v>
      </c>
      <c r="F855" s="1" t="s">
        <v>2809</v>
      </c>
      <c r="G855" s="1" t="s">
        <v>123</v>
      </c>
      <c r="H855" s="1" t="s">
        <v>124</v>
      </c>
      <c r="I855" s="1" t="s">
        <v>125</v>
      </c>
      <c r="J855" s="1" t="s">
        <v>1623</v>
      </c>
      <c r="K855" s="1" t="s">
        <v>1623</v>
      </c>
      <c r="L855">
        <f>ROUNDUP(IF(B855&gt;$D$4,0,($D$4-B855+1)/365),0)</f>
        <v>0</v>
      </c>
      <c r="M855">
        <f>ROUNDUP(IF(B855&gt;$D$5,0,($D$5-B855+1)/365),0)</f>
        <v>0</v>
      </c>
      <c r="N855" s="28">
        <f>IF(OR(L855=1,M855=1),IF(B855+364&lt;=$D$5,(B855+364-$D$4+1)/365,IF(B855&gt;$D$4,($D$5-B855+1)/365,$D$6/365)),0)</f>
        <v>0</v>
      </c>
      <c r="O855" s="28">
        <f>'Data &amp; Parameter'!$E$16*'Data &amp; Parameter'!$E$17*('Data &amp; Parameter'!$E$18+'Data &amp; Parameter'!$E$19)*'Data &amp; Parameter'!$E$20*'Data &amp; Parameter'!$E$37*N855</f>
        <v>0</v>
      </c>
      <c r="P855">
        <f>ROUNDUP(IF(D855&gt;$D$4,0,($D$4-D855+1)/365),0)</f>
        <v>0</v>
      </c>
      <c r="Q855">
        <f>ROUNDUP(IF(D855&gt;$D$5,0,($D$5-D855+1)/365),0)</f>
        <v>0</v>
      </c>
      <c r="R855" s="28">
        <f>IF(OR(P855=1,Q855=1),IF(D855+364&lt;=$D$5,(D855+364-$D$4+1)/365,IF(D855&gt;$D$4,($D$5-D855+1)/365,$D$6/365)),0)</f>
        <v>0</v>
      </c>
      <c r="S855" s="28">
        <f>'Data &amp; Parameter'!$E$16*'Data &amp; Parameter'!$E$17*('Data &amp; Parameter'!$E$18+'Data &amp; Parameter'!$E$19)*'Data &amp; Parameter'!$E$20*'Data &amp; Parameter'!$E$37*R855</f>
        <v>0</v>
      </c>
      <c r="T855" s="28">
        <f t="shared" si="13"/>
        <v>0</v>
      </c>
    </row>
    <row r="856" spans="1:20" ht="15.75" customHeight="1" x14ac:dyDescent="0.35">
      <c r="A856">
        <v>849</v>
      </c>
      <c r="B856" s="76">
        <v>44235</v>
      </c>
      <c r="C856" s="1" t="s">
        <v>2810</v>
      </c>
      <c r="D856" s="76">
        <v>44235</v>
      </c>
      <c r="E856" s="1" t="s">
        <v>2811</v>
      </c>
      <c r="F856" s="1" t="s">
        <v>2812</v>
      </c>
      <c r="G856" s="1" t="s">
        <v>123</v>
      </c>
      <c r="H856" s="1" t="s">
        <v>124</v>
      </c>
      <c r="I856" s="1" t="s">
        <v>125</v>
      </c>
      <c r="J856" s="1" t="s">
        <v>1623</v>
      </c>
      <c r="K856" s="1" t="s">
        <v>1623</v>
      </c>
      <c r="L856">
        <f>ROUNDUP(IF(B856&gt;$D$4,0,($D$4-B856+1)/365),0)</f>
        <v>0</v>
      </c>
      <c r="M856">
        <f>ROUNDUP(IF(B856&gt;$D$5,0,($D$5-B856+1)/365),0)</f>
        <v>0</v>
      </c>
      <c r="N856" s="28">
        <f>IF(OR(L856=1,M856=1),IF(B856+364&lt;=$D$5,(B856+364-$D$4+1)/365,IF(B856&gt;$D$4,($D$5-B856+1)/365,$D$6/365)),0)</f>
        <v>0</v>
      </c>
      <c r="O856" s="28">
        <f>'Data &amp; Parameter'!$E$16*'Data &amp; Parameter'!$E$17*('Data &amp; Parameter'!$E$18+'Data &amp; Parameter'!$E$19)*'Data &amp; Parameter'!$E$20*'Data &amp; Parameter'!$E$37*N856</f>
        <v>0</v>
      </c>
      <c r="P856">
        <f>ROUNDUP(IF(D856&gt;$D$4,0,($D$4-D856+1)/365),0)</f>
        <v>0</v>
      </c>
      <c r="Q856">
        <f>ROUNDUP(IF(D856&gt;$D$5,0,($D$5-D856+1)/365),0)</f>
        <v>0</v>
      </c>
      <c r="R856" s="28">
        <f>IF(OR(P856=1,Q856=1),IF(D856+364&lt;=$D$5,(D856+364-$D$4+1)/365,IF(D856&gt;$D$4,($D$5-D856+1)/365,$D$6/365)),0)</f>
        <v>0</v>
      </c>
      <c r="S856" s="28">
        <f>'Data &amp; Parameter'!$E$16*'Data &amp; Parameter'!$E$17*('Data &amp; Parameter'!$E$18+'Data &amp; Parameter'!$E$19)*'Data &amp; Parameter'!$E$20*'Data &amp; Parameter'!$E$37*R856</f>
        <v>0</v>
      </c>
      <c r="T856" s="28">
        <f t="shared" si="13"/>
        <v>0</v>
      </c>
    </row>
    <row r="857" spans="1:20" ht="15.75" customHeight="1" x14ac:dyDescent="0.35">
      <c r="A857">
        <v>850</v>
      </c>
      <c r="B857" s="76">
        <v>44235</v>
      </c>
      <c r="C857" s="1" t="s">
        <v>2813</v>
      </c>
      <c r="D857" s="76">
        <v>44235</v>
      </c>
      <c r="E857" s="1" t="s">
        <v>2814</v>
      </c>
      <c r="F857" s="1" t="s">
        <v>2815</v>
      </c>
      <c r="G857" s="1" t="s">
        <v>123</v>
      </c>
      <c r="H857" s="1" t="s">
        <v>124</v>
      </c>
      <c r="I857" s="1" t="s">
        <v>125</v>
      </c>
      <c r="J857" s="1" t="s">
        <v>1623</v>
      </c>
      <c r="K857" s="1" t="s">
        <v>1623</v>
      </c>
      <c r="L857">
        <f>ROUNDUP(IF(B857&gt;$D$4,0,($D$4-B857+1)/365),0)</f>
        <v>0</v>
      </c>
      <c r="M857">
        <f>ROUNDUP(IF(B857&gt;$D$5,0,($D$5-B857+1)/365),0)</f>
        <v>0</v>
      </c>
      <c r="N857" s="28">
        <f>IF(OR(L857=1,M857=1),IF(B857+364&lt;=$D$5,(B857+364-$D$4+1)/365,IF(B857&gt;$D$4,($D$5-B857+1)/365,$D$6/365)),0)</f>
        <v>0</v>
      </c>
      <c r="O857" s="28">
        <f>'Data &amp; Parameter'!$E$16*'Data &amp; Parameter'!$E$17*('Data &amp; Parameter'!$E$18+'Data &amp; Parameter'!$E$19)*'Data &amp; Parameter'!$E$20*'Data &amp; Parameter'!$E$37*N857</f>
        <v>0</v>
      </c>
      <c r="P857">
        <f>ROUNDUP(IF(D857&gt;$D$4,0,($D$4-D857+1)/365),0)</f>
        <v>0</v>
      </c>
      <c r="Q857">
        <f>ROUNDUP(IF(D857&gt;$D$5,0,($D$5-D857+1)/365),0)</f>
        <v>0</v>
      </c>
      <c r="R857" s="28">
        <f>IF(OR(P857=1,Q857=1),IF(D857+364&lt;=$D$5,(D857+364-$D$4+1)/365,IF(D857&gt;$D$4,($D$5-D857+1)/365,$D$6/365)),0)</f>
        <v>0</v>
      </c>
      <c r="S857" s="28">
        <f>'Data &amp; Parameter'!$E$16*'Data &amp; Parameter'!$E$17*('Data &amp; Parameter'!$E$18+'Data &amp; Parameter'!$E$19)*'Data &amp; Parameter'!$E$20*'Data &amp; Parameter'!$E$37*R857</f>
        <v>0</v>
      </c>
      <c r="T857" s="28">
        <f t="shared" si="13"/>
        <v>0</v>
      </c>
    </row>
    <row r="858" spans="1:20" ht="15.75" customHeight="1" x14ac:dyDescent="0.35">
      <c r="A858">
        <v>851</v>
      </c>
      <c r="B858" s="76">
        <v>44235</v>
      </c>
      <c r="C858" s="1" t="s">
        <v>2816</v>
      </c>
      <c r="D858" s="76">
        <v>44235</v>
      </c>
      <c r="E858" s="1" t="s">
        <v>2817</v>
      </c>
      <c r="F858" s="1" t="s">
        <v>2818</v>
      </c>
      <c r="G858" s="1" t="s">
        <v>123</v>
      </c>
      <c r="H858" s="1" t="s">
        <v>124</v>
      </c>
      <c r="I858" s="1" t="s">
        <v>125</v>
      </c>
      <c r="J858" s="1" t="s">
        <v>1623</v>
      </c>
      <c r="K858" s="1" t="s">
        <v>1623</v>
      </c>
      <c r="L858">
        <f>ROUNDUP(IF(B858&gt;$D$4,0,($D$4-B858+1)/365),0)</f>
        <v>0</v>
      </c>
      <c r="M858">
        <f>ROUNDUP(IF(B858&gt;$D$5,0,($D$5-B858+1)/365),0)</f>
        <v>0</v>
      </c>
      <c r="N858" s="28">
        <f>IF(OR(L858=1,M858=1),IF(B858+364&lt;=$D$5,(B858+364-$D$4+1)/365,IF(B858&gt;$D$4,($D$5-B858+1)/365,$D$6/365)),0)</f>
        <v>0</v>
      </c>
      <c r="O858" s="28">
        <f>'Data &amp; Parameter'!$E$16*'Data &amp; Parameter'!$E$17*('Data &amp; Parameter'!$E$18+'Data &amp; Parameter'!$E$19)*'Data &amp; Parameter'!$E$20*'Data &amp; Parameter'!$E$37*N858</f>
        <v>0</v>
      </c>
      <c r="P858">
        <f>ROUNDUP(IF(D858&gt;$D$4,0,($D$4-D858+1)/365),0)</f>
        <v>0</v>
      </c>
      <c r="Q858">
        <f>ROUNDUP(IF(D858&gt;$D$5,0,($D$5-D858+1)/365),0)</f>
        <v>0</v>
      </c>
      <c r="R858" s="28">
        <f>IF(OR(P858=1,Q858=1),IF(D858+364&lt;=$D$5,(D858+364-$D$4+1)/365,IF(D858&gt;$D$4,($D$5-D858+1)/365,$D$6/365)),0)</f>
        <v>0</v>
      </c>
      <c r="S858" s="28">
        <f>'Data &amp; Parameter'!$E$16*'Data &amp; Parameter'!$E$17*('Data &amp; Parameter'!$E$18+'Data &amp; Parameter'!$E$19)*'Data &amp; Parameter'!$E$20*'Data &amp; Parameter'!$E$37*R858</f>
        <v>0</v>
      </c>
      <c r="T858" s="28">
        <f t="shared" si="13"/>
        <v>0</v>
      </c>
    </row>
    <row r="859" spans="1:20" ht="15.75" customHeight="1" x14ac:dyDescent="0.35">
      <c r="A859">
        <v>852</v>
      </c>
      <c r="B859" s="76">
        <v>44235</v>
      </c>
      <c r="C859" s="1" t="s">
        <v>2819</v>
      </c>
      <c r="D859" s="76">
        <v>44235</v>
      </c>
      <c r="E859" s="1" t="s">
        <v>2820</v>
      </c>
      <c r="F859" s="1" t="s">
        <v>2821</v>
      </c>
      <c r="G859" s="1" t="s">
        <v>123</v>
      </c>
      <c r="H859" s="1" t="s">
        <v>124</v>
      </c>
      <c r="I859" s="1" t="s">
        <v>125</v>
      </c>
      <c r="J859" s="1" t="s">
        <v>1623</v>
      </c>
      <c r="K859" s="1" t="s">
        <v>1623</v>
      </c>
      <c r="L859">
        <f>ROUNDUP(IF(B859&gt;$D$4,0,($D$4-B859+1)/365),0)</f>
        <v>0</v>
      </c>
      <c r="M859">
        <f>ROUNDUP(IF(B859&gt;$D$5,0,($D$5-B859+1)/365),0)</f>
        <v>0</v>
      </c>
      <c r="N859" s="28">
        <f>IF(OR(L859=1,M859=1),IF(B859+364&lt;=$D$5,(B859+364-$D$4+1)/365,IF(B859&gt;$D$4,($D$5-B859+1)/365,$D$6/365)),0)</f>
        <v>0</v>
      </c>
      <c r="O859" s="28">
        <f>'Data &amp; Parameter'!$E$16*'Data &amp; Parameter'!$E$17*('Data &amp; Parameter'!$E$18+'Data &amp; Parameter'!$E$19)*'Data &amp; Parameter'!$E$20*'Data &amp; Parameter'!$E$37*N859</f>
        <v>0</v>
      </c>
      <c r="P859">
        <f>ROUNDUP(IF(D859&gt;$D$4,0,($D$4-D859+1)/365),0)</f>
        <v>0</v>
      </c>
      <c r="Q859">
        <f>ROUNDUP(IF(D859&gt;$D$5,0,($D$5-D859+1)/365),0)</f>
        <v>0</v>
      </c>
      <c r="R859" s="28">
        <f>IF(OR(P859=1,Q859=1),IF(D859+364&lt;=$D$5,(D859+364-$D$4+1)/365,IF(D859&gt;$D$4,($D$5-D859+1)/365,$D$6/365)),0)</f>
        <v>0</v>
      </c>
      <c r="S859" s="28">
        <f>'Data &amp; Parameter'!$E$16*'Data &amp; Parameter'!$E$17*('Data &amp; Parameter'!$E$18+'Data &amp; Parameter'!$E$19)*'Data &amp; Parameter'!$E$20*'Data &amp; Parameter'!$E$37*R859</f>
        <v>0</v>
      </c>
      <c r="T859" s="28">
        <f t="shared" si="13"/>
        <v>0</v>
      </c>
    </row>
    <row r="860" spans="1:20" ht="15.75" customHeight="1" x14ac:dyDescent="0.35">
      <c r="A860">
        <v>853</v>
      </c>
      <c r="B860" s="76">
        <v>44235</v>
      </c>
      <c r="C860" s="1" t="s">
        <v>2822</v>
      </c>
      <c r="D860" s="76">
        <v>44235</v>
      </c>
      <c r="E860" s="1" t="s">
        <v>2823</v>
      </c>
      <c r="F860" s="1" t="s">
        <v>2824</v>
      </c>
      <c r="G860" s="1" t="s">
        <v>123</v>
      </c>
      <c r="H860" s="1" t="s">
        <v>124</v>
      </c>
      <c r="I860" s="1" t="s">
        <v>125</v>
      </c>
      <c r="J860" s="1" t="s">
        <v>1616</v>
      </c>
      <c r="K860" s="1" t="s">
        <v>1616</v>
      </c>
      <c r="L860">
        <f>ROUNDUP(IF(B860&gt;$D$4,0,($D$4-B860+1)/365),0)</f>
        <v>0</v>
      </c>
      <c r="M860">
        <f>ROUNDUP(IF(B860&gt;$D$5,0,($D$5-B860+1)/365),0)</f>
        <v>0</v>
      </c>
      <c r="N860" s="28">
        <f>IF(OR(L860=1,M860=1),IF(B860+364&lt;=$D$5,(B860+364-$D$4+1)/365,IF(B860&gt;$D$4,($D$5-B860+1)/365,$D$6/365)),0)</f>
        <v>0</v>
      </c>
      <c r="O860" s="28">
        <f>'Data &amp; Parameter'!$E$16*'Data &amp; Parameter'!$E$17*('Data &amp; Parameter'!$E$18+'Data &amp; Parameter'!$E$19)*'Data &amp; Parameter'!$E$20*'Data &amp; Parameter'!$E$37*N860</f>
        <v>0</v>
      </c>
      <c r="P860">
        <f>ROUNDUP(IF(D860&gt;$D$4,0,($D$4-D860+1)/365),0)</f>
        <v>0</v>
      </c>
      <c r="Q860">
        <f>ROUNDUP(IF(D860&gt;$D$5,0,($D$5-D860+1)/365),0)</f>
        <v>0</v>
      </c>
      <c r="R860" s="28">
        <f>IF(OR(P860=1,Q860=1),IF(D860+364&lt;=$D$5,(D860+364-$D$4+1)/365,IF(D860&gt;$D$4,($D$5-D860+1)/365,$D$6/365)),0)</f>
        <v>0</v>
      </c>
      <c r="S860" s="28">
        <f>'Data &amp; Parameter'!$E$16*'Data &amp; Parameter'!$E$17*('Data &amp; Parameter'!$E$18+'Data &amp; Parameter'!$E$19)*'Data &amp; Parameter'!$E$20*'Data &amp; Parameter'!$E$37*R860</f>
        <v>0</v>
      </c>
      <c r="T860" s="28">
        <f t="shared" si="13"/>
        <v>0</v>
      </c>
    </row>
    <row r="861" spans="1:20" ht="15.75" customHeight="1" x14ac:dyDescent="0.35">
      <c r="A861">
        <v>854</v>
      </c>
      <c r="B861" s="76">
        <v>44235</v>
      </c>
      <c r="C861" s="1" t="s">
        <v>2825</v>
      </c>
      <c r="D861" s="76">
        <v>44235</v>
      </c>
      <c r="E861" s="1" t="s">
        <v>2826</v>
      </c>
      <c r="F861" s="1" t="s">
        <v>2827</v>
      </c>
      <c r="G861" s="1" t="s">
        <v>123</v>
      </c>
      <c r="H861" s="1" t="s">
        <v>124</v>
      </c>
      <c r="I861" s="1" t="s">
        <v>125</v>
      </c>
      <c r="J861" s="1" t="s">
        <v>1623</v>
      </c>
      <c r="K861" s="1" t="s">
        <v>1623</v>
      </c>
      <c r="L861">
        <f>ROUNDUP(IF(B861&gt;$D$4,0,($D$4-B861+1)/365),0)</f>
        <v>0</v>
      </c>
      <c r="M861">
        <f>ROUNDUP(IF(B861&gt;$D$5,0,($D$5-B861+1)/365),0)</f>
        <v>0</v>
      </c>
      <c r="N861" s="28">
        <f>IF(OR(L861=1,M861=1),IF(B861+364&lt;=$D$5,(B861+364-$D$4+1)/365,IF(B861&gt;$D$4,($D$5-B861+1)/365,$D$6/365)),0)</f>
        <v>0</v>
      </c>
      <c r="O861" s="28">
        <f>'Data &amp; Parameter'!$E$16*'Data &amp; Parameter'!$E$17*('Data &amp; Parameter'!$E$18+'Data &amp; Parameter'!$E$19)*'Data &amp; Parameter'!$E$20*'Data &amp; Parameter'!$E$37*N861</f>
        <v>0</v>
      </c>
      <c r="P861">
        <f>ROUNDUP(IF(D861&gt;$D$4,0,($D$4-D861+1)/365),0)</f>
        <v>0</v>
      </c>
      <c r="Q861">
        <f>ROUNDUP(IF(D861&gt;$D$5,0,($D$5-D861+1)/365),0)</f>
        <v>0</v>
      </c>
      <c r="R861" s="28">
        <f>IF(OR(P861=1,Q861=1),IF(D861+364&lt;=$D$5,(D861+364-$D$4+1)/365,IF(D861&gt;$D$4,($D$5-D861+1)/365,$D$6/365)),0)</f>
        <v>0</v>
      </c>
      <c r="S861" s="28">
        <f>'Data &amp; Parameter'!$E$16*'Data &amp; Parameter'!$E$17*('Data &amp; Parameter'!$E$18+'Data &amp; Parameter'!$E$19)*'Data &amp; Parameter'!$E$20*'Data &amp; Parameter'!$E$37*R861</f>
        <v>0</v>
      </c>
      <c r="T861" s="28">
        <f t="shared" si="13"/>
        <v>0</v>
      </c>
    </row>
    <row r="862" spans="1:20" ht="15.75" customHeight="1" x14ac:dyDescent="0.35">
      <c r="A862">
        <v>855</v>
      </c>
      <c r="B862" s="76">
        <v>44235</v>
      </c>
      <c r="C862" s="1" t="s">
        <v>2828</v>
      </c>
      <c r="D862" s="76">
        <v>44235</v>
      </c>
      <c r="E862" s="1" t="s">
        <v>2829</v>
      </c>
      <c r="F862" s="1" t="s">
        <v>2830</v>
      </c>
      <c r="G862" s="1" t="s">
        <v>123</v>
      </c>
      <c r="H862" s="1" t="s">
        <v>124</v>
      </c>
      <c r="I862" s="1" t="s">
        <v>125</v>
      </c>
      <c r="J862" s="1" t="s">
        <v>1623</v>
      </c>
      <c r="K862" s="1" t="s">
        <v>1623</v>
      </c>
      <c r="L862">
        <f>ROUNDUP(IF(B862&gt;$D$4,0,($D$4-B862+1)/365),0)</f>
        <v>0</v>
      </c>
      <c r="M862">
        <f>ROUNDUP(IF(B862&gt;$D$5,0,($D$5-B862+1)/365),0)</f>
        <v>0</v>
      </c>
      <c r="N862" s="28">
        <f>IF(OR(L862=1,M862=1),IF(B862+364&lt;=$D$5,(B862+364-$D$4+1)/365,IF(B862&gt;$D$4,($D$5-B862+1)/365,$D$6/365)),0)</f>
        <v>0</v>
      </c>
      <c r="O862" s="28">
        <f>'Data &amp; Parameter'!$E$16*'Data &amp; Parameter'!$E$17*('Data &amp; Parameter'!$E$18+'Data &amp; Parameter'!$E$19)*'Data &amp; Parameter'!$E$20*'Data &amp; Parameter'!$E$37*N862</f>
        <v>0</v>
      </c>
      <c r="P862">
        <f>ROUNDUP(IF(D862&gt;$D$4,0,($D$4-D862+1)/365),0)</f>
        <v>0</v>
      </c>
      <c r="Q862">
        <f>ROUNDUP(IF(D862&gt;$D$5,0,($D$5-D862+1)/365),0)</f>
        <v>0</v>
      </c>
      <c r="R862" s="28">
        <f>IF(OR(P862=1,Q862=1),IF(D862+364&lt;=$D$5,(D862+364-$D$4+1)/365,IF(D862&gt;$D$4,($D$5-D862+1)/365,$D$6/365)),0)</f>
        <v>0</v>
      </c>
      <c r="S862" s="28">
        <f>'Data &amp; Parameter'!$E$16*'Data &amp; Parameter'!$E$17*('Data &amp; Parameter'!$E$18+'Data &amp; Parameter'!$E$19)*'Data &amp; Parameter'!$E$20*'Data &amp; Parameter'!$E$37*R862</f>
        <v>0</v>
      </c>
      <c r="T862" s="28">
        <f t="shared" si="13"/>
        <v>0</v>
      </c>
    </row>
    <row r="863" spans="1:20" ht="15.75" customHeight="1" x14ac:dyDescent="0.35">
      <c r="A863">
        <v>856</v>
      </c>
      <c r="B863" s="76">
        <v>44235</v>
      </c>
      <c r="C863" s="1" t="s">
        <v>2831</v>
      </c>
      <c r="D863" s="76">
        <v>44235</v>
      </c>
      <c r="E863" s="1" t="s">
        <v>2832</v>
      </c>
      <c r="F863" s="1" t="s">
        <v>2833</v>
      </c>
      <c r="G863" s="1" t="s">
        <v>123</v>
      </c>
      <c r="H863" s="1" t="s">
        <v>124</v>
      </c>
      <c r="I863" s="1" t="s">
        <v>125</v>
      </c>
      <c r="J863" s="1" t="s">
        <v>1623</v>
      </c>
      <c r="K863" s="1" t="s">
        <v>1623</v>
      </c>
      <c r="L863">
        <f>ROUNDUP(IF(B863&gt;$D$4,0,($D$4-B863+1)/365),0)</f>
        <v>0</v>
      </c>
      <c r="M863">
        <f>ROUNDUP(IF(B863&gt;$D$5,0,($D$5-B863+1)/365),0)</f>
        <v>0</v>
      </c>
      <c r="N863" s="28">
        <f>IF(OR(L863=1,M863=1),IF(B863+364&lt;=$D$5,(B863+364-$D$4+1)/365,IF(B863&gt;$D$4,($D$5-B863+1)/365,$D$6/365)),0)</f>
        <v>0</v>
      </c>
      <c r="O863" s="28">
        <f>'Data &amp; Parameter'!$E$16*'Data &amp; Parameter'!$E$17*('Data &amp; Parameter'!$E$18+'Data &amp; Parameter'!$E$19)*'Data &amp; Parameter'!$E$20*'Data &amp; Parameter'!$E$37*N863</f>
        <v>0</v>
      </c>
      <c r="P863">
        <f>ROUNDUP(IF(D863&gt;$D$4,0,($D$4-D863+1)/365),0)</f>
        <v>0</v>
      </c>
      <c r="Q863">
        <f>ROUNDUP(IF(D863&gt;$D$5,0,($D$5-D863+1)/365),0)</f>
        <v>0</v>
      </c>
      <c r="R863" s="28">
        <f>IF(OR(P863=1,Q863=1),IF(D863+364&lt;=$D$5,(D863+364-$D$4+1)/365,IF(D863&gt;$D$4,($D$5-D863+1)/365,$D$6/365)),0)</f>
        <v>0</v>
      </c>
      <c r="S863" s="28">
        <f>'Data &amp; Parameter'!$E$16*'Data &amp; Parameter'!$E$17*('Data &amp; Parameter'!$E$18+'Data &amp; Parameter'!$E$19)*'Data &amp; Parameter'!$E$20*'Data &amp; Parameter'!$E$37*R863</f>
        <v>0</v>
      </c>
      <c r="T863" s="28">
        <f t="shared" si="13"/>
        <v>0</v>
      </c>
    </row>
    <row r="864" spans="1:20" ht="15.75" customHeight="1" x14ac:dyDescent="0.35">
      <c r="A864">
        <v>857</v>
      </c>
      <c r="B864" s="76">
        <v>44235</v>
      </c>
      <c r="C864" s="1" t="s">
        <v>2834</v>
      </c>
      <c r="D864" s="76">
        <v>44235</v>
      </c>
      <c r="E864" s="1" t="s">
        <v>2835</v>
      </c>
      <c r="F864" s="1" t="s">
        <v>2836</v>
      </c>
      <c r="G864" s="1" t="s">
        <v>123</v>
      </c>
      <c r="H864" s="1" t="s">
        <v>124</v>
      </c>
      <c r="I864" s="1" t="s">
        <v>125</v>
      </c>
      <c r="J864" s="1" t="s">
        <v>1623</v>
      </c>
      <c r="K864" s="1" t="s">
        <v>1623</v>
      </c>
      <c r="L864">
        <f>ROUNDUP(IF(B864&gt;$D$4,0,($D$4-B864+1)/365),0)</f>
        <v>0</v>
      </c>
      <c r="M864">
        <f>ROUNDUP(IF(B864&gt;$D$5,0,($D$5-B864+1)/365),0)</f>
        <v>0</v>
      </c>
      <c r="N864" s="28">
        <f>IF(OR(L864=1,M864=1),IF(B864+364&lt;=$D$5,(B864+364-$D$4+1)/365,IF(B864&gt;$D$4,($D$5-B864+1)/365,$D$6/365)),0)</f>
        <v>0</v>
      </c>
      <c r="O864" s="28">
        <f>'Data &amp; Parameter'!$E$16*'Data &amp; Parameter'!$E$17*('Data &amp; Parameter'!$E$18+'Data &amp; Parameter'!$E$19)*'Data &amp; Parameter'!$E$20*'Data &amp; Parameter'!$E$37*N864</f>
        <v>0</v>
      </c>
      <c r="P864">
        <f>ROUNDUP(IF(D864&gt;$D$4,0,($D$4-D864+1)/365),0)</f>
        <v>0</v>
      </c>
      <c r="Q864">
        <f>ROUNDUP(IF(D864&gt;$D$5,0,($D$5-D864+1)/365),0)</f>
        <v>0</v>
      </c>
      <c r="R864" s="28">
        <f>IF(OR(P864=1,Q864=1),IF(D864+364&lt;=$D$5,(D864+364-$D$4+1)/365,IF(D864&gt;$D$4,($D$5-D864+1)/365,$D$6/365)),0)</f>
        <v>0</v>
      </c>
      <c r="S864" s="28">
        <f>'Data &amp; Parameter'!$E$16*'Data &amp; Parameter'!$E$17*('Data &amp; Parameter'!$E$18+'Data &amp; Parameter'!$E$19)*'Data &amp; Parameter'!$E$20*'Data &amp; Parameter'!$E$37*R864</f>
        <v>0</v>
      </c>
      <c r="T864" s="28">
        <f t="shared" si="13"/>
        <v>0</v>
      </c>
    </row>
    <row r="865" spans="1:20" ht="15.75" customHeight="1" x14ac:dyDescent="0.35">
      <c r="A865">
        <v>858</v>
      </c>
      <c r="B865" s="76">
        <v>44235</v>
      </c>
      <c r="C865" s="1" t="s">
        <v>2837</v>
      </c>
      <c r="D865" s="76">
        <v>44235</v>
      </c>
      <c r="E865" s="1" t="s">
        <v>2838</v>
      </c>
      <c r="F865" s="1" t="s">
        <v>2839</v>
      </c>
      <c r="G865" s="1" t="s">
        <v>123</v>
      </c>
      <c r="H865" s="1" t="s">
        <v>124</v>
      </c>
      <c r="I865" s="1" t="s">
        <v>125</v>
      </c>
      <c r="J865" s="1" t="s">
        <v>1623</v>
      </c>
      <c r="K865" s="1" t="s">
        <v>1623</v>
      </c>
      <c r="L865">
        <f>ROUNDUP(IF(B865&gt;$D$4,0,($D$4-B865+1)/365),0)</f>
        <v>0</v>
      </c>
      <c r="M865">
        <f>ROUNDUP(IF(B865&gt;$D$5,0,($D$5-B865+1)/365),0)</f>
        <v>0</v>
      </c>
      <c r="N865" s="28">
        <f>IF(OR(L865=1,M865=1),IF(B865+364&lt;=$D$5,(B865+364-$D$4+1)/365,IF(B865&gt;$D$4,($D$5-B865+1)/365,$D$6/365)),0)</f>
        <v>0</v>
      </c>
      <c r="O865" s="28">
        <f>'Data &amp; Parameter'!$E$16*'Data &amp; Parameter'!$E$17*('Data &amp; Parameter'!$E$18+'Data &amp; Parameter'!$E$19)*'Data &amp; Parameter'!$E$20*'Data &amp; Parameter'!$E$37*N865</f>
        <v>0</v>
      </c>
      <c r="P865">
        <f>ROUNDUP(IF(D865&gt;$D$4,0,($D$4-D865+1)/365),0)</f>
        <v>0</v>
      </c>
      <c r="Q865">
        <f>ROUNDUP(IF(D865&gt;$D$5,0,($D$5-D865+1)/365),0)</f>
        <v>0</v>
      </c>
      <c r="R865" s="28">
        <f>IF(OR(P865=1,Q865=1),IF(D865+364&lt;=$D$5,(D865+364-$D$4+1)/365,IF(D865&gt;$D$4,($D$5-D865+1)/365,$D$6/365)),0)</f>
        <v>0</v>
      </c>
      <c r="S865" s="28">
        <f>'Data &amp; Parameter'!$E$16*'Data &amp; Parameter'!$E$17*('Data &amp; Parameter'!$E$18+'Data &amp; Parameter'!$E$19)*'Data &amp; Parameter'!$E$20*'Data &amp; Parameter'!$E$37*R865</f>
        <v>0</v>
      </c>
      <c r="T865" s="28">
        <f t="shared" si="13"/>
        <v>0</v>
      </c>
    </row>
    <row r="866" spans="1:20" ht="15.75" customHeight="1" x14ac:dyDescent="0.35">
      <c r="A866">
        <v>859</v>
      </c>
      <c r="B866" s="76">
        <v>44235</v>
      </c>
      <c r="C866" s="1" t="s">
        <v>2840</v>
      </c>
      <c r="D866" s="76">
        <v>44235</v>
      </c>
      <c r="E866" s="1" t="s">
        <v>2841</v>
      </c>
      <c r="F866" s="1" t="s">
        <v>2842</v>
      </c>
      <c r="G866" s="1" t="s">
        <v>123</v>
      </c>
      <c r="H866" s="1" t="s">
        <v>124</v>
      </c>
      <c r="I866" s="1" t="s">
        <v>125</v>
      </c>
      <c r="J866" s="1" t="s">
        <v>1623</v>
      </c>
      <c r="K866" s="1" t="s">
        <v>1623</v>
      </c>
      <c r="L866">
        <f>ROUNDUP(IF(B866&gt;$D$4,0,($D$4-B866+1)/365),0)</f>
        <v>0</v>
      </c>
      <c r="M866">
        <f>ROUNDUP(IF(B866&gt;$D$5,0,($D$5-B866+1)/365),0)</f>
        <v>0</v>
      </c>
      <c r="N866" s="28">
        <f>IF(OR(L866=1,M866=1),IF(B866+364&lt;=$D$5,(B866+364-$D$4+1)/365,IF(B866&gt;$D$4,($D$5-B866+1)/365,$D$6/365)),0)</f>
        <v>0</v>
      </c>
      <c r="O866" s="28">
        <f>'Data &amp; Parameter'!$E$16*'Data &amp; Parameter'!$E$17*('Data &amp; Parameter'!$E$18+'Data &amp; Parameter'!$E$19)*'Data &amp; Parameter'!$E$20*'Data &amp; Parameter'!$E$37*N866</f>
        <v>0</v>
      </c>
      <c r="P866">
        <f>ROUNDUP(IF(D866&gt;$D$4,0,($D$4-D866+1)/365),0)</f>
        <v>0</v>
      </c>
      <c r="Q866">
        <f>ROUNDUP(IF(D866&gt;$D$5,0,($D$5-D866+1)/365),0)</f>
        <v>0</v>
      </c>
      <c r="R866" s="28">
        <f>IF(OR(P866=1,Q866=1),IF(D866+364&lt;=$D$5,(D866+364-$D$4+1)/365,IF(D866&gt;$D$4,($D$5-D866+1)/365,$D$6/365)),0)</f>
        <v>0</v>
      </c>
      <c r="S866" s="28">
        <f>'Data &amp; Parameter'!$E$16*'Data &amp; Parameter'!$E$17*('Data &amp; Parameter'!$E$18+'Data &amp; Parameter'!$E$19)*'Data &amp; Parameter'!$E$20*'Data &amp; Parameter'!$E$37*R866</f>
        <v>0</v>
      </c>
      <c r="T866" s="28">
        <f t="shared" si="13"/>
        <v>0</v>
      </c>
    </row>
    <row r="867" spans="1:20" ht="15.75" customHeight="1" x14ac:dyDescent="0.35">
      <c r="A867">
        <v>860</v>
      </c>
      <c r="B867" s="76">
        <v>44235</v>
      </c>
      <c r="C867" s="1" t="s">
        <v>2843</v>
      </c>
      <c r="D867" s="76">
        <v>44235</v>
      </c>
      <c r="E867" s="1" t="s">
        <v>2844</v>
      </c>
      <c r="F867" s="1" t="s">
        <v>2845</v>
      </c>
      <c r="G867" s="1" t="s">
        <v>123</v>
      </c>
      <c r="H867" s="1" t="s">
        <v>124</v>
      </c>
      <c r="I867" s="1" t="s">
        <v>125</v>
      </c>
      <c r="J867" s="1" t="s">
        <v>1623</v>
      </c>
      <c r="K867" s="1" t="s">
        <v>1623</v>
      </c>
      <c r="L867">
        <f>ROUNDUP(IF(B867&gt;$D$4,0,($D$4-B867+1)/365),0)</f>
        <v>0</v>
      </c>
      <c r="M867">
        <f>ROUNDUP(IF(B867&gt;$D$5,0,($D$5-B867+1)/365),0)</f>
        <v>0</v>
      </c>
      <c r="N867" s="28">
        <f>IF(OR(L867=1,M867=1),IF(B867+364&lt;=$D$5,(B867+364-$D$4+1)/365,IF(B867&gt;$D$4,($D$5-B867+1)/365,$D$6/365)),0)</f>
        <v>0</v>
      </c>
      <c r="O867" s="28">
        <f>'Data &amp; Parameter'!$E$16*'Data &amp; Parameter'!$E$17*('Data &amp; Parameter'!$E$18+'Data &amp; Parameter'!$E$19)*'Data &amp; Parameter'!$E$20*'Data &amp; Parameter'!$E$37*N867</f>
        <v>0</v>
      </c>
      <c r="P867">
        <f>ROUNDUP(IF(D867&gt;$D$4,0,($D$4-D867+1)/365),0)</f>
        <v>0</v>
      </c>
      <c r="Q867">
        <f>ROUNDUP(IF(D867&gt;$D$5,0,($D$5-D867+1)/365),0)</f>
        <v>0</v>
      </c>
      <c r="R867" s="28">
        <f>IF(OR(P867=1,Q867=1),IF(D867+364&lt;=$D$5,(D867+364-$D$4+1)/365,IF(D867&gt;$D$4,($D$5-D867+1)/365,$D$6/365)),0)</f>
        <v>0</v>
      </c>
      <c r="S867" s="28">
        <f>'Data &amp; Parameter'!$E$16*'Data &amp; Parameter'!$E$17*('Data &amp; Parameter'!$E$18+'Data &amp; Parameter'!$E$19)*'Data &amp; Parameter'!$E$20*'Data &amp; Parameter'!$E$37*R867</f>
        <v>0</v>
      </c>
      <c r="T867" s="28">
        <f t="shared" si="13"/>
        <v>0</v>
      </c>
    </row>
    <row r="868" spans="1:20" ht="15.75" customHeight="1" x14ac:dyDescent="0.35">
      <c r="A868">
        <v>861</v>
      </c>
      <c r="B868" s="76">
        <v>44235</v>
      </c>
      <c r="C868" s="1" t="s">
        <v>2846</v>
      </c>
      <c r="D868" s="76">
        <v>44235</v>
      </c>
      <c r="E868" s="1" t="s">
        <v>2847</v>
      </c>
      <c r="F868" s="1" t="s">
        <v>2848</v>
      </c>
      <c r="G868" s="1" t="s">
        <v>123</v>
      </c>
      <c r="H868" s="1" t="s">
        <v>124</v>
      </c>
      <c r="I868" s="1" t="s">
        <v>125</v>
      </c>
      <c r="J868" s="1" t="s">
        <v>1623</v>
      </c>
      <c r="K868" s="1" t="s">
        <v>1623</v>
      </c>
      <c r="L868">
        <f>ROUNDUP(IF(B868&gt;$D$4,0,($D$4-B868+1)/365),0)</f>
        <v>0</v>
      </c>
      <c r="M868">
        <f>ROUNDUP(IF(B868&gt;$D$5,0,($D$5-B868+1)/365),0)</f>
        <v>0</v>
      </c>
      <c r="N868" s="28">
        <f>IF(OR(L868=1,M868=1),IF(B868+364&lt;=$D$5,(B868+364-$D$4+1)/365,IF(B868&gt;$D$4,($D$5-B868+1)/365,$D$6/365)),0)</f>
        <v>0</v>
      </c>
      <c r="O868" s="28">
        <f>'Data &amp; Parameter'!$E$16*'Data &amp; Parameter'!$E$17*('Data &amp; Parameter'!$E$18+'Data &amp; Parameter'!$E$19)*'Data &amp; Parameter'!$E$20*'Data &amp; Parameter'!$E$37*N868</f>
        <v>0</v>
      </c>
      <c r="P868">
        <f>ROUNDUP(IF(D868&gt;$D$4,0,($D$4-D868+1)/365),0)</f>
        <v>0</v>
      </c>
      <c r="Q868">
        <f>ROUNDUP(IF(D868&gt;$D$5,0,($D$5-D868+1)/365),0)</f>
        <v>0</v>
      </c>
      <c r="R868" s="28">
        <f>IF(OR(P868=1,Q868=1),IF(D868+364&lt;=$D$5,(D868+364-$D$4+1)/365,IF(D868&gt;$D$4,($D$5-D868+1)/365,$D$6/365)),0)</f>
        <v>0</v>
      </c>
      <c r="S868" s="28">
        <f>'Data &amp; Parameter'!$E$16*'Data &amp; Parameter'!$E$17*('Data &amp; Parameter'!$E$18+'Data &amp; Parameter'!$E$19)*'Data &amp; Parameter'!$E$20*'Data &amp; Parameter'!$E$37*R868</f>
        <v>0</v>
      </c>
      <c r="T868" s="28">
        <f t="shared" si="13"/>
        <v>0</v>
      </c>
    </row>
    <row r="869" spans="1:20" ht="15.75" customHeight="1" x14ac:dyDescent="0.35">
      <c r="A869">
        <v>862</v>
      </c>
      <c r="B869" s="76">
        <v>44235</v>
      </c>
      <c r="C869" s="1" t="s">
        <v>2849</v>
      </c>
      <c r="D869" s="76">
        <v>44235</v>
      </c>
      <c r="E869" s="1" t="s">
        <v>2850</v>
      </c>
      <c r="F869" s="1" t="s">
        <v>2851</v>
      </c>
      <c r="G869" s="1" t="s">
        <v>123</v>
      </c>
      <c r="H869" s="1" t="s">
        <v>124</v>
      </c>
      <c r="I869" s="1" t="s">
        <v>125</v>
      </c>
      <c r="J869" s="1" t="s">
        <v>1616</v>
      </c>
      <c r="K869" s="1" t="s">
        <v>1616</v>
      </c>
      <c r="L869">
        <f>ROUNDUP(IF(B869&gt;$D$4,0,($D$4-B869+1)/365),0)</f>
        <v>0</v>
      </c>
      <c r="M869">
        <f>ROUNDUP(IF(B869&gt;$D$5,0,($D$5-B869+1)/365),0)</f>
        <v>0</v>
      </c>
      <c r="N869" s="28">
        <f>IF(OR(L869=1,M869=1),IF(B869+364&lt;=$D$5,(B869+364-$D$4+1)/365,IF(B869&gt;$D$4,($D$5-B869+1)/365,$D$6/365)),0)</f>
        <v>0</v>
      </c>
      <c r="O869" s="28">
        <f>'Data &amp; Parameter'!$E$16*'Data &amp; Parameter'!$E$17*('Data &amp; Parameter'!$E$18+'Data &amp; Parameter'!$E$19)*'Data &amp; Parameter'!$E$20*'Data &amp; Parameter'!$E$37*N869</f>
        <v>0</v>
      </c>
      <c r="P869">
        <f>ROUNDUP(IF(D869&gt;$D$4,0,($D$4-D869+1)/365),0)</f>
        <v>0</v>
      </c>
      <c r="Q869">
        <f>ROUNDUP(IF(D869&gt;$D$5,0,($D$5-D869+1)/365),0)</f>
        <v>0</v>
      </c>
      <c r="R869" s="28">
        <f>IF(OR(P869=1,Q869=1),IF(D869+364&lt;=$D$5,(D869+364-$D$4+1)/365,IF(D869&gt;$D$4,($D$5-D869+1)/365,$D$6/365)),0)</f>
        <v>0</v>
      </c>
      <c r="S869" s="28">
        <f>'Data &amp; Parameter'!$E$16*'Data &amp; Parameter'!$E$17*('Data &amp; Parameter'!$E$18+'Data &amp; Parameter'!$E$19)*'Data &amp; Parameter'!$E$20*'Data &amp; Parameter'!$E$37*R869</f>
        <v>0</v>
      </c>
      <c r="T869" s="28">
        <f t="shared" si="13"/>
        <v>0</v>
      </c>
    </row>
    <row r="870" spans="1:20" ht="15.75" customHeight="1" x14ac:dyDescent="0.35">
      <c r="A870">
        <v>863</v>
      </c>
      <c r="B870" s="76">
        <v>44235</v>
      </c>
      <c r="C870" s="1" t="s">
        <v>2852</v>
      </c>
      <c r="D870" s="76">
        <v>44235</v>
      </c>
      <c r="E870" s="1" t="s">
        <v>2853</v>
      </c>
      <c r="F870" s="1" t="s">
        <v>2854</v>
      </c>
      <c r="G870" s="1" t="s">
        <v>123</v>
      </c>
      <c r="H870" s="1" t="s">
        <v>124</v>
      </c>
      <c r="I870" s="1" t="s">
        <v>125</v>
      </c>
      <c r="J870" s="1" t="s">
        <v>1612</v>
      </c>
      <c r="K870" s="1" t="s">
        <v>1612</v>
      </c>
      <c r="L870">
        <f>ROUNDUP(IF(B870&gt;$D$4,0,($D$4-B870+1)/365),0)</f>
        <v>0</v>
      </c>
      <c r="M870">
        <f>ROUNDUP(IF(B870&gt;$D$5,0,($D$5-B870+1)/365),0)</f>
        <v>0</v>
      </c>
      <c r="N870" s="28">
        <f>IF(OR(L870=1,M870=1),IF(B870+364&lt;=$D$5,(B870+364-$D$4+1)/365,IF(B870&gt;$D$4,($D$5-B870+1)/365,$D$6/365)),0)</f>
        <v>0</v>
      </c>
      <c r="O870" s="28">
        <f>'Data &amp; Parameter'!$E$16*'Data &amp; Parameter'!$E$17*('Data &amp; Parameter'!$E$18+'Data &amp; Parameter'!$E$19)*'Data &amp; Parameter'!$E$20*'Data &amp; Parameter'!$E$37*N870</f>
        <v>0</v>
      </c>
      <c r="P870">
        <f>ROUNDUP(IF(D870&gt;$D$4,0,($D$4-D870+1)/365),0)</f>
        <v>0</v>
      </c>
      <c r="Q870">
        <f>ROUNDUP(IF(D870&gt;$D$5,0,($D$5-D870+1)/365),0)</f>
        <v>0</v>
      </c>
      <c r="R870" s="28">
        <f>IF(OR(P870=1,Q870=1),IF(D870+364&lt;=$D$5,(D870+364-$D$4+1)/365,IF(D870&gt;$D$4,($D$5-D870+1)/365,$D$6/365)),0)</f>
        <v>0</v>
      </c>
      <c r="S870" s="28">
        <f>'Data &amp; Parameter'!$E$16*'Data &amp; Parameter'!$E$17*('Data &amp; Parameter'!$E$18+'Data &amp; Parameter'!$E$19)*'Data &amp; Parameter'!$E$20*'Data &amp; Parameter'!$E$37*R870</f>
        <v>0</v>
      </c>
      <c r="T870" s="28">
        <f t="shared" si="13"/>
        <v>0</v>
      </c>
    </row>
    <row r="871" spans="1:20" ht="15.75" customHeight="1" x14ac:dyDescent="0.35">
      <c r="A871">
        <v>864</v>
      </c>
      <c r="B871" s="76">
        <v>44235</v>
      </c>
      <c r="C871" s="1" t="s">
        <v>2855</v>
      </c>
      <c r="D871" s="76">
        <v>44235</v>
      </c>
      <c r="E871" s="1" t="s">
        <v>2856</v>
      </c>
      <c r="F871" s="1" t="s">
        <v>2857</v>
      </c>
      <c r="G871" s="1" t="s">
        <v>123</v>
      </c>
      <c r="H871" s="1" t="s">
        <v>124</v>
      </c>
      <c r="I871" s="1" t="s">
        <v>125</v>
      </c>
      <c r="J871" s="1" t="s">
        <v>1731</v>
      </c>
      <c r="K871" s="1" t="s">
        <v>1731</v>
      </c>
      <c r="L871">
        <f>ROUNDUP(IF(B871&gt;$D$4,0,($D$4-B871+1)/365),0)</f>
        <v>0</v>
      </c>
      <c r="M871">
        <f>ROUNDUP(IF(B871&gt;$D$5,0,($D$5-B871+1)/365),0)</f>
        <v>0</v>
      </c>
      <c r="N871" s="28">
        <f>IF(OR(L871=1,M871=1),IF(B871+364&lt;=$D$5,(B871+364-$D$4+1)/365,IF(B871&gt;$D$4,($D$5-B871+1)/365,$D$6/365)),0)</f>
        <v>0</v>
      </c>
      <c r="O871" s="28">
        <f>'Data &amp; Parameter'!$E$16*'Data &amp; Parameter'!$E$17*('Data &amp; Parameter'!$E$18+'Data &amp; Parameter'!$E$19)*'Data &amp; Parameter'!$E$20*'Data &amp; Parameter'!$E$37*N871</f>
        <v>0</v>
      </c>
      <c r="P871">
        <f>ROUNDUP(IF(D871&gt;$D$4,0,($D$4-D871+1)/365),0)</f>
        <v>0</v>
      </c>
      <c r="Q871">
        <f>ROUNDUP(IF(D871&gt;$D$5,0,($D$5-D871+1)/365),0)</f>
        <v>0</v>
      </c>
      <c r="R871" s="28">
        <f>IF(OR(P871=1,Q871=1),IF(D871+364&lt;=$D$5,(D871+364-$D$4+1)/365,IF(D871&gt;$D$4,($D$5-D871+1)/365,$D$6/365)),0)</f>
        <v>0</v>
      </c>
      <c r="S871" s="28">
        <f>'Data &amp; Parameter'!$E$16*'Data &amp; Parameter'!$E$17*('Data &amp; Parameter'!$E$18+'Data &amp; Parameter'!$E$19)*'Data &amp; Parameter'!$E$20*'Data &amp; Parameter'!$E$37*R871</f>
        <v>0</v>
      </c>
      <c r="T871" s="28">
        <f t="shared" si="13"/>
        <v>0</v>
      </c>
    </row>
    <row r="872" spans="1:20" ht="15.75" customHeight="1" x14ac:dyDescent="0.35">
      <c r="A872">
        <v>865</v>
      </c>
      <c r="B872" s="76">
        <v>44235</v>
      </c>
      <c r="C872" s="1" t="s">
        <v>2858</v>
      </c>
      <c r="D872" s="76">
        <v>44235</v>
      </c>
      <c r="E872" s="1" t="s">
        <v>2859</v>
      </c>
      <c r="F872" s="1" t="s">
        <v>2860</v>
      </c>
      <c r="G872" s="1" t="s">
        <v>123</v>
      </c>
      <c r="H872" s="1" t="s">
        <v>124</v>
      </c>
      <c r="I872" s="1" t="s">
        <v>125</v>
      </c>
      <c r="J872" s="1" t="s">
        <v>1612</v>
      </c>
      <c r="K872" s="1" t="s">
        <v>2861</v>
      </c>
      <c r="L872">
        <f>ROUNDUP(IF(B872&gt;$D$4,0,($D$4-B872+1)/365),0)</f>
        <v>0</v>
      </c>
      <c r="M872">
        <f>ROUNDUP(IF(B872&gt;$D$5,0,($D$5-B872+1)/365),0)</f>
        <v>0</v>
      </c>
      <c r="N872" s="28">
        <f>IF(OR(L872=1,M872=1),IF(B872+364&lt;=$D$5,(B872+364-$D$4+1)/365,IF(B872&gt;$D$4,($D$5-B872+1)/365,$D$6/365)),0)</f>
        <v>0</v>
      </c>
      <c r="O872" s="28">
        <f>'Data &amp; Parameter'!$E$16*'Data &amp; Parameter'!$E$17*('Data &amp; Parameter'!$E$18+'Data &amp; Parameter'!$E$19)*'Data &amp; Parameter'!$E$20*'Data &amp; Parameter'!$E$37*N872</f>
        <v>0</v>
      </c>
      <c r="P872">
        <f>ROUNDUP(IF(D872&gt;$D$4,0,($D$4-D872+1)/365),0)</f>
        <v>0</v>
      </c>
      <c r="Q872">
        <f>ROUNDUP(IF(D872&gt;$D$5,0,($D$5-D872+1)/365),0)</f>
        <v>0</v>
      </c>
      <c r="R872" s="28">
        <f>IF(OR(P872=1,Q872=1),IF(D872+364&lt;=$D$5,(D872+364-$D$4+1)/365,IF(D872&gt;$D$4,($D$5-D872+1)/365,$D$6/365)),0)</f>
        <v>0</v>
      </c>
      <c r="S872" s="28">
        <f>'Data &amp; Parameter'!$E$16*'Data &amp; Parameter'!$E$17*('Data &amp; Parameter'!$E$18+'Data &amp; Parameter'!$E$19)*'Data &amp; Parameter'!$E$20*'Data &amp; Parameter'!$E$37*R872</f>
        <v>0</v>
      </c>
      <c r="T872" s="28">
        <f t="shared" si="13"/>
        <v>0</v>
      </c>
    </row>
    <row r="873" spans="1:20" ht="15.75" customHeight="1" x14ac:dyDescent="0.35">
      <c r="A873">
        <v>866</v>
      </c>
      <c r="B873" s="76">
        <v>44235</v>
      </c>
      <c r="C873" s="1" t="s">
        <v>2862</v>
      </c>
      <c r="D873" s="76">
        <v>44235</v>
      </c>
      <c r="E873" s="1" t="s">
        <v>2863</v>
      </c>
      <c r="F873" s="1" t="s">
        <v>2864</v>
      </c>
      <c r="G873" s="1" t="s">
        <v>123</v>
      </c>
      <c r="H873" s="1" t="s">
        <v>124</v>
      </c>
      <c r="I873" s="1" t="s">
        <v>125</v>
      </c>
      <c r="J873" s="1" t="s">
        <v>1612</v>
      </c>
      <c r="K873" s="1" t="s">
        <v>1616</v>
      </c>
      <c r="L873">
        <f>ROUNDUP(IF(B873&gt;$D$4,0,($D$4-B873+1)/365),0)</f>
        <v>0</v>
      </c>
      <c r="M873">
        <f>ROUNDUP(IF(B873&gt;$D$5,0,($D$5-B873+1)/365),0)</f>
        <v>0</v>
      </c>
      <c r="N873" s="28">
        <f>IF(OR(L873=1,M873=1),IF(B873+364&lt;=$D$5,(B873+364-$D$4+1)/365,IF(B873&gt;$D$4,($D$5-B873+1)/365,$D$6/365)),0)</f>
        <v>0</v>
      </c>
      <c r="O873" s="28">
        <f>'Data &amp; Parameter'!$E$16*'Data &amp; Parameter'!$E$17*('Data &amp; Parameter'!$E$18+'Data &amp; Parameter'!$E$19)*'Data &amp; Parameter'!$E$20*'Data &amp; Parameter'!$E$37*N873</f>
        <v>0</v>
      </c>
      <c r="P873">
        <f>ROUNDUP(IF(D873&gt;$D$4,0,($D$4-D873+1)/365),0)</f>
        <v>0</v>
      </c>
      <c r="Q873">
        <f>ROUNDUP(IF(D873&gt;$D$5,0,($D$5-D873+1)/365),0)</f>
        <v>0</v>
      </c>
      <c r="R873" s="28">
        <f>IF(OR(P873=1,Q873=1),IF(D873+364&lt;=$D$5,(D873+364-$D$4+1)/365,IF(D873&gt;$D$4,($D$5-D873+1)/365,$D$6/365)),0)</f>
        <v>0</v>
      </c>
      <c r="S873" s="28">
        <f>'Data &amp; Parameter'!$E$16*'Data &amp; Parameter'!$E$17*('Data &amp; Parameter'!$E$18+'Data &amp; Parameter'!$E$19)*'Data &amp; Parameter'!$E$20*'Data &amp; Parameter'!$E$37*R873</f>
        <v>0</v>
      </c>
      <c r="T873" s="28">
        <f t="shared" si="13"/>
        <v>0</v>
      </c>
    </row>
    <row r="874" spans="1:20" ht="15.75" customHeight="1" x14ac:dyDescent="0.35">
      <c r="A874">
        <v>867</v>
      </c>
      <c r="B874" s="76">
        <v>44235</v>
      </c>
      <c r="C874" s="1" t="s">
        <v>2865</v>
      </c>
      <c r="D874" s="76">
        <v>44235</v>
      </c>
      <c r="E874" s="1" t="s">
        <v>2866</v>
      </c>
      <c r="F874" s="1" t="s">
        <v>2867</v>
      </c>
      <c r="G874" s="1" t="s">
        <v>123</v>
      </c>
      <c r="H874" s="1" t="s">
        <v>124</v>
      </c>
      <c r="I874" s="1" t="s">
        <v>125</v>
      </c>
      <c r="J874" s="1" t="s">
        <v>1616</v>
      </c>
      <c r="K874" s="1" t="s">
        <v>1616</v>
      </c>
      <c r="L874">
        <f>ROUNDUP(IF(B874&gt;$D$4,0,($D$4-B874+1)/365),0)</f>
        <v>0</v>
      </c>
      <c r="M874">
        <f>ROUNDUP(IF(B874&gt;$D$5,0,($D$5-B874+1)/365),0)</f>
        <v>0</v>
      </c>
      <c r="N874" s="28">
        <f>IF(OR(L874=1,M874=1),IF(B874+364&lt;=$D$5,(B874+364-$D$4+1)/365,IF(B874&gt;$D$4,($D$5-B874+1)/365,$D$6/365)),0)</f>
        <v>0</v>
      </c>
      <c r="O874" s="28">
        <f>'Data &amp; Parameter'!$E$16*'Data &amp; Parameter'!$E$17*('Data &amp; Parameter'!$E$18+'Data &amp; Parameter'!$E$19)*'Data &amp; Parameter'!$E$20*'Data &amp; Parameter'!$E$37*N874</f>
        <v>0</v>
      </c>
      <c r="P874">
        <f>ROUNDUP(IF(D874&gt;$D$4,0,($D$4-D874+1)/365),0)</f>
        <v>0</v>
      </c>
      <c r="Q874">
        <f>ROUNDUP(IF(D874&gt;$D$5,0,($D$5-D874+1)/365),0)</f>
        <v>0</v>
      </c>
      <c r="R874" s="28">
        <f>IF(OR(P874=1,Q874=1),IF(D874+364&lt;=$D$5,(D874+364-$D$4+1)/365,IF(D874&gt;$D$4,($D$5-D874+1)/365,$D$6/365)),0)</f>
        <v>0</v>
      </c>
      <c r="S874" s="28">
        <f>'Data &amp; Parameter'!$E$16*'Data &amp; Parameter'!$E$17*('Data &amp; Parameter'!$E$18+'Data &amp; Parameter'!$E$19)*'Data &amp; Parameter'!$E$20*'Data &amp; Parameter'!$E$37*R874</f>
        <v>0</v>
      </c>
      <c r="T874" s="28">
        <f t="shared" si="13"/>
        <v>0</v>
      </c>
    </row>
    <row r="875" spans="1:20" ht="15.75" customHeight="1" x14ac:dyDescent="0.35">
      <c r="A875">
        <v>868</v>
      </c>
      <c r="B875" s="76">
        <v>44235</v>
      </c>
      <c r="C875" s="1" t="s">
        <v>2868</v>
      </c>
      <c r="D875" s="76">
        <v>44235</v>
      </c>
      <c r="E875" s="1" t="s">
        <v>2869</v>
      </c>
      <c r="F875" s="1" t="s">
        <v>2870</v>
      </c>
      <c r="G875" s="1" t="s">
        <v>123</v>
      </c>
      <c r="H875" s="1" t="s">
        <v>124</v>
      </c>
      <c r="I875" s="1" t="s">
        <v>125</v>
      </c>
      <c r="J875" s="1" t="s">
        <v>1612</v>
      </c>
      <c r="K875" s="1" t="s">
        <v>1612</v>
      </c>
      <c r="L875">
        <f>ROUNDUP(IF(B875&gt;$D$4,0,($D$4-B875+1)/365),0)</f>
        <v>0</v>
      </c>
      <c r="M875">
        <f>ROUNDUP(IF(B875&gt;$D$5,0,($D$5-B875+1)/365),0)</f>
        <v>0</v>
      </c>
      <c r="N875" s="28">
        <f>IF(OR(L875=1,M875=1),IF(B875+364&lt;=$D$5,(B875+364-$D$4+1)/365,IF(B875&gt;$D$4,($D$5-B875+1)/365,$D$6/365)),0)</f>
        <v>0</v>
      </c>
      <c r="O875" s="28">
        <f>'Data &amp; Parameter'!$E$16*'Data &amp; Parameter'!$E$17*('Data &amp; Parameter'!$E$18+'Data &amp; Parameter'!$E$19)*'Data &amp; Parameter'!$E$20*'Data &amp; Parameter'!$E$37*N875</f>
        <v>0</v>
      </c>
      <c r="P875">
        <f>ROUNDUP(IF(D875&gt;$D$4,0,($D$4-D875+1)/365),0)</f>
        <v>0</v>
      </c>
      <c r="Q875">
        <f>ROUNDUP(IF(D875&gt;$D$5,0,($D$5-D875+1)/365),0)</f>
        <v>0</v>
      </c>
      <c r="R875" s="28">
        <f>IF(OR(P875=1,Q875=1),IF(D875+364&lt;=$D$5,(D875+364-$D$4+1)/365,IF(D875&gt;$D$4,($D$5-D875+1)/365,$D$6/365)),0)</f>
        <v>0</v>
      </c>
      <c r="S875" s="28">
        <f>'Data &amp; Parameter'!$E$16*'Data &amp; Parameter'!$E$17*('Data &amp; Parameter'!$E$18+'Data &amp; Parameter'!$E$19)*'Data &amp; Parameter'!$E$20*'Data &amp; Parameter'!$E$37*R875</f>
        <v>0</v>
      </c>
      <c r="T875" s="28">
        <f t="shared" si="13"/>
        <v>0</v>
      </c>
    </row>
    <row r="876" spans="1:20" ht="15.75" customHeight="1" x14ac:dyDescent="0.35">
      <c r="A876">
        <v>869</v>
      </c>
      <c r="B876" s="76">
        <v>44235</v>
      </c>
      <c r="C876" s="1" t="s">
        <v>2871</v>
      </c>
      <c r="D876" s="76">
        <v>44235</v>
      </c>
      <c r="E876" s="1" t="s">
        <v>2872</v>
      </c>
      <c r="F876" s="1" t="s">
        <v>2873</v>
      </c>
      <c r="G876" s="1" t="s">
        <v>123</v>
      </c>
      <c r="H876" s="1" t="s">
        <v>124</v>
      </c>
      <c r="I876" s="1" t="s">
        <v>125</v>
      </c>
      <c r="J876" s="1" t="s">
        <v>1616</v>
      </c>
      <c r="K876" s="1" t="s">
        <v>1616</v>
      </c>
      <c r="L876">
        <f>ROUNDUP(IF(B876&gt;$D$4,0,($D$4-B876+1)/365),0)</f>
        <v>0</v>
      </c>
      <c r="M876">
        <f>ROUNDUP(IF(B876&gt;$D$5,0,($D$5-B876+1)/365),0)</f>
        <v>0</v>
      </c>
      <c r="N876" s="28">
        <f>IF(OR(L876=1,M876=1),IF(B876+364&lt;=$D$5,(B876+364-$D$4+1)/365,IF(B876&gt;$D$4,($D$5-B876+1)/365,$D$6/365)),0)</f>
        <v>0</v>
      </c>
      <c r="O876" s="28">
        <f>'Data &amp; Parameter'!$E$16*'Data &amp; Parameter'!$E$17*('Data &amp; Parameter'!$E$18+'Data &amp; Parameter'!$E$19)*'Data &amp; Parameter'!$E$20*'Data &amp; Parameter'!$E$37*N876</f>
        <v>0</v>
      </c>
      <c r="P876">
        <f>ROUNDUP(IF(D876&gt;$D$4,0,($D$4-D876+1)/365),0)</f>
        <v>0</v>
      </c>
      <c r="Q876">
        <f>ROUNDUP(IF(D876&gt;$D$5,0,($D$5-D876+1)/365),0)</f>
        <v>0</v>
      </c>
      <c r="R876" s="28">
        <f>IF(OR(P876=1,Q876=1),IF(D876+364&lt;=$D$5,(D876+364-$D$4+1)/365,IF(D876&gt;$D$4,($D$5-D876+1)/365,$D$6/365)),0)</f>
        <v>0</v>
      </c>
      <c r="S876" s="28">
        <f>'Data &amp; Parameter'!$E$16*'Data &amp; Parameter'!$E$17*('Data &amp; Parameter'!$E$18+'Data &amp; Parameter'!$E$19)*'Data &amp; Parameter'!$E$20*'Data &amp; Parameter'!$E$37*R876</f>
        <v>0</v>
      </c>
      <c r="T876" s="28">
        <f t="shared" si="13"/>
        <v>0</v>
      </c>
    </row>
    <row r="877" spans="1:20" ht="15.75" customHeight="1" x14ac:dyDescent="0.35">
      <c r="A877">
        <v>870</v>
      </c>
      <c r="B877" s="76">
        <v>44235</v>
      </c>
      <c r="C877" s="1" t="s">
        <v>2874</v>
      </c>
      <c r="D877" s="76">
        <v>44235</v>
      </c>
      <c r="E877" s="1" t="s">
        <v>2875</v>
      </c>
      <c r="F877" s="1" t="s">
        <v>2876</v>
      </c>
      <c r="G877" s="1" t="s">
        <v>123</v>
      </c>
      <c r="H877" s="1" t="s">
        <v>124</v>
      </c>
      <c r="I877" s="1" t="s">
        <v>125</v>
      </c>
      <c r="J877" s="1" t="s">
        <v>1616</v>
      </c>
      <c r="K877" s="1" t="s">
        <v>2877</v>
      </c>
      <c r="L877">
        <f>ROUNDUP(IF(B877&gt;$D$4,0,($D$4-B877+1)/365),0)</f>
        <v>0</v>
      </c>
      <c r="M877">
        <f>ROUNDUP(IF(B877&gt;$D$5,0,($D$5-B877+1)/365),0)</f>
        <v>0</v>
      </c>
      <c r="N877" s="28">
        <f>IF(OR(L877=1,M877=1),IF(B877+364&lt;=$D$5,(B877+364-$D$4+1)/365,IF(B877&gt;$D$4,($D$5-B877+1)/365,$D$6/365)),0)</f>
        <v>0</v>
      </c>
      <c r="O877" s="28">
        <f>'Data &amp; Parameter'!$E$16*'Data &amp; Parameter'!$E$17*('Data &amp; Parameter'!$E$18+'Data &amp; Parameter'!$E$19)*'Data &amp; Parameter'!$E$20*'Data &amp; Parameter'!$E$37*N877</f>
        <v>0</v>
      </c>
      <c r="P877">
        <f>ROUNDUP(IF(D877&gt;$D$4,0,($D$4-D877+1)/365),0)</f>
        <v>0</v>
      </c>
      <c r="Q877">
        <f>ROUNDUP(IF(D877&gt;$D$5,0,($D$5-D877+1)/365),0)</f>
        <v>0</v>
      </c>
      <c r="R877" s="28">
        <f>IF(OR(P877=1,Q877=1),IF(D877+364&lt;=$D$5,(D877+364-$D$4+1)/365,IF(D877&gt;$D$4,($D$5-D877+1)/365,$D$6/365)),0)</f>
        <v>0</v>
      </c>
      <c r="S877" s="28">
        <f>'Data &amp; Parameter'!$E$16*'Data &amp; Parameter'!$E$17*('Data &amp; Parameter'!$E$18+'Data &amp; Parameter'!$E$19)*'Data &amp; Parameter'!$E$20*'Data &amp; Parameter'!$E$37*R877</f>
        <v>0</v>
      </c>
      <c r="T877" s="28">
        <f t="shared" si="13"/>
        <v>0</v>
      </c>
    </row>
    <row r="878" spans="1:20" ht="15.75" customHeight="1" x14ac:dyDescent="0.35">
      <c r="A878">
        <v>871</v>
      </c>
      <c r="B878" s="76">
        <v>44235</v>
      </c>
      <c r="C878" s="1" t="s">
        <v>2878</v>
      </c>
      <c r="D878" s="76">
        <v>44235</v>
      </c>
      <c r="E878" s="1" t="s">
        <v>2879</v>
      </c>
      <c r="F878" s="1" t="s">
        <v>2880</v>
      </c>
      <c r="G878" s="1" t="s">
        <v>123</v>
      </c>
      <c r="H878" s="1" t="s">
        <v>124</v>
      </c>
      <c r="I878" s="1" t="s">
        <v>125</v>
      </c>
      <c r="J878" s="1" t="s">
        <v>1616</v>
      </c>
      <c r="K878" s="1" t="s">
        <v>1616</v>
      </c>
      <c r="L878">
        <f>ROUNDUP(IF(B878&gt;$D$4,0,($D$4-B878+1)/365),0)</f>
        <v>0</v>
      </c>
      <c r="M878">
        <f>ROUNDUP(IF(B878&gt;$D$5,0,($D$5-B878+1)/365),0)</f>
        <v>0</v>
      </c>
      <c r="N878" s="28">
        <f>IF(OR(L878=1,M878=1),IF(B878+364&lt;=$D$5,(B878+364-$D$4+1)/365,IF(B878&gt;$D$4,($D$5-B878+1)/365,$D$6/365)),0)</f>
        <v>0</v>
      </c>
      <c r="O878" s="28">
        <f>'Data &amp; Parameter'!$E$16*'Data &amp; Parameter'!$E$17*('Data &amp; Parameter'!$E$18+'Data &amp; Parameter'!$E$19)*'Data &amp; Parameter'!$E$20*'Data &amp; Parameter'!$E$37*N878</f>
        <v>0</v>
      </c>
      <c r="P878">
        <f>ROUNDUP(IF(D878&gt;$D$4,0,($D$4-D878+1)/365),0)</f>
        <v>0</v>
      </c>
      <c r="Q878">
        <f>ROUNDUP(IF(D878&gt;$D$5,0,($D$5-D878+1)/365),0)</f>
        <v>0</v>
      </c>
      <c r="R878" s="28">
        <f>IF(OR(P878=1,Q878=1),IF(D878+364&lt;=$D$5,(D878+364-$D$4+1)/365,IF(D878&gt;$D$4,($D$5-D878+1)/365,$D$6/365)),0)</f>
        <v>0</v>
      </c>
      <c r="S878" s="28">
        <f>'Data &amp; Parameter'!$E$16*'Data &amp; Parameter'!$E$17*('Data &amp; Parameter'!$E$18+'Data &amp; Parameter'!$E$19)*'Data &amp; Parameter'!$E$20*'Data &amp; Parameter'!$E$37*R878</f>
        <v>0</v>
      </c>
      <c r="T878" s="28">
        <f t="shared" si="13"/>
        <v>0</v>
      </c>
    </row>
    <row r="879" spans="1:20" ht="15.75" customHeight="1" x14ac:dyDescent="0.35">
      <c r="A879">
        <v>872</v>
      </c>
      <c r="B879" s="76">
        <v>44235</v>
      </c>
      <c r="C879" s="1" t="s">
        <v>2881</v>
      </c>
      <c r="D879" s="76">
        <v>44235</v>
      </c>
      <c r="E879" s="1" t="s">
        <v>2882</v>
      </c>
      <c r="F879" s="1" t="s">
        <v>2883</v>
      </c>
      <c r="G879" s="1" t="s">
        <v>123</v>
      </c>
      <c r="H879" s="1" t="s">
        <v>124</v>
      </c>
      <c r="I879" s="1" t="s">
        <v>125</v>
      </c>
      <c r="J879" s="1" t="s">
        <v>1612</v>
      </c>
      <c r="K879" s="1" t="s">
        <v>1612</v>
      </c>
      <c r="L879">
        <f>ROUNDUP(IF(B879&gt;$D$4,0,($D$4-B879+1)/365),0)</f>
        <v>0</v>
      </c>
      <c r="M879">
        <f>ROUNDUP(IF(B879&gt;$D$5,0,($D$5-B879+1)/365),0)</f>
        <v>0</v>
      </c>
      <c r="N879" s="28">
        <f>IF(OR(L879=1,M879=1),IF(B879+364&lt;=$D$5,(B879+364-$D$4+1)/365,IF(B879&gt;$D$4,($D$5-B879+1)/365,$D$6/365)),0)</f>
        <v>0</v>
      </c>
      <c r="O879" s="28">
        <f>'Data &amp; Parameter'!$E$16*'Data &amp; Parameter'!$E$17*('Data &amp; Parameter'!$E$18+'Data &amp; Parameter'!$E$19)*'Data &amp; Parameter'!$E$20*'Data &amp; Parameter'!$E$37*N879</f>
        <v>0</v>
      </c>
      <c r="P879">
        <f>ROUNDUP(IF(D879&gt;$D$4,0,($D$4-D879+1)/365),0)</f>
        <v>0</v>
      </c>
      <c r="Q879">
        <f>ROUNDUP(IF(D879&gt;$D$5,0,($D$5-D879+1)/365),0)</f>
        <v>0</v>
      </c>
      <c r="R879" s="28">
        <f>IF(OR(P879=1,Q879=1),IF(D879+364&lt;=$D$5,(D879+364-$D$4+1)/365,IF(D879&gt;$D$4,($D$5-D879+1)/365,$D$6/365)),0)</f>
        <v>0</v>
      </c>
      <c r="S879" s="28">
        <f>'Data &amp; Parameter'!$E$16*'Data &amp; Parameter'!$E$17*('Data &amp; Parameter'!$E$18+'Data &amp; Parameter'!$E$19)*'Data &amp; Parameter'!$E$20*'Data &amp; Parameter'!$E$37*R879</f>
        <v>0</v>
      </c>
      <c r="T879" s="28">
        <f t="shared" si="13"/>
        <v>0</v>
      </c>
    </row>
    <row r="880" spans="1:20" ht="15.75" customHeight="1" x14ac:dyDescent="0.35">
      <c r="A880">
        <v>873</v>
      </c>
      <c r="B880" s="76">
        <v>44235</v>
      </c>
      <c r="C880" s="1" t="s">
        <v>2884</v>
      </c>
      <c r="D880" s="76">
        <v>44235</v>
      </c>
      <c r="E880" s="1" t="s">
        <v>2885</v>
      </c>
      <c r="F880" s="1" t="s">
        <v>2886</v>
      </c>
      <c r="G880" s="1" t="s">
        <v>123</v>
      </c>
      <c r="H880" s="1" t="s">
        <v>124</v>
      </c>
      <c r="I880" s="1" t="s">
        <v>125</v>
      </c>
      <c r="J880" s="1" t="s">
        <v>2861</v>
      </c>
      <c r="K880" s="1" t="s">
        <v>1616</v>
      </c>
      <c r="L880">
        <f>ROUNDUP(IF(B880&gt;$D$4,0,($D$4-B880+1)/365),0)</f>
        <v>0</v>
      </c>
      <c r="M880">
        <f>ROUNDUP(IF(B880&gt;$D$5,0,($D$5-B880+1)/365),0)</f>
        <v>0</v>
      </c>
      <c r="N880" s="28">
        <f>IF(OR(L880=1,M880=1),IF(B880+364&lt;=$D$5,(B880+364-$D$4+1)/365,IF(B880&gt;$D$4,($D$5-B880+1)/365,$D$6/365)),0)</f>
        <v>0</v>
      </c>
      <c r="O880" s="28">
        <f>'Data &amp; Parameter'!$E$16*'Data &amp; Parameter'!$E$17*('Data &amp; Parameter'!$E$18+'Data &amp; Parameter'!$E$19)*'Data &amp; Parameter'!$E$20*'Data &amp; Parameter'!$E$37*N880</f>
        <v>0</v>
      </c>
      <c r="P880">
        <f>ROUNDUP(IF(D880&gt;$D$4,0,($D$4-D880+1)/365),0)</f>
        <v>0</v>
      </c>
      <c r="Q880">
        <f>ROUNDUP(IF(D880&gt;$D$5,0,($D$5-D880+1)/365),0)</f>
        <v>0</v>
      </c>
      <c r="R880" s="28">
        <f>IF(OR(P880=1,Q880=1),IF(D880+364&lt;=$D$5,(D880+364-$D$4+1)/365,IF(D880&gt;$D$4,($D$5-D880+1)/365,$D$6/365)),0)</f>
        <v>0</v>
      </c>
      <c r="S880" s="28">
        <f>'Data &amp; Parameter'!$E$16*'Data &amp; Parameter'!$E$17*('Data &amp; Parameter'!$E$18+'Data &amp; Parameter'!$E$19)*'Data &amp; Parameter'!$E$20*'Data &amp; Parameter'!$E$37*R880</f>
        <v>0</v>
      </c>
      <c r="T880" s="28">
        <f t="shared" si="13"/>
        <v>0</v>
      </c>
    </row>
    <row r="881" spans="1:20" ht="15.75" customHeight="1" x14ac:dyDescent="0.35">
      <c r="A881">
        <v>874</v>
      </c>
      <c r="B881" s="76">
        <v>44235</v>
      </c>
      <c r="C881" s="1" t="s">
        <v>2887</v>
      </c>
      <c r="D881" s="76">
        <v>44235</v>
      </c>
      <c r="E881" s="1" t="s">
        <v>2888</v>
      </c>
      <c r="F881" s="1" t="s">
        <v>2889</v>
      </c>
      <c r="G881" s="1" t="s">
        <v>123</v>
      </c>
      <c r="H881" s="1" t="s">
        <v>124</v>
      </c>
      <c r="I881" s="1" t="s">
        <v>125</v>
      </c>
      <c r="J881" s="1" t="s">
        <v>1612</v>
      </c>
      <c r="K881" s="1" t="s">
        <v>1612</v>
      </c>
      <c r="L881">
        <f>ROUNDUP(IF(B881&gt;$D$4,0,($D$4-B881+1)/365),0)</f>
        <v>0</v>
      </c>
      <c r="M881">
        <f>ROUNDUP(IF(B881&gt;$D$5,0,($D$5-B881+1)/365),0)</f>
        <v>0</v>
      </c>
      <c r="N881" s="28">
        <f>IF(OR(L881=1,M881=1),IF(B881+364&lt;=$D$5,(B881+364-$D$4+1)/365,IF(B881&gt;$D$4,($D$5-B881+1)/365,$D$6/365)),0)</f>
        <v>0</v>
      </c>
      <c r="O881" s="28">
        <f>'Data &amp; Parameter'!$E$16*'Data &amp; Parameter'!$E$17*('Data &amp; Parameter'!$E$18+'Data &amp; Parameter'!$E$19)*'Data &amp; Parameter'!$E$20*'Data &amp; Parameter'!$E$37*N881</f>
        <v>0</v>
      </c>
      <c r="P881">
        <f>ROUNDUP(IF(D881&gt;$D$4,0,($D$4-D881+1)/365),0)</f>
        <v>0</v>
      </c>
      <c r="Q881">
        <f>ROUNDUP(IF(D881&gt;$D$5,0,($D$5-D881+1)/365),0)</f>
        <v>0</v>
      </c>
      <c r="R881" s="28">
        <f>IF(OR(P881=1,Q881=1),IF(D881+364&lt;=$D$5,(D881+364-$D$4+1)/365,IF(D881&gt;$D$4,($D$5-D881+1)/365,$D$6/365)),0)</f>
        <v>0</v>
      </c>
      <c r="S881" s="28">
        <f>'Data &amp; Parameter'!$E$16*'Data &amp; Parameter'!$E$17*('Data &amp; Parameter'!$E$18+'Data &amp; Parameter'!$E$19)*'Data &amp; Parameter'!$E$20*'Data &amp; Parameter'!$E$37*R881</f>
        <v>0</v>
      </c>
      <c r="T881" s="28">
        <f t="shared" si="13"/>
        <v>0</v>
      </c>
    </row>
    <row r="882" spans="1:20" ht="15.75" customHeight="1" x14ac:dyDescent="0.35">
      <c r="A882">
        <v>875</v>
      </c>
      <c r="B882" s="76">
        <v>44235</v>
      </c>
      <c r="C882" s="1" t="s">
        <v>2890</v>
      </c>
      <c r="D882" s="76">
        <v>44235</v>
      </c>
      <c r="E882" s="1" t="s">
        <v>2891</v>
      </c>
      <c r="F882" s="1" t="s">
        <v>2892</v>
      </c>
      <c r="G882" s="1" t="s">
        <v>123</v>
      </c>
      <c r="H882" s="1" t="s">
        <v>124</v>
      </c>
      <c r="I882" s="1" t="s">
        <v>125</v>
      </c>
      <c r="J882" s="1" t="s">
        <v>1616</v>
      </c>
      <c r="K882" s="1" t="s">
        <v>1616</v>
      </c>
      <c r="L882">
        <f>ROUNDUP(IF(B882&gt;$D$4,0,($D$4-B882+1)/365),0)</f>
        <v>0</v>
      </c>
      <c r="M882">
        <f>ROUNDUP(IF(B882&gt;$D$5,0,($D$5-B882+1)/365),0)</f>
        <v>0</v>
      </c>
      <c r="N882" s="28">
        <f>IF(OR(L882=1,M882=1),IF(B882+364&lt;=$D$5,(B882+364-$D$4+1)/365,IF(B882&gt;$D$4,($D$5-B882+1)/365,$D$6/365)),0)</f>
        <v>0</v>
      </c>
      <c r="O882" s="28">
        <f>'Data &amp; Parameter'!$E$16*'Data &amp; Parameter'!$E$17*('Data &amp; Parameter'!$E$18+'Data &amp; Parameter'!$E$19)*'Data &amp; Parameter'!$E$20*'Data &amp; Parameter'!$E$37*N882</f>
        <v>0</v>
      </c>
      <c r="P882">
        <f>ROUNDUP(IF(D882&gt;$D$4,0,($D$4-D882+1)/365),0)</f>
        <v>0</v>
      </c>
      <c r="Q882">
        <f>ROUNDUP(IF(D882&gt;$D$5,0,($D$5-D882+1)/365),0)</f>
        <v>0</v>
      </c>
      <c r="R882" s="28">
        <f>IF(OR(P882=1,Q882=1),IF(D882+364&lt;=$D$5,(D882+364-$D$4+1)/365,IF(D882&gt;$D$4,($D$5-D882+1)/365,$D$6/365)),0)</f>
        <v>0</v>
      </c>
      <c r="S882" s="28">
        <f>'Data &amp; Parameter'!$E$16*'Data &amp; Parameter'!$E$17*('Data &amp; Parameter'!$E$18+'Data &amp; Parameter'!$E$19)*'Data &amp; Parameter'!$E$20*'Data &amp; Parameter'!$E$37*R882</f>
        <v>0</v>
      </c>
      <c r="T882" s="28">
        <f t="shared" si="13"/>
        <v>0</v>
      </c>
    </row>
    <row r="883" spans="1:20" ht="15.75" customHeight="1" x14ac:dyDescent="0.35">
      <c r="A883">
        <v>876</v>
      </c>
      <c r="B883" s="76">
        <v>44235</v>
      </c>
      <c r="C883" s="1" t="s">
        <v>2893</v>
      </c>
      <c r="D883" s="76">
        <v>44235</v>
      </c>
      <c r="E883" s="1" t="s">
        <v>2894</v>
      </c>
      <c r="F883" s="1" t="s">
        <v>2895</v>
      </c>
      <c r="G883" s="1" t="s">
        <v>123</v>
      </c>
      <c r="H883" s="1" t="s">
        <v>124</v>
      </c>
      <c r="I883" s="1" t="s">
        <v>125</v>
      </c>
      <c r="J883" s="1" t="s">
        <v>1616</v>
      </c>
      <c r="K883" s="1" t="s">
        <v>1616</v>
      </c>
      <c r="L883">
        <f>ROUNDUP(IF(B883&gt;$D$4,0,($D$4-B883+1)/365),0)</f>
        <v>0</v>
      </c>
      <c r="M883">
        <f>ROUNDUP(IF(B883&gt;$D$5,0,($D$5-B883+1)/365),0)</f>
        <v>0</v>
      </c>
      <c r="N883" s="28">
        <f>IF(OR(L883=1,M883=1),IF(B883+364&lt;=$D$5,(B883+364-$D$4+1)/365,IF(B883&gt;$D$4,($D$5-B883+1)/365,$D$6/365)),0)</f>
        <v>0</v>
      </c>
      <c r="O883" s="28">
        <f>'Data &amp; Parameter'!$E$16*'Data &amp; Parameter'!$E$17*('Data &amp; Parameter'!$E$18+'Data &amp; Parameter'!$E$19)*'Data &amp; Parameter'!$E$20*'Data &amp; Parameter'!$E$37*N883</f>
        <v>0</v>
      </c>
      <c r="P883">
        <f>ROUNDUP(IF(D883&gt;$D$4,0,($D$4-D883+1)/365),0)</f>
        <v>0</v>
      </c>
      <c r="Q883">
        <f>ROUNDUP(IF(D883&gt;$D$5,0,($D$5-D883+1)/365),0)</f>
        <v>0</v>
      </c>
      <c r="R883" s="28">
        <f>IF(OR(P883=1,Q883=1),IF(D883+364&lt;=$D$5,(D883+364-$D$4+1)/365,IF(D883&gt;$D$4,($D$5-D883+1)/365,$D$6/365)),0)</f>
        <v>0</v>
      </c>
      <c r="S883" s="28">
        <f>'Data &amp; Parameter'!$E$16*'Data &amp; Parameter'!$E$17*('Data &amp; Parameter'!$E$18+'Data &amp; Parameter'!$E$19)*'Data &amp; Parameter'!$E$20*'Data &amp; Parameter'!$E$37*R883</f>
        <v>0</v>
      </c>
      <c r="T883" s="28">
        <f t="shared" si="13"/>
        <v>0</v>
      </c>
    </row>
    <row r="884" spans="1:20" ht="15.75" customHeight="1" x14ac:dyDescent="0.35">
      <c r="A884">
        <v>877</v>
      </c>
      <c r="B884" s="76">
        <v>44235</v>
      </c>
      <c r="C884" s="1" t="s">
        <v>2896</v>
      </c>
      <c r="D884" s="76">
        <v>44235</v>
      </c>
      <c r="E884" s="1" t="s">
        <v>2897</v>
      </c>
      <c r="F884" s="1" t="s">
        <v>2898</v>
      </c>
      <c r="G884" s="1" t="s">
        <v>123</v>
      </c>
      <c r="H884" s="1" t="s">
        <v>124</v>
      </c>
      <c r="I884" s="1" t="s">
        <v>125</v>
      </c>
      <c r="J884" s="1" t="s">
        <v>1612</v>
      </c>
      <c r="K884" s="1" t="s">
        <v>1612</v>
      </c>
      <c r="L884">
        <f>ROUNDUP(IF(B884&gt;$D$4,0,($D$4-B884+1)/365),0)</f>
        <v>0</v>
      </c>
      <c r="M884">
        <f>ROUNDUP(IF(B884&gt;$D$5,0,($D$5-B884+1)/365),0)</f>
        <v>0</v>
      </c>
      <c r="N884" s="28">
        <f>IF(OR(L884=1,M884=1),IF(B884+364&lt;=$D$5,(B884+364-$D$4+1)/365,IF(B884&gt;$D$4,($D$5-B884+1)/365,$D$6/365)),0)</f>
        <v>0</v>
      </c>
      <c r="O884" s="28">
        <f>'Data &amp; Parameter'!$E$16*'Data &amp; Parameter'!$E$17*('Data &amp; Parameter'!$E$18+'Data &amp; Parameter'!$E$19)*'Data &amp; Parameter'!$E$20*'Data &amp; Parameter'!$E$37*N884</f>
        <v>0</v>
      </c>
      <c r="P884">
        <f>ROUNDUP(IF(D884&gt;$D$4,0,($D$4-D884+1)/365),0)</f>
        <v>0</v>
      </c>
      <c r="Q884">
        <f>ROUNDUP(IF(D884&gt;$D$5,0,($D$5-D884+1)/365),0)</f>
        <v>0</v>
      </c>
      <c r="R884" s="28">
        <f>IF(OR(P884=1,Q884=1),IF(D884+364&lt;=$D$5,(D884+364-$D$4+1)/365,IF(D884&gt;$D$4,($D$5-D884+1)/365,$D$6/365)),0)</f>
        <v>0</v>
      </c>
      <c r="S884" s="28">
        <f>'Data &amp; Parameter'!$E$16*'Data &amp; Parameter'!$E$17*('Data &amp; Parameter'!$E$18+'Data &amp; Parameter'!$E$19)*'Data &amp; Parameter'!$E$20*'Data &amp; Parameter'!$E$37*R884</f>
        <v>0</v>
      </c>
      <c r="T884" s="28">
        <f t="shared" si="13"/>
        <v>0</v>
      </c>
    </row>
    <row r="885" spans="1:20" ht="15.75" customHeight="1" x14ac:dyDescent="0.35">
      <c r="A885">
        <v>878</v>
      </c>
      <c r="B885" s="76">
        <v>44235</v>
      </c>
      <c r="C885" s="1" t="s">
        <v>2899</v>
      </c>
      <c r="D885" s="76">
        <v>44235</v>
      </c>
      <c r="E885" s="1" t="s">
        <v>2900</v>
      </c>
      <c r="F885" s="1" t="s">
        <v>2901</v>
      </c>
      <c r="G885" s="1" t="s">
        <v>123</v>
      </c>
      <c r="H885" s="1" t="s">
        <v>124</v>
      </c>
      <c r="I885" s="1" t="s">
        <v>125</v>
      </c>
      <c r="J885" s="1" t="s">
        <v>1616</v>
      </c>
      <c r="K885" s="1" t="s">
        <v>1616</v>
      </c>
      <c r="L885">
        <f>ROUNDUP(IF(B885&gt;$D$4,0,($D$4-B885+1)/365),0)</f>
        <v>0</v>
      </c>
      <c r="M885">
        <f>ROUNDUP(IF(B885&gt;$D$5,0,($D$5-B885+1)/365),0)</f>
        <v>0</v>
      </c>
      <c r="N885" s="28">
        <f>IF(OR(L885=1,M885=1),IF(B885+364&lt;=$D$5,(B885+364-$D$4+1)/365,IF(B885&gt;$D$4,($D$5-B885+1)/365,$D$6/365)),0)</f>
        <v>0</v>
      </c>
      <c r="O885" s="28">
        <f>'Data &amp; Parameter'!$E$16*'Data &amp; Parameter'!$E$17*('Data &amp; Parameter'!$E$18+'Data &amp; Parameter'!$E$19)*'Data &amp; Parameter'!$E$20*'Data &amp; Parameter'!$E$37*N885</f>
        <v>0</v>
      </c>
      <c r="P885">
        <f>ROUNDUP(IF(D885&gt;$D$4,0,($D$4-D885+1)/365),0)</f>
        <v>0</v>
      </c>
      <c r="Q885">
        <f>ROUNDUP(IF(D885&gt;$D$5,0,($D$5-D885+1)/365),0)</f>
        <v>0</v>
      </c>
      <c r="R885" s="28">
        <f>IF(OR(P885=1,Q885=1),IF(D885+364&lt;=$D$5,(D885+364-$D$4+1)/365,IF(D885&gt;$D$4,($D$5-D885+1)/365,$D$6/365)),0)</f>
        <v>0</v>
      </c>
      <c r="S885" s="28">
        <f>'Data &amp; Parameter'!$E$16*'Data &amp; Parameter'!$E$17*('Data &amp; Parameter'!$E$18+'Data &amp; Parameter'!$E$19)*'Data &amp; Parameter'!$E$20*'Data &amp; Parameter'!$E$37*R885</f>
        <v>0</v>
      </c>
      <c r="T885" s="28">
        <f t="shared" si="13"/>
        <v>0</v>
      </c>
    </row>
    <row r="886" spans="1:20" ht="15.75" customHeight="1" x14ac:dyDescent="0.35">
      <c r="A886">
        <v>879</v>
      </c>
      <c r="B886" s="76">
        <v>44235</v>
      </c>
      <c r="C886" s="1" t="s">
        <v>2902</v>
      </c>
      <c r="D886" s="76">
        <v>44235</v>
      </c>
      <c r="E886" s="1" t="s">
        <v>2903</v>
      </c>
      <c r="F886" s="1" t="s">
        <v>2904</v>
      </c>
      <c r="G886" s="1" t="s">
        <v>123</v>
      </c>
      <c r="H886" s="1" t="s">
        <v>124</v>
      </c>
      <c r="I886" s="1" t="s">
        <v>125</v>
      </c>
      <c r="J886" s="1" t="s">
        <v>1616</v>
      </c>
      <c r="K886" s="1" t="s">
        <v>1616</v>
      </c>
      <c r="L886">
        <f>ROUNDUP(IF(B886&gt;$D$4,0,($D$4-B886+1)/365),0)</f>
        <v>0</v>
      </c>
      <c r="M886">
        <f>ROUNDUP(IF(B886&gt;$D$5,0,($D$5-B886+1)/365),0)</f>
        <v>0</v>
      </c>
      <c r="N886" s="28">
        <f>IF(OR(L886=1,M886=1),IF(B886+364&lt;=$D$5,(B886+364-$D$4+1)/365,IF(B886&gt;$D$4,($D$5-B886+1)/365,$D$6/365)),0)</f>
        <v>0</v>
      </c>
      <c r="O886" s="28">
        <f>'Data &amp; Parameter'!$E$16*'Data &amp; Parameter'!$E$17*('Data &amp; Parameter'!$E$18+'Data &amp; Parameter'!$E$19)*'Data &amp; Parameter'!$E$20*'Data &amp; Parameter'!$E$37*N886</f>
        <v>0</v>
      </c>
      <c r="P886">
        <f>ROUNDUP(IF(D886&gt;$D$4,0,($D$4-D886+1)/365),0)</f>
        <v>0</v>
      </c>
      <c r="Q886">
        <f>ROUNDUP(IF(D886&gt;$D$5,0,($D$5-D886+1)/365),0)</f>
        <v>0</v>
      </c>
      <c r="R886" s="28">
        <f>IF(OR(P886=1,Q886=1),IF(D886+364&lt;=$D$5,(D886+364-$D$4+1)/365,IF(D886&gt;$D$4,($D$5-D886+1)/365,$D$6/365)),0)</f>
        <v>0</v>
      </c>
      <c r="S886" s="28">
        <f>'Data &amp; Parameter'!$E$16*'Data &amp; Parameter'!$E$17*('Data &amp; Parameter'!$E$18+'Data &amp; Parameter'!$E$19)*'Data &amp; Parameter'!$E$20*'Data &amp; Parameter'!$E$37*R886</f>
        <v>0</v>
      </c>
      <c r="T886" s="28">
        <f t="shared" si="13"/>
        <v>0</v>
      </c>
    </row>
    <row r="887" spans="1:20" ht="15.75" customHeight="1" x14ac:dyDescent="0.35">
      <c r="A887">
        <v>880</v>
      </c>
      <c r="B887" s="76">
        <v>44235</v>
      </c>
      <c r="C887" s="1" t="s">
        <v>2905</v>
      </c>
      <c r="D887" s="76">
        <v>44235</v>
      </c>
      <c r="E887" s="1" t="s">
        <v>2906</v>
      </c>
      <c r="F887" s="1" t="s">
        <v>2907</v>
      </c>
      <c r="G887" s="1" t="s">
        <v>123</v>
      </c>
      <c r="H887" s="1" t="s">
        <v>124</v>
      </c>
      <c r="I887" s="1" t="s">
        <v>125</v>
      </c>
      <c r="J887" s="1" t="s">
        <v>1616</v>
      </c>
      <c r="K887" s="1" t="s">
        <v>1616</v>
      </c>
      <c r="L887">
        <f>ROUNDUP(IF(B887&gt;$D$4,0,($D$4-B887+1)/365),0)</f>
        <v>0</v>
      </c>
      <c r="M887">
        <f>ROUNDUP(IF(B887&gt;$D$5,0,($D$5-B887+1)/365),0)</f>
        <v>0</v>
      </c>
      <c r="N887" s="28">
        <f>IF(OR(L887=1,M887=1),IF(B887+364&lt;=$D$5,(B887+364-$D$4+1)/365,IF(B887&gt;$D$4,($D$5-B887+1)/365,$D$6/365)),0)</f>
        <v>0</v>
      </c>
      <c r="O887" s="28">
        <f>'Data &amp; Parameter'!$E$16*'Data &amp; Parameter'!$E$17*('Data &amp; Parameter'!$E$18+'Data &amp; Parameter'!$E$19)*'Data &amp; Parameter'!$E$20*'Data &amp; Parameter'!$E$37*N887</f>
        <v>0</v>
      </c>
      <c r="P887">
        <f>ROUNDUP(IF(D887&gt;$D$4,0,($D$4-D887+1)/365),0)</f>
        <v>0</v>
      </c>
      <c r="Q887">
        <f>ROUNDUP(IF(D887&gt;$D$5,0,($D$5-D887+1)/365),0)</f>
        <v>0</v>
      </c>
      <c r="R887" s="28">
        <f>IF(OR(P887=1,Q887=1),IF(D887+364&lt;=$D$5,(D887+364-$D$4+1)/365,IF(D887&gt;$D$4,($D$5-D887+1)/365,$D$6/365)),0)</f>
        <v>0</v>
      </c>
      <c r="S887" s="28">
        <f>'Data &amp; Parameter'!$E$16*'Data &amp; Parameter'!$E$17*('Data &amp; Parameter'!$E$18+'Data &amp; Parameter'!$E$19)*'Data &amp; Parameter'!$E$20*'Data &amp; Parameter'!$E$37*R887</f>
        <v>0</v>
      </c>
      <c r="T887" s="28">
        <f t="shared" si="13"/>
        <v>0</v>
      </c>
    </row>
    <row r="888" spans="1:20" ht="15.75" customHeight="1" x14ac:dyDescent="0.35">
      <c r="A888">
        <v>881</v>
      </c>
      <c r="B888" s="76">
        <v>44235</v>
      </c>
      <c r="C888" s="1" t="s">
        <v>2908</v>
      </c>
      <c r="D888" s="76">
        <v>44235</v>
      </c>
      <c r="E888" s="1" t="s">
        <v>2909</v>
      </c>
      <c r="F888" s="1" t="s">
        <v>2910</v>
      </c>
      <c r="G888" s="1" t="s">
        <v>123</v>
      </c>
      <c r="H888" s="1" t="s">
        <v>124</v>
      </c>
      <c r="I888" s="1" t="s">
        <v>125</v>
      </c>
      <c r="J888" s="1" t="s">
        <v>1616</v>
      </c>
      <c r="K888" s="1" t="s">
        <v>1616</v>
      </c>
      <c r="L888">
        <f>ROUNDUP(IF(B888&gt;$D$4,0,($D$4-B888+1)/365),0)</f>
        <v>0</v>
      </c>
      <c r="M888">
        <f>ROUNDUP(IF(B888&gt;$D$5,0,($D$5-B888+1)/365),0)</f>
        <v>0</v>
      </c>
      <c r="N888" s="28">
        <f>IF(OR(L888=1,M888=1),IF(B888+364&lt;=$D$5,(B888+364-$D$4+1)/365,IF(B888&gt;$D$4,($D$5-B888+1)/365,$D$6/365)),0)</f>
        <v>0</v>
      </c>
      <c r="O888" s="28">
        <f>'Data &amp; Parameter'!$E$16*'Data &amp; Parameter'!$E$17*('Data &amp; Parameter'!$E$18+'Data &amp; Parameter'!$E$19)*'Data &amp; Parameter'!$E$20*'Data &amp; Parameter'!$E$37*N888</f>
        <v>0</v>
      </c>
      <c r="P888">
        <f>ROUNDUP(IF(D888&gt;$D$4,0,($D$4-D888+1)/365),0)</f>
        <v>0</v>
      </c>
      <c r="Q888">
        <f>ROUNDUP(IF(D888&gt;$D$5,0,($D$5-D888+1)/365),0)</f>
        <v>0</v>
      </c>
      <c r="R888" s="28">
        <f>IF(OR(P888=1,Q888=1),IF(D888+364&lt;=$D$5,(D888+364-$D$4+1)/365,IF(D888&gt;$D$4,($D$5-D888+1)/365,$D$6/365)),0)</f>
        <v>0</v>
      </c>
      <c r="S888" s="28">
        <f>'Data &amp; Parameter'!$E$16*'Data &amp; Parameter'!$E$17*('Data &amp; Parameter'!$E$18+'Data &amp; Parameter'!$E$19)*'Data &amp; Parameter'!$E$20*'Data &amp; Parameter'!$E$37*R888</f>
        <v>0</v>
      </c>
      <c r="T888" s="28">
        <f t="shared" si="13"/>
        <v>0</v>
      </c>
    </row>
    <row r="889" spans="1:20" ht="15.75" customHeight="1" x14ac:dyDescent="0.35">
      <c r="A889">
        <v>882</v>
      </c>
      <c r="B889" s="76">
        <v>44235</v>
      </c>
      <c r="C889" s="1" t="s">
        <v>2911</v>
      </c>
      <c r="D889" s="76">
        <v>44235</v>
      </c>
      <c r="E889" s="1" t="s">
        <v>2912</v>
      </c>
      <c r="F889" s="1" t="s">
        <v>2913</v>
      </c>
      <c r="G889" s="1" t="s">
        <v>123</v>
      </c>
      <c r="H889" s="1" t="s">
        <v>124</v>
      </c>
      <c r="I889" s="1" t="s">
        <v>125</v>
      </c>
      <c r="J889" s="1" t="s">
        <v>1616</v>
      </c>
      <c r="K889" s="1" t="s">
        <v>1616</v>
      </c>
      <c r="L889">
        <f>ROUNDUP(IF(B889&gt;$D$4,0,($D$4-B889+1)/365),0)</f>
        <v>0</v>
      </c>
      <c r="M889">
        <f>ROUNDUP(IF(B889&gt;$D$5,0,($D$5-B889+1)/365),0)</f>
        <v>0</v>
      </c>
      <c r="N889" s="28">
        <f>IF(OR(L889=1,M889=1),IF(B889+364&lt;=$D$5,(B889+364-$D$4+1)/365,IF(B889&gt;$D$4,($D$5-B889+1)/365,$D$6/365)),0)</f>
        <v>0</v>
      </c>
      <c r="O889" s="28">
        <f>'Data &amp; Parameter'!$E$16*'Data &amp; Parameter'!$E$17*('Data &amp; Parameter'!$E$18+'Data &amp; Parameter'!$E$19)*'Data &amp; Parameter'!$E$20*'Data &amp; Parameter'!$E$37*N889</f>
        <v>0</v>
      </c>
      <c r="P889">
        <f>ROUNDUP(IF(D889&gt;$D$4,0,($D$4-D889+1)/365),0)</f>
        <v>0</v>
      </c>
      <c r="Q889">
        <f>ROUNDUP(IF(D889&gt;$D$5,0,($D$5-D889+1)/365),0)</f>
        <v>0</v>
      </c>
      <c r="R889" s="28">
        <f>IF(OR(P889=1,Q889=1),IF(D889+364&lt;=$D$5,(D889+364-$D$4+1)/365,IF(D889&gt;$D$4,($D$5-D889+1)/365,$D$6/365)),0)</f>
        <v>0</v>
      </c>
      <c r="S889" s="28">
        <f>'Data &amp; Parameter'!$E$16*'Data &amp; Parameter'!$E$17*('Data &amp; Parameter'!$E$18+'Data &amp; Parameter'!$E$19)*'Data &amp; Parameter'!$E$20*'Data &amp; Parameter'!$E$37*R889</f>
        <v>0</v>
      </c>
      <c r="T889" s="28">
        <f t="shared" si="13"/>
        <v>0</v>
      </c>
    </row>
    <row r="890" spans="1:20" ht="15.75" customHeight="1" x14ac:dyDescent="0.35">
      <c r="A890">
        <v>883</v>
      </c>
      <c r="B890" s="76">
        <v>44235</v>
      </c>
      <c r="C890" s="1" t="s">
        <v>2914</v>
      </c>
      <c r="D890" s="76">
        <v>44235</v>
      </c>
      <c r="E890" s="1" t="s">
        <v>2915</v>
      </c>
      <c r="F890" s="1" t="s">
        <v>2916</v>
      </c>
      <c r="G890" s="1" t="s">
        <v>123</v>
      </c>
      <c r="H890" s="1" t="s">
        <v>124</v>
      </c>
      <c r="I890" s="1" t="s">
        <v>125</v>
      </c>
      <c r="J890" s="1" t="s">
        <v>1612</v>
      </c>
      <c r="K890" s="1" t="s">
        <v>1616</v>
      </c>
      <c r="L890">
        <f>ROUNDUP(IF(B890&gt;$D$4,0,($D$4-B890+1)/365),0)</f>
        <v>0</v>
      </c>
      <c r="M890">
        <f>ROUNDUP(IF(B890&gt;$D$5,0,($D$5-B890+1)/365),0)</f>
        <v>0</v>
      </c>
      <c r="N890" s="28">
        <f>IF(OR(L890=1,M890=1),IF(B890+364&lt;=$D$5,(B890+364-$D$4+1)/365,IF(B890&gt;$D$4,($D$5-B890+1)/365,$D$6/365)),0)</f>
        <v>0</v>
      </c>
      <c r="O890" s="28">
        <f>'Data &amp; Parameter'!$E$16*'Data &amp; Parameter'!$E$17*('Data &amp; Parameter'!$E$18+'Data &amp; Parameter'!$E$19)*'Data &amp; Parameter'!$E$20*'Data &amp; Parameter'!$E$37*N890</f>
        <v>0</v>
      </c>
      <c r="P890">
        <f>ROUNDUP(IF(D890&gt;$D$4,0,($D$4-D890+1)/365),0)</f>
        <v>0</v>
      </c>
      <c r="Q890">
        <f>ROUNDUP(IF(D890&gt;$D$5,0,($D$5-D890+1)/365),0)</f>
        <v>0</v>
      </c>
      <c r="R890" s="28">
        <f>IF(OR(P890=1,Q890=1),IF(D890+364&lt;=$D$5,(D890+364-$D$4+1)/365,IF(D890&gt;$D$4,($D$5-D890+1)/365,$D$6/365)),0)</f>
        <v>0</v>
      </c>
      <c r="S890" s="28">
        <f>'Data &amp; Parameter'!$E$16*'Data &amp; Parameter'!$E$17*('Data &amp; Parameter'!$E$18+'Data &amp; Parameter'!$E$19)*'Data &amp; Parameter'!$E$20*'Data &amp; Parameter'!$E$37*R890</f>
        <v>0</v>
      </c>
      <c r="T890" s="28">
        <f t="shared" si="13"/>
        <v>0</v>
      </c>
    </row>
    <row r="891" spans="1:20" ht="15.75" customHeight="1" x14ac:dyDescent="0.35">
      <c r="A891">
        <v>884</v>
      </c>
      <c r="B891" s="76">
        <v>44235</v>
      </c>
      <c r="C891" s="1" t="s">
        <v>2917</v>
      </c>
      <c r="D891" s="76">
        <v>44235</v>
      </c>
      <c r="E891" s="1" t="s">
        <v>2918</v>
      </c>
      <c r="F891" s="1" t="s">
        <v>2919</v>
      </c>
      <c r="G891" s="1" t="s">
        <v>123</v>
      </c>
      <c r="H891" s="1" t="s">
        <v>124</v>
      </c>
      <c r="I891" s="1" t="s">
        <v>125</v>
      </c>
      <c r="J891" s="1" t="s">
        <v>1616</v>
      </c>
      <c r="K891" s="1" t="s">
        <v>1616</v>
      </c>
      <c r="L891">
        <f>ROUNDUP(IF(B891&gt;$D$4,0,($D$4-B891+1)/365),0)</f>
        <v>0</v>
      </c>
      <c r="M891">
        <f>ROUNDUP(IF(B891&gt;$D$5,0,($D$5-B891+1)/365),0)</f>
        <v>0</v>
      </c>
      <c r="N891" s="28">
        <f>IF(OR(L891=1,M891=1),IF(B891+364&lt;=$D$5,(B891+364-$D$4+1)/365,IF(B891&gt;$D$4,($D$5-B891+1)/365,$D$6/365)),0)</f>
        <v>0</v>
      </c>
      <c r="O891" s="28">
        <f>'Data &amp; Parameter'!$E$16*'Data &amp; Parameter'!$E$17*('Data &amp; Parameter'!$E$18+'Data &amp; Parameter'!$E$19)*'Data &amp; Parameter'!$E$20*'Data &amp; Parameter'!$E$37*N891</f>
        <v>0</v>
      </c>
      <c r="P891">
        <f>ROUNDUP(IF(D891&gt;$D$4,0,($D$4-D891+1)/365),0)</f>
        <v>0</v>
      </c>
      <c r="Q891">
        <f>ROUNDUP(IF(D891&gt;$D$5,0,($D$5-D891+1)/365),0)</f>
        <v>0</v>
      </c>
      <c r="R891" s="28">
        <f>IF(OR(P891=1,Q891=1),IF(D891+364&lt;=$D$5,(D891+364-$D$4+1)/365,IF(D891&gt;$D$4,($D$5-D891+1)/365,$D$6/365)),0)</f>
        <v>0</v>
      </c>
      <c r="S891" s="28">
        <f>'Data &amp; Parameter'!$E$16*'Data &amp; Parameter'!$E$17*('Data &amp; Parameter'!$E$18+'Data &amp; Parameter'!$E$19)*'Data &amp; Parameter'!$E$20*'Data &amp; Parameter'!$E$37*R891</f>
        <v>0</v>
      </c>
      <c r="T891" s="28">
        <f t="shared" si="13"/>
        <v>0</v>
      </c>
    </row>
    <row r="892" spans="1:20" ht="15.75" customHeight="1" x14ac:dyDescent="0.35">
      <c r="A892">
        <v>885</v>
      </c>
      <c r="B892" s="76">
        <v>44235</v>
      </c>
      <c r="C892" s="1" t="s">
        <v>2920</v>
      </c>
      <c r="D892" s="76">
        <v>44235</v>
      </c>
      <c r="E892" s="1" t="s">
        <v>2921</v>
      </c>
      <c r="F892" s="1" t="s">
        <v>2922</v>
      </c>
      <c r="G892" s="1" t="s">
        <v>123</v>
      </c>
      <c r="H892" s="1" t="s">
        <v>124</v>
      </c>
      <c r="I892" s="1" t="s">
        <v>125</v>
      </c>
      <c r="J892" s="1" t="s">
        <v>1616</v>
      </c>
      <c r="K892" s="1" t="s">
        <v>1616</v>
      </c>
      <c r="L892">
        <f>ROUNDUP(IF(B892&gt;$D$4,0,($D$4-B892+1)/365),0)</f>
        <v>0</v>
      </c>
      <c r="M892">
        <f>ROUNDUP(IF(B892&gt;$D$5,0,($D$5-B892+1)/365),0)</f>
        <v>0</v>
      </c>
      <c r="N892" s="28">
        <f>IF(OR(L892=1,M892=1),IF(B892+364&lt;=$D$5,(B892+364-$D$4+1)/365,IF(B892&gt;$D$4,($D$5-B892+1)/365,$D$6/365)),0)</f>
        <v>0</v>
      </c>
      <c r="O892" s="28">
        <f>'Data &amp; Parameter'!$E$16*'Data &amp; Parameter'!$E$17*('Data &amp; Parameter'!$E$18+'Data &amp; Parameter'!$E$19)*'Data &amp; Parameter'!$E$20*'Data &amp; Parameter'!$E$37*N892</f>
        <v>0</v>
      </c>
      <c r="P892">
        <f>ROUNDUP(IF(D892&gt;$D$4,0,($D$4-D892+1)/365),0)</f>
        <v>0</v>
      </c>
      <c r="Q892">
        <f>ROUNDUP(IF(D892&gt;$D$5,0,($D$5-D892+1)/365),0)</f>
        <v>0</v>
      </c>
      <c r="R892" s="28">
        <f>IF(OR(P892=1,Q892=1),IF(D892+364&lt;=$D$5,(D892+364-$D$4+1)/365,IF(D892&gt;$D$4,($D$5-D892+1)/365,$D$6/365)),0)</f>
        <v>0</v>
      </c>
      <c r="S892" s="28">
        <f>'Data &amp; Parameter'!$E$16*'Data &amp; Parameter'!$E$17*('Data &amp; Parameter'!$E$18+'Data &amp; Parameter'!$E$19)*'Data &amp; Parameter'!$E$20*'Data &amp; Parameter'!$E$37*R892</f>
        <v>0</v>
      </c>
      <c r="T892" s="28">
        <f t="shared" si="13"/>
        <v>0</v>
      </c>
    </row>
    <row r="893" spans="1:20" ht="15.75" customHeight="1" x14ac:dyDescent="0.35">
      <c r="A893">
        <v>886</v>
      </c>
      <c r="B893" s="76">
        <v>44235</v>
      </c>
      <c r="C893" s="1" t="s">
        <v>2923</v>
      </c>
      <c r="D893" s="76">
        <v>44235</v>
      </c>
      <c r="E893" s="1" t="s">
        <v>2924</v>
      </c>
      <c r="F893" s="1" t="s">
        <v>2925</v>
      </c>
      <c r="G893" s="1" t="s">
        <v>123</v>
      </c>
      <c r="H893" s="1" t="s">
        <v>124</v>
      </c>
      <c r="I893" s="1" t="s">
        <v>125</v>
      </c>
      <c r="J893" s="1" t="s">
        <v>1812</v>
      </c>
      <c r="K893" s="1" t="s">
        <v>1812</v>
      </c>
      <c r="L893">
        <f>ROUNDUP(IF(B893&gt;$D$4,0,($D$4-B893+1)/365),0)</f>
        <v>0</v>
      </c>
      <c r="M893">
        <f>ROUNDUP(IF(B893&gt;$D$5,0,($D$5-B893+1)/365),0)</f>
        <v>0</v>
      </c>
      <c r="N893" s="28">
        <f>IF(OR(L893=1,M893=1),IF(B893+364&lt;=$D$5,(B893+364-$D$4+1)/365,IF(B893&gt;$D$4,($D$5-B893+1)/365,$D$6/365)),0)</f>
        <v>0</v>
      </c>
      <c r="O893" s="28">
        <f>'Data &amp; Parameter'!$E$16*'Data &amp; Parameter'!$E$17*('Data &amp; Parameter'!$E$18+'Data &amp; Parameter'!$E$19)*'Data &amp; Parameter'!$E$20*'Data &amp; Parameter'!$E$37*N893</f>
        <v>0</v>
      </c>
      <c r="P893">
        <f>ROUNDUP(IF(D893&gt;$D$4,0,($D$4-D893+1)/365),0)</f>
        <v>0</v>
      </c>
      <c r="Q893">
        <f>ROUNDUP(IF(D893&gt;$D$5,0,($D$5-D893+1)/365),0)</f>
        <v>0</v>
      </c>
      <c r="R893" s="28">
        <f>IF(OR(P893=1,Q893=1),IF(D893+364&lt;=$D$5,(D893+364-$D$4+1)/365,IF(D893&gt;$D$4,($D$5-D893+1)/365,$D$6/365)),0)</f>
        <v>0</v>
      </c>
      <c r="S893" s="28">
        <f>'Data &amp; Parameter'!$E$16*'Data &amp; Parameter'!$E$17*('Data &amp; Parameter'!$E$18+'Data &amp; Parameter'!$E$19)*'Data &amp; Parameter'!$E$20*'Data &amp; Parameter'!$E$37*R893</f>
        <v>0</v>
      </c>
      <c r="T893" s="28">
        <f t="shared" si="13"/>
        <v>0</v>
      </c>
    </row>
    <row r="894" spans="1:20" ht="15.75" customHeight="1" x14ac:dyDescent="0.35">
      <c r="A894">
        <v>887</v>
      </c>
      <c r="B894" s="76">
        <v>44235</v>
      </c>
      <c r="C894" s="1" t="s">
        <v>2926</v>
      </c>
      <c r="D894" s="76">
        <v>44235</v>
      </c>
      <c r="E894" s="1" t="s">
        <v>2927</v>
      </c>
      <c r="F894" s="1" t="s">
        <v>2928</v>
      </c>
      <c r="G894" s="1" t="s">
        <v>123</v>
      </c>
      <c r="H894" s="1" t="s">
        <v>124</v>
      </c>
      <c r="I894" s="1" t="s">
        <v>125</v>
      </c>
      <c r="J894" s="1" t="s">
        <v>1812</v>
      </c>
      <c r="K894" s="1" t="s">
        <v>1812</v>
      </c>
      <c r="L894">
        <f>ROUNDUP(IF(B894&gt;$D$4,0,($D$4-B894+1)/365),0)</f>
        <v>0</v>
      </c>
      <c r="M894">
        <f>ROUNDUP(IF(B894&gt;$D$5,0,($D$5-B894+1)/365),0)</f>
        <v>0</v>
      </c>
      <c r="N894" s="28">
        <f>IF(OR(L894=1,M894=1),IF(B894+364&lt;=$D$5,(B894+364-$D$4+1)/365,IF(B894&gt;$D$4,($D$5-B894+1)/365,$D$6/365)),0)</f>
        <v>0</v>
      </c>
      <c r="O894" s="28">
        <f>'Data &amp; Parameter'!$E$16*'Data &amp; Parameter'!$E$17*('Data &amp; Parameter'!$E$18+'Data &amp; Parameter'!$E$19)*'Data &amp; Parameter'!$E$20*'Data &amp; Parameter'!$E$37*N894</f>
        <v>0</v>
      </c>
      <c r="P894">
        <f>ROUNDUP(IF(D894&gt;$D$4,0,($D$4-D894+1)/365),0)</f>
        <v>0</v>
      </c>
      <c r="Q894">
        <f>ROUNDUP(IF(D894&gt;$D$5,0,($D$5-D894+1)/365),0)</f>
        <v>0</v>
      </c>
      <c r="R894" s="28">
        <f>IF(OR(P894=1,Q894=1),IF(D894+364&lt;=$D$5,(D894+364-$D$4+1)/365,IF(D894&gt;$D$4,($D$5-D894+1)/365,$D$6/365)),0)</f>
        <v>0</v>
      </c>
      <c r="S894" s="28">
        <f>'Data &amp; Parameter'!$E$16*'Data &amp; Parameter'!$E$17*('Data &amp; Parameter'!$E$18+'Data &amp; Parameter'!$E$19)*'Data &amp; Parameter'!$E$20*'Data &amp; Parameter'!$E$37*R894</f>
        <v>0</v>
      </c>
      <c r="T894" s="28">
        <f t="shared" si="13"/>
        <v>0</v>
      </c>
    </row>
    <row r="895" spans="1:20" ht="15.75" customHeight="1" x14ac:dyDescent="0.35">
      <c r="A895">
        <v>888</v>
      </c>
      <c r="B895" s="76">
        <v>44235</v>
      </c>
      <c r="C895" s="1" t="s">
        <v>2929</v>
      </c>
      <c r="D895" s="76">
        <v>44235</v>
      </c>
      <c r="E895" s="1" t="s">
        <v>2930</v>
      </c>
      <c r="F895" s="1" t="s">
        <v>2931</v>
      </c>
      <c r="G895" s="1" t="s">
        <v>123</v>
      </c>
      <c r="H895" s="1" t="s">
        <v>124</v>
      </c>
      <c r="I895" s="1" t="s">
        <v>125</v>
      </c>
      <c r="J895" s="1" t="s">
        <v>1812</v>
      </c>
      <c r="K895" s="1" t="s">
        <v>1812</v>
      </c>
      <c r="L895">
        <f>ROUNDUP(IF(B895&gt;$D$4,0,($D$4-B895+1)/365),0)</f>
        <v>0</v>
      </c>
      <c r="M895">
        <f>ROUNDUP(IF(B895&gt;$D$5,0,($D$5-B895+1)/365),0)</f>
        <v>0</v>
      </c>
      <c r="N895" s="28">
        <f>IF(OR(L895=1,M895=1),IF(B895+364&lt;=$D$5,(B895+364-$D$4+1)/365,IF(B895&gt;$D$4,($D$5-B895+1)/365,$D$6/365)),0)</f>
        <v>0</v>
      </c>
      <c r="O895" s="28">
        <f>'Data &amp; Parameter'!$E$16*'Data &amp; Parameter'!$E$17*('Data &amp; Parameter'!$E$18+'Data &amp; Parameter'!$E$19)*'Data &amp; Parameter'!$E$20*'Data &amp; Parameter'!$E$37*N895</f>
        <v>0</v>
      </c>
      <c r="P895">
        <f>ROUNDUP(IF(D895&gt;$D$4,0,($D$4-D895+1)/365),0)</f>
        <v>0</v>
      </c>
      <c r="Q895">
        <f>ROUNDUP(IF(D895&gt;$D$5,0,($D$5-D895+1)/365),0)</f>
        <v>0</v>
      </c>
      <c r="R895" s="28">
        <f>IF(OR(P895=1,Q895=1),IF(D895+364&lt;=$D$5,(D895+364-$D$4+1)/365,IF(D895&gt;$D$4,($D$5-D895+1)/365,$D$6/365)),0)</f>
        <v>0</v>
      </c>
      <c r="S895" s="28">
        <f>'Data &amp; Parameter'!$E$16*'Data &amp; Parameter'!$E$17*('Data &amp; Parameter'!$E$18+'Data &amp; Parameter'!$E$19)*'Data &amp; Parameter'!$E$20*'Data &amp; Parameter'!$E$37*R895</f>
        <v>0</v>
      </c>
      <c r="T895" s="28">
        <f t="shared" si="13"/>
        <v>0</v>
      </c>
    </row>
    <row r="896" spans="1:20" ht="15.75" customHeight="1" x14ac:dyDescent="0.35">
      <c r="A896">
        <v>889</v>
      </c>
      <c r="B896" s="76">
        <v>44235</v>
      </c>
      <c r="C896" s="1" t="s">
        <v>2932</v>
      </c>
      <c r="D896" s="76">
        <v>44235</v>
      </c>
      <c r="E896" s="1" t="s">
        <v>2933</v>
      </c>
      <c r="F896" s="1" t="s">
        <v>2934</v>
      </c>
      <c r="G896" s="1" t="s">
        <v>123</v>
      </c>
      <c r="H896" s="1" t="s">
        <v>124</v>
      </c>
      <c r="I896" s="1" t="s">
        <v>125</v>
      </c>
      <c r="J896" s="1" t="s">
        <v>1812</v>
      </c>
      <c r="K896" s="1" t="s">
        <v>1812</v>
      </c>
      <c r="L896">
        <f>ROUNDUP(IF(B896&gt;$D$4,0,($D$4-B896+1)/365),0)</f>
        <v>0</v>
      </c>
      <c r="M896">
        <f>ROUNDUP(IF(B896&gt;$D$5,0,($D$5-B896+1)/365),0)</f>
        <v>0</v>
      </c>
      <c r="N896" s="28">
        <f>IF(OR(L896=1,M896=1),IF(B896+364&lt;=$D$5,(B896+364-$D$4+1)/365,IF(B896&gt;$D$4,($D$5-B896+1)/365,$D$6/365)),0)</f>
        <v>0</v>
      </c>
      <c r="O896" s="28">
        <f>'Data &amp; Parameter'!$E$16*'Data &amp; Parameter'!$E$17*('Data &amp; Parameter'!$E$18+'Data &amp; Parameter'!$E$19)*'Data &amp; Parameter'!$E$20*'Data &amp; Parameter'!$E$37*N896</f>
        <v>0</v>
      </c>
      <c r="P896">
        <f>ROUNDUP(IF(D896&gt;$D$4,0,($D$4-D896+1)/365),0)</f>
        <v>0</v>
      </c>
      <c r="Q896">
        <f>ROUNDUP(IF(D896&gt;$D$5,0,($D$5-D896+1)/365),0)</f>
        <v>0</v>
      </c>
      <c r="R896" s="28">
        <f>IF(OR(P896=1,Q896=1),IF(D896+364&lt;=$D$5,(D896+364-$D$4+1)/365,IF(D896&gt;$D$4,($D$5-D896+1)/365,$D$6/365)),0)</f>
        <v>0</v>
      </c>
      <c r="S896" s="28">
        <f>'Data &amp; Parameter'!$E$16*'Data &amp; Parameter'!$E$17*('Data &amp; Parameter'!$E$18+'Data &amp; Parameter'!$E$19)*'Data &amp; Parameter'!$E$20*'Data &amp; Parameter'!$E$37*R896</f>
        <v>0</v>
      </c>
      <c r="T896" s="28">
        <f t="shared" si="13"/>
        <v>0</v>
      </c>
    </row>
    <row r="897" spans="1:20" ht="15.75" customHeight="1" x14ac:dyDescent="0.35">
      <c r="A897">
        <v>890</v>
      </c>
      <c r="B897" s="76">
        <v>44235</v>
      </c>
      <c r="C897" s="1" t="s">
        <v>2935</v>
      </c>
      <c r="D897" s="76">
        <v>44235</v>
      </c>
      <c r="E897" s="1" t="s">
        <v>2936</v>
      </c>
      <c r="F897" s="1" t="s">
        <v>2937</v>
      </c>
      <c r="G897" s="1" t="s">
        <v>123</v>
      </c>
      <c r="H897" s="1" t="s">
        <v>124</v>
      </c>
      <c r="I897" s="1" t="s">
        <v>125</v>
      </c>
      <c r="J897" s="1" t="s">
        <v>1812</v>
      </c>
      <c r="K897" s="1" t="s">
        <v>1812</v>
      </c>
      <c r="L897">
        <f>ROUNDUP(IF(B897&gt;$D$4,0,($D$4-B897+1)/365),0)</f>
        <v>0</v>
      </c>
      <c r="M897">
        <f>ROUNDUP(IF(B897&gt;$D$5,0,($D$5-B897+1)/365),0)</f>
        <v>0</v>
      </c>
      <c r="N897" s="28">
        <f>IF(OR(L897=1,M897=1),IF(B897+364&lt;=$D$5,(B897+364-$D$4+1)/365,IF(B897&gt;$D$4,($D$5-B897+1)/365,$D$6/365)),0)</f>
        <v>0</v>
      </c>
      <c r="O897" s="28">
        <f>'Data &amp; Parameter'!$E$16*'Data &amp; Parameter'!$E$17*('Data &amp; Parameter'!$E$18+'Data &amp; Parameter'!$E$19)*'Data &amp; Parameter'!$E$20*'Data &amp; Parameter'!$E$37*N897</f>
        <v>0</v>
      </c>
      <c r="P897">
        <f>ROUNDUP(IF(D897&gt;$D$4,0,($D$4-D897+1)/365),0)</f>
        <v>0</v>
      </c>
      <c r="Q897">
        <f>ROUNDUP(IF(D897&gt;$D$5,0,($D$5-D897+1)/365),0)</f>
        <v>0</v>
      </c>
      <c r="R897" s="28">
        <f>IF(OR(P897=1,Q897=1),IF(D897+364&lt;=$D$5,(D897+364-$D$4+1)/365,IF(D897&gt;$D$4,($D$5-D897+1)/365,$D$6/365)),0)</f>
        <v>0</v>
      </c>
      <c r="S897" s="28">
        <f>'Data &amp; Parameter'!$E$16*'Data &amp; Parameter'!$E$17*('Data &amp; Parameter'!$E$18+'Data &amp; Parameter'!$E$19)*'Data &amp; Parameter'!$E$20*'Data &amp; Parameter'!$E$37*R897</f>
        <v>0</v>
      </c>
      <c r="T897" s="28">
        <f t="shared" si="13"/>
        <v>0</v>
      </c>
    </row>
    <row r="898" spans="1:20" ht="15.75" customHeight="1" x14ac:dyDescent="0.35">
      <c r="A898">
        <v>891</v>
      </c>
      <c r="B898" s="76">
        <v>44235</v>
      </c>
      <c r="C898" s="1" t="s">
        <v>2938</v>
      </c>
      <c r="D898" s="76">
        <v>44235</v>
      </c>
      <c r="E898" s="1" t="s">
        <v>2939</v>
      </c>
      <c r="F898" s="1" t="s">
        <v>2940</v>
      </c>
      <c r="G898" s="1" t="s">
        <v>123</v>
      </c>
      <c r="H898" s="1" t="s">
        <v>124</v>
      </c>
      <c r="I898" s="1" t="s">
        <v>125</v>
      </c>
      <c r="J898" s="1" t="s">
        <v>1812</v>
      </c>
      <c r="K898" s="1" t="s">
        <v>1812</v>
      </c>
      <c r="L898">
        <f>ROUNDUP(IF(B898&gt;$D$4,0,($D$4-B898+1)/365),0)</f>
        <v>0</v>
      </c>
      <c r="M898">
        <f>ROUNDUP(IF(B898&gt;$D$5,0,($D$5-B898+1)/365),0)</f>
        <v>0</v>
      </c>
      <c r="N898" s="28">
        <f>IF(OR(L898=1,M898=1),IF(B898+364&lt;=$D$5,(B898+364-$D$4+1)/365,IF(B898&gt;$D$4,($D$5-B898+1)/365,$D$6/365)),0)</f>
        <v>0</v>
      </c>
      <c r="O898" s="28">
        <f>'Data &amp; Parameter'!$E$16*'Data &amp; Parameter'!$E$17*('Data &amp; Parameter'!$E$18+'Data &amp; Parameter'!$E$19)*'Data &amp; Parameter'!$E$20*'Data &amp; Parameter'!$E$37*N898</f>
        <v>0</v>
      </c>
      <c r="P898">
        <f>ROUNDUP(IF(D898&gt;$D$4,0,($D$4-D898+1)/365),0)</f>
        <v>0</v>
      </c>
      <c r="Q898">
        <f>ROUNDUP(IF(D898&gt;$D$5,0,($D$5-D898+1)/365),0)</f>
        <v>0</v>
      </c>
      <c r="R898" s="28">
        <f>IF(OR(P898=1,Q898=1),IF(D898+364&lt;=$D$5,(D898+364-$D$4+1)/365,IF(D898&gt;$D$4,($D$5-D898+1)/365,$D$6/365)),0)</f>
        <v>0</v>
      </c>
      <c r="S898" s="28">
        <f>'Data &amp; Parameter'!$E$16*'Data &amp; Parameter'!$E$17*('Data &amp; Parameter'!$E$18+'Data &amp; Parameter'!$E$19)*'Data &amp; Parameter'!$E$20*'Data &amp; Parameter'!$E$37*R898</f>
        <v>0</v>
      </c>
      <c r="T898" s="28">
        <f t="shared" si="13"/>
        <v>0</v>
      </c>
    </row>
    <row r="899" spans="1:20" ht="15.75" customHeight="1" x14ac:dyDescent="0.35">
      <c r="A899">
        <v>892</v>
      </c>
      <c r="B899" s="76">
        <v>44235</v>
      </c>
      <c r="C899" s="1" t="s">
        <v>2941</v>
      </c>
      <c r="D899" s="76">
        <v>44235</v>
      </c>
      <c r="E899" s="1" t="s">
        <v>2942</v>
      </c>
      <c r="F899" s="1" t="s">
        <v>2943</v>
      </c>
      <c r="G899" s="1" t="s">
        <v>123</v>
      </c>
      <c r="H899" s="1" t="s">
        <v>124</v>
      </c>
      <c r="I899" s="1" t="s">
        <v>125</v>
      </c>
      <c r="J899" s="1" t="s">
        <v>1812</v>
      </c>
      <c r="K899" s="1" t="s">
        <v>1812</v>
      </c>
      <c r="L899">
        <f>ROUNDUP(IF(B899&gt;$D$4,0,($D$4-B899+1)/365),0)</f>
        <v>0</v>
      </c>
      <c r="M899">
        <f>ROUNDUP(IF(B899&gt;$D$5,0,($D$5-B899+1)/365),0)</f>
        <v>0</v>
      </c>
      <c r="N899" s="28">
        <f>IF(OR(L899=1,M899=1),IF(B899+364&lt;=$D$5,(B899+364-$D$4+1)/365,IF(B899&gt;$D$4,($D$5-B899+1)/365,$D$6/365)),0)</f>
        <v>0</v>
      </c>
      <c r="O899" s="28">
        <f>'Data &amp; Parameter'!$E$16*'Data &amp; Parameter'!$E$17*('Data &amp; Parameter'!$E$18+'Data &amp; Parameter'!$E$19)*'Data &amp; Parameter'!$E$20*'Data &amp; Parameter'!$E$37*N899</f>
        <v>0</v>
      </c>
      <c r="P899">
        <f>ROUNDUP(IF(D899&gt;$D$4,0,($D$4-D899+1)/365),0)</f>
        <v>0</v>
      </c>
      <c r="Q899">
        <f>ROUNDUP(IF(D899&gt;$D$5,0,($D$5-D899+1)/365),0)</f>
        <v>0</v>
      </c>
      <c r="R899" s="28">
        <f>IF(OR(P899=1,Q899=1),IF(D899+364&lt;=$D$5,(D899+364-$D$4+1)/365,IF(D899&gt;$D$4,($D$5-D899+1)/365,$D$6/365)),0)</f>
        <v>0</v>
      </c>
      <c r="S899" s="28">
        <f>'Data &amp; Parameter'!$E$16*'Data &amp; Parameter'!$E$17*('Data &amp; Parameter'!$E$18+'Data &amp; Parameter'!$E$19)*'Data &amp; Parameter'!$E$20*'Data &amp; Parameter'!$E$37*R899</f>
        <v>0</v>
      </c>
      <c r="T899" s="28">
        <f t="shared" si="13"/>
        <v>0</v>
      </c>
    </row>
    <row r="900" spans="1:20" ht="15.75" customHeight="1" x14ac:dyDescent="0.35">
      <c r="A900">
        <v>893</v>
      </c>
      <c r="B900" s="76">
        <v>44235</v>
      </c>
      <c r="C900" s="1" t="s">
        <v>2944</v>
      </c>
      <c r="D900" s="76">
        <v>44235</v>
      </c>
      <c r="E900" s="1" t="s">
        <v>2945</v>
      </c>
      <c r="F900" s="1" t="s">
        <v>2946</v>
      </c>
      <c r="G900" s="1" t="s">
        <v>123</v>
      </c>
      <c r="H900" s="1" t="s">
        <v>124</v>
      </c>
      <c r="I900" s="1" t="s">
        <v>125</v>
      </c>
      <c r="J900" s="1" t="s">
        <v>1812</v>
      </c>
      <c r="K900" s="1" t="s">
        <v>1812</v>
      </c>
      <c r="L900">
        <f>ROUNDUP(IF(B900&gt;$D$4,0,($D$4-B900+1)/365),0)</f>
        <v>0</v>
      </c>
      <c r="M900">
        <f>ROUNDUP(IF(B900&gt;$D$5,0,($D$5-B900+1)/365),0)</f>
        <v>0</v>
      </c>
      <c r="N900" s="28">
        <f>IF(OR(L900=1,M900=1),IF(B900+364&lt;=$D$5,(B900+364-$D$4+1)/365,IF(B900&gt;$D$4,($D$5-B900+1)/365,$D$6/365)),0)</f>
        <v>0</v>
      </c>
      <c r="O900" s="28">
        <f>'Data &amp; Parameter'!$E$16*'Data &amp; Parameter'!$E$17*('Data &amp; Parameter'!$E$18+'Data &amp; Parameter'!$E$19)*'Data &amp; Parameter'!$E$20*'Data &amp; Parameter'!$E$37*N900</f>
        <v>0</v>
      </c>
      <c r="P900">
        <f>ROUNDUP(IF(D900&gt;$D$4,0,($D$4-D900+1)/365),0)</f>
        <v>0</v>
      </c>
      <c r="Q900">
        <f>ROUNDUP(IF(D900&gt;$D$5,0,($D$5-D900+1)/365),0)</f>
        <v>0</v>
      </c>
      <c r="R900" s="28">
        <f>IF(OR(P900=1,Q900=1),IF(D900+364&lt;=$D$5,(D900+364-$D$4+1)/365,IF(D900&gt;$D$4,($D$5-D900+1)/365,$D$6/365)),0)</f>
        <v>0</v>
      </c>
      <c r="S900" s="28">
        <f>'Data &amp; Parameter'!$E$16*'Data &amp; Parameter'!$E$17*('Data &amp; Parameter'!$E$18+'Data &amp; Parameter'!$E$19)*'Data &amp; Parameter'!$E$20*'Data &amp; Parameter'!$E$37*R900</f>
        <v>0</v>
      </c>
      <c r="T900" s="28">
        <f t="shared" si="13"/>
        <v>0</v>
      </c>
    </row>
    <row r="901" spans="1:20" ht="15.75" customHeight="1" x14ac:dyDescent="0.35">
      <c r="A901">
        <v>894</v>
      </c>
      <c r="B901" s="76">
        <v>44235</v>
      </c>
      <c r="C901" s="1" t="s">
        <v>2947</v>
      </c>
      <c r="D901" s="76">
        <v>44235</v>
      </c>
      <c r="E901" s="1" t="s">
        <v>2948</v>
      </c>
      <c r="F901" s="1" t="s">
        <v>2949</v>
      </c>
      <c r="G901" s="1" t="s">
        <v>123</v>
      </c>
      <c r="H901" s="1" t="s">
        <v>124</v>
      </c>
      <c r="I901" s="1" t="s">
        <v>125</v>
      </c>
      <c r="J901" s="1" t="s">
        <v>1812</v>
      </c>
      <c r="K901" s="1" t="s">
        <v>1812</v>
      </c>
      <c r="L901">
        <f>ROUNDUP(IF(B901&gt;$D$4,0,($D$4-B901+1)/365),0)</f>
        <v>0</v>
      </c>
      <c r="M901">
        <f>ROUNDUP(IF(B901&gt;$D$5,0,($D$5-B901+1)/365),0)</f>
        <v>0</v>
      </c>
      <c r="N901" s="28">
        <f>IF(OR(L901=1,M901=1),IF(B901+364&lt;=$D$5,(B901+364-$D$4+1)/365,IF(B901&gt;$D$4,($D$5-B901+1)/365,$D$6/365)),0)</f>
        <v>0</v>
      </c>
      <c r="O901" s="28">
        <f>'Data &amp; Parameter'!$E$16*'Data &amp; Parameter'!$E$17*('Data &amp; Parameter'!$E$18+'Data &amp; Parameter'!$E$19)*'Data &amp; Parameter'!$E$20*'Data &amp; Parameter'!$E$37*N901</f>
        <v>0</v>
      </c>
      <c r="P901">
        <f>ROUNDUP(IF(D901&gt;$D$4,0,($D$4-D901+1)/365),0)</f>
        <v>0</v>
      </c>
      <c r="Q901">
        <f>ROUNDUP(IF(D901&gt;$D$5,0,($D$5-D901+1)/365),0)</f>
        <v>0</v>
      </c>
      <c r="R901" s="28">
        <f>IF(OR(P901=1,Q901=1),IF(D901+364&lt;=$D$5,(D901+364-$D$4+1)/365,IF(D901&gt;$D$4,($D$5-D901+1)/365,$D$6/365)),0)</f>
        <v>0</v>
      </c>
      <c r="S901" s="28">
        <f>'Data &amp; Parameter'!$E$16*'Data &amp; Parameter'!$E$17*('Data &amp; Parameter'!$E$18+'Data &amp; Parameter'!$E$19)*'Data &amp; Parameter'!$E$20*'Data &amp; Parameter'!$E$37*R901</f>
        <v>0</v>
      </c>
      <c r="T901" s="28">
        <f t="shared" si="13"/>
        <v>0</v>
      </c>
    </row>
    <row r="902" spans="1:20" ht="15.75" customHeight="1" x14ac:dyDescent="0.35">
      <c r="A902">
        <v>895</v>
      </c>
      <c r="B902" s="76">
        <v>44235</v>
      </c>
      <c r="C902" s="1" t="s">
        <v>2950</v>
      </c>
      <c r="D902" s="76">
        <v>44235</v>
      </c>
      <c r="E902" s="1" t="s">
        <v>2951</v>
      </c>
      <c r="F902" s="1" t="s">
        <v>2952</v>
      </c>
      <c r="G902" s="1" t="s">
        <v>123</v>
      </c>
      <c r="H902" s="1" t="s">
        <v>124</v>
      </c>
      <c r="I902" s="1" t="s">
        <v>125</v>
      </c>
      <c r="J902" s="1" t="s">
        <v>1812</v>
      </c>
      <c r="K902" s="1" t="s">
        <v>1812</v>
      </c>
      <c r="L902">
        <f>ROUNDUP(IF(B902&gt;$D$4,0,($D$4-B902+1)/365),0)</f>
        <v>0</v>
      </c>
      <c r="M902">
        <f>ROUNDUP(IF(B902&gt;$D$5,0,($D$5-B902+1)/365),0)</f>
        <v>0</v>
      </c>
      <c r="N902" s="28">
        <f>IF(OR(L902=1,M902=1),IF(B902+364&lt;=$D$5,(B902+364-$D$4+1)/365,IF(B902&gt;$D$4,($D$5-B902+1)/365,$D$6/365)),0)</f>
        <v>0</v>
      </c>
      <c r="O902" s="28">
        <f>'Data &amp; Parameter'!$E$16*'Data &amp; Parameter'!$E$17*('Data &amp; Parameter'!$E$18+'Data &amp; Parameter'!$E$19)*'Data &amp; Parameter'!$E$20*'Data &amp; Parameter'!$E$37*N902</f>
        <v>0</v>
      </c>
      <c r="P902">
        <f>ROUNDUP(IF(D902&gt;$D$4,0,($D$4-D902+1)/365),0)</f>
        <v>0</v>
      </c>
      <c r="Q902">
        <f>ROUNDUP(IF(D902&gt;$D$5,0,($D$5-D902+1)/365),0)</f>
        <v>0</v>
      </c>
      <c r="R902" s="28">
        <f>IF(OR(P902=1,Q902=1),IF(D902+364&lt;=$D$5,(D902+364-$D$4+1)/365,IF(D902&gt;$D$4,($D$5-D902+1)/365,$D$6/365)),0)</f>
        <v>0</v>
      </c>
      <c r="S902" s="28">
        <f>'Data &amp; Parameter'!$E$16*'Data &amp; Parameter'!$E$17*('Data &amp; Parameter'!$E$18+'Data &amp; Parameter'!$E$19)*'Data &amp; Parameter'!$E$20*'Data &amp; Parameter'!$E$37*R902</f>
        <v>0</v>
      </c>
      <c r="T902" s="28">
        <f t="shared" si="13"/>
        <v>0</v>
      </c>
    </row>
    <row r="903" spans="1:20" ht="15.75" customHeight="1" x14ac:dyDescent="0.35">
      <c r="A903">
        <v>896</v>
      </c>
      <c r="B903" s="76">
        <v>44235</v>
      </c>
      <c r="C903" s="1" t="s">
        <v>2953</v>
      </c>
      <c r="D903" s="76">
        <v>44235</v>
      </c>
      <c r="E903" s="1" t="s">
        <v>2954</v>
      </c>
      <c r="F903" s="1" t="s">
        <v>2955</v>
      </c>
      <c r="G903" s="1" t="s">
        <v>123</v>
      </c>
      <c r="H903" s="1" t="s">
        <v>124</v>
      </c>
      <c r="I903" s="1" t="s">
        <v>125</v>
      </c>
      <c r="J903" s="1" t="s">
        <v>1812</v>
      </c>
      <c r="K903" s="1" t="s">
        <v>1812</v>
      </c>
      <c r="L903">
        <f>ROUNDUP(IF(B903&gt;$D$4,0,($D$4-B903+1)/365),0)</f>
        <v>0</v>
      </c>
      <c r="M903">
        <f>ROUNDUP(IF(B903&gt;$D$5,0,($D$5-B903+1)/365),0)</f>
        <v>0</v>
      </c>
      <c r="N903" s="28">
        <f>IF(OR(L903=1,M903=1),IF(B903+364&lt;=$D$5,(B903+364-$D$4+1)/365,IF(B903&gt;$D$4,($D$5-B903+1)/365,$D$6/365)),0)</f>
        <v>0</v>
      </c>
      <c r="O903" s="28">
        <f>'Data &amp; Parameter'!$E$16*'Data &amp; Parameter'!$E$17*('Data &amp; Parameter'!$E$18+'Data &amp; Parameter'!$E$19)*'Data &amp; Parameter'!$E$20*'Data &amp; Parameter'!$E$37*N903</f>
        <v>0</v>
      </c>
      <c r="P903">
        <f>ROUNDUP(IF(D903&gt;$D$4,0,($D$4-D903+1)/365),0)</f>
        <v>0</v>
      </c>
      <c r="Q903">
        <f>ROUNDUP(IF(D903&gt;$D$5,0,($D$5-D903+1)/365),0)</f>
        <v>0</v>
      </c>
      <c r="R903" s="28">
        <f>IF(OR(P903=1,Q903=1),IF(D903+364&lt;=$D$5,(D903+364-$D$4+1)/365,IF(D903&gt;$D$4,($D$5-D903+1)/365,$D$6/365)),0)</f>
        <v>0</v>
      </c>
      <c r="S903" s="28">
        <f>'Data &amp; Parameter'!$E$16*'Data &amp; Parameter'!$E$17*('Data &amp; Parameter'!$E$18+'Data &amp; Parameter'!$E$19)*'Data &amp; Parameter'!$E$20*'Data &amp; Parameter'!$E$37*R903</f>
        <v>0</v>
      </c>
      <c r="T903" s="28">
        <f t="shared" si="13"/>
        <v>0</v>
      </c>
    </row>
    <row r="904" spans="1:20" ht="15.75" customHeight="1" x14ac:dyDescent="0.35">
      <c r="A904">
        <v>897</v>
      </c>
      <c r="B904" s="76">
        <v>44235</v>
      </c>
      <c r="C904" s="1" t="s">
        <v>2956</v>
      </c>
      <c r="D904" s="76">
        <v>44235</v>
      </c>
      <c r="E904" s="1" t="s">
        <v>2957</v>
      </c>
      <c r="F904" s="1" t="s">
        <v>2958</v>
      </c>
      <c r="G904" s="1" t="s">
        <v>123</v>
      </c>
      <c r="H904" s="1" t="s">
        <v>124</v>
      </c>
      <c r="I904" s="1" t="s">
        <v>125</v>
      </c>
      <c r="J904" s="1" t="s">
        <v>1812</v>
      </c>
      <c r="K904" s="1" t="s">
        <v>1812</v>
      </c>
      <c r="L904">
        <f>ROUNDUP(IF(B904&gt;$D$4,0,($D$4-B904+1)/365),0)</f>
        <v>0</v>
      </c>
      <c r="M904">
        <f>ROUNDUP(IF(B904&gt;$D$5,0,($D$5-B904+1)/365),0)</f>
        <v>0</v>
      </c>
      <c r="N904" s="28">
        <f>IF(OR(L904=1,M904=1),IF(B904+364&lt;=$D$5,(B904+364-$D$4+1)/365,IF(B904&gt;$D$4,($D$5-B904+1)/365,$D$6/365)),0)</f>
        <v>0</v>
      </c>
      <c r="O904" s="28">
        <f>'Data &amp; Parameter'!$E$16*'Data &amp; Parameter'!$E$17*('Data &amp; Parameter'!$E$18+'Data &amp; Parameter'!$E$19)*'Data &amp; Parameter'!$E$20*'Data &amp; Parameter'!$E$37*N904</f>
        <v>0</v>
      </c>
      <c r="P904">
        <f>ROUNDUP(IF(D904&gt;$D$4,0,($D$4-D904+1)/365),0)</f>
        <v>0</v>
      </c>
      <c r="Q904">
        <f>ROUNDUP(IF(D904&gt;$D$5,0,($D$5-D904+1)/365),0)</f>
        <v>0</v>
      </c>
      <c r="R904" s="28">
        <f>IF(OR(P904=1,Q904=1),IF(D904+364&lt;=$D$5,(D904+364-$D$4+1)/365,IF(D904&gt;$D$4,($D$5-D904+1)/365,$D$6/365)),0)</f>
        <v>0</v>
      </c>
      <c r="S904" s="28">
        <f>'Data &amp; Parameter'!$E$16*'Data &amp; Parameter'!$E$17*('Data &amp; Parameter'!$E$18+'Data &amp; Parameter'!$E$19)*'Data &amp; Parameter'!$E$20*'Data &amp; Parameter'!$E$37*R904</f>
        <v>0</v>
      </c>
      <c r="T904" s="28">
        <f t="shared" si="13"/>
        <v>0</v>
      </c>
    </row>
    <row r="905" spans="1:20" ht="15.75" customHeight="1" x14ac:dyDescent="0.35">
      <c r="A905">
        <v>898</v>
      </c>
      <c r="B905" s="76">
        <v>44235</v>
      </c>
      <c r="C905" s="1" t="s">
        <v>2959</v>
      </c>
      <c r="D905" s="76">
        <v>44235</v>
      </c>
      <c r="E905" s="1" t="s">
        <v>2960</v>
      </c>
      <c r="F905" s="1" t="s">
        <v>2961</v>
      </c>
      <c r="G905" s="1" t="s">
        <v>123</v>
      </c>
      <c r="H905" s="1" t="s">
        <v>124</v>
      </c>
      <c r="I905" s="1" t="s">
        <v>125</v>
      </c>
      <c r="J905" s="1" t="s">
        <v>1812</v>
      </c>
      <c r="K905" s="1" t="s">
        <v>1812</v>
      </c>
      <c r="L905">
        <f>ROUNDUP(IF(B905&gt;$D$4,0,($D$4-B905+1)/365),0)</f>
        <v>0</v>
      </c>
      <c r="M905">
        <f>ROUNDUP(IF(B905&gt;$D$5,0,($D$5-B905+1)/365),0)</f>
        <v>0</v>
      </c>
      <c r="N905" s="28">
        <f>IF(OR(L905=1,M905=1),IF(B905+364&lt;=$D$5,(B905+364-$D$4+1)/365,IF(B905&gt;$D$4,($D$5-B905+1)/365,$D$6/365)),0)</f>
        <v>0</v>
      </c>
      <c r="O905" s="28">
        <f>'Data &amp; Parameter'!$E$16*'Data &amp; Parameter'!$E$17*('Data &amp; Parameter'!$E$18+'Data &amp; Parameter'!$E$19)*'Data &amp; Parameter'!$E$20*'Data &amp; Parameter'!$E$37*N905</f>
        <v>0</v>
      </c>
      <c r="P905">
        <f>ROUNDUP(IF(D905&gt;$D$4,0,($D$4-D905+1)/365),0)</f>
        <v>0</v>
      </c>
      <c r="Q905">
        <f>ROUNDUP(IF(D905&gt;$D$5,0,($D$5-D905+1)/365),0)</f>
        <v>0</v>
      </c>
      <c r="R905" s="28">
        <f>IF(OR(P905=1,Q905=1),IF(D905+364&lt;=$D$5,(D905+364-$D$4+1)/365,IF(D905&gt;$D$4,($D$5-D905+1)/365,$D$6/365)),0)</f>
        <v>0</v>
      </c>
      <c r="S905" s="28">
        <f>'Data &amp; Parameter'!$E$16*'Data &amp; Parameter'!$E$17*('Data &amp; Parameter'!$E$18+'Data &amp; Parameter'!$E$19)*'Data &amp; Parameter'!$E$20*'Data &amp; Parameter'!$E$37*R905</f>
        <v>0</v>
      </c>
      <c r="T905" s="28">
        <f t="shared" ref="T905:T968" si="14">O905+S905</f>
        <v>0</v>
      </c>
    </row>
    <row r="906" spans="1:20" ht="15.75" customHeight="1" x14ac:dyDescent="0.35">
      <c r="A906">
        <v>899</v>
      </c>
      <c r="B906" s="76">
        <v>44235</v>
      </c>
      <c r="C906" s="1" t="s">
        <v>2962</v>
      </c>
      <c r="D906" s="76">
        <v>44235</v>
      </c>
      <c r="E906" s="1" t="s">
        <v>2963</v>
      </c>
      <c r="F906" s="1" t="s">
        <v>2964</v>
      </c>
      <c r="G906" s="1" t="s">
        <v>123</v>
      </c>
      <c r="H906" s="1" t="s">
        <v>124</v>
      </c>
      <c r="I906" s="1" t="s">
        <v>125</v>
      </c>
      <c r="J906" s="1" t="s">
        <v>1812</v>
      </c>
      <c r="K906" s="1" t="s">
        <v>1812</v>
      </c>
      <c r="L906">
        <f>ROUNDUP(IF(B906&gt;$D$4,0,($D$4-B906+1)/365),0)</f>
        <v>0</v>
      </c>
      <c r="M906">
        <f>ROUNDUP(IF(B906&gt;$D$5,0,($D$5-B906+1)/365),0)</f>
        <v>0</v>
      </c>
      <c r="N906" s="28">
        <f>IF(OR(L906=1,M906=1),IF(B906+364&lt;=$D$5,(B906+364-$D$4+1)/365,IF(B906&gt;$D$4,($D$5-B906+1)/365,$D$6/365)),0)</f>
        <v>0</v>
      </c>
      <c r="O906" s="28">
        <f>'Data &amp; Parameter'!$E$16*'Data &amp; Parameter'!$E$17*('Data &amp; Parameter'!$E$18+'Data &amp; Parameter'!$E$19)*'Data &amp; Parameter'!$E$20*'Data &amp; Parameter'!$E$37*N906</f>
        <v>0</v>
      </c>
      <c r="P906">
        <f>ROUNDUP(IF(D906&gt;$D$4,0,($D$4-D906+1)/365),0)</f>
        <v>0</v>
      </c>
      <c r="Q906">
        <f>ROUNDUP(IF(D906&gt;$D$5,0,($D$5-D906+1)/365),0)</f>
        <v>0</v>
      </c>
      <c r="R906" s="28">
        <f>IF(OR(P906=1,Q906=1),IF(D906+364&lt;=$D$5,(D906+364-$D$4+1)/365,IF(D906&gt;$D$4,($D$5-D906+1)/365,$D$6/365)),0)</f>
        <v>0</v>
      </c>
      <c r="S906" s="28">
        <f>'Data &amp; Parameter'!$E$16*'Data &amp; Parameter'!$E$17*('Data &amp; Parameter'!$E$18+'Data &amp; Parameter'!$E$19)*'Data &amp; Parameter'!$E$20*'Data &amp; Parameter'!$E$37*R906</f>
        <v>0</v>
      </c>
      <c r="T906" s="28">
        <f t="shared" si="14"/>
        <v>0</v>
      </c>
    </row>
    <row r="907" spans="1:20" ht="15.75" customHeight="1" x14ac:dyDescent="0.35">
      <c r="A907">
        <v>900</v>
      </c>
      <c r="B907" s="76">
        <v>44235</v>
      </c>
      <c r="C907" s="1" t="s">
        <v>2965</v>
      </c>
      <c r="D907" s="76">
        <v>44235</v>
      </c>
      <c r="E907" s="1" t="s">
        <v>2966</v>
      </c>
      <c r="F907" s="1" t="s">
        <v>2967</v>
      </c>
      <c r="G907" s="1" t="s">
        <v>123</v>
      </c>
      <c r="H907" s="1" t="s">
        <v>124</v>
      </c>
      <c r="I907" s="1" t="s">
        <v>125</v>
      </c>
      <c r="J907" s="1" t="s">
        <v>1812</v>
      </c>
      <c r="K907" s="1" t="s">
        <v>1812</v>
      </c>
      <c r="L907">
        <f>ROUNDUP(IF(B907&gt;$D$4,0,($D$4-B907+1)/365),0)</f>
        <v>0</v>
      </c>
      <c r="M907">
        <f>ROUNDUP(IF(B907&gt;$D$5,0,($D$5-B907+1)/365),0)</f>
        <v>0</v>
      </c>
      <c r="N907" s="28">
        <f>IF(OR(L907=1,M907=1),IF(B907+364&lt;=$D$5,(B907+364-$D$4+1)/365,IF(B907&gt;$D$4,($D$5-B907+1)/365,$D$6/365)),0)</f>
        <v>0</v>
      </c>
      <c r="O907" s="28">
        <f>'Data &amp; Parameter'!$E$16*'Data &amp; Parameter'!$E$17*('Data &amp; Parameter'!$E$18+'Data &amp; Parameter'!$E$19)*'Data &amp; Parameter'!$E$20*'Data &amp; Parameter'!$E$37*N907</f>
        <v>0</v>
      </c>
      <c r="P907">
        <f>ROUNDUP(IF(D907&gt;$D$4,0,($D$4-D907+1)/365),0)</f>
        <v>0</v>
      </c>
      <c r="Q907">
        <f>ROUNDUP(IF(D907&gt;$D$5,0,($D$5-D907+1)/365),0)</f>
        <v>0</v>
      </c>
      <c r="R907" s="28">
        <f>IF(OR(P907=1,Q907=1),IF(D907+364&lt;=$D$5,(D907+364-$D$4+1)/365,IF(D907&gt;$D$4,($D$5-D907+1)/365,$D$6/365)),0)</f>
        <v>0</v>
      </c>
      <c r="S907" s="28">
        <f>'Data &amp; Parameter'!$E$16*'Data &amp; Parameter'!$E$17*('Data &amp; Parameter'!$E$18+'Data &amp; Parameter'!$E$19)*'Data &amp; Parameter'!$E$20*'Data &amp; Parameter'!$E$37*R907</f>
        <v>0</v>
      </c>
      <c r="T907" s="28">
        <f t="shared" si="14"/>
        <v>0</v>
      </c>
    </row>
    <row r="908" spans="1:20" ht="15.75" customHeight="1" x14ac:dyDescent="0.35">
      <c r="A908">
        <v>901</v>
      </c>
      <c r="B908" s="76">
        <v>44235</v>
      </c>
      <c r="C908" s="1" t="s">
        <v>2968</v>
      </c>
      <c r="D908" s="76">
        <v>44235</v>
      </c>
      <c r="E908" s="1" t="s">
        <v>2969</v>
      </c>
      <c r="F908" s="1" t="s">
        <v>2970</v>
      </c>
      <c r="G908" s="1" t="s">
        <v>123</v>
      </c>
      <c r="H908" s="1" t="s">
        <v>124</v>
      </c>
      <c r="I908" s="1" t="s">
        <v>125</v>
      </c>
      <c r="J908" s="1" t="s">
        <v>1812</v>
      </c>
      <c r="K908" s="1" t="s">
        <v>1812</v>
      </c>
      <c r="L908">
        <f>ROUNDUP(IF(B908&gt;$D$4,0,($D$4-B908+1)/365),0)</f>
        <v>0</v>
      </c>
      <c r="M908">
        <f>ROUNDUP(IF(B908&gt;$D$5,0,($D$5-B908+1)/365),0)</f>
        <v>0</v>
      </c>
      <c r="N908" s="28">
        <f>IF(OR(L908=1,M908=1),IF(B908+364&lt;=$D$5,(B908+364-$D$4+1)/365,IF(B908&gt;$D$4,($D$5-B908+1)/365,$D$6/365)),0)</f>
        <v>0</v>
      </c>
      <c r="O908" s="28">
        <f>'Data &amp; Parameter'!$E$16*'Data &amp; Parameter'!$E$17*('Data &amp; Parameter'!$E$18+'Data &amp; Parameter'!$E$19)*'Data &amp; Parameter'!$E$20*'Data &amp; Parameter'!$E$37*N908</f>
        <v>0</v>
      </c>
      <c r="P908">
        <f>ROUNDUP(IF(D908&gt;$D$4,0,($D$4-D908+1)/365),0)</f>
        <v>0</v>
      </c>
      <c r="Q908">
        <f>ROUNDUP(IF(D908&gt;$D$5,0,($D$5-D908+1)/365),0)</f>
        <v>0</v>
      </c>
      <c r="R908" s="28">
        <f>IF(OR(P908=1,Q908=1),IF(D908+364&lt;=$D$5,(D908+364-$D$4+1)/365,IF(D908&gt;$D$4,($D$5-D908+1)/365,$D$6/365)),0)</f>
        <v>0</v>
      </c>
      <c r="S908" s="28">
        <f>'Data &amp; Parameter'!$E$16*'Data &amp; Parameter'!$E$17*('Data &amp; Parameter'!$E$18+'Data &amp; Parameter'!$E$19)*'Data &amp; Parameter'!$E$20*'Data &amp; Parameter'!$E$37*R908</f>
        <v>0</v>
      </c>
      <c r="T908" s="28">
        <f t="shared" si="14"/>
        <v>0</v>
      </c>
    </row>
    <row r="909" spans="1:20" ht="15.75" customHeight="1" x14ac:dyDescent="0.35">
      <c r="A909">
        <v>902</v>
      </c>
      <c r="B909" s="76">
        <v>44235</v>
      </c>
      <c r="C909" s="1" t="s">
        <v>2971</v>
      </c>
      <c r="D909" s="76">
        <v>44235</v>
      </c>
      <c r="E909" s="1" t="s">
        <v>2972</v>
      </c>
      <c r="F909" s="1" t="s">
        <v>2973</v>
      </c>
      <c r="G909" s="1" t="s">
        <v>123</v>
      </c>
      <c r="H909" s="1" t="s">
        <v>124</v>
      </c>
      <c r="I909" s="1" t="s">
        <v>125</v>
      </c>
      <c r="J909" s="1" t="s">
        <v>1812</v>
      </c>
      <c r="K909" s="1" t="s">
        <v>1812</v>
      </c>
      <c r="L909">
        <f>ROUNDUP(IF(B909&gt;$D$4,0,($D$4-B909+1)/365),0)</f>
        <v>0</v>
      </c>
      <c r="M909">
        <f>ROUNDUP(IF(B909&gt;$D$5,0,($D$5-B909+1)/365),0)</f>
        <v>0</v>
      </c>
      <c r="N909" s="28">
        <f>IF(OR(L909=1,M909=1),IF(B909+364&lt;=$D$5,(B909+364-$D$4+1)/365,IF(B909&gt;$D$4,($D$5-B909+1)/365,$D$6/365)),0)</f>
        <v>0</v>
      </c>
      <c r="O909" s="28">
        <f>'Data &amp; Parameter'!$E$16*'Data &amp; Parameter'!$E$17*('Data &amp; Parameter'!$E$18+'Data &amp; Parameter'!$E$19)*'Data &amp; Parameter'!$E$20*'Data &amp; Parameter'!$E$37*N909</f>
        <v>0</v>
      </c>
      <c r="P909">
        <f>ROUNDUP(IF(D909&gt;$D$4,0,($D$4-D909+1)/365),0)</f>
        <v>0</v>
      </c>
      <c r="Q909">
        <f>ROUNDUP(IF(D909&gt;$D$5,0,($D$5-D909+1)/365),0)</f>
        <v>0</v>
      </c>
      <c r="R909" s="28">
        <f>IF(OR(P909=1,Q909=1),IF(D909+364&lt;=$D$5,(D909+364-$D$4+1)/365,IF(D909&gt;$D$4,($D$5-D909+1)/365,$D$6/365)),0)</f>
        <v>0</v>
      </c>
      <c r="S909" s="28">
        <f>'Data &amp; Parameter'!$E$16*'Data &amp; Parameter'!$E$17*('Data &amp; Parameter'!$E$18+'Data &amp; Parameter'!$E$19)*'Data &amp; Parameter'!$E$20*'Data &amp; Parameter'!$E$37*R909</f>
        <v>0</v>
      </c>
      <c r="T909" s="28">
        <f t="shared" si="14"/>
        <v>0</v>
      </c>
    </row>
    <row r="910" spans="1:20" ht="15.75" customHeight="1" x14ac:dyDescent="0.35">
      <c r="A910">
        <v>903</v>
      </c>
      <c r="B910" s="76">
        <v>44235</v>
      </c>
      <c r="C910" s="1" t="s">
        <v>2974</v>
      </c>
      <c r="D910" s="76">
        <v>44235</v>
      </c>
      <c r="E910" s="1" t="s">
        <v>2975</v>
      </c>
      <c r="F910" s="1" t="s">
        <v>2976</v>
      </c>
      <c r="G910" s="1" t="s">
        <v>123</v>
      </c>
      <c r="H910" s="1" t="s">
        <v>124</v>
      </c>
      <c r="I910" s="1" t="s">
        <v>125</v>
      </c>
      <c r="J910" s="1" t="s">
        <v>1812</v>
      </c>
      <c r="K910" s="1" t="s">
        <v>1812</v>
      </c>
      <c r="L910">
        <f>ROUNDUP(IF(B910&gt;$D$4,0,($D$4-B910+1)/365),0)</f>
        <v>0</v>
      </c>
      <c r="M910">
        <f>ROUNDUP(IF(B910&gt;$D$5,0,($D$5-B910+1)/365),0)</f>
        <v>0</v>
      </c>
      <c r="N910" s="28">
        <f>IF(OR(L910=1,M910=1),IF(B910+364&lt;=$D$5,(B910+364-$D$4+1)/365,IF(B910&gt;$D$4,($D$5-B910+1)/365,$D$6/365)),0)</f>
        <v>0</v>
      </c>
      <c r="O910" s="28">
        <f>'Data &amp; Parameter'!$E$16*'Data &amp; Parameter'!$E$17*('Data &amp; Parameter'!$E$18+'Data &amp; Parameter'!$E$19)*'Data &amp; Parameter'!$E$20*'Data &amp; Parameter'!$E$37*N910</f>
        <v>0</v>
      </c>
      <c r="P910">
        <f>ROUNDUP(IF(D910&gt;$D$4,0,($D$4-D910+1)/365),0)</f>
        <v>0</v>
      </c>
      <c r="Q910">
        <f>ROUNDUP(IF(D910&gt;$D$5,0,($D$5-D910+1)/365),0)</f>
        <v>0</v>
      </c>
      <c r="R910" s="28">
        <f>IF(OR(P910=1,Q910=1),IF(D910+364&lt;=$D$5,(D910+364-$D$4+1)/365,IF(D910&gt;$D$4,($D$5-D910+1)/365,$D$6/365)),0)</f>
        <v>0</v>
      </c>
      <c r="S910" s="28">
        <f>'Data &amp; Parameter'!$E$16*'Data &amp; Parameter'!$E$17*('Data &amp; Parameter'!$E$18+'Data &amp; Parameter'!$E$19)*'Data &amp; Parameter'!$E$20*'Data &amp; Parameter'!$E$37*R910</f>
        <v>0</v>
      </c>
      <c r="T910" s="28">
        <f t="shared" si="14"/>
        <v>0</v>
      </c>
    </row>
    <row r="911" spans="1:20" ht="15.75" customHeight="1" x14ac:dyDescent="0.35">
      <c r="A911">
        <v>904</v>
      </c>
      <c r="B911" s="76">
        <v>44235</v>
      </c>
      <c r="C911" s="1" t="s">
        <v>2977</v>
      </c>
      <c r="D911" s="76">
        <v>44235</v>
      </c>
      <c r="E911" s="1" t="s">
        <v>2978</v>
      </c>
      <c r="F911" s="1" t="s">
        <v>2979</v>
      </c>
      <c r="G911" s="1" t="s">
        <v>123</v>
      </c>
      <c r="H911" s="1" t="s">
        <v>124</v>
      </c>
      <c r="I911" s="1" t="s">
        <v>125</v>
      </c>
      <c r="J911" s="1" t="s">
        <v>1812</v>
      </c>
      <c r="K911" s="1" t="s">
        <v>1812</v>
      </c>
      <c r="L911">
        <f>ROUNDUP(IF(B911&gt;$D$4,0,($D$4-B911+1)/365),0)</f>
        <v>0</v>
      </c>
      <c r="M911">
        <f>ROUNDUP(IF(B911&gt;$D$5,0,($D$5-B911+1)/365),0)</f>
        <v>0</v>
      </c>
      <c r="N911" s="28">
        <f>IF(OR(L911=1,M911=1),IF(B911+364&lt;=$D$5,(B911+364-$D$4+1)/365,IF(B911&gt;$D$4,($D$5-B911+1)/365,$D$6/365)),0)</f>
        <v>0</v>
      </c>
      <c r="O911" s="28">
        <f>'Data &amp; Parameter'!$E$16*'Data &amp; Parameter'!$E$17*('Data &amp; Parameter'!$E$18+'Data &amp; Parameter'!$E$19)*'Data &amp; Parameter'!$E$20*'Data &amp; Parameter'!$E$37*N911</f>
        <v>0</v>
      </c>
      <c r="P911">
        <f>ROUNDUP(IF(D911&gt;$D$4,0,($D$4-D911+1)/365),0)</f>
        <v>0</v>
      </c>
      <c r="Q911">
        <f>ROUNDUP(IF(D911&gt;$D$5,0,($D$5-D911+1)/365),0)</f>
        <v>0</v>
      </c>
      <c r="R911" s="28">
        <f>IF(OR(P911=1,Q911=1),IF(D911+364&lt;=$D$5,(D911+364-$D$4+1)/365,IF(D911&gt;$D$4,($D$5-D911+1)/365,$D$6/365)),0)</f>
        <v>0</v>
      </c>
      <c r="S911" s="28">
        <f>'Data &amp; Parameter'!$E$16*'Data &amp; Parameter'!$E$17*('Data &amp; Parameter'!$E$18+'Data &amp; Parameter'!$E$19)*'Data &amp; Parameter'!$E$20*'Data &amp; Parameter'!$E$37*R911</f>
        <v>0</v>
      </c>
      <c r="T911" s="28">
        <f t="shared" si="14"/>
        <v>0</v>
      </c>
    </row>
    <row r="912" spans="1:20" ht="15.75" customHeight="1" x14ac:dyDescent="0.35">
      <c r="A912">
        <v>905</v>
      </c>
      <c r="B912" s="76">
        <v>44235</v>
      </c>
      <c r="C912" s="1" t="s">
        <v>2980</v>
      </c>
      <c r="D912" s="76">
        <v>44235</v>
      </c>
      <c r="E912" s="1" t="s">
        <v>2981</v>
      </c>
      <c r="F912" s="1" t="s">
        <v>2982</v>
      </c>
      <c r="G912" s="1" t="s">
        <v>123</v>
      </c>
      <c r="H912" s="1" t="s">
        <v>124</v>
      </c>
      <c r="I912" s="1" t="s">
        <v>125</v>
      </c>
      <c r="J912" s="1" t="s">
        <v>1812</v>
      </c>
      <c r="K912" s="1" t="s">
        <v>1812</v>
      </c>
      <c r="L912">
        <f>ROUNDUP(IF(B912&gt;$D$4,0,($D$4-B912+1)/365),0)</f>
        <v>0</v>
      </c>
      <c r="M912">
        <f>ROUNDUP(IF(B912&gt;$D$5,0,($D$5-B912+1)/365),0)</f>
        <v>0</v>
      </c>
      <c r="N912" s="28">
        <f>IF(OR(L912=1,M912=1),IF(B912+364&lt;=$D$5,(B912+364-$D$4+1)/365,IF(B912&gt;$D$4,($D$5-B912+1)/365,$D$6/365)),0)</f>
        <v>0</v>
      </c>
      <c r="O912" s="28">
        <f>'Data &amp; Parameter'!$E$16*'Data &amp; Parameter'!$E$17*('Data &amp; Parameter'!$E$18+'Data &amp; Parameter'!$E$19)*'Data &amp; Parameter'!$E$20*'Data &amp; Parameter'!$E$37*N912</f>
        <v>0</v>
      </c>
      <c r="P912">
        <f>ROUNDUP(IF(D912&gt;$D$4,0,($D$4-D912+1)/365),0)</f>
        <v>0</v>
      </c>
      <c r="Q912">
        <f>ROUNDUP(IF(D912&gt;$D$5,0,($D$5-D912+1)/365),0)</f>
        <v>0</v>
      </c>
      <c r="R912" s="28">
        <f>IF(OR(P912=1,Q912=1),IF(D912+364&lt;=$D$5,(D912+364-$D$4+1)/365,IF(D912&gt;$D$4,($D$5-D912+1)/365,$D$6/365)),0)</f>
        <v>0</v>
      </c>
      <c r="S912" s="28">
        <f>'Data &amp; Parameter'!$E$16*'Data &amp; Parameter'!$E$17*('Data &amp; Parameter'!$E$18+'Data &amp; Parameter'!$E$19)*'Data &amp; Parameter'!$E$20*'Data &amp; Parameter'!$E$37*R912</f>
        <v>0</v>
      </c>
      <c r="T912" s="28">
        <f t="shared" si="14"/>
        <v>0</v>
      </c>
    </row>
    <row r="913" spans="1:20" ht="15.75" customHeight="1" x14ac:dyDescent="0.35">
      <c r="A913">
        <v>906</v>
      </c>
      <c r="B913" s="76">
        <v>44235</v>
      </c>
      <c r="C913" s="1" t="s">
        <v>2983</v>
      </c>
      <c r="D913" s="76">
        <v>44235</v>
      </c>
      <c r="E913" s="1" t="s">
        <v>2984</v>
      </c>
      <c r="F913" s="1" t="s">
        <v>2985</v>
      </c>
      <c r="G913" s="1" t="s">
        <v>123</v>
      </c>
      <c r="H913" s="1" t="s">
        <v>124</v>
      </c>
      <c r="I913" s="1" t="s">
        <v>125</v>
      </c>
      <c r="J913" s="1" t="s">
        <v>1812</v>
      </c>
      <c r="K913" s="1" t="s">
        <v>1812</v>
      </c>
      <c r="L913">
        <f>ROUNDUP(IF(B913&gt;$D$4,0,($D$4-B913+1)/365),0)</f>
        <v>0</v>
      </c>
      <c r="M913">
        <f>ROUNDUP(IF(B913&gt;$D$5,0,($D$5-B913+1)/365),0)</f>
        <v>0</v>
      </c>
      <c r="N913" s="28">
        <f>IF(OR(L913=1,M913=1),IF(B913+364&lt;=$D$5,(B913+364-$D$4+1)/365,IF(B913&gt;$D$4,($D$5-B913+1)/365,$D$6/365)),0)</f>
        <v>0</v>
      </c>
      <c r="O913" s="28">
        <f>'Data &amp; Parameter'!$E$16*'Data &amp; Parameter'!$E$17*('Data &amp; Parameter'!$E$18+'Data &amp; Parameter'!$E$19)*'Data &amp; Parameter'!$E$20*'Data &amp; Parameter'!$E$37*N913</f>
        <v>0</v>
      </c>
      <c r="P913">
        <f>ROUNDUP(IF(D913&gt;$D$4,0,($D$4-D913+1)/365),0)</f>
        <v>0</v>
      </c>
      <c r="Q913">
        <f>ROUNDUP(IF(D913&gt;$D$5,0,($D$5-D913+1)/365),0)</f>
        <v>0</v>
      </c>
      <c r="R913" s="28">
        <f>IF(OR(P913=1,Q913=1),IF(D913+364&lt;=$D$5,(D913+364-$D$4+1)/365,IF(D913&gt;$D$4,($D$5-D913+1)/365,$D$6/365)),0)</f>
        <v>0</v>
      </c>
      <c r="S913" s="28">
        <f>'Data &amp; Parameter'!$E$16*'Data &amp; Parameter'!$E$17*('Data &amp; Parameter'!$E$18+'Data &amp; Parameter'!$E$19)*'Data &amp; Parameter'!$E$20*'Data &amp; Parameter'!$E$37*R913</f>
        <v>0</v>
      </c>
      <c r="T913" s="28">
        <f t="shared" si="14"/>
        <v>0</v>
      </c>
    </row>
    <row r="914" spans="1:20" ht="15.75" customHeight="1" x14ac:dyDescent="0.35">
      <c r="A914">
        <v>907</v>
      </c>
      <c r="B914" s="76">
        <v>44235</v>
      </c>
      <c r="C914" s="1" t="s">
        <v>2986</v>
      </c>
      <c r="D914" s="76">
        <v>44235</v>
      </c>
      <c r="E914" s="1" t="s">
        <v>2987</v>
      </c>
      <c r="F914" s="1" t="s">
        <v>2988</v>
      </c>
      <c r="G914" s="1" t="s">
        <v>123</v>
      </c>
      <c r="H914" s="1" t="s">
        <v>124</v>
      </c>
      <c r="I914" s="1" t="s">
        <v>125</v>
      </c>
      <c r="J914" s="1" t="s">
        <v>1812</v>
      </c>
      <c r="K914" s="1" t="s">
        <v>1812</v>
      </c>
      <c r="L914">
        <f>ROUNDUP(IF(B914&gt;$D$4,0,($D$4-B914+1)/365),0)</f>
        <v>0</v>
      </c>
      <c r="M914">
        <f>ROUNDUP(IF(B914&gt;$D$5,0,($D$5-B914+1)/365),0)</f>
        <v>0</v>
      </c>
      <c r="N914" s="28">
        <f>IF(OR(L914=1,M914=1),IF(B914+364&lt;=$D$5,(B914+364-$D$4+1)/365,IF(B914&gt;$D$4,($D$5-B914+1)/365,$D$6/365)),0)</f>
        <v>0</v>
      </c>
      <c r="O914" s="28">
        <f>'Data &amp; Parameter'!$E$16*'Data &amp; Parameter'!$E$17*('Data &amp; Parameter'!$E$18+'Data &amp; Parameter'!$E$19)*'Data &amp; Parameter'!$E$20*'Data &amp; Parameter'!$E$37*N914</f>
        <v>0</v>
      </c>
      <c r="P914">
        <f>ROUNDUP(IF(D914&gt;$D$4,0,($D$4-D914+1)/365),0)</f>
        <v>0</v>
      </c>
      <c r="Q914">
        <f>ROUNDUP(IF(D914&gt;$D$5,0,($D$5-D914+1)/365),0)</f>
        <v>0</v>
      </c>
      <c r="R914" s="28">
        <f>IF(OR(P914=1,Q914=1),IF(D914+364&lt;=$D$5,(D914+364-$D$4+1)/365,IF(D914&gt;$D$4,($D$5-D914+1)/365,$D$6/365)),0)</f>
        <v>0</v>
      </c>
      <c r="S914" s="28">
        <f>'Data &amp; Parameter'!$E$16*'Data &amp; Parameter'!$E$17*('Data &amp; Parameter'!$E$18+'Data &amp; Parameter'!$E$19)*'Data &amp; Parameter'!$E$20*'Data &amp; Parameter'!$E$37*R914</f>
        <v>0</v>
      </c>
      <c r="T914" s="28">
        <f t="shared" si="14"/>
        <v>0</v>
      </c>
    </row>
    <row r="915" spans="1:20" ht="15.75" customHeight="1" x14ac:dyDescent="0.35">
      <c r="A915">
        <v>908</v>
      </c>
      <c r="B915" s="76">
        <v>44235</v>
      </c>
      <c r="C915" s="1" t="s">
        <v>2989</v>
      </c>
      <c r="D915" s="76">
        <v>44235</v>
      </c>
      <c r="E915" s="1" t="s">
        <v>2990</v>
      </c>
      <c r="F915" s="1" t="s">
        <v>2991</v>
      </c>
      <c r="G915" s="1" t="s">
        <v>123</v>
      </c>
      <c r="H915" s="1" t="s">
        <v>124</v>
      </c>
      <c r="I915" s="1" t="s">
        <v>125</v>
      </c>
      <c r="J915" s="1" t="s">
        <v>1812</v>
      </c>
      <c r="K915" s="1" t="s">
        <v>1812</v>
      </c>
      <c r="L915">
        <f>ROUNDUP(IF(B915&gt;$D$4,0,($D$4-B915+1)/365),0)</f>
        <v>0</v>
      </c>
      <c r="M915">
        <f>ROUNDUP(IF(B915&gt;$D$5,0,($D$5-B915+1)/365),0)</f>
        <v>0</v>
      </c>
      <c r="N915" s="28">
        <f>IF(OR(L915=1,M915=1),IF(B915+364&lt;=$D$5,(B915+364-$D$4+1)/365,IF(B915&gt;$D$4,($D$5-B915+1)/365,$D$6/365)),0)</f>
        <v>0</v>
      </c>
      <c r="O915" s="28">
        <f>'Data &amp; Parameter'!$E$16*'Data &amp; Parameter'!$E$17*('Data &amp; Parameter'!$E$18+'Data &amp; Parameter'!$E$19)*'Data &amp; Parameter'!$E$20*'Data &amp; Parameter'!$E$37*N915</f>
        <v>0</v>
      </c>
      <c r="P915">
        <f>ROUNDUP(IF(D915&gt;$D$4,0,($D$4-D915+1)/365),0)</f>
        <v>0</v>
      </c>
      <c r="Q915">
        <f>ROUNDUP(IF(D915&gt;$D$5,0,($D$5-D915+1)/365),0)</f>
        <v>0</v>
      </c>
      <c r="R915" s="28">
        <f>IF(OR(P915=1,Q915=1),IF(D915+364&lt;=$D$5,(D915+364-$D$4+1)/365,IF(D915&gt;$D$4,($D$5-D915+1)/365,$D$6/365)),0)</f>
        <v>0</v>
      </c>
      <c r="S915" s="28">
        <f>'Data &amp; Parameter'!$E$16*'Data &amp; Parameter'!$E$17*('Data &amp; Parameter'!$E$18+'Data &amp; Parameter'!$E$19)*'Data &amp; Parameter'!$E$20*'Data &amp; Parameter'!$E$37*R915</f>
        <v>0</v>
      </c>
      <c r="T915" s="28">
        <f t="shared" si="14"/>
        <v>0</v>
      </c>
    </row>
    <row r="916" spans="1:20" ht="15.75" customHeight="1" x14ac:dyDescent="0.35">
      <c r="A916">
        <v>909</v>
      </c>
      <c r="B916" s="76">
        <v>44235</v>
      </c>
      <c r="C916" s="1" t="s">
        <v>2992</v>
      </c>
      <c r="D916" s="76">
        <v>44235</v>
      </c>
      <c r="E916" s="1" t="s">
        <v>2993</v>
      </c>
      <c r="F916" s="1" t="s">
        <v>2994</v>
      </c>
      <c r="G916" s="1" t="s">
        <v>123</v>
      </c>
      <c r="H916" s="1" t="s">
        <v>124</v>
      </c>
      <c r="I916" s="1" t="s">
        <v>125</v>
      </c>
      <c r="J916" s="1" t="s">
        <v>1812</v>
      </c>
      <c r="K916" s="1" t="s">
        <v>1812</v>
      </c>
      <c r="L916">
        <f>ROUNDUP(IF(B916&gt;$D$4,0,($D$4-B916+1)/365),0)</f>
        <v>0</v>
      </c>
      <c r="M916">
        <f>ROUNDUP(IF(B916&gt;$D$5,0,($D$5-B916+1)/365),0)</f>
        <v>0</v>
      </c>
      <c r="N916" s="28">
        <f>IF(OR(L916=1,M916=1),IF(B916+364&lt;=$D$5,(B916+364-$D$4+1)/365,IF(B916&gt;$D$4,($D$5-B916+1)/365,$D$6/365)),0)</f>
        <v>0</v>
      </c>
      <c r="O916" s="28">
        <f>'Data &amp; Parameter'!$E$16*'Data &amp; Parameter'!$E$17*('Data &amp; Parameter'!$E$18+'Data &amp; Parameter'!$E$19)*'Data &amp; Parameter'!$E$20*'Data &amp; Parameter'!$E$37*N916</f>
        <v>0</v>
      </c>
      <c r="P916">
        <f>ROUNDUP(IF(D916&gt;$D$4,0,($D$4-D916+1)/365),0)</f>
        <v>0</v>
      </c>
      <c r="Q916">
        <f>ROUNDUP(IF(D916&gt;$D$5,0,($D$5-D916+1)/365),0)</f>
        <v>0</v>
      </c>
      <c r="R916" s="28">
        <f>IF(OR(P916=1,Q916=1),IF(D916+364&lt;=$D$5,(D916+364-$D$4+1)/365,IF(D916&gt;$D$4,($D$5-D916+1)/365,$D$6/365)),0)</f>
        <v>0</v>
      </c>
      <c r="S916" s="28">
        <f>'Data &amp; Parameter'!$E$16*'Data &amp; Parameter'!$E$17*('Data &amp; Parameter'!$E$18+'Data &amp; Parameter'!$E$19)*'Data &amp; Parameter'!$E$20*'Data &amp; Parameter'!$E$37*R916</f>
        <v>0</v>
      </c>
      <c r="T916" s="28">
        <f t="shared" si="14"/>
        <v>0</v>
      </c>
    </row>
    <row r="917" spans="1:20" ht="15.75" customHeight="1" x14ac:dyDescent="0.35">
      <c r="A917">
        <v>910</v>
      </c>
      <c r="B917" s="76">
        <v>44235</v>
      </c>
      <c r="C917" s="1" t="s">
        <v>2995</v>
      </c>
      <c r="D917" s="76">
        <v>44235</v>
      </c>
      <c r="E917" s="1" t="s">
        <v>2996</v>
      </c>
      <c r="F917" s="1" t="s">
        <v>2997</v>
      </c>
      <c r="G917" s="1" t="s">
        <v>123</v>
      </c>
      <c r="H917" s="1" t="s">
        <v>124</v>
      </c>
      <c r="I917" s="1" t="s">
        <v>125</v>
      </c>
      <c r="J917" s="1" t="s">
        <v>1812</v>
      </c>
      <c r="K917" s="1" t="s">
        <v>1812</v>
      </c>
      <c r="L917">
        <f>ROUNDUP(IF(B917&gt;$D$4,0,($D$4-B917+1)/365),0)</f>
        <v>0</v>
      </c>
      <c r="M917">
        <f>ROUNDUP(IF(B917&gt;$D$5,0,($D$5-B917+1)/365),0)</f>
        <v>0</v>
      </c>
      <c r="N917" s="28">
        <f>IF(OR(L917=1,M917=1),IF(B917+364&lt;=$D$5,(B917+364-$D$4+1)/365,IF(B917&gt;$D$4,($D$5-B917+1)/365,$D$6/365)),0)</f>
        <v>0</v>
      </c>
      <c r="O917" s="28">
        <f>'Data &amp; Parameter'!$E$16*'Data &amp; Parameter'!$E$17*('Data &amp; Parameter'!$E$18+'Data &amp; Parameter'!$E$19)*'Data &amp; Parameter'!$E$20*'Data &amp; Parameter'!$E$37*N917</f>
        <v>0</v>
      </c>
      <c r="P917">
        <f>ROUNDUP(IF(D917&gt;$D$4,0,($D$4-D917+1)/365),0)</f>
        <v>0</v>
      </c>
      <c r="Q917">
        <f>ROUNDUP(IF(D917&gt;$D$5,0,($D$5-D917+1)/365),0)</f>
        <v>0</v>
      </c>
      <c r="R917" s="28">
        <f>IF(OR(P917=1,Q917=1),IF(D917+364&lt;=$D$5,(D917+364-$D$4+1)/365,IF(D917&gt;$D$4,($D$5-D917+1)/365,$D$6/365)),0)</f>
        <v>0</v>
      </c>
      <c r="S917" s="28">
        <f>'Data &amp; Parameter'!$E$16*'Data &amp; Parameter'!$E$17*('Data &amp; Parameter'!$E$18+'Data &amp; Parameter'!$E$19)*'Data &amp; Parameter'!$E$20*'Data &amp; Parameter'!$E$37*R917</f>
        <v>0</v>
      </c>
      <c r="T917" s="28">
        <f t="shared" si="14"/>
        <v>0</v>
      </c>
    </row>
    <row r="918" spans="1:20" ht="15.75" customHeight="1" x14ac:dyDescent="0.35">
      <c r="A918">
        <v>911</v>
      </c>
      <c r="B918" s="76">
        <v>44235</v>
      </c>
      <c r="C918" s="1" t="s">
        <v>2998</v>
      </c>
      <c r="D918" s="76">
        <v>44235</v>
      </c>
      <c r="E918" s="1" t="s">
        <v>2999</v>
      </c>
      <c r="F918" s="1" t="s">
        <v>3000</v>
      </c>
      <c r="G918" s="1" t="s">
        <v>123</v>
      </c>
      <c r="H918" s="1" t="s">
        <v>124</v>
      </c>
      <c r="I918" s="1" t="s">
        <v>125</v>
      </c>
      <c r="J918" s="1" t="s">
        <v>1812</v>
      </c>
      <c r="K918" s="1" t="s">
        <v>1812</v>
      </c>
      <c r="L918">
        <f>ROUNDUP(IF(B918&gt;$D$4,0,($D$4-B918+1)/365),0)</f>
        <v>0</v>
      </c>
      <c r="M918">
        <f>ROUNDUP(IF(B918&gt;$D$5,0,($D$5-B918+1)/365),0)</f>
        <v>0</v>
      </c>
      <c r="N918" s="28">
        <f>IF(OR(L918=1,M918=1),IF(B918+364&lt;=$D$5,(B918+364-$D$4+1)/365,IF(B918&gt;$D$4,($D$5-B918+1)/365,$D$6/365)),0)</f>
        <v>0</v>
      </c>
      <c r="O918" s="28">
        <f>'Data &amp; Parameter'!$E$16*'Data &amp; Parameter'!$E$17*('Data &amp; Parameter'!$E$18+'Data &amp; Parameter'!$E$19)*'Data &amp; Parameter'!$E$20*'Data &amp; Parameter'!$E$37*N918</f>
        <v>0</v>
      </c>
      <c r="P918">
        <f>ROUNDUP(IF(D918&gt;$D$4,0,($D$4-D918+1)/365),0)</f>
        <v>0</v>
      </c>
      <c r="Q918">
        <f>ROUNDUP(IF(D918&gt;$D$5,0,($D$5-D918+1)/365),0)</f>
        <v>0</v>
      </c>
      <c r="R918" s="28">
        <f>IF(OR(P918=1,Q918=1),IF(D918+364&lt;=$D$5,(D918+364-$D$4+1)/365,IF(D918&gt;$D$4,($D$5-D918+1)/365,$D$6/365)),0)</f>
        <v>0</v>
      </c>
      <c r="S918" s="28">
        <f>'Data &amp; Parameter'!$E$16*'Data &amp; Parameter'!$E$17*('Data &amp; Parameter'!$E$18+'Data &amp; Parameter'!$E$19)*'Data &amp; Parameter'!$E$20*'Data &amp; Parameter'!$E$37*R918</f>
        <v>0</v>
      </c>
      <c r="T918" s="28">
        <f t="shared" si="14"/>
        <v>0</v>
      </c>
    </row>
    <row r="919" spans="1:20" ht="15.75" customHeight="1" x14ac:dyDescent="0.35">
      <c r="A919">
        <v>912</v>
      </c>
      <c r="B919" s="76">
        <v>44235</v>
      </c>
      <c r="C919" s="1" t="s">
        <v>3001</v>
      </c>
      <c r="D919" s="76">
        <v>44235</v>
      </c>
      <c r="E919" s="1" t="s">
        <v>3002</v>
      </c>
      <c r="F919" s="1" t="s">
        <v>3003</v>
      </c>
      <c r="G919" s="1" t="s">
        <v>123</v>
      </c>
      <c r="H919" s="1" t="s">
        <v>124</v>
      </c>
      <c r="I919" s="1" t="s">
        <v>125</v>
      </c>
      <c r="J919" s="1" t="s">
        <v>1812</v>
      </c>
      <c r="K919" s="1" t="s">
        <v>1812</v>
      </c>
      <c r="L919">
        <f>ROUNDUP(IF(B919&gt;$D$4,0,($D$4-B919+1)/365),0)</f>
        <v>0</v>
      </c>
      <c r="M919">
        <f>ROUNDUP(IF(B919&gt;$D$5,0,($D$5-B919+1)/365),0)</f>
        <v>0</v>
      </c>
      <c r="N919" s="28">
        <f>IF(OR(L919=1,M919=1),IF(B919+364&lt;=$D$5,(B919+364-$D$4+1)/365,IF(B919&gt;$D$4,($D$5-B919+1)/365,$D$6/365)),0)</f>
        <v>0</v>
      </c>
      <c r="O919" s="28">
        <f>'Data &amp; Parameter'!$E$16*'Data &amp; Parameter'!$E$17*('Data &amp; Parameter'!$E$18+'Data &amp; Parameter'!$E$19)*'Data &amp; Parameter'!$E$20*'Data &amp; Parameter'!$E$37*N919</f>
        <v>0</v>
      </c>
      <c r="P919">
        <f>ROUNDUP(IF(D919&gt;$D$4,0,($D$4-D919+1)/365),0)</f>
        <v>0</v>
      </c>
      <c r="Q919">
        <f>ROUNDUP(IF(D919&gt;$D$5,0,($D$5-D919+1)/365),0)</f>
        <v>0</v>
      </c>
      <c r="R919" s="28">
        <f>IF(OR(P919=1,Q919=1),IF(D919+364&lt;=$D$5,(D919+364-$D$4+1)/365,IF(D919&gt;$D$4,($D$5-D919+1)/365,$D$6/365)),0)</f>
        <v>0</v>
      </c>
      <c r="S919" s="28">
        <f>'Data &amp; Parameter'!$E$16*'Data &amp; Parameter'!$E$17*('Data &amp; Parameter'!$E$18+'Data &amp; Parameter'!$E$19)*'Data &amp; Parameter'!$E$20*'Data &amp; Parameter'!$E$37*R919</f>
        <v>0</v>
      </c>
      <c r="T919" s="28">
        <f t="shared" si="14"/>
        <v>0</v>
      </c>
    </row>
    <row r="920" spans="1:20" ht="15.75" customHeight="1" x14ac:dyDescent="0.35">
      <c r="A920">
        <v>913</v>
      </c>
      <c r="B920" s="76">
        <v>44235</v>
      </c>
      <c r="C920" s="1" t="s">
        <v>3004</v>
      </c>
      <c r="D920" s="76">
        <v>44235</v>
      </c>
      <c r="E920" s="1" t="s">
        <v>3005</v>
      </c>
      <c r="F920" s="1" t="s">
        <v>3006</v>
      </c>
      <c r="G920" s="1" t="s">
        <v>123</v>
      </c>
      <c r="H920" s="1" t="s">
        <v>124</v>
      </c>
      <c r="I920" s="1" t="s">
        <v>125</v>
      </c>
      <c r="J920" s="1" t="s">
        <v>1812</v>
      </c>
      <c r="K920" s="1" t="s">
        <v>1812</v>
      </c>
      <c r="L920">
        <f>ROUNDUP(IF(B920&gt;$D$4,0,($D$4-B920+1)/365),0)</f>
        <v>0</v>
      </c>
      <c r="M920">
        <f>ROUNDUP(IF(B920&gt;$D$5,0,($D$5-B920+1)/365),0)</f>
        <v>0</v>
      </c>
      <c r="N920" s="28">
        <f>IF(OR(L920=1,M920=1),IF(B920+364&lt;=$D$5,(B920+364-$D$4+1)/365,IF(B920&gt;$D$4,($D$5-B920+1)/365,$D$6/365)),0)</f>
        <v>0</v>
      </c>
      <c r="O920" s="28">
        <f>'Data &amp; Parameter'!$E$16*'Data &amp; Parameter'!$E$17*('Data &amp; Parameter'!$E$18+'Data &amp; Parameter'!$E$19)*'Data &amp; Parameter'!$E$20*'Data &amp; Parameter'!$E$37*N920</f>
        <v>0</v>
      </c>
      <c r="P920">
        <f>ROUNDUP(IF(D920&gt;$D$4,0,($D$4-D920+1)/365),0)</f>
        <v>0</v>
      </c>
      <c r="Q920">
        <f>ROUNDUP(IF(D920&gt;$D$5,0,($D$5-D920+1)/365),0)</f>
        <v>0</v>
      </c>
      <c r="R920" s="28">
        <f>IF(OR(P920=1,Q920=1),IF(D920+364&lt;=$D$5,(D920+364-$D$4+1)/365,IF(D920&gt;$D$4,($D$5-D920+1)/365,$D$6/365)),0)</f>
        <v>0</v>
      </c>
      <c r="S920" s="28">
        <f>'Data &amp; Parameter'!$E$16*'Data &amp; Parameter'!$E$17*('Data &amp; Parameter'!$E$18+'Data &amp; Parameter'!$E$19)*'Data &amp; Parameter'!$E$20*'Data &amp; Parameter'!$E$37*R920</f>
        <v>0</v>
      </c>
      <c r="T920" s="28">
        <f t="shared" si="14"/>
        <v>0</v>
      </c>
    </row>
    <row r="921" spans="1:20" ht="15.75" customHeight="1" x14ac:dyDescent="0.35">
      <c r="A921">
        <v>914</v>
      </c>
      <c r="B921" s="76">
        <v>44235</v>
      </c>
      <c r="C921" s="1" t="s">
        <v>3007</v>
      </c>
      <c r="D921" s="76">
        <v>44235</v>
      </c>
      <c r="E921" s="1" t="s">
        <v>3008</v>
      </c>
      <c r="F921" s="1" t="s">
        <v>3009</v>
      </c>
      <c r="G921" s="1" t="s">
        <v>123</v>
      </c>
      <c r="H921" s="1" t="s">
        <v>124</v>
      </c>
      <c r="I921" s="1" t="s">
        <v>125</v>
      </c>
      <c r="J921" s="1" t="s">
        <v>1812</v>
      </c>
      <c r="K921" s="1" t="s">
        <v>1812</v>
      </c>
      <c r="L921">
        <f>ROUNDUP(IF(B921&gt;$D$4,0,($D$4-B921+1)/365),0)</f>
        <v>0</v>
      </c>
      <c r="M921">
        <f>ROUNDUP(IF(B921&gt;$D$5,0,($D$5-B921+1)/365),0)</f>
        <v>0</v>
      </c>
      <c r="N921" s="28">
        <f>IF(OR(L921=1,M921=1),IF(B921+364&lt;=$D$5,(B921+364-$D$4+1)/365,IF(B921&gt;$D$4,($D$5-B921+1)/365,$D$6/365)),0)</f>
        <v>0</v>
      </c>
      <c r="O921" s="28">
        <f>'Data &amp; Parameter'!$E$16*'Data &amp; Parameter'!$E$17*('Data &amp; Parameter'!$E$18+'Data &amp; Parameter'!$E$19)*'Data &amp; Parameter'!$E$20*'Data &amp; Parameter'!$E$37*N921</f>
        <v>0</v>
      </c>
      <c r="P921">
        <f>ROUNDUP(IF(D921&gt;$D$4,0,($D$4-D921+1)/365),0)</f>
        <v>0</v>
      </c>
      <c r="Q921">
        <f>ROUNDUP(IF(D921&gt;$D$5,0,($D$5-D921+1)/365),0)</f>
        <v>0</v>
      </c>
      <c r="R921" s="28">
        <f>IF(OR(P921=1,Q921=1),IF(D921+364&lt;=$D$5,(D921+364-$D$4+1)/365,IF(D921&gt;$D$4,($D$5-D921+1)/365,$D$6/365)),0)</f>
        <v>0</v>
      </c>
      <c r="S921" s="28">
        <f>'Data &amp; Parameter'!$E$16*'Data &amp; Parameter'!$E$17*('Data &amp; Parameter'!$E$18+'Data &amp; Parameter'!$E$19)*'Data &amp; Parameter'!$E$20*'Data &amp; Parameter'!$E$37*R921</f>
        <v>0</v>
      </c>
      <c r="T921" s="28">
        <f t="shared" si="14"/>
        <v>0</v>
      </c>
    </row>
    <row r="922" spans="1:20" ht="15.75" customHeight="1" x14ac:dyDescent="0.35">
      <c r="A922">
        <v>915</v>
      </c>
      <c r="B922" s="76">
        <v>44235</v>
      </c>
      <c r="C922" s="1" t="s">
        <v>3010</v>
      </c>
      <c r="D922" s="76">
        <v>44235</v>
      </c>
      <c r="E922" s="1" t="s">
        <v>3011</v>
      </c>
      <c r="F922" s="1" t="s">
        <v>3012</v>
      </c>
      <c r="G922" s="1" t="s">
        <v>123</v>
      </c>
      <c r="H922" s="1" t="s">
        <v>124</v>
      </c>
      <c r="I922" s="1" t="s">
        <v>125</v>
      </c>
      <c r="J922" s="1" t="s">
        <v>1812</v>
      </c>
      <c r="K922" s="1" t="s">
        <v>1812</v>
      </c>
      <c r="L922">
        <f>ROUNDUP(IF(B922&gt;$D$4,0,($D$4-B922+1)/365),0)</f>
        <v>0</v>
      </c>
      <c r="M922">
        <f>ROUNDUP(IF(B922&gt;$D$5,0,($D$5-B922+1)/365),0)</f>
        <v>0</v>
      </c>
      <c r="N922" s="28">
        <f>IF(OR(L922=1,M922=1),IF(B922+364&lt;=$D$5,(B922+364-$D$4+1)/365,IF(B922&gt;$D$4,($D$5-B922+1)/365,$D$6/365)),0)</f>
        <v>0</v>
      </c>
      <c r="O922" s="28">
        <f>'Data &amp; Parameter'!$E$16*'Data &amp; Parameter'!$E$17*('Data &amp; Parameter'!$E$18+'Data &amp; Parameter'!$E$19)*'Data &amp; Parameter'!$E$20*'Data &amp; Parameter'!$E$37*N922</f>
        <v>0</v>
      </c>
      <c r="P922">
        <f>ROUNDUP(IF(D922&gt;$D$4,0,($D$4-D922+1)/365),0)</f>
        <v>0</v>
      </c>
      <c r="Q922">
        <f>ROUNDUP(IF(D922&gt;$D$5,0,($D$5-D922+1)/365),0)</f>
        <v>0</v>
      </c>
      <c r="R922" s="28">
        <f>IF(OR(P922=1,Q922=1),IF(D922+364&lt;=$D$5,(D922+364-$D$4+1)/365,IF(D922&gt;$D$4,($D$5-D922+1)/365,$D$6/365)),0)</f>
        <v>0</v>
      </c>
      <c r="S922" s="28">
        <f>'Data &amp; Parameter'!$E$16*'Data &amp; Parameter'!$E$17*('Data &amp; Parameter'!$E$18+'Data &amp; Parameter'!$E$19)*'Data &amp; Parameter'!$E$20*'Data &amp; Parameter'!$E$37*R922</f>
        <v>0</v>
      </c>
      <c r="T922" s="28">
        <f t="shared" si="14"/>
        <v>0</v>
      </c>
    </row>
    <row r="923" spans="1:20" ht="15.75" customHeight="1" x14ac:dyDescent="0.35">
      <c r="A923">
        <v>916</v>
      </c>
      <c r="B923" s="76">
        <v>44235</v>
      </c>
      <c r="C923" s="1" t="s">
        <v>3013</v>
      </c>
      <c r="D923" s="76">
        <v>44235</v>
      </c>
      <c r="E923" s="1" t="s">
        <v>3014</v>
      </c>
      <c r="F923" s="1" t="s">
        <v>3015</v>
      </c>
      <c r="G923" s="1" t="s">
        <v>123</v>
      </c>
      <c r="H923" s="1" t="s">
        <v>124</v>
      </c>
      <c r="I923" s="1" t="s">
        <v>125</v>
      </c>
      <c r="J923" s="1" t="s">
        <v>1812</v>
      </c>
      <c r="K923" s="1" t="s">
        <v>1812</v>
      </c>
      <c r="L923">
        <f>ROUNDUP(IF(B923&gt;$D$4,0,($D$4-B923+1)/365),0)</f>
        <v>0</v>
      </c>
      <c r="M923">
        <f>ROUNDUP(IF(B923&gt;$D$5,0,($D$5-B923+1)/365),0)</f>
        <v>0</v>
      </c>
      <c r="N923" s="28">
        <f>IF(OR(L923=1,M923=1),IF(B923+364&lt;=$D$5,(B923+364-$D$4+1)/365,IF(B923&gt;$D$4,($D$5-B923+1)/365,$D$6/365)),0)</f>
        <v>0</v>
      </c>
      <c r="O923" s="28">
        <f>'Data &amp; Parameter'!$E$16*'Data &amp; Parameter'!$E$17*('Data &amp; Parameter'!$E$18+'Data &amp; Parameter'!$E$19)*'Data &amp; Parameter'!$E$20*'Data &amp; Parameter'!$E$37*N923</f>
        <v>0</v>
      </c>
      <c r="P923">
        <f>ROUNDUP(IF(D923&gt;$D$4,0,($D$4-D923+1)/365),0)</f>
        <v>0</v>
      </c>
      <c r="Q923">
        <f>ROUNDUP(IF(D923&gt;$D$5,0,($D$5-D923+1)/365),0)</f>
        <v>0</v>
      </c>
      <c r="R923" s="28">
        <f>IF(OR(P923=1,Q923=1),IF(D923+364&lt;=$D$5,(D923+364-$D$4+1)/365,IF(D923&gt;$D$4,($D$5-D923+1)/365,$D$6/365)),0)</f>
        <v>0</v>
      </c>
      <c r="S923" s="28">
        <f>'Data &amp; Parameter'!$E$16*'Data &amp; Parameter'!$E$17*('Data &amp; Parameter'!$E$18+'Data &amp; Parameter'!$E$19)*'Data &amp; Parameter'!$E$20*'Data &amp; Parameter'!$E$37*R923</f>
        <v>0</v>
      </c>
      <c r="T923" s="28">
        <f t="shared" si="14"/>
        <v>0</v>
      </c>
    </row>
    <row r="924" spans="1:20" ht="15.75" customHeight="1" x14ac:dyDescent="0.35">
      <c r="A924">
        <v>917</v>
      </c>
      <c r="B924" s="76">
        <v>44235</v>
      </c>
      <c r="C924" s="1" t="s">
        <v>3016</v>
      </c>
      <c r="D924" s="76">
        <v>44235</v>
      </c>
      <c r="E924" s="1" t="s">
        <v>3017</v>
      </c>
      <c r="F924" s="1" t="s">
        <v>3018</v>
      </c>
      <c r="G924" s="1" t="s">
        <v>123</v>
      </c>
      <c r="H924" s="1" t="s">
        <v>124</v>
      </c>
      <c r="I924" s="1" t="s">
        <v>125</v>
      </c>
      <c r="J924" s="1" t="s">
        <v>1812</v>
      </c>
      <c r="K924" s="1" t="s">
        <v>1812</v>
      </c>
      <c r="L924">
        <f>ROUNDUP(IF(B924&gt;$D$4,0,($D$4-B924+1)/365),0)</f>
        <v>0</v>
      </c>
      <c r="M924">
        <f>ROUNDUP(IF(B924&gt;$D$5,0,($D$5-B924+1)/365),0)</f>
        <v>0</v>
      </c>
      <c r="N924" s="28">
        <f>IF(OR(L924=1,M924=1),IF(B924+364&lt;=$D$5,(B924+364-$D$4+1)/365,IF(B924&gt;$D$4,($D$5-B924+1)/365,$D$6/365)),0)</f>
        <v>0</v>
      </c>
      <c r="O924" s="28">
        <f>'Data &amp; Parameter'!$E$16*'Data &amp; Parameter'!$E$17*('Data &amp; Parameter'!$E$18+'Data &amp; Parameter'!$E$19)*'Data &amp; Parameter'!$E$20*'Data &amp; Parameter'!$E$37*N924</f>
        <v>0</v>
      </c>
      <c r="P924">
        <f>ROUNDUP(IF(D924&gt;$D$4,0,($D$4-D924+1)/365),0)</f>
        <v>0</v>
      </c>
      <c r="Q924">
        <f>ROUNDUP(IF(D924&gt;$D$5,0,($D$5-D924+1)/365),0)</f>
        <v>0</v>
      </c>
      <c r="R924" s="28">
        <f>IF(OR(P924=1,Q924=1),IF(D924+364&lt;=$D$5,(D924+364-$D$4+1)/365,IF(D924&gt;$D$4,($D$5-D924+1)/365,$D$6/365)),0)</f>
        <v>0</v>
      </c>
      <c r="S924" s="28">
        <f>'Data &amp; Parameter'!$E$16*'Data &amp; Parameter'!$E$17*('Data &amp; Parameter'!$E$18+'Data &amp; Parameter'!$E$19)*'Data &amp; Parameter'!$E$20*'Data &amp; Parameter'!$E$37*R924</f>
        <v>0</v>
      </c>
      <c r="T924" s="28">
        <f t="shared" si="14"/>
        <v>0</v>
      </c>
    </row>
    <row r="925" spans="1:20" ht="15.75" customHeight="1" x14ac:dyDescent="0.35">
      <c r="A925">
        <v>918</v>
      </c>
      <c r="B925" s="76">
        <v>44235</v>
      </c>
      <c r="C925" s="1" t="s">
        <v>3019</v>
      </c>
      <c r="D925" s="76">
        <v>44235</v>
      </c>
      <c r="E925" s="1" t="s">
        <v>3020</v>
      </c>
      <c r="F925" s="1" t="s">
        <v>3021</v>
      </c>
      <c r="G925" s="1" t="s">
        <v>123</v>
      </c>
      <c r="H925" s="1" t="s">
        <v>124</v>
      </c>
      <c r="I925" s="1" t="s">
        <v>125</v>
      </c>
      <c r="J925" s="1" t="s">
        <v>1812</v>
      </c>
      <c r="K925" s="1" t="s">
        <v>1812</v>
      </c>
      <c r="L925">
        <f>ROUNDUP(IF(B925&gt;$D$4,0,($D$4-B925+1)/365),0)</f>
        <v>0</v>
      </c>
      <c r="M925">
        <f>ROUNDUP(IF(B925&gt;$D$5,0,($D$5-B925+1)/365),0)</f>
        <v>0</v>
      </c>
      <c r="N925" s="28">
        <f>IF(OR(L925=1,M925=1),IF(B925+364&lt;=$D$5,(B925+364-$D$4+1)/365,IF(B925&gt;$D$4,($D$5-B925+1)/365,$D$6/365)),0)</f>
        <v>0</v>
      </c>
      <c r="O925" s="28">
        <f>'Data &amp; Parameter'!$E$16*'Data &amp; Parameter'!$E$17*('Data &amp; Parameter'!$E$18+'Data &amp; Parameter'!$E$19)*'Data &amp; Parameter'!$E$20*'Data &amp; Parameter'!$E$37*N925</f>
        <v>0</v>
      </c>
      <c r="P925">
        <f>ROUNDUP(IF(D925&gt;$D$4,0,($D$4-D925+1)/365),0)</f>
        <v>0</v>
      </c>
      <c r="Q925">
        <f>ROUNDUP(IF(D925&gt;$D$5,0,($D$5-D925+1)/365),0)</f>
        <v>0</v>
      </c>
      <c r="R925" s="28">
        <f>IF(OR(P925=1,Q925=1),IF(D925+364&lt;=$D$5,(D925+364-$D$4+1)/365,IF(D925&gt;$D$4,($D$5-D925+1)/365,$D$6/365)),0)</f>
        <v>0</v>
      </c>
      <c r="S925" s="28">
        <f>'Data &amp; Parameter'!$E$16*'Data &amp; Parameter'!$E$17*('Data &amp; Parameter'!$E$18+'Data &amp; Parameter'!$E$19)*'Data &amp; Parameter'!$E$20*'Data &amp; Parameter'!$E$37*R925</f>
        <v>0</v>
      </c>
      <c r="T925" s="28">
        <f t="shared" si="14"/>
        <v>0</v>
      </c>
    </row>
    <row r="926" spans="1:20" ht="15.75" customHeight="1" x14ac:dyDescent="0.35">
      <c r="A926">
        <v>919</v>
      </c>
      <c r="B926" s="76">
        <v>44235</v>
      </c>
      <c r="C926" s="1" t="s">
        <v>3022</v>
      </c>
      <c r="D926" s="76">
        <v>44235</v>
      </c>
      <c r="E926" s="1" t="s">
        <v>3023</v>
      </c>
      <c r="F926" s="1" t="s">
        <v>3024</v>
      </c>
      <c r="G926" s="1" t="s">
        <v>123</v>
      </c>
      <c r="H926" s="1" t="s">
        <v>124</v>
      </c>
      <c r="I926" s="1" t="s">
        <v>125</v>
      </c>
      <c r="J926" s="1" t="s">
        <v>1812</v>
      </c>
      <c r="K926" s="1" t="s">
        <v>1812</v>
      </c>
      <c r="L926">
        <f>ROUNDUP(IF(B926&gt;$D$4,0,($D$4-B926+1)/365),0)</f>
        <v>0</v>
      </c>
      <c r="M926">
        <f>ROUNDUP(IF(B926&gt;$D$5,0,($D$5-B926+1)/365),0)</f>
        <v>0</v>
      </c>
      <c r="N926" s="28">
        <f>IF(OR(L926=1,M926=1),IF(B926+364&lt;=$D$5,(B926+364-$D$4+1)/365,IF(B926&gt;$D$4,($D$5-B926+1)/365,$D$6/365)),0)</f>
        <v>0</v>
      </c>
      <c r="O926" s="28">
        <f>'Data &amp; Parameter'!$E$16*'Data &amp; Parameter'!$E$17*('Data &amp; Parameter'!$E$18+'Data &amp; Parameter'!$E$19)*'Data &amp; Parameter'!$E$20*'Data &amp; Parameter'!$E$37*N926</f>
        <v>0</v>
      </c>
      <c r="P926">
        <f>ROUNDUP(IF(D926&gt;$D$4,0,($D$4-D926+1)/365),0)</f>
        <v>0</v>
      </c>
      <c r="Q926">
        <f>ROUNDUP(IF(D926&gt;$D$5,0,($D$5-D926+1)/365),0)</f>
        <v>0</v>
      </c>
      <c r="R926" s="28">
        <f>IF(OR(P926=1,Q926=1),IF(D926+364&lt;=$D$5,(D926+364-$D$4+1)/365,IF(D926&gt;$D$4,($D$5-D926+1)/365,$D$6/365)),0)</f>
        <v>0</v>
      </c>
      <c r="S926" s="28">
        <f>'Data &amp; Parameter'!$E$16*'Data &amp; Parameter'!$E$17*('Data &amp; Parameter'!$E$18+'Data &amp; Parameter'!$E$19)*'Data &amp; Parameter'!$E$20*'Data &amp; Parameter'!$E$37*R926</f>
        <v>0</v>
      </c>
      <c r="T926" s="28">
        <f t="shared" si="14"/>
        <v>0</v>
      </c>
    </row>
    <row r="927" spans="1:20" ht="15.75" customHeight="1" x14ac:dyDescent="0.35">
      <c r="A927">
        <v>920</v>
      </c>
      <c r="B927" s="76">
        <v>44235</v>
      </c>
      <c r="C927" s="1" t="s">
        <v>3025</v>
      </c>
      <c r="D927" s="76">
        <v>44235</v>
      </c>
      <c r="E927" s="1" t="s">
        <v>3026</v>
      </c>
      <c r="F927" s="1" t="s">
        <v>3027</v>
      </c>
      <c r="G927" s="1" t="s">
        <v>123</v>
      </c>
      <c r="H927" s="1" t="s">
        <v>124</v>
      </c>
      <c r="I927" s="1" t="s">
        <v>125</v>
      </c>
      <c r="J927" s="1" t="s">
        <v>1623</v>
      </c>
      <c r="K927" s="1" t="s">
        <v>3028</v>
      </c>
      <c r="L927">
        <f>ROUNDUP(IF(B927&gt;$D$4,0,($D$4-B927+1)/365),0)</f>
        <v>0</v>
      </c>
      <c r="M927">
        <f>ROUNDUP(IF(B927&gt;$D$5,0,($D$5-B927+1)/365),0)</f>
        <v>0</v>
      </c>
      <c r="N927" s="28">
        <f>IF(OR(L927=1,M927=1),IF(B927+364&lt;=$D$5,(B927+364-$D$4+1)/365,IF(B927&gt;$D$4,($D$5-B927+1)/365,$D$6/365)),0)</f>
        <v>0</v>
      </c>
      <c r="O927" s="28">
        <f>'Data &amp; Parameter'!$E$16*'Data &amp; Parameter'!$E$17*('Data &amp; Parameter'!$E$18+'Data &amp; Parameter'!$E$19)*'Data &amp; Parameter'!$E$20*'Data &amp; Parameter'!$E$37*N927</f>
        <v>0</v>
      </c>
      <c r="P927">
        <f>ROUNDUP(IF(D927&gt;$D$4,0,($D$4-D927+1)/365),0)</f>
        <v>0</v>
      </c>
      <c r="Q927">
        <f>ROUNDUP(IF(D927&gt;$D$5,0,($D$5-D927+1)/365),0)</f>
        <v>0</v>
      </c>
      <c r="R927" s="28">
        <f>IF(OR(P927=1,Q927=1),IF(D927+364&lt;=$D$5,(D927+364-$D$4+1)/365,IF(D927&gt;$D$4,($D$5-D927+1)/365,$D$6/365)),0)</f>
        <v>0</v>
      </c>
      <c r="S927" s="28">
        <f>'Data &amp; Parameter'!$E$16*'Data &amp; Parameter'!$E$17*('Data &amp; Parameter'!$E$18+'Data &amp; Parameter'!$E$19)*'Data &amp; Parameter'!$E$20*'Data &amp; Parameter'!$E$37*R927</f>
        <v>0</v>
      </c>
      <c r="T927" s="28">
        <f t="shared" si="14"/>
        <v>0</v>
      </c>
    </row>
    <row r="928" spans="1:20" ht="15.75" customHeight="1" x14ac:dyDescent="0.35">
      <c r="A928">
        <v>921</v>
      </c>
      <c r="B928" s="76">
        <v>44235</v>
      </c>
      <c r="C928" s="1" t="s">
        <v>3029</v>
      </c>
      <c r="D928" s="76">
        <v>44235</v>
      </c>
      <c r="E928" s="1" t="s">
        <v>3030</v>
      </c>
      <c r="F928" s="1" t="s">
        <v>3031</v>
      </c>
      <c r="G928" s="1" t="s">
        <v>123</v>
      </c>
      <c r="H928" s="1" t="s">
        <v>124</v>
      </c>
      <c r="I928" s="1" t="s">
        <v>125</v>
      </c>
      <c r="J928" s="1" t="s">
        <v>1623</v>
      </c>
      <c r="K928" s="1" t="s">
        <v>1623</v>
      </c>
      <c r="L928">
        <f>ROUNDUP(IF(B928&gt;$D$4,0,($D$4-B928+1)/365),0)</f>
        <v>0</v>
      </c>
      <c r="M928">
        <f>ROUNDUP(IF(B928&gt;$D$5,0,($D$5-B928+1)/365),0)</f>
        <v>0</v>
      </c>
      <c r="N928" s="28">
        <f>IF(OR(L928=1,M928=1),IF(B928+364&lt;=$D$5,(B928+364-$D$4+1)/365,IF(B928&gt;$D$4,($D$5-B928+1)/365,$D$6/365)),0)</f>
        <v>0</v>
      </c>
      <c r="O928" s="28">
        <f>'Data &amp; Parameter'!$E$16*'Data &amp; Parameter'!$E$17*('Data &amp; Parameter'!$E$18+'Data &amp; Parameter'!$E$19)*'Data &amp; Parameter'!$E$20*'Data &amp; Parameter'!$E$37*N928</f>
        <v>0</v>
      </c>
      <c r="P928">
        <f>ROUNDUP(IF(D928&gt;$D$4,0,($D$4-D928+1)/365),0)</f>
        <v>0</v>
      </c>
      <c r="Q928">
        <f>ROUNDUP(IF(D928&gt;$D$5,0,($D$5-D928+1)/365),0)</f>
        <v>0</v>
      </c>
      <c r="R928" s="28">
        <f>IF(OR(P928=1,Q928=1),IF(D928+364&lt;=$D$5,(D928+364-$D$4+1)/365,IF(D928&gt;$D$4,($D$5-D928+1)/365,$D$6/365)),0)</f>
        <v>0</v>
      </c>
      <c r="S928" s="28">
        <f>'Data &amp; Parameter'!$E$16*'Data &amp; Parameter'!$E$17*('Data &amp; Parameter'!$E$18+'Data &amp; Parameter'!$E$19)*'Data &amp; Parameter'!$E$20*'Data &amp; Parameter'!$E$37*R928</f>
        <v>0</v>
      </c>
      <c r="T928" s="28">
        <f t="shared" si="14"/>
        <v>0</v>
      </c>
    </row>
    <row r="929" spans="1:20" ht="15.75" customHeight="1" x14ac:dyDescent="0.35">
      <c r="A929">
        <v>922</v>
      </c>
      <c r="B929" s="76">
        <v>44235</v>
      </c>
      <c r="C929" s="1" t="s">
        <v>3032</v>
      </c>
      <c r="D929" s="76">
        <v>44235</v>
      </c>
      <c r="E929" s="1" t="s">
        <v>3033</v>
      </c>
      <c r="F929" s="1" t="s">
        <v>3034</v>
      </c>
      <c r="G929" s="1" t="s">
        <v>123</v>
      </c>
      <c r="H929" s="1" t="s">
        <v>124</v>
      </c>
      <c r="I929" s="1" t="s">
        <v>125</v>
      </c>
      <c r="J929" s="1" t="s">
        <v>1623</v>
      </c>
      <c r="K929" s="1" t="s">
        <v>1623</v>
      </c>
      <c r="L929">
        <f>ROUNDUP(IF(B929&gt;$D$4,0,($D$4-B929+1)/365),0)</f>
        <v>0</v>
      </c>
      <c r="M929">
        <f>ROUNDUP(IF(B929&gt;$D$5,0,($D$5-B929+1)/365),0)</f>
        <v>0</v>
      </c>
      <c r="N929" s="28">
        <f>IF(OR(L929=1,M929=1),IF(B929+364&lt;=$D$5,(B929+364-$D$4+1)/365,IF(B929&gt;$D$4,($D$5-B929+1)/365,$D$6/365)),0)</f>
        <v>0</v>
      </c>
      <c r="O929" s="28">
        <f>'Data &amp; Parameter'!$E$16*'Data &amp; Parameter'!$E$17*('Data &amp; Parameter'!$E$18+'Data &amp; Parameter'!$E$19)*'Data &amp; Parameter'!$E$20*'Data &amp; Parameter'!$E$37*N929</f>
        <v>0</v>
      </c>
      <c r="P929">
        <f>ROUNDUP(IF(D929&gt;$D$4,0,($D$4-D929+1)/365),0)</f>
        <v>0</v>
      </c>
      <c r="Q929">
        <f>ROUNDUP(IF(D929&gt;$D$5,0,($D$5-D929+1)/365),0)</f>
        <v>0</v>
      </c>
      <c r="R929" s="28">
        <f>IF(OR(P929=1,Q929=1),IF(D929+364&lt;=$D$5,(D929+364-$D$4+1)/365,IF(D929&gt;$D$4,($D$5-D929+1)/365,$D$6/365)),0)</f>
        <v>0</v>
      </c>
      <c r="S929" s="28">
        <f>'Data &amp; Parameter'!$E$16*'Data &amp; Parameter'!$E$17*('Data &amp; Parameter'!$E$18+'Data &amp; Parameter'!$E$19)*'Data &amp; Parameter'!$E$20*'Data &amp; Parameter'!$E$37*R929</f>
        <v>0</v>
      </c>
      <c r="T929" s="28">
        <f t="shared" si="14"/>
        <v>0</v>
      </c>
    </row>
    <row r="930" spans="1:20" ht="15.75" customHeight="1" x14ac:dyDescent="0.35">
      <c r="A930">
        <v>923</v>
      </c>
      <c r="B930" s="76">
        <v>44235</v>
      </c>
      <c r="C930" s="1" t="s">
        <v>3035</v>
      </c>
      <c r="D930" s="76">
        <v>44235</v>
      </c>
      <c r="E930" s="1" t="s">
        <v>3036</v>
      </c>
      <c r="F930" s="1" t="s">
        <v>3037</v>
      </c>
      <c r="G930" s="1" t="s">
        <v>123</v>
      </c>
      <c r="H930" s="1" t="s">
        <v>124</v>
      </c>
      <c r="I930" s="1" t="s">
        <v>125</v>
      </c>
      <c r="J930" s="1" t="s">
        <v>1623</v>
      </c>
      <c r="K930" s="1" t="s">
        <v>1623</v>
      </c>
      <c r="L930">
        <f>ROUNDUP(IF(B930&gt;$D$4,0,($D$4-B930+1)/365),0)</f>
        <v>0</v>
      </c>
      <c r="M930">
        <f>ROUNDUP(IF(B930&gt;$D$5,0,($D$5-B930+1)/365),0)</f>
        <v>0</v>
      </c>
      <c r="N930" s="28">
        <f>IF(OR(L930=1,M930=1),IF(B930+364&lt;=$D$5,(B930+364-$D$4+1)/365,IF(B930&gt;$D$4,($D$5-B930+1)/365,$D$6/365)),0)</f>
        <v>0</v>
      </c>
      <c r="O930" s="28">
        <f>'Data &amp; Parameter'!$E$16*'Data &amp; Parameter'!$E$17*('Data &amp; Parameter'!$E$18+'Data &amp; Parameter'!$E$19)*'Data &amp; Parameter'!$E$20*'Data &amp; Parameter'!$E$37*N930</f>
        <v>0</v>
      </c>
      <c r="P930">
        <f>ROUNDUP(IF(D930&gt;$D$4,0,($D$4-D930+1)/365),0)</f>
        <v>0</v>
      </c>
      <c r="Q930">
        <f>ROUNDUP(IF(D930&gt;$D$5,0,($D$5-D930+1)/365),0)</f>
        <v>0</v>
      </c>
      <c r="R930" s="28">
        <f>IF(OR(P930=1,Q930=1),IF(D930+364&lt;=$D$5,(D930+364-$D$4+1)/365,IF(D930&gt;$D$4,($D$5-D930+1)/365,$D$6/365)),0)</f>
        <v>0</v>
      </c>
      <c r="S930" s="28">
        <f>'Data &amp; Parameter'!$E$16*'Data &amp; Parameter'!$E$17*('Data &amp; Parameter'!$E$18+'Data &amp; Parameter'!$E$19)*'Data &amp; Parameter'!$E$20*'Data &amp; Parameter'!$E$37*R930</f>
        <v>0</v>
      </c>
      <c r="T930" s="28">
        <f t="shared" si="14"/>
        <v>0</v>
      </c>
    </row>
    <row r="931" spans="1:20" ht="15.75" customHeight="1" x14ac:dyDescent="0.35">
      <c r="A931">
        <v>924</v>
      </c>
      <c r="B931" s="76">
        <v>44235</v>
      </c>
      <c r="C931" s="1" t="s">
        <v>3038</v>
      </c>
      <c r="D931" s="76">
        <v>44235</v>
      </c>
      <c r="E931" s="1" t="s">
        <v>3039</v>
      </c>
      <c r="F931" s="1" t="s">
        <v>3040</v>
      </c>
      <c r="G931" s="1" t="s">
        <v>123</v>
      </c>
      <c r="H931" s="1" t="s">
        <v>124</v>
      </c>
      <c r="I931" s="1" t="s">
        <v>125</v>
      </c>
      <c r="J931" s="1" t="s">
        <v>1616</v>
      </c>
      <c r="K931" s="1" t="s">
        <v>1616</v>
      </c>
      <c r="L931">
        <f>ROUNDUP(IF(B931&gt;$D$4,0,($D$4-B931+1)/365),0)</f>
        <v>0</v>
      </c>
      <c r="M931">
        <f>ROUNDUP(IF(B931&gt;$D$5,0,($D$5-B931+1)/365),0)</f>
        <v>0</v>
      </c>
      <c r="N931" s="28">
        <f>IF(OR(L931=1,M931=1),IF(B931+364&lt;=$D$5,(B931+364-$D$4+1)/365,IF(B931&gt;$D$4,($D$5-B931+1)/365,$D$6/365)),0)</f>
        <v>0</v>
      </c>
      <c r="O931" s="28">
        <f>'Data &amp; Parameter'!$E$16*'Data &amp; Parameter'!$E$17*('Data &amp; Parameter'!$E$18+'Data &amp; Parameter'!$E$19)*'Data &amp; Parameter'!$E$20*'Data &amp; Parameter'!$E$37*N931</f>
        <v>0</v>
      </c>
      <c r="P931">
        <f>ROUNDUP(IF(D931&gt;$D$4,0,($D$4-D931+1)/365),0)</f>
        <v>0</v>
      </c>
      <c r="Q931">
        <f>ROUNDUP(IF(D931&gt;$D$5,0,($D$5-D931+1)/365),0)</f>
        <v>0</v>
      </c>
      <c r="R931" s="28">
        <f>IF(OR(P931=1,Q931=1),IF(D931+364&lt;=$D$5,(D931+364-$D$4+1)/365,IF(D931&gt;$D$4,($D$5-D931+1)/365,$D$6/365)),0)</f>
        <v>0</v>
      </c>
      <c r="S931" s="28">
        <f>'Data &amp; Parameter'!$E$16*'Data &amp; Parameter'!$E$17*('Data &amp; Parameter'!$E$18+'Data &amp; Parameter'!$E$19)*'Data &amp; Parameter'!$E$20*'Data &amp; Parameter'!$E$37*R931</f>
        <v>0</v>
      </c>
      <c r="T931" s="28">
        <f t="shared" si="14"/>
        <v>0</v>
      </c>
    </row>
    <row r="932" spans="1:20" ht="15.75" customHeight="1" x14ac:dyDescent="0.35">
      <c r="A932">
        <v>925</v>
      </c>
      <c r="B932" s="76">
        <v>44235</v>
      </c>
      <c r="C932" s="1" t="s">
        <v>3041</v>
      </c>
      <c r="D932" s="76">
        <v>44235</v>
      </c>
      <c r="E932" s="1" t="s">
        <v>3042</v>
      </c>
      <c r="F932" s="1" t="s">
        <v>3043</v>
      </c>
      <c r="G932" s="1" t="s">
        <v>123</v>
      </c>
      <c r="H932" s="1" t="s">
        <v>124</v>
      </c>
      <c r="I932" s="1" t="s">
        <v>125</v>
      </c>
      <c r="J932" s="1" t="s">
        <v>1623</v>
      </c>
      <c r="K932" s="1" t="s">
        <v>1623</v>
      </c>
      <c r="L932">
        <f>ROUNDUP(IF(B932&gt;$D$4,0,($D$4-B932+1)/365),0)</f>
        <v>0</v>
      </c>
      <c r="M932">
        <f>ROUNDUP(IF(B932&gt;$D$5,0,($D$5-B932+1)/365),0)</f>
        <v>0</v>
      </c>
      <c r="N932" s="28">
        <f>IF(OR(L932=1,M932=1),IF(B932+364&lt;=$D$5,(B932+364-$D$4+1)/365,IF(B932&gt;$D$4,($D$5-B932+1)/365,$D$6/365)),0)</f>
        <v>0</v>
      </c>
      <c r="O932" s="28">
        <f>'Data &amp; Parameter'!$E$16*'Data &amp; Parameter'!$E$17*('Data &amp; Parameter'!$E$18+'Data &amp; Parameter'!$E$19)*'Data &amp; Parameter'!$E$20*'Data &amp; Parameter'!$E$37*N932</f>
        <v>0</v>
      </c>
      <c r="P932">
        <f>ROUNDUP(IF(D932&gt;$D$4,0,($D$4-D932+1)/365),0)</f>
        <v>0</v>
      </c>
      <c r="Q932">
        <f>ROUNDUP(IF(D932&gt;$D$5,0,($D$5-D932+1)/365),0)</f>
        <v>0</v>
      </c>
      <c r="R932" s="28">
        <f>IF(OR(P932=1,Q932=1),IF(D932+364&lt;=$D$5,(D932+364-$D$4+1)/365,IF(D932&gt;$D$4,($D$5-D932+1)/365,$D$6/365)),0)</f>
        <v>0</v>
      </c>
      <c r="S932" s="28">
        <f>'Data &amp; Parameter'!$E$16*'Data &amp; Parameter'!$E$17*('Data &amp; Parameter'!$E$18+'Data &amp; Parameter'!$E$19)*'Data &amp; Parameter'!$E$20*'Data &amp; Parameter'!$E$37*R932</f>
        <v>0</v>
      </c>
      <c r="T932" s="28">
        <f t="shared" si="14"/>
        <v>0</v>
      </c>
    </row>
    <row r="933" spans="1:20" ht="15.75" customHeight="1" x14ac:dyDescent="0.35">
      <c r="A933">
        <v>926</v>
      </c>
      <c r="B933" s="76">
        <v>44235</v>
      </c>
      <c r="C933" s="1" t="s">
        <v>3044</v>
      </c>
      <c r="D933" s="76">
        <v>44235</v>
      </c>
      <c r="E933" s="1" t="s">
        <v>3045</v>
      </c>
      <c r="F933" s="1" t="s">
        <v>3046</v>
      </c>
      <c r="G933" s="1" t="s">
        <v>123</v>
      </c>
      <c r="H933" s="1" t="s">
        <v>124</v>
      </c>
      <c r="I933" s="1" t="s">
        <v>125</v>
      </c>
      <c r="J933" s="1" t="s">
        <v>1623</v>
      </c>
      <c r="K933" s="1" t="s">
        <v>1623</v>
      </c>
      <c r="L933">
        <f>ROUNDUP(IF(B933&gt;$D$4,0,($D$4-B933+1)/365),0)</f>
        <v>0</v>
      </c>
      <c r="M933">
        <f>ROUNDUP(IF(B933&gt;$D$5,0,($D$5-B933+1)/365),0)</f>
        <v>0</v>
      </c>
      <c r="N933" s="28">
        <f>IF(OR(L933=1,M933=1),IF(B933+364&lt;=$D$5,(B933+364-$D$4+1)/365,IF(B933&gt;$D$4,($D$5-B933+1)/365,$D$6/365)),0)</f>
        <v>0</v>
      </c>
      <c r="O933" s="28">
        <f>'Data &amp; Parameter'!$E$16*'Data &amp; Parameter'!$E$17*('Data &amp; Parameter'!$E$18+'Data &amp; Parameter'!$E$19)*'Data &amp; Parameter'!$E$20*'Data &amp; Parameter'!$E$37*N933</f>
        <v>0</v>
      </c>
      <c r="P933">
        <f>ROUNDUP(IF(D933&gt;$D$4,0,($D$4-D933+1)/365),0)</f>
        <v>0</v>
      </c>
      <c r="Q933">
        <f>ROUNDUP(IF(D933&gt;$D$5,0,($D$5-D933+1)/365),0)</f>
        <v>0</v>
      </c>
      <c r="R933" s="28">
        <f>IF(OR(P933=1,Q933=1),IF(D933+364&lt;=$D$5,(D933+364-$D$4+1)/365,IF(D933&gt;$D$4,($D$5-D933+1)/365,$D$6/365)),0)</f>
        <v>0</v>
      </c>
      <c r="S933" s="28">
        <f>'Data &amp; Parameter'!$E$16*'Data &amp; Parameter'!$E$17*('Data &amp; Parameter'!$E$18+'Data &amp; Parameter'!$E$19)*'Data &amp; Parameter'!$E$20*'Data &amp; Parameter'!$E$37*R933</f>
        <v>0</v>
      </c>
      <c r="T933" s="28">
        <f t="shared" si="14"/>
        <v>0</v>
      </c>
    </row>
    <row r="934" spans="1:20" ht="15.75" customHeight="1" x14ac:dyDescent="0.35">
      <c r="A934">
        <v>927</v>
      </c>
      <c r="B934" s="76">
        <v>44235</v>
      </c>
      <c r="C934" s="1" t="s">
        <v>3047</v>
      </c>
      <c r="D934" s="76">
        <v>44235</v>
      </c>
      <c r="E934" s="1" t="s">
        <v>3048</v>
      </c>
      <c r="F934" s="1" t="s">
        <v>3049</v>
      </c>
      <c r="G934" s="1" t="s">
        <v>123</v>
      </c>
      <c r="H934" s="1" t="s">
        <v>124</v>
      </c>
      <c r="I934" s="1" t="s">
        <v>125</v>
      </c>
      <c r="J934" s="1" t="s">
        <v>1623</v>
      </c>
      <c r="K934" s="1" t="s">
        <v>1623</v>
      </c>
      <c r="L934">
        <f>ROUNDUP(IF(B934&gt;$D$4,0,($D$4-B934+1)/365),0)</f>
        <v>0</v>
      </c>
      <c r="M934">
        <f>ROUNDUP(IF(B934&gt;$D$5,0,($D$5-B934+1)/365),0)</f>
        <v>0</v>
      </c>
      <c r="N934" s="28">
        <f>IF(OR(L934=1,M934=1),IF(B934+364&lt;=$D$5,(B934+364-$D$4+1)/365,IF(B934&gt;$D$4,($D$5-B934+1)/365,$D$6/365)),0)</f>
        <v>0</v>
      </c>
      <c r="O934" s="28">
        <f>'Data &amp; Parameter'!$E$16*'Data &amp; Parameter'!$E$17*('Data &amp; Parameter'!$E$18+'Data &amp; Parameter'!$E$19)*'Data &amp; Parameter'!$E$20*'Data &amp; Parameter'!$E$37*N934</f>
        <v>0</v>
      </c>
      <c r="P934">
        <f>ROUNDUP(IF(D934&gt;$D$4,0,($D$4-D934+1)/365),0)</f>
        <v>0</v>
      </c>
      <c r="Q934">
        <f>ROUNDUP(IF(D934&gt;$D$5,0,($D$5-D934+1)/365),0)</f>
        <v>0</v>
      </c>
      <c r="R934" s="28">
        <f>IF(OR(P934=1,Q934=1),IF(D934+364&lt;=$D$5,(D934+364-$D$4+1)/365,IF(D934&gt;$D$4,($D$5-D934+1)/365,$D$6/365)),0)</f>
        <v>0</v>
      </c>
      <c r="S934" s="28">
        <f>'Data &amp; Parameter'!$E$16*'Data &amp; Parameter'!$E$17*('Data &amp; Parameter'!$E$18+'Data &amp; Parameter'!$E$19)*'Data &amp; Parameter'!$E$20*'Data &amp; Parameter'!$E$37*R934</f>
        <v>0</v>
      </c>
      <c r="T934" s="28">
        <f t="shared" si="14"/>
        <v>0</v>
      </c>
    </row>
    <row r="935" spans="1:20" ht="15.75" customHeight="1" x14ac:dyDescent="0.35">
      <c r="A935">
        <v>928</v>
      </c>
      <c r="B935" s="76">
        <v>44235</v>
      </c>
      <c r="C935" s="1" t="s">
        <v>3050</v>
      </c>
      <c r="D935" s="76">
        <v>44235</v>
      </c>
      <c r="E935" s="1" t="s">
        <v>3051</v>
      </c>
      <c r="F935" s="1" t="s">
        <v>3052</v>
      </c>
      <c r="G935" s="1" t="s">
        <v>123</v>
      </c>
      <c r="H935" s="1" t="s">
        <v>124</v>
      </c>
      <c r="I935" s="1" t="s">
        <v>125</v>
      </c>
      <c r="J935" s="1" t="s">
        <v>1623</v>
      </c>
      <c r="K935" s="1" t="s">
        <v>1623</v>
      </c>
      <c r="L935">
        <f>ROUNDUP(IF(B935&gt;$D$4,0,($D$4-B935+1)/365),0)</f>
        <v>0</v>
      </c>
      <c r="M935">
        <f>ROUNDUP(IF(B935&gt;$D$5,0,($D$5-B935+1)/365),0)</f>
        <v>0</v>
      </c>
      <c r="N935" s="28">
        <f>IF(OR(L935=1,M935=1),IF(B935+364&lt;=$D$5,(B935+364-$D$4+1)/365,IF(B935&gt;$D$4,($D$5-B935+1)/365,$D$6/365)),0)</f>
        <v>0</v>
      </c>
      <c r="O935" s="28">
        <f>'Data &amp; Parameter'!$E$16*'Data &amp; Parameter'!$E$17*('Data &amp; Parameter'!$E$18+'Data &amp; Parameter'!$E$19)*'Data &amp; Parameter'!$E$20*'Data &amp; Parameter'!$E$37*N935</f>
        <v>0</v>
      </c>
      <c r="P935">
        <f>ROUNDUP(IF(D935&gt;$D$4,0,($D$4-D935+1)/365),0)</f>
        <v>0</v>
      </c>
      <c r="Q935">
        <f>ROUNDUP(IF(D935&gt;$D$5,0,($D$5-D935+1)/365),0)</f>
        <v>0</v>
      </c>
      <c r="R935" s="28">
        <f>IF(OR(P935=1,Q935=1),IF(D935+364&lt;=$D$5,(D935+364-$D$4+1)/365,IF(D935&gt;$D$4,($D$5-D935+1)/365,$D$6/365)),0)</f>
        <v>0</v>
      </c>
      <c r="S935" s="28">
        <f>'Data &amp; Parameter'!$E$16*'Data &amp; Parameter'!$E$17*('Data &amp; Parameter'!$E$18+'Data &amp; Parameter'!$E$19)*'Data &amp; Parameter'!$E$20*'Data &amp; Parameter'!$E$37*R935</f>
        <v>0</v>
      </c>
      <c r="T935" s="28">
        <f t="shared" si="14"/>
        <v>0</v>
      </c>
    </row>
    <row r="936" spans="1:20" ht="15.75" customHeight="1" x14ac:dyDescent="0.35">
      <c r="A936">
        <v>929</v>
      </c>
      <c r="B936" s="76">
        <v>44235</v>
      </c>
      <c r="C936" s="1" t="s">
        <v>3053</v>
      </c>
      <c r="D936" s="76">
        <v>44235</v>
      </c>
      <c r="E936" s="1" t="s">
        <v>3054</v>
      </c>
      <c r="F936" s="1" t="s">
        <v>3055</v>
      </c>
      <c r="G936" s="1" t="s">
        <v>123</v>
      </c>
      <c r="H936" s="1" t="s">
        <v>124</v>
      </c>
      <c r="I936" s="1" t="s">
        <v>125</v>
      </c>
      <c r="J936" s="1" t="s">
        <v>1623</v>
      </c>
      <c r="K936" s="1" t="s">
        <v>1623</v>
      </c>
      <c r="L936">
        <f>ROUNDUP(IF(B936&gt;$D$4,0,($D$4-B936+1)/365),0)</f>
        <v>0</v>
      </c>
      <c r="M936">
        <f>ROUNDUP(IF(B936&gt;$D$5,0,($D$5-B936+1)/365),0)</f>
        <v>0</v>
      </c>
      <c r="N936" s="28">
        <f>IF(OR(L936=1,M936=1),IF(B936+364&lt;=$D$5,(B936+364-$D$4+1)/365,IF(B936&gt;$D$4,($D$5-B936+1)/365,$D$6/365)),0)</f>
        <v>0</v>
      </c>
      <c r="O936" s="28">
        <f>'Data &amp; Parameter'!$E$16*'Data &amp; Parameter'!$E$17*('Data &amp; Parameter'!$E$18+'Data &amp; Parameter'!$E$19)*'Data &amp; Parameter'!$E$20*'Data &amp; Parameter'!$E$37*N936</f>
        <v>0</v>
      </c>
      <c r="P936">
        <f>ROUNDUP(IF(D936&gt;$D$4,0,($D$4-D936+1)/365),0)</f>
        <v>0</v>
      </c>
      <c r="Q936">
        <f>ROUNDUP(IF(D936&gt;$D$5,0,($D$5-D936+1)/365),0)</f>
        <v>0</v>
      </c>
      <c r="R936" s="28">
        <f>IF(OR(P936=1,Q936=1),IF(D936+364&lt;=$D$5,(D936+364-$D$4+1)/365,IF(D936&gt;$D$4,($D$5-D936+1)/365,$D$6/365)),0)</f>
        <v>0</v>
      </c>
      <c r="S936" s="28">
        <f>'Data &amp; Parameter'!$E$16*'Data &amp; Parameter'!$E$17*('Data &amp; Parameter'!$E$18+'Data &amp; Parameter'!$E$19)*'Data &amp; Parameter'!$E$20*'Data &amp; Parameter'!$E$37*R936</f>
        <v>0</v>
      </c>
      <c r="T936" s="28">
        <f t="shared" si="14"/>
        <v>0</v>
      </c>
    </row>
    <row r="937" spans="1:20" ht="15.75" customHeight="1" x14ac:dyDescent="0.35">
      <c r="A937">
        <v>930</v>
      </c>
      <c r="B937" s="76">
        <v>44235</v>
      </c>
      <c r="C937" s="1" t="s">
        <v>3056</v>
      </c>
      <c r="D937" s="76">
        <v>44235</v>
      </c>
      <c r="E937" s="1" t="s">
        <v>3057</v>
      </c>
      <c r="F937" s="1" t="s">
        <v>3058</v>
      </c>
      <c r="G937" s="1" t="s">
        <v>123</v>
      </c>
      <c r="H937" s="1" t="s">
        <v>124</v>
      </c>
      <c r="I937" s="1" t="s">
        <v>125</v>
      </c>
      <c r="J937" s="1" t="s">
        <v>1623</v>
      </c>
      <c r="K937" s="1" t="s">
        <v>1623</v>
      </c>
      <c r="L937">
        <f>ROUNDUP(IF(B937&gt;$D$4,0,($D$4-B937+1)/365),0)</f>
        <v>0</v>
      </c>
      <c r="M937">
        <f>ROUNDUP(IF(B937&gt;$D$5,0,($D$5-B937+1)/365),0)</f>
        <v>0</v>
      </c>
      <c r="N937" s="28">
        <f>IF(OR(L937=1,M937=1),IF(B937+364&lt;=$D$5,(B937+364-$D$4+1)/365,IF(B937&gt;$D$4,($D$5-B937+1)/365,$D$6/365)),0)</f>
        <v>0</v>
      </c>
      <c r="O937" s="28">
        <f>'Data &amp; Parameter'!$E$16*'Data &amp; Parameter'!$E$17*('Data &amp; Parameter'!$E$18+'Data &amp; Parameter'!$E$19)*'Data &amp; Parameter'!$E$20*'Data &amp; Parameter'!$E$37*N937</f>
        <v>0</v>
      </c>
      <c r="P937">
        <f>ROUNDUP(IF(D937&gt;$D$4,0,($D$4-D937+1)/365),0)</f>
        <v>0</v>
      </c>
      <c r="Q937">
        <f>ROUNDUP(IF(D937&gt;$D$5,0,($D$5-D937+1)/365),0)</f>
        <v>0</v>
      </c>
      <c r="R937" s="28">
        <f>IF(OR(P937=1,Q937=1),IF(D937+364&lt;=$D$5,(D937+364-$D$4+1)/365,IF(D937&gt;$D$4,($D$5-D937+1)/365,$D$6/365)),0)</f>
        <v>0</v>
      </c>
      <c r="S937" s="28">
        <f>'Data &amp; Parameter'!$E$16*'Data &amp; Parameter'!$E$17*('Data &amp; Parameter'!$E$18+'Data &amp; Parameter'!$E$19)*'Data &amp; Parameter'!$E$20*'Data &amp; Parameter'!$E$37*R937</f>
        <v>0</v>
      </c>
      <c r="T937" s="28">
        <f t="shared" si="14"/>
        <v>0</v>
      </c>
    </row>
    <row r="938" spans="1:20" ht="15.75" customHeight="1" x14ac:dyDescent="0.35">
      <c r="A938">
        <v>931</v>
      </c>
      <c r="B938" s="76">
        <v>44235</v>
      </c>
      <c r="C938" s="1" t="s">
        <v>3059</v>
      </c>
      <c r="D938" s="76">
        <v>44235</v>
      </c>
      <c r="E938" s="1" t="s">
        <v>3060</v>
      </c>
      <c r="F938" s="1" t="s">
        <v>3061</v>
      </c>
      <c r="G938" s="1" t="s">
        <v>123</v>
      </c>
      <c r="H938" s="1" t="s">
        <v>124</v>
      </c>
      <c r="I938" s="1" t="s">
        <v>125</v>
      </c>
      <c r="J938" s="1" t="s">
        <v>1623</v>
      </c>
      <c r="K938" s="1" t="s">
        <v>1623</v>
      </c>
      <c r="L938">
        <f>ROUNDUP(IF(B938&gt;$D$4,0,($D$4-B938+1)/365),0)</f>
        <v>0</v>
      </c>
      <c r="M938">
        <f>ROUNDUP(IF(B938&gt;$D$5,0,($D$5-B938+1)/365),0)</f>
        <v>0</v>
      </c>
      <c r="N938" s="28">
        <f>IF(OR(L938=1,M938=1),IF(B938+364&lt;=$D$5,(B938+364-$D$4+1)/365,IF(B938&gt;$D$4,($D$5-B938+1)/365,$D$6/365)),0)</f>
        <v>0</v>
      </c>
      <c r="O938" s="28">
        <f>'Data &amp; Parameter'!$E$16*'Data &amp; Parameter'!$E$17*('Data &amp; Parameter'!$E$18+'Data &amp; Parameter'!$E$19)*'Data &amp; Parameter'!$E$20*'Data &amp; Parameter'!$E$37*N938</f>
        <v>0</v>
      </c>
      <c r="P938">
        <f>ROUNDUP(IF(D938&gt;$D$4,0,($D$4-D938+1)/365),0)</f>
        <v>0</v>
      </c>
      <c r="Q938">
        <f>ROUNDUP(IF(D938&gt;$D$5,0,($D$5-D938+1)/365),0)</f>
        <v>0</v>
      </c>
      <c r="R938" s="28">
        <f>IF(OR(P938=1,Q938=1),IF(D938+364&lt;=$D$5,(D938+364-$D$4+1)/365,IF(D938&gt;$D$4,($D$5-D938+1)/365,$D$6/365)),0)</f>
        <v>0</v>
      </c>
      <c r="S938" s="28">
        <f>'Data &amp; Parameter'!$E$16*'Data &amp; Parameter'!$E$17*('Data &amp; Parameter'!$E$18+'Data &amp; Parameter'!$E$19)*'Data &amp; Parameter'!$E$20*'Data &amp; Parameter'!$E$37*R938</f>
        <v>0</v>
      </c>
      <c r="T938" s="28">
        <f t="shared" si="14"/>
        <v>0</v>
      </c>
    </row>
    <row r="939" spans="1:20" ht="15.75" customHeight="1" x14ac:dyDescent="0.35">
      <c r="A939">
        <v>932</v>
      </c>
      <c r="B939" s="76">
        <v>44235</v>
      </c>
      <c r="C939" s="1" t="s">
        <v>3062</v>
      </c>
      <c r="D939" s="76">
        <v>44235</v>
      </c>
      <c r="E939" s="1" t="s">
        <v>3063</v>
      </c>
      <c r="F939" s="1" t="s">
        <v>3064</v>
      </c>
      <c r="G939" s="1" t="s">
        <v>123</v>
      </c>
      <c r="H939" s="1" t="s">
        <v>124</v>
      </c>
      <c r="I939" s="1" t="s">
        <v>125</v>
      </c>
      <c r="J939" s="1" t="s">
        <v>1623</v>
      </c>
      <c r="K939" s="1" t="s">
        <v>1623</v>
      </c>
      <c r="L939">
        <f>ROUNDUP(IF(B939&gt;$D$4,0,($D$4-B939+1)/365),0)</f>
        <v>0</v>
      </c>
      <c r="M939">
        <f>ROUNDUP(IF(B939&gt;$D$5,0,($D$5-B939+1)/365),0)</f>
        <v>0</v>
      </c>
      <c r="N939" s="28">
        <f>IF(OR(L939=1,M939=1),IF(B939+364&lt;=$D$5,(B939+364-$D$4+1)/365,IF(B939&gt;$D$4,($D$5-B939+1)/365,$D$6/365)),0)</f>
        <v>0</v>
      </c>
      <c r="O939" s="28">
        <f>'Data &amp; Parameter'!$E$16*'Data &amp; Parameter'!$E$17*('Data &amp; Parameter'!$E$18+'Data &amp; Parameter'!$E$19)*'Data &amp; Parameter'!$E$20*'Data &amp; Parameter'!$E$37*N939</f>
        <v>0</v>
      </c>
      <c r="P939">
        <f>ROUNDUP(IF(D939&gt;$D$4,0,($D$4-D939+1)/365),0)</f>
        <v>0</v>
      </c>
      <c r="Q939">
        <f>ROUNDUP(IF(D939&gt;$D$5,0,($D$5-D939+1)/365),0)</f>
        <v>0</v>
      </c>
      <c r="R939" s="28">
        <f>IF(OR(P939=1,Q939=1),IF(D939+364&lt;=$D$5,(D939+364-$D$4+1)/365,IF(D939&gt;$D$4,($D$5-D939+1)/365,$D$6/365)),0)</f>
        <v>0</v>
      </c>
      <c r="S939" s="28">
        <f>'Data &amp; Parameter'!$E$16*'Data &amp; Parameter'!$E$17*('Data &amp; Parameter'!$E$18+'Data &amp; Parameter'!$E$19)*'Data &amp; Parameter'!$E$20*'Data &amp; Parameter'!$E$37*R939</f>
        <v>0</v>
      </c>
      <c r="T939" s="28">
        <f t="shared" si="14"/>
        <v>0</v>
      </c>
    </row>
    <row r="940" spans="1:20" ht="15.75" customHeight="1" x14ac:dyDescent="0.35">
      <c r="A940">
        <v>933</v>
      </c>
      <c r="B940" s="76">
        <v>44235</v>
      </c>
      <c r="C940" s="1" t="s">
        <v>3065</v>
      </c>
      <c r="D940" s="76">
        <v>44235</v>
      </c>
      <c r="E940" s="1" t="s">
        <v>3066</v>
      </c>
      <c r="F940" s="1" t="s">
        <v>3067</v>
      </c>
      <c r="G940" s="1" t="s">
        <v>123</v>
      </c>
      <c r="H940" s="1" t="s">
        <v>124</v>
      </c>
      <c r="I940" s="1" t="s">
        <v>125</v>
      </c>
      <c r="J940" s="1" t="s">
        <v>1623</v>
      </c>
      <c r="K940" s="1" t="s">
        <v>1623</v>
      </c>
      <c r="L940">
        <f>ROUNDUP(IF(B940&gt;$D$4,0,($D$4-B940+1)/365),0)</f>
        <v>0</v>
      </c>
      <c r="M940">
        <f>ROUNDUP(IF(B940&gt;$D$5,0,($D$5-B940+1)/365),0)</f>
        <v>0</v>
      </c>
      <c r="N940" s="28">
        <f>IF(OR(L940=1,M940=1),IF(B940+364&lt;=$D$5,(B940+364-$D$4+1)/365,IF(B940&gt;$D$4,($D$5-B940+1)/365,$D$6/365)),0)</f>
        <v>0</v>
      </c>
      <c r="O940" s="28">
        <f>'Data &amp; Parameter'!$E$16*'Data &amp; Parameter'!$E$17*('Data &amp; Parameter'!$E$18+'Data &amp; Parameter'!$E$19)*'Data &amp; Parameter'!$E$20*'Data &amp; Parameter'!$E$37*N940</f>
        <v>0</v>
      </c>
      <c r="P940">
        <f>ROUNDUP(IF(D940&gt;$D$4,0,($D$4-D940+1)/365),0)</f>
        <v>0</v>
      </c>
      <c r="Q940">
        <f>ROUNDUP(IF(D940&gt;$D$5,0,($D$5-D940+1)/365),0)</f>
        <v>0</v>
      </c>
      <c r="R940" s="28">
        <f>IF(OR(P940=1,Q940=1),IF(D940+364&lt;=$D$5,(D940+364-$D$4+1)/365,IF(D940&gt;$D$4,($D$5-D940+1)/365,$D$6/365)),0)</f>
        <v>0</v>
      </c>
      <c r="S940" s="28">
        <f>'Data &amp; Parameter'!$E$16*'Data &amp; Parameter'!$E$17*('Data &amp; Parameter'!$E$18+'Data &amp; Parameter'!$E$19)*'Data &amp; Parameter'!$E$20*'Data &amp; Parameter'!$E$37*R940</f>
        <v>0</v>
      </c>
      <c r="T940" s="28">
        <f t="shared" si="14"/>
        <v>0</v>
      </c>
    </row>
    <row r="941" spans="1:20" ht="15.75" customHeight="1" x14ac:dyDescent="0.35">
      <c r="A941">
        <v>934</v>
      </c>
      <c r="B941" s="76">
        <v>44235</v>
      </c>
      <c r="C941" s="1" t="s">
        <v>3068</v>
      </c>
      <c r="D941" s="76">
        <v>44235</v>
      </c>
      <c r="E941" s="1" t="s">
        <v>3069</v>
      </c>
      <c r="F941" s="1" t="s">
        <v>3070</v>
      </c>
      <c r="G941" s="1" t="s">
        <v>123</v>
      </c>
      <c r="H941" s="1" t="s">
        <v>124</v>
      </c>
      <c r="I941" s="1" t="s">
        <v>125</v>
      </c>
      <c r="J941" s="1" t="s">
        <v>1623</v>
      </c>
      <c r="K941" s="1" t="s">
        <v>1623</v>
      </c>
      <c r="L941">
        <f>ROUNDUP(IF(B941&gt;$D$4,0,($D$4-B941+1)/365),0)</f>
        <v>0</v>
      </c>
      <c r="M941">
        <f>ROUNDUP(IF(B941&gt;$D$5,0,($D$5-B941+1)/365),0)</f>
        <v>0</v>
      </c>
      <c r="N941" s="28">
        <f>IF(OR(L941=1,M941=1),IF(B941+364&lt;=$D$5,(B941+364-$D$4+1)/365,IF(B941&gt;$D$4,($D$5-B941+1)/365,$D$6/365)),0)</f>
        <v>0</v>
      </c>
      <c r="O941" s="28">
        <f>'Data &amp; Parameter'!$E$16*'Data &amp; Parameter'!$E$17*('Data &amp; Parameter'!$E$18+'Data &amp; Parameter'!$E$19)*'Data &amp; Parameter'!$E$20*'Data &amp; Parameter'!$E$37*N941</f>
        <v>0</v>
      </c>
      <c r="P941">
        <f>ROUNDUP(IF(D941&gt;$D$4,0,($D$4-D941+1)/365),0)</f>
        <v>0</v>
      </c>
      <c r="Q941">
        <f>ROUNDUP(IF(D941&gt;$D$5,0,($D$5-D941+1)/365),0)</f>
        <v>0</v>
      </c>
      <c r="R941" s="28">
        <f>IF(OR(P941=1,Q941=1),IF(D941+364&lt;=$D$5,(D941+364-$D$4+1)/365,IF(D941&gt;$D$4,($D$5-D941+1)/365,$D$6/365)),0)</f>
        <v>0</v>
      </c>
      <c r="S941" s="28">
        <f>'Data &amp; Parameter'!$E$16*'Data &amp; Parameter'!$E$17*('Data &amp; Parameter'!$E$18+'Data &amp; Parameter'!$E$19)*'Data &amp; Parameter'!$E$20*'Data &amp; Parameter'!$E$37*R941</f>
        <v>0</v>
      </c>
      <c r="T941" s="28">
        <f t="shared" si="14"/>
        <v>0</v>
      </c>
    </row>
    <row r="942" spans="1:20" ht="15.75" customHeight="1" x14ac:dyDescent="0.35">
      <c r="A942">
        <v>935</v>
      </c>
      <c r="B942" s="76">
        <v>44235</v>
      </c>
      <c r="C942" s="1" t="s">
        <v>3071</v>
      </c>
      <c r="D942" s="76">
        <v>44235</v>
      </c>
      <c r="E942" s="1" t="s">
        <v>3072</v>
      </c>
      <c r="F942" s="1" t="s">
        <v>3073</v>
      </c>
      <c r="G942" s="1" t="s">
        <v>123</v>
      </c>
      <c r="H942" s="1" t="s">
        <v>124</v>
      </c>
      <c r="I942" s="1" t="s">
        <v>125</v>
      </c>
      <c r="J942" s="1" t="s">
        <v>1623</v>
      </c>
      <c r="K942" s="1" t="s">
        <v>1623</v>
      </c>
      <c r="L942">
        <f>ROUNDUP(IF(B942&gt;$D$4,0,($D$4-B942+1)/365),0)</f>
        <v>0</v>
      </c>
      <c r="M942">
        <f>ROUNDUP(IF(B942&gt;$D$5,0,($D$5-B942+1)/365),0)</f>
        <v>0</v>
      </c>
      <c r="N942" s="28">
        <f>IF(OR(L942=1,M942=1),IF(B942+364&lt;=$D$5,(B942+364-$D$4+1)/365,IF(B942&gt;$D$4,($D$5-B942+1)/365,$D$6/365)),0)</f>
        <v>0</v>
      </c>
      <c r="O942" s="28">
        <f>'Data &amp; Parameter'!$E$16*'Data &amp; Parameter'!$E$17*('Data &amp; Parameter'!$E$18+'Data &amp; Parameter'!$E$19)*'Data &amp; Parameter'!$E$20*'Data &amp; Parameter'!$E$37*N942</f>
        <v>0</v>
      </c>
      <c r="P942">
        <f>ROUNDUP(IF(D942&gt;$D$4,0,($D$4-D942+1)/365),0)</f>
        <v>0</v>
      </c>
      <c r="Q942">
        <f>ROUNDUP(IF(D942&gt;$D$5,0,($D$5-D942+1)/365),0)</f>
        <v>0</v>
      </c>
      <c r="R942" s="28">
        <f>IF(OR(P942=1,Q942=1),IF(D942+364&lt;=$D$5,(D942+364-$D$4+1)/365,IF(D942&gt;$D$4,($D$5-D942+1)/365,$D$6/365)),0)</f>
        <v>0</v>
      </c>
      <c r="S942" s="28">
        <f>'Data &amp; Parameter'!$E$16*'Data &amp; Parameter'!$E$17*('Data &amp; Parameter'!$E$18+'Data &amp; Parameter'!$E$19)*'Data &amp; Parameter'!$E$20*'Data &amp; Parameter'!$E$37*R942</f>
        <v>0</v>
      </c>
      <c r="T942" s="28">
        <f t="shared" si="14"/>
        <v>0</v>
      </c>
    </row>
    <row r="943" spans="1:20" ht="15.75" customHeight="1" x14ac:dyDescent="0.35">
      <c r="A943">
        <v>936</v>
      </c>
      <c r="B943" s="76">
        <v>44235</v>
      </c>
      <c r="C943" s="1" t="s">
        <v>3074</v>
      </c>
      <c r="D943" s="76">
        <v>44235</v>
      </c>
      <c r="E943" s="1" t="s">
        <v>3075</v>
      </c>
      <c r="F943" s="1" t="s">
        <v>3076</v>
      </c>
      <c r="G943" s="1" t="s">
        <v>123</v>
      </c>
      <c r="H943" s="1" t="s">
        <v>124</v>
      </c>
      <c r="I943" s="1" t="s">
        <v>125</v>
      </c>
      <c r="J943" s="1" t="s">
        <v>1623</v>
      </c>
      <c r="K943" s="1" t="s">
        <v>1623</v>
      </c>
      <c r="L943">
        <f>ROUNDUP(IF(B943&gt;$D$4,0,($D$4-B943+1)/365),0)</f>
        <v>0</v>
      </c>
      <c r="M943">
        <f>ROUNDUP(IF(B943&gt;$D$5,0,($D$5-B943+1)/365),0)</f>
        <v>0</v>
      </c>
      <c r="N943" s="28">
        <f>IF(OR(L943=1,M943=1),IF(B943+364&lt;=$D$5,(B943+364-$D$4+1)/365,IF(B943&gt;$D$4,($D$5-B943+1)/365,$D$6/365)),0)</f>
        <v>0</v>
      </c>
      <c r="O943" s="28">
        <f>'Data &amp; Parameter'!$E$16*'Data &amp; Parameter'!$E$17*('Data &amp; Parameter'!$E$18+'Data &amp; Parameter'!$E$19)*'Data &amp; Parameter'!$E$20*'Data &amp; Parameter'!$E$37*N943</f>
        <v>0</v>
      </c>
      <c r="P943">
        <f>ROUNDUP(IF(D943&gt;$D$4,0,($D$4-D943+1)/365),0)</f>
        <v>0</v>
      </c>
      <c r="Q943">
        <f>ROUNDUP(IF(D943&gt;$D$5,0,($D$5-D943+1)/365),0)</f>
        <v>0</v>
      </c>
      <c r="R943" s="28">
        <f>IF(OR(P943=1,Q943=1),IF(D943+364&lt;=$D$5,(D943+364-$D$4+1)/365,IF(D943&gt;$D$4,($D$5-D943+1)/365,$D$6/365)),0)</f>
        <v>0</v>
      </c>
      <c r="S943" s="28">
        <f>'Data &amp; Parameter'!$E$16*'Data &amp; Parameter'!$E$17*('Data &amp; Parameter'!$E$18+'Data &amp; Parameter'!$E$19)*'Data &amp; Parameter'!$E$20*'Data &amp; Parameter'!$E$37*R943</f>
        <v>0</v>
      </c>
      <c r="T943" s="28">
        <f t="shared" si="14"/>
        <v>0</v>
      </c>
    </row>
    <row r="944" spans="1:20" ht="15.75" customHeight="1" x14ac:dyDescent="0.35">
      <c r="A944">
        <v>937</v>
      </c>
      <c r="B944" s="76">
        <v>44235</v>
      </c>
      <c r="C944" s="1" t="s">
        <v>3077</v>
      </c>
      <c r="D944" s="76">
        <v>44235</v>
      </c>
      <c r="E944" s="1" t="s">
        <v>3078</v>
      </c>
      <c r="F944" s="1" t="s">
        <v>3079</v>
      </c>
      <c r="G944" s="1" t="s">
        <v>123</v>
      </c>
      <c r="H944" s="1" t="s">
        <v>124</v>
      </c>
      <c r="I944" s="1" t="s">
        <v>125</v>
      </c>
      <c r="J944" s="1" t="s">
        <v>1623</v>
      </c>
      <c r="K944" s="1" t="s">
        <v>1623</v>
      </c>
      <c r="L944">
        <f>ROUNDUP(IF(B944&gt;$D$4,0,($D$4-B944+1)/365),0)</f>
        <v>0</v>
      </c>
      <c r="M944">
        <f>ROUNDUP(IF(B944&gt;$D$5,0,($D$5-B944+1)/365),0)</f>
        <v>0</v>
      </c>
      <c r="N944" s="28">
        <f>IF(OR(L944=1,M944=1),IF(B944+364&lt;=$D$5,(B944+364-$D$4+1)/365,IF(B944&gt;$D$4,($D$5-B944+1)/365,$D$6/365)),0)</f>
        <v>0</v>
      </c>
      <c r="O944" s="28">
        <f>'Data &amp; Parameter'!$E$16*'Data &amp; Parameter'!$E$17*('Data &amp; Parameter'!$E$18+'Data &amp; Parameter'!$E$19)*'Data &amp; Parameter'!$E$20*'Data &amp; Parameter'!$E$37*N944</f>
        <v>0</v>
      </c>
      <c r="P944">
        <f>ROUNDUP(IF(D944&gt;$D$4,0,($D$4-D944+1)/365),0)</f>
        <v>0</v>
      </c>
      <c r="Q944">
        <f>ROUNDUP(IF(D944&gt;$D$5,0,($D$5-D944+1)/365),0)</f>
        <v>0</v>
      </c>
      <c r="R944" s="28">
        <f>IF(OR(P944=1,Q944=1),IF(D944+364&lt;=$D$5,(D944+364-$D$4+1)/365,IF(D944&gt;$D$4,($D$5-D944+1)/365,$D$6/365)),0)</f>
        <v>0</v>
      </c>
      <c r="S944" s="28">
        <f>'Data &amp; Parameter'!$E$16*'Data &amp; Parameter'!$E$17*('Data &amp; Parameter'!$E$18+'Data &amp; Parameter'!$E$19)*'Data &amp; Parameter'!$E$20*'Data &amp; Parameter'!$E$37*R944</f>
        <v>0</v>
      </c>
      <c r="T944" s="28">
        <f t="shared" si="14"/>
        <v>0</v>
      </c>
    </row>
    <row r="945" spans="1:20" ht="15.75" customHeight="1" x14ac:dyDescent="0.35">
      <c r="A945">
        <v>938</v>
      </c>
      <c r="B945" s="76">
        <v>44235</v>
      </c>
      <c r="C945" s="1" t="s">
        <v>3080</v>
      </c>
      <c r="D945" s="76">
        <v>44235</v>
      </c>
      <c r="E945" s="1" t="s">
        <v>3081</v>
      </c>
      <c r="F945" s="1" t="s">
        <v>3082</v>
      </c>
      <c r="G945" s="1" t="s">
        <v>123</v>
      </c>
      <c r="H945" s="1" t="s">
        <v>124</v>
      </c>
      <c r="I945" s="1" t="s">
        <v>125</v>
      </c>
      <c r="J945" s="1" t="s">
        <v>1623</v>
      </c>
      <c r="K945" s="1" t="s">
        <v>1623</v>
      </c>
      <c r="L945">
        <f>ROUNDUP(IF(B945&gt;$D$4,0,($D$4-B945+1)/365),0)</f>
        <v>0</v>
      </c>
      <c r="M945">
        <f>ROUNDUP(IF(B945&gt;$D$5,0,($D$5-B945+1)/365),0)</f>
        <v>0</v>
      </c>
      <c r="N945" s="28">
        <f>IF(OR(L945=1,M945=1),IF(B945+364&lt;=$D$5,(B945+364-$D$4+1)/365,IF(B945&gt;$D$4,($D$5-B945+1)/365,$D$6/365)),0)</f>
        <v>0</v>
      </c>
      <c r="O945" s="28">
        <f>'Data &amp; Parameter'!$E$16*'Data &amp; Parameter'!$E$17*('Data &amp; Parameter'!$E$18+'Data &amp; Parameter'!$E$19)*'Data &amp; Parameter'!$E$20*'Data &amp; Parameter'!$E$37*N945</f>
        <v>0</v>
      </c>
      <c r="P945">
        <f>ROUNDUP(IF(D945&gt;$D$4,0,($D$4-D945+1)/365),0)</f>
        <v>0</v>
      </c>
      <c r="Q945">
        <f>ROUNDUP(IF(D945&gt;$D$5,0,($D$5-D945+1)/365),0)</f>
        <v>0</v>
      </c>
      <c r="R945" s="28">
        <f>IF(OR(P945=1,Q945=1),IF(D945+364&lt;=$D$5,(D945+364-$D$4+1)/365,IF(D945&gt;$D$4,($D$5-D945+1)/365,$D$6/365)),0)</f>
        <v>0</v>
      </c>
      <c r="S945" s="28">
        <f>'Data &amp; Parameter'!$E$16*'Data &amp; Parameter'!$E$17*('Data &amp; Parameter'!$E$18+'Data &amp; Parameter'!$E$19)*'Data &amp; Parameter'!$E$20*'Data &amp; Parameter'!$E$37*R945</f>
        <v>0</v>
      </c>
      <c r="T945" s="28">
        <f t="shared" si="14"/>
        <v>0</v>
      </c>
    </row>
    <row r="946" spans="1:20" ht="15.75" customHeight="1" x14ac:dyDescent="0.35">
      <c r="A946">
        <v>939</v>
      </c>
      <c r="B946" s="76">
        <v>44235</v>
      </c>
      <c r="C946" s="1" t="s">
        <v>3083</v>
      </c>
      <c r="D946" s="76">
        <v>44235</v>
      </c>
      <c r="E946" s="1" t="s">
        <v>3084</v>
      </c>
      <c r="F946" s="1" t="s">
        <v>3085</v>
      </c>
      <c r="G946" s="1" t="s">
        <v>123</v>
      </c>
      <c r="H946" s="1" t="s">
        <v>124</v>
      </c>
      <c r="I946" s="1" t="s">
        <v>125</v>
      </c>
      <c r="J946" s="1" t="s">
        <v>1623</v>
      </c>
      <c r="K946" s="1" t="s">
        <v>1623</v>
      </c>
      <c r="L946">
        <f>ROUNDUP(IF(B946&gt;$D$4,0,($D$4-B946+1)/365),0)</f>
        <v>0</v>
      </c>
      <c r="M946">
        <f>ROUNDUP(IF(B946&gt;$D$5,0,($D$5-B946+1)/365),0)</f>
        <v>0</v>
      </c>
      <c r="N946" s="28">
        <f>IF(OR(L946=1,M946=1),IF(B946+364&lt;=$D$5,(B946+364-$D$4+1)/365,IF(B946&gt;$D$4,($D$5-B946+1)/365,$D$6/365)),0)</f>
        <v>0</v>
      </c>
      <c r="O946" s="28">
        <f>'Data &amp; Parameter'!$E$16*'Data &amp; Parameter'!$E$17*('Data &amp; Parameter'!$E$18+'Data &amp; Parameter'!$E$19)*'Data &amp; Parameter'!$E$20*'Data &amp; Parameter'!$E$37*N946</f>
        <v>0</v>
      </c>
      <c r="P946">
        <f>ROUNDUP(IF(D946&gt;$D$4,0,($D$4-D946+1)/365),0)</f>
        <v>0</v>
      </c>
      <c r="Q946">
        <f>ROUNDUP(IF(D946&gt;$D$5,0,($D$5-D946+1)/365),0)</f>
        <v>0</v>
      </c>
      <c r="R946" s="28">
        <f>IF(OR(P946=1,Q946=1),IF(D946+364&lt;=$D$5,(D946+364-$D$4+1)/365,IF(D946&gt;$D$4,($D$5-D946+1)/365,$D$6/365)),0)</f>
        <v>0</v>
      </c>
      <c r="S946" s="28">
        <f>'Data &amp; Parameter'!$E$16*'Data &amp; Parameter'!$E$17*('Data &amp; Parameter'!$E$18+'Data &amp; Parameter'!$E$19)*'Data &amp; Parameter'!$E$20*'Data &amp; Parameter'!$E$37*R946</f>
        <v>0</v>
      </c>
      <c r="T946" s="28">
        <f t="shared" si="14"/>
        <v>0</v>
      </c>
    </row>
    <row r="947" spans="1:20" ht="15.75" customHeight="1" x14ac:dyDescent="0.35">
      <c r="A947">
        <v>940</v>
      </c>
      <c r="B947" s="76">
        <v>44235</v>
      </c>
      <c r="C947" s="1" t="s">
        <v>3086</v>
      </c>
      <c r="D947" s="76">
        <v>44235</v>
      </c>
      <c r="E947" s="1" t="s">
        <v>3087</v>
      </c>
      <c r="F947" s="1" t="s">
        <v>3088</v>
      </c>
      <c r="G947" s="1" t="s">
        <v>123</v>
      </c>
      <c r="H947" s="1" t="s">
        <v>124</v>
      </c>
      <c r="I947" s="1" t="s">
        <v>125</v>
      </c>
      <c r="J947" s="1" t="s">
        <v>1623</v>
      </c>
      <c r="K947" s="1" t="s">
        <v>1623</v>
      </c>
      <c r="L947">
        <f>ROUNDUP(IF(B947&gt;$D$4,0,($D$4-B947+1)/365),0)</f>
        <v>0</v>
      </c>
      <c r="M947">
        <f>ROUNDUP(IF(B947&gt;$D$5,0,($D$5-B947+1)/365),0)</f>
        <v>0</v>
      </c>
      <c r="N947" s="28">
        <f>IF(OR(L947=1,M947=1),IF(B947+364&lt;=$D$5,(B947+364-$D$4+1)/365,IF(B947&gt;$D$4,($D$5-B947+1)/365,$D$6/365)),0)</f>
        <v>0</v>
      </c>
      <c r="O947" s="28">
        <f>'Data &amp; Parameter'!$E$16*'Data &amp; Parameter'!$E$17*('Data &amp; Parameter'!$E$18+'Data &amp; Parameter'!$E$19)*'Data &amp; Parameter'!$E$20*'Data &amp; Parameter'!$E$37*N947</f>
        <v>0</v>
      </c>
      <c r="P947">
        <f>ROUNDUP(IF(D947&gt;$D$4,0,($D$4-D947+1)/365),0)</f>
        <v>0</v>
      </c>
      <c r="Q947">
        <f>ROUNDUP(IF(D947&gt;$D$5,0,($D$5-D947+1)/365),0)</f>
        <v>0</v>
      </c>
      <c r="R947" s="28">
        <f>IF(OR(P947=1,Q947=1),IF(D947+364&lt;=$D$5,(D947+364-$D$4+1)/365,IF(D947&gt;$D$4,($D$5-D947+1)/365,$D$6/365)),0)</f>
        <v>0</v>
      </c>
      <c r="S947" s="28">
        <f>'Data &amp; Parameter'!$E$16*'Data &amp; Parameter'!$E$17*('Data &amp; Parameter'!$E$18+'Data &amp; Parameter'!$E$19)*'Data &amp; Parameter'!$E$20*'Data &amp; Parameter'!$E$37*R947</f>
        <v>0</v>
      </c>
      <c r="T947" s="28">
        <f t="shared" si="14"/>
        <v>0</v>
      </c>
    </row>
    <row r="948" spans="1:20" ht="15.75" customHeight="1" x14ac:dyDescent="0.35">
      <c r="A948">
        <v>941</v>
      </c>
      <c r="B948" s="76">
        <v>44235</v>
      </c>
      <c r="C948" s="1" t="s">
        <v>3089</v>
      </c>
      <c r="D948" s="76">
        <v>44235</v>
      </c>
      <c r="E948" s="1" t="s">
        <v>3090</v>
      </c>
      <c r="F948" s="1" t="s">
        <v>3091</v>
      </c>
      <c r="G948" s="1" t="s">
        <v>123</v>
      </c>
      <c r="H948" s="1" t="s">
        <v>124</v>
      </c>
      <c r="I948" s="1" t="s">
        <v>125</v>
      </c>
      <c r="J948" s="1" t="s">
        <v>1623</v>
      </c>
      <c r="K948" s="1" t="s">
        <v>1623</v>
      </c>
      <c r="L948">
        <f>ROUNDUP(IF(B948&gt;$D$4,0,($D$4-B948+1)/365),0)</f>
        <v>0</v>
      </c>
      <c r="M948">
        <f>ROUNDUP(IF(B948&gt;$D$5,0,($D$5-B948+1)/365),0)</f>
        <v>0</v>
      </c>
      <c r="N948" s="28">
        <f>IF(OR(L948=1,M948=1),IF(B948+364&lt;=$D$5,(B948+364-$D$4+1)/365,IF(B948&gt;$D$4,($D$5-B948+1)/365,$D$6/365)),0)</f>
        <v>0</v>
      </c>
      <c r="O948" s="28">
        <f>'Data &amp; Parameter'!$E$16*'Data &amp; Parameter'!$E$17*('Data &amp; Parameter'!$E$18+'Data &amp; Parameter'!$E$19)*'Data &amp; Parameter'!$E$20*'Data &amp; Parameter'!$E$37*N948</f>
        <v>0</v>
      </c>
      <c r="P948">
        <f>ROUNDUP(IF(D948&gt;$D$4,0,($D$4-D948+1)/365),0)</f>
        <v>0</v>
      </c>
      <c r="Q948">
        <f>ROUNDUP(IF(D948&gt;$D$5,0,($D$5-D948+1)/365),0)</f>
        <v>0</v>
      </c>
      <c r="R948" s="28">
        <f>IF(OR(P948=1,Q948=1),IF(D948+364&lt;=$D$5,(D948+364-$D$4+1)/365,IF(D948&gt;$D$4,($D$5-D948+1)/365,$D$6/365)),0)</f>
        <v>0</v>
      </c>
      <c r="S948" s="28">
        <f>'Data &amp; Parameter'!$E$16*'Data &amp; Parameter'!$E$17*('Data &amp; Parameter'!$E$18+'Data &amp; Parameter'!$E$19)*'Data &amp; Parameter'!$E$20*'Data &amp; Parameter'!$E$37*R948</f>
        <v>0</v>
      </c>
      <c r="T948" s="28">
        <f t="shared" si="14"/>
        <v>0</v>
      </c>
    </row>
    <row r="949" spans="1:20" ht="15.75" customHeight="1" x14ac:dyDescent="0.35">
      <c r="A949">
        <v>942</v>
      </c>
      <c r="B949" s="76">
        <v>44235</v>
      </c>
      <c r="C949" s="1" t="s">
        <v>3092</v>
      </c>
      <c r="D949" s="76">
        <v>44235</v>
      </c>
      <c r="E949" s="1" t="s">
        <v>3093</v>
      </c>
      <c r="F949" s="1" t="s">
        <v>3094</v>
      </c>
      <c r="G949" s="1" t="s">
        <v>123</v>
      </c>
      <c r="H949" s="1" t="s">
        <v>124</v>
      </c>
      <c r="I949" s="1" t="s">
        <v>125</v>
      </c>
      <c r="J949" s="1" t="s">
        <v>1623</v>
      </c>
      <c r="K949" s="1" t="s">
        <v>1623</v>
      </c>
      <c r="L949">
        <f>ROUNDUP(IF(B949&gt;$D$4,0,($D$4-B949+1)/365),0)</f>
        <v>0</v>
      </c>
      <c r="M949">
        <f>ROUNDUP(IF(B949&gt;$D$5,0,($D$5-B949+1)/365),0)</f>
        <v>0</v>
      </c>
      <c r="N949" s="28">
        <f>IF(OR(L949=1,M949=1),IF(B949+364&lt;=$D$5,(B949+364-$D$4+1)/365,IF(B949&gt;$D$4,($D$5-B949+1)/365,$D$6/365)),0)</f>
        <v>0</v>
      </c>
      <c r="O949" s="28">
        <f>'Data &amp; Parameter'!$E$16*'Data &amp; Parameter'!$E$17*('Data &amp; Parameter'!$E$18+'Data &amp; Parameter'!$E$19)*'Data &amp; Parameter'!$E$20*'Data &amp; Parameter'!$E$37*N949</f>
        <v>0</v>
      </c>
      <c r="P949">
        <f>ROUNDUP(IF(D949&gt;$D$4,0,($D$4-D949+1)/365),0)</f>
        <v>0</v>
      </c>
      <c r="Q949">
        <f>ROUNDUP(IF(D949&gt;$D$5,0,($D$5-D949+1)/365),0)</f>
        <v>0</v>
      </c>
      <c r="R949" s="28">
        <f>IF(OR(P949=1,Q949=1),IF(D949+364&lt;=$D$5,(D949+364-$D$4+1)/365,IF(D949&gt;$D$4,($D$5-D949+1)/365,$D$6/365)),0)</f>
        <v>0</v>
      </c>
      <c r="S949" s="28">
        <f>'Data &amp; Parameter'!$E$16*'Data &amp; Parameter'!$E$17*('Data &amp; Parameter'!$E$18+'Data &amp; Parameter'!$E$19)*'Data &amp; Parameter'!$E$20*'Data &amp; Parameter'!$E$37*R949</f>
        <v>0</v>
      </c>
      <c r="T949" s="28">
        <f t="shared" si="14"/>
        <v>0</v>
      </c>
    </row>
    <row r="950" spans="1:20" ht="15.75" customHeight="1" x14ac:dyDescent="0.35">
      <c r="A950">
        <v>943</v>
      </c>
      <c r="B950" s="76">
        <v>44235</v>
      </c>
      <c r="C950" s="1" t="s">
        <v>3095</v>
      </c>
      <c r="D950" s="76">
        <v>44235</v>
      </c>
      <c r="E950" s="1" t="s">
        <v>3096</v>
      </c>
      <c r="F950" s="1" t="s">
        <v>3097</v>
      </c>
      <c r="G950" s="1" t="s">
        <v>123</v>
      </c>
      <c r="H950" s="1" t="s">
        <v>124</v>
      </c>
      <c r="I950" s="1" t="s">
        <v>125</v>
      </c>
      <c r="J950" s="1" t="s">
        <v>1623</v>
      </c>
      <c r="K950" s="1" t="s">
        <v>3098</v>
      </c>
      <c r="L950">
        <f>ROUNDUP(IF(B950&gt;$D$4,0,($D$4-B950+1)/365),0)</f>
        <v>0</v>
      </c>
      <c r="M950">
        <f>ROUNDUP(IF(B950&gt;$D$5,0,($D$5-B950+1)/365),0)</f>
        <v>0</v>
      </c>
      <c r="N950" s="28">
        <f>IF(OR(L950=1,M950=1),IF(B950+364&lt;=$D$5,(B950+364-$D$4+1)/365,IF(B950&gt;$D$4,($D$5-B950+1)/365,$D$6/365)),0)</f>
        <v>0</v>
      </c>
      <c r="O950" s="28">
        <f>'Data &amp; Parameter'!$E$16*'Data &amp; Parameter'!$E$17*('Data &amp; Parameter'!$E$18+'Data &amp; Parameter'!$E$19)*'Data &amp; Parameter'!$E$20*'Data &amp; Parameter'!$E$37*N950</f>
        <v>0</v>
      </c>
      <c r="P950">
        <f>ROUNDUP(IF(D950&gt;$D$4,0,($D$4-D950+1)/365),0)</f>
        <v>0</v>
      </c>
      <c r="Q950">
        <f>ROUNDUP(IF(D950&gt;$D$5,0,($D$5-D950+1)/365),0)</f>
        <v>0</v>
      </c>
      <c r="R950" s="28">
        <f>IF(OR(P950=1,Q950=1),IF(D950+364&lt;=$D$5,(D950+364-$D$4+1)/365,IF(D950&gt;$D$4,($D$5-D950+1)/365,$D$6/365)),0)</f>
        <v>0</v>
      </c>
      <c r="S950" s="28">
        <f>'Data &amp; Parameter'!$E$16*'Data &amp; Parameter'!$E$17*('Data &amp; Parameter'!$E$18+'Data &amp; Parameter'!$E$19)*'Data &amp; Parameter'!$E$20*'Data &amp; Parameter'!$E$37*R950</f>
        <v>0</v>
      </c>
      <c r="T950" s="28">
        <f t="shared" si="14"/>
        <v>0</v>
      </c>
    </row>
    <row r="951" spans="1:20" ht="15.75" customHeight="1" x14ac:dyDescent="0.35">
      <c r="A951">
        <v>944</v>
      </c>
      <c r="B951" s="76">
        <v>44235</v>
      </c>
      <c r="C951" s="1" t="s">
        <v>3099</v>
      </c>
      <c r="D951" s="76">
        <v>44235</v>
      </c>
      <c r="E951" s="1" t="s">
        <v>3100</v>
      </c>
      <c r="F951" s="1" t="s">
        <v>3101</v>
      </c>
      <c r="G951" s="1" t="s">
        <v>123</v>
      </c>
      <c r="H951" s="1" t="s">
        <v>124</v>
      </c>
      <c r="I951" s="1" t="s">
        <v>125</v>
      </c>
      <c r="J951" s="1" t="s">
        <v>1623</v>
      </c>
      <c r="K951" s="1" t="s">
        <v>1623</v>
      </c>
      <c r="L951">
        <f>ROUNDUP(IF(B951&gt;$D$4,0,($D$4-B951+1)/365),0)</f>
        <v>0</v>
      </c>
      <c r="M951">
        <f>ROUNDUP(IF(B951&gt;$D$5,0,($D$5-B951+1)/365),0)</f>
        <v>0</v>
      </c>
      <c r="N951" s="28">
        <f>IF(OR(L951=1,M951=1),IF(B951+364&lt;=$D$5,(B951+364-$D$4+1)/365,IF(B951&gt;$D$4,($D$5-B951+1)/365,$D$6/365)),0)</f>
        <v>0</v>
      </c>
      <c r="O951" s="28">
        <f>'Data &amp; Parameter'!$E$16*'Data &amp; Parameter'!$E$17*('Data &amp; Parameter'!$E$18+'Data &amp; Parameter'!$E$19)*'Data &amp; Parameter'!$E$20*'Data &amp; Parameter'!$E$37*N951</f>
        <v>0</v>
      </c>
      <c r="P951">
        <f>ROUNDUP(IF(D951&gt;$D$4,0,($D$4-D951+1)/365),0)</f>
        <v>0</v>
      </c>
      <c r="Q951">
        <f>ROUNDUP(IF(D951&gt;$D$5,0,($D$5-D951+1)/365),0)</f>
        <v>0</v>
      </c>
      <c r="R951" s="28">
        <f>IF(OR(P951=1,Q951=1),IF(D951+364&lt;=$D$5,(D951+364-$D$4+1)/365,IF(D951&gt;$D$4,($D$5-D951+1)/365,$D$6/365)),0)</f>
        <v>0</v>
      </c>
      <c r="S951" s="28">
        <f>'Data &amp; Parameter'!$E$16*'Data &amp; Parameter'!$E$17*('Data &amp; Parameter'!$E$18+'Data &amp; Parameter'!$E$19)*'Data &amp; Parameter'!$E$20*'Data &amp; Parameter'!$E$37*R951</f>
        <v>0</v>
      </c>
      <c r="T951" s="28">
        <f t="shared" si="14"/>
        <v>0</v>
      </c>
    </row>
    <row r="952" spans="1:20" ht="15.75" customHeight="1" x14ac:dyDescent="0.35">
      <c r="A952">
        <v>945</v>
      </c>
      <c r="B952" s="76">
        <v>44235</v>
      </c>
      <c r="C952" s="1" t="s">
        <v>3102</v>
      </c>
      <c r="D952" s="76">
        <v>44235</v>
      </c>
      <c r="E952" s="1" t="s">
        <v>3103</v>
      </c>
      <c r="F952" s="1" t="s">
        <v>3104</v>
      </c>
      <c r="G952" s="1" t="s">
        <v>123</v>
      </c>
      <c r="H952" s="1" t="s">
        <v>124</v>
      </c>
      <c r="I952" s="1" t="s">
        <v>125</v>
      </c>
      <c r="J952" s="1" t="s">
        <v>1623</v>
      </c>
      <c r="K952" s="1" t="s">
        <v>1623</v>
      </c>
      <c r="L952">
        <f>ROUNDUP(IF(B952&gt;$D$4,0,($D$4-B952+1)/365),0)</f>
        <v>0</v>
      </c>
      <c r="M952">
        <f>ROUNDUP(IF(B952&gt;$D$5,0,($D$5-B952+1)/365),0)</f>
        <v>0</v>
      </c>
      <c r="N952" s="28">
        <f>IF(OR(L952=1,M952=1),IF(B952+364&lt;=$D$5,(B952+364-$D$4+1)/365,IF(B952&gt;$D$4,($D$5-B952+1)/365,$D$6/365)),0)</f>
        <v>0</v>
      </c>
      <c r="O952" s="28">
        <f>'Data &amp; Parameter'!$E$16*'Data &amp; Parameter'!$E$17*('Data &amp; Parameter'!$E$18+'Data &amp; Parameter'!$E$19)*'Data &amp; Parameter'!$E$20*'Data &amp; Parameter'!$E$37*N952</f>
        <v>0</v>
      </c>
      <c r="P952">
        <f>ROUNDUP(IF(D952&gt;$D$4,0,($D$4-D952+1)/365),0)</f>
        <v>0</v>
      </c>
      <c r="Q952">
        <f>ROUNDUP(IF(D952&gt;$D$5,0,($D$5-D952+1)/365),0)</f>
        <v>0</v>
      </c>
      <c r="R952" s="28">
        <f>IF(OR(P952=1,Q952=1),IF(D952+364&lt;=$D$5,(D952+364-$D$4+1)/365,IF(D952&gt;$D$4,($D$5-D952+1)/365,$D$6/365)),0)</f>
        <v>0</v>
      </c>
      <c r="S952" s="28">
        <f>'Data &amp; Parameter'!$E$16*'Data &amp; Parameter'!$E$17*('Data &amp; Parameter'!$E$18+'Data &amp; Parameter'!$E$19)*'Data &amp; Parameter'!$E$20*'Data &amp; Parameter'!$E$37*R952</f>
        <v>0</v>
      </c>
      <c r="T952" s="28">
        <f t="shared" si="14"/>
        <v>0</v>
      </c>
    </row>
    <row r="953" spans="1:20" ht="15.75" customHeight="1" x14ac:dyDescent="0.35">
      <c r="A953">
        <v>946</v>
      </c>
      <c r="B953" s="76">
        <v>44235</v>
      </c>
      <c r="C953" s="1" t="s">
        <v>3105</v>
      </c>
      <c r="D953" s="76">
        <v>44235</v>
      </c>
      <c r="E953" s="1" t="s">
        <v>3106</v>
      </c>
      <c r="F953" s="1" t="s">
        <v>3107</v>
      </c>
      <c r="G953" s="1" t="s">
        <v>123</v>
      </c>
      <c r="H953" s="1" t="s">
        <v>124</v>
      </c>
      <c r="I953" s="1" t="s">
        <v>125</v>
      </c>
      <c r="J953" s="1" t="s">
        <v>1623</v>
      </c>
      <c r="K953" s="1" t="s">
        <v>1623</v>
      </c>
      <c r="L953">
        <f>ROUNDUP(IF(B953&gt;$D$4,0,($D$4-B953+1)/365),0)</f>
        <v>0</v>
      </c>
      <c r="M953">
        <f>ROUNDUP(IF(B953&gt;$D$5,0,($D$5-B953+1)/365),0)</f>
        <v>0</v>
      </c>
      <c r="N953" s="28">
        <f>IF(OR(L953=1,M953=1),IF(B953+364&lt;=$D$5,(B953+364-$D$4+1)/365,IF(B953&gt;$D$4,($D$5-B953+1)/365,$D$6/365)),0)</f>
        <v>0</v>
      </c>
      <c r="O953" s="28">
        <f>'Data &amp; Parameter'!$E$16*'Data &amp; Parameter'!$E$17*('Data &amp; Parameter'!$E$18+'Data &amp; Parameter'!$E$19)*'Data &amp; Parameter'!$E$20*'Data &amp; Parameter'!$E$37*N953</f>
        <v>0</v>
      </c>
      <c r="P953">
        <f>ROUNDUP(IF(D953&gt;$D$4,0,($D$4-D953+1)/365),0)</f>
        <v>0</v>
      </c>
      <c r="Q953">
        <f>ROUNDUP(IF(D953&gt;$D$5,0,($D$5-D953+1)/365),0)</f>
        <v>0</v>
      </c>
      <c r="R953" s="28">
        <f>IF(OR(P953=1,Q953=1),IF(D953+364&lt;=$D$5,(D953+364-$D$4+1)/365,IF(D953&gt;$D$4,($D$5-D953+1)/365,$D$6/365)),0)</f>
        <v>0</v>
      </c>
      <c r="S953" s="28">
        <f>'Data &amp; Parameter'!$E$16*'Data &amp; Parameter'!$E$17*('Data &amp; Parameter'!$E$18+'Data &amp; Parameter'!$E$19)*'Data &amp; Parameter'!$E$20*'Data &amp; Parameter'!$E$37*R953</f>
        <v>0</v>
      </c>
      <c r="T953" s="28">
        <f t="shared" si="14"/>
        <v>0</v>
      </c>
    </row>
    <row r="954" spans="1:20" ht="15.75" customHeight="1" x14ac:dyDescent="0.35">
      <c r="A954">
        <v>947</v>
      </c>
      <c r="B954" s="76">
        <v>44235</v>
      </c>
      <c r="C954" s="1" t="s">
        <v>3108</v>
      </c>
      <c r="D954" s="76">
        <v>44235</v>
      </c>
      <c r="E954" s="1" t="s">
        <v>3109</v>
      </c>
      <c r="F954" s="1" t="s">
        <v>3110</v>
      </c>
      <c r="G954" s="1" t="s">
        <v>123</v>
      </c>
      <c r="H954" s="1" t="s">
        <v>124</v>
      </c>
      <c r="I954" s="1" t="s">
        <v>125</v>
      </c>
      <c r="J954" s="1" t="s">
        <v>1623</v>
      </c>
      <c r="K954" s="1" t="s">
        <v>1623</v>
      </c>
      <c r="L954">
        <f>ROUNDUP(IF(B954&gt;$D$4,0,($D$4-B954+1)/365),0)</f>
        <v>0</v>
      </c>
      <c r="M954">
        <f>ROUNDUP(IF(B954&gt;$D$5,0,($D$5-B954+1)/365),0)</f>
        <v>0</v>
      </c>
      <c r="N954" s="28">
        <f>IF(OR(L954=1,M954=1),IF(B954+364&lt;=$D$5,(B954+364-$D$4+1)/365,IF(B954&gt;$D$4,($D$5-B954+1)/365,$D$6/365)),0)</f>
        <v>0</v>
      </c>
      <c r="O954" s="28">
        <f>'Data &amp; Parameter'!$E$16*'Data &amp; Parameter'!$E$17*('Data &amp; Parameter'!$E$18+'Data &amp; Parameter'!$E$19)*'Data &amp; Parameter'!$E$20*'Data &amp; Parameter'!$E$37*N954</f>
        <v>0</v>
      </c>
      <c r="P954">
        <f>ROUNDUP(IF(D954&gt;$D$4,0,($D$4-D954+1)/365),0)</f>
        <v>0</v>
      </c>
      <c r="Q954">
        <f>ROUNDUP(IF(D954&gt;$D$5,0,($D$5-D954+1)/365),0)</f>
        <v>0</v>
      </c>
      <c r="R954" s="28">
        <f>IF(OR(P954=1,Q954=1),IF(D954+364&lt;=$D$5,(D954+364-$D$4+1)/365,IF(D954&gt;$D$4,($D$5-D954+1)/365,$D$6/365)),0)</f>
        <v>0</v>
      </c>
      <c r="S954" s="28">
        <f>'Data &amp; Parameter'!$E$16*'Data &amp; Parameter'!$E$17*('Data &amp; Parameter'!$E$18+'Data &amp; Parameter'!$E$19)*'Data &amp; Parameter'!$E$20*'Data &amp; Parameter'!$E$37*R954</f>
        <v>0</v>
      </c>
      <c r="T954" s="28">
        <f t="shared" si="14"/>
        <v>0</v>
      </c>
    </row>
    <row r="955" spans="1:20" ht="15.75" customHeight="1" x14ac:dyDescent="0.35">
      <c r="A955">
        <v>948</v>
      </c>
      <c r="B955" s="76">
        <v>44235</v>
      </c>
      <c r="C955" s="1" t="s">
        <v>3111</v>
      </c>
      <c r="D955" s="76">
        <v>44235</v>
      </c>
      <c r="E955" s="1" t="s">
        <v>3112</v>
      </c>
      <c r="F955" s="1" t="s">
        <v>3113</v>
      </c>
      <c r="G955" s="1" t="s">
        <v>123</v>
      </c>
      <c r="H955" s="1" t="s">
        <v>124</v>
      </c>
      <c r="I955" s="1" t="s">
        <v>125</v>
      </c>
      <c r="J955" s="1" t="s">
        <v>1623</v>
      </c>
      <c r="K955" s="1" t="s">
        <v>1623</v>
      </c>
      <c r="L955">
        <f>ROUNDUP(IF(B955&gt;$D$4,0,($D$4-B955+1)/365),0)</f>
        <v>0</v>
      </c>
      <c r="M955">
        <f>ROUNDUP(IF(B955&gt;$D$5,0,($D$5-B955+1)/365),0)</f>
        <v>0</v>
      </c>
      <c r="N955" s="28">
        <f>IF(OR(L955=1,M955=1),IF(B955+364&lt;=$D$5,(B955+364-$D$4+1)/365,IF(B955&gt;$D$4,($D$5-B955+1)/365,$D$6/365)),0)</f>
        <v>0</v>
      </c>
      <c r="O955" s="28">
        <f>'Data &amp; Parameter'!$E$16*'Data &amp; Parameter'!$E$17*('Data &amp; Parameter'!$E$18+'Data &amp; Parameter'!$E$19)*'Data &amp; Parameter'!$E$20*'Data &amp; Parameter'!$E$37*N955</f>
        <v>0</v>
      </c>
      <c r="P955">
        <f>ROUNDUP(IF(D955&gt;$D$4,0,($D$4-D955+1)/365),0)</f>
        <v>0</v>
      </c>
      <c r="Q955">
        <f>ROUNDUP(IF(D955&gt;$D$5,0,($D$5-D955+1)/365),0)</f>
        <v>0</v>
      </c>
      <c r="R955" s="28">
        <f>IF(OR(P955=1,Q955=1),IF(D955+364&lt;=$D$5,(D955+364-$D$4+1)/365,IF(D955&gt;$D$4,($D$5-D955+1)/365,$D$6/365)),0)</f>
        <v>0</v>
      </c>
      <c r="S955" s="28">
        <f>'Data &amp; Parameter'!$E$16*'Data &amp; Parameter'!$E$17*('Data &amp; Parameter'!$E$18+'Data &amp; Parameter'!$E$19)*'Data &amp; Parameter'!$E$20*'Data &amp; Parameter'!$E$37*R955</f>
        <v>0</v>
      </c>
      <c r="T955" s="28">
        <f t="shared" si="14"/>
        <v>0</v>
      </c>
    </row>
    <row r="956" spans="1:20" ht="15.75" customHeight="1" x14ac:dyDescent="0.35">
      <c r="A956">
        <v>949</v>
      </c>
      <c r="B956" s="76">
        <v>44235</v>
      </c>
      <c r="C956" s="1" t="s">
        <v>3114</v>
      </c>
      <c r="D956" s="76">
        <v>44235</v>
      </c>
      <c r="E956" s="1" t="s">
        <v>3115</v>
      </c>
      <c r="F956" s="1" t="s">
        <v>3116</v>
      </c>
      <c r="G956" s="1" t="s">
        <v>123</v>
      </c>
      <c r="H956" s="1" t="s">
        <v>124</v>
      </c>
      <c r="I956" s="1" t="s">
        <v>125</v>
      </c>
      <c r="J956" s="1" t="s">
        <v>1623</v>
      </c>
      <c r="K956" s="1" t="s">
        <v>1623</v>
      </c>
      <c r="L956">
        <f>ROUNDUP(IF(B956&gt;$D$4,0,($D$4-B956+1)/365),0)</f>
        <v>0</v>
      </c>
      <c r="M956">
        <f>ROUNDUP(IF(B956&gt;$D$5,0,($D$5-B956+1)/365),0)</f>
        <v>0</v>
      </c>
      <c r="N956" s="28">
        <f>IF(OR(L956=1,M956=1),IF(B956+364&lt;=$D$5,(B956+364-$D$4+1)/365,IF(B956&gt;$D$4,($D$5-B956+1)/365,$D$6/365)),0)</f>
        <v>0</v>
      </c>
      <c r="O956" s="28">
        <f>'Data &amp; Parameter'!$E$16*'Data &amp; Parameter'!$E$17*('Data &amp; Parameter'!$E$18+'Data &amp; Parameter'!$E$19)*'Data &amp; Parameter'!$E$20*'Data &amp; Parameter'!$E$37*N956</f>
        <v>0</v>
      </c>
      <c r="P956">
        <f>ROUNDUP(IF(D956&gt;$D$4,0,($D$4-D956+1)/365),0)</f>
        <v>0</v>
      </c>
      <c r="Q956">
        <f>ROUNDUP(IF(D956&gt;$D$5,0,($D$5-D956+1)/365),0)</f>
        <v>0</v>
      </c>
      <c r="R956" s="28">
        <f>IF(OR(P956=1,Q956=1),IF(D956+364&lt;=$D$5,(D956+364-$D$4+1)/365,IF(D956&gt;$D$4,($D$5-D956+1)/365,$D$6/365)),0)</f>
        <v>0</v>
      </c>
      <c r="S956" s="28">
        <f>'Data &amp; Parameter'!$E$16*'Data &amp; Parameter'!$E$17*('Data &amp; Parameter'!$E$18+'Data &amp; Parameter'!$E$19)*'Data &amp; Parameter'!$E$20*'Data &amp; Parameter'!$E$37*R956</f>
        <v>0</v>
      </c>
      <c r="T956" s="28">
        <f t="shared" si="14"/>
        <v>0</v>
      </c>
    </row>
    <row r="957" spans="1:20" ht="15.75" customHeight="1" x14ac:dyDescent="0.35">
      <c r="A957">
        <v>950</v>
      </c>
      <c r="B957" s="76">
        <v>44235</v>
      </c>
      <c r="C957" s="1" t="s">
        <v>3117</v>
      </c>
      <c r="D957" s="76">
        <v>44235</v>
      </c>
      <c r="E957" s="1" t="s">
        <v>3118</v>
      </c>
      <c r="F957" s="1" t="s">
        <v>3119</v>
      </c>
      <c r="G957" s="1" t="s">
        <v>123</v>
      </c>
      <c r="H957" s="1" t="s">
        <v>124</v>
      </c>
      <c r="I957" s="1" t="s">
        <v>125</v>
      </c>
      <c r="J957" s="1" t="s">
        <v>1623</v>
      </c>
      <c r="K957" s="1" t="s">
        <v>1623</v>
      </c>
      <c r="L957">
        <f>ROUNDUP(IF(B957&gt;$D$4,0,($D$4-B957+1)/365),0)</f>
        <v>0</v>
      </c>
      <c r="M957">
        <f>ROUNDUP(IF(B957&gt;$D$5,0,($D$5-B957+1)/365),0)</f>
        <v>0</v>
      </c>
      <c r="N957" s="28">
        <f>IF(OR(L957=1,M957=1),IF(B957+364&lt;=$D$5,(B957+364-$D$4+1)/365,IF(B957&gt;$D$4,($D$5-B957+1)/365,$D$6/365)),0)</f>
        <v>0</v>
      </c>
      <c r="O957" s="28">
        <f>'Data &amp; Parameter'!$E$16*'Data &amp; Parameter'!$E$17*('Data &amp; Parameter'!$E$18+'Data &amp; Parameter'!$E$19)*'Data &amp; Parameter'!$E$20*'Data &amp; Parameter'!$E$37*N957</f>
        <v>0</v>
      </c>
      <c r="P957">
        <f>ROUNDUP(IF(D957&gt;$D$4,0,($D$4-D957+1)/365),0)</f>
        <v>0</v>
      </c>
      <c r="Q957">
        <f>ROUNDUP(IF(D957&gt;$D$5,0,($D$5-D957+1)/365),0)</f>
        <v>0</v>
      </c>
      <c r="R957" s="28">
        <f>IF(OR(P957=1,Q957=1),IF(D957+364&lt;=$D$5,(D957+364-$D$4+1)/365,IF(D957&gt;$D$4,($D$5-D957+1)/365,$D$6/365)),0)</f>
        <v>0</v>
      </c>
      <c r="S957" s="28">
        <f>'Data &amp; Parameter'!$E$16*'Data &amp; Parameter'!$E$17*('Data &amp; Parameter'!$E$18+'Data &amp; Parameter'!$E$19)*'Data &amp; Parameter'!$E$20*'Data &amp; Parameter'!$E$37*R957</f>
        <v>0</v>
      </c>
      <c r="T957" s="28">
        <f t="shared" si="14"/>
        <v>0</v>
      </c>
    </row>
    <row r="958" spans="1:20" ht="15.75" customHeight="1" x14ac:dyDescent="0.35">
      <c r="A958">
        <v>951</v>
      </c>
      <c r="B958" s="76">
        <v>44235</v>
      </c>
      <c r="C958" s="1" t="s">
        <v>3120</v>
      </c>
      <c r="D958" s="76">
        <v>44235</v>
      </c>
      <c r="E958" s="1" t="s">
        <v>3121</v>
      </c>
      <c r="F958" s="1" t="s">
        <v>3122</v>
      </c>
      <c r="G958" s="1" t="s">
        <v>123</v>
      </c>
      <c r="H958" s="1" t="s">
        <v>124</v>
      </c>
      <c r="I958" s="1" t="s">
        <v>125</v>
      </c>
      <c r="J958" s="1" t="s">
        <v>1623</v>
      </c>
      <c r="K958" s="1" t="s">
        <v>1623</v>
      </c>
      <c r="L958">
        <f>ROUNDUP(IF(B958&gt;$D$4,0,($D$4-B958+1)/365),0)</f>
        <v>0</v>
      </c>
      <c r="M958">
        <f>ROUNDUP(IF(B958&gt;$D$5,0,($D$5-B958+1)/365),0)</f>
        <v>0</v>
      </c>
      <c r="N958" s="28">
        <f>IF(OR(L958=1,M958=1),IF(B958+364&lt;=$D$5,(B958+364-$D$4+1)/365,IF(B958&gt;$D$4,($D$5-B958+1)/365,$D$6/365)),0)</f>
        <v>0</v>
      </c>
      <c r="O958" s="28">
        <f>'Data &amp; Parameter'!$E$16*'Data &amp; Parameter'!$E$17*('Data &amp; Parameter'!$E$18+'Data &amp; Parameter'!$E$19)*'Data &amp; Parameter'!$E$20*'Data &amp; Parameter'!$E$37*N958</f>
        <v>0</v>
      </c>
      <c r="P958">
        <f>ROUNDUP(IF(D958&gt;$D$4,0,($D$4-D958+1)/365),0)</f>
        <v>0</v>
      </c>
      <c r="Q958">
        <f>ROUNDUP(IF(D958&gt;$D$5,0,($D$5-D958+1)/365),0)</f>
        <v>0</v>
      </c>
      <c r="R958" s="28">
        <f>IF(OR(P958=1,Q958=1),IF(D958+364&lt;=$D$5,(D958+364-$D$4+1)/365,IF(D958&gt;$D$4,($D$5-D958+1)/365,$D$6/365)),0)</f>
        <v>0</v>
      </c>
      <c r="S958" s="28">
        <f>'Data &amp; Parameter'!$E$16*'Data &amp; Parameter'!$E$17*('Data &amp; Parameter'!$E$18+'Data &amp; Parameter'!$E$19)*'Data &amp; Parameter'!$E$20*'Data &amp; Parameter'!$E$37*R958</f>
        <v>0</v>
      </c>
      <c r="T958" s="28">
        <f t="shared" si="14"/>
        <v>0</v>
      </c>
    </row>
    <row r="959" spans="1:20" ht="15.75" customHeight="1" x14ac:dyDescent="0.35">
      <c r="A959">
        <v>952</v>
      </c>
      <c r="B959" s="76">
        <v>44235</v>
      </c>
      <c r="C959" s="1" t="s">
        <v>3123</v>
      </c>
      <c r="D959" s="76">
        <v>44235</v>
      </c>
      <c r="E959" s="1" t="s">
        <v>3124</v>
      </c>
      <c r="F959" s="1" t="s">
        <v>3125</v>
      </c>
      <c r="G959" s="1" t="s">
        <v>123</v>
      </c>
      <c r="H959" s="1" t="s">
        <v>124</v>
      </c>
      <c r="I959" s="1" t="s">
        <v>125</v>
      </c>
      <c r="J959" s="1" t="s">
        <v>1623</v>
      </c>
      <c r="K959" s="1" t="s">
        <v>1623</v>
      </c>
      <c r="L959">
        <f>ROUNDUP(IF(B959&gt;$D$4,0,($D$4-B959+1)/365),0)</f>
        <v>0</v>
      </c>
      <c r="M959">
        <f>ROUNDUP(IF(B959&gt;$D$5,0,($D$5-B959+1)/365),0)</f>
        <v>0</v>
      </c>
      <c r="N959" s="28">
        <f>IF(OR(L959=1,M959=1),IF(B959+364&lt;=$D$5,(B959+364-$D$4+1)/365,IF(B959&gt;$D$4,($D$5-B959+1)/365,$D$6/365)),0)</f>
        <v>0</v>
      </c>
      <c r="O959" s="28">
        <f>'Data &amp; Parameter'!$E$16*'Data &amp; Parameter'!$E$17*('Data &amp; Parameter'!$E$18+'Data &amp; Parameter'!$E$19)*'Data &amp; Parameter'!$E$20*'Data &amp; Parameter'!$E$37*N959</f>
        <v>0</v>
      </c>
      <c r="P959">
        <f>ROUNDUP(IF(D959&gt;$D$4,0,($D$4-D959+1)/365),0)</f>
        <v>0</v>
      </c>
      <c r="Q959">
        <f>ROUNDUP(IF(D959&gt;$D$5,0,($D$5-D959+1)/365),0)</f>
        <v>0</v>
      </c>
      <c r="R959" s="28">
        <f>IF(OR(P959=1,Q959=1),IF(D959+364&lt;=$D$5,(D959+364-$D$4+1)/365,IF(D959&gt;$D$4,($D$5-D959+1)/365,$D$6/365)),0)</f>
        <v>0</v>
      </c>
      <c r="S959" s="28">
        <f>'Data &amp; Parameter'!$E$16*'Data &amp; Parameter'!$E$17*('Data &amp; Parameter'!$E$18+'Data &amp; Parameter'!$E$19)*'Data &amp; Parameter'!$E$20*'Data &amp; Parameter'!$E$37*R959</f>
        <v>0</v>
      </c>
      <c r="T959" s="28">
        <f t="shared" si="14"/>
        <v>0</v>
      </c>
    </row>
    <row r="960" spans="1:20" ht="15.75" customHeight="1" x14ac:dyDescent="0.35">
      <c r="A960">
        <v>953</v>
      </c>
      <c r="B960" s="76">
        <v>44235</v>
      </c>
      <c r="C960" s="1" t="s">
        <v>3126</v>
      </c>
      <c r="D960" s="76">
        <v>44235</v>
      </c>
      <c r="E960" s="1" t="s">
        <v>3127</v>
      </c>
      <c r="F960" s="1" t="s">
        <v>3128</v>
      </c>
      <c r="G960" s="1" t="s">
        <v>123</v>
      </c>
      <c r="H960" s="1" t="s">
        <v>124</v>
      </c>
      <c r="I960" s="1" t="s">
        <v>125</v>
      </c>
      <c r="J960" s="1" t="s">
        <v>1623</v>
      </c>
      <c r="K960" s="1" t="s">
        <v>1623</v>
      </c>
      <c r="L960">
        <f>ROUNDUP(IF(B960&gt;$D$4,0,($D$4-B960+1)/365),0)</f>
        <v>0</v>
      </c>
      <c r="M960">
        <f>ROUNDUP(IF(B960&gt;$D$5,0,($D$5-B960+1)/365),0)</f>
        <v>0</v>
      </c>
      <c r="N960" s="28">
        <f>IF(OR(L960=1,M960=1),IF(B960+364&lt;=$D$5,(B960+364-$D$4+1)/365,IF(B960&gt;$D$4,($D$5-B960+1)/365,$D$6/365)),0)</f>
        <v>0</v>
      </c>
      <c r="O960" s="28">
        <f>'Data &amp; Parameter'!$E$16*'Data &amp; Parameter'!$E$17*('Data &amp; Parameter'!$E$18+'Data &amp; Parameter'!$E$19)*'Data &amp; Parameter'!$E$20*'Data &amp; Parameter'!$E$37*N960</f>
        <v>0</v>
      </c>
      <c r="P960">
        <f>ROUNDUP(IF(D960&gt;$D$4,0,($D$4-D960+1)/365),0)</f>
        <v>0</v>
      </c>
      <c r="Q960">
        <f>ROUNDUP(IF(D960&gt;$D$5,0,($D$5-D960+1)/365),0)</f>
        <v>0</v>
      </c>
      <c r="R960" s="28">
        <f>IF(OR(P960=1,Q960=1),IF(D960+364&lt;=$D$5,(D960+364-$D$4+1)/365,IF(D960&gt;$D$4,($D$5-D960+1)/365,$D$6/365)),0)</f>
        <v>0</v>
      </c>
      <c r="S960" s="28">
        <f>'Data &amp; Parameter'!$E$16*'Data &amp; Parameter'!$E$17*('Data &amp; Parameter'!$E$18+'Data &amp; Parameter'!$E$19)*'Data &amp; Parameter'!$E$20*'Data &amp; Parameter'!$E$37*R960</f>
        <v>0</v>
      </c>
      <c r="T960" s="28">
        <f t="shared" si="14"/>
        <v>0</v>
      </c>
    </row>
    <row r="961" spans="1:20" ht="15.75" customHeight="1" x14ac:dyDescent="0.35">
      <c r="A961">
        <v>954</v>
      </c>
      <c r="B961" s="76">
        <v>44235</v>
      </c>
      <c r="C961" s="1" t="s">
        <v>3129</v>
      </c>
      <c r="D961" s="76">
        <v>44235</v>
      </c>
      <c r="E961" s="1" t="s">
        <v>3130</v>
      </c>
      <c r="F961" s="1" t="s">
        <v>3131</v>
      </c>
      <c r="G961" s="1" t="s">
        <v>123</v>
      </c>
      <c r="H961" s="1" t="s">
        <v>124</v>
      </c>
      <c r="I961" s="1" t="s">
        <v>125</v>
      </c>
      <c r="J961" s="1" t="s">
        <v>1623</v>
      </c>
      <c r="K961" s="1" t="s">
        <v>1623</v>
      </c>
      <c r="L961">
        <f>ROUNDUP(IF(B961&gt;$D$4,0,($D$4-B961+1)/365),0)</f>
        <v>0</v>
      </c>
      <c r="M961">
        <f>ROUNDUP(IF(B961&gt;$D$5,0,($D$5-B961+1)/365),0)</f>
        <v>0</v>
      </c>
      <c r="N961" s="28">
        <f>IF(OR(L961=1,M961=1),IF(B961+364&lt;=$D$5,(B961+364-$D$4+1)/365,IF(B961&gt;$D$4,($D$5-B961+1)/365,$D$6/365)),0)</f>
        <v>0</v>
      </c>
      <c r="O961" s="28">
        <f>'Data &amp; Parameter'!$E$16*'Data &amp; Parameter'!$E$17*('Data &amp; Parameter'!$E$18+'Data &amp; Parameter'!$E$19)*'Data &amp; Parameter'!$E$20*'Data &amp; Parameter'!$E$37*N961</f>
        <v>0</v>
      </c>
      <c r="P961">
        <f>ROUNDUP(IF(D961&gt;$D$4,0,($D$4-D961+1)/365),0)</f>
        <v>0</v>
      </c>
      <c r="Q961">
        <f>ROUNDUP(IF(D961&gt;$D$5,0,($D$5-D961+1)/365),0)</f>
        <v>0</v>
      </c>
      <c r="R961" s="28">
        <f>IF(OR(P961=1,Q961=1),IF(D961+364&lt;=$D$5,(D961+364-$D$4+1)/365,IF(D961&gt;$D$4,($D$5-D961+1)/365,$D$6/365)),0)</f>
        <v>0</v>
      </c>
      <c r="S961" s="28">
        <f>'Data &amp; Parameter'!$E$16*'Data &amp; Parameter'!$E$17*('Data &amp; Parameter'!$E$18+'Data &amp; Parameter'!$E$19)*'Data &amp; Parameter'!$E$20*'Data &amp; Parameter'!$E$37*R961</f>
        <v>0</v>
      </c>
      <c r="T961" s="28">
        <f t="shared" si="14"/>
        <v>0</v>
      </c>
    </row>
    <row r="962" spans="1:20" ht="15.75" customHeight="1" x14ac:dyDescent="0.35">
      <c r="A962">
        <v>955</v>
      </c>
      <c r="B962" s="76">
        <v>44235</v>
      </c>
      <c r="C962" s="1" t="s">
        <v>3132</v>
      </c>
      <c r="D962" s="76">
        <v>44235</v>
      </c>
      <c r="E962" s="1" t="s">
        <v>3133</v>
      </c>
      <c r="F962" s="1" t="s">
        <v>3134</v>
      </c>
      <c r="G962" s="1" t="s">
        <v>123</v>
      </c>
      <c r="H962" s="1" t="s">
        <v>124</v>
      </c>
      <c r="I962" s="1" t="s">
        <v>125</v>
      </c>
      <c r="J962" s="1" t="s">
        <v>1812</v>
      </c>
      <c r="K962" s="1" t="s">
        <v>1812</v>
      </c>
      <c r="L962">
        <f>ROUNDUP(IF(B962&gt;$D$4,0,($D$4-B962+1)/365),0)</f>
        <v>0</v>
      </c>
      <c r="M962">
        <f>ROUNDUP(IF(B962&gt;$D$5,0,($D$5-B962+1)/365),0)</f>
        <v>0</v>
      </c>
      <c r="N962" s="28">
        <f>IF(OR(L962=1,M962=1),IF(B962+364&lt;=$D$5,(B962+364-$D$4+1)/365,IF(B962&gt;$D$4,($D$5-B962+1)/365,$D$6/365)),0)</f>
        <v>0</v>
      </c>
      <c r="O962" s="28">
        <f>'Data &amp; Parameter'!$E$16*'Data &amp; Parameter'!$E$17*('Data &amp; Parameter'!$E$18+'Data &amp; Parameter'!$E$19)*'Data &amp; Parameter'!$E$20*'Data &amp; Parameter'!$E$37*N962</f>
        <v>0</v>
      </c>
      <c r="P962">
        <f>ROUNDUP(IF(D962&gt;$D$4,0,($D$4-D962+1)/365),0)</f>
        <v>0</v>
      </c>
      <c r="Q962">
        <f>ROUNDUP(IF(D962&gt;$D$5,0,($D$5-D962+1)/365),0)</f>
        <v>0</v>
      </c>
      <c r="R962" s="28">
        <f>IF(OR(P962=1,Q962=1),IF(D962+364&lt;=$D$5,(D962+364-$D$4+1)/365,IF(D962&gt;$D$4,($D$5-D962+1)/365,$D$6/365)),0)</f>
        <v>0</v>
      </c>
      <c r="S962" s="28">
        <f>'Data &amp; Parameter'!$E$16*'Data &amp; Parameter'!$E$17*('Data &amp; Parameter'!$E$18+'Data &amp; Parameter'!$E$19)*'Data &amp; Parameter'!$E$20*'Data &amp; Parameter'!$E$37*R962</f>
        <v>0</v>
      </c>
      <c r="T962" s="28">
        <f t="shared" si="14"/>
        <v>0</v>
      </c>
    </row>
    <row r="963" spans="1:20" ht="15.75" customHeight="1" x14ac:dyDescent="0.35">
      <c r="A963">
        <v>956</v>
      </c>
      <c r="B963" s="76">
        <v>44235</v>
      </c>
      <c r="C963" s="1" t="s">
        <v>3135</v>
      </c>
      <c r="D963" s="76">
        <v>44235</v>
      </c>
      <c r="E963" s="1" t="s">
        <v>3136</v>
      </c>
      <c r="F963" s="1" t="s">
        <v>3137</v>
      </c>
      <c r="G963" s="1" t="s">
        <v>123</v>
      </c>
      <c r="H963" s="1" t="s">
        <v>124</v>
      </c>
      <c r="I963" s="1" t="s">
        <v>125</v>
      </c>
      <c r="J963" s="1" t="s">
        <v>1623</v>
      </c>
      <c r="K963" s="1" t="s">
        <v>1623</v>
      </c>
      <c r="L963">
        <f>ROUNDUP(IF(B963&gt;$D$4,0,($D$4-B963+1)/365),0)</f>
        <v>0</v>
      </c>
      <c r="M963">
        <f>ROUNDUP(IF(B963&gt;$D$5,0,($D$5-B963+1)/365),0)</f>
        <v>0</v>
      </c>
      <c r="N963" s="28">
        <f>IF(OR(L963=1,M963=1),IF(B963+364&lt;=$D$5,(B963+364-$D$4+1)/365,IF(B963&gt;$D$4,($D$5-B963+1)/365,$D$6/365)),0)</f>
        <v>0</v>
      </c>
      <c r="O963" s="28">
        <f>'Data &amp; Parameter'!$E$16*'Data &amp; Parameter'!$E$17*('Data &amp; Parameter'!$E$18+'Data &amp; Parameter'!$E$19)*'Data &amp; Parameter'!$E$20*'Data &amp; Parameter'!$E$37*N963</f>
        <v>0</v>
      </c>
      <c r="P963">
        <f>ROUNDUP(IF(D963&gt;$D$4,0,($D$4-D963+1)/365),0)</f>
        <v>0</v>
      </c>
      <c r="Q963">
        <f>ROUNDUP(IF(D963&gt;$D$5,0,($D$5-D963+1)/365),0)</f>
        <v>0</v>
      </c>
      <c r="R963" s="28">
        <f>IF(OR(P963=1,Q963=1),IF(D963+364&lt;=$D$5,(D963+364-$D$4+1)/365,IF(D963&gt;$D$4,($D$5-D963+1)/365,$D$6/365)),0)</f>
        <v>0</v>
      </c>
      <c r="S963" s="28">
        <f>'Data &amp; Parameter'!$E$16*'Data &amp; Parameter'!$E$17*('Data &amp; Parameter'!$E$18+'Data &amp; Parameter'!$E$19)*'Data &amp; Parameter'!$E$20*'Data &amp; Parameter'!$E$37*R963</f>
        <v>0</v>
      </c>
      <c r="T963" s="28">
        <f t="shared" si="14"/>
        <v>0</v>
      </c>
    </row>
    <row r="964" spans="1:20" ht="15.75" customHeight="1" x14ac:dyDescent="0.35">
      <c r="A964">
        <v>957</v>
      </c>
      <c r="B964" s="76">
        <v>44235</v>
      </c>
      <c r="C964" s="1" t="s">
        <v>3138</v>
      </c>
      <c r="D964" s="76">
        <v>44235</v>
      </c>
      <c r="E964" s="1" t="s">
        <v>3139</v>
      </c>
      <c r="F964" s="1" t="s">
        <v>3140</v>
      </c>
      <c r="G964" s="1" t="s">
        <v>123</v>
      </c>
      <c r="H964" s="1" t="s">
        <v>124</v>
      </c>
      <c r="I964" s="1" t="s">
        <v>125</v>
      </c>
      <c r="J964" s="1" t="s">
        <v>1812</v>
      </c>
      <c r="K964" s="1" t="s">
        <v>1812</v>
      </c>
      <c r="L964">
        <f>ROUNDUP(IF(B964&gt;$D$4,0,($D$4-B964+1)/365),0)</f>
        <v>0</v>
      </c>
      <c r="M964">
        <f>ROUNDUP(IF(B964&gt;$D$5,0,($D$5-B964+1)/365),0)</f>
        <v>0</v>
      </c>
      <c r="N964" s="28">
        <f>IF(OR(L964=1,M964=1),IF(B964+364&lt;=$D$5,(B964+364-$D$4+1)/365,IF(B964&gt;$D$4,($D$5-B964+1)/365,$D$6/365)),0)</f>
        <v>0</v>
      </c>
      <c r="O964" s="28">
        <f>'Data &amp; Parameter'!$E$16*'Data &amp; Parameter'!$E$17*('Data &amp; Parameter'!$E$18+'Data &amp; Parameter'!$E$19)*'Data &amp; Parameter'!$E$20*'Data &amp; Parameter'!$E$37*N964</f>
        <v>0</v>
      </c>
      <c r="P964">
        <f>ROUNDUP(IF(D964&gt;$D$4,0,($D$4-D964+1)/365),0)</f>
        <v>0</v>
      </c>
      <c r="Q964">
        <f>ROUNDUP(IF(D964&gt;$D$5,0,($D$5-D964+1)/365),0)</f>
        <v>0</v>
      </c>
      <c r="R964" s="28">
        <f>IF(OR(P964=1,Q964=1),IF(D964+364&lt;=$D$5,(D964+364-$D$4+1)/365,IF(D964&gt;$D$4,($D$5-D964+1)/365,$D$6/365)),0)</f>
        <v>0</v>
      </c>
      <c r="S964" s="28">
        <f>'Data &amp; Parameter'!$E$16*'Data &amp; Parameter'!$E$17*('Data &amp; Parameter'!$E$18+'Data &amp; Parameter'!$E$19)*'Data &amp; Parameter'!$E$20*'Data &amp; Parameter'!$E$37*R964</f>
        <v>0</v>
      </c>
      <c r="T964" s="28">
        <f t="shared" si="14"/>
        <v>0</v>
      </c>
    </row>
    <row r="965" spans="1:20" ht="15.75" customHeight="1" x14ac:dyDescent="0.35">
      <c r="A965">
        <v>958</v>
      </c>
      <c r="B965" s="76">
        <v>44235</v>
      </c>
      <c r="C965" s="1" t="s">
        <v>3141</v>
      </c>
      <c r="D965" s="76">
        <v>44235</v>
      </c>
      <c r="E965" s="1" t="s">
        <v>3142</v>
      </c>
      <c r="F965" s="1" t="s">
        <v>3143</v>
      </c>
      <c r="G965" s="1" t="s">
        <v>123</v>
      </c>
      <c r="H965" s="1" t="s">
        <v>124</v>
      </c>
      <c r="I965" s="1" t="s">
        <v>125</v>
      </c>
      <c r="J965" s="1" t="s">
        <v>1812</v>
      </c>
      <c r="K965" s="1" t="s">
        <v>1812</v>
      </c>
      <c r="L965">
        <f>ROUNDUP(IF(B965&gt;$D$4,0,($D$4-B965+1)/365),0)</f>
        <v>0</v>
      </c>
      <c r="M965">
        <f>ROUNDUP(IF(B965&gt;$D$5,0,($D$5-B965+1)/365),0)</f>
        <v>0</v>
      </c>
      <c r="N965" s="28">
        <f>IF(OR(L965=1,M965=1),IF(B965+364&lt;=$D$5,(B965+364-$D$4+1)/365,IF(B965&gt;$D$4,($D$5-B965+1)/365,$D$6/365)),0)</f>
        <v>0</v>
      </c>
      <c r="O965" s="28">
        <f>'Data &amp; Parameter'!$E$16*'Data &amp; Parameter'!$E$17*('Data &amp; Parameter'!$E$18+'Data &amp; Parameter'!$E$19)*'Data &amp; Parameter'!$E$20*'Data &amp; Parameter'!$E$37*N965</f>
        <v>0</v>
      </c>
      <c r="P965">
        <f>ROUNDUP(IF(D965&gt;$D$4,0,($D$4-D965+1)/365),0)</f>
        <v>0</v>
      </c>
      <c r="Q965">
        <f>ROUNDUP(IF(D965&gt;$D$5,0,($D$5-D965+1)/365),0)</f>
        <v>0</v>
      </c>
      <c r="R965" s="28">
        <f>IF(OR(P965=1,Q965=1),IF(D965+364&lt;=$D$5,(D965+364-$D$4+1)/365,IF(D965&gt;$D$4,($D$5-D965+1)/365,$D$6/365)),0)</f>
        <v>0</v>
      </c>
      <c r="S965" s="28">
        <f>'Data &amp; Parameter'!$E$16*'Data &amp; Parameter'!$E$17*('Data &amp; Parameter'!$E$18+'Data &amp; Parameter'!$E$19)*'Data &amp; Parameter'!$E$20*'Data &amp; Parameter'!$E$37*R965</f>
        <v>0</v>
      </c>
      <c r="T965" s="28">
        <f t="shared" si="14"/>
        <v>0</v>
      </c>
    </row>
    <row r="966" spans="1:20" ht="15.75" customHeight="1" x14ac:dyDescent="0.35">
      <c r="A966">
        <v>959</v>
      </c>
      <c r="B966" s="76">
        <v>44235</v>
      </c>
      <c r="C966" s="1" t="s">
        <v>3144</v>
      </c>
      <c r="D966" s="76">
        <v>44235</v>
      </c>
      <c r="E966" s="1" t="s">
        <v>3145</v>
      </c>
      <c r="F966" s="1" t="s">
        <v>3146</v>
      </c>
      <c r="G966" s="1" t="s">
        <v>123</v>
      </c>
      <c r="H966" s="1" t="s">
        <v>124</v>
      </c>
      <c r="I966" s="1" t="s">
        <v>125</v>
      </c>
      <c r="J966" s="1" t="s">
        <v>1612</v>
      </c>
      <c r="K966" s="1" t="s">
        <v>1612</v>
      </c>
      <c r="L966">
        <f>ROUNDUP(IF(B966&gt;$D$4,0,($D$4-B966+1)/365),0)</f>
        <v>0</v>
      </c>
      <c r="M966">
        <f>ROUNDUP(IF(B966&gt;$D$5,0,($D$5-B966+1)/365),0)</f>
        <v>0</v>
      </c>
      <c r="N966" s="28">
        <f>IF(OR(L966=1,M966=1),IF(B966+364&lt;=$D$5,(B966+364-$D$4+1)/365,IF(B966&gt;$D$4,($D$5-B966+1)/365,$D$6/365)),0)</f>
        <v>0</v>
      </c>
      <c r="O966" s="28">
        <f>'Data &amp; Parameter'!$E$16*'Data &amp; Parameter'!$E$17*('Data &amp; Parameter'!$E$18+'Data &amp; Parameter'!$E$19)*'Data &amp; Parameter'!$E$20*'Data &amp; Parameter'!$E$37*N966</f>
        <v>0</v>
      </c>
      <c r="P966">
        <f>ROUNDUP(IF(D966&gt;$D$4,0,($D$4-D966+1)/365),0)</f>
        <v>0</v>
      </c>
      <c r="Q966">
        <f>ROUNDUP(IF(D966&gt;$D$5,0,($D$5-D966+1)/365),0)</f>
        <v>0</v>
      </c>
      <c r="R966" s="28">
        <f>IF(OR(P966=1,Q966=1),IF(D966+364&lt;=$D$5,(D966+364-$D$4+1)/365,IF(D966&gt;$D$4,($D$5-D966+1)/365,$D$6/365)),0)</f>
        <v>0</v>
      </c>
      <c r="S966" s="28">
        <f>'Data &amp; Parameter'!$E$16*'Data &amp; Parameter'!$E$17*('Data &amp; Parameter'!$E$18+'Data &amp; Parameter'!$E$19)*'Data &amp; Parameter'!$E$20*'Data &amp; Parameter'!$E$37*R966</f>
        <v>0</v>
      </c>
      <c r="T966" s="28">
        <f t="shared" si="14"/>
        <v>0</v>
      </c>
    </row>
    <row r="967" spans="1:20" ht="15.75" customHeight="1" x14ac:dyDescent="0.35">
      <c r="A967">
        <v>960</v>
      </c>
      <c r="B967" s="76">
        <v>44235</v>
      </c>
      <c r="C967" s="1" t="s">
        <v>3147</v>
      </c>
      <c r="D967" s="76">
        <v>44235</v>
      </c>
      <c r="E967" s="1" t="s">
        <v>3148</v>
      </c>
      <c r="F967" s="1" t="s">
        <v>3149</v>
      </c>
      <c r="G967" s="1" t="s">
        <v>123</v>
      </c>
      <c r="H967" s="1" t="s">
        <v>124</v>
      </c>
      <c r="I967" s="1" t="s">
        <v>125</v>
      </c>
      <c r="J967" s="1" t="s">
        <v>1616</v>
      </c>
      <c r="K967" s="1" t="s">
        <v>1616</v>
      </c>
      <c r="L967">
        <f>ROUNDUP(IF(B967&gt;$D$4,0,($D$4-B967+1)/365),0)</f>
        <v>0</v>
      </c>
      <c r="M967">
        <f>ROUNDUP(IF(B967&gt;$D$5,0,($D$5-B967+1)/365),0)</f>
        <v>0</v>
      </c>
      <c r="N967" s="28">
        <f>IF(OR(L967=1,M967=1),IF(B967+364&lt;=$D$5,(B967+364-$D$4+1)/365,IF(B967&gt;$D$4,($D$5-B967+1)/365,$D$6/365)),0)</f>
        <v>0</v>
      </c>
      <c r="O967" s="28">
        <f>'Data &amp; Parameter'!$E$16*'Data &amp; Parameter'!$E$17*('Data &amp; Parameter'!$E$18+'Data &amp; Parameter'!$E$19)*'Data &amp; Parameter'!$E$20*'Data &amp; Parameter'!$E$37*N967</f>
        <v>0</v>
      </c>
      <c r="P967">
        <f>ROUNDUP(IF(D967&gt;$D$4,0,($D$4-D967+1)/365),0)</f>
        <v>0</v>
      </c>
      <c r="Q967">
        <f>ROUNDUP(IF(D967&gt;$D$5,0,($D$5-D967+1)/365),0)</f>
        <v>0</v>
      </c>
      <c r="R967" s="28">
        <f>IF(OR(P967=1,Q967=1),IF(D967+364&lt;=$D$5,(D967+364-$D$4+1)/365,IF(D967&gt;$D$4,($D$5-D967+1)/365,$D$6/365)),0)</f>
        <v>0</v>
      </c>
      <c r="S967" s="28">
        <f>'Data &amp; Parameter'!$E$16*'Data &amp; Parameter'!$E$17*('Data &amp; Parameter'!$E$18+'Data &amp; Parameter'!$E$19)*'Data &amp; Parameter'!$E$20*'Data &amp; Parameter'!$E$37*R967</f>
        <v>0</v>
      </c>
      <c r="T967" s="28">
        <f t="shared" si="14"/>
        <v>0</v>
      </c>
    </row>
    <row r="968" spans="1:20" ht="15.75" customHeight="1" x14ac:dyDescent="0.35">
      <c r="A968">
        <v>961</v>
      </c>
      <c r="B968" s="76">
        <v>44235</v>
      </c>
      <c r="C968" s="1" t="s">
        <v>3150</v>
      </c>
      <c r="D968" s="76">
        <v>44235</v>
      </c>
      <c r="E968" s="1" t="s">
        <v>3151</v>
      </c>
      <c r="F968" s="1" t="s">
        <v>3152</v>
      </c>
      <c r="G968" s="1" t="s">
        <v>123</v>
      </c>
      <c r="H968" s="1" t="s">
        <v>124</v>
      </c>
      <c r="I968" s="1" t="s">
        <v>125</v>
      </c>
      <c r="J968" s="1" t="s">
        <v>1612</v>
      </c>
      <c r="K968" s="1" t="s">
        <v>1612</v>
      </c>
      <c r="L968">
        <f>ROUNDUP(IF(B968&gt;$D$4,0,($D$4-B968+1)/365),0)</f>
        <v>0</v>
      </c>
      <c r="M968">
        <f>ROUNDUP(IF(B968&gt;$D$5,0,($D$5-B968+1)/365),0)</f>
        <v>0</v>
      </c>
      <c r="N968" s="28">
        <f>IF(OR(L968=1,M968=1),IF(B968+364&lt;=$D$5,(B968+364-$D$4+1)/365,IF(B968&gt;$D$4,($D$5-B968+1)/365,$D$6/365)),0)</f>
        <v>0</v>
      </c>
      <c r="O968" s="28">
        <f>'Data &amp; Parameter'!$E$16*'Data &amp; Parameter'!$E$17*('Data &amp; Parameter'!$E$18+'Data &amp; Parameter'!$E$19)*'Data &amp; Parameter'!$E$20*'Data &amp; Parameter'!$E$37*N968</f>
        <v>0</v>
      </c>
      <c r="P968">
        <f>ROUNDUP(IF(D968&gt;$D$4,0,($D$4-D968+1)/365),0)</f>
        <v>0</v>
      </c>
      <c r="Q968">
        <f>ROUNDUP(IF(D968&gt;$D$5,0,($D$5-D968+1)/365),0)</f>
        <v>0</v>
      </c>
      <c r="R968" s="28">
        <f>IF(OR(P968=1,Q968=1),IF(D968+364&lt;=$D$5,(D968+364-$D$4+1)/365,IF(D968&gt;$D$4,($D$5-D968+1)/365,$D$6/365)),0)</f>
        <v>0</v>
      </c>
      <c r="S968" s="28">
        <f>'Data &amp; Parameter'!$E$16*'Data &amp; Parameter'!$E$17*('Data &amp; Parameter'!$E$18+'Data &amp; Parameter'!$E$19)*'Data &amp; Parameter'!$E$20*'Data &amp; Parameter'!$E$37*R968</f>
        <v>0</v>
      </c>
      <c r="T968" s="28">
        <f t="shared" si="14"/>
        <v>0</v>
      </c>
    </row>
    <row r="969" spans="1:20" ht="15.75" customHeight="1" x14ac:dyDescent="0.35">
      <c r="A969">
        <v>962</v>
      </c>
      <c r="B969" s="76">
        <v>44235</v>
      </c>
      <c r="C969" s="1" t="s">
        <v>3153</v>
      </c>
      <c r="D969" s="76">
        <v>44235</v>
      </c>
      <c r="E969" s="1" t="s">
        <v>3154</v>
      </c>
      <c r="F969" s="1" t="s">
        <v>3155</v>
      </c>
      <c r="G969" s="1" t="s">
        <v>123</v>
      </c>
      <c r="H969" s="1" t="s">
        <v>124</v>
      </c>
      <c r="I969" s="1" t="s">
        <v>125</v>
      </c>
      <c r="J969" s="1" t="s">
        <v>487</v>
      </c>
      <c r="K969" s="1" t="s">
        <v>616</v>
      </c>
      <c r="L969">
        <f>ROUNDUP(IF(B969&gt;$D$4,0,($D$4-B969+1)/365),0)</f>
        <v>0</v>
      </c>
      <c r="M969">
        <f>ROUNDUP(IF(B969&gt;$D$5,0,($D$5-B969+1)/365),0)</f>
        <v>0</v>
      </c>
      <c r="N969" s="28">
        <f>IF(OR(L969=1,M969=1),IF(B969+364&lt;=$D$5,(B969+364-$D$4+1)/365,IF(B969&gt;$D$4,($D$5-B969+1)/365,$D$6/365)),0)</f>
        <v>0</v>
      </c>
      <c r="O969" s="28">
        <f>'Data &amp; Parameter'!$E$16*'Data &amp; Parameter'!$E$17*('Data &amp; Parameter'!$E$18+'Data &amp; Parameter'!$E$19)*'Data &amp; Parameter'!$E$20*'Data &amp; Parameter'!$E$37*N969</f>
        <v>0</v>
      </c>
      <c r="P969">
        <f>ROUNDUP(IF(D969&gt;$D$4,0,($D$4-D969+1)/365),0)</f>
        <v>0</v>
      </c>
      <c r="Q969">
        <f>ROUNDUP(IF(D969&gt;$D$5,0,($D$5-D969+1)/365),0)</f>
        <v>0</v>
      </c>
      <c r="R969" s="28">
        <f>IF(OR(P969=1,Q969=1),IF(D969+364&lt;=$D$5,(D969+364-$D$4+1)/365,IF(D969&gt;$D$4,($D$5-D969+1)/365,$D$6/365)),0)</f>
        <v>0</v>
      </c>
      <c r="S969" s="28">
        <f>'Data &amp; Parameter'!$E$16*'Data &amp; Parameter'!$E$17*('Data &amp; Parameter'!$E$18+'Data &amp; Parameter'!$E$19)*'Data &amp; Parameter'!$E$20*'Data &amp; Parameter'!$E$37*R969</f>
        <v>0</v>
      </c>
      <c r="T969" s="28">
        <f t="shared" ref="T969:T1032" si="15">O969+S969</f>
        <v>0</v>
      </c>
    </row>
    <row r="970" spans="1:20" ht="15.75" customHeight="1" x14ac:dyDescent="0.35">
      <c r="A970">
        <v>963</v>
      </c>
      <c r="B970" s="76">
        <v>44235</v>
      </c>
      <c r="C970" s="1" t="s">
        <v>3156</v>
      </c>
      <c r="D970" s="76">
        <v>44235</v>
      </c>
      <c r="E970" s="1" t="s">
        <v>3157</v>
      </c>
      <c r="F970" s="1" t="s">
        <v>3158</v>
      </c>
      <c r="G970" s="1" t="s">
        <v>123</v>
      </c>
      <c r="H970" s="1" t="s">
        <v>124</v>
      </c>
      <c r="I970" s="1" t="s">
        <v>125</v>
      </c>
      <c r="J970" s="1" t="s">
        <v>487</v>
      </c>
      <c r="K970" s="1" t="s">
        <v>616</v>
      </c>
      <c r="L970">
        <f>ROUNDUP(IF(B970&gt;$D$4,0,($D$4-B970+1)/365),0)</f>
        <v>0</v>
      </c>
      <c r="M970">
        <f>ROUNDUP(IF(B970&gt;$D$5,0,($D$5-B970+1)/365),0)</f>
        <v>0</v>
      </c>
      <c r="N970" s="28">
        <f>IF(OR(L970=1,M970=1),IF(B970+364&lt;=$D$5,(B970+364-$D$4+1)/365,IF(B970&gt;$D$4,($D$5-B970+1)/365,$D$6/365)),0)</f>
        <v>0</v>
      </c>
      <c r="O970" s="28">
        <f>'Data &amp; Parameter'!$E$16*'Data &amp; Parameter'!$E$17*('Data &amp; Parameter'!$E$18+'Data &amp; Parameter'!$E$19)*'Data &amp; Parameter'!$E$20*'Data &amp; Parameter'!$E$37*N970</f>
        <v>0</v>
      </c>
      <c r="P970">
        <f>ROUNDUP(IF(D970&gt;$D$4,0,($D$4-D970+1)/365),0)</f>
        <v>0</v>
      </c>
      <c r="Q970">
        <f>ROUNDUP(IF(D970&gt;$D$5,0,($D$5-D970+1)/365),0)</f>
        <v>0</v>
      </c>
      <c r="R970" s="28">
        <f>IF(OR(P970=1,Q970=1),IF(D970+364&lt;=$D$5,(D970+364-$D$4+1)/365,IF(D970&gt;$D$4,($D$5-D970+1)/365,$D$6/365)),0)</f>
        <v>0</v>
      </c>
      <c r="S970" s="28">
        <f>'Data &amp; Parameter'!$E$16*'Data &amp; Parameter'!$E$17*('Data &amp; Parameter'!$E$18+'Data &amp; Parameter'!$E$19)*'Data &amp; Parameter'!$E$20*'Data &amp; Parameter'!$E$37*R970</f>
        <v>0</v>
      </c>
      <c r="T970" s="28">
        <f t="shared" si="15"/>
        <v>0</v>
      </c>
    </row>
    <row r="971" spans="1:20" ht="15.75" customHeight="1" x14ac:dyDescent="0.35">
      <c r="A971">
        <v>964</v>
      </c>
      <c r="B971" s="76">
        <v>44235</v>
      </c>
      <c r="C971" s="1" t="s">
        <v>3159</v>
      </c>
      <c r="D971" s="76">
        <v>44235</v>
      </c>
      <c r="E971" s="1" t="s">
        <v>3160</v>
      </c>
      <c r="F971" s="1" t="s">
        <v>3161</v>
      </c>
      <c r="G971" s="1" t="s">
        <v>123</v>
      </c>
      <c r="H971" s="1" t="s">
        <v>124</v>
      </c>
      <c r="I971" s="1" t="s">
        <v>125</v>
      </c>
      <c r="J971" s="1" t="s">
        <v>487</v>
      </c>
      <c r="K971" s="1" t="s">
        <v>616</v>
      </c>
      <c r="L971">
        <f>ROUNDUP(IF(B971&gt;$D$4,0,($D$4-B971+1)/365),0)</f>
        <v>0</v>
      </c>
      <c r="M971">
        <f>ROUNDUP(IF(B971&gt;$D$5,0,($D$5-B971+1)/365),0)</f>
        <v>0</v>
      </c>
      <c r="N971" s="28">
        <f>IF(OR(L971=1,M971=1),IF(B971+364&lt;=$D$5,(B971+364-$D$4+1)/365,IF(B971&gt;$D$4,($D$5-B971+1)/365,$D$6/365)),0)</f>
        <v>0</v>
      </c>
      <c r="O971" s="28">
        <f>'Data &amp; Parameter'!$E$16*'Data &amp; Parameter'!$E$17*('Data &amp; Parameter'!$E$18+'Data &amp; Parameter'!$E$19)*'Data &amp; Parameter'!$E$20*'Data &amp; Parameter'!$E$37*N971</f>
        <v>0</v>
      </c>
      <c r="P971">
        <f>ROUNDUP(IF(D971&gt;$D$4,0,($D$4-D971+1)/365),0)</f>
        <v>0</v>
      </c>
      <c r="Q971">
        <f>ROUNDUP(IF(D971&gt;$D$5,0,($D$5-D971+1)/365),0)</f>
        <v>0</v>
      </c>
      <c r="R971" s="28">
        <f>IF(OR(P971=1,Q971=1),IF(D971+364&lt;=$D$5,(D971+364-$D$4+1)/365,IF(D971&gt;$D$4,($D$5-D971+1)/365,$D$6/365)),0)</f>
        <v>0</v>
      </c>
      <c r="S971" s="28">
        <f>'Data &amp; Parameter'!$E$16*'Data &amp; Parameter'!$E$17*('Data &amp; Parameter'!$E$18+'Data &amp; Parameter'!$E$19)*'Data &amp; Parameter'!$E$20*'Data &amp; Parameter'!$E$37*R971</f>
        <v>0</v>
      </c>
      <c r="T971" s="28">
        <f t="shared" si="15"/>
        <v>0</v>
      </c>
    </row>
    <row r="972" spans="1:20" ht="15.75" customHeight="1" x14ac:dyDescent="0.35">
      <c r="A972">
        <v>965</v>
      </c>
      <c r="B972" s="76">
        <v>44235</v>
      </c>
      <c r="C972" s="1" t="s">
        <v>3162</v>
      </c>
      <c r="D972" s="76">
        <v>44235</v>
      </c>
      <c r="E972" s="1" t="s">
        <v>3163</v>
      </c>
      <c r="F972" s="1" t="s">
        <v>3164</v>
      </c>
      <c r="G972" s="1" t="s">
        <v>123</v>
      </c>
      <c r="H972" s="1" t="s">
        <v>124</v>
      </c>
      <c r="I972" s="1" t="s">
        <v>125</v>
      </c>
      <c r="J972" s="1" t="s">
        <v>487</v>
      </c>
      <c r="K972" s="1" t="s">
        <v>616</v>
      </c>
      <c r="L972">
        <f>ROUNDUP(IF(B972&gt;$D$4,0,($D$4-B972+1)/365),0)</f>
        <v>0</v>
      </c>
      <c r="M972">
        <f>ROUNDUP(IF(B972&gt;$D$5,0,($D$5-B972+1)/365),0)</f>
        <v>0</v>
      </c>
      <c r="N972" s="28">
        <f>IF(OR(L972=1,M972=1),IF(B972+364&lt;=$D$5,(B972+364-$D$4+1)/365,IF(B972&gt;$D$4,($D$5-B972+1)/365,$D$6/365)),0)</f>
        <v>0</v>
      </c>
      <c r="O972" s="28">
        <f>'Data &amp; Parameter'!$E$16*'Data &amp; Parameter'!$E$17*('Data &amp; Parameter'!$E$18+'Data &amp; Parameter'!$E$19)*'Data &amp; Parameter'!$E$20*'Data &amp; Parameter'!$E$37*N972</f>
        <v>0</v>
      </c>
      <c r="P972">
        <f>ROUNDUP(IF(D972&gt;$D$4,0,($D$4-D972+1)/365),0)</f>
        <v>0</v>
      </c>
      <c r="Q972">
        <f>ROUNDUP(IF(D972&gt;$D$5,0,($D$5-D972+1)/365),0)</f>
        <v>0</v>
      </c>
      <c r="R972" s="28">
        <f>IF(OR(P972=1,Q972=1),IF(D972+364&lt;=$D$5,(D972+364-$D$4+1)/365,IF(D972&gt;$D$4,($D$5-D972+1)/365,$D$6/365)),0)</f>
        <v>0</v>
      </c>
      <c r="S972" s="28">
        <f>'Data &amp; Parameter'!$E$16*'Data &amp; Parameter'!$E$17*('Data &amp; Parameter'!$E$18+'Data &amp; Parameter'!$E$19)*'Data &amp; Parameter'!$E$20*'Data &amp; Parameter'!$E$37*R972</f>
        <v>0</v>
      </c>
      <c r="T972" s="28">
        <f t="shared" si="15"/>
        <v>0</v>
      </c>
    </row>
    <row r="973" spans="1:20" ht="15.75" customHeight="1" x14ac:dyDescent="0.35">
      <c r="A973">
        <v>966</v>
      </c>
      <c r="B973" s="76">
        <v>44235</v>
      </c>
      <c r="C973" s="1" t="s">
        <v>3165</v>
      </c>
      <c r="D973" s="76">
        <v>44235</v>
      </c>
      <c r="E973" s="1" t="s">
        <v>3166</v>
      </c>
      <c r="F973" s="1" t="s">
        <v>3167</v>
      </c>
      <c r="G973" s="1" t="s">
        <v>123</v>
      </c>
      <c r="H973" s="1" t="s">
        <v>124</v>
      </c>
      <c r="I973" s="1" t="s">
        <v>125</v>
      </c>
      <c r="J973" s="1" t="s">
        <v>487</v>
      </c>
      <c r="K973" s="1" t="s">
        <v>616</v>
      </c>
      <c r="L973">
        <f>ROUNDUP(IF(B973&gt;$D$4,0,($D$4-B973+1)/365),0)</f>
        <v>0</v>
      </c>
      <c r="M973">
        <f>ROUNDUP(IF(B973&gt;$D$5,0,($D$5-B973+1)/365),0)</f>
        <v>0</v>
      </c>
      <c r="N973" s="28">
        <f>IF(OR(L973=1,M973=1),IF(B973+364&lt;=$D$5,(B973+364-$D$4+1)/365,IF(B973&gt;$D$4,($D$5-B973+1)/365,$D$6/365)),0)</f>
        <v>0</v>
      </c>
      <c r="O973" s="28">
        <f>'Data &amp; Parameter'!$E$16*'Data &amp; Parameter'!$E$17*('Data &amp; Parameter'!$E$18+'Data &amp; Parameter'!$E$19)*'Data &amp; Parameter'!$E$20*'Data &amp; Parameter'!$E$37*N973</f>
        <v>0</v>
      </c>
      <c r="P973">
        <f>ROUNDUP(IF(D973&gt;$D$4,0,($D$4-D973+1)/365),0)</f>
        <v>0</v>
      </c>
      <c r="Q973">
        <f>ROUNDUP(IF(D973&gt;$D$5,0,($D$5-D973+1)/365),0)</f>
        <v>0</v>
      </c>
      <c r="R973" s="28">
        <f>IF(OR(P973=1,Q973=1),IF(D973+364&lt;=$D$5,(D973+364-$D$4+1)/365,IF(D973&gt;$D$4,($D$5-D973+1)/365,$D$6/365)),0)</f>
        <v>0</v>
      </c>
      <c r="S973" s="28">
        <f>'Data &amp; Parameter'!$E$16*'Data &amp; Parameter'!$E$17*('Data &amp; Parameter'!$E$18+'Data &amp; Parameter'!$E$19)*'Data &amp; Parameter'!$E$20*'Data &amp; Parameter'!$E$37*R973</f>
        <v>0</v>
      </c>
      <c r="T973" s="28">
        <f t="shared" si="15"/>
        <v>0</v>
      </c>
    </row>
    <row r="974" spans="1:20" ht="15.75" customHeight="1" x14ac:dyDescent="0.35">
      <c r="A974">
        <v>967</v>
      </c>
      <c r="B974" s="76">
        <v>44235</v>
      </c>
      <c r="C974" s="1" t="s">
        <v>3168</v>
      </c>
      <c r="D974" s="76">
        <v>44235</v>
      </c>
      <c r="E974" s="1" t="s">
        <v>3169</v>
      </c>
      <c r="F974" s="1" t="s">
        <v>3170</v>
      </c>
      <c r="G974" s="1" t="s">
        <v>123</v>
      </c>
      <c r="H974" s="1" t="s">
        <v>124</v>
      </c>
      <c r="I974" s="1" t="s">
        <v>125</v>
      </c>
      <c r="J974" s="1" t="s">
        <v>487</v>
      </c>
      <c r="K974" s="1" t="s">
        <v>616</v>
      </c>
      <c r="L974">
        <f>ROUNDUP(IF(B974&gt;$D$4,0,($D$4-B974+1)/365),0)</f>
        <v>0</v>
      </c>
      <c r="M974">
        <f>ROUNDUP(IF(B974&gt;$D$5,0,($D$5-B974+1)/365),0)</f>
        <v>0</v>
      </c>
      <c r="N974" s="28">
        <f>IF(OR(L974=1,M974=1),IF(B974+364&lt;=$D$5,(B974+364-$D$4+1)/365,IF(B974&gt;$D$4,($D$5-B974+1)/365,$D$6/365)),0)</f>
        <v>0</v>
      </c>
      <c r="O974" s="28">
        <f>'Data &amp; Parameter'!$E$16*'Data &amp; Parameter'!$E$17*('Data &amp; Parameter'!$E$18+'Data &amp; Parameter'!$E$19)*'Data &amp; Parameter'!$E$20*'Data &amp; Parameter'!$E$37*N974</f>
        <v>0</v>
      </c>
      <c r="P974">
        <f>ROUNDUP(IF(D974&gt;$D$4,0,($D$4-D974+1)/365),0)</f>
        <v>0</v>
      </c>
      <c r="Q974">
        <f>ROUNDUP(IF(D974&gt;$D$5,0,($D$5-D974+1)/365),0)</f>
        <v>0</v>
      </c>
      <c r="R974" s="28">
        <f>IF(OR(P974=1,Q974=1),IF(D974+364&lt;=$D$5,(D974+364-$D$4+1)/365,IF(D974&gt;$D$4,($D$5-D974+1)/365,$D$6/365)),0)</f>
        <v>0</v>
      </c>
      <c r="S974" s="28">
        <f>'Data &amp; Parameter'!$E$16*'Data &amp; Parameter'!$E$17*('Data &amp; Parameter'!$E$18+'Data &amp; Parameter'!$E$19)*'Data &amp; Parameter'!$E$20*'Data &amp; Parameter'!$E$37*R974</f>
        <v>0</v>
      </c>
      <c r="T974" s="28">
        <f t="shared" si="15"/>
        <v>0</v>
      </c>
    </row>
    <row r="975" spans="1:20" ht="15.75" customHeight="1" x14ac:dyDescent="0.35">
      <c r="A975">
        <v>968</v>
      </c>
      <c r="B975" s="76">
        <v>44235</v>
      </c>
      <c r="C975" s="1" t="s">
        <v>3171</v>
      </c>
      <c r="D975" s="76">
        <v>44235</v>
      </c>
      <c r="E975" s="1" t="s">
        <v>3172</v>
      </c>
      <c r="F975" s="1" t="s">
        <v>3173</v>
      </c>
      <c r="G975" s="1" t="s">
        <v>123</v>
      </c>
      <c r="H975" s="1" t="s">
        <v>124</v>
      </c>
      <c r="I975" s="1" t="s">
        <v>125</v>
      </c>
      <c r="J975" s="1" t="s">
        <v>487</v>
      </c>
      <c r="K975" s="1" t="s">
        <v>616</v>
      </c>
      <c r="L975">
        <f>ROUNDUP(IF(B975&gt;$D$4,0,($D$4-B975+1)/365),0)</f>
        <v>0</v>
      </c>
      <c r="M975">
        <f>ROUNDUP(IF(B975&gt;$D$5,0,($D$5-B975+1)/365),0)</f>
        <v>0</v>
      </c>
      <c r="N975" s="28">
        <f>IF(OR(L975=1,M975=1),IF(B975+364&lt;=$D$5,(B975+364-$D$4+1)/365,IF(B975&gt;$D$4,($D$5-B975+1)/365,$D$6/365)),0)</f>
        <v>0</v>
      </c>
      <c r="O975" s="28">
        <f>'Data &amp; Parameter'!$E$16*'Data &amp; Parameter'!$E$17*('Data &amp; Parameter'!$E$18+'Data &amp; Parameter'!$E$19)*'Data &amp; Parameter'!$E$20*'Data &amp; Parameter'!$E$37*N975</f>
        <v>0</v>
      </c>
      <c r="P975">
        <f>ROUNDUP(IF(D975&gt;$D$4,0,($D$4-D975+1)/365),0)</f>
        <v>0</v>
      </c>
      <c r="Q975">
        <f>ROUNDUP(IF(D975&gt;$D$5,0,($D$5-D975+1)/365),0)</f>
        <v>0</v>
      </c>
      <c r="R975" s="28">
        <f>IF(OR(P975=1,Q975=1),IF(D975+364&lt;=$D$5,(D975+364-$D$4+1)/365,IF(D975&gt;$D$4,($D$5-D975+1)/365,$D$6/365)),0)</f>
        <v>0</v>
      </c>
      <c r="S975" s="28">
        <f>'Data &amp; Parameter'!$E$16*'Data &amp; Parameter'!$E$17*('Data &amp; Parameter'!$E$18+'Data &amp; Parameter'!$E$19)*'Data &amp; Parameter'!$E$20*'Data &amp; Parameter'!$E$37*R975</f>
        <v>0</v>
      </c>
      <c r="T975" s="28">
        <f t="shared" si="15"/>
        <v>0</v>
      </c>
    </row>
    <row r="976" spans="1:20" ht="15.75" customHeight="1" x14ac:dyDescent="0.35">
      <c r="A976">
        <v>969</v>
      </c>
      <c r="B976" s="76">
        <v>44235</v>
      </c>
      <c r="C976" s="1" t="s">
        <v>3174</v>
      </c>
      <c r="D976" s="76">
        <v>44235</v>
      </c>
      <c r="E976" s="1" t="s">
        <v>3175</v>
      </c>
      <c r="F976" s="1" t="s">
        <v>3176</v>
      </c>
      <c r="G976" s="1" t="s">
        <v>123</v>
      </c>
      <c r="H976" s="1" t="s">
        <v>124</v>
      </c>
      <c r="I976" s="1" t="s">
        <v>125</v>
      </c>
      <c r="J976" s="1" t="s">
        <v>487</v>
      </c>
      <c r="K976" s="1" t="s">
        <v>616</v>
      </c>
      <c r="L976">
        <f>ROUNDUP(IF(B976&gt;$D$4,0,($D$4-B976+1)/365),0)</f>
        <v>0</v>
      </c>
      <c r="M976">
        <f>ROUNDUP(IF(B976&gt;$D$5,0,($D$5-B976+1)/365),0)</f>
        <v>0</v>
      </c>
      <c r="N976" s="28">
        <f>IF(OR(L976=1,M976=1),IF(B976+364&lt;=$D$5,(B976+364-$D$4+1)/365,IF(B976&gt;$D$4,($D$5-B976+1)/365,$D$6/365)),0)</f>
        <v>0</v>
      </c>
      <c r="O976" s="28">
        <f>'Data &amp; Parameter'!$E$16*'Data &amp; Parameter'!$E$17*('Data &amp; Parameter'!$E$18+'Data &amp; Parameter'!$E$19)*'Data &amp; Parameter'!$E$20*'Data &amp; Parameter'!$E$37*N976</f>
        <v>0</v>
      </c>
      <c r="P976">
        <f>ROUNDUP(IF(D976&gt;$D$4,0,($D$4-D976+1)/365),0)</f>
        <v>0</v>
      </c>
      <c r="Q976">
        <f>ROUNDUP(IF(D976&gt;$D$5,0,($D$5-D976+1)/365),0)</f>
        <v>0</v>
      </c>
      <c r="R976" s="28">
        <f>IF(OR(P976=1,Q976=1),IF(D976+364&lt;=$D$5,(D976+364-$D$4+1)/365,IF(D976&gt;$D$4,($D$5-D976+1)/365,$D$6/365)),0)</f>
        <v>0</v>
      </c>
      <c r="S976" s="28">
        <f>'Data &amp; Parameter'!$E$16*'Data &amp; Parameter'!$E$17*('Data &amp; Parameter'!$E$18+'Data &amp; Parameter'!$E$19)*'Data &amp; Parameter'!$E$20*'Data &amp; Parameter'!$E$37*R976</f>
        <v>0</v>
      </c>
      <c r="T976" s="28">
        <f t="shared" si="15"/>
        <v>0</v>
      </c>
    </row>
    <row r="977" spans="1:20" ht="15.75" customHeight="1" x14ac:dyDescent="0.35">
      <c r="A977">
        <v>970</v>
      </c>
      <c r="B977" s="76">
        <v>44235</v>
      </c>
      <c r="C977" s="1" t="s">
        <v>3177</v>
      </c>
      <c r="D977" s="76">
        <v>44235</v>
      </c>
      <c r="E977" s="1" t="s">
        <v>3178</v>
      </c>
      <c r="F977" s="1" t="s">
        <v>3179</v>
      </c>
      <c r="G977" s="1" t="s">
        <v>123</v>
      </c>
      <c r="H977" s="1" t="s">
        <v>124</v>
      </c>
      <c r="I977" s="1" t="s">
        <v>125</v>
      </c>
      <c r="J977" s="1" t="s">
        <v>487</v>
      </c>
      <c r="K977" s="1" t="s">
        <v>616</v>
      </c>
      <c r="L977">
        <f>ROUNDUP(IF(B977&gt;$D$4,0,($D$4-B977+1)/365),0)</f>
        <v>0</v>
      </c>
      <c r="M977">
        <f>ROUNDUP(IF(B977&gt;$D$5,0,($D$5-B977+1)/365),0)</f>
        <v>0</v>
      </c>
      <c r="N977" s="28">
        <f>IF(OR(L977=1,M977=1),IF(B977+364&lt;=$D$5,(B977+364-$D$4+1)/365,IF(B977&gt;$D$4,($D$5-B977+1)/365,$D$6/365)),0)</f>
        <v>0</v>
      </c>
      <c r="O977" s="28">
        <f>'Data &amp; Parameter'!$E$16*'Data &amp; Parameter'!$E$17*('Data &amp; Parameter'!$E$18+'Data &amp; Parameter'!$E$19)*'Data &amp; Parameter'!$E$20*'Data &amp; Parameter'!$E$37*N977</f>
        <v>0</v>
      </c>
      <c r="P977">
        <f>ROUNDUP(IF(D977&gt;$D$4,0,($D$4-D977+1)/365),0)</f>
        <v>0</v>
      </c>
      <c r="Q977">
        <f>ROUNDUP(IF(D977&gt;$D$5,0,($D$5-D977+1)/365),0)</f>
        <v>0</v>
      </c>
      <c r="R977" s="28">
        <f>IF(OR(P977=1,Q977=1),IF(D977+364&lt;=$D$5,(D977+364-$D$4+1)/365,IF(D977&gt;$D$4,($D$5-D977+1)/365,$D$6/365)),0)</f>
        <v>0</v>
      </c>
      <c r="S977" s="28">
        <f>'Data &amp; Parameter'!$E$16*'Data &amp; Parameter'!$E$17*('Data &amp; Parameter'!$E$18+'Data &amp; Parameter'!$E$19)*'Data &amp; Parameter'!$E$20*'Data &amp; Parameter'!$E$37*R977</f>
        <v>0</v>
      </c>
      <c r="T977" s="28">
        <f t="shared" si="15"/>
        <v>0</v>
      </c>
    </row>
    <row r="978" spans="1:20" ht="15.75" customHeight="1" x14ac:dyDescent="0.35">
      <c r="A978">
        <v>971</v>
      </c>
      <c r="B978" s="76">
        <v>44235</v>
      </c>
      <c r="C978" s="1" t="s">
        <v>3180</v>
      </c>
      <c r="D978" s="76">
        <v>44235</v>
      </c>
      <c r="E978" s="1" t="s">
        <v>3181</v>
      </c>
      <c r="F978" s="1" t="s">
        <v>3182</v>
      </c>
      <c r="G978" s="1" t="s">
        <v>123</v>
      </c>
      <c r="H978" s="1" t="s">
        <v>124</v>
      </c>
      <c r="I978" s="1" t="s">
        <v>125</v>
      </c>
      <c r="J978" s="1" t="s">
        <v>487</v>
      </c>
      <c r="K978" s="1" t="s">
        <v>616</v>
      </c>
      <c r="L978">
        <f>ROUNDUP(IF(B978&gt;$D$4,0,($D$4-B978+1)/365),0)</f>
        <v>0</v>
      </c>
      <c r="M978">
        <f>ROUNDUP(IF(B978&gt;$D$5,0,($D$5-B978+1)/365),0)</f>
        <v>0</v>
      </c>
      <c r="N978" s="28">
        <f>IF(OR(L978=1,M978=1),IF(B978+364&lt;=$D$5,(B978+364-$D$4+1)/365,IF(B978&gt;$D$4,($D$5-B978+1)/365,$D$6/365)),0)</f>
        <v>0</v>
      </c>
      <c r="O978" s="28">
        <f>'Data &amp; Parameter'!$E$16*'Data &amp; Parameter'!$E$17*('Data &amp; Parameter'!$E$18+'Data &amp; Parameter'!$E$19)*'Data &amp; Parameter'!$E$20*'Data &amp; Parameter'!$E$37*N978</f>
        <v>0</v>
      </c>
      <c r="P978">
        <f>ROUNDUP(IF(D978&gt;$D$4,0,($D$4-D978+1)/365),0)</f>
        <v>0</v>
      </c>
      <c r="Q978">
        <f>ROUNDUP(IF(D978&gt;$D$5,0,($D$5-D978+1)/365),0)</f>
        <v>0</v>
      </c>
      <c r="R978" s="28">
        <f>IF(OR(P978=1,Q978=1),IF(D978+364&lt;=$D$5,(D978+364-$D$4+1)/365,IF(D978&gt;$D$4,($D$5-D978+1)/365,$D$6/365)),0)</f>
        <v>0</v>
      </c>
      <c r="S978" s="28">
        <f>'Data &amp; Parameter'!$E$16*'Data &amp; Parameter'!$E$17*('Data &amp; Parameter'!$E$18+'Data &amp; Parameter'!$E$19)*'Data &amp; Parameter'!$E$20*'Data &amp; Parameter'!$E$37*R978</f>
        <v>0</v>
      </c>
      <c r="T978" s="28">
        <f t="shared" si="15"/>
        <v>0</v>
      </c>
    </row>
    <row r="979" spans="1:20" ht="15.75" customHeight="1" x14ac:dyDescent="0.35">
      <c r="A979">
        <v>972</v>
      </c>
      <c r="B979" s="76">
        <v>44235</v>
      </c>
      <c r="C979" s="1" t="s">
        <v>3183</v>
      </c>
      <c r="D979" s="76">
        <v>44235</v>
      </c>
      <c r="E979" s="1" t="s">
        <v>3184</v>
      </c>
      <c r="F979" s="1" t="s">
        <v>3185</v>
      </c>
      <c r="G979" s="1" t="s">
        <v>123</v>
      </c>
      <c r="H979" s="1" t="s">
        <v>124</v>
      </c>
      <c r="I979" s="1" t="s">
        <v>125</v>
      </c>
      <c r="J979" s="1" t="s">
        <v>487</v>
      </c>
      <c r="K979" s="1" t="s">
        <v>616</v>
      </c>
      <c r="L979">
        <f>ROUNDUP(IF(B979&gt;$D$4,0,($D$4-B979+1)/365),0)</f>
        <v>0</v>
      </c>
      <c r="M979">
        <f>ROUNDUP(IF(B979&gt;$D$5,0,($D$5-B979+1)/365),0)</f>
        <v>0</v>
      </c>
      <c r="N979" s="28">
        <f>IF(OR(L979=1,M979=1),IF(B979+364&lt;=$D$5,(B979+364-$D$4+1)/365,IF(B979&gt;$D$4,($D$5-B979+1)/365,$D$6/365)),0)</f>
        <v>0</v>
      </c>
      <c r="O979" s="28">
        <f>'Data &amp; Parameter'!$E$16*'Data &amp; Parameter'!$E$17*('Data &amp; Parameter'!$E$18+'Data &amp; Parameter'!$E$19)*'Data &amp; Parameter'!$E$20*'Data &amp; Parameter'!$E$37*N979</f>
        <v>0</v>
      </c>
      <c r="P979">
        <f>ROUNDUP(IF(D979&gt;$D$4,0,($D$4-D979+1)/365),0)</f>
        <v>0</v>
      </c>
      <c r="Q979">
        <f>ROUNDUP(IF(D979&gt;$D$5,0,($D$5-D979+1)/365),0)</f>
        <v>0</v>
      </c>
      <c r="R979" s="28">
        <f>IF(OR(P979=1,Q979=1),IF(D979+364&lt;=$D$5,(D979+364-$D$4+1)/365,IF(D979&gt;$D$4,($D$5-D979+1)/365,$D$6/365)),0)</f>
        <v>0</v>
      </c>
      <c r="S979" s="28">
        <f>'Data &amp; Parameter'!$E$16*'Data &amp; Parameter'!$E$17*('Data &amp; Parameter'!$E$18+'Data &amp; Parameter'!$E$19)*'Data &amp; Parameter'!$E$20*'Data &amp; Parameter'!$E$37*R979</f>
        <v>0</v>
      </c>
      <c r="T979" s="28">
        <f t="shared" si="15"/>
        <v>0</v>
      </c>
    </row>
    <row r="980" spans="1:20" ht="15.75" customHeight="1" x14ac:dyDescent="0.35">
      <c r="A980">
        <v>973</v>
      </c>
      <c r="B980" s="76">
        <v>44235</v>
      </c>
      <c r="C980" s="1" t="s">
        <v>3186</v>
      </c>
      <c r="D980" s="76">
        <v>44235</v>
      </c>
      <c r="E980" s="1" t="s">
        <v>3187</v>
      </c>
      <c r="F980" s="1" t="s">
        <v>3188</v>
      </c>
      <c r="G980" s="1" t="s">
        <v>123</v>
      </c>
      <c r="H980" s="1" t="s">
        <v>124</v>
      </c>
      <c r="I980" s="1" t="s">
        <v>125</v>
      </c>
      <c r="J980" s="1" t="s">
        <v>487</v>
      </c>
      <c r="K980" s="1" t="s">
        <v>616</v>
      </c>
      <c r="L980">
        <f>ROUNDUP(IF(B980&gt;$D$4,0,($D$4-B980+1)/365),0)</f>
        <v>0</v>
      </c>
      <c r="M980">
        <f>ROUNDUP(IF(B980&gt;$D$5,0,($D$5-B980+1)/365),0)</f>
        <v>0</v>
      </c>
      <c r="N980" s="28">
        <f>IF(OR(L980=1,M980=1),IF(B980+364&lt;=$D$5,(B980+364-$D$4+1)/365,IF(B980&gt;$D$4,($D$5-B980+1)/365,$D$6/365)),0)</f>
        <v>0</v>
      </c>
      <c r="O980" s="28">
        <f>'Data &amp; Parameter'!$E$16*'Data &amp; Parameter'!$E$17*('Data &amp; Parameter'!$E$18+'Data &amp; Parameter'!$E$19)*'Data &amp; Parameter'!$E$20*'Data &amp; Parameter'!$E$37*N980</f>
        <v>0</v>
      </c>
      <c r="P980">
        <f>ROUNDUP(IF(D980&gt;$D$4,0,($D$4-D980+1)/365),0)</f>
        <v>0</v>
      </c>
      <c r="Q980">
        <f>ROUNDUP(IF(D980&gt;$D$5,0,($D$5-D980+1)/365),0)</f>
        <v>0</v>
      </c>
      <c r="R980" s="28">
        <f>IF(OR(P980=1,Q980=1),IF(D980+364&lt;=$D$5,(D980+364-$D$4+1)/365,IF(D980&gt;$D$4,($D$5-D980+1)/365,$D$6/365)),0)</f>
        <v>0</v>
      </c>
      <c r="S980" s="28">
        <f>'Data &amp; Parameter'!$E$16*'Data &amp; Parameter'!$E$17*('Data &amp; Parameter'!$E$18+'Data &amp; Parameter'!$E$19)*'Data &amp; Parameter'!$E$20*'Data &amp; Parameter'!$E$37*R980</f>
        <v>0</v>
      </c>
      <c r="T980" s="28">
        <f t="shared" si="15"/>
        <v>0</v>
      </c>
    </row>
    <row r="981" spans="1:20" ht="15.75" customHeight="1" x14ac:dyDescent="0.35">
      <c r="A981">
        <v>974</v>
      </c>
      <c r="B981" s="76">
        <v>44235</v>
      </c>
      <c r="C981" s="1" t="s">
        <v>3189</v>
      </c>
      <c r="D981" s="76">
        <v>44235</v>
      </c>
      <c r="E981" s="1" t="s">
        <v>3190</v>
      </c>
      <c r="F981" s="1" t="s">
        <v>3191</v>
      </c>
      <c r="G981" s="1" t="s">
        <v>123</v>
      </c>
      <c r="H981" s="1" t="s">
        <v>124</v>
      </c>
      <c r="I981" s="1" t="s">
        <v>125</v>
      </c>
      <c r="J981" s="1" t="s">
        <v>487</v>
      </c>
      <c r="K981" s="1" t="s">
        <v>616</v>
      </c>
      <c r="L981">
        <f>ROUNDUP(IF(B981&gt;$D$4,0,($D$4-B981+1)/365),0)</f>
        <v>0</v>
      </c>
      <c r="M981">
        <f>ROUNDUP(IF(B981&gt;$D$5,0,($D$5-B981+1)/365),0)</f>
        <v>0</v>
      </c>
      <c r="N981" s="28">
        <f>IF(OR(L981=1,M981=1),IF(B981+364&lt;=$D$5,(B981+364-$D$4+1)/365,IF(B981&gt;$D$4,($D$5-B981+1)/365,$D$6/365)),0)</f>
        <v>0</v>
      </c>
      <c r="O981" s="28">
        <f>'Data &amp; Parameter'!$E$16*'Data &amp; Parameter'!$E$17*('Data &amp; Parameter'!$E$18+'Data &amp; Parameter'!$E$19)*'Data &amp; Parameter'!$E$20*'Data &amp; Parameter'!$E$37*N981</f>
        <v>0</v>
      </c>
      <c r="P981">
        <f>ROUNDUP(IF(D981&gt;$D$4,0,($D$4-D981+1)/365),0)</f>
        <v>0</v>
      </c>
      <c r="Q981">
        <f>ROUNDUP(IF(D981&gt;$D$5,0,($D$5-D981+1)/365),0)</f>
        <v>0</v>
      </c>
      <c r="R981" s="28">
        <f>IF(OR(P981=1,Q981=1),IF(D981+364&lt;=$D$5,(D981+364-$D$4+1)/365,IF(D981&gt;$D$4,($D$5-D981+1)/365,$D$6/365)),0)</f>
        <v>0</v>
      </c>
      <c r="S981" s="28">
        <f>'Data &amp; Parameter'!$E$16*'Data &amp; Parameter'!$E$17*('Data &amp; Parameter'!$E$18+'Data &amp; Parameter'!$E$19)*'Data &amp; Parameter'!$E$20*'Data &amp; Parameter'!$E$37*R981</f>
        <v>0</v>
      </c>
      <c r="T981" s="28">
        <f t="shared" si="15"/>
        <v>0</v>
      </c>
    </row>
    <row r="982" spans="1:20" ht="15.75" customHeight="1" x14ac:dyDescent="0.35">
      <c r="A982">
        <v>975</v>
      </c>
      <c r="B982" s="76">
        <v>44235</v>
      </c>
      <c r="C982" s="1" t="s">
        <v>3192</v>
      </c>
      <c r="D982" s="76">
        <v>44235</v>
      </c>
      <c r="E982" s="1" t="s">
        <v>3193</v>
      </c>
      <c r="F982" s="1" t="s">
        <v>3194</v>
      </c>
      <c r="G982" s="1" t="s">
        <v>123</v>
      </c>
      <c r="H982" s="1" t="s">
        <v>124</v>
      </c>
      <c r="I982" s="1" t="s">
        <v>125</v>
      </c>
      <c r="J982" s="1" t="s">
        <v>487</v>
      </c>
      <c r="K982" s="1" t="s">
        <v>616</v>
      </c>
      <c r="L982">
        <f>ROUNDUP(IF(B982&gt;$D$4,0,($D$4-B982+1)/365),0)</f>
        <v>0</v>
      </c>
      <c r="M982">
        <f>ROUNDUP(IF(B982&gt;$D$5,0,($D$5-B982+1)/365),0)</f>
        <v>0</v>
      </c>
      <c r="N982" s="28">
        <f>IF(OR(L982=1,M982=1),IF(B982+364&lt;=$D$5,(B982+364-$D$4+1)/365,IF(B982&gt;$D$4,($D$5-B982+1)/365,$D$6/365)),0)</f>
        <v>0</v>
      </c>
      <c r="O982" s="28">
        <f>'Data &amp; Parameter'!$E$16*'Data &amp; Parameter'!$E$17*('Data &amp; Parameter'!$E$18+'Data &amp; Parameter'!$E$19)*'Data &amp; Parameter'!$E$20*'Data &amp; Parameter'!$E$37*N982</f>
        <v>0</v>
      </c>
      <c r="P982">
        <f>ROUNDUP(IF(D982&gt;$D$4,0,($D$4-D982+1)/365),0)</f>
        <v>0</v>
      </c>
      <c r="Q982">
        <f>ROUNDUP(IF(D982&gt;$D$5,0,($D$5-D982+1)/365),0)</f>
        <v>0</v>
      </c>
      <c r="R982" s="28">
        <f>IF(OR(P982=1,Q982=1),IF(D982+364&lt;=$D$5,(D982+364-$D$4+1)/365,IF(D982&gt;$D$4,($D$5-D982+1)/365,$D$6/365)),0)</f>
        <v>0</v>
      </c>
      <c r="S982" s="28">
        <f>'Data &amp; Parameter'!$E$16*'Data &amp; Parameter'!$E$17*('Data &amp; Parameter'!$E$18+'Data &amp; Parameter'!$E$19)*'Data &amp; Parameter'!$E$20*'Data &amp; Parameter'!$E$37*R982</f>
        <v>0</v>
      </c>
      <c r="T982" s="28">
        <f t="shared" si="15"/>
        <v>0</v>
      </c>
    </row>
    <row r="983" spans="1:20" ht="15.75" customHeight="1" x14ac:dyDescent="0.35">
      <c r="A983">
        <v>976</v>
      </c>
      <c r="B983" s="76">
        <v>44235</v>
      </c>
      <c r="C983" s="1" t="s">
        <v>3195</v>
      </c>
      <c r="D983" s="76">
        <v>44235</v>
      </c>
      <c r="E983" s="1" t="s">
        <v>3196</v>
      </c>
      <c r="F983" s="1" t="s">
        <v>3197</v>
      </c>
      <c r="G983" s="1" t="s">
        <v>123</v>
      </c>
      <c r="H983" s="1" t="s">
        <v>124</v>
      </c>
      <c r="I983" s="1" t="s">
        <v>125</v>
      </c>
      <c r="J983" s="1" t="s">
        <v>487</v>
      </c>
      <c r="K983" s="1" t="s">
        <v>616</v>
      </c>
      <c r="L983">
        <f>ROUNDUP(IF(B983&gt;$D$4,0,($D$4-B983+1)/365),0)</f>
        <v>0</v>
      </c>
      <c r="M983">
        <f>ROUNDUP(IF(B983&gt;$D$5,0,($D$5-B983+1)/365),0)</f>
        <v>0</v>
      </c>
      <c r="N983" s="28">
        <f>IF(OR(L983=1,M983=1),IF(B983+364&lt;=$D$5,(B983+364-$D$4+1)/365,IF(B983&gt;$D$4,($D$5-B983+1)/365,$D$6/365)),0)</f>
        <v>0</v>
      </c>
      <c r="O983" s="28">
        <f>'Data &amp; Parameter'!$E$16*'Data &amp; Parameter'!$E$17*('Data &amp; Parameter'!$E$18+'Data &amp; Parameter'!$E$19)*'Data &amp; Parameter'!$E$20*'Data &amp; Parameter'!$E$37*N983</f>
        <v>0</v>
      </c>
      <c r="P983">
        <f>ROUNDUP(IF(D983&gt;$D$4,0,($D$4-D983+1)/365),0)</f>
        <v>0</v>
      </c>
      <c r="Q983">
        <f>ROUNDUP(IF(D983&gt;$D$5,0,($D$5-D983+1)/365),0)</f>
        <v>0</v>
      </c>
      <c r="R983" s="28">
        <f>IF(OR(P983=1,Q983=1),IF(D983+364&lt;=$D$5,(D983+364-$D$4+1)/365,IF(D983&gt;$D$4,($D$5-D983+1)/365,$D$6/365)),0)</f>
        <v>0</v>
      </c>
      <c r="S983" s="28">
        <f>'Data &amp; Parameter'!$E$16*'Data &amp; Parameter'!$E$17*('Data &amp; Parameter'!$E$18+'Data &amp; Parameter'!$E$19)*'Data &amp; Parameter'!$E$20*'Data &amp; Parameter'!$E$37*R983</f>
        <v>0</v>
      </c>
      <c r="T983" s="28">
        <f t="shared" si="15"/>
        <v>0</v>
      </c>
    </row>
    <row r="984" spans="1:20" ht="15.75" customHeight="1" x14ac:dyDescent="0.35">
      <c r="A984">
        <v>977</v>
      </c>
      <c r="B984" s="76">
        <v>44235</v>
      </c>
      <c r="C984" s="1" t="s">
        <v>3198</v>
      </c>
      <c r="D984" s="76">
        <v>44235</v>
      </c>
      <c r="E984" s="1" t="s">
        <v>3199</v>
      </c>
      <c r="F984" s="1" t="s">
        <v>3200</v>
      </c>
      <c r="G984" s="1" t="s">
        <v>123</v>
      </c>
      <c r="H984" s="1" t="s">
        <v>124</v>
      </c>
      <c r="I984" s="1" t="s">
        <v>125</v>
      </c>
      <c r="J984" s="1" t="s">
        <v>487</v>
      </c>
      <c r="K984" s="1" t="s">
        <v>616</v>
      </c>
      <c r="L984">
        <f>ROUNDUP(IF(B984&gt;$D$4,0,($D$4-B984+1)/365),0)</f>
        <v>0</v>
      </c>
      <c r="M984">
        <f>ROUNDUP(IF(B984&gt;$D$5,0,($D$5-B984+1)/365),0)</f>
        <v>0</v>
      </c>
      <c r="N984" s="28">
        <f>IF(OR(L984=1,M984=1),IF(B984+364&lt;=$D$5,(B984+364-$D$4+1)/365,IF(B984&gt;$D$4,($D$5-B984+1)/365,$D$6/365)),0)</f>
        <v>0</v>
      </c>
      <c r="O984" s="28">
        <f>'Data &amp; Parameter'!$E$16*'Data &amp; Parameter'!$E$17*('Data &amp; Parameter'!$E$18+'Data &amp; Parameter'!$E$19)*'Data &amp; Parameter'!$E$20*'Data &amp; Parameter'!$E$37*N984</f>
        <v>0</v>
      </c>
      <c r="P984">
        <f>ROUNDUP(IF(D984&gt;$D$4,0,($D$4-D984+1)/365),0)</f>
        <v>0</v>
      </c>
      <c r="Q984">
        <f>ROUNDUP(IF(D984&gt;$D$5,0,($D$5-D984+1)/365),0)</f>
        <v>0</v>
      </c>
      <c r="R984" s="28">
        <f>IF(OR(P984=1,Q984=1),IF(D984+364&lt;=$D$5,(D984+364-$D$4+1)/365,IF(D984&gt;$D$4,($D$5-D984+1)/365,$D$6/365)),0)</f>
        <v>0</v>
      </c>
      <c r="S984" s="28">
        <f>'Data &amp; Parameter'!$E$16*'Data &amp; Parameter'!$E$17*('Data &amp; Parameter'!$E$18+'Data &amp; Parameter'!$E$19)*'Data &amp; Parameter'!$E$20*'Data &amp; Parameter'!$E$37*R984</f>
        <v>0</v>
      </c>
      <c r="T984" s="28">
        <f t="shared" si="15"/>
        <v>0</v>
      </c>
    </row>
    <row r="985" spans="1:20" ht="15.75" customHeight="1" x14ac:dyDescent="0.35">
      <c r="A985">
        <v>978</v>
      </c>
      <c r="B985" s="76">
        <v>44235</v>
      </c>
      <c r="C985" s="1" t="s">
        <v>3201</v>
      </c>
      <c r="D985" s="76">
        <v>44235</v>
      </c>
      <c r="E985" s="1" t="s">
        <v>3202</v>
      </c>
      <c r="F985" s="1" t="s">
        <v>3203</v>
      </c>
      <c r="G985" s="1" t="s">
        <v>123</v>
      </c>
      <c r="H985" s="1" t="s">
        <v>124</v>
      </c>
      <c r="I985" s="1" t="s">
        <v>125</v>
      </c>
      <c r="J985" s="1" t="s">
        <v>487</v>
      </c>
      <c r="K985" s="1" t="s">
        <v>616</v>
      </c>
      <c r="L985">
        <f>ROUNDUP(IF(B985&gt;$D$4,0,($D$4-B985+1)/365),0)</f>
        <v>0</v>
      </c>
      <c r="M985">
        <f>ROUNDUP(IF(B985&gt;$D$5,0,($D$5-B985+1)/365),0)</f>
        <v>0</v>
      </c>
      <c r="N985" s="28">
        <f>IF(OR(L985=1,M985=1),IF(B985+364&lt;=$D$5,(B985+364-$D$4+1)/365,IF(B985&gt;$D$4,($D$5-B985+1)/365,$D$6/365)),0)</f>
        <v>0</v>
      </c>
      <c r="O985" s="28">
        <f>'Data &amp; Parameter'!$E$16*'Data &amp; Parameter'!$E$17*('Data &amp; Parameter'!$E$18+'Data &amp; Parameter'!$E$19)*'Data &amp; Parameter'!$E$20*'Data &amp; Parameter'!$E$37*N985</f>
        <v>0</v>
      </c>
      <c r="P985">
        <f>ROUNDUP(IF(D985&gt;$D$4,0,($D$4-D985+1)/365),0)</f>
        <v>0</v>
      </c>
      <c r="Q985">
        <f>ROUNDUP(IF(D985&gt;$D$5,0,($D$5-D985+1)/365),0)</f>
        <v>0</v>
      </c>
      <c r="R985" s="28">
        <f>IF(OR(P985=1,Q985=1),IF(D985+364&lt;=$D$5,(D985+364-$D$4+1)/365,IF(D985&gt;$D$4,($D$5-D985+1)/365,$D$6/365)),0)</f>
        <v>0</v>
      </c>
      <c r="S985" s="28">
        <f>'Data &amp; Parameter'!$E$16*'Data &amp; Parameter'!$E$17*('Data &amp; Parameter'!$E$18+'Data &amp; Parameter'!$E$19)*'Data &amp; Parameter'!$E$20*'Data &amp; Parameter'!$E$37*R985</f>
        <v>0</v>
      </c>
      <c r="T985" s="28">
        <f t="shared" si="15"/>
        <v>0</v>
      </c>
    </row>
    <row r="986" spans="1:20" ht="15.75" customHeight="1" x14ac:dyDescent="0.35">
      <c r="A986">
        <v>979</v>
      </c>
      <c r="B986" s="76">
        <v>44235</v>
      </c>
      <c r="C986" s="1" t="s">
        <v>3204</v>
      </c>
      <c r="D986" s="76">
        <v>44235</v>
      </c>
      <c r="E986" s="1" t="s">
        <v>3205</v>
      </c>
      <c r="F986" s="1" t="s">
        <v>3206</v>
      </c>
      <c r="G986" s="1" t="s">
        <v>123</v>
      </c>
      <c r="H986" s="1" t="s">
        <v>124</v>
      </c>
      <c r="I986" s="1" t="s">
        <v>125</v>
      </c>
      <c r="J986" s="1" t="s">
        <v>487</v>
      </c>
      <c r="K986" s="1" t="s">
        <v>616</v>
      </c>
      <c r="L986">
        <f>ROUNDUP(IF(B986&gt;$D$4,0,($D$4-B986+1)/365),0)</f>
        <v>0</v>
      </c>
      <c r="M986">
        <f>ROUNDUP(IF(B986&gt;$D$5,0,($D$5-B986+1)/365),0)</f>
        <v>0</v>
      </c>
      <c r="N986" s="28">
        <f>IF(OR(L986=1,M986=1),IF(B986+364&lt;=$D$5,(B986+364-$D$4+1)/365,IF(B986&gt;$D$4,($D$5-B986+1)/365,$D$6/365)),0)</f>
        <v>0</v>
      </c>
      <c r="O986" s="28">
        <f>'Data &amp; Parameter'!$E$16*'Data &amp; Parameter'!$E$17*('Data &amp; Parameter'!$E$18+'Data &amp; Parameter'!$E$19)*'Data &amp; Parameter'!$E$20*'Data &amp; Parameter'!$E$37*N986</f>
        <v>0</v>
      </c>
      <c r="P986">
        <f>ROUNDUP(IF(D986&gt;$D$4,0,($D$4-D986+1)/365),0)</f>
        <v>0</v>
      </c>
      <c r="Q986">
        <f>ROUNDUP(IF(D986&gt;$D$5,0,($D$5-D986+1)/365),0)</f>
        <v>0</v>
      </c>
      <c r="R986" s="28">
        <f>IF(OR(P986=1,Q986=1),IF(D986+364&lt;=$D$5,(D986+364-$D$4+1)/365,IF(D986&gt;$D$4,($D$5-D986+1)/365,$D$6/365)),0)</f>
        <v>0</v>
      </c>
      <c r="S986" s="28">
        <f>'Data &amp; Parameter'!$E$16*'Data &amp; Parameter'!$E$17*('Data &amp; Parameter'!$E$18+'Data &amp; Parameter'!$E$19)*'Data &amp; Parameter'!$E$20*'Data &amp; Parameter'!$E$37*R986</f>
        <v>0</v>
      </c>
      <c r="T986" s="28">
        <f t="shared" si="15"/>
        <v>0</v>
      </c>
    </row>
    <row r="987" spans="1:20" ht="15.75" customHeight="1" x14ac:dyDescent="0.35">
      <c r="A987">
        <v>980</v>
      </c>
      <c r="B987" s="76">
        <v>44235</v>
      </c>
      <c r="C987" s="1" t="s">
        <v>3207</v>
      </c>
      <c r="D987" s="76">
        <v>44235</v>
      </c>
      <c r="E987" s="1" t="s">
        <v>3208</v>
      </c>
      <c r="F987" s="1" t="s">
        <v>3209</v>
      </c>
      <c r="G987" s="1" t="s">
        <v>123</v>
      </c>
      <c r="H987" s="1" t="s">
        <v>124</v>
      </c>
      <c r="I987" s="1" t="s">
        <v>125</v>
      </c>
      <c r="J987" s="1" t="s">
        <v>487</v>
      </c>
      <c r="K987" s="1" t="s">
        <v>3210</v>
      </c>
      <c r="L987">
        <f>ROUNDUP(IF(B987&gt;$D$4,0,($D$4-B987+1)/365),0)</f>
        <v>0</v>
      </c>
      <c r="M987">
        <f>ROUNDUP(IF(B987&gt;$D$5,0,($D$5-B987+1)/365),0)</f>
        <v>0</v>
      </c>
      <c r="N987" s="28">
        <f>IF(OR(L987=1,M987=1),IF(B987+364&lt;=$D$5,(B987+364-$D$4+1)/365,IF(B987&gt;$D$4,($D$5-B987+1)/365,$D$6/365)),0)</f>
        <v>0</v>
      </c>
      <c r="O987" s="28">
        <f>'Data &amp; Parameter'!$E$16*'Data &amp; Parameter'!$E$17*('Data &amp; Parameter'!$E$18+'Data &amp; Parameter'!$E$19)*'Data &amp; Parameter'!$E$20*'Data &amp; Parameter'!$E$37*N987</f>
        <v>0</v>
      </c>
      <c r="P987">
        <f>ROUNDUP(IF(D987&gt;$D$4,0,($D$4-D987+1)/365),0)</f>
        <v>0</v>
      </c>
      <c r="Q987">
        <f>ROUNDUP(IF(D987&gt;$D$5,0,($D$5-D987+1)/365),0)</f>
        <v>0</v>
      </c>
      <c r="R987" s="28">
        <f>IF(OR(P987=1,Q987=1),IF(D987+364&lt;=$D$5,(D987+364-$D$4+1)/365,IF(D987&gt;$D$4,($D$5-D987+1)/365,$D$6/365)),0)</f>
        <v>0</v>
      </c>
      <c r="S987" s="28">
        <f>'Data &amp; Parameter'!$E$16*'Data &amp; Parameter'!$E$17*('Data &amp; Parameter'!$E$18+'Data &amp; Parameter'!$E$19)*'Data &amp; Parameter'!$E$20*'Data &amp; Parameter'!$E$37*R987</f>
        <v>0</v>
      </c>
      <c r="T987" s="28">
        <f t="shared" si="15"/>
        <v>0</v>
      </c>
    </row>
    <row r="988" spans="1:20" ht="15.75" customHeight="1" x14ac:dyDescent="0.35">
      <c r="A988">
        <v>981</v>
      </c>
      <c r="B988" s="76">
        <v>44235</v>
      </c>
      <c r="C988" s="1" t="s">
        <v>3211</v>
      </c>
      <c r="D988" s="76">
        <v>44235</v>
      </c>
      <c r="E988" s="1" t="s">
        <v>3212</v>
      </c>
      <c r="F988" s="1" t="s">
        <v>3213</v>
      </c>
      <c r="G988" s="1" t="s">
        <v>123</v>
      </c>
      <c r="H988" s="1" t="s">
        <v>124</v>
      </c>
      <c r="I988" s="1" t="s">
        <v>125</v>
      </c>
      <c r="J988" s="1" t="s">
        <v>487</v>
      </c>
      <c r="K988" s="1" t="s">
        <v>616</v>
      </c>
      <c r="L988">
        <f>ROUNDUP(IF(B988&gt;$D$4,0,($D$4-B988+1)/365),0)</f>
        <v>0</v>
      </c>
      <c r="M988">
        <f>ROUNDUP(IF(B988&gt;$D$5,0,($D$5-B988+1)/365),0)</f>
        <v>0</v>
      </c>
      <c r="N988" s="28">
        <f>IF(OR(L988=1,M988=1),IF(B988+364&lt;=$D$5,(B988+364-$D$4+1)/365,IF(B988&gt;$D$4,($D$5-B988+1)/365,$D$6/365)),0)</f>
        <v>0</v>
      </c>
      <c r="O988" s="28">
        <f>'Data &amp; Parameter'!$E$16*'Data &amp; Parameter'!$E$17*('Data &amp; Parameter'!$E$18+'Data &amp; Parameter'!$E$19)*'Data &amp; Parameter'!$E$20*'Data &amp; Parameter'!$E$37*N988</f>
        <v>0</v>
      </c>
      <c r="P988">
        <f>ROUNDUP(IF(D988&gt;$D$4,0,($D$4-D988+1)/365),0)</f>
        <v>0</v>
      </c>
      <c r="Q988">
        <f>ROUNDUP(IF(D988&gt;$D$5,0,($D$5-D988+1)/365),0)</f>
        <v>0</v>
      </c>
      <c r="R988" s="28">
        <f>IF(OR(P988=1,Q988=1),IF(D988+364&lt;=$D$5,(D988+364-$D$4+1)/365,IF(D988&gt;$D$4,($D$5-D988+1)/365,$D$6/365)),0)</f>
        <v>0</v>
      </c>
      <c r="S988" s="28">
        <f>'Data &amp; Parameter'!$E$16*'Data &amp; Parameter'!$E$17*('Data &amp; Parameter'!$E$18+'Data &amp; Parameter'!$E$19)*'Data &amp; Parameter'!$E$20*'Data &amp; Parameter'!$E$37*R988</f>
        <v>0</v>
      </c>
      <c r="T988" s="28">
        <f t="shared" si="15"/>
        <v>0</v>
      </c>
    </row>
    <row r="989" spans="1:20" ht="15.75" customHeight="1" x14ac:dyDescent="0.35">
      <c r="A989">
        <v>982</v>
      </c>
      <c r="B989" s="76">
        <v>44235</v>
      </c>
      <c r="C989" s="1" t="s">
        <v>3214</v>
      </c>
      <c r="D989" s="76">
        <v>44235</v>
      </c>
      <c r="E989" s="1" t="s">
        <v>3215</v>
      </c>
      <c r="F989" s="1" t="s">
        <v>3216</v>
      </c>
      <c r="G989" s="1" t="s">
        <v>123</v>
      </c>
      <c r="H989" s="1" t="s">
        <v>124</v>
      </c>
      <c r="I989" s="1" t="s">
        <v>125</v>
      </c>
      <c r="J989" s="1" t="s">
        <v>487</v>
      </c>
      <c r="K989" s="1" t="s">
        <v>2591</v>
      </c>
      <c r="L989">
        <f>ROUNDUP(IF(B989&gt;$D$4,0,($D$4-B989+1)/365),0)</f>
        <v>0</v>
      </c>
      <c r="M989">
        <f>ROUNDUP(IF(B989&gt;$D$5,0,($D$5-B989+1)/365),0)</f>
        <v>0</v>
      </c>
      <c r="N989" s="28">
        <f>IF(OR(L989=1,M989=1),IF(B989+364&lt;=$D$5,(B989+364-$D$4+1)/365,IF(B989&gt;$D$4,($D$5-B989+1)/365,$D$6/365)),0)</f>
        <v>0</v>
      </c>
      <c r="O989" s="28">
        <f>'Data &amp; Parameter'!$E$16*'Data &amp; Parameter'!$E$17*('Data &amp; Parameter'!$E$18+'Data &amp; Parameter'!$E$19)*'Data &amp; Parameter'!$E$20*'Data &amp; Parameter'!$E$37*N989</f>
        <v>0</v>
      </c>
      <c r="P989">
        <f>ROUNDUP(IF(D989&gt;$D$4,0,($D$4-D989+1)/365),0)</f>
        <v>0</v>
      </c>
      <c r="Q989">
        <f>ROUNDUP(IF(D989&gt;$D$5,0,($D$5-D989+1)/365),0)</f>
        <v>0</v>
      </c>
      <c r="R989" s="28">
        <f>IF(OR(P989=1,Q989=1),IF(D989+364&lt;=$D$5,(D989+364-$D$4+1)/365,IF(D989&gt;$D$4,($D$5-D989+1)/365,$D$6/365)),0)</f>
        <v>0</v>
      </c>
      <c r="S989" s="28">
        <f>'Data &amp; Parameter'!$E$16*'Data &amp; Parameter'!$E$17*('Data &amp; Parameter'!$E$18+'Data &amp; Parameter'!$E$19)*'Data &amp; Parameter'!$E$20*'Data &amp; Parameter'!$E$37*R989</f>
        <v>0</v>
      </c>
      <c r="T989" s="28">
        <f t="shared" si="15"/>
        <v>0</v>
      </c>
    </row>
    <row r="990" spans="1:20" ht="15.75" customHeight="1" x14ac:dyDescent="0.35">
      <c r="A990">
        <v>983</v>
      </c>
      <c r="B990" s="76">
        <v>44235</v>
      </c>
      <c r="C990" s="1" t="s">
        <v>3217</v>
      </c>
      <c r="D990" s="76">
        <v>44235</v>
      </c>
      <c r="E990" s="1" t="s">
        <v>3218</v>
      </c>
      <c r="F990" s="1" t="s">
        <v>3219</v>
      </c>
      <c r="G990" s="1" t="s">
        <v>123</v>
      </c>
      <c r="H990" s="1" t="s">
        <v>124</v>
      </c>
      <c r="I990" s="1" t="s">
        <v>125</v>
      </c>
      <c r="J990" s="1" t="s">
        <v>487</v>
      </c>
      <c r="K990" s="1" t="s">
        <v>2591</v>
      </c>
      <c r="L990">
        <f>ROUNDUP(IF(B990&gt;$D$4,0,($D$4-B990+1)/365),0)</f>
        <v>0</v>
      </c>
      <c r="M990">
        <f>ROUNDUP(IF(B990&gt;$D$5,0,($D$5-B990+1)/365),0)</f>
        <v>0</v>
      </c>
      <c r="N990" s="28">
        <f>IF(OR(L990=1,M990=1),IF(B990+364&lt;=$D$5,(B990+364-$D$4+1)/365,IF(B990&gt;$D$4,($D$5-B990+1)/365,$D$6/365)),0)</f>
        <v>0</v>
      </c>
      <c r="O990" s="28">
        <f>'Data &amp; Parameter'!$E$16*'Data &amp; Parameter'!$E$17*('Data &amp; Parameter'!$E$18+'Data &amp; Parameter'!$E$19)*'Data &amp; Parameter'!$E$20*'Data &amp; Parameter'!$E$37*N990</f>
        <v>0</v>
      </c>
      <c r="P990">
        <f>ROUNDUP(IF(D990&gt;$D$4,0,($D$4-D990+1)/365),0)</f>
        <v>0</v>
      </c>
      <c r="Q990">
        <f>ROUNDUP(IF(D990&gt;$D$5,0,($D$5-D990+1)/365),0)</f>
        <v>0</v>
      </c>
      <c r="R990" s="28">
        <f>IF(OR(P990=1,Q990=1),IF(D990+364&lt;=$D$5,(D990+364-$D$4+1)/365,IF(D990&gt;$D$4,($D$5-D990+1)/365,$D$6/365)),0)</f>
        <v>0</v>
      </c>
      <c r="S990" s="28">
        <f>'Data &amp; Parameter'!$E$16*'Data &amp; Parameter'!$E$17*('Data &amp; Parameter'!$E$18+'Data &amp; Parameter'!$E$19)*'Data &amp; Parameter'!$E$20*'Data &amp; Parameter'!$E$37*R990</f>
        <v>0</v>
      </c>
      <c r="T990" s="28">
        <f t="shared" si="15"/>
        <v>0</v>
      </c>
    </row>
    <row r="991" spans="1:20" ht="15.75" customHeight="1" x14ac:dyDescent="0.35">
      <c r="A991">
        <v>984</v>
      </c>
      <c r="B991" s="76">
        <v>44235</v>
      </c>
      <c r="C991" s="1" t="s">
        <v>3220</v>
      </c>
      <c r="D991" s="76">
        <v>44235</v>
      </c>
      <c r="E991" s="1" t="s">
        <v>3221</v>
      </c>
      <c r="F991" s="1" t="s">
        <v>3222</v>
      </c>
      <c r="G991" s="1" t="s">
        <v>123</v>
      </c>
      <c r="H991" s="1" t="s">
        <v>124</v>
      </c>
      <c r="I991" s="1" t="s">
        <v>125</v>
      </c>
      <c r="J991" s="1" t="s">
        <v>487</v>
      </c>
      <c r="K991" s="1" t="s">
        <v>2591</v>
      </c>
      <c r="L991">
        <f>ROUNDUP(IF(B991&gt;$D$4,0,($D$4-B991+1)/365),0)</f>
        <v>0</v>
      </c>
      <c r="M991">
        <f>ROUNDUP(IF(B991&gt;$D$5,0,($D$5-B991+1)/365),0)</f>
        <v>0</v>
      </c>
      <c r="N991" s="28">
        <f>IF(OR(L991=1,M991=1),IF(B991+364&lt;=$D$5,(B991+364-$D$4+1)/365,IF(B991&gt;$D$4,($D$5-B991+1)/365,$D$6/365)),0)</f>
        <v>0</v>
      </c>
      <c r="O991" s="28">
        <f>'Data &amp; Parameter'!$E$16*'Data &amp; Parameter'!$E$17*('Data &amp; Parameter'!$E$18+'Data &amp; Parameter'!$E$19)*'Data &amp; Parameter'!$E$20*'Data &amp; Parameter'!$E$37*N991</f>
        <v>0</v>
      </c>
      <c r="P991">
        <f>ROUNDUP(IF(D991&gt;$D$4,0,($D$4-D991+1)/365),0)</f>
        <v>0</v>
      </c>
      <c r="Q991">
        <f>ROUNDUP(IF(D991&gt;$D$5,0,($D$5-D991+1)/365),0)</f>
        <v>0</v>
      </c>
      <c r="R991" s="28">
        <f>IF(OR(P991=1,Q991=1),IF(D991+364&lt;=$D$5,(D991+364-$D$4+1)/365,IF(D991&gt;$D$4,($D$5-D991+1)/365,$D$6/365)),0)</f>
        <v>0</v>
      </c>
      <c r="S991" s="28">
        <f>'Data &amp; Parameter'!$E$16*'Data &amp; Parameter'!$E$17*('Data &amp; Parameter'!$E$18+'Data &amp; Parameter'!$E$19)*'Data &amp; Parameter'!$E$20*'Data &amp; Parameter'!$E$37*R991</f>
        <v>0</v>
      </c>
      <c r="T991" s="28">
        <f t="shared" si="15"/>
        <v>0</v>
      </c>
    </row>
    <row r="992" spans="1:20" ht="15.75" customHeight="1" x14ac:dyDescent="0.35">
      <c r="A992">
        <v>985</v>
      </c>
      <c r="B992" s="76">
        <v>44235</v>
      </c>
      <c r="C992" s="1" t="s">
        <v>3223</v>
      </c>
      <c r="D992" s="76">
        <v>44235</v>
      </c>
      <c r="E992" s="1" t="s">
        <v>3224</v>
      </c>
      <c r="F992" s="1" t="s">
        <v>3225</v>
      </c>
      <c r="G992" s="1" t="s">
        <v>123</v>
      </c>
      <c r="H992" s="1" t="s">
        <v>124</v>
      </c>
      <c r="I992" s="1" t="s">
        <v>125</v>
      </c>
      <c r="J992" s="1" t="s">
        <v>487</v>
      </c>
      <c r="K992" s="1" t="s">
        <v>1424</v>
      </c>
      <c r="L992">
        <f>ROUNDUP(IF(B992&gt;$D$4,0,($D$4-B992+1)/365),0)</f>
        <v>0</v>
      </c>
      <c r="M992">
        <f>ROUNDUP(IF(B992&gt;$D$5,0,($D$5-B992+1)/365),0)</f>
        <v>0</v>
      </c>
      <c r="N992" s="28">
        <f>IF(OR(L992=1,M992=1),IF(B992+364&lt;=$D$5,(B992+364-$D$4+1)/365,IF(B992&gt;$D$4,($D$5-B992+1)/365,$D$6/365)),0)</f>
        <v>0</v>
      </c>
      <c r="O992" s="28">
        <f>'Data &amp; Parameter'!$E$16*'Data &amp; Parameter'!$E$17*('Data &amp; Parameter'!$E$18+'Data &amp; Parameter'!$E$19)*'Data &amp; Parameter'!$E$20*'Data &amp; Parameter'!$E$37*N992</f>
        <v>0</v>
      </c>
      <c r="P992">
        <f>ROUNDUP(IF(D992&gt;$D$4,0,($D$4-D992+1)/365),0)</f>
        <v>0</v>
      </c>
      <c r="Q992">
        <f>ROUNDUP(IF(D992&gt;$D$5,0,($D$5-D992+1)/365),0)</f>
        <v>0</v>
      </c>
      <c r="R992" s="28">
        <f>IF(OR(P992=1,Q992=1),IF(D992+364&lt;=$D$5,(D992+364-$D$4+1)/365,IF(D992&gt;$D$4,($D$5-D992+1)/365,$D$6/365)),0)</f>
        <v>0</v>
      </c>
      <c r="S992" s="28">
        <f>'Data &amp; Parameter'!$E$16*'Data &amp; Parameter'!$E$17*('Data &amp; Parameter'!$E$18+'Data &amp; Parameter'!$E$19)*'Data &amp; Parameter'!$E$20*'Data &amp; Parameter'!$E$37*R992</f>
        <v>0</v>
      </c>
      <c r="T992" s="28">
        <f t="shared" si="15"/>
        <v>0</v>
      </c>
    </row>
    <row r="993" spans="1:20" ht="15.75" customHeight="1" x14ac:dyDescent="0.35">
      <c r="A993">
        <v>986</v>
      </c>
      <c r="B993" s="76">
        <v>44235</v>
      </c>
      <c r="C993" s="1" t="s">
        <v>3226</v>
      </c>
      <c r="D993" s="76">
        <v>44235</v>
      </c>
      <c r="E993" s="1" t="s">
        <v>3227</v>
      </c>
      <c r="F993" s="1" t="s">
        <v>3228</v>
      </c>
      <c r="G993" s="1" t="s">
        <v>123</v>
      </c>
      <c r="H993" s="1" t="s">
        <v>124</v>
      </c>
      <c r="I993" s="1" t="s">
        <v>125</v>
      </c>
      <c r="J993" s="1" t="s">
        <v>487</v>
      </c>
      <c r="K993" s="1" t="s">
        <v>2591</v>
      </c>
      <c r="L993">
        <f>ROUNDUP(IF(B993&gt;$D$4,0,($D$4-B993+1)/365),0)</f>
        <v>0</v>
      </c>
      <c r="M993">
        <f>ROUNDUP(IF(B993&gt;$D$5,0,($D$5-B993+1)/365),0)</f>
        <v>0</v>
      </c>
      <c r="N993" s="28">
        <f>IF(OR(L993=1,M993=1),IF(B993+364&lt;=$D$5,(B993+364-$D$4+1)/365,IF(B993&gt;$D$4,($D$5-B993+1)/365,$D$6/365)),0)</f>
        <v>0</v>
      </c>
      <c r="O993" s="28">
        <f>'Data &amp; Parameter'!$E$16*'Data &amp; Parameter'!$E$17*('Data &amp; Parameter'!$E$18+'Data &amp; Parameter'!$E$19)*'Data &amp; Parameter'!$E$20*'Data &amp; Parameter'!$E$37*N993</f>
        <v>0</v>
      </c>
      <c r="P993">
        <f>ROUNDUP(IF(D993&gt;$D$4,0,($D$4-D993+1)/365),0)</f>
        <v>0</v>
      </c>
      <c r="Q993">
        <f>ROUNDUP(IF(D993&gt;$D$5,0,($D$5-D993+1)/365),0)</f>
        <v>0</v>
      </c>
      <c r="R993" s="28">
        <f>IF(OR(P993=1,Q993=1),IF(D993+364&lt;=$D$5,(D993+364-$D$4+1)/365,IF(D993&gt;$D$4,($D$5-D993+1)/365,$D$6/365)),0)</f>
        <v>0</v>
      </c>
      <c r="S993" s="28">
        <f>'Data &amp; Parameter'!$E$16*'Data &amp; Parameter'!$E$17*('Data &amp; Parameter'!$E$18+'Data &amp; Parameter'!$E$19)*'Data &amp; Parameter'!$E$20*'Data &amp; Parameter'!$E$37*R993</f>
        <v>0</v>
      </c>
      <c r="T993" s="28">
        <f t="shared" si="15"/>
        <v>0</v>
      </c>
    </row>
    <row r="994" spans="1:20" ht="15.75" customHeight="1" x14ac:dyDescent="0.35">
      <c r="A994">
        <v>987</v>
      </c>
      <c r="B994" s="76">
        <v>44235</v>
      </c>
      <c r="C994" s="1" t="s">
        <v>3229</v>
      </c>
      <c r="D994" s="76">
        <v>44235</v>
      </c>
      <c r="E994" s="1" t="s">
        <v>3230</v>
      </c>
      <c r="F994" s="1" t="s">
        <v>3231</v>
      </c>
      <c r="G994" s="1" t="s">
        <v>123</v>
      </c>
      <c r="H994" s="1" t="s">
        <v>124</v>
      </c>
      <c r="I994" s="1" t="s">
        <v>125</v>
      </c>
      <c r="J994" s="1" t="s">
        <v>487</v>
      </c>
      <c r="K994" s="1" t="s">
        <v>2591</v>
      </c>
      <c r="L994">
        <f>ROUNDUP(IF(B994&gt;$D$4,0,($D$4-B994+1)/365),0)</f>
        <v>0</v>
      </c>
      <c r="M994">
        <f>ROUNDUP(IF(B994&gt;$D$5,0,($D$5-B994+1)/365),0)</f>
        <v>0</v>
      </c>
      <c r="N994" s="28">
        <f>IF(OR(L994=1,M994=1),IF(B994+364&lt;=$D$5,(B994+364-$D$4+1)/365,IF(B994&gt;$D$4,($D$5-B994+1)/365,$D$6/365)),0)</f>
        <v>0</v>
      </c>
      <c r="O994" s="28">
        <f>'Data &amp; Parameter'!$E$16*'Data &amp; Parameter'!$E$17*('Data &amp; Parameter'!$E$18+'Data &amp; Parameter'!$E$19)*'Data &amp; Parameter'!$E$20*'Data &amp; Parameter'!$E$37*N994</f>
        <v>0</v>
      </c>
      <c r="P994">
        <f>ROUNDUP(IF(D994&gt;$D$4,0,($D$4-D994+1)/365),0)</f>
        <v>0</v>
      </c>
      <c r="Q994">
        <f>ROUNDUP(IF(D994&gt;$D$5,0,($D$5-D994+1)/365),0)</f>
        <v>0</v>
      </c>
      <c r="R994" s="28">
        <f>IF(OR(P994=1,Q994=1),IF(D994+364&lt;=$D$5,(D994+364-$D$4+1)/365,IF(D994&gt;$D$4,($D$5-D994+1)/365,$D$6/365)),0)</f>
        <v>0</v>
      </c>
      <c r="S994" s="28">
        <f>'Data &amp; Parameter'!$E$16*'Data &amp; Parameter'!$E$17*('Data &amp; Parameter'!$E$18+'Data &amp; Parameter'!$E$19)*'Data &amp; Parameter'!$E$20*'Data &amp; Parameter'!$E$37*R994</f>
        <v>0</v>
      </c>
      <c r="T994" s="28">
        <f t="shared" si="15"/>
        <v>0</v>
      </c>
    </row>
    <row r="995" spans="1:20" ht="15.75" customHeight="1" x14ac:dyDescent="0.35">
      <c r="A995">
        <v>988</v>
      </c>
      <c r="B995" s="76">
        <v>44235</v>
      </c>
      <c r="C995" s="1" t="s">
        <v>3232</v>
      </c>
      <c r="D995" s="76">
        <v>44235</v>
      </c>
      <c r="E995" s="1" t="s">
        <v>3233</v>
      </c>
      <c r="F995" s="1" t="s">
        <v>3234</v>
      </c>
      <c r="G995" s="1" t="s">
        <v>123</v>
      </c>
      <c r="H995" s="1" t="s">
        <v>124</v>
      </c>
      <c r="I995" s="1" t="s">
        <v>125</v>
      </c>
      <c r="J995" s="1" t="s">
        <v>487</v>
      </c>
      <c r="K995" s="1" t="s">
        <v>2591</v>
      </c>
      <c r="L995">
        <f>ROUNDUP(IF(B995&gt;$D$4,0,($D$4-B995+1)/365),0)</f>
        <v>0</v>
      </c>
      <c r="M995">
        <f>ROUNDUP(IF(B995&gt;$D$5,0,($D$5-B995+1)/365),0)</f>
        <v>0</v>
      </c>
      <c r="N995" s="28">
        <f>IF(OR(L995=1,M995=1),IF(B995+364&lt;=$D$5,(B995+364-$D$4+1)/365,IF(B995&gt;$D$4,($D$5-B995+1)/365,$D$6/365)),0)</f>
        <v>0</v>
      </c>
      <c r="O995" s="28">
        <f>'Data &amp; Parameter'!$E$16*'Data &amp; Parameter'!$E$17*('Data &amp; Parameter'!$E$18+'Data &amp; Parameter'!$E$19)*'Data &amp; Parameter'!$E$20*'Data &amp; Parameter'!$E$37*N995</f>
        <v>0</v>
      </c>
      <c r="P995">
        <f>ROUNDUP(IF(D995&gt;$D$4,0,($D$4-D995+1)/365),0)</f>
        <v>0</v>
      </c>
      <c r="Q995">
        <f>ROUNDUP(IF(D995&gt;$D$5,0,($D$5-D995+1)/365),0)</f>
        <v>0</v>
      </c>
      <c r="R995" s="28">
        <f>IF(OR(P995=1,Q995=1),IF(D995+364&lt;=$D$5,(D995+364-$D$4+1)/365,IF(D995&gt;$D$4,($D$5-D995+1)/365,$D$6/365)),0)</f>
        <v>0</v>
      </c>
      <c r="S995" s="28">
        <f>'Data &amp; Parameter'!$E$16*'Data &amp; Parameter'!$E$17*('Data &amp; Parameter'!$E$18+'Data &amp; Parameter'!$E$19)*'Data &amp; Parameter'!$E$20*'Data &amp; Parameter'!$E$37*R995</f>
        <v>0</v>
      </c>
      <c r="T995" s="28">
        <f t="shared" si="15"/>
        <v>0</v>
      </c>
    </row>
    <row r="996" spans="1:20" ht="15.75" customHeight="1" x14ac:dyDescent="0.35">
      <c r="A996">
        <v>989</v>
      </c>
      <c r="B996" s="76">
        <v>44235</v>
      </c>
      <c r="C996" s="1" t="s">
        <v>3235</v>
      </c>
      <c r="D996" s="76">
        <v>44235</v>
      </c>
      <c r="E996" s="1" t="s">
        <v>3236</v>
      </c>
      <c r="F996" s="1" t="s">
        <v>3237</v>
      </c>
      <c r="G996" s="1" t="s">
        <v>123</v>
      </c>
      <c r="H996" s="1" t="s">
        <v>124</v>
      </c>
      <c r="I996" s="1" t="s">
        <v>125</v>
      </c>
      <c r="J996" s="1" t="s">
        <v>487</v>
      </c>
      <c r="K996" s="1" t="s">
        <v>2591</v>
      </c>
      <c r="L996">
        <f>ROUNDUP(IF(B996&gt;$D$4,0,($D$4-B996+1)/365),0)</f>
        <v>0</v>
      </c>
      <c r="M996">
        <f>ROUNDUP(IF(B996&gt;$D$5,0,($D$5-B996+1)/365),0)</f>
        <v>0</v>
      </c>
      <c r="N996" s="28">
        <f>IF(OR(L996=1,M996=1),IF(B996+364&lt;=$D$5,(B996+364-$D$4+1)/365,IF(B996&gt;$D$4,($D$5-B996+1)/365,$D$6/365)),0)</f>
        <v>0</v>
      </c>
      <c r="O996" s="28">
        <f>'Data &amp; Parameter'!$E$16*'Data &amp; Parameter'!$E$17*('Data &amp; Parameter'!$E$18+'Data &amp; Parameter'!$E$19)*'Data &amp; Parameter'!$E$20*'Data &amp; Parameter'!$E$37*N996</f>
        <v>0</v>
      </c>
      <c r="P996">
        <f>ROUNDUP(IF(D996&gt;$D$4,0,($D$4-D996+1)/365),0)</f>
        <v>0</v>
      </c>
      <c r="Q996">
        <f>ROUNDUP(IF(D996&gt;$D$5,0,($D$5-D996+1)/365),0)</f>
        <v>0</v>
      </c>
      <c r="R996" s="28">
        <f>IF(OR(P996=1,Q996=1),IF(D996+364&lt;=$D$5,(D996+364-$D$4+1)/365,IF(D996&gt;$D$4,($D$5-D996+1)/365,$D$6/365)),0)</f>
        <v>0</v>
      </c>
      <c r="S996" s="28">
        <f>'Data &amp; Parameter'!$E$16*'Data &amp; Parameter'!$E$17*('Data &amp; Parameter'!$E$18+'Data &amp; Parameter'!$E$19)*'Data &amp; Parameter'!$E$20*'Data &amp; Parameter'!$E$37*R996</f>
        <v>0</v>
      </c>
      <c r="T996" s="28">
        <f t="shared" si="15"/>
        <v>0</v>
      </c>
    </row>
    <row r="997" spans="1:20" ht="15.75" customHeight="1" x14ac:dyDescent="0.35">
      <c r="A997">
        <v>990</v>
      </c>
      <c r="B997" s="76">
        <v>44235</v>
      </c>
      <c r="C997" s="1" t="s">
        <v>3238</v>
      </c>
      <c r="D997" s="76">
        <v>44235</v>
      </c>
      <c r="E997" s="1" t="s">
        <v>3239</v>
      </c>
      <c r="F997" s="1" t="s">
        <v>3240</v>
      </c>
      <c r="G997" s="1" t="s">
        <v>123</v>
      </c>
      <c r="H997" s="1" t="s">
        <v>124</v>
      </c>
      <c r="I997" s="1" t="s">
        <v>125</v>
      </c>
      <c r="J997" s="1" t="s">
        <v>1612</v>
      </c>
      <c r="K997" s="1" t="s">
        <v>1616</v>
      </c>
      <c r="L997">
        <f>ROUNDUP(IF(B997&gt;$D$4,0,($D$4-B997+1)/365),0)</f>
        <v>0</v>
      </c>
      <c r="M997">
        <f>ROUNDUP(IF(B997&gt;$D$5,0,($D$5-B997+1)/365),0)</f>
        <v>0</v>
      </c>
      <c r="N997" s="28">
        <f>IF(OR(L997=1,M997=1),IF(B997+364&lt;=$D$5,(B997+364-$D$4+1)/365,IF(B997&gt;$D$4,($D$5-B997+1)/365,$D$6/365)),0)</f>
        <v>0</v>
      </c>
      <c r="O997" s="28">
        <f>'Data &amp; Parameter'!$E$16*'Data &amp; Parameter'!$E$17*('Data &amp; Parameter'!$E$18+'Data &amp; Parameter'!$E$19)*'Data &amp; Parameter'!$E$20*'Data &amp; Parameter'!$E$37*N997</f>
        <v>0</v>
      </c>
      <c r="P997">
        <f>ROUNDUP(IF(D997&gt;$D$4,0,($D$4-D997+1)/365),0)</f>
        <v>0</v>
      </c>
      <c r="Q997">
        <f>ROUNDUP(IF(D997&gt;$D$5,0,($D$5-D997+1)/365),0)</f>
        <v>0</v>
      </c>
      <c r="R997" s="28">
        <f>IF(OR(P997=1,Q997=1),IF(D997+364&lt;=$D$5,(D997+364-$D$4+1)/365,IF(D997&gt;$D$4,($D$5-D997+1)/365,$D$6/365)),0)</f>
        <v>0</v>
      </c>
      <c r="S997" s="28">
        <f>'Data &amp; Parameter'!$E$16*'Data &amp; Parameter'!$E$17*('Data &amp; Parameter'!$E$18+'Data &amp; Parameter'!$E$19)*'Data &amp; Parameter'!$E$20*'Data &amp; Parameter'!$E$37*R997</f>
        <v>0</v>
      </c>
      <c r="T997" s="28">
        <f t="shared" si="15"/>
        <v>0</v>
      </c>
    </row>
    <row r="998" spans="1:20" ht="15.75" customHeight="1" x14ac:dyDescent="0.35">
      <c r="A998">
        <v>991</v>
      </c>
      <c r="B998" s="76">
        <v>44235</v>
      </c>
      <c r="C998" s="1" t="s">
        <v>3241</v>
      </c>
      <c r="D998" s="76">
        <v>44235</v>
      </c>
      <c r="E998" s="1" t="s">
        <v>3242</v>
      </c>
      <c r="F998" s="1" t="s">
        <v>3243</v>
      </c>
      <c r="G998" s="1" t="s">
        <v>123</v>
      </c>
      <c r="H998" s="1" t="s">
        <v>124</v>
      </c>
      <c r="I998" s="1" t="s">
        <v>125</v>
      </c>
      <c r="J998" s="1" t="s">
        <v>1616</v>
      </c>
      <c r="K998" s="1" t="s">
        <v>1616</v>
      </c>
      <c r="L998">
        <f>ROUNDUP(IF(B998&gt;$D$4,0,($D$4-B998+1)/365),0)</f>
        <v>0</v>
      </c>
      <c r="M998">
        <f>ROUNDUP(IF(B998&gt;$D$5,0,($D$5-B998+1)/365),0)</f>
        <v>0</v>
      </c>
      <c r="N998" s="28">
        <f>IF(OR(L998=1,M998=1),IF(B998+364&lt;=$D$5,(B998+364-$D$4+1)/365,IF(B998&gt;$D$4,($D$5-B998+1)/365,$D$6/365)),0)</f>
        <v>0</v>
      </c>
      <c r="O998" s="28">
        <f>'Data &amp; Parameter'!$E$16*'Data &amp; Parameter'!$E$17*('Data &amp; Parameter'!$E$18+'Data &amp; Parameter'!$E$19)*'Data &amp; Parameter'!$E$20*'Data &amp; Parameter'!$E$37*N998</f>
        <v>0</v>
      </c>
      <c r="P998">
        <f>ROUNDUP(IF(D998&gt;$D$4,0,($D$4-D998+1)/365),0)</f>
        <v>0</v>
      </c>
      <c r="Q998">
        <f>ROUNDUP(IF(D998&gt;$D$5,0,($D$5-D998+1)/365),0)</f>
        <v>0</v>
      </c>
      <c r="R998" s="28">
        <f>IF(OR(P998=1,Q998=1),IF(D998+364&lt;=$D$5,(D998+364-$D$4+1)/365,IF(D998&gt;$D$4,($D$5-D998+1)/365,$D$6/365)),0)</f>
        <v>0</v>
      </c>
      <c r="S998" s="28">
        <f>'Data &amp; Parameter'!$E$16*'Data &amp; Parameter'!$E$17*('Data &amp; Parameter'!$E$18+'Data &amp; Parameter'!$E$19)*'Data &amp; Parameter'!$E$20*'Data &amp; Parameter'!$E$37*R998</f>
        <v>0</v>
      </c>
      <c r="T998" s="28">
        <f t="shared" si="15"/>
        <v>0</v>
      </c>
    </row>
    <row r="999" spans="1:20" ht="15.75" customHeight="1" x14ac:dyDescent="0.35">
      <c r="A999">
        <v>992</v>
      </c>
      <c r="B999" s="76">
        <v>44235</v>
      </c>
      <c r="C999" s="1" t="s">
        <v>3244</v>
      </c>
      <c r="D999" s="76">
        <v>44235</v>
      </c>
      <c r="E999" s="1" t="s">
        <v>3245</v>
      </c>
      <c r="F999" s="1" t="s">
        <v>3246</v>
      </c>
      <c r="G999" s="1" t="s">
        <v>123</v>
      </c>
      <c r="H999" s="1" t="s">
        <v>124</v>
      </c>
      <c r="I999" s="1" t="s">
        <v>125</v>
      </c>
      <c r="J999" s="1" t="s">
        <v>1616</v>
      </c>
      <c r="K999" s="1" t="s">
        <v>1612</v>
      </c>
      <c r="L999">
        <f>ROUNDUP(IF(B999&gt;$D$4,0,($D$4-B999+1)/365),0)</f>
        <v>0</v>
      </c>
      <c r="M999">
        <f>ROUNDUP(IF(B999&gt;$D$5,0,($D$5-B999+1)/365),0)</f>
        <v>0</v>
      </c>
      <c r="N999" s="28">
        <f>IF(OR(L999=1,M999=1),IF(B999+364&lt;=$D$5,(B999+364-$D$4+1)/365,IF(B999&gt;$D$4,($D$5-B999+1)/365,$D$6/365)),0)</f>
        <v>0</v>
      </c>
      <c r="O999" s="28">
        <f>'Data &amp; Parameter'!$E$16*'Data &amp; Parameter'!$E$17*('Data &amp; Parameter'!$E$18+'Data &amp; Parameter'!$E$19)*'Data &amp; Parameter'!$E$20*'Data &amp; Parameter'!$E$37*N999</f>
        <v>0</v>
      </c>
      <c r="P999">
        <f>ROUNDUP(IF(D999&gt;$D$4,0,($D$4-D999+1)/365),0)</f>
        <v>0</v>
      </c>
      <c r="Q999">
        <f>ROUNDUP(IF(D999&gt;$D$5,0,($D$5-D999+1)/365),0)</f>
        <v>0</v>
      </c>
      <c r="R999" s="28">
        <f>IF(OR(P999=1,Q999=1),IF(D999+364&lt;=$D$5,(D999+364-$D$4+1)/365,IF(D999&gt;$D$4,($D$5-D999+1)/365,$D$6/365)),0)</f>
        <v>0</v>
      </c>
      <c r="S999" s="28">
        <f>'Data &amp; Parameter'!$E$16*'Data &amp; Parameter'!$E$17*('Data &amp; Parameter'!$E$18+'Data &amp; Parameter'!$E$19)*'Data &amp; Parameter'!$E$20*'Data &amp; Parameter'!$E$37*R999</f>
        <v>0</v>
      </c>
      <c r="T999" s="28">
        <f t="shared" si="15"/>
        <v>0</v>
      </c>
    </row>
    <row r="1000" spans="1:20" ht="15.75" customHeight="1" x14ac:dyDescent="0.35">
      <c r="A1000">
        <v>993</v>
      </c>
      <c r="B1000" s="76">
        <v>44235</v>
      </c>
      <c r="C1000" s="1" t="s">
        <v>3247</v>
      </c>
      <c r="D1000" s="76">
        <v>44235</v>
      </c>
      <c r="E1000" s="1" t="s">
        <v>3248</v>
      </c>
      <c r="F1000" s="1" t="s">
        <v>3249</v>
      </c>
      <c r="G1000" s="1" t="s">
        <v>123</v>
      </c>
      <c r="H1000" s="1" t="s">
        <v>124</v>
      </c>
      <c r="I1000" s="1" t="s">
        <v>125</v>
      </c>
      <c r="J1000" s="1" t="s">
        <v>1616</v>
      </c>
      <c r="K1000" s="1" t="s">
        <v>1616</v>
      </c>
      <c r="L1000">
        <f>ROUNDUP(IF(B1000&gt;$D$4,0,($D$4-B1000+1)/365),0)</f>
        <v>0</v>
      </c>
      <c r="M1000">
        <f>ROUNDUP(IF(B1000&gt;$D$5,0,($D$5-B1000+1)/365),0)</f>
        <v>0</v>
      </c>
      <c r="N1000" s="28">
        <f>IF(OR(L1000=1,M1000=1),IF(B1000+364&lt;=$D$5,(B1000+364-$D$4+1)/365,IF(B1000&gt;$D$4,($D$5-B1000+1)/365,$D$6/365)),0)</f>
        <v>0</v>
      </c>
      <c r="O1000" s="28">
        <f>'Data &amp; Parameter'!$E$16*'Data &amp; Parameter'!$E$17*('Data &amp; Parameter'!$E$18+'Data &amp; Parameter'!$E$19)*'Data &amp; Parameter'!$E$20*'Data &amp; Parameter'!$E$37*N1000</f>
        <v>0</v>
      </c>
      <c r="P1000">
        <f>ROUNDUP(IF(D1000&gt;$D$4,0,($D$4-D1000+1)/365),0)</f>
        <v>0</v>
      </c>
      <c r="Q1000">
        <f>ROUNDUP(IF(D1000&gt;$D$5,0,($D$5-D1000+1)/365),0)</f>
        <v>0</v>
      </c>
      <c r="R1000" s="28">
        <f>IF(OR(P1000=1,Q1000=1),IF(D1000+364&lt;=$D$5,(D1000+364-$D$4+1)/365,IF(D1000&gt;$D$4,($D$5-D1000+1)/365,$D$6/365)),0)</f>
        <v>0</v>
      </c>
      <c r="S1000" s="28">
        <f>'Data &amp; Parameter'!$E$16*'Data &amp; Parameter'!$E$17*('Data &amp; Parameter'!$E$18+'Data &amp; Parameter'!$E$19)*'Data &amp; Parameter'!$E$20*'Data &amp; Parameter'!$E$37*R1000</f>
        <v>0</v>
      </c>
      <c r="T1000" s="28">
        <f t="shared" si="15"/>
        <v>0</v>
      </c>
    </row>
    <row r="1001" spans="1:20" ht="15.75" customHeight="1" x14ac:dyDescent="0.35">
      <c r="A1001">
        <v>994</v>
      </c>
      <c r="B1001" s="76">
        <v>44235</v>
      </c>
      <c r="C1001" s="1" t="s">
        <v>3250</v>
      </c>
      <c r="D1001" s="76">
        <v>44235</v>
      </c>
      <c r="E1001" s="1" t="s">
        <v>3251</v>
      </c>
      <c r="F1001" s="1" t="s">
        <v>3252</v>
      </c>
      <c r="G1001" s="1" t="s">
        <v>123</v>
      </c>
      <c r="H1001" s="1" t="s">
        <v>124</v>
      </c>
      <c r="I1001" s="1" t="s">
        <v>125</v>
      </c>
      <c r="J1001" s="1" t="s">
        <v>1616</v>
      </c>
      <c r="K1001" s="1" t="s">
        <v>1616</v>
      </c>
      <c r="L1001">
        <f>ROUNDUP(IF(B1001&gt;$D$4,0,($D$4-B1001+1)/365),0)</f>
        <v>0</v>
      </c>
      <c r="M1001">
        <f>ROUNDUP(IF(B1001&gt;$D$5,0,($D$5-B1001+1)/365),0)</f>
        <v>0</v>
      </c>
      <c r="N1001" s="28">
        <f>IF(OR(L1001=1,M1001=1),IF(B1001+364&lt;=$D$5,(B1001+364-$D$4+1)/365,IF(B1001&gt;$D$4,($D$5-B1001+1)/365,$D$6/365)),0)</f>
        <v>0</v>
      </c>
      <c r="O1001" s="28">
        <f>'Data &amp; Parameter'!$E$16*'Data &amp; Parameter'!$E$17*('Data &amp; Parameter'!$E$18+'Data &amp; Parameter'!$E$19)*'Data &amp; Parameter'!$E$20*'Data &amp; Parameter'!$E$37*N1001</f>
        <v>0</v>
      </c>
      <c r="P1001">
        <f>ROUNDUP(IF(D1001&gt;$D$4,0,($D$4-D1001+1)/365),0)</f>
        <v>0</v>
      </c>
      <c r="Q1001">
        <f>ROUNDUP(IF(D1001&gt;$D$5,0,($D$5-D1001+1)/365),0)</f>
        <v>0</v>
      </c>
      <c r="R1001" s="28">
        <f>IF(OR(P1001=1,Q1001=1),IF(D1001+364&lt;=$D$5,(D1001+364-$D$4+1)/365,IF(D1001&gt;$D$4,($D$5-D1001+1)/365,$D$6/365)),0)</f>
        <v>0</v>
      </c>
      <c r="S1001" s="28">
        <f>'Data &amp; Parameter'!$E$16*'Data &amp; Parameter'!$E$17*('Data &amp; Parameter'!$E$18+'Data &amp; Parameter'!$E$19)*'Data &amp; Parameter'!$E$20*'Data &amp; Parameter'!$E$37*R1001</f>
        <v>0</v>
      </c>
      <c r="T1001" s="28">
        <f t="shared" si="15"/>
        <v>0</v>
      </c>
    </row>
    <row r="1002" spans="1:20" ht="15.75" customHeight="1" x14ac:dyDescent="0.35">
      <c r="A1002">
        <v>995</v>
      </c>
      <c r="B1002" s="76">
        <v>44235</v>
      </c>
      <c r="C1002" s="1" t="s">
        <v>3253</v>
      </c>
      <c r="D1002" s="76">
        <v>44235</v>
      </c>
      <c r="E1002" s="1" t="s">
        <v>3254</v>
      </c>
      <c r="F1002" s="1" t="s">
        <v>3255</v>
      </c>
      <c r="G1002" s="1" t="s">
        <v>123</v>
      </c>
      <c r="H1002" s="1" t="s">
        <v>124</v>
      </c>
      <c r="I1002" s="1" t="s">
        <v>125</v>
      </c>
      <c r="J1002" s="1" t="s">
        <v>1616</v>
      </c>
      <c r="K1002" s="1" t="s">
        <v>1616</v>
      </c>
      <c r="L1002">
        <f>ROUNDUP(IF(B1002&gt;$D$4,0,($D$4-B1002+1)/365),0)</f>
        <v>0</v>
      </c>
      <c r="M1002">
        <f>ROUNDUP(IF(B1002&gt;$D$5,0,($D$5-B1002+1)/365),0)</f>
        <v>0</v>
      </c>
      <c r="N1002" s="28">
        <f>IF(OR(L1002=1,M1002=1),IF(B1002+364&lt;=$D$5,(B1002+364-$D$4+1)/365,IF(B1002&gt;$D$4,($D$5-B1002+1)/365,$D$6/365)),0)</f>
        <v>0</v>
      </c>
      <c r="O1002" s="28">
        <f>'Data &amp; Parameter'!$E$16*'Data &amp; Parameter'!$E$17*('Data &amp; Parameter'!$E$18+'Data &amp; Parameter'!$E$19)*'Data &amp; Parameter'!$E$20*'Data &amp; Parameter'!$E$37*N1002</f>
        <v>0</v>
      </c>
      <c r="P1002">
        <f>ROUNDUP(IF(D1002&gt;$D$4,0,($D$4-D1002+1)/365),0)</f>
        <v>0</v>
      </c>
      <c r="Q1002">
        <f>ROUNDUP(IF(D1002&gt;$D$5,0,($D$5-D1002+1)/365),0)</f>
        <v>0</v>
      </c>
      <c r="R1002" s="28">
        <f>IF(OR(P1002=1,Q1002=1),IF(D1002+364&lt;=$D$5,(D1002+364-$D$4+1)/365,IF(D1002&gt;$D$4,($D$5-D1002+1)/365,$D$6/365)),0)</f>
        <v>0</v>
      </c>
      <c r="S1002" s="28">
        <f>'Data &amp; Parameter'!$E$16*'Data &amp; Parameter'!$E$17*('Data &amp; Parameter'!$E$18+'Data &amp; Parameter'!$E$19)*'Data &amp; Parameter'!$E$20*'Data &amp; Parameter'!$E$37*R1002</f>
        <v>0</v>
      </c>
      <c r="T1002" s="28">
        <f t="shared" si="15"/>
        <v>0</v>
      </c>
    </row>
    <row r="1003" spans="1:20" ht="15.75" customHeight="1" x14ac:dyDescent="0.35">
      <c r="A1003">
        <v>996</v>
      </c>
      <c r="B1003" s="76">
        <v>44235</v>
      </c>
      <c r="C1003" s="1" t="s">
        <v>3256</v>
      </c>
      <c r="D1003" s="76">
        <v>44235</v>
      </c>
      <c r="E1003" s="1" t="s">
        <v>3257</v>
      </c>
      <c r="F1003" s="1" t="s">
        <v>3258</v>
      </c>
      <c r="G1003" s="1" t="s">
        <v>123</v>
      </c>
      <c r="H1003" s="1" t="s">
        <v>124</v>
      </c>
      <c r="I1003" s="1" t="s">
        <v>125</v>
      </c>
      <c r="J1003" s="1" t="s">
        <v>1616</v>
      </c>
      <c r="K1003" s="1" t="s">
        <v>1612</v>
      </c>
      <c r="L1003">
        <f>ROUNDUP(IF(B1003&gt;$D$4,0,($D$4-B1003+1)/365),0)</f>
        <v>0</v>
      </c>
      <c r="M1003">
        <f>ROUNDUP(IF(B1003&gt;$D$5,0,($D$5-B1003+1)/365),0)</f>
        <v>0</v>
      </c>
      <c r="N1003" s="28">
        <f>IF(OR(L1003=1,M1003=1),IF(B1003+364&lt;=$D$5,(B1003+364-$D$4+1)/365,IF(B1003&gt;$D$4,($D$5-B1003+1)/365,$D$6/365)),0)</f>
        <v>0</v>
      </c>
      <c r="O1003" s="28">
        <f>'Data &amp; Parameter'!$E$16*'Data &amp; Parameter'!$E$17*('Data &amp; Parameter'!$E$18+'Data &amp; Parameter'!$E$19)*'Data &amp; Parameter'!$E$20*'Data &amp; Parameter'!$E$37*N1003</f>
        <v>0</v>
      </c>
      <c r="P1003">
        <f>ROUNDUP(IF(D1003&gt;$D$4,0,($D$4-D1003+1)/365),0)</f>
        <v>0</v>
      </c>
      <c r="Q1003">
        <f>ROUNDUP(IF(D1003&gt;$D$5,0,($D$5-D1003+1)/365),0)</f>
        <v>0</v>
      </c>
      <c r="R1003" s="28">
        <f>IF(OR(P1003=1,Q1003=1),IF(D1003+364&lt;=$D$5,(D1003+364-$D$4+1)/365,IF(D1003&gt;$D$4,($D$5-D1003+1)/365,$D$6/365)),0)</f>
        <v>0</v>
      </c>
      <c r="S1003" s="28">
        <f>'Data &amp; Parameter'!$E$16*'Data &amp; Parameter'!$E$17*('Data &amp; Parameter'!$E$18+'Data &amp; Parameter'!$E$19)*'Data &amp; Parameter'!$E$20*'Data &amp; Parameter'!$E$37*R1003</f>
        <v>0</v>
      </c>
      <c r="T1003" s="28">
        <f t="shared" si="15"/>
        <v>0</v>
      </c>
    </row>
    <row r="1004" spans="1:20" ht="15.75" customHeight="1" x14ac:dyDescent="0.35">
      <c r="A1004">
        <v>997</v>
      </c>
      <c r="B1004" s="76">
        <v>44235</v>
      </c>
      <c r="C1004" s="1" t="s">
        <v>3259</v>
      </c>
      <c r="D1004" s="76">
        <v>44235</v>
      </c>
      <c r="E1004" s="1" t="s">
        <v>3260</v>
      </c>
      <c r="F1004" s="1" t="s">
        <v>3261</v>
      </c>
      <c r="G1004" s="1" t="s">
        <v>123</v>
      </c>
      <c r="H1004" s="1" t="s">
        <v>124</v>
      </c>
      <c r="I1004" s="1" t="s">
        <v>125</v>
      </c>
      <c r="J1004" s="1" t="s">
        <v>1616</v>
      </c>
      <c r="K1004" s="1" t="s">
        <v>1616</v>
      </c>
      <c r="L1004">
        <f>ROUNDUP(IF(B1004&gt;$D$4,0,($D$4-B1004+1)/365),0)</f>
        <v>0</v>
      </c>
      <c r="M1004">
        <f>ROUNDUP(IF(B1004&gt;$D$5,0,($D$5-B1004+1)/365),0)</f>
        <v>0</v>
      </c>
      <c r="N1004" s="28">
        <f>IF(OR(L1004=1,M1004=1),IF(B1004+364&lt;=$D$5,(B1004+364-$D$4+1)/365,IF(B1004&gt;$D$4,($D$5-B1004+1)/365,$D$6/365)),0)</f>
        <v>0</v>
      </c>
      <c r="O1004" s="28">
        <f>'Data &amp; Parameter'!$E$16*'Data &amp; Parameter'!$E$17*('Data &amp; Parameter'!$E$18+'Data &amp; Parameter'!$E$19)*'Data &amp; Parameter'!$E$20*'Data &amp; Parameter'!$E$37*N1004</f>
        <v>0</v>
      </c>
      <c r="P1004">
        <f>ROUNDUP(IF(D1004&gt;$D$4,0,($D$4-D1004+1)/365),0)</f>
        <v>0</v>
      </c>
      <c r="Q1004">
        <f>ROUNDUP(IF(D1004&gt;$D$5,0,($D$5-D1004+1)/365),0)</f>
        <v>0</v>
      </c>
      <c r="R1004" s="28">
        <f>IF(OR(P1004=1,Q1004=1),IF(D1004+364&lt;=$D$5,(D1004+364-$D$4+1)/365,IF(D1004&gt;$D$4,($D$5-D1004+1)/365,$D$6/365)),0)</f>
        <v>0</v>
      </c>
      <c r="S1004" s="28">
        <f>'Data &amp; Parameter'!$E$16*'Data &amp; Parameter'!$E$17*('Data &amp; Parameter'!$E$18+'Data &amp; Parameter'!$E$19)*'Data &amp; Parameter'!$E$20*'Data &amp; Parameter'!$E$37*R1004</f>
        <v>0</v>
      </c>
      <c r="T1004" s="28">
        <f t="shared" si="15"/>
        <v>0</v>
      </c>
    </row>
    <row r="1005" spans="1:20" ht="15.75" customHeight="1" x14ac:dyDescent="0.35">
      <c r="A1005">
        <v>998</v>
      </c>
      <c r="B1005" s="76">
        <v>44235</v>
      </c>
      <c r="C1005" s="1" t="s">
        <v>3262</v>
      </c>
      <c r="D1005" s="76">
        <v>44235</v>
      </c>
      <c r="E1005" s="1" t="s">
        <v>3263</v>
      </c>
      <c r="F1005" s="1" t="s">
        <v>3264</v>
      </c>
      <c r="G1005" s="1" t="s">
        <v>123</v>
      </c>
      <c r="H1005" s="1" t="s">
        <v>124</v>
      </c>
      <c r="I1005" s="1" t="s">
        <v>125</v>
      </c>
      <c r="J1005" s="1" t="s">
        <v>1616</v>
      </c>
      <c r="K1005" s="1" t="s">
        <v>1616</v>
      </c>
      <c r="L1005">
        <f>ROUNDUP(IF(B1005&gt;$D$4,0,($D$4-B1005+1)/365),0)</f>
        <v>0</v>
      </c>
      <c r="M1005">
        <f>ROUNDUP(IF(B1005&gt;$D$5,0,($D$5-B1005+1)/365),0)</f>
        <v>0</v>
      </c>
      <c r="N1005" s="28">
        <f>IF(OR(L1005=1,M1005=1),IF(B1005+364&lt;=$D$5,(B1005+364-$D$4+1)/365,IF(B1005&gt;$D$4,($D$5-B1005+1)/365,$D$6/365)),0)</f>
        <v>0</v>
      </c>
      <c r="O1005" s="28">
        <f>'Data &amp; Parameter'!$E$16*'Data &amp; Parameter'!$E$17*('Data &amp; Parameter'!$E$18+'Data &amp; Parameter'!$E$19)*'Data &amp; Parameter'!$E$20*'Data &amp; Parameter'!$E$37*N1005</f>
        <v>0</v>
      </c>
      <c r="P1005">
        <f>ROUNDUP(IF(D1005&gt;$D$4,0,($D$4-D1005+1)/365),0)</f>
        <v>0</v>
      </c>
      <c r="Q1005">
        <f>ROUNDUP(IF(D1005&gt;$D$5,0,($D$5-D1005+1)/365),0)</f>
        <v>0</v>
      </c>
      <c r="R1005" s="28">
        <f>IF(OR(P1005=1,Q1005=1),IF(D1005+364&lt;=$D$5,(D1005+364-$D$4+1)/365,IF(D1005&gt;$D$4,($D$5-D1005+1)/365,$D$6/365)),0)</f>
        <v>0</v>
      </c>
      <c r="S1005" s="28">
        <f>'Data &amp; Parameter'!$E$16*'Data &amp; Parameter'!$E$17*('Data &amp; Parameter'!$E$18+'Data &amp; Parameter'!$E$19)*'Data &amp; Parameter'!$E$20*'Data &amp; Parameter'!$E$37*R1005</f>
        <v>0</v>
      </c>
      <c r="T1005" s="28">
        <f t="shared" si="15"/>
        <v>0</v>
      </c>
    </row>
    <row r="1006" spans="1:20" ht="15.75" customHeight="1" x14ac:dyDescent="0.35">
      <c r="A1006">
        <v>999</v>
      </c>
      <c r="B1006" s="76">
        <v>44235</v>
      </c>
      <c r="C1006" s="1" t="s">
        <v>3265</v>
      </c>
      <c r="D1006" s="76">
        <v>44235</v>
      </c>
      <c r="E1006" s="1" t="s">
        <v>3266</v>
      </c>
      <c r="F1006" s="1" t="s">
        <v>3267</v>
      </c>
      <c r="G1006" s="1" t="s">
        <v>123</v>
      </c>
      <c r="H1006" s="1" t="s">
        <v>124</v>
      </c>
      <c r="I1006" s="1" t="s">
        <v>125</v>
      </c>
      <c r="J1006" s="1" t="s">
        <v>1616</v>
      </c>
      <c r="K1006" s="1" t="s">
        <v>1616</v>
      </c>
      <c r="L1006">
        <f>ROUNDUP(IF(B1006&gt;$D$4,0,($D$4-B1006+1)/365),0)</f>
        <v>0</v>
      </c>
      <c r="M1006">
        <f>ROUNDUP(IF(B1006&gt;$D$5,0,($D$5-B1006+1)/365),0)</f>
        <v>0</v>
      </c>
      <c r="N1006" s="28">
        <f>IF(OR(L1006=1,M1006=1),IF(B1006+364&lt;=$D$5,(B1006+364-$D$4+1)/365,IF(B1006&gt;$D$4,($D$5-B1006+1)/365,$D$6/365)),0)</f>
        <v>0</v>
      </c>
      <c r="O1006" s="28">
        <f>'Data &amp; Parameter'!$E$16*'Data &amp; Parameter'!$E$17*('Data &amp; Parameter'!$E$18+'Data &amp; Parameter'!$E$19)*'Data &amp; Parameter'!$E$20*'Data &amp; Parameter'!$E$37*N1006</f>
        <v>0</v>
      </c>
      <c r="P1006">
        <f>ROUNDUP(IF(D1006&gt;$D$4,0,($D$4-D1006+1)/365),0)</f>
        <v>0</v>
      </c>
      <c r="Q1006">
        <f>ROUNDUP(IF(D1006&gt;$D$5,0,($D$5-D1006+1)/365),0)</f>
        <v>0</v>
      </c>
      <c r="R1006" s="28">
        <f>IF(OR(P1006=1,Q1006=1),IF(D1006+364&lt;=$D$5,(D1006+364-$D$4+1)/365,IF(D1006&gt;$D$4,($D$5-D1006+1)/365,$D$6/365)),0)</f>
        <v>0</v>
      </c>
      <c r="S1006" s="28">
        <f>'Data &amp; Parameter'!$E$16*'Data &amp; Parameter'!$E$17*('Data &amp; Parameter'!$E$18+'Data &amp; Parameter'!$E$19)*'Data &amp; Parameter'!$E$20*'Data &amp; Parameter'!$E$37*R1006</f>
        <v>0</v>
      </c>
      <c r="T1006" s="28">
        <f t="shared" si="15"/>
        <v>0</v>
      </c>
    </row>
    <row r="1007" spans="1:20" ht="15.75" customHeight="1" x14ac:dyDescent="0.35">
      <c r="A1007">
        <v>1000</v>
      </c>
      <c r="B1007" s="76">
        <v>44235</v>
      </c>
      <c r="C1007" s="1" t="s">
        <v>3268</v>
      </c>
      <c r="D1007" s="76">
        <v>44235</v>
      </c>
      <c r="E1007" s="1" t="s">
        <v>3269</v>
      </c>
      <c r="F1007" s="1" t="s">
        <v>3270</v>
      </c>
      <c r="G1007" s="1" t="s">
        <v>123</v>
      </c>
      <c r="H1007" s="1" t="s">
        <v>124</v>
      </c>
      <c r="I1007" s="1" t="s">
        <v>125</v>
      </c>
      <c r="J1007" s="1" t="s">
        <v>1616</v>
      </c>
      <c r="K1007" s="1" t="s">
        <v>1616</v>
      </c>
      <c r="L1007">
        <f>ROUNDUP(IF(B1007&gt;$D$4,0,($D$4-B1007+1)/365),0)</f>
        <v>0</v>
      </c>
      <c r="M1007">
        <f>ROUNDUP(IF(B1007&gt;$D$5,0,($D$5-B1007+1)/365),0)</f>
        <v>0</v>
      </c>
      <c r="N1007" s="28">
        <f>IF(OR(L1007=1,M1007=1),IF(B1007+364&lt;=$D$5,(B1007+364-$D$4+1)/365,IF(B1007&gt;$D$4,($D$5-B1007+1)/365,$D$6/365)),0)</f>
        <v>0</v>
      </c>
      <c r="O1007" s="28">
        <f>'Data &amp; Parameter'!$E$16*'Data &amp; Parameter'!$E$17*('Data &amp; Parameter'!$E$18+'Data &amp; Parameter'!$E$19)*'Data &amp; Parameter'!$E$20*'Data &amp; Parameter'!$E$37*N1007</f>
        <v>0</v>
      </c>
      <c r="P1007">
        <f>ROUNDUP(IF(D1007&gt;$D$4,0,($D$4-D1007+1)/365),0)</f>
        <v>0</v>
      </c>
      <c r="Q1007">
        <f>ROUNDUP(IF(D1007&gt;$D$5,0,($D$5-D1007+1)/365),0)</f>
        <v>0</v>
      </c>
      <c r="R1007" s="28">
        <f>IF(OR(P1007=1,Q1007=1),IF(D1007+364&lt;=$D$5,(D1007+364-$D$4+1)/365,IF(D1007&gt;$D$4,($D$5-D1007+1)/365,$D$6/365)),0)</f>
        <v>0</v>
      </c>
      <c r="S1007" s="28">
        <f>'Data &amp; Parameter'!$E$16*'Data &amp; Parameter'!$E$17*('Data &amp; Parameter'!$E$18+'Data &amp; Parameter'!$E$19)*'Data &amp; Parameter'!$E$20*'Data &amp; Parameter'!$E$37*R1007</f>
        <v>0</v>
      </c>
      <c r="T1007" s="28">
        <f t="shared" si="15"/>
        <v>0</v>
      </c>
    </row>
    <row r="1008" spans="1:20" ht="15.75" customHeight="1" x14ac:dyDescent="0.35">
      <c r="A1008">
        <v>1001</v>
      </c>
      <c r="B1008" s="76">
        <v>44235</v>
      </c>
      <c r="C1008" s="1" t="s">
        <v>3271</v>
      </c>
      <c r="D1008" s="76">
        <v>44235</v>
      </c>
      <c r="E1008" s="1" t="s">
        <v>3272</v>
      </c>
      <c r="F1008" s="1" t="s">
        <v>3273</v>
      </c>
      <c r="G1008" s="1" t="s">
        <v>123</v>
      </c>
      <c r="H1008" s="1" t="s">
        <v>124</v>
      </c>
      <c r="I1008" s="1" t="s">
        <v>125</v>
      </c>
      <c r="J1008" s="1" t="s">
        <v>1616</v>
      </c>
      <c r="K1008" s="1" t="s">
        <v>1612</v>
      </c>
      <c r="L1008">
        <f>ROUNDUP(IF(B1008&gt;$D$4,0,($D$4-B1008+1)/365),0)</f>
        <v>0</v>
      </c>
      <c r="M1008">
        <f>ROUNDUP(IF(B1008&gt;$D$5,0,($D$5-B1008+1)/365),0)</f>
        <v>0</v>
      </c>
      <c r="N1008" s="28">
        <f>IF(OR(L1008=1,M1008=1),IF(B1008+364&lt;=$D$5,(B1008+364-$D$4+1)/365,IF(B1008&gt;$D$4,($D$5-B1008+1)/365,$D$6/365)),0)</f>
        <v>0</v>
      </c>
      <c r="O1008" s="28">
        <f>'Data &amp; Parameter'!$E$16*'Data &amp; Parameter'!$E$17*('Data &amp; Parameter'!$E$18+'Data &amp; Parameter'!$E$19)*'Data &amp; Parameter'!$E$20*'Data &amp; Parameter'!$E$37*N1008</f>
        <v>0</v>
      </c>
      <c r="P1008">
        <f>ROUNDUP(IF(D1008&gt;$D$4,0,($D$4-D1008+1)/365),0)</f>
        <v>0</v>
      </c>
      <c r="Q1008">
        <f>ROUNDUP(IF(D1008&gt;$D$5,0,($D$5-D1008+1)/365),0)</f>
        <v>0</v>
      </c>
      <c r="R1008" s="28">
        <f>IF(OR(P1008=1,Q1008=1),IF(D1008+364&lt;=$D$5,(D1008+364-$D$4+1)/365,IF(D1008&gt;$D$4,($D$5-D1008+1)/365,$D$6/365)),0)</f>
        <v>0</v>
      </c>
      <c r="S1008" s="28">
        <f>'Data &amp; Parameter'!$E$16*'Data &amp; Parameter'!$E$17*('Data &amp; Parameter'!$E$18+'Data &amp; Parameter'!$E$19)*'Data &amp; Parameter'!$E$20*'Data &amp; Parameter'!$E$37*R1008</f>
        <v>0</v>
      </c>
      <c r="T1008" s="28">
        <f t="shared" si="15"/>
        <v>0</v>
      </c>
    </row>
    <row r="1009" spans="1:20" ht="15.75" customHeight="1" x14ac:dyDescent="0.35">
      <c r="A1009">
        <v>1002</v>
      </c>
      <c r="B1009" s="76">
        <v>44235</v>
      </c>
      <c r="C1009" s="1" t="s">
        <v>3274</v>
      </c>
      <c r="D1009" s="76">
        <v>44235</v>
      </c>
      <c r="E1009" s="1" t="s">
        <v>3275</v>
      </c>
      <c r="F1009" s="1" t="s">
        <v>3276</v>
      </c>
      <c r="G1009" s="1" t="s">
        <v>123</v>
      </c>
      <c r="H1009" s="1" t="s">
        <v>124</v>
      </c>
      <c r="I1009" s="1" t="s">
        <v>125</v>
      </c>
      <c r="J1009" s="1" t="s">
        <v>1616</v>
      </c>
      <c r="K1009" s="1" t="s">
        <v>1616</v>
      </c>
      <c r="L1009">
        <f>ROUNDUP(IF(B1009&gt;$D$4,0,($D$4-B1009+1)/365),0)</f>
        <v>0</v>
      </c>
      <c r="M1009">
        <f>ROUNDUP(IF(B1009&gt;$D$5,0,($D$5-B1009+1)/365),0)</f>
        <v>0</v>
      </c>
      <c r="N1009" s="28">
        <f>IF(OR(L1009=1,M1009=1),IF(B1009+364&lt;=$D$5,(B1009+364-$D$4+1)/365,IF(B1009&gt;$D$4,($D$5-B1009+1)/365,$D$6/365)),0)</f>
        <v>0</v>
      </c>
      <c r="O1009" s="28">
        <f>'Data &amp; Parameter'!$E$16*'Data &amp; Parameter'!$E$17*('Data &amp; Parameter'!$E$18+'Data &amp; Parameter'!$E$19)*'Data &amp; Parameter'!$E$20*'Data &amp; Parameter'!$E$37*N1009</f>
        <v>0</v>
      </c>
      <c r="P1009">
        <f>ROUNDUP(IF(D1009&gt;$D$4,0,($D$4-D1009+1)/365),0)</f>
        <v>0</v>
      </c>
      <c r="Q1009">
        <f>ROUNDUP(IF(D1009&gt;$D$5,0,($D$5-D1009+1)/365),0)</f>
        <v>0</v>
      </c>
      <c r="R1009" s="28">
        <f>IF(OR(P1009=1,Q1009=1),IF(D1009+364&lt;=$D$5,(D1009+364-$D$4+1)/365,IF(D1009&gt;$D$4,($D$5-D1009+1)/365,$D$6/365)),0)</f>
        <v>0</v>
      </c>
      <c r="S1009" s="28">
        <f>'Data &amp; Parameter'!$E$16*'Data &amp; Parameter'!$E$17*('Data &amp; Parameter'!$E$18+'Data &amp; Parameter'!$E$19)*'Data &amp; Parameter'!$E$20*'Data &amp; Parameter'!$E$37*R1009</f>
        <v>0</v>
      </c>
      <c r="T1009" s="28">
        <f t="shared" si="15"/>
        <v>0</v>
      </c>
    </row>
    <row r="1010" spans="1:20" ht="15.75" customHeight="1" x14ac:dyDescent="0.35">
      <c r="A1010">
        <v>1003</v>
      </c>
      <c r="B1010" s="76">
        <v>44235</v>
      </c>
      <c r="C1010" s="1" t="s">
        <v>3277</v>
      </c>
      <c r="D1010" s="76">
        <v>44235</v>
      </c>
      <c r="E1010" s="1" t="s">
        <v>3278</v>
      </c>
      <c r="F1010" s="1" t="s">
        <v>3279</v>
      </c>
      <c r="G1010" s="1" t="s">
        <v>123</v>
      </c>
      <c r="H1010" s="1" t="s">
        <v>124</v>
      </c>
      <c r="I1010" s="1" t="s">
        <v>125</v>
      </c>
      <c r="J1010" s="1" t="s">
        <v>1616</v>
      </c>
      <c r="K1010" s="1" t="s">
        <v>1616</v>
      </c>
      <c r="L1010">
        <f>ROUNDUP(IF(B1010&gt;$D$4,0,($D$4-B1010+1)/365),0)</f>
        <v>0</v>
      </c>
      <c r="M1010">
        <f>ROUNDUP(IF(B1010&gt;$D$5,0,($D$5-B1010+1)/365),0)</f>
        <v>0</v>
      </c>
      <c r="N1010" s="28">
        <f>IF(OR(L1010=1,M1010=1),IF(B1010+364&lt;=$D$5,(B1010+364-$D$4+1)/365,IF(B1010&gt;$D$4,($D$5-B1010+1)/365,$D$6/365)),0)</f>
        <v>0</v>
      </c>
      <c r="O1010" s="28">
        <f>'Data &amp; Parameter'!$E$16*'Data &amp; Parameter'!$E$17*('Data &amp; Parameter'!$E$18+'Data &amp; Parameter'!$E$19)*'Data &amp; Parameter'!$E$20*'Data &amp; Parameter'!$E$37*N1010</f>
        <v>0</v>
      </c>
      <c r="P1010">
        <f>ROUNDUP(IF(D1010&gt;$D$4,0,($D$4-D1010+1)/365),0)</f>
        <v>0</v>
      </c>
      <c r="Q1010">
        <f>ROUNDUP(IF(D1010&gt;$D$5,0,($D$5-D1010+1)/365),0)</f>
        <v>0</v>
      </c>
      <c r="R1010" s="28">
        <f>IF(OR(P1010=1,Q1010=1),IF(D1010+364&lt;=$D$5,(D1010+364-$D$4+1)/365,IF(D1010&gt;$D$4,($D$5-D1010+1)/365,$D$6/365)),0)</f>
        <v>0</v>
      </c>
      <c r="S1010" s="28">
        <f>'Data &amp; Parameter'!$E$16*'Data &amp; Parameter'!$E$17*('Data &amp; Parameter'!$E$18+'Data &amp; Parameter'!$E$19)*'Data &amp; Parameter'!$E$20*'Data &amp; Parameter'!$E$37*R1010</f>
        <v>0</v>
      </c>
      <c r="T1010" s="28">
        <f t="shared" si="15"/>
        <v>0</v>
      </c>
    </row>
    <row r="1011" spans="1:20" ht="15.75" customHeight="1" x14ac:dyDescent="0.35">
      <c r="A1011">
        <v>1004</v>
      </c>
      <c r="B1011" s="76">
        <v>44235</v>
      </c>
      <c r="C1011" s="1" t="s">
        <v>3280</v>
      </c>
      <c r="D1011" s="76">
        <v>44235</v>
      </c>
      <c r="E1011" s="1" t="s">
        <v>3281</v>
      </c>
      <c r="F1011" s="1" t="s">
        <v>3282</v>
      </c>
      <c r="G1011" s="1" t="s">
        <v>123</v>
      </c>
      <c r="H1011" s="1" t="s">
        <v>124</v>
      </c>
      <c r="I1011" s="1" t="s">
        <v>125</v>
      </c>
      <c r="J1011" s="1" t="s">
        <v>1616</v>
      </c>
      <c r="K1011" s="1" t="s">
        <v>1616</v>
      </c>
      <c r="L1011">
        <f>ROUNDUP(IF(B1011&gt;$D$4,0,($D$4-B1011+1)/365),0)</f>
        <v>0</v>
      </c>
      <c r="M1011">
        <f>ROUNDUP(IF(B1011&gt;$D$5,0,($D$5-B1011+1)/365),0)</f>
        <v>0</v>
      </c>
      <c r="N1011" s="28">
        <f>IF(OR(L1011=1,M1011=1),IF(B1011+364&lt;=$D$5,(B1011+364-$D$4+1)/365,IF(B1011&gt;$D$4,($D$5-B1011+1)/365,$D$6/365)),0)</f>
        <v>0</v>
      </c>
      <c r="O1011" s="28">
        <f>'Data &amp; Parameter'!$E$16*'Data &amp; Parameter'!$E$17*('Data &amp; Parameter'!$E$18+'Data &amp; Parameter'!$E$19)*'Data &amp; Parameter'!$E$20*'Data &amp; Parameter'!$E$37*N1011</f>
        <v>0</v>
      </c>
      <c r="P1011">
        <f>ROUNDUP(IF(D1011&gt;$D$4,0,($D$4-D1011+1)/365),0)</f>
        <v>0</v>
      </c>
      <c r="Q1011">
        <f>ROUNDUP(IF(D1011&gt;$D$5,0,($D$5-D1011+1)/365),0)</f>
        <v>0</v>
      </c>
      <c r="R1011" s="28">
        <f>IF(OR(P1011=1,Q1011=1),IF(D1011+364&lt;=$D$5,(D1011+364-$D$4+1)/365,IF(D1011&gt;$D$4,($D$5-D1011+1)/365,$D$6/365)),0)</f>
        <v>0</v>
      </c>
      <c r="S1011" s="28">
        <f>'Data &amp; Parameter'!$E$16*'Data &amp; Parameter'!$E$17*('Data &amp; Parameter'!$E$18+'Data &amp; Parameter'!$E$19)*'Data &amp; Parameter'!$E$20*'Data &amp; Parameter'!$E$37*R1011</f>
        <v>0</v>
      </c>
      <c r="T1011" s="28">
        <f t="shared" si="15"/>
        <v>0</v>
      </c>
    </row>
    <row r="1012" spans="1:20" ht="15.75" customHeight="1" x14ac:dyDescent="0.35">
      <c r="A1012">
        <v>1005</v>
      </c>
      <c r="B1012" s="76">
        <v>44235</v>
      </c>
      <c r="C1012" s="1" t="s">
        <v>3283</v>
      </c>
      <c r="D1012" s="76">
        <v>44235</v>
      </c>
      <c r="E1012" s="1" t="s">
        <v>3284</v>
      </c>
      <c r="F1012" s="1" t="s">
        <v>3285</v>
      </c>
      <c r="G1012" s="1" t="s">
        <v>123</v>
      </c>
      <c r="H1012" s="1" t="s">
        <v>124</v>
      </c>
      <c r="I1012" s="1" t="s">
        <v>125</v>
      </c>
      <c r="J1012" s="1" t="s">
        <v>1616</v>
      </c>
      <c r="K1012" s="1" t="s">
        <v>1616</v>
      </c>
      <c r="L1012">
        <f>ROUNDUP(IF(B1012&gt;$D$4,0,($D$4-B1012+1)/365),0)</f>
        <v>0</v>
      </c>
      <c r="M1012">
        <f>ROUNDUP(IF(B1012&gt;$D$5,0,($D$5-B1012+1)/365),0)</f>
        <v>0</v>
      </c>
      <c r="N1012" s="28">
        <f>IF(OR(L1012=1,M1012=1),IF(B1012+364&lt;=$D$5,(B1012+364-$D$4+1)/365,IF(B1012&gt;$D$4,($D$5-B1012+1)/365,$D$6/365)),0)</f>
        <v>0</v>
      </c>
      <c r="O1012" s="28">
        <f>'Data &amp; Parameter'!$E$16*'Data &amp; Parameter'!$E$17*('Data &amp; Parameter'!$E$18+'Data &amp; Parameter'!$E$19)*'Data &amp; Parameter'!$E$20*'Data &amp; Parameter'!$E$37*N1012</f>
        <v>0</v>
      </c>
      <c r="P1012">
        <f>ROUNDUP(IF(D1012&gt;$D$4,0,($D$4-D1012+1)/365),0)</f>
        <v>0</v>
      </c>
      <c r="Q1012">
        <f>ROUNDUP(IF(D1012&gt;$D$5,0,($D$5-D1012+1)/365),0)</f>
        <v>0</v>
      </c>
      <c r="R1012" s="28">
        <f>IF(OR(P1012=1,Q1012=1),IF(D1012+364&lt;=$D$5,(D1012+364-$D$4+1)/365,IF(D1012&gt;$D$4,($D$5-D1012+1)/365,$D$6/365)),0)</f>
        <v>0</v>
      </c>
      <c r="S1012" s="28">
        <f>'Data &amp; Parameter'!$E$16*'Data &amp; Parameter'!$E$17*('Data &amp; Parameter'!$E$18+'Data &amp; Parameter'!$E$19)*'Data &amp; Parameter'!$E$20*'Data &amp; Parameter'!$E$37*R1012</f>
        <v>0</v>
      </c>
      <c r="T1012" s="28">
        <f t="shared" si="15"/>
        <v>0</v>
      </c>
    </row>
    <row r="1013" spans="1:20" ht="15.75" customHeight="1" x14ac:dyDescent="0.35">
      <c r="A1013">
        <v>1006</v>
      </c>
      <c r="B1013" s="76">
        <v>44235</v>
      </c>
      <c r="C1013" s="1" t="s">
        <v>3286</v>
      </c>
      <c r="D1013" s="76">
        <v>44235</v>
      </c>
      <c r="E1013" s="1" t="s">
        <v>3287</v>
      </c>
      <c r="F1013" s="1" t="s">
        <v>3288</v>
      </c>
      <c r="G1013" s="1" t="s">
        <v>123</v>
      </c>
      <c r="H1013" s="1" t="s">
        <v>124</v>
      </c>
      <c r="I1013" s="1" t="s">
        <v>125</v>
      </c>
      <c r="J1013" s="1" t="s">
        <v>1731</v>
      </c>
      <c r="K1013" s="1" t="s">
        <v>1612</v>
      </c>
      <c r="L1013">
        <f>ROUNDUP(IF(B1013&gt;$D$4,0,($D$4-B1013+1)/365),0)</f>
        <v>0</v>
      </c>
      <c r="M1013">
        <f>ROUNDUP(IF(B1013&gt;$D$5,0,($D$5-B1013+1)/365),0)</f>
        <v>0</v>
      </c>
      <c r="N1013" s="28">
        <f>IF(OR(L1013=1,M1013=1),IF(B1013+364&lt;=$D$5,(B1013+364-$D$4+1)/365,IF(B1013&gt;$D$4,($D$5-B1013+1)/365,$D$6/365)),0)</f>
        <v>0</v>
      </c>
      <c r="O1013" s="28">
        <f>'Data &amp; Parameter'!$E$16*'Data &amp; Parameter'!$E$17*('Data &amp; Parameter'!$E$18+'Data &amp; Parameter'!$E$19)*'Data &amp; Parameter'!$E$20*'Data &amp; Parameter'!$E$37*N1013</f>
        <v>0</v>
      </c>
      <c r="P1013">
        <f>ROUNDUP(IF(D1013&gt;$D$4,0,($D$4-D1013+1)/365),0)</f>
        <v>0</v>
      </c>
      <c r="Q1013">
        <f>ROUNDUP(IF(D1013&gt;$D$5,0,($D$5-D1013+1)/365),0)</f>
        <v>0</v>
      </c>
      <c r="R1013" s="28">
        <f>IF(OR(P1013=1,Q1013=1),IF(D1013+364&lt;=$D$5,(D1013+364-$D$4+1)/365,IF(D1013&gt;$D$4,($D$5-D1013+1)/365,$D$6/365)),0)</f>
        <v>0</v>
      </c>
      <c r="S1013" s="28">
        <f>'Data &amp; Parameter'!$E$16*'Data &amp; Parameter'!$E$17*('Data &amp; Parameter'!$E$18+'Data &amp; Parameter'!$E$19)*'Data &amp; Parameter'!$E$20*'Data &amp; Parameter'!$E$37*R1013</f>
        <v>0</v>
      </c>
      <c r="T1013" s="28">
        <f t="shared" si="15"/>
        <v>0</v>
      </c>
    </row>
    <row r="1014" spans="1:20" ht="15.75" customHeight="1" x14ac:dyDescent="0.35">
      <c r="A1014">
        <v>1007</v>
      </c>
      <c r="B1014" s="76">
        <v>44235</v>
      </c>
      <c r="C1014" s="1" t="s">
        <v>3289</v>
      </c>
      <c r="D1014" s="76">
        <v>44235</v>
      </c>
      <c r="E1014" s="1" t="s">
        <v>3290</v>
      </c>
      <c r="F1014" s="1" t="s">
        <v>3291</v>
      </c>
      <c r="G1014" s="1" t="s">
        <v>123</v>
      </c>
      <c r="H1014" s="1" t="s">
        <v>124</v>
      </c>
      <c r="I1014" s="1" t="s">
        <v>125</v>
      </c>
      <c r="J1014" s="1" t="s">
        <v>1731</v>
      </c>
      <c r="K1014" s="1" t="s">
        <v>1616</v>
      </c>
      <c r="L1014">
        <f>ROUNDUP(IF(B1014&gt;$D$4,0,($D$4-B1014+1)/365),0)</f>
        <v>0</v>
      </c>
      <c r="M1014">
        <f>ROUNDUP(IF(B1014&gt;$D$5,0,($D$5-B1014+1)/365),0)</f>
        <v>0</v>
      </c>
      <c r="N1014" s="28">
        <f>IF(OR(L1014=1,M1014=1),IF(B1014+364&lt;=$D$5,(B1014+364-$D$4+1)/365,IF(B1014&gt;$D$4,($D$5-B1014+1)/365,$D$6/365)),0)</f>
        <v>0</v>
      </c>
      <c r="O1014" s="28">
        <f>'Data &amp; Parameter'!$E$16*'Data &amp; Parameter'!$E$17*('Data &amp; Parameter'!$E$18+'Data &amp; Parameter'!$E$19)*'Data &amp; Parameter'!$E$20*'Data &amp; Parameter'!$E$37*N1014</f>
        <v>0</v>
      </c>
      <c r="P1014">
        <f>ROUNDUP(IF(D1014&gt;$D$4,0,($D$4-D1014+1)/365),0)</f>
        <v>0</v>
      </c>
      <c r="Q1014">
        <f>ROUNDUP(IF(D1014&gt;$D$5,0,($D$5-D1014+1)/365),0)</f>
        <v>0</v>
      </c>
      <c r="R1014" s="28">
        <f>IF(OR(P1014=1,Q1014=1),IF(D1014+364&lt;=$D$5,(D1014+364-$D$4+1)/365,IF(D1014&gt;$D$4,($D$5-D1014+1)/365,$D$6/365)),0)</f>
        <v>0</v>
      </c>
      <c r="S1014" s="28">
        <f>'Data &amp; Parameter'!$E$16*'Data &amp; Parameter'!$E$17*('Data &amp; Parameter'!$E$18+'Data &amp; Parameter'!$E$19)*'Data &amp; Parameter'!$E$20*'Data &amp; Parameter'!$E$37*R1014</f>
        <v>0</v>
      </c>
      <c r="T1014" s="28">
        <f t="shared" si="15"/>
        <v>0</v>
      </c>
    </row>
    <row r="1015" spans="1:20" ht="15.75" customHeight="1" x14ac:dyDescent="0.35">
      <c r="A1015">
        <v>1008</v>
      </c>
      <c r="B1015" s="76">
        <v>44235</v>
      </c>
      <c r="C1015" s="1" t="s">
        <v>3292</v>
      </c>
      <c r="D1015" s="76">
        <v>44235</v>
      </c>
      <c r="E1015" s="1" t="s">
        <v>3293</v>
      </c>
      <c r="F1015" s="1" t="s">
        <v>3294</v>
      </c>
      <c r="G1015" s="1" t="s">
        <v>123</v>
      </c>
      <c r="H1015" s="1" t="s">
        <v>124</v>
      </c>
      <c r="I1015" s="1" t="s">
        <v>125</v>
      </c>
      <c r="J1015" s="1" t="s">
        <v>1616</v>
      </c>
      <c r="K1015" s="1" t="s">
        <v>1616</v>
      </c>
      <c r="L1015">
        <f>ROUNDUP(IF(B1015&gt;$D$4,0,($D$4-B1015+1)/365),0)</f>
        <v>0</v>
      </c>
      <c r="M1015">
        <f>ROUNDUP(IF(B1015&gt;$D$5,0,($D$5-B1015+1)/365),0)</f>
        <v>0</v>
      </c>
      <c r="N1015" s="28">
        <f>IF(OR(L1015=1,M1015=1),IF(B1015+364&lt;=$D$5,(B1015+364-$D$4+1)/365,IF(B1015&gt;$D$4,($D$5-B1015+1)/365,$D$6/365)),0)</f>
        <v>0</v>
      </c>
      <c r="O1015" s="28">
        <f>'Data &amp; Parameter'!$E$16*'Data &amp; Parameter'!$E$17*('Data &amp; Parameter'!$E$18+'Data &amp; Parameter'!$E$19)*'Data &amp; Parameter'!$E$20*'Data &amp; Parameter'!$E$37*N1015</f>
        <v>0</v>
      </c>
      <c r="P1015">
        <f>ROUNDUP(IF(D1015&gt;$D$4,0,($D$4-D1015+1)/365),0)</f>
        <v>0</v>
      </c>
      <c r="Q1015">
        <f>ROUNDUP(IF(D1015&gt;$D$5,0,($D$5-D1015+1)/365),0)</f>
        <v>0</v>
      </c>
      <c r="R1015" s="28">
        <f>IF(OR(P1015=1,Q1015=1),IF(D1015+364&lt;=$D$5,(D1015+364-$D$4+1)/365,IF(D1015&gt;$D$4,($D$5-D1015+1)/365,$D$6/365)),0)</f>
        <v>0</v>
      </c>
      <c r="S1015" s="28">
        <f>'Data &amp; Parameter'!$E$16*'Data &amp; Parameter'!$E$17*('Data &amp; Parameter'!$E$18+'Data &amp; Parameter'!$E$19)*'Data &amp; Parameter'!$E$20*'Data &amp; Parameter'!$E$37*R1015</f>
        <v>0</v>
      </c>
      <c r="T1015" s="28">
        <f t="shared" si="15"/>
        <v>0</v>
      </c>
    </row>
    <row r="1016" spans="1:20" ht="15.75" customHeight="1" x14ac:dyDescent="0.35">
      <c r="A1016">
        <v>1009</v>
      </c>
      <c r="B1016" s="76">
        <v>44235</v>
      </c>
      <c r="C1016" s="1" t="s">
        <v>3295</v>
      </c>
      <c r="D1016" s="76">
        <v>44235</v>
      </c>
      <c r="E1016" s="1" t="s">
        <v>3296</v>
      </c>
      <c r="F1016" s="1" t="s">
        <v>3297</v>
      </c>
      <c r="G1016" s="1" t="s">
        <v>123</v>
      </c>
      <c r="H1016" s="1" t="s">
        <v>124</v>
      </c>
      <c r="I1016" s="1" t="s">
        <v>125</v>
      </c>
      <c r="J1016" s="1" t="s">
        <v>1616</v>
      </c>
      <c r="K1016" s="1" t="s">
        <v>1612</v>
      </c>
      <c r="L1016">
        <f>ROUNDUP(IF(B1016&gt;$D$4,0,($D$4-B1016+1)/365),0)</f>
        <v>0</v>
      </c>
      <c r="M1016">
        <f>ROUNDUP(IF(B1016&gt;$D$5,0,($D$5-B1016+1)/365),0)</f>
        <v>0</v>
      </c>
      <c r="N1016" s="28">
        <f>IF(OR(L1016=1,M1016=1),IF(B1016+364&lt;=$D$5,(B1016+364-$D$4+1)/365,IF(B1016&gt;$D$4,($D$5-B1016+1)/365,$D$6/365)),0)</f>
        <v>0</v>
      </c>
      <c r="O1016" s="28">
        <f>'Data &amp; Parameter'!$E$16*'Data &amp; Parameter'!$E$17*('Data &amp; Parameter'!$E$18+'Data &amp; Parameter'!$E$19)*'Data &amp; Parameter'!$E$20*'Data &amp; Parameter'!$E$37*N1016</f>
        <v>0</v>
      </c>
      <c r="P1016">
        <f>ROUNDUP(IF(D1016&gt;$D$4,0,($D$4-D1016+1)/365),0)</f>
        <v>0</v>
      </c>
      <c r="Q1016">
        <f>ROUNDUP(IF(D1016&gt;$D$5,0,($D$5-D1016+1)/365),0)</f>
        <v>0</v>
      </c>
      <c r="R1016" s="28">
        <f>IF(OR(P1016=1,Q1016=1),IF(D1016+364&lt;=$D$5,(D1016+364-$D$4+1)/365,IF(D1016&gt;$D$4,($D$5-D1016+1)/365,$D$6/365)),0)</f>
        <v>0</v>
      </c>
      <c r="S1016" s="28">
        <f>'Data &amp; Parameter'!$E$16*'Data &amp; Parameter'!$E$17*('Data &amp; Parameter'!$E$18+'Data &amp; Parameter'!$E$19)*'Data &amp; Parameter'!$E$20*'Data &amp; Parameter'!$E$37*R1016</f>
        <v>0</v>
      </c>
      <c r="T1016" s="28">
        <f t="shared" si="15"/>
        <v>0</v>
      </c>
    </row>
    <row r="1017" spans="1:20" ht="15.75" customHeight="1" x14ac:dyDescent="0.35">
      <c r="A1017">
        <v>1010</v>
      </c>
      <c r="B1017" s="76">
        <v>44235</v>
      </c>
      <c r="C1017" s="1" t="s">
        <v>3298</v>
      </c>
      <c r="D1017" s="76">
        <v>44235</v>
      </c>
      <c r="E1017" s="1" t="s">
        <v>3299</v>
      </c>
      <c r="F1017" s="1" t="s">
        <v>3300</v>
      </c>
      <c r="G1017" s="1" t="s">
        <v>123</v>
      </c>
      <c r="H1017" s="1" t="s">
        <v>124</v>
      </c>
      <c r="I1017" s="1" t="s">
        <v>125</v>
      </c>
      <c r="J1017" s="1" t="s">
        <v>1616</v>
      </c>
      <c r="K1017" s="1" t="s">
        <v>1616</v>
      </c>
      <c r="L1017">
        <f>ROUNDUP(IF(B1017&gt;$D$4,0,($D$4-B1017+1)/365),0)</f>
        <v>0</v>
      </c>
      <c r="M1017">
        <f>ROUNDUP(IF(B1017&gt;$D$5,0,($D$5-B1017+1)/365),0)</f>
        <v>0</v>
      </c>
      <c r="N1017" s="28">
        <f>IF(OR(L1017=1,M1017=1),IF(B1017+364&lt;=$D$5,(B1017+364-$D$4+1)/365,IF(B1017&gt;$D$4,($D$5-B1017+1)/365,$D$6/365)),0)</f>
        <v>0</v>
      </c>
      <c r="O1017" s="28">
        <f>'Data &amp; Parameter'!$E$16*'Data &amp; Parameter'!$E$17*('Data &amp; Parameter'!$E$18+'Data &amp; Parameter'!$E$19)*'Data &amp; Parameter'!$E$20*'Data &amp; Parameter'!$E$37*N1017</f>
        <v>0</v>
      </c>
      <c r="P1017">
        <f>ROUNDUP(IF(D1017&gt;$D$4,0,($D$4-D1017+1)/365),0)</f>
        <v>0</v>
      </c>
      <c r="Q1017">
        <f>ROUNDUP(IF(D1017&gt;$D$5,0,($D$5-D1017+1)/365),0)</f>
        <v>0</v>
      </c>
      <c r="R1017" s="28">
        <f>IF(OR(P1017=1,Q1017=1),IF(D1017+364&lt;=$D$5,(D1017+364-$D$4+1)/365,IF(D1017&gt;$D$4,($D$5-D1017+1)/365,$D$6/365)),0)</f>
        <v>0</v>
      </c>
      <c r="S1017" s="28">
        <f>'Data &amp; Parameter'!$E$16*'Data &amp; Parameter'!$E$17*('Data &amp; Parameter'!$E$18+'Data &amp; Parameter'!$E$19)*'Data &amp; Parameter'!$E$20*'Data &amp; Parameter'!$E$37*R1017</f>
        <v>0</v>
      </c>
      <c r="T1017" s="28">
        <f t="shared" si="15"/>
        <v>0</v>
      </c>
    </row>
    <row r="1018" spans="1:20" ht="15.75" customHeight="1" x14ac:dyDescent="0.35">
      <c r="A1018">
        <v>1011</v>
      </c>
      <c r="B1018" s="76">
        <v>44235</v>
      </c>
      <c r="C1018" s="1" t="s">
        <v>3301</v>
      </c>
      <c r="D1018" s="76">
        <v>44235</v>
      </c>
      <c r="E1018" s="1" t="s">
        <v>3302</v>
      </c>
      <c r="F1018" s="1" t="s">
        <v>3303</v>
      </c>
      <c r="G1018" s="1" t="s">
        <v>123</v>
      </c>
      <c r="H1018" s="1" t="s">
        <v>124</v>
      </c>
      <c r="I1018" s="1" t="s">
        <v>125</v>
      </c>
      <c r="J1018" s="1" t="s">
        <v>1616</v>
      </c>
      <c r="K1018" s="1" t="s">
        <v>1616</v>
      </c>
      <c r="L1018">
        <f>ROUNDUP(IF(B1018&gt;$D$4,0,($D$4-B1018+1)/365),0)</f>
        <v>0</v>
      </c>
      <c r="M1018">
        <f>ROUNDUP(IF(B1018&gt;$D$5,0,($D$5-B1018+1)/365),0)</f>
        <v>0</v>
      </c>
      <c r="N1018" s="28">
        <f>IF(OR(L1018=1,M1018=1),IF(B1018+364&lt;=$D$5,(B1018+364-$D$4+1)/365,IF(B1018&gt;$D$4,($D$5-B1018+1)/365,$D$6/365)),0)</f>
        <v>0</v>
      </c>
      <c r="O1018" s="28">
        <f>'Data &amp; Parameter'!$E$16*'Data &amp; Parameter'!$E$17*('Data &amp; Parameter'!$E$18+'Data &amp; Parameter'!$E$19)*'Data &amp; Parameter'!$E$20*'Data &amp; Parameter'!$E$37*N1018</f>
        <v>0</v>
      </c>
      <c r="P1018">
        <f>ROUNDUP(IF(D1018&gt;$D$4,0,($D$4-D1018+1)/365),0)</f>
        <v>0</v>
      </c>
      <c r="Q1018">
        <f>ROUNDUP(IF(D1018&gt;$D$5,0,($D$5-D1018+1)/365),0)</f>
        <v>0</v>
      </c>
      <c r="R1018" s="28">
        <f>IF(OR(P1018=1,Q1018=1),IF(D1018+364&lt;=$D$5,(D1018+364-$D$4+1)/365,IF(D1018&gt;$D$4,($D$5-D1018+1)/365,$D$6/365)),0)</f>
        <v>0</v>
      </c>
      <c r="S1018" s="28">
        <f>'Data &amp; Parameter'!$E$16*'Data &amp; Parameter'!$E$17*('Data &amp; Parameter'!$E$18+'Data &amp; Parameter'!$E$19)*'Data &amp; Parameter'!$E$20*'Data &amp; Parameter'!$E$37*R1018</f>
        <v>0</v>
      </c>
      <c r="T1018" s="28">
        <f t="shared" si="15"/>
        <v>0</v>
      </c>
    </row>
    <row r="1019" spans="1:20" ht="15.75" customHeight="1" x14ac:dyDescent="0.35">
      <c r="A1019">
        <v>1012</v>
      </c>
      <c r="B1019" s="76">
        <v>44235</v>
      </c>
      <c r="C1019" s="1" t="s">
        <v>3304</v>
      </c>
      <c r="D1019" s="76">
        <v>44235</v>
      </c>
      <c r="E1019" s="1" t="s">
        <v>3305</v>
      </c>
      <c r="F1019" s="1" t="s">
        <v>3306</v>
      </c>
      <c r="G1019" s="1" t="s">
        <v>123</v>
      </c>
      <c r="H1019" s="1" t="s">
        <v>124</v>
      </c>
      <c r="I1019" s="1" t="s">
        <v>125</v>
      </c>
      <c r="J1019" s="1" t="s">
        <v>1616</v>
      </c>
      <c r="K1019" s="1" t="s">
        <v>1616</v>
      </c>
      <c r="L1019">
        <f>ROUNDUP(IF(B1019&gt;$D$4,0,($D$4-B1019+1)/365),0)</f>
        <v>0</v>
      </c>
      <c r="M1019">
        <f>ROUNDUP(IF(B1019&gt;$D$5,0,($D$5-B1019+1)/365),0)</f>
        <v>0</v>
      </c>
      <c r="N1019" s="28">
        <f>IF(OR(L1019=1,M1019=1),IF(B1019+364&lt;=$D$5,(B1019+364-$D$4+1)/365,IF(B1019&gt;$D$4,($D$5-B1019+1)/365,$D$6/365)),0)</f>
        <v>0</v>
      </c>
      <c r="O1019" s="28">
        <f>'Data &amp; Parameter'!$E$16*'Data &amp; Parameter'!$E$17*('Data &amp; Parameter'!$E$18+'Data &amp; Parameter'!$E$19)*'Data &amp; Parameter'!$E$20*'Data &amp; Parameter'!$E$37*N1019</f>
        <v>0</v>
      </c>
      <c r="P1019">
        <f>ROUNDUP(IF(D1019&gt;$D$4,0,($D$4-D1019+1)/365),0)</f>
        <v>0</v>
      </c>
      <c r="Q1019">
        <f>ROUNDUP(IF(D1019&gt;$D$5,0,($D$5-D1019+1)/365),0)</f>
        <v>0</v>
      </c>
      <c r="R1019" s="28">
        <f>IF(OR(P1019=1,Q1019=1),IF(D1019+364&lt;=$D$5,(D1019+364-$D$4+1)/365,IF(D1019&gt;$D$4,($D$5-D1019+1)/365,$D$6/365)),0)</f>
        <v>0</v>
      </c>
      <c r="S1019" s="28">
        <f>'Data &amp; Parameter'!$E$16*'Data &amp; Parameter'!$E$17*('Data &amp; Parameter'!$E$18+'Data &amp; Parameter'!$E$19)*'Data &amp; Parameter'!$E$20*'Data &amp; Parameter'!$E$37*R1019</f>
        <v>0</v>
      </c>
      <c r="T1019" s="28">
        <f t="shared" si="15"/>
        <v>0</v>
      </c>
    </row>
    <row r="1020" spans="1:20" ht="15.75" customHeight="1" x14ac:dyDescent="0.35">
      <c r="A1020">
        <v>1013</v>
      </c>
      <c r="B1020" s="76">
        <v>44235</v>
      </c>
      <c r="C1020" s="1" t="s">
        <v>3307</v>
      </c>
      <c r="D1020" s="76">
        <v>44235</v>
      </c>
      <c r="E1020" s="1" t="s">
        <v>3308</v>
      </c>
      <c r="F1020" s="1" t="s">
        <v>3309</v>
      </c>
      <c r="G1020" s="1" t="s">
        <v>123</v>
      </c>
      <c r="H1020" s="1" t="s">
        <v>124</v>
      </c>
      <c r="I1020" s="1" t="s">
        <v>125</v>
      </c>
      <c r="J1020" s="1" t="s">
        <v>1616</v>
      </c>
      <c r="K1020" s="1" t="s">
        <v>1616</v>
      </c>
      <c r="L1020">
        <f>ROUNDUP(IF(B1020&gt;$D$4,0,($D$4-B1020+1)/365),0)</f>
        <v>0</v>
      </c>
      <c r="M1020">
        <f>ROUNDUP(IF(B1020&gt;$D$5,0,($D$5-B1020+1)/365),0)</f>
        <v>0</v>
      </c>
      <c r="N1020" s="28">
        <f>IF(OR(L1020=1,M1020=1),IF(B1020+364&lt;=$D$5,(B1020+364-$D$4+1)/365,IF(B1020&gt;$D$4,($D$5-B1020+1)/365,$D$6/365)),0)</f>
        <v>0</v>
      </c>
      <c r="O1020" s="28">
        <f>'Data &amp; Parameter'!$E$16*'Data &amp; Parameter'!$E$17*('Data &amp; Parameter'!$E$18+'Data &amp; Parameter'!$E$19)*'Data &amp; Parameter'!$E$20*'Data &amp; Parameter'!$E$37*N1020</f>
        <v>0</v>
      </c>
      <c r="P1020">
        <f>ROUNDUP(IF(D1020&gt;$D$4,0,($D$4-D1020+1)/365),0)</f>
        <v>0</v>
      </c>
      <c r="Q1020">
        <f>ROUNDUP(IF(D1020&gt;$D$5,0,($D$5-D1020+1)/365),0)</f>
        <v>0</v>
      </c>
      <c r="R1020" s="28">
        <f>IF(OR(P1020=1,Q1020=1),IF(D1020+364&lt;=$D$5,(D1020+364-$D$4+1)/365,IF(D1020&gt;$D$4,($D$5-D1020+1)/365,$D$6/365)),0)</f>
        <v>0</v>
      </c>
      <c r="S1020" s="28">
        <f>'Data &amp; Parameter'!$E$16*'Data &amp; Parameter'!$E$17*('Data &amp; Parameter'!$E$18+'Data &amp; Parameter'!$E$19)*'Data &amp; Parameter'!$E$20*'Data &amp; Parameter'!$E$37*R1020</f>
        <v>0</v>
      </c>
      <c r="T1020" s="28">
        <f t="shared" si="15"/>
        <v>0</v>
      </c>
    </row>
    <row r="1021" spans="1:20" ht="15.75" customHeight="1" x14ac:dyDescent="0.35">
      <c r="A1021">
        <v>1014</v>
      </c>
      <c r="B1021" s="76">
        <v>44235</v>
      </c>
      <c r="C1021" s="1" t="s">
        <v>3310</v>
      </c>
      <c r="D1021" s="76">
        <v>44235</v>
      </c>
      <c r="E1021" s="1" t="s">
        <v>3311</v>
      </c>
      <c r="F1021" s="1" t="s">
        <v>3312</v>
      </c>
      <c r="G1021" s="1" t="s">
        <v>123</v>
      </c>
      <c r="H1021" s="1" t="s">
        <v>124</v>
      </c>
      <c r="I1021" s="1" t="s">
        <v>125</v>
      </c>
      <c r="J1021" s="1" t="s">
        <v>1616</v>
      </c>
      <c r="K1021" s="1" t="s">
        <v>1616</v>
      </c>
      <c r="L1021">
        <f>ROUNDUP(IF(B1021&gt;$D$4,0,($D$4-B1021+1)/365),0)</f>
        <v>0</v>
      </c>
      <c r="M1021">
        <f>ROUNDUP(IF(B1021&gt;$D$5,0,($D$5-B1021+1)/365),0)</f>
        <v>0</v>
      </c>
      <c r="N1021" s="28">
        <f>IF(OR(L1021=1,M1021=1),IF(B1021+364&lt;=$D$5,(B1021+364-$D$4+1)/365,IF(B1021&gt;$D$4,($D$5-B1021+1)/365,$D$6/365)),0)</f>
        <v>0</v>
      </c>
      <c r="O1021" s="28">
        <f>'Data &amp; Parameter'!$E$16*'Data &amp; Parameter'!$E$17*('Data &amp; Parameter'!$E$18+'Data &amp; Parameter'!$E$19)*'Data &amp; Parameter'!$E$20*'Data &amp; Parameter'!$E$37*N1021</f>
        <v>0</v>
      </c>
      <c r="P1021">
        <f>ROUNDUP(IF(D1021&gt;$D$4,0,($D$4-D1021+1)/365),0)</f>
        <v>0</v>
      </c>
      <c r="Q1021">
        <f>ROUNDUP(IF(D1021&gt;$D$5,0,($D$5-D1021+1)/365),0)</f>
        <v>0</v>
      </c>
      <c r="R1021" s="28">
        <f>IF(OR(P1021=1,Q1021=1),IF(D1021+364&lt;=$D$5,(D1021+364-$D$4+1)/365,IF(D1021&gt;$D$4,($D$5-D1021+1)/365,$D$6/365)),0)</f>
        <v>0</v>
      </c>
      <c r="S1021" s="28">
        <f>'Data &amp; Parameter'!$E$16*'Data &amp; Parameter'!$E$17*('Data &amp; Parameter'!$E$18+'Data &amp; Parameter'!$E$19)*'Data &amp; Parameter'!$E$20*'Data &amp; Parameter'!$E$37*R1021</f>
        <v>0</v>
      </c>
      <c r="T1021" s="28">
        <f t="shared" si="15"/>
        <v>0</v>
      </c>
    </row>
    <row r="1022" spans="1:20" ht="15.75" customHeight="1" x14ac:dyDescent="0.35">
      <c r="A1022">
        <v>1015</v>
      </c>
      <c r="B1022" s="76">
        <v>44235</v>
      </c>
      <c r="C1022" s="1" t="s">
        <v>3313</v>
      </c>
      <c r="D1022" s="76">
        <v>44235</v>
      </c>
      <c r="E1022" s="1" t="s">
        <v>3314</v>
      </c>
      <c r="F1022" s="1" t="s">
        <v>3315</v>
      </c>
      <c r="G1022" s="1" t="s">
        <v>123</v>
      </c>
      <c r="H1022" s="1" t="s">
        <v>124</v>
      </c>
      <c r="I1022" s="1" t="s">
        <v>125</v>
      </c>
      <c r="J1022" s="1" t="s">
        <v>1616</v>
      </c>
      <c r="K1022" s="1" t="s">
        <v>1616</v>
      </c>
      <c r="L1022">
        <f>ROUNDUP(IF(B1022&gt;$D$4,0,($D$4-B1022+1)/365),0)</f>
        <v>0</v>
      </c>
      <c r="M1022">
        <f>ROUNDUP(IF(B1022&gt;$D$5,0,($D$5-B1022+1)/365),0)</f>
        <v>0</v>
      </c>
      <c r="N1022" s="28">
        <f>IF(OR(L1022=1,M1022=1),IF(B1022+364&lt;=$D$5,(B1022+364-$D$4+1)/365,IF(B1022&gt;$D$4,($D$5-B1022+1)/365,$D$6/365)),0)</f>
        <v>0</v>
      </c>
      <c r="O1022" s="28">
        <f>'Data &amp; Parameter'!$E$16*'Data &amp; Parameter'!$E$17*('Data &amp; Parameter'!$E$18+'Data &amp; Parameter'!$E$19)*'Data &amp; Parameter'!$E$20*'Data &amp; Parameter'!$E$37*N1022</f>
        <v>0</v>
      </c>
      <c r="P1022">
        <f>ROUNDUP(IF(D1022&gt;$D$4,0,($D$4-D1022+1)/365),0)</f>
        <v>0</v>
      </c>
      <c r="Q1022">
        <f>ROUNDUP(IF(D1022&gt;$D$5,0,($D$5-D1022+1)/365),0)</f>
        <v>0</v>
      </c>
      <c r="R1022" s="28">
        <f>IF(OR(P1022=1,Q1022=1),IF(D1022+364&lt;=$D$5,(D1022+364-$D$4+1)/365,IF(D1022&gt;$D$4,($D$5-D1022+1)/365,$D$6/365)),0)</f>
        <v>0</v>
      </c>
      <c r="S1022" s="28">
        <f>'Data &amp; Parameter'!$E$16*'Data &amp; Parameter'!$E$17*('Data &amp; Parameter'!$E$18+'Data &amp; Parameter'!$E$19)*'Data &amp; Parameter'!$E$20*'Data &amp; Parameter'!$E$37*R1022</f>
        <v>0</v>
      </c>
      <c r="T1022" s="28">
        <f t="shared" si="15"/>
        <v>0</v>
      </c>
    </row>
    <row r="1023" spans="1:20" ht="15.75" customHeight="1" x14ac:dyDescent="0.35">
      <c r="A1023">
        <v>1016</v>
      </c>
      <c r="B1023" s="76">
        <v>44235</v>
      </c>
      <c r="C1023" s="1" t="s">
        <v>3316</v>
      </c>
      <c r="D1023" s="76">
        <v>44235</v>
      </c>
      <c r="E1023" s="1" t="s">
        <v>3317</v>
      </c>
      <c r="F1023" s="1" t="s">
        <v>3318</v>
      </c>
      <c r="G1023" s="1" t="s">
        <v>123</v>
      </c>
      <c r="H1023" s="1" t="s">
        <v>124</v>
      </c>
      <c r="I1023" s="1" t="s">
        <v>125</v>
      </c>
      <c r="J1023" s="1" t="s">
        <v>1616</v>
      </c>
      <c r="K1023" s="1" t="s">
        <v>1616</v>
      </c>
      <c r="L1023">
        <f>ROUNDUP(IF(B1023&gt;$D$4,0,($D$4-B1023+1)/365),0)</f>
        <v>0</v>
      </c>
      <c r="M1023">
        <f>ROUNDUP(IF(B1023&gt;$D$5,0,($D$5-B1023+1)/365),0)</f>
        <v>0</v>
      </c>
      <c r="N1023" s="28">
        <f>IF(OR(L1023=1,M1023=1),IF(B1023+364&lt;=$D$5,(B1023+364-$D$4+1)/365,IF(B1023&gt;$D$4,($D$5-B1023+1)/365,$D$6/365)),0)</f>
        <v>0</v>
      </c>
      <c r="O1023" s="28">
        <f>'Data &amp; Parameter'!$E$16*'Data &amp; Parameter'!$E$17*('Data &amp; Parameter'!$E$18+'Data &amp; Parameter'!$E$19)*'Data &amp; Parameter'!$E$20*'Data &amp; Parameter'!$E$37*N1023</f>
        <v>0</v>
      </c>
      <c r="P1023">
        <f>ROUNDUP(IF(D1023&gt;$D$4,0,($D$4-D1023+1)/365),0)</f>
        <v>0</v>
      </c>
      <c r="Q1023">
        <f>ROUNDUP(IF(D1023&gt;$D$5,0,($D$5-D1023+1)/365),0)</f>
        <v>0</v>
      </c>
      <c r="R1023" s="28">
        <f>IF(OR(P1023=1,Q1023=1),IF(D1023+364&lt;=$D$5,(D1023+364-$D$4+1)/365,IF(D1023&gt;$D$4,($D$5-D1023+1)/365,$D$6/365)),0)</f>
        <v>0</v>
      </c>
      <c r="S1023" s="28">
        <f>'Data &amp; Parameter'!$E$16*'Data &amp; Parameter'!$E$17*('Data &amp; Parameter'!$E$18+'Data &amp; Parameter'!$E$19)*'Data &amp; Parameter'!$E$20*'Data &amp; Parameter'!$E$37*R1023</f>
        <v>0</v>
      </c>
      <c r="T1023" s="28">
        <f t="shared" si="15"/>
        <v>0</v>
      </c>
    </row>
    <row r="1024" spans="1:20" ht="15.75" customHeight="1" x14ac:dyDescent="0.35">
      <c r="A1024">
        <v>1017</v>
      </c>
      <c r="B1024" s="76">
        <v>44235</v>
      </c>
      <c r="C1024" s="1" t="s">
        <v>3319</v>
      </c>
      <c r="D1024" s="76">
        <v>44235</v>
      </c>
      <c r="E1024" s="1" t="s">
        <v>3320</v>
      </c>
      <c r="F1024" s="1" t="s">
        <v>3321</v>
      </c>
      <c r="G1024" s="1" t="s">
        <v>123</v>
      </c>
      <c r="H1024" s="1" t="s">
        <v>124</v>
      </c>
      <c r="I1024" s="1" t="s">
        <v>125</v>
      </c>
      <c r="J1024" s="1" t="s">
        <v>1612</v>
      </c>
      <c r="K1024" s="1" t="s">
        <v>1616</v>
      </c>
      <c r="L1024">
        <f>ROUNDUP(IF(B1024&gt;$D$4,0,($D$4-B1024+1)/365),0)</f>
        <v>0</v>
      </c>
      <c r="M1024">
        <f>ROUNDUP(IF(B1024&gt;$D$5,0,($D$5-B1024+1)/365),0)</f>
        <v>0</v>
      </c>
      <c r="N1024" s="28">
        <f>IF(OR(L1024=1,M1024=1),IF(B1024+364&lt;=$D$5,(B1024+364-$D$4+1)/365,IF(B1024&gt;$D$4,($D$5-B1024+1)/365,$D$6/365)),0)</f>
        <v>0</v>
      </c>
      <c r="O1024" s="28">
        <f>'Data &amp; Parameter'!$E$16*'Data &amp; Parameter'!$E$17*('Data &amp; Parameter'!$E$18+'Data &amp; Parameter'!$E$19)*'Data &amp; Parameter'!$E$20*'Data &amp; Parameter'!$E$37*N1024</f>
        <v>0</v>
      </c>
      <c r="P1024">
        <f>ROUNDUP(IF(D1024&gt;$D$4,0,($D$4-D1024+1)/365),0)</f>
        <v>0</v>
      </c>
      <c r="Q1024">
        <f>ROUNDUP(IF(D1024&gt;$D$5,0,($D$5-D1024+1)/365),0)</f>
        <v>0</v>
      </c>
      <c r="R1024" s="28">
        <f>IF(OR(P1024=1,Q1024=1),IF(D1024+364&lt;=$D$5,(D1024+364-$D$4+1)/365,IF(D1024&gt;$D$4,($D$5-D1024+1)/365,$D$6/365)),0)</f>
        <v>0</v>
      </c>
      <c r="S1024" s="28">
        <f>'Data &amp; Parameter'!$E$16*'Data &amp; Parameter'!$E$17*('Data &amp; Parameter'!$E$18+'Data &amp; Parameter'!$E$19)*'Data &amp; Parameter'!$E$20*'Data &amp; Parameter'!$E$37*R1024</f>
        <v>0</v>
      </c>
      <c r="T1024" s="28">
        <f t="shared" si="15"/>
        <v>0</v>
      </c>
    </row>
    <row r="1025" spans="1:20" ht="15.75" customHeight="1" x14ac:dyDescent="0.35">
      <c r="A1025">
        <v>1018</v>
      </c>
      <c r="B1025" s="76">
        <v>44235</v>
      </c>
      <c r="C1025" s="1" t="s">
        <v>3322</v>
      </c>
      <c r="D1025" s="76">
        <v>44235</v>
      </c>
      <c r="E1025" s="1" t="s">
        <v>3323</v>
      </c>
      <c r="F1025" s="1" t="s">
        <v>3324</v>
      </c>
      <c r="G1025" s="1" t="s">
        <v>123</v>
      </c>
      <c r="H1025" s="1" t="s">
        <v>124</v>
      </c>
      <c r="I1025" s="1" t="s">
        <v>125</v>
      </c>
      <c r="J1025" s="1" t="s">
        <v>1616</v>
      </c>
      <c r="K1025" s="1" t="s">
        <v>1616</v>
      </c>
      <c r="L1025">
        <f>ROUNDUP(IF(B1025&gt;$D$4,0,($D$4-B1025+1)/365),0)</f>
        <v>0</v>
      </c>
      <c r="M1025">
        <f>ROUNDUP(IF(B1025&gt;$D$5,0,($D$5-B1025+1)/365),0)</f>
        <v>0</v>
      </c>
      <c r="N1025" s="28">
        <f>IF(OR(L1025=1,M1025=1),IF(B1025+364&lt;=$D$5,(B1025+364-$D$4+1)/365,IF(B1025&gt;$D$4,($D$5-B1025+1)/365,$D$6/365)),0)</f>
        <v>0</v>
      </c>
      <c r="O1025" s="28">
        <f>'Data &amp; Parameter'!$E$16*'Data &amp; Parameter'!$E$17*('Data &amp; Parameter'!$E$18+'Data &amp; Parameter'!$E$19)*'Data &amp; Parameter'!$E$20*'Data &amp; Parameter'!$E$37*N1025</f>
        <v>0</v>
      </c>
      <c r="P1025">
        <f>ROUNDUP(IF(D1025&gt;$D$4,0,($D$4-D1025+1)/365),0)</f>
        <v>0</v>
      </c>
      <c r="Q1025">
        <f>ROUNDUP(IF(D1025&gt;$D$5,0,($D$5-D1025+1)/365),0)</f>
        <v>0</v>
      </c>
      <c r="R1025" s="28">
        <f>IF(OR(P1025=1,Q1025=1),IF(D1025+364&lt;=$D$5,(D1025+364-$D$4+1)/365,IF(D1025&gt;$D$4,($D$5-D1025+1)/365,$D$6/365)),0)</f>
        <v>0</v>
      </c>
      <c r="S1025" s="28">
        <f>'Data &amp; Parameter'!$E$16*'Data &amp; Parameter'!$E$17*('Data &amp; Parameter'!$E$18+'Data &amp; Parameter'!$E$19)*'Data &amp; Parameter'!$E$20*'Data &amp; Parameter'!$E$37*R1025</f>
        <v>0</v>
      </c>
      <c r="T1025" s="28">
        <f t="shared" si="15"/>
        <v>0</v>
      </c>
    </row>
    <row r="1026" spans="1:20" ht="15.75" customHeight="1" x14ac:dyDescent="0.35">
      <c r="A1026">
        <v>1019</v>
      </c>
      <c r="B1026" s="76">
        <v>44235</v>
      </c>
      <c r="C1026" s="1" t="s">
        <v>3325</v>
      </c>
      <c r="D1026" s="76">
        <v>44235</v>
      </c>
      <c r="E1026" s="1" t="s">
        <v>3326</v>
      </c>
      <c r="F1026" s="1" t="s">
        <v>3327</v>
      </c>
      <c r="G1026" s="1" t="s">
        <v>123</v>
      </c>
      <c r="H1026" s="1" t="s">
        <v>124</v>
      </c>
      <c r="I1026" s="1" t="s">
        <v>125</v>
      </c>
      <c r="J1026" s="1" t="s">
        <v>487</v>
      </c>
      <c r="K1026" s="1" t="s">
        <v>487</v>
      </c>
      <c r="L1026">
        <f>ROUNDUP(IF(B1026&gt;$D$4,0,($D$4-B1026+1)/365),0)</f>
        <v>0</v>
      </c>
      <c r="M1026">
        <f>ROUNDUP(IF(B1026&gt;$D$5,0,($D$5-B1026+1)/365),0)</f>
        <v>0</v>
      </c>
      <c r="N1026" s="28">
        <f>IF(OR(L1026=1,M1026=1),IF(B1026+364&lt;=$D$5,(B1026+364-$D$4+1)/365,IF(B1026&gt;$D$4,($D$5-B1026+1)/365,$D$6/365)),0)</f>
        <v>0</v>
      </c>
      <c r="O1026" s="28">
        <f>'Data &amp; Parameter'!$E$16*'Data &amp; Parameter'!$E$17*('Data &amp; Parameter'!$E$18+'Data &amp; Parameter'!$E$19)*'Data &amp; Parameter'!$E$20*'Data &amp; Parameter'!$E$37*N1026</f>
        <v>0</v>
      </c>
      <c r="P1026">
        <f>ROUNDUP(IF(D1026&gt;$D$4,0,($D$4-D1026+1)/365),0)</f>
        <v>0</v>
      </c>
      <c r="Q1026">
        <f>ROUNDUP(IF(D1026&gt;$D$5,0,($D$5-D1026+1)/365),0)</f>
        <v>0</v>
      </c>
      <c r="R1026" s="28">
        <f>IF(OR(P1026=1,Q1026=1),IF(D1026+364&lt;=$D$5,(D1026+364-$D$4+1)/365,IF(D1026&gt;$D$4,($D$5-D1026+1)/365,$D$6/365)),0)</f>
        <v>0</v>
      </c>
      <c r="S1026" s="28">
        <f>'Data &amp; Parameter'!$E$16*'Data &amp; Parameter'!$E$17*('Data &amp; Parameter'!$E$18+'Data &amp; Parameter'!$E$19)*'Data &amp; Parameter'!$E$20*'Data &amp; Parameter'!$E$37*R1026</f>
        <v>0</v>
      </c>
      <c r="T1026" s="28">
        <f t="shared" si="15"/>
        <v>0</v>
      </c>
    </row>
    <row r="1027" spans="1:20" ht="15.75" customHeight="1" x14ac:dyDescent="0.35">
      <c r="A1027">
        <v>1020</v>
      </c>
      <c r="B1027" s="76">
        <v>44235</v>
      </c>
      <c r="C1027" s="1" t="s">
        <v>3328</v>
      </c>
      <c r="D1027" s="76">
        <v>44235</v>
      </c>
      <c r="E1027" s="1" t="s">
        <v>3329</v>
      </c>
      <c r="F1027" s="1" t="s">
        <v>3330</v>
      </c>
      <c r="G1027" s="1" t="s">
        <v>123</v>
      </c>
      <c r="H1027" s="1" t="s">
        <v>124</v>
      </c>
      <c r="I1027" s="1" t="s">
        <v>125</v>
      </c>
      <c r="J1027" s="1" t="s">
        <v>487</v>
      </c>
      <c r="K1027" s="1" t="s">
        <v>487</v>
      </c>
      <c r="L1027">
        <f>ROUNDUP(IF(B1027&gt;$D$4,0,($D$4-B1027+1)/365),0)</f>
        <v>0</v>
      </c>
      <c r="M1027">
        <f>ROUNDUP(IF(B1027&gt;$D$5,0,($D$5-B1027+1)/365),0)</f>
        <v>0</v>
      </c>
      <c r="N1027" s="28">
        <f>IF(OR(L1027=1,M1027=1),IF(B1027+364&lt;=$D$5,(B1027+364-$D$4+1)/365,IF(B1027&gt;$D$4,($D$5-B1027+1)/365,$D$6/365)),0)</f>
        <v>0</v>
      </c>
      <c r="O1027" s="28">
        <f>'Data &amp; Parameter'!$E$16*'Data &amp; Parameter'!$E$17*('Data &amp; Parameter'!$E$18+'Data &amp; Parameter'!$E$19)*'Data &amp; Parameter'!$E$20*'Data &amp; Parameter'!$E$37*N1027</f>
        <v>0</v>
      </c>
      <c r="P1027">
        <f>ROUNDUP(IF(D1027&gt;$D$4,0,($D$4-D1027+1)/365),0)</f>
        <v>0</v>
      </c>
      <c r="Q1027">
        <f>ROUNDUP(IF(D1027&gt;$D$5,0,($D$5-D1027+1)/365),0)</f>
        <v>0</v>
      </c>
      <c r="R1027" s="28">
        <f>IF(OR(P1027=1,Q1027=1),IF(D1027+364&lt;=$D$5,(D1027+364-$D$4+1)/365,IF(D1027&gt;$D$4,($D$5-D1027+1)/365,$D$6/365)),0)</f>
        <v>0</v>
      </c>
      <c r="S1027" s="28">
        <f>'Data &amp; Parameter'!$E$16*'Data &amp; Parameter'!$E$17*('Data &amp; Parameter'!$E$18+'Data &amp; Parameter'!$E$19)*'Data &amp; Parameter'!$E$20*'Data &amp; Parameter'!$E$37*R1027</f>
        <v>0</v>
      </c>
      <c r="T1027" s="28">
        <f t="shared" si="15"/>
        <v>0</v>
      </c>
    </row>
    <row r="1028" spans="1:20" ht="15.75" customHeight="1" x14ac:dyDescent="0.35">
      <c r="A1028">
        <v>1021</v>
      </c>
      <c r="B1028" s="76">
        <v>44235</v>
      </c>
      <c r="C1028" s="1" t="s">
        <v>3331</v>
      </c>
      <c r="D1028" s="76">
        <v>44235</v>
      </c>
      <c r="E1028" s="1" t="s">
        <v>3332</v>
      </c>
      <c r="F1028" s="1" t="s">
        <v>3333</v>
      </c>
      <c r="G1028" s="1" t="s">
        <v>123</v>
      </c>
      <c r="H1028" s="1" t="s">
        <v>124</v>
      </c>
      <c r="I1028" s="1" t="s">
        <v>125</v>
      </c>
      <c r="J1028" s="1" t="s">
        <v>487</v>
      </c>
      <c r="K1028" s="1" t="s">
        <v>487</v>
      </c>
      <c r="L1028">
        <f>ROUNDUP(IF(B1028&gt;$D$4,0,($D$4-B1028+1)/365),0)</f>
        <v>0</v>
      </c>
      <c r="M1028">
        <f>ROUNDUP(IF(B1028&gt;$D$5,0,($D$5-B1028+1)/365),0)</f>
        <v>0</v>
      </c>
      <c r="N1028" s="28">
        <f>IF(OR(L1028=1,M1028=1),IF(B1028+364&lt;=$D$5,(B1028+364-$D$4+1)/365,IF(B1028&gt;$D$4,($D$5-B1028+1)/365,$D$6/365)),0)</f>
        <v>0</v>
      </c>
      <c r="O1028" s="28">
        <f>'Data &amp; Parameter'!$E$16*'Data &amp; Parameter'!$E$17*('Data &amp; Parameter'!$E$18+'Data &amp; Parameter'!$E$19)*'Data &amp; Parameter'!$E$20*'Data &amp; Parameter'!$E$37*N1028</f>
        <v>0</v>
      </c>
      <c r="P1028">
        <f>ROUNDUP(IF(D1028&gt;$D$4,0,($D$4-D1028+1)/365),0)</f>
        <v>0</v>
      </c>
      <c r="Q1028">
        <f>ROUNDUP(IF(D1028&gt;$D$5,0,($D$5-D1028+1)/365),0)</f>
        <v>0</v>
      </c>
      <c r="R1028" s="28">
        <f>IF(OR(P1028=1,Q1028=1),IF(D1028+364&lt;=$D$5,(D1028+364-$D$4+1)/365,IF(D1028&gt;$D$4,($D$5-D1028+1)/365,$D$6/365)),0)</f>
        <v>0</v>
      </c>
      <c r="S1028" s="28">
        <f>'Data &amp; Parameter'!$E$16*'Data &amp; Parameter'!$E$17*('Data &amp; Parameter'!$E$18+'Data &amp; Parameter'!$E$19)*'Data &amp; Parameter'!$E$20*'Data &amp; Parameter'!$E$37*R1028</f>
        <v>0</v>
      </c>
      <c r="T1028" s="28">
        <f t="shared" si="15"/>
        <v>0</v>
      </c>
    </row>
    <row r="1029" spans="1:20" ht="15.75" customHeight="1" x14ac:dyDescent="0.35">
      <c r="A1029">
        <v>1022</v>
      </c>
      <c r="B1029" s="76">
        <v>44235</v>
      </c>
      <c r="C1029" s="1" t="s">
        <v>3334</v>
      </c>
      <c r="D1029" s="76">
        <v>44235</v>
      </c>
      <c r="E1029" s="1" t="s">
        <v>3335</v>
      </c>
      <c r="F1029" s="1" t="s">
        <v>3336</v>
      </c>
      <c r="G1029" s="1" t="s">
        <v>123</v>
      </c>
      <c r="H1029" s="1" t="s">
        <v>124</v>
      </c>
      <c r="I1029" s="1" t="s">
        <v>125</v>
      </c>
      <c r="J1029" s="1" t="s">
        <v>487</v>
      </c>
      <c r="K1029" s="1" t="s">
        <v>487</v>
      </c>
      <c r="L1029">
        <f>ROUNDUP(IF(B1029&gt;$D$4,0,($D$4-B1029+1)/365),0)</f>
        <v>0</v>
      </c>
      <c r="M1029">
        <f>ROUNDUP(IF(B1029&gt;$D$5,0,($D$5-B1029+1)/365),0)</f>
        <v>0</v>
      </c>
      <c r="N1029" s="28">
        <f>IF(OR(L1029=1,M1029=1),IF(B1029+364&lt;=$D$5,(B1029+364-$D$4+1)/365,IF(B1029&gt;$D$4,($D$5-B1029+1)/365,$D$6/365)),0)</f>
        <v>0</v>
      </c>
      <c r="O1029" s="28">
        <f>'Data &amp; Parameter'!$E$16*'Data &amp; Parameter'!$E$17*('Data &amp; Parameter'!$E$18+'Data &amp; Parameter'!$E$19)*'Data &amp; Parameter'!$E$20*'Data &amp; Parameter'!$E$37*N1029</f>
        <v>0</v>
      </c>
      <c r="P1029">
        <f>ROUNDUP(IF(D1029&gt;$D$4,0,($D$4-D1029+1)/365),0)</f>
        <v>0</v>
      </c>
      <c r="Q1029">
        <f>ROUNDUP(IF(D1029&gt;$D$5,0,($D$5-D1029+1)/365),0)</f>
        <v>0</v>
      </c>
      <c r="R1029" s="28">
        <f>IF(OR(P1029=1,Q1029=1),IF(D1029+364&lt;=$D$5,(D1029+364-$D$4+1)/365,IF(D1029&gt;$D$4,($D$5-D1029+1)/365,$D$6/365)),0)</f>
        <v>0</v>
      </c>
      <c r="S1029" s="28">
        <f>'Data &amp; Parameter'!$E$16*'Data &amp; Parameter'!$E$17*('Data &amp; Parameter'!$E$18+'Data &amp; Parameter'!$E$19)*'Data &amp; Parameter'!$E$20*'Data &amp; Parameter'!$E$37*R1029</f>
        <v>0</v>
      </c>
      <c r="T1029" s="28">
        <f t="shared" si="15"/>
        <v>0</v>
      </c>
    </row>
    <row r="1030" spans="1:20" ht="15.75" customHeight="1" x14ac:dyDescent="0.35">
      <c r="A1030">
        <v>1023</v>
      </c>
      <c r="B1030" s="76">
        <v>44235</v>
      </c>
      <c r="C1030" s="1" t="s">
        <v>3337</v>
      </c>
      <c r="D1030" s="76">
        <v>44235</v>
      </c>
      <c r="E1030" s="1" t="s">
        <v>3338</v>
      </c>
      <c r="F1030" s="1" t="s">
        <v>3339</v>
      </c>
      <c r="G1030" s="1" t="s">
        <v>123</v>
      </c>
      <c r="H1030" s="1" t="s">
        <v>124</v>
      </c>
      <c r="I1030" s="1" t="s">
        <v>125</v>
      </c>
      <c r="J1030" s="1" t="s">
        <v>487</v>
      </c>
      <c r="K1030" s="1" t="s">
        <v>487</v>
      </c>
      <c r="L1030">
        <f>ROUNDUP(IF(B1030&gt;$D$4,0,($D$4-B1030+1)/365),0)</f>
        <v>0</v>
      </c>
      <c r="M1030">
        <f>ROUNDUP(IF(B1030&gt;$D$5,0,($D$5-B1030+1)/365),0)</f>
        <v>0</v>
      </c>
      <c r="N1030" s="28">
        <f>IF(OR(L1030=1,M1030=1),IF(B1030+364&lt;=$D$5,(B1030+364-$D$4+1)/365,IF(B1030&gt;$D$4,($D$5-B1030+1)/365,$D$6/365)),0)</f>
        <v>0</v>
      </c>
      <c r="O1030" s="28">
        <f>'Data &amp; Parameter'!$E$16*'Data &amp; Parameter'!$E$17*('Data &amp; Parameter'!$E$18+'Data &amp; Parameter'!$E$19)*'Data &amp; Parameter'!$E$20*'Data &amp; Parameter'!$E$37*N1030</f>
        <v>0</v>
      </c>
      <c r="P1030">
        <f>ROUNDUP(IF(D1030&gt;$D$4,0,($D$4-D1030+1)/365),0)</f>
        <v>0</v>
      </c>
      <c r="Q1030">
        <f>ROUNDUP(IF(D1030&gt;$D$5,0,($D$5-D1030+1)/365),0)</f>
        <v>0</v>
      </c>
      <c r="R1030" s="28">
        <f>IF(OR(P1030=1,Q1030=1),IF(D1030+364&lt;=$D$5,(D1030+364-$D$4+1)/365,IF(D1030&gt;$D$4,($D$5-D1030+1)/365,$D$6/365)),0)</f>
        <v>0</v>
      </c>
      <c r="S1030" s="28">
        <f>'Data &amp; Parameter'!$E$16*'Data &amp; Parameter'!$E$17*('Data &amp; Parameter'!$E$18+'Data &amp; Parameter'!$E$19)*'Data &amp; Parameter'!$E$20*'Data &amp; Parameter'!$E$37*R1030</f>
        <v>0</v>
      </c>
      <c r="T1030" s="28">
        <f t="shared" si="15"/>
        <v>0</v>
      </c>
    </row>
    <row r="1031" spans="1:20" ht="15.75" customHeight="1" x14ac:dyDescent="0.35">
      <c r="A1031">
        <v>1024</v>
      </c>
      <c r="B1031" s="76">
        <v>44235</v>
      </c>
      <c r="C1031" s="1" t="s">
        <v>3340</v>
      </c>
      <c r="D1031" s="76">
        <v>44235</v>
      </c>
      <c r="E1031" s="1" t="s">
        <v>3341</v>
      </c>
      <c r="F1031" s="1" t="s">
        <v>3342</v>
      </c>
      <c r="G1031" s="1" t="s">
        <v>123</v>
      </c>
      <c r="H1031" s="1" t="s">
        <v>124</v>
      </c>
      <c r="I1031" s="1" t="s">
        <v>125</v>
      </c>
      <c r="J1031" s="1" t="s">
        <v>487</v>
      </c>
      <c r="K1031" s="1" t="s">
        <v>487</v>
      </c>
      <c r="L1031">
        <f>ROUNDUP(IF(B1031&gt;$D$4,0,($D$4-B1031+1)/365),0)</f>
        <v>0</v>
      </c>
      <c r="M1031">
        <f>ROUNDUP(IF(B1031&gt;$D$5,0,($D$5-B1031+1)/365),0)</f>
        <v>0</v>
      </c>
      <c r="N1031" s="28">
        <f>IF(OR(L1031=1,M1031=1),IF(B1031+364&lt;=$D$5,(B1031+364-$D$4+1)/365,IF(B1031&gt;$D$4,($D$5-B1031+1)/365,$D$6/365)),0)</f>
        <v>0</v>
      </c>
      <c r="O1031" s="28">
        <f>'Data &amp; Parameter'!$E$16*'Data &amp; Parameter'!$E$17*('Data &amp; Parameter'!$E$18+'Data &amp; Parameter'!$E$19)*'Data &amp; Parameter'!$E$20*'Data &amp; Parameter'!$E$37*N1031</f>
        <v>0</v>
      </c>
      <c r="P1031">
        <f>ROUNDUP(IF(D1031&gt;$D$4,0,($D$4-D1031+1)/365),0)</f>
        <v>0</v>
      </c>
      <c r="Q1031">
        <f>ROUNDUP(IF(D1031&gt;$D$5,0,($D$5-D1031+1)/365),0)</f>
        <v>0</v>
      </c>
      <c r="R1031" s="28">
        <f>IF(OR(P1031=1,Q1031=1),IF(D1031+364&lt;=$D$5,(D1031+364-$D$4+1)/365,IF(D1031&gt;$D$4,($D$5-D1031+1)/365,$D$6/365)),0)</f>
        <v>0</v>
      </c>
      <c r="S1031" s="28">
        <f>'Data &amp; Parameter'!$E$16*'Data &amp; Parameter'!$E$17*('Data &amp; Parameter'!$E$18+'Data &amp; Parameter'!$E$19)*'Data &amp; Parameter'!$E$20*'Data &amp; Parameter'!$E$37*R1031</f>
        <v>0</v>
      </c>
      <c r="T1031" s="28">
        <f t="shared" si="15"/>
        <v>0</v>
      </c>
    </row>
    <row r="1032" spans="1:20" ht="15.75" customHeight="1" x14ac:dyDescent="0.35">
      <c r="A1032">
        <v>1025</v>
      </c>
      <c r="B1032" s="76">
        <v>44235</v>
      </c>
      <c r="C1032" s="1" t="s">
        <v>3343</v>
      </c>
      <c r="D1032" s="76">
        <v>44235</v>
      </c>
      <c r="E1032" s="1" t="s">
        <v>3344</v>
      </c>
      <c r="F1032" s="1" t="s">
        <v>3345</v>
      </c>
      <c r="G1032" s="1" t="s">
        <v>123</v>
      </c>
      <c r="H1032" s="1" t="s">
        <v>124</v>
      </c>
      <c r="I1032" s="1" t="s">
        <v>125</v>
      </c>
      <c r="J1032" s="1" t="s">
        <v>487</v>
      </c>
      <c r="K1032" s="1" t="s">
        <v>487</v>
      </c>
      <c r="L1032">
        <f>ROUNDUP(IF(B1032&gt;$D$4,0,($D$4-B1032+1)/365),0)</f>
        <v>0</v>
      </c>
      <c r="M1032">
        <f>ROUNDUP(IF(B1032&gt;$D$5,0,($D$5-B1032+1)/365),0)</f>
        <v>0</v>
      </c>
      <c r="N1032" s="28">
        <f>IF(OR(L1032=1,M1032=1),IF(B1032+364&lt;=$D$5,(B1032+364-$D$4+1)/365,IF(B1032&gt;$D$4,($D$5-B1032+1)/365,$D$6/365)),0)</f>
        <v>0</v>
      </c>
      <c r="O1032" s="28">
        <f>'Data &amp; Parameter'!$E$16*'Data &amp; Parameter'!$E$17*('Data &amp; Parameter'!$E$18+'Data &amp; Parameter'!$E$19)*'Data &amp; Parameter'!$E$20*'Data &amp; Parameter'!$E$37*N1032</f>
        <v>0</v>
      </c>
      <c r="P1032">
        <f>ROUNDUP(IF(D1032&gt;$D$4,0,($D$4-D1032+1)/365),0)</f>
        <v>0</v>
      </c>
      <c r="Q1032">
        <f>ROUNDUP(IF(D1032&gt;$D$5,0,($D$5-D1032+1)/365),0)</f>
        <v>0</v>
      </c>
      <c r="R1032" s="28">
        <f>IF(OR(P1032=1,Q1032=1),IF(D1032+364&lt;=$D$5,(D1032+364-$D$4+1)/365,IF(D1032&gt;$D$4,($D$5-D1032+1)/365,$D$6/365)),0)</f>
        <v>0</v>
      </c>
      <c r="S1032" s="28">
        <f>'Data &amp; Parameter'!$E$16*'Data &amp; Parameter'!$E$17*('Data &amp; Parameter'!$E$18+'Data &amp; Parameter'!$E$19)*'Data &amp; Parameter'!$E$20*'Data &amp; Parameter'!$E$37*R1032</f>
        <v>0</v>
      </c>
      <c r="T1032" s="28">
        <f t="shared" si="15"/>
        <v>0</v>
      </c>
    </row>
    <row r="1033" spans="1:20" ht="15.75" customHeight="1" x14ac:dyDescent="0.35">
      <c r="A1033">
        <v>1026</v>
      </c>
      <c r="B1033" s="76">
        <v>44235</v>
      </c>
      <c r="C1033" s="1" t="s">
        <v>3346</v>
      </c>
      <c r="D1033" s="76">
        <v>44235</v>
      </c>
      <c r="E1033" s="1" t="s">
        <v>3347</v>
      </c>
      <c r="F1033" s="1" t="s">
        <v>3348</v>
      </c>
      <c r="G1033" s="1" t="s">
        <v>123</v>
      </c>
      <c r="H1033" s="1" t="s">
        <v>124</v>
      </c>
      <c r="I1033" s="1" t="s">
        <v>125</v>
      </c>
      <c r="J1033" s="1" t="s">
        <v>487</v>
      </c>
      <c r="K1033" s="1" t="s">
        <v>487</v>
      </c>
      <c r="L1033">
        <f>ROUNDUP(IF(B1033&gt;$D$4,0,($D$4-B1033+1)/365),0)</f>
        <v>0</v>
      </c>
      <c r="M1033">
        <f>ROUNDUP(IF(B1033&gt;$D$5,0,($D$5-B1033+1)/365),0)</f>
        <v>0</v>
      </c>
      <c r="N1033" s="28">
        <f>IF(OR(L1033=1,M1033=1),IF(B1033+364&lt;=$D$5,(B1033+364-$D$4+1)/365,IF(B1033&gt;$D$4,($D$5-B1033+1)/365,$D$6/365)),0)</f>
        <v>0</v>
      </c>
      <c r="O1033" s="28">
        <f>'Data &amp; Parameter'!$E$16*'Data &amp; Parameter'!$E$17*('Data &amp; Parameter'!$E$18+'Data &amp; Parameter'!$E$19)*'Data &amp; Parameter'!$E$20*'Data &amp; Parameter'!$E$37*N1033</f>
        <v>0</v>
      </c>
      <c r="P1033">
        <f>ROUNDUP(IF(D1033&gt;$D$4,0,($D$4-D1033+1)/365),0)</f>
        <v>0</v>
      </c>
      <c r="Q1033">
        <f>ROUNDUP(IF(D1033&gt;$D$5,0,($D$5-D1033+1)/365),0)</f>
        <v>0</v>
      </c>
      <c r="R1033" s="28">
        <f>IF(OR(P1033=1,Q1033=1),IF(D1033+364&lt;=$D$5,(D1033+364-$D$4+1)/365,IF(D1033&gt;$D$4,($D$5-D1033+1)/365,$D$6/365)),0)</f>
        <v>0</v>
      </c>
      <c r="S1033" s="28">
        <f>'Data &amp; Parameter'!$E$16*'Data &amp; Parameter'!$E$17*('Data &amp; Parameter'!$E$18+'Data &amp; Parameter'!$E$19)*'Data &amp; Parameter'!$E$20*'Data &amp; Parameter'!$E$37*R1033</f>
        <v>0</v>
      </c>
      <c r="T1033" s="28">
        <f t="shared" ref="T1033:T1096" si="16">O1033+S1033</f>
        <v>0</v>
      </c>
    </row>
    <row r="1034" spans="1:20" ht="15.75" customHeight="1" x14ac:dyDescent="0.35">
      <c r="A1034">
        <v>1027</v>
      </c>
      <c r="B1034" s="76">
        <v>44235</v>
      </c>
      <c r="C1034" s="1" t="s">
        <v>3349</v>
      </c>
      <c r="D1034" s="76">
        <v>44235</v>
      </c>
      <c r="E1034" s="1" t="s">
        <v>3350</v>
      </c>
      <c r="F1034" s="1" t="s">
        <v>3351</v>
      </c>
      <c r="G1034" s="1" t="s">
        <v>123</v>
      </c>
      <c r="H1034" s="1" t="s">
        <v>124</v>
      </c>
      <c r="I1034" s="1" t="s">
        <v>125</v>
      </c>
      <c r="J1034" s="1" t="s">
        <v>487</v>
      </c>
      <c r="K1034" s="1" t="s">
        <v>487</v>
      </c>
      <c r="L1034">
        <f>ROUNDUP(IF(B1034&gt;$D$4,0,($D$4-B1034+1)/365),0)</f>
        <v>0</v>
      </c>
      <c r="M1034">
        <f>ROUNDUP(IF(B1034&gt;$D$5,0,($D$5-B1034+1)/365),0)</f>
        <v>0</v>
      </c>
      <c r="N1034" s="28">
        <f>IF(OR(L1034=1,M1034=1),IF(B1034+364&lt;=$D$5,(B1034+364-$D$4+1)/365,IF(B1034&gt;$D$4,($D$5-B1034+1)/365,$D$6/365)),0)</f>
        <v>0</v>
      </c>
      <c r="O1034" s="28">
        <f>'Data &amp; Parameter'!$E$16*'Data &amp; Parameter'!$E$17*('Data &amp; Parameter'!$E$18+'Data &amp; Parameter'!$E$19)*'Data &amp; Parameter'!$E$20*'Data &amp; Parameter'!$E$37*N1034</f>
        <v>0</v>
      </c>
      <c r="P1034">
        <f>ROUNDUP(IF(D1034&gt;$D$4,0,($D$4-D1034+1)/365),0)</f>
        <v>0</v>
      </c>
      <c r="Q1034">
        <f>ROUNDUP(IF(D1034&gt;$D$5,0,($D$5-D1034+1)/365),0)</f>
        <v>0</v>
      </c>
      <c r="R1034" s="28">
        <f>IF(OR(P1034=1,Q1034=1),IF(D1034+364&lt;=$D$5,(D1034+364-$D$4+1)/365,IF(D1034&gt;$D$4,($D$5-D1034+1)/365,$D$6/365)),0)</f>
        <v>0</v>
      </c>
      <c r="S1034" s="28">
        <f>'Data &amp; Parameter'!$E$16*'Data &amp; Parameter'!$E$17*('Data &amp; Parameter'!$E$18+'Data &amp; Parameter'!$E$19)*'Data &amp; Parameter'!$E$20*'Data &amp; Parameter'!$E$37*R1034</f>
        <v>0</v>
      </c>
      <c r="T1034" s="28">
        <f t="shared" si="16"/>
        <v>0</v>
      </c>
    </row>
    <row r="1035" spans="1:20" ht="15.75" customHeight="1" x14ac:dyDescent="0.35">
      <c r="A1035">
        <v>1028</v>
      </c>
      <c r="B1035" s="76">
        <v>44235</v>
      </c>
      <c r="C1035" s="1" t="s">
        <v>3352</v>
      </c>
      <c r="D1035" s="76">
        <v>44235</v>
      </c>
      <c r="E1035" s="1" t="s">
        <v>3353</v>
      </c>
      <c r="F1035" s="1" t="s">
        <v>3354</v>
      </c>
      <c r="G1035" s="1" t="s">
        <v>123</v>
      </c>
      <c r="H1035" s="1" t="s">
        <v>124</v>
      </c>
      <c r="I1035" s="1" t="s">
        <v>125</v>
      </c>
      <c r="J1035" s="1" t="s">
        <v>487</v>
      </c>
      <c r="K1035" s="1" t="s">
        <v>487</v>
      </c>
      <c r="L1035">
        <f>ROUNDUP(IF(B1035&gt;$D$4,0,($D$4-B1035+1)/365),0)</f>
        <v>0</v>
      </c>
      <c r="M1035">
        <f>ROUNDUP(IF(B1035&gt;$D$5,0,($D$5-B1035+1)/365),0)</f>
        <v>0</v>
      </c>
      <c r="N1035" s="28">
        <f>IF(OR(L1035=1,M1035=1),IF(B1035+364&lt;=$D$5,(B1035+364-$D$4+1)/365,IF(B1035&gt;$D$4,($D$5-B1035+1)/365,$D$6/365)),0)</f>
        <v>0</v>
      </c>
      <c r="O1035" s="28">
        <f>'Data &amp; Parameter'!$E$16*'Data &amp; Parameter'!$E$17*('Data &amp; Parameter'!$E$18+'Data &amp; Parameter'!$E$19)*'Data &amp; Parameter'!$E$20*'Data &amp; Parameter'!$E$37*N1035</f>
        <v>0</v>
      </c>
      <c r="P1035">
        <f>ROUNDUP(IF(D1035&gt;$D$4,0,($D$4-D1035+1)/365),0)</f>
        <v>0</v>
      </c>
      <c r="Q1035">
        <f>ROUNDUP(IF(D1035&gt;$D$5,0,($D$5-D1035+1)/365),0)</f>
        <v>0</v>
      </c>
      <c r="R1035" s="28">
        <f>IF(OR(P1035=1,Q1035=1),IF(D1035+364&lt;=$D$5,(D1035+364-$D$4+1)/365,IF(D1035&gt;$D$4,($D$5-D1035+1)/365,$D$6/365)),0)</f>
        <v>0</v>
      </c>
      <c r="S1035" s="28">
        <f>'Data &amp; Parameter'!$E$16*'Data &amp; Parameter'!$E$17*('Data &amp; Parameter'!$E$18+'Data &amp; Parameter'!$E$19)*'Data &amp; Parameter'!$E$20*'Data &amp; Parameter'!$E$37*R1035</f>
        <v>0</v>
      </c>
      <c r="T1035" s="28">
        <f t="shared" si="16"/>
        <v>0</v>
      </c>
    </row>
    <row r="1036" spans="1:20" ht="15.75" customHeight="1" x14ac:dyDescent="0.35">
      <c r="A1036">
        <v>1029</v>
      </c>
      <c r="B1036" s="76">
        <v>44235</v>
      </c>
      <c r="C1036" s="1" t="s">
        <v>3355</v>
      </c>
      <c r="D1036" s="76">
        <v>44235</v>
      </c>
      <c r="E1036" s="1" t="s">
        <v>3356</v>
      </c>
      <c r="F1036" s="1" t="s">
        <v>3357</v>
      </c>
      <c r="G1036" s="1" t="s">
        <v>123</v>
      </c>
      <c r="H1036" s="1" t="s">
        <v>124</v>
      </c>
      <c r="I1036" s="1" t="s">
        <v>125</v>
      </c>
      <c r="J1036" s="1" t="s">
        <v>487</v>
      </c>
      <c r="K1036" s="1" t="s">
        <v>487</v>
      </c>
      <c r="L1036">
        <f>ROUNDUP(IF(B1036&gt;$D$4,0,($D$4-B1036+1)/365),0)</f>
        <v>0</v>
      </c>
      <c r="M1036">
        <f>ROUNDUP(IF(B1036&gt;$D$5,0,($D$5-B1036+1)/365),0)</f>
        <v>0</v>
      </c>
      <c r="N1036" s="28">
        <f>IF(OR(L1036=1,M1036=1),IF(B1036+364&lt;=$D$5,(B1036+364-$D$4+1)/365,IF(B1036&gt;$D$4,($D$5-B1036+1)/365,$D$6/365)),0)</f>
        <v>0</v>
      </c>
      <c r="O1036" s="28">
        <f>'Data &amp; Parameter'!$E$16*'Data &amp; Parameter'!$E$17*('Data &amp; Parameter'!$E$18+'Data &amp; Parameter'!$E$19)*'Data &amp; Parameter'!$E$20*'Data &amp; Parameter'!$E$37*N1036</f>
        <v>0</v>
      </c>
      <c r="P1036">
        <f>ROUNDUP(IF(D1036&gt;$D$4,0,($D$4-D1036+1)/365),0)</f>
        <v>0</v>
      </c>
      <c r="Q1036">
        <f>ROUNDUP(IF(D1036&gt;$D$5,0,($D$5-D1036+1)/365),0)</f>
        <v>0</v>
      </c>
      <c r="R1036" s="28">
        <f>IF(OR(P1036=1,Q1036=1),IF(D1036+364&lt;=$D$5,(D1036+364-$D$4+1)/365,IF(D1036&gt;$D$4,($D$5-D1036+1)/365,$D$6/365)),0)</f>
        <v>0</v>
      </c>
      <c r="S1036" s="28">
        <f>'Data &amp; Parameter'!$E$16*'Data &amp; Parameter'!$E$17*('Data &amp; Parameter'!$E$18+'Data &amp; Parameter'!$E$19)*'Data &amp; Parameter'!$E$20*'Data &amp; Parameter'!$E$37*R1036</f>
        <v>0</v>
      </c>
      <c r="T1036" s="28">
        <f t="shared" si="16"/>
        <v>0</v>
      </c>
    </row>
    <row r="1037" spans="1:20" ht="15.75" customHeight="1" x14ac:dyDescent="0.35">
      <c r="A1037">
        <v>1030</v>
      </c>
      <c r="B1037" s="76">
        <v>44235</v>
      </c>
      <c r="C1037" s="1" t="s">
        <v>3358</v>
      </c>
      <c r="D1037" s="76">
        <v>44235</v>
      </c>
      <c r="E1037" s="1" t="s">
        <v>3359</v>
      </c>
      <c r="F1037" s="1" t="s">
        <v>3360</v>
      </c>
      <c r="G1037" s="1" t="s">
        <v>123</v>
      </c>
      <c r="H1037" s="1" t="s">
        <v>124</v>
      </c>
      <c r="I1037" s="1" t="s">
        <v>125</v>
      </c>
      <c r="J1037" s="1" t="s">
        <v>487</v>
      </c>
      <c r="K1037" s="1" t="s">
        <v>487</v>
      </c>
      <c r="L1037">
        <f>ROUNDUP(IF(B1037&gt;$D$4,0,($D$4-B1037+1)/365),0)</f>
        <v>0</v>
      </c>
      <c r="M1037">
        <f>ROUNDUP(IF(B1037&gt;$D$5,0,($D$5-B1037+1)/365),0)</f>
        <v>0</v>
      </c>
      <c r="N1037" s="28">
        <f>IF(OR(L1037=1,M1037=1),IF(B1037+364&lt;=$D$5,(B1037+364-$D$4+1)/365,IF(B1037&gt;$D$4,($D$5-B1037+1)/365,$D$6/365)),0)</f>
        <v>0</v>
      </c>
      <c r="O1037" s="28">
        <f>'Data &amp; Parameter'!$E$16*'Data &amp; Parameter'!$E$17*('Data &amp; Parameter'!$E$18+'Data &amp; Parameter'!$E$19)*'Data &amp; Parameter'!$E$20*'Data &amp; Parameter'!$E$37*N1037</f>
        <v>0</v>
      </c>
      <c r="P1037">
        <f>ROUNDUP(IF(D1037&gt;$D$4,0,($D$4-D1037+1)/365),0)</f>
        <v>0</v>
      </c>
      <c r="Q1037">
        <f>ROUNDUP(IF(D1037&gt;$D$5,0,($D$5-D1037+1)/365),0)</f>
        <v>0</v>
      </c>
      <c r="R1037" s="28">
        <f>IF(OR(P1037=1,Q1037=1),IF(D1037+364&lt;=$D$5,(D1037+364-$D$4+1)/365,IF(D1037&gt;$D$4,($D$5-D1037+1)/365,$D$6/365)),0)</f>
        <v>0</v>
      </c>
      <c r="S1037" s="28">
        <f>'Data &amp; Parameter'!$E$16*'Data &amp; Parameter'!$E$17*('Data &amp; Parameter'!$E$18+'Data &amp; Parameter'!$E$19)*'Data &amp; Parameter'!$E$20*'Data &amp; Parameter'!$E$37*R1037</f>
        <v>0</v>
      </c>
      <c r="T1037" s="28">
        <f t="shared" si="16"/>
        <v>0</v>
      </c>
    </row>
    <row r="1038" spans="1:20" ht="15.75" customHeight="1" x14ac:dyDescent="0.35">
      <c r="A1038">
        <v>1031</v>
      </c>
      <c r="B1038" s="76">
        <v>44235</v>
      </c>
      <c r="C1038" s="1" t="s">
        <v>3361</v>
      </c>
      <c r="D1038" s="76">
        <v>44235</v>
      </c>
      <c r="E1038" s="1" t="s">
        <v>3362</v>
      </c>
      <c r="F1038" s="1" t="s">
        <v>3363</v>
      </c>
      <c r="G1038" s="1" t="s">
        <v>123</v>
      </c>
      <c r="H1038" s="1" t="s">
        <v>124</v>
      </c>
      <c r="I1038" s="1" t="s">
        <v>125</v>
      </c>
      <c r="J1038" s="1" t="s">
        <v>487</v>
      </c>
      <c r="K1038" s="1" t="s">
        <v>487</v>
      </c>
      <c r="L1038">
        <f>ROUNDUP(IF(B1038&gt;$D$4,0,($D$4-B1038+1)/365),0)</f>
        <v>0</v>
      </c>
      <c r="M1038">
        <f>ROUNDUP(IF(B1038&gt;$D$5,0,($D$5-B1038+1)/365),0)</f>
        <v>0</v>
      </c>
      <c r="N1038" s="28">
        <f>IF(OR(L1038=1,M1038=1),IF(B1038+364&lt;=$D$5,(B1038+364-$D$4+1)/365,IF(B1038&gt;$D$4,($D$5-B1038+1)/365,$D$6/365)),0)</f>
        <v>0</v>
      </c>
      <c r="O1038" s="28">
        <f>'Data &amp; Parameter'!$E$16*'Data &amp; Parameter'!$E$17*('Data &amp; Parameter'!$E$18+'Data &amp; Parameter'!$E$19)*'Data &amp; Parameter'!$E$20*'Data &amp; Parameter'!$E$37*N1038</f>
        <v>0</v>
      </c>
      <c r="P1038">
        <f>ROUNDUP(IF(D1038&gt;$D$4,0,($D$4-D1038+1)/365),0)</f>
        <v>0</v>
      </c>
      <c r="Q1038">
        <f>ROUNDUP(IF(D1038&gt;$D$5,0,($D$5-D1038+1)/365),0)</f>
        <v>0</v>
      </c>
      <c r="R1038" s="28">
        <f>IF(OR(P1038=1,Q1038=1),IF(D1038+364&lt;=$D$5,(D1038+364-$D$4+1)/365,IF(D1038&gt;$D$4,($D$5-D1038+1)/365,$D$6/365)),0)</f>
        <v>0</v>
      </c>
      <c r="S1038" s="28">
        <f>'Data &amp; Parameter'!$E$16*'Data &amp; Parameter'!$E$17*('Data &amp; Parameter'!$E$18+'Data &amp; Parameter'!$E$19)*'Data &amp; Parameter'!$E$20*'Data &amp; Parameter'!$E$37*R1038</f>
        <v>0</v>
      </c>
      <c r="T1038" s="28">
        <f t="shared" si="16"/>
        <v>0</v>
      </c>
    </row>
    <row r="1039" spans="1:20" ht="15.75" customHeight="1" x14ac:dyDescent="0.35">
      <c r="A1039">
        <v>1032</v>
      </c>
      <c r="B1039" s="76">
        <v>44235</v>
      </c>
      <c r="C1039" s="1" t="s">
        <v>3364</v>
      </c>
      <c r="D1039" s="76">
        <v>44235</v>
      </c>
      <c r="E1039" s="1" t="s">
        <v>3365</v>
      </c>
      <c r="F1039" s="1" t="s">
        <v>3366</v>
      </c>
      <c r="G1039" s="1" t="s">
        <v>123</v>
      </c>
      <c r="H1039" s="1" t="s">
        <v>124</v>
      </c>
      <c r="I1039" s="1" t="s">
        <v>125</v>
      </c>
      <c r="J1039" s="1" t="s">
        <v>487</v>
      </c>
      <c r="K1039" s="1" t="s">
        <v>487</v>
      </c>
      <c r="L1039">
        <f>ROUNDUP(IF(B1039&gt;$D$4,0,($D$4-B1039+1)/365),0)</f>
        <v>0</v>
      </c>
      <c r="M1039">
        <f>ROUNDUP(IF(B1039&gt;$D$5,0,($D$5-B1039+1)/365),0)</f>
        <v>0</v>
      </c>
      <c r="N1039" s="28">
        <f>IF(OR(L1039=1,M1039=1),IF(B1039+364&lt;=$D$5,(B1039+364-$D$4+1)/365,IF(B1039&gt;$D$4,($D$5-B1039+1)/365,$D$6/365)),0)</f>
        <v>0</v>
      </c>
      <c r="O1039" s="28">
        <f>'Data &amp; Parameter'!$E$16*'Data &amp; Parameter'!$E$17*('Data &amp; Parameter'!$E$18+'Data &amp; Parameter'!$E$19)*'Data &amp; Parameter'!$E$20*'Data &amp; Parameter'!$E$37*N1039</f>
        <v>0</v>
      </c>
      <c r="P1039">
        <f>ROUNDUP(IF(D1039&gt;$D$4,0,($D$4-D1039+1)/365),0)</f>
        <v>0</v>
      </c>
      <c r="Q1039">
        <f>ROUNDUP(IF(D1039&gt;$D$5,0,($D$5-D1039+1)/365),0)</f>
        <v>0</v>
      </c>
      <c r="R1039" s="28">
        <f>IF(OR(P1039=1,Q1039=1),IF(D1039+364&lt;=$D$5,(D1039+364-$D$4+1)/365,IF(D1039&gt;$D$4,($D$5-D1039+1)/365,$D$6/365)),0)</f>
        <v>0</v>
      </c>
      <c r="S1039" s="28">
        <f>'Data &amp; Parameter'!$E$16*'Data &amp; Parameter'!$E$17*('Data &amp; Parameter'!$E$18+'Data &amp; Parameter'!$E$19)*'Data &amp; Parameter'!$E$20*'Data &amp; Parameter'!$E$37*R1039</f>
        <v>0</v>
      </c>
      <c r="T1039" s="28">
        <f t="shared" si="16"/>
        <v>0</v>
      </c>
    </row>
    <row r="1040" spans="1:20" ht="15.75" customHeight="1" x14ac:dyDescent="0.35">
      <c r="A1040">
        <v>1033</v>
      </c>
      <c r="B1040" s="76">
        <v>44235</v>
      </c>
      <c r="C1040" s="1" t="s">
        <v>3367</v>
      </c>
      <c r="D1040" s="76">
        <v>44235</v>
      </c>
      <c r="E1040" s="1" t="s">
        <v>3368</v>
      </c>
      <c r="F1040" s="1" t="s">
        <v>3369</v>
      </c>
      <c r="G1040" s="1" t="s">
        <v>123</v>
      </c>
      <c r="H1040" s="1" t="s">
        <v>124</v>
      </c>
      <c r="I1040" s="1" t="s">
        <v>125</v>
      </c>
      <c r="J1040" s="1" t="s">
        <v>487</v>
      </c>
      <c r="K1040" s="1" t="s">
        <v>487</v>
      </c>
      <c r="L1040">
        <f>ROUNDUP(IF(B1040&gt;$D$4,0,($D$4-B1040+1)/365),0)</f>
        <v>0</v>
      </c>
      <c r="M1040">
        <f>ROUNDUP(IF(B1040&gt;$D$5,0,($D$5-B1040+1)/365),0)</f>
        <v>0</v>
      </c>
      <c r="N1040" s="28">
        <f>IF(OR(L1040=1,M1040=1),IF(B1040+364&lt;=$D$5,(B1040+364-$D$4+1)/365,IF(B1040&gt;$D$4,($D$5-B1040+1)/365,$D$6/365)),0)</f>
        <v>0</v>
      </c>
      <c r="O1040" s="28">
        <f>'Data &amp; Parameter'!$E$16*'Data &amp; Parameter'!$E$17*('Data &amp; Parameter'!$E$18+'Data &amp; Parameter'!$E$19)*'Data &amp; Parameter'!$E$20*'Data &amp; Parameter'!$E$37*N1040</f>
        <v>0</v>
      </c>
      <c r="P1040">
        <f>ROUNDUP(IF(D1040&gt;$D$4,0,($D$4-D1040+1)/365),0)</f>
        <v>0</v>
      </c>
      <c r="Q1040">
        <f>ROUNDUP(IF(D1040&gt;$D$5,0,($D$5-D1040+1)/365),0)</f>
        <v>0</v>
      </c>
      <c r="R1040" s="28">
        <f>IF(OR(P1040=1,Q1040=1),IF(D1040+364&lt;=$D$5,(D1040+364-$D$4+1)/365,IF(D1040&gt;$D$4,($D$5-D1040+1)/365,$D$6/365)),0)</f>
        <v>0</v>
      </c>
      <c r="S1040" s="28">
        <f>'Data &amp; Parameter'!$E$16*'Data &amp; Parameter'!$E$17*('Data &amp; Parameter'!$E$18+'Data &amp; Parameter'!$E$19)*'Data &amp; Parameter'!$E$20*'Data &amp; Parameter'!$E$37*R1040</f>
        <v>0</v>
      </c>
      <c r="T1040" s="28">
        <f t="shared" si="16"/>
        <v>0</v>
      </c>
    </row>
    <row r="1041" spans="1:20" ht="15.75" customHeight="1" x14ac:dyDescent="0.35">
      <c r="A1041">
        <v>1034</v>
      </c>
      <c r="B1041" s="76">
        <v>44235</v>
      </c>
      <c r="C1041" s="1" t="s">
        <v>3370</v>
      </c>
      <c r="D1041" s="76">
        <v>44235</v>
      </c>
      <c r="E1041" s="1" t="s">
        <v>3371</v>
      </c>
      <c r="F1041" s="1" t="s">
        <v>3372</v>
      </c>
      <c r="G1041" s="1" t="s">
        <v>123</v>
      </c>
      <c r="H1041" s="1" t="s">
        <v>124</v>
      </c>
      <c r="I1041" s="1" t="s">
        <v>125</v>
      </c>
      <c r="J1041" s="1" t="s">
        <v>487</v>
      </c>
      <c r="K1041" s="1" t="s">
        <v>487</v>
      </c>
      <c r="L1041">
        <f>ROUNDUP(IF(B1041&gt;$D$4,0,($D$4-B1041+1)/365),0)</f>
        <v>0</v>
      </c>
      <c r="M1041">
        <f>ROUNDUP(IF(B1041&gt;$D$5,0,($D$5-B1041+1)/365),0)</f>
        <v>0</v>
      </c>
      <c r="N1041" s="28">
        <f>IF(OR(L1041=1,M1041=1),IF(B1041+364&lt;=$D$5,(B1041+364-$D$4+1)/365,IF(B1041&gt;$D$4,($D$5-B1041+1)/365,$D$6/365)),0)</f>
        <v>0</v>
      </c>
      <c r="O1041" s="28">
        <f>'Data &amp; Parameter'!$E$16*'Data &amp; Parameter'!$E$17*('Data &amp; Parameter'!$E$18+'Data &amp; Parameter'!$E$19)*'Data &amp; Parameter'!$E$20*'Data &amp; Parameter'!$E$37*N1041</f>
        <v>0</v>
      </c>
      <c r="P1041">
        <f>ROUNDUP(IF(D1041&gt;$D$4,0,($D$4-D1041+1)/365),0)</f>
        <v>0</v>
      </c>
      <c r="Q1041">
        <f>ROUNDUP(IF(D1041&gt;$D$5,0,($D$5-D1041+1)/365),0)</f>
        <v>0</v>
      </c>
      <c r="R1041" s="28">
        <f>IF(OR(P1041=1,Q1041=1),IF(D1041+364&lt;=$D$5,(D1041+364-$D$4+1)/365,IF(D1041&gt;$D$4,($D$5-D1041+1)/365,$D$6/365)),0)</f>
        <v>0</v>
      </c>
      <c r="S1041" s="28">
        <f>'Data &amp; Parameter'!$E$16*'Data &amp; Parameter'!$E$17*('Data &amp; Parameter'!$E$18+'Data &amp; Parameter'!$E$19)*'Data &amp; Parameter'!$E$20*'Data &amp; Parameter'!$E$37*R1041</f>
        <v>0</v>
      </c>
      <c r="T1041" s="28">
        <f t="shared" si="16"/>
        <v>0</v>
      </c>
    </row>
    <row r="1042" spans="1:20" ht="15.75" customHeight="1" x14ac:dyDescent="0.35">
      <c r="A1042">
        <v>1035</v>
      </c>
      <c r="B1042" s="76">
        <v>44235</v>
      </c>
      <c r="C1042" s="1" t="s">
        <v>3373</v>
      </c>
      <c r="D1042" s="76">
        <v>44235</v>
      </c>
      <c r="E1042" s="1" t="s">
        <v>3374</v>
      </c>
      <c r="F1042" s="1" t="s">
        <v>3375</v>
      </c>
      <c r="G1042" s="1" t="s">
        <v>123</v>
      </c>
      <c r="H1042" s="1" t="s">
        <v>124</v>
      </c>
      <c r="I1042" s="1" t="s">
        <v>125</v>
      </c>
      <c r="J1042" s="1" t="s">
        <v>487</v>
      </c>
      <c r="K1042" s="1" t="s">
        <v>487</v>
      </c>
      <c r="L1042">
        <f>ROUNDUP(IF(B1042&gt;$D$4,0,($D$4-B1042+1)/365),0)</f>
        <v>0</v>
      </c>
      <c r="M1042">
        <f>ROUNDUP(IF(B1042&gt;$D$5,0,($D$5-B1042+1)/365),0)</f>
        <v>0</v>
      </c>
      <c r="N1042" s="28">
        <f>IF(OR(L1042=1,M1042=1),IF(B1042+364&lt;=$D$5,(B1042+364-$D$4+1)/365,IF(B1042&gt;$D$4,($D$5-B1042+1)/365,$D$6/365)),0)</f>
        <v>0</v>
      </c>
      <c r="O1042" s="28">
        <f>'Data &amp; Parameter'!$E$16*'Data &amp; Parameter'!$E$17*('Data &amp; Parameter'!$E$18+'Data &amp; Parameter'!$E$19)*'Data &amp; Parameter'!$E$20*'Data &amp; Parameter'!$E$37*N1042</f>
        <v>0</v>
      </c>
      <c r="P1042">
        <f>ROUNDUP(IF(D1042&gt;$D$4,0,($D$4-D1042+1)/365),0)</f>
        <v>0</v>
      </c>
      <c r="Q1042">
        <f>ROUNDUP(IF(D1042&gt;$D$5,0,($D$5-D1042+1)/365),0)</f>
        <v>0</v>
      </c>
      <c r="R1042" s="28">
        <f>IF(OR(P1042=1,Q1042=1),IF(D1042+364&lt;=$D$5,(D1042+364-$D$4+1)/365,IF(D1042&gt;$D$4,($D$5-D1042+1)/365,$D$6/365)),0)</f>
        <v>0</v>
      </c>
      <c r="S1042" s="28">
        <f>'Data &amp; Parameter'!$E$16*'Data &amp; Parameter'!$E$17*('Data &amp; Parameter'!$E$18+'Data &amp; Parameter'!$E$19)*'Data &amp; Parameter'!$E$20*'Data &amp; Parameter'!$E$37*R1042</f>
        <v>0</v>
      </c>
      <c r="T1042" s="28">
        <f t="shared" si="16"/>
        <v>0</v>
      </c>
    </row>
    <row r="1043" spans="1:20" ht="15.75" customHeight="1" x14ac:dyDescent="0.35">
      <c r="A1043">
        <v>1036</v>
      </c>
      <c r="B1043" s="76">
        <v>44235</v>
      </c>
      <c r="C1043" s="1" t="s">
        <v>3376</v>
      </c>
      <c r="D1043" s="76">
        <v>44235</v>
      </c>
      <c r="E1043" s="1" t="s">
        <v>3377</v>
      </c>
      <c r="F1043" s="1" t="s">
        <v>3378</v>
      </c>
      <c r="G1043" s="1" t="s">
        <v>123</v>
      </c>
      <c r="H1043" s="1" t="s">
        <v>124</v>
      </c>
      <c r="I1043" s="1" t="s">
        <v>125</v>
      </c>
      <c r="J1043" s="1" t="s">
        <v>487</v>
      </c>
      <c r="K1043" s="1" t="s">
        <v>487</v>
      </c>
      <c r="L1043">
        <f>ROUNDUP(IF(B1043&gt;$D$4,0,($D$4-B1043+1)/365),0)</f>
        <v>0</v>
      </c>
      <c r="M1043">
        <f>ROUNDUP(IF(B1043&gt;$D$5,0,($D$5-B1043+1)/365),0)</f>
        <v>0</v>
      </c>
      <c r="N1043" s="28">
        <f>IF(OR(L1043=1,M1043=1),IF(B1043+364&lt;=$D$5,(B1043+364-$D$4+1)/365,IF(B1043&gt;$D$4,($D$5-B1043+1)/365,$D$6/365)),0)</f>
        <v>0</v>
      </c>
      <c r="O1043" s="28">
        <f>'Data &amp; Parameter'!$E$16*'Data &amp; Parameter'!$E$17*('Data &amp; Parameter'!$E$18+'Data &amp; Parameter'!$E$19)*'Data &amp; Parameter'!$E$20*'Data &amp; Parameter'!$E$37*N1043</f>
        <v>0</v>
      </c>
      <c r="P1043">
        <f>ROUNDUP(IF(D1043&gt;$D$4,0,($D$4-D1043+1)/365),0)</f>
        <v>0</v>
      </c>
      <c r="Q1043">
        <f>ROUNDUP(IF(D1043&gt;$D$5,0,($D$5-D1043+1)/365),0)</f>
        <v>0</v>
      </c>
      <c r="R1043" s="28">
        <f>IF(OR(P1043=1,Q1043=1),IF(D1043+364&lt;=$D$5,(D1043+364-$D$4+1)/365,IF(D1043&gt;$D$4,($D$5-D1043+1)/365,$D$6/365)),0)</f>
        <v>0</v>
      </c>
      <c r="S1043" s="28">
        <f>'Data &amp; Parameter'!$E$16*'Data &amp; Parameter'!$E$17*('Data &amp; Parameter'!$E$18+'Data &amp; Parameter'!$E$19)*'Data &amp; Parameter'!$E$20*'Data &amp; Parameter'!$E$37*R1043</f>
        <v>0</v>
      </c>
      <c r="T1043" s="28">
        <f t="shared" si="16"/>
        <v>0</v>
      </c>
    </row>
    <row r="1044" spans="1:20" ht="15.75" customHeight="1" x14ac:dyDescent="0.35">
      <c r="A1044">
        <v>1037</v>
      </c>
      <c r="B1044" s="76">
        <v>44235</v>
      </c>
      <c r="C1044" s="1" t="s">
        <v>3379</v>
      </c>
      <c r="D1044" s="76">
        <v>44235</v>
      </c>
      <c r="E1044" s="1" t="s">
        <v>3380</v>
      </c>
      <c r="F1044" s="1" t="s">
        <v>3381</v>
      </c>
      <c r="G1044" s="1" t="s">
        <v>123</v>
      </c>
      <c r="H1044" s="1" t="s">
        <v>124</v>
      </c>
      <c r="I1044" s="1" t="s">
        <v>125</v>
      </c>
      <c r="J1044" s="1" t="s">
        <v>487</v>
      </c>
      <c r="K1044" s="1" t="s">
        <v>487</v>
      </c>
      <c r="L1044">
        <f>ROUNDUP(IF(B1044&gt;$D$4,0,($D$4-B1044+1)/365),0)</f>
        <v>0</v>
      </c>
      <c r="M1044">
        <f>ROUNDUP(IF(B1044&gt;$D$5,0,($D$5-B1044+1)/365),0)</f>
        <v>0</v>
      </c>
      <c r="N1044" s="28">
        <f>IF(OR(L1044=1,M1044=1),IF(B1044+364&lt;=$D$5,(B1044+364-$D$4+1)/365,IF(B1044&gt;$D$4,($D$5-B1044+1)/365,$D$6/365)),0)</f>
        <v>0</v>
      </c>
      <c r="O1044" s="28">
        <f>'Data &amp; Parameter'!$E$16*'Data &amp; Parameter'!$E$17*('Data &amp; Parameter'!$E$18+'Data &amp; Parameter'!$E$19)*'Data &amp; Parameter'!$E$20*'Data &amp; Parameter'!$E$37*N1044</f>
        <v>0</v>
      </c>
      <c r="P1044">
        <f>ROUNDUP(IF(D1044&gt;$D$4,0,($D$4-D1044+1)/365),0)</f>
        <v>0</v>
      </c>
      <c r="Q1044">
        <f>ROUNDUP(IF(D1044&gt;$D$5,0,($D$5-D1044+1)/365),0)</f>
        <v>0</v>
      </c>
      <c r="R1044" s="28">
        <f>IF(OR(P1044=1,Q1044=1),IF(D1044+364&lt;=$D$5,(D1044+364-$D$4+1)/365,IF(D1044&gt;$D$4,($D$5-D1044+1)/365,$D$6/365)),0)</f>
        <v>0</v>
      </c>
      <c r="S1044" s="28">
        <f>'Data &amp; Parameter'!$E$16*'Data &amp; Parameter'!$E$17*('Data &amp; Parameter'!$E$18+'Data &amp; Parameter'!$E$19)*'Data &amp; Parameter'!$E$20*'Data &amp; Parameter'!$E$37*R1044</f>
        <v>0</v>
      </c>
      <c r="T1044" s="28">
        <f t="shared" si="16"/>
        <v>0</v>
      </c>
    </row>
    <row r="1045" spans="1:20" ht="15.75" customHeight="1" x14ac:dyDescent="0.35">
      <c r="A1045">
        <v>1038</v>
      </c>
      <c r="B1045" s="76">
        <v>44235</v>
      </c>
      <c r="C1045" s="1" t="s">
        <v>3382</v>
      </c>
      <c r="D1045" s="76">
        <v>44235</v>
      </c>
      <c r="E1045" s="1" t="s">
        <v>3383</v>
      </c>
      <c r="F1045" s="1" t="s">
        <v>3384</v>
      </c>
      <c r="G1045" s="1" t="s">
        <v>123</v>
      </c>
      <c r="H1045" s="1" t="s">
        <v>124</v>
      </c>
      <c r="I1045" s="1" t="s">
        <v>125</v>
      </c>
      <c r="J1045" s="1" t="s">
        <v>487</v>
      </c>
      <c r="K1045" s="1" t="s">
        <v>487</v>
      </c>
      <c r="L1045">
        <f>ROUNDUP(IF(B1045&gt;$D$4,0,($D$4-B1045+1)/365),0)</f>
        <v>0</v>
      </c>
      <c r="M1045">
        <f>ROUNDUP(IF(B1045&gt;$D$5,0,($D$5-B1045+1)/365),0)</f>
        <v>0</v>
      </c>
      <c r="N1045" s="28">
        <f>IF(OR(L1045=1,M1045=1),IF(B1045+364&lt;=$D$5,(B1045+364-$D$4+1)/365,IF(B1045&gt;$D$4,($D$5-B1045+1)/365,$D$6/365)),0)</f>
        <v>0</v>
      </c>
      <c r="O1045" s="28">
        <f>'Data &amp; Parameter'!$E$16*'Data &amp; Parameter'!$E$17*('Data &amp; Parameter'!$E$18+'Data &amp; Parameter'!$E$19)*'Data &amp; Parameter'!$E$20*'Data &amp; Parameter'!$E$37*N1045</f>
        <v>0</v>
      </c>
      <c r="P1045">
        <f>ROUNDUP(IF(D1045&gt;$D$4,0,($D$4-D1045+1)/365),0)</f>
        <v>0</v>
      </c>
      <c r="Q1045">
        <f>ROUNDUP(IF(D1045&gt;$D$5,0,($D$5-D1045+1)/365),0)</f>
        <v>0</v>
      </c>
      <c r="R1045" s="28">
        <f>IF(OR(P1045=1,Q1045=1),IF(D1045+364&lt;=$D$5,(D1045+364-$D$4+1)/365,IF(D1045&gt;$D$4,($D$5-D1045+1)/365,$D$6/365)),0)</f>
        <v>0</v>
      </c>
      <c r="S1045" s="28">
        <f>'Data &amp; Parameter'!$E$16*'Data &amp; Parameter'!$E$17*('Data &amp; Parameter'!$E$18+'Data &amp; Parameter'!$E$19)*'Data &amp; Parameter'!$E$20*'Data &amp; Parameter'!$E$37*R1045</f>
        <v>0</v>
      </c>
      <c r="T1045" s="28">
        <f t="shared" si="16"/>
        <v>0</v>
      </c>
    </row>
    <row r="1046" spans="1:20" ht="15.75" customHeight="1" x14ac:dyDescent="0.35">
      <c r="A1046">
        <v>1039</v>
      </c>
      <c r="B1046" s="76">
        <v>44235</v>
      </c>
      <c r="C1046" s="1" t="s">
        <v>3385</v>
      </c>
      <c r="D1046" s="76">
        <v>44235</v>
      </c>
      <c r="E1046" s="1" t="s">
        <v>3386</v>
      </c>
      <c r="F1046" s="1" t="s">
        <v>3387</v>
      </c>
      <c r="G1046" s="1" t="s">
        <v>123</v>
      </c>
      <c r="H1046" s="1" t="s">
        <v>124</v>
      </c>
      <c r="I1046" s="1" t="s">
        <v>125</v>
      </c>
      <c r="J1046" s="1" t="s">
        <v>487</v>
      </c>
      <c r="K1046" s="1" t="s">
        <v>487</v>
      </c>
      <c r="L1046">
        <f>ROUNDUP(IF(B1046&gt;$D$4,0,($D$4-B1046+1)/365),0)</f>
        <v>0</v>
      </c>
      <c r="M1046">
        <f>ROUNDUP(IF(B1046&gt;$D$5,0,($D$5-B1046+1)/365),0)</f>
        <v>0</v>
      </c>
      <c r="N1046" s="28">
        <f>IF(OR(L1046=1,M1046=1),IF(B1046+364&lt;=$D$5,(B1046+364-$D$4+1)/365,IF(B1046&gt;$D$4,($D$5-B1046+1)/365,$D$6/365)),0)</f>
        <v>0</v>
      </c>
      <c r="O1046" s="28">
        <f>'Data &amp; Parameter'!$E$16*'Data &amp; Parameter'!$E$17*('Data &amp; Parameter'!$E$18+'Data &amp; Parameter'!$E$19)*'Data &amp; Parameter'!$E$20*'Data &amp; Parameter'!$E$37*N1046</f>
        <v>0</v>
      </c>
      <c r="P1046">
        <f>ROUNDUP(IF(D1046&gt;$D$4,0,($D$4-D1046+1)/365),0)</f>
        <v>0</v>
      </c>
      <c r="Q1046">
        <f>ROUNDUP(IF(D1046&gt;$D$5,0,($D$5-D1046+1)/365),0)</f>
        <v>0</v>
      </c>
      <c r="R1046" s="28">
        <f>IF(OR(P1046=1,Q1046=1),IF(D1046+364&lt;=$D$5,(D1046+364-$D$4+1)/365,IF(D1046&gt;$D$4,($D$5-D1046+1)/365,$D$6/365)),0)</f>
        <v>0</v>
      </c>
      <c r="S1046" s="28">
        <f>'Data &amp; Parameter'!$E$16*'Data &amp; Parameter'!$E$17*('Data &amp; Parameter'!$E$18+'Data &amp; Parameter'!$E$19)*'Data &amp; Parameter'!$E$20*'Data &amp; Parameter'!$E$37*R1046</f>
        <v>0</v>
      </c>
      <c r="T1046" s="28">
        <f t="shared" si="16"/>
        <v>0</v>
      </c>
    </row>
    <row r="1047" spans="1:20" ht="15.75" customHeight="1" x14ac:dyDescent="0.35">
      <c r="A1047">
        <v>1040</v>
      </c>
      <c r="B1047" s="76">
        <v>44235</v>
      </c>
      <c r="C1047" s="1" t="s">
        <v>3388</v>
      </c>
      <c r="D1047" s="76">
        <v>44235</v>
      </c>
      <c r="E1047" s="1" t="s">
        <v>3389</v>
      </c>
      <c r="F1047" s="1" t="s">
        <v>3390</v>
      </c>
      <c r="G1047" s="1" t="s">
        <v>123</v>
      </c>
      <c r="H1047" s="1" t="s">
        <v>124</v>
      </c>
      <c r="I1047" s="1" t="s">
        <v>125</v>
      </c>
      <c r="J1047" s="1" t="s">
        <v>487</v>
      </c>
      <c r="K1047" s="1" t="s">
        <v>487</v>
      </c>
      <c r="L1047">
        <f>ROUNDUP(IF(B1047&gt;$D$4,0,($D$4-B1047+1)/365),0)</f>
        <v>0</v>
      </c>
      <c r="M1047">
        <f>ROUNDUP(IF(B1047&gt;$D$5,0,($D$5-B1047+1)/365),0)</f>
        <v>0</v>
      </c>
      <c r="N1047" s="28">
        <f>IF(OR(L1047=1,M1047=1),IF(B1047+364&lt;=$D$5,(B1047+364-$D$4+1)/365,IF(B1047&gt;$D$4,($D$5-B1047+1)/365,$D$6/365)),0)</f>
        <v>0</v>
      </c>
      <c r="O1047" s="28">
        <f>'Data &amp; Parameter'!$E$16*'Data &amp; Parameter'!$E$17*('Data &amp; Parameter'!$E$18+'Data &amp; Parameter'!$E$19)*'Data &amp; Parameter'!$E$20*'Data &amp; Parameter'!$E$37*N1047</f>
        <v>0</v>
      </c>
      <c r="P1047">
        <f>ROUNDUP(IF(D1047&gt;$D$4,0,($D$4-D1047+1)/365),0)</f>
        <v>0</v>
      </c>
      <c r="Q1047">
        <f>ROUNDUP(IF(D1047&gt;$D$5,0,($D$5-D1047+1)/365),0)</f>
        <v>0</v>
      </c>
      <c r="R1047" s="28">
        <f>IF(OR(P1047=1,Q1047=1),IF(D1047+364&lt;=$D$5,(D1047+364-$D$4+1)/365,IF(D1047&gt;$D$4,($D$5-D1047+1)/365,$D$6/365)),0)</f>
        <v>0</v>
      </c>
      <c r="S1047" s="28">
        <f>'Data &amp; Parameter'!$E$16*'Data &amp; Parameter'!$E$17*('Data &amp; Parameter'!$E$18+'Data &amp; Parameter'!$E$19)*'Data &amp; Parameter'!$E$20*'Data &amp; Parameter'!$E$37*R1047</f>
        <v>0</v>
      </c>
      <c r="T1047" s="28">
        <f t="shared" si="16"/>
        <v>0</v>
      </c>
    </row>
    <row r="1048" spans="1:20" ht="15.75" customHeight="1" x14ac:dyDescent="0.35">
      <c r="A1048">
        <v>1041</v>
      </c>
      <c r="B1048" s="76">
        <v>44235</v>
      </c>
      <c r="C1048" s="1" t="s">
        <v>3391</v>
      </c>
      <c r="D1048" s="76">
        <v>44235</v>
      </c>
      <c r="E1048" s="1" t="s">
        <v>3392</v>
      </c>
      <c r="F1048" s="1" t="s">
        <v>3393</v>
      </c>
      <c r="G1048" s="1" t="s">
        <v>123</v>
      </c>
      <c r="H1048" s="1" t="s">
        <v>124</v>
      </c>
      <c r="I1048" s="1" t="s">
        <v>125</v>
      </c>
      <c r="J1048" s="1" t="s">
        <v>487</v>
      </c>
      <c r="K1048" s="1" t="s">
        <v>487</v>
      </c>
      <c r="L1048">
        <f>ROUNDUP(IF(B1048&gt;$D$4,0,($D$4-B1048+1)/365),0)</f>
        <v>0</v>
      </c>
      <c r="M1048">
        <f>ROUNDUP(IF(B1048&gt;$D$5,0,($D$5-B1048+1)/365),0)</f>
        <v>0</v>
      </c>
      <c r="N1048" s="28">
        <f>IF(OR(L1048=1,M1048=1),IF(B1048+364&lt;=$D$5,(B1048+364-$D$4+1)/365,IF(B1048&gt;$D$4,($D$5-B1048+1)/365,$D$6/365)),0)</f>
        <v>0</v>
      </c>
      <c r="O1048" s="28">
        <f>'Data &amp; Parameter'!$E$16*'Data &amp; Parameter'!$E$17*('Data &amp; Parameter'!$E$18+'Data &amp; Parameter'!$E$19)*'Data &amp; Parameter'!$E$20*'Data &amp; Parameter'!$E$37*N1048</f>
        <v>0</v>
      </c>
      <c r="P1048">
        <f>ROUNDUP(IF(D1048&gt;$D$4,0,($D$4-D1048+1)/365),0)</f>
        <v>0</v>
      </c>
      <c r="Q1048">
        <f>ROUNDUP(IF(D1048&gt;$D$5,0,($D$5-D1048+1)/365),0)</f>
        <v>0</v>
      </c>
      <c r="R1048" s="28">
        <f>IF(OR(P1048=1,Q1048=1),IF(D1048+364&lt;=$D$5,(D1048+364-$D$4+1)/365,IF(D1048&gt;$D$4,($D$5-D1048+1)/365,$D$6/365)),0)</f>
        <v>0</v>
      </c>
      <c r="S1048" s="28">
        <f>'Data &amp; Parameter'!$E$16*'Data &amp; Parameter'!$E$17*('Data &amp; Parameter'!$E$18+'Data &amp; Parameter'!$E$19)*'Data &amp; Parameter'!$E$20*'Data &amp; Parameter'!$E$37*R1048</f>
        <v>0</v>
      </c>
      <c r="T1048" s="28">
        <f t="shared" si="16"/>
        <v>0</v>
      </c>
    </row>
    <row r="1049" spans="1:20" ht="15.75" customHeight="1" x14ac:dyDescent="0.35">
      <c r="A1049">
        <v>1042</v>
      </c>
      <c r="B1049" s="76">
        <v>44235</v>
      </c>
      <c r="C1049" s="1" t="s">
        <v>3394</v>
      </c>
      <c r="D1049" s="76">
        <v>44235</v>
      </c>
      <c r="E1049" s="1" t="s">
        <v>3395</v>
      </c>
      <c r="F1049" s="1" t="s">
        <v>3396</v>
      </c>
      <c r="G1049" s="1" t="s">
        <v>123</v>
      </c>
      <c r="H1049" s="1" t="s">
        <v>124</v>
      </c>
      <c r="I1049" s="1" t="s">
        <v>125</v>
      </c>
      <c r="J1049" s="1" t="s">
        <v>1467</v>
      </c>
      <c r="K1049" s="1" t="s">
        <v>1467</v>
      </c>
      <c r="L1049">
        <f>ROUNDUP(IF(B1049&gt;$D$4,0,($D$4-B1049+1)/365),0)</f>
        <v>0</v>
      </c>
      <c r="M1049">
        <f>ROUNDUP(IF(B1049&gt;$D$5,0,($D$5-B1049+1)/365),0)</f>
        <v>0</v>
      </c>
      <c r="N1049" s="28">
        <f>IF(OR(L1049=1,M1049=1),IF(B1049+364&lt;=$D$5,(B1049+364-$D$4+1)/365,IF(B1049&gt;$D$4,($D$5-B1049+1)/365,$D$6/365)),0)</f>
        <v>0</v>
      </c>
      <c r="O1049" s="28">
        <f>'Data &amp; Parameter'!$E$16*'Data &amp; Parameter'!$E$17*('Data &amp; Parameter'!$E$18+'Data &amp; Parameter'!$E$19)*'Data &amp; Parameter'!$E$20*'Data &amp; Parameter'!$E$37*N1049</f>
        <v>0</v>
      </c>
      <c r="P1049">
        <f>ROUNDUP(IF(D1049&gt;$D$4,0,($D$4-D1049+1)/365),0)</f>
        <v>0</v>
      </c>
      <c r="Q1049">
        <f>ROUNDUP(IF(D1049&gt;$D$5,0,($D$5-D1049+1)/365),0)</f>
        <v>0</v>
      </c>
      <c r="R1049" s="28">
        <f>IF(OR(P1049=1,Q1049=1),IF(D1049+364&lt;=$D$5,(D1049+364-$D$4+1)/365,IF(D1049&gt;$D$4,($D$5-D1049+1)/365,$D$6/365)),0)</f>
        <v>0</v>
      </c>
      <c r="S1049" s="28">
        <f>'Data &amp; Parameter'!$E$16*'Data &amp; Parameter'!$E$17*('Data &amp; Parameter'!$E$18+'Data &amp; Parameter'!$E$19)*'Data &amp; Parameter'!$E$20*'Data &amp; Parameter'!$E$37*R1049</f>
        <v>0</v>
      </c>
      <c r="T1049" s="28">
        <f t="shared" si="16"/>
        <v>0</v>
      </c>
    </row>
    <row r="1050" spans="1:20" ht="15.75" customHeight="1" x14ac:dyDescent="0.35">
      <c r="A1050">
        <v>1043</v>
      </c>
      <c r="B1050" s="76">
        <v>44235</v>
      </c>
      <c r="C1050" s="1" t="s">
        <v>3397</v>
      </c>
      <c r="D1050" s="76">
        <v>44235</v>
      </c>
      <c r="E1050" s="1" t="s">
        <v>3398</v>
      </c>
      <c r="F1050" s="1" t="s">
        <v>3399</v>
      </c>
      <c r="G1050" s="1" t="s">
        <v>123</v>
      </c>
      <c r="H1050" s="1" t="s">
        <v>124</v>
      </c>
      <c r="I1050" s="1" t="s">
        <v>125</v>
      </c>
      <c r="J1050" s="1" t="s">
        <v>487</v>
      </c>
      <c r="K1050" s="1" t="s">
        <v>487</v>
      </c>
      <c r="L1050">
        <f>ROUNDUP(IF(B1050&gt;$D$4,0,($D$4-B1050+1)/365),0)</f>
        <v>0</v>
      </c>
      <c r="M1050">
        <f>ROUNDUP(IF(B1050&gt;$D$5,0,($D$5-B1050+1)/365),0)</f>
        <v>0</v>
      </c>
      <c r="N1050" s="28">
        <f>IF(OR(L1050=1,M1050=1),IF(B1050+364&lt;=$D$5,(B1050+364-$D$4+1)/365,IF(B1050&gt;$D$4,($D$5-B1050+1)/365,$D$6/365)),0)</f>
        <v>0</v>
      </c>
      <c r="O1050" s="28">
        <f>'Data &amp; Parameter'!$E$16*'Data &amp; Parameter'!$E$17*('Data &amp; Parameter'!$E$18+'Data &amp; Parameter'!$E$19)*'Data &amp; Parameter'!$E$20*'Data &amp; Parameter'!$E$37*N1050</f>
        <v>0</v>
      </c>
      <c r="P1050">
        <f>ROUNDUP(IF(D1050&gt;$D$4,0,($D$4-D1050+1)/365),0)</f>
        <v>0</v>
      </c>
      <c r="Q1050">
        <f>ROUNDUP(IF(D1050&gt;$D$5,0,($D$5-D1050+1)/365),0)</f>
        <v>0</v>
      </c>
      <c r="R1050" s="28">
        <f>IF(OR(P1050=1,Q1050=1),IF(D1050+364&lt;=$D$5,(D1050+364-$D$4+1)/365,IF(D1050&gt;$D$4,($D$5-D1050+1)/365,$D$6/365)),0)</f>
        <v>0</v>
      </c>
      <c r="S1050" s="28">
        <f>'Data &amp; Parameter'!$E$16*'Data &amp; Parameter'!$E$17*('Data &amp; Parameter'!$E$18+'Data &amp; Parameter'!$E$19)*'Data &amp; Parameter'!$E$20*'Data &amp; Parameter'!$E$37*R1050</f>
        <v>0</v>
      </c>
      <c r="T1050" s="28">
        <f t="shared" si="16"/>
        <v>0</v>
      </c>
    </row>
    <row r="1051" spans="1:20" ht="15.75" customHeight="1" x14ac:dyDescent="0.35">
      <c r="A1051">
        <v>1044</v>
      </c>
      <c r="B1051" s="76">
        <v>44235</v>
      </c>
      <c r="C1051" s="1" t="s">
        <v>3400</v>
      </c>
      <c r="D1051" s="76">
        <v>44235</v>
      </c>
      <c r="E1051" s="1" t="s">
        <v>3401</v>
      </c>
      <c r="F1051" s="1" t="s">
        <v>3402</v>
      </c>
      <c r="G1051" s="1" t="s">
        <v>123</v>
      </c>
      <c r="H1051" s="1" t="s">
        <v>124</v>
      </c>
      <c r="I1051" s="1" t="s">
        <v>125</v>
      </c>
      <c r="J1051" s="1" t="s">
        <v>1467</v>
      </c>
      <c r="K1051" s="1" t="s">
        <v>1467</v>
      </c>
      <c r="L1051">
        <f>ROUNDUP(IF(B1051&gt;$D$4,0,($D$4-B1051+1)/365),0)</f>
        <v>0</v>
      </c>
      <c r="M1051">
        <f>ROUNDUP(IF(B1051&gt;$D$5,0,($D$5-B1051+1)/365),0)</f>
        <v>0</v>
      </c>
      <c r="N1051" s="28">
        <f>IF(OR(L1051=1,M1051=1),IF(B1051+364&lt;=$D$5,(B1051+364-$D$4+1)/365,IF(B1051&gt;$D$4,($D$5-B1051+1)/365,$D$6/365)),0)</f>
        <v>0</v>
      </c>
      <c r="O1051" s="28">
        <f>'Data &amp; Parameter'!$E$16*'Data &amp; Parameter'!$E$17*('Data &amp; Parameter'!$E$18+'Data &amp; Parameter'!$E$19)*'Data &amp; Parameter'!$E$20*'Data &amp; Parameter'!$E$37*N1051</f>
        <v>0</v>
      </c>
      <c r="P1051">
        <f>ROUNDUP(IF(D1051&gt;$D$4,0,($D$4-D1051+1)/365),0)</f>
        <v>0</v>
      </c>
      <c r="Q1051">
        <f>ROUNDUP(IF(D1051&gt;$D$5,0,($D$5-D1051+1)/365),0)</f>
        <v>0</v>
      </c>
      <c r="R1051" s="28">
        <f>IF(OR(P1051=1,Q1051=1),IF(D1051+364&lt;=$D$5,(D1051+364-$D$4+1)/365,IF(D1051&gt;$D$4,($D$5-D1051+1)/365,$D$6/365)),0)</f>
        <v>0</v>
      </c>
      <c r="S1051" s="28">
        <f>'Data &amp; Parameter'!$E$16*'Data &amp; Parameter'!$E$17*('Data &amp; Parameter'!$E$18+'Data &amp; Parameter'!$E$19)*'Data &amp; Parameter'!$E$20*'Data &amp; Parameter'!$E$37*R1051</f>
        <v>0</v>
      </c>
      <c r="T1051" s="28">
        <f t="shared" si="16"/>
        <v>0</v>
      </c>
    </row>
    <row r="1052" spans="1:20" ht="15.75" customHeight="1" x14ac:dyDescent="0.35">
      <c r="A1052">
        <v>1045</v>
      </c>
      <c r="B1052" s="76">
        <v>44235</v>
      </c>
      <c r="C1052" s="1" t="s">
        <v>3403</v>
      </c>
      <c r="D1052" s="76">
        <v>44235</v>
      </c>
      <c r="E1052" s="1" t="s">
        <v>3404</v>
      </c>
      <c r="F1052" s="1" t="s">
        <v>3405</v>
      </c>
      <c r="G1052" s="1" t="s">
        <v>123</v>
      </c>
      <c r="H1052" s="1" t="s">
        <v>124</v>
      </c>
      <c r="I1052" s="1" t="s">
        <v>125</v>
      </c>
      <c r="J1052" s="1" t="s">
        <v>487</v>
      </c>
      <c r="K1052" s="1" t="s">
        <v>487</v>
      </c>
      <c r="L1052">
        <f>ROUNDUP(IF(B1052&gt;$D$4,0,($D$4-B1052+1)/365),0)</f>
        <v>0</v>
      </c>
      <c r="M1052">
        <f>ROUNDUP(IF(B1052&gt;$D$5,0,($D$5-B1052+1)/365),0)</f>
        <v>0</v>
      </c>
      <c r="N1052" s="28">
        <f>IF(OR(L1052=1,M1052=1),IF(B1052+364&lt;=$D$5,(B1052+364-$D$4+1)/365,IF(B1052&gt;$D$4,($D$5-B1052+1)/365,$D$6/365)),0)</f>
        <v>0</v>
      </c>
      <c r="O1052" s="28">
        <f>'Data &amp; Parameter'!$E$16*'Data &amp; Parameter'!$E$17*('Data &amp; Parameter'!$E$18+'Data &amp; Parameter'!$E$19)*'Data &amp; Parameter'!$E$20*'Data &amp; Parameter'!$E$37*N1052</f>
        <v>0</v>
      </c>
      <c r="P1052">
        <f>ROUNDUP(IF(D1052&gt;$D$4,0,($D$4-D1052+1)/365),0)</f>
        <v>0</v>
      </c>
      <c r="Q1052">
        <f>ROUNDUP(IF(D1052&gt;$D$5,0,($D$5-D1052+1)/365),0)</f>
        <v>0</v>
      </c>
      <c r="R1052" s="28">
        <f>IF(OR(P1052=1,Q1052=1),IF(D1052+364&lt;=$D$5,(D1052+364-$D$4+1)/365,IF(D1052&gt;$D$4,($D$5-D1052+1)/365,$D$6/365)),0)</f>
        <v>0</v>
      </c>
      <c r="S1052" s="28">
        <f>'Data &amp; Parameter'!$E$16*'Data &amp; Parameter'!$E$17*('Data &amp; Parameter'!$E$18+'Data &amp; Parameter'!$E$19)*'Data &amp; Parameter'!$E$20*'Data &amp; Parameter'!$E$37*R1052</f>
        <v>0</v>
      </c>
      <c r="T1052" s="28">
        <f t="shared" si="16"/>
        <v>0</v>
      </c>
    </row>
    <row r="1053" spans="1:20" ht="15.75" customHeight="1" x14ac:dyDescent="0.35">
      <c r="A1053">
        <v>1046</v>
      </c>
      <c r="B1053" s="76">
        <v>44235</v>
      </c>
      <c r="C1053" s="1" t="s">
        <v>3406</v>
      </c>
      <c r="D1053" s="76">
        <v>44235</v>
      </c>
      <c r="E1053" s="1" t="s">
        <v>3407</v>
      </c>
      <c r="F1053" s="1" t="s">
        <v>3408</v>
      </c>
      <c r="G1053" s="1" t="s">
        <v>123</v>
      </c>
      <c r="H1053" s="1" t="s">
        <v>124</v>
      </c>
      <c r="I1053" s="1" t="s">
        <v>125</v>
      </c>
      <c r="J1053" s="1" t="s">
        <v>1467</v>
      </c>
      <c r="K1053" s="1" t="s">
        <v>1467</v>
      </c>
      <c r="L1053">
        <f>ROUNDUP(IF(B1053&gt;$D$4,0,($D$4-B1053+1)/365),0)</f>
        <v>0</v>
      </c>
      <c r="M1053">
        <f>ROUNDUP(IF(B1053&gt;$D$5,0,($D$5-B1053+1)/365),0)</f>
        <v>0</v>
      </c>
      <c r="N1053" s="28">
        <f>IF(OR(L1053=1,M1053=1),IF(B1053+364&lt;=$D$5,(B1053+364-$D$4+1)/365,IF(B1053&gt;$D$4,($D$5-B1053+1)/365,$D$6/365)),0)</f>
        <v>0</v>
      </c>
      <c r="O1053" s="28">
        <f>'Data &amp; Parameter'!$E$16*'Data &amp; Parameter'!$E$17*('Data &amp; Parameter'!$E$18+'Data &amp; Parameter'!$E$19)*'Data &amp; Parameter'!$E$20*'Data &amp; Parameter'!$E$37*N1053</f>
        <v>0</v>
      </c>
      <c r="P1053">
        <f>ROUNDUP(IF(D1053&gt;$D$4,0,($D$4-D1053+1)/365),0)</f>
        <v>0</v>
      </c>
      <c r="Q1053">
        <f>ROUNDUP(IF(D1053&gt;$D$5,0,($D$5-D1053+1)/365),0)</f>
        <v>0</v>
      </c>
      <c r="R1053" s="28">
        <f>IF(OR(P1053=1,Q1053=1),IF(D1053+364&lt;=$D$5,(D1053+364-$D$4+1)/365,IF(D1053&gt;$D$4,($D$5-D1053+1)/365,$D$6/365)),0)</f>
        <v>0</v>
      </c>
      <c r="S1053" s="28">
        <f>'Data &amp; Parameter'!$E$16*'Data &amp; Parameter'!$E$17*('Data &amp; Parameter'!$E$18+'Data &amp; Parameter'!$E$19)*'Data &amp; Parameter'!$E$20*'Data &amp; Parameter'!$E$37*R1053</f>
        <v>0</v>
      </c>
      <c r="T1053" s="28">
        <f t="shared" si="16"/>
        <v>0</v>
      </c>
    </row>
    <row r="1054" spans="1:20" ht="15.75" customHeight="1" x14ac:dyDescent="0.35">
      <c r="A1054">
        <v>1047</v>
      </c>
      <c r="B1054" s="76">
        <v>44235</v>
      </c>
      <c r="C1054" s="1" t="s">
        <v>3409</v>
      </c>
      <c r="D1054" s="76">
        <v>44235</v>
      </c>
      <c r="E1054" s="1" t="s">
        <v>3410</v>
      </c>
      <c r="F1054" s="1" t="s">
        <v>3411</v>
      </c>
      <c r="G1054" s="1" t="s">
        <v>123</v>
      </c>
      <c r="H1054" s="1" t="s">
        <v>124</v>
      </c>
      <c r="I1054" s="1" t="s">
        <v>125</v>
      </c>
      <c r="J1054" s="1" t="s">
        <v>1467</v>
      </c>
      <c r="K1054" s="1" t="s">
        <v>1467</v>
      </c>
      <c r="L1054">
        <f>ROUNDUP(IF(B1054&gt;$D$4,0,($D$4-B1054+1)/365),0)</f>
        <v>0</v>
      </c>
      <c r="M1054">
        <f>ROUNDUP(IF(B1054&gt;$D$5,0,($D$5-B1054+1)/365),0)</f>
        <v>0</v>
      </c>
      <c r="N1054" s="28">
        <f>IF(OR(L1054=1,M1054=1),IF(B1054+364&lt;=$D$5,(B1054+364-$D$4+1)/365,IF(B1054&gt;$D$4,($D$5-B1054+1)/365,$D$6/365)),0)</f>
        <v>0</v>
      </c>
      <c r="O1054" s="28">
        <f>'Data &amp; Parameter'!$E$16*'Data &amp; Parameter'!$E$17*('Data &amp; Parameter'!$E$18+'Data &amp; Parameter'!$E$19)*'Data &amp; Parameter'!$E$20*'Data &amp; Parameter'!$E$37*N1054</f>
        <v>0</v>
      </c>
      <c r="P1054">
        <f>ROUNDUP(IF(D1054&gt;$D$4,0,($D$4-D1054+1)/365),0)</f>
        <v>0</v>
      </c>
      <c r="Q1054">
        <f>ROUNDUP(IF(D1054&gt;$D$5,0,($D$5-D1054+1)/365),0)</f>
        <v>0</v>
      </c>
      <c r="R1054" s="28">
        <f>IF(OR(P1054=1,Q1054=1),IF(D1054+364&lt;=$D$5,(D1054+364-$D$4+1)/365,IF(D1054&gt;$D$4,($D$5-D1054+1)/365,$D$6/365)),0)</f>
        <v>0</v>
      </c>
      <c r="S1054" s="28">
        <f>'Data &amp; Parameter'!$E$16*'Data &amp; Parameter'!$E$17*('Data &amp; Parameter'!$E$18+'Data &amp; Parameter'!$E$19)*'Data &amp; Parameter'!$E$20*'Data &amp; Parameter'!$E$37*R1054</f>
        <v>0</v>
      </c>
      <c r="T1054" s="28">
        <f t="shared" si="16"/>
        <v>0</v>
      </c>
    </row>
    <row r="1055" spans="1:20" ht="15.75" customHeight="1" x14ac:dyDescent="0.35">
      <c r="A1055">
        <v>1048</v>
      </c>
      <c r="B1055" s="76">
        <v>44235</v>
      </c>
      <c r="C1055" s="1" t="s">
        <v>3412</v>
      </c>
      <c r="D1055" s="76">
        <v>44235</v>
      </c>
      <c r="E1055" s="1" t="s">
        <v>3413</v>
      </c>
      <c r="F1055" s="1" t="s">
        <v>3414</v>
      </c>
      <c r="G1055" s="1" t="s">
        <v>123</v>
      </c>
      <c r="H1055" s="1" t="s">
        <v>124</v>
      </c>
      <c r="I1055" s="1" t="s">
        <v>125</v>
      </c>
      <c r="J1055" s="1" t="s">
        <v>1467</v>
      </c>
      <c r="K1055" s="1" t="s">
        <v>1467</v>
      </c>
      <c r="L1055">
        <f>ROUNDUP(IF(B1055&gt;$D$4,0,($D$4-B1055+1)/365),0)</f>
        <v>0</v>
      </c>
      <c r="M1055">
        <f>ROUNDUP(IF(B1055&gt;$D$5,0,($D$5-B1055+1)/365),0)</f>
        <v>0</v>
      </c>
      <c r="N1055" s="28">
        <f>IF(OR(L1055=1,M1055=1),IF(B1055+364&lt;=$D$5,(B1055+364-$D$4+1)/365,IF(B1055&gt;$D$4,($D$5-B1055+1)/365,$D$6/365)),0)</f>
        <v>0</v>
      </c>
      <c r="O1055" s="28">
        <f>'Data &amp; Parameter'!$E$16*'Data &amp; Parameter'!$E$17*('Data &amp; Parameter'!$E$18+'Data &amp; Parameter'!$E$19)*'Data &amp; Parameter'!$E$20*'Data &amp; Parameter'!$E$37*N1055</f>
        <v>0</v>
      </c>
      <c r="P1055">
        <f>ROUNDUP(IF(D1055&gt;$D$4,0,($D$4-D1055+1)/365),0)</f>
        <v>0</v>
      </c>
      <c r="Q1055">
        <f>ROUNDUP(IF(D1055&gt;$D$5,0,($D$5-D1055+1)/365),0)</f>
        <v>0</v>
      </c>
      <c r="R1055" s="28">
        <f>IF(OR(P1055=1,Q1055=1),IF(D1055+364&lt;=$D$5,(D1055+364-$D$4+1)/365,IF(D1055&gt;$D$4,($D$5-D1055+1)/365,$D$6/365)),0)</f>
        <v>0</v>
      </c>
      <c r="S1055" s="28">
        <f>'Data &amp; Parameter'!$E$16*'Data &amp; Parameter'!$E$17*('Data &amp; Parameter'!$E$18+'Data &amp; Parameter'!$E$19)*'Data &amp; Parameter'!$E$20*'Data &amp; Parameter'!$E$37*R1055</f>
        <v>0</v>
      </c>
      <c r="T1055" s="28">
        <f t="shared" si="16"/>
        <v>0</v>
      </c>
    </row>
    <row r="1056" spans="1:20" ht="15.75" customHeight="1" x14ac:dyDescent="0.35">
      <c r="A1056">
        <v>1049</v>
      </c>
      <c r="B1056" s="76">
        <v>44235</v>
      </c>
      <c r="C1056" s="1" t="s">
        <v>3415</v>
      </c>
      <c r="D1056" s="76">
        <v>44235</v>
      </c>
      <c r="E1056" s="1" t="s">
        <v>3416</v>
      </c>
      <c r="F1056" s="1" t="s">
        <v>3417</v>
      </c>
      <c r="G1056" s="1" t="s">
        <v>123</v>
      </c>
      <c r="H1056" s="1" t="s">
        <v>124</v>
      </c>
      <c r="I1056" s="1" t="s">
        <v>125</v>
      </c>
      <c r="J1056" s="1" t="s">
        <v>1467</v>
      </c>
      <c r="K1056" s="1" t="s">
        <v>1467</v>
      </c>
      <c r="L1056">
        <f>ROUNDUP(IF(B1056&gt;$D$4,0,($D$4-B1056+1)/365),0)</f>
        <v>0</v>
      </c>
      <c r="M1056">
        <f>ROUNDUP(IF(B1056&gt;$D$5,0,($D$5-B1056+1)/365),0)</f>
        <v>0</v>
      </c>
      <c r="N1056" s="28">
        <f>IF(OR(L1056=1,M1056=1),IF(B1056+364&lt;=$D$5,(B1056+364-$D$4+1)/365,IF(B1056&gt;$D$4,($D$5-B1056+1)/365,$D$6/365)),0)</f>
        <v>0</v>
      </c>
      <c r="O1056" s="28">
        <f>'Data &amp; Parameter'!$E$16*'Data &amp; Parameter'!$E$17*('Data &amp; Parameter'!$E$18+'Data &amp; Parameter'!$E$19)*'Data &amp; Parameter'!$E$20*'Data &amp; Parameter'!$E$37*N1056</f>
        <v>0</v>
      </c>
      <c r="P1056">
        <f>ROUNDUP(IF(D1056&gt;$D$4,0,($D$4-D1056+1)/365),0)</f>
        <v>0</v>
      </c>
      <c r="Q1056">
        <f>ROUNDUP(IF(D1056&gt;$D$5,0,($D$5-D1056+1)/365),0)</f>
        <v>0</v>
      </c>
      <c r="R1056" s="28">
        <f>IF(OR(P1056=1,Q1056=1),IF(D1056+364&lt;=$D$5,(D1056+364-$D$4+1)/365,IF(D1056&gt;$D$4,($D$5-D1056+1)/365,$D$6/365)),0)</f>
        <v>0</v>
      </c>
      <c r="S1056" s="28">
        <f>'Data &amp; Parameter'!$E$16*'Data &amp; Parameter'!$E$17*('Data &amp; Parameter'!$E$18+'Data &amp; Parameter'!$E$19)*'Data &amp; Parameter'!$E$20*'Data &amp; Parameter'!$E$37*R1056</f>
        <v>0</v>
      </c>
      <c r="T1056" s="28">
        <f t="shared" si="16"/>
        <v>0</v>
      </c>
    </row>
    <row r="1057" spans="1:20" ht="15.75" customHeight="1" x14ac:dyDescent="0.35">
      <c r="A1057">
        <v>1050</v>
      </c>
      <c r="B1057" s="76">
        <v>44235</v>
      </c>
      <c r="C1057" s="1" t="s">
        <v>3418</v>
      </c>
      <c r="D1057" s="76">
        <v>44235</v>
      </c>
      <c r="E1057" s="1" t="s">
        <v>3419</v>
      </c>
      <c r="F1057" s="1" t="s">
        <v>3420</v>
      </c>
      <c r="G1057" s="1" t="s">
        <v>123</v>
      </c>
      <c r="H1057" s="1" t="s">
        <v>124</v>
      </c>
      <c r="I1057" s="1" t="s">
        <v>125</v>
      </c>
      <c r="J1057" s="1" t="s">
        <v>3421</v>
      </c>
      <c r="K1057" s="1" t="s">
        <v>2537</v>
      </c>
      <c r="L1057">
        <f>ROUNDUP(IF(B1057&gt;$D$4,0,($D$4-B1057+1)/365),0)</f>
        <v>0</v>
      </c>
      <c r="M1057">
        <f>ROUNDUP(IF(B1057&gt;$D$5,0,($D$5-B1057+1)/365),0)</f>
        <v>0</v>
      </c>
      <c r="N1057" s="28">
        <f>IF(OR(L1057=1,M1057=1),IF(B1057+364&lt;=$D$5,(B1057+364-$D$4+1)/365,IF(B1057&gt;$D$4,($D$5-B1057+1)/365,$D$6/365)),0)</f>
        <v>0</v>
      </c>
      <c r="O1057" s="28">
        <f>'Data &amp; Parameter'!$E$16*'Data &amp; Parameter'!$E$17*('Data &amp; Parameter'!$E$18+'Data &amp; Parameter'!$E$19)*'Data &amp; Parameter'!$E$20*'Data &amp; Parameter'!$E$37*N1057</f>
        <v>0</v>
      </c>
      <c r="P1057">
        <f>ROUNDUP(IF(D1057&gt;$D$4,0,($D$4-D1057+1)/365),0)</f>
        <v>0</v>
      </c>
      <c r="Q1057">
        <f>ROUNDUP(IF(D1057&gt;$D$5,0,($D$5-D1057+1)/365),0)</f>
        <v>0</v>
      </c>
      <c r="R1057" s="28">
        <f>IF(OR(P1057=1,Q1057=1),IF(D1057+364&lt;=$D$5,(D1057+364-$D$4+1)/365,IF(D1057&gt;$D$4,($D$5-D1057+1)/365,$D$6/365)),0)</f>
        <v>0</v>
      </c>
      <c r="S1057" s="28">
        <f>'Data &amp; Parameter'!$E$16*'Data &amp; Parameter'!$E$17*('Data &amp; Parameter'!$E$18+'Data &amp; Parameter'!$E$19)*'Data &amp; Parameter'!$E$20*'Data &amp; Parameter'!$E$37*R1057</f>
        <v>0</v>
      </c>
      <c r="T1057" s="28">
        <f t="shared" si="16"/>
        <v>0</v>
      </c>
    </row>
    <row r="1058" spans="1:20" ht="15.75" customHeight="1" x14ac:dyDescent="0.35">
      <c r="A1058">
        <v>1051</v>
      </c>
      <c r="B1058" s="76">
        <v>44235</v>
      </c>
      <c r="C1058" s="1" t="s">
        <v>3422</v>
      </c>
      <c r="D1058" s="76">
        <v>44235</v>
      </c>
      <c r="E1058" s="1" t="s">
        <v>3423</v>
      </c>
      <c r="F1058" s="1" t="s">
        <v>3424</v>
      </c>
      <c r="G1058" s="1" t="s">
        <v>123</v>
      </c>
      <c r="H1058" s="1" t="s">
        <v>124</v>
      </c>
      <c r="I1058" s="1" t="s">
        <v>125</v>
      </c>
      <c r="J1058" s="1" t="s">
        <v>3421</v>
      </c>
      <c r="K1058" s="1" t="s">
        <v>2537</v>
      </c>
      <c r="L1058">
        <f>ROUNDUP(IF(B1058&gt;$D$4,0,($D$4-B1058+1)/365),0)</f>
        <v>0</v>
      </c>
      <c r="M1058">
        <f>ROUNDUP(IF(B1058&gt;$D$5,0,($D$5-B1058+1)/365),0)</f>
        <v>0</v>
      </c>
      <c r="N1058" s="28">
        <f>IF(OR(L1058=1,M1058=1),IF(B1058+364&lt;=$D$5,(B1058+364-$D$4+1)/365,IF(B1058&gt;$D$4,($D$5-B1058+1)/365,$D$6/365)),0)</f>
        <v>0</v>
      </c>
      <c r="O1058" s="28">
        <f>'Data &amp; Parameter'!$E$16*'Data &amp; Parameter'!$E$17*('Data &amp; Parameter'!$E$18+'Data &amp; Parameter'!$E$19)*'Data &amp; Parameter'!$E$20*'Data &amp; Parameter'!$E$37*N1058</f>
        <v>0</v>
      </c>
      <c r="P1058">
        <f>ROUNDUP(IF(D1058&gt;$D$4,0,($D$4-D1058+1)/365),0)</f>
        <v>0</v>
      </c>
      <c r="Q1058">
        <f>ROUNDUP(IF(D1058&gt;$D$5,0,($D$5-D1058+1)/365),0)</f>
        <v>0</v>
      </c>
      <c r="R1058" s="28">
        <f>IF(OR(P1058=1,Q1058=1),IF(D1058+364&lt;=$D$5,(D1058+364-$D$4+1)/365,IF(D1058&gt;$D$4,($D$5-D1058+1)/365,$D$6/365)),0)</f>
        <v>0</v>
      </c>
      <c r="S1058" s="28">
        <f>'Data &amp; Parameter'!$E$16*'Data &amp; Parameter'!$E$17*('Data &amp; Parameter'!$E$18+'Data &amp; Parameter'!$E$19)*'Data &amp; Parameter'!$E$20*'Data &amp; Parameter'!$E$37*R1058</f>
        <v>0</v>
      </c>
      <c r="T1058" s="28">
        <f t="shared" si="16"/>
        <v>0</v>
      </c>
    </row>
    <row r="1059" spans="1:20" ht="15.75" customHeight="1" x14ac:dyDescent="0.35">
      <c r="A1059">
        <v>1052</v>
      </c>
      <c r="B1059" s="76">
        <v>44235</v>
      </c>
      <c r="C1059" s="1" t="s">
        <v>3425</v>
      </c>
      <c r="D1059" s="76">
        <v>44235</v>
      </c>
      <c r="E1059" s="1" t="s">
        <v>3426</v>
      </c>
      <c r="F1059" s="1" t="s">
        <v>3427</v>
      </c>
      <c r="G1059" s="1" t="s">
        <v>123</v>
      </c>
      <c r="H1059" s="1" t="s">
        <v>124</v>
      </c>
      <c r="I1059" s="1" t="s">
        <v>125</v>
      </c>
      <c r="J1059" s="1" t="s">
        <v>3421</v>
      </c>
      <c r="K1059" s="1" t="s">
        <v>2537</v>
      </c>
      <c r="L1059">
        <f>ROUNDUP(IF(B1059&gt;$D$4,0,($D$4-B1059+1)/365),0)</f>
        <v>0</v>
      </c>
      <c r="M1059">
        <f>ROUNDUP(IF(B1059&gt;$D$5,0,($D$5-B1059+1)/365),0)</f>
        <v>0</v>
      </c>
      <c r="N1059" s="28">
        <f>IF(OR(L1059=1,M1059=1),IF(B1059+364&lt;=$D$5,(B1059+364-$D$4+1)/365,IF(B1059&gt;$D$4,($D$5-B1059+1)/365,$D$6/365)),0)</f>
        <v>0</v>
      </c>
      <c r="O1059" s="28">
        <f>'Data &amp; Parameter'!$E$16*'Data &amp; Parameter'!$E$17*('Data &amp; Parameter'!$E$18+'Data &amp; Parameter'!$E$19)*'Data &amp; Parameter'!$E$20*'Data &amp; Parameter'!$E$37*N1059</f>
        <v>0</v>
      </c>
      <c r="P1059">
        <f>ROUNDUP(IF(D1059&gt;$D$4,0,($D$4-D1059+1)/365),0)</f>
        <v>0</v>
      </c>
      <c r="Q1059">
        <f>ROUNDUP(IF(D1059&gt;$D$5,0,($D$5-D1059+1)/365),0)</f>
        <v>0</v>
      </c>
      <c r="R1059" s="28">
        <f>IF(OR(P1059=1,Q1059=1),IF(D1059+364&lt;=$D$5,(D1059+364-$D$4+1)/365,IF(D1059&gt;$D$4,($D$5-D1059+1)/365,$D$6/365)),0)</f>
        <v>0</v>
      </c>
      <c r="S1059" s="28">
        <f>'Data &amp; Parameter'!$E$16*'Data &amp; Parameter'!$E$17*('Data &amp; Parameter'!$E$18+'Data &amp; Parameter'!$E$19)*'Data &amp; Parameter'!$E$20*'Data &amp; Parameter'!$E$37*R1059</f>
        <v>0</v>
      </c>
      <c r="T1059" s="28">
        <f t="shared" si="16"/>
        <v>0</v>
      </c>
    </row>
    <row r="1060" spans="1:20" ht="15.75" customHeight="1" x14ac:dyDescent="0.35">
      <c r="A1060">
        <v>1053</v>
      </c>
      <c r="B1060" s="76">
        <v>44235</v>
      </c>
      <c r="C1060" s="1" t="s">
        <v>3428</v>
      </c>
      <c r="D1060" s="76">
        <v>44235</v>
      </c>
      <c r="E1060" s="1" t="s">
        <v>3429</v>
      </c>
      <c r="F1060" s="1" t="s">
        <v>3430</v>
      </c>
      <c r="G1060" s="1" t="s">
        <v>123</v>
      </c>
      <c r="H1060" s="1" t="s">
        <v>124</v>
      </c>
      <c r="I1060" s="1" t="s">
        <v>125</v>
      </c>
      <c r="J1060" s="1" t="s">
        <v>3431</v>
      </c>
      <c r="K1060" s="1" t="s">
        <v>2591</v>
      </c>
      <c r="L1060">
        <f>ROUNDUP(IF(B1060&gt;$D$4,0,($D$4-B1060+1)/365),0)</f>
        <v>0</v>
      </c>
      <c r="M1060">
        <f>ROUNDUP(IF(B1060&gt;$D$5,0,($D$5-B1060+1)/365),0)</f>
        <v>0</v>
      </c>
      <c r="N1060" s="28">
        <f>IF(OR(L1060=1,M1060=1),IF(B1060+364&lt;=$D$5,(B1060+364-$D$4+1)/365,IF(B1060&gt;$D$4,($D$5-B1060+1)/365,$D$6/365)),0)</f>
        <v>0</v>
      </c>
      <c r="O1060" s="28">
        <f>'Data &amp; Parameter'!$E$16*'Data &amp; Parameter'!$E$17*('Data &amp; Parameter'!$E$18+'Data &amp; Parameter'!$E$19)*'Data &amp; Parameter'!$E$20*'Data &amp; Parameter'!$E$37*N1060</f>
        <v>0</v>
      </c>
      <c r="P1060">
        <f>ROUNDUP(IF(D1060&gt;$D$4,0,($D$4-D1060+1)/365),0)</f>
        <v>0</v>
      </c>
      <c r="Q1060">
        <f>ROUNDUP(IF(D1060&gt;$D$5,0,($D$5-D1060+1)/365),0)</f>
        <v>0</v>
      </c>
      <c r="R1060" s="28">
        <f>IF(OR(P1060=1,Q1060=1),IF(D1060+364&lt;=$D$5,(D1060+364-$D$4+1)/365,IF(D1060&gt;$D$4,($D$5-D1060+1)/365,$D$6/365)),0)</f>
        <v>0</v>
      </c>
      <c r="S1060" s="28">
        <f>'Data &amp; Parameter'!$E$16*'Data &amp; Parameter'!$E$17*('Data &amp; Parameter'!$E$18+'Data &amp; Parameter'!$E$19)*'Data &amp; Parameter'!$E$20*'Data &amp; Parameter'!$E$37*R1060</f>
        <v>0</v>
      </c>
      <c r="T1060" s="28">
        <f t="shared" si="16"/>
        <v>0</v>
      </c>
    </row>
    <row r="1061" spans="1:20" ht="15.75" customHeight="1" x14ac:dyDescent="0.35">
      <c r="A1061">
        <v>1054</v>
      </c>
      <c r="B1061" s="76">
        <v>44235</v>
      </c>
      <c r="C1061" s="1" t="s">
        <v>3432</v>
      </c>
      <c r="D1061" s="76">
        <v>44235</v>
      </c>
      <c r="E1061" s="1" t="s">
        <v>3433</v>
      </c>
      <c r="F1061" s="1" t="s">
        <v>3434</v>
      </c>
      <c r="G1061" s="1" t="s">
        <v>123</v>
      </c>
      <c r="H1061" s="1" t="s">
        <v>124</v>
      </c>
      <c r="I1061" s="1" t="s">
        <v>125</v>
      </c>
      <c r="J1061" s="1" t="s">
        <v>3431</v>
      </c>
      <c r="K1061" s="1" t="s">
        <v>2591</v>
      </c>
      <c r="L1061">
        <f>ROUNDUP(IF(B1061&gt;$D$4,0,($D$4-B1061+1)/365),0)</f>
        <v>0</v>
      </c>
      <c r="M1061">
        <f>ROUNDUP(IF(B1061&gt;$D$5,0,($D$5-B1061+1)/365),0)</f>
        <v>0</v>
      </c>
      <c r="N1061" s="28">
        <f>IF(OR(L1061=1,M1061=1),IF(B1061+364&lt;=$D$5,(B1061+364-$D$4+1)/365,IF(B1061&gt;$D$4,($D$5-B1061+1)/365,$D$6/365)),0)</f>
        <v>0</v>
      </c>
      <c r="O1061" s="28">
        <f>'Data &amp; Parameter'!$E$16*'Data &amp; Parameter'!$E$17*('Data &amp; Parameter'!$E$18+'Data &amp; Parameter'!$E$19)*'Data &amp; Parameter'!$E$20*'Data &amp; Parameter'!$E$37*N1061</f>
        <v>0</v>
      </c>
      <c r="P1061">
        <f>ROUNDUP(IF(D1061&gt;$D$4,0,($D$4-D1061+1)/365),0)</f>
        <v>0</v>
      </c>
      <c r="Q1061">
        <f>ROUNDUP(IF(D1061&gt;$D$5,0,($D$5-D1061+1)/365),0)</f>
        <v>0</v>
      </c>
      <c r="R1061" s="28">
        <f>IF(OR(P1061=1,Q1061=1),IF(D1061+364&lt;=$D$5,(D1061+364-$D$4+1)/365,IF(D1061&gt;$D$4,($D$5-D1061+1)/365,$D$6/365)),0)</f>
        <v>0</v>
      </c>
      <c r="S1061" s="28">
        <f>'Data &amp; Parameter'!$E$16*'Data &amp; Parameter'!$E$17*('Data &amp; Parameter'!$E$18+'Data &amp; Parameter'!$E$19)*'Data &amp; Parameter'!$E$20*'Data &amp; Parameter'!$E$37*R1061</f>
        <v>0</v>
      </c>
      <c r="T1061" s="28">
        <f t="shared" si="16"/>
        <v>0</v>
      </c>
    </row>
    <row r="1062" spans="1:20" ht="15.75" customHeight="1" x14ac:dyDescent="0.35">
      <c r="A1062">
        <v>1055</v>
      </c>
      <c r="B1062" s="76">
        <v>44235</v>
      </c>
      <c r="C1062" s="1" t="s">
        <v>3435</v>
      </c>
      <c r="D1062" s="76">
        <v>44235</v>
      </c>
      <c r="E1062" s="1" t="s">
        <v>3436</v>
      </c>
      <c r="F1062" s="1" t="s">
        <v>3437</v>
      </c>
      <c r="G1062" s="1" t="s">
        <v>123</v>
      </c>
      <c r="H1062" s="1" t="s">
        <v>124</v>
      </c>
      <c r="I1062" s="1" t="s">
        <v>125</v>
      </c>
      <c r="J1062" s="1" t="s">
        <v>1514</v>
      </c>
      <c r="K1062" s="1" t="s">
        <v>1467</v>
      </c>
      <c r="L1062">
        <f>ROUNDUP(IF(B1062&gt;$D$4,0,($D$4-B1062+1)/365),0)</f>
        <v>0</v>
      </c>
      <c r="M1062">
        <f>ROUNDUP(IF(B1062&gt;$D$5,0,($D$5-B1062+1)/365),0)</f>
        <v>0</v>
      </c>
      <c r="N1062" s="28">
        <f>IF(OR(L1062=1,M1062=1),IF(B1062+364&lt;=$D$5,(B1062+364-$D$4+1)/365,IF(B1062&gt;$D$4,($D$5-B1062+1)/365,$D$6/365)),0)</f>
        <v>0</v>
      </c>
      <c r="O1062" s="28">
        <f>'Data &amp; Parameter'!$E$16*'Data &amp; Parameter'!$E$17*('Data &amp; Parameter'!$E$18+'Data &amp; Parameter'!$E$19)*'Data &amp; Parameter'!$E$20*'Data &amp; Parameter'!$E$37*N1062</f>
        <v>0</v>
      </c>
      <c r="P1062">
        <f>ROUNDUP(IF(D1062&gt;$D$4,0,($D$4-D1062+1)/365),0)</f>
        <v>0</v>
      </c>
      <c r="Q1062">
        <f>ROUNDUP(IF(D1062&gt;$D$5,0,($D$5-D1062+1)/365),0)</f>
        <v>0</v>
      </c>
      <c r="R1062" s="28">
        <f>IF(OR(P1062=1,Q1062=1),IF(D1062+364&lt;=$D$5,(D1062+364-$D$4+1)/365,IF(D1062&gt;$D$4,($D$5-D1062+1)/365,$D$6/365)),0)</f>
        <v>0</v>
      </c>
      <c r="S1062" s="28">
        <f>'Data &amp; Parameter'!$E$16*'Data &amp; Parameter'!$E$17*('Data &amp; Parameter'!$E$18+'Data &amp; Parameter'!$E$19)*'Data &amp; Parameter'!$E$20*'Data &amp; Parameter'!$E$37*R1062</f>
        <v>0</v>
      </c>
      <c r="T1062" s="28">
        <f t="shared" si="16"/>
        <v>0</v>
      </c>
    </row>
    <row r="1063" spans="1:20" ht="15.75" customHeight="1" x14ac:dyDescent="0.35">
      <c r="A1063">
        <v>1056</v>
      </c>
      <c r="B1063" s="76">
        <v>44235</v>
      </c>
      <c r="C1063" s="1" t="s">
        <v>3438</v>
      </c>
      <c r="D1063" s="76">
        <v>44235</v>
      </c>
      <c r="E1063" s="1" t="s">
        <v>3439</v>
      </c>
      <c r="F1063" s="1" t="s">
        <v>3440</v>
      </c>
      <c r="G1063" s="1" t="s">
        <v>123</v>
      </c>
      <c r="H1063" s="1" t="s">
        <v>124</v>
      </c>
      <c r="I1063" s="1" t="s">
        <v>125</v>
      </c>
      <c r="J1063" s="1" t="s">
        <v>3431</v>
      </c>
      <c r="K1063" s="1" t="s">
        <v>2537</v>
      </c>
      <c r="L1063">
        <f>ROUNDUP(IF(B1063&gt;$D$4,0,($D$4-B1063+1)/365),0)</f>
        <v>0</v>
      </c>
      <c r="M1063">
        <f>ROUNDUP(IF(B1063&gt;$D$5,0,($D$5-B1063+1)/365),0)</f>
        <v>0</v>
      </c>
      <c r="N1063" s="28">
        <f>IF(OR(L1063=1,M1063=1),IF(B1063+364&lt;=$D$5,(B1063+364-$D$4+1)/365,IF(B1063&gt;$D$4,($D$5-B1063+1)/365,$D$6/365)),0)</f>
        <v>0</v>
      </c>
      <c r="O1063" s="28">
        <f>'Data &amp; Parameter'!$E$16*'Data &amp; Parameter'!$E$17*('Data &amp; Parameter'!$E$18+'Data &amp; Parameter'!$E$19)*'Data &amp; Parameter'!$E$20*'Data &amp; Parameter'!$E$37*N1063</f>
        <v>0</v>
      </c>
      <c r="P1063">
        <f>ROUNDUP(IF(D1063&gt;$D$4,0,($D$4-D1063+1)/365),0)</f>
        <v>0</v>
      </c>
      <c r="Q1063">
        <f>ROUNDUP(IF(D1063&gt;$D$5,0,($D$5-D1063+1)/365),0)</f>
        <v>0</v>
      </c>
      <c r="R1063" s="28">
        <f>IF(OR(P1063=1,Q1063=1),IF(D1063+364&lt;=$D$5,(D1063+364-$D$4+1)/365,IF(D1063&gt;$D$4,($D$5-D1063+1)/365,$D$6/365)),0)</f>
        <v>0</v>
      </c>
      <c r="S1063" s="28">
        <f>'Data &amp; Parameter'!$E$16*'Data &amp; Parameter'!$E$17*('Data &amp; Parameter'!$E$18+'Data &amp; Parameter'!$E$19)*'Data &amp; Parameter'!$E$20*'Data &amp; Parameter'!$E$37*R1063</f>
        <v>0</v>
      </c>
      <c r="T1063" s="28">
        <f t="shared" si="16"/>
        <v>0</v>
      </c>
    </row>
    <row r="1064" spans="1:20" ht="15.75" customHeight="1" x14ac:dyDescent="0.35">
      <c r="A1064">
        <v>1057</v>
      </c>
      <c r="B1064" s="76">
        <v>44235</v>
      </c>
      <c r="C1064" s="1" t="s">
        <v>3441</v>
      </c>
      <c r="D1064" s="76">
        <v>44235</v>
      </c>
      <c r="E1064" s="1" t="s">
        <v>3442</v>
      </c>
      <c r="F1064" s="1" t="s">
        <v>3443</v>
      </c>
      <c r="G1064" s="1" t="s">
        <v>123</v>
      </c>
      <c r="H1064" s="1" t="s">
        <v>124</v>
      </c>
      <c r="I1064" s="1" t="s">
        <v>125</v>
      </c>
      <c r="J1064" s="1" t="s">
        <v>3431</v>
      </c>
      <c r="K1064" s="1" t="s">
        <v>2537</v>
      </c>
      <c r="L1064">
        <f>ROUNDUP(IF(B1064&gt;$D$4,0,($D$4-B1064+1)/365),0)</f>
        <v>0</v>
      </c>
      <c r="M1064">
        <f>ROUNDUP(IF(B1064&gt;$D$5,0,($D$5-B1064+1)/365),0)</f>
        <v>0</v>
      </c>
      <c r="N1064" s="28">
        <f>IF(OR(L1064=1,M1064=1),IF(B1064+364&lt;=$D$5,(B1064+364-$D$4+1)/365,IF(B1064&gt;$D$4,($D$5-B1064+1)/365,$D$6/365)),0)</f>
        <v>0</v>
      </c>
      <c r="O1064" s="28">
        <f>'Data &amp; Parameter'!$E$16*'Data &amp; Parameter'!$E$17*('Data &amp; Parameter'!$E$18+'Data &amp; Parameter'!$E$19)*'Data &amp; Parameter'!$E$20*'Data &amp; Parameter'!$E$37*N1064</f>
        <v>0</v>
      </c>
      <c r="P1064">
        <f>ROUNDUP(IF(D1064&gt;$D$4,0,($D$4-D1064+1)/365),0)</f>
        <v>0</v>
      </c>
      <c r="Q1064">
        <f>ROUNDUP(IF(D1064&gt;$D$5,0,($D$5-D1064+1)/365),0)</f>
        <v>0</v>
      </c>
      <c r="R1064" s="28">
        <f>IF(OR(P1064=1,Q1064=1),IF(D1064+364&lt;=$D$5,(D1064+364-$D$4+1)/365,IF(D1064&gt;$D$4,($D$5-D1064+1)/365,$D$6/365)),0)</f>
        <v>0</v>
      </c>
      <c r="S1064" s="28">
        <f>'Data &amp; Parameter'!$E$16*'Data &amp; Parameter'!$E$17*('Data &amp; Parameter'!$E$18+'Data &amp; Parameter'!$E$19)*'Data &amp; Parameter'!$E$20*'Data &amp; Parameter'!$E$37*R1064</f>
        <v>0</v>
      </c>
      <c r="T1064" s="28">
        <f t="shared" si="16"/>
        <v>0</v>
      </c>
    </row>
    <row r="1065" spans="1:20" ht="15.75" customHeight="1" x14ac:dyDescent="0.35">
      <c r="A1065">
        <v>1058</v>
      </c>
      <c r="B1065" s="76">
        <v>44235</v>
      </c>
      <c r="C1065" s="1" t="s">
        <v>3444</v>
      </c>
      <c r="D1065" s="76">
        <v>44235</v>
      </c>
      <c r="E1065" s="1" t="s">
        <v>3445</v>
      </c>
      <c r="F1065" s="1" t="s">
        <v>3446</v>
      </c>
      <c r="G1065" s="1" t="s">
        <v>123</v>
      </c>
      <c r="H1065" s="1" t="s">
        <v>124</v>
      </c>
      <c r="I1065" s="1" t="s">
        <v>125</v>
      </c>
      <c r="J1065" s="1" t="s">
        <v>3431</v>
      </c>
      <c r="K1065" s="1" t="s">
        <v>2537</v>
      </c>
      <c r="L1065">
        <f>ROUNDUP(IF(B1065&gt;$D$4,0,($D$4-B1065+1)/365),0)</f>
        <v>0</v>
      </c>
      <c r="M1065">
        <f>ROUNDUP(IF(B1065&gt;$D$5,0,($D$5-B1065+1)/365),0)</f>
        <v>0</v>
      </c>
      <c r="N1065" s="28">
        <f>IF(OR(L1065=1,M1065=1),IF(B1065+364&lt;=$D$5,(B1065+364-$D$4+1)/365,IF(B1065&gt;$D$4,($D$5-B1065+1)/365,$D$6/365)),0)</f>
        <v>0</v>
      </c>
      <c r="O1065" s="28">
        <f>'Data &amp; Parameter'!$E$16*'Data &amp; Parameter'!$E$17*('Data &amp; Parameter'!$E$18+'Data &amp; Parameter'!$E$19)*'Data &amp; Parameter'!$E$20*'Data &amp; Parameter'!$E$37*N1065</f>
        <v>0</v>
      </c>
      <c r="P1065">
        <f>ROUNDUP(IF(D1065&gt;$D$4,0,($D$4-D1065+1)/365),0)</f>
        <v>0</v>
      </c>
      <c r="Q1065">
        <f>ROUNDUP(IF(D1065&gt;$D$5,0,($D$5-D1065+1)/365),0)</f>
        <v>0</v>
      </c>
      <c r="R1065" s="28">
        <f>IF(OR(P1065=1,Q1065=1),IF(D1065+364&lt;=$D$5,(D1065+364-$D$4+1)/365,IF(D1065&gt;$D$4,($D$5-D1065+1)/365,$D$6/365)),0)</f>
        <v>0</v>
      </c>
      <c r="S1065" s="28">
        <f>'Data &amp; Parameter'!$E$16*'Data &amp; Parameter'!$E$17*('Data &amp; Parameter'!$E$18+'Data &amp; Parameter'!$E$19)*'Data &amp; Parameter'!$E$20*'Data &amp; Parameter'!$E$37*R1065</f>
        <v>0</v>
      </c>
      <c r="T1065" s="28">
        <f t="shared" si="16"/>
        <v>0</v>
      </c>
    </row>
    <row r="1066" spans="1:20" ht="15.75" customHeight="1" x14ac:dyDescent="0.35">
      <c r="A1066">
        <v>1059</v>
      </c>
      <c r="B1066" s="76">
        <v>44235</v>
      </c>
      <c r="C1066" s="1" t="s">
        <v>3447</v>
      </c>
      <c r="D1066" s="76">
        <v>44235</v>
      </c>
      <c r="E1066" s="1" t="s">
        <v>3448</v>
      </c>
      <c r="F1066" s="1" t="s">
        <v>3449</v>
      </c>
      <c r="G1066" s="1" t="s">
        <v>123</v>
      </c>
      <c r="H1066" s="1" t="s">
        <v>124</v>
      </c>
      <c r="I1066" s="1" t="s">
        <v>125</v>
      </c>
      <c r="J1066" s="1" t="s">
        <v>3431</v>
      </c>
      <c r="K1066" s="1" t="s">
        <v>2537</v>
      </c>
      <c r="L1066">
        <f>ROUNDUP(IF(B1066&gt;$D$4,0,($D$4-B1066+1)/365),0)</f>
        <v>0</v>
      </c>
      <c r="M1066">
        <f>ROUNDUP(IF(B1066&gt;$D$5,0,($D$5-B1066+1)/365),0)</f>
        <v>0</v>
      </c>
      <c r="N1066" s="28">
        <f>IF(OR(L1066=1,M1066=1),IF(B1066+364&lt;=$D$5,(B1066+364-$D$4+1)/365,IF(B1066&gt;$D$4,($D$5-B1066+1)/365,$D$6/365)),0)</f>
        <v>0</v>
      </c>
      <c r="O1066" s="28">
        <f>'Data &amp; Parameter'!$E$16*'Data &amp; Parameter'!$E$17*('Data &amp; Parameter'!$E$18+'Data &amp; Parameter'!$E$19)*'Data &amp; Parameter'!$E$20*'Data &amp; Parameter'!$E$37*N1066</f>
        <v>0</v>
      </c>
      <c r="P1066">
        <f>ROUNDUP(IF(D1066&gt;$D$4,0,($D$4-D1066+1)/365),0)</f>
        <v>0</v>
      </c>
      <c r="Q1066">
        <f>ROUNDUP(IF(D1066&gt;$D$5,0,($D$5-D1066+1)/365),0)</f>
        <v>0</v>
      </c>
      <c r="R1066" s="28">
        <f>IF(OR(P1066=1,Q1066=1),IF(D1066+364&lt;=$D$5,(D1066+364-$D$4+1)/365,IF(D1066&gt;$D$4,($D$5-D1066+1)/365,$D$6/365)),0)</f>
        <v>0</v>
      </c>
      <c r="S1066" s="28">
        <f>'Data &amp; Parameter'!$E$16*'Data &amp; Parameter'!$E$17*('Data &amp; Parameter'!$E$18+'Data &amp; Parameter'!$E$19)*'Data &amp; Parameter'!$E$20*'Data &amp; Parameter'!$E$37*R1066</f>
        <v>0</v>
      </c>
      <c r="T1066" s="28">
        <f t="shared" si="16"/>
        <v>0</v>
      </c>
    </row>
    <row r="1067" spans="1:20" ht="15.75" customHeight="1" x14ac:dyDescent="0.35">
      <c r="A1067">
        <v>1060</v>
      </c>
      <c r="B1067" s="76">
        <v>44235</v>
      </c>
      <c r="C1067" s="1" t="s">
        <v>3450</v>
      </c>
      <c r="D1067" s="76">
        <v>44235</v>
      </c>
      <c r="E1067" s="1" t="s">
        <v>3451</v>
      </c>
      <c r="F1067" s="1" t="s">
        <v>3452</v>
      </c>
      <c r="G1067" s="1" t="s">
        <v>123</v>
      </c>
      <c r="H1067" s="1" t="s">
        <v>124</v>
      </c>
      <c r="I1067" s="1" t="s">
        <v>125</v>
      </c>
      <c r="J1067" s="1" t="s">
        <v>3431</v>
      </c>
      <c r="K1067" s="1" t="s">
        <v>2537</v>
      </c>
      <c r="L1067">
        <f>ROUNDUP(IF(B1067&gt;$D$4,0,($D$4-B1067+1)/365),0)</f>
        <v>0</v>
      </c>
      <c r="M1067">
        <f>ROUNDUP(IF(B1067&gt;$D$5,0,($D$5-B1067+1)/365),0)</f>
        <v>0</v>
      </c>
      <c r="N1067" s="28">
        <f>IF(OR(L1067=1,M1067=1),IF(B1067+364&lt;=$D$5,(B1067+364-$D$4+1)/365,IF(B1067&gt;$D$4,($D$5-B1067+1)/365,$D$6/365)),0)</f>
        <v>0</v>
      </c>
      <c r="O1067" s="28">
        <f>'Data &amp; Parameter'!$E$16*'Data &amp; Parameter'!$E$17*('Data &amp; Parameter'!$E$18+'Data &amp; Parameter'!$E$19)*'Data &amp; Parameter'!$E$20*'Data &amp; Parameter'!$E$37*N1067</f>
        <v>0</v>
      </c>
      <c r="P1067">
        <f>ROUNDUP(IF(D1067&gt;$D$4,0,($D$4-D1067+1)/365),0)</f>
        <v>0</v>
      </c>
      <c r="Q1067">
        <f>ROUNDUP(IF(D1067&gt;$D$5,0,($D$5-D1067+1)/365),0)</f>
        <v>0</v>
      </c>
      <c r="R1067" s="28">
        <f>IF(OR(P1067=1,Q1067=1),IF(D1067+364&lt;=$D$5,(D1067+364-$D$4+1)/365,IF(D1067&gt;$D$4,($D$5-D1067+1)/365,$D$6/365)),0)</f>
        <v>0</v>
      </c>
      <c r="S1067" s="28">
        <f>'Data &amp; Parameter'!$E$16*'Data &amp; Parameter'!$E$17*('Data &amp; Parameter'!$E$18+'Data &amp; Parameter'!$E$19)*'Data &amp; Parameter'!$E$20*'Data &amp; Parameter'!$E$37*R1067</f>
        <v>0</v>
      </c>
      <c r="T1067" s="28">
        <f t="shared" si="16"/>
        <v>0</v>
      </c>
    </row>
    <row r="1068" spans="1:20" ht="15.75" customHeight="1" x14ac:dyDescent="0.35">
      <c r="A1068">
        <v>1061</v>
      </c>
      <c r="B1068" s="76">
        <v>44235</v>
      </c>
      <c r="C1068" s="1" t="s">
        <v>3453</v>
      </c>
      <c r="D1068" s="76">
        <v>44235</v>
      </c>
      <c r="E1068" s="1" t="s">
        <v>3454</v>
      </c>
      <c r="F1068" s="1" t="s">
        <v>3455</v>
      </c>
      <c r="G1068" s="1" t="s">
        <v>123</v>
      </c>
      <c r="H1068" s="1" t="s">
        <v>124</v>
      </c>
      <c r="I1068" s="1" t="s">
        <v>125</v>
      </c>
      <c r="J1068" s="1" t="s">
        <v>3431</v>
      </c>
      <c r="K1068" s="1" t="s">
        <v>616</v>
      </c>
      <c r="L1068">
        <f>ROUNDUP(IF(B1068&gt;$D$4,0,($D$4-B1068+1)/365),0)</f>
        <v>0</v>
      </c>
      <c r="M1068">
        <f>ROUNDUP(IF(B1068&gt;$D$5,0,($D$5-B1068+1)/365),0)</f>
        <v>0</v>
      </c>
      <c r="N1068" s="28">
        <f>IF(OR(L1068=1,M1068=1),IF(B1068+364&lt;=$D$5,(B1068+364-$D$4+1)/365,IF(B1068&gt;$D$4,($D$5-B1068+1)/365,$D$6/365)),0)</f>
        <v>0</v>
      </c>
      <c r="O1068" s="28">
        <f>'Data &amp; Parameter'!$E$16*'Data &amp; Parameter'!$E$17*('Data &amp; Parameter'!$E$18+'Data &amp; Parameter'!$E$19)*'Data &amp; Parameter'!$E$20*'Data &amp; Parameter'!$E$37*N1068</f>
        <v>0</v>
      </c>
      <c r="P1068">
        <f>ROUNDUP(IF(D1068&gt;$D$4,0,($D$4-D1068+1)/365),0)</f>
        <v>0</v>
      </c>
      <c r="Q1068">
        <f>ROUNDUP(IF(D1068&gt;$D$5,0,($D$5-D1068+1)/365),0)</f>
        <v>0</v>
      </c>
      <c r="R1068" s="28">
        <f>IF(OR(P1068=1,Q1068=1),IF(D1068+364&lt;=$D$5,(D1068+364-$D$4+1)/365,IF(D1068&gt;$D$4,($D$5-D1068+1)/365,$D$6/365)),0)</f>
        <v>0</v>
      </c>
      <c r="S1068" s="28">
        <f>'Data &amp; Parameter'!$E$16*'Data &amp; Parameter'!$E$17*('Data &amp; Parameter'!$E$18+'Data &amp; Parameter'!$E$19)*'Data &amp; Parameter'!$E$20*'Data &amp; Parameter'!$E$37*R1068</f>
        <v>0</v>
      </c>
      <c r="T1068" s="28">
        <f t="shared" si="16"/>
        <v>0</v>
      </c>
    </row>
    <row r="1069" spans="1:20" ht="15.75" customHeight="1" x14ac:dyDescent="0.35">
      <c r="A1069">
        <v>1062</v>
      </c>
      <c r="B1069" s="76">
        <v>44235</v>
      </c>
      <c r="C1069" s="1" t="s">
        <v>3456</v>
      </c>
      <c r="D1069" s="76">
        <v>44235</v>
      </c>
      <c r="E1069" s="1" t="s">
        <v>3457</v>
      </c>
      <c r="F1069" s="1" t="s">
        <v>3458</v>
      </c>
      <c r="G1069" s="1" t="s">
        <v>123</v>
      </c>
      <c r="H1069" s="1" t="s">
        <v>124</v>
      </c>
      <c r="I1069" s="1" t="s">
        <v>125</v>
      </c>
      <c r="J1069" s="1" t="s">
        <v>3431</v>
      </c>
      <c r="K1069" s="1" t="s">
        <v>2537</v>
      </c>
      <c r="L1069">
        <f>ROUNDUP(IF(B1069&gt;$D$4,0,($D$4-B1069+1)/365),0)</f>
        <v>0</v>
      </c>
      <c r="M1069">
        <f>ROUNDUP(IF(B1069&gt;$D$5,0,($D$5-B1069+1)/365),0)</f>
        <v>0</v>
      </c>
      <c r="N1069" s="28">
        <f>IF(OR(L1069=1,M1069=1),IF(B1069+364&lt;=$D$5,(B1069+364-$D$4+1)/365,IF(B1069&gt;$D$4,($D$5-B1069+1)/365,$D$6/365)),0)</f>
        <v>0</v>
      </c>
      <c r="O1069" s="28">
        <f>'Data &amp; Parameter'!$E$16*'Data &amp; Parameter'!$E$17*('Data &amp; Parameter'!$E$18+'Data &amp; Parameter'!$E$19)*'Data &amp; Parameter'!$E$20*'Data &amp; Parameter'!$E$37*N1069</f>
        <v>0</v>
      </c>
      <c r="P1069">
        <f>ROUNDUP(IF(D1069&gt;$D$4,0,($D$4-D1069+1)/365),0)</f>
        <v>0</v>
      </c>
      <c r="Q1069">
        <f>ROUNDUP(IF(D1069&gt;$D$5,0,($D$5-D1069+1)/365),0)</f>
        <v>0</v>
      </c>
      <c r="R1069" s="28">
        <f>IF(OR(P1069=1,Q1069=1),IF(D1069+364&lt;=$D$5,(D1069+364-$D$4+1)/365,IF(D1069&gt;$D$4,($D$5-D1069+1)/365,$D$6/365)),0)</f>
        <v>0</v>
      </c>
      <c r="S1069" s="28">
        <f>'Data &amp; Parameter'!$E$16*'Data &amp; Parameter'!$E$17*('Data &amp; Parameter'!$E$18+'Data &amp; Parameter'!$E$19)*'Data &amp; Parameter'!$E$20*'Data &amp; Parameter'!$E$37*R1069</f>
        <v>0</v>
      </c>
      <c r="T1069" s="28">
        <f t="shared" si="16"/>
        <v>0</v>
      </c>
    </row>
    <row r="1070" spans="1:20" ht="15.75" customHeight="1" x14ac:dyDescent="0.35">
      <c r="A1070">
        <v>1063</v>
      </c>
      <c r="B1070" s="76">
        <v>44235</v>
      </c>
      <c r="C1070" s="1" t="s">
        <v>3459</v>
      </c>
      <c r="D1070" s="76">
        <v>44235</v>
      </c>
      <c r="E1070" s="1" t="s">
        <v>3460</v>
      </c>
      <c r="F1070" s="1" t="s">
        <v>3461</v>
      </c>
      <c r="G1070" s="1" t="s">
        <v>123</v>
      </c>
      <c r="H1070" s="1" t="s">
        <v>124</v>
      </c>
      <c r="I1070" s="1" t="s">
        <v>125</v>
      </c>
      <c r="J1070" s="1" t="s">
        <v>3431</v>
      </c>
      <c r="K1070" s="1" t="s">
        <v>2537</v>
      </c>
      <c r="L1070">
        <f>ROUNDUP(IF(B1070&gt;$D$4,0,($D$4-B1070+1)/365),0)</f>
        <v>0</v>
      </c>
      <c r="M1070">
        <f>ROUNDUP(IF(B1070&gt;$D$5,0,($D$5-B1070+1)/365),0)</f>
        <v>0</v>
      </c>
      <c r="N1070" s="28">
        <f>IF(OR(L1070=1,M1070=1),IF(B1070+364&lt;=$D$5,(B1070+364-$D$4+1)/365,IF(B1070&gt;$D$4,($D$5-B1070+1)/365,$D$6/365)),0)</f>
        <v>0</v>
      </c>
      <c r="O1070" s="28">
        <f>'Data &amp; Parameter'!$E$16*'Data &amp; Parameter'!$E$17*('Data &amp; Parameter'!$E$18+'Data &amp; Parameter'!$E$19)*'Data &amp; Parameter'!$E$20*'Data &amp; Parameter'!$E$37*N1070</f>
        <v>0</v>
      </c>
      <c r="P1070">
        <f>ROUNDUP(IF(D1070&gt;$D$4,0,($D$4-D1070+1)/365),0)</f>
        <v>0</v>
      </c>
      <c r="Q1070">
        <f>ROUNDUP(IF(D1070&gt;$D$5,0,($D$5-D1070+1)/365),0)</f>
        <v>0</v>
      </c>
      <c r="R1070" s="28">
        <f>IF(OR(P1070=1,Q1070=1),IF(D1070+364&lt;=$D$5,(D1070+364-$D$4+1)/365,IF(D1070&gt;$D$4,($D$5-D1070+1)/365,$D$6/365)),0)</f>
        <v>0</v>
      </c>
      <c r="S1070" s="28">
        <f>'Data &amp; Parameter'!$E$16*'Data &amp; Parameter'!$E$17*('Data &amp; Parameter'!$E$18+'Data &amp; Parameter'!$E$19)*'Data &amp; Parameter'!$E$20*'Data &amp; Parameter'!$E$37*R1070</f>
        <v>0</v>
      </c>
      <c r="T1070" s="28">
        <f t="shared" si="16"/>
        <v>0</v>
      </c>
    </row>
    <row r="1071" spans="1:20" ht="15.75" customHeight="1" x14ac:dyDescent="0.35">
      <c r="A1071">
        <v>1064</v>
      </c>
      <c r="B1071" s="76">
        <v>44235</v>
      </c>
      <c r="C1071" s="1" t="s">
        <v>3462</v>
      </c>
      <c r="D1071" s="76">
        <v>44235</v>
      </c>
      <c r="E1071" s="1" t="s">
        <v>3463</v>
      </c>
      <c r="F1071" s="1" t="s">
        <v>3464</v>
      </c>
      <c r="G1071" s="1" t="s">
        <v>123</v>
      </c>
      <c r="H1071" s="1" t="s">
        <v>124</v>
      </c>
      <c r="I1071" s="1" t="s">
        <v>125</v>
      </c>
      <c r="J1071" s="1" t="s">
        <v>3431</v>
      </c>
      <c r="K1071" s="1" t="s">
        <v>2537</v>
      </c>
      <c r="L1071">
        <f>ROUNDUP(IF(B1071&gt;$D$4,0,($D$4-B1071+1)/365),0)</f>
        <v>0</v>
      </c>
      <c r="M1071">
        <f>ROUNDUP(IF(B1071&gt;$D$5,0,($D$5-B1071+1)/365),0)</f>
        <v>0</v>
      </c>
      <c r="N1071" s="28">
        <f>IF(OR(L1071=1,M1071=1),IF(B1071+364&lt;=$D$5,(B1071+364-$D$4+1)/365,IF(B1071&gt;$D$4,($D$5-B1071+1)/365,$D$6/365)),0)</f>
        <v>0</v>
      </c>
      <c r="O1071" s="28">
        <f>'Data &amp; Parameter'!$E$16*'Data &amp; Parameter'!$E$17*('Data &amp; Parameter'!$E$18+'Data &amp; Parameter'!$E$19)*'Data &amp; Parameter'!$E$20*'Data &amp; Parameter'!$E$37*N1071</f>
        <v>0</v>
      </c>
      <c r="P1071">
        <f>ROUNDUP(IF(D1071&gt;$D$4,0,($D$4-D1071+1)/365),0)</f>
        <v>0</v>
      </c>
      <c r="Q1071">
        <f>ROUNDUP(IF(D1071&gt;$D$5,0,($D$5-D1071+1)/365),0)</f>
        <v>0</v>
      </c>
      <c r="R1071" s="28">
        <f>IF(OR(P1071=1,Q1071=1),IF(D1071+364&lt;=$D$5,(D1071+364-$D$4+1)/365,IF(D1071&gt;$D$4,($D$5-D1071+1)/365,$D$6/365)),0)</f>
        <v>0</v>
      </c>
      <c r="S1071" s="28">
        <f>'Data &amp; Parameter'!$E$16*'Data &amp; Parameter'!$E$17*('Data &amp; Parameter'!$E$18+'Data &amp; Parameter'!$E$19)*'Data &amp; Parameter'!$E$20*'Data &amp; Parameter'!$E$37*R1071</f>
        <v>0</v>
      </c>
      <c r="T1071" s="28">
        <f t="shared" si="16"/>
        <v>0</v>
      </c>
    </row>
    <row r="1072" spans="1:20" ht="15.75" customHeight="1" x14ac:dyDescent="0.35">
      <c r="A1072">
        <v>1065</v>
      </c>
      <c r="B1072" s="76">
        <v>44235</v>
      </c>
      <c r="C1072" s="1" t="s">
        <v>3465</v>
      </c>
      <c r="D1072" s="76">
        <v>44235</v>
      </c>
      <c r="E1072" s="1" t="s">
        <v>3466</v>
      </c>
      <c r="F1072" s="1" t="s">
        <v>3467</v>
      </c>
      <c r="G1072" s="1" t="s">
        <v>123</v>
      </c>
      <c r="H1072" s="1" t="s">
        <v>124</v>
      </c>
      <c r="I1072" s="1" t="s">
        <v>125</v>
      </c>
      <c r="J1072" s="1" t="s">
        <v>3431</v>
      </c>
      <c r="K1072" s="1" t="s">
        <v>2537</v>
      </c>
      <c r="L1072">
        <f>ROUNDUP(IF(B1072&gt;$D$4,0,($D$4-B1072+1)/365),0)</f>
        <v>0</v>
      </c>
      <c r="M1072">
        <f>ROUNDUP(IF(B1072&gt;$D$5,0,($D$5-B1072+1)/365),0)</f>
        <v>0</v>
      </c>
      <c r="N1072" s="28">
        <f>IF(OR(L1072=1,M1072=1),IF(B1072+364&lt;=$D$5,(B1072+364-$D$4+1)/365,IF(B1072&gt;$D$4,($D$5-B1072+1)/365,$D$6/365)),0)</f>
        <v>0</v>
      </c>
      <c r="O1072" s="28">
        <f>'Data &amp; Parameter'!$E$16*'Data &amp; Parameter'!$E$17*('Data &amp; Parameter'!$E$18+'Data &amp; Parameter'!$E$19)*'Data &amp; Parameter'!$E$20*'Data &amp; Parameter'!$E$37*N1072</f>
        <v>0</v>
      </c>
      <c r="P1072">
        <f>ROUNDUP(IF(D1072&gt;$D$4,0,($D$4-D1072+1)/365),0)</f>
        <v>0</v>
      </c>
      <c r="Q1072">
        <f>ROUNDUP(IF(D1072&gt;$D$5,0,($D$5-D1072+1)/365),0)</f>
        <v>0</v>
      </c>
      <c r="R1072" s="28">
        <f>IF(OR(P1072=1,Q1072=1),IF(D1072+364&lt;=$D$5,(D1072+364-$D$4+1)/365,IF(D1072&gt;$D$4,($D$5-D1072+1)/365,$D$6/365)),0)</f>
        <v>0</v>
      </c>
      <c r="S1072" s="28">
        <f>'Data &amp; Parameter'!$E$16*'Data &amp; Parameter'!$E$17*('Data &amp; Parameter'!$E$18+'Data &amp; Parameter'!$E$19)*'Data &amp; Parameter'!$E$20*'Data &amp; Parameter'!$E$37*R1072</f>
        <v>0</v>
      </c>
      <c r="T1072" s="28">
        <f t="shared" si="16"/>
        <v>0</v>
      </c>
    </row>
    <row r="1073" spans="1:20" ht="15.75" customHeight="1" x14ac:dyDescent="0.35">
      <c r="A1073">
        <v>1066</v>
      </c>
      <c r="B1073" s="76">
        <v>44235</v>
      </c>
      <c r="C1073" s="1" t="s">
        <v>3468</v>
      </c>
      <c r="D1073" s="76">
        <v>44235</v>
      </c>
      <c r="E1073" s="1" t="s">
        <v>3469</v>
      </c>
      <c r="F1073" s="1" t="s">
        <v>3470</v>
      </c>
      <c r="G1073" s="1" t="s">
        <v>123</v>
      </c>
      <c r="H1073" s="1" t="s">
        <v>124</v>
      </c>
      <c r="I1073" s="1" t="s">
        <v>125</v>
      </c>
      <c r="J1073" s="1" t="s">
        <v>3431</v>
      </c>
      <c r="K1073" s="1" t="s">
        <v>2537</v>
      </c>
      <c r="L1073">
        <f>ROUNDUP(IF(B1073&gt;$D$4,0,($D$4-B1073+1)/365),0)</f>
        <v>0</v>
      </c>
      <c r="M1073">
        <f>ROUNDUP(IF(B1073&gt;$D$5,0,($D$5-B1073+1)/365),0)</f>
        <v>0</v>
      </c>
      <c r="N1073" s="28">
        <f>IF(OR(L1073=1,M1073=1),IF(B1073+364&lt;=$D$5,(B1073+364-$D$4+1)/365,IF(B1073&gt;$D$4,($D$5-B1073+1)/365,$D$6/365)),0)</f>
        <v>0</v>
      </c>
      <c r="O1073" s="28">
        <f>'Data &amp; Parameter'!$E$16*'Data &amp; Parameter'!$E$17*('Data &amp; Parameter'!$E$18+'Data &amp; Parameter'!$E$19)*'Data &amp; Parameter'!$E$20*'Data &amp; Parameter'!$E$37*N1073</f>
        <v>0</v>
      </c>
      <c r="P1073">
        <f>ROUNDUP(IF(D1073&gt;$D$4,0,($D$4-D1073+1)/365),0)</f>
        <v>0</v>
      </c>
      <c r="Q1073">
        <f>ROUNDUP(IF(D1073&gt;$D$5,0,($D$5-D1073+1)/365),0)</f>
        <v>0</v>
      </c>
      <c r="R1073" s="28">
        <f>IF(OR(P1073=1,Q1073=1),IF(D1073+364&lt;=$D$5,(D1073+364-$D$4+1)/365,IF(D1073&gt;$D$4,($D$5-D1073+1)/365,$D$6/365)),0)</f>
        <v>0</v>
      </c>
      <c r="S1073" s="28">
        <f>'Data &amp; Parameter'!$E$16*'Data &amp; Parameter'!$E$17*('Data &amp; Parameter'!$E$18+'Data &amp; Parameter'!$E$19)*'Data &amp; Parameter'!$E$20*'Data &amp; Parameter'!$E$37*R1073</f>
        <v>0</v>
      </c>
      <c r="T1073" s="28">
        <f t="shared" si="16"/>
        <v>0</v>
      </c>
    </row>
    <row r="1074" spans="1:20" ht="15.75" customHeight="1" x14ac:dyDescent="0.35">
      <c r="A1074">
        <v>1067</v>
      </c>
      <c r="B1074" s="76">
        <v>44235</v>
      </c>
      <c r="C1074" s="1" t="s">
        <v>3471</v>
      </c>
      <c r="D1074" s="76">
        <v>44235</v>
      </c>
      <c r="E1074" s="1" t="s">
        <v>3472</v>
      </c>
      <c r="F1074" s="1" t="s">
        <v>3473</v>
      </c>
      <c r="G1074" s="1" t="s">
        <v>123</v>
      </c>
      <c r="H1074" s="1" t="s">
        <v>124</v>
      </c>
      <c r="I1074" s="1" t="s">
        <v>125</v>
      </c>
      <c r="J1074" s="1" t="s">
        <v>3431</v>
      </c>
      <c r="K1074" s="1" t="s">
        <v>2537</v>
      </c>
      <c r="L1074">
        <f>ROUNDUP(IF(B1074&gt;$D$4,0,($D$4-B1074+1)/365),0)</f>
        <v>0</v>
      </c>
      <c r="M1074">
        <f>ROUNDUP(IF(B1074&gt;$D$5,0,($D$5-B1074+1)/365),0)</f>
        <v>0</v>
      </c>
      <c r="N1074" s="28">
        <f>IF(OR(L1074=1,M1074=1),IF(B1074+364&lt;=$D$5,(B1074+364-$D$4+1)/365,IF(B1074&gt;$D$4,($D$5-B1074+1)/365,$D$6/365)),0)</f>
        <v>0</v>
      </c>
      <c r="O1074" s="28">
        <f>'Data &amp; Parameter'!$E$16*'Data &amp; Parameter'!$E$17*('Data &amp; Parameter'!$E$18+'Data &amp; Parameter'!$E$19)*'Data &amp; Parameter'!$E$20*'Data &amp; Parameter'!$E$37*N1074</f>
        <v>0</v>
      </c>
      <c r="P1074">
        <f>ROUNDUP(IF(D1074&gt;$D$4,0,($D$4-D1074+1)/365),0)</f>
        <v>0</v>
      </c>
      <c r="Q1074">
        <f>ROUNDUP(IF(D1074&gt;$D$5,0,($D$5-D1074+1)/365),0)</f>
        <v>0</v>
      </c>
      <c r="R1074" s="28">
        <f>IF(OR(P1074=1,Q1074=1),IF(D1074+364&lt;=$D$5,(D1074+364-$D$4+1)/365,IF(D1074&gt;$D$4,($D$5-D1074+1)/365,$D$6/365)),0)</f>
        <v>0</v>
      </c>
      <c r="S1074" s="28">
        <f>'Data &amp; Parameter'!$E$16*'Data &amp; Parameter'!$E$17*('Data &amp; Parameter'!$E$18+'Data &amp; Parameter'!$E$19)*'Data &amp; Parameter'!$E$20*'Data &amp; Parameter'!$E$37*R1074</f>
        <v>0</v>
      </c>
      <c r="T1074" s="28">
        <f t="shared" si="16"/>
        <v>0</v>
      </c>
    </row>
    <row r="1075" spans="1:20" ht="15.75" customHeight="1" x14ac:dyDescent="0.35">
      <c r="A1075">
        <v>1068</v>
      </c>
      <c r="B1075" s="76">
        <v>44235</v>
      </c>
      <c r="C1075" s="1" t="s">
        <v>3474</v>
      </c>
      <c r="D1075" s="76">
        <v>44235</v>
      </c>
      <c r="E1075" s="1" t="s">
        <v>3475</v>
      </c>
      <c r="F1075" s="1" t="s">
        <v>3476</v>
      </c>
      <c r="G1075" s="1" t="s">
        <v>123</v>
      </c>
      <c r="H1075" s="1" t="s">
        <v>124</v>
      </c>
      <c r="I1075" s="1" t="s">
        <v>125</v>
      </c>
      <c r="J1075" s="1" t="s">
        <v>3431</v>
      </c>
      <c r="K1075" s="1" t="s">
        <v>3431</v>
      </c>
      <c r="L1075">
        <f>ROUNDUP(IF(B1075&gt;$D$4,0,($D$4-B1075+1)/365),0)</f>
        <v>0</v>
      </c>
      <c r="M1075">
        <f>ROUNDUP(IF(B1075&gt;$D$5,0,($D$5-B1075+1)/365),0)</f>
        <v>0</v>
      </c>
      <c r="N1075" s="28">
        <f>IF(OR(L1075=1,M1075=1),IF(B1075+364&lt;=$D$5,(B1075+364-$D$4+1)/365,IF(B1075&gt;$D$4,($D$5-B1075+1)/365,$D$6/365)),0)</f>
        <v>0</v>
      </c>
      <c r="O1075" s="28">
        <f>'Data &amp; Parameter'!$E$16*'Data &amp; Parameter'!$E$17*('Data &amp; Parameter'!$E$18+'Data &amp; Parameter'!$E$19)*'Data &amp; Parameter'!$E$20*'Data &amp; Parameter'!$E$37*N1075</f>
        <v>0</v>
      </c>
      <c r="P1075">
        <f>ROUNDUP(IF(D1075&gt;$D$4,0,($D$4-D1075+1)/365),0)</f>
        <v>0</v>
      </c>
      <c r="Q1075">
        <f>ROUNDUP(IF(D1075&gt;$D$5,0,($D$5-D1075+1)/365),0)</f>
        <v>0</v>
      </c>
      <c r="R1075" s="28">
        <f>IF(OR(P1075=1,Q1075=1),IF(D1075+364&lt;=$D$5,(D1075+364-$D$4+1)/365,IF(D1075&gt;$D$4,($D$5-D1075+1)/365,$D$6/365)),0)</f>
        <v>0</v>
      </c>
      <c r="S1075" s="28">
        <f>'Data &amp; Parameter'!$E$16*'Data &amp; Parameter'!$E$17*('Data &amp; Parameter'!$E$18+'Data &amp; Parameter'!$E$19)*'Data &amp; Parameter'!$E$20*'Data &amp; Parameter'!$E$37*R1075</f>
        <v>0</v>
      </c>
      <c r="T1075" s="28">
        <f t="shared" si="16"/>
        <v>0</v>
      </c>
    </row>
    <row r="1076" spans="1:20" ht="15.75" customHeight="1" x14ac:dyDescent="0.35">
      <c r="A1076">
        <v>1069</v>
      </c>
      <c r="B1076" s="76">
        <v>44235</v>
      </c>
      <c r="C1076" s="1" t="s">
        <v>3477</v>
      </c>
      <c r="D1076" s="76">
        <v>44235</v>
      </c>
      <c r="E1076" s="1" t="s">
        <v>3478</v>
      </c>
      <c r="F1076" s="1" t="s">
        <v>3479</v>
      </c>
      <c r="G1076" s="1" t="s">
        <v>123</v>
      </c>
      <c r="H1076" s="1" t="s">
        <v>124</v>
      </c>
      <c r="I1076" s="1" t="s">
        <v>125</v>
      </c>
      <c r="J1076" s="1" t="s">
        <v>3431</v>
      </c>
      <c r="K1076" s="1" t="s">
        <v>3431</v>
      </c>
      <c r="L1076">
        <f>ROUNDUP(IF(B1076&gt;$D$4,0,($D$4-B1076+1)/365),0)</f>
        <v>0</v>
      </c>
      <c r="M1076">
        <f>ROUNDUP(IF(B1076&gt;$D$5,0,($D$5-B1076+1)/365),0)</f>
        <v>0</v>
      </c>
      <c r="N1076" s="28">
        <f>IF(OR(L1076=1,M1076=1),IF(B1076+364&lt;=$D$5,(B1076+364-$D$4+1)/365,IF(B1076&gt;$D$4,($D$5-B1076+1)/365,$D$6/365)),0)</f>
        <v>0</v>
      </c>
      <c r="O1076" s="28">
        <f>'Data &amp; Parameter'!$E$16*'Data &amp; Parameter'!$E$17*('Data &amp; Parameter'!$E$18+'Data &amp; Parameter'!$E$19)*'Data &amp; Parameter'!$E$20*'Data &amp; Parameter'!$E$37*N1076</f>
        <v>0</v>
      </c>
      <c r="P1076">
        <f>ROUNDUP(IF(D1076&gt;$D$4,0,($D$4-D1076+1)/365),0)</f>
        <v>0</v>
      </c>
      <c r="Q1076">
        <f>ROUNDUP(IF(D1076&gt;$D$5,0,($D$5-D1076+1)/365),0)</f>
        <v>0</v>
      </c>
      <c r="R1076" s="28">
        <f>IF(OR(P1076=1,Q1076=1),IF(D1076+364&lt;=$D$5,(D1076+364-$D$4+1)/365,IF(D1076&gt;$D$4,($D$5-D1076+1)/365,$D$6/365)),0)</f>
        <v>0</v>
      </c>
      <c r="S1076" s="28">
        <f>'Data &amp; Parameter'!$E$16*'Data &amp; Parameter'!$E$17*('Data &amp; Parameter'!$E$18+'Data &amp; Parameter'!$E$19)*'Data &amp; Parameter'!$E$20*'Data &amp; Parameter'!$E$37*R1076</f>
        <v>0</v>
      </c>
      <c r="T1076" s="28">
        <f t="shared" si="16"/>
        <v>0</v>
      </c>
    </row>
    <row r="1077" spans="1:20" ht="15.75" customHeight="1" x14ac:dyDescent="0.35">
      <c r="A1077">
        <v>1070</v>
      </c>
      <c r="B1077" s="76">
        <v>44235</v>
      </c>
      <c r="C1077" s="1" t="s">
        <v>3480</v>
      </c>
      <c r="D1077" s="76">
        <v>44235</v>
      </c>
      <c r="E1077" s="1" t="s">
        <v>3481</v>
      </c>
      <c r="F1077" s="1" t="s">
        <v>3482</v>
      </c>
      <c r="G1077" s="1" t="s">
        <v>123</v>
      </c>
      <c r="H1077" s="1" t="s">
        <v>124</v>
      </c>
      <c r="I1077" s="1" t="s">
        <v>125</v>
      </c>
      <c r="J1077" s="1" t="s">
        <v>3431</v>
      </c>
      <c r="K1077" s="1" t="s">
        <v>3431</v>
      </c>
      <c r="L1077">
        <f>ROUNDUP(IF(B1077&gt;$D$4,0,($D$4-B1077+1)/365),0)</f>
        <v>0</v>
      </c>
      <c r="M1077">
        <f>ROUNDUP(IF(B1077&gt;$D$5,0,($D$5-B1077+1)/365),0)</f>
        <v>0</v>
      </c>
      <c r="N1077" s="28">
        <f>IF(OR(L1077=1,M1077=1),IF(B1077+364&lt;=$D$5,(B1077+364-$D$4+1)/365,IF(B1077&gt;$D$4,($D$5-B1077+1)/365,$D$6/365)),0)</f>
        <v>0</v>
      </c>
      <c r="O1077" s="28">
        <f>'Data &amp; Parameter'!$E$16*'Data &amp; Parameter'!$E$17*('Data &amp; Parameter'!$E$18+'Data &amp; Parameter'!$E$19)*'Data &amp; Parameter'!$E$20*'Data &amp; Parameter'!$E$37*N1077</f>
        <v>0</v>
      </c>
      <c r="P1077">
        <f>ROUNDUP(IF(D1077&gt;$D$4,0,($D$4-D1077+1)/365),0)</f>
        <v>0</v>
      </c>
      <c r="Q1077">
        <f>ROUNDUP(IF(D1077&gt;$D$5,0,($D$5-D1077+1)/365),0)</f>
        <v>0</v>
      </c>
      <c r="R1077" s="28">
        <f>IF(OR(P1077=1,Q1077=1),IF(D1077+364&lt;=$D$5,(D1077+364-$D$4+1)/365,IF(D1077&gt;$D$4,($D$5-D1077+1)/365,$D$6/365)),0)</f>
        <v>0</v>
      </c>
      <c r="S1077" s="28">
        <f>'Data &amp; Parameter'!$E$16*'Data &amp; Parameter'!$E$17*('Data &amp; Parameter'!$E$18+'Data &amp; Parameter'!$E$19)*'Data &amp; Parameter'!$E$20*'Data &amp; Parameter'!$E$37*R1077</f>
        <v>0</v>
      </c>
      <c r="T1077" s="28">
        <f t="shared" si="16"/>
        <v>0</v>
      </c>
    </row>
    <row r="1078" spans="1:20" ht="15.75" customHeight="1" x14ac:dyDescent="0.35">
      <c r="A1078">
        <v>1071</v>
      </c>
      <c r="B1078" s="76">
        <v>44235</v>
      </c>
      <c r="C1078" s="1" t="s">
        <v>3483</v>
      </c>
      <c r="D1078" s="76">
        <v>44235</v>
      </c>
      <c r="E1078" s="1" t="s">
        <v>3484</v>
      </c>
      <c r="F1078" s="1" t="s">
        <v>3485</v>
      </c>
      <c r="G1078" s="1" t="s">
        <v>123</v>
      </c>
      <c r="H1078" s="1" t="s">
        <v>124</v>
      </c>
      <c r="I1078" s="1" t="s">
        <v>125</v>
      </c>
      <c r="J1078" s="1" t="s">
        <v>3431</v>
      </c>
      <c r="K1078" s="1" t="s">
        <v>3431</v>
      </c>
      <c r="L1078">
        <f>ROUNDUP(IF(B1078&gt;$D$4,0,($D$4-B1078+1)/365),0)</f>
        <v>0</v>
      </c>
      <c r="M1078">
        <f>ROUNDUP(IF(B1078&gt;$D$5,0,($D$5-B1078+1)/365),0)</f>
        <v>0</v>
      </c>
      <c r="N1078" s="28">
        <f>IF(OR(L1078=1,M1078=1),IF(B1078+364&lt;=$D$5,(B1078+364-$D$4+1)/365,IF(B1078&gt;$D$4,($D$5-B1078+1)/365,$D$6/365)),0)</f>
        <v>0</v>
      </c>
      <c r="O1078" s="28">
        <f>'Data &amp; Parameter'!$E$16*'Data &amp; Parameter'!$E$17*('Data &amp; Parameter'!$E$18+'Data &amp; Parameter'!$E$19)*'Data &amp; Parameter'!$E$20*'Data &amp; Parameter'!$E$37*N1078</f>
        <v>0</v>
      </c>
      <c r="P1078">
        <f>ROUNDUP(IF(D1078&gt;$D$4,0,($D$4-D1078+1)/365),0)</f>
        <v>0</v>
      </c>
      <c r="Q1078">
        <f>ROUNDUP(IF(D1078&gt;$D$5,0,($D$5-D1078+1)/365),0)</f>
        <v>0</v>
      </c>
      <c r="R1078" s="28">
        <f>IF(OR(P1078=1,Q1078=1),IF(D1078+364&lt;=$D$5,(D1078+364-$D$4+1)/365,IF(D1078&gt;$D$4,($D$5-D1078+1)/365,$D$6/365)),0)</f>
        <v>0</v>
      </c>
      <c r="S1078" s="28">
        <f>'Data &amp; Parameter'!$E$16*'Data &amp; Parameter'!$E$17*('Data &amp; Parameter'!$E$18+'Data &amp; Parameter'!$E$19)*'Data &amp; Parameter'!$E$20*'Data &amp; Parameter'!$E$37*R1078</f>
        <v>0</v>
      </c>
      <c r="T1078" s="28">
        <f t="shared" si="16"/>
        <v>0</v>
      </c>
    </row>
    <row r="1079" spans="1:20" ht="15.75" customHeight="1" x14ac:dyDescent="0.35">
      <c r="A1079">
        <v>1072</v>
      </c>
      <c r="B1079" s="76">
        <v>44235</v>
      </c>
      <c r="C1079" s="1" t="s">
        <v>3486</v>
      </c>
      <c r="D1079" s="76">
        <v>44235</v>
      </c>
      <c r="E1079" s="1" t="s">
        <v>3487</v>
      </c>
      <c r="F1079" s="1" t="s">
        <v>3488</v>
      </c>
      <c r="G1079" s="1" t="s">
        <v>123</v>
      </c>
      <c r="H1079" s="1" t="s">
        <v>124</v>
      </c>
      <c r="I1079" s="1" t="s">
        <v>125</v>
      </c>
      <c r="J1079" s="1" t="s">
        <v>3431</v>
      </c>
      <c r="K1079" s="1" t="s">
        <v>3431</v>
      </c>
      <c r="L1079">
        <f>ROUNDUP(IF(B1079&gt;$D$4,0,($D$4-B1079+1)/365),0)</f>
        <v>0</v>
      </c>
      <c r="M1079">
        <f>ROUNDUP(IF(B1079&gt;$D$5,0,($D$5-B1079+1)/365),0)</f>
        <v>0</v>
      </c>
      <c r="N1079" s="28">
        <f>IF(OR(L1079=1,M1079=1),IF(B1079+364&lt;=$D$5,(B1079+364-$D$4+1)/365,IF(B1079&gt;$D$4,($D$5-B1079+1)/365,$D$6/365)),0)</f>
        <v>0</v>
      </c>
      <c r="O1079" s="28">
        <f>'Data &amp; Parameter'!$E$16*'Data &amp; Parameter'!$E$17*('Data &amp; Parameter'!$E$18+'Data &amp; Parameter'!$E$19)*'Data &amp; Parameter'!$E$20*'Data &amp; Parameter'!$E$37*N1079</f>
        <v>0</v>
      </c>
      <c r="P1079">
        <f>ROUNDUP(IF(D1079&gt;$D$4,0,($D$4-D1079+1)/365),0)</f>
        <v>0</v>
      </c>
      <c r="Q1079">
        <f>ROUNDUP(IF(D1079&gt;$D$5,0,($D$5-D1079+1)/365),0)</f>
        <v>0</v>
      </c>
      <c r="R1079" s="28">
        <f>IF(OR(P1079=1,Q1079=1),IF(D1079+364&lt;=$D$5,(D1079+364-$D$4+1)/365,IF(D1079&gt;$D$4,($D$5-D1079+1)/365,$D$6/365)),0)</f>
        <v>0</v>
      </c>
      <c r="S1079" s="28">
        <f>'Data &amp; Parameter'!$E$16*'Data &amp; Parameter'!$E$17*('Data &amp; Parameter'!$E$18+'Data &amp; Parameter'!$E$19)*'Data &amp; Parameter'!$E$20*'Data &amp; Parameter'!$E$37*R1079</f>
        <v>0</v>
      </c>
      <c r="T1079" s="28">
        <f t="shared" si="16"/>
        <v>0</v>
      </c>
    </row>
    <row r="1080" spans="1:20" ht="15.75" customHeight="1" x14ac:dyDescent="0.35">
      <c r="A1080">
        <v>1073</v>
      </c>
      <c r="B1080" s="76">
        <v>44235</v>
      </c>
      <c r="C1080" s="1" t="s">
        <v>3489</v>
      </c>
      <c r="D1080" s="76">
        <v>44235</v>
      </c>
      <c r="E1080" s="1" t="s">
        <v>3490</v>
      </c>
      <c r="F1080" s="1" t="s">
        <v>3491</v>
      </c>
      <c r="G1080" s="1" t="s">
        <v>123</v>
      </c>
      <c r="H1080" s="1" t="s">
        <v>124</v>
      </c>
      <c r="I1080" s="1" t="s">
        <v>125</v>
      </c>
      <c r="J1080" s="1" t="s">
        <v>1623</v>
      </c>
      <c r="K1080" s="1" t="s">
        <v>1623</v>
      </c>
      <c r="L1080">
        <f>ROUNDUP(IF(B1080&gt;$D$4,0,($D$4-B1080+1)/365),0)</f>
        <v>0</v>
      </c>
      <c r="M1080">
        <f>ROUNDUP(IF(B1080&gt;$D$5,0,($D$5-B1080+1)/365),0)</f>
        <v>0</v>
      </c>
      <c r="N1080" s="28">
        <f>IF(OR(L1080=1,M1080=1),IF(B1080+364&lt;=$D$5,(B1080+364-$D$4+1)/365,IF(B1080&gt;$D$4,($D$5-B1080+1)/365,$D$6/365)),0)</f>
        <v>0</v>
      </c>
      <c r="O1080" s="28">
        <f>'Data &amp; Parameter'!$E$16*'Data &amp; Parameter'!$E$17*('Data &amp; Parameter'!$E$18+'Data &amp; Parameter'!$E$19)*'Data &amp; Parameter'!$E$20*'Data &amp; Parameter'!$E$37*N1080</f>
        <v>0</v>
      </c>
      <c r="P1080">
        <f>ROUNDUP(IF(D1080&gt;$D$4,0,($D$4-D1080+1)/365),0)</f>
        <v>0</v>
      </c>
      <c r="Q1080">
        <f>ROUNDUP(IF(D1080&gt;$D$5,0,($D$5-D1080+1)/365),0)</f>
        <v>0</v>
      </c>
      <c r="R1080" s="28">
        <f>IF(OR(P1080=1,Q1080=1),IF(D1080+364&lt;=$D$5,(D1080+364-$D$4+1)/365,IF(D1080&gt;$D$4,($D$5-D1080+1)/365,$D$6/365)),0)</f>
        <v>0</v>
      </c>
      <c r="S1080" s="28">
        <f>'Data &amp; Parameter'!$E$16*'Data &amp; Parameter'!$E$17*('Data &amp; Parameter'!$E$18+'Data &amp; Parameter'!$E$19)*'Data &amp; Parameter'!$E$20*'Data &amp; Parameter'!$E$37*R1080</f>
        <v>0</v>
      </c>
      <c r="T1080" s="28">
        <f t="shared" si="16"/>
        <v>0</v>
      </c>
    </row>
    <row r="1081" spans="1:20" ht="15.75" customHeight="1" x14ac:dyDescent="0.35">
      <c r="A1081">
        <v>1074</v>
      </c>
      <c r="B1081" s="76">
        <v>44235</v>
      </c>
      <c r="C1081" s="1" t="s">
        <v>3492</v>
      </c>
      <c r="D1081" s="76">
        <v>44235</v>
      </c>
      <c r="E1081" s="1" t="s">
        <v>3493</v>
      </c>
      <c r="F1081" s="1" t="s">
        <v>3494</v>
      </c>
      <c r="G1081" s="1" t="s">
        <v>123</v>
      </c>
      <c r="H1081" s="1" t="s">
        <v>124</v>
      </c>
      <c r="I1081" s="1" t="s">
        <v>125</v>
      </c>
      <c r="J1081" s="1" t="s">
        <v>1623</v>
      </c>
      <c r="K1081" s="1" t="s">
        <v>1623</v>
      </c>
      <c r="L1081">
        <f>ROUNDUP(IF(B1081&gt;$D$4,0,($D$4-B1081+1)/365),0)</f>
        <v>0</v>
      </c>
      <c r="M1081">
        <f>ROUNDUP(IF(B1081&gt;$D$5,0,($D$5-B1081+1)/365),0)</f>
        <v>0</v>
      </c>
      <c r="N1081" s="28">
        <f>IF(OR(L1081=1,M1081=1),IF(B1081+364&lt;=$D$5,(B1081+364-$D$4+1)/365,IF(B1081&gt;$D$4,($D$5-B1081+1)/365,$D$6/365)),0)</f>
        <v>0</v>
      </c>
      <c r="O1081" s="28">
        <f>'Data &amp; Parameter'!$E$16*'Data &amp; Parameter'!$E$17*('Data &amp; Parameter'!$E$18+'Data &amp; Parameter'!$E$19)*'Data &amp; Parameter'!$E$20*'Data &amp; Parameter'!$E$37*N1081</f>
        <v>0</v>
      </c>
      <c r="P1081">
        <f>ROUNDUP(IF(D1081&gt;$D$4,0,($D$4-D1081+1)/365),0)</f>
        <v>0</v>
      </c>
      <c r="Q1081">
        <f>ROUNDUP(IF(D1081&gt;$D$5,0,($D$5-D1081+1)/365),0)</f>
        <v>0</v>
      </c>
      <c r="R1081" s="28">
        <f>IF(OR(P1081=1,Q1081=1),IF(D1081+364&lt;=$D$5,(D1081+364-$D$4+1)/365,IF(D1081&gt;$D$4,($D$5-D1081+1)/365,$D$6/365)),0)</f>
        <v>0</v>
      </c>
      <c r="S1081" s="28">
        <f>'Data &amp; Parameter'!$E$16*'Data &amp; Parameter'!$E$17*('Data &amp; Parameter'!$E$18+'Data &amp; Parameter'!$E$19)*'Data &amp; Parameter'!$E$20*'Data &amp; Parameter'!$E$37*R1081</f>
        <v>0</v>
      </c>
      <c r="T1081" s="28">
        <f t="shared" si="16"/>
        <v>0</v>
      </c>
    </row>
    <row r="1082" spans="1:20" ht="15.75" customHeight="1" x14ac:dyDescent="0.35">
      <c r="A1082">
        <v>1075</v>
      </c>
      <c r="B1082" s="76">
        <v>44235</v>
      </c>
      <c r="C1082" s="1" t="s">
        <v>3495</v>
      </c>
      <c r="D1082" s="76">
        <v>44235</v>
      </c>
      <c r="E1082" s="1" t="s">
        <v>3496</v>
      </c>
      <c r="F1082" s="1" t="s">
        <v>3497</v>
      </c>
      <c r="G1082" s="1" t="s">
        <v>123</v>
      </c>
      <c r="H1082" s="1" t="s">
        <v>124</v>
      </c>
      <c r="I1082" s="1" t="s">
        <v>125</v>
      </c>
      <c r="J1082" s="1" t="s">
        <v>1623</v>
      </c>
      <c r="K1082" s="1" t="s">
        <v>1623</v>
      </c>
      <c r="L1082">
        <f>ROUNDUP(IF(B1082&gt;$D$4,0,($D$4-B1082+1)/365),0)</f>
        <v>0</v>
      </c>
      <c r="M1082">
        <f>ROUNDUP(IF(B1082&gt;$D$5,0,($D$5-B1082+1)/365),0)</f>
        <v>0</v>
      </c>
      <c r="N1082" s="28">
        <f>IF(OR(L1082=1,M1082=1),IF(B1082+364&lt;=$D$5,(B1082+364-$D$4+1)/365,IF(B1082&gt;$D$4,($D$5-B1082+1)/365,$D$6/365)),0)</f>
        <v>0</v>
      </c>
      <c r="O1082" s="28">
        <f>'Data &amp; Parameter'!$E$16*'Data &amp; Parameter'!$E$17*('Data &amp; Parameter'!$E$18+'Data &amp; Parameter'!$E$19)*'Data &amp; Parameter'!$E$20*'Data &amp; Parameter'!$E$37*N1082</f>
        <v>0</v>
      </c>
      <c r="P1082">
        <f>ROUNDUP(IF(D1082&gt;$D$4,0,($D$4-D1082+1)/365),0)</f>
        <v>0</v>
      </c>
      <c r="Q1082">
        <f>ROUNDUP(IF(D1082&gt;$D$5,0,($D$5-D1082+1)/365),0)</f>
        <v>0</v>
      </c>
      <c r="R1082" s="28">
        <f>IF(OR(P1082=1,Q1082=1),IF(D1082+364&lt;=$D$5,(D1082+364-$D$4+1)/365,IF(D1082&gt;$D$4,($D$5-D1082+1)/365,$D$6/365)),0)</f>
        <v>0</v>
      </c>
      <c r="S1082" s="28">
        <f>'Data &amp; Parameter'!$E$16*'Data &amp; Parameter'!$E$17*('Data &amp; Parameter'!$E$18+'Data &amp; Parameter'!$E$19)*'Data &amp; Parameter'!$E$20*'Data &amp; Parameter'!$E$37*R1082</f>
        <v>0</v>
      </c>
      <c r="T1082" s="28">
        <f t="shared" si="16"/>
        <v>0</v>
      </c>
    </row>
    <row r="1083" spans="1:20" ht="15.75" customHeight="1" x14ac:dyDescent="0.35">
      <c r="A1083">
        <v>1076</v>
      </c>
      <c r="B1083" s="76">
        <v>44235</v>
      </c>
      <c r="C1083" s="1" t="s">
        <v>3498</v>
      </c>
      <c r="D1083" s="76">
        <v>44235</v>
      </c>
      <c r="E1083" s="1" t="s">
        <v>3499</v>
      </c>
      <c r="F1083" s="1" t="s">
        <v>3500</v>
      </c>
      <c r="G1083" s="1" t="s">
        <v>123</v>
      </c>
      <c r="H1083" s="1" t="s">
        <v>124</v>
      </c>
      <c r="I1083" s="1" t="s">
        <v>125</v>
      </c>
      <c r="J1083" s="1" t="s">
        <v>1623</v>
      </c>
      <c r="K1083" s="1" t="s">
        <v>1623</v>
      </c>
      <c r="L1083">
        <f>ROUNDUP(IF(B1083&gt;$D$4,0,($D$4-B1083+1)/365),0)</f>
        <v>0</v>
      </c>
      <c r="M1083">
        <f>ROUNDUP(IF(B1083&gt;$D$5,0,($D$5-B1083+1)/365),0)</f>
        <v>0</v>
      </c>
      <c r="N1083" s="28">
        <f>IF(OR(L1083=1,M1083=1),IF(B1083+364&lt;=$D$5,(B1083+364-$D$4+1)/365,IF(B1083&gt;$D$4,($D$5-B1083+1)/365,$D$6/365)),0)</f>
        <v>0</v>
      </c>
      <c r="O1083" s="28">
        <f>'Data &amp; Parameter'!$E$16*'Data &amp; Parameter'!$E$17*('Data &amp; Parameter'!$E$18+'Data &amp; Parameter'!$E$19)*'Data &amp; Parameter'!$E$20*'Data &amp; Parameter'!$E$37*N1083</f>
        <v>0</v>
      </c>
      <c r="P1083">
        <f>ROUNDUP(IF(D1083&gt;$D$4,0,($D$4-D1083+1)/365),0)</f>
        <v>0</v>
      </c>
      <c r="Q1083">
        <f>ROUNDUP(IF(D1083&gt;$D$5,0,($D$5-D1083+1)/365),0)</f>
        <v>0</v>
      </c>
      <c r="R1083" s="28">
        <f>IF(OR(P1083=1,Q1083=1),IF(D1083+364&lt;=$D$5,(D1083+364-$D$4+1)/365,IF(D1083&gt;$D$4,($D$5-D1083+1)/365,$D$6/365)),0)</f>
        <v>0</v>
      </c>
      <c r="S1083" s="28">
        <f>'Data &amp; Parameter'!$E$16*'Data &amp; Parameter'!$E$17*('Data &amp; Parameter'!$E$18+'Data &amp; Parameter'!$E$19)*'Data &amp; Parameter'!$E$20*'Data &amp; Parameter'!$E$37*R1083</f>
        <v>0</v>
      </c>
      <c r="T1083" s="28">
        <f t="shared" si="16"/>
        <v>0</v>
      </c>
    </row>
    <row r="1084" spans="1:20" ht="15.75" customHeight="1" x14ac:dyDescent="0.35">
      <c r="A1084">
        <v>1077</v>
      </c>
      <c r="B1084" s="76">
        <v>44235</v>
      </c>
      <c r="C1084" s="1" t="s">
        <v>3501</v>
      </c>
      <c r="D1084" s="76">
        <v>44235</v>
      </c>
      <c r="E1084" s="1" t="s">
        <v>3502</v>
      </c>
      <c r="F1084" s="1" t="s">
        <v>3503</v>
      </c>
      <c r="G1084" s="1" t="s">
        <v>123</v>
      </c>
      <c r="H1084" s="1" t="s">
        <v>124</v>
      </c>
      <c r="I1084" s="1" t="s">
        <v>125</v>
      </c>
      <c r="J1084" s="1" t="s">
        <v>1623</v>
      </c>
      <c r="K1084" s="1" t="s">
        <v>1623</v>
      </c>
      <c r="L1084">
        <f>ROUNDUP(IF(B1084&gt;$D$4,0,($D$4-B1084+1)/365),0)</f>
        <v>0</v>
      </c>
      <c r="M1084">
        <f>ROUNDUP(IF(B1084&gt;$D$5,0,($D$5-B1084+1)/365),0)</f>
        <v>0</v>
      </c>
      <c r="N1084" s="28">
        <f>IF(OR(L1084=1,M1084=1),IF(B1084+364&lt;=$D$5,(B1084+364-$D$4+1)/365,IF(B1084&gt;$D$4,($D$5-B1084+1)/365,$D$6/365)),0)</f>
        <v>0</v>
      </c>
      <c r="O1084" s="28">
        <f>'Data &amp; Parameter'!$E$16*'Data &amp; Parameter'!$E$17*('Data &amp; Parameter'!$E$18+'Data &amp; Parameter'!$E$19)*'Data &amp; Parameter'!$E$20*'Data &amp; Parameter'!$E$37*N1084</f>
        <v>0</v>
      </c>
      <c r="P1084">
        <f>ROUNDUP(IF(D1084&gt;$D$4,0,($D$4-D1084+1)/365),0)</f>
        <v>0</v>
      </c>
      <c r="Q1084">
        <f>ROUNDUP(IF(D1084&gt;$D$5,0,($D$5-D1084+1)/365),0)</f>
        <v>0</v>
      </c>
      <c r="R1084" s="28">
        <f>IF(OR(P1084=1,Q1084=1),IF(D1084+364&lt;=$D$5,(D1084+364-$D$4+1)/365,IF(D1084&gt;$D$4,($D$5-D1084+1)/365,$D$6/365)),0)</f>
        <v>0</v>
      </c>
      <c r="S1084" s="28">
        <f>'Data &amp; Parameter'!$E$16*'Data &amp; Parameter'!$E$17*('Data &amp; Parameter'!$E$18+'Data &amp; Parameter'!$E$19)*'Data &amp; Parameter'!$E$20*'Data &amp; Parameter'!$E$37*R1084</f>
        <v>0</v>
      </c>
      <c r="T1084" s="28">
        <f t="shared" si="16"/>
        <v>0</v>
      </c>
    </row>
    <row r="1085" spans="1:20" ht="15.75" customHeight="1" x14ac:dyDescent="0.35">
      <c r="A1085">
        <v>1078</v>
      </c>
      <c r="B1085" s="76">
        <v>44235</v>
      </c>
      <c r="C1085" s="1" t="s">
        <v>3504</v>
      </c>
      <c r="D1085" s="76">
        <v>44235</v>
      </c>
      <c r="E1085" s="1" t="s">
        <v>3505</v>
      </c>
      <c r="F1085" s="1" t="s">
        <v>3506</v>
      </c>
      <c r="G1085" s="1" t="s">
        <v>123</v>
      </c>
      <c r="H1085" s="1" t="s">
        <v>124</v>
      </c>
      <c r="I1085" s="1" t="s">
        <v>125</v>
      </c>
      <c r="J1085" s="1" t="s">
        <v>1623</v>
      </c>
      <c r="K1085" s="1" t="s">
        <v>1623</v>
      </c>
      <c r="L1085">
        <f>ROUNDUP(IF(B1085&gt;$D$4,0,($D$4-B1085+1)/365),0)</f>
        <v>0</v>
      </c>
      <c r="M1085">
        <f>ROUNDUP(IF(B1085&gt;$D$5,0,($D$5-B1085+1)/365),0)</f>
        <v>0</v>
      </c>
      <c r="N1085" s="28">
        <f>IF(OR(L1085=1,M1085=1),IF(B1085+364&lt;=$D$5,(B1085+364-$D$4+1)/365,IF(B1085&gt;$D$4,($D$5-B1085+1)/365,$D$6/365)),0)</f>
        <v>0</v>
      </c>
      <c r="O1085" s="28">
        <f>'Data &amp; Parameter'!$E$16*'Data &amp; Parameter'!$E$17*('Data &amp; Parameter'!$E$18+'Data &amp; Parameter'!$E$19)*'Data &amp; Parameter'!$E$20*'Data &amp; Parameter'!$E$37*N1085</f>
        <v>0</v>
      </c>
      <c r="P1085">
        <f>ROUNDUP(IF(D1085&gt;$D$4,0,($D$4-D1085+1)/365),0)</f>
        <v>0</v>
      </c>
      <c r="Q1085">
        <f>ROUNDUP(IF(D1085&gt;$D$5,0,($D$5-D1085+1)/365),0)</f>
        <v>0</v>
      </c>
      <c r="R1085" s="28">
        <f>IF(OR(P1085=1,Q1085=1),IF(D1085+364&lt;=$D$5,(D1085+364-$D$4+1)/365,IF(D1085&gt;$D$4,($D$5-D1085+1)/365,$D$6/365)),0)</f>
        <v>0</v>
      </c>
      <c r="S1085" s="28">
        <f>'Data &amp; Parameter'!$E$16*'Data &amp; Parameter'!$E$17*('Data &amp; Parameter'!$E$18+'Data &amp; Parameter'!$E$19)*'Data &amp; Parameter'!$E$20*'Data &amp; Parameter'!$E$37*R1085</f>
        <v>0</v>
      </c>
      <c r="T1085" s="28">
        <f t="shared" si="16"/>
        <v>0</v>
      </c>
    </row>
    <row r="1086" spans="1:20" ht="15.75" customHeight="1" x14ac:dyDescent="0.35">
      <c r="A1086">
        <v>1079</v>
      </c>
      <c r="B1086" s="76">
        <v>44235</v>
      </c>
      <c r="C1086" s="1" t="s">
        <v>3507</v>
      </c>
      <c r="D1086" s="76">
        <v>44235</v>
      </c>
      <c r="E1086" s="1" t="s">
        <v>3508</v>
      </c>
      <c r="F1086" s="1" t="s">
        <v>3509</v>
      </c>
      <c r="G1086" s="1" t="s">
        <v>123</v>
      </c>
      <c r="H1086" s="1" t="s">
        <v>124</v>
      </c>
      <c r="I1086" s="1" t="s">
        <v>125</v>
      </c>
      <c r="J1086" s="1" t="s">
        <v>1623</v>
      </c>
      <c r="K1086" s="1" t="s">
        <v>1623</v>
      </c>
      <c r="L1086">
        <f>ROUNDUP(IF(B1086&gt;$D$4,0,($D$4-B1086+1)/365),0)</f>
        <v>0</v>
      </c>
      <c r="M1086">
        <f>ROUNDUP(IF(B1086&gt;$D$5,0,($D$5-B1086+1)/365),0)</f>
        <v>0</v>
      </c>
      <c r="N1086" s="28">
        <f>IF(OR(L1086=1,M1086=1),IF(B1086+364&lt;=$D$5,(B1086+364-$D$4+1)/365,IF(B1086&gt;$D$4,($D$5-B1086+1)/365,$D$6/365)),0)</f>
        <v>0</v>
      </c>
      <c r="O1086" s="28">
        <f>'Data &amp; Parameter'!$E$16*'Data &amp; Parameter'!$E$17*('Data &amp; Parameter'!$E$18+'Data &amp; Parameter'!$E$19)*'Data &amp; Parameter'!$E$20*'Data &amp; Parameter'!$E$37*N1086</f>
        <v>0</v>
      </c>
      <c r="P1086">
        <f>ROUNDUP(IF(D1086&gt;$D$4,0,($D$4-D1086+1)/365),0)</f>
        <v>0</v>
      </c>
      <c r="Q1086">
        <f>ROUNDUP(IF(D1086&gt;$D$5,0,($D$5-D1086+1)/365),0)</f>
        <v>0</v>
      </c>
      <c r="R1086" s="28">
        <f>IF(OR(P1086=1,Q1086=1),IF(D1086+364&lt;=$D$5,(D1086+364-$D$4+1)/365,IF(D1086&gt;$D$4,($D$5-D1086+1)/365,$D$6/365)),0)</f>
        <v>0</v>
      </c>
      <c r="S1086" s="28">
        <f>'Data &amp; Parameter'!$E$16*'Data &amp; Parameter'!$E$17*('Data &amp; Parameter'!$E$18+'Data &amp; Parameter'!$E$19)*'Data &amp; Parameter'!$E$20*'Data &amp; Parameter'!$E$37*R1086</f>
        <v>0</v>
      </c>
      <c r="T1086" s="28">
        <f t="shared" si="16"/>
        <v>0</v>
      </c>
    </row>
    <row r="1087" spans="1:20" ht="15.75" customHeight="1" x14ac:dyDescent="0.35">
      <c r="A1087">
        <v>1080</v>
      </c>
      <c r="B1087" s="76">
        <v>44235</v>
      </c>
      <c r="C1087" s="1" t="s">
        <v>3510</v>
      </c>
      <c r="D1087" s="76">
        <v>44235</v>
      </c>
      <c r="E1087" s="1" t="s">
        <v>3511</v>
      </c>
      <c r="F1087" s="1" t="s">
        <v>3512</v>
      </c>
      <c r="G1087" s="1" t="s">
        <v>123</v>
      </c>
      <c r="H1087" s="1" t="s">
        <v>124</v>
      </c>
      <c r="I1087" s="1" t="s">
        <v>125</v>
      </c>
      <c r="J1087" s="1" t="s">
        <v>1623</v>
      </c>
      <c r="K1087" s="1" t="s">
        <v>1623</v>
      </c>
      <c r="L1087">
        <f>ROUNDUP(IF(B1087&gt;$D$4,0,($D$4-B1087+1)/365),0)</f>
        <v>0</v>
      </c>
      <c r="M1087">
        <f>ROUNDUP(IF(B1087&gt;$D$5,0,($D$5-B1087+1)/365),0)</f>
        <v>0</v>
      </c>
      <c r="N1087" s="28">
        <f>IF(OR(L1087=1,M1087=1),IF(B1087+364&lt;=$D$5,(B1087+364-$D$4+1)/365,IF(B1087&gt;$D$4,($D$5-B1087+1)/365,$D$6/365)),0)</f>
        <v>0</v>
      </c>
      <c r="O1087" s="28">
        <f>'Data &amp; Parameter'!$E$16*'Data &amp; Parameter'!$E$17*('Data &amp; Parameter'!$E$18+'Data &amp; Parameter'!$E$19)*'Data &amp; Parameter'!$E$20*'Data &amp; Parameter'!$E$37*N1087</f>
        <v>0</v>
      </c>
      <c r="P1087">
        <f>ROUNDUP(IF(D1087&gt;$D$4,0,($D$4-D1087+1)/365),0)</f>
        <v>0</v>
      </c>
      <c r="Q1087">
        <f>ROUNDUP(IF(D1087&gt;$D$5,0,($D$5-D1087+1)/365),0)</f>
        <v>0</v>
      </c>
      <c r="R1087" s="28">
        <f>IF(OR(P1087=1,Q1087=1),IF(D1087+364&lt;=$D$5,(D1087+364-$D$4+1)/365,IF(D1087&gt;$D$4,($D$5-D1087+1)/365,$D$6/365)),0)</f>
        <v>0</v>
      </c>
      <c r="S1087" s="28">
        <f>'Data &amp; Parameter'!$E$16*'Data &amp; Parameter'!$E$17*('Data &amp; Parameter'!$E$18+'Data &amp; Parameter'!$E$19)*'Data &amp; Parameter'!$E$20*'Data &amp; Parameter'!$E$37*R1087</f>
        <v>0</v>
      </c>
      <c r="T1087" s="28">
        <f t="shared" si="16"/>
        <v>0</v>
      </c>
    </row>
    <row r="1088" spans="1:20" ht="15.75" customHeight="1" x14ac:dyDescent="0.35">
      <c r="A1088">
        <v>1081</v>
      </c>
      <c r="B1088" s="76">
        <v>44235</v>
      </c>
      <c r="C1088" s="1" t="s">
        <v>3513</v>
      </c>
      <c r="D1088" s="76">
        <v>44235</v>
      </c>
      <c r="E1088" s="1" t="s">
        <v>3514</v>
      </c>
      <c r="F1088" s="1" t="s">
        <v>3515</v>
      </c>
      <c r="G1088" s="1" t="s">
        <v>123</v>
      </c>
      <c r="H1088" s="1" t="s">
        <v>124</v>
      </c>
      <c r="I1088" s="1" t="s">
        <v>125</v>
      </c>
      <c r="J1088" s="1" t="s">
        <v>1623</v>
      </c>
      <c r="K1088" s="1" t="s">
        <v>1623</v>
      </c>
      <c r="L1088">
        <f>ROUNDUP(IF(B1088&gt;$D$4,0,($D$4-B1088+1)/365),0)</f>
        <v>0</v>
      </c>
      <c r="M1088">
        <f>ROUNDUP(IF(B1088&gt;$D$5,0,($D$5-B1088+1)/365),0)</f>
        <v>0</v>
      </c>
      <c r="N1088" s="28">
        <f>IF(OR(L1088=1,M1088=1),IF(B1088+364&lt;=$D$5,(B1088+364-$D$4+1)/365,IF(B1088&gt;$D$4,($D$5-B1088+1)/365,$D$6/365)),0)</f>
        <v>0</v>
      </c>
      <c r="O1088" s="28">
        <f>'Data &amp; Parameter'!$E$16*'Data &amp; Parameter'!$E$17*('Data &amp; Parameter'!$E$18+'Data &amp; Parameter'!$E$19)*'Data &amp; Parameter'!$E$20*'Data &amp; Parameter'!$E$37*N1088</f>
        <v>0</v>
      </c>
      <c r="P1088">
        <f>ROUNDUP(IF(D1088&gt;$D$4,0,($D$4-D1088+1)/365),0)</f>
        <v>0</v>
      </c>
      <c r="Q1088">
        <f>ROUNDUP(IF(D1088&gt;$D$5,0,($D$5-D1088+1)/365),0)</f>
        <v>0</v>
      </c>
      <c r="R1088" s="28">
        <f>IF(OR(P1088=1,Q1088=1),IF(D1088+364&lt;=$D$5,(D1088+364-$D$4+1)/365,IF(D1088&gt;$D$4,($D$5-D1088+1)/365,$D$6/365)),0)</f>
        <v>0</v>
      </c>
      <c r="S1088" s="28">
        <f>'Data &amp; Parameter'!$E$16*'Data &amp; Parameter'!$E$17*('Data &amp; Parameter'!$E$18+'Data &amp; Parameter'!$E$19)*'Data &amp; Parameter'!$E$20*'Data &amp; Parameter'!$E$37*R1088</f>
        <v>0</v>
      </c>
      <c r="T1088" s="28">
        <f t="shared" si="16"/>
        <v>0</v>
      </c>
    </row>
    <row r="1089" spans="1:20" ht="15.75" customHeight="1" x14ac:dyDescent="0.35">
      <c r="A1089">
        <v>1082</v>
      </c>
      <c r="B1089" s="76">
        <v>44235</v>
      </c>
      <c r="C1089" s="1" t="s">
        <v>3516</v>
      </c>
      <c r="D1089" s="76">
        <v>44235</v>
      </c>
      <c r="E1089" s="1" t="s">
        <v>3517</v>
      </c>
      <c r="F1089" s="1" t="s">
        <v>3518</v>
      </c>
      <c r="G1089" s="1" t="s">
        <v>123</v>
      </c>
      <c r="H1089" s="1" t="s">
        <v>124</v>
      </c>
      <c r="I1089" s="1" t="s">
        <v>125</v>
      </c>
      <c r="J1089" s="1" t="s">
        <v>1623</v>
      </c>
      <c r="K1089" s="1" t="s">
        <v>1623</v>
      </c>
      <c r="L1089">
        <f>ROUNDUP(IF(B1089&gt;$D$4,0,($D$4-B1089+1)/365),0)</f>
        <v>0</v>
      </c>
      <c r="M1089">
        <f>ROUNDUP(IF(B1089&gt;$D$5,0,($D$5-B1089+1)/365),0)</f>
        <v>0</v>
      </c>
      <c r="N1089" s="28">
        <f>IF(OR(L1089=1,M1089=1),IF(B1089+364&lt;=$D$5,(B1089+364-$D$4+1)/365,IF(B1089&gt;$D$4,($D$5-B1089+1)/365,$D$6/365)),0)</f>
        <v>0</v>
      </c>
      <c r="O1089" s="28">
        <f>'Data &amp; Parameter'!$E$16*'Data &amp; Parameter'!$E$17*('Data &amp; Parameter'!$E$18+'Data &amp; Parameter'!$E$19)*'Data &amp; Parameter'!$E$20*'Data &amp; Parameter'!$E$37*N1089</f>
        <v>0</v>
      </c>
      <c r="P1089">
        <f>ROUNDUP(IF(D1089&gt;$D$4,0,($D$4-D1089+1)/365),0)</f>
        <v>0</v>
      </c>
      <c r="Q1089">
        <f>ROUNDUP(IF(D1089&gt;$D$5,0,($D$5-D1089+1)/365),0)</f>
        <v>0</v>
      </c>
      <c r="R1089" s="28">
        <f>IF(OR(P1089=1,Q1089=1),IF(D1089+364&lt;=$D$5,(D1089+364-$D$4+1)/365,IF(D1089&gt;$D$4,($D$5-D1089+1)/365,$D$6/365)),0)</f>
        <v>0</v>
      </c>
      <c r="S1089" s="28">
        <f>'Data &amp; Parameter'!$E$16*'Data &amp; Parameter'!$E$17*('Data &amp; Parameter'!$E$18+'Data &amp; Parameter'!$E$19)*'Data &amp; Parameter'!$E$20*'Data &amp; Parameter'!$E$37*R1089</f>
        <v>0</v>
      </c>
      <c r="T1089" s="28">
        <f t="shared" si="16"/>
        <v>0</v>
      </c>
    </row>
    <row r="1090" spans="1:20" ht="15.75" customHeight="1" x14ac:dyDescent="0.35">
      <c r="A1090">
        <v>1083</v>
      </c>
      <c r="B1090" s="76">
        <v>44235</v>
      </c>
      <c r="C1090" s="1" t="s">
        <v>3519</v>
      </c>
      <c r="D1090" s="76">
        <v>44235</v>
      </c>
      <c r="E1090" s="1" t="s">
        <v>3520</v>
      </c>
      <c r="F1090" s="1" t="s">
        <v>3521</v>
      </c>
      <c r="G1090" s="1" t="s">
        <v>123</v>
      </c>
      <c r="H1090" s="1" t="s">
        <v>124</v>
      </c>
      <c r="I1090" s="1" t="s">
        <v>125</v>
      </c>
      <c r="J1090" s="1" t="s">
        <v>1623</v>
      </c>
      <c r="K1090" s="1" t="s">
        <v>1623</v>
      </c>
      <c r="L1090">
        <f>ROUNDUP(IF(B1090&gt;$D$4,0,($D$4-B1090+1)/365),0)</f>
        <v>0</v>
      </c>
      <c r="M1090">
        <f>ROUNDUP(IF(B1090&gt;$D$5,0,($D$5-B1090+1)/365),0)</f>
        <v>0</v>
      </c>
      <c r="N1090" s="28">
        <f>IF(OR(L1090=1,M1090=1),IF(B1090+364&lt;=$D$5,(B1090+364-$D$4+1)/365,IF(B1090&gt;$D$4,($D$5-B1090+1)/365,$D$6/365)),0)</f>
        <v>0</v>
      </c>
      <c r="O1090" s="28">
        <f>'Data &amp; Parameter'!$E$16*'Data &amp; Parameter'!$E$17*('Data &amp; Parameter'!$E$18+'Data &amp; Parameter'!$E$19)*'Data &amp; Parameter'!$E$20*'Data &amp; Parameter'!$E$37*N1090</f>
        <v>0</v>
      </c>
      <c r="P1090">
        <f>ROUNDUP(IF(D1090&gt;$D$4,0,($D$4-D1090+1)/365),0)</f>
        <v>0</v>
      </c>
      <c r="Q1090">
        <f>ROUNDUP(IF(D1090&gt;$D$5,0,($D$5-D1090+1)/365),0)</f>
        <v>0</v>
      </c>
      <c r="R1090" s="28">
        <f>IF(OR(P1090=1,Q1090=1),IF(D1090+364&lt;=$D$5,(D1090+364-$D$4+1)/365,IF(D1090&gt;$D$4,($D$5-D1090+1)/365,$D$6/365)),0)</f>
        <v>0</v>
      </c>
      <c r="S1090" s="28">
        <f>'Data &amp; Parameter'!$E$16*'Data &amp; Parameter'!$E$17*('Data &amp; Parameter'!$E$18+'Data &amp; Parameter'!$E$19)*'Data &amp; Parameter'!$E$20*'Data &amp; Parameter'!$E$37*R1090</f>
        <v>0</v>
      </c>
      <c r="T1090" s="28">
        <f t="shared" si="16"/>
        <v>0</v>
      </c>
    </row>
    <row r="1091" spans="1:20" ht="15.75" customHeight="1" x14ac:dyDescent="0.35">
      <c r="A1091">
        <v>1084</v>
      </c>
      <c r="B1091" s="76">
        <v>44235</v>
      </c>
      <c r="C1091" s="1" t="s">
        <v>3522</v>
      </c>
      <c r="D1091" s="76">
        <v>44235</v>
      </c>
      <c r="E1091" s="1" t="s">
        <v>3523</v>
      </c>
      <c r="F1091" s="1" t="s">
        <v>3524</v>
      </c>
      <c r="G1091" s="1" t="s">
        <v>123</v>
      </c>
      <c r="H1091" s="1" t="s">
        <v>124</v>
      </c>
      <c r="I1091" s="1" t="s">
        <v>125</v>
      </c>
      <c r="J1091" s="1" t="s">
        <v>1623</v>
      </c>
      <c r="K1091" s="1" t="s">
        <v>1623</v>
      </c>
      <c r="L1091">
        <f>ROUNDUP(IF(B1091&gt;$D$4,0,($D$4-B1091+1)/365),0)</f>
        <v>0</v>
      </c>
      <c r="M1091">
        <f>ROUNDUP(IF(B1091&gt;$D$5,0,($D$5-B1091+1)/365),0)</f>
        <v>0</v>
      </c>
      <c r="N1091" s="28">
        <f>IF(OR(L1091=1,M1091=1),IF(B1091+364&lt;=$D$5,(B1091+364-$D$4+1)/365,IF(B1091&gt;$D$4,($D$5-B1091+1)/365,$D$6/365)),0)</f>
        <v>0</v>
      </c>
      <c r="O1091" s="28">
        <f>'Data &amp; Parameter'!$E$16*'Data &amp; Parameter'!$E$17*('Data &amp; Parameter'!$E$18+'Data &amp; Parameter'!$E$19)*'Data &amp; Parameter'!$E$20*'Data &amp; Parameter'!$E$37*N1091</f>
        <v>0</v>
      </c>
      <c r="P1091">
        <f>ROUNDUP(IF(D1091&gt;$D$4,0,($D$4-D1091+1)/365),0)</f>
        <v>0</v>
      </c>
      <c r="Q1091">
        <f>ROUNDUP(IF(D1091&gt;$D$5,0,($D$5-D1091+1)/365),0)</f>
        <v>0</v>
      </c>
      <c r="R1091" s="28">
        <f>IF(OR(P1091=1,Q1091=1),IF(D1091+364&lt;=$D$5,(D1091+364-$D$4+1)/365,IF(D1091&gt;$D$4,($D$5-D1091+1)/365,$D$6/365)),0)</f>
        <v>0</v>
      </c>
      <c r="S1091" s="28">
        <f>'Data &amp; Parameter'!$E$16*'Data &amp; Parameter'!$E$17*('Data &amp; Parameter'!$E$18+'Data &amp; Parameter'!$E$19)*'Data &amp; Parameter'!$E$20*'Data &amp; Parameter'!$E$37*R1091</f>
        <v>0</v>
      </c>
      <c r="T1091" s="28">
        <f t="shared" si="16"/>
        <v>0</v>
      </c>
    </row>
    <row r="1092" spans="1:20" ht="15.75" customHeight="1" x14ac:dyDescent="0.35">
      <c r="A1092">
        <v>1085</v>
      </c>
      <c r="B1092" s="76">
        <v>44235</v>
      </c>
      <c r="C1092" s="1" t="s">
        <v>3525</v>
      </c>
      <c r="D1092" s="76">
        <v>44235</v>
      </c>
      <c r="E1092" s="1" t="s">
        <v>3526</v>
      </c>
      <c r="F1092" s="1" t="s">
        <v>3527</v>
      </c>
      <c r="G1092" s="1" t="s">
        <v>123</v>
      </c>
      <c r="H1092" s="1" t="s">
        <v>124</v>
      </c>
      <c r="I1092" s="1" t="s">
        <v>125</v>
      </c>
      <c r="J1092" s="1" t="s">
        <v>1623</v>
      </c>
      <c r="K1092" s="1" t="s">
        <v>1623</v>
      </c>
      <c r="L1092">
        <f>ROUNDUP(IF(B1092&gt;$D$4,0,($D$4-B1092+1)/365),0)</f>
        <v>0</v>
      </c>
      <c r="M1092">
        <f>ROUNDUP(IF(B1092&gt;$D$5,0,($D$5-B1092+1)/365),0)</f>
        <v>0</v>
      </c>
      <c r="N1092" s="28">
        <f>IF(OR(L1092=1,M1092=1),IF(B1092+364&lt;=$D$5,(B1092+364-$D$4+1)/365,IF(B1092&gt;$D$4,($D$5-B1092+1)/365,$D$6/365)),0)</f>
        <v>0</v>
      </c>
      <c r="O1092" s="28">
        <f>'Data &amp; Parameter'!$E$16*'Data &amp; Parameter'!$E$17*('Data &amp; Parameter'!$E$18+'Data &amp; Parameter'!$E$19)*'Data &amp; Parameter'!$E$20*'Data &amp; Parameter'!$E$37*N1092</f>
        <v>0</v>
      </c>
      <c r="P1092">
        <f>ROUNDUP(IF(D1092&gt;$D$4,0,($D$4-D1092+1)/365),0)</f>
        <v>0</v>
      </c>
      <c r="Q1092">
        <f>ROUNDUP(IF(D1092&gt;$D$5,0,($D$5-D1092+1)/365),0)</f>
        <v>0</v>
      </c>
      <c r="R1092" s="28">
        <f>IF(OR(P1092=1,Q1092=1),IF(D1092+364&lt;=$D$5,(D1092+364-$D$4+1)/365,IF(D1092&gt;$D$4,($D$5-D1092+1)/365,$D$6/365)),0)</f>
        <v>0</v>
      </c>
      <c r="S1092" s="28">
        <f>'Data &amp; Parameter'!$E$16*'Data &amp; Parameter'!$E$17*('Data &amp; Parameter'!$E$18+'Data &amp; Parameter'!$E$19)*'Data &amp; Parameter'!$E$20*'Data &amp; Parameter'!$E$37*R1092</f>
        <v>0</v>
      </c>
      <c r="T1092" s="28">
        <f t="shared" si="16"/>
        <v>0</v>
      </c>
    </row>
    <row r="1093" spans="1:20" ht="15.75" customHeight="1" x14ac:dyDescent="0.35">
      <c r="A1093">
        <v>1086</v>
      </c>
      <c r="B1093" s="76">
        <v>44235</v>
      </c>
      <c r="C1093" s="1" t="s">
        <v>3528</v>
      </c>
      <c r="D1093" s="76">
        <v>44235</v>
      </c>
      <c r="E1093" s="1" t="s">
        <v>3529</v>
      </c>
      <c r="F1093" s="1" t="s">
        <v>3530</v>
      </c>
      <c r="G1093" s="1" t="s">
        <v>123</v>
      </c>
      <c r="H1093" s="1" t="s">
        <v>124</v>
      </c>
      <c r="I1093" s="1" t="s">
        <v>125</v>
      </c>
      <c r="J1093" s="1" t="s">
        <v>1623</v>
      </c>
      <c r="K1093" s="1" t="s">
        <v>1623</v>
      </c>
      <c r="L1093">
        <f>ROUNDUP(IF(B1093&gt;$D$4,0,($D$4-B1093+1)/365),0)</f>
        <v>0</v>
      </c>
      <c r="M1093">
        <f>ROUNDUP(IF(B1093&gt;$D$5,0,($D$5-B1093+1)/365),0)</f>
        <v>0</v>
      </c>
      <c r="N1093" s="28">
        <f>IF(OR(L1093=1,M1093=1),IF(B1093+364&lt;=$D$5,(B1093+364-$D$4+1)/365,IF(B1093&gt;$D$4,($D$5-B1093+1)/365,$D$6/365)),0)</f>
        <v>0</v>
      </c>
      <c r="O1093" s="28">
        <f>'Data &amp; Parameter'!$E$16*'Data &amp; Parameter'!$E$17*('Data &amp; Parameter'!$E$18+'Data &amp; Parameter'!$E$19)*'Data &amp; Parameter'!$E$20*'Data &amp; Parameter'!$E$37*N1093</f>
        <v>0</v>
      </c>
      <c r="P1093">
        <f>ROUNDUP(IF(D1093&gt;$D$4,0,($D$4-D1093+1)/365),0)</f>
        <v>0</v>
      </c>
      <c r="Q1093">
        <f>ROUNDUP(IF(D1093&gt;$D$5,0,($D$5-D1093+1)/365),0)</f>
        <v>0</v>
      </c>
      <c r="R1093" s="28">
        <f>IF(OR(P1093=1,Q1093=1),IF(D1093+364&lt;=$D$5,(D1093+364-$D$4+1)/365,IF(D1093&gt;$D$4,($D$5-D1093+1)/365,$D$6/365)),0)</f>
        <v>0</v>
      </c>
      <c r="S1093" s="28">
        <f>'Data &amp; Parameter'!$E$16*'Data &amp; Parameter'!$E$17*('Data &amp; Parameter'!$E$18+'Data &amp; Parameter'!$E$19)*'Data &amp; Parameter'!$E$20*'Data &amp; Parameter'!$E$37*R1093</f>
        <v>0</v>
      </c>
      <c r="T1093" s="28">
        <f t="shared" si="16"/>
        <v>0</v>
      </c>
    </row>
    <row r="1094" spans="1:20" ht="15.75" customHeight="1" x14ac:dyDescent="0.35">
      <c r="A1094">
        <v>1087</v>
      </c>
      <c r="B1094" s="76">
        <v>44235</v>
      </c>
      <c r="C1094" s="1" t="s">
        <v>3531</v>
      </c>
      <c r="D1094" s="76">
        <v>44235</v>
      </c>
      <c r="E1094" s="1" t="s">
        <v>3532</v>
      </c>
      <c r="F1094" s="1" t="s">
        <v>3533</v>
      </c>
      <c r="G1094" s="1" t="s">
        <v>123</v>
      </c>
      <c r="H1094" s="1" t="s">
        <v>124</v>
      </c>
      <c r="I1094" s="1" t="s">
        <v>125</v>
      </c>
      <c r="J1094" s="1" t="s">
        <v>1623</v>
      </c>
      <c r="K1094" s="1" t="s">
        <v>1623</v>
      </c>
      <c r="L1094">
        <f>ROUNDUP(IF(B1094&gt;$D$4,0,($D$4-B1094+1)/365),0)</f>
        <v>0</v>
      </c>
      <c r="M1094">
        <f>ROUNDUP(IF(B1094&gt;$D$5,0,($D$5-B1094+1)/365),0)</f>
        <v>0</v>
      </c>
      <c r="N1094" s="28">
        <f>IF(OR(L1094=1,M1094=1),IF(B1094+364&lt;=$D$5,(B1094+364-$D$4+1)/365,IF(B1094&gt;$D$4,($D$5-B1094+1)/365,$D$6/365)),0)</f>
        <v>0</v>
      </c>
      <c r="O1094" s="28">
        <f>'Data &amp; Parameter'!$E$16*'Data &amp; Parameter'!$E$17*('Data &amp; Parameter'!$E$18+'Data &amp; Parameter'!$E$19)*'Data &amp; Parameter'!$E$20*'Data &amp; Parameter'!$E$37*N1094</f>
        <v>0</v>
      </c>
      <c r="P1094">
        <f>ROUNDUP(IF(D1094&gt;$D$4,0,($D$4-D1094+1)/365),0)</f>
        <v>0</v>
      </c>
      <c r="Q1094">
        <f>ROUNDUP(IF(D1094&gt;$D$5,0,($D$5-D1094+1)/365),0)</f>
        <v>0</v>
      </c>
      <c r="R1094" s="28">
        <f>IF(OR(P1094=1,Q1094=1),IF(D1094+364&lt;=$D$5,(D1094+364-$D$4+1)/365,IF(D1094&gt;$D$4,($D$5-D1094+1)/365,$D$6/365)),0)</f>
        <v>0</v>
      </c>
      <c r="S1094" s="28">
        <f>'Data &amp; Parameter'!$E$16*'Data &amp; Parameter'!$E$17*('Data &amp; Parameter'!$E$18+'Data &amp; Parameter'!$E$19)*'Data &amp; Parameter'!$E$20*'Data &amp; Parameter'!$E$37*R1094</f>
        <v>0</v>
      </c>
      <c r="T1094" s="28">
        <f t="shared" si="16"/>
        <v>0</v>
      </c>
    </row>
    <row r="1095" spans="1:20" ht="15.75" customHeight="1" x14ac:dyDescent="0.35">
      <c r="A1095">
        <v>1088</v>
      </c>
      <c r="B1095" s="76">
        <v>44235</v>
      </c>
      <c r="C1095" s="1" t="s">
        <v>3534</v>
      </c>
      <c r="D1095" s="76">
        <v>44235</v>
      </c>
      <c r="E1095" s="1" t="s">
        <v>3535</v>
      </c>
      <c r="F1095" s="1" t="s">
        <v>3536</v>
      </c>
      <c r="G1095" s="1" t="s">
        <v>123</v>
      </c>
      <c r="H1095" s="1" t="s">
        <v>124</v>
      </c>
      <c r="I1095" s="1" t="s">
        <v>125</v>
      </c>
      <c r="J1095" s="1" t="s">
        <v>1623</v>
      </c>
      <c r="K1095" s="1" t="s">
        <v>1623</v>
      </c>
      <c r="L1095">
        <f>ROUNDUP(IF(B1095&gt;$D$4,0,($D$4-B1095+1)/365),0)</f>
        <v>0</v>
      </c>
      <c r="M1095">
        <f>ROUNDUP(IF(B1095&gt;$D$5,0,($D$5-B1095+1)/365),0)</f>
        <v>0</v>
      </c>
      <c r="N1095" s="28">
        <f>IF(OR(L1095=1,M1095=1),IF(B1095+364&lt;=$D$5,(B1095+364-$D$4+1)/365,IF(B1095&gt;$D$4,($D$5-B1095+1)/365,$D$6/365)),0)</f>
        <v>0</v>
      </c>
      <c r="O1095" s="28">
        <f>'Data &amp; Parameter'!$E$16*'Data &amp; Parameter'!$E$17*('Data &amp; Parameter'!$E$18+'Data &amp; Parameter'!$E$19)*'Data &amp; Parameter'!$E$20*'Data &amp; Parameter'!$E$37*N1095</f>
        <v>0</v>
      </c>
      <c r="P1095">
        <f>ROUNDUP(IF(D1095&gt;$D$4,0,($D$4-D1095+1)/365),0)</f>
        <v>0</v>
      </c>
      <c r="Q1095">
        <f>ROUNDUP(IF(D1095&gt;$D$5,0,($D$5-D1095+1)/365),0)</f>
        <v>0</v>
      </c>
      <c r="R1095" s="28">
        <f>IF(OR(P1095=1,Q1095=1),IF(D1095+364&lt;=$D$5,(D1095+364-$D$4+1)/365,IF(D1095&gt;$D$4,($D$5-D1095+1)/365,$D$6/365)),0)</f>
        <v>0</v>
      </c>
      <c r="S1095" s="28">
        <f>'Data &amp; Parameter'!$E$16*'Data &amp; Parameter'!$E$17*('Data &amp; Parameter'!$E$18+'Data &amp; Parameter'!$E$19)*'Data &amp; Parameter'!$E$20*'Data &amp; Parameter'!$E$37*R1095</f>
        <v>0</v>
      </c>
      <c r="T1095" s="28">
        <f t="shared" si="16"/>
        <v>0</v>
      </c>
    </row>
    <row r="1096" spans="1:20" ht="15.75" customHeight="1" x14ac:dyDescent="0.35">
      <c r="A1096">
        <v>1089</v>
      </c>
      <c r="B1096" s="76">
        <v>44235</v>
      </c>
      <c r="C1096" s="1" t="s">
        <v>3537</v>
      </c>
      <c r="D1096" s="76">
        <v>44235</v>
      </c>
      <c r="E1096" s="1" t="s">
        <v>3538</v>
      </c>
      <c r="F1096" s="1" t="s">
        <v>3539</v>
      </c>
      <c r="G1096" s="1" t="s">
        <v>123</v>
      </c>
      <c r="H1096" s="1" t="s">
        <v>124</v>
      </c>
      <c r="I1096" s="1" t="s">
        <v>125</v>
      </c>
      <c r="J1096" s="1" t="s">
        <v>1623</v>
      </c>
      <c r="K1096" s="1" t="s">
        <v>1623</v>
      </c>
      <c r="L1096">
        <f>ROUNDUP(IF(B1096&gt;$D$4,0,($D$4-B1096+1)/365),0)</f>
        <v>0</v>
      </c>
      <c r="M1096">
        <f>ROUNDUP(IF(B1096&gt;$D$5,0,($D$5-B1096+1)/365),0)</f>
        <v>0</v>
      </c>
      <c r="N1096" s="28">
        <f>IF(OR(L1096=1,M1096=1),IF(B1096+364&lt;=$D$5,(B1096+364-$D$4+1)/365,IF(B1096&gt;$D$4,($D$5-B1096+1)/365,$D$6/365)),0)</f>
        <v>0</v>
      </c>
      <c r="O1096" s="28">
        <f>'Data &amp; Parameter'!$E$16*'Data &amp; Parameter'!$E$17*('Data &amp; Parameter'!$E$18+'Data &amp; Parameter'!$E$19)*'Data &amp; Parameter'!$E$20*'Data &amp; Parameter'!$E$37*N1096</f>
        <v>0</v>
      </c>
      <c r="P1096">
        <f>ROUNDUP(IF(D1096&gt;$D$4,0,($D$4-D1096+1)/365),0)</f>
        <v>0</v>
      </c>
      <c r="Q1096">
        <f>ROUNDUP(IF(D1096&gt;$D$5,0,($D$5-D1096+1)/365),0)</f>
        <v>0</v>
      </c>
      <c r="R1096" s="28">
        <f>IF(OR(P1096=1,Q1096=1),IF(D1096+364&lt;=$D$5,(D1096+364-$D$4+1)/365,IF(D1096&gt;$D$4,($D$5-D1096+1)/365,$D$6/365)),0)</f>
        <v>0</v>
      </c>
      <c r="S1096" s="28">
        <f>'Data &amp; Parameter'!$E$16*'Data &amp; Parameter'!$E$17*('Data &amp; Parameter'!$E$18+'Data &amp; Parameter'!$E$19)*'Data &amp; Parameter'!$E$20*'Data &amp; Parameter'!$E$37*R1096</f>
        <v>0</v>
      </c>
      <c r="T1096" s="28">
        <f t="shared" si="16"/>
        <v>0</v>
      </c>
    </row>
    <row r="1097" spans="1:20" ht="15.75" customHeight="1" x14ac:dyDescent="0.35">
      <c r="A1097">
        <v>1090</v>
      </c>
      <c r="B1097" s="76">
        <v>44235</v>
      </c>
      <c r="C1097" s="1" t="s">
        <v>3540</v>
      </c>
      <c r="D1097" s="76">
        <v>44235</v>
      </c>
      <c r="E1097" s="1" t="s">
        <v>3541</v>
      </c>
      <c r="F1097" s="1" t="s">
        <v>3542</v>
      </c>
      <c r="G1097" s="1" t="s">
        <v>123</v>
      </c>
      <c r="H1097" s="1" t="s">
        <v>124</v>
      </c>
      <c r="I1097" s="1" t="s">
        <v>125</v>
      </c>
      <c r="J1097" s="1" t="s">
        <v>1623</v>
      </c>
      <c r="K1097" s="1" t="s">
        <v>1623</v>
      </c>
      <c r="L1097">
        <f>ROUNDUP(IF(B1097&gt;$D$4,0,($D$4-B1097+1)/365),0)</f>
        <v>0</v>
      </c>
      <c r="M1097">
        <f>ROUNDUP(IF(B1097&gt;$D$5,0,($D$5-B1097+1)/365),0)</f>
        <v>0</v>
      </c>
      <c r="N1097" s="28">
        <f>IF(OR(L1097=1,M1097=1),IF(B1097+364&lt;=$D$5,(B1097+364-$D$4+1)/365,IF(B1097&gt;$D$4,($D$5-B1097+1)/365,$D$6/365)),0)</f>
        <v>0</v>
      </c>
      <c r="O1097" s="28">
        <f>'Data &amp; Parameter'!$E$16*'Data &amp; Parameter'!$E$17*('Data &amp; Parameter'!$E$18+'Data &amp; Parameter'!$E$19)*'Data &amp; Parameter'!$E$20*'Data &amp; Parameter'!$E$37*N1097</f>
        <v>0</v>
      </c>
      <c r="P1097">
        <f>ROUNDUP(IF(D1097&gt;$D$4,0,($D$4-D1097+1)/365),0)</f>
        <v>0</v>
      </c>
      <c r="Q1097">
        <f>ROUNDUP(IF(D1097&gt;$D$5,0,($D$5-D1097+1)/365),0)</f>
        <v>0</v>
      </c>
      <c r="R1097" s="28">
        <f>IF(OR(P1097=1,Q1097=1),IF(D1097+364&lt;=$D$5,(D1097+364-$D$4+1)/365,IF(D1097&gt;$D$4,($D$5-D1097+1)/365,$D$6/365)),0)</f>
        <v>0</v>
      </c>
      <c r="S1097" s="28">
        <f>'Data &amp; Parameter'!$E$16*'Data &amp; Parameter'!$E$17*('Data &amp; Parameter'!$E$18+'Data &amp; Parameter'!$E$19)*'Data &amp; Parameter'!$E$20*'Data &amp; Parameter'!$E$37*R1097</f>
        <v>0</v>
      </c>
      <c r="T1097" s="28">
        <f t="shared" ref="T1097:T1160" si="17">O1097+S1097</f>
        <v>0</v>
      </c>
    </row>
    <row r="1098" spans="1:20" ht="15.75" customHeight="1" x14ac:dyDescent="0.35">
      <c r="A1098">
        <v>1091</v>
      </c>
      <c r="B1098" s="76">
        <v>44235</v>
      </c>
      <c r="C1098" s="1" t="s">
        <v>3543</v>
      </c>
      <c r="D1098" s="76">
        <v>44235</v>
      </c>
      <c r="E1098" s="1" t="s">
        <v>3544</v>
      </c>
      <c r="F1098" s="1" t="s">
        <v>3545</v>
      </c>
      <c r="G1098" s="1" t="s">
        <v>123</v>
      </c>
      <c r="H1098" s="1" t="s">
        <v>124</v>
      </c>
      <c r="I1098" s="1" t="s">
        <v>125</v>
      </c>
      <c r="J1098" s="1" t="s">
        <v>1623</v>
      </c>
      <c r="K1098" s="1" t="s">
        <v>1623</v>
      </c>
      <c r="L1098">
        <f>ROUNDUP(IF(B1098&gt;$D$4,0,($D$4-B1098+1)/365),0)</f>
        <v>0</v>
      </c>
      <c r="M1098">
        <f>ROUNDUP(IF(B1098&gt;$D$5,0,($D$5-B1098+1)/365),0)</f>
        <v>0</v>
      </c>
      <c r="N1098" s="28">
        <f>IF(OR(L1098=1,M1098=1),IF(B1098+364&lt;=$D$5,(B1098+364-$D$4+1)/365,IF(B1098&gt;$D$4,($D$5-B1098+1)/365,$D$6/365)),0)</f>
        <v>0</v>
      </c>
      <c r="O1098" s="28">
        <f>'Data &amp; Parameter'!$E$16*'Data &amp; Parameter'!$E$17*('Data &amp; Parameter'!$E$18+'Data &amp; Parameter'!$E$19)*'Data &amp; Parameter'!$E$20*'Data &amp; Parameter'!$E$37*N1098</f>
        <v>0</v>
      </c>
      <c r="P1098">
        <f>ROUNDUP(IF(D1098&gt;$D$4,0,($D$4-D1098+1)/365),0)</f>
        <v>0</v>
      </c>
      <c r="Q1098">
        <f>ROUNDUP(IF(D1098&gt;$D$5,0,($D$5-D1098+1)/365),0)</f>
        <v>0</v>
      </c>
      <c r="R1098" s="28">
        <f>IF(OR(P1098=1,Q1098=1),IF(D1098+364&lt;=$D$5,(D1098+364-$D$4+1)/365,IF(D1098&gt;$D$4,($D$5-D1098+1)/365,$D$6/365)),0)</f>
        <v>0</v>
      </c>
      <c r="S1098" s="28">
        <f>'Data &amp; Parameter'!$E$16*'Data &amp; Parameter'!$E$17*('Data &amp; Parameter'!$E$18+'Data &amp; Parameter'!$E$19)*'Data &amp; Parameter'!$E$20*'Data &amp; Parameter'!$E$37*R1098</f>
        <v>0</v>
      </c>
      <c r="T1098" s="28">
        <f t="shared" si="17"/>
        <v>0</v>
      </c>
    </row>
    <row r="1099" spans="1:20" ht="15.75" customHeight="1" x14ac:dyDescent="0.35">
      <c r="A1099">
        <v>1092</v>
      </c>
      <c r="B1099" s="76">
        <v>44235</v>
      </c>
      <c r="C1099" s="1" t="s">
        <v>3546</v>
      </c>
      <c r="D1099" s="76">
        <v>44235</v>
      </c>
      <c r="E1099" s="1" t="s">
        <v>3547</v>
      </c>
      <c r="F1099" s="1" t="s">
        <v>3548</v>
      </c>
      <c r="G1099" s="1" t="s">
        <v>123</v>
      </c>
      <c r="H1099" s="1" t="s">
        <v>124</v>
      </c>
      <c r="I1099" s="1" t="s">
        <v>125</v>
      </c>
      <c r="J1099" s="1" t="s">
        <v>1623</v>
      </c>
      <c r="K1099" s="1" t="s">
        <v>1623</v>
      </c>
      <c r="L1099">
        <f>ROUNDUP(IF(B1099&gt;$D$4,0,($D$4-B1099+1)/365),0)</f>
        <v>0</v>
      </c>
      <c r="M1099">
        <f>ROUNDUP(IF(B1099&gt;$D$5,0,($D$5-B1099+1)/365),0)</f>
        <v>0</v>
      </c>
      <c r="N1099" s="28">
        <f>IF(OR(L1099=1,M1099=1),IF(B1099+364&lt;=$D$5,(B1099+364-$D$4+1)/365,IF(B1099&gt;$D$4,($D$5-B1099+1)/365,$D$6/365)),0)</f>
        <v>0</v>
      </c>
      <c r="O1099" s="28">
        <f>'Data &amp; Parameter'!$E$16*'Data &amp; Parameter'!$E$17*('Data &amp; Parameter'!$E$18+'Data &amp; Parameter'!$E$19)*'Data &amp; Parameter'!$E$20*'Data &amp; Parameter'!$E$37*N1099</f>
        <v>0</v>
      </c>
      <c r="P1099">
        <f>ROUNDUP(IF(D1099&gt;$D$4,0,($D$4-D1099+1)/365),0)</f>
        <v>0</v>
      </c>
      <c r="Q1099">
        <f>ROUNDUP(IF(D1099&gt;$D$5,0,($D$5-D1099+1)/365),0)</f>
        <v>0</v>
      </c>
      <c r="R1099" s="28">
        <f>IF(OR(P1099=1,Q1099=1),IF(D1099+364&lt;=$D$5,(D1099+364-$D$4+1)/365,IF(D1099&gt;$D$4,($D$5-D1099+1)/365,$D$6/365)),0)</f>
        <v>0</v>
      </c>
      <c r="S1099" s="28">
        <f>'Data &amp; Parameter'!$E$16*'Data &amp; Parameter'!$E$17*('Data &amp; Parameter'!$E$18+'Data &amp; Parameter'!$E$19)*'Data &amp; Parameter'!$E$20*'Data &amp; Parameter'!$E$37*R1099</f>
        <v>0</v>
      </c>
      <c r="T1099" s="28">
        <f t="shared" si="17"/>
        <v>0</v>
      </c>
    </row>
    <row r="1100" spans="1:20" ht="15.75" customHeight="1" x14ac:dyDescent="0.35">
      <c r="A1100">
        <v>1093</v>
      </c>
      <c r="B1100" s="76">
        <v>44235</v>
      </c>
      <c r="C1100" s="1" t="s">
        <v>3549</v>
      </c>
      <c r="D1100" s="76">
        <v>44235</v>
      </c>
      <c r="E1100" s="1" t="s">
        <v>3550</v>
      </c>
      <c r="F1100" s="1" t="s">
        <v>3551</v>
      </c>
      <c r="G1100" s="1" t="s">
        <v>123</v>
      </c>
      <c r="H1100" s="1" t="s">
        <v>124</v>
      </c>
      <c r="I1100" s="1" t="s">
        <v>125</v>
      </c>
      <c r="J1100" s="1" t="s">
        <v>1623</v>
      </c>
      <c r="K1100" s="1" t="s">
        <v>1623</v>
      </c>
      <c r="L1100">
        <f>ROUNDUP(IF(B1100&gt;$D$4,0,($D$4-B1100+1)/365),0)</f>
        <v>0</v>
      </c>
      <c r="M1100">
        <f>ROUNDUP(IF(B1100&gt;$D$5,0,($D$5-B1100+1)/365),0)</f>
        <v>0</v>
      </c>
      <c r="N1100" s="28">
        <f>IF(OR(L1100=1,M1100=1),IF(B1100+364&lt;=$D$5,(B1100+364-$D$4+1)/365,IF(B1100&gt;$D$4,($D$5-B1100+1)/365,$D$6/365)),0)</f>
        <v>0</v>
      </c>
      <c r="O1100" s="28">
        <f>'Data &amp; Parameter'!$E$16*'Data &amp; Parameter'!$E$17*('Data &amp; Parameter'!$E$18+'Data &amp; Parameter'!$E$19)*'Data &amp; Parameter'!$E$20*'Data &amp; Parameter'!$E$37*N1100</f>
        <v>0</v>
      </c>
      <c r="P1100">
        <f>ROUNDUP(IF(D1100&gt;$D$4,0,($D$4-D1100+1)/365),0)</f>
        <v>0</v>
      </c>
      <c r="Q1100">
        <f>ROUNDUP(IF(D1100&gt;$D$5,0,($D$5-D1100+1)/365),0)</f>
        <v>0</v>
      </c>
      <c r="R1100" s="28">
        <f>IF(OR(P1100=1,Q1100=1),IF(D1100+364&lt;=$D$5,(D1100+364-$D$4+1)/365,IF(D1100&gt;$D$4,($D$5-D1100+1)/365,$D$6/365)),0)</f>
        <v>0</v>
      </c>
      <c r="S1100" s="28">
        <f>'Data &amp; Parameter'!$E$16*'Data &amp; Parameter'!$E$17*('Data &amp; Parameter'!$E$18+'Data &amp; Parameter'!$E$19)*'Data &amp; Parameter'!$E$20*'Data &amp; Parameter'!$E$37*R1100</f>
        <v>0</v>
      </c>
      <c r="T1100" s="28">
        <f t="shared" si="17"/>
        <v>0</v>
      </c>
    </row>
    <row r="1101" spans="1:20" ht="15.75" customHeight="1" x14ac:dyDescent="0.35">
      <c r="A1101">
        <v>1094</v>
      </c>
      <c r="B1101" s="76">
        <v>44235</v>
      </c>
      <c r="C1101" s="1" t="s">
        <v>3552</v>
      </c>
      <c r="D1101" s="76">
        <v>44235</v>
      </c>
      <c r="E1101" s="1" t="s">
        <v>3553</v>
      </c>
      <c r="F1101" s="1" t="s">
        <v>3554</v>
      </c>
      <c r="G1101" s="1" t="s">
        <v>123</v>
      </c>
      <c r="H1101" s="1" t="s">
        <v>124</v>
      </c>
      <c r="I1101" s="1" t="s">
        <v>125</v>
      </c>
      <c r="J1101" s="1" t="s">
        <v>126</v>
      </c>
      <c r="K1101" s="1" t="s">
        <v>126</v>
      </c>
      <c r="L1101">
        <f>ROUNDUP(IF(B1101&gt;$D$4,0,($D$4-B1101+1)/365),0)</f>
        <v>0</v>
      </c>
      <c r="M1101">
        <f>ROUNDUP(IF(B1101&gt;$D$5,0,($D$5-B1101+1)/365),0)</f>
        <v>0</v>
      </c>
      <c r="N1101" s="28">
        <f>IF(OR(L1101=1,M1101=1),IF(B1101+364&lt;=$D$5,(B1101+364-$D$4+1)/365,IF(B1101&gt;$D$4,($D$5-B1101+1)/365,$D$6/365)),0)</f>
        <v>0</v>
      </c>
      <c r="O1101" s="28">
        <f>'Data &amp; Parameter'!$E$16*'Data &amp; Parameter'!$E$17*('Data &amp; Parameter'!$E$18+'Data &amp; Parameter'!$E$19)*'Data &amp; Parameter'!$E$20*'Data &amp; Parameter'!$E$37*N1101</f>
        <v>0</v>
      </c>
      <c r="P1101">
        <f>ROUNDUP(IF(D1101&gt;$D$4,0,($D$4-D1101+1)/365),0)</f>
        <v>0</v>
      </c>
      <c r="Q1101">
        <f>ROUNDUP(IF(D1101&gt;$D$5,0,($D$5-D1101+1)/365),0)</f>
        <v>0</v>
      </c>
      <c r="R1101" s="28">
        <f>IF(OR(P1101=1,Q1101=1),IF(D1101+364&lt;=$D$5,(D1101+364-$D$4+1)/365,IF(D1101&gt;$D$4,($D$5-D1101+1)/365,$D$6/365)),0)</f>
        <v>0</v>
      </c>
      <c r="S1101" s="28">
        <f>'Data &amp; Parameter'!$E$16*'Data &amp; Parameter'!$E$17*('Data &amp; Parameter'!$E$18+'Data &amp; Parameter'!$E$19)*'Data &amp; Parameter'!$E$20*'Data &amp; Parameter'!$E$37*R1101</f>
        <v>0</v>
      </c>
      <c r="T1101" s="28">
        <f t="shared" si="17"/>
        <v>0</v>
      </c>
    </row>
    <row r="1102" spans="1:20" ht="15.75" customHeight="1" x14ac:dyDescent="0.35">
      <c r="A1102">
        <v>1095</v>
      </c>
      <c r="B1102" s="76">
        <v>44235</v>
      </c>
      <c r="C1102" s="1" t="s">
        <v>3555</v>
      </c>
      <c r="D1102" s="76">
        <v>44235</v>
      </c>
      <c r="E1102" s="1" t="s">
        <v>3556</v>
      </c>
      <c r="F1102" s="1" t="s">
        <v>3557</v>
      </c>
      <c r="G1102" s="1" t="s">
        <v>123</v>
      </c>
      <c r="H1102" s="1" t="s">
        <v>124</v>
      </c>
      <c r="I1102" s="1" t="s">
        <v>125</v>
      </c>
      <c r="J1102" s="1" t="s">
        <v>126</v>
      </c>
      <c r="K1102" s="1" t="s">
        <v>126</v>
      </c>
      <c r="L1102">
        <f>ROUNDUP(IF(B1102&gt;$D$4,0,($D$4-B1102+1)/365),0)</f>
        <v>0</v>
      </c>
      <c r="M1102">
        <f>ROUNDUP(IF(B1102&gt;$D$5,0,($D$5-B1102+1)/365),0)</f>
        <v>0</v>
      </c>
      <c r="N1102" s="28">
        <f>IF(OR(L1102=1,M1102=1),IF(B1102+364&lt;=$D$5,(B1102+364-$D$4+1)/365,IF(B1102&gt;$D$4,($D$5-B1102+1)/365,$D$6/365)),0)</f>
        <v>0</v>
      </c>
      <c r="O1102" s="28">
        <f>'Data &amp; Parameter'!$E$16*'Data &amp; Parameter'!$E$17*('Data &amp; Parameter'!$E$18+'Data &amp; Parameter'!$E$19)*'Data &amp; Parameter'!$E$20*'Data &amp; Parameter'!$E$37*N1102</f>
        <v>0</v>
      </c>
      <c r="P1102">
        <f>ROUNDUP(IF(D1102&gt;$D$4,0,($D$4-D1102+1)/365),0)</f>
        <v>0</v>
      </c>
      <c r="Q1102">
        <f>ROUNDUP(IF(D1102&gt;$D$5,0,($D$5-D1102+1)/365),0)</f>
        <v>0</v>
      </c>
      <c r="R1102" s="28">
        <f>IF(OR(P1102=1,Q1102=1),IF(D1102+364&lt;=$D$5,(D1102+364-$D$4+1)/365,IF(D1102&gt;$D$4,($D$5-D1102+1)/365,$D$6/365)),0)</f>
        <v>0</v>
      </c>
      <c r="S1102" s="28">
        <f>'Data &amp; Parameter'!$E$16*'Data &amp; Parameter'!$E$17*('Data &amp; Parameter'!$E$18+'Data &amp; Parameter'!$E$19)*'Data &amp; Parameter'!$E$20*'Data &amp; Parameter'!$E$37*R1102</f>
        <v>0</v>
      </c>
      <c r="T1102" s="28">
        <f t="shared" si="17"/>
        <v>0</v>
      </c>
    </row>
    <row r="1103" spans="1:20" ht="15.75" customHeight="1" x14ac:dyDescent="0.35">
      <c r="A1103">
        <v>1096</v>
      </c>
      <c r="B1103" s="76">
        <v>44235</v>
      </c>
      <c r="C1103" s="1" t="s">
        <v>3558</v>
      </c>
      <c r="D1103" s="76">
        <v>44235</v>
      </c>
      <c r="E1103" s="1" t="s">
        <v>3559</v>
      </c>
      <c r="F1103" s="1" t="s">
        <v>3560</v>
      </c>
      <c r="G1103" s="1" t="s">
        <v>123</v>
      </c>
      <c r="H1103" s="1" t="s">
        <v>124</v>
      </c>
      <c r="I1103" s="1" t="s">
        <v>125</v>
      </c>
      <c r="J1103" s="1" t="s">
        <v>126</v>
      </c>
      <c r="K1103" s="1" t="s">
        <v>126</v>
      </c>
      <c r="L1103">
        <f>ROUNDUP(IF(B1103&gt;$D$4,0,($D$4-B1103+1)/365),0)</f>
        <v>0</v>
      </c>
      <c r="M1103">
        <f>ROUNDUP(IF(B1103&gt;$D$5,0,($D$5-B1103+1)/365),0)</f>
        <v>0</v>
      </c>
      <c r="N1103" s="28">
        <f>IF(OR(L1103=1,M1103=1),IF(B1103+364&lt;=$D$5,(B1103+364-$D$4+1)/365,IF(B1103&gt;$D$4,($D$5-B1103+1)/365,$D$6/365)),0)</f>
        <v>0</v>
      </c>
      <c r="O1103" s="28">
        <f>'Data &amp; Parameter'!$E$16*'Data &amp; Parameter'!$E$17*('Data &amp; Parameter'!$E$18+'Data &amp; Parameter'!$E$19)*'Data &amp; Parameter'!$E$20*'Data &amp; Parameter'!$E$37*N1103</f>
        <v>0</v>
      </c>
      <c r="P1103">
        <f>ROUNDUP(IF(D1103&gt;$D$4,0,($D$4-D1103+1)/365),0)</f>
        <v>0</v>
      </c>
      <c r="Q1103">
        <f>ROUNDUP(IF(D1103&gt;$D$5,0,($D$5-D1103+1)/365),0)</f>
        <v>0</v>
      </c>
      <c r="R1103" s="28">
        <f>IF(OR(P1103=1,Q1103=1),IF(D1103+364&lt;=$D$5,(D1103+364-$D$4+1)/365,IF(D1103&gt;$D$4,($D$5-D1103+1)/365,$D$6/365)),0)</f>
        <v>0</v>
      </c>
      <c r="S1103" s="28">
        <f>'Data &amp; Parameter'!$E$16*'Data &amp; Parameter'!$E$17*('Data &amp; Parameter'!$E$18+'Data &amp; Parameter'!$E$19)*'Data &amp; Parameter'!$E$20*'Data &amp; Parameter'!$E$37*R1103</f>
        <v>0</v>
      </c>
      <c r="T1103" s="28">
        <f t="shared" si="17"/>
        <v>0</v>
      </c>
    </row>
    <row r="1104" spans="1:20" ht="15.75" customHeight="1" x14ac:dyDescent="0.35">
      <c r="A1104">
        <v>1097</v>
      </c>
      <c r="B1104" s="76">
        <v>44235</v>
      </c>
      <c r="C1104" s="1" t="s">
        <v>3561</v>
      </c>
      <c r="D1104" s="76">
        <v>44235</v>
      </c>
      <c r="E1104" s="1" t="s">
        <v>3562</v>
      </c>
      <c r="F1104" s="1" t="s">
        <v>3563</v>
      </c>
      <c r="G1104" s="1" t="s">
        <v>123</v>
      </c>
      <c r="H1104" s="1" t="s">
        <v>124</v>
      </c>
      <c r="I1104" s="1" t="s">
        <v>125</v>
      </c>
      <c r="J1104" s="1" t="s">
        <v>126</v>
      </c>
      <c r="K1104" s="1" t="s">
        <v>126</v>
      </c>
      <c r="L1104">
        <f>ROUNDUP(IF(B1104&gt;$D$4,0,($D$4-B1104+1)/365),0)</f>
        <v>0</v>
      </c>
      <c r="M1104">
        <f>ROUNDUP(IF(B1104&gt;$D$5,0,($D$5-B1104+1)/365),0)</f>
        <v>0</v>
      </c>
      <c r="N1104" s="28">
        <f>IF(OR(L1104=1,M1104=1),IF(B1104+364&lt;=$D$5,(B1104+364-$D$4+1)/365,IF(B1104&gt;$D$4,($D$5-B1104+1)/365,$D$6/365)),0)</f>
        <v>0</v>
      </c>
      <c r="O1104" s="28">
        <f>'Data &amp; Parameter'!$E$16*'Data &amp; Parameter'!$E$17*('Data &amp; Parameter'!$E$18+'Data &amp; Parameter'!$E$19)*'Data &amp; Parameter'!$E$20*'Data &amp; Parameter'!$E$37*N1104</f>
        <v>0</v>
      </c>
      <c r="P1104">
        <f>ROUNDUP(IF(D1104&gt;$D$4,0,($D$4-D1104+1)/365),0)</f>
        <v>0</v>
      </c>
      <c r="Q1104">
        <f>ROUNDUP(IF(D1104&gt;$D$5,0,($D$5-D1104+1)/365),0)</f>
        <v>0</v>
      </c>
      <c r="R1104" s="28">
        <f>IF(OR(P1104=1,Q1104=1),IF(D1104+364&lt;=$D$5,(D1104+364-$D$4+1)/365,IF(D1104&gt;$D$4,($D$5-D1104+1)/365,$D$6/365)),0)</f>
        <v>0</v>
      </c>
      <c r="S1104" s="28">
        <f>'Data &amp; Parameter'!$E$16*'Data &amp; Parameter'!$E$17*('Data &amp; Parameter'!$E$18+'Data &amp; Parameter'!$E$19)*'Data &amp; Parameter'!$E$20*'Data &amp; Parameter'!$E$37*R1104</f>
        <v>0</v>
      </c>
      <c r="T1104" s="28">
        <f t="shared" si="17"/>
        <v>0</v>
      </c>
    </row>
    <row r="1105" spans="1:20" ht="15.75" customHeight="1" x14ac:dyDescent="0.35">
      <c r="A1105">
        <v>1098</v>
      </c>
      <c r="B1105" s="76">
        <v>44235</v>
      </c>
      <c r="C1105" s="1" t="s">
        <v>3564</v>
      </c>
      <c r="D1105" s="76">
        <v>44235</v>
      </c>
      <c r="E1105" s="1" t="s">
        <v>3565</v>
      </c>
      <c r="F1105" s="1" t="s">
        <v>3566</v>
      </c>
      <c r="G1105" s="1" t="s">
        <v>123</v>
      </c>
      <c r="H1105" s="1" t="s">
        <v>124</v>
      </c>
      <c r="I1105" s="1" t="s">
        <v>125</v>
      </c>
      <c r="J1105" s="1" t="s">
        <v>126</v>
      </c>
      <c r="K1105" s="1" t="s">
        <v>126</v>
      </c>
      <c r="L1105">
        <f>ROUNDUP(IF(B1105&gt;$D$4,0,($D$4-B1105+1)/365),0)</f>
        <v>0</v>
      </c>
      <c r="M1105">
        <f>ROUNDUP(IF(B1105&gt;$D$5,0,($D$5-B1105+1)/365),0)</f>
        <v>0</v>
      </c>
      <c r="N1105" s="28">
        <f>IF(OR(L1105=1,M1105=1),IF(B1105+364&lt;=$D$5,(B1105+364-$D$4+1)/365,IF(B1105&gt;$D$4,($D$5-B1105+1)/365,$D$6/365)),0)</f>
        <v>0</v>
      </c>
      <c r="O1105" s="28">
        <f>'Data &amp; Parameter'!$E$16*'Data &amp; Parameter'!$E$17*('Data &amp; Parameter'!$E$18+'Data &amp; Parameter'!$E$19)*'Data &amp; Parameter'!$E$20*'Data &amp; Parameter'!$E$37*N1105</f>
        <v>0</v>
      </c>
      <c r="P1105">
        <f>ROUNDUP(IF(D1105&gt;$D$4,0,($D$4-D1105+1)/365),0)</f>
        <v>0</v>
      </c>
      <c r="Q1105">
        <f>ROUNDUP(IF(D1105&gt;$D$5,0,($D$5-D1105+1)/365),0)</f>
        <v>0</v>
      </c>
      <c r="R1105" s="28">
        <f>IF(OR(P1105=1,Q1105=1),IF(D1105+364&lt;=$D$5,(D1105+364-$D$4+1)/365,IF(D1105&gt;$D$4,($D$5-D1105+1)/365,$D$6/365)),0)</f>
        <v>0</v>
      </c>
      <c r="S1105" s="28">
        <f>'Data &amp; Parameter'!$E$16*'Data &amp; Parameter'!$E$17*('Data &amp; Parameter'!$E$18+'Data &amp; Parameter'!$E$19)*'Data &amp; Parameter'!$E$20*'Data &amp; Parameter'!$E$37*R1105</f>
        <v>0</v>
      </c>
      <c r="T1105" s="28">
        <f t="shared" si="17"/>
        <v>0</v>
      </c>
    </row>
    <row r="1106" spans="1:20" ht="15.75" customHeight="1" x14ac:dyDescent="0.35">
      <c r="A1106">
        <v>1099</v>
      </c>
      <c r="B1106" s="76">
        <v>44235</v>
      </c>
      <c r="C1106" s="1" t="s">
        <v>3567</v>
      </c>
      <c r="D1106" s="76">
        <v>44235</v>
      </c>
      <c r="E1106" s="1" t="s">
        <v>3568</v>
      </c>
      <c r="F1106" s="1" t="s">
        <v>3569</v>
      </c>
      <c r="G1106" s="1" t="s">
        <v>123</v>
      </c>
      <c r="H1106" s="1" t="s">
        <v>124</v>
      </c>
      <c r="I1106" s="1" t="s">
        <v>125</v>
      </c>
      <c r="J1106" s="1" t="s">
        <v>126</v>
      </c>
      <c r="K1106" s="1" t="s">
        <v>126</v>
      </c>
      <c r="L1106">
        <f>ROUNDUP(IF(B1106&gt;$D$4,0,($D$4-B1106+1)/365),0)</f>
        <v>0</v>
      </c>
      <c r="M1106">
        <f>ROUNDUP(IF(B1106&gt;$D$5,0,($D$5-B1106+1)/365),0)</f>
        <v>0</v>
      </c>
      <c r="N1106" s="28">
        <f>IF(OR(L1106=1,M1106=1),IF(B1106+364&lt;=$D$5,(B1106+364-$D$4+1)/365,IF(B1106&gt;$D$4,($D$5-B1106+1)/365,$D$6/365)),0)</f>
        <v>0</v>
      </c>
      <c r="O1106" s="28">
        <f>'Data &amp; Parameter'!$E$16*'Data &amp; Parameter'!$E$17*('Data &amp; Parameter'!$E$18+'Data &amp; Parameter'!$E$19)*'Data &amp; Parameter'!$E$20*'Data &amp; Parameter'!$E$37*N1106</f>
        <v>0</v>
      </c>
      <c r="P1106">
        <f>ROUNDUP(IF(D1106&gt;$D$4,0,($D$4-D1106+1)/365),0)</f>
        <v>0</v>
      </c>
      <c r="Q1106">
        <f>ROUNDUP(IF(D1106&gt;$D$5,0,($D$5-D1106+1)/365),0)</f>
        <v>0</v>
      </c>
      <c r="R1106" s="28">
        <f>IF(OR(P1106=1,Q1106=1),IF(D1106+364&lt;=$D$5,(D1106+364-$D$4+1)/365,IF(D1106&gt;$D$4,($D$5-D1106+1)/365,$D$6/365)),0)</f>
        <v>0</v>
      </c>
      <c r="S1106" s="28">
        <f>'Data &amp; Parameter'!$E$16*'Data &amp; Parameter'!$E$17*('Data &amp; Parameter'!$E$18+'Data &amp; Parameter'!$E$19)*'Data &amp; Parameter'!$E$20*'Data &amp; Parameter'!$E$37*R1106</f>
        <v>0</v>
      </c>
      <c r="T1106" s="28">
        <f t="shared" si="17"/>
        <v>0</v>
      </c>
    </row>
    <row r="1107" spans="1:20" ht="15.75" customHeight="1" x14ac:dyDescent="0.35">
      <c r="A1107">
        <v>1100</v>
      </c>
      <c r="B1107" s="76">
        <v>44235</v>
      </c>
      <c r="C1107" s="1" t="s">
        <v>3570</v>
      </c>
      <c r="D1107" s="76">
        <v>44235</v>
      </c>
      <c r="E1107" s="1" t="s">
        <v>3571</v>
      </c>
      <c r="F1107" s="1" t="s">
        <v>3572</v>
      </c>
      <c r="G1107" s="1" t="s">
        <v>123</v>
      </c>
      <c r="H1107" s="1" t="s">
        <v>124</v>
      </c>
      <c r="I1107" s="1" t="s">
        <v>125</v>
      </c>
      <c r="J1107" s="1" t="s">
        <v>366</v>
      </c>
      <c r="K1107" s="1" t="s">
        <v>366</v>
      </c>
      <c r="L1107">
        <f>ROUNDUP(IF(B1107&gt;$D$4,0,($D$4-B1107+1)/365),0)</f>
        <v>0</v>
      </c>
      <c r="M1107">
        <f>ROUNDUP(IF(B1107&gt;$D$5,0,($D$5-B1107+1)/365),0)</f>
        <v>0</v>
      </c>
      <c r="N1107" s="28">
        <f>IF(OR(L1107=1,M1107=1),IF(B1107+364&lt;=$D$5,(B1107+364-$D$4+1)/365,IF(B1107&gt;$D$4,($D$5-B1107+1)/365,$D$6/365)),0)</f>
        <v>0</v>
      </c>
      <c r="O1107" s="28">
        <f>'Data &amp; Parameter'!$E$16*'Data &amp; Parameter'!$E$17*('Data &amp; Parameter'!$E$18+'Data &amp; Parameter'!$E$19)*'Data &amp; Parameter'!$E$20*'Data &amp; Parameter'!$E$37*N1107</f>
        <v>0</v>
      </c>
      <c r="P1107">
        <f>ROUNDUP(IF(D1107&gt;$D$4,0,($D$4-D1107+1)/365),0)</f>
        <v>0</v>
      </c>
      <c r="Q1107">
        <f>ROUNDUP(IF(D1107&gt;$D$5,0,($D$5-D1107+1)/365),0)</f>
        <v>0</v>
      </c>
      <c r="R1107" s="28">
        <f>IF(OR(P1107=1,Q1107=1),IF(D1107+364&lt;=$D$5,(D1107+364-$D$4+1)/365,IF(D1107&gt;$D$4,($D$5-D1107+1)/365,$D$6/365)),0)</f>
        <v>0</v>
      </c>
      <c r="S1107" s="28">
        <f>'Data &amp; Parameter'!$E$16*'Data &amp; Parameter'!$E$17*('Data &amp; Parameter'!$E$18+'Data &amp; Parameter'!$E$19)*'Data &amp; Parameter'!$E$20*'Data &amp; Parameter'!$E$37*R1107</f>
        <v>0</v>
      </c>
      <c r="T1107" s="28">
        <f t="shared" si="17"/>
        <v>0</v>
      </c>
    </row>
    <row r="1108" spans="1:20" ht="15.75" customHeight="1" x14ac:dyDescent="0.35">
      <c r="A1108">
        <v>1101</v>
      </c>
      <c r="B1108" s="76">
        <v>44235</v>
      </c>
      <c r="C1108" s="1" t="s">
        <v>3573</v>
      </c>
      <c r="D1108" s="76">
        <v>44235</v>
      </c>
      <c r="E1108" s="1" t="s">
        <v>3574</v>
      </c>
      <c r="F1108" s="1" t="s">
        <v>3575</v>
      </c>
      <c r="G1108" s="1" t="s">
        <v>123</v>
      </c>
      <c r="H1108" s="1" t="s">
        <v>124</v>
      </c>
      <c r="I1108" s="1" t="s">
        <v>125</v>
      </c>
      <c r="J1108" s="1" t="s">
        <v>366</v>
      </c>
      <c r="K1108" s="1" t="s">
        <v>366</v>
      </c>
      <c r="L1108">
        <f>ROUNDUP(IF(B1108&gt;$D$4,0,($D$4-B1108+1)/365),0)</f>
        <v>0</v>
      </c>
      <c r="M1108">
        <f>ROUNDUP(IF(B1108&gt;$D$5,0,($D$5-B1108+1)/365),0)</f>
        <v>0</v>
      </c>
      <c r="N1108" s="28">
        <f>IF(OR(L1108=1,M1108=1),IF(B1108+364&lt;=$D$5,(B1108+364-$D$4+1)/365,IF(B1108&gt;$D$4,($D$5-B1108+1)/365,$D$6/365)),0)</f>
        <v>0</v>
      </c>
      <c r="O1108" s="28">
        <f>'Data &amp; Parameter'!$E$16*'Data &amp; Parameter'!$E$17*('Data &amp; Parameter'!$E$18+'Data &amp; Parameter'!$E$19)*'Data &amp; Parameter'!$E$20*'Data &amp; Parameter'!$E$37*N1108</f>
        <v>0</v>
      </c>
      <c r="P1108">
        <f>ROUNDUP(IF(D1108&gt;$D$4,0,($D$4-D1108+1)/365),0)</f>
        <v>0</v>
      </c>
      <c r="Q1108">
        <f>ROUNDUP(IF(D1108&gt;$D$5,0,($D$5-D1108+1)/365),0)</f>
        <v>0</v>
      </c>
      <c r="R1108" s="28">
        <f>IF(OR(P1108=1,Q1108=1),IF(D1108+364&lt;=$D$5,(D1108+364-$D$4+1)/365,IF(D1108&gt;$D$4,($D$5-D1108+1)/365,$D$6/365)),0)</f>
        <v>0</v>
      </c>
      <c r="S1108" s="28">
        <f>'Data &amp; Parameter'!$E$16*'Data &amp; Parameter'!$E$17*('Data &amp; Parameter'!$E$18+'Data &amp; Parameter'!$E$19)*'Data &amp; Parameter'!$E$20*'Data &amp; Parameter'!$E$37*R1108</f>
        <v>0</v>
      </c>
      <c r="T1108" s="28">
        <f t="shared" si="17"/>
        <v>0</v>
      </c>
    </row>
    <row r="1109" spans="1:20" ht="15.75" customHeight="1" x14ac:dyDescent="0.35">
      <c r="A1109">
        <v>1102</v>
      </c>
      <c r="B1109" s="76">
        <v>44235</v>
      </c>
      <c r="C1109" s="1" t="s">
        <v>3576</v>
      </c>
      <c r="D1109" s="76">
        <v>44235</v>
      </c>
      <c r="E1109" s="1" t="s">
        <v>3577</v>
      </c>
      <c r="F1109" s="1" t="s">
        <v>3578</v>
      </c>
      <c r="G1109" s="1" t="s">
        <v>123</v>
      </c>
      <c r="H1109" s="1" t="s">
        <v>124</v>
      </c>
      <c r="I1109" s="1" t="s">
        <v>125</v>
      </c>
      <c r="J1109" s="1" t="s">
        <v>366</v>
      </c>
      <c r="K1109" s="1" t="s">
        <v>3579</v>
      </c>
      <c r="L1109">
        <f>ROUNDUP(IF(B1109&gt;$D$4,0,($D$4-B1109+1)/365),0)</f>
        <v>0</v>
      </c>
      <c r="M1109">
        <f>ROUNDUP(IF(B1109&gt;$D$5,0,($D$5-B1109+1)/365),0)</f>
        <v>0</v>
      </c>
      <c r="N1109" s="28">
        <f>IF(OR(L1109=1,M1109=1),IF(B1109+364&lt;=$D$5,(B1109+364-$D$4+1)/365,IF(B1109&gt;$D$4,($D$5-B1109+1)/365,$D$6/365)),0)</f>
        <v>0</v>
      </c>
      <c r="O1109" s="28">
        <f>'Data &amp; Parameter'!$E$16*'Data &amp; Parameter'!$E$17*('Data &amp; Parameter'!$E$18+'Data &amp; Parameter'!$E$19)*'Data &amp; Parameter'!$E$20*'Data &amp; Parameter'!$E$37*N1109</f>
        <v>0</v>
      </c>
      <c r="P1109">
        <f>ROUNDUP(IF(D1109&gt;$D$4,0,($D$4-D1109+1)/365),0)</f>
        <v>0</v>
      </c>
      <c r="Q1109">
        <f>ROUNDUP(IF(D1109&gt;$D$5,0,($D$5-D1109+1)/365),0)</f>
        <v>0</v>
      </c>
      <c r="R1109" s="28">
        <f>IF(OR(P1109=1,Q1109=1),IF(D1109+364&lt;=$D$5,(D1109+364-$D$4+1)/365,IF(D1109&gt;$D$4,($D$5-D1109+1)/365,$D$6/365)),0)</f>
        <v>0</v>
      </c>
      <c r="S1109" s="28">
        <f>'Data &amp; Parameter'!$E$16*'Data &amp; Parameter'!$E$17*('Data &amp; Parameter'!$E$18+'Data &amp; Parameter'!$E$19)*'Data &amp; Parameter'!$E$20*'Data &amp; Parameter'!$E$37*R1109</f>
        <v>0</v>
      </c>
      <c r="T1109" s="28">
        <f t="shared" si="17"/>
        <v>0</v>
      </c>
    </row>
    <row r="1110" spans="1:20" ht="15.75" customHeight="1" x14ac:dyDescent="0.35">
      <c r="A1110">
        <v>1103</v>
      </c>
      <c r="B1110" s="76">
        <v>44235</v>
      </c>
      <c r="C1110" s="1" t="s">
        <v>3580</v>
      </c>
      <c r="D1110" s="76">
        <v>44235</v>
      </c>
      <c r="E1110" s="1" t="s">
        <v>3581</v>
      </c>
      <c r="F1110" s="1" t="s">
        <v>3582</v>
      </c>
      <c r="G1110" s="1" t="s">
        <v>123</v>
      </c>
      <c r="H1110" s="1" t="s">
        <v>124</v>
      </c>
      <c r="I1110" s="1" t="s">
        <v>125</v>
      </c>
      <c r="J1110" s="1" t="s">
        <v>3579</v>
      </c>
      <c r="K1110" s="1" t="s">
        <v>366</v>
      </c>
      <c r="L1110">
        <f>ROUNDUP(IF(B1110&gt;$D$4,0,($D$4-B1110+1)/365),0)</f>
        <v>0</v>
      </c>
      <c r="M1110">
        <f>ROUNDUP(IF(B1110&gt;$D$5,0,($D$5-B1110+1)/365),0)</f>
        <v>0</v>
      </c>
      <c r="N1110" s="28">
        <f>IF(OR(L1110=1,M1110=1),IF(B1110+364&lt;=$D$5,(B1110+364-$D$4+1)/365,IF(B1110&gt;$D$4,($D$5-B1110+1)/365,$D$6/365)),0)</f>
        <v>0</v>
      </c>
      <c r="O1110" s="28">
        <f>'Data &amp; Parameter'!$E$16*'Data &amp; Parameter'!$E$17*('Data &amp; Parameter'!$E$18+'Data &amp; Parameter'!$E$19)*'Data &amp; Parameter'!$E$20*'Data &amp; Parameter'!$E$37*N1110</f>
        <v>0</v>
      </c>
      <c r="P1110">
        <f>ROUNDUP(IF(D1110&gt;$D$4,0,($D$4-D1110+1)/365),0)</f>
        <v>0</v>
      </c>
      <c r="Q1110">
        <f>ROUNDUP(IF(D1110&gt;$D$5,0,($D$5-D1110+1)/365),0)</f>
        <v>0</v>
      </c>
      <c r="R1110" s="28">
        <f>IF(OR(P1110=1,Q1110=1),IF(D1110+364&lt;=$D$5,(D1110+364-$D$4+1)/365,IF(D1110&gt;$D$4,($D$5-D1110+1)/365,$D$6/365)),0)</f>
        <v>0</v>
      </c>
      <c r="S1110" s="28">
        <f>'Data &amp; Parameter'!$E$16*'Data &amp; Parameter'!$E$17*('Data &amp; Parameter'!$E$18+'Data &amp; Parameter'!$E$19)*'Data &amp; Parameter'!$E$20*'Data &amp; Parameter'!$E$37*R1110</f>
        <v>0</v>
      </c>
      <c r="T1110" s="28">
        <f t="shared" si="17"/>
        <v>0</v>
      </c>
    </row>
    <row r="1111" spans="1:20" ht="15.75" customHeight="1" x14ac:dyDescent="0.35">
      <c r="A1111">
        <v>1104</v>
      </c>
      <c r="B1111" s="76">
        <v>44235</v>
      </c>
      <c r="C1111" s="1" t="s">
        <v>3583</v>
      </c>
      <c r="D1111" s="76">
        <v>44235</v>
      </c>
      <c r="E1111" s="1" t="s">
        <v>3584</v>
      </c>
      <c r="F1111" s="1" t="s">
        <v>3585</v>
      </c>
      <c r="G1111" s="1" t="s">
        <v>123</v>
      </c>
      <c r="H1111" s="1" t="s">
        <v>124</v>
      </c>
      <c r="I1111" s="1" t="s">
        <v>125</v>
      </c>
      <c r="J1111" s="1" t="s">
        <v>366</v>
      </c>
      <c r="K1111" s="1" t="s">
        <v>366</v>
      </c>
      <c r="L1111">
        <f>ROUNDUP(IF(B1111&gt;$D$4,0,($D$4-B1111+1)/365),0)</f>
        <v>0</v>
      </c>
      <c r="M1111">
        <f>ROUNDUP(IF(B1111&gt;$D$5,0,($D$5-B1111+1)/365),0)</f>
        <v>0</v>
      </c>
      <c r="N1111" s="28">
        <f>IF(OR(L1111=1,M1111=1),IF(B1111+364&lt;=$D$5,(B1111+364-$D$4+1)/365,IF(B1111&gt;$D$4,($D$5-B1111+1)/365,$D$6/365)),0)</f>
        <v>0</v>
      </c>
      <c r="O1111" s="28">
        <f>'Data &amp; Parameter'!$E$16*'Data &amp; Parameter'!$E$17*('Data &amp; Parameter'!$E$18+'Data &amp; Parameter'!$E$19)*'Data &amp; Parameter'!$E$20*'Data &amp; Parameter'!$E$37*N1111</f>
        <v>0</v>
      </c>
      <c r="P1111">
        <f>ROUNDUP(IF(D1111&gt;$D$4,0,($D$4-D1111+1)/365),0)</f>
        <v>0</v>
      </c>
      <c r="Q1111">
        <f>ROUNDUP(IF(D1111&gt;$D$5,0,($D$5-D1111+1)/365),0)</f>
        <v>0</v>
      </c>
      <c r="R1111" s="28">
        <f>IF(OR(P1111=1,Q1111=1),IF(D1111+364&lt;=$D$5,(D1111+364-$D$4+1)/365,IF(D1111&gt;$D$4,($D$5-D1111+1)/365,$D$6/365)),0)</f>
        <v>0</v>
      </c>
      <c r="S1111" s="28">
        <f>'Data &amp; Parameter'!$E$16*'Data &amp; Parameter'!$E$17*('Data &amp; Parameter'!$E$18+'Data &amp; Parameter'!$E$19)*'Data &amp; Parameter'!$E$20*'Data &amp; Parameter'!$E$37*R1111</f>
        <v>0</v>
      </c>
      <c r="T1111" s="28">
        <f t="shared" si="17"/>
        <v>0</v>
      </c>
    </row>
    <row r="1112" spans="1:20" ht="15.75" customHeight="1" x14ac:dyDescent="0.35">
      <c r="A1112">
        <v>1105</v>
      </c>
      <c r="B1112" s="76">
        <v>44235</v>
      </c>
      <c r="C1112" s="1" t="s">
        <v>3586</v>
      </c>
      <c r="D1112" s="76">
        <v>44235</v>
      </c>
      <c r="E1112" s="1" t="s">
        <v>3587</v>
      </c>
      <c r="F1112" s="1" t="s">
        <v>3588</v>
      </c>
      <c r="G1112" s="1" t="s">
        <v>123</v>
      </c>
      <c r="H1112" s="1" t="s">
        <v>124</v>
      </c>
      <c r="I1112" s="1" t="s">
        <v>125</v>
      </c>
      <c r="J1112" s="1" t="s">
        <v>366</v>
      </c>
      <c r="K1112" s="1" t="s">
        <v>366</v>
      </c>
      <c r="L1112">
        <f>ROUNDUP(IF(B1112&gt;$D$4,0,($D$4-B1112+1)/365),0)</f>
        <v>0</v>
      </c>
      <c r="M1112">
        <f>ROUNDUP(IF(B1112&gt;$D$5,0,($D$5-B1112+1)/365),0)</f>
        <v>0</v>
      </c>
      <c r="N1112" s="28">
        <f>IF(OR(L1112=1,M1112=1),IF(B1112+364&lt;=$D$5,(B1112+364-$D$4+1)/365,IF(B1112&gt;$D$4,($D$5-B1112+1)/365,$D$6/365)),0)</f>
        <v>0</v>
      </c>
      <c r="O1112" s="28">
        <f>'Data &amp; Parameter'!$E$16*'Data &amp; Parameter'!$E$17*('Data &amp; Parameter'!$E$18+'Data &amp; Parameter'!$E$19)*'Data &amp; Parameter'!$E$20*'Data &amp; Parameter'!$E$37*N1112</f>
        <v>0</v>
      </c>
      <c r="P1112">
        <f>ROUNDUP(IF(D1112&gt;$D$4,0,($D$4-D1112+1)/365),0)</f>
        <v>0</v>
      </c>
      <c r="Q1112">
        <f>ROUNDUP(IF(D1112&gt;$D$5,0,($D$5-D1112+1)/365),0)</f>
        <v>0</v>
      </c>
      <c r="R1112" s="28">
        <f>IF(OR(P1112=1,Q1112=1),IF(D1112+364&lt;=$D$5,(D1112+364-$D$4+1)/365,IF(D1112&gt;$D$4,($D$5-D1112+1)/365,$D$6/365)),0)</f>
        <v>0</v>
      </c>
      <c r="S1112" s="28">
        <f>'Data &amp; Parameter'!$E$16*'Data &amp; Parameter'!$E$17*('Data &amp; Parameter'!$E$18+'Data &amp; Parameter'!$E$19)*'Data &amp; Parameter'!$E$20*'Data &amp; Parameter'!$E$37*R1112</f>
        <v>0</v>
      </c>
      <c r="T1112" s="28">
        <f t="shared" si="17"/>
        <v>0</v>
      </c>
    </row>
    <row r="1113" spans="1:20" ht="15.75" customHeight="1" x14ac:dyDescent="0.35">
      <c r="A1113">
        <v>1106</v>
      </c>
      <c r="B1113" s="76">
        <v>44235</v>
      </c>
      <c r="C1113" s="1" t="s">
        <v>3589</v>
      </c>
      <c r="D1113" s="76">
        <v>44235</v>
      </c>
      <c r="E1113" s="1" t="s">
        <v>3590</v>
      </c>
      <c r="F1113" s="1" t="s">
        <v>3591</v>
      </c>
      <c r="G1113" s="1" t="s">
        <v>123</v>
      </c>
      <c r="H1113" s="1" t="s">
        <v>124</v>
      </c>
      <c r="I1113" s="1" t="s">
        <v>125</v>
      </c>
      <c r="J1113" s="1" t="s">
        <v>367</v>
      </c>
      <c r="K1113" s="1" t="s">
        <v>367</v>
      </c>
      <c r="L1113">
        <f>ROUNDUP(IF(B1113&gt;$D$4,0,($D$4-B1113+1)/365),0)</f>
        <v>0</v>
      </c>
      <c r="M1113">
        <f>ROUNDUP(IF(B1113&gt;$D$5,0,($D$5-B1113+1)/365),0)</f>
        <v>0</v>
      </c>
      <c r="N1113" s="28">
        <f>IF(OR(L1113=1,M1113=1),IF(B1113+364&lt;=$D$5,(B1113+364-$D$4+1)/365,IF(B1113&gt;$D$4,($D$5-B1113+1)/365,$D$6/365)),0)</f>
        <v>0</v>
      </c>
      <c r="O1113" s="28">
        <f>'Data &amp; Parameter'!$E$16*'Data &amp; Parameter'!$E$17*('Data &amp; Parameter'!$E$18+'Data &amp; Parameter'!$E$19)*'Data &amp; Parameter'!$E$20*'Data &amp; Parameter'!$E$37*N1113</f>
        <v>0</v>
      </c>
      <c r="P1113">
        <f>ROUNDUP(IF(D1113&gt;$D$4,0,($D$4-D1113+1)/365),0)</f>
        <v>0</v>
      </c>
      <c r="Q1113">
        <f>ROUNDUP(IF(D1113&gt;$D$5,0,($D$5-D1113+1)/365),0)</f>
        <v>0</v>
      </c>
      <c r="R1113" s="28">
        <f>IF(OR(P1113=1,Q1113=1),IF(D1113+364&lt;=$D$5,(D1113+364-$D$4+1)/365,IF(D1113&gt;$D$4,($D$5-D1113+1)/365,$D$6/365)),0)</f>
        <v>0</v>
      </c>
      <c r="S1113" s="28">
        <f>'Data &amp; Parameter'!$E$16*'Data &amp; Parameter'!$E$17*('Data &amp; Parameter'!$E$18+'Data &amp; Parameter'!$E$19)*'Data &amp; Parameter'!$E$20*'Data &amp; Parameter'!$E$37*R1113</f>
        <v>0</v>
      </c>
      <c r="T1113" s="28">
        <f t="shared" si="17"/>
        <v>0</v>
      </c>
    </row>
    <row r="1114" spans="1:20" ht="15.75" customHeight="1" x14ac:dyDescent="0.35">
      <c r="A1114">
        <v>1107</v>
      </c>
      <c r="B1114" s="76">
        <v>44235</v>
      </c>
      <c r="C1114" s="1" t="s">
        <v>3592</v>
      </c>
      <c r="D1114" s="76">
        <v>44235</v>
      </c>
      <c r="E1114" s="1" t="s">
        <v>3593</v>
      </c>
      <c r="F1114" s="1" t="s">
        <v>3594</v>
      </c>
      <c r="G1114" s="1" t="s">
        <v>123</v>
      </c>
      <c r="H1114" s="1" t="s">
        <v>124</v>
      </c>
      <c r="I1114" s="1" t="s">
        <v>125</v>
      </c>
      <c r="J1114" s="1" t="s">
        <v>366</v>
      </c>
      <c r="K1114" s="1" t="s">
        <v>411</v>
      </c>
      <c r="L1114">
        <f>ROUNDUP(IF(B1114&gt;$D$4,0,($D$4-B1114+1)/365),0)</f>
        <v>0</v>
      </c>
      <c r="M1114">
        <f>ROUNDUP(IF(B1114&gt;$D$5,0,($D$5-B1114+1)/365),0)</f>
        <v>0</v>
      </c>
      <c r="N1114" s="28">
        <f>IF(OR(L1114=1,M1114=1),IF(B1114+364&lt;=$D$5,(B1114+364-$D$4+1)/365,IF(B1114&gt;$D$4,($D$5-B1114+1)/365,$D$6/365)),0)</f>
        <v>0</v>
      </c>
      <c r="O1114" s="28">
        <f>'Data &amp; Parameter'!$E$16*'Data &amp; Parameter'!$E$17*('Data &amp; Parameter'!$E$18+'Data &amp; Parameter'!$E$19)*'Data &amp; Parameter'!$E$20*'Data &amp; Parameter'!$E$37*N1114</f>
        <v>0</v>
      </c>
      <c r="P1114">
        <f>ROUNDUP(IF(D1114&gt;$D$4,0,($D$4-D1114+1)/365),0)</f>
        <v>0</v>
      </c>
      <c r="Q1114">
        <f>ROUNDUP(IF(D1114&gt;$D$5,0,($D$5-D1114+1)/365),0)</f>
        <v>0</v>
      </c>
      <c r="R1114" s="28">
        <f>IF(OR(P1114=1,Q1114=1),IF(D1114+364&lt;=$D$5,(D1114+364-$D$4+1)/365,IF(D1114&gt;$D$4,($D$5-D1114+1)/365,$D$6/365)),0)</f>
        <v>0</v>
      </c>
      <c r="S1114" s="28">
        <f>'Data &amp; Parameter'!$E$16*'Data &amp; Parameter'!$E$17*('Data &amp; Parameter'!$E$18+'Data &amp; Parameter'!$E$19)*'Data &amp; Parameter'!$E$20*'Data &amp; Parameter'!$E$37*R1114</f>
        <v>0</v>
      </c>
      <c r="T1114" s="28">
        <f t="shared" si="17"/>
        <v>0</v>
      </c>
    </row>
    <row r="1115" spans="1:20" ht="15.75" customHeight="1" x14ac:dyDescent="0.35">
      <c r="A1115">
        <v>1108</v>
      </c>
      <c r="B1115" s="76">
        <v>44235</v>
      </c>
      <c r="C1115" s="1" t="s">
        <v>3595</v>
      </c>
      <c r="D1115" s="76">
        <v>44235</v>
      </c>
      <c r="E1115" s="1" t="s">
        <v>3596</v>
      </c>
      <c r="F1115" s="1" t="s">
        <v>3597</v>
      </c>
      <c r="G1115" s="1" t="s">
        <v>123</v>
      </c>
      <c r="H1115" s="1" t="s">
        <v>124</v>
      </c>
      <c r="I1115" s="1" t="s">
        <v>125</v>
      </c>
      <c r="J1115" s="1" t="s">
        <v>367</v>
      </c>
      <c r="K1115" s="1" t="s">
        <v>366</v>
      </c>
      <c r="L1115">
        <f>ROUNDUP(IF(B1115&gt;$D$4,0,($D$4-B1115+1)/365),0)</f>
        <v>0</v>
      </c>
      <c r="M1115">
        <f>ROUNDUP(IF(B1115&gt;$D$5,0,($D$5-B1115+1)/365),0)</f>
        <v>0</v>
      </c>
      <c r="N1115" s="28">
        <f>IF(OR(L1115=1,M1115=1),IF(B1115+364&lt;=$D$5,(B1115+364-$D$4+1)/365,IF(B1115&gt;$D$4,($D$5-B1115+1)/365,$D$6/365)),0)</f>
        <v>0</v>
      </c>
      <c r="O1115" s="28">
        <f>'Data &amp; Parameter'!$E$16*'Data &amp; Parameter'!$E$17*('Data &amp; Parameter'!$E$18+'Data &amp; Parameter'!$E$19)*'Data &amp; Parameter'!$E$20*'Data &amp; Parameter'!$E$37*N1115</f>
        <v>0</v>
      </c>
      <c r="P1115">
        <f>ROUNDUP(IF(D1115&gt;$D$4,0,($D$4-D1115+1)/365),0)</f>
        <v>0</v>
      </c>
      <c r="Q1115">
        <f>ROUNDUP(IF(D1115&gt;$D$5,0,($D$5-D1115+1)/365),0)</f>
        <v>0</v>
      </c>
      <c r="R1115" s="28">
        <f>IF(OR(P1115=1,Q1115=1),IF(D1115+364&lt;=$D$5,(D1115+364-$D$4+1)/365,IF(D1115&gt;$D$4,($D$5-D1115+1)/365,$D$6/365)),0)</f>
        <v>0</v>
      </c>
      <c r="S1115" s="28">
        <f>'Data &amp; Parameter'!$E$16*'Data &amp; Parameter'!$E$17*('Data &amp; Parameter'!$E$18+'Data &amp; Parameter'!$E$19)*'Data &amp; Parameter'!$E$20*'Data &amp; Parameter'!$E$37*R1115</f>
        <v>0</v>
      </c>
      <c r="T1115" s="28">
        <f t="shared" si="17"/>
        <v>0</v>
      </c>
    </row>
    <row r="1116" spans="1:20" ht="15.75" customHeight="1" x14ac:dyDescent="0.35">
      <c r="A1116">
        <v>1109</v>
      </c>
      <c r="B1116" s="76">
        <v>44235</v>
      </c>
      <c r="C1116" s="1" t="s">
        <v>3598</v>
      </c>
      <c r="D1116" s="76">
        <v>44235</v>
      </c>
      <c r="E1116" s="1" t="s">
        <v>3599</v>
      </c>
      <c r="F1116" s="1" t="s">
        <v>3600</v>
      </c>
      <c r="G1116" s="1" t="s">
        <v>123</v>
      </c>
      <c r="H1116" s="1" t="s">
        <v>124</v>
      </c>
      <c r="I1116" s="1" t="s">
        <v>125</v>
      </c>
      <c r="J1116" s="1" t="s">
        <v>366</v>
      </c>
      <c r="K1116" s="1" t="s">
        <v>366</v>
      </c>
      <c r="L1116">
        <f>ROUNDUP(IF(B1116&gt;$D$4,0,($D$4-B1116+1)/365),0)</f>
        <v>0</v>
      </c>
      <c r="M1116">
        <f>ROUNDUP(IF(B1116&gt;$D$5,0,($D$5-B1116+1)/365),0)</f>
        <v>0</v>
      </c>
      <c r="N1116" s="28">
        <f>IF(OR(L1116=1,M1116=1),IF(B1116+364&lt;=$D$5,(B1116+364-$D$4+1)/365,IF(B1116&gt;$D$4,($D$5-B1116+1)/365,$D$6/365)),0)</f>
        <v>0</v>
      </c>
      <c r="O1116" s="28">
        <f>'Data &amp; Parameter'!$E$16*'Data &amp; Parameter'!$E$17*('Data &amp; Parameter'!$E$18+'Data &amp; Parameter'!$E$19)*'Data &amp; Parameter'!$E$20*'Data &amp; Parameter'!$E$37*N1116</f>
        <v>0</v>
      </c>
      <c r="P1116">
        <f>ROUNDUP(IF(D1116&gt;$D$4,0,($D$4-D1116+1)/365),0)</f>
        <v>0</v>
      </c>
      <c r="Q1116">
        <f>ROUNDUP(IF(D1116&gt;$D$5,0,($D$5-D1116+1)/365),0)</f>
        <v>0</v>
      </c>
      <c r="R1116" s="28">
        <f>IF(OR(P1116=1,Q1116=1),IF(D1116+364&lt;=$D$5,(D1116+364-$D$4+1)/365,IF(D1116&gt;$D$4,($D$5-D1116+1)/365,$D$6/365)),0)</f>
        <v>0</v>
      </c>
      <c r="S1116" s="28">
        <f>'Data &amp; Parameter'!$E$16*'Data &amp; Parameter'!$E$17*('Data &amp; Parameter'!$E$18+'Data &amp; Parameter'!$E$19)*'Data &amp; Parameter'!$E$20*'Data &amp; Parameter'!$E$37*R1116</f>
        <v>0</v>
      </c>
      <c r="T1116" s="28">
        <f t="shared" si="17"/>
        <v>0</v>
      </c>
    </row>
    <row r="1117" spans="1:20" ht="15.75" customHeight="1" x14ac:dyDescent="0.35">
      <c r="A1117">
        <v>1110</v>
      </c>
      <c r="B1117" s="76">
        <v>44235</v>
      </c>
      <c r="C1117" s="1" t="s">
        <v>3601</v>
      </c>
      <c r="D1117" s="76">
        <v>44235</v>
      </c>
      <c r="E1117" s="1" t="s">
        <v>3602</v>
      </c>
      <c r="F1117" s="1" t="s">
        <v>3603</v>
      </c>
      <c r="G1117" s="1" t="s">
        <v>123</v>
      </c>
      <c r="H1117" s="1" t="s">
        <v>124</v>
      </c>
      <c r="I1117" s="1" t="s">
        <v>125</v>
      </c>
      <c r="J1117" s="1" t="s">
        <v>366</v>
      </c>
      <c r="K1117" s="1" t="s">
        <v>366</v>
      </c>
      <c r="L1117">
        <f>ROUNDUP(IF(B1117&gt;$D$4,0,($D$4-B1117+1)/365),0)</f>
        <v>0</v>
      </c>
      <c r="M1117">
        <f>ROUNDUP(IF(B1117&gt;$D$5,0,($D$5-B1117+1)/365),0)</f>
        <v>0</v>
      </c>
      <c r="N1117" s="28">
        <f>IF(OR(L1117=1,M1117=1),IF(B1117+364&lt;=$D$5,(B1117+364-$D$4+1)/365,IF(B1117&gt;$D$4,($D$5-B1117+1)/365,$D$6/365)),0)</f>
        <v>0</v>
      </c>
      <c r="O1117" s="28">
        <f>'Data &amp; Parameter'!$E$16*'Data &amp; Parameter'!$E$17*('Data &amp; Parameter'!$E$18+'Data &amp; Parameter'!$E$19)*'Data &amp; Parameter'!$E$20*'Data &amp; Parameter'!$E$37*N1117</f>
        <v>0</v>
      </c>
      <c r="P1117">
        <f>ROUNDUP(IF(D1117&gt;$D$4,0,($D$4-D1117+1)/365),0)</f>
        <v>0</v>
      </c>
      <c r="Q1117">
        <f>ROUNDUP(IF(D1117&gt;$D$5,0,($D$5-D1117+1)/365),0)</f>
        <v>0</v>
      </c>
      <c r="R1117" s="28">
        <f>IF(OR(P1117=1,Q1117=1),IF(D1117+364&lt;=$D$5,(D1117+364-$D$4+1)/365,IF(D1117&gt;$D$4,($D$5-D1117+1)/365,$D$6/365)),0)</f>
        <v>0</v>
      </c>
      <c r="S1117" s="28">
        <f>'Data &amp; Parameter'!$E$16*'Data &amp; Parameter'!$E$17*('Data &amp; Parameter'!$E$18+'Data &amp; Parameter'!$E$19)*'Data &amp; Parameter'!$E$20*'Data &amp; Parameter'!$E$37*R1117</f>
        <v>0</v>
      </c>
      <c r="T1117" s="28">
        <f t="shared" si="17"/>
        <v>0</v>
      </c>
    </row>
    <row r="1118" spans="1:20" ht="15.75" customHeight="1" x14ac:dyDescent="0.35">
      <c r="A1118">
        <v>1111</v>
      </c>
      <c r="B1118" s="76">
        <v>44235</v>
      </c>
      <c r="C1118" s="1" t="s">
        <v>3604</v>
      </c>
      <c r="D1118" s="76">
        <v>44235</v>
      </c>
      <c r="E1118" s="1" t="s">
        <v>3605</v>
      </c>
      <c r="F1118" s="1" t="s">
        <v>3606</v>
      </c>
      <c r="G1118" s="1" t="s">
        <v>123</v>
      </c>
      <c r="H1118" s="1" t="s">
        <v>124</v>
      </c>
      <c r="I1118" s="1" t="s">
        <v>125</v>
      </c>
      <c r="J1118" s="1" t="s">
        <v>366</v>
      </c>
      <c r="K1118" s="1" t="s">
        <v>366</v>
      </c>
      <c r="L1118">
        <f>ROUNDUP(IF(B1118&gt;$D$4,0,($D$4-B1118+1)/365),0)</f>
        <v>0</v>
      </c>
      <c r="M1118">
        <f>ROUNDUP(IF(B1118&gt;$D$5,0,($D$5-B1118+1)/365),0)</f>
        <v>0</v>
      </c>
      <c r="N1118" s="28">
        <f>IF(OR(L1118=1,M1118=1),IF(B1118+364&lt;=$D$5,(B1118+364-$D$4+1)/365,IF(B1118&gt;$D$4,($D$5-B1118+1)/365,$D$6/365)),0)</f>
        <v>0</v>
      </c>
      <c r="O1118" s="28">
        <f>'Data &amp; Parameter'!$E$16*'Data &amp; Parameter'!$E$17*('Data &amp; Parameter'!$E$18+'Data &amp; Parameter'!$E$19)*'Data &amp; Parameter'!$E$20*'Data &amp; Parameter'!$E$37*N1118</f>
        <v>0</v>
      </c>
      <c r="P1118">
        <f>ROUNDUP(IF(D1118&gt;$D$4,0,($D$4-D1118+1)/365),0)</f>
        <v>0</v>
      </c>
      <c r="Q1118">
        <f>ROUNDUP(IF(D1118&gt;$D$5,0,($D$5-D1118+1)/365),0)</f>
        <v>0</v>
      </c>
      <c r="R1118" s="28">
        <f>IF(OR(P1118=1,Q1118=1),IF(D1118+364&lt;=$D$5,(D1118+364-$D$4+1)/365,IF(D1118&gt;$D$4,($D$5-D1118+1)/365,$D$6/365)),0)</f>
        <v>0</v>
      </c>
      <c r="S1118" s="28">
        <f>'Data &amp; Parameter'!$E$16*'Data &amp; Parameter'!$E$17*('Data &amp; Parameter'!$E$18+'Data &amp; Parameter'!$E$19)*'Data &amp; Parameter'!$E$20*'Data &amp; Parameter'!$E$37*R1118</f>
        <v>0</v>
      </c>
      <c r="T1118" s="28">
        <f t="shared" si="17"/>
        <v>0</v>
      </c>
    </row>
    <row r="1119" spans="1:20" ht="15.75" customHeight="1" x14ac:dyDescent="0.35">
      <c r="A1119">
        <v>1112</v>
      </c>
      <c r="B1119" s="76">
        <v>44235</v>
      </c>
      <c r="C1119" s="1" t="s">
        <v>3607</v>
      </c>
      <c r="D1119" s="76">
        <v>44235</v>
      </c>
      <c r="E1119" s="1" t="s">
        <v>3608</v>
      </c>
      <c r="F1119" s="1" t="s">
        <v>3609</v>
      </c>
      <c r="G1119" s="1" t="s">
        <v>123</v>
      </c>
      <c r="H1119" s="1" t="s">
        <v>124</v>
      </c>
      <c r="I1119" s="1" t="s">
        <v>125</v>
      </c>
      <c r="J1119" s="1" t="s">
        <v>126</v>
      </c>
      <c r="K1119" s="1" t="s">
        <v>126</v>
      </c>
      <c r="L1119">
        <f>ROUNDUP(IF(B1119&gt;$D$4,0,($D$4-B1119+1)/365),0)</f>
        <v>0</v>
      </c>
      <c r="M1119">
        <f>ROUNDUP(IF(B1119&gt;$D$5,0,($D$5-B1119+1)/365),0)</f>
        <v>0</v>
      </c>
      <c r="N1119" s="28">
        <f>IF(OR(L1119=1,M1119=1),IF(B1119+364&lt;=$D$5,(B1119+364-$D$4+1)/365,IF(B1119&gt;$D$4,($D$5-B1119+1)/365,$D$6/365)),0)</f>
        <v>0</v>
      </c>
      <c r="O1119" s="28">
        <f>'Data &amp; Parameter'!$E$16*'Data &amp; Parameter'!$E$17*('Data &amp; Parameter'!$E$18+'Data &amp; Parameter'!$E$19)*'Data &amp; Parameter'!$E$20*'Data &amp; Parameter'!$E$37*N1119</f>
        <v>0</v>
      </c>
      <c r="P1119">
        <f>ROUNDUP(IF(D1119&gt;$D$4,0,($D$4-D1119+1)/365),0)</f>
        <v>0</v>
      </c>
      <c r="Q1119">
        <f>ROUNDUP(IF(D1119&gt;$D$5,0,($D$5-D1119+1)/365),0)</f>
        <v>0</v>
      </c>
      <c r="R1119" s="28">
        <f>IF(OR(P1119=1,Q1119=1),IF(D1119+364&lt;=$D$5,(D1119+364-$D$4+1)/365,IF(D1119&gt;$D$4,($D$5-D1119+1)/365,$D$6/365)),0)</f>
        <v>0</v>
      </c>
      <c r="S1119" s="28">
        <f>'Data &amp; Parameter'!$E$16*'Data &amp; Parameter'!$E$17*('Data &amp; Parameter'!$E$18+'Data &amp; Parameter'!$E$19)*'Data &amp; Parameter'!$E$20*'Data &amp; Parameter'!$E$37*R1119</f>
        <v>0</v>
      </c>
      <c r="T1119" s="28">
        <f t="shared" si="17"/>
        <v>0</v>
      </c>
    </row>
    <row r="1120" spans="1:20" ht="15.75" customHeight="1" x14ac:dyDescent="0.35">
      <c r="A1120">
        <v>1113</v>
      </c>
      <c r="B1120" s="76">
        <v>44235</v>
      </c>
      <c r="C1120" s="1" t="s">
        <v>3610</v>
      </c>
      <c r="D1120" s="76">
        <v>44235</v>
      </c>
      <c r="E1120" s="1" t="s">
        <v>3611</v>
      </c>
      <c r="F1120" s="1" t="s">
        <v>3612</v>
      </c>
      <c r="G1120" s="1" t="s">
        <v>123</v>
      </c>
      <c r="H1120" s="1" t="s">
        <v>124</v>
      </c>
      <c r="I1120" s="1" t="s">
        <v>125</v>
      </c>
      <c r="J1120" s="1" t="s">
        <v>126</v>
      </c>
      <c r="K1120" s="1" t="s">
        <v>126</v>
      </c>
      <c r="L1120">
        <f>ROUNDUP(IF(B1120&gt;$D$4,0,($D$4-B1120+1)/365),0)</f>
        <v>0</v>
      </c>
      <c r="M1120">
        <f>ROUNDUP(IF(B1120&gt;$D$5,0,($D$5-B1120+1)/365),0)</f>
        <v>0</v>
      </c>
      <c r="N1120" s="28">
        <f>IF(OR(L1120=1,M1120=1),IF(B1120+364&lt;=$D$5,(B1120+364-$D$4+1)/365,IF(B1120&gt;$D$4,($D$5-B1120+1)/365,$D$6/365)),0)</f>
        <v>0</v>
      </c>
      <c r="O1120" s="28">
        <f>'Data &amp; Parameter'!$E$16*'Data &amp; Parameter'!$E$17*('Data &amp; Parameter'!$E$18+'Data &amp; Parameter'!$E$19)*'Data &amp; Parameter'!$E$20*'Data &amp; Parameter'!$E$37*N1120</f>
        <v>0</v>
      </c>
      <c r="P1120">
        <f>ROUNDUP(IF(D1120&gt;$D$4,0,($D$4-D1120+1)/365),0)</f>
        <v>0</v>
      </c>
      <c r="Q1120">
        <f>ROUNDUP(IF(D1120&gt;$D$5,0,($D$5-D1120+1)/365),0)</f>
        <v>0</v>
      </c>
      <c r="R1120" s="28">
        <f>IF(OR(P1120=1,Q1120=1),IF(D1120+364&lt;=$D$5,(D1120+364-$D$4+1)/365,IF(D1120&gt;$D$4,($D$5-D1120+1)/365,$D$6/365)),0)</f>
        <v>0</v>
      </c>
      <c r="S1120" s="28">
        <f>'Data &amp; Parameter'!$E$16*'Data &amp; Parameter'!$E$17*('Data &amp; Parameter'!$E$18+'Data &amp; Parameter'!$E$19)*'Data &amp; Parameter'!$E$20*'Data &amp; Parameter'!$E$37*R1120</f>
        <v>0</v>
      </c>
      <c r="T1120" s="28">
        <f t="shared" si="17"/>
        <v>0</v>
      </c>
    </row>
    <row r="1121" spans="1:20" ht="15.75" customHeight="1" x14ac:dyDescent="0.35">
      <c r="A1121">
        <v>1114</v>
      </c>
      <c r="B1121" s="76">
        <v>44235</v>
      </c>
      <c r="C1121" s="1" t="s">
        <v>3613</v>
      </c>
      <c r="D1121" s="76">
        <v>44235</v>
      </c>
      <c r="E1121" s="1" t="s">
        <v>3614</v>
      </c>
      <c r="F1121" s="1" t="s">
        <v>3615</v>
      </c>
      <c r="G1121" s="1" t="s">
        <v>123</v>
      </c>
      <c r="H1121" s="1" t="s">
        <v>124</v>
      </c>
      <c r="I1121" s="1" t="s">
        <v>125</v>
      </c>
      <c r="J1121" s="1" t="s">
        <v>126</v>
      </c>
      <c r="K1121" s="1" t="s">
        <v>126</v>
      </c>
      <c r="L1121">
        <f>ROUNDUP(IF(B1121&gt;$D$4,0,($D$4-B1121+1)/365),0)</f>
        <v>0</v>
      </c>
      <c r="M1121">
        <f>ROUNDUP(IF(B1121&gt;$D$5,0,($D$5-B1121+1)/365),0)</f>
        <v>0</v>
      </c>
      <c r="N1121" s="28">
        <f>IF(OR(L1121=1,M1121=1),IF(B1121+364&lt;=$D$5,(B1121+364-$D$4+1)/365,IF(B1121&gt;$D$4,($D$5-B1121+1)/365,$D$6/365)),0)</f>
        <v>0</v>
      </c>
      <c r="O1121" s="28">
        <f>'Data &amp; Parameter'!$E$16*'Data &amp; Parameter'!$E$17*('Data &amp; Parameter'!$E$18+'Data &amp; Parameter'!$E$19)*'Data &amp; Parameter'!$E$20*'Data &amp; Parameter'!$E$37*N1121</f>
        <v>0</v>
      </c>
      <c r="P1121">
        <f>ROUNDUP(IF(D1121&gt;$D$4,0,($D$4-D1121+1)/365),0)</f>
        <v>0</v>
      </c>
      <c r="Q1121">
        <f>ROUNDUP(IF(D1121&gt;$D$5,0,($D$5-D1121+1)/365),0)</f>
        <v>0</v>
      </c>
      <c r="R1121" s="28">
        <f>IF(OR(P1121=1,Q1121=1),IF(D1121+364&lt;=$D$5,(D1121+364-$D$4+1)/365,IF(D1121&gt;$D$4,($D$5-D1121+1)/365,$D$6/365)),0)</f>
        <v>0</v>
      </c>
      <c r="S1121" s="28">
        <f>'Data &amp; Parameter'!$E$16*'Data &amp; Parameter'!$E$17*('Data &amp; Parameter'!$E$18+'Data &amp; Parameter'!$E$19)*'Data &amp; Parameter'!$E$20*'Data &amp; Parameter'!$E$37*R1121</f>
        <v>0</v>
      </c>
      <c r="T1121" s="28">
        <f t="shared" si="17"/>
        <v>0</v>
      </c>
    </row>
    <row r="1122" spans="1:20" ht="15.75" customHeight="1" x14ac:dyDescent="0.35">
      <c r="A1122">
        <v>1115</v>
      </c>
      <c r="B1122" s="76">
        <v>44235</v>
      </c>
      <c r="C1122" s="1" t="s">
        <v>3616</v>
      </c>
      <c r="D1122" s="76">
        <v>44235</v>
      </c>
      <c r="E1122" s="1" t="s">
        <v>3617</v>
      </c>
      <c r="F1122" s="1" t="s">
        <v>3618</v>
      </c>
      <c r="G1122" s="1" t="s">
        <v>123</v>
      </c>
      <c r="H1122" s="1" t="s">
        <v>124</v>
      </c>
      <c r="I1122" s="1" t="s">
        <v>125</v>
      </c>
      <c r="J1122" s="1" t="s">
        <v>126</v>
      </c>
      <c r="K1122" s="1" t="s">
        <v>126</v>
      </c>
      <c r="L1122">
        <f>ROUNDUP(IF(B1122&gt;$D$4,0,($D$4-B1122+1)/365),0)</f>
        <v>0</v>
      </c>
      <c r="M1122">
        <f>ROUNDUP(IF(B1122&gt;$D$5,0,($D$5-B1122+1)/365),0)</f>
        <v>0</v>
      </c>
      <c r="N1122" s="28">
        <f>IF(OR(L1122=1,M1122=1),IF(B1122+364&lt;=$D$5,(B1122+364-$D$4+1)/365,IF(B1122&gt;$D$4,($D$5-B1122+1)/365,$D$6/365)),0)</f>
        <v>0</v>
      </c>
      <c r="O1122" s="28">
        <f>'Data &amp; Parameter'!$E$16*'Data &amp; Parameter'!$E$17*('Data &amp; Parameter'!$E$18+'Data &amp; Parameter'!$E$19)*'Data &amp; Parameter'!$E$20*'Data &amp; Parameter'!$E$37*N1122</f>
        <v>0</v>
      </c>
      <c r="P1122">
        <f>ROUNDUP(IF(D1122&gt;$D$4,0,($D$4-D1122+1)/365),0)</f>
        <v>0</v>
      </c>
      <c r="Q1122">
        <f>ROUNDUP(IF(D1122&gt;$D$5,0,($D$5-D1122+1)/365),0)</f>
        <v>0</v>
      </c>
      <c r="R1122" s="28">
        <f>IF(OR(P1122=1,Q1122=1),IF(D1122+364&lt;=$D$5,(D1122+364-$D$4+1)/365,IF(D1122&gt;$D$4,($D$5-D1122+1)/365,$D$6/365)),0)</f>
        <v>0</v>
      </c>
      <c r="S1122" s="28">
        <f>'Data &amp; Parameter'!$E$16*'Data &amp; Parameter'!$E$17*('Data &amp; Parameter'!$E$18+'Data &amp; Parameter'!$E$19)*'Data &amp; Parameter'!$E$20*'Data &amp; Parameter'!$E$37*R1122</f>
        <v>0</v>
      </c>
      <c r="T1122" s="28">
        <f t="shared" si="17"/>
        <v>0</v>
      </c>
    </row>
    <row r="1123" spans="1:20" ht="15.75" customHeight="1" x14ac:dyDescent="0.35">
      <c r="A1123">
        <v>1116</v>
      </c>
      <c r="B1123" s="76">
        <v>44235</v>
      </c>
      <c r="C1123" s="1" t="s">
        <v>3619</v>
      </c>
      <c r="D1123" s="76">
        <v>44235</v>
      </c>
      <c r="E1123" s="1" t="s">
        <v>3620</v>
      </c>
      <c r="F1123" s="1" t="s">
        <v>3621</v>
      </c>
      <c r="G1123" s="1" t="s">
        <v>123</v>
      </c>
      <c r="H1123" s="1" t="s">
        <v>124</v>
      </c>
      <c r="I1123" s="1" t="s">
        <v>125</v>
      </c>
      <c r="J1123" s="1" t="s">
        <v>126</v>
      </c>
      <c r="K1123" s="1" t="s">
        <v>126</v>
      </c>
      <c r="L1123">
        <f>ROUNDUP(IF(B1123&gt;$D$4,0,($D$4-B1123+1)/365),0)</f>
        <v>0</v>
      </c>
      <c r="M1123">
        <f>ROUNDUP(IF(B1123&gt;$D$5,0,($D$5-B1123+1)/365),0)</f>
        <v>0</v>
      </c>
      <c r="N1123" s="28">
        <f>IF(OR(L1123=1,M1123=1),IF(B1123+364&lt;=$D$5,(B1123+364-$D$4+1)/365,IF(B1123&gt;$D$4,($D$5-B1123+1)/365,$D$6/365)),0)</f>
        <v>0</v>
      </c>
      <c r="O1123" s="28">
        <f>'Data &amp; Parameter'!$E$16*'Data &amp; Parameter'!$E$17*('Data &amp; Parameter'!$E$18+'Data &amp; Parameter'!$E$19)*'Data &amp; Parameter'!$E$20*'Data &amp; Parameter'!$E$37*N1123</f>
        <v>0</v>
      </c>
      <c r="P1123">
        <f>ROUNDUP(IF(D1123&gt;$D$4,0,($D$4-D1123+1)/365),0)</f>
        <v>0</v>
      </c>
      <c r="Q1123">
        <f>ROUNDUP(IF(D1123&gt;$D$5,0,($D$5-D1123+1)/365),0)</f>
        <v>0</v>
      </c>
      <c r="R1123" s="28">
        <f>IF(OR(P1123=1,Q1123=1),IF(D1123+364&lt;=$D$5,(D1123+364-$D$4+1)/365,IF(D1123&gt;$D$4,($D$5-D1123+1)/365,$D$6/365)),0)</f>
        <v>0</v>
      </c>
      <c r="S1123" s="28">
        <f>'Data &amp; Parameter'!$E$16*'Data &amp; Parameter'!$E$17*('Data &amp; Parameter'!$E$18+'Data &amp; Parameter'!$E$19)*'Data &amp; Parameter'!$E$20*'Data &amp; Parameter'!$E$37*R1123</f>
        <v>0</v>
      </c>
      <c r="T1123" s="28">
        <f t="shared" si="17"/>
        <v>0</v>
      </c>
    </row>
    <row r="1124" spans="1:20" ht="15.75" customHeight="1" x14ac:dyDescent="0.35">
      <c r="A1124">
        <v>1117</v>
      </c>
      <c r="B1124" s="76">
        <v>44235</v>
      </c>
      <c r="C1124" s="1" t="s">
        <v>3622</v>
      </c>
      <c r="D1124" s="76">
        <v>44235</v>
      </c>
      <c r="E1124" s="1" t="s">
        <v>3623</v>
      </c>
      <c r="F1124" s="1" t="s">
        <v>3624</v>
      </c>
      <c r="G1124" s="1" t="s">
        <v>123</v>
      </c>
      <c r="H1124" s="1" t="s">
        <v>124</v>
      </c>
      <c r="I1124" s="1" t="s">
        <v>125</v>
      </c>
      <c r="J1124" s="1" t="s">
        <v>1623</v>
      </c>
      <c r="K1124" s="1" t="s">
        <v>1623</v>
      </c>
      <c r="L1124">
        <f>ROUNDUP(IF(B1124&gt;$D$4,0,($D$4-B1124+1)/365),0)</f>
        <v>0</v>
      </c>
      <c r="M1124">
        <f>ROUNDUP(IF(B1124&gt;$D$5,0,($D$5-B1124+1)/365),0)</f>
        <v>0</v>
      </c>
      <c r="N1124" s="28">
        <f>IF(OR(L1124=1,M1124=1),IF(B1124+364&lt;=$D$5,(B1124+364-$D$4+1)/365,IF(B1124&gt;$D$4,($D$5-B1124+1)/365,$D$6/365)),0)</f>
        <v>0</v>
      </c>
      <c r="O1124" s="28">
        <f>'Data &amp; Parameter'!$E$16*'Data &amp; Parameter'!$E$17*('Data &amp; Parameter'!$E$18+'Data &amp; Parameter'!$E$19)*'Data &amp; Parameter'!$E$20*'Data &amp; Parameter'!$E$37*N1124</f>
        <v>0</v>
      </c>
      <c r="P1124">
        <f>ROUNDUP(IF(D1124&gt;$D$4,0,($D$4-D1124+1)/365),0)</f>
        <v>0</v>
      </c>
      <c r="Q1124">
        <f>ROUNDUP(IF(D1124&gt;$D$5,0,($D$5-D1124+1)/365),0)</f>
        <v>0</v>
      </c>
      <c r="R1124" s="28">
        <f>IF(OR(P1124=1,Q1124=1),IF(D1124+364&lt;=$D$5,(D1124+364-$D$4+1)/365,IF(D1124&gt;$D$4,($D$5-D1124+1)/365,$D$6/365)),0)</f>
        <v>0</v>
      </c>
      <c r="S1124" s="28">
        <f>'Data &amp; Parameter'!$E$16*'Data &amp; Parameter'!$E$17*('Data &amp; Parameter'!$E$18+'Data &amp; Parameter'!$E$19)*'Data &amp; Parameter'!$E$20*'Data &amp; Parameter'!$E$37*R1124</f>
        <v>0</v>
      </c>
      <c r="T1124" s="28">
        <f t="shared" si="17"/>
        <v>0</v>
      </c>
    </row>
    <row r="1125" spans="1:20" ht="15.75" customHeight="1" x14ac:dyDescent="0.35">
      <c r="A1125">
        <v>1118</v>
      </c>
      <c r="B1125" s="76">
        <v>44235</v>
      </c>
      <c r="C1125" s="1" t="s">
        <v>3625</v>
      </c>
      <c r="D1125" s="76">
        <v>44235</v>
      </c>
      <c r="E1125" s="1" t="s">
        <v>3626</v>
      </c>
      <c r="F1125" s="1" t="s">
        <v>3627</v>
      </c>
      <c r="G1125" s="1" t="s">
        <v>123</v>
      </c>
      <c r="H1125" s="1" t="s">
        <v>124</v>
      </c>
      <c r="I1125" s="1" t="s">
        <v>125</v>
      </c>
      <c r="J1125" s="1" t="s">
        <v>1623</v>
      </c>
      <c r="K1125" s="1" t="s">
        <v>1623</v>
      </c>
      <c r="L1125">
        <f>ROUNDUP(IF(B1125&gt;$D$4,0,($D$4-B1125+1)/365),0)</f>
        <v>0</v>
      </c>
      <c r="M1125">
        <f>ROUNDUP(IF(B1125&gt;$D$5,0,($D$5-B1125+1)/365),0)</f>
        <v>0</v>
      </c>
      <c r="N1125" s="28">
        <f>IF(OR(L1125=1,M1125=1),IF(B1125+364&lt;=$D$5,(B1125+364-$D$4+1)/365,IF(B1125&gt;$D$4,($D$5-B1125+1)/365,$D$6/365)),0)</f>
        <v>0</v>
      </c>
      <c r="O1125" s="28">
        <f>'Data &amp; Parameter'!$E$16*'Data &amp; Parameter'!$E$17*('Data &amp; Parameter'!$E$18+'Data &amp; Parameter'!$E$19)*'Data &amp; Parameter'!$E$20*'Data &amp; Parameter'!$E$37*N1125</f>
        <v>0</v>
      </c>
      <c r="P1125">
        <f>ROUNDUP(IF(D1125&gt;$D$4,0,($D$4-D1125+1)/365),0)</f>
        <v>0</v>
      </c>
      <c r="Q1125">
        <f>ROUNDUP(IF(D1125&gt;$D$5,0,($D$5-D1125+1)/365),0)</f>
        <v>0</v>
      </c>
      <c r="R1125" s="28">
        <f>IF(OR(P1125=1,Q1125=1),IF(D1125+364&lt;=$D$5,(D1125+364-$D$4+1)/365,IF(D1125&gt;$D$4,($D$5-D1125+1)/365,$D$6/365)),0)</f>
        <v>0</v>
      </c>
      <c r="S1125" s="28">
        <f>'Data &amp; Parameter'!$E$16*'Data &amp; Parameter'!$E$17*('Data &amp; Parameter'!$E$18+'Data &amp; Parameter'!$E$19)*'Data &amp; Parameter'!$E$20*'Data &amp; Parameter'!$E$37*R1125</f>
        <v>0</v>
      </c>
      <c r="T1125" s="28">
        <f t="shared" si="17"/>
        <v>0</v>
      </c>
    </row>
    <row r="1126" spans="1:20" ht="15.75" customHeight="1" x14ac:dyDescent="0.35">
      <c r="A1126">
        <v>1119</v>
      </c>
      <c r="B1126" s="76">
        <v>44235</v>
      </c>
      <c r="C1126" s="1" t="s">
        <v>3628</v>
      </c>
      <c r="D1126" s="76">
        <v>44235</v>
      </c>
      <c r="E1126" s="1" t="s">
        <v>3629</v>
      </c>
      <c r="F1126" s="1" t="s">
        <v>3630</v>
      </c>
      <c r="G1126" s="1" t="s">
        <v>123</v>
      </c>
      <c r="H1126" s="1" t="s">
        <v>124</v>
      </c>
      <c r="I1126" s="1" t="s">
        <v>125</v>
      </c>
      <c r="J1126" s="1" t="s">
        <v>1623</v>
      </c>
      <c r="K1126" s="1" t="s">
        <v>1623</v>
      </c>
      <c r="L1126">
        <f>ROUNDUP(IF(B1126&gt;$D$4,0,($D$4-B1126+1)/365),0)</f>
        <v>0</v>
      </c>
      <c r="M1126">
        <f>ROUNDUP(IF(B1126&gt;$D$5,0,($D$5-B1126+1)/365),0)</f>
        <v>0</v>
      </c>
      <c r="N1126" s="28">
        <f>IF(OR(L1126=1,M1126=1),IF(B1126+364&lt;=$D$5,(B1126+364-$D$4+1)/365,IF(B1126&gt;$D$4,($D$5-B1126+1)/365,$D$6/365)),0)</f>
        <v>0</v>
      </c>
      <c r="O1126" s="28">
        <f>'Data &amp; Parameter'!$E$16*'Data &amp; Parameter'!$E$17*('Data &amp; Parameter'!$E$18+'Data &amp; Parameter'!$E$19)*'Data &amp; Parameter'!$E$20*'Data &amp; Parameter'!$E$37*N1126</f>
        <v>0</v>
      </c>
      <c r="P1126">
        <f>ROUNDUP(IF(D1126&gt;$D$4,0,($D$4-D1126+1)/365),0)</f>
        <v>0</v>
      </c>
      <c r="Q1126">
        <f>ROUNDUP(IF(D1126&gt;$D$5,0,($D$5-D1126+1)/365),0)</f>
        <v>0</v>
      </c>
      <c r="R1126" s="28">
        <f>IF(OR(P1126=1,Q1126=1),IF(D1126+364&lt;=$D$5,(D1126+364-$D$4+1)/365,IF(D1126&gt;$D$4,($D$5-D1126+1)/365,$D$6/365)),0)</f>
        <v>0</v>
      </c>
      <c r="S1126" s="28">
        <f>'Data &amp; Parameter'!$E$16*'Data &amp; Parameter'!$E$17*('Data &amp; Parameter'!$E$18+'Data &amp; Parameter'!$E$19)*'Data &amp; Parameter'!$E$20*'Data &amp; Parameter'!$E$37*R1126</f>
        <v>0</v>
      </c>
      <c r="T1126" s="28">
        <f t="shared" si="17"/>
        <v>0</v>
      </c>
    </row>
    <row r="1127" spans="1:20" ht="15.75" customHeight="1" x14ac:dyDescent="0.35">
      <c r="A1127">
        <v>1120</v>
      </c>
      <c r="B1127" s="76">
        <v>44235</v>
      </c>
      <c r="C1127" s="1" t="s">
        <v>3631</v>
      </c>
      <c r="D1127" s="76">
        <v>44235</v>
      </c>
      <c r="E1127" s="1" t="s">
        <v>3632</v>
      </c>
      <c r="F1127" s="1" t="s">
        <v>3633</v>
      </c>
      <c r="G1127" s="1" t="s">
        <v>123</v>
      </c>
      <c r="H1127" s="1" t="s">
        <v>124</v>
      </c>
      <c r="I1127" s="1" t="s">
        <v>125</v>
      </c>
      <c r="J1127" s="1" t="s">
        <v>1623</v>
      </c>
      <c r="K1127" s="1" t="s">
        <v>1623</v>
      </c>
      <c r="L1127">
        <f>ROUNDUP(IF(B1127&gt;$D$4,0,($D$4-B1127+1)/365),0)</f>
        <v>0</v>
      </c>
      <c r="M1127">
        <f>ROUNDUP(IF(B1127&gt;$D$5,0,($D$5-B1127+1)/365),0)</f>
        <v>0</v>
      </c>
      <c r="N1127" s="28">
        <f>IF(OR(L1127=1,M1127=1),IF(B1127+364&lt;=$D$5,(B1127+364-$D$4+1)/365,IF(B1127&gt;$D$4,($D$5-B1127+1)/365,$D$6/365)),0)</f>
        <v>0</v>
      </c>
      <c r="O1127" s="28">
        <f>'Data &amp; Parameter'!$E$16*'Data &amp; Parameter'!$E$17*('Data &amp; Parameter'!$E$18+'Data &amp; Parameter'!$E$19)*'Data &amp; Parameter'!$E$20*'Data &amp; Parameter'!$E$37*N1127</f>
        <v>0</v>
      </c>
      <c r="P1127">
        <f>ROUNDUP(IF(D1127&gt;$D$4,0,($D$4-D1127+1)/365),0)</f>
        <v>0</v>
      </c>
      <c r="Q1127">
        <f>ROUNDUP(IF(D1127&gt;$D$5,0,($D$5-D1127+1)/365),0)</f>
        <v>0</v>
      </c>
      <c r="R1127" s="28">
        <f>IF(OR(P1127=1,Q1127=1),IF(D1127+364&lt;=$D$5,(D1127+364-$D$4+1)/365,IF(D1127&gt;$D$4,($D$5-D1127+1)/365,$D$6/365)),0)</f>
        <v>0</v>
      </c>
      <c r="S1127" s="28">
        <f>'Data &amp; Parameter'!$E$16*'Data &amp; Parameter'!$E$17*('Data &amp; Parameter'!$E$18+'Data &amp; Parameter'!$E$19)*'Data &amp; Parameter'!$E$20*'Data &amp; Parameter'!$E$37*R1127</f>
        <v>0</v>
      </c>
      <c r="T1127" s="28">
        <f t="shared" si="17"/>
        <v>0</v>
      </c>
    </row>
    <row r="1128" spans="1:20" ht="15.75" customHeight="1" x14ac:dyDescent="0.35">
      <c r="A1128">
        <v>1121</v>
      </c>
      <c r="B1128" s="76">
        <v>44235</v>
      </c>
      <c r="C1128" s="1" t="s">
        <v>3634</v>
      </c>
      <c r="D1128" s="76">
        <v>44235</v>
      </c>
      <c r="E1128" s="1" t="s">
        <v>3635</v>
      </c>
      <c r="F1128" s="1" t="s">
        <v>3636</v>
      </c>
      <c r="G1128" s="1" t="s">
        <v>123</v>
      </c>
      <c r="H1128" s="1" t="s">
        <v>124</v>
      </c>
      <c r="I1128" s="1" t="s">
        <v>125</v>
      </c>
      <c r="J1128" s="1" t="s">
        <v>1623</v>
      </c>
      <c r="K1128" s="1" t="s">
        <v>1623</v>
      </c>
      <c r="L1128">
        <f>ROUNDUP(IF(B1128&gt;$D$4,0,($D$4-B1128+1)/365),0)</f>
        <v>0</v>
      </c>
      <c r="M1128">
        <f>ROUNDUP(IF(B1128&gt;$D$5,0,($D$5-B1128+1)/365),0)</f>
        <v>0</v>
      </c>
      <c r="N1128" s="28">
        <f>IF(OR(L1128=1,M1128=1),IF(B1128+364&lt;=$D$5,(B1128+364-$D$4+1)/365,IF(B1128&gt;$D$4,($D$5-B1128+1)/365,$D$6/365)),0)</f>
        <v>0</v>
      </c>
      <c r="O1128" s="28">
        <f>'Data &amp; Parameter'!$E$16*'Data &amp; Parameter'!$E$17*('Data &amp; Parameter'!$E$18+'Data &amp; Parameter'!$E$19)*'Data &amp; Parameter'!$E$20*'Data &amp; Parameter'!$E$37*N1128</f>
        <v>0</v>
      </c>
      <c r="P1128">
        <f>ROUNDUP(IF(D1128&gt;$D$4,0,($D$4-D1128+1)/365),0)</f>
        <v>0</v>
      </c>
      <c r="Q1128">
        <f>ROUNDUP(IF(D1128&gt;$D$5,0,($D$5-D1128+1)/365),0)</f>
        <v>0</v>
      </c>
      <c r="R1128" s="28">
        <f>IF(OR(P1128=1,Q1128=1),IF(D1128+364&lt;=$D$5,(D1128+364-$D$4+1)/365,IF(D1128&gt;$D$4,($D$5-D1128+1)/365,$D$6/365)),0)</f>
        <v>0</v>
      </c>
      <c r="S1128" s="28">
        <f>'Data &amp; Parameter'!$E$16*'Data &amp; Parameter'!$E$17*('Data &amp; Parameter'!$E$18+'Data &amp; Parameter'!$E$19)*'Data &amp; Parameter'!$E$20*'Data &amp; Parameter'!$E$37*R1128</f>
        <v>0</v>
      </c>
      <c r="T1128" s="28">
        <f t="shared" si="17"/>
        <v>0</v>
      </c>
    </row>
    <row r="1129" spans="1:20" ht="15.75" customHeight="1" x14ac:dyDescent="0.35">
      <c r="A1129">
        <v>1122</v>
      </c>
      <c r="B1129" s="76">
        <v>44235</v>
      </c>
      <c r="C1129" s="1" t="s">
        <v>3637</v>
      </c>
      <c r="D1129" s="76">
        <v>44235</v>
      </c>
      <c r="E1129" s="1" t="s">
        <v>3638</v>
      </c>
      <c r="F1129" s="1" t="s">
        <v>3639</v>
      </c>
      <c r="G1129" s="1" t="s">
        <v>123</v>
      </c>
      <c r="H1129" s="1" t="s">
        <v>124</v>
      </c>
      <c r="I1129" s="1" t="s">
        <v>125</v>
      </c>
      <c r="J1129" s="1" t="s">
        <v>1623</v>
      </c>
      <c r="K1129" s="1" t="s">
        <v>1623</v>
      </c>
      <c r="L1129">
        <f>ROUNDUP(IF(B1129&gt;$D$4,0,($D$4-B1129+1)/365),0)</f>
        <v>0</v>
      </c>
      <c r="M1129">
        <f>ROUNDUP(IF(B1129&gt;$D$5,0,($D$5-B1129+1)/365),0)</f>
        <v>0</v>
      </c>
      <c r="N1129" s="28">
        <f>IF(OR(L1129=1,M1129=1),IF(B1129+364&lt;=$D$5,(B1129+364-$D$4+1)/365,IF(B1129&gt;$D$4,($D$5-B1129+1)/365,$D$6/365)),0)</f>
        <v>0</v>
      </c>
      <c r="O1129" s="28">
        <f>'Data &amp; Parameter'!$E$16*'Data &amp; Parameter'!$E$17*('Data &amp; Parameter'!$E$18+'Data &amp; Parameter'!$E$19)*'Data &amp; Parameter'!$E$20*'Data &amp; Parameter'!$E$37*N1129</f>
        <v>0</v>
      </c>
      <c r="P1129">
        <f>ROUNDUP(IF(D1129&gt;$D$4,0,($D$4-D1129+1)/365),0)</f>
        <v>0</v>
      </c>
      <c r="Q1129">
        <f>ROUNDUP(IF(D1129&gt;$D$5,0,($D$5-D1129+1)/365),0)</f>
        <v>0</v>
      </c>
      <c r="R1129" s="28">
        <f>IF(OR(P1129=1,Q1129=1),IF(D1129+364&lt;=$D$5,(D1129+364-$D$4+1)/365,IF(D1129&gt;$D$4,($D$5-D1129+1)/365,$D$6/365)),0)</f>
        <v>0</v>
      </c>
      <c r="S1129" s="28">
        <f>'Data &amp; Parameter'!$E$16*'Data &amp; Parameter'!$E$17*('Data &amp; Parameter'!$E$18+'Data &amp; Parameter'!$E$19)*'Data &amp; Parameter'!$E$20*'Data &amp; Parameter'!$E$37*R1129</f>
        <v>0</v>
      </c>
      <c r="T1129" s="28">
        <f t="shared" si="17"/>
        <v>0</v>
      </c>
    </row>
    <row r="1130" spans="1:20" ht="15.75" customHeight="1" x14ac:dyDescent="0.35">
      <c r="A1130">
        <v>1123</v>
      </c>
      <c r="B1130" s="76">
        <v>44235</v>
      </c>
      <c r="C1130" s="1" t="s">
        <v>3640</v>
      </c>
      <c r="D1130" s="76">
        <v>44235</v>
      </c>
      <c r="E1130" s="1" t="s">
        <v>3641</v>
      </c>
      <c r="F1130" s="1" t="s">
        <v>3642</v>
      </c>
      <c r="G1130" s="1" t="s">
        <v>123</v>
      </c>
      <c r="H1130" s="1" t="s">
        <v>124</v>
      </c>
      <c r="I1130" s="1" t="s">
        <v>125</v>
      </c>
      <c r="J1130" s="1" t="s">
        <v>1623</v>
      </c>
      <c r="K1130" s="1" t="s">
        <v>1623</v>
      </c>
      <c r="L1130">
        <f>ROUNDUP(IF(B1130&gt;$D$4,0,($D$4-B1130+1)/365),0)</f>
        <v>0</v>
      </c>
      <c r="M1130">
        <f>ROUNDUP(IF(B1130&gt;$D$5,0,($D$5-B1130+1)/365),0)</f>
        <v>0</v>
      </c>
      <c r="N1130" s="28">
        <f>IF(OR(L1130=1,M1130=1),IF(B1130+364&lt;=$D$5,(B1130+364-$D$4+1)/365,IF(B1130&gt;$D$4,($D$5-B1130+1)/365,$D$6/365)),0)</f>
        <v>0</v>
      </c>
      <c r="O1130" s="28">
        <f>'Data &amp; Parameter'!$E$16*'Data &amp; Parameter'!$E$17*('Data &amp; Parameter'!$E$18+'Data &amp; Parameter'!$E$19)*'Data &amp; Parameter'!$E$20*'Data &amp; Parameter'!$E$37*N1130</f>
        <v>0</v>
      </c>
      <c r="P1130">
        <f>ROUNDUP(IF(D1130&gt;$D$4,0,($D$4-D1130+1)/365),0)</f>
        <v>0</v>
      </c>
      <c r="Q1130">
        <f>ROUNDUP(IF(D1130&gt;$D$5,0,($D$5-D1130+1)/365),0)</f>
        <v>0</v>
      </c>
      <c r="R1130" s="28">
        <f>IF(OR(P1130=1,Q1130=1),IF(D1130+364&lt;=$D$5,(D1130+364-$D$4+1)/365,IF(D1130&gt;$D$4,($D$5-D1130+1)/365,$D$6/365)),0)</f>
        <v>0</v>
      </c>
      <c r="S1130" s="28">
        <f>'Data &amp; Parameter'!$E$16*'Data &amp; Parameter'!$E$17*('Data &amp; Parameter'!$E$18+'Data &amp; Parameter'!$E$19)*'Data &amp; Parameter'!$E$20*'Data &amp; Parameter'!$E$37*R1130</f>
        <v>0</v>
      </c>
      <c r="T1130" s="28">
        <f t="shared" si="17"/>
        <v>0</v>
      </c>
    </row>
    <row r="1131" spans="1:20" ht="15.75" customHeight="1" x14ac:dyDescent="0.35">
      <c r="A1131">
        <v>1124</v>
      </c>
      <c r="B1131" s="76">
        <v>44235</v>
      </c>
      <c r="C1131" s="1" t="s">
        <v>3643</v>
      </c>
      <c r="D1131" s="76">
        <v>44235</v>
      </c>
      <c r="E1131" s="1" t="s">
        <v>3644</v>
      </c>
      <c r="F1131" s="1" t="s">
        <v>3645</v>
      </c>
      <c r="G1131" s="1" t="s">
        <v>123</v>
      </c>
      <c r="H1131" s="1" t="s">
        <v>124</v>
      </c>
      <c r="I1131" s="1" t="s">
        <v>125</v>
      </c>
      <c r="J1131" s="1" t="s">
        <v>2800</v>
      </c>
      <c r="K1131" s="1" t="s">
        <v>1623</v>
      </c>
      <c r="L1131">
        <f>ROUNDUP(IF(B1131&gt;$D$4,0,($D$4-B1131+1)/365),0)</f>
        <v>0</v>
      </c>
      <c r="M1131">
        <f>ROUNDUP(IF(B1131&gt;$D$5,0,($D$5-B1131+1)/365),0)</f>
        <v>0</v>
      </c>
      <c r="N1131" s="28">
        <f>IF(OR(L1131=1,M1131=1),IF(B1131+364&lt;=$D$5,(B1131+364-$D$4+1)/365,IF(B1131&gt;$D$4,($D$5-B1131+1)/365,$D$6/365)),0)</f>
        <v>0</v>
      </c>
      <c r="O1131" s="28">
        <f>'Data &amp; Parameter'!$E$16*'Data &amp; Parameter'!$E$17*('Data &amp; Parameter'!$E$18+'Data &amp; Parameter'!$E$19)*'Data &amp; Parameter'!$E$20*'Data &amp; Parameter'!$E$37*N1131</f>
        <v>0</v>
      </c>
      <c r="P1131">
        <f>ROUNDUP(IF(D1131&gt;$D$4,0,($D$4-D1131+1)/365),0)</f>
        <v>0</v>
      </c>
      <c r="Q1131">
        <f>ROUNDUP(IF(D1131&gt;$D$5,0,($D$5-D1131+1)/365),0)</f>
        <v>0</v>
      </c>
      <c r="R1131" s="28">
        <f>IF(OR(P1131=1,Q1131=1),IF(D1131+364&lt;=$D$5,(D1131+364-$D$4+1)/365,IF(D1131&gt;$D$4,($D$5-D1131+1)/365,$D$6/365)),0)</f>
        <v>0</v>
      </c>
      <c r="S1131" s="28">
        <f>'Data &amp; Parameter'!$E$16*'Data &amp; Parameter'!$E$17*('Data &amp; Parameter'!$E$18+'Data &amp; Parameter'!$E$19)*'Data &amp; Parameter'!$E$20*'Data &amp; Parameter'!$E$37*R1131</f>
        <v>0</v>
      </c>
      <c r="T1131" s="28">
        <f t="shared" si="17"/>
        <v>0</v>
      </c>
    </row>
    <row r="1132" spans="1:20" ht="15.75" customHeight="1" x14ac:dyDescent="0.35">
      <c r="A1132">
        <v>1125</v>
      </c>
      <c r="B1132" s="76">
        <v>44235</v>
      </c>
      <c r="C1132" s="1" t="s">
        <v>3646</v>
      </c>
      <c r="D1132" s="76">
        <v>44235</v>
      </c>
      <c r="E1132" s="1" t="s">
        <v>3647</v>
      </c>
      <c r="F1132" s="1" t="s">
        <v>3648</v>
      </c>
      <c r="G1132" s="1" t="s">
        <v>123</v>
      </c>
      <c r="H1132" s="1" t="s">
        <v>124</v>
      </c>
      <c r="I1132" s="1" t="s">
        <v>125</v>
      </c>
      <c r="J1132" s="1" t="s">
        <v>1623</v>
      </c>
      <c r="K1132" s="1" t="s">
        <v>1623</v>
      </c>
      <c r="L1132">
        <f>ROUNDUP(IF(B1132&gt;$D$4,0,($D$4-B1132+1)/365),0)</f>
        <v>0</v>
      </c>
      <c r="M1132">
        <f>ROUNDUP(IF(B1132&gt;$D$5,0,($D$5-B1132+1)/365),0)</f>
        <v>0</v>
      </c>
      <c r="N1132" s="28">
        <f>IF(OR(L1132=1,M1132=1),IF(B1132+364&lt;=$D$5,(B1132+364-$D$4+1)/365,IF(B1132&gt;$D$4,($D$5-B1132+1)/365,$D$6/365)),0)</f>
        <v>0</v>
      </c>
      <c r="O1132" s="28">
        <f>'Data &amp; Parameter'!$E$16*'Data &amp; Parameter'!$E$17*('Data &amp; Parameter'!$E$18+'Data &amp; Parameter'!$E$19)*'Data &amp; Parameter'!$E$20*'Data &amp; Parameter'!$E$37*N1132</f>
        <v>0</v>
      </c>
      <c r="P1132">
        <f>ROUNDUP(IF(D1132&gt;$D$4,0,($D$4-D1132+1)/365),0)</f>
        <v>0</v>
      </c>
      <c r="Q1132">
        <f>ROUNDUP(IF(D1132&gt;$D$5,0,($D$5-D1132+1)/365),0)</f>
        <v>0</v>
      </c>
      <c r="R1132" s="28">
        <f>IF(OR(P1132=1,Q1132=1),IF(D1132+364&lt;=$D$5,(D1132+364-$D$4+1)/365,IF(D1132&gt;$D$4,($D$5-D1132+1)/365,$D$6/365)),0)</f>
        <v>0</v>
      </c>
      <c r="S1132" s="28">
        <f>'Data &amp; Parameter'!$E$16*'Data &amp; Parameter'!$E$17*('Data &amp; Parameter'!$E$18+'Data &amp; Parameter'!$E$19)*'Data &amp; Parameter'!$E$20*'Data &amp; Parameter'!$E$37*R1132</f>
        <v>0</v>
      </c>
      <c r="T1132" s="28">
        <f t="shared" si="17"/>
        <v>0</v>
      </c>
    </row>
    <row r="1133" spans="1:20" ht="15.75" customHeight="1" x14ac:dyDescent="0.35">
      <c r="A1133">
        <v>1126</v>
      </c>
      <c r="B1133" s="76">
        <v>44235</v>
      </c>
      <c r="C1133" s="1" t="s">
        <v>3649</v>
      </c>
      <c r="D1133" s="76">
        <v>44235</v>
      </c>
      <c r="E1133" s="1" t="s">
        <v>3650</v>
      </c>
      <c r="F1133" s="1" t="s">
        <v>3651</v>
      </c>
      <c r="G1133" s="1" t="s">
        <v>123</v>
      </c>
      <c r="H1133" s="1" t="s">
        <v>124</v>
      </c>
      <c r="I1133" s="1" t="s">
        <v>125</v>
      </c>
      <c r="J1133" s="1" t="s">
        <v>1623</v>
      </c>
      <c r="K1133" s="1" t="s">
        <v>1623</v>
      </c>
      <c r="L1133">
        <f>ROUNDUP(IF(B1133&gt;$D$4,0,($D$4-B1133+1)/365),0)</f>
        <v>0</v>
      </c>
      <c r="M1133">
        <f>ROUNDUP(IF(B1133&gt;$D$5,0,($D$5-B1133+1)/365),0)</f>
        <v>0</v>
      </c>
      <c r="N1133" s="28">
        <f>IF(OR(L1133=1,M1133=1),IF(B1133+364&lt;=$D$5,(B1133+364-$D$4+1)/365,IF(B1133&gt;$D$4,($D$5-B1133+1)/365,$D$6/365)),0)</f>
        <v>0</v>
      </c>
      <c r="O1133" s="28">
        <f>'Data &amp; Parameter'!$E$16*'Data &amp; Parameter'!$E$17*('Data &amp; Parameter'!$E$18+'Data &amp; Parameter'!$E$19)*'Data &amp; Parameter'!$E$20*'Data &amp; Parameter'!$E$37*N1133</f>
        <v>0</v>
      </c>
      <c r="P1133">
        <f>ROUNDUP(IF(D1133&gt;$D$4,0,($D$4-D1133+1)/365),0)</f>
        <v>0</v>
      </c>
      <c r="Q1133">
        <f>ROUNDUP(IF(D1133&gt;$D$5,0,($D$5-D1133+1)/365),0)</f>
        <v>0</v>
      </c>
      <c r="R1133" s="28">
        <f>IF(OR(P1133=1,Q1133=1),IF(D1133+364&lt;=$D$5,(D1133+364-$D$4+1)/365,IF(D1133&gt;$D$4,($D$5-D1133+1)/365,$D$6/365)),0)</f>
        <v>0</v>
      </c>
      <c r="S1133" s="28">
        <f>'Data &amp; Parameter'!$E$16*'Data &amp; Parameter'!$E$17*('Data &amp; Parameter'!$E$18+'Data &amp; Parameter'!$E$19)*'Data &amp; Parameter'!$E$20*'Data &amp; Parameter'!$E$37*R1133</f>
        <v>0</v>
      </c>
      <c r="T1133" s="28">
        <f t="shared" si="17"/>
        <v>0</v>
      </c>
    </row>
    <row r="1134" spans="1:20" ht="15.75" customHeight="1" x14ac:dyDescent="0.35">
      <c r="A1134">
        <v>1127</v>
      </c>
      <c r="B1134" s="76">
        <v>44235</v>
      </c>
      <c r="C1134" s="1" t="s">
        <v>3652</v>
      </c>
      <c r="D1134" s="76">
        <v>44235</v>
      </c>
      <c r="E1134" s="1" t="s">
        <v>3653</v>
      </c>
      <c r="F1134" s="1" t="s">
        <v>3654</v>
      </c>
      <c r="G1134" s="1" t="s">
        <v>123</v>
      </c>
      <c r="H1134" s="1" t="s">
        <v>124</v>
      </c>
      <c r="I1134" s="1" t="s">
        <v>125</v>
      </c>
      <c r="J1134" s="1" t="s">
        <v>1623</v>
      </c>
      <c r="K1134" s="1" t="s">
        <v>1623</v>
      </c>
      <c r="L1134">
        <f>ROUNDUP(IF(B1134&gt;$D$4,0,($D$4-B1134+1)/365),0)</f>
        <v>0</v>
      </c>
      <c r="M1134">
        <f>ROUNDUP(IF(B1134&gt;$D$5,0,($D$5-B1134+1)/365),0)</f>
        <v>0</v>
      </c>
      <c r="N1134" s="28">
        <f>IF(OR(L1134=1,M1134=1),IF(B1134+364&lt;=$D$5,(B1134+364-$D$4+1)/365,IF(B1134&gt;$D$4,($D$5-B1134+1)/365,$D$6/365)),0)</f>
        <v>0</v>
      </c>
      <c r="O1134" s="28">
        <f>'Data &amp; Parameter'!$E$16*'Data &amp; Parameter'!$E$17*('Data &amp; Parameter'!$E$18+'Data &amp; Parameter'!$E$19)*'Data &amp; Parameter'!$E$20*'Data &amp; Parameter'!$E$37*N1134</f>
        <v>0</v>
      </c>
      <c r="P1134">
        <f>ROUNDUP(IF(D1134&gt;$D$4,0,($D$4-D1134+1)/365),0)</f>
        <v>0</v>
      </c>
      <c r="Q1134">
        <f>ROUNDUP(IF(D1134&gt;$D$5,0,($D$5-D1134+1)/365),0)</f>
        <v>0</v>
      </c>
      <c r="R1134" s="28">
        <f>IF(OR(P1134=1,Q1134=1),IF(D1134+364&lt;=$D$5,(D1134+364-$D$4+1)/365,IF(D1134&gt;$D$4,($D$5-D1134+1)/365,$D$6/365)),0)</f>
        <v>0</v>
      </c>
      <c r="S1134" s="28">
        <f>'Data &amp; Parameter'!$E$16*'Data &amp; Parameter'!$E$17*('Data &amp; Parameter'!$E$18+'Data &amp; Parameter'!$E$19)*'Data &amp; Parameter'!$E$20*'Data &amp; Parameter'!$E$37*R1134</f>
        <v>0</v>
      </c>
      <c r="T1134" s="28">
        <f t="shared" si="17"/>
        <v>0</v>
      </c>
    </row>
    <row r="1135" spans="1:20" ht="15.75" customHeight="1" x14ac:dyDescent="0.35">
      <c r="A1135">
        <v>1128</v>
      </c>
      <c r="B1135" s="76">
        <v>44235</v>
      </c>
      <c r="C1135" s="1" t="s">
        <v>3655</v>
      </c>
      <c r="D1135" s="76">
        <v>44235</v>
      </c>
      <c r="E1135" s="1" t="s">
        <v>3656</v>
      </c>
      <c r="F1135" s="1" t="s">
        <v>3657</v>
      </c>
      <c r="G1135" s="1" t="s">
        <v>123</v>
      </c>
      <c r="H1135" s="1" t="s">
        <v>124</v>
      </c>
      <c r="I1135" s="1" t="s">
        <v>125</v>
      </c>
      <c r="J1135" s="1" t="s">
        <v>2800</v>
      </c>
      <c r="K1135" s="1" t="s">
        <v>1623</v>
      </c>
      <c r="L1135">
        <f>ROUNDUP(IF(B1135&gt;$D$4,0,($D$4-B1135+1)/365),0)</f>
        <v>0</v>
      </c>
      <c r="M1135">
        <f>ROUNDUP(IF(B1135&gt;$D$5,0,($D$5-B1135+1)/365),0)</f>
        <v>0</v>
      </c>
      <c r="N1135" s="28">
        <f>IF(OR(L1135=1,M1135=1),IF(B1135+364&lt;=$D$5,(B1135+364-$D$4+1)/365,IF(B1135&gt;$D$4,($D$5-B1135+1)/365,$D$6/365)),0)</f>
        <v>0</v>
      </c>
      <c r="O1135" s="28">
        <f>'Data &amp; Parameter'!$E$16*'Data &amp; Parameter'!$E$17*('Data &amp; Parameter'!$E$18+'Data &amp; Parameter'!$E$19)*'Data &amp; Parameter'!$E$20*'Data &amp; Parameter'!$E$37*N1135</f>
        <v>0</v>
      </c>
      <c r="P1135">
        <f>ROUNDUP(IF(D1135&gt;$D$4,0,($D$4-D1135+1)/365),0)</f>
        <v>0</v>
      </c>
      <c r="Q1135">
        <f>ROUNDUP(IF(D1135&gt;$D$5,0,($D$5-D1135+1)/365),0)</f>
        <v>0</v>
      </c>
      <c r="R1135" s="28">
        <f>IF(OR(P1135=1,Q1135=1),IF(D1135+364&lt;=$D$5,(D1135+364-$D$4+1)/365,IF(D1135&gt;$D$4,($D$5-D1135+1)/365,$D$6/365)),0)</f>
        <v>0</v>
      </c>
      <c r="S1135" s="28">
        <f>'Data &amp; Parameter'!$E$16*'Data &amp; Parameter'!$E$17*('Data &amp; Parameter'!$E$18+'Data &amp; Parameter'!$E$19)*'Data &amp; Parameter'!$E$20*'Data &amp; Parameter'!$E$37*R1135</f>
        <v>0</v>
      </c>
      <c r="T1135" s="28">
        <f t="shared" si="17"/>
        <v>0</v>
      </c>
    </row>
    <row r="1136" spans="1:20" ht="15.75" customHeight="1" x14ac:dyDescent="0.35">
      <c r="A1136">
        <v>1129</v>
      </c>
      <c r="B1136" s="76">
        <v>44235</v>
      </c>
      <c r="C1136" s="1" t="s">
        <v>3658</v>
      </c>
      <c r="D1136" s="76">
        <v>44235</v>
      </c>
      <c r="E1136" s="1" t="s">
        <v>3659</v>
      </c>
      <c r="F1136" s="1" t="s">
        <v>3660</v>
      </c>
      <c r="G1136" s="1" t="s">
        <v>123</v>
      </c>
      <c r="H1136" s="1" t="s">
        <v>124</v>
      </c>
      <c r="I1136" s="1" t="s">
        <v>125</v>
      </c>
      <c r="J1136" s="1" t="s">
        <v>1623</v>
      </c>
      <c r="K1136" s="1" t="s">
        <v>1623</v>
      </c>
      <c r="L1136">
        <f>ROUNDUP(IF(B1136&gt;$D$4,0,($D$4-B1136+1)/365),0)</f>
        <v>0</v>
      </c>
      <c r="M1136">
        <f>ROUNDUP(IF(B1136&gt;$D$5,0,($D$5-B1136+1)/365),0)</f>
        <v>0</v>
      </c>
      <c r="N1136" s="28">
        <f>IF(OR(L1136=1,M1136=1),IF(B1136+364&lt;=$D$5,(B1136+364-$D$4+1)/365,IF(B1136&gt;$D$4,($D$5-B1136+1)/365,$D$6/365)),0)</f>
        <v>0</v>
      </c>
      <c r="O1136" s="28">
        <f>'Data &amp; Parameter'!$E$16*'Data &amp; Parameter'!$E$17*('Data &amp; Parameter'!$E$18+'Data &amp; Parameter'!$E$19)*'Data &amp; Parameter'!$E$20*'Data &amp; Parameter'!$E$37*N1136</f>
        <v>0</v>
      </c>
      <c r="P1136">
        <f>ROUNDUP(IF(D1136&gt;$D$4,0,($D$4-D1136+1)/365),0)</f>
        <v>0</v>
      </c>
      <c r="Q1136">
        <f>ROUNDUP(IF(D1136&gt;$D$5,0,($D$5-D1136+1)/365),0)</f>
        <v>0</v>
      </c>
      <c r="R1136" s="28">
        <f>IF(OR(P1136=1,Q1136=1),IF(D1136+364&lt;=$D$5,(D1136+364-$D$4+1)/365,IF(D1136&gt;$D$4,($D$5-D1136+1)/365,$D$6/365)),0)</f>
        <v>0</v>
      </c>
      <c r="S1136" s="28">
        <f>'Data &amp; Parameter'!$E$16*'Data &amp; Parameter'!$E$17*('Data &amp; Parameter'!$E$18+'Data &amp; Parameter'!$E$19)*'Data &amp; Parameter'!$E$20*'Data &amp; Parameter'!$E$37*R1136</f>
        <v>0</v>
      </c>
      <c r="T1136" s="28">
        <f t="shared" si="17"/>
        <v>0</v>
      </c>
    </row>
    <row r="1137" spans="1:20" ht="15.75" customHeight="1" x14ac:dyDescent="0.35">
      <c r="A1137">
        <v>1130</v>
      </c>
      <c r="B1137" s="76">
        <v>44235</v>
      </c>
      <c r="C1137" s="1" t="s">
        <v>3661</v>
      </c>
      <c r="D1137" s="76">
        <v>44235</v>
      </c>
      <c r="E1137" s="1" t="s">
        <v>3662</v>
      </c>
      <c r="F1137" s="1" t="s">
        <v>3663</v>
      </c>
      <c r="G1137" s="1" t="s">
        <v>123</v>
      </c>
      <c r="H1137" s="1" t="s">
        <v>124</v>
      </c>
      <c r="I1137" s="1" t="s">
        <v>125</v>
      </c>
      <c r="J1137" s="1" t="s">
        <v>1623</v>
      </c>
      <c r="K1137" s="1" t="s">
        <v>1623</v>
      </c>
      <c r="L1137">
        <f>ROUNDUP(IF(B1137&gt;$D$4,0,($D$4-B1137+1)/365),0)</f>
        <v>0</v>
      </c>
      <c r="M1137">
        <f>ROUNDUP(IF(B1137&gt;$D$5,0,($D$5-B1137+1)/365),0)</f>
        <v>0</v>
      </c>
      <c r="N1137" s="28">
        <f>IF(OR(L1137=1,M1137=1),IF(B1137+364&lt;=$D$5,(B1137+364-$D$4+1)/365,IF(B1137&gt;$D$4,($D$5-B1137+1)/365,$D$6/365)),0)</f>
        <v>0</v>
      </c>
      <c r="O1137" s="28">
        <f>'Data &amp; Parameter'!$E$16*'Data &amp; Parameter'!$E$17*('Data &amp; Parameter'!$E$18+'Data &amp; Parameter'!$E$19)*'Data &amp; Parameter'!$E$20*'Data &amp; Parameter'!$E$37*N1137</f>
        <v>0</v>
      </c>
      <c r="P1137">
        <f>ROUNDUP(IF(D1137&gt;$D$4,0,($D$4-D1137+1)/365),0)</f>
        <v>0</v>
      </c>
      <c r="Q1137">
        <f>ROUNDUP(IF(D1137&gt;$D$5,0,($D$5-D1137+1)/365),0)</f>
        <v>0</v>
      </c>
      <c r="R1137" s="28">
        <f>IF(OR(P1137=1,Q1137=1),IF(D1137+364&lt;=$D$5,(D1137+364-$D$4+1)/365,IF(D1137&gt;$D$4,($D$5-D1137+1)/365,$D$6/365)),0)</f>
        <v>0</v>
      </c>
      <c r="S1137" s="28">
        <f>'Data &amp; Parameter'!$E$16*'Data &amp; Parameter'!$E$17*('Data &amp; Parameter'!$E$18+'Data &amp; Parameter'!$E$19)*'Data &amp; Parameter'!$E$20*'Data &amp; Parameter'!$E$37*R1137</f>
        <v>0</v>
      </c>
      <c r="T1137" s="28">
        <f t="shared" si="17"/>
        <v>0</v>
      </c>
    </row>
    <row r="1138" spans="1:20" ht="15.75" customHeight="1" x14ac:dyDescent="0.35">
      <c r="A1138">
        <v>1131</v>
      </c>
      <c r="B1138" s="76">
        <v>44235</v>
      </c>
      <c r="C1138" s="1" t="s">
        <v>3664</v>
      </c>
      <c r="D1138" s="76">
        <v>44235</v>
      </c>
      <c r="E1138" s="1" t="s">
        <v>3665</v>
      </c>
      <c r="F1138" s="1" t="s">
        <v>3666</v>
      </c>
      <c r="G1138" s="1" t="s">
        <v>123</v>
      </c>
      <c r="H1138" s="1" t="s">
        <v>124</v>
      </c>
      <c r="I1138" s="1" t="s">
        <v>125</v>
      </c>
      <c r="J1138" s="1" t="s">
        <v>1623</v>
      </c>
      <c r="K1138" s="1" t="s">
        <v>1623</v>
      </c>
      <c r="L1138">
        <f>ROUNDUP(IF(B1138&gt;$D$4,0,($D$4-B1138+1)/365),0)</f>
        <v>0</v>
      </c>
      <c r="M1138">
        <f>ROUNDUP(IF(B1138&gt;$D$5,0,($D$5-B1138+1)/365),0)</f>
        <v>0</v>
      </c>
      <c r="N1138" s="28">
        <f>IF(OR(L1138=1,M1138=1),IF(B1138+364&lt;=$D$5,(B1138+364-$D$4+1)/365,IF(B1138&gt;$D$4,($D$5-B1138+1)/365,$D$6/365)),0)</f>
        <v>0</v>
      </c>
      <c r="O1138" s="28">
        <f>'Data &amp; Parameter'!$E$16*'Data &amp; Parameter'!$E$17*('Data &amp; Parameter'!$E$18+'Data &amp; Parameter'!$E$19)*'Data &amp; Parameter'!$E$20*'Data &amp; Parameter'!$E$37*N1138</f>
        <v>0</v>
      </c>
      <c r="P1138">
        <f>ROUNDUP(IF(D1138&gt;$D$4,0,($D$4-D1138+1)/365),0)</f>
        <v>0</v>
      </c>
      <c r="Q1138">
        <f>ROUNDUP(IF(D1138&gt;$D$5,0,($D$5-D1138+1)/365),0)</f>
        <v>0</v>
      </c>
      <c r="R1138" s="28">
        <f>IF(OR(P1138=1,Q1138=1),IF(D1138+364&lt;=$D$5,(D1138+364-$D$4+1)/365,IF(D1138&gt;$D$4,($D$5-D1138+1)/365,$D$6/365)),0)</f>
        <v>0</v>
      </c>
      <c r="S1138" s="28">
        <f>'Data &amp; Parameter'!$E$16*'Data &amp; Parameter'!$E$17*('Data &amp; Parameter'!$E$18+'Data &amp; Parameter'!$E$19)*'Data &amp; Parameter'!$E$20*'Data &amp; Parameter'!$E$37*R1138</f>
        <v>0</v>
      </c>
      <c r="T1138" s="28">
        <f t="shared" si="17"/>
        <v>0</v>
      </c>
    </row>
    <row r="1139" spans="1:20" ht="15.75" customHeight="1" x14ac:dyDescent="0.35">
      <c r="A1139">
        <v>1132</v>
      </c>
      <c r="B1139" s="76">
        <v>44235</v>
      </c>
      <c r="C1139" s="1" t="s">
        <v>3667</v>
      </c>
      <c r="D1139" s="76">
        <v>44235</v>
      </c>
      <c r="E1139" s="1" t="s">
        <v>3668</v>
      </c>
      <c r="F1139" s="1" t="s">
        <v>3669</v>
      </c>
      <c r="G1139" s="1" t="s">
        <v>123</v>
      </c>
      <c r="H1139" s="1" t="s">
        <v>124</v>
      </c>
      <c r="I1139" s="1" t="s">
        <v>125</v>
      </c>
      <c r="J1139" s="1" t="s">
        <v>1623</v>
      </c>
      <c r="K1139" s="1" t="s">
        <v>1623</v>
      </c>
      <c r="L1139">
        <f>ROUNDUP(IF(B1139&gt;$D$4,0,($D$4-B1139+1)/365),0)</f>
        <v>0</v>
      </c>
      <c r="M1139">
        <f>ROUNDUP(IF(B1139&gt;$D$5,0,($D$5-B1139+1)/365),0)</f>
        <v>0</v>
      </c>
      <c r="N1139" s="28">
        <f>IF(OR(L1139=1,M1139=1),IF(B1139+364&lt;=$D$5,(B1139+364-$D$4+1)/365,IF(B1139&gt;$D$4,($D$5-B1139+1)/365,$D$6/365)),0)</f>
        <v>0</v>
      </c>
      <c r="O1139" s="28">
        <f>'Data &amp; Parameter'!$E$16*'Data &amp; Parameter'!$E$17*('Data &amp; Parameter'!$E$18+'Data &amp; Parameter'!$E$19)*'Data &amp; Parameter'!$E$20*'Data &amp; Parameter'!$E$37*N1139</f>
        <v>0</v>
      </c>
      <c r="P1139">
        <f>ROUNDUP(IF(D1139&gt;$D$4,0,($D$4-D1139+1)/365),0)</f>
        <v>0</v>
      </c>
      <c r="Q1139">
        <f>ROUNDUP(IF(D1139&gt;$D$5,0,($D$5-D1139+1)/365),0)</f>
        <v>0</v>
      </c>
      <c r="R1139" s="28">
        <f>IF(OR(P1139=1,Q1139=1),IF(D1139+364&lt;=$D$5,(D1139+364-$D$4+1)/365,IF(D1139&gt;$D$4,($D$5-D1139+1)/365,$D$6/365)),0)</f>
        <v>0</v>
      </c>
      <c r="S1139" s="28">
        <f>'Data &amp; Parameter'!$E$16*'Data &amp; Parameter'!$E$17*('Data &amp; Parameter'!$E$18+'Data &amp; Parameter'!$E$19)*'Data &amp; Parameter'!$E$20*'Data &amp; Parameter'!$E$37*R1139</f>
        <v>0</v>
      </c>
      <c r="T1139" s="28">
        <f t="shared" si="17"/>
        <v>0</v>
      </c>
    </row>
    <row r="1140" spans="1:20" ht="15.75" customHeight="1" x14ac:dyDescent="0.35">
      <c r="A1140">
        <v>1133</v>
      </c>
      <c r="B1140" s="76">
        <v>44235</v>
      </c>
      <c r="C1140" s="1" t="s">
        <v>3670</v>
      </c>
      <c r="D1140" s="76">
        <v>44235</v>
      </c>
      <c r="E1140" s="1" t="s">
        <v>3671</v>
      </c>
      <c r="F1140" s="1" t="s">
        <v>3672</v>
      </c>
      <c r="G1140" s="1" t="s">
        <v>123</v>
      </c>
      <c r="H1140" s="1" t="s">
        <v>124</v>
      </c>
      <c r="I1140" s="1" t="s">
        <v>125</v>
      </c>
      <c r="J1140" s="1" t="s">
        <v>1623</v>
      </c>
      <c r="K1140" s="1" t="s">
        <v>1623</v>
      </c>
      <c r="L1140">
        <f>ROUNDUP(IF(B1140&gt;$D$4,0,($D$4-B1140+1)/365),0)</f>
        <v>0</v>
      </c>
      <c r="M1140">
        <f>ROUNDUP(IF(B1140&gt;$D$5,0,($D$5-B1140+1)/365),0)</f>
        <v>0</v>
      </c>
      <c r="N1140" s="28">
        <f>IF(OR(L1140=1,M1140=1),IF(B1140+364&lt;=$D$5,(B1140+364-$D$4+1)/365,IF(B1140&gt;$D$4,($D$5-B1140+1)/365,$D$6/365)),0)</f>
        <v>0</v>
      </c>
      <c r="O1140" s="28">
        <f>'Data &amp; Parameter'!$E$16*'Data &amp; Parameter'!$E$17*('Data &amp; Parameter'!$E$18+'Data &amp; Parameter'!$E$19)*'Data &amp; Parameter'!$E$20*'Data &amp; Parameter'!$E$37*N1140</f>
        <v>0</v>
      </c>
      <c r="P1140">
        <f>ROUNDUP(IF(D1140&gt;$D$4,0,($D$4-D1140+1)/365),0)</f>
        <v>0</v>
      </c>
      <c r="Q1140">
        <f>ROUNDUP(IF(D1140&gt;$D$5,0,($D$5-D1140+1)/365),0)</f>
        <v>0</v>
      </c>
      <c r="R1140" s="28">
        <f>IF(OR(P1140=1,Q1140=1),IF(D1140+364&lt;=$D$5,(D1140+364-$D$4+1)/365,IF(D1140&gt;$D$4,($D$5-D1140+1)/365,$D$6/365)),0)</f>
        <v>0</v>
      </c>
      <c r="S1140" s="28">
        <f>'Data &amp; Parameter'!$E$16*'Data &amp; Parameter'!$E$17*('Data &amp; Parameter'!$E$18+'Data &amp; Parameter'!$E$19)*'Data &amp; Parameter'!$E$20*'Data &amp; Parameter'!$E$37*R1140</f>
        <v>0</v>
      </c>
      <c r="T1140" s="28">
        <f t="shared" si="17"/>
        <v>0</v>
      </c>
    </row>
    <row r="1141" spans="1:20" ht="15.75" customHeight="1" x14ac:dyDescent="0.35">
      <c r="A1141">
        <v>1134</v>
      </c>
      <c r="B1141" s="76">
        <v>44235</v>
      </c>
      <c r="C1141" s="1" t="s">
        <v>3673</v>
      </c>
      <c r="D1141" s="76">
        <v>44235</v>
      </c>
      <c r="E1141" s="1" t="s">
        <v>3674</v>
      </c>
      <c r="F1141" s="1" t="s">
        <v>3675</v>
      </c>
      <c r="G1141" s="1" t="s">
        <v>123</v>
      </c>
      <c r="H1141" s="1" t="s">
        <v>124</v>
      </c>
      <c r="I1141" s="1" t="s">
        <v>125</v>
      </c>
      <c r="J1141" s="1" t="s">
        <v>1623</v>
      </c>
      <c r="K1141" s="1" t="s">
        <v>1623</v>
      </c>
      <c r="L1141">
        <f>ROUNDUP(IF(B1141&gt;$D$4,0,($D$4-B1141+1)/365),0)</f>
        <v>0</v>
      </c>
      <c r="M1141">
        <f>ROUNDUP(IF(B1141&gt;$D$5,0,($D$5-B1141+1)/365),0)</f>
        <v>0</v>
      </c>
      <c r="N1141" s="28">
        <f>IF(OR(L1141=1,M1141=1),IF(B1141+364&lt;=$D$5,(B1141+364-$D$4+1)/365,IF(B1141&gt;$D$4,($D$5-B1141+1)/365,$D$6/365)),0)</f>
        <v>0</v>
      </c>
      <c r="O1141" s="28">
        <f>'Data &amp; Parameter'!$E$16*'Data &amp; Parameter'!$E$17*('Data &amp; Parameter'!$E$18+'Data &amp; Parameter'!$E$19)*'Data &amp; Parameter'!$E$20*'Data &amp; Parameter'!$E$37*N1141</f>
        <v>0</v>
      </c>
      <c r="P1141">
        <f>ROUNDUP(IF(D1141&gt;$D$4,0,($D$4-D1141+1)/365),0)</f>
        <v>0</v>
      </c>
      <c r="Q1141">
        <f>ROUNDUP(IF(D1141&gt;$D$5,0,($D$5-D1141+1)/365),0)</f>
        <v>0</v>
      </c>
      <c r="R1141" s="28">
        <f>IF(OR(P1141=1,Q1141=1),IF(D1141+364&lt;=$D$5,(D1141+364-$D$4+1)/365,IF(D1141&gt;$D$4,($D$5-D1141+1)/365,$D$6/365)),0)</f>
        <v>0</v>
      </c>
      <c r="S1141" s="28">
        <f>'Data &amp; Parameter'!$E$16*'Data &amp; Parameter'!$E$17*('Data &amp; Parameter'!$E$18+'Data &amp; Parameter'!$E$19)*'Data &amp; Parameter'!$E$20*'Data &amp; Parameter'!$E$37*R1141</f>
        <v>0</v>
      </c>
      <c r="T1141" s="28">
        <f t="shared" si="17"/>
        <v>0</v>
      </c>
    </row>
    <row r="1142" spans="1:20" ht="15.75" customHeight="1" x14ac:dyDescent="0.35">
      <c r="A1142">
        <v>1135</v>
      </c>
      <c r="B1142" s="76">
        <v>44235</v>
      </c>
      <c r="C1142" s="1" t="s">
        <v>3676</v>
      </c>
      <c r="D1142" s="76">
        <v>44235</v>
      </c>
      <c r="E1142" s="1" t="s">
        <v>3677</v>
      </c>
      <c r="F1142" s="1" t="s">
        <v>3678</v>
      </c>
      <c r="G1142" s="1" t="s">
        <v>123</v>
      </c>
      <c r="H1142" s="1" t="s">
        <v>124</v>
      </c>
      <c r="I1142" s="1" t="s">
        <v>125</v>
      </c>
      <c r="J1142" s="1" t="s">
        <v>1623</v>
      </c>
      <c r="K1142" s="1" t="s">
        <v>1623</v>
      </c>
      <c r="L1142">
        <f>ROUNDUP(IF(B1142&gt;$D$4,0,($D$4-B1142+1)/365),0)</f>
        <v>0</v>
      </c>
      <c r="M1142">
        <f>ROUNDUP(IF(B1142&gt;$D$5,0,($D$5-B1142+1)/365),0)</f>
        <v>0</v>
      </c>
      <c r="N1142" s="28">
        <f>IF(OR(L1142=1,M1142=1),IF(B1142+364&lt;=$D$5,(B1142+364-$D$4+1)/365,IF(B1142&gt;$D$4,($D$5-B1142+1)/365,$D$6/365)),0)</f>
        <v>0</v>
      </c>
      <c r="O1142" s="28">
        <f>'Data &amp; Parameter'!$E$16*'Data &amp; Parameter'!$E$17*('Data &amp; Parameter'!$E$18+'Data &amp; Parameter'!$E$19)*'Data &amp; Parameter'!$E$20*'Data &amp; Parameter'!$E$37*N1142</f>
        <v>0</v>
      </c>
      <c r="P1142">
        <f>ROUNDUP(IF(D1142&gt;$D$4,0,($D$4-D1142+1)/365),0)</f>
        <v>0</v>
      </c>
      <c r="Q1142">
        <f>ROUNDUP(IF(D1142&gt;$D$5,0,($D$5-D1142+1)/365),0)</f>
        <v>0</v>
      </c>
      <c r="R1142" s="28">
        <f>IF(OR(P1142=1,Q1142=1),IF(D1142+364&lt;=$D$5,(D1142+364-$D$4+1)/365,IF(D1142&gt;$D$4,($D$5-D1142+1)/365,$D$6/365)),0)</f>
        <v>0</v>
      </c>
      <c r="S1142" s="28">
        <f>'Data &amp; Parameter'!$E$16*'Data &amp; Parameter'!$E$17*('Data &amp; Parameter'!$E$18+'Data &amp; Parameter'!$E$19)*'Data &amp; Parameter'!$E$20*'Data &amp; Parameter'!$E$37*R1142</f>
        <v>0</v>
      </c>
      <c r="T1142" s="28">
        <f t="shared" si="17"/>
        <v>0</v>
      </c>
    </row>
    <row r="1143" spans="1:20" ht="15.75" customHeight="1" x14ac:dyDescent="0.35">
      <c r="A1143">
        <v>1136</v>
      </c>
      <c r="B1143" s="76">
        <v>44235</v>
      </c>
      <c r="C1143" s="1" t="s">
        <v>3679</v>
      </c>
      <c r="D1143" s="76">
        <v>44235</v>
      </c>
      <c r="E1143" s="1" t="s">
        <v>3680</v>
      </c>
      <c r="F1143" s="1" t="s">
        <v>3681</v>
      </c>
      <c r="G1143" s="1" t="s">
        <v>123</v>
      </c>
      <c r="H1143" s="1" t="s">
        <v>124</v>
      </c>
      <c r="I1143" s="1" t="s">
        <v>125</v>
      </c>
      <c r="J1143" s="1" t="s">
        <v>1623</v>
      </c>
      <c r="K1143" s="1" t="s">
        <v>1623</v>
      </c>
      <c r="L1143">
        <f>ROUNDUP(IF(B1143&gt;$D$4,0,($D$4-B1143+1)/365),0)</f>
        <v>0</v>
      </c>
      <c r="M1143">
        <f>ROUNDUP(IF(B1143&gt;$D$5,0,($D$5-B1143+1)/365),0)</f>
        <v>0</v>
      </c>
      <c r="N1143" s="28">
        <f>IF(OR(L1143=1,M1143=1),IF(B1143+364&lt;=$D$5,(B1143+364-$D$4+1)/365,IF(B1143&gt;$D$4,($D$5-B1143+1)/365,$D$6/365)),0)</f>
        <v>0</v>
      </c>
      <c r="O1143" s="28">
        <f>'Data &amp; Parameter'!$E$16*'Data &amp; Parameter'!$E$17*('Data &amp; Parameter'!$E$18+'Data &amp; Parameter'!$E$19)*'Data &amp; Parameter'!$E$20*'Data &amp; Parameter'!$E$37*N1143</f>
        <v>0</v>
      </c>
      <c r="P1143">
        <f>ROUNDUP(IF(D1143&gt;$D$4,0,($D$4-D1143+1)/365),0)</f>
        <v>0</v>
      </c>
      <c r="Q1143">
        <f>ROUNDUP(IF(D1143&gt;$D$5,0,($D$5-D1143+1)/365),0)</f>
        <v>0</v>
      </c>
      <c r="R1143" s="28">
        <f>IF(OR(P1143=1,Q1143=1),IF(D1143+364&lt;=$D$5,(D1143+364-$D$4+1)/365,IF(D1143&gt;$D$4,($D$5-D1143+1)/365,$D$6/365)),0)</f>
        <v>0</v>
      </c>
      <c r="S1143" s="28">
        <f>'Data &amp; Parameter'!$E$16*'Data &amp; Parameter'!$E$17*('Data &amp; Parameter'!$E$18+'Data &amp; Parameter'!$E$19)*'Data &amp; Parameter'!$E$20*'Data &amp; Parameter'!$E$37*R1143</f>
        <v>0</v>
      </c>
      <c r="T1143" s="28">
        <f t="shared" si="17"/>
        <v>0</v>
      </c>
    </row>
    <row r="1144" spans="1:20" ht="15.75" customHeight="1" x14ac:dyDescent="0.35">
      <c r="A1144">
        <v>1137</v>
      </c>
      <c r="B1144" s="76">
        <v>44235</v>
      </c>
      <c r="C1144" s="1" t="s">
        <v>3682</v>
      </c>
      <c r="D1144" s="76">
        <v>44235</v>
      </c>
      <c r="E1144" s="1" t="s">
        <v>3683</v>
      </c>
      <c r="F1144" s="1" t="s">
        <v>3684</v>
      </c>
      <c r="G1144" s="1" t="s">
        <v>123</v>
      </c>
      <c r="H1144" s="1" t="s">
        <v>124</v>
      </c>
      <c r="I1144" s="1" t="s">
        <v>125</v>
      </c>
      <c r="J1144" s="1" t="s">
        <v>1623</v>
      </c>
      <c r="K1144" s="1" t="s">
        <v>1623</v>
      </c>
      <c r="L1144">
        <f>ROUNDUP(IF(B1144&gt;$D$4,0,($D$4-B1144+1)/365),0)</f>
        <v>0</v>
      </c>
      <c r="M1144">
        <f>ROUNDUP(IF(B1144&gt;$D$5,0,($D$5-B1144+1)/365),0)</f>
        <v>0</v>
      </c>
      <c r="N1144" s="28">
        <f>IF(OR(L1144=1,M1144=1),IF(B1144+364&lt;=$D$5,(B1144+364-$D$4+1)/365,IF(B1144&gt;$D$4,($D$5-B1144+1)/365,$D$6/365)),0)</f>
        <v>0</v>
      </c>
      <c r="O1144" s="28">
        <f>'Data &amp; Parameter'!$E$16*'Data &amp; Parameter'!$E$17*('Data &amp; Parameter'!$E$18+'Data &amp; Parameter'!$E$19)*'Data &amp; Parameter'!$E$20*'Data &amp; Parameter'!$E$37*N1144</f>
        <v>0</v>
      </c>
      <c r="P1144">
        <f>ROUNDUP(IF(D1144&gt;$D$4,0,($D$4-D1144+1)/365),0)</f>
        <v>0</v>
      </c>
      <c r="Q1144">
        <f>ROUNDUP(IF(D1144&gt;$D$5,0,($D$5-D1144+1)/365),0)</f>
        <v>0</v>
      </c>
      <c r="R1144" s="28">
        <f>IF(OR(P1144=1,Q1144=1),IF(D1144+364&lt;=$D$5,(D1144+364-$D$4+1)/365,IF(D1144&gt;$D$4,($D$5-D1144+1)/365,$D$6/365)),0)</f>
        <v>0</v>
      </c>
      <c r="S1144" s="28">
        <f>'Data &amp; Parameter'!$E$16*'Data &amp; Parameter'!$E$17*('Data &amp; Parameter'!$E$18+'Data &amp; Parameter'!$E$19)*'Data &amp; Parameter'!$E$20*'Data &amp; Parameter'!$E$37*R1144</f>
        <v>0</v>
      </c>
      <c r="T1144" s="28">
        <f t="shared" si="17"/>
        <v>0</v>
      </c>
    </row>
    <row r="1145" spans="1:20" ht="15.75" customHeight="1" x14ac:dyDescent="0.35">
      <c r="A1145">
        <v>1138</v>
      </c>
      <c r="B1145" s="76">
        <v>44235</v>
      </c>
      <c r="C1145" s="1" t="s">
        <v>3685</v>
      </c>
      <c r="D1145" s="76">
        <v>44235</v>
      </c>
      <c r="E1145" s="1" t="s">
        <v>3686</v>
      </c>
      <c r="F1145" s="1" t="s">
        <v>3687</v>
      </c>
      <c r="G1145" s="1" t="s">
        <v>123</v>
      </c>
      <c r="H1145" s="1" t="s">
        <v>124</v>
      </c>
      <c r="I1145" s="1" t="s">
        <v>125</v>
      </c>
      <c r="J1145" s="1" t="s">
        <v>2800</v>
      </c>
      <c r="K1145" s="1" t="s">
        <v>1623</v>
      </c>
      <c r="L1145">
        <f>ROUNDUP(IF(B1145&gt;$D$4,0,($D$4-B1145+1)/365),0)</f>
        <v>0</v>
      </c>
      <c r="M1145">
        <f>ROUNDUP(IF(B1145&gt;$D$5,0,($D$5-B1145+1)/365),0)</f>
        <v>0</v>
      </c>
      <c r="N1145" s="28">
        <f>IF(OR(L1145=1,M1145=1),IF(B1145+364&lt;=$D$5,(B1145+364-$D$4+1)/365,IF(B1145&gt;$D$4,($D$5-B1145+1)/365,$D$6/365)),0)</f>
        <v>0</v>
      </c>
      <c r="O1145" s="28">
        <f>'Data &amp; Parameter'!$E$16*'Data &amp; Parameter'!$E$17*('Data &amp; Parameter'!$E$18+'Data &amp; Parameter'!$E$19)*'Data &amp; Parameter'!$E$20*'Data &amp; Parameter'!$E$37*N1145</f>
        <v>0</v>
      </c>
      <c r="P1145">
        <f>ROUNDUP(IF(D1145&gt;$D$4,0,($D$4-D1145+1)/365),0)</f>
        <v>0</v>
      </c>
      <c r="Q1145">
        <f>ROUNDUP(IF(D1145&gt;$D$5,0,($D$5-D1145+1)/365),0)</f>
        <v>0</v>
      </c>
      <c r="R1145" s="28">
        <f>IF(OR(P1145=1,Q1145=1),IF(D1145+364&lt;=$D$5,(D1145+364-$D$4+1)/365,IF(D1145&gt;$D$4,($D$5-D1145+1)/365,$D$6/365)),0)</f>
        <v>0</v>
      </c>
      <c r="S1145" s="28">
        <f>'Data &amp; Parameter'!$E$16*'Data &amp; Parameter'!$E$17*('Data &amp; Parameter'!$E$18+'Data &amp; Parameter'!$E$19)*'Data &amp; Parameter'!$E$20*'Data &amp; Parameter'!$E$37*R1145</f>
        <v>0</v>
      </c>
      <c r="T1145" s="28">
        <f t="shared" si="17"/>
        <v>0</v>
      </c>
    </row>
    <row r="1146" spans="1:20" ht="15.75" customHeight="1" x14ac:dyDescent="0.35">
      <c r="A1146">
        <v>1139</v>
      </c>
      <c r="B1146" s="76">
        <v>44235</v>
      </c>
      <c r="C1146" s="1" t="s">
        <v>3688</v>
      </c>
      <c r="D1146" s="76">
        <v>44235</v>
      </c>
      <c r="E1146" s="1" t="s">
        <v>3689</v>
      </c>
      <c r="F1146" s="1" t="s">
        <v>3690</v>
      </c>
      <c r="G1146" s="1" t="s">
        <v>123</v>
      </c>
      <c r="H1146" s="1" t="s">
        <v>124</v>
      </c>
      <c r="I1146" s="1" t="s">
        <v>125</v>
      </c>
      <c r="J1146" s="1" t="s">
        <v>1623</v>
      </c>
      <c r="K1146" s="1" t="s">
        <v>1623</v>
      </c>
      <c r="L1146">
        <f>ROUNDUP(IF(B1146&gt;$D$4,0,($D$4-B1146+1)/365),0)</f>
        <v>0</v>
      </c>
      <c r="M1146">
        <f>ROUNDUP(IF(B1146&gt;$D$5,0,($D$5-B1146+1)/365),0)</f>
        <v>0</v>
      </c>
      <c r="N1146" s="28">
        <f>IF(OR(L1146=1,M1146=1),IF(B1146+364&lt;=$D$5,(B1146+364-$D$4+1)/365,IF(B1146&gt;$D$4,($D$5-B1146+1)/365,$D$6/365)),0)</f>
        <v>0</v>
      </c>
      <c r="O1146" s="28">
        <f>'Data &amp; Parameter'!$E$16*'Data &amp; Parameter'!$E$17*('Data &amp; Parameter'!$E$18+'Data &amp; Parameter'!$E$19)*'Data &amp; Parameter'!$E$20*'Data &amp; Parameter'!$E$37*N1146</f>
        <v>0</v>
      </c>
      <c r="P1146">
        <f>ROUNDUP(IF(D1146&gt;$D$4,0,($D$4-D1146+1)/365),0)</f>
        <v>0</v>
      </c>
      <c r="Q1146">
        <f>ROUNDUP(IF(D1146&gt;$D$5,0,($D$5-D1146+1)/365),0)</f>
        <v>0</v>
      </c>
      <c r="R1146" s="28">
        <f>IF(OR(P1146=1,Q1146=1),IF(D1146+364&lt;=$D$5,(D1146+364-$D$4+1)/365,IF(D1146&gt;$D$4,($D$5-D1146+1)/365,$D$6/365)),0)</f>
        <v>0</v>
      </c>
      <c r="S1146" s="28">
        <f>'Data &amp; Parameter'!$E$16*'Data &amp; Parameter'!$E$17*('Data &amp; Parameter'!$E$18+'Data &amp; Parameter'!$E$19)*'Data &amp; Parameter'!$E$20*'Data &amp; Parameter'!$E$37*R1146</f>
        <v>0</v>
      </c>
      <c r="T1146" s="28">
        <f t="shared" si="17"/>
        <v>0</v>
      </c>
    </row>
    <row r="1147" spans="1:20" ht="15.75" customHeight="1" x14ac:dyDescent="0.35">
      <c r="A1147">
        <v>1140</v>
      </c>
      <c r="B1147" s="76">
        <v>44235</v>
      </c>
      <c r="C1147" s="1" t="s">
        <v>3691</v>
      </c>
      <c r="D1147" s="76">
        <v>44235</v>
      </c>
      <c r="E1147" s="1" t="s">
        <v>3692</v>
      </c>
      <c r="F1147" s="1" t="s">
        <v>3693</v>
      </c>
      <c r="G1147" s="1" t="s">
        <v>123</v>
      </c>
      <c r="H1147" s="1" t="s">
        <v>124</v>
      </c>
      <c r="I1147" s="1" t="s">
        <v>125</v>
      </c>
      <c r="J1147" s="1" t="s">
        <v>1623</v>
      </c>
      <c r="K1147" s="1" t="s">
        <v>1623</v>
      </c>
      <c r="L1147">
        <f>ROUNDUP(IF(B1147&gt;$D$4,0,($D$4-B1147+1)/365),0)</f>
        <v>0</v>
      </c>
      <c r="M1147">
        <f>ROUNDUP(IF(B1147&gt;$D$5,0,($D$5-B1147+1)/365),0)</f>
        <v>0</v>
      </c>
      <c r="N1147" s="28">
        <f>IF(OR(L1147=1,M1147=1),IF(B1147+364&lt;=$D$5,(B1147+364-$D$4+1)/365,IF(B1147&gt;$D$4,($D$5-B1147+1)/365,$D$6/365)),0)</f>
        <v>0</v>
      </c>
      <c r="O1147" s="28">
        <f>'Data &amp; Parameter'!$E$16*'Data &amp; Parameter'!$E$17*('Data &amp; Parameter'!$E$18+'Data &amp; Parameter'!$E$19)*'Data &amp; Parameter'!$E$20*'Data &amp; Parameter'!$E$37*N1147</f>
        <v>0</v>
      </c>
      <c r="P1147">
        <f>ROUNDUP(IF(D1147&gt;$D$4,0,($D$4-D1147+1)/365),0)</f>
        <v>0</v>
      </c>
      <c r="Q1147">
        <f>ROUNDUP(IF(D1147&gt;$D$5,0,($D$5-D1147+1)/365),0)</f>
        <v>0</v>
      </c>
      <c r="R1147" s="28">
        <f>IF(OR(P1147=1,Q1147=1),IF(D1147+364&lt;=$D$5,(D1147+364-$D$4+1)/365,IF(D1147&gt;$D$4,($D$5-D1147+1)/365,$D$6/365)),0)</f>
        <v>0</v>
      </c>
      <c r="S1147" s="28">
        <f>'Data &amp; Parameter'!$E$16*'Data &amp; Parameter'!$E$17*('Data &amp; Parameter'!$E$18+'Data &amp; Parameter'!$E$19)*'Data &amp; Parameter'!$E$20*'Data &amp; Parameter'!$E$37*R1147</f>
        <v>0</v>
      </c>
      <c r="T1147" s="28">
        <f t="shared" si="17"/>
        <v>0</v>
      </c>
    </row>
    <row r="1148" spans="1:20" ht="15.75" customHeight="1" x14ac:dyDescent="0.35">
      <c r="A1148">
        <v>1141</v>
      </c>
      <c r="B1148" s="76">
        <v>44235</v>
      </c>
      <c r="C1148" s="1" t="s">
        <v>3694</v>
      </c>
      <c r="D1148" s="76">
        <v>44235</v>
      </c>
      <c r="E1148" s="1" t="s">
        <v>3695</v>
      </c>
      <c r="F1148" s="1" t="s">
        <v>3696</v>
      </c>
      <c r="G1148" s="1" t="s">
        <v>123</v>
      </c>
      <c r="H1148" s="1" t="s">
        <v>124</v>
      </c>
      <c r="I1148" s="1" t="s">
        <v>125</v>
      </c>
      <c r="J1148" s="1" t="s">
        <v>1623</v>
      </c>
      <c r="K1148" s="1" t="s">
        <v>1623</v>
      </c>
      <c r="L1148">
        <f>ROUNDUP(IF(B1148&gt;$D$4,0,($D$4-B1148+1)/365),0)</f>
        <v>0</v>
      </c>
      <c r="M1148">
        <f>ROUNDUP(IF(B1148&gt;$D$5,0,($D$5-B1148+1)/365),0)</f>
        <v>0</v>
      </c>
      <c r="N1148" s="28">
        <f>IF(OR(L1148=1,M1148=1),IF(B1148+364&lt;=$D$5,(B1148+364-$D$4+1)/365,IF(B1148&gt;$D$4,($D$5-B1148+1)/365,$D$6/365)),0)</f>
        <v>0</v>
      </c>
      <c r="O1148" s="28">
        <f>'Data &amp; Parameter'!$E$16*'Data &amp; Parameter'!$E$17*('Data &amp; Parameter'!$E$18+'Data &amp; Parameter'!$E$19)*'Data &amp; Parameter'!$E$20*'Data &amp; Parameter'!$E$37*N1148</f>
        <v>0</v>
      </c>
      <c r="P1148">
        <f>ROUNDUP(IF(D1148&gt;$D$4,0,($D$4-D1148+1)/365),0)</f>
        <v>0</v>
      </c>
      <c r="Q1148">
        <f>ROUNDUP(IF(D1148&gt;$D$5,0,($D$5-D1148+1)/365),0)</f>
        <v>0</v>
      </c>
      <c r="R1148" s="28">
        <f>IF(OR(P1148=1,Q1148=1),IF(D1148+364&lt;=$D$5,(D1148+364-$D$4+1)/365,IF(D1148&gt;$D$4,($D$5-D1148+1)/365,$D$6/365)),0)</f>
        <v>0</v>
      </c>
      <c r="S1148" s="28">
        <f>'Data &amp; Parameter'!$E$16*'Data &amp; Parameter'!$E$17*('Data &amp; Parameter'!$E$18+'Data &amp; Parameter'!$E$19)*'Data &amp; Parameter'!$E$20*'Data &amp; Parameter'!$E$37*R1148</f>
        <v>0</v>
      </c>
      <c r="T1148" s="28">
        <f t="shared" si="17"/>
        <v>0</v>
      </c>
    </row>
    <row r="1149" spans="1:20" ht="15.75" customHeight="1" x14ac:dyDescent="0.35">
      <c r="A1149">
        <v>1142</v>
      </c>
      <c r="B1149" s="76">
        <v>44235</v>
      </c>
      <c r="C1149" s="1" t="s">
        <v>3697</v>
      </c>
      <c r="D1149" s="76">
        <v>44235</v>
      </c>
      <c r="E1149" s="1" t="s">
        <v>3698</v>
      </c>
      <c r="F1149" s="1" t="s">
        <v>3699</v>
      </c>
      <c r="G1149" s="1" t="s">
        <v>123</v>
      </c>
      <c r="H1149" s="1" t="s">
        <v>124</v>
      </c>
      <c r="I1149" s="1" t="s">
        <v>125</v>
      </c>
      <c r="J1149" s="1" t="s">
        <v>1623</v>
      </c>
      <c r="K1149" s="1" t="s">
        <v>1623</v>
      </c>
      <c r="L1149">
        <f>ROUNDUP(IF(B1149&gt;$D$4,0,($D$4-B1149+1)/365),0)</f>
        <v>0</v>
      </c>
      <c r="M1149">
        <f>ROUNDUP(IF(B1149&gt;$D$5,0,($D$5-B1149+1)/365),0)</f>
        <v>0</v>
      </c>
      <c r="N1149" s="28">
        <f>IF(OR(L1149=1,M1149=1),IF(B1149+364&lt;=$D$5,(B1149+364-$D$4+1)/365,IF(B1149&gt;$D$4,($D$5-B1149+1)/365,$D$6/365)),0)</f>
        <v>0</v>
      </c>
      <c r="O1149" s="28">
        <f>'Data &amp; Parameter'!$E$16*'Data &amp; Parameter'!$E$17*('Data &amp; Parameter'!$E$18+'Data &amp; Parameter'!$E$19)*'Data &amp; Parameter'!$E$20*'Data &amp; Parameter'!$E$37*N1149</f>
        <v>0</v>
      </c>
      <c r="P1149">
        <f>ROUNDUP(IF(D1149&gt;$D$4,0,($D$4-D1149+1)/365),0)</f>
        <v>0</v>
      </c>
      <c r="Q1149">
        <f>ROUNDUP(IF(D1149&gt;$D$5,0,($D$5-D1149+1)/365),0)</f>
        <v>0</v>
      </c>
      <c r="R1149" s="28">
        <f>IF(OR(P1149=1,Q1149=1),IF(D1149+364&lt;=$D$5,(D1149+364-$D$4+1)/365,IF(D1149&gt;$D$4,($D$5-D1149+1)/365,$D$6/365)),0)</f>
        <v>0</v>
      </c>
      <c r="S1149" s="28">
        <f>'Data &amp; Parameter'!$E$16*'Data &amp; Parameter'!$E$17*('Data &amp; Parameter'!$E$18+'Data &amp; Parameter'!$E$19)*'Data &amp; Parameter'!$E$20*'Data &amp; Parameter'!$E$37*R1149</f>
        <v>0</v>
      </c>
      <c r="T1149" s="28">
        <f t="shared" si="17"/>
        <v>0</v>
      </c>
    </row>
    <row r="1150" spans="1:20" ht="15.75" customHeight="1" x14ac:dyDescent="0.35">
      <c r="A1150">
        <v>1143</v>
      </c>
      <c r="B1150" s="76">
        <v>44235</v>
      </c>
      <c r="C1150" s="1" t="s">
        <v>3700</v>
      </c>
      <c r="D1150" s="76">
        <v>44235</v>
      </c>
      <c r="E1150" s="1" t="s">
        <v>3701</v>
      </c>
      <c r="F1150" s="1" t="s">
        <v>3702</v>
      </c>
      <c r="G1150" s="1" t="s">
        <v>123</v>
      </c>
      <c r="H1150" s="1" t="s">
        <v>124</v>
      </c>
      <c r="I1150" s="1" t="s">
        <v>125</v>
      </c>
      <c r="J1150" s="1" t="s">
        <v>1623</v>
      </c>
      <c r="K1150" s="1" t="s">
        <v>1623</v>
      </c>
      <c r="L1150">
        <f>ROUNDUP(IF(B1150&gt;$D$4,0,($D$4-B1150+1)/365),0)</f>
        <v>0</v>
      </c>
      <c r="M1150">
        <f>ROUNDUP(IF(B1150&gt;$D$5,0,($D$5-B1150+1)/365),0)</f>
        <v>0</v>
      </c>
      <c r="N1150" s="28">
        <f>IF(OR(L1150=1,M1150=1),IF(B1150+364&lt;=$D$5,(B1150+364-$D$4+1)/365,IF(B1150&gt;$D$4,($D$5-B1150+1)/365,$D$6/365)),0)</f>
        <v>0</v>
      </c>
      <c r="O1150" s="28">
        <f>'Data &amp; Parameter'!$E$16*'Data &amp; Parameter'!$E$17*('Data &amp; Parameter'!$E$18+'Data &amp; Parameter'!$E$19)*'Data &amp; Parameter'!$E$20*'Data &amp; Parameter'!$E$37*N1150</f>
        <v>0</v>
      </c>
      <c r="P1150">
        <f>ROUNDUP(IF(D1150&gt;$D$4,0,($D$4-D1150+1)/365),0)</f>
        <v>0</v>
      </c>
      <c r="Q1150">
        <f>ROUNDUP(IF(D1150&gt;$D$5,0,($D$5-D1150+1)/365),0)</f>
        <v>0</v>
      </c>
      <c r="R1150" s="28">
        <f>IF(OR(P1150=1,Q1150=1),IF(D1150+364&lt;=$D$5,(D1150+364-$D$4+1)/365,IF(D1150&gt;$D$4,($D$5-D1150+1)/365,$D$6/365)),0)</f>
        <v>0</v>
      </c>
      <c r="S1150" s="28">
        <f>'Data &amp; Parameter'!$E$16*'Data &amp; Parameter'!$E$17*('Data &amp; Parameter'!$E$18+'Data &amp; Parameter'!$E$19)*'Data &amp; Parameter'!$E$20*'Data &amp; Parameter'!$E$37*R1150</f>
        <v>0</v>
      </c>
      <c r="T1150" s="28">
        <f t="shared" si="17"/>
        <v>0</v>
      </c>
    </row>
    <row r="1151" spans="1:20" ht="15.75" customHeight="1" x14ac:dyDescent="0.35">
      <c r="A1151">
        <v>1144</v>
      </c>
      <c r="B1151" s="76">
        <v>44235</v>
      </c>
      <c r="C1151" s="1" t="s">
        <v>3703</v>
      </c>
      <c r="D1151" s="76">
        <v>44235</v>
      </c>
      <c r="E1151" s="1" t="s">
        <v>3704</v>
      </c>
      <c r="F1151" s="1" t="s">
        <v>3705</v>
      </c>
      <c r="G1151" s="1" t="s">
        <v>123</v>
      </c>
      <c r="H1151" s="1" t="s">
        <v>124</v>
      </c>
      <c r="I1151" s="1" t="s">
        <v>125</v>
      </c>
      <c r="J1151" s="1" t="s">
        <v>1623</v>
      </c>
      <c r="K1151" s="1" t="s">
        <v>1623</v>
      </c>
      <c r="L1151">
        <f>ROUNDUP(IF(B1151&gt;$D$4,0,($D$4-B1151+1)/365),0)</f>
        <v>0</v>
      </c>
      <c r="M1151">
        <f>ROUNDUP(IF(B1151&gt;$D$5,0,($D$5-B1151+1)/365),0)</f>
        <v>0</v>
      </c>
      <c r="N1151" s="28">
        <f>IF(OR(L1151=1,M1151=1),IF(B1151+364&lt;=$D$5,(B1151+364-$D$4+1)/365,IF(B1151&gt;$D$4,($D$5-B1151+1)/365,$D$6/365)),0)</f>
        <v>0</v>
      </c>
      <c r="O1151" s="28">
        <f>'Data &amp; Parameter'!$E$16*'Data &amp; Parameter'!$E$17*('Data &amp; Parameter'!$E$18+'Data &amp; Parameter'!$E$19)*'Data &amp; Parameter'!$E$20*'Data &amp; Parameter'!$E$37*N1151</f>
        <v>0</v>
      </c>
      <c r="P1151">
        <f>ROUNDUP(IF(D1151&gt;$D$4,0,($D$4-D1151+1)/365),0)</f>
        <v>0</v>
      </c>
      <c r="Q1151">
        <f>ROUNDUP(IF(D1151&gt;$D$5,0,($D$5-D1151+1)/365),0)</f>
        <v>0</v>
      </c>
      <c r="R1151" s="28">
        <f>IF(OR(P1151=1,Q1151=1),IF(D1151+364&lt;=$D$5,(D1151+364-$D$4+1)/365,IF(D1151&gt;$D$4,($D$5-D1151+1)/365,$D$6/365)),0)</f>
        <v>0</v>
      </c>
      <c r="S1151" s="28">
        <f>'Data &amp; Parameter'!$E$16*'Data &amp; Parameter'!$E$17*('Data &amp; Parameter'!$E$18+'Data &amp; Parameter'!$E$19)*'Data &amp; Parameter'!$E$20*'Data &amp; Parameter'!$E$37*R1151</f>
        <v>0</v>
      </c>
      <c r="T1151" s="28">
        <f t="shared" si="17"/>
        <v>0</v>
      </c>
    </row>
    <row r="1152" spans="1:20" ht="15.75" customHeight="1" x14ac:dyDescent="0.35">
      <c r="A1152">
        <v>1145</v>
      </c>
      <c r="B1152" s="76">
        <v>44235</v>
      </c>
      <c r="C1152" s="1" t="s">
        <v>3706</v>
      </c>
      <c r="D1152" s="76">
        <v>44235</v>
      </c>
      <c r="E1152" s="1" t="s">
        <v>3707</v>
      </c>
      <c r="F1152" s="1" t="s">
        <v>3708</v>
      </c>
      <c r="G1152" s="1" t="s">
        <v>123</v>
      </c>
      <c r="H1152" s="1" t="s">
        <v>124</v>
      </c>
      <c r="I1152" s="1" t="s">
        <v>125</v>
      </c>
      <c r="J1152" s="1" t="s">
        <v>1623</v>
      </c>
      <c r="K1152" s="1" t="s">
        <v>1623</v>
      </c>
      <c r="L1152">
        <f>ROUNDUP(IF(B1152&gt;$D$4,0,($D$4-B1152+1)/365),0)</f>
        <v>0</v>
      </c>
      <c r="M1152">
        <f>ROUNDUP(IF(B1152&gt;$D$5,0,($D$5-B1152+1)/365),0)</f>
        <v>0</v>
      </c>
      <c r="N1152" s="28">
        <f>IF(OR(L1152=1,M1152=1),IF(B1152+364&lt;=$D$5,(B1152+364-$D$4+1)/365,IF(B1152&gt;$D$4,($D$5-B1152+1)/365,$D$6/365)),0)</f>
        <v>0</v>
      </c>
      <c r="O1152" s="28">
        <f>'Data &amp; Parameter'!$E$16*'Data &amp; Parameter'!$E$17*('Data &amp; Parameter'!$E$18+'Data &amp; Parameter'!$E$19)*'Data &amp; Parameter'!$E$20*'Data &amp; Parameter'!$E$37*N1152</f>
        <v>0</v>
      </c>
      <c r="P1152">
        <f>ROUNDUP(IF(D1152&gt;$D$4,0,($D$4-D1152+1)/365),0)</f>
        <v>0</v>
      </c>
      <c r="Q1152">
        <f>ROUNDUP(IF(D1152&gt;$D$5,0,($D$5-D1152+1)/365),0)</f>
        <v>0</v>
      </c>
      <c r="R1152" s="28">
        <f>IF(OR(P1152=1,Q1152=1),IF(D1152+364&lt;=$D$5,(D1152+364-$D$4+1)/365,IF(D1152&gt;$D$4,($D$5-D1152+1)/365,$D$6/365)),0)</f>
        <v>0</v>
      </c>
      <c r="S1152" s="28">
        <f>'Data &amp; Parameter'!$E$16*'Data &amp; Parameter'!$E$17*('Data &amp; Parameter'!$E$18+'Data &amp; Parameter'!$E$19)*'Data &amp; Parameter'!$E$20*'Data &amp; Parameter'!$E$37*R1152</f>
        <v>0</v>
      </c>
      <c r="T1152" s="28">
        <f t="shared" si="17"/>
        <v>0</v>
      </c>
    </row>
    <row r="1153" spans="1:20" ht="15.75" customHeight="1" x14ac:dyDescent="0.35">
      <c r="A1153">
        <v>1146</v>
      </c>
      <c r="B1153" s="76">
        <v>44235</v>
      </c>
      <c r="C1153" s="1" t="s">
        <v>3709</v>
      </c>
      <c r="D1153" s="76">
        <v>44235</v>
      </c>
      <c r="E1153" s="1" t="s">
        <v>3710</v>
      </c>
      <c r="F1153" s="1" t="s">
        <v>3711</v>
      </c>
      <c r="G1153" s="1" t="s">
        <v>123</v>
      </c>
      <c r="H1153" s="1" t="s">
        <v>124</v>
      </c>
      <c r="I1153" s="1" t="s">
        <v>125</v>
      </c>
      <c r="J1153" s="1" t="s">
        <v>1623</v>
      </c>
      <c r="K1153" s="1" t="s">
        <v>1623</v>
      </c>
      <c r="L1153">
        <f>ROUNDUP(IF(B1153&gt;$D$4,0,($D$4-B1153+1)/365),0)</f>
        <v>0</v>
      </c>
      <c r="M1153">
        <f>ROUNDUP(IF(B1153&gt;$D$5,0,($D$5-B1153+1)/365),0)</f>
        <v>0</v>
      </c>
      <c r="N1153" s="28">
        <f>IF(OR(L1153=1,M1153=1),IF(B1153+364&lt;=$D$5,(B1153+364-$D$4+1)/365,IF(B1153&gt;$D$4,($D$5-B1153+1)/365,$D$6/365)),0)</f>
        <v>0</v>
      </c>
      <c r="O1153" s="28">
        <f>'Data &amp; Parameter'!$E$16*'Data &amp; Parameter'!$E$17*('Data &amp; Parameter'!$E$18+'Data &amp; Parameter'!$E$19)*'Data &amp; Parameter'!$E$20*'Data &amp; Parameter'!$E$37*N1153</f>
        <v>0</v>
      </c>
      <c r="P1153">
        <f>ROUNDUP(IF(D1153&gt;$D$4,0,($D$4-D1153+1)/365),0)</f>
        <v>0</v>
      </c>
      <c r="Q1153">
        <f>ROUNDUP(IF(D1153&gt;$D$5,0,($D$5-D1153+1)/365),0)</f>
        <v>0</v>
      </c>
      <c r="R1153" s="28">
        <f>IF(OR(P1153=1,Q1153=1),IF(D1153+364&lt;=$D$5,(D1153+364-$D$4+1)/365,IF(D1153&gt;$D$4,($D$5-D1153+1)/365,$D$6/365)),0)</f>
        <v>0</v>
      </c>
      <c r="S1153" s="28">
        <f>'Data &amp; Parameter'!$E$16*'Data &amp; Parameter'!$E$17*('Data &amp; Parameter'!$E$18+'Data &amp; Parameter'!$E$19)*'Data &amp; Parameter'!$E$20*'Data &amp; Parameter'!$E$37*R1153</f>
        <v>0</v>
      </c>
      <c r="T1153" s="28">
        <f t="shared" si="17"/>
        <v>0</v>
      </c>
    </row>
    <row r="1154" spans="1:20" ht="15.75" customHeight="1" x14ac:dyDescent="0.35">
      <c r="A1154">
        <v>1147</v>
      </c>
      <c r="B1154" s="76">
        <v>44235</v>
      </c>
      <c r="C1154" s="1" t="s">
        <v>3712</v>
      </c>
      <c r="D1154" s="76">
        <v>44235</v>
      </c>
      <c r="E1154" s="1" t="s">
        <v>3713</v>
      </c>
      <c r="F1154" s="1" t="s">
        <v>3714</v>
      </c>
      <c r="G1154" s="1" t="s">
        <v>123</v>
      </c>
      <c r="H1154" s="1" t="s">
        <v>124</v>
      </c>
      <c r="I1154" s="1" t="s">
        <v>125</v>
      </c>
      <c r="J1154" s="1" t="s">
        <v>1623</v>
      </c>
      <c r="K1154" s="1" t="s">
        <v>1623</v>
      </c>
      <c r="L1154">
        <f>ROUNDUP(IF(B1154&gt;$D$4,0,($D$4-B1154+1)/365),0)</f>
        <v>0</v>
      </c>
      <c r="M1154">
        <f>ROUNDUP(IF(B1154&gt;$D$5,0,($D$5-B1154+1)/365),0)</f>
        <v>0</v>
      </c>
      <c r="N1154" s="28">
        <f>IF(OR(L1154=1,M1154=1),IF(B1154+364&lt;=$D$5,(B1154+364-$D$4+1)/365,IF(B1154&gt;$D$4,($D$5-B1154+1)/365,$D$6/365)),0)</f>
        <v>0</v>
      </c>
      <c r="O1154" s="28">
        <f>'Data &amp; Parameter'!$E$16*'Data &amp; Parameter'!$E$17*('Data &amp; Parameter'!$E$18+'Data &amp; Parameter'!$E$19)*'Data &amp; Parameter'!$E$20*'Data &amp; Parameter'!$E$37*N1154</f>
        <v>0</v>
      </c>
      <c r="P1154">
        <f>ROUNDUP(IF(D1154&gt;$D$4,0,($D$4-D1154+1)/365),0)</f>
        <v>0</v>
      </c>
      <c r="Q1154">
        <f>ROUNDUP(IF(D1154&gt;$D$5,0,($D$5-D1154+1)/365),0)</f>
        <v>0</v>
      </c>
      <c r="R1154" s="28">
        <f>IF(OR(P1154=1,Q1154=1),IF(D1154+364&lt;=$D$5,(D1154+364-$D$4+1)/365,IF(D1154&gt;$D$4,($D$5-D1154+1)/365,$D$6/365)),0)</f>
        <v>0</v>
      </c>
      <c r="S1154" s="28">
        <f>'Data &amp; Parameter'!$E$16*'Data &amp; Parameter'!$E$17*('Data &amp; Parameter'!$E$18+'Data &amp; Parameter'!$E$19)*'Data &amp; Parameter'!$E$20*'Data &amp; Parameter'!$E$37*R1154</f>
        <v>0</v>
      </c>
      <c r="T1154" s="28">
        <f t="shared" si="17"/>
        <v>0</v>
      </c>
    </row>
    <row r="1155" spans="1:20" ht="15.75" customHeight="1" x14ac:dyDescent="0.35">
      <c r="A1155">
        <v>1148</v>
      </c>
      <c r="B1155" s="76">
        <v>44235</v>
      </c>
      <c r="C1155" s="1" t="s">
        <v>3715</v>
      </c>
      <c r="D1155" s="76">
        <v>44235</v>
      </c>
      <c r="E1155" s="1" t="s">
        <v>3716</v>
      </c>
      <c r="F1155" s="1" t="s">
        <v>3717</v>
      </c>
      <c r="G1155" s="1" t="s">
        <v>123</v>
      </c>
      <c r="H1155" s="1" t="s">
        <v>124</v>
      </c>
      <c r="I1155" s="1" t="s">
        <v>125</v>
      </c>
      <c r="J1155" s="1" t="s">
        <v>1623</v>
      </c>
      <c r="K1155" s="1" t="s">
        <v>1623</v>
      </c>
      <c r="L1155">
        <f>ROUNDUP(IF(B1155&gt;$D$4,0,($D$4-B1155+1)/365),0)</f>
        <v>0</v>
      </c>
      <c r="M1155">
        <f>ROUNDUP(IF(B1155&gt;$D$5,0,($D$5-B1155+1)/365),0)</f>
        <v>0</v>
      </c>
      <c r="N1155" s="28">
        <f>IF(OR(L1155=1,M1155=1),IF(B1155+364&lt;=$D$5,(B1155+364-$D$4+1)/365,IF(B1155&gt;$D$4,($D$5-B1155+1)/365,$D$6/365)),0)</f>
        <v>0</v>
      </c>
      <c r="O1155" s="28">
        <f>'Data &amp; Parameter'!$E$16*'Data &amp; Parameter'!$E$17*('Data &amp; Parameter'!$E$18+'Data &amp; Parameter'!$E$19)*'Data &amp; Parameter'!$E$20*'Data &amp; Parameter'!$E$37*N1155</f>
        <v>0</v>
      </c>
      <c r="P1155">
        <f>ROUNDUP(IF(D1155&gt;$D$4,0,($D$4-D1155+1)/365),0)</f>
        <v>0</v>
      </c>
      <c r="Q1155">
        <f>ROUNDUP(IF(D1155&gt;$D$5,0,($D$5-D1155+1)/365),0)</f>
        <v>0</v>
      </c>
      <c r="R1155" s="28">
        <f>IF(OR(P1155=1,Q1155=1),IF(D1155+364&lt;=$D$5,(D1155+364-$D$4+1)/365,IF(D1155&gt;$D$4,($D$5-D1155+1)/365,$D$6/365)),0)</f>
        <v>0</v>
      </c>
      <c r="S1155" s="28">
        <f>'Data &amp; Parameter'!$E$16*'Data &amp; Parameter'!$E$17*('Data &amp; Parameter'!$E$18+'Data &amp; Parameter'!$E$19)*'Data &amp; Parameter'!$E$20*'Data &amp; Parameter'!$E$37*R1155</f>
        <v>0</v>
      </c>
      <c r="T1155" s="28">
        <f t="shared" si="17"/>
        <v>0</v>
      </c>
    </row>
    <row r="1156" spans="1:20" ht="15.75" customHeight="1" x14ac:dyDescent="0.35">
      <c r="A1156">
        <v>1149</v>
      </c>
      <c r="B1156" s="76">
        <v>44235</v>
      </c>
      <c r="C1156" s="1" t="s">
        <v>3718</v>
      </c>
      <c r="D1156" s="76">
        <v>44235</v>
      </c>
      <c r="E1156" s="1" t="s">
        <v>3719</v>
      </c>
      <c r="F1156" s="1" t="s">
        <v>3720</v>
      </c>
      <c r="G1156" s="1" t="s">
        <v>123</v>
      </c>
      <c r="H1156" s="1" t="s">
        <v>124</v>
      </c>
      <c r="I1156" s="1" t="s">
        <v>125</v>
      </c>
      <c r="J1156" s="1" t="s">
        <v>2800</v>
      </c>
      <c r="K1156" s="1" t="s">
        <v>1623</v>
      </c>
      <c r="L1156">
        <f>ROUNDUP(IF(B1156&gt;$D$4,0,($D$4-B1156+1)/365),0)</f>
        <v>0</v>
      </c>
      <c r="M1156">
        <f>ROUNDUP(IF(B1156&gt;$D$5,0,($D$5-B1156+1)/365),0)</f>
        <v>0</v>
      </c>
      <c r="N1156" s="28">
        <f>IF(OR(L1156=1,M1156=1),IF(B1156+364&lt;=$D$5,(B1156+364-$D$4+1)/365,IF(B1156&gt;$D$4,($D$5-B1156+1)/365,$D$6/365)),0)</f>
        <v>0</v>
      </c>
      <c r="O1156" s="28">
        <f>'Data &amp; Parameter'!$E$16*'Data &amp; Parameter'!$E$17*('Data &amp; Parameter'!$E$18+'Data &amp; Parameter'!$E$19)*'Data &amp; Parameter'!$E$20*'Data &amp; Parameter'!$E$37*N1156</f>
        <v>0</v>
      </c>
      <c r="P1156">
        <f>ROUNDUP(IF(D1156&gt;$D$4,0,($D$4-D1156+1)/365),0)</f>
        <v>0</v>
      </c>
      <c r="Q1156">
        <f>ROUNDUP(IF(D1156&gt;$D$5,0,($D$5-D1156+1)/365),0)</f>
        <v>0</v>
      </c>
      <c r="R1156" s="28">
        <f>IF(OR(P1156=1,Q1156=1),IF(D1156+364&lt;=$D$5,(D1156+364-$D$4+1)/365,IF(D1156&gt;$D$4,($D$5-D1156+1)/365,$D$6/365)),0)</f>
        <v>0</v>
      </c>
      <c r="S1156" s="28">
        <f>'Data &amp; Parameter'!$E$16*'Data &amp; Parameter'!$E$17*('Data &amp; Parameter'!$E$18+'Data &amp; Parameter'!$E$19)*'Data &amp; Parameter'!$E$20*'Data &amp; Parameter'!$E$37*R1156</f>
        <v>0</v>
      </c>
      <c r="T1156" s="28">
        <f t="shared" si="17"/>
        <v>0</v>
      </c>
    </row>
    <row r="1157" spans="1:20" ht="15.75" customHeight="1" x14ac:dyDescent="0.35">
      <c r="A1157">
        <v>1150</v>
      </c>
      <c r="B1157" s="76">
        <v>44235</v>
      </c>
      <c r="C1157" s="1" t="s">
        <v>3721</v>
      </c>
      <c r="D1157" s="76">
        <v>44235</v>
      </c>
      <c r="E1157" s="1" t="s">
        <v>3722</v>
      </c>
      <c r="F1157" s="1" t="s">
        <v>3723</v>
      </c>
      <c r="G1157" s="1" t="s">
        <v>123</v>
      </c>
      <c r="H1157" s="1" t="s">
        <v>124</v>
      </c>
      <c r="I1157" s="1" t="s">
        <v>125</v>
      </c>
      <c r="J1157" s="1" t="s">
        <v>1623</v>
      </c>
      <c r="K1157" s="1" t="s">
        <v>2800</v>
      </c>
      <c r="L1157">
        <f>ROUNDUP(IF(B1157&gt;$D$4,0,($D$4-B1157+1)/365),0)</f>
        <v>0</v>
      </c>
      <c r="M1157">
        <f>ROUNDUP(IF(B1157&gt;$D$5,0,($D$5-B1157+1)/365),0)</f>
        <v>0</v>
      </c>
      <c r="N1157" s="28">
        <f>IF(OR(L1157=1,M1157=1),IF(B1157+364&lt;=$D$5,(B1157+364-$D$4+1)/365,IF(B1157&gt;$D$4,($D$5-B1157+1)/365,$D$6/365)),0)</f>
        <v>0</v>
      </c>
      <c r="O1157" s="28">
        <f>'Data &amp; Parameter'!$E$16*'Data &amp; Parameter'!$E$17*('Data &amp; Parameter'!$E$18+'Data &amp; Parameter'!$E$19)*'Data &amp; Parameter'!$E$20*'Data &amp; Parameter'!$E$37*N1157</f>
        <v>0</v>
      </c>
      <c r="P1157">
        <f>ROUNDUP(IF(D1157&gt;$D$4,0,($D$4-D1157+1)/365),0)</f>
        <v>0</v>
      </c>
      <c r="Q1157">
        <f>ROUNDUP(IF(D1157&gt;$D$5,0,($D$5-D1157+1)/365),0)</f>
        <v>0</v>
      </c>
      <c r="R1157" s="28">
        <f>IF(OR(P1157=1,Q1157=1),IF(D1157+364&lt;=$D$5,(D1157+364-$D$4+1)/365,IF(D1157&gt;$D$4,($D$5-D1157+1)/365,$D$6/365)),0)</f>
        <v>0</v>
      </c>
      <c r="S1157" s="28">
        <f>'Data &amp; Parameter'!$E$16*'Data &amp; Parameter'!$E$17*('Data &amp; Parameter'!$E$18+'Data &amp; Parameter'!$E$19)*'Data &amp; Parameter'!$E$20*'Data &amp; Parameter'!$E$37*R1157</f>
        <v>0</v>
      </c>
      <c r="T1157" s="28">
        <f t="shared" si="17"/>
        <v>0</v>
      </c>
    </row>
    <row r="1158" spans="1:20" ht="15.75" customHeight="1" x14ac:dyDescent="0.35">
      <c r="A1158">
        <v>1151</v>
      </c>
      <c r="B1158" s="76">
        <v>44235</v>
      </c>
      <c r="C1158" s="1" t="s">
        <v>3724</v>
      </c>
      <c r="D1158" s="76">
        <v>44235</v>
      </c>
      <c r="E1158" s="1" t="s">
        <v>3725</v>
      </c>
      <c r="F1158" s="1" t="s">
        <v>3726</v>
      </c>
      <c r="G1158" s="1" t="s">
        <v>123</v>
      </c>
      <c r="H1158" s="1" t="s">
        <v>124</v>
      </c>
      <c r="I1158" s="1" t="s">
        <v>125</v>
      </c>
      <c r="J1158" s="1" t="s">
        <v>1623</v>
      </c>
      <c r="K1158" s="1" t="s">
        <v>2800</v>
      </c>
      <c r="L1158">
        <f>ROUNDUP(IF(B1158&gt;$D$4,0,($D$4-B1158+1)/365),0)</f>
        <v>0</v>
      </c>
      <c r="M1158">
        <f>ROUNDUP(IF(B1158&gt;$D$5,0,($D$5-B1158+1)/365),0)</f>
        <v>0</v>
      </c>
      <c r="N1158" s="28">
        <f>IF(OR(L1158=1,M1158=1),IF(B1158+364&lt;=$D$5,(B1158+364-$D$4+1)/365,IF(B1158&gt;$D$4,($D$5-B1158+1)/365,$D$6/365)),0)</f>
        <v>0</v>
      </c>
      <c r="O1158" s="28">
        <f>'Data &amp; Parameter'!$E$16*'Data &amp; Parameter'!$E$17*('Data &amp; Parameter'!$E$18+'Data &amp; Parameter'!$E$19)*'Data &amp; Parameter'!$E$20*'Data &amp; Parameter'!$E$37*N1158</f>
        <v>0</v>
      </c>
      <c r="P1158">
        <f>ROUNDUP(IF(D1158&gt;$D$4,0,($D$4-D1158+1)/365),0)</f>
        <v>0</v>
      </c>
      <c r="Q1158">
        <f>ROUNDUP(IF(D1158&gt;$D$5,0,($D$5-D1158+1)/365),0)</f>
        <v>0</v>
      </c>
      <c r="R1158" s="28">
        <f>IF(OR(P1158=1,Q1158=1),IF(D1158+364&lt;=$D$5,(D1158+364-$D$4+1)/365,IF(D1158&gt;$D$4,($D$5-D1158+1)/365,$D$6/365)),0)</f>
        <v>0</v>
      </c>
      <c r="S1158" s="28">
        <f>'Data &amp; Parameter'!$E$16*'Data &amp; Parameter'!$E$17*('Data &amp; Parameter'!$E$18+'Data &amp; Parameter'!$E$19)*'Data &amp; Parameter'!$E$20*'Data &amp; Parameter'!$E$37*R1158</f>
        <v>0</v>
      </c>
      <c r="T1158" s="28">
        <f t="shared" si="17"/>
        <v>0</v>
      </c>
    </row>
    <row r="1159" spans="1:20" ht="15.75" customHeight="1" x14ac:dyDescent="0.35">
      <c r="A1159">
        <v>1152</v>
      </c>
      <c r="B1159" s="76">
        <v>44235</v>
      </c>
      <c r="C1159" s="1" t="s">
        <v>3727</v>
      </c>
      <c r="D1159" s="76">
        <v>44235</v>
      </c>
      <c r="E1159" s="1" t="s">
        <v>3728</v>
      </c>
      <c r="F1159" s="1" t="s">
        <v>3729</v>
      </c>
      <c r="G1159" s="1" t="s">
        <v>123</v>
      </c>
      <c r="H1159" s="1" t="s">
        <v>124</v>
      </c>
      <c r="I1159" s="1" t="s">
        <v>125</v>
      </c>
      <c r="J1159" s="1" t="s">
        <v>1623</v>
      </c>
      <c r="K1159" s="1" t="s">
        <v>1623</v>
      </c>
      <c r="L1159">
        <f>ROUNDUP(IF(B1159&gt;$D$4,0,($D$4-B1159+1)/365),0)</f>
        <v>0</v>
      </c>
      <c r="M1159">
        <f>ROUNDUP(IF(B1159&gt;$D$5,0,($D$5-B1159+1)/365),0)</f>
        <v>0</v>
      </c>
      <c r="N1159" s="28">
        <f>IF(OR(L1159=1,M1159=1),IF(B1159+364&lt;=$D$5,(B1159+364-$D$4+1)/365,IF(B1159&gt;$D$4,($D$5-B1159+1)/365,$D$6/365)),0)</f>
        <v>0</v>
      </c>
      <c r="O1159" s="28">
        <f>'Data &amp; Parameter'!$E$16*'Data &amp; Parameter'!$E$17*('Data &amp; Parameter'!$E$18+'Data &amp; Parameter'!$E$19)*'Data &amp; Parameter'!$E$20*'Data &amp; Parameter'!$E$37*N1159</f>
        <v>0</v>
      </c>
      <c r="P1159">
        <f>ROUNDUP(IF(D1159&gt;$D$4,0,($D$4-D1159+1)/365),0)</f>
        <v>0</v>
      </c>
      <c r="Q1159">
        <f>ROUNDUP(IF(D1159&gt;$D$5,0,($D$5-D1159+1)/365),0)</f>
        <v>0</v>
      </c>
      <c r="R1159" s="28">
        <f>IF(OR(P1159=1,Q1159=1),IF(D1159+364&lt;=$D$5,(D1159+364-$D$4+1)/365,IF(D1159&gt;$D$4,($D$5-D1159+1)/365,$D$6/365)),0)</f>
        <v>0</v>
      </c>
      <c r="S1159" s="28">
        <f>'Data &amp; Parameter'!$E$16*'Data &amp; Parameter'!$E$17*('Data &amp; Parameter'!$E$18+'Data &amp; Parameter'!$E$19)*'Data &amp; Parameter'!$E$20*'Data &amp; Parameter'!$E$37*R1159</f>
        <v>0</v>
      </c>
      <c r="T1159" s="28">
        <f t="shared" si="17"/>
        <v>0</v>
      </c>
    </row>
    <row r="1160" spans="1:20" ht="15.75" customHeight="1" x14ac:dyDescent="0.35">
      <c r="A1160">
        <v>1153</v>
      </c>
      <c r="B1160" s="76">
        <v>44235</v>
      </c>
      <c r="C1160" s="1" t="s">
        <v>3730</v>
      </c>
      <c r="D1160" s="76">
        <v>44235</v>
      </c>
      <c r="E1160" s="1" t="s">
        <v>3731</v>
      </c>
      <c r="F1160" s="1" t="s">
        <v>3732</v>
      </c>
      <c r="G1160" s="1" t="s">
        <v>123</v>
      </c>
      <c r="H1160" s="1" t="s">
        <v>124</v>
      </c>
      <c r="I1160" s="1" t="s">
        <v>125</v>
      </c>
      <c r="J1160" s="1" t="s">
        <v>1623</v>
      </c>
      <c r="K1160" s="1" t="s">
        <v>1623</v>
      </c>
      <c r="L1160">
        <f>ROUNDUP(IF(B1160&gt;$D$4,0,($D$4-B1160+1)/365),0)</f>
        <v>0</v>
      </c>
      <c r="M1160">
        <f>ROUNDUP(IF(B1160&gt;$D$5,0,($D$5-B1160+1)/365),0)</f>
        <v>0</v>
      </c>
      <c r="N1160" s="28">
        <f>IF(OR(L1160=1,M1160=1),IF(B1160+364&lt;=$D$5,(B1160+364-$D$4+1)/365,IF(B1160&gt;$D$4,($D$5-B1160+1)/365,$D$6/365)),0)</f>
        <v>0</v>
      </c>
      <c r="O1160" s="28">
        <f>'Data &amp; Parameter'!$E$16*'Data &amp; Parameter'!$E$17*('Data &amp; Parameter'!$E$18+'Data &amp; Parameter'!$E$19)*'Data &amp; Parameter'!$E$20*'Data &amp; Parameter'!$E$37*N1160</f>
        <v>0</v>
      </c>
      <c r="P1160">
        <f>ROUNDUP(IF(D1160&gt;$D$4,0,($D$4-D1160+1)/365),0)</f>
        <v>0</v>
      </c>
      <c r="Q1160">
        <f>ROUNDUP(IF(D1160&gt;$D$5,0,($D$5-D1160+1)/365),0)</f>
        <v>0</v>
      </c>
      <c r="R1160" s="28">
        <f>IF(OR(P1160=1,Q1160=1),IF(D1160+364&lt;=$D$5,(D1160+364-$D$4+1)/365,IF(D1160&gt;$D$4,($D$5-D1160+1)/365,$D$6/365)),0)</f>
        <v>0</v>
      </c>
      <c r="S1160" s="28">
        <f>'Data &amp; Parameter'!$E$16*'Data &amp; Parameter'!$E$17*('Data &amp; Parameter'!$E$18+'Data &amp; Parameter'!$E$19)*'Data &amp; Parameter'!$E$20*'Data &amp; Parameter'!$E$37*R1160</f>
        <v>0</v>
      </c>
      <c r="T1160" s="28">
        <f t="shared" si="17"/>
        <v>0</v>
      </c>
    </row>
    <row r="1161" spans="1:20" ht="15.75" customHeight="1" x14ac:dyDescent="0.35">
      <c r="A1161">
        <v>1154</v>
      </c>
      <c r="B1161" s="76">
        <v>44235</v>
      </c>
      <c r="C1161" s="1" t="s">
        <v>3733</v>
      </c>
      <c r="D1161" s="76">
        <v>44235</v>
      </c>
      <c r="E1161" s="1" t="s">
        <v>3734</v>
      </c>
      <c r="F1161" s="1" t="s">
        <v>3735</v>
      </c>
      <c r="G1161" s="1" t="s">
        <v>123</v>
      </c>
      <c r="H1161" s="1" t="s">
        <v>124</v>
      </c>
      <c r="I1161" s="1" t="s">
        <v>125</v>
      </c>
      <c r="J1161" s="1" t="s">
        <v>1623</v>
      </c>
      <c r="K1161" s="1" t="s">
        <v>1623</v>
      </c>
      <c r="L1161">
        <f>ROUNDUP(IF(B1161&gt;$D$4,0,($D$4-B1161+1)/365),0)</f>
        <v>0</v>
      </c>
      <c r="M1161">
        <f>ROUNDUP(IF(B1161&gt;$D$5,0,($D$5-B1161+1)/365),0)</f>
        <v>0</v>
      </c>
      <c r="N1161" s="28">
        <f>IF(OR(L1161=1,M1161=1),IF(B1161+364&lt;=$D$5,(B1161+364-$D$4+1)/365,IF(B1161&gt;$D$4,($D$5-B1161+1)/365,$D$6/365)),0)</f>
        <v>0</v>
      </c>
      <c r="O1161" s="28">
        <f>'Data &amp; Parameter'!$E$16*'Data &amp; Parameter'!$E$17*('Data &amp; Parameter'!$E$18+'Data &amp; Parameter'!$E$19)*'Data &amp; Parameter'!$E$20*'Data &amp; Parameter'!$E$37*N1161</f>
        <v>0</v>
      </c>
      <c r="P1161">
        <f>ROUNDUP(IF(D1161&gt;$D$4,0,($D$4-D1161+1)/365),0)</f>
        <v>0</v>
      </c>
      <c r="Q1161">
        <f>ROUNDUP(IF(D1161&gt;$D$5,0,($D$5-D1161+1)/365),0)</f>
        <v>0</v>
      </c>
      <c r="R1161" s="28">
        <f>IF(OR(P1161=1,Q1161=1),IF(D1161+364&lt;=$D$5,(D1161+364-$D$4+1)/365,IF(D1161&gt;$D$4,($D$5-D1161+1)/365,$D$6/365)),0)</f>
        <v>0</v>
      </c>
      <c r="S1161" s="28">
        <f>'Data &amp; Parameter'!$E$16*'Data &amp; Parameter'!$E$17*('Data &amp; Parameter'!$E$18+'Data &amp; Parameter'!$E$19)*'Data &amp; Parameter'!$E$20*'Data &amp; Parameter'!$E$37*R1161</f>
        <v>0</v>
      </c>
      <c r="T1161" s="28">
        <f t="shared" ref="T1161:T1224" si="18">O1161+S1161</f>
        <v>0</v>
      </c>
    </row>
    <row r="1162" spans="1:20" ht="15.75" customHeight="1" x14ac:dyDescent="0.35">
      <c r="A1162">
        <v>1155</v>
      </c>
      <c r="B1162" s="76">
        <v>44235</v>
      </c>
      <c r="C1162" s="1" t="s">
        <v>3736</v>
      </c>
      <c r="D1162" s="76">
        <v>44235</v>
      </c>
      <c r="E1162" s="1" t="s">
        <v>3737</v>
      </c>
      <c r="F1162" s="1" t="s">
        <v>3738</v>
      </c>
      <c r="G1162" s="1" t="s">
        <v>123</v>
      </c>
      <c r="H1162" s="1" t="s">
        <v>124</v>
      </c>
      <c r="I1162" s="1" t="s">
        <v>125</v>
      </c>
      <c r="J1162" s="1" t="s">
        <v>1623</v>
      </c>
      <c r="K1162" s="1" t="s">
        <v>1623</v>
      </c>
      <c r="L1162">
        <f>ROUNDUP(IF(B1162&gt;$D$4,0,($D$4-B1162+1)/365),0)</f>
        <v>0</v>
      </c>
      <c r="M1162">
        <f>ROUNDUP(IF(B1162&gt;$D$5,0,($D$5-B1162+1)/365),0)</f>
        <v>0</v>
      </c>
      <c r="N1162" s="28">
        <f>IF(OR(L1162=1,M1162=1),IF(B1162+364&lt;=$D$5,(B1162+364-$D$4+1)/365,IF(B1162&gt;$D$4,($D$5-B1162+1)/365,$D$6/365)),0)</f>
        <v>0</v>
      </c>
      <c r="O1162" s="28">
        <f>'Data &amp; Parameter'!$E$16*'Data &amp; Parameter'!$E$17*('Data &amp; Parameter'!$E$18+'Data &amp; Parameter'!$E$19)*'Data &amp; Parameter'!$E$20*'Data &amp; Parameter'!$E$37*N1162</f>
        <v>0</v>
      </c>
      <c r="P1162">
        <f>ROUNDUP(IF(D1162&gt;$D$4,0,($D$4-D1162+1)/365),0)</f>
        <v>0</v>
      </c>
      <c r="Q1162">
        <f>ROUNDUP(IF(D1162&gt;$D$5,0,($D$5-D1162+1)/365),0)</f>
        <v>0</v>
      </c>
      <c r="R1162" s="28">
        <f>IF(OR(P1162=1,Q1162=1),IF(D1162+364&lt;=$D$5,(D1162+364-$D$4+1)/365,IF(D1162&gt;$D$4,($D$5-D1162+1)/365,$D$6/365)),0)</f>
        <v>0</v>
      </c>
      <c r="S1162" s="28">
        <f>'Data &amp; Parameter'!$E$16*'Data &amp; Parameter'!$E$17*('Data &amp; Parameter'!$E$18+'Data &amp; Parameter'!$E$19)*'Data &amp; Parameter'!$E$20*'Data &amp; Parameter'!$E$37*R1162</f>
        <v>0</v>
      </c>
      <c r="T1162" s="28">
        <f t="shared" si="18"/>
        <v>0</v>
      </c>
    </row>
    <row r="1163" spans="1:20" ht="15.75" customHeight="1" x14ac:dyDescent="0.35">
      <c r="A1163">
        <v>1156</v>
      </c>
      <c r="B1163" s="76">
        <v>44235</v>
      </c>
      <c r="C1163" s="1" t="s">
        <v>3739</v>
      </c>
      <c r="D1163" s="76">
        <v>44235</v>
      </c>
      <c r="E1163" s="1" t="s">
        <v>3740</v>
      </c>
      <c r="F1163" s="1" t="s">
        <v>3741</v>
      </c>
      <c r="G1163" s="1" t="s">
        <v>123</v>
      </c>
      <c r="H1163" s="1" t="s">
        <v>124</v>
      </c>
      <c r="I1163" s="1" t="s">
        <v>125</v>
      </c>
      <c r="J1163" s="1" t="s">
        <v>2800</v>
      </c>
      <c r="K1163" s="1" t="s">
        <v>1623</v>
      </c>
      <c r="L1163">
        <f>ROUNDUP(IF(B1163&gt;$D$4,0,($D$4-B1163+1)/365),0)</f>
        <v>0</v>
      </c>
      <c r="M1163">
        <f>ROUNDUP(IF(B1163&gt;$D$5,0,($D$5-B1163+1)/365),0)</f>
        <v>0</v>
      </c>
      <c r="N1163" s="28">
        <f>IF(OR(L1163=1,M1163=1),IF(B1163+364&lt;=$D$5,(B1163+364-$D$4+1)/365,IF(B1163&gt;$D$4,($D$5-B1163+1)/365,$D$6/365)),0)</f>
        <v>0</v>
      </c>
      <c r="O1163" s="28">
        <f>'Data &amp; Parameter'!$E$16*'Data &amp; Parameter'!$E$17*('Data &amp; Parameter'!$E$18+'Data &amp; Parameter'!$E$19)*'Data &amp; Parameter'!$E$20*'Data &amp; Parameter'!$E$37*N1163</f>
        <v>0</v>
      </c>
      <c r="P1163">
        <f>ROUNDUP(IF(D1163&gt;$D$4,0,($D$4-D1163+1)/365),0)</f>
        <v>0</v>
      </c>
      <c r="Q1163">
        <f>ROUNDUP(IF(D1163&gt;$D$5,0,($D$5-D1163+1)/365),0)</f>
        <v>0</v>
      </c>
      <c r="R1163" s="28">
        <f>IF(OR(P1163=1,Q1163=1),IF(D1163+364&lt;=$D$5,(D1163+364-$D$4+1)/365,IF(D1163&gt;$D$4,($D$5-D1163+1)/365,$D$6/365)),0)</f>
        <v>0</v>
      </c>
      <c r="S1163" s="28">
        <f>'Data &amp; Parameter'!$E$16*'Data &amp; Parameter'!$E$17*('Data &amp; Parameter'!$E$18+'Data &amp; Parameter'!$E$19)*'Data &amp; Parameter'!$E$20*'Data &amp; Parameter'!$E$37*R1163</f>
        <v>0</v>
      </c>
      <c r="T1163" s="28">
        <f t="shared" si="18"/>
        <v>0</v>
      </c>
    </row>
    <row r="1164" spans="1:20" ht="15.75" customHeight="1" x14ac:dyDescent="0.35">
      <c r="A1164">
        <v>1157</v>
      </c>
      <c r="B1164" s="76">
        <v>44235</v>
      </c>
      <c r="C1164" s="1" t="s">
        <v>3742</v>
      </c>
      <c r="D1164" s="76">
        <v>44235</v>
      </c>
      <c r="E1164" s="1" t="s">
        <v>3743</v>
      </c>
      <c r="F1164" s="1" t="s">
        <v>3744</v>
      </c>
      <c r="G1164" s="1" t="s">
        <v>123</v>
      </c>
      <c r="H1164" s="1" t="s">
        <v>124</v>
      </c>
      <c r="I1164" s="1" t="s">
        <v>125</v>
      </c>
      <c r="J1164" s="1" t="s">
        <v>1623</v>
      </c>
      <c r="K1164" s="1" t="s">
        <v>1623</v>
      </c>
      <c r="L1164">
        <f>ROUNDUP(IF(B1164&gt;$D$4,0,($D$4-B1164+1)/365),0)</f>
        <v>0</v>
      </c>
      <c r="M1164">
        <f>ROUNDUP(IF(B1164&gt;$D$5,0,($D$5-B1164+1)/365),0)</f>
        <v>0</v>
      </c>
      <c r="N1164" s="28">
        <f>IF(OR(L1164=1,M1164=1),IF(B1164+364&lt;=$D$5,(B1164+364-$D$4+1)/365,IF(B1164&gt;$D$4,($D$5-B1164+1)/365,$D$6/365)),0)</f>
        <v>0</v>
      </c>
      <c r="O1164" s="28">
        <f>'Data &amp; Parameter'!$E$16*'Data &amp; Parameter'!$E$17*('Data &amp; Parameter'!$E$18+'Data &amp; Parameter'!$E$19)*'Data &amp; Parameter'!$E$20*'Data &amp; Parameter'!$E$37*N1164</f>
        <v>0</v>
      </c>
      <c r="P1164">
        <f>ROUNDUP(IF(D1164&gt;$D$4,0,($D$4-D1164+1)/365),0)</f>
        <v>0</v>
      </c>
      <c r="Q1164">
        <f>ROUNDUP(IF(D1164&gt;$D$5,0,($D$5-D1164+1)/365),0)</f>
        <v>0</v>
      </c>
      <c r="R1164" s="28">
        <f>IF(OR(P1164=1,Q1164=1),IF(D1164+364&lt;=$D$5,(D1164+364-$D$4+1)/365,IF(D1164&gt;$D$4,($D$5-D1164+1)/365,$D$6/365)),0)</f>
        <v>0</v>
      </c>
      <c r="S1164" s="28">
        <f>'Data &amp; Parameter'!$E$16*'Data &amp; Parameter'!$E$17*('Data &amp; Parameter'!$E$18+'Data &amp; Parameter'!$E$19)*'Data &amp; Parameter'!$E$20*'Data &amp; Parameter'!$E$37*R1164</f>
        <v>0</v>
      </c>
      <c r="T1164" s="28">
        <f t="shared" si="18"/>
        <v>0</v>
      </c>
    </row>
    <row r="1165" spans="1:20" ht="15.75" customHeight="1" x14ac:dyDescent="0.35">
      <c r="A1165">
        <v>1158</v>
      </c>
      <c r="B1165" s="76">
        <v>44235</v>
      </c>
      <c r="C1165" s="1" t="s">
        <v>3745</v>
      </c>
      <c r="D1165" s="76">
        <v>44235</v>
      </c>
      <c r="E1165" s="1" t="s">
        <v>3746</v>
      </c>
      <c r="F1165" s="1" t="s">
        <v>3747</v>
      </c>
      <c r="G1165" s="1" t="s">
        <v>123</v>
      </c>
      <c r="H1165" s="1" t="s">
        <v>124</v>
      </c>
      <c r="I1165" s="1" t="s">
        <v>125</v>
      </c>
      <c r="J1165" s="1" t="s">
        <v>2800</v>
      </c>
      <c r="K1165" s="1" t="s">
        <v>1623</v>
      </c>
      <c r="L1165">
        <f>ROUNDUP(IF(B1165&gt;$D$4,0,($D$4-B1165+1)/365),0)</f>
        <v>0</v>
      </c>
      <c r="M1165">
        <f>ROUNDUP(IF(B1165&gt;$D$5,0,($D$5-B1165+1)/365),0)</f>
        <v>0</v>
      </c>
      <c r="N1165" s="28">
        <f>IF(OR(L1165=1,M1165=1),IF(B1165+364&lt;=$D$5,(B1165+364-$D$4+1)/365,IF(B1165&gt;$D$4,($D$5-B1165+1)/365,$D$6/365)),0)</f>
        <v>0</v>
      </c>
      <c r="O1165" s="28">
        <f>'Data &amp; Parameter'!$E$16*'Data &amp; Parameter'!$E$17*('Data &amp; Parameter'!$E$18+'Data &amp; Parameter'!$E$19)*'Data &amp; Parameter'!$E$20*'Data &amp; Parameter'!$E$37*N1165</f>
        <v>0</v>
      </c>
      <c r="P1165">
        <f>ROUNDUP(IF(D1165&gt;$D$4,0,($D$4-D1165+1)/365),0)</f>
        <v>0</v>
      </c>
      <c r="Q1165">
        <f>ROUNDUP(IF(D1165&gt;$D$5,0,($D$5-D1165+1)/365),0)</f>
        <v>0</v>
      </c>
      <c r="R1165" s="28">
        <f>IF(OR(P1165=1,Q1165=1),IF(D1165+364&lt;=$D$5,(D1165+364-$D$4+1)/365,IF(D1165&gt;$D$4,($D$5-D1165+1)/365,$D$6/365)),0)</f>
        <v>0</v>
      </c>
      <c r="S1165" s="28">
        <f>'Data &amp; Parameter'!$E$16*'Data &amp; Parameter'!$E$17*('Data &amp; Parameter'!$E$18+'Data &amp; Parameter'!$E$19)*'Data &amp; Parameter'!$E$20*'Data &amp; Parameter'!$E$37*R1165</f>
        <v>0</v>
      </c>
      <c r="T1165" s="28">
        <f t="shared" si="18"/>
        <v>0</v>
      </c>
    </row>
    <row r="1166" spans="1:20" ht="15.75" customHeight="1" x14ac:dyDescent="0.35">
      <c r="A1166">
        <v>1159</v>
      </c>
      <c r="B1166" s="76">
        <v>44235</v>
      </c>
      <c r="C1166" s="1" t="s">
        <v>3748</v>
      </c>
      <c r="D1166" s="76">
        <v>44235</v>
      </c>
      <c r="E1166" s="1" t="s">
        <v>3749</v>
      </c>
      <c r="F1166" s="1" t="s">
        <v>3750</v>
      </c>
      <c r="G1166" s="1" t="s">
        <v>123</v>
      </c>
      <c r="H1166" s="1" t="s">
        <v>124</v>
      </c>
      <c r="I1166" s="1" t="s">
        <v>125</v>
      </c>
      <c r="J1166" s="1" t="s">
        <v>1661</v>
      </c>
      <c r="K1166" s="1" t="s">
        <v>1616</v>
      </c>
      <c r="L1166">
        <f>ROUNDUP(IF(B1166&gt;$D$4,0,($D$4-B1166+1)/365),0)</f>
        <v>0</v>
      </c>
      <c r="M1166">
        <f>ROUNDUP(IF(B1166&gt;$D$5,0,($D$5-B1166+1)/365),0)</f>
        <v>0</v>
      </c>
      <c r="N1166" s="28">
        <f>IF(OR(L1166=1,M1166=1),IF(B1166+364&lt;=$D$5,(B1166+364-$D$4+1)/365,IF(B1166&gt;$D$4,($D$5-B1166+1)/365,$D$6/365)),0)</f>
        <v>0</v>
      </c>
      <c r="O1166" s="28">
        <f>'Data &amp; Parameter'!$E$16*'Data &amp; Parameter'!$E$17*('Data &amp; Parameter'!$E$18+'Data &amp; Parameter'!$E$19)*'Data &amp; Parameter'!$E$20*'Data &amp; Parameter'!$E$37*N1166</f>
        <v>0</v>
      </c>
      <c r="P1166">
        <f>ROUNDUP(IF(D1166&gt;$D$4,0,($D$4-D1166+1)/365),0)</f>
        <v>0</v>
      </c>
      <c r="Q1166">
        <f>ROUNDUP(IF(D1166&gt;$D$5,0,($D$5-D1166+1)/365),0)</f>
        <v>0</v>
      </c>
      <c r="R1166" s="28">
        <f>IF(OR(P1166=1,Q1166=1),IF(D1166+364&lt;=$D$5,(D1166+364-$D$4+1)/365,IF(D1166&gt;$D$4,($D$5-D1166+1)/365,$D$6/365)),0)</f>
        <v>0</v>
      </c>
      <c r="S1166" s="28">
        <f>'Data &amp; Parameter'!$E$16*'Data &amp; Parameter'!$E$17*('Data &amp; Parameter'!$E$18+'Data &amp; Parameter'!$E$19)*'Data &amp; Parameter'!$E$20*'Data &amp; Parameter'!$E$37*R1166</f>
        <v>0</v>
      </c>
      <c r="T1166" s="28">
        <f t="shared" si="18"/>
        <v>0</v>
      </c>
    </row>
    <row r="1167" spans="1:20" ht="15.75" customHeight="1" x14ac:dyDescent="0.35">
      <c r="A1167">
        <v>1160</v>
      </c>
      <c r="B1167" s="76">
        <v>44235</v>
      </c>
      <c r="C1167" s="1" t="s">
        <v>3751</v>
      </c>
      <c r="D1167" s="76">
        <v>44235</v>
      </c>
      <c r="E1167" s="1" t="s">
        <v>3752</v>
      </c>
      <c r="F1167" s="1" t="s">
        <v>3753</v>
      </c>
      <c r="G1167" s="1" t="s">
        <v>123</v>
      </c>
      <c r="H1167" s="1" t="s">
        <v>124</v>
      </c>
      <c r="I1167" s="1" t="s">
        <v>125</v>
      </c>
      <c r="J1167" s="1" t="s">
        <v>1612</v>
      </c>
      <c r="K1167" s="1" t="s">
        <v>1812</v>
      </c>
      <c r="L1167">
        <f>ROUNDUP(IF(B1167&gt;$D$4,0,($D$4-B1167+1)/365),0)</f>
        <v>0</v>
      </c>
      <c r="M1167">
        <f>ROUNDUP(IF(B1167&gt;$D$5,0,($D$5-B1167+1)/365),0)</f>
        <v>0</v>
      </c>
      <c r="N1167" s="28">
        <f>IF(OR(L1167=1,M1167=1),IF(B1167+364&lt;=$D$5,(B1167+364-$D$4+1)/365,IF(B1167&gt;$D$4,($D$5-B1167+1)/365,$D$6/365)),0)</f>
        <v>0</v>
      </c>
      <c r="O1167" s="28">
        <f>'Data &amp; Parameter'!$E$16*'Data &amp; Parameter'!$E$17*('Data &amp; Parameter'!$E$18+'Data &amp; Parameter'!$E$19)*'Data &amp; Parameter'!$E$20*'Data &amp; Parameter'!$E$37*N1167</f>
        <v>0</v>
      </c>
      <c r="P1167">
        <f>ROUNDUP(IF(D1167&gt;$D$4,0,($D$4-D1167+1)/365),0)</f>
        <v>0</v>
      </c>
      <c r="Q1167">
        <f>ROUNDUP(IF(D1167&gt;$D$5,0,($D$5-D1167+1)/365),0)</f>
        <v>0</v>
      </c>
      <c r="R1167" s="28">
        <f>IF(OR(P1167=1,Q1167=1),IF(D1167+364&lt;=$D$5,(D1167+364-$D$4+1)/365,IF(D1167&gt;$D$4,($D$5-D1167+1)/365,$D$6/365)),0)</f>
        <v>0</v>
      </c>
      <c r="S1167" s="28">
        <f>'Data &amp; Parameter'!$E$16*'Data &amp; Parameter'!$E$17*('Data &amp; Parameter'!$E$18+'Data &amp; Parameter'!$E$19)*'Data &amp; Parameter'!$E$20*'Data &amp; Parameter'!$E$37*R1167</f>
        <v>0</v>
      </c>
      <c r="T1167" s="28">
        <f t="shared" si="18"/>
        <v>0</v>
      </c>
    </row>
    <row r="1168" spans="1:20" ht="15.75" customHeight="1" x14ac:dyDescent="0.35">
      <c r="A1168">
        <v>1161</v>
      </c>
      <c r="B1168" s="76">
        <v>44235</v>
      </c>
      <c r="C1168" s="1" t="s">
        <v>3754</v>
      </c>
      <c r="D1168" s="76">
        <v>44235</v>
      </c>
      <c r="E1168" s="1" t="s">
        <v>3755</v>
      </c>
      <c r="F1168" s="1" t="s">
        <v>3756</v>
      </c>
      <c r="G1168" s="1" t="s">
        <v>123</v>
      </c>
      <c r="H1168" s="1" t="s">
        <v>124</v>
      </c>
      <c r="I1168" s="1" t="s">
        <v>125</v>
      </c>
      <c r="J1168" s="1" t="s">
        <v>1616</v>
      </c>
      <c r="K1168" s="1" t="s">
        <v>1812</v>
      </c>
      <c r="L1168">
        <f>ROUNDUP(IF(B1168&gt;$D$4,0,($D$4-B1168+1)/365),0)</f>
        <v>0</v>
      </c>
      <c r="M1168">
        <f>ROUNDUP(IF(B1168&gt;$D$5,0,($D$5-B1168+1)/365),0)</f>
        <v>0</v>
      </c>
      <c r="N1168" s="28">
        <f>IF(OR(L1168=1,M1168=1),IF(B1168+364&lt;=$D$5,(B1168+364-$D$4+1)/365,IF(B1168&gt;$D$4,($D$5-B1168+1)/365,$D$6/365)),0)</f>
        <v>0</v>
      </c>
      <c r="O1168" s="28">
        <f>'Data &amp; Parameter'!$E$16*'Data &amp; Parameter'!$E$17*('Data &amp; Parameter'!$E$18+'Data &amp; Parameter'!$E$19)*'Data &amp; Parameter'!$E$20*'Data &amp; Parameter'!$E$37*N1168</f>
        <v>0</v>
      </c>
      <c r="P1168">
        <f>ROUNDUP(IF(D1168&gt;$D$4,0,($D$4-D1168+1)/365),0)</f>
        <v>0</v>
      </c>
      <c r="Q1168">
        <f>ROUNDUP(IF(D1168&gt;$D$5,0,($D$5-D1168+1)/365),0)</f>
        <v>0</v>
      </c>
      <c r="R1168" s="28">
        <f>IF(OR(P1168=1,Q1168=1),IF(D1168+364&lt;=$D$5,(D1168+364-$D$4+1)/365,IF(D1168&gt;$D$4,($D$5-D1168+1)/365,$D$6/365)),0)</f>
        <v>0</v>
      </c>
      <c r="S1168" s="28">
        <f>'Data &amp; Parameter'!$E$16*'Data &amp; Parameter'!$E$17*('Data &amp; Parameter'!$E$18+'Data &amp; Parameter'!$E$19)*'Data &amp; Parameter'!$E$20*'Data &amp; Parameter'!$E$37*R1168</f>
        <v>0</v>
      </c>
      <c r="T1168" s="28">
        <f t="shared" si="18"/>
        <v>0</v>
      </c>
    </row>
    <row r="1169" spans="1:20" ht="15.75" customHeight="1" x14ac:dyDescent="0.35">
      <c r="A1169">
        <v>1162</v>
      </c>
      <c r="B1169" s="76">
        <v>44235</v>
      </c>
      <c r="C1169" s="1" t="s">
        <v>3757</v>
      </c>
      <c r="D1169" s="76">
        <v>44235</v>
      </c>
      <c r="E1169" s="1" t="s">
        <v>3758</v>
      </c>
      <c r="F1169" s="1" t="s">
        <v>3759</v>
      </c>
      <c r="G1169" s="1" t="s">
        <v>123</v>
      </c>
      <c r="H1169" s="1" t="s">
        <v>124</v>
      </c>
      <c r="I1169" s="1" t="s">
        <v>125</v>
      </c>
      <c r="J1169" s="1" t="s">
        <v>1612</v>
      </c>
      <c r="K1169" s="1" t="s">
        <v>1812</v>
      </c>
      <c r="L1169">
        <f>ROUNDUP(IF(B1169&gt;$D$4,0,($D$4-B1169+1)/365),0)</f>
        <v>0</v>
      </c>
      <c r="M1169">
        <f>ROUNDUP(IF(B1169&gt;$D$5,0,($D$5-B1169+1)/365),0)</f>
        <v>0</v>
      </c>
      <c r="N1169" s="28">
        <f>IF(OR(L1169=1,M1169=1),IF(B1169+364&lt;=$D$5,(B1169+364-$D$4+1)/365,IF(B1169&gt;$D$4,($D$5-B1169+1)/365,$D$6/365)),0)</f>
        <v>0</v>
      </c>
      <c r="O1169" s="28">
        <f>'Data &amp; Parameter'!$E$16*'Data &amp; Parameter'!$E$17*('Data &amp; Parameter'!$E$18+'Data &amp; Parameter'!$E$19)*'Data &amp; Parameter'!$E$20*'Data &amp; Parameter'!$E$37*N1169</f>
        <v>0</v>
      </c>
      <c r="P1169">
        <f>ROUNDUP(IF(D1169&gt;$D$4,0,($D$4-D1169+1)/365),0)</f>
        <v>0</v>
      </c>
      <c r="Q1169">
        <f>ROUNDUP(IF(D1169&gt;$D$5,0,($D$5-D1169+1)/365),0)</f>
        <v>0</v>
      </c>
      <c r="R1169" s="28">
        <f>IF(OR(P1169=1,Q1169=1),IF(D1169+364&lt;=$D$5,(D1169+364-$D$4+1)/365,IF(D1169&gt;$D$4,($D$5-D1169+1)/365,$D$6/365)),0)</f>
        <v>0</v>
      </c>
      <c r="S1169" s="28">
        <f>'Data &amp; Parameter'!$E$16*'Data &amp; Parameter'!$E$17*('Data &amp; Parameter'!$E$18+'Data &amp; Parameter'!$E$19)*'Data &amp; Parameter'!$E$20*'Data &amp; Parameter'!$E$37*R1169</f>
        <v>0</v>
      </c>
      <c r="T1169" s="28">
        <f t="shared" si="18"/>
        <v>0</v>
      </c>
    </row>
    <row r="1170" spans="1:20" ht="15.75" customHeight="1" x14ac:dyDescent="0.35">
      <c r="A1170">
        <v>1163</v>
      </c>
      <c r="B1170" s="76">
        <v>44235</v>
      </c>
      <c r="C1170" s="1" t="s">
        <v>3760</v>
      </c>
      <c r="D1170" s="76">
        <v>44235</v>
      </c>
      <c r="E1170" s="1" t="s">
        <v>3761</v>
      </c>
      <c r="F1170" s="1" t="s">
        <v>3762</v>
      </c>
      <c r="G1170" s="1" t="s">
        <v>123</v>
      </c>
      <c r="H1170" s="1" t="s">
        <v>124</v>
      </c>
      <c r="I1170" s="1" t="s">
        <v>125</v>
      </c>
      <c r="J1170" s="1" t="s">
        <v>1616</v>
      </c>
      <c r="K1170" s="1" t="s">
        <v>1812</v>
      </c>
      <c r="L1170">
        <f>ROUNDUP(IF(B1170&gt;$D$4,0,($D$4-B1170+1)/365),0)</f>
        <v>0</v>
      </c>
      <c r="M1170">
        <f>ROUNDUP(IF(B1170&gt;$D$5,0,($D$5-B1170+1)/365),0)</f>
        <v>0</v>
      </c>
      <c r="N1170" s="28">
        <f>IF(OR(L1170=1,M1170=1),IF(B1170+364&lt;=$D$5,(B1170+364-$D$4+1)/365,IF(B1170&gt;$D$4,($D$5-B1170+1)/365,$D$6/365)),0)</f>
        <v>0</v>
      </c>
      <c r="O1170" s="28">
        <f>'Data &amp; Parameter'!$E$16*'Data &amp; Parameter'!$E$17*('Data &amp; Parameter'!$E$18+'Data &amp; Parameter'!$E$19)*'Data &amp; Parameter'!$E$20*'Data &amp; Parameter'!$E$37*N1170</f>
        <v>0</v>
      </c>
      <c r="P1170">
        <f>ROUNDUP(IF(D1170&gt;$D$4,0,($D$4-D1170+1)/365),0)</f>
        <v>0</v>
      </c>
      <c r="Q1170">
        <f>ROUNDUP(IF(D1170&gt;$D$5,0,($D$5-D1170+1)/365),0)</f>
        <v>0</v>
      </c>
      <c r="R1170" s="28">
        <f>IF(OR(P1170=1,Q1170=1),IF(D1170+364&lt;=$D$5,(D1170+364-$D$4+1)/365,IF(D1170&gt;$D$4,($D$5-D1170+1)/365,$D$6/365)),0)</f>
        <v>0</v>
      </c>
      <c r="S1170" s="28">
        <f>'Data &amp; Parameter'!$E$16*'Data &amp; Parameter'!$E$17*('Data &amp; Parameter'!$E$18+'Data &amp; Parameter'!$E$19)*'Data &amp; Parameter'!$E$20*'Data &amp; Parameter'!$E$37*R1170</f>
        <v>0</v>
      </c>
      <c r="T1170" s="28">
        <f t="shared" si="18"/>
        <v>0</v>
      </c>
    </row>
    <row r="1171" spans="1:20" ht="15.75" customHeight="1" x14ac:dyDescent="0.35">
      <c r="A1171">
        <v>1164</v>
      </c>
      <c r="B1171" s="76">
        <v>44235</v>
      </c>
      <c r="C1171" s="1" t="s">
        <v>3763</v>
      </c>
      <c r="D1171" s="76">
        <v>44235</v>
      </c>
      <c r="E1171" s="1" t="s">
        <v>3764</v>
      </c>
      <c r="F1171" s="1" t="s">
        <v>3765</v>
      </c>
      <c r="G1171" s="1" t="s">
        <v>123</v>
      </c>
      <c r="H1171" s="1" t="s">
        <v>124</v>
      </c>
      <c r="I1171" s="1" t="s">
        <v>125</v>
      </c>
      <c r="J1171" s="1" t="s">
        <v>1612</v>
      </c>
      <c r="K1171" s="1" t="s">
        <v>1812</v>
      </c>
      <c r="L1171">
        <f>ROUNDUP(IF(B1171&gt;$D$4,0,($D$4-B1171+1)/365),0)</f>
        <v>0</v>
      </c>
      <c r="M1171">
        <f>ROUNDUP(IF(B1171&gt;$D$5,0,($D$5-B1171+1)/365),0)</f>
        <v>0</v>
      </c>
      <c r="N1171" s="28">
        <f>IF(OR(L1171=1,M1171=1),IF(B1171+364&lt;=$D$5,(B1171+364-$D$4+1)/365,IF(B1171&gt;$D$4,($D$5-B1171+1)/365,$D$6/365)),0)</f>
        <v>0</v>
      </c>
      <c r="O1171" s="28">
        <f>'Data &amp; Parameter'!$E$16*'Data &amp; Parameter'!$E$17*('Data &amp; Parameter'!$E$18+'Data &amp; Parameter'!$E$19)*'Data &amp; Parameter'!$E$20*'Data &amp; Parameter'!$E$37*N1171</f>
        <v>0</v>
      </c>
      <c r="P1171">
        <f>ROUNDUP(IF(D1171&gt;$D$4,0,($D$4-D1171+1)/365),0)</f>
        <v>0</v>
      </c>
      <c r="Q1171">
        <f>ROUNDUP(IF(D1171&gt;$D$5,0,($D$5-D1171+1)/365),0)</f>
        <v>0</v>
      </c>
      <c r="R1171" s="28">
        <f>IF(OR(P1171=1,Q1171=1),IF(D1171+364&lt;=$D$5,(D1171+364-$D$4+1)/365,IF(D1171&gt;$D$4,($D$5-D1171+1)/365,$D$6/365)),0)</f>
        <v>0</v>
      </c>
      <c r="S1171" s="28">
        <f>'Data &amp; Parameter'!$E$16*'Data &amp; Parameter'!$E$17*('Data &amp; Parameter'!$E$18+'Data &amp; Parameter'!$E$19)*'Data &amp; Parameter'!$E$20*'Data &amp; Parameter'!$E$37*R1171</f>
        <v>0</v>
      </c>
      <c r="T1171" s="28">
        <f t="shared" si="18"/>
        <v>0</v>
      </c>
    </row>
    <row r="1172" spans="1:20" ht="15.75" customHeight="1" x14ac:dyDescent="0.35">
      <c r="A1172">
        <v>1165</v>
      </c>
      <c r="B1172" s="76">
        <v>44235</v>
      </c>
      <c r="C1172" s="1" t="s">
        <v>3766</v>
      </c>
      <c r="D1172" s="76">
        <v>44235</v>
      </c>
      <c r="E1172" s="1" t="s">
        <v>3767</v>
      </c>
      <c r="F1172" s="1" t="s">
        <v>3768</v>
      </c>
      <c r="G1172" s="1" t="s">
        <v>123</v>
      </c>
      <c r="H1172" s="1" t="s">
        <v>124</v>
      </c>
      <c r="I1172" s="1" t="s">
        <v>125</v>
      </c>
      <c r="J1172" s="1" t="s">
        <v>1616</v>
      </c>
      <c r="K1172" s="1" t="s">
        <v>1812</v>
      </c>
      <c r="L1172">
        <f>ROUNDUP(IF(B1172&gt;$D$4,0,($D$4-B1172+1)/365),0)</f>
        <v>0</v>
      </c>
      <c r="M1172">
        <f>ROUNDUP(IF(B1172&gt;$D$5,0,($D$5-B1172+1)/365),0)</f>
        <v>0</v>
      </c>
      <c r="N1172" s="28">
        <f>IF(OR(L1172=1,M1172=1),IF(B1172+364&lt;=$D$5,(B1172+364-$D$4+1)/365,IF(B1172&gt;$D$4,($D$5-B1172+1)/365,$D$6/365)),0)</f>
        <v>0</v>
      </c>
      <c r="O1172" s="28">
        <f>'Data &amp; Parameter'!$E$16*'Data &amp; Parameter'!$E$17*('Data &amp; Parameter'!$E$18+'Data &amp; Parameter'!$E$19)*'Data &amp; Parameter'!$E$20*'Data &amp; Parameter'!$E$37*N1172</f>
        <v>0</v>
      </c>
      <c r="P1172">
        <f>ROUNDUP(IF(D1172&gt;$D$4,0,($D$4-D1172+1)/365),0)</f>
        <v>0</v>
      </c>
      <c r="Q1172">
        <f>ROUNDUP(IF(D1172&gt;$D$5,0,($D$5-D1172+1)/365),0)</f>
        <v>0</v>
      </c>
      <c r="R1172" s="28">
        <f>IF(OR(P1172=1,Q1172=1),IF(D1172+364&lt;=$D$5,(D1172+364-$D$4+1)/365,IF(D1172&gt;$D$4,($D$5-D1172+1)/365,$D$6/365)),0)</f>
        <v>0</v>
      </c>
      <c r="S1172" s="28">
        <f>'Data &amp; Parameter'!$E$16*'Data &amp; Parameter'!$E$17*('Data &amp; Parameter'!$E$18+'Data &amp; Parameter'!$E$19)*'Data &amp; Parameter'!$E$20*'Data &amp; Parameter'!$E$37*R1172</f>
        <v>0</v>
      </c>
      <c r="T1172" s="28">
        <f t="shared" si="18"/>
        <v>0</v>
      </c>
    </row>
    <row r="1173" spans="1:20" ht="15.75" customHeight="1" x14ac:dyDescent="0.35">
      <c r="A1173">
        <v>1166</v>
      </c>
      <c r="B1173" s="76">
        <v>44235</v>
      </c>
      <c r="C1173" s="1" t="s">
        <v>3769</v>
      </c>
      <c r="D1173" s="76">
        <v>44235</v>
      </c>
      <c r="E1173" s="1" t="s">
        <v>3770</v>
      </c>
      <c r="F1173" s="1" t="s">
        <v>3771</v>
      </c>
      <c r="G1173" s="1" t="s">
        <v>123</v>
      </c>
      <c r="H1173" s="1" t="s">
        <v>124</v>
      </c>
      <c r="I1173" s="1" t="s">
        <v>125</v>
      </c>
      <c r="J1173" s="1" t="s">
        <v>2861</v>
      </c>
      <c r="K1173" s="1" t="s">
        <v>1812</v>
      </c>
      <c r="L1173">
        <f>ROUNDUP(IF(B1173&gt;$D$4,0,($D$4-B1173+1)/365),0)</f>
        <v>0</v>
      </c>
      <c r="M1173">
        <f>ROUNDUP(IF(B1173&gt;$D$5,0,($D$5-B1173+1)/365),0)</f>
        <v>0</v>
      </c>
      <c r="N1173" s="28">
        <f>IF(OR(L1173=1,M1173=1),IF(B1173+364&lt;=$D$5,(B1173+364-$D$4+1)/365,IF(B1173&gt;$D$4,($D$5-B1173+1)/365,$D$6/365)),0)</f>
        <v>0</v>
      </c>
      <c r="O1173" s="28">
        <f>'Data &amp; Parameter'!$E$16*'Data &amp; Parameter'!$E$17*('Data &amp; Parameter'!$E$18+'Data &amp; Parameter'!$E$19)*'Data &amp; Parameter'!$E$20*'Data &amp; Parameter'!$E$37*N1173</f>
        <v>0</v>
      </c>
      <c r="P1173">
        <f>ROUNDUP(IF(D1173&gt;$D$4,0,($D$4-D1173+1)/365),0)</f>
        <v>0</v>
      </c>
      <c r="Q1173">
        <f>ROUNDUP(IF(D1173&gt;$D$5,0,($D$5-D1173+1)/365),0)</f>
        <v>0</v>
      </c>
      <c r="R1173" s="28">
        <f>IF(OR(P1173=1,Q1173=1),IF(D1173+364&lt;=$D$5,(D1173+364-$D$4+1)/365,IF(D1173&gt;$D$4,($D$5-D1173+1)/365,$D$6/365)),0)</f>
        <v>0</v>
      </c>
      <c r="S1173" s="28">
        <f>'Data &amp; Parameter'!$E$16*'Data &amp; Parameter'!$E$17*('Data &amp; Parameter'!$E$18+'Data &amp; Parameter'!$E$19)*'Data &amp; Parameter'!$E$20*'Data &amp; Parameter'!$E$37*R1173</f>
        <v>0</v>
      </c>
      <c r="T1173" s="28">
        <f t="shared" si="18"/>
        <v>0</v>
      </c>
    </row>
    <row r="1174" spans="1:20" ht="15.75" customHeight="1" x14ac:dyDescent="0.35">
      <c r="A1174">
        <v>1167</v>
      </c>
      <c r="B1174" s="76">
        <v>44235</v>
      </c>
      <c r="C1174" s="1" t="s">
        <v>3772</v>
      </c>
      <c r="D1174" s="76">
        <v>44235</v>
      </c>
      <c r="E1174" s="1" t="s">
        <v>3773</v>
      </c>
      <c r="F1174" s="1" t="s">
        <v>3774</v>
      </c>
      <c r="G1174" s="1" t="s">
        <v>123</v>
      </c>
      <c r="H1174" s="1" t="s">
        <v>124</v>
      </c>
      <c r="I1174" s="1" t="s">
        <v>125</v>
      </c>
      <c r="J1174" s="1" t="s">
        <v>1612</v>
      </c>
      <c r="K1174" s="1" t="s">
        <v>1812</v>
      </c>
      <c r="L1174">
        <f>ROUNDUP(IF(B1174&gt;$D$4,0,($D$4-B1174+1)/365),0)</f>
        <v>0</v>
      </c>
      <c r="M1174">
        <f>ROUNDUP(IF(B1174&gt;$D$5,0,($D$5-B1174+1)/365),0)</f>
        <v>0</v>
      </c>
      <c r="N1174" s="28">
        <f>IF(OR(L1174=1,M1174=1),IF(B1174+364&lt;=$D$5,(B1174+364-$D$4+1)/365,IF(B1174&gt;$D$4,($D$5-B1174+1)/365,$D$6/365)),0)</f>
        <v>0</v>
      </c>
      <c r="O1174" s="28">
        <f>'Data &amp; Parameter'!$E$16*'Data &amp; Parameter'!$E$17*('Data &amp; Parameter'!$E$18+'Data &amp; Parameter'!$E$19)*'Data &amp; Parameter'!$E$20*'Data &amp; Parameter'!$E$37*N1174</f>
        <v>0</v>
      </c>
      <c r="P1174">
        <f>ROUNDUP(IF(D1174&gt;$D$4,0,($D$4-D1174+1)/365),0)</f>
        <v>0</v>
      </c>
      <c r="Q1174">
        <f>ROUNDUP(IF(D1174&gt;$D$5,0,($D$5-D1174+1)/365),0)</f>
        <v>0</v>
      </c>
      <c r="R1174" s="28">
        <f>IF(OR(P1174=1,Q1174=1),IF(D1174+364&lt;=$D$5,(D1174+364-$D$4+1)/365,IF(D1174&gt;$D$4,($D$5-D1174+1)/365,$D$6/365)),0)</f>
        <v>0</v>
      </c>
      <c r="S1174" s="28">
        <f>'Data &amp; Parameter'!$E$16*'Data &amp; Parameter'!$E$17*('Data &amp; Parameter'!$E$18+'Data &amp; Parameter'!$E$19)*'Data &amp; Parameter'!$E$20*'Data &amp; Parameter'!$E$37*R1174</f>
        <v>0</v>
      </c>
      <c r="T1174" s="28">
        <f t="shared" si="18"/>
        <v>0</v>
      </c>
    </row>
    <row r="1175" spans="1:20" ht="15.75" customHeight="1" x14ac:dyDescent="0.35">
      <c r="A1175">
        <v>1168</v>
      </c>
      <c r="B1175" s="76">
        <v>44235</v>
      </c>
      <c r="C1175" s="1" t="s">
        <v>3775</v>
      </c>
      <c r="D1175" s="76">
        <v>44235</v>
      </c>
      <c r="E1175" s="1" t="s">
        <v>3776</v>
      </c>
      <c r="F1175" s="1" t="s">
        <v>3777</v>
      </c>
      <c r="G1175" s="1" t="s">
        <v>123</v>
      </c>
      <c r="H1175" s="1" t="s">
        <v>124</v>
      </c>
      <c r="I1175" s="1" t="s">
        <v>125</v>
      </c>
      <c r="J1175" s="1" t="s">
        <v>1616</v>
      </c>
      <c r="K1175" s="1" t="s">
        <v>1812</v>
      </c>
      <c r="L1175">
        <f>ROUNDUP(IF(B1175&gt;$D$4,0,($D$4-B1175+1)/365),0)</f>
        <v>0</v>
      </c>
      <c r="M1175">
        <f>ROUNDUP(IF(B1175&gt;$D$5,0,($D$5-B1175+1)/365),0)</f>
        <v>0</v>
      </c>
      <c r="N1175" s="28">
        <f>IF(OR(L1175=1,M1175=1),IF(B1175+364&lt;=$D$5,(B1175+364-$D$4+1)/365,IF(B1175&gt;$D$4,($D$5-B1175+1)/365,$D$6/365)),0)</f>
        <v>0</v>
      </c>
      <c r="O1175" s="28">
        <f>'Data &amp; Parameter'!$E$16*'Data &amp; Parameter'!$E$17*('Data &amp; Parameter'!$E$18+'Data &amp; Parameter'!$E$19)*'Data &amp; Parameter'!$E$20*'Data &amp; Parameter'!$E$37*N1175</f>
        <v>0</v>
      </c>
      <c r="P1175">
        <f>ROUNDUP(IF(D1175&gt;$D$4,0,($D$4-D1175+1)/365),0)</f>
        <v>0</v>
      </c>
      <c r="Q1175">
        <f>ROUNDUP(IF(D1175&gt;$D$5,0,($D$5-D1175+1)/365),0)</f>
        <v>0</v>
      </c>
      <c r="R1175" s="28">
        <f>IF(OR(P1175=1,Q1175=1),IF(D1175+364&lt;=$D$5,(D1175+364-$D$4+1)/365,IF(D1175&gt;$D$4,($D$5-D1175+1)/365,$D$6/365)),0)</f>
        <v>0</v>
      </c>
      <c r="S1175" s="28">
        <f>'Data &amp; Parameter'!$E$16*'Data &amp; Parameter'!$E$17*('Data &amp; Parameter'!$E$18+'Data &amp; Parameter'!$E$19)*'Data &amp; Parameter'!$E$20*'Data &amp; Parameter'!$E$37*R1175</f>
        <v>0</v>
      </c>
      <c r="T1175" s="28">
        <f t="shared" si="18"/>
        <v>0</v>
      </c>
    </row>
    <row r="1176" spans="1:20" ht="15.75" customHeight="1" x14ac:dyDescent="0.35">
      <c r="A1176">
        <v>1169</v>
      </c>
      <c r="B1176" s="76">
        <v>44235</v>
      </c>
      <c r="C1176" s="1" t="s">
        <v>3778</v>
      </c>
      <c r="D1176" s="76">
        <v>44235</v>
      </c>
      <c r="E1176" s="1" t="s">
        <v>3779</v>
      </c>
      <c r="F1176" s="1" t="s">
        <v>3780</v>
      </c>
      <c r="G1176" s="1" t="s">
        <v>123</v>
      </c>
      <c r="H1176" s="1" t="s">
        <v>124</v>
      </c>
      <c r="I1176" s="1" t="s">
        <v>125</v>
      </c>
      <c r="J1176" s="1" t="s">
        <v>3781</v>
      </c>
      <c r="K1176" s="1" t="s">
        <v>3781</v>
      </c>
      <c r="L1176">
        <f>ROUNDUP(IF(B1176&gt;$D$4,0,($D$4-B1176+1)/365),0)</f>
        <v>0</v>
      </c>
      <c r="M1176">
        <f>ROUNDUP(IF(B1176&gt;$D$5,0,($D$5-B1176+1)/365),0)</f>
        <v>0</v>
      </c>
      <c r="N1176" s="28">
        <f>IF(OR(L1176=1,M1176=1),IF(B1176+364&lt;=$D$5,(B1176+364-$D$4+1)/365,IF(B1176&gt;$D$4,($D$5-B1176+1)/365,$D$6/365)),0)</f>
        <v>0</v>
      </c>
      <c r="O1176" s="28">
        <f>'Data &amp; Parameter'!$E$16*'Data &amp; Parameter'!$E$17*('Data &amp; Parameter'!$E$18+'Data &amp; Parameter'!$E$19)*'Data &amp; Parameter'!$E$20*'Data &amp; Parameter'!$E$37*N1176</f>
        <v>0</v>
      </c>
      <c r="P1176">
        <f>ROUNDUP(IF(D1176&gt;$D$4,0,($D$4-D1176+1)/365),0)</f>
        <v>0</v>
      </c>
      <c r="Q1176">
        <f>ROUNDUP(IF(D1176&gt;$D$5,0,($D$5-D1176+1)/365),0)</f>
        <v>0</v>
      </c>
      <c r="R1176" s="28">
        <f>IF(OR(P1176=1,Q1176=1),IF(D1176+364&lt;=$D$5,(D1176+364-$D$4+1)/365,IF(D1176&gt;$D$4,($D$5-D1176+1)/365,$D$6/365)),0)</f>
        <v>0</v>
      </c>
      <c r="S1176" s="28">
        <f>'Data &amp; Parameter'!$E$16*'Data &amp; Parameter'!$E$17*('Data &amp; Parameter'!$E$18+'Data &amp; Parameter'!$E$19)*'Data &amp; Parameter'!$E$20*'Data &amp; Parameter'!$E$37*R1176</f>
        <v>0</v>
      </c>
      <c r="T1176" s="28">
        <f t="shared" si="18"/>
        <v>0</v>
      </c>
    </row>
    <row r="1177" spans="1:20" ht="15.75" customHeight="1" x14ac:dyDescent="0.35">
      <c r="A1177">
        <v>1170</v>
      </c>
      <c r="B1177" s="76">
        <v>44235</v>
      </c>
      <c r="C1177" s="1" t="s">
        <v>3782</v>
      </c>
      <c r="D1177" s="76">
        <v>44235</v>
      </c>
      <c r="E1177" s="1" t="s">
        <v>3783</v>
      </c>
      <c r="F1177" s="1" t="s">
        <v>3784</v>
      </c>
      <c r="G1177" s="1" t="s">
        <v>123</v>
      </c>
      <c r="H1177" s="1" t="s">
        <v>124</v>
      </c>
      <c r="I1177" s="1" t="s">
        <v>125</v>
      </c>
      <c r="J1177" s="1" t="s">
        <v>3781</v>
      </c>
      <c r="K1177" s="1" t="s">
        <v>3781</v>
      </c>
      <c r="L1177">
        <f>ROUNDUP(IF(B1177&gt;$D$4,0,($D$4-B1177+1)/365),0)</f>
        <v>0</v>
      </c>
      <c r="M1177">
        <f>ROUNDUP(IF(B1177&gt;$D$5,0,($D$5-B1177+1)/365),0)</f>
        <v>0</v>
      </c>
      <c r="N1177" s="28">
        <f>IF(OR(L1177=1,M1177=1),IF(B1177+364&lt;=$D$5,(B1177+364-$D$4+1)/365,IF(B1177&gt;$D$4,($D$5-B1177+1)/365,$D$6/365)),0)</f>
        <v>0</v>
      </c>
      <c r="O1177" s="28">
        <f>'Data &amp; Parameter'!$E$16*'Data &amp; Parameter'!$E$17*('Data &amp; Parameter'!$E$18+'Data &amp; Parameter'!$E$19)*'Data &amp; Parameter'!$E$20*'Data &amp; Parameter'!$E$37*N1177</f>
        <v>0</v>
      </c>
      <c r="P1177">
        <f>ROUNDUP(IF(D1177&gt;$D$4,0,($D$4-D1177+1)/365),0)</f>
        <v>0</v>
      </c>
      <c r="Q1177">
        <f>ROUNDUP(IF(D1177&gt;$D$5,0,($D$5-D1177+1)/365),0)</f>
        <v>0</v>
      </c>
      <c r="R1177" s="28">
        <f>IF(OR(P1177=1,Q1177=1),IF(D1177+364&lt;=$D$5,(D1177+364-$D$4+1)/365,IF(D1177&gt;$D$4,($D$5-D1177+1)/365,$D$6/365)),0)</f>
        <v>0</v>
      </c>
      <c r="S1177" s="28">
        <f>'Data &amp; Parameter'!$E$16*'Data &amp; Parameter'!$E$17*('Data &amp; Parameter'!$E$18+'Data &amp; Parameter'!$E$19)*'Data &amp; Parameter'!$E$20*'Data &amp; Parameter'!$E$37*R1177</f>
        <v>0</v>
      </c>
      <c r="T1177" s="28">
        <f t="shared" si="18"/>
        <v>0</v>
      </c>
    </row>
    <row r="1178" spans="1:20" ht="15.75" customHeight="1" x14ac:dyDescent="0.35">
      <c r="A1178">
        <v>1171</v>
      </c>
      <c r="B1178" s="76">
        <v>44235</v>
      </c>
      <c r="C1178" s="1" t="s">
        <v>3785</v>
      </c>
      <c r="D1178" s="76">
        <v>44235</v>
      </c>
      <c r="E1178" s="1" t="s">
        <v>3786</v>
      </c>
      <c r="F1178" s="1" t="s">
        <v>3787</v>
      </c>
      <c r="G1178" s="1" t="s">
        <v>123</v>
      </c>
      <c r="H1178" s="1" t="s">
        <v>124</v>
      </c>
      <c r="I1178" s="1" t="s">
        <v>125</v>
      </c>
      <c r="J1178" s="1" t="s">
        <v>3781</v>
      </c>
      <c r="K1178" s="1" t="s">
        <v>3781</v>
      </c>
      <c r="L1178">
        <f>ROUNDUP(IF(B1178&gt;$D$4,0,($D$4-B1178+1)/365),0)</f>
        <v>0</v>
      </c>
      <c r="M1178">
        <f>ROUNDUP(IF(B1178&gt;$D$5,0,($D$5-B1178+1)/365),0)</f>
        <v>0</v>
      </c>
      <c r="N1178" s="28">
        <f>IF(OR(L1178=1,M1178=1),IF(B1178+364&lt;=$D$5,(B1178+364-$D$4+1)/365,IF(B1178&gt;$D$4,($D$5-B1178+1)/365,$D$6/365)),0)</f>
        <v>0</v>
      </c>
      <c r="O1178" s="28">
        <f>'Data &amp; Parameter'!$E$16*'Data &amp; Parameter'!$E$17*('Data &amp; Parameter'!$E$18+'Data &amp; Parameter'!$E$19)*'Data &amp; Parameter'!$E$20*'Data &amp; Parameter'!$E$37*N1178</f>
        <v>0</v>
      </c>
      <c r="P1178">
        <f>ROUNDUP(IF(D1178&gt;$D$4,0,($D$4-D1178+1)/365),0)</f>
        <v>0</v>
      </c>
      <c r="Q1178">
        <f>ROUNDUP(IF(D1178&gt;$D$5,0,($D$5-D1178+1)/365),0)</f>
        <v>0</v>
      </c>
      <c r="R1178" s="28">
        <f>IF(OR(P1178=1,Q1178=1),IF(D1178+364&lt;=$D$5,(D1178+364-$D$4+1)/365,IF(D1178&gt;$D$4,($D$5-D1178+1)/365,$D$6/365)),0)</f>
        <v>0</v>
      </c>
      <c r="S1178" s="28">
        <f>'Data &amp; Parameter'!$E$16*'Data &amp; Parameter'!$E$17*('Data &amp; Parameter'!$E$18+'Data &amp; Parameter'!$E$19)*'Data &amp; Parameter'!$E$20*'Data &amp; Parameter'!$E$37*R1178</f>
        <v>0</v>
      </c>
      <c r="T1178" s="28">
        <f t="shared" si="18"/>
        <v>0</v>
      </c>
    </row>
    <row r="1179" spans="1:20" ht="15.75" customHeight="1" x14ac:dyDescent="0.35">
      <c r="A1179">
        <v>1172</v>
      </c>
      <c r="B1179" s="76">
        <v>44235</v>
      </c>
      <c r="C1179" s="1" t="s">
        <v>3788</v>
      </c>
      <c r="D1179" s="76">
        <v>44235</v>
      </c>
      <c r="E1179" s="1" t="s">
        <v>3789</v>
      </c>
      <c r="F1179" s="1" t="s">
        <v>3790</v>
      </c>
      <c r="G1179" s="1" t="s">
        <v>123</v>
      </c>
      <c r="H1179" s="1" t="s">
        <v>124</v>
      </c>
      <c r="I1179" s="1" t="s">
        <v>125</v>
      </c>
      <c r="J1179" s="1" t="s">
        <v>3781</v>
      </c>
      <c r="K1179" s="1" t="s">
        <v>3781</v>
      </c>
      <c r="L1179">
        <f>ROUNDUP(IF(B1179&gt;$D$4,0,($D$4-B1179+1)/365),0)</f>
        <v>0</v>
      </c>
      <c r="M1179">
        <f>ROUNDUP(IF(B1179&gt;$D$5,0,($D$5-B1179+1)/365),0)</f>
        <v>0</v>
      </c>
      <c r="N1179" s="28">
        <f>IF(OR(L1179=1,M1179=1),IF(B1179+364&lt;=$D$5,(B1179+364-$D$4+1)/365,IF(B1179&gt;$D$4,($D$5-B1179+1)/365,$D$6/365)),0)</f>
        <v>0</v>
      </c>
      <c r="O1179" s="28">
        <f>'Data &amp; Parameter'!$E$16*'Data &amp; Parameter'!$E$17*('Data &amp; Parameter'!$E$18+'Data &amp; Parameter'!$E$19)*'Data &amp; Parameter'!$E$20*'Data &amp; Parameter'!$E$37*N1179</f>
        <v>0</v>
      </c>
      <c r="P1179">
        <f>ROUNDUP(IF(D1179&gt;$D$4,0,($D$4-D1179+1)/365),0)</f>
        <v>0</v>
      </c>
      <c r="Q1179">
        <f>ROUNDUP(IF(D1179&gt;$D$5,0,($D$5-D1179+1)/365),0)</f>
        <v>0</v>
      </c>
      <c r="R1179" s="28">
        <f>IF(OR(P1179=1,Q1179=1),IF(D1179+364&lt;=$D$5,(D1179+364-$D$4+1)/365,IF(D1179&gt;$D$4,($D$5-D1179+1)/365,$D$6/365)),0)</f>
        <v>0</v>
      </c>
      <c r="S1179" s="28">
        <f>'Data &amp; Parameter'!$E$16*'Data &amp; Parameter'!$E$17*('Data &amp; Parameter'!$E$18+'Data &amp; Parameter'!$E$19)*'Data &amp; Parameter'!$E$20*'Data &amp; Parameter'!$E$37*R1179</f>
        <v>0</v>
      </c>
      <c r="T1179" s="28">
        <f t="shared" si="18"/>
        <v>0</v>
      </c>
    </row>
    <row r="1180" spans="1:20" ht="15.75" customHeight="1" x14ac:dyDescent="0.35">
      <c r="A1180">
        <v>1173</v>
      </c>
      <c r="B1180" s="76">
        <v>44235</v>
      </c>
      <c r="C1180" s="1" t="s">
        <v>3791</v>
      </c>
      <c r="D1180" s="76">
        <v>44235</v>
      </c>
      <c r="E1180" s="1" t="s">
        <v>3792</v>
      </c>
      <c r="F1180" s="1" t="s">
        <v>3793</v>
      </c>
      <c r="G1180" s="1" t="s">
        <v>123</v>
      </c>
      <c r="H1180" s="1" t="s">
        <v>124</v>
      </c>
      <c r="I1180" s="1" t="s">
        <v>125</v>
      </c>
      <c r="J1180" s="1" t="s">
        <v>3781</v>
      </c>
      <c r="K1180" s="1" t="s">
        <v>3781</v>
      </c>
      <c r="L1180">
        <f>ROUNDUP(IF(B1180&gt;$D$4,0,($D$4-B1180+1)/365),0)</f>
        <v>0</v>
      </c>
      <c r="M1180">
        <f>ROUNDUP(IF(B1180&gt;$D$5,0,($D$5-B1180+1)/365),0)</f>
        <v>0</v>
      </c>
      <c r="N1180" s="28">
        <f>IF(OR(L1180=1,M1180=1),IF(B1180+364&lt;=$D$5,(B1180+364-$D$4+1)/365,IF(B1180&gt;$D$4,($D$5-B1180+1)/365,$D$6/365)),0)</f>
        <v>0</v>
      </c>
      <c r="O1180" s="28">
        <f>'Data &amp; Parameter'!$E$16*'Data &amp; Parameter'!$E$17*('Data &amp; Parameter'!$E$18+'Data &amp; Parameter'!$E$19)*'Data &amp; Parameter'!$E$20*'Data &amp; Parameter'!$E$37*N1180</f>
        <v>0</v>
      </c>
      <c r="P1180">
        <f>ROUNDUP(IF(D1180&gt;$D$4,0,($D$4-D1180+1)/365),0)</f>
        <v>0</v>
      </c>
      <c r="Q1180">
        <f>ROUNDUP(IF(D1180&gt;$D$5,0,($D$5-D1180+1)/365),0)</f>
        <v>0</v>
      </c>
      <c r="R1180" s="28">
        <f>IF(OR(P1180=1,Q1180=1),IF(D1180+364&lt;=$D$5,(D1180+364-$D$4+1)/365,IF(D1180&gt;$D$4,($D$5-D1180+1)/365,$D$6/365)),0)</f>
        <v>0</v>
      </c>
      <c r="S1180" s="28">
        <f>'Data &amp; Parameter'!$E$16*'Data &amp; Parameter'!$E$17*('Data &amp; Parameter'!$E$18+'Data &amp; Parameter'!$E$19)*'Data &amp; Parameter'!$E$20*'Data &amp; Parameter'!$E$37*R1180</f>
        <v>0</v>
      </c>
      <c r="T1180" s="28">
        <f t="shared" si="18"/>
        <v>0</v>
      </c>
    </row>
    <row r="1181" spans="1:20" ht="15.75" customHeight="1" x14ac:dyDescent="0.35">
      <c r="A1181">
        <v>1174</v>
      </c>
      <c r="B1181" s="76">
        <v>44235</v>
      </c>
      <c r="C1181" s="1" t="s">
        <v>3794</v>
      </c>
      <c r="D1181" s="76">
        <v>44235</v>
      </c>
      <c r="E1181" s="1" t="s">
        <v>3795</v>
      </c>
      <c r="F1181" s="1" t="s">
        <v>3796</v>
      </c>
      <c r="G1181" s="1" t="s">
        <v>123</v>
      </c>
      <c r="H1181" s="1" t="s">
        <v>124</v>
      </c>
      <c r="I1181" s="1" t="s">
        <v>125</v>
      </c>
      <c r="J1181" s="1" t="s">
        <v>3781</v>
      </c>
      <c r="K1181" s="1" t="s">
        <v>3781</v>
      </c>
      <c r="L1181">
        <f>ROUNDUP(IF(B1181&gt;$D$4,0,($D$4-B1181+1)/365),0)</f>
        <v>0</v>
      </c>
      <c r="M1181">
        <f>ROUNDUP(IF(B1181&gt;$D$5,0,($D$5-B1181+1)/365),0)</f>
        <v>0</v>
      </c>
      <c r="N1181" s="28">
        <f>IF(OR(L1181=1,M1181=1),IF(B1181+364&lt;=$D$5,(B1181+364-$D$4+1)/365,IF(B1181&gt;$D$4,($D$5-B1181+1)/365,$D$6/365)),0)</f>
        <v>0</v>
      </c>
      <c r="O1181" s="28">
        <f>'Data &amp; Parameter'!$E$16*'Data &amp; Parameter'!$E$17*('Data &amp; Parameter'!$E$18+'Data &amp; Parameter'!$E$19)*'Data &amp; Parameter'!$E$20*'Data &amp; Parameter'!$E$37*N1181</f>
        <v>0</v>
      </c>
      <c r="P1181">
        <f>ROUNDUP(IF(D1181&gt;$D$4,0,($D$4-D1181+1)/365),0)</f>
        <v>0</v>
      </c>
      <c r="Q1181">
        <f>ROUNDUP(IF(D1181&gt;$D$5,0,($D$5-D1181+1)/365),0)</f>
        <v>0</v>
      </c>
      <c r="R1181" s="28">
        <f>IF(OR(P1181=1,Q1181=1),IF(D1181+364&lt;=$D$5,(D1181+364-$D$4+1)/365,IF(D1181&gt;$D$4,($D$5-D1181+1)/365,$D$6/365)),0)</f>
        <v>0</v>
      </c>
      <c r="S1181" s="28">
        <f>'Data &amp; Parameter'!$E$16*'Data &amp; Parameter'!$E$17*('Data &amp; Parameter'!$E$18+'Data &amp; Parameter'!$E$19)*'Data &amp; Parameter'!$E$20*'Data &amp; Parameter'!$E$37*R1181</f>
        <v>0</v>
      </c>
      <c r="T1181" s="28">
        <f t="shared" si="18"/>
        <v>0</v>
      </c>
    </row>
    <row r="1182" spans="1:20" ht="15.75" customHeight="1" x14ac:dyDescent="0.35">
      <c r="A1182">
        <v>1175</v>
      </c>
      <c r="B1182" s="76">
        <v>44235</v>
      </c>
      <c r="C1182" s="1" t="s">
        <v>3797</v>
      </c>
      <c r="D1182" s="76">
        <v>44235</v>
      </c>
      <c r="E1182" s="1" t="s">
        <v>3798</v>
      </c>
      <c r="F1182" s="1" t="s">
        <v>3799</v>
      </c>
      <c r="G1182" s="1" t="s">
        <v>123</v>
      </c>
      <c r="H1182" s="1" t="s">
        <v>124</v>
      </c>
      <c r="I1182" s="1" t="s">
        <v>125</v>
      </c>
      <c r="J1182" s="1" t="s">
        <v>3781</v>
      </c>
      <c r="K1182" s="1" t="s">
        <v>3781</v>
      </c>
      <c r="L1182">
        <f>ROUNDUP(IF(B1182&gt;$D$4,0,($D$4-B1182+1)/365),0)</f>
        <v>0</v>
      </c>
      <c r="M1182">
        <f>ROUNDUP(IF(B1182&gt;$D$5,0,($D$5-B1182+1)/365),0)</f>
        <v>0</v>
      </c>
      <c r="N1182" s="28">
        <f>IF(OR(L1182=1,M1182=1),IF(B1182+364&lt;=$D$5,(B1182+364-$D$4+1)/365,IF(B1182&gt;$D$4,($D$5-B1182+1)/365,$D$6/365)),0)</f>
        <v>0</v>
      </c>
      <c r="O1182" s="28">
        <f>'Data &amp; Parameter'!$E$16*'Data &amp; Parameter'!$E$17*('Data &amp; Parameter'!$E$18+'Data &amp; Parameter'!$E$19)*'Data &amp; Parameter'!$E$20*'Data &amp; Parameter'!$E$37*N1182</f>
        <v>0</v>
      </c>
      <c r="P1182">
        <f>ROUNDUP(IF(D1182&gt;$D$4,0,($D$4-D1182+1)/365),0)</f>
        <v>0</v>
      </c>
      <c r="Q1182">
        <f>ROUNDUP(IF(D1182&gt;$D$5,0,($D$5-D1182+1)/365),0)</f>
        <v>0</v>
      </c>
      <c r="R1182" s="28">
        <f>IF(OR(P1182=1,Q1182=1),IF(D1182+364&lt;=$D$5,(D1182+364-$D$4+1)/365,IF(D1182&gt;$D$4,($D$5-D1182+1)/365,$D$6/365)),0)</f>
        <v>0</v>
      </c>
      <c r="S1182" s="28">
        <f>'Data &amp; Parameter'!$E$16*'Data &amp; Parameter'!$E$17*('Data &amp; Parameter'!$E$18+'Data &amp; Parameter'!$E$19)*'Data &amp; Parameter'!$E$20*'Data &amp; Parameter'!$E$37*R1182</f>
        <v>0</v>
      </c>
      <c r="T1182" s="28">
        <f t="shared" si="18"/>
        <v>0</v>
      </c>
    </row>
    <row r="1183" spans="1:20" ht="15.75" customHeight="1" x14ac:dyDescent="0.35">
      <c r="A1183">
        <v>1176</v>
      </c>
      <c r="B1183" s="76">
        <v>44235</v>
      </c>
      <c r="C1183" s="1" t="s">
        <v>3800</v>
      </c>
      <c r="D1183" s="76">
        <v>44235</v>
      </c>
      <c r="E1183" s="1" t="s">
        <v>3801</v>
      </c>
      <c r="F1183" s="1" t="s">
        <v>3802</v>
      </c>
      <c r="G1183" s="1" t="s">
        <v>123</v>
      </c>
      <c r="H1183" s="1" t="s">
        <v>124</v>
      </c>
      <c r="I1183" s="1" t="s">
        <v>125</v>
      </c>
      <c r="J1183" s="1" t="s">
        <v>3781</v>
      </c>
      <c r="K1183" s="1" t="s">
        <v>2567</v>
      </c>
      <c r="L1183">
        <f>ROUNDUP(IF(B1183&gt;$D$4,0,($D$4-B1183+1)/365),0)</f>
        <v>0</v>
      </c>
      <c r="M1183">
        <f>ROUNDUP(IF(B1183&gt;$D$5,0,($D$5-B1183+1)/365),0)</f>
        <v>0</v>
      </c>
      <c r="N1183" s="28">
        <f>IF(OR(L1183=1,M1183=1),IF(B1183+364&lt;=$D$5,(B1183+364-$D$4+1)/365,IF(B1183&gt;$D$4,($D$5-B1183+1)/365,$D$6/365)),0)</f>
        <v>0</v>
      </c>
      <c r="O1183" s="28">
        <f>'Data &amp; Parameter'!$E$16*'Data &amp; Parameter'!$E$17*('Data &amp; Parameter'!$E$18+'Data &amp; Parameter'!$E$19)*'Data &amp; Parameter'!$E$20*'Data &amp; Parameter'!$E$37*N1183</f>
        <v>0</v>
      </c>
      <c r="P1183">
        <f>ROUNDUP(IF(D1183&gt;$D$4,0,($D$4-D1183+1)/365),0)</f>
        <v>0</v>
      </c>
      <c r="Q1183">
        <f>ROUNDUP(IF(D1183&gt;$D$5,0,($D$5-D1183+1)/365),0)</f>
        <v>0</v>
      </c>
      <c r="R1183" s="28">
        <f>IF(OR(P1183=1,Q1183=1),IF(D1183+364&lt;=$D$5,(D1183+364-$D$4+1)/365,IF(D1183&gt;$D$4,($D$5-D1183+1)/365,$D$6/365)),0)</f>
        <v>0</v>
      </c>
      <c r="S1183" s="28">
        <f>'Data &amp; Parameter'!$E$16*'Data &amp; Parameter'!$E$17*('Data &amp; Parameter'!$E$18+'Data &amp; Parameter'!$E$19)*'Data &amp; Parameter'!$E$20*'Data &amp; Parameter'!$E$37*R1183</f>
        <v>0</v>
      </c>
      <c r="T1183" s="28">
        <f t="shared" si="18"/>
        <v>0</v>
      </c>
    </row>
    <row r="1184" spans="1:20" ht="15.75" customHeight="1" x14ac:dyDescent="0.35">
      <c r="A1184">
        <v>1177</v>
      </c>
      <c r="B1184" s="76">
        <v>44235</v>
      </c>
      <c r="C1184" s="1" t="s">
        <v>3803</v>
      </c>
      <c r="D1184" s="76">
        <v>44235</v>
      </c>
      <c r="E1184" s="1" t="s">
        <v>3804</v>
      </c>
      <c r="F1184" s="1" t="s">
        <v>3805</v>
      </c>
      <c r="G1184" s="1" t="s">
        <v>123</v>
      </c>
      <c r="H1184" s="1" t="s">
        <v>124</v>
      </c>
      <c r="I1184" s="1" t="s">
        <v>125</v>
      </c>
      <c r="J1184" s="1" t="s">
        <v>3781</v>
      </c>
      <c r="K1184" s="1" t="s">
        <v>2567</v>
      </c>
      <c r="L1184">
        <f>ROUNDUP(IF(B1184&gt;$D$4,0,($D$4-B1184+1)/365),0)</f>
        <v>0</v>
      </c>
      <c r="M1184">
        <f>ROUNDUP(IF(B1184&gt;$D$5,0,($D$5-B1184+1)/365),0)</f>
        <v>0</v>
      </c>
      <c r="N1184" s="28">
        <f>IF(OR(L1184=1,M1184=1),IF(B1184+364&lt;=$D$5,(B1184+364-$D$4+1)/365,IF(B1184&gt;$D$4,($D$5-B1184+1)/365,$D$6/365)),0)</f>
        <v>0</v>
      </c>
      <c r="O1184" s="28">
        <f>'Data &amp; Parameter'!$E$16*'Data &amp; Parameter'!$E$17*('Data &amp; Parameter'!$E$18+'Data &amp; Parameter'!$E$19)*'Data &amp; Parameter'!$E$20*'Data &amp; Parameter'!$E$37*N1184</f>
        <v>0</v>
      </c>
      <c r="P1184">
        <f>ROUNDUP(IF(D1184&gt;$D$4,0,($D$4-D1184+1)/365),0)</f>
        <v>0</v>
      </c>
      <c r="Q1184">
        <f>ROUNDUP(IF(D1184&gt;$D$5,0,($D$5-D1184+1)/365),0)</f>
        <v>0</v>
      </c>
      <c r="R1184" s="28">
        <f>IF(OR(P1184=1,Q1184=1),IF(D1184+364&lt;=$D$5,(D1184+364-$D$4+1)/365,IF(D1184&gt;$D$4,($D$5-D1184+1)/365,$D$6/365)),0)</f>
        <v>0</v>
      </c>
      <c r="S1184" s="28">
        <f>'Data &amp; Parameter'!$E$16*'Data &amp; Parameter'!$E$17*('Data &amp; Parameter'!$E$18+'Data &amp; Parameter'!$E$19)*'Data &amp; Parameter'!$E$20*'Data &amp; Parameter'!$E$37*R1184</f>
        <v>0</v>
      </c>
      <c r="T1184" s="28">
        <f t="shared" si="18"/>
        <v>0</v>
      </c>
    </row>
    <row r="1185" spans="1:20" ht="15.75" customHeight="1" x14ac:dyDescent="0.35">
      <c r="A1185">
        <v>1178</v>
      </c>
      <c r="B1185" s="76">
        <v>44235</v>
      </c>
      <c r="C1185" s="1" t="s">
        <v>3806</v>
      </c>
      <c r="D1185" s="76">
        <v>44235</v>
      </c>
      <c r="E1185" s="1" t="s">
        <v>3807</v>
      </c>
      <c r="F1185" s="1" t="s">
        <v>3808</v>
      </c>
      <c r="G1185" s="1" t="s">
        <v>123</v>
      </c>
      <c r="H1185" s="1" t="s">
        <v>124</v>
      </c>
      <c r="I1185" s="1" t="s">
        <v>125</v>
      </c>
      <c r="J1185" s="1" t="s">
        <v>3781</v>
      </c>
      <c r="K1185" s="1" t="s">
        <v>2567</v>
      </c>
      <c r="L1185">
        <f>ROUNDUP(IF(B1185&gt;$D$4,0,($D$4-B1185+1)/365),0)</f>
        <v>0</v>
      </c>
      <c r="M1185">
        <f>ROUNDUP(IF(B1185&gt;$D$5,0,($D$5-B1185+1)/365),0)</f>
        <v>0</v>
      </c>
      <c r="N1185" s="28">
        <f>IF(OR(L1185=1,M1185=1),IF(B1185+364&lt;=$D$5,(B1185+364-$D$4+1)/365,IF(B1185&gt;$D$4,($D$5-B1185+1)/365,$D$6/365)),0)</f>
        <v>0</v>
      </c>
      <c r="O1185" s="28">
        <f>'Data &amp; Parameter'!$E$16*'Data &amp; Parameter'!$E$17*('Data &amp; Parameter'!$E$18+'Data &amp; Parameter'!$E$19)*'Data &amp; Parameter'!$E$20*'Data &amp; Parameter'!$E$37*N1185</f>
        <v>0</v>
      </c>
      <c r="P1185">
        <f>ROUNDUP(IF(D1185&gt;$D$4,0,($D$4-D1185+1)/365),0)</f>
        <v>0</v>
      </c>
      <c r="Q1185">
        <f>ROUNDUP(IF(D1185&gt;$D$5,0,($D$5-D1185+1)/365),0)</f>
        <v>0</v>
      </c>
      <c r="R1185" s="28">
        <f>IF(OR(P1185=1,Q1185=1),IF(D1185+364&lt;=$D$5,(D1185+364-$D$4+1)/365,IF(D1185&gt;$D$4,($D$5-D1185+1)/365,$D$6/365)),0)</f>
        <v>0</v>
      </c>
      <c r="S1185" s="28">
        <f>'Data &amp; Parameter'!$E$16*'Data &amp; Parameter'!$E$17*('Data &amp; Parameter'!$E$18+'Data &amp; Parameter'!$E$19)*'Data &amp; Parameter'!$E$20*'Data &amp; Parameter'!$E$37*R1185</f>
        <v>0</v>
      </c>
      <c r="T1185" s="28">
        <f t="shared" si="18"/>
        <v>0</v>
      </c>
    </row>
    <row r="1186" spans="1:20" ht="15.75" customHeight="1" x14ac:dyDescent="0.35">
      <c r="A1186">
        <v>1179</v>
      </c>
      <c r="B1186" s="76">
        <v>44235</v>
      </c>
      <c r="C1186" s="1" t="s">
        <v>3809</v>
      </c>
      <c r="D1186" s="76">
        <v>44235</v>
      </c>
      <c r="E1186" s="1" t="s">
        <v>3810</v>
      </c>
      <c r="F1186" s="1" t="s">
        <v>3811</v>
      </c>
      <c r="G1186" s="1" t="s">
        <v>123</v>
      </c>
      <c r="H1186" s="1" t="s">
        <v>124</v>
      </c>
      <c r="I1186" s="1" t="s">
        <v>125</v>
      </c>
      <c r="J1186" s="1" t="s">
        <v>3781</v>
      </c>
      <c r="K1186" s="1" t="s">
        <v>2567</v>
      </c>
      <c r="L1186">
        <f>ROUNDUP(IF(B1186&gt;$D$4,0,($D$4-B1186+1)/365),0)</f>
        <v>0</v>
      </c>
      <c r="M1186">
        <f>ROUNDUP(IF(B1186&gt;$D$5,0,($D$5-B1186+1)/365),0)</f>
        <v>0</v>
      </c>
      <c r="N1186" s="28">
        <f>IF(OR(L1186=1,M1186=1),IF(B1186+364&lt;=$D$5,(B1186+364-$D$4+1)/365,IF(B1186&gt;$D$4,($D$5-B1186+1)/365,$D$6/365)),0)</f>
        <v>0</v>
      </c>
      <c r="O1186" s="28">
        <f>'Data &amp; Parameter'!$E$16*'Data &amp; Parameter'!$E$17*('Data &amp; Parameter'!$E$18+'Data &amp; Parameter'!$E$19)*'Data &amp; Parameter'!$E$20*'Data &amp; Parameter'!$E$37*N1186</f>
        <v>0</v>
      </c>
      <c r="P1186">
        <f>ROUNDUP(IF(D1186&gt;$D$4,0,($D$4-D1186+1)/365),0)</f>
        <v>0</v>
      </c>
      <c r="Q1186">
        <f>ROUNDUP(IF(D1186&gt;$D$5,0,($D$5-D1186+1)/365),0)</f>
        <v>0</v>
      </c>
      <c r="R1186" s="28">
        <f>IF(OR(P1186=1,Q1186=1),IF(D1186+364&lt;=$D$5,(D1186+364-$D$4+1)/365,IF(D1186&gt;$D$4,($D$5-D1186+1)/365,$D$6/365)),0)</f>
        <v>0</v>
      </c>
      <c r="S1186" s="28">
        <f>'Data &amp; Parameter'!$E$16*'Data &amp; Parameter'!$E$17*('Data &amp; Parameter'!$E$18+'Data &amp; Parameter'!$E$19)*'Data &amp; Parameter'!$E$20*'Data &amp; Parameter'!$E$37*R1186</f>
        <v>0</v>
      </c>
      <c r="T1186" s="28">
        <f t="shared" si="18"/>
        <v>0</v>
      </c>
    </row>
    <row r="1187" spans="1:20" ht="15.75" customHeight="1" x14ac:dyDescent="0.35">
      <c r="A1187">
        <v>1180</v>
      </c>
      <c r="B1187" s="76">
        <v>44235</v>
      </c>
      <c r="C1187" s="1" t="s">
        <v>3812</v>
      </c>
      <c r="D1187" s="76">
        <v>44235</v>
      </c>
      <c r="E1187" s="1" t="s">
        <v>3813</v>
      </c>
      <c r="F1187" s="1" t="s">
        <v>3814</v>
      </c>
      <c r="G1187" s="1" t="s">
        <v>123</v>
      </c>
      <c r="H1187" s="1" t="s">
        <v>124</v>
      </c>
      <c r="I1187" s="1" t="s">
        <v>125</v>
      </c>
      <c r="J1187" s="1" t="s">
        <v>3781</v>
      </c>
      <c r="K1187" s="1" t="s">
        <v>3815</v>
      </c>
      <c r="L1187">
        <f>ROUNDUP(IF(B1187&gt;$D$4,0,($D$4-B1187+1)/365),0)</f>
        <v>0</v>
      </c>
      <c r="M1187">
        <f>ROUNDUP(IF(B1187&gt;$D$5,0,($D$5-B1187+1)/365),0)</f>
        <v>0</v>
      </c>
      <c r="N1187" s="28">
        <f>IF(OR(L1187=1,M1187=1),IF(B1187+364&lt;=$D$5,(B1187+364-$D$4+1)/365,IF(B1187&gt;$D$4,($D$5-B1187+1)/365,$D$6/365)),0)</f>
        <v>0</v>
      </c>
      <c r="O1187" s="28">
        <f>'Data &amp; Parameter'!$E$16*'Data &amp; Parameter'!$E$17*('Data &amp; Parameter'!$E$18+'Data &amp; Parameter'!$E$19)*'Data &amp; Parameter'!$E$20*'Data &amp; Parameter'!$E$37*N1187</f>
        <v>0</v>
      </c>
      <c r="P1187">
        <f>ROUNDUP(IF(D1187&gt;$D$4,0,($D$4-D1187+1)/365),0)</f>
        <v>0</v>
      </c>
      <c r="Q1187">
        <f>ROUNDUP(IF(D1187&gt;$D$5,0,($D$5-D1187+1)/365),0)</f>
        <v>0</v>
      </c>
      <c r="R1187" s="28">
        <f>IF(OR(P1187=1,Q1187=1),IF(D1187+364&lt;=$D$5,(D1187+364-$D$4+1)/365,IF(D1187&gt;$D$4,($D$5-D1187+1)/365,$D$6/365)),0)</f>
        <v>0</v>
      </c>
      <c r="S1187" s="28">
        <f>'Data &amp; Parameter'!$E$16*'Data &amp; Parameter'!$E$17*('Data &amp; Parameter'!$E$18+'Data &amp; Parameter'!$E$19)*'Data &amp; Parameter'!$E$20*'Data &amp; Parameter'!$E$37*R1187</f>
        <v>0</v>
      </c>
      <c r="T1187" s="28">
        <f t="shared" si="18"/>
        <v>0</v>
      </c>
    </row>
    <row r="1188" spans="1:20" ht="15.75" customHeight="1" x14ac:dyDescent="0.35">
      <c r="A1188">
        <v>1181</v>
      </c>
      <c r="B1188" s="76">
        <v>44235</v>
      </c>
      <c r="C1188" s="1" t="s">
        <v>3816</v>
      </c>
      <c r="D1188" s="76">
        <v>44235</v>
      </c>
      <c r="E1188" s="1" t="s">
        <v>3817</v>
      </c>
      <c r="F1188" s="1" t="s">
        <v>3818</v>
      </c>
      <c r="G1188" s="1" t="s">
        <v>123</v>
      </c>
      <c r="H1188" s="1" t="s">
        <v>124</v>
      </c>
      <c r="I1188" s="1" t="s">
        <v>125</v>
      </c>
      <c r="J1188" s="1" t="s">
        <v>3781</v>
      </c>
      <c r="K1188" s="1" t="s">
        <v>2567</v>
      </c>
      <c r="L1188">
        <f>ROUNDUP(IF(B1188&gt;$D$4,0,($D$4-B1188+1)/365),0)</f>
        <v>0</v>
      </c>
      <c r="M1188">
        <f>ROUNDUP(IF(B1188&gt;$D$5,0,($D$5-B1188+1)/365),0)</f>
        <v>0</v>
      </c>
      <c r="N1188" s="28">
        <f>IF(OR(L1188=1,M1188=1),IF(B1188+364&lt;=$D$5,(B1188+364-$D$4+1)/365,IF(B1188&gt;$D$4,($D$5-B1188+1)/365,$D$6/365)),0)</f>
        <v>0</v>
      </c>
      <c r="O1188" s="28">
        <f>'Data &amp; Parameter'!$E$16*'Data &amp; Parameter'!$E$17*('Data &amp; Parameter'!$E$18+'Data &amp; Parameter'!$E$19)*'Data &amp; Parameter'!$E$20*'Data &amp; Parameter'!$E$37*N1188</f>
        <v>0</v>
      </c>
      <c r="P1188">
        <f>ROUNDUP(IF(D1188&gt;$D$4,0,($D$4-D1188+1)/365),0)</f>
        <v>0</v>
      </c>
      <c r="Q1188">
        <f>ROUNDUP(IF(D1188&gt;$D$5,0,($D$5-D1188+1)/365),0)</f>
        <v>0</v>
      </c>
      <c r="R1188" s="28">
        <f>IF(OR(P1188=1,Q1188=1),IF(D1188+364&lt;=$D$5,(D1188+364-$D$4+1)/365,IF(D1188&gt;$D$4,($D$5-D1188+1)/365,$D$6/365)),0)</f>
        <v>0</v>
      </c>
      <c r="S1188" s="28">
        <f>'Data &amp; Parameter'!$E$16*'Data &amp; Parameter'!$E$17*('Data &amp; Parameter'!$E$18+'Data &amp; Parameter'!$E$19)*'Data &amp; Parameter'!$E$20*'Data &amp; Parameter'!$E$37*R1188</f>
        <v>0</v>
      </c>
      <c r="T1188" s="28">
        <f t="shared" si="18"/>
        <v>0</v>
      </c>
    </row>
    <row r="1189" spans="1:20" ht="15.75" customHeight="1" x14ac:dyDescent="0.35">
      <c r="A1189">
        <v>1182</v>
      </c>
      <c r="B1189" s="76">
        <v>44235</v>
      </c>
      <c r="C1189" s="1" t="s">
        <v>3819</v>
      </c>
      <c r="D1189" s="76">
        <v>44235</v>
      </c>
      <c r="E1189" s="1" t="s">
        <v>3820</v>
      </c>
      <c r="F1189" s="1" t="s">
        <v>3821</v>
      </c>
      <c r="G1189" s="1" t="s">
        <v>123</v>
      </c>
      <c r="H1189" s="1" t="s">
        <v>124</v>
      </c>
      <c r="I1189" s="1" t="s">
        <v>125</v>
      </c>
      <c r="J1189" s="1" t="s">
        <v>3781</v>
      </c>
      <c r="K1189" s="1" t="s">
        <v>2567</v>
      </c>
      <c r="L1189">
        <f>ROUNDUP(IF(B1189&gt;$D$4,0,($D$4-B1189+1)/365),0)</f>
        <v>0</v>
      </c>
      <c r="M1189">
        <f>ROUNDUP(IF(B1189&gt;$D$5,0,($D$5-B1189+1)/365),0)</f>
        <v>0</v>
      </c>
      <c r="N1189" s="28">
        <f>IF(OR(L1189=1,M1189=1),IF(B1189+364&lt;=$D$5,(B1189+364-$D$4+1)/365,IF(B1189&gt;$D$4,($D$5-B1189+1)/365,$D$6/365)),0)</f>
        <v>0</v>
      </c>
      <c r="O1189" s="28">
        <f>'Data &amp; Parameter'!$E$16*'Data &amp; Parameter'!$E$17*('Data &amp; Parameter'!$E$18+'Data &amp; Parameter'!$E$19)*'Data &amp; Parameter'!$E$20*'Data &amp; Parameter'!$E$37*N1189</f>
        <v>0</v>
      </c>
      <c r="P1189">
        <f>ROUNDUP(IF(D1189&gt;$D$4,0,($D$4-D1189+1)/365),0)</f>
        <v>0</v>
      </c>
      <c r="Q1189">
        <f>ROUNDUP(IF(D1189&gt;$D$5,0,($D$5-D1189+1)/365),0)</f>
        <v>0</v>
      </c>
      <c r="R1189" s="28">
        <f>IF(OR(P1189=1,Q1189=1),IF(D1189+364&lt;=$D$5,(D1189+364-$D$4+1)/365,IF(D1189&gt;$D$4,($D$5-D1189+1)/365,$D$6/365)),0)</f>
        <v>0</v>
      </c>
      <c r="S1189" s="28">
        <f>'Data &amp; Parameter'!$E$16*'Data &amp; Parameter'!$E$17*('Data &amp; Parameter'!$E$18+'Data &amp; Parameter'!$E$19)*'Data &amp; Parameter'!$E$20*'Data &amp; Parameter'!$E$37*R1189</f>
        <v>0</v>
      </c>
      <c r="T1189" s="28">
        <f t="shared" si="18"/>
        <v>0</v>
      </c>
    </row>
    <row r="1190" spans="1:20" ht="15.75" customHeight="1" x14ac:dyDescent="0.35">
      <c r="A1190">
        <v>1183</v>
      </c>
      <c r="B1190" s="76">
        <v>44235</v>
      </c>
      <c r="C1190" s="1" t="s">
        <v>3822</v>
      </c>
      <c r="D1190" s="76">
        <v>44235</v>
      </c>
      <c r="E1190" s="1" t="s">
        <v>3823</v>
      </c>
      <c r="F1190" s="1" t="s">
        <v>3824</v>
      </c>
      <c r="G1190" s="1" t="s">
        <v>123</v>
      </c>
      <c r="H1190" s="1" t="s">
        <v>124</v>
      </c>
      <c r="I1190" s="1" t="s">
        <v>125</v>
      </c>
      <c r="J1190" s="1" t="s">
        <v>3781</v>
      </c>
      <c r="K1190" s="1" t="s">
        <v>3815</v>
      </c>
      <c r="L1190">
        <f>ROUNDUP(IF(B1190&gt;$D$4,0,($D$4-B1190+1)/365),0)</f>
        <v>0</v>
      </c>
      <c r="M1190">
        <f>ROUNDUP(IF(B1190&gt;$D$5,0,($D$5-B1190+1)/365),0)</f>
        <v>0</v>
      </c>
      <c r="N1190" s="28">
        <f>IF(OR(L1190=1,M1190=1),IF(B1190+364&lt;=$D$5,(B1190+364-$D$4+1)/365,IF(B1190&gt;$D$4,($D$5-B1190+1)/365,$D$6/365)),0)</f>
        <v>0</v>
      </c>
      <c r="O1190" s="28">
        <f>'Data &amp; Parameter'!$E$16*'Data &amp; Parameter'!$E$17*('Data &amp; Parameter'!$E$18+'Data &amp; Parameter'!$E$19)*'Data &amp; Parameter'!$E$20*'Data &amp; Parameter'!$E$37*N1190</f>
        <v>0</v>
      </c>
      <c r="P1190">
        <f>ROUNDUP(IF(D1190&gt;$D$4,0,($D$4-D1190+1)/365),0)</f>
        <v>0</v>
      </c>
      <c r="Q1190">
        <f>ROUNDUP(IF(D1190&gt;$D$5,0,($D$5-D1190+1)/365),0)</f>
        <v>0</v>
      </c>
      <c r="R1190" s="28">
        <f>IF(OR(P1190=1,Q1190=1),IF(D1190+364&lt;=$D$5,(D1190+364-$D$4+1)/365,IF(D1190&gt;$D$4,($D$5-D1190+1)/365,$D$6/365)),0)</f>
        <v>0</v>
      </c>
      <c r="S1190" s="28">
        <f>'Data &amp; Parameter'!$E$16*'Data &amp; Parameter'!$E$17*('Data &amp; Parameter'!$E$18+'Data &amp; Parameter'!$E$19)*'Data &amp; Parameter'!$E$20*'Data &amp; Parameter'!$E$37*R1190</f>
        <v>0</v>
      </c>
      <c r="T1190" s="28">
        <f t="shared" si="18"/>
        <v>0</v>
      </c>
    </row>
    <row r="1191" spans="1:20" ht="15.75" customHeight="1" x14ac:dyDescent="0.35">
      <c r="A1191">
        <v>1184</v>
      </c>
      <c r="B1191" s="76">
        <v>44235</v>
      </c>
      <c r="C1191" s="1" t="s">
        <v>3825</v>
      </c>
      <c r="D1191" s="76">
        <v>44235</v>
      </c>
      <c r="E1191" s="1" t="s">
        <v>3826</v>
      </c>
      <c r="F1191" s="1" t="s">
        <v>3827</v>
      </c>
      <c r="G1191" s="1" t="s">
        <v>123</v>
      </c>
      <c r="H1191" s="1" t="s">
        <v>124</v>
      </c>
      <c r="I1191" s="1" t="s">
        <v>125</v>
      </c>
      <c r="J1191" s="1" t="s">
        <v>3828</v>
      </c>
      <c r="K1191" s="1" t="s">
        <v>3829</v>
      </c>
      <c r="L1191">
        <f>ROUNDUP(IF(B1191&gt;$D$4,0,($D$4-B1191+1)/365),0)</f>
        <v>0</v>
      </c>
      <c r="M1191">
        <f>ROUNDUP(IF(B1191&gt;$D$5,0,($D$5-B1191+1)/365),0)</f>
        <v>0</v>
      </c>
      <c r="N1191" s="28">
        <f>IF(OR(L1191=1,M1191=1),IF(B1191+364&lt;=$D$5,(B1191+364-$D$4+1)/365,IF(B1191&gt;$D$4,($D$5-B1191+1)/365,$D$6/365)),0)</f>
        <v>0</v>
      </c>
      <c r="O1191" s="28">
        <f>'Data &amp; Parameter'!$E$16*'Data &amp; Parameter'!$E$17*('Data &amp; Parameter'!$E$18+'Data &amp; Parameter'!$E$19)*'Data &amp; Parameter'!$E$20*'Data &amp; Parameter'!$E$37*N1191</f>
        <v>0</v>
      </c>
      <c r="P1191">
        <f>ROUNDUP(IF(D1191&gt;$D$4,0,($D$4-D1191+1)/365),0)</f>
        <v>0</v>
      </c>
      <c r="Q1191">
        <f>ROUNDUP(IF(D1191&gt;$D$5,0,($D$5-D1191+1)/365),0)</f>
        <v>0</v>
      </c>
      <c r="R1191" s="28">
        <f>IF(OR(P1191=1,Q1191=1),IF(D1191+364&lt;=$D$5,(D1191+364-$D$4+1)/365,IF(D1191&gt;$D$4,($D$5-D1191+1)/365,$D$6/365)),0)</f>
        <v>0</v>
      </c>
      <c r="S1191" s="28">
        <f>'Data &amp; Parameter'!$E$16*'Data &amp; Parameter'!$E$17*('Data &amp; Parameter'!$E$18+'Data &amp; Parameter'!$E$19)*'Data &amp; Parameter'!$E$20*'Data &amp; Parameter'!$E$37*R1191</f>
        <v>0</v>
      </c>
      <c r="T1191" s="28">
        <f t="shared" si="18"/>
        <v>0</v>
      </c>
    </row>
    <row r="1192" spans="1:20" ht="15.75" customHeight="1" x14ac:dyDescent="0.35">
      <c r="A1192">
        <v>1185</v>
      </c>
      <c r="B1192" s="76">
        <v>44235</v>
      </c>
      <c r="C1192" s="1" t="s">
        <v>3830</v>
      </c>
      <c r="D1192" s="76">
        <v>44235</v>
      </c>
      <c r="E1192" s="1" t="s">
        <v>3831</v>
      </c>
      <c r="F1192" s="1" t="s">
        <v>3832</v>
      </c>
      <c r="G1192" s="1" t="s">
        <v>123</v>
      </c>
      <c r="H1192" s="1" t="s">
        <v>124</v>
      </c>
      <c r="I1192" s="1" t="s">
        <v>125</v>
      </c>
      <c r="J1192" s="1" t="s">
        <v>3781</v>
      </c>
      <c r="K1192" s="1" t="s">
        <v>2567</v>
      </c>
      <c r="L1192">
        <f>ROUNDUP(IF(B1192&gt;$D$4,0,($D$4-B1192+1)/365),0)</f>
        <v>0</v>
      </c>
      <c r="M1192">
        <f>ROUNDUP(IF(B1192&gt;$D$5,0,($D$5-B1192+1)/365),0)</f>
        <v>0</v>
      </c>
      <c r="N1192" s="28">
        <f>IF(OR(L1192=1,M1192=1),IF(B1192+364&lt;=$D$5,(B1192+364-$D$4+1)/365,IF(B1192&gt;$D$4,($D$5-B1192+1)/365,$D$6/365)),0)</f>
        <v>0</v>
      </c>
      <c r="O1192" s="28">
        <f>'Data &amp; Parameter'!$E$16*'Data &amp; Parameter'!$E$17*('Data &amp; Parameter'!$E$18+'Data &amp; Parameter'!$E$19)*'Data &amp; Parameter'!$E$20*'Data &amp; Parameter'!$E$37*N1192</f>
        <v>0</v>
      </c>
      <c r="P1192">
        <f>ROUNDUP(IF(D1192&gt;$D$4,0,($D$4-D1192+1)/365),0)</f>
        <v>0</v>
      </c>
      <c r="Q1192">
        <f>ROUNDUP(IF(D1192&gt;$D$5,0,($D$5-D1192+1)/365),0)</f>
        <v>0</v>
      </c>
      <c r="R1192" s="28">
        <f>IF(OR(P1192=1,Q1192=1),IF(D1192+364&lt;=$D$5,(D1192+364-$D$4+1)/365,IF(D1192&gt;$D$4,($D$5-D1192+1)/365,$D$6/365)),0)</f>
        <v>0</v>
      </c>
      <c r="S1192" s="28">
        <f>'Data &amp; Parameter'!$E$16*'Data &amp; Parameter'!$E$17*('Data &amp; Parameter'!$E$18+'Data &amp; Parameter'!$E$19)*'Data &amp; Parameter'!$E$20*'Data &amp; Parameter'!$E$37*R1192</f>
        <v>0</v>
      </c>
      <c r="T1192" s="28">
        <f t="shared" si="18"/>
        <v>0</v>
      </c>
    </row>
    <row r="1193" spans="1:20" ht="15.75" customHeight="1" x14ac:dyDescent="0.35">
      <c r="A1193">
        <v>1186</v>
      </c>
      <c r="B1193" s="76">
        <v>44235</v>
      </c>
      <c r="C1193" s="1" t="s">
        <v>3833</v>
      </c>
      <c r="D1193" s="76">
        <v>44235</v>
      </c>
      <c r="E1193" s="1" t="s">
        <v>3834</v>
      </c>
      <c r="F1193" s="1" t="s">
        <v>3835</v>
      </c>
      <c r="G1193" s="1" t="s">
        <v>123</v>
      </c>
      <c r="H1193" s="1" t="s">
        <v>124</v>
      </c>
      <c r="I1193" s="1" t="s">
        <v>125</v>
      </c>
      <c r="J1193" s="1" t="s">
        <v>3836</v>
      </c>
      <c r="K1193" s="1" t="s">
        <v>3815</v>
      </c>
      <c r="L1193">
        <f>ROUNDUP(IF(B1193&gt;$D$4,0,($D$4-B1193+1)/365),0)</f>
        <v>0</v>
      </c>
      <c r="M1193">
        <f>ROUNDUP(IF(B1193&gt;$D$5,0,($D$5-B1193+1)/365),0)</f>
        <v>0</v>
      </c>
      <c r="N1193" s="28">
        <f>IF(OR(L1193=1,M1193=1),IF(B1193+364&lt;=$D$5,(B1193+364-$D$4+1)/365,IF(B1193&gt;$D$4,($D$5-B1193+1)/365,$D$6/365)),0)</f>
        <v>0</v>
      </c>
      <c r="O1193" s="28">
        <f>'Data &amp; Parameter'!$E$16*'Data &amp; Parameter'!$E$17*('Data &amp; Parameter'!$E$18+'Data &amp; Parameter'!$E$19)*'Data &amp; Parameter'!$E$20*'Data &amp; Parameter'!$E$37*N1193</f>
        <v>0</v>
      </c>
      <c r="P1193">
        <f>ROUNDUP(IF(D1193&gt;$D$4,0,($D$4-D1193+1)/365),0)</f>
        <v>0</v>
      </c>
      <c r="Q1193">
        <f>ROUNDUP(IF(D1193&gt;$D$5,0,($D$5-D1193+1)/365),0)</f>
        <v>0</v>
      </c>
      <c r="R1193" s="28">
        <f>IF(OR(P1193=1,Q1193=1),IF(D1193+364&lt;=$D$5,(D1193+364-$D$4+1)/365,IF(D1193&gt;$D$4,($D$5-D1193+1)/365,$D$6/365)),0)</f>
        <v>0</v>
      </c>
      <c r="S1193" s="28">
        <f>'Data &amp; Parameter'!$E$16*'Data &amp; Parameter'!$E$17*('Data &amp; Parameter'!$E$18+'Data &amp; Parameter'!$E$19)*'Data &amp; Parameter'!$E$20*'Data &amp; Parameter'!$E$37*R1193</f>
        <v>0</v>
      </c>
      <c r="T1193" s="28">
        <f t="shared" si="18"/>
        <v>0</v>
      </c>
    </row>
    <row r="1194" spans="1:20" ht="15.75" customHeight="1" x14ac:dyDescent="0.35">
      <c r="A1194">
        <v>1187</v>
      </c>
      <c r="B1194" s="76">
        <v>44235</v>
      </c>
      <c r="C1194" s="1" t="s">
        <v>3837</v>
      </c>
      <c r="D1194" s="76">
        <v>44235</v>
      </c>
      <c r="E1194" s="1" t="s">
        <v>3838</v>
      </c>
      <c r="F1194" s="1" t="s">
        <v>3839</v>
      </c>
      <c r="G1194" s="1" t="s">
        <v>123</v>
      </c>
      <c r="H1194" s="1" t="s">
        <v>124</v>
      </c>
      <c r="I1194" s="1" t="s">
        <v>125</v>
      </c>
      <c r="J1194" s="1" t="s">
        <v>3781</v>
      </c>
      <c r="K1194" s="1" t="s">
        <v>3815</v>
      </c>
      <c r="L1194">
        <f>ROUNDUP(IF(B1194&gt;$D$4,0,($D$4-B1194+1)/365),0)</f>
        <v>0</v>
      </c>
      <c r="M1194">
        <f>ROUNDUP(IF(B1194&gt;$D$5,0,($D$5-B1194+1)/365),0)</f>
        <v>0</v>
      </c>
      <c r="N1194" s="28">
        <f>IF(OR(L1194=1,M1194=1),IF(B1194+364&lt;=$D$5,(B1194+364-$D$4+1)/365,IF(B1194&gt;$D$4,($D$5-B1194+1)/365,$D$6/365)),0)</f>
        <v>0</v>
      </c>
      <c r="O1194" s="28">
        <f>'Data &amp; Parameter'!$E$16*'Data &amp; Parameter'!$E$17*('Data &amp; Parameter'!$E$18+'Data &amp; Parameter'!$E$19)*'Data &amp; Parameter'!$E$20*'Data &amp; Parameter'!$E$37*N1194</f>
        <v>0</v>
      </c>
      <c r="P1194">
        <f>ROUNDUP(IF(D1194&gt;$D$4,0,($D$4-D1194+1)/365),0)</f>
        <v>0</v>
      </c>
      <c r="Q1194">
        <f>ROUNDUP(IF(D1194&gt;$D$5,0,($D$5-D1194+1)/365),0)</f>
        <v>0</v>
      </c>
      <c r="R1194" s="28">
        <f>IF(OR(P1194=1,Q1194=1),IF(D1194+364&lt;=$D$5,(D1194+364-$D$4+1)/365,IF(D1194&gt;$D$4,($D$5-D1194+1)/365,$D$6/365)),0)</f>
        <v>0</v>
      </c>
      <c r="S1194" s="28">
        <f>'Data &amp; Parameter'!$E$16*'Data &amp; Parameter'!$E$17*('Data &amp; Parameter'!$E$18+'Data &amp; Parameter'!$E$19)*'Data &amp; Parameter'!$E$20*'Data &amp; Parameter'!$E$37*R1194</f>
        <v>0</v>
      </c>
      <c r="T1194" s="28">
        <f t="shared" si="18"/>
        <v>0</v>
      </c>
    </row>
    <row r="1195" spans="1:20" ht="15.75" customHeight="1" x14ac:dyDescent="0.35">
      <c r="A1195">
        <v>1188</v>
      </c>
      <c r="B1195" s="76">
        <v>44235</v>
      </c>
      <c r="C1195" s="1" t="s">
        <v>3840</v>
      </c>
      <c r="D1195" s="76">
        <v>44235</v>
      </c>
      <c r="E1195" s="1" t="s">
        <v>3841</v>
      </c>
      <c r="F1195" s="1" t="s">
        <v>3842</v>
      </c>
      <c r="G1195" s="1" t="s">
        <v>123</v>
      </c>
      <c r="H1195" s="1" t="s">
        <v>124</v>
      </c>
      <c r="I1195" s="1" t="s">
        <v>125</v>
      </c>
      <c r="J1195" s="1" t="s">
        <v>3781</v>
      </c>
      <c r="K1195" s="1" t="s">
        <v>3829</v>
      </c>
      <c r="L1195">
        <f>ROUNDUP(IF(B1195&gt;$D$4,0,($D$4-B1195+1)/365),0)</f>
        <v>0</v>
      </c>
      <c r="M1195">
        <f>ROUNDUP(IF(B1195&gt;$D$5,0,($D$5-B1195+1)/365),0)</f>
        <v>0</v>
      </c>
      <c r="N1195" s="28">
        <f>IF(OR(L1195=1,M1195=1),IF(B1195+364&lt;=$D$5,(B1195+364-$D$4+1)/365,IF(B1195&gt;$D$4,($D$5-B1195+1)/365,$D$6/365)),0)</f>
        <v>0</v>
      </c>
      <c r="O1195" s="28">
        <f>'Data &amp; Parameter'!$E$16*'Data &amp; Parameter'!$E$17*('Data &amp; Parameter'!$E$18+'Data &amp; Parameter'!$E$19)*'Data &amp; Parameter'!$E$20*'Data &amp; Parameter'!$E$37*N1195</f>
        <v>0</v>
      </c>
      <c r="P1195">
        <f>ROUNDUP(IF(D1195&gt;$D$4,0,($D$4-D1195+1)/365),0)</f>
        <v>0</v>
      </c>
      <c r="Q1195">
        <f>ROUNDUP(IF(D1195&gt;$D$5,0,($D$5-D1195+1)/365),0)</f>
        <v>0</v>
      </c>
      <c r="R1195" s="28">
        <f>IF(OR(P1195=1,Q1195=1),IF(D1195+364&lt;=$D$5,(D1195+364-$D$4+1)/365,IF(D1195&gt;$D$4,($D$5-D1195+1)/365,$D$6/365)),0)</f>
        <v>0</v>
      </c>
      <c r="S1195" s="28">
        <f>'Data &amp; Parameter'!$E$16*'Data &amp; Parameter'!$E$17*('Data &amp; Parameter'!$E$18+'Data &amp; Parameter'!$E$19)*'Data &amp; Parameter'!$E$20*'Data &amp; Parameter'!$E$37*R1195</f>
        <v>0</v>
      </c>
      <c r="T1195" s="28">
        <f t="shared" si="18"/>
        <v>0</v>
      </c>
    </row>
    <row r="1196" spans="1:20" ht="15.75" customHeight="1" x14ac:dyDescent="0.35">
      <c r="A1196">
        <v>1189</v>
      </c>
      <c r="B1196" s="76">
        <v>44235</v>
      </c>
      <c r="C1196" s="1" t="s">
        <v>3843</v>
      </c>
      <c r="D1196" s="76">
        <v>44235</v>
      </c>
      <c r="E1196" s="1" t="s">
        <v>3844</v>
      </c>
      <c r="F1196" s="1" t="s">
        <v>3845</v>
      </c>
      <c r="G1196" s="1" t="s">
        <v>123</v>
      </c>
      <c r="H1196" s="1" t="s">
        <v>124</v>
      </c>
      <c r="I1196" s="1" t="s">
        <v>125</v>
      </c>
      <c r="J1196" s="1" t="s">
        <v>3781</v>
      </c>
      <c r="K1196" s="1" t="s">
        <v>3846</v>
      </c>
      <c r="L1196">
        <f>ROUNDUP(IF(B1196&gt;$D$4,0,($D$4-B1196+1)/365),0)</f>
        <v>0</v>
      </c>
      <c r="M1196">
        <f>ROUNDUP(IF(B1196&gt;$D$5,0,($D$5-B1196+1)/365),0)</f>
        <v>0</v>
      </c>
      <c r="N1196" s="28">
        <f>IF(OR(L1196=1,M1196=1),IF(B1196+364&lt;=$D$5,(B1196+364-$D$4+1)/365,IF(B1196&gt;$D$4,($D$5-B1196+1)/365,$D$6/365)),0)</f>
        <v>0</v>
      </c>
      <c r="O1196" s="28">
        <f>'Data &amp; Parameter'!$E$16*'Data &amp; Parameter'!$E$17*('Data &amp; Parameter'!$E$18+'Data &amp; Parameter'!$E$19)*'Data &amp; Parameter'!$E$20*'Data &amp; Parameter'!$E$37*N1196</f>
        <v>0</v>
      </c>
      <c r="P1196">
        <f>ROUNDUP(IF(D1196&gt;$D$4,0,($D$4-D1196+1)/365),0)</f>
        <v>0</v>
      </c>
      <c r="Q1196">
        <f>ROUNDUP(IF(D1196&gt;$D$5,0,($D$5-D1196+1)/365),0)</f>
        <v>0</v>
      </c>
      <c r="R1196" s="28">
        <f>IF(OR(P1196=1,Q1196=1),IF(D1196+364&lt;=$D$5,(D1196+364-$D$4+1)/365,IF(D1196&gt;$D$4,($D$5-D1196+1)/365,$D$6/365)),0)</f>
        <v>0</v>
      </c>
      <c r="S1196" s="28">
        <f>'Data &amp; Parameter'!$E$16*'Data &amp; Parameter'!$E$17*('Data &amp; Parameter'!$E$18+'Data &amp; Parameter'!$E$19)*'Data &amp; Parameter'!$E$20*'Data &amp; Parameter'!$E$37*R1196</f>
        <v>0</v>
      </c>
      <c r="T1196" s="28">
        <f t="shared" si="18"/>
        <v>0</v>
      </c>
    </row>
    <row r="1197" spans="1:20" ht="15.75" customHeight="1" x14ac:dyDescent="0.35">
      <c r="A1197">
        <v>1190</v>
      </c>
      <c r="B1197" s="76">
        <v>44235</v>
      </c>
      <c r="C1197" s="1" t="s">
        <v>3847</v>
      </c>
      <c r="D1197" s="76">
        <v>44235</v>
      </c>
      <c r="E1197" s="1" t="s">
        <v>3848</v>
      </c>
      <c r="F1197" s="1" t="s">
        <v>3849</v>
      </c>
      <c r="G1197" s="1" t="s">
        <v>123</v>
      </c>
      <c r="H1197" s="1" t="s">
        <v>124</v>
      </c>
      <c r="I1197" s="1" t="s">
        <v>125</v>
      </c>
      <c r="J1197" s="1" t="s">
        <v>3781</v>
      </c>
      <c r="K1197" s="1" t="s">
        <v>3850</v>
      </c>
      <c r="L1197">
        <f>ROUNDUP(IF(B1197&gt;$D$4,0,($D$4-B1197+1)/365),0)</f>
        <v>0</v>
      </c>
      <c r="M1197">
        <f>ROUNDUP(IF(B1197&gt;$D$5,0,($D$5-B1197+1)/365),0)</f>
        <v>0</v>
      </c>
      <c r="N1197" s="28">
        <f>IF(OR(L1197=1,M1197=1),IF(B1197+364&lt;=$D$5,(B1197+364-$D$4+1)/365,IF(B1197&gt;$D$4,($D$5-B1197+1)/365,$D$6/365)),0)</f>
        <v>0</v>
      </c>
      <c r="O1197" s="28">
        <f>'Data &amp; Parameter'!$E$16*'Data &amp; Parameter'!$E$17*('Data &amp; Parameter'!$E$18+'Data &amp; Parameter'!$E$19)*'Data &amp; Parameter'!$E$20*'Data &amp; Parameter'!$E$37*N1197</f>
        <v>0</v>
      </c>
      <c r="P1197">
        <f>ROUNDUP(IF(D1197&gt;$D$4,0,($D$4-D1197+1)/365),0)</f>
        <v>0</v>
      </c>
      <c r="Q1197">
        <f>ROUNDUP(IF(D1197&gt;$D$5,0,($D$5-D1197+1)/365),0)</f>
        <v>0</v>
      </c>
      <c r="R1197" s="28">
        <f>IF(OR(P1197=1,Q1197=1),IF(D1197+364&lt;=$D$5,(D1197+364-$D$4+1)/365,IF(D1197&gt;$D$4,($D$5-D1197+1)/365,$D$6/365)),0)</f>
        <v>0</v>
      </c>
      <c r="S1197" s="28">
        <f>'Data &amp; Parameter'!$E$16*'Data &amp; Parameter'!$E$17*('Data &amp; Parameter'!$E$18+'Data &amp; Parameter'!$E$19)*'Data &amp; Parameter'!$E$20*'Data &amp; Parameter'!$E$37*R1197</f>
        <v>0</v>
      </c>
      <c r="T1197" s="28">
        <f t="shared" si="18"/>
        <v>0</v>
      </c>
    </row>
    <row r="1198" spans="1:20" ht="15.75" customHeight="1" x14ac:dyDescent="0.35">
      <c r="A1198">
        <v>1191</v>
      </c>
      <c r="B1198" s="76">
        <v>44235</v>
      </c>
      <c r="C1198" s="1" t="s">
        <v>3851</v>
      </c>
      <c r="D1198" s="76">
        <v>44235</v>
      </c>
      <c r="E1198" s="1" t="s">
        <v>3852</v>
      </c>
      <c r="F1198" s="1" t="s">
        <v>3853</v>
      </c>
      <c r="G1198" s="1" t="s">
        <v>123</v>
      </c>
      <c r="H1198" s="1" t="s">
        <v>124</v>
      </c>
      <c r="I1198" s="1" t="s">
        <v>125</v>
      </c>
      <c r="J1198" s="1" t="s">
        <v>3781</v>
      </c>
      <c r="K1198" s="1" t="s">
        <v>3854</v>
      </c>
      <c r="L1198">
        <f>ROUNDUP(IF(B1198&gt;$D$4,0,($D$4-B1198+1)/365),0)</f>
        <v>0</v>
      </c>
      <c r="M1198">
        <f>ROUNDUP(IF(B1198&gt;$D$5,0,($D$5-B1198+1)/365),0)</f>
        <v>0</v>
      </c>
      <c r="N1198" s="28">
        <f>IF(OR(L1198=1,M1198=1),IF(B1198+364&lt;=$D$5,(B1198+364-$D$4+1)/365,IF(B1198&gt;$D$4,($D$5-B1198+1)/365,$D$6/365)),0)</f>
        <v>0</v>
      </c>
      <c r="O1198" s="28">
        <f>'Data &amp; Parameter'!$E$16*'Data &amp; Parameter'!$E$17*('Data &amp; Parameter'!$E$18+'Data &amp; Parameter'!$E$19)*'Data &amp; Parameter'!$E$20*'Data &amp; Parameter'!$E$37*N1198</f>
        <v>0</v>
      </c>
      <c r="P1198">
        <f>ROUNDUP(IF(D1198&gt;$D$4,0,($D$4-D1198+1)/365),0)</f>
        <v>0</v>
      </c>
      <c r="Q1198">
        <f>ROUNDUP(IF(D1198&gt;$D$5,0,($D$5-D1198+1)/365),0)</f>
        <v>0</v>
      </c>
      <c r="R1198" s="28">
        <f>IF(OR(P1198=1,Q1198=1),IF(D1198+364&lt;=$D$5,(D1198+364-$D$4+1)/365,IF(D1198&gt;$D$4,($D$5-D1198+1)/365,$D$6/365)),0)</f>
        <v>0</v>
      </c>
      <c r="S1198" s="28">
        <f>'Data &amp; Parameter'!$E$16*'Data &amp; Parameter'!$E$17*('Data &amp; Parameter'!$E$18+'Data &amp; Parameter'!$E$19)*'Data &amp; Parameter'!$E$20*'Data &amp; Parameter'!$E$37*R1198</f>
        <v>0</v>
      </c>
      <c r="T1198" s="28">
        <f t="shared" si="18"/>
        <v>0</v>
      </c>
    </row>
    <row r="1199" spans="1:20" ht="15.75" customHeight="1" x14ac:dyDescent="0.35">
      <c r="A1199">
        <v>1192</v>
      </c>
      <c r="B1199" s="76">
        <v>44235</v>
      </c>
      <c r="C1199" s="1" t="s">
        <v>3855</v>
      </c>
      <c r="D1199" s="76">
        <v>44235</v>
      </c>
      <c r="E1199" s="1" t="s">
        <v>3856</v>
      </c>
      <c r="F1199" s="1" t="s">
        <v>3857</v>
      </c>
      <c r="G1199" s="1" t="s">
        <v>123</v>
      </c>
      <c r="H1199" s="1" t="s">
        <v>124</v>
      </c>
      <c r="I1199" s="1" t="s">
        <v>125</v>
      </c>
      <c r="J1199" s="1" t="s">
        <v>3781</v>
      </c>
      <c r="K1199" s="1" t="s">
        <v>3781</v>
      </c>
      <c r="L1199">
        <f>ROUNDUP(IF(B1199&gt;$D$4,0,($D$4-B1199+1)/365),0)</f>
        <v>0</v>
      </c>
      <c r="M1199">
        <f>ROUNDUP(IF(B1199&gt;$D$5,0,($D$5-B1199+1)/365),0)</f>
        <v>0</v>
      </c>
      <c r="N1199" s="28">
        <f>IF(OR(L1199=1,M1199=1),IF(B1199+364&lt;=$D$5,(B1199+364-$D$4+1)/365,IF(B1199&gt;$D$4,($D$5-B1199+1)/365,$D$6/365)),0)</f>
        <v>0</v>
      </c>
      <c r="O1199" s="28">
        <f>'Data &amp; Parameter'!$E$16*'Data &amp; Parameter'!$E$17*('Data &amp; Parameter'!$E$18+'Data &amp; Parameter'!$E$19)*'Data &amp; Parameter'!$E$20*'Data &amp; Parameter'!$E$37*N1199</f>
        <v>0</v>
      </c>
      <c r="P1199">
        <f>ROUNDUP(IF(D1199&gt;$D$4,0,($D$4-D1199+1)/365),0)</f>
        <v>0</v>
      </c>
      <c r="Q1199">
        <f>ROUNDUP(IF(D1199&gt;$D$5,0,($D$5-D1199+1)/365),0)</f>
        <v>0</v>
      </c>
      <c r="R1199" s="28">
        <f>IF(OR(P1199=1,Q1199=1),IF(D1199+364&lt;=$D$5,(D1199+364-$D$4+1)/365,IF(D1199&gt;$D$4,($D$5-D1199+1)/365,$D$6/365)),0)</f>
        <v>0</v>
      </c>
      <c r="S1199" s="28">
        <f>'Data &amp; Parameter'!$E$16*'Data &amp; Parameter'!$E$17*('Data &amp; Parameter'!$E$18+'Data &amp; Parameter'!$E$19)*'Data &amp; Parameter'!$E$20*'Data &amp; Parameter'!$E$37*R1199</f>
        <v>0</v>
      </c>
      <c r="T1199" s="28">
        <f t="shared" si="18"/>
        <v>0</v>
      </c>
    </row>
    <row r="1200" spans="1:20" ht="15.75" customHeight="1" x14ac:dyDescent="0.35">
      <c r="A1200">
        <v>1193</v>
      </c>
      <c r="B1200" s="76">
        <v>44235</v>
      </c>
      <c r="C1200" s="1" t="s">
        <v>3858</v>
      </c>
      <c r="D1200" s="76">
        <v>44235</v>
      </c>
      <c r="E1200" s="1" t="s">
        <v>3859</v>
      </c>
      <c r="F1200" s="1" t="s">
        <v>3860</v>
      </c>
      <c r="G1200" s="1" t="s">
        <v>123</v>
      </c>
      <c r="H1200" s="1" t="s">
        <v>124</v>
      </c>
      <c r="I1200" s="1" t="s">
        <v>125</v>
      </c>
      <c r="J1200" s="1" t="s">
        <v>3781</v>
      </c>
      <c r="K1200" s="1" t="s">
        <v>3781</v>
      </c>
      <c r="L1200">
        <f>ROUNDUP(IF(B1200&gt;$D$4,0,($D$4-B1200+1)/365),0)</f>
        <v>0</v>
      </c>
      <c r="M1200">
        <f>ROUNDUP(IF(B1200&gt;$D$5,0,($D$5-B1200+1)/365),0)</f>
        <v>0</v>
      </c>
      <c r="N1200" s="28">
        <f>IF(OR(L1200=1,M1200=1),IF(B1200+364&lt;=$D$5,(B1200+364-$D$4+1)/365,IF(B1200&gt;$D$4,($D$5-B1200+1)/365,$D$6/365)),0)</f>
        <v>0</v>
      </c>
      <c r="O1200" s="28">
        <f>'Data &amp; Parameter'!$E$16*'Data &amp; Parameter'!$E$17*('Data &amp; Parameter'!$E$18+'Data &amp; Parameter'!$E$19)*'Data &amp; Parameter'!$E$20*'Data &amp; Parameter'!$E$37*N1200</f>
        <v>0</v>
      </c>
      <c r="P1200">
        <f>ROUNDUP(IF(D1200&gt;$D$4,0,($D$4-D1200+1)/365),0)</f>
        <v>0</v>
      </c>
      <c r="Q1200">
        <f>ROUNDUP(IF(D1200&gt;$D$5,0,($D$5-D1200+1)/365),0)</f>
        <v>0</v>
      </c>
      <c r="R1200" s="28">
        <f>IF(OR(P1200=1,Q1200=1),IF(D1200+364&lt;=$D$5,(D1200+364-$D$4+1)/365,IF(D1200&gt;$D$4,($D$5-D1200+1)/365,$D$6/365)),0)</f>
        <v>0</v>
      </c>
      <c r="S1200" s="28">
        <f>'Data &amp; Parameter'!$E$16*'Data &amp; Parameter'!$E$17*('Data &amp; Parameter'!$E$18+'Data &amp; Parameter'!$E$19)*'Data &amp; Parameter'!$E$20*'Data &amp; Parameter'!$E$37*R1200</f>
        <v>0</v>
      </c>
      <c r="T1200" s="28">
        <f t="shared" si="18"/>
        <v>0</v>
      </c>
    </row>
    <row r="1201" spans="1:20" ht="15.75" customHeight="1" x14ac:dyDescent="0.35">
      <c r="A1201">
        <v>1194</v>
      </c>
      <c r="B1201" s="76">
        <v>44235</v>
      </c>
      <c r="C1201" s="1" t="s">
        <v>3861</v>
      </c>
      <c r="D1201" s="76">
        <v>44235</v>
      </c>
      <c r="E1201" s="1" t="s">
        <v>3862</v>
      </c>
      <c r="F1201" s="1" t="s">
        <v>3863</v>
      </c>
      <c r="G1201" s="1" t="s">
        <v>123</v>
      </c>
      <c r="H1201" s="1" t="s">
        <v>124</v>
      </c>
      <c r="I1201" s="1" t="s">
        <v>125</v>
      </c>
      <c r="J1201" s="1" t="s">
        <v>3781</v>
      </c>
      <c r="K1201" s="1" t="s">
        <v>3781</v>
      </c>
      <c r="L1201">
        <f>ROUNDUP(IF(B1201&gt;$D$4,0,($D$4-B1201+1)/365),0)</f>
        <v>0</v>
      </c>
      <c r="M1201">
        <f>ROUNDUP(IF(B1201&gt;$D$5,0,($D$5-B1201+1)/365),0)</f>
        <v>0</v>
      </c>
      <c r="N1201" s="28">
        <f>IF(OR(L1201=1,M1201=1),IF(B1201+364&lt;=$D$5,(B1201+364-$D$4+1)/365,IF(B1201&gt;$D$4,($D$5-B1201+1)/365,$D$6/365)),0)</f>
        <v>0</v>
      </c>
      <c r="O1201" s="28">
        <f>'Data &amp; Parameter'!$E$16*'Data &amp; Parameter'!$E$17*('Data &amp; Parameter'!$E$18+'Data &amp; Parameter'!$E$19)*'Data &amp; Parameter'!$E$20*'Data &amp; Parameter'!$E$37*N1201</f>
        <v>0</v>
      </c>
      <c r="P1201">
        <f>ROUNDUP(IF(D1201&gt;$D$4,0,($D$4-D1201+1)/365),0)</f>
        <v>0</v>
      </c>
      <c r="Q1201">
        <f>ROUNDUP(IF(D1201&gt;$D$5,0,($D$5-D1201+1)/365),0)</f>
        <v>0</v>
      </c>
      <c r="R1201" s="28">
        <f>IF(OR(P1201=1,Q1201=1),IF(D1201+364&lt;=$D$5,(D1201+364-$D$4+1)/365,IF(D1201&gt;$D$4,($D$5-D1201+1)/365,$D$6/365)),0)</f>
        <v>0</v>
      </c>
      <c r="S1201" s="28">
        <f>'Data &amp; Parameter'!$E$16*'Data &amp; Parameter'!$E$17*('Data &amp; Parameter'!$E$18+'Data &amp; Parameter'!$E$19)*'Data &amp; Parameter'!$E$20*'Data &amp; Parameter'!$E$37*R1201</f>
        <v>0</v>
      </c>
      <c r="T1201" s="28">
        <f t="shared" si="18"/>
        <v>0</v>
      </c>
    </row>
    <row r="1202" spans="1:20" ht="15.75" customHeight="1" x14ac:dyDescent="0.35">
      <c r="A1202">
        <v>1195</v>
      </c>
      <c r="B1202" s="76">
        <v>44235</v>
      </c>
      <c r="C1202" s="1" t="s">
        <v>3864</v>
      </c>
      <c r="D1202" s="76">
        <v>44235</v>
      </c>
      <c r="E1202" s="1" t="s">
        <v>3865</v>
      </c>
      <c r="F1202" s="1" t="s">
        <v>3866</v>
      </c>
      <c r="G1202" s="1" t="s">
        <v>123</v>
      </c>
      <c r="H1202" s="1" t="s">
        <v>124</v>
      </c>
      <c r="I1202" s="1" t="s">
        <v>125</v>
      </c>
      <c r="J1202" s="1" t="s">
        <v>3781</v>
      </c>
      <c r="K1202" s="1" t="s">
        <v>3867</v>
      </c>
      <c r="L1202">
        <f>ROUNDUP(IF(B1202&gt;$D$4,0,($D$4-B1202+1)/365),0)</f>
        <v>0</v>
      </c>
      <c r="M1202">
        <f>ROUNDUP(IF(B1202&gt;$D$5,0,($D$5-B1202+1)/365),0)</f>
        <v>0</v>
      </c>
      <c r="N1202" s="28">
        <f>IF(OR(L1202=1,M1202=1),IF(B1202+364&lt;=$D$5,(B1202+364-$D$4+1)/365,IF(B1202&gt;$D$4,($D$5-B1202+1)/365,$D$6/365)),0)</f>
        <v>0</v>
      </c>
      <c r="O1202" s="28">
        <f>'Data &amp; Parameter'!$E$16*'Data &amp; Parameter'!$E$17*('Data &amp; Parameter'!$E$18+'Data &amp; Parameter'!$E$19)*'Data &amp; Parameter'!$E$20*'Data &amp; Parameter'!$E$37*N1202</f>
        <v>0</v>
      </c>
      <c r="P1202">
        <f>ROUNDUP(IF(D1202&gt;$D$4,0,($D$4-D1202+1)/365),0)</f>
        <v>0</v>
      </c>
      <c r="Q1202">
        <f>ROUNDUP(IF(D1202&gt;$D$5,0,($D$5-D1202+1)/365),0)</f>
        <v>0</v>
      </c>
      <c r="R1202" s="28">
        <f>IF(OR(P1202=1,Q1202=1),IF(D1202+364&lt;=$D$5,(D1202+364-$D$4+1)/365,IF(D1202&gt;$D$4,($D$5-D1202+1)/365,$D$6/365)),0)</f>
        <v>0</v>
      </c>
      <c r="S1202" s="28">
        <f>'Data &amp; Parameter'!$E$16*'Data &amp; Parameter'!$E$17*('Data &amp; Parameter'!$E$18+'Data &amp; Parameter'!$E$19)*'Data &amp; Parameter'!$E$20*'Data &amp; Parameter'!$E$37*R1202</f>
        <v>0</v>
      </c>
      <c r="T1202" s="28">
        <f t="shared" si="18"/>
        <v>0</v>
      </c>
    </row>
    <row r="1203" spans="1:20" ht="15.75" customHeight="1" x14ac:dyDescent="0.35">
      <c r="A1203">
        <v>1196</v>
      </c>
      <c r="B1203" s="76">
        <v>44235</v>
      </c>
      <c r="C1203" s="1" t="s">
        <v>3868</v>
      </c>
      <c r="D1203" s="76">
        <v>44235</v>
      </c>
      <c r="E1203" s="1" t="s">
        <v>3869</v>
      </c>
      <c r="F1203" s="1" t="s">
        <v>3870</v>
      </c>
      <c r="G1203" s="1" t="s">
        <v>123</v>
      </c>
      <c r="H1203" s="1" t="s">
        <v>124</v>
      </c>
      <c r="I1203" s="1" t="s">
        <v>125</v>
      </c>
      <c r="J1203" s="1" t="s">
        <v>3781</v>
      </c>
      <c r="K1203" s="1" t="s">
        <v>2567</v>
      </c>
      <c r="L1203">
        <f>ROUNDUP(IF(B1203&gt;$D$4,0,($D$4-B1203+1)/365),0)</f>
        <v>0</v>
      </c>
      <c r="M1203">
        <f>ROUNDUP(IF(B1203&gt;$D$5,0,($D$5-B1203+1)/365),0)</f>
        <v>0</v>
      </c>
      <c r="N1203" s="28">
        <f>IF(OR(L1203=1,M1203=1),IF(B1203+364&lt;=$D$5,(B1203+364-$D$4+1)/365,IF(B1203&gt;$D$4,($D$5-B1203+1)/365,$D$6/365)),0)</f>
        <v>0</v>
      </c>
      <c r="O1203" s="28">
        <f>'Data &amp; Parameter'!$E$16*'Data &amp; Parameter'!$E$17*('Data &amp; Parameter'!$E$18+'Data &amp; Parameter'!$E$19)*'Data &amp; Parameter'!$E$20*'Data &amp; Parameter'!$E$37*N1203</f>
        <v>0</v>
      </c>
      <c r="P1203">
        <f>ROUNDUP(IF(D1203&gt;$D$4,0,($D$4-D1203+1)/365),0)</f>
        <v>0</v>
      </c>
      <c r="Q1203">
        <f>ROUNDUP(IF(D1203&gt;$D$5,0,($D$5-D1203+1)/365),0)</f>
        <v>0</v>
      </c>
      <c r="R1203" s="28">
        <f>IF(OR(P1203=1,Q1203=1),IF(D1203+364&lt;=$D$5,(D1203+364-$D$4+1)/365,IF(D1203&gt;$D$4,($D$5-D1203+1)/365,$D$6/365)),0)</f>
        <v>0</v>
      </c>
      <c r="S1203" s="28">
        <f>'Data &amp; Parameter'!$E$16*'Data &amp; Parameter'!$E$17*('Data &amp; Parameter'!$E$18+'Data &amp; Parameter'!$E$19)*'Data &amp; Parameter'!$E$20*'Data &amp; Parameter'!$E$37*R1203</f>
        <v>0</v>
      </c>
      <c r="T1203" s="28">
        <f t="shared" si="18"/>
        <v>0</v>
      </c>
    </row>
    <row r="1204" spans="1:20" ht="15.75" customHeight="1" x14ac:dyDescent="0.35">
      <c r="A1204">
        <v>1197</v>
      </c>
      <c r="B1204" s="76">
        <v>44235</v>
      </c>
      <c r="C1204" s="1" t="s">
        <v>3871</v>
      </c>
      <c r="D1204" s="76">
        <v>44235</v>
      </c>
      <c r="E1204" s="1" t="s">
        <v>3872</v>
      </c>
      <c r="F1204" s="1" t="s">
        <v>3873</v>
      </c>
      <c r="G1204" s="1" t="s">
        <v>123</v>
      </c>
      <c r="H1204" s="1" t="s">
        <v>124</v>
      </c>
      <c r="I1204" s="1" t="s">
        <v>125</v>
      </c>
      <c r="J1204" s="1" t="s">
        <v>3781</v>
      </c>
      <c r="K1204" s="1" t="s">
        <v>2567</v>
      </c>
      <c r="L1204">
        <f>ROUNDUP(IF(B1204&gt;$D$4,0,($D$4-B1204+1)/365),0)</f>
        <v>0</v>
      </c>
      <c r="M1204">
        <f>ROUNDUP(IF(B1204&gt;$D$5,0,($D$5-B1204+1)/365),0)</f>
        <v>0</v>
      </c>
      <c r="N1204" s="28">
        <f>IF(OR(L1204=1,M1204=1),IF(B1204+364&lt;=$D$5,(B1204+364-$D$4+1)/365,IF(B1204&gt;$D$4,($D$5-B1204+1)/365,$D$6/365)),0)</f>
        <v>0</v>
      </c>
      <c r="O1204" s="28">
        <f>'Data &amp; Parameter'!$E$16*'Data &amp; Parameter'!$E$17*('Data &amp; Parameter'!$E$18+'Data &amp; Parameter'!$E$19)*'Data &amp; Parameter'!$E$20*'Data &amp; Parameter'!$E$37*N1204</f>
        <v>0</v>
      </c>
      <c r="P1204">
        <f>ROUNDUP(IF(D1204&gt;$D$4,0,($D$4-D1204+1)/365),0)</f>
        <v>0</v>
      </c>
      <c r="Q1204">
        <f>ROUNDUP(IF(D1204&gt;$D$5,0,($D$5-D1204+1)/365),0)</f>
        <v>0</v>
      </c>
      <c r="R1204" s="28">
        <f>IF(OR(P1204=1,Q1204=1),IF(D1204+364&lt;=$D$5,(D1204+364-$D$4+1)/365,IF(D1204&gt;$D$4,($D$5-D1204+1)/365,$D$6/365)),0)</f>
        <v>0</v>
      </c>
      <c r="S1204" s="28">
        <f>'Data &amp; Parameter'!$E$16*'Data &amp; Parameter'!$E$17*('Data &amp; Parameter'!$E$18+'Data &amp; Parameter'!$E$19)*'Data &amp; Parameter'!$E$20*'Data &amp; Parameter'!$E$37*R1204</f>
        <v>0</v>
      </c>
      <c r="T1204" s="28">
        <f t="shared" si="18"/>
        <v>0</v>
      </c>
    </row>
    <row r="1205" spans="1:20" ht="15.75" customHeight="1" x14ac:dyDescent="0.35">
      <c r="A1205">
        <v>1198</v>
      </c>
      <c r="B1205" s="76">
        <v>44235</v>
      </c>
      <c r="C1205" s="1" t="s">
        <v>3874</v>
      </c>
      <c r="D1205" s="76">
        <v>44235</v>
      </c>
      <c r="E1205" s="1" t="s">
        <v>3875</v>
      </c>
      <c r="F1205" s="1" t="s">
        <v>3876</v>
      </c>
      <c r="G1205" s="1" t="s">
        <v>123</v>
      </c>
      <c r="H1205" s="1" t="s">
        <v>124</v>
      </c>
      <c r="I1205" s="1" t="s">
        <v>125</v>
      </c>
      <c r="J1205" s="1" t="s">
        <v>3781</v>
      </c>
      <c r="K1205" s="1" t="s">
        <v>3877</v>
      </c>
      <c r="L1205">
        <f>ROUNDUP(IF(B1205&gt;$D$4,0,($D$4-B1205+1)/365),0)</f>
        <v>0</v>
      </c>
      <c r="M1205">
        <f>ROUNDUP(IF(B1205&gt;$D$5,0,($D$5-B1205+1)/365),0)</f>
        <v>0</v>
      </c>
      <c r="N1205" s="28">
        <f>IF(OR(L1205=1,M1205=1),IF(B1205+364&lt;=$D$5,(B1205+364-$D$4+1)/365,IF(B1205&gt;$D$4,($D$5-B1205+1)/365,$D$6/365)),0)</f>
        <v>0</v>
      </c>
      <c r="O1205" s="28">
        <f>'Data &amp; Parameter'!$E$16*'Data &amp; Parameter'!$E$17*('Data &amp; Parameter'!$E$18+'Data &amp; Parameter'!$E$19)*'Data &amp; Parameter'!$E$20*'Data &amp; Parameter'!$E$37*N1205</f>
        <v>0</v>
      </c>
      <c r="P1205">
        <f>ROUNDUP(IF(D1205&gt;$D$4,0,($D$4-D1205+1)/365),0)</f>
        <v>0</v>
      </c>
      <c r="Q1205">
        <f>ROUNDUP(IF(D1205&gt;$D$5,0,($D$5-D1205+1)/365),0)</f>
        <v>0</v>
      </c>
      <c r="R1205" s="28">
        <f>IF(OR(P1205=1,Q1205=1),IF(D1205+364&lt;=$D$5,(D1205+364-$D$4+1)/365,IF(D1205&gt;$D$4,($D$5-D1205+1)/365,$D$6/365)),0)</f>
        <v>0</v>
      </c>
      <c r="S1205" s="28">
        <f>'Data &amp; Parameter'!$E$16*'Data &amp; Parameter'!$E$17*('Data &amp; Parameter'!$E$18+'Data &amp; Parameter'!$E$19)*'Data &amp; Parameter'!$E$20*'Data &amp; Parameter'!$E$37*R1205</f>
        <v>0</v>
      </c>
      <c r="T1205" s="28">
        <f t="shared" si="18"/>
        <v>0</v>
      </c>
    </row>
    <row r="1206" spans="1:20" ht="15.75" customHeight="1" x14ac:dyDescent="0.35">
      <c r="A1206">
        <v>1199</v>
      </c>
      <c r="B1206" s="76">
        <v>44235</v>
      </c>
      <c r="C1206" s="1" t="s">
        <v>3878</v>
      </c>
      <c r="D1206" s="76">
        <v>44235</v>
      </c>
      <c r="E1206" s="1" t="s">
        <v>3879</v>
      </c>
      <c r="F1206" s="1" t="s">
        <v>3880</v>
      </c>
      <c r="G1206" s="1" t="s">
        <v>123</v>
      </c>
      <c r="H1206" s="1" t="s">
        <v>124</v>
      </c>
      <c r="I1206" s="1" t="s">
        <v>125</v>
      </c>
      <c r="J1206" s="1" t="s">
        <v>3781</v>
      </c>
      <c r="K1206" s="1" t="s">
        <v>3881</v>
      </c>
      <c r="L1206">
        <f>ROUNDUP(IF(B1206&gt;$D$4,0,($D$4-B1206+1)/365),0)</f>
        <v>0</v>
      </c>
      <c r="M1206">
        <f>ROUNDUP(IF(B1206&gt;$D$5,0,($D$5-B1206+1)/365),0)</f>
        <v>0</v>
      </c>
      <c r="N1206" s="28">
        <f>IF(OR(L1206=1,M1206=1),IF(B1206+364&lt;=$D$5,(B1206+364-$D$4+1)/365,IF(B1206&gt;$D$4,($D$5-B1206+1)/365,$D$6/365)),0)</f>
        <v>0</v>
      </c>
      <c r="O1206" s="28">
        <f>'Data &amp; Parameter'!$E$16*'Data &amp; Parameter'!$E$17*('Data &amp; Parameter'!$E$18+'Data &amp; Parameter'!$E$19)*'Data &amp; Parameter'!$E$20*'Data &amp; Parameter'!$E$37*N1206</f>
        <v>0</v>
      </c>
      <c r="P1206">
        <f>ROUNDUP(IF(D1206&gt;$D$4,0,($D$4-D1206+1)/365),0)</f>
        <v>0</v>
      </c>
      <c r="Q1206">
        <f>ROUNDUP(IF(D1206&gt;$D$5,0,($D$5-D1206+1)/365),0)</f>
        <v>0</v>
      </c>
      <c r="R1206" s="28">
        <f>IF(OR(P1206=1,Q1206=1),IF(D1206+364&lt;=$D$5,(D1206+364-$D$4+1)/365,IF(D1206&gt;$D$4,($D$5-D1206+1)/365,$D$6/365)),0)</f>
        <v>0</v>
      </c>
      <c r="S1206" s="28">
        <f>'Data &amp; Parameter'!$E$16*'Data &amp; Parameter'!$E$17*('Data &amp; Parameter'!$E$18+'Data &amp; Parameter'!$E$19)*'Data &amp; Parameter'!$E$20*'Data &amp; Parameter'!$E$37*R1206</f>
        <v>0</v>
      </c>
      <c r="T1206" s="28">
        <f t="shared" si="18"/>
        <v>0</v>
      </c>
    </row>
    <row r="1207" spans="1:20" ht="15.75" customHeight="1" x14ac:dyDescent="0.35">
      <c r="A1207">
        <v>1200</v>
      </c>
      <c r="B1207" s="76">
        <v>44235</v>
      </c>
      <c r="C1207" s="1" t="s">
        <v>3882</v>
      </c>
      <c r="D1207" s="76">
        <v>44235</v>
      </c>
      <c r="E1207" s="1" t="s">
        <v>3883</v>
      </c>
      <c r="F1207" s="1" t="s">
        <v>3884</v>
      </c>
      <c r="G1207" s="1" t="s">
        <v>123</v>
      </c>
      <c r="H1207" s="1" t="s">
        <v>124</v>
      </c>
      <c r="I1207" s="1" t="s">
        <v>125</v>
      </c>
      <c r="J1207" s="1" t="s">
        <v>3781</v>
      </c>
      <c r="K1207" s="1" t="s">
        <v>3881</v>
      </c>
      <c r="L1207">
        <f>ROUNDUP(IF(B1207&gt;$D$4,0,($D$4-B1207+1)/365),0)</f>
        <v>0</v>
      </c>
      <c r="M1207">
        <f>ROUNDUP(IF(B1207&gt;$D$5,0,($D$5-B1207+1)/365),0)</f>
        <v>0</v>
      </c>
      <c r="N1207" s="28">
        <f>IF(OR(L1207=1,M1207=1),IF(B1207+364&lt;=$D$5,(B1207+364-$D$4+1)/365,IF(B1207&gt;$D$4,($D$5-B1207+1)/365,$D$6/365)),0)</f>
        <v>0</v>
      </c>
      <c r="O1207" s="28">
        <f>'Data &amp; Parameter'!$E$16*'Data &amp; Parameter'!$E$17*('Data &amp; Parameter'!$E$18+'Data &amp; Parameter'!$E$19)*'Data &amp; Parameter'!$E$20*'Data &amp; Parameter'!$E$37*N1207</f>
        <v>0</v>
      </c>
      <c r="P1207">
        <f>ROUNDUP(IF(D1207&gt;$D$4,0,($D$4-D1207+1)/365),0)</f>
        <v>0</v>
      </c>
      <c r="Q1207">
        <f>ROUNDUP(IF(D1207&gt;$D$5,0,($D$5-D1207+1)/365),0)</f>
        <v>0</v>
      </c>
      <c r="R1207" s="28">
        <f>IF(OR(P1207=1,Q1207=1),IF(D1207+364&lt;=$D$5,(D1207+364-$D$4+1)/365,IF(D1207&gt;$D$4,($D$5-D1207+1)/365,$D$6/365)),0)</f>
        <v>0</v>
      </c>
      <c r="S1207" s="28">
        <f>'Data &amp; Parameter'!$E$16*'Data &amp; Parameter'!$E$17*('Data &amp; Parameter'!$E$18+'Data &amp; Parameter'!$E$19)*'Data &amp; Parameter'!$E$20*'Data &amp; Parameter'!$E$37*R1207</f>
        <v>0</v>
      </c>
      <c r="T1207" s="28">
        <f t="shared" si="18"/>
        <v>0</v>
      </c>
    </row>
    <row r="1208" spans="1:20" ht="15.75" customHeight="1" x14ac:dyDescent="0.35">
      <c r="A1208">
        <v>1201</v>
      </c>
      <c r="B1208" s="76">
        <v>44235</v>
      </c>
      <c r="C1208" s="1" t="s">
        <v>3885</v>
      </c>
      <c r="D1208" s="76">
        <v>44235</v>
      </c>
      <c r="E1208" s="1" t="s">
        <v>3886</v>
      </c>
      <c r="F1208" s="1" t="s">
        <v>3887</v>
      </c>
      <c r="G1208" s="1" t="s">
        <v>123</v>
      </c>
      <c r="H1208" s="1" t="s">
        <v>124</v>
      </c>
      <c r="I1208" s="1" t="s">
        <v>125</v>
      </c>
      <c r="J1208" s="1" t="s">
        <v>3781</v>
      </c>
      <c r="K1208" s="1" t="s">
        <v>3881</v>
      </c>
      <c r="L1208">
        <f>ROUNDUP(IF(B1208&gt;$D$4,0,($D$4-B1208+1)/365),0)</f>
        <v>0</v>
      </c>
      <c r="M1208">
        <f>ROUNDUP(IF(B1208&gt;$D$5,0,($D$5-B1208+1)/365),0)</f>
        <v>0</v>
      </c>
      <c r="N1208" s="28">
        <f>IF(OR(L1208=1,M1208=1),IF(B1208+364&lt;=$D$5,(B1208+364-$D$4+1)/365,IF(B1208&gt;$D$4,($D$5-B1208+1)/365,$D$6/365)),0)</f>
        <v>0</v>
      </c>
      <c r="O1208" s="28">
        <f>'Data &amp; Parameter'!$E$16*'Data &amp; Parameter'!$E$17*('Data &amp; Parameter'!$E$18+'Data &amp; Parameter'!$E$19)*'Data &amp; Parameter'!$E$20*'Data &amp; Parameter'!$E$37*N1208</f>
        <v>0</v>
      </c>
      <c r="P1208">
        <f>ROUNDUP(IF(D1208&gt;$D$4,0,($D$4-D1208+1)/365),0)</f>
        <v>0</v>
      </c>
      <c r="Q1208">
        <f>ROUNDUP(IF(D1208&gt;$D$5,0,($D$5-D1208+1)/365),0)</f>
        <v>0</v>
      </c>
      <c r="R1208" s="28">
        <f>IF(OR(P1208=1,Q1208=1),IF(D1208+364&lt;=$D$5,(D1208+364-$D$4+1)/365,IF(D1208&gt;$D$4,($D$5-D1208+1)/365,$D$6/365)),0)</f>
        <v>0</v>
      </c>
      <c r="S1208" s="28">
        <f>'Data &amp; Parameter'!$E$16*'Data &amp; Parameter'!$E$17*('Data &amp; Parameter'!$E$18+'Data &amp; Parameter'!$E$19)*'Data &amp; Parameter'!$E$20*'Data &amp; Parameter'!$E$37*R1208</f>
        <v>0</v>
      </c>
      <c r="T1208" s="28">
        <f t="shared" si="18"/>
        <v>0</v>
      </c>
    </row>
    <row r="1209" spans="1:20" ht="15.75" customHeight="1" x14ac:dyDescent="0.35">
      <c r="A1209">
        <v>1202</v>
      </c>
      <c r="B1209" s="76">
        <v>44235</v>
      </c>
      <c r="C1209" s="1" t="s">
        <v>3888</v>
      </c>
      <c r="D1209" s="76">
        <v>44235</v>
      </c>
      <c r="E1209" s="1" t="s">
        <v>3889</v>
      </c>
      <c r="F1209" s="1" t="s">
        <v>3890</v>
      </c>
      <c r="G1209" s="1" t="s">
        <v>123</v>
      </c>
      <c r="H1209" s="1" t="s">
        <v>124</v>
      </c>
      <c r="I1209" s="1" t="s">
        <v>125</v>
      </c>
      <c r="J1209" s="1" t="s">
        <v>3891</v>
      </c>
      <c r="K1209" s="1" t="s">
        <v>3881</v>
      </c>
      <c r="L1209">
        <f>ROUNDUP(IF(B1209&gt;$D$4,0,($D$4-B1209+1)/365),0)</f>
        <v>0</v>
      </c>
      <c r="M1209">
        <f>ROUNDUP(IF(B1209&gt;$D$5,0,($D$5-B1209+1)/365),0)</f>
        <v>0</v>
      </c>
      <c r="N1209" s="28">
        <f>IF(OR(L1209=1,M1209=1),IF(B1209+364&lt;=$D$5,(B1209+364-$D$4+1)/365,IF(B1209&gt;$D$4,($D$5-B1209+1)/365,$D$6/365)),0)</f>
        <v>0</v>
      </c>
      <c r="O1209" s="28">
        <f>'Data &amp; Parameter'!$E$16*'Data &amp; Parameter'!$E$17*('Data &amp; Parameter'!$E$18+'Data &amp; Parameter'!$E$19)*'Data &amp; Parameter'!$E$20*'Data &amp; Parameter'!$E$37*N1209</f>
        <v>0</v>
      </c>
      <c r="P1209">
        <f>ROUNDUP(IF(D1209&gt;$D$4,0,($D$4-D1209+1)/365),0)</f>
        <v>0</v>
      </c>
      <c r="Q1209">
        <f>ROUNDUP(IF(D1209&gt;$D$5,0,($D$5-D1209+1)/365),0)</f>
        <v>0</v>
      </c>
      <c r="R1209" s="28">
        <f>IF(OR(P1209=1,Q1209=1),IF(D1209+364&lt;=$D$5,(D1209+364-$D$4+1)/365,IF(D1209&gt;$D$4,($D$5-D1209+1)/365,$D$6/365)),0)</f>
        <v>0</v>
      </c>
      <c r="S1209" s="28">
        <f>'Data &amp; Parameter'!$E$16*'Data &amp; Parameter'!$E$17*('Data &amp; Parameter'!$E$18+'Data &amp; Parameter'!$E$19)*'Data &amp; Parameter'!$E$20*'Data &amp; Parameter'!$E$37*R1209</f>
        <v>0</v>
      </c>
      <c r="T1209" s="28">
        <f t="shared" si="18"/>
        <v>0</v>
      </c>
    </row>
    <row r="1210" spans="1:20" ht="15.75" customHeight="1" x14ac:dyDescent="0.35">
      <c r="A1210">
        <v>1203</v>
      </c>
      <c r="B1210" s="76">
        <v>44235</v>
      </c>
      <c r="C1210" s="1" t="s">
        <v>3892</v>
      </c>
      <c r="D1210" s="76">
        <v>44235</v>
      </c>
      <c r="E1210" s="1" t="s">
        <v>3893</v>
      </c>
      <c r="F1210" s="1" t="s">
        <v>3894</v>
      </c>
      <c r="G1210" s="1" t="s">
        <v>123</v>
      </c>
      <c r="H1210" s="1" t="s">
        <v>124</v>
      </c>
      <c r="I1210" s="1" t="s">
        <v>125</v>
      </c>
      <c r="J1210" s="1" t="s">
        <v>3891</v>
      </c>
      <c r="K1210" s="1" t="s">
        <v>3881</v>
      </c>
      <c r="L1210">
        <f>ROUNDUP(IF(B1210&gt;$D$4,0,($D$4-B1210+1)/365),0)</f>
        <v>0</v>
      </c>
      <c r="M1210">
        <f>ROUNDUP(IF(B1210&gt;$D$5,0,($D$5-B1210+1)/365),0)</f>
        <v>0</v>
      </c>
      <c r="N1210" s="28">
        <f>IF(OR(L1210=1,M1210=1),IF(B1210+364&lt;=$D$5,(B1210+364-$D$4+1)/365,IF(B1210&gt;$D$4,($D$5-B1210+1)/365,$D$6/365)),0)</f>
        <v>0</v>
      </c>
      <c r="O1210" s="28">
        <f>'Data &amp; Parameter'!$E$16*'Data &amp; Parameter'!$E$17*('Data &amp; Parameter'!$E$18+'Data &amp; Parameter'!$E$19)*'Data &amp; Parameter'!$E$20*'Data &amp; Parameter'!$E$37*N1210</f>
        <v>0</v>
      </c>
      <c r="P1210">
        <f>ROUNDUP(IF(D1210&gt;$D$4,0,($D$4-D1210+1)/365),0)</f>
        <v>0</v>
      </c>
      <c r="Q1210">
        <f>ROUNDUP(IF(D1210&gt;$D$5,0,($D$5-D1210+1)/365),0)</f>
        <v>0</v>
      </c>
      <c r="R1210" s="28">
        <f>IF(OR(P1210=1,Q1210=1),IF(D1210+364&lt;=$D$5,(D1210+364-$D$4+1)/365,IF(D1210&gt;$D$4,($D$5-D1210+1)/365,$D$6/365)),0)</f>
        <v>0</v>
      </c>
      <c r="S1210" s="28">
        <f>'Data &amp; Parameter'!$E$16*'Data &amp; Parameter'!$E$17*('Data &amp; Parameter'!$E$18+'Data &amp; Parameter'!$E$19)*'Data &amp; Parameter'!$E$20*'Data &amp; Parameter'!$E$37*R1210</f>
        <v>0</v>
      </c>
      <c r="T1210" s="28">
        <f t="shared" si="18"/>
        <v>0</v>
      </c>
    </row>
    <row r="1211" spans="1:20" ht="15.75" customHeight="1" x14ac:dyDescent="0.35">
      <c r="A1211">
        <v>1204</v>
      </c>
      <c r="B1211" s="76">
        <v>44235</v>
      </c>
      <c r="C1211" s="1" t="s">
        <v>3895</v>
      </c>
      <c r="D1211" s="76">
        <v>44235</v>
      </c>
      <c r="E1211" s="1" t="s">
        <v>3896</v>
      </c>
      <c r="F1211" s="1" t="s">
        <v>3897</v>
      </c>
      <c r="G1211" s="1" t="s">
        <v>123</v>
      </c>
      <c r="H1211" s="1" t="s">
        <v>124</v>
      </c>
      <c r="I1211" s="1" t="s">
        <v>125</v>
      </c>
      <c r="J1211" s="1" t="s">
        <v>3781</v>
      </c>
      <c r="K1211" s="1" t="s">
        <v>3881</v>
      </c>
      <c r="L1211">
        <f>ROUNDUP(IF(B1211&gt;$D$4,0,($D$4-B1211+1)/365),0)</f>
        <v>0</v>
      </c>
      <c r="M1211">
        <f>ROUNDUP(IF(B1211&gt;$D$5,0,($D$5-B1211+1)/365),0)</f>
        <v>0</v>
      </c>
      <c r="N1211" s="28">
        <f>IF(OR(L1211=1,M1211=1),IF(B1211+364&lt;=$D$5,(B1211+364-$D$4+1)/365,IF(B1211&gt;$D$4,($D$5-B1211+1)/365,$D$6/365)),0)</f>
        <v>0</v>
      </c>
      <c r="O1211" s="28">
        <f>'Data &amp; Parameter'!$E$16*'Data &amp; Parameter'!$E$17*('Data &amp; Parameter'!$E$18+'Data &amp; Parameter'!$E$19)*'Data &amp; Parameter'!$E$20*'Data &amp; Parameter'!$E$37*N1211</f>
        <v>0</v>
      </c>
      <c r="P1211">
        <f>ROUNDUP(IF(D1211&gt;$D$4,0,($D$4-D1211+1)/365),0)</f>
        <v>0</v>
      </c>
      <c r="Q1211">
        <f>ROUNDUP(IF(D1211&gt;$D$5,0,($D$5-D1211+1)/365),0)</f>
        <v>0</v>
      </c>
      <c r="R1211" s="28">
        <f>IF(OR(P1211=1,Q1211=1),IF(D1211+364&lt;=$D$5,(D1211+364-$D$4+1)/365,IF(D1211&gt;$D$4,($D$5-D1211+1)/365,$D$6/365)),0)</f>
        <v>0</v>
      </c>
      <c r="S1211" s="28">
        <f>'Data &amp; Parameter'!$E$16*'Data &amp; Parameter'!$E$17*('Data &amp; Parameter'!$E$18+'Data &amp; Parameter'!$E$19)*'Data &amp; Parameter'!$E$20*'Data &amp; Parameter'!$E$37*R1211</f>
        <v>0</v>
      </c>
      <c r="T1211" s="28">
        <f t="shared" si="18"/>
        <v>0</v>
      </c>
    </row>
    <row r="1212" spans="1:20" ht="15.75" customHeight="1" x14ac:dyDescent="0.35">
      <c r="A1212">
        <v>1205</v>
      </c>
      <c r="B1212" s="76">
        <v>44235</v>
      </c>
      <c r="C1212" s="1" t="s">
        <v>3898</v>
      </c>
      <c r="D1212" s="76">
        <v>44235</v>
      </c>
      <c r="E1212" s="1" t="s">
        <v>3899</v>
      </c>
      <c r="F1212" s="1" t="s">
        <v>3900</v>
      </c>
      <c r="G1212" s="1" t="s">
        <v>123</v>
      </c>
      <c r="H1212" s="1" t="s">
        <v>124</v>
      </c>
      <c r="I1212" s="1" t="s">
        <v>125</v>
      </c>
      <c r="J1212" s="1" t="s">
        <v>3781</v>
      </c>
      <c r="K1212" s="1" t="s">
        <v>3881</v>
      </c>
      <c r="L1212">
        <f>ROUNDUP(IF(B1212&gt;$D$4,0,($D$4-B1212+1)/365),0)</f>
        <v>0</v>
      </c>
      <c r="M1212">
        <f>ROUNDUP(IF(B1212&gt;$D$5,0,($D$5-B1212+1)/365),0)</f>
        <v>0</v>
      </c>
      <c r="N1212" s="28">
        <f>IF(OR(L1212=1,M1212=1),IF(B1212+364&lt;=$D$5,(B1212+364-$D$4+1)/365,IF(B1212&gt;$D$4,($D$5-B1212+1)/365,$D$6/365)),0)</f>
        <v>0</v>
      </c>
      <c r="O1212" s="28">
        <f>'Data &amp; Parameter'!$E$16*'Data &amp; Parameter'!$E$17*('Data &amp; Parameter'!$E$18+'Data &amp; Parameter'!$E$19)*'Data &amp; Parameter'!$E$20*'Data &amp; Parameter'!$E$37*N1212</f>
        <v>0</v>
      </c>
      <c r="P1212">
        <f>ROUNDUP(IF(D1212&gt;$D$4,0,($D$4-D1212+1)/365),0)</f>
        <v>0</v>
      </c>
      <c r="Q1212">
        <f>ROUNDUP(IF(D1212&gt;$D$5,0,($D$5-D1212+1)/365),0)</f>
        <v>0</v>
      </c>
      <c r="R1212" s="28">
        <f>IF(OR(P1212=1,Q1212=1),IF(D1212+364&lt;=$D$5,(D1212+364-$D$4+1)/365,IF(D1212&gt;$D$4,($D$5-D1212+1)/365,$D$6/365)),0)</f>
        <v>0</v>
      </c>
      <c r="S1212" s="28">
        <f>'Data &amp; Parameter'!$E$16*'Data &amp; Parameter'!$E$17*('Data &amp; Parameter'!$E$18+'Data &amp; Parameter'!$E$19)*'Data &amp; Parameter'!$E$20*'Data &amp; Parameter'!$E$37*R1212</f>
        <v>0</v>
      </c>
      <c r="T1212" s="28">
        <f t="shared" si="18"/>
        <v>0</v>
      </c>
    </row>
    <row r="1213" spans="1:20" ht="15.75" customHeight="1" x14ac:dyDescent="0.35">
      <c r="A1213">
        <v>1206</v>
      </c>
      <c r="B1213" s="76">
        <v>44235</v>
      </c>
      <c r="C1213" s="1" t="s">
        <v>3901</v>
      </c>
      <c r="D1213" s="76">
        <v>44235</v>
      </c>
      <c r="E1213" s="1" t="s">
        <v>3902</v>
      </c>
      <c r="F1213" s="1" t="s">
        <v>3903</v>
      </c>
      <c r="G1213" s="1" t="s">
        <v>123</v>
      </c>
      <c r="H1213" s="1" t="s">
        <v>124</v>
      </c>
      <c r="I1213" s="1" t="s">
        <v>125</v>
      </c>
      <c r="J1213" s="1" t="s">
        <v>3781</v>
      </c>
      <c r="K1213" s="1" t="s">
        <v>3881</v>
      </c>
      <c r="L1213">
        <f>ROUNDUP(IF(B1213&gt;$D$4,0,($D$4-B1213+1)/365),0)</f>
        <v>0</v>
      </c>
      <c r="M1213">
        <f>ROUNDUP(IF(B1213&gt;$D$5,0,($D$5-B1213+1)/365),0)</f>
        <v>0</v>
      </c>
      <c r="N1213" s="28">
        <f>IF(OR(L1213=1,M1213=1),IF(B1213+364&lt;=$D$5,(B1213+364-$D$4+1)/365,IF(B1213&gt;$D$4,($D$5-B1213+1)/365,$D$6/365)),0)</f>
        <v>0</v>
      </c>
      <c r="O1213" s="28">
        <f>'Data &amp; Parameter'!$E$16*'Data &amp; Parameter'!$E$17*('Data &amp; Parameter'!$E$18+'Data &amp; Parameter'!$E$19)*'Data &amp; Parameter'!$E$20*'Data &amp; Parameter'!$E$37*N1213</f>
        <v>0</v>
      </c>
      <c r="P1213">
        <f>ROUNDUP(IF(D1213&gt;$D$4,0,($D$4-D1213+1)/365),0)</f>
        <v>0</v>
      </c>
      <c r="Q1213">
        <f>ROUNDUP(IF(D1213&gt;$D$5,0,($D$5-D1213+1)/365),0)</f>
        <v>0</v>
      </c>
      <c r="R1213" s="28">
        <f>IF(OR(P1213=1,Q1213=1),IF(D1213+364&lt;=$D$5,(D1213+364-$D$4+1)/365,IF(D1213&gt;$D$4,($D$5-D1213+1)/365,$D$6/365)),0)</f>
        <v>0</v>
      </c>
      <c r="S1213" s="28">
        <f>'Data &amp; Parameter'!$E$16*'Data &amp; Parameter'!$E$17*('Data &amp; Parameter'!$E$18+'Data &amp; Parameter'!$E$19)*'Data &amp; Parameter'!$E$20*'Data &amp; Parameter'!$E$37*R1213</f>
        <v>0</v>
      </c>
      <c r="T1213" s="28">
        <f t="shared" si="18"/>
        <v>0</v>
      </c>
    </row>
    <row r="1214" spans="1:20" ht="15.75" customHeight="1" x14ac:dyDescent="0.35">
      <c r="A1214">
        <v>1207</v>
      </c>
      <c r="B1214" s="76">
        <v>44235</v>
      </c>
      <c r="C1214" s="1" t="s">
        <v>3904</v>
      </c>
      <c r="D1214" s="76">
        <v>44235</v>
      </c>
      <c r="E1214" s="1" t="s">
        <v>3905</v>
      </c>
      <c r="F1214" s="1" t="s">
        <v>3906</v>
      </c>
      <c r="G1214" s="1" t="s">
        <v>123</v>
      </c>
      <c r="H1214" s="1" t="s">
        <v>124</v>
      </c>
      <c r="I1214" s="1" t="s">
        <v>125</v>
      </c>
      <c r="J1214" s="1" t="s">
        <v>3781</v>
      </c>
      <c r="K1214" s="1" t="s">
        <v>3881</v>
      </c>
      <c r="L1214">
        <f>ROUNDUP(IF(B1214&gt;$D$4,0,($D$4-B1214+1)/365),0)</f>
        <v>0</v>
      </c>
      <c r="M1214">
        <f>ROUNDUP(IF(B1214&gt;$D$5,0,($D$5-B1214+1)/365),0)</f>
        <v>0</v>
      </c>
      <c r="N1214" s="28">
        <f>IF(OR(L1214=1,M1214=1),IF(B1214+364&lt;=$D$5,(B1214+364-$D$4+1)/365,IF(B1214&gt;$D$4,($D$5-B1214+1)/365,$D$6/365)),0)</f>
        <v>0</v>
      </c>
      <c r="O1214" s="28">
        <f>'Data &amp; Parameter'!$E$16*'Data &amp; Parameter'!$E$17*('Data &amp; Parameter'!$E$18+'Data &amp; Parameter'!$E$19)*'Data &amp; Parameter'!$E$20*'Data &amp; Parameter'!$E$37*N1214</f>
        <v>0</v>
      </c>
      <c r="P1214">
        <f>ROUNDUP(IF(D1214&gt;$D$4,0,($D$4-D1214+1)/365),0)</f>
        <v>0</v>
      </c>
      <c r="Q1214">
        <f>ROUNDUP(IF(D1214&gt;$D$5,0,($D$5-D1214+1)/365),0)</f>
        <v>0</v>
      </c>
      <c r="R1214" s="28">
        <f>IF(OR(P1214=1,Q1214=1),IF(D1214+364&lt;=$D$5,(D1214+364-$D$4+1)/365,IF(D1214&gt;$D$4,($D$5-D1214+1)/365,$D$6/365)),0)</f>
        <v>0</v>
      </c>
      <c r="S1214" s="28">
        <f>'Data &amp; Parameter'!$E$16*'Data &amp; Parameter'!$E$17*('Data &amp; Parameter'!$E$18+'Data &amp; Parameter'!$E$19)*'Data &amp; Parameter'!$E$20*'Data &amp; Parameter'!$E$37*R1214</f>
        <v>0</v>
      </c>
      <c r="T1214" s="28">
        <f t="shared" si="18"/>
        <v>0</v>
      </c>
    </row>
    <row r="1215" spans="1:20" ht="15.75" customHeight="1" x14ac:dyDescent="0.35">
      <c r="A1215">
        <v>1208</v>
      </c>
      <c r="B1215" s="76">
        <v>44235</v>
      </c>
      <c r="C1215" s="1" t="s">
        <v>3907</v>
      </c>
      <c r="D1215" s="76">
        <v>44235</v>
      </c>
      <c r="E1215" s="1" t="s">
        <v>3908</v>
      </c>
      <c r="F1215" s="1" t="s">
        <v>3909</v>
      </c>
      <c r="G1215" s="1" t="s">
        <v>123</v>
      </c>
      <c r="H1215" s="1" t="s">
        <v>124</v>
      </c>
      <c r="I1215" s="1" t="s">
        <v>125</v>
      </c>
      <c r="J1215" s="1" t="s">
        <v>3781</v>
      </c>
      <c r="K1215" s="1" t="s">
        <v>3910</v>
      </c>
      <c r="L1215">
        <f>ROUNDUP(IF(B1215&gt;$D$4,0,($D$4-B1215+1)/365),0)</f>
        <v>0</v>
      </c>
      <c r="M1215">
        <f>ROUNDUP(IF(B1215&gt;$D$5,0,($D$5-B1215+1)/365),0)</f>
        <v>0</v>
      </c>
      <c r="N1215" s="28">
        <f>IF(OR(L1215=1,M1215=1),IF(B1215+364&lt;=$D$5,(B1215+364-$D$4+1)/365,IF(B1215&gt;$D$4,($D$5-B1215+1)/365,$D$6/365)),0)</f>
        <v>0</v>
      </c>
      <c r="O1215" s="28">
        <f>'Data &amp; Parameter'!$E$16*'Data &amp; Parameter'!$E$17*('Data &amp; Parameter'!$E$18+'Data &amp; Parameter'!$E$19)*'Data &amp; Parameter'!$E$20*'Data &amp; Parameter'!$E$37*N1215</f>
        <v>0</v>
      </c>
      <c r="P1215">
        <f>ROUNDUP(IF(D1215&gt;$D$4,0,($D$4-D1215+1)/365),0)</f>
        <v>0</v>
      </c>
      <c r="Q1215">
        <f>ROUNDUP(IF(D1215&gt;$D$5,0,($D$5-D1215+1)/365),0)</f>
        <v>0</v>
      </c>
      <c r="R1215" s="28">
        <f>IF(OR(P1215=1,Q1215=1),IF(D1215+364&lt;=$D$5,(D1215+364-$D$4+1)/365,IF(D1215&gt;$D$4,($D$5-D1215+1)/365,$D$6/365)),0)</f>
        <v>0</v>
      </c>
      <c r="S1215" s="28">
        <f>'Data &amp; Parameter'!$E$16*'Data &amp; Parameter'!$E$17*('Data &amp; Parameter'!$E$18+'Data &amp; Parameter'!$E$19)*'Data &amp; Parameter'!$E$20*'Data &amp; Parameter'!$E$37*R1215</f>
        <v>0</v>
      </c>
      <c r="T1215" s="28">
        <f t="shared" si="18"/>
        <v>0</v>
      </c>
    </row>
    <row r="1216" spans="1:20" ht="15.75" customHeight="1" x14ac:dyDescent="0.35">
      <c r="A1216">
        <v>1209</v>
      </c>
      <c r="B1216" s="76">
        <v>44235</v>
      </c>
      <c r="C1216" s="1" t="s">
        <v>3911</v>
      </c>
      <c r="D1216" s="76">
        <v>44235</v>
      </c>
      <c r="E1216" s="1" t="s">
        <v>3912</v>
      </c>
      <c r="F1216" s="1" t="s">
        <v>3913</v>
      </c>
      <c r="G1216" s="1" t="s">
        <v>123</v>
      </c>
      <c r="H1216" s="1" t="s">
        <v>124</v>
      </c>
      <c r="I1216" s="1" t="s">
        <v>125</v>
      </c>
      <c r="J1216" s="1" t="s">
        <v>3781</v>
      </c>
      <c r="K1216" s="1" t="s">
        <v>3910</v>
      </c>
      <c r="L1216">
        <f>ROUNDUP(IF(B1216&gt;$D$4,0,($D$4-B1216+1)/365),0)</f>
        <v>0</v>
      </c>
      <c r="M1216">
        <f>ROUNDUP(IF(B1216&gt;$D$5,0,($D$5-B1216+1)/365),0)</f>
        <v>0</v>
      </c>
      <c r="N1216" s="28">
        <f>IF(OR(L1216=1,M1216=1),IF(B1216+364&lt;=$D$5,(B1216+364-$D$4+1)/365,IF(B1216&gt;$D$4,($D$5-B1216+1)/365,$D$6/365)),0)</f>
        <v>0</v>
      </c>
      <c r="O1216" s="28">
        <f>'Data &amp; Parameter'!$E$16*'Data &amp; Parameter'!$E$17*('Data &amp; Parameter'!$E$18+'Data &amp; Parameter'!$E$19)*'Data &amp; Parameter'!$E$20*'Data &amp; Parameter'!$E$37*N1216</f>
        <v>0</v>
      </c>
      <c r="P1216">
        <f>ROUNDUP(IF(D1216&gt;$D$4,0,($D$4-D1216+1)/365),0)</f>
        <v>0</v>
      </c>
      <c r="Q1216">
        <f>ROUNDUP(IF(D1216&gt;$D$5,0,($D$5-D1216+1)/365),0)</f>
        <v>0</v>
      </c>
      <c r="R1216" s="28">
        <f>IF(OR(P1216=1,Q1216=1),IF(D1216+364&lt;=$D$5,(D1216+364-$D$4+1)/365,IF(D1216&gt;$D$4,($D$5-D1216+1)/365,$D$6/365)),0)</f>
        <v>0</v>
      </c>
      <c r="S1216" s="28">
        <f>'Data &amp; Parameter'!$E$16*'Data &amp; Parameter'!$E$17*('Data &amp; Parameter'!$E$18+'Data &amp; Parameter'!$E$19)*'Data &amp; Parameter'!$E$20*'Data &amp; Parameter'!$E$37*R1216</f>
        <v>0</v>
      </c>
      <c r="T1216" s="28">
        <f t="shared" si="18"/>
        <v>0</v>
      </c>
    </row>
    <row r="1217" spans="1:20" ht="15.75" customHeight="1" x14ac:dyDescent="0.35">
      <c r="A1217">
        <v>1210</v>
      </c>
      <c r="B1217" s="76">
        <v>44235</v>
      </c>
      <c r="C1217" s="1" t="s">
        <v>3914</v>
      </c>
      <c r="D1217" s="76">
        <v>44235</v>
      </c>
      <c r="E1217" s="1" t="s">
        <v>3915</v>
      </c>
      <c r="F1217" s="1" t="s">
        <v>3916</v>
      </c>
      <c r="G1217" s="1" t="s">
        <v>123</v>
      </c>
      <c r="H1217" s="1" t="s">
        <v>124</v>
      </c>
      <c r="I1217" s="1" t="s">
        <v>125</v>
      </c>
      <c r="J1217" s="1" t="s">
        <v>3781</v>
      </c>
      <c r="K1217" s="1" t="s">
        <v>3910</v>
      </c>
      <c r="L1217">
        <f>ROUNDUP(IF(B1217&gt;$D$4,0,($D$4-B1217+1)/365),0)</f>
        <v>0</v>
      </c>
      <c r="M1217">
        <f>ROUNDUP(IF(B1217&gt;$D$5,0,($D$5-B1217+1)/365),0)</f>
        <v>0</v>
      </c>
      <c r="N1217" s="28">
        <f>IF(OR(L1217=1,M1217=1),IF(B1217+364&lt;=$D$5,(B1217+364-$D$4+1)/365,IF(B1217&gt;$D$4,($D$5-B1217+1)/365,$D$6/365)),0)</f>
        <v>0</v>
      </c>
      <c r="O1217" s="28">
        <f>'Data &amp; Parameter'!$E$16*'Data &amp; Parameter'!$E$17*('Data &amp; Parameter'!$E$18+'Data &amp; Parameter'!$E$19)*'Data &amp; Parameter'!$E$20*'Data &amp; Parameter'!$E$37*N1217</f>
        <v>0</v>
      </c>
      <c r="P1217">
        <f>ROUNDUP(IF(D1217&gt;$D$4,0,($D$4-D1217+1)/365),0)</f>
        <v>0</v>
      </c>
      <c r="Q1217">
        <f>ROUNDUP(IF(D1217&gt;$D$5,0,($D$5-D1217+1)/365),0)</f>
        <v>0</v>
      </c>
      <c r="R1217" s="28">
        <f>IF(OR(P1217=1,Q1217=1),IF(D1217+364&lt;=$D$5,(D1217+364-$D$4+1)/365,IF(D1217&gt;$D$4,($D$5-D1217+1)/365,$D$6/365)),0)</f>
        <v>0</v>
      </c>
      <c r="S1217" s="28">
        <f>'Data &amp; Parameter'!$E$16*'Data &amp; Parameter'!$E$17*('Data &amp; Parameter'!$E$18+'Data &amp; Parameter'!$E$19)*'Data &amp; Parameter'!$E$20*'Data &amp; Parameter'!$E$37*R1217</f>
        <v>0</v>
      </c>
      <c r="T1217" s="28">
        <f t="shared" si="18"/>
        <v>0</v>
      </c>
    </row>
    <row r="1218" spans="1:20" ht="15.75" customHeight="1" x14ac:dyDescent="0.35">
      <c r="A1218">
        <v>1211</v>
      </c>
      <c r="B1218" s="76">
        <v>44235</v>
      </c>
      <c r="C1218" s="1" t="s">
        <v>3917</v>
      </c>
      <c r="D1218" s="76">
        <v>44235</v>
      </c>
      <c r="E1218" s="1" t="s">
        <v>3918</v>
      </c>
      <c r="F1218" s="1" t="s">
        <v>3919</v>
      </c>
      <c r="G1218" s="1" t="s">
        <v>123</v>
      </c>
      <c r="H1218" s="1" t="s">
        <v>124</v>
      </c>
      <c r="I1218" s="1" t="s">
        <v>125</v>
      </c>
      <c r="J1218" s="1" t="s">
        <v>3781</v>
      </c>
      <c r="K1218" s="1" t="s">
        <v>2578</v>
      </c>
      <c r="L1218">
        <f>ROUNDUP(IF(B1218&gt;$D$4,0,($D$4-B1218+1)/365),0)</f>
        <v>0</v>
      </c>
      <c r="M1218">
        <f>ROUNDUP(IF(B1218&gt;$D$5,0,($D$5-B1218+1)/365),0)</f>
        <v>0</v>
      </c>
      <c r="N1218" s="28">
        <f>IF(OR(L1218=1,M1218=1),IF(B1218+364&lt;=$D$5,(B1218+364-$D$4+1)/365,IF(B1218&gt;$D$4,($D$5-B1218+1)/365,$D$6/365)),0)</f>
        <v>0</v>
      </c>
      <c r="O1218" s="28">
        <f>'Data &amp; Parameter'!$E$16*'Data &amp; Parameter'!$E$17*('Data &amp; Parameter'!$E$18+'Data &amp; Parameter'!$E$19)*'Data &amp; Parameter'!$E$20*'Data &amp; Parameter'!$E$37*N1218</f>
        <v>0</v>
      </c>
      <c r="P1218">
        <f>ROUNDUP(IF(D1218&gt;$D$4,0,($D$4-D1218+1)/365),0)</f>
        <v>0</v>
      </c>
      <c r="Q1218">
        <f>ROUNDUP(IF(D1218&gt;$D$5,0,($D$5-D1218+1)/365),0)</f>
        <v>0</v>
      </c>
      <c r="R1218" s="28">
        <f>IF(OR(P1218=1,Q1218=1),IF(D1218+364&lt;=$D$5,(D1218+364-$D$4+1)/365,IF(D1218&gt;$D$4,($D$5-D1218+1)/365,$D$6/365)),0)</f>
        <v>0</v>
      </c>
      <c r="S1218" s="28">
        <f>'Data &amp; Parameter'!$E$16*'Data &amp; Parameter'!$E$17*('Data &amp; Parameter'!$E$18+'Data &amp; Parameter'!$E$19)*'Data &amp; Parameter'!$E$20*'Data &amp; Parameter'!$E$37*R1218</f>
        <v>0</v>
      </c>
      <c r="T1218" s="28">
        <f t="shared" si="18"/>
        <v>0</v>
      </c>
    </row>
    <row r="1219" spans="1:20" ht="15.75" customHeight="1" x14ac:dyDescent="0.35">
      <c r="A1219">
        <v>1212</v>
      </c>
      <c r="B1219" s="76">
        <v>44235</v>
      </c>
      <c r="C1219" s="1" t="s">
        <v>3920</v>
      </c>
      <c r="D1219" s="76">
        <v>44235</v>
      </c>
      <c r="E1219" s="1" t="s">
        <v>3921</v>
      </c>
      <c r="F1219" s="1" t="s">
        <v>3922</v>
      </c>
      <c r="G1219" s="1" t="s">
        <v>123</v>
      </c>
      <c r="H1219" s="1" t="s">
        <v>124</v>
      </c>
      <c r="I1219" s="1" t="s">
        <v>125</v>
      </c>
      <c r="J1219" s="1" t="s">
        <v>3781</v>
      </c>
      <c r="K1219" s="1" t="s">
        <v>3910</v>
      </c>
      <c r="L1219">
        <f>ROUNDUP(IF(B1219&gt;$D$4,0,($D$4-B1219+1)/365),0)</f>
        <v>0</v>
      </c>
      <c r="M1219">
        <f>ROUNDUP(IF(B1219&gt;$D$5,0,($D$5-B1219+1)/365),0)</f>
        <v>0</v>
      </c>
      <c r="N1219" s="28">
        <f>IF(OR(L1219=1,M1219=1),IF(B1219+364&lt;=$D$5,(B1219+364-$D$4+1)/365,IF(B1219&gt;$D$4,($D$5-B1219+1)/365,$D$6/365)),0)</f>
        <v>0</v>
      </c>
      <c r="O1219" s="28">
        <f>'Data &amp; Parameter'!$E$16*'Data &amp; Parameter'!$E$17*('Data &amp; Parameter'!$E$18+'Data &amp; Parameter'!$E$19)*'Data &amp; Parameter'!$E$20*'Data &amp; Parameter'!$E$37*N1219</f>
        <v>0</v>
      </c>
      <c r="P1219">
        <f>ROUNDUP(IF(D1219&gt;$D$4,0,($D$4-D1219+1)/365),0)</f>
        <v>0</v>
      </c>
      <c r="Q1219">
        <f>ROUNDUP(IF(D1219&gt;$D$5,0,($D$5-D1219+1)/365),0)</f>
        <v>0</v>
      </c>
      <c r="R1219" s="28">
        <f>IF(OR(P1219=1,Q1219=1),IF(D1219+364&lt;=$D$5,(D1219+364-$D$4+1)/365,IF(D1219&gt;$D$4,($D$5-D1219+1)/365,$D$6/365)),0)</f>
        <v>0</v>
      </c>
      <c r="S1219" s="28">
        <f>'Data &amp; Parameter'!$E$16*'Data &amp; Parameter'!$E$17*('Data &amp; Parameter'!$E$18+'Data &amp; Parameter'!$E$19)*'Data &amp; Parameter'!$E$20*'Data &amp; Parameter'!$E$37*R1219</f>
        <v>0</v>
      </c>
      <c r="T1219" s="28">
        <f t="shared" si="18"/>
        <v>0</v>
      </c>
    </row>
    <row r="1220" spans="1:20" ht="15.75" customHeight="1" x14ac:dyDescent="0.35">
      <c r="A1220">
        <v>1213</v>
      </c>
      <c r="B1220" s="76">
        <v>44235</v>
      </c>
      <c r="C1220" s="1" t="s">
        <v>3923</v>
      </c>
      <c r="D1220" s="76">
        <v>44235</v>
      </c>
      <c r="E1220" s="1" t="s">
        <v>3924</v>
      </c>
      <c r="F1220" s="1" t="s">
        <v>3925</v>
      </c>
      <c r="G1220" s="1" t="s">
        <v>123</v>
      </c>
      <c r="H1220" s="1" t="s">
        <v>124</v>
      </c>
      <c r="I1220" s="1" t="s">
        <v>125</v>
      </c>
      <c r="J1220" s="1" t="s">
        <v>3781</v>
      </c>
      <c r="K1220" s="1" t="s">
        <v>3910</v>
      </c>
      <c r="L1220">
        <f>ROUNDUP(IF(B1220&gt;$D$4,0,($D$4-B1220+1)/365),0)</f>
        <v>0</v>
      </c>
      <c r="M1220">
        <f>ROUNDUP(IF(B1220&gt;$D$5,0,($D$5-B1220+1)/365),0)</f>
        <v>0</v>
      </c>
      <c r="N1220" s="28">
        <f>IF(OR(L1220=1,M1220=1),IF(B1220+364&lt;=$D$5,(B1220+364-$D$4+1)/365,IF(B1220&gt;$D$4,($D$5-B1220+1)/365,$D$6/365)),0)</f>
        <v>0</v>
      </c>
      <c r="O1220" s="28">
        <f>'Data &amp; Parameter'!$E$16*'Data &amp; Parameter'!$E$17*('Data &amp; Parameter'!$E$18+'Data &amp; Parameter'!$E$19)*'Data &amp; Parameter'!$E$20*'Data &amp; Parameter'!$E$37*N1220</f>
        <v>0</v>
      </c>
      <c r="P1220">
        <f>ROUNDUP(IF(D1220&gt;$D$4,0,($D$4-D1220+1)/365),0)</f>
        <v>0</v>
      </c>
      <c r="Q1220">
        <f>ROUNDUP(IF(D1220&gt;$D$5,0,($D$5-D1220+1)/365),0)</f>
        <v>0</v>
      </c>
      <c r="R1220" s="28">
        <f>IF(OR(P1220=1,Q1220=1),IF(D1220+364&lt;=$D$5,(D1220+364-$D$4+1)/365,IF(D1220&gt;$D$4,($D$5-D1220+1)/365,$D$6/365)),0)</f>
        <v>0</v>
      </c>
      <c r="S1220" s="28">
        <f>'Data &amp; Parameter'!$E$16*'Data &amp; Parameter'!$E$17*('Data &amp; Parameter'!$E$18+'Data &amp; Parameter'!$E$19)*'Data &amp; Parameter'!$E$20*'Data &amp; Parameter'!$E$37*R1220</f>
        <v>0</v>
      </c>
      <c r="T1220" s="28">
        <f t="shared" si="18"/>
        <v>0</v>
      </c>
    </row>
    <row r="1221" spans="1:20" ht="15.75" customHeight="1" x14ac:dyDescent="0.35">
      <c r="A1221">
        <v>1214</v>
      </c>
      <c r="B1221" s="76">
        <v>44235</v>
      </c>
      <c r="C1221" s="1" t="s">
        <v>3926</v>
      </c>
      <c r="D1221" s="76">
        <v>44235</v>
      </c>
      <c r="E1221" s="1" t="s">
        <v>3927</v>
      </c>
      <c r="F1221" s="1" t="s">
        <v>3928</v>
      </c>
      <c r="G1221" s="1" t="s">
        <v>123</v>
      </c>
      <c r="H1221" s="1" t="s">
        <v>124</v>
      </c>
      <c r="I1221" s="1" t="s">
        <v>125</v>
      </c>
      <c r="J1221" s="1" t="s">
        <v>3781</v>
      </c>
      <c r="K1221" s="1" t="s">
        <v>3910</v>
      </c>
      <c r="L1221">
        <f>ROUNDUP(IF(B1221&gt;$D$4,0,($D$4-B1221+1)/365),0)</f>
        <v>0</v>
      </c>
      <c r="M1221">
        <f>ROUNDUP(IF(B1221&gt;$D$5,0,($D$5-B1221+1)/365),0)</f>
        <v>0</v>
      </c>
      <c r="N1221" s="28">
        <f>IF(OR(L1221=1,M1221=1),IF(B1221+364&lt;=$D$5,(B1221+364-$D$4+1)/365,IF(B1221&gt;$D$4,($D$5-B1221+1)/365,$D$6/365)),0)</f>
        <v>0</v>
      </c>
      <c r="O1221" s="28">
        <f>'Data &amp; Parameter'!$E$16*'Data &amp; Parameter'!$E$17*('Data &amp; Parameter'!$E$18+'Data &amp; Parameter'!$E$19)*'Data &amp; Parameter'!$E$20*'Data &amp; Parameter'!$E$37*N1221</f>
        <v>0</v>
      </c>
      <c r="P1221">
        <f>ROUNDUP(IF(D1221&gt;$D$4,0,($D$4-D1221+1)/365),0)</f>
        <v>0</v>
      </c>
      <c r="Q1221">
        <f>ROUNDUP(IF(D1221&gt;$D$5,0,($D$5-D1221+1)/365),0)</f>
        <v>0</v>
      </c>
      <c r="R1221" s="28">
        <f>IF(OR(P1221=1,Q1221=1),IF(D1221+364&lt;=$D$5,(D1221+364-$D$4+1)/365,IF(D1221&gt;$D$4,($D$5-D1221+1)/365,$D$6/365)),0)</f>
        <v>0</v>
      </c>
      <c r="S1221" s="28">
        <f>'Data &amp; Parameter'!$E$16*'Data &amp; Parameter'!$E$17*('Data &amp; Parameter'!$E$18+'Data &amp; Parameter'!$E$19)*'Data &amp; Parameter'!$E$20*'Data &amp; Parameter'!$E$37*R1221</f>
        <v>0</v>
      </c>
      <c r="T1221" s="28">
        <f t="shared" si="18"/>
        <v>0</v>
      </c>
    </row>
    <row r="1222" spans="1:20" ht="15.75" customHeight="1" x14ac:dyDescent="0.35">
      <c r="A1222">
        <v>1215</v>
      </c>
      <c r="B1222" s="76">
        <v>44235</v>
      </c>
      <c r="C1222" s="1" t="s">
        <v>3929</v>
      </c>
      <c r="D1222" s="76">
        <v>44235</v>
      </c>
      <c r="E1222" s="1" t="s">
        <v>3930</v>
      </c>
      <c r="F1222" s="1" t="s">
        <v>3931</v>
      </c>
      <c r="G1222" s="1" t="s">
        <v>123</v>
      </c>
      <c r="H1222" s="1" t="s">
        <v>124</v>
      </c>
      <c r="I1222" s="1" t="s">
        <v>125</v>
      </c>
      <c r="J1222" s="1" t="s">
        <v>3781</v>
      </c>
      <c r="K1222" s="1" t="s">
        <v>3932</v>
      </c>
      <c r="L1222">
        <f>ROUNDUP(IF(B1222&gt;$D$4,0,($D$4-B1222+1)/365),0)</f>
        <v>0</v>
      </c>
      <c r="M1222">
        <f>ROUNDUP(IF(B1222&gt;$D$5,0,($D$5-B1222+1)/365),0)</f>
        <v>0</v>
      </c>
      <c r="N1222" s="28">
        <f>IF(OR(L1222=1,M1222=1),IF(B1222+364&lt;=$D$5,(B1222+364-$D$4+1)/365,IF(B1222&gt;$D$4,($D$5-B1222+1)/365,$D$6/365)),0)</f>
        <v>0</v>
      </c>
      <c r="O1222" s="28">
        <f>'Data &amp; Parameter'!$E$16*'Data &amp; Parameter'!$E$17*('Data &amp; Parameter'!$E$18+'Data &amp; Parameter'!$E$19)*'Data &amp; Parameter'!$E$20*'Data &amp; Parameter'!$E$37*N1222</f>
        <v>0</v>
      </c>
      <c r="P1222">
        <f>ROUNDUP(IF(D1222&gt;$D$4,0,($D$4-D1222+1)/365),0)</f>
        <v>0</v>
      </c>
      <c r="Q1222">
        <f>ROUNDUP(IF(D1222&gt;$D$5,0,($D$5-D1222+1)/365),0)</f>
        <v>0</v>
      </c>
      <c r="R1222" s="28">
        <f>IF(OR(P1222=1,Q1222=1),IF(D1222+364&lt;=$D$5,(D1222+364-$D$4+1)/365,IF(D1222&gt;$D$4,($D$5-D1222+1)/365,$D$6/365)),0)</f>
        <v>0</v>
      </c>
      <c r="S1222" s="28">
        <f>'Data &amp; Parameter'!$E$16*'Data &amp; Parameter'!$E$17*('Data &amp; Parameter'!$E$18+'Data &amp; Parameter'!$E$19)*'Data &amp; Parameter'!$E$20*'Data &amp; Parameter'!$E$37*R1222</f>
        <v>0</v>
      </c>
      <c r="T1222" s="28">
        <f t="shared" si="18"/>
        <v>0</v>
      </c>
    </row>
    <row r="1223" spans="1:20" ht="15.75" customHeight="1" x14ac:dyDescent="0.35">
      <c r="A1223">
        <v>1216</v>
      </c>
      <c r="B1223" s="76">
        <v>44235</v>
      </c>
      <c r="C1223" s="1" t="s">
        <v>3933</v>
      </c>
      <c r="D1223" s="76">
        <v>44235</v>
      </c>
      <c r="E1223" s="1" t="s">
        <v>3934</v>
      </c>
      <c r="F1223" s="1" t="s">
        <v>3935</v>
      </c>
      <c r="G1223" s="1" t="s">
        <v>123</v>
      </c>
      <c r="H1223" s="1" t="s">
        <v>124</v>
      </c>
      <c r="I1223" s="1" t="s">
        <v>125</v>
      </c>
      <c r="J1223" s="1" t="s">
        <v>487</v>
      </c>
      <c r="K1223" s="1" t="s">
        <v>3881</v>
      </c>
      <c r="L1223">
        <f>ROUNDUP(IF(B1223&gt;$D$4,0,($D$4-B1223+1)/365),0)</f>
        <v>0</v>
      </c>
      <c r="M1223">
        <f>ROUNDUP(IF(B1223&gt;$D$5,0,($D$5-B1223+1)/365),0)</f>
        <v>0</v>
      </c>
      <c r="N1223" s="28">
        <f>IF(OR(L1223=1,M1223=1),IF(B1223+364&lt;=$D$5,(B1223+364-$D$4+1)/365,IF(B1223&gt;$D$4,($D$5-B1223+1)/365,$D$6/365)),0)</f>
        <v>0</v>
      </c>
      <c r="O1223" s="28">
        <f>'Data &amp; Parameter'!$E$16*'Data &amp; Parameter'!$E$17*('Data &amp; Parameter'!$E$18+'Data &amp; Parameter'!$E$19)*'Data &amp; Parameter'!$E$20*'Data &amp; Parameter'!$E$37*N1223</f>
        <v>0</v>
      </c>
      <c r="P1223">
        <f>ROUNDUP(IF(D1223&gt;$D$4,0,($D$4-D1223+1)/365),0)</f>
        <v>0</v>
      </c>
      <c r="Q1223">
        <f>ROUNDUP(IF(D1223&gt;$D$5,0,($D$5-D1223+1)/365),0)</f>
        <v>0</v>
      </c>
      <c r="R1223" s="28">
        <f>IF(OR(P1223=1,Q1223=1),IF(D1223+364&lt;=$D$5,(D1223+364-$D$4+1)/365,IF(D1223&gt;$D$4,($D$5-D1223+1)/365,$D$6/365)),0)</f>
        <v>0</v>
      </c>
      <c r="S1223" s="28">
        <f>'Data &amp; Parameter'!$E$16*'Data &amp; Parameter'!$E$17*('Data &amp; Parameter'!$E$18+'Data &amp; Parameter'!$E$19)*'Data &amp; Parameter'!$E$20*'Data &amp; Parameter'!$E$37*R1223</f>
        <v>0</v>
      </c>
      <c r="T1223" s="28">
        <f t="shared" si="18"/>
        <v>0</v>
      </c>
    </row>
    <row r="1224" spans="1:20" ht="15.75" customHeight="1" x14ac:dyDescent="0.35">
      <c r="A1224">
        <v>1217</v>
      </c>
      <c r="B1224" s="76">
        <v>44235</v>
      </c>
      <c r="C1224" s="1" t="s">
        <v>3936</v>
      </c>
      <c r="D1224" s="76">
        <v>44235</v>
      </c>
      <c r="E1224" s="1" t="s">
        <v>3937</v>
      </c>
      <c r="F1224" s="1" t="s">
        <v>3938</v>
      </c>
      <c r="G1224" s="1" t="s">
        <v>123</v>
      </c>
      <c r="H1224" s="1" t="s">
        <v>124</v>
      </c>
      <c r="I1224" s="1" t="s">
        <v>125</v>
      </c>
      <c r="J1224" s="1" t="s">
        <v>3781</v>
      </c>
      <c r="K1224" s="1" t="s">
        <v>3881</v>
      </c>
      <c r="L1224">
        <f>ROUNDUP(IF(B1224&gt;$D$4,0,($D$4-B1224+1)/365),0)</f>
        <v>0</v>
      </c>
      <c r="M1224">
        <f>ROUNDUP(IF(B1224&gt;$D$5,0,($D$5-B1224+1)/365),0)</f>
        <v>0</v>
      </c>
      <c r="N1224" s="28">
        <f>IF(OR(L1224=1,M1224=1),IF(B1224+364&lt;=$D$5,(B1224+364-$D$4+1)/365,IF(B1224&gt;$D$4,($D$5-B1224+1)/365,$D$6/365)),0)</f>
        <v>0</v>
      </c>
      <c r="O1224" s="28">
        <f>'Data &amp; Parameter'!$E$16*'Data &amp; Parameter'!$E$17*('Data &amp; Parameter'!$E$18+'Data &amp; Parameter'!$E$19)*'Data &amp; Parameter'!$E$20*'Data &amp; Parameter'!$E$37*N1224</f>
        <v>0</v>
      </c>
      <c r="P1224">
        <f>ROUNDUP(IF(D1224&gt;$D$4,0,($D$4-D1224+1)/365),0)</f>
        <v>0</v>
      </c>
      <c r="Q1224">
        <f>ROUNDUP(IF(D1224&gt;$D$5,0,($D$5-D1224+1)/365),0)</f>
        <v>0</v>
      </c>
      <c r="R1224" s="28">
        <f>IF(OR(P1224=1,Q1224=1),IF(D1224+364&lt;=$D$5,(D1224+364-$D$4+1)/365,IF(D1224&gt;$D$4,($D$5-D1224+1)/365,$D$6/365)),0)</f>
        <v>0</v>
      </c>
      <c r="S1224" s="28">
        <f>'Data &amp; Parameter'!$E$16*'Data &amp; Parameter'!$E$17*('Data &amp; Parameter'!$E$18+'Data &amp; Parameter'!$E$19)*'Data &amp; Parameter'!$E$20*'Data &amp; Parameter'!$E$37*R1224</f>
        <v>0</v>
      </c>
      <c r="T1224" s="28">
        <f t="shared" si="18"/>
        <v>0</v>
      </c>
    </row>
    <row r="1225" spans="1:20" ht="15.75" customHeight="1" x14ac:dyDescent="0.35">
      <c r="A1225">
        <v>1218</v>
      </c>
      <c r="B1225" s="76">
        <v>44235</v>
      </c>
      <c r="C1225" s="1" t="s">
        <v>3939</v>
      </c>
      <c r="D1225" s="76">
        <v>44235</v>
      </c>
      <c r="E1225" s="1" t="s">
        <v>3940</v>
      </c>
      <c r="F1225" s="1" t="s">
        <v>3941</v>
      </c>
      <c r="G1225" s="1" t="s">
        <v>123</v>
      </c>
      <c r="H1225" s="1" t="s">
        <v>3942</v>
      </c>
      <c r="I1225" s="1" t="s">
        <v>125</v>
      </c>
      <c r="J1225" s="1" t="s">
        <v>3943</v>
      </c>
      <c r="K1225" s="1" t="s">
        <v>3943</v>
      </c>
      <c r="L1225">
        <f>ROUNDUP(IF(B1225&gt;$D$4,0,($D$4-B1225+1)/365),0)</f>
        <v>0</v>
      </c>
      <c r="M1225">
        <f>ROUNDUP(IF(B1225&gt;$D$5,0,($D$5-B1225+1)/365),0)</f>
        <v>0</v>
      </c>
      <c r="N1225" s="28">
        <f>IF(OR(L1225=1,M1225=1),IF(B1225+364&lt;=$D$5,(B1225+364-$D$4+1)/365,IF(B1225&gt;$D$4,($D$5-B1225+1)/365,$D$6/365)),0)</f>
        <v>0</v>
      </c>
      <c r="O1225" s="28">
        <f>'Data &amp; Parameter'!$E$16*'Data &amp; Parameter'!$E$17*('Data &amp; Parameter'!$E$18+'Data &amp; Parameter'!$E$19)*'Data &amp; Parameter'!$E$20*'Data &amp; Parameter'!$E$37*N1225</f>
        <v>0</v>
      </c>
      <c r="P1225">
        <f>ROUNDUP(IF(D1225&gt;$D$4,0,($D$4-D1225+1)/365),0)</f>
        <v>0</v>
      </c>
      <c r="Q1225">
        <f>ROUNDUP(IF(D1225&gt;$D$5,0,($D$5-D1225+1)/365),0)</f>
        <v>0</v>
      </c>
      <c r="R1225" s="28">
        <f>IF(OR(P1225=1,Q1225=1),IF(D1225+364&lt;=$D$5,(D1225+364-$D$4+1)/365,IF(D1225&gt;$D$4,($D$5-D1225+1)/365,$D$6/365)),0)</f>
        <v>0</v>
      </c>
      <c r="S1225" s="28">
        <f>'Data &amp; Parameter'!$E$16*'Data &amp; Parameter'!$E$17*('Data &amp; Parameter'!$E$18+'Data &amp; Parameter'!$E$19)*'Data &amp; Parameter'!$E$20*'Data &amp; Parameter'!$E$37*R1225</f>
        <v>0</v>
      </c>
      <c r="T1225" s="28">
        <f t="shared" ref="T1225:T1288" si="19">O1225+S1225</f>
        <v>0</v>
      </c>
    </row>
    <row r="1226" spans="1:20" ht="15.75" customHeight="1" x14ac:dyDescent="0.35">
      <c r="A1226">
        <v>1219</v>
      </c>
      <c r="B1226" s="76">
        <v>44235</v>
      </c>
      <c r="C1226" s="1" t="s">
        <v>3944</v>
      </c>
      <c r="D1226" s="76">
        <v>44235</v>
      </c>
      <c r="E1226" s="1" t="s">
        <v>3945</v>
      </c>
      <c r="F1226" s="1" t="s">
        <v>3946</v>
      </c>
      <c r="G1226" s="1" t="s">
        <v>123</v>
      </c>
      <c r="H1226" s="1" t="s">
        <v>3942</v>
      </c>
      <c r="I1226" s="1" t="s">
        <v>125</v>
      </c>
      <c r="J1226" s="1" t="s">
        <v>3943</v>
      </c>
      <c r="K1226" s="1" t="s">
        <v>3943</v>
      </c>
      <c r="L1226">
        <f>ROUNDUP(IF(B1226&gt;$D$4,0,($D$4-B1226+1)/365),0)</f>
        <v>0</v>
      </c>
      <c r="M1226">
        <f>ROUNDUP(IF(B1226&gt;$D$5,0,($D$5-B1226+1)/365),0)</f>
        <v>0</v>
      </c>
      <c r="N1226" s="28">
        <f>IF(OR(L1226=1,M1226=1),IF(B1226+364&lt;=$D$5,(B1226+364-$D$4+1)/365,IF(B1226&gt;$D$4,($D$5-B1226+1)/365,$D$6/365)),0)</f>
        <v>0</v>
      </c>
      <c r="O1226" s="28">
        <f>'Data &amp; Parameter'!$E$16*'Data &amp; Parameter'!$E$17*('Data &amp; Parameter'!$E$18+'Data &amp; Parameter'!$E$19)*'Data &amp; Parameter'!$E$20*'Data &amp; Parameter'!$E$37*N1226</f>
        <v>0</v>
      </c>
      <c r="P1226">
        <f>ROUNDUP(IF(D1226&gt;$D$4,0,($D$4-D1226+1)/365),0)</f>
        <v>0</v>
      </c>
      <c r="Q1226">
        <f>ROUNDUP(IF(D1226&gt;$D$5,0,($D$5-D1226+1)/365),0)</f>
        <v>0</v>
      </c>
      <c r="R1226" s="28">
        <f>IF(OR(P1226=1,Q1226=1),IF(D1226+364&lt;=$D$5,(D1226+364-$D$4+1)/365,IF(D1226&gt;$D$4,($D$5-D1226+1)/365,$D$6/365)),0)</f>
        <v>0</v>
      </c>
      <c r="S1226" s="28">
        <f>'Data &amp; Parameter'!$E$16*'Data &amp; Parameter'!$E$17*('Data &amp; Parameter'!$E$18+'Data &amp; Parameter'!$E$19)*'Data &amp; Parameter'!$E$20*'Data &amp; Parameter'!$E$37*R1226</f>
        <v>0</v>
      </c>
      <c r="T1226" s="28">
        <f t="shared" si="19"/>
        <v>0</v>
      </c>
    </row>
    <row r="1227" spans="1:20" ht="15.75" customHeight="1" x14ac:dyDescent="0.35">
      <c r="A1227">
        <v>1220</v>
      </c>
      <c r="B1227" s="76">
        <v>44235</v>
      </c>
      <c r="C1227" s="1" t="s">
        <v>3947</v>
      </c>
      <c r="D1227" s="76">
        <v>44235</v>
      </c>
      <c r="E1227" s="1" t="s">
        <v>3948</v>
      </c>
      <c r="F1227" s="1" t="s">
        <v>3949</v>
      </c>
      <c r="G1227" s="1" t="s">
        <v>123</v>
      </c>
      <c r="H1227" s="1" t="s">
        <v>124</v>
      </c>
      <c r="I1227" s="1" t="s">
        <v>125</v>
      </c>
      <c r="J1227" s="1" t="s">
        <v>1982</v>
      </c>
      <c r="K1227" s="1" t="s">
        <v>1982</v>
      </c>
      <c r="L1227">
        <f>ROUNDUP(IF(B1227&gt;$D$4,0,($D$4-B1227+1)/365),0)</f>
        <v>0</v>
      </c>
      <c r="M1227">
        <f>ROUNDUP(IF(B1227&gt;$D$5,0,($D$5-B1227+1)/365),0)</f>
        <v>0</v>
      </c>
      <c r="N1227" s="28">
        <f>IF(OR(L1227=1,M1227=1),IF(B1227+364&lt;=$D$5,(B1227+364-$D$4+1)/365,IF(B1227&gt;$D$4,($D$5-B1227+1)/365,$D$6/365)),0)</f>
        <v>0</v>
      </c>
      <c r="O1227" s="28">
        <f>'Data &amp; Parameter'!$E$16*'Data &amp; Parameter'!$E$17*('Data &amp; Parameter'!$E$18+'Data &amp; Parameter'!$E$19)*'Data &amp; Parameter'!$E$20*'Data &amp; Parameter'!$E$37*N1227</f>
        <v>0</v>
      </c>
      <c r="P1227">
        <f>ROUNDUP(IF(D1227&gt;$D$4,0,($D$4-D1227+1)/365),0)</f>
        <v>0</v>
      </c>
      <c r="Q1227">
        <f>ROUNDUP(IF(D1227&gt;$D$5,0,($D$5-D1227+1)/365),0)</f>
        <v>0</v>
      </c>
      <c r="R1227" s="28">
        <f>IF(OR(P1227=1,Q1227=1),IF(D1227+364&lt;=$D$5,(D1227+364-$D$4+1)/365,IF(D1227&gt;$D$4,($D$5-D1227+1)/365,$D$6/365)),0)</f>
        <v>0</v>
      </c>
      <c r="S1227" s="28">
        <f>'Data &amp; Parameter'!$E$16*'Data &amp; Parameter'!$E$17*('Data &amp; Parameter'!$E$18+'Data &amp; Parameter'!$E$19)*'Data &amp; Parameter'!$E$20*'Data &amp; Parameter'!$E$37*R1227</f>
        <v>0</v>
      </c>
      <c r="T1227" s="28">
        <f t="shared" si="19"/>
        <v>0</v>
      </c>
    </row>
    <row r="1228" spans="1:20" ht="15.75" customHeight="1" x14ac:dyDescent="0.35">
      <c r="A1228">
        <v>1221</v>
      </c>
      <c r="B1228" s="76">
        <v>44235</v>
      </c>
      <c r="C1228" s="1" t="s">
        <v>3950</v>
      </c>
      <c r="D1228" s="76">
        <v>44235</v>
      </c>
      <c r="E1228" s="1" t="s">
        <v>3951</v>
      </c>
      <c r="F1228" s="1" t="s">
        <v>3952</v>
      </c>
      <c r="G1228" s="1" t="s">
        <v>123</v>
      </c>
      <c r="H1228" s="1" t="s">
        <v>124</v>
      </c>
      <c r="I1228" s="1" t="s">
        <v>125</v>
      </c>
      <c r="J1228" s="1" t="s">
        <v>1982</v>
      </c>
      <c r="K1228" s="1" t="s">
        <v>1982</v>
      </c>
      <c r="L1228">
        <f>ROUNDUP(IF(B1228&gt;$D$4,0,($D$4-B1228+1)/365),0)</f>
        <v>0</v>
      </c>
      <c r="M1228">
        <f>ROUNDUP(IF(B1228&gt;$D$5,0,($D$5-B1228+1)/365),0)</f>
        <v>0</v>
      </c>
      <c r="N1228" s="28">
        <f>IF(OR(L1228=1,M1228=1),IF(B1228+364&lt;=$D$5,(B1228+364-$D$4+1)/365,IF(B1228&gt;$D$4,($D$5-B1228+1)/365,$D$6/365)),0)</f>
        <v>0</v>
      </c>
      <c r="O1228" s="28">
        <f>'Data &amp; Parameter'!$E$16*'Data &amp; Parameter'!$E$17*('Data &amp; Parameter'!$E$18+'Data &amp; Parameter'!$E$19)*'Data &amp; Parameter'!$E$20*'Data &amp; Parameter'!$E$37*N1228</f>
        <v>0</v>
      </c>
      <c r="P1228">
        <f>ROUNDUP(IF(D1228&gt;$D$4,0,($D$4-D1228+1)/365),0)</f>
        <v>0</v>
      </c>
      <c r="Q1228">
        <f>ROUNDUP(IF(D1228&gt;$D$5,0,($D$5-D1228+1)/365),0)</f>
        <v>0</v>
      </c>
      <c r="R1228" s="28">
        <f>IF(OR(P1228=1,Q1228=1),IF(D1228+364&lt;=$D$5,(D1228+364-$D$4+1)/365,IF(D1228&gt;$D$4,($D$5-D1228+1)/365,$D$6/365)),0)</f>
        <v>0</v>
      </c>
      <c r="S1228" s="28">
        <f>'Data &amp; Parameter'!$E$16*'Data &amp; Parameter'!$E$17*('Data &amp; Parameter'!$E$18+'Data &amp; Parameter'!$E$19)*'Data &amp; Parameter'!$E$20*'Data &amp; Parameter'!$E$37*R1228</f>
        <v>0</v>
      </c>
      <c r="T1228" s="28">
        <f t="shared" si="19"/>
        <v>0</v>
      </c>
    </row>
    <row r="1229" spans="1:20" ht="15.75" customHeight="1" x14ac:dyDescent="0.35">
      <c r="A1229">
        <v>1222</v>
      </c>
      <c r="B1229" s="76">
        <v>44235</v>
      </c>
      <c r="C1229" s="1" t="s">
        <v>3953</v>
      </c>
      <c r="D1229" s="76">
        <v>44235</v>
      </c>
      <c r="E1229" s="1" t="s">
        <v>3954</v>
      </c>
      <c r="F1229" s="1" t="s">
        <v>3955</v>
      </c>
      <c r="G1229" s="1" t="s">
        <v>123</v>
      </c>
      <c r="H1229" s="1" t="s">
        <v>124</v>
      </c>
      <c r="I1229" s="1" t="s">
        <v>125</v>
      </c>
      <c r="J1229" s="1" t="s">
        <v>1982</v>
      </c>
      <c r="K1229" s="1" t="s">
        <v>1982</v>
      </c>
      <c r="L1229">
        <f>ROUNDUP(IF(B1229&gt;$D$4,0,($D$4-B1229+1)/365),0)</f>
        <v>0</v>
      </c>
      <c r="M1229">
        <f>ROUNDUP(IF(B1229&gt;$D$5,0,($D$5-B1229+1)/365),0)</f>
        <v>0</v>
      </c>
      <c r="N1229" s="28">
        <f>IF(OR(L1229=1,M1229=1),IF(B1229+364&lt;=$D$5,(B1229+364-$D$4+1)/365,IF(B1229&gt;$D$4,($D$5-B1229+1)/365,$D$6/365)),0)</f>
        <v>0</v>
      </c>
      <c r="O1229" s="28">
        <f>'Data &amp; Parameter'!$E$16*'Data &amp; Parameter'!$E$17*('Data &amp; Parameter'!$E$18+'Data &amp; Parameter'!$E$19)*'Data &amp; Parameter'!$E$20*'Data &amp; Parameter'!$E$37*N1229</f>
        <v>0</v>
      </c>
      <c r="P1229">
        <f>ROUNDUP(IF(D1229&gt;$D$4,0,($D$4-D1229+1)/365),0)</f>
        <v>0</v>
      </c>
      <c r="Q1229">
        <f>ROUNDUP(IF(D1229&gt;$D$5,0,($D$5-D1229+1)/365),0)</f>
        <v>0</v>
      </c>
      <c r="R1229" s="28">
        <f>IF(OR(P1229=1,Q1229=1),IF(D1229+364&lt;=$D$5,(D1229+364-$D$4+1)/365,IF(D1229&gt;$D$4,($D$5-D1229+1)/365,$D$6/365)),0)</f>
        <v>0</v>
      </c>
      <c r="S1229" s="28">
        <f>'Data &amp; Parameter'!$E$16*'Data &amp; Parameter'!$E$17*('Data &amp; Parameter'!$E$18+'Data &amp; Parameter'!$E$19)*'Data &amp; Parameter'!$E$20*'Data &amp; Parameter'!$E$37*R1229</f>
        <v>0</v>
      </c>
      <c r="T1229" s="28">
        <f t="shared" si="19"/>
        <v>0</v>
      </c>
    </row>
    <row r="1230" spans="1:20" ht="15.75" customHeight="1" x14ac:dyDescent="0.35">
      <c r="A1230">
        <v>1223</v>
      </c>
      <c r="B1230" s="76">
        <v>44235</v>
      </c>
      <c r="C1230" s="1" t="s">
        <v>3956</v>
      </c>
      <c r="D1230" s="76">
        <v>44235</v>
      </c>
      <c r="E1230" s="1" t="s">
        <v>3957</v>
      </c>
      <c r="F1230" s="1" t="s">
        <v>3958</v>
      </c>
      <c r="G1230" s="1" t="s">
        <v>123</v>
      </c>
      <c r="H1230" s="1" t="s">
        <v>124</v>
      </c>
      <c r="I1230" s="1" t="s">
        <v>125</v>
      </c>
      <c r="J1230" s="1" t="s">
        <v>1982</v>
      </c>
      <c r="K1230" s="1" t="s">
        <v>1982</v>
      </c>
      <c r="L1230">
        <f>ROUNDUP(IF(B1230&gt;$D$4,0,($D$4-B1230+1)/365),0)</f>
        <v>0</v>
      </c>
      <c r="M1230">
        <f>ROUNDUP(IF(B1230&gt;$D$5,0,($D$5-B1230+1)/365),0)</f>
        <v>0</v>
      </c>
      <c r="N1230" s="28">
        <f>IF(OR(L1230=1,M1230=1),IF(B1230+364&lt;=$D$5,(B1230+364-$D$4+1)/365,IF(B1230&gt;$D$4,($D$5-B1230+1)/365,$D$6/365)),0)</f>
        <v>0</v>
      </c>
      <c r="O1230" s="28">
        <f>'Data &amp; Parameter'!$E$16*'Data &amp; Parameter'!$E$17*('Data &amp; Parameter'!$E$18+'Data &amp; Parameter'!$E$19)*'Data &amp; Parameter'!$E$20*'Data &amp; Parameter'!$E$37*N1230</f>
        <v>0</v>
      </c>
      <c r="P1230">
        <f>ROUNDUP(IF(D1230&gt;$D$4,0,($D$4-D1230+1)/365),0)</f>
        <v>0</v>
      </c>
      <c r="Q1230">
        <f>ROUNDUP(IF(D1230&gt;$D$5,0,($D$5-D1230+1)/365),0)</f>
        <v>0</v>
      </c>
      <c r="R1230" s="28">
        <f>IF(OR(P1230=1,Q1230=1),IF(D1230+364&lt;=$D$5,(D1230+364-$D$4+1)/365,IF(D1230&gt;$D$4,($D$5-D1230+1)/365,$D$6/365)),0)</f>
        <v>0</v>
      </c>
      <c r="S1230" s="28">
        <f>'Data &amp; Parameter'!$E$16*'Data &amp; Parameter'!$E$17*('Data &amp; Parameter'!$E$18+'Data &amp; Parameter'!$E$19)*'Data &amp; Parameter'!$E$20*'Data &amp; Parameter'!$E$37*R1230</f>
        <v>0</v>
      </c>
      <c r="T1230" s="28">
        <f t="shared" si="19"/>
        <v>0</v>
      </c>
    </row>
    <row r="1231" spans="1:20" ht="15.75" customHeight="1" x14ac:dyDescent="0.35">
      <c r="A1231">
        <v>1224</v>
      </c>
      <c r="B1231" s="76">
        <v>44235</v>
      </c>
      <c r="C1231" s="1" t="s">
        <v>3959</v>
      </c>
      <c r="D1231" s="76">
        <v>44235</v>
      </c>
      <c r="E1231" s="1" t="s">
        <v>3960</v>
      </c>
      <c r="F1231" s="1" t="s">
        <v>3961</v>
      </c>
      <c r="G1231" s="1" t="s">
        <v>123</v>
      </c>
      <c r="H1231" s="1" t="s">
        <v>124</v>
      </c>
      <c r="I1231" s="1" t="s">
        <v>125</v>
      </c>
      <c r="J1231" s="1" t="s">
        <v>3962</v>
      </c>
      <c r="K1231" s="1" t="s">
        <v>3962</v>
      </c>
      <c r="L1231">
        <f>ROUNDUP(IF(B1231&gt;$D$4,0,($D$4-B1231+1)/365),0)</f>
        <v>0</v>
      </c>
      <c r="M1231">
        <f>ROUNDUP(IF(B1231&gt;$D$5,0,($D$5-B1231+1)/365),0)</f>
        <v>0</v>
      </c>
      <c r="N1231" s="28">
        <f>IF(OR(L1231=1,M1231=1),IF(B1231+364&lt;=$D$5,(B1231+364-$D$4+1)/365,IF(B1231&gt;$D$4,($D$5-B1231+1)/365,$D$6/365)),0)</f>
        <v>0</v>
      </c>
      <c r="O1231" s="28">
        <f>'Data &amp; Parameter'!$E$16*'Data &amp; Parameter'!$E$17*('Data &amp; Parameter'!$E$18+'Data &amp; Parameter'!$E$19)*'Data &amp; Parameter'!$E$20*'Data &amp; Parameter'!$E$37*N1231</f>
        <v>0</v>
      </c>
      <c r="P1231">
        <f>ROUNDUP(IF(D1231&gt;$D$4,0,($D$4-D1231+1)/365),0)</f>
        <v>0</v>
      </c>
      <c r="Q1231">
        <f>ROUNDUP(IF(D1231&gt;$D$5,0,($D$5-D1231+1)/365),0)</f>
        <v>0</v>
      </c>
      <c r="R1231" s="28">
        <f>IF(OR(P1231=1,Q1231=1),IF(D1231+364&lt;=$D$5,(D1231+364-$D$4+1)/365,IF(D1231&gt;$D$4,($D$5-D1231+1)/365,$D$6/365)),0)</f>
        <v>0</v>
      </c>
      <c r="S1231" s="28">
        <f>'Data &amp; Parameter'!$E$16*'Data &amp; Parameter'!$E$17*('Data &amp; Parameter'!$E$18+'Data &amp; Parameter'!$E$19)*'Data &amp; Parameter'!$E$20*'Data &amp; Parameter'!$E$37*R1231</f>
        <v>0</v>
      </c>
      <c r="T1231" s="28">
        <f t="shared" si="19"/>
        <v>0</v>
      </c>
    </row>
    <row r="1232" spans="1:20" ht="15.75" customHeight="1" x14ac:dyDescent="0.35">
      <c r="A1232">
        <v>1225</v>
      </c>
      <c r="B1232" s="76">
        <v>44235</v>
      </c>
      <c r="C1232" s="1" t="s">
        <v>3963</v>
      </c>
      <c r="D1232" s="76">
        <v>44235</v>
      </c>
      <c r="E1232" s="1" t="s">
        <v>3964</v>
      </c>
      <c r="F1232" s="1" t="s">
        <v>3965</v>
      </c>
      <c r="G1232" s="1" t="s">
        <v>123</v>
      </c>
      <c r="H1232" s="1" t="s">
        <v>124</v>
      </c>
      <c r="I1232" s="1" t="s">
        <v>125</v>
      </c>
      <c r="J1232" s="1" t="s">
        <v>3962</v>
      </c>
      <c r="K1232" s="1" t="s">
        <v>3962</v>
      </c>
      <c r="L1232">
        <f>ROUNDUP(IF(B1232&gt;$D$4,0,($D$4-B1232+1)/365),0)</f>
        <v>0</v>
      </c>
      <c r="M1232">
        <f>ROUNDUP(IF(B1232&gt;$D$5,0,($D$5-B1232+1)/365),0)</f>
        <v>0</v>
      </c>
      <c r="N1232" s="28">
        <f>IF(OR(L1232=1,M1232=1),IF(B1232+364&lt;=$D$5,(B1232+364-$D$4+1)/365,IF(B1232&gt;$D$4,($D$5-B1232+1)/365,$D$6/365)),0)</f>
        <v>0</v>
      </c>
      <c r="O1232" s="28">
        <f>'Data &amp; Parameter'!$E$16*'Data &amp; Parameter'!$E$17*('Data &amp; Parameter'!$E$18+'Data &amp; Parameter'!$E$19)*'Data &amp; Parameter'!$E$20*'Data &amp; Parameter'!$E$37*N1232</f>
        <v>0</v>
      </c>
      <c r="P1232">
        <f>ROUNDUP(IF(D1232&gt;$D$4,0,($D$4-D1232+1)/365),0)</f>
        <v>0</v>
      </c>
      <c r="Q1232">
        <f>ROUNDUP(IF(D1232&gt;$D$5,0,($D$5-D1232+1)/365),0)</f>
        <v>0</v>
      </c>
      <c r="R1232" s="28">
        <f>IF(OR(P1232=1,Q1232=1),IF(D1232+364&lt;=$D$5,(D1232+364-$D$4+1)/365,IF(D1232&gt;$D$4,($D$5-D1232+1)/365,$D$6/365)),0)</f>
        <v>0</v>
      </c>
      <c r="S1232" s="28">
        <f>'Data &amp; Parameter'!$E$16*'Data &amp; Parameter'!$E$17*('Data &amp; Parameter'!$E$18+'Data &amp; Parameter'!$E$19)*'Data &amp; Parameter'!$E$20*'Data &amp; Parameter'!$E$37*R1232</f>
        <v>0</v>
      </c>
      <c r="T1232" s="28">
        <f t="shared" si="19"/>
        <v>0</v>
      </c>
    </row>
    <row r="1233" spans="1:20" ht="15.75" customHeight="1" x14ac:dyDescent="0.35">
      <c r="A1233">
        <v>1226</v>
      </c>
      <c r="B1233" s="76">
        <v>44235</v>
      </c>
      <c r="C1233" s="1" t="s">
        <v>3966</v>
      </c>
      <c r="D1233" s="76">
        <v>44235</v>
      </c>
      <c r="E1233" s="1" t="s">
        <v>3967</v>
      </c>
      <c r="F1233" s="1" t="s">
        <v>3968</v>
      </c>
      <c r="G1233" s="1" t="s">
        <v>123</v>
      </c>
      <c r="H1233" s="1" t="s">
        <v>124</v>
      </c>
      <c r="I1233" s="1" t="s">
        <v>125</v>
      </c>
      <c r="J1233" s="1" t="s">
        <v>3962</v>
      </c>
      <c r="K1233" s="1" t="s">
        <v>3969</v>
      </c>
      <c r="L1233">
        <f>ROUNDUP(IF(B1233&gt;$D$4,0,($D$4-B1233+1)/365),0)</f>
        <v>0</v>
      </c>
      <c r="M1233">
        <f>ROUNDUP(IF(B1233&gt;$D$5,0,($D$5-B1233+1)/365),0)</f>
        <v>0</v>
      </c>
      <c r="N1233" s="28">
        <f>IF(OR(L1233=1,M1233=1),IF(B1233+364&lt;=$D$5,(B1233+364-$D$4+1)/365,IF(B1233&gt;$D$4,($D$5-B1233+1)/365,$D$6/365)),0)</f>
        <v>0</v>
      </c>
      <c r="O1233" s="28">
        <f>'Data &amp; Parameter'!$E$16*'Data &amp; Parameter'!$E$17*('Data &amp; Parameter'!$E$18+'Data &amp; Parameter'!$E$19)*'Data &amp; Parameter'!$E$20*'Data &amp; Parameter'!$E$37*N1233</f>
        <v>0</v>
      </c>
      <c r="P1233">
        <f>ROUNDUP(IF(D1233&gt;$D$4,0,($D$4-D1233+1)/365),0)</f>
        <v>0</v>
      </c>
      <c r="Q1233">
        <f>ROUNDUP(IF(D1233&gt;$D$5,0,($D$5-D1233+1)/365),0)</f>
        <v>0</v>
      </c>
      <c r="R1233" s="28">
        <f>IF(OR(P1233=1,Q1233=1),IF(D1233+364&lt;=$D$5,(D1233+364-$D$4+1)/365,IF(D1233&gt;$D$4,($D$5-D1233+1)/365,$D$6/365)),0)</f>
        <v>0</v>
      </c>
      <c r="S1233" s="28">
        <f>'Data &amp; Parameter'!$E$16*'Data &amp; Parameter'!$E$17*('Data &amp; Parameter'!$E$18+'Data &amp; Parameter'!$E$19)*'Data &amp; Parameter'!$E$20*'Data &amp; Parameter'!$E$37*R1233</f>
        <v>0</v>
      </c>
      <c r="T1233" s="28">
        <f t="shared" si="19"/>
        <v>0</v>
      </c>
    </row>
    <row r="1234" spans="1:20" ht="15.75" customHeight="1" x14ac:dyDescent="0.35">
      <c r="A1234">
        <v>1227</v>
      </c>
      <c r="B1234" s="76">
        <v>44235</v>
      </c>
      <c r="C1234" s="1" t="s">
        <v>3970</v>
      </c>
      <c r="D1234" s="76">
        <v>44235</v>
      </c>
      <c r="E1234" s="1" t="s">
        <v>3971</v>
      </c>
      <c r="F1234" s="1" t="s">
        <v>3972</v>
      </c>
      <c r="G1234" s="1" t="s">
        <v>123</v>
      </c>
      <c r="H1234" s="1" t="s">
        <v>124</v>
      </c>
      <c r="I1234" s="1" t="s">
        <v>125</v>
      </c>
      <c r="J1234" s="1" t="s">
        <v>3973</v>
      </c>
      <c r="K1234" s="1" t="s">
        <v>3962</v>
      </c>
      <c r="L1234">
        <f>ROUNDUP(IF(B1234&gt;$D$4,0,($D$4-B1234+1)/365),0)</f>
        <v>0</v>
      </c>
      <c r="M1234">
        <f>ROUNDUP(IF(B1234&gt;$D$5,0,($D$5-B1234+1)/365),0)</f>
        <v>0</v>
      </c>
      <c r="N1234" s="28">
        <f>IF(OR(L1234=1,M1234=1),IF(B1234+364&lt;=$D$5,(B1234+364-$D$4+1)/365,IF(B1234&gt;$D$4,($D$5-B1234+1)/365,$D$6/365)),0)</f>
        <v>0</v>
      </c>
      <c r="O1234" s="28">
        <f>'Data &amp; Parameter'!$E$16*'Data &amp; Parameter'!$E$17*('Data &amp; Parameter'!$E$18+'Data &amp; Parameter'!$E$19)*'Data &amp; Parameter'!$E$20*'Data &amp; Parameter'!$E$37*N1234</f>
        <v>0</v>
      </c>
      <c r="P1234">
        <f>ROUNDUP(IF(D1234&gt;$D$4,0,($D$4-D1234+1)/365),0)</f>
        <v>0</v>
      </c>
      <c r="Q1234">
        <f>ROUNDUP(IF(D1234&gt;$D$5,0,($D$5-D1234+1)/365),0)</f>
        <v>0</v>
      </c>
      <c r="R1234" s="28">
        <f>IF(OR(P1234=1,Q1234=1),IF(D1234+364&lt;=$D$5,(D1234+364-$D$4+1)/365,IF(D1234&gt;$D$4,($D$5-D1234+1)/365,$D$6/365)),0)</f>
        <v>0</v>
      </c>
      <c r="S1234" s="28">
        <f>'Data &amp; Parameter'!$E$16*'Data &amp; Parameter'!$E$17*('Data &amp; Parameter'!$E$18+'Data &amp; Parameter'!$E$19)*'Data &amp; Parameter'!$E$20*'Data &amp; Parameter'!$E$37*R1234</f>
        <v>0</v>
      </c>
      <c r="T1234" s="28">
        <f t="shared" si="19"/>
        <v>0</v>
      </c>
    </row>
    <row r="1235" spans="1:20" ht="15.75" customHeight="1" x14ac:dyDescent="0.35">
      <c r="A1235">
        <v>1228</v>
      </c>
      <c r="B1235" s="76">
        <v>44235</v>
      </c>
      <c r="C1235" s="1" t="s">
        <v>3974</v>
      </c>
      <c r="D1235" s="76">
        <v>44235</v>
      </c>
      <c r="E1235" s="1" t="s">
        <v>3975</v>
      </c>
      <c r="F1235" s="1" t="s">
        <v>3976</v>
      </c>
      <c r="G1235" s="1" t="s">
        <v>123</v>
      </c>
      <c r="H1235" s="1" t="s">
        <v>124</v>
      </c>
      <c r="I1235" s="1" t="s">
        <v>125</v>
      </c>
      <c r="J1235" s="1" t="s">
        <v>3962</v>
      </c>
      <c r="K1235" s="1" t="s">
        <v>3977</v>
      </c>
      <c r="L1235">
        <f>ROUNDUP(IF(B1235&gt;$D$4,0,($D$4-B1235+1)/365),0)</f>
        <v>0</v>
      </c>
      <c r="M1235">
        <f>ROUNDUP(IF(B1235&gt;$D$5,0,($D$5-B1235+1)/365),0)</f>
        <v>0</v>
      </c>
      <c r="N1235" s="28">
        <f>IF(OR(L1235=1,M1235=1),IF(B1235+364&lt;=$D$5,(B1235+364-$D$4+1)/365,IF(B1235&gt;$D$4,($D$5-B1235+1)/365,$D$6/365)),0)</f>
        <v>0</v>
      </c>
      <c r="O1235" s="28">
        <f>'Data &amp; Parameter'!$E$16*'Data &amp; Parameter'!$E$17*('Data &amp; Parameter'!$E$18+'Data &amp; Parameter'!$E$19)*'Data &amp; Parameter'!$E$20*'Data &amp; Parameter'!$E$37*N1235</f>
        <v>0</v>
      </c>
      <c r="P1235">
        <f>ROUNDUP(IF(D1235&gt;$D$4,0,($D$4-D1235+1)/365),0)</f>
        <v>0</v>
      </c>
      <c r="Q1235">
        <f>ROUNDUP(IF(D1235&gt;$D$5,0,($D$5-D1235+1)/365),0)</f>
        <v>0</v>
      </c>
      <c r="R1235" s="28">
        <f>IF(OR(P1235=1,Q1235=1),IF(D1235+364&lt;=$D$5,(D1235+364-$D$4+1)/365,IF(D1235&gt;$D$4,($D$5-D1235+1)/365,$D$6/365)),0)</f>
        <v>0</v>
      </c>
      <c r="S1235" s="28">
        <f>'Data &amp; Parameter'!$E$16*'Data &amp; Parameter'!$E$17*('Data &amp; Parameter'!$E$18+'Data &amp; Parameter'!$E$19)*'Data &amp; Parameter'!$E$20*'Data &amp; Parameter'!$E$37*R1235</f>
        <v>0</v>
      </c>
      <c r="T1235" s="28">
        <f t="shared" si="19"/>
        <v>0</v>
      </c>
    </row>
    <row r="1236" spans="1:20" ht="15.75" customHeight="1" x14ac:dyDescent="0.35">
      <c r="A1236">
        <v>1229</v>
      </c>
      <c r="B1236" s="76">
        <v>44235</v>
      </c>
      <c r="C1236" s="1" t="s">
        <v>3978</v>
      </c>
      <c r="D1236" s="76">
        <v>44235</v>
      </c>
      <c r="E1236" s="1" t="s">
        <v>3979</v>
      </c>
      <c r="F1236" s="1" t="s">
        <v>3980</v>
      </c>
      <c r="G1236" s="1" t="s">
        <v>123</v>
      </c>
      <c r="H1236" s="1" t="s">
        <v>124</v>
      </c>
      <c r="I1236" s="1" t="s">
        <v>125</v>
      </c>
      <c r="J1236" s="1" t="s">
        <v>3962</v>
      </c>
      <c r="K1236" s="1" t="s">
        <v>3977</v>
      </c>
      <c r="L1236">
        <f>ROUNDUP(IF(B1236&gt;$D$4,0,($D$4-B1236+1)/365),0)</f>
        <v>0</v>
      </c>
      <c r="M1236">
        <f>ROUNDUP(IF(B1236&gt;$D$5,0,($D$5-B1236+1)/365),0)</f>
        <v>0</v>
      </c>
      <c r="N1236" s="28">
        <f>IF(OR(L1236=1,M1236=1),IF(B1236+364&lt;=$D$5,(B1236+364-$D$4+1)/365,IF(B1236&gt;$D$4,($D$5-B1236+1)/365,$D$6/365)),0)</f>
        <v>0</v>
      </c>
      <c r="O1236" s="28">
        <f>'Data &amp; Parameter'!$E$16*'Data &amp; Parameter'!$E$17*('Data &amp; Parameter'!$E$18+'Data &amp; Parameter'!$E$19)*'Data &amp; Parameter'!$E$20*'Data &amp; Parameter'!$E$37*N1236</f>
        <v>0</v>
      </c>
      <c r="P1236">
        <f>ROUNDUP(IF(D1236&gt;$D$4,0,($D$4-D1236+1)/365),0)</f>
        <v>0</v>
      </c>
      <c r="Q1236">
        <f>ROUNDUP(IF(D1236&gt;$D$5,0,($D$5-D1236+1)/365),0)</f>
        <v>0</v>
      </c>
      <c r="R1236" s="28">
        <f>IF(OR(P1236=1,Q1236=1),IF(D1236+364&lt;=$D$5,(D1236+364-$D$4+1)/365,IF(D1236&gt;$D$4,($D$5-D1236+1)/365,$D$6/365)),0)</f>
        <v>0</v>
      </c>
      <c r="S1236" s="28">
        <f>'Data &amp; Parameter'!$E$16*'Data &amp; Parameter'!$E$17*('Data &amp; Parameter'!$E$18+'Data &amp; Parameter'!$E$19)*'Data &amp; Parameter'!$E$20*'Data &amp; Parameter'!$E$37*R1236</f>
        <v>0</v>
      </c>
      <c r="T1236" s="28">
        <f t="shared" si="19"/>
        <v>0</v>
      </c>
    </row>
    <row r="1237" spans="1:20" ht="15.75" customHeight="1" x14ac:dyDescent="0.35">
      <c r="A1237">
        <v>1230</v>
      </c>
      <c r="B1237" s="76">
        <v>44235</v>
      </c>
      <c r="C1237" s="1" t="s">
        <v>3981</v>
      </c>
      <c r="D1237" s="76">
        <v>44235</v>
      </c>
      <c r="E1237" s="1" t="s">
        <v>3982</v>
      </c>
      <c r="F1237" s="1" t="s">
        <v>3983</v>
      </c>
      <c r="G1237" s="1" t="s">
        <v>123</v>
      </c>
      <c r="H1237" s="1" t="s">
        <v>124</v>
      </c>
      <c r="I1237" s="1" t="s">
        <v>125</v>
      </c>
      <c r="J1237" s="1" t="s">
        <v>3962</v>
      </c>
      <c r="K1237" s="1" t="s">
        <v>3977</v>
      </c>
      <c r="L1237">
        <f>ROUNDUP(IF(B1237&gt;$D$4,0,($D$4-B1237+1)/365),0)</f>
        <v>0</v>
      </c>
      <c r="M1237">
        <f>ROUNDUP(IF(B1237&gt;$D$5,0,($D$5-B1237+1)/365),0)</f>
        <v>0</v>
      </c>
      <c r="N1237" s="28">
        <f>IF(OR(L1237=1,M1237=1),IF(B1237+364&lt;=$D$5,(B1237+364-$D$4+1)/365,IF(B1237&gt;$D$4,($D$5-B1237+1)/365,$D$6/365)),0)</f>
        <v>0</v>
      </c>
      <c r="O1237" s="28">
        <f>'Data &amp; Parameter'!$E$16*'Data &amp; Parameter'!$E$17*('Data &amp; Parameter'!$E$18+'Data &amp; Parameter'!$E$19)*'Data &amp; Parameter'!$E$20*'Data &amp; Parameter'!$E$37*N1237</f>
        <v>0</v>
      </c>
      <c r="P1237">
        <f>ROUNDUP(IF(D1237&gt;$D$4,0,($D$4-D1237+1)/365),0)</f>
        <v>0</v>
      </c>
      <c r="Q1237">
        <f>ROUNDUP(IF(D1237&gt;$D$5,0,($D$5-D1237+1)/365),0)</f>
        <v>0</v>
      </c>
      <c r="R1237" s="28">
        <f>IF(OR(P1237=1,Q1237=1),IF(D1237+364&lt;=$D$5,(D1237+364-$D$4+1)/365,IF(D1237&gt;$D$4,($D$5-D1237+1)/365,$D$6/365)),0)</f>
        <v>0</v>
      </c>
      <c r="S1237" s="28">
        <f>'Data &amp; Parameter'!$E$16*'Data &amp; Parameter'!$E$17*('Data &amp; Parameter'!$E$18+'Data &amp; Parameter'!$E$19)*'Data &amp; Parameter'!$E$20*'Data &amp; Parameter'!$E$37*R1237</f>
        <v>0</v>
      </c>
      <c r="T1237" s="28">
        <f t="shared" si="19"/>
        <v>0</v>
      </c>
    </row>
    <row r="1238" spans="1:20" ht="15.75" customHeight="1" x14ac:dyDescent="0.35">
      <c r="A1238">
        <v>1231</v>
      </c>
      <c r="B1238" s="76">
        <v>44235</v>
      </c>
      <c r="C1238" s="1" t="s">
        <v>3984</v>
      </c>
      <c r="D1238" s="76">
        <v>44235</v>
      </c>
      <c r="E1238" s="1" t="s">
        <v>3985</v>
      </c>
      <c r="F1238" s="1" t="s">
        <v>3986</v>
      </c>
      <c r="G1238" s="1" t="s">
        <v>123</v>
      </c>
      <c r="H1238" s="1" t="s">
        <v>124</v>
      </c>
      <c r="I1238" s="1" t="s">
        <v>125</v>
      </c>
      <c r="J1238" s="1" t="s">
        <v>1982</v>
      </c>
      <c r="K1238" s="1" t="s">
        <v>1982</v>
      </c>
      <c r="L1238">
        <f>ROUNDUP(IF(B1238&gt;$D$4,0,($D$4-B1238+1)/365),0)</f>
        <v>0</v>
      </c>
      <c r="M1238">
        <f>ROUNDUP(IF(B1238&gt;$D$5,0,($D$5-B1238+1)/365),0)</f>
        <v>0</v>
      </c>
      <c r="N1238" s="28">
        <f>IF(OR(L1238=1,M1238=1),IF(B1238+364&lt;=$D$5,(B1238+364-$D$4+1)/365,IF(B1238&gt;$D$4,($D$5-B1238+1)/365,$D$6/365)),0)</f>
        <v>0</v>
      </c>
      <c r="O1238" s="28">
        <f>'Data &amp; Parameter'!$E$16*'Data &amp; Parameter'!$E$17*('Data &amp; Parameter'!$E$18+'Data &amp; Parameter'!$E$19)*'Data &amp; Parameter'!$E$20*'Data &amp; Parameter'!$E$37*N1238</f>
        <v>0</v>
      </c>
      <c r="P1238">
        <f>ROUNDUP(IF(D1238&gt;$D$4,0,($D$4-D1238+1)/365),0)</f>
        <v>0</v>
      </c>
      <c r="Q1238">
        <f>ROUNDUP(IF(D1238&gt;$D$5,0,($D$5-D1238+1)/365),0)</f>
        <v>0</v>
      </c>
      <c r="R1238" s="28">
        <f>IF(OR(P1238=1,Q1238=1),IF(D1238+364&lt;=$D$5,(D1238+364-$D$4+1)/365,IF(D1238&gt;$D$4,($D$5-D1238+1)/365,$D$6/365)),0)</f>
        <v>0</v>
      </c>
      <c r="S1238" s="28">
        <f>'Data &amp; Parameter'!$E$16*'Data &amp; Parameter'!$E$17*('Data &amp; Parameter'!$E$18+'Data &amp; Parameter'!$E$19)*'Data &amp; Parameter'!$E$20*'Data &amp; Parameter'!$E$37*R1238</f>
        <v>0</v>
      </c>
      <c r="T1238" s="28">
        <f t="shared" si="19"/>
        <v>0</v>
      </c>
    </row>
    <row r="1239" spans="1:20" ht="15.75" customHeight="1" x14ac:dyDescent="0.35">
      <c r="A1239">
        <v>1232</v>
      </c>
      <c r="B1239" s="76">
        <v>44235</v>
      </c>
      <c r="C1239" s="1" t="s">
        <v>3987</v>
      </c>
      <c r="D1239" s="76">
        <v>44235</v>
      </c>
      <c r="E1239" s="1" t="s">
        <v>3988</v>
      </c>
      <c r="F1239" s="1" t="s">
        <v>3989</v>
      </c>
      <c r="G1239" s="1" t="s">
        <v>123</v>
      </c>
      <c r="H1239" s="1" t="s">
        <v>124</v>
      </c>
      <c r="I1239" s="1" t="s">
        <v>125</v>
      </c>
      <c r="J1239" s="1" t="s">
        <v>3990</v>
      </c>
      <c r="K1239" s="1" t="s">
        <v>3977</v>
      </c>
      <c r="L1239">
        <f>ROUNDUP(IF(B1239&gt;$D$4,0,($D$4-B1239+1)/365),0)</f>
        <v>0</v>
      </c>
      <c r="M1239">
        <f>ROUNDUP(IF(B1239&gt;$D$5,0,($D$5-B1239+1)/365),0)</f>
        <v>0</v>
      </c>
      <c r="N1239" s="28">
        <f>IF(OR(L1239=1,M1239=1),IF(B1239+364&lt;=$D$5,(B1239+364-$D$4+1)/365,IF(B1239&gt;$D$4,($D$5-B1239+1)/365,$D$6/365)),0)</f>
        <v>0</v>
      </c>
      <c r="O1239" s="28">
        <f>'Data &amp; Parameter'!$E$16*'Data &amp; Parameter'!$E$17*('Data &amp; Parameter'!$E$18+'Data &amp; Parameter'!$E$19)*'Data &amp; Parameter'!$E$20*'Data &amp; Parameter'!$E$37*N1239</f>
        <v>0</v>
      </c>
      <c r="P1239">
        <f>ROUNDUP(IF(D1239&gt;$D$4,0,($D$4-D1239+1)/365),0)</f>
        <v>0</v>
      </c>
      <c r="Q1239">
        <f>ROUNDUP(IF(D1239&gt;$D$5,0,($D$5-D1239+1)/365),0)</f>
        <v>0</v>
      </c>
      <c r="R1239" s="28">
        <f>IF(OR(P1239=1,Q1239=1),IF(D1239+364&lt;=$D$5,(D1239+364-$D$4+1)/365,IF(D1239&gt;$D$4,($D$5-D1239+1)/365,$D$6/365)),0)</f>
        <v>0</v>
      </c>
      <c r="S1239" s="28">
        <f>'Data &amp; Parameter'!$E$16*'Data &amp; Parameter'!$E$17*('Data &amp; Parameter'!$E$18+'Data &amp; Parameter'!$E$19)*'Data &amp; Parameter'!$E$20*'Data &amp; Parameter'!$E$37*R1239</f>
        <v>0</v>
      </c>
      <c r="T1239" s="28">
        <f t="shared" si="19"/>
        <v>0</v>
      </c>
    </row>
    <row r="1240" spans="1:20" ht="15.75" customHeight="1" x14ac:dyDescent="0.35">
      <c r="A1240">
        <v>1233</v>
      </c>
      <c r="B1240" s="76">
        <v>44235</v>
      </c>
      <c r="C1240" s="1" t="s">
        <v>3991</v>
      </c>
      <c r="D1240" s="76">
        <v>44235</v>
      </c>
      <c r="E1240" s="1" t="s">
        <v>3992</v>
      </c>
      <c r="F1240" s="1" t="s">
        <v>3993</v>
      </c>
      <c r="G1240" s="1" t="s">
        <v>123</v>
      </c>
      <c r="H1240" s="1" t="s">
        <v>124</v>
      </c>
      <c r="I1240" s="1" t="s">
        <v>125</v>
      </c>
      <c r="J1240" s="1" t="s">
        <v>3962</v>
      </c>
      <c r="K1240" s="1" t="s">
        <v>3977</v>
      </c>
      <c r="L1240">
        <f>ROUNDUP(IF(B1240&gt;$D$4,0,($D$4-B1240+1)/365),0)</f>
        <v>0</v>
      </c>
      <c r="M1240">
        <f>ROUNDUP(IF(B1240&gt;$D$5,0,($D$5-B1240+1)/365),0)</f>
        <v>0</v>
      </c>
      <c r="N1240" s="28">
        <f>IF(OR(L1240=1,M1240=1),IF(B1240+364&lt;=$D$5,(B1240+364-$D$4+1)/365,IF(B1240&gt;$D$4,($D$5-B1240+1)/365,$D$6/365)),0)</f>
        <v>0</v>
      </c>
      <c r="O1240" s="28">
        <f>'Data &amp; Parameter'!$E$16*'Data &amp; Parameter'!$E$17*('Data &amp; Parameter'!$E$18+'Data &amp; Parameter'!$E$19)*'Data &amp; Parameter'!$E$20*'Data &amp; Parameter'!$E$37*N1240</f>
        <v>0</v>
      </c>
      <c r="P1240">
        <f>ROUNDUP(IF(D1240&gt;$D$4,0,($D$4-D1240+1)/365),0)</f>
        <v>0</v>
      </c>
      <c r="Q1240">
        <f>ROUNDUP(IF(D1240&gt;$D$5,0,($D$5-D1240+1)/365),0)</f>
        <v>0</v>
      </c>
      <c r="R1240" s="28">
        <f>IF(OR(P1240=1,Q1240=1),IF(D1240+364&lt;=$D$5,(D1240+364-$D$4+1)/365,IF(D1240&gt;$D$4,($D$5-D1240+1)/365,$D$6/365)),0)</f>
        <v>0</v>
      </c>
      <c r="S1240" s="28">
        <f>'Data &amp; Parameter'!$E$16*'Data &amp; Parameter'!$E$17*('Data &amp; Parameter'!$E$18+'Data &amp; Parameter'!$E$19)*'Data &amp; Parameter'!$E$20*'Data &amp; Parameter'!$E$37*R1240</f>
        <v>0</v>
      </c>
      <c r="T1240" s="28">
        <f t="shared" si="19"/>
        <v>0</v>
      </c>
    </row>
    <row r="1241" spans="1:20" ht="15.75" customHeight="1" x14ac:dyDescent="0.35">
      <c r="A1241">
        <v>1234</v>
      </c>
      <c r="B1241" s="76">
        <v>44235</v>
      </c>
      <c r="C1241" s="1" t="s">
        <v>3994</v>
      </c>
      <c r="D1241" s="76">
        <v>44235</v>
      </c>
      <c r="E1241" s="1" t="s">
        <v>3995</v>
      </c>
      <c r="F1241" s="1" t="s">
        <v>3996</v>
      </c>
      <c r="G1241" s="1" t="s">
        <v>123</v>
      </c>
      <c r="H1241" s="1" t="s">
        <v>124</v>
      </c>
      <c r="I1241" s="1" t="s">
        <v>125</v>
      </c>
      <c r="J1241" s="1" t="s">
        <v>3962</v>
      </c>
      <c r="K1241" s="1" t="s">
        <v>3977</v>
      </c>
      <c r="L1241">
        <f>ROUNDUP(IF(B1241&gt;$D$4,0,($D$4-B1241+1)/365),0)</f>
        <v>0</v>
      </c>
      <c r="M1241">
        <f>ROUNDUP(IF(B1241&gt;$D$5,0,($D$5-B1241+1)/365),0)</f>
        <v>0</v>
      </c>
      <c r="N1241" s="28">
        <f>IF(OR(L1241=1,M1241=1),IF(B1241+364&lt;=$D$5,(B1241+364-$D$4+1)/365,IF(B1241&gt;$D$4,($D$5-B1241+1)/365,$D$6/365)),0)</f>
        <v>0</v>
      </c>
      <c r="O1241" s="28">
        <f>'Data &amp; Parameter'!$E$16*'Data &amp; Parameter'!$E$17*('Data &amp; Parameter'!$E$18+'Data &amp; Parameter'!$E$19)*'Data &amp; Parameter'!$E$20*'Data &amp; Parameter'!$E$37*N1241</f>
        <v>0</v>
      </c>
      <c r="P1241">
        <f>ROUNDUP(IF(D1241&gt;$D$4,0,($D$4-D1241+1)/365),0)</f>
        <v>0</v>
      </c>
      <c r="Q1241">
        <f>ROUNDUP(IF(D1241&gt;$D$5,0,($D$5-D1241+1)/365),0)</f>
        <v>0</v>
      </c>
      <c r="R1241" s="28">
        <f>IF(OR(P1241=1,Q1241=1),IF(D1241+364&lt;=$D$5,(D1241+364-$D$4+1)/365,IF(D1241&gt;$D$4,($D$5-D1241+1)/365,$D$6/365)),0)</f>
        <v>0</v>
      </c>
      <c r="S1241" s="28">
        <f>'Data &amp; Parameter'!$E$16*'Data &amp; Parameter'!$E$17*('Data &amp; Parameter'!$E$18+'Data &amp; Parameter'!$E$19)*'Data &amp; Parameter'!$E$20*'Data &amp; Parameter'!$E$37*R1241</f>
        <v>0</v>
      </c>
      <c r="T1241" s="28">
        <f t="shared" si="19"/>
        <v>0</v>
      </c>
    </row>
    <row r="1242" spans="1:20" ht="15.75" customHeight="1" x14ac:dyDescent="0.35">
      <c r="A1242">
        <v>1235</v>
      </c>
      <c r="B1242" s="76">
        <v>44235</v>
      </c>
      <c r="C1242" s="1" t="s">
        <v>3997</v>
      </c>
      <c r="D1242" s="76">
        <v>44235</v>
      </c>
      <c r="E1242" s="1" t="s">
        <v>3998</v>
      </c>
      <c r="F1242" s="1" t="s">
        <v>3999</v>
      </c>
      <c r="G1242" s="1" t="s">
        <v>123</v>
      </c>
      <c r="H1242" s="1" t="s">
        <v>124</v>
      </c>
      <c r="I1242" s="1" t="s">
        <v>125</v>
      </c>
      <c r="J1242" s="1" t="s">
        <v>3962</v>
      </c>
      <c r="K1242" s="1" t="s">
        <v>3977</v>
      </c>
      <c r="L1242">
        <f>ROUNDUP(IF(B1242&gt;$D$4,0,($D$4-B1242+1)/365),0)</f>
        <v>0</v>
      </c>
      <c r="M1242">
        <f>ROUNDUP(IF(B1242&gt;$D$5,0,($D$5-B1242+1)/365),0)</f>
        <v>0</v>
      </c>
      <c r="N1242" s="28">
        <f>IF(OR(L1242=1,M1242=1),IF(B1242+364&lt;=$D$5,(B1242+364-$D$4+1)/365,IF(B1242&gt;$D$4,($D$5-B1242+1)/365,$D$6/365)),0)</f>
        <v>0</v>
      </c>
      <c r="O1242" s="28">
        <f>'Data &amp; Parameter'!$E$16*'Data &amp; Parameter'!$E$17*('Data &amp; Parameter'!$E$18+'Data &amp; Parameter'!$E$19)*'Data &amp; Parameter'!$E$20*'Data &amp; Parameter'!$E$37*N1242</f>
        <v>0</v>
      </c>
      <c r="P1242">
        <f>ROUNDUP(IF(D1242&gt;$D$4,0,($D$4-D1242+1)/365),0)</f>
        <v>0</v>
      </c>
      <c r="Q1242">
        <f>ROUNDUP(IF(D1242&gt;$D$5,0,($D$5-D1242+1)/365),0)</f>
        <v>0</v>
      </c>
      <c r="R1242" s="28">
        <f>IF(OR(P1242=1,Q1242=1),IF(D1242+364&lt;=$D$5,(D1242+364-$D$4+1)/365,IF(D1242&gt;$D$4,($D$5-D1242+1)/365,$D$6/365)),0)</f>
        <v>0</v>
      </c>
      <c r="S1242" s="28">
        <f>'Data &amp; Parameter'!$E$16*'Data &amp; Parameter'!$E$17*('Data &amp; Parameter'!$E$18+'Data &amp; Parameter'!$E$19)*'Data &amp; Parameter'!$E$20*'Data &amp; Parameter'!$E$37*R1242</f>
        <v>0</v>
      </c>
      <c r="T1242" s="28">
        <f t="shared" si="19"/>
        <v>0</v>
      </c>
    </row>
    <row r="1243" spans="1:20" ht="15.75" customHeight="1" x14ac:dyDescent="0.35">
      <c r="A1243">
        <v>1236</v>
      </c>
      <c r="B1243" s="76">
        <v>44235</v>
      </c>
      <c r="C1243" s="1" t="s">
        <v>4000</v>
      </c>
      <c r="D1243" s="76">
        <v>44235</v>
      </c>
      <c r="E1243" s="1" t="s">
        <v>4001</v>
      </c>
      <c r="F1243" s="1" t="s">
        <v>4002</v>
      </c>
      <c r="G1243" s="1" t="s">
        <v>123</v>
      </c>
      <c r="H1243" s="1" t="s">
        <v>124</v>
      </c>
      <c r="I1243" s="1" t="s">
        <v>125</v>
      </c>
      <c r="J1243" s="1" t="s">
        <v>3962</v>
      </c>
      <c r="K1243" s="1" t="s">
        <v>3977</v>
      </c>
      <c r="L1243">
        <f>ROUNDUP(IF(B1243&gt;$D$4,0,($D$4-B1243+1)/365),0)</f>
        <v>0</v>
      </c>
      <c r="M1243">
        <f>ROUNDUP(IF(B1243&gt;$D$5,0,($D$5-B1243+1)/365),0)</f>
        <v>0</v>
      </c>
      <c r="N1243" s="28">
        <f>IF(OR(L1243=1,M1243=1),IF(B1243+364&lt;=$D$5,(B1243+364-$D$4+1)/365,IF(B1243&gt;$D$4,($D$5-B1243+1)/365,$D$6/365)),0)</f>
        <v>0</v>
      </c>
      <c r="O1243" s="28">
        <f>'Data &amp; Parameter'!$E$16*'Data &amp; Parameter'!$E$17*('Data &amp; Parameter'!$E$18+'Data &amp; Parameter'!$E$19)*'Data &amp; Parameter'!$E$20*'Data &amp; Parameter'!$E$37*N1243</f>
        <v>0</v>
      </c>
      <c r="P1243">
        <f>ROUNDUP(IF(D1243&gt;$D$4,0,($D$4-D1243+1)/365),0)</f>
        <v>0</v>
      </c>
      <c r="Q1243">
        <f>ROUNDUP(IF(D1243&gt;$D$5,0,($D$5-D1243+1)/365),0)</f>
        <v>0</v>
      </c>
      <c r="R1243" s="28">
        <f>IF(OR(P1243=1,Q1243=1),IF(D1243+364&lt;=$D$5,(D1243+364-$D$4+1)/365,IF(D1243&gt;$D$4,($D$5-D1243+1)/365,$D$6/365)),0)</f>
        <v>0</v>
      </c>
      <c r="S1243" s="28">
        <f>'Data &amp; Parameter'!$E$16*'Data &amp; Parameter'!$E$17*('Data &amp; Parameter'!$E$18+'Data &amp; Parameter'!$E$19)*'Data &amp; Parameter'!$E$20*'Data &amp; Parameter'!$E$37*R1243</f>
        <v>0</v>
      </c>
      <c r="T1243" s="28">
        <f t="shared" si="19"/>
        <v>0</v>
      </c>
    </row>
    <row r="1244" spans="1:20" ht="15.75" customHeight="1" x14ac:dyDescent="0.35">
      <c r="A1244">
        <v>1237</v>
      </c>
      <c r="B1244" s="76">
        <v>44235</v>
      </c>
      <c r="C1244" s="1" t="s">
        <v>4003</v>
      </c>
      <c r="D1244" s="76">
        <v>44235</v>
      </c>
      <c r="E1244" s="1" t="s">
        <v>4004</v>
      </c>
      <c r="F1244" s="1" t="s">
        <v>4005</v>
      </c>
      <c r="G1244" s="1" t="s">
        <v>123</v>
      </c>
      <c r="H1244" s="1" t="s">
        <v>124</v>
      </c>
      <c r="I1244" s="1" t="s">
        <v>125</v>
      </c>
      <c r="J1244" s="1" t="s">
        <v>3962</v>
      </c>
      <c r="K1244" s="1" t="s">
        <v>3977</v>
      </c>
      <c r="L1244">
        <f>ROUNDUP(IF(B1244&gt;$D$4,0,($D$4-B1244+1)/365),0)</f>
        <v>0</v>
      </c>
      <c r="M1244">
        <f>ROUNDUP(IF(B1244&gt;$D$5,0,($D$5-B1244+1)/365),0)</f>
        <v>0</v>
      </c>
      <c r="N1244" s="28">
        <f>IF(OR(L1244=1,M1244=1),IF(B1244+364&lt;=$D$5,(B1244+364-$D$4+1)/365,IF(B1244&gt;$D$4,($D$5-B1244+1)/365,$D$6/365)),0)</f>
        <v>0</v>
      </c>
      <c r="O1244" s="28">
        <f>'Data &amp; Parameter'!$E$16*'Data &amp; Parameter'!$E$17*('Data &amp; Parameter'!$E$18+'Data &amp; Parameter'!$E$19)*'Data &amp; Parameter'!$E$20*'Data &amp; Parameter'!$E$37*N1244</f>
        <v>0</v>
      </c>
      <c r="P1244">
        <f>ROUNDUP(IF(D1244&gt;$D$4,0,($D$4-D1244+1)/365),0)</f>
        <v>0</v>
      </c>
      <c r="Q1244">
        <f>ROUNDUP(IF(D1244&gt;$D$5,0,($D$5-D1244+1)/365),0)</f>
        <v>0</v>
      </c>
      <c r="R1244" s="28">
        <f>IF(OR(P1244=1,Q1244=1),IF(D1244+364&lt;=$D$5,(D1244+364-$D$4+1)/365,IF(D1244&gt;$D$4,($D$5-D1244+1)/365,$D$6/365)),0)</f>
        <v>0</v>
      </c>
      <c r="S1244" s="28">
        <f>'Data &amp; Parameter'!$E$16*'Data &amp; Parameter'!$E$17*('Data &amp; Parameter'!$E$18+'Data &amp; Parameter'!$E$19)*'Data &amp; Parameter'!$E$20*'Data &amp; Parameter'!$E$37*R1244</f>
        <v>0</v>
      </c>
      <c r="T1244" s="28">
        <f t="shared" si="19"/>
        <v>0</v>
      </c>
    </row>
    <row r="1245" spans="1:20" ht="15.75" customHeight="1" x14ac:dyDescent="0.35">
      <c r="A1245">
        <v>1238</v>
      </c>
      <c r="B1245" s="76">
        <v>44235</v>
      </c>
      <c r="C1245" s="1" t="s">
        <v>4006</v>
      </c>
      <c r="D1245" s="76">
        <v>44235</v>
      </c>
      <c r="E1245" s="1" t="s">
        <v>4007</v>
      </c>
      <c r="F1245" s="1" t="s">
        <v>4008</v>
      </c>
      <c r="G1245" s="1" t="s">
        <v>123</v>
      </c>
      <c r="H1245" s="1" t="s">
        <v>124</v>
      </c>
      <c r="I1245" s="1" t="s">
        <v>125</v>
      </c>
      <c r="J1245" s="1" t="s">
        <v>3962</v>
      </c>
      <c r="K1245" s="1" t="s">
        <v>3977</v>
      </c>
      <c r="L1245">
        <f>ROUNDUP(IF(B1245&gt;$D$4,0,($D$4-B1245+1)/365),0)</f>
        <v>0</v>
      </c>
      <c r="M1245">
        <f>ROUNDUP(IF(B1245&gt;$D$5,0,($D$5-B1245+1)/365),0)</f>
        <v>0</v>
      </c>
      <c r="N1245" s="28">
        <f>IF(OR(L1245=1,M1245=1),IF(B1245+364&lt;=$D$5,(B1245+364-$D$4+1)/365,IF(B1245&gt;$D$4,($D$5-B1245+1)/365,$D$6/365)),0)</f>
        <v>0</v>
      </c>
      <c r="O1245" s="28">
        <f>'Data &amp; Parameter'!$E$16*'Data &amp; Parameter'!$E$17*('Data &amp; Parameter'!$E$18+'Data &amp; Parameter'!$E$19)*'Data &amp; Parameter'!$E$20*'Data &amp; Parameter'!$E$37*N1245</f>
        <v>0</v>
      </c>
      <c r="P1245">
        <f>ROUNDUP(IF(D1245&gt;$D$4,0,($D$4-D1245+1)/365),0)</f>
        <v>0</v>
      </c>
      <c r="Q1245">
        <f>ROUNDUP(IF(D1245&gt;$D$5,0,($D$5-D1245+1)/365),0)</f>
        <v>0</v>
      </c>
      <c r="R1245" s="28">
        <f>IF(OR(P1245=1,Q1245=1),IF(D1245+364&lt;=$D$5,(D1245+364-$D$4+1)/365,IF(D1245&gt;$D$4,($D$5-D1245+1)/365,$D$6/365)),0)</f>
        <v>0</v>
      </c>
      <c r="S1245" s="28">
        <f>'Data &amp; Parameter'!$E$16*'Data &amp; Parameter'!$E$17*('Data &amp; Parameter'!$E$18+'Data &amp; Parameter'!$E$19)*'Data &amp; Parameter'!$E$20*'Data &amp; Parameter'!$E$37*R1245</f>
        <v>0</v>
      </c>
      <c r="T1245" s="28">
        <f t="shared" si="19"/>
        <v>0</v>
      </c>
    </row>
    <row r="1246" spans="1:20" ht="15.75" customHeight="1" x14ac:dyDescent="0.35">
      <c r="A1246">
        <v>1239</v>
      </c>
      <c r="B1246" s="76">
        <v>44235</v>
      </c>
      <c r="C1246" s="1" t="s">
        <v>4009</v>
      </c>
      <c r="D1246" s="76">
        <v>44235</v>
      </c>
      <c r="E1246" s="1" t="s">
        <v>4010</v>
      </c>
      <c r="F1246" s="1" t="s">
        <v>4011</v>
      </c>
      <c r="G1246" s="1" t="s">
        <v>123</v>
      </c>
      <c r="H1246" s="1" t="s">
        <v>124</v>
      </c>
      <c r="I1246" s="1" t="s">
        <v>125</v>
      </c>
      <c r="J1246" s="1" t="s">
        <v>3962</v>
      </c>
      <c r="K1246" s="1" t="s">
        <v>3977</v>
      </c>
      <c r="L1246">
        <f>ROUNDUP(IF(B1246&gt;$D$4,0,($D$4-B1246+1)/365),0)</f>
        <v>0</v>
      </c>
      <c r="M1246">
        <f>ROUNDUP(IF(B1246&gt;$D$5,0,($D$5-B1246+1)/365),0)</f>
        <v>0</v>
      </c>
      <c r="N1246" s="28">
        <f>IF(OR(L1246=1,M1246=1),IF(B1246+364&lt;=$D$5,(B1246+364-$D$4+1)/365,IF(B1246&gt;$D$4,($D$5-B1246+1)/365,$D$6/365)),0)</f>
        <v>0</v>
      </c>
      <c r="O1246" s="28">
        <f>'Data &amp; Parameter'!$E$16*'Data &amp; Parameter'!$E$17*('Data &amp; Parameter'!$E$18+'Data &amp; Parameter'!$E$19)*'Data &amp; Parameter'!$E$20*'Data &amp; Parameter'!$E$37*N1246</f>
        <v>0</v>
      </c>
      <c r="P1246">
        <f>ROUNDUP(IF(D1246&gt;$D$4,0,($D$4-D1246+1)/365),0)</f>
        <v>0</v>
      </c>
      <c r="Q1246">
        <f>ROUNDUP(IF(D1246&gt;$D$5,0,($D$5-D1246+1)/365),0)</f>
        <v>0</v>
      </c>
      <c r="R1246" s="28">
        <f>IF(OR(P1246=1,Q1246=1),IF(D1246+364&lt;=$D$5,(D1246+364-$D$4+1)/365,IF(D1246&gt;$D$4,($D$5-D1246+1)/365,$D$6/365)),0)</f>
        <v>0</v>
      </c>
      <c r="S1246" s="28">
        <f>'Data &amp; Parameter'!$E$16*'Data &amp; Parameter'!$E$17*('Data &amp; Parameter'!$E$18+'Data &amp; Parameter'!$E$19)*'Data &amp; Parameter'!$E$20*'Data &amp; Parameter'!$E$37*R1246</f>
        <v>0</v>
      </c>
      <c r="T1246" s="28">
        <f t="shared" si="19"/>
        <v>0</v>
      </c>
    </row>
    <row r="1247" spans="1:20" ht="15.75" customHeight="1" x14ac:dyDescent="0.35">
      <c r="A1247">
        <v>1240</v>
      </c>
      <c r="B1247" s="76">
        <v>44235</v>
      </c>
      <c r="C1247" s="1" t="s">
        <v>4012</v>
      </c>
      <c r="D1247" s="76">
        <v>44235</v>
      </c>
      <c r="E1247" s="1" t="s">
        <v>4013</v>
      </c>
      <c r="F1247" s="1" t="s">
        <v>4014</v>
      </c>
      <c r="G1247" s="1" t="s">
        <v>123</v>
      </c>
      <c r="H1247" s="1" t="s">
        <v>503</v>
      </c>
      <c r="I1247" s="1" t="s">
        <v>125</v>
      </c>
      <c r="J1247" s="1" t="s">
        <v>4015</v>
      </c>
      <c r="K1247" s="1" t="s">
        <v>4015</v>
      </c>
      <c r="L1247">
        <f>ROUNDUP(IF(B1247&gt;$D$4,0,($D$4-B1247+1)/365),0)</f>
        <v>0</v>
      </c>
      <c r="M1247">
        <f>ROUNDUP(IF(B1247&gt;$D$5,0,($D$5-B1247+1)/365),0)</f>
        <v>0</v>
      </c>
      <c r="N1247" s="28">
        <f>IF(OR(L1247=1,M1247=1),IF(B1247+364&lt;=$D$5,(B1247+364-$D$4+1)/365,IF(B1247&gt;$D$4,($D$5-B1247+1)/365,$D$6/365)),0)</f>
        <v>0</v>
      </c>
      <c r="O1247" s="28">
        <f>'Data &amp; Parameter'!$E$16*'Data &amp; Parameter'!$E$17*('Data &amp; Parameter'!$E$18+'Data &amp; Parameter'!$E$19)*'Data &amp; Parameter'!$E$20*'Data &amp; Parameter'!$E$37*N1247</f>
        <v>0</v>
      </c>
      <c r="P1247">
        <f>ROUNDUP(IF(D1247&gt;$D$4,0,($D$4-D1247+1)/365),0)</f>
        <v>0</v>
      </c>
      <c r="Q1247">
        <f>ROUNDUP(IF(D1247&gt;$D$5,0,($D$5-D1247+1)/365),0)</f>
        <v>0</v>
      </c>
      <c r="R1247" s="28">
        <f>IF(OR(P1247=1,Q1247=1),IF(D1247+364&lt;=$D$5,(D1247+364-$D$4+1)/365,IF(D1247&gt;$D$4,($D$5-D1247+1)/365,$D$6/365)),0)</f>
        <v>0</v>
      </c>
      <c r="S1247" s="28">
        <f>'Data &amp; Parameter'!$E$16*'Data &amp; Parameter'!$E$17*('Data &amp; Parameter'!$E$18+'Data &amp; Parameter'!$E$19)*'Data &amp; Parameter'!$E$20*'Data &amp; Parameter'!$E$37*R1247</f>
        <v>0</v>
      </c>
      <c r="T1247" s="28">
        <f t="shared" si="19"/>
        <v>0</v>
      </c>
    </row>
    <row r="1248" spans="1:20" ht="15.75" customHeight="1" x14ac:dyDescent="0.35">
      <c r="A1248">
        <v>1241</v>
      </c>
      <c r="B1248" s="76">
        <v>44235</v>
      </c>
      <c r="C1248" s="1" t="s">
        <v>4016</v>
      </c>
      <c r="D1248" s="76">
        <v>44235</v>
      </c>
      <c r="E1248" s="1" t="s">
        <v>4017</v>
      </c>
      <c r="F1248" s="1" t="s">
        <v>4018</v>
      </c>
      <c r="G1248" s="1" t="s">
        <v>123</v>
      </c>
      <c r="H1248" s="1" t="s">
        <v>503</v>
      </c>
      <c r="I1248" s="1" t="s">
        <v>125</v>
      </c>
      <c r="J1248" s="1" t="s">
        <v>4015</v>
      </c>
      <c r="K1248" s="1" t="s">
        <v>4015</v>
      </c>
      <c r="L1248">
        <f>ROUNDUP(IF(B1248&gt;$D$4,0,($D$4-B1248+1)/365),0)</f>
        <v>0</v>
      </c>
      <c r="M1248">
        <f>ROUNDUP(IF(B1248&gt;$D$5,0,($D$5-B1248+1)/365),0)</f>
        <v>0</v>
      </c>
      <c r="N1248" s="28">
        <f>IF(OR(L1248=1,M1248=1),IF(B1248+364&lt;=$D$5,(B1248+364-$D$4+1)/365,IF(B1248&gt;$D$4,($D$5-B1248+1)/365,$D$6/365)),0)</f>
        <v>0</v>
      </c>
      <c r="O1248" s="28">
        <f>'Data &amp; Parameter'!$E$16*'Data &amp; Parameter'!$E$17*('Data &amp; Parameter'!$E$18+'Data &amp; Parameter'!$E$19)*'Data &amp; Parameter'!$E$20*'Data &amp; Parameter'!$E$37*N1248</f>
        <v>0</v>
      </c>
      <c r="P1248">
        <f>ROUNDUP(IF(D1248&gt;$D$4,0,($D$4-D1248+1)/365),0)</f>
        <v>0</v>
      </c>
      <c r="Q1248">
        <f>ROUNDUP(IF(D1248&gt;$D$5,0,($D$5-D1248+1)/365),0)</f>
        <v>0</v>
      </c>
      <c r="R1248" s="28">
        <f>IF(OR(P1248=1,Q1248=1),IF(D1248+364&lt;=$D$5,(D1248+364-$D$4+1)/365,IF(D1248&gt;$D$4,($D$5-D1248+1)/365,$D$6/365)),0)</f>
        <v>0</v>
      </c>
      <c r="S1248" s="28">
        <f>'Data &amp; Parameter'!$E$16*'Data &amp; Parameter'!$E$17*('Data &amp; Parameter'!$E$18+'Data &amp; Parameter'!$E$19)*'Data &amp; Parameter'!$E$20*'Data &amp; Parameter'!$E$37*R1248</f>
        <v>0</v>
      </c>
      <c r="T1248" s="28">
        <f t="shared" si="19"/>
        <v>0</v>
      </c>
    </row>
    <row r="1249" spans="1:20" ht="15.75" customHeight="1" x14ac:dyDescent="0.35">
      <c r="A1249">
        <v>1242</v>
      </c>
      <c r="B1249" s="76">
        <v>44235</v>
      </c>
      <c r="C1249" s="1" t="s">
        <v>4019</v>
      </c>
      <c r="D1249" s="76">
        <v>44235</v>
      </c>
      <c r="E1249" s="1" t="s">
        <v>4020</v>
      </c>
      <c r="F1249" s="1" t="s">
        <v>4021</v>
      </c>
      <c r="G1249" s="1" t="s">
        <v>123</v>
      </c>
      <c r="H1249" s="1" t="s">
        <v>503</v>
      </c>
      <c r="I1249" s="1" t="s">
        <v>125</v>
      </c>
      <c r="J1249" s="1" t="s">
        <v>4015</v>
      </c>
      <c r="K1249" s="1" t="s">
        <v>4015</v>
      </c>
      <c r="L1249">
        <f>ROUNDUP(IF(B1249&gt;$D$4,0,($D$4-B1249+1)/365),0)</f>
        <v>0</v>
      </c>
      <c r="M1249">
        <f>ROUNDUP(IF(B1249&gt;$D$5,0,($D$5-B1249+1)/365),0)</f>
        <v>0</v>
      </c>
      <c r="N1249" s="28">
        <f>IF(OR(L1249=1,M1249=1),IF(B1249+364&lt;=$D$5,(B1249+364-$D$4+1)/365,IF(B1249&gt;$D$4,($D$5-B1249+1)/365,$D$6/365)),0)</f>
        <v>0</v>
      </c>
      <c r="O1249" s="28">
        <f>'Data &amp; Parameter'!$E$16*'Data &amp; Parameter'!$E$17*('Data &amp; Parameter'!$E$18+'Data &amp; Parameter'!$E$19)*'Data &amp; Parameter'!$E$20*'Data &amp; Parameter'!$E$37*N1249</f>
        <v>0</v>
      </c>
      <c r="P1249">
        <f>ROUNDUP(IF(D1249&gt;$D$4,0,($D$4-D1249+1)/365),0)</f>
        <v>0</v>
      </c>
      <c r="Q1249">
        <f>ROUNDUP(IF(D1249&gt;$D$5,0,($D$5-D1249+1)/365),0)</f>
        <v>0</v>
      </c>
      <c r="R1249" s="28">
        <f>IF(OR(P1249=1,Q1249=1),IF(D1249+364&lt;=$D$5,(D1249+364-$D$4+1)/365,IF(D1249&gt;$D$4,($D$5-D1249+1)/365,$D$6/365)),0)</f>
        <v>0</v>
      </c>
      <c r="S1249" s="28">
        <f>'Data &amp; Parameter'!$E$16*'Data &amp; Parameter'!$E$17*('Data &amp; Parameter'!$E$18+'Data &amp; Parameter'!$E$19)*'Data &amp; Parameter'!$E$20*'Data &amp; Parameter'!$E$37*R1249</f>
        <v>0</v>
      </c>
      <c r="T1249" s="28">
        <f t="shared" si="19"/>
        <v>0</v>
      </c>
    </row>
    <row r="1250" spans="1:20" ht="15.75" customHeight="1" x14ac:dyDescent="0.35">
      <c r="A1250">
        <v>1243</v>
      </c>
      <c r="B1250" s="76">
        <v>44235</v>
      </c>
      <c r="C1250" s="1" t="s">
        <v>4022</v>
      </c>
      <c r="D1250" s="76">
        <v>44235</v>
      </c>
      <c r="E1250" s="1" t="s">
        <v>4023</v>
      </c>
      <c r="F1250" s="1" t="s">
        <v>4024</v>
      </c>
      <c r="G1250" s="1" t="s">
        <v>123</v>
      </c>
      <c r="H1250" s="1" t="s">
        <v>503</v>
      </c>
      <c r="I1250" s="1" t="s">
        <v>125</v>
      </c>
      <c r="J1250" s="1" t="s">
        <v>4015</v>
      </c>
      <c r="K1250" s="1" t="s">
        <v>4015</v>
      </c>
      <c r="L1250">
        <f>ROUNDUP(IF(B1250&gt;$D$4,0,($D$4-B1250+1)/365),0)</f>
        <v>0</v>
      </c>
      <c r="M1250">
        <f>ROUNDUP(IF(B1250&gt;$D$5,0,($D$5-B1250+1)/365),0)</f>
        <v>0</v>
      </c>
      <c r="N1250" s="28">
        <f>IF(OR(L1250=1,M1250=1),IF(B1250+364&lt;=$D$5,(B1250+364-$D$4+1)/365,IF(B1250&gt;$D$4,($D$5-B1250+1)/365,$D$6/365)),0)</f>
        <v>0</v>
      </c>
      <c r="O1250" s="28">
        <f>'Data &amp; Parameter'!$E$16*'Data &amp; Parameter'!$E$17*('Data &amp; Parameter'!$E$18+'Data &amp; Parameter'!$E$19)*'Data &amp; Parameter'!$E$20*'Data &amp; Parameter'!$E$37*N1250</f>
        <v>0</v>
      </c>
      <c r="P1250">
        <f>ROUNDUP(IF(D1250&gt;$D$4,0,($D$4-D1250+1)/365),0)</f>
        <v>0</v>
      </c>
      <c r="Q1250">
        <f>ROUNDUP(IF(D1250&gt;$D$5,0,($D$5-D1250+1)/365),0)</f>
        <v>0</v>
      </c>
      <c r="R1250" s="28">
        <f>IF(OR(P1250=1,Q1250=1),IF(D1250+364&lt;=$D$5,(D1250+364-$D$4+1)/365,IF(D1250&gt;$D$4,($D$5-D1250+1)/365,$D$6/365)),0)</f>
        <v>0</v>
      </c>
      <c r="S1250" s="28">
        <f>'Data &amp; Parameter'!$E$16*'Data &amp; Parameter'!$E$17*('Data &amp; Parameter'!$E$18+'Data &amp; Parameter'!$E$19)*'Data &amp; Parameter'!$E$20*'Data &amp; Parameter'!$E$37*R1250</f>
        <v>0</v>
      </c>
      <c r="T1250" s="28">
        <f t="shared" si="19"/>
        <v>0</v>
      </c>
    </row>
    <row r="1251" spans="1:20" ht="15.75" customHeight="1" x14ac:dyDescent="0.35">
      <c r="A1251">
        <v>1244</v>
      </c>
      <c r="B1251" s="76">
        <v>44235</v>
      </c>
      <c r="C1251" s="1" t="s">
        <v>4025</v>
      </c>
      <c r="D1251" s="76">
        <v>44235</v>
      </c>
      <c r="E1251" s="1" t="s">
        <v>4026</v>
      </c>
      <c r="F1251" s="1" t="s">
        <v>4027</v>
      </c>
      <c r="G1251" s="1" t="s">
        <v>123</v>
      </c>
      <c r="H1251" s="1" t="s">
        <v>503</v>
      </c>
      <c r="I1251" s="1" t="s">
        <v>125</v>
      </c>
      <c r="J1251" s="1" t="s">
        <v>4015</v>
      </c>
      <c r="K1251" s="1" t="s">
        <v>4015</v>
      </c>
      <c r="L1251">
        <f>ROUNDUP(IF(B1251&gt;$D$4,0,($D$4-B1251+1)/365),0)</f>
        <v>0</v>
      </c>
      <c r="M1251">
        <f>ROUNDUP(IF(B1251&gt;$D$5,0,($D$5-B1251+1)/365),0)</f>
        <v>0</v>
      </c>
      <c r="N1251" s="28">
        <f>IF(OR(L1251=1,M1251=1),IF(B1251+364&lt;=$D$5,(B1251+364-$D$4+1)/365,IF(B1251&gt;$D$4,($D$5-B1251+1)/365,$D$6/365)),0)</f>
        <v>0</v>
      </c>
      <c r="O1251" s="28">
        <f>'Data &amp; Parameter'!$E$16*'Data &amp; Parameter'!$E$17*('Data &amp; Parameter'!$E$18+'Data &amp; Parameter'!$E$19)*'Data &amp; Parameter'!$E$20*'Data &amp; Parameter'!$E$37*N1251</f>
        <v>0</v>
      </c>
      <c r="P1251">
        <f>ROUNDUP(IF(D1251&gt;$D$4,0,($D$4-D1251+1)/365),0)</f>
        <v>0</v>
      </c>
      <c r="Q1251">
        <f>ROUNDUP(IF(D1251&gt;$D$5,0,($D$5-D1251+1)/365),0)</f>
        <v>0</v>
      </c>
      <c r="R1251" s="28">
        <f>IF(OR(P1251=1,Q1251=1),IF(D1251+364&lt;=$D$5,(D1251+364-$D$4+1)/365,IF(D1251&gt;$D$4,($D$5-D1251+1)/365,$D$6/365)),0)</f>
        <v>0</v>
      </c>
      <c r="S1251" s="28">
        <f>'Data &amp; Parameter'!$E$16*'Data &amp; Parameter'!$E$17*('Data &amp; Parameter'!$E$18+'Data &amp; Parameter'!$E$19)*'Data &amp; Parameter'!$E$20*'Data &amp; Parameter'!$E$37*R1251</f>
        <v>0</v>
      </c>
      <c r="T1251" s="28">
        <f t="shared" si="19"/>
        <v>0</v>
      </c>
    </row>
    <row r="1252" spans="1:20" ht="15.75" customHeight="1" x14ac:dyDescent="0.35">
      <c r="A1252">
        <v>1245</v>
      </c>
      <c r="B1252" s="76">
        <v>44235</v>
      </c>
      <c r="C1252" s="1" t="s">
        <v>4028</v>
      </c>
      <c r="D1252" s="76">
        <v>44235</v>
      </c>
      <c r="E1252" s="1" t="s">
        <v>4029</v>
      </c>
      <c r="F1252" s="1" t="s">
        <v>4030</v>
      </c>
      <c r="G1252" s="1" t="s">
        <v>123</v>
      </c>
      <c r="H1252" s="1" t="s">
        <v>503</v>
      </c>
      <c r="I1252" s="1" t="s">
        <v>125</v>
      </c>
      <c r="J1252" s="1" t="s">
        <v>4015</v>
      </c>
      <c r="K1252" s="1" t="s">
        <v>4015</v>
      </c>
      <c r="L1252">
        <f>ROUNDUP(IF(B1252&gt;$D$4,0,($D$4-B1252+1)/365),0)</f>
        <v>0</v>
      </c>
      <c r="M1252">
        <f>ROUNDUP(IF(B1252&gt;$D$5,0,($D$5-B1252+1)/365),0)</f>
        <v>0</v>
      </c>
      <c r="N1252" s="28">
        <f>IF(OR(L1252=1,M1252=1),IF(B1252+364&lt;=$D$5,(B1252+364-$D$4+1)/365,IF(B1252&gt;$D$4,($D$5-B1252+1)/365,$D$6/365)),0)</f>
        <v>0</v>
      </c>
      <c r="O1252" s="28">
        <f>'Data &amp; Parameter'!$E$16*'Data &amp; Parameter'!$E$17*('Data &amp; Parameter'!$E$18+'Data &amp; Parameter'!$E$19)*'Data &amp; Parameter'!$E$20*'Data &amp; Parameter'!$E$37*N1252</f>
        <v>0</v>
      </c>
      <c r="P1252">
        <f>ROUNDUP(IF(D1252&gt;$D$4,0,($D$4-D1252+1)/365),0)</f>
        <v>0</v>
      </c>
      <c r="Q1252">
        <f>ROUNDUP(IF(D1252&gt;$D$5,0,($D$5-D1252+1)/365),0)</f>
        <v>0</v>
      </c>
      <c r="R1252" s="28">
        <f>IF(OR(P1252=1,Q1252=1),IF(D1252+364&lt;=$D$5,(D1252+364-$D$4+1)/365,IF(D1252&gt;$D$4,($D$5-D1252+1)/365,$D$6/365)),0)</f>
        <v>0</v>
      </c>
      <c r="S1252" s="28">
        <f>'Data &amp; Parameter'!$E$16*'Data &amp; Parameter'!$E$17*('Data &amp; Parameter'!$E$18+'Data &amp; Parameter'!$E$19)*'Data &amp; Parameter'!$E$20*'Data &amp; Parameter'!$E$37*R1252</f>
        <v>0</v>
      </c>
      <c r="T1252" s="28">
        <f t="shared" si="19"/>
        <v>0</v>
      </c>
    </row>
    <row r="1253" spans="1:20" ht="15.75" customHeight="1" x14ac:dyDescent="0.35">
      <c r="A1253">
        <v>1246</v>
      </c>
      <c r="B1253" s="76">
        <v>44235</v>
      </c>
      <c r="C1253" s="1" t="s">
        <v>4031</v>
      </c>
      <c r="D1253" s="76">
        <v>44235</v>
      </c>
      <c r="E1253" s="1" t="s">
        <v>4032</v>
      </c>
      <c r="F1253" s="1" t="s">
        <v>4033</v>
      </c>
      <c r="G1253" s="1" t="s">
        <v>123</v>
      </c>
      <c r="H1253" s="1" t="s">
        <v>124</v>
      </c>
      <c r="I1253" s="1" t="s">
        <v>125</v>
      </c>
      <c r="J1253" s="1" t="s">
        <v>4015</v>
      </c>
      <c r="K1253" s="1" t="s">
        <v>4015</v>
      </c>
      <c r="L1253">
        <f>ROUNDUP(IF(B1253&gt;$D$4,0,($D$4-B1253+1)/365),0)</f>
        <v>0</v>
      </c>
      <c r="M1253">
        <f>ROUNDUP(IF(B1253&gt;$D$5,0,($D$5-B1253+1)/365),0)</f>
        <v>0</v>
      </c>
      <c r="N1253" s="28">
        <f>IF(OR(L1253=1,M1253=1),IF(B1253+364&lt;=$D$5,(B1253+364-$D$4+1)/365,IF(B1253&gt;$D$4,($D$5-B1253+1)/365,$D$6/365)),0)</f>
        <v>0</v>
      </c>
      <c r="O1253" s="28">
        <f>'Data &amp; Parameter'!$E$16*'Data &amp; Parameter'!$E$17*('Data &amp; Parameter'!$E$18+'Data &amp; Parameter'!$E$19)*'Data &amp; Parameter'!$E$20*'Data &amp; Parameter'!$E$37*N1253</f>
        <v>0</v>
      </c>
      <c r="P1253">
        <f>ROUNDUP(IF(D1253&gt;$D$4,0,($D$4-D1253+1)/365),0)</f>
        <v>0</v>
      </c>
      <c r="Q1253">
        <f>ROUNDUP(IF(D1253&gt;$D$5,0,($D$5-D1253+1)/365),0)</f>
        <v>0</v>
      </c>
      <c r="R1253" s="28">
        <f>IF(OR(P1253=1,Q1253=1),IF(D1253+364&lt;=$D$5,(D1253+364-$D$4+1)/365,IF(D1253&gt;$D$4,($D$5-D1253+1)/365,$D$6/365)),0)</f>
        <v>0</v>
      </c>
      <c r="S1253" s="28">
        <f>'Data &amp; Parameter'!$E$16*'Data &amp; Parameter'!$E$17*('Data &amp; Parameter'!$E$18+'Data &amp; Parameter'!$E$19)*'Data &amp; Parameter'!$E$20*'Data &amp; Parameter'!$E$37*R1253</f>
        <v>0</v>
      </c>
      <c r="T1253" s="28">
        <f t="shared" si="19"/>
        <v>0</v>
      </c>
    </row>
    <row r="1254" spans="1:20" ht="15.75" customHeight="1" x14ac:dyDescent="0.35">
      <c r="A1254">
        <v>1247</v>
      </c>
      <c r="B1254" s="76">
        <v>44235</v>
      </c>
      <c r="C1254" s="1" t="s">
        <v>4034</v>
      </c>
      <c r="D1254" s="76">
        <v>44235</v>
      </c>
      <c r="E1254" s="1" t="s">
        <v>4035</v>
      </c>
      <c r="F1254" s="1" t="s">
        <v>4036</v>
      </c>
      <c r="G1254" s="1" t="s">
        <v>123</v>
      </c>
      <c r="H1254" s="1" t="s">
        <v>503</v>
      </c>
      <c r="I1254" s="1" t="s">
        <v>125</v>
      </c>
      <c r="J1254" s="1" t="s">
        <v>4015</v>
      </c>
      <c r="K1254" s="1" t="s">
        <v>4015</v>
      </c>
      <c r="L1254">
        <f>ROUNDUP(IF(B1254&gt;$D$4,0,($D$4-B1254+1)/365),0)</f>
        <v>0</v>
      </c>
      <c r="M1254">
        <f>ROUNDUP(IF(B1254&gt;$D$5,0,($D$5-B1254+1)/365),0)</f>
        <v>0</v>
      </c>
      <c r="N1254" s="28">
        <f>IF(OR(L1254=1,M1254=1),IF(B1254+364&lt;=$D$5,(B1254+364-$D$4+1)/365,IF(B1254&gt;$D$4,($D$5-B1254+1)/365,$D$6/365)),0)</f>
        <v>0</v>
      </c>
      <c r="O1254" s="28">
        <f>'Data &amp; Parameter'!$E$16*'Data &amp; Parameter'!$E$17*('Data &amp; Parameter'!$E$18+'Data &amp; Parameter'!$E$19)*'Data &amp; Parameter'!$E$20*'Data &amp; Parameter'!$E$37*N1254</f>
        <v>0</v>
      </c>
      <c r="P1254">
        <f>ROUNDUP(IF(D1254&gt;$D$4,0,($D$4-D1254+1)/365),0)</f>
        <v>0</v>
      </c>
      <c r="Q1254">
        <f>ROUNDUP(IF(D1254&gt;$D$5,0,($D$5-D1254+1)/365),0)</f>
        <v>0</v>
      </c>
      <c r="R1254" s="28">
        <f>IF(OR(P1254=1,Q1254=1),IF(D1254+364&lt;=$D$5,(D1254+364-$D$4+1)/365,IF(D1254&gt;$D$4,($D$5-D1254+1)/365,$D$6/365)),0)</f>
        <v>0</v>
      </c>
      <c r="S1254" s="28">
        <f>'Data &amp; Parameter'!$E$16*'Data &amp; Parameter'!$E$17*('Data &amp; Parameter'!$E$18+'Data &amp; Parameter'!$E$19)*'Data &amp; Parameter'!$E$20*'Data &amp; Parameter'!$E$37*R1254</f>
        <v>0</v>
      </c>
      <c r="T1254" s="28">
        <f t="shared" si="19"/>
        <v>0</v>
      </c>
    </row>
    <row r="1255" spans="1:20" ht="15.75" customHeight="1" x14ac:dyDescent="0.35">
      <c r="A1255">
        <v>1248</v>
      </c>
      <c r="B1255" s="76">
        <v>44235</v>
      </c>
      <c r="C1255" s="1" t="s">
        <v>4037</v>
      </c>
      <c r="D1255" s="76">
        <v>44235</v>
      </c>
      <c r="E1255" s="1" t="s">
        <v>4038</v>
      </c>
      <c r="F1255" s="1" t="s">
        <v>4039</v>
      </c>
      <c r="G1255" s="1" t="s">
        <v>123</v>
      </c>
      <c r="H1255" s="1" t="s">
        <v>124</v>
      </c>
      <c r="I1255" s="1" t="s">
        <v>125</v>
      </c>
      <c r="J1255" s="1" t="s">
        <v>3962</v>
      </c>
      <c r="K1255" s="1" t="s">
        <v>3977</v>
      </c>
      <c r="L1255">
        <f>ROUNDUP(IF(B1255&gt;$D$4,0,($D$4-B1255+1)/365),0)</f>
        <v>0</v>
      </c>
      <c r="M1255">
        <f>ROUNDUP(IF(B1255&gt;$D$5,0,($D$5-B1255+1)/365),0)</f>
        <v>0</v>
      </c>
      <c r="N1255" s="28">
        <f>IF(OR(L1255=1,M1255=1),IF(B1255+364&lt;=$D$5,(B1255+364-$D$4+1)/365,IF(B1255&gt;$D$4,($D$5-B1255+1)/365,$D$6/365)),0)</f>
        <v>0</v>
      </c>
      <c r="O1255" s="28">
        <f>'Data &amp; Parameter'!$E$16*'Data &amp; Parameter'!$E$17*('Data &amp; Parameter'!$E$18+'Data &amp; Parameter'!$E$19)*'Data &amp; Parameter'!$E$20*'Data &amp; Parameter'!$E$37*N1255</f>
        <v>0</v>
      </c>
      <c r="P1255">
        <f>ROUNDUP(IF(D1255&gt;$D$4,0,($D$4-D1255+1)/365),0)</f>
        <v>0</v>
      </c>
      <c r="Q1255">
        <f>ROUNDUP(IF(D1255&gt;$D$5,0,($D$5-D1255+1)/365),0)</f>
        <v>0</v>
      </c>
      <c r="R1255" s="28">
        <f>IF(OR(P1255=1,Q1255=1),IF(D1255+364&lt;=$D$5,(D1255+364-$D$4+1)/365,IF(D1255&gt;$D$4,($D$5-D1255+1)/365,$D$6/365)),0)</f>
        <v>0</v>
      </c>
      <c r="S1255" s="28">
        <f>'Data &amp; Parameter'!$E$16*'Data &amp; Parameter'!$E$17*('Data &amp; Parameter'!$E$18+'Data &amp; Parameter'!$E$19)*'Data &amp; Parameter'!$E$20*'Data &amp; Parameter'!$E$37*R1255</f>
        <v>0</v>
      </c>
      <c r="T1255" s="28">
        <f t="shared" si="19"/>
        <v>0</v>
      </c>
    </row>
    <row r="1256" spans="1:20" ht="15.75" customHeight="1" x14ac:dyDescent="0.35">
      <c r="A1256">
        <v>1249</v>
      </c>
      <c r="B1256" s="76">
        <v>44235</v>
      </c>
      <c r="C1256" s="1" t="s">
        <v>4040</v>
      </c>
      <c r="D1256" s="76">
        <v>44235</v>
      </c>
      <c r="E1256" s="1" t="s">
        <v>4041</v>
      </c>
      <c r="F1256" s="1" t="s">
        <v>4042</v>
      </c>
      <c r="G1256" s="1" t="s">
        <v>123</v>
      </c>
      <c r="H1256" s="1" t="s">
        <v>124</v>
      </c>
      <c r="I1256" s="1" t="s">
        <v>125</v>
      </c>
      <c r="J1256" s="1" t="s">
        <v>3962</v>
      </c>
      <c r="K1256" s="1" t="s">
        <v>3977</v>
      </c>
      <c r="L1256">
        <f>ROUNDUP(IF(B1256&gt;$D$4,0,($D$4-B1256+1)/365),0)</f>
        <v>0</v>
      </c>
      <c r="M1256">
        <f>ROUNDUP(IF(B1256&gt;$D$5,0,($D$5-B1256+1)/365),0)</f>
        <v>0</v>
      </c>
      <c r="N1256" s="28">
        <f>IF(OR(L1256=1,M1256=1),IF(B1256+364&lt;=$D$5,(B1256+364-$D$4+1)/365,IF(B1256&gt;$D$4,($D$5-B1256+1)/365,$D$6/365)),0)</f>
        <v>0</v>
      </c>
      <c r="O1256" s="28">
        <f>'Data &amp; Parameter'!$E$16*'Data &amp; Parameter'!$E$17*('Data &amp; Parameter'!$E$18+'Data &amp; Parameter'!$E$19)*'Data &amp; Parameter'!$E$20*'Data &amp; Parameter'!$E$37*N1256</f>
        <v>0</v>
      </c>
      <c r="P1256">
        <f>ROUNDUP(IF(D1256&gt;$D$4,0,($D$4-D1256+1)/365),0)</f>
        <v>0</v>
      </c>
      <c r="Q1256">
        <f>ROUNDUP(IF(D1256&gt;$D$5,0,($D$5-D1256+1)/365),0)</f>
        <v>0</v>
      </c>
      <c r="R1256" s="28">
        <f>IF(OR(P1256=1,Q1256=1),IF(D1256+364&lt;=$D$5,(D1256+364-$D$4+1)/365,IF(D1256&gt;$D$4,($D$5-D1256+1)/365,$D$6/365)),0)</f>
        <v>0</v>
      </c>
      <c r="S1256" s="28">
        <f>'Data &amp; Parameter'!$E$16*'Data &amp; Parameter'!$E$17*('Data &amp; Parameter'!$E$18+'Data &amp; Parameter'!$E$19)*'Data &amp; Parameter'!$E$20*'Data &amp; Parameter'!$E$37*R1256</f>
        <v>0</v>
      </c>
      <c r="T1256" s="28">
        <f t="shared" si="19"/>
        <v>0</v>
      </c>
    </row>
    <row r="1257" spans="1:20" ht="15.75" customHeight="1" x14ac:dyDescent="0.35">
      <c r="A1257">
        <v>1250</v>
      </c>
      <c r="B1257" s="76">
        <v>44235</v>
      </c>
      <c r="C1257" s="1" t="s">
        <v>4043</v>
      </c>
      <c r="D1257" s="76">
        <v>44235</v>
      </c>
      <c r="E1257" s="1" t="s">
        <v>4044</v>
      </c>
      <c r="F1257" s="1" t="s">
        <v>4045</v>
      </c>
      <c r="G1257" s="1" t="s">
        <v>123</v>
      </c>
      <c r="H1257" s="1" t="s">
        <v>124</v>
      </c>
      <c r="I1257" s="1" t="s">
        <v>125</v>
      </c>
      <c r="J1257" s="1" t="s">
        <v>3962</v>
      </c>
      <c r="K1257" s="1" t="s">
        <v>3977</v>
      </c>
      <c r="L1257">
        <f>ROUNDUP(IF(B1257&gt;$D$4,0,($D$4-B1257+1)/365),0)</f>
        <v>0</v>
      </c>
      <c r="M1257">
        <f>ROUNDUP(IF(B1257&gt;$D$5,0,($D$5-B1257+1)/365),0)</f>
        <v>0</v>
      </c>
      <c r="N1257" s="28">
        <f>IF(OR(L1257=1,M1257=1),IF(B1257+364&lt;=$D$5,(B1257+364-$D$4+1)/365,IF(B1257&gt;$D$4,($D$5-B1257+1)/365,$D$6/365)),0)</f>
        <v>0</v>
      </c>
      <c r="O1257" s="28">
        <f>'Data &amp; Parameter'!$E$16*'Data &amp; Parameter'!$E$17*('Data &amp; Parameter'!$E$18+'Data &amp; Parameter'!$E$19)*'Data &amp; Parameter'!$E$20*'Data &amp; Parameter'!$E$37*N1257</f>
        <v>0</v>
      </c>
      <c r="P1257">
        <f>ROUNDUP(IF(D1257&gt;$D$4,0,($D$4-D1257+1)/365),0)</f>
        <v>0</v>
      </c>
      <c r="Q1257">
        <f>ROUNDUP(IF(D1257&gt;$D$5,0,($D$5-D1257+1)/365),0)</f>
        <v>0</v>
      </c>
      <c r="R1257" s="28">
        <f>IF(OR(P1257=1,Q1257=1),IF(D1257+364&lt;=$D$5,(D1257+364-$D$4+1)/365,IF(D1257&gt;$D$4,($D$5-D1257+1)/365,$D$6/365)),0)</f>
        <v>0</v>
      </c>
      <c r="S1257" s="28">
        <f>'Data &amp; Parameter'!$E$16*'Data &amp; Parameter'!$E$17*('Data &amp; Parameter'!$E$18+'Data &amp; Parameter'!$E$19)*'Data &amp; Parameter'!$E$20*'Data &amp; Parameter'!$E$37*R1257</f>
        <v>0</v>
      </c>
      <c r="T1257" s="28">
        <f t="shared" si="19"/>
        <v>0</v>
      </c>
    </row>
    <row r="1258" spans="1:20" ht="15.75" customHeight="1" x14ac:dyDescent="0.35">
      <c r="A1258">
        <v>1251</v>
      </c>
      <c r="B1258" s="76">
        <v>44235</v>
      </c>
      <c r="C1258" s="1" t="s">
        <v>4046</v>
      </c>
      <c r="D1258" s="76">
        <v>44235</v>
      </c>
      <c r="E1258" s="1" t="s">
        <v>4047</v>
      </c>
      <c r="F1258" s="1" t="s">
        <v>4048</v>
      </c>
      <c r="G1258" s="1" t="s">
        <v>123</v>
      </c>
      <c r="H1258" s="1" t="s">
        <v>124</v>
      </c>
      <c r="I1258" s="1" t="s">
        <v>125</v>
      </c>
      <c r="J1258" s="1" t="s">
        <v>3962</v>
      </c>
      <c r="K1258" s="1" t="s">
        <v>3962</v>
      </c>
      <c r="L1258">
        <f>ROUNDUP(IF(B1258&gt;$D$4,0,($D$4-B1258+1)/365),0)</f>
        <v>0</v>
      </c>
      <c r="M1258">
        <f>ROUNDUP(IF(B1258&gt;$D$5,0,($D$5-B1258+1)/365),0)</f>
        <v>0</v>
      </c>
      <c r="N1258" s="28">
        <f>IF(OR(L1258=1,M1258=1),IF(B1258+364&lt;=$D$5,(B1258+364-$D$4+1)/365,IF(B1258&gt;$D$4,($D$5-B1258+1)/365,$D$6/365)),0)</f>
        <v>0</v>
      </c>
      <c r="O1258" s="28">
        <f>'Data &amp; Parameter'!$E$16*'Data &amp; Parameter'!$E$17*('Data &amp; Parameter'!$E$18+'Data &amp; Parameter'!$E$19)*'Data &amp; Parameter'!$E$20*'Data &amp; Parameter'!$E$37*N1258</f>
        <v>0</v>
      </c>
      <c r="P1258">
        <f>ROUNDUP(IF(D1258&gt;$D$4,0,($D$4-D1258+1)/365),0)</f>
        <v>0</v>
      </c>
      <c r="Q1258">
        <f>ROUNDUP(IF(D1258&gt;$D$5,0,($D$5-D1258+1)/365),0)</f>
        <v>0</v>
      </c>
      <c r="R1258" s="28">
        <f>IF(OR(P1258=1,Q1258=1),IF(D1258+364&lt;=$D$5,(D1258+364-$D$4+1)/365,IF(D1258&gt;$D$4,($D$5-D1258+1)/365,$D$6/365)),0)</f>
        <v>0</v>
      </c>
      <c r="S1258" s="28">
        <f>'Data &amp; Parameter'!$E$16*'Data &amp; Parameter'!$E$17*('Data &amp; Parameter'!$E$18+'Data &amp; Parameter'!$E$19)*'Data &amp; Parameter'!$E$20*'Data &amp; Parameter'!$E$37*R1258</f>
        <v>0</v>
      </c>
      <c r="T1258" s="28">
        <f t="shared" si="19"/>
        <v>0</v>
      </c>
    </row>
    <row r="1259" spans="1:20" ht="15.75" customHeight="1" x14ac:dyDescent="0.35">
      <c r="A1259">
        <v>1252</v>
      </c>
      <c r="B1259" s="76">
        <v>44235</v>
      </c>
      <c r="C1259" s="1" t="s">
        <v>4049</v>
      </c>
      <c r="D1259" s="76">
        <v>44235</v>
      </c>
      <c r="E1259" s="1" t="s">
        <v>4050</v>
      </c>
      <c r="F1259" s="1" t="s">
        <v>4051</v>
      </c>
      <c r="G1259" s="1" t="s">
        <v>123</v>
      </c>
      <c r="H1259" s="1" t="s">
        <v>124</v>
      </c>
      <c r="I1259" s="1" t="s">
        <v>125</v>
      </c>
      <c r="J1259" s="1" t="s">
        <v>3962</v>
      </c>
      <c r="K1259" s="1" t="s">
        <v>3977</v>
      </c>
      <c r="L1259">
        <f>ROUNDUP(IF(B1259&gt;$D$4,0,($D$4-B1259+1)/365),0)</f>
        <v>0</v>
      </c>
      <c r="M1259">
        <f>ROUNDUP(IF(B1259&gt;$D$5,0,($D$5-B1259+1)/365),0)</f>
        <v>0</v>
      </c>
      <c r="N1259" s="28">
        <f>IF(OR(L1259=1,M1259=1),IF(B1259+364&lt;=$D$5,(B1259+364-$D$4+1)/365,IF(B1259&gt;$D$4,($D$5-B1259+1)/365,$D$6/365)),0)</f>
        <v>0</v>
      </c>
      <c r="O1259" s="28">
        <f>'Data &amp; Parameter'!$E$16*'Data &amp; Parameter'!$E$17*('Data &amp; Parameter'!$E$18+'Data &amp; Parameter'!$E$19)*'Data &amp; Parameter'!$E$20*'Data &amp; Parameter'!$E$37*N1259</f>
        <v>0</v>
      </c>
      <c r="P1259">
        <f>ROUNDUP(IF(D1259&gt;$D$4,0,($D$4-D1259+1)/365),0)</f>
        <v>0</v>
      </c>
      <c r="Q1259">
        <f>ROUNDUP(IF(D1259&gt;$D$5,0,($D$5-D1259+1)/365),0)</f>
        <v>0</v>
      </c>
      <c r="R1259" s="28">
        <f>IF(OR(P1259=1,Q1259=1),IF(D1259+364&lt;=$D$5,(D1259+364-$D$4+1)/365,IF(D1259&gt;$D$4,($D$5-D1259+1)/365,$D$6/365)),0)</f>
        <v>0</v>
      </c>
      <c r="S1259" s="28">
        <f>'Data &amp; Parameter'!$E$16*'Data &amp; Parameter'!$E$17*('Data &amp; Parameter'!$E$18+'Data &amp; Parameter'!$E$19)*'Data &amp; Parameter'!$E$20*'Data &amp; Parameter'!$E$37*R1259</f>
        <v>0</v>
      </c>
      <c r="T1259" s="28">
        <f t="shared" si="19"/>
        <v>0</v>
      </c>
    </row>
    <row r="1260" spans="1:20" ht="15.75" customHeight="1" x14ac:dyDescent="0.35">
      <c r="A1260">
        <v>1253</v>
      </c>
      <c r="B1260" s="76">
        <v>44235</v>
      </c>
      <c r="C1260" s="1" t="s">
        <v>4052</v>
      </c>
      <c r="D1260" s="76">
        <v>44235</v>
      </c>
      <c r="E1260" s="1" t="s">
        <v>4053</v>
      </c>
      <c r="F1260" s="1" t="s">
        <v>4054</v>
      </c>
      <c r="G1260" s="1" t="s">
        <v>123</v>
      </c>
      <c r="H1260" s="1" t="s">
        <v>124</v>
      </c>
      <c r="I1260" s="1" t="s">
        <v>125</v>
      </c>
      <c r="J1260" s="1" t="s">
        <v>3962</v>
      </c>
      <c r="K1260" s="1" t="s">
        <v>3962</v>
      </c>
      <c r="L1260">
        <f>ROUNDUP(IF(B1260&gt;$D$4,0,($D$4-B1260+1)/365),0)</f>
        <v>0</v>
      </c>
      <c r="M1260">
        <f>ROUNDUP(IF(B1260&gt;$D$5,0,($D$5-B1260+1)/365),0)</f>
        <v>0</v>
      </c>
      <c r="N1260" s="28">
        <f>IF(OR(L1260=1,M1260=1),IF(B1260+364&lt;=$D$5,(B1260+364-$D$4+1)/365,IF(B1260&gt;$D$4,($D$5-B1260+1)/365,$D$6/365)),0)</f>
        <v>0</v>
      </c>
      <c r="O1260" s="28">
        <f>'Data &amp; Parameter'!$E$16*'Data &amp; Parameter'!$E$17*('Data &amp; Parameter'!$E$18+'Data &amp; Parameter'!$E$19)*'Data &amp; Parameter'!$E$20*'Data &amp; Parameter'!$E$37*N1260</f>
        <v>0</v>
      </c>
      <c r="P1260">
        <f>ROUNDUP(IF(D1260&gt;$D$4,0,($D$4-D1260+1)/365),0)</f>
        <v>0</v>
      </c>
      <c r="Q1260">
        <f>ROUNDUP(IF(D1260&gt;$D$5,0,($D$5-D1260+1)/365),0)</f>
        <v>0</v>
      </c>
      <c r="R1260" s="28">
        <f>IF(OR(P1260=1,Q1260=1),IF(D1260+364&lt;=$D$5,(D1260+364-$D$4+1)/365,IF(D1260&gt;$D$4,($D$5-D1260+1)/365,$D$6/365)),0)</f>
        <v>0</v>
      </c>
      <c r="S1260" s="28">
        <f>'Data &amp; Parameter'!$E$16*'Data &amp; Parameter'!$E$17*('Data &amp; Parameter'!$E$18+'Data &amp; Parameter'!$E$19)*'Data &amp; Parameter'!$E$20*'Data &amp; Parameter'!$E$37*R1260</f>
        <v>0</v>
      </c>
      <c r="T1260" s="28">
        <f t="shared" si="19"/>
        <v>0</v>
      </c>
    </row>
    <row r="1261" spans="1:20" ht="15.75" customHeight="1" x14ac:dyDescent="0.35">
      <c r="A1261">
        <v>1254</v>
      </c>
      <c r="B1261" s="76">
        <v>44235</v>
      </c>
      <c r="C1261" s="1" t="s">
        <v>4055</v>
      </c>
      <c r="D1261" s="76">
        <v>44235</v>
      </c>
      <c r="E1261" s="1" t="s">
        <v>4056</v>
      </c>
      <c r="F1261" s="1" t="s">
        <v>4057</v>
      </c>
      <c r="G1261" s="1" t="s">
        <v>123</v>
      </c>
      <c r="H1261" s="1" t="s">
        <v>124</v>
      </c>
      <c r="I1261" s="1" t="s">
        <v>125</v>
      </c>
      <c r="J1261" s="1" t="s">
        <v>4058</v>
      </c>
      <c r="K1261" s="1" t="s">
        <v>985</v>
      </c>
      <c r="L1261">
        <f>ROUNDUP(IF(B1261&gt;$D$4,0,($D$4-B1261+1)/365),0)</f>
        <v>0</v>
      </c>
      <c r="M1261">
        <f>ROUNDUP(IF(B1261&gt;$D$5,0,($D$5-B1261+1)/365),0)</f>
        <v>0</v>
      </c>
      <c r="N1261" s="28">
        <f>IF(OR(L1261=1,M1261=1),IF(B1261+364&lt;=$D$5,(B1261+364-$D$4+1)/365,IF(B1261&gt;$D$4,($D$5-B1261+1)/365,$D$6/365)),0)</f>
        <v>0</v>
      </c>
      <c r="O1261" s="28">
        <f>'Data &amp; Parameter'!$E$16*'Data &amp; Parameter'!$E$17*('Data &amp; Parameter'!$E$18+'Data &amp; Parameter'!$E$19)*'Data &amp; Parameter'!$E$20*'Data &amp; Parameter'!$E$37*N1261</f>
        <v>0</v>
      </c>
      <c r="P1261">
        <f>ROUNDUP(IF(D1261&gt;$D$4,0,($D$4-D1261+1)/365),0)</f>
        <v>0</v>
      </c>
      <c r="Q1261">
        <f>ROUNDUP(IF(D1261&gt;$D$5,0,($D$5-D1261+1)/365),0)</f>
        <v>0</v>
      </c>
      <c r="R1261" s="28">
        <f>IF(OR(P1261=1,Q1261=1),IF(D1261+364&lt;=$D$5,(D1261+364-$D$4+1)/365,IF(D1261&gt;$D$4,($D$5-D1261+1)/365,$D$6/365)),0)</f>
        <v>0</v>
      </c>
      <c r="S1261" s="28">
        <f>'Data &amp; Parameter'!$E$16*'Data &amp; Parameter'!$E$17*('Data &amp; Parameter'!$E$18+'Data &amp; Parameter'!$E$19)*'Data &amp; Parameter'!$E$20*'Data &amp; Parameter'!$E$37*R1261</f>
        <v>0</v>
      </c>
      <c r="T1261" s="28">
        <f t="shared" si="19"/>
        <v>0</v>
      </c>
    </row>
    <row r="1262" spans="1:20" ht="15.75" customHeight="1" x14ac:dyDescent="0.35">
      <c r="A1262">
        <v>1255</v>
      </c>
      <c r="B1262" s="76">
        <v>44235</v>
      </c>
      <c r="C1262" s="1" t="s">
        <v>4059</v>
      </c>
      <c r="D1262" s="76">
        <v>44235</v>
      </c>
      <c r="E1262" s="1" t="s">
        <v>4060</v>
      </c>
      <c r="F1262" s="1" t="s">
        <v>4061</v>
      </c>
      <c r="G1262" s="1" t="s">
        <v>123</v>
      </c>
      <c r="H1262" s="1" t="s">
        <v>124</v>
      </c>
      <c r="I1262" s="1" t="s">
        <v>125</v>
      </c>
      <c r="J1262" s="1" t="s">
        <v>3962</v>
      </c>
      <c r="K1262" s="1" t="s">
        <v>4062</v>
      </c>
      <c r="L1262">
        <f>ROUNDUP(IF(B1262&gt;$D$4,0,($D$4-B1262+1)/365),0)</f>
        <v>0</v>
      </c>
      <c r="M1262">
        <f>ROUNDUP(IF(B1262&gt;$D$5,0,($D$5-B1262+1)/365),0)</f>
        <v>0</v>
      </c>
      <c r="N1262" s="28">
        <f>IF(OR(L1262=1,M1262=1),IF(B1262+364&lt;=$D$5,(B1262+364-$D$4+1)/365,IF(B1262&gt;$D$4,($D$5-B1262+1)/365,$D$6/365)),0)</f>
        <v>0</v>
      </c>
      <c r="O1262" s="28">
        <f>'Data &amp; Parameter'!$E$16*'Data &amp; Parameter'!$E$17*('Data &amp; Parameter'!$E$18+'Data &amp; Parameter'!$E$19)*'Data &amp; Parameter'!$E$20*'Data &amp; Parameter'!$E$37*N1262</f>
        <v>0</v>
      </c>
      <c r="P1262">
        <f>ROUNDUP(IF(D1262&gt;$D$4,0,($D$4-D1262+1)/365),0)</f>
        <v>0</v>
      </c>
      <c r="Q1262">
        <f>ROUNDUP(IF(D1262&gt;$D$5,0,($D$5-D1262+1)/365),0)</f>
        <v>0</v>
      </c>
      <c r="R1262" s="28">
        <f>IF(OR(P1262=1,Q1262=1),IF(D1262+364&lt;=$D$5,(D1262+364-$D$4+1)/365,IF(D1262&gt;$D$4,($D$5-D1262+1)/365,$D$6/365)),0)</f>
        <v>0</v>
      </c>
      <c r="S1262" s="28">
        <f>'Data &amp; Parameter'!$E$16*'Data &amp; Parameter'!$E$17*('Data &amp; Parameter'!$E$18+'Data &amp; Parameter'!$E$19)*'Data &amp; Parameter'!$E$20*'Data &amp; Parameter'!$E$37*R1262</f>
        <v>0</v>
      </c>
      <c r="T1262" s="28">
        <f t="shared" si="19"/>
        <v>0</v>
      </c>
    </row>
    <row r="1263" spans="1:20" ht="15.75" customHeight="1" x14ac:dyDescent="0.35">
      <c r="A1263">
        <v>1256</v>
      </c>
      <c r="B1263" s="76">
        <v>44235</v>
      </c>
      <c r="C1263" s="1" t="s">
        <v>4063</v>
      </c>
      <c r="D1263" s="76">
        <v>44235</v>
      </c>
      <c r="E1263" s="1" t="s">
        <v>4064</v>
      </c>
      <c r="F1263" s="1" t="s">
        <v>4065</v>
      </c>
      <c r="G1263" s="1" t="s">
        <v>123</v>
      </c>
      <c r="H1263" s="1" t="s">
        <v>503</v>
      </c>
      <c r="I1263" s="1" t="s">
        <v>125</v>
      </c>
      <c r="J1263" s="1" t="s">
        <v>4015</v>
      </c>
      <c r="K1263" s="1" t="s">
        <v>4015</v>
      </c>
      <c r="L1263">
        <f>ROUNDUP(IF(B1263&gt;$D$4,0,($D$4-B1263+1)/365),0)</f>
        <v>0</v>
      </c>
      <c r="M1263">
        <f>ROUNDUP(IF(B1263&gt;$D$5,0,($D$5-B1263+1)/365),0)</f>
        <v>0</v>
      </c>
      <c r="N1263" s="28">
        <f>IF(OR(L1263=1,M1263=1),IF(B1263+364&lt;=$D$5,(B1263+364-$D$4+1)/365,IF(B1263&gt;$D$4,($D$5-B1263+1)/365,$D$6/365)),0)</f>
        <v>0</v>
      </c>
      <c r="O1263" s="28">
        <f>'Data &amp; Parameter'!$E$16*'Data &amp; Parameter'!$E$17*('Data &amp; Parameter'!$E$18+'Data &amp; Parameter'!$E$19)*'Data &amp; Parameter'!$E$20*'Data &amp; Parameter'!$E$37*N1263</f>
        <v>0</v>
      </c>
      <c r="P1263">
        <f>ROUNDUP(IF(D1263&gt;$D$4,0,($D$4-D1263+1)/365),0)</f>
        <v>0</v>
      </c>
      <c r="Q1263">
        <f>ROUNDUP(IF(D1263&gt;$D$5,0,($D$5-D1263+1)/365),0)</f>
        <v>0</v>
      </c>
      <c r="R1263" s="28">
        <f>IF(OR(P1263=1,Q1263=1),IF(D1263+364&lt;=$D$5,(D1263+364-$D$4+1)/365,IF(D1263&gt;$D$4,($D$5-D1263+1)/365,$D$6/365)),0)</f>
        <v>0</v>
      </c>
      <c r="S1263" s="28">
        <f>'Data &amp; Parameter'!$E$16*'Data &amp; Parameter'!$E$17*('Data &amp; Parameter'!$E$18+'Data &amp; Parameter'!$E$19)*'Data &amp; Parameter'!$E$20*'Data &amp; Parameter'!$E$37*R1263</f>
        <v>0</v>
      </c>
      <c r="T1263" s="28">
        <f t="shared" si="19"/>
        <v>0</v>
      </c>
    </row>
    <row r="1264" spans="1:20" ht="15.75" customHeight="1" x14ac:dyDescent="0.35">
      <c r="A1264">
        <v>1257</v>
      </c>
      <c r="B1264" s="76">
        <v>44235</v>
      </c>
      <c r="C1264" s="1" t="s">
        <v>4066</v>
      </c>
      <c r="D1264" s="76">
        <v>44235</v>
      </c>
      <c r="E1264" s="1" t="s">
        <v>4067</v>
      </c>
      <c r="F1264" s="1" t="s">
        <v>4068</v>
      </c>
      <c r="G1264" s="1" t="s">
        <v>123</v>
      </c>
      <c r="H1264" s="1" t="s">
        <v>503</v>
      </c>
      <c r="I1264" s="1" t="s">
        <v>125</v>
      </c>
      <c r="J1264" s="1" t="s">
        <v>4015</v>
      </c>
      <c r="K1264" s="1" t="s">
        <v>4015</v>
      </c>
      <c r="L1264">
        <f>ROUNDUP(IF(B1264&gt;$D$4,0,($D$4-B1264+1)/365),0)</f>
        <v>0</v>
      </c>
      <c r="M1264">
        <f>ROUNDUP(IF(B1264&gt;$D$5,0,($D$5-B1264+1)/365),0)</f>
        <v>0</v>
      </c>
      <c r="N1264" s="28">
        <f>IF(OR(L1264=1,M1264=1),IF(B1264+364&lt;=$D$5,(B1264+364-$D$4+1)/365,IF(B1264&gt;$D$4,($D$5-B1264+1)/365,$D$6/365)),0)</f>
        <v>0</v>
      </c>
      <c r="O1264" s="28">
        <f>'Data &amp; Parameter'!$E$16*'Data &amp; Parameter'!$E$17*('Data &amp; Parameter'!$E$18+'Data &amp; Parameter'!$E$19)*'Data &amp; Parameter'!$E$20*'Data &amp; Parameter'!$E$37*N1264</f>
        <v>0</v>
      </c>
      <c r="P1264">
        <f>ROUNDUP(IF(D1264&gt;$D$4,0,($D$4-D1264+1)/365),0)</f>
        <v>0</v>
      </c>
      <c r="Q1264">
        <f>ROUNDUP(IF(D1264&gt;$D$5,0,($D$5-D1264+1)/365),0)</f>
        <v>0</v>
      </c>
      <c r="R1264" s="28">
        <f>IF(OR(P1264=1,Q1264=1),IF(D1264+364&lt;=$D$5,(D1264+364-$D$4+1)/365,IF(D1264&gt;$D$4,($D$5-D1264+1)/365,$D$6/365)),0)</f>
        <v>0</v>
      </c>
      <c r="S1264" s="28">
        <f>'Data &amp; Parameter'!$E$16*'Data &amp; Parameter'!$E$17*('Data &amp; Parameter'!$E$18+'Data &amp; Parameter'!$E$19)*'Data &amp; Parameter'!$E$20*'Data &amp; Parameter'!$E$37*R1264</f>
        <v>0</v>
      </c>
      <c r="T1264" s="28">
        <f t="shared" si="19"/>
        <v>0</v>
      </c>
    </row>
    <row r="1265" spans="1:20" ht="15.75" customHeight="1" x14ac:dyDescent="0.35">
      <c r="A1265">
        <v>1258</v>
      </c>
      <c r="B1265" s="76">
        <v>44235</v>
      </c>
      <c r="C1265" s="1" t="s">
        <v>4069</v>
      </c>
      <c r="D1265" s="76">
        <v>44235</v>
      </c>
      <c r="E1265" s="1" t="s">
        <v>4070</v>
      </c>
      <c r="F1265" s="1" t="s">
        <v>4071</v>
      </c>
      <c r="G1265" s="1" t="s">
        <v>123</v>
      </c>
      <c r="H1265" s="1" t="s">
        <v>503</v>
      </c>
      <c r="I1265" s="1" t="s">
        <v>125</v>
      </c>
      <c r="J1265" s="1" t="s">
        <v>4015</v>
      </c>
      <c r="K1265" s="1" t="s">
        <v>4072</v>
      </c>
      <c r="L1265">
        <f>ROUNDUP(IF(B1265&gt;$D$4,0,($D$4-B1265+1)/365),0)</f>
        <v>0</v>
      </c>
      <c r="M1265">
        <f>ROUNDUP(IF(B1265&gt;$D$5,0,($D$5-B1265+1)/365),0)</f>
        <v>0</v>
      </c>
      <c r="N1265" s="28">
        <f>IF(OR(L1265=1,M1265=1),IF(B1265+364&lt;=$D$5,(B1265+364-$D$4+1)/365,IF(B1265&gt;$D$4,($D$5-B1265+1)/365,$D$6/365)),0)</f>
        <v>0</v>
      </c>
      <c r="O1265" s="28">
        <f>'Data &amp; Parameter'!$E$16*'Data &amp; Parameter'!$E$17*('Data &amp; Parameter'!$E$18+'Data &amp; Parameter'!$E$19)*'Data &amp; Parameter'!$E$20*'Data &amp; Parameter'!$E$37*N1265</f>
        <v>0</v>
      </c>
      <c r="P1265">
        <f>ROUNDUP(IF(D1265&gt;$D$4,0,($D$4-D1265+1)/365),0)</f>
        <v>0</v>
      </c>
      <c r="Q1265">
        <f>ROUNDUP(IF(D1265&gt;$D$5,0,($D$5-D1265+1)/365),0)</f>
        <v>0</v>
      </c>
      <c r="R1265" s="28">
        <f>IF(OR(P1265=1,Q1265=1),IF(D1265+364&lt;=$D$5,(D1265+364-$D$4+1)/365,IF(D1265&gt;$D$4,($D$5-D1265+1)/365,$D$6/365)),0)</f>
        <v>0</v>
      </c>
      <c r="S1265" s="28">
        <f>'Data &amp; Parameter'!$E$16*'Data &amp; Parameter'!$E$17*('Data &amp; Parameter'!$E$18+'Data &amp; Parameter'!$E$19)*'Data &amp; Parameter'!$E$20*'Data &amp; Parameter'!$E$37*R1265</f>
        <v>0</v>
      </c>
      <c r="T1265" s="28">
        <f t="shared" si="19"/>
        <v>0</v>
      </c>
    </row>
    <row r="1266" spans="1:20" ht="15.75" customHeight="1" x14ac:dyDescent="0.35">
      <c r="A1266">
        <v>1259</v>
      </c>
      <c r="B1266" s="76">
        <v>44235</v>
      </c>
      <c r="C1266" s="1" t="s">
        <v>4073</v>
      </c>
      <c r="D1266" s="76">
        <v>44235</v>
      </c>
      <c r="E1266" s="1" t="s">
        <v>4074</v>
      </c>
      <c r="F1266" s="1" t="s">
        <v>4075</v>
      </c>
      <c r="G1266" s="1" t="s">
        <v>123</v>
      </c>
      <c r="H1266" s="1" t="s">
        <v>503</v>
      </c>
      <c r="I1266" s="1" t="s">
        <v>125</v>
      </c>
      <c r="J1266" s="1" t="s">
        <v>4015</v>
      </c>
      <c r="K1266" s="1" t="s">
        <v>4015</v>
      </c>
      <c r="L1266">
        <f>ROUNDUP(IF(B1266&gt;$D$4,0,($D$4-B1266+1)/365),0)</f>
        <v>0</v>
      </c>
      <c r="M1266">
        <f>ROUNDUP(IF(B1266&gt;$D$5,0,($D$5-B1266+1)/365),0)</f>
        <v>0</v>
      </c>
      <c r="N1266" s="28">
        <f>IF(OR(L1266=1,M1266=1),IF(B1266+364&lt;=$D$5,(B1266+364-$D$4+1)/365,IF(B1266&gt;$D$4,($D$5-B1266+1)/365,$D$6/365)),0)</f>
        <v>0</v>
      </c>
      <c r="O1266" s="28">
        <f>'Data &amp; Parameter'!$E$16*'Data &amp; Parameter'!$E$17*('Data &amp; Parameter'!$E$18+'Data &amp; Parameter'!$E$19)*'Data &amp; Parameter'!$E$20*'Data &amp; Parameter'!$E$37*N1266</f>
        <v>0</v>
      </c>
      <c r="P1266">
        <f>ROUNDUP(IF(D1266&gt;$D$4,0,($D$4-D1266+1)/365),0)</f>
        <v>0</v>
      </c>
      <c r="Q1266">
        <f>ROUNDUP(IF(D1266&gt;$D$5,0,($D$5-D1266+1)/365),0)</f>
        <v>0</v>
      </c>
      <c r="R1266" s="28">
        <f>IF(OR(P1266=1,Q1266=1),IF(D1266+364&lt;=$D$5,(D1266+364-$D$4+1)/365,IF(D1266&gt;$D$4,($D$5-D1266+1)/365,$D$6/365)),0)</f>
        <v>0</v>
      </c>
      <c r="S1266" s="28">
        <f>'Data &amp; Parameter'!$E$16*'Data &amp; Parameter'!$E$17*('Data &amp; Parameter'!$E$18+'Data &amp; Parameter'!$E$19)*'Data &amp; Parameter'!$E$20*'Data &amp; Parameter'!$E$37*R1266</f>
        <v>0</v>
      </c>
      <c r="T1266" s="28">
        <f t="shared" si="19"/>
        <v>0</v>
      </c>
    </row>
    <row r="1267" spans="1:20" ht="15.75" customHeight="1" x14ac:dyDescent="0.35">
      <c r="A1267">
        <v>1260</v>
      </c>
      <c r="B1267" s="76">
        <v>44235</v>
      </c>
      <c r="C1267" s="1" t="s">
        <v>4076</v>
      </c>
      <c r="D1267" s="76">
        <v>44235</v>
      </c>
      <c r="E1267" s="1" t="s">
        <v>4077</v>
      </c>
      <c r="F1267" s="1" t="s">
        <v>4078</v>
      </c>
      <c r="G1267" s="1" t="s">
        <v>123</v>
      </c>
      <c r="H1267" s="1" t="s">
        <v>503</v>
      </c>
      <c r="I1267" s="1" t="s">
        <v>125</v>
      </c>
      <c r="J1267" s="1" t="s">
        <v>4015</v>
      </c>
      <c r="K1267" s="1" t="s">
        <v>4015</v>
      </c>
      <c r="L1267">
        <f>ROUNDUP(IF(B1267&gt;$D$4,0,($D$4-B1267+1)/365),0)</f>
        <v>0</v>
      </c>
      <c r="M1267">
        <f>ROUNDUP(IF(B1267&gt;$D$5,0,($D$5-B1267+1)/365),0)</f>
        <v>0</v>
      </c>
      <c r="N1267" s="28">
        <f>IF(OR(L1267=1,M1267=1),IF(B1267+364&lt;=$D$5,(B1267+364-$D$4+1)/365,IF(B1267&gt;$D$4,($D$5-B1267+1)/365,$D$6/365)),0)</f>
        <v>0</v>
      </c>
      <c r="O1267" s="28">
        <f>'Data &amp; Parameter'!$E$16*'Data &amp; Parameter'!$E$17*('Data &amp; Parameter'!$E$18+'Data &amp; Parameter'!$E$19)*'Data &amp; Parameter'!$E$20*'Data &amp; Parameter'!$E$37*N1267</f>
        <v>0</v>
      </c>
      <c r="P1267">
        <f>ROUNDUP(IF(D1267&gt;$D$4,0,($D$4-D1267+1)/365),0)</f>
        <v>0</v>
      </c>
      <c r="Q1267">
        <f>ROUNDUP(IF(D1267&gt;$D$5,0,($D$5-D1267+1)/365),0)</f>
        <v>0</v>
      </c>
      <c r="R1267" s="28">
        <f>IF(OR(P1267=1,Q1267=1),IF(D1267+364&lt;=$D$5,(D1267+364-$D$4+1)/365,IF(D1267&gt;$D$4,($D$5-D1267+1)/365,$D$6/365)),0)</f>
        <v>0</v>
      </c>
      <c r="S1267" s="28">
        <f>'Data &amp; Parameter'!$E$16*'Data &amp; Parameter'!$E$17*('Data &amp; Parameter'!$E$18+'Data &amp; Parameter'!$E$19)*'Data &amp; Parameter'!$E$20*'Data &amp; Parameter'!$E$37*R1267</f>
        <v>0</v>
      </c>
      <c r="T1267" s="28">
        <f t="shared" si="19"/>
        <v>0</v>
      </c>
    </row>
    <row r="1268" spans="1:20" ht="15.75" customHeight="1" x14ac:dyDescent="0.35">
      <c r="A1268">
        <v>1261</v>
      </c>
      <c r="B1268" s="76">
        <v>44235</v>
      </c>
      <c r="C1268" s="1" t="s">
        <v>4079</v>
      </c>
      <c r="D1268" s="76">
        <v>44235</v>
      </c>
      <c r="E1268" s="1" t="s">
        <v>4080</v>
      </c>
      <c r="F1268" s="1" t="s">
        <v>4081</v>
      </c>
      <c r="G1268" s="1" t="s">
        <v>123</v>
      </c>
      <c r="H1268" s="1" t="s">
        <v>503</v>
      </c>
      <c r="I1268" s="1" t="s">
        <v>125</v>
      </c>
      <c r="J1268" s="1" t="s">
        <v>4015</v>
      </c>
      <c r="K1268" s="1" t="s">
        <v>4015</v>
      </c>
      <c r="L1268">
        <f>ROUNDUP(IF(B1268&gt;$D$4,0,($D$4-B1268+1)/365),0)</f>
        <v>0</v>
      </c>
      <c r="M1268">
        <f>ROUNDUP(IF(B1268&gt;$D$5,0,($D$5-B1268+1)/365),0)</f>
        <v>0</v>
      </c>
      <c r="N1268" s="28">
        <f>IF(OR(L1268=1,M1268=1),IF(B1268+364&lt;=$D$5,(B1268+364-$D$4+1)/365,IF(B1268&gt;$D$4,($D$5-B1268+1)/365,$D$6/365)),0)</f>
        <v>0</v>
      </c>
      <c r="O1268" s="28">
        <f>'Data &amp; Parameter'!$E$16*'Data &amp; Parameter'!$E$17*('Data &amp; Parameter'!$E$18+'Data &amp; Parameter'!$E$19)*'Data &amp; Parameter'!$E$20*'Data &amp; Parameter'!$E$37*N1268</f>
        <v>0</v>
      </c>
      <c r="P1268">
        <f>ROUNDUP(IF(D1268&gt;$D$4,0,($D$4-D1268+1)/365),0)</f>
        <v>0</v>
      </c>
      <c r="Q1268">
        <f>ROUNDUP(IF(D1268&gt;$D$5,0,($D$5-D1268+1)/365),0)</f>
        <v>0</v>
      </c>
      <c r="R1268" s="28">
        <f>IF(OR(P1268=1,Q1268=1),IF(D1268+364&lt;=$D$5,(D1268+364-$D$4+1)/365,IF(D1268&gt;$D$4,($D$5-D1268+1)/365,$D$6/365)),0)</f>
        <v>0</v>
      </c>
      <c r="S1268" s="28">
        <f>'Data &amp; Parameter'!$E$16*'Data &amp; Parameter'!$E$17*('Data &amp; Parameter'!$E$18+'Data &amp; Parameter'!$E$19)*'Data &amp; Parameter'!$E$20*'Data &amp; Parameter'!$E$37*R1268</f>
        <v>0</v>
      </c>
      <c r="T1268" s="28">
        <f t="shared" si="19"/>
        <v>0</v>
      </c>
    </row>
    <row r="1269" spans="1:20" ht="15.75" customHeight="1" x14ac:dyDescent="0.35">
      <c r="A1269">
        <v>1262</v>
      </c>
      <c r="B1269" s="76">
        <v>44235</v>
      </c>
      <c r="C1269" s="1" t="s">
        <v>4082</v>
      </c>
      <c r="D1269" s="76">
        <v>44235</v>
      </c>
      <c r="E1269" s="1" t="s">
        <v>4083</v>
      </c>
      <c r="F1269" s="1" t="s">
        <v>4084</v>
      </c>
      <c r="G1269" s="1" t="s">
        <v>123</v>
      </c>
      <c r="H1269" s="1" t="s">
        <v>503</v>
      </c>
      <c r="I1269" s="1" t="s">
        <v>125</v>
      </c>
      <c r="J1269" s="1" t="s">
        <v>4015</v>
      </c>
      <c r="K1269" s="1" t="s">
        <v>4015</v>
      </c>
      <c r="L1269">
        <f>ROUNDUP(IF(B1269&gt;$D$4,0,($D$4-B1269+1)/365),0)</f>
        <v>0</v>
      </c>
      <c r="M1269">
        <f>ROUNDUP(IF(B1269&gt;$D$5,0,($D$5-B1269+1)/365),0)</f>
        <v>0</v>
      </c>
      <c r="N1269" s="28">
        <f>IF(OR(L1269=1,M1269=1),IF(B1269+364&lt;=$D$5,(B1269+364-$D$4+1)/365,IF(B1269&gt;$D$4,($D$5-B1269+1)/365,$D$6/365)),0)</f>
        <v>0</v>
      </c>
      <c r="O1269" s="28">
        <f>'Data &amp; Parameter'!$E$16*'Data &amp; Parameter'!$E$17*('Data &amp; Parameter'!$E$18+'Data &amp; Parameter'!$E$19)*'Data &amp; Parameter'!$E$20*'Data &amp; Parameter'!$E$37*N1269</f>
        <v>0</v>
      </c>
      <c r="P1269">
        <f>ROUNDUP(IF(D1269&gt;$D$4,0,($D$4-D1269+1)/365),0)</f>
        <v>0</v>
      </c>
      <c r="Q1269">
        <f>ROUNDUP(IF(D1269&gt;$D$5,0,($D$5-D1269+1)/365),0)</f>
        <v>0</v>
      </c>
      <c r="R1269" s="28">
        <f>IF(OR(P1269=1,Q1269=1),IF(D1269+364&lt;=$D$5,(D1269+364-$D$4+1)/365,IF(D1269&gt;$D$4,($D$5-D1269+1)/365,$D$6/365)),0)</f>
        <v>0</v>
      </c>
      <c r="S1269" s="28">
        <f>'Data &amp; Parameter'!$E$16*'Data &amp; Parameter'!$E$17*('Data &amp; Parameter'!$E$18+'Data &amp; Parameter'!$E$19)*'Data &amp; Parameter'!$E$20*'Data &amp; Parameter'!$E$37*R1269</f>
        <v>0</v>
      </c>
      <c r="T1269" s="28">
        <f t="shared" si="19"/>
        <v>0</v>
      </c>
    </row>
    <row r="1270" spans="1:20" ht="15.75" customHeight="1" x14ac:dyDescent="0.35">
      <c r="A1270">
        <v>1263</v>
      </c>
      <c r="B1270" s="76">
        <v>44235</v>
      </c>
      <c r="C1270" s="1" t="s">
        <v>4085</v>
      </c>
      <c r="D1270" s="76">
        <v>44235</v>
      </c>
      <c r="E1270" s="1" t="s">
        <v>4086</v>
      </c>
      <c r="F1270" s="1" t="s">
        <v>4087</v>
      </c>
      <c r="G1270" s="1" t="s">
        <v>123</v>
      </c>
      <c r="H1270" s="1" t="s">
        <v>124</v>
      </c>
      <c r="I1270" s="1" t="s">
        <v>125</v>
      </c>
      <c r="J1270" s="1" t="s">
        <v>3962</v>
      </c>
      <c r="K1270" s="1" t="s">
        <v>3962</v>
      </c>
      <c r="L1270">
        <f>ROUNDUP(IF(B1270&gt;$D$4,0,($D$4-B1270+1)/365),0)</f>
        <v>0</v>
      </c>
      <c r="M1270">
        <f>ROUNDUP(IF(B1270&gt;$D$5,0,($D$5-B1270+1)/365),0)</f>
        <v>0</v>
      </c>
      <c r="N1270" s="28">
        <f>IF(OR(L1270=1,M1270=1),IF(B1270+364&lt;=$D$5,(B1270+364-$D$4+1)/365,IF(B1270&gt;$D$4,($D$5-B1270+1)/365,$D$6/365)),0)</f>
        <v>0</v>
      </c>
      <c r="O1270" s="28">
        <f>'Data &amp; Parameter'!$E$16*'Data &amp; Parameter'!$E$17*('Data &amp; Parameter'!$E$18+'Data &amp; Parameter'!$E$19)*'Data &amp; Parameter'!$E$20*'Data &amp; Parameter'!$E$37*N1270</f>
        <v>0</v>
      </c>
      <c r="P1270">
        <f>ROUNDUP(IF(D1270&gt;$D$4,0,($D$4-D1270+1)/365),0)</f>
        <v>0</v>
      </c>
      <c r="Q1270">
        <f>ROUNDUP(IF(D1270&gt;$D$5,0,($D$5-D1270+1)/365),0)</f>
        <v>0</v>
      </c>
      <c r="R1270" s="28">
        <f>IF(OR(P1270=1,Q1270=1),IF(D1270+364&lt;=$D$5,(D1270+364-$D$4+1)/365,IF(D1270&gt;$D$4,($D$5-D1270+1)/365,$D$6/365)),0)</f>
        <v>0</v>
      </c>
      <c r="S1270" s="28">
        <f>'Data &amp; Parameter'!$E$16*'Data &amp; Parameter'!$E$17*('Data &amp; Parameter'!$E$18+'Data &amp; Parameter'!$E$19)*'Data &amp; Parameter'!$E$20*'Data &amp; Parameter'!$E$37*R1270</f>
        <v>0</v>
      </c>
      <c r="T1270" s="28">
        <f t="shared" si="19"/>
        <v>0</v>
      </c>
    </row>
    <row r="1271" spans="1:20" ht="15.75" customHeight="1" x14ac:dyDescent="0.35">
      <c r="A1271">
        <v>1264</v>
      </c>
      <c r="B1271" s="76">
        <v>44235</v>
      </c>
      <c r="C1271" s="1" t="s">
        <v>4088</v>
      </c>
      <c r="D1271" s="76">
        <v>44235</v>
      </c>
      <c r="E1271" s="1" t="s">
        <v>4089</v>
      </c>
      <c r="F1271" s="1" t="s">
        <v>4090</v>
      </c>
      <c r="G1271" s="1" t="s">
        <v>123</v>
      </c>
      <c r="H1271" s="1" t="s">
        <v>124</v>
      </c>
      <c r="I1271" s="1" t="s">
        <v>125</v>
      </c>
      <c r="J1271" s="1" t="s">
        <v>3962</v>
      </c>
      <c r="K1271" s="1" t="s">
        <v>4062</v>
      </c>
      <c r="L1271">
        <f>ROUNDUP(IF(B1271&gt;$D$4,0,($D$4-B1271+1)/365),0)</f>
        <v>0</v>
      </c>
      <c r="M1271">
        <f>ROUNDUP(IF(B1271&gt;$D$5,0,($D$5-B1271+1)/365),0)</f>
        <v>0</v>
      </c>
      <c r="N1271" s="28">
        <f>IF(OR(L1271=1,M1271=1),IF(B1271+364&lt;=$D$5,(B1271+364-$D$4+1)/365,IF(B1271&gt;$D$4,($D$5-B1271+1)/365,$D$6/365)),0)</f>
        <v>0</v>
      </c>
      <c r="O1271" s="28">
        <f>'Data &amp; Parameter'!$E$16*'Data &amp; Parameter'!$E$17*('Data &amp; Parameter'!$E$18+'Data &amp; Parameter'!$E$19)*'Data &amp; Parameter'!$E$20*'Data &amp; Parameter'!$E$37*N1271</f>
        <v>0</v>
      </c>
      <c r="P1271">
        <f>ROUNDUP(IF(D1271&gt;$D$4,0,($D$4-D1271+1)/365),0)</f>
        <v>0</v>
      </c>
      <c r="Q1271">
        <f>ROUNDUP(IF(D1271&gt;$D$5,0,($D$5-D1271+1)/365),0)</f>
        <v>0</v>
      </c>
      <c r="R1271" s="28">
        <f>IF(OR(P1271=1,Q1271=1),IF(D1271+364&lt;=$D$5,(D1271+364-$D$4+1)/365,IF(D1271&gt;$D$4,($D$5-D1271+1)/365,$D$6/365)),0)</f>
        <v>0</v>
      </c>
      <c r="S1271" s="28">
        <f>'Data &amp; Parameter'!$E$16*'Data &amp; Parameter'!$E$17*('Data &amp; Parameter'!$E$18+'Data &amp; Parameter'!$E$19)*'Data &amp; Parameter'!$E$20*'Data &amp; Parameter'!$E$37*R1271</f>
        <v>0</v>
      </c>
      <c r="T1271" s="28">
        <f t="shared" si="19"/>
        <v>0</v>
      </c>
    </row>
    <row r="1272" spans="1:20" ht="15.75" customHeight="1" x14ac:dyDescent="0.35">
      <c r="A1272">
        <v>1265</v>
      </c>
      <c r="B1272" s="76">
        <v>44235</v>
      </c>
      <c r="C1272" s="1" t="s">
        <v>4091</v>
      </c>
      <c r="D1272" s="76">
        <v>44235</v>
      </c>
      <c r="E1272" s="1" t="s">
        <v>4092</v>
      </c>
      <c r="F1272" s="1" t="s">
        <v>4093</v>
      </c>
      <c r="G1272" s="1" t="s">
        <v>123</v>
      </c>
      <c r="H1272" s="1" t="s">
        <v>124</v>
      </c>
      <c r="I1272" s="1" t="s">
        <v>125</v>
      </c>
      <c r="J1272" s="1" t="s">
        <v>4094</v>
      </c>
      <c r="K1272" s="1" t="s">
        <v>4062</v>
      </c>
      <c r="L1272">
        <f>ROUNDUP(IF(B1272&gt;$D$4,0,($D$4-B1272+1)/365),0)</f>
        <v>0</v>
      </c>
      <c r="M1272">
        <f>ROUNDUP(IF(B1272&gt;$D$5,0,($D$5-B1272+1)/365),0)</f>
        <v>0</v>
      </c>
      <c r="N1272" s="28">
        <f>IF(OR(L1272=1,M1272=1),IF(B1272+364&lt;=$D$5,(B1272+364-$D$4+1)/365,IF(B1272&gt;$D$4,($D$5-B1272+1)/365,$D$6/365)),0)</f>
        <v>0</v>
      </c>
      <c r="O1272" s="28">
        <f>'Data &amp; Parameter'!$E$16*'Data &amp; Parameter'!$E$17*('Data &amp; Parameter'!$E$18+'Data &amp; Parameter'!$E$19)*'Data &amp; Parameter'!$E$20*'Data &amp; Parameter'!$E$37*N1272</f>
        <v>0</v>
      </c>
      <c r="P1272">
        <f>ROUNDUP(IF(D1272&gt;$D$4,0,($D$4-D1272+1)/365),0)</f>
        <v>0</v>
      </c>
      <c r="Q1272">
        <f>ROUNDUP(IF(D1272&gt;$D$5,0,($D$5-D1272+1)/365),0)</f>
        <v>0</v>
      </c>
      <c r="R1272" s="28">
        <f>IF(OR(P1272=1,Q1272=1),IF(D1272+364&lt;=$D$5,(D1272+364-$D$4+1)/365,IF(D1272&gt;$D$4,($D$5-D1272+1)/365,$D$6/365)),0)</f>
        <v>0</v>
      </c>
      <c r="S1272" s="28">
        <f>'Data &amp; Parameter'!$E$16*'Data &amp; Parameter'!$E$17*('Data &amp; Parameter'!$E$18+'Data &amp; Parameter'!$E$19)*'Data &amp; Parameter'!$E$20*'Data &amp; Parameter'!$E$37*R1272</f>
        <v>0</v>
      </c>
      <c r="T1272" s="28">
        <f t="shared" si="19"/>
        <v>0</v>
      </c>
    </row>
    <row r="1273" spans="1:20" ht="15.75" customHeight="1" x14ac:dyDescent="0.35">
      <c r="A1273">
        <v>1266</v>
      </c>
      <c r="B1273" s="76">
        <v>44235</v>
      </c>
      <c r="C1273" s="1" t="s">
        <v>4095</v>
      </c>
      <c r="D1273" s="76">
        <v>44235</v>
      </c>
      <c r="E1273" s="1" t="s">
        <v>4096</v>
      </c>
      <c r="F1273" s="1" t="s">
        <v>4097</v>
      </c>
      <c r="G1273" s="1" t="s">
        <v>123</v>
      </c>
      <c r="H1273" s="1" t="s">
        <v>124</v>
      </c>
      <c r="I1273" s="1" t="s">
        <v>125</v>
      </c>
      <c r="J1273" s="1" t="s">
        <v>3962</v>
      </c>
      <c r="K1273" s="1" t="s">
        <v>4062</v>
      </c>
      <c r="L1273">
        <f>ROUNDUP(IF(B1273&gt;$D$4,0,($D$4-B1273+1)/365),0)</f>
        <v>0</v>
      </c>
      <c r="M1273">
        <f>ROUNDUP(IF(B1273&gt;$D$5,0,($D$5-B1273+1)/365),0)</f>
        <v>0</v>
      </c>
      <c r="N1273" s="28">
        <f>IF(OR(L1273=1,M1273=1),IF(B1273+364&lt;=$D$5,(B1273+364-$D$4+1)/365,IF(B1273&gt;$D$4,($D$5-B1273+1)/365,$D$6/365)),0)</f>
        <v>0</v>
      </c>
      <c r="O1273" s="28">
        <f>'Data &amp; Parameter'!$E$16*'Data &amp; Parameter'!$E$17*('Data &amp; Parameter'!$E$18+'Data &amp; Parameter'!$E$19)*'Data &amp; Parameter'!$E$20*'Data &amp; Parameter'!$E$37*N1273</f>
        <v>0</v>
      </c>
      <c r="P1273">
        <f>ROUNDUP(IF(D1273&gt;$D$4,0,($D$4-D1273+1)/365),0)</f>
        <v>0</v>
      </c>
      <c r="Q1273">
        <f>ROUNDUP(IF(D1273&gt;$D$5,0,($D$5-D1273+1)/365),0)</f>
        <v>0</v>
      </c>
      <c r="R1273" s="28">
        <f>IF(OR(P1273=1,Q1273=1),IF(D1273+364&lt;=$D$5,(D1273+364-$D$4+1)/365,IF(D1273&gt;$D$4,($D$5-D1273+1)/365,$D$6/365)),0)</f>
        <v>0</v>
      </c>
      <c r="S1273" s="28">
        <f>'Data &amp; Parameter'!$E$16*'Data &amp; Parameter'!$E$17*('Data &amp; Parameter'!$E$18+'Data &amp; Parameter'!$E$19)*'Data &amp; Parameter'!$E$20*'Data &amp; Parameter'!$E$37*R1273</f>
        <v>0</v>
      </c>
      <c r="T1273" s="28">
        <f t="shared" si="19"/>
        <v>0</v>
      </c>
    </row>
    <row r="1274" spans="1:20" ht="15.75" customHeight="1" x14ac:dyDescent="0.35">
      <c r="A1274">
        <v>1267</v>
      </c>
      <c r="B1274" s="76">
        <v>44235</v>
      </c>
      <c r="C1274" s="1" t="s">
        <v>4098</v>
      </c>
      <c r="D1274" s="76">
        <v>44235</v>
      </c>
      <c r="E1274" s="1" t="s">
        <v>4099</v>
      </c>
      <c r="F1274" s="1" t="s">
        <v>4100</v>
      </c>
      <c r="G1274" s="1" t="s">
        <v>123</v>
      </c>
      <c r="H1274" s="1" t="s">
        <v>124</v>
      </c>
      <c r="I1274" s="1" t="s">
        <v>125</v>
      </c>
      <c r="J1274" s="1" t="s">
        <v>3962</v>
      </c>
      <c r="K1274" s="1" t="s">
        <v>4062</v>
      </c>
      <c r="L1274">
        <f>ROUNDUP(IF(B1274&gt;$D$4,0,($D$4-B1274+1)/365),0)</f>
        <v>0</v>
      </c>
      <c r="M1274">
        <f>ROUNDUP(IF(B1274&gt;$D$5,0,($D$5-B1274+1)/365),0)</f>
        <v>0</v>
      </c>
      <c r="N1274" s="28">
        <f>IF(OR(L1274=1,M1274=1),IF(B1274+364&lt;=$D$5,(B1274+364-$D$4+1)/365,IF(B1274&gt;$D$4,($D$5-B1274+1)/365,$D$6/365)),0)</f>
        <v>0</v>
      </c>
      <c r="O1274" s="28">
        <f>'Data &amp; Parameter'!$E$16*'Data &amp; Parameter'!$E$17*('Data &amp; Parameter'!$E$18+'Data &amp; Parameter'!$E$19)*'Data &amp; Parameter'!$E$20*'Data &amp; Parameter'!$E$37*N1274</f>
        <v>0</v>
      </c>
      <c r="P1274">
        <f>ROUNDUP(IF(D1274&gt;$D$4,0,($D$4-D1274+1)/365),0)</f>
        <v>0</v>
      </c>
      <c r="Q1274">
        <f>ROUNDUP(IF(D1274&gt;$D$5,0,($D$5-D1274+1)/365),0)</f>
        <v>0</v>
      </c>
      <c r="R1274" s="28">
        <f>IF(OR(P1274=1,Q1274=1),IF(D1274+364&lt;=$D$5,(D1274+364-$D$4+1)/365,IF(D1274&gt;$D$4,($D$5-D1274+1)/365,$D$6/365)),0)</f>
        <v>0</v>
      </c>
      <c r="S1274" s="28">
        <f>'Data &amp; Parameter'!$E$16*'Data &amp; Parameter'!$E$17*('Data &amp; Parameter'!$E$18+'Data &amp; Parameter'!$E$19)*'Data &amp; Parameter'!$E$20*'Data &amp; Parameter'!$E$37*R1274</f>
        <v>0</v>
      </c>
      <c r="T1274" s="28">
        <f t="shared" si="19"/>
        <v>0</v>
      </c>
    </row>
    <row r="1275" spans="1:20" ht="15.75" customHeight="1" x14ac:dyDescent="0.35">
      <c r="A1275">
        <v>1268</v>
      </c>
      <c r="B1275" s="76">
        <v>44235</v>
      </c>
      <c r="C1275" s="1" t="s">
        <v>4101</v>
      </c>
      <c r="D1275" s="76">
        <v>44235</v>
      </c>
      <c r="E1275" s="1" t="s">
        <v>4102</v>
      </c>
      <c r="F1275" s="1" t="s">
        <v>4103</v>
      </c>
      <c r="G1275" s="1" t="s">
        <v>123</v>
      </c>
      <c r="H1275" s="1" t="s">
        <v>503</v>
      </c>
      <c r="I1275" s="1" t="s">
        <v>125</v>
      </c>
      <c r="J1275" s="1" t="s">
        <v>4015</v>
      </c>
      <c r="K1275" s="1" t="s">
        <v>4015</v>
      </c>
      <c r="L1275">
        <f>ROUNDUP(IF(B1275&gt;$D$4,0,($D$4-B1275+1)/365),0)</f>
        <v>0</v>
      </c>
      <c r="M1275">
        <f>ROUNDUP(IF(B1275&gt;$D$5,0,($D$5-B1275+1)/365),0)</f>
        <v>0</v>
      </c>
      <c r="N1275" s="28">
        <f>IF(OR(L1275=1,M1275=1),IF(B1275+364&lt;=$D$5,(B1275+364-$D$4+1)/365,IF(B1275&gt;$D$4,($D$5-B1275+1)/365,$D$6/365)),0)</f>
        <v>0</v>
      </c>
      <c r="O1275" s="28">
        <f>'Data &amp; Parameter'!$E$16*'Data &amp; Parameter'!$E$17*('Data &amp; Parameter'!$E$18+'Data &amp; Parameter'!$E$19)*'Data &amp; Parameter'!$E$20*'Data &amp; Parameter'!$E$37*N1275</f>
        <v>0</v>
      </c>
      <c r="P1275">
        <f>ROUNDUP(IF(D1275&gt;$D$4,0,($D$4-D1275+1)/365),0)</f>
        <v>0</v>
      </c>
      <c r="Q1275">
        <f>ROUNDUP(IF(D1275&gt;$D$5,0,($D$5-D1275+1)/365),0)</f>
        <v>0</v>
      </c>
      <c r="R1275" s="28">
        <f>IF(OR(P1275=1,Q1275=1),IF(D1275+364&lt;=$D$5,(D1275+364-$D$4+1)/365,IF(D1275&gt;$D$4,($D$5-D1275+1)/365,$D$6/365)),0)</f>
        <v>0</v>
      </c>
      <c r="S1275" s="28">
        <f>'Data &amp; Parameter'!$E$16*'Data &amp; Parameter'!$E$17*('Data &amp; Parameter'!$E$18+'Data &amp; Parameter'!$E$19)*'Data &amp; Parameter'!$E$20*'Data &amp; Parameter'!$E$37*R1275</f>
        <v>0</v>
      </c>
      <c r="T1275" s="28">
        <f t="shared" si="19"/>
        <v>0</v>
      </c>
    </row>
    <row r="1276" spans="1:20" ht="15.75" customHeight="1" x14ac:dyDescent="0.35">
      <c r="A1276">
        <v>1269</v>
      </c>
      <c r="B1276" s="76">
        <v>44235</v>
      </c>
      <c r="C1276" s="1" t="s">
        <v>4104</v>
      </c>
      <c r="D1276" s="76">
        <v>44235</v>
      </c>
      <c r="E1276" s="1" t="s">
        <v>4105</v>
      </c>
      <c r="F1276" s="1" t="s">
        <v>4106</v>
      </c>
      <c r="G1276" s="1" t="s">
        <v>123</v>
      </c>
      <c r="H1276" s="1" t="s">
        <v>503</v>
      </c>
      <c r="I1276" s="1" t="s">
        <v>125</v>
      </c>
      <c r="J1276" s="1" t="s">
        <v>4015</v>
      </c>
      <c r="K1276" s="1" t="s">
        <v>4015</v>
      </c>
      <c r="L1276">
        <f>ROUNDUP(IF(B1276&gt;$D$4,0,($D$4-B1276+1)/365),0)</f>
        <v>0</v>
      </c>
      <c r="M1276">
        <f>ROUNDUP(IF(B1276&gt;$D$5,0,($D$5-B1276+1)/365),0)</f>
        <v>0</v>
      </c>
      <c r="N1276" s="28">
        <f>IF(OR(L1276=1,M1276=1),IF(B1276+364&lt;=$D$5,(B1276+364-$D$4+1)/365,IF(B1276&gt;$D$4,($D$5-B1276+1)/365,$D$6/365)),0)</f>
        <v>0</v>
      </c>
      <c r="O1276" s="28">
        <f>'Data &amp; Parameter'!$E$16*'Data &amp; Parameter'!$E$17*('Data &amp; Parameter'!$E$18+'Data &amp; Parameter'!$E$19)*'Data &amp; Parameter'!$E$20*'Data &amp; Parameter'!$E$37*N1276</f>
        <v>0</v>
      </c>
      <c r="P1276">
        <f>ROUNDUP(IF(D1276&gt;$D$4,0,($D$4-D1276+1)/365),0)</f>
        <v>0</v>
      </c>
      <c r="Q1276">
        <f>ROUNDUP(IF(D1276&gt;$D$5,0,($D$5-D1276+1)/365),0)</f>
        <v>0</v>
      </c>
      <c r="R1276" s="28">
        <f>IF(OR(P1276=1,Q1276=1),IF(D1276+364&lt;=$D$5,(D1276+364-$D$4+1)/365,IF(D1276&gt;$D$4,($D$5-D1276+1)/365,$D$6/365)),0)</f>
        <v>0</v>
      </c>
      <c r="S1276" s="28">
        <f>'Data &amp; Parameter'!$E$16*'Data &amp; Parameter'!$E$17*('Data &amp; Parameter'!$E$18+'Data &amp; Parameter'!$E$19)*'Data &amp; Parameter'!$E$20*'Data &amp; Parameter'!$E$37*R1276</f>
        <v>0</v>
      </c>
      <c r="T1276" s="28">
        <f t="shared" si="19"/>
        <v>0</v>
      </c>
    </row>
    <row r="1277" spans="1:20" ht="15.75" customHeight="1" x14ac:dyDescent="0.35">
      <c r="A1277">
        <v>1270</v>
      </c>
      <c r="B1277" s="76">
        <v>44235</v>
      </c>
      <c r="C1277" s="1" t="s">
        <v>4107</v>
      </c>
      <c r="D1277" s="76">
        <v>44235</v>
      </c>
      <c r="E1277" s="1" t="s">
        <v>4108</v>
      </c>
      <c r="F1277" s="1" t="s">
        <v>4109</v>
      </c>
      <c r="G1277" s="1" t="s">
        <v>123</v>
      </c>
      <c r="H1277" s="1" t="s">
        <v>503</v>
      </c>
      <c r="I1277" s="1" t="s">
        <v>125</v>
      </c>
      <c r="J1277" s="1" t="s">
        <v>4015</v>
      </c>
      <c r="K1277" s="1" t="s">
        <v>4015</v>
      </c>
      <c r="L1277">
        <f>ROUNDUP(IF(B1277&gt;$D$4,0,($D$4-B1277+1)/365),0)</f>
        <v>0</v>
      </c>
      <c r="M1277">
        <f>ROUNDUP(IF(B1277&gt;$D$5,0,($D$5-B1277+1)/365),0)</f>
        <v>0</v>
      </c>
      <c r="N1277" s="28">
        <f>IF(OR(L1277=1,M1277=1),IF(B1277+364&lt;=$D$5,(B1277+364-$D$4+1)/365,IF(B1277&gt;$D$4,($D$5-B1277+1)/365,$D$6/365)),0)</f>
        <v>0</v>
      </c>
      <c r="O1277" s="28">
        <f>'Data &amp; Parameter'!$E$16*'Data &amp; Parameter'!$E$17*('Data &amp; Parameter'!$E$18+'Data &amp; Parameter'!$E$19)*'Data &amp; Parameter'!$E$20*'Data &amp; Parameter'!$E$37*N1277</f>
        <v>0</v>
      </c>
      <c r="P1277">
        <f>ROUNDUP(IF(D1277&gt;$D$4,0,($D$4-D1277+1)/365),0)</f>
        <v>0</v>
      </c>
      <c r="Q1277">
        <f>ROUNDUP(IF(D1277&gt;$D$5,0,($D$5-D1277+1)/365),0)</f>
        <v>0</v>
      </c>
      <c r="R1277" s="28">
        <f>IF(OR(P1277=1,Q1277=1),IF(D1277+364&lt;=$D$5,(D1277+364-$D$4+1)/365,IF(D1277&gt;$D$4,($D$5-D1277+1)/365,$D$6/365)),0)</f>
        <v>0</v>
      </c>
      <c r="S1277" s="28">
        <f>'Data &amp; Parameter'!$E$16*'Data &amp; Parameter'!$E$17*('Data &amp; Parameter'!$E$18+'Data &amp; Parameter'!$E$19)*'Data &amp; Parameter'!$E$20*'Data &amp; Parameter'!$E$37*R1277</f>
        <v>0</v>
      </c>
      <c r="T1277" s="28">
        <f t="shared" si="19"/>
        <v>0</v>
      </c>
    </row>
    <row r="1278" spans="1:20" ht="15.75" customHeight="1" x14ac:dyDescent="0.35">
      <c r="A1278">
        <v>1271</v>
      </c>
      <c r="B1278" s="76">
        <v>44235</v>
      </c>
      <c r="C1278" s="1" t="s">
        <v>4110</v>
      </c>
      <c r="D1278" s="76">
        <v>44235</v>
      </c>
      <c r="E1278" s="1" t="s">
        <v>4111</v>
      </c>
      <c r="F1278" s="1" t="s">
        <v>4112</v>
      </c>
      <c r="G1278" s="1" t="s">
        <v>123</v>
      </c>
      <c r="H1278" s="1" t="s">
        <v>124</v>
      </c>
      <c r="I1278" s="1" t="s">
        <v>125</v>
      </c>
      <c r="J1278" s="1" t="s">
        <v>4015</v>
      </c>
      <c r="K1278" s="1" t="s">
        <v>4015</v>
      </c>
      <c r="L1278">
        <f>ROUNDUP(IF(B1278&gt;$D$4,0,($D$4-B1278+1)/365),0)</f>
        <v>0</v>
      </c>
      <c r="M1278">
        <f>ROUNDUP(IF(B1278&gt;$D$5,0,($D$5-B1278+1)/365),0)</f>
        <v>0</v>
      </c>
      <c r="N1278" s="28">
        <f>IF(OR(L1278=1,M1278=1),IF(B1278+364&lt;=$D$5,(B1278+364-$D$4+1)/365,IF(B1278&gt;$D$4,($D$5-B1278+1)/365,$D$6/365)),0)</f>
        <v>0</v>
      </c>
      <c r="O1278" s="28">
        <f>'Data &amp; Parameter'!$E$16*'Data &amp; Parameter'!$E$17*('Data &amp; Parameter'!$E$18+'Data &amp; Parameter'!$E$19)*'Data &amp; Parameter'!$E$20*'Data &amp; Parameter'!$E$37*N1278</f>
        <v>0</v>
      </c>
      <c r="P1278">
        <f>ROUNDUP(IF(D1278&gt;$D$4,0,($D$4-D1278+1)/365),0)</f>
        <v>0</v>
      </c>
      <c r="Q1278">
        <f>ROUNDUP(IF(D1278&gt;$D$5,0,($D$5-D1278+1)/365),0)</f>
        <v>0</v>
      </c>
      <c r="R1278" s="28">
        <f>IF(OR(P1278=1,Q1278=1),IF(D1278+364&lt;=$D$5,(D1278+364-$D$4+1)/365,IF(D1278&gt;$D$4,($D$5-D1278+1)/365,$D$6/365)),0)</f>
        <v>0</v>
      </c>
      <c r="S1278" s="28">
        <f>'Data &amp; Parameter'!$E$16*'Data &amp; Parameter'!$E$17*('Data &amp; Parameter'!$E$18+'Data &amp; Parameter'!$E$19)*'Data &amp; Parameter'!$E$20*'Data &amp; Parameter'!$E$37*R1278</f>
        <v>0</v>
      </c>
      <c r="T1278" s="28">
        <f t="shared" si="19"/>
        <v>0</v>
      </c>
    </row>
    <row r="1279" spans="1:20" ht="15.75" customHeight="1" x14ac:dyDescent="0.35">
      <c r="A1279">
        <v>1272</v>
      </c>
      <c r="B1279" s="76">
        <v>44235</v>
      </c>
      <c r="C1279" s="1" t="s">
        <v>4113</v>
      </c>
      <c r="D1279" s="76">
        <v>44235</v>
      </c>
      <c r="E1279" s="1" t="s">
        <v>4114</v>
      </c>
      <c r="F1279" s="1" t="s">
        <v>4115</v>
      </c>
      <c r="G1279" s="1" t="s">
        <v>123</v>
      </c>
      <c r="H1279" s="1" t="s">
        <v>124</v>
      </c>
      <c r="I1279" s="1" t="s">
        <v>125</v>
      </c>
      <c r="J1279" s="1" t="s">
        <v>3962</v>
      </c>
      <c r="K1279" s="1" t="s">
        <v>3962</v>
      </c>
      <c r="L1279">
        <f>ROUNDUP(IF(B1279&gt;$D$4,0,($D$4-B1279+1)/365),0)</f>
        <v>0</v>
      </c>
      <c r="M1279">
        <f>ROUNDUP(IF(B1279&gt;$D$5,0,($D$5-B1279+1)/365),0)</f>
        <v>0</v>
      </c>
      <c r="N1279" s="28">
        <f>IF(OR(L1279=1,M1279=1),IF(B1279+364&lt;=$D$5,(B1279+364-$D$4+1)/365,IF(B1279&gt;$D$4,($D$5-B1279+1)/365,$D$6/365)),0)</f>
        <v>0</v>
      </c>
      <c r="O1279" s="28">
        <f>'Data &amp; Parameter'!$E$16*'Data &amp; Parameter'!$E$17*('Data &amp; Parameter'!$E$18+'Data &amp; Parameter'!$E$19)*'Data &amp; Parameter'!$E$20*'Data &amp; Parameter'!$E$37*N1279</f>
        <v>0</v>
      </c>
      <c r="P1279">
        <f>ROUNDUP(IF(D1279&gt;$D$4,0,($D$4-D1279+1)/365),0)</f>
        <v>0</v>
      </c>
      <c r="Q1279">
        <f>ROUNDUP(IF(D1279&gt;$D$5,0,($D$5-D1279+1)/365),0)</f>
        <v>0</v>
      </c>
      <c r="R1279" s="28">
        <f>IF(OR(P1279=1,Q1279=1),IF(D1279+364&lt;=$D$5,(D1279+364-$D$4+1)/365,IF(D1279&gt;$D$4,($D$5-D1279+1)/365,$D$6/365)),0)</f>
        <v>0</v>
      </c>
      <c r="S1279" s="28">
        <f>'Data &amp; Parameter'!$E$16*'Data &amp; Parameter'!$E$17*('Data &amp; Parameter'!$E$18+'Data &amp; Parameter'!$E$19)*'Data &amp; Parameter'!$E$20*'Data &amp; Parameter'!$E$37*R1279</f>
        <v>0</v>
      </c>
      <c r="T1279" s="28">
        <f t="shared" si="19"/>
        <v>0</v>
      </c>
    </row>
    <row r="1280" spans="1:20" ht="15.75" customHeight="1" x14ac:dyDescent="0.35">
      <c r="A1280">
        <v>1273</v>
      </c>
      <c r="B1280" s="76">
        <v>44235</v>
      </c>
      <c r="C1280" s="1" t="s">
        <v>4116</v>
      </c>
      <c r="D1280" s="76">
        <v>44235</v>
      </c>
      <c r="E1280" s="1" t="s">
        <v>4117</v>
      </c>
      <c r="F1280" s="1" t="s">
        <v>4118</v>
      </c>
      <c r="G1280" s="1" t="s">
        <v>123</v>
      </c>
      <c r="H1280" s="1" t="s">
        <v>124</v>
      </c>
      <c r="I1280" s="1" t="s">
        <v>125</v>
      </c>
      <c r="J1280" s="1" t="s">
        <v>3962</v>
      </c>
      <c r="K1280" s="1" t="s">
        <v>3962</v>
      </c>
      <c r="L1280">
        <f>ROUNDUP(IF(B1280&gt;$D$4,0,($D$4-B1280+1)/365),0)</f>
        <v>0</v>
      </c>
      <c r="M1280">
        <f>ROUNDUP(IF(B1280&gt;$D$5,0,($D$5-B1280+1)/365),0)</f>
        <v>0</v>
      </c>
      <c r="N1280" s="28">
        <f>IF(OR(L1280=1,M1280=1),IF(B1280+364&lt;=$D$5,(B1280+364-$D$4+1)/365,IF(B1280&gt;$D$4,($D$5-B1280+1)/365,$D$6/365)),0)</f>
        <v>0</v>
      </c>
      <c r="O1280" s="28">
        <f>'Data &amp; Parameter'!$E$16*'Data &amp; Parameter'!$E$17*('Data &amp; Parameter'!$E$18+'Data &amp; Parameter'!$E$19)*'Data &amp; Parameter'!$E$20*'Data &amp; Parameter'!$E$37*N1280</f>
        <v>0</v>
      </c>
      <c r="P1280">
        <f>ROUNDUP(IF(D1280&gt;$D$4,0,($D$4-D1280+1)/365),0)</f>
        <v>0</v>
      </c>
      <c r="Q1280">
        <f>ROUNDUP(IF(D1280&gt;$D$5,0,($D$5-D1280+1)/365),0)</f>
        <v>0</v>
      </c>
      <c r="R1280" s="28">
        <f>IF(OR(P1280=1,Q1280=1),IF(D1280+364&lt;=$D$5,(D1280+364-$D$4+1)/365,IF(D1280&gt;$D$4,($D$5-D1280+1)/365,$D$6/365)),0)</f>
        <v>0</v>
      </c>
      <c r="S1280" s="28">
        <f>'Data &amp; Parameter'!$E$16*'Data &amp; Parameter'!$E$17*('Data &amp; Parameter'!$E$18+'Data &amp; Parameter'!$E$19)*'Data &amp; Parameter'!$E$20*'Data &amp; Parameter'!$E$37*R1280</f>
        <v>0</v>
      </c>
      <c r="T1280" s="28">
        <f t="shared" si="19"/>
        <v>0</v>
      </c>
    </row>
    <row r="1281" spans="1:20" ht="15.75" customHeight="1" x14ac:dyDescent="0.35">
      <c r="A1281">
        <v>1274</v>
      </c>
      <c r="B1281" s="76">
        <v>44235</v>
      </c>
      <c r="C1281" s="1" t="s">
        <v>4119</v>
      </c>
      <c r="D1281" s="76">
        <v>44235</v>
      </c>
      <c r="E1281" s="1" t="s">
        <v>4120</v>
      </c>
      <c r="F1281" s="1" t="s">
        <v>4121</v>
      </c>
      <c r="G1281" s="1" t="s">
        <v>123</v>
      </c>
      <c r="H1281" s="1" t="s">
        <v>124</v>
      </c>
      <c r="I1281" s="1" t="s">
        <v>125</v>
      </c>
      <c r="J1281" s="1" t="s">
        <v>3962</v>
      </c>
      <c r="K1281" s="1" t="s">
        <v>3962</v>
      </c>
      <c r="L1281">
        <f>ROUNDUP(IF(B1281&gt;$D$4,0,($D$4-B1281+1)/365),0)</f>
        <v>0</v>
      </c>
      <c r="M1281">
        <f>ROUNDUP(IF(B1281&gt;$D$5,0,($D$5-B1281+1)/365),0)</f>
        <v>0</v>
      </c>
      <c r="N1281" s="28">
        <f>IF(OR(L1281=1,M1281=1),IF(B1281+364&lt;=$D$5,(B1281+364-$D$4+1)/365,IF(B1281&gt;$D$4,($D$5-B1281+1)/365,$D$6/365)),0)</f>
        <v>0</v>
      </c>
      <c r="O1281" s="28">
        <f>'Data &amp; Parameter'!$E$16*'Data &amp; Parameter'!$E$17*('Data &amp; Parameter'!$E$18+'Data &amp; Parameter'!$E$19)*'Data &amp; Parameter'!$E$20*'Data &amp; Parameter'!$E$37*N1281</f>
        <v>0</v>
      </c>
      <c r="P1281">
        <f>ROUNDUP(IF(D1281&gt;$D$4,0,($D$4-D1281+1)/365),0)</f>
        <v>0</v>
      </c>
      <c r="Q1281">
        <f>ROUNDUP(IF(D1281&gt;$D$5,0,($D$5-D1281+1)/365),0)</f>
        <v>0</v>
      </c>
      <c r="R1281" s="28">
        <f>IF(OR(P1281=1,Q1281=1),IF(D1281+364&lt;=$D$5,(D1281+364-$D$4+1)/365,IF(D1281&gt;$D$4,($D$5-D1281+1)/365,$D$6/365)),0)</f>
        <v>0</v>
      </c>
      <c r="S1281" s="28">
        <f>'Data &amp; Parameter'!$E$16*'Data &amp; Parameter'!$E$17*('Data &amp; Parameter'!$E$18+'Data &amp; Parameter'!$E$19)*'Data &amp; Parameter'!$E$20*'Data &amp; Parameter'!$E$37*R1281</f>
        <v>0</v>
      </c>
      <c r="T1281" s="28">
        <f t="shared" si="19"/>
        <v>0</v>
      </c>
    </row>
    <row r="1282" spans="1:20" ht="15.75" customHeight="1" x14ac:dyDescent="0.35">
      <c r="A1282">
        <v>1275</v>
      </c>
      <c r="B1282" s="76">
        <v>44235</v>
      </c>
      <c r="C1282" s="1" t="s">
        <v>4122</v>
      </c>
      <c r="D1282" s="76">
        <v>44235</v>
      </c>
      <c r="E1282" s="1" t="s">
        <v>4123</v>
      </c>
      <c r="F1282" s="1" t="s">
        <v>4124</v>
      </c>
      <c r="G1282" s="1" t="s">
        <v>123</v>
      </c>
      <c r="H1282" s="1" t="s">
        <v>124</v>
      </c>
      <c r="I1282" s="1" t="s">
        <v>125</v>
      </c>
      <c r="J1282" s="1" t="s">
        <v>3962</v>
      </c>
      <c r="K1282" s="1" t="s">
        <v>3962</v>
      </c>
      <c r="L1282">
        <f>ROUNDUP(IF(B1282&gt;$D$4,0,($D$4-B1282+1)/365),0)</f>
        <v>0</v>
      </c>
      <c r="M1282">
        <f>ROUNDUP(IF(B1282&gt;$D$5,0,($D$5-B1282+1)/365),0)</f>
        <v>0</v>
      </c>
      <c r="N1282" s="28">
        <f>IF(OR(L1282=1,M1282=1),IF(B1282+364&lt;=$D$5,(B1282+364-$D$4+1)/365,IF(B1282&gt;$D$4,($D$5-B1282+1)/365,$D$6/365)),0)</f>
        <v>0</v>
      </c>
      <c r="O1282" s="28">
        <f>'Data &amp; Parameter'!$E$16*'Data &amp; Parameter'!$E$17*('Data &amp; Parameter'!$E$18+'Data &amp; Parameter'!$E$19)*'Data &amp; Parameter'!$E$20*'Data &amp; Parameter'!$E$37*N1282</f>
        <v>0</v>
      </c>
      <c r="P1282">
        <f>ROUNDUP(IF(D1282&gt;$D$4,0,($D$4-D1282+1)/365),0)</f>
        <v>0</v>
      </c>
      <c r="Q1282">
        <f>ROUNDUP(IF(D1282&gt;$D$5,0,($D$5-D1282+1)/365),0)</f>
        <v>0</v>
      </c>
      <c r="R1282" s="28">
        <f>IF(OR(P1282=1,Q1282=1),IF(D1282+364&lt;=$D$5,(D1282+364-$D$4+1)/365,IF(D1282&gt;$D$4,($D$5-D1282+1)/365,$D$6/365)),0)</f>
        <v>0</v>
      </c>
      <c r="S1282" s="28">
        <f>'Data &amp; Parameter'!$E$16*'Data &amp; Parameter'!$E$17*('Data &amp; Parameter'!$E$18+'Data &amp; Parameter'!$E$19)*'Data &amp; Parameter'!$E$20*'Data &amp; Parameter'!$E$37*R1282</f>
        <v>0</v>
      </c>
      <c r="T1282" s="28">
        <f t="shared" si="19"/>
        <v>0</v>
      </c>
    </row>
    <row r="1283" spans="1:20" ht="15.75" customHeight="1" x14ac:dyDescent="0.35">
      <c r="A1283">
        <v>1276</v>
      </c>
      <c r="B1283" s="76">
        <v>44235</v>
      </c>
      <c r="C1283" s="1" t="s">
        <v>4125</v>
      </c>
      <c r="D1283" s="76">
        <v>44235</v>
      </c>
      <c r="E1283" s="1" t="s">
        <v>4126</v>
      </c>
      <c r="F1283" s="1" t="s">
        <v>4127</v>
      </c>
      <c r="G1283" s="1" t="s">
        <v>123</v>
      </c>
      <c r="H1283" s="1" t="s">
        <v>124</v>
      </c>
      <c r="I1283" s="1" t="s">
        <v>125</v>
      </c>
      <c r="J1283" s="1" t="s">
        <v>3962</v>
      </c>
      <c r="K1283" s="1" t="s">
        <v>3962</v>
      </c>
      <c r="L1283">
        <f>ROUNDUP(IF(B1283&gt;$D$4,0,($D$4-B1283+1)/365),0)</f>
        <v>0</v>
      </c>
      <c r="M1283">
        <f>ROUNDUP(IF(B1283&gt;$D$5,0,($D$5-B1283+1)/365),0)</f>
        <v>0</v>
      </c>
      <c r="N1283" s="28">
        <f>IF(OR(L1283=1,M1283=1),IF(B1283+364&lt;=$D$5,(B1283+364-$D$4+1)/365,IF(B1283&gt;$D$4,($D$5-B1283+1)/365,$D$6/365)),0)</f>
        <v>0</v>
      </c>
      <c r="O1283" s="28">
        <f>'Data &amp; Parameter'!$E$16*'Data &amp; Parameter'!$E$17*('Data &amp; Parameter'!$E$18+'Data &amp; Parameter'!$E$19)*'Data &amp; Parameter'!$E$20*'Data &amp; Parameter'!$E$37*N1283</f>
        <v>0</v>
      </c>
      <c r="P1283">
        <f>ROUNDUP(IF(D1283&gt;$D$4,0,($D$4-D1283+1)/365),0)</f>
        <v>0</v>
      </c>
      <c r="Q1283">
        <f>ROUNDUP(IF(D1283&gt;$D$5,0,($D$5-D1283+1)/365),0)</f>
        <v>0</v>
      </c>
      <c r="R1283" s="28">
        <f>IF(OR(P1283=1,Q1283=1),IF(D1283+364&lt;=$D$5,(D1283+364-$D$4+1)/365,IF(D1283&gt;$D$4,($D$5-D1283+1)/365,$D$6/365)),0)</f>
        <v>0</v>
      </c>
      <c r="S1283" s="28">
        <f>'Data &amp; Parameter'!$E$16*'Data &amp; Parameter'!$E$17*('Data &amp; Parameter'!$E$18+'Data &amp; Parameter'!$E$19)*'Data &amp; Parameter'!$E$20*'Data &amp; Parameter'!$E$37*R1283</f>
        <v>0</v>
      </c>
      <c r="T1283" s="28">
        <f t="shared" si="19"/>
        <v>0</v>
      </c>
    </row>
    <row r="1284" spans="1:20" ht="15.75" customHeight="1" x14ac:dyDescent="0.35">
      <c r="A1284">
        <v>1277</v>
      </c>
      <c r="B1284" s="76">
        <v>44235</v>
      </c>
      <c r="C1284" s="1" t="s">
        <v>4128</v>
      </c>
      <c r="D1284" s="76">
        <v>44235</v>
      </c>
      <c r="E1284" s="1" t="s">
        <v>4129</v>
      </c>
      <c r="F1284" s="1" t="s">
        <v>4130</v>
      </c>
      <c r="G1284" s="1" t="s">
        <v>123</v>
      </c>
      <c r="H1284" s="1" t="s">
        <v>124</v>
      </c>
      <c r="I1284" s="1" t="s">
        <v>125</v>
      </c>
      <c r="J1284" s="1" t="s">
        <v>3962</v>
      </c>
      <c r="K1284" s="1" t="s">
        <v>3962</v>
      </c>
      <c r="L1284">
        <f>ROUNDUP(IF(B1284&gt;$D$4,0,($D$4-B1284+1)/365),0)</f>
        <v>0</v>
      </c>
      <c r="M1284">
        <f>ROUNDUP(IF(B1284&gt;$D$5,0,($D$5-B1284+1)/365),0)</f>
        <v>0</v>
      </c>
      <c r="N1284" s="28">
        <f>IF(OR(L1284=1,M1284=1),IF(B1284+364&lt;=$D$5,(B1284+364-$D$4+1)/365,IF(B1284&gt;$D$4,($D$5-B1284+1)/365,$D$6/365)),0)</f>
        <v>0</v>
      </c>
      <c r="O1284" s="28">
        <f>'Data &amp; Parameter'!$E$16*'Data &amp; Parameter'!$E$17*('Data &amp; Parameter'!$E$18+'Data &amp; Parameter'!$E$19)*'Data &amp; Parameter'!$E$20*'Data &amp; Parameter'!$E$37*N1284</f>
        <v>0</v>
      </c>
      <c r="P1284">
        <f>ROUNDUP(IF(D1284&gt;$D$4,0,($D$4-D1284+1)/365),0)</f>
        <v>0</v>
      </c>
      <c r="Q1284">
        <f>ROUNDUP(IF(D1284&gt;$D$5,0,($D$5-D1284+1)/365),0)</f>
        <v>0</v>
      </c>
      <c r="R1284" s="28">
        <f>IF(OR(P1284=1,Q1284=1),IF(D1284+364&lt;=$D$5,(D1284+364-$D$4+1)/365,IF(D1284&gt;$D$4,($D$5-D1284+1)/365,$D$6/365)),0)</f>
        <v>0</v>
      </c>
      <c r="S1284" s="28">
        <f>'Data &amp; Parameter'!$E$16*'Data &amp; Parameter'!$E$17*('Data &amp; Parameter'!$E$18+'Data &amp; Parameter'!$E$19)*'Data &amp; Parameter'!$E$20*'Data &amp; Parameter'!$E$37*R1284</f>
        <v>0</v>
      </c>
      <c r="T1284" s="28">
        <f t="shared" si="19"/>
        <v>0</v>
      </c>
    </row>
    <row r="1285" spans="1:20" ht="15.75" customHeight="1" x14ac:dyDescent="0.35">
      <c r="A1285">
        <v>1278</v>
      </c>
      <c r="B1285" s="76">
        <v>44235</v>
      </c>
      <c r="C1285" s="1" t="s">
        <v>4131</v>
      </c>
      <c r="D1285" s="76">
        <v>44235</v>
      </c>
      <c r="E1285" s="1" t="s">
        <v>4132</v>
      </c>
      <c r="F1285" s="1" t="s">
        <v>4133</v>
      </c>
      <c r="G1285" s="1" t="s">
        <v>123</v>
      </c>
      <c r="H1285" s="1" t="s">
        <v>124</v>
      </c>
      <c r="I1285" s="1" t="s">
        <v>125</v>
      </c>
      <c r="J1285" s="1" t="s">
        <v>3962</v>
      </c>
      <c r="K1285" s="1" t="s">
        <v>3962</v>
      </c>
      <c r="L1285">
        <f>ROUNDUP(IF(B1285&gt;$D$4,0,($D$4-B1285+1)/365),0)</f>
        <v>0</v>
      </c>
      <c r="M1285">
        <f>ROUNDUP(IF(B1285&gt;$D$5,0,($D$5-B1285+1)/365),0)</f>
        <v>0</v>
      </c>
      <c r="N1285" s="28">
        <f>IF(OR(L1285=1,M1285=1),IF(B1285+364&lt;=$D$5,(B1285+364-$D$4+1)/365,IF(B1285&gt;$D$4,($D$5-B1285+1)/365,$D$6/365)),0)</f>
        <v>0</v>
      </c>
      <c r="O1285" s="28">
        <f>'Data &amp; Parameter'!$E$16*'Data &amp; Parameter'!$E$17*('Data &amp; Parameter'!$E$18+'Data &amp; Parameter'!$E$19)*'Data &amp; Parameter'!$E$20*'Data &amp; Parameter'!$E$37*N1285</f>
        <v>0</v>
      </c>
      <c r="P1285">
        <f>ROUNDUP(IF(D1285&gt;$D$4,0,($D$4-D1285+1)/365),0)</f>
        <v>0</v>
      </c>
      <c r="Q1285">
        <f>ROUNDUP(IF(D1285&gt;$D$5,0,($D$5-D1285+1)/365),0)</f>
        <v>0</v>
      </c>
      <c r="R1285" s="28">
        <f>IF(OR(P1285=1,Q1285=1),IF(D1285+364&lt;=$D$5,(D1285+364-$D$4+1)/365,IF(D1285&gt;$D$4,($D$5-D1285+1)/365,$D$6/365)),0)</f>
        <v>0</v>
      </c>
      <c r="S1285" s="28">
        <f>'Data &amp; Parameter'!$E$16*'Data &amp; Parameter'!$E$17*('Data &amp; Parameter'!$E$18+'Data &amp; Parameter'!$E$19)*'Data &amp; Parameter'!$E$20*'Data &amp; Parameter'!$E$37*R1285</f>
        <v>0</v>
      </c>
      <c r="T1285" s="28">
        <f t="shared" si="19"/>
        <v>0</v>
      </c>
    </row>
    <row r="1286" spans="1:20" ht="15.75" customHeight="1" x14ac:dyDescent="0.35">
      <c r="A1286">
        <v>1279</v>
      </c>
      <c r="B1286" s="76">
        <v>44235</v>
      </c>
      <c r="C1286" s="1" t="s">
        <v>4134</v>
      </c>
      <c r="D1286" s="76">
        <v>44235</v>
      </c>
      <c r="E1286" s="1" t="s">
        <v>4135</v>
      </c>
      <c r="F1286" s="1" t="s">
        <v>4136</v>
      </c>
      <c r="G1286" s="1" t="s">
        <v>123</v>
      </c>
      <c r="H1286" s="1" t="s">
        <v>124</v>
      </c>
      <c r="I1286" s="1" t="s">
        <v>125</v>
      </c>
      <c r="J1286" s="1" t="s">
        <v>3962</v>
      </c>
      <c r="K1286" s="1" t="s">
        <v>3962</v>
      </c>
      <c r="L1286">
        <f>ROUNDUP(IF(B1286&gt;$D$4,0,($D$4-B1286+1)/365),0)</f>
        <v>0</v>
      </c>
      <c r="M1286">
        <f>ROUNDUP(IF(B1286&gt;$D$5,0,($D$5-B1286+1)/365),0)</f>
        <v>0</v>
      </c>
      <c r="N1286" s="28">
        <f>IF(OR(L1286=1,M1286=1),IF(B1286+364&lt;=$D$5,(B1286+364-$D$4+1)/365,IF(B1286&gt;$D$4,($D$5-B1286+1)/365,$D$6/365)),0)</f>
        <v>0</v>
      </c>
      <c r="O1286" s="28">
        <f>'Data &amp; Parameter'!$E$16*'Data &amp; Parameter'!$E$17*('Data &amp; Parameter'!$E$18+'Data &amp; Parameter'!$E$19)*'Data &amp; Parameter'!$E$20*'Data &amp; Parameter'!$E$37*N1286</f>
        <v>0</v>
      </c>
      <c r="P1286">
        <f>ROUNDUP(IF(D1286&gt;$D$4,0,($D$4-D1286+1)/365),0)</f>
        <v>0</v>
      </c>
      <c r="Q1286">
        <f>ROUNDUP(IF(D1286&gt;$D$5,0,($D$5-D1286+1)/365),0)</f>
        <v>0</v>
      </c>
      <c r="R1286" s="28">
        <f>IF(OR(P1286=1,Q1286=1),IF(D1286+364&lt;=$D$5,(D1286+364-$D$4+1)/365,IF(D1286&gt;$D$4,($D$5-D1286+1)/365,$D$6/365)),0)</f>
        <v>0</v>
      </c>
      <c r="S1286" s="28">
        <f>'Data &amp; Parameter'!$E$16*'Data &amp; Parameter'!$E$17*('Data &amp; Parameter'!$E$18+'Data &amp; Parameter'!$E$19)*'Data &amp; Parameter'!$E$20*'Data &amp; Parameter'!$E$37*R1286</f>
        <v>0</v>
      </c>
      <c r="T1286" s="28">
        <f t="shared" si="19"/>
        <v>0</v>
      </c>
    </row>
    <row r="1287" spans="1:20" ht="15.75" customHeight="1" x14ac:dyDescent="0.35">
      <c r="A1287">
        <v>1280</v>
      </c>
      <c r="B1287" s="76">
        <v>44235</v>
      </c>
      <c r="C1287" s="1" t="s">
        <v>4137</v>
      </c>
      <c r="D1287" s="76">
        <v>44235</v>
      </c>
      <c r="E1287" s="1" t="s">
        <v>4138</v>
      </c>
      <c r="F1287" s="1" t="s">
        <v>4139</v>
      </c>
      <c r="G1287" s="1" t="s">
        <v>123</v>
      </c>
      <c r="H1287" s="1" t="s">
        <v>124</v>
      </c>
      <c r="I1287" s="1" t="s">
        <v>125</v>
      </c>
      <c r="J1287" s="1" t="s">
        <v>3962</v>
      </c>
      <c r="K1287" s="1" t="s">
        <v>3962</v>
      </c>
      <c r="L1287">
        <f>ROUNDUP(IF(B1287&gt;$D$4,0,($D$4-B1287+1)/365),0)</f>
        <v>0</v>
      </c>
      <c r="M1287">
        <f>ROUNDUP(IF(B1287&gt;$D$5,0,($D$5-B1287+1)/365),0)</f>
        <v>0</v>
      </c>
      <c r="N1287" s="28">
        <f>IF(OR(L1287=1,M1287=1),IF(B1287+364&lt;=$D$5,(B1287+364-$D$4+1)/365,IF(B1287&gt;$D$4,($D$5-B1287+1)/365,$D$6/365)),0)</f>
        <v>0</v>
      </c>
      <c r="O1287" s="28">
        <f>'Data &amp; Parameter'!$E$16*'Data &amp; Parameter'!$E$17*('Data &amp; Parameter'!$E$18+'Data &amp; Parameter'!$E$19)*'Data &amp; Parameter'!$E$20*'Data &amp; Parameter'!$E$37*N1287</f>
        <v>0</v>
      </c>
      <c r="P1287">
        <f>ROUNDUP(IF(D1287&gt;$D$4,0,($D$4-D1287+1)/365),0)</f>
        <v>0</v>
      </c>
      <c r="Q1287">
        <f>ROUNDUP(IF(D1287&gt;$D$5,0,($D$5-D1287+1)/365),0)</f>
        <v>0</v>
      </c>
      <c r="R1287" s="28">
        <f>IF(OR(P1287=1,Q1287=1),IF(D1287+364&lt;=$D$5,(D1287+364-$D$4+1)/365,IF(D1287&gt;$D$4,($D$5-D1287+1)/365,$D$6/365)),0)</f>
        <v>0</v>
      </c>
      <c r="S1287" s="28">
        <f>'Data &amp; Parameter'!$E$16*'Data &amp; Parameter'!$E$17*('Data &amp; Parameter'!$E$18+'Data &amp; Parameter'!$E$19)*'Data &amp; Parameter'!$E$20*'Data &amp; Parameter'!$E$37*R1287</f>
        <v>0</v>
      </c>
      <c r="T1287" s="28">
        <f t="shared" si="19"/>
        <v>0</v>
      </c>
    </row>
    <row r="1288" spans="1:20" ht="15.75" customHeight="1" x14ac:dyDescent="0.35">
      <c r="A1288">
        <v>1281</v>
      </c>
      <c r="B1288" s="76">
        <v>44235</v>
      </c>
      <c r="C1288" s="1" t="s">
        <v>4140</v>
      </c>
      <c r="D1288" s="76">
        <v>44235</v>
      </c>
      <c r="E1288" s="1" t="s">
        <v>4141</v>
      </c>
      <c r="F1288" s="1" t="s">
        <v>4142</v>
      </c>
      <c r="G1288" s="1" t="s">
        <v>123</v>
      </c>
      <c r="H1288" s="1" t="s">
        <v>124</v>
      </c>
      <c r="I1288" s="1" t="s">
        <v>125</v>
      </c>
      <c r="J1288" s="1" t="s">
        <v>985</v>
      </c>
      <c r="K1288" s="1" t="s">
        <v>985</v>
      </c>
      <c r="L1288">
        <f>ROUNDUP(IF(B1288&gt;$D$4,0,($D$4-B1288+1)/365),0)</f>
        <v>0</v>
      </c>
      <c r="M1288">
        <f>ROUNDUP(IF(B1288&gt;$D$5,0,($D$5-B1288+1)/365),0)</f>
        <v>0</v>
      </c>
      <c r="N1288" s="28">
        <f>IF(OR(L1288=1,M1288=1),IF(B1288+364&lt;=$D$5,(B1288+364-$D$4+1)/365,IF(B1288&gt;$D$4,($D$5-B1288+1)/365,$D$6/365)),0)</f>
        <v>0</v>
      </c>
      <c r="O1288" s="28">
        <f>'Data &amp; Parameter'!$E$16*'Data &amp; Parameter'!$E$17*('Data &amp; Parameter'!$E$18+'Data &amp; Parameter'!$E$19)*'Data &amp; Parameter'!$E$20*'Data &amp; Parameter'!$E$37*N1288</f>
        <v>0</v>
      </c>
      <c r="P1288">
        <f>ROUNDUP(IF(D1288&gt;$D$4,0,($D$4-D1288+1)/365),0)</f>
        <v>0</v>
      </c>
      <c r="Q1288">
        <f>ROUNDUP(IF(D1288&gt;$D$5,0,($D$5-D1288+1)/365),0)</f>
        <v>0</v>
      </c>
      <c r="R1288" s="28">
        <f>IF(OR(P1288=1,Q1288=1),IF(D1288+364&lt;=$D$5,(D1288+364-$D$4+1)/365,IF(D1288&gt;$D$4,($D$5-D1288+1)/365,$D$6/365)),0)</f>
        <v>0</v>
      </c>
      <c r="S1288" s="28">
        <f>'Data &amp; Parameter'!$E$16*'Data &amp; Parameter'!$E$17*('Data &amp; Parameter'!$E$18+'Data &amp; Parameter'!$E$19)*'Data &amp; Parameter'!$E$20*'Data &amp; Parameter'!$E$37*R1288</f>
        <v>0</v>
      </c>
      <c r="T1288" s="28">
        <f t="shared" si="19"/>
        <v>0</v>
      </c>
    </row>
    <row r="1289" spans="1:20" ht="15.75" customHeight="1" x14ac:dyDescent="0.35">
      <c r="A1289">
        <v>1282</v>
      </c>
      <c r="B1289" s="76">
        <v>44235</v>
      </c>
      <c r="C1289" s="1" t="s">
        <v>4143</v>
      </c>
      <c r="D1289" s="76">
        <v>44235</v>
      </c>
      <c r="E1289" s="1" t="s">
        <v>4144</v>
      </c>
      <c r="F1289" s="1" t="s">
        <v>4145</v>
      </c>
      <c r="G1289" s="1" t="s">
        <v>123</v>
      </c>
      <c r="H1289" s="1" t="s">
        <v>124</v>
      </c>
      <c r="I1289" s="1" t="s">
        <v>125</v>
      </c>
      <c r="J1289" s="1" t="s">
        <v>3962</v>
      </c>
      <c r="K1289" s="1" t="s">
        <v>4062</v>
      </c>
      <c r="L1289">
        <f>ROUNDUP(IF(B1289&gt;$D$4,0,($D$4-B1289+1)/365),0)</f>
        <v>0</v>
      </c>
      <c r="M1289">
        <f>ROUNDUP(IF(B1289&gt;$D$5,0,($D$5-B1289+1)/365),0)</f>
        <v>0</v>
      </c>
      <c r="N1289" s="28">
        <f>IF(OR(L1289=1,M1289=1),IF(B1289+364&lt;=$D$5,(B1289+364-$D$4+1)/365,IF(B1289&gt;$D$4,($D$5-B1289+1)/365,$D$6/365)),0)</f>
        <v>0</v>
      </c>
      <c r="O1289" s="28">
        <f>'Data &amp; Parameter'!$E$16*'Data &amp; Parameter'!$E$17*('Data &amp; Parameter'!$E$18+'Data &amp; Parameter'!$E$19)*'Data &amp; Parameter'!$E$20*'Data &amp; Parameter'!$E$37*N1289</f>
        <v>0</v>
      </c>
      <c r="P1289">
        <f>ROUNDUP(IF(D1289&gt;$D$4,0,($D$4-D1289+1)/365),0)</f>
        <v>0</v>
      </c>
      <c r="Q1289">
        <f>ROUNDUP(IF(D1289&gt;$D$5,0,($D$5-D1289+1)/365),0)</f>
        <v>0</v>
      </c>
      <c r="R1289" s="28">
        <f>IF(OR(P1289=1,Q1289=1),IF(D1289+364&lt;=$D$5,(D1289+364-$D$4+1)/365,IF(D1289&gt;$D$4,($D$5-D1289+1)/365,$D$6/365)),0)</f>
        <v>0</v>
      </c>
      <c r="S1289" s="28">
        <f>'Data &amp; Parameter'!$E$16*'Data &amp; Parameter'!$E$17*('Data &amp; Parameter'!$E$18+'Data &amp; Parameter'!$E$19)*'Data &amp; Parameter'!$E$20*'Data &amp; Parameter'!$E$37*R1289</f>
        <v>0</v>
      </c>
      <c r="T1289" s="28">
        <f t="shared" ref="T1289:T1352" si="20">O1289+S1289</f>
        <v>0</v>
      </c>
    </row>
    <row r="1290" spans="1:20" ht="15.75" customHeight="1" x14ac:dyDescent="0.35">
      <c r="A1290">
        <v>1283</v>
      </c>
      <c r="B1290" s="76">
        <v>44235</v>
      </c>
      <c r="C1290" s="1" t="s">
        <v>4146</v>
      </c>
      <c r="D1290" s="76">
        <v>44235</v>
      </c>
      <c r="E1290" s="1" t="s">
        <v>4147</v>
      </c>
      <c r="F1290" s="1" t="s">
        <v>4148</v>
      </c>
      <c r="G1290" s="1" t="s">
        <v>123</v>
      </c>
      <c r="H1290" s="1" t="s">
        <v>124</v>
      </c>
      <c r="I1290" s="1" t="s">
        <v>125</v>
      </c>
      <c r="J1290" s="1" t="s">
        <v>3962</v>
      </c>
      <c r="K1290" s="1" t="s">
        <v>4062</v>
      </c>
      <c r="L1290">
        <f>ROUNDUP(IF(B1290&gt;$D$4,0,($D$4-B1290+1)/365),0)</f>
        <v>0</v>
      </c>
      <c r="M1290">
        <f>ROUNDUP(IF(B1290&gt;$D$5,0,($D$5-B1290+1)/365),0)</f>
        <v>0</v>
      </c>
      <c r="N1290" s="28">
        <f>IF(OR(L1290=1,M1290=1),IF(B1290+364&lt;=$D$5,(B1290+364-$D$4+1)/365,IF(B1290&gt;$D$4,($D$5-B1290+1)/365,$D$6/365)),0)</f>
        <v>0</v>
      </c>
      <c r="O1290" s="28">
        <f>'Data &amp; Parameter'!$E$16*'Data &amp; Parameter'!$E$17*('Data &amp; Parameter'!$E$18+'Data &amp; Parameter'!$E$19)*'Data &amp; Parameter'!$E$20*'Data &amp; Parameter'!$E$37*N1290</f>
        <v>0</v>
      </c>
      <c r="P1290">
        <f>ROUNDUP(IF(D1290&gt;$D$4,0,($D$4-D1290+1)/365),0)</f>
        <v>0</v>
      </c>
      <c r="Q1290">
        <f>ROUNDUP(IF(D1290&gt;$D$5,0,($D$5-D1290+1)/365),0)</f>
        <v>0</v>
      </c>
      <c r="R1290" s="28">
        <f>IF(OR(P1290=1,Q1290=1),IF(D1290+364&lt;=$D$5,(D1290+364-$D$4+1)/365,IF(D1290&gt;$D$4,($D$5-D1290+1)/365,$D$6/365)),0)</f>
        <v>0</v>
      </c>
      <c r="S1290" s="28">
        <f>'Data &amp; Parameter'!$E$16*'Data &amp; Parameter'!$E$17*('Data &amp; Parameter'!$E$18+'Data &amp; Parameter'!$E$19)*'Data &amp; Parameter'!$E$20*'Data &amp; Parameter'!$E$37*R1290</f>
        <v>0</v>
      </c>
      <c r="T1290" s="28">
        <f t="shared" si="20"/>
        <v>0</v>
      </c>
    </row>
    <row r="1291" spans="1:20" ht="15.75" customHeight="1" x14ac:dyDescent="0.35">
      <c r="A1291">
        <v>1284</v>
      </c>
      <c r="B1291" s="76">
        <v>44235</v>
      </c>
      <c r="C1291" s="1" t="s">
        <v>4149</v>
      </c>
      <c r="D1291" s="76">
        <v>44235</v>
      </c>
      <c r="E1291" s="1" t="s">
        <v>4150</v>
      </c>
      <c r="F1291" s="1" t="s">
        <v>4151</v>
      </c>
      <c r="G1291" s="1" t="s">
        <v>123</v>
      </c>
      <c r="H1291" s="1" t="s">
        <v>124</v>
      </c>
      <c r="I1291" s="1" t="s">
        <v>125</v>
      </c>
      <c r="J1291" s="1" t="s">
        <v>3962</v>
      </c>
      <c r="K1291" s="1" t="s">
        <v>4062</v>
      </c>
      <c r="L1291">
        <f>ROUNDUP(IF(B1291&gt;$D$4,0,($D$4-B1291+1)/365),0)</f>
        <v>0</v>
      </c>
      <c r="M1291">
        <f>ROUNDUP(IF(B1291&gt;$D$5,0,($D$5-B1291+1)/365),0)</f>
        <v>0</v>
      </c>
      <c r="N1291" s="28">
        <f>IF(OR(L1291=1,M1291=1),IF(B1291+364&lt;=$D$5,(B1291+364-$D$4+1)/365,IF(B1291&gt;$D$4,($D$5-B1291+1)/365,$D$6/365)),0)</f>
        <v>0</v>
      </c>
      <c r="O1291" s="28">
        <f>'Data &amp; Parameter'!$E$16*'Data &amp; Parameter'!$E$17*('Data &amp; Parameter'!$E$18+'Data &amp; Parameter'!$E$19)*'Data &amp; Parameter'!$E$20*'Data &amp; Parameter'!$E$37*N1291</f>
        <v>0</v>
      </c>
      <c r="P1291">
        <f>ROUNDUP(IF(D1291&gt;$D$4,0,($D$4-D1291+1)/365),0)</f>
        <v>0</v>
      </c>
      <c r="Q1291">
        <f>ROUNDUP(IF(D1291&gt;$D$5,0,($D$5-D1291+1)/365),0)</f>
        <v>0</v>
      </c>
      <c r="R1291" s="28">
        <f>IF(OR(P1291=1,Q1291=1),IF(D1291+364&lt;=$D$5,(D1291+364-$D$4+1)/365,IF(D1291&gt;$D$4,($D$5-D1291+1)/365,$D$6/365)),0)</f>
        <v>0</v>
      </c>
      <c r="S1291" s="28">
        <f>'Data &amp; Parameter'!$E$16*'Data &amp; Parameter'!$E$17*('Data &amp; Parameter'!$E$18+'Data &amp; Parameter'!$E$19)*'Data &amp; Parameter'!$E$20*'Data &amp; Parameter'!$E$37*R1291</f>
        <v>0</v>
      </c>
      <c r="T1291" s="28">
        <f t="shared" si="20"/>
        <v>0</v>
      </c>
    </row>
    <row r="1292" spans="1:20" ht="15.75" customHeight="1" x14ac:dyDescent="0.35">
      <c r="A1292">
        <v>1285</v>
      </c>
      <c r="B1292" s="76">
        <v>44235</v>
      </c>
      <c r="C1292" s="1" t="s">
        <v>4152</v>
      </c>
      <c r="D1292" s="76">
        <v>44235</v>
      </c>
      <c r="E1292" s="1" t="s">
        <v>4153</v>
      </c>
      <c r="F1292" s="1" t="s">
        <v>4154</v>
      </c>
      <c r="G1292" s="1" t="s">
        <v>123</v>
      </c>
      <c r="H1292" s="1" t="s">
        <v>124</v>
      </c>
      <c r="I1292" s="1" t="s">
        <v>125</v>
      </c>
      <c r="J1292" s="1" t="s">
        <v>3962</v>
      </c>
      <c r="K1292" s="1" t="s">
        <v>4062</v>
      </c>
      <c r="L1292">
        <f>ROUNDUP(IF(B1292&gt;$D$4,0,($D$4-B1292+1)/365),0)</f>
        <v>0</v>
      </c>
      <c r="M1292">
        <f>ROUNDUP(IF(B1292&gt;$D$5,0,($D$5-B1292+1)/365),0)</f>
        <v>0</v>
      </c>
      <c r="N1292" s="28">
        <f>IF(OR(L1292=1,M1292=1),IF(B1292+364&lt;=$D$5,(B1292+364-$D$4+1)/365,IF(B1292&gt;$D$4,($D$5-B1292+1)/365,$D$6/365)),0)</f>
        <v>0</v>
      </c>
      <c r="O1292" s="28">
        <f>'Data &amp; Parameter'!$E$16*'Data &amp; Parameter'!$E$17*('Data &amp; Parameter'!$E$18+'Data &amp; Parameter'!$E$19)*'Data &amp; Parameter'!$E$20*'Data &amp; Parameter'!$E$37*N1292</f>
        <v>0</v>
      </c>
      <c r="P1292">
        <f>ROUNDUP(IF(D1292&gt;$D$4,0,($D$4-D1292+1)/365),0)</f>
        <v>0</v>
      </c>
      <c r="Q1292">
        <f>ROUNDUP(IF(D1292&gt;$D$5,0,($D$5-D1292+1)/365),0)</f>
        <v>0</v>
      </c>
      <c r="R1292" s="28">
        <f>IF(OR(P1292=1,Q1292=1),IF(D1292+364&lt;=$D$5,(D1292+364-$D$4+1)/365,IF(D1292&gt;$D$4,($D$5-D1292+1)/365,$D$6/365)),0)</f>
        <v>0</v>
      </c>
      <c r="S1292" s="28">
        <f>'Data &amp; Parameter'!$E$16*'Data &amp; Parameter'!$E$17*('Data &amp; Parameter'!$E$18+'Data &amp; Parameter'!$E$19)*'Data &amp; Parameter'!$E$20*'Data &amp; Parameter'!$E$37*R1292</f>
        <v>0</v>
      </c>
      <c r="T1292" s="28">
        <f t="shared" si="20"/>
        <v>0</v>
      </c>
    </row>
    <row r="1293" spans="1:20" ht="15.75" customHeight="1" x14ac:dyDescent="0.35">
      <c r="A1293">
        <v>1286</v>
      </c>
      <c r="B1293" s="76">
        <v>44235</v>
      </c>
      <c r="C1293" s="1" t="s">
        <v>4155</v>
      </c>
      <c r="D1293" s="76">
        <v>44235</v>
      </c>
      <c r="E1293" s="1" t="s">
        <v>4156</v>
      </c>
      <c r="F1293" s="1" t="s">
        <v>4157</v>
      </c>
      <c r="G1293" s="1" t="s">
        <v>123</v>
      </c>
      <c r="H1293" s="1" t="s">
        <v>124</v>
      </c>
      <c r="I1293" s="1" t="s">
        <v>125</v>
      </c>
      <c r="J1293" s="1" t="s">
        <v>3962</v>
      </c>
      <c r="K1293" s="1" t="s">
        <v>4062</v>
      </c>
      <c r="L1293">
        <f>ROUNDUP(IF(B1293&gt;$D$4,0,($D$4-B1293+1)/365),0)</f>
        <v>0</v>
      </c>
      <c r="M1293">
        <f>ROUNDUP(IF(B1293&gt;$D$5,0,($D$5-B1293+1)/365),0)</f>
        <v>0</v>
      </c>
      <c r="N1293" s="28">
        <f>IF(OR(L1293=1,M1293=1),IF(B1293+364&lt;=$D$5,(B1293+364-$D$4+1)/365,IF(B1293&gt;$D$4,($D$5-B1293+1)/365,$D$6/365)),0)</f>
        <v>0</v>
      </c>
      <c r="O1293" s="28">
        <f>'Data &amp; Parameter'!$E$16*'Data &amp; Parameter'!$E$17*('Data &amp; Parameter'!$E$18+'Data &amp; Parameter'!$E$19)*'Data &amp; Parameter'!$E$20*'Data &amp; Parameter'!$E$37*N1293</f>
        <v>0</v>
      </c>
      <c r="P1293">
        <f>ROUNDUP(IF(D1293&gt;$D$4,0,($D$4-D1293+1)/365),0)</f>
        <v>0</v>
      </c>
      <c r="Q1293">
        <f>ROUNDUP(IF(D1293&gt;$D$5,0,($D$5-D1293+1)/365),0)</f>
        <v>0</v>
      </c>
      <c r="R1293" s="28">
        <f>IF(OR(P1293=1,Q1293=1),IF(D1293+364&lt;=$D$5,(D1293+364-$D$4+1)/365,IF(D1293&gt;$D$4,($D$5-D1293+1)/365,$D$6/365)),0)</f>
        <v>0</v>
      </c>
      <c r="S1293" s="28">
        <f>'Data &amp; Parameter'!$E$16*'Data &amp; Parameter'!$E$17*('Data &amp; Parameter'!$E$18+'Data &amp; Parameter'!$E$19)*'Data &amp; Parameter'!$E$20*'Data &amp; Parameter'!$E$37*R1293</f>
        <v>0</v>
      </c>
      <c r="T1293" s="28">
        <f t="shared" si="20"/>
        <v>0</v>
      </c>
    </row>
    <row r="1294" spans="1:20" ht="15.75" customHeight="1" x14ac:dyDescent="0.35">
      <c r="A1294">
        <v>1287</v>
      </c>
      <c r="B1294" s="76">
        <v>44235</v>
      </c>
      <c r="C1294" s="1" t="s">
        <v>4158</v>
      </c>
      <c r="D1294" s="76">
        <v>44235</v>
      </c>
      <c r="E1294" s="1" t="s">
        <v>4159</v>
      </c>
      <c r="F1294" s="1" t="s">
        <v>4160</v>
      </c>
      <c r="G1294" s="1" t="s">
        <v>123</v>
      </c>
      <c r="H1294" s="1" t="s">
        <v>124</v>
      </c>
      <c r="I1294" s="1" t="s">
        <v>125</v>
      </c>
      <c r="J1294" s="1" t="s">
        <v>3962</v>
      </c>
      <c r="K1294" s="1" t="s">
        <v>4062</v>
      </c>
      <c r="L1294">
        <f>ROUNDUP(IF(B1294&gt;$D$4,0,($D$4-B1294+1)/365),0)</f>
        <v>0</v>
      </c>
      <c r="M1294">
        <f>ROUNDUP(IF(B1294&gt;$D$5,0,($D$5-B1294+1)/365),0)</f>
        <v>0</v>
      </c>
      <c r="N1294" s="28">
        <f>IF(OR(L1294=1,M1294=1),IF(B1294+364&lt;=$D$5,(B1294+364-$D$4+1)/365,IF(B1294&gt;$D$4,($D$5-B1294+1)/365,$D$6/365)),0)</f>
        <v>0</v>
      </c>
      <c r="O1294" s="28">
        <f>'Data &amp; Parameter'!$E$16*'Data &amp; Parameter'!$E$17*('Data &amp; Parameter'!$E$18+'Data &amp; Parameter'!$E$19)*'Data &amp; Parameter'!$E$20*'Data &amp; Parameter'!$E$37*N1294</f>
        <v>0</v>
      </c>
      <c r="P1294">
        <f>ROUNDUP(IF(D1294&gt;$D$4,0,($D$4-D1294+1)/365),0)</f>
        <v>0</v>
      </c>
      <c r="Q1294">
        <f>ROUNDUP(IF(D1294&gt;$D$5,0,($D$5-D1294+1)/365),0)</f>
        <v>0</v>
      </c>
      <c r="R1294" s="28">
        <f>IF(OR(P1294=1,Q1294=1),IF(D1294+364&lt;=$D$5,(D1294+364-$D$4+1)/365,IF(D1294&gt;$D$4,($D$5-D1294+1)/365,$D$6/365)),0)</f>
        <v>0</v>
      </c>
      <c r="S1294" s="28">
        <f>'Data &amp; Parameter'!$E$16*'Data &amp; Parameter'!$E$17*('Data &amp; Parameter'!$E$18+'Data &amp; Parameter'!$E$19)*'Data &amp; Parameter'!$E$20*'Data &amp; Parameter'!$E$37*R1294</f>
        <v>0</v>
      </c>
      <c r="T1294" s="28">
        <f t="shared" si="20"/>
        <v>0</v>
      </c>
    </row>
    <row r="1295" spans="1:20" ht="15.75" customHeight="1" x14ac:dyDescent="0.35">
      <c r="A1295">
        <v>1288</v>
      </c>
      <c r="B1295" s="76">
        <v>44235</v>
      </c>
      <c r="C1295" s="1" t="s">
        <v>4161</v>
      </c>
      <c r="D1295" s="76">
        <v>44235</v>
      </c>
      <c r="E1295" s="1" t="s">
        <v>4162</v>
      </c>
      <c r="F1295" s="1" t="s">
        <v>4163</v>
      </c>
      <c r="G1295" s="1" t="s">
        <v>123</v>
      </c>
      <c r="H1295" s="1" t="s">
        <v>124</v>
      </c>
      <c r="I1295" s="1" t="s">
        <v>125</v>
      </c>
      <c r="J1295" s="1" t="s">
        <v>3962</v>
      </c>
      <c r="K1295" s="1" t="s">
        <v>4164</v>
      </c>
      <c r="L1295">
        <f>ROUNDUP(IF(B1295&gt;$D$4,0,($D$4-B1295+1)/365),0)</f>
        <v>0</v>
      </c>
      <c r="M1295">
        <f>ROUNDUP(IF(B1295&gt;$D$5,0,($D$5-B1295+1)/365),0)</f>
        <v>0</v>
      </c>
      <c r="N1295" s="28">
        <f>IF(OR(L1295=1,M1295=1),IF(B1295+364&lt;=$D$5,(B1295+364-$D$4+1)/365,IF(B1295&gt;$D$4,($D$5-B1295+1)/365,$D$6/365)),0)</f>
        <v>0</v>
      </c>
      <c r="O1295" s="28">
        <f>'Data &amp; Parameter'!$E$16*'Data &amp; Parameter'!$E$17*('Data &amp; Parameter'!$E$18+'Data &amp; Parameter'!$E$19)*'Data &amp; Parameter'!$E$20*'Data &amp; Parameter'!$E$37*N1295</f>
        <v>0</v>
      </c>
      <c r="P1295">
        <f>ROUNDUP(IF(D1295&gt;$D$4,0,($D$4-D1295+1)/365),0)</f>
        <v>0</v>
      </c>
      <c r="Q1295">
        <f>ROUNDUP(IF(D1295&gt;$D$5,0,($D$5-D1295+1)/365),0)</f>
        <v>0</v>
      </c>
      <c r="R1295" s="28">
        <f>IF(OR(P1295=1,Q1295=1),IF(D1295+364&lt;=$D$5,(D1295+364-$D$4+1)/365,IF(D1295&gt;$D$4,($D$5-D1295+1)/365,$D$6/365)),0)</f>
        <v>0</v>
      </c>
      <c r="S1295" s="28">
        <f>'Data &amp; Parameter'!$E$16*'Data &amp; Parameter'!$E$17*('Data &amp; Parameter'!$E$18+'Data &amp; Parameter'!$E$19)*'Data &amp; Parameter'!$E$20*'Data &amp; Parameter'!$E$37*R1295</f>
        <v>0</v>
      </c>
      <c r="T1295" s="28">
        <f t="shared" si="20"/>
        <v>0</v>
      </c>
    </row>
    <row r="1296" spans="1:20" ht="15.75" customHeight="1" x14ac:dyDescent="0.35">
      <c r="A1296">
        <v>1289</v>
      </c>
      <c r="B1296" s="76">
        <v>44235</v>
      </c>
      <c r="C1296" s="1" t="s">
        <v>4165</v>
      </c>
      <c r="D1296" s="76">
        <v>44235</v>
      </c>
      <c r="E1296" s="1" t="s">
        <v>4166</v>
      </c>
      <c r="F1296" s="1" t="s">
        <v>4167</v>
      </c>
      <c r="G1296" s="1" t="s">
        <v>123</v>
      </c>
      <c r="H1296" s="1" t="s">
        <v>124</v>
      </c>
      <c r="I1296" s="1" t="s">
        <v>125</v>
      </c>
      <c r="J1296" s="1" t="s">
        <v>3962</v>
      </c>
      <c r="K1296" s="1" t="s">
        <v>3962</v>
      </c>
      <c r="L1296">
        <f>ROUNDUP(IF(B1296&gt;$D$4,0,($D$4-B1296+1)/365),0)</f>
        <v>0</v>
      </c>
      <c r="M1296">
        <f>ROUNDUP(IF(B1296&gt;$D$5,0,($D$5-B1296+1)/365),0)</f>
        <v>0</v>
      </c>
      <c r="N1296" s="28">
        <f>IF(OR(L1296=1,M1296=1),IF(B1296+364&lt;=$D$5,(B1296+364-$D$4+1)/365,IF(B1296&gt;$D$4,($D$5-B1296+1)/365,$D$6/365)),0)</f>
        <v>0</v>
      </c>
      <c r="O1296" s="28">
        <f>'Data &amp; Parameter'!$E$16*'Data &amp; Parameter'!$E$17*('Data &amp; Parameter'!$E$18+'Data &amp; Parameter'!$E$19)*'Data &amp; Parameter'!$E$20*'Data &amp; Parameter'!$E$37*N1296</f>
        <v>0</v>
      </c>
      <c r="P1296">
        <f>ROUNDUP(IF(D1296&gt;$D$4,0,($D$4-D1296+1)/365),0)</f>
        <v>0</v>
      </c>
      <c r="Q1296">
        <f>ROUNDUP(IF(D1296&gt;$D$5,0,($D$5-D1296+1)/365),0)</f>
        <v>0</v>
      </c>
      <c r="R1296" s="28">
        <f>IF(OR(P1296=1,Q1296=1),IF(D1296+364&lt;=$D$5,(D1296+364-$D$4+1)/365,IF(D1296&gt;$D$4,($D$5-D1296+1)/365,$D$6/365)),0)</f>
        <v>0</v>
      </c>
      <c r="S1296" s="28">
        <f>'Data &amp; Parameter'!$E$16*'Data &amp; Parameter'!$E$17*('Data &amp; Parameter'!$E$18+'Data &amp; Parameter'!$E$19)*'Data &amp; Parameter'!$E$20*'Data &amp; Parameter'!$E$37*R1296</f>
        <v>0</v>
      </c>
      <c r="T1296" s="28">
        <f t="shared" si="20"/>
        <v>0</v>
      </c>
    </row>
    <row r="1297" spans="1:20" ht="15.75" customHeight="1" x14ac:dyDescent="0.35">
      <c r="A1297">
        <v>1290</v>
      </c>
      <c r="B1297" s="76">
        <v>44235</v>
      </c>
      <c r="C1297" s="1" t="s">
        <v>4168</v>
      </c>
      <c r="D1297" s="76">
        <v>44235</v>
      </c>
      <c r="E1297" s="1" t="s">
        <v>4169</v>
      </c>
      <c r="F1297" s="1" t="s">
        <v>4170</v>
      </c>
      <c r="G1297" s="1" t="s">
        <v>123</v>
      </c>
      <c r="H1297" s="1" t="s">
        <v>124</v>
      </c>
      <c r="I1297" s="1" t="s">
        <v>125</v>
      </c>
      <c r="J1297" s="1" t="s">
        <v>3962</v>
      </c>
      <c r="K1297" s="1" t="s">
        <v>3962</v>
      </c>
      <c r="L1297">
        <f>ROUNDUP(IF(B1297&gt;$D$4,0,($D$4-B1297+1)/365),0)</f>
        <v>0</v>
      </c>
      <c r="M1297">
        <f>ROUNDUP(IF(B1297&gt;$D$5,0,($D$5-B1297+1)/365),0)</f>
        <v>0</v>
      </c>
      <c r="N1297" s="28">
        <f>IF(OR(L1297=1,M1297=1),IF(B1297+364&lt;=$D$5,(B1297+364-$D$4+1)/365,IF(B1297&gt;$D$4,($D$5-B1297+1)/365,$D$6/365)),0)</f>
        <v>0</v>
      </c>
      <c r="O1297" s="28">
        <f>'Data &amp; Parameter'!$E$16*'Data &amp; Parameter'!$E$17*('Data &amp; Parameter'!$E$18+'Data &amp; Parameter'!$E$19)*'Data &amp; Parameter'!$E$20*'Data &amp; Parameter'!$E$37*N1297</f>
        <v>0</v>
      </c>
      <c r="P1297">
        <f>ROUNDUP(IF(D1297&gt;$D$4,0,($D$4-D1297+1)/365),0)</f>
        <v>0</v>
      </c>
      <c r="Q1297">
        <f>ROUNDUP(IF(D1297&gt;$D$5,0,($D$5-D1297+1)/365),0)</f>
        <v>0</v>
      </c>
      <c r="R1297" s="28">
        <f>IF(OR(P1297=1,Q1297=1),IF(D1297+364&lt;=$D$5,(D1297+364-$D$4+1)/365,IF(D1297&gt;$D$4,($D$5-D1297+1)/365,$D$6/365)),0)</f>
        <v>0</v>
      </c>
      <c r="S1297" s="28">
        <f>'Data &amp; Parameter'!$E$16*'Data &amp; Parameter'!$E$17*('Data &amp; Parameter'!$E$18+'Data &amp; Parameter'!$E$19)*'Data &amp; Parameter'!$E$20*'Data &amp; Parameter'!$E$37*R1297</f>
        <v>0</v>
      </c>
      <c r="T1297" s="28">
        <f t="shared" si="20"/>
        <v>0</v>
      </c>
    </row>
    <row r="1298" spans="1:20" ht="15.75" customHeight="1" x14ac:dyDescent="0.35">
      <c r="A1298">
        <v>1291</v>
      </c>
      <c r="B1298" s="76">
        <v>44235</v>
      </c>
      <c r="C1298" s="1" t="s">
        <v>4171</v>
      </c>
      <c r="D1298" s="76">
        <v>44235</v>
      </c>
      <c r="E1298" s="1" t="s">
        <v>4172</v>
      </c>
      <c r="F1298" s="1" t="s">
        <v>4173</v>
      </c>
      <c r="G1298" s="1" t="s">
        <v>123</v>
      </c>
      <c r="H1298" s="1" t="s">
        <v>124</v>
      </c>
      <c r="I1298" s="1" t="s">
        <v>125</v>
      </c>
      <c r="J1298" s="1" t="s">
        <v>3962</v>
      </c>
      <c r="K1298" s="1" t="s">
        <v>3962</v>
      </c>
      <c r="L1298">
        <f>ROUNDUP(IF(B1298&gt;$D$4,0,($D$4-B1298+1)/365),0)</f>
        <v>0</v>
      </c>
      <c r="M1298">
        <f>ROUNDUP(IF(B1298&gt;$D$5,0,($D$5-B1298+1)/365),0)</f>
        <v>0</v>
      </c>
      <c r="N1298" s="28">
        <f>IF(OR(L1298=1,M1298=1),IF(B1298+364&lt;=$D$5,(B1298+364-$D$4+1)/365,IF(B1298&gt;$D$4,($D$5-B1298+1)/365,$D$6/365)),0)</f>
        <v>0</v>
      </c>
      <c r="O1298" s="28">
        <f>'Data &amp; Parameter'!$E$16*'Data &amp; Parameter'!$E$17*('Data &amp; Parameter'!$E$18+'Data &amp; Parameter'!$E$19)*'Data &amp; Parameter'!$E$20*'Data &amp; Parameter'!$E$37*N1298</f>
        <v>0</v>
      </c>
      <c r="P1298">
        <f>ROUNDUP(IF(D1298&gt;$D$4,0,($D$4-D1298+1)/365),0)</f>
        <v>0</v>
      </c>
      <c r="Q1298">
        <f>ROUNDUP(IF(D1298&gt;$D$5,0,($D$5-D1298+1)/365),0)</f>
        <v>0</v>
      </c>
      <c r="R1298" s="28">
        <f>IF(OR(P1298=1,Q1298=1),IF(D1298+364&lt;=$D$5,(D1298+364-$D$4+1)/365,IF(D1298&gt;$D$4,($D$5-D1298+1)/365,$D$6/365)),0)</f>
        <v>0</v>
      </c>
      <c r="S1298" s="28">
        <f>'Data &amp; Parameter'!$E$16*'Data &amp; Parameter'!$E$17*('Data &amp; Parameter'!$E$18+'Data &amp; Parameter'!$E$19)*'Data &amp; Parameter'!$E$20*'Data &amp; Parameter'!$E$37*R1298</f>
        <v>0</v>
      </c>
      <c r="T1298" s="28">
        <f t="shared" si="20"/>
        <v>0</v>
      </c>
    </row>
    <row r="1299" spans="1:20" ht="15.75" customHeight="1" x14ac:dyDescent="0.35">
      <c r="A1299">
        <v>1292</v>
      </c>
      <c r="B1299" s="76">
        <v>44235</v>
      </c>
      <c r="C1299" s="1" t="s">
        <v>4174</v>
      </c>
      <c r="D1299" s="76">
        <v>44235</v>
      </c>
      <c r="E1299" s="1" t="s">
        <v>4175</v>
      </c>
      <c r="F1299" s="1" t="s">
        <v>4176</v>
      </c>
      <c r="G1299" s="1" t="s">
        <v>123</v>
      </c>
      <c r="H1299" s="1" t="s">
        <v>124</v>
      </c>
      <c r="I1299" s="1" t="s">
        <v>125</v>
      </c>
      <c r="J1299" s="1" t="s">
        <v>3962</v>
      </c>
      <c r="K1299" s="1" t="s">
        <v>3962</v>
      </c>
      <c r="L1299">
        <f>ROUNDUP(IF(B1299&gt;$D$4,0,($D$4-B1299+1)/365),0)</f>
        <v>0</v>
      </c>
      <c r="M1299">
        <f>ROUNDUP(IF(B1299&gt;$D$5,0,($D$5-B1299+1)/365),0)</f>
        <v>0</v>
      </c>
      <c r="N1299" s="28">
        <f>IF(OR(L1299=1,M1299=1),IF(B1299+364&lt;=$D$5,(B1299+364-$D$4+1)/365,IF(B1299&gt;$D$4,($D$5-B1299+1)/365,$D$6/365)),0)</f>
        <v>0</v>
      </c>
      <c r="O1299" s="28">
        <f>'Data &amp; Parameter'!$E$16*'Data &amp; Parameter'!$E$17*('Data &amp; Parameter'!$E$18+'Data &amp; Parameter'!$E$19)*'Data &amp; Parameter'!$E$20*'Data &amp; Parameter'!$E$37*N1299</f>
        <v>0</v>
      </c>
      <c r="P1299">
        <f>ROUNDUP(IF(D1299&gt;$D$4,0,($D$4-D1299+1)/365),0)</f>
        <v>0</v>
      </c>
      <c r="Q1299">
        <f>ROUNDUP(IF(D1299&gt;$D$5,0,($D$5-D1299+1)/365),0)</f>
        <v>0</v>
      </c>
      <c r="R1299" s="28">
        <f>IF(OR(P1299=1,Q1299=1),IF(D1299+364&lt;=$D$5,(D1299+364-$D$4+1)/365,IF(D1299&gt;$D$4,($D$5-D1299+1)/365,$D$6/365)),0)</f>
        <v>0</v>
      </c>
      <c r="S1299" s="28">
        <f>'Data &amp; Parameter'!$E$16*'Data &amp; Parameter'!$E$17*('Data &amp; Parameter'!$E$18+'Data &amp; Parameter'!$E$19)*'Data &amp; Parameter'!$E$20*'Data &amp; Parameter'!$E$37*R1299</f>
        <v>0</v>
      </c>
      <c r="T1299" s="28">
        <f t="shared" si="20"/>
        <v>0</v>
      </c>
    </row>
    <row r="1300" spans="1:20" ht="15.75" customHeight="1" x14ac:dyDescent="0.35">
      <c r="A1300">
        <v>1293</v>
      </c>
      <c r="B1300" s="76">
        <v>44235</v>
      </c>
      <c r="C1300" s="1" t="s">
        <v>4177</v>
      </c>
      <c r="D1300" s="76">
        <v>44235</v>
      </c>
      <c r="E1300" s="1" t="s">
        <v>4178</v>
      </c>
      <c r="F1300" s="1" t="s">
        <v>4179</v>
      </c>
      <c r="G1300" s="1" t="s">
        <v>123</v>
      </c>
      <c r="H1300" s="1" t="s">
        <v>124</v>
      </c>
      <c r="I1300" s="1" t="s">
        <v>125</v>
      </c>
      <c r="J1300" s="1" t="s">
        <v>3962</v>
      </c>
      <c r="K1300" s="1" t="s">
        <v>3962</v>
      </c>
      <c r="L1300">
        <f>ROUNDUP(IF(B1300&gt;$D$4,0,($D$4-B1300+1)/365),0)</f>
        <v>0</v>
      </c>
      <c r="M1300">
        <f>ROUNDUP(IF(B1300&gt;$D$5,0,($D$5-B1300+1)/365),0)</f>
        <v>0</v>
      </c>
      <c r="N1300" s="28">
        <f>IF(OR(L1300=1,M1300=1),IF(B1300+364&lt;=$D$5,(B1300+364-$D$4+1)/365,IF(B1300&gt;$D$4,($D$5-B1300+1)/365,$D$6/365)),0)</f>
        <v>0</v>
      </c>
      <c r="O1300" s="28">
        <f>'Data &amp; Parameter'!$E$16*'Data &amp; Parameter'!$E$17*('Data &amp; Parameter'!$E$18+'Data &amp; Parameter'!$E$19)*'Data &amp; Parameter'!$E$20*'Data &amp; Parameter'!$E$37*N1300</f>
        <v>0</v>
      </c>
      <c r="P1300">
        <f>ROUNDUP(IF(D1300&gt;$D$4,0,($D$4-D1300+1)/365),0)</f>
        <v>0</v>
      </c>
      <c r="Q1300">
        <f>ROUNDUP(IF(D1300&gt;$D$5,0,($D$5-D1300+1)/365),0)</f>
        <v>0</v>
      </c>
      <c r="R1300" s="28">
        <f>IF(OR(P1300=1,Q1300=1),IF(D1300+364&lt;=$D$5,(D1300+364-$D$4+1)/365,IF(D1300&gt;$D$4,($D$5-D1300+1)/365,$D$6/365)),0)</f>
        <v>0</v>
      </c>
      <c r="S1300" s="28">
        <f>'Data &amp; Parameter'!$E$16*'Data &amp; Parameter'!$E$17*('Data &amp; Parameter'!$E$18+'Data &amp; Parameter'!$E$19)*'Data &amp; Parameter'!$E$20*'Data &amp; Parameter'!$E$37*R1300</f>
        <v>0</v>
      </c>
      <c r="T1300" s="28">
        <f t="shared" si="20"/>
        <v>0</v>
      </c>
    </row>
    <row r="1301" spans="1:20" ht="15.75" customHeight="1" x14ac:dyDescent="0.35">
      <c r="A1301">
        <v>1294</v>
      </c>
      <c r="B1301" s="76">
        <v>44235</v>
      </c>
      <c r="C1301" s="1" t="s">
        <v>4180</v>
      </c>
      <c r="D1301" s="76">
        <v>44235</v>
      </c>
      <c r="E1301" s="1" t="s">
        <v>4181</v>
      </c>
      <c r="F1301" s="1" t="s">
        <v>4182</v>
      </c>
      <c r="G1301" s="1" t="s">
        <v>123</v>
      </c>
      <c r="H1301" s="1" t="s">
        <v>124</v>
      </c>
      <c r="I1301" s="1" t="s">
        <v>125</v>
      </c>
      <c r="J1301" s="1" t="s">
        <v>3962</v>
      </c>
      <c r="K1301" s="1" t="s">
        <v>3962</v>
      </c>
      <c r="L1301">
        <f>ROUNDUP(IF(B1301&gt;$D$4,0,($D$4-B1301+1)/365),0)</f>
        <v>0</v>
      </c>
      <c r="M1301">
        <f>ROUNDUP(IF(B1301&gt;$D$5,0,($D$5-B1301+1)/365),0)</f>
        <v>0</v>
      </c>
      <c r="N1301" s="28">
        <f>IF(OR(L1301=1,M1301=1),IF(B1301+364&lt;=$D$5,(B1301+364-$D$4+1)/365,IF(B1301&gt;$D$4,($D$5-B1301+1)/365,$D$6/365)),0)</f>
        <v>0</v>
      </c>
      <c r="O1301" s="28">
        <f>'Data &amp; Parameter'!$E$16*'Data &amp; Parameter'!$E$17*('Data &amp; Parameter'!$E$18+'Data &amp; Parameter'!$E$19)*'Data &amp; Parameter'!$E$20*'Data &amp; Parameter'!$E$37*N1301</f>
        <v>0</v>
      </c>
      <c r="P1301">
        <f>ROUNDUP(IF(D1301&gt;$D$4,0,($D$4-D1301+1)/365),0)</f>
        <v>0</v>
      </c>
      <c r="Q1301">
        <f>ROUNDUP(IF(D1301&gt;$D$5,0,($D$5-D1301+1)/365),0)</f>
        <v>0</v>
      </c>
      <c r="R1301" s="28">
        <f>IF(OR(P1301=1,Q1301=1),IF(D1301+364&lt;=$D$5,(D1301+364-$D$4+1)/365,IF(D1301&gt;$D$4,($D$5-D1301+1)/365,$D$6/365)),0)</f>
        <v>0</v>
      </c>
      <c r="S1301" s="28">
        <f>'Data &amp; Parameter'!$E$16*'Data &amp; Parameter'!$E$17*('Data &amp; Parameter'!$E$18+'Data &amp; Parameter'!$E$19)*'Data &amp; Parameter'!$E$20*'Data &amp; Parameter'!$E$37*R1301</f>
        <v>0</v>
      </c>
      <c r="T1301" s="28">
        <f t="shared" si="20"/>
        <v>0</v>
      </c>
    </row>
    <row r="1302" spans="1:20" ht="15.75" customHeight="1" x14ac:dyDescent="0.35">
      <c r="A1302">
        <v>1295</v>
      </c>
      <c r="B1302" s="76">
        <v>44235</v>
      </c>
      <c r="C1302" s="1" t="s">
        <v>4183</v>
      </c>
      <c r="D1302" s="76">
        <v>44235</v>
      </c>
      <c r="E1302" s="1" t="s">
        <v>4184</v>
      </c>
      <c r="F1302" s="1" t="s">
        <v>4185</v>
      </c>
      <c r="G1302" s="1" t="s">
        <v>123</v>
      </c>
      <c r="H1302" s="1" t="s">
        <v>124</v>
      </c>
      <c r="I1302" s="1" t="s">
        <v>125</v>
      </c>
      <c r="J1302" s="1" t="s">
        <v>3962</v>
      </c>
      <c r="K1302" s="1" t="s">
        <v>3962</v>
      </c>
      <c r="L1302">
        <f>ROUNDUP(IF(B1302&gt;$D$4,0,($D$4-B1302+1)/365),0)</f>
        <v>0</v>
      </c>
      <c r="M1302">
        <f>ROUNDUP(IF(B1302&gt;$D$5,0,($D$5-B1302+1)/365),0)</f>
        <v>0</v>
      </c>
      <c r="N1302" s="28">
        <f>IF(OR(L1302=1,M1302=1),IF(B1302+364&lt;=$D$5,(B1302+364-$D$4+1)/365,IF(B1302&gt;$D$4,($D$5-B1302+1)/365,$D$6/365)),0)</f>
        <v>0</v>
      </c>
      <c r="O1302" s="28">
        <f>'Data &amp; Parameter'!$E$16*'Data &amp; Parameter'!$E$17*('Data &amp; Parameter'!$E$18+'Data &amp; Parameter'!$E$19)*'Data &amp; Parameter'!$E$20*'Data &amp; Parameter'!$E$37*N1302</f>
        <v>0</v>
      </c>
      <c r="P1302">
        <f>ROUNDUP(IF(D1302&gt;$D$4,0,($D$4-D1302+1)/365),0)</f>
        <v>0</v>
      </c>
      <c r="Q1302">
        <f>ROUNDUP(IF(D1302&gt;$D$5,0,($D$5-D1302+1)/365),0)</f>
        <v>0</v>
      </c>
      <c r="R1302" s="28">
        <f>IF(OR(P1302=1,Q1302=1),IF(D1302+364&lt;=$D$5,(D1302+364-$D$4+1)/365,IF(D1302&gt;$D$4,($D$5-D1302+1)/365,$D$6/365)),0)</f>
        <v>0</v>
      </c>
      <c r="S1302" s="28">
        <f>'Data &amp; Parameter'!$E$16*'Data &amp; Parameter'!$E$17*('Data &amp; Parameter'!$E$18+'Data &amp; Parameter'!$E$19)*'Data &amp; Parameter'!$E$20*'Data &amp; Parameter'!$E$37*R1302</f>
        <v>0</v>
      </c>
      <c r="T1302" s="28">
        <f t="shared" si="20"/>
        <v>0</v>
      </c>
    </row>
    <row r="1303" spans="1:20" ht="15.75" customHeight="1" x14ac:dyDescent="0.35">
      <c r="A1303">
        <v>1296</v>
      </c>
      <c r="B1303" s="76">
        <v>44235</v>
      </c>
      <c r="C1303" s="1" t="s">
        <v>4186</v>
      </c>
      <c r="D1303" s="76">
        <v>44235</v>
      </c>
      <c r="E1303" s="1" t="s">
        <v>4187</v>
      </c>
      <c r="F1303" s="1" t="s">
        <v>4188</v>
      </c>
      <c r="G1303" s="1" t="s">
        <v>123</v>
      </c>
      <c r="H1303" s="1" t="s">
        <v>124</v>
      </c>
      <c r="I1303" s="1" t="s">
        <v>125</v>
      </c>
      <c r="J1303" s="1" t="s">
        <v>3962</v>
      </c>
      <c r="K1303" s="1" t="s">
        <v>3962</v>
      </c>
      <c r="L1303">
        <f>ROUNDUP(IF(B1303&gt;$D$4,0,($D$4-B1303+1)/365),0)</f>
        <v>0</v>
      </c>
      <c r="M1303">
        <f>ROUNDUP(IF(B1303&gt;$D$5,0,($D$5-B1303+1)/365),0)</f>
        <v>0</v>
      </c>
      <c r="N1303" s="28">
        <f>IF(OR(L1303=1,M1303=1),IF(B1303+364&lt;=$D$5,(B1303+364-$D$4+1)/365,IF(B1303&gt;$D$4,($D$5-B1303+1)/365,$D$6/365)),0)</f>
        <v>0</v>
      </c>
      <c r="O1303" s="28">
        <f>'Data &amp; Parameter'!$E$16*'Data &amp; Parameter'!$E$17*('Data &amp; Parameter'!$E$18+'Data &amp; Parameter'!$E$19)*'Data &amp; Parameter'!$E$20*'Data &amp; Parameter'!$E$37*N1303</f>
        <v>0</v>
      </c>
      <c r="P1303">
        <f>ROUNDUP(IF(D1303&gt;$D$4,0,($D$4-D1303+1)/365),0)</f>
        <v>0</v>
      </c>
      <c r="Q1303">
        <f>ROUNDUP(IF(D1303&gt;$D$5,0,($D$5-D1303+1)/365),0)</f>
        <v>0</v>
      </c>
      <c r="R1303" s="28">
        <f>IF(OR(P1303=1,Q1303=1),IF(D1303+364&lt;=$D$5,(D1303+364-$D$4+1)/365,IF(D1303&gt;$D$4,($D$5-D1303+1)/365,$D$6/365)),0)</f>
        <v>0</v>
      </c>
      <c r="S1303" s="28">
        <f>'Data &amp; Parameter'!$E$16*'Data &amp; Parameter'!$E$17*('Data &amp; Parameter'!$E$18+'Data &amp; Parameter'!$E$19)*'Data &amp; Parameter'!$E$20*'Data &amp; Parameter'!$E$37*R1303</f>
        <v>0</v>
      </c>
      <c r="T1303" s="28">
        <f t="shared" si="20"/>
        <v>0</v>
      </c>
    </row>
    <row r="1304" spans="1:20" ht="15.75" customHeight="1" x14ac:dyDescent="0.35">
      <c r="A1304">
        <v>1297</v>
      </c>
      <c r="B1304" s="76">
        <v>44235</v>
      </c>
      <c r="C1304" s="1" t="s">
        <v>4189</v>
      </c>
      <c r="D1304" s="76">
        <v>44235</v>
      </c>
      <c r="E1304" s="1" t="s">
        <v>4190</v>
      </c>
      <c r="F1304" s="1" t="s">
        <v>4191</v>
      </c>
      <c r="G1304" s="1" t="s">
        <v>123</v>
      </c>
      <c r="H1304" s="1" t="s">
        <v>124</v>
      </c>
      <c r="I1304" s="1" t="s">
        <v>125</v>
      </c>
      <c r="J1304" s="1" t="s">
        <v>3962</v>
      </c>
      <c r="K1304" s="1" t="s">
        <v>3962</v>
      </c>
      <c r="L1304">
        <f>ROUNDUP(IF(B1304&gt;$D$4,0,($D$4-B1304+1)/365),0)</f>
        <v>0</v>
      </c>
      <c r="M1304">
        <f>ROUNDUP(IF(B1304&gt;$D$5,0,($D$5-B1304+1)/365),0)</f>
        <v>0</v>
      </c>
      <c r="N1304" s="28">
        <f>IF(OR(L1304=1,M1304=1),IF(B1304+364&lt;=$D$5,(B1304+364-$D$4+1)/365,IF(B1304&gt;$D$4,($D$5-B1304+1)/365,$D$6/365)),0)</f>
        <v>0</v>
      </c>
      <c r="O1304" s="28">
        <f>'Data &amp; Parameter'!$E$16*'Data &amp; Parameter'!$E$17*('Data &amp; Parameter'!$E$18+'Data &amp; Parameter'!$E$19)*'Data &amp; Parameter'!$E$20*'Data &amp; Parameter'!$E$37*N1304</f>
        <v>0</v>
      </c>
      <c r="P1304">
        <f>ROUNDUP(IF(D1304&gt;$D$4,0,($D$4-D1304+1)/365),0)</f>
        <v>0</v>
      </c>
      <c r="Q1304">
        <f>ROUNDUP(IF(D1304&gt;$D$5,0,($D$5-D1304+1)/365),0)</f>
        <v>0</v>
      </c>
      <c r="R1304" s="28">
        <f>IF(OR(P1304=1,Q1304=1),IF(D1304+364&lt;=$D$5,(D1304+364-$D$4+1)/365,IF(D1304&gt;$D$4,($D$5-D1304+1)/365,$D$6/365)),0)</f>
        <v>0</v>
      </c>
      <c r="S1304" s="28">
        <f>'Data &amp; Parameter'!$E$16*'Data &amp; Parameter'!$E$17*('Data &amp; Parameter'!$E$18+'Data &amp; Parameter'!$E$19)*'Data &amp; Parameter'!$E$20*'Data &amp; Parameter'!$E$37*R1304</f>
        <v>0</v>
      </c>
      <c r="T1304" s="28">
        <f t="shared" si="20"/>
        <v>0</v>
      </c>
    </row>
    <row r="1305" spans="1:20" ht="15.75" customHeight="1" x14ac:dyDescent="0.35">
      <c r="A1305">
        <v>1298</v>
      </c>
      <c r="B1305" s="76">
        <v>44235</v>
      </c>
      <c r="C1305" s="1" t="s">
        <v>4192</v>
      </c>
      <c r="D1305" s="76">
        <v>44235</v>
      </c>
      <c r="E1305" s="1" t="s">
        <v>4193</v>
      </c>
      <c r="F1305" s="1" t="s">
        <v>4194</v>
      </c>
      <c r="G1305" s="1" t="s">
        <v>123</v>
      </c>
      <c r="H1305" s="1" t="s">
        <v>124</v>
      </c>
      <c r="I1305" s="1" t="s">
        <v>125</v>
      </c>
      <c r="J1305" s="1" t="s">
        <v>3962</v>
      </c>
      <c r="K1305" s="1" t="s">
        <v>3962</v>
      </c>
      <c r="L1305">
        <f>ROUNDUP(IF(B1305&gt;$D$4,0,($D$4-B1305+1)/365),0)</f>
        <v>0</v>
      </c>
      <c r="M1305">
        <f>ROUNDUP(IF(B1305&gt;$D$5,0,($D$5-B1305+1)/365),0)</f>
        <v>0</v>
      </c>
      <c r="N1305" s="28">
        <f>IF(OR(L1305=1,M1305=1),IF(B1305+364&lt;=$D$5,(B1305+364-$D$4+1)/365,IF(B1305&gt;$D$4,($D$5-B1305+1)/365,$D$6/365)),0)</f>
        <v>0</v>
      </c>
      <c r="O1305" s="28">
        <f>'Data &amp; Parameter'!$E$16*'Data &amp; Parameter'!$E$17*('Data &amp; Parameter'!$E$18+'Data &amp; Parameter'!$E$19)*'Data &amp; Parameter'!$E$20*'Data &amp; Parameter'!$E$37*N1305</f>
        <v>0</v>
      </c>
      <c r="P1305">
        <f>ROUNDUP(IF(D1305&gt;$D$4,0,($D$4-D1305+1)/365),0)</f>
        <v>0</v>
      </c>
      <c r="Q1305">
        <f>ROUNDUP(IF(D1305&gt;$D$5,0,($D$5-D1305+1)/365),0)</f>
        <v>0</v>
      </c>
      <c r="R1305" s="28">
        <f>IF(OR(P1305=1,Q1305=1),IF(D1305+364&lt;=$D$5,(D1305+364-$D$4+1)/365,IF(D1305&gt;$D$4,($D$5-D1305+1)/365,$D$6/365)),0)</f>
        <v>0</v>
      </c>
      <c r="S1305" s="28">
        <f>'Data &amp; Parameter'!$E$16*'Data &amp; Parameter'!$E$17*('Data &amp; Parameter'!$E$18+'Data &amp; Parameter'!$E$19)*'Data &amp; Parameter'!$E$20*'Data &amp; Parameter'!$E$37*R1305</f>
        <v>0</v>
      </c>
      <c r="T1305" s="28">
        <f t="shared" si="20"/>
        <v>0</v>
      </c>
    </row>
    <row r="1306" spans="1:20" ht="15.75" customHeight="1" x14ac:dyDescent="0.35">
      <c r="A1306">
        <v>1299</v>
      </c>
      <c r="B1306" s="76">
        <v>44235</v>
      </c>
      <c r="C1306" s="1" t="s">
        <v>4195</v>
      </c>
      <c r="D1306" s="76">
        <v>44235</v>
      </c>
      <c r="E1306" s="1" t="s">
        <v>4196</v>
      </c>
      <c r="F1306" s="1" t="s">
        <v>4197</v>
      </c>
      <c r="G1306" s="1" t="s">
        <v>123</v>
      </c>
      <c r="H1306" s="1" t="s">
        <v>124</v>
      </c>
      <c r="I1306" s="1" t="s">
        <v>125</v>
      </c>
      <c r="J1306" s="1" t="s">
        <v>3962</v>
      </c>
      <c r="K1306" s="1" t="s">
        <v>3962</v>
      </c>
      <c r="L1306">
        <f>ROUNDUP(IF(B1306&gt;$D$4,0,($D$4-B1306+1)/365),0)</f>
        <v>0</v>
      </c>
      <c r="M1306">
        <f>ROUNDUP(IF(B1306&gt;$D$5,0,($D$5-B1306+1)/365),0)</f>
        <v>0</v>
      </c>
      <c r="N1306" s="28">
        <f>IF(OR(L1306=1,M1306=1),IF(B1306+364&lt;=$D$5,(B1306+364-$D$4+1)/365,IF(B1306&gt;$D$4,($D$5-B1306+1)/365,$D$6/365)),0)</f>
        <v>0</v>
      </c>
      <c r="O1306" s="28">
        <f>'Data &amp; Parameter'!$E$16*'Data &amp; Parameter'!$E$17*('Data &amp; Parameter'!$E$18+'Data &amp; Parameter'!$E$19)*'Data &amp; Parameter'!$E$20*'Data &amp; Parameter'!$E$37*N1306</f>
        <v>0</v>
      </c>
      <c r="P1306">
        <f>ROUNDUP(IF(D1306&gt;$D$4,0,($D$4-D1306+1)/365),0)</f>
        <v>0</v>
      </c>
      <c r="Q1306">
        <f>ROUNDUP(IF(D1306&gt;$D$5,0,($D$5-D1306+1)/365),0)</f>
        <v>0</v>
      </c>
      <c r="R1306" s="28">
        <f>IF(OR(P1306=1,Q1306=1),IF(D1306+364&lt;=$D$5,(D1306+364-$D$4+1)/365,IF(D1306&gt;$D$4,($D$5-D1306+1)/365,$D$6/365)),0)</f>
        <v>0</v>
      </c>
      <c r="S1306" s="28">
        <f>'Data &amp; Parameter'!$E$16*'Data &amp; Parameter'!$E$17*('Data &amp; Parameter'!$E$18+'Data &amp; Parameter'!$E$19)*'Data &amp; Parameter'!$E$20*'Data &amp; Parameter'!$E$37*R1306</f>
        <v>0</v>
      </c>
      <c r="T1306" s="28">
        <f t="shared" si="20"/>
        <v>0</v>
      </c>
    </row>
    <row r="1307" spans="1:20" ht="15.75" customHeight="1" x14ac:dyDescent="0.35">
      <c r="A1307">
        <v>1300</v>
      </c>
      <c r="B1307" s="76">
        <v>44235</v>
      </c>
      <c r="C1307" s="1" t="s">
        <v>4198</v>
      </c>
      <c r="D1307" s="76">
        <v>44235</v>
      </c>
      <c r="E1307" s="1" t="s">
        <v>4199</v>
      </c>
      <c r="F1307" s="1" t="s">
        <v>4200</v>
      </c>
      <c r="G1307" s="1" t="s">
        <v>123</v>
      </c>
      <c r="H1307" s="1" t="s">
        <v>124</v>
      </c>
      <c r="I1307" s="1" t="s">
        <v>125</v>
      </c>
      <c r="J1307" s="1" t="s">
        <v>3962</v>
      </c>
      <c r="K1307" s="1" t="s">
        <v>3962</v>
      </c>
      <c r="L1307">
        <f>ROUNDUP(IF(B1307&gt;$D$4,0,($D$4-B1307+1)/365),0)</f>
        <v>0</v>
      </c>
      <c r="M1307">
        <f>ROUNDUP(IF(B1307&gt;$D$5,0,($D$5-B1307+1)/365),0)</f>
        <v>0</v>
      </c>
      <c r="N1307" s="28">
        <f>IF(OR(L1307=1,M1307=1),IF(B1307+364&lt;=$D$5,(B1307+364-$D$4+1)/365,IF(B1307&gt;$D$4,($D$5-B1307+1)/365,$D$6/365)),0)</f>
        <v>0</v>
      </c>
      <c r="O1307" s="28">
        <f>'Data &amp; Parameter'!$E$16*'Data &amp; Parameter'!$E$17*('Data &amp; Parameter'!$E$18+'Data &amp; Parameter'!$E$19)*'Data &amp; Parameter'!$E$20*'Data &amp; Parameter'!$E$37*N1307</f>
        <v>0</v>
      </c>
      <c r="P1307">
        <f>ROUNDUP(IF(D1307&gt;$D$4,0,($D$4-D1307+1)/365),0)</f>
        <v>0</v>
      </c>
      <c r="Q1307">
        <f>ROUNDUP(IF(D1307&gt;$D$5,0,($D$5-D1307+1)/365),0)</f>
        <v>0</v>
      </c>
      <c r="R1307" s="28">
        <f>IF(OR(P1307=1,Q1307=1),IF(D1307+364&lt;=$D$5,(D1307+364-$D$4+1)/365,IF(D1307&gt;$D$4,($D$5-D1307+1)/365,$D$6/365)),0)</f>
        <v>0</v>
      </c>
      <c r="S1307" s="28">
        <f>'Data &amp; Parameter'!$E$16*'Data &amp; Parameter'!$E$17*('Data &amp; Parameter'!$E$18+'Data &amp; Parameter'!$E$19)*'Data &amp; Parameter'!$E$20*'Data &amp; Parameter'!$E$37*R1307</f>
        <v>0</v>
      </c>
      <c r="T1307" s="28">
        <f t="shared" si="20"/>
        <v>0</v>
      </c>
    </row>
    <row r="1308" spans="1:20" ht="15.75" customHeight="1" x14ac:dyDescent="0.35">
      <c r="A1308">
        <v>1301</v>
      </c>
      <c r="B1308" s="76">
        <v>44235</v>
      </c>
      <c r="C1308" s="1" t="s">
        <v>4201</v>
      </c>
      <c r="D1308" s="76">
        <v>44235</v>
      </c>
      <c r="E1308" s="1" t="s">
        <v>4202</v>
      </c>
      <c r="F1308" s="1" t="s">
        <v>4203</v>
      </c>
      <c r="G1308" s="1" t="s">
        <v>123</v>
      </c>
      <c r="H1308" s="1" t="s">
        <v>124</v>
      </c>
      <c r="I1308" s="1" t="s">
        <v>125</v>
      </c>
      <c r="J1308" s="1" t="s">
        <v>3962</v>
      </c>
      <c r="K1308" s="1" t="s">
        <v>3962</v>
      </c>
      <c r="L1308">
        <f>ROUNDUP(IF(B1308&gt;$D$4,0,($D$4-B1308+1)/365),0)</f>
        <v>0</v>
      </c>
      <c r="M1308">
        <f>ROUNDUP(IF(B1308&gt;$D$5,0,($D$5-B1308+1)/365),0)</f>
        <v>0</v>
      </c>
      <c r="N1308" s="28">
        <f>IF(OR(L1308=1,M1308=1),IF(B1308+364&lt;=$D$5,(B1308+364-$D$4+1)/365,IF(B1308&gt;$D$4,($D$5-B1308+1)/365,$D$6/365)),0)</f>
        <v>0</v>
      </c>
      <c r="O1308" s="28">
        <f>'Data &amp; Parameter'!$E$16*'Data &amp; Parameter'!$E$17*('Data &amp; Parameter'!$E$18+'Data &amp; Parameter'!$E$19)*'Data &amp; Parameter'!$E$20*'Data &amp; Parameter'!$E$37*N1308</f>
        <v>0</v>
      </c>
      <c r="P1308">
        <f>ROUNDUP(IF(D1308&gt;$D$4,0,($D$4-D1308+1)/365),0)</f>
        <v>0</v>
      </c>
      <c r="Q1308">
        <f>ROUNDUP(IF(D1308&gt;$D$5,0,($D$5-D1308+1)/365),0)</f>
        <v>0</v>
      </c>
      <c r="R1308" s="28">
        <f>IF(OR(P1308=1,Q1308=1),IF(D1308+364&lt;=$D$5,(D1308+364-$D$4+1)/365,IF(D1308&gt;$D$4,($D$5-D1308+1)/365,$D$6/365)),0)</f>
        <v>0</v>
      </c>
      <c r="S1308" s="28">
        <f>'Data &amp; Parameter'!$E$16*'Data &amp; Parameter'!$E$17*('Data &amp; Parameter'!$E$18+'Data &amp; Parameter'!$E$19)*'Data &amp; Parameter'!$E$20*'Data &amp; Parameter'!$E$37*R1308</f>
        <v>0</v>
      </c>
      <c r="T1308" s="28">
        <f t="shared" si="20"/>
        <v>0</v>
      </c>
    </row>
    <row r="1309" spans="1:20" ht="15.75" customHeight="1" x14ac:dyDescent="0.35">
      <c r="A1309">
        <v>1302</v>
      </c>
      <c r="B1309" s="76">
        <v>44235</v>
      </c>
      <c r="C1309" s="1" t="s">
        <v>4204</v>
      </c>
      <c r="D1309" s="76">
        <v>44235</v>
      </c>
      <c r="E1309" s="1" t="s">
        <v>4205</v>
      </c>
      <c r="F1309" s="1" t="s">
        <v>4206</v>
      </c>
      <c r="G1309" s="1" t="s">
        <v>123</v>
      </c>
      <c r="H1309" s="1" t="s">
        <v>124</v>
      </c>
      <c r="I1309" s="1" t="s">
        <v>125</v>
      </c>
      <c r="J1309" s="1" t="s">
        <v>3962</v>
      </c>
      <c r="K1309" s="1" t="s">
        <v>3962</v>
      </c>
      <c r="L1309">
        <f>ROUNDUP(IF(B1309&gt;$D$4,0,($D$4-B1309+1)/365),0)</f>
        <v>0</v>
      </c>
      <c r="M1309">
        <f>ROUNDUP(IF(B1309&gt;$D$5,0,($D$5-B1309+1)/365),0)</f>
        <v>0</v>
      </c>
      <c r="N1309" s="28">
        <f>IF(OR(L1309=1,M1309=1),IF(B1309+364&lt;=$D$5,(B1309+364-$D$4+1)/365,IF(B1309&gt;$D$4,($D$5-B1309+1)/365,$D$6/365)),0)</f>
        <v>0</v>
      </c>
      <c r="O1309" s="28">
        <f>'Data &amp; Parameter'!$E$16*'Data &amp; Parameter'!$E$17*('Data &amp; Parameter'!$E$18+'Data &amp; Parameter'!$E$19)*'Data &amp; Parameter'!$E$20*'Data &amp; Parameter'!$E$37*N1309</f>
        <v>0</v>
      </c>
      <c r="P1309">
        <f>ROUNDUP(IF(D1309&gt;$D$4,0,($D$4-D1309+1)/365),0)</f>
        <v>0</v>
      </c>
      <c r="Q1309">
        <f>ROUNDUP(IF(D1309&gt;$D$5,0,($D$5-D1309+1)/365),0)</f>
        <v>0</v>
      </c>
      <c r="R1309" s="28">
        <f>IF(OR(P1309=1,Q1309=1),IF(D1309+364&lt;=$D$5,(D1309+364-$D$4+1)/365,IF(D1309&gt;$D$4,($D$5-D1309+1)/365,$D$6/365)),0)</f>
        <v>0</v>
      </c>
      <c r="S1309" s="28">
        <f>'Data &amp; Parameter'!$E$16*'Data &amp; Parameter'!$E$17*('Data &amp; Parameter'!$E$18+'Data &amp; Parameter'!$E$19)*'Data &amp; Parameter'!$E$20*'Data &amp; Parameter'!$E$37*R1309</f>
        <v>0</v>
      </c>
      <c r="T1309" s="28">
        <f t="shared" si="20"/>
        <v>0</v>
      </c>
    </row>
    <row r="1310" spans="1:20" ht="15.75" customHeight="1" x14ac:dyDescent="0.35">
      <c r="A1310">
        <v>1303</v>
      </c>
      <c r="B1310" s="76">
        <v>44235</v>
      </c>
      <c r="C1310" s="1" t="s">
        <v>4207</v>
      </c>
      <c r="D1310" s="76">
        <v>44235</v>
      </c>
      <c r="E1310" s="1" t="s">
        <v>4208</v>
      </c>
      <c r="F1310" s="1" t="s">
        <v>4209</v>
      </c>
      <c r="G1310" s="1" t="s">
        <v>123</v>
      </c>
      <c r="H1310" s="1" t="s">
        <v>124</v>
      </c>
      <c r="I1310" s="1" t="s">
        <v>125</v>
      </c>
      <c r="J1310" s="1" t="s">
        <v>3962</v>
      </c>
      <c r="K1310" s="1" t="s">
        <v>3962</v>
      </c>
      <c r="L1310">
        <f>ROUNDUP(IF(B1310&gt;$D$4,0,($D$4-B1310+1)/365),0)</f>
        <v>0</v>
      </c>
      <c r="M1310">
        <f>ROUNDUP(IF(B1310&gt;$D$5,0,($D$5-B1310+1)/365),0)</f>
        <v>0</v>
      </c>
      <c r="N1310" s="28">
        <f>IF(OR(L1310=1,M1310=1),IF(B1310+364&lt;=$D$5,(B1310+364-$D$4+1)/365,IF(B1310&gt;$D$4,($D$5-B1310+1)/365,$D$6/365)),0)</f>
        <v>0</v>
      </c>
      <c r="O1310" s="28">
        <f>'Data &amp; Parameter'!$E$16*'Data &amp; Parameter'!$E$17*('Data &amp; Parameter'!$E$18+'Data &amp; Parameter'!$E$19)*'Data &amp; Parameter'!$E$20*'Data &amp; Parameter'!$E$37*N1310</f>
        <v>0</v>
      </c>
      <c r="P1310">
        <f>ROUNDUP(IF(D1310&gt;$D$4,0,($D$4-D1310+1)/365),0)</f>
        <v>0</v>
      </c>
      <c r="Q1310">
        <f>ROUNDUP(IF(D1310&gt;$D$5,0,($D$5-D1310+1)/365),0)</f>
        <v>0</v>
      </c>
      <c r="R1310" s="28">
        <f>IF(OR(P1310=1,Q1310=1),IF(D1310+364&lt;=$D$5,(D1310+364-$D$4+1)/365,IF(D1310&gt;$D$4,($D$5-D1310+1)/365,$D$6/365)),0)</f>
        <v>0</v>
      </c>
      <c r="S1310" s="28">
        <f>'Data &amp; Parameter'!$E$16*'Data &amp; Parameter'!$E$17*('Data &amp; Parameter'!$E$18+'Data &amp; Parameter'!$E$19)*'Data &amp; Parameter'!$E$20*'Data &amp; Parameter'!$E$37*R1310</f>
        <v>0</v>
      </c>
      <c r="T1310" s="28">
        <f t="shared" si="20"/>
        <v>0</v>
      </c>
    </row>
    <row r="1311" spans="1:20" ht="15.75" customHeight="1" x14ac:dyDescent="0.35">
      <c r="A1311">
        <v>1304</v>
      </c>
      <c r="B1311" s="76">
        <v>44235</v>
      </c>
      <c r="C1311" s="1" t="s">
        <v>4210</v>
      </c>
      <c r="D1311" s="76">
        <v>44235</v>
      </c>
      <c r="E1311" s="1" t="s">
        <v>4211</v>
      </c>
      <c r="F1311" s="1" t="s">
        <v>4212</v>
      </c>
      <c r="G1311" s="1" t="s">
        <v>123</v>
      </c>
      <c r="H1311" s="1" t="s">
        <v>124</v>
      </c>
      <c r="I1311" s="1" t="s">
        <v>125</v>
      </c>
      <c r="J1311" s="1" t="s">
        <v>3962</v>
      </c>
      <c r="K1311" s="1" t="s">
        <v>3962</v>
      </c>
      <c r="L1311">
        <f>ROUNDUP(IF(B1311&gt;$D$4,0,($D$4-B1311+1)/365),0)</f>
        <v>0</v>
      </c>
      <c r="M1311">
        <f>ROUNDUP(IF(B1311&gt;$D$5,0,($D$5-B1311+1)/365),0)</f>
        <v>0</v>
      </c>
      <c r="N1311" s="28">
        <f>IF(OR(L1311=1,M1311=1),IF(B1311+364&lt;=$D$5,(B1311+364-$D$4+1)/365,IF(B1311&gt;$D$4,($D$5-B1311+1)/365,$D$6/365)),0)</f>
        <v>0</v>
      </c>
      <c r="O1311" s="28">
        <f>'Data &amp; Parameter'!$E$16*'Data &amp; Parameter'!$E$17*('Data &amp; Parameter'!$E$18+'Data &amp; Parameter'!$E$19)*'Data &amp; Parameter'!$E$20*'Data &amp; Parameter'!$E$37*N1311</f>
        <v>0</v>
      </c>
      <c r="P1311">
        <f>ROUNDUP(IF(D1311&gt;$D$4,0,($D$4-D1311+1)/365),0)</f>
        <v>0</v>
      </c>
      <c r="Q1311">
        <f>ROUNDUP(IF(D1311&gt;$D$5,0,($D$5-D1311+1)/365),0)</f>
        <v>0</v>
      </c>
      <c r="R1311" s="28">
        <f>IF(OR(P1311=1,Q1311=1),IF(D1311+364&lt;=$D$5,(D1311+364-$D$4+1)/365,IF(D1311&gt;$D$4,($D$5-D1311+1)/365,$D$6/365)),0)</f>
        <v>0</v>
      </c>
      <c r="S1311" s="28">
        <f>'Data &amp; Parameter'!$E$16*'Data &amp; Parameter'!$E$17*('Data &amp; Parameter'!$E$18+'Data &amp; Parameter'!$E$19)*'Data &amp; Parameter'!$E$20*'Data &amp; Parameter'!$E$37*R1311</f>
        <v>0</v>
      </c>
      <c r="T1311" s="28">
        <f t="shared" si="20"/>
        <v>0</v>
      </c>
    </row>
    <row r="1312" spans="1:20" ht="15.75" customHeight="1" x14ac:dyDescent="0.35">
      <c r="A1312">
        <v>1305</v>
      </c>
      <c r="B1312" s="76">
        <v>44235</v>
      </c>
      <c r="C1312" s="1" t="s">
        <v>4213</v>
      </c>
      <c r="D1312" s="76">
        <v>44235</v>
      </c>
      <c r="E1312" s="1" t="s">
        <v>4214</v>
      </c>
      <c r="F1312" s="1" t="s">
        <v>4215</v>
      </c>
      <c r="G1312" s="1" t="s">
        <v>123</v>
      </c>
      <c r="H1312" s="1" t="s">
        <v>124</v>
      </c>
      <c r="I1312" s="1" t="s">
        <v>125</v>
      </c>
      <c r="J1312" s="1" t="s">
        <v>1982</v>
      </c>
      <c r="K1312" s="1" t="s">
        <v>3977</v>
      </c>
      <c r="L1312">
        <f>ROUNDUP(IF(B1312&gt;$D$4,0,($D$4-B1312+1)/365),0)</f>
        <v>0</v>
      </c>
      <c r="M1312">
        <f>ROUNDUP(IF(B1312&gt;$D$5,0,($D$5-B1312+1)/365),0)</f>
        <v>0</v>
      </c>
      <c r="N1312" s="28">
        <f>IF(OR(L1312=1,M1312=1),IF(B1312+364&lt;=$D$5,(B1312+364-$D$4+1)/365,IF(B1312&gt;$D$4,($D$5-B1312+1)/365,$D$6/365)),0)</f>
        <v>0</v>
      </c>
      <c r="O1312" s="28">
        <f>'Data &amp; Parameter'!$E$16*'Data &amp; Parameter'!$E$17*('Data &amp; Parameter'!$E$18+'Data &amp; Parameter'!$E$19)*'Data &amp; Parameter'!$E$20*'Data &amp; Parameter'!$E$37*N1312</f>
        <v>0</v>
      </c>
      <c r="P1312">
        <f>ROUNDUP(IF(D1312&gt;$D$4,0,($D$4-D1312+1)/365),0)</f>
        <v>0</v>
      </c>
      <c r="Q1312">
        <f>ROUNDUP(IF(D1312&gt;$D$5,0,($D$5-D1312+1)/365),0)</f>
        <v>0</v>
      </c>
      <c r="R1312" s="28">
        <f>IF(OR(P1312=1,Q1312=1),IF(D1312+364&lt;=$D$5,(D1312+364-$D$4+1)/365,IF(D1312&gt;$D$4,($D$5-D1312+1)/365,$D$6/365)),0)</f>
        <v>0</v>
      </c>
      <c r="S1312" s="28">
        <f>'Data &amp; Parameter'!$E$16*'Data &amp; Parameter'!$E$17*('Data &amp; Parameter'!$E$18+'Data &amp; Parameter'!$E$19)*'Data &amp; Parameter'!$E$20*'Data &amp; Parameter'!$E$37*R1312</f>
        <v>0</v>
      </c>
      <c r="T1312" s="28">
        <f t="shared" si="20"/>
        <v>0</v>
      </c>
    </row>
    <row r="1313" spans="1:20" ht="15.75" customHeight="1" x14ac:dyDescent="0.35">
      <c r="A1313">
        <v>1306</v>
      </c>
      <c r="B1313" s="76">
        <v>44235</v>
      </c>
      <c r="C1313" s="1" t="s">
        <v>4216</v>
      </c>
      <c r="D1313" s="76">
        <v>44235</v>
      </c>
      <c r="E1313" s="1" t="s">
        <v>4217</v>
      </c>
      <c r="F1313" s="1" t="s">
        <v>4218</v>
      </c>
      <c r="G1313" s="1" t="s">
        <v>123</v>
      </c>
      <c r="H1313" s="1" t="s">
        <v>124</v>
      </c>
      <c r="I1313" s="1" t="s">
        <v>125</v>
      </c>
      <c r="J1313" s="1" t="s">
        <v>4219</v>
      </c>
      <c r="K1313" s="1" t="s">
        <v>3977</v>
      </c>
      <c r="L1313">
        <f>ROUNDUP(IF(B1313&gt;$D$4,0,($D$4-B1313+1)/365),0)</f>
        <v>0</v>
      </c>
      <c r="M1313">
        <f>ROUNDUP(IF(B1313&gt;$D$5,0,($D$5-B1313+1)/365),0)</f>
        <v>0</v>
      </c>
      <c r="N1313" s="28">
        <f>IF(OR(L1313=1,M1313=1),IF(B1313+364&lt;=$D$5,(B1313+364-$D$4+1)/365,IF(B1313&gt;$D$4,($D$5-B1313+1)/365,$D$6/365)),0)</f>
        <v>0</v>
      </c>
      <c r="O1313" s="28">
        <f>'Data &amp; Parameter'!$E$16*'Data &amp; Parameter'!$E$17*('Data &amp; Parameter'!$E$18+'Data &amp; Parameter'!$E$19)*'Data &amp; Parameter'!$E$20*'Data &amp; Parameter'!$E$37*N1313</f>
        <v>0</v>
      </c>
      <c r="P1313">
        <f>ROUNDUP(IF(D1313&gt;$D$4,0,($D$4-D1313+1)/365),0)</f>
        <v>0</v>
      </c>
      <c r="Q1313">
        <f>ROUNDUP(IF(D1313&gt;$D$5,0,($D$5-D1313+1)/365),0)</f>
        <v>0</v>
      </c>
      <c r="R1313" s="28">
        <f>IF(OR(P1313=1,Q1313=1),IF(D1313+364&lt;=$D$5,(D1313+364-$D$4+1)/365,IF(D1313&gt;$D$4,($D$5-D1313+1)/365,$D$6/365)),0)</f>
        <v>0</v>
      </c>
      <c r="S1313" s="28">
        <f>'Data &amp; Parameter'!$E$16*'Data &amp; Parameter'!$E$17*('Data &amp; Parameter'!$E$18+'Data &amp; Parameter'!$E$19)*'Data &amp; Parameter'!$E$20*'Data &amp; Parameter'!$E$37*R1313</f>
        <v>0</v>
      </c>
      <c r="T1313" s="28">
        <f t="shared" si="20"/>
        <v>0</v>
      </c>
    </row>
    <row r="1314" spans="1:20" ht="15.75" customHeight="1" x14ac:dyDescent="0.35">
      <c r="A1314">
        <v>1307</v>
      </c>
      <c r="B1314" s="76">
        <v>44235</v>
      </c>
      <c r="C1314" s="1" t="s">
        <v>4220</v>
      </c>
      <c r="D1314" s="76">
        <v>44235</v>
      </c>
      <c r="E1314" s="1" t="s">
        <v>4221</v>
      </c>
      <c r="F1314" s="1" t="s">
        <v>4222</v>
      </c>
      <c r="G1314" s="1" t="s">
        <v>123</v>
      </c>
      <c r="H1314" s="1" t="s">
        <v>124</v>
      </c>
      <c r="I1314" s="1" t="s">
        <v>125</v>
      </c>
      <c r="J1314" s="1" t="s">
        <v>1982</v>
      </c>
      <c r="K1314" s="1" t="s">
        <v>3977</v>
      </c>
      <c r="L1314">
        <f>ROUNDUP(IF(B1314&gt;$D$4,0,($D$4-B1314+1)/365),0)</f>
        <v>0</v>
      </c>
      <c r="M1314">
        <f>ROUNDUP(IF(B1314&gt;$D$5,0,($D$5-B1314+1)/365),0)</f>
        <v>0</v>
      </c>
      <c r="N1314" s="28">
        <f>IF(OR(L1314=1,M1314=1),IF(B1314+364&lt;=$D$5,(B1314+364-$D$4+1)/365,IF(B1314&gt;$D$4,($D$5-B1314+1)/365,$D$6/365)),0)</f>
        <v>0</v>
      </c>
      <c r="O1314" s="28">
        <f>'Data &amp; Parameter'!$E$16*'Data &amp; Parameter'!$E$17*('Data &amp; Parameter'!$E$18+'Data &amp; Parameter'!$E$19)*'Data &amp; Parameter'!$E$20*'Data &amp; Parameter'!$E$37*N1314</f>
        <v>0</v>
      </c>
      <c r="P1314">
        <f>ROUNDUP(IF(D1314&gt;$D$4,0,($D$4-D1314+1)/365),0)</f>
        <v>0</v>
      </c>
      <c r="Q1314">
        <f>ROUNDUP(IF(D1314&gt;$D$5,0,($D$5-D1314+1)/365),0)</f>
        <v>0</v>
      </c>
      <c r="R1314" s="28">
        <f>IF(OR(P1314=1,Q1314=1),IF(D1314+364&lt;=$D$5,(D1314+364-$D$4+1)/365,IF(D1314&gt;$D$4,($D$5-D1314+1)/365,$D$6/365)),0)</f>
        <v>0</v>
      </c>
      <c r="S1314" s="28">
        <f>'Data &amp; Parameter'!$E$16*'Data &amp; Parameter'!$E$17*('Data &amp; Parameter'!$E$18+'Data &amp; Parameter'!$E$19)*'Data &amp; Parameter'!$E$20*'Data &amp; Parameter'!$E$37*R1314</f>
        <v>0</v>
      </c>
      <c r="T1314" s="28">
        <f t="shared" si="20"/>
        <v>0</v>
      </c>
    </row>
    <row r="1315" spans="1:20" ht="15.75" customHeight="1" x14ac:dyDescent="0.35">
      <c r="A1315">
        <v>1308</v>
      </c>
      <c r="B1315" s="76">
        <v>44235</v>
      </c>
      <c r="C1315" s="1" t="s">
        <v>4223</v>
      </c>
      <c r="D1315" s="76">
        <v>44235</v>
      </c>
      <c r="E1315" s="1" t="s">
        <v>4224</v>
      </c>
      <c r="F1315" s="1" t="s">
        <v>4225</v>
      </c>
      <c r="G1315" s="1" t="s">
        <v>123</v>
      </c>
      <c r="H1315" s="1" t="s">
        <v>124</v>
      </c>
      <c r="I1315" s="1" t="s">
        <v>125</v>
      </c>
      <c r="J1315" s="1" t="s">
        <v>1982</v>
      </c>
      <c r="K1315" s="1" t="s">
        <v>3977</v>
      </c>
      <c r="L1315">
        <f>ROUNDUP(IF(B1315&gt;$D$4,0,($D$4-B1315+1)/365),0)</f>
        <v>0</v>
      </c>
      <c r="M1315">
        <f>ROUNDUP(IF(B1315&gt;$D$5,0,($D$5-B1315+1)/365),0)</f>
        <v>0</v>
      </c>
      <c r="N1315" s="28">
        <f>IF(OR(L1315=1,M1315=1),IF(B1315+364&lt;=$D$5,(B1315+364-$D$4+1)/365,IF(B1315&gt;$D$4,($D$5-B1315+1)/365,$D$6/365)),0)</f>
        <v>0</v>
      </c>
      <c r="O1315" s="28">
        <f>'Data &amp; Parameter'!$E$16*'Data &amp; Parameter'!$E$17*('Data &amp; Parameter'!$E$18+'Data &amp; Parameter'!$E$19)*'Data &amp; Parameter'!$E$20*'Data &amp; Parameter'!$E$37*N1315</f>
        <v>0</v>
      </c>
      <c r="P1315">
        <f>ROUNDUP(IF(D1315&gt;$D$4,0,($D$4-D1315+1)/365),0)</f>
        <v>0</v>
      </c>
      <c r="Q1315">
        <f>ROUNDUP(IF(D1315&gt;$D$5,0,($D$5-D1315+1)/365),0)</f>
        <v>0</v>
      </c>
      <c r="R1315" s="28">
        <f>IF(OR(P1315=1,Q1315=1),IF(D1315+364&lt;=$D$5,(D1315+364-$D$4+1)/365,IF(D1315&gt;$D$4,($D$5-D1315+1)/365,$D$6/365)),0)</f>
        <v>0</v>
      </c>
      <c r="S1315" s="28">
        <f>'Data &amp; Parameter'!$E$16*'Data &amp; Parameter'!$E$17*('Data &amp; Parameter'!$E$18+'Data &amp; Parameter'!$E$19)*'Data &amp; Parameter'!$E$20*'Data &amp; Parameter'!$E$37*R1315</f>
        <v>0</v>
      </c>
      <c r="T1315" s="28">
        <f t="shared" si="20"/>
        <v>0</v>
      </c>
    </row>
    <row r="1316" spans="1:20" ht="15.75" customHeight="1" x14ac:dyDescent="0.35">
      <c r="A1316">
        <v>1309</v>
      </c>
      <c r="B1316" s="76">
        <v>44235</v>
      </c>
      <c r="C1316" s="1" t="s">
        <v>4226</v>
      </c>
      <c r="D1316" s="76">
        <v>44235</v>
      </c>
      <c r="E1316" s="1" t="s">
        <v>4227</v>
      </c>
      <c r="F1316" s="1" t="s">
        <v>4228</v>
      </c>
      <c r="G1316" s="1" t="s">
        <v>123</v>
      </c>
      <c r="H1316" s="1" t="s">
        <v>124</v>
      </c>
      <c r="I1316" s="1" t="s">
        <v>125</v>
      </c>
      <c r="J1316" s="1" t="s">
        <v>1982</v>
      </c>
      <c r="K1316" s="1" t="s">
        <v>3977</v>
      </c>
      <c r="L1316">
        <f>ROUNDUP(IF(B1316&gt;$D$4,0,($D$4-B1316+1)/365),0)</f>
        <v>0</v>
      </c>
      <c r="M1316">
        <f>ROUNDUP(IF(B1316&gt;$D$5,0,($D$5-B1316+1)/365),0)</f>
        <v>0</v>
      </c>
      <c r="N1316" s="28">
        <f>IF(OR(L1316=1,M1316=1),IF(B1316+364&lt;=$D$5,(B1316+364-$D$4+1)/365,IF(B1316&gt;$D$4,($D$5-B1316+1)/365,$D$6/365)),0)</f>
        <v>0</v>
      </c>
      <c r="O1316" s="28">
        <f>'Data &amp; Parameter'!$E$16*'Data &amp; Parameter'!$E$17*('Data &amp; Parameter'!$E$18+'Data &amp; Parameter'!$E$19)*'Data &amp; Parameter'!$E$20*'Data &amp; Parameter'!$E$37*N1316</f>
        <v>0</v>
      </c>
      <c r="P1316">
        <f>ROUNDUP(IF(D1316&gt;$D$4,0,($D$4-D1316+1)/365),0)</f>
        <v>0</v>
      </c>
      <c r="Q1316">
        <f>ROUNDUP(IF(D1316&gt;$D$5,0,($D$5-D1316+1)/365),0)</f>
        <v>0</v>
      </c>
      <c r="R1316" s="28">
        <f>IF(OR(P1316=1,Q1316=1),IF(D1316+364&lt;=$D$5,(D1316+364-$D$4+1)/365,IF(D1316&gt;$D$4,($D$5-D1316+1)/365,$D$6/365)),0)</f>
        <v>0</v>
      </c>
      <c r="S1316" s="28">
        <f>'Data &amp; Parameter'!$E$16*'Data &amp; Parameter'!$E$17*('Data &amp; Parameter'!$E$18+'Data &amp; Parameter'!$E$19)*'Data &amp; Parameter'!$E$20*'Data &amp; Parameter'!$E$37*R1316</f>
        <v>0</v>
      </c>
      <c r="T1316" s="28">
        <f t="shared" si="20"/>
        <v>0</v>
      </c>
    </row>
    <row r="1317" spans="1:20" ht="15.75" customHeight="1" x14ac:dyDescent="0.35">
      <c r="A1317">
        <v>1310</v>
      </c>
      <c r="B1317" s="76">
        <v>44235</v>
      </c>
      <c r="C1317" s="1" t="s">
        <v>4229</v>
      </c>
      <c r="D1317" s="76">
        <v>44235</v>
      </c>
      <c r="E1317" s="1" t="s">
        <v>4230</v>
      </c>
      <c r="F1317" s="1" t="s">
        <v>4231</v>
      </c>
      <c r="G1317" s="1" t="s">
        <v>123</v>
      </c>
      <c r="H1317" s="1" t="s">
        <v>124</v>
      </c>
      <c r="I1317" s="1" t="s">
        <v>125</v>
      </c>
      <c r="J1317" s="1" t="s">
        <v>1982</v>
      </c>
      <c r="K1317" s="1" t="s">
        <v>3977</v>
      </c>
      <c r="L1317">
        <f>ROUNDUP(IF(B1317&gt;$D$4,0,($D$4-B1317+1)/365),0)</f>
        <v>0</v>
      </c>
      <c r="M1317">
        <f>ROUNDUP(IF(B1317&gt;$D$5,0,($D$5-B1317+1)/365),0)</f>
        <v>0</v>
      </c>
      <c r="N1317" s="28">
        <f>IF(OR(L1317=1,M1317=1),IF(B1317+364&lt;=$D$5,(B1317+364-$D$4+1)/365,IF(B1317&gt;$D$4,($D$5-B1317+1)/365,$D$6/365)),0)</f>
        <v>0</v>
      </c>
      <c r="O1317" s="28">
        <f>'Data &amp; Parameter'!$E$16*'Data &amp; Parameter'!$E$17*('Data &amp; Parameter'!$E$18+'Data &amp; Parameter'!$E$19)*'Data &amp; Parameter'!$E$20*'Data &amp; Parameter'!$E$37*N1317</f>
        <v>0</v>
      </c>
      <c r="P1317">
        <f>ROUNDUP(IF(D1317&gt;$D$4,0,($D$4-D1317+1)/365),0)</f>
        <v>0</v>
      </c>
      <c r="Q1317">
        <f>ROUNDUP(IF(D1317&gt;$D$5,0,($D$5-D1317+1)/365),0)</f>
        <v>0</v>
      </c>
      <c r="R1317" s="28">
        <f>IF(OR(P1317=1,Q1317=1),IF(D1317+364&lt;=$D$5,(D1317+364-$D$4+1)/365,IF(D1317&gt;$D$4,($D$5-D1317+1)/365,$D$6/365)),0)</f>
        <v>0</v>
      </c>
      <c r="S1317" s="28">
        <f>'Data &amp; Parameter'!$E$16*'Data &amp; Parameter'!$E$17*('Data &amp; Parameter'!$E$18+'Data &amp; Parameter'!$E$19)*'Data &amp; Parameter'!$E$20*'Data &amp; Parameter'!$E$37*R1317</f>
        <v>0</v>
      </c>
      <c r="T1317" s="28">
        <f t="shared" si="20"/>
        <v>0</v>
      </c>
    </row>
    <row r="1318" spans="1:20" ht="15.75" customHeight="1" x14ac:dyDescent="0.35">
      <c r="A1318">
        <v>1311</v>
      </c>
      <c r="B1318" s="76">
        <v>44235</v>
      </c>
      <c r="C1318" s="1" t="s">
        <v>4232</v>
      </c>
      <c r="D1318" s="76">
        <v>44235</v>
      </c>
      <c r="E1318" s="1" t="s">
        <v>4233</v>
      </c>
      <c r="F1318" s="1" t="s">
        <v>4234</v>
      </c>
      <c r="G1318" s="1" t="s">
        <v>123</v>
      </c>
      <c r="H1318" s="1" t="s">
        <v>124</v>
      </c>
      <c r="I1318" s="1" t="s">
        <v>125</v>
      </c>
      <c r="J1318" s="1" t="s">
        <v>1982</v>
      </c>
      <c r="K1318" s="1" t="s">
        <v>3977</v>
      </c>
      <c r="L1318">
        <f>ROUNDUP(IF(B1318&gt;$D$4,0,($D$4-B1318+1)/365),0)</f>
        <v>0</v>
      </c>
      <c r="M1318">
        <f>ROUNDUP(IF(B1318&gt;$D$5,0,($D$5-B1318+1)/365),0)</f>
        <v>0</v>
      </c>
      <c r="N1318" s="28">
        <f>IF(OR(L1318=1,M1318=1),IF(B1318+364&lt;=$D$5,(B1318+364-$D$4+1)/365,IF(B1318&gt;$D$4,($D$5-B1318+1)/365,$D$6/365)),0)</f>
        <v>0</v>
      </c>
      <c r="O1318" s="28">
        <f>'Data &amp; Parameter'!$E$16*'Data &amp; Parameter'!$E$17*('Data &amp; Parameter'!$E$18+'Data &amp; Parameter'!$E$19)*'Data &amp; Parameter'!$E$20*'Data &amp; Parameter'!$E$37*N1318</f>
        <v>0</v>
      </c>
      <c r="P1318">
        <f>ROUNDUP(IF(D1318&gt;$D$4,0,($D$4-D1318+1)/365),0)</f>
        <v>0</v>
      </c>
      <c r="Q1318">
        <f>ROUNDUP(IF(D1318&gt;$D$5,0,($D$5-D1318+1)/365),0)</f>
        <v>0</v>
      </c>
      <c r="R1318" s="28">
        <f>IF(OR(P1318=1,Q1318=1),IF(D1318+364&lt;=$D$5,(D1318+364-$D$4+1)/365,IF(D1318&gt;$D$4,($D$5-D1318+1)/365,$D$6/365)),0)</f>
        <v>0</v>
      </c>
      <c r="S1318" s="28">
        <f>'Data &amp; Parameter'!$E$16*'Data &amp; Parameter'!$E$17*('Data &amp; Parameter'!$E$18+'Data &amp; Parameter'!$E$19)*'Data &amp; Parameter'!$E$20*'Data &amp; Parameter'!$E$37*R1318</f>
        <v>0</v>
      </c>
      <c r="T1318" s="28">
        <f t="shared" si="20"/>
        <v>0</v>
      </c>
    </row>
    <row r="1319" spans="1:20" ht="15.75" customHeight="1" x14ac:dyDescent="0.35">
      <c r="A1319">
        <v>1312</v>
      </c>
      <c r="B1319" s="76">
        <v>44235</v>
      </c>
      <c r="C1319" s="1" t="s">
        <v>4235</v>
      </c>
      <c r="D1319" s="76">
        <v>44235</v>
      </c>
      <c r="E1319" s="1" t="s">
        <v>4236</v>
      </c>
      <c r="F1319" s="1" t="s">
        <v>4237</v>
      </c>
      <c r="G1319" s="1" t="s">
        <v>123</v>
      </c>
      <c r="H1319" s="1" t="s">
        <v>124</v>
      </c>
      <c r="I1319" s="1" t="s">
        <v>125</v>
      </c>
      <c r="J1319" s="1" t="s">
        <v>1982</v>
      </c>
      <c r="K1319" s="1" t="s">
        <v>3977</v>
      </c>
      <c r="L1319">
        <f>ROUNDUP(IF(B1319&gt;$D$4,0,($D$4-B1319+1)/365),0)</f>
        <v>0</v>
      </c>
      <c r="M1319">
        <f>ROUNDUP(IF(B1319&gt;$D$5,0,($D$5-B1319+1)/365),0)</f>
        <v>0</v>
      </c>
      <c r="N1319" s="28">
        <f>IF(OR(L1319=1,M1319=1),IF(B1319+364&lt;=$D$5,(B1319+364-$D$4+1)/365,IF(B1319&gt;$D$4,($D$5-B1319+1)/365,$D$6/365)),0)</f>
        <v>0</v>
      </c>
      <c r="O1319" s="28">
        <f>'Data &amp; Parameter'!$E$16*'Data &amp; Parameter'!$E$17*('Data &amp; Parameter'!$E$18+'Data &amp; Parameter'!$E$19)*'Data &amp; Parameter'!$E$20*'Data &amp; Parameter'!$E$37*N1319</f>
        <v>0</v>
      </c>
      <c r="P1319">
        <f>ROUNDUP(IF(D1319&gt;$D$4,0,($D$4-D1319+1)/365),0)</f>
        <v>0</v>
      </c>
      <c r="Q1319">
        <f>ROUNDUP(IF(D1319&gt;$D$5,0,($D$5-D1319+1)/365),0)</f>
        <v>0</v>
      </c>
      <c r="R1319" s="28">
        <f>IF(OR(P1319=1,Q1319=1),IF(D1319+364&lt;=$D$5,(D1319+364-$D$4+1)/365,IF(D1319&gt;$D$4,($D$5-D1319+1)/365,$D$6/365)),0)</f>
        <v>0</v>
      </c>
      <c r="S1319" s="28">
        <f>'Data &amp; Parameter'!$E$16*'Data &amp; Parameter'!$E$17*('Data &amp; Parameter'!$E$18+'Data &amp; Parameter'!$E$19)*'Data &amp; Parameter'!$E$20*'Data &amp; Parameter'!$E$37*R1319</f>
        <v>0</v>
      </c>
      <c r="T1319" s="28">
        <f t="shared" si="20"/>
        <v>0</v>
      </c>
    </row>
    <row r="1320" spans="1:20" ht="15.75" customHeight="1" x14ac:dyDescent="0.35">
      <c r="A1320">
        <v>1313</v>
      </c>
      <c r="B1320" s="76">
        <v>44235</v>
      </c>
      <c r="C1320" s="1" t="s">
        <v>4238</v>
      </c>
      <c r="D1320" s="76">
        <v>44235</v>
      </c>
      <c r="E1320" s="1" t="s">
        <v>4239</v>
      </c>
      <c r="F1320" s="1" t="s">
        <v>4240</v>
      </c>
      <c r="G1320" s="1" t="s">
        <v>123</v>
      </c>
      <c r="H1320" s="1" t="s">
        <v>124</v>
      </c>
      <c r="I1320" s="1" t="s">
        <v>125</v>
      </c>
      <c r="J1320" s="1" t="s">
        <v>1982</v>
      </c>
      <c r="K1320" s="1" t="s">
        <v>4241</v>
      </c>
      <c r="L1320">
        <f>ROUNDUP(IF(B1320&gt;$D$4,0,($D$4-B1320+1)/365),0)</f>
        <v>0</v>
      </c>
      <c r="M1320">
        <f>ROUNDUP(IF(B1320&gt;$D$5,0,($D$5-B1320+1)/365),0)</f>
        <v>0</v>
      </c>
      <c r="N1320" s="28">
        <f>IF(OR(L1320=1,M1320=1),IF(B1320+364&lt;=$D$5,(B1320+364-$D$4+1)/365,IF(B1320&gt;$D$4,($D$5-B1320+1)/365,$D$6/365)),0)</f>
        <v>0</v>
      </c>
      <c r="O1320" s="28">
        <f>'Data &amp; Parameter'!$E$16*'Data &amp; Parameter'!$E$17*('Data &amp; Parameter'!$E$18+'Data &amp; Parameter'!$E$19)*'Data &amp; Parameter'!$E$20*'Data &amp; Parameter'!$E$37*N1320</f>
        <v>0</v>
      </c>
      <c r="P1320">
        <f>ROUNDUP(IF(D1320&gt;$D$4,0,($D$4-D1320+1)/365),0)</f>
        <v>0</v>
      </c>
      <c r="Q1320">
        <f>ROUNDUP(IF(D1320&gt;$D$5,0,($D$5-D1320+1)/365),0)</f>
        <v>0</v>
      </c>
      <c r="R1320" s="28">
        <f>IF(OR(P1320=1,Q1320=1),IF(D1320+364&lt;=$D$5,(D1320+364-$D$4+1)/365,IF(D1320&gt;$D$4,($D$5-D1320+1)/365,$D$6/365)),0)</f>
        <v>0</v>
      </c>
      <c r="S1320" s="28">
        <f>'Data &amp; Parameter'!$E$16*'Data &amp; Parameter'!$E$17*('Data &amp; Parameter'!$E$18+'Data &amp; Parameter'!$E$19)*'Data &amp; Parameter'!$E$20*'Data &amp; Parameter'!$E$37*R1320</f>
        <v>0</v>
      </c>
      <c r="T1320" s="28">
        <f t="shared" si="20"/>
        <v>0</v>
      </c>
    </row>
    <row r="1321" spans="1:20" ht="15.75" customHeight="1" x14ac:dyDescent="0.35">
      <c r="A1321">
        <v>1314</v>
      </c>
      <c r="B1321" s="76">
        <v>44235</v>
      </c>
      <c r="C1321" s="1" t="s">
        <v>4242</v>
      </c>
      <c r="D1321" s="76">
        <v>44235</v>
      </c>
      <c r="E1321" s="1" t="s">
        <v>4243</v>
      </c>
      <c r="F1321" s="1" t="s">
        <v>4244</v>
      </c>
      <c r="G1321" s="1" t="s">
        <v>123</v>
      </c>
      <c r="H1321" s="1" t="s">
        <v>124</v>
      </c>
      <c r="I1321" s="1" t="s">
        <v>125</v>
      </c>
      <c r="J1321" s="1" t="s">
        <v>1982</v>
      </c>
      <c r="K1321" s="1" t="s">
        <v>4245</v>
      </c>
      <c r="L1321">
        <f>ROUNDUP(IF(B1321&gt;$D$4,0,($D$4-B1321+1)/365),0)</f>
        <v>0</v>
      </c>
      <c r="M1321">
        <f>ROUNDUP(IF(B1321&gt;$D$5,0,($D$5-B1321+1)/365),0)</f>
        <v>0</v>
      </c>
      <c r="N1321" s="28">
        <f>IF(OR(L1321=1,M1321=1),IF(B1321+364&lt;=$D$5,(B1321+364-$D$4+1)/365,IF(B1321&gt;$D$4,($D$5-B1321+1)/365,$D$6/365)),0)</f>
        <v>0</v>
      </c>
      <c r="O1321" s="28">
        <f>'Data &amp; Parameter'!$E$16*'Data &amp; Parameter'!$E$17*('Data &amp; Parameter'!$E$18+'Data &amp; Parameter'!$E$19)*'Data &amp; Parameter'!$E$20*'Data &amp; Parameter'!$E$37*N1321</f>
        <v>0</v>
      </c>
      <c r="P1321">
        <f>ROUNDUP(IF(D1321&gt;$D$4,0,($D$4-D1321+1)/365),0)</f>
        <v>0</v>
      </c>
      <c r="Q1321">
        <f>ROUNDUP(IF(D1321&gt;$D$5,0,($D$5-D1321+1)/365),0)</f>
        <v>0</v>
      </c>
      <c r="R1321" s="28">
        <f>IF(OR(P1321=1,Q1321=1),IF(D1321+364&lt;=$D$5,(D1321+364-$D$4+1)/365,IF(D1321&gt;$D$4,($D$5-D1321+1)/365,$D$6/365)),0)</f>
        <v>0</v>
      </c>
      <c r="S1321" s="28">
        <f>'Data &amp; Parameter'!$E$16*'Data &amp; Parameter'!$E$17*('Data &amp; Parameter'!$E$18+'Data &amp; Parameter'!$E$19)*'Data &amp; Parameter'!$E$20*'Data &amp; Parameter'!$E$37*R1321</f>
        <v>0</v>
      </c>
      <c r="T1321" s="28">
        <f t="shared" si="20"/>
        <v>0</v>
      </c>
    </row>
    <row r="1322" spans="1:20" ht="15.75" customHeight="1" x14ac:dyDescent="0.35">
      <c r="A1322">
        <v>1315</v>
      </c>
      <c r="B1322" s="76">
        <v>44235</v>
      </c>
      <c r="C1322" s="1" t="s">
        <v>4246</v>
      </c>
      <c r="D1322" s="76">
        <v>44235</v>
      </c>
      <c r="E1322" s="1" t="s">
        <v>4247</v>
      </c>
      <c r="F1322" s="1" t="s">
        <v>4248</v>
      </c>
      <c r="G1322" s="1" t="s">
        <v>123</v>
      </c>
      <c r="H1322" s="1" t="s">
        <v>124</v>
      </c>
      <c r="I1322" s="1" t="s">
        <v>125</v>
      </c>
      <c r="J1322" s="1" t="s">
        <v>1982</v>
      </c>
      <c r="K1322" s="1" t="s">
        <v>4241</v>
      </c>
      <c r="L1322">
        <f>ROUNDUP(IF(B1322&gt;$D$4,0,($D$4-B1322+1)/365),0)</f>
        <v>0</v>
      </c>
      <c r="M1322">
        <f>ROUNDUP(IF(B1322&gt;$D$5,0,($D$5-B1322+1)/365),0)</f>
        <v>0</v>
      </c>
      <c r="N1322" s="28">
        <f>IF(OR(L1322=1,M1322=1),IF(B1322+364&lt;=$D$5,(B1322+364-$D$4+1)/365,IF(B1322&gt;$D$4,($D$5-B1322+1)/365,$D$6/365)),0)</f>
        <v>0</v>
      </c>
      <c r="O1322" s="28">
        <f>'Data &amp; Parameter'!$E$16*'Data &amp; Parameter'!$E$17*('Data &amp; Parameter'!$E$18+'Data &amp; Parameter'!$E$19)*'Data &amp; Parameter'!$E$20*'Data &amp; Parameter'!$E$37*N1322</f>
        <v>0</v>
      </c>
      <c r="P1322">
        <f>ROUNDUP(IF(D1322&gt;$D$4,0,($D$4-D1322+1)/365),0)</f>
        <v>0</v>
      </c>
      <c r="Q1322">
        <f>ROUNDUP(IF(D1322&gt;$D$5,0,($D$5-D1322+1)/365),0)</f>
        <v>0</v>
      </c>
      <c r="R1322" s="28">
        <f>IF(OR(P1322=1,Q1322=1),IF(D1322+364&lt;=$D$5,(D1322+364-$D$4+1)/365,IF(D1322&gt;$D$4,($D$5-D1322+1)/365,$D$6/365)),0)</f>
        <v>0</v>
      </c>
      <c r="S1322" s="28">
        <f>'Data &amp; Parameter'!$E$16*'Data &amp; Parameter'!$E$17*('Data &amp; Parameter'!$E$18+'Data &amp; Parameter'!$E$19)*'Data &amp; Parameter'!$E$20*'Data &amp; Parameter'!$E$37*R1322</f>
        <v>0</v>
      </c>
      <c r="T1322" s="28">
        <f t="shared" si="20"/>
        <v>0</v>
      </c>
    </row>
    <row r="1323" spans="1:20" ht="15.75" customHeight="1" x14ac:dyDescent="0.35">
      <c r="A1323">
        <v>1316</v>
      </c>
      <c r="B1323" s="76">
        <v>44235</v>
      </c>
      <c r="C1323" s="1" t="s">
        <v>4249</v>
      </c>
      <c r="D1323" s="76">
        <v>44235</v>
      </c>
      <c r="E1323" s="1" t="s">
        <v>4250</v>
      </c>
      <c r="F1323" s="1" t="s">
        <v>4251</v>
      </c>
      <c r="G1323" s="1" t="s">
        <v>123</v>
      </c>
      <c r="H1323" s="1" t="s">
        <v>124</v>
      </c>
      <c r="I1323" s="1" t="s">
        <v>125</v>
      </c>
      <c r="J1323" s="1" t="s">
        <v>1982</v>
      </c>
      <c r="K1323" s="1" t="s">
        <v>1982</v>
      </c>
      <c r="L1323">
        <f>ROUNDUP(IF(B1323&gt;$D$4,0,($D$4-B1323+1)/365),0)</f>
        <v>0</v>
      </c>
      <c r="M1323">
        <f>ROUNDUP(IF(B1323&gt;$D$5,0,($D$5-B1323+1)/365),0)</f>
        <v>0</v>
      </c>
      <c r="N1323" s="28">
        <f>IF(OR(L1323=1,M1323=1),IF(B1323+364&lt;=$D$5,(B1323+364-$D$4+1)/365,IF(B1323&gt;$D$4,($D$5-B1323+1)/365,$D$6/365)),0)</f>
        <v>0</v>
      </c>
      <c r="O1323" s="28">
        <f>'Data &amp; Parameter'!$E$16*'Data &amp; Parameter'!$E$17*('Data &amp; Parameter'!$E$18+'Data &amp; Parameter'!$E$19)*'Data &amp; Parameter'!$E$20*'Data &amp; Parameter'!$E$37*N1323</f>
        <v>0</v>
      </c>
      <c r="P1323">
        <f>ROUNDUP(IF(D1323&gt;$D$4,0,($D$4-D1323+1)/365),0)</f>
        <v>0</v>
      </c>
      <c r="Q1323">
        <f>ROUNDUP(IF(D1323&gt;$D$5,0,($D$5-D1323+1)/365),0)</f>
        <v>0</v>
      </c>
      <c r="R1323" s="28">
        <f>IF(OR(P1323=1,Q1323=1),IF(D1323+364&lt;=$D$5,(D1323+364-$D$4+1)/365,IF(D1323&gt;$D$4,($D$5-D1323+1)/365,$D$6/365)),0)</f>
        <v>0</v>
      </c>
      <c r="S1323" s="28">
        <f>'Data &amp; Parameter'!$E$16*'Data &amp; Parameter'!$E$17*('Data &amp; Parameter'!$E$18+'Data &amp; Parameter'!$E$19)*'Data &amp; Parameter'!$E$20*'Data &amp; Parameter'!$E$37*R1323</f>
        <v>0</v>
      </c>
      <c r="T1323" s="28">
        <f t="shared" si="20"/>
        <v>0</v>
      </c>
    </row>
    <row r="1324" spans="1:20" ht="15.75" customHeight="1" x14ac:dyDescent="0.35">
      <c r="A1324">
        <v>1317</v>
      </c>
      <c r="B1324" s="76">
        <v>44235</v>
      </c>
      <c r="C1324" s="1" t="s">
        <v>4252</v>
      </c>
      <c r="D1324" s="76">
        <v>44235</v>
      </c>
      <c r="E1324" s="1" t="s">
        <v>4253</v>
      </c>
      <c r="F1324" s="1" t="s">
        <v>4254</v>
      </c>
      <c r="G1324" s="1" t="s">
        <v>123</v>
      </c>
      <c r="H1324" s="1" t="s">
        <v>124</v>
      </c>
      <c r="I1324" s="1" t="s">
        <v>125</v>
      </c>
      <c r="J1324" s="1" t="s">
        <v>1982</v>
      </c>
      <c r="K1324" s="1" t="s">
        <v>3977</v>
      </c>
      <c r="L1324">
        <f>ROUNDUP(IF(B1324&gt;$D$4,0,($D$4-B1324+1)/365),0)</f>
        <v>0</v>
      </c>
      <c r="M1324">
        <f>ROUNDUP(IF(B1324&gt;$D$5,0,($D$5-B1324+1)/365),0)</f>
        <v>0</v>
      </c>
      <c r="N1324" s="28">
        <f>IF(OR(L1324=1,M1324=1),IF(B1324+364&lt;=$D$5,(B1324+364-$D$4+1)/365,IF(B1324&gt;$D$4,($D$5-B1324+1)/365,$D$6/365)),0)</f>
        <v>0</v>
      </c>
      <c r="O1324" s="28">
        <f>'Data &amp; Parameter'!$E$16*'Data &amp; Parameter'!$E$17*('Data &amp; Parameter'!$E$18+'Data &amp; Parameter'!$E$19)*'Data &amp; Parameter'!$E$20*'Data &amp; Parameter'!$E$37*N1324</f>
        <v>0</v>
      </c>
      <c r="P1324">
        <f>ROUNDUP(IF(D1324&gt;$D$4,0,($D$4-D1324+1)/365),0)</f>
        <v>0</v>
      </c>
      <c r="Q1324">
        <f>ROUNDUP(IF(D1324&gt;$D$5,0,($D$5-D1324+1)/365),0)</f>
        <v>0</v>
      </c>
      <c r="R1324" s="28">
        <f>IF(OR(P1324=1,Q1324=1),IF(D1324+364&lt;=$D$5,(D1324+364-$D$4+1)/365,IF(D1324&gt;$D$4,($D$5-D1324+1)/365,$D$6/365)),0)</f>
        <v>0</v>
      </c>
      <c r="S1324" s="28">
        <f>'Data &amp; Parameter'!$E$16*'Data &amp; Parameter'!$E$17*('Data &amp; Parameter'!$E$18+'Data &amp; Parameter'!$E$19)*'Data &amp; Parameter'!$E$20*'Data &amp; Parameter'!$E$37*R1324</f>
        <v>0</v>
      </c>
      <c r="T1324" s="28">
        <f t="shared" si="20"/>
        <v>0</v>
      </c>
    </row>
    <row r="1325" spans="1:20" ht="15.75" customHeight="1" x14ac:dyDescent="0.35">
      <c r="A1325">
        <v>1318</v>
      </c>
      <c r="B1325" s="76">
        <v>44235</v>
      </c>
      <c r="C1325" s="1" t="s">
        <v>4255</v>
      </c>
      <c r="D1325" s="76">
        <v>44235</v>
      </c>
      <c r="E1325" s="1" t="s">
        <v>4256</v>
      </c>
      <c r="F1325" s="1" t="s">
        <v>4257</v>
      </c>
      <c r="G1325" s="1" t="s">
        <v>123</v>
      </c>
      <c r="H1325" s="1" t="s">
        <v>124</v>
      </c>
      <c r="I1325" s="1" t="s">
        <v>125</v>
      </c>
      <c r="J1325" s="1" t="s">
        <v>1982</v>
      </c>
      <c r="K1325" s="1" t="s">
        <v>3977</v>
      </c>
      <c r="L1325">
        <f>ROUNDUP(IF(B1325&gt;$D$4,0,($D$4-B1325+1)/365),0)</f>
        <v>0</v>
      </c>
      <c r="M1325">
        <f>ROUNDUP(IF(B1325&gt;$D$5,0,($D$5-B1325+1)/365),0)</f>
        <v>0</v>
      </c>
      <c r="N1325" s="28">
        <f>IF(OR(L1325=1,M1325=1),IF(B1325+364&lt;=$D$5,(B1325+364-$D$4+1)/365,IF(B1325&gt;$D$4,($D$5-B1325+1)/365,$D$6/365)),0)</f>
        <v>0</v>
      </c>
      <c r="O1325" s="28">
        <f>'Data &amp; Parameter'!$E$16*'Data &amp; Parameter'!$E$17*('Data &amp; Parameter'!$E$18+'Data &amp; Parameter'!$E$19)*'Data &amp; Parameter'!$E$20*'Data &amp; Parameter'!$E$37*N1325</f>
        <v>0</v>
      </c>
      <c r="P1325">
        <f>ROUNDUP(IF(D1325&gt;$D$4,0,($D$4-D1325+1)/365),0)</f>
        <v>0</v>
      </c>
      <c r="Q1325">
        <f>ROUNDUP(IF(D1325&gt;$D$5,0,($D$5-D1325+1)/365),0)</f>
        <v>0</v>
      </c>
      <c r="R1325" s="28">
        <f>IF(OR(P1325=1,Q1325=1),IF(D1325+364&lt;=$D$5,(D1325+364-$D$4+1)/365,IF(D1325&gt;$D$4,($D$5-D1325+1)/365,$D$6/365)),0)</f>
        <v>0</v>
      </c>
      <c r="S1325" s="28">
        <f>'Data &amp; Parameter'!$E$16*'Data &amp; Parameter'!$E$17*('Data &amp; Parameter'!$E$18+'Data &amp; Parameter'!$E$19)*'Data &amp; Parameter'!$E$20*'Data &amp; Parameter'!$E$37*R1325</f>
        <v>0</v>
      </c>
      <c r="T1325" s="28">
        <f t="shared" si="20"/>
        <v>0</v>
      </c>
    </row>
    <row r="1326" spans="1:20" ht="15.75" customHeight="1" x14ac:dyDescent="0.35">
      <c r="A1326">
        <v>1319</v>
      </c>
      <c r="B1326" s="76">
        <v>44235</v>
      </c>
      <c r="C1326" s="1" t="s">
        <v>4258</v>
      </c>
      <c r="D1326" s="76">
        <v>44235</v>
      </c>
      <c r="E1326" s="1" t="s">
        <v>4259</v>
      </c>
      <c r="F1326" s="1" t="s">
        <v>4260</v>
      </c>
      <c r="G1326" s="1" t="s">
        <v>123</v>
      </c>
      <c r="H1326" s="1" t="s">
        <v>124</v>
      </c>
      <c r="I1326" s="1" t="s">
        <v>125</v>
      </c>
      <c r="J1326" s="1" t="s">
        <v>1982</v>
      </c>
      <c r="K1326" s="1" t="s">
        <v>3977</v>
      </c>
      <c r="L1326">
        <f>ROUNDUP(IF(B1326&gt;$D$4,0,($D$4-B1326+1)/365),0)</f>
        <v>0</v>
      </c>
      <c r="M1326">
        <f>ROUNDUP(IF(B1326&gt;$D$5,0,($D$5-B1326+1)/365),0)</f>
        <v>0</v>
      </c>
      <c r="N1326" s="28">
        <f>IF(OR(L1326=1,M1326=1),IF(B1326+364&lt;=$D$5,(B1326+364-$D$4+1)/365,IF(B1326&gt;$D$4,($D$5-B1326+1)/365,$D$6/365)),0)</f>
        <v>0</v>
      </c>
      <c r="O1326" s="28">
        <f>'Data &amp; Parameter'!$E$16*'Data &amp; Parameter'!$E$17*('Data &amp; Parameter'!$E$18+'Data &amp; Parameter'!$E$19)*'Data &amp; Parameter'!$E$20*'Data &amp; Parameter'!$E$37*N1326</f>
        <v>0</v>
      </c>
      <c r="P1326">
        <f>ROUNDUP(IF(D1326&gt;$D$4,0,($D$4-D1326+1)/365),0)</f>
        <v>0</v>
      </c>
      <c r="Q1326">
        <f>ROUNDUP(IF(D1326&gt;$D$5,0,($D$5-D1326+1)/365),0)</f>
        <v>0</v>
      </c>
      <c r="R1326" s="28">
        <f>IF(OR(P1326=1,Q1326=1),IF(D1326+364&lt;=$D$5,(D1326+364-$D$4+1)/365,IF(D1326&gt;$D$4,($D$5-D1326+1)/365,$D$6/365)),0)</f>
        <v>0</v>
      </c>
      <c r="S1326" s="28">
        <f>'Data &amp; Parameter'!$E$16*'Data &amp; Parameter'!$E$17*('Data &amp; Parameter'!$E$18+'Data &amp; Parameter'!$E$19)*'Data &amp; Parameter'!$E$20*'Data &amp; Parameter'!$E$37*R1326</f>
        <v>0</v>
      </c>
      <c r="T1326" s="28">
        <f t="shared" si="20"/>
        <v>0</v>
      </c>
    </row>
    <row r="1327" spans="1:20" ht="15.75" customHeight="1" x14ac:dyDescent="0.35">
      <c r="A1327">
        <v>1320</v>
      </c>
      <c r="B1327" s="76">
        <v>44235</v>
      </c>
      <c r="C1327" s="1" t="s">
        <v>4261</v>
      </c>
      <c r="D1327" s="76">
        <v>44235</v>
      </c>
      <c r="E1327" s="1" t="s">
        <v>4262</v>
      </c>
      <c r="F1327" s="1" t="s">
        <v>4263</v>
      </c>
      <c r="G1327" s="1" t="s">
        <v>123</v>
      </c>
      <c r="H1327" s="1" t="s">
        <v>124</v>
      </c>
      <c r="I1327" s="1" t="s">
        <v>125</v>
      </c>
      <c r="J1327" s="1" t="s">
        <v>1982</v>
      </c>
      <c r="K1327" s="1" t="s">
        <v>3977</v>
      </c>
      <c r="L1327">
        <f>ROUNDUP(IF(B1327&gt;$D$4,0,($D$4-B1327+1)/365),0)</f>
        <v>0</v>
      </c>
      <c r="M1327">
        <f>ROUNDUP(IF(B1327&gt;$D$5,0,($D$5-B1327+1)/365),0)</f>
        <v>0</v>
      </c>
      <c r="N1327" s="28">
        <f>IF(OR(L1327=1,M1327=1),IF(B1327+364&lt;=$D$5,(B1327+364-$D$4+1)/365,IF(B1327&gt;$D$4,($D$5-B1327+1)/365,$D$6/365)),0)</f>
        <v>0</v>
      </c>
      <c r="O1327" s="28">
        <f>'Data &amp; Parameter'!$E$16*'Data &amp; Parameter'!$E$17*('Data &amp; Parameter'!$E$18+'Data &amp; Parameter'!$E$19)*'Data &amp; Parameter'!$E$20*'Data &amp; Parameter'!$E$37*N1327</f>
        <v>0</v>
      </c>
      <c r="P1327">
        <f>ROUNDUP(IF(D1327&gt;$D$4,0,($D$4-D1327+1)/365),0)</f>
        <v>0</v>
      </c>
      <c r="Q1327">
        <f>ROUNDUP(IF(D1327&gt;$D$5,0,($D$5-D1327+1)/365),0)</f>
        <v>0</v>
      </c>
      <c r="R1327" s="28">
        <f>IF(OR(P1327=1,Q1327=1),IF(D1327+364&lt;=$D$5,(D1327+364-$D$4+1)/365,IF(D1327&gt;$D$4,($D$5-D1327+1)/365,$D$6/365)),0)</f>
        <v>0</v>
      </c>
      <c r="S1327" s="28">
        <f>'Data &amp; Parameter'!$E$16*'Data &amp; Parameter'!$E$17*('Data &amp; Parameter'!$E$18+'Data &amp; Parameter'!$E$19)*'Data &amp; Parameter'!$E$20*'Data &amp; Parameter'!$E$37*R1327</f>
        <v>0</v>
      </c>
      <c r="T1327" s="28">
        <f t="shared" si="20"/>
        <v>0</v>
      </c>
    </row>
    <row r="1328" spans="1:20" ht="15.75" customHeight="1" x14ac:dyDescent="0.35">
      <c r="A1328">
        <v>1321</v>
      </c>
      <c r="B1328" s="76">
        <v>44235</v>
      </c>
      <c r="C1328" s="1" t="s">
        <v>4264</v>
      </c>
      <c r="D1328" s="76">
        <v>44235</v>
      </c>
      <c r="E1328" s="1" t="s">
        <v>4265</v>
      </c>
      <c r="F1328" s="1" t="s">
        <v>4266</v>
      </c>
      <c r="G1328" s="1" t="s">
        <v>123</v>
      </c>
      <c r="H1328" s="1" t="s">
        <v>124</v>
      </c>
      <c r="I1328" s="1" t="s">
        <v>125</v>
      </c>
      <c r="J1328" s="1" t="s">
        <v>1982</v>
      </c>
      <c r="K1328" s="1" t="s">
        <v>2245</v>
      </c>
      <c r="L1328">
        <f>ROUNDUP(IF(B1328&gt;$D$4,0,($D$4-B1328+1)/365),0)</f>
        <v>0</v>
      </c>
      <c r="M1328">
        <f>ROUNDUP(IF(B1328&gt;$D$5,0,($D$5-B1328+1)/365),0)</f>
        <v>0</v>
      </c>
      <c r="N1328" s="28">
        <f>IF(OR(L1328=1,M1328=1),IF(B1328+364&lt;=$D$5,(B1328+364-$D$4+1)/365,IF(B1328&gt;$D$4,($D$5-B1328+1)/365,$D$6/365)),0)</f>
        <v>0</v>
      </c>
      <c r="O1328" s="28">
        <f>'Data &amp; Parameter'!$E$16*'Data &amp; Parameter'!$E$17*('Data &amp; Parameter'!$E$18+'Data &amp; Parameter'!$E$19)*'Data &amp; Parameter'!$E$20*'Data &amp; Parameter'!$E$37*N1328</f>
        <v>0</v>
      </c>
      <c r="P1328">
        <f>ROUNDUP(IF(D1328&gt;$D$4,0,($D$4-D1328+1)/365),0)</f>
        <v>0</v>
      </c>
      <c r="Q1328">
        <f>ROUNDUP(IF(D1328&gt;$D$5,0,($D$5-D1328+1)/365),0)</f>
        <v>0</v>
      </c>
      <c r="R1328" s="28">
        <f>IF(OR(P1328=1,Q1328=1),IF(D1328+364&lt;=$D$5,(D1328+364-$D$4+1)/365,IF(D1328&gt;$D$4,($D$5-D1328+1)/365,$D$6/365)),0)</f>
        <v>0</v>
      </c>
      <c r="S1328" s="28">
        <f>'Data &amp; Parameter'!$E$16*'Data &amp; Parameter'!$E$17*('Data &amp; Parameter'!$E$18+'Data &amp; Parameter'!$E$19)*'Data &amp; Parameter'!$E$20*'Data &amp; Parameter'!$E$37*R1328</f>
        <v>0</v>
      </c>
      <c r="T1328" s="28">
        <f t="shared" si="20"/>
        <v>0</v>
      </c>
    </row>
    <row r="1329" spans="1:20" ht="15.75" customHeight="1" x14ac:dyDescent="0.35">
      <c r="A1329">
        <v>1322</v>
      </c>
      <c r="B1329" s="76">
        <v>44235</v>
      </c>
      <c r="C1329" s="1" t="s">
        <v>4267</v>
      </c>
      <c r="D1329" s="76">
        <v>44235</v>
      </c>
      <c r="E1329" s="1" t="s">
        <v>4268</v>
      </c>
      <c r="F1329" s="1" t="s">
        <v>4269</v>
      </c>
      <c r="G1329" s="1" t="s">
        <v>123</v>
      </c>
      <c r="H1329" s="1" t="s">
        <v>124</v>
      </c>
      <c r="I1329" s="1" t="s">
        <v>125</v>
      </c>
      <c r="J1329" s="1" t="s">
        <v>1982</v>
      </c>
      <c r="K1329" s="1" t="s">
        <v>2245</v>
      </c>
      <c r="L1329">
        <f>ROUNDUP(IF(B1329&gt;$D$4,0,($D$4-B1329+1)/365),0)</f>
        <v>0</v>
      </c>
      <c r="M1329">
        <f>ROUNDUP(IF(B1329&gt;$D$5,0,($D$5-B1329+1)/365),0)</f>
        <v>0</v>
      </c>
      <c r="N1329" s="28">
        <f>IF(OR(L1329=1,M1329=1),IF(B1329+364&lt;=$D$5,(B1329+364-$D$4+1)/365,IF(B1329&gt;$D$4,($D$5-B1329+1)/365,$D$6/365)),0)</f>
        <v>0</v>
      </c>
      <c r="O1329" s="28">
        <f>'Data &amp; Parameter'!$E$16*'Data &amp; Parameter'!$E$17*('Data &amp; Parameter'!$E$18+'Data &amp; Parameter'!$E$19)*'Data &amp; Parameter'!$E$20*'Data &amp; Parameter'!$E$37*N1329</f>
        <v>0</v>
      </c>
      <c r="P1329">
        <f>ROUNDUP(IF(D1329&gt;$D$4,0,($D$4-D1329+1)/365),0)</f>
        <v>0</v>
      </c>
      <c r="Q1329">
        <f>ROUNDUP(IF(D1329&gt;$D$5,0,($D$5-D1329+1)/365),0)</f>
        <v>0</v>
      </c>
      <c r="R1329" s="28">
        <f>IF(OR(P1329=1,Q1329=1),IF(D1329+364&lt;=$D$5,(D1329+364-$D$4+1)/365,IF(D1329&gt;$D$4,($D$5-D1329+1)/365,$D$6/365)),0)</f>
        <v>0</v>
      </c>
      <c r="S1329" s="28">
        <f>'Data &amp; Parameter'!$E$16*'Data &amp; Parameter'!$E$17*('Data &amp; Parameter'!$E$18+'Data &amp; Parameter'!$E$19)*'Data &amp; Parameter'!$E$20*'Data &amp; Parameter'!$E$37*R1329</f>
        <v>0</v>
      </c>
      <c r="T1329" s="28">
        <f t="shared" si="20"/>
        <v>0</v>
      </c>
    </row>
    <row r="1330" spans="1:20" ht="15.75" customHeight="1" x14ac:dyDescent="0.35">
      <c r="A1330">
        <v>1323</v>
      </c>
      <c r="B1330" s="76">
        <v>44235</v>
      </c>
      <c r="C1330" s="1" t="s">
        <v>4270</v>
      </c>
      <c r="D1330" s="76">
        <v>44235</v>
      </c>
      <c r="E1330" s="1" t="s">
        <v>4271</v>
      </c>
      <c r="F1330" s="1" t="s">
        <v>4272</v>
      </c>
      <c r="G1330" s="1" t="s">
        <v>123</v>
      </c>
      <c r="H1330" s="1" t="s">
        <v>124</v>
      </c>
      <c r="I1330" s="1" t="s">
        <v>125</v>
      </c>
      <c r="J1330" s="1" t="s">
        <v>1982</v>
      </c>
      <c r="K1330" s="1" t="s">
        <v>2245</v>
      </c>
      <c r="L1330">
        <f>ROUNDUP(IF(B1330&gt;$D$4,0,($D$4-B1330+1)/365),0)</f>
        <v>0</v>
      </c>
      <c r="M1330">
        <f>ROUNDUP(IF(B1330&gt;$D$5,0,($D$5-B1330+1)/365),0)</f>
        <v>0</v>
      </c>
      <c r="N1330" s="28">
        <f>IF(OR(L1330=1,M1330=1),IF(B1330+364&lt;=$D$5,(B1330+364-$D$4+1)/365,IF(B1330&gt;$D$4,($D$5-B1330+1)/365,$D$6/365)),0)</f>
        <v>0</v>
      </c>
      <c r="O1330" s="28">
        <f>'Data &amp; Parameter'!$E$16*'Data &amp; Parameter'!$E$17*('Data &amp; Parameter'!$E$18+'Data &amp; Parameter'!$E$19)*'Data &amp; Parameter'!$E$20*'Data &amp; Parameter'!$E$37*N1330</f>
        <v>0</v>
      </c>
      <c r="P1330">
        <f>ROUNDUP(IF(D1330&gt;$D$4,0,($D$4-D1330+1)/365),0)</f>
        <v>0</v>
      </c>
      <c r="Q1330">
        <f>ROUNDUP(IF(D1330&gt;$D$5,0,($D$5-D1330+1)/365),0)</f>
        <v>0</v>
      </c>
      <c r="R1330" s="28">
        <f>IF(OR(P1330=1,Q1330=1),IF(D1330+364&lt;=$D$5,(D1330+364-$D$4+1)/365,IF(D1330&gt;$D$4,($D$5-D1330+1)/365,$D$6/365)),0)</f>
        <v>0</v>
      </c>
      <c r="S1330" s="28">
        <f>'Data &amp; Parameter'!$E$16*'Data &amp; Parameter'!$E$17*('Data &amp; Parameter'!$E$18+'Data &amp; Parameter'!$E$19)*'Data &amp; Parameter'!$E$20*'Data &amp; Parameter'!$E$37*R1330</f>
        <v>0</v>
      </c>
      <c r="T1330" s="28">
        <f t="shared" si="20"/>
        <v>0</v>
      </c>
    </row>
    <row r="1331" spans="1:20" ht="15.75" customHeight="1" x14ac:dyDescent="0.35">
      <c r="A1331">
        <v>1324</v>
      </c>
      <c r="B1331" s="76">
        <v>44235</v>
      </c>
      <c r="C1331" s="1" t="s">
        <v>4273</v>
      </c>
      <c r="D1331" s="76">
        <v>44235</v>
      </c>
      <c r="E1331" s="1" t="s">
        <v>4274</v>
      </c>
      <c r="F1331" s="1" t="s">
        <v>4275</v>
      </c>
      <c r="G1331" s="1" t="s">
        <v>123</v>
      </c>
      <c r="H1331" s="1" t="s">
        <v>124</v>
      </c>
      <c r="I1331" s="1" t="s">
        <v>125</v>
      </c>
      <c r="J1331" s="1" t="s">
        <v>1982</v>
      </c>
      <c r="K1331" s="1" t="s">
        <v>2245</v>
      </c>
      <c r="L1331">
        <f>ROUNDUP(IF(B1331&gt;$D$4,0,($D$4-B1331+1)/365),0)</f>
        <v>0</v>
      </c>
      <c r="M1331">
        <f>ROUNDUP(IF(B1331&gt;$D$5,0,($D$5-B1331+1)/365),0)</f>
        <v>0</v>
      </c>
      <c r="N1331" s="28">
        <f>IF(OR(L1331=1,M1331=1),IF(B1331+364&lt;=$D$5,(B1331+364-$D$4+1)/365,IF(B1331&gt;$D$4,($D$5-B1331+1)/365,$D$6/365)),0)</f>
        <v>0</v>
      </c>
      <c r="O1331" s="28">
        <f>'Data &amp; Parameter'!$E$16*'Data &amp; Parameter'!$E$17*('Data &amp; Parameter'!$E$18+'Data &amp; Parameter'!$E$19)*'Data &amp; Parameter'!$E$20*'Data &amp; Parameter'!$E$37*N1331</f>
        <v>0</v>
      </c>
      <c r="P1331">
        <f>ROUNDUP(IF(D1331&gt;$D$4,0,($D$4-D1331+1)/365),0)</f>
        <v>0</v>
      </c>
      <c r="Q1331">
        <f>ROUNDUP(IF(D1331&gt;$D$5,0,($D$5-D1331+1)/365),0)</f>
        <v>0</v>
      </c>
      <c r="R1331" s="28">
        <f>IF(OR(P1331=1,Q1331=1),IF(D1331+364&lt;=$D$5,(D1331+364-$D$4+1)/365,IF(D1331&gt;$D$4,($D$5-D1331+1)/365,$D$6/365)),0)</f>
        <v>0</v>
      </c>
      <c r="S1331" s="28">
        <f>'Data &amp; Parameter'!$E$16*'Data &amp; Parameter'!$E$17*('Data &amp; Parameter'!$E$18+'Data &amp; Parameter'!$E$19)*'Data &amp; Parameter'!$E$20*'Data &amp; Parameter'!$E$37*R1331</f>
        <v>0</v>
      </c>
      <c r="T1331" s="28">
        <f t="shared" si="20"/>
        <v>0</v>
      </c>
    </row>
    <row r="1332" spans="1:20" ht="15.75" customHeight="1" x14ac:dyDescent="0.35">
      <c r="A1332">
        <v>1325</v>
      </c>
      <c r="B1332" s="76">
        <v>44235</v>
      </c>
      <c r="C1332" s="1" t="s">
        <v>4276</v>
      </c>
      <c r="D1332" s="76">
        <v>44235</v>
      </c>
      <c r="E1332" s="1" t="s">
        <v>4277</v>
      </c>
      <c r="F1332" s="1" t="s">
        <v>4278</v>
      </c>
      <c r="G1332" s="1" t="s">
        <v>123</v>
      </c>
      <c r="H1332" s="1" t="s">
        <v>124</v>
      </c>
      <c r="I1332" s="1" t="s">
        <v>125</v>
      </c>
      <c r="J1332" s="1" t="s">
        <v>1982</v>
      </c>
      <c r="K1332" s="1" t="s">
        <v>2245</v>
      </c>
      <c r="L1332">
        <f>ROUNDUP(IF(B1332&gt;$D$4,0,($D$4-B1332+1)/365),0)</f>
        <v>0</v>
      </c>
      <c r="M1332">
        <f>ROUNDUP(IF(B1332&gt;$D$5,0,($D$5-B1332+1)/365),0)</f>
        <v>0</v>
      </c>
      <c r="N1332" s="28">
        <f>IF(OR(L1332=1,M1332=1),IF(B1332+364&lt;=$D$5,(B1332+364-$D$4+1)/365,IF(B1332&gt;$D$4,($D$5-B1332+1)/365,$D$6/365)),0)</f>
        <v>0</v>
      </c>
      <c r="O1332" s="28">
        <f>'Data &amp; Parameter'!$E$16*'Data &amp; Parameter'!$E$17*('Data &amp; Parameter'!$E$18+'Data &amp; Parameter'!$E$19)*'Data &amp; Parameter'!$E$20*'Data &amp; Parameter'!$E$37*N1332</f>
        <v>0</v>
      </c>
      <c r="P1332">
        <f>ROUNDUP(IF(D1332&gt;$D$4,0,($D$4-D1332+1)/365),0)</f>
        <v>0</v>
      </c>
      <c r="Q1332">
        <f>ROUNDUP(IF(D1332&gt;$D$5,0,($D$5-D1332+1)/365),0)</f>
        <v>0</v>
      </c>
      <c r="R1332" s="28">
        <f>IF(OR(P1332=1,Q1332=1),IF(D1332+364&lt;=$D$5,(D1332+364-$D$4+1)/365,IF(D1332&gt;$D$4,($D$5-D1332+1)/365,$D$6/365)),0)</f>
        <v>0</v>
      </c>
      <c r="S1332" s="28">
        <f>'Data &amp; Parameter'!$E$16*'Data &amp; Parameter'!$E$17*('Data &amp; Parameter'!$E$18+'Data &amp; Parameter'!$E$19)*'Data &amp; Parameter'!$E$20*'Data &amp; Parameter'!$E$37*R1332</f>
        <v>0</v>
      </c>
      <c r="T1332" s="28">
        <f t="shared" si="20"/>
        <v>0</v>
      </c>
    </row>
    <row r="1333" spans="1:20" ht="15.75" customHeight="1" x14ac:dyDescent="0.35">
      <c r="A1333">
        <v>1326</v>
      </c>
      <c r="B1333" s="76">
        <v>44235</v>
      </c>
      <c r="C1333" s="1" t="s">
        <v>4279</v>
      </c>
      <c r="D1333" s="76">
        <v>44235</v>
      </c>
      <c r="E1333" s="1" t="s">
        <v>4280</v>
      </c>
      <c r="F1333" s="1" t="s">
        <v>4281</v>
      </c>
      <c r="G1333" s="1" t="s">
        <v>123</v>
      </c>
      <c r="H1333" s="1" t="s">
        <v>124</v>
      </c>
      <c r="I1333" s="1" t="s">
        <v>125</v>
      </c>
      <c r="J1333" s="1" t="s">
        <v>1982</v>
      </c>
      <c r="K1333" s="1" t="s">
        <v>2245</v>
      </c>
      <c r="L1333">
        <f>ROUNDUP(IF(B1333&gt;$D$4,0,($D$4-B1333+1)/365),0)</f>
        <v>0</v>
      </c>
      <c r="M1333">
        <f>ROUNDUP(IF(B1333&gt;$D$5,0,($D$5-B1333+1)/365),0)</f>
        <v>0</v>
      </c>
      <c r="N1333" s="28">
        <f>IF(OR(L1333=1,M1333=1),IF(B1333+364&lt;=$D$5,(B1333+364-$D$4+1)/365,IF(B1333&gt;$D$4,($D$5-B1333+1)/365,$D$6/365)),0)</f>
        <v>0</v>
      </c>
      <c r="O1333" s="28">
        <f>'Data &amp; Parameter'!$E$16*'Data &amp; Parameter'!$E$17*('Data &amp; Parameter'!$E$18+'Data &amp; Parameter'!$E$19)*'Data &amp; Parameter'!$E$20*'Data &amp; Parameter'!$E$37*N1333</f>
        <v>0</v>
      </c>
      <c r="P1333">
        <f>ROUNDUP(IF(D1333&gt;$D$4,0,($D$4-D1333+1)/365),0)</f>
        <v>0</v>
      </c>
      <c r="Q1333">
        <f>ROUNDUP(IF(D1333&gt;$D$5,0,($D$5-D1333+1)/365),0)</f>
        <v>0</v>
      </c>
      <c r="R1333" s="28">
        <f>IF(OR(P1333=1,Q1333=1),IF(D1333+364&lt;=$D$5,(D1333+364-$D$4+1)/365,IF(D1333&gt;$D$4,($D$5-D1333+1)/365,$D$6/365)),0)</f>
        <v>0</v>
      </c>
      <c r="S1333" s="28">
        <f>'Data &amp; Parameter'!$E$16*'Data &amp; Parameter'!$E$17*('Data &amp; Parameter'!$E$18+'Data &amp; Parameter'!$E$19)*'Data &amp; Parameter'!$E$20*'Data &amp; Parameter'!$E$37*R1333</f>
        <v>0</v>
      </c>
      <c r="T1333" s="28">
        <f t="shared" si="20"/>
        <v>0</v>
      </c>
    </row>
    <row r="1334" spans="1:20" ht="15.75" customHeight="1" x14ac:dyDescent="0.35">
      <c r="A1334">
        <v>1327</v>
      </c>
      <c r="B1334" s="76">
        <v>44235</v>
      </c>
      <c r="C1334" s="1" t="s">
        <v>4282</v>
      </c>
      <c r="D1334" s="76">
        <v>44235</v>
      </c>
      <c r="E1334" s="1" t="s">
        <v>4283</v>
      </c>
      <c r="F1334" s="1" t="s">
        <v>4284</v>
      </c>
      <c r="G1334" s="1" t="s">
        <v>123</v>
      </c>
      <c r="H1334" s="1" t="s">
        <v>124</v>
      </c>
      <c r="I1334" s="1" t="s">
        <v>125</v>
      </c>
      <c r="J1334" s="1" t="s">
        <v>1982</v>
      </c>
      <c r="K1334" s="1" t="s">
        <v>2245</v>
      </c>
      <c r="L1334">
        <f>ROUNDUP(IF(B1334&gt;$D$4,0,($D$4-B1334+1)/365),0)</f>
        <v>0</v>
      </c>
      <c r="M1334">
        <f>ROUNDUP(IF(B1334&gt;$D$5,0,($D$5-B1334+1)/365),0)</f>
        <v>0</v>
      </c>
      <c r="N1334" s="28">
        <f>IF(OR(L1334=1,M1334=1),IF(B1334+364&lt;=$D$5,(B1334+364-$D$4+1)/365,IF(B1334&gt;$D$4,($D$5-B1334+1)/365,$D$6/365)),0)</f>
        <v>0</v>
      </c>
      <c r="O1334" s="28">
        <f>'Data &amp; Parameter'!$E$16*'Data &amp; Parameter'!$E$17*('Data &amp; Parameter'!$E$18+'Data &amp; Parameter'!$E$19)*'Data &amp; Parameter'!$E$20*'Data &amp; Parameter'!$E$37*N1334</f>
        <v>0</v>
      </c>
      <c r="P1334">
        <f>ROUNDUP(IF(D1334&gt;$D$4,0,($D$4-D1334+1)/365),0)</f>
        <v>0</v>
      </c>
      <c r="Q1334">
        <f>ROUNDUP(IF(D1334&gt;$D$5,0,($D$5-D1334+1)/365),0)</f>
        <v>0</v>
      </c>
      <c r="R1334" s="28">
        <f>IF(OR(P1334=1,Q1334=1),IF(D1334+364&lt;=$D$5,(D1334+364-$D$4+1)/365,IF(D1334&gt;$D$4,($D$5-D1334+1)/365,$D$6/365)),0)</f>
        <v>0</v>
      </c>
      <c r="S1334" s="28">
        <f>'Data &amp; Parameter'!$E$16*'Data &amp; Parameter'!$E$17*('Data &amp; Parameter'!$E$18+'Data &amp; Parameter'!$E$19)*'Data &amp; Parameter'!$E$20*'Data &amp; Parameter'!$E$37*R1334</f>
        <v>0</v>
      </c>
      <c r="T1334" s="28">
        <f t="shared" si="20"/>
        <v>0</v>
      </c>
    </row>
    <row r="1335" spans="1:20" ht="15.75" customHeight="1" x14ac:dyDescent="0.35">
      <c r="A1335">
        <v>1328</v>
      </c>
      <c r="B1335" s="76">
        <v>44235</v>
      </c>
      <c r="C1335" s="1" t="s">
        <v>4285</v>
      </c>
      <c r="D1335" s="76">
        <v>44235</v>
      </c>
      <c r="E1335" s="1" t="s">
        <v>4286</v>
      </c>
      <c r="F1335" s="1" t="s">
        <v>4287</v>
      </c>
      <c r="G1335" s="1" t="s">
        <v>123</v>
      </c>
      <c r="H1335" s="1" t="s">
        <v>124</v>
      </c>
      <c r="I1335" s="1" t="s">
        <v>125</v>
      </c>
      <c r="J1335" s="1" t="s">
        <v>1982</v>
      </c>
      <c r="K1335" s="1" t="s">
        <v>3977</v>
      </c>
      <c r="L1335">
        <f>ROUNDUP(IF(B1335&gt;$D$4,0,($D$4-B1335+1)/365),0)</f>
        <v>0</v>
      </c>
      <c r="M1335">
        <f>ROUNDUP(IF(B1335&gt;$D$5,0,($D$5-B1335+1)/365),0)</f>
        <v>0</v>
      </c>
      <c r="N1335" s="28">
        <f>IF(OR(L1335=1,M1335=1),IF(B1335+364&lt;=$D$5,(B1335+364-$D$4+1)/365,IF(B1335&gt;$D$4,($D$5-B1335+1)/365,$D$6/365)),0)</f>
        <v>0</v>
      </c>
      <c r="O1335" s="28">
        <f>'Data &amp; Parameter'!$E$16*'Data &amp; Parameter'!$E$17*('Data &amp; Parameter'!$E$18+'Data &amp; Parameter'!$E$19)*'Data &amp; Parameter'!$E$20*'Data &amp; Parameter'!$E$37*N1335</f>
        <v>0</v>
      </c>
      <c r="P1335">
        <f>ROUNDUP(IF(D1335&gt;$D$4,0,($D$4-D1335+1)/365),0)</f>
        <v>0</v>
      </c>
      <c r="Q1335">
        <f>ROUNDUP(IF(D1335&gt;$D$5,0,($D$5-D1335+1)/365),0)</f>
        <v>0</v>
      </c>
      <c r="R1335" s="28">
        <f>IF(OR(P1335=1,Q1335=1),IF(D1335+364&lt;=$D$5,(D1335+364-$D$4+1)/365,IF(D1335&gt;$D$4,($D$5-D1335+1)/365,$D$6/365)),0)</f>
        <v>0</v>
      </c>
      <c r="S1335" s="28">
        <f>'Data &amp; Parameter'!$E$16*'Data &amp; Parameter'!$E$17*('Data &amp; Parameter'!$E$18+'Data &amp; Parameter'!$E$19)*'Data &amp; Parameter'!$E$20*'Data &amp; Parameter'!$E$37*R1335</f>
        <v>0</v>
      </c>
      <c r="T1335" s="28">
        <f t="shared" si="20"/>
        <v>0</v>
      </c>
    </row>
    <row r="1336" spans="1:20" ht="15.75" customHeight="1" x14ac:dyDescent="0.35">
      <c r="A1336">
        <v>1329</v>
      </c>
      <c r="B1336" s="76">
        <v>44235</v>
      </c>
      <c r="C1336" s="1" t="s">
        <v>4288</v>
      </c>
      <c r="D1336" s="76">
        <v>44235</v>
      </c>
      <c r="E1336" s="1" t="s">
        <v>4289</v>
      </c>
      <c r="F1336" s="1" t="s">
        <v>4290</v>
      </c>
      <c r="G1336" s="1" t="s">
        <v>123</v>
      </c>
      <c r="H1336" s="1" t="s">
        <v>124</v>
      </c>
      <c r="I1336" s="1" t="s">
        <v>125</v>
      </c>
      <c r="J1336" s="1" t="s">
        <v>1982</v>
      </c>
      <c r="K1336" s="1" t="s">
        <v>3977</v>
      </c>
      <c r="L1336">
        <f>ROUNDUP(IF(B1336&gt;$D$4,0,($D$4-B1336+1)/365),0)</f>
        <v>0</v>
      </c>
      <c r="M1336">
        <f>ROUNDUP(IF(B1336&gt;$D$5,0,($D$5-B1336+1)/365),0)</f>
        <v>0</v>
      </c>
      <c r="N1336" s="28">
        <f>IF(OR(L1336=1,M1336=1),IF(B1336+364&lt;=$D$5,(B1336+364-$D$4+1)/365,IF(B1336&gt;$D$4,($D$5-B1336+1)/365,$D$6/365)),0)</f>
        <v>0</v>
      </c>
      <c r="O1336" s="28">
        <f>'Data &amp; Parameter'!$E$16*'Data &amp; Parameter'!$E$17*('Data &amp; Parameter'!$E$18+'Data &amp; Parameter'!$E$19)*'Data &amp; Parameter'!$E$20*'Data &amp; Parameter'!$E$37*N1336</f>
        <v>0</v>
      </c>
      <c r="P1336">
        <f>ROUNDUP(IF(D1336&gt;$D$4,0,($D$4-D1336+1)/365),0)</f>
        <v>0</v>
      </c>
      <c r="Q1336">
        <f>ROUNDUP(IF(D1336&gt;$D$5,0,($D$5-D1336+1)/365),0)</f>
        <v>0</v>
      </c>
      <c r="R1336" s="28">
        <f>IF(OR(P1336=1,Q1336=1),IF(D1336+364&lt;=$D$5,(D1336+364-$D$4+1)/365,IF(D1336&gt;$D$4,($D$5-D1336+1)/365,$D$6/365)),0)</f>
        <v>0</v>
      </c>
      <c r="S1336" s="28">
        <f>'Data &amp; Parameter'!$E$16*'Data &amp; Parameter'!$E$17*('Data &amp; Parameter'!$E$18+'Data &amp; Parameter'!$E$19)*'Data &amp; Parameter'!$E$20*'Data &amp; Parameter'!$E$37*R1336</f>
        <v>0</v>
      </c>
      <c r="T1336" s="28">
        <f t="shared" si="20"/>
        <v>0</v>
      </c>
    </row>
    <row r="1337" spans="1:20" ht="15.75" customHeight="1" x14ac:dyDescent="0.35">
      <c r="A1337">
        <v>1330</v>
      </c>
      <c r="B1337" s="76">
        <v>44235</v>
      </c>
      <c r="C1337" s="1" t="s">
        <v>4291</v>
      </c>
      <c r="D1337" s="76">
        <v>44235</v>
      </c>
      <c r="E1337" s="1" t="s">
        <v>4292</v>
      </c>
      <c r="F1337" s="1" t="s">
        <v>4293</v>
      </c>
      <c r="G1337" s="1" t="s">
        <v>123</v>
      </c>
      <c r="H1337" s="1" t="s">
        <v>124</v>
      </c>
      <c r="I1337" s="1" t="s">
        <v>125</v>
      </c>
      <c r="J1337" s="1" t="s">
        <v>1982</v>
      </c>
      <c r="K1337" s="1" t="s">
        <v>3977</v>
      </c>
      <c r="L1337">
        <f>ROUNDUP(IF(B1337&gt;$D$4,0,($D$4-B1337+1)/365),0)</f>
        <v>0</v>
      </c>
      <c r="M1337">
        <f>ROUNDUP(IF(B1337&gt;$D$5,0,($D$5-B1337+1)/365),0)</f>
        <v>0</v>
      </c>
      <c r="N1337" s="28">
        <f>IF(OR(L1337=1,M1337=1),IF(B1337+364&lt;=$D$5,(B1337+364-$D$4+1)/365,IF(B1337&gt;$D$4,($D$5-B1337+1)/365,$D$6/365)),0)</f>
        <v>0</v>
      </c>
      <c r="O1337" s="28">
        <f>'Data &amp; Parameter'!$E$16*'Data &amp; Parameter'!$E$17*('Data &amp; Parameter'!$E$18+'Data &amp; Parameter'!$E$19)*'Data &amp; Parameter'!$E$20*'Data &amp; Parameter'!$E$37*N1337</f>
        <v>0</v>
      </c>
      <c r="P1337">
        <f>ROUNDUP(IF(D1337&gt;$D$4,0,($D$4-D1337+1)/365),0)</f>
        <v>0</v>
      </c>
      <c r="Q1337">
        <f>ROUNDUP(IF(D1337&gt;$D$5,0,($D$5-D1337+1)/365),0)</f>
        <v>0</v>
      </c>
      <c r="R1337" s="28">
        <f>IF(OR(P1337=1,Q1337=1),IF(D1337+364&lt;=$D$5,(D1337+364-$D$4+1)/365,IF(D1337&gt;$D$4,($D$5-D1337+1)/365,$D$6/365)),0)</f>
        <v>0</v>
      </c>
      <c r="S1337" s="28">
        <f>'Data &amp; Parameter'!$E$16*'Data &amp; Parameter'!$E$17*('Data &amp; Parameter'!$E$18+'Data &amp; Parameter'!$E$19)*'Data &amp; Parameter'!$E$20*'Data &amp; Parameter'!$E$37*R1337</f>
        <v>0</v>
      </c>
      <c r="T1337" s="28">
        <f t="shared" si="20"/>
        <v>0</v>
      </c>
    </row>
    <row r="1338" spans="1:20" ht="15.75" customHeight="1" x14ac:dyDescent="0.35">
      <c r="A1338">
        <v>1331</v>
      </c>
      <c r="B1338" s="76">
        <v>44235</v>
      </c>
      <c r="C1338" s="1" t="s">
        <v>4294</v>
      </c>
      <c r="D1338" s="76">
        <v>44235</v>
      </c>
      <c r="E1338" s="1" t="s">
        <v>4295</v>
      </c>
      <c r="F1338" s="1" t="s">
        <v>4296</v>
      </c>
      <c r="G1338" s="1" t="s">
        <v>123</v>
      </c>
      <c r="H1338" s="1" t="s">
        <v>124</v>
      </c>
      <c r="I1338" s="1" t="s">
        <v>125</v>
      </c>
      <c r="J1338" s="1" t="s">
        <v>1982</v>
      </c>
      <c r="K1338" s="1" t="s">
        <v>3977</v>
      </c>
      <c r="L1338">
        <f>ROUNDUP(IF(B1338&gt;$D$4,0,($D$4-B1338+1)/365),0)</f>
        <v>0</v>
      </c>
      <c r="M1338">
        <f>ROUNDUP(IF(B1338&gt;$D$5,0,($D$5-B1338+1)/365),0)</f>
        <v>0</v>
      </c>
      <c r="N1338" s="28">
        <f>IF(OR(L1338=1,M1338=1),IF(B1338+364&lt;=$D$5,(B1338+364-$D$4+1)/365,IF(B1338&gt;$D$4,($D$5-B1338+1)/365,$D$6/365)),0)</f>
        <v>0</v>
      </c>
      <c r="O1338" s="28">
        <f>'Data &amp; Parameter'!$E$16*'Data &amp; Parameter'!$E$17*('Data &amp; Parameter'!$E$18+'Data &amp; Parameter'!$E$19)*'Data &amp; Parameter'!$E$20*'Data &amp; Parameter'!$E$37*N1338</f>
        <v>0</v>
      </c>
      <c r="P1338">
        <f>ROUNDUP(IF(D1338&gt;$D$4,0,($D$4-D1338+1)/365),0)</f>
        <v>0</v>
      </c>
      <c r="Q1338">
        <f>ROUNDUP(IF(D1338&gt;$D$5,0,($D$5-D1338+1)/365),0)</f>
        <v>0</v>
      </c>
      <c r="R1338" s="28">
        <f>IF(OR(P1338=1,Q1338=1),IF(D1338+364&lt;=$D$5,(D1338+364-$D$4+1)/365,IF(D1338&gt;$D$4,($D$5-D1338+1)/365,$D$6/365)),0)</f>
        <v>0</v>
      </c>
      <c r="S1338" s="28">
        <f>'Data &amp; Parameter'!$E$16*'Data &amp; Parameter'!$E$17*('Data &amp; Parameter'!$E$18+'Data &amp; Parameter'!$E$19)*'Data &amp; Parameter'!$E$20*'Data &amp; Parameter'!$E$37*R1338</f>
        <v>0</v>
      </c>
      <c r="T1338" s="28">
        <f t="shared" si="20"/>
        <v>0</v>
      </c>
    </row>
    <row r="1339" spans="1:20" ht="15.75" customHeight="1" x14ac:dyDescent="0.35">
      <c r="A1339">
        <v>1332</v>
      </c>
      <c r="B1339" s="76">
        <v>44235</v>
      </c>
      <c r="C1339" s="1" t="s">
        <v>4297</v>
      </c>
      <c r="D1339" s="76">
        <v>44235</v>
      </c>
      <c r="E1339" s="1" t="s">
        <v>4298</v>
      </c>
      <c r="F1339" s="1" t="s">
        <v>4299</v>
      </c>
      <c r="G1339" s="1" t="s">
        <v>123</v>
      </c>
      <c r="H1339" s="1" t="s">
        <v>124</v>
      </c>
      <c r="I1339" s="1" t="s">
        <v>125</v>
      </c>
      <c r="J1339" s="1" t="s">
        <v>1982</v>
      </c>
      <c r="K1339" s="1" t="s">
        <v>3977</v>
      </c>
      <c r="L1339">
        <f>ROUNDUP(IF(B1339&gt;$D$4,0,($D$4-B1339+1)/365),0)</f>
        <v>0</v>
      </c>
      <c r="M1339">
        <f>ROUNDUP(IF(B1339&gt;$D$5,0,($D$5-B1339+1)/365),0)</f>
        <v>0</v>
      </c>
      <c r="N1339" s="28">
        <f>IF(OR(L1339=1,M1339=1),IF(B1339+364&lt;=$D$5,(B1339+364-$D$4+1)/365,IF(B1339&gt;$D$4,($D$5-B1339+1)/365,$D$6/365)),0)</f>
        <v>0</v>
      </c>
      <c r="O1339" s="28">
        <f>'Data &amp; Parameter'!$E$16*'Data &amp; Parameter'!$E$17*('Data &amp; Parameter'!$E$18+'Data &amp; Parameter'!$E$19)*'Data &amp; Parameter'!$E$20*'Data &amp; Parameter'!$E$37*N1339</f>
        <v>0</v>
      </c>
      <c r="P1339">
        <f>ROUNDUP(IF(D1339&gt;$D$4,0,($D$4-D1339+1)/365),0)</f>
        <v>0</v>
      </c>
      <c r="Q1339">
        <f>ROUNDUP(IF(D1339&gt;$D$5,0,($D$5-D1339+1)/365),0)</f>
        <v>0</v>
      </c>
      <c r="R1339" s="28">
        <f>IF(OR(P1339=1,Q1339=1),IF(D1339+364&lt;=$D$5,(D1339+364-$D$4+1)/365,IF(D1339&gt;$D$4,($D$5-D1339+1)/365,$D$6/365)),0)</f>
        <v>0</v>
      </c>
      <c r="S1339" s="28">
        <f>'Data &amp; Parameter'!$E$16*'Data &amp; Parameter'!$E$17*('Data &amp; Parameter'!$E$18+'Data &amp; Parameter'!$E$19)*'Data &amp; Parameter'!$E$20*'Data &amp; Parameter'!$E$37*R1339</f>
        <v>0</v>
      </c>
      <c r="T1339" s="28">
        <f t="shared" si="20"/>
        <v>0</v>
      </c>
    </row>
    <row r="1340" spans="1:20" ht="15.75" customHeight="1" x14ac:dyDescent="0.35">
      <c r="A1340">
        <v>1333</v>
      </c>
      <c r="B1340" s="76">
        <v>44235</v>
      </c>
      <c r="C1340" s="1" t="s">
        <v>4300</v>
      </c>
      <c r="D1340" s="76">
        <v>44235</v>
      </c>
      <c r="E1340" s="1" t="s">
        <v>4301</v>
      </c>
      <c r="F1340" s="1" t="s">
        <v>4302</v>
      </c>
      <c r="G1340" s="1" t="s">
        <v>123</v>
      </c>
      <c r="H1340" s="1" t="s">
        <v>124</v>
      </c>
      <c r="I1340" s="1" t="s">
        <v>125</v>
      </c>
      <c r="J1340" s="1" t="s">
        <v>1982</v>
      </c>
      <c r="K1340" s="1" t="s">
        <v>3977</v>
      </c>
      <c r="L1340">
        <f>ROUNDUP(IF(B1340&gt;$D$4,0,($D$4-B1340+1)/365),0)</f>
        <v>0</v>
      </c>
      <c r="M1340">
        <f>ROUNDUP(IF(B1340&gt;$D$5,0,($D$5-B1340+1)/365),0)</f>
        <v>0</v>
      </c>
      <c r="N1340" s="28">
        <f>IF(OR(L1340=1,M1340=1),IF(B1340+364&lt;=$D$5,(B1340+364-$D$4+1)/365,IF(B1340&gt;$D$4,($D$5-B1340+1)/365,$D$6/365)),0)</f>
        <v>0</v>
      </c>
      <c r="O1340" s="28">
        <f>'Data &amp; Parameter'!$E$16*'Data &amp; Parameter'!$E$17*('Data &amp; Parameter'!$E$18+'Data &amp; Parameter'!$E$19)*'Data &amp; Parameter'!$E$20*'Data &amp; Parameter'!$E$37*N1340</f>
        <v>0</v>
      </c>
      <c r="P1340">
        <f>ROUNDUP(IF(D1340&gt;$D$4,0,($D$4-D1340+1)/365),0)</f>
        <v>0</v>
      </c>
      <c r="Q1340">
        <f>ROUNDUP(IF(D1340&gt;$D$5,0,($D$5-D1340+1)/365),0)</f>
        <v>0</v>
      </c>
      <c r="R1340" s="28">
        <f>IF(OR(P1340=1,Q1340=1),IF(D1340+364&lt;=$D$5,(D1340+364-$D$4+1)/365,IF(D1340&gt;$D$4,($D$5-D1340+1)/365,$D$6/365)),0)</f>
        <v>0</v>
      </c>
      <c r="S1340" s="28">
        <f>'Data &amp; Parameter'!$E$16*'Data &amp; Parameter'!$E$17*('Data &amp; Parameter'!$E$18+'Data &amp; Parameter'!$E$19)*'Data &amp; Parameter'!$E$20*'Data &amp; Parameter'!$E$37*R1340</f>
        <v>0</v>
      </c>
      <c r="T1340" s="28">
        <f t="shared" si="20"/>
        <v>0</v>
      </c>
    </row>
    <row r="1341" spans="1:20" ht="15.75" customHeight="1" x14ac:dyDescent="0.35">
      <c r="A1341">
        <v>1334</v>
      </c>
      <c r="B1341" s="76">
        <v>44235</v>
      </c>
      <c r="C1341" s="1" t="s">
        <v>4303</v>
      </c>
      <c r="D1341" s="76">
        <v>44235</v>
      </c>
      <c r="E1341" s="1" t="s">
        <v>4304</v>
      </c>
      <c r="F1341" s="1" t="s">
        <v>4305</v>
      </c>
      <c r="G1341" s="1" t="s">
        <v>123</v>
      </c>
      <c r="H1341" s="1" t="s">
        <v>124</v>
      </c>
      <c r="I1341" s="1" t="s">
        <v>125</v>
      </c>
      <c r="J1341" s="1" t="s">
        <v>1982</v>
      </c>
      <c r="K1341" s="1" t="s">
        <v>3977</v>
      </c>
      <c r="L1341">
        <f>ROUNDUP(IF(B1341&gt;$D$4,0,($D$4-B1341+1)/365),0)</f>
        <v>0</v>
      </c>
      <c r="M1341">
        <f>ROUNDUP(IF(B1341&gt;$D$5,0,($D$5-B1341+1)/365),0)</f>
        <v>0</v>
      </c>
      <c r="N1341" s="28">
        <f>IF(OR(L1341=1,M1341=1),IF(B1341+364&lt;=$D$5,(B1341+364-$D$4+1)/365,IF(B1341&gt;$D$4,($D$5-B1341+1)/365,$D$6/365)),0)</f>
        <v>0</v>
      </c>
      <c r="O1341" s="28">
        <f>'Data &amp; Parameter'!$E$16*'Data &amp; Parameter'!$E$17*('Data &amp; Parameter'!$E$18+'Data &amp; Parameter'!$E$19)*'Data &amp; Parameter'!$E$20*'Data &amp; Parameter'!$E$37*N1341</f>
        <v>0</v>
      </c>
      <c r="P1341">
        <f>ROUNDUP(IF(D1341&gt;$D$4,0,($D$4-D1341+1)/365),0)</f>
        <v>0</v>
      </c>
      <c r="Q1341">
        <f>ROUNDUP(IF(D1341&gt;$D$5,0,($D$5-D1341+1)/365),0)</f>
        <v>0</v>
      </c>
      <c r="R1341" s="28">
        <f>IF(OR(P1341=1,Q1341=1),IF(D1341+364&lt;=$D$5,(D1341+364-$D$4+1)/365,IF(D1341&gt;$D$4,($D$5-D1341+1)/365,$D$6/365)),0)</f>
        <v>0</v>
      </c>
      <c r="S1341" s="28">
        <f>'Data &amp; Parameter'!$E$16*'Data &amp; Parameter'!$E$17*('Data &amp; Parameter'!$E$18+'Data &amp; Parameter'!$E$19)*'Data &amp; Parameter'!$E$20*'Data &amp; Parameter'!$E$37*R1341</f>
        <v>0</v>
      </c>
      <c r="T1341" s="28">
        <f t="shared" si="20"/>
        <v>0</v>
      </c>
    </row>
    <row r="1342" spans="1:20" ht="15.75" customHeight="1" x14ac:dyDescent="0.35">
      <c r="A1342">
        <v>1335</v>
      </c>
      <c r="B1342" s="76">
        <v>44235</v>
      </c>
      <c r="C1342" s="1" t="s">
        <v>4306</v>
      </c>
      <c r="D1342" s="76">
        <v>44235</v>
      </c>
      <c r="E1342" s="1" t="s">
        <v>4307</v>
      </c>
      <c r="F1342" s="1" t="s">
        <v>4308</v>
      </c>
      <c r="G1342" s="1" t="s">
        <v>123</v>
      </c>
      <c r="H1342" s="1" t="s">
        <v>124</v>
      </c>
      <c r="I1342" s="1" t="s">
        <v>125</v>
      </c>
      <c r="J1342" s="1" t="s">
        <v>1982</v>
      </c>
      <c r="K1342" s="1" t="s">
        <v>3977</v>
      </c>
      <c r="L1342">
        <f>ROUNDUP(IF(B1342&gt;$D$4,0,($D$4-B1342+1)/365),0)</f>
        <v>0</v>
      </c>
      <c r="M1342">
        <f>ROUNDUP(IF(B1342&gt;$D$5,0,($D$5-B1342+1)/365),0)</f>
        <v>0</v>
      </c>
      <c r="N1342" s="28">
        <f>IF(OR(L1342=1,M1342=1),IF(B1342+364&lt;=$D$5,(B1342+364-$D$4+1)/365,IF(B1342&gt;$D$4,($D$5-B1342+1)/365,$D$6/365)),0)</f>
        <v>0</v>
      </c>
      <c r="O1342" s="28">
        <f>'Data &amp; Parameter'!$E$16*'Data &amp; Parameter'!$E$17*('Data &amp; Parameter'!$E$18+'Data &amp; Parameter'!$E$19)*'Data &amp; Parameter'!$E$20*'Data &amp; Parameter'!$E$37*N1342</f>
        <v>0</v>
      </c>
      <c r="P1342">
        <f>ROUNDUP(IF(D1342&gt;$D$4,0,($D$4-D1342+1)/365),0)</f>
        <v>0</v>
      </c>
      <c r="Q1342">
        <f>ROUNDUP(IF(D1342&gt;$D$5,0,($D$5-D1342+1)/365),0)</f>
        <v>0</v>
      </c>
      <c r="R1342" s="28">
        <f>IF(OR(P1342=1,Q1342=1),IF(D1342+364&lt;=$D$5,(D1342+364-$D$4+1)/365,IF(D1342&gt;$D$4,($D$5-D1342+1)/365,$D$6/365)),0)</f>
        <v>0</v>
      </c>
      <c r="S1342" s="28">
        <f>'Data &amp; Parameter'!$E$16*'Data &amp; Parameter'!$E$17*('Data &amp; Parameter'!$E$18+'Data &amp; Parameter'!$E$19)*'Data &amp; Parameter'!$E$20*'Data &amp; Parameter'!$E$37*R1342</f>
        <v>0</v>
      </c>
      <c r="T1342" s="28">
        <f t="shared" si="20"/>
        <v>0</v>
      </c>
    </row>
    <row r="1343" spans="1:20" ht="15.75" customHeight="1" x14ac:dyDescent="0.35">
      <c r="A1343">
        <v>1336</v>
      </c>
      <c r="B1343" s="76">
        <v>44235</v>
      </c>
      <c r="C1343" s="1" t="s">
        <v>4309</v>
      </c>
      <c r="D1343" s="76">
        <v>44235</v>
      </c>
      <c r="E1343" s="1" t="s">
        <v>4310</v>
      </c>
      <c r="F1343" s="1" t="s">
        <v>4311</v>
      </c>
      <c r="G1343" s="1" t="s">
        <v>123</v>
      </c>
      <c r="H1343" s="1" t="s">
        <v>124</v>
      </c>
      <c r="I1343" s="1" t="s">
        <v>125</v>
      </c>
      <c r="J1343" s="1" t="s">
        <v>1982</v>
      </c>
      <c r="K1343" s="1" t="s">
        <v>2217</v>
      </c>
      <c r="L1343">
        <f>ROUNDUP(IF(B1343&gt;$D$4,0,($D$4-B1343+1)/365),0)</f>
        <v>0</v>
      </c>
      <c r="M1343">
        <f>ROUNDUP(IF(B1343&gt;$D$5,0,($D$5-B1343+1)/365),0)</f>
        <v>0</v>
      </c>
      <c r="N1343" s="28">
        <f>IF(OR(L1343=1,M1343=1),IF(B1343+364&lt;=$D$5,(B1343+364-$D$4+1)/365,IF(B1343&gt;$D$4,($D$5-B1343+1)/365,$D$6/365)),0)</f>
        <v>0</v>
      </c>
      <c r="O1343" s="28">
        <f>'Data &amp; Parameter'!$E$16*'Data &amp; Parameter'!$E$17*('Data &amp; Parameter'!$E$18+'Data &amp; Parameter'!$E$19)*'Data &amp; Parameter'!$E$20*'Data &amp; Parameter'!$E$37*N1343</f>
        <v>0</v>
      </c>
      <c r="P1343">
        <f>ROUNDUP(IF(D1343&gt;$D$4,0,($D$4-D1343+1)/365),0)</f>
        <v>0</v>
      </c>
      <c r="Q1343">
        <f>ROUNDUP(IF(D1343&gt;$D$5,0,($D$5-D1343+1)/365),0)</f>
        <v>0</v>
      </c>
      <c r="R1343" s="28">
        <f>IF(OR(P1343=1,Q1343=1),IF(D1343+364&lt;=$D$5,(D1343+364-$D$4+1)/365,IF(D1343&gt;$D$4,($D$5-D1343+1)/365,$D$6/365)),0)</f>
        <v>0</v>
      </c>
      <c r="S1343" s="28">
        <f>'Data &amp; Parameter'!$E$16*'Data &amp; Parameter'!$E$17*('Data &amp; Parameter'!$E$18+'Data &amp; Parameter'!$E$19)*'Data &amp; Parameter'!$E$20*'Data &amp; Parameter'!$E$37*R1343</f>
        <v>0</v>
      </c>
      <c r="T1343" s="28">
        <f t="shared" si="20"/>
        <v>0</v>
      </c>
    </row>
    <row r="1344" spans="1:20" ht="15.75" customHeight="1" x14ac:dyDescent="0.35">
      <c r="A1344">
        <v>1337</v>
      </c>
      <c r="B1344" s="76">
        <v>44235</v>
      </c>
      <c r="C1344" s="1" t="s">
        <v>4312</v>
      </c>
      <c r="D1344" s="76">
        <v>44235</v>
      </c>
      <c r="E1344" s="1" t="s">
        <v>4313</v>
      </c>
      <c r="F1344" s="1" t="s">
        <v>4314</v>
      </c>
      <c r="G1344" s="1" t="s">
        <v>123</v>
      </c>
      <c r="H1344" s="1" t="s">
        <v>124</v>
      </c>
      <c r="I1344" s="1" t="s">
        <v>125</v>
      </c>
      <c r="J1344" s="1" t="s">
        <v>1982</v>
      </c>
      <c r="K1344" s="1" t="s">
        <v>4062</v>
      </c>
      <c r="L1344">
        <f>ROUNDUP(IF(B1344&gt;$D$4,0,($D$4-B1344+1)/365),0)</f>
        <v>0</v>
      </c>
      <c r="M1344">
        <f>ROUNDUP(IF(B1344&gt;$D$5,0,($D$5-B1344+1)/365),0)</f>
        <v>0</v>
      </c>
      <c r="N1344" s="28">
        <f>IF(OR(L1344=1,M1344=1),IF(B1344+364&lt;=$D$5,(B1344+364-$D$4+1)/365,IF(B1344&gt;$D$4,($D$5-B1344+1)/365,$D$6/365)),0)</f>
        <v>0</v>
      </c>
      <c r="O1344" s="28">
        <f>'Data &amp; Parameter'!$E$16*'Data &amp; Parameter'!$E$17*('Data &amp; Parameter'!$E$18+'Data &amp; Parameter'!$E$19)*'Data &amp; Parameter'!$E$20*'Data &amp; Parameter'!$E$37*N1344</f>
        <v>0</v>
      </c>
      <c r="P1344">
        <f>ROUNDUP(IF(D1344&gt;$D$4,0,($D$4-D1344+1)/365),0)</f>
        <v>0</v>
      </c>
      <c r="Q1344">
        <f>ROUNDUP(IF(D1344&gt;$D$5,0,($D$5-D1344+1)/365),0)</f>
        <v>0</v>
      </c>
      <c r="R1344" s="28">
        <f>IF(OR(P1344=1,Q1344=1),IF(D1344+364&lt;=$D$5,(D1344+364-$D$4+1)/365,IF(D1344&gt;$D$4,($D$5-D1344+1)/365,$D$6/365)),0)</f>
        <v>0</v>
      </c>
      <c r="S1344" s="28">
        <f>'Data &amp; Parameter'!$E$16*'Data &amp; Parameter'!$E$17*('Data &amp; Parameter'!$E$18+'Data &amp; Parameter'!$E$19)*'Data &amp; Parameter'!$E$20*'Data &amp; Parameter'!$E$37*R1344</f>
        <v>0</v>
      </c>
      <c r="T1344" s="28">
        <f t="shared" si="20"/>
        <v>0</v>
      </c>
    </row>
    <row r="1345" spans="1:20" ht="15.75" customHeight="1" x14ac:dyDescent="0.35">
      <c r="A1345">
        <v>1338</v>
      </c>
      <c r="B1345" s="76">
        <v>44235</v>
      </c>
      <c r="C1345" s="1" t="s">
        <v>4315</v>
      </c>
      <c r="D1345" s="76">
        <v>44235</v>
      </c>
      <c r="E1345" s="1" t="s">
        <v>4316</v>
      </c>
      <c r="F1345" s="1" t="s">
        <v>4317</v>
      </c>
      <c r="G1345" s="1" t="s">
        <v>123</v>
      </c>
      <c r="H1345" s="1" t="s">
        <v>124</v>
      </c>
      <c r="I1345" s="1" t="s">
        <v>125</v>
      </c>
      <c r="J1345" s="1" t="s">
        <v>1982</v>
      </c>
      <c r="K1345" s="1" t="s">
        <v>4062</v>
      </c>
      <c r="L1345">
        <f>ROUNDUP(IF(B1345&gt;$D$4,0,($D$4-B1345+1)/365),0)</f>
        <v>0</v>
      </c>
      <c r="M1345">
        <f>ROUNDUP(IF(B1345&gt;$D$5,0,($D$5-B1345+1)/365),0)</f>
        <v>0</v>
      </c>
      <c r="N1345" s="28">
        <f>IF(OR(L1345=1,M1345=1),IF(B1345+364&lt;=$D$5,(B1345+364-$D$4+1)/365,IF(B1345&gt;$D$4,($D$5-B1345+1)/365,$D$6/365)),0)</f>
        <v>0</v>
      </c>
      <c r="O1345" s="28">
        <f>'Data &amp; Parameter'!$E$16*'Data &amp; Parameter'!$E$17*('Data &amp; Parameter'!$E$18+'Data &amp; Parameter'!$E$19)*'Data &amp; Parameter'!$E$20*'Data &amp; Parameter'!$E$37*N1345</f>
        <v>0</v>
      </c>
      <c r="P1345">
        <f>ROUNDUP(IF(D1345&gt;$D$4,0,($D$4-D1345+1)/365),0)</f>
        <v>0</v>
      </c>
      <c r="Q1345">
        <f>ROUNDUP(IF(D1345&gt;$D$5,0,($D$5-D1345+1)/365),0)</f>
        <v>0</v>
      </c>
      <c r="R1345" s="28">
        <f>IF(OR(P1345=1,Q1345=1),IF(D1345+364&lt;=$D$5,(D1345+364-$D$4+1)/365,IF(D1345&gt;$D$4,($D$5-D1345+1)/365,$D$6/365)),0)</f>
        <v>0</v>
      </c>
      <c r="S1345" s="28">
        <f>'Data &amp; Parameter'!$E$16*'Data &amp; Parameter'!$E$17*('Data &amp; Parameter'!$E$18+'Data &amp; Parameter'!$E$19)*'Data &amp; Parameter'!$E$20*'Data &amp; Parameter'!$E$37*R1345</f>
        <v>0</v>
      </c>
      <c r="T1345" s="28">
        <f t="shared" si="20"/>
        <v>0</v>
      </c>
    </row>
    <row r="1346" spans="1:20" ht="15.75" customHeight="1" x14ac:dyDescent="0.35">
      <c r="A1346">
        <v>1339</v>
      </c>
      <c r="B1346" s="76">
        <v>44235</v>
      </c>
      <c r="C1346" s="1" t="s">
        <v>4318</v>
      </c>
      <c r="D1346" s="76">
        <v>44235</v>
      </c>
      <c r="E1346" s="1" t="s">
        <v>4319</v>
      </c>
      <c r="F1346" s="1" t="s">
        <v>4320</v>
      </c>
      <c r="G1346" s="1" t="s">
        <v>123</v>
      </c>
      <c r="H1346" s="1" t="s">
        <v>124</v>
      </c>
      <c r="I1346" s="1" t="s">
        <v>125</v>
      </c>
      <c r="J1346" s="1" t="s">
        <v>1982</v>
      </c>
      <c r="K1346" s="1" t="s">
        <v>4062</v>
      </c>
      <c r="L1346">
        <f>ROUNDUP(IF(B1346&gt;$D$4,0,($D$4-B1346+1)/365),0)</f>
        <v>0</v>
      </c>
      <c r="M1346">
        <f>ROUNDUP(IF(B1346&gt;$D$5,0,($D$5-B1346+1)/365),0)</f>
        <v>0</v>
      </c>
      <c r="N1346" s="28">
        <f>IF(OR(L1346=1,M1346=1),IF(B1346+364&lt;=$D$5,(B1346+364-$D$4+1)/365,IF(B1346&gt;$D$4,($D$5-B1346+1)/365,$D$6/365)),0)</f>
        <v>0</v>
      </c>
      <c r="O1346" s="28">
        <f>'Data &amp; Parameter'!$E$16*'Data &amp; Parameter'!$E$17*('Data &amp; Parameter'!$E$18+'Data &amp; Parameter'!$E$19)*'Data &amp; Parameter'!$E$20*'Data &amp; Parameter'!$E$37*N1346</f>
        <v>0</v>
      </c>
      <c r="P1346">
        <f>ROUNDUP(IF(D1346&gt;$D$4,0,($D$4-D1346+1)/365),0)</f>
        <v>0</v>
      </c>
      <c r="Q1346">
        <f>ROUNDUP(IF(D1346&gt;$D$5,0,($D$5-D1346+1)/365),0)</f>
        <v>0</v>
      </c>
      <c r="R1346" s="28">
        <f>IF(OR(P1346=1,Q1346=1),IF(D1346+364&lt;=$D$5,(D1346+364-$D$4+1)/365,IF(D1346&gt;$D$4,($D$5-D1346+1)/365,$D$6/365)),0)</f>
        <v>0</v>
      </c>
      <c r="S1346" s="28">
        <f>'Data &amp; Parameter'!$E$16*'Data &amp; Parameter'!$E$17*('Data &amp; Parameter'!$E$18+'Data &amp; Parameter'!$E$19)*'Data &amp; Parameter'!$E$20*'Data &amp; Parameter'!$E$37*R1346</f>
        <v>0</v>
      </c>
      <c r="T1346" s="28">
        <f t="shared" si="20"/>
        <v>0</v>
      </c>
    </row>
    <row r="1347" spans="1:20" ht="15.75" customHeight="1" x14ac:dyDescent="0.35">
      <c r="A1347">
        <v>1340</v>
      </c>
      <c r="B1347" s="76">
        <v>44235</v>
      </c>
      <c r="C1347" s="1" t="s">
        <v>4321</v>
      </c>
      <c r="D1347" s="76">
        <v>44235</v>
      </c>
      <c r="E1347" s="1" t="s">
        <v>4322</v>
      </c>
      <c r="F1347" s="1" t="s">
        <v>4323</v>
      </c>
      <c r="G1347" s="1" t="s">
        <v>123</v>
      </c>
      <c r="H1347" s="1" t="s">
        <v>124</v>
      </c>
      <c r="I1347" s="1" t="s">
        <v>125</v>
      </c>
      <c r="J1347" s="1" t="s">
        <v>1982</v>
      </c>
      <c r="K1347" s="1" t="s">
        <v>4062</v>
      </c>
      <c r="L1347">
        <f>ROUNDUP(IF(B1347&gt;$D$4,0,($D$4-B1347+1)/365),0)</f>
        <v>0</v>
      </c>
      <c r="M1347">
        <f>ROUNDUP(IF(B1347&gt;$D$5,0,($D$5-B1347+1)/365),0)</f>
        <v>0</v>
      </c>
      <c r="N1347" s="28">
        <f>IF(OR(L1347=1,M1347=1),IF(B1347+364&lt;=$D$5,(B1347+364-$D$4+1)/365,IF(B1347&gt;$D$4,($D$5-B1347+1)/365,$D$6/365)),0)</f>
        <v>0</v>
      </c>
      <c r="O1347" s="28">
        <f>'Data &amp; Parameter'!$E$16*'Data &amp; Parameter'!$E$17*('Data &amp; Parameter'!$E$18+'Data &amp; Parameter'!$E$19)*'Data &amp; Parameter'!$E$20*'Data &amp; Parameter'!$E$37*N1347</f>
        <v>0</v>
      </c>
      <c r="P1347">
        <f>ROUNDUP(IF(D1347&gt;$D$4,0,($D$4-D1347+1)/365),0)</f>
        <v>0</v>
      </c>
      <c r="Q1347">
        <f>ROUNDUP(IF(D1347&gt;$D$5,0,($D$5-D1347+1)/365),0)</f>
        <v>0</v>
      </c>
      <c r="R1347" s="28">
        <f>IF(OR(P1347=1,Q1347=1),IF(D1347+364&lt;=$D$5,(D1347+364-$D$4+1)/365,IF(D1347&gt;$D$4,($D$5-D1347+1)/365,$D$6/365)),0)</f>
        <v>0</v>
      </c>
      <c r="S1347" s="28">
        <f>'Data &amp; Parameter'!$E$16*'Data &amp; Parameter'!$E$17*('Data &amp; Parameter'!$E$18+'Data &amp; Parameter'!$E$19)*'Data &amp; Parameter'!$E$20*'Data &amp; Parameter'!$E$37*R1347</f>
        <v>0</v>
      </c>
      <c r="T1347" s="28">
        <f t="shared" si="20"/>
        <v>0</v>
      </c>
    </row>
    <row r="1348" spans="1:20" ht="15.75" customHeight="1" x14ac:dyDescent="0.35">
      <c r="A1348">
        <v>1341</v>
      </c>
      <c r="B1348" s="76">
        <v>44235</v>
      </c>
      <c r="C1348" s="1" t="s">
        <v>4324</v>
      </c>
      <c r="D1348" s="76">
        <v>44235</v>
      </c>
      <c r="E1348" s="1" t="s">
        <v>4325</v>
      </c>
      <c r="F1348" s="1" t="s">
        <v>4326</v>
      </c>
      <c r="G1348" s="1" t="s">
        <v>123</v>
      </c>
      <c r="H1348" s="1" t="s">
        <v>124</v>
      </c>
      <c r="I1348" s="1" t="s">
        <v>125</v>
      </c>
      <c r="J1348" s="1" t="s">
        <v>1982</v>
      </c>
      <c r="K1348" s="1" t="s">
        <v>4062</v>
      </c>
      <c r="L1348">
        <f>ROUNDUP(IF(B1348&gt;$D$4,0,($D$4-B1348+1)/365),0)</f>
        <v>0</v>
      </c>
      <c r="M1348">
        <f>ROUNDUP(IF(B1348&gt;$D$5,0,($D$5-B1348+1)/365),0)</f>
        <v>0</v>
      </c>
      <c r="N1348" s="28">
        <f>IF(OR(L1348=1,M1348=1),IF(B1348+364&lt;=$D$5,(B1348+364-$D$4+1)/365,IF(B1348&gt;$D$4,($D$5-B1348+1)/365,$D$6/365)),0)</f>
        <v>0</v>
      </c>
      <c r="O1348" s="28">
        <f>'Data &amp; Parameter'!$E$16*'Data &amp; Parameter'!$E$17*('Data &amp; Parameter'!$E$18+'Data &amp; Parameter'!$E$19)*'Data &amp; Parameter'!$E$20*'Data &amp; Parameter'!$E$37*N1348</f>
        <v>0</v>
      </c>
      <c r="P1348">
        <f>ROUNDUP(IF(D1348&gt;$D$4,0,($D$4-D1348+1)/365),0)</f>
        <v>0</v>
      </c>
      <c r="Q1348">
        <f>ROUNDUP(IF(D1348&gt;$D$5,0,($D$5-D1348+1)/365),0)</f>
        <v>0</v>
      </c>
      <c r="R1348" s="28">
        <f>IF(OR(P1348=1,Q1348=1),IF(D1348+364&lt;=$D$5,(D1348+364-$D$4+1)/365,IF(D1348&gt;$D$4,($D$5-D1348+1)/365,$D$6/365)),0)</f>
        <v>0</v>
      </c>
      <c r="S1348" s="28">
        <f>'Data &amp; Parameter'!$E$16*'Data &amp; Parameter'!$E$17*('Data &amp; Parameter'!$E$18+'Data &amp; Parameter'!$E$19)*'Data &amp; Parameter'!$E$20*'Data &amp; Parameter'!$E$37*R1348</f>
        <v>0</v>
      </c>
      <c r="T1348" s="28">
        <f t="shared" si="20"/>
        <v>0</v>
      </c>
    </row>
    <row r="1349" spans="1:20" ht="15.75" customHeight="1" x14ac:dyDescent="0.35">
      <c r="A1349">
        <v>1342</v>
      </c>
      <c r="B1349" s="76">
        <v>44235</v>
      </c>
      <c r="C1349" s="1" t="s">
        <v>4327</v>
      </c>
      <c r="D1349" s="76">
        <v>44235</v>
      </c>
      <c r="E1349" s="1" t="s">
        <v>4328</v>
      </c>
      <c r="F1349" s="1" t="s">
        <v>4329</v>
      </c>
      <c r="G1349" s="1" t="s">
        <v>123</v>
      </c>
      <c r="H1349" s="1" t="s">
        <v>124</v>
      </c>
      <c r="I1349" s="1" t="s">
        <v>125</v>
      </c>
      <c r="J1349" s="1" t="s">
        <v>1982</v>
      </c>
      <c r="K1349" s="1" t="s">
        <v>4062</v>
      </c>
      <c r="L1349">
        <f>ROUNDUP(IF(B1349&gt;$D$4,0,($D$4-B1349+1)/365),0)</f>
        <v>0</v>
      </c>
      <c r="M1349">
        <f>ROUNDUP(IF(B1349&gt;$D$5,0,($D$5-B1349+1)/365),0)</f>
        <v>0</v>
      </c>
      <c r="N1349" s="28">
        <f>IF(OR(L1349=1,M1349=1),IF(B1349+364&lt;=$D$5,(B1349+364-$D$4+1)/365,IF(B1349&gt;$D$4,($D$5-B1349+1)/365,$D$6/365)),0)</f>
        <v>0</v>
      </c>
      <c r="O1349" s="28">
        <f>'Data &amp; Parameter'!$E$16*'Data &amp; Parameter'!$E$17*('Data &amp; Parameter'!$E$18+'Data &amp; Parameter'!$E$19)*'Data &amp; Parameter'!$E$20*'Data &amp; Parameter'!$E$37*N1349</f>
        <v>0</v>
      </c>
      <c r="P1349">
        <f>ROUNDUP(IF(D1349&gt;$D$4,0,($D$4-D1349+1)/365),0)</f>
        <v>0</v>
      </c>
      <c r="Q1349">
        <f>ROUNDUP(IF(D1349&gt;$D$5,0,($D$5-D1349+1)/365),0)</f>
        <v>0</v>
      </c>
      <c r="R1349" s="28">
        <f>IF(OR(P1349=1,Q1349=1),IF(D1349+364&lt;=$D$5,(D1349+364-$D$4+1)/365,IF(D1349&gt;$D$4,($D$5-D1349+1)/365,$D$6/365)),0)</f>
        <v>0</v>
      </c>
      <c r="S1349" s="28">
        <f>'Data &amp; Parameter'!$E$16*'Data &amp; Parameter'!$E$17*('Data &amp; Parameter'!$E$18+'Data &amp; Parameter'!$E$19)*'Data &amp; Parameter'!$E$20*'Data &amp; Parameter'!$E$37*R1349</f>
        <v>0</v>
      </c>
      <c r="T1349" s="28">
        <f t="shared" si="20"/>
        <v>0</v>
      </c>
    </row>
    <row r="1350" spans="1:20" ht="15.75" customHeight="1" x14ac:dyDescent="0.35">
      <c r="A1350">
        <v>1343</v>
      </c>
      <c r="B1350" s="76">
        <v>44235</v>
      </c>
      <c r="C1350" s="1" t="s">
        <v>4330</v>
      </c>
      <c r="D1350" s="76">
        <v>44235</v>
      </c>
      <c r="E1350" s="1" t="s">
        <v>4331</v>
      </c>
      <c r="F1350" s="1" t="s">
        <v>4332</v>
      </c>
      <c r="G1350" s="1" t="s">
        <v>123</v>
      </c>
      <c r="H1350" s="1" t="s">
        <v>124</v>
      </c>
      <c r="I1350" s="1" t="s">
        <v>125</v>
      </c>
      <c r="J1350" s="1" t="s">
        <v>1982</v>
      </c>
      <c r="K1350" s="1" t="s">
        <v>4062</v>
      </c>
      <c r="L1350">
        <f>ROUNDUP(IF(B1350&gt;$D$4,0,($D$4-B1350+1)/365),0)</f>
        <v>0</v>
      </c>
      <c r="M1350">
        <f>ROUNDUP(IF(B1350&gt;$D$5,0,($D$5-B1350+1)/365),0)</f>
        <v>0</v>
      </c>
      <c r="N1350" s="28">
        <f>IF(OR(L1350=1,M1350=1),IF(B1350+364&lt;=$D$5,(B1350+364-$D$4+1)/365,IF(B1350&gt;$D$4,($D$5-B1350+1)/365,$D$6/365)),0)</f>
        <v>0</v>
      </c>
      <c r="O1350" s="28">
        <f>'Data &amp; Parameter'!$E$16*'Data &amp; Parameter'!$E$17*('Data &amp; Parameter'!$E$18+'Data &amp; Parameter'!$E$19)*'Data &amp; Parameter'!$E$20*'Data &amp; Parameter'!$E$37*N1350</f>
        <v>0</v>
      </c>
      <c r="P1350">
        <f>ROUNDUP(IF(D1350&gt;$D$4,0,($D$4-D1350+1)/365),0)</f>
        <v>0</v>
      </c>
      <c r="Q1350">
        <f>ROUNDUP(IF(D1350&gt;$D$5,0,($D$5-D1350+1)/365),0)</f>
        <v>0</v>
      </c>
      <c r="R1350" s="28">
        <f>IF(OR(P1350=1,Q1350=1),IF(D1350+364&lt;=$D$5,(D1350+364-$D$4+1)/365,IF(D1350&gt;$D$4,($D$5-D1350+1)/365,$D$6/365)),0)</f>
        <v>0</v>
      </c>
      <c r="S1350" s="28">
        <f>'Data &amp; Parameter'!$E$16*'Data &amp; Parameter'!$E$17*('Data &amp; Parameter'!$E$18+'Data &amp; Parameter'!$E$19)*'Data &amp; Parameter'!$E$20*'Data &amp; Parameter'!$E$37*R1350</f>
        <v>0</v>
      </c>
      <c r="T1350" s="28">
        <f t="shared" si="20"/>
        <v>0</v>
      </c>
    </row>
    <row r="1351" spans="1:20" ht="15.75" customHeight="1" x14ac:dyDescent="0.35">
      <c r="A1351">
        <v>1344</v>
      </c>
      <c r="B1351" s="76">
        <v>44235</v>
      </c>
      <c r="C1351" s="1" t="s">
        <v>4333</v>
      </c>
      <c r="D1351" s="76">
        <v>44235</v>
      </c>
      <c r="E1351" s="1" t="s">
        <v>4334</v>
      </c>
      <c r="F1351" s="1" t="s">
        <v>4335</v>
      </c>
      <c r="G1351" s="1" t="s">
        <v>123</v>
      </c>
      <c r="H1351" s="1" t="s">
        <v>124</v>
      </c>
      <c r="I1351" s="1" t="s">
        <v>125</v>
      </c>
      <c r="J1351" s="1" t="s">
        <v>1982</v>
      </c>
      <c r="K1351" s="1" t="s">
        <v>4336</v>
      </c>
      <c r="L1351">
        <f>ROUNDUP(IF(B1351&gt;$D$4,0,($D$4-B1351+1)/365),0)</f>
        <v>0</v>
      </c>
      <c r="M1351">
        <f>ROUNDUP(IF(B1351&gt;$D$5,0,($D$5-B1351+1)/365),0)</f>
        <v>0</v>
      </c>
      <c r="N1351" s="28">
        <f>IF(OR(L1351=1,M1351=1),IF(B1351+364&lt;=$D$5,(B1351+364-$D$4+1)/365,IF(B1351&gt;$D$4,($D$5-B1351+1)/365,$D$6/365)),0)</f>
        <v>0</v>
      </c>
      <c r="O1351" s="28">
        <f>'Data &amp; Parameter'!$E$16*'Data &amp; Parameter'!$E$17*('Data &amp; Parameter'!$E$18+'Data &amp; Parameter'!$E$19)*'Data &amp; Parameter'!$E$20*'Data &amp; Parameter'!$E$37*N1351</f>
        <v>0</v>
      </c>
      <c r="P1351">
        <f>ROUNDUP(IF(D1351&gt;$D$4,0,($D$4-D1351+1)/365),0)</f>
        <v>0</v>
      </c>
      <c r="Q1351">
        <f>ROUNDUP(IF(D1351&gt;$D$5,0,($D$5-D1351+1)/365),0)</f>
        <v>0</v>
      </c>
      <c r="R1351" s="28">
        <f>IF(OR(P1351=1,Q1351=1),IF(D1351+364&lt;=$D$5,(D1351+364-$D$4+1)/365,IF(D1351&gt;$D$4,($D$5-D1351+1)/365,$D$6/365)),0)</f>
        <v>0</v>
      </c>
      <c r="S1351" s="28">
        <f>'Data &amp; Parameter'!$E$16*'Data &amp; Parameter'!$E$17*('Data &amp; Parameter'!$E$18+'Data &amp; Parameter'!$E$19)*'Data &amp; Parameter'!$E$20*'Data &amp; Parameter'!$E$37*R1351</f>
        <v>0</v>
      </c>
      <c r="T1351" s="28">
        <f t="shared" si="20"/>
        <v>0</v>
      </c>
    </row>
    <row r="1352" spans="1:20" ht="15.75" customHeight="1" x14ac:dyDescent="0.35">
      <c r="A1352">
        <v>1345</v>
      </c>
      <c r="B1352" s="76">
        <v>44235</v>
      </c>
      <c r="C1352" s="1" t="s">
        <v>4337</v>
      </c>
      <c r="D1352" s="76">
        <v>44235</v>
      </c>
      <c r="E1352" s="1" t="s">
        <v>4338</v>
      </c>
      <c r="F1352" s="1" t="s">
        <v>4339</v>
      </c>
      <c r="G1352" s="1" t="s">
        <v>123</v>
      </c>
      <c r="H1352" s="1" t="s">
        <v>124</v>
      </c>
      <c r="I1352" s="1" t="s">
        <v>125</v>
      </c>
      <c r="J1352" s="1" t="s">
        <v>1982</v>
      </c>
      <c r="K1352" s="1" t="s">
        <v>4336</v>
      </c>
      <c r="L1352">
        <f>ROUNDUP(IF(B1352&gt;$D$4,0,($D$4-B1352+1)/365),0)</f>
        <v>0</v>
      </c>
      <c r="M1352">
        <f>ROUNDUP(IF(B1352&gt;$D$5,0,($D$5-B1352+1)/365),0)</f>
        <v>0</v>
      </c>
      <c r="N1352" s="28">
        <f>IF(OR(L1352=1,M1352=1),IF(B1352+364&lt;=$D$5,(B1352+364-$D$4+1)/365,IF(B1352&gt;$D$4,($D$5-B1352+1)/365,$D$6/365)),0)</f>
        <v>0</v>
      </c>
      <c r="O1352" s="28">
        <f>'Data &amp; Parameter'!$E$16*'Data &amp; Parameter'!$E$17*('Data &amp; Parameter'!$E$18+'Data &amp; Parameter'!$E$19)*'Data &amp; Parameter'!$E$20*'Data &amp; Parameter'!$E$37*N1352</f>
        <v>0</v>
      </c>
      <c r="P1352">
        <f>ROUNDUP(IF(D1352&gt;$D$4,0,($D$4-D1352+1)/365),0)</f>
        <v>0</v>
      </c>
      <c r="Q1352">
        <f>ROUNDUP(IF(D1352&gt;$D$5,0,($D$5-D1352+1)/365),0)</f>
        <v>0</v>
      </c>
      <c r="R1352" s="28">
        <f>IF(OR(P1352=1,Q1352=1),IF(D1352+364&lt;=$D$5,(D1352+364-$D$4+1)/365,IF(D1352&gt;$D$4,($D$5-D1352+1)/365,$D$6/365)),0)</f>
        <v>0</v>
      </c>
      <c r="S1352" s="28">
        <f>'Data &amp; Parameter'!$E$16*'Data &amp; Parameter'!$E$17*('Data &amp; Parameter'!$E$18+'Data &amp; Parameter'!$E$19)*'Data &amp; Parameter'!$E$20*'Data &amp; Parameter'!$E$37*R1352</f>
        <v>0</v>
      </c>
      <c r="T1352" s="28">
        <f t="shared" si="20"/>
        <v>0</v>
      </c>
    </row>
    <row r="1353" spans="1:20" ht="15.75" customHeight="1" x14ac:dyDescent="0.35">
      <c r="A1353">
        <v>1346</v>
      </c>
      <c r="B1353" s="76">
        <v>44235</v>
      </c>
      <c r="C1353" s="1" t="s">
        <v>4340</v>
      </c>
      <c r="D1353" s="76">
        <v>44235</v>
      </c>
      <c r="E1353" s="1" t="s">
        <v>4341</v>
      </c>
      <c r="F1353" s="1" t="s">
        <v>4342</v>
      </c>
      <c r="G1353" s="1" t="s">
        <v>123</v>
      </c>
      <c r="H1353" s="1" t="s">
        <v>124</v>
      </c>
      <c r="I1353" s="1" t="s">
        <v>125</v>
      </c>
      <c r="J1353" s="1" t="s">
        <v>1982</v>
      </c>
      <c r="K1353" s="1" t="s">
        <v>4343</v>
      </c>
      <c r="L1353">
        <f>ROUNDUP(IF(B1353&gt;$D$4,0,($D$4-B1353+1)/365),0)</f>
        <v>0</v>
      </c>
      <c r="M1353">
        <f>ROUNDUP(IF(B1353&gt;$D$5,0,($D$5-B1353+1)/365),0)</f>
        <v>0</v>
      </c>
      <c r="N1353" s="28">
        <f>IF(OR(L1353=1,M1353=1),IF(B1353+364&lt;=$D$5,(B1353+364-$D$4+1)/365,IF(B1353&gt;$D$4,($D$5-B1353+1)/365,$D$6/365)),0)</f>
        <v>0</v>
      </c>
      <c r="O1353" s="28">
        <f>'Data &amp; Parameter'!$E$16*'Data &amp; Parameter'!$E$17*('Data &amp; Parameter'!$E$18+'Data &amp; Parameter'!$E$19)*'Data &amp; Parameter'!$E$20*'Data &amp; Parameter'!$E$37*N1353</f>
        <v>0</v>
      </c>
      <c r="P1353">
        <f>ROUNDUP(IF(D1353&gt;$D$4,0,($D$4-D1353+1)/365),0)</f>
        <v>0</v>
      </c>
      <c r="Q1353">
        <f>ROUNDUP(IF(D1353&gt;$D$5,0,($D$5-D1353+1)/365),0)</f>
        <v>0</v>
      </c>
      <c r="R1353" s="28">
        <f>IF(OR(P1353=1,Q1353=1),IF(D1353+364&lt;=$D$5,(D1353+364-$D$4+1)/365,IF(D1353&gt;$D$4,($D$5-D1353+1)/365,$D$6/365)),0)</f>
        <v>0</v>
      </c>
      <c r="S1353" s="28">
        <f>'Data &amp; Parameter'!$E$16*'Data &amp; Parameter'!$E$17*('Data &amp; Parameter'!$E$18+'Data &amp; Parameter'!$E$19)*'Data &amp; Parameter'!$E$20*'Data &amp; Parameter'!$E$37*R1353</f>
        <v>0</v>
      </c>
      <c r="T1353" s="28">
        <f t="shared" ref="T1353:T1416" si="21">O1353+S1353</f>
        <v>0</v>
      </c>
    </row>
    <row r="1354" spans="1:20" ht="15.75" customHeight="1" x14ac:dyDescent="0.35">
      <c r="A1354">
        <v>1347</v>
      </c>
      <c r="B1354" s="76">
        <v>44235</v>
      </c>
      <c r="C1354" s="1" t="s">
        <v>4344</v>
      </c>
      <c r="D1354" s="76">
        <v>44235</v>
      </c>
      <c r="E1354" s="1" t="s">
        <v>4345</v>
      </c>
      <c r="F1354" s="1" t="s">
        <v>4346</v>
      </c>
      <c r="G1354" s="1" t="s">
        <v>123</v>
      </c>
      <c r="H1354" s="1" t="s">
        <v>124</v>
      </c>
      <c r="I1354" s="1" t="s">
        <v>125</v>
      </c>
      <c r="J1354" s="1" t="s">
        <v>1982</v>
      </c>
      <c r="K1354" s="1" t="s">
        <v>4343</v>
      </c>
      <c r="L1354">
        <f>ROUNDUP(IF(B1354&gt;$D$4,0,($D$4-B1354+1)/365),0)</f>
        <v>0</v>
      </c>
      <c r="M1354">
        <f>ROUNDUP(IF(B1354&gt;$D$5,0,($D$5-B1354+1)/365),0)</f>
        <v>0</v>
      </c>
      <c r="N1354" s="28">
        <f>IF(OR(L1354=1,M1354=1),IF(B1354+364&lt;=$D$5,(B1354+364-$D$4+1)/365,IF(B1354&gt;$D$4,($D$5-B1354+1)/365,$D$6/365)),0)</f>
        <v>0</v>
      </c>
      <c r="O1354" s="28">
        <f>'Data &amp; Parameter'!$E$16*'Data &amp; Parameter'!$E$17*('Data &amp; Parameter'!$E$18+'Data &amp; Parameter'!$E$19)*'Data &amp; Parameter'!$E$20*'Data &amp; Parameter'!$E$37*N1354</f>
        <v>0</v>
      </c>
      <c r="P1354">
        <f>ROUNDUP(IF(D1354&gt;$D$4,0,($D$4-D1354+1)/365),0)</f>
        <v>0</v>
      </c>
      <c r="Q1354">
        <f>ROUNDUP(IF(D1354&gt;$D$5,0,($D$5-D1354+1)/365),0)</f>
        <v>0</v>
      </c>
      <c r="R1354" s="28">
        <f>IF(OR(P1354=1,Q1354=1),IF(D1354+364&lt;=$D$5,(D1354+364-$D$4+1)/365,IF(D1354&gt;$D$4,($D$5-D1354+1)/365,$D$6/365)),0)</f>
        <v>0</v>
      </c>
      <c r="S1354" s="28">
        <f>'Data &amp; Parameter'!$E$16*'Data &amp; Parameter'!$E$17*('Data &amp; Parameter'!$E$18+'Data &amp; Parameter'!$E$19)*'Data &amp; Parameter'!$E$20*'Data &amp; Parameter'!$E$37*R1354</f>
        <v>0</v>
      </c>
      <c r="T1354" s="28">
        <f t="shared" si="21"/>
        <v>0</v>
      </c>
    </row>
    <row r="1355" spans="1:20" ht="15.75" customHeight="1" x14ac:dyDescent="0.35">
      <c r="A1355">
        <v>1348</v>
      </c>
      <c r="B1355" s="76">
        <v>44235</v>
      </c>
      <c r="C1355" s="1" t="s">
        <v>4347</v>
      </c>
      <c r="D1355" s="76">
        <v>44235</v>
      </c>
      <c r="E1355" s="1" t="s">
        <v>4348</v>
      </c>
      <c r="F1355" s="1" t="s">
        <v>4349</v>
      </c>
      <c r="G1355" s="1" t="s">
        <v>123</v>
      </c>
      <c r="H1355" s="1" t="s">
        <v>124</v>
      </c>
      <c r="I1355" s="1" t="s">
        <v>125</v>
      </c>
      <c r="J1355" s="1" t="s">
        <v>1982</v>
      </c>
      <c r="K1355" s="1" t="s">
        <v>4343</v>
      </c>
      <c r="L1355">
        <f>ROUNDUP(IF(B1355&gt;$D$4,0,($D$4-B1355+1)/365),0)</f>
        <v>0</v>
      </c>
      <c r="M1355">
        <f>ROUNDUP(IF(B1355&gt;$D$5,0,($D$5-B1355+1)/365),0)</f>
        <v>0</v>
      </c>
      <c r="N1355" s="28">
        <f>IF(OR(L1355=1,M1355=1),IF(B1355+364&lt;=$D$5,(B1355+364-$D$4+1)/365,IF(B1355&gt;$D$4,($D$5-B1355+1)/365,$D$6/365)),0)</f>
        <v>0</v>
      </c>
      <c r="O1355" s="28">
        <f>'Data &amp; Parameter'!$E$16*'Data &amp; Parameter'!$E$17*('Data &amp; Parameter'!$E$18+'Data &amp; Parameter'!$E$19)*'Data &amp; Parameter'!$E$20*'Data &amp; Parameter'!$E$37*N1355</f>
        <v>0</v>
      </c>
      <c r="P1355">
        <f>ROUNDUP(IF(D1355&gt;$D$4,0,($D$4-D1355+1)/365),0)</f>
        <v>0</v>
      </c>
      <c r="Q1355">
        <f>ROUNDUP(IF(D1355&gt;$D$5,0,($D$5-D1355+1)/365),0)</f>
        <v>0</v>
      </c>
      <c r="R1355" s="28">
        <f>IF(OR(P1355=1,Q1355=1),IF(D1355+364&lt;=$D$5,(D1355+364-$D$4+1)/365,IF(D1355&gt;$D$4,($D$5-D1355+1)/365,$D$6/365)),0)</f>
        <v>0</v>
      </c>
      <c r="S1355" s="28">
        <f>'Data &amp; Parameter'!$E$16*'Data &amp; Parameter'!$E$17*('Data &amp; Parameter'!$E$18+'Data &amp; Parameter'!$E$19)*'Data &amp; Parameter'!$E$20*'Data &amp; Parameter'!$E$37*R1355</f>
        <v>0</v>
      </c>
      <c r="T1355" s="28">
        <f t="shared" si="21"/>
        <v>0</v>
      </c>
    </row>
    <row r="1356" spans="1:20" ht="15.75" customHeight="1" x14ac:dyDescent="0.35">
      <c r="A1356">
        <v>1349</v>
      </c>
      <c r="B1356" s="76">
        <v>44235</v>
      </c>
      <c r="C1356" s="1" t="s">
        <v>4350</v>
      </c>
      <c r="D1356" s="76">
        <v>44235</v>
      </c>
      <c r="E1356" s="1" t="s">
        <v>4351</v>
      </c>
      <c r="F1356" s="1" t="s">
        <v>4352</v>
      </c>
      <c r="G1356" s="1" t="s">
        <v>123</v>
      </c>
      <c r="H1356" s="1" t="s">
        <v>124</v>
      </c>
      <c r="I1356" s="1" t="s">
        <v>125</v>
      </c>
      <c r="J1356" s="1" t="s">
        <v>1982</v>
      </c>
      <c r="K1356" s="1" t="s">
        <v>4343</v>
      </c>
      <c r="L1356">
        <f>ROUNDUP(IF(B1356&gt;$D$4,0,($D$4-B1356+1)/365),0)</f>
        <v>0</v>
      </c>
      <c r="M1356">
        <f>ROUNDUP(IF(B1356&gt;$D$5,0,($D$5-B1356+1)/365),0)</f>
        <v>0</v>
      </c>
      <c r="N1356" s="28">
        <f>IF(OR(L1356=1,M1356=1),IF(B1356+364&lt;=$D$5,(B1356+364-$D$4+1)/365,IF(B1356&gt;$D$4,($D$5-B1356+1)/365,$D$6/365)),0)</f>
        <v>0</v>
      </c>
      <c r="O1356" s="28">
        <f>'Data &amp; Parameter'!$E$16*'Data &amp; Parameter'!$E$17*('Data &amp; Parameter'!$E$18+'Data &amp; Parameter'!$E$19)*'Data &amp; Parameter'!$E$20*'Data &amp; Parameter'!$E$37*N1356</f>
        <v>0</v>
      </c>
      <c r="P1356">
        <f>ROUNDUP(IF(D1356&gt;$D$4,0,($D$4-D1356+1)/365),0)</f>
        <v>0</v>
      </c>
      <c r="Q1356">
        <f>ROUNDUP(IF(D1356&gt;$D$5,0,($D$5-D1356+1)/365),0)</f>
        <v>0</v>
      </c>
      <c r="R1356" s="28">
        <f>IF(OR(P1356=1,Q1356=1),IF(D1356+364&lt;=$D$5,(D1356+364-$D$4+1)/365,IF(D1356&gt;$D$4,($D$5-D1356+1)/365,$D$6/365)),0)</f>
        <v>0</v>
      </c>
      <c r="S1356" s="28">
        <f>'Data &amp; Parameter'!$E$16*'Data &amp; Parameter'!$E$17*('Data &amp; Parameter'!$E$18+'Data &amp; Parameter'!$E$19)*'Data &amp; Parameter'!$E$20*'Data &amp; Parameter'!$E$37*R1356</f>
        <v>0</v>
      </c>
      <c r="T1356" s="28">
        <f t="shared" si="21"/>
        <v>0</v>
      </c>
    </row>
    <row r="1357" spans="1:20" ht="15.75" customHeight="1" x14ac:dyDescent="0.35">
      <c r="A1357">
        <v>1350</v>
      </c>
      <c r="B1357" s="76">
        <v>44235</v>
      </c>
      <c r="C1357" s="1" t="s">
        <v>4353</v>
      </c>
      <c r="D1357" s="76">
        <v>44235</v>
      </c>
      <c r="E1357" s="1" t="s">
        <v>4354</v>
      </c>
      <c r="F1357" s="1" t="s">
        <v>4355</v>
      </c>
      <c r="G1357" s="1" t="s">
        <v>123</v>
      </c>
      <c r="H1357" s="1" t="s">
        <v>124</v>
      </c>
      <c r="I1357" s="1" t="s">
        <v>125</v>
      </c>
      <c r="J1357" s="1" t="s">
        <v>4356</v>
      </c>
      <c r="K1357" s="1" t="s">
        <v>4357</v>
      </c>
      <c r="L1357">
        <f>ROUNDUP(IF(B1357&gt;$D$4,0,($D$4-B1357+1)/365),0)</f>
        <v>0</v>
      </c>
      <c r="M1357">
        <f>ROUNDUP(IF(B1357&gt;$D$5,0,($D$5-B1357+1)/365),0)</f>
        <v>0</v>
      </c>
      <c r="N1357" s="28">
        <f>IF(OR(L1357=1,M1357=1),IF(B1357+364&lt;=$D$5,(B1357+364-$D$4+1)/365,IF(B1357&gt;$D$4,($D$5-B1357+1)/365,$D$6/365)),0)</f>
        <v>0</v>
      </c>
      <c r="O1357" s="28">
        <f>'Data &amp; Parameter'!$E$16*'Data &amp; Parameter'!$E$17*('Data &amp; Parameter'!$E$18+'Data &amp; Parameter'!$E$19)*'Data &amp; Parameter'!$E$20*'Data &amp; Parameter'!$E$37*N1357</f>
        <v>0</v>
      </c>
      <c r="P1357">
        <f>ROUNDUP(IF(D1357&gt;$D$4,0,($D$4-D1357+1)/365),0)</f>
        <v>0</v>
      </c>
      <c r="Q1357">
        <f>ROUNDUP(IF(D1357&gt;$D$5,0,($D$5-D1357+1)/365),0)</f>
        <v>0</v>
      </c>
      <c r="R1357" s="28">
        <f>IF(OR(P1357=1,Q1357=1),IF(D1357+364&lt;=$D$5,(D1357+364-$D$4+1)/365,IF(D1357&gt;$D$4,($D$5-D1357+1)/365,$D$6/365)),0)</f>
        <v>0</v>
      </c>
      <c r="S1357" s="28">
        <f>'Data &amp; Parameter'!$E$16*'Data &amp; Parameter'!$E$17*('Data &amp; Parameter'!$E$18+'Data &amp; Parameter'!$E$19)*'Data &amp; Parameter'!$E$20*'Data &amp; Parameter'!$E$37*R1357</f>
        <v>0</v>
      </c>
      <c r="T1357" s="28">
        <f t="shared" si="21"/>
        <v>0</v>
      </c>
    </row>
    <row r="1358" spans="1:20" ht="15.75" customHeight="1" x14ac:dyDescent="0.35">
      <c r="A1358">
        <v>1351</v>
      </c>
      <c r="B1358" s="76">
        <v>44235</v>
      </c>
      <c r="C1358" s="1" t="s">
        <v>4358</v>
      </c>
      <c r="D1358" s="76">
        <v>44235</v>
      </c>
      <c r="E1358" s="1" t="s">
        <v>4359</v>
      </c>
      <c r="F1358" s="1" t="s">
        <v>4360</v>
      </c>
      <c r="G1358" s="1" t="s">
        <v>123</v>
      </c>
      <c r="H1358" s="1" t="s">
        <v>124</v>
      </c>
      <c r="I1358" s="1" t="s">
        <v>125</v>
      </c>
      <c r="J1358" s="1" t="s">
        <v>4361</v>
      </c>
      <c r="K1358" s="1" t="s">
        <v>2185</v>
      </c>
      <c r="L1358">
        <f>ROUNDUP(IF(B1358&gt;$D$4,0,($D$4-B1358+1)/365),0)</f>
        <v>0</v>
      </c>
      <c r="M1358">
        <f>ROUNDUP(IF(B1358&gt;$D$5,0,($D$5-B1358+1)/365),0)</f>
        <v>0</v>
      </c>
      <c r="N1358" s="28">
        <f>IF(OR(L1358=1,M1358=1),IF(B1358+364&lt;=$D$5,(B1358+364-$D$4+1)/365,IF(B1358&gt;$D$4,($D$5-B1358+1)/365,$D$6/365)),0)</f>
        <v>0</v>
      </c>
      <c r="O1358" s="28">
        <f>'Data &amp; Parameter'!$E$16*'Data &amp; Parameter'!$E$17*('Data &amp; Parameter'!$E$18+'Data &amp; Parameter'!$E$19)*'Data &amp; Parameter'!$E$20*'Data &amp; Parameter'!$E$37*N1358</f>
        <v>0</v>
      </c>
      <c r="P1358">
        <f>ROUNDUP(IF(D1358&gt;$D$4,0,($D$4-D1358+1)/365),0)</f>
        <v>0</v>
      </c>
      <c r="Q1358">
        <f>ROUNDUP(IF(D1358&gt;$D$5,0,($D$5-D1358+1)/365),0)</f>
        <v>0</v>
      </c>
      <c r="R1358" s="28">
        <f>IF(OR(P1358=1,Q1358=1),IF(D1358+364&lt;=$D$5,(D1358+364-$D$4+1)/365,IF(D1358&gt;$D$4,($D$5-D1358+1)/365,$D$6/365)),0)</f>
        <v>0</v>
      </c>
      <c r="S1358" s="28">
        <f>'Data &amp; Parameter'!$E$16*'Data &amp; Parameter'!$E$17*('Data &amp; Parameter'!$E$18+'Data &amp; Parameter'!$E$19)*'Data &amp; Parameter'!$E$20*'Data &amp; Parameter'!$E$37*R1358</f>
        <v>0</v>
      </c>
      <c r="T1358" s="28">
        <f t="shared" si="21"/>
        <v>0</v>
      </c>
    </row>
    <row r="1359" spans="1:20" ht="15.75" customHeight="1" x14ac:dyDescent="0.35">
      <c r="A1359">
        <v>1352</v>
      </c>
      <c r="B1359" s="76">
        <v>44235</v>
      </c>
      <c r="C1359" s="1" t="s">
        <v>4362</v>
      </c>
      <c r="D1359" s="76">
        <v>44235</v>
      </c>
      <c r="E1359" s="1" t="s">
        <v>4363</v>
      </c>
      <c r="F1359" s="1" t="s">
        <v>4364</v>
      </c>
      <c r="G1359" s="1" t="s">
        <v>123</v>
      </c>
      <c r="H1359" s="1" t="s">
        <v>124</v>
      </c>
      <c r="I1359" s="1" t="s">
        <v>125</v>
      </c>
      <c r="J1359" s="1" t="s">
        <v>1982</v>
      </c>
      <c r="K1359" s="1" t="s">
        <v>4365</v>
      </c>
      <c r="L1359">
        <f>ROUNDUP(IF(B1359&gt;$D$4,0,($D$4-B1359+1)/365),0)</f>
        <v>0</v>
      </c>
      <c r="M1359">
        <f>ROUNDUP(IF(B1359&gt;$D$5,0,($D$5-B1359+1)/365),0)</f>
        <v>0</v>
      </c>
      <c r="N1359" s="28">
        <f>IF(OR(L1359=1,M1359=1),IF(B1359+364&lt;=$D$5,(B1359+364-$D$4+1)/365,IF(B1359&gt;$D$4,($D$5-B1359+1)/365,$D$6/365)),0)</f>
        <v>0</v>
      </c>
      <c r="O1359" s="28">
        <f>'Data &amp; Parameter'!$E$16*'Data &amp; Parameter'!$E$17*('Data &amp; Parameter'!$E$18+'Data &amp; Parameter'!$E$19)*'Data &amp; Parameter'!$E$20*'Data &amp; Parameter'!$E$37*N1359</f>
        <v>0</v>
      </c>
      <c r="P1359">
        <f>ROUNDUP(IF(D1359&gt;$D$4,0,($D$4-D1359+1)/365),0)</f>
        <v>0</v>
      </c>
      <c r="Q1359">
        <f>ROUNDUP(IF(D1359&gt;$D$5,0,($D$5-D1359+1)/365),0)</f>
        <v>0</v>
      </c>
      <c r="R1359" s="28">
        <f>IF(OR(P1359=1,Q1359=1),IF(D1359+364&lt;=$D$5,(D1359+364-$D$4+1)/365,IF(D1359&gt;$D$4,($D$5-D1359+1)/365,$D$6/365)),0)</f>
        <v>0</v>
      </c>
      <c r="S1359" s="28">
        <f>'Data &amp; Parameter'!$E$16*'Data &amp; Parameter'!$E$17*('Data &amp; Parameter'!$E$18+'Data &amp; Parameter'!$E$19)*'Data &amp; Parameter'!$E$20*'Data &amp; Parameter'!$E$37*R1359</f>
        <v>0</v>
      </c>
      <c r="T1359" s="28">
        <f t="shared" si="21"/>
        <v>0</v>
      </c>
    </row>
    <row r="1360" spans="1:20" ht="15.75" customHeight="1" x14ac:dyDescent="0.35">
      <c r="A1360">
        <v>1353</v>
      </c>
      <c r="B1360" s="76">
        <v>44235</v>
      </c>
      <c r="C1360" s="1" t="s">
        <v>4366</v>
      </c>
      <c r="D1360" s="76">
        <v>44235</v>
      </c>
      <c r="E1360" s="1" t="s">
        <v>4367</v>
      </c>
      <c r="F1360" s="1" t="s">
        <v>4368</v>
      </c>
      <c r="G1360" s="1" t="s">
        <v>123</v>
      </c>
      <c r="H1360" s="1" t="s">
        <v>124</v>
      </c>
      <c r="I1360" s="1" t="s">
        <v>125</v>
      </c>
      <c r="J1360" s="1" t="s">
        <v>1982</v>
      </c>
      <c r="K1360" s="1" t="s">
        <v>4369</v>
      </c>
      <c r="L1360">
        <f>ROUNDUP(IF(B1360&gt;$D$4,0,($D$4-B1360+1)/365),0)</f>
        <v>0</v>
      </c>
      <c r="M1360">
        <f>ROUNDUP(IF(B1360&gt;$D$5,0,($D$5-B1360+1)/365),0)</f>
        <v>0</v>
      </c>
      <c r="N1360" s="28">
        <f>IF(OR(L1360=1,M1360=1),IF(B1360+364&lt;=$D$5,(B1360+364-$D$4+1)/365,IF(B1360&gt;$D$4,($D$5-B1360+1)/365,$D$6/365)),0)</f>
        <v>0</v>
      </c>
      <c r="O1360" s="28">
        <f>'Data &amp; Parameter'!$E$16*'Data &amp; Parameter'!$E$17*('Data &amp; Parameter'!$E$18+'Data &amp; Parameter'!$E$19)*'Data &amp; Parameter'!$E$20*'Data &amp; Parameter'!$E$37*N1360</f>
        <v>0</v>
      </c>
      <c r="P1360">
        <f>ROUNDUP(IF(D1360&gt;$D$4,0,($D$4-D1360+1)/365),0)</f>
        <v>0</v>
      </c>
      <c r="Q1360">
        <f>ROUNDUP(IF(D1360&gt;$D$5,0,($D$5-D1360+1)/365),0)</f>
        <v>0</v>
      </c>
      <c r="R1360" s="28">
        <f>IF(OR(P1360=1,Q1360=1),IF(D1360+364&lt;=$D$5,(D1360+364-$D$4+1)/365,IF(D1360&gt;$D$4,($D$5-D1360+1)/365,$D$6/365)),0)</f>
        <v>0</v>
      </c>
      <c r="S1360" s="28">
        <f>'Data &amp; Parameter'!$E$16*'Data &amp; Parameter'!$E$17*('Data &amp; Parameter'!$E$18+'Data &amp; Parameter'!$E$19)*'Data &amp; Parameter'!$E$20*'Data &amp; Parameter'!$E$37*R1360</f>
        <v>0</v>
      </c>
      <c r="T1360" s="28">
        <f t="shared" si="21"/>
        <v>0</v>
      </c>
    </row>
    <row r="1361" spans="1:20" ht="15.75" customHeight="1" x14ac:dyDescent="0.35">
      <c r="A1361">
        <v>1354</v>
      </c>
      <c r="B1361" s="76">
        <v>44235</v>
      </c>
      <c r="C1361" s="1" t="s">
        <v>4370</v>
      </c>
      <c r="D1361" s="76">
        <v>44235</v>
      </c>
      <c r="E1361" s="1" t="s">
        <v>4371</v>
      </c>
      <c r="F1361" s="1" t="s">
        <v>4372</v>
      </c>
      <c r="G1361" s="1" t="s">
        <v>123</v>
      </c>
      <c r="H1361" s="1" t="s">
        <v>124</v>
      </c>
      <c r="I1361" s="1" t="s">
        <v>125</v>
      </c>
      <c r="J1361" s="1" t="s">
        <v>1982</v>
      </c>
      <c r="K1361" s="1" t="s">
        <v>4369</v>
      </c>
      <c r="L1361">
        <f>ROUNDUP(IF(B1361&gt;$D$4,0,($D$4-B1361+1)/365),0)</f>
        <v>0</v>
      </c>
      <c r="M1361">
        <f>ROUNDUP(IF(B1361&gt;$D$5,0,($D$5-B1361+1)/365),0)</f>
        <v>0</v>
      </c>
      <c r="N1361" s="28">
        <f>IF(OR(L1361=1,M1361=1),IF(B1361+364&lt;=$D$5,(B1361+364-$D$4+1)/365,IF(B1361&gt;$D$4,($D$5-B1361+1)/365,$D$6/365)),0)</f>
        <v>0</v>
      </c>
      <c r="O1361" s="28">
        <f>'Data &amp; Parameter'!$E$16*'Data &amp; Parameter'!$E$17*('Data &amp; Parameter'!$E$18+'Data &amp; Parameter'!$E$19)*'Data &amp; Parameter'!$E$20*'Data &amp; Parameter'!$E$37*N1361</f>
        <v>0</v>
      </c>
      <c r="P1361">
        <f>ROUNDUP(IF(D1361&gt;$D$4,0,($D$4-D1361+1)/365),0)</f>
        <v>0</v>
      </c>
      <c r="Q1361">
        <f>ROUNDUP(IF(D1361&gt;$D$5,0,($D$5-D1361+1)/365),0)</f>
        <v>0</v>
      </c>
      <c r="R1361" s="28">
        <f>IF(OR(P1361=1,Q1361=1),IF(D1361+364&lt;=$D$5,(D1361+364-$D$4+1)/365,IF(D1361&gt;$D$4,($D$5-D1361+1)/365,$D$6/365)),0)</f>
        <v>0</v>
      </c>
      <c r="S1361" s="28">
        <f>'Data &amp; Parameter'!$E$16*'Data &amp; Parameter'!$E$17*('Data &amp; Parameter'!$E$18+'Data &amp; Parameter'!$E$19)*'Data &amp; Parameter'!$E$20*'Data &amp; Parameter'!$E$37*R1361</f>
        <v>0</v>
      </c>
      <c r="T1361" s="28">
        <f t="shared" si="21"/>
        <v>0</v>
      </c>
    </row>
    <row r="1362" spans="1:20" ht="15.75" customHeight="1" x14ac:dyDescent="0.35">
      <c r="A1362">
        <v>1355</v>
      </c>
      <c r="B1362" s="76">
        <v>44235</v>
      </c>
      <c r="C1362" s="1" t="s">
        <v>4373</v>
      </c>
      <c r="D1362" s="76">
        <v>44235</v>
      </c>
      <c r="E1362" s="1" t="s">
        <v>4374</v>
      </c>
      <c r="F1362" s="1" t="s">
        <v>4375</v>
      </c>
      <c r="G1362" s="1" t="s">
        <v>123</v>
      </c>
      <c r="H1362" s="1" t="s">
        <v>124</v>
      </c>
      <c r="I1362" s="1" t="s">
        <v>125</v>
      </c>
      <c r="J1362" s="1" t="s">
        <v>1982</v>
      </c>
      <c r="K1362" s="1" t="s">
        <v>4369</v>
      </c>
      <c r="L1362">
        <f>ROUNDUP(IF(B1362&gt;$D$4,0,($D$4-B1362+1)/365),0)</f>
        <v>0</v>
      </c>
      <c r="M1362">
        <f>ROUNDUP(IF(B1362&gt;$D$5,0,($D$5-B1362+1)/365),0)</f>
        <v>0</v>
      </c>
      <c r="N1362" s="28">
        <f>IF(OR(L1362=1,M1362=1),IF(B1362+364&lt;=$D$5,(B1362+364-$D$4+1)/365,IF(B1362&gt;$D$4,($D$5-B1362+1)/365,$D$6/365)),0)</f>
        <v>0</v>
      </c>
      <c r="O1362" s="28">
        <f>'Data &amp; Parameter'!$E$16*'Data &amp; Parameter'!$E$17*('Data &amp; Parameter'!$E$18+'Data &amp; Parameter'!$E$19)*'Data &amp; Parameter'!$E$20*'Data &amp; Parameter'!$E$37*N1362</f>
        <v>0</v>
      </c>
      <c r="P1362">
        <f>ROUNDUP(IF(D1362&gt;$D$4,0,($D$4-D1362+1)/365),0)</f>
        <v>0</v>
      </c>
      <c r="Q1362">
        <f>ROUNDUP(IF(D1362&gt;$D$5,0,($D$5-D1362+1)/365),0)</f>
        <v>0</v>
      </c>
      <c r="R1362" s="28">
        <f>IF(OR(P1362=1,Q1362=1),IF(D1362+364&lt;=$D$5,(D1362+364-$D$4+1)/365,IF(D1362&gt;$D$4,($D$5-D1362+1)/365,$D$6/365)),0)</f>
        <v>0</v>
      </c>
      <c r="S1362" s="28">
        <f>'Data &amp; Parameter'!$E$16*'Data &amp; Parameter'!$E$17*('Data &amp; Parameter'!$E$18+'Data &amp; Parameter'!$E$19)*'Data &amp; Parameter'!$E$20*'Data &amp; Parameter'!$E$37*R1362</f>
        <v>0</v>
      </c>
      <c r="T1362" s="28">
        <f t="shared" si="21"/>
        <v>0</v>
      </c>
    </row>
    <row r="1363" spans="1:20" ht="15.75" customHeight="1" x14ac:dyDescent="0.35">
      <c r="A1363">
        <v>1356</v>
      </c>
      <c r="B1363" s="76">
        <v>44235</v>
      </c>
      <c r="C1363" s="1" t="s">
        <v>4376</v>
      </c>
      <c r="D1363" s="76">
        <v>44235</v>
      </c>
      <c r="E1363" s="1" t="s">
        <v>4377</v>
      </c>
      <c r="F1363" s="1" t="s">
        <v>4378</v>
      </c>
      <c r="G1363" s="1" t="s">
        <v>123</v>
      </c>
      <c r="H1363" s="1" t="s">
        <v>124</v>
      </c>
      <c r="I1363" s="1" t="s">
        <v>125</v>
      </c>
      <c r="J1363" s="1" t="s">
        <v>1982</v>
      </c>
      <c r="K1363" s="1" t="s">
        <v>936</v>
      </c>
      <c r="L1363">
        <f>ROUNDUP(IF(B1363&gt;$D$4,0,($D$4-B1363+1)/365),0)</f>
        <v>0</v>
      </c>
      <c r="M1363">
        <f>ROUNDUP(IF(B1363&gt;$D$5,0,($D$5-B1363+1)/365),0)</f>
        <v>0</v>
      </c>
      <c r="N1363" s="28">
        <f>IF(OR(L1363=1,M1363=1),IF(B1363+364&lt;=$D$5,(B1363+364-$D$4+1)/365,IF(B1363&gt;$D$4,($D$5-B1363+1)/365,$D$6/365)),0)</f>
        <v>0</v>
      </c>
      <c r="O1363" s="28">
        <f>'Data &amp; Parameter'!$E$16*'Data &amp; Parameter'!$E$17*('Data &amp; Parameter'!$E$18+'Data &amp; Parameter'!$E$19)*'Data &amp; Parameter'!$E$20*'Data &amp; Parameter'!$E$37*N1363</f>
        <v>0</v>
      </c>
      <c r="P1363">
        <f>ROUNDUP(IF(D1363&gt;$D$4,0,($D$4-D1363+1)/365),0)</f>
        <v>0</v>
      </c>
      <c r="Q1363">
        <f>ROUNDUP(IF(D1363&gt;$D$5,0,($D$5-D1363+1)/365),0)</f>
        <v>0</v>
      </c>
      <c r="R1363" s="28">
        <f>IF(OR(P1363=1,Q1363=1),IF(D1363+364&lt;=$D$5,(D1363+364-$D$4+1)/365,IF(D1363&gt;$D$4,($D$5-D1363+1)/365,$D$6/365)),0)</f>
        <v>0</v>
      </c>
      <c r="S1363" s="28">
        <f>'Data &amp; Parameter'!$E$16*'Data &amp; Parameter'!$E$17*('Data &amp; Parameter'!$E$18+'Data &amp; Parameter'!$E$19)*'Data &amp; Parameter'!$E$20*'Data &amp; Parameter'!$E$37*R1363</f>
        <v>0</v>
      </c>
      <c r="T1363" s="28">
        <f t="shared" si="21"/>
        <v>0</v>
      </c>
    </row>
    <row r="1364" spans="1:20" ht="15.75" customHeight="1" x14ac:dyDescent="0.35">
      <c r="A1364">
        <v>1357</v>
      </c>
      <c r="B1364" s="76">
        <v>44235</v>
      </c>
      <c r="C1364" s="1" t="s">
        <v>4379</v>
      </c>
      <c r="D1364" s="76">
        <v>44235</v>
      </c>
      <c r="E1364" s="1" t="s">
        <v>4380</v>
      </c>
      <c r="F1364" s="1" t="s">
        <v>4381</v>
      </c>
      <c r="G1364" s="1" t="s">
        <v>123</v>
      </c>
      <c r="H1364" s="1" t="s">
        <v>124</v>
      </c>
      <c r="I1364" s="1" t="s">
        <v>125</v>
      </c>
      <c r="J1364" s="1" t="s">
        <v>1982</v>
      </c>
      <c r="K1364" s="1" t="s">
        <v>936</v>
      </c>
      <c r="L1364">
        <f>ROUNDUP(IF(B1364&gt;$D$4,0,($D$4-B1364+1)/365),0)</f>
        <v>0</v>
      </c>
      <c r="M1364">
        <f>ROUNDUP(IF(B1364&gt;$D$5,0,($D$5-B1364+1)/365),0)</f>
        <v>0</v>
      </c>
      <c r="N1364" s="28">
        <f>IF(OR(L1364=1,M1364=1),IF(B1364+364&lt;=$D$5,(B1364+364-$D$4+1)/365,IF(B1364&gt;$D$4,($D$5-B1364+1)/365,$D$6/365)),0)</f>
        <v>0</v>
      </c>
      <c r="O1364" s="28">
        <f>'Data &amp; Parameter'!$E$16*'Data &amp; Parameter'!$E$17*('Data &amp; Parameter'!$E$18+'Data &amp; Parameter'!$E$19)*'Data &amp; Parameter'!$E$20*'Data &amp; Parameter'!$E$37*N1364</f>
        <v>0</v>
      </c>
      <c r="P1364">
        <f>ROUNDUP(IF(D1364&gt;$D$4,0,($D$4-D1364+1)/365),0)</f>
        <v>0</v>
      </c>
      <c r="Q1364">
        <f>ROUNDUP(IF(D1364&gt;$D$5,0,($D$5-D1364+1)/365),0)</f>
        <v>0</v>
      </c>
      <c r="R1364" s="28">
        <f>IF(OR(P1364=1,Q1364=1),IF(D1364+364&lt;=$D$5,(D1364+364-$D$4+1)/365,IF(D1364&gt;$D$4,($D$5-D1364+1)/365,$D$6/365)),0)</f>
        <v>0</v>
      </c>
      <c r="S1364" s="28">
        <f>'Data &amp; Parameter'!$E$16*'Data &amp; Parameter'!$E$17*('Data &amp; Parameter'!$E$18+'Data &amp; Parameter'!$E$19)*'Data &amp; Parameter'!$E$20*'Data &amp; Parameter'!$E$37*R1364</f>
        <v>0</v>
      </c>
      <c r="T1364" s="28">
        <f t="shared" si="21"/>
        <v>0</v>
      </c>
    </row>
    <row r="1365" spans="1:20" ht="15.75" customHeight="1" x14ac:dyDescent="0.35">
      <c r="A1365">
        <v>1358</v>
      </c>
      <c r="B1365" s="76">
        <v>44235</v>
      </c>
      <c r="C1365" s="1" t="s">
        <v>4382</v>
      </c>
      <c r="D1365" s="76">
        <v>44235</v>
      </c>
      <c r="E1365" s="1" t="s">
        <v>4383</v>
      </c>
      <c r="F1365" s="1" t="s">
        <v>4384</v>
      </c>
      <c r="G1365" s="1" t="s">
        <v>123</v>
      </c>
      <c r="H1365" s="1" t="s">
        <v>124</v>
      </c>
      <c r="I1365" s="1" t="s">
        <v>125</v>
      </c>
      <c r="J1365" s="1" t="s">
        <v>1982</v>
      </c>
      <c r="K1365" s="1" t="s">
        <v>936</v>
      </c>
      <c r="L1365">
        <f>ROUNDUP(IF(B1365&gt;$D$4,0,($D$4-B1365+1)/365),0)</f>
        <v>0</v>
      </c>
      <c r="M1365">
        <f>ROUNDUP(IF(B1365&gt;$D$5,0,($D$5-B1365+1)/365),0)</f>
        <v>0</v>
      </c>
      <c r="N1365" s="28">
        <f>IF(OR(L1365=1,M1365=1),IF(B1365+364&lt;=$D$5,(B1365+364-$D$4+1)/365,IF(B1365&gt;$D$4,($D$5-B1365+1)/365,$D$6/365)),0)</f>
        <v>0</v>
      </c>
      <c r="O1365" s="28">
        <f>'Data &amp; Parameter'!$E$16*'Data &amp; Parameter'!$E$17*('Data &amp; Parameter'!$E$18+'Data &amp; Parameter'!$E$19)*'Data &amp; Parameter'!$E$20*'Data &amp; Parameter'!$E$37*N1365</f>
        <v>0</v>
      </c>
      <c r="P1365">
        <f>ROUNDUP(IF(D1365&gt;$D$4,0,($D$4-D1365+1)/365),0)</f>
        <v>0</v>
      </c>
      <c r="Q1365">
        <f>ROUNDUP(IF(D1365&gt;$D$5,0,($D$5-D1365+1)/365),0)</f>
        <v>0</v>
      </c>
      <c r="R1365" s="28">
        <f>IF(OR(P1365=1,Q1365=1),IF(D1365+364&lt;=$D$5,(D1365+364-$D$4+1)/365,IF(D1365&gt;$D$4,($D$5-D1365+1)/365,$D$6/365)),0)</f>
        <v>0</v>
      </c>
      <c r="S1365" s="28">
        <f>'Data &amp; Parameter'!$E$16*'Data &amp; Parameter'!$E$17*('Data &amp; Parameter'!$E$18+'Data &amp; Parameter'!$E$19)*'Data &amp; Parameter'!$E$20*'Data &amp; Parameter'!$E$37*R1365</f>
        <v>0</v>
      </c>
      <c r="T1365" s="28">
        <f t="shared" si="21"/>
        <v>0</v>
      </c>
    </row>
    <row r="1366" spans="1:20" ht="15.75" customHeight="1" x14ac:dyDescent="0.35">
      <c r="A1366">
        <v>1359</v>
      </c>
      <c r="B1366" s="76">
        <v>44235</v>
      </c>
      <c r="C1366" s="1" t="s">
        <v>4385</v>
      </c>
      <c r="D1366" s="76">
        <v>44235</v>
      </c>
      <c r="E1366" s="1" t="s">
        <v>4386</v>
      </c>
      <c r="F1366" s="1" t="s">
        <v>4387</v>
      </c>
      <c r="G1366" s="1" t="s">
        <v>123</v>
      </c>
      <c r="H1366" s="1" t="s">
        <v>124</v>
      </c>
      <c r="I1366" s="1" t="s">
        <v>125</v>
      </c>
      <c r="J1366" s="1" t="s">
        <v>1982</v>
      </c>
      <c r="K1366" s="1" t="s">
        <v>4388</v>
      </c>
      <c r="L1366">
        <f>ROUNDUP(IF(B1366&gt;$D$4,0,($D$4-B1366+1)/365),0)</f>
        <v>0</v>
      </c>
      <c r="M1366">
        <f>ROUNDUP(IF(B1366&gt;$D$5,0,($D$5-B1366+1)/365),0)</f>
        <v>0</v>
      </c>
      <c r="N1366" s="28">
        <f>IF(OR(L1366=1,M1366=1),IF(B1366+364&lt;=$D$5,(B1366+364-$D$4+1)/365,IF(B1366&gt;$D$4,($D$5-B1366+1)/365,$D$6/365)),0)</f>
        <v>0</v>
      </c>
      <c r="O1366" s="28">
        <f>'Data &amp; Parameter'!$E$16*'Data &amp; Parameter'!$E$17*('Data &amp; Parameter'!$E$18+'Data &amp; Parameter'!$E$19)*'Data &amp; Parameter'!$E$20*'Data &amp; Parameter'!$E$37*N1366</f>
        <v>0</v>
      </c>
      <c r="P1366">
        <f>ROUNDUP(IF(D1366&gt;$D$4,0,($D$4-D1366+1)/365),0)</f>
        <v>0</v>
      </c>
      <c r="Q1366">
        <f>ROUNDUP(IF(D1366&gt;$D$5,0,($D$5-D1366+1)/365),0)</f>
        <v>0</v>
      </c>
      <c r="R1366" s="28">
        <f>IF(OR(P1366=1,Q1366=1),IF(D1366+364&lt;=$D$5,(D1366+364-$D$4+1)/365,IF(D1366&gt;$D$4,($D$5-D1366+1)/365,$D$6/365)),0)</f>
        <v>0</v>
      </c>
      <c r="S1366" s="28">
        <f>'Data &amp; Parameter'!$E$16*'Data &amp; Parameter'!$E$17*('Data &amp; Parameter'!$E$18+'Data &amp; Parameter'!$E$19)*'Data &amp; Parameter'!$E$20*'Data &amp; Parameter'!$E$37*R1366</f>
        <v>0</v>
      </c>
      <c r="T1366" s="28">
        <f t="shared" si="21"/>
        <v>0</v>
      </c>
    </row>
    <row r="1367" spans="1:20" ht="15.75" customHeight="1" x14ac:dyDescent="0.35">
      <c r="A1367">
        <v>1360</v>
      </c>
      <c r="B1367" s="76">
        <v>44235</v>
      </c>
      <c r="C1367" s="1" t="s">
        <v>4389</v>
      </c>
      <c r="D1367" s="76">
        <v>44235</v>
      </c>
      <c r="E1367" s="1" t="s">
        <v>4390</v>
      </c>
      <c r="F1367" s="1" t="s">
        <v>4391</v>
      </c>
      <c r="G1367" s="1" t="s">
        <v>123</v>
      </c>
      <c r="H1367" s="1" t="s">
        <v>124</v>
      </c>
      <c r="I1367" s="1" t="s">
        <v>125</v>
      </c>
      <c r="J1367" s="1" t="s">
        <v>1982</v>
      </c>
      <c r="K1367" s="1" t="s">
        <v>4062</v>
      </c>
      <c r="L1367">
        <f>ROUNDUP(IF(B1367&gt;$D$4,0,($D$4-B1367+1)/365),0)</f>
        <v>0</v>
      </c>
      <c r="M1367">
        <f>ROUNDUP(IF(B1367&gt;$D$5,0,($D$5-B1367+1)/365),0)</f>
        <v>0</v>
      </c>
      <c r="N1367" s="28">
        <f>IF(OR(L1367=1,M1367=1),IF(B1367+364&lt;=$D$5,(B1367+364-$D$4+1)/365,IF(B1367&gt;$D$4,($D$5-B1367+1)/365,$D$6/365)),0)</f>
        <v>0</v>
      </c>
      <c r="O1367" s="28">
        <f>'Data &amp; Parameter'!$E$16*'Data &amp; Parameter'!$E$17*('Data &amp; Parameter'!$E$18+'Data &amp; Parameter'!$E$19)*'Data &amp; Parameter'!$E$20*'Data &amp; Parameter'!$E$37*N1367</f>
        <v>0</v>
      </c>
      <c r="P1367">
        <f>ROUNDUP(IF(D1367&gt;$D$4,0,($D$4-D1367+1)/365),0)</f>
        <v>0</v>
      </c>
      <c r="Q1367">
        <f>ROUNDUP(IF(D1367&gt;$D$5,0,($D$5-D1367+1)/365),0)</f>
        <v>0</v>
      </c>
      <c r="R1367" s="28">
        <f>IF(OR(P1367=1,Q1367=1),IF(D1367+364&lt;=$D$5,(D1367+364-$D$4+1)/365,IF(D1367&gt;$D$4,($D$5-D1367+1)/365,$D$6/365)),0)</f>
        <v>0</v>
      </c>
      <c r="S1367" s="28">
        <f>'Data &amp; Parameter'!$E$16*'Data &amp; Parameter'!$E$17*('Data &amp; Parameter'!$E$18+'Data &amp; Parameter'!$E$19)*'Data &amp; Parameter'!$E$20*'Data &amp; Parameter'!$E$37*R1367</f>
        <v>0</v>
      </c>
      <c r="T1367" s="28">
        <f t="shared" si="21"/>
        <v>0</v>
      </c>
    </row>
    <row r="1368" spans="1:20" ht="15.75" customHeight="1" x14ac:dyDescent="0.35">
      <c r="A1368">
        <v>1361</v>
      </c>
      <c r="B1368" s="76">
        <v>44235</v>
      </c>
      <c r="C1368" s="1" t="s">
        <v>4392</v>
      </c>
      <c r="D1368" s="76">
        <v>44235</v>
      </c>
      <c r="E1368" s="1" t="s">
        <v>4393</v>
      </c>
      <c r="F1368" s="1" t="s">
        <v>4394</v>
      </c>
      <c r="G1368" s="1" t="s">
        <v>123</v>
      </c>
      <c r="H1368" s="1" t="s">
        <v>503</v>
      </c>
      <c r="I1368" s="1" t="s">
        <v>125</v>
      </c>
      <c r="J1368" s="1" t="s">
        <v>4015</v>
      </c>
      <c r="K1368" s="1" t="s">
        <v>4015</v>
      </c>
      <c r="L1368">
        <f>ROUNDUP(IF(B1368&gt;$D$4,0,($D$4-B1368+1)/365),0)</f>
        <v>0</v>
      </c>
      <c r="M1368">
        <f>ROUNDUP(IF(B1368&gt;$D$5,0,($D$5-B1368+1)/365),0)</f>
        <v>0</v>
      </c>
      <c r="N1368" s="28">
        <f>IF(OR(L1368=1,M1368=1),IF(B1368+364&lt;=$D$5,(B1368+364-$D$4+1)/365,IF(B1368&gt;$D$4,($D$5-B1368+1)/365,$D$6/365)),0)</f>
        <v>0</v>
      </c>
      <c r="O1368" s="28">
        <f>'Data &amp; Parameter'!$E$16*'Data &amp; Parameter'!$E$17*('Data &amp; Parameter'!$E$18+'Data &amp; Parameter'!$E$19)*'Data &amp; Parameter'!$E$20*'Data &amp; Parameter'!$E$37*N1368</f>
        <v>0</v>
      </c>
      <c r="P1368">
        <f>ROUNDUP(IF(D1368&gt;$D$4,0,($D$4-D1368+1)/365),0)</f>
        <v>0</v>
      </c>
      <c r="Q1368">
        <f>ROUNDUP(IF(D1368&gt;$D$5,0,($D$5-D1368+1)/365),0)</f>
        <v>0</v>
      </c>
      <c r="R1368" s="28">
        <f>IF(OR(P1368=1,Q1368=1),IF(D1368+364&lt;=$D$5,(D1368+364-$D$4+1)/365,IF(D1368&gt;$D$4,($D$5-D1368+1)/365,$D$6/365)),0)</f>
        <v>0</v>
      </c>
      <c r="S1368" s="28">
        <f>'Data &amp; Parameter'!$E$16*'Data &amp; Parameter'!$E$17*('Data &amp; Parameter'!$E$18+'Data &amp; Parameter'!$E$19)*'Data &amp; Parameter'!$E$20*'Data &amp; Parameter'!$E$37*R1368</f>
        <v>0</v>
      </c>
      <c r="T1368" s="28">
        <f t="shared" si="21"/>
        <v>0</v>
      </c>
    </row>
    <row r="1369" spans="1:20" ht="15.75" customHeight="1" x14ac:dyDescent="0.35">
      <c r="A1369">
        <v>1362</v>
      </c>
      <c r="B1369" s="76">
        <v>44235</v>
      </c>
      <c r="C1369" s="1" t="s">
        <v>4395</v>
      </c>
      <c r="D1369" s="76">
        <v>44235</v>
      </c>
      <c r="E1369" s="1" t="s">
        <v>4396</v>
      </c>
      <c r="F1369" s="1" t="s">
        <v>4397</v>
      </c>
      <c r="G1369" s="1" t="s">
        <v>123</v>
      </c>
      <c r="H1369" s="1" t="s">
        <v>503</v>
      </c>
      <c r="I1369" s="1" t="s">
        <v>125</v>
      </c>
      <c r="J1369" s="1" t="s">
        <v>4015</v>
      </c>
      <c r="K1369" s="1" t="s">
        <v>4015</v>
      </c>
      <c r="L1369">
        <f>ROUNDUP(IF(B1369&gt;$D$4,0,($D$4-B1369+1)/365),0)</f>
        <v>0</v>
      </c>
      <c r="M1369">
        <f>ROUNDUP(IF(B1369&gt;$D$5,0,($D$5-B1369+1)/365),0)</f>
        <v>0</v>
      </c>
      <c r="N1369" s="28">
        <f>IF(OR(L1369=1,M1369=1),IF(B1369+364&lt;=$D$5,(B1369+364-$D$4+1)/365,IF(B1369&gt;$D$4,($D$5-B1369+1)/365,$D$6/365)),0)</f>
        <v>0</v>
      </c>
      <c r="O1369" s="28">
        <f>'Data &amp; Parameter'!$E$16*'Data &amp; Parameter'!$E$17*('Data &amp; Parameter'!$E$18+'Data &amp; Parameter'!$E$19)*'Data &amp; Parameter'!$E$20*'Data &amp; Parameter'!$E$37*N1369</f>
        <v>0</v>
      </c>
      <c r="P1369">
        <f>ROUNDUP(IF(D1369&gt;$D$4,0,($D$4-D1369+1)/365),0)</f>
        <v>0</v>
      </c>
      <c r="Q1369">
        <f>ROUNDUP(IF(D1369&gt;$D$5,0,($D$5-D1369+1)/365),0)</f>
        <v>0</v>
      </c>
      <c r="R1369" s="28">
        <f>IF(OR(P1369=1,Q1369=1),IF(D1369+364&lt;=$D$5,(D1369+364-$D$4+1)/365,IF(D1369&gt;$D$4,($D$5-D1369+1)/365,$D$6/365)),0)</f>
        <v>0</v>
      </c>
      <c r="S1369" s="28">
        <f>'Data &amp; Parameter'!$E$16*'Data &amp; Parameter'!$E$17*('Data &amp; Parameter'!$E$18+'Data &amp; Parameter'!$E$19)*'Data &amp; Parameter'!$E$20*'Data &amp; Parameter'!$E$37*R1369</f>
        <v>0</v>
      </c>
      <c r="T1369" s="28">
        <f t="shared" si="21"/>
        <v>0</v>
      </c>
    </row>
    <row r="1370" spans="1:20" ht="15.75" customHeight="1" x14ac:dyDescent="0.35">
      <c r="A1370">
        <v>1363</v>
      </c>
      <c r="B1370" s="76">
        <v>44235</v>
      </c>
      <c r="C1370" s="1" t="s">
        <v>4398</v>
      </c>
      <c r="D1370" s="76">
        <v>44235</v>
      </c>
      <c r="E1370" s="1" t="s">
        <v>4399</v>
      </c>
      <c r="F1370" s="1" t="s">
        <v>4400</v>
      </c>
      <c r="G1370" s="1" t="s">
        <v>123</v>
      </c>
      <c r="H1370" s="1" t="s">
        <v>503</v>
      </c>
      <c r="I1370" s="1" t="s">
        <v>125</v>
      </c>
      <c r="J1370" s="1" t="s">
        <v>4015</v>
      </c>
      <c r="K1370" s="1" t="s">
        <v>4015</v>
      </c>
      <c r="L1370">
        <f>ROUNDUP(IF(B1370&gt;$D$4,0,($D$4-B1370+1)/365),0)</f>
        <v>0</v>
      </c>
      <c r="M1370">
        <f>ROUNDUP(IF(B1370&gt;$D$5,0,($D$5-B1370+1)/365),0)</f>
        <v>0</v>
      </c>
      <c r="N1370" s="28">
        <f>IF(OR(L1370=1,M1370=1),IF(B1370+364&lt;=$D$5,(B1370+364-$D$4+1)/365,IF(B1370&gt;$D$4,($D$5-B1370+1)/365,$D$6/365)),0)</f>
        <v>0</v>
      </c>
      <c r="O1370" s="28">
        <f>'Data &amp; Parameter'!$E$16*'Data &amp; Parameter'!$E$17*('Data &amp; Parameter'!$E$18+'Data &amp; Parameter'!$E$19)*'Data &amp; Parameter'!$E$20*'Data &amp; Parameter'!$E$37*N1370</f>
        <v>0</v>
      </c>
      <c r="P1370">
        <f>ROUNDUP(IF(D1370&gt;$D$4,0,($D$4-D1370+1)/365),0)</f>
        <v>0</v>
      </c>
      <c r="Q1370">
        <f>ROUNDUP(IF(D1370&gt;$D$5,0,($D$5-D1370+1)/365),0)</f>
        <v>0</v>
      </c>
      <c r="R1370" s="28">
        <f>IF(OR(P1370=1,Q1370=1),IF(D1370+364&lt;=$D$5,(D1370+364-$D$4+1)/365,IF(D1370&gt;$D$4,($D$5-D1370+1)/365,$D$6/365)),0)</f>
        <v>0</v>
      </c>
      <c r="S1370" s="28">
        <f>'Data &amp; Parameter'!$E$16*'Data &amp; Parameter'!$E$17*('Data &amp; Parameter'!$E$18+'Data &amp; Parameter'!$E$19)*'Data &amp; Parameter'!$E$20*'Data &amp; Parameter'!$E$37*R1370</f>
        <v>0</v>
      </c>
      <c r="T1370" s="28">
        <f t="shared" si="21"/>
        <v>0</v>
      </c>
    </row>
    <row r="1371" spans="1:20" ht="15.75" customHeight="1" x14ac:dyDescent="0.35">
      <c r="A1371">
        <v>1364</v>
      </c>
      <c r="B1371" s="76">
        <v>44235</v>
      </c>
      <c r="C1371" s="1" t="s">
        <v>4401</v>
      </c>
      <c r="D1371" s="76">
        <v>44235</v>
      </c>
      <c r="E1371" s="1" t="s">
        <v>4402</v>
      </c>
      <c r="F1371" s="1" t="s">
        <v>4403</v>
      </c>
      <c r="G1371" s="1" t="s">
        <v>123</v>
      </c>
      <c r="H1371" s="1" t="s">
        <v>503</v>
      </c>
      <c r="I1371" s="1" t="s">
        <v>125</v>
      </c>
      <c r="J1371" s="1" t="s">
        <v>4015</v>
      </c>
      <c r="K1371" s="1" t="s">
        <v>4015</v>
      </c>
      <c r="L1371">
        <f>ROUNDUP(IF(B1371&gt;$D$4,0,($D$4-B1371+1)/365),0)</f>
        <v>0</v>
      </c>
      <c r="M1371">
        <f>ROUNDUP(IF(B1371&gt;$D$5,0,($D$5-B1371+1)/365),0)</f>
        <v>0</v>
      </c>
      <c r="N1371" s="28">
        <f>IF(OR(L1371=1,M1371=1),IF(B1371+364&lt;=$D$5,(B1371+364-$D$4+1)/365,IF(B1371&gt;$D$4,($D$5-B1371+1)/365,$D$6/365)),0)</f>
        <v>0</v>
      </c>
      <c r="O1371" s="28">
        <f>'Data &amp; Parameter'!$E$16*'Data &amp; Parameter'!$E$17*('Data &amp; Parameter'!$E$18+'Data &amp; Parameter'!$E$19)*'Data &amp; Parameter'!$E$20*'Data &amp; Parameter'!$E$37*N1371</f>
        <v>0</v>
      </c>
      <c r="P1371">
        <f>ROUNDUP(IF(D1371&gt;$D$4,0,($D$4-D1371+1)/365),0)</f>
        <v>0</v>
      </c>
      <c r="Q1371">
        <f>ROUNDUP(IF(D1371&gt;$D$5,0,($D$5-D1371+1)/365),0)</f>
        <v>0</v>
      </c>
      <c r="R1371" s="28">
        <f>IF(OR(P1371=1,Q1371=1),IF(D1371+364&lt;=$D$5,(D1371+364-$D$4+1)/365,IF(D1371&gt;$D$4,($D$5-D1371+1)/365,$D$6/365)),0)</f>
        <v>0</v>
      </c>
      <c r="S1371" s="28">
        <f>'Data &amp; Parameter'!$E$16*'Data &amp; Parameter'!$E$17*('Data &amp; Parameter'!$E$18+'Data &amp; Parameter'!$E$19)*'Data &amp; Parameter'!$E$20*'Data &amp; Parameter'!$E$37*R1371</f>
        <v>0</v>
      </c>
      <c r="T1371" s="28">
        <f t="shared" si="21"/>
        <v>0</v>
      </c>
    </row>
    <row r="1372" spans="1:20" ht="15.75" customHeight="1" x14ac:dyDescent="0.35">
      <c r="A1372">
        <v>1365</v>
      </c>
      <c r="B1372" s="76">
        <v>44235</v>
      </c>
      <c r="C1372" s="1" t="s">
        <v>4404</v>
      </c>
      <c r="D1372" s="76">
        <v>44235</v>
      </c>
      <c r="E1372" s="1" t="s">
        <v>4405</v>
      </c>
      <c r="F1372" s="1" t="s">
        <v>4406</v>
      </c>
      <c r="G1372" s="1" t="s">
        <v>123</v>
      </c>
      <c r="H1372" s="1" t="s">
        <v>503</v>
      </c>
      <c r="I1372" s="1" t="s">
        <v>125</v>
      </c>
      <c r="J1372" s="1" t="s">
        <v>4015</v>
      </c>
      <c r="K1372" s="1" t="s">
        <v>4015</v>
      </c>
      <c r="L1372">
        <f>ROUNDUP(IF(B1372&gt;$D$4,0,($D$4-B1372+1)/365),0)</f>
        <v>0</v>
      </c>
      <c r="M1372">
        <f>ROUNDUP(IF(B1372&gt;$D$5,0,($D$5-B1372+1)/365),0)</f>
        <v>0</v>
      </c>
      <c r="N1372" s="28">
        <f>IF(OR(L1372=1,M1372=1),IF(B1372+364&lt;=$D$5,(B1372+364-$D$4+1)/365,IF(B1372&gt;$D$4,($D$5-B1372+1)/365,$D$6/365)),0)</f>
        <v>0</v>
      </c>
      <c r="O1372" s="28">
        <f>'Data &amp; Parameter'!$E$16*'Data &amp; Parameter'!$E$17*('Data &amp; Parameter'!$E$18+'Data &amp; Parameter'!$E$19)*'Data &amp; Parameter'!$E$20*'Data &amp; Parameter'!$E$37*N1372</f>
        <v>0</v>
      </c>
      <c r="P1372">
        <f>ROUNDUP(IF(D1372&gt;$D$4,0,($D$4-D1372+1)/365),0)</f>
        <v>0</v>
      </c>
      <c r="Q1372">
        <f>ROUNDUP(IF(D1372&gt;$D$5,0,($D$5-D1372+1)/365),0)</f>
        <v>0</v>
      </c>
      <c r="R1372" s="28">
        <f>IF(OR(P1372=1,Q1372=1),IF(D1372+364&lt;=$D$5,(D1372+364-$D$4+1)/365,IF(D1372&gt;$D$4,($D$5-D1372+1)/365,$D$6/365)),0)</f>
        <v>0</v>
      </c>
      <c r="S1372" s="28">
        <f>'Data &amp; Parameter'!$E$16*'Data &amp; Parameter'!$E$17*('Data &amp; Parameter'!$E$18+'Data &amp; Parameter'!$E$19)*'Data &amp; Parameter'!$E$20*'Data &amp; Parameter'!$E$37*R1372</f>
        <v>0</v>
      </c>
      <c r="T1372" s="28">
        <f t="shared" si="21"/>
        <v>0</v>
      </c>
    </row>
    <row r="1373" spans="1:20" ht="15.75" customHeight="1" x14ac:dyDescent="0.35">
      <c r="A1373">
        <v>1366</v>
      </c>
      <c r="B1373" s="76">
        <v>44235</v>
      </c>
      <c r="C1373" s="1" t="s">
        <v>4407</v>
      </c>
      <c r="D1373" s="76">
        <v>44235</v>
      </c>
      <c r="E1373" s="1" t="s">
        <v>4408</v>
      </c>
      <c r="F1373" s="1" t="s">
        <v>4409</v>
      </c>
      <c r="G1373" s="1" t="s">
        <v>123</v>
      </c>
      <c r="H1373" s="1" t="s">
        <v>3942</v>
      </c>
      <c r="I1373" s="1" t="s">
        <v>125</v>
      </c>
      <c r="J1373" s="1" t="s">
        <v>4015</v>
      </c>
      <c r="K1373" s="1" t="s">
        <v>4015</v>
      </c>
      <c r="L1373">
        <f>ROUNDUP(IF(B1373&gt;$D$4,0,($D$4-B1373+1)/365),0)</f>
        <v>0</v>
      </c>
      <c r="M1373">
        <f>ROUNDUP(IF(B1373&gt;$D$5,0,($D$5-B1373+1)/365),0)</f>
        <v>0</v>
      </c>
      <c r="N1373" s="28">
        <f>IF(OR(L1373=1,M1373=1),IF(B1373+364&lt;=$D$5,(B1373+364-$D$4+1)/365,IF(B1373&gt;$D$4,($D$5-B1373+1)/365,$D$6/365)),0)</f>
        <v>0</v>
      </c>
      <c r="O1373" s="28">
        <f>'Data &amp; Parameter'!$E$16*'Data &amp; Parameter'!$E$17*('Data &amp; Parameter'!$E$18+'Data &amp; Parameter'!$E$19)*'Data &amp; Parameter'!$E$20*'Data &amp; Parameter'!$E$37*N1373</f>
        <v>0</v>
      </c>
      <c r="P1373">
        <f>ROUNDUP(IF(D1373&gt;$D$4,0,($D$4-D1373+1)/365),0)</f>
        <v>0</v>
      </c>
      <c r="Q1373">
        <f>ROUNDUP(IF(D1373&gt;$D$5,0,($D$5-D1373+1)/365),0)</f>
        <v>0</v>
      </c>
      <c r="R1373" s="28">
        <f>IF(OR(P1373=1,Q1373=1),IF(D1373+364&lt;=$D$5,(D1373+364-$D$4+1)/365,IF(D1373&gt;$D$4,($D$5-D1373+1)/365,$D$6/365)),0)</f>
        <v>0</v>
      </c>
      <c r="S1373" s="28">
        <f>'Data &amp; Parameter'!$E$16*'Data &amp; Parameter'!$E$17*('Data &amp; Parameter'!$E$18+'Data &amp; Parameter'!$E$19)*'Data &amp; Parameter'!$E$20*'Data &amp; Parameter'!$E$37*R1373</f>
        <v>0</v>
      </c>
      <c r="T1373" s="28">
        <f t="shared" si="21"/>
        <v>0</v>
      </c>
    </row>
    <row r="1374" spans="1:20" ht="15.75" customHeight="1" x14ac:dyDescent="0.35">
      <c r="A1374">
        <v>1367</v>
      </c>
      <c r="B1374" s="76">
        <v>44235</v>
      </c>
      <c r="C1374" s="1" t="s">
        <v>4410</v>
      </c>
      <c r="D1374" s="76">
        <v>44235</v>
      </c>
      <c r="E1374" s="1" t="s">
        <v>4411</v>
      </c>
      <c r="F1374" s="1" t="s">
        <v>4412</v>
      </c>
      <c r="G1374" s="1" t="s">
        <v>123</v>
      </c>
      <c r="H1374" s="1" t="s">
        <v>124</v>
      </c>
      <c r="I1374" s="1" t="s">
        <v>125</v>
      </c>
      <c r="J1374" s="1" t="s">
        <v>1982</v>
      </c>
      <c r="K1374" s="1" t="s">
        <v>4343</v>
      </c>
      <c r="L1374">
        <f>ROUNDUP(IF(B1374&gt;$D$4,0,($D$4-B1374+1)/365),0)</f>
        <v>0</v>
      </c>
      <c r="M1374">
        <f>ROUNDUP(IF(B1374&gt;$D$5,0,($D$5-B1374+1)/365),0)</f>
        <v>0</v>
      </c>
      <c r="N1374" s="28">
        <f>IF(OR(L1374=1,M1374=1),IF(B1374+364&lt;=$D$5,(B1374+364-$D$4+1)/365,IF(B1374&gt;$D$4,($D$5-B1374+1)/365,$D$6/365)),0)</f>
        <v>0</v>
      </c>
      <c r="O1374" s="28">
        <f>'Data &amp; Parameter'!$E$16*'Data &amp; Parameter'!$E$17*('Data &amp; Parameter'!$E$18+'Data &amp; Parameter'!$E$19)*'Data &amp; Parameter'!$E$20*'Data &amp; Parameter'!$E$37*N1374</f>
        <v>0</v>
      </c>
      <c r="P1374">
        <f>ROUNDUP(IF(D1374&gt;$D$4,0,($D$4-D1374+1)/365),0)</f>
        <v>0</v>
      </c>
      <c r="Q1374">
        <f>ROUNDUP(IF(D1374&gt;$D$5,0,($D$5-D1374+1)/365),0)</f>
        <v>0</v>
      </c>
      <c r="R1374" s="28">
        <f>IF(OR(P1374=1,Q1374=1),IF(D1374+364&lt;=$D$5,(D1374+364-$D$4+1)/365,IF(D1374&gt;$D$4,($D$5-D1374+1)/365,$D$6/365)),0)</f>
        <v>0</v>
      </c>
      <c r="S1374" s="28">
        <f>'Data &amp; Parameter'!$E$16*'Data &amp; Parameter'!$E$17*('Data &amp; Parameter'!$E$18+'Data &amp; Parameter'!$E$19)*'Data &amp; Parameter'!$E$20*'Data &amp; Parameter'!$E$37*R1374</f>
        <v>0</v>
      </c>
      <c r="T1374" s="28">
        <f t="shared" si="21"/>
        <v>0</v>
      </c>
    </row>
    <row r="1375" spans="1:20" ht="15.75" customHeight="1" x14ac:dyDescent="0.35">
      <c r="A1375">
        <v>1368</v>
      </c>
      <c r="B1375" s="76">
        <v>44235</v>
      </c>
      <c r="C1375" s="1" t="s">
        <v>4413</v>
      </c>
      <c r="D1375" s="76">
        <v>44235</v>
      </c>
      <c r="E1375" s="1" t="s">
        <v>4414</v>
      </c>
      <c r="F1375" s="1" t="s">
        <v>4415</v>
      </c>
      <c r="G1375" s="1" t="s">
        <v>123</v>
      </c>
      <c r="H1375" s="1" t="s">
        <v>124</v>
      </c>
      <c r="I1375" s="1" t="s">
        <v>125</v>
      </c>
      <c r="J1375" s="1" t="s">
        <v>3962</v>
      </c>
      <c r="K1375" s="1" t="s">
        <v>2185</v>
      </c>
      <c r="L1375">
        <f>ROUNDUP(IF(B1375&gt;$D$4,0,($D$4-B1375+1)/365),0)</f>
        <v>0</v>
      </c>
      <c r="M1375">
        <f>ROUNDUP(IF(B1375&gt;$D$5,0,($D$5-B1375+1)/365),0)</f>
        <v>0</v>
      </c>
      <c r="N1375" s="28">
        <f>IF(OR(L1375=1,M1375=1),IF(B1375+364&lt;=$D$5,(B1375+364-$D$4+1)/365,IF(B1375&gt;$D$4,($D$5-B1375+1)/365,$D$6/365)),0)</f>
        <v>0</v>
      </c>
      <c r="O1375" s="28">
        <f>'Data &amp; Parameter'!$E$16*'Data &amp; Parameter'!$E$17*('Data &amp; Parameter'!$E$18+'Data &amp; Parameter'!$E$19)*'Data &amp; Parameter'!$E$20*'Data &amp; Parameter'!$E$37*N1375</f>
        <v>0</v>
      </c>
      <c r="P1375">
        <f>ROUNDUP(IF(D1375&gt;$D$4,0,($D$4-D1375+1)/365),0)</f>
        <v>0</v>
      </c>
      <c r="Q1375">
        <f>ROUNDUP(IF(D1375&gt;$D$5,0,($D$5-D1375+1)/365),0)</f>
        <v>0</v>
      </c>
      <c r="R1375" s="28">
        <f>IF(OR(P1375=1,Q1375=1),IF(D1375+364&lt;=$D$5,(D1375+364-$D$4+1)/365,IF(D1375&gt;$D$4,($D$5-D1375+1)/365,$D$6/365)),0)</f>
        <v>0</v>
      </c>
      <c r="S1375" s="28">
        <f>'Data &amp; Parameter'!$E$16*'Data &amp; Parameter'!$E$17*('Data &amp; Parameter'!$E$18+'Data &amp; Parameter'!$E$19)*'Data &amp; Parameter'!$E$20*'Data &amp; Parameter'!$E$37*R1375</f>
        <v>0</v>
      </c>
      <c r="T1375" s="28">
        <f t="shared" si="21"/>
        <v>0</v>
      </c>
    </row>
    <row r="1376" spans="1:20" ht="15.75" customHeight="1" x14ac:dyDescent="0.35">
      <c r="A1376">
        <v>1369</v>
      </c>
      <c r="B1376" s="76">
        <v>44235</v>
      </c>
      <c r="C1376" s="1" t="s">
        <v>4416</v>
      </c>
      <c r="D1376" s="76">
        <v>44235</v>
      </c>
      <c r="E1376" s="1" t="s">
        <v>4417</v>
      </c>
      <c r="F1376" s="1" t="s">
        <v>4418</v>
      </c>
      <c r="G1376" s="1" t="s">
        <v>123</v>
      </c>
      <c r="H1376" s="1" t="s">
        <v>124</v>
      </c>
      <c r="I1376" s="1" t="s">
        <v>125</v>
      </c>
      <c r="J1376" s="1" t="s">
        <v>1982</v>
      </c>
      <c r="K1376" s="1" t="s">
        <v>936</v>
      </c>
      <c r="L1376">
        <f>ROUNDUP(IF(B1376&gt;$D$4,0,($D$4-B1376+1)/365),0)</f>
        <v>0</v>
      </c>
      <c r="M1376">
        <f>ROUNDUP(IF(B1376&gt;$D$5,0,($D$5-B1376+1)/365),0)</f>
        <v>0</v>
      </c>
      <c r="N1376" s="28">
        <f>IF(OR(L1376=1,M1376=1),IF(B1376+364&lt;=$D$5,(B1376+364-$D$4+1)/365,IF(B1376&gt;$D$4,($D$5-B1376+1)/365,$D$6/365)),0)</f>
        <v>0</v>
      </c>
      <c r="O1376" s="28">
        <f>'Data &amp; Parameter'!$E$16*'Data &amp; Parameter'!$E$17*('Data &amp; Parameter'!$E$18+'Data &amp; Parameter'!$E$19)*'Data &amp; Parameter'!$E$20*'Data &amp; Parameter'!$E$37*N1376</f>
        <v>0</v>
      </c>
      <c r="P1376">
        <f>ROUNDUP(IF(D1376&gt;$D$4,0,($D$4-D1376+1)/365),0)</f>
        <v>0</v>
      </c>
      <c r="Q1376">
        <f>ROUNDUP(IF(D1376&gt;$D$5,0,($D$5-D1376+1)/365),0)</f>
        <v>0</v>
      </c>
      <c r="R1376" s="28">
        <f>IF(OR(P1376=1,Q1376=1),IF(D1376+364&lt;=$D$5,(D1376+364-$D$4+1)/365,IF(D1376&gt;$D$4,($D$5-D1376+1)/365,$D$6/365)),0)</f>
        <v>0</v>
      </c>
      <c r="S1376" s="28">
        <f>'Data &amp; Parameter'!$E$16*'Data &amp; Parameter'!$E$17*('Data &amp; Parameter'!$E$18+'Data &amp; Parameter'!$E$19)*'Data &amp; Parameter'!$E$20*'Data &amp; Parameter'!$E$37*R1376</f>
        <v>0</v>
      </c>
      <c r="T1376" s="28">
        <f t="shared" si="21"/>
        <v>0</v>
      </c>
    </row>
    <row r="1377" spans="1:20" ht="15.75" customHeight="1" x14ac:dyDescent="0.35">
      <c r="A1377">
        <v>1370</v>
      </c>
      <c r="B1377" s="76">
        <v>44235</v>
      </c>
      <c r="C1377" s="1" t="s">
        <v>4419</v>
      </c>
      <c r="D1377" s="76">
        <v>44235</v>
      </c>
      <c r="E1377" s="1" t="s">
        <v>4420</v>
      </c>
      <c r="F1377" s="1" t="s">
        <v>4421</v>
      </c>
      <c r="G1377" s="1" t="s">
        <v>123</v>
      </c>
      <c r="H1377" s="1" t="s">
        <v>124</v>
      </c>
      <c r="I1377" s="1" t="s">
        <v>125</v>
      </c>
      <c r="J1377" s="1" t="s">
        <v>1982</v>
      </c>
      <c r="K1377" s="1" t="s">
        <v>936</v>
      </c>
      <c r="L1377">
        <f>ROUNDUP(IF(B1377&gt;$D$4,0,($D$4-B1377+1)/365),0)</f>
        <v>0</v>
      </c>
      <c r="M1377">
        <f>ROUNDUP(IF(B1377&gt;$D$5,0,($D$5-B1377+1)/365),0)</f>
        <v>0</v>
      </c>
      <c r="N1377" s="28">
        <f>IF(OR(L1377=1,M1377=1),IF(B1377+364&lt;=$D$5,(B1377+364-$D$4+1)/365,IF(B1377&gt;$D$4,($D$5-B1377+1)/365,$D$6/365)),0)</f>
        <v>0</v>
      </c>
      <c r="O1377" s="28">
        <f>'Data &amp; Parameter'!$E$16*'Data &amp; Parameter'!$E$17*('Data &amp; Parameter'!$E$18+'Data &amp; Parameter'!$E$19)*'Data &amp; Parameter'!$E$20*'Data &amp; Parameter'!$E$37*N1377</f>
        <v>0</v>
      </c>
      <c r="P1377">
        <f>ROUNDUP(IF(D1377&gt;$D$4,0,($D$4-D1377+1)/365),0)</f>
        <v>0</v>
      </c>
      <c r="Q1377">
        <f>ROUNDUP(IF(D1377&gt;$D$5,0,($D$5-D1377+1)/365),0)</f>
        <v>0</v>
      </c>
      <c r="R1377" s="28">
        <f>IF(OR(P1377=1,Q1377=1),IF(D1377+364&lt;=$D$5,(D1377+364-$D$4+1)/365,IF(D1377&gt;$D$4,($D$5-D1377+1)/365,$D$6/365)),0)</f>
        <v>0</v>
      </c>
      <c r="S1377" s="28">
        <f>'Data &amp; Parameter'!$E$16*'Data &amp; Parameter'!$E$17*('Data &amp; Parameter'!$E$18+'Data &amp; Parameter'!$E$19)*'Data &amp; Parameter'!$E$20*'Data &amp; Parameter'!$E$37*R1377</f>
        <v>0</v>
      </c>
      <c r="T1377" s="28">
        <f t="shared" si="21"/>
        <v>0</v>
      </c>
    </row>
    <row r="1378" spans="1:20" ht="15.75" customHeight="1" x14ac:dyDescent="0.35">
      <c r="A1378">
        <v>1371</v>
      </c>
      <c r="B1378" s="76">
        <v>44235</v>
      </c>
      <c r="C1378" s="1" t="s">
        <v>4422</v>
      </c>
      <c r="D1378" s="76">
        <v>44235</v>
      </c>
      <c r="E1378" s="1" t="s">
        <v>4423</v>
      </c>
      <c r="F1378" s="1" t="s">
        <v>4424</v>
      </c>
      <c r="G1378" s="1" t="s">
        <v>123</v>
      </c>
      <c r="H1378" s="1" t="s">
        <v>124</v>
      </c>
      <c r="I1378" s="1" t="s">
        <v>125</v>
      </c>
      <c r="J1378" s="1" t="s">
        <v>3962</v>
      </c>
      <c r="K1378" s="1" t="s">
        <v>4369</v>
      </c>
      <c r="L1378">
        <f>ROUNDUP(IF(B1378&gt;$D$4,0,($D$4-B1378+1)/365),0)</f>
        <v>0</v>
      </c>
      <c r="M1378">
        <f>ROUNDUP(IF(B1378&gt;$D$5,0,($D$5-B1378+1)/365),0)</f>
        <v>0</v>
      </c>
      <c r="N1378" s="28">
        <f>IF(OR(L1378=1,M1378=1),IF(B1378+364&lt;=$D$5,(B1378+364-$D$4+1)/365,IF(B1378&gt;$D$4,($D$5-B1378+1)/365,$D$6/365)),0)</f>
        <v>0</v>
      </c>
      <c r="O1378" s="28">
        <f>'Data &amp; Parameter'!$E$16*'Data &amp; Parameter'!$E$17*('Data &amp; Parameter'!$E$18+'Data &amp; Parameter'!$E$19)*'Data &amp; Parameter'!$E$20*'Data &amp; Parameter'!$E$37*N1378</f>
        <v>0</v>
      </c>
      <c r="P1378">
        <f>ROUNDUP(IF(D1378&gt;$D$4,0,($D$4-D1378+1)/365),0)</f>
        <v>0</v>
      </c>
      <c r="Q1378">
        <f>ROUNDUP(IF(D1378&gt;$D$5,0,($D$5-D1378+1)/365),0)</f>
        <v>0</v>
      </c>
      <c r="R1378" s="28">
        <f>IF(OR(P1378=1,Q1378=1),IF(D1378+364&lt;=$D$5,(D1378+364-$D$4+1)/365,IF(D1378&gt;$D$4,($D$5-D1378+1)/365,$D$6/365)),0)</f>
        <v>0</v>
      </c>
      <c r="S1378" s="28">
        <f>'Data &amp; Parameter'!$E$16*'Data &amp; Parameter'!$E$17*('Data &amp; Parameter'!$E$18+'Data &amp; Parameter'!$E$19)*'Data &amp; Parameter'!$E$20*'Data &amp; Parameter'!$E$37*R1378</f>
        <v>0</v>
      </c>
      <c r="T1378" s="28">
        <f t="shared" si="21"/>
        <v>0</v>
      </c>
    </row>
    <row r="1379" spans="1:20" ht="15.75" customHeight="1" x14ac:dyDescent="0.35">
      <c r="A1379">
        <v>1372</v>
      </c>
      <c r="B1379" s="76">
        <v>44235</v>
      </c>
      <c r="C1379" s="1" t="s">
        <v>4425</v>
      </c>
      <c r="D1379" s="76">
        <v>44235</v>
      </c>
      <c r="E1379" s="1" t="s">
        <v>4426</v>
      </c>
      <c r="F1379" s="1" t="s">
        <v>4427</v>
      </c>
      <c r="G1379" s="1" t="s">
        <v>123</v>
      </c>
      <c r="H1379" s="1" t="s">
        <v>124</v>
      </c>
      <c r="I1379" s="1" t="s">
        <v>125</v>
      </c>
      <c r="J1379" s="1" t="s">
        <v>4428</v>
      </c>
      <c r="K1379" s="1" t="s">
        <v>936</v>
      </c>
      <c r="L1379">
        <f>ROUNDUP(IF(B1379&gt;$D$4,0,($D$4-B1379+1)/365),0)</f>
        <v>0</v>
      </c>
      <c r="M1379">
        <f>ROUNDUP(IF(B1379&gt;$D$5,0,($D$5-B1379+1)/365),0)</f>
        <v>0</v>
      </c>
      <c r="N1379" s="28">
        <f>IF(OR(L1379=1,M1379=1),IF(B1379+364&lt;=$D$5,(B1379+364-$D$4+1)/365,IF(B1379&gt;$D$4,($D$5-B1379+1)/365,$D$6/365)),0)</f>
        <v>0</v>
      </c>
      <c r="O1379" s="28">
        <f>'Data &amp; Parameter'!$E$16*'Data &amp; Parameter'!$E$17*('Data &amp; Parameter'!$E$18+'Data &amp; Parameter'!$E$19)*'Data &amp; Parameter'!$E$20*'Data &amp; Parameter'!$E$37*N1379</f>
        <v>0</v>
      </c>
      <c r="P1379">
        <f>ROUNDUP(IF(D1379&gt;$D$4,0,($D$4-D1379+1)/365),0)</f>
        <v>0</v>
      </c>
      <c r="Q1379">
        <f>ROUNDUP(IF(D1379&gt;$D$5,0,($D$5-D1379+1)/365),0)</f>
        <v>0</v>
      </c>
      <c r="R1379" s="28">
        <f>IF(OR(P1379=1,Q1379=1),IF(D1379+364&lt;=$D$5,(D1379+364-$D$4+1)/365,IF(D1379&gt;$D$4,($D$5-D1379+1)/365,$D$6/365)),0)</f>
        <v>0</v>
      </c>
      <c r="S1379" s="28">
        <f>'Data &amp; Parameter'!$E$16*'Data &amp; Parameter'!$E$17*('Data &amp; Parameter'!$E$18+'Data &amp; Parameter'!$E$19)*'Data &amp; Parameter'!$E$20*'Data &amp; Parameter'!$E$37*R1379</f>
        <v>0</v>
      </c>
      <c r="T1379" s="28">
        <f t="shared" si="21"/>
        <v>0</v>
      </c>
    </row>
    <row r="1380" spans="1:20" ht="15.75" customHeight="1" x14ac:dyDescent="0.35">
      <c r="A1380">
        <v>1373</v>
      </c>
      <c r="B1380" s="76">
        <v>44235</v>
      </c>
      <c r="C1380" s="1" t="s">
        <v>4429</v>
      </c>
      <c r="D1380" s="76">
        <v>44235</v>
      </c>
      <c r="E1380" s="1" t="s">
        <v>4430</v>
      </c>
      <c r="F1380" s="1" t="s">
        <v>4431</v>
      </c>
      <c r="G1380" s="1" t="s">
        <v>123</v>
      </c>
      <c r="H1380" s="1" t="s">
        <v>124</v>
      </c>
      <c r="I1380" s="1" t="s">
        <v>125</v>
      </c>
      <c r="J1380" s="1" t="s">
        <v>1982</v>
      </c>
      <c r="K1380" s="1" t="s">
        <v>936</v>
      </c>
      <c r="L1380">
        <f>ROUNDUP(IF(B1380&gt;$D$4,0,($D$4-B1380+1)/365),0)</f>
        <v>0</v>
      </c>
      <c r="M1380">
        <f>ROUNDUP(IF(B1380&gt;$D$5,0,($D$5-B1380+1)/365),0)</f>
        <v>0</v>
      </c>
      <c r="N1380" s="28">
        <f>IF(OR(L1380=1,M1380=1),IF(B1380+364&lt;=$D$5,(B1380+364-$D$4+1)/365,IF(B1380&gt;$D$4,($D$5-B1380+1)/365,$D$6/365)),0)</f>
        <v>0</v>
      </c>
      <c r="O1380" s="28">
        <f>'Data &amp; Parameter'!$E$16*'Data &amp; Parameter'!$E$17*('Data &amp; Parameter'!$E$18+'Data &amp; Parameter'!$E$19)*'Data &amp; Parameter'!$E$20*'Data &amp; Parameter'!$E$37*N1380</f>
        <v>0</v>
      </c>
      <c r="P1380">
        <f>ROUNDUP(IF(D1380&gt;$D$4,0,($D$4-D1380+1)/365),0)</f>
        <v>0</v>
      </c>
      <c r="Q1380">
        <f>ROUNDUP(IF(D1380&gt;$D$5,0,($D$5-D1380+1)/365),0)</f>
        <v>0</v>
      </c>
      <c r="R1380" s="28">
        <f>IF(OR(P1380=1,Q1380=1),IF(D1380+364&lt;=$D$5,(D1380+364-$D$4+1)/365,IF(D1380&gt;$D$4,($D$5-D1380+1)/365,$D$6/365)),0)</f>
        <v>0</v>
      </c>
      <c r="S1380" s="28">
        <f>'Data &amp; Parameter'!$E$16*'Data &amp; Parameter'!$E$17*('Data &amp; Parameter'!$E$18+'Data &amp; Parameter'!$E$19)*'Data &amp; Parameter'!$E$20*'Data &amp; Parameter'!$E$37*R1380</f>
        <v>0</v>
      </c>
      <c r="T1380" s="28">
        <f t="shared" si="21"/>
        <v>0</v>
      </c>
    </row>
    <row r="1381" spans="1:20" ht="15.75" customHeight="1" x14ac:dyDescent="0.35">
      <c r="A1381">
        <v>1374</v>
      </c>
      <c r="B1381" s="76">
        <v>44235</v>
      </c>
      <c r="C1381" s="1" t="s">
        <v>4432</v>
      </c>
      <c r="D1381" s="76">
        <v>44235</v>
      </c>
      <c r="E1381" s="1" t="s">
        <v>4433</v>
      </c>
      <c r="F1381" s="1" t="s">
        <v>4434</v>
      </c>
      <c r="G1381" s="1" t="s">
        <v>123</v>
      </c>
      <c r="H1381" s="1" t="s">
        <v>124</v>
      </c>
      <c r="I1381" s="1" t="s">
        <v>125</v>
      </c>
      <c r="J1381" s="1" t="s">
        <v>3962</v>
      </c>
      <c r="K1381" s="1" t="s">
        <v>4435</v>
      </c>
      <c r="L1381">
        <f>ROUNDUP(IF(B1381&gt;$D$4,0,($D$4-B1381+1)/365),0)</f>
        <v>0</v>
      </c>
      <c r="M1381">
        <f>ROUNDUP(IF(B1381&gt;$D$5,0,($D$5-B1381+1)/365),0)</f>
        <v>0</v>
      </c>
      <c r="N1381" s="28">
        <f>IF(OR(L1381=1,M1381=1),IF(B1381+364&lt;=$D$5,(B1381+364-$D$4+1)/365,IF(B1381&gt;$D$4,($D$5-B1381+1)/365,$D$6/365)),0)</f>
        <v>0</v>
      </c>
      <c r="O1381" s="28">
        <f>'Data &amp; Parameter'!$E$16*'Data &amp; Parameter'!$E$17*('Data &amp; Parameter'!$E$18+'Data &amp; Parameter'!$E$19)*'Data &amp; Parameter'!$E$20*'Data &amp; Parameter'!$E$37*N1381</f>
        <v>0</v>
      </c>
      <c r="P1381">
        <f>ROUNDUP(IF(D1381&gt;$D$4,0,($D$4-D1381+1)/365),0)</f>
        <v>0</v>
      </c>
      <c r="Q1381">
        <f>ROUNDUP(IF(D1381&gt;$D$5,0,($D$5-D1381+1)/365),0)</f>
        <v>0</v>
      </c>
      <c r="R1381" s="28">
        <f>IF(OR(P1381=1,Q1381=1),IF(D1381+364&lt;=$D$5,(D1381+364-$D$4+1)/365,IF(D1381&gt;$D$4,($D$5-D1381+1)/365,$D$6/365)),0)</f>
        <v>0</v>
      </c>
      <c r="S1381" s="28">
        <f>'Data &amp; Parameter'!$E$16*'Data &amp; Parameter'!$E$17*('Data &amp; Parameter'!$E$18+'Data &amp; Parameter'!$E$19)*'Data &amp; Parameter'!$E$20*'Data &amp; Parameter'!$E$37*R1381</f>
        <v>0</v>
      </c>
      <c r="T1381" s="28">
        <f t="shared" si="21"/>
        <v>0</v>
      </c>
    </row>
    <row r="1382" spans="1:20" ht="15.75" customHeight="1" x14ac:dyDescent="0.35">
      <c r="A1382">
        <v>1375</v>
      </c>
      <c r="B1382" s="76">
        <v>44235</v>
      </c>
      <c r="C1382" s="1" t="s">
        <v>4436</v>
      </c>
      <c r="D1382" s="76">
        <v>44235</v>
      </c>
      <c r="E1382" s="1" t="s">
        <v>4437</v>
      </c>
      <c r="F1382" s="1" t="s">
        <v>4438</v>
      </c>
      <c r="G1382" s="1" t="s">
        <v>123</v>
      </c>
      <c r="H1382" s="1" t="s">
        <v>124</v>
      </c>
      <c r="I1382" s="1" t="s">
        <v>125</v>
      </c>
      <c r="J1382" s="1" t="s">
        <v>3962</v>
      </c>
      <c r="K1382" s="1" t="s">
        <v>2245</v>
      </c>
      <c r="L1382">
        <f>ROUNDUP(IF(B1382&gt;$D$4,0,($D$4-B1382+1)/365),0)</f>
        <v>0</v>
      </c>
      <c r="M1382">
        <f>ROUNDUP(IF(B1382&gt;$D$5,0,($D$5-B1382+1)/365),0)</f>
        <v>0</v>
      </c>
      <c r="N1382" s="28">
        <f>IF(OR(L1382=1,M1382=1),IF(B1382+364&lt;=$D$5,(B1382+364-$D$4+1)/365,IF(B1382&gt;$D$4,($D$5-B1382+1)/365,$D$6/365)),0)</f>
        <v>0</v>
      </c>
      <c r="O1382" s="28">
        <f>'Data &amp; Parameter'!$E$16*'Data &amp; Parameter'!$E$17*('Data &amp; Parameter'!$E$18+'Data &amp; Parameter'!$E$19)*'Data &amp; Parameter'!$E$20*'Data &amp; Parameter'!$E$37*N1382</f>
        <v>0</v>
      </c>
      <c r="P1382">
        <f>ROUNDUP(IF(D1382&gt;$D$4,0,($D$4-D1382+1)/365),0)</f>
        <v>0</v>
      </c>
      <c r="Q1382">
        <f>ROUNDUP(IF(D1382&gt;$D$5,0,($D$5-D1382+1)/365),0)</f>
        <v>0</v>
      </c>
      <c r="R1382" s="28">
        <f>IF(OR(P1382=1,Q1382=1),IF(D1382+364&lt;=$D$5,(D1382+364-$D$4+1)/365,IF(D1382&gt;$D$4,($D$5-D1382+1)/365,$D$6/365)),0)</f>
        <v>0</v>
      </c>
      <c r="S1382" s="28">
        <f>'Data &amp; Parameter'!$E$16*'Data &amp; Parameter'!$E$17*('Data &amp; Parameter'!$E$18+'Data &amp; Parameter'!$E$19)*'Data &amp; Parameter'!$E$20*'Data &amp; Parameter'!$E$37*R1382</f>
        <v>0</v>
      </c>
      <c r="T1382" s="28">
        <f t="shared" si="21"/>
        <v>0</v>
      </c>
    </row>
    <row r="1383" spans="1:20" ht="15.75" customHeight="1" x14ac:dyDescent="0.35">
      <c r="A1383">
        <v>1376</v>
      </c>
      <c r="B1383" s="76">
        <v>44235</v>
      </c>
      <c r="C1383" s="1" t="s">
        <v>4439</v>
      </c>
      <c r="D1383" s="76">
        <v>44235</v>
      </c>
      <c r="E1383" s="1" t="s">
        <v>4440</v>
      </c>
      <c r="F1383" s="1" t="s">
        <v>4441</v>
      </c>
      <c r="G1383" s="1" t="s">
        <v>123</v>
      </c>
      <c r="H1383" s="1" t="s">
        <v>124</v>
      </c>
      <c r="I1383" s="1" t="s">
        <v>125</v>
      </c>
      <c r="J1383" s="1" t="s">
        <v>3962</v>
      </c>
      <c r="K1383" s="1" t="s">
        <v>2245</v>
      </c>
      <c r="L1383">
        <f>ROUNDUP(IF(B1383&gt;$D$4,0,($D$4-B1383+1)/365),0)</f>
        <v>0</v>
      </c>
      <c r="M1383">
        <f>ROUNDUP(IF(B1383&gt;$D$5,0,($D$5-B1383+1)/365),0)</f>
        <v>0</v>
      </c>
      <c r="N1383" s="28">
        <f>IF(OR(L1383=1,M1383=1),IF(B1383+364&lt;=$D$5,(B1383+364-$D$4+1)/365,IF(B1383&gt;$D$4,($D$5-B1383+1)/365,$D$6/365)),0)</f>
        <v>0</v>
      </c>
      <c r="O1383" s="28">
        <f>'Data &amp; Parameter'!$E$16*'Data &amp; Parameter'!$E$17*('Data &amp; Parameter'!$E$18+'Data &amp; Parameter'!$E$19)*'Data &amp; Parameter'!$E$20*'Data &amp; Parameter'!$E$37*N1383</f>
        <v>0</v>
      </c>
      <c r="P1383">
        <f>ROUNDUP(IF(D1383&gt;$D$4,0,($D$4-D1383+1)/365),0)</f>
        <v>0</v>
      </c>
      <c r="Q1383">
        <f>ROUNDUP(IF(D1383&gt;$D$5,0,($D$5-D1383+1)/365),0)</f>
        <v>0</v>
      </c>
      <c r="R1383" s="28">
        <f>IF(OR(P1383=1,Q1383=1),IF(D1383+364&lt;=$D$5,(D1383+364-$D$4+1)/365,IF(D1383&gt;$D$4,($D$5-D1383+1)/365,$D$6/365)),0)</f>
        <v>0</v>
      </c>
      <c r="S1383" s="28">
        <f>'Data &amp; Parameter'!$E$16*'Data &amp; Parameter'!$E$17*('Data &amp; Parameter'!$E$18+'Data &amp; Parameter'!$E$19)*'Data &amp; Parameter'!$E$20*'Data &amp; Parameter'!$E$37*R1383</f>
        <v>0</v>
      </c>
      <c r="T1383" s="28">
        <f t="shared" si="21"/>
        <v>0</v>
      </c>
    </row>
    <row r="1384" spans="1:20" ht="15.75" customHeight="1" x14ac:dyDescent="0.35">
      <c r="A1384">
        <v>1377</v>
      </c>
      <c r="B1384" s="76">
        <v>44235</v>
      </c>
      <c r="C1384" s="1" t="s">
        <v>4442</v>
      </c>
      <c r="D1384" s="76">
        <v>44235</v>
      </c>
      <c r="E1384" s="1" t="s">
        <v>4443</v>
      </c>
      <c r="F1384" s="1" t="s">
        <v>4444</v>
      </c>
      <c r="G1384" s="1" t="s">
        <v>123</v>
      </c>
      <c r="H1384" s="1" t="s">
        <v>124</v>
      </c>
      <c r="I1384" s="1" t="s">
        <v>125</v>
      </c>
      <c r="J1384" s="1" t="s">
        <v>3962</v>
      </c>
      <c r="K1384" s="1" t="s">
        <v>3962</v>
      </c>
      <c r="L1384">
        <f>ROUNDUP(IF(B1384&gt;$D$4,0,($D$4-B1384+1)/365),0)</f>
        <v>0</v>
      </c>
      <c r="M1384">
        <f>ROUNDUP(IF(B1384&gt;$D$5,0,($D$5-B1384+1)/365),0)</f>
        <v>0</v>
      </c>
      <c r="N1384" s="28">
        <f>IF(OR(L1384=1,M1384=1),IF(B1384+364&lt;=$D$5,(B1384+364-$D$4+1)/365,IF(B1384&gt;$D$4,($D$5-B1384+1)/365,$D$6/365)),0)</f>
        <v>0</v>
      </c>
      <c r="O1384" s="28">
        <f>'Data &amp; Parameter'!$E$16*'Data &amp; Parameter'!$E$17*('Data &amp; Parameter'!$E$18+'Data &amp; Parameter'!$E$19)*'Data &amp; Parameter'!$E$20*'Data &amp; Parameter'!$E$37*N1384</f>
        <v>0</v>
      </c>
      <c r="P1384">
        <f>ROUNDUP(IF(D1384&gt;$D$4,0,($D$4-D1384+1)/365),0)</f>
        <v>0</v>
      </c>
      <c r="Q1384">
        <f>ROUNDUP(IF(D1384&gt;$D$5,0,($D$5-D1384+1)/365),0)</f>
        <v>0</v>
      </c>
      <c r="R1384" s="28">
        <f>IF(OR(P1384=1,Q1384=1),IF(D1384+364&lt;=$D$5,(D1384+364-$D$4+1)/365,IF(D1384&gt;$D$4,($D$5-D1384+1)/365,$D$6/365)),0)</f>
        <v>0</v>
      </c>
      <c r="S1384" s="28">
        <f>'Data &amp; Parameter'!$E$16*'Data &amp; Parameter'!$E$17*('Data &amp; Parameter'!$E$18+'Data &amp; Parameter'!$E$19)*'Data &amp; Parameter'!$E$20*'Data &amp; Parameter'!$E$37*R1384</f>
        <v>0</v>
      </c>
      <c r="T1384" s="28">
        <f t="shared" si="21"/>
        <v>0</v>
      </c>
    </row>
    <row r="1385" spans="1:20" ht="15.75" customHeight="1" x14ac:dyDescent="0.35">
      <c r="A1385">
        <v>1378</v>
      </c>
      <c r="B1385" s="76">
        <v>44235</v>
      </c>
      <c r="C1385" s="1" t="s">
        <v>4445</v>
      </c>
      <c r="D1385" s="76">
        <v>44235</v>
      </c>
      <c r="E1385" s="1" t="s">
        <v>4446</v>
      </c>
      <c r="F1385" s="1" t="s">
        <v>4447</v>
      </c>
      <c r="G1385" s="1" t="s">
        <v>123</v>
      </c>
      <c r="H1385" s="1" t="s">
        <v>124</v>
      </c>
      <c r="I1385" s="1" t="s">
        <v>125</v>
      </c>
      <c r="J1385" s="1" t="s">
        <v>3962</v>
      </c>
      <c r="K1385" s="1" t="s">
        <v>3962</v>
      </c>
      <c r="L1385">
        <f>ROUNDUP(IF(B1385&gt;$D$4,0,($D$4-B1385+1)/365),0)</f>
        <v>0</v>
      </c>
      <c r="M1385">
        <f>ROUNDUP(IF(B1385&gt;$D$5,0,($D$5-B1385+1)/365),0)</f>
        <v>0</v>
      </c>
      <c r="N1385" s="28">
        <f>IF(OR(L1385=1,M1385=1),IF(B1385+364&lt;=$D$5,(B1385+364-$D$4+1)/365,IF(B1385&gt;$D$4,($D$5-B1385+1)/365,$D$6/365)),0)</f>
        <v>0</v>
      </c>
      <c r="O1385" s="28">
        <f>'Data &amp; Parameter'!$E$16*'Data &amp; Parameter'!$E$17*('Data &amp; Parameter'!$E$18+'Data &amp; Parameter'!$E$19)*'Data &amp; Parameter'!$E$20*'Data &amp; Parameter'!$E$37*N1385</f>
        <v>0</v>
      </c>
      <c r="P1385">
        <f>ROUNDUP(IF(D1385&gt;$D$4,0,($D$4-D1385+1)/365),0)</f>
        <v>0</v>
      </c>
      <c r="Q1385">
        <f>ROUNDUP(IF(D1385&gt;$D$5,0,($D$5-D1385+1)/365),0)</f>
        <v>0</v>
      </c>
      <c r="R1385" s="28">
        <f>IF(OR(P1385=1,Q1385=1),IF(D1385+364&lt;=$D$5,(D1385+364-$D$4+1)/365,IF(D1385&gt;$D$4,($D$5-D1385+1)/365,$D$6/365)),0)</f>
        <v>0</v>
      </c>
      <c r="S1385" s="28">
        <f>'Data &amp; Parameter'!$E$16*'Data &amp; Parameter'!$E$17*('Data &amp; Parameter'!$E$18+'Data &amp; Parameter'!$E$19)*'Data &amp; Parameter'!$E$20*'Data &amp; Parameter'!$E$37*R1385</f>
        <v>0</v>
      </c>
      <c r="T1385" s="28">
        <f t="shared" si="21"/>
        <v>0</v>
      </c>
    </row>
    <row r="1386" spans="1:20" ht="15.75" customHeight="1" x14ac:dyDescent="0.35">
      <c r="A1386">
        <v>1379</v>
      </c>
      <c r="B1386" s="76">
        <v>44235</v>
      </c>
      <c r="C1386" s="1" t="s">
        <v>4448</v>
      </c>
      <c r="D1386" s="76">
        <v>44235</v>
      </c>
      <c r="E1386" s="1" t="s">
        <v>4449</v>
      </c>
      <c r="F1386" s="1" t="s">
        <v>4450</v>
      </c>
      <c r="G1386" s="1" t="s">
        <v>123</v>
      </c>
      <c r="H1386" s="1" t="s">
        <v>124</v>
      </c>
      <c r="I1386" s="1" t="s">
        <v>125</v>
      </c>
      <c r="J1386" s="1" t="s">
        <v>3962</v>
      </c>
      <c r="K1386" s="1" t="s">
        <v>3962</v>
      </c>
      <c r="L1386">
        <f>ROUNDUP(IF(B1386&gt;$D$4,0,($D$4-B1386+1)/365),0)</f>
        <v>0</v>
      </c>
      <c r="M1386">
        <f>ROUNDUP(IF(B1386&gt;$D$5,0,($D$5-B1386+1)/365),0)</f>
        <v>0</v>
      </c>
      <c r="N1386" s="28">
        <f>IF(OR(L1386=1,M1386=1),IF(B1386+364&lt;=$D$5,(B1386+364-$D$4+1)/365,IF(B1386&gt;$D$4,($D$5-B1386+1)/365,$D$6/365)),0)</f>
        <v>0</v>
      </c>
      <c r="O1386" s="28">
        <f>'Data &amp; Parameter'!$E$16*'Data &amp; Parameter'!$E$17*('Data &amp; Parameter'!$E$18+'Data &amp; Parameter'!$E$19)*'Data &amp; Parameter'!$E$20*'Data &amp; Parameter'!$E$37*N1386</f>
        <v>0</v>
      </c>
      <c r="P1386">
        <f>ROUNDUP(IF(D1386&gt;$D$4,0,($D$4-D1386+1)/365),0)</f>
        <v>0</v>
      </c>
      <c r="Q1386">
        <f>ROUNDUP(IF(D1386&gt;$D$5,0,($D$5-D1386+1)/365),0)</f>
        <v>0</v>
      </c>
      <c r="R1386" s="28">
        <f>IF(OR(P1386=1,Q1386=1),IF(D1386+364&lt;=$D$5,(D1386+364-$D$4+1)/365,IF(D1386&gt;$D$4,($D$5-D1386+1)/365,$D$6/365)),0)</f>
        <v>0</v>
      </c>
      <c r="S1386" s="28">
        <f>'Data &amp; Parameter'!$E$16*'Data &amp; Parameter'!$E$17*('Data &amp; Parameter'!$E$18+'Data &amp; Parameter'!$E$19)*'Data &amp; Parameter'!$E$20*'Data &amp; Parameter'!$E$37*R1386</f>
        <v>0</v>
      </c>
      <c r="T1386" s="28">
        <f t="shared" si="21"/>
        <v>0</v>
      </c>
    </row>
    <row r="1387" spans="1:20" ht="15.75" customHeight="1" x14ac:dyDescent="0.35">
      <c r="A1387">
        <v>1380</v>
      </c>
      <c r="B1387" s="76">
        <v>44235</v>
      </c>
      <c r="C1387" s="1" t="s">
        <v>4451</v>
      </c>
      <c r="D1387" s="76">
        <v>44235</v>
      </c>
      <c r="E1387" s="1" t="s">
        <v>4452</v>
      </c>
      <c r="F1387" s="1" t="s">
        <v>4453</v>
      </c>
      <c r="G1387" s="1" t="s">
        <v>123</v>
      </c>
      <c r="H1387" s="1" t="s">
        <v>124</v>
      </c>
      <c r="I1387" s="1" t="s">
        <v>125</v>
      </c>
      <c r="J1387" s="1" t="s">
        <v>3962</v>
      </c>
      <c r="K1387" s="1" t="s">
        <v>3962</v>
      </c>
      <c r="L1387">
        <f>ROUNDUP(IF(B1387&gt;$D$4,0,($D$4-B1387+1)/365),0)</f>
        <v>0</v>
      </c>
      <c r="M1387">
        <f>ROUNDUP(IF(B1387&gt;$D$5,0,($D$5-B1387+1)/365),0)</f>
        <v>0</v>
      </c>
      <c r="N1387" s="28">
        <f>IF(OR(L1387=1,M1387=1),IF(B1387+364&lt;=$D$5,(B1387+364-$D$4+1)/365,IF(B1387&gt;$D$4,($D$5-B1387+1)/365,$D$6/365)),0)</f>
        <v>0</v>
      </c>
      <c r="O1387" s="28">
        <f>'Data &amp; Parameter'!$E$16*'Data &amp; Parameter'!$E$17*('Data &amp; Parameter'!$E$18+'Data &amp; Parameter'!$E$19)*'Data &amp; Parameter'!$E$20*'Data &amp; Parameter'!$E$37*N1387</f>
        <v>0</v>
      </c>
      <c r="P1387">
        <f>ROUNDUP(IF(D1387&gt;$D$4,0,($D$4-D1387+1)/365),0)</f>
        <v>0</v>
      </c>
      <c r="Q1387">
        <f>ROUNDUP(IF(D1387&gt;$D$5,0,($D$5-D1387+1)/365),0)</f>
        <v>0</v>
      </c>
      <c r="R1387" s="28">
        <f>IF(OR(P1387=1,Q1387=1),IF(D1387+364&lt;=$D$5,(D1387+364-$D$4+1)/365,IF(D1387&gt;$D$4,($D$5-D1387+1)/365,$D$6/365)),0)</f>
        <v>0</v>
      </c>
      <c r="S1387" s="28">
        <f>'Data &amp; Parameter'!$E$16*'Data &amp; Parameter'!$E$17*('Data &amp; Parameter'!$E$18+'Data &amp; Parameter'!$E$19)*'Data &amp; Parameter'!$E$20*'Data &amp; Parameter'!$E$37*R1387</f>
        <v>0</v>
      </c>
      <c r="T1387" s="28">
        <f t="shared" si="21"/>
        <v>0</v>
      </c>
    </row>
    <row r="1388" spans="1:20" ht="15.75" customHeight="1" x14ac:dyDescent="0.35">
      <c r="A1388">
        <v>1381</v>
      </c>
      <c r="B1388" s="76">
        <v>44235</v>
      </c>
      <c r="C1388" s="1" t="s">
        <v>4454</v>
      </c>
      <c r="D1388" s="76">
        <v>44235</v>
      </c>
      <c r="E1388" s="1" t="s">
        <v>4455</v>
      </c>
      <c r="F1388" s="1" t="s">
        <v>4456</v>
      </c>
      <c r="G1388" s="1" t="s">
        <v>123</v>
      </c>
      <c r="H1388" s="1" t="s">
        <v>124</v>
      </c>
      <c r="I1388" s="1" t="s">
        <v>125</v>
      </c>
      <c r="J1388" s="1" t="s">
        <v>4457</v>
      </c>
      <c r="K1388" s="1" t="s">
        <v>936</v>
      </c>
      <c r="L1388">
        <f>ROUNDUP(IF(B1388&gt;$D$4,0,($D$4-B1388+1)/365),0)</f>
        <v>0</v>
      </c>
      <c r="M1388">
        <f>ROUNDUP(IF(B1388&gt;$D$5,0,($D$5-B1388+1)/365),0)</f>
        <v>0</v>
      </c>
      <c r="N1388" s="28">
        <f>IF(OR(L1388=1,M1388=1),IF(B1388+364&lt;=$D$5,(B1388+364-$D$4+1)/365,IF(B1388&gt;$D$4,($D$5-B1388+1)/365,$D$6/365)),0)</f>
        <v>0</v>
      </c>
      <c r="O1388" s="28">
        <f>'Data &amp; Parameter'!$E$16*'Data &amp; Parameter'!$E$17*('Data &amp; Parameter'!$E$18+'Data &amp; Parameter'!$E$19)*'Data &amp; Parameter'!$E$20*'Data &amp; Parameter'!$E$37*N1388</f>
        <v>0</v>
      </c>
      <c r="P1388">
        <f>ROUNDUP(IF(D1388&gt;$D$4,0,($D$4-D1388+1)/365),0)</f>
        <v>0</v>
      </c>
      <c r="Q1388">
        <f>ROUNDUP(IF(D1388&gt;$D$5,0,($D$5-D1388+1)/365),0)</f>
        <v>0</v>
      </c>
      <c r="R1388" s="28">
        <f>IF(OR(P1388=1,Q1388=1),IF(D1388+364&lt;=$D$5,(D1388+364-$D$4+1)/365,IF(D1388&gt;$D$4,($D$5-D1388+1)/365,$D$6/365)),0)</f>
        <v>0</v>
      </c>
      <c r="S1388" s="28">
        <f>'Data &amp; Parameter'!$E$16*'Data &amp; Parameter'!$E$17*('Data &amp; Parameter'!$E$18+'Data &amp; Parameter'!$E$19)*'Data &amp; Parameter'!$E$20*'Data &amp; Parameter'!$E$37*R1388</f>
        <v>0</v>
      </c>
      <c r="T1388" s="28">
        <f t="shared" si="21"/>
        <v>0</v>
      </c>
    </row>
    <row r="1389" spans="1:20" ht="15.75" customHeight="1" x14ac:dyDescent="0.35">
      <c r="A1389">
        <v>1382</v>
      </c>
      <c r="B1389" s="76">
        <v>44235</v>
      </c>
      <c r="C1389" s="1" t="s">
        <v>4458</v>
      </c>
      <c r="D1389" s="76">
        <v>44235</v>
      </c>
      <c r="E1389" s="1" t="s">
        <v>4459</v>
      </c>
      <c r="F1389" s="1" t="s">
        <v>4460</v>
      </c>
      <c r="G1389" s="1" t="s">
        <v>123</v>
      </c>
      <c r="H1389" s="1" t="s">
        <v>124</v>
      </c>
      <c r="I1389" s="1" t="s">
        <v>125</v>
      </c>
      <c r="J1389" s="1" t="s">
        <v>3962</v>
      </c>
      <c r="K1389" s="1" t="s">
        <v>3962</v>
      </c>
      <c r="L1389">
        <f>ROUNDUP(IF(B1389&gt;$D$4,0,($D$4-B1389+1)/365),0)</f>
        <v>0</v>
      </c>
      <c r="M1389">
        <f>ROUNDUP(IF(B1389&gt;$D$5,0,($D$5-B1389+1)/365),0)</f>
        <v>0</v>
      </c>
      <c r="N1389" s="28">
        <f>IF(OR(L1389=1,M1389=1),IF(B1389+364&lt;=$D$5,(B1389+364-$D$4+1)/365,IF(B1389&gt;$D$4,($D$5-B1389+1)/365,$D$6/365)),0)</f>
        <v>0</v>
      </c>
      <c r="O1389" s="28">
        <f>'Data &amp; Parameter'!$E$16*'Data &amp; Parameter'!$E$17*('Data &amp; Parameter'!$E$18+'Data &amp; Parameter'!$E$19)*'Data &amp; Parameter'!$E$20*'Data &amp; Parameter'!$E$37*N1389</f>
        <v>0</v>
      </c>
      <c r="P1389">
        <f>ROUNDUP(IF(D1389&gt;$D$4,0,($D$4-D1389+1)/365),0)</f>
        <v>0</v>
      </c>
      <c r="Q1389">
        <f>ROUNDUP(IF(D1389&gt;$D$5,0,($D$5-D1389+1)/365),0)</f>
        <v>0</v>
      </c>
      <c r="R1389" s="28">
        <f>IF(OR(P1389=1,Q1389=1),IF(D1389+364&lt;=$D$5,(D1389+364-$D$4+1)/365,IF(D1389&gt;$D$4,($D$5-D1389+1)/365,$D$6/365)),0)</f>
        <v>0</v>
      </c>
      <c r="S1389" s="28">
        <f>'Data &amp; Parameter'!$E$16*'Data &amp; Parameter'!$E$17*('Data &amp; Parameter'!$E$18+'Data &amp; Parameter'!$E$19)*'Data &amp; Parameter'!$E$20*'Data &amp; Parameter'!$E$37*R1389</f>
        <v>0</v>
      </c>
      <c r="T1389" s="28">
        <f t="shared" si="21"/>
        <v>0</v>
      </c>
    </row>
    <row r="1390" spans="1:20" ht="15.75" customHeight="1" x14ac:dyDescent="0.35">
      <c r="A1390">
        <v>1383</v>
      </c>
      <c r="B1390" s="76">
        <v>44235</v>
      </c>
      <c r="C1390" s="1" t="s">
        <v>4461</v>
      </c>
      <c r="D1390" s="76">
        <v>44235</v>
      </c>
      <c r="E1390" s="1" t="s">
        <v>4462</v>
      </c>
      <c r="F1390" s="1" t="s">
        <v>4463</v>
      </c>
      <c r="G1390" s="1" t="s">
        <v>123</v>
      </c>
      <c r="H1390" s="1" t="s">
        <v>124</v>
      </c>
      <c r="I1390" s="1" t="s">
        <v>125</v>
      </c>
      <c r="J1390" s="1" t="s">
        <v>936</v>
      </c>
      <c r="K1390" s="1" t="s">
        <v>936</v>
      </c>
      <c r="L1390">
        <f>ROUNDUP(IF(B1390&gt;$D$4,0,($D$4-B1390+1)/365),0)</f>
        <v>0</v>
      </c>
      <c r="M1390">
        <f>ROUNDUP(IF(B1390&gt;$D$5,0,($D$5-B1390+1)/365),0)</f>
        <v>0</v>
      </c>
      <c r="N1390" s="28">
        <f>IF(OR(L1390=1,M1390=1),IF(B1390+364&lt;=$D$5,(B1390+364-$D$4+1)/365,IF(B1390&gt;$D$4,($D$5-B1390+1)/365,$D$6/365)),0)</f>
        <v>0</v>
      </c>
      <c r="O1390" s="28">
        <f>'Data &amp; Parameter'!$E$16*'Data &amp; Parameter'!$E$17*('Data &amp; Parameter'!$E$18+'Data &amp; Parameter'!$E$19)*'Data &amp; Parameter'!$E$20*'Data &amp; Parameter'!$E$37*N1390</f>
        <v>0</v>
      </c>
      <c r="P1390">
        <f>ROUNDUP(IF(D1390&gt;$D$4,0,($D$4-D1390+1)/365),0)</f>
        <v>0</v>
      </c>
      <c r="Q1390">
        <f>ROUNDUP(IF(D1390&gt;$D$5,0,($D$5-D1390+1)/365),0)</f>
        <v>0</v>
      </c>
      <c r="R1390" s="28">
        <f>IF(OR(P1390=1,Q1390=1),IF(D1390+364&lt;=$D$5,(D1390+364-$D$4+1)/365,IF(D1390&gt;$D$4,($D$5-D1390+1)/365,$D$6/365)),0)</f>
        <v>0</v>
      </c>
      <c r="S1390" s="28">
        <f>'Data &amp; Parameter'!$E$16*'Data &amp; Parameter'!$E$17*('Data &amp; Parameter'!$E$18+'Data &amp; Parameter'!$E$19)*'Data &amp; Parameter'!$E$20*'Data &amp; Parameter'!$E$37*R1390</f>
        <v>0</v>
      </c>
      <c r="T1390" s="28">
        <f t="shared" si="21"/>
        <v>0</v>
      </c>
    </row>
    <row r="1391" spans="1:20" ht="15.75" customHeight="1" x14ac:dyDescent="0.35">
      <c r="A1391">
        <v>1384</v>
      </c>
      <c r="B1391" s="76">
        <v>44235</v>
      </c>
      <c r="C1391" s="1" t="s">
        <v>4464</v>
      </c>
      <c r="D1391" s="76">
        <v>44235</v>
      </c>
      <c r="E1391" s="1" t="s">
        <v>4465</v>
      </c>
      <c r="F1391" s="1" t="s">
        <v>4466</v>
      </c>
      <c r="G1391" s="1" t="s">
        <v>123</v>
      </c>
      <c r="H1391" s="1" t="s">
        <v>124</v>
      </c>
      <c r="I1391" s="1" t="s">
        <v>125</v>
      </c>
      <c r="J1391" s="1" t="s">
        <v>3962</v>
      </c>
      <c r="K1391" s="1" t="s">
        <v>2217</v>
      </c>
      <c r="L1391">
        <f>ROUNDUP(IF(B1391&gt;$D$4,0,($D$4-B1391+1)/365),0)</f>
        <v>0</v>
      </c>
      <c r="M1391">
        <f>ROUNDUP(IF(B1391&gt;$D$5,0,($D$5-B1391+1)/365),0)</f>
        <v>0</v>
      </c>
      <c r="N1391" s="28">
        <f>IF(OR(L1391=1,M1391=1),IF(B1391+364&lt;=$D$5,(B1391+364-$D$4+1)/365,IF(B1391&gt;$D$4,($D$5-B1391+1)/365,$D$6/365)),0)</f>
        <v>0</v>
      </c>
      <c r="O1391" s="28">
        <f>'Data &amp; Parameter'!$E$16*'Data &amp; Parameter'!$E$17*('Data &amp; Parameter'!$E$18+'Data &amp; Parameter'!$E$19)*'Data &amp; Parameter'!$E$20*'Data &amp; Parameter'!$E$37*N1391</f>
        <v>0</v>
      </c>
      <c r="P1391">
        <f>ROUNDUP(IF(D1391&gt;$D$4,0,($D$4-D1391+1)/365),0)</f>
        <v>0</v>
      </c>
      <c r="Q1391">
        <f>ROUNDUP(IF(D1391&gt;$D$5,0,($D$5-D1391+1)/365),0)</f>
        <v>0</v>
      </c>
      <c r="R1391" s="28">
        <f>IF(OR(P1391=1,Q1391=1),IF(D1391+364&lt;=$D$5,(D1391+364-$D$4+1)/365,IF(D1391&gt;$D$4,($D$5-D1391+1)/365,$D$6/365)),0)</f>
        <v>0</v>
      </c>
      <c r="S1391" s="28">
        <f>'Data &amp; Parameter'!$E$16*'Data &amp; Parameter'!$E$17*('Data &amp; Parameter'!$E$18+'Data &amp; Parameter'!$E$19)*'Data &amp; Parameter'!$E$20*'Data &amp; Parameter'!$E$37*R1391</f>
        <v>0</v>
      </c>
      <c r="T1391" s="28">
        <f t="shared" si="21"/>
        <v>0</v>
      </c>
    </row>
    <row r="1392" spans="1:20" ht="15.75" customHeight="1" x14ac:dyDescent="0.35">
      <c r="A1392">
        <v>1385</v>
      </c>
      <c r="B1392" s="76">
        <v>44235</v>
      </c>
      <c r="C1392" s="1" t="s">
        <v>4467</v>
      </c>
      <c r="D1392" s="76">
        <v>44235</v>
      </c>
      <c r="E1392" s="1" t="s">
        <v>4468</v>
      </c>
      <c r="F1392" s="1" t="s">
        <v>4469</v>
      </c>
      <c r="G1392" s="1" t="s">
        <v>123</v>
      </c>
      <c r="H1392" s="1" t="s">
        <v>124</v>
      </c>
      <c r="I1392" s="1" t="s">
        <v>125</v>
      </c>
      <c r="J1392" s="1" t="s">
        <v>3962</v>
      </c>
      <c r="K1392" s="1" t="s">
        <v>3962</v>
      </c>
      <c r="L1392">
        <f>ROUNDUP(IF(B1392&gt;$D$4,0,($D$4-B1392+1)/365),0)</f>
        <v>0</v>
      </c>
      <c r="M1392">
        <f>ROUNDUP(IF(B1392&gt;$D$5,0,($D$5-B1392+1)/365),0)</f>
        <v>0</v>
      </c>
      <c r="N1392" s="28">
        <f>IF(OR(L1392=1,M1392=1),IF(B1392+364&lt;=$D$5,(B1392+364-$D$4+1)/365,IF(B1392&gt;$D$4,($D$5-B1392+1)/365,$D$6/365)),0)</f>
        <v>0</v>
      </c>
      <c r="O1392" s="28">
        <f>'Data &amp; Parameter'!$E$16*'Data &amp; Parameter'!$E$17*('Data &amp; Parameter'!$E$18+'Data &amp; Parameter'!$E$19)*'Data &amp; Parameter'!$E$20*'Data &amp; Parameter'!$E$37*N1392</f>
        <v>0</v>
      </c>
      <c r="P1392">
        <f>ROUNDUP(IF(D1392&gt;$D$4,0,($D$4-D1392+1)/365),0)</f>
        <v>0</v>
      </c>
      <c r="Q1392">
        <f>ROUNDUP(IF(D1392&gt;$D$5,0,($D$5-D1392+1)/365),0)</f>
        <v>0</v>
      </c>
      <c r="R1392" s="28">
        <f>IF(OR(P1392=1,Q1392=1),IF(D1392+364&lt;=$D$5,(D1392+364-$D$4+1)/365,IF(D1392&gt;$D$4,($D$5-D1392+1)/365,$D$6/365)),0)</f>
        <v>0</v>
      </c>
      <c r="S1392" s="28">
        <f>'Data &amp; Parameter'!$E$16*'Data &amp; Parameter'!$E$17*('Data &amp; Parameter'!$E$18+'Data &amp; Parameter'!$E$19)*'Data &amp; Parameter'!$E$20*'Data &amp; Parameter'!$E$37*R1392</f>
        <v>0</v>
      </c>
      <c r="T1392" s="28">
        <f t="shared" si="21"/>
        <v>0</v>
      </c>
    </row>
    <row r="1393" spans="1:20" ht="15.75" customHeight="1" x14ac:dyDescent="0.35">
      <c r="A1393">
        <v>1386</v>
      </c>
      <c r="B1393" s="76">
        <v>44235</v>
      </c>
      <c r="C1393" s="1" t="s">
        <v>4470</v>
      </c>
      <c r="D1393" s="76">
        <v>44235</v>
      </c>
      <c r="E1393" s="1" t="s">
        <v>4471</v>
      </c>
      <c r="F1393" s="1" t="s">
        <v>4472</v>
      </c>
      <c r="G1393" s="1" t="s">
        <v>123</v>
      </c>
      <c r="H1393" s="1" t="s">
        <v>124</v>
      </c>
      <c r="I1393" s="1" t="s">
        <v>125</v>
      </c>
      <c r="J1393" s="1" t="s">
        <v>3962</v>
      </c>
      <c r="K1393" s="1" t="s">
        <v>2245</v>
      </c>
      <c r="L1393">
        <f>ROUNDUP(IF(B1393&gt;$D$4,0,($D$4-B1393+1)/365),0)</f>
        <v>0</v>
      </c>
      <c r="M1393">
        <f>ROUNDUP(IF(B1393&gt;$D$5,0,($D$5-B1393+1)/365),0)</f>
        <v>0</v>
      </c>
      <c r="N1393" s="28">
        <f>IF(OR(L1393=1,M1393=1),IF(B1393+364&lt;=$D$5,(B1393+364-$D$4+1)/365,IF(B1393&gt;$D$4,($D$5-B1393+1)/365,$D$6/365)),0)</f>
        <v>0</v>
      </c>
      <c r="O1393" s="28">
        <f>'Data &amp; Parameter'!$E$16*'Data &amp; Parameter'!$E$17*('Data &amp; Parameter'!$E$18+'Data &amp; Parameter'!$E$19)*'Data &amp; Parameter'!$E$20*'Data &amp; Parameter'!$E$37*N1393</f>
        <v>0</v>
      </c>
      <c r="P1393">
        <f>ROUNDUP(IF(D1393&gt;$D$4,0,($D$4-D1393+1)/365),0)</f>
        <v>0</v>
      </c>
      <c r="Q1393">
        <f>ROUNDUP(IF(D1393&gt;$D$5,0,($D$5-D1393+1)/365),0)</f>
        <v>0</v>
      </c>
      <c r="R1393" s="28">
        <f>IF(OR(P1393=1,Q1393=1),IF(D1393+364&lt;=$D$5,(D1393+364-$D$4+1)/365,IF(D1393&gt;$D$4,($D$5-D1393+1)/365,$D$6/365)),0)</f>
        <v>0</v>
      </c>
      <c r="S1393" s="28">
        <f>'Data &amp; Parameter'!$E$16*'Data &amp; Parameter'!$E$17*('Data &amp; Parameter'!$E$18+'Data &amp; Parameter'!$E$19)*'Data &amp; Parameter'!$E$20*'Data &amp; Parameter'!$E$37*R1393</f>
        <v>0</v>
      </c>
      <c r="T1393" s="28">
        <f t="shared" si="21"/>
        <v>0</v>
      </c>
    </row>
    <row r="1394" spans="1:20" ht="15.75" customHeight="1" x14ac:dyDescent="0.35">
      <c r="A1394">
        <v>1387</v>
      </c>
      <c r="B1394" s="76">
        <v>44235</v>
      </c>
      <c r="C1394" s="1" t="s">
        <v>4473</v>
      </c>
      <c r="D1394" s="76">
        <v>44235</v>
      </c>
      <c r="E1394" s="1" t="s">
        <v>4474</v>
      </c>
      <c r="F1394" s="1" t="s">
        <v>4475</v>
      </c>
      <c r="G1394" s="1" t="s">
        <v>123</v>
      </c>
      <c r="H1394" s="1" t="s">
        <v>124</v>
      </c>
      <c r="I1394" s="1" t="s">
        <v>125</v>
      </c>
      <c r="J1394" s="1" t="s">
        <v>3962</v>
      </c>
      <c r="K1394" s="1" t="s">
        <v>2245</v>
      </c>
      <c r="L1394">
        <f>ROUNDUP(IF(B1394&gt;$D$4,0,($D$4-B1394+1)/365),0)</f>
        <v>0</v>
      </c>
      <c r="M1394">
        <f>ROUNDUP(IF(B1394&gt;$D$5,0,($D$5-B1394+1)/365),0)</f>
        <v>0</v>
      </c>
      <c r="N1394" s="28">
        <f>IF(OR(L1394=1,M1394=1),IF(B1394+364&lt;=$D$5,(B1394+364-$D$4+1)/365,IF(B1394&gt;$D$4,($D$5-B1394+1)/365,$D$6/365)),0)</f>
        <v>0</v>
      </c>
      <c r="O1394" s="28">
        <f>'Data &amp; Parameter'!$E$16*'Data &amp; Parameter'!$E$17*('Data &amp; Parameter'!$E$18+'Data &amp; Parameter'!$E$19)*'Data &amp; Parameter'!$E$20*'Data &amp; Parameter'!$E$37*N1394</f>
        <v>0</v>
      </c>
      <c r="P1394">
        <f>ROUNDUP(IF(D1394&gt;$D$4,0,($D$4-D1394+1)/365),0)</f>
        <v>0</v>
      </c>
      <c r="Q1394">
        <f>ROUNDUP(IF(D1394&gt;$D$5,0,($D$5-D1394+1)/365),0)</f>
        <v>0</v>
      </c>
      <c r="R1394" s="28">
        <f>IF(OR(P1394=1,Q1394=1),IF(D1394+364&lt;=$D$5,(D1394+364-$D$4+1)/365,IF(D1394&gt;$D$4,($D$5-D1394+1)/365,$D$6/365)),0)</f>
        <v>0</v>
      </c>
      <c r="S1394" s="28">
        <f>'Data &amp; Parameter'!$E$16*'Data &amp; Parameter'!$E$17*('Data &amp; Parameter'!$E$18+'Data &amp; Parameter'!$E$19)*'Data &amp; Parameter'!$E$20*'Data &amp; Parameter'!$E$37*R1394</f>
        <v>0</v>
      </c>
      <c r="T1394" s="28">
        <f t="shared" si="21"/>
        <v>0</v>
      </c>
    </row>
    <row r="1395" spans="1:20" ht="15.75" customHeight="1" x14ac:dyDescent="0.35">
      <c r="A1395">
        <v>1388</v>
      </c>
      <c r="B1395" s="76">
        <v>44235</v>
      </c>
      <c r="C1395" s="1" t="s">
        <v>4476</v>
      </c>
      <c r="D1395" s="76">
        <v>44235</v>
      </c>
      <c r="E1395" s="1" t="s">
        <v>4477</v>
      </c>
      <c r="F1395" s="1" t="s">
        <v>4478</v>
      </c>
      <c r="G1395" s="1" t="s">
        <v>123</v>
      </c>
      <c r="H1395" s="1" t="s">
        <v>124</v>
      </c>
      <c r="I1395" s="1" t="s">
        <v>125</v>
      </c>
      <c r="J1395" s="1" t="s">
        <v>3962</v>
      </c>
      <c r="K1395" s="1" t="s">
        <v>3962</v>
      </c>
      <c r="L1395">
        <f>ROUNDUP(IF(B1395&gt;$D$4,0,($D$4-B1395+1)/365),0)</f>
        <v>0</v>
      </c>
      <c r="M1395">
        <f>ROUNDUP(IF(B1395&gt;$D$5,0,($D$5-B1395+1)/365),0)</f>
        <v>0</v>
      </c>
      <c r="N1395" s="28">
        <f>IF(OR(L1395=1,M1395=1),IF(B1395+364&lt;=$D$5,(B1395+364-$D$4+1)/365,IF(B1395&gt;$D$4,($D$5-B1395+1)/365,$D$6/365)),0)</f>
        <v>0</v>
      </c>
      <c r="O1395" s="28">
        <f>'Data &amp; Parameter'!$E$16*'Data &amp; Parameter'!$E$17*('Data &amp; Parameter'!$E$18+'Data &amp; Parameter'!$E$19)*'Data &amp; Parameter'!$E$20*'Data &amp; Parameter'!$E$37*N1395</f>
        <v>0</v>
      </c>
      <c r="P1395">
        <f>ROUNDUP(IF(D1395&gt;$D$4,0,($D$4-D1395+1)/365),0)</f>
        <v>0</v>
      </c>
      <c r="Q1395">
        <f>ROUNDUP(IF(D1395&gt;$D$5,0,($D$5-D1395+1)/365),0)</f>
        <v>0</v>
      </c>
      <c r="R1395" s="28">
        <f>IF(OR(P1395=1,Q1395=1),IF(D1395+364&lt;=$D$5,(D1395+364-$D$4+1)/365,IF(D1395&gt;$D$4,($D$5-D1395+1)/365,$D$6/365)),0)</f>
        <v>0</v>
      </c>
      <c r="S1395" s="28">
        <f>'Data &amp; Parameter'!$E$16*'Data &amp; Parameter'!$E$17*('Data &amp; Parameter'!$E$18+'Data &amp; Parameter'!$E$19)*'Data &amp; Parameter'!$E$20*'Data &amp; Parameter'!$E$37*R1395</f>
        <v>0</v>
      </c>
      <c r="T1395" s="28">
        <f t="shared" si="21"/>
        <v>0</v>
      </c>
    </row>
    <row r="1396" spans="1:20" ht="15.75" customHeight="1" x14ac:dyDescent="0.35">
      <c r="A1396">
        <v>1389</v>
      </c>
      <c r="B1396" s="76">
        <v>44235</v>
      </c>
      <c r="C1396" s="1" t="s">
        <v>4479</v>
      </c>
      <c r="D1396" s="76">
        <v>44235</v>
      </c>
      <c r="E1396" s="1" t="s">
        <v>4480</v>
      </c>
      <c r="F1396" s="1" t="s">
        <v>4481</v>
      </c>
      <c r="G1396" s="1" t="s">
        <v>123</v>
      </c>
      <c r="H1396" s="1" t="s">
        <v>124</v>
      </c>
      <c r="I1396" s="1" t="s">
        <v>125</v>
      </c>
      <c r="J1396" s="1" t="s">
        <v>3962</v>
      </c>
      <c r="K1396" s="1" t="s">
        <v>3962</v>
      </c>
      <c r="L1396">
        <f>ROUNDUP(IF(B1396&gt;$D$4,0,($D$4-B1396+1)/365),0)</f>
        <v>0</v>
      </c>
      <c r="M1396">
        <f>ROUNDUP(IF(B1396&gt;$D$5,0,($D$5-B1396+1)/365),0)</f>
        <v>0</v>
      </c>
      <c r="N1396" s="28">
        <f>IF(OR(L1396=1,M1396=1),IF(B1396+364&lt;=$D$5,(B1396+364-$D$4+1)/365,IF(B1396&gt;$D$4,($D$5-B1396+1)/365,$D$6/365)),0)</f>
        <v>0</v>
      </c>
      <c r="O1396" s="28">
        <f>'Data &amp; Parameter'!$E$16*'Data &amp; Parameter'!$E$17*('Data &amp; Parameter'!$E$18+'Data &amp; Parameter'!$E$19)*'Data &amp; Parameter'!$E$20*'Data &amp; Parameter'!$E$37*N1396</f>
        <v>0</v>
      </c>
      <c r="P1396">
        <f>ROUNDUP(IF(D1396&gt;$D$4,0,($D$4-D1396+1)/365),0)</f>
        <v>0</v>
      </c>
      <c r="Q1396">
        <f>ROUNDUP(IF(D1396&gt;$D$5,0,($D$5-D1396+1)/365),0)</f>
        <v>0</v>
      </c>
      <c r="R1396" s="28">
        <f>IF(OR(P1396=1,Q1396=1),IF(D1396+364&lt;=$D$5,(D1396+364-$D$4+1)/365,IF(D1396&gt;$D$4,($D$5-D1396+1)/365,$D$6/365)),0)</f>
        <v>0</v>
      </c>
      <c r="S1396" s="28">
        <f>'Data &amp; Parameter'!$E$16*'Data &amp; Parameter'!$E$17*('Data &amp; Parameter'!$E$18+'Data &amp; Parameter'!$E$19)*'Data &amp; Parameter'!$E$20*'Data &amp; Parameter'!$E$37*R1396</f>
        <v>0</v>
      </c>
      <c r="T1396" s="28">
        <f t="shared" si="21"/>
        <v>0</v>
      </c>
    </row>
    <row r="1397" spans="1:20" ht="15.75" customHeight="1" x14ac:dyDescent="0.35">
      <c r="A1397">
        <v>1390</v>
      </c>
      <c r="B1397" s="76">
        <v>44235</v>
      </c>
      <c r="C1397" s="1" t="s">
        <v>4482</v>
      </c>
      <c r="D1397" s="76">
        <v>44235</v>
      </c>
      <c r="E1397" s="1" t="s">
        <v>4483</v>
      </c>
      <c r="F1397" s="1" t="s">
        <v>4484</v>
      </c>
      <c r="G1397" s="1" t="s">
        <v>123</v>
      </c>
      <c r="H1397" s="1" t="s">
        <v>124</v>
      </c>
      <c r="I1397" s="1" t="s">
        <v>125</v>
      </c>
      <c r="J1397" s="1" t="s">
        <v>1982</v>
      </c>
      <c r="K1397" s="1" t="s">
        <v>936</v>
      </c>
      <c r="L1397">
        <f>ROUNDUP(IF(B1397&gt;$D$4,0,($D$4-B1397+1)/365),0)</f>
        <v>0</v>
      </c>
      <c r="M1397">
        <f>ROUNDUP(IF(B1397&gt;$D$5,0,($D$5-B1397+1)/365),0)</f>
        <v>0</v>
      </c>
      <c r="N1397" s="28">
        <f>IF(OR(L1397=1,M1397=1),IF(B1397+364&lt;=$D$5,(B1397+364-$D$4+1)/365,IF(B1397&gt;$D$4,($D$5-B1397+1)/365,$D$6/365)),0)</f>
        <v>0</v>
      </c>
      <c r="O1397" s="28">
        <f>'Data &amp; Parameter'!$E$16*'Data &amp; Parameter'!$E$17*('Data &amp; Parameter'!$E$18+'Data &amp; Parameter'!$E$19)*'Data &amp; Parameter'!$E$20*'Data &amp; Parameter'!$E$37*N1397</f>
        <v>0</v>
      </c>
      <c r="P1397">
        <f>ROUNDUP(IF(D1397&gt;$D$4,0,($D$4-D1397+1)/365),0)</f>
        <v>0</v>
      </c>
      <c r="Q1397">
        <f>ROUNDUP(IF(D1397&gt;$D$5,0,($D$5-D1397+1)/365),0)</f>
        <v>0</v>
      </c>
      <c r="R1397" s="28">
        <f>IF(OR(P1397=1,Q1397=1),IF(D1397+364&lt;=$D$5,(D1397+364-$D$4+1)/365,IF(D1397&gt;$D$4,($D$5-D1397+1)/365,$D$6/365)),0)</f>
        <v>0</v>
      </c>
      <c r="S1397" s="28">
        <f>'Data &amp; Parameter'!$E$16*'Data &amp; Parameter'!$E$17*('Data &amp; Parameter'!$E$18+'Data &amp; Parameter'!$E$19)*'Data &amp; Parameter'!$E$20*'Data &amp; Parameter'!$E$37*R1397</f>
        <v>0</v>
      </c>
      <c r="T1397" s="28">
        <f t="shared" si="21"/>
        <v>0</v>
      </c>
    </row>
    <row r="1398" spans="1:20" ht="15.75" customHeight="1" x14ac:dyDescent="0.35">
      <c r="A1398">
        <v>1391</v>
      </c>
      <c r="B1398" s="76">
        <v>44235</v>
      </c>
      <c r="C1398" s="1" t="s">
        <v>4485</v>
      </c>
      <c r="D1398" s="76">
        <v>44235</v>
      </c>
      <c r="E1398" s="1" t="s">
        <v>4486</v>
      </c>
      <c r="F1398" s="1" t="s">
        <v>4487</v>
      </c>
      <c r="G1398" s="1" t="s">
        <v>123</v>
      </c>
      <c r="H1398" s="1" t="s">
        <v>124</v>
      </c>
      <c r="I1398" s="1" t="s">
        <v>125</v>
      </c>
      <c r="J1398" s="1" t="s">
        <v>1982</v>
      </c>
      <c r="K1398" s="1" t="s">
        <v>936</v>
      </c>
      <c r="L1398">
        <f>ROUNDUP(IF(B1398&gt;$D$4,0,($D$4-B1398+1)/365),0)</f>
        <v>0</v>
      </c>
      <c r="M1398">
        <f>ROUNDUP(IF(B1398&gt;$D$5,0,($D$5-B1398+1)/365),0)</f>
        <v>0</v>
      </c>
      <c r="N1398" s="28">
        <f>IF(OR(L1398=1,M1398=1),IF(B1398+364&lt;=$D$5,(B1398+364-$D$4+1)/365,IF(B1398&gt;$D$4,($D$5-B1398+1)/365,$D$6/365)),0)</f>
        <v>0</v>
      </c>
      <c r="O1398" s="28">
        <f>'Data &amp; Parameter'!$E$16*'Data &amp; Parameter'!$E$17*('Data &amp; Parameter'!$E$18+'Data &amp; Parameter'!$E$19)*'Data &amp; Parameter'!$E$20*'Data &amp; Parameter'!$E$37*N1398</f>
        <v>0</v>
      </c>
      <c r="P1398">
        <f>ROUNDUP(IF(D1398&gt;$D$4,0,($D$4-D1398+1)/365),0)</f>
        <v>0</v>
      </c>
      <c r="Q1398">
        <f>ROUNDUP(IF(D1398&gt;$D$5,0,($D$5-D1398+1)/365),0)</f>
        <v>0</v>
      </c>
      <c r="R1398" s="28">
        <f>IF(OR(P1398=1,Q1398=1),IF(D1398+364&lt;=$D$5,(D1398+364-$D$4+1)/365,IF(D1398&gt;$D$4,($D$5-D1398+1)/365,$D$6/365)),0)</f>
        <v>0</v>
      </c>
      <c r="S1398" s="28">
        <f>'Data &amp; Parameter'!$E$16*'Data &amp; Parameter'!$E$17*('Data &amp; Parameter'!$E$18+'Data &amp; Parameter'!$E$19)*'Data &amp; Parameter'!$E$20*'Data &amp; Parameter'!$E$37*R1398</f>
        <v>0</v>
      </c>
      <c r="T1398" s="28">
        <f t="shared" si="21"/>
        <v>0</v>
      </c>
    </row>
    <row r="1399" spans="1:20" ht="15.75" customHeight="1" x14ac:dyDescent="0.35">
      <c r="A1399">
        <v>1392</v>
      </c>
      <c r="B1399" s="76">
        <v>44235</v>
      </c>
      <c r="C1399" s="1" t="s">
        <v>4488</v>
      </c>
      <c r="D1399" s="76">
        <v>44235</v>
      </c>
      <c r="E1399" s="1" t="s">
        <v>4489</v>
      </c>
      <c r="F1399" s="1" t="s">
        <v>4490</v>
      </c>
      <c r="G1399" s="1" t="s">
        <v>123</v>
      </c>
      <c r="H1399" s="1" t="s">
        <v>124</v>
      </c>
      <c r="I1399" s="1" t="s">
        <v>125</v>
      </c>
      <c r="J1399" s="1" t="s">
        <v>3962</v>
      </c>
      <c r="K1399" s="1" t="s">
        <v>2217</v>
      </c>
      <c r="L1399">
        <f>ROUNDUP(IF(B1399&gt;$D$4,0,($D$4-B1399+1)/365),0)</f>
        <v>0</v>
      </c>
      <c r="M1399">
        <f>ROUNDUP(IF(B1399&gt;$D$5,0,($D$5-B1399+1)/365),0)</f>
        <v>0</v>
      </c>
      <c r="N1399" s="28">
        <f>IF(OR(L1399=1,M1399=1),IF(B1399+364&lt;=$D$5,(B1399+364-$D$4+1)/365,IF(B1399&gt;$D$4,($D$5-B1399+1)/365,$D$6/365)),0)</f>
        <v>0</v>
      </c>
      <c r="O1399" s="28">
        <f>'Data &amp; Parameter'!$E$16*'Data &amp; Parameter'!$E$17*('Data &amp; Parameter'!$E$18+'Data &amp; Parameter'!$E$19)*'Data &amp; Parameter'!$E$20*'Data &amp; Parameter'!$E$37*N1399</f>
        <v>0</v>
      </c>
      <c r="P1399">
        <f>ROUNDUP(IF(D1399&gt;$D$4,0,($D$4-D1399+1)/365),0)</f>
        <v>0</v>
      </c>
      <c r="Q1399">
        <f>ROUNDUP(IF(D1399&gt;$D$5,0,($D$5-D1399+1)/365),0)</f>
        <v>0</v>
      </c>
      <c r="R1399" s="28">
        <f>IF(OR(P1399=1,Q1399=1),IF(D1399+364&lt;=$D$5,(D1399+364-$D$4+1)/365,IF(D1399&gt;$D$4,($D$5-D1399+1)/365,$D$6/365)),0)</f>
        <v>0</v>
      </c>
      <c r="S1399" s="28">
        <f>'Data &amp; Parameter'!$E$16*'Data &amp; Parameter'!$E$17*('Data &amp; Parameter'!$E$18+'Data &amp; Parameter'!$E$19)*'Data &amp; Parameter'!$E$20*'Data &amp; Parameter'!$E$37*R1399</f>
        <v>0</v>
      </c>
      <c r="T1399" s="28">
        <f t="shared" si="21"/>
        <v>0</v>
      </c>
    </row>
    <row r="1400" spans="1:20" ht="15.75" customHeight="1" x14ac:dyDescent="0.35">
      <c r="A1400">
        <v>1393</v>
      </c>
      <c r="B1400" s="76">
        <v>44235</v>
      </c>
      <c r="C1400" s="1" t="s">
        <v>4491</v>
      </c>
      <c r="D1400" s="76">
        <v>44235</v>
      </c>
      <c r="E1400" s="1" t="s">
        <v>4492</v>
      </c>
      <c r="F1400" s="1" t="s">
        <v>4493</v>
      </c>
      <c r="G1400" s="1" t="s">
        <v>123</v>
      </c>
      <c r="H1400" s="1" t="s">
        <v>124</v>
      </c>
      <c r="I1400" s="1" t="s">
        <v>125</v>
      </c>
      <c r="J1400" s="1" t="s">
        <v>936</v>
      </c>
      <c r="K1400" s="1" t="s">
        <v>936</v>
      </c>
      <c r="L1400">
        <f>ROUNDUP(IF(B1400&gt;$D$4,0,($D$4-B1400+1)/365),0)</f>
        <v>0</v>
      </c>
      <c r="M1400">
        <f>ROUNDUP(IF(B1400&gt;$D$5,0,($D$5-B1400+1)/365),0)</f>
        <v>0</v>
      </c>
      <c r="N1400" s="28">
        <f>IF(OR(L1400=1,M1400=1),IF(B1400+364&lt;=$D$5,(B1400+364-$D$4+1)/365,IF(B1400&gt;$D$4,($D$5-B1400+1)/365,$D$6/365)),0)</f>
        <v>0</v>
      </c>
      <c r="O1400" s="28">
        <f>'Data &amp; Parameter'!$E$16*'Data &amp; Parameter'!$E$17*('Data &amp; Parameter'!$E$18+'Data &amp; Parameter'!$E$19)*'Data &amp; Parameter'!$E$20*'Data &amp; Parameter'!$E$37*N1400</f>
        <v>0</v>
      </c>
      <c r="P1400">
        <f>ROUNDUP(IF(D1400&gt;$D$4,0,($D$4-D1400+1)/365),0)</f>
        <v>0</v>
      </c>
      <c r="Q1400">
        <f>ROUNDUP(IF(D1400&gt;$D$5,0,($D$5-D1400+1)/365),0)</f>
        <v>0</v>
      </c>
      <c r="R1400" s="28">
        <f>IF(OR(P1400=1,Q1400=1),IF(D1400+364&lt;=$D$5,(D1400+364-$D$4+1)/365,IF(D1400&gt;$D$4,($D$5-D1400+1)/365,$D$6/365)),0)</f>
        <v>0</v>
      </c>
      <c r="S1400" s="28">
        <f>'Data &amp; Parameter'!$E$16*'Data &amp; Parameter'!$E$17*('Data &amp; Parameter'!$E$18+'Data &amp; Parameter'!$E$19)*'Data &amp; Parameter'!$E$20*'Data &amp; Parameter'!$E$37*R1400</f>
        <v>0</v>
      </c>
      <c r="T1400" s="28">
        <f t="shared" si="21"/>
        <v>0</v>
      </c>
    </row>
    <row r="1401" spans="1:20" ht="15.75" customHeight="1" x14ac:dyDescent="0.35">
      <c r="A1401">
        <v>1394</v>
      </c>
      <c r="B1401" s="76">
        <v>44235</v>
      </c>
      <c r="C1401" s="1" t="s">
        <v>4494</v>
      </c>
      <c r="D1401" s="76">
        <v>44235</v>
      </c>
      <c r="E1401" s="1" t="s">
        <v>4495</v>
      </c>
      <c r="F1401" s="1" t="s">
        <v>4496</v>
      </c>
      <c r="G1401" s="1" t="s">
        <v>123</v>
      </c>
      <c r="H1401" s="1" t="s">
        <v>124</v>
      </c>
      <c r="I1401" s="1" t="s">
        <v>125</v>
      </c>
      <c r="J1401" s="1" t="s">
        <v>936</v>
      </c>
      <c r="K1401" s="1" t="s">
        <v>936</v>
      </c>
      <c r="L1401">
        <f>ROUNDUP(IF(B1401&gt;$D$4,0,($D$4-B1401+1)/365),0)</f>
        <v>0</v>
      </c>
      <c r="M1401">
        <f>ROUNDUP(IF(B1401&gt;$D$5,0,($D$5-B1401+1)/365),0)</f>
        <v>0</v>
      </c>
      <c r="N1401" s="28">
        <f>IF(OR(L1401=1,M1401=1),IF(B1401+364&lt;=$D$5,(B1401+364-$D$4+1)/365,IF(B1401&gt;$D$4,($D$5-B1401+1)/365,$D$6/365)),0)</f>
        <v>0</v>
      </c>
      <c r="O1401" s="28">
        <f>'Data &amp; Parameter'!$E$16*'Data &amp; Parameter'!$E$17*('Data &amp; Parameter'!$E$18+'Data &amp; Parameter'!$E$19)*'Data &amp; Parameter'!$E$20*'Data &amp; Parameter'!$E$37*N1401</f>
        <v>0</v>
      </c>
      <c r="P1401">
        <f>ROUNDUP(IF(D1401&gt;$D$4,0,($D$4-D1401+1)/365),0)</f>
        <v>0</v>
      </c>
      <c r="Q1401">
        <f>ROUNDUP(IF(D1401&gt;$D$5,0,($D$5-D1401+1)/365),0)</f>
        <v>0</v>
      </c>
      <c r="R1401" s="28">
        <f>IF(OR(P1401=1,Q1401=1),IF(D1401+364&lt;=$D$5,(D1401+364-$D$4+1)/365,IF(D1401&gt;$D$4,($D$5-D1401+1)/365,$D$6/365)),0)</f>
        <v>0</v>
      </c>
      <c r="S1401" s="28">
        <f>'Data &amp; Parameter'!$E$16*'Data &amp; Parameter'!$E$17*('Data &amp; Parameter'!$E$18+'Data &amp; Parameter'!$E$19)*'Data &amp; Parameter'!$E$20*'Data &amp; Parameter'!$E$37*R1401</f>
        <v>0</v>
      </c>
      <c r="T1401" s="28">
        <f t="shared" si="21"/>
        <v>0</v>
      </c>
    </row>
    <row r="1402" spans="1:20" ht="15.75" customHeight="1" x14ac:dyDescent="0.35">
      <c r="A1402">
        <v>1395</v>
      </c>
      <c r="B1402" s="76">
        <v>44235</v>
      </c>
      <c r="C1402" s="1" t="s">
        <v>4497</v>
      </c>
      <c r="D1402" s="76">
        <v>44235</v>
      </c>
      <c r="E1402" s="1" t="s">
        <v>4498</v>
      </c>
      <c r="F1402" s="1" t="s">
        <v>4499</v>
      </c>
      <c r="G1402" s="1" t="s">
        <v>123</v>
      </c>
      <c r="H1402" s="1" t="s">
        <v>124</v>
      </c>
      <c r="I1402" s="1" t="s">
        <v>125</v>
      </c>
      <c r="J1402" s="1" t="s">
        <v>3962</v>
      </c>
      <c r="K1402" s="1" t="s">
        <v>2217</v>
      </c>
      <c r="L1402">
        <f>ROUNDUP(IF(B1402&gt;$D$4,0,($D$4-B1402+1)/365),0)</f>
        <v>0</v>
      </c>
      <c r="M1402">
        <f>ROUNDUP(IF(B1402&gt;$D$5,0,($D$5-B1402+1)/365),0)</f>
        <v>0</v>
      </c>
      <c r="N1402" s="28">
        <f>IF(OR(L1402=1,M1402=1),IF(B1402+364&lt;=$D$5,(B1402+364-$D$4+1)/365,IF(B1402&gt;$D$4,($D$5-B1402+1)/365,$D$6/365)),0)</f>
        <v>0</v>
      </c>
      <c r="O1402" s="28">
        <f>'Data &amp; Parameter'!$E$16*'Data &amp; Parameter'!$E$17*('Data &amp; Parameter'!$E$18+'Data &amp; Parameter'!$E$19)*'Data &amp; Parameter'!$E$20*'Data &amp; Parameter'!$E$37*N1402</f>
        <v>0</v>
      </c>
      <c r="P1402">
        <f>ROUNDUP(IF(D1402&gt;$D$4,0,($D$4-D1402+1)/365),0)</f>
        <v>0</v>
      </c>
      <c r="Q1402">
        <f>ROUNDUP(IF(D1402&gt;$D$5,0,($D$5-D1402+1)/365),0)</f>
        <v>0</v>
      </c>
      <c r="R1402" s="28">
        <f>IF(OR(P1402=1,Q1402=1),IF(D1402+364&lt;=$D$5,(D1402+364-$D$4+1)/365,IF(D1402&gt;$D$4,($D$5-D1402+1)/365,$D$6/365)),0)</f>
        <v>0</v>
      </c>
      <c r="S1402" s="28">
        <f>'Data &amp; Parameter'!$E$16*'Data &amp; Parameter'!$E$17*('Data &amp; Parameter'!$E$18+'Data &amp; Parameter'!$E$19)*'Data &amp; Parameter'!$E$20*'Data &amp; Parameter'!$E$37*R1402</f>
        <v>0</v>
      </c>
      <c r="T1402" s="28">
        <f t="shared" si="21"/>
        <v>0</v>
      </c>
    </row>
    <row r="1403" spans="1:20" ht="15.75" customHeight="1" x14ac:dyDescent="0.35">
      <c r="A1403">
        <v>1396</v>
      </c>
      <c r="B1403" s="76">
        <v>44235</v>
      </c>
      <c r="C1403" s="1" t="s">
        <v>4500</v>
      </c>
      <c r="D1403" s="76">
        <v>44235</v>
      </c>
      <c r="E1403" s="1" t="s">
        <v>4501</v>
      </c>
      <c r="F1403" s="1" t="s">
        <v>4502</v>
      </c>
      <c r="G1403" s="1" t="s">
        <v>123</v>
      </c>
      <c r="H1403" s="1" t="s">
        <v>124</v>
      </c>
      <c r="I1403" s="1" t="s">
        <v>125</v>
      </c>
      <c r="J1403" s="1" t="s">
        <v>936</v>
      </c>
      <c r="K1403" s="1" t="s">
        <v>4503</v>
      </c>
      <c r="L1403">
        <f>ROUNDUP(IF(B1403&gt;$D$4,0,($D$4-B1403+1)/365),0)</f>
        <v>0</v>
      </c>
      <c r="M1403">
        <f>ROUNDUP(IF(B1403&gt;$D$5,0,($D$5-B1403+1)/365),0)</f>
        <v>0</v>
      </c>
      <c r="N1403" s="28">
        <f>IF(OR(L1403=1,M1403=1),IF(B1403+364&lt;=$D$5,(B1403+364-$D$4+1)/365,IF(B1403&gt;$D$4,($D$5-B1403+1)/365,$D$6/365)),0)</f>
        <v>0</v>
      </c>
      <c r="O1403" s="28">
        <f>'Data &amp; Parameter'!$E$16*'Data &amp; Parameter'!$E$17*('Data &amp; Parameter'!$E$18+'Data &amp; Parameter'!$E$19)*'Data &amp; Parameter'!$E$20*'Data &amp; Parameter'!$E$37*N1403</f>
        <v>0</v>
      </c>
      <c r="P1403">
        <f>ROUNDUP(IF(D1403&gt;$D$4,0,($D$4-D1403+1)/365),0)</f>
        <v>0</v>
      </c>
      <c r="Q1403">
        <f>ROUNDUP(IF(D1403&gt;$D$5,0,($D$5-D1403+1)/365),0)</f>
        <v>0</v>
      </c>
      <c r="R1403" s="28">
        <f>IF(OR(P1403=1,Q1403=1),IF(D1403+364&lt;=$D$5,(D1403+364-$D$4+1)/365,IF(D1403&gt;$D$4,($D$5-D1403+1)/365,$D$6/365)),0)</f>
        <v>0</v>
      </c>
      <c r="S1403" s="28">
        <f>'Data &amp; Parameter'!$E$16*'Data &amp; Parameter'!$E$17*('Data &amp; Parameter'!$E$18+'Data &amp; Parameter'!$E$19)*'Data &amp; Parameter'!$E$20*'Data &amp; Parameter'!$E$37*R1403</f>
        <v>0</v>
      </c>
      <c r="T1403" s="28">
        <f t="shared" si="21"/>
        <v>0</v>
      </c>
    </row>
    <row r="1404" spans="1:20" ht="15.75" customHeight="1" x14ac:dyDescent="0.35">
      <c r="A1404">
        <v>1397</v>
      </c>
      <c r="B1404" s="76">
        <v>44235</v>
      </c>
      <c r="C1404" s="1" t="s">
        <v>4504</v>
      </c>
      <c r="D1404" s="76">
        <v>44235</v>
      </c>
      <c r="E1404" s="1" t="s">
        <v>4505</v>
      </c>
      <c r="F1404" s="1" t="s">
        <v>4506</v>
      </c>
      <c r="G1404" s="1" t="s">
        <v>123</v>
      </c>
      <c r="H1404" s="1" t="s">
        <v>124</v>
      </c>
      <c r="I1404" s="1" t="s">
        <v>125</v>
      </c>
      <c r="J1404" s="1" t="s">
        <v>4457</v>
      </c>
      <c r="K1404" s="1" t="s">
        <v>4457</v>
      </c>
      <c r="L1404">
        <f>ROUNDUP(IF(B1404&gt;$D$4,0,($D$4-B1404+1)/365),0)</f>
        <v>0</v>
      </c>
      <c r="M1404">
        <f>ROUNDUP(IF(B1404&gt;$D$5,0,($D$5-B1404+1)/365),0)</f>
        <v>0</v>
      </c>
      <c r="N1404" s="28">
        <f>IF(OR(L1404=1,M1404=1),IF(B1404+364&lt;=$D$5,(B1404+364-$D$4+1)/365,IF(B1404&gt;$D$4,($D$5-B1404+1)/365,$D$6/365)),0)</f>
        <v>0</v>
      </c>
      <c r="O1404" s="28">
        <f>'Data &amp; Parameter'!$E$16*'Data &amp; Parameter'!$E$17*('Data &amp; Parameter'!$E$18+'Data &amp; Parameter'!$E$19)*'Data &amp; Parameter'!$E$20*'Data &amp; Parameter'!$E$37*N1404</f>
        <v>0</v>
      </c>
      <c r="P1404">
        <f>ROUNDUP(IF(D1404&gt;$D$4,0,($D$4-D1404+1)/365),0)</f>
        <v>0</v>
      </c>
      <c r="Q1404">
        <f>ROUNDUP(IF(D1404&gt;$D$5,0,($D$5-D1404+1)/365),0)</f>
        <v>0</v>
      </c>
      <c r="R1404" s="28">
        <f>IF(OR(P1404=1,Q1404=1),IF(D1404+364&lt;=$D$5,(D1404+364-$D$4+1)/365,IF(D1404&gt;$D$4,($D$5-D1404+1)/365,$D$6/365)),0)</f>
        <v>0</v>
      </c>
      <c r="S1404" s="28">
        <f>'Data &amp; Parameter'!$E$16*'Data &amp; Parameter'!$E$17*('Data &amp; Parameter'!$E$18+'Data &amp; Parameter'!$E$19)*'Data &amp; Parameter'!$E$20*'Data &amp; Parameter'!$E$37*R1404</f>
        <v>0</v>
      </c>
      <c r="T1404" s="28">
        <f t="shared" si="21"/>
        <v>0</v>
      </c>
    </row>
    <row r="1405" spans="1:20" ht="15.75" customHeight="1" x14ac:dyDescent="0.35">
      <c r="A1405">
        <v>1398</v>
      </c>
      <c r="B1405" s="76">
        <v>44235</v>
      </c>
      <c r="C1405" s="1" t="s">
        <v>4507</v>
      </c>
      <c r="D1405" s="76">
        <v>44235</v>
      </c>
      <c r="E1405" s="1" t="s">
        <v>4508</v>
      </c>
      <c r="F1405" s="1" t="s">
        <v>4509</v>
      </c>
      <c r="G1405" s="1" t="s">
        <v>123</v>
      </c>
      <c r="H1405" s="1" t="s">
        <v>124</v>
      </c>
      <c r="I1405" s="1" t="s">
        <v>125</v>
      </c>
      <c r="J1405" s="1" t="s">
        <v>4457</v>
      </c>
      <c r="K1405" s="1" t="s">
        <v>4457</v>
      </c>
      <c r="L1405">
        <f>ROUNDUP(IF(B1405&gt;$D$4,0,($D$4-B1405+1)/365),0)</f>
        <v>0</v>
      </c>
      <c r="M1405">
        <f>ROUNDUP(IF(B1405&gt;$D$5,0,($D$5-B1405+1)/365),0)</f>
        <v>0</v>
      </c>
      <c r="N1405" s="28">
        <f>IF(OR(L1405=1,M1405=1),IF(B1405+364&lt;=$D$5,(B1405+364-$D$4+1)/365,IF(B1405&gt;$D$4,($D$5-B1405+1)/365,$D$6/365)),0)</f>
        <v>0</v>
      </c>
      <c r="O1405" s="28">
        <f>'Data &amp; Parameter'!$E$16*'Data &amp; Parameter'!$E$17*('Data &amp; Parameter'!$E$18+'Data &amp; Parameter'!$E$19)*'Data &amp; Parameter'!$E$20*'Data &amp; Parameter'!$E$37*N1405</f>
        <v>0</v>
      </c>
      <c r="P1405">
        <f>ROUNDUP(IF(D1405&gt;$D$4,0,($D$4-D1405+1)/365),0)</f>
        <v>0</v>
      </c>
      <c r="Q1405">
        <f>ROUNDUP(IF(D1405&gt;$D$5,0,($D$5-D1405+1)/365),0)</f>
        <v>0</v>
      </c>
      <c r="R1405" s="28">
        <f>IF(OR(P1405=1,Q1405=1),IF(D1405+364&lt;=$D$5,(D1405+364-$D$4+1)/365,IF(D1405&gt;$D$4,($D$5-D1405+1)/365,$D$6/365)),0)</f>
        <v>0</v>
      </c>
      <c r="S1405" s="28">
        <f>'Data &amp; Parameter'!$E$16*'Data &amp; Parameter'!$E$17*('Data &amp; Parameter'!$E$18+'Data &amp; Parameter'!$E$19)*'Data &amp; Parameter'!$E$20*'Data &amp; Parameter'!$E$37*R1405</f>
        <v>0</v>
      </c>
      <c r="T1405" s="28">
        <f t="shared" si="21"/>
        <v>0</v>
      </c>
    </row>
    <row r="1406" spans="1:20" ht="15.75" customHeight="1" x14ac:dyDescent="0.35">
      <c r="A1406">
        <v>1399</v>
      </c>
      <c r="B1406" s="76">
        <v>44235</v>
      </c>
      <c r="C1406" s="1" t="s">
        <v>4510</v>
      </c>
      <c r="D1406" s="76">
        <v>44235</v>
      </c>
      <c r="E1406" s="1" t="s">
        <v>4511</v>
      </c>
      <c r="F1406" s="1" t="s">
        <v>4512</v>
      </c>
      <c r="G1406" s="1" t="s">
        <v>123</v>
      </c>
      <c r="H1406" s="1" t="s">
        <v>124</v>
      </c>
      <c r="I1406" s="1" t="s">
        <v>125</v>
      </c>
      <c r="J1406" s="1" t="s">
        <v>4457</v>
      </c>
      <c r="K1406" s="1" t="s">
        <v>4457</v>
      </c>
      <c r="L1406">
        <f>ROUNDUP(IF(B1406&gt;$D$4,0,($D$4-B1406+1)/365),0)</f>
        <v>0</v>
      </c>
      <c r="M1406">
        <f>ROUNDUP(IF(B1406&gt;$D$5,0,($D$5-B1406+1)/365),0)</f>
        <v>0</v>
      </c>
      <c r="N1406" s="28">
        <f>IF(OR(L1406=1,M1406=1),IF(B1406+364&lt;=$D$5,(B1406+364-$D$4+1)/365,IF(B1406&gt;$D$4,($D$5-B1406+1)/365,$D$6/365)),0)</f>
        <v>0</v>
      </c>
      <c r="O1406" s="28">
        <f>'Data &amp; Parameter'!$E$16*'Data &amp; Parameter'!$E$17*('Data &amp; Parameter'!$E$18+'Data &amp; Parameter'!$E$19)*'Data &amp; Parameter'!$E$20*'Data &amp; Parameter'!$E$37*N1406</f>
        <v>0</v>
      </c>
      <c r="P1406">
        <f>ROUNDUP(IF(D1406&gt;$D$4,0,($D$4-D1406+1)/365),0)</f>
        <v>0</v>
      </c>
      <c r="Q1406">
        <f>ROUNDUP(IF(D1406&gt;$D$5,0,($D$5-D1406+1)/365),0)</f>
        <v>0</v>
      </c>
      <c r="R1406" s="28">
        <f>IF(OR(P1406=1,Q1406=1),IF(D1406+364&lt;=$D$5,(D1406+364-$D$4+1)/365,IF(D1406&gt;$D$4,($D$5-D1406+1)/365,$D$6/365)),0)</f>
        <v>0</v>
      </c>
      <c r="S1406" s="28">
        <f>'Data &amp; Parameter'!$E$16*'Data &amp; Parameter'!$E$17*('Data &amp; Parameter'!$E$18+'Data &amp; Parameter'!$E$19)*'Data &amp; Parameter'!$E$20*'Data &amp; Parameter'!$E$37*R1406</f>
        <v>0</v>
      </c>
      <c r="T1406" s="28">
        <f t="shared" si="21"/>
        <v>0</v>
      </c>
    </row>
    <row r="1407" spans="1:20" ht="15.75" customHeight="1" x14ac:dyDescent="0.35">
      <c r="A1407">
        <v>1400</v>
      </c>
      <c r="B1407" s="76">
        <v>44235</v>
      </c>
      <c r="C1407" s="1" t="s">
        <v>4513</v>
      </c>
      <c r="D1407" s="76">
        <v>44235</v>
      </c>
      <c r="E1407" s="1" t="s">
        <v>4514</v>
      </c>
      <c r="F1407" s="1" t="s">
        <v>4515</v>
      </c>
      <c r="G1407" s="1" t="s">
        <v>123</v>
      </c>
      <c r="H1407" s="1" t="s">
        <v>124</v>
      </c>
      <c r="I1407" s="1" t="s">
        <v>125</v>
      </c>
      <c r="J1407" s="1" t="s">
        <v>4457</v>
      </c>
      <c r="K1407" s="1" t="s">
        <v>4457</v>
      </c>
      <c r="L1407">
        <f>ROUNDUP(IF(B1407&gt;$D$4,0,($D$4-B1407+1)/365),0)</f>
        <v>0</v>
      </c>
      <c r="M1407">
        <f>ROUNDUP(IF(B1407&gt;$D$5,0,($D$5-B1407+1)/365),0)</f>
        <v>0</v>
      </c>
      <c r="N1407" s="28">
        <f>IF(OR(L1407=1,M1407=1),IF(B1407+364&lt;=$D$5,(B1407+364-$D$4+1)/365,IF(B1407&gt;$D$4,($D$5-B1407+1)/365,$D$6/365)),0)</f>
        <v>0</v>
      </c>
      <c r="O1407" s="28">
        <f>'Data &amp; Parameter'!$E$16*'Data &amp; Parameter'!$E$17*('Data &amp; Parameter'!$E$18+'Data &amp; Parameter'!$E$19)*'Data &amp; Parameter'!$E$20*'Data &amp; Parameter'!$E$37*N1407</f>
        <v>0</v>
      </c>
      <c r="P1407">
        <f>ROUNDUP(IF(D1407&gt;$D$4,0,($D$4-D1407+1)/365),0)</f>
        <v>0</v>
      </c>
      <c r="Q1407">
        <f>ROUNDUP(IF(D1407&gt;$D$5,0,($D$5-D1407+1)/365),0)</f>
        <v>0</v>
      </c>
      <c r="R1407" s="28">
        <f>IF(OR(P1407=1,Q1407=1),IF(D1407+364&lt;=$D$5,(D1407+364-$D$4+1)/365,IF(D1407&gt;$D$4,($D$5-D1407+1)/365,$D$6/365)),0)</f>
        <v>0</v>
      </c>
      <c r="S1407" s="28">
        <f>'Data &amp; Parameter'!$E$16*'Data &amp; Parameter'!$E$17*('Data &amp; Parameter'!$E$18+'Data &amp; Parameter'!$E$19)*'Data &amp; Parameter'!$E$20*'Data &amp; Parameter'!$E$37*R1407</f>
        <v>0</v>
      </c>
      <c r="T1407" s="28">
        <f t="shared" si="21"/>
        <v>0</v>
      </c>
    </row>
    <row r="1408" spans="1:20" ht="15.75" customHeight="1" x14ac:dyDescent="0.35">
      <c r="A1408">
        <v>1401</v>
      </c>
      <c r="B1408" s="76">
        <v>44235</v>
      </c>
      <c r="C1408" s="1" t="s">
        <v>4516</v>
      </c>
      <c r="D1408" s="76">
        <v>44235</v>
      </c>
      <c r="E1408" s="1" t="s">
        <v>4517</v>
      </c>
      <c r="F1408" s="1" t="s">
        <v>4518</v>
      </c>
      <c r="G1408" s="1" t="s">
        <v>123</v>
      </c>
      <c r="H1408" s="1" t="s">
        <v>124</v>
      </c>
      <c r="I1408" s="1" t="s">
        <v>125</v>
      </c>
      <c r="J1408" s="1" t="s">
        <v>3962</v>
      </c>
      <c r="K1408" s="1" t="s">
        <v>2245</v>
      </c>
      <c r="L1408">
        <f>ROUNDUP(IF(B1408&gt;$D$4,0,($D$4-B1408+1)/365),0)</f>
        <v>0</v>
      </c>
      <c r="M1408">
        <f>ROUNDUP(IF(B1408&gt;$D$5,0,($D$5-B1408+1)/365),0)</f>
        <v>0</v>
      </c>
      <c r="N1408" s="28">
        <f>IF(OR(L1408=1,M1408=1),IF(B1408+364&lt;=$D$5,(B1408+364-$D$4+1)/365,IF(B1408&gt;$D$4,($D$5-B1408+1)/365,$D$6/365)),0)</f>
        <v>0</v>
      </c>
      <c r="O1408" s="28">
        <f>'Data &amp; Parameter'!$E$16*'Data &amp; Parameter'!$E$17*('Data &amp; Parameter'!$E$18+'Data &amp; Parameter'!$E$19)*'Data &amp; Parameter'!$E$20*'Data &amp; Parameter'!$E$37*N1408</f>
        <v>0</v>
      </c>
      <c r="P1408">
        <f>ROUNDUP(IF(D1408&gt;$D$4,0,($D$4-D1408+1)/365),0)</f>
        <v>0</v>
      </c>
      <c r="Q1408">
        <f>ROUNDUP(IF(D1408&gt;$D$5,0,($D$5-D1408+1)/365),0)</f>
        <v>0</v>
      </c>
      <c r="R1408" s="28">
        <f>IF(OR(P1408=1,Q1408=1),IF(D1408+364&lt;=$D$5,(D1408+364-$D$4+1)/365,IF(D1408&gt;$D$4,($D$5-D1408+1)/365,$D$6/365)),0)</f>
        <v>0</v>
      </c>
      <c r="S1408" s="28">
        <f>'Data &amp; Parameter'!$E$16*'Data &amp; Parameter'!$E$17*('Data &amp; Parameter'!$E$18+'Data &amp; Parameter'!$E$19)*'Data &amp; Parameter'!$E$20*'Data &amp; Parameter'!$E$37*R1408</f>
        <v>0</v>
      </c>
      <c r="T1408" s="28">
        <f t="shared" si="21"/>
        <v>0</v>
      </c>
    </row>
    <row r="1409" spans="1:20" ht="15.75" customHeight="1" x14ac:dyDescent="0.35">
      <c r="A1409">
        <v>1402</v>
      </c>
      <c r="B1409" s="76">
        <v>44235</v>
      </c>
      <c r="C1409" s="1" t="s">
        <v>4519</v>
      </c>
      <c r="D1409" s="76">
        <v>44235</v>
      </c>
      <c r="E1409" s="1" t="s">
        <v>4520</v>
      </c>
      <c r="F1409" s="1" t="s">
        <v>4521</v>
      </c>
      <c r="G1409" s="1" t="s">
        <v>123</v>
      </c>
      <c r="H1409" s="1" t="s">
        <v>124</v>
      </c>
      <c r="I1409" s="1" t="s">
        <v>125</v>
      </c>
      <c r="J1409" s="1" t="s">
        <v>4457</v>
      </c>
      <c r="K1409" s="1" t="s">
        <v>4457</v>
      </c>
      <c r="L1409">
        <f>ROUNDUP(IF(B1409&gt;$D$4,0,($D$4-B1409+1)/365),0)</f>
        <v>0</v>
      </c>
      <c r="M1409">
        <f>ROUNDUP(IF(B1409&gt;$D$5,0,($D$5-B1409+1)/365),0)</f>
        <v>0</v>
      </c>
      <c r="N1409" s="28">
        <f>IF(OR(L1409=1,M1409=1),IF(B1409+364&lt;=$D$5,(B1409+364-$D$4+1)/365,IF(B1409&gt;$D$4,($D$5-B1409+1)/365,$D$6/365)),0)</f>
        <v>0</v>
      </c>
      <c r="O1409" s="28">
        <f>'Data &amp; Parameter'!$E$16*'Data &amp; Parameter'!$E$17*('Data &amp; Parameter'!$E$18+'Data &amp; Parameter'!$E$19)*'Data &amp; Parameter'!$E$20*'Data &amp; Parameter'!$E$37*N1409</f>
        <v>0</v>
      </c>
      <c r="P1409">
        <f>ROUNDUP(IF(D1409&gt;$D$4,0,($D$4-D1409+1)/365),0)</f>
        <v>0</v>
      </c>
      <c r="Q1409">
        <f>ROUNDUP(IF(D1409&gt;$D$5,0,($D$5-D1409+1)/365),0)</f>
        <v>0</v>
      </c>
      <c r="R1409" s="28">
        <f>IF(OR(P1409=1,Q1409=1),IF(D1409+364&lt;=$D$5,(D1409+364-$D$4+1)/365,IF(D1409&gt;$D$4,($D$5-D1409+1)/365,$D$6/365)),0)</f>
        <v>0</v>
      </c>
      <c r="S1409" s="28">
        <f>'Data &amp; Parameter'!$E$16*'Data &amp; Parameter'!$E$17*('Data &amp; Parameter'!$E$18+'Data &amp; Parameter'!$E$19)*'Data &amp; Parameter'!$E$20*'Data &amp; Parameter'!$E$37*R1409</f>
        <v>0</v>
      </c>
      <c r="T1409" s="28">
        <f t="shared" si="21"/>
        <v>0</v>
      </c>
    </row>
    <row r="1410" spans="1:20" ht="15.75" customHeight="1" x14ac:dyDescent="0.35">
      <c r="A1410">
        <v>1403</v>
      </c>
      <c r="B1410" s="76">
        <v>44235</v>
      </c>
      <c r="C1410" s="1" t="s">
        <v>4522</v>
      </c>
      <c r="D1410" s="76">
        <v>44235</v>
      </c>
      <c r="E1410" s="1" t="s">
        <v>4523</v>
      </c>
      <c r="F1410" s="1" t="s">
        <v>4524</v>
      </c>
      <c r="G1410" s="1" t="s">
        <v>123</v>
      </c>
      <c r="H1410" s="1" t="s">
        <v>124</v>
      </c>
      <c r="I1410" s="1" t="s">
        <v>125</v>
      </c>
      <c r="J1410" s="1" t="s">
        <v>936</v>
      </c>
      <c r="K1410" s="1" t="s">
        <v>936</v>
      </c>
      <c r="L1410">
        <f>ROUNDUP(IF(B1410&gt;$D$4,0,($D$4-B1410+1)/365),0)</f>
        <v>0</v>
      </c>
      <c r="M1410">
        <f>ROUNDUP(IF(B1410&gt;$D$5,0,($D$5-B1410+1)/365),0)</f>
        <v>0</v>
      </c>
      <c r="N1410" s="28">
        <f>IF(OR(L1410=1,M1410=1),IF(B1410+364&lt;=$D$5,(B1410+364-$D$4+1)/365,IF(B1410&gt;$D$4,($D$5-B1410+1)/365,$D$6/365)),0)</f>
        <v>0</v>
      </c>
      <c r="O1410" s="28">
        <f>'Data &amp; Parameter'!$E$16*'Data &amp; Parameter'!$E$17*('Data &amp; Parameter'!$E$18+'Data &amp; Parameter'!$E$19)*'Data &amp; Parameter'!$E$20*'Data &amp; Parameter'!$E$37*N1410</f>
        <v>0</v>
      </c>
      <c r="P1410">
        <f>ROUNDUP(IF(D1410&gt;$D$4,0,($D$4-D1410+1)/365),0)</f>
        <v>0</v>
      </c>
      <c r="Q1410">
        <f>ROUNDUP(IF(D1410&gt;$D$5,0,($D$5-D1410+1)/365),0)</f>
        <v>0</v>
      </c>
      <c r="R1410" s="28">
        <f>IF(OR(P1410=1,Q1410=1),IF(D1410+364&lt;=$D$5,(D1410+364-$D$4+1)/365,IF(D1410&gt;$D$4,($D$5-D1410+1)/365,$D$6/365)),0)</f>
        <v>0</v>
      </c>
      <c r="S1410" s="28">
        <f>'Data &amp; Parameter'!$E$16*'Data &amp; Parameter'!$E$17*('Data &amp; Parameter'!$E$18+'Data &amp; Parameter'!$E$19)*'Data &amp; Parameter'!$E$20*'Data &amp; Parameter'!$E$37*R1410</f>
        <v>0</v>
      </c>
      <c r="T1410" s="28">
        <f t="shared" si="21"/>
        <v>0</v>
      </c>
    </row>
    <row r="1411" spans="1:20" ht="15.75" customHeight="1" x14ac:dyDescent="0.35">
      <c r="A1411">
        <v>1404</v>
      </c>
      <c r="B1411" s="76">
        <v>44235</v>
      </c>
      <c r="C1411" s="1" t="s">
        <v>4525</v>
      </c>
      <c r="D1411" s="76">
        <v>44235</v>
      </c>
      <c r="E1411" s="1" t="s">
        <v>4526</v>
      </c>
      <c r="F1411" s="1" t="s">
        <v>4527</v>
      </c>
      <c r="G1411" s="1" t="s">
        <v>123</v>
      </c>
      <c r="H1411" s="1" t="s">
        <v>124</v>
      </c>
      <c r="I1411" s="1" t="s">
        <v>125</v>
      </c>
      <c r="J1411" s="1" t="s">
        <v>4457</v>
      </c>
      <c r="K1411" s="1" t="s">
        <v>4457</v>
      </c>
      <c r="L1411">
        <f>ROUNDUP(IF(B1411&gt;$D$4,0,($D$4-B1411+1)/365),0)</f>
        <v>0</v>
      </c>
      <c r="M1411">
        <f>ROUNDUP(IF(B1411&gt;$D$5,0,($D$5-B1411+1)/365),0)</f>
        <v>0</v>
      </c>
      <c r="N1411" s="28">
        <f>IF(OR(L1411=1,M1411=1),IF(B1411+364&lt;=$D$5,(B1411+364-$D$4+1)/365,IF(B1411&gt;$D$4,($D$5-B1411+1)/365,$D$6/365)),0)</f>
        <v>0</v>
      </c>
      <c r="O1411" s="28">
        <f>'Data &amp; Parameter'!$E$16*'Data &amp; Parameter'!$E$17*('Data &amp; Parameter'!$E$18+'Data &amp; Parameter'!$E$19)*'Data &amp; Parameter'!$E$20*'Data &amp; Parameter'!$E$37*N1411</f>
        <v>0</v>
      </c>
      <c r="P1411">
        <f>ROUNDUP(IF(D1411&gt;$D$4,0,($D$4-D1411+1)/365),0)</f>
        <v>0</v>
      </c>
      <c r="Q1411">
        <f>ROUNDUP(IF(D1411&gt;$D$5,0,($D$5-D1411+1)/365),0)</f>
        <v>0</v>
      </c>
      <c r="R1411" s="28">
        <f>IF(OR(P1411=1,Q1411=1),IF(D1411+364&lt;=$D$5,(D1411+364-$D$4+1)/365,IF(D1411&gt;$D$4,($D$5-D1411+1)/365,$D$6/365)),0)</f>
        <v>0</v>
      </c>
      <c r="S1411" s="28">
        <f>'Data &amp; Parameter'!$E$16*'Data &amp; Parameter'!$E$17*('Data &amp; Parameter'!$E$18+'Data &amp; Parameter'!$E$19)*'Data &amp; Parameter'!$E$20*'Data &amp; Parameter'!$E$37*R1411</f>
        <v>0</v>
      </c>
      <c r="T1411" s="28">
        <f t="shared" si="21"/>
        <v>0</v>
      </c>
    </row>
    <row r="1412" spans="1:20" ht="15.75" customHeight="1" x14ac:dyDescent="0.35">
      <c r="A1412">
        <v>1405</v>
      </c>
      <c r="B1412" s="76">
        <v>44235</v>
      </c>
      <c r="C1412" s="1" t="s">
        <v>4528</v>
      </c>
      <c r="D1412" s="76">
        <v>44235</v>
      </c>
      <c r="E1412" s="1" t="s">
        <v>4529</v>
      </c>
      <c r="F1412" s="1" t="s">
        <v>4530</v>
      </c>
      <c r="G1412" s="1" t="s">
        <v>123</v>
      </c>
      <c r="H1412" s="1" t="s">
        <v>124</v>
      </c>
      <c r="I1412" s="1" t="s">
        <v>125</v>
      </c>
      <c r="J1412" s="1" t="s">
        <v>936</v>
      </c>
      <c r="K1412" s="1" t="s">
        <v>936</v>
      </c>
      <c r="L1412">
        <f>ROUNDUP(IF(B1412&gt;$D$4,0,($D$4-B1412+1)/365),0)</f>
        <v>0</v>
      </c>
      <c r="M1412">
        <f>ROUNDUP(IF(B1412&gt;$D$5,0,($D$5-B1412+1)/365),0)</f>
        <v>0</v>
      </c>
      <c r="N1412" s="28">
        <f>IF(OR(L1412=1,M1412=1),IF(B1412+364&lt;=$D$5,(B1412+364-$D$4+1)/365,IF(B1412&gt;$D$4,($D$5-B1412+1)/365,$D$6/365)),0)</f>
        <v>0</v>
      </c>
      <c r="O1412" s="28">
        <f>'Data &amp; Parameter'!$E$16*'Data &amp; Parameter'!$E$17*('Data &amp; Parameter'!$E$18+'Data &amp; Parameter'!$E$19)*'Data &amp; Parameter'!$E$20*'Data &amp; Parameter'!$E$37*N1412</f>
        <v>0</v>
      </c>
      <c r="P1412">
        <f>ROUNDUP(IF(D1412&gt;$D$4,0,($D$4-D1412+1)/365),0)</f>
        <v>0</v>
      </c>
      <c r="Q1412">
        <f>ROUNDUP(IF(D1412&gt;$D$5,0,($D$5-D1412+1)/365),0)</f>
        <v>0</v>
      </c>
      <c r="R1412" s="28">
        <f>IF(OR(P1412=1,Q1412=1),IF(D1412+364&lt;=$D$5,(D1412+364-$D$4+1)/365,IF(D1412&gt;$D$4,($D$5-D1412+1)/365,$D$6/365)),0)</f>
        <v>0</v>
      </c>
      <c r="S1412" s="28">
        <f>'Data &amp; Parameter'!$E$16*'Data &amp; Parameter'!$E$17*('Data &amp; Parameter'!$E$18+'Data &amp; Parameter'!$E$19)*'Data &amp; Parameter'!$E$20*'Data &amp; Parameter'!$E$37*R1412</f>
        <v>0</v>
      </c>
      <c r="T1412" s="28">
        <f t="shared" si="21"/>
        <v>0</v>
      </c>
    </row>
    <row r="1413" spans="1:20" ht="15.75" customHeight="1" x14ac:dyDescent="0.35">
      <c r="A1413">
        <v>1406</v>
      </c>
      <c r="B1413" s="76">
        <v>44235</v>
      </c>
      <c r="C1413" s="1" t="s">
        <v>4531</v>
      </c>
      <c r="D1413" s="76">
        <v>44235</v>
      </c>
      <c r="E1413" s="1" t="s">
        <v>4532</v>
      </c>
      <c r="F1413" s="1" t="s">
        <v>4533</v>
      </c>
      <c r="G1413" s="1" t="s">
        <v>123</v>
      </c>
      <c r="H1413" s="1" t="s">
        <v>124</v>
      </c>
      <c r="I1413" s="1" t="s">
        <v>125</v>
      </c>
      <c r="J1413" s="1" t="s">
        <v>4457</v>
      </c>
      <c r="K1413" s="1" t="s">
        <v>4457</v>
      </c>
      <c r="L1413">
        <f>ROUNDUP(IF(B1413&gt;$D$4,0,($D$4-B1413+1)/365),0)</f>
        <v>0</v>
      </c>
      <c r="M1413">
        <f>ROUNDUP(IF(B1413&gt;$D$5,0,($D$5-B1413+1)/365),0)</f>
        <v>0</v>
      </c>
      <c r="N1413" s="28">
        <f>IF(OR(L1413=1,M1413=1),IF(B1413+364&lt;=$D$5,(B1413+364-$D$4+1)/365,IF(B1413&gt;$D$4,($D$5-B1413+1)/365,$D$6/365)),0)</f>
        <v>0</v>
      </c>
      <c r="O1413" s="28">
        <f>'Data &amp; Parameter'!$E$16*'Data &amp; Parameter'!$E$17*('Data &amp; Parameter'!$E$18+'Data &amp; Parameter'!$E$19)*'Data &amp; Parameter'!$E$20*'Data &amp; Parameter'!$E$37*N1413</f>
        <v>0</v>
      </c>
      <c r="P1413">
        <f>ROUNDUP(IF(D1413&gt;$D$4,0,($D$4-D1413+1)/365),0)</f>
        <v>0</v>
      </c>
      <c r="Q1413">
        <f>ROUNDUP(IF(D1413&gt;$D$5,0,($D$5-D1413+1)/365),0)</f>
        <v>0</v>
      </c>
      <c r="R1413" s="28">
        <f>IF(OR(P1413=1,Q1413=1),IF(D1413+364&lt;=$D$5,(D1413+364-$D$4+1)/365,IF(D1413&gt;$D$4,($D$5-D1413+1)/365,$D$6/365)),0)</f>
        <v>0</v>
      </c>
      <c r="S1413" s="28">
        <f>'Data &amp; Parameter'!$E$16*'Data &amp; Parameter'!$E$17*('Data &amp; Parameter'!$E$18+'Data &amp; Parameter'!$E$19)*'Data &amp; Parameter'!$E$20*'Data &amp; Parameter'!$E$37*R1413</f>
        <v>0</v>
      </c>
      <c r="T1413" s="28">
        <f t="shared" si="21"/>
        <v>0</v>
      </c>
    </row>
    <row r="1414" spans="1:20" ht="15.75" customHeight="1" x14ac:dyDescent="0.35">
      <c r="A1414">
        <v>1407</v>
      </c>
      <c r="B1414" s="76">
        <v>44235</v>
      </c>
      <c r="C1414" s="1" t="s">
        <v>4534</v>
      </c>
      <c r="D1414" s="76">
        <v>44235</v>
      </c>
      <c r="E1414" s="1" t="s">
        <v>4535</v>
      </c>
      <c r="F1414" s="1" t="s">
        <v>4536</v>
      </c>
      <c r="G1414" s="1" t="s">
        <v>123</v>
      </c>
      <c r="H1414" s="1" t="s">
        <v>124</v>
      </c>
      <c r="I1414" s="1" t="s">
        <v>125</v>
      </c>
      <c r="J1414" s="1" t="s">
        <v>936</v>
      </c>
      <c r="K1414" s="1" t="s">
        <v>936</v>
      </c>
      <c r="L1414">
        <f>ROUNDUP(IF(B1414&gt;$D$4,0,($D$4-B1414+1)/365),0)</f>
        <v>0</v>
      </c>
      <c r="M1414">
        <f>ROUNDUP(IF(B1414&gt;$D$5,0,($D$5-B1414+1)/365),0)</f>
        <v>0</v>
      </c>
      <c r="N1414" s="28">
        <f>IF(OR(L1414=1,M1414=1),IF(B1414+364&lt;=$D$5,(B1414+364-$D$4+1)/365,IF(B1414&gt;$D$4,($D$5-B1414+1)/365,$D$6/365)),0)</f>
        <v>0</v>
      </c>
      <c r="O1414" s="28">
        <f>'Data &amp; Parameter'!$E$16*'Data &amp; Parameter'!$E$17*('Data &amp; Parameter'!$E$18+'Data &amp; Parameter'!$E$19)*'Data &amp; Parameter'!$E$20*'Data &amp; Parameter'!$E$37*N1414</f>
        <v>0</v>
      </c>
      <c r="P1414">
        <f>ROUNDUP(IF(D1414&gt;$D$4,0,($D$4-D1414+1)/365),0)</f>
        <v>0</v>
      </c>
      <c r="Q1414">
        <f>ROUNDUP(IF(D1414&gt;$D$5,0,($D$5-D1414+1)/365),0)</f>
        <v>0</v>
      </c>
      <c r="R1414" s="28">
        <f>IF(OR(P1414=1,Q1414=1),IF(D1414+364&lt;=$D$5,(D1414+364-$D$4+1)/365,IF(D1414&gt;$D$4,($D$5-D1414+1)/365,$D$6/365)),0)</f>
        <v>0</v>
      </c>
      <c r="S1414" s="28">
        <f>'Data &amp; Parameter'!$E$16*'Data &amp; Parameter'!$E$17*('Data &amp; Parameter'!$E$18+'Data &amp; Parameter'!$E$19)*'Data &amp; Parameter'!$E$20*'Data &amp; Parameter'!$E$37*R1414</f>
        <v>0</v>
      </c>
      <c r="T1414" s="28">
        <f t="shared" si="21"/>
        <v>0</v>
      </c>
    </row>
    <row r="1415" spans="1:20" ht="15.75" customHeight="1" x14ac:dyDescent="0.35">
      <c r="A1415">
        <v>1408</v>
      </c>
      <c r="B1415" s="76">
        <v>44235</v>
      </c>
      <c r="C1415" s="1" t="s">
        <v>4537</v>
      </c>
      <c r="D1415" s="76">
        <v>44235</v>
      </c>
      <c r="E1415" s="1" t="s">
        <v>4538</v>
      </c>
      <c r="F1415" s="1" t="s">
        <v>4539</v>
      </c>
      <c r="G1415" s="1" t="s">
        <v>123</v>
      </c>
      <c r="H1415" s="1" t="s">
        <v>124</v>
      </c>
      <c r="I1415" s="1" t="s">
        <v>125</v>
      </c>
      <c r="J1415" s="1" t="s">
        <v>3962</v>
      </c>
      <c r="K1415" s="1" t="s">
        <v>4336</v>
      </c>
      <c r="L1415">
        <f>ROUNDUP(IF(B1415&gt;$D$4,0,($D$4-B1415+1)/365),0)</f>
        <v>0</v>
      </c>
      <c r="M1415">
        <f>ROUNDUP(IF(B1415&gt;$D$5,0,($D$5-B1415+1)/365),0)</f>
        <v>0</v>
      </c>
      <c r="N1415" s="28">
        <f>IF(OR(L1415=1,M1415=1),IF(B1415+364&lt;=$D$5,(B1415+364-$D$4+1)/365,IF(B1415&gt;$D$4,($D$5-B1415+1)/365,$D$6/365)),0)</f>
        <v>0</v>
      </c>
      <c r="O1415" s="28">
        <f>'Data &amp; Parameter'!$E$16*'Data &amp; Parameter'!$E$17*('Data &amp; Parameter'!$E$18+'Data &amp; Parameter'!$E$19)*'Data &amp; Parameter'!$E$20*'Data &amp; Parameter'!$E$37*N1415</f>
        <v>0</v>
      </c>
      <c r="P1415">
        <f>ROUNDUP(IF(D1415&gt;$D$4,0,($D$4-D1415+1)/365),0)</f>
        <v>0</v>
      </c>
      <c r="Q1415">
        <f>ROUNDUP(IF(D1415&gt;$D$5,0,($D$5-D1415+1)/365),0)</f>
        <v>0</v>
      </c>
      <c r="R1415" s="28">
        <f>IF(OR(P1415=1,Q1415=1),IF(D1415+364&lt;=$D$5,(D1415+364-$D$4+1)/365,IF(D1415&gt;$D$4,($D$5-D1415+1)/365,$D$6/365)),0)</f>
        <v>0</v>
      </c>
      <c r="S1415" s="28">
        <f>'Data &amp; Parameter'!$E$16*'Data &amp; Parameter'!$E$17*('Data &amp; Parameter'!$E$18+'Data &amp; Parameter'!$E$19)*'Data &amp; Parameter'!$E$20*'Data &amp; Parameter'!$E$37*R1415</f>
        <v>0</v>
      </c>
      <c r="T1415" s="28">
        <f t="shared" si="21"/>
        <v>0</v>
      </c>
    </row>
    <row r="1416" spans="1:20" ht="15.75" customHeight="1" x14ac:dyDescent="0.35">
      <c r="A1416">
        <v>1409</v>
      </c>
      <c r="B1416" s="76">
        <v>44235</v>
      </c>
      <c r="C1416" s="1" t="s">
        <v>4540</v>
      </c>
      <c r="D1416" s="76">
        <v>44235</v>
      </c>
      <c r="E1416" s="1" t="s">
        <v>4541</v>
      </c>
      <c r="F1416" s="1" t="s">
        <v>4542</v>
      </c>
      <c r="G1416" s="1" t="s">
        <v>123</v>
      </c>
      <c r="H1416" s="1" t="s">
        <v>124</v>
      </c>
      <c r="I1416" s="1" t="s">
        <v>125</v>
      </c>
      <c r="J1416" s="1" t="s">
        <v>4457</v>
      </c>
      <c r="K1416" s="1" t="s">
        <v>4457</v>
      </c>
      <c r="L1416">
        <f>ROUNDUP(IF(B1416&gt;$D$4,0,($D$4-B1416+1)/365),0)</f>
        <v>0</v>
      </c>
      <c r="M1416">
        <f>ROUNDUP(IF(B1416&gt;$D$5,0,($D$5-B1416+1)/365),0)</f>
        <v>0</v>
      </c>
      <c r="N1416" s="28">
        <f>IF(OR(L1416=1,M1416=1),IF(B1416+364&lt;=$D$5,(B1416+364-$D$4+1)/365,IF(B1416&gt;$D$4,($D$5-B1416+1)/365,$D$6/365)),0)</f>
        <v>0</v>
      </c>
      <c r="O1416" s="28">
        <f>'Data &amp; Parameter'!$E$16*'Data &amp; Parameter'!$E$17*('Data &amp; Parameter'!$E$18+'Data &amp; Parameter'!$E$19)*'Data &amp; Parameter'!$E$20*'Data &amp; Parameter'!$E$37*N1416</f>
        <v>0</v>
      </c>
      <c r="P1416">
        <f>ROUNDUP(IF(D1416&gt;$D$4,0,($D$4-D1416+1)/365),0)</f>
        <v>0</v>
      </c>
      <c r="Q1416">
        <f>ROUNDUP(IF(D1416&gt;$D$5,0,($D$5-D1416+1)/365),0)</f>
        <v>0</v>
      </c>
      <c r="R1416" s="28">
        <f>IF(OR(P1416=1,Q1416=1),IF(D1416+364&lt;=$D$5,(D1416+364-$D$4+1)/365,IF(D1416&gt;$D$4,($D$5-D1416+1)/365,$D$6/365)),0)</f>
        <v>0</v>
      </c>
      <c r="S1416" s="28">
        <f>'Data &amp; Parameter'!$E$16*'Data &amp; Parameter'!$E$17*('Data &amp; Parameter'!$E$18+'Data &amp; Parameter'!$E$19)*'Data &amp; Parameter'!$E$20*'Data &amp; Parameter'!$E$37*R1416</f>
        <v>0</v>
      </c>
      <c r="T1416" s="28">
        <f t="shared" si="21"/>
        <v>0</v>
      </c>
    </row>
    <row r="1417" spans="1:20" ht="15.75" customHeight="1" x14ac:dyDescent="0.35">
      <c r="A1417">
        <v>1410</v>
      </c>
      <c r="B1417" s="76">
        <v>44235</v>
      </c>
      <c r="C1417" s="1" t="s">
        <v>4543</v>
      </c>
      <c r="D1417" s="76">
        <v>44235</v>
      </c>
      <c r="E1417" s="1" t="s">
        <v>4544</v>
      </c>
      <c r="F1417" s="1" t="s">
        <v>4545</v>
      </c>
      <c r="G1417" s="1" t="s">
        <v>123</v>
      </c>
      <c r="H1417" s="1" t="s">
        <v>124</v>
      </c>
      <c r="I1417" s="1" t="s">
        <v>125</v>
      </c>
      <c r="J1417" s="1" t="s">
        <v>936</v>
      </c>
      <c r="K1417" s="1" t="s">
        <v>936</v>
      </c>
      <c r="L1417">
        <f>ROUNDUP(IF(B1417&gt;$D$4,0,($D$4-B1417+1)/365),0)</f>
        <v>0</v>
      </c>
      <c r="M1417">
        <f>ROUNDUP(IF(B1417&gt;$D$5,0,($D$5-B1417+1)/365),0)</f>
        <v>0</v>
      </c>
      <c r="N1417" s="28">
        <f>IF(OR(L1417=1,M1417=1),IF(B1417+364&lt;=$D$5,(B1417+364-$D$4+1)/365,IF(B1417&gt;$D$4,($D$5-B1417+1)/365,$D$6/365)),0)</f>
        <v>0</v>
      </c>
      <c r="O1417" s="28">
        <f>'Data &amp; Parameter'!$E$16*'Data &amp; Parameter'!$E$17*('Data &amp; Parameter'!$E$18+'Data &amp; Parameter'!$E$19)*'Data &amp; Parameter'!$E$20*'Data &amp; Parameter'!$E$37*N1417</f>
        <v>0</v>
      </c>
      <c r="P1417">
        <f>ROUNDUP(IF(D1417&gt;$D$4,0,($D$4-D1417+1)/365),0)</f>
        <v>0</v>
      </c>
      <c r="Q1417">
        <f>ROUNDUP(IF(D1417&gt;$D$5,0,($D$5-D1417+1)/365),0)</f>
        <v>0</v>
      </c>
      <c r="R1417" s="28">
        <f>IF(OR(P1417=1,Q1417=1),IF(D1417+364&lt;=$D$5,(D1417+364-$D$4+1)/365,IF(D1417&gt;$D$4,($D$5-D1417+1)/365,$D$6/365)),0)</f>
        <v>0</v>
      </c>
      <c r="S1417" s="28">
        <f>'Data &amp; Parameter'!$E$16*'Data &amp; Parameter'!$E$17*('Data &amp; Parameter'!$E$18+'Data &amp; Parameter'!$E$19)*'Data &amp; Parameter'!$E$20*'Data &amp; Parameter'!$E$37*R1417</f>
        <v>0</v>
      </c>
      <c r="T1417" s="28">
        <f t="shared" ref="T1417:T1480" si="22">O1417+S1417</f>
        <v>0</v>
      </c>
    </row>
    <row r="1418" spans="1:20" ht="15.75" customHeight="1" x14ac:dyDescent="0.35">
      <c r="A1418">
        <v>1411</v>
      </c>
      <c r="B1418" s="76">
        <v>44235</v>
      </c>
      <c r="C1418" s="1" t="s">
        <v>4546</v>
      </c>
      <c r="D1418" s="76">
        <v>44235</v>
      </c>
      <c r="E1418" s="1" t="s">
        <v>4547</v>
      </c>
      <c r="F1418" s="1" t="s">
        <v>4548</v>
      </c>
      <c r="G1418" s="1" t="s">
        <v>123</v>
      </c>
      <c r="H1418" s="1" t="s">
        <v>124</v>
      </c>
      <c r="I1418" s="1" t="s">
        <v>125</v>
      </c>
      <c r="J1418" s="1" t="s">
        <v>4457</v>
      </c>
      <c r="K1418" s="1" t="s">
        <v>4457</v>
      </c>
      <c r="L1418">
        <f>ROUNDUP(IF(B1418&gt;$D$4,0,($D$4-B1418+1)/365),0)</f>
        <v>0</v>
      </c>
      <c r="M1418">
        <f>ROUNDUP(IF(B1418&gt;$D$5,0,($D$5-B1418+1)/365),0)</f>
        <v>0</v>
      </c>
      <c r="N1418" s="28">
        <f>IF(OR(L1418=1,M1418=1),IF(B1418+364&lt;=$D$5,(B1418+364-$D$4+1)/365,IF(B1418&gt;$D$4,($D$5-B1418+1)/365,$D$6/365)),0)</f>
        <v>0</v>
      </c>
      <c r="O1418" s="28">
        <f>'Data &amp; Parameter'!$E$16*'Data &amp; Parameter'!$E$17*('Data &amp; Parameter'!$E$18+'Data &amp; Parameter'!$E$19)*'Data &amp; Parameter'!$E$20*'Data &amp; Parameter'!$E$37*N1418</f>
        <v>0</v>
      </c>
      <c r="P1418">
        <f>ROUNDUP(IF(D1418&gt;$D$4,0,($D$4-D1418+1)/365),0)</f>
        <v>0</v>
      </c>
      <c r="Q1418">
        <f>ROUNDUP(IF(D1418&gt;$D$5,0,($D$5-D1418+1)/365),0)</f>
        <v>0</v>
      </c>
      <c r="R1418" s="28">
        <f>IF(OR(P1418=1,Q1418=1),IF(D1418+364&lt;=$D$5,(D1418+364-$D$4+1)/365,IF(D1418&gt;$D$4,($D$5-D1418+1)/365,$D$6/365)),0)</f>
        <v>0</v>
      </c>
      <c r="S1418" s="28">
        <f>'Data &amp; Parameter'!$E$16*'Data &amp; Parameter'!$E$17*('Data &amp; Parameter'!$E$18+'Data &amp; Parameter'!$E$19)*'Data &amp; Parameter'!$E$20*'Data &amp; Parameter'!$E$37*R1418</f>
        <v>0</v>
      </c>
      <c r="T1418" s="28">
        <f t="shared" si="22"/>
        <v>0</v>
      </c>
    </row>
    <row r="1419" spans="1:20" ht="15.75" customHeight="1" x14ac:dyDescent="0.35">
      <c r="A1419">
        <v>1412</v>
      </c>
      <c r="B1419" s="76">
        <v>44235</v>
      </c>
      <c r="C1419" s="1" t="s">
        <v>4549</v>
      </c>
      <c r="D1419" s="76">
        <v>44235</v>
      </c>
      <c r="E1419" s="1" t="s">
        <v>4550</v>
      </c>
      <c r="F1419" s="1" t="s">
        <v>4551</v>
      </c>
      <c r="G1419" s="1" t="s">
        <v>123</v>
      </c>
      <c r="H1419" s="1" t="s">
        <v>124</v>
      </c>
      <c r="I1419" s="1" t="s">
        <v>125</v>
      </c>
      <c r="J1419" s="1" t="s">
        <v>936</v>
      </c>
      <c r="K1419" s="1" t="s">
        <v>936</v>
      </c>
      <c r="L1419">
        <f>ROUNDUP(IF(B1419&gt;$D$4,0,($D$4-B1419+1)/365),0)</f>
        <v>0</v>
      </c>
      <c r="M1419">
        <f>ROUNDUP(IF(B1419&gt;$D$5,0,($D$5-B1419+1)/365),0)</f>
        <v>0</v>
      </c>
      <c r="N1419" s="28">
        <f>IF(OR(L1419=1,M1419=1),IF(B1419+364&lt;=$D$5,(B1419+364-$D$4+1)/365,IF(B1419&gt;$D$4,($D$5-B1419+1)/365,$D$6/365)),0)</f>
        <v>0</v>
      </c>
      <c r="O1419" s="28">
        <f>'Data &amp; Parameter'!$E$16*'Data &amp; Parameter'!$E$17*('Data &amp; Parameter'!$E$18+'Data &amp; Parameter'!$E$19)*'Data &amp; Parameter'!$E$20*'Data &amp; Parameter'!$E$37*N1419</f>
        <v>0</v>
      </c>
      <c r="P1419">
        <f>ROUNDUP(IF(D1419&gt;$D$4,0,($D$4-D1419+1)/365),0)</f>
        <v>0</v>
      </c>
      <c r="Q1419">
        <f>ROUNDUP(IF(D1419&gt;$D$5,0,($D$5-D1419+1)/365),0)</f>
        <v>0</v>
      </c>
      <c r="R1419" s="28">
        <f>IF(OR(P1419=1,Q1419=1),IF(D1419+364&lt;=$D$5,(D1419+364-$D$4+1)/365,IF(D1419&gt;$D$4,($D$5-D1419+1)/365,$D$6/365)),0)</f>
        <v>0</v>
      </c>
      <c r="S1419" s="28">
        <f>'Data &amp; Parameter'!$E$16*'Data &amp; Parameter'!$E$17*('Data &amp; Parameter'!$E$18+'Data &amp; Parameter'!$E$19)*'Data &amp; Parameter'!$E$20*'Data &amp; Parameter'!$E$37*R1419</f>
        <v>0</v>
      </c>
      <c r="T1419" s="28">
        <f t="shared" si="22"/>
        <v>0</v>
      </c>
    </row>
    <row r="1420" spans="1:20" ht="15.75" customHeight="1" x14ac:dyDescent="0.35">
      <c r="A1420">
        <v>1413</v>
      </c>
      <c r="B1420" s="76">
        <v>44235</v>
      </c>
      <c r="C1420" s="1" t="s">
        <v>4552</v>
      </c>
      <c r="D1420" s="76">
        <v>44235</v>
      </c>
      <c r="E1420" s="1" t="s">
        <v>4553</v>
      </c>
      <c r="F1420" s="1" t="s">
        <v>4554</v>
      </c>
      <c r="G1420" s="1" t="s">
        <v>123</v>
      </c>
      <c r="H1420" s="1" t="s">
        <v>124</v>
      </c>
      <c r="I1420" s="1" t="s">
        <v>125</v>
      </c>
      <c r="J1420" s="1" t="s">
        <v>4555</v>
      </c>
      <c r="K1420" s="1" t="s">
        <v>4457</v>
      </c>
      <c r="L1420">
        <f>ROUNDUP(IF(B1420&gt;$D$4,0,($D$4-B1420+1)/365),0)</f>
        <v>0</v>
      </c>
      <c r="M1420">
        <f>ROUNDUP(IF(B1420&gt;$D$5,0,($D$5-B1420+1)/365),0)</f>
        <v>0</v>
      </c>
      <c r="N1420" s="28">
        <f>IF(OR(L1420=1,M1420=1),IF(B1420+364&lt;=$D$5,(B1420+364-$D$4+1)/365,IF(B1420&gt;$D$4,($D$5-B1420+1)/365,$D$6/365)),0)</f>
        <v>0</v>
      </c>
      <c r="O1420" s="28">
        <f>'Data &amp; Parameter'!$E$16*'Data &amp; Parameter'!$E$17*('Data &amp; Parameter'!$E$18+'Data &amp; Parameter'!$E$19)*'Data &amp; Parameter'!$E$20*'Data &amp; Parameter'!$E$37*N1420</f>
        <v>0</v>
      </c>
      <c r="P1420">
        <f>ROUNDUP(IF(D1420&gt;$D$4,0,($D$4-D1420+1)/365),0)</f>
        <v>0</v>
      </c>
      <c r="Q1420">
        <f>ROUNDUP(IF(D1420&gt;$D$5,0,($D$5-D1420+1)/365),0)</f>
        <v>0</v>
      </c>
      <c r="R1420" s="28">
        <f>IF(OR(P1420=1,Q1420=1),IF(D1420+364&lt;=$D$5,(D1420+364-$D$4+1)/365,IF(D1420&gt;$D$4,($D$5-D1420+1)/365,$D$6/365)),0)</f>
        <v>0</v>
      </c>
      <c r="S1420" s="28">
        <f>'Data &amp; Parameter'!$E$16*'Data &amp; Parameter'!$E$17*('Data &amp; Parameter'!$E$18+'Data &amp; Parameter'!$E$19)*'Data &amp; Parameter'!$E$20*'Data &amp; Parameter'!$E$37*R1420</f>
        <v>0</v>
      </c>
      <c r="T1420" s="28">
        <f t="shared" si="22"/>
        <v>0</v>
      </c>
    </row>
    <row r="1421" spans="1:20" ht="15.75" customHeight="1" x14ac:dyDescent="0.35">
      <c r="A1421">
        <v>1414</v>
      </c>
      <c r="B1421" s="76">
        <v>44235</v>
      </c>
      <c r="C1421" s="1" t="s">
        <v>4556</v>
      </c>
      <c r="D1421" s="76">
        <v>44235</v>
      </c>
      <c r="E1421" s="1" t="s">
        <v>4557</v>
      </c>
      <c r="F1421" s="1" t="s">
        <v>4558</v>
      </c>
      <c r="G1421" s="1" t="s">
        <v>123</v>
      </c>
      <c r="H1421" s="1" t="s">
        <v>124</v>
      </c>
      <c r="I1421" s="1" t="s">
        <v>125</v>
      </c>
      <c r="J1421" s="1" t="s">
        <v>4457</v>
      </c>
      <c r="K1421" s="1" t="s">
        <v>4457</v>
      </c>
      <c r="L1421">
        <f>ROUNDUP(IF(B1421&gt;$D$4,0,($D$4-B1421+1)/365),0)</f>
        <v>0</v>
      </c>
      <c r="M1421">
        <f>ROUNDUP(IF(B1421&gt;$D$5,0,($D$5-B1421+1)/365),0)</f>
        <v>0</v>
      </c>
      <c r="N1421" s="28">
        <f>IF(OR(L1421=1,M1421=1),IF(B1421+364&lt;=$D$5,(B1421+364-$D$4+1)/365,IF(B1421&gt;$D$4,($D$5-B1421+1)/365,$D$6/365)),0)</f>
        <v>0</v>
      </c>
      <c r="O1421" s="28">
        <f>'Data &amp; Parameter'!$E$16*'Data &amp; Parameter'!$E$17*('Data &amp; Parameter'!$E$18+'Data &amp; Parameter'!$E$19)*'Data &amp; Parameter'!$E$20*'Data &amp; Parameter'!$E$37*N1421</f>
        <v>0</v>
      </c>
      <c r="P1421">
        <f>ROUNDUP(IF(D1421&gt;$D$4,0,($D$4-D1421+1)/365),0)</f>
        <v>0</v>
      </c>
      <c r="Q1421">
        <f>ROUNDUP(IF(D1421&gt;$D$5,0,($D$5-D1421+1)/365),0)</f>
        <v>0</v>
      </c>
      <c r="R1421" s="28">
        <f>IF(OR(P1421=1,Q1421=1),IF(D1421+364&lt;=$D$5,(D1421+364-$D$4+1)/365,IF(D1421&gt;$D$4,($D$5-D1421+1)/365,$D$6/365)),0)</f>
        <v>0</v>
      </c>
      <c r="S1421" s="28">
        <f>'Data &amp; Parameter'!$E$16*'Data &amp; Parameter'!$E$17*('Data &amp; Parameter'!$E$18+'Data &amp; Parameter'!$E$19)*'Data &amp; Parameter'!$E$20*'Data &amp; Parameter'!$E$37*R1421</f>
        <v>0</v>
      </c>
      <c r="T1421" s="28">
        <f t="shared" si="22"/>
        <v>0</v>
      </c>
    </row>
    <row r="1422" spans="1:20" ht="15.75" customHeight="1" x14ac:dyDescent="0.35">
      <c r="A1422">
        <v>1415</v>
      </c>
      <c r="B1422" s="76">
        <v>44235</v>
      </c>
      <c r="C1422" s="1" t="s">
        <v>4559</v>
      </c>
      <c r="D1422" s="76">
        <v>44235</v>
      </c>
      <c r="E1422" s="1" t="s">
        <v>4560</v>
      </c>
      <c r="F1422" s="1" t="s">
        <v>4561</v>
      </c>
      <c r="G1422" s="1" t="s">
        <v>123</v>
      </c>
      <c r="H1422" s="1" t="s">
        <v>124</v>
      </c>
      <c r="I1422" s="1" t="s">
        <v>125</v>
      </c>
      <c r="J1422" s="1" t="s">
        <v>4457</v>
      </c>
      <c r="K1422" s="1" t="s">
        <v>4457</v>
      </c>
      <c r="L1422">
        <f>ROUNDUP(IF(B1422&gt;$D$4,0,($D$4-B1422+1)/365),0)</f>
        <v>0</v>
      </c>
      <c r="M1422">
        <f>ROUNDUP(IF(B1422&gt;$D$5,0,($D$5-B1422+1)/365),0)</f>
        <v>0</v>
      </c>
      <c r="N1422" s="28">
        <f>IF(OR(L1422=1,M1422=1),IF(B1422+364&lt;=$D$5,(B1422+364-$D$4+1)/365,IF(B1422&gt;$D$4,($D$5-B1422+1)/365,$D$6/365)),0)</f>
        <v>0</v>
      </c>
      <c r="O1422" s="28">
        <f>'Data &amp; Parameter'!$E$16*'Data &amp; Parameter'!$E$17*('Data &amp; Parameter'!$E$18+'Data &amp; Parameter'!$E$19)*'Data &amp; Parameter'!$E$20*'Data &amp; Parameter'!$E$37*N1422</f>
        <v>0</v>
      </c>
      <c r="P1422">
        <f>ROUNDUP(IF(D1422&gt;$D$4,0,($D$4-D1422+1)/365),0)</f>
        <v>0</v>
      </c>
      <c r="Q1422">
        <f>ROUNDUP(IF(D1422&gt;$D$5,0,($D$5-D1422+1)/365),0)</f>
        <v>0</v>
      </c>
      <c r="R1422" s="28">
        <f>IF(OR(P1422=1,Q1422=1),IF(D1422+364&lt;=$D$5,(D1422+364-$D$4+1)/365,IF(D1422&gt;$D$4,($D$5-D1422+1)/365,$D$6/365)),0)</f>
        <v>0</v>
      </c>
      <c r="S1422" s="28">
        <f>'Data &amp; Parameter'!$E$16*'Data &amp; Parameter'!$E$17*('Data &amp; Parameter'!$E$18+'Data &amp; Parameter'!$E$19)*'Data &amp; Parameter'!$E$20*'Data &amp; Parameter'!$E$37*R1422</f>
        <v>0</v>
      </c>
      <c r="T1422" s="28">
        <f t="shared" si="22"/>
        <v>0</v>
      </c>
    </row>
    <row r="1423" spans="1:20" ht="15.75" customHeight="1" x14ac:dyDescent="0.35">
      <c r="A1423">
        <v>1416</v>
      </c>
      <c r="B1423" s="76">
        <v>44235</v>
      </c>
      <c r="C1423" s="1" t="s">
        <v>4562</v>
      </c>
      <c r="D1423" s="76">
        <v>44235</v>
      </c>
      <c r="E1423" s="1" t="s">
        <v>4563</v>
      </c>
      <c r="F1423" s="1" t="s">
        <v>4564</v>
      </c>
      <c r="G1423" s="1" t="s">
        <v>123</v>
      </c>
      <c r="H1423" s="1" t="s">
        <v>124</v>
      </c>
      <c r="I1423" s="1" t="s">
        <v>125</v>
      </c>
      <c r="J1423" s="1" t="s">
        <v>4457</v>
      </c>
      <c r="K1423" s="1" t="s">
        <v>4457</v>
      </c>
      <c r="L1423">
        <f>ROUNDUP(IF(B1423&gt;$D$4,0,($D$4-B1423+1)/365),0)</f>
        <v>0</v>
      </c>
      <c r="M1423">
        <f>ROUNDUP(IF(B1423&gt;$D$5,0,($D$5-B1423+1)/365),0)</f>
        <v>0</v>
      </c>
      <c r="N1423" s="28">
        <f>IF(OR(L1423=1,M1423=1),IF(B1423+364&lt;=$D$5,(B1423+364-$D$4+1)/365,IF(B1423&gt;$D$4,($D$5-B1423+1)/365,$D$6/365)),0)</f>
        <v>0</v>
      </c>
      <c r="O1423" s="28">
        <f>'Data &amp; Parameter'!$E$16*'Data &amp; Parameter'!$E$17*('Data &amp; Parameter'!$E$18+'Data &amp; Parameter'!$E$19)*'Data &amp; Parameter'!$E$20*'Data &amp; Parameter'!$E$37*N1423</f>
        <v>0</v>
      </c>
      <c r="P1423">
        <f>ROUNDUP(IF(D1423&gt;$D$4,0,($D$4-D1423+1)/365),0)</f>
        <v>0</v>
      </c>
      <c r="Q1423">
        <f>ROUNDUP(IF(D1423&gt;$D$5,0,($D$5-D1423+1)/365),0)</f>
        <v>0</v>
      </c>
      <c r="R1423" s="28">
        <f>IF(OR(P1423=1,Q1423=1),IF(D1423+364&lt;=$D$5,(D1423+364-$D$4+1)/365,IF(D1423&gt;$D$4,($D$5-D1423+1)/365,$D$6/365)),0)</f>
        <v>0</v>
      </c>
      <c r="S1423" s="28">
        <f>'Data &amp; Parameter'!$E$16*'Data &amp; Parameter'!$E$17*('Data &amp; Parameter'!$E$18+'Data &amp; Parameter'!$E$19)*'Data &amp; Parameter'!$E$20*'Data &amp; Parameter'!$E$37*R1423</f>
        <v>0</v>
      </c>
      <c r="T1423" s="28">
        <f t="shared" si="22"/>
        <v>0</v>
      </c>
    </row>
    <row r="1424" spans="1:20" ht="15.75" customHeight="1" x14ac:dyDescent="0.35">
      <c r="A1424">
        <v>1417</v>
      </c>
      <c r="B1424" s="76">
        <v>44235</v>
      </c>
      <c r="C1424" s="1" t="s">
        <v>4565</v>
      </c>
      <c r="D1424" s="76">
        <v>44235</v>
      </c>
      <c r="E1424" s="1" t="s">
        <v>4566</v>
      </c>
      <c r="F1424" s="1" t="s">
        <v>4567</v>
      </c>
      <c r="G1424" s="1" t="s">
        <v>123</v>
      </c>
      <c r="H1424" s="1" t="s">
        <v>124</v>
      </c>
      <c r="I1424" s="1" t="s">
        <v>125</v>
      </c>
      <c r="J1424" s="1" t="s">
        <v>4457</v>
      </c>
      <c r="K1424" s="1" t="s">
        <v>4457</v>
      </c>
      <c r="L1424">
        <f>ROUNDUP(IF(B1424&gt;$D$4,0,($D$4-B1424+1)/365),0)</f>
        <v>0</v>
      </c>
      <c r="M1424">
        <f>ROUNDUP(IF(B1424&gt;$D$5,0,($D$5-B1424+1)/365),0)</f>
        <v>0</v>
      </c>
      <c r="N1424" s="28">
        <f>IF(OR(L1424=1,M1424=1),IF(B1424+364&lt;=$D$5,(B1424+364-$D$4+1)/365,IF(B1424&gt;$D$4,($D$5-B1424+1)/365,$D$6/365)),0)</f>
        <v>0</v>
      </c>
      <c r="O1424" s="28">
        <f>'Data &amp; Parameter'!$E$16*'Data &amp; Parameter'!$E$17*('Data &amp; Parameter'!$E$18+'Data &amp; Parameter'!$E$19)*'Data &amp; Parameter'!$E$20*'Data &amp; Parameter'!$E$37*N1424</f>
        <v>0</v>
      </c>
      <c r="P1424">
        <f>ROUNDUP(IF(D1424&gt;$D$4,0,($D$4-D1424+1)/365),0)</f>
        <v>0</v>
      </c>
      <c r="Q1424">
        <f>ROUNDUP(IF(D1424&gt;$D$5,0,($D$5-D1424+1)/365),0)</f>
        <v>0</v>
      </c>
      <c r="R1424" s="28">
        <f>IF(OR(P1424=1,Q1424=1),IF(D1424+364&lt;=$D$5,(D1424+364-$D$4+1)/365,IF(D1424&gt;$D$4,($D$5-D1424+1)/365,$D$6/365)),0)</f>
        <v>0</v>
      </c>
      <c r="S1424" s="28">
        <f>'Data &amp; Parameter'!$E$16*'Data &amp; Parameter'!$E$17*('Data &amp; Parameter'!$E$18+'Data &amp; Parameter'!$E$19)*'Data &amp; Parameter'!$E$20*'Data &amp; Parameter'!$E$37*R1424</f>
        <v>0</v>
      </c>
      <c r="T1424" s="28">
        <f t="shared" si="22"/>
        <v>0</v>
      </c>
    </row>
    <row r="1425" spans="1:20" ht="15.75" customHeight="1" x14ac:dyDescent="0.35">
      <c r="A1425">
        <v>1418</v>
      </c>
      <c r="B1425" s="76">
        <v>44235</v>
      </c>
      <c r="C1425" s="1" t="s">
        <v>4568</v>
      </c>
      <c r="D1425" s="76">
        <v>44235</v>
      </c>
      <c r="E1425" s="1" t="s">
        <v>4569</v>
      </c>
      <c r="F1425" s="1" t="s">
        <v>4570</v>
      </c>
      <c r="G1425" s="1" t="s">
        <v>123</v>
      </c>
      <c r="H1425" s="1" t="s">
        <v>124</v>
      </c>
      <c r="I1425" s="1" t="s">
        <v>125</v>
      </c>
      <c r="J1425" s="1" t="s">
        <v>4457</v>
      </c>
      <c r="K1425" s="1" t="s">
        <v>4457</v>
      </c>
      <c r="L1425">
        <f>ROUNDUP(IF(B1425&gt;$D$4,0,($D$4-B1425+1)/365),0)</f>
        <v>0</v>
      </c>
      <c r="M1425">
        <f>ROUNDUP(IF(B1425&gt;$D$5,0,($D$5-B1425+1)/365),0)</f>
        <v>0</v>
      </c>
      <c r="N1425" s="28">
        <f>IF(OR(L1425=1,M1425=1),IF(B1425+364&lt;=$D$5,(B1425+364-$D$4+1)/365,IF(B1425&gt;$D$4,($D$5-B1425+1)/365,$D$6/365)),0)</f>
        <v>0</v>
      </c>
      <c r="O1425" s="28">
        <f>'Data &amp; Parameter'!$E$16*'Data &amp; Parameter'!$E$17*('Data &amp; Parameter'!$E$18+'Data &amp; Parameter'!$E$19)*'Data &amp; Parameter'!$E$20*'Data &amp; Parameter'!$E$37*N1425</f>
        <v>0</v>
      </c>
      <c r="P1425">
        <f>ROUNDUP(IF(D1425&gt;$D$4,0,($D$4-D1425+1)/365),0)</f>
        <v>0</v>
      </c>
      <c r="Q1425">
        <f>ROUNDUP(IF(D1425&gt;$D$5,0,($D$5-D1425+1)/365),0)</f>
        <v>0</v>
      </c>
      <c r="R1425" s="28">
        <f>IF(OR(P1425=1,Q1425=1),IF(D1425+364&lt;=$D$5,(D1425+364-$D$4+1)/365,IF(D1425&gt;$D$4,($D$5-D1425+1)/365,$D$6/365)),0)</f>
        <v>0</v>
      </c>
      <c r="S1425" s="28">
        <f>'Data &amp; Parameter'!$E$16*'Data &amp; Parameter'!$E$17*('Data &amp; Parameter'!$E$18+'Data &amp; Parameter'!$E$19)*'Data &amp; Parameter'!$E$20*'Data &amp; Parameter'!$E$37*R1425</f>
        <v>0</v>
      </c>
      <c r="T1425" s="28">
        <f t="shared" si="22"/>
        <v>0</v>
      </c>
    </row>
    <row r="1426" spans="1:20" ht="15.75" customHeight="1" x14ac:dyDescent="0.35">
      <c r="A1426">
        <v>1419</v>
      </c>
      <c r="B1426" s="76">
        <v>44235</v>
      </c>
      <c r="C1426" s="1" t="s">
        <v>4571</v>
      </c>
      <c r="D1426" s="76">
        <v>44235</v>
      </c>
      <c r="E1426" s="1" t="s">
        <v>4572</v>
      </c>
      <c r="F1426" s="1" t="s">
        <v>4573</v>
      </c>
      <c r="G1426" s="1" t="s">
        <v>123</v>
      </c>
      <c r="H1426" s="1" t="s">
        <v>124</v>
      </c>
      <c r="I1426" s="1" t="s">
        <v>125</v>
      </c>
      <c r="J1426" s="1" t="s">
        <v>4457</v>
      </c>
      <c r="K1426" s="1" t="s">
        <v>4457</v>
      </c>
      <c r="L1426">
        <f>ROUNDUP(IF(B1426&gt;$D$4,0,($D$4-B1426+1)/365),0)</f>
        <v>0</v>
      </c>
      <c r="M1426">
        <f>ROUNDUP(IF(B1426&gt;$D$5,0,($D$5-B1426+1)/365),0)</f>
        <v>0</v>
      </c>
      <c r="N1426" s="28">
        <f>IF(OR(L1426=1,M1426=1),IF(B1426+364&lt;=$D$5,(B1426+364-$D$4+1)/365,IF(B1426&gt;$D$4,($D$5-B1426+1)/365,$D$6/365)),0)</f>
        <v>0</v>
      </c>
      <c r="O1426" s="28">
        <f>'Data &amp; Parameter'!$E$16*'Data &amp; Parameter'!$E$17*('Data &amp; Parameter'!$E$18+'Data &amp; Parameter'!$E$19)*'Data &amp; Parameter'!$E$20*'Data &amp; Parameter'!$E$37*N1426</f>
        <v>0</v>
      </c>
      <c r="P1426">
        <f>ROUNDUP(IF(D1426&gt;$D$4,0,($D$4-D1426+1)/365),0)</f>
        <v>0</v>
      </c>
      <c r="Q1426">
        <f>ROUNDUP(IF(D1426&gt;$D$5,0,($D$5-D1426+1)/365),0)</f>
        <v>0</v>
      </c>
      <c r="R1426" s="28">
        <f>IF(OR(P1426=1,Q1426=1),IF(D1426+364&lt;=$D$5,(D1426+364-$D$4+1)/365,IF(D1426&gt;$D$4,($D$5-D1426+1)/365,$D$6/365)),0)</f>
        <v>0</v>
      </c>
      <c r="S1426" s="28">
        <f>'Data &amp; Parameter'!$E$16*'Data &amp; Parameter'!$E$17*('Data &amp; Parameter'!$E$18+'Data &amp; Parameter'!$E$19)*'Data &amp; Parameter'!$E$20*'Data &amp; Parameter'!$E$37*R1426</f>
        <v>0</v>
      </c>
      <c r="T1426" s="28">
        <f t="shared" si="22"/>
        <v>0</v>
      </c>
    </row>
    <row r="1427" spans="1:20" ht="15.75" customHeight="1" x14ac:dyDescent="0.35">
      <c r="A1427">
        <v>1420</v>
      </c>
      <c r="B1427" s="76">
        <v>44235</v>
      </c>
      <c r="C1427" s="1" t="s">
        <v>4574</v>
      </c>
      <c r="D1427" s="76">
        <v>44235</v>
      </c>
      <c r="E1427" s="1" t="s">
        <v>4575</v>
      </c>
      <c r="F1427" s="1" t="s">
        <v>4576</v>
      </c>
      <c r="G1427" s="1" t="s">
        <v>123</v>
      </c>
      <c r="H1427" s="1" t="s">
        <v>124</v>
      </c>
      <c r="I1427" s="1" t="s">
        <v>125</v>
      </c>
      <c r="J1427" s="1" t="s">
        <v>4457</v>
      </c>
      <c r="K1427" s="1" t="s">
        <v>4457</v>
      </c>
      <c r="L1427">
        <f>ROUNDUP(IF(B1427&gt;$D$4,0,($D$4-B1427+1)/365),0)</f>
        <v>0</v>
      </c>
      <c r="M1427">
        <f>ROUNDUP(IF(B1427&gt;$D$5,0,($D$5-B1427+1)/365),0)</f>
        <v>0</v>
      </c>
      <c r="N1427" s="28">
        <f>IF(OR(L1427=1,M1427=1),IF(B1427+364&lt;=$D$5,(B1427+364-$D$4+1)/365,IF(B1427&gt;$D$4,($D$5-B1427+1)/365,$D$6/365)),0)</f>
        <v>0</v>
      </c>
      <c r="O1427" s="28">
        <f>'Data &amp; Parameter'!$E$16*'Data &amp; Parameter'!$E$17*('Data &amp; Parameter'!$E$18+'Data &amp; Parameter'!$E$19)*'Data &amp; Parameter'!$E$20*'Data &amp; Parameter'!$E$37*N1427</f>
        <v>0</v>
      </c>
      <c r="P1427">
        <f>ROUNDUP(IF(D1427&gt;$D$4,0,($D$4-D1427+1)/365),0)</f>
        <v>0</v>
      </c>
      <c r="Q1427">
        <f>ROUNDUP(IF(D1427&gt;$D$5,0,($D$5-D1427+1)/365),0)</f>
        <v>0</v>
      </c>
      <c r="R1427" s="28">
        <f>IF(OR(P1427=1,Q1427=1),IF(D1427+364&lt;=$D$5,(D1427+364-$D$4+1)/365,IF(D1427&gt;$D$4,($D$5-D1427+1)/365,$D$6/365)),0)</f>
        <v>0</v>
      </c>
      <c r="S1427" s="28">
        <f>'Data &amp; Parameter'!$E$16*'Data &amp; Parameter'!$E$17*('Data &amp; Parameter'!$E$18+'Data &amp; Parameter'!$E$19)*'Data &amp; Parameter'!$E$20*'Data &amp; Parameter'!$E$37*R1427</f>
        <v>0</v>
      </c>
      <c r="T1427" s="28">
        <f t="shared" si="22"/>
        <v>0</v>
      </c>
    </row>
    <row r="1428" spans="1:20" ht="15.75" customHeight="1" x14ac:dyDescent="0.35">
      <c r="A1428">
        <v>1421</v>
      </c>
      <c r="B1428" s="76">
        <v>44235</v>
      </c>
      <c r="C1428" s="1" t="s">
        <v>4577</v>
      </c>
      <c r="D1428" s="76">
        <v>44235</v>
      </c>
      <c r="E1428" s="1" t="s">
        <v>4578</v>
      </c>
      <c r="F1428" s="1" t="s">
        <v>4579</v>
      </c>
      <c r="G1428" s="1" t="s">
        <v>123</v>
      </c>
      <c r="H1428" s="1" t="s">
        <v>124</v>
      </c>
      <c r="I1428" s="1" t="s">
        <v>125</v>
      </c>
      <c r="J1428" s="1" t="s">
        <v>4457</v>
      </c>
      <c r="K1428" s="1" t="s">
        <v>4580</v>
      </c>
      <c r="L1428">
        <f>ROUNDUP(IF(B1428&gt;$D$4,0,($D$4-B1428+1)/365),0)</f>
        <v>0</v>
      </c>
      <c r="M1428">
        <f>ROUNDUP(IF(B1428&gt;$D$5,0,($D$5-B1428+1)/365),0)</f>
        <v>0</v>
      </c>
      <c r="N1428" s="28">
        <f>IF(OR(L1428=1,M1428=1),IF(B1428+364&lt;=$D$5,(B1428+364-$D$4+1)/365,IF(B1428&gt;$D$4,($D$5-B1428+1)/365,$D$6/365)),0)</f>
        <v>0</v>
      </c>
      <c r="O1428" s="28">
        <f>'Data &amp; Parameter'!$E$16*'Data &amp; Parameter'!$E$17*('Data &amp; Parameter'!$E$18+'Data &amp; Parameter'!$E$19)*'Data &amp; Parameter'!$E$20*'Data &amp; Parameter'!$E$37*N1428</f>
        <v>0</v>
      </c>
      <c r="P1428">
        <f>ROUNDUP(IF(D1428&gt;$D$4,0,($D$4-D1428+1)/365),0)</f>
        <v>0</v>
      </c>
      <c r="Q1428">
        <f>ROUNDUP(IF(D1428&gt;$D$5,0,($D$5-D1428+1)/365),0)</f>
        <v>0</v>
      </c>
      <c r="R1428" s="28">
        <f>IF(OR(P1428=1,Q1428=1),IF(D1428+364&lt;=$D$5,(D1428+364-$D$4+1)/365,IF(D1428&gt;$D$4,($D$5-D1428+1)/365,$D$6/365)),0)</f>
        <v>0</v>
      </c>
      <c r="S1428" s="28">
        <f>'Data &amp; Parameter'!$E$16*'Data &amp; Parameter'!$E$17*('Data &amp; Parameter'!$E$18+'Data &amp; Parameter'!$E$19)*'Data &amp; Parameter'!$E$20*'Data &amp; Parameter'!$E$37*R1428</f>
        <v>0</v>
      </c>
      <c r="T1428" s="28">
        <f t="shared" si="22"/>
        <v>0</v>
      </c>
    </row>
    <row r="1429" spans="1:20" ht="15.75" customHeight="1" x14ac:dyDescent="0.35">
      <c r="A1429">
        <v>1422</v>
      </c>
      <c r="B1429" s="76">
        <v>44235</v>
      </c>
      <c r="C1429" s="1" t="s">
        <v>4581</v>
      </c>
      <c r="D1429" s="76">
        <v>44235</v>
      </c>
      <c r="E1429" s="1" t="s">
        <v>4582</v>
      </c>
      <c r="F1429" s="1" t="s">
        <v>4583</v>
      </c>
      <c r="G1429" s="1" t="s">
        <v>123</v>
      </c>
      <c r="H1429" s="1" t="s">
        <v>124</v>
      </c>
      <c r="I1429" s="1" t="s">
        <v>125</v>
      </c>
      <c r="J1429" s="1" t="s">
        <v>4457</v>
      </c>
      <c r="K1429" s="1" t="s">
        <v>4457</v>
      </c>
      <c r="L1429">
        <f>ROUNDUP(IF(B1429&gt;$D$4,0,($D$4-B1429+1)/365),0)</f>
        <v>0</v>
      </c>
      <c r="M1429">
        <f>ROUNDUP(IF(B1429&gt;$D$5,0,($D$5-B1429+1)/365),0)</f>
        <v>0</v>
      </c>
      <c r="N1429" s="28">
        <f>IF(OR(L1429=1,M1429=1),IF(B1429+364&lt;=$D$5,(B1429+364-$D$4+1)/365,IF(B1429&gt;$D$4,($D$5-B1429+1)/365,$D$6/365)),0)</f>
        <v>0</v>
      </c>
      <c r="O1429" s="28">
        <f>'Data &amp; Parameter'!$E$16*'Data &amp; Parameter'!$E$17*('Data &amp; Parameter'!$E$18+'Data &amp; Parameter'!$E$19)*'Data &amp; Parameter'!$E$20*'Data &amp; Parameter'!$E$37*N1429</f>
        <v>0</v>
      </c>
      <c r="P1429">
        <f>ROUNDUP(IF(D1429&gt;$D$4,0,($D$4-D1429+1)/365),0)</f>
        <v>0</v>
      </c>
      <c r="Q1429">
        <f>ROUNDUP(IF(D1429&gt;$D$5,0,($D$5-D1429+1)/365),0)</f>
        <v>0</v>
      </c>
      <c r="R1429" s="28">
        <f>IF(OR(P1429=1,Q1429=1),IF(D1429+364&lt;=$D$5,(D1429+364-$D$4+1)/365,IF(D1429&gt;$D$4,($D$5-D1429+1)/365,$D$6/365)),0)</f>
        <v>0</v>
      </c>
      <c r="S1429" s="28">
        <f>'Data &amp; Parameter'!$E$16*'Data &amp; Parameter'!$E$17*('Data &amp; Parameter'!$E$18+'Data &amp; Parameter'!$E$19)*'Data &amp; Parameter'!$E$20*'Data &amp; Parameter'!$E$37*R1429</f>
        <v>0</v>
      </c>
      <c r="T1429" s="28">
        <f t="shared" si="22"/>
        <v>0</v>
      </c>
    </row>
    <row r="1430" spans="1:20" ht="15.75" customHeight="1" x14ac:dyDescent="0.35">
      <c r="A1430">
        <v>1423</v>
      </c>
      <c r="B1430" s="76">
        <v>44235</v>
      </c>
      <c r="C1430" s="1" t="s">
        <v>4584</v>
      </c>
      <c r="D1430" s="76">
        <v>44235</v>
      </c>
      <c r="E1430" s="1" t="s">
        <v>4585</v>
      </c>
      <c r="F1430" s="1" t="s">
        <v>4586</v>
      </c>
      <c r="G1430" s="1" t="s">
        <v>123</v>
      </c>
      <c r="H1430" s="1" t="s">
        <v>124</v>
      </c>
      <c r="I1430" s="1" t="s">
        <v>125</v>
      </c>
      <c r="J1430" s="1" t="s">
        <v>4457</v>
      </c>
      <c r="K1430" s="1" t="s">
        <v>4457</v>
      </c>
      <c r="L1430">
        <f>ROUNDUP(IF(B1430&gt;$D$4,0,($D$4-B1430+1)/365),0)</f>
        <v>0</v>
      </c>
      <c r="M1430">
        <f>ROUNDUP(IF(B1430&gt;$D$5,0,($D$5-B1430+1)/365),0)</f>
        <v>0</v>
      </c>
      <c r="N1430" s="28">
        <f>IF(OR(L1430=1,M1430=1),IF(B1430+364&lt;=$D$5,(B1430+364-$D$4+1)/365,IF(B1430&gt;$D$4,($D$5-B1430+1)/365,$D$6/365)),0)</f>
        <v>0</v>
      </c>
      <c r="O1430" s="28">
        <f>'Data &amp; Parameter'!$E$16*'Data &amp; Parameter'!$E$17*('Data &amp; Parameter'!$E$18+'Data &amp; Parameter'!$E$19)*'Data &amp; Parameter'!$E$20*'Data &amp; Parameter'!$E$37*N1430</f>
        <v>0</v>
      </c>
      <c r="P1430">
        <f>ROUNDUP(IF(D1430&gt;$D$4,0,($D$4-D1430+1)/365),0)</f>
        <v>0</v>
      </c>
      <c r="Q1430">
        <f>ROUNDUP(IF(D1430&gt;$D$5,0,($D$5-D1430+1)/365),0)</f>
        <v>0</v>
      </c>
      <c r="R1430" s="28">
        <f>IF(OR(P1430=1,Q1430=1),IF(D1430+364&lt;=$D$5,(D1430+364-$D$4+1)/365,IF(D1430&gt;$D$4,($D$5-D1430+1)/365,$D$6/365)),0)</f>
        <v>0</v>
      </c>
      <c r="S1430" s="28">
        <f>'Data &amp; Parameter'!$E$16*'Data &amp; Parameter'!$E$17*('Data &amp; Parameter'!$E$18+'Data &amp; Parameter'!$E$19)*'Data &amp; Parameter'!$E$20*'Data &amp; Parameter'!$E$37*R1430</f>
        <v>0</v>
      </c>
      <c r="T1430" s="28">
        <f t="shared" si="22"/>
        <v>0</v>
      </c>
    </row>
    <row r="1431" spans="1:20" ht="15.75" customHeight="1" x14ac:dyDescent="0.35">
      <c r="A1431">
        <v>1424</v>
      </c>
      <c r="B1431" s="76">
        <v>44235</v>
      </c>
      <c r="C1431" s="1" t="s">
        <v>4587</v>
      </c>
      <c r="D1431" s="76">
        <v>44235</v>
      </c>
      <c r="E1431" s="1" t="s">
        <v>4588</v>
      </c>
      <c r="F1431" s="1" t="s">
        <v>4589</v>
      </c>
      <c r="G1431" s="1" t="s">
        <v>123</v>
      </c>
      <c r="H1431" s="1" t="s">
        <v>124</v>
      </c>
      <c r="I1431" s="1" t="s">
        <v>125</v>
      </c>
      <c r="J1431" s="1" t="s">
        <v>4457</v>
      </c>
      <c r="K1431" s="1" t="s">
        <v>4457</v>
      </c>
      <c r="L1431">
        <f>ROUNDUP(IF(B1431&gt;$D$4,0,($D$4-B1431+1)/365),0)</f>
        <v>0</v>
      </c>
      <c r="M1431">
        <f>ROUNDUP(IF(B1431&gt;$D$5,0,($D$5-B1431+1)/365),0)</f>
        <v>0</v>
      </c>
      <c r="N1431" s="28">
        <f>IF(OR(L1431=1,M1431=1),IF(B1431+364&lt;=$D$5,(B1431+364-$D$4+1)/365,IF(B1431&gt;$D$4,($D$5-B1431+1)/365,$D$6/365)),0)</f>
        <v>0</v>
      </c>
      <c r="O1431" s="28">
        <f>'Data &amp; Parameter'!$E$16*'Data &amp; Parameter'!$E$17*('Data &amp; Parameter'!$E$18+'Data &amp; Parameter'!$E$19)*'Data &amp; Parameter'!$E$20*'Data &amp; Parameter'!$E$37*N1431</f>
        <v>0</v>
      </c>
      <c r="P1431">
        <f>ROUNDUP(IF(D1431&gt;$D$4,0,($D$4-D1431+1)/365),0)</f>
        <v>0</v>
      </c>
      <c r="Q1431">
        <f>ROUNDUP(IF(D1431&gt;$D$5,0,($D$5-D1431+1)/365),0)</f>
        <v>0</v>
      </c>
      <c r="R1431" s="28">
        <f>IF(OR(P1431=1,Q1431=1),IF(D1431+364&lt;=$D$5,(D1431+364-$D$4+1)/365,IF(D1431&gt;$D$4,($D$5-D1431+1)/365,$D$6/365)),0)</f>
        <v>0</v>
      </c>
      <c r="S1431" s="28">
        <f>'Data &amp; Parameter'!$E$16*'Data &amp; Parameter'!$E$17*('Data &amp; Parameter'!$E$18+'Data &amp; Parameter'!$E$19)*'Data &amp; Parameter'!$E$20*'Data &amp; Parameter'!$E$37*R1431</f>
        <v>0</v>
      </c>
      <c r="T1431" s="28">
        <f t="shared" si="22"/>
        <v>0</v>
      </c>
    </row>
    <row r="1432" spans="1:20" ht="15.75" customHeight="1" x14ac:dyDescent="0.35">
      <c r="A1432">
        <v>1425</v>
      </c>
      <c r="B1432" s="76">
        <v>44235</v>
      </c>
      <c r="C1432" s="1" t="s">
        <v>4590</v>
      </c>
      <c r="D1432" s="76">
        <v>44235</v>
      </c>
      <c r="E1432" s="1" t="s">
        <v>4591</v>
      </c>
      <c r="F1432" s="1" t="s">
        <v>4592</v>
      </c>
      <c r="G1432" s="1" t="s">
        <v>123</v>
      </c>
      <c r="H1432" s="1" t="s">
        <v>124</v>
      </c>
      <c r="I1432" s="1" t="s">
        <v>125</v>
      </c>
      <c r="J1432" s="1" t="s">
        <v>4457</v>
      </c>
      <c r="K1432" s="1" t="s">
        <v>4593</v>
      </c>
      <c r="L1432">
        <f>ROUNDUP(IF(B1432&gt;$D$4,0,($D$4-B1432+1)/365),0)</f>
        <v>0</v>
      </c>
      <c r="M1432">
        <f>ROUNDUP(IF(B1432&gt;$D$5,0,($D$5-B1432+1)/365),0)</f>
        <v>0</v>
      </c>
      <c r="N1432" s="28">
        <f>IF(OR(L1432=1,M1432=1),IF(B1432+364&lt;=$D$5,(B1432+364-$D$4+1)/365,IF(B1432&gt;$D$4,($D$5-B1432+1)/365,$D$6/365)),0)</f>
        <v>0</v>
      </c>
      <c r="O1432" s="28">
        <f>'Data &amp; Parameter'!$E$16*'Data &amp; Parameter'!$E$17*('Data &amp; Parameter'!$E$18+'Data &amp; Parameter'!$E$19)*'Data &amp; Parameter'!$E$20*'Data &amp; Parameter'!$E$37*N1432</f>
        <v>0</v>
      </c>
      <c r="P1432">
        <f>ROUNDUP(IF(D1432&gt;$D$4,0,($D$4-D1432+1)/365),0)</f>
        <v>0</v>
      </c>
      <c r="Q1432">
        <f>ROUNDUP(IF(D1432&gt;$D$5,0,($D$5-D1432+1)/365),0)</f>
        <v>0</v>
      </c>
      <c r="R1432" s="28">
        <f>IF(OR(P1432=1,Q1432=1),IF(D1432+364&lt;=$D$5,(D1432+364-$D$4+1)/365,IF(D1432&gt;$D$4,($D$5-D1432+1)/365,$D$6/365)),0)</f>
        <v>0</v>
      </c>
      <c r="S1432" s="28">
        <f>'Data &amp; Parameter'!$E$16*'Data &amp; Parameter'!$E$17*('Data &amp; Parameter'!$E$18+'Data &amp; Parameter'!$E$19)*'Data &amp; Parameter'!$E$20*'Data &amp; Parameter'!$E$37*R1432</f>
        <v>0</v>
      </c>
      <c r="T1432" s="28">
        <f t="shared" si="22"/>
        <v>0</v>
      </c>
    </row>
    <row r="1433" spans="1:20" ht="15.75" customHeight="1" x14ac:dyDescent="0.35">
      <c r="A1433">
        <v>1426</v>
      </c>
      <c r="B1433" s="76">
        <v>44235</v>
      </c>
      <c r="C1433" s="1" t="s">
        <v>4594</v>
      </c>
      <c r="D1433" s="76">
        <v>44235</v>
      </c>
      <c r="E1433" s="1" t="s">
        <v>4595</v>
      </c>
      <c r="F1433" s="1" t="s">
        <v>4596</v>
      </c>
      <c r="G1433" s="1" t="s">
        <v>123</v>
      </c>
      <c r="H1433" s="1" t="s">
        <v>124</v>
      </c>
      <c r="I1433" s="1" t="s">
        <v>125</v>
      </c>
      <c r="J1433" s="1" t="s">
        <v>4457</v>
      </c>
      <c r="K1433" s="1" t="s">
        <v>4597</v>
      </c>
      <c r="L1433">
        <f>ROUNDUP(IF(B1433&gt;$D$4,0,($D$4-B1433+1)/365),0)</f>
        <v>0</v>
      </c>
      <c r="M1433">
        <f>ROUNDUP(IF(B1433&gt;$D$5,0,($D$5-B1433+1)/365),0)</f>
        <v>0</v>
      </c>
      <c r="N1433" s="28">
        <f>IF(OR(L1433=1,M1433=1),IF(B1433+364&lt;=$D$5,(B1433+364-$D$4+1)/365,IF(B1433&gt;$D$4,($D$5-B1433+1)/365,$D$6/365)),0)</f>
        <v>0</v>
      </c>
      <c r="O1433" s="28">
        <f>'Data &amp; Parameter'!$E$16*'Data &amp; Parameter'!$E$17*('Data &amp; Parameter'!$E$18+'Data &amp; Parameter'!$E$19)*'Data &amp; Parameter'!$E$20*'Data &amp; Parameter'!$E$37*N1433</f>
        <v>0</v>
      </c>
      <c r="P1433">
        <f>ROUNDUP(IF(D1433&gt;$D$4,0,($D$4-D1433+1)/365),0)</f>
        <v>0</v>
      </c>
      <c r="Q1433">
        <f>ROUNDUP(IF(D1433&gt;$D$5,0,($D$5-D1433+1)/365),0)</f>
        <v>0</v>
      </c>
      <c r="R1433" s="28">
        <f>IF(OR(P1433=1,Q1433=1),IF(D1433+364&lt;=$D$5,(D1433+364-$D$4+1)/365,IF(D1433&gt;$D$4,($D$5-D1433+1)/365,$D$6/365)),0)</f>
        <v>0</v>
      </c>
      <c r="S1433" s="28">
        <f>'Data &amp; Parameter'!$E$16*'Data &amp; Parameter'!$E$17*('Data &amp; Parameter'!$E$18+'Data &amp; Parameter'!$E$19)*'Data &amp; Parameter'!$E$20*'Data &amp; Parameter'!$E$37*R1433</f>
        <v>0</v>
      </c>
      <c r="T1433" s="28">
        <f t="shared" si="22"/>
        <v>0</v>
      </c>
    </row>
    <row r="1434" spans="1:20" ht="15.75" customHeight="1" x14ac:dyDescent="0.35">
      <c r="A1434">
        <v>1427</v>
      </c>
      <c r="B1434" s="76">
        <v>44235</v>
      </c>
      <c r="C1434" s="1" t="s">
        <v>4598</v>
      </c>
      <c r="D1434" s="76">
        <v>44235</v>
      </c>
      <c r="E1434" s="1" t="s">
        <v>4599</v>
      </c>
      <c r="F1434" s="1" t="s">
        <v>4600</v>
      </c>
      <c r="G1434" s="1" t="s">
        <v>123</v>
      </c>
      <c r="H1434" s="1" t="s">
        <v>124</v>
      </c>
      <c r="I1434" s="1" t="s">
        <v>125</v>
      </c>
      <c r="J1434" s="1" t="s">
        <v>936</v>
      </c>
      <c r="K1434" s="1" t="s">
        <v>936</v>
      </c>
      <c r="L1434">
        <f>ROUNDUP(IF(B1434&gt;$D$4,0,($D$4-B1434+1)/365),0)</f>
        <v>0</v>
      </c>
      <c r="M1434">
        <f>ROUNDUP(IF(B1434&gt;$D$5,0,($D$5-B1434+1)/365),0)</f>
        <v>0</v>
      </c>
      <c r="N1434" s="28">
        <f>IF(OR(L1434=1,M1434=1),IF(B1434+364&lt;=$D$5,(B1434+364-$D$4+1)/365,IF(B1434&gt;$D$4,($D$5-B1434+1)/365,$D$6/365)),0)</f>
        <v>0</v>
      </c>
      <c r="O1434" s="28">
        <f>'Data &amp; Parameter'!$E$16*'Data &amp; Parameter'!$E$17*('Data &amp; Parameter'!$E$18+'Data &amp; Parameter'!$E$19)*'Data &amp; Parameter'!$E$20*'Data &amp; Parameter'!$E$37*N1434</f>
        <v>0</v>
      </c>
      <c r="P1434">
        <f>ROUNDUP(IF(D1434&gt;$D$4,0,($D$4-D1434+1)/365),0)</f>
        <v>0</v>
      </c>
      <c r="Q1434">
        <f>ROUNDUP(IF(D1434&gt;$D$5,0,($D$5-D1434+1)/365),0)</f>
        <v>0</v>
      </c>
      <c r="R1434" s="28">
        <f>IF(OR(P1434=1,Q1434=1),IF(D1434+364&lt;=$D$5,(D1434+364-$D$4+1)/365,IF(D1434&gt;$D$4,($D$5-D1434+1)/365,$D$6/365)),0)</f>
        <v>0</v>
      </c>
      <c r="S1434" s="28">
        <f>'Data &amp; Parameter'!$E$16*'Data &amp; Parameter'!$E$17*('Data &amp; Parameter'!$E$18+'Data &amp; Parameter'!$E$19)*'Data &amp; Parameter'!$E$20*'Data &amp; Parameter'!$E$37*R1434</f>
        <v>0</v>
      </c>
      <c r="T1434" s="28">
        <f t="shared" si="22"/>
        <v>0</v>
      </c>
    </row>
    <row r="1435" spans="1:20" ht="15.75" customHeight="1" x14ac:dyDescent="0.35">
      <c r="A1435">
        <v>1428</v>
      </c>
      <c r="B1435" s="76">
        <v>44235</v>
      </c>
      <c r="C1435" s="1" t="s">
        <v>4601</v>
      </c>
      <c r="D1435" s="76">
        <v>44235</v>
      </c>
      <c r="E1435" s="1" t="s">
        <v>4602</v>
      </c>
      <c r="F1435" s="1" t="s">
        <v>4603</v>
      </c>
      <c r="G1435" s="1" t="s">
        <v>123</v>
      </c>
      <c r="H1435" s="1" t="s">
        <v>124</v>
      </c>
      <c r="I1435" s="1" t="s">
        <v>125</v>
      </c>
      <c r="J1435" s="1" t="s">
        <v>936</v>
      </c>
      <c r="K1435" s="1" t="s">
        <v>936</v>
      </c>
      <c r="L1435">
        <f>ROUNDUP(IF(B1435&gt;$D$4,0,($D$4-B1435+1)/365),0)</f>
        <v>0</v>
      </c>
      <c r="M1435">
        <f>ROUNDUP(IF(B1435&gt;$D$5,0,($D$5-B1435+1)/365),0)</f>
        <v>0</v>
      </c>
      <c r="N1435" s="28">
        <f>IF(OR(L1435=1,M1435=1),IF(B1435+364&lt;=$D$5,(B1435+364-$D$4+1)/365,IF(B1435&gt;$D$4,($D$5-B1435+1)/365,$D$6/365)),0)</f>
        <v>0</v>
      </c>
      <c r="O1435" s="28">
        <f>'Data &amp; Parameter'!$E$16*'Data &amp; Parameter'!$E$17*('Data &amp; Parameter'!$E$18+'Data &amp; Parameter'!$E$19)*'Data &amp; Parameter'!$E$20*'Data &amp; Parameter'!$E$37*N1435</f>
        <v>0</v>
      </c>
      <c r="P1435">
        <f>ROUNDUP(IF(D1435&gt;$D$4,0,($D$4-D1435+1)/365),0)</f>
        <v>0</v>
      </c>
      <c r="Q1435">
        <f>ROUNDUP(IF(D1435&gt;$D$5,0,($D$5-D1435+1)/365),0)</f>
        <v>0</v>
      </c>
      <c r="R1435" s="28">
        <f>IF(OR(P1435=1,Q1435=1),IF(D1435+364&lt;=$D$5,(D1435+364-$D$4+1)/365,IF(D1435&gt;$D$4,($D$5-D1435+1)/365,$D$6/365)),0)</f>
        <v>0</v>
      </c>
      <c r="S1435" s="28">
        <f>'Data &amp; Parameter'!$E$16*'Data &amp; Parameter'!$E$17*('Data &amp; Parameter'!$E$18+'Data &amp; Parameter'!$E$19)*'Data &amp; Parameter'!$E$20*'Data &amp; Parameter'!$E$37*R1435</f>
        <v>0</v>
      </c>
      <c r="T1435" s="28">
        <f t="shared" si="22"/>
        <v>0</v>
      </c>
    </row>
    <row r="1436" spans="1:20" ht="15.75" customHeight="1" x14ac:dyDescent="0.35">
      <c r="A1436">
        <v>1429</v>
      </c>
      <c r="B1436" s="76">
        <v>44235</v>
      </c>
      <c r="C1436" s="1" t="s">
        <v>4604</v>
      </c>
      <c r="D1436" s="76">
        <v>44235</v>
      </c>
      <c r="E1436" s="1" t="s">
        <v>4605</v>
      </c>
      <c r="F1436" s="1" t="s">
        <v>4606</v>
      </c>
      <c r="G1436" s="1" t="s">
        <v>123</v>
      </c>
      <c r="H1436" s="1" t="s">
        <v>124</v>
      </c>
      <c r="I1436" s="1" t="s">
        <v>125</v>
      </c>
      <c r="J1436" s="1" t="s">
        <v>4457</v>
      </c>
      <c r="K1436" s="1" t="s">
        <v>4580</v>
      </c>
      <c r="L1436">
        <f>ROUNDUP(IF(B1436&gt;$D$4,0,($D$4-B1436+1)/365),0)</f>
        <v>0</v>
      </c>
      <c r="M1436">
        <f>ROUNDUP(IF(B1436&gt;$D$5,0,($D$5-B1436+1)/365),0)</f>
        <v>0</v>
      </c>
      <c r="N1436" s="28">
        <f>IF(OR(L1436=1,M1436=1),IF(B1436+364&lt;=$D$5,(B1436+364-$D$4+1)/365,IF(B1436&gt;$D$4,($D$5-B1436+1)/365,$D$6/365)),0)</f>
        <v>0</v>
      </c>
      <c r="O1436" s="28">
        <f>'Data &amp; Parameter'!$E$16*'Data &amp; Parameter'!$E$17*('Data &amp; Parameter'!$E$18+'Data &amp; Parameter'!$E$19)*'Data &amp; Parameter'!$E$20*'Data &amp; Parameter'!$E$37*N1436</f>
        <v>0</v>
      </c>
      <c r="P1436">
        <f>ROUNDUP(IF(D1436&gt;$D$4,0,($D$4-D1436+1)/365),0)</f>
        <v>0</v>
      </c>
      <c r="Q1436">
        <f>ROUNDUP(IF(D1436&gt;$D$5,0,($D$5-D1436+1)/365),0)</f>
        <v>0</v>
      </c>
      <c r="R1436" s="28">
        <f>IF(OR(P1436=1,Q1436=1),IF(D1436+364&lt;=$D$5,(D1436+364-$D$4+1)/365,IF(D1436&gt;$D$4,($D$5-D1436+1)/365,$D$6/365)),0)</f>
        <v>0</v>
      </c>
      <c r="S1436" s="28">
        <f>'Data &amp; Parameter'!$E$16*'Data &amp; Parameter'!$E$17*('Data &amp; Parameter'!$E$18+'Data &amp; Parameter'!$E$19)*'Data &amp; Parameter'!$E$20*'Data &amp; Parameter'!$E$37*R1436</f>
        <v>0</v>
      </c>
      <c r="T1436" s="28">
        <f t="shared" si="22"/>
        <v>0</v>
      </c>
    </row>
    <row r="1437" spans="1:20" ht="15.75" customHeight="1" x14ac:dyDescent="0.35">
      <c r="A1437">
        <v>1430</v>
      </c>
      <c r="B1437" s="76">
        <v>44235</v>
      </c>
      <c r="C1437" s="1" t="s">
        <v>4607</v>
      </c>
      <c r="D1437" s="76">
        <v>44235</v>
      </c>
      <c r="E1437" s="1" t="s">
        <v>4608</v>
      </c>
      <c r="F1437" s="1" t="s">
        <v>4609</v>
      </c>
      <c r="G1437" s="1" t="s">
        <v>123</v>
      </c>
      <c r="H1437" s="1" t="s">
        <v>124</v>
      </c>
      <c r="I1437" s="1" t="s">
        <v>125</v>
      </c>
      <c r="J1437" s="1" t="s">
        <v>936</v>
      </c>
      <c r="K1437" s="1" t="s">
        <v>936</v>
      </c>
      <c r="L1437">
        <f>ROUNDUP(IF(B1437&gt;$D$4,0,($D$4-B1437+1)/365),0)</f>
        <v>0</v>
      </c>
      <c r="M1437">
        <f>ROUNDUP(IF(B1437&gt;$D$5,0,($D$5-B1437+1)/365),0)</f>
        <v>0</v>
      </c>
      <c r="N1437" s="28">
        <f>IF(OR(L1437=1,M1437=1),IF(B1437+364&lt;=$D$5,(B1437+364-$D$4+1)/365,IF(B1437&gt;$D$4,($D$5-B1437+1)/365,$D$6/365)),0)</f>
        <v>0</v>
      </c>
      <c r="O1437" s="28">
        <f>'Data &amp; Parameter'!$E$16*'Data &amp; Parameter'!$E$17*('Data &amp; Parameter'!$E$18+'Data &amp; Parameter'!$E$19)*'Data &amp; Parameter'!$E$20*'Data &amp; Parameter'!$E$37*N1437</f>
        <v>0</v>
      </c>
      <c r="P1437">
        <f>ROUNDUP(IF(D1437&gt;$D$4,0,($D$4-D1437+1)/365),0)</f>
        <v>0</v>
      </c>
      <c r="Q1437">
        <f>ROUNDUP(IF(D1437&gt;$D$5,0,($D$5-D1437+1)/365),0)</f>
        <v>0</v>
      </c>
      <c r="R1437" s="28">
        <f>IF(OR(P1437=1,Q1437=1),IF(D1437+364&lt;=$D$5,(D1437+364-$D$4+1)/365,IF(D1437&gt;$D$4,($D$5-D1437+1)/365,$D$6/365)),0)</f>
        <v>0</v>
      </c>
      <c r="S1437" s="28">
        <f>'Data &amp; Parameter'!$E$16*'Data &amp; Parameter'!$E$17*('Data &amp; Parameter'!$E$18+'Data &amp; Parameter'!$E$19)*'Data &amp; Parameter'!$E$20*'Data &amp; Parameter'!$E$37*R1437</f>
        <v>0</v>
      </c>
      <c r="T1437" s="28">
        <f t="shared" si="22"/>
        <v>0</v>
      </c>
    </row>
    <row r="1438" spans="1:20" ht="15.75" customHeight="1" x14ac:dyDescent="0.35">
      <c r="A1438">
        <v>1431</v>
      </c>
      <c r="B1438" s="76">
        <v>44235</v>
      </c>
      <c r="C1438" s="1" t="s">
        <v>4610</v>
      </c>
      <c r="D1438" s="76">
        <v>44235</v>
      </c>
      <c r="E1438" s="1" t="s">
        <v>4611</v>
      </c>
      <c r="F1438" s="1" t="s">
        <v>4612</v>
      </c>
      <c r="G1438" s="1" t="s">
        <v>123</v>
      </c>
      <c r="H1438" s="1" t="s">
        <v>124</v>
      </c>
      <c r="I1438" s="1" t="s">
        <v>125</v>
      </c>
      <c r="J1438" s="1" t="s">
        <v>4613</v>
      </c>
      <c r="K1438" s="1" t="s">
        <v>4614</v>
      </c>
      <c r="L1438">
        <f>ROUNDUP(IF(B1438&gt;$D$4,0,($D$4-B1438+1)/365),0)</f>
        <v>0</v>
      </c>
      <c r="M1438">
        <f>ROUNDUP(IF(B1438&gt;$D$5,0,($D$5-B1438+1)/365),0)</f>
        <v>0</v>
      </c>
      <c r="N1438" s="28">
        <f>IF(OR(L1438=1,M1438=1),IF(B1438+364&lt;=$D$5,(B1438+364-$D$4+1)/365,IF(B1438&gt;$D$4,($D$5-B1438+1)/365,$D$6/365)),0)</f>
        <v>0</v>
      </c>
      <c r="O1438" s="28">
        <f>'Data &amp; Parameter'!$E$16*'Data &amp; Parameter'!$E$17*('Data &amp; Parameter'!$E$18+'Data &amp; Parameter'!$E$19)*'Data &amp; Parameter'!$E$20*'Data &amp; Parameter'!$E$37*N1438</f>
        <v>0</v>
      </c>
      <c r="P1438">
        <f>ROUNDUP(IF(D1438&gt;$D$4,0,($D$4-D1438+1)/365),0)</f>
        <v>0</v>
      </c>
      <c r="Q1438">
        <f>ROUNDUP(IF(D1438&gt;$D$5,0,($D$5-D1438+1)/365),0)</f>
        <v>0</v>
      </c>
      <c r="R1438" s="28">
        <f>IF(OR(P1438=1,Q1438=1),IF(D1438+364&lt;=$D$5,(D1438+364-$D$4+1)/365,IF(D1438&gt;$D$4,($D$5-D1438+1)/365,$D$6/365)),0)</f>
        <v>0</v>
      </c>
      <c r="S1438" s="28">
        <f>'Data &amp; Parameter'!$E$16*'Data &amp; Parameter'!$E$17*('Data &amp; Parameter'!$E$18+'Data &amp; Parameter'!$E$19)*'Data &amp; Parameter'!$E$20*'Data &amp; Parameter'!$E$37*R1438</f>
        <v>0</v>
      </c>
      <c r="T1438" s="28">
        <f t="shared" si="22"/>
        <v>0</v>
      </c>
    </row>
    <row r="1439" spans="1:20" ht="15.75" customHeight="1" x14ac:dyDescent="0.35">
      <c r="A1439">
        <v>1432</v>
      </c>
      <c r="B1439" s="76">
        <v>44235</v>
      </c>
      <c r="C1439" s="1" t="s">
        <v>4615</v>
      </c>
      <c r="D1439" s="76">
        <v>44235</v>
      </c>
      <c r="E1439" s="1" t="s">
        <v>4616</v>
      </c>
      <c r="F1439" s="1" t="s">
        <v>4617</v>
      </c>
      <c r="G1439" s="1" t="s">
        <v>123</v>
      </c>
      <c r="H1439" s="1" t="s">
        <v>124</v>
      </c>
      <c r="I1439" s="1" t="s">
        <v>125</v>
      </c>
      <c r="J1439" s="1" t="s">
        <v>4457</v>
      </c>
      <c r="K1439" s="1" t="s">
        <v>4580</v>
      </c>
      <c r="L1439">
        <f>ROUNDUP(IF(B1439&gt;$D$4,0,($D$4-B1439+1)/365),0)</f>
        <v>0</v>
      </c>
      <c r="M1439">
        <f>ROUNDUP(IF(B1439&gt;$D$5,0,($D$5-B1439+1)/365),0)</f>
        <v>0</v>
      </c>
      <c r="N1439" s="28">
        <f>IF(OR(L1439=1,M1439=1),IF(B1439+364&lt;=$D$5,(B1439+364-$D$4+1)/365,IF(B1439&gt;$D$4,($D$5-B1439+1)/365,$D$6/365)),0)</f>
        <v>0</v>
      </c>
      <c r="O1439" s="28">
        <f>'Data &amp; Parameter'!$E$16*'Data &amp; Parameter'!$E$17*('Data &amp; Parameter'!$E$18+'Data &amp; Parameter'!$E$19)*'Data &amp; Parameter'!$E$20*'Data &amp; Parameter'!$E$37*N1439</f>
        <v>0</v>
      </c>
      <c r="P1439">
        <f>ROUNDUP(IF(D1439&gt;$D$4,0,($D$4-D1439+1)/365),0)</f>
        <v>0</v>
      </c>
      <c r="Q1439">
        <f>ROUNDUP(IF(D1439&gt;$D$5,0,($D$5-D1439+1)/365),0)</f>
        <v>0</v>
      </c>
      <c r="R1439" s="28">
        <f>IF(OR(P1439=1,Q1439=1),IF(D1439+364&lt;=$D$5,(D1439+364-$D$4+1)/365,IF(D1439&gt;$D$4,($D$5-D1439+1)/365,$D$6/365)),0)</f>
        <v>0</v>
      </c>
      <c r="S1439" s="28">
        <f>'Data &amp; Parameter'!$E$16*'Data &amp; Parameter'!$E$17*('Data &amp; Parameter'!$E$18+'Data &amp; Parameter'!$E$19)*'Data &amp; Parameter'!$E$20*'Data &amp; Parameter'!$E$37*R1439</f>
        <v>0</v>
      </c>
      <c r="T1439" s="28">
        <f t="shared" si="22"/>
        <v>0</v>
      </c>
    </row>
    <row r="1440" spans="1:20" ht="15.75" customHeight="1" x14ac:dyDescent="0.35">
      <c r="A1440">
        <v>1433</v>
      </c>
      <c r="B1440" s="76">
        <v>44235</v>
      </c>
      <c r="C1440" s="1" t="s">
        <v>4618</v>
      </c>
      <c r="D1440" s="76">
        <v>44235</v>
      </c>
      <c r="E1440" s="1" t="s">
        <v>4619</v>
      </c>
      <c r="F1440" s="1" t="s">
        <v>4620</v>
      </c>
      <c r="G1440" s="1" t="s">
        <v>123</v>
      </c>
      <c r="H1440" s="1" t="s">
        <v>124</v>
      </c>
      <c r="I1440" s="1" t="s">
        <v>125</v>
      </c>
      <c r="J1440" s="1" t="s">
        <v>4457</v>
      </c>
      <c r="K1440" s="1" t="s">
        <v>4580</v>
      </c>
      <c r="L1440">
        <f>ROUNDUP(IF(B1440&gt;$D$4,0,($D$4-B1440+1)/365),0)</f>
        <v>0</v>
      </c>
      <c r="M1440">
        <f>ROUNDUP(IF(B1440&gt;$D$5,0,($D$5-B1440+1)/365),0)</f>
        <v>0</v>
      </c>
      <c r="N1440" s="28">
        <f>IF(OR(L1440=1,M1440=1),IF(B1440+364&lt;=$D$5,(B1440+364-$D$4+1)/365,IF(B1440&gt;$D$4,($D$5-B1440+1)/365,$D$6/365)),0)</f>
        <v>0</v>
      </c>
      <c r="O1440" s="28">
        <f>'Data &amp; Parameter'!$E$16*'Data &amp; Parameter'!$E$17*('Data &amp; Parameter'!$E$18+'Data &amp; Parameter'!$E$19)*'Data &amp; Parameter'!$E$20*'Data &amp; Parameter'!$E$37*N1440</f>
        <v>0</v>
      </c>
      <c r="P1440">
        <f>ROUNDUP(IF(D1440&gt;$D$4,0,($D$4-D1440+1)/365),0)</f>
        <v>0</v>
      </c>
      <c r="Q1440">
        <f>ROUNDUP(IF(D1440&gt;$D$5,0,($D$5-D1440+1)/365),0)</f>
        <v>0</v>
      </c>
      <c r="R1440" s="28">
        <f>IF(OR(P1440=1,Q1440=1),IF(D1440+364&lt;=$D$5,(D1440+364-$D$4+1)/365,IF(D1440&gt;$D$4,($D$5-D1440+1)/365,$D$6/365)),0)</f>
        <v>0</v>
      </c>
      <c r="S1440" s="28">
        <f>'Data &amp; Parameter'!$E$16*'Data &amp; Parameter'!$E$17*('Data &amp; Parameter'!$E$18+'Data &amp; Parameter'!$E$19)*'Data &amp; Parameter'!$E$20*'Data &amp; Parameter'!$E$37*R1440</f>
        <v>0</v>
      </c>
      <c r="T1440" s="28">
        <f t="shared" si="22"/>
        <v>0</v>
      </c>
    </row>
    <row r="1441" spans="1:20" ht="15.75" customHeight="1" x14ac:dyDescent="0.35">
      <c r="A1441">
        <v>1434</v>
      </c>
      <c r="B1441" s="76">
        <v>44235</v>
      </c>
      <c r="C1441" s="1" t="s">
        <v>4621</v>
      </c>
      <c r="D1441" s="76">
        <v>44235</v>
      </c>
      <c r="E1441" s="1" t="s">
        <v>4622</v>
      </c>
      <c r="F1441" s="1" t="s">
        <v>4623</v>
      </c>
      <c r="G1441" s="1" t="s">
        <v>123</v>
      </c>
      <c r="H1441" s="1" t="s">
        <v>124</v>
      </c>
      <c r="I1441" s="1" t="s">
        <v>125</v>
      </c>
      <c r="J1441" s="1" t="s">
        <v>4457</v>
      </c>
      <c r="K1441" s="1" t="s">
        <v>4580</v>
      </c>
      <c r="L1441">
        <f>ROUNDUP(IF(B1441&gt;$D$4,0,($D$4-B1441+1)/365),0)</f>
        <v>0</v>
      </c>
      <c r="M1441">
        <f>ROUNDUP(IF(B1441&gt;$D$5,0,($D$5-B1441+1)/365),0)</f>
        <v>0</v>
      </c>
      <c r="N1441" s="28">
        <f>IF(OR(L1441=1,M1441=1),IF(B1441+364&lt;=$D$5,(B1441+364-$D$4+1)/365,IF(B1441&gt;$D$4,($D$5-B1441+1)/365,$D$6/365)),0)</f>
        <v>0</v>
      </c>
      <c r="O1441" s="28">
        <f>'Data &amp; Parameter'!$E$16*'Data &amp; Parameter'!$E$17*('Data &amp; Parameter'!$E$18+'Data &amp; Parameter'!$E$19)*'Data &amp; Parameter'!$E$20*'Data &amp; Parameter'!$E$37*N1441</f>
        <v>0</v>
      </c>
      <c r="P1441">
        <f>ROUNDUP(IF(D1441&gt;$D$4,0,($D$4-D1441+1)/365),0)</f>
        <v>0</v>
      </c>
      <c r="Q1441">
        <f>ROUNDUP(IF(D1441&gt;$D$5,0,($D$5-D1441+1)/365),0)</f>
        <v>0</v>
      </c>
      <c r="R1441" s="28">
        <f>IF(OR(P1441=1,Q1441=1),IF(D1441+364&lt;=$D$5,(D1441+364-$D$4+1)/365,IF(D1441&gt;$D$4,($D$5-D1441+1)/365,$D$6/365)),0)</f>
        <v>0</v>
      </c>
      <c r="S1441" s="28">
        <f>'Data &amp; Parameter'!$E$16*'Data &amp; Parameter'!$E$17*('Data &amp; Parameter'!$E$18+'Data &amp; Parameter'!$E$19)*'Data &amp; Parameter'!$E$20*'Data &amp; Parameter'!$E$37*R1441</f>
        <v>0</v>
      </c>
      <c r="T1441" s="28">
        <f t="shared" si="22"/>
        <v>0</v>
      </c>
    </row>
    <row r="1442" spans="1:20" ht="15.75" customHeight="1" x14ac:dyDescent="0.35">
      <c r="A1442">
        <v>1435</v>
      </c>
      <c r="B1442" s="76">
        <v>44235</v>
      </c>
      <c r="C1442" s="1" t="s">
        <v>4624</v>
      </c>
      <c r="D1442" s="76">
        <v>44235</v>
      </c>
      <c r="E1442" s="1" t="s">
        <v>4625</v>
      </c>
      <c r="F1442" s="1" t="s">
        <v>4626</v>
      </c>
      <c r="G1442" s="1" t="s">
        <v>123</v>
      </c>
      <c r="H1442" s="1" t="s">
        <v>124</v>
      </c>
      <c r="I1442" s="1" t="s">
        <v>125</v>
      </c>
      <c r="J1442" s="1" t="s">
        <v>936</v>
      </c>
      <c r="K1442" s="1" t="s">
        <v>936</v>
      </c>
      <c r="L1442">
        <f>ROUNDUP(IF(B1442&gt;$D$4,0,($D$4-B1442+1)/365),0)</f>
        <v>0</v>
      </c>
      <c r="M1442">
        <f>ROUNDUP(IF(B1442&gt;$D$5,0,($D$5-B1442+1)/365),0)</f>
        <v>0</v>
      </c>
      <c r="N1442" s="28">
        <f>IF(OR(L1442=1,M1442=1),IF(B1442+364&lt;=$D$5,(B1442+364-$D$4+1)/365,IF(B1442&gt;$D$4,($D$5-B1442+1)/365,$D$6/365)),0)</f>
        <v>0</v>
      </c>
      <c r="O1442" s="28">
        <f>'Data &amp; Parameter'!$E$16*'Data &amp; Parameter'!$E$17*('Data &amp; Parameter'!$E$18+'Data &amp; Parameter'!$E$19)*'Data &amp; Parameter'!$E$20*'Data &amp; Parameter'!$E$37*N1442</f>
        <v>0</v>
      </c>
      <c r="P1442">
        <f>ROUNDUP(IF(D1442&gt;$D$4,0,($D$4-D1442+1)/365),0)</f>
        <v>0</v>
      </c>
      <c r="Q1442">
        <f>ROUNDUP(IF(D1442&gt;$D$5,0,($D$5-D1442+1)/365),0)</f>
        <v>0</v>
      </c>
      <c r="R1442" s="28">
        <f>IF(OR(P1442=1,Q1442=1),IF(D1442+364&lt;=$D$5,(D1442+364-$D$4+1)/365,IF(D1442&gt;$D$4,($D$5-D1442+1)/365,$D$6/365)),0)</f>
        <v>0</v>
      </c>
      <c r="S1442" s="28">
        <f>'Data &amp; Parameter'!$E$16*'Data &amp; Parameter'!$E$17*('Data &amp; Parameter'!$E$18+'Data &amp; Parameter'!$E$19)*'Data &amp; Parameter'!$E$20*'Data &amp; Parameter'!$E$37*R1442</f>
        <v>0</v>
      </c>
      <c r="T1442" s="28">
        <f t="shared" si="22"/>
        <v>0</v>
      </c>
    </row>
    <row r="1443" spans="1:20" ht="15.75" customHeight="1" x14ac:dyDescent="0.35">
      <c r="A1443">
        <v>1436</v>
      </c>
      <c r="B1443" s="76">
        <v>44235</v>
      </c>
      <c r="C1443" s="1" t="s">
        <v>4627</v>
      </c>
      <c r="D1443" s="76">
        <v>44235</v>
      </c>
      <c r="E1443" s="1" t="s">
        <v>4628</v>
      </c>
      <c r="F1443" s="1" t="s">
        <v>4629</v>
      </c>
      <c r="G1443" s="1" t="s">
        <v>123</v>
      </c>
      <c r="H1443" s="1" t="s">
        <v>124</v>
      </c>
      <c r="I1443" s="1" t="s">
        <v>125</v>
      </c>
      <c r="J1443" s="1" t="s">
        <v>4457</v>
      </c>
      <c r="K1443" s="1" t="s">
        <v>4457</v>
      </c>
      <c r="L1443">
        <f>ROUNDUP(IF(B1443&gt;$D$4,0,($D$4-B1443+1)/365),0)</f>
        <v>0</v>
      </c>
      <c r="M1443">
        <f>ROUNDUP(IF(B1443&gt;$D$5,0,($D$5-B1443+1)/365),0)</f>
        <v>0</v>
      </c>
      <c r="N1443" s="28">
        <f>IF(OR(L1443=1,M1443=1),IF(B1443+364&lt;=$D$5,(B1443+364-$D$4+1)/365,IF(B1443&gt;$D$4,($D$5-B1443+1)/365,$D$6/365)),0)</f>
        <v>0</v>
      </c>
      <c r="O1443" s="28">
        <f>'Data &amp; Parameter'!$E$16*'Data &amp; Parameter'!$E$17*('Data &amp; Parameter'!$E$18+'Data &amp; Parameter'!$E$19)*'Data &amp; Parameter'!$E$20*'Data &amp; Parameter'!$E$37*N1443</f>
        <v>0</v>
      </c>
      <c r="P1443">
        <f>ROUNDUP(IF(D1443&gt;$D$4,0,($D$4-D1443+1)/365),0)</f>
        <v>0</v>
      </c>
      <c r="Q1443">
        <f>ROUNDUP(IF(D1443&gt;$D$5,0,($D$5-D1443+1)/365),0)</f>
        <v>0</v>
      </c>
      <c r="R1443" s="28">
        <f>IF(OR(P1443=1,Q1443=1),IF(D1443+364&lt;=$D$5,(D1443+364-$D$4+1)/365,IF(D1443&gt;$D$4,($D$5-D1443+1)/365,$D$6/365)),0)</f>
        <v>0</v>
      </c>
      <c r="S1443" s="28">
        <f>'Data &amp; Parameter'!$E$16*'Data &amp; Parameter'!$E$17*('Data &amp; Parameter'!$E$18+'Data &amp; Parameter'!$E$19)*'Data &amp; Parameter'!$E$20*'Data &amp; Parameter'!$E$37*R1443</f>
        <v>0</v>
      </c>
      <c r="T1443" s="28">
        <f t="shared" si="22"/>
        <v>0</v>
      </c>
    </row>
    <row r="1444" spans="1:20" ht="15.75" customHeight="1" x14ac:dyDescent="0.35">
      <c r="A1444">
        <v>1437</v>
      </c>
      <c r="B1444" s="76">
        <v>44235</v>
      </c>
      <c r="C1444" s="1" t="s">
        <v>4630</v>
      </c>
      <c r="D1444" s="76">
        <v>44235</v>
      </c>
      <c r="E1444" s="1" t="s">
        <v>4631</v>
      </c>
      <c r="F1444" s="1" t="s">
        <v>4632</v>
      </c>
      <c r="G1444" s="1" t="s">
        <v>123</v>
      </c>
      <c r="H1444" s="1" t="s">
        <v>124</v>
      </c>
      <c r="I1444" s="1" t="s">
        <v>125</v>
      </c>
      <c r="J1444" s="1" t="s">
        <v>936</v>
      </c>
      <c r="K1444" s="1" t="s">
        <v>936</v>
      </c>
      <c r="L1444">
        <f>ROUNDUP(IF(B1444&gt;$D$4,0,($D$4-B1444+1)/365),0)</f>
        <v>0</v>
      </c>
      <c r="M1444">
        <f>ROUNDUP(IF(B1444&gt;$D$5,0,($D$5-B1444+1)/365),0)</f>
        <v>0</v>
      </c>
      <c r="N1444" s="28">
        <f>IF(OR(L1444=1,M1444=1),IF(B1444+364&lt;=$D$5,(B1444+364-$D$4+1)/365,IF(B1444&gt;$D$4,($D$5-B1444+1)/365,$D$6/365)),0)</f>
        <v>0</v>
      </c>
      <c r="O1444" s="28">
        <f>'Data &amp; Parameter'!$E$16*'Data &amp; Parameter'!$E$17*('Data &amp; Parameter'!$E$18+'Data &amp; Parameter'!$E$19)*'Data &amp; Parameter'!$E$20*'Data &amp; Parameter'!$E$37*N1444</f>
        <v>0</v>
      </c>
      <c r="P1444">
        <f>ROUNDUP(IF(D1444&gt;$D$4,0,($D$4-D1444+1)/365),0)</f>
        <v>0</v>
      </c>
      <c r="Q1444">
        <f>ROUNDUP(IF(D1444&gt;$D$5,0,($D$5-D1444+1)/365),0)</f>
        <v>0</v>
      </c>
      <c r="R1444" s="28">
        <f>IF(OR(P1444=1,Q1444=1),IF(D1444+364&lt;=$D$5,(D1444+364-$D$4+1)/365,IF(D1444&gt;$D$4,($D$5-D1444+1)/365,$D$6/365)),0)</f>
        <v>0</v>
      </c>
      <c r="S1444" s="28">
        <f>'Data &amp; Parameter'!$E$16*'Data &amp; Parameter'!$E$17*('Data &amp; Parameter'!$E$18+'Data &amp; Parameter'!$E$19)*'Data &amp; Parameter'!$E$20*'Data &amp; Parameter'!$E$37*R1444</f>
        <v>0</v>
      </c>
      <c r="T1444" s="28">
        <f t="shared" si="22"/>
        <v>0</v>
      </c>
    </row>
    <row r="1445" spans="1:20" ht="15.75" customHeight="1" x14ac:dyDescent="0.35">
      <c r="A1445">
        <v>1438</v>
      </c>
      <c r="B1445" s="76">
        <v>44235</v>
      </c>
      <c r="C1445" s="1" t="s">
        <v>4633</v>
      </c>
      <c r="D1445" s="76">
        <v>44235</v>
      </c>
      <c r="E1445" s="1" t="s">
        <v>4634</v>
      </c>
      <c r="F1445" s="1" t="s">
        <v>4635</v>
      </c>
      <c r="G1445" s="1" t="s">
        <v>123</v>
      </c>
      <c r="H1445" s="1" t="s">
        <v>124</v>
      </c>
      <c r="I1445" s="1" t="s">
        <v>125</v>
      </c>
      <c r="J1445" s="1" t="s">
        <v>3962</v>
      </c>
      <c r="K1445" s="1" t="s">
        <v>4614</v>
      </c>
      <c r="L1445">
        <f>ROUNDUP(IF(B1445&gt;$D$4,0,($D$4-B1445+1)/365),0)</f>
        <v>0</v>
      </c>
      <c r="M1445">
        <f>ROUNDUP(IF(B1445&gt;$D$5,0,($D$5-B1445+1)/365),0)</f>
        <v>0</v>
      </c>
      <c r="N1445" s="28">
        <f>IF(OR(L1445=1,M1445=1),IF(B1445+364&lt;=$D$5,(B1445+364-$D$4+1)/365,IF(B1445&gt;$D$4,($D$5-B1445+1)/365,$D$6/365)),0)</f>
        <v>0</v>
      </c>
      <c r="O1445" s="28">
        <f>'Data &amp; Parameter'!$E$16*'Data &amp; Parameter'!$E$17*('Data &amp; Parameter'!$E$18+'Data &amp; Parameter'!$E$19)*'Data &amp; Parameter'!$E$20*'Data &amp; Parameter'!$E$37*N1445</f>
        <v>0</v>
      </c>
      <c r="P1445">
        <f>ROUNDUP(IF(D1445&gt;$D$4,0,($D$4-D1445+1)/365),0)</f>
        <v>0</v>
      </c>
      <c r="Q1445">
        <f>ROUNDUP(IF(D1445&gt;$D$5,0,($D$5-D1445+1)/365),0)</f>
        <v>0</v>
      </c>
      <c r="R1445" s="28">
        <f>IF(OR(P1445=1,Q1445=1),IF(D1445+364&lt;=$D$5,(D1445+364-$D$4+1)/365,IF(D1445&gt;$D$4,($D$5-D1445+1)/365,$D$6/365)),0)</f>
        <v>0</v>
      </c>
      <c r="S1445" s="28">
        <f>'Data &amp; Parameter'!$E$16*'Data &amp; Parameter'!$E$17*('Data &amp; Parameter'!$E$18+'Data &amp; Parameter'!$E$19)*'Data &amp; Parameter'!$E$20*'Data &amp; Parameter'!$E$37*R1445</f>
        <v>0</v>
      </c>
      <c r="T1445" s="28">
        <f t="shared" si="22"/>
        <v>0</v>
      </c>
    </row>
    <row r="1446" spans="1:20" ht="15.75" customHeight="1" x14ac:dyDescent="0.35">
      <c r="A1446">
        <v>1439</v>
      </c>
      <c r="B1446" s="76">
        <v>44235</v>
      </c>
      <c r="C1446" s="1" t="s">
        <v>4636</v>
      </c>
      <c r="D1446" s="76">
        <v>44235</v>
      </c>
      <c r="E1446" s="1" t="s">
        <v>4637</v>
      </c>
      <c r="F1446" s="1" t="s">
        <v>4638</v>
      </c>
      <c r="G1446" s="1" t="s">
        <v>123</v>
      </c>
      <c r="H1446" s="1" t="s">
        <v>124</v>
      </c>
      <c r="I1446" s="1" t="s">
        <v>125</v>
      </c>
      <c r="J1446" s="1" t="s">
        <v>4457</v>
      </c>
      <c r="K1446" s="1" t="s">
        <v>4580</v>
      </c>
      <c r="L1446">
        <f>ROUNDUP(IF(B1446&gt;$D$4,0,($D$4-B1446+1)/365),0)</f>
        <v>0</v>
      </c>
      <c r="M1446">
        <f>ROUNDUP(IF(B1446&gt;$D$5,0,($D$5-B1446+1)/365),0)</f>
        <v>0</v>
      </c>
      <c r="N1446" s="28">
        <f>IF(OR(L1446=1,M1446=1),IF(B1446+364&lt;=$D$5,(B1446+364-$D$4+1)/365,IF(B1446&gt;$D$4,($D$5-B1446+1)/365,$D$6/365)),0)</f>
        <v>0</v>
      </c>
      <c r="O1446" s="28">
        <f>'Data &amp; Parameter'!$E$16*'Data &amp; Parameter'!$E$17*('Data &amp; Parameter'!$E$18+'Data &amp; Parameter'!$E$19)*'Data &amp; Parameter'!$E$20*'Data &amp; Parameter'!$E$37*N1446</f>
        <v>0</v>
      </c>
      <c r="P1446">
        <f>ROUNDUP(IF(D1446&gt;$D$4,0,($D$4-D1446+1)/365),0)</f>
        <v>0</v>
      </c>
      <c r="Q1446">
        <f>ROUNDUP(IF(D1446&gt;$D$5,0,($D$5-D1446+1)/365),0)</f>
        <v>0</v>
      </c>
      <c r="R1446" s="28">
        <f>IF(OR(P1446=1,Q1446=1),IF(D1446+364&lt;=$D$5,(D1446+364-$D$4+1)/365,IF(D1446&gt;$D$4,($D$5-D1446+1)/365,$D$6/365)),0)</f>
        <v>0</v>
      </c>
      <c r="S1446" s="28">
        <f>'Data &amp; Parameter'!$E$16*'Data &amp; Parameter'!$E$17*('Data &amp; Parameter'!$E$18+'Data &amp; Parameter'!$E$19)*'Data &amp; Parameter'!$E$20*'Data &amp; Parameter'!$E$37*R1446</f>
        <v>0</v>
      </c>
      <c r="T1446" s="28">
        <f t="shared" si="22"/>
        <v>0</v>
      </c>
    </row>
    <row r="1447" spans="1:20" ht="15.75" customHeight="1" x14ac:dyDescent="0.35">
      <c r="A1447">
        <v>1440</v>
      </c>
      <c r="B1447" s="76">
        <v>44235</v>
      </c>
      <c r="C1447" s="1" t="s">
        <v>4639</v>
      </c>
      <c r="D1447" s="76">
        <v>44235</v>
      </c>
      <c r="E1447" s="1" t="s">
        <v>4640</v>
      </c>
      <c r="F1447" s="1" t="s">
        <v>4641</v>
      </c>
      <c r="G1447" s="1" t="s">
        <v>123</v>
      </c>
      <c r="H1447" s="1" t="s">
        <v>124</v>
      </c>
      <c r="I1447" s="1" t="s">
        <v>125</v>
      </c>
      <c r="J1447" s="1" t="s">
        <v>936</v>
      </c>
      <c r="K1447" s="1" t="s">
        <v>936</v>
      </c>
      <c r="L1447">
        <f>ROUNDUP(IF(B1447&gt;$D$4,0,($D$4-B1447+1)/365),0)</f>
        <v>0</v>
      </c>
      <c r="M1447">
        <f>ROUNDUP(IF(B1447&gt;$D$5,0,($D$5-B1447+1)/365),0)</f>
        <v>0</v>
      </c>
      <c r="N1447" s="28">
        <f>IF(OR(L1447=1,M1447=1),IF(B1447+364&lt;=$D$5,(B1447+364-$D$4+1)/365,IF(B1447&gt;$D$4,($D$5-B1447+1)/365,$D$6/365)),0)</f>
        <v>0</v>
      </c>
      <c r="O1447" s="28">
        <f>'Data &amp; Parameter'!$E$16*'Data &amp; Parameter'!$E$17*('Data &amp; Parameter'!$E$18+'Data &amp; Parameter'!$E$19)*'Data &amp; Parameter'!$E$20*'Data &amp; Parameter'!$E$37*N1447</f>
        <v>0</v>
      </c>
      <c r="P1447">
        <f>ROUNDUP(IF(D1447&gt;$D$4,0,($D$4-D1447+1)/365),0)</f>
        <v>0</v>
      </c>
      <c r="Q1447">
        <f>ROUNDUP(IF(D1447&gt;$D$5,0,($D$5-D1447+1)/365),0)</f>
        <v>0</v>
      </c>
      <c r="R1447" s="28">
        <f>IF(OR(P1447=1,Q1447=1),IF(D1447+364&lt;=$D$5,(D1447+364-$D$4+1)/365,IF(D1447&gt;$D$4,($D$5-D1447+1)/365,$D$6/365)),0)</f>
        <v>0</v>
      </c>
      <c r="S1447" s="28">
        <f>'Data &amp; Parameter'!$E$16*'Data &amp; Parameter'!$E$17*('Data &amp; Parameter'!$E$18+'Data &amp; Parameter'!$E$19)*'Data &amp; Parameter'!$E$20*'Data &amp; Parameter'!$E$37*R1447</f>
        <v>0</v>
      </c>
      <c r="T1447" s="28">
        <f t="shared" si="22"/>
        <v>0</v>
      </c>
    </row>
    <row r="1448" spans="1:20" ht="15.75" customHeight="1" x14ac:dyDescent="0.35">
      <c r="A1448">
        <v>1441</v>
      </c>
      <c r="B1448" s="76">
        <v>44235</v>
      </c>
      <c r="C1448" s="1" t="s">
        <v>4642</v>
      </c>
      <c r="D1448" s="76">
        <v>44235</v>
      </c>
      <c r="E1448" s="1" t="s">
        <v>4643</v>
      </c>
      <c r="F1448" s="1" t="s">
        <v>4644</v>
      </c>
      <c r="G1448" s="1" t="s">
        <v>123</v>
      </c>
      <c r="H1448" s="1" t="s">
        <v>124</v>
      </c>
      <c r="I1448" s="1" t="s">
        <v>125</v>
      </c>
      <c r="J1448" s="1" t="s">
        <v>936</v>
      </c>
      <c r="K1448" s="1" t="s">
        <v>936</v>
      </c>
      <c r="L1448">
        <f>ROUNDUP(IF(B1448&gt;$D$4,0,($D$4-B1448+1)/365),0)</f>
        <v>0</v>
      </c>
      <c r="M1448">
        <f>ROUNDUP(IF(B1448&gt;$D$5,0,($D$5-B1448+1)/365),0)</f>
        <v>0</v>
      </c>
      <c r="N1448" s="28">
        <f>IF(OR(L1448=1,M1448=1),IF(B1448+364&lt;=$D$5,(B1448+364-$D$4+1)/365,IF(B1448&gt;$D$4,($D$5-B1448+1)/365,$D$6/365)),0)</f>
        <v>0</v>
      </c>
      <c r="O1448" s="28">
        <f>'Data &amp; Parameter'!$E$16*'Data &amp; Parameter'!$E$17*('Data &amp; Parameter'!$E$18+'Data &amp; Parameter'!$E$19)*'Data &amp; Parameter'!$E$20*'Data &amp; Parameter'!$E$37*N1448</f>
        <v>0</v>
      </c>
      <c r="P1448">
        <f>ROUNDUP(IF(D1448&gt;$D$4,0,($D$4-D1448+1)/365),0)</f>
        <v>0</v>
      </c>
      <c r="Q1448">
        <f>ROUNDUP(IF(D1448&gt;$D$5,0,($D$5-D1448+1)/365),0)</f>
        <v>0</v>
      </c>
      <c r="R1448" s="28">
        <f>IF(OR(P1448=1,Q1448=1),IF(D1448+364&lt;=$D$5,(D1448+364-$D$4+1)/365,IF(D1448&gt;$D$4,($D$5-D1448+1)/365,$D$6/365)),0)</f>
        <v>0</v>
      </c>
      <c r="S1448" s="28">
        <f>'Data &amp; Parameter'!$E$16*'Data &amp; Parameter'!$E$17*('Data &amp; Parameter'!$E$18+'Data &amp; Parameter'!$E$19)*'Data &amp; Parameter'!$E$20*'Data &amp; Parameter'!$E$37*R1448</f>
        <v>0</v>
      </c>
      <c r="T1448" s="28">
        <f t="shared" si="22"/>
        <v>0</v>
      </c>
    </row>
    <row r="1449" spans="1:20" ht="15.75" customHeight="1" x14ac:dyDescent="0.35">
      <c r="A1449">
        <v>1442</v>
      </c>
      <c r="B1449" s="76">
        <v>44235</v>
      </c>
      <c r="C1449" s="1" t="s">
        <v>4645</v>
      </c>
      <c r="D1449" s="76">
        <v>44235</v>
      </c>
      <c r="E1449" s="1" t="s">
        <v>4646</v>
      </c>
      <c r="F1449" s="1" t="s">
        <v>4647</v>
      </c>
      <c r="G1449" s="1" t="s">
        <v>123</v>
      </c>
      <c r="H1449" s="1" t="s">
        <v>124</v>
      </c>
      <c r="I1449" s="1" t="s">
        <v>125</v>
      </c>
      <c r="J1449" s="1" t="s">
        <v>4457</v>
      </c>
      <c r="K1449" s="1" t="s">
        <v>4580</v>
      </c>
      <c r="L1449">
        <f>ROUNDUP(IF(B1449&gt;$D$4,0,($D$4-B1449+1)/365),0)</f>
        <v>0</v>
      </c>
      <c r="M1449">
        <f>ROUNDUP(IF(B1449&gt;$D$5,0,($D$5-B1449+1)/365),0)</f>
        <v>0</v>
      </c>
      <c r="N1449" s="28">
        <f>IF(OR(L1449=1,M1449=1),IF(B1449+364&lt;=$D$5,(B1449+364-$D$4+1)/365,IF(B1449&gt;$D$4,($D$5-B1449+1)/365,$D$6/365)),0)</f>
        <v>0</v>
      </c>
      <c r="O1449" s="28">
        <f>'Data &amp; Parameter'!$E$16*'Data &amp; Parameter'!$E$17*('Data &amp; Parameter'!$E$18+'Data &amp; Parameter'!$E$19)*'Data &amp; Parameter'!$E$20*'Data &amp; Parameter'!$E$37*N1449</f>
        <v>0</v>
      </c>
      <c r="P1449">
        <f>ROUNDUP(IF(D1449&gt;$D$4,0,($D$4-D1449+1)/365),0)</f>
        <v>0</v>
      </c>
      <c r="Q1449">
        <f>ROUNDUP(IF(D1449&gt;$D$5,0,($D$5-D1449+1)/365),0)</f>
        <v>0</v>
      </c>
      <c r="R1449" s="28">
        <f>IF(OR(P1449=1,Q1449=1),IF(D1449+364&lt;=$D$5,(D1449+364-$D$4+1)/365,IF(D1449&gt;$D$4,($D$5-D1449+1)/365,$D$6/365)),0)</f>
        <v>0</v>
      </c>
      <c r="S1449" s="28">
        <f>'Data &amp; Parameter'!$E$16*'Data &amp; Parameter'!$E$17*('Data &amp; Parameter'!$E$18+'Data &amp; Parameter'!$E$19)*'Data &amp; Parameter'!$E$20*'Data &amp; Parameter'!$E$37*R1449</f>
        <v>0</v>
      </c>
      <c r="T1449" s="28">
        <f t="shared" si="22"/>
        <v>0</v>
      </c>
    </row>
    <row r="1450" spans="1:20" ht="15.75" customHeight="1" x14ac:dyDescent="0.35">
      <c r="A1450">
        <v>1443</v>
      </c>
      <c r="B1450" s="76">
        <v>44235</v>
      </c>
      <c r="C1450" s="1" t="s">
        <v>4648</v>
      </c>
      <c r="D1450" s="76">
        <v>44235</v>
      </c>
      <c r="E1450" s="1" t="s">
        <v>4649</v>
      </c>
      <c r="F1450" s="1" t="s">
        <v>4650</v>
      </c>
      <c r="G1450" s="1" t="s">
        <v>123</v>
      </c>
      <c r="H1450" s="1" t="s">
        <v>124</v>
      </c>
      <c r="I1450" s="1" t="s">
        <v>125</v>
      </c>
      <c r="J1450" s="1" t="s">
        <v>4457</v>
      </c>
      <c r="K1450" s="1" t="s">
        <v>4597</v>
      </c>
      <c r="L1450">
        <f>ROUNDUP(IF(B1450&gt;$D$4,0,($D$4-B1450+1)/365),0)</f>
        <v>0</v>
      </c>
      <c r="M1450">
        <f>ROUNDUP(IF(B1450&gt;$D$5,0,($D$5-B1450+1)/365),0)</f>
        <v>0</v>
      </c>
      <c r="N1450" s="28">
        <f>IF(OR(L1450=1,M1450=1),IF(B1450+364&lt;=$D$5,(B1450+364-$D$4+1)/365,IF(B1450&gt;$D$4,($D$5-B1450+1)/365,$D$6/365)),0)</f>
        <v>0</v>
      </c>
      <c r="O1450" s="28">
        <f>'Data &amp; Parameter'!$E$16*'Data &amp; Parameter'!$E$17*('Data &amp; Parameter'!$E$18+'Data &amp; Parameter'!$E$19)*'Data &amp; Parameter'!$E$20*'Data &amp; Parameter'!$E$37*N1450</f>
        <v>0</v>
      </c>
      <c r="P1450">
        <f>ROUNDUP(IF(D1450&gt;$D$4,0,($D$4-D1450+1)/365),0)</f>
        <v>0</v>
      </c>
      <c r="Q1450">
        <f>ROUNDUP(IF(D1450&gt;$D$5,0,($D$5-D1450+1)/365),0)</f>
        <v>0</v>
      </c>
      <c r="R1450" s="28">
        <f>IF(OR(P1450=1,Q1450=1),IF(D1450+364&lt;=$D$5,(D1450+364-$D$4+1)/365,IF(D1450&gt;$D$4,($D$5-D1450+1)/365,$D$6/365)),0)</f>
        <v>0</v>
      </c>
      <c r="S1450" s="28">
        <f>'Data &amp; Parameter'!$E$16*'Data &amp; Parameter'!$E$17*('Data &amp; Parameter'!$E$18+'Data &amp; Parameter'!$E$19)*'Data &amp; Parameter'!$E$20*'Data &amp; Parameter'!$E$37*R1450</f>
        <v>0</v>
      </c>
      <c r="T1450" s="28">
        <f t="shared" si="22"/>
        <v>0</v>
      </c>
    </row>
    <row r="1451" spans="1:20" ht="15.75" customHeight="1" x14ac:dyDescent="0.35">
      <c r="A1451">
        <v>1444</v>
      </c>
      <c r="B1451" s="76">
        <v>44235</v>
      </c>
      <c r="C1451" s="1" t="s">
        <v>4651</v>
      </c>
      <c r="D1451" s="76">
        <v>44235</v>
      </c>
      <c r="E1451" s="1" t="s">
        <v>4652</v>
      </c>
      <c r="F1451" s="1" t="s">
        <v>4653</v>
      </c>
      <c r="G1451" s="1" t="s">
        <v>123</v>
      </c>
      <c r="H1451" s="1" t="s">
        <v>124</v>
      </c>
      <c r="I1451" s="1" t="s">
        <v>125</v>
      </c>
      <c r="J1451" s="1" t="s">
        <v>4613</v>
      </c>
      <c r="K1451" s="1" t="s">
        <v>4654</v>
      </c>
      <c r="L1451">
        <f>ROUNDUP(IF(B1451&gt;$D$4,0,($D$4-B1451+1)/365),0)</f>
        <v>0</v>
      </c>
      <c r="M1451">
        <f>ROUNDUP(IF(B1451&gt;$D$5,0,($D$5-B1451+1)/365),0)</f>
        <v>0</v>
      </c>
      <c r="N1451" s="28">
        <f>IF(OR(L1451=1,M1451=1),IF(B1451+364&lt;=$D$5,(B1451+364-$D$4+1)/365,IF(B1451&gt;$D$4,($D$5-B1451+1)/365,$D$6/365)),0)</f>
        <v>0</v>
      </c>
      <c r="O1451" s="28">
        <f>'Data &amp; Parameter'!$E$16*'Data &amp; Parameter'!$E$17*('Data &amp; Parameter'!$E$18+'Data &amp; Parameter'!$E$19)*'Data &amp; Parameter'!$E$20*'Data &amp; Parameter'!$E$37*N1451</f>
        <v>0</v>
      </c>
      <c r="P1451">
        <f>ROUNDUP(IF(D1451&gt;$D$4,0,($D$4-D1451+1)/365),0)</f>
        <v>0</v>
      </c>
      <c r="Q1451">
        <f>ROUNDUP(IF(D1451&gt;$D$5,0,($D$5-D1451+1)/365),0)</f>
        <v>0</v>
      </c>
      <c r="R1451" s="28">
        <f>IF(OR(P1451=1,Q1451=1),IF(D1451+364&lt;=$D$5,(D1451+364-$D$4+1)/365,IF(D1451&gt;$D$4,($D$5-D1451+1)/365,$D$6/365)),0)</f>
        <v>0</v>
      </c>
      <c r="S1451" s="28">
        <f>'Data &amp; Parameter'!$E$16*'Data &amp; Parameter'!$E$17*('Data &amp; Parameter'!$E$18+'Data &amp; Parameter'!$E$19)*'Data &amp; Parameter'!$E$20*'Data &amp; Parameter'!$E$37*R1451</f>
        <v>0</v>
      </c>
      <c r="T1451" s="28">
        <f t="shared" si="22"/>
        <v>0</v>
      </c>
    </row>
    <row r="1452" spans="1:20" ht="15.75" customHeight="1" x14ac:dyDescent="0.35">
      <c r="A1452">
        <v>1445</v>
      </c>
      <c r="B1452" s="76">
        <v>44235</v>
      </c>
      <c r="C1452" s="1" t="s">
        <v>4655</v>
      </c>
      <c r="D1452" s="76">
        <v>44235</v>
      </c>
      <c r="E1452" s="1" t="s">
        <v>4656</v>
      </c>
      <c r="F1452" s="1" t="s">
        <v>4657</v>
      </c>
      <c r="G1452" s="1" t="s">
        <v>123</v>
      </c>
      <c r="H1452" s="1" t="s">
        <v>124</v>
      </c>
      <c r="I1452" s="1" t="s">
        <v>125</v>
      </c>
      <c r="J1452" s="1" t="s">
        <v>4457</v>
      </c>
      <c r="K1452" s="1" t="s">
        <v>4597</v>
      </c>
      <c r="L1452">
        <f>ROUNDUP(IF(B1452&gt;$D$4,0,($D$4-B1452+1)/365),0)</f>
        <v>0</v>
      </c>
      <c r="M1452">
        <f>ROUNDUP(IF(B1452&gt;$D$5,0,($D$5-B1452+1)/365),0)</f>
        <v>0</v>
      </c>
      <c r="N1452" s="28">
        <f>IF(OR(L1452=1,M1452=1),IF(B1452+364&lt;=$D$5,(B1452+364-$D$4+1)/365,IF(B1452&gt;$D$4,($D$5-B1452+1)/365,$D$6/365)),0)</f>
        <v>0</v>
      </c>
      <c r="O1452" s="28">
        <f>'Data &amp; Parameter'!$E$16*'Data &amp; Parameter'!$E$17*('Data &amp; Parameter'!$E$18+'Data &amp; Parameter'!$E$19)*'Data &amp; Parameter'!$E$20*'Data &amp; Parameter'!$E$37*N1452</f>
        <v>0</v>
      </c>
      <c r="P1452">
        <f>ROUNDUP(IF(D1452&gt;$D$4,0,($D$4-D1452+1)/365),0)</f>
        <v>0</v>
      </c>
      <c r="Q1452">
        <f>ROUNDUP(IF(D1452&gt;$D$5,0,($D$5-D1452+1)/365),0)</f>
        <v>0</v>
      </c>
      <c r="R1452" s="28">
        <f>IF(OR(P1452=1,Q1452=1),IF(D1452+364&lt;=$D$5,(D1452+364-$D$4+1)/365,IF(D1452&gt;$D$4,($D$5-D1452+1)/365,$D$6/365)),0)</f>
        <v>0</v>
      </c>
      <c r="S1452" s="28">
        <f>'Data &amp; Parameter'!$E$16*'Data &amp; Parameter'!$E$17*('Data &amp; Parameter'!$E$18+'Data &amp; Parameter'!$E$19)*'Data &amp; Parameter'!$E$20*'Data &amp; Parameter'!$E$37*R1452</f>
        <v>0</v>
      </c>
      <c r="T1452" s="28">
        <f t="shared" si="22"/>
        <v>0</v>
      </c>
    </row>
    <row r="1453" spans="1:20" ht="15.75" customHeight="1" x14ac:dyDescent="0.35">
      <c r="A1453">
        <v>1446</v>
      </c>
      <c r="B1453" s="76">
        <v>44235</v>
      </c>
      <c r="C1453" s="1" t="s">
        <v>4658</v>
      </c>
      <c r="D1453" s="76">
        <v>44235</v>
      </c>
      <c r="E1453" s="1" t="s">
        <v>4659</v>
      </c>
      <c r="F1453" s="1" t="s">
        <v>4660</v>
      </c>
      <c r="G1453" s="1" t="s">
        <v>123</v>
      </c>
      <c r="H1453" s="1" t="s">
        <v>124</v>
      </c>
      <c r="I1453" s="1" t="s">
        <v>125</v>
      </c>
      <c r="J1453" s="1" t="s">
        <v>4457</v>
      </c>
      <c r="K1453" s="1" t="s">
        <v>4597</v>
      </c>
      <c r="L1453">
        <f>ROUNDUP(IF(B1453&gt;$D$4,0,($D$4-B1453+1)/365),0)</f>
        <v>0</v>
      </c>
      <c r="M1453">
        <f>ROUNDUP(IF(B1453&gt;$D$5,0,($D$5-B1453+1)/365),0)</f>
        <v>0</v>
      </c>
      <c r="N1453" s="28">
        <f>IF(OR(L1453=1,M1453=1),IF(B1453+364&lt;=$D$5,(B1453+364-$D$4+1)/365,IF(B1453&gt;$D$4,($D$5-B1453+1)/365,$D$6/365)),0)</f>
        <v>0</v>
      </c>
      <c r="O1453" s="28">
        <f>'Data &amp; Parameter'!$E$16*'Data &amp; Parameter'!$E$17*('Data &amp; Parameter'!$E$18+'Data &amp; Parameter'!$E$19)*'Data &amp; Parameter'!$E$20*'Data &amp; Parameter'!$E$37*N1453</f>
        <v>0</v>
      </c>
      <c r="P1453">
        <f>ROUNDUP(IF(D1453&gt;$D$4,0,($D$4-D1453+1)/365),0)</f>
        <v>0</v>
      </c>
      <c r="Q1453">
        <f>ROUNDUP(IF(D1453&gt;$D$5,0,($D$5-D1453+1)/365),0)</f>
        <v>0</v>
      </c>
      <c r="R1453" s="28">
        <f>IF(OR(P1453=1,Q1453=1),IF(D1453+364&lt;=$D$5,(D1453+364-$D$4+1)/365,IF(D1453&gt;$D$4,($D$5-D1453+1)/365,$D$6/365)),0)</f>
        <v>0</v>
      </c>
      <c r="S1453" s="28">
        <f>'Data &amp; Parameter'!$E$16*'Data &amp; Parameter'!$E$17*('Data &amp; Parameter'!$E$18+'Data &amp; Parameter'!$E$19)*'Data &amp; Parameter'!$E$20*'Data &amp; Parameter'!$E$37*R1453</f>
        <v>0</v>
      </c>
      <c r="T1453" s="28">
        <f t="shared" si="22"/>
        <v>0</v>
      </c>
    </row>
    <row r="1454" spans="1:20" ht="15.75" customHeight="1" x14ac:dyDescent="0.35">
      <c r="A1454">
        <v>1447</v>
      </c>
      <c r="B1454" s="76">
        <v>44235</v>
      </c>
      <c r="C1454" s="1" t="s">
        <v>4661</v>
      </c>
      <c r="D1454" s="76">
        <v>44235</v>
      </c>
      <c r="E1454" s="1" t="s">
        <v>4662</v>
      </c>
      <c r="F1454" s="1" t="s">
        <v>4663</v>
      </c>
      <c r="G1454" s="1" t="s">
        <v>123</v>
      </c>
      <c r="H1454" s="1" t="s">
        <v>124</v>
      </c>
      <c r="I1454" s="1" t="s">
        <v>125</v>
      </c>
      <c r="J1454" s="1" t="s">
        <v>4613</v>
      </c>
      <c r="K1454" s="1" t="s">
        <v>4664</v>
      </c>
      <c r="L1454">
        <f>ROUNDUP(IF(B1454&gt;$D$4,0,($D$4-B1454+1)/365),0)</f>
        <v>0</v>
      </c>
      <c r="M1454">
        <f>ROUNDUP(IF(B1454&gt;$D$5,0,($D$5-B1454+1)/365),0)</f>
        <v>0</v>
      </c>
      <c r="N1454" s="28">
        <f>IF(OR(L1454=1,M1454=1),IF(B1454+364&lt;=$D$5,(B1454+364-$D$4+1)/365,IF(B1454&gt;$D$4,($D$5-B1454+1)/365,$D$6/365)),0)</f>
        <v>0</v>
      </c>
      <c r="O1454" s="28">
        <f>'Data &amp; Parameter'!$E$16*'Data &amp; Parameter'!$E$17*('Data &amp; Parameter'!$E$18+'Data &amp; Parameter'!$E$19)*'Data &amp; Parameter'!$E$20*'Data &amp; Parameter'!$E$37*N1454</f>
        <v>0</v>
      </c>
      <c r="P1454">
        <f>ROUNDUP(IF(D1454&gt;$D$4,0,($D$4-D1454+1)/365),0)</f>
        <v>0</v>
      </c>
      <c r="Q1454">
        <f>ROUNDUP(IF(D1454&gt;$D$5,0,($D$5-D1454+1)/365),0)</f>
        <v>0</v>
      </c>
      <c r="R1454" s="28">
        <f>IF(OR(P1454=1,Q1454=1),IF(D1454+364&lt;=$D$5,(D1454+364-$D$4+1)/365,IF(D1454&gt;$D$4,($D$5-D1454+1)/365,$D$6/365)),0)</f>
        <v>0</v>
      </c>
      <c r="S1454" s="28">
        <f>'Data &amp; Parameter'!$E$16*'Data &amp; Parameter'!$E$17*('Data &amp; Parameter'!$E$18+'Data &amp; Parameter'!$E$19)*'Data &amp; Parameter'!$E$20*'Data &amp; Parameter'!$E$37*R1454</f>
        <v>0</v>
      </c>
      <c r="T1454" s="28">
        <f t="shared" si="22"/>
        <v>0</v>
      </c>
    </row>
    <row r="1455" spans="1:20" ht="15.75" customHeight="1" x14ac:dyDescent="0.35">
      <c r="A1455">
        <v>1448</v>
      </c>
      <c r="B1455" s="76">
        <v>44235</v>
      </c>
      <c r="C1455" s="1" t="s">
        <v>4665</v>
      </c>
      <c r="D1455" s="76">
        <v>44235</v>
      </c>
      <c r="E1455" s="1" t="s">
        <v>4666</v>
      </c>
      <c r="F1455" s="1" t="s">
        <v>4667</v>
      </c>
      <c r="G1455" s="1" t="s">
        <v>123</v>
      </c>
      <c r="H1455" s="1" t="s">
        <v>124</v>
      </c>
      <c r="I1455" s="1" t="s">
        <v>125</v>
      </c>
      <c r="J1455" s="1" t="s">
        <v>3962</v>
      </c>
      <c r="K1455" s="1" t="s">
        <v>4668</v>
      </c>
      <c r="L1455">
        <f>ROUNDUP(IF(B1455&gt;$D$4,0,($D$4-B1455+1)/365),0)</f>
        <v>0</v>
      </c>
      <c r="M1455">
        <f>ROUNDUP(IF(B1455&gt;$D$5,0,($D$5-B1455+1)/365),0)</f>
        <v>0</v>
      </c>
      <c r="N1455" s="28">
        <f>IF(OR(L1455=1,M1455=1),IF(B1455+364&lt;=$D$5,(B1455+364-$D$4+1)/365,IF(B1455&gt;$D$4,($D$5-B1455+1)/365,$D$6/365)),0)</f>
        <v>0</v>
      </c>
      <c r="O1455" s="28">
        <f>'Data &amp; Parameter'!$E$16*'Data &amp; Parameter'!$E$17*('Data &amp; Parameter'!$E$18+'Data &amp; Parameter'!$E$19)*'Data &amp; Parameter'!$E$20*'Data &amp; Parameter'!$E$37*N1455</f>
        <v>0</v>
      </c>
      <c r="P1455">
        <f>ROUNDUP(IF(D1455&gt;$D$4,0,($D$4-D1455+1)/365),0)</f>
        <v>0</v>
      </c>
      <c r="Q1455">
        <f>ROUNDUP(IF(D1455&gt;$D$5,0,($D$5-D1455+1)/365),0)</f>
        <v>0</v>
      </c>
      <c r="R1455" s="28">
        <f>IF(OR(P1455=1,Q1455=1),IF(D1455+364&lt;=$D$5,(D1455+364-$D$4+1)/365,IF(D1455&gt;$D$4,($D$5-D1455+1)/365,$D$6/365)),0)</f>
        <v>0</v>
      </c>
      <c r="S1455" s="28">
        <f>'Data &amp; Parameter'!$E$16*'Data &amp; Parameter'!$E$17*('Data &amp; Parameter'!$E$18+'Data &amp; Parameter'!$E$19)*'Data &amp; Parameter'!$E$20*'Data &amp; Parameter'!$E$37*R1455</f>
        <v>0</v>
      </c>
      <c r="T1455" s="28">
        <f t="shared" si="22"/>
        <v>0</v>
      </c>
    </row>
    <row r="1456" spans="1:20" ht="15.75" customHeight="1" x14ac:dyDescent="0.35">
      <c r="A1456">
        <v>1449</v>
      </c>
      <c r="B1456" s="76">
        <v>44235</v>
      </c>
      <c r="C1456" s="1" t="s">
        <v>4669</v>
      </c>
      <c r="D1456" s="76">
        <v>44235</v>
      </c>
      <c r="E1456" s="1" t="s">
        <v>4670</v>
      </c>
      <c r="F1456" s="1" t="s">
        <v>4671</v>
      </c>
      <c r="G1456" s="1" t="s">
        <v>123</v>
      </c>
      <c r="H1456" s="1" t="s">
        <v>124</v>
      </c>
      <c r="I1456" s="1" t="s">
        <v>125</v>
      </c>
      <c r="J1456" s="1" t="s">
        <v>4613</v>
      </c>
      <c r="K1456" s="1" t="s">
        <v>4664</v>
      </c>
      <c r="L1456">
        <f>ROUNDUP(IF(B1456&gt;$D$4,0,($D$4-B1456+1)/365),0)</f>
        <v>0</v>
      </c>
      <c r="M1456">
        <f>ROUNDUP(IF(B1456&gt;$D$5,0,($D$5-B1456+1)/365),0)</f>
        <v>0</v>
      </c>
      <c r="N1456" s="28">
        <f>IF(OR(L1456=1,M1456=1),IF(B1456+364&lt;=$D$5,(B1456+364-$D$4+1)/365,IF(B1456&gt;$D$4,($D$5-B1456+1)/365,$D$6/365)),0)</f>
        <v>0</v>
      </c>
      <c r="O1456" s="28">
        <f>'Data &amp; Parameter'!$E$16*'Data &amp; Parameter'!$E$17*('Data &amp; Parameter'!$E$18+'Data &amp; Parameter'!$E$19)*'Data &amp; Parameter'!$E$20*'Data &amp; Parameter'!$E$37*N1456</f>
        <v>0</v>
      </c>
      <c r="P1456">
        <f>ROUNDUP(IF(D1456&gt;$D$4,0,($D$4-D1456+1)/365),0)</f>
        <v>0</v>
      </c>
      <c r="Q1456">
        <f>ROUNDUP(IF(D1456&gt;$D$5,0,($D$5-D1456+1)/365),0)</f>
        <v>0</v>
      </c>
      <c r="R1456" s="28">
        <f>IF(OR(P1456=1,Q1456=1),IF(D1456+364&lt;=$D$5,(D1456+364-$D$4+1)/365,IF(D1456&gt;$D$4,($D$5-D1456+1)/365,$D$6/365)),0)</f>
        <v>0</v>
      </c>
      <c r="S1456" s="28">
        <f>'Data &amp; Parameter'!$E$16*'Data &amp; Parameter'!$E$17*('Data &amp; Parameter'!$E$18+'Data &amp; Parameter'!$E$19)*'Data &amp; Parameter'!$E$20*'Data &amp; Parameter'!$E$37*R1456</f>
        <v>0</v>
      </c>
      <c r="T1456" s="28">
        <f t="shared" si="22"/>
        <v>0</v>
      </c>
    </row>
    <row r="1457" spans="1:20" ht="15.75" customHeight="1" x14ac:dyDescent="0.35">
      <c r="A1457">
        <v>1450</v>
      </c>
      <c r="B1457" s="76">
        <v>44235</v>
      </c>
      <c r="C1457" s="1" t="s">
        <v>4672</v>
      </c>
      <c r="D1457" s="76">
        <v>44235</v>
      </c>
      <c r="E1457" s="1" t="s">
        <v>4673</v>
      </c>
      <c r="F1457" s="1" t="s">
        <v>4674</v>
      </c>
      <c r="G1457" s="1" t="s">
        <v>123</v>
      </c>
      <c r="H1457" s="1" t="s">
        <v>124</v>
      </c>
      <c r="I1457" s="1" t="s">
        <v>125</v>
      </c>
      <c r="J1457" s="1" t="s">
        <v>4613</v>
      </c>
      <c r="K1457" s="1" t="s">
        <v>4668</v>
      </c>
      <c r="L1457">
        <f>ROUNDUP(IF(B1457&gt;$D$4,0,($D$4-B1457+1)/365),0)</f>
        <v>0</v>
      </c>
      <c r="M1457">
        <f>ROUNDUP(IF(B1457&gt;$D$5,0,($D$5-B1457+1)/365),0)</f>
        <v>0</v>
      </c>
      <c r="N1457" s="28">
        <f>IF(OR(L1457=1,M1457=1),IF(B1457+364&lt;=$D$5,(B1457+364-$D$4+1)/365,IF(B1457&gt;$D$4,($D$5-B1457+1)/365,$D$6/365)),0)</f>
        <v>0</v>
      </c>
      <c r="O1457" s="28">
        <f>'Data &amp; Parameter'!$E$16*'Data &amp; Parameter'!$E$17*('Data &amp; Parameter'!$E$18+'Data &amp; Parameter'!$E$19)*'Data &amp; Parameter'!$E$20*'Data &amp; Parameter'!$E$37*N1457</f>
        <v>0</v>
      </c>
      <c r="P1457">
        <f>ROUNDUP(IF(D1457&gt;$D$4,0,($D$4-D1457+1)/365),0)</f>
        <v>0</v>
      </c>
      <c r="Q1457">
        <f>ROUNDUP(IF(D1457&gt;$D$5,0,($D$5-D1457+1)/365),0)</f>
        <v>0</v>
      </c>
      <c r="R1457" s="28">
        <f>IF(OR(P1457=1,Q1457=1),IF(D1457+364&lt;=$D$5,(D1457+364-$D$4+1)/365,IF(D1457&gt;$D$4,($D$5-D1457+1)/365,$D$6/365)),0)</f>
        <v>0</v>
      </c>
      <c r="S1457" s="28">
        <f>'Data &amp; Parameter'!$E$16*'Data &amp; Parameter'!$E$17*('Data &amp; Parameter'!$E$18+'Data &amp; Parameter'!$E$19)*'Data &amp; Parameter'!$E$20*'Data &amp; Parameter'!$E$37*R1457</f>
        <v>0</v>
      </c>
      <c r="T1457" s="28">
        <f t="shared" si="22"/>
        <v>0</v>
      </c>
    </row>
    <row r="1458" spans="1:20" ht="15.75" customHeight="1" x14ac:dyDescent="0.35">
      <c r="A1458">
        <v>1451</v>
      </c>
      <c r="B1458" s="76">
        <v>44235</v>
      </c>
      <c r="C1458" s="1" t="s">
        <v>4675</v>
      </c>
      <c r="D1458" s="76">
        <v>44235</v>
      </c>
      <c r="E1458" s="1" t="s">
        <v>4676</v>
      </c>
      <c r="F1458" s="1" t="s">
        <v>4677</v>
      </c>
      <c r="G1458" s="1" t="s">
        <v>123</v>
      </c>
      <c r="H1458" s="1" t="s">
        <v>124</v>
      </c>
      <c r="I1458" s="1" t="s">
        <v>125</v>
      </c>
      <c r="J1458" s="1" t="s">
        <v>4613</v>
      </c>
      <c r="K1458" s="1" t="s">
        <v>4668</v>
      </c>
      <c r="L1458">
        <f>ROUNDUP(IF(B1458&gt;$D$4,0,($D$4-B1458+1)/365),0)</f>
        <v>0</v>
      </c>
      <c r="M1458">
        <f>ROUNDUP(IF(B1458&gt;$D$5,0,($D$5-B1458+1)/365),0)</f>
        <v>0</v>
      </c>
      <c r="N1458" s="28">
        <f>IF(OR(L1458=1,M1458=1),IF(B1458+364&lt;=$D$5,(B1458+364-$D$4+1)/365,IF(B1458&gt;$D$4,($D$5-B1458+1)/365,$D$6/365)),0)</f>
        <v>0</v>
      </c>
      <c r="O1458" s="28">
        <f>'Data &amp; Parameter'!$E$16*'Data &amp; Parameter'!$E$17*('Data &amp; Parameter'!$E$18+'Data &amp; Parameter'!$E$19)*'Data &amp; Parameter'!$E$20*'Data &amp; Parameter'!$E$37*N1458</f>
        <v>0</v>
      </c>
      <c r="P1458">
        <f>ROUNDUP(IF(D1458&gt;$D$4,0,($D$4-D1458+1)/365),0)</f>
        <v>0</v>
      </c>
      <c r="Q1458">
        <f>ROUNDUP(IF(D1458&gt;$D$5,0,($D$5-D1458+1)/365),0)</f>
        <v>0</v>
      </c>
      <c r="R1458" s="28">
        <f>IF(OR(P1458=1,Q1458=1),IF(D1458+364&lt;=$D$5,(D1458+364-$D$4+1)/365,IF(D1458&gt;$D$4,($D$5-D1458+1)/365,$D$6/365)),0)</f>
        <v>0</v>
      </c>
      <c r="S1458" s="28">
        <f>'Data &amp; Parameter'!$E$16*'Data &amp; Parameter'!$E$17*('Data &amp; Parameter'!$E$18+'Data &amp; Parameter'!$E$19)*'Data &amp; Parameter'!$E$20*'Data &amp; Parameter'!$E$37*R1458</f>
        <v>0</v>
      </c>
      <c r="T1458" s="28">
        <f t="shared" si="22"/>
        <v>0</v>
      </c>
    </row>
    <row r="1459" spans="1:20" ht="15.75" customHeight="1" x14ac:dyDescent="0.35">
      <c r="A1459">
        <v>1452</v>
      </c>
      <c r="B1459" s="76">
        <v>44235</v>
      </c>
      <c r="C1459" s="1" t="s">
        <v>4678</v>
      </c>
      <c r="D1459" s="76">
        <v>44235</v>
      </c>
      <c r="E1459" s="1" t="s">
        <v>4679</v>
      </c>
      <c r="F1459" s="1" t="s">
        <v>4680</v>
      </c>
      <c r="G1459" s="1" t="s">
        <v>123</v>
      </c>
      <c r="H1459" s="1" t="s">
        <v>124</v>
      </c>
      <c r="I1459" s="1" t="s">
        <v>125</v>
      </c>
      <c r="J1459" s="1" t="s">
        <v>4613</v>
      </c>
      <c r="K1459" s="1" t="s">
        <v>4681</v>
      </c>
      <c r="L1459">
        <f>ROUNDUP(IF(B1459&gt;$D$4,0,($D$4-B1459+1)/365),0)</f>
        <v>0</v>
      </c>
      <c r="M1459">
        <f>ROUNDUP(IF(B1459&gt;$D$5,0,($D$5-B1459+1)/365),0)</f>
        <v>0</v>
      </c>
      <c r="N1459" s="28">
        <f>IF(OR(L1459=1,M1459=1),IF(B1459+364&lt;=$D$5,(B1459+364-$D$4+1)/365,IF(B1459&gt;$D$4,($D$5-B1459+1)/365,$D$6/365)),0)</f>
        <v>0</v>
      </c>
      <c r="O1459" s="28">
        <f>'Data &amp; Parameter'!$E$16*'Data &amp; Parameter'!$E$17*('Data &amp; Parameter'!$E$18+'Data &amp; Parameter'!$E$19)*'Data &amp; Parameter'!$E$20*'Data &amp; Parameter'!$E$37*N1459</f>
        <v>0</v>
      </c>
      <c r="P1459">
        <f>ROUNDUP(IF(D1459&gt;$D$4,0,($D$4-D1459+1)/365),0)</f>
        <v>0</v>
      </c>
      <c r="Q1459">
        <f>ROUNDUP(IF(D1459&gt;$D$5,0,($D$5-D1459+1)/365),0)</f>
        <v>0</v>
      </c>
      <c r="R1459" s="28">
        <f>IF(OR(P1459=1,Q1459=1),IF(D1459+364&lt;=$D$5,(D1459+364-$D$4+1)/365,IF(D1459&gt;$D$4,($D$5-D1459+1)/365,$D$6/365)),0)</f>
        <v>0</v>
      </c>
      <c r="S1459" s="28">
        <f>'Data &amp; Parameter'!$E$16*'Data &amp; Parameter'!$E$17*('Data &amp; Parameter'!$E$18+'Data &amp; Parameter'!$E$19)*'Data &amp; Parameter'!$E$20*'Data &amp; Parameter'!$E$37*R1459</f>
        <v>0</v>
      </c>
      <c r="T1459" s="28">
        <f t="shared" si="22"/>
        <v>0</v>
      </c>
    </row>
    <row r="1460" spans="1:20" ht="15.75" customHeight="1" x14ac:dyDescent="0.35">
      <c r="A1460">
        <v>1453</v>
      </c>
      <c r="B1460" s="76">
        <v>44235</v>
      </c>
      <c r="C1460" s="1" t="s">
        <v>4682</v>
      </c>
      <c r="D1460" s="76">
        <v>44235</v>
      </c>
      <c r="E1460" s="1" t="s">
        <v>4683</v>
      </c>
      <c r="F1460" s="1" t="s">
        <v>4684</v>
      </c>
      <c r="G1460" s="1" t="s">
        <v>123</v>
      </c>
      <c r="H1460" s="1" t="s">
        <v>124</v>
      </c>
      <c r="I1460" s="1" t="s">
        <v>125</v>
      </c>
      <c r="J1460" s="1" t="s">
        <v>3962</v>
      </c>
      <c r="K1460" s="1" t="s">
        <v>4668</v>
      </c>
      <c r="L1460">
        <f>ROUNDUP(IF(B1460&gt;$D$4,0,($D$4-B1460+1)/365),0)</f>
        <v>0</v>
      </c>
      <c r="M1460">
        <f>ROUNDUP(IF(B1460&gt;$D$5,0,($D$5-B1460+1)/365),0)</f>
        <v>0</v>
      </c>
      <c r="N1460" s="28">
        <f>IF(OR(L1460=1,M1460=1),IF(B1460+364&lt;=$D$5,(B1460+364-$D$4+1)/365,IF(B1460&gt;$D$4,($D$5-B1460+1)/365,$D$6/365)),0)</f>
        <v>0</v>
      </c>
      <c r="O1460" s="28">
        <f>'Data &amp; Parameter'!$E$16*'Data &amp; Parameter'!$E$17*('Data &amp; Parameter'!$E$18+'Data &amp; Parameter'!$E$19)*'Data &amp; Parameter'!$E$20*'Data &amp; Parameter'!$E$37*N1460</f>
        <v>0</v>
      </c>
      <c r="P1460">
        <f>ROUNDUP(IF(D1460&gt;$D$4,0,($D$4-D1460+1)/365),0)</f>
        <v>0</v>
      </c>
      <c r="Q1460">
        <f>ROUNDUP(IF(D1460&gt;$D$5,0,($D$5-D1460+1)/365),0)</f>
        <v>0</v>
      </c>
      <c r="R1460" s="28">
        <f>IF(OR(P1460=1,Q1460=1),IF(D1460+364&lt;=$D$5,(D1460+364-$D$4+1)/365,IF(D1460&gt;$D$4,($D$5-D1460+1)/365,$D$6/365)),0)</f>
        <v>0</v>
      </c>
      <c r="S1460" s="28">
        <f>'Data &amp; Parameter'!$E$16*'Data &amp; Parameter'!$E$17*('Data &amp; Parameter'!$E$18+'Data &amp; Parameter'!$E$19)*'Data &amp; Parameter'!$E$20*'Data &amp; Parameter'!$E$37*R1460</f>
        <v>0</v>
      </c>
      <c r="T1460" s="28">
        <f t="shared" si="22"/>
        <v>0</v>
      </c>
    </row>
    <row r="1461" spans="1:20" ht="15.75" customHeight="1" x14ac:dyDescent="0.35">
      <c r="A1461">
        <v>1454</v>
      </c>
      <c r="B1461" s="76">
        <v>44235</v>
      </c>
      <c r="C1461" s="1" t="s">
        <v>4685</v>
      </c>
      <c r="D1461" s="76">
        <v>44235</v>
      </c>
      <c r="E1461" s="1" t="s">
        <v>4686</v>
      </c>
      <c r="F1461" s="1" t="s">
        <v>4687</v>
      </c>
      <c r="G1461" s="1" t="s">
        <v>123</v>
      </c>
      <c r="H1461" s="1" t="s">
        <v>124</v>
      </c>
      <c r="I1461" s="1" t="s">
        <v>125</v>
      </c>
      <c r="J1461" s="1" t="s">
        <v>3962</v>
      </c>
      <c r="K1461" s="1" t="s">
        <v>4668</v>
      </c>
      <c r="L1461">
        <f>ROUNDUP(IF(B1461&gt;$D$4,0,($D$4-B1461+1)/365),0)</f>
        <v>0</v>
      </c>
      <c r="M1461">
        <f>ROUNDUP(IF(B1461&gt;$D$5,0,($D$5-B1461+1)/365),0)</f>
        <v>0</v>
      </c>
      <c r="N1461" s="28">
        <f>IF(OR(L1461=1,M1461=1),IF(B1461+364&lt;=$D$5,(B1461+364-$D$4+1)/365,IF(B1461&gt;$D$4,($D$5-B1461+1)/365,$D$6/365)),0)</f>
        <v>0</v>
      </c>
      <c r="O1461" s="28">
        <f>'Data &amp; Parameter'!$E$16*'Data &amp; Parameter'!$E$17*('Data &amp; Parameter'!$E$18+'Data &amp; Parameter'!$E$19)*'Data &amp; Parameter'!$E$20*'Data &amp; Parameter'!$E$37*N1461</f>
        <v>0</v>
      </c>
      <c r="P1461">
        <f>ROUNDUP(IF(D1461&gt;$D$4,0,($D$4-D1461+1)/365),0)</f>
        <v>0</v>
      </c>
      <c r="Q1461">
        <f>ROUNDUP(IF(D1461&gt;$D$5,0,($D$5-D1461+1)/365),0)</f>
        <v>0</v>
      </c>
      <c r="R1461" s="28">
        <f>IF(OR(P1461=1,Q1461=1),IF(D1461+364&lt;=$D$5,(D1461+364-$D$4+1)/365,IF(D1461&gt;$D$4,($D$5-D1461+1)/365,$D$6/365)),0)</f>
        <v>0</v>
      </c>
      <c r="S1461" s="28">
        <f>'Data &amp; Parameter'!$E$16*'Data &amp; Parameter'!$E$17*('Data &amp; Parameter'!$E$18+'Data &amp; Parameter'!$E$19)*'Data &amp; Parameter'!$E$20*'Data &amp; Parameter'!$E$37*R1461</f>
        <v>0</v>
      </c>
      <c r="T1461" s="28">
        <f t="shared" si="22"/>
        <v>0</v>
      </c>
    </row>
    <row r="1462" spans="1:20" ht="15.75" customHeight="1" x14ac:dyDescent="0.35">
      <c r="A1462">
        <v>1455</v>
      </c>
      <c r="B1462" s="76">
        <v>44235</v>
      </c>
      <c r="C1462" s="1" t="s">
        <v>4688</v>
      </c>
      <c r="D1462" s="76">
        <v>44235</v>
      </c>
      <c r="E1462" s="1" t="s">
        <v>4689</v>
      </c>
      <c r="F1462" s="1" t="s">
        <v>4690</v>
      </c>
      <c r="G1462" s="1" t="s">
        <v>123</v>
      </c>
      <c r="H1462" s="1" t="s">
        <v>124</v>
      </c>
      <c r="I1462" s="1" t="s">
        <v>125</v>
      </c>
      <c r="J1462" s="1" t="s">
        <v>3962</v>
      </c>
      <c r="K1462" s="1" t="s">
        <v>4654</v>
      </c>
      <c r="L1462">
        <f>ROUNDUP(IF(B1462&gt;$D$4,0,($D$4-B1462+1)/365),0)</f>
        <v>0</v>
      </c>
      <c r="M1462">
        <f>ROUNDUP(IF(B1462&gt;$D$5,0,($D$5-B1462+1)/365),0)</f>
        <v>0</v>
      </c>
      <c r="N1462" s="28">
        <f>IF(OR(L1462=1,M1462=1),IF(B1462+364&lt;=$D$5,(B1462+364-$D$4+1)/365,IF(B1462&gt;$D$4,($D$5-B1462+1)/365,$D$6/365)),0)</f>
        <v>0</v>
      </c>
      <c r="O1462" s="28">
        <f>'Data &amp; Parameter'!$E$16*'Data &amp; Parameter'!$E$17*('Data &amp; Parameter'!$E$18+'Data &amp; Parameter'!$E$19)*'Data &amp; Parameter'!$E$20*'Data &amp; Parameter'!$E$37*N1462</f>
        <v>0</v>
      </c>
      <c r="P1462">
        <f>ROUNDUP(IF(D1462&gt;$D$4,0,($D$4-D1462+1)/365),0)</f>
        <v>0</v>
      </c>
      <c r="Q1462">
        <f>ROUNDUP(IF(D1462&gt;$D$5,0,($D$5-D1462+1)/365),0)</f>
        <v>0</v>
      </c>
      <c r="R1462" s="28">
        <f>IF(OR(P1462=1,Q1462=1),IF(D1462+364&lt;=$D$5,(D1462+364-$D$4+1)/365,IF(D1462&gt;$D$4,($D$5-D1462+1)/365,$D$6/365)),0)</f>
        <v>0</v>
      </c>
      <c r="S1462" s="28">
        <f>'Data &amp; Parameter'!$E$16*'Data &amp; Parameter'!$E$17*('Data &amp; Parameter'!$E$18+'Data &amp; Parameter'!$E$19)*'Data &amp; Parameter'!$E$20*'Data &amp; Parameter'!$E$37*R1462</f>
        <v>0</v>
      </c>
      <c r="T1462" s="28">
        <f t="shared" si="22"/>
        <v>0</v>
      </c>
    </row>
    <row r="1463" spans="1:20" ht="15.75" customHeight="1" x14ac:dyDescent="0.35">
      <c r="A1463">
        <v>1456</v>
      </c>
      <c r="B1463" s="76">
        <v>44235</v>
      </c>
      <c r="C1463" s="1" t="s">
        <v>4691</v>
      </c>
      <c r="D1463" s="76">
        <v>44235</v>
      </c>
      <c r="E1463" s="1" t="s">
        <v>4692</v>
      </c>
      <c r="F1463" s="1" t="s">
        <v>4693</v>
      </c>
      <c r="G1463" s="1" t="s">
        <v>123</v>
      </c>
      <c r="H1463" s="1" t="s">
        <v>124</v>
      </c>
      <c r="I1463" s="1" t="s">
        <v>125</v>
      </c>
      <c r="J1463" s="1" t="s">
        <v>3962</v>
      </c>
      <c r="K1463" s="1" t="s">
        <v>4668</v>
      </c>
      <c r="L1463">
        <f>ROUNDUP(IF(B1463&gt;$D$4,0,($D$4-B1463+1)/365),0)</f>
        <v>0</v>
      </c>
      <c r="M1463">
        <f>ROUNDUP(IF(B1463&gt;$D$5,0,($D$5-B1463+1)/365),0)</f>
        <v>0</v>
      </c>
      <c r="N1463" s="28">
        <f>IF(OR(L1463=1,M1463=1),IF(B1463+364&lt;=$D$5,(B1463+364-$D$4+1)/365,IF(B1463&gt;$D$4,($D$5-B1463+1)/365,$D$6/365)),0)</f>
        <v>0</v>
      </c>
      <c r="O1463" s="28">
        <f>'Data &amp; Parameter'!$E$16*'Data &amp; Parameter'!$E$17*('Data &amp; Parameter'!$E$18+'Data &amp; Parameter'!$E$19)*'Data &amp; Parameter'!$E$20*'Data &amp; Parameter'!$E$37*N1463</f>
        <v>0</v>
      </c>
      <c r="P1463">
        <f>ROUNDUP(IF(D1463&gt;$D$4,0,($D$4-D1463+1)/365),0)</f>
        <v>0</v>
      </c>
      <c r="Q1463">
        <f>ROUNDUP(IF(D1463&gt;$D$5,0,($D$5-D1463+1)/365),0)</f>
        <v>0</v>
      </c>
      <c r="R1463" s="28">
        <f>IF(OR(P1463=1,Q1463=1),IF(D1463+364&lt;=$D$5,(D1463+364-$D$4+1)/365,IF(D1463&gt;$D$4,($D$5-D1463+1)/365,$D$6/365)),0)</f>
        <v>0</v>
      </c>
      <c r="S1463" s="28">
        <f>'Data &amp; Parameter'!$E$16*'Data &amp; Parameter'!$E$17*('Data &amp; Parameter'!$E$18+'Data &amp; Parameter'!$E$19)*'Data &amp; Parameter'!$E$20*'Data &amp; Parameter'!$E$37*R1463</f>
        <v>0</v>
      </c>
      <c r="T1463" s="28">
        <f t="shared" si="22"/>
        <v>0</v>
      </c>
    </row>
    <row r="1464" spans="1:20" ht="15.75" customHeight="1" x14ac:dyDescent="0.35">
      <c r="A1464">
        <v>1457</v>
      </c>
      <c r="B1464" s="76">
        <v>44235</v>
      </c>
      <c r="C1464" s="1" t="s">
        <v>4694</v>
      </c>
      <c r="D1464" s="76">
        <v>44235</v>
      </c>
      <c r="E1464" s="1" t="s">
        <v>4695</v>
      </c>
      <c r="F1464" s="1" t="s">
        <v>4696</v>
      </c>
      <c r="G1464" s="1" t="s">
        <v>123</v>
      </c>
      <c r="H1464" s="1" t="s">
        <v>124</v>
      </c>
      <c r="I1464" s="1" t="s">
        <v>125</v>
      </c>
      <c r="J1464" s="1" t="s">
        <v>3962</v>
      </c>
      <c r="K1464" s="1" t="s">
        <v>4343</v>
      </c>
      <c r="L1464">
        <f>ROUNDUP(IF(B1464&gt;$D$4,0,($D$4-B1464+1)/365),0)</f>
        <v>0</v>
      </c>
      <c r="M1464">
        <f>ROUNDUP(IF(B1464&gt;$D$5,0,($D$5-B1464+1)/365),0)</f>
        <v>0</v>
      </c>
      <c r="N1464" s="28">
        <f>IF(OR(L1464=1,M1464=1),IF(B1464+364&lt;=$D$5,(B1464+364-$D$4+1)/365,IF(B1464&gt;$D$4,($D$5-B1464+1)/365,$D$6/365)),0)</f>
        <v>0</v>
      </c>
      <c r="O1464" s="28">
        <f>'Data &amp; Parameter'!$E$16*'Data &amp; Parameter'!$E$17*('Data &amp; Parameter'!$E$18+'Data &amp; Parameter'!$E$19)*'Data &amp; Parameter'!$E$20*'Data &amp; Parameter'!$E$37*N1464</f>
        <v>0</v>
      </c>
      <c r="P1464">
        <f>ROUNDUP(IF(D1464&gt;$D$4,0,($D$4-D1464+1)/365),0)</f>
        <v>0</v>
      </c>
      <c r="Q1464">
        <f>ROUNDUP(IF(D1464&gt;$D$5,0,($D$5-D1464+1)/365),0)</f>
        <v>0</v>
      </c>
      <c r="R1464" s="28">
        <f>IF(OR(P1464=1,Q1464=1),IF(D1464+364&lt;=$D$5,(D1464+364-$D$4+1)/365,IF(D1464&gt;$D$4,($D$5-D1464+1)/365,$D$6/365)),0)</f>
        <v>0</v>
      </c>
      <c r="S1464" s="28">
        <f>'Data &amp; Parameter'!$E$16*'Data &amp; Parameter'!$E$17*('Data &amp; Parameter'!$E$18+'Data &amp; Parameter'!$E$19)*'Data &amp; Parameter'!$E$20*'Data &amp; Parameter'!$E$37*R1464</f>
        <v>0</v>
      </c>
      <c r="T1464" s="28">
        <f t="shared" si="22"/>
        <v>0</v>
      </c>
    </row>
    <row r="1465" spans="1:20" ht="15.75" customHeight="1" x14ac:dyDescent="0.35">
      <c r="A1465">
        <v>1458</v>
      </c>
      <c r="B1465" s="76">
        <v>44235</v>
      </c>
      <c r="C1465" s="1" t="s">
        <v>4697</v>
      </c>
      <c r="D1465" s="76">
        <v>44235</v>
      </c>
      <c r="E1465" s="1" t="s">
        <v>4698</v>
      </c>
      <c r="F1465" s="1" t="s">
        <v>4699</v>
      </c>
      <c r="G1465" s="1" t="s">
        <v>123</v>
      </c>
      <c r="H1465" s="1" t="s">
        <v>124</v>
      </c>
      <c r="I1465" s="1" t="s">
        <v>125</v>
      </c>
      <c r="J1465" s="1" t="s">
        <v>3962</v>
      </c>
      <c r="K1465" s="1" t="s">
        <v>4343</v>
      </c>
      <c r="L1465">
        <f>ROUNDUP(IF(B1465&gt;$D$4,0,($D$4-B1465+1)/365),0)</f>
        <v>0</v>
      </c>
      <c r="M1465">
        <f>ROUNDUP(IF(B1465&gt;$D$5,0,($D$5-B1465+1)/365),0)</f>
        <v>0</v>
      </c>
      <c r="N1465" s="28">
        <f>IF(OR(L1465=1,M1465=1),IF(B1465+364&lt;=$D$5,(B1465+364-$D$4+1)/365,IF(B1465&gt;$D$4,($D$5-B1465+1)/365,$D$6/365)),0)</f>
        <v>0</v>
      </c>
      <c r="O1465" s="28">
        <f>'Data &amp; Parameter'!$E$16*'Data &amp; Parameter'!$E$17*('Data &amp; Parameter'!$E$18+'Data &amp; Parameter'!$E$19)*'Data &amp; Parameter'!$E$20*'Data &amp; Parameter'!$E$37*N1465</f>
        <v>0</v>
      </c>
      <c r="P1465">
        <f>ROUNDUP(IF(D1465&gt;$D$4,0,($D$4-D1465+1)/365),0)</f>
        <v>0</v>
      </c>
      <c r="Q1465">
        <f>ROUNDUP(IF(D1465&gt;$D$5,0,($D$5-D1465+1)/365),0)</f>
        <v>0</v>
      </c>
      <c r="R1465" s="28">
        <f>IF(OR(P1465=1,Q1465=1),IF(D1465+364&lt;=$D$5,(D1465+364-$D$4+1)/365,IF(D1465&gt;$D$4,($D$5-D1465+1)/365,$D$6/365)),0)</f>
        <v>0</v>
      </c>
      <c r="S1465" s="28">
        <f>'Data &amp; Parameter'!$E$16*'Data &amp; Parameter'!$E$17*('Data &amp; Parameter'!$E$18+'Data &amp; Parameter'!$E$19)*'Data &amp; Parameter'!$E$20*'Data &amp; Parameter'!$E$37*R1465</f>
        <v>0</v>
      </c>
      <c r="T1465" s="28">
        <f t="shared" si="22"/>
        <v>0</v>
      </c>
    </row>
    <row r="1466" spans="1:20" ht="15.75" customHeight="1" x14ac:dyDescent="0.35">
      <c r="A1466">
        <v>1459</v>
      </c>
      <c r="B1466" s="76">
        <v>44235</v>
      </c>
      <c r="C1466" s="1" t="s">
        <v>4700</v>
      </c>
      <c r="D1466" s="76">
        <v>44235</v>
      </c>
      <c r="E1466" s="1" t="s">
        <v>4701</v>
      </c>
      <c r="F1466" s="1" t="s">
        <v>4702</v>
      </c>
      <c r="G1466" s="1" t="s">
        <v>123</v>
      </c>
      <c r="H1466" s="1" t="s">
        <v>124</v>
      </c>
      <c r="I1466" s="1" t="s">
        <v>125</v>
      </c>
      <c r="J1466" s="1" t="s">
        <v>4613</v>
      </c>
      <c r="K1466" s="1" t="s">
        <v>4343</v>
      </c>
      <c r="L1466">
        <f>ROUNDUP(IF(B1466&gt;$D$4,0,($D$4-B1466+1)/365),0)</f>
        <v>0</v>
      </c>
      <c r="M1466">
        <f>ROUNDUP(IF(B1466&gt;$D$5,0,($D$5-B1466+1)/365),0)</f>
        <v>0</v>
      </c>
      <c r="N1466" s="28">
        <f>IF(OR(L1466=1,M1466=1),IF(B1466+364&lt;=$D$5,(B1466+364-$D$4+1)/365,IF(B1466&gt;$D$4,($D$5-B1466+1)/365,$D$6/365)),0)</f>
        <v>0</v>
      </c>
      <c r="O1466" s="28">
        <f>'Data &amp; Parameter'!$E$16*'Data &amp; Parameter'!$E$17*('Data &amp; Parameter'!$E$18+'Data &amp; Parameter'!$E$19)*'Data &amp; Parameter'!$E$20*'Data &amp; Parameter'!$E$37*N1466</f>
        <v>0</v>
      </c>
      <c r="P1466">
        <f>ROUNDUP(IF(D1466&gt;$D$4,0,($D$4-D1466+1)/365),0)</f>
        <v>0</v>
      </c>
      <c r="Q1466">
        <f>ROUNDUP(IF(D1466&gt;$D$5,0,($D$5-D1466+1)/365),0)</f>
        <v>0</v>
      </c>
      <c r="R1466" s="28">
        <f>IF(OR(P1466=1,Q1466=1),IF(D1466+364&lt;=$D$5,(D1466+364-$D$4+1)/365,IF(D1466&gt;$D$4,($D$5-D1466+1)/365,$D$6/365)),0)</f>
        <v>0</v>
      </c>
      <c r="S1466" s="28">
        <f>'Data &amp; Parameter'!$E$16*'Data &amp; Parameter'!$E$17*('Data &amp; Parameter'!$E$18+'Data &amp; Parameter'!$E$19)*'Data &amp; Parameter'!$E$20*'Data &amp; Parameter'!$E$37*R1466</f>
        <v>0</v>
      </c>
      <c r="T1466" s="28">
        <f t="shared" si="22"/>
        <v>0</v>
      </c>
    </row>
    <row r="1467" spans="1:20" ht="15.75" customHeight="1" x14ac:dyDescent="0.35">
      <c r="A1467">
        <v>1460</v>
      </c>
      <c r="B1467" s="76">
        <v>44235</v>
      </c>
      <c r="C1467" s="1" t="s">
        <v>4703</v>
      </c>
      <c r="D1467" s="76">
        <v>44235</v>
      </c>
      <c r="E1467" s="1" t="s">
        <v>4704</v>
      </c>
      <c r="F1467" s="1" t="s">
        <v>4705</v>
      </c>
      <c r="G1467" s="1" t="s">
        <v>123</v>
      </c>
      <c r="H1467" s="1" t="s">
        <v>124</v>
      </c>
      <c r="I1467" s="1" t="s">
        <v>125</v>
      </c>
      <c r="J1467" s="1" t="s">
        <v>3962</v>
      </c>
      <c r="K1467" s="1" t="s">
        <v>4343</v>
      </c>
      <c r="L1467">
        <f>ROUNDUP(IF(B1467&gt;$D$4,0,($D$4-B1467+1)/365),0)</f>
        <v>0</v>
      </c>
      <c r="M1467">
        <f>ROUNDUP(IF(B1467&gt;$D$5,0,($D$5-B1467+1)/365),0)</f>
        <v>0</v>
      </c>
      <c r="N1467" s="28">
        <f>IF(OR(L1467=1,M1467=1),IF(B1467+364&lt;=$D$5,(B1467+364-$D$4+1)/365,IF(B1467&gt;$D$4,($D$5-B1467+1)/365,$D$6/365)),0)</f>
        <v>0</v>
      </c>
      <c r="O1467" s="28">
        <f>'Data &amp; Parameter'!$E$16*'Data &amp; Parameter'!$E$17*('Data &amp; Parameter'!$E$18+'Data &amp; Parameter'!$E$19)*'Data &amp; Parameter'!$E$20*'Data &amp; Parameter'!$E$37*N1467</f>
        <v>0</v>
      </c>
      <c r="P1467">
        <f>ROUNDUP(IF(D1467&gt;$D$4,0,($D$4-D1467+1)/365),0)</f>
        <v>0</v>
      </c>
      <c r="Q1467">
        <f>ROUNDUP(IF(D1467&gt;$D$5,0,($D$5-D1467+1)/365),0)</f>
        <v>0</v>
      </c>
      <c r="R1467" s="28">
        <f>IF(OR(P1467=1,Q1467=1),IF(D1467+364&lt;=$D$5,(D1467+364-$D$4+1)/365,IF(D1467&gt;$D$4,($D$5-D1467+1)/365,$D$6/365)),0)</f>
        <v>0</v>
      </c>
      <c r="S1467" s="28">
        <f>'Data &amp; Parameter'!$E$16*'Data &amp; Parameter'!$E$17*('Data &amp; Parameter'!$E$18+'Data &amp; Parameter'!$E$19)*'Data &amp; Parameter'!$E$20*'Data &amp; Parameter'!$E$37*R1467</f>
        <v>0</v>
      </c>
      <c r="T1467" s="28">
        <f t="shared" si="22"/>
        <v>0</v>
      </c>
    </row>
    <row r="1468" spans="1:20" ht="15.75" customHeight="1" x14ac:dyDescent="0.35">
      <c r="A1468">
        <v>1461</v>
      </c>
      <c r="B1468" s="76">
        <v>44235</v>
      </c>
      <c r="C1468" s="1" t="s">
        <v>4706</v>
      </c>
      <c r="D1468" s="76">
        <v>44235</v>
      </c>
      <c r="E1468" s="1" t="s">
        <v>4707</v>
      </c>
      <c r="F1468" s="1" t="s">
        <v>4708</v>
      </c>
      <c r="G1468" s="1" t="s">
        <v>123</v>
      </c>
      <c r="H1468" s="1" t="s">
        <v>124</v>
      </c>
      <c r="I1468" s="1" t="s">
        <v>125</v>
      </c>
      <c r="J1468" s="1" t="s">
        <v>3962</v>
      </c>
      <c r="K1468" s="1" t="s">
        <v>4343</v>
      </c>
      <c r="L1468">
        <f>ROUNDUP(IF(B1468&gt;$D$4,0,($D$4-B1468+1)/365),0)</f>
        <v>0</v>
      </c>
      <c r="M1468">
        <f>ROUNDUP(IF(B1468&gt;$D$5,0,($D$5-B1468+1)/365),0)</f>
        <v>0</v>
      </c>
      <c r="N1468" s="28">
        <f>IF(OR(L1468=1,M1468=1),IF(B1468+364&lt;=$D$5,(B1468+364-$D$4+1)/365,IF(B1468&gt;$D$4,($D$5-B1468+1)/365,$D$6/365)),0)</f>
        <v>0</v>
      </c>
      <c r="O1468" s="28">
        <f>'Data &amp; Parameter'!$E$16*'Data &amp; Parameter'!$E$17*('Data &amp; Parameter'!$E$18+'Data &amp; Parameter'!$E$19)*'Data &amp; Parameter'!$E$20*'Data &amp; Parameter'!$E$37*N1468</f>
        <v>0</v>
      </c>
      <c r="P1468">
        <f>ROUNDUP(IF(D1468&gt;$D$4,0,($D$4-D1468+1)/365),0)</f>
        <v>0</v>
      </c>
      <c r="Q1468">
        <f>ROUNDUP(IF(D1468&gt;$D$5,0,($D$5-D1468+1)/365),0)</f>
        <v>0</v>
      </c>
      <c r="R1468" s="28">
        <f>IF(OR(P1468=1,Q1468=1),IF(D1468+364&lt;=$D$5,(D1468+364-$D$4+1)/365,IF(D1468&gt;$D$4,($D$5-D1468+1)/365,$D$6/365)),0)</f>
        <v>0</v>
      </c>
      <c r="S1468" s="28">
        <f>'Data &amp; Parameter'!$E$16*'Data &amp; Parameter'!$E$17*('Data &amp; Parameter'!$E$18+'Data &amp; Parameter'!$E$19)*'Data &amp; Parameter'!$E$20*'Data &amp; Parameter'!$E$37*R1468</f>
        <v>0</v>
      </c>
      <c r="T1468" s="28">
        <f t="shared" si="22"/>
        <v>0</v>
      </c>
    </row>
    <row r="1469" spans="1:20" ht="15.75" customHeight="1" x14ac:dyDescent="0.35">
      <c r="A1469">
        <v>1462</v>
      </c>
      <c r="B1469" s="76">
        <v>44235</v>
      </c>
      <c r="C1469" s="1" t="s">
        <v>4709</v>
      </c>
      <c r="D1469" s="76">
        <v>44235</v>
      </c>
      <c r="E1469" s="1" t="s">
        <v>4710</v>
      </c>
      <c r="F1469" s="1" t="s">
        <v>4711</v>
      </c>
      <c r="G1469" s="1" t="s">
        <v>123</v>
      </c>
      <c r="H1469" s="1" t="s">
        <v>124</v>
      </c>
      <c r="I1469" s="1" t="s">
        <v>125</v>
      </c>
      <c r="J1469" s="1" t="s">
        <v>4613</v>
      </c>
      <c r="K1469" s="1" t="s">
        <v>4712</v>
      </c>
      <c r="L1469">
        <f>ROUNDUP(IF(B1469&gt;$D$4,0,($D$4-B1469+1)/365),0)</f>
        <v>0</v>
      </c>
      <c r="M1469">
        <f>ROUNDUP(IF(B1469&gt;$D$5,0,($D$5-B1469+1)/365),0)</f>
        <v>0</v>
      </c>
      <c r="N1469" s="28">
        <f>IF(OR(L1469=1,M1469=1),IF(B1469+364&lt;=$D$5,(B1469+364-$D$4+1)/365,IF(B1469&gt;$D$4,($D$5-B1469+1)/365,$D$6/365)),0)</f>
        <v>0</v>
      </c>
      <c r="O1469" s="28">
        <f>'Data &amp; Parameter'!$E$16*'Data &amp; Parameter'!$E$17*('Data &amp; Parameter'!$E$18+'Data &amp; Parameter'!$E$19)*'Data &amp; Parameter'!$E$20*'Data &amp; Parameter'!$E$37*N1469</f>
        <v>0</v>
      </c>
      <c r="P1469">
        <f>ROUNDUP(IF(D1469&gt;$D$4,0,($D$4-D1469+1)/365),0)</f>
        <v>0</v>
      </c>
      <c r="Q1469">
        <f>ROUNDUP(IF(D1469&gt;$D$5,0,($D$5-D1469+1)/365),0)</f>
        <v>0</v>
      </c>
      <c r="R1469" s="28">
        <f>IF(OR(P1469=1,Q1469=1),IF(D1469+364&lt;=$D$5,(D1469+364-$D$4+1)/365,IF(D1469&gt;$D$4,($D$5-D1469+1)/365,$D$6/365)),0)</f>
        <v>0</v>
      </c>
      <c r="S1469" s="28">
        <f>'Data &amp; Parameter'!$E$16*'Data &amp; Parameter'!$E$17*('Data &amp; Parameter'!$E$18+'Data &amp; Parameter'!$E$19)*'Data &amp; Parameter'!$E$20*'Data &amp; Parameter'!$E$37*R1469</f>
        <v>0</v>
      </c>
      <c r="T1469" s="28">
        <f t="shared" si="22"/>
        <v>0</v>
      </c>
    </row>
    <row r="1470" spans="1:20" ht="15.75" customHeight="1" x14ac:dyDescent="0.35">
      <c r="A1470">
        <v>1463</v>
      </c>
      <c r="B1470" s="76">
        <v>44235</v>
      </c>
      <c r="C1470" s="1" t="s">
        <v>4713</v>
      </c>
      <c r="D1470" s="76">
        <v>44235</v>
      </c>
      <c r="E1470" s="1" t="s">
        <v>4714</v>
      </c>
      <c r="F1470" s="1" t="s">
        <v>4715</v>
      </c>
      <c r="G1470" s="1" t="s">
        <v>123</v>
      </c>
      <c r="H1470" s="1" t="s">
        <v>124</v>
      </c>
      <c r="I1470" s="1" t="s">
        <v>125</v>
      </c>
      <c r="J1470" s="1" t="s">
        <v>4613</v>
      </c>
      <c r="K1470" s="1" t="s">
        <v>4357</v>
      </c>
      <c r="L1470">
        <f>ROUNDUP(IF(B1470&gt;$D$4,0,($D$4-B1470+1)/365),0)</f>
        <v>0</v>
      </c>
      <c r="M1470">
        <f>ROUNDUP(IF(B1470&gt;$D$5,0,($D$5-B1470+1)/365),0)</f>
        <v>0</v>
      </c>
      <c r="N1470" s="28">
        <f>IF(OR(L1470=1,M1470=1),IF(B1470+364&lt;=$D$5,(B1470+364-$D$4+1)/365,IF(B1470&gt;$D$4,($D$5-B1470+1)/365,$D$6/365)),0)</f>
        <v>0</v>
      </c>
      <c r="O1470" s="28">
        <f>'Data &amp; Parameter'!$E$16*'Data &amp; Parameter'!$E$17*('Data &amp; Parameter'!$E$18+'Data &amp; Parameter'!$E$19)*'Data &amp; Parameter'!$E$20*'Data &amp; Parameter'!$E$37*N1470</f>
        <v>0</v>
      </c>
      <c r="P1470">
        <f>ROUNDUP(IF(D1470&gt;$D$4,0,($D$4-D1470+1)/365),0)</f>
        <v>0</v>
      </c>
      <c r="Q1470">
        <f>ROUNDUP(IF(D1470&gt;$D$5,0,($D$5-D1470+1)/365),0)</f>
        <v>0</v>
      </c>
      <c r="R1470" s="28">
        <f>IF(OR(P1470=1,Q1470=1),IF(D1470+364&lt;=$D$5,(D1470+364-$D$4+1)/365,IF(D1470&gt;$D$4,($D$5-D1470+1)/365,$D$6/365)),0)</f>
        <v>0</v>
      </c>
      <c r="S1470" s="28">
        <f>'Data &amp; Parameter'!$E$16*'Data &amp; Parameter'!$E$17*('Data &amp; Parameter'!$E$18+'Data &amp; Parameter'!$E$19)*'Data &amp; Parameter'!$E$20*'Data &amp; Parameter'!$E$37*R1470</f>
        <v>0</v>
      </c>
      <c r="T1470" s="28">
        <f t="shared" si="22"/>
        <v>0</v>
      </c>
    </row>
    <row r="1471" spans="1:20" ht="15.75" customHeight="1" x14ac:dyDescent="0.35">
      <c r="A1471">
        <v>1464</v>
      </c>
      <c r="B1471" s="76">
        <v>44235</v>
      </c>
      <c r="C1471" s="1" t="s">
        <v>4716</v>
      </c>
      <c r="D1471" s="76">
        <v>44235</v>
      </c>
      <c r="E1471" s="1" t="s">
        <v>4717</v>
      </c>
      <c r="F1471" s="1" t="s">
        <v>4718</v>
      </c>
      <c r="G1471" s="1" t="s">
        <v>123</v>
      </c>
      <c r="H1471" s="1" t="s">
        <v>124</v>
      </c>
      <c r="I1471" s="1" t="s">
        <v>125</v>
      </c>
      <c r="J1471" s="1" t="s">
        <v>3962</v>
      </c>
      <c r="K1471" s="1" t="s">
        <v>4357</v>
      </c>
      <c r="L1471">
        <f>ROUNDUP(IF(B1471&gt;$D$4,0,($D$4-B1471+1)/365),0)</f>
        <v>0</v>
      </c>
      <c r="M1471">
        <f>ROUNDUP(IF(B1471&gt;$D$5,0,($D$5-B1471+1)/365),0)</f>
        <v>0</v>
      </c>
      <c r="N1471" s="28">
        <f>IF(OR(L1471=1,M1471=1),IF(B1471+364&lt;=$D$5,(B1471+364-$D$4+1)/365,IF(B1471&gt;$D$4,($D$5-B1471+1)/365,$D$6/365)),0)</f>
        <v>0</v>
      </c>
      <c r="O1471" s="28">
        <f>'Data &amp; Parameter'!$E$16*'Data &amp; Parameter'!$E$17*('Data &amp; Parameter'!$E$18+'Data &amp; Parameter'!$E$19)*'Data &amp; Parameter'!$E$20*'Data &amp; Parameter'!$E$37*N1471</f>
        <v>0</v>
      </c>
      <c r="P1471">
        <f>ROUNDUP(IF(D1471&gt;$D$4,0,($D$4-D1471+1)/365),0)</f>
        <v>0</v>
      </c>
      <c r="Q1471">
        <f>ROUNDUP(IF(D1471&gt;$D$5,0,($D$5-D1471+1)/365),0)</f>
        <v>0</v>
      </c>
      <c r="R1471" s="28">
        <f>IF(OR(P1471=1,Q1471=1),IF(D1471+364&lt;=$D$5,(D1471+364-$D$4+1)/365,IF(D1471&gt;$D$4,($D$5-D1471+1)/365,$D$6/365)),0)</f>
        <v>0</v>
      </c>
      <c r="S1471" s="28">
        <f>'Data &amp; Parameter'!$E$16*'Data &amp; Parameter'!$E$17*('Data &amp; Parameter'!$E$18+'Data &amp; Parameter'!$E$19)*'Data &amp; Parameter'!$E$20*'Data &amp; Parameter'!$E$37*R1471</f>
        <v>0</v>
      </c>
      <c r="T1471" s="28">
        <f t="shared" si="22"/>
        <v>0</v>
      </c>
    </row>
    <row r="1472" spans="1:20" ht="15.75" customHeight="1" x14ac:dyDescent="0.35">
      <c r="A1472">
        <v>1465</v>
      </c>
      <c r="B1472" s="76">
        <v>44235</v>
      </c>
      <c r="C1472" s="1" t="s">
        <v>4719</v>
      </c>
      <c r="D1472" s="76">
        <v>44235</v>
      </c>
      <c r="E1472" s="1" t="s">
        <v>4720</v>
      </c>
      <c r="F1472" s="1" t="s">
        <v>4721</v>
      </c>
      <c r="G1472" s="1" t="s">
        <v>123</v>
      </c>
      <c r="H1472" s="1" t="s">
        <v>124</v>
      </c>
      <c r="I1472" s="1" t="s">
        <v>125</v>
      </c>
      <c r="J1472" s="1" t="s">
        <v>4722</v>
      </c>
      <c r="K1472" s="1" t="s">
        <v>4614</v>
      </c>
      <c r="L1472">
        <f>ROUNDUP(IF(B1472&gt;$D$4,0,($D$4-B1472+1)/365),0)</f>
        <v>0</v>
      </c>
      <c r="M1472">
        <f>ROUNDUP(IF(B1472&gt;$D$5,0,($D$5-B1472+1)/365),0)</f>
        <v>0</v>
      </c>
      <c r="N1472" s="28">
        <f>IF(OR(L1472=1,M1472=1),IF(B1472+364&lt;=$D$5,(B1472+364-$D$4+1)/365,IF(B1472&gt;$D$4,($D$5-B1472+1)/365,$D$6/365)),0)</f>
        <v>0</v>
      </c>
      <c r="O1472" s="28">
        <f>'Data &amp; Parameter'!$E$16*'Data &amp; Parameter'!$E$17*('Data &amp; Parameter'!$E$18+'Data &amp; Parameter'!$E$19)*'Data &amp; Parameter'!$E$20*'Data &amp; Parameter'!$E$37*N1472</f>
        <v>0</v>
      </c>
      <c r="P1472">
        <f>ROUNDUP(IF(D1472&gt;$D$4,0,($D$4-D1472+1)/365),0)</f>
        <v>0</v>
      </c>
      <c r="Q1472">
        <f>ROUNDUP(IF(D1472&gt;$D$5,0,($D$5-D1472+1)/365),0)</f>
        <v>0</v>
      </c>
      <c r="R1472" s="28">
        <f>IF(OR(P1472=1,Q1472=1),IF(D1472+364&lt;=$D$5,(D1472+364-$D$4+1)/365,IF(D1472&gt;$D$4,($D$5-D1472+1)/365,$D$6/365)),0)</f>
        <v>0</v>
      </c>
      <c r="S1472" s="28">
        <f>'Data &amp; Parameter'!$E$16*'Data &amp; Parameter'!$E$17*('Data &amp; Parameter'!$E$18+'Data &amp; Parameter'!$E$19)*'Data &amp; Parameter'!$E$20*'Data &amp; Parameter'!$E$37*R1472</f>
        <v>0</v>
      </c>
      <c r="T1472" s="28">
        <f t="shared" si="22"/>
        <v>0</v>
      </c>
    </row>
    <row r="1473" spans="1:20" ht="15.75" customHeight="1" x14ac:dyDescent="0.35">
      <c r="A1473">
        <v>1466</v>
      </c>
      <c r="B1473" s="76">
        <v>44235</v>
      </c>
      <c r="C1473" s="1" t="s">
        <v>4723</v>
      </c>
      <c r="D1473" s="76">
        <v>44235</v>
      </c>
      <c r="E1473" s="1" t="s">
        <v>4724</v>
      </c>
      <c r="F1473" s="1" t="s">
        <v>4725</v>
      </c>
      <c r="G1473" s="1" t="s">
        <v>123</v>
      </c>
      <c r="H1473" s="1" t="s">
        <v>124</v>
      </c>
      <c r="I1473" s="1" t="s">
        <v>125</v>
      </c>
      <c r="J1473" s="1" t="s">
        <v>4613</v>
      </c>
      <c r="K1473" s="1" t="s">
        <v>4614</v>
      </c>
      <c r="L1473">
        <f>ROUNDUP(IF(B1473&gt;$D$4,0,($D$4-B1473+1)/365),0)</f>
        <v>0</v>
      </c>
      <c r="M1473">
        <f>ROUNDUP(IF(B1473&gt;$D$5,0,($D$5-B1473+1)/365),0)</f>
        <v>0</v>
      </c>
      <c r="N1473" s="28">
        <f>IF(OR(L1473=1,M1473=1),IF(B1473+364&lt;=$D$5,(B1473+364-$D$4+1)/365,IF(B1473&gt;$D$4,($D$5-B1473+1)/365,$D$6/365)),0)</f>
        <v>0</v>
      </c>
      <c r="O1473" s="28">
        <f>'Data &amp; Parameter'!$E$16*'Data &amp; Parameter'!$E$17*('Data &amp; Parameter'!$E$18+'Data &amp; Parameter'!$E$19)*'Data &amp; Parameter'!$E$20*'Data &amp; Parameter'!$E$37*N1473</f>
        <v>0</v>
      </c>
      <c r="P1473">
        <f>ROUNDUP(IF(D1473&gt;$D$4,0,($D$4-D1473+1)/365),0)</f>
        <v>0</v>
      </c>
      <c r="Q1473">
        <f>ROUNDUP(IF(D1473&gt;$D$5,0,($D$5-D1473+1)/365),0)</f>
        <v>0</v>
      </c>
      <c r="R1473" s="28">
        <f>IF(OR(P1473=1,Q1473=1),IF(D1473+364&lt;=$D$5,(D1473+364-$D$4+1)/365,IF(D1473&gt;$D$4,($D$5-D1473+1)/365,$D$6/365)),0)</f>
        <v>0</v>
      </c>
      <c r="S1473" s="28">
        <f>'Data &amp; Parameter'!$E$16*'Data &amp; Parameter'!$E$17*('Data &amp; Parameter'!$E$18+'Data &amp; Parameter'!$E$19)*'Data &amp; Parameter'!$E$20*'Data &amp; Parameter'!$E$37*R1473</f>
        <v>0</v>
      </c>
      <c r="T1473" s="28">
        <f t="shared" si="22"/>
        <v>0</v>
      </c>
    </row>
    <row r="1474" spans="1:20" ht="15.75" customHeight="1" x14ac:dyDescent="0.35">
      <c r="A1474">
        <v>1467</v>
      </c>
      <c r="B1474" s="76">
        <v>44235</v>
      </c>
      <c r="C1474" s="1" t="s">
        <v>4726</v>
      </c>
      <c r="D1474" s="76">
        <v>44235</v>
      </c>
      <c r="E1474" s="1" t="s">
        <v>4727</v>
      </c>
      <c r="F1474" s="1" t="s">
        <v>4728</v>
      </c>
      <c r="G1474" s="1" t="s">
        <v>123</v>
      </c>
      <c r="H1474" s="1" t="s">
        <v>124</v>
      </c>
      <c r="I1474" s="1" t="s">
        <v>125</v>
      </c>
      <c r="J1474" s="1" t="s">
        <v>936</v>
      </c>
      <c r="K1474" s="1" t="s">
        <v>4729</v>
      </c>
      <c r="L1474">
        <f>ROUNDUP(IF(B1474&gt;$D$4,0,($D$4-B1474+1)/365),0)</f>
        <v>0</v>
      </c>
      <c r="M1474">
        <f>ROUNDUP(IF(B1474&gt;$D$5,0,($D$5-B1474+1)/365),0)</f>
        <v>0</v>
      </c>
      <c r="N1474" s="28">
        <f>IF(OR(L1474=1,M1474=1),IF(B1474+364&lt;=$D$5,(B1474+364-$D$4+1)/365,IF(B1474&gt;$D$4,($D$5-B1474+1)/365,$D$6/365)),0)</f>
        <v>0</v>
      </c>
      <c r="O1474" s="28">
        <f>'Data &amp; Parameter'!$E$16*'Data &amp; Parameter'!$E$17*('Data &amp; Parameter'!$E$18+'Data &amp; Parameter'!$E$19)*'Data &amp; Parameter'!$E$20*'Data &amp; Parameter'!$E$37*N1474</f>
        <v>0</v>
      </c>
      <c r="P1474">
        <f>ROUNDUP(IF(D1474&gt;$D$4,0,($D$4-D1474+1)/365),0)</f>
        <v>0</v>
      </c>
      <c r="Q1474">
        <f>ROUNDUP(IF(D1474&gt;$D$5,0,($D$5-D1474+1)/365),0)</f>
        <v>0</v>
      </c>
      <c r="R1474" s="28">
        <f>IF(OR(P1474=1,Q1474=1),IF(D1474+364&lt;=$D$5,(D1474+364-$D$4+1)/365,IF(D1474&gt;$D$4,($D$5-D1474+1)/365,$D$6/365)),0)</f>
        <v>0</v>
      </c>
      <c r="S1474" s="28">
        <f>'Data &amp; Parameter'!$E$16*'Data &amp; Parameter'!$E$17*('Data &amp; Parameter'!$E$18+'Data &amp; Parameter'!$E$19)*'Data &amp; Parameter'!$E$20*'Data &amp; Parameter'!$E$37*R1474</f>
        <v>0</v>
      </c>
      <c r="T1474" s="28">
        <f t="shared" si="22"/>
        <v>0</v>
      </c>
    </row>
    <row r="1475" spans="1:20" ht="15.75" customHeight="1" x14ac:dyDescent="0.35">
      <c r="A1475">
        <v>1468</v>
      </c>
      <c r="B1475" s="76">
        <v>44235</v>
      </c>
      <c r="C1475" s="1" t="s">
        <v>4730</v>
      </c>
      <c r="D1475" s="76">
        <v>44235</v>
      </c>
      <c r="E1475" s="1" t="s">
        <v>4731</v>
      </c>
      <c r="F1475" s="1" t="s">
        <v>4732</v>
      </c>
      <c r="G1475" s="1" t="s">
        <v>123</v>
      </c>
      <c r="H1475" s="1" t="s">
        <v>124</v>
      </c>
      <c r="I1475" s="1" t="s">
        <v>125</v>
      </c>
      <c r="J1475" s="1" t="s">
        <v>936</v>
      </c>
      <c r="K1475" s="1" t="s">
        <v>4729</v>
      </c>
      <c r="L1475">
        <f>ROUNDUP(IF(B1475&gt;$D$4,0,($D$4-B1475+1)/365),0)</f>
        <v>0</v>
      </c>
      <c r="M1475">
        <f>ROUNDUP(IF(B1475&gt;$D$5,0,($D$5-B1475+1)/365),0)</f>
        <v>0</v>
      </c>
      <c r="N1475" s="28">
        <f>IF(OR(L1475=1,M1475=1),IF(B1475+364&lt;=$D$5,(B1475+364-$D$4+1)/365,IF(B1475&gt;$D$4,($D$5-B1475+1)/365,$D$6/365)),0)</f>
        <v>0</v>
      </c>
      <c r="O1475" s="28">
        <f>'Data &amp; Parameter'!$E$16*'Data &amp; Parameter'!$E$17*('Data &amp; Parameter'!$E$18+'Data &amp; Parameter'!$E$19)*'Data &amp; Parameter'!$E$20*'Data &amp; Parameter'!$E$37*N1475</f>
        <v>0</v>
      </c>
      <c r="P1475">
        <f>ROUNDUP(IF(D1475&gt;$D$4,0,($D$4-D1475+1)/365),0)</f>
        <v>0</v>
      </c>
      <c r="Q1475">
        <f>ROUNDUP(IF(D1475&gt;$D$5,0,($D$5-D1475+1)/365),0)</f>
        <v>0</v>
      </c>
      <c r="R1475" s="28">
        <f>IF(OR(P1475=1,Q1475=1),IF(D1475+364&lt;=$D$5,(D1475+364-$D$4+1)/365,IF(D1475&gt;$D$4,($D$5-D1475+1)/365,$D$6/365)),0)</f>
        <v>0</v>
      </c>
      <c r="S1475" s="28">
        <f>'Data &amp; Parameter'!$E$16*'Data &amp; Parameter'!$E$17*('Data &amp; Parameter'!$E$18+'Data &amp; Parameter'!$E$19)*'Data &amp; Parameter'!$E$20*'Data &amp; Parameter'!$E$37*R1475</f>
        <v>0</v>
      </c>
      <c r="T1475" s="28">
        <f t="shared" si="22"/>
        <v>0</v>
      </c>
    </row>
    <row r="1476" spans="1:20" ht="15.75" customHeight="1" x14ac:dyDescent="0.35">
      <c r="A1476">
        <v>1469</v>
      </c>
      <c r="B1476" s="76">
        <v>44235</v>
      </c>
      <c r="C1476" s="1" t="s">
        <v>4733</v>
      </c>
      <c r="D1476" s="76">
        <v>44235</v>
      </c>
      <c r="E1476" s="1" t="s">
        <v>4734</v>
      </c>
      <c r="F1476" s="1" t="s">
        <v>4735</v>
      </c>
      <c r="G1476" s="1" t="s">
        <v>123</v>
      </c>
      <c r="H1476" s="1" t="s">
        <v>124</v>
      </c>
      <c r="I1476" s="1" t="s">
        <v>125</v>
      </c>
      <c r="J1476" s="1" t="s">
        <v>4736</v>
      </c>
      <c r="K1476" s="1" t="s">
        <v>4729</v>
      </c>
      <c r="L1476">
        <f>ROUNDUP(IF(B1476&gt;$D$4,0,($D$4-B1476+1)/365),0)</f>
        <v>0</v>
      </c>
      <c r="M1476">
        <f>ROUNDUP(IF(B1476&gt;$D$5,0,($D$5-B1476+1)/365),0)</f>
        <v>0</v>
      </c>
      <c r="N1476" s="28">
        <f>IF(OR(L1476=1,M1476=1),IF(B1476+364&lt;=$D$5,(B1476+364-$D$4+1)/365,IF(B1476&gt;$D$4,($D$5-B1476+1)/365,$D$6/365)),0)</f>
        <v>0</v>
      </c>
      <c r="O1476" s="28">
        <f>'Data &amp; Parameter'!$E$16*'Data &amp; Parameter'!$E$17*('Data &amp; Parameter'!$E$18+'Data &amp; Parameter'!$E$19)*'Data &amp; Parameter'!$E$20*'Data &amp; Parameter'!$E$37*N1476</f>
        <v>0</v>
      </c>
      <c r="P1476">
        <f>ROUNDUP(IF(D1476&gt;$D$4,0,($D$4-D1476+1)/365),0)</f>
        <v>0</v>
      </c>
      <c r="Q1476">
        <f>ROUNDUP(IF(D1476&gt;$D$5,0,($D$5-D1476+1)/365),0)</f>
        <v>0</v>
      </c>
      <c r="R1476" s="28">
        <f>IF(OR(P1476=1,Q1476=1),IF(D1476+364&lt;=$D$5,(D1476+364-$D$4+1)/365,IF(D1476&gt;$D$4,($D$5-D1476+1)/365,$D$6/365)),0)</f>
        <v>0</v>
      </c>
      <c r="S1476" s="28">
        <f>'Data &amp; Parameter'!$E$16*'Data &amp; Parameter'!$E$17*('Data &amp; Parameter'!$E$18+'Data &amp; Parameter'!$E$19)*'Data &amp; Parameter'!$E$20*'Data &amp; Parameter'!$E$37*R1476</f>
        <v>0</v>
      </c>
      <c r="T1476" s="28">
        <f t="shared" si="22"/>
        <v>0</v>
      </c>
    </row>
    <row r="1477" spans="1:20" ht="15.75" customHeight="1" x14ac:dyDescent="0.35">
      <c r="A1477">
        <v>1470</v>
      </c>
      <c r="B1477" s="76">
        <v>44235</v>
      </c>
      <c r="C1477" s="1" t="s">
        <v>4737</v>
      </c>
      <c r="D1477" s="76">
        <v>44235</v>
      </c>
      <c r="E1477" s="1" t="s">
        <v>4738</v>
      </c>
      <c r="F1477" s="1" t="s">
        <v>4739</v>
      </c>
      <c r="G1477" s="1" t="s">
        <v>123</v>
      </c>
      <c r="H1477" s="1" t="s">
        <v>124</v>
      </c>
      <c r="I1477" s="1" t="s">
        <v>125</v>
      </c>
      <c r="J1477" s="1" t="s">
        <v>936</v>
      </c>
      <c r="K1477" s="1" t="s">
        <v>4740</v>
      </c>
      <c r="L1477">
        <f>ROUNDUP(IF(B1477&gt;$D$4,0,($D$4-B1477+1)/365),0)</f>
        <v>0</v>
      </c>
      <c r="M1477">
        <f>ROUNDUP(IF(B1477&gt;$D$5,0,($D$5-B1477+1)/365),0)</f>
        <v>0</v>
      </c>
      <c r="N1477" s="28">
        <f>IF(OR(L1477=1,M1477=1),IF(B1477+364&lt;=$D$5,(B1477+364-$D$4+1)/365,IF(B1477&gt;$D$4,($D$5-B1477+1)/365,$D$6/365)),0)</f>
        <v>0</v>
      </c>
      <c r="O1477" s="28">
        <f>'Data &amp; Parameter'!$E$16*'Data &amp; Parameter'!$E$17*('Data &amp; Parameter'!$E$18+'Data &amp; Parameter'!$E$19)*'Data &amp; Parameter'!$E$20*'Data &amp; Parameter'!$E$37*N1477</f>
        <v>0</v>
      </c>
      <c r="P1477">
        <f>ROUNDUP(IF(D1477&gt;$D$4,0,($D$4-D1477+1)/365),0)</f>
        <v>0</v>
      </c>
      <c r="Q1477">
        <f>ROUNDUP(IF(D1477&gt;$D$5,0,($D$5-D1477+1)/365),0)</f>
        <v>0</v>
      </c>
      <c r="R1477" s="28">
        <f>IF(OR(P1477=1,Q1477=1),IF(D1477+364&lt;=$D$5,(D1477+364-$D$4+1)/365,IF(D1477&gt;$D$4,($D$5-D1477+1)/365,$D$6/365)),0)</f>
        <v>0</v>
      </c>
      <c r="S1477" s="28">
        <f>'Data &amp; Parameter'!$E$16*'Data &amp; Parameter'!$E$17*('Data &amp; Parameter'!$E$18+'Data &amp; Parameter'!$E$19)*'Data &amp; Parameter'!$E$20*'Data &amp; Parameter'!$E$37*R1477</f>
        <v>0</v>
      </c>
      <c r="T1477" s="28">
        <f t="shared" si="22"/>
        <v>0</v>
      </c>
    </row>
    <row r="1478" spans="1:20" ht="15.75" customHeight="1" x14ac:dyDescent="0.35">
      <c r="A1478">
        <v>1471</v>
      </c>
      <c r="B1478" s="76">
        <v>44235</v>
      </c>
      <c r="C1478" s="1" t="s">
        <v>4741</v>
      </c>
      <c r="D1478" s="76">
        <v>44235</v>
      </c>
      <c r="E1478" s="1" t="s">
        <v>4742</v>
      </c>
      <c r="F1478" s="1" t="s">
        <v>4743</v>
      </c>
      <c r="G1478" s="1" t="s">
        <v>123</v>
      </c>
      <c r="H1478" s="1" t="s">
        <v>124</v>
      </c>
      <c r="I1478" s="1" t="s">
        <v>125</v>
      </c>
      <c r="J1478" s="1" t="s">
        <v>936</v>
      </c>
      <c r="K1478" s="1" t="s">
        <v>4729</v>
      </c>
      <c r="L1478">
        <f>ROUNDUP(IF(B1478&gt;$D$4,0,($D$4-B1478+1)/365),0)</f>
        <v>0</v>
      </c>
      <c r="M1478">
        <f>ROUNDUP(IF(B1478&gt;$D$5,0,($D$5-B1478+1)/365),0)</f>
        <v>0</v>
      </c>
      <c r="N1478" s="28">
        <f>IF(OR(L1478=1,M1478=1),IF(B1478+364&lt;=$D$5,(B1478+364-$D$4+1)/365,IF(B1478&gt;$D$4,($D$5-B1478+1)/365,$D$6/365)),0)</f>
        <v>0</v>
      </c>
      <c r="O1478" s="28">
        <f>'Data &amp; Parameter'!$E$16*'Data &amp; Parameter'!$E$17*('Data &amp; Parameter'!$E$18+'Data &amp; Parameter'!$E$19)*'Data &amp; Parameter'!$E$20*'Data &amp; Parameter'!$E$37*N1478</f>
        <v>0</v>
      </c>
      <c r="P1478">
        <f>ROUNDUP(IF(D1478&gt;$D$4,0,($D$4-D1478+1)/365),0)</f>
        <v>0</v>
      </c>
      <c r="Q1478">
        <f>ROUNDUP(IF(D1478&gt;$D$5,0,($D$5-D1478+1)/365),0)</f>
        <v>0</v>
      </c>
      <c r="R1478" s="28">
        <f>IF(OR(P1478=1,Q1478=1),IF(D1478+364&lt;=$D$5,(D1478+364-$D$4+1)/365,IF(D1478&gt;$D$4,($D$5-D1478+1)/365,$D$6/365)),0)</f>
        <v>0</v>
      </c>
      <c r="S1478" s="28">
        <f>'Data &amp; Parameter'!$E$16*'Data &amp; Parameter'!$E$17*('Data &amp; Parameter'!$E$18+'Data &amp; Parameter'!$E$19)*'Data &amp; Parameter'!$E$20*'Data &amp; Parameter'!$E$37*R1478</f>
        <v>0</v>
      </c>
      <c r="T1478" s="28">
        <f t="shared" si="22"/>
        <v>0</v>
      </c>
    </row>
    <row r="1479" spans="1:20" ht="15.75" customHeight="1" x14ac:dyDescent="0.35">
      <c r="A1479">
        <v>1472</v>
      </c>
      <c r="B1479" s="76">
        <v>44235</v>
      </c>
      <c r="C1479" s="1" t="s">
        <v>4744</v>
      </c>
      <c r="D1479" s="76">
        <v>44235</v>
      </c>
      <c r="E1479" s="1" t="s">
        <v>4745</v>
      </c>
      <c r="F1479" s="1" t="s">
        <v>4746</v>
      </c>
      <c r="G1479" s="1" t="s">
        <v>123</v>
      </c>
      <c r="H1479" s="1" t="s">
        <v>124</v>
      </c>
      <c r="I1479" s="1" t="s">
        <v>125</v>
      </c>
      <c r="J1479" s="1" t="s">
        <v>936</v>
      </c>
      <c r="K1479" s="1" t="s">
        <v>4729</v>
      </c>
      <c r="L1479">
        <f>ROUNDUP(IF(B1479&gt;$D$4,0,($D$4-B1479+1)/365),0)</f>
        <v>0</v>
      </c>
      <c r="M1479">
        <f>ROUNDUP(IF(B1479&gt;$D$5,0,($D$5-B1479+1)/365),0)</f>
        <v>0</v>
      </c>
      <c r="N1479" s="28">
        <f>IF(OR(L1479=1,M1479=1),IF(B1479+364&lt;=$D$5,(B1479+364-$D$4+1)/365,IF(B1479&gt;$D$4,($D$5-B1479+1)/365,$D$6/365)),0)</f>
        <v>0</v>
      </c>
      <c r="O1479" s="28">
        <f>'Data &amp; Parameter'!$E$16*'Data &amp; Parameter'!$E$17*('Data &amp; Parameter'!$E$18+'Data &amp; Parameter'!$E$19)*'Data &amp; Parameter'!$E$20*'Data &amp; Parameter'!$E$37*N1479</f>
        <v>0</v>
      </c>
      <c r="P1479">
        <f>ROUNDUP(IF(D1479&gt;$D$4,0,($D$4-D1479+1)/365),0)</f>
        <v>0</v>
      </c>
      <c r="Q1479">
        <f>ROUNDUP(IF(D1479&gt;$D$5,0,($D$5-D1479+1)/365),0)</f>
        <v>0</v>
      </c>
      <c r="R1479" s="28">
        <f>IF(OR(P1479=1,Q1479=1),IF(D1479+364&lt;=$D$5,(D1479+364-$D$4+1)/365,IF(D1479&gt;$D$4,($D$5-D1479+1)/365,$D$6/365)),0)</f>
        <v>0</v>
      </c>
      <c r="S1479" s="28">
        <f>'Data &amp; Parameter'!$E$16*'Data &amp; Parameter'!$E$17*('Data &amp; Parameter'!$E$18+'Data &amp; Parameter'!$E$19)*'Data &amp; Parameter'!$E$20*'Data &amp; Parameter'!$E$37*R1479</f>
        <v>0</v>
      </c>
      <c r="T1479" s="28">
        <f t="shared" si="22"/>
        <v>0</v>
      </c>
    </row>
    <row r="1480" spans="1:20" ht="15.75" customHeight="1" x14ac:dyDescent="0.35">
      <c r="A1480">
        <v>1473</v>
      </c>
      <c r="B1480" s="76">
        <v>44235</v>
      </c>
      <c r="C1480" s="1" t="s">
        <v>4747</v>
      </c>
      <c r="D1480" s="76">
        <v>44235</v>
      </c>
      <c r="E1480" s="1" t="s">
        <v>4748</v>
      </c>
      <c r="F1480" s="1" t="s">
        <v>4749</v>
      </c>
      <c r="G1480" s="1" t="s">
        <v>123</v>
      </c>
      <c r="H1480" s="1" t="s">
        <v>124</v>
      </c>
      <c r="I1480" s="1" t="s">
        <v>125</v>
      </c>
      <c r="J1480" s="1" t="s">
        <v>936</v>
      </c>
      <c r="K1480" s="1" t="s">
        <v>4729</v>
      </c>
      <c r="L1480">
        <f>ROUNDUP(IF(B1480&gt;$D$4,0,($D$4-B1480+1)/365),0)</f>
        <v>0</v>
      </c>
      <c r="M1480">
        <f>ROUNDUP(IF(B1480&gt;$D$5,0,($D$5-B1480+1)/365),0)</f>
        <v>0</v>
      </c>
      <c r="N1480" s="28">
        <f>IF(OR(L1480=1,M1480=1),IF(B1480+364&lt;=$D$5,(B1480+364-$D$4+1)/365,IF(B1480&gt;$D$4,($D$5-B1480+1)/365,$D$6/365)),0)</f>
        <v>0</v>
      </c>
      <c r="O1480" s="28">
        <f>'Data &amp; Parameter'!$E$16*'Data &amp; Parameter'!$E$17*('Data &amp; Parameter'!$E$18+'Data &amp; Parameter'!$E$19)*'Data &amp; Parameter'!$E$20*'Data &amp; Parameter'!$E$37*N1480</f>
        <v>0</v>
      </c>
      <c r="P1480">
        <f>ROUNDUP(IF(D1480&gt;$D$4,0,($D$4-D1480+1)/365),0)</f>
        <v>0</v>
      </c>
      <c r="Q1480">
        <f>ROUNDUP(IF(D1480&gt;$D$5,0,($D$5-D1480+1)/365),0)</f>
        <v>0</v>
      </c>
      <c r="R1480" s="28">
        <f>IF(OR(P1480=1,Q1480=1),IF(D1480+364&lt;=$D$5,(D1480+364-$D$4+1)/365,IF(D1480&gt;$D$4,($D$5-D1480+1)/365,$D$6/365)),0)</f>
        <v>0</v>
      </c>
      <c r="S1480" s="28">
        <f>'Data &amp; Parameter'!$E$16*'Data &amp; Parameter'!$E$17*('Data &amp; Parameter'!$E$18+'Data &amp; Parameter'!$E$19)*'Data &amp; Parameter'!$E$20*'Data &amp; Parameter'!$E$37*R1480</f>
        <v>0</v>
      </c>
      <c r="T1480" s="28">
        <f t="shared" si="22"/>
        <v>0</v>
      </c>
    </row>
    <row r="1481" spans="1:20" ht="15.75" customHeight="1" x14ac:dyDescent="0.35">
      <c r="A1481">
        <v>1474</v>
      </c>
      <c r="B1481" s="76">
        <v>44235</v>
      </c>
      <c r="C1481" s="1" t="s">
        <v>4750</v>
      </c>
      <c r="D1481" s="76">
        <v>44235</v>
      </c>
      <c r="E1481" s="1" t="s">
        <v>4751</v>
      </c>
      <c r="F1481" s="1" t="s">
        <v>4752</v>
      </c>
      <c r="G1481" s="1" t="s">
        <v>123</v>
      </c>
      <c r="H1481" s="1" t="s">
        <v>124</v>
      </c>
      <c r="I1481" s="1" t="s">
        <v>125</v>
      </c>
      <c r="J1481" s="1" t="s">
        <v>3962</v>
      </c>
      <c r="K1481" s="1" t="s">
        <v>4614</v>
      </c>
      <c r="L1481">
        <f>ROUNDUP(IF(B1481&gt;$D$4,0,($D$4-B1481+1)/365),0)</f>
        <v>0</v>
      </c>
      <c r="M1481">
        <f>ROUNDUP(IF(B1481&gt;$D$5,0,($D$5-B1481+1)/365),0)</f>
        <v>0</v>
      </c>
      <c r="N1481" s="28">
        <f>IF(OR(L1481=1,M1481=1),IF(B1481+364&lt;=$D$5,(B1481+364-$D$4+1)/365,IF(B1481&gt;$D$4,($D$5-B1481+1)/365,$D$6/365)),0)</f>
        <v>0</v>
      </c>
      <c r="O1481" s="28">
        <f>'Data &amp; Parameter'!$E$16*'Data &amp; Parameter'!$E$17*('Data &amp; Parameter'!$E$18+'Data &amp; Parameter'!$E$19)*'Data &amp; Parameter'!$E$20*'Data &amp; Parameter'!$E$37*N1481</f>
        <v>0</v>
      </c>
      <c r="P1481">
        <f>ROUNDUP(IF(D1481&gt;$D$4,0,($D$4-D1481+1)/365),0)</f>
        <v>0</v>
      </c>
      <c r="Q1481">
        <f>ROUNDUP(IF(D1481&gt;$D$5,0,($D$5-D1481+1)/365),0)</f>
        <v>0</v>
      </c>
      <c r="R1481" s="28">
        <f>IF(OR(P1481=1,Q1481=1),IF(D1481+364&lt;=$D$5,(D1481+364-$D$4+1)/365,IF(D1481&gt;$D$4,($D$5-D1481+1)/365,$D$6/365)),0)</f>
        <v>0</v>
      </c>
      <c r="S1481" s="28">
        <f>'Data &amp; Parameter'!$E$16*'Data &amp; Parameter'!$E$17*('Data &amp; Parameter'!$E$18+'Data &amp; Parameter'!$E$19)*'Data &amp; Parameter'!$E$20*'Data &amp; Parameter'!$E$37*R1481</f>
        <v>0</v>
      </c>
      <c r="T1481" s="28">
        <f t="shared" ref="T1481:T1544" si="23">O1481+S1481</f>
        <v>0</v>
      </c>
    </row>
    <row r="1482" spans="1:20" ht="15.75" customHeight="1" x14ac:dyDescent="0.35">
      <c r="A1482">
        <v>1475</v>
      </c>
      <c r="B1482" s="76">
        <v>44235</v>
      </c>
      <c r="C1482" s="1" t="s">
        <v>4753</v>
      </c>
      <c r="D1482" s="76">
        <v>44235</v>
      </c>
      <c r="E1482" s="1" t="s">
        <v>4754</v>
      </c>
      <c r="F1482" s="1" t="s">
        <v>4755</v>
      </c>
      <c r="G1482" s="1" t="s">
        <v>123</v>
      </c>
      <c r="H1482" s="1" t="s">
        <v>124</v>
      </c>
      <c r="I1482" s="1" t="s">
        <v>125</v>
      </c>
      <c r="J1482" s="1" t="s">
        <v>4613</v>
      </c>
      <c r="K1482" s="1" t="s">
        <v>3977</v>
      </c>
      <c r="L1482">
        <f>ROUNDUP(IF(B1482&gt;$D$4,0,($D$4-B1482+1)/365),0)</f>
        <v>0</v>
      </c>
      <c r="M1482">
        <f>ROUNDUP(IF(B1482&gt;$D$5,0,($D$5-B1482+1)/365),0)</f>
        <v>0</v>
      </c>
      <c r="N1482" s="28">
        <f>IF(OR(L1482=1,M1482=1),IF(B1482+364&lt;=$D$5,(B1482+364-$D$4+1)/365,IF(B1482&gt;$D$4,($D$5-B1482+1)/365,$D$6/365)),0)</f>
        <v>0</v>
      </c>
      <c r="O1482" s="28">
        <f>'Data &amp; Parameter'!$E$16*'Data &amp; Parameter'!$E$17*('Data &amp; Parameter'!$E$18+'Data &amp; Parameter'!$E$19)*'Data &amp; Parameter'!$E$20*'Data &amp; Parameter'!$E$37*N1482</f>
        <v>0</v>
      </c>
      <c r="P1482">
        <f>ROUNDUP(IF(D1482&gt;$D$4,0,($D$4-D1482+1)/365),0)</f>
        <v>0</v>
      </c>
      <c r="Q1482">
        <f>ROUNDUP(IF(D1482&gt;$D$5,0,($D$5-D1482+1)/365),0)</f>
        <v>0</v>
      </c>
      <c r="R1482" s="28">
        <f>IF(OR(P1482=1,Q1482=1),IF(D1482+364&lt;=$D$5,(D1482+364-$D$4+1)/365,IF(D1482&gt;$D$4,($D$5-D1482+1)/365,$D$6/365)),0)</f>
        <v>0</v>
      </c>
      <c r="S1482" s="28">
        <f>'Data &amp; Parameter'!$E$16*'Data &amp; Parameter'!$E$17*('Data &amp; Parameter'!$E$18+'Data &amp; Parameter'!$E$19)*'Data &amp; Parameter'!$E$20*'Data &amp; Parameter'!$E$37*R1482</f>
        <v>0</v>
      </c>
      <c r="T1482" s="28">
        <f t="shared" si="23"/>
        <v>0</v>
      </c>
    </row>
    <row r="1483" spans="1:20" ht="15.75" customHeight="1" x14ac:dyDescent="0.35">
      <c r="A1483">
        <v>1476</v>
      </c>
      <c r="B1483" s="76">
        <v>44235</v>
      </c>
      <c r="C1483" s="1" t="s">
        <v>4756</v>
      </c>
      <c r="D1483" s="76">
        <v>44235</v>
      </c>
      <c r="E1483" s="1" t="s">
        <v>4757</v>
      </c>
      <c r="F1483" s="1" t="s">
        <v>4758</v>
      </c>
      <c r="G1483" s="1" t="s">
        <v>123</v>
      </c>
      <c r="H1483" s="1" t="s">
        <v>124</v>
      </c>
      <c r="I1483" s="1" t="s">
        <v>125</v>
      </c>
      <c r="J1483" s="1" t="s">
        <v>3962</v>
      </c>
      <c r="K1483" s="1" t="s">
        <v>3977</v>
      </c>
      <c r="L1483">
        <f>ROUNDUP(IF(B1483&gt;$D$4,0,($D$4-B1483+1)/365),0)</f>
        <v>0</v>
      </c>
      <c r="M1483">
        <f>ROUNDUP(IF(B1483&gt;$D$5,0,($D$5-B1483+1)/365),0)</f>
        <v>0</v>
      </c>
      <c r="N1483" s="28">
        <f>IF(OR(L1483=1,M1483=1),IF(B1483+364&lt;=$D$5,(B1483+364-$D$4+1)/365,IF(B1483&gt;$D$4,($D$5-B1483+1)/365,$D$6/365)),0)</f>
        <v>0</v>
      </c>
      <c r="O1483" s="28">
        <f>'Data &amp; Parameter'!$E$16*'Data &amp; Parameter'!$E$17*('Data &amp; Parameter'!$E$18+'Data &amp; Parameter'!$E$19)*'Data &amp; Parameter'!$E$20*'Data &amp; Parameter'!$E$37*N1483</f>
        <v>0</v>
      </c>
      <c r="P1483">
        <f>ROUNDUP(IF(D1483&gt;$D$4,0,($D$4-D1483+1)/365),0)</f>
        <v>0</v>
      </c>
      <c r="Q1483">
        <f>ROUNDUP(IF(D1483&gt;$D$5,0,($D$5-D1483+1)/365),0)</f>
        <v>0</v>
      </c>
      <c r="R1483" s="28">
        <f>IF(OR(P1483=1,Q1483=1),IF(D1483+364&lt;=$D$5,(D1483+364-$D$4+1)/365,IF(D1483&gt;$D$4,($D$5-D1483+1)/365,$D$6/365)),0)</f>
        <v>0</v>
      </c>
      <c r="S1483" s="28">
        <f>'Data &amp; Parameter'!$E$16*'Data &amp; Parameter'!$E$17*('Data &amp; Parameter'!$E$18+'Data &amp; Parameter'!$E$19)*'Data &amp; Parameter'!$E$20*'Data &amp; Parameter'!$E$37*R1483</f>
        <v>0</v>
      </c>
      <c r="T1483" s="28">
        <f t="shared" si="23"/>
        <v>0</v>
      </c>
    </row>
    <row r="1484" spans="1:20" ht="15.75" customHeight="1" x14ac:dyDescent="0.35">
      <c r="A1484">
        <v>1477</v>
      </c>
      <c r="B1484" s="76">
        <v>44235</v>
      </c>
      <c r="C1484" s="1" t="s">
        <v>4759</v>
      </c>
      <c r="D1484" s="76">
        <v>44235</v>
      </c>
      <c r="E1484" s="1" t="s">
        <v>4760</v>
      </c>
      <c r="F1484" s="1" t="s">
        <v>4761</v>
      </c>
      <c r="G1484" s="1" t="s">
        <v>123</v>
      </c>
      <c r="H1484" s="1" t="s">
        <v>124</v>
      </c>
      <c r="I1484" s="1" t="s">
        <v>125</v>
      </c>
      <c r="J1484" s="1" t="s">
        <v>3962</v>
      </c>
      <c r="K1484" s="1" t="s">
        <v>3977</v>
      </c>
      <c r="L1484">
        <f>ROUNDUP(IF(B1484&gt;$D$4,0,($D$4-B1484+1)/365),0)</f>
        <v>0</v>
      </c>
      <c r="M1484">
        <f>ROUNDUP(IF(B1484&gt;$D$5,0,($D$5-B1484+1)/365),0)</f>
        <v>0</v>
      </c>
      <c r="N1484" s="28">
        <f>IF(OR(L1484=1,M1484=1),IF(B1484+364&lt;=$D$5,(B1484+364-$D$4+1)/365,IF(B1484&gt;$D$4,($D$5-B1484+1)/365,$D$6/365)),0)</f>
        <v>0</v>
      </c>
      <c r="O1484" s="28">
        <f>'Data &amp; Parameter'!$E$16*'Data &amp; Parameter'!$E$17*('Data &amp; Parameter'!$E$18+'Data &amp; Parameter'!$E$19)*'Data &amp; Parameter'!$E$20*'Data &amp; Parameter'!$E$37*N1484</f>
        <v>0</v>
      </c>
      <c r="P1484">
        <f>ROUNDUP(IF(D1484&gt;$D$4,0,($D$4-D1484+1)/365),0)</f>
        <v>0</v>
      </c>
      <c r="Q1484">
        <f>ROUNDUP(IF(D1484&gt;$D$5,0,($D$5-D1484+1)/365),0)</f>
        <v>0</v>
      </c>
      <c r="R1484" s="28">
        <f>IF(OR(P1484=1,Q1484=1),IF(D1484+364&lt;=$D$5,(D1484+364-$D$4+1)/365,IF(D1484&gt;$D$4,($D$5-D1484+1)/365,$D$6/365)),0)</f>
        <v>0</v>
      </c>
      <c r="S1484" s="28">
        <f>'Data &amp; Parameter'!$E$16*'Data &amp; Parameter'!$E$17*('Data &amp; Parameter'!$E$18+'Data &amp; Parameter'!$E$19)*'Data &amp; Parameter'!$E$20*'Data &amp; Parameter'!$E$37*R1484</f>
        <v>0</v>
      </c>
      <c r="T1484" s="28">
        <f t="shared" si="23"/>
        <v>0</v>
      </c>
    </row>
    <row r="1485" spans="1:20" ht="15.75" customHeight="1" x14ac:dyDescent="0.35">
      <c r="A1485">
        <v>1478</v>
      </c>
      <c r="B1485" s="76">
        <v>44235</v>
      </c>
      <c r="C1485" s="1" t="s">
        <v>4762</v>
      </c>
      <c r="D1485" s="76">
        <v>44235</v>
      </c>
      <c r="E1485" s="1" t="s">
        <v>4763</v>
      </c>
      <c r="F1485" s="1" t="s">
        <v>4764</v>
      </c>
      <c r="G1485" s="1" t="s">
        <v>123</v>
      </c>
      <c r="H1485" s="1" t="s">
        <v>124</v>
      </c>
      <c r="I1485" s="1" t="s">
        <v>125</v>
      </c>
      <c r="J1485" s="1" t="s">
        <v>936</v>
      </c>
      <c r="K1485" s="1" t="s">
        <v>4729</v>
      </c>
      <c r="L1485">
        <f>ROUNDUP(IF(B1485&gt;$D$4,0,($D$4-B1485+1)/365),0)</f>
        <v>0</v>
      </c>
      <c r="M1485">
        <f>ROUNDUP(IF(B1485&gt;$D$5,0,($D$5-B1485+1)/365),0)</f>
        <v>0</v>
      </c>
      <c r="N1485" s="28">
        <f>IF(OR(L1485=1,M1485=1),IF(B1485+364&lt;=$D$5,(B1485+364-$D$4+1)/365,IF(B1485&gt;$D$4,($D$5-B1485+1)/365,$D$6/365)),0)</f>
        <v>0</v>
      </c>
      <c r="O1485" s="28">
        <f>'Data &amp; Parameter'!$E$16*'Data &amp; Parameter'!$E$17*('Data &amp; Parameter'!$E$18+'Data &amp; Parameter'!$E$19)*'Data &amp; Parameter'!$E$20*'Data &amp; Parameter'!$E$37*N1485</f>
        <v>0</v>
      </c>
      <c r="P1485">
        <f>ROUNDUP(IF(D1485&gt;$D$4,0,($D$4-D1485+1)/365),0)</f>
        <v>0</v>
      </c>
      <c r="Q1485">
        <f>ROUNDUP(IF(D1485&gt;$D$5,0,($D$5-D1485+1)/365),0)</f>
        <v>0</v>
      </c>
      <c r="R1485" s="28">
        <f>IF(OR(P1485=1,Q1485=1),IF(D1485+364&lt;=$D$5,(D1485+364-$D$4+1)/365,IF(D1485&gt;$D$4,($D$5-D1485+1)/365,$D$6/365)),0)</f>
        <v>0</v>
      </c>
      <c r="S1485" s="28">
        <f>'Data &amp; Parameter'!$E$16*'Data &amp; Parameter'!$E$17*('Data &amp; Parameter'!$E$18+'Data &amp; Parameter'!$E$19)*'Data &amp; Parameter'!$E$20*'Data &amp; Parameter'!$E$37*R1485</f>
        <v>0</v>
      </c>
      <c r="T1485" s="28">
        <f t="shared" si="23"/>
        <v>0</v>
      </c>
    </row>
    <row r="1486" spans="1:20" ht="15.75" customHeight="1" x14ac:dyDescent="0.35">
      <c r="A1486">
        <v>1479</v>
      </c>
      <c r="B1486" s="76">
        <v>44235</v>
      </c>
      <c r="C1486" s="1" t="s">
        <v>4765</v>
      </c>
      <c r="D1486" s="76">
        <v>44235</v>
      </c>
      <c r="E1486" s="1" t="s">
        <v>4766</v>
      </c>
      <c r="F1486" s="1" t="s">
        <v>4767</v>
      </c>
      <c r="G1486" s="1" t="s">
        <v>123</v>
      </c>
      <c r="H1486" s="1" t="s">
        <v>124</v>
      </c>
      <c r="I1486" s="1" t="s">
        <v>125</v>
      </c>
      <c r="J1486" s="1" t="s">
        <v>936</v>
      </c>
      <c r="K1486" s="1" t="s">
        <v>4729</v>
      </c>
      <c r="L1486">
        <f>ROUNDUP(IF(B1486&gt;$D$4,0,($D$4-B1486+1)/365),0)</f>
        <v>0</v>
      </c>
      <c r="M1486">
        <f>ROUNDUP(IF(B1486&gt;$D$5,0,($D$5-B1486+1)/365),0)</f>
        <v>0</v>
      </c>
      <c r="N1486" s="28">
        <f>IF(OR(L1486=1,M1486=1),IF(B1486+364&lt;=$D$5,(B1486+364-$D$4+1)/365,IF(B1486&gt;$D$4,($D$5-B1486+1)/365,$D$6/365)),0)</f>
        <v>0</v>
      </c>
      <c r="O1486" s="28">
        <f>'Data &amp; Parameter'!$E$16*'Data &amp; Parameter'!$E$17*('Data &amp; Parameter'!$E$18+'Data &amp; Parameter'!$E$19)*'Data &amp; Parameter'!$E$20*'Data &amp; Parameter'!$E$37*N1486</f>
        <v>0</v>
      </c>
      <c r="P1486">
        <f>ROUNDUP(IF(D1486&gt;$D$4,0,($D$4-D1486+1)/365),0)</f>
        <v>0</v>
      </c>
      <c r="Q1486">
        <f>ROUNDUP(IF(D1486&gt;$D$5,0,($D$5-D1486+1)/365),0)</f>
        <v>0</v>
      </c>
      <c r="R1486" s="28">
        <f>IF(OR(P1486=1,Q1486=1),IF(D1486+364&lt;=$D$5,(D1486+364-$D$4+1)/365,IF(D1486&gt;$D$4,($D$5-D1486+1)/365,$D$6/365)),0)</f>
        <v>0</v>
      </c>
      <c r="S1486" s="28">
        <f>'Data &amp; Parameter'!$E$16*'Data &amp; Parameter'!$E$17*('Data &amp; Parameter'!$E$18+'Data &amp; Parameter'!$E$19)*'Data &amp; Parameter'!$E$20*'Data &amp; Parameter'!$E$37*R1486</f>
        <v>0</v>
      </c>
      <c r="T1486" s="28">
        <f t="shared" si="23"/>
        <v>0</v>
      </c>
    </row>
    <row r="1487" spans="1:20" ht="15.75" customHeight="1" x14ac:dyDescent="0.35">
      <c r="A1487">
        <v>1480</v>
      </c>
      <c r="B1487" s="76">
        <v>44235</v>
      </c>
      <c r="C1487" s="1" t="s">
        <v>4768</v>
      </c>
      <c r="D1487" s="76">
        <v>44235</v>
      </c>
      <c r="E1487" s="1" t="s">
        <v>4769</v>
      </c>
      <c r="F1487" s="1" t="s">
        <v>4770</v>
      </c>
      <c r="G1487" s="1" t="s">
        <v>123</v>
      </c>
      <c r="H1487" s="1" t="s">
        <v>124</v>
      </c>
      <c r="I1487" s="1" t="s">
        <v>125</v>
      </c>
      <c r="J1487" s="1" t="s">
        <v>936</v>
      </c>
      <c r="K1487" s="1" t="s">
        <v>4729</v>
      </c>
      <c r="L1487">
        <f>ROUNDUP(IF(B1487&gt;$D$4,0,($D$4-B1487+1)/365),0)</f>
        <v>0</v>
      </c>
      <c r="M1487">
        <f>ROUNDUP(IF(B1487&gt;$D$5,0,($D$5-B1487+1)/365),0)</f>
        <v>0</v>
      </c>
      <c r="N1487" s="28">
        <f>IF(OR(L1487=1,M1487=1),IF(B1487+364&lt;=$D$5,(B1487+364-$D$4+1)/365,IF(B1487&gt;$D$4,($D$5-B1487+1)/365,$D$6/365)),0)</f>
        <v>0</v>
      </c>
      <c r="O1487" s="28">
        <f>'Data &amp; Parameter'!$E$16*'Data &amp; Parameter'!$E$17*('Data &amp; Parameter'!$E$18+'Data &amp; Parameter'!$E$19)*'Data &amp; Parameter'!$E$20*'Data &amp; Parameter'!$E$37*N1487</f>
        <v>0</v>
      </c>
      <c r="P1487">
        <f>ROUNDUP(IF(D1487&gt;$D$4,0,($D$4-D1487+1)/365),0)</f>
        <v>0</v>
      </c>
      <c r="Q1487">
        <f>ROUNDUP(IF(D1487&gt;$D$5,0,($D$5-D1487+1)/365),0)</f>
        <v>0</v>
      </c>
      <c r="R1487" s="28">
        <f>IF(OR(P1487=1,Q1487=1),IF(D1487+364&lt;=$D$5,(D1487+364-$D$4+1)/365,IF(D1487&gt;$D$4,($D$5-D1487+1)/365,$D$6/365)),0)</f>
        <v>0</v>
      </c>
      <c r="S1487" s="28">
        <f>'Data &amp; Parameter'!$E$16*'Data &amp; Parameter'!$E$17*('Data &amp; Parameter'!$E$18+'Data &amp; Parameter'!$E$19)*'Data &amp; Parameter'!$E$20*'Data &amp; Parameter'!$E$37*R1487</f>
        <v>0</v>
      </c>
      <c r="T1487" s="28">
        <f t="shared" si="23"/>
        <v>0</v>
      </c>
    </row>
    <row r="1488" spans="1:20" ht="15.75" customHeight="1" x14ac:dyDescent="0.35">
      <c r="A1488">
        <v>1481</v>
      </c>
      <c r="B1488" s="76">
        <v>44235</v>
      </c>
      <c r="C1488" s="1" t="s">
        <v>4771</v>
      </c>
      <c r="D1488" s="76">
        <v>44235</v>
      </c>
      <c r="E1488" s="1" t="s">
        <v>4772</v>
      </c>
      <c r="F1488" s="1" t="s">
        <v>4773</v>
      </c>
      <c r="G1488" s="1" t="s">
        <v>123</v>
      </c>
      <c r="H1488" s="1" t="s">
        <v>124</v>
      </c>
      <c r="I1488" s="1" t="s">
        <v>125</v>
      </c>
      <c r="J1488" s="1" t="s">
        <v>936</v>
      </c>
      <c r="K1488" s="1" t="s">
        <v>4729</v>
      </c>
      <c r="L1488">
        <f>ROUNDUP(IF(B1488&gt;$D$4,0,($D$4-B1488+1)/365),0)</f>
        <v>0</v>
      </c>
      <c r="M1488">
        <f>ROUNDUP(IF(B1488&gt;$D$5,0,($D$5-B1488+1)/365),0)</f>
        <v>0</v>
      </c>
      <c r="N1488" s="28">
        <f>IF(OR(L1488=1,M1488=1),IF(B1488+364&lt;=$D$5,(B1488+364-$D$4+1)/365,IF(B1488&gt;$D$4,($D$5-B1488+1)/365,$D$6/365)),0)</f>
        <v>0</v>
      </c>
      <c r="O1488" s="28">
        <f>'Data &amp; Parameter'!$E$16*'Data &amp; Parameter'!$E$17*('Data &amp; Parameter'!$E$18+'Data &amp; Parameter'!$E$19)*'Data &amp; Parameter'!$E$20*'Data &amp; Parameter'!$E$37*N1488</f>
        <v>0</v>
      </c>
      <c r="P1488">
        <f>ROUNDUP(IF(D1488&gt;$D$4,0,($D$4-D1488+1)/365),0)</f>
        <v>0</v>
      </c>
      <c r="Q1488">
        <f>ROUNDUP(IF(D1488&gt;$D$5,0,($D$5-D1488+1)/365),0)</f>
        <v>0</v>
      </c>
      <c r="R1488" s="28">
        <f>IF(OR(P1488=1,Q1488=1),IF(D1488+364&lt;=$D$5,(D1488+364-$D$4+1)/365,IF(D1488&gt;$D$4,($D$5-D1488+1)/365,$D$6/365)),0)</f>
        <v>0</v>
      </c>
      <c r="S1488" s="28">
        <f>'Data &amp; Parameter'!$E$16*'Data &amp; Parameter'!$E$17*('Data &amp; Parameter'!$E$18+'Data &amp; Parameter'!$E$19)*'Data &amp; Parameter'!$E$20*'Data &amp; Parameter'!$E$37*R1488</f>
        <v>0</v>
      </c>
      <c r="T1488" s="28">
        <f t="shared" si="23"/>
        <v>0</v>
      </c>
    </row>
    <row r="1489" spans="1:20" ht="15.75" customHeight="1" x14ac:dyDescent="0.35">
      <c r="A1489">
        <v>1482</v>
      </c>
      <c r="B1489" s="76">
        <v>44235</v>
      </c>
      <c r="C1489" s="1" t="s">
        <v>4774</v>
      </c>
      <c r="D1489" s="76">
        <v>44235</v>
      </c>
      <c r="E1489" s="1" t="s">
        <v>4775</v>
      </c>
      <c r="F1489" s="1" t="s">
        <v>4776</v>
      </c>
      <c r="G1489" s="1" t="s">
        <v>123</v>
      </c>
      <c r="H1489" s="1" t="s">
        <v>124</v>
      </c>
      <c r="I1489" s="1" t="s">
        <v>125</v>
      </c>
      <c r="J1489" s="1" t="s">
        <v>936</v>
      </c>
      <c r="K1489" s="1" t="s">
        <v>4740</v>
      </c>
      <c r="L1489">
        <f>ROUNDUP(IF(B1489&gt;$D$4,0,($D$4-B1489+1)/365),0)</f>
        <v>0</v>
      </c>
      <c r="M1489">
        <f>ROUNDUP(IF(B1489&gt;$D$5,0,($D$5-B1489+1)/365),0)</f>
        <v>0</v>
      </c>
      <c r="N1489" s="28">
        <f>IF(OR(L1489=1,M1489=1),IF(B1489+364&lt;=$D$5,(B1489+364-$D$4+1)/365,IF(B1489&gt;$D$4,($D$5-B1489+1)/365,$D$6/365)),0)</f>
        <v>0</v>
      </c>
      <c r="O1489" s="28">
        <f>'Data &amp; Parameter'!$E$16*'Data &amp; Parameter'!$E$17*('Data &amp; Parameter'!$E$18+'Data &amp; Parameter'!$E$19)*'Data &amp; Parameter'!$E$20*'Data &amp; Parameter'!$E$37*N1489</f>
        <v>0</v>
      </c>
      <c r="P1489">
        <f>ROUNDUP(IF(D1489&gt;$D$4,0,($D$4-D1489+1)/365),0)</f>
        <v>0</v>
      </c>
      <c r="Q1489">
        <f>ROUNDUP(IF(D1489&gt;$D$5,0,($D$5-D1489+1)/365),0)</f>
        <v>0</v>
      </c>
      <c r="R1489" s="28">
        <f>IF(OR(P1489=1,Q1489=1),IF(D1489+364&lt;=$D$5,(D1489+364-$D$4+1)/365,IF(D1489&gt;$D$4,($D$5-D1489+1)/365,$D$6/365)),0)</f>
        <v>0</v>
      </c>
      <c r="S1489" s="28">
        <f>'Data &amp; Parameter'!$E$16*'Data &amp; Parameter'!$E$17*('Data &amp; Parameter'!$E$18+'Data &amp; Parameter'!$E$19)*'Data &amp; Parameter'!$E$20*'Data &amp; Parameter'!$E$37*R1489</f>
        <v>0</v>
      </c>
      <c r="T1489" s="28">
        <f t="shared" si="23"/>
        <v>0</v>
      </c>
    </row>
    <row r="1490" spans="1:20" ht="15.75" customHeight="1" x14ac:dyDescent="0.35">
      <c r="A1490">
        <v>1483</v>
      </c>
      <c r="B1490" s="76">
        <v>44235</v>
      </c>
      <c r="C1490" s="1" t="s">
        <v>4777</v>
      </c>
      <c r="D1490" s="76">
        <v>44235</v>
      </c>
      <c r="E1490" s="1" t="s">
        <v>4778</v>
      </c>
      <c r="F1490" s="1" t="s">
        <v>4779</v>
      </c>
      <c r="G1490" s="1" t="s">
        <v>123</v>
      </c>
      <c r="H1490" s="1" t="s">
        <v>124</v>
      </c>
      <c r="I1490" s="1" t="s">
        <v>125</v>
      </c>
      <c r="J1490" s="1" t="s">
        <v>936</v>
      </c>
      <c r="K1490" s="1" t="s">
        <v>4740</v>
      </c>
      <c r="L1490">
        <f>ROUNDUP(IF(B1490&gt;$D$4,0,($D$4-B1490+1)/365),0)</f>
        <v>0</v>
      </c>
      <c r="M1490">
        <f>ROUNDUP(IF(B1490&gt;$D$5,0,($D$5-B1490+1)/365),0)</f>
        <v>0</v>
      </c>
      <c r="N1490" s="28">
        <f>IF(OR(L1490=1,M1490=1),IF(B1490+364&lt;=$D$5,(B1490+364-$D$4+1)/365,IF(B1490&gt;$D$4,($D$5-B1490+1)/365,$D$6/365)),0)</f>
        <v>0</v>
      </c>
      <c r="O1490" s="28">
        <f>'Data &amp; Parameter'!$E$16*'Data &amp; Parameter'!$E$17*('Data &amp; Parameter'!$E$18+'Data &amp; Parameter'!$E$19)*'Data &amp; Parameter'!$E$20*'Data &amp; Parameter'!$E$37*N1490</f>
        <v>0</v>
      </c>
      <c r="P1490">
        <f>ROUNDUP(IF(D1490&gt;$D$4,0,($D$4-D1490+1)/365),0)</f>
        <v>0</v>
      </c>
      <c r="Q1490">
        <f>ROUNDUP(IF(D1490&gt;$D$5,0,($D$5-D1490+1)/365),0)</f>
        <v>0</v>
      </c>
      <c r="R1490" s="28">
        <f>IF(OR(P1490=1,Q1490=1),IF(D1490+364&lt;=$D$5,(D1490+364-$D$4+1)/365,IF(D1490&gt;$D$4,($D$5-D1490+1)/365,$D$6/365)),0)</f>
        <v>0</v>
      </c>
      <c r="S1490" s="28">
        <f>'Data &amp; Parameter'!$E$16*'Data &amp; Parameter'!$E$17*('Data &amp; Parameter'!$E$18+'Data &amp; Parameter'!$E$19)*'Data &amp; Parameter'!$E$20*'Data &amp; Parameter'!$E$37*R1490</f>
        <v>0</v>
      </c>
      <c r="T1490" s="28">
        <f t="shared" si="23"/>
        <v>0</v>
      </c>
    </row>
    <row r="1491" spans="1:20" ht="15.75" customHeight="1" x14ac:dyDescent="0.35">
      <c r="A1491">
        <v>1484</v>
      </c>
      <c r="B1491" s="76">
        <v>44235</v>
      </c>
      <c r="C1491" s="1" t="s">
        <v>4780</v>
      </c>
      <c r="D1491" s="76">
        <v>44235</v>
      </c>
      <c r="E1491" s="1" t="s">
        <v>4781</v>
      </c>
      <c r="F1491" s="1" t="s">
        <v>4782</v>
      </c>
      <c r="G1491" s="1" t="s">
        <v>123</v>
      </c>
      <c r="H1491" s="1" t="s">
        <v>124</v>
      </c>
      <c r="I1491" s="1" t="s">
        <v>125</v>
      </c>
      <c r="J1491" s="1" t="s">
        <v>936</v>
      </c>
      <c r="K1491" s="1" t="s">
        <v>4740</v>
      </c>
      <c r="L1491">
        <f>ROUNDUP(IF(B1491&gt;$D$4,0,($D$4-B1491+1)/365),0)</f>
        <v>0</v>
      </c>
      <c r="M1491">
        <f>ROUNDUP(IF(B1491&gt;$D$5,0,($D$5-B1491+1)/365),0)</f>
        <v>0</v>
      </c>
      <c r="N1491" s="28">
        <f>IF(OR(L1491=1,M1491=1),IF(B1491+364&lt;=$D$5,(B1491+364-$D$4+1)/365,IF(B1491&gt;$D$4,($D$5-B1491+1)/365,$D$6/365)),0)</f>
        <v>0</v>
      </c>
      <c r="O1491" s="28">
        <f>'Data &amp; Parameter'!$E$16*'Data &amp; Parameter'!$E$17*('Data &amp; Parameter'!$E$18+'Data &amp; Parameter'!$E$19)*'Data &amp; Parameter'!$E$20*'Data &amp; Parameter'!$E$37*N1491</f>
        <v>0</v>
      </c>
      <c r="P1491">
        <f>ROUNDUP(IF(D1491&gt;$D$4,0,($D$4-D1491+1)/365),0)</f>
        <v>0</v>
      </c>
      <c r="Q1491">
        <f>ROUNDUP(IF(D1491&gt;$D$5,0,($D$5-D1491+1)/365),0)</f>
        <v>0</v>
      </c>
      <c r="R1491" s="28">
        <f>IF(OR(P1491=1,Q1491=1),IF(D1491+364&lt;=$D$5,(D1491+364-$D$4+1)/365,IF(D1491&gt;$D$4,($D$5-D1491+1)/365,$D$6/365)),0)</f>
        <v>0</v>
      </c>
      <c r="S1491" s="28">
        <f>'Data &amp; Parameter'!$E$16*'Data &amp; Parameter'!$E$17*('Data &amp; Parameter'!$E$18+'Data &amp; Parameter'!$E$19)*'Data &amp; Parameter'!$E$20*'Data &amp; Parameter'!$E$37*R1491</f>
        <v>0</v>
      </c>
      <c r="T1491" s="28">
        <f t="shared" si="23"/>
        <v>0</v>
      </c>
    </row>
    <row r="1492" spans="1:20" ht="15.75" customHeight="1" x14ac:dyDescent="0.35">
      <c r="A1492">
        <v>1485</v>
      </c>
      <c r="B1492" s="76">
        <v>44235</v>
      </c>
      <c r="C1492" s="1" t="s">
        <v>4783</v>
      </c>
      <c r="D1492" s="76">
        <v>44235</v>
      </c>
      <c r="E1492" s="1" t="s">
        <v>4784</v>
      </c>
      <c r="F1492" s="1" t="s">
        <v>4785</v>
      </c>
      <c r="G1492" s="1" t="s">
        <v>123</v>
      </c>
      <c r="H1492" s="1" t="s">
        <v>124</v>
      </c>
      <c r="I1492" s="1" t="s">
        <v>125</v>
      </c>
      <c r="J1492" s="1" t="s">
        <v>936</v>
      </c>
      <c r="K1492" s="1" t="s">
        <v>4740</v>
      </c>
      <c r="L1492">
        <f>ROUNDUP(IF(B1492&gt;$D$4,0,($D$4-B1492+1)/365),0)</f>
        <v>0</v>
      </c>
      <c r="M1492">
        <f>ROUNDUP(IF(B1492&gt;$D$5,0,($D$5-B1492+1)/365),0)</f>
        <v>0</v>
      </c>
      <c r="N1492" s="28">
        <f>IF(OR(L1492=1,M1492=1),IF(B1492+364&lt;=$D$5,(B1492+364-$D$4+1)/365,IF(B1492&gt;$D$4,($D$5-B1492+1)/365,$D$6/365)),0)</f>
        <v>0</v>
      </c>
      <c r="O1492" s="28">
        <f>'Data &amp; Parameter'!$E$16*'Data &amp; Parameter'!$E$17*('Data &amp; Parameter'!$E$18+'Data &amp; Parameter'!$E$19)*'Data &amp; Parameter'!$E$20*'Data &amp; Parameter'!$E$37*N1492</f>
        <v>0</v>
      </c>
      <c r="P1492">
        <f>ROUNDUP(IF(D1492&gt;$D$4,0,($D$4-D1492+1)/365),0)</f>
        <v>0</v>
      </c>
      <c r="Q1492">
        <f>ROUNDUP(IF(D1492&gt;$D$5,0,($D$5-D1492+1)/365),0)</f>
        <v>0</v>
      </c>
      <c r="R1492" s="28">
        <f>IF(OR(P1492=1,Q1492=1),IF(D1492+364&lt;=$D$5,(D1492+364-$D$4+1)/365,IF(D1492&gt;$D$4,($D$5-D1492+1)/365,$D$6/365)),0)</f>
        <v>0</v>
      </c>
      <c r="S1492" s="28">
        <f>'Data &amp; Parameter'!$E$16*'Data &amp; Parameter'!$E$17*('Data &amp; Parameter'!$E$18+'Data &amp; Parameter'!$E$19)*'Data &amp; Parameter'!$E$20*'Data &amp; Parameter'!$E$37*R1492</f>
        <v>0</v>
      </c>
      <c r="T1492" s="28">
        <f t="shared" si="23"/>
        <v>0</v>
      </c>
    </row>
    <row r="1493" spans="1:20" ht="15.75" customHeight="1" x14ac:dyDescent="0.35">
      <c r="A1493">
        <v>1486</v>
      </c>
      <c r="B1493" s="76">
        <v>44235</v>
      </c>
      <c r="C1493" s="1" t="s">
        <v>4786</v>
      </c>
      <c r="D1493" s="76">
        <v>44235</v>
      </c>
      <c r="E1493" s="1" t="s">
        <v>4787</v>
      </c>
      <c r="F1493" s="1" t="s">
        <v>4788</v>
      </c>
      <c r="G1493" s="1" t="s">
        <v>123</v>
      </c>
      <c r="H1493" s="1" t="s">
        <v>124</v>
      </c>
      <c r="I1493" s="1" t="s">
        <v>125</v>
      </c>
      <c r="J1493" s="1" t="s">
        <v>936</v>
      </c>
      <c r="K1493" s="1" t="s">
        <v>4729</v>
      </c>
      <c r="L1493">
        <f>ROUNDUP(IF(B1493&gt;$D$4,0,($D$4-B1493+1)/365),0)</f>
        <v>0</v>
      </c>
      <c r="M1493">
        <f>ROUNDUP(IF(B1493&gt;$D$5,0,($D$5-B1493+1)/365),0)</f>
        <v>0</v>
      </c>
      <c r="N1493" s="28">
        <f>IF(OR(L1493=1,M1493=1),IF(B1493+364&lt;=$D$5,(B1493+364-$D$4+1)/365,IF(B1493&gt;$D$4,($D$5-B1493+1)/365,$D$6/365)),0)</f>
        <v>0</v>
      </c>
      <c r="O1493" s="28">
        <f>'Data &amp; Parameter'!$E$16*'Data &amp; Parameter'!$E$17*('Data &amp; Parameter'!$E$18+'Data &amp; Parameter'!$E$19)*'Data &amp; Parameter'!$E$20*'Data &amp; Parameter'!$E$37*N1493</f>
        <v>0</v>
      </c>
      <c r="P1493">
        <f>ROUNDUP(IF(D1493&gt;$D$4,0,($D$4-D1493+1)/365),0)</f>
        <v>0</v>
      </c>
      <c r="Q1493">
        <f>ROUNDUP(IF(D1493&gt;$D$5,0,($D$5-D1493+1)/365),0)</f>
        <v>0</v>
      </c>
      <c r="R1493" s="28">
        <f>IF(OR(P1493=1,Q1493=1),IF(D1493+364&lt;=$D$5,(D1493+364-$D$4+1)/365,IF(D1493&gt;$D$4,($D$5-D1493+1)/365,$D$6/365)),0)</f>
        <v>0</v>
      </c>
      <c r="S1493" s="28">
        <f>'Data &amp; Parameter'!$E$16*'Data &amp; Parameter'!$E$17*('Data &amp; Parameter'!$E$18+'Data &amp; Parameter'!$E$19)*'Data &amp; Parameter'!$E$20*'Data &amp; Parameter'!$E$37*R1493</f>
        <v>0</v>
      </c>
      <c r="T1493" s="28">
        <f t="shared" si="23"/>
        <v>0</v>
      </c>
    </row>
    <row r="1494" spans="1:20" ht="15.75" customHeight="1" x14ac:dyDescent="0.35">
      <c r="A1494">
        <v>1487</v>
      </c>
      <c r="B1494" s="76">
        <v>44235</v>
      </c>
      <c r="C1494" s="1" t="s">
        <v>4789</v>
      </c>
      <c r="D1494" s="76">
        <v>44235</v>
      </c>
      <c r="E1494" s="1" t="s">
        <v>4790</v>
      </c>
      <c r="F1494" s="1" t="s">
        <v>4791</v>
      </c>
      <c r="G1494" s="1" t="s">
        <v>123</v>
      </c>
      <c r="H1494" s="1" t="s">
        <v>124</v>
      </c>
      <c r="I1494" s="1" t="s">
        <v>125</v>
      </c>
      <c r="J1494" s="1" t="s">
        <v>936</v>
      </c>
      <c r="K1494" s="1" t="s">
        <v>4729</v>
      </c>
      <c r="L1494">
        <f>ROUNDUP(IF(B1494&gt;$D$4,0,($D$4-B1494+1)/365),0)</f>
        <v>0</v>
      </c>
      <c r="M1494">
        <f>ROUNDUP(IF(B1494&gt;$D$5,0,($D$5-B1494+1)/365),0)</f>
        <v>0</v>
      </c>
      <c r="N1494" s="28">
        <f>IF(OR(L1494=1,M1494=1),IF(B1494+364&lt;=$D$5,(B1494+364-$D$4+1)/365,IF(B1494&gt;$D$4,($D$5-B1494+1)/365,$D$6/365)),0)</f>
        <v>0</v>
      </c>
      <c r="O1494" s="28">
        <f>'Data &amp; Parameter'!$E$16*'Data &amp; Parameter'!$E$17*('Data &amp; Parameter'!$E$18+'Data &amp; Parameter'!$E$19)*'Data &amp; Parameter'!$E$20*'Data &amp; Parameter'!$E$37*N1494</f>
        <v>0</v>
      </c>
      <c r="P1494">
        <f>ROUNDUP(IF(D1494&gt;$D$4,0,($D$4-D1494+1)/365),0)</f>
        <v>0</v>
      </c>
      <c r="Q1494">
        <f>ROUNDUP(IF(D1494&gt;$D$5,0,($D$5-D1494+1)/365),0)</f>
        <v>0</v>
      </c>
      <c r="R1494" s="28">
        <f>IF(OR(P1494=1,Q1494=1),IF(D1494+364&lt;=$D$5,(D1494+364-$D$4+1)/365,IF(D1494&gt;$D$4,($D$5-D1494+1)/365,$D$6/365)),0)</f>
        <v>0</v>
      </c>
      <c r="S1494" s="28">
        <f>'Data &amp; Parameter'!$E$16*'Data &amp; Parameter'!$E$17*('Data &amp; Parameter'!$E$18+'Data &amp; Parameter'!$E$19)*'Data &amp; Parameter'!$E$20*'Data &amp; Parameter'!$E$37*R1494</f>
        <v>0</v>
      </c>
      <c r="T1494" s="28">
        <f t="shared" si="23"/>
        <v>0</v>
      </c>
    </row>
    <row r="1495" spans="1:20" ht="15.75" customHeight="1" x14ac:dyDescent="0.35">
      <c r="A1495">
        <v>1488</v>
      </c>
      <c r="B1495" s="76">
        <v>44235</v>
      </c>
      <c r="C1495" s="1" t="s">
        <v>4792</v>
      </c>
      <c r="D1495" s="76">
        <v>44235</v>
      </c>
      <c r="E1495" s="1" t="s">
        <v>4793</v>
      </c>
      <c r="F1495" s="1" t="s">
        <v>4794</v>
      </c>
      <c r="G1495" s="1" t="s">
        <v>123</v>
      </c>
      <c r="H1495" s="1" t="s">
        <v>124</v>
      </c>
      <c r="I1495" s="1" t="s">
        <v>125</v>
      </c>
      <c r="J1495" s="1" t="s">
        <v>936</v>
      </c>
      <c r="K1495" s="1" t="s">
        <v>4740</v>
      </c>
      <c r="L1495">
        <f>ROUNDUP(IF(B1495&gt;$D$4,0,($D$4-B1495+1)/365),0)</f>
        <v>0</v>
      </c>
      <c r="M1495">
        <f>ROUNDUP(IF(B1495&gt;$D$5,0,($D$5-B1495+1)/365),0)</f>
        <v>0</v>
      </c>
      <c r="N1495" s="28">
        <f>IF(OR(L1495=1,M1495=1),IF(B1495+364&lt;=$D$5,(B1495+364-$D$4+1)/365,IF(B1495&gt;$D$4,($D$5-B1495+1)/365,$D$6/365)),0)</f>
        <v>0</v>
      </c>
      <c r="O1495" s="28">
        <f>'Data &amp; Parameter'!$E$16*'Data &amp; Parameter'!$E$17*('Data &amp; Parameter'!$E$18+'Data &amp; Parameter'!$E$19)*'Data &amp; Parameter'!$E$20*'Data &amp; Parameter'!$E$37*N1495</f>
        <v>0</v>
      </c>
      <c r="P1495">
        <f>ROUNDUP(IF(D1495&gt;$D$4,0,($D$4-D1495+1)/365),0)</f>
        <v>0</v>
      </c>
      <c r="Q1495">
        <f>ROUNDUP(IF(D1495&gt;$D$5,0,($D$5-D1495+1)/365),0)</f>
        <v>0</v>
      </c>
      <c r="R1495" s="28">
        <f>IF(OR(P1495=1,Q1495=1),IF(D1495+364&lt;=$D$5,(D1495+364-$D$4+1)/365,IF(D1495&gt;$D$4,($D$5-D1495+1)/365,$D$6/365)),0)</f>
        <v>0</v>
      </c>
      <c r="S1495" s="28">
        <f>'Data &amp; Parameter'!$E$16*'Data &amp; Parameter'!$E$17*('Data &amp; Parameter'!$E$18+'Data &amp; Parameter'!$E$19)*'Data &amp; Parameter'!$E$20*'Data &amp; Parameter'!$E$37*R1495</f>
        <v>0</v>
      </c>
      <c r="T1495" s="28">
        <f t="shared" si="23"/>
        <v>0</v>
      </c>
    </row>
    <row r="1496" spans="1:20" ht="15.75" customHeight="1" x14ac:dyDescent="0.35">
      <c r="A1496">
        <v>1489</v>
      </c>
      <c r="B1496" s="76">
        <v>44235</v>
      </c>
      <c r="C1496" s="1" t="s">
        <v>4795</v>
      </c>
      <c r="D1496" s="76">
        <v>44235</v>
      </c>
      <c r="E1496" s="1" t="s">
        <v>4796</v>
      </c>
      <c r="F1496" s="1" t="s">
        <v>4797</v>
      </c>
      <c r="G1496" s="1" t="s">
        <v>123</v>
      </c>
      <c r="H1496" s="1" t="s">
        <v>124</v>
      </c>
      <c r="I1496" s="1" t="s">
        <v>125</v>
      </c>
      <c r="J1496" s="1" t="s">
        <v>3962</v>
      </c>
      <c r="K1496" s="1" t="s">
        <v>4798</v>
      </c>
      <c r="L1496">
        <f>ROUNDUP(IF(B1496&gt;$D$4,0,($D$4-B1496+1)/365),0)</f>
        <v>0</v>
      </c>
      <c r="M1496">
        <f>ROUNDUP(IF(B1496&gt;$D$5,0,($D$5-B1496+1)/365),0)</f>
        <v>0</v>
      </c>
      <c r="N1496" s="28">
        <f>IF(OR(L1496=1,M1496=1),IF(B1496+364&lt;=$D$5,(B1496+364-$D$4+1)/365,IF(B1496&gt;$D$4,($D$5-B1496+1)/365,$D$6/365)),0)</f>
        <v>0</v>
      </c>
      <c r="O1496" s="28">
        <f>'Data &amp; Parameter'!$E$16*'Data &amp; Parameter'!$E$17*('Data &amp; Parameter'!$E$18+'Data &amp; Parameter'!$E$19)*'Data &amp; Parameter'!$E$20*'Data &amp; Parameter'!$E$37*N1496</f>
        <v>0</v>
      </c>
      <c r="P1496">
        <f>ROUNDUP(IF(D1496&gt;$D$4,0,($D$4-D1496+1)/365),0)</f>
        <v>0</v>
      </c>
      <c r="Q1496">
        <f>ROUNDUP(IF(D1496&gt;$D$5,0,($D$5-D1496+1)/365),0)</f>
        <v>0</v>
      </c>
      <c r="R1496" s="28">
        <f>IF(OR(P1496=1,Q1496=1),IF(D1496+364&lt;=$D$5,(D1496+364-$D$4+1)/365,IF(D1496&gt;$D$4,($D$5-D1496+1)/365,$D$6/365)),0)</f>
        <v>0</v>
      </c>
      <c r="S1496" s="28">
        <f>'Data &amp; Parameter'!$E$16*'Data &amp; Parameter'!$E$17*('Data &amp; Parameter'!$E$18+'Data &amp; Parameter'!$E$19)*'Data &amp; Parameter'!$E$20*'Data &amp; Parameter'!$E$37*R1496</f>
        <v>0</v>
      </c>
      <c r="T1496" s="28">
        <f t="shared" si="23"/>
        <v>0</v>
      </c>
    </row>
    <row r="1497" spans="1:20" ht="15.75" customHeight="1" x14ac:dyDescent="0.35">
      <c r="A1497">
        <v>1490</v>
      </c>
      <c r="B1497" s="76">
        <v>44235</v>
      </c>
      <c r="C1497" s="1" t="s">
        <v>4799</v>
      </c>
      <c r="D1497" s="76">
        <v>44235</v>
      </c>
      <c r="E1497" s="1" t="s">
        <v>4800</v>
      </c>
      <c r="F1497" s="1" t="s">
        <v>4801</v>
      </c>
      <c r="G1497" s="1" t="s">
        <v>123</v>
      </c>
      <c r="H1497" s="1" t="s">
        <v>124</v>
      </c>
      <c r="I1497" s="1" t="s">
        <v>125</v>
      </c>
      <c r="J1497" s="1" t="s">
        <v>3990</v>
      </c>
      <c r="K1497" s="1" t="s">
        <v>4798</v>
      </c>
      <c r="L1497">
        <f>ROUNDUP(IF(B1497&gt;$D$4,0,($D$4-B1497+1)/365),0)</f>
        <v>0</v>
      </c>
      <c r="M1497">
        <f>ROUNDUP(IF(B1497&gt;$D$5,0,($D$5-B1497+1)/365),0)</f>
        <v>0</v>
      </c>
      <c r="N1497" s="28">
        <f>IF(OR(L1497=1,M1497=1),IF(B1497+364&lt;=$D$5,(B1497+364-$D$4+1)/365,IF(B1497&gt;$D$4,($D$5-B1497+1)/365,$D$6/365)),0)</f>
        <v>0</v>
      </c>
      <c r="O1497" s="28">
        <f>'Data &amp; Parameter'!$E$16*'Data &amp; Parameter'!$E$17*('Data &amp; Parameter'!$E$18+'Data &amp; Parameter'!$E$19)*'Data &amp; Parameter'!$E$20*'Data &amp; Parameter'!$E$37*N1497</f>
        <v>0</v>
      </c>
      <c r="P1497">
        <f>ROUNDUP(IF(D1497&gt;$D$4,0,($D$4-D1497+1)/365),0)</f>
        <v>0</v>
      </c>
      <c r="Q1497">
        <f>ROUNDUP(IF(D1497&gt;$D$5,0,($D$5-D1497+1)/365),0)</f>
        <v>0</v>
      </c>
      <c r="R1497" s="28">
        <f>IF(OR(P1497=1,Q1497=1),IF(D1497+364&lt;=$D$5,(D1497+364-$D$4+1)/365,IF(D1497&gt;$D$4,($D$5-D1497+1)/365,$D$6/365)),0)</f>
        <v>0</v>
      </c>
      <c r="S1497" s="28">
        <f>'Data &amp; Parameter'!$E$16*'Data &amp; Parameter'!$E$17*('Data &amp; Parameter'!$E$18+'Data &amp; Parameter'!$E$19)*'Data &amp; Parameter'!$E$20*'Data &amp; Parameter'!$E$37*R1497</f>
        <v>0</v>
      </c>
      <c r="T1497" s="28">
        <f t="shared" si="23"/>
        <v>0</v>
      </c>
    </row>
    <row r="1498" spans="1:20" ht="15.75" customHeight="1" x14ac:dyDescent="0.35">
      <c r="A1498">
        <v>1491</v>
      </c>
      <c r="B1498" s="76">
        <v>44235</v>
      </c>
      <c r="C1498" s="1" t="s">
        <v>4802</v>
      </c>
      <c r="D1498" s="76">
        <v>44235</v>
      </c>
      <c r="E1498" s="1" t="s">
        <v>4803</v>
      </c>
      <c r="F1498" s="1" t="s">
        <v>4804</v>
      </c>
      <c r="G1498" s="1" t="s">
        <v>123</v>
      </c>
      <c r="H1498" s="1" t="s">
        <v>124</v>
      </c>
      <c r="I1498" s="1" t="s">
        <v>125</v>
      </c>
      <c r="J1498" s="1" t="s">
        <v>3962</v>
      </c>
      <c r="K1498" s="1" t="s">
        <v>4805</v>
      </c>
      <c r="L1498">
        <f>ROUNDUP(IF(B1498&gt;$D$4,0,($D$4-B1498+1)/365),0)</f>
        <v>0</v>
      </c>
      <c r="M1498">
        <f>ROUNDUP(IF(B1498&gt;$D$5,0,($D$5-B1498+1)/365),0)</f>
        <v>0</v>
      </c>
      <c r="N1498" s="28">
        <f>IF(OR(L1498=1,M1498=1),IF(B1498+364&lt;=$D$5,(B1498+364-$D$4+1)/365,IF(B1498&gt;$D$4,($D$5-B1498+1)/365,$D$6/365)),0)</f>
        <v>0</v>
      </c>
      <c r="O1498" s="28">
        <f>'Data &amp; Parameter'!$E$16*'Data &amp; Parameter'!$E$17*('Data &amp; Parameter'!$E$18+'Data &amp; Parameter'!$E$19)*'Data &amp; Parameter'!$E$20*'Data &amp; Parameter'!$E$37*N1498</f>
        <v>0</v>
      </c>
      <c r="P1498">
        <f>ROUNDUP(IF(D1498&gt;$D$4,0,($D$4-D1498+1)/365),0)</f>
        <v>0</v>
      </c>
      <c r="Q1498">
        <f>ROUNDUP(IF(D1498&gt;$D$5,0,($D$5-D1498+1)/365),0)</f>
        <v>0</v>
      </c>
      <c r="R1498" s="28">
        <f>IF(OR(P1498=1,Q1498=1),IF(D1498+364&lt;=$D$5,(D1498+364-$D$4+1)/365,IF(D1498&gt;$D$4,($D$5-D1498+1)/365,$D$6/365)),0)</f>
        <v>0</v>
      </c>
      <c r="S1498" s="28">
        <f>'Data &amp; Parameter'!$E$16*'Data &amp; Parameter'!$E$17*('Data &amp; Parameter'!$E$18+'Data &amp; Parameter'!$E$19)*'Data &amp; Parameter'!$E$20*'Data &amp; Parameter'!$E$37*R1498</f>
        <v>0</v>
      </c>
      <c r="T1498" s="28">
        <f t="shared" si="23"/>
        <v>0</v>
      </c>
    </row>
    <row r="1499" spans="1:20" ht="15.75" customHeight="1" x14ac:dyDescent="0.35">
      <c r="A1499">
        <v>1492</v>
      </c>
      <c r="B1499" s="76">
        <v>44235</v>
      </c>
      <c r="C1499" s="1" t="s">
        <v>4806</v>
      </c>
      <c r="D1499" s="76">
        <v>44235</v>
      </c>
      <c r="E1499" s="1" t="s">
        <v>4807</v>
      </c>
      <c r="F1499" s="1" t="s">
        <v>4808</v>
      </c>
      <c r="G1499" s="1" t="s">
        <v>123</v>
      </c>
      <c r="H1499" s="1" t="s">
        <v>124</v>
      </c>
      <c r="I1499" s="1" t="s">
        <v>125</v>
      </c>
      <c r="J1499" s="1" t="s">
        <v>3962</v>
      </c>
      <c r="K1499" s="1" t="s">
        <v>4805</v>
      </c>
      <c r="L1499">
        <f>ROUNDUP(IF(B1499&gt;$D$4,0,($D$4-B1499+1)/365),0)</f>
        <v>0</v>
      </c>
      <c r="M1499">
        <f>ROUNDUP(IF(B1499&gt;$D$5,0,($D$5-B1499+1)/365),0)</f>
        <v>0</v>
      </c>
      <c r="N1499" s="28">
        <f>IF(OR(L1499=1,M1499=1),IF(B1499+364&lt;=$D$5,(B1499+364-$D$4+1)/365,IF(B1499&gt;$D$4,($D$5-B1499+1)/365,$D$6/365)),0)</f>
        <v>0</v>
      </c>
      <c r="O1499" s="28">
        <f>'Data &amp; Parameter'!$E$16*'Data &amp; Parameter'!$E$17*('Data &amp; Parameter'!$E$18+'Data &amp; Parameter'!$E$19)*'Data &amp; Parameter'!$E$20*'Data &amp; Parameter'!$E$37*N1499</f>
        <v>0</v>
      </c>
      <c r="P1499">
        <f>ROUNDUP(IF(D1499&gt;$D$4,0,($D$4-D1499+1)/365),0)</f>
        <v>0</v>
      </c>
      <c r="Q1499">
        <f>ROUNDUP(IF(D1499&gt;$D$5,0,($D$5-D1499+1)/365),0)</f>
        <v>0</v>
      </c>
      <c r="R1499" s="28">
        <f>IF(OR(P1499=1,Q1499=1),IF(D1499+364&lt;=$D$5,(D1499+364-$D$4+1)/365,IF(D1499&gt;$D$4,($D$5-D1499+1)/365,$D$6/365)),0)</f>
        <v>0</v>
      </c>
      <c r="S1499" s="28">
        <f>'Data &amp; Parameter'!$E$16*'Data &amp; Parameter'!$E$17*('Data &amp; Parameter'!$E$18+'Data &amp; Parameter'!$E$19)*'Data &amp; Parameter'!$E$20*'Data &amp; Parameter'!$E$37*R1499</f>
        <v>0</v>
      </c>
      <c r="T1499" s="28">
        <f t="shared" si="23"/>
        <v>0</v>
      </c>
    </row>
    <row r="1500" spans="1:20" ht="15.75" customHeight="1" x14ac:dyDescent="0.35">
      <c r="A1500">
        <v>1493</v>
      </c>
      <c r="B1500" s="76">
        <v>44235</v>
      </c>
      <c r="C1500" s="1" t="s">
        <v>4809</v>
      </c>
      <c r="D1500" s="76">
        <v>44235</v>
      </c>
      <c r="E1500" s="1" t="s">
        <v>4810</v>
      </c>
      <c r="F1500" s="1" t="s">
        <v>4811</v>
      </c>
      <c r="G1500" s="1" t="s">
        <v>123</v>
      </c>
      <c r="H1500" s="1" t="s">
        <v>124</v>
      </c>
      <c r="I1500" s="1" t="s">
        <v>125</v>
      </c>
      <c r="J1500" s="1" t="s">
        <v>3962</v>
      </c>
      <c r="K1500" s="1" t="s">
        <v>4805</v>
      </c>
      <c r="L1500">
        <f>ROUNDUP(IF(B1500&gt;$D$4,0,($D$4-B1500+1)/365),0)</f>
        <v>0</v>
      </c>
      <c r="M1500">
        <f>ROUNDUP(IF(B1500&gt;$D$5,0,($D$5-B1500+1)/365),0)</f>
        <v>0</v>
      </c>
      <c r="N1500" s="28">
        <f>IF(OR(L1500=1,M1500=1),IF(B1500+364&lt;=$D$5,(B1500+364-$D$4+1)/365,IF(B1500&gt;$D$4,($D$5-B1500+1)/365,$D$6/365)),0)</f>
        <v>0</v>
      </c>
      <c r="O1500" s="28">
        <f>'Data &amp; Parameter'!$E$16*'Data &amp; Parameter'!$E$17*('Data &amp; Parameter'!$E$18+'Data &amp; Parameter'!$E$19)*'Data &amp; Parameter'!$E$20*'Data &amp; Parameter'!$E$37*N1500</f>
        <v>0</v>
      </c>
      <c r="P1500">
        <f>ROUNDUP(IF(D1500&gt;$D$4,0,($D$4-D1500+1)/365),0)</f>
        <v>0</v>
      </c>
      <c r="Q1500">
        <f>ROUNDUP(IF(D1500&gt;$D$5,0,($D$5-D1500+1)/365),0)</f>
        <v>0</v>
      </c>
      <c r="R1500" s="28">
        <f>IF(OR(P1500=1,Q1500=1),IF(D1500+364&lt;=$D$5,(D1500+364-$D$4+1)/365,IF(D1500&gt;$D$4,($D$5-D1500+1)/365,$D$6/365)),0)</f>
        <v>0</v>
      </c>
      <c r="S1500" s="28">
        <f>'Data &amp; Parameter'!$E$16*'Data &amp; Parameter'!$E$17*('Data &amp; Parameter'!$E$18+'Data &amp; Parameter'!$E$19)*'Data &amp; Parameter'!$E$20*'Data &amp; Parameter'!$E$37*R1500</f>
        <v>0</v>
      </c>
      <c r="T1500" s="28">
        <f t="shared" si="23"/>
        <v>0</v>
      </c>
    </row>
    <row r="1501" spans="1:20" ht="15.75" customHeight="1" x14ac:dyDescent="0.35">
      <c r="A1501">
        <v>1494</v>
      </c>
      <c r="B1501" s="76">
        <v>44235</v>
      </c>
      <c r="C1501" s="1" t="s">
        <v>4812</v>
      </c>
      <c r="D1501" s="76">
        <v>44235</v>
      </c>
      <c r="E1501" s="1" t="s">
        <v>4813</v>
      </c>
      <c r="F1501" s="1" t="s">
        <v>4814</v>
      </c>
      <c r="G1501" s="1" t="s">
        <v>123</v>
      </c>
      <c r="H1501" s="1" t="s">
        <v>124</v>
      </c>
      <c r="I1501" s="1" t="s">
        <v>125</v>
      </c>
      <c r="J1501" s="1" t="s">
        <v>3962</v>
      </c>
      <c r="K1501" s="1" t="s">
        <v>4805</v>
      </c>
      <c r="L1501">
        <f>ROUNDUP(IF(B1501&gt;$D$4,0,($D$4-B1501+1)/365),0)</f>
        <v>0</v>
      </c>
      <c r="M1501">
        <f>ROUNDUP(IF(B1501&gt;$D$5,0,($D$5-B1501+1)/365),0)</f>
        <v>0</v>
      </c>
      <c r="N1501" s="28">
        <f>IF(OR(L1501=1,M1501=1),IF(B1501+364&lt;=$D$5,(B1501+364-$D$4+1)/365,IF(B1501&gt;$D$4,($D$5-B1501+1)/365,$D$6/365)),0)</f>
        <v>0</v>
      </c>
      <c r="O1501" s="28">
        <f>'Data &amp; Parameter'!$E$16*'Data &amp; Parameter'!$E$17*('Data &amp; Parameter'!$E$18+'Data &amp; Parameter'!$E$19)*'Data &amp; Parameter'!$E$20*'Data &amp; Parameter'!$E$37*N1501</f>
        <v>0</v>
      </c>
      <c r="P1501">
        <f>ROUNDUP(IF(D1501&gt;$D$4,0,($D$4-D1501+1)/365),0)</f>
        <v>0</v>
      </c>
      <c r="Q1501">
        <f>ROUNDUP(IF(D1501&gt;$D$5,0,($D$5-D1501+1)/365),0)</f>
        <v>0</v>
      </c>
      <c r="R1501" s="28">
        <f>IF(OR(P1501=1,Q1501=1),IF(D1501+364&lt;=$D$5,(D1501+364-$D$4+1)/365,IF(D1501&gt;$D$4,($D$5-D1501+1)/365,$D$6/365)),0)</f>
        <v>0</v>
      </c>
      <c r="S1501" s="28">
        <f>'Data &amp; Parameter'!$E$16*'Data &amp; Parameter'!$E$17*('Data &amp; Parameter'!$E$18+'Data &amp; Parameter'!$E$19)*'Data &amp; Parameter'!$E$20*'Data &amp; Parameter'!$E$37*R1501</f>
        <v>0</v>
      </c>
      <c r="T1501" s="28">
        <f t="shared" si="23"/>
        <v>0</v>
      </c>
    </row>
    <row r="1502" spans="1:20" ht="15.75" customHeight="1" x14ac:dyDescent="0.35">
      <c r="A1502">
        <v>1495</v>
      </c>
      <c r="B1502" s="76">
        <v>44235</v>
      </c>
      <c r="C1502" s="1" t="s">
        <v>4815</v>
      </c>
      <c r="D1502" s="76">
        <v>44235</v>
      </c>
      <c r="E1502" s="1" t="s">
        <v>4816</v>
      </c>
      <c r="F1502" s="1" t="s">
        <v>4817</v>
      </c>
      <c r="G1502" s="1" t="s">
        <v>123</v>
      </c>
      <c r="H1502" s="1" t="s">
        <v>124</v>
      </c>
      <c r="I1502" s="1" t="s">
        <v>125</v>
      </c>
      <c r="J1502" s="1" t="s">
        <v>3962</v>
      </c>
      <c r="K1502" s="1" t="s">
        <v>4805</v>
      </c>
      <c r="L1502">
        <f>ROUNDUP(IF(B1502&gt;$D$4,0,($D$4-B1502+1)/365),0)</f>
        <v>0</v>
      </c>
      <c r="M1502">
        <f>ROUNDUP(IF(B1502&gt;$D$5,0,($D$5-B1502+1)/365),0)</f>
        <v>0</v>
      </c>
      <c r="N1502" s="28">
        <f>IF(OR(L1502=1,M1502=1),IF(B1502+364&lt;=$D$5,(B1502+364-$D$4+1)/365,IF(B1502&gt;$D$4,($D$5-B1502+1)/365,$D$6/365)),0)</f>
        <v>0</v>
      </c>
      <c r="O1502" s="28">
        <f>'Data &amp; Parameter'!$E$16*'Data &amp; Parameter'!$E$17*('Data &amp; Parameter'!$E$18+'Data &amp; Parameter'!$E$19)*'Data &amp; Parameter'!$E$20*'Data &amp; Parameter'!$E$37*N1502</f>
        <v>0</v>
      </c>
      <c r="P1502">
        <f>ROUNDUP(IF(D1502&gt;$D$4,0,($D$4-D1502+1)/365),0)</f>
        <v>0</v>
      </c>
      <c r="Q1502">
        <f>ROUNDUP(IF(D1502&gt;$D$5,0,($D$5-D1502+1)/365),0)</f>
        <v>0</v>
      </c>
      <c r="R1502" s="28">
        <f>IF(OR(P1502=1,Q1502=1),IF(D1502+364&lt;=$D$5,(D1502+364-$D$4+1)/365,IF(D1502&gt;$D$4,($D$5-D1502+1)/365,$D$6/365)),0)</f>
        <v>0</v>
      </c>
      <c r="S1502" s="28">
        <f>'Data &amp; Parameter'!$E$16*'Data &amp; Parameter'!$E$17*('Data &amp; Parameter'!$E$18+'Data &amp; Parameter'!$E$19)*'Data &amp; Parameter'!$E$20*'Data &amp; Parameter'!$E$37*R1502</f>
        <v>0</v>
      </c>
      <c r="T1502" s="28">
        <f t="shared" si="23"/>
        <v>0</v>
      </c>
    </row>
    <row r="1503" spans="1:20" ht="15.75" customHeight="1" x14ac:dyDescent="0.35">
      <c r="A1503">
        <v>1496</v>
      </c>
      <c r="B1503" s="76">
        <v>44235</v>
      </c>
      <c r="C1503" s="1" t="s">
        <v>4818</v>
      </c>
      <c r="D1503" s="76">
        <v>44235</v>
      </c>
      <c r="E1503" s="1" t="s">
        <v>4819</v>
      </c>
      <c r="F1503" s="1" t="s">
        <v>4820</v>
      </c>
      <c r="G1503" s="1" t="s">
        <v>123</v>
      </c>
      <c r="H1503" s="1" t="s">
        <v>124</v>
      </c>
      <c r="I1503" s="1" t="s">
        <v>125</v>
      </c>
      <c r="J1503" s="1" t="s">
        <v>3962</v>
      </c>
      <c r="K1503" s="1" t="s">
        <v>4805</v>
      </c>
      <c r="L1503">
        <f>ROUNDUP(IF(B1503&gt;$D$4,0,($D$4-B1503+1)/365),0)</f>
        <v>0</v>
      </c>
      <c r="M1503">
        <f>ROUNDUP(IF(B1503&gt;$D$5,0,($D$5-B1503+1)/365),0)</f>
        <v>0</v>
      </c>
      <c r="N1503" s="28">
        <f>IF(OR(L1503=1,M1503=1),IF(B1503+364&lt;=$D$5,(B1503+364-$D$4+1)/365,IF(B1503&gt;$D$4,($D$5-B1503+1)/365,$D$6/365)),0)</f>
        <v>0</v>
      </c>
      <c r="O1503" s="28">
        <f>'Data &amp; Parameter'!$E$16*'Data &amp; Parameter'!$E$17*('Data &amp; Parameter'!$E$18+'Data &amp; Parameter'!$E$19)*'Data &amp; Parameter'!$E$20*'Data &amp; Parameter'!$E$37*N1503</f>
        <v>0</v>
      </c>
      <c r="P1503">
        <f>ROUNDUP(IF(D1503&gt;$D$4,0,($D$4-D1503+1)/365),0)</f>
        <v>0</v>
      </c>
      <c r="Q1503">
        <f>ROUNDUP(IF(D1503&gt;$D$5,0,($D$5-D1503+1)/365),0)</f>
        <v>0</v>
      </c>
      <c r="R1503" s="28">
        <f>IF(OR(P1503=1,Q1503=1),IF(D1503+364&lt;=$D$5,(D1503+364-$D$4+1)/365,IF(D1503&gt;$D$4,($D$5-D1503+1)/365,$D$6/365)),0)</f>
        <v>0</v>
      </c>
      <c r="S1503" s="28">
        <f>'Data &amp; Parameter'!$E$16*'Data &amp; Parameter'!$E$17*('Data &amp; Parameter'!$E$18+'Data &amp; Parameter'!$E$19)*'Data &amp; Parameter'!$E$20*'Data &amp; Parameter'!$E$37*R1503</f>
        <v>0</v>
      </c>
      <c r="T1503" s="28">
        <f t="shared" si="23"/>
        <v>0</v>
      </c>
    </row>
    <row r="1504" spans="1:20" ht="15.75" customHeight="1" x14ac:dyDescent="0.35">
      <c r="A1504">
        <v>1497</v>
      </c>
      <c r="B1504" s="76">
        <v>44235</v>
      </c>
      <c r="C1504" s="1" t="s">
        <v>4821</v>
      </c>
      <c r="D1504" s="76">
        <v>44235</v>
      </c>
      <c r="E1504" s="1" t="s">
        <v>4822</v>
      </c>
      <c r="F1504" s="1" t="s">
        <v>4823</v>
      </c>
      <c r="G1504" s="1" t="s">
        <v>123</v>
      </c>
      <c r="H1504" s="1" t="s">
        <v>124</v>
      </c>
      <c r="I1504" s="1" t="s">
        <v>125</v>
      </c>
      <c r="J1504" s="1" t="s">
        <v>3962</v>
      </c>
      <c r="K1504" s="1" t="s">
        <v>4805</v>
      </c>
      <c r="L1504">
        <f>ROUNDUP(IF(B1504&gt;$D$4,0,($D$4-B1504+1)/365),0)</f>
        <v>0</v>
      </c>
      <c r="M1504">
        <f>ROUNDUP(IF(B1504&gt;$D$5,0,($D$5-B1504+1)/365),0)</f>
        <v>0</v>
      </c>
      <c r="N1504" s="28">
        <f>IF(OR(L1504=1,M1504=1),IF(B1504+364&lt;=$D$5,(B1504+364-$D$4+1)/365,IF(B1504&gt;$D$4,($D$5-B1504+1)/365,$D$6/365)),0)</f>
        <v>0</v>
      </c>
      <c r="O1504" s="28">
        <f>'Data &amp; Parameter'!$E$16*'Data &amp; Parameter'!$E$17*('Data &amp; Parameter'!$E$18+'Data &amp; Parameter'!$E$19)*'Data &amp; Parameter'!$E$20*'Data &amp; Parameter'!$E$37*N1504</f>
        <v>0</v>
      </c>
      <c r="P1504">
        <f>ROUNDUP(IF(D1504&gt;$D$4,0,($D$4-D1504+1)/365),0)</f>
        <v>0</v>
      </c>
      <c r="Q1504">
        <f>ROUNDUP(IF(D1504&gt;$D$5,0,($D$5-D1504+1)/365),0)</f>
        <v>0</v>
      </c>
      <c r="R1504" s="28">
        <f>IF(OR(P1504=1,Q1504=1),IF(D1504+364&lt;=$D$5,(D1504+364-$D$4+1)/365,IF(D1504&gt;$D$4,($D$5-D1504+1)/365,$D$6/365)),0)</f>
        <v>0</v>
      </c>
      <c r="S1504" s="28">
        <f>'Data &amp; Parameter'!$E$16*'Data &amp; Parameter'!$E$17*('Data &amp; Parameter'!$E$18+'Data &amp; Parameter'!$E$19)*'Data &amp; Parameter'!$E$20*'Data &amp; Parameter'!$E$37*R1504</f>
        <v>0</v>
      </c>
      <c r="T1504" s="28">
        <f t="shared" si="23"/>
        <v>0</v>
      </c>
    </row>
    <row r="1505" spans="1:20" ht="15.75" customHeight="1" x14ac:dyDescent="0.35">
      <c r="A1505">
        <v>1498</v>
      </c>
      <c r="B1505" s="76">
        <v>44235</v>
      </c>
      <c r="C1505" s="1" t="s">
        <v>4824</v>
      </c>
      <c r="D1505" s="76">
        <v>44235</v>
      </c>
      <c r="E1505" s="1" t="s">
        <v>4825</v>
      </c>
      <c r="F1505" s="1" t="s">
        <v>4826</v>
      </c>
      <c r="G1505" s="1" t="s">
        <v>123</v>
      </c>
      <c r="H1505" s="1" t="s">
        <v>124</v>
      </c>
      <c r="I1505" s="1" t="s">
        <v>125</v>
      </c>
      <c r="J1505" s="1" t="s">
        <v>3962</v>
      </c>
      <c r="K1505" s="1" t="s">
        <v>4805</v>
      </c>
      <c r="L1505">
        <f>ROUNDUP(IF(B1505&gt;$D$4,0,($D$4-B1505+1)/365),0)</f>
        <v>0</v>
      </c>
      <c r="M1505">
        <f>ROUNDUP(IF(B1505&gt;$D$5,0,($D$5-B1505+1)/365),0)</f>
        <v>0</v>
      </c>
      <c r="N1505" s="28">
        <f>IF(OR(L1505=1,M1505=1),IF(B1505+364&lt;=$D$5,(B1505+364-$D$4+1)/365,IF(B1505&gt;$D$4,($D$5-B1505+1)/365,$D$6/365)),0)</f>
        <v>0</v>
      </c>
      <c r="O1505" s="28">
        <f>'Data &amp; Parameter'!$E$16*'Data &amp; Parameter'!$E$17*('Data &amp; Parameter'!$E$18+'Data &amp; Parameter'!$E$19)*'Data &amp; Parameter'!$E$20*'Data &amp; Parameter'!$E$37*N1505</f>
        <v>0</v>
      </c>
      <c r="P1505">
        <f>ROUNDUP(IF(D1505&gt;$D$4,0,($D$4-D1505+1)/365),0)</f>
        <v>0</v>
      </c>
      <c r="Q1505">
        <f>ROUNDUP(IF(D1505&gt;$D$5,0,($D$5-D1505+1)/365),0)</f>
        <v>0</v>
      </c>
      <c r="R1505" s="28">
        <f>IF(OR(P1505=1,Q1505=1),IF(D1505+364&lt;=$D$5,(D1505+364-$D$4+1)/365,IF(D1505&gt;$D$4,($D$5-D1505+1)/365,$D$6/365)),0)</f>
        <v>0</v>
      </c>
      <c r="S1505" s="28">
        <f>'Data &amp; Parameter'!$E$16*'Data &amp; Parameter'!$E$17*('Data &amp; Parameter'!$E$18+'Data &amp; Parameter'!$E$19)*'Data &amp; Parameter'!$E$20*'Data &amp; Parameter'!$E$37*R1505</f>
        <v>0</v>
      </c>
      <c r="T1505" s="28">
        <f t="shared" si="23"/>
        <v>0</v>
      </c>
    </row>
    <row r="1506" spans="1:20" ht="15.75" customHeight="1" x14ac:dyDescent="0.35">
      <c r="A1506">
        <v>1499</v>
      </c>
      <c r="B1506" s="76">
        <v>44235</v>
      </c>
      <c r="C1506" s="1" t="s">
        <v>4827</v>
      </c>
      <c r="D1506" s="76">
        <v>44235</v>
      </c>
      <c r="E1506" s="1" t="s">
        <v>4828</v>
      </c>
      <c r="F1506" s="1" t="s">
        <v>4829</v>
      </c>
      <c r="G1506" s="1" t="s">
        <v>123</v>
      </c>
      <c r="H1506" s="1" t="s">
        <v>124</v>
      </c>
      <c r="I1506" s="1" t="s">
        <v>125</v>
      </c>
      <c r="J1506" s="1" t="s">
        <v>3962</v>
      </c>
      <c r="K1506" s="1" t="s">
        <v>4805</v>
      </c>
      <c r="L1506">
        <f>ROUNDUP(IF(B1506&gt;$D$4,0,($D$4-B1506+1)/365),0)</f>
        <v>0</v>
      </c>
      <c r="M1506">
        <f>ROUNDUP(IF(B1506&gt;$D$5,0,($D$5-B1506+1)/365),0)</f>
        <v>0</v>
      </c>
      <c r="N1506" s="28">
        <f>IF(OR(L1506=1,M1506=1),IF(B1506+364&lt;=$D$5,(B1506+364-$D$4+1)/365,IF(B1506&gt;$D$4,($D$5-B1506+1)/365,$D$6/365)),0)</f>
        <v>0</v>
      </c>
      <c r="O1506" s="28">
        <f>'Data &amp; Parameter'!$E$16*'Data &amp; Parameter'!$E$17*('Data &amp; Parameter'!$E$18+'Data &amp; Parameter'!$E$19)*'Data &amp; Parameter'!$E$20*'Data &amp; Parameter'!$E$37*N1506</f>
        <v>0</v>
      </c>
      <c r="P1506">
        <f>ROUNDUP(IF(D1506&gt;$D$4,0,($D$4-D1506+1)/365),0)</f>
        <v>0</v>
      </c>
      <c r="Q1506">
        <f>ROUNDUP(IF(D1506&gt;$D$5,0,($D$5-D1506+1)/365),0)</f>
        <v>0</v>
      </c>
      <c r="R1506" s="28">
        <f>IF(OR(P1506=1,Q1506=1),IF(D1506+364&lt;=$D$5,(D1506+364-$D$4+1)/365,IF(D1506&gt;$D$4,($D$5-D1506+1)/365,$D$6/365)),0)</f>
        <v>0</v>
      </c>
      <c r="S1506" s="28">
        <f>'Data &amp; Parameter'!$E$16*'Data &amp; Parameter'!$E$17*('Data &amp; Parameter'!$E$18+'Data &amp; Parameter'!$E$19)*'Data &amp; Parameter'!$E$20*'Data &amp; Parameter'!$E$37*R1506</f>
        <v>0</v>
      </c>
      <c r="T1506" s="28">
        <f t="shared" si="23"/>
        <v>0</v>
      </c>
    </row>
    <row r="1507" spans="1:20" ht="15.75" customHeight="1" x14ac:dyDescent="0.35">
      <c r="A1507">
        <v>1500</v>
      </c>
      <c r="B1507" s="76">
        <v>44235</v>
      </c>
      <c r="C1507" s="1" t="s">
        <v>4830</v>
      </c>
      <c r="D1507" s="76">
        <v>44235</v>
      </c>
      <c r="E1507" s="1" t="s">
        <v>4831</v>
      </c>
      <c r="F1507" s="1" t="s">
        <v>4832</v>
      </c>
      <c r="G1507" s="1" t="s">
        <v>123</v>
      </c>
      <c r="H1507" s="1" t="s">
        <v>124</v>
      </c>
      <c r="I1507" s="1" t="s">
        <v>125</v>
      </c>
      <c r="J1507" s="1" t="s">
        <v>3962</v>
      </c>
      <c r="K1507" s="1" t="s">
        <v>4805</v>
      </c>
      <c r="L1507">
        <f>ROUNDUP(IF(B1507&gt;$D$4,0,($D$4-B1507+1)/365),0)</f>
        <v>0</v>
      </c>
      <c r="M1507">
        <f>ROUNDUP(IF(B1507&gt;$D$5,0,($D$5-B1507+1)/365),0)</f>
        <v>0</v>
      </c>
      <c r="N1507" s="28">
        <f>IF(OR(L1507=1,M1507=1),IF(B1507+364&lt;=$D$5,(B1507+364-$D$4+1)/365,IF(B1507&gt;$D$4,($D$5-B1507+1)/365,$D$6/365)),0)</f>
        <v>0</v>
      </c>
      <c r="O1507" s="28">
        <f>'Data &amp; Parameter'!$E$16*'Data &amp; Parameter'!$E$17*('Data &amp; Parameter'!$E$18+'Data &amp; Parameter'!$E$19)*'Data &amp; Parameter'!$E$20*'Data &amp; Parameter'!$E$37*N1507</f>
        <v>0</v>
      </c>
      <c r="P1507">
        <f>ROUNDUP(IF(D1507&gt;$D$4,0,($D$4-D1507+1)/365),0)</f>
        <v>0</v>
      </c>
      <c r="Q1507">
        <f>ROUNDUP(IF(D1507&gt;$D$5,0,($D$5-D1507+1)/365),0)</f>
        <v>0</v>
      </c>
      <c r="R1507" s="28">
        <f>IF(OR(P1507=1,Q1507=1),IF(D1507+364&lt;=$D$5,(D1507+364-$D$4+1)/365,IF(D1507&gt;$D$4,($D$5-D1507+1)/365,$D$6/365)),0)</f>
        <v>0</v>
      </c>
      <c r="S1507" s="28">
        <f>'Data &amp; Parameter'!$E$16*'Data &amp; Parameter'!$E$17*('Data &amp; Parameter'!$E$18+'Data &amp; Parameter'!$E$19)*'Data &amp; Parameter'!$E$20*'Data &amp; Parameter'!$E$37*R1507</f>
        <v>0</v>
      </c>
      <c r="T1507" s="28">
        <f t="shared" si="23"/>
        <v>0</v>
      </c>
    </row>
    <row r="1508" spans="1:20" ht="15.75" customHeight="1" x14ac:dyDescent="0.35">
      <c r="A1508">
        <v>1501</v>
      </c>
      <c r="B1508" s="76">
        <v>44235</v>
      </c>
      <c r="C1508" s="1" t="s">
        <v>4833</v>
      </c>
      <c r="D1508" s="76">
        <v>44235</v>
      </c>
      <c r="E1508" s="1" t="s">
        <v>4834</v>
      </c>
      <c r="F1508" s="1" t="s">
        <v>4835</v>
      </c>
      <c r="G1508" s="1" t="s">
        <v>123</v>
      </c>
      <c r="H1508" s="1" t="s">
        <v>124</v>
      </c>
      <c r="I1508" s="1" t="s">
        <v>125</v>
      </c>
      <c r="J1508" s="1" t="s">
        <v>3962</v>
      </c>
      <c r="K1508" s="1" t="s">
        <v>4805</v>
      </c>
      <c r="L1508">
        <f>ROUNDUP(IF(B1508&gt;$D$4,0,($D$4-B1508+1)/365),0)</f>
        <v>0</v>
      </c>
      <c r="M1508">
        <f>ROUNDUP(IF(B1508&gt;$D$5,0,($D$5-B1508+1)/365),0)</f>
        <v>0</v>
      </c>
      <c r="N1508" s="28">
        <f>IF(OR(L1508=1,M1508=1),IF(B1508+364&lt;=$D$5,(B1508+364-$D$4+1)/365,IF(B1508&gt;$D$4,($D$5-B1508+1)/365,$D$6/365)),0)</f>
        <v>0</v>
      </c>
      <c r="O1508" s="28">
        <f>'Data &amp; Parameter'!$E$16*'Data &amp; Parameter'!$E$17*('Data &amp; Parameter'!$E$18+'Data &amp; Parameter'!$E$19)*'Data &amp; Parameter'!$E$20*'Data &amp; Parameter'!$E$37*N1508</f>
        <v>0</v>
      </c>
      <c r="P1508">
        <f>ROUNDUP(IF(D1508&gt;$D$4,0,($D$4-D1508+1)/365),0)</f>
        <v>0</v>
      </c>
      <c r="Q1508">
        <f>ROUNDUP(IF(D1508&gt;$D$5,0,($D$5-D1508+1)/365),0)</f>
        <v>0</v>
      </c>
      <c r="R1508" s="28">
        <f>IF(OR(P1508=1,Q1508=1),IF(D1508+364&lt;=$D$5,(D1508+364-$D$4+1)/365,IF(D1508&gt;$D$4,($D$5-D1508+1)/365,$D$6/365)),0)</f>
        <v>0</v>
      </c>
      <c r="S1508" s="28">
        <f>'Data &amp; Parameter'!$E$16*'Data &amp; Parameter'!$E$17*('Data &amp; Parameter'!$E$18+'Data &amp; Parameter'!$E$19)*'Data &amp; Parameter'!$E$20*'Data &amp; Parameter'!$E$37*R1508</f>
        <v>0</v>
      </c>
      <c r="T1508" s="28">
        <f t="shared" si="23"/>
        <v>0</v>
      </c>
    </row>
    <row r="1509" spans="1:20" ht="15.75" customHeight="1" x14ac:dyDescent="0.35">
      <c r="A1509">
        <v>1502</v>
      </c>
      <c r="B1509" s="76">
        <v>44235</v>
      </c>
      <c r="C1509" s="1" t="s">
        <v>4836</v>
      </c>
      <c r="D1509" s="76">
        <v>44235</v>
      </c>
      <c r="E1509" s="1" t="s">
        <v>4837</v>
      </c>
      <c r="F1509" s="1" t="s">
        <v>4838</v>
      </c>
      <c r="G1509" s="1" t="s">
        <v>123</v>
      </c>
      <c r="H1509" s="1" t="s">
        <v>124</v>
      </c>
      <c r="I1509" s="1" t="s">
        <v>125</v>
      </c>
      <c r="J1509" s="1" t="s">
        <v>1982</v>
      </c>
      <c r="K1509" s="1" t="s">
        <v>4839</v>
      </c>
      <c r="L1509">
        <f>ROUNDUP(IF(B1509&gt;$D$4,0,($D$4-B1509+1)/365),0)</f>
        <v>0</v>
      </c>
      <c r="M1509">
        <f>ROUNDUP(IF(B1509&gt;$D$5,0,($D$5-B1509+1)/365),0)</f>
        <v>0</v>
      </c>
      <c r="N1509" s="28">
        <f>IF(OR(L1509=1,M1509=1),IF(B1509+364&lt;=$D$5,(B1509+364-$D$4+1)/365,IF(B1509&gt;$D$4,($D$5-B1509+1)/365,$D$6/365)),0)</f>
        <v>0</v>
      </c>
      <c r="O1509" s="28">
        <f>'Data &amp; Parameter'!$E$16*'Data &amp; Parameter'!$E$17*('Data &amp; Parameter'!$E$18+'Data &amp; Parameter'!$E$19)*'Data &amp; Parameter'!$E$20*'Data &amp; Parameter'!$E$37*N1509</f>
        <v>0</v>
      </c>
      <c r="P1509">
        <f>ROUNDUP(IF(D1509&gt;$D$4,0,($D$4-D1509+1)/365),0)</f>
        <v>0</v>
      </c>
      <c r="Q1509">
        <f>ROUNDUP(IF(D1509&gt;$D$5,0,($D$5-D1509+1)/365),0)</f>
        <v>0</v>
      </c>
      <c r="R1509" s="28">
        <f>IF(OR(P1509=1,Q1509=1),IF(D1509+364&lt;=$D$5,(D1509+364-$D$4+1)/365,IF(D1509&gt;$D$4,($D$5-D1509+1)/365,$D$6/365)),0)</f>
        <v>0</v>
      </c>
      <c r="S1509" s="28">
        <f>'Data &amp; Parameter'!$E$16*'Data &amp; Parameter'!$E$17*('Data &amp; Parameter'!$E$18+'Data &amp; Parameter'!$E$19)*'Data &amp; Parameter'!$E$20*'Data &amp; Parameter'!$E$37*R1509</f>
        <v>0</v>
      </c>
      <c r="T1509" s="28">
        <f t="shared" si="23"/>
        <v>0</v>
      </c>
    </row>
    <row r="1510" spans="1:20" ht="15.75" customHeight="1" x14ac:dyDescent="0.35">
      <c r="A1510">
        <v>1503</v>
      </c>
      <c r="B1510" s="76">
        <v>44235</v>
      </c>
      <c r="C1510" s="1" t="s">
        <v>4840</v>
      </c>
      <c r="D1510" s="76">
        <v>44235</v>
      </c>
      <c r="E1510" s="1" t="s">
        <v>4841</v>
      </c>
      <c r="F1510" s="1" t="s">
        <v>4842</v>
      </c>
      <c r="G1510" s="1" t="s">
        <v>123</v>
      </c>
      <c r="H1510" s="1" t="s">
        <v>124</v>
      </c>
      <c r="I1510" s="1" t="s">
        <v>125</v>
      </c>
      <c r="J1510" s="1" t="s">
        <v>3962</v>
      </c>
      <c r="K1510" s="1" t="s">
        <v>4805</v>
      </c>
      <c r="L1510">
        <f>ROUNDUP(IF(B1510&gt;$D$4,0,($D$4-B1510+1)/365),0)</f>
        <v>0</v>
      </c>
      <c r="M1510">
        <f>ROUNDUP(IF(B1510&gt;$D$5,0,($D$5-B1510+1)/365),0)</f>
        <v>0</v>
      </c>
      <c r="N1510" s="28">
        <f>IF(OR(L1510=1,M1510=1),IF(B1510+364&lt;=$D$5,(B1510+364-$D$4+1)/365,IF(B1510&gt;$D$4,($D$5-B1510+1)/365,$D$6/365)),0)</f>
        <v>0</v>
      </c>
      <c r="O1510" s="28">
        <f>'Data &amp; Parameter'!$E$16*'Data &amp; Parameter'!$E$17*('Data &amp; Parameter'!$E$18+'Data &amp; Parameter'!$E$19)*'Data &amp; Parameter'!$E$20*'Data &amp; Parameter'!$E$37*N1510</f>
        <v>0</v>
      </c>
      <c r="P1510">
        <f>ROUNDUP(IF(D1510&gt;$D$4,0,($D$4-D1510+1)/365),0)</f>
        <v>0</v>
      </c>
      <c r="Q1510">
        <f>ROUNDUP(IF(D1510&gt;$D$5,0,($D$5-D1510+1)/365),0)</f>
        <v>0</v>
      </c>
      <c r="R1510" s="28">
        <f>IF(OR(P1510=1,Q1510=1),IF(D1510+364&lt;=$D$5,(D1510+364-$D$4+1)/365,IF(D1510&gt;$D$4,($D$5-D1510+1)/365,$D$6/365)),0)</f>
        <v>0</v>
      </c>
      <c r="S1510" s="28">
        <f>'Data &amp; Parameter'!$E$16*'Data &amp; Parameter'!$E$17*('Data &amp; Parameter'!$E$18+'Data &amp; Parameter'!$E$19)*'Data &amp; Parameter'!$E$20*'Data &amp; Parameter'!$E$37*R1510</f>
        <v>0</v>
      </c>
      <c r="T1510" s="28">
        <f t="shared" si="23"/>
        <v>0</v>
      </c>
    </row>
    <row r="1511" spans="1:20" ht="15.75" customHeight="1" x14ac:dyDescent="0.35">
      <c r="A1511">
        <v>1504</v>
      </c>
      <c r="B1511" s="76">
        <v>44235</v>
      </c>
      <c r="C1511" s="1" t="s">
        <v>4843</v>
      </c>
      <c r="D1511" s="76">
        <v>44235</v>
      </c>
      <c r="E1511" s="1" t="s">
        <v>4844</v>
      </c>
      <c r="F1511" s="1" t="s">
        <v>4845</v>
      </c>
      <c r="G1511" s="1" t="s">
        <v>123</v>
      </c>
      <c r="H1511" s="1" t="s">
        <v>124</v>
      </c>
      <c r="I1511" s="1" t="s">
        <v>125</v>
      </c>
      <c r="J1511" s="1" t="s">
        <v>3990</v>
      </c>
      <c r="K1511" s="1" t="s">
        <v>4805</v>
      </c>
      <c r="L1511">
        <f>ROUNDUP(IF(B1511&gt;$D$4,0,($D$4-B1511+1)/365),0)</f>
        <v>0</v>
      </c>
      <c r="M1511">
        <f>ROUNDUP(IF(B1511&gt;$D$5,0,($D$5-B1511+1)/365),0)</f>
        <v>0</v>
      </c>
      <c r="N1511" s="28">
        <f>IF(OR(L1511=1,M1511=1),IF(B1511+364&lt;=$D$5,(B1511+364-$D$4+1)/365,IF(B1511&gt;$D$4,($D$5-B1511+1)/365,$D$6/365)),0)</f>
        <v>0</v>
      </c>
      <c r="O1511" s="28">
        <f>'Data &amp; Parameter'!$E$16*'Data &amp; Parameter'!$E$17*('Data &amp; Parameter'!$E$18+'Data &amp; Parameter'!$E$19)*'Data &amp; Parameter'!$E$20*'Data &amp; Parameter'!$E$37*N1511</f>
        <v>0</v>
      </c>
      <c r="P1511">
        <f>ROUNDUP(IF(D1511&gt;$D$4,0,($D$4-D1511+1)/365),0)</f>
        <v>0</v>
      </c>
      <c r="Q1511">
        <f>ROUNDUP(IF(D1511&gt;$D$5,0,($D$5-D1511+1)/365),0)</f>
        <v>0</v>
      </c>
      <c r="R1511" s="28">
        <f>IF(OR(P1511=1,Q1511=1),IF(D1511+364&lt;=$D$5,(D1511+364-$D$4+1)/365,IF(D1511&gt;$D$4,($D$5-D1511+1)/365,$D$6/365)),0)</f>
        <v>0</v>
      </c>
      <c r="S1511" s="28">
        <f>'Data &amp; Parameter'!$E$16*'Data &amp; Parameter'!$E$17*('Data &amp; Parameter'!$E$18+'Data &amp; Parameter'!$E$19)*'Data &amp; Parameter'!$E$20*'Data &amp; Parameter'!$E$37*R1511</f>
        <v>0</v>
      </c>
      <c r="T1511" s="28">
        <f t="shared" si="23"/>
        <v>0</v>
      </c>
    </row>
    <row r="1512" spans="1:20" ht="15.75" customHeight="1" x14ac:dyDescent="0.35">
      <c r="A1512">
        <v>1505</v>
      </c>
      <c r="B1512" s="76">
        <v>44235</v>
      </c>
      <c r="C1512" s="1" t="s">
        <v>4846</v>
      </c>
      <c r="D1512" s="76">
        <v>44235</v>
      </c>
      <c r="E1512" s="1" t="s">
        <v>4847</v>
      </c>
      <c r="F1512" s="1" t="s">
        <v>4848</v>
      </c>
      <c r="G1512" s="1" t="s">
        <v>123</v>
      </c>
      <c r="H1512" s="1" t="s">
        <v>124</v>
      </c>
      <c r="I1512" s="1" t="s">
        <v>125</v>
      </c>
      <c r="J1512" s="1" t="s">
        <v>936</v>
      </c>
      <c r="K1512" s="1" t="s">
        <v>4740</v>
      </c>
      <c r="L1512">
        <f>ROUNDUP(IF(B1512&gt;$D$4,0,($D$4-B1512+1)/365),0)</f>
        <v>0</v>
      </c>
      <c r="M1512">
        <f>ROUNDUP(IF(B1512&gt;$D$5,0,($D$5-B1512+1)/365),0)</f>
        <v>0</v>
      </c>
      <c r="N1512" s="28">
        <f>IF(OR(L1512=1,M1512=1),IF(B1512+364&lt;=$D$5,(B1512+364-$D$4+1)/365,IF(B1512&gt;$D$4,($D$5-B1512+1)/365,$D$6/365)),0)</f>
        <v>0</v>
      </c>
      <c r="O1512" s="28">
        <f>'Data &amp; Parameter'!$E$16*'Data &amp; Parameter'!$E$17*('Data &amp; Parameter'!$E$18+'Data &amp; Parameter'!$E$19)*'Data &amp; Parameter'!$E$20*'Data &amp; Parameter'!$E$37*N1512</f>
        <v>0</v>
      </c>
      <c r="P1512">
        <f>ROUNDUP(IF(D1512&gt;$D$4,0,($D$4-D1512+1)/365),0)</f>
        <v>0</v>
      </c>
      <c r="Q1512">
        <f>ROUNDUP(IF(D1512&gt;$D$5,0,($D$5-D1512+1)/365),0)</f>
        <v>0</v>
      </c>
      <c r="R1512" s="28">
        <f>IF(OR(P1512=1,Q1512=1),IF(D1512+364&lt;=$D$5,(D1512+364-$D$4+1)/365,IF(D1512&gt;$D$4,($D$5-D1512+1)/365,$D$6/365)),0)</f>
        <v>0</v>
      </c>
      <c r="S1512" s="28">
        <f>'Data &amp; Parameter'!$E$16*'Data &amp; Parameter'!$E$17*('Data &amp; Parameter'!$E$18+'Data &amp; Parameter'!$E$19)*'Data &amp; Parameter'!$E$20*'Data &amp; Parameter'!$E$37*R1512</f>
        <v>0</v>
      </c>
      <c r="T1512" s="28">
        <f t="shared" si="23"/>
        <v>0</v>
      </c>
    </row>
    <row r="1513" spans="1:20" ht="15.75" customHeight="1" x14ac:dyDescent="0.35">
      <c r="A1513">
        <v>1506</v>
      </c>
      <c r="B1513" s="76">
        <v>44235</v>
      </c>
      <c r="C1513" s="1" t="s">
        <v>4849</v>
      </c>
      <c r="D1513" s="76">
        <v>44235</v>
      </c>
      <c r="E1513" s="1" t="s">
        <v>4850</v>
      </c>
      <c r="F1513" s="1" t="s">
        <v>4851</v>
      </c>
      <c r="G1513" s="1" t="s">
        <v>123</v>
      </c>
      <c r="H1513" s="1" t="s">
        <v>124</v>
      </c>
      <c r="I1513" s="1" t="s">
        <v>125</v>
      </c>
      <c r="J1513" s="1" t="s">
        <v>936</v>
      </c>
      <c r="K1513" s="1" t="s">
        <v>4740</v>
      </c>
      <c r="L1513">
        <f>ROUNDUP(IF(B1513&gt;$D$4,0,($D$4-B1513+1)/365),0)</f>
        <v>0</v>
      </c>
      <c r="M1513">
        <f>ROUNDUP(IF(B1513&gt;$D$5,0,($D$5-B1513+1)/365),0)</f>
        <v>0</v>
      </c>
      <c r="N1513" s="28">
        <f>IF(OR(L1513=1,M1513=1),IF(B1513+364&lt;=$D$5,(B1513+364-$D$4+1)/365,IF(B1513&gt;$D$4,($D$5-B1513+1)/365,$D$6/365)),0)</f>
        <v>0</v>
      </c>
      <c r="O1513" s="28">
        <f>'Data &amp; Parameter'!$E$16*'Data &amp; Parameter'!$E$17*('Data &amp; Parameter'!$E$18+'Data &amp; Parameter'!$E$19)*'Data &amp; Parameter'!$E$20*'Data &amp; Parameter'!$E$37*N1513</f>
        <v>0</v>
      </c>
      <c r="P1513">
        <f>ROUNDUP(IF(D1513&gt;$D$4,0,($D$4-D1513+1)/365),0)</f>
        <v>0</v>
      </c>
      <c r="Q1513">
        <f>ROUNDUP(IF(D1513&gt;$D$5,0,($D$5-D1513+1)/365),0)</f>
        <v>0</v>
      </c>
      <c r="R1513" s="28">
        <f>IF(OR(P1513=1,Q1513=1),IF(D1513+364&lt;=$D$5,(D1513+364-$D$4+1)/365,IF(D1513&gt;$D$4,($D$5-D1513+1)/365,$D$6/365)),0)</f>
        <v>0</v>
      </c>
      <c r="S1513" s="28">
        <f>'Data &amp; Parameter'!$E$16*'Data &amp; Parameter'!$E$17*('Data &amp; Parameter'!$E$18+'Data &amp; Parameter'!$E$19)*'Data &amp; Parameter'!$E$20*'Data &amp; Parameter'!$E$37*R1513</f>
        <v>0</v>
      </c>
      <c r="T1513" s="28">
        <f t="shared" si="23"/>
        <v>0</v>
      </c>
    </row>
    <row r="1514" spans="1:20" ht="15.75" customHeight="1" x14ac:dyDescent="0.35">
      <c r="A1514">
        <v>1507</v>
      </c>
      <c r="B1514" s="76">
        <v>44235</v>
      </c>
      <c r="C1514" s="1" t="s">
        <v>4852</v>
      </c>
      <c r="D1514" s="76">
        <v>44235</v>
      </c>
      <c r="E1514" s="1" t="s">
        <v>4853</v>
      </c>
      <c r="F1514" s="1" t="s">
        <v>4854</v>
      </c>
      <c r="G1514" s="1" t="s">
        <v>123</v>
      </c>
      <c r="H1514" s="1" t="s">
        <v>124</v>
      </c>
      <c r="I1514" s="1" t="s">
        <v>125</v>
      </c>
      <c r="J1514" s="1" t="s">
        <v>936</v>
      </c>
      <c r="K1514" s="1" t="s">
        <v>4740</v>
      </c>
      <c r="L1514">
        <f>ROUNDUP(IF(B1514&gt;$D$4,0,($D$4-B1514+1)/365),0)</f>
        <v>0</v>
      </c>
      <c r="M1514">
        <f>ROUNDUP(IF(B1514&gt;$D$5,0,($D$5-B1514+1)/365),0)</f>
        <v>0</v>
      </c>
      <c r="N1514" s="28">
        <f>IF(OR(L1514=1,M1514=1),IF(B1514+364&lt;=$D$5,(B1514+364-$D$4+1)/365,IF(B1514&gt;$D$4,($D$5-B1514+1)/365,$D$6/365)),0)</f>
        <v>0</v>
      </c>
      <c r="O1514" s="28">
        <f>'Data &amp; Parameter'!$E$16*'Data &amp; Parameter'!$E$17*('Data &amp; Parameter'!$E$18+'Data &amp; Parameter'!$E$19)*'Data &amp; Parameter'!$E$20*'Data &amp; Parameter'!$E$37*N1514</f>
        <v>0</v>
      </c>
      <c r="P1514">
        <f>ROUNDUP(IF(D1514&gt;$D$4,0,($D$4-D1514+1)/365),0)</f>
        <v>0</v>
      </c>
      <c r="Q1514">
        <f>ROUNDUP(IF(D1514&gt;$D$5,0,($D$5-D1514+1)/365),0)</f>
        <v>0</v>
      </c>
      <c r="R1514" s="28">
        <f>IF(OR(P1514=1,Q1514=1),IF(D1514+364&lt;=$D$5,(D1514+364-$D$4+1)/365,IF(D1514&gt;$D$4,($D$5-D1514+1)/365,$D$6/365)),0)</f>
        <v>0</v>
      </c>
      <c r="S1514" s="28">
        <f>'Data &amp; Parameter'!$E$16*'Data &amp; Parameter'!$E$17*('Data &amp; Parameter'!$E$18+'Data &amp; Parameter'!$E$19)*'Data &amp; Parameter'!$E$20*'Data &amp; Parameter'!$E$37*R1514</f>
        <v>0</v>
      </c>
      <c r="T1514" s="28">
        <f t="shared" si="23"/>
        <v>0</v>
      </c>
    </row>
    <row r="1515" spans="1:20" ht="15.75" customHeight="1" x14ac:dyDescent="0.35">
      <c r="A1515">
        <v>1508</v>
      </c>
      <c r="B1515" s="76">
        <v>44235</v>
      </c>
      <c r="C1515" s="1" t="s">
        <v>4855</v>
      </c>
      <c r="D1515" s="76">
        <v>44235</v>
      </c>
      <c r="E1515" s="1" t="s">
        <v>4856</v>
      </c>
      <c r="F1515" s="1" t="s">
        <v>4857</v>
      </c>
      <c r="G1515" s="1" t="s">
        <v>123</v>
      </c>
      <c r="H1515" s="1" t="s">
        <v>124</v>
      </c>
      <c r="I1515" s="1" t="s">
        <v>125</v>
      </c>
      <c r="J1515" s="1" t="s">
        <v>936</v>
      </c>
      <c r="K1515" s="1" t="s">
        <v>4740</v>
      </c>
      <c r="L1515">
        <f>ROUNDUP(IF(B1515&gt;$D$4,0,($D$4-B1515+1)/365),0)</f>
        <v>0</v>
      </c>
      <c r="M1515">
        <f>ROUNDUP(IF(B1515&gt;$D$5,0,($D$5-B1515+1)/365),0)</f>
        <v>0</v>
      </c>
      <c r="N1515" s="28">
        <f>IF(OR(L1515=1,M1515=1),IF(B1515+364&lt;=$D$5,(B1515+364-$D$4+1)/365,IF(B1515&gt;$D$4,($D$5-B1515+1)/365,$D$6/365)),0)</f>
        <v>0</v>
      </c>
      <c r="O1515" s="28">
        <f>'Data &amp; Parameter'!$E$16*'Data &amp; Parameter'!$E$17*('Data &amp; Parameter'!$E$18+'Data &amp; Parameter'!$E$19)*'Data &amp; Parameter'!$E$20*'Data &amp; Parameter'!$E$37*N1515</f>
        <v>0</v>
      </c>
      <c r="P1515">
        <f>ROUNDUP(IF(D1515&gt;$D$4,0,($D$4-D1515+1)/365),0)</f>
        <v>0</v>
      </c>
      <c r="Q1515">
        <f>ROUNDUP(IF(D1515&gt;$D$5,0,($D$5-D1515+1)/365),0)</f>
        <v>0</v>
      </c>
      <c r="R1515" s="28">
        <f>IF(OR(P1515=1,Q1515=1),IF(D1515+364&lt;=$D$5,(D1515+364-$D$4+1)/365,IF(D1515&gt;$D$4,($D$5-D1515+1)/365,$D$6/365)),0)</f>
        <v>0</v>
      </c>
      <c r="S1515" s="28">
        <f>'Data &amp; Parameter'!$E$16*'Data &amp; Parameter'!$E$17*('Data &amp; Parameter'!$E$18+'Data &amp; Parameter'!$E$19)*'Data &amp; Parameter'!$E$20*'Data &amp; Parameter'!$E$37*R1515</f>
        <v>0</v>
      </c>
      <c r="T1515" s="28">
        <f t="shared" si="23"/>
        <v>0</v>
      </c>
    </row>
    <row r="1516" spans="1:20" ht="15.75" customHeight="1" x14ac:dyDescent="0.35">
      <c r="A1516">
        <v>1509</v>
      </c>
      <c r="B1516" s="76">
        <v>44235</v>
      </c>
      <c r="C1516" s="1" t="s">
        <v>4858</v>
      </c>
      <c r="D1516" s="76">
        <v>44235</v>
      </c>
      <c r="E1516" s="1" t="s">
        <v>4859</v>
      </c>
      <c r="F1516" s="1" t="s">
        <v>4860</v>
      </c>
      <c r="G1516" s="1" t="s">
        <v>123</v>
      </c>
      <c r="H1516" s="1" t="s">
        <v>124</v>
      </c>
      <c r="I1516" s="1" t="s">
        <v>125</v>
      </c>
      <c r="J1516" s="1" t="s">
        <v>3962</v>
      </c>
      <c r="K1516" s="1" t="s">
        <v>4798</v>
      </c>
      <c r="L1516">
        <f>ROUNDUP(IF(B1516&gt;$D$4,0,($D$4-B1516+1)/365),0)</f>
        <v>0</v>
      </c>
      <c r="M1516">
        <f>ROUNDUP(IF(B1516&gt;$D$5,0,($D$5-B1516+1)/365),0)</f>
        <v>0</v>
      </c>
      <c r="N1516" s="28">
        <f>IF(OR(L1516=1,M1516=1),IF(B1516+364&lt;=$D$5,(B1516+364-$D$4+1)/365,IF(B1516&gt;$D$4,($D$5-B1516+1)/365,$D$6/365)),0)</f>
        <v>0</v>
      </c>
      <c r="O1516" s="28">
        <f>'Data &amp; Parameter'!$E$16*'Data &amp; Parameter'!$E$17*('Data &amp; Parameter'!$E$18+'Data &amp; Parameter'!$E$19)*'Data &amp; Parameter'!$E$20*'Data &amp; Parameter'!$E$37*N1516</f>
        <v>0</v>
      </c>
      <c r="P1516">
        <f>ROUNDUP(IF(D1516&gt;$D$4,0,($D$4-D1516+1)/365),0)</f>
        <v>0</v>
      </c>
      <c r="Q1516">
        <f>ROUNDUP(IF(D1516&gt;$D$5,0,($D$5-D1516+1)/365),0)</f>
        <v>0</v>
      </c>
      <c r="R1516" s="28">
        <f>IF(OR(P1516=1,Q1516=1),IF(D1516+364&lt;=$D$5,(D1516+364-$D$4+1)/365,IF(D1516&gt;$D$4,($D$5-D1516+1)/365,$D$6/365)),0)</f>
        <v>0</v>
      </c>
      <c r="S1516" s="28">
        <f>'Data &amp; Parameter'!$E$16*'Data &amp; Parameter'!$E$17*('Data &amp; Parameter'!$E$18+'Data &amp; Parameter'!$E$19)*'Data &amp; Parameter'!$E$20*'Data &amp; Parameter'!$E$37*R1516</f>
        <v>0</v>
      </c>
      <c r="T1516" s="28">
        <f t="shared" si="23"/>
        <v>0</v>
      </c>
    </row>
    <row r="1517" spans="1:20" ht="15.75" customHeight="1" x14ac:dyDescent="0.35">
      <c r="A1517">
        <v>1510</v>
      </c>
      <c r="B1517" s="76">
        <v>44235</v>
      </c>
      <c r="C1517" s="1" t="s">
        <v>4861</v>
      </c>
      <c r="D1517" s="76">
        <v>44235</v>
      </c>
      <c r="E1517" s="1" t="s">
        <v>4862</v>
      </c>
      <c r="F1517" s="1" t="s">
        <v>4863</v>
      </c>
      <c r="G1517" s="1" t="s">
        <v>123</v>
      </c>
      <c r="H1517" s="1" t="s">
        <v>124</v>
      </c>
      <c r="I1517" s="1" t="s">
        <v>125</v>
      </c>
      <c r="J1517" s="1" t="s">
        <v>4864</v>
      </c>
      <c r="K1517" s="1" t="s">
        <v>4798</v>
      </c>
      <c r="L1517">
        <f>ROUNDUP(IF(B1517&gt;$D$4,0,($D$4-B1517+1)/365),0)</f>
        <v>0</v>
      </c>
      <c r="M1517">
        <f>ROUNDUP(IF(B1517&gt;$D$5,0,($D$5-B1517+1)/365),0)</f>
        <v>0</v>
      </c>
      <c r="N1517" s="28">
        <f>IF(OR(L1517=1,M1517=1),IF(B1517+364&lt;=$D$5,(B1517+364-$D$4+1)/365,IF(B1517&gt;$D$4,($D$5-B1517+1)/365,$D$6/365)),0)</f>
        <v>0</v>
      </c>
      <c r="O1517" s="28">
        <f>'Data &amp; Parameter'!$E$16*'Data &amp; Parameter'!$E$17*('Data &amp; Parameter'!$E$18+'Data &amp; Parameter'!$E$19)*'Data &amp; Parameter'!$E$20*'Data &amp; Parameter'!$E$37*N1517</f>
        <v>0</v>
      </c>
      <c r="P1517">
        <f>ROUNDUP(IF(D1517&gt;$D$4,0,($D$4-D1517+1)/365),0)</f>
        <v>0</v>
      </c>
      <c r="Q1517">
        <f>ROUNDUP(IF(D1517&gt;$D$5,0,($D$5-D1517+1)/365),0)</f>
        <v>0</v>
      </c>
      <c r="R1517" s="28">
        <f>IF(OR(P1517=1,Q1517=1),IF(D1517+364&lt;=$D$5,(D1517+364-$D$4+1)/365,IF(D1517&gt;$D$4,($D$5-D1517+1)/365,$D$6/365)),0)</f>
        <v>0</v>
      </c>
      <c r="S1517" s="28">
        <f>'Data &amp; Parameter'!$E$16*'Data &amp; Parameter'!$E$17*('Data &amp; Parameter'!$E$18+'Data &amp; Parameter'!$E$19)*'Data &amp; Parameter'!$E$20*'Data &amp; Parameter'!$E$37*R1517</f>
        <v>0</v>
      </c>
      <c r="T1517" s="28">
        <f t="shared" si="23"/>
        <v>0</v>
      </c>
    </row>
    <row r="1518" spans="1:20" ht="15.75" customHeight="1" x14ac:dyDescent="0.35">
      <c r="A1518">
        <v>1511</v>
      </c>
      <c r="B1518" s="76">
        <v>44235</v>
      </c>
      <c r="C1518" s="1" t="s">
        <v>4865</v>
      </c>
      <c r="D1518" s="76">
        <v>44235</v>
      </c>
      <c r="E1518" s="1" t="s">
        <v>4866</v>
      </c>
      <c r="F1518" s="1" t="s">
        <v>4867</v>
      </c>
      <c r="G1518" s="1" t="s">
        <v>123</v>
      </c>
      <c r="H1518" s="1" t="s">
        <v>124</v>
      </c>
      <c r="I1518" s="1" t="s">
        <v>125</v>
      </c>
      <c r="J1518" s="1" t="s">
        <v>3962</v>
      </c>
      <c r="K1518" s="1" t="s">
        <v>4798</v>
      </c>
      <c r="L1518">
        <f>ROUNDUP(IF(B1518&gt;$D$4,0,($D$4-B1518+1)/365),0)</f>
        <v>0</v>
      </c>
      <c r="M1518">
        <f>ROUNDUP(IF(B1518&gt;$D$5,0,($D$5-B1518+1)/365),0)</f>
        <v>0</v>
      </c>
      <c r="N1518" s="28">
        <f>IF(OR(L1518=1,M1518=1),IF(B1518+364&lt;=$D$5,(B1518+364-$D$4+1)/365,IF(B1518&gt;$D$4,($D$5-B1518+1)/365,$D$6/365)),0)</f>
        <v>0</v>
      </c>
      <c r="O1518" s="28">
        <f>'Data &amp; Parameter'!$E$16*'Data &amp; Parameter'!$E$17*('Data &amp; Parameter'!$E$18+'Data &amp; Parameter'!$E$19)*'Data &amp; Parameter'!$E$20*'Data &amp; Parameter'!$E$37*N1518</f>
        <v>0</v>
      </c>
      <c r="P1518">
        <f>ROUNDUP(IF(D1518&gt;$D$4,0,($D$4-D1518+1)/365),0)</f>
        <v>0</v>
      </c>
      <c r="Q1518">
        <f>ROUNDUP(IF(D1518&gt;$D$5,0,($D$5-D1518+1)/365),0)</f>
        <v>0</v>
      </c>
      <c r="R1518" s="28">
        <f>IF(OR(P1518=1,Q1518=1),IF(D1518+364&lt;=$D$5,(D1518+364-$D$4+1)/365,IF(D1518&gt;$D$4,($D$5-D1518+1)/365,$D$6/365)),0)</f>
        <v>0</v>
      </c>
      <c r="S1518" s="28">
        <f>'Data &amp; Parameter'!$E$16*'Data &amp; Parameter'!$E$17*('Data &amp; Parameter'!$E$18+'Data &amp; Parameter'!$E$19)*'Data &amp; Parameter'!$E$20*'Data &amp; Parameter'!$E$37*R1518</f>
        <v>0</v>
      </c>
      <c r="T1518" s="28">
        <f t="shared" si="23"/>
        <v>0</v>
      </c>
    </row>
    <row r="1519" spans="1:20" ht="15.75" customHeight="1" x14ac:dyDescent="0.35">
      <c r="A1519">
        <v>1512</v>
      </c>
      <c r="B1519" s="76">
        <v>44235</v>
      </c>
      <c r="C1519" s="1" t="s">
        <v>4868</v>
      </c>
      <c r="D1519" s="76">
        <v>44235</v>
      </c>
      <c r="E1519" s="1" t="s">
        <v>4869</v>
      </c>
      <c r="F1519" s="1" t="s">
        <v>4870</v>
      </c>
      <c r="G1519" s="1" t="s">
        <v>123</v>
      </c>
      <c r="H1519" s="1" t="s">
        <v>124</v>
      </c>
      <c r="I1519" s="1" t="s">
        <v>125</v>
      </c>
      <c r="J1519" s="1" t="s">
        <v>3962</v>
      </c>
      <c r="K1519" s="1" t="s">
        <v>4805</v>
      </c>
      <c r="L1519">
        <f>ROUNDUP(IF(B1519&gt;$D$4,0,($D$4-B1519+1)/365),0)</f>
        <v>0</v>
      </c>
      <c r="M1519">
        <f>ROUNDUP(IF(B1519&gt;$D$5,0,($D$5-B1519+1)/365),0)</f>
        <v>0</v>
      </c>
      <c r="N1519" s="28">
        <f>IF(OR(L1519=1,M1519=1),IF(B1519+364&lt;=$D$5,(B1519+364-$D$4+1)/365,IF(B1519&gt;$D$4,($D$5-B1519+1)/365,$D$6/365)),0)</f>
        <v>0</v>
      </c>
      <c r="O1519" s="28">
        <f>'Data &amp; Parameter'!$E$16*'Data &amp; Parameter'!$E$17*('Data &amp; Parameter'!$E$18+'Data &amp; Parameter'!$E$19)*'Data &amp; Parameter'!$E$20*'Data &amp; Parameter'!$E$37*N1519</f>
        <v>0</v>
      </c>
      <c r="P1519">
        <f>ROUNDUP(IF(D1519&gt;$D$4,0,($D$4-D1519+1)/365),0)</f>
        <v>0</v>
      </c>
      <c r="Q1519">
        <f>ROUNDUP(IF(D1519&gt;$D$5,0,($D$5-D1519+1)/365),0)</f>
        <v>0</v>
      </c>
      <c r="R1519" s="28">
        <f>IF(OR(P1519=1,Q1519=1),IF(D1519+364&lt;=$D$5,(D1519+364-$D$4+1)/365,IF(D1519&gt;$D$4,($D$5-D1519+1)/365,$D$6/365)),0)</f>
        <v>0</v>
      </c>
      <c r="S1519" s="28">
        <f>'Data &amp; Parameter'!$E$16*'Data &amp; Parameter'!$E$17*('Data &amp; Parameter'!$E$18+'Data &amp; Parameter'!$E$19)*'Data &amp; Parameter'!$E$20*'Data &amp; Parameter'!$E$37*R1519</f>
        <v>0</v>
      </c>
      <c r="T1519" s="28">
        <f t="shared" si="23"/>
        <v>0</v>
      </c>
    </row>
    <row r="1520" spans="1:20" ht="15.75" customHeight="1" x14ac:dyDescent="0.35">
      <c r="A1520">
        <v>1513</v>
      </c>
      <c r="B1520" s="76">
        <v>44235</v>
      </c>
      <c r="C1520" s="1" t="s">
        <v>4871</v>
      </c>
      <c r="D1520" s="76">
        <v>44235</v>
      </c>
      <c r="E1520" s="1" t="s">
        <v>4872</v>
      </c>
      <c r="F1520" s="1" t="s">
        <v>4873</v>
      </c>
      <c r="G1520" s="1" t="s">
        <v>123</v>
      </c>
      <c r="H1520" s="1" t="s">
        <v>124</v>
      </c>
      <c r="I1520" s="1" t="s">
        <v>125</v>
      </c>
      <c r="J1520" s="1" t="s">
        <v>1982</v>
      </c>
      <c r="K1520" s="1" t="s">
        <v>4839</v>
      </c>
      <c r="L1520">
        <f>ROUNDUP(IF(B1520&gt;$D$4,0,($D$4-B1520+1)/365),0)</f>
        <v>0</v>
      </c>
      <c r="M1520">
        <f>ROUNDUP(IF(B1520&gt;$D$5,0,($D$5-B1520+1)/365),0)</f>
        <v>0</v>
      </c>
      <c r="N1520" s="28">
        <f>IF(OR(L1520=1,M1520=1),IF(B1520+364&lt;=$D$5,(B1520+364-$D$4+1)/365,IF(B1520&gt;$D$4,($D$5-B1520+1)/365,$D$6/365)),0)</f>
        <v>0</v>
      </c>
      <c r="O1520" s="28">
        <f>'Data &amp; Parameter'!$E$16*'Data &amp; Parameter'!$E$17*('Data &amp; Parameter'!$E$18+'Data &amp; Parameter'!$E$19)*'Data &amp; Parameter'!$E$20*'Data &amp; Parameter'!$E$37*N1520</f>
        <v>0</v>
      </c>
      <c r="P1520">
        <f>ROUNDUP(IF(D1520&gt;$D$4,0,($D$4-D1520+1)/365),0)</f>
        <v>0</v>
      </c>
      <c r="Q1520">
        <f>ROUNDUP(IF(D1520&gt;$D$5,0,($D$5-D1520+1)/365),0)</f>
        <v>0</v>
      </c>
      <c r="R1520" s="28">
        <f>IF(OR(P1520=1,Q1520=1),IF(D1520+364&lt;=$D$5,(D1520+364-$D$4+1)/365,IF(D1520&gt;$D$4,($D$5-D1520+1)/365,$D$6/365)),0)</f>
        <v>0</v>
      </c>
      <c r="S1520" s="28">
        <f>'Data &amp; Parameter'!$E$16*'Data &amp; Parameter'!$E$17*('Data &amp; Parameter'!$E$18+'Data &amp; Parameter'!$E$19)*'Data &amp; Parameter'!$E$20*'Data &amp; Parameter'!$E$37*R1520</f>
        <v>0</v>
      </c>
      <c r="T1520" s="28">
        <f t="shared" si="23"/>
        <v>0</v>
      </c>
    </row>
    <row r="1521" spans="1:20" ht="15.75" customHeight="1" x14ac:dyDescent="0.35">
      <c r="A1521">
        <v>1514</v>
      </c>
      <c r="B1521" s="76">
        <v>44235</v>
      </c>
      <c r="C1521" s="1" t="s">
        <v>4874</v>
      </c>
      <c r="D1521" s="76">
        <v>44235</v>
      </c>
      <c r="E1521" s="1" t="s">
        <v>4875</v>
      </c>
      <c r="F1521" s="1" t="s">
        <v>4876</v>
      </c>
      <c r="G1521" s="1" t="s">
        <v>123</v>
      </c>
      <c r="H1521" s="1" t="s">
        <v>124</v>
      </c>
      <c r="I1521" s="1" t="s">
        <v>125</v>
      </c>
      <c r="J1521" s="1" t="s">
        <v>1982</v>
      </c>
      <c r="K1521" s="1" t="s">
        <v>4839</v>
      </c>
      <c r="L1521">
        <f>ROUNDUP(IF(B1521&gt;$D$4,0,($D$4-B1521+1)/365),0)</f>
        <v>0</v>
      </c>
      <c r="M1521">
        <f>ROUNDUP(IF(B1521&gt;$D$5,0,($D$5-B1521+1)/365),0)</f>
        <v>0</v>
      </c>
      <c r="N1521" s="28">
        <f>IF(OR(L1521=1,M1521=1),IF(B1521+364&lt;=$D$5,(B1521+364-$D$4+1)/365,IF(B1521&gt;$D$4,($D$5-B1521+1)/365,$D$6/365)),0)</f>
        <v>0</v>
      </c>
      <c r="O1521" s="28">
        <f>'Data &amp; Parameter'!$E$16*'Data &amp; Parameter'!$E$17*('Data &amp; Parameter'!$E$18+'Data &amp; Parameter'!$E$19)*'Data &amp; Parameter'!$E$20*'Data &amp; Parameter'!$E$37*N1521</f>
        <v>0</v>
      </c>
      <c r="P1521">
        <f>ROUNDUP(IF(D1521&gt;$D$4,0,($D$4-D1521+1)/365),0)</f>
        <v>0</v>
      </c>
      <c r="Q1521">
        <f>ROUNDUP(IF(D1521&gt;$D$5,0,($D$5-D1521+1)/365),0)</f>
        <v>0</v>
      </c>
      <c r="R1521" s="28">
        <f>IF(OR(P1521=1,Q1521=1),IF(D1521+364&lt;=$D$5,(D1521+364-$D$4+1)/365,IF(D1521&gt;$D$4,($D$5-D1521+1)/365,$D$6/365)),0)</f>
        <v>0</v>
      </c>
      <c r="S1521" s="28">
        <f>'Data &amp; Parameter'!$E$16*'Data &amp; Parameter'!$E$17*('Data &amp; Parameter'!$E$18+'Data &amp; Parameter'!$E$19)*'Data &amp; Parameter'!$E$20*'Data &amp; Parameter'!$E$37*R1521</f>
        <v>0</v>
      </c>
      <c r="T1521" s="28">
        <f t="shared" si="23"/>
        <v>0</v>
      </c>
    </row>
    <row r="1522" spans="1:20" ht="15.75" customHeight="1" x14ac:dyDescent="0.35">
      <c r="A1522">
        <v>1515</v>
      </c>
      <c r="B1522" s="76">
        <v>44235</v>
      </c>
      <c r="C1522" s="1" t="s">
        <v>4877</v>
      </c>
      <c r="D1522" s="76">
        <v>44235</v>
      </c>
      <c r="E1522" s="1" t="s">
        <v>4878</v>
      </c>
      <c r="F1522" s="1" t="s">
        <v>4879</v>
      </c>
      <c r="G1522" s="1" t="s">
        <v>123</v>
      </c>
      <c r="H1522" s="1" t="s">
        <v>124</v>
      </c>
      <c r="I1522" s="1" t="s">
        <v>125</v>
      </c>
      <c r="J1522" s="1" t="s">
        <v>1982</v>
      </c>
      <c r="K1522" s="1" t="s">
        <v>4839</v>
      </c>
      <c r="L1522">
        <f>ROUNDUP(IF(B1522&gt;$D$4,0,($D$4-B1522+1)/365),0)</f>
        <v>0</v>
      </c>
      <c r="M1522">
        <f>ROUNDUP(IF(B1522&gt;$D$5,0,($D$5-B1522+1)/365),0)</f>
        <v>0</v>
      </c>
      <c r="N1522" s="28">
        <f>IF(OR(L1522=1,M1522=1),IF(B1522+364&lt;=$D$5,(B1522+364-$D$4+1)/365,IF(B1522&gt;$D$4,($D$5-B1522+1)/365,$D$6/365)),0)</f>
        <v>0</v>
      </c>
      <c r="O1522" s="28">
        <f>'Data &amp; Parameter'!$E$16*'Data &amp; Parameter'!$E$17*('Data &amp; Parameter'!$E$18+'Data &amp; Parameter'!$E$19)*'Data &amp; Parameter'!$E$20*'Data &amp; Parameter'!$E$37*N1522</f>
        <v>0</v>
      </c>
      <c r="P1522">
        <f>ROUNDUP(IF(D1522&gt;$D$4,0,($D$4-D1522+1)/365),0)</f>
        <v>0</v>
      </c>
      <c r="Q1522">
        <f>ROUNDUP(IF(D1522&gt;$D$5,0,($D$5-D1522+1)/365),0)</f>
        <v>0</v>
      </c>
      <c r="R1522" s="28">
        <f>IF(OR(P1522=1,Q1522=1),IF(D1522+364&lt;=$D$5,(D1522+364-$D$4+1)/365,IF(D1522&gt;$D$4,($D$5-D1522+1)/365,$D$6/365)),0)</f>
        <v>0</v>
      </c>
      <c r="S1522" s="28">
        <f>'Data &amp; Parameter'!$E$16*'Data &amp; Parameter'!$E$17*('Data &amp; Parameter'!$E$18+'Data &amp; Parameter'!$E$19)*'Data &amp; Parameter'!$E$20*'Data &amp; Parameter'!$E$37*R1522</f>
        <v>0</v>
      </c>
      <c r="T1522" s="28">
        <f t="shared" si="23"/>
        <v>0</v>
      </c>
    </row>
    <row r="1523" spans="1:20" ht="15.75" customHeight="1" x14ac:dyDescent="0.35">
      <c r="A1523">
        <v>1516</v>
      </c>
      <c r="B1523" s="76">
        <v>44235</v>
      </c>
      <c r="C1523" s="1" t="s">
        <v>4880</v>
      </c>
      <c r="D1523" s="76">
        <v>44235</v>
      </c>
      <c r="E1523" s="1" t="s">
        <v>4881</v>
      </c>
      <c r="F1523" s="1" t="s">
        <v>4882</v>
      </c>
      <c r="G1523" s="1" t="s">
        <v>123</v>
      </c>
      <c r="H1523" s="1" t="s">
        <v>124</v>
      </c>
      <c r="I1523" s="1" t="s">
        <v>125</v>
      </c>
      <c r="J1523" s="1" t="s">
        <v>1982</v>
      </c>
      <c r="K1523" s="1" t="s">
        <v>4839</v>
      </c>
      <c r="L1523">
        <f>ROUNDUP(IF(B1523&gt;$D$4,0,($D$4-B1523+1)/365),0)</f>
        <v>0</v>
      </c>
      <c r="M1523">
        <f>ROUNDUP(IF(B1523&gt;$D$5,0,($D$5-B1523+1)/365),0)</f>
        <v>0</v>
      </c>
      <c r="N1523" s="28">
        <f>IF(OR(L1523=1,M1523=1),IF(B1523+364&lt;=$D$5,(B1523+364-$D$4+1)/365,IF(B1523&gt;$D$4,($D$5-B1523+1)/365,$D$6/365)),0)</f>
        <v>0</v>
      </c>
      <c r="O1523" s="28">
        <f>'Data &amp; Parameter'!$E$16*'Data &amp; Parameter'!$E$17*('Data &amp; Parameter'!$E$18+'Data &amp; Parameter'!$E$19)*'Data &amp; Parameter'!$E$20*'Data &amp; Parameter'!$E$37*N1523</f>
        <v>0</v>
      </c>
      <c r="P1523">
        <f>ROUNDUP(IF(D1523&gt;$D$4,0,($D$4-D1523+1)/365),0)</f>
        <v>0</v>
      </c>
      <c r="Q1523">
        <f>ROUNDUP(IF(D1523&gt;$D$5,0,($D$5-D1523+1)/365),0)</f>
        <v>0</v>
      </c>
      <c r="R1523" s="28">
        <f>IF(OR(P1523=1,Q1523=1),IF(D1523+364&lt;=$D$5,(D1523+364-$D$4+1)/365,IF(D1523&gt;$D$4,($D$5-D1523+1)/365,$D$6/365)),0)</f>
        <v>0</v>
      </c>
      <c r="S1523" s="28">
        <f>'Data &amp; Parameter'!$E$16*'Data &amp; Parameter'!$E$17*('Data &amp; Parameter'!$E$18+'Data &amp; Parameter'!$E$19)*'Data &amp; Parameter'!$E$20*'Data &amp; Parameter'!$E$37*R1523</f>
        <v>0</v>
      </c>
      <c r="T1523" s="28">
        <f t="shared" si="23"/>
        <v>0</v>
      </c>
    </row>
    <row r="1524" spans="1:20" ht="15.75" customHeight="1" x14ac:dyDescent="0.35">
      <c r="A1524">
        <v>1517</v>
      </c>
      <c r="B1524" s="76">
        <v>44235</v>
      </c>
      <c r="C1524" s="1" t="s">
        <v>4883</v>
      </c>
      <c r="D1524" s="76">
        <v>44235</v>
      </c>
      <c r="E1524" s="1" t="s">
        <v>4884</v>
      </c>
      <c r="F1524" s="1" t="s">
        <v>4885</v>
      </c>
      <c r="G1524" s="1" t="s">
        <v>123</v>
      </c>
      <c r="H1524" s="1" t="s">
        <v>124</v>
      </c>
      <c r="I1524" s="1" t="s">
        <v>125</v>
      </c>
      <c r="J1524" s="1" t="s">
        <v>1982</v>
      </c>
      <c r="K1524" s="1" t="s">
        <v>4839</v>
      </c>
      <c r="L1524">
        <f>ROUNDUP(IF(B1524&gt;$D$4,0,($D$4-B1524+1)/365),0)</f>
        <v>0</v>
      </c>
      <c r="M1524">
        <f>ROUNDUP(IF(B1524&gt;$D$5,0,($D$5-B1524+1)/365),0)</f>
        <v>0</v>
      </c>
      <c r="N1524" s="28">
        <f>IF(OR(L1524=1,M1524=1),IF(B1524+364&lt;=$D$5,(B1524+364-$D$4+1)/365,IF(B1524&gt;$D$4,($D$5-B1524+1)/365,$D$6/365)),0)</f>
        <v>0</v>
      </c>
      <c r="O1524" s="28">
        <f>'Data &amp; Parameter'!$E$16*'Data &amp; Parameter'!$E$17*('Data &amp; Parameter'!$E$18+'Data &amp; Parameter'!$E$19)*'Data &amp; Parameter'!$E$20*'Data &amp; Parameter'!$E$37*N1524</f>
        <v>0</v>
      </c>
      <c r="P1524">
        <f>ROUNDUP(IF(D1524&gt;$D$4,0,($D$4-D1524+1)/365),0)</f>
        <v>0</v>
      </c>
      <c r="Q1524">
        <f>ROUNDUP(IF(D1524&gt;$D$5,0,($D$5-D1524+1)/365),0)</f>
        <v>0</v>
      </c>
      <c r="R1524" s="28">
        <f>IF(OR(P1524=1,Q1524=1),IF(D1524+364&lt;=$D$5,(D1524+364-$D$4+1)/365,IF(D1524&gt;$D$4,($D$5-D1524+1)/365,$D$6/365)),0)</f>
        <v>0</v>
      </c>
      <c r="S1524" s="28">
        <f>'Data &amp; Parameter'!$E$16*'Data &amp; Parameter'!$E$17*('Data &amp; Parameter'!$E$18+'Data &amp; Parameter'!$E$19)*'Data &amp; Parameter'!$E$20*'Data &amp; Parameter'!$E$37*R1524</f>
        <v>0</v>
      </c>
      <c r="T1524" s="28">
        <f t="shared" si="23"/>
        <v>0</v>
      </c>
    </row>
    <row r="1525" spans="1:20" ht="15.75" customHeight="1" x14ac:dyDescent="0.35">
      <c r="A1525">
        <v>1518</v>
      </c>
      <c r="B1525" s="76">
        <v>44235</v>
      </c>
      <c r="C1525" s="1" t="s">
        <v>4886</v>
      </c>
      <c r="D1525" s="76">
        <v>44235</v>
      </c>
      <c r="E1525" s="1" t="s">
        <v>4887</v>
      </c>
      <c r="F1525" s="1" t="s">
        <v>4888</v>
      </c>
      <c r="G1525" s="1" t="s">
        <v>123</v>
      </c>
      <c r="H1525" s="1" t="s">
        <v>124</v>
      </c>
      <c r="I1525" s="1" t="s">
        <v>125</v>
      </c>
      <c r="J1525" s="1" t="s">
        <v>1982</v>
      </c>
      <c r="K1525" s="1" t="s">
        <v>4839</v>
      </c>
      <c r="L1525">
        <f>ROUNDUP(IF(B1525&gt;$D$4,0,($D$4-B1525+1)/365),0)</f>
        <v>0</v>
      </c>
      <c r="M1525">
        <f>ROUNDUP(IF(B1525&gt;$D$5,0,($D$5-B1525+1)/365),0)</f>
        <v>0</v>
      </c>
      <c r="N1525" s="28">
        <f>IF(OR(L1525=1,M1525=1),IF(B1525+364&lt;=$D$5,(B1525+364-$D$4+1)/365,IF(B1525&gt;$D$4,($D$5-B1525+1)/365,$D$6/365)),0)</f>
        <v>0</v>
      </c>
      <c r="O1525" s="28">
        <f>'Data &amp; Parameter'!$E$16*'Data &amp; Parameter'!$E$17*('Data &amp; Parameter'!$E$18+'Data &amp; Parameter'!$E$19)*'Data &amp; Parameter'!$E$20*'Data &amp; Parameter'!$E$37*N1525</f>
        <v>0</v>
      </c>
      <c r="P1525">
        <f>ROUNDUP(IF(D1525&gt;$D$4,0,($D$4-D1525+1)/365),0)</f>
        <v>0</v>
      </c>
      <c r="Q1525">
        <f>ROUNDUP(IF(D1525&gt;$D$5,0,($D$5-D1525+1)/365),0)</f>
        <v>0</v>
      </c>
      <c r="R1525" s="28">
        <f>IF(OR(P1525=1,Q1525=1),IF(D1525+364&lt;=$D$5,(D1525+364-$D$4+1)/365,IF(D1525&gt;$D$4,($D$5-D1525+1)/365,$D$6/365)),0)</f>
        <v>0</v>
      </c>
      <c r="S1525" s="28">
        <f>'Data &amp; Parameter'!$E$16*'Data &amp; Parameter'!$E$17*('Data &amp; Parameter'!$E$18+'Data &amp; Parameter'!$E$19)*'Data &amp; Parameter'!$E$20*'Data &amp; Parameter'!$E$37*R1525</f>
        <v>0</v>
      </c>
      <c r="T1525" s="28">
        <f t="shared" si="23"/>
        <v>0</v>
      </c>
    </row>
    <row r="1526" spans="1:20" ht="15.75" customHeight="1" x14ac:dyDescent="0.35">
      <c r="A1526">
        <v>1519</v>
      </c>
      <c r="B1526" s="76">
        <v>44235</v>
      </c>
      <c r="C1526" s="1" t="s">
        <v>4889</v>
      </c>
      <c r="D1526" s="76">
        <v>44235</v>
      </c>
      <c r="E1526" s="1" t="s">
        <v>4890</v>
      </c>
      <c r="F1526" s="1" t="s">
        <v>4891</v>
      </c>
      <c r="G1526" s="1" t="s">
        <v>123</v>
      </c>
      <c r="H1526" s="1" t="s">
        <v>124</v>
      </c>
      <c r="I1526" s="1" t="s">
        <v>125</v>
      </c>
      <c r="J1526" s="1" t="s">
        <v>1982</v>
      </c>
      <c r="K1526" s="1" t="s">
        <v>4839</v>
      </c>
      <c r="L1526">
        <f>ROUNDUP(IF(B1526&gt;$D$4,0,($D$4-B1526+1)/365),0)</f>
        <v>0</v>
      </c>
      <c r="M1526">
        <f>ROUNDUP(IF(B1526&gt;$D$5,0,($D$5-B1526+1)/365),0)</f>
        <v>0</v>
      </c>
      <c r="N1526" s="28">
        <f>IF(OR(L1526=1,M1526=1),IF(B1526+364&lt;=$D$5,(B1526+364-$D$4+1)/365,IF(B1526&gt;$D$4,($D$5-B1526+1)/365,$D$6/365)),0)</f>
        <v>0</v>
      </c>
      <c r="O1526" s="28">
        <f>'Data &amp; Parameter'!$E$16*'Data &amp; Parameter'!$E$17*('Data &amp; Parameter'!$E$18+'Data &amp; Parameter'!$E$19)*'Data &amp; Parameter'!$E$20*'Data &amp; Parameter'!$E$37*N1526</f>
        <v>0</v>
      </c>
      <c r="P1526">
        <f>ROUNDUP(IF(D1526&gt;$D$4,0,($D$4-D1526+1)/365),0)</f>
        <v>0</v>
      </c>
      <c r="Q1526">
        <f>ROUNDUP(IF(D1526&gt;$D$5,0,($D$5-D1526+1)/365),0)</f>
        <v>0</v>
      </c>
      <c r="R1526" s="28">
        <f>IF(OR(P1526=1,Q1526=1),IF(D1526+364&lt;=$D$5,(D1526+364-$D$4+1)/365,IF(D1526&gt;$D$4,($D$5-D1526+1)/365,$D$6/365)),0)</f>
        <v>0</v>
      </c>
      <c r="S1526" s="28">
        <f>'Data &amp; Parameter'!$E$16*'Data &amp; Parameter'!$E$17*('Data &amp; Parameter'!$E$18+'Data &amp; Parameter'!$E$19)*'Data &amp; Parameter'!$E$20*'Data &amp; Parameter'!$E$37*R1526</f>
        <v>0</v>
      </c>
      <c r="T1526" s="28">
        <f t="shared" si="23"/>
        <v>0</v>
      </c>
    </row>
    <row r="1527" spans="1:20" ht="15.75" customHeight="1" x14ac:dyDescent="0.35">
      <c r="A1527">
        <v>1520</v>
      </c>
      <c r="B1527" s="76">
        <v>44235</v>
      </c>
      <c r="C1527" s="1" t="s">
        <v>4892</v>
      </c>
      <c r="D1527" s="76">
        <v>44235</v>
      </c>
      <c r="E1527" s="1" t="s">
        <v>4893</v>
      </c>
      <c r="F1527" s="1" t="s">
        <v>4894</v>
      </c>
      <c r="G1527" s="1" t="s">
        <v>123</v>
      </c>
      <c r="H1527" s="1" t="s">
        <v>124</v>
      </c>
      <c r="I1527" s="1" t="s">
        <v>125</v>
      </c>
      <c r="J1527" s="1" t="s">
        <v>1982</v>
      </c>
      <c r="K1527" s="1" t="s">
        <v>4839</v>
      </c>
      <c r="L1527">
        <f>ROUNDUP(IF(B1527&gt;$D$4,0,($D$4-B1527+1)/365),0)</f>
        <v>0</v>
      </c>
      <c r="M1527">
        <f>ROUNDUP(IF(B1527&gt;$D$5,0,($D$5-B1527+1)/365),0)</f>
        <v>0</v>
      </c>
      <c r="N1527" s="28">
        <f>IF(OR(L1527=1,M1527=1),IF(B1527+364&lt;=$D$5,(B1527+364-$D$4+1)/365,IF(B1527&gt;$D$4,($D$5-B1527+1)/365,$D$6/365)),0)</f>
        <v>0</v>
      </c>
      <c r="O1527" s="28">
        <f>'Data &amp; Parameter'!$E$16*'Data &amp; Parameter'!$E$17*('Data &amp; Parameter'!$E$18+'Data &amp; Parameter'!$E$19)*'Data &amp; Parameter'!$E$20*'Data &amp; Parameter'!$E$37*N1527</f>
        <v>0</v>
      </c>
      <c r="P1527">
        <f>ROUNDUP(IF(D1527&gt;$D$4,0,($D$4-D1527+1)/365),0)</f>
        <v>0</v>
      </c>
      <c r="Q1527">
        <f>ROUNDUP(IF(D1527&gt;$D$5,0,($D$5-D1527+1)/365),0)</f>
        <v>0</v>
      </c>
      <c r="R1527" s="28">
        <f>IF(OR(P1527=1,Q1527=1),IF(D1527+364&lt;=$D$5,(D1527+364-$D$4+1)/365,IF(D1527&gt;$D$4,($D$5-D1527+1)/365,$D$6/365)),0)</f>
        <v>0</v>
      </c>
      <c r="S1527" s="28">
        <f>'Data &amp; Parameter'!$E$16*'Data &amp; Parameter'!$E$17*('Data &amp; Parameter'!$E$18+'Data &amp; Parameter'!$E$19)*'Data &amp; Parameter'!$E$20*'Data &amp; Parameter'!$E$37*R1527</f>
        <v>0</v>
      </c>
      <c r="T1527" s="28">
        <f t="shared" si="23"/>
        <v>0</v>
      </c>
    </row>
    <row r="1528" spans="1:20" ht="15.75" customHeight="1" x14ac:dyDescent="0.35">
      <c r="A1528">
        <v>1521</v>
      </c>
      <c r="B1528" s="76">
        <v>44235</v>
      </c>
      <c r="C1528" s="1" t="s">
        <v>4895</v>
      </c>
      <c r="D1528" s="76">
        <v>44235</v>
      </c>
      <c r="E1528" s="1" t="s">
        <v>4896</v>
      </c>
      <c r="F1528" s="1" t="s">
        <v>4897</v>
      </c>
      <c r="G1528" s="1" t="s">
        <v>123</v>
      </c>
      <c r="H1528" s="1" t="s">
        <v>124</v>
      </c>
      <c r="I1528" s="1" t="s">
        <v>125</v>
      </c>
      <c r="J1528" s="1" t="s">
        <v>3962</v>
      </c>
      <c r="K1528" s="1" t="s">
        <v>4164</v>
      </c>
      <c r="L1528">
        <f>ROUNDUP(IF(B1528&gt;$D$4,0,($D$4-B1528+1)/365),0)</f>
        <v>0</v>
      </c>
      <c r="M1528">
        <f>ROUNDUP(IF(B1528&gt;$D$5,0,($D$5-B1528+1)/365),0)</f>
        <v>0</v>
      </c>
      <c r="N1528" s="28">
        <f>IF(OR(L1528=1,M1528=1),IF(B1528+364&lt;=$D$5,(B1528+364-$D$4+1)/365,IF(B1528&gt;$D$4,($D$5-B1528+1)/365,$D$6/365)),0)</f>
        <v>0</v>
      </c>
      <c r="O1528" s="28">
        <f>'Data &amp; Parameter'!$E$16*'Data &amp; Parameter'!$E$17*('Data &amp; Parameter'!$E$18+'Data &amp; Parameter'!$E$19)*'Data &amp; Parameter'!$E$20*'Data &amp; Parameter'!$E$37*N1528</f>
        <v>0</v>
      </c>
      <c r="P1528">
        <f>ROUNDUP(IF(D1528&gt;$D$4,0,($D$4-D1528+1)/365),0)</f>
        <v>0</v>
      </c>
      <c r="Q1528">
        <f>ROUNDUP(IF(D1528&gt;$D$5,0,($D$5-D1528+1)/365),0)</f>
        <v>0</v>
      </c>
      <c r="R1528" s="28">
        <f>IF(OR(P1528=1,Q1528=1),IF(D1528+364&lt;=$D$5,(D1528+364-$D$4+1)/365,IF(D1528&gt;$D$4,($D$5-D1528+1)/365,$D$6/365)),0)</f>
        <v>0</v>
      </c>
      <c r="S1528" s="28">
        <f>'Data &amp; Parameter'!$E$16*'Data &amp; Parameter'!$E$17*('Data &amp; Parameter'!$E$18+'Data &amp; Parameter'!$E$19)*'Data &amp; Parameter'!$E$20*'Data &amp; Parameter'!$E$37*R1528</f>
        <v>0</v>
      </c>
      <c r="T1528" s="28">
        <f t="shared" si="23"/>
        <v>0</v>
      </c>
    </row>
    <row r="1529" spans="1:20" ht="15.75" customHeight="1" x14ac:dyDescent="0.35">
      <c r="A1529">
        <v>1522</v>
      </c>
      <c r="B1529" s="76">
        <v>44235</v>
      </c>
      <c r="C1529" s="1" t="s">
        <v>4898</v>
      </c>
      <c r="D1529" s="76">
        <v>44235</v>
      </c>
      <c r="E1529" s="1" t="s">
        <v>4899</v>
      </c>
      <c r="F1529" s="1" t="s">
        <v>4900</v>
      </c>
      <c r="G1529" s="1" t="s">
        <v>123</v>
      </c>
      <c r="H1529" s="1" t="s">
        <v>124</v>
      </c>
      <c r="I1529" s="1" t="s">
        <v>125</v>
      </c>
      <c r="J1529" s="1" t="s">
        <v>3962</v>
      </c>
      <c r="K1529" s="1" t="s">
        <v>4164</v>
      </c>
      <c r="L1529">
        <f>ROUNDUP(IF(B1529&gt;$D$4,0,($D$4-B1529+1)/365),0)</f>
        <v>0</v>
      </c>
      <c r="M1529">
        <f>ROUNDUP(IF(B1529&gt;$D$5,0,($D$5-B1529+1)/365),0)</f>
        <v>0</v>
      </c>
      <c r="N1529" s="28">
        <f>IF(OR(L1529=1,M1529=1),IF(B1529+364&lt;=$D$5,(B1529+364-$D$4+1)/365,IF(B1529&gt;$D$4,($D$5-B1529+1)/365,$D$6/365)),0)</f>
        <v>0</v>
      </c>
      <c r="O1529" s="28">
        <f>'Data &amp; Parameter'!$E$16*'Data &amp; Parameter'!$E$17*('Data &amp; Parameter'!$E$18+'Data &amp; Parameter'!$E$19)*'Data &amp; Parameter'!$E$20*'Data &amp; Parameter'!$E$37*N1529</f>
        <v>0</v>
      </c>
      <c r="P1529">
        <f>ROUNDUP(IF(D1529&gt;$D$4,0,($D$4-D1529+1)/365),0)</f>
        <v>0</v>
      </c>
      <c r="Q1529">
        <f>ROUNDUP(IF(D1529&gt;$D$5,0,($D$5-D1529+1)/365),0)</f>
        <v>0</v>
      </c>
      <c r="R1529" s="28">
        <f>IF(OR(P1529=1,Q1529=1),IF(D1529+364&lt;=$D$5,(D1529+364-$D$4+1)/365,IF(D1529&gt;$D$4,($D$5-D1529+1)/365,$D$6/365)),0)</f>
        <v>0</v>
      </c>
      <c r="S1529" s="28">
        <f>'Data &amp; Parameter'!$E$16*'Data &amp; Parameter'!$E$17*('Data &amp; Parameter'!$E$18+'Data &amp; Parameter'!$E$19)*'Data &amp; Parameter'!$E$20*'Data &amp; Parameter'!$E$37*R1529</f>
        <v>0</v>
      </c>
      <c r="T1529" s="28">
        <f t="shared" si="23"/>
        <v>0</v>
      </c>
    </row>
    <row r="1530" spans="1:20" ht="15.75" customHeight="1" x14ac:dyDescent="0.35">
      <c r="A1530">
        <v>1523</v>
      </c>
      <c r="B1530" s="76">
        <v>44235</v>
      </c>
      <c r="C1530" s="1" t="s">
        <v>4901</v>
      </c>
      <c r="D1530" s="76">
        <v>44235</v>
      </c>
      <c r="E1530" s="1" t="s">
        <v>4902</v>
      </c>
      <c r="F1530" s="1" t="s">
        <v>4903</v>
      </c>
      <c r="G1530" s="1" t="s">
        <v>123</v>
      </c>
      <c r="H1530" s="1" t="s">
        <v>124</v>
      </c>
      <c r="I1530" s="1" t="s">
        <v>125</v>
      </c>
      <c r="J1530" s="1" t="s">
        <v>3962</v>
      </c>
      <c r="K1530" s="1" t="s">
        <v>4164</v>
      </c>
      <c r="L1530">
        <f>ROUNDUP(IF(B1530&gt;$D$4,0,($D$4-B1530+1)/365),0)</f>
        <v>0</v>
      </c>
      <c r="M1530">
        <f>ROUNDUP(IF(B1530&gt;$D$5,0,($D$5-B1530+1)/365),0)</f>
        <v>0</v>
      </c>
      <c r="N1530" s="28">
        <f>IF(OR(L1530=1,M1530=1),IF(B1530+364&lt;=$D$5,(B1530+364-$D$4+1)/365,IF(B1530&gt;$D$4,($D$5-B1530+1)/365,$D$6/365)),0)</f>
        <v>0</v>
      </c>
      <c r="O1530" s="28">
        <f>'Data &amp; Parameter'!$E$16*'Data &amp; Parameter'!$E$17*('Data &amp; Parameter'!$E$18+'Data &amp; Parameter'!$E$19)*'Data &amp; Parameter'!$E$20*'Data &amp; Parameter'!$E$37*N1530</f>
        <v>0</v>
      </c>
      <c r="P1530">
        <f>ROUNDUP(IF(D1530&gt;$D$4,0,($D$4-D1530+1)/365),0)</f>
        <v>0</v>
      </c>
      <c r="Q1530">
        <f>ROUNDUP(IF(D1530&gt;$D$5,0,($D$5-D1530+1)/365),0)</f>
        <v>0</v>
      </c>
      <c r="R1530" s="28">
        <f>IF(OR(P1530=1,Q1530=1),IF(D1530+364&lt;=$D$5,(D1530+364-$D$4+1)/365,IF(D1530&gt;$D$4,($D$5-D1530+1)/365,$D$6/365)),0)</f>
        <v>0</v>
      </c>
      <c r="S1530" s="28">
        <f>'Data &amp; Parameter'!$E$16*'Data &amp; Parameter'!$E$17*('Data &amp; Parameter'!$E$18+'Data &amp; Parameter'!$E$19)*'Data &amp; Parameter'!$E$20*'Data &amp; Parameter'!$E$37*R1530</f>
        <v>0</v>
      </c>
      <c r="T1530" s="28">
        <f t="shared" si="23"/>
        <v>0</v>
      </c>
    </row>
    <row r="1531" spans="1:20" ht="15.75" customHeight="1" x14ac:dyDescent="0.35">
      <c r="A1531">
        <v>1524</v>
      </c>
      <c r="B1531" s="76">
        <v>44235</v>
      </c>
      <c r="C1531" s="1" t="s">
        <v>4904</v>
      </c>
      <c r="D1531" s="76">
        <v>44235</v>
      </c>
      <c r="E1531" s="1" t="s">
        <v>4905</v>
      </c>
      <c r="F1531" s="1" t="s">
        <v>4906</v>
      </c>
      <c r="G1531" s="1" t="s">
        <v>123</v>
      </c>
      <c r="H1531" s="1" t="s">
        <v>124</v>
      </c>
      <c r="I1531" s="1" t="s">
        <v>125</v>
      </c>
      <c r="J1531" s="1" t="s">
        <v>3962</v>
      </c>
      <c r="K1531" s="1" t="s">
        <v>4907</v>
      </c>
      <c r="L1531">
        <f>ROUNDUP(IF(B1531&gt;$D$4,0,($D$4-B1531+1)/365),0)</f>
        <v>0</v>
      </c>
      <c r="M1531">
        <f>ROUNDUP(IF(B1531&gt;$D$5,0,($D$5-B1531+1)/365),0)</f>
        <v>0</v>
      </c>
      <c r="N1531" s="28">
        <f>IF(OR(L1531=1,M1531=1),IF(B1531+364&lt;=$D$5,(B1531+364-$D$4+1)/365,IF(B1531&gt;$D$4,($D$5-B1531+1)/365,$D$6/365)),0)</f>
        <v>0</v>
      </c>
      <c r="O1531" s="28">
        <f>'Data &amp; Parameter'!$E$16*'Data &amp; Parameter'!$E$17*('Data &amp; Parameter'!$E$18+'Data &amp; Parameter'!$E$19)*'Data &amp; Parameter'!$E$20*'Data &amp; Parameter'!$E$37*N1531</f>
        <v>0</v>
      </c>
      <c r="P1531">
        <f>ROUNDUP(IF(D1531&gt;$D$4,0,($D$4-D1531+1)/365),0)</f>
        <v>0</v>
      </c>
      <c r="Q1531">
        <f>ROUNDUP(IF(D1531&gt;$D$5,0,($D$5-D1531+1)/365),0)</f>
        <v>0</v>
      </c>
      <c r="R1531" s="28">
        <f>IF(OR(P1531=1,Q1531=1),IF(D1531+364&lt;=$D$5,(D1531+364-$D$4+1)/365,IF(D1531&gt;$D$4,($D$5-D1531+1)/365,$D$6/365)),0)</f>
        <v>0</v>
      </c>
      <c r="S1531" s="28">
        <f>'Data &amp; Parameter'!$E$16*'Data &amp; Parameter'!$E$17*('Data &amp; Parameter'!$E$18+'Data &amp; Parameter'!$E$19)*'Data &amp; Parameter'!$E$20*'Data &amp; Parameter'!$E$37*R1531</f>
        <v>0</v>
      </c>
      <c r="T1531" s="28">
        <f t="shared" si="23"/>
        <v>0</v>
      </c>
    </row>
    <row r="1532" spans="1:20" ht="15.75" customHeight="1" x14ac:dyDescent="0.35">
      <c r="A1532">
        <v>1525</v>
      </c>
      <c r="B1532" s="76">
        <v>44235</v>
      </c>
      <c r="C1532" s="1" t="s">
        <v>4908</v>
      </c>
      <c r="D1532" s="76">
        <v>44235</v>
      </c>
      <c r="E1532" s="1" t="s">
        <v>4909</v>
      </c>
      <c r="F1532" s="1" t="s">
        <v>4910</v>
      </c>
      <c r="G1532" s="1" t="s">
        <v>123</v>
      </c>
      <c r="H1532" s="1" t="s">
        <v>124</v>
      </c>
      <c r="I1532" s="1" t="s">
        <v>125</v>
      </c>
      <c r="J1532" s="1" t="s">
        <v>936</v>
      </c>
      <c r="K1532" s="1" t="s">
        <v>4388</v>
      </c>
      <c r="L1532">
        <f>ROUNDUP(IF(B1532&gt;$D$4,0,($D$4-B1532+1)/365),0)</f>
        <v>0</v>
      </c>
      <c r="M1532">
        <f>ROUNDUP(IF(B1532&gt;$D$5,0,($D$5-B1532+1)/365),0)</f>
        <v>0</v>
      </c>
      <c r="N1532" s="28">
        <f>IF(OR(L1532=1,M1532=1),IF(B1532+364&lt;=$D$5,(B1532+364-$D$4+1)/365,IF(B1532&gt;$D$4,($D$5-B1532+1)/365,$D$6/365)),0)</f>
        <v>0</v>
      </c>
      <c r="O1532" s="28">
        <f>'Data &amp; Parameter'!$E$16*'Data &amp; Parameter'!$E$17*('Data &amp; Parameter'!$E$18+'Data &amp; Parameter'!$E$19)*'Data &amp; Parameter'!$E$20*'Data &amp; Parameter'!$E$37*N1532</f>
        <v>0</v>
      </c>
      <c r="P1532">
        <f>ROUNDUP(IF(D1532&gt;$D$4,0,($D$4-D1532+1)/365),0)</f>
        <v>0</v>
      </c>
      <c r="Q1532">
        <f>ROUNDUP(IF(D1532&gt;$D$5,0,($D$5-D1532+1)/365),0)</f>
        <v>0</v>
      </c>
      <c r="R1532" s="28">
        <f>IF(OR(P1532=1,Q1532=1),IF(D1532+364&lt;=$D$5,(D1532+364-$D$4+1)/365,IF(D1532&gt;$D$4,($D$5-D1532+1)/365,$D$6/365)),0)</f>
        <v>0</v>
      </c>
      <c r="S1532" s="28">
        <f>'Data &amp; Parameter'!$E$16*'Data &amp; Parameter'!$E$17*('Data &amp; Parameter'!$E$18+'Data &amp; Parameter'!$E$19)*'Data &amp; Parameter'!$E$20*'Data &amp; Parameter'!$E$37*R1532</f>
        <v>0</v>
      </c>
      <c r="T1532" s="28">
        <f t="shared" si="23"/>
        <v>0</v>
      </c>
    </row>
    <row r="1533" spans="1:20" ht="15.75" customHeight="1" x14ac:dyDescent="0.35">
      <c r="A1533">
        <v>1526</v>
      </c>
      <c r="B1533" s="76">
        <v>44235</v>
      </c>
      <c r="C1533" s="1" t="s">
        <v>4911</v>
      </c>
      <c r="D1533" s="76">
        <v>44235</v>
      </c>
      <c r="E1533" s="1" t="s">
        <v>4912</v>
      </c>
      <c r="F1533" s="1" t="s">
        <v>4913</v>
      </c>
      <c r="G1533" s="1" t="s">
        <v>123</v>
      </c>
      <c r="H1533" s="1" t="s">
        <v>124</v>
      </c>
      <c r="I1533" s="1" t="s">
        <v>125</v>
      </c>
      <c r="J1533" s="1" t="s">
        <v>936</v>
      </c>
      <c r="K1533" s="1" t="s">
        <v>4388</v>
      </c>
      <c r="L1533">
        <f>ROUNDUP(IF(B1533&gt;$D$4,0,($D$4-B1533+1)/365),0)</f>
        <v>0</v>
      </c>
      <c r="M1533">
        <f>ROUNDUP(IF(B1533&gt;$D$5,0,($D$5-B1533+1)/365),0)</f>
        <v>0</v>
      </c>
      <c r="N1533" s="28">
        <f>IF(OR(L1533=1,M1533=1),IF(B1533+364&lt;=$D$5,(B1533+364-$D$4+1)/365,IF(B1533&gt;$D$4,($D$5-B1533+1)/365,$D$6/365)),0)</f>
        <v>0</v>
      </c>
      <c r="O1533" s="28">
        <f>'Data &amp; Parameter'!$E$16*'Data &amp; Parameter'!$E$17*('Data &amp; Parameter'!$E$18+'Data &amp; Parameter'!$E$19)*'Data &amp; Parameter'!$E$20*'Data &amp; Parameter'!$E$37*N1533</f>
        <v>0</v>
      </c>
      <c r="P1533">
        <f>ROUNDUP(IF(D1533&gt;$D$4,0,($D$4-D1533+1)/365),0)</f>
        <v>0</v>
      </c>
      <c r="Q1533">
        <f>ROUNDUP(IF(D1533&gt;$D$5,0,($D$5-D1533+1)/365),0)</f>
        <v>0</v>
      </c>
      <c r="R1533" s="28">
        <f>IF(OR(P1533=1,Q1533=1),IF(D1533+364&lt;=$D$5,(D1533+364-$D$4+1)/365,IF(D1533&gt;$D$4,($D$5-D1533+1)/365,$D$6/365)),0)</f>
        <v>0</v>
      </c>
      <c r="S1533" s="28">
        <f>'Data &amp; Parameter'!$E$16*'Data &amp; Parameter'!$E$17*('Data &amp; Parameter'!$E$18+'Data &amp; Parameter'!$E$19)*'Data &amp; Parameter'!$E$20*'Data &amp; Parameter'!$E$37*R1533</f>
        <v>0</v>
      </c>
      <c r="T1533" s="28">
        <f t="shared" si="23"/>
        <v>0</v>
      </c>
    </row>
    <row r="1534" spans="1:20" ht="15.75" customHeight="1" x14ac:dyDescent="0.35">
      <c r="A1534">
        <v>1527</v>
      </c>
      <c r="B1534" s="76">
        <v>44235</v>
      </c>
      <c r="C1534" s="1" t="s">
        <v>4914</v>
      </c>
      <c r="D1534" s="76">
        <v>44235</v>
      </c>
      <c r="E1534" s="1" t="s">
        <v>4915</v>
      </c>
      <c r="F1534" s="1" t="s">
        <v>4916</v>
      </c>
      <c r="G1534" s="1" t="s">
        <v>123</v>
      </c>
      <c r="H1534" s="1" t="s">
        <v>124</v>
      </c>
      <c r="I1534" s="1" t="s">
        <v>125</v>
      </c>
      <c r="J1534" s="1" t="s">
        <v>1982</v>
      </c>
      <c r="K1534" s="1" t="s">
        <v>936</v>
      </c>
      <c r="L1534">
        <f>ROUNDUP(IF(B1534&gt;$D$4,0,($D$4-B1534+1)/365),0)</f>
        <v>0</v>
      </c>
      <c r="M1534">
        <f>ROUNDUP(IF(B1534&gt;$D$5,0,($D$5-B1534+1)/365),0)</f>
        <v>0</v>
      </c>
      <c r="N1534" s="28">
        <f>IF(OR(L1534=1,M1534=1),IF(B1534+364&lt;=$D$5,(B1534+364-$D$4+1)/365,IF(B1534&gt;$D$4,($D$5-B1534+1)/365,$D$6/365)),0)</f>
        <v>0</v>
      </c>
      <c r="O1534" s="28">
        <f>'Data &amp; Parameter'!$E$16*'Data &amp; Parameter'!$E$17*('Data &amp; Parameter'!$E$18+'Data &amp; Parameter'!$E$19)*'Data &amp; Parameter'!$E$20*'Data &amp; Parameter'!$E$37*N1534</f>
        <v>0</v>
      </c>
      <c r="P1534">
        <f>ROUNDUP(IF(D1534&gt;$D$4,0,($D$4-D1534+1)/365),0)</f>
        <v>0</v>
      </c>
      <c r="Q1534">
        <f>ROUNDUP(IF(D1534&gt;$D$5,0,($D$5-D1534+1)/365),0)</f>
        <v>0</v>
      </c>
      <c r="R1534" s="28">
        <f>IF(OR(P1534=1,Q1534=1),IF(D1534+364&lt;=$D$5,(D1534+364-$D$4+1)/365,IF(D1534&gt;$D$4,($D$5-D1534+1)/365,$D$6/365)),0)</f>
        <v>0</v>
      </c>
      <c r="S1534" s="28">
        <f>'Data &amp; Parameter'!$E$16*'Data &amp; Parameter'!$E$17*('Data &amp; Parameter'!$E$18+'Data &amp; Parameter'!$E$19)*'Data &amp; Parameter'!$E$20*'Data &amp; Parameter'!$E$37*R1534</f>
        <v>0</v>
      </c>
      <c r="T1534" s="28">
        <f t="shared" si="23"/>
        <v>0</v>
      </c>
    </row>
    <row r="1535" spans="1:20" ht="15.75" customHeight="1" x14ac:dyDescent="0.35">
      <c r="A1535">
        <v>1528</v>
      </c>
      <c r="B1535" s="76">
        <v>44235</v>
      </c>
      <c r="C1535" s="1" t="s">
        <v>4917</v>
      </c>
      <c r="D1535" s="76">
        <v>44235</v>
      </c>
      <c r="E1535" s="1" t="s">
        <v>4918</v>
      </c>
      <c r="F1535" s="1" t="s">
        <v>4919</v>
      </c>
      <c r="G1535" s="1" t="s">
        <v>123</v>
      </c>
      <c r="H1535" s="1" t="s">
        <v>124</v>
      </c>
      <c r="I1535" s="1" t="s">
        <v>125</v>
      </c>
      <c r="J1535" s="1" t="s">
        <v>1982</v>
      </c>
      <c r="K1535" s="1" t="s">
        <v>936</v>
      </c>
      <c r="L1535">
        <f>ROUNDUP(IF(B1535&gt;$D$4,0,($D$4-B1535+1)/365),0)</f>
        <v>0</v>
      </c>
      <c r="M1535">
        <f>ROUNDUP(IF(B1535&gt;$D$5,0,($D$5-B1535+1)/365),0)</f>
        <v>0</v>
      </c>
      <c r="N1535" s="28">
        <f>IF(OR(L1535=1,M1535=1),IF(B1535+364&lt;=$D$5,(B1535+364-$D$4+1)/365,IF(B1535&gt;$D$4,($D$5-B1535+1)/365,$D$6/365)),0)</f>
        <v>0</v>
      </c>
      <c r="O1535" s="28">
        <f>'Data &amp; Parameter'!$E$16*'Data &amp; Parameter'!$E$17*('Data &amp; Parameter'!$E$18+'Data &amp; Parameter'!$E$19)*'Data &amp; Parameter'!$E$20*'Data &amp; Parameter'!$E$37*N1535</f>
        <v>0</v>
      </c>
      <c r="P1535">
        <f>ROUNDUP(IF(D1535&gt;$D$4,0,($D$4-D1535+1)/365),0)</f>
        <v>0</v>
      </c>
      <c r="Q1535">
        <f>ROUNDUP(IF(D1535&gt;$D$5,0,($D$5-D1535+1)/365),0)</f>
        <v>0</v>
      </c>
      <c r="R1535" s="28">
        <f>IF(OR(P1535=1,Q1535=1),IF(D1535+364&lt;=$D$5,(D1535+364-$D$4+1)/365,IF(D1535&gt;$D$4,($D$5-D1535+1)/365,$D$6/365)),0)</f>
        <v>0</v>
      </c>
      <c r="S1535" s="28">
        <f>'Data &amp; Parameter'!$E$16*'Data &amp; Parameter'!$E$17*('Data &amp; Parameter'!$E$18+'Data &amp; Parameter'!$E$19)*'Data &amp; Parameter'!$E$20*'Data &amp; Parameter'!$E$37*R1535</f>
        <v>0</v>
      </c>
      <c r="T1535" s="28">
        <f t="shared" si="23"/>
        <v>0</v>
      </c>
    </row>
    <row r="1536" spans="1:20" ht="15.75" customHeight="1" x14ac:dyDescent="0.35">
      <c r="A1536">
        <v>1529</v>
      </c>
      <c r="B1536" s="76">
        <v>44235</v>
      </c>
      <c r="C1536" s="1" t="s">
        <v>4920</v>
      </c>
      <c r="D1536" s="76">
        <v>44235</v>
      </c>
      <c r="E1536" s="1" t="s">
        <v>4921</v>
      </c>
      <c r="F1536" s="1" t="s">
        <v>4922</v>
      </c>
      <c r="G1536" s="1" t="s">
        <v>123</v>
      </c>
      <c r="H1536" s="1" t="s">
        <v>124</v>
      </c>
      <c r="I1536" s="1" t="s">
        <v>125</v>
      </c>
      <c r="J1536" s="1" t="s">
        <v>936</v>
      </c>
      <c r="K1536" s="1" t="s">
        <v>4923</v>
      </c>
      <c r="L1536">
        <f>ROUNDUP(IF(B1536&gt;$D$4,0,($D$4-B1536+1)/365),0)</f>
        <v>0</v>
      </c>
      <c r="M1536">
        <f>ROUNDUP(IF(B1536&gt;$D$5,0,($D$5-B1536+1)/365),0)</f>
        <v>0</v>
      </c>
      <c r="N1536" s="28">
        <f>IF(OR(L1536=1,M1536=1),IF(B1536+364&lt;=$D$5,(B1536+364-$D$4+1)/365,IF(B1536&gt;$D$4,($D$5-B1536+1)/365,$D$6/365)),0)</f>
        <v>0</v>
      </c>
      <c r="O1536" s="28">
        <f>'Data &amp; Parameter'!$E$16*'Data &amp; Parameter'!$E$17*('Data &amp; Parameter'!$E$18+'Data &amp; Parameter'!$E$19)*'Data &amp; Parameter'!$E$20*'Data &amp; Parameter'!$E$37*N1536</f>
        <v>0</v>
      </c>
      <c r="P1536">
        <f>ROUNDUP(IF(D1536&gt;$D$4,0,($D$4-D1536+1)/365),0)</f>
        <v>0</v>
      </c>
      <c r="Q1536">
        <f>ROUNDUP(IF(D1536&gt;$D$5,0,($D$5-D1536+1)/365),0)</f>
        <v>0</v>
      </c>
      <c r="R1536" s="28">
        <f>IF(OR(P1536=1,Q1536=1),IF(D1536+364&lt;=$D$5,(D1536+364-$D$4+1)/365,IF(D1536&gt;$D$4,($D$5-D1536+1)/365,$D$6/365)),0)</f>
        <v>0</v>
      </c>
      <c r="S1536" s="28">
        <f>'Data &amp; Parameter'!$E$16*'Data &amp; Parameter'!$E$17*('Data &amp; Parameter'!$E$18+'Data &amp; Parameter'!$E$19)*'Data &amp; Parameter'!$E$20*'Data &amp; Parameter'!$E$37*R1536</f>
        <v>0</v>
      </c>
      <c r="T1536" s="28">
        <f t="shared" si="23"/>
        <v>0</v>
      </c>
    </row>
    <row r="1537" spans="1:20" ht="15.75" customHeight="1" x14ac:dyDescent="0.35">
      <c r="A1537">
        <v>1530</v>
      </c>
      <c r="B1537" s="76">
        <v>44235</v>
      </c>
      <c r="C1537" s="1" t="s">
        <v>4924</v>
      </c>
      <c r="D1537" s="76">
        <v>44235</v>
      </c>
      <c r="E1537" s="1" t="s">
        <v>4925</v>
      </c>
      <c r="F1537" s="1" t="s">
        <v>4926</v>
      </c>
      <c r="G1537" s="1" t="s">
        <v>123</v>
      </c>
      <c r="H1537" s="1" t="s">
        <v>124</v>
      </c>
      <c r="I1537" s="1" t="s">
        <v>125</v>
      </c>
      <c r="J1537" s="1" t="s">
        <v>4457</v>
      </c>
      <c r="K1537" s="1" t="s">
        <v>4597</v>
      </c>
      <c r="L1537">
        <f>ROUNDUP(IF(B1537&gt;$D$4,0,($D$4-B1537+1)/365),0)</f>
        <v>0</v>
      </c>
      <c r="M1537">
        <f>ROUNDUP(IF(B1537&gt;$D$5,0,($D$5-B1537+1)/365),0)</f>
        <v>0</v>
      </c>
      <c r="N1537" s="28">
        <f>IF(OR(L1537=1,M1537=1),IF(B1537+364&lt;=$D$5,(B1537+364-$D$4+1)/365,IF(B1537&gt;$D$4,($D$5-B1537+1)/365,$D$6/365)),0)</f>
        <v>0</v>
      </c>
      <c r="O1537" s="28">
        <f>'Data &amp; Parameter'!$E$16*'Data &amp; Parameter'!$E$17*('Data &amp; Parameter'!$E$18+'Data &amp; Parameter'!$E$19)*'Data &amp; Parameter'!$E$20*'Data &amp; Parameter'!$E$37*N1537</f>
        <v>0</v>
      </c>
      <c r="P1537">
        <f>ROUNDUP(IF(D1537&gt;$D$4,0,($D$4-D1537+1)/365),0)</f>
        <v>0</v>
      </c>
      <c r="Q1537">
        <f>ROUNDUP(IF(D1537&gt;$D$5,0,($D$5-D1537+1)/365),0)</f>
        <v>0</v>
      </c>
      <c r="R1537" s="28">
        <f>IF(OR(P1537=1,Q1537=1),IF(D1537+364&lt;=$D$5,(D1537+364-$D$4+1)/365,IF(D1537&gt;$D$4,($D$5-D1537+1)/365,$D$6/365)),0)</f>
        <v>0</v>
      </c>
      <c r="S1537" s="28">
        <f>'Data &amp; Parameter'!$E$16*'Data &amp; Parameter'!$E$17*('Data &amp; Parameter'!$E$18+'Data &amp; Parameter'!$E$19)*'Data &amp; Parameter'!$E$20*'Data &amp; Parameter'!$E$37*R1537</f>
        <v>0</v>
      </c>
      <c r="T1537" s="28">
        <f t="shared" si="23"/>
        <v>0</v>
      </c>
    </row>
    <row r="1538" spans="1:20" ht="15.75" customHeight="1" x14ac:dyDescent="0.35">
      <c r="A1538">
        <v>1531</v>
      </c>
      <c r="B1538" s="76">
        <v>44235</v>
      </c>
      <c r="C1538" s="1" t="s">
        <v>4927</v>
      </c>
      <c r="D1538" s="76">
        <v>44235</v>
      </c>
      <c r="E1538" s="1" t="s">
        <v>4928</v>
      </c>
      <c r="F1538" s="1" t="s">
        <v>4929</v>
      </c>
      <c r="G1538" s="1" t="s">
        <v>123</v>
      </c>
      <c r="H1538" s="1" t="s">
        <v>124</v>
      </c>
      <c r="I1538" s="1" t="s">
        <v>125</v>
      </c>
      <c r="J1538" s="1" t="s">
        <v>4457</v>
      </c>
      <c r="K1538" s="1" t="s">
        <v>4457</v>
      </c>
      <c r="L1538">
        <f>ROUNDUP(IF(B1538&gt;$D$4,0,($D$4-B1538+1)/365),0)</f>
        <v>0</v>
      </c>
      <c r="M1538">
        <f>ROUNDUP(IF(B1538&gt;$D$5,0,($D$5-B1538+1)/365),0)</f>
        <v>0</v>
      </c>
      <c r="N1538" s="28">
        <f>IF(OR(L1538=1,M1538=1),IF(B1538+364&lt;=$D$5,(B1538+364-$D$4+1)/365,IF(B1538&gt;$D$4,($D$5-B1538+1)/365,$D$6/365)),0)</f>
        <v>0</v>
      </c>
      <c r="O1538" s="28">
        <f>'Data &amp; Parameter'!$E$16*'Data &amp; Parameter'!$E$17*('Data &amp; Parameter'!$E$18+'Data &amp; Parameter'!$E$19)*'Data &amp; Parameter'!$E$20*'Data &amp; Parameter'!$E$37*N1538</f>
        <v>0</v>
      </c>
      <c r="P1538">
        <f>ROUNDUP(IF(D1538&gt;$D$4,0,($D$4-D1538+1)/365),0)</f>
        <v>0</v>
      </c>
      <c r="Q1538">
        <f>ROUNDUP(IF(D1538&gt;$D$5,0,($D$5-D1538+1)/365),0)</f>
        <v>0</v>
      </c>
      <c r="R1538" s="28">
        <f>IF(OR(P1538=1,Q1538=1),IF(D1538+364&lt;=$D$5,(D1538+364-$D$4+1)/365,IF(D1538&gt;$D$4,($D$5-D1538+1)/365,$D$6/365)),0)</f>
        <v>0</v>
      </c>
      <c r="S1538" s="28">
        <f>'Data &amp; Parameter'!$E$16*'Data &amp; Parameter'!$E$17*('Data &amp; Parameter'!$E$18+'Data &amp; Parameter'!$E$19)*'Data &amp; Parameter'!$E$20*'Data &amp; Parameter'!$E$37*R1538</f>
        <v>0</v>
      </c>
      <c r="T1538" s="28">
        <f t="shared" si="23"/>
        <v>0</v>
      </c>
    </row>
    <row r="1539" spans="1:20" ht="15.75" customHeight="1" x14ac:dyDescent="0.35">
      <c r="A1539">
        <v>1532</v>
      </c>
      <c r="B1539" s="76">
        <v>44235</v>
      </c>
      <c r="C1539" s="1" t="s">
        <v>4930</v>
      </c>
      <c r="D1539" s="76">
        <v>44235</v>
      </c>
      <c r="E1539" s="1" t="s">
        <v>4931</v>
      </c>
      <c r="F1539" s="1" t="s">
        <v>4932</v>
      </c>
      <c r="G1539" s="1" t="s">
        <v>123</v>
      </c>
      <c r="H1539" s="1" t="s">
        <v>124</v>
      </c>
      <c r="I1539" s="1" t="s">
        <v>125</v>
      </c>
      <c r="J1539" s="1" t="s">
        <v>4457</v>
      </c>
      <c r="K1539" s="1" t="s">
        <v>4597</v>
      </c>
      <c r="L1539">
        <f>ROUNDUP(IF(B1539&gt;$D$4,0,($D$4-B1539+1)/365),0)</f>
        <v>0</v>
      </c>
      <c r="M1539">
        <f>ROUNDUP(IF(B1539&gt;$D$5,0,($D$5-B1539+1)/365),0)</f>
        <v>0</v>
      </c>
      <c r="N1539" s="28">
        <f>IF(OR(L1539=1,M1539=1),IF(B1539+364&lt;=$D$5,(B1539+364-$D$4+1)/365,IF(B1539&gt;$D$4,($D$5-B1539+1)/365,$D$6/365)),0)</f>
        <v>0</v>
      </c>
      <c r="O1539" s="28">
        <f>'Data &amp; Parameter'!$E$16*'Data &amp; Parameter'!$E$17*('Data &amp; Parameter'!$E$18+'Data &amp; Parameter'!$E$19)*'Data &amp; Parameter'!$E$20*'Data &amp; Parameter'!$E$37*N1539</f>
        <v>0</v>
      </c>
      <c r="P1539">
        <f>ROUNDUP(IF(D1539&gt;$D$4,0,($D$4-D1539+1)/365),0)</f>
        <v>0</v>
      </c>
      <c r="Q1539">
        <f>ROUNDUP(IF(D1539&gt;$D$5,0,($D$5-D1539+1)/365),0)</f>
        <v>0</v>
      </c>
      <c r="R1539" s="28">
        <f>IF(OR(P1539=1,Q1539=1),IF(D1539+364&lt;=$D$5,(D1539+364-$D$4+1)/365,IF(D1539&gt;$D$4,($D$5-D1539+1)/365,$D$6/365)),0)</f>
        <v>0</v>
      </c>
      <c r="S1539" s="28">
        <f>'Data &amp; Parameter'!$E$16*'Data &amp; Parameter'!$E$17*('Data &amp; Parameter'!$E$18+'Data &amp; Parameter'!$E$19)*'Data &amp; Parameter'!$E$20*'Data &amp; Parameter'!$E$37*R1539</f>
        <v>0</v>
      </c>
      <c r="T1539" s="28">
        <f t="shared" si="23"/>
        <v>0</v>
      </c>
    </row>
    <row r="1540" spans="1:20" ht="15.75" customHeight="1" x14ac:dyDescent="0.35">
      <c r="A1540">
        <v>1533</v>
      </c>
      <c r="B1540" s="76">
        <v>44235</v>
      </c>
      <c r="C1540" s="1" t="s">
        <v>4933</v>
      </c>
      <c r="D1540" s="76">
        <v>44235</v>
      </c>
      <c r="E1540" s="1" t="s">
        <v>4934</v>
      </c>
      <c r="F1540" s="1" t="s">
        <v>4935</v>
      </c>
      <c r="G1540" s="1" t="s">
        <v>123</v>
      </c>
      <c r="H1540" s="1" t="s">
        <v>124</v>
      </c>
      <c r="I1540" s="1" t="s">
        <v>125</v>
      </c>
      <c r="J1540" s="1" t="s">
        <v>4457</v>
      </c>
      <c r="K1540" s="1" t="s">
        <v>4597</v>
      </c>
      <c r="L1540">
        <f>ROUNDUP(IF(B1540&gt;$D$4,0,($D$4-B1540+1)/365),0)</f>
        <v>0</v>
      </c>
      <c r="M1540">
        <f>ROUNDUP(IF(B1540&gt;$D$5,0,($D$5-B1540+1)/365),0)</f>
        <v>0</v>
      </c>
      <c r="N1540" s="28">
        <f>IF(OR(L1540=1,M1540=1),IF(B1540+364&lt;=$D$5,(B1540+364-$D$4+1)/365,IF(B1540&gt;$D$4,($D$5-B1540+1)/365,$D$6/365)),0)</f>
        <v>0</v>
      </c>
      <c r="O1540" s="28">
        <f>'Data &amp; Parameter'!$E$16*'Data &amp; Parameter'!$E$17*('Data &amp; Parameter'!$E$18+'Data &amp; Parameter'!$E$19)*'Data &amp; Parameter'!$E$20*'Data &amp; Parameter'!$E$37*N1540</f>
        <v>0</v>
      </c>
      <c r="P1540">
        <f>ROUNDUP(IF(D1540&gt;$D$4,0,($D$4-D1540+1)/365),0)</f>
        <v>0</v>
      </c>
      <c r="Q1540">
        <f>ROUNDUP(IF(D1540&gt;$D$5,0,($D$5-D1540+1)/365),0)</f>
        <v>0</v>
      </c>
      <c r="R1540" s="28">
        <f>IF(OR(P1540=1,Q1540=1),IF(D1540+364&lt;=$D$5,(D1540+364-$D$4+1)/365,IF(D1540&gt;$D$4,($D$5-D1540+1)/365,$D$6/365)),0)</f>
        <v>0</v>
      </c>
      <c r="S1540" s="28">
        <f>'Data &amp; Parameter'!$E$16*'Data &amp; Parameter'!$E$17*('Data &amp; Parameter'!$E$18+'Data &amp; Parameter'!$E$19)*'Data &amp; Parameter'!$E$20*'Data &amp; Parameter'!$E$37*R1540</f>
        <v>0</v>
      </c>
      <c r="T1540" s="28">
        <f t="shared" si="23"/>
        <v>0</v>
      </c>
    </row>
    <row r="1541" spans="1:20" ht="15.75" customHeight="1" x14ac:dyDescent="0.35">
      <c r="A1541">
        <v>1534</v>
      </c>
      <c r="B1541" s="76">
        <v>44235</v>
      </c>
      <c r="C1541" s="1" t="s">
        <v>4936</v>
      </c>
      <c r="D1541" s="76">
        <v>44235</v>
      </c>
      <c r="E1541" s="1" t="s">
        <v>4937</v>
      </c>
      <c r="F1541" s="1" t="s">
        <v>4938</v>
      </c>
      <c r="G1541" s="1" t="s">
        <v>123</v>
      </c>
      <c r="H1541" s="1" t="s">
        <v>124</v>
      </c>
      <c r="I1541" s="1" t="s">
        <v>125</v>
      </c>
      <c r="J1541" s="1" t="s">
        <v>4457</v>
      </c>
      <c r="K1541" s="1" t="s">
        <v>4597</v>
      </c>
      <c r="L1541">
        <f>ROUNDUP(IF(B1541&gt;$D$4,0,($D$4-B1541+1)/365),0)</f>
        <v>0</v>
      </c>
      <c r="M1541">
        <f>ROUNDUP(IF(B1541&gt;$D$5,0,($D$5-B1541+1)/365),0)</f>
        <v>0</v>
      </c>
      <c r="N1541" s="28">
        <f>IF(OR(L1541=1,M1541=1),IF(B1541+364&lt;=$D$5,(B1541+364-$D$4+1)/365,IF(B1541&gt;$D$4,($D$5-B1541+1)/365,$D$6/365)),0)</f>
        <v>0</v>
      </c>
      <c r="O1541" s="28">
        <f>'Data &amp; Parameter'!$E$16*'Data &amp; Parameter'!$E$17*('Data &amp; Parameter'!$E$18+'Data &amp; Parameter'!$E$19)*'Data &amp; Parameter'!$E$20*'Data &amp; Parameter'!$E$37*N1541</f>
        <v>0</v>
      </c>
      <c r="P1541">
        <f>ROUNDUP(IF(D1541&gt;$D$4,0,($D$4-D1541+1)/365),0)</f>
        <v>0</v>
      </c>
      <c r="Q1541">
        <f>ROUNDUP(IF(D1541&gt;$D$5,0,($D$5-D1541+1)/365),0)</f>
        <v>0</v>
      </c>
      <c r="R1541" s="28">
        <f>IF(OR(P1541=1,Q1541=1),IF(D1541+364&lt;=$D$5,(D1541+364-$D$4+1)/365,IF(D1541&gt;$D$4,($D$5-D1541+1)/365,$D$6/365)),0)</f>
        <v>0</v>
      </c>
      <c r="S1541" s="28">
        <f>'Data &amp; Parameter'!$E$16*'Data &amp; Parameter'!$E$17*('Data &amp; Parameter'!$E$18+'Data &amp; Parameter'!$E$19)*'Data &amp; Parameter'!$E$20*'Data &amp; Parameter'!$E$37*R1541</f>
        <v>0</v>
      </c>
      <c r="T1541" s="28">
        <f t="shared" si="23"/>
        <v>0</v>
      </c>
    </row>
    <row r="1542" spans="1:20" ht="15.75" customHeight="1" x14ac:dyDescent="0.35">
      <c r="A1542">
        <v>1535</v>
      </c>
      <c r="B1542" s="76">
        <v>44235</v>
      </c>
      <c r="C1542" s="1" t="s">
        <v>4939</v>
      </c>
      <c r="D1542" s="76">
        <v>44235</v>
      </c>
      <c r="E1542" s="1" t="s">
        <v>4940</v>
      </c>
      <c r="F1542" s="1" t="s">
        <v>4941</v>
      </c>
      <c r="G1542" s="1" t="s">
        <v>123</v>
      </c>
      <c r="H1542" s="1" t="s">
        <v>124</v>
      </c>
      <c r="I1542" s="1" t="s">
        <v>125</v>
      </c>
      <c r="J1542" s="1" t="s">
        <v>3962</v>
      </c>
      <c r="K1542" s="1" t="s">
        <v>4907</v>
      </c>
      <c r="L1542">
        <f>ROUNDUP(IF(B1542&gt;$D$4,0,($D$4-B1542+1)/365),0)</f>
        <v>0</v>
      </c>
      <c r="M1542">
        <f>ROUNDUP(IF(B1542&gt;$D$5,0,($D$5-B1542+1)/365),0)</f>
        <v>0</v>
      </c>
      <c r="N1542" s="28">
        <f>IF(OR(L1542=1,M1542=1),IF(B1542+364&lt;=$D$5,(B1542+364-$D$4+1)/365,IF(B1542&gt;$D$4,($D$5-B1542+1)/365,$D$6/365)),0)</f>
        <v>0</v>
      </c>
      <c r="O1542" s="28">
        <f>'Data &amp; Parameter'!$E$16*'Data &amp; Parameter'!$E$17*('Data &amp; Parameter'!$E$18+'Data &amp; Parameter'!$E$19)*'Data &amp; Parameter'!$E$20*'Data &amp; Parameter'!$E$37*N1542</f>
        <v>0</v>
      </c>
      <c r="P1542">
        <f>ROUNDUP(IF(D1542&gt;$D$4,0,($D$4-D1542+1)/365),0)</f>
        <v>0</v>
      </c>
      <c r="Q1542">
        <f>ROUNDUP(IF(D1542&gt;$D$5,0,($D$5-D1542+1)/365),0)</f>
        <v>0</v>
      </c>
      <c r="R1542" s="28">
        <f>IF(OR(P1542=1,Q1542=1),IF(D1542+364&lt;=$D$5,(D1542+364-$D$4+1)/365,IF(D1542&gt;$D$4,($D$5-D1542+1)/365,$D$6/365)),0)</f>
        <v>0</v>
      </c>
      <c r="S1542" s="28">
        <f>'Data &amp; Parameter'!$E$16*'Data &amp; Parameter'!$E$17*('Data &amp; Parameter'!$E$18+'Data &amp; Parameter'!$E$19)*'Data &amp; Parameter'!$E$20*'Data &amp; Parameter'!$E$37*R1542</f>
        <v>0</v>
      </c>
      <c r="T1542" s="28">
        <f t="shared" si="23"/>
        <v>0</v>
      </c>
    </row>
    <row r="1543" spans="1:20" ht="15.75" customHeight="1" x14ac:dyDescent="0.35">
      <c r="A1543">
        <v>1536</v>
      </c>
      <c r="B1543" s="76">
        <v>44235</v>
      </c>
      <c r="C1543" s="1" t="s">
        <v>4942</v>
      </c>
      <c r="D1543" s="76">
        <v>44235</v>
      </c>
      <c r="E1543" s="1" t="s">
        <v>4943</v>
      </c>
      <c r="F1543" s="1" t="s">
        <v>4944</v>
      </c>
      <c r="G1543" s="1" t="s">
        <v>123</v>
      </c>
      <c r="H1543" s="1" t="s">
        <v>124</v>
      </c>
      <c r="I1543" s="1" t="s">
        <v>125</v>
      </c>
      <c r="J1543" s="1" t="s">
        <v>3962</v>
      </c>
      <c r="K1543" s="1" t="s">
        <v>4907</v>
      </c>
      <c r="L1543">
        <f>ROUNDUP(IF(B1543&gt;$D$4,0,($D$4-B1543+1)/365),0)</f>
        <v>0</v>
      </c>
      <c r="M1543">
        <f>ROUNDUP(IF(B1543&gt;$D$5,0,($D$5-B1543+1)/365),0)</f>
        <v>0</v>
      </c>
      <c r="N1543" s="28">
        <f>IF(OR(L1543=1,M1543=1),IF(B1543+364&lt;=$D$5,(B1543+364-$D$4+1)/365,IF(B1543&gt;$D$4,($D$5-B1543+1)/365,$D$6/365)),0)</f>
        <v>0</v>
      </c>
      <c r="O1543" s="28">
        <f>'Data &amp; Parameter'!$E$16*'Data &amp; Parameter'!$E$17*('Data &amp; Parameter'!$E$18+'Data &amp; Parameter'!$E$19)*'Data &amp; Parameter'!$E$20*'Data &amp; Parameter'!$E$37*N1543</f>
        <v>0</v>
      </c>
      <c r="P1543">
        <f>ROUNDUP(IF(D1543&gt;$D$4,0,($D$4-D1543+1)/365),0)</f>
        <v>0</v>
      </c>
      <c r="Q1543">
        <f>ROUNDUP(IF(D1543&gt;$D$5,0,($D$5-D1543+1)/365),0)</f>
        <v>0</v>
      </c>
      <c r="R1543" s="28">
        <f>IF(OR(P1543=1,Q1543=1),IF(D1543+364&lt;=$D$5,(D1543+364-$D$4+1)/365,IF(D1543&gt;$D$4,($D$5-D1543+1)/365,$D$6/365)),0)</f>
        <v>0</v>
      </c>
      <c r="S1543" s="28">
        <f>'Data &amp; Parameter'!$E$16*'Data &amp; Parameter'!$E$17*('Data &amp; Parameter'!$E$18+'Data &amp; Parameter'!$E$19)*'Data &amp; Parameter'!$E$20*'Data &amp; Parameter'!$E$37*R1543</f>
        <v>0</v>
      </c>
      <c r="T1543" s="28">
        <f t="shared" si="23"/>
        <v>0</v>
      </c>
    </row>
    <row r="1544" spans="1:20" ht="15.75" customHeight="1" x14ac:dyDescent="0.35">
      <c r="A1544">
        <v>1537</v>
      </c>
      <c r="B1544" s="76">
        <v>44235</v>
      </c>
      <c r="C1544" s="1" t="s">
        <v>4945</v>
      </c>
      <c r="D1544" s="76">
        <v>44235</v>
      </c>
      <c r="E1544" s="1" t="s">
        <v>4946</v>
      </c>
      <c r="F1544" s="1" t="s">
        <v>4947</v>
      </c>
      <c r="G1544" s="1" t="s">
        <v>123</v>
      </c>
      <c r="H1544" s="1" t="s">
        <v>124</v>
      </c>
      <c r="I1544" s="1" t="s">
        <v>125</v>
      </c>
      <c r="J1544" s="1" t="s">
        <v>3962</v>
      </c>
      <c r="K1544" s="1" t="s">
        <v>4907</v>
      </c>
      <c r="L1544">
        <f>ROUNDUP(IF(B1544&gt;$D$4,0,($D$4-B1544+1)/365),0)</f>
        <v>0</v>
      </c>
      <c r="M1544">
        <f>ROUNDUP(IF(B1544&gt;$D$5,0,($D$5-B1544+1)/365),0)</f>
        <v>0</v>
      </c>
      <c r="N1544" s="28">
        <f>IF(OR(L1544=1,M1544=1),IF(B1544+364&lt;=$D$5,(B1544+364-$D$4+1)/365,IF(B1544&gt;$D$4,($D$5-B1544+1)/365,$D$6/365)),0)</f>
        <v>0</v>
      </c>
      <c r="O1544" s="28">
        <f>'Data &amp; Parameter'!$E$16*'Data &amp; Parameter'!$E$17*('Data &amp; Parameter'!$E$18+'Data &amp; Parameter'!$E$19)*'Data &amp; Parameter'!$E$20*'Data &amp; Parameter'!$E$37*N1544</f>
        <v>0</v>
      </c>
      <c r="P1544">
        <f>ROUNDUP(IF(D1544&gt;$D$4,0,($D$4-D1544+1)/365),0)</f>
        <v>0</v>
      </c>
      <c r="Q1544">
        <f>ROUNDUP(IF(D1544&gt;$D$5,0,($D$5-D1544+1)/365),0)</f>
        <v>0</v>
      </c>
      <c r="R1544" s="28">
        <f>IF(OR(P1544=1,Q1544=1),IF(D1544+364&lt;=$D$5,(D1544+364-$D$4+1)/365,IF(D1544&gt;$D$4,($D$5-D1544+1)/365,$D$6/365)),0)</f>
        <v>0</v>
      </c>
      <c r="S1544" s="28">
        <f>'Data &amp; Parameter'!$E$16*'Data &amp; Parameter'!$E$17*('Data &amp; Parameter'!$E$18+'Data &amp; Parameter'!$E$19)*'Data &amp; Parameter'!$E$20*'Data &amp; Parameter'!$E$37*R1544</f>
        <v>0</v>
      </c>
      <c r="T1544" s="28">
        <f t="shared" si="23"/>
        <v>0</v>
      </c>
    </row>
    <row r="1545" spans="1:20" ht="15.75" customHeight="1" x14ac:dyDescent="0.35">
      <c r="A1545">
        <v>1538</v>
      </c>
      <c r="B1545" s="76">
        <v>44235</v>
      </c>
      <c r="C1545" s="1" t="s">
        <v>4948</v>
      </c>
      <c r="D1545" s="76">
        <v>44235</v>
      </c>
      <c r="E1545" s="1" t="s">
        <v>4949</v>
      </c>
      <c r="F1545" s="1" t="s">
        <v>4950</v>
      </c>
      <c r="G1545" s="1" t="s">
        <v>123</v>
      </c>
      <c r="H1545" s="1" t="s">
        <v>124</v>
      </c>
      <c r="I1545" s="1" t="s">
        <v>125</v>
      </c>
      <c r="J1545" s="1" t="s">
        <v>3962</v>
      </c>
      <c r="K1545" s="1" t="s">
        <v>4907</v>
      </c>
      <c r="L1545">
        <f>ROUNDUP(IF(B1545&gt;$D$4,0,($D$4-B1545+1)/365),0)</f>
        <v>0</v>
      </c>
      <c r="M1545">
        <f>ROUNDUP(IF(B1545&gt;$D$5,0,($D$5-B1545+1)/365),0)</f>
        <v>0</v>
      </c>
      <c r="N1545" s="28">
        <f>IF(OR(L1545=1,M1545=1),IF(B1545+364&lt;=$D$5,(B1545+364-$D$4+1)/365,IF(B1545&gt;$D$4,($D$5-B1545+1)/365,$D$6/365)),0)</f>
        <v>0</v>
      </c>
      <c r="O1545" s="28">
        <f>'Data &amp; Parameter'!$E$16*'Data &amp; Parameter'!$E$17*('Data &amp; Parameter'!$E$18+'Data &amp; Parameter'!$E$19)*'Data &amp; Parameter'!$E$20*'Data &amp; Parameter'!$E$37*N1545</f>
        <v>0</v>
      </c>
      <c r="P1545">
        <f>ROUNDUP(IF(D1545&gt;$D$4,0,($D$4-D1545+1)/365),0)</f>
        <v>0</v>
      </c>
      <c r="Q1545">
        <f>ROUNDUP(IF(D1545&gt;$D$5,0,($D$5-D1545+1)/365),0)</f>
        <v>0</v>
      </c>
      <c r="R1545" s="28">
        <f>IF(OR(P1545=1,Q1545=1),IF(D1545+364&lt;=$D$5,(D1545+364-$D$4+1)/365,IF(D1545&gt;$D$4,($D$5-D1545+1)/365,$D$6/365)),0)</f>
        <v>0</v>
      </c>
      <c r="S1545" s="28">
        <f>'Data &amp; Parameter'!$E$16*'Data &amp; Parameter'!$E$17*('Data &amp; Parameter'!$E$18+'Data &amp; Parameter'!$E$19)*'Data &amp; Parameter'!$E$20*'Data &amp; Parameter'!$E$37*R1545</f>
        <v>0</v>
      </c>
      <c r="T1545" s="28">
        <f t="shared" ref="T1545:T1608" si="24">O1545+S1545</f>
        <v>0</v>
      </c>
    </row>
    <row r="1546" spans="1:20" ht="15.75" customHeight="1" x14ac:dyDescent="0.35">
      <c r="A1546">
        <v>1539</v>
      </c>
      <c r="B1546" s="76">
        <v>44235</v>
      </c>
      <c r="C1546" s="1" t="s">
        <v>4951</v>
      </c>
      <c r="D1546" s="76">
        <v>44235</v>
      </c>
      <c r="E1546" s="1" t="s">
        <v>4952</v>
      </c>
      <c r="F1546" s="1" t="s">
        <v>4953</v>
      </c>
      <c r="G1546" s="1" t="s">
        <v>123</v>
      </c>
      <c r="H1546" s="1" t="s">
        <v>124</v>
      </c>
      <c r="I1546" s="1" t="s">
        <v>125</v>
      </c>
      <c r="J1546" s="1" t="s">
        <v>3962</v>
      </c>
      <c r="K1546" s="1" t="s">
        <v>4907</v>
      </c>
      <c r="L1546">
        <f>ROUNDUP(IF(B1546&gt;$D$4,0,($D$4-B1546+1)/365),0)</f>
        <v>0</v>
      </c>
      <c r="M1546">
        <f>ROUNDUP(IF(B1546&gt;$D$5,0,($D$5-B1546+1)/365),0)</f>
        <v>0</v>
      </c>
      <c r="N1546" s="28">
        <f>IF(OR(L1546=1,M1546=1),IF(B1546+364&lt;=$D$5,(B1546+364-$D$4+1)/365,IF(B1546&gt;$D$4,($D$5-B1546+1)/365,$D$6/365)),0)</f>
        <v>0</v>
      </c>
      <c r="O1546" s="28">
        <f>'Data &amp; Parameter'!$E$16*'Data &amp; Parameter'!$E$17*('Data &amp; Parameter'!$E$18+'Data &amp; Parameter'!$E$19)*'Data &amp; Parameter'!$E$20*'Data &amp; Parameter'!$E$37*N1546</f>
        <v>0</v>
      </c>
      <c r="P1546">
        <f>ROUNDUP(IF(D1546&gt;$D$4,0,($D$4-D1546+1)/365),0)</f>
        <v>0</v>
      </c>
      <c r="Q1546">
        <f>ROUNDUP(IF(D1546&gt;$D$5,0,($D$5-D1546+1)/365),0)</f>
        <v>0</v>
      </c>
      <c r="R1546" s="28">
        <f>IF(OR(P1546=1,Q1546=1),IF(D1546+364&lt;=$D$5,(D1546+364-$D$4+1)/365,IF(D1546&gt;$D$4,($D$5-D1546+1)/365,$D$6/365)),0)</f>
        <v>0</v>
      </c>
      <c r="S1546" s="28">
        <f>'Data &amp; Parameter'!$E$16*'Data &amp; Parameter'!$E$17*('Data &amp; Parameter'!$E$18+'Data &amp; Parameter'!$E$19)*'Data &amp; Parameter'!$E$20*'Data &amp; Parameter'!$E$37*R1546</f>
        <v>0</v>
      </c>
      <c r="T1546" s="28">
        <f t="shared" si="24"/>
        <v>0</v>
      </c>
    </row>
    <row r="1547" spans="1:20" ht="15.75" customHeight="1" x14ac:dyDescent="0.35">
      <c r="A1547">
        <v>1540</v>
      </c>
      <c r="B1547" s="76">
        <v>44235</v>
      </c>
      <c r="C1547" s="1" t="s">
        <v>4954</v>
      </c>
      <c r="D1547" s="76">
        <v>44235</v>
      </c>
      <c r="E1547" s="1" t="s">
        <v>4955</v>
      </c>
      <c r="F1547" s="1" t="s">
        <v>4956</v>
      </c>
      <c r="G1547" s="1" t="s">
        <v>123</v>
      </c>
      <c r="H1547" s="1" t="s">
        <v>124</v>
      </c>
      <c r="I1547" s="1" t="s">
        <v>125</v>
      </c>
      <c r="J1547" s="1" t="s">
        <v>3962</v>
      </c>
      <c r="K1547" s="1" t="s">
        <v>4907</v>
      </c>
      <c r="L1547">
        <f>ROUNDUP(IF(B1547&gt;$D$4,0,($D$4-B1547+1)/365),0)</f>
        <v>0</v>
      </c>
      <c r="M1547">
        <f>ROUNDUP(IF(B1547&gt;$D$5,0,($D$5-B1547+1)/365),0)</f>
        <v>0</v>
      </c>
      <c r="N1547" s="28">
        <f>IF(OR(L1547=1,M1547=1),IF(B1547+364&lt;=$D$5,(B1547+364-$D$4+1)/365,IF(B1547&gt;$D$4,($D$5-B1547+1)/365,$D$6/365)),0)</f>
        <v>0</v>
      </c>
      <c r="O1547" s="28">
        <f>'Data &amp; Parameter'!$E$16*'Data &amp; Parameter'!$E$17*('Data &amp; Parameter'!$E$18+'Data &amp; Parameter'!$E$19)*'Data &amp; Parameter'!$E$20*'Data &amp; Parameter'!$E$37*N1547</f>
        <v>0</v>
      </c>
      <c r="P1547">
        <f>ROUNDUP(IF(D1547&gt;$D$4,0,($D$4-D1547+1)/365),0)</f>
        <v>0</v>
      </c>
      <c r="Q1547">
        <f>ROUNDUP(IF(D1547&gt;$D$5,0,($D$5-D1547+1)/365),0)</f>
        <v>0</v>
      </c>
      <c r="R1547" s="28">
        <f>IF(OR(P1547=1,Q1547=1),IF(D1547+364&lt;=$D$5,(D1547+364-$D$4+1)/365,IF(D1547&gt;$D$4,($D$5-D1547+1)/365,$D$6/365)),0)</f>
        <v>0</v>
      </c>
      <c r="S1547" s="28">
        <f>'Data &amp; Parameter'!$E$16*'Data &amp; Parameter'!$E$17*('Data &amp; Parameter'!$E$18+'Data &amp; Parameter'!$E$19)*'Data &amp; Parameter'!$E$20*'Data &amp; Parameter'!$E$37*R1547</f>
        <v>0</v>
      </c>
      <c r="T1547" s="28">
        <f t="shared" si="24"/>
        <v>0</v>
      </c>
    </row>
    <row r="1548" spans="1:20" ht="15.75" customHeight="1" x14ac:dyDescent="0.35">
      <c r="A1548">
        <v>1541</v>
      </c>
      <c r="B1548" s="76">
        <v>44235</v>
      </c>
      <c r="C1548" s="1" t="s">
        <v>4957</v>
      </c>
      <c r="D1548" s="76">
        <v>44235</v>
      </c>
      <c r="E1548" s="1" t="s">
        <v>4958</v>
      </c>
      <c r="F1548" s="1" t="s">
        <v>4959</v>
      </c>
      <c r="G1548" s="1" t="s">
        <v>123</v>
      </c>
      <c r="H1548" s="1" t="s">
        <v>124</v>
      </c>
      <c r="I1548" s="1" t="s">
        <v>125</v>
      </c>
      <c r="J1548" s="1" t="s">
        <v>3962</v>
      </c>
      <c r="K1548" s="1" t="s">
        <v>4907</v>
      </c>
      <c r="L1548">
        <f>ROUNDUP(IF(B1548&gt;$D$4,0,($D$4-B1548+1)/365),0)</f>
        <v>0</v>
      </c>
      <c r="M1548">
        <f>ROUNDUP(IF(B1548&gt;$D$5,0,($D$5-B1548+1)/365),0)</f>
        <v>0</v>
      </c>
      <c r="N1548" s="28">
        <f>IF(OR(L1548=1,M1548=1),IF(B1548+364&lt;=$D$5,(B1548+364-$D$4+1)/365,IF(B1548&gt;$D$4,($D$5-B1548+1)/365,$D$6/365)),0)</f>
        <v>0</v>
      </c>
      <c r="O1548" s="28">
        <f>'Data &amp; Parameter'!$E$16*'Data &amp; Parameter'!$E$17*('Data &amp; Parameter'!$E$18+'Data &amp; Parameter'!$E$19)*'Data &amp; Parameter'!$E$20*'Data &amp; Parameter'!$E$37*N1548</f>
        <v>0</v>
      </c>
      <c r="P1548">
        <f>ROUNDUP(IF(D1548&gt;$D$4,0,($D$4-D1548+1)/365),0)</f>
        <v>0</v>
      </c>
      <c r="Q1548">
        <f>ROUNDUP(IF(D1548&gt;$D$5,0,($D$5-D1548+1)/365),0)</f>
        <v>0</v>
      </c>
      <c r="R1548" s="28">
        <f>IF(OR(P1548=1,Q1548=1),IF(D1548+364&lt;=$D$5,(D1548+364-$D$4+1)/365,IF(D1548&gt;$D$4,($D$5-D1548+1)/365,$D$6/365)),0)</f>
        <v>0</v>
      </c>
      <c r="S1548" s="28">
        <f>'Data &amp; Parameter'!$E$16*'Data &amp; Parameter'!$E$17*('Data &amp; Parameter'!$E$18+'Data &amp; Parameter'!$E$19)*'Data &amp; Parameter'!$E$20*'Data &amp; Parameter'!$E$37*R1548</f>
        <v>0</v>
      </c>
      <c r="T1548" s="28">
        <f t="shared" si="24"/>
        <v>0</v>
      </c>
    </row>
    <row r="1549" spans="1:20" ht="15.75" customHeight="1" x14ac:dyDescent="0.35">
      <c r="A1549">
        <v>1542</v>
      </c>
      <c r="B1549" s="76">
        <v>44235</v>
      </c>
      <c r="C1549" s="1" t="s">
        <v>4960</v>
      </c>
      <c r="D1549" s="76">
        <v>44235</v>
      </c>
      <c r="E1549" s="1" t="s">
        <v>4961</v>
      </c>
      <c r="F1549" s="1" t="s">
        <v>4962</v>
      </c>
      <c r="G1549" s="1" t="s">
        <v>123</v>
      </c>
      <c r="H1549" s="1" t="s">
        <v>124</v>
      </c>
      <c r="I1549" s="1" t="s">
        <v>125</v>
      </c>
      <c r="J1549" s="1" t="s">
        <v>3962</v>
      </c>
      <c r="K1549" s="1" t="s">
        <v>4907</v>
      </c>
      <c r="L1549">
        <f>ROUNDUP(IF(B1549&gt;$D$4,0,($D$4-B1549+1)/365),0)</f>
        <v>0</v>
      </c>
      <c r="M1549">
        <f>ROUNDUP(IF(B1549&gt;$D$5,0,($D$5-B1549+1)/365),0)</f>
        <v>0</v>
      </c>
      <c r="N1549" s="28">
        <f>IF(OR(L1549=1,M1549=1),IF(B1549+364&lt;=$D$5,(B1549+364-$D$4+1)/365,IF(B1549&gt;$D$4,($D$5-B1549+1)/365,$D$6/365)),0)</f>
        <v>0</v>
      </c>
      <c r="O1549" s="28">
        <f>'Data &amp; Parameter'!$E$16*'Data &amp; Parameter'!$E$17*('Data &amp; Parameter'!$E$18+'Data &amp; Parameter'!$E$19)*'Data &amp; Parameter'!$E$20*'Data &amp; Parameter'!$E$37*N1549</f>
        <v>0</v>
      </c>
      <c r="P1549">
        <f>ROUNDUP(IF(D1549&gt;$D$4,0,($D$4-D1549+1)/365),0)</f>
        <v>0</v>
      </c>
      <c r="Q1549">
        <f>ROUNDUP(IF(D1549&gt;$D$5,0,($D$5-D1549+1)/365),0)</f>
        <v>0</v>
      </c>
      <c r="R1549" s="28">
        <f>IF(OR(P1549=1,Q1549=1),IF(D1549+364&lt;=$D$5,(D1549+364-$D$4+1)/365,IF(D1549&gt;$D$4,($D$5-D1549+1)/365,$D$6/365)),0)</f>
        <v>0</v>
      </c>
      <c r="S1549" s="28">
        <f>'Data &amp; Parameter'!$E$16*'Data &amp; Parameter'!$E$17*('Data &amp; Parameter'!$E$18+'Data &amp; Parameter'!$E$19)*'Data &amp; Parameter'!$E$20*'Data &amp; Parameter'!$E$37*R1549</f>
        <v>0</v>
      </c>
      <c r="T1549" s="28">
        <f t="shared" si="24"/>
        <v>0</v>
      </c>
    </row>
    <row r="1550" spans="1:20" ht="15.75" customHeight="1" x14ac:dyDescent="0.35">
      <c r="A1550">
        <v>1543</v>
      </c>
      <c r="B1550" s="76">
        <v>44235</v>
      </c>
      <c r="C1550" s="1" t="s">
        <v>4963</v>
      </c>
      <c r="D1550" s="76">
        <v>44235</v>
      </c>
      <c r="E1550" s="1" t="s">
        <v>4964</v>
      </c>
      <c r="F1550" s="1" t="s">
        <v>4965</v>
      </c>
      <c r="G1550" s="1" t="s">
        <v>123</v>
      </c>
      <c r="H1550" s="1" t="s">
        <v>124</v>
      </c>
      <c r="I1550" s="1" t="s">
        <v>125</v>
      </c>
      <c r="J1550" s="1" t="s">
        <v>3962</v>
      </c>
      <c r="K1550" s="1" t="s">
        <v>4907</v>
      </c>
      <c r="L1550">
        <f>ROUNDUP(IF(B1550&gt;$D$4,0,($D$4-B1550+1)/365),0)</f>
        <v>0</v>
      </c>
      <c r="M1550">
        <f>ROUNDUP(IF(B1550&gt;$D$5,0,($D$5-B1550+1)/365),0)</f>
        <v>0</v>
      </c>
      <c r="N1550" s="28">
        <f>IF(OR(L1550=1,M1550=1),IF(B1550+364&lt;=$D$5,(B1550+364-$D$4+1)/365,IF(B1550&gt;$D$4,($D$5-B1550+1)/365,$D$6/365)),0)</f>
        <v>0</v>
      </c>
      <c r="O1550" s="28">
        <f>'Data &amp; Parameter'!$E$16*'Data &amp; Parameter'!$E$17*('Data &amp; Parameter'!$E$18+'Data &amp; Parameter'!$E$19)*'Data &amp; Parameter'!$E$20*'Data &amp; Parameter'!$E$37*N1550</f>
        <v>0</v>
      </c>
      <c r="P1550">
        <f>ROUNDUP(IF(D1550&gt;$D$4,0,($D$4-D1550+1)/365),0)</f>
        <v>0</v>
      </c>
      <c r="Q1550">
        <f>ROUNDUP(IF(D1550&gt;$D$5,0,($D$5-D1550+1)/365),0)</f>
        <v>0</v>
      </c>
      <c r="R1550" s="28">
        <f>IF(OR(P1550=1,Q1550=1),IF(D1550+364&lt;=$D$5,(D1550+364-$D$4+1)/365,IF(D1550&gt;$D$4,($D$5-D1550+1)/365,$D$6/365)),0)</f>
        <v>0</v>
      </c>
      <c r="S1550" s="28">
        <f>'Data &amp; Parameter'!$E$16*'Data &amp; Parameter'!$E$17*('Data &amp; Parameter'!$E$18+'Data &amp; Parameter'!$E$19)*'Data &amp; Parameter'!$E$20*'Data &amp; Parameter'!$E$37*R1550</f>
        <v>0</v>
      </c>
      <c r="T1550" s="28">
        <f t="shared" si="24"/>
        <v>0</v>
      </c>
    </row>
    <row r="1551" spans="1:20" ht="15.75" customHeight="1" x14ac:dyDescent="0.35">
      <c r="A1551">
        <v>1544</v>
      </c>
      <c r="B1551" s="76">
        <v>44235</v>
      </c>
      <c r="C1551" s="1" t="s">
        <v>4966</v>
      </c>
      <c r="D1551" s="76">
        <v>44235</v>
      </c>
      <c r="E1551" s="1" t="s">
        <v>4967</v>
      </c>
      <c r="F1551" s="1" t="s">
        <v>4968</v>
      </c>
      <c r="G1551" s="1" t="s">
        <v>123</v>
      </c>
      <c r="H1551" s="1" t="s">
        <v>124</v>
      </c>
      <c r="I1551" s="1" t="s">
        <v>125</v>
      </c>
      <c r="J1551" s="1" t="s">
        <v>3962</v>
      </c>
      <c r="K1551" s="1" t="s">
        <v>4907</v>
      </c>
      <c r="L1551">
        <f>ROUNDUP(IF(B1551&gt;$D$4,0,($D$4-B1551+1)/365),0)</f>
        <v>0</v>
      </c>
      <c r="M1551">
        <f>ROUNDUP(IF(B1551&gt;$D$5,0,($D$5-B1551+1)/365),0)</f>
        <v>0</v>
      </c>
      <c r="N1551" s="28">
        <f>IF(OR(L1551=1,M1551=1),IF(B1551+364&lt;=$D$5,(B1551+364-$D$4+1)/365,IF(B1551&gt;$D$4,($D$5-B1551+1)/365,$D$6/365)),0)</f>
        <v>0</v>
      </c>
      <c r="O1551" s="28">
        <f>'Data &amp; Parameter'!$E$16*'Data &amp; Parameter'!$E$17*('Data &amp; Parameter'!$E$18+'Data &amp; Parameter'!$E$19)*'Data &amp; Parameter'!$E$20*'Data &amp; Parameter'!$E$37*N1551</f>
        <v>0</v>
      </c>
      <c r="P1551">
        <f>ROUNDUP(IF(D1551&gt;$D$4,0,($D$4-D1551+1)/365),0)</f>
        <v>0</v>
      </c>
      <c r="Q1551">
        <f>ROUNDUP(IF(D1551&gt;$D$5,0,($D$5-D1551+1)/365),0)</f>
        <v>0</v>
      </c>
      <c r="R1551" s="28">
        <f>IF(OR(P1551=1,Q1551=1),IF(D1551+364&lt;=$D$5,(D1551+364-$D$4+1)/365,IF(D1551&gt;$D$4,($D$5-D1551+1)/365,$D$6/365)),0)</f>
        <v>0</v>
      </c>
      <c r="S1551" s="28">
        <f>'Data &amp; Parameter'!$E$16*'Data &amp; Parameter'!$E$17*('Data &amp; Parameter'!$E$18+'Data &amp; Parameter'!$E$19)*'Data &amp; Parameter'!$E$20*'Data &amp; Parameter'!$E$37*R1551</f>
        <v>0</v>
      </c>
      <c r="T1551" s="28">
        <f t="shared" si="24"/>
        <v>0</v>
      </c>
    </row>
    <row r="1552" spans="1:20" ht="15.75" customHeight="1" x14ac:dyDescent="0.35">
      <c r="A1552">
        <v>1545</v>
      </c>
      <c r="B1552" s="76">
        <v>44235</v>
      </c>
      <c r="C1552" s="1" t="s">
        <v>4969</v>
      </c>
      <c r="D1552" s="76">
        <v>44235</v>
      </c>
      <c r="E1552" s="1" t="s">
        <v>4970</v>
      </c>
      <c r="F1552" s="1" t="s">
        <v>4971</v>
      </c>
      <c r="G1552" s="1" t="s">
        <v>123</v>
      </c>
      <c r="H1552" s="1" t="s">
        <v>124</v>
      </c>
      <c r="I1552" s="1" t="s">
        <v>125</v>
      </c>
      <c r="J1552" s="1" t="s">
        <v>3962</v>
      </c>
      <c r="K1552" s="1" t="s">
        <v>4907</v>
      </c>
      <c r="L1552">
        <f>ROUNDUP(IF(B1552&gt;$D$4,0,($D$4-B1552+1)/365),0)</f>
        <v>0</v>
      </c>
      <c r="M1552">
        <f>ROUNDUP(IF(B1552&gt;$D$5,0,($D$5-B1552+1)/365),0)</f>
        <v>0</v>
      </c>
      <c r="N1552" s="28">
        <f>IF(OR(L1552=1,M1552=1),IF(B1552+364&lt;=$D$5,(B1552+364-$D$4+1)/365,IF(B1552&gt;$D$4,($D$5-B1552+1)/365,$D$6/365)),0)</f>
        <v>0</v>
      </c>
      <c r="O1552" s="28">
        <f>'Data &amp; Parameter'!$E$16*'Data &amp; Parameter'!$E$17*('Data &amp; Parameter'!$E$18+'Data &amp; Parameter'!$E$19)*'Data &amp; Parameter'!$E$20*'Data &amp; Parameter'!$E$37*N1552</f>
        <v>0</v>
      </c>
      <c r="P1552">
        <f>ROUNDUP(IF(D1552&gt;$D$4,0,($D$4-D1552+1)/365),0)</f>
        <v>0</v>
      </c>
      <c r="Q1552">
        <f>ROUNDUP(IF(D1552&gt;$D$5,0,($D$5-D1552+1)/365),0)</f>
        <v>0</v>
      </c>
      <c r="R1552" s="28">
        <f>IF(OR(P1552=1,Q1552=1),IF(D1552+364&lt;=$D$5,(D1552+364-$D$4+1)/365,IF(D1552&gt;$D$4,($D$5-D1552+1)/365,$D$6/365)),0)</f>
        <v>0</v>
      </c>
      <c r="S1552" s="28">
        <f>'Data &amp; Parameter'!$E$16*'Data &amp; Parameter'!$E$17*('Data &amp; Parameter'!$E$18+'Data &amp; Parameter'!$E$19)*'Data &amp; Parameter'!$E$20*'Data &amp; Parameter'!$E$37*R1552</f>
        <v>0</v>
      </c>
      <c r="T1552" s="28">
        <f t="shared" si="24"/>
        <v>0</v>
      </c>
    </row>
    <row r="1553" spans="1:20" ht="15.75" customHeight="1" x14ac:dyDescent="0.35">
      <c r="A1553">
        <v>1546</v>
      </c>
      <c r="B1553" s="76">
        <v>44235</v>
      </c>
      <c r="C1553" s="1" t="s">
        <v>4972</v>
      </c>
      <c r="D1553" s="76">
        <v>44235</v>
      </c>
      <c r="E1553" s="1" t="s">
        <v>4973</v>
      </c>
      <c r="F1553" s="1" t="s">
        <v>4974</v>
      </c>
      <c r="G1553" s="1" t="s">
        <v>123</v>
      </c>
      <c r="H1553" s="1" t="s">
        <v>503</v>
      </c>
      <c r="I1553" s="1" t="s">
        <v>125</v>
      </c>
      <c r="J1553" s="1" t="s">
        <v>4015</v>
      </c>
      <c r="K1553" s="1" t="s">
        <v>4015</v>
      </c>
      <c r="L1553">
        <f>ROUNDUP(IF(B1553&gt;$D$4,0,($D$4-B1553+1)/365),0)</f>
        <v>0</v>
      </c>
      <c r="M1553">
        <f>ROUNDUP(IF(B1553&gt;$D$5,0,($D$5-B1553+1)/365),0)</f>
        <v>0</v>
      </c>
      <c r="N1553" s="28">
        <f>IF(OR(L1553=1,M1553=1),IF(B1553+364&lt;=$D$5,(B1553+364-$D$4+1)/365,IF(B1553&gt;$D$4,($D$5-B1553+1)/365,$D$6/365)),0)</f>
        <v>0</v>
      </c>
      <c r="O1553" s="28">
        <f>'Data &amp; Parameter'!$E$16*'Data &amp; Parameter'!$E$17*('Data &amp; Parameter'!$E$18+'Data &amp; Parameter'!$E$19)*'Data &amp; Parameter'!$E$20*'Data &amp; Parameter'!$E$37*N1553</f>
        <v>0</v>
      </c>
      <c r="P1553">
        <f>ROUNDUP(IF(D1553&gt;$D$4,0,($D$4-D1553+1)/365),0)</f>
        <v>0</v>
      </c>
      <c r="Q1553">
        <f>ROUNDUP(IF(D1553&gt;$D$5,0,($D$5-D1553+1)/365),0)</f>
        <v>0</v>
      </c>
      <c r="R1553" s="28">
        <f>IF(OR(P1553=1,Q1553=1),IF(D1553+364&lt;=$D$5,(D1553+364-$D$4+1)/365,IF(D1553&gt;$D$4,($D$5-D1553+1)/365,$D$6/365)),0)</f>
        <v>0</v>
      </c>
      <c r="S1553" s="28">
        <f>'Data &amp; Parameter'!$E$16*'Data &amp; Parameter'!$E$17*('Data &amp; Parameter'!$E$18+'Data &amp; Parameter'!$E$19)*'Data &amp; Parameter'!$E$20*'Data &amp; Parameter'!$E$37*R1553</f>
        <v>0</v>
      </c>
      <c r="T1553" s="28">
        <f t="shared" si="24"/>
        <v>0</v>
      </c>
    </row>
    <row r="1554" spans="1:20" ht="15.75" customHeight="1" x14ac:dyDescent="0.35">
      <c r="A1554">
        <v>1547</v>
      </c>
      <c r="B1554" s="76">
        <v>44235</v>
      </c>
      <c r="C1554" s="1" t="s">
        <v>4975</v>
      </c>
      <c r="D1554" s="76">
        <v>44235</v>
      </c>
      <c r="E1554" s="1" t="s">
        <v>4976</v>
      </c>
      <c r="F1554" s="1" t="s">
        <v>4977</v>
      </c>
      <c r="G1554" s="1" t="s">
        <v>123</v>
      </c>
      <c r="H1554" s="1" t="s">
        <v>503</v>
      </c>
      <c r="I1554" s="1" t="s">
        <v>125</v>
      </c>
      <c r="J1554" s="1" t="s">
        <v>4015</v>
      </c>
      <c r="K1554" s="1" t="s">
        <v>4015</v>
      </c>
      <c r="L1554">
        <f>ROUNDUP(IF(B1554&gt;$D$4,0,($D$4-B1554+1)/365),0)</f>
        <v>0</v>
      </c>
      <c r="M1554">
        <f>ROUNDUP(IF(B1554&gt;$D$5,0,($D$5-B1554+1)/365),0)</f>
        <v>0</v>
      </c>
      <c r="N1554" s="28">
        <f>IF(OR(L1554=1,M1554=1),IF(B1554+364&lt;=$D$5,(B1554+364-$D$4+1)/365,IF(B1554&gt;$D$4,($D$5-B1554+1)/365,$D$6/365)),0)</f>
        <v>0</v>
      </c>
      <c r="O1554" s="28">
        <f>'Data &amp; Parameter'!$E$16*'Data &amp; Parameter'!$E$17*('Data &amp; Parameter'!$E$18+'Data &amp; Parameter'!$E$19)*'Data &amp; Parameter'!$E$20*'Data &amp; Parameter'!$E$37*N1554</f>
        <v>0</v>
      </c>
      <c r="P1554">
        <f>ROUNDUP(IF(D1554&gt;$D$4,0,($D$4-D1554+1)/365),0)</f>
        <v>0</v>
      </c>
      <c r="Q1554">
        <f>ROUNDUP(IF(D1554&gt;$D$5,0,($D$5-D1554+1)/365),0)</f>
        <v>0</v>
      </c>
      <c r="R1554" s="28">
        <f>IF(OR(P1554=1,Q1554=1),IF(D1554+364&lt;=$D$5,(D1554+364-$D$4+1)/365,IF(D1554&gt;$D$4,($D$5-D1554+1)/365,$D$6/365)),0)</f>
        <v>0</v>
      </c>
      <c r="S1554" s="28">
        <f>'Data &amp; Parameter'!$E$16*'Data &amp; Parameter'!$E$17*('Data &amp; Parameter'!$E$18+'Data &amp; Parameter'!$E$19)*'Data &amp; Parameter'!$E$20*'Data &amp; Parameter'!$E$37*R1554</f>
        <v>0</v>
      </c>
      <c r="T1554" s="28">
        <f t="shared" si="24"/>
        <v>0</v>
      </c>
    </row>
    <row r="1555" spans="1:20" ht="15.75" customHeight="1" x14ac:dyDescent="0.35">
      <c r="A1555">
        <v>1548</v>
      </c>
      <c r="B1555" s="76">
        <v>44235</v>
      </c>
      <c r="C1555" s="1" t="s">
        <v>4978</v>
      </c>
      <c r="D1555" s="76">
        <v>44235</v>
      </c>
      <c r="E1555" s="1" t="s">
        <v>4979</v>
      </c>
      <c r="F1555" s="1" t="s">
        <v>4980</v>
      </c>
      <c r="G1555" s="1" t="s">
        <v>123</v>
      </c>
      <c r="H1555" s="1" t="s">
        <v>503</v>
      </c>
      <c r="I1555" s="1" t="s">
        <v>125</v>
      </c>
      <c r="J1555" s="1" t="s">
        <v>4015</v>
      </c>
      <c r="K1555" s="1" t="s">
        <v>4015</v>
      </c>
      <c r="L1555">
        <f>ROUNDUP(IF(B1555&gt;$D$4,0,($D$4-B1555+1)/365),0)</f>
        <v>0</v>
      </c>
      <c r="M1555">
        <f>ROUNDUP(IF(B1555&gt;$D$5,0,($D$5-B1555+1)/365),0)</f>
        <v>0</v>
      </c>
      <c r="N1555" s="28">
        <f>IF(OR(L1555=1,M1555=1),IF(B1555+364&lt;=$D$5,(B1555+364-$D$4+1)/365,IF(B1555&gt;$D$4,($D$5-B1555+1)/365,$D$6/365)),0)</f>
        <v>0</v>
      </c>
      <c r="O1555" s="28">
        <f>'Data &amp; Parameter'!$E$16*'Data &amp; Parameter'!$E$17*('Data &amp; Parameter'!$E$18+'Data &amp; Parameter'!$E$19)*'Data &amp; Parameter'!$E$20*'Data &amp; Parameter'!$E$37*N1555</f>
        <v>0</v>
      </c>
      <c r="P1555">
        <f>ROUNDUP(IF(D1555&gt;$D$4,0,($D$4-D1555+1)/365),0)</f>
        <v>0</v>
      </c>
      <c r="Q1555">
        <f>ROUNDUP(IF(D1555&gt;$D$5,0,($D$5-D1555+1)/365),0)</f>
        <v>0</v>
      </c>
      <c r="R1555" s="28">
        <f>IF(OR(P1555=1,Q1555=1),IF(D1555+364&lt;=$D$5,(D1555+364-$D$4+1)/365,IF(D1555&gt;$D$4,($D$5-D1555+1)/365,$D$6/365)),0)</f>
        <v>0</v>
      </c>
      <c r="S1555" s="28">
        <f>'Data &amp; Parameter'!$E$16*'Data &amp; Parameter'!$E$17*('Data &amp; Parameter'!$E$18+'Data &amp; Parameter'!$E$19)*'Data &amp; Parameter'!$E$20*'Data &amp; Parameter'!$E$37*R1555</f>
        <v>0</v>
      </c>
      <c r="T1555" s="28">
        <f t="shared" si="24"/>
        <v>0</v>
      </c>
    </row>
    <row r="1556" spans="1:20" ht="15.75" customHeight="1" x14ac:dyDescent="0.35">
      <c r="A1556">
        <v>1549</v>
      </c>
      <c r="B1556" s="76">
        <v>44235</v>
      </c>
      <c r="C1556" s="1" t="s">
        <v>4981</v>
      </c>
      <c r="D1556" s="76">
        <v>44235</v>
      </c>
      <c r="E1556" s="1" t="s">
        <v>4982</v>
      </c>
      <c r="F1556" s="1" t="s">
        <v>4983</v>
      </c>
      <c r="G1556" s="1" t="s">
        <v>123</v>
      </c>
      <c r="H1556" s="1" t="s">
        <v>503</v>
      </c>
      <c r="I1556" s="1" t="s">
        <v>125</v>
      </c>
      <c r="J1556" s="1" t="s">
        <v>620</v>
      </c>
      <c r="K1556" s="1" t="s">
        <v>620</v>
      </c>
      <c r="L1556">
        <f>ROUNDUP(IF(B1556&gt;$D$4,0,($D$4-B1556+1)/365),0)</f>
        <v>0</v>
      </c>
      <c r="M1556">
        <f>ROUNDUP(IF(B1556&gt;$D$5,0,($D$5-B1556+1)/365),0)</f>
        <v>0</v>
      </c>
      <c r="N1556" s="28">
        <f>IF(OR(L1556=1,M1556=1),IF(B1556+364&lt;=$D$5,(B1556+364-$D$4+1)/365,IF(B1556&gt;$D$4,($D$5-B1556+1)/365,$D$6/365)),0)</f>
        <v>0</v>
      </c>
      <c r="O1556" s="28">
        <f>'Data &amp; Parameter'!$E$16*'Data &amp; Parameter'!$E$17*('Data &amp; Parameter'!$E$18+'Data &amp; Parameter'!$E$19)*'Data &amp; Parameter'!$E$20*'Data &amp; Parameter'!$E$37*N1556</f>
        <v>0</v>
      </c>
      <c r="P1556">
        <f>ROUNDUP(IF(D1556&gt;$D$4,0,($D$4-D1556+1)/365),0)</f>
        <v>0</v>
      </c>
      <c r="Q1556">
        <f>ROUNDUP(IF(D1556&gt;$D$5,0,($D$5-D1556+1)/365),0)</f>
        <v>0</v>
      </c>
      <c r="R1556" s="28">
        <f>IF(OR(P1556=1,Q1556=1),IF(D1556+364&lt;=$D$5,(D1556+364-$D$4+1)/365,IF(D1556&gt;$D$4,($D$5-D1556+1)/365,$D$6/365)),0)</f>
        <v>0</v>
      </c>
      <c r="S1556" s="28">
        <f>'Data &amp; Parameter'!$E$16*'Data &amp; Parameter'!$E$17*('Data &amp; Parameter'!$E$18+'Data &amp; Parameter'!$E$19)*'Data &amp; Parameter'!$E$20*'Data &amp; Parameter'!$E$37*R1556</f>
        <v>0</v>
      </c>
      <c r="T1556" s="28">
        <f t="shared" si="24"/>
        <v>0</v>
      </c>
    </row>
    <row r="1557" spans="1:20" ht="15.75" customHeight="1" x14ac:dyDescent="0.35">
      <c r="A1557">
        <v>1550</v>
      </c>
      <c r="B1557" s="76">
        <v>44235</v>
      </c>
      <c r="C1557" s="1" t="s">
        <v>4984</v>
      </c>
      <c r="D1557" s="76">
        <v>44235</v>
      </c>
      <c r="E1557" s="1" t="s">
        <v>4985</v>
      </c>
      <c r="F1557" s="1" t="s">
        <v>4986</v>
      </c>
      <c r="G1557" s="1" t="s">
        <v>123</v>
      </c>
      <c r="H1557" s="1" t="s">
        <v>503</v>
      </c>
      <c r="I1557" s="1" t="s">
        <v>125</v>
      </c>
      <c r="J1557" s="1" t="s">
        <v>620</v>
      </c>
      <c r="K1557" s="1" t="s">
        <v>620</v>
      </c>
      <c r="L1557">
        <f>ROUNDUP(IF(B1557&gt;$D$4,0,($D$4-B1557+1)/365),0)</f>
        <v>0</v>
      </c>
      <c r="M1557">
        <f>ROUNDUP(IF(B1557&gt;$D$5,0,($D$5-B1557+1)/365),0)</f>
        <v>0</v>
      </c>
      <c r="N1557" s="28">
        <f>IF(OR(L1557=1,M1557=1),IF(B1557+364&lt;=$D$5,(B1557+364-$D$4+1)/365,IF(B1557&gt;$D$4,($D$5-B1557+1)/365,$D$6/365)),0)</f>
        <v>0</v>
      </c>
      <c r="O1557" s="28">
        <f>'Data &amp; Parameter'!$E$16*'Data &amp; Parameter'!$E$17*('Data &amp; Parameter'!$E$18+'Data &amp; Parameter'!$E$19)*'Data &amp; Parameter'!$E$20*'Data &amp; Parameter'!$E$37*N1557</f>
        <v>0</v>
      </c>
      <c r="P1557">
        <f>ROUNDUP(IF(D1557&gt;$D$4,0,($D$4-D1557+1)/365),0)</f>
        <v>0</v>
      </c>
      <c r="Q1557">
        <f>ROUNDUP(IF(D1557&gt;$D$5,0,($D$5-D1557+1)/365),0)</f>
        <v>0</v>
      </c>
      <c r="R1557" s="28">
        <f>IF(OR(P1557=1,Q1557=1),IF(D1557+364&lt;=$D$5,(D1557+364-$D$4+1)/365,IF(D1557&gt;$D$4,($D$5-D1557+1)/365,$D$6/365)),0)</f>
        <v>0</v>
      </c>
      <c r="S1557" s="28">
        <f>'Data &amp; Parameter'!$E$16*'Data &amp; Parameter'!$E$17*('Data &amp; Parameter'!$E$18+'Data &amp; Parameter'!$E$19)*'Data &amp; Parameter'!$E$20*'Data &amp; Parameter'!$E$37*R1557</f>
        <v>0</v>
      </c>
      <c r="T1557" s="28">
        <f t="shared" si="24"/>
        <v>0</v>
      </c>
    </row>
    <row r="1558" spans="1:20" ht="15.75" customHeight="1" x14ac:dyDescent="0.35">
      <c r="A1558">
        <v>1551</v>
      </c>
      <c r="B1558" s="76">
        <v>44235</v>
      </c>
      <c r="C1558" s="1" t="s">
        <v>4987</v>
      </c>
      <c r="D1558" s="76">
        <v>44235</v>
      </c>
      <c r="E1558" s="1" t="s">
        <v>4988</v>
      </c>
      <c r="F1558" s="1" t="s">
        <v>4989</v>
      </c>
      <c r="G1558" s="1" t="s">
        <v>123</v>
      </c>
      <c r="H1558" s="1" t="s">
        <v>503</v>
      </c>
      <c r="I1558" s="1" t="s">
        <v>125</v>
      </c>
      <c r="J1558" s="1" t="s">
        <v>620</v>
      </c>
      <c r="K1558" s="1" t="s">
        <v>620</v>
      </c>
      <c r="L1558">
        <f>ROUNDUP(IF(B1558&gt;$D$4,0,($D$4-B1558+1)/365),0)</f>
        <v>0</v>
      </c>
      <c r="M1558">
        <f>ROUNDUP(IF(B1558&gt;$D$5,0,($D$5-B1558+1)/365),0)</f>
        <v>0</v>
      </c>
      <c r="N1558" s="28">
        <f>IF(OR(L1558=1,M1558=1),IF(B1558+364&lt;=$D$5,(B1558+364-$D$4+1)/365,IF(B1558&gt;$D$4,($D$5-B1558+1)/365,$D$6/365)),0)</f>
        <v>0</v>
      </c>
      <c r="O1558" s="28">
        <f>'Data &amp; Parameter'!$E$16*'Data &amp; Parameter'!$E$17*('Data &amp; Parameter'!$E$18+'Data &amp; Parameter'!$E$19)*'Data &amp; Parameter'!$E$20*'Data &amp; Parameter'!$E$37*N1558</f>
        <v>0</v>
      </c>
      <c r="P1558">
        <f>ROUNDUP(IF(D1558&gt;$D$4,0,($D$4-D1558+1)/365),0)</f>
        <v>0</v>
      </c>
      <c r="Q1558">
        <f>ROUNDUP(IF(D1558&gt;$D$5,0,($D$5-D1558+1)/365),0)</f>
        <v>0</v>
      </c>
      <c r="R1558" s="28">
        <f>IF(OR(P1558=1,Q1558=1),IF(D1558+364&lt;=$D$5,(D1558+364-$D$4+1)/365,IF(D1558&gt;$D$4,($D$5-D1558+1)/365,$D$6/365)),0)</f>
        <v>0</v>
      </c>
      <c r="S1558" s="28">
        <f>'Data &amp; Parameter'!$E$16*'Data &amp; Parameter'!$E$17*('Data &amp; Parameter'!$E$18+'Data &amp; Parameter'!$E$19)*'Data &amp; Parameter'!$E$20*'Data &amp; Parameter'!$E$37*R1558</f>
        <v>0</v>
      </c>
      <c r="T1558" s="28">
        <f t="shared" si="24"/>
        <v>0</v>
      </c>
    </row>
    <row r="1559" spans="1:20" ht="15.75" customHeight="1" x14ac:dyDescent="0.35">
      <c r="A1559">
        <v>1552</v>
      </c>
      <c r="B1559" s="76">
        <v>44235</v>
      </c>
      <c r="C1559" s="1" t="s">
        <v>4990</v>
      </c>
      <c r="D1559" s="76">
        <v>44235</v>
      </c>
      <c r="E1559" s="1" t="s">
        <v>4991</v>
      </c>
      <c r="F1559" s="1" t="s">
        <v>4992</v>
      </c>
      <c r="G1559" s="1" t="s">
        <v>123</v>
      </c>
      <c r="H1559" s="1" t="s">
        <v>503</v>
      </c>
      <c r="I1559" s="1" t="s">
        <v>125</v>
      </c>
      <c r="J1559" s="1" t="s">
        <v>620</v>
      </c>
      <c r="K1559" s="1" t="s">
        <v>620</v>
      </c>
      <c r="L1559">
        <f>ROUNDUP(IF(B1559&gt;$D$4,0,($D$4-B1559+1)/365),0)</f>
        <v>0</v>
      </c>
      <c r="M1559">
        <f>ROUNDUP(IF(B1559&gt;$D$5,0,($D$5-B1559+1)/365),0)</f>
        <v>0</v>
      </c>
      <c r="N1559" s="28">
        <f>IF(OR(L1559=1,M1559=1),IF(B1559+364&lt;=$D$5,(B1559+364-$D$4+1)/365,IF(B1559&gt;$D$4,($D$5-B1559+1)/365,$D$6/365)),0)</f>
        <v>0</v>
      </c>
      <c r="O1559" s="28">
        <f>'Data &amp; Parameter'!$E$16*'Data &amp; Parameter'!$E$17*('Data &amp; Parameter'!$E$18+'Data &amp; Parameter'!$E$19)*'Data &amp; Parameter'!$E$20*'Data &amp; Parameter'!$E$37*N1559</f>
        <v>0</v>
      </c>
      <c r="P1559">
        <f>ROUNDUP(IF(D1559&gt;$D$4,0,($D$4-D1559+1)/365),0)</f>
        <v>0</v>
      </c>
      <c r="Q1559">
        <f>ROUNDUP(IF(D1559&gt;$D$5,0,($D$5-D1559+1)/365),0)</f>
        <v>0</v>
      </c>
      <c r="R1559" s="28">
        <f>IF(OR(P1559=1,Q1559=1),IF(D1559+364&lt;=$D$5,(D1559+364-$D$4+1)/365,IF(D1559&gt;$D$4,($D$5-D1559+1)/365,$D$6/365)),0)</f>
        <v>0</v>
      </c>
      <c r="S1559" s="28">
        <f>'Data &amp; Parameter'!$E$16*'Data &amp; Parameter'!$E$17*('Data &amp; Parameter'!$E$18+'Data &amp; Parameter'!$E$19)*'Data &amp; Parameter'!$E$20*'Data &amp; Parameter'!$E$37*R1559</f>
        <v>0</v>
      </c>
      <c r="T1559" s="28">
        <f t="shared" si="24"/>
        <v>0</v>
      </c>
    </row>
    <row r="1560" spans="1:20" ht="15.75" customHeight="1" x14ac:dyDescent="0.35">
      <c r="A1560">
        <v>1553</v>
      </c>
      <c r="B1560" s="76">
        <v>44235</v>
      </c>
      <c r="C1560" s="1" t="s">
        <v>4993</v>
      </c>
      <c r="D1560" s="76">
        <v>44235</v>
      </c>
      <c r="E1560" s="1" t="s">
        <v>4994</v>
      </c>
      <c r="F1560" s="1" t="s">
        <v>4995</v>
      </c>
      <c r="G1560" s="1" t="s">
        <v>123</v>
      </c>
      <c r="H1560" s="1" t="s">
        <v>503</v>
      </c>
      <c r="I1560" s="1" t="s">
        <v>125</v>
      </c>
      <c r="J1560" s="1" t="s">
        <v>620</v>
      </c>
      <c r="K1560" s="1" t="s">
        <v>620</v>
      </c>
      <c r="L1560">
        <f>ROUNDUP(IF(B1560&gt;$D$4,0,($D$4-B1560+1)/365),0)</f>
        <v>0</v>
      </c>
      <c r="M1560">
        <f>ROUNDUP(IF(B1560&gt;$D$5,0,($D$5-B1560+1)/365),0)</f>
        <v>0</v>
      </c>
      <c r="N1560" s="28">
        <f>IF(OR(L1560=1,M1560=1),IF(B1560+364&lt;=$D$5,(B1560+364-$D$4+1)/365,IF(B1560&gt;$D$4,($D$5-B1560+1)/365,$D$6/365)),0)</f>
        <v>0</v>
      </c>
      <c r="O1560" s="28">
        <f>'Data &amp; Parameter'!$E$16*'Data &amp; Parameter'!$E$17*('Data &amp; Parameter'!$E$18+'Data &amp; Parameter'!$E$19)*'Data &amp; Parameter'!$E$20*'Data &amp; Parameter'!$E$37*N1560</f>
        <v>0</v>
      </c>
      <c r="P1560">
        <f>ROUNDUP(IF(D1560&gt;$D$4,0,($D$4-D1560+1)/365),0)</f>
        <v>0</v>
      </c>
      <c r="Q1560">
        <f>ROUNDUP(IF(D1560&gt;$D$5,0,($D$5-D1560+1)/365),0)</f>
        <v>0</v>
      </c>
      <c r="R1560" s="28">
        <f>IF(OR(P1560=1,Q1560=1),IF(D1560+364&lt;=$D$5,(D1560+364-$D$4+1)/365,IF(D1560&gt;$D$4,($D$5-D1560+1)/365,$D$6/365)),0)</f>
        <v>0</v>
      </c>
      <c r="S1560" s="28">
        <f>'Data &amp; Parameter'!$E$16*'Data &amp; Parameter'!$E$17*('Data &amp; Parameter'!$E$18+'Data &amp; Parameter'!$E$19)*'Data &amp; Parameter'!$E$20*'Data &amp; Parameter'!$E$37*R1560</f>
        <v>0</v>
      </c>
      <c r="T1560" s="28">
        <f t="shared" si="24"/>
        <v>0</v>
      </c>
    </row>
    <row r="1561" spans="1:20" ht="15.75" customHeight="1" x14ac:dyDescent="0.35">
      <c r="A1561">
        <v>1554</v>
      </c>
      <c r="B1561" s="76">
        <v>44235</v>
      </c>
      <c r="C1561" s="1" t="s">
        <v>4996</v>
      </c>
      <c r="D1561" s="76">
        <v>44235</v>
      </c>
      <c r="E1561" s="1" t="s">
        <v>4997</v>
      </c>
      <c r="F1561" s="1" t="s">
        <v>4998</v>
      </c>
      <c r="G1561" s="1" t="s">
        <v>123</v>
      </c>
      <c r="H1561" s="1" t="s">
        <v>503</v>
      </c>
      <c r="I1561" s="1" t="s">
        <v>125</v>
      </c>
      <c r="J1561" s="1" t="s">
        <v>620</v>
      </c>
      <c r="K1561" s="1" t="s">
        <v>620</v>
      </c>
      <c r="L1561">
        <f>ROUNDUP(IF(B1561&gt;$D$4,0,($D$4-B1561+1)/365),0)</f>
        <v>0</v>
      </c>
      <c r="M1561">
        <f>ROUNDUP(IF(B1561&gt;$D$5,0,($D$5-B1561+1)/365),0)</f>
        <v>0</v>
      </c>
      <c r="N1561" s="28">
        <f>IF(OR(L1561=1,M1561=1),IF(B1561+364&lt;=$D$5,(B1561+364-$D$4+1)/365,IF(B1561&gt;$D$4,($D$5-B1561+1)/365,$D$6/365)),0)</f>
        <v>0</v>
      </c>
      <c r="O1561" s="28">
        <f>'Data &amp; Parameter'!$E$16*'Data &amp; Parameter'!$E$17*('Data &amp; Parameter'!$E$18+'Data &amp; Parameter'!$E$19)*'Data &amp; Parameter'!$E$20*'Data &amp; Parameter'!$E$37*N1561</f>
        <v>0</v>
      </c>
      <c r="P1561">
        <f>ROUNDUP(IF(D1561&gt;$D$4,0,($D$4-D1561+1)/365),0)</f>
        <v>0</v>
      </c>
      <c r="Q1561">
        <f>ROUNDUP(IF(D1561&gt;$D$5,0,($D$5-D1561+1)/365),0)</f>
        <v>0</v>
      </c>
      <c r="R1561" s="28">
        <f>IF(OR(P1561=1,Q1561=1),IF(D1561+364&lt;=$D$5,(D1561+364-$D$4+1)/365,IF(D1561&gt;$D$4,($D$5-D1561+1)/365,$D$6/365)),0)</f>
        <v>0</v>
      </c>
      <c r="S1561" s="28">
        <f>'Data &amp; Parameter'!$E$16*'Data &amp; Parameter'!$E$17*('Data &amp; Parameter'!$E$18+'Data &amp; Parameter'!$E$19)*'Data &amp; Parameter'!$E$20*'Data &amp; Parameter'!$E$37*R1561</f>
        <v>0</v>
      </c>
      <c r="T1561" s="28">
        <f t="shared" si="24"/>
        <v>0</v>
      </c>
    </row>
    <row r="1562" spans="1:20" ht="15.75" customHeight="1" x14ac:dyDescent="0.35">
      <c r="A1562">
        <v>1555</v>
      </c>
      <c r="B1562" s="76">
        <v>44235</v>
      </c>
      <c r="C1562" s="1" t="s">
        <v>4999</v>
      </c>
      <c r="D1562" s="76">
        <v>44235</v>
      </c>
      <c r="E1562" s="1" t="s">
        <v>5000</v>
      </c>
      <c r="F1562" s="1" t="s">
        <v>5001</v>
      </c>
      <c r="G1562" s="1" t="s">
        <v>123</v>
      </c>
      <c r="H1562" s="1" t="s">
        <v>503</v>
      </c>
      <c r="I1562" s="1" t="s">
        <v>125</v>
      </c>
      <c r="J1562" s="1" t="s">
        <v>620</v>
      </c>
      <c r="K1562" s="1" t="s">
        <v>620</v>
      </c>
      <c r="L1562">
        <f>ROUNDUP(IF(B1562&gt;$D$4,0,($D$4-B1562+1)/365),0)</f>
        <v>0</v>
      </c>
      <c r="M1562">
        <f>ROUNDUP(IF(B1562&gt;$D$5,0,($D$5-B1562+1)/365),0)</f>
        <v>0</v>
      </c>
      <c r="N1562" s="28">
        <f>IF(OR(L1562=1,M1562=1),IF(B1562+364&lt;=$D$5,(B1562+364-$D$4+1)/365,IF(B1562&gt;$D$4,($D$5-B1562+1)/365,$D$6/365)),0)</f>
        <v>0</v>
      </c>
      <c r="O1562" s="28">
        <f>'Data &amp; Parameter'!$E$16*'Data &amp; Parameter'!$E$17*('Data &amp; Parameter'!$E$18+'Data &amp; Parameter'!$E$19)*'Data &amp; Parameter'!$E$20*'Data &amp; Parameter'!$E$37*N1562</f>
        <v>0</v>
      </c>
      <c r="P1562">
        <f>ROUNDUP(IF(D1562&gt;$D$4,0,($D$4-D1562+1)/365),0)</f>
        <v>0</v>
      </c>
      <c r="Q1562">
        <f>ROUNDUP(IF(D1562&gt;$D$5,0,($D$5-D1562+1)/365),0)</f>
        <v>0</v>
      </c>
      <c r="R1562" s="28">
        <f>IF(OR(P1562=1,Q1562=1),IF(D1562+364&lt;=$D$5,(D1562+364-$D$4+1)/365,IF(D1562&gt;$D$4,($D$5-D1562+1)/365,$D$6/365)),0)</f>
        <v>0</v>
      </c>
      <c r="S1562" s="28">
        <f>'Data &amp; Parameter'!$E$16*'Data &amp; Parameter'!$E$17*('Data &amp; Parameter'!$E$18+'Data &amp; Parameter'!$E$19)*'Data &amp; Parameter'!$E$20*'Data &amp; Parameter'!$E$37*R1562</f>
        <v>0</v>
      </c>
      <c r="T1562" s="28">
        <f t="shared" si="24"/>
        <v>0</v>
      </c>
    </row>
    <row r="1563" spans="1:20" ht="15.75" customHeight="1" x14ac:dyDescent="0.35">
      <c r="A1563">
        <v>1556</v>
      </c>
      <c r="B1563" s="76">
        <v>44235</v>
      </c>
      <c r="C1563" s="1" t="s">
        <v>5002</v>
      </c>
      <c r="D1563" s="76">
        <v>44235</v>
      </c>
      <c r="E1563" s="1" t="s">
        <v>5003</v>
      </c>
      <c r="F1563" s="1" t="s">
        <v>5004</v>
      </c>
      <c r="G1563" s="1" t="s">
        <v>123</v>
      </c>
      <c r="H1563" s="1" t="s">
        <v>503</v>
      </c>
      <c r="I1563" s="1" t="s">
        <v>125</v>
      </c>
      <c r="J1563" s="1" t="s">
        <v>620</v>
      </c>
      <c r="K1563" s="1" t="s">
        <v>620</v>
      </c>
      <c r="L1563">
        <f>ROUNDUP(IF(B1563&gt;$D$4,0,($D$4-B1563+1)/365),0)</f>
        <v>0</v>
      </c>
      <c r="M1563">
        <f>ROUNDUP(IF(B1563&gt;$D$5,0,($D$5-B1563+1)/365),0)</f>
        <v>0</v>
      </c>
      <c r="N1563" s="28">
        <f>IF(OR(L1563=1,M1563=1),IF(B1563+364&lt;=$D$5,(B1563+364-$D$4+1)/365,IF(B1563&gt;$D$4,($D$5-B1563+1)/365,$D$6/365)),0)</f>
        <v>0</v>
      </c>
      <c r="O1563" s="28">
        <f>'Data &amp; Parameter'!$E$16*'Data &amp; Parameter'!$E$17*('Data &amp; Parameter'!$E$18+'Data &amp; Parameter'!$E$19)*'Data &amp; Parameter'!$E$20*'Data &amp; Parameter'!$E$37*N1563</f>
        <v>0</v>
      </c>
      <c r="P1563">
        <f>ROUNDUP(IF(D1563&gt;$D$4,0,($D$4-D1563+1)/365),0)</f>
        <v>0</v>
      </c>
      <c r="Q1563">
        <f>ROUNDUP(IF(D1563&gt;$D$5,0,($D$5-D1563+1)/365),0)</f>
        <v>0</v>
      </c>
      <c r="R1563" s="28">
        <f>IF(OR(P1563=1,Q1563=1),IF(D1563+364&lt;=$D$5,(D1563+364-$D$4+1)/365,IF(D1563&gt;$D$4,($D$5-D1563+1)/365,$D$6/365)),0)</f>
        <v>0</v>
      </c>
      <c r="S1563" s="28">
        <f>'Data &amp; Parameter'!$E$16*'Data &amp; Parameter'!$E$17*('Data &amp; Parameter'!$E$18+'Data &amp; Parameter'!$E$19)*'Data &amp; Parameter'!$E$20*'Data &amp; Parameter'!$E$37*R1563</f>
        <v>0</v>
      </c>
      <c r="T1563" s="28">
        <f t="shared" si="24"/>
        <v>0</v>
      </c>
    </row>
    <row r="1564" spans="1:20" ht="15.75" customHeight="1" x14ac:dyDescent="0.35">
      <c r="A1564">
        <v>1557</v>
      </c>
      <c r="B1564" s="76">
        <v>44235</v>
      </c>
      <c r="C1564" s="1" t="s">
        <v>5005</v>
      </c>
      <c r="D1564" s="76">
        <v>44235</v>
      </c>
      <c r="E1564" s="1" t="s">
        <v>5006</v>
      </c>
      <c r="F1564" s="1" t="s">
        <v>5007</v>
      </c>
      <c r="G1564" s="1" t="s">
        <v>123</v>
      </c>
      <c r="H1564" s="1" t="s">
        <v>3942</v>
      </c>
      <c r="I1564" s="1" t="s">
        <v>125</v>
      </c>
      <c r="J1564" s="1" t="s">
        <v>3943</v>
      </c>
      <c r="K1564" s="1" t="s">
        <v>3943</v>
      </c>
      <c r="L1564">
        <f>ROUNDUP(IF(B1564&gt;$D$4,0,($D$4-B1564+1)/365),0)</f>
        <v>0</v>
      </c>
      <c r="M1564">
        <f>ROUNDUP(IF(B1564&gt;$D$5,0,($D$5-B1564+1)/365),0)</f>
        <v>0</v>
      </c>
      <c r="N1564" s="28">
        <f>IF(OR(L1564=1,M1564=1),IF(B1564+364&lt;=$D$5,(B1564+364-$D$4+1)/365,IF(B1564&gt;$D$4,($D$5-B1564+1)/365,$D$6/365)),0)</f>
        <v>0</v>
      </c>
      <c r="O1564" s="28">
        <f>'Data &amp; Parameter'!$E$16*'Data &amp; Parameter'!$E$17*('Data &amp; Parameter'!$E$18+'Data &amp; Parameter'!$E$19)*'Data &amp; Parameter'!$E$20*'Data &amp; Parameter'!$E$37*N1564</f>
        <v>0</v>
      </c>
      <c r="P1564">
        <f>ROUNDUP(IF(D1564&gt;$D$4,0,($D$4-D1564+1)/365),0)</f>
        <v>0</v>
      </c>
      <c r="Q1564">
        <f>ROUNDUP(IF(D1564&gt;$D$5,0,($D$5-D1564+1)/365),0)</f>
        <v>0</v>
      </c>
      <c r="R1564" s="28">
        <f>IF(OR(P1564=1,Q1564=1),IF(D1564+364&lt;=$D$5,(D1564+364-$D$4+1)/365,IF(D1564&gt;$D$4,($D$5-D1564+1)/365,$D$6/365)),0)</f>
        <v>0</v>
      </c>
      <c r="S1564" s="28">
        <f>'Data &amp; Parameter'!$E$16*'Data &amp; Parameter'!$E$17*('Data &amp; Parameter'!$E$18+'Data &amp; Parameter'!$E$19)*'Data &amp; Parameter'!$E$20*'Data &amp; Parameter'!$E$37*R1564</f>
        <v>0</v>
      </c>
      <c r="T1564" s="28">
        <f t="shared" si="24"/>
        <v>0</v>
      </c>
    </row>
    <row r="1565" spans="1:20" ht="15.75" customHeight="1" x14ac:dyDescent="0.35">
      <c r="A1565">
        <v>1558</v>
      </c>
      <c r="B1565" s="76">
        <v>44235</v>
      </c>
      <c r="C1565" s="1" t="s">
        <v>5008</v>
      </c>
      <c r="D1565" s="76">
        <v>44235</v>
      </c>
      <c r="E1565" s="1" t="s">
        <v>5009</v>
      </c>
      <c r="F1565" s="1" t="s">
        <v>5010</v>
      </c>
      <c r="G1565" s="1" t="s">
        <v>123</v>
      </c>
      <c r="H1565" s="1" t="s">
        <v>3942</v>
      </c>
      <c r="I1565" s="1" t="s">
        <v>125</v>
      </c>
      <c r="J1565" s="1" t="s">
        <v>3943</v>
      </c>
      <c r="K1565" s="1" t="s">
        <v>3943</v>
      </c>
      <c r="L1565">
        <f>ROUNDUP(IF(B1565&gt;$D$4,0,($D$4-B1565+1)/365),0)</f>
        <v>0</v>
      </c>
      <c r="M1565">
        <f>ROUNDUP(IF(B1565&gt;$D$5,0,($D$5-B1565+1)/365),0)</f>
        <v>0</v>
      </c>
      <c r="N1565" s="28">
        <f>IF(OR(L1565=1,M1565=1),IF(B1565+364&lt;=$D$5,(B1565+364-$D$4+1)/365,IF(B1565&gt;$D$4,($D$5-B1565+1)/365,$D$6/365)),0)</f>
        <v>0</v>
      </c>
      <c r="O1565" s="28">
        <f>'Data &amp; Parameter'!$E$16*'Data &amp; Parameter'!$E$17*('Data &amp; Parameter'!$E$18+'Data &amp; Parameter'!$E$19)*'Data &amp; Parameter'!$E$20*'Data &amp; Parameter'!$E$37*N1565</f>
        <v>0</v>
      </c>
      <c r="P1565">
        <f>ROUNDUP(IF(D1565&gt;$D$4,0,($D$4-D1565+1)/365),0)</f>
        <v>0</v>
      </c>
      <c r="Q1565">
        <f>ROUNDUP(IF(D1565&gt;$D$5,0,($D$5-D1565+1)/365),0)</f>
        <v>0</v>
      </c>
      <c r="R1565" s="28">
        <f>IF(OR(P1565=1,Q1565=1),IF(D1565+364&lt;=$D$5,(D1565+364-$D$4+1)/365,IF(D1565&gt;$D$4,($D$5-D1565+1)/365,$D$6/365)),0)</f>
        <v>0</v>
      </c>
      <c r="S1565" s="28">
        <f>'Data &amp; Parameter'!$E$16*'Data &amp; Parameter'!$E$17*('Data &amp; Parameter'!$E$18+'Data &amp; Parameter'!$E$19)*'Data &amp; Parameter'!$E$20*'Data &amp; Parameter'!$E$37*R1565</f>
        <v>0</v>
      </c>
      <c r="T1565" s="28">
        <f t="shared" si="24"/>
        <v>0</v>
      </c>
    </row>
    <row r="1566" spans="1:20" ht="15.75" customHeight="1" x14ac:dyDescent="0.35">
      <c r="A1566">
        <v>1559</v>
      </c>
      <c r="B1566" s="76">
        <v>44235</v>
      </c>
      <c r="C1566" s="1" t="s">
        <v>5011</v>
      </c>
      <c r="D1566" s="76">
        <v>44235</v>
      </c>
      <c r="E1566" s="1" t="s">
        <v>5012</v>
      </c>
      <c r="F1566" s="1" t="s">
        <v>5013</v>
      </c>
      <c r="G1566" s="1" t="s">
        <v>123</v>
      </c>
      <c r="H1566" s="1" t="s">
        <v>3942</v>
      </c>
      <c r="I1566" s="1" t="s">
        <v>125</v>
      </c>
      <c r="J1566" s="1" t="s">
        <v>3943</v>
      </c>
      <c r="K1566" s="1" t="s">
        <v>3943</v>
      </c>
      <c r="L1566">
        <f>ROUNDUP(IF(B1566&gt;$D$4,0,($D$4-B1566+1)/365),0)</f>
        <v>0</v>
      </c>
      <c r="M1566">
        <f>ROUNDUP(IF(B1566&gt;$D$5,0,($D$5-B1566+1)/365),0)</f>
        <v>0</v>
      </c>
      <c r="N1566" s="28">
        <f>IF(OR(L1566=1,M1566=1),IF(B1566+364&lt;=$D$5,(B1566+364-$D$4+1)/365,IF(B1566&gt;$D$4,($D$5-B1566+1)/365,$D$6/365)),0)</f>
        <v>0</v>
      </c>
      <c r="O1566" s="28">
        <f>'Data &amp; Parameter'!$E$16*'Data &amp; Parameter'!$E$17*('Data &amp; Parameter'!$E$18+'Data &amp; Parameter'!$E$19)*'Data &amp; Parameter'!$E$20*'Data &amp; Parameter'!$E$37*N1566</f>
        <v>0</v>
      </c>
      <c r="P1566">
        <f>ROUNDUP(IF(D1566&gt;$D$4,0,($D$4-D1566+1)/365),0)</f>
        <v>0</v>
      </c>
      <c r="Q1566">
        <f>ROUNDUP(IF(D1566&gt;$D$5,0,($D$5-D1566+1)/365),0)</f>
        <v>0</v>
      </c>
      <c r="R1566" s="28">
        <f>IF(OR(P1566=1,Q1566=1),IF(D1566+364&lt;=$D$5,(D1566+364-$D$4+1)/365,IF(D1566&gt;$D$4,($D$5-D1566+1)/365,$D$6/365)),0)</f>
        <v>0</v>
      </c>
      <c r="S1566" s="28">
        <f>'Data &amp; Parameter'!$E$16*'Data &amp; Parameter'!$E$17*('Data &amp; Parameter'!$E$18+'Data &amp; Parameter'!$E$19)*'Data &amp; Parameter'!$E$20*'Data &amp; Parameter'!$E$37*R1566</f>
        <v>0</v>
      </c>
      <c r="T1566" s="28">
        <f t="shared" si="24"/>
        <v>0</v>
      </c>
    </row>
    <row r="1567" spans="1:20" ht="15.75" customHeight="1" x14ac:dyDescent="0.35">
      <c r="A1567">
        <v>1560</v>
      </c>
      <c r="B1567" s="76">
        <v>44235</v>
      </c>
      <c r="C1567" s="1" t="s">
        <v>5014</v>
      </c>
      <c r="D1567" s="76">
        <v>44235</v>
      </c>
      <c r="E1567" s="1" t="s">
        <v>5015</v>
      </c>
      <c r="F1567" s="1" t="s">
        <v>5016</v>
      </c>
      <c r="G1567" s="1" t="s">
        <v>123</v>
      </c>
      <c r="H1567" s="1" t="s">
        <v>3942</v>
      </c>
      <c r="I1567" s="1" t="s">
        <v>125</v>
      </c>
      <c r="J1567" s="1" t="s">
        <v>3943</v>
      </c>
      <c r="K1567" s="1" t="s">
        <v>3943</v>
      </c>
      <c r="L1567">
        <f>ROUNDUP(IF(B1567&gt;$D$4,0,($D$4-B1567+1)/365),0)</f>
        <v>0</v>
      </c>
      <c r="M1567">
        <f>ROUNDUP(IF(B1567&gt;$D$5,0,($D$5-B1567+1)/365),0)</f>
        <v>0</v>
      </c>
      <c r="N1567" s="28">
        <f>IF(OR(L1567=1,M1567=1),IF(B1567+364&lt;=$D$5,(B1567+364-$D$4+1)/365,IF(B1567&gt;$D$4,($D$5-B1567+1)/365,$D$6/365)),0)</f>
        <v>0</v>
      </c>
      <c r="O1567" s="28">
        <f>'Data &amp; Parameter'!$E$16*'Data &amp; Parameter'!$E$17*('Data &amp; Parameter'!$E$18+'Data &amp; Parameter'!$E$19)*'Data &amp; Parameter'!$E$20*'Data &amp; Parameter'!$E$37*N1567</f>
        <v>0</v>
      </c>
      <c r="P1567">
        <f>ROUNDUP(IF(D1567&gt;$D$4,0,($D$4-D1567+1)/365),0)</f>
        <v>0</v>
      </c>
      <c r="Q1567">
        <f>ROUNDUP(IF(D1567&gt;$D$5,0,($D$5-D1567+1)/365),0)</f>
        <v>0</v>
      </c>
      <c r="R1567" s="28">
        <f>IF(OR(P1567=1,Q1567=1),IF(D1567+364&lt;=$D$5,(D1567+364-$D$4+1)/365,IF(D1567&gt;$D$4,($D$5-D1567+1)/365,$D$6/365)),0)</f>
        <v>0</v>
      </c>
      <c r="S1567" s="28">
        <f>'Data &amp; Parameter'!$E$16*'Data &amp; Parameter'!$E$17*('Data &amp; Parameter'!$E$18+'Data &amp; Parameter'!$E$19)*'Data &amp; Parameter'!$E$20*'Data &amp; Parameter'!$E$37*R1567</f>
        <v>0</v>
      </c>
      <c r="T1567" s="28">
        <f t="shared" si="24"/>
        <v>0</v>
      </c>
    </row>
    <row r="1568" spans="1:20" ht="15.75" customHeight="1" x14ac:dyDescent="0.35">
      <c r="A1568">
        <v>1561</v>
      </c>
      <c r="B1568" s="76">
        <v>44235</v>
      </c>
      <c r="C1568" s="1" t="s">
        <v>5017</v>
      </c>
      <c r="D1568" s="76">
        <v>44235</v>
      </c>
      <c r="E1568" s="1" t="s">
        <v>5018</v>
      </c>
      <c r="F1568" s="1" t="s">
        <v>5019</v>
      </c>
      <c r="G1568" s="1" t="s">
        <v>123</v>
      </c>
      <c r="H1568" s="1" t="s">
        <v>3942</v>
      </c>
      <c r="I1568" s="1" t="s">
        <v>125</v>
      </c>
      <c r="J1568" s="1" t="s">
        <v>3943</v>
      </c>
      <c r="K1568" s="1" t="s">
        <v>3943</v>
      </c>
      <c r="L1568">
        <f>ROUNDUP(IF(B1568&gt;$D$4,0,($D$4-B1568+1)/365),0)</f>
        <v>0</v>
      </c>
      <c r="M1568">
        <f>ROUNDUP(IF(B1568&gt;$D$5,0,($D$5-B1568+1)/365),0)</f>
        <v>0</v>
      </c>
      <c r="N1568" s="28">
        <f>IF(OR(L1568=1,M1568=1),IF(B1568+364&lt;=$D$5,(B1568+364-$D$4+1)/365,IF(B1568&gt;$D$4,($D$5-B1568+1)/365,$D$6/365)),0)</f>
        <v>0</v>
      </c>
      <c r="O1568" s="28">
        <f>'Data &amp; Parameter'!$E$16*'Data &amp; Parameter'!$E$17*('Data &amp; Parameter'!$E$18+'Data &amp; Parameter'!$E$19)*'Data &amp; Parameter'!$E$20*'Data &amp; Parameter'!$E$37*N1568</f>
        <v>0</v>
      </c>
      <c r="P1568">
        <f>ROUNDUP(IF(D1568&gt;$D$4,0,($D$4-D1568+1)/365),0)</f>
        <v>0</v>
      </c>
      <c r="Q1568">
        <f>ROUNDUP(IF(D1568&gt;$D$5,0,($D$5-D1568+1)/365),0)</f>
        <v>0</v>
      </c>
      <c r="R1568" s="28">
        <f>IF(OR(P1568=1,Q1568=1),IF(D1568+364&lt;=$D$5,(D1568+364-$D$4+1)/365,IF(D1568&gt;$D$4,($D$5-D1568+1)/365,$D$6/365)),0)</f>
        <v>0</v>
      </c>
      <c r="S1568" s="28">
        <f>'Data &amp; Parameter'!$E$16*'Data &amp; Parameter'!$E$17*('Data &amp; Parameter'!$E$18+'Data &amp; Parameter'!$E$19)*'Data &amp; Parameter'!$E$20*'Data &amp; Parameter'!$E$37*R1568</f>
        <v>0</v>
      </c>
      <c r="T1568" s="28">
        <f t="shared" si="24"/>
        <v>0</v>
      </c>
    </row>
    <row r="1569" spans="1:20" ht="15.75" customHeight="1" x14ac:dyDescent="0.35">
      <c r="A1569">
        <v>1562</v>
      </c>
      <c r="B1569" s="76">
        <v>44235</v>
      </c>
      <c r="C1569" s="1" t="s">
        <v>5020</v>
      </c>
      <c r="D1569" s="76">
        <v>44235</v>
      </c>
      <c r="E1569" s="1" t="s">
        <v>5021</v>
      </c>
      <c r="F1569" s="1" t="s">
        <v>5022</v>
      </c>
      <c r="G1569" s="1" t="s">
        <v>123</v>
      </c>
      <c r="H1569" s="1" t="s">
        <v>3942</v>
      </c>
      <c r="I1569" s="1" t="s">
        <v>125</v>
      </c>
      <c r="J1569" s="1" t="s">
        <v>5023</v>
      </c>
      <c r="K1569" s="1" t="s">
        <v>5023</v>
      </c>
      <c r="L1569">
        <f>ROUNDUP(IF(B1569&gt;$D$4,0,($D$4-B1569+1)/365),0)</f>
        <v>0</v>
      </c>
      <c r="M1569">
        <f>ROUNDUP(IF(B1569&gt;$D$5,0,($D$5-B1569+1)/365),0)</f>
        <v>0</v>
      </c>
      <c r="N1569" s="28">
        <f>IF(OR(L1569=1,M1569=1),IF(B1569+364&lt;=$D$5,(B1569+364-$D$4+1)/365,IF(B1569&gt;$D$4,($D$5-B1569+1)/365,$D$6/365)),0)</f>
        <v>0</v>
      </c>
      <c r="O1569" s="28">
        <f>'Data &amp; Parameter'!$E$16*'Data &amp; Parameter'!$E$17*('Data &amp; Parameter'!$E$18+'Data &amp; Parameter'!$E$19)*'Data &amp; Parameter'!$E$20*'Data &amp; Parameter'!$E$37*N1569</f>
        <v>0</v>
      </c>
      <c r="P1569">
        <f>ROUNDUP(IF(D1569&gt;$D$4,0,($D$4-D1569+1)/365),0)</f>
        <v>0</v>
      </c>
      <c r="Q1569">
        <f>ROUNDUP(IF(D1569&gt;$D$5,0,($D$5-D1569+1)/365),0)</f>
        <v>0</v>
      </c>
      <c r="R1569" s="28">
        <f>IF(OR(P1569=1,Q1569=1),IF(D1569+364&lt;=$D$5,(D1569+364-$D$4+1)/365,IF(D1569&gt;$D$4,($D$5-D1569+1)/365,$D$6/365)),0)</f>
        <v>0</v>
      </c>
      <c r="S1569" s="28">
        <f>'Data &amp; Parameter'!$E$16*'Data &amp; Parameter'!$E$17*('Data &amp; Parameter'!$E$18+'Data &amp; Parameter'!$E$19)*'Data &amp; Parameter'!$E$20*'Data &amp; Parameter'!$E$37*R1569</f>
        <v>0</v>
      </c>
      <c r="T1569" s="28">
        <f t="shared" si="24"/>
        <v>0</v>
      </c>
    </row>
    <row r="1570" spans="1:20" ht="15.75" customHeight="1" x14ac:dyDescent="0.35">
      <c r="A1570">
        <v>1563</v>
      </c>
      <c r="B1570" s="76">
        <v>44235</v>
      </c>
      <c r="C1570" s="1" t="s">
        <v>5024</v>
      </c>
      <c r="D1570" s="76">
        <v>44235</v>
      </c>
      <c r="E1570" s="1" t="s">
        <v>5025</v>
      </c>
      <c r="F1570" s="1" t="s">
        <v>5026</v>
      </c>
      <c r="G1570" s="1" t="s">
        <v>123</v>
      </c>
      <c r="H1570" s="1" t="s">
        <v>3942</v>
      </c>
      <c r="I1570" s="1" t="s">
        <v>125</v>
      </c>
      <c r="J1570" s="1" t="s">
        <v>5023</v>
      </c>
      <c r="K1570" s="1" t="s">
        <v>5023</v>
      </c>
      <c r="L1570">
        <f>ROUNDUP(IF(B1570&gt;$D$4,0,($D$4-B1570+1)/365),0)</f>
        <v>0</v>
      </c>
      <c r="M1570">
        <f>ROUNDUP(IF(B1570&gt;$D$5,0,($D$5-B1570+1)/365),0)</f>
        <v>0</v>
      </c>
      <c r="N1570" s="28">
        <f>IF(OR(L1570=1,M1570=1),IF(B1570+364&lt;=$D$5,(B1570+364-$D$4+1)/365,IF(B1570&gt;$D$4,($D$5-B1570+1)/365,$D$6/365)),0)</f>
        <v>0</v>
      </c>
      <c r="O1570" s="28">
        <f>'Data &amp; Parameter'!$E$16*'Data &amp; Parameter'!$E$17*('Data &amp; Parameter'!$E$18+'Data &amp; Parameter'!$E$19)*'Data &amp; Parameter'!$E$20*'Data &amp; Parameter'!$E$37*N1570</f>
        <v>0</v>
      </c>
      <c r="P1570">
        <f>ROUNDUP(IF(D1570&gt;$D$4,0,($D$4-D1570+1)/365),0)</f>
        <v>0</v>
      </c>
      <c r="Q1570">
        <f>ROUNDUP(IF(D1570&gt;$D$5,0,($D$5-D1570+1)/365),0)</f>
        <v>0</v>
      </c>
      <c r="R1570" s="28">
        <f>IF(OR(P1570=1,Q1570=1),IF(D1570+364&lt;=$D$5,(D1570+364-$D$4+1)/365,IF(D1570&gt;$D$4,($D$5-D1570+1)/365,$D$6/365)),0)</f>
        <v>0</v>
      </c>
      <c r="S1570" s="28">
        <f>'Data &amp; Parameter'!$E$16*'Data &amp; Parameter'!$E$17*('Data &amp; Parameter'!$E$18+'Data &amp; Parameter'!$E$19)*'Data &amp; Parameter'!$E$20*'Data &amp; Parameter'!$E$37*R1570</f>
        <v>0</v>
      </c>
      <c r="T1570" s="28">
        <f t="shared" si="24"/>
        <v>0</v>
      </c>
    </row>
    <row r="1571" spans="1:20" ht="15.75" customHeight="1" x14ac:dyDescent="0.35">
      <c r="A1571">
        <v>1564</v>
      </c>
      <c r="B1571" s="76">
        <v>44235</v>
      </c>
      <c r="C1571" s="1" t="s">
        <v>5027</v>
      </c>
      <c r="D1571" s="76">
        <v>44235</v>
      </c>
      <c r="E1571" s="1" t="s">
        <v>5028</v>
      </c>
      <c r="F1571" s="1" t="s">
        <v>5029</v>
      </c>
      <c r="G1571" s="1" t="s">
        <v>123</v>
      </c>
      <c r="H1571" s="1" t="s">
        <v>3942</v>
      </c>
      <c r="I1571" s="1" t="s">
        <v>125</v>
      </c>
      <c r="J1571" s="1" t="s">
        <v>3943</v>
      </c>
      <c r="K1571" s="1" t="s">
        <v>3943</v>
      </c>
      <c r="L1571">
        <f>ROUNDUP(IF(B1571&gt;$D$4,0,($D$4-B1571+1)/365),0)</f>
        <v>0</v>
      </c>
      <c r="M1571">
        <f>ROUNDUP(IF(B1571&gt;$D$5,0,($D$5-B1571+1)/365),0)</f>
        <v>0</v>
      </c>
      <c r="N1571" s="28">
        <f>IF(OR(L1571=1,M1571=1),IF(B1571+364&lt;=$D$5,(B1571+364-$D$4+1)/365,IF(B1571&gt;$D$4,($D$5-B1571+1)/365,$D$6/365)),0)</f>
        <v>0</v>
      </c>
      <c r="O1571" s="28">
        <f>'Data &amp; Parameter'!$E$16*'Data &amp; Parameter'!$E$17*('Data &amp; Parameter'!$E$18+'Data &amp; Parameter'!$E$19)*'Data &amp; Parameter'!$E$20*'Data &amp; Parameter'!$E$37*N1571</f>
        <v>0</v>
      </c>
      <c r="P1571">
        <f>ROUNDUP(IF(D1571&gt;$D$4,0,($D$4-D1571+1)/365),0)</f>
        <v>0</v>
      </c>
      <c r="Q1571">
        <f>ROUNDUP(IF(D1571&gt;$D$5,0,($D$5-D1571+1)/365),0)</f>
        <v>0</v>
      </c>
      <c r="R1571" s="28">
        <f>IF(OR(P1571=1,Q1571=1),IF(D1571+364&lt;=$D$5,(D1571+364-$D$4+1)/365,IF(D1571&gt;$D$4,($D$5-D1571+1)/365,$D$6/365)),0)</f>
        <v>0</v>
      </c>
      <c r="S1571" s="28">
        <f>'Data &amp; Parameter'!$E$16*'Data &amp; Parameter'!$E$17*('Data &amp; Parameter'!$E$18+'Data &amp; Parameter'!$E$19)*'Data &amp; Parameter'!$E$20*'Data &amp; Parameter'!$E$37*R1571</f>
        <v>0</v>
      </c>
      <c r="T1571" s="28">
        <f t="shared" si="24"/>
        <v>0</v>
      </c>
    </row>
    <row r="1572" spans="1:20" ht="15.75" customHeight="1" x14ac:dyDescent="0.35">
      <c r="A1572">
        <v>1565</v>
      </c>
      <c r="B1572" s="76">
        <v>44235</v>
      </c>
      <c r="C1572" s="1" t="s">
        <v>5030</v>
      </c>
      <c r="D1572" s="76">
        <v>44235</v>
      </c>
      <c r="E1572" s="1" t="s">
        <v>5031</v>
      </c>
      <c r="F1572" s="1" t="s">
        <v>5032</v>
      </c>
      <c r="G1572" s="1" t="s">
        <v>123</v>
      </c>
      <c r="H1572" s="1" t="s">
        <v>3942</v>
      </c>
      <c r="I1572" s="1" t="s">
        <v>125</v>
      </c>
      <c r="J1572" s="1" t="s">
        <v>3943</v>
      </c>
      <c r="K1572" s="1" t="s">
        <v>3943</v>
      </c>
      <c r="L1572">
        <f>ROUNDUP(IF(B1572&gt;$D$4,0,($D$4-B1572+1)/365),0)</f>
        <v>0</v>
      </c>
      <c r="M1572">
        <f>ROUNDUP(IF(B1572&gt;$D$5,0,($D$5-B1572+1)/365),0)</f>
        <v>0</v>
      </c>
      <c r="N1572" s="28">
        <f>IF(OR(L1572=1,M1572=1),IF(B1572+364&lt;=$D$5,(B1572+364-$D$4+1)/365,IF(B1572&gt;$D$4,($D$5-B1572+1)/365,$D$6/365)),0)</f>
        <v>0</v>
      </c>
      <c r="O1572" s="28">
        <f>'Data &amp; Parameter'!$E$16*'Data &amp; Parameter'!$E$17*('Data &amp; Parameter'!$E$18+'Data &amp; Parameter'!$E$19)*'Data &amp; Parameter'!$E$20*'Data &amp; Parameter'!$E$37*N1572</f>
        <v>0</v>
      </c>
      <c r="P1572">
        <f>ROUNDUP(IF(D1572&gt;$D$4,0,($D$4-D1572+1)/365),0)</f>
        <v>0</v>
      </c>
      <c r="Q1572">
        <f>ROUNDUP(IF(D1572&gt;$D$5,0,($D$5-D1572+1)/365),0)</f>
        <v>0</v>
      </c>
      <c r="R1572" s="28">
        <f>IF(OR(P1572=1,Q1572=1),IF(D1572+364&lt;=$D$5,(D1572+364-$D$4+1)/365,IF(D1572&gt;$D$4,($D$5-D1572+1)/365,$D$6/365)),0)</f>
        <v>0</v>
      </c>
      <c r="S1572" s="28">
        <f>'Data &amp; Parameter'!$E$16*'Data &amp; Parameter'!$E$17*('Data &amp; Parameter'!$E$18+'Data &amp; Parameter'!$E$19)*'Data &amp; Parameter'!$E$20*'Data &amp; Parameter'!$E$37*R1572</f>
        <v>0</v>
      </c>
      <c r="T1572" s="28">
        <f t="shared" si="24"/>
        <v>0</v>
      </c>
    </row>
    <row r="1573" spans="1:20" ht="15.75" customHeight="1" x14ac:dyDescent="0.35">
      <c r="A1573">
        <v>1566</v>
      </c>
      <c r="B1573" s="76">
        <v>44235</v>
      </c>
      <c r="C1573" s="1" t="s">
        <v>5033</v>
      </c>
      <c r="D1573" s="76">
        <v>44235</v>
      </c>
      <c r="E1573" s="1" t="s">
        <v>5034</v>
      </c>
      <c r="F1573" s="1" t="s">
        <v>5035</v>
      </c>
      <c r="G1573" s="1" t="s">
        <v>123</v>
      </c>
      <c r="H1573" s="1" t="s">
        <v>3942</v>
      </c>
      <c r="I1573" s="1" t="s">
        <v>125</v>
      </c>
      <c r="J1573" s="1" t="s">
        <v>3943</v>
      </c>
      <c r="K1573" s="1" t="s">
        <v>3943</v>
      </c>
      <c r="L1573">
        <f>ROUNDUP(IF(B1573&gt;$D$4,0,($D$4-B1573+1)/365),0)</f>
        <v>0</v>
      </c>
      <c r="M1573">
        <f>ROUNDUP(IF(B1573&gt;$D$5,0,($D$5-B1573+1)/365),0)</f>
        <v>0</v>
      </c>
      <c r="N1573" s="28">
        <f>IF(OR(L1573=1,M1573=1),IF(B1573+364&lt;=$D$5,(B1573+364-$D$4+1)/365,IF(B1573&gt;$D$4,($D$5-B1573+1)/365,$D$6/365)),0)</f>
        <v>0</v>
      </c>
      <c r="O1573" s="28">
        <f>'Data &amp; Parameter'!$E$16*'Data &amp; Parameter'!$E$17*('Data &amp; Parameter'!$E$18+'Data &amp; Parameter'!$E$19)*'Data &amp; Parameter'!$E$20*'Data &amp; Parameter'!$E$37*N1573</f>
        <v>0</v>
      </c>
      <c r="P1573">
        <f>ROUNDUP(IF(D1573&gt;$D$4,0,($D$4-D1573+1)/365),0)</f>
        <v>0</v>
      </c>
      <c r="Q1573">
        <f>ROUNDUP(IF(D1573&gt;$D$5,0,($D$5-D1573+1)/365),0)</f>
        <v>0</v>
      </c>
      <c r="R1573" s="28">
        <f>IF(OR(P1573=1,Q1573=1),IF(D1573+364&lt;=$D$5,(D1573+364-$D$4+1)/365,IF(D1573&gt;$D$4,($D$5-D1573+1)/365,$D$6/365)),0)</f>
        <v>0</v>
      </c>
      <c r="S1573" s="28">
        <f>'Data &amp; Parameter'!$E$16*'Data &amp; Parameter'!$E$17*('Data &amp; Parameter'!$E$18+'Data &amp; Parameter'!$E$19)*'Data &amp; Parameter'!$E$20*'Data &amp; Parameter'!$E$37*R1573</f>
        <v>0</v>
      </c>
      <c r="T1573" s="28">
        <f t="shared" si="24"/>
        <v>0</v>
      </c>
    </row>
    <row r="1574" spans="1:20" ht="15.75" customHeight="1" x14ac:dyDescent="0.35">
      <c r="A1574">
        <v>1567</v>
      </c>
      <c r="B1574" s="76">
        <v>44235</v>
      </c>
      <c r="C1574" s="1" t="s">
        <v>5036</v>
      </c>
      <c r="D1574" s="76">
        <v>44235</v>
      </c>
      <c r="E1574" s="1" t="s">
        <v>5037</v>
      </c>
      <c r="F1574" s="1" t="s">
        <v>5038</v>
      </c>
      <c r="G1574" s="1" t="s">
        <v>123</v>
      </c>
      <c r="H1574" s="1" t="s">
        <v>3942</v>
      </c>
      <c r="I1574" s="1" t="s">
        <v>125</v>
      </c>
      <c r="J1574" s="1" t="s">
        <v>3943</v>
      </c>
      <c r="K1574" s="1" t="s">
        <v>3943</v>
      </c>
      <c r="L1574">
        <f>ROUNDUP(IF(B1574&gt;$D$4,0,($D$4-B1574+1)/365),0)</f>
        <v>0</v>
      </c>
      <c r="M1574">
        <f>ROUNDUP(IF(B1574&gt;$D$5,0,($D$5-B1574+1)/365),0)</f>
        <v>0</v>
      </c>
      <c r="N1574" s="28">
        <f>IF(OR(L1574=1,M1574=1),IF(B1574+364&lt;=$D$5,(B1574+364-$D$4+1)/365,IF(B1574&gt;$D$4,($D$5-B1574+1)/365,$D$6/365)),0)</f>
        <v>0</v>
      </c>
      <c r="O1574" s="28">
        <f>'Data &amp; Parameter'!$E$16*'Data &amp; Parameter'!$E$17*('Data &amp; Parameter'!$E$18+'Data &amp; Parameter'!$E$19)*'Data &amp; Parameter'!$E$20*'Data &amp; Parameter'!$E$37*N1574</f>
        <v>0</v>
      </c>
      <c r="P1574">
        <f>ROUNDUP(IF(D1574&gt;$D$4,0,($D$4-D1574+1)/365),0)</f>
        <v>0</v>
      </c>
      <c r="Q1574">
        <f>ROUNDUP(IF(D1574&gt;$D$5,0,($D$5-D1574+1)/365),0)</f>
        <v>0</v>
      </c>
      <c r="R1574" s="28">
        <f>IF(OR(P1574=1,Q1574=1),IF(D1574+364&lt;=$D$5,(D1574+364-$D$4+1)/365,IF(D1574&gt;$D$4,($D$5-D1574+1)/365,$D$6/365)),0)</f>
        <v>0</v>
      </c>
      <c r="S1574" s="28">
        <f>'Data &amp; Parameter'!$E$16*'Data &amp; Parameter'!$E$17*('Data &amp; Parameter'!$E$18+'Data &amp; Parameter'!$E$19)*'Data &amp; Parameter'!$E$20*'Data &amp; Parameter'!$E$37*R1574</f>
        <v>0</v>
      </c>
      <c r="T1574" s="28">
        <f t="shared" si="24"/>
        <v>0</v>
      </c>
    </row>
    <row r="1575" spans="1:20" ht="15.75" customHeight="1" x14ac:dyDescent="0.35">
      <c r="A1575">
        <v>1568</v>
      </c>
      <c r="B1575" s="76">
        <v>44235</v>
      </c>
      <c r="C1575" s="1" t="s">
        <v>5039</v>
      </c>
      <c r="D1575" s="76">
        <v>44235</v>
      </c>
      <c r="E1575" s="1" t="s">
        <v>5040</v>
      </c>
      <c r="F1575" s="1" t="s">
        <v>5041</v>
      </c>
      <c r="G1575" s="1" t="s">
        <v>123</v>
      </c>
      <c r="H1575" s="1" t="s">
        <v>729</v>
      </c>
      <c r="I1575" s="1" t="s">
        <v>125</v>
      </c>
      <c r="J1575" s="1" t="s">
        <v>656</v>
      </c>
      <c r="K1575" s="1" t="s">
        <v>5042</v>
      </c>
      <c r="L1575">
        <f>ROUNDUP(IF(B1575&gt;$D$4,0,($D$4-B1575+1)/365),0)</f>
        <v>0</v>
      </c>
      <c r="M1575">
        <f>ROUNDUP(IF(B1575&gt;$D$5,0,($D$5-B1575+1)/365),0)</f>
        <v>0</v>
      </c>
      <c r="N1575" s="28">
        <f>IF(OR(L1575=1,M1575=1),IF(B1575+364&lt;=$D$5,(B1575+364-$D$4+1)/365,IF(B1575&gt;$D$4,($D$5-B1575+1)/365,$D$6/365)),0)</f>
        <v>0</v>
      </c>
      <c r="O1575" s="28">
        <f>'Data &amp; Parameter'!$E$16*'Data &amp; Parameter'!$E$17*('Data &amp; Parameter'!$E$18+'Data &amp; Parameter'!$E$19)*'Data &amp; Parameter'!$E$20*'Data &amp; Parameter'!$E$37*N1575</f>
        <v>0</v>
      </c>
      <c r="P1575">
        <f>ROUNDUP(IF(D1575&gt;$D$4,0,($D$4-D1575+1)/365),0)</f>
        <v>0</v>
      </c>
      <c r="Q1575">
        <f>ROUNDUP(IF(D1575&gt;$D$5,0,($D$5-D1575+1)/365),0)</f>
        <v>0</v>
      </c>
      <c r="R1575" s="28">
        <f>IF(OR(P1575=1,Q1575=1),IF(D1575+364&lt;=$D$5,(D1575+364-$D$4+1)/365,IF(D1575&gt;$D$4,($D$5-D1575+1)/365,$D$6/365)),0)</f>
        <v>0</v>
      </c>
      <c r="S1575" s="28">
        <f>'Data &amp; Parameter'!$E$16*'Data &amp; Parameter'!$E$17*('Data &amp; Parameter'!$E$18+'Data &amp; Parameter'!$E$19)*'Data &amp; Parameter'!$E$20*'Data &amp; Parameter'!$E$37*R1575</f>
        <v>0</v>
      </c>
      <c r="T1575" s="28">
        <f t="shared" si="24"/>
        <v>0</v>
      </c>
    </row>
    <row r="1576" spans="1:20" ht="15.75" customHeight="1" x14ac:dyDescent="0.35">
      <c r="A1576">
        <v>1569</v>
      </c>
      <c r="B1576" s="76">
        <v>44235</v>
      </c>
      <c r="C1576" s="1" t="s">
        <v>5043</v>
      </c>
      <c r="D1576" s="76">
        <v>44235</v>
      </c>
      <c r="E1576" s="1" t="s">
        <v>5044</v>
      </c>
      <c r="F1576" s="1" t="s">
        <v>5045</v>
      </c>
      <c r="G1576" s="1" t="s">
        <v>123</v>
      </c>
      <c r="H1576" s="1" t="s">
        <v>124</v>
      </c>
      <c r="I1576" s="1" t="s">
        <v>125</v>
      </c>
      <c r="J1576" s="1" t="s">
        <v>1623</v>
      </c>
      <c r="K1576" s="1" t="s">
        <v>1623</v>
      </c>
      <c r="L1576">
        <f>ROUNDUP(IF(B1576&gt;$D$4,0,($D$4-B1576+1)/365),0)</f>
        <v>0</v>
      </c>
      <c r="M1576">
        <f>ROUNDUP(IF(B1576&gt;$D$5,0,($D$5-B1576+1)/365),0)</f>
        <v>0</v>
      </c>
      <c r="N1576" s="28">
        <f>IF(OR(L1576=1,M1576=1),IF(B1576+364&lt;=$D$5,(B1576+364-$D$4+1)/365,IF(B1576&gt;$D$4,($D$5-B1576+1)/365,$D$6/365)),0)</f>
        <v>0</v>
      </c>
      <c r="O1576" s="28">
        <f>'Data &amp; Parameter'!$E$16*'Data &amp; Parameter'!$E$17*('Data &amp; Parameter'!$E$18+'Data &amp; Parameter'!$E$19)*'Data &amp; Parameter'!$E$20*'Data &amp; Parameter'!$E$37*N1576</f>
        <v>0</v>
      </c>
      <c r="P1576">
        <f>ROUNDUP(IF(D1576&gt;$D$4,0,($D$4-D1576+1)/365),0)</f>
        <v>0</v>
      </c>
      <c r="Q1576">
        <f>ROUNDUP(IF(D1576&gt;$D$5,0,($D$5-D1576+1)/365),0)</f>
        <v>0</v>
      </c>
      <c r="R1576" s="28">
        <f>IF(OR(P1576=1,Q1576=1),IF(D1576+364&lt;=$D$5,(D1576+364-$D$4+1)/365,IF(D1576&gt;$D$4,($D$5-D1576+1)/365,$D$6/365)),0)</f>
        <v>0</v>
      </c>
      <c r="S1576" s="28">
        <f>'Data &amp; Parameter'!$E$16*'Data &amp; Parameter'!$E$17*('Data &amp; Parameter'!$E$18+'Data &amp; Parameter'!$E$19)*'Data &amp; Parameter'!$E$20*'Data &amp; Parameter'!$E$37*R1576</f>
        <v>0</v>
      </c>
      <c r="T1576" s="28">
        <f t="shared" si="24"/>
        <v>0</v>
      </c>
    </row>
    <row r="1577" spans="1:20" ht="15.75" customHeight="1" x14ac:dyDescent="0.35">
      <c r="A1577">
        <v>1570</v>
      </c>
      <c r="B1577" s="76">
        <v>44235</v>
      </c>
      <c r="C1577" s="1" t="s">
        <v>5046</v>
      </c>
      <c r="D1577" s="76">
        <v>44235</v>
      </c>
      <c r="E1577" s="1" t="s">
        <v>5047</v>
      </c>
      <c r="F1577" s="1" t="s">
        <v>5048</v>
      </c>
      <c r="G1577" s="1" t="s">
        <v>123</v>
      </c>
      <c r="H1577" s="1" t="s">
        <v>124</v>
      </c>
      <c r="I1577" s="1" t="s">
        <v>125</v>
      </c>
      <c r="J1577" s="1" t="s">
        <v>1623</v>
      </c>
      <c r="K1577" s="1" t="s">
        <v>1623</v>
      </c>
      <c r="L1577">
        <f>ROUNDUP(IF(B1577&gt;$D$4,0,($D$4-B1577+1)/365),0)</f>
        <v>0</v>
      </c>
      <c r="M1577">
        <f>ROUNDUP(IF(B1577&gt;$D$5,0,($D$5-B1577+1)/365),0)</f>
        <v>0</v>
      </c>
      <c r="N1577" s="28">
        <f>IF(OR(L1577=1,M1577=1),IF(B1577+364&lt;=$D$5,(B1577+364-$D$4+1)/365,IF(B1577&gt;$D$4,($D$5-B1577+1)/365,$D$6/365)),0)</f>
        <v>0</v>
      </c>
      <c r="O1577" s="28">
        <f>'Data &amp; Parameter'!$E$16*'Data &amp; Parameter'!$E$17*('Data &amp; Parameter'!$E$18+'Data &amp; Parameter'!$E$19)*'Data &amp; Parameter'!$E$20*'Data &amp; Parameter'!$E$37*N1577</f>
        <v>0</v>
      </c>
      <c r="P1577">
        <f>ROUNDUP(IF(D1577&gt;$D$4,0,($D$4-D1577+1)/365),0)</f>
        <v>0</v>
      </c>
      <c r="Q1577">
        <f>ROUNDUP(IF(D1577&gt;$D$5,0,($D$5-D1577+1)/365),0)</f>
        <v>0</v>
      </c>
      <c r="R1577" s="28">
        <f>IF(OR(P1577=1,Q1577=1),IF(D1577+364&lt;=$D$5,(D1577+364-$D$4+1)/365,IF(D1577&gt;$D$4,($D$5-D1577+1)/365,$D$6/365)),0)</f>
        <v>0</v>
      </c>
      <c r="S1577" s="28">
        <f>'Data &amp; Parameter'!$E$16*'Data &amp; Parameter'!$E$17*('Data &amp; Parameter'!$E$18+'Data &amp; Parameter'!$E$19)*'Data &amp; Parameter'!$E$20*'Data &amp; Parameter'!$E$37*R1577</f>
        <v>0</v>
      </c>
      <c r="T1577" s="28">
        <f t="shared" si="24"/>
        <v>0</v>
      </c>
    </row>
    <row r="1578" spans="1:20" ht="15.75" customHeight="1" x14ac:dyDescent="0.35">
      <c r="A1578">
        <v>1571</v>
      </c>
      <c r="B1578" s="76">
        <v>44235</v>
      </c>
      <c r="C1578" s="1" t="s">
        <v>5049</v>
      </c>
      <c r="D1578" s="76">
        <v>44235</v>
      </c>
      <c r="E1578" s="1" t="s">
        <v>5050</v>
      </c>
      <c r="F1578" s="1" t="s">
        <v>5051</v>
      </c>
      <c r="G1578" s="1" t="s">
        <v>123</v>
      </c>
      <c r="H1578" s="1" t="s">
        <v>124</v>
      </c>
      <c r="I1578" s="1" t="s">
        <v>125</v>
      </c>
      <c r="J1578" s="1" t="s">
        <v>1623</v>
      </c>
      <c r="K1578" s="1" t="s">
        <v>1623</v>
      </c>
      <c r="L1578">
        <f>ROUNDUP(IF(B1578&gt;$D$4,0,($D$4-B1578+1)/365),0)</f>
        <v>0</v>
      </c>
      <c r="M1578">
        <f>ROUNDUP(IF(B1578&gt;$D$5,0,($D$5-B1578+1)/365),0)</f>
        <v>0</v>
      </c>
      <c r="N1578" s="28">
        <f>IF(OR(L1578=1,M1578=1),IF(B1578+364&lt;=$D$5,(B1578+364-$D$4+1)/365,IF(B1578&gt;$D$4,($D$5-B1578+1)/365,$D$6/365)),0)</f>
        <v>0</v>
      </c>
      <c r="O1578" s="28">
        <f>'Data &amp; Parameter'!$E$16*'Data &amp; Parameter'!$E$17*('Data &amp; Parameter'!$E$18+'Data &amp; Parameter'!$E$19)*'Data &amp; Parameter'!$E$20*'Data &amp; Parameter'!$E$37*N1578</f>
        <v>0</v>
      </c>
      <c r="P1578">
        <f>ROUNDUP(IF(D1578&gt;$D$4,0,($D$4-D1578+1)/365),0)</f>
        <v>0</v>
      </c>
      <c r="Q1578">
        <f>ROUNDUP(IF(D1578&gt;$D$5,0,($D$5-D1578+1)/365),0)</f>
        <v>0</v>
      </c>
      <c r="R1578" s="28">
        <f>IF(OR(P1578=1,Q1578=1),IF(D1578+364&lt;=$D$5,(D1578+364-$D$4+1)/365,IF(D1578&gt;$D$4,($D$5-D1578+1)/365,$D$6/365)),0)</f>
        <v>0</v>
      </c>
      <c r="S1578" s="28">
        <f>'Data &amp; Parameter'!$E$16*'Data &amp; Parameter'!$E$17*('Data &amp; Parameter'!$E$18+'Data &amp; Parameter'!$E$19)*'Data &amp; Parameter'!$E$20*'Data &amp; Parameter'!$E$37*R1578</f>
        <v>0</v>
      </c>
      <c r="T1578" s="28">
        <f t="shared" si="24"/>
        <v>0</v>
      </c>
    </row>
    <row r="1579" spans="1:20" ht="15.75" customHeight="1" x14ac:dyDescent="0.35">
      <c r="A1579">
        <v>1572</v>
      </c>
      <c r="B1579" s="76">
        <v>44235</v>
      </c>
      <c r="C1579" s="1" t="s">
        <v>5052</v>
      </c>
      <c r="D1579" s="76">
        <v>44235</v>
      </c>
      <c r="E1579" s="1" t="s">
        <v>5053</v>
      </c>
      <c r="F1579" s="1" t="s">
        <v>5054</v>
      </c>
      <c r="G1579" s="1" t="s">
        <v>123</v>
      </c>
      <c r="H1579" s="1" t="s">
        <v>124</v>
      </c>
      <c r="I1579" s="1" t="s">
        <v>125</v>
      </c>
      <c r="J1579" s="1" t="s">
        <v>1812</v>
      </c>
      <c r="K1579" s="1" t="s">
        <v>1812</v>
      </c>
      <c r="L1579">
        <f>ROUNDUP(IF(B1579&gt;$D$4,0,($D$4-B1579+1)/365),0)</f>
        <v>0</v>
      </c>
      <c r="M1579">
        <f>ROUNDUP(IF(B1579&gt;$D$5,0,($D$5-B1579+1)/365),0)</f>
        <v>0</v>
      </c>
      <c r="N1579" s="28">
        <f>IF(OR(L1579=1,M1579=1),IF(B1579+364&lt;=$D$5,(B1579+364-$D$4+1)/365,IF(B1579&gt;$D$4,($D$5-B1579+1)/365,$D$6/365)),0)</f>
        <v>0</v>
      </c>
      <c r="O1579" s="28">
        <f>'Data &amp; Parameter'!$E$16*'Data &amp; Parameter'!$E$17*('Data &amp; Parameter'!$E$18+'Data &amp; Parameter'!$E$19)*'Data &amp; Parameter'!$E$20*'Data &amp; Parameter'!$E$37*N1579</f>
        <v>0</v>
      </c>
      <c r="P1579">
        <f>ROUNDUP(IF(D1579&gt;$D$4,0,($D$4-D1579+1)/365),0)</f>
        <v>0</v>
      </c>
      <c r="Q1579">
        <f>ROUNDUP(IF(D1579&gt;$D$5,0,($D$5-D1579+1)/365),0)</f>
        <v>0</v>
      </c>
      <c r="R1579" s="28">
        <f>IF(OR(P1579=1,Q1579=1),IF(D1579+364&lt;=$D$5,(D1579+364-$D$4+1)/365,IF(D1579&gt;$D$4,($D$5-D1579+1)/365,$D$6/365)),0)</f>
        <v>0</v>
      </c>
      <c r="S1579" s="28">
        <f>'Data &amp; Parameter'!$E$16*'Data &amp; Parameter'!$E$17*('Data &amp; Parameter'!$E$18+'Data &amp; Parameter'!$E$19)*'Data &amp; Parameter'!$E$20*'Data &amp; Parameter'!$E$37*R1579</f>
        <v>0</v>
      </c>
      <c r="T1579" s="28">
        <f t="shared" si="24"/>
        <v>0</v>
      </c>
    </row>
    <row r="1580" spans="1:20" ht="15.75" customHeight="1" x14ac:dyDescent="0.35">
      <c r="A1580">
        <v>1573</v>
      </c>
      <c r="B1580" s="76">
        <v>44235</v>
      </c>
      <c r="C1580" s="1" t="s">
        <v>5055</v>
      </c>
      <c r="D1580" s="76">
        <v>44235</v>
      </c>
      <c r="E1580" s="1" t="s">
        <v>5056</v>
      </c>
      <c r="F1580" s="1" t="s">
        <v>5057</v>
      </c>
      <c r="G1580" s="1" t="s">
        <v>123</v>
      </c>
      <c r="H1580" s="1" t="s">
        <v>124</v>
      </c>
      <c r="I1580" s="1" t="s">
        <v>125</v>
      </c>
      <c r="J1580" s="1" t="s">
        <v>1812</v>
      </c>
      <c r="K1580" s="1" t="s">
        <v>1812</v>
      </c>
      <c r="L1580">
        <f>ROUNDUP(IF(B1580&gt;$D$4,0,($D$4-B1580+1)/365),0)</f>
        <v>0</v>
      </c>
      <c r="M1580">
        <f>ROUNDUP(IF(B1580&gt;$D$5,0,($D$5-B1580+1)/365),0)</f>
        <v>0</v>
      </c>
      <c r="N1580" s="28">
        <f>IF(OR(L1580=1,M1580=1),IF(B1580+364&lt;=$D$5,(B1580+364-$D$4+1)/365,IF(B1580&gt;$D$4,($D$5-B1580+1)/365,$D$6/365)),0)</f>
        <v>0</v>
      </c>
      <c r="O1580" s="28">
        <f>'Data &amp; Parameter'!$E$16*'Data &amp; Parameter'!$E$17*('Data &amp; Parameter'!$E$18+'Data &amp; Parameter'!$E$19)*'Data &amp; Parameter'!$E$20*'Data &amp; Parameter'!$E$37*N1580</f>
        <v>0</v>
      </c>
      <c r="P1580">
        <f>ROUNDUP(IF(D1580&gt;$D$4,0,($D$4-D1580+1)/365),0)</f>
        <v>0</v>
      </c>
      <c r="Q1580">
        <f>ROUNDUP(IF(D1580&gt;$D$5,0,($D$5-D1580+1)/365),0)</f>
        <v>0</v>
      </c>
      <c r="R1580" s="28">
        <f>IF(OR(P1580=1,Q1580=1),IF(D1580+364&lt;=$D$5,(D1580+364-$D$4+1)/365,IF(D1580&gt;$D$4,($D$5-D1580+1)/365,$D$6/365)),0)</f>
        <v>0</v>
      </c>
      <c r="S1580" s="28">
        <f>'Data &amp; Parameter'!$E$16*'Data &amp; Parameter'!$E$17*('Data &amp; Parameter'!$E$18+'Data &amp; Parameter'!$E$19)*'Data &amp; Parameter'!$E$20*'Data &amp; Parameter'!$E$37*R1580</f>
        <v>0</v>
      </c>
      <c r="T1580" s="28">
        <f t="shared" si="24"/>
        <v>0</v>
      </c>
    </row>
    <row r="1581" spans="1:20" ht="15.75" customHeight="1" x14ac:dyDescent="0.35">
      <c r="A1581">
        <v>1574</v>
      </c>
      <c r="B1581" s="76">
        <v>44235</v>
      </c>
      <c r="C1581" s="1" t="s">
        <v>5058</v>
      </c>
      <c r="D1581" s="76">
        <v>44235</v>
      </c>
      <c r="E1581" s="1" t="s">
        <v>5059</v>
      </c>
      <c r="F1581" s="1" t="s">
        <v>5060</v>
      </c>
      <c r="G1581" s="1" t="s">
        <v>123</v>
      </c>
      <c r="H1581" s="1" t="s">
        <v>124</v>
      </c>
      <c r="I1581" s="1" t="s">
        <v>125</v>
      </c>
      <c r="J1581" s="1" t="s">
        <v>1812</v>
      </c>
      <c r="K1581" s="1" t="s">
        <v>1812</v>
      </c>
      <c r="L1581">
        <f>ROUNDUP(IF(B1581&gt;$D$4,0,($D$4-B1581+1)/365),0)</f>
        <v>0</v>
      </c>
      <c r="M1581">
        <f>ROUNDUP(IF(B1581&gt;$D$5,0,($D$5-B1581+1)/365),0)</f>
        <v>0</v>
      </c>
      <c r="N1581" s="28">
        <f>IF(OR(L1581=1,M1581=1),IF(B1581+364&lt;=$D$5,(B1581+364-$D$4+1)/365,IF(B1581&gt;$D$4,($D$5-B1581+1)/365,$D$6/365)),0)</f>
        <v>0</v>
      </c>
      <c r="O1581" s="28">
        <f>'Data &amp; Parameter'!$E$16*'Data &amp; Parameter'!$E$17*('Data &amp; Parameter'!$E$18+'Data &amp; Parameter'!$E$19)*'Data &amp; Parameter'!$E$20*'Data &amp; Parameter'!$E$37*N1581</f>
        <v>0</v>
      </c>
      <c r="P1581">
        <f>ROUNDUP(IF(D1581&gt;$D$4,0,($D$4-D1581+1)/365),0)</f>
        <v>0</v>
      </c>
      <c r="Q1581">
        <f>ROUNDUP(IF(D1581&gt;$D$5,0,($D$5-D1581+1)/365),0)</f>
        <v>0</v>
      </c>
      <c r="R1581" s="28">
        <f>IF(OR(P1581=1,Q1581=1),IF(D1581+364&lt;=$D$5,(D1581+364-$D$4+1)/365,IF(D1581&gt;$D$4,($D$5-D1581+1)/365,$D$6/365)),0)</f>
        <v>0</v>
      </c>
      <c r="S1581" s="28">
        <f>'Data &amp; Parameter'!$E$16*'Data &amp; Parameter'!$E$17*('Data &amp; Parameter'!$E$18+'Data &amp; Parameter'!$E$19)*'Data &amp; Parameter'!$E$20*'Data &amp; Parameter'!$E$37*R1581</f>
        <v>0</v>
      </c>
      <c r="T1581" s="28">
        <f t="shared" si="24"/>
        <v>0</v>
      </c>
    </row>
    <row r="1582" spans="1:20" ht="15.75" customHeight="1" x14ac:dyDescent="0.35">
      <c r="A1582">
        <v>1575</v>
      </c>
      <c r="B1582" s="76">
        <v>44235</v>
      </c>
      <c r="C1582" s="1" t="s">
        <v>5061</v>
      </c>
      <c r="D1582" s="76">
        <v>44235</v>
      </c>
      <c r="E1582" s="1" t="s">
        <v>5062</v>
      </c>
      <c r="F1582" s="1" t="s">
        <v>5063</v>
      </c>
      <c r="G1582" s="1" t="s">
        <v>123</v>
      </c>
      <c r="H1582" s="1" t="s">
        <v>124</v>
      </c>
      <c r="I1582" s="1" t="s">
        <v>125</v>
      </c>
      <c r="J1582" s="1" t="s">
        <v>1623</v>
      </c>
      <c r="K1582" s="1" t="s">
        <v>1623</v>
      </c>
      <c r="L1582">
        <f>ROUNDUP(IF(B1582&gt;$D$4,0,($D$4-B1582+1)/365),0)</f>
        <v>0</v>
      </c>
      <c r="M1582">
        <f>ROUNDUP(IF(B1582&gt;$D$5,0,($D$5-B1582+1)/365),0)</f>
        <v>0</v>
      </c>
      <c r="N1582" s="28">
        <f>IF(OR(L1582=1,M1582=1),IF(B1582+364&lt;=$D$5,(B1582+364-$D$4+1)/365,IF(B1582&gt;$D$4,($D$5-B1582+1)/365,$D$6/365)),0)</f>
        <v>0</v>
      </c>
      <c r="O1582" s="28">
        <f>'Data &amp; Parameter'!$E$16*'Data &amp; Parameter'!$E$17*('Data &amp; Parameter'!$E$18+'Data &amp; Parameter'!$E$19)*'Data &amp; Parameter'!$E$20*'Data &amp; Parameter'!$E$37*N1582</f>
        <v>0</v>
      </c>
      <c r="P1582">
        <f>ROUNDUP(IF(D1582&gt;$D$4,0,($D$4-D1582+1)/365),0)</f>
        <v>0</v>
      </c>
      <c r="Q1582">
        <f>ROUNDUP(IF(D1582&gt;$D$5,0,($D$5-D1582+1)/365),0)</f>
        <v>0</v>
      </c>
      <c r="R1582" s="28">
        <f>IF(OR(P1582=1,Q1582=1),IF(D1582+364&lt;=$D$5,(D1582+364-$D$4+1)/365,IF(D1582&gt;$D$4,($D$5-D1582+1)/365,$D$6/365)),0)</f>
        <v>0</v>
      </c>
      <c r="S1582" s="28">
        <f>'Data &amp; Parameter'!$E$16*'Data &amp; Parameter'!$E$17*('Data &amp; Parameter'!$E$18+'Data &amp; Parameter'!$E$19)*'Data &amp; Parameter'!$E$20*'Data &amp; Parameter'!$E$37*R1582</f>
        <v>0</v>
      </c>
      <c r="T1582" s="28">
        <f t="shared" si="24"/>
        <v>0</v>
      </c>
    </row>
    <row r="1583" spans="1:20" ht="15.75" customHeight="1" x14ac:dyDescent="0.35">
      <c r="A1583">
        <v>1576</v>
      </c>
      <c r="B1583" s="76">
        <v>44235</v>
      </c>
      <c r="C1583" s="1" t="s">
        <v>5064</v>
      </c>
      <c r="D1583" s="76">
        <v>44235</v>
      </c>
      <c r="E1583" s="1" t="s">
        <v>5065</v>
      </c>
      <c r="F1583" s="1" t="s">
        <v>5066</v>
      </c>
      <c r="G1583" s="1" t="s">
        <v>123</v>
      </c>
      <c r="H1583" s="1" t="s">
        <v>124</v>
      </c>
      <c r="I1583" s="1" t="s">
        <v>125</v>
      </c>
      <c r="J1583" s="1" t="s">
        <v>1623</v>
      </c>
      <c r="K1583" s="1" t="s">
        <v>1623</v>
      </c>
      <c r="L1583">
        <f>ROUNDUP(IF(B1583&gt;$D$4,0,($D$4-B1583+1)/365),0)</f>
        <v>0</v>
      </c>
      <c r="M1583">
        <f>ROUNDUP(IF(B1583&gt;$D$5,0,($D$5-B1583+1)/365),0)</f>
        <v>0</v>
      </c>
      <c r="N1583" s="28">
        <f>IF(OR(L1583=1,M1583=1),IF(B1583+364&lt;=$D$5,(B1583+364-$D$4+1)/365,IF(B1583&gt;$D$4,($D$5-B1583+1)/365,$D$6/365)),0)</f>
        <v>0</v>
      </c>
      <c r="O1583" s="28">
        <f>'Data &amp; Parameter'!$E$16*'Data &amp; Parameter'!$E$17*('Data &amp; Parameter'!$E$18+'Data &amp; Parameter'!$E$19)*'Data &amp; Parameter'!$E$20*'Data &amp; Parameter'!$E$37*N1583</f>
        <v>0</v>
      </c>
      <c r="P1583">
        <f>ROUNDUP(IF(D1583&gt;$D$4,0,($D$4-D1583+1)/365),0)</f>
        <v>0</v>
      </c>
      <c r="Q1583">
        <f>ROUNDUP(IF(D1583&gt;$D$5,0,($D$5-D1583+1)/365),0)</f>
        <v>0</v>
      </c>
      <c r="R1583" s="28">
        <f>IF(OR(P1583=1,Q1583=1),IF(D1583+364&lt;=$D$5,(D1583+364-$D$4+1)/365,IF(D1583&gt;$D$4,($D$5-D1583+1)/365,$D$6/365)),0)</f>
        <v>0</v>
      </c>
      <c r="S1583" s="28">
        <f>'Data &amp; Parameter'!$E$16*'Data &amp; Parameter'!$E$17*('Data &amp; Parameter'!$E$18+'Data &amp; Parameter'!$E$19)*'Data &amp; Parameter'!$E$20*'Data &amp; Parameter'!$E$37*R1583</f>
        <v>0</v>
      </c>
      <c r="T1583" s="28">
        <f t="shared" si="24"/>
        <v>0</v>
      </c>
    </row>
    <row r="1584" spans="1:20" ht="15.75" customHeight="1" x14ac:dyDescent="0.35">
      <c r="A1584">
        <v>1577</v>
      </c>
      <c r="B1584" s="76">
        <v>44235</v>
      </c>
      <c r="C1584" s="1" t="s">
        <v>5067</v>
      </c>
      <c r="D1584" s="76">
        <v>44235</v>
      </c>
      <c r="E1584" s="1" t="s">
        <v>5068</v>
      </c>
      <c r="F1584" s="1" t="s">
        <v>5069</v>
      </c>
      <c r="G1584" s="1" t="s">
        <v>123</v>
      </c>
      <c r="H1584" s="1" t="s">
        <v>124</v>
      </c>
      <c r="I1584" s="1" t="s">
        <v>125</v>
      </c>
      <c r="J1584" s="1" t="s">
        <v>1812</v>
      </c>
      <c r="K1584" s="1" t="s">
        <v>1812</v>
      </c>
      <c r="L1584">
        <f>ROUNDUP(IF(B1584&gt;$D$4,0,($D$4-B1584+1)/365),0)</f>
        <v>0</v>
      </c>
      <c r="M1584">
        <f>ROUNDUP(IF(B1584&gt;$D$5,0,($D$5-B1584+1)/365),0)</f>
        <v>0</v>
      </c>
      <c r="N1584" s="28">
        <f>IF(OR(L1584=1,M1584=1),IF(B1584+364&lt;=$D$5,(B1584+364-$D$4+1)/365,IF(B1584&gt;$D$4,($D$5-B1584+1)/365,$D$6/365)),0)</f>
        <v>0</v>
      </c>
      <c r="O1584" s="28">
        <f>'Data &amp; Parameter'!$E$16*'Data &amp; Parameter'!$E$17*('Data &amp; Parameter'!$E$18+'Data &amp; Parameter'!$E$19)*'Data &amp; Parameter'!$E$20*'Data &amp; Parameter'!$E$37*N1584</f>
        <v>0</v>
      </c>
      <c r="P1584">
        <f>ROUNDUP(IF(D1584&gt;$D$4,0,($D$4-D1584+1)/365),0)</f>
        <v>0</v>
      </c>
      <c r="Q1584">
        <f>ROUNDUP(IF(D1584&gt;$D$5,0,($D$5-D1584+1)/365),0)</f>
        <v>0</v>
      </c>
      <c r="R1584" s="28">
        <f>IF(OR(P1584=1,Q1584=1),IF(D1584+364&lt;=$D$5,(D1584+364-$D$4+1)/365,IF(D1584&gt;$D$4,($D$5-D1584+1)/365,$D$6/365)),0)</f>
        <v>0</v>
      </c>
      <c r="S1584" s="28">
        <f>'Data &amp; Parameter'!$E$16*'Data &amp; Parameter'!$E$17*('Data &amp; Parameter'!$E$18+'Data &amp; Parameter'!$E$19)*'Data &amp; Parameter'!$E$20*'Data &amp; Parameter'!$E$37*R1584</f>
        <v>0</v>
      </c>
      <c r="T1584" s="28">
        <f t="shared" si="24"/>
        <v>0</v>
      </c>
    </row>
    <row r="1585" spans="1:20" ht="15.75" customHeight="1" x14ac:dyDescent="0.35">
      <c r="A1585">
        <v>1578</v>
      </c>
      <c r="B1585" s="76">
        <v>44235</v>
      </c>
      <c r="C1585" s="1" t="s">
        <v>5070</v>
      </c>
      <c r="D1585" s="76">
        <v>44235</v>
      </c>
      <c r="E1585" s="1" t="s">
        <v>5071</v>
      </c>
      <c r="F1585" s="1" t="s">
        <v>5072</v>
      </c>
      <c r="G1585" s="1" t="s">
        <v>123</v>
      </c>
      <c r="H1585" s="1" t="s">
        <v>124</v>
      </c>
      <c r="I1585" s="1" t="s">
        <v>125</v>
      </c>
      <c r="J1585" s="1" t="s">
        <v>1812</v>
      </c>
      <c r="K1585" s="1" t="s">
        <v>1812</v>
      </c>
      <c r="L1585">
        <f>ROUNDUP(IF(B1585&gt;$D$4,0,($D$4-B1585+1)/365),0)</f>
        <v>0</v>
      </c>
      <c r="M1585">
        <f>ROUNDUP(IF(B1585&gt;$D$5,0,($D$5-B1585+1)/365),0)</f>
        <v>0</v>
      </c>
      <c r="N1585" s="28">
        <f>IF(OR(L1585=1,M1585=1),IF(B1585+364&lt;=$D$5,(B1585+364-$D$4+1)/365,IF(B1585&gt;$D$4,($D$5-B1585+1)/365,$D$6/365)),0)</f>
        <v>0</v>
      </c>
      <c r="O1585" s="28">
        <f>'Data &amp; Parameter'!$E$16*'Data &amp; Parameter'!$E$17*('Data &amp; Parameter'!$E$18+'Data &amp; Parameter'!$E$19)*'Data &amp; Parameter'!$E$20*'Data &amp; Parameter'!$E$37*N1585</f>
        <v>0</v>
      </c>
      <c r="P1585">
        <f>ROUNDUP(IF(D1585&gt;$D$4,0,($D$4-D1585+1)/365),0)</f>
        <v>0</v>
      </c>
      <c r="Q1585">
        <f>ROUNDUP(IF(D1585&gt;$D$5,0,($D$5-D1585+1)/365),0)</f>
        <v>0</v>
      </c>
      <c r="R1585" s="28">
        <f>IF(OR(P1585=1,Q1585=1),IF(D1585+364&lt;=$D$5,(D1585+364-$D$4+1)/365,IF(D1585&gt;$D$4,($D$5-D1585+1)/365,$D$6/365)),0)</f>
        <v>0</v>
      </c>
      <c r="S1585" s="28">
        <f>'Data &amp; Parameter'!$E$16*'Data &amp; Parameter'!$E$17*('Data &amp; Parameter'!$E$18+'Data &amp; Parameter'!$E$19)*'Data &amp; Parameter'!$E$20*'Data &amp; Parameter'!$E$37*R1585</f>
        <v>0</v>
      </c>
      <c r="T1585" s="28">
        <f t="shared" si="24"/>
        <v>0</v>
      </c>
    </row>
    <row r="1586" spans="1:20" ht="15.75" customHeight="1" x14ac:dyDescent="0.35">
      <c r="A1586">
        <v>1579</v>
      </c>
      <c r="B1586" s="76">
        <v>44235</v>
      </c>
      <c r="C1586" s="1" t="s">
        <v>5073</v>
      </c>
      <c r="D1586" s="76">
        <v>44235</v>
      </c>
      <c r="E1586" s="1" t="s">
        <v>5074</v>
      </c>
      <c r="F1586" s="1" t="s">
        <v>5075</v>
      </c>
      <c r="G1586" s="1" t="s">
        <v>123</v>
      </c>
      <c r="H1586" s="1" t="s">
        <v>124</v>
      </c>
      <c r="I1586" s="1" t="s">
        <v>125</v>
      </c>
      <c r="J1586" s="1" t="s">
        <v>1812</v>
      </c>
      <c r="K1586" s="1" t="s">
        <v>1812</v>
      </c>
      <c r="L1586">
        <f>ROUNDUP(IF(B1586&gt;$D$4,0,($D$4-B1586+1)/365),0)</f>
        <v>0</v>
      </c>
      <c r="M1586">
        <f>ROUNDUP(IF(B1586&gt;$D$5,0,($D$5-B1586+1)/365),0)</f>
        <v>0</v>
      </c>
      <c r="N1586" s="28">
        <f>IF(OR(L1586=1,M1586=1),IF(B1586+364&lt;=$D$5,(B1586+364-$D$4+1)/365,IF(B1586&gt;$D$4,($D$5-B1586+1)/365,$D$6/365)),0)</f>
        <v>0</v>
      </c>
      <c r="O1586" s="28">
        <f>'Data &amp; Parameter'!$E$16*'Data &amp; Parameter'!$E$17*('Data &amp; Parameter'!$E$18+'Data &amp; Parameter'!$E$19)*'Data &amp; Parameter'!$E$20*'Data &amp; Parameter'!$E$37*N1586</f>
        <v>0</v>
      </c>
      <c r="P1586">
        <f>ROUNDUP(IF(D1586&gt;$D$4,0,($D$4-D1586+1)/365),0)</f>
        <v>0</v>
      </c>
      <c r="Q1586">
        <f>ROUNDUP(IF(D1586&gt;$D$5,0,($D$5-D1586+1)/365),0)</f>
        <v>0</v>
      </c>
      <c r="R1586" s="28">
        <f>IF(OR(P1586=1,Q1586=1),IF(D1586+364&lt;=$D$5,(D1586+364-$D$4+1)/365,IF(D1586&gt;$D$4,($D$5-D1586+1)/365,$D$6/365)),0)</f>
        <v>0</v>
      </c>
      <c r="S1586" s="28">
        <f>'Data &amp; Parameter'!$E$16*'Data &amp; Parameter'!$E$17*('Data &amp; Parameter'!$E$18+'Data &amp; Parameter'!$E$19)*'Data &amp; Parameter'!$E$20*'Data &amp; Parameter'!$E$37*R1586</f>
        <v>0</v>
      </c>
      <c r="T1586" s="28">
        <f t="shared" si="24"/>
        <v>0</v>
      </c>
    </row>
    <row r="1587" spans="1:20" ht="15.75" customHeight="1" x14ac:dyDescent="0.35">
      <c r="A1587">
        <v>1580</v>
      </c>
      <c r="B1587" s="76">
        <v>44235</v>
      </c>
      <c r="C1587" s="1" t="s">
        <v>5076</v>
      </c>
      <c r="D1587" s="76">
        <v>44235</v>
      </c>
      <c r="E1587" s="1" t="s">
        <v>5077</v>
      </c>
      <c r="F1587" s="1" t="s">
        <v>5078</v>
      </c>
      <c r="G1587" s="1" t="s">
        <v>123</v>
      </c>
      <c r="H1587" s="1" t="s">
        <v>124</v>
      </c>
      <c r="I1587" s="1" t="s">
        <v>125</v>
      </c>
      <c r="J1587" s="1" t="s">
        <v>1812</v>
      </c>
      <c r="K1587" s="1" t="s">
        <v>1812</v>
      </c>
      <c r="L1587">
        <f>ROUNDUP(IF(B1587&gt;$D$4,0,($D$4-B1587+1)/365),0)</f>
        <v>0</v>
      </c>
      <c r="M1587">
        <f>ROUNDUP(IF(B1587&gt;$D$5,0,($D$5-B1587+1)/365),0)</f>
        <v>0</v>
      </c>
      <c r="N1587" s="28">
        <f>IF(OR(L1587=1,M1587=1),IF(B1587+364&lt;=$D$5,(B1587+364-$D$4+1)/365,IF(B1587&gt;$D$4,($D$5-B1587+1)/365,$D$6/365)),0)</f>
        <v>0</v>
      </c>
      <c r="O1587" s="28">
        <f>'Data &amp; Parameter'!$E$16*'Data &amp; Parameter'!$E$17*('Data &amp; Parameter'!$E$18+'Data &amp; Parameter'!$E$19)*'Data &amp; Parameter'!$E$20*'Data &amp; Parameter'!$E$37*N1587</f>
        <v>0</v>
      </c>
      <c r="P1587">
        <f>ROUNDUP(IF(D1587&gt;$D$4,0,($D$4-D1587+1)/365),0)</f>
        <v>0</v>
      </c>
      <c r="Q1587">
        <f>ROUNDUP(IF(D1587&gt;$D$5,0,($D$5-D1587+1)/365),0)</f>
        <v>0</v>
      </c>
      <c r="R1587" s="28">
        <f>IF(OR(P1587=1,Q1587=1),IF(D1587+364&lt;=$D$5,(D1587+364-$D$4+1)/365,IF(D1587&gt;$D$4,($D$5-D1587+1)/365,$D$6/365)),0)</f>
        <v>0</v>
      </c>
      <c r="S1587" s="28">
        <f>'Data &amp; Parameter'!$E$16*'Data &amp; Parameter'!$E$17*('Data &amp; Parameter'!$E$18+'Data &amp; Parameter'!$E$19)*'Data &amp; Parameter'!$E$20*'Data &amp; Parameter'!$E$37*R1587</f>
        <v>0</v>
      </c>
      <c r="T1587" s="28">
        <f t="shared" si="24"/>
        <v>0</v>
      </c>
    </row>
    <row r="1588" spans="1:20" ht="15.75" customHeight="1" x14ac:dyDescent="0.35">
      <c r="A1588">
        <v>1581</v>
      </c>
      <c r="B1588" s="76">
        <v>44235</v>
      </c>
      <c r="C1588" s="1" t="s">
        <v>5079</v>
      </c>
      <c r="D1588" s="76">
        <v>44235</v>
      </c>
      <c r="E1588" s="1" t="s">
        <v>5080</v>
      </c>
      <c r="F1588" s="1" t="s">
        <v>5081</v>
      </c>
      <c r="G1588" s="1" t="s">
        <v>123</v>
      </c>
      <c r="H1588" s="1" t="s">
        <v>124</v>
      </c>
      <c r="I1588" s="1" t="s">
        <v>125</v>
      </c>
      <c r="J1588" s="1" t="s">
        <v>1623</v>
      </c>
      <c r="K1588" s="1" t="s">
        <v>1623</v>
      </c>
      <c r="L1588">
        <f>ROUNDUP(IF(B1588&gt;$D$4,0,($D$4-B1588+1)/365),0)</f>
        <v>0</v>
      </c>
      <c r="M1588">
        <f>ROUNDUP(IF(B1588&gt;$D$5,0,($D$5-B1588+1)/365),0)</f>
        <v>0</v>
      </c>
      <c r="N1588" s="28">
        <f>IF(OR(L1588=1,M1588=1),IF(B1588+364&lt;=$D$5,(B1588+364-$D$4+1)/365,IF(B1588&gt;$D$4,($D$5-B1588+1)/365,$D$6/365)),0)</f>
        <v>0</v>
      </c>
      <c r="O1588" s="28">
        <f>'Data &amp; Parameter'!$E$16*'Data &amp; Parameter'!$E$17*('Data &amp; Parameter'!$E$18+'Data &amp; Parameter'!$E$19)*'Data &amp; Parameter'!$E$20*'Data &amp; Parameter'!$E$37*N1588</f>
        <v>0</v>
      </c>
      <c r="P1588">
        <f>ROUNDUP(IF(D1588&gt;$D$4,0,($D$4-D1588+1)/365),0)</f>
        <v>0</v>
      </c>
      <c r="Q1588">
        <f>ROUNDUP(IF(D1588&gt;$D$5,0,($D$5-D1588+1)/365),0)</f>
        <v>0</v>
      </c>
      <c r="R1588" s="28">
        <f>IF(OR(P1588=1,Q1588=1),IF(D1588+364&lt;=$D$5,(D1588+364-$D$4+1)/365,IF(D1588&gt;$D$4,($D$5-D1588+1)/365,$D$6/365)),0)</f>
        <v>0</v>
      </c>
      <c r="S1588" s="28">
        <f>'Data &amp; Parameter'!$E$16*'Data &amp; Parameter'!$E$17*('Data &amp; Parameter'!$E$18+'Data &amp; Parameter'!$E$19)*'Data &amp; Parameter'!$E$20*'Data &amp; Parameter'!$E$37*R1588</f>
        <v>0</v>
      </c>
      <c r="T1588" s="28">
        <f t="shared" si="24"/>
        <v>0</v>
      </c>
    </row>
    <row r="1589" spans="1:20" ht="15.75" customHeight="1" x14ac:dyDescent="0.35">
      <c r="A1589">
        <v>1582</v>
      </c>
      <c r="B1589" s="76">
        <v>44235</v>
      </c>
      <c r="C1589" s="1" t="s">
        <v>5082</v>
      </c>
      <c r="D1589" s="76">
        <v>44235</v>
      </c>
      <c r="E1589" s="1" t="s">
        <v>5083</v>
      </c>
      <c r="F1589" s="1" t="s">
        <v>5084</v>
      </c>
      <c r="G1589" s="1" t="s">
        <v>123</v>
      </c>
      <c r="H1589" s="1" t="s">
        <v>124</v>
      </c>
      <c r="I1589" s="1" t="s">
        <v>125</v>
      </c>
      <c r="J1589" s="1" t="s">
        <v>1812</v>
      </c>
      <c r="K1589" s="1" t="s">
        <v>1812</v>
      </c>
      <c r="L1589">
        <f>ROUNDUP(IF(B1589&gt;$D$4,0,($D$4-B1589+1)/365),0)</f>
        <v>0</v>
      </c>
      <c r="M1589">
        <f>ROUNDUP(IF(B1589&gt;$D$5,0,($D$5-B1589+1)/365),0)</f>
        <v>0</v>
      </c>
      <c r="N1589" s="28">
        <f>IF(OR(L1589=1,M1589=1),IF(B1589+364&lt;=$D$5,(B1589+364-$D$4+1)/365,IF(B1589&gt;$D$4,($D$5-B1589+1)/365,$D$6/365)),0)</f>
        <v>0</v>
      </c>
      <c r="O1589" s="28">
        <f>'Data &amp; Parameter'!$E$16*'Data &amp; Parameter'!$E$17*('Data &amp; Parameter'!$E$18+'Data &amp; Parameter'!$E$19)*'Data &amp; Parameter'!$E$20*'Data &amp; Parameter'!$E$37*N1589</f>
        <v>0</v>
      </c>
      <c r="P1589">
        <f>ROUNDUP(IF(D1589&gt;$D$4,0,($D$4-D1589+1)/365),0)</f>
        <v>0</v>
      </c>
      <c r="Q1589">
        <f>ROUNDUP(IF(D1589&gt;$D$5,0,($D$5-D1589+1)/365),0)</f>
        <v>0</v>
      </c>
      <c r="R1589" s="28">
        <f>IF(OR(P1589=1,Q1589=1),IF(D1589+364&lt;=$D$5,(D1589+364-$D$4+1)/365,IF(D1589&gt;$D$4,($D$5-D1589+1)/365,$D$6/365)),0)</f>
        <v>0</v>
      </c>
      <c r="S1589" s="28">
        <f>'Data &amp; Parameter'!$E$16*'Data &amp; Parameter'!$E$17*('Data &amp; Parameter'!$E$18+'Data &amp; Parameter'!$E$19)*'Data &amp; Parameter'!$E$20*'Data &amp; Parameter'!$E$37*R1589</f>
        <v>0</v>
      </c>
      <c r="T1589" s="28">
        <f t="shared" si="24"/>
        <v>0</v>
      </c>
    </row>
    <row r="1590" spans="1:20" ht="15.75" customHeight="1" x14ac:dyDescent="0.35">
      <c r="A1590">
        <v>1583</v>
      </c>
      <c r="B1590" s="76">
        <v>44235</v>
      </c>
      <c r="C1590" s="1" t="s">
        <v>5085</v>
      </c>
      <c r="D1590" s="76">
        <v>44235</v>
      </c>
      <c r="E1590" s="1" t="s">
        <v>5086</v>
      </c>
      <c r="F1590" s="1" t="s">
        <v>5087</v>
      </c>
      <c r="G1590" s="1" t="s">
        <v>123</v>
      </c>
      <c r="H1590" s="1" t="s">
        <v>124</v>
      </c>
      <c r="I1590" s="1" t="s">
        <v>125</v>
      </c>
      <c r="J1590" s="1" t="s">
        <v>1812</v>
      </c>
      <c r="K1590" s="1" t="s">
        <v>1812</v>
      </c>
      <c r="L1590">
        <f>ROUNDUP(IF(B1590&gt;$D$4,0,($D$4-B1590+1)/365),0)</f>
        <v>0</v>
      </c>
      <c r="M1590">
        <f>ROUNDUP(IF(B1590&gt;$D$5,0,($D$5-B1590+1)/365),0)</f>
        <v>0</v>
      </c>
      <c r="N1590" s="28">
        <f>IF(OR(L1590=1,M1590=1),IF(B1590+364&lt;=$D$5,(B1590+364-$D$4+1)/365,IF(B1590&gt;$D$4,($D$5-B1590+1)/365,$D$6/365)),0)</f>
        <v>0</v>
      </c>
      <c r="O1590" s="28">
        <f>'Data &amp; Parameter'!$E$16*'Data &amp; Parameter'!$E$17*('Data &amp; Parameter'!$E$18+'Data &amp; Parameter'!$E$19)*'Data &amp; Parameter'!$E$20*'Data &amp; Parameter'!$E$37*N1590</f>
        <v>0</v>
      </c>
      <c r="P1590">
        <f>ROUNDUP(IF(D1590&gt;$D$4,0,($D$4-D1590+1)/365),0)</f>
        <v>0</v>
      </c>
      <c r="Q1590">
        <f>ROUNDUP(IF(D1590&gt;$D$5,0,($D$5-D1590+1)/365),0)</f>
        <v>0</v>
      </c>
      <c r="R1590" s="28">
        <f>IF(OR(P1590=1,Q1590=1),IF(D1590+364&lt;=$D$5,(D1590+364-$D$4+1)/365,IF(D1590&gt;$D$4,($D$5-D1590+1)/365,$D$6/365)),0)</f>
        <v>0</v>
      </c>
      <c r="S1590" s="28">
        <f>'Data &amp; Parameter'!$E$16*'Data &amp; Parameter'!$E$17*('Data &amp; Parameter'!$E$18+'Data &amp; Parameter'!$E$19)*'Data &amp; Parameter'!$E$20*'Data &amp; Parameter'!$E$37*R1590</f>
        <v>0</v>
      </c>
      <c r="T1590" s="28">
        <f t="shared" si="24"/>
        <v>0</v>
      </c>
    </row>
    <row r="1591" spans="1:20" ht="15.75" customHeight="1" x14ac:dyDescent="0.35">
      <c r="A1591">
        <v>1584</v>
      </c>
      <c r="B1591" s="76">
        <v>44235</v>
      </c>
      <c r="C1591" s="1" t="s">
        <v>5088</v>
      </c>
      <c r="D1591" s="76">
        <v>44235</v>
      </c>
      <c r="E1591" s="1" t="s">
        <v>5089</v>
      </c>
      <c r="F1591" s="1" t="s">
        <v>5090</v>
      </c>
      <c r="G1591" s="1" t="s">
        <v>123</v>
      </c>
      <c r="H1591" s="1" t="s">
        <v>124</v>
      </c>
      <c r="I1591" s="1" t="s">
        <v>125</v>
      </c>
      <c r="J1591" s="1" t="s">
        <v>1812</v>
      </c>
      <c r="K1591" s="1" t="s">
        <v>1812</v>
      </c>
      <c r="L1591">
        <f>ROUNDUP(IF(B1591&gt;$D$4,0,($D$4-B1591+1)/365),0)</f>
        <v>0</v>
      </c>
      <c r="M1591">
        <f>ROUNDUP(IF(B1591&gt;$D$5,0,($D$5-B1591+1)/365),0)</f>
        <v>0</v>
      </c>
      <c r="N1591" s="28">
        <f>IF(OR(L1591=1,M1591=1),IF(B1591+364&lt;=$D$5,(B1591+364-$D$4+1)/365,IF(B1591&gt;$D$4,($D$5-B1591+1)/365,$D$6/365)),0)</f>
        <v>0</v>
      </c>
      <c r="O1591" s="28">
        <f>'Data &amp; Parameter'!$E$16*'Data &amp; Parameter'!$E$17*('Data &amp; Parameter'!$E$18+'Data &amp; Parameter'!$E$19)*'Data &amp; Parameter'!$E$20*'Data &amp; Parameter'!$E$37*N1591</f>
        <v>0</v>
      </c>
      <c r="P1591">
        <f>ROUNDUP(IF(D1591&gt;$D$4,0,($D$4-D1591+1)/365),0)</f>
        <v>0</v>
      </c>
      <c r="Q1591">
        <f>ROUNDUP(IF(D1591&gt;$D$5,0,($D$5-D1591+1)/365),0)</f>
        <v>0</v>
      </c>
      <c r="R1591" s="28">
        <f>IF(OR(P1591=1,Q1591=1),IF(D1591+364&lt;=$D$5,(D1591+364-$D$4+1)/365,IF(D1591&gt;$D$4,($D$5-D1591+1)/365,$D$6/365)),0)</f>
        <v>0</v>
      </c>
      <c r="S1591" s="28">
        <f>'Data &amp; Parameter'!$E$16*'Data &amp; Parameter'!$E$17*('Data &amp; Parameter'!$E$18+'Data &amp; Parameter'!$E$19)*'Data &amp; Parameter'!$E$20*'Data &amp; Parameter'!$E$37*R1591</f>
        <v>0</v>
      </c>
      <c r="T1591" s="28">
        <f t="shared" si="24"/>
        <v>0</v>
      </c>
    </row>
    <row r="1592" spans="1:20" ht="15.75" customHeight="1" x14ac:dyDescent="0.35">
      <c r="A1592">
        <v>1585</v>
      </c>
      <c r="B1592" s="76">
        <v>44235</v>
      </c>
      <c r="C1592" s="1" t="s">
        <v>5091</v>
      </c>
      <c r="D1592" s="76">
        <v>44235</v>
      </c>
      <c r="E1592" s="1" t="s">
        <v>5092</v>
      </c>
      <c r="F1592" s="1" t="s">
        <v>5093</v>
      </c>
      <c r="G1592" s="1" t="s">
        <v>123</v>
      </c>
      <c r="H1592" s="1" t="s">
        <v>124</v>
      </c>
      <c r="I1592" s="1" t="s">
        <v>125</v>
      </c>
      <c r="J1592" s="1" t="s">
        <v>1812</v>
      </c>
      <c r="K1592" s="1" t="s">
        <v>1812</v>
      </c>
      <c r="L1592">
        <f>ROUNDUP(IF(B1592&gt;$D$4,0,($D$4-B1592+1)/365),0)</f>
        <v>0</v>
      </c>
      <c r="M1592">
        <f>ROUNDUP(IF(B1592&gt;$D$5,0,($D$5-B1592+1)/365),0)</f>
        <v>0</v>
      </c>
      <c r="N1592" s="28">
        <f>IF(OR(L1592=1,M1592=1),IF(B1592+364&lt;=$D$5,(B1592+364-$D$4+1)/365,IF(B1592&gt;$D$4,($D$5-B1592+1)/365,$D$6/365)),0)</f>
        <v>0</v>
      </c>
      <c r="O1592" s="28">
        <f>'Data &amp; Parameter'!$E$16*'Data &amp; Parameter'!$E$17*('Data &amp; Parameter'!$E$18+'Data &amp; Parameter'!$E$19)*'Data &amp; Parameter'!$E$20*'Data &amp; Parameter'!$E$37*N1592</f>
        <v>0</v>
      </c>
      <c r="P1592">
        <f>ROUNDUP(IF(D1592&gt;$D$4,0,($D$4-D1592+1)/365),0)</f>
        <v>0</v>
      </c>
      <c r="Q1592">
        <f>ROUNDUP(IF(D1592&gt;$D$5,0,($D$5-D1592+1)/365),0)</f>
        <v>0</v>
      </c>
      <c r="R1592" s="28">
        <f>IF(OR(P1592=1,Q1592=1),IF(D1592+364&lt;=$D$5,(D1592+364-$D$4+1)/365,IF(D1592&gt;$D$4,($D$5-D1592+1)/365,$D$6/365)),0)</f>
        <v>0</v>
      </c>
      <c r="S1592" s="28">
        <f>'Data &amp; Parameter'!$E$16*'Data &amp; Parameter'!$E$17*('Data &amp; Parameter'!$E$18+'Data &amp; Parameter'!$E$19)*'Data &amp; Parameter'!$E$20*'Data &amp; Parameter'!$E$37*R1592</f>
        <v>0</v>
      </c>
      <c r="T1592" s="28">
        <f t="shared" si="24"/>
        <v>0</v>
      </c>
    </row>
    <row r="1593" spans="1:20" ht="15.75" customHeight="1" x14ac:dyDescent="0.35">
      <c r="A1593">
        <v>1586</v>
      </c>
      <c r="B1593" s="76">
        <v>44235</v>
      </c>
      <c r="C1593" s="1" t="s">
        <v>5094</v>
      </c>
      <c r="D1593" s="76">
        <v>44235</v>
      </c>
      <c r="E1593" s="1" t="s">
        <v>5095</v>
      </c>
      <c r="F1593" s="1" t="s">
        <v>5096</v>
      </c>
      <c r="G1593" s="1" t="s">
        <v>123</v>
      </c>
      <c r="H1593" s="1" t="s">
        <v>124</v>
      </c>
      <c r="I1593" s="1" t="s">
        <v>125</v>
      </c>
      <c r="J1593" s="1" t="s">
        <v>1812</v>
      </c>
      <c r="K1593" s="1" t="s">
        <v>1812</v>
      </c>
      <c r="L1593">
        <f>ROUNDUP(IF(B1593&gt;$D$4,0,($D$4-B1593+1)/365),0)</f>
        <v>0</v>
      </c>
      <c r="M1593">
        <f>ROUNDUP(IF(B1593&gt;$D$5,0,($D$5-B1593+1)/365),0)</f>
        <v>0</v>
      </c>
      <c r="N1593" s="28">
        <f>IF(OR(L1593=1,M1593=1),IF(B1593+364&lt;=$D$5,(B1593+364-$D$4+1)/365,IF(B1593&gt;$D$4,($D$5-B1593+1)/365,$D$6/365)),0)</f>
        <v>0</v>
      </c>
      <c r="O1593" s="28">
        <f>'Data &amp; Parameter'!$E$16*'Data &amp; Parameter'!$E$17*('Data &amp; Parameter'!$E$18+'Data &amp; Parameter'!$E$19)*'Data &amp; Parameter'!$E$20*'Data &amp; Parameter'!$E$37*N1593</f>
        <v>0</v>
      </c>
      <c r="P1593">
        <f>ROUNDUP(IF(D1593&gt;$D$4,0,($D$4-D1593+1)/365),0)</f>
        <v>0</v>
      </c>
      <c r="Q1593">
        <f>ROUNDUP(IF(D1593&gt;$D$5,0,($D$5-D1593+1)/365),0)</f>
        <v>0</v>
      </c>
      <c r="R1593" s="28">
        <f>IF(OR(P1593=1,Q1593=1),IF(D1593+364&lt;=$D$5,(D1593+364-$D$4+1)/365,IF(D1593&gt;$D$4,($D$5-D1593+1)/365,$D$6/365)),0)</f>
        <v>0</v>
      </c>
      <c r="S1593" s="28">
        <f>'Data &amp; Parameter'!$E$16*'Data &amp; Parameter'!$E$17*('Data &amp; Parameter'!$E$18+'Data &amp; Parameter'!$E$19)*'Data &amp; Parameter'!$E$20*'Data &amp; Parameter'!$E$37*R1593</f>
        <v>0</v>
      </c>
      <c r="T1593" s="28">
        <f t="shared" si="24"/>
        <v>0</v>
      </c>
    </row>
    <row r="1594" spans="1:20" ht="15.75" customHeight="1" x14ac:dyDescent="0.35">
      <c r="A1594">
        <v>1587</v>
      </c>
      <c r="B1594" s="76">
        <v>44235</v>
      </c>
      <c r="C1594" s="1" t="s">
        <v>5097</v>
      </c>
      <c r="D1594" s="76">
        <v>44235</v>
      </c>
      <c r="E1594" s="1" t="s">
        <v>5098</v>
      </c>
      <c r="F1594" s="1" t="s">
        <v>5099</v>
      </c>
      <c r="G1594" s="1" t="s">
        <v>123</v>
      </c>
      <c r="H1594" s="1" t="s">
        <v>124</v>
      </c>
      <c r="I1594" s="1" t="s">
        <v>125</v>
      </c>
      <c r="J1594" s="1" t="s">
        <v>1812</v>
      </c>
      <c r="K1594" s="1" t="s">
        <v>1812</v>
      </c>
      <c r="L1594">
        <f>ROUNDUP(IF(B1594&gt;$D$4,0,($D$4-B1594+1)/365),0)</f>
        <v>0</v>
      </c>
      <c r="M1594">
        <f>ROUNDUP(IF(B1594&gt;$D$5,0,($D$5-B1594+1)/365),0)</f>
        <v>0</v>
      </c>
      <c r="N1594" s="28">
        <f>IF(OR(L1594=1,M1594=1),IF(B1594+364&lt;=$D$5,(B1594+364-$D$4+1)/365,IF(B1594&gt;$D$4,($D$5-B1594+1)/365,$D$6/365)),0)</f>
        <v>0</v>
      </c>
      <c r="O1594" s="28">
        <f>'Data &amp; Parameter'!$E$16*'Data &amp; Parameter'!$E$17*('Data &amp; Parameter'!$E$18+'Data &amp; Parameter'!$E$19)*'Data &amp; Parameter'!$E$20*'Data &amp; Parameter'!$E$37*N1594</f>
        <v>0</v>
      </c>
      <c r="P1594">
        <f>ROUNDUP(IF(D1594&gt;$D$4,0,($D$4-D1594+1)/365),0)</f>
        <v>0</v>
      </c>
      <c r="Q1594">
        <f>ROUNDUP(IF(D1594&gt;$D$5,0,($D$5-D1594+1)/365),0)</f>
        <v>0</v>
      </c>
      <c r="R1594" s="28">
        <f>IF(OR(P1594=1,Q1594=1),IF(D1594+364&lt;=$D$5,(D1594+364-$D$4+1)/365,IF(D1594&gt;$D$4,($D$5-D1594+1)/365,$D$6/365)),0)</f>
        <v>0</v>
      </c>
      <c r="S1594" s="28">
        <f>'Data &amp; Parameter'!$E$16*'Data &amp; Parameter'!$E$17*('Data &amp; Parameter'!$E$18+'Data &amp; Parameter'!$E$19)*'Data &amp; Parameter'!$E$20*'Data &amp; Parameter'!$E$37*R1594</f>
        <v>0</v>
      </c>
      <c r="T1594" s="28">
        <f t="shared" si="24"/>
        <v>0</v>
      </c>
    </row>
    <row r="1595" spans="1:20" ht="15.75" customHeight="1" x14ac:dyDescent="0.35">
      <c r="A1595">
        <v>1588</v>
      </c>
      <c r="B1595" s="76">
        <v>44235</v>
      </c>
      <c r="C1595" s="1" t="s">
        <v>5100</v>
      </c>
      <c r="D1595" s="76">
        <v>44235</v>
      </c>
      <c r="E1595" s="1" t="s">
        <v>5101</v>
      </c>
      <c r="F1595" s="1" t="s">
        <v>5102</v>
      </c>
      <c r="G1595" s="1" t="s">
        <v>123</v>
      </c>
      <c r="H1595" s="1" t="s">
        <v>124</v>
      </c>
      <c r="I1595" s="1" t="s">
        <v>125</v>
      </c>
      <c r="J1595" s="1" t="s">
        <v>1812</v>
      </c>
      <c r="K1595" s="1" t="s">
        <v>1812</v>
      </c>
      <c r="L1595">
        <f>ROUNDUP(IF(B1595&gt;$D$4,0,($D$4-B1595+1)/365),0)</f>
        <v>0</v>
      </c>
      <c r="M1595">
        <f>ROUNDUP(IF(B1595&gt;$D$5,0,($D$5-B1595+1)/365),0)</f>
        <v>0</v>
      </c>
      <c r="N1595" s="28">
        <f>IF(OR(L1595=1,M1595=1),IF(B1595+364&lt;=$D$5,(B1595+364-$D$4+1)/365,IF(B1595&gt;$D$4,($D$5-B1595+1)/365,$D$6/365)),0)</f>
        <v>0</v>
      </c>
      <c r="O1595" s="28">
        <f>'Data &amp; Parameter'!$E$16*'Data &amp; Parameter'!$E$17*('Data &amp; Parameter'!$E$18+'Data &amp; Parameter'!$E$19)*'Data &amp; Parameter'!$E$20*'Data &amp; Parameter'!$E$37*N1595</f>
        <v>0</v>
      </c>
      <c r="P1595">
        <f>ROUNDUP(IF(D1595&gt;$D$4,0,($D$4-D1595+1)/365),0)</f>
        <v>0</v>
      </c>
      <c r="Q1595">
        <f>ROUNDUP(IF(D1595&gt;$D$5,0,($D$5-D1595+1)/365),0)</f>
        <v>0</v>
      </c>
      <c r="R1595" s="28">
        <f>IF(OR(P1595=1,Q1595=1),IF(D1595+364&lt;=$D$5,(D1595+364-$D$4+1)/365,IF(D1595&gt;$D$4,($D$5-D1595+1)/365,$D$6/365)),0)</f>
        <v>0</v>
      </c>
      <c r="S1595" s="28">
        <f>'Data &amp; Parameter'!$E$16*'Data &amp; Parameter'!$E$17*('Data &amp; Parameter'!$E$18+'Data &amp; Parameter'!$E$19)*'Data &amp; Parameter'!$E$20*'Data &amp; Parameter'!$E$37*R1595</f>
        <v>0</v>
      </c>
      <c r="T1595" s="28">
        <f t="shared" si="24"/>
        <v>0</v>
      </c>
    </row>
    <row r="1596" spans="1:20" ht="15.75" customHeight="1" x14ac:dyDescent="0.35">
      <c r="A1596">
        <v>1589</v>
      </c>
      <c r="B1596" s="76">
        <v>44235</v>
      </c>
      <c r="C1596" s="1" t="s">
        <v>5103</v>
      </c>
      <c r="D1596" s="76">
        <v>44235</v>
      </c>
      <c r="E1596" s="1" t="s">
        <v>5104</v>
      </c>
      <c r="F1596" s="1" t="s">
        <v>5105</v>
      </c>
      <c r="G1596" s="1" t="s">
        <v>123</v>
      </c>
      <c r="H1596" s="1" t="s">
        <v>124</v>
      </c>
      <c r="I1596" s="1" t="s">
        <v>125</v>
      </c>
      <c r="J1596" s="1" t="s">
        <v>1812</v>
      </c>
      <c r="K1596" s="1" t="s">
        <v>1812</v>
      </c>
      <c r="L1596">
        <f>ROUNDUP(IF(B1596&gt;$D$4,0,($D$4-B1596+1)/365),0)</f>
        <v>0</v>
      </c>
      <c r="M1596">
        <f>ROUNDUP(IF(B1596&gt;$D$5,0,($D$5-B1596+1)/365),0)</f>
        <v>0</v>
      </c>
      <c r="N1596" s="28">
        <f>IF(OR(L1596=1,M1596=1),IF(B1596+364&lt;=$D$5,(B1596+364-$D$4+1)/365,IF(B1596&gt;$D$4,($D$5-B1596+1)/365,$D$6/365)),0)</f>
        <v>0</v>
      </c>
      <c r="O1596" s="28">
        <f>'Data &amp; Parameter'!$E$16*'Data &amp; Parameter'!$E$17*('Data &amp; Parameter'!$E$18+'Data &amp; Parameter'!$E$19)*'Data &amp; Parameter'!$E$20*'Data &amp; Parameter'!$E$37*N1596</f>
        <v>0</v>
      </c>
      <c r="P1596">
        <f>ROUNDUP(IF(D1596&gt;$D$4,0,($D$4-D1596+1)/365),0)</f>
        <v>0</v>
      </c>
      <c r="Q1596">
        <f>ROUNDUP(IF(D1596&gt;$D$5,0,($D$5-D1596+1)/365),0)</f>
        <v>0</v>
      </c>
      <c r="R1596" s="28">
        <f>IF(OR(P1596=1,Q1596=1),IF(D1596+364&lt;=$D$5,(D1596+364-$D$4+1)/365,IF(D1596&gt;$D$4,($D$5-D1596+1)/365,$D$6/365)),0)</f>
        <v>0</v>
      </c>
      <c r="S1596" s="28">
        <f>'Data &amp; Parameter'!$E$16*'Data &amp; Parameter'!$E$17*('Data &amp; Parameter'!$E$18+'Data &amp; Parameter'!$E$19)*'Data &amp; Parameter'!$E$20*'Data &amp; Parameter'!$E$37*R1596</f>
        <v>0</v>
      </c>
      <c r="T1596" s="28">
        <f t="shared" si="24"/>
        <v>0</v>
      </c>
    </row>
    <row r="1597" spans="1:20" ht="15.75" customHeight="1" x14ac:dyDescent="0.35">
      <c r="A1597">
        <v>1590</v>
      </c>
      <c r="B1597" s="76">
        <v>44235</v>
      </c>
      <c r="C1597" s="1" t="s">
        <v>5106</v>
      </c>
      <c r="D1597" s="76">
        <v>44235</v>
      </c>
      <c r="E1597" s="1" t="s">
        <v>5107</v>
      </c>
      <c r="F1597" s="1" t="s">
        <v>5108</v>
      </c>
      <c r="G1597" s="1" t="s">
        <v>123</v>
      </c>
      <c r="H1597" s="1" t="s">
        <v>124</v>
      </c>
      <c r="I1597" s="1" t="s">
        <v>125</v>
      </c>
      <c r="J1597" s="1" t="s">
        <v>1812</v>
      </c>
      <c r="K1597" s="1" t="s">
        <v>1812</v>
      </c>
      <c r="L1597">
        <f>ROUNDUP(IF(B1597&gt;$D$4,0,($D$4-B1597+1)/365),0)</f>
        <v>0</v>
      </c>
      <c r="M1597">
        <f>ROUNDUP(IF(B1597&gt;$D$5,0,($D$5-B1597+1)/365),0)</f>
        <v>0</v>
      </c>
      <c r="N1597" s="28">
        <f>IF(OR(L1597=1,M1597=1),IF(B1597+364&lt;=$D$5,(B1597+364-$D$4+1)/365,IF(B1597&gt;$D$4,($D$5-B1597+1)/365,$D$6/365)),0)</f>
        <v>0</v>
      </c>
      <c r="O1597" s="28">
        <f>'Data &amp; Parameter'!$E$16*'Data &amp; Parameter'!$E$17*('Data &amp; Parameter'!$E$18+'Data &amp; Parameter'!$E$19)*'Data &amp; Parameter'!$E$20*'Data &amp; Parameter'!$E$37*N1597</f>
        <v>0</v>
      </c>
      <c r="P1597">
        <f>ROUNDUP(IF(D1597&gt;$D$4,0,($D$4-D1597+1)/365),0)</f>
        <v>0</v>
      </c>
      <c r="Q1597">
        <f>ROUNDUP(IF(D1597&gt;$D$5,0,($D$5-D1597+1)/365),0)</f>
        <v>0</v>
      </c>
      <c r="R1597" s="28">
        <f>IF(OR(P1597=1,Q1597=1),IF(D1597+364&lt;=$D$5,(D1597+364-$D$4+1)/365,IF(D1597&gt;$D$4,($D$5-D1597+1)/365,$D$6/365)),0)</f>
        <v>0</v>
      </c>
      <c r="S1597" s="28">
        <f>'Data &amp; Parameter'!$E$16*'Data &amp; Parameter'!$E$17*('Data &amp; Parameter'!$E$18+'Data &amp; Parameter'!$E$19)*'Data &amp; Parameter'!$E$20*'Data &amp; Parameter'!$E$37*R1597</f>
        <v>0</v>
      </c>
      <c r="T1597" s="28">
        <f t="shared" si="24"/>
        <v>0</v>
      </c>
    </row>
    <row r="1598" spans="1:20" ht="15.75" customHeight="1" x14ac:dyDescent="0.35">
      <c r="A1598">
        <v>1591</v>
      </c>
      <c r="B1598" s="76">
        <v>44235</v>
      </c>
      <c r="C1598" s="1" t="s">
        <v>5109</v>
      </c>
      <c r="D1598" s="76">
        <v>44235</v>
      </c>
      <c r="E1598" s="1" t="s">
        <v>5110</v>
      </c>
      <c r="F1598" s="1" t="s">
        <v>5111</v>
      </c>
      <c r="G1598" s="1" t="s">
        <v>123</v>
      </c>
      <c r="H1598" s="1" t="s">
        <v>124</v>
      </c>
      <c r="I1598" s="1" t="s">
        <v>125</v>
      </c>
      <c r="J1598" s="1" t="s">
        <v>1812</v>
      </c>
      <c r="K1598" s="1" t="s">
        <v>1812</v>
      </c>
      <c r="L1598">
        <f>ROUNDUP(IF(B1598&gt;$D$4,0,($D$4-B1598+1)/365),0)</f>
        <v>0</v>
      </c>
      <c r="M1598">
        <f>ROUNDUP(IF(B1598&gt;$D$5,0,($D$5-B1598+1)/365),0)</f>
        <v>0</v>
      </c>
      <c r="N1598" s="28">
        <f>IF(OR(L1598=1,M1598=1),IF(B1598+364&lt;=$D$5,(B1598+364-$D$4+1)/365,IF(B1598&gt;$D$4,($D$5-B1598+1)/365,$D$6/365)),0)</f>
        <v>0</v>
      </c>
      <c r="O1598" s="28">
        <f>'Data &amp; Parameter'!$E$16*'Data &amp; Parameter'!$E$17*('Data &amp; Parameter'!$E$18+'Data &amp; Parameter'!$E$19)*'Data &amp; Parameter'!$E$20*'Data &amp; Parameter'!$E$37*N1598</f>
        <v>0</v>
      </c>
      <c r="P1598">
        <f>ROUNDUP(IF(D1598&gt;$D$4,0,($D$4-D1598+1)/365),0)</f>
        <v>0</v>
      </c>
      <c r="Q1598">
        <f>ROUNDUP(IF(D1598&gt;$D$5,0,($D$5-D1598+1)/365),0)</f>
        <v>0</v>
      </c>
      <c r="R1598" s="28">
        <f>IF(OR(P1598=1,Q1598=1),IF(D1598+364&lt;=$D$5,(D1598+364-$D$4+1)/365,IF(D1598&gt;$D$4,($D$5-D1598+1)/365,$D$6/365)),0)</f>
        <v>0</v>
      </c>
      <c r="S1598" s="28">
        <f>'Data &amp; Parameter'!$E$16*'Data &amp; Parameter'!$E$17*('Data &amp; Parameter'!$E$18+'Data &amp; Parameter'!$E$19)*'Data &amp; Parameter'!$E$20*'Data &amp; Parameter'!$E$37*R1598</f>
        <v>0</v>
      </c>
      <c r="T1598" s="28">
        <f t="shared" si="24"/>
        <v>0</v>
      </c>
    </row>
    <row r="1599" spans="1:20" ht="15.75" customHeight="1" x14ac:dyDescent="0.35">
      <c r="A1599">
        <v>1592</v>
      </c>
      <c r="B1599" s="76">
        <v>44235</v>
      </c>
      <c r="C1599" s="1" t="s">
        <v>5112</v>
      </c>
      <c r="D1599" s="76">
        <v>44235</v>
      </c>
      <c r="E1599" s="1" t="s">
        <v>5113</v>
      </c>
      <c r="F1599" s="1" t="s">
        <v>5114</v>
      </c>
      <c r="G1599" s="1" t="s">
        <v>123</v>
      </c>
      <c r="H1599" s="1" t="s">
        <v>124</v>
      </c>
      <c r="I1599" s="1" t="s">
        <v>125</v>
      </c>
      <c r="J1599" s="1" t="s">
        <v>1812</v>
      </c>
      <c r="K1599" s="1" t="s">
        <v>1812</v>
      </c>
      <c r="L1599">
        <f>ROUNDUP(IF(B1599&gt;$D$4,0,($D$4-B1599+1)/365),0)</f>
        <v>0</v>
      </c>
      <c r="M1599">
        <f>ROUNDUP(IF(B1599&gt;$D$5,0,($D$5-B1599+1)/365),0)</f>
        <v>0</v>
      </c>
      <c r="N1599" s="28">
        <f>IF(OR(L1599=1,M1599=1),IF(B1599+364&lt;=$D$5,(B1599+364-$D$4+1)/365,IF(B1599&gt;$D$4,($D$5-B1599+1)/365,$D$6/365)),0)</f>
        <v>0</v>
      </c>
      <c r="O1599" s="28">
        <f>'Data &amp; Parameter'!$E$16*'Data &amp; Parameter'!$E$17*('Data &amp; Parameter'!$E$18+'Data &amp; Parameter'!$E$19)*'Data &amp; Parameter'!$E$20*'Data &amp; Parameter'!$E$37*N1599</f>
        <v>0</v>
      </c>
      <c r="P1599">
        <f>ROUNDUP(IF(D1599&gt;$D$4,0,($D$4-D1599+1)/365),0)</f>
        <v>0</v>
      </c>
      <c r="Q1599">
        <f>ROUNDUP(IF(D1599&gt;$D$5,0,($D$5-D1599+1)/365),0)</f>
        <v>0</v>
      </c>
      <c r="R1599" s="28">
        <f>IF(OR(P1599=1,Q1599=1),IF(D1599+364&lt;=$D$5,(D1599+364-$D$4+1)/365,IF(D1599&gt;$D$4,($D$5-D1599+1)/365,$D$6/365)),0)</f>
        <v>0</v>
      </c>
      <c r="S1599" s="28">
        <f>'Data &amp; Parameter'!$E$16*'Data &amp; Parameter'!$E$17*('Data &amp; Parameter'!$E$18+'Data &amp; Parameter'!$E$19)*'Data &amp; Parameter'!$E$20*'Data &amp; Parameter'!$E$37*R1599</f>
        <v>0</v>
      </c>
      <c r="T1599" s="28">
        <f t="shared" si="24"/>
        <v>0</v>
      </c>
    </row>
    <row r="1600" spans="1:20" ht="15.75" customHeight="1" x14ac:dyDescent="0.35">
      <c r="A1600">
        <v>1593</v>
      </c>
      <c r="B1600" s="76">
        <v>44235</v>
      </c>
      <c r="C1600" s="1" t="s">
        <v>5115</v>
      </c>
      <c r="D1600" s="76">
        <v>44235</v>
      </c>
      <c r="E1600" s="1" t="s">
        <v>5116</v>
      </c>
      <c r="F1600" s="1" t="s">
        <v>5117</v>
      </c>
      <c r="G1600" s="1" t="s">
        <v>123</v>
      </c>
      <c r="H1600" s="1" t="s">
        <v>124</v>
      </c>
      <c r="I1600" s="1" t="s">
        <v>125</v>
      </c>
      <c r="J1600" s="1" t="s">
        <v>1812</v>
      </c>
      <c r="K1600" s="1" t="s">
        <v>1812</v>
      </c>
      <c r="L1600">
        <f>ROUNDUP(IF(B1600&gt;$D$4,0,($D$4-B1600+1)/365),0)</f>
        <v>0</v>
      </c>
      <c r="M1600">
        <f>ROUNDUP(IF(B1600&gt;$D$5,0,($D$5-B1600+1)/365),0)</f>
        <v>0</v>
      </c>
      <c r="N1600" s="28">
        <f>IF(OR(L1600=1,M1600=1),IF(B1600+364&lt;=$D$5,(B1600+364-$D$4+1)/365,IF(B1600&gt;$D$4,($D$5-B1600+1)/365,$D$6/365)),0)</f>
        <v>0</v>
      </c>
      <c r="O1600" s="28">
        <f>'Data &amp; Parameter'!$E$16*'Data &amp; Parameter'!$E$17*('Data &amp; Parameter'!$E$18+'Data &amp; Parameter'!$E$19)*'Data &amp; Parameter'!$E$20*'Data &amp; Parameter'!$E$37*N1600</f>
        <v>0</v>
      </c>
      <c r="P1600">
        <f>ROUNDUP(IF(D1600&gt;$D$4,0,($D$4-D1600+1)/365),0)</f>
        <v>0</v>
      </c>
      <c r="Q1600">
        <f>ROUNDUP(IF(D1600&gt;$D$5,0,($D$5-D1600+1)/365),0)</f>
        <v>0</v>
      </c>
      <c r="R1600" s="28">
        <f>IF(OR(P1600=1,Q1600=1),IF(D1600+364&lt;=$D$5,(D1600+364-$D$4+1)/365,IF(D1600&gt;$D$4,($D$5-D1600+1)/365,$D$6/365)),0)</f>
        <v>0</v>
      </c>
      <c r="S1600" s="28">
        <f>'Data &amp; Parameter'!$E$16*'Data &amp; Parameter'!$E$17*('Data &amp; Parameter'!$E$18+'Data &amp; Parameter'!$E$19)*'Data &amp; Parameter'!$E$20*'Data &amp; Parameter'!$E$37*R1600</f>
        <v>0</v>
      </c>
      <c r="T1600" s="28">
        <f t="shared" si="24"/>
        <v>0</v>
      </c>
    </row>
    <row r="1601" spans="1:20" ht="15.75" customHeight="1" x14ac:dyDescent="0.35">
      <c r="A1601">
        <v>1594</v>
      </c>
      <c r="B1601" s="76">
        <v>44235</v>
      </c>
      <c r="C1601" s="1" t="s">
        <v>5118</v>
      </c>
      <c r="D1601" s="76">
        <v>44235</v>
      </c>
      <c r="E1601" s="1" t="s">
        <v>5119</v>
      </c>
      <c r="F1601" s="1" t="s">
        <v>5120</v>
      </c>
      <c r="G1601" s="1" t="s">
        <v>123</v>
      </c>
      <c r="H1601" s="1" t="s">
        <v>124</v>
      </c>
      <c r="I1601" s="1" t="s">
        <v>125</v>
      </c>
      <c r="J1601" s="1" t="s">
        <v>1812</v>
      </c>
      <c r="K1601" s="1" t="s">
        <v>1812</v>
      </c>
      <c r="L1601">
        <f>ROUNDUP(IF(B1601&gt;$D$4,0,($D$4-B1601+1)/365),0)</f>
        <v>0</v>
      </c>
      <c r="M1601">
        <f>ROUNDUP(IF(B1601&gt;$D$5,0,($D$5-B1601+1)/365),0)</f>
        <v>0</v>
      </c>
      <c r="N1601" s="28">
        <f>IF(OR(L1601=1,M1601=1),IF(B1601+364&lt;=$D$5,(B1601+364-$D$4+1)/365,IF(B1601&gt;$D$4,($D$5-B1601+1)/365,$D$6/365)),0)</f>
        <v>0</v>
      </c>
      <c r="O1601" s="28">
        <f>'Data &amp; Parameter'!$E$16*'Data &amp; Parameter'!$E$17*('Data &amp; Parameter'!$E$18+'Data &amp; Parameter'!$E$19)*'Data &amp; Parameter'!$E$20*'Data &amp; Parameter'!$E$37*N1601</f>
        <v>0</v>
      </c>
      <c r="P1601">
        <f>ROUNDUP(IF(D1601&gt;$D$4,0,($D$4-D1601+1)/365),0)</f>
        <v>0</v>
      </c>
      <c r="Q1601">
        <f>ROUNDUP(IF(D1601&gt;$D$5,0,($D$5-D1601+1)/365),0)</f>
        <v>0</v>
      </c>
      <c r="R1601" s="28">
        <f>IF(OR(P1601=1,Q1601=1),IF(D1601+364&lt;=$D$5,(D1601+364-$D$4+1)/365,IF(D1601&gt;$D$4,($D$5-D1601+1)/365,$D$6/365)),0)</f>
        <v>0</v>
      </c>
      <c r="S1601" s="28">
        <f>'Data &amp; Parameter'!$E$16*'Data &amp; Parameter'!$E$17*('Data &amp; Parameter'!$E$18+'Data &amp; Parameter'!$E$19)*'Data &amp; Parameter'!$E$20*'Data &amp; Parameter'!$E$37*R1601</f>
        <v>0</v>
      </c>
      <c r="T1601" s="28">
        <f t="shared" si="24"/>
        <v>0</v>
      </c>
    </row>
    <row r="1602" spans="1:20" ht="15.75" customHeight="1" x14ac:dyDescent="0.35">
      <c r="A1602">
        <v>1595</v>
      </c>
      <c r="B1602" s="76">
        <v>44235</v>
      </c>
      <c r="C1602" s="1" t="s">
        <v>5121</v>
      </c>
      <c r="D1602" s="76">
        <v>44235</v>
      </c>
      <c r="E1602" s="1" t="s">
        <v>5122</v>
      </c>
      <c r="F1602" s="1" t="s">
        <v>5123</v>
      </c>
      <c r="G1602" s="1" t="s">
        <v>123</v>
      </c>
      <c r="H1602" s="1" t="s">
        <v>124</v>
      </c>
      <c r="I1602" s="1" t="s">
        <v>125</v>
      </c>
      <c r="J1602" s="1" t="s">
        <v>1812</v>
      </c>
      <c r="K1602" s="1" t="s">
        <v>1812</v>
      </c>
      <c r="L1602">
        <f>ROUNDUP(IF(B1602&gt;$D$4,0,($D$4-B1602+1)/365),0)</f>
        <v>0</v>
      </c>
      <c r="M1602">
        <f>ROUNDUP(IF(B1602&gt;$D$5,0,($D$5-B1602+1)/365),0)</f>
        <v>0</v>
      </c>
      <c r="N1602" s="28">
        <f>IF(OR(L1602=1,M1602=1),IF(B1602+364&lt;=$D$5,(B1602+364-$D$4+1)/365,IF(B1602&gt;$D$4,($D$5-B1602+1)/365,$D$6/365)),0)</f>
        <v>0</v>
      </c>
      <c r="O1602" s="28">
        <f>'Data &amp; Parameter'!$E$16*'Data &amp; Parameter'!$E$17*('Data &amp; Parameter'!$E$18+'Data &amp; Parameter'!$E$19)*'Data &amp; Parameter'!$E$20*'Data &amp; Parameter'!$E$37*N1602</f>
        <v>0</v>
      </c>
      <c r="P1602">
        <f>ROUNDUP(IF(D1602&gt;$D$4,0,($D$4-D1602+1)/365),0)</f>
        <v>0</v>
      </c>
      <c r="Q1602">
        <f>ROUNDUP(IF(D1602&gt;$D$5,0,($D$5-D1602+1)/365),0)</f>
        <v>0</v>
      </c>
      <c r="R1602" s="28">
        <f>IF(OR(P1602=1,Q1602=1),IF(D1602+364&lt;=$D$5,(D1602+364-$D$4+1)/365,IF(D1602&gt;$D$4,($D$5-D1602+1)/365,$D$6/365)),0)</f>
        <v>0</v>
      </c>
      <c r="S1602" s="28">
        <f>'Data &amp; Parameter'!$E$16*'Data &amp; Parameter'!$E$17*('Data &amp; Parameter'!$E$18+'Data &amp; Parameter'!$E$19)*'Data &amp; Parameter'!$E$20*'Data &amp; Parameter'!$E$37*R1602</f>
        <v>0</v>
      </c>
      <c r="T1602" s="28">
        <f t="shared" si="24"/>
        <v>0</v>
      </c>
    </row>
    <row r="1603" spans="1:20" ht="15.75" customHeight="1" x14ac:dyDescent="0.35">
      <c r="A1603">
        <v>1596</v>
      </c>
      <c r="B1603" s="76">
        <v>44235</v>
      </c>
      <c r="C1603" s="1" t="s">
        <v>5124</v>
      </c>
      <c r="D1603" s="76">
        <v>44235</v>
      </c>
      <c r="E1603" s="1" t="s">
        <v>5125</v>
      </c>
      <c r="F1603" s="1" t="s">
        <v>5126</v>
      </c>
      <c r="G1603" s="1" t="s">
        <v>123</v>
      </c>
      <c r="H1603" s="1" t="s">
        <v>124</v>
      </c>
      <c r="I1603" s="1" t="s">
        <v>125</v>
      </c>
      <c r="J1603" s="1" t="s">
        <v>1616</v>
      </c>
      <c r="K1603" s="1" t="s">
        <v>1616</v>
      </c>
      <c r="L1603">
        <f>ROUNDUP(IF(B1603&gt;$D$4,0,($D$4-B1603+1)/365),0)</f>
        <v>0</v>
      </c>
      <c r="M1603">
        <f>ROUNDUP(IF(B1603&gt;$D$5,0,($D$5-B1603+1)/365),0)</f>
        <v>0</v>
      </c>
      <c r="N1603" s="28">
        <f>IF(OR(L1603=1,M1603=1),IF(B1603+364&lt;=$D$5,(B1603+364-$D$4+1)/365,IF(B1603&gt;$D$4,($D$5-B1603+1)/365,$D$6/365)),0)</f>
        <v>0</v>
      </c>
      <c r="O1603" s="28">
        <f>'Data &amp; Parameter'!$E$16*'Data &amp; Parameter'!$E$17*('Data &amp; Parameter'!$E$18+'Data &amp; Parameter'!$E$19)*'Data &amp; Parameter'!$E$20*'Data &amp; Parameter'!$E$37*N1603</f>
        <v>0</v>
      </c>
      <c r="P1603">
        <f>ROUNDUP(IF(D1603&gt;$D$4,0,($D$4-D1603+1)/365),0)</f>
        <v>0</v>
      </c>
      <c r="Q1603">
        <f>ROUNDUP(IF(D1603&gt;$D$5,0,($D$5-D1603+1)/365),0)</f>
        <v>0</v>
      </c>
      <c r="R1603" s="28">
        <f>IF(OR(P1603=1,Q1603=1),IF(D1603+364&lt;=$D$5,(D1603+364-$D$4+1)/365,IF(D1603&gt;$D$4,($D$5-D1603+1)/365,$D$6/365)),0)</f>
        <v>0</v>
      </c>
      <c r="S1603" s="28">
        <f>'Data &amp; Parameter'!$E$16*'Data &amp; Parameter'!$E$17*('Data &amp; Parameter'!$E$18+'Data &amp; Parameter'!$E$19)*'Data &amp; Parameter'!$E$20*'Data &amp; Parameter'!$E$37*R1603</f>
        <v>0</v>
      </c>
      <c r="T1603" s="28">
        <f t="shared" si="24"/>
        <v>0</v>
      </c>
    </row>
    <row r="1604" spans="1:20" ht="15.75" customHeight="1" x14ac:dyDescent="0.35">
      <c r="A1604">
        <v>1597</v>
      </c>
      <c r="B1604" s="76">
        <v>44235</v>
      </c>
      <c r="C1604" s="1" t="s">
        <v>5127</v>
      </c>
      <c r="D1604" s="76">
        <v>44235</v>
      </c>
      <c r="E1604" s="1" t="s">
        <v>5128</v>
      </c>
      <c r="F1604" s="1" t="s">
        <v>5129</v>
      </c>
      <c r="G1604" s="1" t="s">
        <v>123</v>
      </c>
      <c r="H1604" s="1" t="s">
        <v>124</v>
      </c>
      <c r="I1604" s="1" t="s">
        <v>125</v>
      </c>
      <c r="J1604" s="1" t="s">
        <v>1616</v>
      </c>
      <c r="K1604" s="1" t="s">
        <v>1616</v>
      </c>
      <c r="L1604">
        <f>ROUNDUP(IF(B1604&gt;$D$4,0,($D$4-B1604+1)/365),0)</f>
        <v>0</v>
      </c>
      <c r="M1604">
        <f>ROUNDUP(IF(B1604&gt;$D$5,0,($D$5-B1604+1)/365),0)</f>
        <v>0</v>
      </c>
      <c r="N1604" s="28">
        <f>IF(OR(L1604=1,M1604=1),IF(B1604+364&lt;=$D$5,(B1604+364-$D$4+1)/365,IF(B1604&gt;$D$4,($D$5-B1604+1)/365,$D$6/365)),0)</f>
        <v>0</v>
      </c>
      <c r="O1604" s="28">
        <f>'Data &amp; Parameter'!$E$16*'Data &amp; Parameter'!$E$17*('Data &amp; Parameter'!$E$18+'Data &amp; Parameter'!$E$19)*'Data &amp; Parameter'!$E$20*'Data &amp; Parameter'!$E$37*N1604</f>
        <v>0</v>
      </c>
      <c r="P1604">
        <f>ROUNDUP(IF(D1604&gt;$D$4,0,($D$4-D1604+1)/365),0)</f>
        <v>0</v>
      </c>
      <c r="Q1604">
        <f>ROUNDUP(IF(D1604&gt;$D$5,0,($D$5-D1604+1)/365),0)</f>
        <v>0</v>
      </c>
      <c r="R1604" s="28">
        <f>IF(OR(P1604=1,Q1604=1),IF(D1604+364&lt;=$D$5,(D1604+364-$D$4+1)/365,IF(D1604&gt;$D$4,($D$5-D1604+1)/365,$D$6/365)),0)</f>
        <v>0</v>
      </c>
      <c r="S1604" s="28">
        <f>'Data &amp; Parameter'!$E$16*'Data &amp; Parameter'!$E$17*('Data &amp; Parameter'!$E$18+'Data &amp; Parameter'!$E$19)*'Data &amp; Parameter'!$E$20*'Data &amp; Parameter'!$E$37*R1604</f>
        <v>0</v>
      </c>
      <c r="T1604" s="28">
        <f t="shared" si="24"/>
        <v>0</v>
      </c>
    </row>
    <row r="1605" spans="1:20" ht="15.75" customHeight="1" x14ac:dyDescent="0.35">
      <c r="A1605">
        <v>1598</v>
      </c>
      <c r="B1605" s="76">
        <v>44235</v>
      </c>
      <c r="C1605" s="1" t="s">
        <v>5130</v>
      </c>
      <c r="D1605" s="76">
        <v>44235</v>
      </c>
      <c r="E1605" s="1" t="s">
        <v>5131</v>
      </c>
      <c r="F1605" s="1" t="s">
        <v>5132</v>
      </c>
      <c r="G1605" s="1" t="s">
        <v>123</v>
      </c>
      <c r="H1605" s="1" t="s">
        <v>124</v>
      </c>
      <c r="I1605" s="1" t="s">
        <v>125</v>
      </c>
      <c r="J1605" s="1" t="s">
        <v>126</v>
      </c>
      <c r="K1605" s="1" t="s">
        <v>366</v>
      </c>
      <c r="L1605">
        <f>ROUNDUP(IF(B1605&gt;$D$4,0,($D$4-B1605+1)/365),0)</f>
        <v>0</v>
      </c>
      <c r="M1605">
        <f>ROUNDUP(IF(B1605&gt;$D$5,0,($D$5-B1605+1)/365),0)</f>
        <v>0</v>
      </c>
      <c r="N1605" s="28">
        <f>IF(OR(L1605=1,M1605=1),IF(B1605+364&lt;=$D$5,(B1605+364-$D$4+1)/365,IF(B1605&gt;$D$4,($D$5-B1605+1)/365,$D$6/365)),0)</f>
        <v>0</v>
      </c>
      <c r="O1605" s="28">
        <f>'Data &amp; Parameter'!$E$16*'Data &amp; Parameter'!$E$17*('Data &amp; Parameter'!$E$18+'Data &amp; Parameter'!$E$19)*'Data &amp; Parameter'!$E$20*'Data &amp; Parameter'!$E$37*N1605</f>
        <v>0</v>
      </c>
      <c r="P1605">
        <f>ROUNDUP(IF(D1605&gt;$D$4,0,($D$4-D1605+1)/365),0)</f>
        <v>0</v>
      </c>
      <c r="Q1605">
        <f>ROUNDUP(IF(D1605&gt;$D$5,0,($D$5-D1605+1)/365),0)</f>
        <v>0</v>
      </c>
      <c r="R1605" s="28">
        <f>IF(OR(P1605=1,Q1605=1),IF(D1605+364&lt;=$D$5,(D1605+364-$D$4+1)/365,IF(D1605&gt;$D$4,($D$5-D1605+1)/365,$D$6/365)),0)</f>
        <v>0</v>
      </c>
      <c r="S1605" s="28">
        <f>'Data &amp; Parameter'!$E$16*'Data &amp; Parameter'!$E$17*('Data &amp; Parameter'!$E$18+'Data &amp; Parameter'!$E$19)*'Data &amp; Parameter'!$E$20*'Data &amp; Parameter'!$E$37*R1605</f>
        <v>0</v>
      </c>
      <c r="T1605" s="28">
        <f t="shared" si="24"/>
        <v>0</v>
      </c>
    </row>
    <row r="1606" spans="1:20" ht="15.75" customHeight="1" x14ac:dyDescent="0.35">
      <c r="A1606">
        <v>1599</v>
      </c>
      <c r="B1606" s="76">
        <v>44235</v>
      </c>
      <c r="C1606" s="1" t="s">
        <v>5133</v>
      </c>
      <c r="D1606" s="76">
        <v>44235</v>
      </c>
      <c r="E1606" s="1" t="s">
        <v>5134</v>
      </c>
      <c r="F1606" s="1" t="s">
        <v>5135</v>
      </c>
      <c r="G1606" s="1" t="s">
        <v>123</v>
      </c>
      <c r="H1606" s="1" t="s">
        <v>124</v>
      </c>
      <c r="I1606" s="1" t="s">
        <v>125</v>
      </c>
      <c r="J1606" s="1" t="s">
        <v>126</v>
      </c>
      <c r="K1606" s="1" t="s">
        <v>1123</v>
      </c>
      <c r="L1606">
        <f>ROUNDUP(IF(B1606&gt;$D$4,0,($D$4-B1606+1)/365),0)</f>
        <v>0</v>
      </c>
      <c r="M1606">
        <f>ROUNDUP(IF(B1606&gt;$D$5,0,($D$5-B1606+1)/365),0)</f>
        <v>0</v>
      </c>
      <c r="N1606" s="28">
        <f>IF(OR(L1606=1,M1606=1),IF(B1606+364&lt;=$D$5,(B1606+364-$D$4+1)/365,IF(B1606&gt;$D$4,($D$5-B1606+1)/365,$D$6/365)),0)</f>
        <v>0</v>
      </c>
      <c r="O1606" s="28">
        <f>'Data &amp; Parameter'!$E$16*'Data &amp; Parameter'!$E$17*('Data &amp; Parameter'!$E$18+'Data &amp; Parameter'!$E$19)*'Data &amp; Parameter'!$E$20*'Data &amp; Parameter'!$E$37*N1606</f>
        <v>0</v>
      </c>
      <c r="P1606">
        <f>ROUNDUP(IF(D1606&gt;$D$4,0,($D$4-D1606+1)/365),0)</f>
        <v>0</v>
      </c>
      <c r="Q1606">
        <f>ROUNDUP(IF(D1606&gt;$D$5,0,($D$5-D1606+1)/365),0)</f>
        <v>0</v>
      </c>
      <c r="R1606" s="28">
        <f>IF(OR(P1606=1,Q1606=1),IF(D1606+364&lt;=$D$5,(D1606+364-$D$4+1)/365,IF(D1606&gt;$D$4,($D$5-D1606+1)/365,$D$6/365)),0)</f>
        <v>0</v>
      </c>
      <c r="S1606" s="28">
        <f>'Data &amp; Parameter'!$E$16*'Data &amp; Parameter'!$E$17*('Data &amp; Parameter'!$E$18+'Data &amp; Parameter'!$E$19)*'Data &amp; Parameter'!$E$20*'Data &amp; Parameter'!$E$37*R1606</f>
        <v>0</v>
      </c>
      <c r="T1606" s="28">
        <f t="shared" si="24"/>
        <v>0</v>
      </c>
    </row>
    <row r="1607" spans="1:20" ht="15.75" customHeight="1" x14ac:dyDescent="0.35">
      <c r="A1607">
        <v>1600</v>
      </c>
      <c r="B1607" s="76">
        <v>44235</v>
      </c>
      <c r="C1607" s="1" t="s">
        <v>5136</v>
      </c>
      <c r="D1607" s="76">
        <v>44235</v>
      </c>
      <c r="E1607" s="1" t="s">
        <v>5137</v>
      </c>
      <c r="F1607" s="1" t="s">
        <v>5138</v>
      </c>
      <c r="G1607" s="1" t="s">
        <v>123</v>
      </c>
      <c r="H1607" s="1" t="s">
        <v>124</v>
      </c>
      <c r="I1607" s="1" t="s">
        <v>125</v>
      </c>
      <c r="J1607" s="1" t="s">
        <v>126</v>
      </c>
      <c r="K1607" s="1" t="s">
        <v>1123</v>
      </c>
      <c r="L1607">
        <f>ROUNDUP(IF(B1607&gt;$D$4,0,($D$4-B1607+1)/365),0)</f>
        <v>0</v>
      </c>
      <c r="M1607">
        <f>ROUNDUP(IF(B1607&gt;$D$5,0,($D$5-B1607+1)/365),0)</f>
        <v>0</v>
      </c>
      <c r="N1607" s="28">
        <f>IF(OR(L1607=1,M1607=1),IF(B1607+364&lt;=$D$5,(B1607+364-$D$4+1)/365,IF(B1607&gt;$D$4,($D$5-B1607+1)/365,$D$6/365)),0)</f>
        <v>0</v>
      </c>
      <c r="O1607" s="28">
        <f>'Data &amp; Parameter'!$E$16*'Data &amp; Parameter'!$E$17*('Data &amp; Parameter'!$E$18+'Data &amp; Parameter'!$E$19)*'Data &amp; Parameter'!$E$20*'Data &amp; Parameter'!$E$37*N1607</f>
        <v>0</v>
      </c>
      <c r="P1607">
        <f>ROUNDUP(IF(D1607&gt;$D$4,0,($D$4-D1607+1)/365),0)</f>
        <v>0</v>
      </c>
      <c r="Q1607">
        <f>ROUNDUP(IF(D1607&gt;$D$5,0,($D$5-D1607+1)/365),0)</f>
        <v>0</v>
      </c>
      <c r="R1607" s="28">
        <f>IF(OR(P1607=1,Q1607=1),IF(D1607+364&lt;=$D$5,(D1607+364-$D$4+1)/365,IF(D1607&gt;$D$4,($D$5-D1607+1)/365,$D$6/365)),0)</f>
        <v>0</v>
      </c>
      <c r="S1607" s="28">
        <f>'Data &amp; Parameter'!$E$16*'Data &amp; Parameter'!$E$17*('Data &amp; Parameter'!$E$18+'Data &amp; Parameter'!$E$19)*'Data &amp; Parameter'!$E$20*'Data &amp; Parameter'!$E$37*R1607</f>
        <v>0</v>
      </c>
      <c r="T1607" s="28">
        <f t="shared" si="24"/>
        <v>0</v>
      </c>
    </row>
    <row r="1608" spans="1:20" ht="15.75" customHeight="1" x14ac:dyDescent="0.35">
      <c r="A1608">
        <v>1601</v>
      </c>
      <c r="B1608" s="76">
        <v>44235</v>
      </c>
      <c r="C1608" s="1" t="s">
        <v>5139</v>
      </c>
      <c r="D1608" s="76">
        <v>44235</v>
      </c>
      <c r="E1608" s="1" t="s">
        <v>5140</v>
      </c>
      <c r="F1608" s="1" t="s">
        <v>5141</v>
      </c>
      <c r="G1608" s="1" t="s">
        <v>123</v>
      </c>
      <c r="H1608" s="1" t="s">
        <v>124</v>
      </c>
      <c r="I1608" s="1" t="s">
        <v>125</v>
      </c>
      <c r="J1608" s="1" t="s">
        <v>126</v>
      </c>
      <c r="K1608" s="1" t="s">
        <v>1123</v>
      </c>
      <c r="L1608">
        <f>ROUNDUP(IF(B1608&gt;$D$4,0,($D$4-B1608+1)/365),0)</f>
        <v>0</v>
      </c>
      <c r="M1608">
        <f>ROUNDUP(IF(B1608&gt;$D$5,0,($D$5-B1608+1)/365),0)</f>
        <v>0</v>
      </c>
      <c r="N1608" s="28">
        <f>IF(OR(L1608=1,M1608=1),IF(B1608+364&lt;=$D$5,(B1608+364-$D$4+1)/365,IF(B1608&gt;$D$4,($D$5-B1608+1)/365,$D$6/365)),0)</f>
        <v>0</v>
      </c>
      <c r="O1608" s="28">
        <f>'Data &amp; Parameter'!$E$16*'Data &amp; Parameter'!$E$17*('Data &amp; Parameter'!$E$18+'Data &amp; Parameter'!$E$19)*'Data &amp; Parameter'!$E$20*'Data &amp; Parameter'!$E$37*N1608</f>
        <v>0</v>
      </c>
      <c r="P1608">
        <f>ROUNDUP(IF(D1608&gt;$D$4,0,($D$4-D1608+1)/365),0)</f>
        <v>0</v>
      </c>
      <c r="Q1608">
        <f>ROUNDUP(IF(D1608&gt;$D$5,0,($D$5-D1608+1)/365),0)</f>
        <v>0</v>
      </c>
      <c r="R1608" s="28">
        <f>IF(OR(P1608=1,Q1608=1),IF(D1608+364&lt;=$D$5,(D1608+364-$D$4+1)/365,IF(D1608&gt;$D$4,($D$5-D1608+1)/365,$D$6/365)),0)</f>
        <v>0</v>
      </c>
      <c r="S1608" s="28">
        <f>'Data &amp; Parameter'!$E$16*'Data &amp; Parameter'!$E$17*('Data &amp; Parameter'!$E$18+'Data &amp; Parameter'!$E$19)*'Data &amp; Parameter'!$E$20*'Data &amp; Parameter'!$E$37*R1608</f>
        <v>0</v>
      </c>
      <c r="T1608" s="28">
        <f t="shared" si="24"/>
        <v>0</v>
      </c>
    </row>
    <row r="1609" spans="1:20" ht="15.75" customHeight="1" x14ac:dyDescent="0.35">
      <c r="A1609">
        <v>1602</v>
      </c>
      <c r="B1609" s="76">
        <v>44235</v>
      </c>
      <c r="C1609" s="1" t="s">
        <v>5142</v>
      </c>
      <c r="D1609" s="76">
        <v>44235</v>
      </c>
      <c r="E1609" s="1" t="s">
        <v>5143</v>
      </c>
      <c r="F1609" s="1" t="s">
        <v>5144</v>
      </c>
      <c r="G1609" s="1" t="s">
        <v>123</v>
      </c>
      <c r="H1609" s="1" t="s">
        <v>124</v>
      </c>
      <c r="I1609" s="1" t="s">
        <v>125</v>
      </c>
      <c r="J1609" s="1" t="s">
        <v>126</v>
      </c>
      <c r="K1609" s="1" t="s">
        <v>1123</v>
      </c>
      <c r="L1609">
        <f>ROUNDUP(IF(B1609&gt;$D$4,0,($D$4-B1609+1)/365),0)</f>
        <v>0</v>
      </c>
      <c r="M1609">
        <f>ROUNDUP(IF(B1609&gt;$D$5,0,($D$5-B1609+1)/365),0)</f>
        <v>0</v>
      </c>
      <c r="N1609" s="28">
        <f>IF(OR(L1609=1,M1609=1),IF(B1609+364&lt;=$D$5,(B1609+364-$D$4+1)/365,IF(B1609&gt;$D$4,($D$5-B1609+1)/365,$D$6/365)),0)</f>
        <v>0</v>
      </c>
      <c r="O1609" s="28">
        <f>'Data &amp; Parameter'!$E$16*'Data &amp; Parameter'!$E$17*('Data &amp; Parameter'!$E$18+'Data &amp; Parameter'!$E$19)*'Data &amp; Parameter'!$E$20*'Data &amp; Parameter'!$E$37*N1609</f>
        <v>0</v>
      </c>
      <c r="P1609">
        <f>ROUNDUP(IF(D1609&gt;$D$4,0,($D$4-D1609+1)/365),0)</f>
        <v>0</v>
      </c>
      <c r="Q1609">
        <f>ROUNDUP(IF(D1609&gt;$D$5,0,($D$5-D1609+1)/365),0)</f>
        <v>0</v>
      </c>
      <c r="R1609" s="28">
        <f>IF(OR(P1609=1,Q1609=1),IF(D1609+364&lt;=$D$5,(D1609+364-$D$4+1)/365,IF(D1609&gt;$D$4,($D$5-D1609+1)/365,$D$6/365)),0)</f>
        <v>0</v>
      </c>
      <c r="S1609" s="28">
        <f>'Data &amp; Parameter'!$E$16*'Data &amp; Parameter'!$E$17*('Data &amp; Parameter'!$E$18+'Data &amp; Parameter'!$E$19)*'Data &amp; Parameter'!$E$20*'Data &amp; Parameter'!$E$37*R1609</f>
        <v>0</v>
      </c>
      <c r="T1609" s="28">
        <f t="shared" ref="T1609:T1672" si="25">O1609+S1609</f>
        <v>0</v>
      </c>
    </row>
    <row r="1610" spans="1:20" ht="15.75" customHeight="1" x14ac:dyDescent="0.35">
      <c r="A1610">
        <v>1603</v>
      </c>
      <c r="B1610" s="76">
        <v>44235</v>
      </c>
      <c r="C1610" s="1" t="s">
        <v>5145</v>
      </c>
      <c r="D1610" s="76">
        <v>44235</v>
      </c>
      <c r="E1610" s="1" t="s">
        <v>5146</v>
      </c>
      <c r="F1610" s="1" t="s">
        <v>5147</v>
      </c>
      <c r="G1610" s="1" t="s">
        <v>123</v>
      </c>
      <c r="H1610" s="1" t="s">
        <v>124</v>
      </c>
      <c r="I1610" s="1" t="s">
        <v>125</v>
      </c>
      <c r="J1610" s="1" t="s">
        <v>126</v>
      </c>
      <c r="K1610" s="1" t="s">
        <v>1123</v>
      </c>
      <c r="L1610">
        <f>ROUNDUP(IF(B1610&gt;$D$4,0,($D$4-B1610+1)/365),0)</f>
        <v>0</v>
      </c>
      <c r="M1610">
        <f>ROUNDUP(IF(B1610&gt;$D$5,0,($D$5-B1610+1)/365),0)</f>
        <v>0</v>
      </c>
      <c r="N1610" s="28">
        <f>IF(OR(L1610=1,M1610=1),IF(B1610+364&lt;=$D$5,(B1610+364-$D$4+1)/365,IF(B1610&gt;$D$4,($D$5-B1610+1)/365,$D$6/365)),0)</f>
        <v>0</v>
      </c>
      <c r="O1610" s="28">
        <f>'Data &amp; Parameter'!$E$16*'Data &amp; Parameter'!$E$17*('Data &amp; Parameter'!$E$18+'Data &amp; Parameter'!$E$19)*'Data &amp; Parameter'!$E$20*'Data &amp; Parameter'!$E$37*N1610</f>
        <v>0</v>
      </c>
      <c r="P1610">
        <f>ROUNDUP(IF(D1610&gt;$D$4,0,($D$4-D1610+1)/365),0)</f>
        <v>0</v>
      </c>
      <c r="Q1610">
        <f>ROUNDUP(IF(D1610&gt;$D$5,0,($D$5-D1610+1)/365),0)</f>
        <v>0</v>
      </c>
      <c r="R1610" s="28">
        <f>IF(OR(P1610=1,Q1610=1),IF(D1610+364&lt;=$D$5,(D1610+364-$D$4+1)/365,IF(D1610&gt;$D$4,($D$5-D1610+1)/365,$D$6/365)),0)</f>
        <v>0</v>
      </c>
      <c r="S1610" s="28">
        <f>'Data &amp; Parameter'!$E$16*'Data &amp; Parameter'!$E$17*('Data &amp; Parameter'!$E$18+'Data &amp; Parameter'!$E$19)*'Data &amp; Parameter'!$E$20*'Data &amp; Parameter'!$E$37*R1610</f>
        <v>0</v>
      </c>
      <c r="T1610" s="28">
        <f t="shared" si="25"/>
        <v>0</v>
      </c>
    </row>
    <row r="1611" spans="1:20" ht="15.75" customHeight="1" x14ac:dyDescent="0.35">
      <c r="A1611">
        <v>1604</v>
      </c>
      <c r="B1611" s="76">
        <v>44235</v>
      </c>
      <c r="C1611" s="1" t="s">
        <v>5148</v>
      </c>
      <c r="D1611" s="76">
        <v>44235</v>
      </c>
      <c r="E1611" s="1" t="s">
        <v>5149</v>
      </c>
      <c r="F1611" s="1" t="s">
        <v>5150</v>
      </c>
      <c r="G1611" s="1" t="s">
        <v>123</v>
      </c>
      <c r="H1611" s="1" t="s">
        <v>124</v>
      </c>
      <c r="I1611" s="1" t="s">
        <v>125</v>
      </c>
      <c r="J1611" s="1" t="s">
        <v>126</v>
      </c>
      <c r="K1611" s="1" t="s">
        <v>1123</v>
      </c>
      <c r="L1611">
        <f>ROUNDUP(IF(B1611&gt;$D$4,0,($D$4-B1611+1)/365),0)</f>
        <v>0</v>
      </c>
      <c r="M1611">
        <f>ROUNDUP(IF(B1611&gt;$D$5,0,($D$5-B1611+1)/365),0)</f>
        <v>0</v>
      </c>
      <c r="N1611" s="28">
        <f>IF(OR(L1611=1,M1611=1),IF(B1611+364&lt;=$D$5,(B1611+364-$D$4+1)/365,IF(B1611&gt;$D$4,($D$5-B1611+1)/365,$D$6/365)),0)</f>
        <v>0</v>
      </c>
      <c r="O1611" s="28">
        <f>'Data &amp; Parameter'!$E$16*'Data &amp; Parameter'!$E$17*('Data &amp; Parameter'!$E$18+'Data &amp; Parameter'!$E$19)*'Data &amp; Parameter'!$E$20*'Data &amp; Parameter'!$E$37*N1611</f>
        <v>0</v>
      </c>
      <c r="P1611">
        <f>ROUNDUP(IF(D1611&gt;$D$4,0,($D$4-D1611+1)/365),0)</f>
        <v>0</v>
      </c>
      <c r="Q1611">
        <f>ROUNDUP(IF(D1611&gt;$D$5,0,($D$5-D1611+1)/365),0)</f>
        <v>0</v>
      </c>
      <c r="R1611" s="28">
        <f>IF(OR(P1611=1,Q1611=1),IF(D1611+364&lt;=$D$5,(D1611+364-$D$4+1)/365,IF(D1611&gt;$D$4,($D$5-D1611+1)/365,$D$6/365)),0)</f>
        <v>0</v>
      </c>
      <c r="S1611" s="28">
        <f>'Data &amp; Parameter'!$E$16*'Data &amp; Parameter'!$E$17*('Data &amp; Parameter'!$E$18+'Data &amp; Parameter'!$E$19)*'Data &amp; Parameter'!$E$20*'Data &amp; Parameter'!$E$37*R1611</f>
        <v>0</v>
      </c>
      <c r="T1611" s="28">
        <f t="shared" si="25"/>
        <v>0</v>
      </c>
    </row>
    <row r="1612" spans="1:20" ht="15.75" customHeight="1" x14ac:dyDescent="0.35">
      <c r="A1612">
        <v>1605</v>
      </c>
      <c r="B1612" s="76">
        <v>44235</v>
      </c>
      <c r="C1612" s="1" t="s">
        <v>5151</v>
      </c>
      <c r="D1612" s="76">
        <v>44235</v>
      </c>
      <c r="E1612" s="1" t="s">
        <v>5152</v>
      </c>
      <c r="F1612" s="1" t="s">
        <v>5153</v>
      </c>
      <c r="G1612" s="1" t="s">
        <v>123</v>
      </c>
      <c r="H1612" s="1" t="s">
        <v>124</v>
      </c>
      <c r="I1612" s="1" t="s">
        <v>125</v>
      </c>
      <c r="J1612" s="1" t="s">
        <v>126</v>
      </c>
      <c r="K1612" s="1" t="s">
        <v>1123</v>
      </c>
      <c r="L1612">
        <f>ROUNDUP(IF(B1612&gt;$D$4,0,($D$4-B1612+1)/365),0)</f>
        <v>0</v>
      </c>
      <c r="M1612">
        <f>ROUNDUP(IF(B1612&gt;$D$5,0,($D$5-B1612+1)/365),0)</f>
        <v>0</v>
      </c>
      <c r="N1612" s="28">
        <f>IF(OR(L1612=1,M1612=1),IF(B1612+364&lt;=$D$5,(B1612+364-$D$4+1)/365,IF(B1612&gt;$D$4,($D$5-B1612+1)/365,$D$6/365)),0)</f>
        <v>0</v>
      </c>
      <c r="O1612" s="28">
        <f>'Data &amp; Parameter'!$E$16*'Data &amp; Parameter'!$E$17*('Data &amp; Parameter'!$E$18+'Data &amp; Parameter'!$E$19)*'Data &amp; Parameter'!$E$20*'Data &amp; Parameter'!$E$37*N1612</f>
        <v>0</v>
      </c>
      <c r="P1612">
        <f>ROUNDUP(IF(D1612&gt;$D$4,0,($D$4-D1612+1)/365),0)</f>
        <v>0</v>
      </c>
      <c r="Q1612">
        <f>ROUNDUP(IF(D1612&gt;$D$5,0,($D$5-D1612+1)/365),0)</f>
        <v>0</v>
      </c>
      <c r="R1612" s="28">
        <f>IF(OR(P1612=1,Q1612=1),IF(D1612+364&lt;=$D$5,(D1612+364-$D$4+1)/365,IF(D1612&gt;$D$4,($D$5-D1612+1)/365,$D$6/365)),0)</f>
        <v>0</v>
      </c>
      <c r="S1612" s="28">
        <f>'Data &amp; Parameter'!$E$16*'Data &amp; Parameter'!$E$17*('Data &amp; Parameter'!$E$18+'Data &amp; Parameter'!$E$19)*'Data &amp; Parameter'!$E$20*'Data &amp; Parameter'!$E$37*R1612</f>
        <v>0</v>
      </c>
      <c r="T1612" s="28">
        <f t="shared" si="25"/>
        <v>0</v>
      </c>
    </row>
    <row r="1613" spans="1:20" ht="15.75" customHeight="1" x14ac:dyDescent="0.35">
      <c r="A1613">
        <v>1606</v>
      </c>
      <c r="B1613" s="76">
        <v>44235</v>
      </c>
      <c r="C1613" s="1" t="s">
        <v>5154</v>
      </c>
      <c r="D1613" s="76">
        <v>44235</v>
      </c>
      <c r="E1613" s="1" t="s">
        <v>5155</v>
      </c>
      <c r="F1613" s="1" t="s">
        <v>5156</v>
      </c>
      <c r="G1613" s="1" t="s">
        <v>123</v>
      </c>
      <c r="H1613" s="1" t="s">
        <v>124</v>
      </c>
      <c r="I1613" s="1" t="s">
        <v>125</v>
      </c>
      <c r="J1613" s="1" t="s">
        <v>126</v>
      </c>
      <c r="K1613" s="1" t="s">
        <v>1123</v>
      </c>
      <c r="L1613">
        <f>ROUNDUP(IF(B1613&gt;$D$4,0,($D$4-B1613+1)/365),0)</f>
        <v>0</v>
      </c>
      <c r="M1613">
        <f>ROUNDUP(IF(B1613&gt;$D$5,0,($D$5-B1613+1)/365),0)</f>
        <v>0</v>
      </c>
      <c r="N1613" s="28">
        <f>IF(OR(L1613=1,M1613=1),IF(B1613+364&lt;=$D$5,(B1613+364-$D$4+1)/365,IF(B1613&gt;$D$4,($D$5-B1613+1)/365,$D$6/365)),0)</f>
        <v>0</v>
      </c>
      <c r="O1613" s="28">
        <f>'Data &amp; Parameter'!$E$16*'Data &amp; Parameter'!$E$17*('Data &amp; Parameter'!$E$18+'Data &amp; Parameter'!$E$19)*'Data &amp; Parameter'!$E$20*'Data &amp; Parameter'!$E$37*N1613</f>
        <v>0</v>
      </c>
      <c r="P1613">
        <f>ROUNDUP(IF(D1613&gt;$D$4,0,($D$4-D1613+1)/365),0)</f>
        <v>0</v>
      </c>
      <c r="Q1613">
        <f>ROUNDUP(IF(D1613&gt;$D$5,0,($D$5-D1613+1)/365),0)</f>
        <v>0</v>
      </c>
      <c r="R1613" s="28">
        <f>IF(OR(P1613=1,Q1613=1),IF(D1613+364&lt;=$D$5,(D1613+364-$D$4+1)/365,IF(D1613&gt;$D$4,($D$5-D1613+1)/365,$D$6/365)),0)</f>
        <v>0</v>
      </c>
      <c r="S1613" s="28">
        <f>'Data &amp; Parameter'!$E$16*'Data &amp; Parameter'!$E$17*('Data &amp; Parameter'!$E$18+'Data &amp; Parameter'!$E$19)*'Data &amp; Parameter'!$E$20*'Data &amp; Parameter'!$E$37*R1613</f>
        <v>0</v>
      </c>
      <c r="T1613" s="28">
        <f t="shared" si="25"/>
        <v>0</v>
      </c>
    </row>
    <row r="1614" spans="1:20" ht="15.75" customHeight="1" x14ac:dyDescent="0.35">
      <c r="A1614">
        <v>1607</v>
      </c>
      <c r="B1614" s="76">
        <v>44235</v>
      </c>
      <c r="C1614" s="1" t="s">
        <v>5157</v>
      </c>
      <c r="D1614" s="76">
        <v>44235</v>
      </c>
      <c r="E1614" s="1" t="s">
        <v>5158</v>
      </c>
      <c r="F1614" s="1" t="s">
        <v>5159</v>
      </c>
      <c r="G1614" s="1" t="s">
        <v>123</v>
      </c>
      <c r="H1614" s="1" t="s">
        <v>124</v>
      </c>
      <c r="I1614" s="1" t="s">
        <v>125</v>
      </c>
      <c r="J1614" s="1" t="s">
        <v>126</v>
      </c>
      <c r="K1614" s="1" t="s">
        <v>5160</v>
      </c>
      <c r="L1614">
        <f>ROUNDUP(IF(B1614&gt;$D$4,0,($D$4-B1614+1)/365),0)</f>
        <v>0</v>
      </c>
      <c r="M1614">
        <f>ROUNDUP(IF(B1614&gt;$D$5,0,($D$5-B1614+1)/365),0)</f>
        <v>0</v>
      </c>
      <c r="N1614" s="28">
        <f>IF(OR(L1614=1,M1614=1),IF(B1614+364&lt;=$D$5,(B1614+364-$D$4+1)/365,IF(B1614&gt;$D$4,($D$5-B1614+1)/365,$D$6/365)),0)</f>
        <v>0</v>
      </c>
      <c r="O1614" s="28">
        <f>'Data &amp; Parameter'!$E$16*'Data &amp; Parameter'!$E$17*('Data &amp; Parameter'!$E$18+'Data &amp; Parameter'!$E$19)*'Data &amp; Parameter'!$E$20*'Data &amp; Parameter'!$E$37*N1614</f>
        <v>0</v>
      </c>
      <c r="P1614">
        <f>ROUNDUP(IF(D1614&gt;$D$4,0,($D$4-D1614+1)/365),0)</f>
        <v>0</v>
      </c>
      <c r="Q1614">
        <f>ROUNDUP(IF(D1614&gt;$D$5,0,($D$5-D1614+1)/365),0)</f>
        <v>0</v>
      </c>
      <c r="R1614" s="28">
        <f>IF(OR(P1614=1,Q1614=1),IF(D1614+364&lt;=$D$5,(D1614+364-$D$4+1)/365,IF(D1614&gt;$D$4,($D$5-D1614+1)/365,$D$6/365)),0)</f>
        <v>0</v>
      </c>
      <c r="S1614" s="28">
        <f>'Data &amp; Parameter'!$E$16*'Data &amp; Parameter'!$E$17*('Data &amp; Parameter'!$E$18+'Data &amp; Parameter'!$E$19)*'Data &amp; Parameter'!$E$20*'Data &amp; Parameter'!$E$37*R1614</f>
        <v>0</v>
      </c>
      <c r="T1614" s="28">
        <f t="shared" si="25"/>
        <v>0</v>
      </c>
    </row>
    <row r="1615" spans="1:20" ht="15.75" customHeight="1" x14ac:dyDescent="0.35">
      <c r="A1615">
        <v>1608</v>
      </c>
      <c r="B1615" s="76">
        <v>44235</v>
      </c>
      <c r="C1615" s="1" t="s">
        <v>5161</v>
      </c>
      <c r="D1615" s="76">
        <v>44235</v>
      </c>
      <c r="E1615" s="1" t="s">
        <v>5162</v>
      </c>
      <c r="F1615" s="1" t="s">
        <v>5163</v>
      </c>
      <c r="G1615" s="1" t="s">
        <v>123</v>
      </c>
      <c r="H1615" s="1" t="s">
        <v>124</v>
      </c>
      <c r="I1615" s="1" t="s">
        <v>125</v>
      </c>
      <c r="J1615" s="1" t="s">
        <v>126</v>
      </c>
      <c r="K1615" s="1" t="s">
        <v>366</v>
      </c>
      <c r="L1615">
        <f>ROUNDUP(IF(B1615&gt;$D$4,0,($D$4-B1615+1)/365),0)</f>
        <v>0</v>
      </c>
      <c r="M1615">
        <f>ROUNDUP(IF(B1615&gt;$D$5,0,($D$5-B1615+1)/365),0)</f>
        <v>0</v>
      </c>
      <c r="N1615" s="28">
        <f>IF(OR(L1615=1,M1615=1),IF(B1615+364&lt;=$D$5,(B1615+364-$D$4+1)/365,IF(B1615&gt;$D$4,($D$5-B1615+1)/365,$D$6/365)),0)</f>
        <v>0</v>
      </c>
      <c r="O1615" s="28">
        <f>'Data &amp; Parameter'!$E$16*'Data &amp; Parameter'!$E$17*('Data &amp; Parameter'!$E$18+'Data &amp; Parameter'!$E$19)*'Data &amp; Parameter'!$E$20*'Data &amp; Parameter'!$E$37*N1615</f>
        <v>0</v>
      </c>
      <c r="P1615">
        <f>ROUNDUP(IF(D1615&gt;$D$4,0,($D$4-D1615+1)/365),0)</f>
        <v>0</v>
      </c>
      <c r="Q1615">
        <f>ROUNDUP(IF(D1615&gt;$D$5,0,($D$5-D1615+1)/365),0)</f>
        <v>0</v>
      </c>
      <c r="R1615" s="28">
        <f>IF(OR(P1615=1,Q1615=1),IF(D1615+364&lt;=$D$5,(D1615+364-$D$4+1)/365,IF(D1615&gt;$D$4,($D$5-D1615+1)/365,$D$6/365)),0)</f>
        <v>0</v>
      </c>
      <c r="S1615" s="28">
        <f>'Data &amp; Parameter'!$E$16*'Data &amp; Parameter'!$E$17*('Data &amp; Parameter'!$E$18+'Data &amp; Parameter'!$E$19)*'Data &amp; Parameter'!$E$20*'Data &amp; Parameter'!$E$37*R1615</f>
        <v>0</v>
      </c>
      <c r="T1615" s="28">
        <f t="shared" si="25"/>
        <v>0</v>
      </c>
    </row>
    <row r="1616" spans="1:20" ht="15.75" customHeight="1" x14ac:dyDescent="0.35">
      <c r="A1616">
        <v>1609</v>
      </c>
      <c r="B1616" s="76">
        <v>44235</v>
      </c>
      <c r="C1616" s="1" t="s">
        <v>5164</v>
      </c>
      <c r="D1616" s="76">
        <v>44235</v>
      </c>
      <c r="E1616" s="1" t="s">
        <v>5165</v>
      </c>
      <c r="F1616" s="1" t="s">
        <v>5166</v>
      </c>
      <c r="G1616" s="1" t="s">
        <v>123</v>
      </c>
      <c r="H1616" s="1" t="s">
        <v>124</v>
      </c>
      <c r="I1616" s="1" t="s">
        <v>125</v>
      </c>
      <c r="J1616" s="1" t="s">
        <v>5167</v>
      </c>
      <c r="K1616" s="1" t="s">
        <v>126</v>
      </c>
      <c r="L1616">
        <f>ROUNDUP(IF(B1616&gt;$D$4,0,($D$4-B1616+1)/365),0)</f>
        <v>0</v>
      </c>
      <c r="M1616">
        <f>ROUNDUP(IF(B1616&gt;$D$5,0,($D$5-B1616+1)/365),0)</f>
        <v>0</v>
      </c>
      <c r="N1616" s="28">
        <f>IF(OR(L1616=1,M1616=1),IF(B1616+364&lt;=$D$5,(B1616+364-$D$4+1)/365,IF(B1616&gt;$D$4,($D$5-B1616+1)/365,$D$6/365)),0)</f>
        <v>0</v>
      </c>
      <c r="O1616" s="28">
        <f>'Data &amp; Parameter'!$E$16*'Data &amp; Parameter'!$E$17*('Data &amp; Parameter'!$E$18+'Data &amp; Parameter'!$E$19)*'Data &amp; Parameter'!$E$20*'Data &amp; Parameter'!$E$37*N1616</f>
        <v>0</v>
      </c>
      <c r="P1616">
        <f>ROUNDUP(IF(D1616&gt;$D$4,0,($D$4-D1616+1)/365),0)</f>
        <v>0</v>
      </c>
      <c r="Q1616">
        <f>ROUNDUP(IF(D1616&gt;$D$5,0,($D$5-D1616+1)/365),0)</f>
        <v>0</v>
      </c>
      <c r="R1616" s="28">
        <f>IF(OR(P1616=1,Q1616=1),IF(D1616+364&lt;=$D$5,(D1616+364-$D$4+1)/365,IF(D1616&gt;$D$4,($D$5-D1616+1)/365,$D$6/365)),0)</f>
        <v>0</v>
      </c>
      <c r="S1616" s="28">
        <f>'Data &amp; Parameter'!$E$16*'Data &amp; Parameter'!$E$17*('Data &amp; Parameter'!$E$18+'Data &amp; Parameter'!$E$19)*'Data &amp; Parameter'!$E$20*'Data &amp; Parameter'!$E$37*R1616</f>
        <v>0</v>
      </c>
      <c r="T1616" s="28">
        <f t="shared" si="25"/>
        <v>0</v>
      </c>
    </row>
    <row r="1617" spans="1:20" ht="15.75" customHeight="1" x14ac:dyDescent="0.35">
      <c r="A1617">
        <v>1610</v>
      </c>
      <c r="B1617" s="76">
        <v>44235</v>
      </c>
      <c r="C1617" s="1" t="s">
        <v>5168</v>
      </c>
      <c r="D1617" s="76">
        <v>44235</v>
      </c>
      <c r="E1617" s="1" t="s">
        <v>5169</v>
      </c>
      <c r="F1617" s="1" t="s">
        <v>5170</v>
      </c>
      <c r="G1617" s="1" t="s">
        <v>123</v>
      </c>
      <c r="H1617" s="1" t="s">
        <v>124</v>
      </c>
      <c r="I1617" s="1" t="s">
        <v>125</v>
      </c>
      <c r="J1617" s="1" t="s">
        <v>126</v>
      </c>
      <c r="K1617" s="1" t="s">
        <v>126</v>
      </c>
      <c r="L1617">
        <f>ROUNDUP(IF(B1617&gt;$D$4,0,($D$4-B1617+1)/365),0)</f>
        <v>0</v>
      </c>
      <c r="M1617">
        <f>ROUNDUP(IF(B1617&gt;$D$5,0,($D$5-B1617+1)/365),0)</f>
        <v>0</v>
      </c>
      <c r="N1617" s="28">
        <f>IF(OR(L1617=1,M1617=1),IF(B1617+364&lt;=$D$5,(B1617+364-$D$4+1)/365,IF(B1617&gt;$D$4,($D$5-B1617+1)/365,$D$6/365)),0)</f>
        <v>0</v>
      </c>
      <c r="O1617" s="28">
        <f>'Data &amp; Parameter'!$E$16*'Data &amp; Parameter'!$E$17*('Data &amp; Parameter'!$E$18+'Data &amp; Parameter'!$E$19)*'Data &amp; Parameter'!$E$20*'Data &amp; Parameter'!$E$37*N1617</f>
        <v>0</v>
      </c>
      <c r="P1617">
        <f>ROUNDUP(IF(D1617&gt;$D$4,0,($D$4-D1617+1)/365),0)</f>
        <v>0</v>
      </c>
      <c r="Q1617">
        <f>ROUNDUP(IF(D1617&gt;$D$5,0,($D$5-D1617+1)/365),0)</f>
        <v>0</v>
      </c>
      <c r="R1617" s="28">
        <f>IF(OR(P1617=1,Q1617=1),IF(D1617+364&lt;=$D$5,(D1617+364-$D$4+1)/365,IF(D1617&gt;$D$4,($D$5-D1617+1)/365,$D$6/365)),0)</f>
        <v>0</v>
      </c>
      <c r="S1617" s="28">
        <f>'Data &amp; Parameter'!$E$16*'Data &amp; Parameter'!$E$17*('Data &amp; Parameter'!$E$18+'Data &amp; Parameter'!$E$19)*'Data &amp; Parameter'!$E$20*'Data &amp; Parameter'!$E$37*R1617</f>
        <v>0</v>
      </c>
      <c r="T1617" s="28">
        <f t="shared" si="25"/>
        <v>0</v>
      </c>
    </row>
    <row r="1618" spans="1:20" ht="15.75" customHeight="1" x14ac:dyDescent="0.35">
      <c r="A1618">
        <v>1611</v>
      </c>
      <c r="B1618" s="76">
        <v>44235.332048611112</v>
      </c>
      <c r="C1618" s="1" t="s">
        <v>5171</v>
      </c>
      <c r="D1618" s="76">
        <v>44235.332511574074</v>
      </c>
      <c r="E1618" s="1" t="s">
        <v>5172</v>
      </c>
      <c r="F1618" s="1" t="s">
        <v>5173</v>
      </c>
      <c r="G1618" s="1" t="s">
        <v>123</v>
      </c>
      <c r="H1618" s="1" t="s">
        <v>124</v>
      </c>
      <c r="I1618" s="1" t="s">
        <v>125</v>
      </c>
      <c r="J1618" s="1" t="s">
        <v>5174</v>
      </c>
      <c r="K1618" s="1" t="s">
        <v>5174</v>
      </c>
      <c r="L1618">
        <f>ROUNDUP(IF(B1618&gt;$D$4,0,($D$4-B1618+1)/365),0)</f>
        <v>0</v>
      </c>
      <c r="M1618">
        <f>ROUNDUP(IF(B1618&gt;$D$5,0,($D$5-B1618+1)/365),0)</f>
        <v>0</v>
      </c>
      <c r="N1618" s="28">
        <f>IF(OR(L1618=1,M1618=1),IF(B1618+364&lt;=$D$5,(B1618+364-$D$4+1)/365,IF(B1618&gt;$D$4,($D$5-B1618+1)/365,$D$6/365)),0)</f>
        <v>0</v>
      </c>
      <c r="O1618" s="28">
        <f>'Data &amp; Parameter'!$E$16*'Data &amp; Parameter'!$E$17*('Data &amp; Parameter'!$E$18+'Data &amp; Parameter'!$E$19)*'Data &amp; Parameter'!$E$20*'Data &amp; Parameter'!$E$37*N1618</f>
        <v>0</v>
      </c>
      <c r="P1618">
        <f>ROUNDUP(IF(D1618&gt;$D$4,0,($D$4-D1618+1)/365),0)</f>
        <v>0</v>
      </c>
      <c r="Q1618">
        <f>ROUNDUP(IF(D1618&gt;$D$5,0,($D$5-D1618+1)/365),0)</f>
        <v>0</v>
      </c>
      <c r="R1618" s="28">
        <f>IF(OR(P1618=1,Q1618=1),IF(D1618+364&lt;=$D$5,(D1618+364-$D$4+1)/365,IF(D1618&gt;$D$4,($D$5-D1618+1)/365,$D$6/365)),0)</f>
        <v>0</v>
      </c>
      <c r="S1618" s="28">
        <f>'Data &amp; Parameter'!$E$16*'Data &amp; Parameter'!$E$17*('Data &amp; Parameter'!$E$18+'Data &amp; Parameter'!$E$19)*'Data &amp; Parameter'!$E$20*'Data &amp; Parameter'!$E$37*R1618</f>
        <v>0</v>
      </c>
      <c r="T1618" s="28">
        <f t="shared" si="25"/>
        <v>0</v>
      </c>
    </row>
    <row r="1619" spans="1:20" ht="15.75" customHeight="1" x14ac:dyDescent="0.35">
      <c r="A1619">
        <v>1612</v>
      </c>
      <c r="B1619" s="76">
        <v>44235.347291666665</v>
      </c>
      <c r="C1619" s="1" t="s">
        <v>5175</v>
      </c>
      <c r="D1619" s="76">
        <v>44235.349375000005</v>
      </c>
      <c r="E1619" s="1" t="s">
        <v>5176</v>
      </c>
      <c r="F1619" s="1" t="s">
        <v>5177</v>
      </c>
      <c r="G1619" s="1" t="s">
        <v>123</v>
      </c>
      <c r="H1619" s="1" t="s">
        <v>124</v>
      </c>
      <c r="I1619" s="1" t="s">
        <v>125</v>
      </c>
      <c r="J1619" s="1" t="s">
        <v>5174</v>
      </c>
      <c r="K1619" s="1" t="s">
        <v>5174</v>
      </c>
      <c r="L1619">
        <f>ROUNDUP(IF(B1619&gt;$D$4,0,($D$4-B1619+1)/365),0)</f>
        <v>0</v>
      </c>
      <c r="M1619">
        <f>ROUNDUP(IF(B1619&gt;$D$5,0,($D$5-B1619+1)/365),0)</f>
        <v>0</v>
      </c>
      <c r="N1619" s="28">
        <f>IF(OR(L1619=1,M1619=1),IF(B1619+364&lt;=$D$5,(B1619+364-$D$4+1)/365,IF(B1619&gt;$D$4,($D$5-B1619+1)/365,$D$6/365)),0)</f>
        <v>0</v>
      </c>
      <c r="O1619" s="28">
        <f>'Data &amp; Parameter'!$E$16*'Data &amp; Parameter'!$E$17*('Data &amp; Parameter'!$E$18+'Data &amp; Parameter'!$E$19)*'Data &amp; Parameter'!$E$20*'Data &amp; Parameter'!$E$37*N1619</f>
        <v>0</v>
      </c>
      <c r="P1619">
        <f>ROUNDUP(IF(D1619&gt;$D$4,0,($D$4-D1619+1)/365),0)</f>
        <v>0</v>
      </c>
      <c r="Q1619">
        <f>ROUNDUP(IF(D1619&gt;$D$5,0,($D$5-D1619+1)/365),0)</f>
        <v>0</v>
      </c>
      <c r="R1619" s="28">
        <f>IF(OR(P1619=1,Q1619=1),IF(D1619+364&lt;=$D$5,(D1619+364-$D$4+1)/365,IF(D1619&gt;$D$4,($D$5-D1619+1)/365,$D$6/365)),0)</f>
        <v>0</v>
      </c>
      <c r="S1619" s="28">
        <f>'Data &amp; Parameter'!$E$16*'Data &amp; Parameter'!$E$17*('Data &amp; Parameter'!$E$18+'Data &amp; Parameter'!$E$19)*'Data &amp; Parameter'!$E$20*'Data &amp; Parameter'!$E$37*R1619</f>
        <v>0</v>
      </c>
      <c r="T1619" s="28">
        <f t="shared" si="25"/>
        <v>0</v>
      </c>
    </row>
    <row r="1620" spans="1:20" ht="15.75" customHeight="1" x14ac:dyDescent="0.35">
      <c r="A1620">
        <v>1613</v>
      </c>
      <c r="B1620" s="76">
        <v>44235.353043981479</v>
      </c>
      <c r="C1620" s="1" t="s">
        <v>5178</v>
      </c>
      <c r="D1620" s="76">
        <v>44235.353819444441</v>
      </c>
      <c r="E1620" s="1" t="s">
        <v>5179</v>
      </c>
      <c r="F1620" s="1" t="s">
        <v>5180</v>
      </c>
      <c r="G1620" s="1" t="s">
        <v>123</v>
      </c>
      <c r="H1620" s="1" t="s">
        <v>124</v>
      </c>
      <c r="I1620" s="1" t="s">
        <v>125</v>
      </c>
      <c r="J1620" s="1" t="s">
        <v>5174</v>
      </c>
      <c r="K1620" s="1" t="s">
        <v>5174</v>
      </c>
      <c r="L1620">
        <f>ROUNDUP(IF(B1620&gt;$D$4,0,($D$4-B1620+1)/365),0)</f>
        <v>0</v>
      </c>
      <c r="M1620">
        <f>ROUNDUP(IF(B1620&gt;$D$5,0,($D$5-B1620+1)/365),0)</f>
        <v>0</v>
      </c>
      <c r="N1620" s="28">
        <f>IF(OR(L1620=1,M1620=1),IF(B1620+364&lt;=$D$5,(B1620+364-$D$4+1)/365,IF(B1620&gt;$D$4,($D$5-B1620+1)/365,$D$6/365)),0)</f>
        <v>0</v>
      </c>
      <c r="O1620" s="28">
        <f>'Data &amp; Parameter'!$E$16*'Data &amp; Parameter'!$E$17*('Data &amp; Parameter'!$E$18+'Data &amp; Parameter'!$E$19)*'Data &amp; Parameter'!$E$20*'Data &amp; Parameter'!$E$37*N1620</f>
        <v>0</v>
      </c>
      <c r="P1620">
        <f>ROUNDUP(IF(D1620&gt;$D$4,0,($D$4-D1620+1)/365),0)</f>
        <v>0</v>
      </c>
      <c r="Q1620">
        <f>ROUNDUP(IF(D1620&gt;$D$5,0,($D$5-D1620+1)/365),0)</f>
        <v>0</v>
      </c>
      <c r="R1620" s="28">
        <f>IF(OR(P1620=1,Q1620=1),IF(D1620+364&lt;=$D$5,(D1620+364-$D$4+1)/365,IF(D1620&gt;$D$4,($D$5-D1620+1)/365,$D$6/365)),0)</f>
        <v>0</v>
      </c>
      <c r="S1620" s="28">
        <f>'Data &amp; Parameter'!$E$16*'Data &amp; Parameter'!$E$17*('Data &amp; Parameter'!$E$18+'Data &amp; Parameter'!$E$19)*'Data &amp; Parameter'!$E$20*'Data &amp; Parameter'!$E$37*R1620</f>
        <v>0</v>
      </c>
      <c r="T1620" s="28">
        <f t="shared" si="25"/>
        <v>0</v>
      </c>
    </row>
    <row r="1621" spans="1:20" ht="15.75" customHeight="1" x14ac:dyDescent="0.35">
      <c r="A1621">
        <v>1614</v>
      </c>
      <c r="B1621" s="76">
        <v>44235.353981481487</v>
      </c>
      <c r="C1621" s="1" t="s">
        <v>5181</v>
      </c>
      <c r="D1621" s="76">
        <v>44235.35732638889</v>
      </c>
      <c r="E1621" s="1" t="s">
        <v>5182</v>
      </c>
      <c r="F1621" s="1" t="s">
        <v>5183</v>
      </c>
      <c r="G1621" s="1" t="s">
        <v>123</v>
      </c>
      <c r="H1621" s="1" t="s">
        <v>124</v>
      </c>
      <c r="I1621" s="1" t="s">
        <v>125</v>
      </c>
      <c r="J1621" s="1" t="s">
        <v>5174</v>
      </c>
      <c r="K1621" s="1" t="s">
        <v>5174</v>
      </c>
      <c r="L1621">
        <f>ROUNDUP(IF(B1621&gt;$D$4,0,($D$4-B1621+1)/365),0)</f>
        <v>0</v>
      </c>
      <c r="M1621">
        <f>ROUNDUP(IF(B1621&gt;$D$5,0,($D$5-B1621+1)/365),0)</f>
        <v>0</v>
      </c>
      <c r="N1621" s="28">
        <f>IF(OR(L1621=1,M1621=1),IF(B1621+364&lt;=$D$5,(B1621+364-$D$4+1)/365,IF(B1621&gt;$D$4,($D$5-B1621+1)/365,$D$6/365)),0)</f>
        <v>0</v>
      </c>
      <c r="O1621" s="28">
        <f>'Data &amp; Parameter'!$E$16*'Data &amp; Parameter'!$E$17*('Data &amp; Parameter'!$E$18+'Data &amp; Parameter'!$E$19)*'Data &amp; Parameter'!$E$20*'Data &amp; Parameter'!$E$37*N1621</f>
        <v>0</v>
      </c>
      <c r="P1621">
        <f>ROUNDUP(IF(D1621&gt;$D$4,0,($D$4-D1621+1)/365),0)</f>
        <v>0</v>
      </c>
      <c r="Q1621">
        <f>ROUNDUP(IF(D1621&gt;$D$5,0,($D$5-D1621+1)/365),0)</f>
        <v>0</v>
      </c>
      <c r="R1621" s="28">
        <f>IF(OR(P1621=1,Q1621=1),IF(D1621+364&lt;=$D$5,(D1621+364-$D$4+1)/365,IF(D1621&gt;$D$4,($D$5-D1621+1)/365,$D$6/365)),0)</f>
        <v>0</v>
      </c>
      <c r="S1621" s="28">
        <f>'Data &amp; Parameter'!$E$16*'Data &amp; Parameter'!$E$17*('Data &amp; Parameter'!$E$18+'Data &amp; Parameter'!$E$19)*'Data &amp; Parameter'!$E$20*'Data &amp; Parameter'!$E$37*R1621</f>
        <v>0</v>
      </c>
      <c r="T1621" s="28">
        <f t="shared" si="25"/>
        <v>0</v>
      </c>
    </row>
    <row r="1622" spans="1:20" ht="15.75" customHeight="1" x14ac:dyDescent="0.35">
      <c r="A1622">
        <v>1615</v>
      </c>
      <c r="B1622" s="76">
        <v>44235.355960648143</v>
      </c>
      <c r="C1622" s="1" t="s">
        <v>5184</v>
      </c>
      <c r="D1622" s="76">
        <v>44235.356759259259</v>
      </c>
      <c r="E1622" s="1" t="s">
        <v>5185</v>
      </c>
      <c r="F1622" s="1" t="s">
        <v>5186</v>
      </c>
      <c r="G1622" s="1" t="s">
        <v>123</v>
      </c>
      <c r="H1622" s="1" t="s">
        <v>124</v>
      </c>
      <c r="I1622" s="1" t="s">
        <v>125</v>
      </c>
      <c r="J1622" s="1" t="s">
        <v>5174</v>
      </c>
      <c r="K1622" s="1" t="s">
        <v>5174</v>
      </c>
      <c r="L1622">
        <f>ROUNDUP(IF(B1622&gt;$D$4,0,($D$4-B1622+1)/365),0)</f>
        <v>0</v>
      </c>
      <c r="M1622">
        <f>ROUNDUP(IF(B1622&gt;$D$5,0,($D$5-B1622+1)/365),0)</f>
        <v>0</v>
      </c>
      <c r="N1622" s="28">
        <f>IF(OR(L1622=1,M1622=1),IF(B1622+364&lt;=$D$5,(B1622+364-$D$4+1)/365,IF(B1622&gt;$D$4,($D$5-B1622+1)/365,$D$6/365)),0)</f>
        <v>0</v>
      </c>
      <c r="O1622" s="28">
        <f>'Data &amp; Parameter'!$E$16*'Data &amp; Parameter'!$E$17*('Data &amp; Parameter'!$E$18+'Data &amp; Parameter'!$E$19)*'Data &amp; Parameter'!$E$20*'Data &amp; Parameter'!$E$37*N1622</f>
        <v>0</v>
      </c>
      <c r="P1622">
        <f>ROUNDUP(IF(D1622&gt;$D$4,0,($D$4-D1622+1)/365),0)</f>
        <v>0</v>
      </c>
      <c r="Q1622">
        <f>ROUNDUP(IF(D1622&gt;$D$5,0,($D$5-D1622+1)/365),0)</f>
        <v>0</v>
      </c>
      <c r="R1622" s="28">
        <f>IF(OR(P1622=1,Q1622=1),IF(D1622+364&lt;=$D$5,(D1622+364-$D$4+1)/365,IF(D1622&gt;$D$4,($D$5-D1622+1)/365,$D$6/365)),0)</f>
        <v>0</v>
      </c>
      <c r="S1622" s="28">
        <f>'Data &amp; Parameter'!$E$16*'Data &amp; Parameter'!$E$17*('Data &amp; Parameter'!$E$18+'Data &amp; Parameter'!$E$19)*'Data &amp; Parameter'!$E$20*'Data &amp; Parameter'!$E$37*R1622</f>
        <v>0</v>
      </c>
      <c r="T1622" s="28">
        <f t="shared" si="25"/>
        <v>0</v>
      </c>
    </row>
    <row r="1623" spans="1:20" ht="15.75" customHeight="1" x14ac:dyDescent="0.35">
      <c r="A1623">
        <v>1616</v>
      </c>
      <c r="B1623" s="76">
        <v>44235.361180555556</v>
      </c>
      <c r="C1623" s="1" t="s">
        <v>5187</v>
      </c>
      <c r="D1623" s="76">
        <v>44235.362326388888</v>
      </c>
      <c r="E1623" s="1" t="s">
        <v>5188</v>
      </c>
      <c r="F1623" s="1" t="s">
        <v>5189</v>
      </c>
      <c r="G1623" s="1" t="s">
        <v>123</v>
      </c>
      <c r="H1623" s="1" t="s">
        <v>124</v>
      </c>
      <c r="I1623" s="1" t="s">
        <v>125</v>
      </c>
      <c r="J1623" s="1" t="s">
        <v>5174</v>
      </c>
      <c r="K1623" s="1" t="s">
        <v>5174</v>
      </c>
      <c r="L1623">
        <f>ROUNDUP(IF(B1623&gt;$D$4,0,($D$4-B1623+1)/365),0)</f>
        <v>0</v>
      </c>
      <c r="M1623">
        <f>ROUNDUP(IF(B1623&gt;$D$5,0,($D$5-B1623+1)/365),0)</f>
        <v>0</v>
      </c>
      <c r="N1623" s="28">
        <f>IF(OR(L1623=1,M1623=1),IF(B1623+364&lt;=$D$5,(B1623+364-$D$4+1)/365,IF(B1623&gt;$D$4,($D$5-B1623+1)/365,$D$6/365)),0)</f>
        <v>0</v>
      </c>
      <c r="O1623" s="28">
        <f>'Data &amp; Parameter'!$E$16*'Data &amp; Parameter'!$E$17*('Data &amp; Parameter'!$E$18+'Data &amp; Parameter'!$E$19)*'Data &amp; Parameter'!$E$20*'Data &amp; Parameter'!$E$37*N1623</f>
        <v>0</v>
      </c>
      <c r="P1623">
        <f>ROUNDUP(IF(D1623&gt;$D$4,0,($D$4-D1623+1)/365),0)</f>
        <v>0</v>
      </c>
      <c r="Q1623">
        <f>ROUNDUP(IF(D1623&gt;$D$5,0,($D$5-D1623+1)/365),0)</f>
        <v>0</v>
      </c>
      <c r="R1623" s="28">
        <f>IF(OR(P1623=1,Q1623=1),IF(D1623+364&lt;=$D$5,(D1623+364-$D$4+1)/365,IF(D1623&gt;$D$4,($D$5-D1623+1)/365,$D$6/365)),0)</f>
        <v>0</v>
      </c>
      <c r="S1623" s="28">
        <f>'Data &amp; Parameter'!$E$16*'Data &amp; Parameter'!$E$17*('Data &amp; Parameter'!$E$18+'Data &amp; Parameter'!$E$19)*'Data &amp; Parameter'!$E$20*'Data &amp; Parameter'!$E$37*R1623</f>
        <v>0</v>
      </c>
      <c r="T1623" s="28">
        <f t="shared" si="25"/>
        <v>0</v>
      </c>
    </row>
    <row r="1624" spans="1:20" ht="15.75" customHeight="1" x14ac:dyDescent="0.35">
      <c r="A1624">
        <v>1617</v>
      </c>
      <c r="B1624" s="76">
        <v>44235.361250000002</v>
      </c>
      <c r="C1624" s="1" t="s">
        <v>5190</v>
      </c>
      <c r="D1624" s="76">
        <v>44235.362199074079</v>
      </c>
      <c r="E1624" s="1" t="s">
        <v>5191</v>
      </c>
      <c r="F1624" s="1" t="s">
        <v>5192</v>
      </c>
      <c r="G1624" s="1" t="s">
        <v>123</v>
      </c>
      <c r="H1624" s="1" t="s">
        <v>124</v>
      </c>
      <c r="I1624" s="1" t="s">
        <v>125</v>
      </c>
      <c r="J1624" s="1" t="s">
        <v>5174</v>
      </c>
      <c r="K1624" s="1" t="s">
        <v>5174</v>
      </c>
      <c r="L1624">
        <f>ROUNDUP(IF(B1624&gt;$D$4,0,($D$4-B1624+1)/365),0)</f>
        <v>0</v>
      </c>
      <c r="M1624">
        <f>ROUNDUP(IF(B1624&gt;$D$5,0,($D$5-B1624+1)/365),0)</f>
        <v>0</v>
      </c>
      <c r="N1624" s="28">
        <f>IF(OR(L1624=1,M1624=1),IF(B1624+364&lt;=$D$5,(B1624+364-$D$4+1)/365,IF(B1624&gt;$D$4,($D$5-B1624+1)/365,$D$6/365)),0)</f>
        <v>0</v>
      </c>
      <c r="O1624" s="28">
        <f>'Data &amp; Parameter'!$E$16*'Data &amp; Parameter'!$E$17*('Data &amp; Parameter'!$E$18+'Data &amp; Parameter'!$E$19)*'Data &amp; Parameter'!$E$20*'Data &amp; Parameter'!$E$37*N1624</f>
        <v>0</v>
      </c>
      <c r="P1624">
        <f>ROUNDUP(IF(D1624&gt;$D$4,0,($D$4-D1624+1)/365),0)</f>
        <v>0</v>
      </c>
      <c r="Q1624">
        <f>ROUNDUP(IF(D1624&gt;$D$5,0,($D$5-D1624+1)/365),0)</f>
        <v>0</v>
      </c>
      <c r="R1624" s="28">
        <f>IF(OR(P1624=1,Q1624=1),IF(D1624+364&lt;=$D$5,(D1624+364-$D$4+1)/365,IF(D1624&gt;$D$4,($D$5-D1624+1)/365,$D$6/365)),0)</f>
        <v>0</v>
      </c>
      <c r="S1624" s="28">
        <f>'Data &amp; Parameter'!$E$16*'Data &amp; Parameter'!$E$17*('Data &amp; Parameter'!$E$18+'Data &amp; Parameter'!$E$19)*'Data &amp; Parameter'!$E$20*'Data &amp; Parameter'!$E$37*R1624</f>
        <v>0</v>
      </c>
      <c r="T1624" s="28">
        <f t="shared" si="25"/>
        <v>0</v>
      </c>
    </row>
    <row r="1625" spans="1:20" ht="15.75" customHeight="1" x14ac:dyDescent="0.35">
      <c r="A1625">
        <v>1618</v>
      </c>
      <c r="B1625" s="76">
        <v>44235.365300925929</v>
      </c>
      <c r="C1625" s="1" t="s">
        <v>5193</v>
      </c>
      <c r="D1625" s="76">
        <v>44235.366736111115</v>
      </c>
      <c r="E1625" s="1" t="s">
        <v>5194</v>
      </c>
      <c r="F1625" s="1" t="s">
        <v>5195</v>
      </c>
      <c r="G1625" s="1" t="s">
        <v>123</v>
      </c>
      <c r="H1625" s="1" t="s">
        <v>124</v>
      </c>
      <c r="I1625" s="1" t="s">
        <v>125</v>
      </c>
      <c r="J1625" s="1" t="s">
        <v>5174</v>
      </c>
      <c r="K1625" s="1" t="s">
        <v>5174</v>
      </c>
      <c r="L1625">
        <f>ROUNDUP(IF(B1625&gt;$D$4,0,($D$4-B1625+1)/365),0)</f>
        <v>0</v>
      </c>
      <c r="M1625">
        <f>ROUNDUP(IF(B1625&gt;$D$5,0,($D$5-B1625+1)/365),0)</f>
        <v>0</v>
      </c>
      <c r="N1625" s="28">
        <f>IF(OR(L1625=1,M1625=1),IF(B1625+364&lt;=$D$5,(B1625+364-$D$4+1)/365,IF(B1625&gt;$D$4,($D$5-B1625+1)/365,$D$6/365)),0)</f>
        <v>0</v>
      </c>
      <c r="O1625" s="28">
        <f>'Data &amp; Parameter'!$E$16*'Data &amp; Parameter'!$E$17*('Data &amp; Parameter'!$E$18+'Data &amp; Parameter'!$E$19)*'Data &amp; Parameter'!$E$20*'Data &amp; Parameter'!$E$37*N1625</f>
        <v>0</v>
      </c>
      <c r="P1625">
        <f>ROUNDUP(IF(D1625&gt;$D$4,0,($D$4-D1625+1)/365),0)</f>
        <v>0</v>
      </c>
      <c r="Q1625">
        <f>ROUNDUP(IF(D1625&gt;$D$5,0,($D$5-D1625+1)/365),0)</f>
        <v>0</v>
      </c>
      <c r="R1625" s="28">
        <f>IF(OR(P1625=1,Q1625=1),IF(D1625+364&lt;=$D$5,(D1625+364-$D$4+1)/365,IF(D1625&gt;$D$4,($D$5-D1625+1)/365,$D$6/365)),0)</f>
        <v>0</v>
      </c>
      <c r="S1625" s="28">
        <f>'Data &amp; Parameter'!$E$16*'Data &amp; Parameter'!$E$17*('Data &amp; Parameter'!$E$18+'Data &amp; Parameter'!$E$19)*'Data &amp; Parameter'!$E$20*'Data &amp; Parameter'!$E$37*R1625</f>
        <v>0</v>
      </c>
      <c r="T1625" s="28">
        <f t="shared" si="25"/>
        <v>0</v>
      </c>
    </row>
    <row r="1626" spans="1:20" ht="15.75" customHeight="1" x14ac:dyDescent="0.35">
      <c r="A1626">
        <v>1619</v>
      </c>
      <c r="B1626" s="76">
        <v>44235.365370370375</v>
      </c>
      <c r="C1626" s="1" t="s">
        <v>5196</v>
      </c>
      <c r="D1626" s="76">
        <v>44235.366608796292</v>
      </c>
      <c r="E1626" s="1" t="s">
        <v>5197</v>
      </c>
      <c r="F1626" s="1" t="s">
        <v>5198</v>
      </c>
      <c r="G1626" s="1" t="s">
        <v>123</v>
      </c>
      <c r="H1626" s="1" t="s">
        <v>124</v>
      </c>
      <c r="I1626" s="1" t="s">
        <v>125</v>
      </c>
      <c r="J1626" s="1" t="s">
        <v>5174</v>
      </c>
      <c r="K1626" s="1" t="s">
        <v>5174</v>
      </c>
      <c r="L1626">
        <f>ROUNDUP(IF(B1626&gt;$D$4,0,($D$4-B1626+1)/365),0)</f>
        <v>0</v>
      </c>
      <c r="M1626">
        <f>ROUNDUP(IF(B1626&gt;$D$5,0,($D$5-B1626+1)/365),0)</f>
        <v>0</v>
      </c>
      <c r="N1626" s="28">
        <f>IF(OR(L1626=1,M1626=1),IF(B1626+364&lt;=$D$5,(B1626+364-$D$4+1)/365,IF(B1626&gt;$D$4,($D$5-B1626+1)/365,$D$6/365)),0)</f>
        <v>0</v>
      </c>
      <c r="O1626" s="28">
        <f>'Data &amp; Parameter'!$E$16*'Data &amp; Parameter'!$E$17*('Data &amp; Parameter'!$E$18+'Data &amp; Parameter'!$E$19)*'Data &amp; Parameter'!$E$20*'Data &amp; Parameter'!$E$37*N1626</f>
        <v>0</v>
      </c>
      <c r="P1626">
        <f>ROUNDUP(IF(D1626&gt;$D$4,0,($D$4-D1626+1)/365),0)</f>
        <v>0</v>
      </c>
      <c r="Q1626">
        <f>ROUNDUP(IF(D1626&gt;$D$5,0,($D$5-D1626+1)/365),0)</f>
        <v>0</v>
      </c>
      <c r="R1626" s="28">
        <f>IF(OR(P1626=1,Q1626=1),IF(D1626+364&lt;=$D$5,(D1626+364-$D$4+1)/365,IF(D1626&gt;$D$4,($D$5-D1626+1)/365,$D$6/365)),0)</f>
        <v>0</v>
      </c>
      <c r="S1626" s="28">
        <f>'Data &amp; Parameter'!$E$16*'Data &amp; Parameter'!$E$17*('Data &amp; Parameter'!$E$18+'Data &amp; Parameter'!$E$19)*'Data &amp; Parameter'!$E$20*'Data &amp; Parameter'!$E$37*R1626</f>
        <v>0</v>
      </c>
      <c r="T1626" s="28">
        <f t="shared" si="25"/>
        <v>0</v>
      </c>
    </row>
    <row r="1627" spans="1:20" ht="15.75" customHeight="1" x14ac:dyDescent="0.35">
      <c r="A1627">
        <v>1620</v>
      </c>
      <c r="B1627" s="76">
        <v>44235.369398148148</v>
      </c>
      <c r="C1627" s="1" t="s">
        <v>5199</v>
      </c>
      <c r="D1627" s="76">
        <v>44235.369837962964</v>
      </c>
      <c r="E1627" s="1" t="s">
        <v>5200</v>
      </c>
      <c r="F1627" s="1" t="s">
        <v>5201</v>
      </c>
      <c r="G1627" s="1" t="s">
        <v>123</v>
      </c>
      <c r="H1627" s="1" t="s">
        <v>124</v>
      </c>
      <c r="I1627" s="1" t="s">
        <v>125</v>
      </c>
      <c r="J1627" s="1" t="s">
        <v>5174</v>
      </c>
      <c r="K1627" s="1" t="s">
        <v>5174</v>
      </c>
      <c r="L1627">
        <f>ROUNDUP(IF(B1627&gt;$D$4,0,($D$4-B1627+1)/365),0)</f>
        <v>0</v>
      </c>
      <c r="M1627">
        <f>ROUNDUP(IF(B1627&gt;$D$5,0,($D$5-B1627+1)/365),0)</f>
        <v>0</v>
      </c>
      <c r="N1627" s="28">
        <f>IF(OR(L1627=1,M1627=1),IF(B1627+364&lt;=$D$5,(B1627+364-$D$4+1)/365,IF(B1627&gt;$D$4,($D$5-B1627+1)/365,$D$6/365)),0)</f>
        <v>0</v>
      </c>
      <c r="O1627" s="28">
        <f>'Data &amp; Parameter'!$E$16*'Data &amp; Parameter'!$E$17*('Data &amp; Parameter'!$E$18+'Data &amp; Parameter'!$E$19)*'Data &amp; Parameter'!$E$20*'Data &amp; Parameter'!$E$37*N1627</f>
        <v>0</v>
      </c>
      <c r="P1627">
        <f>ROUNDUP(IF(D1627&gt;$D$4,0,($D$4-D1627+1)/365),0)</f>
        <v>0</v>
      </c>
      <c r="Q1627">
        <f>ROUNDUP(IF(D1627&gt;$D$5,0,($D$5-D1627+1)/365),0)</f>
        <v>0</v>
      </c>
      <c r="R1627" s="28">
        <f>IF(OR(P1627=1,Q1627=1),IF(D1627+364&lt;=$D$5,(D1627+364-$D$4+1)/365,IF(D1627&gt;$D$4,($D$5-D1627+1)/365,$D$6/365)),0)</f>
        <v>0</v>
      </c>
      <c r="S1627" s="28">
        <f>'Data &amp; Parameter'!$E$16*'Data &amp; Parameter'!$E$17*('Data &amp; Parameter'!$E$18+'Data &amp; Parameter'!$E$19)*'Data &amp; Parameter'!$E$20*'Data &amp; Parameter'!$E$37*R1627</f>
        <v>0</v>
      </c>
      <c r="T1627" s="28">
        <f t="shared" si="25"/>
        <v>0</v>
      </c>
    </row>
    <row r="1628" spans="1:20" ht="15.75" customHeight="1" x14ac:dyDescent="0.35">
      <c r="A1628">
        <v>1621</v>
      </c>
      <c r="B1628" s="76">
        <v>44235.370694444442</v>
      </c>
      <c r="C1628" s="1" t="s">
        <v>5202</v>
      </c>
      <c r="D1628" s="76">
        <v>44235.371817129635</v>
      </c>
      <c r="E1628" s="1" t="s">
        <v>5203</v>
      </c>
      <c r="F1628" s="1" t="s">
        <v>5204</v>
      </c>
      <c r="G1628" s="1" t="s">
        <v>123</v>
      </c>
      <c r="H1628" s="1" t="s">
        <v>124</v>
      </c>
      <c r="I1628" s="1" t="s">
        <v>125</v>
      </c>
      <c r="J1628" s="1" t="s">
        <v>5174</v>
      </c>
      <c r="K1628" s="1" t="s">
        <v>5174</v>
      </c>
      <c r="L1628">
        <f>ROUNDUP(IF(B1628&gt;$D$4,0,($D$4-B1628+1)/365),0)</f>
        <v>0</v>
      </c>
      <c r="M1628">
        <f>ROUNDUP(IF(B1628&gt;$D$5,0,($D$5-B1628+1)/365),0)</f>
        <v>0</v>
      </c>
      <c r="N1628" s="28">
        <f>IF(OR(L1628=1,M1628=1),IF(B1628+364&lt;=$D$5,(B1628+364-$D$4+1)/365,IF(B1628&gt;$D$4,($D$5-B1628+1)/365,$D$6/365)),0)</f>
        <v>0</v>
      </c>
      <c r="O1628" s="28">
        <f>'Data &amp; Parameter'!$E$16*'Data &amp; Parameter'!$E$17*('Data &amp; Parameter'!$E$18+'Data &amp; Parameter'!$E$19)*'Data &amp; Parameter'!$E$20*'Data &amp; Parameter'!$E$37*N1628</f>
        <v>0</v>
      </c>
      <c r="P1628">
        <f>ROUNDUP(IF(D1628&gt;$D$4,0,($D$4-D1628+1)/365),0)</f>
        <v>0</v>
      </c>
      <c r="Q1628">
        <f>ROUNDUP(IF(D1628&gt;$D$5,0,($D$5-D1628+1)/365),0)</f>
        <v>0</v>
      </c>
      <c r="R1628" s="28">
        <f>IF(OR(P1628=1,Q1628=1),IF(D1628+364&lt;=$D$5,(D1628+364-$D$4+1)/365,IF(D1628&gt;$D$4,($D$5-D1628+1)/365,$D$6/365)),0)</f>
        <v>0</v>
      </c>
      <c r="S1628" s="28">
        <f>'Data &amp; Parameter'!$E$16*'Data &amp; Parameter'!$E$17*('Data &amp; Parameter'!$E$18+'Data &amp; Parameter'!$E$19)*'Data &amp; Parameter'!$E$20*'Data &amp; Parameter'!$E$37*R1628</f>
        <v>0</v>
      </c>
      <c r="T1628" s="28">
        <f t="shared" si="25"/>
        <v>0</v>
      </c>
    </row>
    <row r="1629" spans="1:20" ht="15.75" customHeight="1" x14ac:dyDescent="0.35">
      <c r="A1629">
        <v>1622</v>
      </c>
      <c r="B1629" s="76">
        <v>44235.376412037032</v>
      </c>
      <c r="C1629" s="1" t="s">
        <v>5205</v>
      </c>
      <c r="D1629" s="76">
        <v>44235.377754629633</v>
      </c>
      <c r="E1629" s="1" t="s">
        <v>5206</v>
      </c>
      <c r="F1629" s="1" t="s">
        <v>5207</v>
      </c>
      <c r="G1629" s="1" t="s">
        <v>123</v>
      </c>
      <c r="H1629" s="1" t="s">
        <v>124</v>
      </c>
      <c r="I1629" s="1" t="s">
        <v>125</v>
      </c>
      <c r="J1629" s="1" t="s">
        <v>5174</v>
      </c>
      <c r="K1629" s="1" t="s">
        <v>5174</v>
      </c>
      <c r="L1629">
        <f>ROUNDUP(IF(B1629&gt;$D$4,0,($D$4-B1629+1)/365),0)</f>
        <v>0</v>
      </c>
      <c r="M1629">
        <f>ROUNDUP(IF(B1629&gt;$D$5,0,($D$5-B1629+1)/365),0)</f>
        <v>0</v>
      </c>
      <c r="N1629" s="28">
        <f>IF(OR(L1629=1,M1629=1),IF(B1629+364&lt;=$D$5,(B1629+364-$D$4+1)/365,IF(B1629&gt;$D$4,($D$5-B1629+1)/365,$D$6/365)),0)</f>
        <v>0</v>
      </c>
      <c r="O1629" s="28">
        <f>'Data &amp; Parameter'!$E$16*'Data &amp; Parameter'!$E$17*('Data &amp; Parameter'!$E$18+'Data &amp; Parameter'!$E$19)*'Data &amp; Parameter'!$E$20*'Data &amp; Parameter'!$E$37*N1629</f>
        <v>0</v>
      </c>
      <c r="P1629">
        <f>ROUNDUP(IF(D1629&gt;$D$4,0,($D$4-D1629+1)/365),0)</f>
        <v>0</v>
      </c>
      <c r="Q1629">
        <f>ROUNDUP(IF(D1629&gt;$D$5,0,($D$5-D1629+1)/365),0)</f>
        <v>0</v>
      </c>
      <c r="R1629" s="28">
        <f>IF(OR(P1629=1,Q1629=1),IF(D1629+364&lt;=$D$5,(D1629+364-$D$4+1)/365,IF(D1629&gt;$D$4,($D$5-D1629+1)/365,$D$6/365)),0)</f>
        <v>0</v>
      </c>
      <c r="S1629" s="28">
        <f>'Data &amp; Parameter'!$E$16*'Data &amp; Parameter'!$E$17*('Data &amp; Parameter'!$E$18+'Data &amp; Parameter'!$E$19)*'Data &amp; Parameter'!$E$20*'Data &amp; Parameter'!$E$37*R1629</f>
        <v>0</v>
      </c>
      <c r="T1629" s="28">
        <f t="shared" si="25"/>
        <v>0</v>
      </c>
    </row>
    <row r="1630" spans="1:20" ht="15.75" customHeight="1" x14ac:dyDescent="0.35">
      <c r="A1630">
        <v>1623</v>
      </c>
      <c r="B1630" s="76">
        <v>44235.380324074074</v>
      </c>
      <c r="C1630" s="1" t="s">
        <v>5208</v>
      </c>
      <c r="D1630" s="76">
        <v>44235.380983796298</v>
      </c>
      <c r="E1630" s="1" t="s">
        <v>5209</v>
      </c>
      <c r="F1630" s="1" t="s">
        <v>5210</v>
      </c>
      <c r="G1630" s="1" t="s">
        <v>123</v>
      </c>
      <c r="H1630" s="1" t="s">
        <v>124</v>
      </c>
      <c r="I1630" s="1" t="s">
        <v>125</v>
      </c>
      <c r="J1630" s="1" t="s">
        <v>5174</v>
      </c>
      <c r="K1630" s="1" t="s">
        <v>5174</v>
      </c>
      <c r="L1630">
        <f>ROUNDUP(IF(B1630&gt;$D$4,0,($D$4-B1630+1)/365),0)</f>
        <v>0</v>
      </c>
      <c r="M1630">
        <f>ROUNDUP(IF(B1630&gt;$D$5,0,($D$5-B1630+1)/365),0)</f>
        <v>0</v>
      </c>
      <c r="N1630" s="28">
        <f>IF(OR(L1630=1,M1630=1),IF(B1630+364&lt;=$D$5,(B1630+364-$D$4+1)/365,IF(B1630&gt;$D$4,($D$5-B1630+1)/365,$D$6/365)),0)</f>
        <v>0</v>
      </c>
      <c r="O1630" s="28">
        <f>'Data &amp; Parameter'!$E$16*'Data &amp; Parameter'!$E$17*('Data &amp; Parameter'!$E$18+'Data &amp; Parameter'!$E$19)*'Data &amp; Parameter'!$E$20*'Data &amp; Parameter'!$E$37*N1630</f>
        <v>0</v>
      </c>
      <c r="P1630">
        <f>ROUNDUP(IF(D1630&gt;$D$4,0,($D$4-D1630+1)/365),0)</f>
        <v>0</v>
      </c>
      <c r="Q1630">
        <f>ROUNDUP(IF(D1630&gt;$D$5,0,($D$5-D1630+1)/365),0)</f>
        <v>0</v>
      </c>
      <c r="R1630" s="28">
        <f>IF(OR(P1630=1,Q1630=1),IF(D1630+364&lt;=$D$5,(D1630+364-$D$4+1)/365,IF(D1630&gt;$D$4,($D$5-D1630+1)/365,$D$6/365)),0)</f>
        <v>0</v>
      </c>
      <c r="S1630" s="28">
        <f>'Data &amp; Parameter'!$E$16*'Data &amp; Parameter'!$E$17*('Data &amp; Parameter'!$E$18+'Data &amp; Parameter'!$E$19)*'Data &amp; Parameter'!$E$20*'Data &amp; Parameter'!$E$37*R1630</f>
        <v>0</v>
      </c>
      <c r="T1630" s="28">
        <f t="shared" si="25"/>
        <v>0</v>
      </c>
    </row>
    <row r="1631" spans="1:20" ht="15.75" customHeight="1" x14ac:dyDescent="0.35">
      <c r="A1631">
        <v>1624</v>
      </c>
      <c r="B1631" s="76">
        <v>44235.381238425922</v>
      </c>
      <c r="C1631" s="1" t="s">
        <v>5211</v>
      </c>
      <c r="D1631" s="76">
        <v>44235.382210648153</v>
      </c>
      <c r="E1631" s="1" t="s">
        <v>5212</v>
      </c>
      <c r="F1631" s="1" t="s">
        <v>5213</v>
      </c>
      <c r="G1631" s="1" t="s">
        <v>123</v>
      </c>
      <c r="H1631" s="1" t="s">
        <v>124</v>
      </c>
      <c r="I1631" s="1" t="s">
        <v>125</v>
      </c>
      <c r="J1631" s="1" t="s">
        <v>5174</v>
      </c>
      <c r="K1631" s="1" t="s">
        <v>5174</v>
      </c>
      <c r="L1631">
        <f>ROUNDUP(IF(B1631&gt;$D$4,0,($D$4-B1631+1)/365),0)</f>
        <v>0</v>
      </c>
      <c r="M1631">
        <f>ROUNDUP(IF(B1631&gt;$D$5,0,($D$5-B1631+1)/365),0)</f>
        <v>0</v>
      </c>
      <c r="N1631" s="28">
        <f>IF(OR(L1631=1,M1631=1),IF(B1631+364&lt;=$D$5,(B1631+364-$D$4+1)/365,IF(B1631&gt;$D$4,($D$5-B1631+1)/365,$D$6/365)),0)</f>
        <v>0</v>
      </c>
      <c r="O1631" s="28">
        <f>'Data &amp; Parameter'!$E$16*'Data &amp; Parameter'!$E$17*('Data &amp; Parameter'!$E$18+'Data &amp; Parameter'!$E$19)*'Data &amp; Parameter'!$E$20*'Data &amp; Parameter'!$E$37*N1631</f>
        <v>0</v>
      </c>
      <c r="P1631">
        <f>ROUNDUP(IF(D1631&gt;$D$4,0,($D$4-D1631+1)/365),0)</f>
        <v>0</v>
      </c>
      <c r="Q1631">
        <f>ROUNDUP(IF(D1631&gt;$D$5,0,($D$5-D1631+1)/365),0)</f>
        <v>0</v>
      </c>
      <c r="R1631" s="28">
        <f>IF(OR(P1631=1,Q1631=1),IF(D1631+364&lt;=$D$5,(D1631+364-$D$4+1)/365,IF(D1631&gt;$D$4,($D$5-D1631+1)/365,$D$6/365)),0)</f>
        <v>0</v>
      </c>
      <c r="S1631" s="28">
        <f>'Data &amp; Parameter'!$E$16*'Data &amp; Parameter'!$E$17*('Data &amp; Parameter'!$E$18+'Data &amp; Parameter'!$E$19)*'Data &amp; Parameter'!$E$20*'Data &amp; Parameter'!$E$37*R1631</f>
        <v>0</v>
      </c>
      <c r="T1631" s="28">
        <f t="shared" si="25"/>
        <v>0</v>
      </c>
    </row>
    <row r="1632" spans="1:20" ht="15.75" customHeight="1" x14ac:dyDescent="0.35">
      <c r="A1632">
        <v>1625</v>
      </c>
      <c r="B1632" s="76">
        <v>44235.384074074071</v>
      </c>
      <c r="C1632" s="1" t="s">
        <v>5214</v>
      </c>
      <c r="D1632" s="76">
        <v>44235.38480324074</v>
      </c>
      <c r="E1632" s="1" t="s">
        <v>5215</v>
      </c>
      <c r="F1632" s="1" t="s">
        <v>5216</v>
      </c>
      <c r="G1632" s="1" t="s">
        <v>123</v>
      </c>
      <c r="H1632" s="1" t="s">
        <v>124</v>
      </c>
      <c r="I1632" s="1" t="s">
        <v>125</v>
      </c>
      <c r="J1632" s="1" t="s">
        <v>5174</v>
      </c>
      <c r="K1632" s="1" t="s">
        <v>5174</v>
      </c>
      <c r="L1632">
        <f>ROUNDUP(IF(B1632&gt;$D$4,0,($D$4-B1632+1)/365),0)</f>
        <v>0</v>
      </c>
      <c r="M1632">
        <f>ROUNDUP(IF(B1632&gt;$D$5,0,($D$5-B1632+1)/365),0)</f>
        <v>0</v>
      </c>
      <c r="N1632" s="28">
        <f>IF(OR(L1632=1,M1632=1),IF(B1632+364&lt;=$D$5,(B1632+364-$D$4+1)/365,IF(B1632&gt;$D$4,($D$5-B1632+1)/365,$D$6/365)),0)</f>
        <v>0</v>
      </c>
      <c r="O1632" s="28">
        <f>'Data &amp; Parameter'!$E$16*'Data &amp; Parameter'!$E$17*('Data &amp; Parameter'!$E$18+'Data &amp; Parameter'!$E$19)*'Data &amp; Parameter'!$E$20*'Data &amp; Parameter'!$E$37*N1632</f>
        <v>0</v>
      </c>
      <c r="P1632">
        <f>ROUNDUP(IF(D1632&gt;$D$4,0,($D$4-D1632+1)/365),0)</f>
        <v>0</v>
      </c>
      <c r="Q1632">
        <f>ROUNDUP(IF(D1632&gt;$D$5,0,($D$5-D1632+1)/365),0)</f>
        <v>0</v>
      </c>
      <c r="R1632" s="28">
        <f>IF(OR(P1632=1,Q1632=1),IF(D1632+364&lt;=$D$5,(D1632+364-$D$4+1)/365,IF(D1632&gt;$D$4,($D$5-D1632+1)/365,$D$6/365)),0)</f>
        <v>0</v>
      </c>
      <c r="S1632" s="28">
        <f>'Data &amp; Parameter'!$E$16*'Data &amp; Parameter'!$E$17*('Data &amp; Parameter'!$E$18+'Data &amp; Parameter'!$E$19)*'Data &amp; Parameter'!$E$20*'Data &amp; Parameter'!$E$37*R1632</f>
        <v>0</v>
      </c>
      <c r="T1632" s="28">
        <f t="shared" si="25"/>
        <v>0</v>
      </c>
    </row>
    <row r="1633" spans="1:20" ht="15.75" customHeight="1" x14ac:dyDescent="0.35">
      <c r="A1633">
        <v>1626</v>
      </c>
      <c r="B1633" s="76">
        <v>44235.385578703703</v>
      </c>
      <c r="C1633" s="1" t="s">
        <v>5217</v>
      </c>
      <c r="D1633" s="76">
        <v>44235.386030092588</v>
      </c>
      <c r="E1633" s="1" t="s">
        <v>5218</v>
      </c>
      <c r="F1633" s="1" t="s">
        <v>5219</v>
      </c>
      <c r="G1633" s="1" t="s">
        <v>123</v>
      </c>
      <c r="H1633" s="1" t="s">
        <v>124</v>
      </c>
      <c r="I1633" s="1" t="s">
        <v>125</v>
      </c>
      <c r="J1633" s="1" t="s">
        <v>5174</v>
      </c>
      <c r="K1633" s="1" t="s">
        <v>5174</v>
      </c>
      <c r="L1633">
        <f>ROUNDUP(IF(B1633&gt;$D$4,0,($D$4-B1633+1)/365),0)</f>
        <v>0</v>
      </c>
      <c r="M1633">
        <f>ROUNDUP(IF(B1633&gt;$D$5,0,($D$5-B1633+1)/365),0)</f>
        <v>0</v>
      </c>
      <c r="N1633" s="28">
        <f>IF(OR(L1633=1,M1633=1),IF(B1633+364&lt;=$D$5,(B1633+364-$D$4+1)/365,IF(B1633&gt;$D$4,($D$5-B1633+1)/365,$D$6/365)),0)</f>
        <v>0</v>
      </c>
      <c r="O1633" s="28">
        <f>'Data &amp; Parameter'!$E$16*'Data &amp; Parameter'!$E$17*('Data &amp; Parameter'!$E$18+'Data &amp; Parameter'!$E$19)*'Data &amp; Parameter'!$E$20*'Data &amp; Parameter'!$E$37*N1633</f>
        <v>0</v>
      </c>
      <c r="P1633">
        <f>ROUNDUP(IF(D1633&gt;$D$4,0,($D$4-D1633+1)/365),0)</f>
        <v>0</v>
      </c>
      <c r="Q1633">
        <f>ROUNDUP(IF(D1633&gt;$D$5,0,($D$5-D1633+1)/365),0)</f>
        <v>0</v>
      </c>
      <c r="R1633" s="28">
        <f>IF(OR(P1633=1,Q1633=1),IF(D1633+364&lt;=$D$5,(D1633+364-$D$4+1)/365,IF(D1633&gt;$D$4,($D$5-D1633+1)/365,$D$6/365)),0)</f>
        <v>0</v>
      </c>
      <c r="S1633" s="28">
        <f>'Data &amp; Parameter'!$E$16*'Data &amp; Parameter'!$E$17*('Data &amp; Parameter'!$E$18+'Data &amp; Parameter'!$E$19)*'Data &amp; Parameter'!$E$20*'Data &amp; Parameter'!$E$37*R1633</f>
        <v>0</v>
      </c>
      <c r="T1633" s="28">
        <f t="shared" si="25"/>
        <v>0</v>
      </c>
    </row>
    <row r="1634" spans="1:20" ht="15.75" customHeight="1" x14ac:dyDescent="0.35">
      <c r="A1634">
        <v>1627</v>
      </c>
      <c r="B1634" s="76">
        <v>44235.388402777782</v>
      </c>
      <c r="C1634" s="1" t="s">
        <v>5220</v>
      </c>
      <c r="D1634" s="76">
        <v>44235.389340277776</v>
      </c>
      <c r="E1634" s="1" t="s">
        <v>5221</v>
      </c>
      <c r="F1634" s="1" t="s">
        <v>5222</v>
      </c>
      <c r="G1634" s="1" t="s">
        <v>123</v>
      </c>
      <c r="H1634" s="1" t="s">
        <v>124</v>
      </c>
      <c r="I1634" s="1" t="s">
        <v>125</v>
      </c>
      <c r="J1634" s="1" t="s">
        <v>5174</v>
      </c>
      <c r="K1634" s="1" t="s">
        <v>5174</v>
      </c>
      <c r="L1634">
        <f>ROUNDUP(IF(B1634&gt;$D$4,0,($D$4-B1634+1)/365),0)</f>
        <v>0</v>
      </c>
      <c r="M1634">
        <f>ROUNDUP(IF(B1634&gt;$D$5,0,($D$5-B1634+1)/365),0)</f>
        <v>0</v>
      </c>
      <c r="N1634" s="28">
        <f>IF(OR(L1634=1,M1634=1),IF(B1634+364&lt;=$D$5,(B1634+364-$D$4+1)/365,IF(B1634&gt;$D$4,($D$5-B1634+1)/365,$D$6/365)),0)</f>
        <v>0</v>
      </c>
      <c r="O1634" s="28">
        <f>'Data &amp; Parameter'!$E$16*'Data &amp; Parameter'!$E$17*('Data &amp; Parameter'!$E$18+'Data &amp; Parameter'!$E$19)*'Data &amp; Parameter'!$E$20*'Data &amp; Parameter'!$E$37*N1634</f>
        <v>0</v>
      </c>
      <c r="P1634">
        <f>ROUNDUP(IF(D1634&gt;$D$4,0,($D$4-D1634+1)/365),0)</f>
        <v>0</v>
      </c>
      <c r="Q1634">
        <f>ROUNDUP(IF(D1634&gt;$D$5,0,($D$5-D1634+1)/365),0)</f>
        <v>0</v>
      </c>
      <c r="R1634" s="28">
        <f>IF(OR(P1634=1,Q1634=1),IF(D1634+364&lt;=$D$5,(D1634+364-$D$4+1)/365,IF(D1634&gt;$D$4,($D$5-D1634+1)/365,$D$6/365)),0)</f>
        <v>0</v>
      </c>
      <c r="S1634" s="28">
        <f>'Data &amp; Parameter'!$E$16*'Data &amp; Parameter'!$E$17*('Data &amp; Parameter'!$E$18+'Data &amp; Parameter'!$E$19)*'Data &amp; Parameter'!$E$20*'Data &amp; Parameter'!$E$37*R1634</f>
        <v>0</v>
      </c>
      <c r="T1634" s="28">
        <f t="shared" si="25"/>
        <v>0</v>
      </c>
    </row>
    <row r="1635" spans="1:20" ht="15.75" customHeight="1" x14ac:dyDescent="0.35">
      <c r="A1635">
        <v>1628</v>
      </c>
      <c r="B1635" s="76">
        <v>44235.39225694444</v>
      </c>
      <c r="C1635" s="1" t="s">
        <v>5223</v>
      </c>
      <c r="D1635" s="76">
        <v>44235.393252314811</v>
      </c>
      <c r="E1635" s="1" t="s">
        <v>5224</v>
      </c>
      <c r="F1635" s="1" t="s">
        <v>5225</v>
      </c>
      <c r="G1635" s="1" t="s">
        <v>123</v>
      </c>
      <c r="H1635" s="1" t="s">
        <v>124</v>
      </c>
      <c r="I1635" s="1" t="s">
        <v>125</v>
      </c>
      <c r="J1635" s="1" t="s">
        <v>5174</v>
      </c>
      <c r="K1635" s="1" t="s">
        <v>5174</v>
      </c>
      <c r="L1635">
        <f>ROUNDUP(IF(B1635&gt;$D$4,0,($D$4-B1635+1)/365),0)</f>
        <v>0</v>
      </c>
      <c r="M1635">
        <f>ROUNDUP(IF(B1635&gt;$D$5,0,($D$5-B1635+1)/365),0)</f>
        <v>0</v>
      </c>
      <c r="N1635" s="28">
        <f>IF(OR(L1635=1,M1635=1),IF(B1635+364&lt;=$D$5,(B1635+364-$D$4+1)/365,IF(B1635&gt;$D$4,($D$5-B1635+1)/365,$D$6/365)),0)</f>
        <v>0</v>
      </c>
      <c r="O1635" s="28">
        <f>'Data &amp; Parameter'!$E$16*'Data &amp; Parameter'!$E$17*('Data &amp; Parameter'!$E$18+'Data &amp; Parameter'!$E$19)*'Data &amp; Parameter'!$E$20*'Data &amp; Parameter'!$E$37*N1635</f>
        <v>0</v>
      </c>
      <c r="P1635">
        <f>ROUNDUP(IF(D1635&gt;$D$4,0,($D$4-D1635+1)/365),0)</f>
        <v>0</v>
      </c>
      <c r="Q1635">
        <f>ROUNDUP(IF(D1635&gt;$D$5,0,($D$5-D1635+1)/365),0)</f>
        <v>0</v>
      </c>
      <c r="R1635" s="28">
        <f>IF(OR(P1635=1,Q1635=1),IF(D1635+364&lt;=$D$5,(D1635+364-$D$4+1)/365,IF(D1635&gt;$D$4,($D$5-D1635+1)/365,$D$6/365)),0)</f>
        <v>0</v>
      </c>
      <c r="S1635" s="28">
        <f>'Data &amp; Parameter'!$E$16*'Data &amp; Parameter'!$E$17*('Data &amp; Parameter'!$E$18+'Data &amp; Parameter'!$E$19)*'Data &amp; Parameter'!$E$20*'Data &amp; Parameter'!$E$37*R1635</f>
        <v>0</v>
      </c>
      <c r="T1635" s="28">
        <f t="shared" si="25"/>
        <v>0</v>
      </c>
    </row>
    <row r="1636" spans="1:20" ht="15.75" customHeight="1" x14ac:dyDescent="0.35">
      <c r="A1636">
        <v>1629</v>
      </c>
      <c r="B1636" s="76">
        <v>44235.393310185187</v>
      </c>
      <c r="C1636" s="1" t="s">
        <v>5226</v>
      </c>
      <c r="D1636" s="76">
        <v>44235.393831018519</v>
      </c>
      <c r="E1636" s="1" t="s">
        <v>5227</v>
      </c>
      <c r="F1636" s="1" t="s">
        <v>5228</v>
      </c>
      <c r="G1636" s="1" t="s">
        <v>123</v>
      </c>
      <c r="H1636" s="1" t="s">
        <v>124</v>
      </c>
      <c r="I1636" s="1" t="s">
        <v>125</v>
      </c>
      <c r="J1636" s="1" t="s">
        <v>5174</v>
      </c>
      <c r="K1636" s="1" t="s">
        <v>5229</v>
      </c>
      <c r="L1636">
        <f>ROUNDUP(IF(B1636&gt;$D$4,0,($D$4-B1636+1)/365),0)</f>
        <v>0</v>
      </c>
      <c r="M1636">
        <f>ROUNDUP(IF(B1636&gt;$D$5,0,($D$5-B1636+1)/365),0)</f>
        <v>0</v>
      </c>
      <c r="N1636" s="28">
        <f>IF(OR(L1636=1,M1636=1),IF(B1636+364&lt;=$D$5,(B1636+364-$D$4+1)/365,IF(B1636&gt;$D$4,($D$5-B1636+1)/365,$D$6/365)),0)</f>
        <v>0</v>
      </c>
      <c r="O1636" s="28">
        <f>'Data &amp; Parameter'!$E$16*'Data &amp; Parameter'!$E$17*('Data &amp; Parameter'!$E$18+'Data &amp; Parameter'!$E$19)*'Data &amp; Parameter'!$E$20*'Data &amp; Parameter'!$E$37*N1636</f>
        <v>0</v>
      </c>
      <c r="P1636">
        <f>ROUNDUP(IF(D1636&gt;$D$4,0,($D$4-D1636+1)/365),0)</f>
        <v>0</v>
      </c>
      <c r="Q1636">
        <f>ROUNDUP(IF(D1636&gt;$D$5,0,($D$5-D1636+1)/365),0)</f>
        <v>0</v>
      </c>
      <c r="R1636" s="28">
        <f>IF(OR(P1636=1,Q1636=1),IF(D1636+364&lt;=$D$5,(D1636+364-$D$4+1)/365,IF(D1636&gt;$D$4,($D$5-D1636+1)/365,$D$6/365)),0)</f>
        <v>0</v>
      </c>
      <c r="S1636" s="28">
        <f>'Data &amp; Parameter'!$E$16*'Data &amp; Parameter'!$E$17*('Data &amp; Parameter'!$E$18+'Data &amp; Parameter'!$E$19)*'Data &amp; Parameter'!$E$20*'Data &amp; Parameter'!$E$37*R1636</f>
        <v>0</v>
      </c>
      <c r="T1636" s="28">
        <f t="shared" si="25"/>
        <v>0</v>
      </c>
    </row>
    <row r="1637" spans="1:20" ht="15.75" customHeight="1" x14ac:dyDescent="0.35">
      <c r="A1637">
        <v>1630</v>
      </c>
      <c r="B1637" s="76">
        <v>44235.396608796298</v>
      </c>
      <c r="C1637" s="1" t="s">
        <v>5230</v>
      </c>
      <c r="D1637" s="76">
        <v>44235.397905092592</v>
      </c>
      <c r="E1637" s="1" t="s">
        <v>5231</v>
      </c>
      <c r="F1637" s="1" t="s">
        <v>5232</v>
      </c>
      <c r="G1637" s="1" t="s">
        <v>123</v>
      </c>
      <c r="H1637" s="1" t="s">
        <v>124</v>
      </c>
      <c r="I1637" s="1" t="s">
        <v>125</v>
      </c>
      <c r="J1637" s="1" t="s">
        <v>5174</v>
      </c>
      <c r="K1637" s="1" t="s">
        <v>5174</v>
      </c>
      <c r="L1637">
        <f>ROUNDUP(IF(B1637&gt;$D$4,0,($D$4-B1637+1)/365),0)</f>
        <v>0</v>
      </c>
      <c r="M1637">
        <f>ROUNDUP(IF(B1637&gt;$D$5,0,($D$5-B1637+1)/365),0)</f>
        <v>0</v>
      </c>
      <c r="N1637" s="28">
        <f>IF(OR(L1637=1,M1637=1),IF(B1637+364&lt;=$D$5,(B1637+364-$D$4+1)/365,IF(B1637&gt;$D$4,($D$5-B1637+1)/365,$D$6/365)),0)</f>
        <v>0</v>
      </c>
      <c r="O1637" s="28">
        <f>'Data &amp; Parameter'!$E$16*'Data &amp; Parameter'!$E$17*('Data &amp; Parameter'!$E$18+'Data &amp; Parameter'!$E$19)*'Data &amp; Parameter'!$E$20*'Data &amp; Parameter'!$E$37*N1637</f>
        <v>0</v>
      </c>
      <c r="P1637">
        <f>ROUNDUP(IF(D1637&gt;$D$4,0,($D$4-D1637+1)/365),0)</f>
        <v>0</v>
      </c>
      <c r="Q1637">
        <f>ROUNDUP(IF(D1637&gt;$D$5,0,($D$5-D1637+1)/365),0)</f>
        <v>0</v>
      </c>
      <c r="R1637" s="28">
        <f>IF(OR(P1637=1,Q1637=1),IF(D1637+364&lt;=$D$5,(D1637+364-$D$4+1)/365,IF(D1637&gt;$D$4,($D$5-D1637+1)/365,$D$6/365)),0)</f>
        <v>0</v>
      </c>
      <c r="S1637" s="28">
        <f>'Data &amp; Parameter'!$E$16*'Data &amp; Parameter'!$E$17*('Data &amp; Parameter'!$E$18+'Data &amp; Parameter'!$E$19)*'Data &amp; Parameter'!$E$20*'Data &amp; Parameter'!$E$37*R1637</f>
        <v>0</v>
      </c>
      <c r="T1637" s="28">
        <f t="shared" si="25"/>
        <v>0</v>
      </c>
    </row>
    <row r="1638" spans="1:20" ht="15.75" customHeight="1" x14ac:dyDescent="0.35">
      <c r="A1638">
        <v>1631</v>
      </c>
      <c r="B1638" s="76">
        <v>44235.397916666669</v>
      </c>
      <c r="C1638" s="1" t="s">
        <v>5233</v>
      </c>
      <c r="D1638" s="76">
        <v>44235.398761574077</v>
      </c>
      <c r="E1638" s="1" t="s">
        <v>5234</v>
      </c>
      <c r="F1638" s="1" t="s">
        <v>5235</v>
      </c>
      <c r="G1638" s="1" t="s">
        <v>123</v>
      </c>
      <c r="H1638" s="1" t="s">
        <v>124</v>
      </c>
      <c r="I1638" s="1" t="s">
        <v>125</v>
      </c>
      <c r="J1638" s="1" t="s">
        <v>5174</v>
      </c>
      <c r="K1638" s="1" t="s">
        <v>5229</v>
      </c>
      <c r="L1638">
        <f>ROUNDUP(IF(B1638&gt;$D$4,0,($D$4-B1638+1)/365),0)</f>
        <v>0</v>
      </c>
      <c r="M1638">
        <f>ROUNDUP(IF(B1638&gt;$D$5,0,($D$5-B1638+1)/365),0)</f>
        <v>0</v>
      </c>
      <c r="N1638" s="28">
        <f>IF(OR(L1638=1,M1638=1),IF(B1638+364&lt;=$D$5,(B1638+364-$D$4+1)/365,IF(B1638&gt;$D$4,($D$5-B1638+1)/365,$D$6/365)),0)</f>
        <v>0</v>
      </c>
      <c r="O1638" s="28">
        <f>'Data &amp; Parameter'!$E$16*'Data &amp; Parameter'!$E$17*('Data &amp; Parameter'!$E$18+'Data &amp; Parameter'!$E$19)*'Data &amp; Parameter'!$E$20*'Data &amp; Parameter'!$E$37*N1638</f>
        <v>0</v>
      </c>
      <c r="P1638">
        <f>ROUNDUP(IF(D1638&gt;$D$4,0,($D$4-D1638+1)/365),0)</f>
        <v>0</v>
      </c>
      <c r="Q1638">
        <f>ROUNDUP(IF(D1638&gt;$D$5,0,($D$5-D1638+1)/365),0)</f>
        <v>0</v>
      </c>
      <c r="R1638" s="28">
        <f>IF(OR(P1638=1,Q1638=1),IF(D1638+364&lt;=$D$5,(D1638+364-$D$4+1)/365,IF(D1638&gt;$D$4,($D$5-D1638+1)/365,$D$6/365)),0)</f>
        <v>0</v>
      </c>
      <c r="S1638" s="28">
        <f>'Data &amp; Parameter'!$E$16*'Data &amp; Parameter'!$E$17*('Data &amp; Parameter'!$E$18+'Data &amp; Parameter'!$E$19)*'Data &amp; Parameter'!$E$20*'Data &amp; Parameter'!$E$37*R1638</f>
        <v>0</v>
      </c>
      <c r="T1638" s="28">
        <f t="shared" si="25"/>
        <v>0</v>
      </c>
    </row>
    <row r="1639" spans="1:20" ht="15.75" customHeight="1" x14ac:dyDescent="0.35">
      <c r="A1639">
        <v>1632</v>
      </c>
      <c r="B1639" s="76">
        <v>44235.401701388888</v>
      </c>
      <c r="C1639" s="1" t="s">
        <v>5236</v>
      </c>
      <c r="D1639" s="76">
        <v>44235.402245370366</v>
      </c>
      <c r="E1639" s="1" t="s">
        <v>5237</v>
      </c>
      <c r="F1639" s="1" t="s">
        <v>5238</v>
      </c>
      <c r="G1639" s="1" t="s">
        <v>123</v>
      </c>
      <c r="H1639" s="1" t="s">
        <v>124</v>
      </c>
      <c r="I1639" s="1" t="s">
        <v>125</v>
      </c>
      <c r="J1639" s="1" t="s">
        <v>5174</v>
      </c>
      <c r="K1639" s="1" t="s">
        <v>5229</v>
      </c>
      <c r="L1639">
        <f>ROUNDUP(IF(B1639&gt;$D$4,0,($D$4-B1639+1)/365),0)</f>
        <v>0</v>
      </c>
      <c r="M1639">
        <f>ROUNDUP(IF(B1639&gt;$D$5,0,($D$5-B1639+1)/365),0)</f>
        <v>0</v>
      </c>
      <c r="N1639" s="28">
        <f>IF(OR(L1639=1,M1639=1),IF(B1639+364&lt;=$D$5,(B1639+364-$D$4+1)/365,IF(B1639&gt;$D$4,($D$5-B1639+1)/365,$D$6/365)),0)</f>
        <v>0</v>
      </c>
      <c r="O1639" s="28">
        <f>'Data &amp; Parameter'!$E$16*'Data &amp; Parameter'!$E$17*('Data &amp; Parameter'!$E$18+'Data &amp; Parameter'!$E$19)*'Data &amp; Parameter'!$E$20*'Data &amp; Parameter'!$E$37*N1639</f>
        <v>0</v>
      </c>
      <c r="P1639">
        <f>ROUNDUP(IF(D1639&gt;$D$4,0,($D$4-D1639+1)/365),0)</f>
        <v>0</v>
      </c>
      <c r="Q1639">
        <f>ROUNDUP(IF(D1639&gt;$D$5,0,($D$5-D1639+1)/365),0)</f>
        <v>0</v>
      </c>
      <c r="R1639" s="28">
        <f>IF(OR(P1639=1,Q1639=1),IF(D1639+364&lt;=$D$5,(D1639+364-$D$4+1)/365,IF(D1639&gt;$D$4,($D$5-D1639+1)/365,$D$6/365)),0)</f>
        <v>0</v>
      </c>
      <c r="S1639" s="28">
        <f>'Data &amp; Parameter'!$E$16*'Data &amp; Parameter'!$E$17*('Data &amp; Parameter'!$E$18+'Data &amp; Parameter'!$E$19)*'Data &amp; Parameter'!$E$20*'Data &amp; Parameter'!$E$37*R1639</f>
        <v>0</v>
      </c>
      <c r="T1639" s="28">
        <f t="shared" si="25"/>
        <v>0</v>
      </c>
    </row>
    <row r="1640" spans="1:20" ht="15.75" customHeight="1" x14ac:dyDescent="0.35">
      <c r="A1640">
        <v>1633</v>
      </c>
      <c r="B1640" s="76">
        <v>44235.402245370366</v>
      </c>
      <c r="C1640" s="1" t="s">
        <v>5239</v>
      </c>
      <c r="D1640" s="76">
        <v>44235.403495370367</v>
      </c>
      <c r="E1640" s="1" t="s">
        <v>5240</v>
      </c>
      <c r="F1640" s="1" t="s">
        <v>5241</v>
      </c>
      <c r="G1640" s="1" t="s">
        <v>123</v>
      </c>
      <c r="H1640" s="1" t="s">
        <v>124</v>
      </c>
      <c r="I1640" s="1" t="s">
        <v>125</v>
      </c>
      <c r="J1640" s="1" t="s">
        <v>5174</v>
      </c>
      <c r="K1640" s="1" t="s">
        <v>5174</v>
      </c>
      <c r="L1640">
        <f>ROUNDUP(IF(B1640&gt;$D$4,0,($D$4-B1640+1)/365),0)</f>
        <v>0</v>
      </c>
      <c r="M1640">
        <f>ROUNDUP(IF(B1640&gt;$D$5,0,($D$5-B1640+1)/365),0)</f>
        <v>0</v>
      </c>
      <c r="N1640" s="28">
        <f>IF(OR(L1640=1,M1640=1),IF(B1640+364&lt;=$D$5,(B1640+364-$D$4+1)/365,IF(B1640&gt;$D$4,($D$5-B1640+1)/365,$D$6/365)),0)</f>
        <v>0</v>
      </c>
      <c r="O1640" s="28">
        <f>'Data &amp; Parameter'!$E$16*'Data &amp; Parameter'!$E$17*('Data &amp; Parameter'!$E$18+'Data &amp; Parameter'!$E$19)*'Data &amp; Parameter'!$E$20*'Data &amp; Parameter'!$E$37*N1640</f>
        <v>0</v>
      </c>
      <c r="P1640">
        <f>ROUNDUP(IF(D1640&gt;$D$4,0,($D$4-D1640+1)/365),0)</f>
        <v>0</v>
      </c>
      <c r="Q1640">
        <f>ROUNDUP(IF(D1640&gt;$D$5,0,($D$5-D1640+1)/365),0)</f>
        <v>0</v>
      </c>
      <c r="R1640" s="28">
        <f>IF(OR(P1640=1,Q1640=1),IF(D1640+364&lt;=$D$5,(D1640+364-$D$4+1)/365,IF(D1640&gt;$D$4,($D$5-D1640+1)/365,$D$6/365)),0)</f>
        <v>0</v>
      </c>
      <c r="S1640" s="28">
        <f>'Data &amp; Parameter'!$E$16*'Data &amp; Parameter'!$E$17*('Data &amp; Parameter'!$E$18+'Data &amp; Parameter'!$E$19)*'Data &amp; Parameter'!$E$20*'Data &amp; Parameter'!$E$37*R1640</f>
        <v>0</v>
      </c>
      <c r="T1640" s="28">
        <f t="shared" si="25"/>
        <v>0</v>
      </c>
    </row>
    <row r="1641" spans="1:20" ht="15.75" customHeight="1" x14ac:dyDescent="0.35">
      <c r="A1641">
        <v>1634</v>
      </c>
      <c r="B1641" s="76">
        <v>44235.405578703707</v>
      </c>
      <c r="C1641" s="1" t="s">
        <v>5242</v>
      </c>
      <c r="D1641" s="76">
        <v>44235.4059375</v>
      </c>
      <c r="E1641" s="1" t="s">
        <v>5243</v>
      </c>
      <c r="F1641" s="1" t="s">
        <v>5244</v>
      </c>
      <c r="G1641" s="1" t="s">
        <v>123</v>
      </c>
      <c r="H1641" s="1" t="s">
        <v>124</v>
      </c>
      <c r="I1641" s="1" t="s">
        <v>125</v>
      </c>
      <c r="J1641" s="1" t="s">
        <v>5174</v>
      </c>
      <c r="K1641" s="1" t="s">
        <v>5174</v>
      </c>
      <c r="L1641">
        <f>ROUNDUP(IF(B1641&gt;$D$4,0,($D$4-B1641+1)/365),0)</f>
        <v>0</v>
      </c>
      <c r="M1641">
        <f>ROUNDUP(IF(B1641&gt;$D$5,0,($D$5-B1641+1)/365),0)</f>
        <v>0</v>
      </c>
      <c r="N1641" s="28">
        <f>IF(OR(L1641=1,M1641=1),IF(B1641+364&lt;=$D$5,(B1641+364-$D$4+1)/365,IF(B1641&gt;$D$4,($D$5-B1641+1)/365,$D$6/365)),0)</f>
        <v>0</v>
      </c>
      <c r="O1641" s="28">
        <f>'Data &amp; Parameter'!$E$16*'Data &amp; Parameter'!$E$17*('Data &amp; Parameter'!$E$18+'Data &amp; Parameter'!$E$19)*'Data &amp; Parameter'!$E$20*'Data &amp; Parameter'!$E$37*N1641</f>
        <v>0</v>
      </c>
      <c r="P1641">
        <f>ROUNDUP(IF(D1641&gt;$D$4,0,($D$4-D1641+1)/365),0)</f>
        <v>0</v>
      </c>
      <c r="Q1641">
        <f>ROUNDUP(IF(D1641&gt;$D$5,0,($D$5-D1641+1)/365),0)</f>
        <v>0</v>
      </c>
      <c r="R1641" s="28">
        <f>IF(OR(P1641=1,Q1641=1),IF(D1641+364&lt;=$D$5,(D1641+364-$D$4+1)/365,IF(D1641&gt;$D$4,($D$5-D1641+1)/365,$D$6/365)),0)</f>
        <v>0</v>
      </c>
      <c r="S1641" s="28">
        <f>'Data &amp; Parameter'!$E$16*'Data &amp; Parameter'!$E$17*('Data &amp; Parameter'!$E$18+'Data &amp; Parameter'!$E$19)*'Data &amp; Parameter'!$E$20*'Data &amp; Parameter'!$E$37*R1641</f>
        <v>0</v>
      </c>
      <c r="T1641" s="28">
        <f t="shared" si="25"/>
        <v>0</v>
      </c>
    </row>
    <row r="1642" spans="1:20" ht="15.75" customHeight="1" x14ac:dyDescent="0.35">
      <c r="A1642">
        <v>1635</v>
      </c>
      <c r="B1642" s="76">
        <v>44235.408171296294</v>
      </c>
      <c r="C1642" s="1" t="s">
        <v>5245</v>
      </c>
      <c r="D1642" s="76">
        <v>44235.40929398148</v>
      </c>
      <c r="E1642" s="1" t="s">
        <v>5246</v>
      </c>
      <c r="F1642" s="1" t="s">
        <v>5247</v>
      </c>
      <c r="G1642" s="1" t="s">
        <v>123</v>
      </c>
      <c r="H1642" s="1" t="s">
        <v>124</v>
      </c>
      <c r="I1642" s="1" t="s">
        <v>125</v>
      </c>
      <c r="J1642" s="1" t="s">
        <v>5174</v>
      </c>
      <c r="K1642" s="1" t="s">
        <v>5248</v>
      </c>
      <c r="L1642">
        <f>ROUNDUP(IF(B1642&gt;$D$4,0,($D$4-B1642+1)/365),0)</f>
        <v>0</v>
      </c>
      <c r="M1642">
        <f>ROUNDUP(IF(B1642&gt;$D$5,0,($D$5-B1642+1)/365),0)</f>
        <v>0</v>
      </c>
      <c r="N1642" s="28">
        <f>IF(OR(L1642=1,M1642=1),IF(B1642+364&lt;=$D$5,(B1642+364-$D$4+1)/365,IF(B1642&gt;$D$4,($D$5-B1642+1)/365,$D$6/365)),0)</f>
        <v>0</v>
      </c>
      <c r="O1642" s="28">
        <f>'Data &amp; Parameter'!$E$16*'Data &amp; Parameter'!$E$17*('Data &amp; Parameter'!$E$18+'Data &amp; Parameter'!$E$19)*'Data &amp; Parameter'!$E$20*'Data &amp; Parameter'!$E$37*N1642</f>
        <v>0</v>
      </c>
      <c r="P1642">
        <f>ROUNDUP(IF(D1642&gt;$D$4,0,($D$4-D1642+1)/365),0)</f>
        <v>0</v>
      </c>
      <c r="Q1642">
        <f>ROUNDUP(IF(D1642&gt;$D$5,0,($D$5-D1642+1)/365),0)</f>
        <v>0</v>
      </c>
      <c r="R1642" s="28">
        <f>IF(OR(P1642=1,Q1642=1),IF(D1642+364&lt;=$D$5,(D1642+364-$D$4+1)/365,IF(D1642&gt;$D$4,($D$5-D1642+1)/365,$D$6/365)),0)</f>
        <v>0</v>
      </c>
      <c r="S1642" s="28">
        <f>'Data &amp; Parameter'!$E$16*'Data &amp; Parameter'!$E$17*('Data &amp; Parameter'!$E$18+'Data &amp; Parameter'!$E$19)*'Data &amp; Parameter'!$E$20*'Data &amp; Parameter'!$E$37*R1642</f>
        <v>0</v>
      </c>
      <c r="T1642" s="28">
        <f t="shared" si="25"/>
        <v>0</v>
      </c>
    </row>
    <row r="1643" spans="1:20" ht="15.75" customHeight="1" x14ac:dyDescent="0.35">
      <c r="A1643">
        <v>1636</v>
      </c>
      <c r="B1643" s="76">
        <v>44235.410486111112</v>
      </c>
      <c r="C1643" s="1" t="s">
        <v>5249</v>
      </c>
      <c r="D1643" s="76">
        <v>44235.410833333328</v>
      </c>
      <c r="E1643" s="1" t="s">
        <v>5250</v>
      </c>
      <c r="F1643" s="1" t="s">
        <v>5251</v>
      </c>
      <c r="G1643" s="1" t="s">
        <v>123</v>
      </c>
      <c r="H1643" s="1" t="s">
        <v>124</v>
      </c>
      <c r="I1643" s="1" t="s">
        <v>125</v>
      </c>
      <c r="J1643" s="1" t="s">
        <v>5174</v>
      </c>
      <c r="K1643" s="1" t="s">
        <v>5174</v>
      </c>
      <c r="L1643">
        <f>ROUNDUP(IF(B1643&gt;$D$4,0,($D$4-B1643+1)/365),0)</f>
        <v>0</v>
      </c>
      <c r="M1643">
        <f>ROUNDUP(IF(B1643&gt;$D$5,0,($D$5-B1643+1)/365),0)</f>
        <v>0</v>
      </c>
      <c r="N1643" s="28">
        <f>IF(OR(L1643=1,M1643=1),IF(B1643+364&lt;=$D$5,(B1643+364-$D$4+1)/365,IF(B1643&gt;$D$4,($D$5-B1643+1)/365,$D$6/365)),0)</f>
        <v>0</v>
      </c>
      <c r="O1643" s="28">
        <f>'Data &amp; Parameter'!$E$16*'Data &amp; Parameter'!$E$17*('Data &amp; Parameter'!$E$18+'Data &amp; Parameter'!$E$19)*'Data &amp; Parameter'!$E$20*'Data &amp; Parameter'!$E$37*N1643</f>
        <v>0</v>
      </c>
      <c r="P1643">
        <f>ROUNDUP(IF(D1643&gt;$D$4,0,($D$4-D1643+1)/365),0)</f>
        <v>0</v>
      </c>
      <c r="Q1643">
        <f>ROUNDUP(IF(D1643&gt;$D$5,0,($D$5-D1643+1)/365),0)</f>
        <v>0</v>
      </c>
      <c r="R1643" s="28">
        <f>IF(OR(P1643=1,Q1643=1),IF(D1643+364&lt;=$D$5,(D1643+364-$D$4+1)/365,IF(D1643&gt;$D$4,($D$5-D1643+1)/365,$D$6/365)),0)</f>
        <v>0</v>
      </c>
      <c r="S1643" s="28">
        <f>'Data &amp; Parameter'!$E$16*'Data &amp; Parameter'!$E$17*('Data &amp; Parameter'!$E$18+'Data &amp; Parameter'!$E$19)*'Data &amp; Parameter'!$E$20*'Data &amp; Parameter'!$E$37*R1643</f>
        <v>0</v>
      </c>
      <c r="T1643" s="28">
        <f t="shared" si="25"/>
        <v>0</v>
      </c>
    </row>
    <row r="1644" spans="1:20" ht="15.75" customHeight="1" x14ac:dyDescent="0.35">
      <c r="A1644">
        <v>1637</v>
      </c>
      <c r="B1644" s="76">
        <v>44235.415185185186</v>
      </c>
      <c r="C1644" s="1" t="s">
        <v>5252</v>
      </c>
      <c r="D1644" s="76">
        <v>44235.416087962964</v>
      </c>
      <c r="E1644" s="1" t="s">
        <v>5253</v>
      </c>
      <c r="F1644" s="1" t="s">
        <v>5254</v>
      </c>
      <c r="G1644" s="1" t="s">
        <v>123</v>
      </c>
      <c r="H1644" s="1" t="s">
        <v>124</v>
      </c>
      <c r="I1644" s="1" t="s">
        <v>125</v>
      </c>
      <c r="J1644" s="1" t="s">
        <v>5174</v>
      </c>
      <c r="K1644" s="1" t="s">
        <v>5255</v>
      </c>
      <c r="L1644">
        <f>ROUNDUP(IF(B1644&gt;$D$4,0,($D$4-B1644+1)/365),0)</f>
        <v>0</v>
      </c>
      <c r="M1644">
        <f>ROUNDUP(IF(B1644&gt;$D$5,0,($D$5-B1644+1)/365),0)</f>
        <v>0</v>
      </c>
      <c r="N1644" s="28">
        <f>IF(OR(L1644=1,M1644=1),IF(B1644+364&lt;=$D$5,(B1644+364-$D$4+1)/365,IF(B1644&gt;$D$4,($D$5-B1644+1)/365,$D$6/365)),0)</f>
        <v>0</v>
      </c>
      <c r="O1644" s="28">
        <f>'Data &amp; Parameter'!$E$16*'Data &amp; Parameter'!$E$17*('Data &amp; Parameter'!$E$18+'Data &amp; Parameter'!$E$19)*'Data &amp; Parameter'!$E$20*'Data &amp; Parameter'!$E$37*N1644</f>
        <v>0</v>
      </c>
      <c r="P1644">
        <f>ROUNDUP(IF(D1644&gt;$D$4,0,($D$4-D1644+1)/365),0)</f>
        <v>0</v>
      </c>
      <c r="Q1644">
        <f>ROUNDUP(IF(D1644&gt;$D$5,0,($D$5-D1644+1)/365),0)</f>
        <v>0</v>
      </c>
      <c r="R1644" s="28">
        <f>IF(OR(P1644=1,Q1644=1),IF(D1644+364&lt;=$D$5,(D1644+364-$D$4+1)/365,IF(D1644&gt;$D$4,($D$5-D1644+1)/365,$D$6/365)),0)</f>
        <v>0</v>
      </c>
      <c r="S1644" s="28">
        <f>'Data &amp; Parameter'!$E$16*'Data &amp; Parameter'!$E$17*('Data &amp; Parameter'!$E$18+'Data &amp; Parameter'!$E$19)*'Data &amp; Parameter'!$E$20*'Data &amp; Parameter'!$E$37*R1644</f>
        <v>0</v>
      </c>
      <c r="T1644" s="28">
        <f t="shared" si="25"/>
        <v>0</v>
      </c>
    </row>
    <row r="1645" spans="1:20" ht="15.75" customHeight="1" x14ac:dyDescent="0.35">
      <c r="A1645">
        <v>1638</v>
      </c>
      <c r="B1645" s="76">
        <v>44235.418206018519</v>
      </c>
      <c r="C1645" s="1" t="s">
        <v>5256</v>
      </c>
      <c r="D1645" s="76">
        <v>44235.41883101852</v>
      </c>
      <c r="E1645" s="1" t="s">
        <v>5257</v>
      </c>
      <c r="F1645" s="1" t="s">
        <v>5258</v>
      </c>
      <c r="G1645" s="1" t="s">
        <v>123</v>
      </c>
      <c r="H1645" s="1" t="s">
        <v>124</v>
      </c>
      <c r="I1645" s="1" t="s">
        <v>125</v>
      </c>
      <c r="J1645" s="1" t="s">
        <v>5174</v>
      </c>
      <c r="K1645" s="1" t="s">
        <v>5174</v>
      </c>
      <c r="L1645">
        <f>ROUNDUP(IF(B1645&gt;$D$4,0,($D$4-B1645+1)/365),0)</f>
        <v>0</v>
      </c>
      <c r="M1645">
        <f>ROUNDUP(IF(B1645&gt;$D$5,0,($D$5-B1645+1)/365),0)</f>
        <v>0</v>
      </c>
      <c r="N1645" s="28">
        <f>IF(OR(L1645=1,M1645=1),IF(B1645+364&lt;=$D$5,(B1645+364-$D$4+1)/365,IF(B1645&gt;$D$4,($D$5-B1645+1)/365,$D$6/365)),0)</f>
        <v>0</v>
      </c>
      <c r="O1645" s="28">
        <f>'Data &amp; Parameter'!$E$16*'Data &amp; Parameter'!$E$17*('Data &amp; Parameter'!$E$18+'Data &amp; Parameter'!$E$19)*'Data &amp; Parameter'!$E$20*'Data &amp; Parameter'!$E$37*N1645</f>
        <v>0</v>
      </c>
      <c r="P1645">
        <f>ROUNDUP(IF(D1645&gt;$D$4,0,($D$4-D1645+1)/365),0)</f>
        <v>0</v>
      </c>
      <c r="Q1645">
        <f>ROUNDUP(IF(D1645&gt;$D$5,0,($D$5-D1645+1)/365),0)</f>
        <v>0</v>
      </c>
      <c r="R1645" s="28">
        <f>IF(OR(P1645=1,Q1645=1),IF(D1645+364&lt;=$D$5,(D1645+364-$D$4+1)/365,IF(D1645&gt;$D$4,($D$5-D1645+1)/365,$D$6/365)),0)</f>
        <v>0</v>
      </c>
      <c r="S1645" s="28">
        <f>'Data &amp; Parameter'!$E$16*'Data &amp; Parameter'!$E$17*('Data &amp; Parameter'!$E$18+'Data &amp; Parameter'!$E$19)*'Data &amp; Parameter'!$E$20*'Data &amp; Parameter'!$E$37*R1645</f>
        <v>0</v>
      </c>
      <c r="T1645" s="28">
        <f t="shared" si="25"/>
        <v>0</v>
      </c>
    </row>
    <row r="1646" spans="1:20" ht="15.75" customHeight="1" x14ac:dyDescent="0.35">
      <c r="A1646">
        <v>1639</v>
      </c>
      <c r="B1646" s="76">
        <v>44235.421168981484</v>
      </c>
      <c r="C1646" s="1" t="s">
        <v>5259</v>
      </c>
      <c r="D1646" s="76">
        <v>44235.421712962961</v>
      </c>
      <c r="E1646" s="1" t="s">
        <v>5260</v>
      </c>
      <c r="F1646" s="1" t="s">
        <v>5261</v>
      </c>
      <c r="G1646" s="1" t="s">
        <v>123</v>
      </c>
      <c r="H1646" s="1" t="s">
        <v>124</v>
      </c>
      <c r="I1646" s="1" t="s">
        <v>125</v>
      </c>
      <c r="J1646" s="1" t="s">
        <v>5174</v>
      </c>
      <c r="K1646" s="1" t="s">
        <v>5255</v>
      </c>
      <c r="L1646">
        <f>ROUNDUP(IF(B1646&gt;$D$4,0,($D$4-B1646+1)/365),0)</f>
        <v>0</v>
      </c>
      <c r="M1646">
        <f>ROUNDUP(IF(B1646&gt;$D$5,0,($D$5-B1646+1)/365),0)</f>
        <v>0</v>
      </c>
      <c r="N1646" s="28">
        <f>IF(OR(L1646=1,M1646=1),IF(B1646+364&lt;=$D$5,(B1646+364-$D$4+1)/365,IF(B1646&gt;$D$4,($D$5-B1646+1)/365,$D$6/365)),0)</f>
        <v>0</v>
      </c>
      <c r="O1646" s="28">
        <f>'Data &amp; Parameter'!$E$16*'Data &amp; Parameter'!$E$17*('Data &amp; Parameter'!$E$18+'Data &amp; Parameter'!$E$19)*'Data &amp; Parameter'!$E$20*'Data &amp; Parameter'!$E$37*N1646</f>
        <v>0</v>
      </c>
      <c r="P1646">
        <f>ROUNDUP(IF(D1646&gt;$D$4,0,($D$4-D1646+1)/365),0)</f>
        <v>0</v>
      </c>
      <c r="Q1646">
        <f>ROUNDUP(IF(D1646&gt;$D$5,0,($D$5-D1646+1)/365),0)</f>
        <v>0</v>
      </c>
      <c r="R1646" s="28">
        <f>IF(OR(P1646=1,Q1646=1),IF(D1646+364&lt;=$D$5,(D1646+364-$D$4+1)/365,IF(D1646&gt;$D$4,($D$5-D1646+1)/365,$D$6/365)),0)</f>
        <v>0</v>
      </c>
      <c r="S1646" s="28">
        <f>'Data &amp; Parameter'!$E$16*'Data &amp; Parameter'!$E$17*('Data &amp; Parameter'!$E$18+'Data &amp; Parameter'!$E$19)*'Data &amp; Parameter'!$E$20*'Data &amp; Parameter'!$E$37*R1646</f>
        <v>0</v>
      </c>
      <c r="T1646" s="28">
        <f t="shared" si="25"/>
        <v>0</v>
      </c>
    </row>
    <row r="1647" spans="1:20" ht="15.75" customHeight="1" x14ac:dyDescent="0.35">
      <c r="A1647">
        <v>1640</v>
      </c>
      <c r="B1647" s="76">
        <v>44235.424942129626</v>
      </c>
      <c r="C1647" s="1" t="s">
        <v>5262</v>
      </c>
      <c r="D1647" s="76">
        <v>44235.426469907412</v>
      </c>
      <c r="E1647" s="1" t="s">
        <v>5263</v>
      </c>
      <c r="F1647" s="1" t="s">
        <v>5264</v>
      </c>
      <c r="G1647" s="1" t="s">
        <v>123</v>
      </c>
      <c r="H1647" s="1" t="s">
        <v>124</v>
      </c>
      <c r="I1647" s="1" t="s">
        <v>125</v>
      </c>
      <c r="J1647" s="1" t="s">
        <v>5174</v>
      </c>
      <c r="K1647" s="1" t="s">
        <v>5248</v>
      </c>
      <c r="L1647">
        <f>ROUNDUP(IF(B1647&gt;$D$4,0,($D$4-B1647+1)/365),0)</f>
        <v>0</v>
      </c>
      <c r="M1647">
        <f>ROUNDUP(IF(B1647&gt;$D$5,0,($D$5-B1647+1)/365),0)</f>
        <v>0</v>
      </c>
      <c r="N1647" s="28">
        <f>IF(OR(L1647=1,M1647=1),IF(B1647+364&lt;=$D$5,(B1647+364-$D$4+1)/365,IF(B1647&gt;$D$4,($D$5-B1647+1)/365,$D$6/365)),0)</f>
        <v>0</v>
      </c>
      <c r="O1647" s="28">
        <f>'Data &amp; Parameter'!$E$16*'Data &amp; Parameter'!$E$17*('Data &amp; Parameter'!$E$18+'Data &amp; Parameter'!$E$19)*'Data &amp; Parameter'!$E$20*'Data &amp; Parameter'!$E$37*N1647</f>
        <v>0</v>
      </c>
      <c r="P1647">
        <f>ROUNDUP(IF(D1647&gt;$D$4,0,($D$4-D1647+1)/365),0)</f>
        <v>0</v>
      </c>
      <c r="Q1647">
        <f>ROUNDUP(IF(D1647&gt;$D$5,0,($D$5-D1647+1)/365),0)</f>
        <v>0</v>
      </c>
      <c r="R1647" s="28">
        <f>IF(OR(P1647=1,Q1647=1),IF(D1647+364&lt;=$D$5,(D1647+364-$D$4+1)/365,IF(D1647&gt;$D$4,($D$5-D1647+1)/365,$D$6/365)),0)</f>
        <v>0</v>
      </c>
      <c r="S1647" s="28">
        <f>'Data &amp; Parameter'!$E$16*'Data &amp; Parameter'!$E$17*('Data &amp; Parameter'!$E$18+'Data &amp; Parameter'!$E$19)*'Data &amp; Parameter'!$E$20*'Data &amp; Parameter'!$E$37*R1647</f>
        <v>0</v>
      </c>
      <c r="T1647" s="28">
        <f t="shared" si="25"/>
        <v>0</v>
      </c>
    </row>
    <row r="1648" spans="1:20" ht="15.75" customHeight="1" x14ac:dyDescent="0.35">
      <c r="A1648">
        <v>1641</v>
      </c>
      <c r="B1648" s="76">
        <v>44235.430023148147</v>
      </c>
      <c r="C1648" s="1" t="s">
        <v>5265</v>
      </c>
      <c r="D1648" s="76">
        <v>44235.430625000001</v>
      </c>
      <c r="E1648" s="1" t="s">
        <v>5266</v>
      </c>
      <c r="F1648" s="1" t="s">
        <v>5267</v>
      </c>
      <c r="G1648" s="1" t="s">
        <v>123</v>
      </c>
      <c r="H1648" s="1" t="s">
        <v>124</v>
      </c>
      <c r="I1648" s="1" t="s">
        <v>125</v>
      </c>
      <c r="J1648" s="1" t="s">
        <v>5174</v>
      </c>
      <c r="K1648" s="1" t="s">
        <v>5229</v>
      </c>
      <c r="L1648">
        <f>ROUNDUP(IF(B1648&gt;$D$4,0,($D$4-B1648+1)/365),0)</f>
        <v>0</v>
      </c>
      <c r="M1648">
        <f>ROUNDUP(IF(B1648&gt;$D$5,0,($D$5-B1648+1)/365),0)</f>
        <v>0</v>
      </c>
      <c r="N1648" s="28">
        <f>IF(OR(L1648=1,M1648=1),IF(B1648+364&lt;=$D$5,(B1648+364-$D$4+1)/365,IF(B1648&gt;$D$4,($D$5-B1648+1)/365,$D$6/365)),0)</f>
        <v>0</v>
      </c>
      <c r="O1648" s="28">
        <f>'Data &amp; Parameter'!$E$16*'Data &amp; Parameter'!$E$17*('Data &amp; Parameter'!$E$18+'Data &amp; Parameter'!$E$19)*'Data &amp; Parameter'!$E$20*'Data &amp; Parameter'!$E$37*N1648</f>
        <v>0</v>
      </c>
      <c r="P1648">
        <f>ROUNDUP(IF(D1648&gt;$D$4,0,($D$4-D1648+1)/365),0)</f>
        <v>0</v>
      </c>
      <c r="Q1648">
        <f>ROUNDUP(IF(D1648&gt;$D$5,0,($D$5-D1648+1)/365),0)</f>
        <v>0</v>
      </c>
      <c r="R1648" s="28">
        <f>IF(OR(P1648=1,Q1648=1),IF(D1648+364&lt;=$D$5,(D1648+364-$D$4+1)/365,IF(D1648&gt;$D$4,($D$5-D1648+1)/365,$D$6/365)),0)</f>
        <v>0</v>
      </c>
      <c r="S1648" s="28">
        <f>'Data &amp; Parameter'!$E$16*'Data &amp; Parameter'!$E$17*('Data &amp; Parameter'!$E$18+'Data &amp; Parameter'!$E$19)*'Data &amp; Parameter'!$E$20*'Data &amp; Parameter'!$E$37*R1648</f>
        <v>0</v>
      </c>
      <c r="T1648" s="28">
        <f t="shared" si="25"/>
        <v>0</v>
      </c>
    </row>
    <row r="1649" spans="1:20" ht="15.75" customHeight="1" x14ac:dyDescent="0.35">
      <c r="A1649">
        <v>1642</v>
      </c>
      <c r="B1649" s="76">
        <v>44235.435069444444</v>
      </c>
      <c r="C1649" s="1" t="s">
        <v>5268</v>
      </c>
      <c r="D1649" s="76">
        <v>44235.437615740739</v>
      </c>
      <c r="E1649" s="1" t="s">
        <v>5269</v>
      </c>
      <c r="F1649" s="1" t="s">
        <v>5270</v>
      </c>
      <c r="G1649" s="1" t="s">
        <v>123</v>
      </c>
      <c r="H1649" s="1" t="s">
        <v>124</v>
      </c>
      <c r="I1649" s="1" t="s">
        <v>125</v>
      </c>
      <c r="J1649" s="1" t="s">
        <v>5174</v>
      </c>
      <c r="K1649" s="1" t="s">
        <v>5248</v>
      </c>
      <c r="L1649">
        <f>ROUNDUP(IF(B1649&gt;$D$4,0,($D$4-B1649+1)/365),0)</f>
        <v>0</v>
      </c>
      <c r="M1649">
        <f>ROUNDUP(IF(B1649&gt;$D$5,0,($D$5-B1649+1)/365),0)</f>
        <v>0</v>
      </c>
      <c r="N1649" s="28">
        <f>IF(OR(L1649=1,M1649=1),IF(B1649+364&lt;=$D$5,(B1649+364-$D$4+1)/365,IF(B1649&gt;$D$4,($D$5-B1649+1)/365,$D$6/365)),0)</f>
        <v>0</v>
      </c>
      <c r="O1649" s="28">
        <f>'Data &amp; Parameter'!$E$16*'Data &amp; Parameter'!$E$17*('Data &amp; Parameter'!$E$18+'Data &amp; Parameter'!$E$19)*'Data &amp; Parameter'!$E$20*'Data &amp; Parameter'!$E$37*N1649</f>
        <v>0</v>
      </c>
      <c r="P1649">
        <f>ROUNDUP(IF(D1649&gt;$D$4,0,($D$4-D1649+1)/365),0)</f>
        <v>0</v>
      </c>
      <c r="Q1649">
        <f>ROUNDUP(IF(D1649&gt;$D$5,0,($D$5-D1649+1)/365),0)</f>
        <v>0</v>
      </c>
      <c r="R1649" s="28">
        <f>IF(OR(P1649=1,Q1649=1),IF(D1649+364&lt;=$D$5,(D1649+364-$D$4+1)/365,IF(D1649&gt;$D$4,($D$5-D1649+1)/365,$D$6/365)),0)</f>
        <v>0</v>
      </c>
      <c r="S1649" s="28">
        <f>'Data &amp; Parameter'!$E$16*'Data &amp; Parameter'!$E$17*('Data &amp; Parameter'!$E$18+'Data &amp; Parameter'!$E$19)*'Data &amp; Parameter'!$E$20*'Data &amp; Parameter'!$E$37*R1649</f>
        <v>0</v>
      </c>
      <c r="T1649" s="28">
        <f t="shared" si="25"/>
        <v>0</v>
      </c>
    </row>
    <row r="1650" spans="1:20" ht="15.75" customHeight="1" x14ac:dyDescent="0.35">
      <c r="A1650">
        <v>1643</v>
      </c>
      <c r="B1650" s="76">
        <v>44235.438009259262</v>
      </c>
      <c r="C1650" s="1" t="s">
        <v>5271</v>
      </c>
      <c r="D1650" s="76">
        <v>44235.438645833332</v>
      </c>
      <c r="E1650" s="1" t="s">
        <v>5272</v>
      </c>
      <c r="F1650" s="1" t="s">
        <v>5273</v>
      </c>
      <c r="G1650" s="1" t="s">
        <v>123</v>
      </c>
      <c r="H1650" s="1" t="s">
        <v>124</v>
      </c>
      <c r="I1650" s="1" t="s">
        <v>125</v>
      </c>
      <c r="J1650" s="1" t="s">
        <v>5174</v>
      </c>
      <c r="K1650" s="1" t="s">
        <v>5174</v>
      </c>
      <c r="L1650">
        <f>ROUNDUP(IF(B1650&gt;$D$4,0,($D$4-B1650+1)/365),0)</f>
        <v>0</v>
      </c>
      <c r="M1650">
        <f>ROUNDUP(IF(B1650&gt;$D$5,0,($D$5-B1650+1)/365),0)</f>
        <v>0</v>
      </c>
      <c r="N1650" s="28">
        <f>IF(OR(L1650=1,M1650=1),IF(B1650+364&lt;=$D$5,(B1650+364-$D$4+1)/365,IF(B1650&gt;$D$4,($D$5-B1650+1)/365,$D$6/365)),0)</f>
        <v>0</v>
      </c>
      <c r="O1650" s="28">
        <f>'Data &amp; Parameter'!$E$16*'Data &amp; Parameter'!$E$17*('Data &amp; Parameter'!$E$18+'Data &amp; Parameter'!$E$19)*'Data &amp; Parameter'!$E$20*'Data &amp; Parameter'!$E$37*N1650</f>
        <v>0</v>
      </c>
      <c r="P1650">
        <f>ROUNDUP(IF(D1650&gt;$D$4,0,($D$4-D1650+1)/365),0)</f>
        <v>0</v>
      </c>
      <c r="Q1650">
        <f>ROUNDUP(IF(D1650&gt;$D$5,0,($D$5-D1650+1)/365),0)</f>
        <v>0</v>
      </c>
      <c r="R1650" s="28">
        <f>IF(OR(P1650=1,Q1650=1),IF(D1650+364&lt;=$D$5,(D1650+364-$D$4+1)/365,IF(D1650&gt;$D$4,($D$5-D1650+1)/365,$D$6/365)),0)</f>
        <v>0</v>
      </c>
      <c r="S1650" s="28">
        <f>'Data &amp; Parameter'!$E$16*'Data &amp; Parameter'!$E$17*('Data &amp; Parameter'!$E$18+'Data &amp; Parameter'!$E$19)*'Data &amp; Parameter'!$E$20*'Data &amp; Parameter'!$E$37*R1650</f>
        <v>0</v>
      </c>
      <c r="T1650" s="28">
        <f t="shared" si="25"/>
        <v>0</v>
      </c>
    </row>
    <row r="1651" spans="1:20" ht="15.75" customHeight="1" x14ac:dyDescent="0.35">
      <c r="A1651">
        <v>1644</v>
      </c>
      <c r="B1651" s="76">
        <v>44235.440659722226</v>
      </c>
      <c r="C1651" s="1" t="s">
        <v>5274</v>
      </c>
      <c r="D1651" s="76">
        <v>44235.442847222221</v>
      </c>
      <c r="E1651" s="1" t="s">
        <v>5275</v>
      </c>
      <c r="F1651" s="1" t="s">
        <v>5276</v>
      </c>
      <c r="G1651" s="1" t="s">
        <v>123</v>
      </c>
      <c r="H1651" s="1" t="s">
        <v>124</v>
      </c>
      <c r="I1651" s="1" t="s">
        <v>125</v>
      </c>
      <c r="J1651" s="1" t="s">
        <v>5174</v>
      </c>
      <c r="K1651" s="1" t="s">
        <v>5248</v>
      </c>
      <c r="L1651">
        <f>ROUNDUP(IF(B1651&gt;$D$4,0,($D$4-B1651+1)/365),0)</f>
        <v>0</v>
      </c>
      <c r="M1651">
        <f>ROUNDUP(IF(B1651&gt;$D$5,0,($D$5-B1651+1)/365),0)</f>
        <v>0</v>
      </c>
      <c r="N1651" s="28">
        <f>IF(OR(L1651=1,M1651=1),IF(B1651+364&lt;=$D$5,(B1651+364-$D$4+1)/365,IF(B1651&gt;$D$4,($D$5-B1651+1)/365,$D$6/365)),0)</f>
        <v>0</v>
      </c>
      <c r="O1651" s="28">
        <f>'Data &amp; Parameter'!$E$16*'Data &amp; Parameter'!$E$17*('Data &amp; Parameter'!$E$18+'Data &amp; Parameter'!$E$19)*'Data &amp; Parameter'!$E$20*'Data &amp; Parameter'!$E$37*N1651</f>
        <v>0</v>
      </c>
      <c r="P1651">
        <f>ROUNDUP(IF(D1651&gt;$D$4,0,($D$4-D1651+1)/365),0)</f>
        <v>0</v>
      </c>
      <c r="Q1651">
        <f>ROUNDUP(IF(D1651&gt;$D$5,0,($D$5-D1651+1)/365),0)</f>
        <v>0</v>
      </c>
      <c r="R1651" s="28">
        <f>IF(OR(P1651=1,Q1651=1),IF(D1651+364&lt;=$D$5,(D1651+364-$D$4+1)/365,IF(D1651&gt;$D$4,($D$5-D1651+1)/365,$D$6/365)),0)</f>
        <v>0</v>
      </c>
      <c r="S1651" s="28">
        <f>'Data &amp; Parameter'!$E$16*'Data &amp; Parameter'!$E$17*('Data &amp; Parameter'!$E$18+'Data &amp; Parameter'!$E$19)*'Data &amp; Parameter'!$E$20*'Data &amp; Parameter'!$E$37*R1651</f>
        <v>0</v>
      </c>
      <c r="T1651" s="28">
        <f t="shared" si="25"/>
        <v>0</v>
      </c>
    </row>
    <row r="1652" spans="1:20" ht="15.75" customHeight="1" x14ac:dyDescent="0.35">
      <c r="A1652">
        <v>1645</v>
      </c>
      <c r="B1652" s="76">
        <v>44235.441863425927</v>
      </c>
      <c r="C1652" s="1" t="s">
        <v>5277</v>
      </c>
      <c r="D1652" s="76">
        <v>44235.442627314813</v>
      </c>
      <c r="E1652" s="1" t="s">
        <v>5278</v>
      </c>
      <c r="F1652" s="1" t="s">
        <v>5279</v>
      </c>
      <c r="G1652" s="1" t="s">
        <v>123</v>
      </c>
      <c r="H1652" s="1" t="s">
        <v>124</v>
      </c>
      <c r="I1652" s="1" t="s">
        <v>125</v>
      </c>
      <c r="J1652" s="1" t="s">
        <v>5174</v>
      </c>
      <c r="K1652" s="1" t="s">
        <v>5174</v>
      </c>
      <c r="L1652">
        <f>ROUNDUP(IF(B1652&gt;$D$4,0,($D$4-B1652+1)/365),0)</f>
        <v>0</v>
      </c>
      <c r="M1652">
        <f>ROUNDUP(IF(B1652&gt;$D$5,0,($D$5-B1652+1)/365),0)</f>
        <v>0</v>
      </c>
      <c r="N1652" s="28">
        <f>IF(OR(L1652=1,M1652=1),IF(B1652+364&lt;=$D$5,(B1652+364-$D$4+1)/365,IF(B1652&gt;$D$4,($D$5-B1652+1)/365,$D$6/365)),0)</f>
        <v>0</v>
      </c>
      <c r="O1652" s="28">
        <f>'Data &amp; Parameter'!$E$16*'Data &amp; Parameter'!$E$17*('Data &amp; Parameter'!$E$18+'Data &amp; Parameter'!$E$19)*'Data &amp; Parameter'!$E$20*'Data &amp; Parameter'!$E$37*N1652</f>
        <v>0</v>
      </c>
      <c r="P1652">
        <f>ROUNDUP(IF(D1652&gt;$D$4,0,($D$4-D1652+1)/365),0)</f>
        <v>0</v>
      </c>
      <c r="Q1652">
        <f>ROUNDUP(IF(D1652&gt;$D$5,0,($D$5-D1652+1)/365),0)</f>
        <v>0</v>
      </c>
      <c r="R1652" s="28">
        <f>IF(OR(P1652=1,Q1652=1),IF(D1652+364&lt;=$D$5,(D1652+364-$D$4+1)/365,IF(D1652&gt;$D$4,($D$5-D1652+1)/365,$D$6/365)),0)</f>
        <v>0</v>
      </c>
      <c r="S1652" s="28">
        <f>'Data &amp; Parameter'!$E$16*'Data &amp; Parameter'!$E$17*('Data &amp; Parameter'!$E$18+'Data &amp; Parameter'!$E$19)*'Data &amp; Parameter'!$E$20*'Data &amp; Parameter'!$E$37*R1652</f>
        <v>0</v>
      </c>
      <c r="T1652" s="28">
        <f t="shared" si="25"/>
        <v>0</v>
      </c>
    </row>
    <row r="1653" spans="1:20" ht="15.75" customHeight="1" x14ac:dyDescent="0.35">
      <c r="A1653">
        <v>1646</v>
      </c>
      <c r="B1653" s="76">
        <v>44235.44666666667</v>
      </c>
      <c r="C1653" s="1" t="s">
        <v>5280</v>
      </c>
      <c r="D1653" s="76">
        <v>44235.449444444443</v>
      </c>
      <c r="E1653" s="1" t="s">
        <v>5281</v>
      </c>
      <c r="F1653" s="1" t="s">
        <v>5282</v>
      </c>
      <c r="G1653" s="1" t="s">
        <v>123</v>
      </c>
      <c r="H1653" s="1" t="s">
        <v>124</v>
      </c>
      <c r="I1653" s="1" t="s">
        <v>125</v>
      </c>
      <c r="J1653" s="1" t="s">
        <v>5174</v>
      </c>
      <c r="K1653" s="1" t="s">
        <v>5248</v>
      </c>
      <c r="L1653">
        <f>ROUNDUP(IF(B1653&gt;$D$4,0,($D$4-B1653+1)/365),0)</f>
        <v>0</v>
      </c>
      <c r="M1653">
        <f>ROUNDUP(IF(B1653&gt;$D$5,0,($D$5-B1653+1)/365),0)</f>
        <v>0</v>
      </c>
      <c r="N1653" s="28">
        <f>IF(OR(L1653=1,M1653=1),IF(B1653+364&lt;=$D$5,(B1653+364-$D$4+1)/365,IF(B1653&gt;$D$4,($D$5-B1653+1)/365,$D$6/365)),0)</f>
        <v>0</v>
      </c>
      <c r="O1653" s="28">
        <f>'Data &amp; Parameter'!$E$16*'Data &amp; Parameter'!$E$17*('Data &amp; Parameter'!$E$18+'Data &amp; Parameter'!$E$19)*'Data &amp; Parameter'!$E$20*'Data &amp; Parameter'!$E$37*N1653</f>
        <v>0</v>
      </c>
      <c r="P1653">
        <f>ROUNDUP(IF(D1653&gt;$D$4,0,($D$4-D1653+1)/365),0)</f>
        <v>0</v>
      </c>
      <c r="Q1653">
        <f>ROUNDUP(IF(D1653&gt;$D$5,0,($D$5-D1653+1)/365),0)</f>
        <v>0</v>
      </c>
      <c r="R1653" s="28">
        <f>IF(OR(P1653=1,Q1653=1),IF(D1653+364&lt;=$D$5,(D1653+364-$D$4+1)/365,IF(D1653&gt;$D$4,($D$5-D1653+1)/365,$D$6/365)),0)</f>
        <v>0</v>
      </c>
      <c r="S1653" s="28">
        <f>'Data &amp; Parameter'!$E$16*'Data &amp; Parameter'!$E$17*('Data &amp; Parameter'!$E$18+'Data &amp; Parameter'!$E$19)*'Data &amp; Parameter'!$E$20*'Data &amp; Parameter'!$E$37*R1653</f>
        <v>0</v>
      </c>
      <c r="T1653" s="28">
        <f t="shared" si="25"/>
        <v>0</v>
      </c>
    </row>
    <row r="1654" spans="1:20" ht="15.75" customHeight="1" x14ac:dyDescent="0.35">
      <c r="A1654">
        <v>1647</v>
      </c>
      <c r="B1654" s="76">
        <v>44235.450775462959</v>
      </c>
      <c r="C1654" s="1" t="s">
        <v>5283</v>
      </c>
      <c r="D1654" s="76">
        <v>44235.451203703706</v>
      </c>
      <c r="E1654" s="1" t="s">
        <v>5284</v>
      </c>
      <c r="F1654" s="1" t="s">
        <v>5285</v>
      </c>
      <c r="G1654" s="1" t="s">
        <v>123</v>
      </c>
      <c r="H1654" s="1" t="s">
        <v>124</v>
      </c>
      <c r="I1654" s="1" t="s">
        <v>125</v>
      </c>
      <c r="J1654" s="1" t="s">
        <v>5174</v>
      </c>
      <c r="K1654" s="1" t="s">
        <v>5174</v>
      </c>
      <c r="L1654">
        <f>ROUNDUP(IF(B1654&gt;$D$4,0,($D$4-B1654+1)/365),0)</f>
        <v>0</v>
      </c>
      <c r="M1654">
        <f>ROUNDUP(IF(B1654&gt;$D$5,0,($D$5-B1654+1)/365),0)</f>
        <v>0</v>
      </c>
      <c r="N1654" s="28">
        <f>IF(OR(L1654=1,M1654=1),IF(B1654+364&lt;=$D$5,(B1654+364-$D$4+1)/365,IF(B1654&gt;$D$4,($D$5-B1654+1)/365,$D$6/365)),0)</f>
        <v>0</v>
      </c>
      <c r="O1654" s="28">
        <f>'Data &amp; Parameter'!$E$16*'Data &amp; Parameter'!$E$17*('Data &amp; Parameter'!$E$18+'Data &amp; Parameter'!$E$19)*'Data &amp; Parameter'!$E$20*'Data &amp; Parameter'!$E$37*N1654</f>
        <v>0</v>
      </c>
      <c r="P1654">
        <f>ROUNDUP(IF(D1654&gt;$D$4,0,($D$4-D1654+1)/365),0)</f>
        <v>0</v>
      </c>
      <c r="Q1654">
        <f>ROUNDUP(IF(D1654&gt;$D$5,0,($D$5-D1654+1)/365),0)</f>
        <v>0</v>
      </c>
      <c r="R1654" s="28">
        <f>IF(OR(P1654=1,Q1654=1),IF(D1654+364&lt;=$D$5,(D1654+364-$D$4+1)/365,IF(D1654&gt;$D$4,($D$5-D1654+1)/365,$D$6/365)),0)</f>
        <v>0</v>
      </c>
      <c r="S1654" s="28">
        <f>'Data &amp; Parameter'!$E$16*'Data &amp; Parameter'!$E$17*('Data &amp; Parameter'!$E$18+'Data &amp; Parameter'!$E$19)*'Data &amp; Parameter'!$E$20*'Data &amp; Parameter'!$E$37*R1654</f>
        <v>0</v>
      </c>
      <c r="T1654" s="28">
        <f t="shared" si="25"/>
        <v>0</v>
      </c>
    </row>
    <row r="1655" spans="1:20" ht="15.75" customHeight="1" x14ac:dyDescent="0.35">
      <c r="A1655">
        <v>1648</v>
      </c>
      <c r="B1655" s="76">
        <v>44235.453912037032</v>
      </c>
      <c r="C1655" s="1" t="s">
        <v>5286</v>
      </c>
      <c r="D1655" s="76">
        <v>44235.455104166671</v>
      </c>
      <c r="E1655" s="1" t="s">
        <v>5287</v>
      </c>
      <c r="F1655" s="1" t="s">
        <v>5288</v>
      </c>
      <c r="G1655" s="1" t="s">
        <v>123</v>
      </c>
      <c r="H1655" s="1" t="s">
        <v>124</v>
      </c>
      <c r="I1655" s="1" t="s">
        <v>125</v>
      </c>
      <c r="J1655" s="1" t="s">
        <v>5174</v>
      </c>
      <c r="K1655" s="1" t="s">
        <v>5174</v>
      </c>
      <c r="L1655">
        <f>ROUNDUP(IF(B1655&gt;$D$4,0,($D$4-B1655+1)/365),0)</f>
        <v>0</v>
      </c>
      <c r="M1655">
        <f>ROUNDUP(IF(B1655&gt;$D$5,0,($D$5-B1655+1)/365),0)</f>
        <v>0</v>
      </c>
      <c r="N1655" s="28">
        <f>IF(OR(L1655=1,M1655=1),IF(B1655+364&lt;=$D$5,(B1655+364-$D$4+1)/365,IF(B1655&gt;$D$4,($D$5-B1655+1)/365,$D$6/365)),0)</f>
        <v>0</v>
      </c>
      <c r="O1655" s="28">
        <f>'Data &amp; Parameter'!$E$16*'Data &amp; Parameter'!$E$17*('Data &amp; Parameter'!$E$18+'Data &amp; Parameter'!$E$19)*'Data &amp; Parameter'!$E$20*'Data &amp; Parameter'!$E$37*N1655</f>
        <v>0</v>
      </c>
      <c r="P1655">
        <f>ROUNDUP(IF(D1655&gt;$D$4,0,($D$4-D1655+1)/365),0)</f>
        <v>0</v>
      </c>
      <c r="Q1655">
        <f>ROUNDUP(IF(D1655&gt;$D$5,0,($D$5-D1655+1)/365),0)</f>
        <v>0</v>
      </c>
      <c r="R1655" s="28">
        <f>IF(OR(P1655=1,Q1655=1),IF(D1655+364&lt;=$D$5,(D1655+364-$D$4+1)/365,IF(D1655&gt;$D$4,($D$5-D1655+1)/365,$D$6/365)),0)</f>
        <v>0</v>
      </c>
      <c r="S1655" s="28">
        <f>'Data &amp; Parameter'!$E$16*'Data &amp; Parameter'!$E$17*('Data &amp; Parameter'!$E$18+'Data &amp; Parameter'!$E$19)*'Data &amp; Parameter'!$E$20*'Data &amp; Parameter'!$E$37*R1655</f>
        <v>0</v>
      </c>
      <c r="T1655" s="28">
        <f t="shared" si="25"/>
        <v>0</v>
      </c>
    </row>
    <row r="1656" spans="1:20" ht="15.75" customHeight="1" x14ac:dyDescent="0.35">
      <c r="A1656">
        <v>1649</v>
      </c>
      <c r="B1656" s="76">
        <v>44235.455162037033</v>
      </c>
      <c r="C1656" s="1" t="s">
        <v>5289</v>
      </c>
      <c r="D1656" s="76">
        <v>44235.456655092596</v>
      </c>
      <c r="E1656" s="1" t="s">
        <v>5290</v>
      </c>
      <c r="F1656" s="1" t="s">
        <v>5291</v>
      </c>
      <c r="G1656" s="1" t="s">
        <v>123</v>
      </c>
      <c r="H1656" s="1" t="s">
        <v>124</v>
      </c>
      <c r="I1656" s="1" t="s">
        <v>125</v>
      </c>
      <c r="J1656" s="1" t="s">
        <v>5174</v>
      </c>
      <c r="K1656" s="1" t="s">
        <v>5248</v>
      </c>
      <c r="L1656">
        <f>ROUNDUP(IF(B1656&gt;$D$4,0,($D$4-B1656+1)/365),0)</f>
        <v>0</v>
      </c>
      <c r="M1656">
        <f>ROUNDUP(IF(B1656&gt;$D$5,0,($D$5-B1656+1)/365),0)</f>
        <v>0</v>
      </c>
      <c r="N1656" s="28">
        <f>IF(OR(L1656=1,M1656=1),IF(B1656+364&lt;=$D$5,(B1656+364-$D$4+1)/365,IF(B1656&gt;$D$4,($D$5-B1656+1)/365,$D$6/365)),0)</f>
        <v>0</v>
      </c>
      <c r="O1656" s="28">
        <f>'Data &amp; Parameter'!$E$16*'Data &amp; Parameter'!$E$17*('Data &amp; Parameter'!$E$18+'Data &amp; Parameter'!$E$19)*'Data &amp; Parameter'!$E$20*'Data &amp; Parameter'!$E$37*N1656</f>
        <v>0</v>
      </c>
      <c r="P1656">
        <f>ROUNDUP(IF(D1656&gt;$D$4,0,($D$4-D1656+1)/365),0)</f>
        <v>0</v>
      </c>
      <c r="Q1656">
        <f>ROUNDUP(IF(D1656&gt;$D$5,0,($D$5-D1656+1)/365),0)</f>
        <v>0</v>
      </c>
      <c r="R1656" s="28">
        <f>IF(OR(P1656=1,Q1656=1),IF(D1656+364&lt;=$D$5,(D1656+364-$D$4+1)/365,IF(D1656&gt;$D$4,($D$5-D1656+1)/365,$D$6/365)),0)</f>
        <v>0</v>
      </c>
      <c r="S1656" s="28">
        <f>'Data &amp; Parameter'!$E$16*'Data &amp; Parameter'!$E$17*('Data &amp; Parameter'!$E$18+'Data &amp; Parameter'!$E$19)*'Data &amp; Parameter'!$E$20*'Data &amp; Parameter'!$E$37*R1656</f>
        <v>0</v>
      </c>
      <c r="T1656" s="28">
        <f t="shared" si="25"/>
        <v>0</v>
      </c>
    </row>
    <row r="1657" spans="1:20" ht="15.75" customHeight="1" x14ac:dyDescent="0.35">
      <c r="A1657">
        <v>1650</v>
      </c>
      <c r="B1657" s="76">
        <v>44235.458310185189</v>
      </c>
      <c r="C1657" s="1" t="s">
        <v>5292</v>
      </c>
      <c r="D1657" s="76">
        <v>44235.458807870367</v>
      </c>
      <c r="E1657" s="1" t="s">
        <v>5293</v>
      </c>
      <c r="F1657" s="1" t="s">
        <v>5294</v>
      </c>
      <c r="G1657" s="1" t="s">
        <v>123</v>
      </c>
      <c r="H1657" s="1" t="s">
        <v>124</v>
      </c>
      <c r="I1657" s="1" t="s">
        <v>125</v>
      </c>
      <c r="J1657" s="1" t="s">
        <v>5174</v>
      </c>
      <c r="K1657" s="1" t="s">
        <v>5174</v>
      </c>
      <c r="L1657">
        <f>ROUNDUP(IF(B1657&gt;$D$4,0,($D$4-B1657+1)/365),0)</f>
        <v>0</v>
      </c>
      <c r="M1657">
        <f>ROUNDUP(IF(B1657&gt;$D$5,0,($D$5-B1657+1)/365),0)</f>
        <v>0</v>
      </c>
      <c r="N1657" s="28">
        <f>IF(OR(L1657=1,M1657=1),IF(B1657+364&lt;=$D$5,(B1657+364-$D$4+1)/365,IF(B1657&gt;$D$4,($D$5-B1657+1)/365,$D$6/365)),0)</f>
        <v>0</v>
      </c>
      <c r="O1657" s="28">
        <f>'Data &amp; Parameter'!$E$16*'Data &amp; Parameter'!$E$17*('Data &amp; Parameter'!$E$18+'Data &amp; Parameter'!$E$19)*'Data &amp; Parameter'!$E$20*'Data &amp; Parameter'!$E$37*N1657</f>
        <v>0</v>
      </c>
      <c r="P1657">
        <f>ROUNDUP(IF(D1657&gt;$D$4,0,($D$4-D1657+1)/365),0)</f>
        <v>0</v>
      </c>
      <c r="Q1657">
        <f>ROUNDUP(IF(D1657&gt;$D$5,0,($D$5-D1657+1)/365),0)</f>
        <v>0</v>
      </c>
      <c r="R1657" s="28">
        <f>IF(OR(P1657=1,Q1657=1),IF(D1657+364&lt;=$D$5,(D1657+364-$D$4+1)/365,IF(D1657&gt;$D$4,($D$5-D1657+1)/365,$D$6/365)),0)</f>
        <v>0</v>
      </c>
      <c r="S1657" s="28">
        <f>'Data &amp; Parameter'!$E$16*'Data &amp; Parameter'!$E$17*('Data &amp; Parameter'!$E$18+'Data &amp; Parameter'!$E$19)*'Data &amp; Parameter'!$E$20*'Data &amp; Parameter'!$E$37*R1657</f>
        <v>0</v>
      </c>
      <c r="T1657" s="28">
        <f t="shared" si="25"/>
        <v>0</v>
      </c>
    </row>
    <row r="1658" spans="1:20" ht="15.75" customHeight="1" x14ac:dyDescent="0.35">
      <c r="A1658">
        <v>1651</v>
      </c>
      <c r="B1658" s="76">
        <v>44235.461886574078</v>
      </c>
      <c r="C1658" s="1" t="s">
        <v>5295</v>
      </c>
      <c r="D1658" s="76">
        <v>44235.462847222225</v>
      </c>
      <c r="E1658" s="1" t="s">
        <v>5296</v>
      </c>
      <c r="F1658" s="1" t="s">
        <v>5297</v>
      </c>
      <c r="G1658" s="1" t="s">
        <v>123</v>
      </c>
      <c r="H1658" s="1" t="s">
        <v>124</v>
      </c>
      <c r="I1658" s="1" t="s">
        <v>125</v>
      </c>
      <c r="J1658" s="1" t="s">
        <v>5174</v>
      </c>
      <c r="K1658" s="1" t="s">
        <v>5174</v>
      </c>
      <c r="L1658">
        <f>ROUNDUP(IF(B1658&gt;$D$4,0,($D$4-B1658+1)/365),0)</f>
        <v>0</v>
      </c>
      <c r="M1658">
        <f>ROUNDUP(IF(B1658&gt;$D$5,0,($D$5-B1658+1)/365),0)</f>
        <v>0</v>
      </c>
      <c r="N1658" s="28">
        <f>IF(OR(L1658=1,M1658=1),IF(B1658+364&lt;=$D$5,(B1658+364-$D$4+1)/365,IF(B1658&gt;$D$4,($D$5-B1658+1)/365,$D$6/365)),0)</f>
        <v>0</v>
      </c>
      <c r="O1658" s="28">
        <f>'Data &amp; Parameter'!$E$16*'Data &amp; Parameter'!$E$17*('Data &amp; Parameter'!$E$18+'Data &amp; Parameter'!$E$19)*'Data &amp; Parameter'!$E$20*'Data &amp; Parameter'!$E$37*N1658</f>
        <v>0</v>
      </c>
      <c r="P1658">
        <f>ROUNDUP(IF(D1658&gt;$D$4,0,($D$4-D1658+1)/365),0)</f>
        <v>0</v>
      </c>
      <c r="Q1658">
        <f>ROUNDUP(IF(D1658&gt;$D$5,0,($D$5-D1658+1)/365),0)</f>
        <v>0</v>
      </c>
      <c r="R1658" s="28">
        <f>IF(OR(P1658=1,Q1658=1),IF(D1658+364&lt;=$D$5,(D1658+364-$D$4+1)/365,IF(D1658&gt;$D$4,($D$5-D1658+1)/365,$D$6/365)),0)</f>
        <v>0</v>
      </c>
      <c r="S1658" s="28">
        <f>'Data &amp; Parameter'!$E$16*'Data &amp; Parameter'!$E$17*('Data &amp; Parameter'!$E$18+'Data &amp; Parameter'!$E$19)*'Data &amp; Parameter'!$E$20*'Data &amp; Parameter'!$E$37*R1658</f>
        <v>0</v>
      </c>
      <c r="T1658" s="28">
        <f t="shared" si="25"/>
        <v>0</v>
      </c>
    </row>
    <row r="1659" spans="1:20" ht="15.75" customHeight="1" x14ac:dyDescent="0.35">
      <c r="A1659">
        <v>1652</v>
      </c>
      <c r="B1659" s="76">
        <v>44235.472303240742</v>
      </c>
      <c r="C1659" s="1" t="s">
        <v>5298</v>
      </c>
      <c r="D1659" s="76">
        <v>44235.475046296298</v>
      </c>
      <c r="E1659" s="1" t="s">
        <v>5299</v>
      </c>
      <c r="F1659" s="1" t="s">
        <v>5300</v>
      </c>
      <c r="G1659" s="1" t="s">
        <v>123</v>
      </c>
      <c r="H1659" s="1" t="s">
        <v>124</v>
      </c>
      <c r="I1659" s="1" t="s">
        <v>125</v>
      </c>
      <c r="J1659" s="1" t="s">
        <v>5174</v>
      </c>
      <c r="K1659" s="1" t="s">
        <v>5229</v>
      </c>
      <c r="L1659">
        <f>ROUNDUP(IF(B1659&gt;$D$4,0,($D$4-B1659+1)/365),0)</f>
        <v>0</v>
      </c>
      <c r="M1659">
        <f>ROUNDUP(IF(B1659&gt;$D$5,0,($D$5-B1659+1)/365),0)</f>
        <v>0</v>
      </c>
      <c r="N1659" s="28">
        <f>IF(OR(L1659=1,M1659=1),IF(B1659+364&lt;=$D$5,(B1659+364-$D$4+1)/365,IF(B1659&gt;$D$4,($D$5-B1659+1)/365,$D$6/365)),0)</f>
        <v>0</v>
      </c>
      <c r="O1659" s="28">
        <f>'Data &amp; Parameter'!$E$16*'Data &amp; Parameter'!$E$17*('Data &amp; Parameter'!$E$18+'Data &amp; Parameter'!$E$19)*'Data &amp; Parameter'!$E$20*'Data &amp; Parameter'!$E$37*N1659</f>
        <v>0</v>
      </c>
      <c r="P1659">
        <f>ROUNDUP(IF(D1659&gt;$D$4,0,($D$4-D1659+1)/365),0)</f>
        <v>0</v>
      </c>
      <c r="Q1659">
        <f>ROUNDUP(IF(D1659&gt;$D$5,0,($D$5-D1659+1)/365),0)</f>
        <v>0</v>
      </c>
      <c r="R1659" s="28">
        <f>IF(OR(P1659=1,Q1659=1),IF(D1659+364&lt;=$D$5,(D1659+364-$D$4+1)/365,IF(D1659&gt;$D$4,($D$5-D1659+1)/365,$D$6/365)),0)</f>
        <v>0</v>
      </c>
      <c r="S1659" s="28">
        <f>'Data &amp; Parameter'!$E$16*'Data &amp; Parameter'!$E$17*('Data &amp; Parameter'!$E$18+'Data &amp; Parameter'!$E$19)*'Data &amp; Parameter'!$E$20*'Data &amp; Parameter'!$E$37*R1659</f>
        <v>0</v>
      </c>
      <c r="T1659" s="28">
        <f t="shared" si="25"/>
        <v>0</v>
      </c>
    </row>
    <row r="1660" spans="1:20" ht="15.75" customHeight="1" x14ac:dyDescent="0.35">
      <c r="A1660">
        <v>1653</v>
      </c>
      <c r="B1660" s="76">
        <v>44235.473900462966</v>
      </c>
      <c r="C1660" s="1" t="s">
        <v>5301</v>
      </c>
      <c r="D1660" s="76">
        <v>44235.474317129629</v>
      </c>
      <c r="E1660" s="1" t="s">
        <v>5302</v>
      </c>
      <c r="F1660" s="1" t="s">
        <v>5303</v>
      </c>
      <c r="G1660" s="1" t="s">
        <v>123</v>
      </c>
      <c r="H1660" s="1" t="s">
        <v>124</v>
      </c>
      <c r="I1660" s="1" t="s">
        <v>125</v>
      </c>
      <c r="J1660" s="1" t="s">
        <v>5174</v>
      </c>
      <c r="K1660" s="1" t="s">
        <v>5174</v>
      </c>
      <c r="L1660">
        <f>ROUNDUP(IF(B1660&gt;$D$4,0,($D$4-B1660+1)/365),0)</f>
        <v>0</v>
      </c>
      <c r="M1660">
        <f>ROUNDUP(IF(B1660&gt;$D$5,0,($D$5-B1660+1)/365),0)</f>
        <v>0</v>
      </c>
      <c r="N1660" s="28">
        <f>IF(OR(L1660=1,M1660=1),IF(B1660+364&lt;=$D$5,(B1660+364-$D$4+1)/365,IF(B1660&gt;$D$4,($D$5-B1660+1)/365,$D$6/365)),0)</f>
        <v>0</v>
      </c>
      <c r="O1660" s="28">
        <f>'Data &amp; Parameter'!$E$16*'Data &amp; Parameter'!$E$17*('Data &amp; Parameter'!$E$18+'Data &amp; Parameter'!$E$19)*'Data &amp; Parameter'!$E$20*'Data &amp; Parameter'!$E$37*N1660</f>
        <v>0</v>
      </c>
      <c r="P1660">
        <f>ROUNDUP(IF(D1660&gt;$D$4,0,($D$4-D1660+1)/365),0)</f>
        <v>0</v>
      </c>
      <c r="Q1660">
        <f>ROUNDUP(IF(D1660&gt;$D$5,0,($D$5-D1660+1)/365),0)</f>
        <v>0</v>
      </c>
      <c r="R1660" s="28">
        <f>IF(OR(P1660=1,Q1660=1),IF(D1660+364&lt;=$D$5,(D1660+364-$D$4+1)/365,IF(D1660&gt;$D$4,($D$5-D1660+1)/365,$D$6/365)),0)</f>
        <v>0</v>
      </c>
      <c r="S1660" s="28">
        <f>'Data &amp; Parameter'!$E$16*'Data &amp; Parameter'!$E$17*('Data &amp; Parameter'!$E$18+'Data &amp; Parameter'!$E$19)*'Data &amp; Parameter'!$E$20*'Data &amp; Parameter'!$E$37*R1660</f>
        <v>0</v>
      </c>
      <c r="T1660" s="28">
        <f t="shared" si="25"/>
        <v>0</v>
      </c>
    </row>
    <row r="1661" spans="1:20" ht="15.75" customHeight="1" x14ac:dyDescent="0.35">
      <c r="A1661">
        <v>1654</v>
      </c>
      <c r="B1661" s="76">
        <v>44235.476793981477</v>
      </c>
      <c r="C1661" s="1" t="s">
        <v>5304</v>
      </c>
      <c r="D1661" s="76">
        <v>44235.477187500001</v>
      </c>
      <c r="E1661" s="1" t="s">
        <v>5305</v>
      </c>
      <c r="F1661" s="1" t="s">
        <v>5306</v>
      </c>
      <c r="G1661" s="1" t="s">
        <v>123</v>
      </c>
      <c r="H1661" s="1" t="s">
        <v>124</v>
      </c>
      <c r="I1661" s="1" t="s">
        <v>125</v>
      </c>
      <c r="J1661" s="1" t="s">
        <v>5174</v>
      </c>
      <c r="K1661" s="1" t="s">
        <v>5174</v>
      </c>
      <c r="L1661">
        <f>ROUNDUP(IF(B1661&gt;$D$4,0,($D$4-B1661+1)/365),0)</f>
        <v>0</v>
      </c>
      <c r="M1661">
        <f>ROUNDUP(IF(B1661&gt;$D$5,0,($D$5-B1661+1)/365),0)</f>
        <v>0</v>
      </c>
      <c r="N1661" s="28">
        <f>IF(OR(L1661=1,M1661=1),IF(B1661+364&lt;=$D$5,(B1661+364-$D$4+1)/365,IF(B1661&gt;$D$4,($D$5-B1661+1)/365,$D$6/365)),0)</f>
        <v>0</v>
      </c>
      <c r="O1661" s="28">
        <f>'Data &amp; Parameter'!$E$16*'Data &amp; Parameter'!$E$17*('Data &amp; Parameter'!$E$18+'Data &amp; Parameter'!$E$19)*'Data &amp; Parameter'!$E$20*'Data &amp; Parameter'!$E$37*N1661</f>
        <v>0</v>
      </c>
      <c r="P1661">
        <f>ROUNDUP(IF(D1661&gt;$D$4,0,($D$4-D1661+1)/365),0)</f>
        <v>0</v>
      </c>
      <c r="Q1661">
        <f>ROUNDUP(IF(D1661&gt;$D$5,0,($D$5-D1661+1)/365),0)</f>
        <v>0</v>
      </c>
      <c r="R1661" s="28">
        <f>IF(OR(P1661=1,Q1661=1),IF(D1661+364&lt;=$D$5,(D1661+364-$D$4+1)/365,IF(D1661&gt;$D$4,($D$5-D1661+1)/365,$D$6/365)),0)</f>
        <v>0</v>
      </c>
      <c r="S1661" s="28">
        <f>'Data &amp; Parameter'!$E$16*'Data &amp; Parameter'!$E$17*('Data &amp; Parameter'!$E$18+'Data &amp; Parameter'!$E$19)*'Data &amp; Parameter'!$E$20*'Data &amp; Parameter'!$E$37*R1661</f>
        <v>0</v>
      </c>
      <c r="T1661" s="28">
        <f t="shared" si="25"/>
        <v>0</v>
      </c>
    </row>
    <row r="1662" spans="1:20" ht="15.75" customHeight="1" x14ac:dyDescent="0.35">
      <c r="A1662">
        <v>1655</v>
      </c>
      <c r="B1662" s="76">
        <v>44235.479479166665</v>
      </c>
      <c r="C1662" s="1" t="s">
        <v>5307</v>
      </c>
      <c r="D1662" s="76">
        <v>44235.480254629627</v>
      </c>
      <c r="E1662" s="1" t="s">
        <v>5308</v>
      </c>
      <c r="F1662" s="1" t="s">
        <v>5309</v>
      </c>
      <c r="G1662" s="1" t="s">
        <v>123</v>
      </c>
      <c r="H1662" s="1" t="s">
        <v>124</v>
      </c>
      <c r="I1662" s="1" t="s">
        <v>125</v>
      </c>
      <c r="J1662" s="1" t="s">
        <v>5174</v>
      </c>
      <c r="K1662" s="1" t="s">
        <v>5255</v>
      </c>
      <c r="L1662">
        <f>ROUNDUP(IF(B1662&gt;$D$4,0,($D$4-B1662+1)/365),0)</f>
        <v>0</v>
      </c>
      <c r="M1662">
        <f>ROUNDUP(IF(B1662&gt;$D$5,0,($D$5-B1662+1)/365),0)</f>
        <v>0</v>
      </c>
      <c r="N1662" s="28">
        <f>IF(OR(L1662=1,M1662=1),IF(B1662+364&lt;=$D$5,(B1662+364-$D$4+1)/365,IF(B1662&gt;$D$4,($D$5-B1662+1)/365,$D$6/365)),0)</f>
        <v>0</v>
      </c>
      <c r="O1662" s="28">
        <f>'Data &amp; Parameter'!$E$16*'Data &amp; Parameter'!$E$17*('Data &amp; Parameter'!$E$18+'Data &amp; Parameter'!$E$19)*'Data &amp; Parameter'!$E$20*'Data &amp; Parameter'!$E$37*N1662</f>
        <v>0</v>
      </c>
      <c r="P1662">
        <f>ROUNDUP(IF(D1662&gt;$D$4,0,($D$4-D1662+1)/365),0)</f>
        <v>0</v>
      </c>
      <c r="Q1662">
        <f>ROUNDUP(IF(D1662&gt;$D$5,0,($D$5-D1662+1)/365),0)</f>
        <v>0</v>
      </c>
      <c r="R1662" s="28">
        <f>IF(OR(P1662=1,Q1662=1),IF(D1662+364&lt;=$D$5,(D1662+364-$D$4+1)/365,IF(D1662&gt;$D$4,($D$5-D1662+1)/365,$D$6/365)),0)</f>
        <v>0</v>
      </c>
      <c r="S1662" s="28">
        <f>'Data &amp; Parameter'!$E$16*'Data &amp; Parameter'!$E$17*('Data &amp; Parameter'!$E$18+'Data &amp; Parameter'!$E$19)*'Data &amp; Parameter'!$E$20*'Data &amp; Parameter'!$E$37*R1662</f>
        <v>0</v>
      </c>
      <c r="T1662" s="28">
        <f t="shared" si="25"/>
        <v>0</v>
      </c>
    </row>
    <row r="1663" spans="1:20" ht="15.75" customHeight="1" x14ac:dyDescent="0.35">
      <c r="A1663">
        <v>1656</v>
      </c>
      <c r="B1663" s="76">
        <v>44235.484293981484</v>
      </c>
      <c r="C1663" s="1" t="s">
        <v>5310</v>
      </c>
      <c r="D1663" s="76">
        <v>44235.484895833331</v>
      </c>
      <c r="E1663" s="1" t="s">
        <v>5311</v>
      </c>
      <c r="F1663" s="1" t="s">
        <v>5312</v>
      </c>
      <c r="G1663" s="1" t="s">
        <v>123</v>
      </c>
      <c r="H1663" s="1" t="s">
        <v>124</v>
      </c>
      <c r="I1663" s="1" t="s">
        <v>125</v>
      </c>
      <c r="J1663" s="1" t="s">
        <v>5174</v>
      </c>
      <c r="K1663" s="1" t="s">
        <v>5313</v>
      </c>
      <c r="L1663">
        <f>ROUNDUP(IF(B1663&gt;$D$4,0,($D$4-B1663+1)/365),0)</f>
        <v>0</v>
      </c>
      <c r="M1663">
        <f>ROUNDUP(IF(B1663&gt;$D$5,0,($D$5-B1663+1)/365),0)</f>
        <v>0</v>
      </c>
      <c r="N1663" s="28">
        <f>IF(OR(L1663=1,M1663=1),IF(B1663+364&lt;=$D$5,(B1663+364-$D$4+1)/365,IF(B1663&gt;$D$4,($D$5-B1663+1)/365,$D$6/365)),0)</f>
        <v>0</v>
      </c>
      <c r="O1663" s="28">
        <f>'Data &amp; Parameter'!$E$16*'Data &amp; Parameter'!$E$17*('Data &amp; Parameter'!$E$18+'Data &amp; Parameter'!$E$19)*'Data &amp; Parameter'!$E$20*'Data &amp; Parameter'!$E$37*N1663</f>
        <v>0</v>
      </c>
      <c r="P1663">
        <f>ROUNDUP(IF(D1663&gt;$D$4,0,($D$4-D1663+1)/365),0)</f>
        <v>0</v>
      </c>
      <c r="Q1663">
        <f>ROUNDUP(IF(D1663&gt;$D$5,0,($D$5-D1663+1)/365),0)</f>
        <v>0</v>
      </c>
      <c r="R1663" s="28">
        <f>IF(OR(P1663=1,Q1663=1),IF(D1663+364&lt;=$D$5,(D1663+364-$D$4+1)/365,IF(D1663&gt;$D$4,($D$5-D1663+1)/365,$D$6/365)),0)</f>
        <v>0</v>
      </c>
      <c r="S1663" s="28">
        <f>'Data &amp; Parameter'!$E$16*'Data &amp; Parameter'!$E$17*('Data &amp; Parameter'!$E$18+'Data &amp; Parameter'!$E$19)*'Data &amp; Parameter'!$E$20*'Data &amp; Parameter'!$E$37*R1663</f>
        <v>0</v>
      </c>
      <c r="T1663" s="28">
        <f t="shared" si="25"/>
        <v>0</v>
      </c>
    </row>
    <row r="1664" spans="1:20" ht="15.75" customHeight="1" x14ac:dyDescent="0.35">
      <c r="A1664">
        <v>1657</v>
      </c>
      <c r="B1664" s="76">
        <v>44235.489212962959</v>
      </c>
      <c r="C1664" s="1" t="s">
        <v>5314</v>
      </c>
      <c r="D1664" s="76">
        <v>44235.489953703705</v>
      </c>
      <c r="E1664" s="1" t="s">
        <v>5315</v>
      </c>
      <c r="F1664" s="1" t="s">
        <v>5316</v>
      </c>
      <c r="G1664" s="1" t="s">
        <v>123</v>
      </c>
      <c r="H1664" s="1" t="s">
        <v>124</v>
      </c>
      <c r="I1664" s="1" t="s">
        <v>125</v>
      </c>
      <c r="J1664" s="1" t="s">
        <v>5174</v>
      </c>
      <c r="K1664" s="1" t="s">
        <v>5174</v>
      </c>
      <c r="L1664">
        <f>ROUNDUP(IF(B1664&gt;$D$4,0,($D$4-B1664+1)/365),0)</f>
        <v>0</v>
      </c>
      <c r="M1664">
        <f>ROUNDUP(IF(B1664&gt;$D$5,0,($D$5-B1664+1)/365),0)</f>
        <v>0</v>
      </c>
      <c r="N1664" s="28">
        <f>IF(OR(L1664=1,M1664=1),IF(B1664+364&lt;=$D$5,(B1664+364-$D$4+1)/365,IF(B1664&gt;$D$4,($D$5-B1664+1)/365,$D$6/365)),0)</f>
        <v>0</v>
      </c>
      <c r="O1664" s="28">
        <f>'Data &amp; Parameter'!$E$16*'Data &amp; Parameter'!$E$17*('Data &amp; Parameter'!$E$18+'Data &amp; Parameter'!$E$19)*'Data &amp; Parameter'!$E$20*'Data &amp; Parameter'!$E$37*N1664</f>
        <v>0</v>
      </c>
      <c r="P1664">
        <f>ROUNDUP(IF(D1664&gt;$D$4,0,($D$4-D1664+1)/365),0)</f>
        <v>0</v>
      </c>
      <c r="Q1664">
        <f>ROUNDUP(IF(D1664&gt;$D$5,0,($D$5-D1664+1)/365),0)</f>
        <v>0</v>
      </c>
      <c r="R1664" s="28">
        <f>IF(OR(P1664=1,Q1664=1),IF(D1664+364&lt;=$D$5,(D1664+364-$D$4+1)/365,IF(D1664&gt;$D$4,($D$5-D1664+1)/365,$D$6/365)),0)</f>
        <v>0</v>
      </c>
      <c r="S1664" s="28">
        <f>'Data &amp; Parameter'!$E$16*'Data &amp; Parameter'!$E$17*('Data &amp; Parameter'!$E$18+'Data &amp; Parameter'!$E$19)*'Data &amp; Parameter'!$E$20*'Data &amp; Parameter'!$E$37*R1664</f>
        <v>0</v>
      </c>
      <c r="T1664" s="28">
        <f t="shared" si="25"/>
        <v>0</v>
      </c>
    </row>
    <row r="1665" spans="1:20" ht="15.75" customHeight="1" x14ac:dyDescent="0.35">
      <c r="A1665">
        <v>1658</v>
      </c>
      <c r="B1665" s="76">
        <v>44235.492650462962</v>
      </c>
      <c r="C1665" s="1" t="s">
        <v>5317</v>
      </c>
      <c r="D1665" s="76">
        <v>44235.493425925924</v>
      </c>
      <c r="E1665" s="1" t="s">
        <v>5318</v>
      </c>
      <c r="F1665" s="1" t="s">
        <v>5319</v>
      </c>
      <c r="G1665" s="1" t="s">
        <v>123</v>
      </c>
      <c r="H1665" s="1" t="s">
        <v>124</v>
      </c>
      <c r="I1665" s="1" t="s">
        <v>125</v>
      </c>
      <c r="J1665" s="1" t="s">
        <v>5174</v>
      </c>
      <c r="K1665" s="1" t="s">
        <v>5255</v>
      </c>
      <c r="L1665">
        <f>ROUNDUP(IF(B1665&gt;$D$4,0,($D$4-B1665+1)/365),0)</f>
        <v>0</v>
      </c>
      <c r="M1665">
        <f>ROUNDUP(IF(B1665&gt;$D$5,0,($D$5-B1665+1)/365),0)</f>
        <v>0</v>
      </c>
      <c r="N1665" s="28">
        <f>IF(OR(L1665=1,M1665=1),IF(B1665+364&lt;=$D$5,(B1665+364-$D$4+1)/365,IF(B1665&gt;$D$4,($D$5-B1665+1)/365,$D$6/365)),0)</f>
        <v>0</v>
      </c>
      <c r="O1665" s="28">
        <f>'Data &amp; Parameter'!$E$16*'Data &amp; Parameter'!$E$17*('Data &amp; Parameter'!$E$18+'Data &amp; Parameter'!$E$19)*'Data &amp; Parameter'!$E$20*'Data &amp; Parameter'!$E$37*N1665</f>
        <v>0</v>
      </c>
      <c r="P1665">
        <f>ROUNDUP(IF(D1665&gt;$D$4,0,($D$4-D1665+1)/365),0)</f>
        <v>0</v>
      </c>
      <c r="Q1665">
        <f>ROUNDUP(IF(D1665&gt;$D$5,0,($D$5-D1665+1)/365),0)</f>
        <v>0</v>
      </c>
      <c r="R1665" s="28">
        <f>IF(OR(P1665=1,Q1665=1),IF(D1665+364&lt;=$D$5,(D1665+364-$D$4+1)/365,IF(D1665&gt;$D$4,($D$5-D1665+1)/365,$D$6/365)),0)</f>
        <v>0</v>
      </c>
      <c r="S1665" s="28">
        <f>'Data &amp; Parameter'!$E$16*'Data &amp; Parameter'!$E$17*('Data &amp; Parameter'!$E$18+'Data &amp; Parameter'!$E$19)*'Data &amp; Parameter'!$E$20*'Data &amp; Parameter'!$E$37*R1665</f>
        <v>0</v>
      </c>
      <c r="T1665" s="28">
        <f t="shared" si="25"/>
        <v>0</v>
      </c>
    </row>
    <row r="1666" spans="1:20" ht="15.75" customHeight="1" x14ac:dyDescent="0.35">
      <c r="A1666">
        <v>1659</v>
      </c>
      <c r="B1666" s="76">
        <v>44235.49319444444</v>
      </c>
      <c r="C1666" s="1" t="s">
        <v>5320</v>
      </c>
      <c r="D1666" s="76">
        <v>44235.495648148149</v>
      </c>
      <c r="E1666" s="1" t="s">
        <v>5321</v>
      </c>
      <c r="F1666" s="1" t="s">
        <v>5322</v>
      </c>
      <c r="G1666" s="1" t="s">
        <v>123</v>
      </c>
      <c r="H1666" s="1" t="s">
        <v>124</v>
      </c>
      <c r="I1666" s="1" t="s">
        <v>125</v>
      </c>
      <c r="J1666" s="1" t="s">
        <v>5174</v>
      </c>
      <c r="K1666" s="1" t="s">
        <v>5229</v>
      </c>
      <c r="L1666">
        <f>ROUNDUP(IF(B1666&gt;$D$4,0,($D$4-B1666+1)/365),0)</f>
        <v>0</v>
      </c>
      <c r="M1666">
        <f>ROUNDUP(IF(B1666&gt;$D$5,0,($D$5-B1666+1)/365),0)</f>
        <v>0</v>
      </c>
      <c r="N1666" s="28">
        <f>IF(OR(L1666=1,M1666=1),IF(B1666+364&lt;=$D$5,(B1666+364-$D$4+1)/365,IF(B1666&gt;$D$4,($D$5-B1666+1)/365,$D$6/365)),0)</f>
        <v>0</v>
      </c>
      <c r="O1666" s="28">
        <f>'Data &amp; Parameter'!$E$16*'Data &amp; Parameter'!$E$17*('Data &amp; Parameter'!$E$18+'Data &amp; Parameter'!$E$19)*'Data &amp; Parameter'!$E$20*'Data &amp; Parameter'!$E$37*N1666</f>
        <v>0</v>
      </c>
      <c r="P1666">
        <f>ROUNDUP(IF(D1666&gt;$D$4,0,($D$4-D1666+1)/365),0)</f>
        <v>0</v>
      </c>
      <c r="Q1666">
        <f>ROUNDUP(IF(D1666&gt;$D$5,0,($D$5-D1666+1)/365),0)</f>
        <v>0</v>
      </c>
      <c r="R1666" s="28">
        <f>IF(OR(P1666=1,Q1666=1),IF(D1666+364&lt;=$D$5,(D1666+364-$D$4+1)/365,IF(D1666&gt;$D$4,($D$5-D1666+1)/365,$D$6/365)),0)</f>
        <v>0</v>
      </c>
      <c r="S1666" s="28">
        <f>'Data &amp; Parameter'!$E$16*'Data &amp; Parameter'!$E$17*('Data &amp; Parameter'!$E$18+'Data &amp; Parameter'!$E$19)*'Data &amp; Parameter'!$E$20*'Data &amp; Parameter'!$E$37*R1666</f>
        <v>0</v>
      </c>
      <c r="T1666" s="28">
        <f t="shared" si="25"/>
        <v>0</v>
      </c>
    </row>
    <row r="1667" spans="1:20" ht="15.75" customHeight="1" x14ac:dyDescent="0.35">
      <c r="A1667">
        <v>1660</v>
      </c>
      <c r="B1667" s="76">
        <v>44235.495983796296</v>
      </c>
      <c r="C1667" s="1" t="s">
        <v>5323</v>
      </c>
      <c r="D1667" s="76">
        <v>44235.496701388889</v>
      </c>
      <c r="E1667" s="1" t="s">
        <v>5324</v>
      </c>
      <c r="F1667" s="1" t="s">
        <v>5325</v>
      </c>
      <c r="G1667" s="1" t="s">
        <v>123</v>
      </c>
      <c r="H1667" s="1" t="s">
        <v>124</v>
      </c>
      <c r="I1667" s="1" t="s">
        <v>125</v>
      </c>
      <c r="J1667" s="1" t="s">
        <v>5174</v>
      </c>
      <c r="K1667" s="1" t="s">
        <v>5229</v>
      </c>
      <c r="L1667">
        <f>ROUNDUP(IF(B1667&gt;$D$4,0,($D$4-B1667+1)/365),0)</f>
        <v>0</v>
      </c>
      <c r="M1667">
        <f>ROUNDUP(IF(B1667&gt;$D$5,0,($D$5-B1667+1)/365),0)</f>
        <v>0</v>
      </c>
      <c r="N1667" s="28">
        <f>IF(OR(L1667=1,M1667=1),IF(B1667+364&lt;=$D$5,(B1667+364-$D$4+1)/365,IF(B1667&gt;$D$4,($D$5-B1667+1)/365,$D$6/365)),0)</f>
        <v>0</v>
      </c>
      <c r="O1667" s="28">
        <f>'Data &amp; Parameter'!$E$16*'Data &amp; Parameter'!$E$17*('Data &amp; Parameter'!$E$18+'Data &amp; Parameter'!$E$19)*'Data &amp; Parameter'!$E$20*'Data &amp; Parameter'!$E$37*N1667</f>
        <v>0</v>
      </c>
      <c r="P1667">
        <f>ROUNDUP(IF(D1667&gt;$D$4,0,($D$4-D1667+1)/365),0)</f>
        <v>0</v>
      </c>
      <c r="Q1667">
        <f>ROUNDUP(IF(D1667&gt;$D$5,0,($D$5-D1667+1)/365),0)</f>
        <v>0</v>
      </c>
      <c r="R1667" s="28">
        <f>IF(OR(P1667=1,Q1667=1),IF(D1667+364&lt;=$D$5,(D1667+364-$D$4+1)/365,IF(D1667&gt;$D$4,($D$5-D1667+1)/365,$D$6/365)),0)</f>
        <v>0</v>
      </c>
      <c r="S1667" s="28">
        <f>'Data &amp; Parameter'!$E$16*'Data &amp; Parameter'!$E$17*('Data &amp; Parameter'!$E$18+'Data &amp; Parameter'!$E$19)*'Data &amp; Parameter'!$E$20*'Data &amp; Parameter'!$E$37*R1667</f>
        <v>0</v>
      </c>
      <c r="T1667" s="28">
        <f t="shared" si="25"/>
        <v>0</v>
      </c>
    </row>
    <row r="1668" spans="1:20" ht="15.75" customHeight="1" x14ac:dyDescent="0.35">
      <c r="A1668">
        <v>1661</v>
      </c>
      <c r="B1668" s="76">
        <v>44235.509120370371</v>
      </c>
      <c r="C1668" s="1" t="s">
        <v>5326</v>
      </c>
      <c r="D1668" s="76">
        <v>44235.510289351849</v>
      </c>
      <c r="E1668" s="1" t="s">
        <v>5327</v>
      </c>
      <c r="F1668" s="1" t="s">
        <v>5328</v>
      </c>
      <c r="G1668" s="1" t="s">
        <v>123</v>
      </c>
      <c r="H1668" s="1" t="s">
        <v>124</v>
      </c>
      <c r="I1668" s="1" t="s">
        <v>125</v>
      </c>
      <c r="J1668" s="1" t="s">
        <v>5174</v>
      </c>
      <c r="K1668" s="1" t="s">
        <v>5255</v>
      </c>
      <c r="L1668">
        <f>ROUNDUP(IF(B1668&gt;$D$4,0,($D$4-B1668+1)/365),0)</f>
        <v>0</v>
      </c>
      <c r="M1668">
        <f>ROUNDUP(IF(B1668&gt;$D$5,0,($D$5-B1668+1)/365),0)</f>
        <v>0</v>
      </c>
      <c r="N1668" s="28">
        <f>IF(OR(L1668=1,M1668=1),IF(B1668+364&lt;=$D$5,(B1668+364-$D$4+1)/365,IF(B1668&gt;$D$4,($D$5-B1668+1)/365,$D$6/365)),0)</f>
        <v>0</v>
      </c>
      <c r="O1668" s="28">
        <f>'Data &amp; Parameter'!$E$16*'Data &amp; Parameter'!$E$17*('Data &amp; Parameter'!$E$18+'Data &amp; Parameter'!$E$19)*'Data &amp; Parameter'!$E$20*'Data &amp; Parameter'!$E$37*N1668</f>
        <v>0</v>
      </c>
      <c r="P1668">
        <f>ROUNDUP(IF(D1668&gt;$D$4,0,($D$4-D1668+1)/365),0)</f>
        <v>0</v>
      </c>
      <c r="Q1668">
        <f>ROUNDUP(IF(D1668&gt;$D$5,0,($D$5-D1668+1)/365),0)</f>
        <v>0</v>
      </c>
      <c r="R1668" s="28">
        <f>IF(OR(P1668=1,Q1668=1),IF(D1668+364&lt;=$D$5,(D1668+364-$D$4+1)/365,IF(D1668&gt;$D$4,($D$5-D1668+1)/365,$D$6/365)),0)</f>
        <v>0</v>
      </c>
      <c r="S1668" s="28">
        <f>'Data &amp; Parameter'!$E$16*'Data &amp; Parameter'!$E$17*('Data &amp; Parameter'!$E$18+'Data &amp; Parameter'!$E$19)*'Data &amp; Parameter'!$E$20*'Data &amp; Parameter'!$E$37*R1668</f>
        <v>0</v>
      </c>
      <c r="T1668" s="28">
        <f t="shared" si="25"/>
        <v>0</v>
      </c>
    </row>
    <row r="1669" spans="1:20" ht="15.75" customHeight="1" x14ac:dyDescent="0.35">
      <c r="A1669">
        <v>1662</v>
      </c>
      <c r="B1669" s="76">
        <v>44235.509722222225</v>
      </c>
      <c r="C1669" s="1" t="s">
        <v>5329</v>
      </c>
      <c r="D1669" s="76">
        <v>44235.510219907403</v>
      </c>
      <c r="E1669" s="1" t="s">
        <v>5330</v>
      </c>
      <c r="F1669" s="1" t="s">
        <v>5331</v>
      </c>
      <c r="G1669" s="1" t="s">
        <v>123</v>
      </c>
      <c r="H1669" s="1" t="s">
        <v>124</v>
      </c>
      <c r="I1669" s="1" t="s">
        <v>125</v>
      </c>
      <c r="J1669" s="1" t="s">
        <v>5174</v>
      </c>
      <c r="K1669" s="1" t="s">
        <v>5174</v>
      </c>
      <c r="L1669">
        <f>ROUNDUP(IF(B1669&gt;$D$4,0,($D$4-B1669+1)/365),0)</f>
        <v>0</v>
      </c>
      <c r="M1669">
        <f>ROUNDUP(IF(B1669&gt;$D$5,0,($D$5-B1669+1)/365),0)</f>
        <v>0</v>
      </c>
      <c r="N1669" s="28">
        <f>IF(OR(L1669=1,M1669=1),IF(B1669+364&lt;=$D$5,(B1669+364-$D$4+1)/365,IF(B1669&gt;$D$4,($D$5-B1669+1)/365,$D$6/365)),0)</f>
        <v>0</v>
      </c>
      <c r="O1669" s="28">
        <f>'Data &amp; Parameter'!$E$16*'Data &amp; Parameter'!$E$17*('Data &amp; Parameter'!$E$18+'Data &amp; Parameter'!$E$19)*'Data &amp; Parameter'!$E$20*'Data &amp; Parameter'!$E$37*N1669</f>
        <v>0</v>
      </c>
      <c r="P1669">
        <f>ROUNDUP(IF(D1669&gt;$D$4,0,($D$4-D1669+1)/365),0)</f>
        <v>0</v>
      </c>
      <c r="Q1669">
        <f>ROUNDUP(IF(D1669&gt;$D$5,0,($D$5-D1669+1)/365),0)</f>
        <v>0</v>
      </c>
      <c r="R1669" s="28">
        <f>IF(OR(P1669=1,Q1669=1),IF(D1669+364&lt;=$D$5,(D1669+364-$D$4+1)/365,IF(D1669&gt;$D$4,($D$5-D1669+1)/365,$D$6/365)),0)</f>
        <v>0</v>
      </c>
      <c r="S1669" s="28">
        <f>'Data &amp; Parameter'!$E$16*'Data &amp; Parameter'!$E$17*('Data &amp; Parameter'!$E$18+'Data &amp; Parameter'!$E$19)*'Data &amp; Parameter'!$E$20*'Data &amp; Parameter'!$E$37*R1669</f>
        <v>0</v>
      </c>
      <c r="T1669" s="28">
        <f t="shared" si="25"/>
        <v>0</v>
      </c>
    </row>
    <row r="1670" spans="1:20" ht="15.75" customHeight="1" x14ac:dyDescent="0.35">
      <c r="A1670">
        <v>1663</v>
      </c>
      <c r="B1670" s="76">
        <v>44235.513692129629</v>
      </c>
      <c r="C1670" s="1" t="s">
        <v>5332</v>
      </c>
      <c r="D1670" s="76">
        <v>44235.515381944446</v>
      </c>
      <c r="E1670" s="1" t="s">
        <v>5333</v>
      </c>
      <c r="F1670" s="1" t="s">
        <v>5334</v>
      </c>
      <c r="G1670" s="1" t="s">
        <v>123</v>
      </c>
      <c r="H1670" s="1" t="s">
        <v>124</v>
      </c>
      <c r="I1670" s="1" t="s">
        <v>125</v>
      </c>
      <c r="J1670" s="1" t="s">
        <v>5174</v>
      </c>
      <c r="K1670" s="1" t="s">
        <v>5174</v>
      </c>
      <c r="L1670">
        <f>ROUNDUP(IF(B1670&gt;$D$4,0,($D$4-B1670+1)/365),0)</f>
        <v>0</v>
      </c>
      <c r="M1670">
        <f>ROUNDUP(IF(B1670&gt;$D$5,0,($D$5-B1670+1)/365),0)</f>
        <v>0</v>
      </c>
      <c r="N1670" s="28">
        <f>IF(OR(L1670=1,M1670=1),IF(B1670+364&lt;=$D$5,(B1670+364-$D$4+1)/365,IF(B1670&gt;$D$4,($D$5-B1670+1)/365,$D$6/365)),0)</f>
        <v>0</v>
      </c>
      <c r="O1670" s="28">
        <f>'Data &amp; Parameter'!$E$16*'Data &amp; Parameter'!$E$17*('Data &amp; Parameter'!$E$18+'Data &amp; Parameter'!$E$19)*'Data &amp; Parameter'!$E$20*'Data &amp; Parameter'!$E$37*N1670</f>
        <v>0</v>
      </c>
      <c r="P1670">
        <f>ROUNDUP(IF(D1670&gt;$D$4,0,($D$4-D1670+1)/365),0)</f>
        <v>0</v>
      </c>
      <c r="Q1670">
        <f>ROUNDUP(IF(D1670&gt;$D$5,0,($D$5-D1670+1)/365),0)</f>
        <v>0</v>
      </c>
      <c r="R1670" s="28">
        <f>IF(OR(P1670=1,Q1670=1),IF(D1670+364&lt;=$D$5,(D1670+364-$D$4+1)/365,IF(D1670&gt;$D$4,($D$5-D1670+1)/365,$D$6/365)),0)</f>
        <v>0</v>
      </c>
      <c r="S1670" s="28">
        <f>'Data &amp; Parameter'!$E$16*'Data &amp; Parameter'!$E$17*('Data &amp; Parameter'!$E$18+'Data &amp; Parameter'!$E$19)*'Data &amp; Parameter'!$E$20*'Data &amp; Parameter'!$E$37*R1670</f>
        <v>0</v>
      </c>
      <c r="T1670" s="28">
        <f t="shared" si="25"/>
        <v>0</v>
      </c>
    </row>
    <row r="1671" spans="1:20" ht="15.75" customHeight="1" x14ac:dyDescent="0.35">
      <c r="A1671">
        <v>1664</v>
      </c>
      <c r="B1671" s="76">
        <v>44235.51898148148</v>
      </c>
      <c r="C1671" s="1" t="s">
        <v>5335</v>
      </c>
      <c r="D1671" s="76">
        <v>44235.520000000004</v>
      </c>
      <c r="E1671" s="1" t="s">
        <v>5336</v>
      </c>
      <c r="F1671" s="1" t="s">
        <v>5337</v>
      </c>
      <c r="G1671" s="1" t="s">
        <v>123</v>
      </c>
      <c r="H1671" s="1" t="s">
        <v>124</v>
      </c>
      <c r="I1671" s="1" t="s">
        <v>125</v>
      </c>
      <c r="J1671" s="1" t="s">
        <v>5174</v>
      </c>
      <c r="K1671" s="1" t="s">
        <v>5255</v>
      </c>
      <c r="L1671">
        <f>ROUNDUP(IF(B1671&gt;$D$4,0,($D$4-B1671+1)/365),0)</f>
        <v>0</v>
      </c>
      <c r="M1671">
        <f>ROUNDUP(IF(B1671&gt;$D$5,0,($D$5-B1671+1)/365),0)</f>
        <v>0</v>
      </c>
      <c r="N1671" s="28">
        <f>IF(OR(L1671=1,M1671=1),IF(B1671+364&lt;=$D$5,(B1671+364-$D$4+1)/365,IF(B1671&gt;$D$4,($D$5-B1671+1)/365,$D$6/365)),0)</f>
        <v>0</v>
      </c>
      <c r="O1671" s="28">
        <f>'Data &amp; Parameter'!$E$16*'Data &amp; Parameter'!$E$17*('Data &amp; Parameter'!$E$18+'Data &amp; Parameter'!$E$19)*'Data &amp; Parameter'!$E$20*'Data &amp; Parameter'!$E$37*N1671</f>
        <v>0</v>
      </c>
      <c r="P1671">
        <f>ROUNDUP(IF(D1671&gt;$D$4,0,($D$4-D1671+1)/365),0)</f>
        <v>0</v>
      </c>
      <c r="Q1671">
        <f>ROUNDUP(IF(D1671&gt;$D$5,0,($D$5-D1671+1)/365),0)</f>
        <v>0</v>
      </c>
      <c r="R1671" s="28">
        <f>IF(OR(P1671=1,Q1671=1),IF(D1671+364&lt;=$D$5,(D1671+364-$D$4+1)/365,IF(D1671&gt;$D$4,($D$5-D1671+1)/365,$D$6/365)),0)</f>
        <v>0</v>
      </c>
      <c r="S1671" s="28">
        <f>'Data &amp; Parameter'!$E$16*'Data &amp; Parameter'!$E$17*('Data &amp; Parameter'!$E$18+'Data &amp; Parameter'!$E$19)*'Data &amp; Parameter'!$E$20*'Data &amp; Parameter'!$E$37*R1671</f>
        <v>0</v>
      </c>
      <c r="T1671" s="28">
        <f t="shared" si="25"/>
        <v>0</v>
      </c>
    </row>
    <row r="1672" spans="1:20" ht="15.75" customHeight="1" x14ac:dyDescent="0.35">
      <c r="A1672">
        <v>1665</v>
      </c>
      <c r="B1672" s="76">
        <v>44235.519502314812</v>
      </c>
      <c r="C1672" s="1" t="s">
        <v>5338</v>
      </c>
      <c r="D1672" s="76">
        <v>44235.520949074074</v>
      </c>
      <c r="E1672" s="1" t="s">
        <v>5339</v>
      </c>
      <c r="F1672" s="1" t="s">
        <v>5340</v>
      </c>
      <c r="G1672" s="1" t="s">
        <v>123</v>
      </c>
      <c r="H1672" s="1" t="s">
        <v>124</v>
      </c>
      <c r="I1672" s="1" t="s">
        <v>125</v>
      </c>
      <c r="J1672" s="1" t="s">
        <v>126</v>
      </c>
      <c r="K1672" s="1" t="s">
        <v>126</v>
      </c>
      <c r="L1672">
        <f>ROUNDUP(IF(B1672&gt;$D$4,0,($D$4-B1672+1)/365),0)</f>
        <v>0</v>
      </c>
      <c r="M1672">
        <f>ROUNDUP(IF(B1672&gt;$D$5,0,($D$5-B1672+1)/365),0)</f>
        <v>0</v>
      </c>
      <c r="N1672" s="28">
        <f>IF(OR(L1672=1,M1672=1),IF(B1672+364&lt;=$D$5,(B1672+364-$D$4+1)/365,IF(B1672&gt;$D$4,($D$5-B1672+1)/365,$D$6/365)),0)</f>
        <v>0</v>
      </c>
      <c r="O1672" s="28">
        <f>'Data &amp; Parameter'!$E$16*'Data &amp; Parameter'!$E$17*('Data &amp; Parameter'!$E$18+'Data &amp; Parameter'!$E$19)*'Data &amp; Parameter'!$E$20*'Data &amp; Parameter'!$E$37*N1672</f>
        <v>0</v>
      </c>
      <c r="P1672">
        <f>ROUNDUP(IF(D1672&gt;$D$4,0,($D$4-D1672+1)/365),0)</f>
        <v>0</v>
      </c>
      <c r="Q1672">
        <f>ROUNDUP(IF(D1672&gt;$D$5,0,($D$5-D1672+1)/365),0)</f>
        <v>0</v>
      </c>
      <c r="R1672" s="28">
        <f>IF(OR(P1672=1,Q1672=1),IF(D1672+364&lt;=$D$5,(D1672+364-$D$4+1)/365,IF(D1672&gt;$D$4,($D$5-D1672+1)/365,$D$6/365)),0)</f>
        <v>0</v>
      </c>
      <c r="S1672" s="28">
        <f>'Data &amp; Parameter'!$E$16*'Data &amp; Parameter'!$E$17*('Data &amp; Parameter'!$E$18+'Data &amp; Parameter'!$E$19)*'Data &amp; Parameter'!$E$20*'Data &amp; Parameter'!$E$37*R1672</f>
        <v>0</v>
      </c>
      <c r="T1672" s="28">
        <f t="shared" si="25"/>
        <v>0</v>
      </c>
    </row>
    <row r="1673" spans="1:20" ht="15.75" customHeight="1" x14ac:dyDescent="0.35">
      <c r="A1673">
        <v>1666</v>
      </c>
      <c r="B1673" s="76">
        <v>44235.523020833338</v>
      </c>
      <c r="C1673" s="1" t="s">
        <v>5341</v>
      </c>
      <c r="D1673" s="76">
        <v>44235.525219907402</v>
      </c>
      <c r="E1673" s="1" t="s">
        <v>5342</v>
      </c>
      <c r="F1673" s="1" t="s">
        <v>5343</v>
      </c>
      <c r="G1673" s="1" t="s">
        <v>123</v>
      </c>
      <c r="H1673" s="1" t="s">
        <v>124</v>
      </c>
      <c r="I1673" s="1" t="s">
        <v>125</v>
      </c>
      <c r="J1673" s="1" t="s">
        <v>5174</v>
      </c>
      <c r="K1673" s="1" t="s">
        <v>5248</v>
      </c>
      <c r="L1673">
        <f>ROUNDUP(IF(B1673&gt;$D$4,0,($D$4-B1673+1)/365),0)</f>
        <v>0</v>
      </c>
      <c r="M1673">
        <f>ROUNDUP(IF(B1673&gt;$D$5,0,($D$5-B1673+1)/365),0)</f>
        <v>0</v>
      </c>
      <c r="N1673" s="28">
        <f>IF(OR(L1673=1,M1673=1),IF(B1673+364&lt;=$D$5,(B1673+364-$D$4+1)/365,IF(B1673&gt;$D$4,($D$5-B1673+1)/365,$D$6/365)),0)</f>
        <v>0</v>
      </c>
      <c r="O1673" s="28">
        <f>'Data &amp; Parameter'!$E$16*'Data &amp; Parameter'!$E$17*('Data &amp; Parameter'!$E$18+'Data &amp; Parameter'!$E$19)*'Data &amp; Parameter'!$E$20*'Data &amp; Parameter'!$E$37*N1673</f>
        <v>0</v>
      </c>
      <c r="P1673">
        <f>ROUNDUP(IF(D1673&gt;$D$4,0,($D$4-D1673+1)/365),0)</f>
        <v>0</v>
      </c>
      <c r="Q1673">
        <f>ROUNDUP(IF(D1673&gt;$D$5,0,($D$5-D1673+1)/365),0)</f>
        <v>0</v>
      </c>
      <c r="R1673" s="28">
        <f>IF(OR(P1673=1,Q1673=1),IF(D1673+364&lt;=$D$5,(D1673+364-$D$4+1)/365,IF(D1673&gt;$D$4,($D$5-D1673+1)/365,$D$6/365)),0)</f>
        <v>0</v>
      </c>
      <c r="S1673" s="28">
        <f>'Data &amp; Parameter'!$E$16*'Data &amp; Parameter'!$E$17*('Data &amp; Parameter'!$E$18+'Data &amp; Parameter'!$E$19)*'Data &amp; Parameter'!$E$20*'Data &amp; Parameter'!$E$37*R1673</f>
        <v>0</v>
      </c>
      <c r="T1673" s="28">
        <f t="shared" ref="T1673:T1736" si="26">O1673+S1673</f>
        <v>0</v>
      </c>
    </row>
    <row r="1674" spans="1:20" ht="15.75" customHeight="1" x14ac:dyDescent="0.35">
      <c r="A1674">
        <v>1667</v>
      </c>
      <c r="B1674" s="76">
        <v>44235.525717592594</v>
      </c>
      <c r="C1674" s="1" t="s">
        <v>5344</v>
      </c>
      <c r="D1674" s="76">
        <v>44235.526817129634</v>
      </c>
      <c r="E1674" s="1" t="s">
        <v>5345</v>
      </c>
      <c r="F1674" s="1" t="s">
        <v>5346</v>
      </c>
      <c r="G1674" s="1" t="s">
        <v>123</v>
      </c>
      <c r="H1674" s="1" t="s">
        <v>124</v>
      </c>
      <c r="I1674" s="1" t="s">
        <v>125</v>
      </c>
      <c r="J1674" s="1" t="s">
        <v>5174</v>
      </c>
      <c r="K1674" s="1" t="s">
        <v>5174</v>
      </c>
      <c r="L1674">
        <f>ROUNDUP(IF(B1674&gt;$D$4,0,($D$4-B1674+1)/365),0)</f>
        <v>0</v>
      </c>
      <c r="M1674">
        <f>ROUNDUP(IF(B1674&gt;$D$5,0,($D$5-B1674+1)/365),0)</f>
        <v>0</v>
      </c>
      <c r="N1674" s="28">
        <f>IF(OR(L1674=1,M1674=1),IF(B1674+364&lt;=$D$5,(B1674+364-$D$4+1)/365,IF(B1674&gt;$D$4,($D$5-B1674+1)/365,$D$6/365)),0)</f>
        <v>0</v>
      </c>
      <c r="O1674" s="28">
        <f>'Data &amp; Parameter'!$E$16*'Data &amp; Parameter'!$E$17*('Data &amp; Parameter'!$E$18+'Data &amp; Parameter'!$E$19)*'Data &amp; Parameter'!$E$20*'Data &amp; Parameter'!$E$37*N1674</f>
        <v>0</v>
      </c>
      <c r="P1674">
        <f>ROUNDUP(IF(D1674&gt;$D$4,0,($D$4-D1674+1)/365),0)</f>
        <v>0</v>
      </c>
      <c r="Q1674">
        <f>ROUNDUP(IF(D1674&gt;$D$5,0,($D$5-D1674+1)/365),0)</f>
        <v>0</v>
      </c>
      <c r="R1674" s="28">
        <f>IF(OR(P1674=1,Q1674=1),IF(D1674+364&lt;=$D$5,(D1674+364-$D$4+1)/365,IF(D1674&gt;$D$4,($D$5-D1674+1)/365,$D$6/365)),0)</f>
        <v>0</v>
      </c>
      <c r="S1674" s="28">
        <f>'Data &amp; Parameter'!$E$16*'Data &amp; Parameter'!$E$17*('Data &amp; Parameter'!$E$18+'Data &amp; Parameter'!$E$19)*'Data &amp; Parameter'!$E$20*'Data &amp; Parameter'!$E$37*R1674</f>
        <v>0</v>
      </c>
      <c r="T1674" s="28">
        <f t="shared" si="26"/>
        <v>0</v>
      </c>
    </row>
    <row r="1675" spans="1:20" ht="15.75" customHeight="1" x14ac:dyDescent="0.35">
      <c r="A1675">
        <v>1668</v>
      </c>
      <c r="B1675" s="76">
        <v>44235.528333333335</v>
      </c>
      <c r="C1675" s="1" t="s">
        <v>5347</v>
      </c>
      <c r="D1675" s="76">
        <v>44235.529131944444</v>
      </c>
      <c r="E1675" s="1" t="s">
        <v>5348</v>
      </c>
      <c r="F1675" s="1" t="s">
        <v>5349</v>
      </c>
      <c r="G1675" s="1" t="s">
        <v>123</v>
      </c>
      <c r="H1675" s="1" t="s">
        <v>124</v>
      </c>
      <c r="I1675" s="1" t="s">
        <v>125</v>
      </c>
      <c r="J1675" s="1" t="s">
        <v>5174</v>
      </c>
      <c r="K1675" s="1" t="s">
        <v>5248</v>
      </c>
      <c r="L1675">
        <f>ROUNDUP(IF(B1675&gt;$D$4,0,($D$4-B1675+1)/365),0)</f>
        <v>0</v>
      </c>
      <c r="M1675">
        <f>ROUNDUP(IF(B1675&gt;$D$5,0,($D$5-B1675+1)/365),0)</f>
        <v>0</v>
      </c>
      <c r="N1675" s="28">
        <f>IF(OR(L1675=1,M1675=1),IF(B1675+364&lt;=$D$5,(B1675+364-$D$4+1)/365,IF(B1675&gt;$D$4,($D$5-B1675+1)/365,$D$6/365)),0)</f>
        <v>0</v>
      </c>
      <c r="O1675" s="28">
        <f>'Data &amp; Parameter'!$E$16*'Data &amp; Parameter'!$E$17*('Data &amp; Parameter'!$E$18+'Data &amp; Parameter'!$E$19)*'Data &amp; Parameter'!$E$20*'Data &amp; Parameter'!$E$37*N1675</f>
        <v>0</v>
      </c>
      <c r="P1675">
        <f>ROUNDUP(IF(D1675&gt;$D$4,0,($D$4-D1675+1)/365),0)</f>
        <v>0</v>
      </c>
      <c r="Q1675">
        <f>ROUNDUP(IF(D1675&gt;$D$5,0,($D$5-D1675+1)/365),0)</f>
        <v>0</v>
      </c>
      <c r="R1675" s="28">
        <f>IF(OR(P1675=1,Q1675=1),IF(D1675+364&lt;=$D$5,(D1675+364-$D$4+1)/365,IF(D1675&gt;$D$4,($D$5-D1675+1)/365,$D$6/365)),0)</f>
        <v>0</v>
      </c>
      <c r="S1675" s="28">
        <f>'Data &amp; Parameter'!$E$16*'Data &amp; Parameter'!$E$17*('Data &amp; Parameter'!$E$18+'Data &amp; Parameter'!$E$19)*'Data &amp; Parameter'!$E$20*'Data &amp; Parameter'!$E$37*R1675</f>
        <v>0</v>
      </c>
      <c r="T1675" s="28">
        <f t="shared" si="26"/>
        <v>0</v>
      </c>
    </row>
    <row r="1676" spans="1:20" ht="15.75" customHeight="1" x14ac:dyDescent="0.35">
      <c r="A1676">
        <v>1669</v>
      </c>
      <c r="B1676" s="76">
        <v>44235.532407407409</v>
      </c>
      <c r="C1676" s="1" t="s">
        <v>5350</v>
      </c>
      <c r="D1676" s="76">
        <v>44235.533090277779</v>
      </c>
      <c r="E1676" s="1" t="s">
        <v>5351</v>
      </c>
      <c r="F1676" s="1" t="s">
        <v>5352</v>
      </c>
      <c r="G1676" s="1" t="s">
        <v>123</v>
      </c>
      <c r="H1676" s="1" t="s">
        <v>124</v>
      </c>
      <c r="I1676" s="1" t="s">
        <v>125</v>
      </c>
      <c r="J1676" s="1" t="s">
        <v>5174</v>
      </c>
      <c r="K1676" s="1" t="s">
        <v>5248</v>
      </c>
      <c r="L1676">
        <f>ROUNDUP(IF(B1676&gt;$D$4,0,($D$4-B1676+1)/365),0)</f>
        <v>0</v>
      </c>
      <c r="M1676">
        <f>ROUNDUP(IF(B1676&gt;$D$5,0,($D$5-B1676+1)/365),0)</f>
        <v>0</v>
      </c>
      <c r="N1676" s="28">
        <f>IF(OR(L1676=1,M1676=1),IF(B1676+364&lt;=$D$5,(B1676+364-$D$4+1)/365,IF(B1676&gt;$D$4,($D$5-B1676+1)/365,$D$6/365)),0)</f>
        <v>0</v>
      </c>
      <c r="O1676" s="28">
        <f>'Data &amp; Parameter'!$E$16*'Data &amp; Parameter'!$E$17*('Data &amp; Parameter'!$E$18+'Data &amp; Parameter'!$E$19)*'Data &amp; Parameter'!$E$20*'Data &amp; Parameter'!$E$37*N1676</f>
        <v>0</v>
      </c>
      <c r="P1676">
        <f>ROUNDUP(IF(D1676&gt;$D$4,0,($D$4-D1676+1)/365),0)</f>
        <v>0</v>
      </c>
      <c r="Q1676">
        <f>ROUNDUP(IF(D1676&gt;$D$5,0,($D$5-D1676+1)/365),0)</f>
        <v>0</v>
      </c>
      <c r="R1676" s="28">
        <f>IF(OR(P1676=1,Q1676=1),IF(D1676+364&lt;=$D$5,(D1676+364-$D$4+1)/365,IF(D1676&gt;$D$4,($D$5-D1676+1)/365,$D$6/365)),0)</f>
        <v>0</v>
      </c>
      <c r="S1676" s="28">
        <f>'Data &amp; Parameter'!$E$16*'Data &amp; Parameter'!$E$17*('Data &amp; Parameter'!$E$18+'Data &amp; Parameter'!$E$19)*'Data &amp; Parameter'!$E$20*'Data &amp; Parameter'!$E$37*R1676</f>
        <v>0</v>
      </c>
      <c r="T1676" s="28">
        <f t="shared" si="26"/>
        <v>0</v>
      </c>
    </row>
    <row r="1677" spans="1:20" ht="15.75" customHeight="1" x14ac:dyDescent="0.35">
      <c r="A1677">
        <v>1670</v>
      </c>
      <c r="B1677" s="76">
        <v>44235.536863425921</v>
      </c>
      <c r="C1677" s="1" t="s">
        <v>5353</v>
      </c>
      <c r="D1677" s="76">
        <v>44235.541678240741</v>
      </c>
      <c r="E1677" s="1" t="s">
        <v>5354</v>
      </c>
      <c r="F1677" s="1" t="s">
        <v>5355</v>
      </c>
      <c r="G1677" s="1" t="s">
        <v>123</v>
      </c>
      <c r="H1677" s="1" t="s">
        <v>124</v>
      </c>
      <c r="I1677" s="1" t="s">
        <v>125</v>
      </c>
      <c r="J1677" s="1" t="s">
        <v>5356</v>
      </c>
      <c r="K1677" s="1" t="s">
        <v>5248</v>
      </c>
      <c r="L1677">
        <f>ROUNDUP(IF(B1677&gt;$D$4,0,($D$4-B1677+1)/365),0)</f>
        <v>0</v>
      </c>
      <c r="M1677">
        <f>ROUNDUP(IF(B1677&gt;$D$5,0,($D$5-B1677+1)/365),0)</f>
        <v>0</v>
      </c>
      <c r="N1677" s="28">
        <f>IF(OR(L1677=1,M1677=1),IF(B1677+364&lt;=$D$5,(B1677+364-$D$4+1)/365,IF(B1677&gt;$D$4,($D$5-B1677+1)/365,$D$6/365)),0)</f>
        <v>0</v>
      </c>
      <c r="O1677" s="28">
        <f>'Data &amp; Parameter'!$E$16*'Data &amp; Parameter'!$E$17*('Data &amp; Parameter'!$E$18+'Data &amp; Parameter'!$E$19)*'Data &amp; Parameter'!$E$20*'Data &amp; Parameter'!$E$37*N1677</f>
        <v>0</v>
      </c>
      <c r="P1677">
        <f>ROUNDUP(IF(D1677&gt;$D$4,0,($D$4-D1677+1)/365),0)</f>
        <v>0</v>
      </c>
      <c r="Q1677">
        <f>ROUNDUP(IF(D1677&gt;$D$5,0,($D$5-D1677+1)/365),0)</f>
        <v>0</v>
      </c>
      <c r="R1677" s="28">
        <f>IF(OR(P1677=1,Q1677=1),IF(D1677+364&lt;=$D$5,(D1677+364-$D$4+1)/365,IF(D1677&gt;$D$4,($D$5-D1677+1)/365,$D$6/365)),0)</f>
        <v>0</v>
      </c>
      <c r="S1677" s="28">
        <f>'Data &amp; Parameter'!$E$16*'Data &amp; Parameter'!$E$17*('Data &amp; Parameter'!$E$18+'Data &amp; Parameter'!$E$19)*'Data &amp; Parameter'!$E$20*'Data &amp; Parameter'!$E$37*R1677</f>
        <v>0</v>
      </c>
      <c r="T1677" s="28">
        <f t="shared" si="26"/>
        <v>0</v>
      </c>
    </row>
    <row r="1678" spans="1:20" ht="15.75" customHeight="1" x14ac:dyDescent="0.35">
      <c r="A1678">
        <v>1671</v>
      </c>
      <c r="B1678" s="76">
        <v>44235.540833333333</v>
      </c>
      <c r="C1678" s="1" t="s">
        <v>5357</v>
      </c>
      <c r="D1678" s="76">
        <v>44235.541643518518</v>
      </c>
      <c r="E1678" s="1" t="s">
        <v>5358</v>
      </c>
      <c r="F1678" s="1" t="s">
        <v>5359</v>
      </c>
      <c r="G1678" s="1" t="s">
        <v>123</v>
      </c>
      <c r="H1678" s="1" t="s">
        <v>124</v>
      </c>
      <c r="I1678" s="1" t="s">
        <v>125</v>
      </c>
      <c r="J1678" s="1" t="s">
        <v>5174</v>
      </c>
      <c r="K1678" s="1" t="s">
        <v>5229</v>
      </c>
      <c r="L1678">
        <f>ROUNDUP(IF(B1678&gt;$D$4,0,($D$4-B1678+1)/365),0)</f>
        <v>0</v>
      </c>
      <c r="M1678">
        <f>ROUNDUP(IF(B1678&gt;$D$5,0,($D$5-B1678+1)/365),0)</f>
        <v>0</v>
      </c>
      <c r="N1678" s="28">
        <f>IF(OR(L1678=1,M1678=1),IF(B1678+364&lt;=$D$5,(B1678+364-$D$4+1)/365,IF(B1678&gt;$D$4,($D$5-B1678+1)/365,$D$6/365)),0)</f>
        <v>0</v>
      </c>
      <c r="O1678" s="28">
        <f>'Data &amp; Parameter'!$E$16*'Data &amp; Parameter'!$E$17*('Data &amp; Parameter'!$E$18+'Data &amp; Parameter'!$E$19)*'Data &amp; Parameter'!$E$20*'Data &amp; Parameter'!$E$37*N1678</f>
        <v>0</v>
      </c>
      <c r="P1678">
        <f>ROUNDUP(IF(D1678&gt;$D$4,0,($D$4-D1678+1)/365),0)</f>
        <v>0</v>
      </c>
      <c r="Q1678">
        <f>ROUNDUP(IF(D1678&gt;$D$5,0,($D$5-D1678+1)/365),0)</f>
        <v>0</v>
      </c>
      <c r="R1678" s="28">
        <f>IF(OR(P1678=1,Q1678=1),IF(D1678+364&lt;=$D$5,(D1678+364-$D$4+1)/365,IF(D1678&gt;$D$4,($D$5-D1678+1)/365,$D$6/365)),0)</f>
        <v>0</v>
      </c>
      <c r="S1678" s="28">
        <f>'Data &amp; Parameter'!$E$16*'Data &amp; Parameter'!$E$17*('Data &amp; Parameter'!$E$18+'Data &amp; Parameter'!$E$19)*'Data &amp; Parameter'!$E$20*'Data &amp; Parameter'!$E$37*R1678</f>
        <v>0</v>
      </c>
      <c r="T1678" s="28">
        <f t="shared" si="26"/>
        <v>0</v>
      </c>
    </row>
    <row r="1679" spans="1:20" ht="15.75" customHeight="1" x14ac:dyDescent="0.35">
      <c r="A1679">
        <v>1672</v>
      </c>
      <c r="B1679" s="76">
        <v>44235.544050925921</v>
      </c>
      <c r="C1679" s="1" t="s">
        <v>5360</v>
      </c>
      <c r="D1679" s="76">
        <v>44235.544849537036</v>
      </c>
      <c r="E1679" s="1" t="s">
        <v>5361</v>
      </c>
      <c r="F1679" s="1" t="s">
        <v>5362</v>
      </c>
      <c r="G1679" s="1" t="s">
        <v>123</v>
      </c>
      <c r="H1679" s="1" t="s">
        <v>124</v>
      </c>
      <c r="I1679" s="1" t="s">
        <v>125</v>
      </c>
      <c r="J1679" s="1" t="s">
        <v>5174</v>
      </c>
      <c r="K1679" s="1" t="s">
        <v>5174</v>
      </c>
      <c r="L1679">
        <f>ROUNDUP(IF(B1679&gt;$D$4,0,($D$4-B1679+1)/365),0)</f>
        <v>0</v>
      </c>
      <c r="M1679">
        <f>ROUNDUP(IF(B1679&gt;$D$5,0,($D$5-B1679+1)/365),0)</f>
        <v>0</v>
      </c>
      <c r="N1679" s="28">
        <f>IF(OR(L1679=1,M1679=1),IF(B1679+364&lt;=$D$5,(B1679+364-$D$4+1)/365,IF(B1679&gt;$D$4,($D$5-B1679+1)/365,$D$6/365)),0)</f>
        <v>0</v>
      </c>
      <c r="O1679" s="28">
        <f>'Data &amp; Parameter'!$E$16*'Data &amp; Parameter'!$E$17*('Data &amp; Parameter'!$E$18+'Data &amp; Parameter'!$E$19)*'Data &amp; Parameter'!$E$20*'Data &amp; Parameter'!$E$37*N1679</f>
        <v>0</v>
      </c>
      <c r="P1679">
        <f>ROUNDUP(IF(D1679&gt;$D$4,0,($D$4-D1679+1)/365),0)</f>
        <v>0</v>
      </c>
      <c r="Q1679">
        <f>ROUNDUP(IF(D1679&gt;$D$5,0,($D$5-D1679+1)/365),0)</f>
        <v>0</v>
      </c>
      <c r="R1679" s="28">
        <f>IF(OR(P1679=1,Q1679=1),IF(D1679+364&lt;=$D$5,(D1679+364-$D$4+1)/365,IF(D1679&gt;$D$4,($D$5-D1679+1)/365,$D$6/365)),0)</f>
        <v>0</v>
      </c>
      <c r="S1679" s="28">
        <f>'Data &amp; Parameter'!$E$16*'Data &amp; Parameter'!$E$17*('Data &amp; Parameter'!$E$18+'Data &amp; Parameter'!$E$19)*'Data &amp; Parameter'!$E$20*'Data &amp; Parameter'!$E$37*R1679</f>
        <v>0</v>
      </c>
      <c r="T1679" s="28">
        <f t="shared" si="26"/>
        <v>0</v>
      </c>
    </row>
    <row r="1680" spans="1:20" ht="15.75" customHeight="1" x14ac:dyDescent="0.35">
      <c r="A1680">
        <v>1673</v>
      </c>
      <c r="B1680" s="76">
        <v>44235.548298611116</v>
      </c>
      <c r="C1680" s="1" t="s">
        <v>5363</v>
      </c>
      <c r="D1680" s="76">
        <v>44235.549861111111</v>
      </c>
      <c r="E1680" s="1" t="s">
        <v>5364</v>
      </c>
      <c r="F1680" s="1" t="s">
        <v>5365</v>
      </c>
      <c r="G1680" s="1" t="s">
        <v>123</v>
      </c>
      <c r="H1680" s="1" t="s">
        <v>124</v>
      </c>
      <c r="I1680" s="1" t="s">
        <v>125</v>
      </c>
      <c r="J1680" s="1" t="s">
        <v>5366</v>
      </c>
      <c r="K1680" s="1" t="s">
        <v>5174</v>
      </c>
      <c r="L1680">
        <f>ROUNDUP(IF(B1680&gt;$D$4,0,($D$4-B1680+1)/365),0)</f>
        <v>0</v>
      </c>
      <c r="M1680">
        <f>ROUNDUP(IF(B1680&gt;$D$5,0,($D$5-B1680+1)/365),0)</f>
        <v>0</v>
      </c>
      <c r="N1680" s="28">
        <f>IF(OR(L1680=1,M1680=1),IF(B1680+364&lt;=$D$5,(B1680+364-$D$4+1)/365,IF(B1680&gt;$D$4,($D$5-B1680+1)/365,$D$6/365)),0)</f>
        <v>0</v>
      </c>
      <c r="O1680" s="28">
        <f>'Data &amp; Parameter'!$E$16*'Data &amp; Parameter'!$E$17*('Data &amp; Parameter'!$E$18+'Data &amp; Parameter'!$E$19)*'Data &amp; Parameter'!$E$20*'Data &amp; Parameter'!$E$37*N1680</f>
        <v>0</v>
      </c>
      <c r="P1680">
        <f>ROUNDUP(IF(D1680&gt;$D$4,0,($D$4-D1680+1)/365),0)</f>
        <v>0</v>
      </c>
      <c r="Q1680">
        <f>ROUNDUP(IF(D1680&gt;$D$5,0,($D$5-D1680+1)/365),0)</f>
        <v>0</v>
      </c>
      <c r="R1680" s="28">
        <f>IF(OR(P1680=1,Q1680=1),IF(D1680+364&lt;=$D$5,(D1680+364-$D$4+1)/365,IF(D1680&gt;$D$4,($D$5-D1680+1)/365,$D$6/365)),0)</f>
        <v>0</v>
      </c>
      <c r="S1680" s="28">
        <f>'Data &amp; Parameter'!$E$16*'Data &amp; Parameter'!$E$17*('Data &amp; Parameter'!$E$18+'Data &amp; Parameter'!$E$19)*'Data &amp; Parameter'!$E$20*'Data &amp; Parameter'!$E$37*R1680</f>
        <v>0</v>
      </c>
      <c r="T1680" s="28">
        <f t="shared" si="26"/>
        <v>0</v>
      </c>
    </row>
    <row r="1681" spans="1:20" ht="15.75" customHeight="1" x14ac:dyDescent="0.35">
      <c r="A1681">
        <v>1674</v>
      </c>
      <c r="B1681" s="76">
        <v>44235.552800925929</v>
      </c>
      <c r="C1681" s="1" t="s">
        <v>5367</v>
      </c>
      <c r="D1681" s="76">
        <v>44235.555671296301</v>
      </c>
      <c r="E1681" s="1" t="s">
        <v>5368</v>
      </c>
      <c r="F1681" s="1" t="s">
        <v>5369</v>
      </c>
      <c r="G1681" s="1" t="s">
        <v>123</v>
      </c>
      <c r="H1681" s="1" t="s">
        <v>124</v>
      </c>
      <c r="I1681" s="1" t="s">
        <v>125</v>
      </c>
      <c r="J1681" s="1" t="s">
        <v>5174</v>
      </c>
      <c r="K1681" s="1" t="s">
        <v>5248</v>
      </c>
      <c r="L1681">
        <f>ROUNDUP(IF(B1681&gt;$D$4,0,($D$4-B1681+1)/365),0)</f>
        <v>0</v>
      </c>
      <c r="M1681">
        <f>ROUNDUP(IF(B1681&gt;$D$5,0,($D$5-B1681+1)/365),0)</f>
        <v>0</v>
      </c>
      <c r="N1681" s="28">
        <f>IF(OR(L1681=1,M1681=1),IF(B1681+364&lt;=$D$5,(B1681+364-$D$4+1)/365,IF(B1681&gt;$D$4,($D$5-B1681+1)/365,$D$6/365)),0)</f>
        <v>0</v>
      </c>
      <c r="O1681" s="28">
        <f>'Data &amp; Parameter'!$E$16*'Data &amp; Parameter'!$E$17*('Data &amp; Parameter'!$E$18+'Data &amp; Parameter'!$E$19)*'Data &amp; Parameter'!$E$20*'Data &amp; Parameter'!$E$37*N1681</f>
        <v>0</v>
      </c>
      <c r="P1681">
        <f>ROUNDUP(IF(D1681&gt;$D$4,0,($D$4-D1681+1)/365),0)</f>
        <v>0</v>
      </c>
      <c r="Q1681">
        <f>ROUNDUP(IF(D1681&gt;$D$5,0,($D$5-D1681+1)/365),0)</f>
        <v>0</v>
      </c>
      <c r="R1681" s="28">
        <f>IF(OR(P1681=1,Q1681=1),IF(D1681+364&lt;=$D$5,(D1681+364-$D$4+1)/365,IF(D1681&gt;$D$4,($D$5-D1681+1)/365,$D$6/365)),0)</f>
        <v>0</v>
      </c>
      <c r="S1681" s="28">
        <f>'Data &amp; Parameter'!$E$16*'Data &amp; Parameter'!$E$17*('Data &amp; Parameter'!$E$18+'Data &amp; Parameter'!$E$19)*'Data &amp; Parameter'!$E$20*'Data &amp; Parameter'!$E$37*R1681</f>
        <v>0</v>
      </c>
      <c r="T1681" s="28">
        <f t="shared" si="26"/>
        <v>0</v>
      </c>
    </row>
    <row r="1682" spans="1:20" ht="15.75" customHeight="1" x14ac:dyDescent="0.35">
      <c r="A1682">
        <v>1675</v>
      </c>
      <c r="B1682" s="76">
        <v>44235.560127314813</v>
      </c>
      <c r="C1682" s="1" t="s">
        <v>5370</v>
      </c>
      <c r="D1682" s="76">
        <v>44235.561956018515</v>
      </c>
      <c r="E1682" s="1" t="s">
        <v>5371</v>
      </c>
      <c r="F1682" s="1" t="s">
        <v>5372</v>
      </c>
      <c r="G1682" s="1" t="s">
        <v>123</v>
      </c>
      <c r="H1682" s="1" t="s">
        <v>124</v>
      </c>
      <c r="I1682" s="1" t="s">
        <v>125</v>
      </c>
      <c r="J1682" s="1" t="s">
        <v>5174</v>
      </c>
      <c r="K1682" s="1" t="s">
        <v>5373</v>
      </c>
      <c r="L1682">
        <f>ROUNDUP(IF(B1682&gt;$D$4,0,($D$4-B1682+1)/365),0)</f>
        <v>0</v>
      </c>
      <c r="M1682">
        <f>ROUNDUP(IF(B1682&gt;$D$5,0,($D$5-B1682+1)/365),0)</f>
        <v>0</v>
      </c>
      <c r="N1682" s="28">
        <f>IF(OR(L1682=1,M1682=1),IF(B1682+364&lt;=$D$5,(B1682+364-$D$4+1)/365,IF(B1682&gt;$D$4,($D$5-B1682+1)/365,$D$6/365)),0)</f>
        <v>0</v>
      </c>
      <c r="O1682" s="28">
        <f>'Data &amp; Parameter'!$E$16*'Data &amp; Parameter'!$E$17*('Data &amp; Parameter'!$E$18+'Data &amp; Parameter'!$E$19)*'Data &amp; Parameter'!$E$20*'Data &amp; Parameter'!$E$37*N1682</f>
        <v>0</v>
      </c>
      <c r="P1682">
        <f>ROUNDUP(IF(D1682&gt;$D$4,0,($D$4-D1682+1)/365),0)</f>
        <v>0</v>
      </c>
      <c r="Q1682">
        <f>ROUNDUP(IF(D1682&gt;$D$5,0,($D$5-D1682+1)/365),0)</f>
        <v>0</v>
      </c>
      <c r="R1682" s="28">
        <f>IF(OR(P1682=1,Q1682=1),IF(D1682+364&lt;=$D$5,(D1682+364-$D$4+1)/365,IF(D1682&gt;$D$4,($D$5-D1682+1)/365,$D$6/365)),0)</f>
        <v>0</v>
      </c>
      <c r="S1682" s="28">
        <f>'Data &amp; Parameter'!$E$16*'Data &amp; Parameter'!$E$17*('Data &amp; Parameter'!$E$18+'Data &amp; Parameter'!$E$19)*'Data &amp; Parameter'!$E$20*'Data &amp; Parameter'!$E$37*R1682</f>
        <v>0</v>
      </c>
      <c r="T1682" s="28">
        <f t="shared" si="26"/>
        <v>0</v>
      </c>
    </row>
    <row r="1683" spans="1:20" ht="15.75" customHeight="1" x14ac:dyDescent="0.35">
      <c r="A1683">
        <v>1676</v>
      </c>
      <c r="B1683" s="76">
        <v>44235.560150462959</v>
      </c>
      <c r="C1683" s="1" t="s">
        <v>5374</v>
      </c>
      <c r="D1683" s="76">
        <v>44235.560844907406</v>
      </c>
      <c r="E1683" s="1" t="s">
        <v>5375</v>
      </c>
      <c r="F1683" s="1" t="s">
        <v>5376</v>
      </c>
      <c r="G1683" s="1" t="s">
        <v>123</v>
      </c>
      <c r="H1683" s="1" t="s">
        <v>124</v>
      </c>
      <c r="I1683" s="1" t="s">
        <v>125</v>
      </c>
      <c r="J1683" s="1" t="s">
        <v>366</v>
      </c>
      <c r="K1683" s="1" t="s">
        <v>366</v>
      </c>
      <c r="L1683">
        <f>ROUNDUP(IF(B1683&gt;$D$4,0,($D$4-B1683+1)/365),0)</f>
        <v>0</v>
      </c>
      <c r="M1683">
        <f>ROUNDUP(IF(B1683&gt;$D$5,0,($D$5-B1683+1)/365),0)</f>
        <v>0</v>
      </c>
      <c r="N1683" s="28">
        <f>IF(OR(L1683=1,M1683=1),IF(B1683+364&lt;=$D$5,(B1683+364-$D$4+1)/365,IF(B1683&gt;$D$4,($D$5-B1683+1)/365,$D$6/365)),0)</f>
        <v>0</v>
      </c>
      <c r="O1683" s="28">
        <f>'Data &amp; Parameter'!$E$16*'Data &amp; Parameter'!$E$17*('Data &amp; Parameter'!$E$18+'Data &amp; Parameter'!$E$19)*'Data &amp; Parameter'!$E$20*'Data &amp; Parameter'!$E$37*N1683</f>
        <v>0</v>
      </c>
      <c r="P1683">
        <f>ROUNDUP(IF(D1683&gt;$D$4,0,($D$4-D1683+1)/365),0)</f>
        <v>0</v>
      </c>
      <c r="Q1683">
        <f>ROUNDUP(IF(D1683&gt;$D$5,0,($D$5-D1683+1)/365),0)</f>
        <v>0</v>
      </c>
      <c r="R1683" s="28">
        <f>IF(OR(P1683=1,Q1683=1),IF(D1683+364&lt;=$D$5,(D1683+364-$D$4+1)/365,IF(D1683&gt;$D$4,($D$5-D1683+1)/365,$D$6/365)),0)</f>
        <v>0</v>
      </c>
      <c r="S1683" s="28">
        <f>'Data &amp; Parameter'!$E$16*'Data &amp; Parameter'!$E$17*('Data &amp; Parameter'!$E$18+'Data &amp; Parameter'!$E$19)*'Data &amp; Parameter'!$E$20*'Data &amp; Parameter'!$E$37*R1683</f>
        <v>0</v>
      </c>
      <c r="T1683" s="28">
        <f t="shared" si="26"/>
        <v>0</v>
      </c>
    </row>
    <row r="1684" spans="1:20" ht="15.75" customHeight="1" x14ac:dyDescent="0.35">
      <c r="A1684">
        <v>1677</v>
      </c>
      <c r="B1684" s="76">
        <v>44235.563981481479</v>
      </c>
      <c r="C1684" s="1" t="s">
        <v>5377</v>
      </c>
      <c r="D1684" s="76">
        <v>44235.564571759256</v>
      </c>
      <c r="E1684" s="1" t="s">
        <v>5378</v>
      </c>
      <c r="F1684" s="1" t="s">
        <v>5379</v>
      </c>
      <c r="G1684" s="1" t="s">
        <v>123</v>
      </c>
      <c r="H1684" s="1" t="s">
        <v>124</v>
      </c>
      <c r="I1684" s="1" t="s">
        <v>125</v>
      </c>
      <c r="J1684" s="1" t="s">
        <v>366</v>
      </c>
      <c r="K1684" s="1" t="s">
        <v>366</v>
      </c>
      <c r="L1684">
        <f>ROUNDUP(IF(B1684&gt;$D$4,0,($D$4-B1684+1)/365),0)</f>
        <v>0</v>
      </c>
      <c r="M1684">
        <f>ROUNDUP(IF(B1684&gt;$D$5,0,($D$5-B1684+1)/365),0)</f>
        <v>0</v>
      </c>
      <c r="N1684" s="28">
        <f>IF(OR(L1684=1,M1684=1),IF(B1684+364&lt;=$D$5,(B1684+364-$D$4+1)/365,IF(B1684&gt;$D$4,($D$5-B1684+1)/365,$D$6/365)),0)</f>
        <v>0</v>
      </c>
      <c r="O1684" s="28">
        <f>'Data &amp; Parameter'!$E$16*'Data &amp; Parameter'!$E$17*('Data &amp; Parameter'!$E$18+'Data &amp; Parameter'!$E$19)*'Data &amp; Parameter'!$E$20*'Data &amp; Parameter'!$E$37*N1684</f>
        <v>0</v>
      </c>
      <c r="P1684">
        <f>ROUNDUP(IF(D1684&gt;$D$4,0,($D$4-D1684+1)/365),0)</f>
        <v>0</v>
      </c>
      <c r="Q1684">
        <f>ROUNDUP(IF(D1684&gt;$D$5,0,($D$5-D1684+1)/365),0)</f>
        <v>0</v>
      </c>
      <c r="R1684" s="28">
        <f>IF(OR(P1684=1,Q1684=1),IF(D1684+364&lt;=$D$5,(D1684+364-$D$4+1)/365,IF(D1684&gt;$D$4,($D$5-D1684+1)/365,$D$6/365)),0)</f>
        <v>0</v>
      </c>
      <c r="S1684" s="28">
        <f>'Data &amp; Parameter'!$E$16*'Data &amp; Parameter'!$E$17*('Data &amp; Parameter'!$E$18+'Data &amp; Parameter'!$E$19)*'Data &amp; Parameter'!$E$20*'Data &amp; Parameter'!$E$37*R1684</f>
        <v>0</v>
      </c>
      <c r="T1684" s="28">
        <f t="shared" si="26"/>
        <v>0</v>
      </c>
    </row>
    <row r="1685" spans="1:20" ht="15.75" customHeight="1" x14ac:dyDescent="0.35">
      <c r="A1685">
        <v>1678</v>
      </c>
      <c r="B1685" s="76">
        <v>44235.564479166671</v>
      </c>
      <c r="C1685" s="1" t="s">
        <v>5380</v>
      </c>
      <c r="D1685" s="76">
        <v>44235.56931712963</v>
      </c>
      <c r="E1685" s="1" t="s">
        <v>5381</v>
      </c>
      <c r="F1685" s="1" t="s">
        <v>5382</v>
      </c>
      <c r="G1685" s="1" t="s">
        <v>123</v>
      </c>
      <c r="H1685" s="1" t="s">
        <v>124</v>
      </c>
      <c r="I1685" s="1" t="s">
        <v>125</v>
      </c>
      <c r="J1685" s="1" t="s">
        <v>5174</v>
      </c>
      <c r="K1685" s="1" t="s">
        <v>5248</v>
      </c>
      <c r="L1685">
        <f>ROUNDUP(IF(B1685&gt;$D$4,0,($D$4-B1685+1)/365),0)</f>
        <v>0</v>
      </c>
      <c r="M1685">
        <f>ROUNDUP(IF(B1685&gt;$D$5,0,($D$5-B1685+1)/365),0)</f>
        <v>0</v>
      </c>
      <c r="N1685" s="28">
        <f>IF(OR(L1685=1,M1685=1),IF(B1685+364&lt;=$D$5,(B1685+364-$D$4+1)/365,IF(B1685&gt;$D$4,($D$5-B1685+1)/365,$D$6/365)),0)</f>
        <v>0</v>
      </c>
      <c r="O1685" s="28">
        <f>'Data &amp; Parameter'!$E$16*'Data &amp; Parameter'!$E$17*('Data &amp; Parameter'!$E$18+'Data &amp; Parameter'!$E$19)*'Data &amp; Parameter'!$E$20*'Data &amp; Parameter'!$E$37*N1685</f>
        <v>0</v>
      </c>
      <c r="P1685">
        <f>ROUNDUP(IF(D1685&gt;$D$4,0,($D$4-D1685+1)/365),0)</f>
        <v>0</v>
      </c>
      <c r="Q1685">
        <f>ROUNDUP(IF(D1685&gt;$D$5,0,($D$5-D1685+1)/365),0)</f>
        <v>0</v>
      </c>
      <c r="R1685" s="28">
        <f>IF(OR(P1685=1,Q1685=1),IF(D1685+364&lt;=$D$5,(D1685+364-$D$4+1)/365,IF(D1685&gt;$D$4,($D$5-D1685+1)/365,$D$6/365)),0)</f>
        <v>0</v>
      </c>
      <c r="S1685" s="28">
        <f>'Data &amp; Parameter'!$E$16*'Data &amp; Parameter'!$E$17*('Data &amp; Parameter'!$E$18+'Data &amp; Parameter'!$E$19)*'Data &amp; Parameter'!$E$20*'Data &amp; Parameter'!$E$37*R1685</f>
        <v>0</v>
      </c>
      <c r="T1685" s="28">
        <f t="shared" si="26"/>
        <v>0</v>
      </c>
    </row>
    <row r="1686" spans="1:20" ht="15.75" customHeight="1" x14ac:dyDescent="0.35">
      <c r="A1686">
        <v>1679</v>
      </c>
      <c r="B1686" s="76">
        <v>44235.565196759257</v>
      </c>
      <c r="C1686" s="1" t="s">
        <v>5383</v>
      </c>
      <c r="D1686" s="76">
        <v>44235.565694444449</v>
      </c>
      <c r="E1686" s="1" t="s">
        <v>5384</v>
      </c>
      <c r="F1686" s="1" t="s">
        <v>5385</v>
      </c>
      <c r="G1686" s="1" t="s">
        <v>123</v>
      </c>
      <c r="H1686" s="1" t="s">
        <v>124</v>
      </c>
      <c r="I1686" s="1" t="s">
        <v>125</v>
      </c>
      <c r="J1686" s="1" t="s">
        <v>5174</v>
      </c>
      <c r="K1686" s="1" t="s">
        <v>5373</v>
      </c>
      <c r="L1686">
        <f>ROUNDUP(IF(B1686&gt;$D$4,0,($D$4-B1686+1)/365),0)</f>
        <v>0</v>
      </c>
      <c r="M1686">
        <f>ROUNDUP(IF(B1686&gt;$D$5,0,($D$5-B1686+1)/365),0)</f>
        <v>0</v>
      </c>
      <c r="N1686" s="28">
        <f>IF(OR(L1686=1,M1686=1),IF(B1686+364&lt;=$D$5,(B1686+364-$D$4+1)/365,IF(B1686&gt;$D$4,($D$5-B1686+1)/365,$D$6/365)),0)</f>
        <v>0</v>
      </c>
      <c r="O1686" s="28">
        <f>'Data &amp; Parameter'!$E$16*'Data &amp; Parameter'!$E$17*('Data &amp; Parameter'!$E$18+'Data &amp; Parameter'!$E$19)*'Data &amp; Parameter'!$E$20*'Data &amp; Parameter'!$E$37*N1686</f>
        <v>0</v>
      </c>
      <c r="P1686">
        <f>ROUNDUP(IF(D1686&gt;$D$4,0,($D$4-D1686+1)/365),0)</f>
        <v>0</v>
      </c>
      <c r="Q1686">
        <f>ROUNDUP(IF(D1686&gt;$D$5,0,($D$5-D1686+1)/365),0)</f>
        <v>0</v>
      </c>
      <c r="R1686" s="28">
        <f>IF(OR(P1686=1,Q1686=1),IF(D1686+364&lt;=$D$5,(D1686+364-$D$4+1)/365,IF(D1686&gt;$D$4,($D$5-D1686+1)/365,$D$6/365)),0)</f>
        <v>0</v>
      </c>
      <c r="S1686" s="28">
        <f>'Data &amp; Parameter'!$E$16*'Data &amp; Parameter'!$E$17*('Data &amp; Parameter'!$E$18+'Data &amp; Parameter'!$E$19)*'Data &amp; Parameter'!$E$20*'Data &amp; Parameter'!$E$37*R1686</f>
        <v>0</v>
      </c>
      <c r="T1686" s="28">
        <f t="shared" si="26"/>
        <v>0</v>
      </c>
    </row>
    <row r="1687" spans="1:20" ht="15.75" customHeight="1" x14ac:dyDescent="0.35">
      <c r="A1687">
        <v>1680</v>
      </c>
      <c r="B1687" s="76">
        <v>44235.570138888885</v>
      </c>
      <c r="C1687" s="1" t="s">
        <v>5386</v>
      </c>
      <c r="D1687" s="76">
        <v>44235.570775462962</v>
      </c>
      <c r="E1687" s="1" t="s">
        <v>5387</v>
      </c>
      <c r="F1687" s="1" t="s">
        <v>5388</v>
      </c>
      <c r="G1687" s="1" t="s">
        <v>123</v>
      </c>
      <c r="H1687" s="1" t="s">
        <v>124</v>
      </c>
      <c r="I1687" s="1" t="s">
        <v>125</v>
      </c>
      <c r="J1687" s="1" t="s">
        <v>366</v>
      </c>
      <c r="K1687" s="1" t="s">
        <v>366</v>
      </c>
      <c r="L1687">
        <f>ROUNDUP(IF(B1687&gt;$D$4,0,($D$4-B1687+1)/365),0)</f>
        <v>0</v>
      </c>
      <c r="M1687">
        <f>ROUNDUP(IF(B1687&gt;$D$5,0,($D$5-B1687+1)/365),0)</f>
        <v>0</v>
      </c>
      <c r="N1687" s="28">
        <f>IF(OR(L1687=1,M1687=1),IF(B1687+364&lt;=$D$5,(B1687+364-$D$4+1)/365,IF(B1687&gt;$D$4,($D$5-B1687+1)/365,$D$6/365)),0)</f>
        <v>0</v>
      </c>
      <c r="O1687" s="28">
        <f>'Data &amp; Parameter'!$E$16*'Data &amp; Parameter'!$E$17*('Data &amp; Parameter'!$E$18+'Data &amp; Parameter'!$E$19)*'Data &amp; Parameter'!$E$20*'Data &amp; Parameter'!$E$37*N1687</f>
        <v>0</v>
      </c>
      <c r="P1687">
        <f>ROUNDUP(IF(D1687&gt;$D$4,0,($D$4-D1687+1)/365),0)</f>
        <v>0</v>
      </c>
      <c r="Q1687">
        <f>ROUNDUP(IF(D1687&gt;$D$5,0,($D$5-D1687+1)/365),0)</f>
        <v>0</v>
      </c>
      <c r="R1687" s="28">
        <f>IF(OR(P1687=1,Q1687=1),IF(D1687+364&lt;=$D$5,(D1687+364-$D$4+1)/365,IF(D1687&gt;$D$4,($D$5-D1687+1)/365,$D$6/365)),0)</f>
        <v>0</v>
      </c>
      <c r="S1687" s="28">
        <f>'Data &amp; Parameter'!$E$16*'Data &amp; Parameter'!$E$17*('Data &amp; Parameter'!$E$18+'Data &amp; Parameter'!$E$19)*'Data &amp; Parameter'!$E$20*'Data &amp; Parameter'!$E$37*R1687</f>
        <v>0</v>
      </c>
      <c r="T1687" s="28">
        <f t="shared" si="26"/>
        <v>0</v>
      </c>
    </row>
    <row r="1688" spans="1:20" ht="15.75" customHeight="1" x14ac:dyDescent="0.35">
      <c r="A1688">
        <v>1681</v>
      </c>
      <c r="B1688" s="76">
        <v>44235.570694444439</v>
      </c>
      <c r="C1688" s="1" t="s">
        <v>5389</v>
      </c>
      <c r="D1688" s="76">
        <v>44235.571006944447</v>
      </c>
      <c r="E1688" s="1" t="s">
        <v>5390</v>
      </c>
      <c r="F1688" s="1" t="s">
        <v>5391</v>
      </c>
      <c r="G1688" s="1" t="s">
        <v>123</v>
      </c>
      <c r="H1688" s="1" t="s">
        <v>124</v>
      </c>
      <c r="I1688" s="1" t="s">
        <v>125</v>
      </c>
      <c r="J1688" s="1" t="s">
        <v>5174</v>
      </c>
      <c r="K1688" s="1" t="s">
        <v>5373</v>
      </c>
      <c r="L1688">
        <f>ROUNDUP(IF(B1688&gt;$D$4,0,($D$4-B1688+1)/365),0)</f>
        <v>0</v>
      </c>
      <c r="M1688">
        <f>ROUNDUP(IF(B1688&gt;$D$5,0,($D$5-B1688+1)/365),0)</f>
        <v>0</v>
      </c>
      <c r="N1688" s="28">
        <f>IF(OR(L1688=1,M1688=1),IF(B1688+364&lt;=$D$5,(B1688+364-$D$4+1)/365,IF(B1688&gt;$D$4,($D$5-B1688+1)/365,$D$6/365)),0)</f>
        <v>0</v>
      </c>
      <c r="O1688" s="28">
        <f>'Data &amp; Parameter'!$E$16*'Data &amp; Parameter'!$E$17*('Data &amp; Parameter'!$E$18+'Data &amp; Parameter'!$E$19)*'Data &amp; Parameter'!$E$20*'Data &amp; Parameter'!$E$37*N1688</f>
        <v>0</v>
      </c>
      <c r="P1688">
        <f>ROUNDUP(IF(D1688&gt;$D$4,0,($D$4-D1688+1)/365),0)</f>
        <v>0</v>
      </c>
      <c r="Q1688">
        <f>ROUNDUP(IF(D1688&gt;$D$5,0,($D$5-D1688+1)/365),0)</f>
        <v>0</v>
      </c>
      <c r="R1688" s="28">
        <f>IF(OR(P1688=1,Q1688=1),IF(D1688+364&lt;=$D$5,(D1688+364-$D$4+1)/365,IF(D1688&gt;$D$4,($D$5-D1688+1)/365,$D$6/365)),0)</f>
        <v>0</v>
      </c>
      <c r="S1688" s="28">
        <f>'Data &amp; Parameter'!$E$16*'Data &amp; Parameter'!$E$17*('Data &amp; Parameter'!$E$18+'Data &amp; Parameter'!$E$19)*'Data &amp; Parameter'!$E$20*'Data &amp; Parameter'!$E$37*R1688</f>
        <v>0</v>
      </c>
      <c r="T1688" s="28">
        <f t="shared" si="26"/>
        <v>0</v>
      </c>
    </row>
    <row r="1689" spans="1:20" ht="15.75" customHeight="1" x14ac:dyDescent="0.35">
      <c r="A1689">
        <v>1682</v>
      </c>
      <c r="B1689" s="76">
        <v>44235.573379629626</v>
      </c>
      <c r="C1689" s="1" t="s">
        <v>5392</v>
      </c>
      <c r="D1689" s="76">
        <v>44235.573726851857</v>
      </c>
      <c r="E1689" s="1" t="s">
        <v>5393</v>
      </c>
      <c r="F1689" s="1" t="s">
        <v>5394</v>
      </c>
      <c r="G1689" s="1" t="s">
        <v>123</v>
      </c>
      <c r="H1689" s="1" t="s">
        <v>124</v>
      </c>
      <c r="I1689" s="1" t="s">
        <v>125</v>
      </c>
      <c r="J1689" s="1" t="s">
        <v>5174</v>
      </c>
      <c r="K1689" s="1" t="s">
        <v>5373</v>
      </c>
      <c r="L1689">
        <f>ROUNDUP(IF(B1689&gt;$D$4,0,($D$4-B1689+1)/365),0)</f>
        <v>0</v>
      </c>
      <c r="M1689">
        <f>ROUNDUP(IF(B1689&gt;$D$5,0,($D$5-B1689+1)/365),0)</f>
        <v>0</v>
      </c>
      <c r="N1689" s="28">
        <f>IF(OR(L1689=1,M1689=1),IF(B1689+364&lt;=$D$5,(B1689+364-$D$4+1)/365,IF(B1689&gt;$D$4,($D$5-B1689+1)/365,$D$6/365)),0)</f>
        <v>0</v>
      </c>
      <c r="O1689" s="28">
        <f>'Data &amp; Parameter'!$E$16*'Data &amp; Parameter'!$E$17*('Data &amp; Parameter'!$E$18+'Data &amp; Parameter'!$E$19)*'Data &amp; Parameter'!$E$20*'Data &amp; Parameter'!$E$37*N1689</f>
        <v>0</v>
      </c>
      <c r="P1689">
        <f>ROUNDUP(IF(D1689&gt;$D$4,0,($D$4-D1689+1)/365),0)</f>
        <v>0</v>
      </c>
      <c r="Q1689">
        <f>ROUNDUP(IF(D1689&gt;$D$5,0,($D$5-D1689+1)/365),0)</f>
        <v>0</v>
      </c>
      <c r="R1689" s="28">
        <f>IF(OR(P1689=1,Q1689=1),IF(D1689+364&lt;=$D$5,(D1689+364-$D$4+1)/365,IF(D1689&gt;$D$4,($D$5-D1689+1)/365,$D$6/365)),0)</f>
        <v>0</v>
      </c>
      <c r="S1689" s="28">
        <f>'Data &amp; Parameter'!$E$16*'Data &amp; Parameter'!$E$17*('Data &amp; Parameter'!$E$18+'Data &amp; Parameter'!$E$19)*'Data &amp; Parameter'!$E$20*'Data &amp; Parameter'!$E$37*R1689</f>
        <v>0</v>
      </c>
      <c r="T1689" s="28">
        <f t="shared" si="26"/>
        <v>0</v>
      </c>
    </row>
    <row r="1690" spans="1:20" ht="15.75" customHeight="1" x14ac:dyDescent="0.35">
      <c r="A1690">
        <v>1683</v>
      </c>
      <c r="B1690" s="76">
        <v>44235.573634259257</v>
      </c>
      <c r="C1690" s="1" t="s">
        <v>5395</v>
      </c>
      <c r="D1690" s="76">
        <v>44235.57503472222</v>
      </c>
      <c r="E1690" s="1" t="s">
        <v>5396</v>
      </c>
      <c r="F1690" s="1" t="s">
        <v>5397</v>
      </c>
      <c r="G1690" s="1" t="s">
        <v>123</v>
      </c>
      <c r="H1690" s="1" t="s">
        <v>124</v>
      </c>
      <c r="I1690" s="1" t="s">
        <v>125</v>
      </c>
      <c r="J1690" s="1" t="s">
        <v>5174</v>
      </c>
      <c r="K1690" s="1" t="s">
        <v>5248</v>
      </c>
      <c r="L1690">
        <f>ROUNDUP(IF(B1690&gt;$D$4,0,($D$4-B1690+1)/365),0)</f>
        <v>0</v>
      </c>
      <c r="M1690">
        <f>ROUNDUP(IF(B1690&gt;$D$5,0,($D$5-B1690+1)/365),0)</f>
        <v>0</v>
      </c>
      <c r="N1690" s="28">
        <f>IF(OR(L1690=1,M1690=1),IF(B1690+364&lt;=$D$5,(B1690+364-$D$4+1)/365,IF(B1690&gt;$D$4,($D$5-B1690+1)/365,$D$6/365)),0)</f>
        <v>0</v>
      </c>
      <c r="O1690" s="28">
        <f>'Data &amp; Parameter'!$E$16*'Data &amp; Parameter'!$E$17*('Data &amp; Parameter'!$E$18+'Data &amp; Parameter'!$E$19)*'Data &amp; Parameter'!$E$20*'Data &amp; Parameter'!$E$37*N1690</f>
        <v>0</v>
      </c>
      <c r="P1690">
        <f>ROUNDUP(IF(D1690&gt;$D$4,0,($D$4-D1690+1)/365),0)</f>
        <v>0</v>
      </c>
      <c r="Q1690">
        <f>ROUNDUP(IF(D1690&gt;$D$5,0,($D$5-D1690+1)/365),0)</f>
        <v>0</v>
      </c>
      <c r="R1690" s="28">
        <f>IF(OR(P1690=1,Q1690=1),IF(D1690+364&lt;=$D$5,(D1690+364-$D$4+1)/365,IF(D1690&gt;$D$4,($D$5-D1690+1)/365,$D$6/365)),0)</f>
        <v>0</v>
      </c>
      <c r="S1690" s="28">
        <f>'Data &amp; Parameter'!$E$16*'Data &amp; Parameter'!$E$17*('Data &amp; Parameter'!$E$18+'Data &amp; Parameter'!$E$19)*'Data &amp; Parameter'!$E$20*'Data &amp; Parameter'!$E$37*R1690</f>
        <v>0</v>
      </c>
      <c r="T1690" s="28">
        <f t="shared" si="26"/>
        <v>0</v>
      </c>
    </row>
    <row r="1691" spans="1:20" ht="15.75" customHeight="1" x14ac:dyDescent="0.35">
      <c r="A1691">
        <v>1684</v>
      </c>
      <c r="B1691" s="76">
        <v>44235.576469907406</v>
      </c>
      <c r="C1691" s="1" t="s">
        <v>5398</v>
      </c>
      <c r="D1691" s="76">
        <v>44235.577013888891</v>
      </c>
      <c r="E1691" s="1" t="s">
        <v>5399</v>
      </c>
      <c r="F1691" s="1" t="s">
        <v>5400</v>
      </c>
      <c r="G1691" s="1" t="s">
        <v>123</v>
      </c>
      <c r="H1691" s="1" t="s">
        <v>124</v>
      </c>
      <c r="I1691" s="1" t="s">
        <v>125</v>
      </c>
      <c r="J1691" s="1" t="s">
        <v>5174</v>
      </c>
      <c r="K1691" s="1" t="s">
        <v>5373</v>
      </c>
      <c r="L1691">
        <f>ROUNDUP(IF(B1691&gt;$D$4,0,($D$4-B1691+1)/365),0)</f>
        <v>0</v>
      </c>
      <c r="M1691">
        <f>ROUNDUP(IF(B1691&gt;$D$5,0,($D$5-B1691+1)/365),0)</f>
        <v>0</v>
      </c>
      <c r="N1691" s="28">
        <f>IF(OR(L1691=1,M1691=1),IF(B1691+364&lt;=$D$5,(B1691+364-$D$4+1)/365,IF(B1691&gt;$D$4,($D$5-B1691+1)/365,$D$6/365)),0)</f>
        <v>0</v>
      </c>
      <c r="O1691" s="28">
        <f>'Data &amp; Parameter'!$E$16*'Data &amp; Parameter'!$E$17*('Data &amp; Parameter'!$E$18+'Data &amp; Parameter'!$E$19)*'Data &amp; Parameter'!$E$20*'Data &amp; Parameter'!$E$37*N1691</f>
        <v>0</v>
      </c>
      <c r="P1691">
        <f>ROUNDUP(IF(D1691&gt;$D$4,0,($D$4-D1691+1)/365),0)</f>
        <v>0</v>
      </c>
      <c r="Q1691">
        <f>ROUNDUP(IF(D1691&gt;$D$5,0,($D$5-D1691+1)/365),0)</f>
        <v>0</v>
      </c>
      <c r="R1691" s="28">
        <f>IF(OR(P1691=1,Q1691=1),IF(D1691+364&lt;=$D$5,(D1691+364-$D$4+1)/365,IF(D1691&gt;$D$4,($D$5-D1691+1)/365,$D$6/365)),0)</f>
        <v>0</v>
      </c>
      <c r="S1691" s="28">
        <f>'Data &amp; Parameter'!$E$16*'Data &amp; Parameter'!$E$17*('Data &amp; Parameter'!$E$18+'Data &amp; Parameter'!$E$19)*'Data &amp; Parameter'!$E$20*'Data &amp; Parameter'!$E$37*R1691</f>
        <v>0</v>
      </c>
      <c r="T1691" s="28">
        <f t="shared" si="26"/>
        <v>0</v>
      </c>
    </row>
    <row r="1692" spans="1:20" ht="15.75" customHeight="1" x14ac:dyDescent="0.35">
      <c r="A1692">
        <v>1685</v>
      </c>
      <c r="B1692" s="76">
        <v>44235.576817129629</v>
      </c>
      <c r="C1692" s="1" t="s">
        <v>5401</v>
      </c>
      <c r="D1692" s="76">
        <v>44235.577453703707</v>
      </c>
      <c r="E1692" s="1" t="s">
        <v>5402</v>
      </c>
      <c r="F1692" s="1" t="s">
        <v>5403</v>
      </c>
      <c r="G1692" s="1" t="s">
        <v>123</v>
      </c>
      <c r="H1692" s="1" t="s">
        <v>124</v>
      </c>
      <c r="I1692" s="1" t="s">
        <v>125</v>
      </c>
      <c r="J1692" s="1" t="s">
        <v>366</v>
      </c>
      <c r="K1692" s="1" t="s">
        <v>366</v>
      </c>
      <c r="L1692">
        <f>ROUNDUP(IF(B1692&gt;$D$4,0,($D$4-B1692+1)/365),0)</f>
        <v>0</v>
      </c>
      <c r="M1692">
        <f>ROUNDUP(IF(B1692&gt;$D$5,0,($D$5-B1692+1)/365),0)</f>
        <v>0</v>
      </c>
      <c r="N1692" s="28">
        <f>IF(OR(L1692=1,M1692=1),IF(B1692+364&lt;=$D$5,(B1692+364-$D$4+1)/365,IF(B1692&gt;$D$4,($D$5-B1692+1)/365,$D$6/365)),0)</f>
        <v>0</v>
      </c>
      <c r="O1692" s="28">
        <f>'Data &amp; Parameter'!$E$16*'Data &amp; Parameter'!$E$17*('Data &amp; Parameter'!$E$18+'Data &amp; Parameter'!$E$19)*'Data &amp; Parameter'!$E$20*'Data &amp; Parameter'!$E$37*N1692</f>
        <v>0</v>
      </c>
      <c r="P1692">
        <f>ROUNDUP(IF(D1692&gt;$D$4,0,($D$4-D1692+1)/365),0)</f>
        <v>0</v>
      </c>
      <c r="Q1692">
        <f>ROUNDUP(IF(D1692&gt;$D$5,0,($D$5-D1692+1)/365),0)</f>
        <v>0</v>
      </c>
      <c r="R1692" s="28">
        <f>IF(OR(P1692=1,Q1692=1),IF(D1692+364&lt;=$D$5,(D1692+364-$D$4+1)/365,IF(D1692&gt;$D$4,($D$5-D1692+1)/365,$D$6/365)),0)</f>
        <v>0</v>
      </c>
      <c r="S1692" s="28">
        <f>'Data &amp; Parameter'!$E$16*'Data &amp; Parameter'!$E$17*('Data &amp; Parameter'!$E$18+'Data &amp; Parameter'!$E$19)*'Data &amp; Parameter'!$E$20*'Data &amp; Parameter'!$E$37*R1692</f>
        <v>0</v>
      </c>
      <c r="T1692" s="28">
        <f t="shared" si="26"/>
        <v>0</v>
      </c>
    </row>
    <row r="1693" spans="1:20" ht="15.75" customHeight="1" x14ac:dyDescent="0.35">
      <c r="A1693">
        <v>1686</v>
      </c>
      <c r="B1693" s="76">
        <v>44235.578263888892</v>
      </c>
      <c r="C1693" s="1" t="s">
        <v>5404</v>
      </c>
      <c r="D1693" s="76">
        <v>44235.580138888894</v>
      </c>
      <c r="E1693" s="1" t="s">
        <v>5405</v>
      </c>
      <c r="F1693" s="1" t="s">
        <v>5406</v>
      </c>
      <c r="G1693" s="1" t="s">
        <v>123</v>
      </c>
      <c r="H1693" s="1" t="s">
        <v>124</v>
      </c>
      <c r="I1693" s="1" t="s">
        <v>125</v>
      </c>
      <c r="J1693" s="1" t="s">
        <v>5174</v>
      </c>
      <c r="K1693" s="1" t="s">
        <v>5248</v>
      </c>
      <c r="L1693">
        <f>ROUNDUP(IF(B1693&gt;$D$4,0,($D$4-B1693+1)/365),0)</f>
        <v>0</v>
      </c>
      <c r="M1693">
        <f>ROUNDUP(IF(B1693&gt;$D$5,0,($D$5-B1693+1)/365),0)</f>
        <v>0</v>
      </c>
      <c r="N1693" s="28">
        <f>IF(OR(L1693=1,M1693=1),IF(B1693+364&lt;=$D$5,(B1693+364-$D$4+1)/365,IF(B1693&gt;$D$4,($D$5-B1693+1)/365,$D$6/365)),0)</f>
        <v>0</v>
      </c>
      <c r="O1693" s="28">
        <f>'Data &amp; Parameter'!$E$16*'Data &amp; Parameter'!$E$17*('Data &amp; Parameter'!$E$18+'Data &amp; Parameter'!$E$19)*'Data &amp; Parameter'!$E$20*'Data &amp; Parameter'!$E$37*N1693</f>
        <v>0</v>
      </c>
      <c r="P1693">
        <f>ROUNDUP(IF(D1693&gt;$D$4,0,($D$4-D1693+1)/365),0)</f>
        <v>0</v>
      </c>
      <c r="Q1693">
        <f>ROUNDUP(IF(D1693&gt;$D$5,0,($D$5-D1693+1)/365),0)</f>
        <v>0</v>
      </c>
      <c r="R1693" s="28">
        <f>IF(OR(P1693=1,Q1693=1),IF(D1693+364&lt;=$D$5,(D1693+364-$D$4+1)/365,IF(D1693&gt;$D$4,($D$5-D1693+1)/365,$D$6/365)),0)</f>
        <v>0</v>
      </c>
      <c r="S1693" s="28">
        <f>'Data &amp; Parameter'!$E$16*'Data &amp; Parameter'!$E$17*('Data &amp; Parameter'!$E$18+'Data &amp; Parameter'!$E$19)*'Data &amp; Parameter'!$E$20*'Data &amp; Parameter'!$E$37*R1693</f>
        <v>0</v>
      </c>
      <c r="T1693" s="28">
        <f t="shared" si="26"/>
        <v>0</v>
      </c>
    </row>
    <row r="1694" spans="1:20" ht="15.75" customHeight="1" x14ac:dyDescent="0.35">
      <c r="A1694">
        <v>1687</v>
      </c>
      <c r="B1694" s="76">
        <v>44235.579629629632</v>
      </c>
      <c r="C1694" s="1" t="s">
        <v>5407</v>
      </c>
      <c r="D1694" s="76">
        <v>44235.580034722225</v>
      </c>
      <c r="E1694" s="1" t="s">
        <v>5408</v>
      </c>
      <c r="F1694" s="1" t="s">
        <v>5409</v>
      </c>
      <c r="G1694" s="1" t="s">
        <v>123</v>
      </c>
      <c r="H1694" s="1" t="s">
        <v>124</v>
      </c>
      <c r="I1694" s="1" t="s">
        <v>125</v>
      </c>
      <c r="J1694" s="1" t="s">
        <v>5174</v>
      </c>
      <c r="K1694" s="1" t="s">
        <v>5373</v>
      </c>
      <c r="L1694">
        <f>ROUNDUP(IF(B1694&gt;$D$4,0,($D$4-B1694+1)/365),0)</f>
        <v>0</v>
      </c>
      <c r="M1694">
        <f>ROUNDUP(IF(B1694&gt;$D$5,0,($D$5-B1694+1)/365),0)</f>
        <v>0</v>
      </c>
      <c r="N1694" s="28">
        <f>IF(OR(L1694=1,M1694=1),IF(B1694+364&lt;=$D$5,(B1694+364-$D$4+1)/365,IF(B1694&gt;$D$4,($D$5-B1694+1)/365,$D$6/365)),0)</f>
        <v>0</v>
      </c>
      <c r="O1694" s="28">
        <f>'Data &amp; Parameter'!$E$16*'Data &amp; Parameter'!$E$17*('Data &amp; Parameter'!$E$18+'Data &amp; Parameter'!$E$19)*'Data &amp; Parameter'!$E$20*'Data &amp; Parameter'!$E$37*N1694</f>
        <v>0</v>
      </c>
      <c r="P1694">
        <f>ROUNDUP(IF(D1694&gt;$D$4,0,($D$4-D1694+1)/365),0)</f>
        <v>0</v>
      </c>
      <c r="Q1694">
        <f>ROUNDUP(IF(D1694&gt;$D$5,0,($D$5-D1694+1)/365),0)</f>
        <v>0</v>
      </c>
      <c r="R1694" s="28">
        <f>IF(OR(P1694=1,Q1694=1),IF(D1694+364&lt;=$D$5,(D1694+364-$D$4+1)/365,IF(D1694&gt;$D$4,($D$5-D1694+1)/365,$D$6/365)),0)</f>
        <v>0</v>
      </c>
      <c r="S1694" s="28">
        <f>'Data &amp; Parameter'!$E$16*'Data &amp; Parameter'!$E$17*('Data &amp; Parameter'!$E$18+'Data &amp; Parameter'!$E$19)*'Data &amp; Parameter'!$E$20*'Data &amp; Parameter'!$E$37*R1694</f>
        <v>0</v>
      </c>
      <c r="T1694" s="28">
        <f t="shared" si="26"/>
        <v>0</v>
      </c>
    </row>
    <row r="1695" spans="1:20" ht="15.75" customHeight="1" x14ac:dyDescent="0.35">
      <c r="A1695">
        <v>1688</v>
      </c>
      <c r="B1695" s="76">
        <v>44235.582106481481</v>
      </c>
      <c r="C1695" s="1" t="s">
        <v>5410</v>
      </c>
      <c r="D1695" s="76">
        <v>44235.583668981482</v>
      </c>
      <c r="E1695" s="1" t="s">
        <v>5411</v>
      </c>
      <c r="F1695" s="1" t="s">
        <v>5412</v>
      </c>
      <c r="G1695" s="1" t="s">
        <v>123</v>
      </c>
      <c r="H1695" s="1" t="s">
        <v>124</v>
      </c>
      <c r="I1695" s="1" t="s">
        <v>125</v>
      </c>
      <c r="J1695" s="1" t="s">
        <v>366</v>
      </c>
      <c r="K1695" s="1" t="s">
        <v>366</v>
      </c>
      <c r="L1695">
        <f>ROUNDUP(IF(B1695&gt;$D$4,0,($D$4-B1695+1)/365),0)</f>
        <v>0</v>
      </c>
      <c r="M1695">
        <f>ROUNDUP(IF(B1695&gt;$D$5,0,($D$5-B1695+1)/365),0)</f>
        <v>0</v>
      </c>
      <c r="N1695" s="28">
        <f>IF(OR(L1695=1,M1695=1),IF(B1695+364&lt;=$D$5,(B1695+364-$D$4+1)/365,IF(B1695&gt;$D$4,($D$5-B1695+1)/365,$D$6/365)),0)</f>
        <v>0</v>
      </c>
      <c r="O1695" s="28">
        <f>'Data &amp; Parameter'!$E$16*'Data &amp; Parameter'!$E$17*('Data &amp; Parameter'!$E$18+'Data &amp; Parameter'!$E$19)*'Data &amp; Parameter'!$E$20*'Data &amp; Parameter'!$E$37*N1695</f>
        <v>0</v>
      </c>
      <c r="P1695">
        <f>ROUNDUP(IF(D1695&gt;$D$4,0,($D$4-D1695+1)/365),0)</f>
        <v>0</v>
      </c>
      <c r="Q1695">
        <f>ROUNDUP(IF(D1695&gt;$D$5,0,($D$5-D1695+1)/365),0)</f>
        <v>0</v>
      </c>
      <c r="R1695" s="28">
        <f>IF(OR(P1695=1,Q1695=1),IF(D1695+364&lt;=$D$5,(D1695+364-$D$4+1)/365,IF(D1695&gt;$D$4,($D$5-D1695+1)/365,$D$6/365)),0)</f>
        <v>0</v>
      </c>
      <c r="S1695" s="28">
        <f>'Data &amp; Parameter'!$E$16*'Data &amp; Parameter'!$E$17*('Data &amp; Parameter'!$E$18+'Data &amp; Parameter'!$E$19)*'Data &amp; Parameter'!$E$20*'Data &amp; Parameter'!$E$37*R1695</f>
        <v>0</v>
      </c>
      <c r="T1695" s="28">
        <f t="shared" si="26"/>
        <v>0</v>
      </c>
    </row>
    <row r="1696" spans="1:20" ht="15.75" customHeight="1" x14ac:dyDescent="0.35">
      <c r="A1696">
        <v>1689</v>
      </c>
      <c r="B1696" s="76">
        <v>44235.582557870366</v>
      </c>
      <c r="C1696" s="1" t="s">
        <v>5413</v>
      </c>
      <c r="D1696" s="76">
        <v>44235.582997685182</v>
      </c>
      <c r="E1696" s="1" t="s">
        <v>5414</v>
      </c>
      <c r="F1696" s="1" t="s">
        <v>5415</v>
      </c>
      <c r="G1696" s="1" t="s">
        <v>123</v>
      </c>
      <c r="H1696" s="1" t="s">
        <v>124</v>
      </c>
      <c r="I1696" s="1" t="s">
        <v>125</v>
      </c>
      <c r="J1696" s="1" t="s">
        <v>5174</v>
      </c>
      <c r="K1696" s="1" t="s">
        <v>5373</v>
      </c>
      <c r="L1696">
        <f>ROUNDUP(IF(B1696&gt;$D$4,0,($D$4-B1696+1)/365),0)</f>
        <v>0</v>
      </c>
      <c r="M1696">
        <f>ROUNDUP(IF(B1696&gt;$D$5,0,($D$5-B1696+1)/365),0)</f>
        <v>0</v>
      </c>
      <c r="N1696" s="28">
        <f>IF(OR(L1696=1,M1696=1),IF(B1696+364&lt;=$D$5,(B1696+364-$D$4+1)/365,IF(B1696&gt;$D$4,($D$5-B1696+1)/365,$D$6/365)),0)</f>
        <v>0</v>
      </c>
      <c r="O1696" s="28">
        <f>'Data &amp; Parameter'!$E$16*'Data &amp; Parameter'!$E$17*('Data &amp; Parameter'!$E$18+'Data &amp; Parameter'!$E$19)*'Data &amp; Parameter'!$E$20*'Data &amp; Parameter'!$E$37*N1696</f>
        <v>0</v>
      </c>
      <c r="P1696">
        <f>ROUNDUP(IF(D1696&gt;$D$4,0,($D$4-D1696+1)/365),0)</f>
        <v>0</v>
      </c>
      <c r="Q1696">
        <f>ROUNDUP(IF(D1696&gt;$D$5,0,($D$5-D1696+1)/365),0)</f>
        <v>0</v>
      </c>
      <c r="R1696" s="28">
        <f>IF(OR(P1696=1,Q1696=1),IF(D1696+364&lt;=$D$5,(D1696+364-$D$4+1)/365,IF(D1696&gt;$D$4,($D$5-D1696+1)/365,$D$6/365)),0)</f>
        <v>0</v>
      </c>
      <c r="S1696" s="28">
        <f>'Data &amp; Parameter'!$E$16*'Data &amp; Parameter'!$E$17*('Data &amp; Parameter'!$E$18+'Data &amp; Parameter'!$E$19)*'Data &amp; Parameter'!$E$20*'Data &amp; Parameter'!$E$37*R1696</f>
        <v>0</v>
      </c>
      <c r="T1696" s="28">
        <f t="shared" si="26"/>
        <v>0</v>
      </c>
    </row>
    <row r="1697" spans="1:20" ht="15.75" customHeight="1" x14ac:dyDescent="0.35">
      <c r="A1697">
        <v>1690</v>
      </c>
      <c r="B1697" s="76">
        <v>44235.585069444445</v>
      </c>
      <c r="C1697" s="1" t="s">
        <v>5416</v>
      </c>
      <c r="D1697" s="76">
        <v>44235.585914351846</v>
      </c>
      <c r="E1697" s="1" t="s">
        <v>5417</v>
      </c>
      <c r="F1697" s="1" t="s">
        <v>5418</v>
      </c>
      <c r="G1697" s="1" t="s">
        <v>123</v>
      </c>
      <c r="H1697" s="1" t="s">
        <v>124</v>
      </c>
      <c r="I1697" s="1" t="s">
        <v>125</v>
      </c>
      <c r="J1697" s="1" t="s">
        <v>5174</v>
      </c>
      <c r="K1697" s="1" t="s">
        <v>5248</v>
      </c>
      <c r="L1697">
        <f>ROUNDUP(IF(B1697&gt;$D$4,0,($D$4-B1697+1)/365),0)</f>
        <v>0</v>
      </c>
      <c r="M1697">
        <f>ROUNDUP(IF(B1697&gt;$D$5,0,($D$5-B1697+1)/365),0)</f>
        <v>0</v>
      </c>
      <c r="N1697" s="28">
        <f>IF(OR(L1697=1,M1697=1),IF(B1697+364&lt;=$D$5,(B1697+364-$D$4+1)/365,IF(B1697&gt;$D$4,($D$5-B1697+1)/365,$D$6/365)),0)</f>
        <v>0</v>
      </c>
      <c r="O1697" s="28">
        <f>'Data &amp; Parameter'!$E$16*'Data &amp; Parameter'!$E$17*('Data &amp; Parameter'!$E$18+'Data &amp; Parameter'!$E$19)*'Data &amp; Parameter'!$E$20*'Data &amp; Parameter'!$E$37*N1697</f>
        <v>0</v>
      </c>
      <c r="P1697">
        <f>ROUNDUP(IF(D1697&gt;$D$4,0,($D$4-D1697+1)/365),0)</f>
        <v>0</v>
      </c>
      <c r="Q1697">
        <f>ROUNDUP(IF(D1697&gt;$D$5,0,($D$5-D1697+1)/365),0)</f>
        <v>0</v>
      </c>
      <c r="R1697" s="28">
        <f>IF(OR(P1697=1,Q1697=1),IF(D1697+364&lt;=$D$5,(D1697+364-$D$4+1)/365,IF(D1697&gt;$D$4,($D$5-D1697+1)/365,$D$6/365)),0)</f>
        <v>0</v>
      </c>
      <c r="S1697" s="28">
        <f>'Data &amp; Parameter'!$E$16*'Data &amp; Parameter'!$E$17*('Data &amp; Parameter'!$E$18+'Data &amp; Parameter'!$E$19)*'Data &amp; Parameter'!$E$20*'Data &amp; Parameter'!$E$37*R1697</f>
        <v>0</v>
      </c>
      <c r="T1697" s="28">
        <f t="shared" si="26"/>
        <v>0</v>
      </c>
    </row>
    <row r="1698" spans="1:20" ht="15.75" customHeight="1" x14ac:dyDescent="0.35">
      <c r="A1698">
        <v>1691</v>
      </c>
      <c r="B1698" s="76">
        <v>44235.585636574076</v>
      </c>
      <c r="C1698" s="1" t="s">
        <v>5419</v>
      </c>
      <c r="D1698" s="76">
        <v>44235.586331018523</v>
      </c>
      <c r="E1698" s="1" t="s">
        <v>5420</v>
      </c>
      <c r="F1698" s="1" t="s">
        <v>5421</v>
      </c>
      <c r="G1698" s="1" t="s">
        <v>123</v>
      </c>
      <c r="H1698" s="1" t="s">
        <v>124</v>
      </c>
      <c r="I1698" s="1" t="s">
        <v>125</v>
      </c>
      <c r="J1698" s="1" t="s">
        <v>5174</v>
      </c>
      <c r="K1698" s="1" t="s">
        <v>5373</v>
      </c>
      <c r="L1698">
        <f>ROUNDUP(IF(B1698&gt;$D$4,0,($D$4-B1698+1)/365),0)</f>
        <v>0</v>
      </c>
      <c r="M1698">
        <f>ROUNDUP(IF(B1698&gt;$D$5,0,($D$5-B1698+1)/365),0)</f>
        <v>0</v>
      </c>
      <c r="N1698" s="28">
        <f>IF(OR(L1698=1,M1698=1),IF(B1698+364&lt;=$D$5,(B1698+364-$D$4+1)/365,IF(B1698&gt;$D$4,($D$5-B1698+1)/365,$D$6/365)),0)</f>
        <v>0</v>
      </c>
      <c r="O1698" s="28">
        <f>'Data &amp; Parameter'!$E$16*'Data &amp; Parameter'!$E$17*('Data &amp; Parameter'!$E$18+'Data &amp; Parameter'!$E$19)*'Data &amp; Parameter'!$E$20*'Data &amp; Parameter'!$E$37*N1698</f>
        <v>0</v>
      </c>
      <c r="P1698">
        <f>ROUNDUP(IF(D1698&gt;$D$4,0,($D$4-D1698+1)/365),0)</f>
        <v>0</v>
      </c>
      <c r="Q1698">
        <f>ROUNDUP(IF(D1698&gt;$D$5,0,($D$5-D1698+1)/365),0)</f>
        <v>0</v>
      </c>
      <c r="R1698" s="28">
        <f>IF(OR(P1698=1,Q1698=1),IF(D1698+364&lt;=$D$5,(D1698+364-$D$4+1)/365,IF(D1698&gt;$D$4,($D$5-D1698+1)/365,$D$6/365)),0)</f>
        <v>0</v>
      </c>
      <c r="S1698" s="28">
        <f>'Data &amp; Parameter'!$E$16*'Data &amp; Parameter'!$E$17*('Data &amp; Parameter'!$E$18+'Data &amp; Parameter'!$E$19)*'Data &amp; Parameter'!$E$20*'Data &amp; Parameter'!$E$37*R1698</f>
        <v>0</v>
      </c>
      <c r="T1698" s="28">
        <f t="shared" si="26"/>
        <v>0</v>
      </c>
    </row>
    <row r="1699" spans="1:20" ht="15.75" customHeight="1" x14ac:dyDescent="0.35">
      <c r="A1699">
        <v>1692</v>
      </c>
      <c r="B1699" s="76">
        <v>44235.589907407411</v>
      </c>
      <c r="C1699" s="1" t="s">
        <v>5422</v>
      </c>
      <c r="D1699" s="76">
        <v>44235.590254629627</v>
      </c>
      <c r="E1699" s="1" t="s">
        <v>5423</v>
      </c>
      <c r="F1699" s="1" t="s">
        <v>5424</v>
      </c>
      <c r="G1699" s="1" t="s">
        <v>123</v>
      </c>
      <c r="H1699" s="1" t="s">
        <v>124</v>
      </c>
      <c r="I1699" s="1" t="s">
        <v>125</v>
      </c>
      <c r="J1699" s="1" t="s">
        <v>5174</v>
      </c>
      <c r="K1699" s="1" t="s">
        <v>5373</v>
      </c>
      <c r="L1699">
        <f>ROUNDUP(IF(B1699&gt;$D$4,0,($D$4-B1699+1)/365),0)</f>
        <v>0</v>
      </c>
      <c r="M1699">
        <f>ROUNDUP(IF(B1699&gt;$D$5,0,($D$5-B1699+1)/365),0)</f>
        <v>0</v>
      </c>
      <c r="N1699" s="28">
        <f>IF(OR(L1699=1,M1699=1),IF(B1699+364&lt;=$D$5,(B1699+364-$D$4+1)/365,IF(B1699&gt;$D$4,($D$5-B1699+1)/365,$D$6/365)),0)</f>
        <v>0</v>
      </c>
      <c r="O1699" s="28">
        <f>'Data &amp; Parameter'!$E$16*'Data &amp; Parameter'!$E$17*('Data &amp; Parameter'!$E$18+'Data &amp; Parameter'!$E$19)*'Data &amp; Parameter'!$E$20*'Data &amp; Parameter'!$E$37*N1699</f>
        <v>0</v>
      </c>
      <c r="P1699">
        <f>ROUNDUP(IF(D1699&gt;$D$4,0,($D$4-D1699+1)/365),0)</f>
        <v>0</v>
      </c>
      <c r="Q1699">
        <f>ROUNDUP(IF(D1699&gt;$D$5,0,($D$5-D1699+1)/365),0)</f>
        <v>0</v>
      </c>
      <c r="R1699" s="28">
        <f>IF(OR(P1699=1,Q1699=1),IF(D1699+364&lt;=$D$5,(D1699+364-$D$4+1)/365,IF(D1699&gt;$D$4,($D$5-D1699+1)/365,$D$6/365)),0)</f>
        <v>0</v>
      </c>
      <c r="S1699" s="28">
        <f>'Data &amp; Parameter'!$E$16*'Data &amp; Parameter'!$E$17*('Data &amp; Parameter'!$E$18+'Data &amp; Parameter'!$E$19)*'Data &amp; Parameter'!$E$20*'Data &amp; Parameter'!$E$37*R1699</f>
        <v>0</v>
      </c>
      <c r="T1699" s="28">
        <f t="shared" si="26"/>
        <v>0</v>
      </c>
    </row>
    <row r="1700" spans="1:20" ht="15.75" customHeight="1" x14ac:dyDescent="0.35">
      <c r="A1700">
        <v>1693</v>
      </c>
      <c r="B1700" s="76">
        <v>44235.591631944444</v>
      </c>
      <c r="C1700" s="1" t="s">
        <v>5425</v>
      </c>
      <c r="D1700" s="76">
        <v>44235.59211805556</v>
      </c>
      <c r="E1700" s="1" t="s">
        <v>5426</v>
      </c>
      <c r="F1700" s="1" t="s">
        <v>5427</v>
      </c>
      <c r="G1700" s="1" t="s">
        <v>123</v>
      </c>
      <c r="H1700" s="1" t="s">
        <v>124</v>
      </c>
      <c r="I1700" s="1" t="s">
        <v>125</v>
      </c>
      <c r="J1700" s="1" t="s">
        <v>5174</v>
      </c>
      <c r="K1700" s="1" t="s">
        <v>5248</v>
      </c>
      <c r="L1700">
        <f>ROUNDUP(IF(B1700&gt;$D$4,0,($D$4-B1700+1)/365),0)</f>
        <v>0</v>
      </c>
      <c r="M1700">
        <f>ROUNDUP(IF(B1700&gt;$D$5,0,($D$5-B1700+1)/365),0)</f>
        <v>0</v>
      </c>
      <c r="N1700" s="28">
        <f>IF(OR(L1700=1,M1700=1),IF(B1700+364&lt;=$D$5,(B1700+364-$D$4+1)/365,IF(B1700&gt;$D$4,($D$5-B1700+1)/365,$D$6/365)),0)</f>
        <v>0</v>
      </c>
      <c r="O1700" s="28">
        <f>'Data &amp; Parameter'!$E$16*'Data &amp; Parameter'!$E$17*('Data &amp; Parameter'!$E$18+'Data &amp; Parameter'!$E$19)*'Data &amp; Parameter'!$E$20*'Data &amp; Parameter'!$E$37*N1700</f>
        <v>0</v>
      </c>
      <c r="P1700">
        <f>ROUNDUP(IF(D1700&gt;$D$4,0,($D$4-D1700+1)/365),0)</f>
        <v>0</v>
      </c>
      <c r="Q1700">
        <f>ROUNDUP(IF(D1700&gt;$D$5,0,($D$5-D1700+1)/365),0)</f>
        <v>0</v>
      </c>
      <c r="R1700" s="28">
        <f>IF(OR(P1700=1,Q1700=1),IF(D1700+364&lt;=$D$5,(D1700+364-$D$4+1)/365,IF(D1700&gt;$D$4,($D$5-D1700+1)/365,$D$6/365)),0)</f>
        <v>0</v>
      </c>
      <c r="S1700" s="28">
        <f>'Data &amp; Parameter'!$E$16*'Data &amp; Parameter'!$E$17*('Data &amp; Parameter'!$E$18+'Data &amp; Parameter'!$E$19)*'Data &amp; Parameter'!$E$20*'Data &amp; Parameter'!$E$37*R1700</f>
        <v>0</v>
      </c>
      <c r="T1700" s="28">
        <f t="shared" si="26"/>
        <v>0</v>
      </c>
    </row>
    <row r="1701" spans="1:20" ht="15.75" customHeight="1" x14ac:dyDescent="0.35">
      <c r="A1701">
        <v>1694</v>
      </c>
      <c r="B1701" s="76">
        <v>44235.592662037037</v>
      </c>
      <c r="C1701" s="1" t="s">
        <v>5428</v>
      </c>
      <c r="D1701" s="76">
        <v>44235.593217592592</v>
      </c>
      <c r="E1701" s="1" t="s">
        <v>5429</v>
      </c>
      <c r="F1701" s="1" t="s">
        <v>5430</v>
      </c>
      <c r="G1701" s="1" t="s">
        <v>123</v>
      </c>
      <c r="H1701" s="1" t="s">
        <v>124</v>
      </c>
      <c r="I1701" s="1" t="s">
        <v>125</v>
      </c>
      <c r="J1701" s="1" t="s">
        <v>5174</v>
      </c>
      <c r="K1701" s="1" t="s">
        <v>5373</v>
      </c>
      <c r="L1701">
        <f>ROUNDUP(IF(B1701&gt;$D$4,0,($D$4-B1701+1)/365),0)</f>
        <v>0</v>
      </c>
      <c r="M1701">
        <f>ROUNDUP(IF(B1701&gt;$D$5,0,($D$5-B1701+1)/365),0)</f>
        <v>0</v>
      </c>
      <c r="N1701" s="28">
        <f>IF(OR(L1701=1,M1701=1),IF(B1701+364&lt;=$D$5,(B1701+364-$D$4+1)/365,IF(B1701&gt;$D$4,($D$5-B1701+1)/365,$D$6/365)),0)</f>
        <v>0</v>
      </c>
      <c r="O1701" s="28">
        <f>'Data &amp; Parameter'!$E$16*'Data &amp; Parameter'!$E$17*('Data &amp; Parameter'!$E$18+'Data &amp; Parameter'!$E$19)*'Data &amp; Parameter'!$E$20*'Data &amp; Parameter'!$E$37*N1701</f>
        <v>0</v>
      </c>
      <c r="P1701">
        <f>ROUNDUP(IF(D1701&gt;$D$4,0,($D$4-D1701+1)/365),0)</f>
        <v>0</v>
      </c>
      <c r="Q1701">
        <f>ROUNDUP(IF(D1701&gt;$D$5,0,($D$5-D1701+1)/365),0)</f>
        <v>0</v>
      </c>
      <c r="R1701" s="28">
        <f>IF(OR(P1701=1,Q1701=1),IF(D1701+364&lt;=$D$5,(D1701+364-$D$4+1)/365,IF(D1701&gt;$D$4,($D$5-D1701+1)/365,$D$6/365)),0)</f>
        <v>0</v>
      </c>
      <c r="S1701" s="28">
        <f>'Data &amp; Parameter'!$E$16*'Data &amp; Parameter'!$E$17*('Data &amp; Parameter'!$E$18+'Data &amp; Parameter'!$E$19)*'Data &amp; Parameter'!$E$20*'Data &amp; Parameter'!$E$37*R1701</f>
        <v>0</v>
      </c>
      <c r="T1701" s="28">
        <f t="shared" si="26"/>
        <v>0</v>
      </c>
    </row>
    <row r="1702" spans="1:20" ht="15.75" customHeight="1" x14ac:dyDescent="0.35">
      <c r="A1702">
        <v>1695</v>
      </c>
      <c r="B1702" s="76">
        <v>44235.594328703708</v>
      </c>
      <c r="C1702" s="1" t="s">
        <v>5431</v>
      </c>
      <c r="D1702" s="76">
        <v>44235.595370370371</v>
      </c>
      <c r="E1702" s="1" t="s">
        <v>5432</v>
      </c>
      <c r="F1702" s="1" t="s">
        <v>5433</v>
      </c>
      <c r="G1702" s="1" t="s">
        <v>123</v>
      </c>
      <c r="H1702" s="1" t="s">
        <v>124</v>
      </c>
      <c r="I1702" s="1" t="s">
        <v>125</v>
      </c>
      <c r="J1702" s="1" t="s">
        <v>5174</v>
      </c>
      <c r="K1702" s="1" t="s">
        <v>5248</v>
      </c>
      <c r="L1702">
        <f>ROUNDUP(IF(B1702&gt;$D$4,0,($D$4-B1702+1)/365),0)</f>
        <v>0</v>
      </c>
      <c r="M1702">
        <f>ROUNDUP(IF(B1702&gt;$D$5,0,($D$5-B1702+1)/365),0)</f>
        <v>0</v>
      </c>
      <c r="N1702" s="28">
        <f>IF(OR(L1702=1,M1702=1),IF(B1702+364&lt;=$D$5,(B1702+364-$D$4+1)/365,IF(B1702&gt;$D$4,($D$5-B1702+1)/365,$D$6/365)),0)</f>
        <v>0</v>
      </c>
      <c r="O1702" s="28">
        <f>'Data &amp; Parameter'!$E$16*'Data &amp; Parameter'!$E$17*('Data &amp; Parameter'!$E$18+'Data &amp; Parameter'!$E$19)*'Data &amp; Parameter'!$E$20*'Data &amp; Parameter'!$E$37*N1702</f>
        <v>0</v>
      </c>
      <c r="P1702">
        <f>ROUNDUP(IF(D1702&gt;$D$4,0,($D$4-D1702+1)/365),0)</f>
        <v>0</v>
      </c>
      <c r="Q1702">
        <f>ROUNDUP(IF(D1702&gt;$D$5,0,($D$5-D1702+1)/365),0)</f>
        <v>0</v>
      </c>
      <c r="R1702" s="28">
        <f>IF(OR(P1702=1,Q1702=1),IF(D1702+364&lt;=$D$5,(D1702+364-$D$4+1)/365,IF(D1702&gt;$D$4,($D$5-D1702+1)/365,$D$6/365)),0)</f>
        <v>0</v>
      </c>
      <c r="S1702" s="28">
        <f>'Data &amp; Parameter'!$E$16*'Data &amp; Parameter'!$E$17*('Data &amp; Parameter'!$E$18+'Data &amp; Parameter'!$E$19)*'Data &amp; Parameter'!$E$20*'Data &amp; Parameter'!$E$37*R1702</f>
        <v>0</v>
      </c>
      <c r="T1702" s="28">
        <f t="shared" si="26"/>
        <v>0</v>
      </c>
    </row>
    <row r="1703" spans="1:20" ht="15.75" customHeight="1" x14ac:dyDescent="0.35">
      <c r="A1703">
        <v>1696</v>
      </c>
      <c r="B1703" s="76">
        <v>44235.595393518517</v>
      </c>
      <c r="C1703" s="1" t="s">
        <v>5434</v>
      </c>
      <c r="D1703" s="76">
        <v>44235.596122685187</v>
      </c>
      <c r="E1703" s="1" t="s">
        <v>5435</v>
      </c>
      <c r="F1703" s="1" t="s">
        <v>5436</v>
      </c>
      <c r="G1703" s="1" t="s">
        <v>123</v>
      </c>
      <c r="H1703" s="1" t="s">
        <v>124</v>
      </c>
      <c r="I1703" s="1" t="s">
        <v>125</v>
      </c>
      <c r="J1703" s="1" t="s">
        <v>5174</v>
      </c>
      <c r="K1703" s="1" t="s">
        <v>5373</v>
      </c>
      <c r="L1703">
        <f>ROUNDUP(IF(B1703&gt;$D$4,0,($D$4-B1703+1)/365),0)</f>
        <v>0</v>
      </c>
      <c r="M1703">
        <f>ROUNDUP(IF(B1703&gt;$D$5,0,($D$5-B1703+1)/365),0)</f>
        <v>0</v>
      </c>
      <c r="N1703" s="28">
        <f>IF(OR(L1703=1,M1703=1),IF(B1703+364&lt;=$D$5,(B1703+364-$D$4+1)/365,IF(B1703&gt;$D$4,($D$5-B1703+1)/365,$D$6/365)),0)</f>
        <v>0</v>
      </c>
      <c r="O1703" s="28">
        <f>'Data &amp; Parameter'!$E$16*'Data &amp; Parameter'!$E$17*('Data &amp; Parameter'!$E$18+'Data &amp; Parameter'!$E$19)*'Data &amp; Parameter'!$E$20*'Data &amp; Parameter'!$E$37*N1703</f>
        <v>0</v>
      </c>
      <c r="P1703">
        <f>ROUNDUP(IF(D1703&gt;$D$4,0,($D$4-D1703+1)/365),0)</f>
        <v>0</v>
      </c>
      <c r="Q1703">
        <f>ROUNDUP(IF(D1703&gt;$D$5,0,($D$5-D1703+1)/365),0)</f>
        <v>0</v>
      </c>
      <c r="R1703" s="28">
        <f>IF(OR(P1703=1,Q1703=1),IF(D1703+364&lt;=$D$5,(D1703+364-$D$4+1)/365,IF(D1703&gt;$D$4,($D$5-D1703+1)/365,$D$6/365)),0)</f>
        <v>0</v>
      </c>
      <c r="S1703" s="28">
        <f>'Data &amp; Parameter'!$E$16*'Data &amp; Parameter'!$E$17*('Data &amp; Parameter'!$E$18+'Data &amp; Parameter'!$E$19)*'Data &amp; Parameter'!$E$20*'Data &amp; Parameter'!$E$37*R1703</f>
        <v>0</v>
      </c>
      <c r="T1703" s="28">
        <f t="shared" si="26"/>
        <v>0</v>
      </c>
    </row>
    <row r="1704" spans="1:20" ht="15.75" customHeight="1" x14ac:dyDescent="0.35">
      <c r="A1704">
        <v>1697</v>
      </c>
      <c r="B1704" s="76">
        <v>44235.597430555557</v>
      </c>
      <c r="C1704" s="1" t="s">
        <v>5437</v>
      </c>
      <c r="D1704" s="76">
        <v>44235.598958333328</v>
      </c>
      <c r="E1704" s="1" t="s">
        <v>5438</v>
      </c>
      <c r="F1704" s="1" t="s">
        <v>5439</v>
      </c>
      <c r="G1704" s="1" t="s">
        <v>123</v>
      </c>
      <c r="H1704" s="1" t="s">
        <v>124</v>
      </c>
      <c r="I1704" s="1" t="s">
        <v>125</v>
      </c>
      <c r="J1704" s="1" t="s">
        <v>366</v>
      </c>
      <c r="K1704" s="1" t="s">
        <v>366</v>
      </c>
      <c r="L1704">
        <f>ROUNDUP(IF(B1704&gt;$D$4,0,($D$4-B1704+1)/365),0)</f>
        <v>0</v>
      </c>
      <c r="M1704">
        <f>ROUNDUP(IF(B1704&gt;$D$5,0,($D$5-B1704+1)/365),0)</f>
        <v>0</v>
      </c>
      <c r="N1704" s="28">
        <f>IF(OR(L1704=1,M1704=1),IF(B1704+364&lt;=$D$5,(B1704+364-$D$4+1)/365,IF(B1704&gt;$D$4,($D$5-B1704+1)/365,$D$6/365)),0)</f>
        <v>0</v>
      </c>
      <c r="O1704" s="28">
        <f>'Data &amp; Parameter'!$E$16*'Data &amp; Parameter'!$E$17*('Data &amp; Parameter'!$E$18+'Data &amp; Parameter'!$E$19)*'Data &amp; Parameter'!$E$20*'Data &amp; Parameter'!$E$37*N1704</f>
        <v>0</v>
      </c>
      <c r="P1704">
        <f>ROUNDUP(IF(D1704&gt;$D$4,0,($D$4-D1704+1)/365),0)</f>
        <v>0</v>
      </c>
      <c r="Q1704">
        <f>ROUNDUP(IF(D1704&gt;$D$5,0,($D$5-D1704+1)/365),0)</f>
        <v>0</v>
      </c>
      <c r="R1704" s="28">
        <f>IF(OR(P1704=1,Q1704=1),IF(D1704+364&lt;=$D$5,(D1704+364-$D$4+1)/365,IF(D1704&gt;$D$4,($D$5-D1704+1)/365,$D$6/365)),0)</f>
        <v>0</v>
      </c>
      <c r="S1704" s="28">
        <f>'Data &amp; Parameter'!$E$16*'Data &amp; Parameter'!$E$17*('Data &amp; Parameter'!$E$18+'Data &amp; Parameter'!$E$19)*'Data &amp; Parameter'!$E$20*'Data &amp; Parameter'!$E$37*R1704</f>
        <v>0</v>
      </c>
      <c r="T1704" s="28">
        <f t="shared" si="26"/>
        <v>0</v>
      </c>
    </row>
    <row r="1705" spans="1:20" ht="15.75" customHeight="1" x14ac:dyDescent="0.35">
      <c r="A1705">
        <v>1698</v>
      </c>
      <c r="B1705" s="76">
        <v>44235.597731481481</v>
      </c>
      <c r="C1705" s="1" t="s">
        <v>5440</v>
      </c>
      <c r="D1705" s="76">
        <v>44235.599004629628</v>
      </c>
      <c r="E1705" s="1" t="s">
        <v>5441</v>
      </c>
      <c r="F1705" s="1" t="s">
        <v>5442</v>
      </c>
      <c r="G1705" s="1" t="s">
        <v>123</v>
      </c>
      <c r="H1705" s="1" t="s">
        <v>124</v>
      </c>
      <c r="I1705" s="1" t="s">
        <v>125</v>
      </c>
      <c r="J1705" s="1" t="s">
        <v>5174</v>
      </c>
      <c r="K1705" s="1" t="s">
        <v>5248</v>
      </c>
      <c r="L1705">
        <f>ROUNDUP(IF(B1705&gt;$D$4,0,($D$4-B1705+1)/365),0)</f>
        <v>0</v>
      </c>
      <c r="M1705">
        <f>ROUNDUP(IF(B1705&gt;$D$5,0,($D$5-B1705+1)/365),0)</f>
        <v>0</v>
      </c>
      <c r="N1705" s="28">
        <f>IF(OR(L1705=1,M1705=1),IF(B1705+364&lt;=$D$5,(B1705+364-$D$4+1)/365,IF(B1705&gt;$D$4,($D$5-B1705+1)/365,$D$6/365)),0)</f>
        <v>0</v>
      </c>
      <c r="O1705" s="28">
        <f>'Data &amp; Parameter'!$E$16*'Data &amp; Parameter'!$E$17*('Data &amp; Parameter'!$E$18+'Data &amp; Parameter'!$E$19)*'Data &amp; Parameter'!$E$20*'Data &amp; Parameter'!$E$37*N1705</f>
        <v>0</v>
      </c>
      <c r="P1705">
        <f>ROUNDUP(IF(D1705&gt;$D$4,0,($D$4-D1705+1)/365),0)</f>
        <v>0</v>
      </c>
      <c r="Q1705">
        <f>ROUNDUP(IF(D1705&gt;$D$5,0,($D$5-D1705+1)/365),0)</f>
        <v>0</v>
      </c>
      <c r="R1705" s="28">
        <f>IF(OR(P1705=1,Q1705=1),IF(D1705+364&lt;=$D$5,(D1705+364-$D$4+1)/365,IF(D1705&gt;$D$4,($D$5-D1705+1)/365,$D$6/365)),0)</f>
        <v>0</v>
      </c>
      <c r="S1705" s="28">
        <f>'Data &amp; Parameter'!$E$16*'Data &amp; Parameter'!$E$17*('Data &amp; Parameter'!$E$18+'Data &amp; Parameter'!$E$19)*'Data &amp; Parameter'!$E$20*'Data &amp; Parameter'!$E$37*R1705</f>
        <v>0</v>
      </c>
      <c r="T1705" s="28">
        <f t="shared" si="26"/>
        <v>0</v>
      </c>
    </row>
    <row r="1706" spans="1:20" ht="15.75" customHeight="1" x14ac:dyDescent="0.35">
      <c r="A1706">
        <v>1699</v>
      </c>
      <c r="B1706" s="76">
        <v>44235.598969907413</v>
      </c>
      <c r="C1706" s="1" t="s">
        <v>5443</v>
      </c>
      <c r="D1706" s="76">
        <v>44235.599479166667</v>
      </c>
      <c r="E1706" s="1" t="s">
        <v>5444</v>
      </c>
      <c r="F1706" s="1" t="s">
        <v>5445</v>
      </c>
      <c r="G1706" s="1" t="s">
        <v>123</v>
      </c>
      <c r="H1706" s="1" t="s">
        <v>124</v>
      </c>
      <c r="I1706" s="1" t="s">
        <v>125</v>
      </c>
      <c r="J1706" s="1" t="s">
        <v>5174</v>
      </c>
      <c r="K1706" s="1" t="s">
        <v>5373</v>
      </c>
      <c r="L1706">
        <f>ROUNDUP(IF(B1706&gt;$D$4,0,($D$4-B1706+1)/365),0)</f>
        <v>0</v>
      </c>
      <c r="M1706">
        <f>ROUNDUP(IF(B1706&gt;$D$5,0,($D$5-B1706+1)/365),0)</f>
        <v>0</v>
      </c>
      <c r="N1706" s="28">
        <f>IF(OR(L1706=1,M1706=1),IF(B1706+364&lt;=$D$5,(B1706+364-$D$4+1)/365,IF(B1706&gt;$D$4,($D$5-B1706+1)/365,$D$6/365)),0)</f>
        <v>0</v>
      </c>
      <c r="O1706" s="28">
        <f>'Data &amp; Parameter'!$E$16*'Data &amp; Parameter'!$E$17*('Data &amp; Parameter'!$E$18+'Data &amp; Parameter'!$E$19)*'Data &amp; Parameter'!$E$20*'Data &amp; Parameter'!$E$37*N1706</f>
        <v>0</v>
      </c>
      <c r="P1706">
        <f>ROUNDUP(IF(D1706&gt;$D$4,0,($D$4-D1706+1)/365),0)</f>
        <v>0</v>
      </c>
      <c r="Q1706">
        <f>ROUNDUP(IF(D1706&gt;$D$5,0,($D$5-D1706+1)/365),0)</f>
        <v>0</v>
      </c>
      <c r="R1706" s="28">
        <f>IF(OR(P1706=1,Q1706=1),IF(D1706+364&lt;=$D$5,(D1706+364-$D$4+1)/365,IF(D1706&gt;$D$4,($D$5-D1706+1)/365,$D$6/365)),0)</f>
        <v>0</v>
      </c>
      <c r="S1706" s="28">
        <f>'Data &amp; Parameter'!$E$16*'Data &amp; Parameter'!$E$17*('Data &amp; Parameter'!$E$18+'Data &amp; Parameter'!$E$19)*'Data &amp; Parameter'!$E$20*'Data &amp; Parameter'!$E$37*R1706</f>
        <v>0</v>
      </c>
      <c r="T1706" s="28">
        <f t="shared" si="26"/>
        <v>0</v>
      </c>
    </row>
    <row r="1707" spans="1:20" ht="15.75" customHeight="1" x14ac:dyDescent="0.35">
      <c r="A1707">
        <v>1700</v>
      </c>
      <c r="B1707" s="76">
        <v>44235.602500000001</v>
      </c>
      <c r="C1707" s="1" t="s">
        <v>5446</v>
      </c>
      <c r="D1707" s="76">
        <v>44235.602905092594</v>
      </c>
      <c r="E1707" s="1" t="s">
        <v>5447</v>
      </c>
      <c r="F1707" s="1" t="s">
        <v>5448</v>
      </c>
      <c r="G1707" s="1" t="s">
        <v>123</v>
      </c>
      <c r="H1707" s="1" t="s">
        <v>124</v>
      </c>
      <c r="I1707" s="1" t="s">
        <v>125</v>
      </c>
      <c r="J1707" s="1" t="s">
        <v>5174</v>
      </c>
      <c r="K1707" s="1" t="s">
        <v>5373</v>
      </c>
      <c r="L1707">
        <f>ROUNDUP(IF(B1707&gt;$D$4,0,($D$4-B1707+1)/365),0)</f>
        <v>0</v>
      </c>
      <c r="M1707">
        <f>ROUNDUP(IF(B1707&gt;$D$5,0,($D$5-B1707+1)/365),0)</f>
        <v>0</v>
      </c>
      <c r="N1707" s="28">
        <f>IF(OR(L1707=1,M1707=1),IF(B1707+364&lt;=$D$5,(B1707+364-$D$4+1)/365,IF(B1707&gt;$D$4,($D$5-B1707+1)/365,$D$6/365)),0)</f>
        <v>0</v>
      </c>
      <c r="O1707" s="28">
        <f>'Data &amp; Parameter'!$E$16*'Data &amp; Parameter'!$E$17*('Data &amp; Parameter'!$E$18+'Data &amp; Parameter'!$E$19)*'Data &amp; Parameter'!$E$20*'Data &amp; Parameter'!$E$37*N1707</f>
        <v>0</v>
      </c>
      <c r="P1707">
        <f>ROUNDUP(IF(D1707&gt;$D$4,0,($D$4-D1707+1)/365),0)</f>
        <v>0</v>
      </c>
      <c r="Q1707">
        <f>ROUNDUP(IF(D1707&gt;$D$5,0,($D$5-D1707+1)/365),0)</f>
        <v>0</v>
      </c>
      <c r="R1707" s="28">
        <f>IF(OR(P1707=1,Q1707=1),IF(D1707+364&lt;=$D$5,(D1707+364-$D$4+1)/365,IF(D1707&gt;$D$4,($D$5-D1707+1)/365,$D$6/365)),0)</f>
        <v>0</v>
      </c>
      <c r="S1707" s="28">
        <f>'Data &amp; Parameter'!$E$16*'Data &amp; Parameter'!$E$17*('Data &amp; Parameter'!$E$18+'Data &amp; Parameter'!$E$19)*'Data &amp; Parameter'!$E$20*'Data &amp; Parameter'!$E$37*R1707</f>
        <v>0</v>
      </c>
      <c r="T1707" s="28">
        <f t="shared" si="26"/>
        <v>0</v>
      </c>
    </row>
    <row r="1708" spans="1:20" ht="15.75" customHeight="1" x14ac:dyDescent="0.35">
      <c r="A1708">
        <v>1701</v>
      </c>
      <c r="B1708" s="76">
        <v>44235.602800925924</v>
      </c>
      <c r="C1708" s="1" t="s">
        <v>5449</v>
      </c>
      <c r="D1708" s="76">
        <v>44235.603888888887</v>
      </c>
      <c r="E1708" s="1" t="s">
        <v>5450</v>
      </c>
      <c r="F1708" s="1" t="s">
        <v>5451</v>
      </c>
      <c r="G1708" s="1" t="s">
        <v>123</v>
      </c>
      <c r="H1708" s="1" t="s">
        <v>124</v>
      </c>
      <c r="I1708" s="1" t="s">
        <v>125</v>
      </c>
      <c r="J1708" s="1" t="s">
        <v>5174</v>
      </c>
      <c r="K1708" s="1" t="s">
        <v>5255</v>
      </c>
      <c r="L1708">
        <f>ROUNDUP(IF(B1708&gt;$D$4,0,($D$4-B1708+1)/365),0)</f>
        <v>0</v>
      </c>
      <c r="M1708">
        <f>ROUNDUP(IF(B1708&gt;$D$5,0,($D$5-B1708+1)/365),0)</f>
        <v>0</v>
      </c>
      <c r="N1708" s="28">
        <f>IF(OR(L1708=1,M1708=1),IF(B1708+364&lt;=$D$5,(B1708+364-$D$4+1)/365,IF(B1708&gt;$D$4,($D$5-B1708+1)/365,$D$6/365)),0)</f>
        <v>0</v>
      </c>
      <c r="O1708" s="28">
        <f>'Data &amp; Parameter'!$E$16*'Data &amp; Parameter'!$E$17*('Data &amp; Parameter'!$E$18+'Data &amp; Parameter'!$E$19)*'Data &amp; Parameter'!$E$20*'Data &amp; Parameter'!$E$37*N1708</f>
        <v>0</v>
      </c>
      <c r="P1708">
        <f>ROUNDUP(IF(D1708&gt;$D$4,0,($D$4-D1708+1)/365),0)</f>
        <v>0</v>
      </c>
      <c r="Q1708">
        <f>ROUNDUP(IF(D1708&gt;$D$5,0,($D$5-D1708+1)/365),0)</f>
        <v>0</v>
      </c>
      <c r="R1708" s="28">
        <f>IF(OR(P1708=1,Q1708=1),IF(D1708+364&lt;=$D$5,(D1708+364-$D$4+1)/365,IF(D1708&gt;$D$4,($D$5-D1708+1)/365,$D$6/365)),0)</f>
        <v>0</v>
      </c>
      <c r="S1708" s="28">
        <f>'Data &amp; Parameter'!$E$16*'Data &amp; Parameter'!$E$17*('Data &amp; Parameter'!$E$18+'Data &amp; Parameter'!$E$19)*'Data &amp; Parameter'!$E$20*'Data &amp; Parameter'!$E$37*R1708</f>
        <v>0</v>
      </c>
      <c r="T1708" s="28">
        <f t="shared" si="26"/>
        <v>0</v>
      </c>
    </row>
    <row r="1709" spans="1:20" ht="15.75" customHeight="1" x14ac:dyDescent="0.35">
      <c r="A1709">
        <v>1702</v>
      </c>
      <c r="B1709" s="76">
        <v>44235.606863425928</v>
      </c>
      <c r="C1709" s="1" t="s">
        <v>5452</v>
      </c>
      <c r="D1709" s="76">
        <v>44235.60732638889</v>
      </c>
      <c r="E1709" s="1" t="s">
        <v>5453</v>
      </c>
      <c r="F1709" s="1" t="s">
        <v>5454</v>
      </c>
      <c r="G1709" s="1" t="s">
        <v>123</v>
      </c>
      <c r="H1709" s="1" t="s">
        <v>124</v>
      </c>
      <c r="I1709" s="1" t="s">
        <v>125</v>
      </c>
      <c r="J1709" s="1" t="s">
        <v>5174</v>
      </c>
      <c r="K1709" s="1" t="s">
        <v>5373</v>
      </c>
      <c r="L1709">
        <f>ROUNDUP(IF(B1709&gt;$D$4,0,($D$4-B1709+1)/365),0)</f>
        <v>0</v>
      </c>
      <c r="M1709">
        <f>ROUNDUP(IF(B1709&gt;$D$5,0,($D$5-B1709+1)/365),0)</f>
        <v>0</v>
      </c>
      <c r="N1709" s="28">
        <f>IF(OR(L1709=1,M1709=1),IF(B1709+364&lt;=$D$5,(B1709+364-$D$4+1)/365,IF(B1709&gt;$D$4,($D$5-B1709+1)/365,$D$6/365)),0)</f>
        <v>0</v>
      </c>
      <c r="O1709" s="28">
        <f>'Data &amp; Parameter'!$E$16*'Data &amp; Parameter'!$E$17*('Data &amp; Parameter'!$E$18+'Data &amp; Parameter'!$E$19)*'Data &amp; Parameter'!$E$20*'Data &amp; Parameter'!$E$37*N1709</f>
        <v>0</v>
      </c>
      <c r="P1709">
        <f>ROUNDUP(IF(D1709&gt;$D$4,0,($D$4-D1709+1)/365),0)</f>
        <v>0</v>
      </c>
      <c r="Q1709">
        <f>ROUNDUP(IF(D1709&gt;$D$5,0,($D$5-D1709+1)/365),0)</f>
        <v>0</v>
      </c>
      <c r="R1709" s="28">
        <f>IF(OR(P1709=1,Q1709=1),IF(D1709+364&lt;=$D$5,(D1709+364-$D$4+1)/365,IF(D1709&gt;$D$4,($D$5-D1709+1)/365,$D$6/365)),0)</f>
        <v>0</v>
      </c>
      <c r="S1709" s="28">
        <f>'Data &amp; Parameter'!$E$16*'Data &amp; Parameter'!$E$17*('Data &amp; Parameter'!$E$18+'Data &amp; Parameter'!$E$19)*'Data &amp; Parameter'!$E$20*'Data &amp; Parameter'!$E$37*R1709</f>
        <v>0</v>
      </c>
      <c r="T1709" s="28">
        <f t="shared" si="26"/>
        <v>0</v>
      </c>
    </row>
    <row r="1710" spans="1:20" ht="15.75" customHeight="1" x14ac:dyDescent="0.35">
      <c r="A1710">
        <v>1703</v>
      </c>
      <c r="B1710" s="76">
        <v>44235.609560185185</v>
      </c>
      <c r="C1710" s="1" t="s">
        <v>5455</v>
      </c>
      <c r="D1710" s="76">
        <v>44235.610046296293</v>
      </c>
      <c r="E1710" s="1" t="s">
        <v>5456</v>
      </c>
      <c r="F1710" s="1" t="s">
        <v>5457</v>
      </c>
      <c r="G1710" s="1" t="s">
        <v>123</v>
      </c>
      <c r="H1710" s="1" t="s">
        <v>124</v>
      </c>
      <c r="I1710" s="1" t="s">
        <v>125</v>
      </c>
      <c r="J1710" s="1" t="s">
        <v>5174</v>
      </c>
      <c r="K1710" s="1" t="s">
        <v>5373</v>
      </c>
      <c r="L1710">
        <f>ROUNDUP(IF(B1710&gt;$D$4,0,($D$4-B1710+1)/365),0)</f>
        <v>0</v>
      </c>
      <c r="M1710">
        <f>ROUNDUP(IF(B1710&gt;$D$5,0,($D$5-B1710+1)/365),0)</f>
        <v>0</v>
      </c>
      <c r="N1710" s="28">
        <f>IF(OR(L1710=1,M1710=1),IF(B1710+364&lt;=$D$5,(B1710+364-$D$4+1)/365,IF(B1710&gt;$D$4,($D$5-B1710+1)/365,$D$6/365)),0)</f>
        <v>0</v>
      </c>
      <c r="O1710" s="28">
        <f>'Data &amp; Parameter'!$E$16*'Data &amp; Parameter'!$E$17*('Data &amp; Parameter'!$E$18+'Data &amp; Parameter'!$E$19)*'Data &amp; Parameter'!$E$20*'Data &amp; Parameter'!$E$37*N1710</f>
        <v>0</v>
      </c>
      <c r="P1710">
        <f>ROUNDUP(IF(D1710&gt;$D$4,0,($D$4-D1710+1)/365),0)</f>
        <v>0</v>
      </c>
      <c r="Q1710">
        <f>ROUNDUP(IF(D1710&gt;$D$5,0,($D$5-D1710+1)/365),0)</f>
        <v>0</v>
      </c>
      <c r="R1710" s="28">
        <f>IF(OR(P1710=1,Q1710=1),IF(D1710+364&lt;=$D$5,(D1710+364-$D$4+1)/365,IF(D1710&gt;$D$4,($D$5-D1710+1)/365,$D$6/365)),0)</f>
        <v>0</v>
      </c>
      <c r="S1710" s="28">
        <f>'Data &amp; Parameter'!$E$16*'Data &amp; Parameter'!$E$17*('Data &amp; Parameter'!$E$18+'Data &amp; Parameter'!$E$19)*'Data &amp; Parameter'!$E$20*'Data &amp; Parameter'!$E$37*R1710</f>
        <v>0</v>
      </c>
      <c r="T1710" s="28">
        <f t="shared" si="26"/>
        <v>0</v>
      </c>
    </row>
    <row r="1711" spans="1:20" ht="15.75" customHeight="1" x14ac:dyDescent="0.35">
      <c r="A1711">
        <v>1704</v>
      </c>
      <c r="B1711" s="76">
        <v>44235.622881944444</v>
      </c>
      <c r="C1711" s="1" t="s">
        <v>5458</v>
      </c>
      <c r="D1711" s="76">
        <v>44235.624618055561</v>
      </c>
      <c r="E1711" s="1" t="s">
        <v>5459</v>
      </c>
      <c r="F1711" s="1" t="s">
        <v>5460</v>
      </c>
      <c r="G1711" s="1" t="s">
        <v>123</v>
      </c>
      <c r="H1711" s="1" t="s">
        <v>124</v>
      </c>
      <c r="I1711" s="1" t="s">
        <v>125</v>
      </c>
      <c r="J1711" s="1" t="s">
        <v>287</v>
      </c>
      <c r="K1711" s="1" t="s">
        <v>287</v>
      </c>
      <c r="L1711">
        <f>ROUNDUP(IF(B1711&gt;$D$4,0,($D$4-B1711+1)/365),0)</f>
        <v>0</v>
      </c>
      <c r="M1711">
        <f>ROUNDUP(IF(B1711&gt;$D$5,0,($D$5-B1711+1)/365),0)</f>
        <v>0</v>
      </c>
      <c r="N1711" s="28">
        <f>IF(OR(L1711=1,M1711=1),IF(B1711+364&lt;=$D$5,(B1711+364-$D$4+1)/365,IF(B1711&gt;$D$4,($D$5-B1711+1)/365,$D$6/365)),0)</f>
        <v>0</v>
      </c>
      <c r="O1711" s="28">
        <f>'Data &amp; Parameter'!$E$16*'Data &amp; Parameter'!$E$17*('Data &amp; Parameter'!$E$18+'Data &amp; Parameter'!$E$19)*'Data &amp; Parameter'!$E$20*'Data &amp; Parameter'!$E$37*N1711</f>
        <v>0</v>
      </c>
      <c r="P1711">
        <f>ROUNDUP(IF(D1711&gt;$D$4,0,($D$4-D1711+1)/365),0)</f>
        <v>0</v>
      </c>
      <c r="Q1711">
        <f>ROUNDUP(IF(D1711&gt;$D$5,0,($D$5-D1711+1)/365),0)</f>
        <v>0</v>
      </c>
      <c r="R1711" s="28">
        <f>IF(OR(P1711=1,Q1711=1),IF(D1711+364&lt;=$D$5,(D1711+364-$D$4+1)/365,IF(D1711&gt;$D$4,($D$5-D1711+1)/365,$D$6/365)),0)</f>
        <v>0</v>
      </c>
      <c r="S1711" s="28">
        <f>'Data &amp; Parameter'!$E$16*'Data &amp; Parameter'!$E$17*('Data &amp; Parameter'!$E$18+'Data &amp; Parameter'!$E$19)*'Data &amp; Parameter'!$E$20*'Data &amp; Parameter'!$E$37*R1711</f>
        <v>0</v>
      </c>
      <c r="T1711" s="28">
        <f t="shared" si="26"/>
        <v>0</v>
      </c>
    </row>
    <row r="1712" spans="1:20" ht="15.75" customHeight="1" x14ac:dyDescent="0.35">
      <c r="A1712">
        <v>1705</v>
      </c>
      <c r="B1712" s="76">
        <v>44235.642048611116</v>
      </c>
      <c r="C1712" s="1" t="s">
        <v>5461</v>
      </c>
      <c r="D1712" s="76">
        <v>44235.643229166672</v>
      </c>
      <c r="E1712" s="1" t="s">
        <v>5462</v>
      </c>
      <c r="F1712" s="1" t="s">
        <v>5463</v>
      </c>
      <c r="G1712" s="1" t="s">
        <v>123</v>
      </c>
      <c r="H1712" s="1" t="s">
        <v>124</v>
      </c>
      <c r="I1712" s="1" t="s">
        <v>125</v>
      </c>
      <c r="J1712" s="1" t="s">
        <v>5174</v>
      </c>
      <c r="K1712" s="1" t="s">
        <v>5174</v>
      </c>
      <c r="L1712">
        <f>ROUNDUP(IF(B1712&gt;$D$4,0,($D$4-B1712+1)/365),0)</f>
        <v>0</v>
      </c>
      <c r="M1712">
        <f>ROUNDUP(IF(B1712&gt;$D$5,0,($D$5-B1712+1)/365),0)</f>
        <v>0</v>
      </c>
      <c r="N1712" s="28">
        <f>IF(OR(L1712=1,M1712=1),IF(B1712+364&lt;=$D$5,(B1712+364-$D$4+1)/365,IF(B1712&gt;$D$4,($D$5-B1712+1)/365,$D$6/365)),0)</f>
        <v>0</v>
      </c>
      <c r="O1712" s="28">
        <f>'Data &amp; Parameter'!$E$16*'Data &amp; Parameter'!$E$17*('Data &amp; Parameter'!$E$18+'Data &amp; Parameter'!$E$19)*'Data &amp; Parameter'!$E$20*'Data &amp; Parameter'!$E$37*N1712</f>
        <v>0</v>
      </c>
      <c r="P1712">
        <f>ROUNDUP(IF(D1712&gt;$D$4,0,($D$4-D1712+1)/365),0)</f>
        <v>0</v>
      </c>
      <c r="Q1712">
        <f>ROUNDUP(IF(D1712&gt;$D$5,0,($D$5-D1712+1)/365),0)</f>
        <v>0</v>
      </c>
      <c r="R1712" s="28">
        <f>IF(OR(P1712=1,Q1712=1),IF(D1712+364&lt;=$D$5,(D1712+364-$D$4+1)/365,IF(D1712&gt;$D$4,($D$5-D1712+1)/365,$D$6/365)),0)</f>
        <v>0</v>
      </c>
      <c r="S1712" s="28">
        <f>'Data &amp; Parameter'!$E$16*'Data &amp; Parameter'!$E$17*('Data &amp; Parameter'!$E$18+'Data &amp; Parameter'!$E$19)*'Data &amp; Parameter'!$E$20*'Data &amp; Parameter'!$E$37*R1712</f>
        <v>0</v>
      </c>
      <c r="T1712" s="28">
        <f t="shared" si="26"/>
        <v>0</v>
      </c>
    </row>
    <row r="1713" spans="1:20" ht="15.75" customHeight="1" x14ac:dyDescent="0.35">
      <c r="A1713">
        <v>1706</v>
      </c>
      <c r="B1713" s="76">
        <v>44235.642233796301</v>
      </c>
      <c r="C1713" s="1" t="s">
        <v>5464</v>
      </c>
      <c r="D1713" s="76">
        <v>44235.643263888887</v>
      </c>
      <c r="E1713" s="1" t="s">
        <v>5465</v>
      </c>
      <c r="F1713" s="1" t="s">
        <v>5466</v>
      </c>
      <c r="G1713" s="1" t="s">
        <v>123</v>
      </c>
      <c r="H1713" s="1" t="s">
        <v>124</v>
      </c>
      <c r="I1713" s="1" t="s">
        <v>125</v>
      </c>
      <c r="J1713" s="1" t="s">
        <v>5467</v>
      </c>
      <c r="K1713" s="1" t="s">
        <v>5255</v>
      </c>
      <c r="L1713">
        <f>ROUNDUP(IF(B1713&gt;$D$4,0,($D$4-B1713+1)/365),0)</f>
        <v>0</v>
      </c>
      <c r="M1713">
        <f>ROUNDUP(IF(B1713&gt;$D$5,0,($D$5-B1713+1)/365),0)</f>
        <v>0</v>
      </c>
      <c r="N1713" s="28">
        <f>IF(OR(L1713=1,M1713=1),IF(B1713+364&lt;=$D$5,(B1713+364-$D$4+1)/365,IF(B1713&gt;$D$4,($D$5-B1713+1)/365,$D$6/365)),0)</f>
        <v>0</v>
      </c>
      <c r="O1713" s="28">
        <f>'Data &amp; Parameter'!$E$16*'Data &amp; Parameter'!$E$17*('Data &amp; Parameter'!$E$18+'Data &amp; Parameter'!$E$19)*'Data &amp; Parameter'!$E$20*'Data &amp; Parameter'!$E$37*N1713</f>
        <v>0</v>
      </c>
      <c r="P1713">
        <f>ROUNDUP(IF(D1713&gt;$D$4,0,($D$4-D1713+1)/365),0)</f>
        <v>0</v>
      </c>
      <c r="Q1713">
        <f>ROUNDUP(IF(D1713&gt;$D$5,0,($D$5-D1713+1)/365),0)</f>
        <v>0</v>
      </c>
      <c r="R1713" s="28">
        <f>IF(OR(P1713=1,Q1713=1),IF(D1713+364&lt;=$D$5,(D1713+364-$D$4+1)/365,IF(D1713&gt;$D$4,($D$5-D1713+1)/365,$D$6/365)),0)</f>
        <v>0</v>
      </c>
      <c r="S1713" s="28">
        <f>'Data &amp; Parameter'!$E$16*'Data &amp; Parameter'!$E$17*('Data &amp; Parameter'!$E$18+'Data &amp; Parameter'!$E$19)*'Data &amp; Parameter'!$E$20*'Data &amp; Parameter'!$E$37*R1713</f>
        <v>0</v>
      </c>
      <c r="T1713" s="28">
        <f t="shared" si="26"/>
        <v>0</v>
      </c>
    </row>
    <row r="1714" spans="1:20" ht="15.75" customHeight="1" x14ac:dyDescent="0.35">
      <c r="A1714">
        <v>1707</v>
      </c>
      <c r="B1714" s="76">
        <v>44235.646006944444</v>
      </c>
      <c r="C1714" s="1" t="s">
        <v>5468</v>
      </c>
      <c r="D1714" s="76">
        <v>44235.646736111114</v>
      </c>
      <c r="E1714" s="1" t="s">
        <v>5469</v>
      </c>
      <c r="F1714" s="1" t="s">
        <v>5470</v>
      </c>
      <c r="G1714" s="1" t="s">
        <v>123</v>
      </c>
      <c r="H1714" s="1" t="s">
        <v>124</v>
      </c>
      <c r="I1714" s="1" t="s">
        <v>125</v>
      </c>
      <c r="J1714" s="1" t="s">
        <v>5174</v>
      </c>
      <c r="K1714" s="1" t="s">
        <v>5174</v>
      </c>
      <c r="L1714">
        <f>ROUNDUP(IF(B1714&gt;$D$4,0,($D$4-B1714+1)/365),0)</f>
        <v>0</v>
      </c>
      <c r="M1714">
        <f>ROUNDUP(IF(B1714&gt;$D$5,0,($D$5-B1714+1)/365),0)</f>
        <v>0</v>
      </c>
      <c r="N1714" s="28">
        <f>IF(OR(L1714=1,M1714=1),IF(B1714+364&lt;=$D$5,(B1714+364-$D$4+1)/365,IF(B1714&gt;$D$4,($D$5-B1714+1)/365,$D$6/365)),0)</f>
        <v>0</v>
      </c>
      <c r="O1714" s="28">
        <f>'Data &amp; Parameter'!$E$16*'Data &amp; Parameter'!$E$17*('Data &amp; Parameter'!$E$18+'Data &amp; Parameter'!$E$19)*'Data &amp; Parameter'!$E$20*'Data &amp; Parameter'!$E$37*N1714</f>
        <v>0</v>
      </c>
      <c r="P1714">
        <f>ROUNDUP(IF(D1714&gt;$D$4,0,($D$4-D1714+1)/365),0)</f>
        <v>0</v>
      </c>
      <c r="Q1714">
        <f>ROUNDUP(IF(D1714&gt;$D$5,0,($D$5-D1714+1)/365),0)</f>
        <v>0</v>
      </c>
      <c r="R1714" s="28">
        <f>IF(OR(P1714=1,Q1714=1),IF(D1714+364&lt;=$D$5,(D1714+364-$D$4+1)/365,IF(D1714&gt;$D$4,($D$5-D1714+1)/365,$D$6/365)),0)</f>
        <v>0</v>
      </c>
      <c r="S1714" s="28">
        <f>'Data &amp; Parameter'!$E$16*'Data &amp; Parameter'!$E$17*('Data &amp; Parameter'!$E$18+'Data &amp; Parameter'!$E$19)*'Data &amp; Parameter'!$E$20*'Data &amp; Parameter'!$E$37*R1714</f>
        <v>0</v>
      </c>
      <c r="T1714" s="28">
        <f t="shared" si="26"/>
        <v>0</v>
      </c>
    </row>
    <row r="1715" spans="1:20" ht="15.75" customHeight="1" x14ac:dyDescent="0.35">
      <c r="A1715">
        <v>1708</v>
      </c>
      <c r="B1715" s="76">
        <v>44235.659467592588</v>
      </c>
      <c r="C1715" s="1" t="s">
        <v>5471</v>
      </c>
      <c r="D1715" s="76">
        <v>44235.662083333329</v>
      </c>
      <c r="E1715" s="1" t="s">
        <v>5472</v>
      </c>
      <c r="F1715" s="1" t="s">
        <v>5473</v>
      </c>
      <c r="G1715" s="1" t="s">
        <v>123</v>
      </c>
      <c r="H1715" s="1" t="s">
        <v>124</v>
      </c>
      <c r="I1715" s="1" t="s">
        <v>125</v>
      </c>
      <c r="J1715" s="1" t="s">
        <v>5174</v>
      </c>
      <c r="K1715" s="1" t="s">
        <v>5248</v>
      </c>
      <c r="L1715">
        <f>ROUNDUP(IF(B1715&gt;$D$4,0,($D$4-B1715+1)/365),0)</f>
        <v>0</v>
      </c>
      <c r="M1715">
        <f>ROUNDUP(IF(B1715&gt;$D$5,0,($D$5-B1715+1)/365),0)</f>
        <v>0</v>
      </c>
      <c r="N1715" s="28">
        <f>IF(OR(L1715=1,M1715=1),IF(B1715+364&lt;=$D$5,(B1715+364-$D$4+1)/365,IF(B1715&gt;$D$4,($D$5-B1715+1)/365,$D$6/365)),0)</f>
        <v>0</v>
      </c>
      <c r="O1715" s="28">
        <f>'Data &amp; Parameter'!$E$16*'Data &amp; Parameter'!$E$17*('Data &amp; Parameter'!$E$18+'Data &amp; Parameter'!$E$19)*'Data &amp; Parameter'!$E$20*'Data &amp; Parameter'!$E$37*N1715</f>
        <v>0</v>
      </c>
      <c r="P1715">
        <f>ROUNDUP(IF(D1715&gt;$D$4,0,($D$4-D1715+1)/365),0)</f>
        <v>0</v>
      </c>
      <c r="Q1715">
        <f>ROUNDUP(IF(D1715&gt;$D$5,0,($D$5-D1715+1)/365),0)</f>
        <v>0</v>
      </c>
      <c r="R1715" s="28">
        <f>IF(OR(P1715=1,Q1715=1),IF(D1715+364&lt;=$D$5,(D1715+364-$D$4+1)/365,IF(D1715&gt;$D$4,($D$5-D1715+1)/365,$D$6/365)),0)</f>
        <v>0</v>
      </c>
      <c r="S1715" s="28">
        <f>'Data &amp; Parameter'!$E$16*'Data &amp; Parameter'!$E$17*('Data &amp; Parameter'!$E$18+'Data &amp; Parameter'!$E$19)*'Data &amp; Parameter'!$E$20*'Data &amp; Parameter'!$E$37*R1715</f>
        <v>0</v>
      </c>
      <c r="T1715" s="28">
        <f t="shared" si="26"/>
        <v>0</v>
      </c>
    </row>
    <row r="1716" spans="1:20" ht="15.75" customHeight="1" x14ac:dyDescent="0.35">
      <c r="A1716">
        <v>1709</v>
      </c>
      <c r="B1716" s="76">
        <v>44236</v>
      </c>
      <c r="C1716" s="1" t="s">
        <v>5474</v>
      </c>
      <c r="D1716" s="76">
        <v>44236</v>
      </c>
      <c r="E1716" s="1" t="s">
        <v>5475</v>
      </c>
      <c r="F1716" s="1" t="s">
        <v>5476</v>
      </c>
      <c r="G1716" s="1" t="s">
        <v>123</v>
      </c>
      <c r="H1716" s="1" t="s">
        <v>124</v>
      </c>
      <c r="I1716" s="1" t="s">
        <v>125</v>
      </c>
      <c r="J1716" s="1" t="s">
        <v>487</v>
      </c>
      <c r="K1716" s="1" t="s">
        <v>487</v>
      </c>
      <c r="L1716">
        <f>ROUNDUP(IF(B1716&gt;$D$4,0,($D$4-B1716+1)/365),0)</f>
        <v>0</v>
      </c>
      <c r="M1716">
        <f>ROUNDUP(IF(B1716&gt;$D$5,0,($D$5-B1716+1)/365),0)</f>
        <v>0</v>
      </c>
      <c r="N1716" s="28">
        <f>IF(OR(L1716=1,M1716=1),IF(B1716+364&lt;=$D$5,(B1716+364-$D$4+1)/365,IF(B1716&gt;$D$4,($D$5-B1716+1)/365,$D$6/365)),0)</f>
        <v>0</v>
      </c>
      <c r="O1716" s="28">
        <f>'Data &amp; Parameter'!$E$16*'Data &amp; Parameter'!$E$17*('Data &amp; Parameter'!$E$18+'Data &amp; Parameter'!$E$19)*'Data &amp; Parameter'!$E$20*'Data &amp; Parameter'!$E$37*N1716</f>
        <v>0</v>
      </c>
      <c r="P1716">
        <f>ROUNDUP(IF(D1716&gt;$D$4,0,($D$4-D1716+1)/365),0)</f>
        <v>0</v>
      </c>
      <c r="Q1716">
        <f>ROUNDUP(IF(D1716&gt;$D$5,0,($D$5-D1716+1)/365),0)</f>
        <v>0</v>
      </c>
      <c r="R1716" s="28">
        <f>IF(OR(P1716=1,Q1716=1),IF(D1716+364&lt;=$D$5,(D1716+364-$D$4+1)/365,IF(D1716&gt;$D$4,($D$5-D1716+1)/365,$D$6/365)),0)</f>
        <v>0</v>
      </c>
      <c r="S1716" s="28">
        <f>'Data &amp; Parameter'!$E$16*'Data &amp; Parameter'!$E$17*('Data &amp; Parameter'!$E$18+'Data &amp; Parameter'!$E$19)*'Data &amp; Parameter'!$E$20*'Data &amp; Parameter'!$E$37*R1716</f>
        <v>0</v>
      </c>
      <c r="T1716" s="28">
        <f t="shared" si="26"/>
        <v>0</v>
      </c>
    </row>
    <row r="1717" spans="1:20" ht="15.75" customHeight="1" x14ac:dyDescent="0.35">
      <c r="A1717">
        <v>1710</v>
      </c>
      <c r="B1717" s="76">
        <v>44236</v>
      </c>
      <c r="C1717" s="1" t="s">
        <v>5477</v>
      </c>
      <c r="D1717" s="76">
        <v>44236</v>
      </c>
      <c r="E1717" s="1" t="s">
        <v>5478</v>
      </c>
      <c r="F1717" s="1" t="s">
        <v>5479</v>
      </c>
      <c r="G1717" s="1" t="s">
        <v>123</v>
      </c>
      <c r="H1717" s="1" t="s">
        <v>124</v>
      </c>
      <c r="I1717" s="1" t="s">
        <v>125</v>
      </c>
      <c r="J1717" s="1" t="s">
        <v>487</v>
      </c>
      <c r="K1717" s="1" t="s">
        <v>487</v>
      </c>
      <c r="L1717">
        <f>ROUNDUP(IF(B1717&gt;$D$4,0,($D$4-B1717+1)/365),0)</f>
        <v>0</v>
      </c>
      <c r="M1717">
        <f>ROUNDUP(IF(B1717&gt;$D$5,0,($D$5-B1717+1)/365),0)</f>
        <v>0</v>
      </c>
      <c r="N1717" s="28">
        <f>IF(OR(L1717=1,M1717=1),IF(B1717+364&lt;=$D$5,(B1717+364-$D$4+1)/365,IF(B1717&gt;$D$4,($D$5-B1717+1)/365,$D$6/365)),0)</f>
        <v>0</v>
      </c>
      <c r="O1717" s="28">
        <f>'Data &amp; Parameter'!$E$16*'Data &amp; Parameter'!$E$17*('Data &amp; Parameter'!$E$18+'Data &amp; Parameter'!$E$19)*'Data &amp; Parameter'!$E$20*'Data &amp; Parameter'!$E$37*N1717</f>
        <v>0</v>
      </c>
      <c r="P1717">
        <f>ROUNDUP(IF(D1717&gt;$D$4,0,($D$4-D1717+1)/365),0)</f>
        <v>0</v>
      </c>
      <c r="Q1717">
        <f>ROUNDUP(IF(D1717&gt;$D$5,0,($D$5-D1717+1)/365),0)</f>
        <v>0</v>
      </c>
      <c r="R1717" s="28">
        <f>IF(OR(P1717=1,Q1717=1),IF(D1717+364&lt;=$D$5,(D1717+364-$D$4+1)/365,IF(D1717&gt;$D$4,($D$5-D1717+1)/365,$D$6/365)),0)</f>
        <v>0</v>
      </c>
      <c r="S1717" s="28">
        <f>'Data &amp; Parameter'!$E$16*'Data &amp; Parameter'!$E$17*('Data &amp; Parameter'!$E$18+'Data &amp; Parameter'!$E$19)*'Data &amp; Parameter'!$E$20*'Data &amp; Parameter'!$E$37*R1717</f>
        <v>0</v>
      </c>
      <c r="T1717" s="28">
        <f t="shared" si="26"/>
        <v>0</v>
      </c>
    </row>
    <row r="1718" spans="1:20" ht="15.75" customHeight="1" x14ac:dyDescent="0.35">
      <c r="A1718">
        <v>1711</v>
      </c>
      <c r="B1718" s="76">
        <v>44236</v>
      </c>
      <c r="C1718" s="1" t="s">
        <v>5480</v>
      </c>
      <c r="D1718" s="76">
        <v>44236</v>
      </c>
      <c r="E1718" s="1" t="s">
        <v>5481</v>
      </c>
      <c r="F1718" s="1" t="s">
        <v>5482</v>
      </c>
      <c r="G1718" s="1" t="s">
        <v>123</v>
      </c>
      <c r="H1718" s="1" t="s">
        <v>124</v>
      </c>
      <c r="I1718" s="1" t="s">
        <v>125</v>
      </c>
      <c r="J1718" s="1" t="s">
        <v>487</v>
      </c>
      <c r="K1718" s="1" t="s">
        <v>487</v>
      </c>
      <c r="L1718">
        <f>ROUNDUP(IF(B1718&gt;$D$4,0,($D$4-B1718+1)/365),0)</f>
        <v>0</v>
      </c>
      <c r="M1718">
        <f>ROUNDUP(IF(B1718&gt;$D$5,0,($D$5-B1718+1)/365),0)</f>
        <v>0</v>
      </c>
      <c r="N1718" s="28">
        <f>IF(OR(L1718=1,M1718=1),IF(B1718+364&lt;=$D$5,(B1718+364-$D$4+1)/365,IF(B1718&gt;$D$4,($D$5-B1718+1)/365,$D$6/365)),0)</f>
        <v>0</v>
      </c>
      <c r="O1718" s="28">
        <f>'Data &amp; Parameter'!$E$16*'Data &amp; Parameter'!$E$17*('Data &amp; Parameter'!$E$18+'Data &amp; Parameter'!$E$19)*'Data &amp; Parameter'!$E$20*'Data &amp; Parameter'!$E$37*N1718</f>
        <v>0</v>
      </c>
      <c r="P1718">
        <f>ROUNDUP(IF(D1718&gt;$D$4,0,($D$4-D1718+1)/365),0)</f>
        <v>0</v>
      </c>
      <c r="Q1718">
        <f>ROUNDUP(IF(D1718&gt;$D$5,0,($D$5-D1718+1)/365),0)</f>
        <v>0</v>
      </c>
      <c r="R1718" s="28">
        <f>IF(OR(P1718=1,Q1718=1),IF(D1718+364&lt;=$D$5,(D1718+364-$D$4+1)/365,IF(D1718&gt;$D$4,($D$5-D1718+1)/365,$D$6/365)),0)</f>
        <v>0</v>
      </c>
      <c r="S1718" s="28">
        <f>'Data &amp; Parameter'!$E$16*'Data &amp; Parameter'!$E$17*('Data &amp; Parameter'!$E$18+'Data &amp; Parameter'!$E$19)*'Data &amp; Parameter'!$E$20*'Data &amp; Parameter'!$E$37*R1718</f>
        <v>0</v>
      </c>
      <c r="T1718" s="28">
        <f t="shared" si="26"/>
        <v>0</v>
      </c>
    </row>
    <row r="1719" spans="1:20" ht="15.75" customHeight="1" x14ac:dyDescent="0.35">
      <c r="A1719">
        <v>1712</v>
      </c>
      <c r="B1719" s="76">
        <v>44236</v>
      </c>
      <c r="C1719" s="1" t="s">
        <v>5483</v>
      </c>
      <c r="D1719" s="76">
        <v>44236</v>
      </c>
      <c r="E1719" s="1" t="s">
        <v>5484</v>
      </c>
      <c r="F1719" s="1" t="s">
        <v>5485</v>
      </c>
      <c r="G1719" s="1" t="s">
        <v>123</v>
      </c>
      <c r="H1719" s="1" t="s">
        <v>124</v>
      </c>
      <c r="I1719" s="1" t="s">
        <v>125</v>
      </c>
      <c r="J1719" s="1" t="s">
        <v>487</v>
      </c>
      <c r="K1719" s="1" t="s">
        <v>487</v>
      </c>
      <c r="L1719">
        <f>ROUNDUP(IF(B1719&gt;$D$4,0,($D$4-B1719+1)/365),0)</f>
        <v>0</v>
      </c>
      <c r="M1719">
        <f>ROUNDUP(IF(B1719&gt;$D$5,0,($D$5-B1719+1)/365),0)</f>
        <v>0</v>
      </c>
      <c r="N1719" s="28">
        <f>IF(OR(L1719=1,M1719=1),IF(B1719+364&lt;=$D$5,(B1719+364-$D$4+1)/365,IF(B1719&gt;$D$4,($D$5-B1719+1)/365,$D$6/365)),0)</f>
        <v>0</v>
      </c>
      <c r="O1719" s="28">
        <f>'Data &amp; Parameter'!$E$16*'Data &amp; Parameter'!$E$17*('Data &amp; Parameter'!$E$18+'Data &amp; Parameter'!$E$19)*'Data &amp; Parameter'!$E$20*'Data &amp; Parameter'!$E$37*N1719</f>
        <v>0</v>
      </c>
      <c r="P1719">
        <f>ROUNDUP(IF(D1719&gt;$D$4,0,($D$4-D1719+1)/365),0)</f>
        <v>0</v>
      </c>
      <c r="Q1719">
        <f>ROUNDUP(IF(D1719&gt;$D$5,0,($D$5-D1719+1)/365),0)</f>
        <v>0</v>
      </c>
      <c r="R1719" s="28">
        <f>IF(OR(P1719=1,Q1719=1),IF(D1719+364&lt;=$D$5,(D1719+364-$D$4+1)/365,IF(D1719&gt;$D$4,($D$5-D1719+1)/365,$D$6/365)),0)</f>
        <v>0</v>
      </c>
      <c r="S1719" s="28">
        <f>'Data &amp; Parameter'!$E$16*'Data &amp; Parameter'!$E$17*('Data &amp; Parameter'!$E$18+'Data &amp; Parameter'!$E$19)*'Data &amp; Parameter'!$E$20*'Data &amp; Parameter'!$E$37*R1719</f>
        <v>0</v>
      </c>
      <c r="T1719" s="28">
        <f t="shared" si="26"/>
        <v>0</v>
      </c>
    </row>
    <row r="1720" spans="1:20" ht="15.75" customHeight="1" x14ac:dyDescent="0.35">
      <c r="A1720">
        <v>1713</v>
      </c>
      <c r="B1720" s="76">
        <v>44236</v>
      </c>
      <c r="C1720" s="1" t="s">
        <v>5486</v>
      </c>
      <c r="D1720" s="76">
        <v>44236</v>
      </c>
      <c r="E1720" s="1" t="s">
        <v>5487</v>
      </c>
      <c r="F1720" s="1" t="s">
        <v>5488</v>
      </c>
      <c r="G1720" s="1" t="s">
        <v>123</v>
      </c>
      <c r="H1720" s="1" t="s">
        <v>124</v>
      </c>
      <c r="I1720" s="1" t="s">
        <v>125</v>
      </c>
      <c r="J1720" s="1" t="s">
        <v>487</v>
      </c>
      <c r="K1720" s="1" t="s">
        <v>487</v>
      </c>
      <c r="L1720">
        <f>ROUNDUP(IF(B1720&gt;$D$4,0,($D$4-B1720+1)/365),0)</f>
        <v>0</v>
      </c>
      <c r="M1720">
        <f>ROUNDUP(IF(B1720&gt;$D$5,0,($D$5-B1720+1)/365),0)</f>
        <v>0</v>
      </c>
      <c r="N1720" s="28">
        <f>IF(OR(L1720=1,M1720=1),IF(B1720+364&lt;=$D$5,(B1720+364-$D$4+1)/365,IF(B1720&gt;$D$4,($D$5-B1720+1)/365,$D$6/365)),0)</f>
        <v>0</v>
      </c>
      <c r="O1720" s="28">
        <f>'Data &amp; Parameter'!$E$16*'Data &amp; Parameter'!$E$17*('Data &amp; Parameter'!$E$18+'Data &amp; Parameter'!$E$19)*'Data &amp; Parameter'!$E$20*'Data &amp; Parameter'!$E$37*N1720</f>
        <v>0</v>
      </c>
      <c r="P1720">
        <f>ROUNDUP(IF(D1720&gt;$D$4,0,($D$4-D1720+1)/365),0)</f>
        <v>0</v>
      </c>
      <c r="Q1720">
        <f>ROUNDUP(IF(D1720&gt;$D$5,0,($D$5-D1720+1)/365),0)</f>
        <v>0</v>
      </c>
      <c r="R1720" s="28">
        <f>IF(OR(P1720=1,Q1720=1),IF(D1720+364&lt;=$D$5,(D1720+364-$D$4+1)/365,IF(D1720&gt;$D$4,($D$5-D1720+1)/365,$D$6/365)),0)</f>
        <v>0</v>
      </c>
      <c r="S1720" s="28">
        <f>'Data &amp; Parameter'!$E$16*'Data &amp; Parameter'!$E$17*('Data &amp; Parameter'!$E$18+'Data &amp; Parameter'!$E$19)*'Data &amp; Parameter'!$E$20*'Data &amp; Parameter'!$E$37*R1720</f>
        <v>0</v>
      </c>
      <c r="T1720" s="28">
        <f t="shared" si="26"/>
        <v>0</v>
      </c>
    </row>
    <row r="1721" spans="1:20" ht="15.75" customHeight="1" x14ac:dyDescent="0.35">
      <c r="A1721">
        <v>1714</v>
      </c>
      <c r="B1721" s="76">
        <v>44236</v>
      </c>
      <c r="C1721" s="1" t="s">
        <v>5489</v>
      </c>
      <c r="D1721" s="76">
        <v>44236</v>
      </c>
      <c r="E1721" s="1" t="s">
        <v>5490</v>
      </c>
      <c r="F1721" s="1" t="s">
        <v>5491</v>
      </c>
      <c r="G1721" s="1" t="s">
        <v>123</v>
      </c>
      <c r="H1721" s="1" t="s">
        <v>124</v>
      </c>
      <c r="I1721" s="1" t="s">
        <v>125</v>
      </c>
      <c r="J1721" s="1" t="s">
        <v>3431</v>
      </c>
      <c r="K1721" s="1" t="s">
        <v>3431</v>
      </c>
      <c r="L1721">
        <f>ROUNDUP(IF(B1721&gt;$D$4,0,($D$4-B1721+1)/365),0)</f>
        <v>0</v>
      </c>
      <c r="M1721">
        <f>ROUNDUP(IF(B1721&gt;$D$5,0,($D$5-B1721+1)/365),0)</f>
        <v>0</v>
      </c>
      <c r="N1721" s="28">
        <f>IF(OR(L1721=1,M1721=1),IF(B1721+364&lt;=$D$5,(B1721+364-$D$4+1)/365,IF(B1721&gt;$D$4,($D$5-B1721+1)/365,$D$6/365)),0)</f>
        <v>0</v>
      </c>
      <c r="O1721" s="28">
        <f>'Data &amp; Parameter'!$E$16*'Data &amp; Parameter'!$E$17*('Data &amp; Parameter'!$E$18+'Data &amp; Parameter'!$E$19)*'Data &amp; Parameter'!$E$20*'Data &amp; Parameter'!$E$37*N1721</f>
        <v>0</v>
      </c>
      <c r="P1721">
        <f>ROUNDUP(IF(D1721&gt;$D$4,0,($D$4-D1721+1)/365),0)</f>
        <v>0</v>
      </c>
      <c r="Q1721">
        <f>ROUNDUP(IF(D1721&gt;$D$5,0,($D$5-D1721+1)/365),0)</f>
        <v>0</v>
      </c>
      <c r="R1721" s="28">
        <f>IF(OR(P1721=1,Q1721=1),IF(D1721+364&lt;=$D$5,(D1721+364-$D$4+1)/365,IF(D1721&gt;$D$4,($D$5-D1721+1)/365,$D$6/365)),0)</f>
        <v>0</v>
      </c>
      <c r="S1721" s="28">
        <f>'Data &amp; Parameter'!$E$16*'Data &amp; Parameter'!$E$17*('Data &amp; Parameter'!$E$18+'Data &amp; Parameter'!$E$19)*'Data &amp; Parameter'!$E$20*'Data &amp; Parameter'!$E$37*R1721</f>
        <v>0</v>
      </c>
      <c r="T1721" s="28">
        <f t="shared" si="26"/>
        <v>0</v>
      </c>
    </row>
    <row r="1722" spans="1:20" ht="15.75" customHeight="1" x14ac:dyDescent="0.35">
      <c r="A1722">
        <v>1715</v>
      </c>
      <c r="B1722" s="76">
        <v>44236</v>
      </c>
      <c r="C1722" s="1" t="s">
        <v>5492</v>
      </c>
      <c r="D1722" s="76">
        <v>44236</v>
      </c>
      <c r="E1722" s="1" t="s">
        <v>5493</v>
      </c>
      <c r="F1722" s="1" t="s">
        <v>5494</v>
      </c>
      <c r="G1722" s="1" t="s">
        <v>123</v>
      </c>
      <c r="H1722" s="1" t="s">
        <v>124</v>
      </c>
      <c r="I1722" s="1" t="s">
        <v>125</v>
      </c>
      <c r="J1722" s="1" t="s">
        <v>3431</v>
      </c>
      <c r="K1722" s="1" t="s">
        <v>3431</v>
      </c>
      <c r="L1722">
        <f>ROUNDUP(IF(B1722&gt;$D$4,0,($D$4-B1722+1)/365),0)</f>
        <v>0</v>
      </c>
      <c r="M1722">
        <f>ROUNDUP(IF(B1722&gt;$D$5,0,($D$5-B1722+1)/365),0)</f>
        <v>0</v>
      </c>
      <c r="N1722" s="28">
        <f>IF(OR(L1722=1,M1722=1),IF(B1722+364&lt;=$D$5,(B1722+364-$D$4+1)/365,IF(B1722&gt;$D$4,($D$5-B1722+1)/365,$D$6/365)),0)</f>
        <v>0</v>
      </c>
      <c r="O1722" s="28">
        <f>'Data &amp; Parameter'!$E$16*'Data &amp; Parameter'!$E$17*('Data &amp; Parameter'!$E$18+'Data &amp; Parameter'!$E$19)*'Data &amp; Parameter'!$E$20*'Data &amp; Parameter'!$E$37*N1722</f>
        <v>0</v>
      </c>
      <c r="P1722">
        <f>ROUNDUP(IF(D1722&gt;$D$4,0,($D$4-D1722+1)/365),0)</f>
        <v>0</v>
      </c>
      <c r="Q1722">
        <f>ROUNDUP(IF(D1722&gt;$D$5,0,($D$5-D1722+1)/365),0)</f>
        <v>0</v>
      </c>
      <c r="R1722" s="28">
        <f>IF(OR(P1722=1,Q1722=1),IF(D1722+364&lt;=$D$5,(D1722+364-$D$4+1)/365,IF(D1722&gt;$D$4,($D$5-D1722+1)/365,$D$6/365)),0)</f>
        <v>0</v>
      </c>
      <c r="S1722" s="28">
        <f>'Data &amp; Parameter'!$E$16*'Data &amp; Parameter'!$E$17*('Data &amp; Parameter'!$E$18+'Data &amp; Parameter'!$E$19)*'Data &amp; Parameter'!$E$20*'Data &amp; Parameter'!$E$37*R1722</f>
        <v>0</v>
      </c>
      <c r="T1722" s="28">
        <f t="shared" si="26"/>
        <v>0</v>
      </c>
    </row>
    <row r="1723" spans="1:20" ht="15.75" customHeight="1" x14ac:dyDescent="0.35">
      <c r="A1723">
        <v>1716</v>
      </c>
      <c r="B1723" s="76">
        <v>44236</v>
      </c>
      <c r="C1723" s="1" t="s">
        <v>5495</v>
      </c>
      <c r="D1723" s="76">
        <v>44236</v>
      </c>
      <c r="E1723" s="1" t="s">
        <v>5496</v>
      </c>
      <c r="F1723" s="1" t="s">
        <v>5497</v>
      </c>
      <c r="G1723" s="1" t="s">
        <v>123</v>
      </c>
      <c r="H1723" s="1" t="s">
        <v>124</v>
      </c>
      <c r="I1723" s="1" t="s">
        <v>125</v>
      </c>
      <c r="J1723" s="1" t="s">
        <v>3431</v>
      </c>
      <c r="K1723" s="1" t="s">
        <v>3431</v>
      </c>
      <c r="L1723">
        <f>ROUNDUP(IF(B1723&gt;$D$4,0,($D$4-B1723+1)/365),0)</f>
        <v>0</v>
      </c>
      <c r="M1723">
        <f>ROUNDUP(IF(B1723&gt;$D$5,0,($D$5-B1723+1)/365),0)</f>
        <v>0</v>
      </c>
      <c r="N1723" s="28">
        <f>IF(OR(L1723=1,M1723=1),IF(B1723+364&lt;=$D$5,(B1723+364-$D$4+1)/365,IF(B1723&gt;$D$4,($D$5-B1723+1)/365,$D$6/365)),0)</f>
        <v>0</v>
      </c>
      <c r="O1723" s="28">
        <f>'Data &amp; Parameter'!$E$16*'Data &amp; Parameter'!$E$17*('Data &amp; Parameter'!$E$18+'Data &amp; Parameter'!$E$19)*'Data &amp; Parameter'!$E$20*'Data &amp; Parameter'!$E$37*N1723</f>
        <v>0</v>
      </c>
      <c r="P1723">
        <f>ROUNDUP(IF(D1723&gt;$D$4,0,($D$4-D1723+1)/365),0)</f>
        <v>0</v>
      </c>
      <c r="Q1723">
        <f>ROUNDUP(IF(D1723&gt;$D$5,0,($D$5-D1723+1)/365),0)</f>
        <v>0</v>
      </c>
      <c r="R1723" s="28">
        <f>IF(OR(P1723=1,Q1723=1),IF(D1723+364&lt;=$D$5,(D1723+364-$D$4+1)/365,IF(D1723&gt;$D$4,($D$5-D1723+1)/365,$D$6/365)),0)</f>
        <v>0</v>
      </c>
      <c r="S1723" s="28">
        <f>'Data &amp; Parameter'!$E$16*'Data &amp; Parameter'!$E$17*('Data &amp; Parameter'!$E$18+'Data &amp; Parameter'!$E$19)*'Data &amp; Parameter'!$E$20*'Data &amp; Parameter'!$E$37*R1723</f>
        <v>0</v>
      </c>
      <c r="T1723" s="28">
        <f t="shared" si="26"/>
        <v>0</v>
      </c>
    </row>
    <row r="1724" spans="1:20" ht="15.75" customHeight="1" x14ac:dyDescent="0.35">
      <c r="A1724">
        <v>1717</v>
      </c>
      <c r="B1724" s="76">
        <v>44236</v>
      </c>
      <c r="C1724" s="1" t="s">
        <v>5498</v>
      </c>
      <c r="D1724" s="76">
        <v>44236</v>
      </c>
      <c r="E1724" s="1" t="s">
        <v>5499</v>
      </c>
      <c r="F1724" s="1" t="s">
        <v>5500</v>
      </c>
      <c r="G1724" s="1" t="s">
        <v>123</v>
      </c>
      <c r="H1724" s="1" t="s">
        <v>124</v>
      </c>
      <c r="I1724" s="1" t="s">
        <v>125</v>
      </c>
      <c r="J1724" s="1" t="s">
        <v>1616</v>
      </c>
      <c r="K1724" s="1" t="s">
        <v>1616</v>
      </c>
      <c r="L1724">
        <f>ROUNDUP(IF(B1724&gt;$D$4,0,($D$4-B1724+1)/365),0)</f>
        <v>0</v>
      </c>
      <c r="M1724">
        <f>ROUNDUP(IF(B1724&gt;$D$5,0,($D$5-B1724+1)/365),0)</f>
        <v>0</v>
      </c>
      <c r="N1724" s="28">
        <f>IF(OR(L1724=1,M1724=1),IF(B1724+364&lt;=$D$5,(B1724+364-$D$4+1)/365,IF(B1724&gt;$D$4,($D$5-B1724+1)/365,$D$6/365)),0)</f>
        <v>0</v>
      </c>
      <c r="O1724" s="28">
        <f>'Data &amp; Parameter'!$E$16*'Data &amp; Parameter'!$E$17*('Data &amp; Parameter'!$E$18+'Data &amp; Parameter'!$E$19)*'Data &amp; Parameter'!$E$20*'Data &amp; Parameter'!$E$37*N1724</f>
        <v>0</v>
      </c>
      <c r="P1724">
        <f>ROUNDUP(IF(D1724&gt;$D$4,0,($D$4-D1724+1)/365),0)</f>
        <v>0</v>
      </c>
      <c r="Q1724">
        <f>ROUNDUP(IF(D1724&gt;$D$5,0,($D$5-D1724+1)/365),0)</f>
        <v>0</v>
      </c>
      <c r="R1724" s="28">
        <f>IF(OR(P1724=1,Q1724=1),IF(D1724+364&lt;=$D$5,(D1724+364-$D$4+1)/365,IF(D1724&gt;$D$4,($D$5-D1724+1)/365,$D$6/365)),0)</f>
        <v>0</v>
      </c>
      <c r="S1724" s="28">
        <f>'Data &amp; Parameter'!$E$16*'Data &amp; Parameter'!$E$17*('Data &amp; Parameter'!$E$18+'Data &amp; Parameter'!$E$19)*'Data &amp; Parameter'!$E$20*'Data &amp; Parameter'!$E$37*R1724</f>
        <v>0</v>
      </c>
      <c r="T1724" s="28">
        <f t="shared" si="26"/>
        <v>0</v>
      </c>
    </row>
    <row r="1725" spans="1:20" ht="15.75" customHeight="1" x14ac:dyDescent="0.35">
      <c r="A1725">
        <v>1718</v>
      </c>
      <c r="B1725" s="76">
        <v>44236</v>
      </c>
      <c r="C1725" s="1" t="s">
        <v>5501</v>
      </c>
      <c r="D1725" s="76">
        <v>44236</v>
      </c>
      <c r="E1725" s="1" t="s">
        <v>5502</v>
      </c>
      <c r="F1725" s="1" t="s">
        <v>5503</v>
      </c>
      <c r="G1725" s="1" t="s">
        <v>123</v>
      </c>
      <c r="H1725" s="1" t="s">
        <v>124</v>
      </c>
      <c r="I1725" s="1" t="s">
        <v>125</v>
      </c>
      <c r="J1725" s="1" t="s">
        <v>1616</v>
      </c>
      <c r="K1725" s="1" t="s">
        <v>1616</v>
      </c>
      <c r="L1725">
        <f>ROUNDUP(IF(B1725&gt;$D$4,0,($D$4-B1725+1)/365),0)</f>
        <v>0</v>
      </c>
      <c r="M1725">
        <f>ROUNDUP(IF(B1725&gt;$D$5,0,($D$5-B1725+1)/365),0)</f>
        <v>0</v>
      </c>
      <c r="N1725" s="28">
        <f>IF(OR(L1725=1,M1725=1),IF(B1725+364&lt;=$D$5,(B1725+364-$D$4+1)/365,IF(B1725&gt;$D$4,($D$5-B1725+1)/365,$D$6/365)),0)</f>
        <v>0</v>
      </c>
      <c r="O1725" s="28">
        <f>'Data &amp; Parameter'!$E$16*'Data &amp; Parameter'!$E$17*('Data &amp; Parameter'!$E$18+'Data &amp; Parameter'!$E$19)*'Data &amp; Parameter'!$E$20*'Data &amp; Parameter'!$E$37*N1725</f>
        <v>0</v>
      </c>
      <c r="P1725">
        <f>ROUNDUP(IF(D1725&gt;$D$4,0,($D$4-D1725+1)/365),0)</f>
        <v>0</v>
      </c>
      <c r="Q1725">
        <f>ROUNDUP(IF(D1725&gt;$D$5,0,($D$5-D1725+1)/365),0)</f>
        <v>0</v>
      </c>
      <c r="R1725" s="28">
        <f>IF(OR(P1725=1,Q1725=1),IF(D1725+364&lt;=$D$5,(D1725+364-$D$4+1)/365,IF(D1725&gt;$D$4,($D$5-D1725+1)/365,$D$6/365)),0)</f>
        <v>0</v>
      </c>
      <c r="S1725" s="28">
        <f>'Data &amp; Parameter'!$E$16*'Data &amp; Parameter'!$E$17*('Data &amp; Parameter'!$E$18+'Data &amp; Parameter'!$E$19)*'Data &amp; Parameter'!$E$20*'Data &amp; Parameter'!$E$37*R1725</f>
        <v>0</v>
      </c>
      <c r="T1725" s="28">
        <f t="shared" si="26"/>
        <v>0</v>
      </c>
    </row>
    <row r="1726" spans="1:20" ht="15.75" customHeight="1" x14ac:dyDescent="0.35">
      <c r="A1726">
        <v>1719</v>
      </c>
      <c r="B1726" s="76">
        <v>44236</v>
      </c>
      <c r="C1726" s="1" t="s">
        <v>5504</v>
      </c>
      <c r="D1726" s="76">
        <v>44236</v>
      </c>
      <c r="E1726" s="1" t="s">
        <v>5505</v>
      </c>
      <c r="F1726" s="1" t="s">
        <v>5506</v>
      </c>
      <c r="G1726" s="1" t="s">
        <v>123</v>
      </c>
      <c r="H1726" s="1" t="s">
        <v>124</v>
      </c>
      <c r="I1726" s="1" t="s">
        <v>125</v>
      </c>
      <c r="J1726" s="1" t="s">
        <v>1616</v>
      </c>
      <c r="K1726" s="1" t="s">
        <v>1616</v>
      </c>
      <c r="L1726">
        <f>ROUNDUP(IF(B1726&gt;$D$4,0,($D$4-B1726+1)/365),0)</f>
        <v>0</v>
      </c>
      <c r="M1726">
        <f>ROUNDUP(IF(B1726&gt;$D$5,0,($D$5-B1726+1)/365),0)</f>
        <v>0</v>
      </c>
      <c r="N1726" s="28">
        <f>IF(OR(L1726=1,M1726=1),IF(B1726+364&lt;=$D$5,(B1726+364-$D$4+1)/365,IF(B1726&gt;$D$4,($D$5-B1726+1)/365,$D$6/365)),0)</f>
        <v>0</v>
      </c>
      <c r="O1726" s="28">
        <f>'Data &amp; Parameter'!$E$16*'Data &amp; Parameter'!$E$17*('Data &amp; Parameter'!$E$18+'Data &amp; Parameter'!$E$19)*'Data &amp; Parameter'!$E$20*'Data &amp; Parameter'!$E$37*N1726</f>
        <v>0</v>
      </c>
      <c r="P1726">
        <f>ROUNDUP(IF(D1726&gt;$D$4,0,($D$4-D1726+1)/365),0)</f>
        <v>0</v>
      </c>
      <c r="Q1726">
        <f>ROUNDUP(IF(D1726&gt;$D$5,0,($D$5-D1726+1)/365),0)</f>
        <v>0</v>
      </c>
      <c r="R1726" s="28">
        <f>IF(OR(P1726=1,Q1726=1),IF(D1726+364&lt;=$D$5,(D1726+364-$D$4+1)/365,IF(D1726&gt;$D$4,($D$5-D1726+1)/365,$D$6/365)),0)</f>
        <v>0</v>
      </c>
      <c r="S1726" s="28">
        <f>'Data &amp; Parameter'!$E$16*'Data &amp; Parameter'!$E$17*('Data &amp; Parameter'!$E$18+'Data &amp; Parameter'!$E$19)*'Data &amp; Parameter'!$E$20*'Data &amp; Parameter'!$E$37*R1726</f>
        <v>0</v>
      </c>
      <c r="T1726" s="28">
        <f t="shared" si="26"/>
        <v>0</v>
      </c>
    </row>
    <row r="1727" spans="1:20" ht="15.75" customHeight="1" x14ac:dyDescent="0.35">
      <c r="A1727">
        <v>1720</v>
      </c>
      <c r="B1727" s="76">
        <v>44236</v>
      </c>
      <c r="C1727" s="1" t="s">
        <v>5507</v>
      </c>
      <c r="D1727" s="76">
        <v>44236</v>
      </c>
      <c r="E1727" s="1" t="s">
        <v>5508</v>
      </c>
      <c r="F1727" s="1" t="s">
        <v>5509</v>
      </c>
      <c r="G1727" s="1" t="s">
        <v>123</v>
      </c>
      <c r="H1727" s="1" t="s">
        <v>124</v>
      </c>
      <c r="I1727" s="1" t="s">
        <v>125</v>
      </c>
      <c r="J1727" s="1" t="s">
        <v>1616</v>
      </c>
      <c r="K1727" s="1" t="s">
        <v>1616</v>
      </c>
      <c r="L1727">
        <f>ROUNDUP(IF(B1727&gt;$D$4,0,($D$4-B1727+1)/365),0)</f>
        <v>0</v>
      </c>
      <c r="M1727">
        <f>ROUNDUP(IF(B1727&gt;$D$5,0,($D$5-B1727+1)/365),0)</f>
        <v>0</v>
      </c>
      <c r="N1727" s="28">
        <f>IF(OR(L1727=1,M1727=1),IF(B1727+364&lt;=$D$5,(B1727+364-$D$4+1)/365,IF(B1727&gt;$D$4,($D$5-B1727+1)/365,$D$6/365)),0)</f>
        <v>0</v>
      </c>
      <c r="O1727" s="28">
        <f>'Data &amp; Parameter'!$E$16*'Data &amp; Parameter'!$E$17*('Data &amp; Parameter'!$E$18+'Data &amp; Parameter'!$E$19)*'Data &amp; Parameter'!$E$20*'Data &amp; Parameter'!$E$37*N1727</f>
        <v>0</v>
      </c>
      <c r="P1727">
        <f>ROUNDUP(IF(D1727&gt;$D$4,0,($D$4-D1727+1)/365),0)</f>
        <v>0</v>
      </c>
      <c r="Q1727">
        <f>ROUNDUP(IF(D1727&gt;$D$5,0,($D$5-D1727+1)/365),0)</f>
        <v>0</v>
      </c>
      <c r="R1727" s="28">
        <f>IF(OR(P1727=1,Q1727=1),IF(D1727+364&lt;=$D$5,(D1727+364-$D$4+1)/365,IF(D1727&gt;$D$4,($D$5-D1727+1)/365,$D$6/365)),0)</f>
        <v>0</v>
      </c>
      <c r="S1727" s="28">
        <f>'Data &amp; Parameter'!$E$16*'Data &amp; Parameter'!$E$17*('Data &amp; Parameter'!$E$18+'Data &amp; Parameter'!$E$19)*'Data &amp; Parameter'!$E$20*'Data &amp; Parameter'!$E$37*R1727</f>
        <v>0</v>
      </c>
      <c r="T1727" s="28">
        <f t="shared" si="26"/>
        <v>0</v>
      </c>
    </row>
    <row r="1728" spans="1:20" ht="15.75" customHeight="1" x14ac:dyDescent="0.35">
      <c r="A1728">
        <v>1721</v>
      </c>
      <c r="B1728" s="76">
        <v>44236</v>
      </c>
      <c r="C1728" s="1" t="s">
        <v>5510</v>
      </c>
      <c r="D1728" s="76">
        <v>44236</v>
      </c>
      <c r="E1728" s="1" t="s">
        <v>5511</v>
      </c>
      <c r="F1728" s="1" t="s">
        <v>5512</v>
      </c>
      <c r="G1728" s="1" t="s">
        <v>123</v>
      </c>
      <c r="H1728" s="1" t="s">
        <v>124</v>
      </c>
      <c r="I1728" s="1" t="s">
        <v>125</v>
      </c>
      <c r="J1728" s="1" t="s">
        <v>1616</v>
      </c>
      <c r="K1728" s="1" t="s">
        <v>1616</v>
      </c>
      <c r="L1728">
        <f>ROUNDUP(IF(B1728&gt;$D$4,0,($D$4-B1728+1)/365),0)</f>
        <v>0</v>
      </c>
      <c r="M1728">
        <f>ROUNDUP(IF(B1728&gt;$D$5,0,($D$5-B1728+1)/365),0)</f>
        <v>0</v>
      </c>
      <c r="N1728" s="28">
        <f>IF(OR(L1728=1,M1728=1),IF(B1728+364&lt;=$D$5,(B1728+364-$D$4+1)/365,IF(B1728&gt;$D$4,($D$5-B1728+1)/365,$D$6/365)),0)</f>
        <v>0</v>
      </c>
      <c r="O1728" s="28">
        <f>'Data &amp; Parameter'!$E$16*'Data &amp; Parameter'!$E$17*('Data &amp; Parameter'!$E$18+'Data &amp; Parameter'!$E$19)*'Data &amp; Parameter'!$E$20*'Data &amp; Parameter'!$E$37*N1728</f>
        <v>0</v>
      </c>
      <c r="P1728">
        <f>ROUNDUP(IF(D1728&gt;$D$4,0,($D$4-D1728+1)/365),0)</f>
        <v>0</v>
      </c>
      <c r="Q1728">
        <f>ROUNDUP(IF(D1728&gt;$D$5,0,($D$5-D1728+1)/365),0)</f>
        <v>0</v>
      </c>
      <c r="R1728" s="28">
        <f>IF(OR(P1728=1,Q1728=1),IF(D1728+364&lt;=$D$5,(D1728+364-$D$4+1)/365,IF(D1728&gt;$D$4,($D$5-D1728+1)/365,$D$6/365)),0)</f>
        <v>0</v>
      </c>
      <c r="S1728" s="28">
        <f>'Data &amp; Parameter'!$E$16*'Data &amp; Parameter'!$E$17*('Data &amp; Parameter'!$E$18+'Data &amp; Parameter'!$E$19)*'Data &amp; Parameter'!$E$20*'Data &amp; Parameter'!$E$37*R1728</f>
        <v>0</v>
      </c>
      <c r="T1728" s="28">
        <f t="shared" si="26"/>
        <v>0</v>
      </c>
    </row>
    <row r="1729" spans="1:20" ht="15.75" customHeight="1" x14ac:dyDescent="0.35">
      <c r="A1729">
        <v>1722</v>
      </c>
      <c r="B1729" s="76">
        <v>44236</v>
      </c>
      <c r="C1729" s="1" t="s">
        <v>5513</v>
      </c>
      <c r="D1729" s="76">
        <v>44236</v>
      </c>
      <c r="E1729" s="1" t="s">
        <v>5514</v>
      </c>
      <c r="F1729" s="1" t="s">
        <v>5515</v>
      </c>
      <c r="G1729" s="1" t="s">
        <v>123</v>
      </c>
      <c r="H1729" s="1" t="s">
        <v>124</v>
      </c>
      <c r="I1729" s="1" t="s">
        <v>125</v>
      </c>
      <c r="J1729" s="1" t="s">
        <v>1616</v>
      </c>
      <c r="K1729" s="1" t="s">
        <v>1616</v>
      </c>
      <c r="L1729">
        <f>ROUNDUP(IF(B1729&gt;$D$4,0,($D$4-B1729+1)/365),0)</f>
        <v>0</v>
      </c>
      <c r="M1729">
        <f>ROUNDUP(IF(B1729&gt;$D$5,0,($D$5-B1729+1)/365),0)</f>
        <v>0</v>
      </c>
      <c r="N1729" s="28">
        <f>IF(OR(L1729=1,M1729=1),IF(B1729+364&lt;=$D$5,(B1729+364-$D$4+1)/365,IF(B1729&gt;$D$4,($D$5-B1729+1)/365,$D$6/365)),0)</f>
        <v>0</v>
      </c>
      <c r="O1729" s="28">
        <f>'Data &amp; Parameter'!$E$16*'Data &amp; Parameter'!$E$17*('Data &amp; Parameter'!$E$18+'Data &amp; Parameter'!$E$19)*'Data &amp; Parameter'!$E$20*'Data &amp; Parameter'!$E$37*N1729</f>
        <v>0</v>
      </c>
      <c r="P1729">
        <f>ROUNDUP(IF(D1729&gt;$D$4,0,($D$4-D1729+1)/365),0)</f>
        <v>0</v>
      </c>
      <c r="Q1729">
        <f>ROUNDUP(IF(D1729&gt;$D$5,0,($D$5-D1729+1)/365),0)</f>
        <v>0</v>
      </c>
      <c r="R1729" s="28">
        <f>IF(OR(P1729=1,Q1729=1),IF(D1729+364&lt;=$D$5,(D1729+364-$D$4+1)/365,IF(D1729&gt;$D$4,($D$5-D1729+1)/365,$D$6/365)),0)</f>
        <v>0</v>
      </c>
      <c r="S1729" s="28">
        <f>'Data &amp; Parameter'!$E$16*'Data &amp; Parameter'!$E$17*('Data &amp; Parameter'!$E$18+'Data &amp; Parameter'!$E$19)*'Data &amp; Parameter'!$E$20*'Data &amp; Parameter'!$E$37*R1729</f>
        <v>0</v>
      </c>
      <c r="T1729" s="28">
        <f t="shared" si="26"/>
        <v>0</v>
      </c>
    </row>
    <row r="1730" spans="1:20" ht="15.75" customHeight="1" x14ac:dyDescent="0.35">
      <c r="A1730">
        <v>1723</v>
      </c>
      <c r="B1730" s="76">
        <v>44236</v>
      </c>
      <c r="C1730" s="1" t="s">
        <v>5516</v>
      </c>
      <c r="D1730" s="76">
        <v>44236</v>
      </c>
      <c r="E1730" s="1" t="s">
        <v>5517</v>
      </c>
      <c r="F1730" s="1" t="s">
        <v>5518</v>
      </c>
      <c r="G1730" s="1" t="s">
        <v>123</v>
      </c>
      <c r="H1730" s="1" t="s">
        <v>124</v>
      </c>
      <c r="I1730" s="1" t="s">
        <v>125</v>
      </c>
      <c r="J1730" s="1" t="s">
        <v>1616</v>
      </c>
      <c r="K1730" s="1" t="s">
        <v>1616</v>
      </c>
      <c r="L1730">
        <f>ROUNDUP(IF(B1730&gt;$D$4,0,($D$4-B1730+1)/365),0)</f>
        <v>0</v>
      </c>
      <c r="M1730">
        <f>ROUNDUP(IF(B1730&gt;$D$5,0,($D$5-B1730+1)/365),0)</f>
        <v>0</v>
      </c>
      <c r="N1730" s="28">
        <f>IF(OR(L1730=1,M1730=1),IF(B1730+364&lt;=$D$5,(B1730+364-$D$4+1)/365,IF(B1730&gt;$D$4,($D$5-B1730+1)/365,$D$6/365)),0)</f>
        <v>0</v>
      </c>
      <c r="O1730" s="28">
        <f>'Data &amp; Parameter'!$E$16*'Data &amp; Parameter'!$E$17*('Data &amp; Parameter'!$E$18+'Data &amp; Parameter'!$E$19)*'Data &amp; Parameter'!$E$20*'Data &amp; Parameter'!$E$37*N1730</f>
        <v>0</v>
      </c>
      <c r="P1730">
        <f>ROUNDUP(IF(D1730&gt;$D$4,0,($D$4-D1730+1)/365),0)</f>
        <v>0</v>
      </c>
      <c r="Q1730">
        <f>ROUNDUP(IF(D1730&gt;$D$5,0,($D$5-D1730+1)/365),0)</f>
        <v>0</v>
      </c>
      <c r="R1730" s="28">
        <f>IF(OR(P1730=1,Q1730=1),IF(D1730+364&lt;=$D$5,(D1730+364-$D$4+1)/365,IF(D1730&gt;$D$4,($D$5-D1730+1)/365,$D$6/365)),0)</f>
        <v>0</v>
      </c>
      <c r="S1730" s="28">
        <f>'Data &amp; Parameter'!$E$16*'Data &amp; Parameter'!$E$17*('Data &amp; Parameter'!$E$18+'Data &amp; Parameter'!$E$19)*'Data &amp; Parameter'!$E$20*'Data &amp; Parameter'!$E$37*R1730</f>
        <v>0</v>
      </c>
      <c r="T1730" s="28">
        <f t="shared" si="26"/>
        <v>0</v>
      </c>
    </row>
    <row r="1731" spans="1:20" ht="15.75" customHeight="1" x14ac:dyDescent="0.35">
      <c r="A1731">
        <v>1724</v>
      </c>
      <c r="B1731" s="76">
        <v>44236</v>
      </c>
      <c r="C1731" s="1" t="s">
        <v>5519</v>
      </c>
      <c r="D1731" s="76">
        <v>44236</v>
      </c>
      <c r="E1731" s="1" t="s">
        <v>5520</v>
      </c>
      <c r="F1731" s="1" t="s">
        <v>5521</v>
      </c>
      <c r="G1731" s="1" t="s">
        <v>123</v>
      </c>
      <c r="H1731" s="1" t="s">
        <v>124</v>
      </c>
      <c r="I1731" s="1" t="s">
        <v>125</v>
      </c>
      <c r="J1731" s="1" t="s">
        <v>1616</v>
      </c>
      <c r="K1731" s="1" t="s">
        <v>1812</v>
      </c>
      <c r="L1731">
        <f>ROUNDUP(IF(B1731&gt;$D$4,0,($D$4-B1731+1)/365),0)</f>
        <v>0</v>
      </c>
      <c r="M1731">
        <f>ROUNDUP(IF(B1731&gt;$D$5,0,($D$5-B1731+1)/365),0)</f>
        <v>0</v>
      </c>
      <c r="N1731" s="28">
        <f>IF(OR(L1731=1,M1731=1),IF(B1731+364&lt;=$D$5,(B1731+364-$D$4+1)/365,IF(B1731&gt;$D$4,($D$5-B1731+1)/365,$D$6/365)),0)</f>
        <v>0</v>
      </c>
      <c r="O1731" s="28">
        <f>'Data &amp; Parameter'!$E$16*'Data &amp; Parameter'!$E$17*('Data &amp; Parameter'!$E$18+'Data &amp; Parameter'!$E$19)*'Data &amp; Parameter'!$E$20*'Data &amp; Parameter'!$E$37*N1731</f>
        <v>0</v>
      </c>
      <c r="P1731">
        <f>ROUNDUP(IF(D1731&gt;$D$4,0,($D$4-D1731+1)/365),0)</f>
        <v>0</v>
      </c>
      <c r="Q1731">
        <f>ROUNDUP(IF(D1731&gt;$D$5,0,($D$5-D1731+1)/365),0)</f>
        <v>0</v>
      </c>
      <c r="R1731" s="28">
        <f>IF(OR(P1731=1,Q1731=1),IF(D1731+364&lt;=$D$5,(D1731+364-$D$4+1)/365,IF(D1731&gt;$D$4,($D$5-D1731+1)/365,$D$6/365)),0)</f>
        <v>0</v>
      </c>
      <c r="S1731" s="28">
        <f>'Data &amp; Parameter'!$E$16*'Data &amp; Parameter'!$E$17*('Data &amp; Parameter'!$E$18+'Data &amp; Parameter'!$E$19)*'Data &amp; Parameter'!$E$20*'Data &amp; Parameter'!$E$37*R1731</f>
        <v>0</v>
      </c>
      <c r="T1731" s="28">
        <f t="shared" si="26"/>
        <v>0</v>
      </c>
    </row>
    <row r="1732" spans="1:20" ht="15.75" customHeight="1" x14ac:dyDescent="0.35">
      <c r="A1732">
        <v>1725</v>
      </c>
      <c r="B1732" s="76">
        <v>44236</v>
      </c>
      <c r="C1732" s="1" t="s">
        <v>5522</v>
      </c>
      <c r="D1732" s="76">
        <v>44236</v>
      </c>
      <c r="E1732" s="1" t="s">
        <v>5523</v>
      </c>
      <c r="F1732" s="1" t="s">
        <v>5524</v>
      </c>
      <c r="G1732" s="1" t="s">
        <v>123</v>
      </c>
      <c r="H1732" s="1" t="s">
        <v>124</v>
      </c>
      <c r="I1732" s="1" t="s">
        <v>125</v>
      </c>
      <c r="J1732" s="1" t="s">
        <v>1616</v>
      </c>
      <c r="K1732" s="1" t="s">
        <v>1812</v>
      </c>
      <c r="L1732">
        <f>ROUNDUP(IF(B1732&gt;$D$4,0,($D$4-B1732+1)/365),0)</f>
        <v>0</v>
      </c>
      <c r="M1732">
        <f>ROUNDUP(IF(B1732&gt;$D$5,0,($D$5-B1732+1)/365),0)</f>
        <v>0</v>
      </c>
      <c r="N1732" s="28">
        <f>IF(OR(L1732=1,M1732=1),IF(B1732+364&lt;=$D$5,(B1732+364-$D$4+1)/365,IF(B1732&gt;$D$4,($D$5-B1732+1)/365,$D$6/365)),0)</f>
        <v>0</v>
      </c>
      <c r="O1732" s="28">
        <f>'Data &amp; Parameter'!$E$16*'Data &amp; Parameter'!$E$17*('Data &amp; Parameter'!$E$18+'Data &amp; Parameter'!$E$19)*'Data &amp; Parameter'!$E$20*'Data &amp; Parameter'!$E$37*N1732</f>
        <v>0</v>
      </c>
      <c r="P1732">
        <f>ROUNDUP(IF(D1732&gt;$D$4,0,($D$4-D1732+1)/365),0)</f>
        <v>0</v>
      </c>
      <c r="Q1732">
        <f>ROUNDUP(IF(D1732&gt;$D$5,0,($D$5-D1732+1)/365),0)</f>
        <v>0</v>
      </c>
      <c r="R1732" s="28">
        <f>IF(OR(P1732=1,Q1732=1),IF(D1732+364&lt;=$D$5,(D1732+364-$D$4+1)/365,IF(D1732&gt;$D$4,($D$5-D1732+1)/365,$D$6/365)),0)</f>
        <v>0</v>
      </c>
      <c r="S1732" s="28">
        <f>'Data &amp; Parameter'!$E$16*'Data &amp; Parameter'!$E$17*('Data &amp; Parameter'!$E$18+'Data &amp; Parameter'!$E$19)*'Data &amp; Parameter'!$E$20*'Data &amp; Parameter'!$E$37*R1732</f>
        <v>0</v>
      </c>
      <c r="T1732" s="28">
        <f t="shared" si="26"/>
        <v>0</v>
      </c>
    </row>
    <row r="1733" spans="1:20" ht="15.75" customHeight="1" x14ac:dyDescent="0.35">
      <c r="A1733">
        <v>1726</v>
      </c>
      <c r="B1733" s="76">
        <v>44236</v>
      </c>
      <c r="C1733" s="1" t="s">
        <v>5525</v>
      </c>
      <c r="D1733" s="76">
        <v>44236</v>
      </c>
      <c r="E1733" s="1" t="s">
        <v>5526</v>
      </c>
      <c r="F1733" s="1" t="s">
        <v>5527</v>
      </c>
      <c r="G1733" s="1" t="s">
        <v>123</v>
      </c>
      <c r="H1733" s="1" t="s">
        <v>124</v>
      </c>
      <c r="I1733" s="1" t="s">
        <v>125</v>
      </c>
      <c r="J1733" s="1" t="s">
        <v>1616</v>
      </c>
      <c r="K1733" s="1" t="s">
        <v>1812</v>
      </c>
      <c r="L1733">
        <f>ROUNDUP(IF(B1733&gt;$D$4,0,($D$4-B1733+1)/365),0)</f>
        <v>0</v>
      </c>
      <c r="M1733">
        <f>ROUNDUP(IF(B1733&gt;$D$5,0,($D$5-B1733+1)/365),0)</f>
        <v>0</v>
      </c>
      <c r="N1733" s="28">
        <f>IF(OR(L1733=1,M1733=1),IF(B1733+364&lt;=$D$5,(B1733+364-$D$4+1)/365,IF(B1733&gt;$D$4,($D$5-B1733+1)/365,$D$6/365)),0)</f>
        <v>0</v>
      </c>
      <c r="O1733" s="28">
        <f>'Data &amp; Parameter'!$E$16*'Data &amp; Parameter'!$E$17*('Data &amp; Parameter'!$E$18+'Data &amp; Parameter'!$E$19)*'Data &amp; Parameter'!$E$20*'Data &amp; Parameter'!$E$37*N1733</f>
        <v>0</v>
      </c>
      <c r="P1733">
        <f>ROUNDUP(IF(D1733&gt;$D$4,0,($D$4-D1733+1)/365),0)</f>
        <v>0</v>
      </c>
      <c r="Q1733">
        <f>ROUNDUP(IF(D1733&gt;$D$5,0,($D$5-D1733+1)/365),0)</f>
        <v>0</v>
      </c>
      <c r="R1733" s="28">
        <f>IF(OR(P1733=1,Q1733=1),IF(D1733+364&lt;=$D$5,(D1733+364-$D$4+1)/365,IF(D1733&gt;$D$4,($D$5-D1733+1)/365,$D$6/365)),0)</f>
        <v>0</v>
      </c>
      <c r="S1733" s="28">
        <f>'Data &amp; Parameter'!$E$16*'Data &amp; Parameter'!$E$17*('Data &amp; Parameter'!$E$18+'Data &amp; Parameter'!$E$19)*'Data &amp; Parameter'!$E$20*'Data &amp; Parameter'!$E$37*R1733</f>
        <v>0</v>
      </c>
      <c r="T1733" s="28">
        <f t="shared" si="26"/>
        <v>0</v>
      </c>
    </row>
    <row r="1734" spans="1:20" ht="15.75" customHeight="1" x14ac:dyDescent="0.35">
      <c r="A1734">
        <v>1727</v>
      </c>
      <c r="B1734" s="76">
        <v>44236</v>
      </c>
      <c r="C1734" s="1" t="s">
        <v>5528</v>
      </c>
      <c r="D1734" s="76">
        <v>44236</v>
      </c>
      <c r="E1734" s="1" t="s">
        <v>5529</v>
      </c>
      <c r="F1734" s="1" t="s">
        <v>5530</v>
      </c>
      <c r="G1734" s="1" t="s">
        <v>123</v>
      </c>
      <c r="H1734" s="1" t="s">
        <v>124</v>
      </c>
      <c r="I1734" s="1" t="s">
        <v>125</v>
      </c>
      <c r="J1734" s="1" t="s">
        <v>1616</v>
      </c>
      <c r="K1734" s="1" t="s">
        <v>1812</v>
      </c>
      <c r="L1734">
        <f>ROUNDUP(IF(B1734&gt;$D$4,0,($D$4-B1734+1)/365),0)</f>
        <v>0</v>
      </c>
      <c r="M1734">
        <f>ROUNDUP(IF(B1734&gt;$D$5,0,($D$5-B1734+1)/365),0)</f>
        <v>0</v>
      </c>
      <c r="N1734" s="28">
        <f>IF(OR(L1734=1,M1734=1),IF(B1734+364&lt;=$D$5,(B1734+364-$D$4+1)/365,IF(B1734&gt;$D$4,($D$5-B1734+1)/365,$D$6/365)),0)</f>
        <v>0</v>
      </c>
      <c r="O1734" s="28">
        <f>'Data &amp; Parameter'!$E$16*'Data &amp; Parameter'!$E$17*('Data &amp; Parameter'!$E$18+'Data &amp; Parameter'!$E$19)*'Data &amp; Parameter'!$E$20*'Data &amp; Parameter'!$E$37*N1734</f>
        <v>0</v>
      </c>
      <c r="P1734">
        <f>ROUNDUP(IF(D1734&gt;$D$4,0,($D$4-D1734+1)/365),0)</f>
        <v>0</v>
      </c>
      <c r="Q1734">
        <f>ROUNDUP(IF(D1734&gt;$D$5,0,($D$5-D1734+1)/365),0)</f>
        <v>0</v>
      </c>
      <c r="R1734" s="28">
        <f>IF(OR(P1734=1,Q1734=1),IF(D1734+364&lt;=$D$5,(D1734+364-$D$4+1)/365,IF(D1734&gt;$D$4,($D$5-D1734+1)/365,$D$6/365)),0)</f>
        <v>0</v>
      </c>
      <c r="S1734" s="28">
        <f>'Data &amp; Parameter'!$E$16*'Data &amp; Parameter'!$E$17*('Data &amp; Parameter'!$E$18+'Data &amp; Parameter'!$E$19)*'Data &amp; Parameter'!$E$20*'Data &amp; Parameter'!$E$37*R1734</f>
        <v>0</v>
      </c>
      <c r="T1734" s="28">
        <f t="shared" si="26"/>
        <v>0</v>
      </c>
    </row>
    <row r="1735" spans="1:20" ht="15.75" customHeight="1" x14ac:dyDescent="0.35">
      <c r="A1735">
        <v>1728</v>
      </c>
      <c r="B1735" s="76">
        <v>44236</v>
      </c>
      <c r="C1735" s="1" t="s">
        <v>5531</v>
      </c>
      <c r="D1735" s="76">
        <v>44236</v>
      </c>
      <c r="E1735" s="1" t="s">
        <v>5532</v>
      </c>
      <c r="F1735" s="1" t="s">
        <v>5533</v>
      </c>
      <c r="G1735" s="1" t="s">
        <v>123</v>
      </c>
      <c r="H1735" s="1" t="s">
        <v>124</v>
      </c>
      <c r="I1735" s="1" t="s">
        <v>125</v>
      </c>
      <c r="J1735" s="1" t="s">
        <v>1612</v>
      </c>
      <c r="K1735" s="1" t="s">
        <v>1812</v>
      </c>
      <c r="L1735">
        <f>ROUNDUP(IF(B1735&gt;$D$4,0,($D$4-B1735+1)/365),0)</f>
        <v>0</v>
      </c>
      <c r="M1735">
        <f>ROUNDUP(IF(B1735&gt;$D$5,0,($D$5-B1735+1)/365),0)</f>
        <v>0</v>
      </c>
      <c r="N1735" s="28">
        <f>IF(OR(L1735=1,M1735=1),IF(B1735+364&lt;=$D$5,(B1735+364-$D$4+1)/365,IF(B1735&gt;$D$4,($D$5-B1735+1)/365,$D$6/365)),0)</f>
        <v>0</v>
      </c>
      <c r="O1735" s="28">
        <f>'Data &amp; Parameter'!$E$16*'Data &amp; Parameter'!$E$17*('Data &amp; Parameter'!$E$18+'Data &amp; Parameter'!$E$19)*'Data &amp; Parameter'!$E$20*'Data &amp; Parameter'!$E$37*N1735</f>
        <v>0</v>
      </c>
      <c r="P1735">
        <f>ROUNDUP(IF(D1735&gt;$D$4,0,($D$4-D1735+1)/365),0)</f>
        <v>0</v>
      </c>
      <c r="Q1735">
        <f>ROUNDUP(IF(D1735&gt;$D$5,0,($D$5-D1735+1)/365),0)</f>
        <v>0</v>
      </c>
      <c r="R1735" s="28">
        <f>IF(OR(P1735=1,Q1735=1),IF(D1735+364&lt;=$D$5,(D1735+364-$D$4+1)/365,IF(D1735&gt;$D$4,($D$5-D1735+1)/365,$D$6/365)),0)</f>
        <v>0</v>
      </c>
      <c r="S1735" s="28">
        <f>'Data &amp; Parameter'!$E$16*'Data &amp; Parameter'!$E$17*('Data &amp; Parameter'!$E$18+'Data &amp; Parameter'!$E$19)*'Data &amp; Parameter'!$E$20*'Data &amp; Parameter'!$E$37*R1735</f>
        <v>0</v>
      </c>
      <c r="T1735" s="28">
        <f t="shared" si="26"/>
        <v>0</v>
      </c>
    </row>
    <row r="1736" spans="1:20" ht="15.75" customHeight="1" x14ac:dyDescent="0.35">
      <c r="A1736">
        <v>1729</v>
      </c>
      <c r="B1736" s="76">
        <v>44236</v>
      </c>
      <c r="C1736" s="1" t="s">
        <v>5534</v>
      </c>
      <c r="D1736" s="76">
        <v>44236</v>
      </c>
      <c r="E1736" s="1" t="s">
        <v>5535</v>
      </c>
      <c r="F1736" s="1" t="s">
        <v>5536</v>
      </c>
      <c r="G1736" s="1" t="s">
        <v>123</v>
      </c>
      <c r="H1736" s="1" t="s">
        <v>124</v>
      </c>
      <c r="I1736" s="1" t="s">
        <v>125</v>
      </c>
      <c r="J1736" s="1" t="s">
        <v>1612</v>
      </c>
      <c r="K1736" s="1" t="s">
        <v>1812</v>
      </c>
      <c r="L1736">
        <f>ROUNDUP(IF(B1736&gt;$D$4,0,($D$4-B1736+1)/365),0)</f>
        <v>0</v>
      </c>
      <c r="M1736">
        <f>ROUNDUP(IF(B1736&gt;$D$5,0,($D$5-B1736+1)/365),0)</f>
        <v>0</v>
      </c>
      <c r="N1736" s="28">
        <f>IF(OR(L1736=1,M1736=1),IF(B1736+364&lt;=$D$5,(B1736+364-$D$4+1)/365,IF(B1736&gt;$D$4,($D$5-B1736+1)/365,$D$6/365)),0)</f>
        <v>0</v>
      </c>
      <c r="O1736" s="28">
        <f>'Data &amp; Parameter'!$E$16*'Data &amp; Parameter'!$E$17*('Data &amp; Parameter'!$E$18+'Data &amp; Parameter'!$E$19)*'Data &amp; Parameter'!$E$20*'Data &amp; Parameter'!$E$37*N1736</f>
        <v>0</v>
      </c>
      <c r="P1736">
        <f>ROUNDUP(IF(D1736&gt;$D$4,0,($D$4-D1736+1)/365),0)</f>
        <v>0</v>
      </c>
      <c r="Q1736">
        <f>ROUNDUP(IF(D1736&gt;$D$5,0,($D$5-D1736+1)/365),0)</f>
        <v>0</v>
      </c>
      <c r="R1736" s="28">
        <f>IF(OR(P1736=1,Q1736=1),IF(D1736+364&lt;=$D$5,(D1736+364-$D$4+1)/365,IF(D1736&gt;$D$4,($D$5-D1736+1)/365,$D$6/365)),0)</f>
        <v>0</v>
      </c>
      <c r="S1736" s="28">
        <f>'Data &amp; Parameter'!$E$16*'Data &amp; Parameter'!$E$17*('Data &amp; Parameter'!$E$18+'Data &amp; Parameter'!$E$19)*'Data &amp; Parameter'!$E$20*'Data &amp; Parameter'!$E$37*R1736</f>
        <v>0</v>
      </c>
      <c r="T1736" s="28">
        <f t="shared" si="26"/>
        <v>0</v>
      </c>
    </row>
    <row r="1737" spans="1:20" ht="15.75" customHeight="1" x14ac:dyDescent="0.35">
      <c r="A1737">
        <v>1730</v>
      </c>
      <c r="B1737" s="76">
        <v>44236</v>
      </c>
      <c r="C1737" s="1" t="s">
        <v>5537</v>
      </c>
      <c r="D1737" s="76">
        <v>44236</v>
      </c>
      <c r="E1737" s="1" t="s">
        <v>5538</v>
      </c>
      <c r="F1737" s="1" t="s">
        <v>5539</v>
      </c>
      <c r="G1737" s="1" t="s">
        <v>123</v>
      </c>
      <c r="H1737" s="1" t="s">
        <v>124</v>
      </c>
      <c r="I1737" s="1" t="s">
        <v>125</v>
      </c>
      <c r="J1737" s="1" t="s">
        <v>1616</v>
      </c>
      <c r="K1737" s="1" t="s">
        <v>1812</v>
      </c>
      <c r="L1737">
        <f>ROUNDUP(IF(B1737&gt;$D$4,0,($D$4-B1737+1)/365),0)</f>
        <v>0</v>
      </c>
      <c r="M1737">
        <f>ROUNDUP(IF(B1737&gt;$D$5,0,($D$5-B1737+1)/365),0)</f>
        <v>0</v>
      </c>
      <c r="N1737" s="28">
        <f>IF(OR(L1737=1,M1737=1),IF(B1737+364&lt;=$D$5,(B1737+364-$D$4+1)/365,IF(B1737&gt;$D$4,($D$5-B1737+1)/365,$D$6/365)),0)</f>
        <v>0</v>
      </c>
      <c r="O1737" s="28">
        <f>'Data &amp; Parameter'!$E$16*'Data &amp; Parameter'!$E$17*('Data &amp; Parameter'!$E$18+'Data &amp; Parameter'!$E$19)*'Data &amp; Parameter'!$E$20*'Data &amp; Parameter'!$E$37*N1737</f>
        <v>0</v>
      </c>
      <c r="P1737">
        <f>ROUNDUP(IF(D1737&gt;$D$4,0,($D$4-D1737+1)/365),0)</f>
        <v>0</v>
      </c>
      <c r="Q1737">
        <f>ROUNDUP(IF(D1737&gt;$D$5,0,($D$5-D1737+1)/365),0)</f>
        <v>0</v>
      </c>
      <c r="R1737" s="28">
        <f>IF(OR(P1737=1,Q1737=1),IF(D1737+364&lt;=$D$5,(D1737+364-$D$4+1)/365,IF(D1737&gt;$D$4,($D$5-D1737+1)/365,$D$6/365)),0)</f>
        <v>0</v>
      </c>
      <c r="S1737" s="28">
        <f>'Data &amp; Parameter'!$E$16*'Data &amp; Parameter'!$E$17*('Data &amp; Parameter'!$E$18+'Data &amp; Parameter'!$E$19)*'Data &amp; Parameter'!$E$20*'Data &amp; Parameter'!$E$37*R1737</f>
        <v>0</v>
      </c>
      <c r="T1737" s="28">
        <f t="shared" ref="T1737:T1800" si="27">O1737+S1737</f>
        <v>0</v>
      </c>
    </row>
    <row r="1738" spans="1:20" ht="15.75" customHeight="1" x14ac:dyDescent="0.35">
      <c r="A1738">
        <v>1731</v>
      </c>
      <c r="B1738" s="76">
        <v>44236</v>
      </c>
      <c r="C1738" s="1" t="s">
        <v>5540</v>
      </c>
      <c r="D1738" s="76">
        <v>44236</v>
      </c>
      <c r="E1738" s="1" t="s">
        <v>5541</v>
      </c>
      <c r="F1738" s="1" t="s">
        <v>5542</v>
      </c>
      <c r="G1738" s="1" t="s">
        <v>123</v>
      </c>
      <c r="H1738" s="1" t="s">
        <v>124</v>
      </c>
      <c r="I1738" s="1" t="s">
        <v>125</v>
      </c>
      <c r="J1738" s="1" t="s">
        <v>1616</v>
      </c>
      <c r="K1738" s="1" t="s">
        <v>1812</v>
      </c>
      <c r="L1738">
        <f>ROUNDUP(IF(B1738&gt;$D$4,0,($D$4-B1738+1)/365),0)</f>
        <v>0</v>
      </c>
      <c r="M1738">
        <f>ROUNDUP(IF(B1738&gt;$D$5,0,($D$5-B1738+1)/365),0)</f>
        <v>0</v>
      </c>
      <c r="N1738" s="28">
        <f>IF(OR(L1738=1,M1738=1),IF(B1738+364&lt;=$D$5,(B1738+364-$D$4+1)/365,IF(B1738&gt;$D$4,($D$5-B1738+1)/365,$D$6/365)),0)</f>
        <v>0</v>
      </c>
      <c r="O1738" s="28">
        <f>'Data &amp; Parameter'!$E$16*'Data &amp; Parameter'!$E$17*('Data &amp; Parameter'!$E$18+'Data &amp; Parameter'!$E$19)*'Data &amp; Parameter'!$E$20*'Data &amp; Parameter'!$E$37*N1738</f>
        <v>0</v>
      </c>
      <c r="P1738">
        <f>ROUNDUP(IF(D1738&gt;$D$4,0,($D$4-D1738+1)/365),0)</f>
        <v>0</v>
      </c>
      <c r="Q1738">
        <f>ROUNDUP(IF(D1738&gt;$D$5,0,($D$5-D1738+1)/365),0)</f>
        <v>0</v>
      </c>
      <c r="R1738" s="28">
        <f>IF(OR(P1738=1,Q1738=1),IF(D1738+364&lt;=$D$5,(D1738+364-$D$4+1)/365,IF(D1738&gt;$D$4,($D$5-D1738+1)/365,$D$6/365)),0)</f>
        <v>0</v>
      </c>
      <c r="S1738" s="28">
        <f>'Data &amp; Parameter'!$E$16*'Data &amp; Parameter'!$E$17*('Data &amp; Parameter'!$E$18+'Data &amp; Parameter'!$E$19)*'Data &amp; Parameter'!$E$20*'Data &amp; Parameter'!$E$37*R1738</f>
        <v>0</v>
      </c>
      <c r="T1738" s="28">
        <f t="shared" si="27"/>
        <v>0</v>
      </c>
    </row>
    <row r="1739" spans="1:20" ht="15.75" customHeight="1" x14ac:dyDescent="0.35">
      <c r="A1739">
        <v>1732</v>
      </c>
      <c r="B1739" s="76">
        <v>44236</v>
      </c>
      <c r="C1739" s="1" t="s">
        <v>5543</v>
      </c>
      <c r="D1739" s="76">
        <v>44236</v>
      </c>
      <c r="E1739" s="1" t="s">
        <v>5544</v>
      </c>
      <c r="F1739" s="1" t="s">
        <v>5545</v>
      </c>
      <c r="G1739" s="1" t="s">
        <v>123</v>
      </c>
      <c r="H1739" s="1" t="s">
        <v>124</v>
      </c>
      <c r="I1739" s="1" t="s">
        <v>125</v>
      </c>
      <c r="J1739" s="1" t="s">
        <v>1616</v>
      </c>
      <c r="K1739" s="1" t="s">
        <v>1812</v>
      </c>
      <c r="L1739">
        <f>ROUNDUP(IF(B1739&gt;$D$4,0,($D$4-B1739+1)/365),0)</f>
        <v>0</v>
      </c>
      <c r="M1739">
        <f>ROUNDUP(IF(B1739&gt;$D$5,0,($D$5-B1739+1)/365),0)</f>
        <v>0</v>
      </c>
      <c r="N1739" s="28">
        <f>IF(OR(L1739=1,M1739=1),IF(B1739+364&lt;=$D$5,(B1739+364-$D$4+1)/365,IF(B1739&gt;$D$4,($D$5-B1739+1)/365,$D$6/365)),0)</f>
        <v>0</v>
      </c>
      <c r="O1739" s="28">
        <f>'Data &amp; Parameter'!$E$16*'Data &amp; Parameter'!$E$17*('Data &amp; Parameter'!$E$18+'Data &amp; Parameter'!$E$19)*'Data &amp; Parameter'!$E$20*'Data &amp; Parameter'!$E$37*N1739</f>
        <v>0</v>
      </c>
      <c r="P1739">
        <f>ROUNDUP(IF(D1739&gt;$D$4,0,($D$4-D1739+1)/365),0)</f>
        <v>0</v>
      </c>
      <c r="Q1739">
        <f>ROUNDUP(IF(D1739&gt;$D$5,0,($D$5-D1739+1)/365),0)</f>
        <v>0</v>
      </c>
      <c r="R1739" s="28">
        <f>IF(OR(P1739=1,Q1739=1),IF(D1739+364&lt;=$D$5,(D1739+364-$D$4+1)/365,IF(D1739&gt;$D$4,($D$5-D1739+1)/365,$D$6/365)),0)</f>
        <v>0</v>
      </c>
      <c r="S1739" s="28">
        <f>'Data &amp; Parameter'!$E$16*'Data &amp; Parameter'!$E$17*('Data &amp; Parameter'!$E$18+'Data &amp; Parameter'!$E$19)*'Data &amp; Parameter'!$E$20*'Data &amp; Parameter'!$E$37*R1739</f>
        <v>0</v>
      </c>
      <c r="T1739" s="28">
        <f t="shared" si="27"/>
        <v>0</v>
      </c>
    </row>
    <row r="1740" spans="1:20" ht="15.75" customHeight="1" x14ac:dyDescent="0.35">
      <c r="A1740">
        <v>1733</v>
      </c>
      <c r="B1740" s="76">
        <v>44236</v>
      </c>
      <c r="C1740" s="1" t="s">
        <v>5546</v>
      </c>
      <c r="D1740" s="76">
        <v>44236</v>
      </c>
      <c r="E1740" s="1" t="s">
        <v>5547</v>
      </c>
      <c r="F1740" s="1" t="s">
        <v>5548</v>
      </c>
      <c r="G1740" s="1" t="s">
        <v>123</v>
      </c>
      <c r="H1740" s="1" t="s">
        <v>124</v>
      </c>
      <c r="I1740" s="1" t="s">
        <v>125</v>
      </c>
      <c r="J1740" s="1" t="s">
        <v>1616</v>
      </c>
      <c r="K1740" s="1" t="s">
        <v>1812</v>
      </c>
      <c r="L1740">
        <f>ROUNDUP(IF(B1740&gt;$D$4,0,($D$4-B1740+1)/365),0)</f>
        <v>0</v>
      </c>
      <c r="M1740">
        <f>ROUNDUP(IF(B1740&gt;$D$5,0,($D$5-B1740+1)/365),0)</f>
        <v>0</v>
      </c>
      <c r="N1740" s="28">
        <f>IF(OR(L1740=1,M1740=1),IF(B1740+364&lt;=$D$5,(B1740+364-$D$4+1)/365,IF(B1740&gt;$D$4,($D$5-B1740+1)/365,$D$6/365)),0)</f>
        <v>0</v>
      </c>
      <c r="O1740" s="28">
        <f>'Data &amp; Parameter'!$E$16*'Data &amp; Parameter'!$E$17*('Data &amp; Parameter'!$E$18+'Data &amp; Parameter'!$E$19)*'Data &amp; Parameter'!$E$20*'Data &amp; Parameter'!$E$37*N1740</f>
        <v>0</v>
      </c>
      <c r="P1740">
        <f>ROUNDUP(IF(D1740&gt;$D$4,0,($D$4-D1740+1)/365),0)</f>
        <v>0</v>
      </c>
      <c r="Q1740">
        <f>ROUNDUP(IF(D1740&gt;$D$5,0,($D$5-D1740+1)/365),0)</f>
        <v>0</v>
      </c>
      <c r="R1740" s="28">
        <f>IF(OR(P1740=1,Q1740=1),IF(D1740+364&lt;=$D$5,(D1740+364-$D$4+1)/365,IF(D1740&gt;$D$4,($D$5-D1740+1)/365,$D$6/365)),0)</f>
        <v>0</v>
      </c>
      <c r="S1740" s="28">
        <f>'Data &amp; Parameter'!$E$16*'Data &amp; Parameter'!$E$17*('Data &amp; Parameter'!$E$18+'Data &amp; Parameter'!$E$19)*'Data &amp; Parameter'!$E$20*'Data &amp; Parameter'!$E$37*R1740</f>
        <v>0</v>
      </c>
      <c r="T1740" s="28">
        <f t="shared" si="27"/>
        <v>0</v>
      </c>
    </row>
    <row r="1741" spans="1:20" ht="15.75" customHeight="1" x14ac:dyDescent="0.35">
      <c r="A1741">
        <v>1734</v>
      </c>
      <c r="B1741" s="76">
        <v>44236</v>
      </c>
      <c r="C1741" s="1" t="s">
        <v>5549</v>
      </c>
      <c r="D1741" s="76">
        <v>44236</v>
      </c>
      <c r="E1741" s="1" t="s">
        <v>5550</v>
      </c>
      <c r="F1741" s="1" t="s">
        <v>5551</v>
      </c>
      <c r="G1741" s="1" t="s">
        <v>123</v>
      </c>
      <c r="H1741" s="1" t="s">
        <v>124</v>
      </c>
      <c r="I1741" s="1" t="s">
        <v>125</v>
      </c>
      <c r="J1741" s="1" t="s">
        <v>1616</v>
      </c>
      <c r="K1741" s="1" t="s">
        <v>1812</v>
      </c>
      <c r="L1741">
        <f>ROUNDUP(IF(B1741&gt;$D$4,0,($D$4-B1741+1)/365),0)</f>
        <v>0</v>
      </c>
      <c r="M1741">
        <f>ROUNDUP(IF(B1741&gt;$D$5,0,($D$5-B1741+1)/365),0)</f>
        <v>0</v>
      </c>
      <c r="N1741" s="28">
        <f>IF(OR(L1741=1,M1741=1),IF(B1741+364&lt;=$D$5,(B1741+364-$D$4+1)/365,IF(B1741&gt;$D$4,($D$5-B1741+1)/365,$D$6/365)),0)</f>
        <v>0</v>
      </c>
      <c r="O1741" s="28">
        <f>'Data &amp; Parameter'!$E$16*'Data &amp; Parameter'!$E$17*('Data &amp; Parameter'!$E$18+'Data &amp; Parameter'!$E$19)*'Data &amp; Parameter'!$E$20*'Data &amp; Parameter'!$E$37*N1741</f>
        <v>0</v>
      </c>
      <c r="P1741">
        <f>ROUNDUP(IF(D1741&gt;$D$4,0,($D$4-D1741+1)/365),0)</f>
        <v>0</v>
      </c>
      <c r="Q1741">
        <f>ROUNDUP(IF(D1741&gt;$D$5,0,($D$5-D1741+1)/365),0)</f>
        <v>0</v>
      </c>
      <c r="R1741" s="28">
        <f>IF(OR(P1741=1,Q1741=1),IF(D1741+364&lt;=$D$5,(D1741+364-$D$4+1)/365,IF(D1741&gt;$D$4,($D$5-D1741+1)/365,$D$6/365)),0)</f>
        <v>0</v>
      </c>
      <c r="S1741" s="28">
        <f>'Data &amp; Parameter'!$E$16*'Data &amp; Parameter'!$E$17*('Data &amp; Parameter'!$E$18+'Data &amp; Parameter'!$E$19)*'Data &amp; Parameter'!$E$20*'Data &amp; Parameter'!$E$37*R1741</f>
        <v>0</v>
      </c>
      <c r="T1741" s="28">
        <f t="shared" si="27"/>
        <v>0</v>
      </c>
    </row>
    <row r="1742" spans="1:20" ht="15.75" customHeight="1" x14ac:dyDescent="0.35">
      <c r="A1742">
        <v>1735</v>
      </c>
      <c r="B1742" s="76">
        <v>44236</v>
      </c>
      <c r="C1742" s="1" t="s">
        <v>5552</v>
      </c>
      <c r="D1742" s="76">
        <v>44236</v>
      </c>
      <c r="E1742" s="1" t="s">
        <v>5553</v>
      </c>
      <c r="F1742" s="1" t="s">
        <v>5554</v>
      </c>
      <c r="G1742" s="1" t="s">
        <v>123</v>
      </c>
      <c r="H1742" s="1" t="s">
        <v>124</v>
      </c>
      <c r="I1742" s="1" t="s">
        <v>125</v>
      </c>
      <c r="J1742" s="1" t="s">
        <v>1661</v>
      </c>
      <c r="K1742" s="1" t="s">
        <v>1812</v>
      </c>
      <c r="L1742">
        <f>ROUNDUP(IF(B1742&gt;$D$4,0,($D$4-B1742+1)/365),0)</f>
        <v>0</v>
      </c>
      <c r="M1742">
        <f>ROUNDUP(IF(B1742&gt;$D$5,0,($D$5-B1742+1)/365),0)</f>
        <v>0</v>
      </c>
      <c r="N1742" s="28">
        <f>IF(OR(L1742=1,M1742=1),IF(B1742+364&lt;=$D$5,(B1742+364-$D$4+1)/365,IF(B1742&gt;$D$4,($D$5-B1742+1)/365,$D$6/365)),0)</f>
        <v>0</v>
      </c>
      <c r="O1742" s="28">
        <f>'Data &amp; Parameter'!$E$16*'Data &amp; Parameter'!$E$17*('Data &amp; Parameter'!$E$18+'Data &amp; Parameter'!$E$19)*'Data &amp; Parameter'!$E$20*'Data &amp; Parameter'!$E$37*N1742</f>
        <v>0</v>
      </c>
      <c r="P1742">
        <f>ROUNDUP(IF(D1742&gt;$D$4,0,($D$4-D1742+1)/365),0)</f>
        <v>0</v>
      </c>
      <c r="Q1742">
        <f>ROUNDUP(IF(D1742&gt;$D$5,0,($D$5-D1742+1)/365),0)</f>
        <v>0</v>
      </c>
      <c r="R1742" s="28">
        <f>IF(OR(P1742=1,Q1742=1),IF(D1742+364&lt;=$D$5,(D1742+364-$D$4+1)/365,IF(D1742&gt;$D$4,($D$5-D1742+1)/365,$D$6/365)),0)</f>
        <v>0</v>
      </c>
      <c r="S1742" s="28">
        <f>'Data &amp; Parameter'!$E$16*'Data &amp; Parameter'!$E$17*('Data &amp; Parameter'!$E$18+'Data &amp; Parameter'!$E$19)*'Data &amp; Parameter'!$E$20*'Data &amp; Parameter'!$E$37*R1742</f>
        <v>0</v>
      </c>
      <c r="T1742" s="28">
        <f t="shared" si="27"/>
        <v>0</v>
      </c>
    </row>
    <row r="1743" spans="1:20" ht="15.75" customHeight="1" x14ac:dyDescent="0.35">
      <c r="A1743">
        <v>1736</v>
      </c>
      <c r="B1743" s="76">
        <v>44236</v>
      </c>
      <c r="C1743" s="1" t="s">
        <v>5555</v>
      </c>
      <c r="D1743" s="76">
        <v>44236</v>
      </c>
      <c r="E1743" s="1" t="s">
        <v>5556</v>
      </c>
      <c r="F1743" s="1" t="s">
        <v>5557</v>
      </c>
      <c r="G1743" s="1" t="s">
        <v>123</v>
      </c>
      <c r="H1743" s="1" t="s">
        <v>124</v>
      </c>
      <c r="I1743" s="1" t="s">
        <v>125</v>
      </c>
      <c r="J1743" s="1" t="s">
        <v>1616</v>
      </c>
      <c r="K1743" s="1" t="s">
        <v>1812</v>
      </c>
      <c r="L1743">
        <f>ROUNDUP(IF(B1743&gt;$D$4,0,($D$4-B1743+1)/365),0)</f>
        <v>0</v>
      </c>
      <c r="M1743">
        <f>ROUNDUP(IF(B1743&gt;$D$5,0,($D$5-B1743+1)/365),0)</f>
        <v>0</v>
      </c>
      <c r="N1743" s="28">
        <f>IF(OR(L1743=1,M1743=1),IF(B1743+364&lt;=$D$5,(B1743+364-$D$4+1)/365,IF(B1743&gt;$D$4,($D$5-B1743+1)/365,$D$6/365)),0)</f>
        <v>0</v>
      </c>
      <c r="O1743" s="28">
        <f>'Data &amp; Parameter'!$E$16*'Data &amp; Parameter'!$E$17*('Data &amp; Parameter'!$E$18+'Data &amp; Parameter'!$E$19)*'Data &amp; Parameter'!$E$20*'Data &amp; Parameter'!$E$37*N1743</f>
        <v>0</v>
      </c>
      <c r="P1743">
        <f>ROUNDUP(IF(D1743&gt;$D$4,0,($D$4-D1743+1)/365),0)</f>
        <v>0</v>
      </c>
      <c r="Q1743">
        <f>ROUNDUP(IF(D1743&gt;$D$5,0,($D$5-D1743+1)/365),0)</f>
        <v>0</v>
      </c>
      <c r="R1743" s="28">
        <f>IF(OR(P1743=1,Q1743=1),IF(D1743+364&lt;=$D$5,(D1743+364-$D$4+1)/365,IF(D1743&gt;$D$4,($D$5-D1743+1)/365,$D$6/365)),0)</f>
        <v>0</v>
      </c>
      <c r="S1743" s="28">
        <f>'Data &amp; Parameter'!$E$16*'Data &amp; Parameter'!$E$17*('Data &amp; Parameter'!$E$18+'Data &amp; Parameter'!$E$19)*'Data &amp; Parameter'!$E$20*'Data &amp; Parameter'!$E$37*R1743</f>
        <v>0</v>
      </c>
      <c r="T1743" s="28">
        <f t="shared" si="27"/>
        <v>0</v>
      </c>
    </row>
    <row r="1744" spans="1:20" ht="15.75" customHeight="1" x14ac:dyDescent="0.35">
      <c r="A1744">
        <v>1737</v>
      </c>
      <c r="B1744" s="76">
        <v>44236</v>
      </c>
      <c r="C1744" s="1" t="s">
        <v>5558</v>
      </c>
      <c r="D1744" s="76">
        <v>44236</v>
      </c>
      <c r="E1744" s="1" t="s">
        <v>5559</v>
      </c>
      <c r="F1744" s="1" t="s">
        <v>5560</v>
      </c>
      <c r="G1744" s="1" t="s">
        <v>123</v>
      </c>
      <c r="H1744" s="1" t="s">
        <v>124</v>
      </c>
      <c r="I1744" s="1" t="s">
        <v>125</v>
      </c>
      <c r="J1744" s="1" t="s">
        <v>1616</v>
      </c>
      <c r="K1744" s="1" t="s">
        <v>1812</v>
      </c>
      <c r="L1744">
        <f>ROUNDUP(IF(B1744&gt;$D$4,0,($D$4-B1744+1)/365),0)</f>
        <v>0</v>
      </c>
      <c r="M1744">
        <f>ROUNDUP(IF(B1744&gt;$D$5,0,($D$5-B1744+1)/365),0)</f>
        <v>0</v>
      </c>
      <c r="N1744" s="28">
        <f>IF(OR(L1744=1,M1744=1),IF(B1744+364&lt;=$D$5,(B1744+364-$D$4+1)/365,IF(B1744&gt;$D$4,($D$5-B1744+1)/365,$D$6/365)),0)</f>
        <v>0</v>
      </c>
      <c r="O1744" s="28">
        <f>'Data &amp; Parameter'!$E$16*'Data &amp; Parameter'!$E$17*('Data &amp; Parameter'!$E$18+'Data &amp; Parameter'!$E$19)*'Data &amp; Parameter'!$E$20*'Data &amp; Parameter'!$E$37*N1744</f>
        <v>0</v>
      </c>
      <c r="P1744">
        <f>ROUNDUP(IF(D1744&gt;$D$4,0,($D$4-D1744+1)/365),0)</f>
        <v>0</v>
      </c>
      <c r="Q1744">
        <f>ROUNDUP(IF(D1744&gt;$D$5,0,($D$5-D1744+1)/365),0)</f>
        <v>0</v>
      </c>
      <c r="R1744" s="28">
        <f>IF(OR(P1744=1,Q1744=1),IF(D1744+364&lt;=$D$5,(D1744+364-$D$4+1)/365,IF(D1744&gt;$D$4,($D$5-D1744+1)/365,$D$6/365)),0)</f>
        <v>0</v>
      </c>
      <c r="S1744" s="28">
        <f>'Data &amp; Parameter'!$E$16*'Data &amp; Parameter'!$E$17*('Data &amp; Parameter'!$E$18+'Data &amp; Parameter'!$E$19)*'Data &amp; Parameter'!$E$20*'Data &amp; Parameter'!$E$37*R1744</f>
        <v>0</v>
      </c>
      <c r="T1744" s="28">
        <f t="shared" si="27"/>
        <v>0</v>
      </c>
    </row>
    <row r="1745" spans="1:20" ht="15.75" customHeight="1" x14ac:dyDescent="0.35">
      <c r="A1745">
        <v>1738</v>
      </c>
      <c r="B1745" s="76">
        <v>44236</v>
      </c>
      <c r="C1745" s="1" t="s">
        <v>5561</v>
      </c>
      <c r="D1745" s="76">
        <v>44236</v>
      </c>
      <c r="E1745" s="1" t="s">
        <v>5562</v>
      </c>
      <c r="F1745" s="1" t="s">
        <v>5563</v>
      </c>
      <c r="G1745" s="1" t="s">
        <v>123</v>
      </c>
      <c r="H1745" s="1" t="s">
        <v>124</v>
      </c>
      <c r="I1745" s="1" t="s">
        <v>125</v>
      </c>
      <c r="J1745" s="1" t="s">
        <v>1612</v>
      </c>
      <c r="K1745" s="1" t="s">
        <v>1812</v>
      </c>
      <c r="L1745">
        <f>ROUNDUP(IF(B1745&gt;$D$4,0,($D$4-B1745+1)/365),0)</f>
        <v>0</v>
      </c>
      <c r="M1745">
        <f>ROUNDUP(IF(B1745&gt;$D$5,0,($D$5-B1745+1)/365),0)</f>
        <v>0</v>
      </c>
      <c r="N1745" s="28">
        <f>IF(OR(L1745=1,M1745=1),IF(B1745+364&lt;=$D$5,(B1745+364-$D$4+1)/365,IF(B1745&gt;$D$4,($D$5-B1745+1)/365,$D$6/365)),0)</f>
        <v>0</v>
      </c>
      <c r="O1745" s="28">
        <f>'Data &amp; Parameter'!$E$16*'Data &amp; Parameter'!$E$17*('Data &amp; Parameter'!$E$18+'Data &amp; Parameter'!$E$19)*'Data &amp; Parameter'!$E$20*'Data &amp; Parameter'!$E$37*N1745</f>
        <v>0</v>
      </c>
      <c r="P1745">
        <f>ROUNDUP(IF(D1745&gt;$D$4,0,($D$4-D1745+1)/365),0)</f>
        <v>0</v>
      </c>
      <c r="Q1745">
        <f>ROUNDUP(IF(D1745&gt;$D$5,0,($D$5-D1745+1)/365),0)</f>
        <v>0</v>
      </c>
      <c r="R1745" s="28">
        <f>IF(OR(P1745=1,Q1745=1),IF(D1745+364&lt;=$D$5,(D1745+364-$D$4+1)/365,IF(D1745&gt;$D$4,($D$5-D1745+1)/365,$D$6/365)),0)</f>
        <v>0</v>
      </c>
      <c r="S1745" s="28">
        <f>'Data &amp; Parameter'!$E$16*'Data &amp; Parameter'!$E$17*('Data &amp; Parameter'!$E$18+'Data &amp; Parameter'!$E$19)*'Data &amp; Parameter'!$E$20*'Data &amp; Parameter'!$E$37*R1745</f>
        <v>0</v>
      </c>
      <c r="T1745" s="28">
        <f t="shared" si="27"/>
        <v>0</v>
      </c>
    </row>
    <row r="1746" spans="1:20" ht="15.75" customHeight="1" x14ac:dyDescent="0.35">
      <c r="A1746">
        <v>1739</v>
      </c>
      <c r="B1746" s="76">
        <v>44236</v>
      </c>
      <c r="C1746" s="1" t="s">
        <v>5564</v>
      </c>
      <c r="D1746" s="76">
        <v>44236</v>
      </c>
      <c r="E1746" s="1" t="s">
        <v>5565</v>
      </c>
      <c r="F1746" s="1" t="s">
        <v>5566</v>
      </c>
      <c r="G1746" s="1" t="s">
        <v>123</v>
      </c>
      <c r="H1746" s="1" t="s">
        <v>124</v>
      </c>
      <c r="I1746" s="1" t="s">
        <v>125</v>
      </c>
      <c r="J1746" s="1" t="s">
        <v>1616</v>
      </c>
      <c r="K1746" s="1" t="s">
        <v>1812</v>
      </c>
      <c r="L1746">
        <f>ROUNDUP(IF(B1746&gt;$D$4,0,($D$4-B1746+1)/365),0)</f>
        <v>0</v>
      </c>
      <c r="M1746">
        <f>ROUNDUP(IF(B1746&gt;$D$5,0,($D$5-B1746+1)/365),0)</f>
        <v>0</v>
      </c>
      <c r="N1746" s="28">
        <f>IF(OR(L1746=1,M1746=1),IF(B1746+364&lt;=$D$5,(B1746+364-$D$4+1)/365,IF(B1746&gt;$D$4,($D$5-B1746+1)/365,$D$6/365)),0)</f>
        <v>0</v>
      </c>
      <c r="O1746" s="28">
        <f>'Data &amp; Parameter'!$E$16*'Data &amp; Parameter'!$E$17*('Data &amp; Parameter'!$E$18+'Data &amp; Parameter'!$E$19)*'Data &amp; Parameter'!$E$20*'Data &amp; Parameter'!$E$37*N1746</f>
        <v>0</v>
      </c>
      <c r="P1746">
        <f>ROUNDUP(IF(D1746&gt;$D$4,0,($D$4-D1746+1)/365),0)</f>
        <v>0</v>
      </c>
      <c r="Q1746">
        <f>ROUNDUP(IF(D1746&gt;$D$5,0,($D$5-D1746+1)/365),0)</f>
        <v>0</v>
      </c>
      <c r="R1746" s="28">
        <f>IF(OR(P1746=1,Q1746=1),IF(D1746+364&lt;=$D$5,(D1746+364-$D$4+1)/365,IF(D1746&gt;$D$4,($D$5-D1746+1)/365,$D$6/365)),0)</f>
        <v>0</v>
      </c>
      <c r="S1746" s="28">
        <f>'Data &amp; Parameter'!$E$16*'Data &amp; Parameter'!$E$17*('Data &amp; Parameter'!$E$18+'Data &amp; Parameter'!$E$19)*'Data &amp; Parameter'!$E$20*'Data &amp; Parameter'!$E$37*R1746</f>
        <v>0</v>
      </c>
      <c r="T1746" s="28">
        <f t="shared" si="27"/>
        <v>0</v>
      </c>
    </row>
    <row r="1747" spans="1:20" ht="15.75" customHeight="1" x14ac:dyDescent="0.35">
      <c r="A1747">
        <v>1740</v>
      </c>
      <c r="B1747" s="76">
        <v>44236</v>
      </c>
      <c r="C1747" s="1" t="s">
        <v>5567</v>
      </c>
      <c r="D1747" s="76">
        <v>44236</v>
      </c>
      <c r="E1747" s="1" t="s">
        <v>5568</v>
      </c>
      <c r="F1747" s="1" t="s">
        <v>5569</v>
      </c>
      <c r="G1747" s="1" t="s">
        <v>123</v>
      </c>
      <c r="H1747" s="1" t="s">
        <v>124</v>
      </c>
      <c r="I1747" s="1" t="s">
        <v>125</v>
      </c>
      <c r="J1747" s="1" t="s">
        <v>1616</v>
      </c>
      <c r="K1747" s="1" t="s">
        <v>1812</v>
      </c>
      <c r="L1747">
        <f>ROUNDUP(IF(B1747&gt;$D$4,0,($D$4-B1747+1)/365),0)</f>
        <v>0</v>
      </c>
      <c r="M1747">
        <f>ROUNDUP(IF(B1747&gt;$D$5,0,($D$5-B1747+1)/365),0)</f>
        <v>0</v>
      </c>
      <c r="N1747" s="28">
        <f>IF(OR(L1747=1,M1747=1),IF(B1747+364&lt;=$D$5,(B1747+364-$D$4+1)/365,IF(B1747&gt;$D$4,($D$5-B1747+1)/365,$D$6/365)),0)</f>
        <v>0</v>
      </c>
      <c r="O1747" s="28">
        <f>'Data &amp; Parameter'!$E$16*'Data &amp; Parameter'!$E$17*('Data &amp; Parameter'!$E$18+'Data &amp; Parameter'!$E$19)*'Data &amp; Parameter'!$E$20*'Data &amp; Parameter'!$E$37*N1747</f>
        <v>0</v>
      </c>
      <c r="P1747">
        <f>ROUNDUP(IF(D1747&gt;$D$4,0,($D$4-D1747+1)/365),0)</f>
        <v>0</v>
      </c>
      <c r="Q1747">
        <f>ROUNDUP(IF(D1747&gt;$D$5,0,($D$5-D1747+1)/365),0)</f>
        <v>0</v>
      </c>
      <c r="R1747" s="28">
        <f>IF(OR(P1747=1,Q1747=1),IF(D1747+364&lt;=$D$5,(D1747+364-$D$4+1)/365,IF(D1747&gt;$D$4,($D$5-D1747+1)/365,$D$6/365)),0)</f>
        <v>0</v>
      </c>
      <c r="S1747" s="28">
        <f>'Data &amp; Parameter'!$E$16*'Data &amp; Parameter'!$E$17*('Data &amp; Parameter'!$E$18+'Data &amp; Parameter'!$E$19)*'Data &amp; Parameter'!$E$20*'Data &amp; Parameter'!$E$37*R1747</f>
        <v>0</v>
      </c>
      <c r="T1747" s="28">
        <f t="shared" si="27"/>
        <v>0</v>
      </c>
    </row>
    <row r="1748" spans="1:20" ht="15.75" customHeight="1" x14ac:dyDescent="0.35">
      <c r="A1748">
        <v>1741</v>
      </c>
      <c r="B1748" s="76">
        <v>44236</v>
      </c>
      <c r="C1748" s="1" t="s">
        <v>5570</v>
      </c>
      <c r="D1748" s="76">
        <v>44236</v>
      </c>
      <c r="E1748" s="1" t="s">
        <v>5571</v>
      </c>
      <c r="F1748" s="1" t="s">
        <v>5572</v>
      </c>
      <c r="G1748" s="1" t="s">
        <v>123</v>
      </c>
      <c r="H1748" s="1" t="s">
        <v>124</v>
      </c>
      <c r="I1748" s="1" t="s">
        <v>125</v>
      </c>
      <c r="J1748" s="1" t="s">
        <v>1616</v>
      </c>
      <c r="K1748" s="1" t="s">
        <v>1812</v>
      </c>
      <c r="L1748">
        <f>ROUNDUP(IF(B1748&gt;$D$4,0,($D$4-B1748+1)/365),0)</f>
        <v>0</v>
      </c>
      <c r="M1748">
        <f>ROUNDUP(IF(B1748&gt;$D$5,0,($D$5-B1748+1)/365),0)</f>
        <v>0</v>
      </c>
      <c r="N1748" s="28">
        <f>IF(OR(L1748=1,M1748=1),IF(B1748+364&lt;=$D$5,(B1748+364-$D$4+1)/365,IF(B1748&gt;$D$4,($D$5-B1748+1)/365,$D$6/365)),0)</f>
        <v>0</v>
      </c>
      <c r="O1748" s="28">
        <f>'Data &amp; Parameter'!$E$16*'Data &amp; Parameter'!$E$17*('Data &amp; Parameter'!$E$18+'Data &amp; Parameter'!$E$19)*'Data &amp; Parameter'!$E$20*'Data &amp; Parameter'!$E$37*N1748</f>
        <v>0</v>
      </c>
      <c r="P1748">
        <f>ROUNDUP(IF(D1748&gt;$D$4,0,($D$4-D1748+1)/365),0)</f>
        <v>0</v>
      </c>
      <c r="Q1748">
        <f>ROUNDUP(IF(D1748&gt;$D$5,0,($D$5-D1748+1)/365),0)</f>
        <v>0</v>
      </c>
      <c r="R1748" s="28">
        <f>IF(OR(P1748=1,Q1748=1),IF(D1748+364&lt;=$D$5,(D1748+364-$D$4+1)/365,IF(D1748&gt;$D$4,($D$5-D1748+1)/365,$D$6/365)),0)</f>
        <v>0</v>
      </c>
      <c r="S1748" s="28">
        <f>'Data &amp; Parameter'!$E$16*'Data &amp; Parameter'!$E$17*('Data &amp; Parameter'!$E$18+'Data &amp; Parameter'!$E$19)*'Data &amp; Parameter'!$E$20*'Data &amp; Parameter'!$E$37*R1748</f>
        <v>0</v>
      </c>
      <c r="T1748" s="28">
        <f t="shared" si="27"/>
        <v>0</v>
      </c>
    </row>
    <row r="1749" spans="1:20" ht="15.75" customHeight="1" x14ac:dyDescent="0.35">
      <c r="A1749">
        <v>1742</v>
      </c>
      <c r="B1749" s="76">
        <v>44236</v>
      </c>
      <c r="C1749" s="1" t="s">
        <v>5573</v>
      </c>
      <c r="D1749" s="76">
        <v>44236</v>
      </c>
      <c r="E1749" s="1" t="s">
        <v>5574</v>
      </c>
      <c r="F1749" s="1" t="s">
        <v>5575</v>
      </c>
      <c r="G1749" s="1" t="s">
        <v>123</v>
      </c>
      <c r="H1749" s="1" t="s">
        <v>124</v>
      </c>
      <c r="I1749" s="1" t="s">
        <v>125</v>
      </c>
      <c r="J1749" s="1" t="s">
        <v>1616</v>
      </c>
      <c r="K1749" s="1" t="s">
        <v>1812</v>
      </c>
      <c r="L1749">
        <f>ROUNDUP(IF(B1749&gt;$D$4,0,($D$4-B1749+1)/365),0)</f>
        <v>0</v>
      </c>
      <c r="M1749">
        <f>ROUNDUP(IF(B1749&gt;$D$5,0,($D$5-B1749+1)/365),0)</f>
        <v>0</v>
      </c>
      <c r="N1749" s="28">
        <f>IF(OR(L1749=1,M1749=1),IF(B1749+364&lt;=$D$5,(B1749+364-$D$4+1)/365,IF(B1749&gt;$D$4,($D$5-B1749+1)/365,$D$6/365)),0)</f>
        <v>0</v>
      </c>
      <c r="O1749" s="28">
        <f>'Data &amp; Parameter'!$E$16*'Data &amp; Parameter'!$E$17*('Data &amp; Parameter'!$E$18+'Data &amp; Parameter'!$E$19)*'Data &amp; Parameter'!$E$20*'Data &amp; Parameter'!$E$37*N1749</f>
        <v>0</v>
      </c>
      <c r="P1749">
        <f>ROUNDUP(IF(D1749&gt;$D$4,0,($D$4-D1749+1)/365),0)</f>
        <v>0</v>
      </c>
      <c r="Q1749">
        <f>ROUNDUP(IF(D1749&gt;$D$5,0,($D$5-D1749+1)/365),0)</f>
        <v>0</v>
      </c>
      <c r="R1749" s="28">
        <f>IF(OR(P1749=1,Q1749=1),IF(D1749+364&lt;=$D$5,(D1749+364-$D$4+1)/365,IF(D1749&gt;$D$4,($D$5-D1749+1)/365,$D$6/365)),0)</f>
        <v>0</v>
      </c>
      <c r="S1749" s="28">
        <f>'Data &amp; Parameter'!$E$16*'Data &amp; Parameter'!$E$17*('Data &amp; Parameter'!$E$18+'Data &amp; Parameter'!$E$19)*'Data &amp; Parameter'!$E$20*'Data &amp; Parameter'!$E$37*R1749</f>
        <v>0</v>
      </c>
      <c r="T1749" s="28">
        <f t="shared" si="27"/>
        <v>0</v>
      </c>
    </row>
    <row r="1750" spans="1:20" ht="15.75" customHeight="1" x14ac:dyDescent="0.35">
      <c r="A1750">
        <v>1743</v>
      </c>
      <c r="B1750" s="76">
        <v>44236</v>
      </c>
      <c r="C1750" s="1" t="s">
        <v>5576</v>
      </c>
      <c r="D1750" s="76">
        <v>44236</v>
      </c>
      <c r="E1750" s="1" t="s">
        <v>5577</v>
      </c>
      <c r="F1750" s="1" t="s">
        <v>5578</v>
      </c>
      <c r="G1750" s="1" t="s">
        <v>123</v>
      </c>
      <c r="H1750" s="1" t="s">
        <v>124</v>
      </c>
      <c r="I1750" s="1" t="s">
        <v>125</v>
      </c>
      <c r="J1750" s="1" t="s">
        <v>1616</v>
      </c>
      <c r="K1750" s="1" t="s">
        <v>1812</v>
      </c>
      <c r="L1750">
        <f>ROUNDUP(IF(B1750&gt;$D$4,0,($D$4-B1750+1)/365),0)</f>
        <v>0</v>
      </c>
      <c r="M1750">
        <f>ROUNDUP(IF(B1750&gt;$D$5,0,($D$5-B1750+1)/365),0)</f>
        <v>0</v>
      </c>
      <c r="N1750" s="28">
        <f>IF(OR(L1750=1,M1750=1),IF(B1750+364&lt;=$D$5,(B1750+364-$D$4+1)/365,IF(B1750&gt;$D$4,($D$5-B1750+1)/365,$D$6/365)),0)</f>
        <v>0</v>
      </c>
      <c r="O1750" s="28">
        <f>'Data &amp; Parameter'!$E$16*'Data &amp; Parameter'!$E$17*('Data &amp; Parameter'!$E$18+'Data &amp; Parameter'!$E$19)*'Data &amp; Parameter'!$E$20*'Data &amp; Parameter'!$E$37*N1750</f>
        <v>0</v>
      </c>
      <c r="P1750">
        <f>ROUNDUP(IF(D1750&gt;$D$4,0,($D$4-D1750+1)/365),0)</f>
        <v>0</v>
      </c>
      <c r="Q1750">
        <f>ROUNDUP(IF(D1750&gt;$D$5,0,($D$5-D1750+1)/365),0)</f>
        <v>0</v>
      </c>
      <c r="R1750" s="28">
        <f>IF(OR(P1750=1,Q1750=1),IF(D1750+364&lt;=$D$5,(D1750+364-$D$4+1)/365,IF(D1750&gt;$D$4,($D$5-D1750+1)/365,$D$6/365)),0)</f>
        <v>0</v>
      </c>
      <c r="S1750" s="28">
        <f>'Data &amp; Parameter'!$E$16*'Data &amp; Parameter'!$E$17*('Data &amp; Parameter'!$E$18+'Data &amp; Parameter'!$E$19)*'Data &amp; Parameter'!$E$20*'Data &amp; Parameter'!$E$37*R1750</f>
        <v>0</v>
      </c>
      <c r="T1750" s="28">
        <f t="shared" si="27"/>
        <v>0</v>
      </c>
    </row>
    <row r="1751" spans="1:20" ht="15.75" customHeight="1" x14ac:dyDescent="0.35">
      <c r="A1751">
        <v>1744</v>
      </c>
      <c r="B1751" s="76">
        <v>44236</v>
      </c>
      <c r="C1751" s="1" t="s">
        <v>5579</v>
      </c>
      <c r="D1751" s="76">
        <v>44236</v>
      </c>
      <c r="E1751" s="1" t="s">
        <v>5580</v>
      </c>
      <c r="F1751" s="1" t="s">
        <v>5581</v>
      </c>
      <c r="G1751" s="1" t="s">
        <v>123</v>
      </c>
      <c r="H1751" s="1" t="s">
        <v>124</v>
      </c>
      <c r="I1751" s="1" t="s">
        <v>125</v>
      </c>
      <c r="J1751" s="1" t="s">
        <v>1616</v>
      </c>
      <c r="K1751" s="1" t="s">
        <v>1812</v>
      </c>
      <c r="L1751">
        <f>ROUNDUP(IF(B1751&gt;$D$4,0,($D$4-B1751+1)/365),0)</f>
        <v>0</v>
      </c>
      <c r="M1751">
        <f>ROUNDUP(IF(B1751&gt;$D$5,0,($D$5-B1751+1)/365),0)</f>
        <v>0</v>
      </c>
      <c r="N1751" s="28">
        <f>IF(OR(L1751=1,M1751=1),IF(B1751+364&lt;=$D$5,(B1751+364-$D$4+1)/365,IF(B1751&gt;$D$4,($D$5-B1751+1)/365,$D$6/365)),0)</f>
        <v>0</v>
      </c>
      <c r="O1751" s="28">
        <f>'Data &amp; Parameter'!$E$16*'Data &amp; Parameter'!$E$17*('Data &amp; Parameter'!$E$18+'Data &amp; Parameter'!$E$19)*'Data &amp; Parameter'!$E$20*'Data &amp; Parameter'!$E$37*N1751</f>
        <v>0</v>
      </c>
      <c r="P1751">
        <f>ROUNDUP(IF(D1751&gt;$D$4,0,($D$4-D1751+1)/365),0)</f>
        <v>0</v>
      </c>
      <c r="Q1751">
        <f>ROUNDUP(IF(D1751&gt;$D$5,0,($D$5-D1751+1)/365),0)</f>
        <v>0</v>
      </c>
      <c r="R1751" s="28">
        <f>IF(OR(P1751=1,Q1751=1),IF(D1751+364&lt;=$D$5,(D1751+364-$D$4+1)/365,IF(D1751&gt;$D$4,($D$5-D1751+1)/365,$D$6/365)),0)</f>
        <v>0</v>
      </c>
      <c r="S1751" s="28">
        <f>'Data &amp; Parameter'!$E$16*'Data &amp; Parameter'!$E$17*('Data &amp; Parameter'!$E$18+'Data &amp; Parameter'!$E$19)*'Data &amp; Parameter'!$E$20*'Data &amp; Parameter'!$E$37*R1751</f>
        <v>0</v>
      </c>
      <c r="T1751" s="28">
        <f t="shared" si="27"/>
        <v>0</v>
      </c>
    </row>
    <row r="1752" spans="1:20" ht="15.75" customHeight="1" x14ac:dyDescent="0.35">
      <c r="A1752">
        <v>1745</v>
      </c>
      <c r="B1752" s="76">
        <v>44236</v>
      </c>
      <c r="C1752" s="1" t="s">
        <v>5582</v>
      </c>
      <c r="D1752" s="76">
        <v>44236</v>
      </c>
      <c r="E1752" s="1" t="s">
        <v>5583</v>
      </c>
      <c r="F1752" s="1" t="s">
        <v>5584</v>
      </c>
      <c r="G1752" s="1" t="s">
        <v>123</v>
      </c>
      <c r="H1752" s="1" t="s">
        <v>124</v>
      </c>
      <c r="I1752" s="1" t="s">
        <v>125</v>
      </c>
      <c r="J1752" s="1" t="s">
        <v>1616</v>
      </c>
      <c r="K1752" s="1" t="s">
        <v>1616</v>
      </c>
      <c r="L1752">
        <f>ROUNDUP(IF(B1752&gt;$D$4,0,($D$4-B1752+1)/365),0)</f>
        <v>0</v>
      </c>
      <c r="M1752">
        <f>ROUNDUP(IF(B1752&gt;$D$5,0,($D$5-B1752+1)/365),0)</f>
        <v>0</v>
      </c>
      <c r="N1752" s="28">
        <f>IF(OR(L1752=1,M1752=1),IF(B1752+364&lt;=$D$5,(B1752+364-$D$4+1)/365,IF(B1752&gt;$D$4,($D$5-B1752+1)/365,$D$6/365)),0)</f>
        <v>0</v>
      </c>
      <c r="O1752" s="28">
        <f>'Data &amp; Parameter'!$E$16*'Data &amp; Parameter'!$E$17*('Data &amp; Parameter'!$E$18+'Data &amp; Parameter'!$E$19)*'Data &amp; Parameter'!$E$20*'Data &amp; Parameter'!$E$37*N1752</f>
        <v>0</v>
      </c>
      <c r="P1752">
        <f>ROUNDUP(IF(D1752&gt;$D$4,0,($D$4-D1752+1)/365),0)</f>
        <v>0</v>
      </c>
      <c r="Q1752">
        <f>ROUNDUP(IF(D1752&gt;$D$5,0,($D$5-D1752+1)/365),0)</f>
        <v>0</v>
      </c>
      <c r="R1752" s="28">
        <f>IF(OR(P1752=1,Q1752=1),IF(D1752+364&lt;=$D$5,(D1752+364-$D$4+1)/365,IF(D1752&gt;$D$4,($D$5-D1752+1)/365,$D$6/365)),0)</f>
        <v>0</v>
      </c>
      <c r="S1752" s="28">
        <f>'Data &amp; Parameter'!$E$16*'Data &amp; Parameter'!$E$17*('Data &amp; Parameter'!$E$18+'Data &amp; Parameter'!$E$19)*'Data &amp; Parameter'!$E$20*'Data &amp; Parameter'!$E$37*R1752</f>
        <v>0</v>
      </c>
      <c r="T1752" s="28">
        <f t="shared" si="27"/>
        <v>0</v>
      </c>
    </row>
    <row r="1753" spans="1:20" ht="15.75" customHeight="1" x14ac:dyDescent="0.35">
      <c r="A1753">
        <v>1746</v>
      </c>
      <c r="B1753" s="76">
        <v>44236</v>
      </c>
      <c r="C1753" s="1" t="s">
        <v>5585</v>
      </c>
      <c r="D1753" s="76">
        <v>44236</v>
      </c>
      <c r="E1753" s="1" t="s">
        <v>5586</v>
      </c>
      <c r="F1753" s="1" t="s">
        <v>5587</v>
      </c>
      <c r="G1753" s="1" t="s">
        <v>123</v>
      </c>
      <c r="H1753" s="1" t="s">
        <v>124</v>
      </c>
      <c r="I1753" s="1" t="s">
        <v>125</v>
      </c>
      <c r="J1753" s="1" t="s">
        <v>1616</v>
      </c>
      <c r="K1753" s="1" t="s">
        <v>1812</v>
      </c>
      <c r="L1753">
        <f>ROUNDUP(IF(B1753&gt;$D$4,0,($D$4-B1753+1)/365),0)</f>
        <v>0</v>
      </c>
      <c r="M1753">
        <f>ROUNDUP(IF(B1753&gt;$D$5,0,($D$5-B1753+1)/365),0)</f>
        <v>0</v>
      </c>
      <c r="N1753" s="28">
        <f>IF(OR(L1753=1,M1753=1),IF(B1753+364&lt;=$D$5,(B1753+364-$D$4+1)/365,IF(B1753&gt;$D$4,($D$5-B1753+1)/365,$D$6/365)),0)</f>
        <v>0</v>
      </c>
      <c r="O1753" s="28">
        <f>'Data &amp; Parameter'!$E$16*'Data &amp; Parameter'!$E$17*('Data &amp; Parameter'!$E$18+'Data &amp; Parameter'!$E$19)*'Data &amp; Parameter'!$E$20*'Data &amp; Parameter'!$E$37*N1753</f>
        <v>0</v>
      </c>
      <c r="P1753">
        <f>ROUNDUP(IF(D1753&gt;$D$4,0,($D$4-D1753+1)/365),0)</f>
        <v>0</v>
      </c>
      <c r="Q1753">
        <f>ROUNDUP(IF(D1753&gt;$D$5,0,($D$5-D1753+1)/365),0)</f>
        <v>0</v>
      </c>
      <c r="R1753" s="28">
        <f>IF(OR(P1753=1,Q1753=1),IF(D1753+364&lt;=$D$5,(D1753+364-$D$4+1)/365,IF(D1753&gt;$D$4,($D$5-D1753+1)/365,$D$6/365)),0)</f>
        <v>0</v>
      </c>
      <c r="S1753" s="28">
        <f>'Data &amp; Parameter'!$E$16*'Data &amp; Parameter'!$E$17*('Data &amp; Parameter'!$E$18+'Data &amp; Parameter'!$E$19)*'Data &amp; Parameter'!$E$20*'Data &amp; Parameter'!$E$37*R1753</f>
        <v>0</v>
      </c>
      <c r="T1753" s="28">
        <f t="shared" si="27"/>
        <v>0</v>
      </c>
    </row>
    <row r="1754" spans="1:20" ht="15.75" customHeight="1" x14ac:dyDescent="0.35">
      <c r="A1754">
        <v>1747</v>
      </c>
      <c r="B1754" s="76">
        <v>44236</v>
      </c>
      <c r="C1754" s="1" t="s">
        <v>5588</v>
      </c>
      <c r="D1754" s="76">
        <v>44236</v>
      </c>
      <c r="E1754" s="1" t="s">
        <v>5589</v>
      </c>
      <c r="F1754" s="1" t="s">
        <v>5590</v>
      </c>
      <c r="G1754" s="1" t="s">
        <v>123</v>
      </c>
      <c r="H1754" s="1" t="s">
        <v>124</v>
      </c>
      <c r="I1754" s="1" t="s">
        <v>125</v>
      </c>
      <c r="J1754" s="1" t="s">
        <v>1616</v>
      </c>
      <c r="K1754" s="1" t="s">
        <v>1812</v>
      </c>
      <c r="L1754">
        <f>ROUNDUP(IF(B1754&gt;$D$4,0,($D$4-B1754+1)/365),0)</f>
        <v>0</v>
      </c>
      <c r="M1754">
        <f>ROUNDUP(IF(B1754&gt;$D$5,0,($D$5-B1754+1)/365),0)</f>
        <v>0</v>
      </c>
      <c r="N1754" s="28">
        <f>IF(OR(L1754=1,M1754=1),IF(B1754+364&lt;=$D$5,(B1754+364-$D$4+1)/365,IF(B1754&gt;$D$4,($D$5-B1754+1)/365,$D$6/365)),0)</f>
        <v>0</v>
      </c>
      <c r="O1754" s="28">
        <f>'Data &amp; Parameter'!$E$16*'Data &amp; Parameter'!$E$17*('Data &amp; Parameter'!$E$18+'Data &amp; Parameter'!$E$19)*'Data &amp; Parameter'!$E$20*'Data &amp; Parameter'!$E$37*N1754</f>
        <v>0</v>
      </c>
      <c r="P1754">
        <f>ROUNDUP(IF(D1754&gt;$D$4,0,($D$4-D1754+1)/365),0)</f>
        <v>0</v>
      </c>
      <c r="Q1754">
        <f>ROUNDUP(IF(D1754&gt;$D$5,0,($D$5-D1754+1)/365),0)</f>
        <v>0</v>
      </c>
      <c r="R1754" s="28">
        <f>IF(OR(P1754=1,Q1754=1),IF(D1754+364&lt;=$D$5,(D1754+364-$D$4+1)/365,IF(D1754&gt;$D$4,($D$5-D1754+1)/365,$D$6/365)),0)</f>
        <v>0</v>
      </c>
      <c r="S1754" s="28">
        <f>'Data &amp; Parameter'!$E$16*'Data &amp; Parameter'!$E$17*('Data &amp; Parameter'!$E$18+'Data &amp; Parameter'!$E$19)*'Data &amp; Parameter'!$E$20*'Data &amp; Parameter'!$E$37*R1754</f>
        <v>0</v>
      </c>
      <c r="T1754" s="28">
        <f t="shared" si="27"/>
        <v>0</v>
      </c>
    </row>
    <row r="1755" spans="1:20" ht="15.75" customHeight="1" x14ac:dyDescent="0.35">
      <c r="A1755">
        <v>1748</v>
      </c>
      <c r="B1755" s="76">
        <v>44236</v>
      </c>
      <c r="C1755" s="1" t="s">
        <v>5591</v>
      </c>
      <c r="D1755" s="76">
        <v>44236</v>
      </c>
      <c r="E1755" s="1" t="s">
        <v>5592</v>
      </c>
      <c r="F1755" s="1" t="s">
        <v>5593</v>
      </c>
      <c r="G1755" s="1" t="s">
        <v>123</v>
      </c>
      <c r="H1755" s="1" t="s">
        <v>124</v>
      </c>
      <c r="I1755" s="1" t="s">
        <v>125</v>
      </c>
      <c r="J1755" s="1" t="s">
        <v>1616</v>
      </c>
      <c r="K1755" s="1" t="s">
        <v>1812</v>
      </c>
      <c r="L1755">
        <f>ROUNDUP(IF(B1755&gt;$D$4,0,($D$4-B1755+1)/365),0)</f>
        <v>0</v>
      </c>
      <c r="M1755">
        <f>ROUNDUP(IF(B1755&gt;$D$5,0,($D$5-B1755+1)/365),0)</f>
        <v>0</v>
      </c>
      <c r="N1755" s="28">
        <f>IF(OR(L1755=1,M1755=1),IF(B1755+364&lt;=$D$5,(B1755+364-$D$4+1)/365,IF(B1755&gt;$D$4,($D$5-B1755+1)/365,$D$6/365)),0)</f>
        <v>0</v>
      </c>
      <c r="O1755" s="28">
        <f>'Data &amp; Parameter'!$E$16*'Data &amp; Parameter'!$E$17*('Data &amp; Parameter'!$E$18+'Data &amp; Parameter'!$E$19)*'Data &amp; Parameter'!$E$20*'Data &amp; Parameter'!$E$37*N1755</f>
        <v>0</v>
      </c>
      <c r="P1755">
        <f>ROUNDUP(IF(D1755&gt;$D$4,0,($D$4-D1755+1)/365),0)</f>
        <v>0</v>
      </c>
      <c r="Q1755">
        <f>ROUNDUP(IF(D1755&gt;$D$5,0,($D$5-D1755+1)/365),0)</f>
        <v>0</v>
      </c>
      <c r="R1755" s="28">
        <f>IF(OR(P1755=1,Q1755=1),IF(D1755+364&lt;=$D$5,(D1755+364-$D$4+1)/365,IF(D1755&gt;$D$4,($D$5-D1755+1)/365,$D$6/365)),0)</f>
        <v>0</v>
      </c>
      <c r="S1755" s="28">
        <f>'Data &amp; Parameter'!$E$16*'Data &amp; Parameter'!$E$17*('Data &amp; Parameter'!$E$18+'Data &amp; Parameter'!$E$19)*'Data &amp; Parameter'!$E$20*'Data &amp; Parameter'!$E$37*R1755</f>
        <v>0</v>
      </c>
      <c r="T1755" s="28">
        <f t="shared" si="27"/>
        <v>0</v>
      </c>
    </row>
    <row r="1756" spans="1:20" ht="15.75" customHeight="1" x14ac:dyDescent="0.35">
      <c r="A1756">
        <v>1749</v>
      </c>
      <c r="B1756" s="76">
        <v>44236</v>
      </c>
      <c r="C1756" s="1" t="s">
        <v>5594</v>
      </c>
      <c r="D1756" s="76">
        <v>44236</v>
      </c>
      <c r="E1756" s="1" t="s">
        <v>5595</v>
      </c>
      <c r="F1756" s="1" t="s">
        <v>5596</v>
      </c>
      <c r="G1756" s="1" t="s">
        <v>123</v>
      </c>
      <c r="H1756" s="1" t="s">
        <v>124</v>
      </c>
      <c r="I1756" s="1" t="s">
        <v>125</v>
      </c>
      <c r="J1756" s="1" t="s">
        <v>1616</v>
      </c>
      <c r="K1756" s="1" t="s">
        <v>1812</v>
      </c>
      <c r="L1756">
        <f>ROUNDUP(IF(B1756&gt;$D$4,0,($D$4-B1756+1)/365),0)</f>
        <v>0</v>
      </c>
      <c r="M1756">
        <f>ROUNDUP(IF(B1756&gt;$D$5,0,($D$5-B1756+1)/365),0)</f>
        <v>0</v>
      </c>
      <c r="N1756" s="28">
        <f>IF(OR(L1756=1,M1756=1),IF(B1756+364&lt;=$D$5,(B1756+364-$D$4+1)/365,IF(B1756&gt;$D$4,($D$5-B1756+1)/365,$D$6/365)),0)</f>
        <v>0</v>
      </c>
      <c r="O1756" s="28">
        <f>'Data &amp; Parameter'!$E$16*'Data &amp; Parameter'!$E$17*('Data &amp; Parameter'!$E$18+'Data &amp; Parameter'!$E$19)*'Data &amp; Parameter'!$E$20*'Data &amp; Parameter'!$E$37*N1756</f>
        <v>0</v>
      </c>
      <c r="P1756">
        <f>ROUNDUP(IF(D1756&gt;$D$4,0,($D$4-D1756+1)/365),0)</f>
        <v>0</v>
      </c>
      <c r="Q1756">
        <f>ROUNDUP(IF(D1756&gt;$D$5,0,($D$5-D1756+1)/365),0)</f>
        <v>0</v>
      </c>
      <c r="R1756" s="28">
        <f>IF(OR(P1756=1,Q1756=1),IF(D1756+364&lt;=$D$5,(D1756+364-$D$4+1)/365,IF(D1756&gt;$D$4,($D$5-D1756+1)/365,$D$6/365)),0)</f>
        <v>0</v>
      </c>
      <c r="S1756" s="28">
        <f>'Data &amp; Parameter'!$E$16*'Data &amp; Parameter'!$E$17*('Data &amp; Parameter'!$E$18+'Data &amp; Parameter'!$E$19)*'Data &amp; Parameter'!$E$20*'Data &amp; Parameter'!$E$37*R1756</f>
        <v>0</v>
      </c>
      <c r="T1756" s="28">
        <f t="shared" si="27"/>
        <v>0</v>
      </c>
    </row>
    <row r="1757" spans="1:20" ht="15.75" customHeight="1" x14ac:dyDescent="0.35">
      <c r="A1757">
        <v>1750</v>
      </c>
      <c r="B1757" s="76">
        <v>44236</v>
      </c>
      <c r="C1757" s="1" t="s">
        <v>5597</v>
      </c>
      <c r="D1757" s="76">
        <v>44236</v>
      </c>
      <c r="E1757" s="1" t="s">
        <v>5598</v>
      </c>
      <c r="F1757" s="1" t="s">
        <v>5599</v>
      </c>
      <c r="G1757" s="1" t="s">
        <v>123</v>
      </c>
      <c r="H1757" s="1" t="s">
        <v>124</v>
      </c>
      <c r="I1757" s="1" t="s">
        <v>125</v>
      </c>
      <c r="J1757" s="1" t="s">
        <v>1616</v>
      </c>
      <c r="K1757" s="1" t="s">
        <v>1812</v>
      </c>
      <c r="L1757">
        <f>ROUNDUP(IF(B1757&gt;$D$4,0,($D$4-B1757+1)/365),0)</f>
        <v>0</v>
      </c>
      <c r="M1757">
        <f>ROUNDUP(IF(B1757&gt;$D$5,0,($D$5-B1757+1)/365),0)</f>
        <v>0</v>
      </c>
      <c r="N1757" s="28">
        <f>IF(OR(L1757=1,M1757=1),IF(B1757+364&lt;=$D$5,(B1757+364-$D$4+1)/365,IF(B1757&gt;$D$4,($D$5-B1757+1)/365,$D$6/365)),0)</f>
        <v>0</v>
      </c>
      <c r="O1757" s="28">
        <f>'Data &amp; Parameter'!$E$16*'Data &amp; Parameter'!$E$17*('Data &amp; Parameter'!$E$18+'Data &amp; Parameter'!$E$19)*'Data &amp; Parameter'!$E$20*'Data &amp; Parameter'!$E$37*N1757</f>
        <v>0</v>
      </c>
      <c r="P1757">
        <f>ROUNDUP(IF(D1757&gt;$D$4,0,($D$4-D1757+1)/365),0)</f>
        <v>0</v>
      </c>
      <c r="Q1757">
        <f>ROUNDUP(IF(D1757&gt;$D$5,0,($D$5-D1757+1)/365),0)</f>
        <v>0</v>
      </c>
      <c r="R1757" s="28">
        <f>IF(OR(P1757=1,Q1757=1),IF(D1757+364&lt;=$D$5,(D1757+364-$D$4+1)/365,IF(D1757&gt;$D$4,($D$5-D1757+1)/365,$D$6/365)),0)</f>
        <v>0</v>
      </c>
      <c r="S1757" s="28">
        <f>'Data &amp; Parameter'!$E$16*'Data &amp; Parameter'!$E$17*('Data &amp; Parameter'!$E$18+'Data &amp; Parameter'!$E$19)*'Data &amp; Parameter'!$E$20*'Data &amp; Parameter'!$E$37*R1757</f>
        <v>0</v>
      </c>
      <c r="T1757" s="28">
        <f t="shared" si="27"/>
        <v>0</v>
      </c>
    </row>
    <row r="1758" spans="1:20" ht="15.75" customHeight="1" x14ac:dyDescent="0.35">
      <c r="A1758">
        <v>1751</v>
      </c>
      <c r="B1758" s="76">
        <v>44236</v>
      </c>
      <c r="C1758" s="1" t="s">
        <v>5600</v>
      </c>
      <c r="D1758" s="76">
        <v>44236</v>
      </c>
      <c r="E1758" s="1" t="s">
        <v>5601</v>
      </c>
      <c r="F1758" s="1" t="s">
        <v>5602</v>
      </c>
      <c r="G1758" s="1" t="s">
        <v>123</v>
      </c>
      <c r="H1758" s="1" t="s">
        <v>124</v>
      </c>
      <c r="I1758" s="1" t="s">
        <v>125</v>
      </c>
      <c r="J1758" s="1" t="s">
        <v>1616</v>
      </c>
      <c r="K1758" s="1" t="s">
        <v>1812</v>
      </c>
      <c r="L1758">
        <f>ROUNDUP(IF(B1758&gt;$D$4,0,($D$4-B1758+1)/365),0)</f>
        <v>0</v>
      </c>
      <c r="M1758">
        <f>ROUNDUP(IF(B1758&gt;$D$5,0,($D$5-B1758+1)/365),0)</f>
        <v>0</v>
      </c>
      <c r="N1758" s="28">
        <f>IF(OR(L1758=1,M1758=1),IF(B1758+364&lt;=$D$5,(B1758+364-$D$4+1)/365,IF(B1758&gt;$D$4,($D$5-B1758+1)/365,$D$6/365)),0)</f>
        <v>0</v>
      </c>
      <c r="O1758" s="28">
        <f>'Data &amp; Parameter'!$E$16*'Data &amp; Parameter'!$E$17*('Data &amp; Parameter'!$E$18+'Data &amp; Parameter'!$E$19)*'Data &amp; Parameter'!$E$20*'Data &amp; Parameter'!$E$37*N1758</f>
        <v>0</v>
      </c>
      <c r="P1758">
        <f>ROUNDUP(IF(D1758&gt;$D$4,0,($D$4-D1758+1)/365),0)</f>
        <v>0</v>
      </c>
      <c r="Q1758">
        <f>ROUNDUP(IF(D1758&gt;$D$5,0,($D$5-D1758+1)/365),0)</f>
        <v>0</v>
      </c>
      <c r="R1758" s="28">
        <f>IF(OR(P1758=1,Q1758=1),IF(D1758+364&lt;=$D$5,(D1758+364-$D$4+1)/365,IF(D1758&gt;$D$4,($D$5-D1758+1)/365,$D$6/365)),0)</f>
        <v>0</v>
      </c>
      <c r="S1758" s="28">
        <f>'Data &amp; Parameter'!$E$16*'Data &amp; Parameter'!$E$17*('Data &amp; Parameter'!$E$18+'Data &amp; Parameter'!$E$19)*'Data &amp; Parameter'!$E$20*'Data &amp; Parameter'!$E$37*R1758</f>
        <v>0</v>
      </c>
      <c r="T1758" s="28">
        <f t="shared" si="27"/>
        <v>0</v>
      </c>
    </row>
    <row r="1759" spans="1:20" ht="15.75" customHeight="1" x14ac:dyDescent="0.35">
      <c r="A1759">
        <v>1752</v>
      </c>
      <c r="B1759" s="76">
        <v>44236</v>
      </c>
      <c r="C1759" s="1" t="s">
        <v>5603</v>
      </c>
      <c r="D1759" s="76">
        <v>44236</v>
      </c>
      <c r="E1759" s="1" t="s">
        <v>5604</v>
      </c>
      <c r="F1759" s="1" t="s">
        <v>5605</v>
      </c>
      <c r="G1759" s="1" t="s">
        <v>123</v>
      </c>
      <c r="H1759" s="1" t="s">
        <v>124</v>
      </c>
      <c r="I1759" s="1" t="s">
        <v>125</v>
      </c>
      <c r="J1759" s="1" t="s">
        <v>1616</v>
      </c>
      <c r="K1759" s="1" t="s">
        <v>1812</v>
      </c>
      <c r="L1759">
        <f>ROUNDUP(IF(B1759&gt;$D$4,0,($D$4-B1759+1)/365),0)</f>
        <v>0</v>
      </c>
      <c r="M1759">
        <f>ROUNDUP(IF(B1759&gt;$D$5,0,($D$5-B1759+1)/365),0)</f>
        <v>0</v>
      </c>
      <c r="N1759" s="28">
        <f>IF(OR(L1759=1,M1759=1),IF(B1759+364&lt;=$D$5,(B1759+364-$D$4+1)/365,IF(B1759&gt;$D$4,($D$5-B1759+1)/365,$D$6/365)),0)</f>
        <v>0</v>
      </c>
      <c r="O1759" s="28">
        <f>'Data &amp; Parameter'!$E$16*'Data &amp; Parameter'!$E$17*('Data &amp; Parameter'!$E$18+'Data &amp; Parameter'!$E$19)*'Data &amp; Parameter'!$E$20*'Data &amp; Parameter'!$E$37*N1759</f>
        <v>0</v>
      </c>
      <c r="P1759">
        <f>ROUNDUP(IF(D1759&gt;$D$4,0,($D$4-D1759+1)/365),0)</f>
        <v>0</v>
      </c>
      <c r="Q1759">
        <f>ROUNDUP(IF(D1759&gt;$D$5,0,($D$5-D1759+1)/365),0)</f>
        <v>0</v>
      </c>
      <c r="R1759" s="28">
        <f>IF(OR(P1759=1,Q1759=1),IF(D1759+364&lt;=$D$5,(D1759+364-$D$4+1)/365,IF(D1759&gt;$D$4,($D$5-D1759+1)/365,$D$6/365)),0)</f>
        <v>0</v>
      </c>
      <c r="S1759" s="28">
        <f>'Data &amp; Parameter'!$E$16*'Data &amp; Parameter'!$E$17*('Data &amp; Parameter'!$E$18+'Data &amp; Parameter'!$E$19)*'Data &amp; Parameter'!$E$20*'Data &amp; Parameter'!$E$37*R1759</f>
        <v>0</v>
      </c>
      <c r="T1759" s="28">
        <f t="shared" si="27"/>
        <v>0</v>
      </c>
    </row>
    <row r="1760" spans="1:20" ht="15.75" customHeight="1" x14ac:dyDescent="0.35">
      <c r="A1760">
        <v>1753</v>
      </c>
      <c r="B1760" s="76">
        <v>44236</v>
      </c>
      <c r="C1760" s="1" t="s">
        <v>5606</v>
      </c>
      <c r="D1760" s="76">
        <v>44236</v>
      </c>
      <c r="E1760" s="1" t="s">
        <v>5607</v>
      </c>
      <c r="F1760" s="1" t="s">
        <v>5608</v>
      </c>
      <c r="G1760" s="1" t="s">
        <v>123</v>
      </c>
      <c r="H1760" s="1" t="s">
        <v>124</v>
      </c>
      <c r="I1760" s="1" t="s">
        <v>125</v>
      </c>
      <c r="J1760" s="1" t="s">
        <v>1661</v>
      </c>
      <c r="K1760" s="1" t="s">
        <v>1812</v>
      </c>
      <c r="L1760">
        <f>ROUNDUP(IF(B1760&gt;$D$4,0,($D$4-B1760+1)/365),0)</f>
        <v>0</v>
      </c>
      <c r="M1760">
        <f>ROUNDUP(IF(B1760&gt;$D$5,0,($D$5-B1760+1)/365),0)</f>
        <v>0</v>
      </c>
      <c r="N1760" s="28">
        <f>IF(OR(L1760=1,M1760=1),IF(B1760+364&lt;=$D$5,(B1760+364-$D$4+1)/365,IF(B1760&gt;$D$4,($D$5-B1760+1)/365,$D$6/365)),0)</f>
        <v>0</v>
      </c>
      <c r="O1760" s="28">
        <f>'Data &amp; Parameter'!$E$16*'Data &amp; Parameter'!$E$17*('Data &amp; Parameter'!$E$18+'Data &amp; Parameter'!$E$19)*'Data &amp; Parameter'!$E$20*'Data &amp; Parameter'!$E$37*N1760</f>
        <v>0</v>
      </c>
      <c r="P1760">
        <f>ROUNDUP(IF(D1760&gt;$D$4,0,($D$4-D1760+1)/365),0)</f>
        <v>0</v>
      </c>
      <c r="Q1760">
        <f>ROUNDUP(IF(D1760&gt;$D$5,0,($D$5-D1760+1)/365),0)</f>
        <v>0</v>
      </c>
      <c r="R1760" s="28">
        <f>IF(OR(P1760=1,Q1760=1),IF(D1760+364&lt;=$D$5,(D1760+364-$D$4+1)/365,IF(D1760&gt;$D$4,($D$5-D1760+1)/365,$D$6/365)),0)</f>
        <v>0</v>
      </c>
      <c r="S1760" s="28">
        <f>'Data &amp; Parameter'!$E$16*'Data &amp; Parameter'!$E$17*('Data &amp; Parameter'!$E$18+'Data &amp; Parameter'!$E$19)*'Data &amp; Parameter'!$E$20*'Data &amp; Parameter'!$E$37*R1760</f>
        <v>0</v>
      </c>
      <c r="T1760" s="28">
        <f t="shared" si="27"/>
        <v>0</v>
      </c>
    </row>
    <row r="1761" spans="1:20" ht="15.75" customHeight="1" x14ac:dyDescent="0.35">
      <c r="A1761">
        <v>1754</v>
      </c>
      <c r="B1761" s="76">
        <v>44236</v>
      </c>
      <c r="C1761" s="1" t="s">
        <v>5609</v>
      </c>
      <c r="D1761" s="76">
        <v>44236</v>
      </c>
      <c r="E1761" s="1" t="s">
        <v>5610</v>
      </c>
      <c r="F1761" s="1" t="s">
        <v>5611</v>
      </c>
      <c r="G1761" s="1" t="s">
        <v>123</v>
      </c>
      <c r="H1761" s="1" t="s">
        <v>124</v>
      </c>
      <c r="I1761" s="1" t="s">
        <v>125</v>
      </c>
      <c r="J1761" s="1" t="s">
        <v>1616</v>
      </c>
      <c r="K1761" s="1" t="s">
        <v>1812</v>
      </c>
      <c r="L1761">
        <f>ROUNDUP(IF(B1761&gt;$D$4,0,($D$4-B1761+1)/365),0)</f>
        <v>0</v>
      </c>
      <c r="M1761">
        <f>ROUNDUP(IF(B1761&gt;$D$5,0,($D$5-B1761+1)/365),0)</f>
        <v>0</v>
      </c>
      <c r="N1761" s="28">
        <f>IF(OR(L1761=1,M1761=1),IF(B1761+364&lt;=$D$5,(B1761+364-$D$4+1)/365,IF(B1761&gt;$D$4,($D$5-B1761+1)/365,$D$6/365)),0)</f>
        <v>0</v>
      </c>
      <c r="O1761" s="28">
        <f>'Data &amp; Parameter'!$E$16*'Data &amp; Parameter'!$E$17*('Data &amp; Parameter'!$E$18+'Data &amp; Parameter'!$E$19)*'Data &amp; Parameter'!$E$20*'Data &amp; Parameter'!$E$37*N1761</f>
        <v>0</v>
      </c>
      <c r="P1761">
        <f>ROUNDUP(IF(D1761&gt;$D$4,0,($D$4-D1761+1)/365),0)</f>
        <v>0</v>
      </c>
      <c r="Q1761">
        <f>ROUNDUP(IF(D1761&gt;$D$5,0,($D$5-D1761+1)/365),0)</f>
        <v>0</v>
      </c>
      <c r="R1761" s="28">
        <f>IF(OR(P1761=1,Q1761=1),IF(D1761+364&lt;=$D$5,(D1761+364-$D$4+1)/365,IF(D1761&gt;$D$4,($D$5-D1761+1)/365,$D$6/365)),0)</f>
        <v>0</v>
      </c>
      <c r="S1761" s="28">
        <f>'Data &amp; Parameter'!$E$16*'Data &amp; Parameter'!$E$17*('Data &amp; Parameter'!$E$18+'Data &amp; Parameter'!$E$19)*'Data &amp; Parameter'!$E$20*'Data &amp; Parameter'!$E$37*R1761</f>
        <v>0</v>
      </c>
      <c r="T1761" s="28">
        <f t="shared" si="27"/>
        <v>0</v>
      </c>
    </row>
    <row r="1762" spans="1:20" ht="15.75" customHeight="1" x14ac:dyDescent="0.35">
      <c r="A1762">
        <v>1755</v>
      </c>
      <c r="B1762" s="76">
        <v>44236</v>
      </c>
      <c r="C1762" s="1" t="s">
        <v>5612</v>
      </c>
      <c r="D1762" s="76">
        <v>44236</v>
      </c>
      <c r="E1762" s="1" t="s">
        <v>5613</v>
      </c>
      <c r="F1762" s="1" t="s">
        <v>5614</v>
      </c>
      <c r="G1762" s="1" t="s">
        <v>123</v>
      </c>
      <c r="H1762" s="1" t="s">
        <v>124</v>
      </c>
      <c r="I1762" s="1" t="s">
        <v>125</v>
      </c>
      <c r="J1762" s="1" t="s">
        <v>1616</v>
      </c>
      <c r="K1762" s="1" t="s">
        <v>1812</v>
      </c>
      <c r="L1762">
        <f>ROUNDUP(IF(B1762&gt;$D$4,0,($D$4-B1762+1)/365),0)</f>
        <v>0</v>
      </c>
      <c r="M1762">
        <f>ROUNDUP(IF(B1762&gt;$D$5,0,($D$5-B1762+1)/365),0)</f>
        <v>0</v>
      </c>
      <c r="N1762" s="28">
        <f>IF(OR(L1762=1,M1762=1),IF(B1762+364&lt;=$D$5,(B1762+364-$D$4+1)/365,IF(B1762&gt;$D$4,($D$5-B1762+1)/365,$D$6/365)),0)</f>
        <v>0</v>
      </c>
      <c r="O1762" s="28">
        <f>'Data &amp; Parameter'!$E$16*'Data &amp; Parameter'!$E$17*('Data &amp; Parameter'!$E$18+'Data &amp; Parameter'!$E$19)*'Data &amp; Parameter'!$E$20*'Data &amp; Parameter'!$E$37*N1762</f>
        <v>0</v>
      </c>
      <c r="P1762">
        <f>ROUNDUP(IF(D1762&gt;$D$4,0,($D$4-D1762+1)/365),0)</f>
        <v>0</v>
      </c>
      <c r="Q1762">
        <f>ROUNDUP(IF(D1762&gt;$D$5,0,($D$5-D1762+1)/365),0)</f>
        <v>0</v>
      </c>
      <c r="R1762" s="28">
        <f>IF(OR(P1762=1,Q1762=1),IF(D1762+364&lt;=$D$5,(D1762+364-$D$4+1)/365,IF(D1762&gt;$D$4,($D$5-D1762+1)/365,$D$6/365)),0)</f>
        <v>0</v>
      </c>
      <c r="S1762" s="28">
        <f>'Data &amp; Parameter'!$E$16*'Data &amp; Parameter'!$E$17*('Data &amp; Parameter'!$E$18+'Data &amp; Parameter'!$E$19)*'Data &amp; Parameter'!$E$20*'Data &amp; Parameter'!$E$37*R1762</f>
        <v>0</v>
      </c>
      <c r="T1762" s="28">
        <f t="shared" si="27"/>
        <v>0</v>
      </c>
    </row>
    <row r="1763" spans="1:20" ht="15.75" customHeight="1" x14ac:dyDescent="0.35">
      <c r="A1763">
        <v>1756</v>
      </c>
      <c r="B1763" s="76">
        <v>44236</v>
      </c>
      <c r="C1763" s="1" t="s">
        <v>5615</v>
      </c>
      <c r="D1763" s="76">
        <v>44236</v>
      </c>
      <c r="E1763" s="1" t="s">
        <v>5616</v>
      </c>
      <c r="F1763" s="1" t="s">
        <v>5617</v>
      </c>
      <c r="G1763" s="1" t="s">
        <v>123</v>
      </c>
      <c r="H1763" s="1" t="s">
        <v>124</v>
      </c>
      <c r="I1763" s="1" t="s">
        <v>125</v>
      </c>
      <c r="J1763" s="1" t="s">
        <v>126</v>
      </c>
      <c r="K1763" s="1" t="s">
        <v>126</v>
      </c>
      <c r="L1763">
        <f>ROUNDUP(IF(B1763&gt;$D$4,0,($D$4-B1763+1)/365),0)</f>
        <v>0</v>
      </c>
      <c r="M1763">
        <f>ROUNDUP(IF(B1763&gt;$D$5,0,($D$5-B1763+1)/365),0)</f>
        <v>0</v>
      </c>
      <c r="N1763" s="28">
        <f>IF(OR(L1763=1,M1763=1),IF(B1763+364&lt;=$D$5,(B1763+364-$D$4+1)/365,IF(B1763&gt;$D$4,($D$5-B1763+1)/365,$D$6/365)),0)</f>
        <v>0</v>
      </c>
      <c r="O1763" s="28">
        <f>'Data &amp; Parameter'!$E$16*'Data &amp; Parameter'!$E$17*('Data &amp; Parameter'!$E$18+'Data &amp; Parameter'!$E$19)*'Data &amp; Parameter'!$E$20*'Data &amp; Parameter'!$E$37*N1763</f>
        <v>0</v>
      </c>
      <c r="P1763">
        <f>ROUNDUP(IF(D1763&gt;$D$4,0,($D$4-D1763+1)/365),0)</f>
        <v>0</v>
      </c>
      <c r="Q1763">
        <f>ROUNDUP(IF(D1763&gt;$D$5,0,($D$5-D1763+1)/365),0)</f>
        <v>0</v>
      </c>
      <c r="R1763" s="28">
        <f>IF(OR(P1763=1,Q1763=1),IF(D1763+364&lt;=$D$5,(D1763+364-$D$4+1)/365,IF(D1763&gt;$D$4,($D$5-D1763+1)/365,$D$6/365)),0)</f>
        <v>0</v>
      </c>
      <c r="S1763" s="28">
        <f>'Data &amp; Parameter'!$E$16*'Data &amp; Parameter'!$E$17*('Data &amp; Parameter'!$E$18+'Data &amp; Parameter'!$E$19)*'Data &amp; Parameter'!$E$20*'Data &amp; Parameter'!$E$37*R1763</f>
        <v>0</v>
      </c>
      <c r="T1763" s="28">
        <f t="shared" si="27"/>
        <v>0</v>
      </c>
    </row>
    <row r="1764" spans="1:20" ht="15.75" customHeight="1" x14ac:dyDescent="0.35">
      <c r="A1764">
        <v>1757</v>
      </c>
      <c r="B1764" s="76">
        <v>44236</v>
      </c>
      <c r="C1764" s="1" t="s">
        <v>5618</v>
      </c>
      <c r="D1764" s="76">
        <v>44236</v>
      </c>
      <c r="E1764" s="1" t="s">
        <v>5619</v>
      </c>
      <c r="F1764" s="1" t="s">
        <v>5620</v>
      </c>
      <c r="G1764" s="1" t="s">
        <v>123</v>
      </c>
      <c r="H1764" s="1" t="s">
        <v>124</v>
      </c>
      <c r="I1764" s="1" t="s">
        <v>125</v>
      </c>
      <c r="J1764" s="1" t="s">
        <v>126</v>
      </c>
      <c r="K1764" s="1" t="s">
        <v>126</v>
      </c>
      <c r="L1764">
        <f>ROUNDUP(IF(B1764&gt;$D$4,0,($D$4-B1764+1)/365),0)</f>
        <v>0</v>
      </c>
      <c r="M1764">
        <f>ROUNDUP(IF(B1764&gt;$D$5,0,($D$5-B1764+1)/365),0)</f>
        <v>0</v>
      </c>
      <c r="N1764" s="28">
        <f>IF(OR(L1764=1,M1764=1),IF(B1764+364&lt;=$D$5,(B1764+364-$D$4+1)/365,IF(B1764&gt;$D$4,($D$5-B1764+1)/365,$D$6/365)),0)</f>
        <v>0</v>
      </c>
      <c r="O1764" s="28">
        <f>'Data &amp; Parameter'!$E$16*'Data &amp; Parameter'!$E$17*('Data &amp; Parameter'!$E$18+'Data &amp; Parameter'!$E$19)*'Data &amp; Parameter'!$E$20*'Data &amp; Parameter'!$E$37*N1764</f>
        <v>0</v>
      </c>
      <c r="P1764">
        <f>ROUNDUP(IF(D1764&gt;$D$4,0,($D$4-D1764+1)/365),0)</f>
        <v>0</v>
      </c>
      <c r="Q1764">
        <f>ROUNDUP(IF(D1764&gt;$D$5,0,($D$5-D1764+1)/365),0)</f>
        <v>0</v>
      </c>
      <c r="R1764" s="28">
        <f>IF(OR(P1764=1,Q1764=1),IF(D1764+364&lt;=$D$5,(D1764+364-$D$4+1)/365,IF(D1764&gt;$D$4,($D$5-D1764+1)/365,$D$6/365)),0)</f>
        <v>0</v>
      </c>
      <c r="S1764" s="28">
        <f>'Data &amp; Parameter'!$E$16*'Data &amp; Parameter'!$E$17*('Data &amp; Parameter'!$E$18+'Data &amp; Parameter'!$E$19)*'Data &amp; Parameter'!$E$20*'Data &amp; Parameter'!$E$37*R1764</f>
        <v>0</v>
      </c>
      <c r="T1764" s="28">
        <f t="shared" si="27"/>
        <v>0</v>
      </c>
    </row>
    <row r="1765" spans="1:20" ht="15.75" customHeight="1" x14ac:dyDescent="0.35">
      <c r="A1765">
        <v>1758</v>
      </c>
      <c r="B1765" s="76">
        <v>44236</v>
      </c>
      <c r="C1765" s="1" t="s">
        <v>5621</v>
      </c>
      <c r="D1765" s="76">
        <v>44236</v>
      </c>
      <c r="E1765" s="1" t="s">
        <v>5622</v>
      </c>
      <c r="F1765" s="1" t="s">
        <v>5623</v>
      </c>
      <c r="G1765" s="1" t="s">
        <v>123</v>
      </c>
      <c r="H1765" s="1" t="s">
        <v>124</v>
      </c>
      <c r="I1765" s="1" t="s">
        <v>125</v>
      </c>
      <c r="J1765" s="1" t="s">
        <v>5624</v>
      </c>
      <c r="K1765" s="1" t="s">
        <v>126</v>
      </c>
      <c r="L1765">
        <f>ROUNDUP(IF(B1765&gt;$D$4,0,($D$4-B1765+1)/365),0)</f>
        <v>0</v>
      </c>
      <c r="M1765">
        <f>ROUNDUP(IF(B1765&gt;$D$5,0,($D$5-B1765+1)/365),0)</f>
        <v>0</v>
      </c>
      <c r="N1765" s="28">
        <f>IF(OR(L1765=1,M1765=1),IF(B1765+364&lt;=$D$5,(B1765+364-$D$4+1)/365,IF(B1765&gt;$D$4,($D$5-B1765+1)/365,$D$6/365)),0)</f>
        <v>0</v>
      </c>
      <c r="O1765" s="28">
        <f>'Data &amp; Parameter'!$E$16*'Data &amp; Parameter'!$E$17*('Data &amp; Parameter'!$E$18+'Data &amp; Parameter'!$E$19)*'Data &amp; Parameter'!$E$20*'Data &amp; Parameter'!$E$37*N1765</f>
        <v>0</v>
      </c>
      <c r="P1765">
        <f>ROUNDUP(IF(D1765&gt;$D$4,0,($D$4-D1765+1)/365),0)</f>
        <v>0</v>
      </c>
      <c r="Q1765">
        <f>ROUNDUP(IF(D1765&gt;$D$5,0,($D$5-D1765+1)/365),0)</f>
        <v>0</v>
      </c>
      <c r="R1765" s="28">
        <f>IF(OR(P1765=1,Q1765=1),IF(D1765+364&lt;=$D$5,(D1765+364-$D$4+1)/365,IF(D1765&gt;$D$4,($D$5-D1765+1)/365,$D$6/365)),0)</f>
        <v>0</v>
      </c>
      <c r="S1765" s="28">
        <f>'Data &amp; Parameter'!$E$16*'Data &amp; Parameter'!$E$17*('Data &amp; Parameter'!$E$18+'Data &amp; Parameter'!$E$19)*'Data &amp; Parameter'!$E$20*'Data &amp; Parameter'!$E$37*R1765</f>
        <v>0</v>
      </c>
      <c r="T1765" s="28">
        <f t="shared" si="27"/>
        <v>0</v>
      </c>
    </row>
    <row r="1766" spans="1:20" ht="15.75" customHeight="1" x14ac:dyDescent="0.35">
      <c r="A1766">
        <v>1759</v>
      </c>
      <c r="B1766" s="76">
        <v>44236</v>
      </c>
      <c r="C1766" s="1" t="s">
        <v>5625</v>
      </c>
      <c r="D1766" s="76">
        <v>44236</v>
      </c>
      <c r="E1766" s="1" t="s">
        <v>5626</v>
      </c>
      <c r="F1766" s="1" t="s">
        <v>5627</v>
      </c>
      <c r="G1766" s="1" t="s">
        <v>123</v>
      </c>
      <c r="H1766" s="1" t="s">
        <v>124</v>
      </c>
      <c r="I1766" s="1" t="s">
        <v>125</v>
      </c>
      <c r="J1766" s="1" t="s">
        <v>126</v>
      </c>
      <c r="K1766" s="1" t="s">
        <v>126</v>
      </c>
      <c r="L1766">
        <f>ROUNDUP(IF(B1766&gt;$D$4,0,($D$4-B1766+1)/365),0)</f>
        <v>0</v>
      </c>
      <c r="M1766">
        <f>ROUNDUP(IF(B1766&gt;$D$5,0,($D$5-B1766+1)/365),0)</f>
        <v>0</v>
      </c>
      <c r="N1766" s="28">
        <f>IF(OR(L1766=1,M1766=1),IF(B1766+364&lt;=$D$5,(B1766+364-$D$4+1)/365,IF(B1766&gt;$D$4,($D$5-B1766+1)/365,$D$6/365)),0)</f>
        <v>0</v>
      </c>
      <c r="O1766" s="28">
        <f>'Data &amp; Parameter'!$E$16*'Data &amp; Parameter'!$E$17*('Data &amp; Parameter'!$E$18+'Data &amp; Parameter'!$E$19)*'Data &amp; Parameter'!$E$20*'Data &amp; Parameter'!$E$37*N1766</f>
        <v>0</v>
      </c>
      <c r="P1766">
        <f>ROUNDUP(IF(D1766&gt;$D$4,0,($D$4-D1766+1)/365),0)</f>
        <v>0</v>
      </c>
      <c r="Q1766">
        <f>ROUNDUP(IF(D1766&gt;$D$5,0,($D$5-D1766+1)/365),0)</f>
        <v>0</v>
      </c>
      <c r="R1766" s="28">
        <f>IF(OR(P1766=1,Q1766=1),IF(D1766+364&lt;=$D$5,(D1766+364-$D$4+1)/365,IF(D1766&gt;$D$4,($D$5-D1766+1)/365,$D$6/365)),0)</f>
        <v>0</v>
      </c>
      <c r="S1766" s="28">
        <f>'Data &amp; Parameter'!$E$16*'Data &amp; Parameter'!$E$17*('Data &amp; Parameter'!$E$18+'Data &amp; Parameter'!$E$19)*'Data &amp; Parameter'!$E$20*'Data &amp; Parameter'!$E$37*R1766</f>
        <v>0</v>
      </c>
      <c r="T1766" s="28">
        <f t="shared" si="27"/>
        <v>0</v>
      </c>
    </row>
    <row r="1767" spans="1:20" ht="15.75" customHeight="1" x14ac:dyDescent="0.35">
      <c r="A1767">
        <v>1760</v>
      </c>
      <c r="B1767" s="76">
        <v>44236</v>
      </c>
      <c r="C1767" s="1" t="s">
        <v>5628</v>
      </c>
      <c r="D1767" s="76">
        <v>44236</v>
      </c>
      <c r="E1767" s="1" t="s">
        <v>5629</v>
      </c>
      <c r="F1767" s="1" t="s">
        <v>5630</v>
      </c>
      <c r="G1767" s="1" t="s">
        <v>123</v>
      </c>
      <c r="H1767" s="1" t="s">
        <v>124</v>
      </c>
      <c r="I1767" s="1" t="s">
        <v>125</v>
      </c>
      <c r="J1767" s="1" t="s">
        <v>5624</v>
      </c>
      <c r="K1767" s="1" t="s">
        <v>126</v>
      </c>
      <c r="L1767">
        <f>ROUNDUP(IF(B1767&gt;$D$4,0,($D$4-B1767+1)/365),0)</f>
        <v>0</v>
      </c>
      <c r="M1767">
        <f>ROUNDUP(IF(B1767&gt;$D$5,0,($D$5-B1767+1)/365),0)</f>
        <v>0</v>
      </c>
      <c r="N1767" s="28">
        <f>IF(OR(L1767=1,M1767=1),IF(B1767+364&lt;=$D$5,(B1767+364-$D$4+1)/365,IF(B1767&gt;$D$4,($D$5-B1767+1)/365,$D$6/365)),0)</f>
        <v>0</v>
      </c>
      <c r="O1767" s="28">
        <f>'Data &amp; Parameter'!$E$16*'Data &amp; Parameter'!$E$17*('Data &amp; Parameter'!$E$18+'Data &amp; Parameter'!$E$19)*'Data &amp; Parameter'!$E$20*'Data &amp; Parameter'!$E$37*N1767</f>
        <v>0</v>
      </c>
      <c r="P1767">
        <f>ROUNDUP(IF(D1767&gt;$D$4,0,($D$4-D1767+1)/365),0)</f>
        <v>0</v>
      </c>
      <c r="Q1767">
        <f>ROUNDUP(IF(D1767&gt;$D$5,0,($D$5-D1767+1)/365),0)</f>
        <v>0</v>
      </c>
      <c r="R1767" s="28">
        <f>IF(OR(P1767=1,Q1767=1),IF(D1767+364&lt;=$D$5,(D1767+364-$D$4+1)/365,IF(D1767&gt;$D$4,($D$5-D1767+1)/365,$D$6/365)),0)</f>
        <v>0</v>
      </c>
      <c r="S1767" s="28">
        <f>'Data &amp; Parameter'!$E$16*'Data &amp; Parameter'!$E$17*('Data &amp; Parameter'!$E$18+'Data &amp; Parameter'!$E$19)*'Data &amp; Parameter'!$E$20*'Data &amp; Parameter'!$E$37*R1767</f>
        <v>0</v>
      </c>
      <c r="T1767" s="28">
        <f t="shared" si="27"/>
        <v>0</v>
      </c>
    </row>
    <row r="1768" spans="1:20" ht="15.75" customHeight="1" x14ac:dyDescent="0.35">
      <c r="A1768">
        <v>1761</v>
      </c>
      <c r="B1768" s="76">
        <v>44236</v>
      </c>
      <c r="C1768" s="1" t="s">
        <v>5631</v>
      </c>
      <c r="D1768" s="76">
        <v>44236</v>
      </c>
      <c r="E1768" s="1" t="s">
        <v>5632</v>
      </c>
      <c r="F1768" s="1" t="s">
        <v>5633</v>
      </c>
      <c r="G1768" s="1" t="s">
        <v>123</v>
      </c>
      <c r="H1768" s="1" t="s">
        <v>3942</v>
      </c>
      <c r="I1768" s="1" t="s">
        <v>125</v>
      </c>
      <c r="J1768" s="1" t="s">
        <v>5023</v>
      </c>
      <c r="K1768" s="1" t="s">
        <v>5023</v>
      </c>
      <c r="L1768">
        <f>ROUNDUP(IF(B1768&gt;$D$4,0,($D$4-B1768+1)/365),0)</f>
        <v>0</v>
      </c>
      <c r="M1768">
        <f>ROUNDUP(IF(B1768&gt;$D$5,0,($D$5-B1768+1)/365),0)</f>
        <v>0</v>
      </c>
      <c r="N1768" s="28">
        <f>IF(OR(L1768=1,M1768=1),IF(B1768+364&lt;=$D$5,(B1768+364-$D$4+1)/365,IF(B1768&gt;$D$4,($D$5-B1768+1)/365,$D$6/365)),0)</f>
        <v>0</v>
      </c>
      <c r="O1768" s="28">
        <f>'Data &amp; Parameter'!$E$16*'Data &amp; Parameter'!$E$17*('Data &amp; Parameter'!$E$18+'Data &amp; Parameter'!$E$19)*'Data &amp; Parameter'!$E$20*'Data &amp; Parameter'!$E$37*N1768</f>
        <v>0</v>
      </c>
      <c r="P1768">
        <f>ROUNDUP(IF(D1768&gt;$D$4,0,($D$4-D1768+1)/365),0)</f>
        <v>0</v>
      </c>
      <c r="Q1768">
        <f>ROUNDUP(IF(D1768&gt;$D$5,0,($D$5-D1768+1)/365),0)</f>
        <v>0</v>
      </c>
      <c r="R1768" s="28">
        <f>IF(OR(P1768=1,Q1768=1),IF(D1768+364&lt;=$D$5,(D1768+364-$D$4+1)/365,IF(D1768&gt;$D$4,($D$5-D1768+1)/365,$D$6/365)),0)</f>
        <v>0</v>
      </c>
      <c r="S1768" s="28">
        <f>'Data &amp; Parameter'!$E$16*'Data &amp; Parameter'!$E$17*('Data &amp; Parameter'!$E$18+'Data &amp; Parameter'!$E$19)*'Data &amp; Parameter'!$E$20*'Data &amp; Parameter'!$E$37*R1768</f>
        <v>0</v>
      </c>
      <c r="T1768" s="28">
        <f t="shared" si="27"/>
        <v>0</v>
      </c>
    </row>
    <row r="1769" spans="1:20" ht="15.75" customHeight="1" x14ac:dyDescent="0.35">
      <c r="A1769">
        <v>1762</v>
      </c>
      <c r="B1769" s="76">
        <v>44236</v>
      </c>
      <c r="C1769" s="1" t="s">
        <v>5634</v>
      </c>
      <c r="D1769" s="76">
        <v>44236</v>
      </c>
      <c r="E1769" s="1" t="s">
        <v>5635</v>
      </c>
      <c r="F1769" s="1" t="s">
        <v>5636</v>
      </c>
      <c r="G1769" s="1" t="s">
        <v>123</v>
      </c>
      <c r="H1769" s="1" t="s">
        <v>3942</v>
      </c>
      <c r="I1769" s="1" t="s">
        <v>125</v>
      </c>
      <c r="J1769" s="1" t="s">
        <v>5023</v>
      </c>
      <c r="K1769" s="1" t="s">
        <v>5023</v>
      </c>
      <c r="L1769">
        <f>ROUNDUP(IF(B1769&gt;$D$4,0,($D$4-B1769+1)/365),0)</f>
        <v>0</v>
      </c>
      <c r="M1769">
        <f>ROUNDUP(IF(B1769&gt;$D$5,0,($D$5-B1769+1)/365),0)</f>
        <v>0</v>
      </c>
      <c r="N1769" s="28">
        <f>IF(OR(L1769=1,M1769=1),IF(B1769+364&lt;=$D$5,(B1769+364-$D$4+1)/365,IF(B1769&gt;$D$4,($D$5-B1769+1)/365,$D$6/365)),0)</f>
        <v>0</v>
      </c>
      <c r="O1769" s="28">
        <f>'Data &amp; Parameter'!$E$16*'Data &amp; Parameter'!$E$17*('Data &amp; Parameter'!$E$18+'Data &amp; Parameter'!$E$19)*'Data &amp; Parameter'!$E$20*'Data &amp; Parameter'!$E$37*N1769</f>
        <v>0</v>
      </c>
      <c r="P1769">
        <f>ROUNDUP(IF(D1769&gt;$D$4,0,($D$4-D1769+1)/365),0)</f>
        <v>0</v>
      </c>
      <c r="Q1769">
        <f>ROUNDUP(IF(D1769&gt;$D$5,0,($D$5-D1769+1)/365),0)</f>
        <v>0</v>
      </c>
      <c r="R1769" s="28">
        <f>IF(OR(P1769=1,Q1769=1),IF(D1769+364&lt;=$D$5,(D1769+364-$D$4+1)/365,IF(D1769&gt;$D$4,($D$5-D1769+1)/365,$D$6/365)),0)</f>
        <v>0</v>
      </c>
      <c r="S1769" s="28">
        <f>'Data &amp; Parameter'!$E$16*'Data &amp; Parameter'!$E$17*('Data &amp; Parameter'!$E$18+'Data &amp; Parameter'!$E$19)*'Data &amp; Parameter'!$E$20*'Data &amp; Parameter'!$E$37*R1769</f>
        <v>0</v>
      </c>
      <c r="T1769" s="28">
        <f t="shared" si="27"/>
        <v>0</v>
      </c>
    </row>
    <row r="1770" spans="1:20" ht="15.75" customHeight="1" x14ac:dyDescent="0.35">
      <c r="A1770">
        <v>1763</v>
      </c>
      <c r="B1770" s="76">
        <v>44236</v>
      </c>
      <c r="C1770" s="1" t="s">
        <v>5637</v>
      </c>
      <c r="D1770" s="76">
        <v>44236</v>
      </c>
      <c r="E1770" s="1" t="s">
        <v>5638</v>
      </c>
      <c r="F1770" s="1" t="s">
        <v>5639</v>
      </c>
      <c r="G1770" s="1" t="s">
        <v>123</v>
      </c>
      <c r="H1770" s="1" t="s">
        <v>3942</v>
      </c>
      <c r="I1770" s="1" t="s">
        <v>125</v>
      </c>
      <c r="J1770" s="1" t="s">
        <v>5023</v>
      </c>
      <c r="K1770" s="1" t="s">
        <v>5023</v>
      </c>
      <c r="L1770">
        <f>ROUNDUP(IF(B1770&gt;$D$4,0,($D$4-B1770+1)/365),0)</f>
        <v>0</v>
      </c>
      <c r="M1770">
        <f>ROUNDUP(IF(B1770&gt;$D$5,0,($D$5-B1770+1)/365),0)</f>
        <v>0</v>
      </c>
      <c r="N1770" s="28">
        <f>IF(OR(L1770=1,M1770=1),IF(B1770+364&lt;=$D$5,(B1770+364-$D$4+1)/365,IF(B1770&gt;$D$4,($D$5-B1770+1)/365,$D$6/365)),0)</f>
        <v>0</v>
      </c>
      <c r="O1770" s="28">
        <f>'Data &amp; Parameter'!$E$16*'Data &amp; Parameter'!$E$17*('Data &amp; Parameter'!$E$18+'Data &amp; Parameter'!$E$19)*'Data &amp; Parameter'!$E$20*'Data &amp; Parameter'!$E$37*N1770</f>
        <v>0</v>
      </c>
      <c r="P1770">
        <f>ROUNDUP(IF(D1770&gt;$D$4,0,($D$4-D1770+1)/365),0)</f>
        <v>0</v>
      </c>
      <c r="Q1770">
        <f>ROUNDUP(IF(D1770&gt;$D$5,0,($D$5-D1770+1)/365),0)</f>
        <v>0</v>
      </c>
      <c r="R1770" s="28">
        <f>IF(OR(P1770=1,Q1770=1),IF(D1770+364&lt;=$D$5,(D1770+364-$D$4+1)/365,IF(D1770&gt;$D$4,($D$5-D1770+1)/365,$D$6/365)),0)</f>
        <v>0</v>
      </c>
      <c r="S1770" s="28">
        <f>'Data &amp; Parameter'!$E$16*'Data &amp; Parameter'!$E$17*('Data &amp; Parameter'!$E$18+'Data &amp; Parameter'!$E$19)*'Data &amp; Parameter'!$E$20*'Data &amp; Parameter'!$E$37*R1770</f>
        <v>0</v>
      </c>
      <c r="T1770" s="28">
        <f t="shared" si="27"/>
        <v>0</v>
      </c>
    </row>
    <row r="1771" spans="1:20" ht="15.75" customHeight="1" x14ac:dyDescent="0.35">
      <c r="A1771">
        <v>1764</v>
      </c>
      <c r="B1771" s="76">
        <v>44236</v>
      </c>
      <c r="C1771" s="1" t="s">
        <v>5640</v>
      </c>
      <c r="D1771" s="76">
        <v>44236</v>
      </c>
      <c r="E1771" s="1" t="s">
        <v>5641</v>
      </c>
      <c r="F1771" s="1" t="s">
        <v>5642</v>
      </c>
      <c r="G1771" s="1" t="s">
        <v>123</v>
      </c>
      <c r="H1771" s="1" t="s">
        <v>3942</v>
      </c>
      <c r="I1771" s="1" t="s">
        <v>125</v>
      </c>
      <c r="J1771" s="1" t="s">
        <v>5023</v>
      </c>
      <c r="K1771" s="1" t="s">
        <v>5023</v>
      </c>
      <c r="L1771">
        <f>ROUNDUP(IF(B1771&gt;$D$4,0,($D$4-B1771+1)/365),0)</f>
        <v>0</v>
      </c>
      <c r="M1771">
        <f>ROUNDUP(IF(B1771&gt;$D$5,0,($D$5-B1771+1)/365),0)</f>
        <v>0</v>
      </c>
      <c r="N1771" s="28">
        <f>IF(OR(L1771=1,M1771=1),IF(B1771+364&lt;=$D$5,(B1771+364-$D$4+1)/365,IF(B1771&gt;$D$4,($D$5-B1771+1)/365,$D$6/365)),0)</f>
        <v>0</v>
      </c>
      <c r="O1771" s="28">
        <f>'Data &amp; Parameter'!$E$16*'Data &amp; Parameter'!$E$17*('Data &amp; Parameter'!$E$18+'Data &amp; Parameter'!$E$19)*'Data &amp; Parameter'!$E$20*'Data &amp; Parameter'!$E$37*N1771</f>
        <v>0</v>
      </c>
      <c r="P1771">
        <f>ROUNDUP(IF(D1771&gt;$D$4,0,($D$4-D1771+1)/365),0)</f>
        <v>0</v>
      </c>
      <c r="Q1771">
        <f>ROUNDUP(IF(D1771&gt;$D$5,0,($D$5-D1771+1)/365),0)</f>
        <v>0</v>
      </c>
      <c r="R1771" s="28">
        <f>IF(OR(P1771=1,Q1771=1),IF(D1771+364&lt;=$D$5,(D1771+364-$D$4+1)/365,IF(D1771&gt;$D$4,($D$5-D1771+1)/365,$D$6/365)),0)</f>
        <v>0</v>
      </c>
      <c r="S1771" s="28">
        <f>'Data &amp; Parameter'!$E$16*'Data &amp; Parameter'!$E$17*('Data &amp; Parameter'!$E$18+'Data &amp; Parameter'!$E$19)*'Data &amp; Parameter'!$E$20*'Data &amp; Parameter'!$E$37*R1771</f>
        <v>0</v>
      </c>
      <c r="T1771" s="28">
        <f t="shared" si="27"/>
        <v>0</v>
      </c>
    </row>
    <row r="1772" spans="1:20" ht="15.75" customHeight="1" x14ac:dyDescent="0.35">
      <c r="A1772">
        <v>1765</v>
      </c>
      <c r="B1772" s="76">
        <v>44236</v>
      </c>
      <c r="C1772" s="1" t="s">
        <v>5643</v>
      </c>
      <c r="D1772" s="76">
        <v>44236</v>
      </c>
      <c r="E1772" s="1" t="s">
        <v>5644</v>
      </c>
      <c r="F1772" s="1" t="s">
        <v>5645</v>
      </c>
      <c r="G1772" s="1" t="s">
        <v>123</v>
      </c>
      <c r="H1772" s="1" t="s">
        <v>3942</v>
      </c>
      <c r="I1772" s="1" t="s">
        <v>125</v>
      </c>
      <c r="J1772" s="1" t="s">
        <v>5023</v>
      </c>
      <c r="K1772" s="1" t="s">
        <v>5023</v>
      </c>
      <c r="L1772">
        <f>ROUNDUP(IF(B1772&gt;$D$4,0,($D$4-B1772+1)/365),0)</f>
        <v>0</v>
      </c>
      <c r="M1772">
        <f>ROUNDUP(IF(B1772&gt;$D$5,0,($D$5-B1772+1)/365),0)</f>
        <v>0</v>
      </c>
      <c r="N1772" s="28">
        <f>IF(OR(L1772=1,M1772=1),IF(B1772+364&lt;=$D$5,(B1772+364-$D$4+1)/365,IF(B1772&gt;$D$4,($D$5-B1772+1)/365,$D$6/365)),0)</f>
        <v>0</v>
      </c>
      <c r="O1772" s="28">
        <f>'Data &amp; Parameter'!$E$16*'Data &amp; Parameter'!$E$17*('Data &amp; Parameter'!$E$18+'Data &amp; Parameter'!$E$19)*'Data &amp; Parameter'!$E$20*'Data &amp; Parameter'!$E$37*N1772</f>
        <v>0</v>
      </c>
      <c r="P1772">
        <f>ROUNDUP(IF(D1772&gt;$D$4,0,($D$4-D1772+1)/365),0)</f>
        <v>0</v>
      </c>
      <c r="Q1772">
        <f>ROUNDUP(IF(D1772&gt;$D$5,0,($D$5-D1772+1)/365),0)</f>
        <v>0</v>
      </c>
      <c r="R1772" s="28">
        <f>IF(OR(P1772=1,Q1772=1),IF(D1772+364&lt;=$D$5,(D1772+364-$D$4+1)/365,IF(D1772&gt;$D$4,($D$5-D1772+1)/365,$D$6/365)),0)</f>
        <v>0</v>
      </c>
      <c r="S1772" s="28">
        <f>'Data &amp; Parameter'!$E$16*'Data &amp; Parameter'!$E$17*('Data &amp; Parameter'!$E$18+'Data &amp; Parameter'!$E$19)*'Data &amp; Parameter'!$E$20*'Data &amp; Parameter'!$E$37*R1772</f>
        <v>0</v>
      </c>
      <c r="T1772" s="28">
        <f t="shared" si="27"/>
        <v>0</v>
      </c>
    </row>
    <row r="1773" spans="1:20" ht="15.75" customHeight="1" x14ac:dyDescent="0.35">
      <c r="A1773">
        <v>1766</v>
      </c>
      <c r="B1773" s="76">
        <v>44236</v>
      </c>
      <c r="C1773" s="1" t="s">
        <v>5646</v>
      </c>
      <c r="D1773" s="76">
        <v>44236</v>
      </c>
      <c r="E1773" s="1" t="s">
        <v>5647</v>
      </c>
      <c r="F1773" s="1" t="s">
        <v>5648</v>
      </c>
      <c r="G1773" s="1" t="s">
        <v>123</v>
      </c>
      <c r="H1773" s="1" t="s">
        <v>3942</v>
      </c>
      <c r="I1773" s="1" t="s">
        <v>125</v>
      </c>
      <c r="J1773" s="1" t="s">
        <v>5023</v>
      </c>
      <c r="K1773" s="1" t="s">
        <v>5023</v>
      </c>
      <c r="L1773">
        <f>ROUNDUP(IF(B1773&gt;$D$4,0,($D$4-B1773+1)/365),0)</f>
        <v>0</v>
      </c>
      <c r="M1773">
        <f>ROUNDUP(IF(B1773&gt;$D$5,0,($D$5-B1773+1)/365),0)</f>
        <v>0</v>
      </c>
      <c r="N1773" s="28">
        <f>IF(OR(L1773=1,M1773=1),IF(B1773+364&lt;=$D$5,(B1773+364-$D$4+1)/365,IF(B1773&gt;$D$4,($D$5-B1773+1)/365,$D$6/365)),0)</f>
        <v>0</v>
      </c>
      <c r="O1773" s="28">
        <f>'Data &amp; Parameter'!$E$16*'Data &amp; Parameter'!$E$17*('Data &amp; Parameter'!$E$18+'Data &amp; Parameter'!$E$19)*'Data &amp; Parameter'!$E$20*'Data &amp; Parameter'!$E$37*N1773</f>
        <v>0</v>
      </c>
      <c r="P1773">
        <f>ROUNDUP(IF(D1773&gt;$D$4,0,($D$4-D1773+1)/365),0)</f>
        <v>0</v>
      </c>
      <c r="Q1773">
        <f>ROUNDUP(IF(D1773&gt;$D$5,0,($D$5-D1773+1)/365),0)</f>
        <v>0</v>
      </c>
      <c r="R1773" s="28">
        <f>IF(OR(P1773=1,Q1773=1),IF(D1773+364&lt;=$D$5,(D1773+364-$D$4+1)/365,IF(D1773&gt;$D$4,($D$5-D1773+1)/365,$D$6/365)),0)</f>
        <v>0</v>
      </c>
      <c r="S1773" s="28">
        <f>'Data &amp; Parameter'!$E$16*'Data &amp; Parameter'!$E$17*('Data &amp; Parameter'!$E$18+'Data &amp; Parameter'!$E$19)*'Data &amp; Parameter'!$E$20*'Data &amp; Parameter'!$E$37*R1773</f>
        <v>0</v>
      </c>
      <c r="T1773" s="28">
        <f t="shared" si="27"/>
        <v>0</v>
      </c>
    </row>
    <row r="1774" spans="1:20" ht="15.75" customHeight="1" x14ac:dyDescent="0.35">
      <c r="A1774">
        <v>1767</v>
      </c>
      <c r="B1774" s="76">
        <v>44236</v>
      </c>
      <c r="C1774" s="1" t="s">
        <v>5649</v>
      </c>
      <c r="D1774" s="76">
        <v>44236</v>
      </c>
      <c r="E1774" s="1" t="s">
        <v>5650</v>
      </c>
      <c r="F1774" s="1" t="s">
        <v>5651</v>
      </c>
      <c r="G1774" s="1" t="s">
        <v>123</v>
      </c>
      <c r="H1774" s="1" t="s">
        <v>3942</v>
      </c>
      <c r="I1774" s="1" t="s">
        <v>125</v>
      </c>
      <c r="J1774" s="1" t="s">
        <v>5023</v>
      </c>
      <c r="K1774" s="1" t="s">
        <v>5023</v>
      </c>
      <c r="L1774">
        <f>ROUNDUP(IF(B1774&gt;$D$4,0,($D$4-B1774+1)/365),0)</f>
        <v>0</v>
      </c>
      <c r="M1774">
        <f>ROUNDUP(IF(B1774&gt;$D$5,0,($D$5-B1774+1)/365),0)</f>
        <v>0</v>
      </c>
      <c r="N1774" s="28">
        <f>IF(OR(L1774=1,M1774=1),IF(B1774+364&lt;=$D$5,(B1774+364-$D$4+1)/365,IF(B1774&gt;$D$4,($D$5-B1774+1)/365,$D$6/365)),0)</f>
        <v>0</v>
      </c>
      <c r="O1774" s="28">
        <f>'Data &amp; Parameter'!$E$16*'Data &amp; Parameter'!$E$17*('Data &amp; Parameter'!$E$18+'Data &amp; Parameter'!$E$19)*'Data &amp; Parameter'!$E$20*'Data &amp; Parameter'!$E$37*N1774</f>
        <v>0</v>
      </c>
      <c r="P1774">
        <f>ROUNDUP(IF(D1774&gt;$D$4,0,($D$4-D1774+1)/365),0)</f>
        <v>0</v>
      </c>
      <c r="Q1774">
        <f>ROUNDUP(IF(D1774&gt;$D$5,0,($D$5-D1774+1)/365),0)</f>
        <v>0</v>
      </c>
      <c r="R1774" s="28">
        <f>IF(OR(P1774=1,Q1774=1),IF(D1774+364&lt;=$D$5,(D1774+364-$D$4+1)/365,IF(D1774&gt;$D$4,($D$5-D1774+1)/365,$D$6/365)),0)</f>
        <v>0</v>
      </c>
      <c r="S1774" s="28">
        <f>'Data &amp; Parameter'!$E$16*'Data &amp; Parameter'!$E$17*('Data &amp; Parameter'!$E$18+'Data &amp; Parameter'!$E$19)*'Data &amp; Parameter'!$E$20*'Data &amp; Parameter'!$E$37*R1774</f>
        <v>0</v>
      </c>
      <c r="T1774" s="28">
        <f t="shared" si="27"/>
        <v>0</v>
      </c>
    </row>
    <row r="1775" spans="1:20" ht="15.75" customHeight="1" x14ac:dyDescent="0.35">
      <c r="A1775">
        <v>1768</v>
      </c>
      <c r="B1775" s="76">
        <v>44236</v>
      </c>
      <c r="C1775" s="1" t="s">
        <v>5652</v>
      </c>
      <c r="D1775" s="76">
        <v>44236</v>
      </c>
      <c r="E1775" s="1" t="s">
        <v>5653</v>
      </c>
      <c r="F1775" s="1" t="s">
        <v>5654</v>
      </c>
      <c r="G1775" s="1" t="s">
        <v>123</v>
      </c>
      <c r="H1775" s="1" t="s">
        <v>3942</v>
      </c>
      <c r="I1775" s="1" t="s">
        <v>125</v>
      </c>
      <c r="J1775" s="1" t="s">
        <v>5023</v>
      </c>
      <c r="K1775" s="1" t="s">
        <v>5023</v>
      </c>
      <c r="L1775">
        <f>ROUNDUP(IF(B1775&gt;$D$4,0,($D$4-B1775+1)/365),0)</f>
        <v>0</v>
      </c>
      <c r="M1775">
        <f>ROUNDUP(IF(B1775&gt;$D$5,0,($D$5-B1775+1)/365),0)</f>
        <v>0</v>
      </c>
      <c r="N1775" s="28">
        <f>IF(OR(L1775=1,M1775=1),IF(B1775+364&lt;=$D$5,(B1775+364-$D$4+1)/365,IF(B1775&gt;$D$4,($D$5-B1775+1)/365,$D$6/365)),0)</f>
        <v>0</v>
      </c>
      <c r="O1775" s="28">
        <f>'Data &amp; Parameter'!$E$16*'Data &amp; Parameter'!$E$17*('Data &amp; Parameter'!$E$18+'Data &amp; Parameter'!$E$19)*'Data &amp; Parameter'!$E$20*'Data &amp; Parameter'!$E$37*N1775</f>
        <v>0</v>
      </c>
      <c r="P1775">
        <f>ROUNDUP(IF(D1775&gt;$D$4,0,($D$4-D1775+1)/365),0)</f>
        <v>0</v>
      </c>
      <c r="Q1775">
        <f>ROUNDUP(IF(D1775&gt;$D$5,0,($D$5-D1775+1)/365),0)</f>
        <v>0</v>
      </c>
      <c r="R1775" s="28">
        <f>IF(OR(P1775=1,Q1775=1),IF(D1775+364&lt;=$D$5,(D1775+364-$D$4+1)/365,IF(D1775&gt;$D$4,($D$5-D1775+1)/365,$D$6/365)),0)</f>
        <v>0</v>
      </c>
      <c r="S1775" s="28">
        <f>'Data &amp; Parameter'!$E$16*'Data &amp; Parameter'!$E$17*('Data &amp; Parameter'!$E$18+'Data &amp; Parameter'!$E$19)*'Data &amp; Parameter'!$E$20*'Data &amp; Parameter'!$E$37*R1775</f>
        <v>0</v>
      </c>
      <c r="T1775" s="28">
        <f t="shared" si="27"/>
        <v>0</v>
      </c>
    </row>
    <row r="1776" spans="1:20" ht="15.75" customHeight="1" x14ac:dyDescent="0.35">
      <c r="A1776">
        <v>1769</v>
      </c>
      <c r="B1776" s="76">
        <v>44236</v>
      </c>
      <c r="C1776" s="1" t="s">
        <v>5655</v>
      </c>
      <c r="D1776" s="76">
        <v>44236</v>
      </c>
      <c r="E1776" s="1" t="s">
        <v>5656</v>
      </c>
      <c r="F1776" s="1" t="s">
        <v>5657</v>
      </c>
      <c r="G1776" s="1" t="s">
        <v>123</v>
      </c>
      <c r="H1776" s="1" t="s">
        <v>3942</v>
      </c>
      <c r="I1776" s="1" t="s">
        <v>125</v>
      </c>
      <c r="J1776" s="1" t="s">
        <v>5023</v>
      </c>
      <c r="K1776" s="1" t="s">
        <v>5023</v>
      </c>
      <c r="L1776">
        <f>ROUNDUP(IF(B1776&gt;$D$4,0,($D$4-B1776+1)/365),0)</f>
        <v>0</v>
      </c>
      <c r="M1776">
        <f>ROUNDUP(IF(B1776&gt;$D$5,0,($D$5-B1776+1)/365),0)</f>
        <v>0</v>
      </c>
      <c r="N1776" s="28">
        <f>IF(OR(L1776=1,M1776=1),IF(B1776+364&lt;=$D$5,(B1776+364-$D$4+1)/365,IF(B1776&gt;$D$4,($D$5-B1776+1)/365,$D$6/365)),0)</f>
        <v>0</v>
      </c>
      <c r="O1776" s="28">
        <f>'Data &amp; Parameter'!$E$16*'Data &amp; Parameter'!$E$17*('Data &amp; Parameter'!$E$18+'Data &amp; Parameter'!$E$19)*'Data &amp; Parameter'!$E$20*'Data &amp; Parameter'!$E$37*N1776</f>
        <v>0</v>
      </c>
      <c r="P1776">
        <f>ROUNDUP(IF(D1776&gt;$D$4,0,($D$4-D1776+1)/365),0)</f>
        <v>0</v>
      </c>
      <c r="Q1776">
        <f>ROUNDUP(IF(D1776&gt;$D$5,0,($D$5-D1776+1)/365),0)</f>
        <v>0</v>
      </c>
      <c r="R1776" s="28">
        <f>IF(OR(P1776=1,Q1776=1),IF(D1776+364&lt;=$D$5,(D1776+364-$D$4+1)/365,IF(D1776&gt;$D$4,($D$5-D1776+1)/365,$D$6/365)),0)</f>
        <v>0</v>
      </c>
      <c r="S1776" s="28">
        <f>'Data &amp; Parameter'!$E$16*'Data &amp; Parameter'!$E$17*('Data &amp; Parameter'!$E$18+'Data &amp; Parameter'!$E$19)*'Data &amp; Parameter'!$E$20*'Data &amp; Parameter'!$E$37*R1776</f>
        <v>0</v>
      </c>
      <c r="T1776" s="28">
        <f t="shared" si="27"/>
        <v>0</v>
      </c>
    </row>
    <row r="1777" spans="1:20" ht="15.75" customHeight="1" x14ac:dyDescent="0.35">
      <c r="A1777">
        <v>1770</v>
      </c>
      <c r="B1777" s="76">
        <v>44236</v>
      </c>
      <c r="C1777" s="1" t="s">
        <v>5658</v>
      </c>
      <c r="D1777" s="76">
        <v>44236</v>
      </c>
      <c r="E1777" s="1" t="s">
        <v>5659</v>
      </c>
      <c r="F1777" s="1" t="s">
        <v>5660</v>
      </c>
      <c r="G1777" s="1" t="s">
        <v>123</v>
      </c>
      <c r="H1777" s="1" t="s">
        <v>3942</v>
      </c>
      <c r="I1777" s="1" t="s">
        <v>125</v>
      </c>
      <c r="J1777" s="1" t="s">
        <v>5023</v>
      </c>
      <c r="K1777" s="1" t="s">
        <v>5023</v>
      </c>
      <c r="L1777">
        <f>ROUNDUP(IF(B1777&gt;$D$4,0,($D$4-B1777+1)/365),0)</f>
        <v>0</v>
      </c>
      <c r="M1777">
        <f>ROUNDUP(IF(B1777&gt;$D$5,0,($D$5-B1777+1)/365),0)</f>
        <v>0</v>
      </c>
      <c r="N1777" s="28">
        <f>IF(OR(L1777=1,M1777=1),IF(B1777+364&lt;=$D$5,(B1777+364-$D$4+1)/365,IF(B1777&gt;$D$4,($D$5-B1777+1)/365,$D$6/365)),0)</f>
        <v>0</v>
      </c>
      <c r="O1777" s="28">
        <f>'Data &amp; Parameter'!$E$16*'Data &amp; Parameter'!$E$17*('Data &amp; Parameter'!$E$18+'Data &amp; Parameter'!$E$19)*'Data &amp; Parameter'!$E$20*'Data &amp; Parameter'!$E$37*N1777</f>
        <v>0</v>
      </c>
      <c r="P1777">
        <f>ROUNDUP(IF(D1777&gt;$D$4,0,($D$4-D1777+1)/365),0)</f>
        <v>0</v>
      </c>
      <c r="Q1777">
        <f>ROUNDUP(IF(D1777&gt;$D$5,0,($D$5-D1777+1)/365),0)</f>
        <v>0</v>
      </c>
      <c r="R1777" s="28">
        <f>IF(OR(P1777=1,Q1777=1),IF(D1777+364&lt;=$D$5,(D1777+364-$D$4+1)/365,IF(D1777&gt;$D$4,($D$5-D1777+1)/365,$D$6/365)),0)</f>
        <v>0</v>
      </c>
      <c r="S1777" s="28">
        <f>'Data &amp; Parameter'!$E$16*'Data &amp; Parameter'!$E$17*('Data &amp; Parameter'!$E$18+'Data &amp; Parameter'!$E$19)*'Data &amp; Parameter'!$E$20*'Data &amp; Parameter'!$E$37*R1777</f>
        <v>0</v>
      </c>
      <c r="T1777" s="28">
        <f t="shared" si="27"/>
        <v>0</v>
      </c>
    </row>
    <row r="1778" spans="1:20" ht="15.75" customHeight="1" x14ac:dyDescent="0.35">
      <c r="A1778">
        <v>1771</v>
      </c>
      <c r="B1778" s="76">
        <v>44236</v>
      </c>
      <c r="C1778" s="1" t="s">
        <v>5661</v>
      </c>
      <c r="D1778" s="76">
        <v>44236</v>
      </c>
      <c r="E1778" s="1" t="s">
        <v>5662</v>
      </c>
      <c r="F1778" s="1" t="s">
        <v>5663</v>
      </c>
      <c r="G1778" s="1" t="s">
        <v>123</v>
      </c>
      <c r="H1778" s="1" t="s">
        <v>3942</v>
      </c>
      <c r="I1778" s="1" t="s">
        <v>125</v>
      </c>
      <c r="J1778" s="1" t="s">
        <v>5023</v>
      </c>
      <c r="K1778" s="1" t="s">
        <v>5023</v>
      </c>
      <c r="L1778">
        <f>ROUNDUP(IF(B1778&gt;$D$4,0,($D$4-B1778+1)/365),0)</f>
        <v>0</v>
      </c>
      <c r="M1778">
        <f>ROUNDUP(IF(B1778&gt;$D$5,0,($D$5-B1778+1)/365),0)</f>
        <v>0</v>
      </c>
      <c r="N1778" s="28">
        <f>IF(OR(L1778=1,M1778=1),IF(B1778+364&lt;=$D$5,(B1778+364-$D$4+1)/365,IF(B1778&gt;$D$4,($D$5-B1778+1)/365,$D$6/365)),0)</f>
        <v>0</v>
      </c>
      <c r="O1778" s="28">
        <f>'Data &amp; Parameter'!$E$16*'Data &amp; Parameter'!$E$17*('Data &amp; Parameter'!$E$18+'Data &amp; Parameter'!$E$19)*'Data &amp; Parameter'!$E$20*'Data &amp; Parameter'!$E$37*N1778</f>
        <v>0</v>
      </c>
      <c r="P1778">
        <f>ROUNDUP(IF(D1778&gt;$D$4,0,($D$4-D1778+1)/365),0)</f>
        <v>0</v>
      </c>
      <c r="Q1778">
        <f>ROUNDUP(IF(D1778&gt;$D$5,0,($D$5-D1778+1)/365),0)</f>
        <v>0</v>
      </c>
      <c r="R1778" s="28">
        <f>IF(OR(P1778=1,Q1778=1),IF(D1778+364&lt;=$D$5,(D1778+364-$D$4+1)/365,IF(D1778&gt;$D$4,($D$5-D1778+1)/365,$D$6/365)),0)</f>
        <v>0</v>
      </c>
      <c r="S1778" s="28">
        <f>'Data &amp; Parameter'!$E$16*'Data &amp; Parameter'!$E$17*('Data &amp; Parameter'!$E$18+'Data &amp; Parameter'!$E$19)*'Data &amp; Parameter'!$E$20*'Data &amp; Parameter'!$E$37*R1778</f>
        <v>0</v>
      </c>
      <c r="T1778" s="28">
        <f t="shared" si="27"/>
        <v>0</v>
      </c>
    </row>
    <row r="1779" spans="1:20" ht="15.75" customHeight="1" x14ac:dyDescent="0.35">
      <c r="A1779">
        <v>1772</v>
      </c>
      <c r="B1779" s="76">
        <v>44236</v>
      </c>
      <c r="C1779" s="1" t="s">
        <v>5664</v>
      </c>
      <c r="D1779" s="76">
        <v>44236</v>
      </c>
      <c r="E1779" s="1" t="s">
        <v>5665</v>
      </c>
      <c r="F1779" s="1" t="s">
        <v>5666</v>
      </c>
      <c r="G1779" s="1" t="s">
        <v>123</v>
      </c>
      <c r="H1779" s="1" t="s">
        <v>3942</v>
      </c>
      <c r="I1779" s="1" t="s">
        <v>125</v>
      </c>
      <c r="J1779" s="1" t="s">
        <v>5023</v>
      </c>
      <c r="K1779" s="1" t="s">
        <v>5023</v>
      </c>
      <c r="L1779">
        <f>ROUNDUP(IF(B1779&gt;$D$4,0,($D$4-B1779+1)/365),0)</f>
        <v>0</v>
      </c>
      <c r="M1779">
        <f>ROUNDUP(IF(B1779&gt;$D$5,0,($D$5-B1779+1)/365),0)</f>
        <v>0</v>
      </c>
      <c r="N1779" s="28">
        <f>IF(OR(L1779=1,M1779=1),IF(B1779+364&lt;=$D$5,(B1779+364-$D$4+1)/365,IF(B1779&gt;$D$4,($D$5-B1779+1)/365,$D$6/365)),0)</f>
        <v>0</v>
      </c>
      <c r="O1779" s="28">
        <f>'Data &amp; Parameter'!$E$16*'Data &amp; Parameter'!$E$17*('Data &amp; Parameter'!$E$18+'Data &amp; Parameter'!$E$19)*'Data &amp; Parameter'!$E$20*'Data &amp; Parameter'!$E$37*N1779</f>
        <v>0</v>
      </c>
      <c r="P1779">
        <f>ROUNDUP(IF(D1779&gt;$D$4,0,($D$4-D1779+1)/365),0)</f>
        <v>0</v>
      </c>
      <c r="Q1779">
        <f>ROUNDUP(IF(D1779&gt;$D$5,0,($D$5-D1779+1)/365),0)</f>
        <v>0</v>
      </c>
      <c r="R1779" s="28">
        <f>IF(OR(P1779=1,Q1779=1),IF(D1779+364&lt;=$D$5,(D1779+364-$D$4+1)/365,IF(D1779&gt;$D$4,($D$5-D1779+1)/365,$D$6/365)),0)</f>
        <v>0</v>
      </c>
      <c r="S1779" s="28">
        <f>'Data &amp; Parameter'!$E$16*'Data &amp; Parameter'!$E$17*('Data &amp; Parameter'!$E$18+'Data &amp; Parameter'!$E$19)*'Data &amp; Parameter'!$E$20*'Data &amp; Parameter'!$E$37*R1779</f>
        <v>0</v>
      </c>
      <c r="T1779" s="28">
        <f t="shared" si="27"/>
        <v>0</v>
      </c>
    </row>
    <row r="1780" spans="1:20" ht="15.75" customHeight="1" x14ac:dyDescent="0.35">
      <c r="A1780">
        <v>1773</v>
      </c>
      <c r="B1780" s="76">
        <v>44236</v>
      </c>
      <c r="C1780" s="1" t="s">
        <v>5667</v>
      </c>
      <c r="D1780" s="76">
        <v>44236</v>
      </c>
      <c r="E1780" s="1" t="s">
        <v>5668</v>
      </c>
      <c r="F1780" s="1" t="s">
        <v>5669</v>
      </c>
      <c r="G1780" s="1" t="s">
        <v>123</v>
      </c>
      <c r="H1780" s="1" t="s">
        <v>3942</v>
      </c>
      <c r="I1780" s="1" t="s">
        <v>125</v>
      </c>
      <c r="J1780" s="1" t="s">
        <v>5023</v>
      </c>
      <c r="K1780" s="1" t="s">
        <v>5023</v>
      </c>
      <c r="L1780">
        <f>ROUNDUP(IF(B1780&gt;$D$4,0,($D$4-B1780+1)/365),0)</f>
        <v>0</v>
      </c>
      <c r="M1780">
        <f>ROUNDUP(IF(B1780&gt;$D$5,0,($D$5-B1780+1)/365),0)</f>
        <v>0</v>
      </c>
      <c r="N1780" s="28">
        <f>IF(OR(L1780=1,M1780=1),IF(B1780+364&lt;=$D$5,(B1780+364-$D$4+1)/365,IF(B1780&gt;$D$4,($D$5-B1780+1)/365,$D$6/365)),0)</f>
        <v>0</v>
      </c>
      <c r="O1780" s="28">
        <f>'Data &amp; Parameter'!$E$16*'Data &amp; Parameter'!$E$17*('Data &amp; Parameter'!$E$18+'Data &amp; Parameter'!$E$19)*'Data &amp; Parameter'!$E$20*'Data &amp; Parameter'!$E$37*N1780</f>
        <v>0</v>
      </c>
      <c r="P1780">
        <f>ROUNDUP(IF(D1780&gt;$D$4,0,($D$4-D1780+1)/365),0)</f>
        <v>0</v>
      </c>
      <c r="Q1780">
        <f>ROUNDUP(IF(D1780&gt;$D$5,0,($D$5-D1780+1)/365),0)</f>
        <v>0</v>
      </c>
      <c r="R1780" s="28">
        <f>IF(OR(P1780=1,Q1780=1),IF(D1780+364&lt;=$D$5,(D1780+364-$D$4+1)/365,IF(D1780&gt;$D$4,($D$5-D1780+1)/365,$D$6/365)),0)</f>
        <v>0</v>
      </c>
      <c r="S1780" s="28">
        <f>'Data &amp; Parameter'!$E$16*'Data &amp; Parameter'!$E$17*('Data &amp; Parameter'!$E$18+'Data &amp; Parameter'!$E$19)*'Data &amp; Parameter'!$E$20*'Data &amp; Parameter'!$E$37*R1780</f>
        <v>0</v>
      </c>
      <c r="T1780" s="28">
        <f t="shared" si="27"/>
        <v>0</v>
      </c>
    </row>
    <row r="1781" spans="1:20" ht="15.75" customHeight="1" x14ac:dyDescent="0.35">
      <c r="A1781">
        <v>1774</v>
      </c>
      <c r="B1781" s="76">
        <v>44236</v>
      </c>
      <c r="C1781" s="1" t="s">
        <v>5670</v>
      </c>
      <c r="D1781" s="76">
        <v>44236</v>
      </c>
      <c r="E1781" s="1" t="s">
        <v>5671</v>
      </c>
      <c r="F1781" s="1" t="s">
        <v>5672</v>
      </c>
      <c r="G1781" s="1" t="s">
        <v>123</v>
      </c>
      <c r="H1781" s="1" t="s">
        <v>3942</v>
      </c>
      <c r="I1781" s="1" t="s">
        <v>125</v>
      </c>
      <c r="J1781" s="1" t="s">
        <v>5023</v>
      </c>
      <c r="K1781" s="1" t="s">
        <v>5023</v>
      </c>
      <c r="L1781">
        <f>ROUNDUP(IF(B1781&gt;$D$4,0,($D$4-B1781+1)/365),0)</f>
        <v>0</v>
      </c>
      <c r="M1781">
        <f>ROUNDUP(IF(B1781&gt;$D$5,0,($D$5-B1781+1)/365),0)</f>
        <v>0</v>
      </c>
      <c r="N1781" s="28">
        <f>IF(OR(L1781=1,M1781=1),IF(B1781+364&lt;=$D$5,(B1781+364-$D$4+1)/365,IF(B1781&gt;$D$4,($D$5-B1781+1)/365,$D$6/365)),0)</f>
        <v>0</v>
      </c>
      <c r="O1781" s="28">
        <f>'Data &amp; Parameter'!$E$16*'Data &amp; Parameter'!$E$17*('Data &amp; Parameter'!$E$18+'Data &amp; Parameter'!$E$19)*'Data &amp; Parameter'!$E$20*'Data &amp; Parameter'!$E$37*N1781</f>
        <v>0</v>
      </c>
      <c r="P1781">
        <f>ROUNDUP(IF(D1781&gt;$D$4,0,($D$4-D1781+1)/365),0)</f>
        <v>0</v>
      </c>
      <c r="Q1781">
        <f>ROUNDUP(IF(D1781&gt;$D$5,0,($D$5-D1781+1)/365),0)</f>
        <v>0</v>
      </c>
      <c r="R1781" s="28">
        <f>IF(OR(P1781=1,Q1781=1),IF(D1781+364&lt;=$D$5,(D1781+364-$D$4+1)/365,IF(D1781&gt;$D$4,($D$5-D1781+1)/365,$D$6/365)),0)</f>
        <v>0</v>
      </c>
      <c r="S1781" s="28">
        <f>'Data &amp; Parameter'!$E$16*'Data &amp; Parameter'!$E$17*('Data &amp; Parameter'!$E$18+'Data &amp; Parameter'!$E$19)*'Data &amp; Parameter'!$E$20*'Data &amp; Parameter'!$E$37*R1781</f>
        <v>0</v>
      </c>
      <c r="T1781" s="28">
        <f t="shared" si="27"/>
        <v>0</v>
      </c>
    </row>
    <row r="1782" spans="1:20" ht="15.75" customHeight="1" x14ac:dyDescent="0.35">
      <c r="A1782">
        <v>1775</v>
      </c>
      <c r="B1782" s="76">
        <v>44236</v>
      </c>
      <c r="C1782" s="1" t="s">
        <v>5673</v>
      </c>
      <c r="D1782" s="76">
        <v>44236</v>
      </c>
      <c r="E1782" s="1" t="s">
        <v>5674</v>
      </c>
      <c r="F1782" s="1" t="s">
        <v>5675</v>
      </c>
      <c r="G1782" s="1" t="s">
        <v>123</v>
      </c>
      <c r="H1782" s="1" t="s">
        <v>3942</v>
      </c>
      <c r="I1782" s="1" t="s">
        <v>125</v>
      </c>
      <c r="J1782" s="1" t="s">
        <v>5023</v>
      </c>
      <c r="K1782" s="1" t="s">
        <v>5023</v>
      </c>
      <c r="L1782">
        <f>ROUNDUP(IF(B1782&gt;$D$4,0,($D$4-B1782+1)/365),0)</f>
        <v>0</v>
      </c>
      <c r="M1782">
        <f>ROUNDUP(IF(B1782&gt;$D$5,0,($D$5-B1782+1)/365),0)</f>
        <v>0</v>
      </c>
      <c r="N1782" s="28">
        <f>IF(OR(L1782=1,M1782=1),IF(B1782+364&lt;=$D$5,(B1782+364-$D$4+1)/365,IF(B1782&gt;$D$4,($D$5-B1782+1)/365,$D$6/365)),0)</f>
        <v>0</v>
      </c>
      <c r="O1782" s="28">
        <f>'Data &amp; Parameter'!$E$16*'Data &amp; Parameter'!$E$17*('Data &amp; Parameter'!$E$18+'Data &amp; Parameter'!$E$19)*'Data &amp; Parameter'!$E$20*'Data &amp; Parameter'!$E$37*N1782</f>
        <v>0</v>
      </c>
      <c r="P1782">
        <f>ROUNDUP(IF(D1782&gt;$D$4,0,($D$4-D1782+1)/365),0)</f>
        <v>0</v>
      </c>
      <c r="Q1782">
        <f>ROUNDUP(IF(D1782&gt;$D$5,0,($D$5-D1782+1)/365),0)</f>
        <v>0</v>
      </c>
      <c r="R1782" s="28">
        <f>IF(OR(P1782=1,Q1782=1),IF(D1782+364&lt;=$D$5,(D1782+364-$D$4+1)/365,IF(D1782&gt;$D$4,($D$5-D1782+1)/365,$D$6/365)),0)</f>
        <v>0</v>
      </c>
      <c r="S1782" s="28">
        <f>'Data &amp; Parameter'!$E$16*'Data &amp; Parameter'!$E$17*('Data &amp; Parameter'!$E$18+'Data &amp; Parameter'!$E$19)*'Data &amp; Parameter'!$E$20*'Data &amp; Parameter'!$E$37*R1782</f>
        <v>0</v>
      </c>
      <c r="T1782" s="28">
        <f t="shared" si="27"/>
        <v>0</v>
      </c>
    </row>
    <row r="1783" spans="1:20" ht="15.75" customHeight="1" x14ac:dyDescent="0.35">
      <c r="A1783">
        <v>1776</v>
      </c>
      <c r="B1783" s="76">
        <v>44236</v>
      </c>
      <c r="C1783" s="1" t="s">
        <v>5676</v>
      </c>
      <c r="D1783" s="76">
        <v>44236</v>
      </c>
      <c r="E1783" s="1" t="s">
        <v>5677</v>
      </c>
      <c r="F1783" s="1" t="s">
        <v>5678</v>
      </c>
      <c r="G1783" s="1" t="s">
        <v>123</v>
      </c>
      <c r="H1783" s="1" t="s">
        <v>3942</v>
      </c>
      <c r="I1783" s="1" t="s">
        <v>125</v>
      </c>
      <c r="J1783" s="1" t="s">
        <v>5023</v>
      </c>
      <c r="K1783" s="1" t="s">
        <v>5023</v>
      </c>
      <c r="L1783">
        <f>ROUNDUP(IF(B1783&gt;$D$4,0,($D$4-B1783+1)/365),0)</f>
        <v>0</v>
      </c>
      <c r="M1783">
        <f>ROUNDUP(IF(B1783&gt;$D$5,0,($D$5-B1783+1)/365),0)</f>
        <v>0</v>
      </c>
      <c r="N1783" s="28">
        <f>IF(OR(L1783=1,M1783=1),IF(B1783+364&lt;=$D$5,(B1783+364-$D$4+1)/365,IF(B1783&gt;$D$4,($D$5-B1783+1)/365,$D$6/365)),0)</f>
        <v>0</v>
      </c>
      <c r="O1783" s="28">
        <f>'Data &amp; Parameter'!$E$16*'Data &amp; Parameter'!$E$17*('Data &amp; Parameter'!$E$18+'Data &amp; Parameter'!$E$19)*'Data &amp; Parameter'!$E$20*'Data &amp; Parameter'!$E$37*N1783</f>
        <v>0</v>
      </c>
      <c r="P1783">
        <f>ROUNDUP(IF(D1783&gt;$D$4,0,($D$4-D1783+1)/365),0)</f>
        <v>0</v>
      </c>
      <c r="Q1783">
        <f>ROUNDUP(IF(D1783&gt;$D$5,0,($D$5-D1783+1)/365),0)</f>
        <v>0</v>
      </c>
      <c r="R1783" s="28">
        <f>IF(OR(P1783=1,Q1783=1),IF(D1783+364&lt;=$D$5,(D1783+364-$D$4+1)/365,IF(D1783&gt;$D$4,($D$5-D1783+1)/365,$D$6/365)),0)</f>
        <v>0</v>
      </c>
      <c r="S1783" s="28">
        <f>'Data &amp; Parameter'!$E$16*'Data &amp; Parameter'!$E$17*('Data &amp; Parameter'!$E$18+'Data &amp; Parameter'!$E$19)*'Data &amp; Parameter'!$E$20*'Data &amp; Parameter'!$E$37*R1783</f>
        <v>0</v>
      </c>
      <c r="T1783" s="28">
        <f t="shared" si="27"/>
        <v>0</v>
      </c>
    </row>
    <row r="1784" spans="1:20" ht="15.75" customHeight="1" x14ac:dyDescent="0.35">
      <c r="A1784">
        <v>1777</v>
      </c>
      <c r="B1784" s="76">
        <v>44236</v>
      </c>
      <c r="C1784" s="1" t="s">
        <v>5679</v>
      </c>
      <c r="D1784" s="76">
        <v>44236</v>
      </c>
      <c r="E1784" s="1" t="s">
        <v>5680</v>
      </c>
      <c r="F1784" s="1" t="s">
        <v>5681</v>
      </c>
      <c r="G1784" s="1" t="s">
        <v>123</v>
      </c>
      <c r="H1784" s="1" t="s">
        <v>3942</v>
      </c>
      <c r="I1784" s="1" t="s">
        <v>125</v>
      </c>
      <c r="J1784" s="1" t="s">
        <v>5023</v>
      </c>
      <c r="K1784" s="1" t="s">
        <v>5023</v>
      </c>
      <c r="L1784">
        <f>ROUNDUP(IF(B1784&gt;$D$4,0,($D$4-B1784+1)/365),0)</f>
        <v>0</v>
      </c>
      <c r="M1784">
        <f>ROUNDUP(IF(B1784&gt;$D$5,0,($D$5-B1784+1)/365),0)</f>
        <v>0</v>
      </c>
      <c r="N1784" s="28">
        <f>IF(OR(L1784=1,M1784=1),IF(B1784+364&lt;=$D$5,(B1784+364-$D$4+1)/365,IF(B1784&gt;$D$4,($D$5-B1784+1)/365,$D$6/365)),0)</f>
        <v>0</v>
      </c>
      <c r="O1784" s="28">
        <f>'Data &amp; Parameter'!$E$16*'Data &amp; Parameter'!$E$17*('Data &amp; Parameter'!$E$18+'Data &amp; Parameter'!$E$19)*'Data &amp; Parameter'!$E$20*'Data &amp; Parameter'!$E$37*N1784</f>
        <v>0</v>
      </c>
      <c r="P1784">
        <f>ROUNDUP(IF(D1784&gt;$D$4,0,($D$4-D1784+1)/365),0)</f>
        <v>0</v>
      </c>
      <c r="Q1784">
        <f>ROUNDUP(IF(D1784&gt;$D$5,0,($D$5-D1784+1)/365),0)</f>
        <v>0</v>
      </c>
      <c r="R1784" s="28">
        <f>IF(OR(P1784=1,Q1784=1),IF(D1784+364&lt;=$D$5,(D1784+364-$D$4+1)/365,IF(D1784&gt;$D$4,($D$5-D1784+1)/365,$D$6/365)),0)</f>
        <v>0</v>
      </c>
      <c r="S1784" s="28">
        <f>'Data &amp; Parameter'!$E$16*'Data &amp; Parameter'!$E$17*('Data &amp; Parameter'!$E$18+'Data &amp; Parameter'!$E$19)*'Data &amp; Parameter'!$E$20*'Data &amp; Parameter'!$E$37*R1784</f>
        <v>0</v>
      </c>
      <c r="T1784" s="28">
        <f t="shared" si="27"/>
        <v>0</v>
      </c>
    </row>
    <row r="1785" spans="1:20" ht="15.75" customHeight="1" x14ac:dyDescent="0.35">
      <c r="A1785">
        <v>1778</v>
      </c>
      <c r="B1785" s="76">
        <v>44236</v>
      </c>
      <c r="C1785" s="1" t="s">
        <v>5682</v>
      </c>
      <c r="D1785" s="76">
        <v>44236</v>
      </c>
      <c r="E1785" s="1" t="s">
        <v>5683</v>
      </c>
      <c r="F1785" s="1" t="s">
        <v>5684</v>
      </c>
      <c r="G1785" s="1" t="s">
        <v>123</v>
      </c>
      <c r="H1785" s="1" t="s">
        <v>3942</v>
      </c>
      <c r="I1785" s="1" t="s">
        <v>125</v>
      </c>
      <c r="J1785" s="1" t="s">
        <v>5023</v>
      </c>
      <c r="K1785" s="1" t="s">
        <v>5023</v>
      </c>
      <c r="L1785">
        <f>ROUNDUP(IF(B1785&gt;$D$4,0,($D$4-B1785+1)/365),0)</f>
        <v>0</v>
      </c>
      <c r="M1785">
        <f>ROUNDUP(IF(B1785&gt;$D$5,0,($D$5-B1785+1)/365),0)</f>
        <v>0</v>
      </c>
      <c r="N1785" s="28">
        <f>IF(OR(L1785=1,M1785=1),IF(B1785+364&lt;=$D$5,(B1785+364-$D$4+1)/365,IF(B1785&gt;$D$4,($D$5-B1785+1)/365,$D$6/365)),0)</f>
        <v>0</v>
      </c>
      <c r="O1785" s="28">
        <f>'Data &amp; Parameter'!$E$16*'Data &amp; Parameter'!$E$17*('Data &amp; Parameter'!$E$18+'Data &amp; Parameter'!$E$19)*'Data &amp; Parameter'!$E$20*'Data &amp; Parameter'!$E$37*N1785</f>
        <v>0</v>
      </c>
      <c r="P1785">
        <f>ROUNDUP(IF(D1785&gt;$D$4,0,($D$4-D1785+1)/365),0)</f>
        <v>0</v>
      </c>
      <c r="Q1785">
        <f>ROUNDUP(IF(D1785&gt;$D$5,0,($D$5-D1785+1)/365),0)</f>
        <v>0</v>
      </c>
      <c r="R1785" s="28">
        <f>IF(OR(P1785=1,Q1785=1),IF(D1785+364&lt;=$D$5,(D1785+364-$D$4+1)/365,IF(D1785&gt;$D$4,($D$5-D1785+1)/365,$D$6/365)),0)</f>
        <v>0</v>
      </c>
      <c r="S1785" s="28">
        <f>'Data &amp; Parameter'!$E$16*'Data &amp; Parameter'!$E$17*('Data &amp; Parameter'!$E$18+'Data &amp; Parameter'!$E$19)*'Data &amp; Parameter'!$E$20*'Data &amp; Parameter'!$E$37*R1785</f>
        <v>0</v>
      </c>
      <c r="T1785" s="28">
        <f t="shared" si="27"/>
        <v>0</v>
      </c>
    </row>
    <row r="1786" spans="1:20" ht="15.75" customHeight="1" x14ac:dyDescent="0.35">
      <c r="A1786">
        <v>1779</v>
      </c>
      <c r="B1786" s="76">
        <v>44236</v>
      </c>
      <c r="C1786" s="1" t="s">
        <v>5685</v>
      </c>
      <c r="D1786" s="76">
        <v>44236</v>
      </c>
      <c r="E1786" s="1" t="s">
        <v>5686</v>
      </c>
      <c r="F1786" s="1" t="s">
        <v>5687</v>
      </c>
      <c r="G1786" s="1" t="s">
        <v>123</v>
      </c>
      <c r="H1786" s="1" t="s">
        <v>3942</v>
      </c>
      <c r="I1786" s="1" t="s">
        <v>125</v>
      </c>
      <c r="J1786" s="1" t="s">
        <v>5023</v>
      </c>
      <c r="K1786" s="1" t="s">
        <v>5023</v>
      </c>
      <c r="L1786">
        <f>ROUNDUP(IF(B1786&gt;$D$4,0,($D$4-B1786+1)/365),0)</f>
        <v>0</v>
      </c>
      <c r="M1786">
        <f>ROUNDUP(IF(B1786&gt;$D$5,0,($D$5-B1786+1)/365),0)</f>
        <v>0</v>
      </c>
      <c r="N1786" s="28">
        <f>IF(OR(L1786=1,M1786=1),IF(B1786+364&lt;=$D$5,(B1786+364-$D$4+1)/365,IF(B1786&gt;$D$4,($D$5-B1786+1)/365,$D$6/365)),0)</f>
        <v>0</v>
      </c>
      <c r="O1786" s="28">
        <f>'Data &amp; Parameter'!$E$16*'Data &amp; Parameter'!$E$17*('Data &amp; Parameter'!$E$18+'Data &amp; Parameter'!$E$19)*'Data &amp; Parameter'!$E$20*'Data &amp; Parameter'!$E$37*N1786</f>
        <v>0</v>
      </c>
      <c r="P1786">
        <f>ROUNDUP(IF(D1786&gt;$D$4,0,($D$4-D1786+1)/365),0)</f>
        <v>0</v>
      </c>
      <c r="Q1786">
        <f>ROUNDUP(IF(D1786&gt;$D$5,0,($D$5-D1786+1)/365),0)</f>
        <v>0</v>
      </c>
      <c r="R1786" s="28">
        <f>IF(OR(P1786=1,Q1786=1),IF(D1786+364&lt;=$D$5,(D1786+364-$D$4+1)/365,IF(D1786&gt;$D$4,($D$5-D1786+1)/365,$D$6/365)),0)</f>
        <v>0</v>
      </c>
      <c r="S1786" s="28">
        <f>'Data &amp; Parameter'!$E$16*'Data &amp; Parameter'!$E$17*('Data &amp; Parameter'!$E$18+'Data &amp; Parameter'!$E$19)*'Data &amp; Parameter'!$E$20*'Data &amp; Parameter'!$E$37*R1786</f>
        <v>0</v>
      </c>
      <c r="T1786" s="28">
        <f t="shared" si="27"/>
        <v>0</v>
      </c>
    </row>
    <row r="1787" spans="1:20" ht="15.75" customHeight="1" x14ac:dyDescent="0.35">
      <c r="A1787">
        <v>1780</v>
      </c>
      <c r="B1787" s="76">
        <v>44236</v>
      </c>
      <c r="C1787" s="1" t="s">
        <v>5688</v>
      </c>
      <c r="D1787" s="76">
        <v>44236</v>
      </c>
      <c r="E1787" s="1" t="s">
        <v>5689</v>
      </c>
      <c r="F1787" s="1" t="s">
        <v>5690</v>
      </c>
      <c r="G1787" s="1" t="s">
        <v>123</v>
      </c>
      <c r="H1787" s="1" t="s">
        <v>3942</v>
      </c>
      <c r="I1787" s="1" t="s">
        <v>125</v>
      </c>
      <c r="J1787" s="1" t="s">
        <v>5023</v>
      </c>
      <c r="K1787" s="1" t="s">
        <v>5023</v>
      </c>
      <c r="L1787">
        <f>ROUNDUP(IF(B1787&gt;$D$4,0,($D$4-B1787+1)/365),0)</f>
        <v>0</v>
      </c>
      <c r="M1787">
        <f>ROUNDUP(IF(B1787&gt;$D$5,0,($D$5-B1787+1)/365),0)</f>
        <v>0</v>
      </c>
      <c r="N1787" s="28">
        <f>IF(OR(L1787=1,M1787=1),IF(B1787+364&lt;=$D$5,(B1787+364-$D$4+1)/365,IF(B1787&gt;$D$4,($D$5-B1787+1)/365,$D$6/365)),0)</f>
        <v>0</v>
      </c>
      <c r="O1787" s="28">
        <f>'Data &amp; Parameter'!$E$16*'Data &amp; Parameter'!$E$17*('Data &amp; Parameter'!$E$18+'Data &amp; Parameter'!$E$19)*'Data &amp; Parameter'!$E$20*'Data &amp; Parameter'!$E$37*N1787</f>
        <v>0</v>
      </c>
      <c r="P1787">
        <f>ROUNDUP(IF(D1787&gt;$D$4,0,($D$4-D1787+1)/365),0)</f>
        <v>0</v>
      </c>
      <c r="Q1787">
        <f>ROUNDUP(IF(D1787&gt;$D$5,0,($D$5-D1787+1)/365),0)</f>
        <v>0</v>
      </c>
      <c r="R1787" s="28">
        <f>IF(OR(P1787=1,Q1787=1),IF(D1787+364&lt;=$D$5,(D1787+364-$D$4+1)/365,IF(D1787&gt;$D$4,($D$5-D1787+1)/365,$D$6/365)),0)</f>
        <v>0</v>
      </c>
      <c r="S1787" s="28">
        <f>'Data &amp; Parameter'!$E$16*'Data &amp; Parameter'!$E$17*('Data &amp; Parameter'!$E$18+'Data &amp; Parameter'!$E$19)*'Data &amp; Parameter'!$E$20*'Data &amp; Parameter'!$E$37*R1787</f>
        <v>0</v>
      </c>
      <c r="T1787" s="28">
        <f t="shared" si="27"/>
        <v>0</v>
      </c>
    </row>
    <row r="1788" spans="1:20" ht="15.75" customHeight="1" x14ac:dyDescent="0.35">
      <c r="A1788">
        <v>1781</v>
      </c>
      <c r="B1788" s="76">
        <v>44236</v>
      </c>
      <c r="C1788" s="1" t="s">
        <v>5691</v>
      </c>
      <c r="D1788" s="76">
        <v>44236</v>
      </c>
      <c r="E1788" s="1" t="s">
        <v>5692</v>
      </c>
      <c r="F1788" s="1" t="s">
        <v>5693</v>
      </c>
      <c r="G1788" s="1" t="s">
        <v>123</v>
      </c>
      <c r="H1788" s="1" t="s">
        <v>3942</v>
      </c>
      <c r="I1788" s="1" t="s">
        <v>125</v>
      </c>
      <c r="J1788" s="1" t="s">
        <v>5023</v>
      </c>
      <c r="K1788" s="1" t="s">
        <v>5023</v>
      </c>
      <c r="L1788">
        <f>ROUNDUP(IF(B1788&gt;$D$4,0,($D$4-B1788+1)/365),0)</f>
        <v>0</v>
      </c>
      <c r="M1788">
        <f>ROUNDUP(IF(B1788&gt;$D$5,0,($D$5-B1788+1)/365),0)</f>
        <v>0</v>
      </c>
      <c r="N1788" s="28">
        <f>IF(OR(L1788=1,M1788=1),IF(B1788+364&lt;=$D$5,(B1788+364-$D$4+1)/365,IF(B1788&gt;$D$4,($D$5-B1788+1)/365,$D$6/365)),0)</f>
        <v>0</v>
      </c>
      <c r="O1788" s="28">
        <f>'Data &amp; Parameter'!$E$16*'Data &amp; Parameter'!$E$17*('Data &amp; Parameter'!$E$18+'Data &amp; Parameter'!$E$19)*'Data &amp; Parameter'!$E$20*'Data &amp; Parameter'!$E$37*N1788</f>
        <v>0</v>
      </c>
      <c r="P1788">
        <f>ROUNDUP(IF(D1788&gt;$D$4,0,($D$4-D1788+1)/365),0)</f>
        <v>0</v>
      </c>
      <c r="Q1788">
        <f>ROUNDUP(IF(D1788&gt;$D$5,0,($D$5-D1788+1)/365),0)</f>
        <v>0</v>
      </c>
      <c r="R1788" s="28">
        <f>IF(OR(P1788=1,Q1788=1),IF(D1788+364&lt;=$D$5,(D1788+364-$D$4+1)/365,IF(D1788&gt;$D$4,($D$5-D1788+1)/365,$D$6/365)),0)</f>
        <v>0</v>
      </c>
      <c r="S1788" s="28">
        <f>'Data &amp; Parameter'!$E$16*'Data &amp; Parameter'!$E$17*('Data &amp; Parameter'!$E$18+'Data &amp; Parameter'!$E$19)*'Data &amp; Parameter'!$E$20*'Data &amp; Parameter'!$E$37*R1788</f>
        <v>0</v>
      </c>
      <c r="T1788" s="28">
        <f t="shared" si="27"/>
        <v>0</v>
      </c>
    </row>
    <row r="1789" spans="1:20" ht="15.75" customHeight="1" x14ac:dyDescent="0.35">
      <c r="A1789">
        <v>1782</v>
      </c>
      <c r="B1789" s="76">
        <v>44236</v>
      </c>
      <c r="C1789" s="1" t="s">
        <v>5694</v>
      </c>
      <c r="D1789" s="76">
        <v>44236</v>
      </c>
      <c r="E1789" s="1" t="s">
        <v>5695</v>
      </c>
      <c r="F1789" s="1" t="s">
        <v>5696</v>
      </c>
      <c r="G1789" s="1" t="s">
        <v>123</v>
      </c>
      <c r="H1789" s="1" t="s">
        <v>3942</v>
      </c>
      <c r="I1789" s="1" t="s">
        <v>125</v>
      </c>
      <c r="J1789" s="1" t="s">
        <v>5023</v>
      </c>
      <c r="K1789" s="1" t="s">
        <v>5023</v>
      </c>
      <c r="L1789">
        <f>ROUNDUP(IF(B1789&gt;$D$4,0,($D$4-B1789+1)/365),0)</f>
        <v>0</v>
      </c>
      <c r="M1789">
        <f>ROUNDUP(IF(B1789&gt;$D$5,0,($D$5-B1789+1)/365),0)</f>
        <v>0</v>
      </c>
      <c r="N1789" s="28">
        <f>IF(OR(L1789=1,M1789=1),IF(B1789+364&lt;=$D$5,(B1789+364-$D$4+1)/365,IF(B1789&gt;$D$4,($D$5-B1789+1)/365,$D$6/365)),0)</f>
        <v>0</v>
      </c>
      <c r="O1789" s="28">
        <f>'Data &amp; Parameter'!$E$16*'Data &amp; Parameter'!$E$17*('Data &amp; Parameter'!$E$18+'Data &amp; Parameter'!$E$19)*'Data &amp; Parameter'!$E$20*'Data &amp; Parameter'!$E$37*N1789</f>
        <v>0</v>
      </c>
      <c r="P1789">
        <f>ROUNDUP(IF(D1789&gt;$D$4,0,($D$4-D1789+1)/365),0)</f>
        <v>0</v>
      </c>
      <c r="Q1789">
        <f>ROUNDUP(IF(D1789&gt;$D$5,0,($D$5-D1789+1)/365),0)</f>
        <v>0</v>
      </c>
      <c r="R1789" s="28">
        <f>IF(OR(P1789=1,Q1789=1),IF(D1789+364&lt;=$D$5,(D1789+364-$D$4+1)/365,IF(D1789&gt;$D$4,($D$5-D1789+1)/365,$D$6/365)),0)</f>
        <v>0</v>
      </c>
      <c r="S1789" s="28">
        <f>'Data &amp; Parameter'!$E$16*'Data &amp; Parameter'!$E$17*('Data &amp; Parameter'!$E$18+'Data &amp; Parameter'!$E$19)*'Data &amp; Parameter'!$E$20*'Data &amp; Parameter'!$E$37*R1789</f>
        <v>0</v>
      </c>
      <c r="T1789" s="28">
        <f t="shared" si="27"/>
        <v>0</v>
      </c>
    </row>
    <row r="1790" spans="1:20" ht="15.75" customHeight="1" x14ac:dyDescent="0.35">
      <c r="A1790">
        <v>1783</v>
      </c>
      <c r="B1790" s="76">
        <v>44236</v>
      </c>
      <c r="C1790" s="1" t="s">
        <v>5697</v>
      </c>
      <c r="D1790" s="76">
        <v>44236</v>
      </c>
      <c r="E1790" s="1" t="s">
        <v>5698</v>
      </c>
      <c r="F1790" s="1" t="s">
        <v>5699</v>
      </c>
      <c r="G1790" s="1" t="s">
        <v>123</v>
      </c>
      <c r="H1790" s="1" t="s">
        <v>3942</v>
      </c>
      <c r="I1790" s="1" t="s">
        <v>125</v>
      </c>
      <c r="J1790" s="1" t="s">
        <v>5023</v>
      </c>
      <c r="K1790" s="1" t="s">
        <v>5023</v>
      </c>
      <c r="L1790">
        <f>ROUNDUP(IF(B1790&gt;$D$4,0,($D$4-B1790+1)/365),0)</f>
        <v>0</v>
      </c>
      <c r="M1790">
        <f>ROUNDUP(IF(B1790&gt;$D$5,0,($D$5-B1790+1)/365),0)</f>
        <v>0</v>
      </c>
      <c r="N1790" s="28">
        <f>IF(OR(L1790=1,M1790=1),IF(B1790+364&lt;=$D$5,(B1790+364-$D$4+1)/365,IF(B1790&gt;$D$4,($D$5-B1790+1)/365,$D$6/365)),0)</f>
        <v>0</v>
      </c>
      <c r="O1790" s="28">
        <f>'Data &amp; Parameter'!$E$16*'Data &amp; Parameter'!$E$17*('Data &amp; Parameter'!$E$18+'Data &amp; Parameter'!$E$19)*'Data &amp; Parameter'!$E$20*'Data &amp; Parameter'!$E$37*N1790</f>
        <v>0</v>
      </c>
      <c r="P1790">
        <f>ROUNDUP(IF(D1790&gt;$D$4,0,($D$4-D1790+1)/365),0)</f>
        <v>0</v>
      </c>
      <c r="Q1790">
        <f>ROUNDUP(IF(D1790&gt;$D$5,0,($D$5-D1790+1)/365),0)</f>
        <v>0</v>
      </c>
      <c r="R1790" s="28">
        <f>IF(OR(P1790=1,Q1790=1),IF(D1790+364&lt;=$D$5,(D1790+364-$D$4+1)/365,IF(D1790&gt;$D$4,($D$5-D1790+1)/365,$D$6/365)),0)</f>
        <v>0</v>
      </c>
      <c r="S1790" s="28">
        <f>'Data &amp; Parameter'!$E$16*'Data &amp; Parameter'!$E$17*('Data &amp; Parameter'!$E$18+'Data &amp; Parameter'!$E$19)*'Data &amp; Parameter'!$E$20*'Data &amp; Parameter'!$E$37*R1790</f>
        <v>0</v>
      </c>
      <c r="T1790" s="28">
        <f t="shared" si="27"/>
        <v>0</v>
      </c>
    </row>
    <row r="1791" spans="1:20" ht="15.75" customHeight="1" x14ac:dyDescent="0.35">
      <c r="A1791">
        <v>1784</v>
      </c>
      <c r="B1791" s="76">
        <v>44236</v>
      </c>
      <c r="C1791" s="1" t="s">
        <v>5700</v>
      </c>
      <c r="D1791" s="76">
        <v>44236</v>
      </c>
      <c r="E1791" s="1" t="s">
        <v>5701</v>
      </c>
      <c r="F1791" s="1" t="s">
        <v>5702</v>
      </c>
      <c r="G1791" s="1" t="s">
        <v>123</v>
      </c>
      <c r="H1791" s="1" t="s">
        <v>3942</v>
      </c>
      <c r="I1791" s="1" t="s">
        <v>125</v>
      </c>
      <c r="J1791" s="1" t="s">
        <v>5023</v>
      </c>
      <c r="K1791" s="1" t="s">
        <v>5023</v>
      </c>
      <c r="L1791">
        <f>ROUNDUP(IF(B1791&gt;$D$4,0,($D$4-B1791+1)/365),0)</f>
        <v>0</v>
      </c>
      <c r="M1791">
        <f>ROUNDUP(IF(B1791&gt;$D$5,0,($D$5-B1791+1)/365),0)</f>
        <v>0</v>
      </c>
      <c r="N1791" s="28">
        <f>IF(OR(L1791=1,M1791=1),IF(B1791+364&lt;=$D$5,(B1791+364-$D$4+1)/365,IF(B1791&gt;$D$4,($D$5-B1791+1)/365,$D$6/365)),0)</f>
        <v>0</v>
      </c>
      <c r="O1791" s="28">
        <f>'Data &amp; Parameter'!$E$16*'Data &amp; Parameter'!$E$17*('Data &amp; Parameter'!$E$18+'Data &amp; Parameter'!$E$19)*'Data &amp; Parameter'!$E$20*'Data &amp; Parameter'!$E$37*N1791</f>
        <v>0</v>
      </c>
      <c r="P1791">
        <f>ROUNDUP(IF(D1791&gt;$D$4,0,($D$4-D1791+1)/365),0)</f>
        <v>0</v>
      </c>
      <c r="Q1791">
        <f>ROUNDUP(IF(D1791&gt;$D$5,0,($D$5-D1791+1)/365),0)</f>
        <v>0</v>
      </c>
      <c r="R1791" s="28">
        <f>IF(OR(P1791=1,Q1791=1),IF(D1791+364&lt;=$D$5,(D1791+364-$D$4+1)/365,IF(D1791&gt;$D$4,($D$5-D1791+1)/365,$D$6/365)),0)</f>
        <v>0</v>
      </c>
      <c r="S1791" s="28">
        <f>'Data &amp; Parameter'!$E$16*'Data &amp; Parameter'!$E$17*('Data &amp; Parameter'!$E$18+'Data &amp; Parameter'!$E$19)*'Data &amp; Parameter'!$E$20*'Data &amp; Parameter'!$E$37*R1791</f>
        <v>0</v>
      </c>
      <c r="T1791" s="28">
        <f t="shared" si="27"/>
        <v>0</v>
      </c>
    </row>
    <row r="1792" spans="1:20" ht="15.75" customHeight="1" x14ac:dyDescent="0.35">
      <c r="A1792">
        <v>1785</v>
      </c>
      <c r="B1792" s="76">
        <v>44236</v>
      </c>
      <c r="C1792" s="1" t="s">
        <v>5703</v>
      </c>
      <c r="D1792" s="76">
        <v>44236</v>
      </c>
      <c r="E1792" s="1" t="s">
        <v>5704</v>
      </c>
      <c r="F1792" s="1" t="s">
        <v>5705</v>
      </c>
      <c r="G1792" s="1" t="s">
        <v>123</v>
      </c>
      <c r="H1792" s="1" t="s">
        <v>124</v>
      </c>
      <c r="I1792" s="1" t="s">
        <v>125</v>
      </c>
      <c r="J1792" s="1" t="s">
        <v>1623</v>
      </c>
      <c r="K1792" s="1" t="s">
        <v>1623</v>
      </c>
      <c r="L1792">
        <f>ROUNDUP(IF(B1792&gt;$D$4,0,($D$4-B1792+1)/365),0)</f>
        <v>0</v>
      </c>
      <c r="M1792">
        <f>ROUNDUP(IF(B1792&gt;$D$5,0,($D$5-B1792+1)/365),0)</f>
        <v>0</v>
      </c>
      <c r="N1792" s="28">
        <f>IF(OR(L1792=1,M1792=1),IF(B1792+364&lt;=$D$5,(B1792+364-$D$4+1)/365,IF(B1792&gt;$D$4,($D$5-B1792+1)/365,$D$6/365)),0)</f>
        <v>0</v>
      </c>
      <c r="O1792" s="28">
        <f>'Data &amp; Parameter'!$E$16*'Data &amp; Parameter'!$E$17*('Data &amp; Parameter'!$E$18+'Data &amp; Parameter'!$E$19)*'Data &amp; Parameter'!$E$20*'Data &amp; Parameter'!$E$37*N1792</f>
        <v>0</v>
      </c>
      <c r="P1792">
        <f>ROUNDUP(IF(D1792&gt;$D$4,0,($D$4-D1792+1)/365),0)</f>
        <v>0</v>
      </c>
      <c r="Q1792">
        <f>ROUNDUP(IF(D1792&gt;$D$5,0,($D$5-D1792+1)/365),0)</f>
        <v>0</v>
      </c>
      <c r="R1792" s="28">
        <f>IF(OR(P1792=1,Q1792=1),IF(D1792+364&lt;=$D$5,(D1792+364-$D$4+1)/365,IF(D1792&gt;$D$4,($D$5-D1792+1)/365,$D$6/365)),0)</f>
        <v>0</v>
      </c>
      <c r="S1792" s="28">
        <f>'Data &amp; Parameter'!$E$16*'Data &amp; Parameter'!$E$17*('Data &amp; Parameter'!$E$18+'Data &amp; Parameter'!$E$19)*'Data &amp; Parameter'!$E$20*'Data &amp; Parameter'!$E$37*R1792</f>
        <v>0</v>
      </c>
      <c r="T1792" s="28">
        <f t="shared" si="27"/>
        <v>0</v>
      </c>
    </row>
    <row r="1793" spans="1:20" ht="15.75" customHeight="1" x14ac:dyDescent="0.35">
      <c r="A1793">
        <v>1786</v>
      </c>
      <c r="B1793" s="76">
        <v>44236</v>
      </c>
      <c r="C1793" s="1" t="s">
        <v>5706</v>
      </c>
      <c r="D1793" s="76">
        <v>44236</v>
      </c>
      <c r="E1793" s="1" t="s">
        <v>5707</v>
      </c>
      <c r="F1793" s="1" t="s">
        <v>5708</v>
      </c>
      <c r="G1793" s="1" t="s">
        <v>123</v>
      </c>
      <c r="H1793" s="1" t="s">
        <v>124</v>
      </c>
      <c r="I1793" s="1" t="s">
        <v>125</v>
      </c>
      <c r="J1793" s="1" t="s">
        <v>1623</v>
      </c>
      <c r="K1793" s="1" t="s">
        <v>1623</v>
      </c>
      <c r="L1793">
        <f>ROUNDUP(IF(B1793&gt;$D$4,0,($D$4-B1793+1)/365),0)</f>
        <v>0</v>
      </c>
      <c r="M1793">
        <f>ROUNDUP(IF(B1793&gt;$D$5,0,($D$5-B1793+1)/365),0)</f>
        <v>0</v>
      </c>
      <c r="N1793" s="28">
        <f>IF(OR(L1793=1,M1793=1),IF(B1793+364&lt;=$D$5,(B1793+364-$D$4+1)/365,IF(B1793&gt;$D$4,($D$5-B1793+1)/365,$D$6/365)),0)</f>
        <v>0</v>
      </c>
      <c r="O1793" s="28">
        <f>'Data &amp; Parameter'!$E$16*'Data &amp; Parameter'!$E$17*('Data &amp; Parameter'!$E$18+'Data &amp; Parameter'!$E$19)*'Data &amp; Parameter'!$E$20*'Data &amp; Parameter'!$E$37*N1793</f>
        <v>0</v>
      </c>
      <c r="P1793">
        <f>ROUNDUP(IF(D1793&gt;$D$4,0,($D$4-D1793+1)/365),0)</f>
        <v>0</v>
      </c>
      <c r="Q1793">
        <f>ROUNDUP(IF(D1793&gt;$D$5,0,($D$5-D1793+1)/365),0)</f>
        <v>0</v>
      </c>
      <c r="R1793" s="28">
        <f>IF(OR(P1793=1,Q1793=1),IF(D1793+364&lt;=$D$5,(D1793+364-$D$4+1)/365,IF(D1793&gt;$D$4,($D$5-D1793+1)/365,$D$6/365)),0)</f>
        <v>0</v>
      </c>
      <c r="S1793" s="28">
        <f>'Data &amp; Parameter'!$E$16*'Data &amp; Parameter'!$E$17*('Data &amp; Parameter'!$E$18+'Data &amp; Parameter'!$E$19)*'Data &amp; Parameter'!$E$20*'Data &amp; Parameter'!$E$37*R1793</f>
        <v>0</v>
      </c>
      <c r="T1793" s="28">
        <f t="shared" si="27"/>
        <v>0</v>
      </c>
    </row>
    <row r="1794" spans="1:20" ht="15.75" customHeight="1" x14ac:dyDescent="0.35">
      <c r="A1794">
        <v>1787</v>
      </c>
      <c r="B1794" s="76">
        <v>44236</v>
      </c>
      <c r="C1794" s="1" t="s">
        <v>5709</v>
      </c>
      <c r="D1794" s="76">
        <v>44236</v>
      </c>
      <c r="E1794" s="1" t="s">
        <v>5710</v>
      </c>
      <c r="F1794" s="1" t="s">
        <v>5711</v>
      </c>
      <c r="G1794" s="1" t="s">
        <v>123</v>
      </c>
      <c r="H1794" s="1" t="s">
        <v>124</v>
      </c>
      <c r="I1794" s="1" t="s">
        <v>125</v>
      </c>
      <c r="J1794" s="1" t="s">
        <v>1623</v>
      </c>
      <c r="K1794" s="1" t="s">
        <v>1623</v>
      </c>
      <c r="L1794">
        <f>ROUNDUP(IF(B1794&gt;$D$4,0,($D$4-B1794+1)/365),0)</f>
        <v>0</v>
      </c>
      <c r="M1794">
        <f>ROUNDUP(IF(B1794&gt;$D$5,0,($D$5-B1794+1)/365),0)</f>
        <v>0</v>
      </c>
      <c r="N1794" s="28">
        <f>IF(OR(L1794=1,M1794=1),IF(B1794+364&lt;=$D$5,(B1794+364-$D$4+1)/365,IF(B1794&gt;$D$4,($D$5-B1794+1)/365,$D$6/365)),0)</f>
        <v>0</v>
      </c>
      <c r="O1794" s="28">
        <f>'Data &amp; Parameter'!$E$16*'Data &amp; Parameter'!$E$17*('Data &amp; Parameter'!$E$18+'Data &amp; Parameter'!$E$19)*'Data &amp; Parameter'!$E$20*'Data &amp; Parameter'!$E$37*N1794</f>
        <v>0</v>
      </c>
      <c r="P1794">
        <f>ROUNDUP(IF(D1794&gt;$D$4,0,($D$4-D1794+1)/365),0)</f>
        <v>0</v>
      </c>
      <c r="Q1794">
        <f>ROUNDUP(IF(D1794&gt;$D$5,0,($D$5-D1794+1)/365),0)</f>
        <v>0</v>
      </c>
      <c r="R1794" s="28">
        <f>IF(OR(P1794=1,Q1794=1),IF(D1794+364&lt;=$D$5,(D1794+364-$D$4+1)/365,IF(D1794&gt;$D$4,($D$5-D1794+1)/365,$D$6/365)),0)</f>
        <v>0</v>
      </c>
      <c r="S1794" s="28">
        <f>'Data &amp; Parameter'!$E$16*'Data &amp; Parameter'!$E$17*('Data &amp; Parameter'!$E$18+'Data &amp; Parameter'!$E$19)*'Data &amp; Parameter'!$E$20*'Data &amp; Parameter'!$E$37*R1794</f>
        <v>0</v>
      </c>
      <c r="T1794" s="28">
        <f t="shared" si="27"/>
        <v>0</v>
      </c>
    </row>
    <row r="1795" spans="1:20" ht="15.75" customHeight="1" x14ac:dyDescent="0.35">
      <c r="A1795">
        <v>1788</v>
      </c>
      <c r="B1795" s="76">
        <v>44236</v>
      </c>
      <c r="C1795" s="1" t="s">
        <v>5712</v>
      </c>
      <c r="D1795" s="76">
        <v>44236</v>
      </c>
      <c r="E1795" s="1" t="s">
        <v>5713</v>
      </c>
      <c r="F1795" s="1" t="s">
        <v>5714</v>
      </c>
      <c r="G1795" s="1" t="s">
        <v>123</v>
      </c>
      <c r="H1795" s="1" t="s">
        <v>124</v>
      </c>
      <c r="I1795" s="1" t="s">
        <v>125</v>
      </c>
      <c r="J1795" s="1" t="s">
        <v>126</v>
      </c>
      <c r="K1795" s="1" t="s">
        <v>5715</v>
      </c>
      <c r="L1795">
        <f>ROUNDUP(IF(B1795&gt;$D$4,0,($D$4-B1795+1)/365),0)</f>
        <v>0</v>
      </c>
      <c r="M1795">
        <f>ROUNDUP(IF(B1795&gt;$D$5,0,($D$5-B1795+1)/365),0)</f>
        <v>0</v>
      </c>
      <c r="N1795" s="28">
        <f>IF(OR(L1795=1,M1795=1),IF(B1795+364&lt;=$D$5,(B1795+364-$D$4+1)/365,IF(B1795&gt;$D$4,($D$5-B1795+1)/365,$D$6/365)),0)</f>
        <v>0</v>
      </c>
      <c r="O1795" s="28">
        <f>'Data &amp; Parameter'!$E$16*'Data &amp; Parameter'!$E$17*('Data &amp; Parameter'!$E$18+'Data &amp; Parameter'!$E$19)*'Data &amp; Parameter'!$E$20*'Data &amp; Parameter'!$E$37*N1795</f>
        <v>0</v>
      </c>
      <c r="P1795">
        <f>ROUNDUP(IF(D1795&gt;$D$4,0,($D$4-D1795+1)/365),0)</f>
        <v>0</v>
      </c>
      <c r="Q1795">
        <f>ROUNDUP(IF(D1795&gt;$D$5,0,($D$5-D1795+1)/365),0)</f>
        <v>0</v>
      </c>
      <c r="R1795" s="28">
        <f>IF(OR(P1795=1,Q1795=1),IF(D1795+364&lt;=$D$5,(D1795+364-$D$4+1)/365,IF(D1795&gt;$D$4,($D$5-D1795+1)/365,$D$6/365)),0)</f>
        <v>0</v>
      </c>
      <c r="S1795" s="28">
        <f>'Data &amp; Parameter'!$E$16*'Data &amp; Parameter'!$E$17*('Data &amp; Parameter'!$E$18+'Data &amp; Parameter'!$E$19)*'Data &amp; Parameter'!$E$20*'Data &amp; Parameter'!$E$37*R1795</f>
        <v>0</v>
      </c>
      <c r="T1795" s="28">
        <f t="shared" si="27"/>
        <v>0</v>
      </c>
    </row>
    <row r="1796" spans="1:20" ht="15.75" customHeight="1" x14ac:dyDescent="0.35">
      <c r="A1796">
        <v>1789</v>
      </c>
      <c r="B1796" s="76">
        <v>44236</v>
      </c>
      <c r="C1796" s="1" t="s">
        <v>5716</v>
      </c>
      <c r="D1796" s="76">
        <v>44236</v>
      </c>
      <c r="E1796" s="1" t="s">
        <v>5717</v>
      </c>
      <c r="F1796" s="1" t="s">
        <v>5718</v>
      </c>
      <c r="G1796" s="1" t="s">
        <v>123</v>
      </c>
      <c r="H1796" s="1" t="s">
        <v>124</v>
      </c>
      <c r="I1796" s="1" t="s">
        <v>125</v>
      </c>
      <c r="J1796" s="1" t="s">
        <v>1731</v>
      </c>
      <c r="K1796" s="1" t="s">
        <v>1812</v>
      </c>
      <c r="L1796">
        <f>ROUNDUP(IF(B1796&gt;$D$4,0,($D$4-B1796+1)/365),0)</f>
        <v>0</v>
      </c>
      <c r="M1796">
        <f>ROUNDUP(IF(B1796&gt;$D$5,0,($D$5-B1796+1)/365),0)</f>
        <v>0</v>
      </c>
      <c r="N1796" s="28">
        <f>IF(OR(L1796=1,M1796=1),IF(B1796+364&lt;=$D$5,(B1796+364-$D$4+1)/365,IF(B1796&gt;$D$4,($D$5-B1796+1)/365,$D$6/365)),0)</f>
        <v>0</v>
      </c>
      <c r="O1796" s="28">
        <f>'Data &amp; Parameter'!$E$16*'Data &amp; Parameter'!$E$17*('Data &amp; Parameter'!$E$18+'Data &amp; Parameter'!$E$19)*'Data &amp; Parameter'!$E$20*'Data &amp; Parameter'!$E$37*N1796</f>
        <v>0</v>
      </c>
      <c r="P1796">
        <f>ROUNDUP(IF(D1796&gt;$D$4,0,($D$4-D1796+1)/365),0)</f>
        <v>0</v>
      </c>
      <c r="Q1796">
        <f>ROUNDUP(IF(D1796&gt;$D$5,0,($D$5-D1796+1)/365),0)</f>
        <v>0</v>
      </c>
      <c r="R1796" s="28">
        <f>IF(OR(P1796=1,Q1796=1),IF(D1796+364&lt;=$D$5,(D1796+364-$D$4+1)/365,IF(D1796&gt;$D$4,($D$5-D1796+1)/365,$D$6/365)),0)</f>
        <v>0</v>
      </c>
      <c r="S1796" s="28">
        <f>'Data &amp; Parameter'!$E$16*'Data &amp; Parameter'!$E$17*('Data &amp; Parameter'!$E$18+'Data &amp; Parameter'!$E$19)*'Data &amp; Parameter'!$E$20*'Data &amp; Parameter'!$E$37*R1796</f>
        <v>0</v>
      </c>
      <c r="T1796" s="28">
        <f t="shared" si="27"/>
        <v>0</v>
      </c>
    </row>
    <row r="1797" spans="1:20" ht="15.75" customHeight="1" x14ac:dyDescent="0.35">
      <c r="A1797">
        <v>1790</v>
      </c>
      <c r="B1797" s="76">
        <v>44236</v>
      </c>
      <c r="C1797" s="1" t="s">
        <v>5719</v>
      </c>
      <c r="D1797" s="76">
        <v>44236</v>
      </c>
      <c r="E1797" s="1" t="s">
        <v>5720</v>
      </c>
      <c r="F1797" s="1" t="s">
        <v>5721</v>
      </c>
      <c r="G1797" s="1" t="s">
        <v>123</v>
      </c>
      <c r="H1797" s="1" t="s">
        <v>124</v>
      </c>
      <c r="I1797" s="1" t="s">
        <v>125</v>
      </c>
      <c r="J1797" s="1" t="s">
        <v>1616</v>
      </c>
      <c r="K1797" s="1" t="s">
        <v>1812</v>
      </c>
      <c r="L1797">
        <f>ROUNDUP(IF(B1797&gt;$D$4,0,($D$4-B1797+1)/365),0)</f>
        <v>0</v>
      </c>
      <c r="M1797">
        <f>ROUNDUP(IF(B1797&gt;$D$5,0,($D$5-B1797+1)/365),0)</f>
        <v>0</v>
      </c>
      <c r="N1797" s="28">
        <f>IF(OR(L1797=1,M1797=1),IF(B1797+364&lt;=$D$5,(B1797+364-$D$4+1)/365,IF(B1797&gt;$D$4,($D$5-B1797+1)/365,$D$6/365)),0)</f>
        <v>0</v>
      </c>
      <c r="O1797" s="28">
        <f>'Data &amp; Parameter'!$E$16*'Data &amp; Parameter'!$E$17*('Data &amp; Parameter'!$E$18+'Data &amp; Parameter'!$E$19)*'Data &amp; Parameter'!$E$20*'Data &amp; Parameter'!$E$37*N1797</f>
        <v>0</v>
      </c>
      <c r="P1797">
        <f>ROUNDUP(IF(D1797&gt;$D$4,0,($D$4-D1797+1)/365),0)</f>
        <v>0</v>
      </c>
      <c r="Q1797">
        <f>ROUNDUP(IF(D1797&gt;$D$5,0,($D$5-D1797+1)/365),0)</f>
        <v>0</v>
      </c>
      <c r="R1797" s="28">
        <f>IF(OR(P1797=1,Q1797=1),IF(D1797+364&lt;=$D$5,(D1797+364-$D$4+1)/365,IF(D1797&gt;$D$4,($D$5-D1797+1)/365,$D$6/365)),0)</f>
        <v>0</v>
      </c>
      <c r="S1797" s="28">
        <f>'Data &amp; Parameter'!$E$16*'Data &amp; Parameter'!$E$17*('Data &amp; Parameter'!$E$18+'Data &amp; Parameter'!$E$19)*'Data &amp; Parameter'!$E$20*'Data &amp; Parameter'!$E$37*R1797</f>
        <v>0</v>
      </c>
      <c r="T1797" s="28">
        <f t="shared" si="27"/>
        <v>0</v>
      </c>
    </row>
    <row r="1798" spans="1:20" ht="15.75" customHeight="1" x14ac:dyDescent="0.35">
      <c r="A1798">
        <v>1791</v>
      </c>
      <c r="B1798" s="76">
        <v>44236</v>
      </c>
      <c r="C1798" s="1" t="s">
        <v>5722</v>
      </c>
      <c r="D1798" s="76">
        <v>44236</v>
      </c>
      <c r="E1798" s="1" t="s">
        <v>5723</v>
      </c>
      <c r="F1798" s="1" t="s">
        <v>5724</v>
      </c>
      <c r="G1798" s="1" t="s">
        <v>123</v>
      </c>
      <c r="H1798" s="1" t="s">
        <v>124</v>
      </c>
      <c r="I1798" s="1" t="s">
        <v>125</v>
      </c>
      <c r="J1798" s="1" t="s">
        <v>1616</v>
      </c>
      <c r="K1798" s="1" t="s">
        <v>1812</v>
      </c>
      <c r="L1798">
        <f>ROUNDUP(IF(B1798&gt;$D$4,0,($D$4-B1798+1)/365),0)</f>
        <v>0</v>
      </c>
      <c r="M1798">
        <f>ROUNDUP(IF(B1798&gt;$D$5,0,($D$5-B1798+1)/365),0)</f>
        <v>0</v>
      </c>
      <c r="N1798" s="28">
        <f>IF(OR(L1798=1,M1798=1),IF(B1798+364&lt;=$D$5,(B1798+364-$D$4+1)/365,IF(B1798&gt;$D$4,($D$5-B1798+1)/365,$D$6/365)),0)</f>
        <v>0</v>
      </c>
      <c r="O1798" s="28">
        <f>'Data &amp; Parameter'!$E$16*'Data &amp; Parameter'!$E$17*('Data &amp; Parameter'!$E$18+'Data &amp; Parameter'!$E$19)*'Data &amp; Parameter'!$E$20*'Data &amp; Parameter'!$E$37*N1798</f>
        <v>0</v>
      </c>
      <c r="P1798">
        <f>ROUNDUP(IF(D1798&gt;$D$4,0,($D$4-D1798+1)/365),0)</f>
        <v>0</v>
      </c>
      <c r="Q1798">
        <f>ROUNDUP(IF(D1798&gt;$D$5,0,($D$5-D1798+1)/365),0)</f>
        <v>0</v>
      </c>
      <c r="R1798" s="28">
        <f>IF(OR(P1798=1,Q1798=1),IF(D1798+364&lt;=$D$5,(D1798+364-$D$4+1)/365,IF(D1798&gt;$D$4,($D$5-D1798+1)/365,$D$6/365)),0)</f>
        <v>0</v>
      </c>
      <c r="S1798" s="28">
        <f>'Data &amp; Parameter'!$E$16*'Data &amp; Parameter'!$E$17*('Data &amp; Parameter'!$E$18+'Data &amp; Parameter'!$E$19)*'Data &amp; Parameter'!$E$20*'Data &amp; Parameter'!$E$37*R1798</f>
        <v>0</v>
      </c>
      <c r="T1798" s="28">
        <f t="shared" si="27"/>
        <v>0</v>
      </c>
    </row>
    <row r="1799" spans="1:20" ht="15.75" customHeight="1" x14ac:dyDescent="0.35">
      <c r="A1799">
        <v>1792</v>
      </c>
      <c r="B1799" s="76">
        <v>44236</v>
      </c>
      <c r="C1799" s="1" t="s">
        <v>5725</v>
      </c>
      <c r="D1799" s="76">
        <v>44236</v>
      </c>
      <c r="E1799" s="1" t="s">
        <v>5726</v>
      </c>
      <c r="F1799" s="1" t="s">
        <v>5727</v>
      </c>
      <c r="G1799" s="1" t="s">
        <v>123</v>
      </c>
      <c r="H1799" s="1" t="s">
        <v>124</v>
      </c>
      <c r="I1799" s="1" t="s">
        <v>125</v>
      </c>
      <c r="J1799" s="1" t="s">
        <v>1731</v>
      </c>
      <c r="K1799" s="1" t="s">
        <v>1812</v>
      </c>
      <c r="L1799">
        <f>ROUNDUP(IF(B1799&gt;$D$4,0,($D$4-B1799+1)/365),0)</f>
        <v>0</v>
      </c>
      <c r="M1799">
        <f>ROUNDUP(IF(B1799&gt;$D$5,0,($D$5-B1799+1)/365),0)</f>
        <v>0</v>
      </c>
      <c r="N1799" s="28">
        <f>IF(OR(L1799=1,M1799=1),IF(B1799+364&lt;=$D$5,(B1799+364-$D$4+1)/365,IF(B1799&gt;$D$4,($D$5-B1799+1)/365,$D$6/365)),0)</f>
        <v>0</v>
      </c>
      <c r="O1799" s="28">
        <f>'Data &amp; Parameter'!$E$16*'Data &amp; Parameter'!$E$17*('Data &amp; Parameter'!$E$18+'Data &amp; Parameter'!$E$19)*'Data &amp; Parameter'!$E$20*'Data &amp; Parameter'!$E$37*N1799</f>
        <v>0</v>
      </c>
      <c r="P1799">
        <f>ROUNDUP(IF(D1799&gt;$D$4,0,($D$4-D1799+1)/365),0)</f>
        <v>0</v>
      </c>
      <c r="Q1799">
        <f>ROUNDUP(IF(D1799&gt;$D$5,0,($D$5-D1799+1)/365),0)</f>
        <v>0</v>
      </c>
      <c r="R1799" s="28">
        <f>IF(OR(P1799=1,Q1799=1),IF(D1799+364&lt;=$D$5,(D1799+364-$D$4+1)/365,IF(D1799&gt;$D$4,($D$5-D1799+1)/365,$D$6/365)),0)</f>
        <v>0</v>
      </c>
      <c r="S1799" s="28">
        <f>'Data &amp; Parameter'!$E$16*'Data &amp; Parameter'!$E$17*('Data &amp; Parameter'!$E$18+'Data &amp; Parameter'!$E$19)*'Data &amp; Parameter'!$E$20*'Data &amp; Parameter'!$E$37*R1799</f>
        <v>0</v>
      </c>
      <c r="T1799" s="28">
        <f t="shared" si="27"/>
        <v>0</v>
      </c>
    </row>
    <row r="1800" spans="1:20" ht="15.75" customHeight="1" x14ac:dyDescent="0.35">
      <c r="A1800">
        <v>1793</v>
      </c>
      <c r="B1800" s="76">
        <v>44236</v>
      </c>
      <c r="C1800" s="1" t="s">
        <v>5728</v>
      </c>
      <c r="D1800" s="76">
        <v>44236</v>
      </c>
      <c r="E1800" s="1" t="s">
        <v>5729</v>
      </c>
      <c r="F1800" s="1" t="s">
        <v>5730</v>
      </c>
      <c r="G1800" s="1" t="s">
        <v>123</v>
      </c>
      <c r="H1800" s="1" t="s">
        <v>124</v>
      </c>
      <c r="I1800" s="1" t="s">
        <v>125</v>
      </c>
      <c r="J1800" s="1" t="s">
        <v>1616</v>
      </c>
      <c r="K1800" s="1" t="s">
        <v>1812</v>
      </c>
      <c r="L1800">
        <f>ROUNDUP(IF(B1800&gt;$D$4,0,($D$4-B1800+1)/365),0)</f>
        <v>0</v>
      </c>
      <c r="M1800">
        <f>ROUNDUP(IF(B1800&gt;$D$5,0,($D$5-B1800+1)/365),0)</f>
        <v>0</v>
      </c>
      <c r="N1800" s="28">
        <f>IF(OR(L1800=1,M1800=1),IF(B1800+364&lt;=$D$5,(B1800+364-$D$4+1)/365,IF(B1800&gt;$D$4,($D$5-B1800+1)/365,$D$6/365)),0)</f>
        <v>0</v>
      </c>
      <c r="O1800" s="28">
        <f>'Data &amp; Parameter'!$E$16*'Data &amp; Parameter'!$E$17*('Data &amp; Parameter'!$E$18+'Data &amp; Parameter'!$E$19)*'Data &amp; Parameter'!$E$20*'Data &amp; Parameter'!$E$37*N1800</f>
        <v>0</v>
      </c>
      <c r="P1800">
        <f>ROUNDUP(IF(D1800&gt;$D$4,0,($D$4-D1800+1)/365),0)</f>
        <v>0</v>
      </c>
      <c r="Q1800">
        <f>ROUNDUP(IF(D1800&gt;$D$5,0,($D$5-D1800+1)/365),0)</f>
        <v>0</v>
      </c>
      <c r="R1800" s="28">
        <f>IF(OR(P1800=1,Q1800=1),IF(D1800+364&lt;=$D$5,(D1800+364-$D$4+1)/365,IF(D1800&gt;$D$4,($D$5-D1800+1)/365,$D$6/365)),0)</f>
        <v>0</v>
      </c>
      <c r="S1800" s="28">
        <f>'Data &amp; Parameter'!$E$16*'Data &amp; Parameter'!$E$17*('Data &amp; Parameter'!$E$18+'Data &amp; Parameter'!$E$19)*'Data &amp; Parameter'!$E$20*'Data &amp; Parameter'!$E$37*R1800</f>
        <v>0</v>
      </c>
      <c r="T1800" s="28">
        <f t="shared" si="27"/>
        <v>0</v>
      </c>
    </row>
    <row r="1801" spans="1:20" ht="15.75" customHeight="1" x14ac:dyDescent="0.35">
      <c r="A1801">
        <v>1794</v>
      </c>
      <c r="B1801" s="76">
        <v>44236</v>
      </c>
      <c r="C1801" s="1" t="s">
        <v>5731</v>
      </c>
      <c r="D1801" s="76">
        <v>44236</v>
      </c>
      <c r="E1801" s="1" t="s">
        <v>5732</v>
      </c>
      <c r="F1801" s="1" t="s">
        <v>5733</v>
      </c>
      <c r="G1801" s="1" t="s">
        <v>123</v>
      </c>
      <c r="H1801" s="1" t="s">
        <v>124</v>
      </c>
      <c r="I1801" s="1" t="s">
        <v>125</v>
      </c>
      <c r="J1801" s="1" t="s">
        <v>1616</v>
      </c>
      <c r="K1801" s="1" t="s">
        <v>1812</v>
      </c>
      <c r="L1801">
        <f>ROUNDUP(IF(B1801&gt;$D$4,0,($D$4-B1801+1)/365),0)</f>
        <v>0</v>
      </c>
      <c r="M1801">
        <f>ROUNDUP(IF(B1801&gt;$D$5,0,($D$5-B1801+1)/365),0)</f>
        <v>0</v>
      </c>
      <c r="N1801" s="28">
        <f>IF(OR(L1801=1,M1801=1),IF(B1801+364&lt;=$D$5,(B1801+364-$D$4+1)/365,IF(B1801&gt;$D$4,($D$5-B1801+1)/365,$D$6/365)),0)</f>
        <v>0</v>
      </c>
      <c r="O1801" s="28">
        <f>'Data &amp; Parameter'!$E$16*'Data &amp; Parameter'!$E$17*('Data &amp; Parameter'!$E$18+'Data &amp; Parameter'!$E$19)*'Data &amp; Parameter'!$E$20*'Data &amp; Parameter'!$E$37*N1801</f>
        <v>0</v>
      </c>
      <c r="P1801">
        <f>ROUNDUP(IF(D1801&gt;$D$4,0,($D$4-D1801+1)/365),0)</f>
        <v>0</v>
      </c>
      <c r="Q1801">
        <f>ROUNDUP(IF(D1801&gt;$D$5,0,($D$5-D1801+1)/365),0)</f>
        <v>0</v>
      </c>
      <c r="R1801" s="28">
        <f>IF(OR(P1801=1,Q1801=1),IF(D1801+364&lt;=$D$5,(D1801+364-$D$4+1)/365,IF(D1801&gt;$D$4,($D$5-D1801+1)/365,$D$6/365)),0)</f>
        <v>0</v>
      </c>
      <c r="S1801" s="28">
        <f>'Data &amp; Parameter'!$E$16*'Data &amp; Parameter'!$E$17*('Data &amp; Parameter'!$E$18+'Data &amp; Parameter'!$E$19)*'Data &amp; Parameter'!$E$20*'Data &amp; Parameter'!$E$37*R1801</f>
        <v>0</v>
      </c>
      <c r="T1801" s="28">
        <f t="shared" ref="T1801:T1864" si="28">O1801+S1801</f>
        <v>0</v>
      </c>
    </row>
    <row r="1802" spans="1:20" ht="15.75" customHeight="1" x14ac:dyDescent="0.35">
      <c r="A1802">
        <v>1795</v>
      </c>
      <c r="B1802" s="76">
        <v>44236</v>
      </c>
      <c r="C1802" s="1" t="s">
        <v>5734</v>
      </c>
      <c r="D1802" s="76">
        <v>44236</v>
      </c>
      <c r="E1802" s="1" t="s">
        <v>5735</v>
      </c>
      <c r="F1802" s="1" t="s">
        <v>5736</v>
      </c>
      <c r="G1802" s="1" t="s">
        <v>123</v>
      </c>
      <c r="H1802" s="1" t="s">
        <v>124</v>
      </c>
      <c r="I1802" s="1" t="s">
        <v>125</v>
      </c>
      <c r="J1802" s="1" t="s">
        <v>126</v>
      </c>
      <c r="K1802" s="1" t="s">
        <v>126</v>
      </c>
      <c r="L1802">
        <f>ROUNDUP(IF(B1802&gt;$D$4,0,($D$4-B1802+1)/365),0)</f>
        <v>0</v>
      </c>
      <c r="M1802">
        <f>ROUNDUP(IF(B1802&gt;$D$5,0,($D$5-B1802+1)/365),0)</f>
        <v>0</v>
      </c>
      <c r="N1802" s="28">
        <f>IF(OR(L1802=1,M1802=1),IF(B1802+364&lt;=$D$5,(B1802+364-$D$4+1)/365,IF(B1802&gt;$D$4,($D$5-B1802+1)/365,$D$6/365)),0)</f>
        <v>0</v>
      </c>
      <c r="O1802" s="28">
        <f>'Data &amp; Parameter'!$E$16*'Data &amp; Parameter'!$E$17*('Data &amp; Parameter'!$E$18+'Data &amp; Parameter'!$E$19)*'Data &amp; Parameter'!$E$20*'Data &amp; Parameter'!$E$37*N1802</f>
        <v>0</v>
      </c>
      <c r="P1802">
        <f>ROUNDUP(IF(D1802&gt;$D$4,0,($D$4-D1802+1)/365),0)</f>
        <v>0</v>
      </c>
      <c r="Q1802">
        <f>ROUNDUP(IF(D1802&gt;$D$5,0,($D$5-D1802+1)/365),0)</f>
        <v>0</v>
      </c>
      <c r="R1802" s="28">
        <f>IF(OR(P1802=1,Q1802=1),IF(D1802+364&lt;=$D$5,(D1802+364-$D$4+1)/365,IF(D1802&gt;$D$4,($D$5-D1802+1)/365,$D$6/365)),0)</f>
        <v>0</v>
      </c>
      <c r="S1802" s="28">
        <f>'Data &amp; Parameter'!$E$16*'Data &amp; Parameter'!$E$17*('Data &amp; Parameter'!$E$18+'Data &amp; Parameter'!$E$19)*'Data &amp; Parameter'!$E$20*'Data &amp; Parameter'!$E$37*R1802</f>
        <v>0</v>
      </c>
      <c r="T1802" s="28">
        <f t="shared" si="28"/>
        <v>0</v>
      </c>
    </row>
    <row r="1803" spans="1:20" ht="15.75" customHeight="1" x14ac:dyDescent="0.35">
      <c r="A1803">
        <v>1796</v>
      </c>
      <c r="B1803" s="76">
        <v>44236</v>
      </c>
      <c r="C1803" s="1" t="s">
        <v>5737</v>
      </c>
      <c r="D1803" s="76">
        <v>44236</v>
      </c>
      <c r="E1803" s="1" t="s">
        <v>5738</v>
      </c>
      <c r="F1803" s="1" t="s">
        <v>5739</v>
      </c>
      <c r="G1803" s="1" t="s">
        <v>123</v>
      </c>
      <c r="H1803" s="1" t="s">
        <v>124</v>
      </c>
      <c r="I1803" s="1" t="s">
        <v>125</v>
      </c>
      <c r="J1803" s="1" t="s">
        <v>366</v>
      </c>
      <c r="K1803" s="1" t="s">
        <v>1123</v>
      </c>
      <c r="L1803">
        <f>ROUNDUP(IF(B1803&gt;$D$4,0,($D$4-B1803+1)/365),0)</f>
        <v>0</v>
      </c>
      <c r="M1803">
        <f>ROUNDUP(IF(B1803&gt;$D$5,0,($D$5-B1803+1)/365),0)</f>
        <v>0</v>
      </c>
      <c r="N1803" s="28">
        <f>IF(OR(L1803=1,M1803=1),IF(B1803+364&lt;=$D$5,(B1803+364-$D$4+1)/365,IF(B1803&gt;$D$4,($D$5-B1803+1)/365,$D$6/365)),0)</f>
        <v>0</v>
      </c>
      <c r="O1803" s="28">
        <f>'Data &amp; Parameter'!$E$16*'Data &amp; Parameter'!$E$17*('Data &amp; Parameter'!$E$18+'Data &amp; Parameter'!$E$19)*'Data &amp; Parameter'!$E$20*'Data &amp; Parameter'!$E$37*N1803</f>
        <v>0</v>
      </c>
      <c r="P1803">
        <f>ROUNDUP(IF(D1803&gt;$D$4,0,($D$4-D1803+1)/365),0)</f>
        <v>0</v>
      </c>
      <c r="Q1803">
        <f>ROUNDUP(IF(D1803&gt;$D$5,0,($D$5-D1803+1)/365),0)</f>
        <v>0</v>
      </c>
      <c r="R1803" s="28">
        <f>IF(OR(P1803=1,Q1803=1),IF(D1803+364&lt;=$D$5,(D1803+364-$D$4+1)/365,IF(D1803&gt;$D$4,($D$5-D1803+1)/365,$D$6/365)),0)</f>
        <v>0</v>
      </c>
      <c r="S1803" s="28">
        <f>'Data &amp; Parameter'!$E$16*'Data &amp; Parameter'!$E$17*('Data &amp; Parameter'!$E$18+'Data &amp; Parameter'!$E$19)*'Data &amp; Parameter'!$E$20*'Data &amp; Parameter'!$E$37*R1803</f>
        <v>0</v>
      </c>
      <c r="T1803" s="28">
        <f t="shared" si="28"/>
        <v>0</v>
      </c>
    </row>
    <row r="1804" spans="1:20" ht="15.75" customHeight="1" x14ac:dyDescent="0.35">
      <c r="A1804">
        <v>1797</v>
      </c>
      <c r="B1804" s="76">
        <v>44236</v>
      </c>
      <c r="C1804" s="1" t="s">
        <v>5740</v>
      </c>
      <c r="D1804" s="76">
        <v>44236</v>
      </c>
      <c r="E1804" s="1" t="s">
        <v>5741</v>
      </c>
      <c r="F1804" s="1" t="s">
        <v>5742</v>
      </c>
      <c r="G1804" s="1" t="s">
        <v>123</v>
      </c>
      <c r="H1804" s="1" t="s">
        <v>124</v>
      </c>
      <c r="I1804" s="1" t="s">
        <v>125</v>
      </c>
      <c r="J1804" s="1" t="s">
        <v>366</v>
      </c>
      <c r="K1804" s="1" t="s">
        <v>1123</v>
      </c>
      <c r="L1804">
        <f>ROUNDUP(IF(B1804&gt;$D$4,0,($D$4-B1804+1)/365),0)</f>
        <v>0</v>
      </c>
      <c r="M1804">
        <f>ROUNDUP(IF(B1804&gt;$D$5,0,($D$5-B1804+1)/365),0)</f>
        <v>0</v>
      </c>
      <c r="N1804" s="28">
        <f>IF(OR(L1804=1,M1804=1),IF(B1804+364&lt;=$D$5,(B1804+364-$D$4+1)/365,IF(B1804&gt;$D$4,($D$5-B1804+1)/365,$D$6/365)),0)</f>
        <v>0</v>
      </c>
      <c r="O1804" s="28">
        <f>'Data &amp; Parameter'!$E$16*'Data &amp; Parameter'!$E$17*('Data &amp; Parameter'!$E$18+'Data &amp; Parameter'!$E$19)*'Data &amp; Parameter'!$E$20*'Data &amp; Parameter'!$E$37*N1804</f>
        <v>0</v>
      </c>
      <c r="P1804">
        <f>ROUNDUP(IF(D1804&gt;$D$4,0,($D$4-D1804+1)/365),0)</f>
        <v>0</v>
      </c>
      <c r="Q1804">
        <f>ROUNDUP(IF(D1804&gt;$D$5,0,($D$5-D1804+1)/365),0)</f>
        <v>0</v>
      </c>
      <c r="R1804" s="28">
        <f>IF(OR(P1804=1,Q1804=1),IF(D1804+364&lt;=$D$5,(D1804+364-$D$4+1)/365,IF(D1804&gt;$D$4,($D$5-D1804+1)/365,$D$6/365)),0)</f>
        <v>0</v>
      </c>
      <c r="S1804" s="28">
        <f>'Data &amp; Parameter'!$E$16*'Data &amp; Parameter'!$E$17*('Data &amp; Parameter'!$E$18+'Data &amp; Parameter'!$E$19)*'Data &amp; Parameter'!$E$20*'Data &amp; Parameter'!$E$37*R1804</f>
        <v>0</v>
      </c>
      <c r="T1804" s="28">
        <f t="shared" si="28"/>
        <v>0</v>
      </c>
    </row>
    <row r="1805" spans="1:20" ht="15.75" customHeight="1" x14ac:dyDescent="0.35">
      <c r="A1805">
        <v>1798</v>
      </c>
      <c r="B1805" s="76">
        <v>44236</v>
      </c>
      <c r="C1805" s="1" t="s">
        <v>5743</v>
      </c>
      <c r="D1805" s="76">
        <v>44236</v>
      </c>
      <c r="E1805" s="1" t="s">
        <v>5744</v>
      </c>
      <c r="F1805" s="1" t="s">
        <v>5745</v>
      </c>
      <c r="G1805" s="1" t="s">
        <v>123</v>
      </c>
      <c r="H1805" s="1" t="s">
        <v>124</v>
      </c>
      <c r="I1805" s="1" t="s">
        <v>125</v>
      </c>
      <c r="J1805" s="1" t="s">
        <v>366</v>
      </c>
      <c r="K1805" s="1" t="s">
        <v>1123</v>
      </c>
      <c r="L1805">
        <f>ROUNDUP(IF(B1805&gt;$D$4,0,($D$4-B1805+1)/365),0)</f>
        <v>0</v>
      </c>
      <c r="M1805">
        <f>ROUNDUP(IF(B1805&gt;$D$5,0,($D$5-B1805+1)/365),0)</f>
        <v>0</v>
      </c>
      <c r="N1805" s="28">
        <f>IF(OR(L1805=1,M1805=1),IF(B1805+364&lt;=$D$5,(B1805+364-$D$4+1)/365,IF(B1805&gt;$D$4,($D$5-B1805+1)/365,$D$6/365)),0)</f>
        <v>0</v>
      </c>
      <c r="O1805" s="28">
        <f>'Data &amp; Parameter'!$E$16*'Data &amp; Parameter'!$E$17*('Data &amp; Parameter'!$E$18+'Data &amp; Parameter'!$E$19)*'Data &amp; Parameter'!$E$20*'Data &amp; Parameter'!$E$37*N1805</f>
        <v>0</v>
      </c>
      <c r="P1805">
        <f>ROUNDUP(IF(D1805&gt;$D$4,0,($D$4-D1805+1)/365),0)</f>
        <v>0</v>
      </c>
      <c r="Q1805">
        <f>ROUNDUP(IF(D1805&gt;$D$5,0,($D$5-D1805+1)/365),0)</f>
        <v>0</v>
      </c>
      <c r="R1805" s="28">
        <f>IF(OR(P1805=1,Q1805=1),IF(D1805+364&lt;=$D$5,(D1805+364-$D$4+1)/365,IF(D1805&gt;$D$4,($D$5-D1805+1)/365,$D$6/365)),0)</f>
        <v>0</v>
      </c>
      <c r="S1805" s="28">
        <f>'Data &amp; Parameter'!$E$16*'Data &amp; Parameter'!$E$17*('Data &amp; Parameter'!$E$18+'Data &amp; Parameter'!$E$19)*'Data &amp; Parameter'!$E$20*'Data &amp; Parameter'!$E$37*R1805</f>
        <v>0</v>
      </c>
      <c r="T1805" s="28">
        <f t="shared" si="28"/>
        <v>0</v>
      </c>
    </row>
    <row r="1806" spans="1:20" ht="15.75" customHeight="1" x14ac:dyDescent="0.35">
      <c r="A1806">
        <v>1799</v>
      </c>
      <c r="B1806" s="76">
        <v>44236</v>
      </c>
      <c r="C1806" s="1" t="s">
        <v>5746</v>
      </c>
      <c r="D1806" s="76">
        <v>44236</v>
      </c>
      <c r="E1806" s="1" t="s">
        <v>5747</v>
      </c>
      <c r="F1806" s="1" t="s">
        <v>5748</v>
      </c>
      <c r="G1806" s="1" t="s">
        <v>123</v>
      </c>
      <c r="H1806" s="1" t="s">
        <v>124</v>
      </c>
      <c r="I1806" s="1" t="s">
        <v>125</v>
      </c>
      <c r="J1806" s="1" t="s">
        <v>366</v>
      </c>
      <c r="K1806" s="1" t="s">
        <v>1123</v>
      </c>
      <c r="L1806">
        <f>ROUNDUP(IF(B1806&gt;$D$4,0,($D$4-B1806+1)/365),0)</f>
        <v>0</v>
      </c>
      <c r="M1806">
        <f>ROUNDUP(IF(B1806&gt;$D$5,0,($D$5-B1806+1)/365),0)</f>
        <v>0</v>
      </c>
      <c r="N1806" s="28">
        <f>IF(OR(L1806=1,M1806=1),IF(B1806+364&lt;=$D$5,(B1806+364-$D$4+1)/365,IF(B1806&gt;$D$4,($D$5-B1806+1)/365,$D$6/365)),0)</f>
        <v>0</v>
      </c>
      <c r="O1806" s="28">
        <f>'Data &amp; Parameter'!$E$16*'Data &amp; Parameter'!$E$17*('Data &amp; Parameter'!$E$18+'Data &amp; Parameter'!$E$19)*'Data &amp; Parameter'!$E$20*'Data &amp; Parameter'!$E$37*N1806</f>
        <v>0</v>
      </c>
      <c r="P1806">
        <f>ROUNDUP(IF(D1806&gt;$D$4,0,($D$4-D1806+1)/365),0)</f>
        <v>0</v>
      </c>
      <c r="Q1806">
        <f>ROUNDUP(IF(D1806&gt;$D$5,0,($D$5-D1806+1)/365),0)</f>
        <v>0</v>
      </c>
      <c r="R1806" s="28">
        <f>IF(OR(P1806=1,Q1806=1),IF(D1806+364&lt;=$D$5,(D1806+364-$D$4+1)/365,IF(D1806&gt;$D$4,($D$5-D1806+1)/365,$D$6/365)),0)</f>
        <v>0</v>
      </c>
      <c r="S1806" s="28">
        <f>'Data &amp; Parameter'!$E$16*'Data &amp; Parameter'!$E$17*('Data &amp; Parameter'!$E$18+'Data &amp; Parameter'!$E$19)*'Data &amp; Parameter'!$E$20*'Data &amp; Parameter'!$E$37*R1806</f>
        <v>0</v>
      </c>
      <c r="T1806" s="28">
        <f t="shared" si="28"/>
        <v>0</v>
      </c>
    </row>
    <row r="1807" spans="1:20" ht="15.75" customHeight="1" x14ac:dyDescent="0.35">
      <c r="A1807">
        <v>1800</v>
      </c>
      <c r="B1807" s="76">
        <v>44236</v>
      </c>
      <c r="C1807" s="1" t="s">
        <v>5749</v>
      </c>
      <c r="D1807" s="76">
        <v>44236</v>
      </c>
      <c r="E1807" s="1" t="s">
        <v>5750</v>
      </c>
      <c r="F1807" s="1" t="s">
        <v>5751</v>
      </c>
      <c r="G1807" s="1" t="s">
        <v>123</v>
      </c>
      <c r="H1807" s="1" t="s">
        <v>124</v>
      </c>
      <c r="I1807" s="1" t="s">
        <v>125</v>
      </c>
      <c r="J1807" s="1" t="s">
        <v>366</v>
      </c>
      <c r="K1807" s="1" t="s">
        <v>1123</v>
      </c>
      <c r="L1807">
        <f>ROUNDUP(IF(B1807&gt;$D$4,0,($D$4-B1807+1)/365),0)</f>
        <v>0</v>
      </c>
      <c r="M1807">
        <f>ROUNDUP(IF(B1807&gt;$D$5,0,($D$5-B1807+1)/365),0)</f>
        <v>0</v>
      </c>
      <c r="N1807" s="28">
        <f>IF(OR(L1807=1,M1807=1),IF(B1807+364&lt;=$D$5,(B1807+364-$D$4+1)/365,IF(B1807&gt;$D$4,($D$5-B1807+1)/365,$D$6/365)),0)</f>
        <v>0</v>
      </c>
      <c r="O1807" s="28">
        <f>'Data &amp; Parameter'!$E$16*'Data &amp; Parameter'!$E$17*('Data &amp; Parameter'!$E$18+'Data &amp; Parameter'!$E$19)*'Data &amp; Parameter'!$E$20*'Data &amp; Parameter'!$E$37*N1807</f>
        <v>0</v>
      </c>
      <c r="P1807">
        <f>ROUNDUP(IF(D1807&gt;$D$4,0,($D$4-D1807+1)/365),0)</f>
        <v>0</v>
      </c>
      <c r="Q1807">
        <f>ROUNDUP(IF(D1807&gt;$D$5,0,($D$5-D1807+1)/365),0)</f>
        <v>0</v>
      </c>
      <c r="R1807" s="28">
        <f>IF(OR(P1807=1,Q1807=1),IF(D1807+364&lt;=$D$5,(D1807+364-$D$4+1)/365,IF(D1807&gt;$D$4,($D$5-D1807+1)/365,$D$6/365)),0)</f>
        <v>0</v>
      </c>
      <c r="S1807" s="28">
        <f>'Data &amp; Parameter'!$E$16*'Data &amp; Parameter'!$E$17*('Data &amp; Parameter'!$E$18+'Data &amp; Parameter'!$E$19)*'Data &amp; Parameter'!$E$20*'Data &amp; Parameter'!$E$37*R1807</f>
        <v>0</v>
      </c>
      <c r="T1807" s="28">
        <f t="shared" si="28"/>
        <v>0</v>
      </c>
    </row>
    <row r="1808" spans="1:20" ht="15.75" customHeight="1" x14ac:dyDescent="0.35">
      <c r="A1808">
        <v>1801</v>
      </c>
      <c r="B1808" s="76">
        <v>44236</v>
      </c>
      <c r="C1808" s="1" t="s">
        <v>5752</v>
      </c>
      <c r="D1808" s="76">
        <v>44236</v>
      </c>
      <c r="E1808" s="1" t="s">
        <v>5753</v>
      </c>
      <c r="F1808" s="1" t="s">
        <v>5754</v>
      </c>
      <c r="G1808" s="1" t="s">
        <v>123</v>
      </c>
      <c r="H1808" s="1" t="s">
        <v>124</v>
      </c>
      <c r="I1808" s="1" t="s">
        <v>125</v>
      </c>
      <c r="J1808" s="1" t="s">
        <v>366</v>
      </c>
      <c r="K1808" s="1" t="s">
        <v>1123</v>
      </c>
      <c r="L1808">
        <f>ROUNDUP(IF(B1808&gt;$D$4,0,($D$4-B1808+1)/365),0)</f>
        <v>0</v>
      </c>
      <c r="M1808">
        <f>ROUNDUP(IF(B1808&gt;$D$5,0,($D$5-B1808+1)/365),0)</f>
        <v>0</v>
      </c>
      <c r="N1808" s="28">
        <f>IF(OR(L1808=1,M1808=1),IF(B1808+364&lt;=$D$5,(B1808+364-$D$4+1)/365,IF(B1808&gt;$D$4,($D$5-B1808+1)/365,$D$6/365)),0)</f>
        <v>0</v>
      </c>
      <c r="O1808" s="28">
        <f>'Data &amp; Parameter'!$E$16*'Data &amp; Parameter'!$E$17*('Data &amp; Parameter'!$E$18+'Data &amp; Parameter'!$E$19)*'Data &amp; Parameter'!$E$20*'Data &amp; Parameter'!$E$37*N1808</f>
        <v>0</v>
      </c>
      <c r="P1808">
        <f>ROUNDUP(IF(D1808&gt;$D$4,0,($D$4-D1808+1)/365),0)</f>
        <v>0</v>
      </c>
      <c r="Q1808">
        <f>ROUNDUP(IF(D1808&gt;$D$5,0,($D$5-D1808+1)/365),0)</f>
        <v>0</v>
      </c>
      <c r="R1808" s="28">
        <f>IF(OR(P1808=1,Q1808=1),IF(D1808+364&lt;=$D$5,(D1808+364-$D$4+1)/365,IF(D1808&gt;$D$4,($D$5-D1808+1)/365,$D$6/365)),0)</f>
        <v>0</v>
      </c>
      <c r="S1808" s="28">
        <f>'Data &amp; Parameter'!$E$16*'Data &amp; Parameter'!$E$17*('Data &amp; Parameter'!$E$18+'Data &amp; Parameter'!$E$19)*'Data &amp; Parameter'!$E$20*'Data &amp; Parameter'!$E$37*R1808</f>
        <v>0</v>
      </c>
      <c r="T1808" s="28">
        <f t="shared" si="28"/>
        <v>0</v>
      </c>
    </row>
    <row r="1809" spans="1:20" ht="15.75" customHeight="1" x14ac:dyDescent="0.35">
      <c r="A1809">
        <v>1802</v>
      </c>
      <c r="B1809" s="76">
        <v>44236</v>
      </c>
      <c r="C1809" s="1" t="s">
        <v>5755</v>
      </c>
      <c r="D1809" s="76">
        <v>44236</v>
      </c>
      <c r="E1809" s="1" t="s">
        <v>5756</v>
      </c>
      <c r="F1809" s="1" t="s">
        <v>5757</v>
      </c>
      <c r="G1809" s="1" t="s">
        <v>123</v>
      </c>
      <c r="H1809" s="1" t="s">
        <v>124</v>
      </c>
      <c r="I1809" s="1" t="s">
        <v>125</v>
      </c>
      <c r="J1809" s="1" t="s">
        <v>366</v>
      </c>
      <c r="K1809" s="1" t="s">
        <v>1123</v>
      </c>
      <c r="L1809">
        <f>ROUNDUP(IF(B1809&gt;$D$4,0,($D$4-B1809+1)/365),0)</f>
        <v>0</v>
      </c>
      <c r="M1809">
        <f>ROUNDUP(IF(B1809&gt;$D$5,0,($D$5-B1809+1)/365),0)</f>
        <v>0</v>
      </c>
      <c r="N1809" s="28">
        <f>IF(OR(L1809=1,M1809=1),IF(B1809+364&lt;=$D$5,(B1809+364-$D$4+1)/365,IF(B1809&gt;$D$4,($D$5-B1809+1)/365,$D$6/365)),0)</f>
        <v>0</v>
      </c>
      <c r="O1809" s="28">
        <f>'Data &amp; Parameter'!$E$16*'Data &amp; Parameter'!$E$17*('Data &amp; Parameter'!$E$18+'Data &amp; Parameter'!$E$19)*'Data &amp; Parameter'!$E$20*'Data &amp; Parameter'!$E$37*N1809</f>
        <v>0</v>
      </c>
      <c r="P1809">
        <f>ROUNDUP(IF(D1809&gt;$D$4,0,($D$4-D1809+1)/365),0)</f>
        <v>0</v>
      </c>
      <c r="Q1809">
        <f>ROUNDUP(IF(D1809&gt;$D$5,0,($D$5-D1809+1)/365),0)</f>
        <v>0</v>
      </c>
      <c r="R1809" s="28">
        <f>IF(OR(P1809=1,Q1809=1),IF(D1809+364&lt;=$D$5,(D1809+364-$D$4+1)/365,IF(D1809&gt;$D$4,($D$5-D1809+1)/365,$D$6/365)),0)</f>
        <v>0</v>
      </c>
      <c r="S1809" s="28">
        <f>'Data &amp; Parameter'!$E$16*'Data &amp; Parameter'!$E$17*('Data &amp; Parameter'!$E$18+'Data &amp; Parameter'!$E$19)*'Data &amp; Parameter'!$E$20*'Data &amp; Parameter'!$E$37*R1809</f>
        <v>0</v>
      </c>
      <c r="T1809" s="28">
        <f t="shared" si="28"/>
        <v>0</v>
      </c>
    </row>
    <row r="1810" spans="1:20" ht="15.75" customHeight="1" x14ac:dyDescent="0.35">
      <c r="A1810">
        <v>1803</v>
      </c>
      <c r="B1810" s="76">
        <v>44236</v>
      </c>
      <c r="C1810" s="1" t="s">
        <v>5758</v>
      </c>
      <c r="D1810" s="76">
        <v>44236</v>
      </c>
      <c r="E1810" s="1" t="s">
        <v>5759</v>
      </c>
      <c r="F1810" s="1" t="s">
        <v>5760</v>
      </c>
      <c r="G1810" s="1" t="s">
        <v>123</v>
      </c>
      <c r="H1810" s="1" t="s">
        <v>124</v>
      </c>
      <c r="I1810" s="1" t="s">
        <v>125</v>
      </c>
      <c r="J1810" s="1" t="s">
        <v>366</v>
      </c>
      <c r="K1810" s="1" t="s">
        <v>366</v>
      </c>
      <c r="L1810">
        <f>ROUNDUP(IF(B1810&gt;$D$4,0,($D$4-B1810+1)/365),0)</f>
        <v>0</v>
      </c>
      <c r="M1810">
        <f>ROUNDUP(IF(B1810&gt;$D$5,0,($D$5-B1810+1)/365),0)</f>
        <v>0</v>
      </c>
      <c r="N1810" s="28">
        <f>IF(OR(L1810=1,M1810=1),IF(B1810+364&lt;=$D$5,(B1810+364-$D$4+1)/365,IF(B1810&gt;$D$4,($D$5-B1810+1)/365,$D$6/365)),0)</f>
        <v>0</v>
      </c>
      <c r="O1810" s="28">
        <f>'Data &amp; Parameter'!$E$16*'Data &amp; Parameter'!$E$17*('Data &amp; Parameter'!$E$18+'Data &amp; Parameter'!$E$19)*'Data &amp; Parameter'!$E$20*'Data &amp; Parameter'!$E$37*N1810</f>
        <v>0</v>
      </c>
      <c r="P1810">
        <f>ROUNDUP(IF(D1810&gt;$D$4,0,($D$4-D1810+1)/365),0)</f>
        <v>0</v>
      </c>
      <c r="Q1810">
        <f>ROUNDUP(IF(D1810&gt;$D$5,0,($D$5-D1810+1)/365),0)</f>
        <v>0</v>
      </c>
      <c r="R1810" s="28">
        <f>IF(OR(P1810=1,Q1810=1),IF(D1810+364&lt;=$D$5,(D1810+364-$D$4+1)/365,IF(D1810&gt;$D$4,($D$5-D1810+1)/365,$D$6/365)),0)</f>
        <v>0</v>
      </c>
      <c r="S1810" s="28">
        <f>'Data &amp; Parameter'!$E$16*'Data &amp; Parameter'!$E$17*('Data &amp; Parameter'!$E$18+'Data &amp; Parameter'!$E$19)*'Data &amp; Parameter'!$E$20*'Data &amp; Parameter'!$E$37*R1810</f>
        <v>0</v>
      </c>
      <c r="T1810" s="28">
        <f t="shared" si="28"/>
        <v>0</v>
      </c>
    </row>
    <row r="1811" spans="1:20" ht="15.75" customHeight="1" x14ac:dyDescent="0.35">
      <c r="A1811">
        <v>1804</v>
      </c>
      <c r="B1811" s="76">
        <v>44236</v>
      </c>
      <c r="C1811" s="1" t="s">
        <v>5761</v>
      </c>
      <c r="D1811" s="76">
        <v>44236</v>
      </c>
      <c r="E1811" s="1" t="s">
        <v>5762</v>
      </c>
      <c r="F1811" s="1" t="s">
        <v>5763</v>
      </c>
      <c r="G1811" s="1" t="s">
        <v>123</v>
      </c>
      <c r="H1811" s="1" t="s">
        <v>124</v>
      </c>
      <c r="I1811" s="1" t="s">
        <v>125</v>
      </c>
      <c r="J1811" s="1" t="s">
        <v>126</v>
      </c>
      <c r="K1811" s="1" t="s">
        <v>126</v>
      </c>
      <c r="L1811">
        <f>ROUNDUP(IF(B1811&gt;$D$4,0,($D$4-B1811+1)/365),0)</f>
        <v>0</v>
      </c>
      <c r="M1811">
        <f>ROUNDUP(IF(B1811&gt;$D$5,0,($D$5-B1811+1)/365),0)</f>
        <v>0</v>
      </c>
      <c r="N1811" s="28">
        <f>IF(OR(L1811=1,M1811=1),IF(B1811+364&lt;=$D$5,(B1811+364-$D$4+1)/365,IF(B1811&gt;$D$4,($D$5-B1811+1)/365,$D$6/365)),0)</f>
        <v>0</v>
      </c>
      <c r="O1811" s="28">
        <f>'Data &amp; Parameter'!$E$16*'Data &amp; Parameter'!$E$17*('Data &amp; Parameter'!$E$18+'Data &amp; Parameter'!$E$19)*'Data &amp; Parameter'!$E$20*'Data &amp; Parameter'!$E$37*N1811</f>
        <v>0</v>
      </c>
      <c r="P1811">
        <f>ROUNDUP(IF(D1811&gt;$D$4,0,($D$4-D1811+1)/365),0)</f>
        <v>0</v>
      </c>
      <c r="Q1811">
        <f>ROUNDUP(IF(D1811&gt;$D$5,0,($D$5-D1811+1)/365),0)</f>
        <v>0</v>
      </c>
      <c r="R1811" s="28">
        <f>IF(OR(P1811=1,Q1811=1),IF(D1811+364&lt;=$D$5,(D1811+364-$D$4+1)/365,IF(D1811&gt;$D$4,($D$5-D1811+1)/365,$D$6/365)),0)</f>
        <v>0</v>
      </c>
      <c r="S1811" s="28">
        <f>'Data &amp; Parameter'!$E$16*'Data &amp; Parameter'!$E$17*('Data &amp; Parameter'!$E$18+'Data &amp; Parameter'!$E$19)*'Data &amp; Parameter'!$E$20*'Data &amp; Parameter'!$E$37*R1811</f>
        <v>0</v>
      </c>
      <c r="T1811" s="28">
        <f t="shared" si="28"/>
        <v>0</v>
      </c>
    </row>
    <row r="1812" spans="1:20" ht="15.75" customHeight="1" x14ac:dyDescent="0.35">
      <c r="A1812">
        <v>1805</v>
      </c>
      <c r="B1812" s="76">
        <v>44236</v>
      </c>
      <c r="C1812" s="1" t="s">
        <v>5764</v>
      </c>
      <c r="D1812" s="76">
        <v>44236</v>
      </c>
      <c r="E1812" s="1" t="s">
        <v>5765</v>
      </c>
      <c r="F1812" s="1" t="s">
        <v>5766</v>
      </c>
      <c r="G1812" s="1" t="s">
        <v>123</v>
      </c>
      <c r="H1812" s="1" t="s">
        <v>124</v>
      </c>
      <c r="I1812" s="1" t="s">
        <v>125</v>
      </c>
      <c r="J1812" s="1" t="s">
        <v>126</v>
      </c>
      <c r="K1812" s="1" t="s">
        <v>126</v>
      </c>
      <c r="L1812">
        <f>ROUNDUP(IF(B1812&gt;$D$4,0,($D$4-B1812+1)/365),0)</f>
        <v>0</v>
      </c>
      <c r="M1812">
        <f>ROUNDUP(IF(B1812&gt;$D$5,0,($D$5-B1812+1)/365),0)</f>
        <v>0</v>
      </c>
      <c r="N1812" s="28">
        <f>IF(OR(L1812=1,M1812=1),IF(B1812+364&lt;=$D$5,(B1812+364-$D$4+1)/365,IF(B1812&gt;$D$4,($D$5-B1812+1)/365,$D$6/365)),0)</f>
        <v>0</v>
      </c>
      <c r="O1812" s="28">
        <f>'Data &amp; Parameter'!$E$16*'Data &amp; Parameter'!$E$17*('Data &amp; Parameter'!$E$18+'Data &amp; Parameter'!$E$19)*'Data &amp; Parameter'!$E$20*'Data &amp; Parameter'!$E$37*N1812</f>
        <v>0</v>
      </c>
      <c r="P1812">
        <f>ROUNDUP(IF(D1812&gt;$D$4,0,($D$4-D1812+1)/365),0)</f>
        <v>0</v>
      </c>
      <c r="Q1812">
        <f>ROUNDUP(IF(D1812&gt;$D$5,0,($D$5-D1812+1)/365),0)</f>
        <v>0</v>
      </c>
      <c r="R1812" s="28">
        <f>IF(OR(P1812=1,Q1812=1),IF(D1812+364&lt;=$D$5,(D1812+364-$D$4+1)/365,IF(D1812&gt;$D$4,($D$5-D1812+1)/365,$D$6/365)),0)</f>
        <v>0</v>
      </c>
      <c r="S1812" s="28">
        <f>'Data &amp; Parameter'!$E$16*'Data &amp; Parameter'!$E$17*('Data &amp; Parameter'!$E$18+'Data &amp; Parameter'!$E$19)*'Data &amp; Parameter'!$E$20*'Data &amp; Parameter'!$E$37*R1812</f>
        <v>0</v>
      </c>
      <c r="T1812" s="28">
        <f t="shared" si="28"/>
        <v>0</v>
      </c>
    </row>
    <row r="1813" spans="1:20" ht="15.75" customHeight="1" x14ac:dyDescent="0.35">
      <c r="A1813">
        <v>1806</v>
      </c>
      <c r="B1813" s="76">
        <v>44236</v>
      </c>
      <c r="C1813" s="1" t="s">
        <v>5767</v>
      </c>
      <c r="D1813" s="76">
        <v>44236</v>
      </c>
      <c r="E1813" s="1" t="s">
        <v>5768</v>
      </c>
      <c r="F1813" s="1" t="s">
        <v>5769</v>
      </c>
      <c r="G1813" s="1" t="s">
        <v>123</v>
      </c>
      <c r="H1813" s="1" t="s">
        <v>124</v>
      </c>
      <c r="I1813" s="1" t="s">
        <v>125</v>
      </c>
      <c r="J1813" s="1" t="s">
        <v>1616</v>
      </c>
      <c r="K1813" s="1" t="s">
        <v>1616</v>
      </c>
      <c r="L1813">
        <f>ROUNDUP(IF(B1813&gt;$D$4,0,($D$4-B1813+1)/365),0)</f>
        <v>0</v>
      </c>
      <c r="M1813">
        <f>ROUNDUP(IF(B1813&gt;$D$5,0,($D$5-B1813+1)/365),0)</f>
        <v>0</v>
      </c>
      <c r="N1813" s="28">
        <f>IF(OR(L1813=1,M1813=1),IF(B1813+364&lt;=$D$5,(B1813+364-$D$4+1)/365,IF(B1813&gt;$D$4,($D$5-B1813+1)/365,$D$6/365)),0)</f>
        <v>0</v>
      </c>
      <c r="O1813" s="28">
        <f>'Data &amp; Parameter'!$E$16*'Data &amp; Parameter'!$E$17*('Data &amp; Parameter'!$E$18+'Data &amp; Parameter'!$E$19)*'Data &amp; Parameter'!$E$20*'Data &amp; Parameter'!$E$37*N1813</f>
        <v>0</v>
      </c>
      <c r="P1813">
        <f>ROUNDUP(IF(D1813&gt;$D$4,0,($D$4-D1813+1)/365),0)</f>
        <v>0</v>
      </c>
      <c r="Q1813">
        <f>ROUNDUP(IF(D1813&gt;$D$5,0,($D$5-D1813+1)/365),0)</f>
        <v>0</v>
      </c>
      <c r="R1813" s="28">
        <f>IF(OR(P1813=1,Q1813=1),IF(D1813+364&lt;=$D$5,(D1813+364-$D$4+1)/365,IF(D1813&gt;$D$4,($D$5-D1813+1)/365,$D$6/365)),0)</f>
        <v>0</v>
      </c>
      <c r="S1813" s="28">
        <f>'Data &amp; Parameter'!$E$16*'Data &amp; Parameter'!$E$17*('Data &amp; Parameter'!$E$18+'Data &amp; Parameter'!$E$19)*'Data &amp; Parameter'!$E$20*'Data &amp; Parameter'!$E$37*R1813</f>
        <v>0</v>
      </c>
      <c r="T1813" s="28">
        <f t="shared" si="28"/>
        <v>0</v>
      </c>
    </row>
    <row r="1814" spans="1:20" ht="15.75" customHeight="1" x14ac:dyDescent="0.35">
      <c r="A1814">
        <v>1807</v>
      </c>
      <c r="B1814" s="76">
        <v>44236</v>
      </c>
      <c r="C1814" s="1" t="s">
        <v>5770</v>
      </c>
      <c r="D1814" s="76">
        <v>44236</v>
      </c>
      <c r="E1814" s="1" t="s">
        <v>5771</v>
      </c>
      <c r="F1814" s="1" t="s">
        <v>5772</v>
      </c>
      <c r="G1814" s="1" t="s">
        <v>123</v>
      </c>
      <c r="H1814" s="1" t="s">
        <v>124</v>
      </c>
      <c r="I1814" s="1" t="s">
        <v>125</v>
      </c>
      <c r="J1814" s="1" t="s">
        <v>1731</v>
      </c>
      <c r="K1814" s="1" t="s">
        <v>1616</v>
      </c>
      <c r="L1814">
        <f>ROUNDUP(IF(B1814&gt;$D$4,0,($D$4-B1814+1)/365),0)</f>
        <v>0</v>
      </c>
      <c r="M1814">
        <f>ROUNDUP(IF(B1814&gt;$D$5,0,($D$5-B1814+1)/365),0)</f>
        <v>0</v>
      </c>
      <c r="N1814" s="28">
        <f>IF(OR(L1814=1,M1814=1),IF(B1814+364&lt;=$D$5,(B1814+364-$D$4+1)/365,IF(B1814&gt;$D$4,($D$5-B1814+1)/365,$D$6/365)),0)</f>
        <v>0</v>
      </c>
      <c r="O1814" s="28">
        <f>'Data &amp; Parameter'!$E$16*'Data &amp; Parameter'!$E$17*('Data &amp; Parameter'!$E$18+'Data &amp; Parameter'!$E$19)*'Data &amp; Parameter'!$E$20*'Data &amp; Parameter'!$E$37*N1814</f>
        <v>0</v>
      </c>
      <c r="P1814">
        <f>ROUNDUP(IF(D1814&gt;$D$4,0,($D$4-D1814+1)/365),0)</f>
        <v>0</v>
      </c>
      <c r="Q1814">
        <f>ROUNDUP(IF(D1814&gt;$D$5,0,($D$5-D1814+1)/365),0)</f>
        <v>0</v>
      </c>
      <c r="R1814" s="28">
        <f>IF(OR(P1814=1,Q1814=1),IF(D1814+364&lt;=$D$5,(D1814+364-$D$4+1)/365,IF(D1814&gt;$D$4,($D$5-D1814+1)/365,$D$6/365)),0)</f>
        <v>0</v>
      </c>
      <c r="S1814" s="28">
        <f>'Data &amp; Parameter'!$E$16*'Data &amp; Parameter'!$E$17*('Data &amp; Parameter'!$E$18+'Data &amp; Parameter'!$E$19)*'Data &amp; Parameter'!$E$20*'Data &amp; Parameter'!$E$37*R1814</f>
        <v>0</v>
      </c>
      <c r="T1814" s="28">
        <f t="shared" si="28"/>
        <v>0</v>
      </c>
    </row>
    <row r="1815" spans="1:20" ht="15.75" customHeight="1" x14ac:dyDescent="0.35">
      <c r="A1815">
        <v>1808</v>
      </c>
      <c r="B1815" s="76">
        <v>44236</v>
      </c>
      <c r="C1815" s="1" t="s">
        <v>5773</v>
      </c>
      <c r="D1815" s="76">
        <v>44236</v>
      </c>
      <c r="E1815" s="1" t="s">
        <v>5774</v>
      </c>
      <c r="F1815" s="1" t="s">
        <v>5775</v>
      </c>
      <c r="G1815" s="1" t="s">
        <v>123</v>
      </c>
      <c r="H1815" s="1" t="s">
        <v>124</v>
      </c>
      <c r="I1815" s="1" t="s">
        <v>125</v>
      </c>
      <c r="J1815" s="1" t="s">
        <v>1616</v>
      </c>
      <c r="K1815" s="1" t="s">
        <v>1616</v>
      </c>
      <c r="L1815">
        <f>ROUNDUP(IF(B1815&gt;$D$4,0,($D$4-B1815+1)/365),0)</f>
        <v>0</v>
      </c>
      <c r="M1815">
        <f>ROUNDUP(IF(B1815&gt;$D$5,0,($D$5-B1815+1)/365),0)</f>
        <v>0</v>
      </c>
      <c r="N1815" s="28">
        <f>IF(OR(L1815=1,M1815=1),IF(B1815+364&lt;=$D$5,(B1815+364-$D$4+1)/365,IF(B1815&gt;$D$4,($D$5-B1815+1)/365,$D$6/365)),0)</f>
        <v>0</v>
      </c>
      <c r="O1815" s="28">
        <f>'Data &amp; Parameter'!$E$16*'Data &amp; Parameter'!$E$17*('Data &amp; Parameter'!$E$18+'Data &amp; Parameter'!$E$19)*'Data &amp; Parameter'!$E$20*'Data &amp; Parameter'!$E$37*N1815</f>
        <v>0</v>
      </c>
      <c r="P1815">
        <f>ROUNDUP(IF(D1815&gt;$D$4,0,($D$4-D1815+1)/365),0)</f>
        <v>0</v>
      </c>
      <c r="Q1815">
        <f>ROUNDUP(IF(D1815&gt;$D$5,0,($D$5-D1815+1)/365),0)</f>
        <v>0</v>
      </c>
      <c r="R1815" s="28">
        <f>IF(OR(P1815=1,Q1815=1),IF(D1815+364&lt;=$D$5,(D1815+364-$D$4+1)/365,IF(D1815&gt;$D$4,($D$5-D1815+1)/365,$D$6/365)),0)</f>
        <v>0</v>
      </c>
      <c r="S1815" s="28">
        <f>'Data &amp; Parameter'!$E$16*'Data &amp; Parameter'!$E$17*('Data &amp; Parameter'!$E$18+'Data &amp; Parameter'!$E$19)*'Data &amp; Parameter'!$E$20*'Data &amp; Parameter'!$E$37*R1815</f>
        <v>0</v>
      </c>
      <c r="T1815" s="28">
        <f t="shared" si="28"/>
        <v>0</v>
      </c>
    </row>
    <row r="1816" spans="1:20" ht="15.75" customHeight="1" x14ac:dyDescent="0.35">
      <c r="A1816">
        <v>1809</v>
      </c>
      <c r="B1816" s="76">
        <v>44236</v>
      </c>
      <c r="C1816" s="1" t="s">
        <v>5776</v>
      </c>
      <c r="D1816" s="76">
        <v>44236</v>
      </c>
      <c r="E1816" s="1" t="s">
        <v>5777</v>
      </c>
      <c r="F1816" s="1" t="s">
        <v>5778</v>
      </c>
      <c r="G1816" s="1" t="s">
        <v>123</v>
      </c>
      <c r="H1816" s="1" t="s">
        <v>124</v>
      </c>
      <c r="I1816" s="1" t="s">
        <v>125</v>
      </c>
      <c r="J1816" s="1" t="s">
        <v>1612</v>
      </c>
      <c r="K1816" s="1" t="s">
        <v>1616</v>
      </c>
      <c r="L1816">
        <f>ROUNDUP(IF(B1816&gt;$D$4,0,($D$4-B1816+1)/365),0)</f>
        <v>0</v>
      </c>
      <c r="M1816">
        <f>ROUNDUP(IF(B1816&gt;$D$5,0,($D$5-B1816+1)/365),0)</f>
        <v>0</v>
      </c>
      <c r="N1816" s="28">
        <f>IF(OR(L1816=1,M1816=1),IF(B1816+364&lt;=$D$5,(B1816+364-$D$4+1)/365,IF(B1816&gt;$D$4,($D$5-B1816+1)/365,$D$6/365)),0)</f>
        <v>0</v>
      </c>
      <c r="O1816" s="28">
        <f>'Data &amp; Parameter'!$E$16*'Data &amp; Parameter'!$E$17*('Data &amp; Parameter'!$E$18+'Data &amp; Parameter'!$E$19)*'Data &amp; Parameter'!$E$20*'Data &amp; Parameter'!$E$37*N1816</f>
        <v>0</v>
      </c>
      <c r="P1816">
        <f>ROUNDUP(IF(D1816&gt;$D$4,0,($D$4-D1816+1)/365),0)</f>
        <v>0</v>
      </c>
      <c r="Q1816">
        <f>ROUNDUP(IF(D1816&gt;$D$5,0,($D$5-D1816+1)/365),0)</f>
        <v>0</v>
      </c>
      <c r="R1816" s="28">
        <f>IF(OR(P1816=1,Q1816=1),IF(D1816+364&lt;=$D$5,(D1816+364-$D$4+1)/365,IF(D1816&gt;$D$4,($D$5-D1816+1)/365,$D$6/365)),0)</f>
        <v>0</v>
      </c>
      <c r="S1816" s="28">
        <f>'Data &amp; Parameter'!$E$16*'Data &amp; Parameter'!$E$17*('Data &amp; Parameter'!$E$18+'Data &amp; Parameter'!$E$19)*'Data &amp; Parameter'!$E$20*'Data &amp; Parameter'!$E$37*R1816</f>
        <v>0</v>
      </c>
      <c r="T1816" s="28">
        <f t="shared" si="28"/>
        <v>0</v>
      </c>
    </row>
    <row r="1817" spans="1:20" ht="15.75" customHeight="1" x14ac:dyDescent="0.35">
      <c r="A1817">
        <v>1810</v>
      </c>
      <c r="B1817" s="76">
        <v>44236</v>
      </c>
      <c r="C1817" s="1" t="s">
        <v>5779</v>
      </c>
      <c r="D1817" s="76">
        <v>44236</v>
      </c>
      <c r="E1817" s="1" t="s">
        <v>5780</v>
      </c>
      <c r="F1817" s="1" t="s">
        <v>5781</v>
      </c>
      <c r="G1817" s="1" t="s">
        <v>123</v>
      </c>
      <c r="H1817" s="1" t="s">
        <v>124</v>
      </c>
      <c r="I1817" s="1" t="s">
        <v>125</v>
      </c>
      <c r="J1817" s="1" t="s">
        <v>1616</v>
      </c>
      <c r="K1817" s="1" t="s">
        <v>1612</v>
      </c>
      <c r="L1817">
        <f>ROUNDUP(IF(B1817&gt;$D$4,0,($D$4-B1817+1)/365),0)</f>
        <v>0</v>
      </c>
      <c r="M1817">
        <f>ROUNDUP(IF(B1817&gt;$D$5,0,($D$5-B1817+1)/365),0)</f>
        <v>0</v>
      </c>
      <c r="N1817" s="28">
        <f>IF(OR(L1817=1,M1817=1),IF(B1817+364&lt;=$D$5,(B1817+364-$D$4+1)/365,IF(B1817&gt;$D$4,($D$5-B1817+1)/365,$D$6/365)),0)</f>
        <v>0</v>
      </c>
      <c r="O1817" s="28">
        <f>'Data &amp; Parameter'!$E$16*'Data &amp; Parameter'!$E$17*('Data &amp; Parameter'!$E$18+'Data &amp; Parameter'!$E$19)*'Data &amp; Parameter'!$E$20*'Data &amp; Parameter'!$E$37*N1817</f>
        <v>0</v>
      </c>
      <c r="P1817">
        <f>ROUNDUP(IF(D1817&gt;$D$4,0,($D$4-D1817+1)/365),0)</f>
        <v>0</v>
      </c>
      <c r="Q1817">
        <f>ROUNDUP(IF(D1817&gt;$D$5,0,($D$5-D1817+1)/365),0)</f>
        <v>0</v>
      </c>
      <c r="R1817" s="28">
        <f>IF(OR(P1817=1,Q1817=1),IF(D1817+364&lt;=$D$5,(D1817+364-$D$4+1)/365,IF(D1817&gt;$D$4,($D$5-D1817+1)/365,$D$6/365)),0)</f>
        <v>0</v>
      </c>
      <c r="S1817" s="28">
        <f>'Data &amp; Parameter'!$E$16*'Data &amp; Parameter'!$E$17*('Data &amp; Parameter'!$E$18+'Data &amp; Parameter'!$E$19)*'Data &amp; Parameter'!$E$20*'Data &amp; Parameter'!$E$37*R1817</f>
        <v>0</v>
      </c>
      <c r="T1817" s="28">
        <f t="shared" si="28"/>
        <v>0</v>
      </c>
    </row>
    <row r="1818" spans="1:20" ht="15.75" customHeight="1" x14ac:dyDescent="0.35">
      <c r="A1818">
        <v>1811</v>
      </c>
      <c r="B1818" s="76">
        <v>44236</v>
      </c>
      <c r="C1818" s="1" t="s">
        <v>5782</v>
      </c>
      <c r="D1818" s="76">
        <v>44236</v>
      </c>
      <c r="E1818" s="1" t="s">
        <v>5783</v>
      </c>
      <c r="F1818" s="1" t="s">
        <v>5784</v>
      </c>
      <c r="G1818" s="1" t="s">
        <v>123</v>
      </c>
      <c r="H1818" s="1" t="s">
        <v>124</v>
      </c>
      <c r="I1818" s="1" t="s">
        <v>125</v>
      </c>
      <c r="J1818" s="1" t="s">
        <v>1616</v>
      </c>
      <c r="K1818" s="1" t="s">
        <v>1616</v>
      </c>
      <c r="L1818">
        <f>ROUNDUP(IF(B1818&gt;$D$4,0,($D$4-B1818+1)/365),0)</f>
        <v>0</v>
      </c>
      <c r="M1818">
        <f>ROUNDUP(IF(B1818&gt;$D$5,0,($D$5-B1818+1)/365),0)</f>
        <v>0</v>
      </c>
      <c r="N1818" s="28">
        <f>IF(OR(L1818=1,M1818=1),IF(B1818+364&lt;=$D$5,(B1818+364-$D$4+1)/365,IF(B1818&gt;$D$4,($D$5-B1818+1)/365,$D$6/365)),0)</f>
        <v>0</v>
      </c>
      <c r="O1818" s="28">
        <f>'Data &amp; Parameter'!$E$16*'Data &amp; Parameter'!$E$17*('Data &amp; Parameter'!$E$18+'Data &amp; Parameter'!$E$19)*'Data &amp; Parameter'!$E$20*'Data &amp; Parameter'!$E$37*N1818</f>
        <v>0</v>
      </c>
      <c r="P1818">
        <f>ROUNDUP(IF(D1818&gt;$D$4,0,($D$4-D1818+1)/365),0)</f>
        <v>0</v>
      </c>
      <c r="Q1818">
        <f>ROUNDUP(IF(D1818&gt;$D$5,0,($D$5-D1818+1)/365),0)</f>
        <v>0</v>
      </c>
      <c r="R1818" s="28">
        <f>IF(OR(P1818=1,Q1818=1),IF(D1818+364&lt;=$D$5,(D1818+364-$D$4+1)/365,IF(D1818&gt;$D$4,($D$5-D1818+1)/365,$D$6/365)),0)</f>
        <v>0</v>
      </c>
      <c r="S1818" s="28">
        <f>'Data &amp; Parameter'!$E$16*'Data &amp; Parameter'!$E$17*('Data &amp; Parameter'!$E$18+'Data &amp; Parameter'!$E$19)*'Data &amp; Parameter'!$E$20*'Data &amp; Parameter'!$E$37*R1818</f>
        <v>0</v>
      </c>
      <c r="T1818" s="28">
        <f t="shared" si="28"/>
        <v>0</v>
      </c>
    </row>
    <row r="1819" spans="1:20" ht="15.75" customHeight="1" x14ac:dyDescent="0.35">
      <c r="A1819">
        <v>1812</v>
      </c>
      <c r="B1819" s="76">
        <v>44236</v>
      </c>
      <c r="C1819" s="1" t="s">
        <v>5785</v>
      </c>
      <c r="D1819" s="76">
        <v>44236</v>
      </c>
      <c r="E1819" s="1" t="s">
        <v>5786</v>
      </c>
      <c r="F1819" s="1" t="s">
        <v>5787</v>
      </c>
      <c r="G1819" s="1" t="s">
        <v>123</v>
      </c>
      <c r="H1819" s="1" t="s">
        <v>124</v>
      </c>
      <c r="I1819" s="1" t="s">
        <v>125</v>
      </c>
      <c r="J1819" s="1" t="s">
        <v>1612</v>
      </c>
      <c r="K1819" s="1" t="s">
        <v>1612</v>
      </c>
      <c r="L1819">
        <f>ROUNDUP(IF(B1819&gt;$D$4,0,($D$4-B1819+1)/365),0)</f>
        <v>0</v>
      </c>
      <c r="M1819">
        <f>ROUNDUP(IF(B1819&gt;$D$5,0,($D$5-B1819+1)/365),0)</f>
        <v>0</v>
      </c>
      <c r="N1819" s="28">
        <f>IF(OR(L1819=1,M1819=1),IF(B1819+364&lt;=$D$5,(B1819+364-$D$4+1)/365,IF(B1819&gt;$D$4,($D$5-B1819+1)/365,$D$6/365)),0)</f>
        <v>0</v>
      </c>
      <c r="O1819" s="28">
        <f>'Data &amp; Parameter'!$E$16*'Data &amp; Parameter'!$E$17*('Data &amp; Parameter'!$E$18+'Data &amp; Parameter'!$E$19)*'Data &amp; Parameter'!$E$20*'Data &amp; Parameter'!$E$37*N1819</f>
        <v>0</v>
      </c>
      <c r="P1819">
        <f>ROUNDUP(IF(D1819&gt;$D$4,0,($D$4-D1819+1)/365),0)</f>
        <v>0</v>
      </c>
      <c r="Q1819">
        <f>ROUNDUP(IF(D1819&gt;$D$5,0,($D$5-D1819+1)/365),0)</f>
        <v>0</v>
      </c>
      <c r="R1819" s="28">
        <f>IF(OR(P1819=1,Q1819=1),IF(D1819+364&lt;=$D$5,(D1819+364-$D$4+1)/365,IF(D1819&gt;$D$4,($D$5-D1819+1)/365,$D$6/365)),0)</f>
        <v>0</v>
      </c>
      <c r="S1819" s="28">
        <f>'Data &amp; Parameter'!$E$16*'Data &amp; Parameter'!$E$17*('Data &amp; Parameter'!$E$18+'Data &amp; Parameter'!$E$19)*'Data &amp; Parameter'!$E$20*'Data &amp; Parameter'!$E$37*R1819</f>
        <v>0</v>
      </c>
      <c r="T1819" s="28">
        <f t="shared" si="28"/>
        <v>0</v>
      </c>
    </row>
    <row r="1820" spans="1:20" ht="15.75" customHeight="1" x14ac:dyDescent="0.35">
      <c r="A1820">
        <v>1813</v>
      </c>
      <c r="B1820" s="76">
        <v>44236</v>
      </c>
      <c r="C1820" s="1" t="s">
        <v>5788</v>
      </c>
      <c r="D1820" s="76">
        <v>44236</v>
      </c>
      <c r="E1820" s="1" t="s">
        <v>5789</v>
      </c>
      <c r="F1820" s="1" t="s">
        <v>5790</v>
      </c>
      <c r="G1820" s="1" t="s">
        <v>123</v>
      </c>
      <c r="H1820" s="1" t="s">
        <v>124</v>
      </c>
      <c r="I1820" s="1" t="s">
        <v>125</v>
      </c>
      <c r="J1820" s="1" t="s">
        <v>1812</v>
      </c>
      <c r="K1820" s="1" t="s">
        <v>1812</v>
      </c>
      <c r="L1820">
        <f>ROUNDUP(IF(B1820&gt;$D$4,0,($D$4-B1820+1)/365),0)</f>
        <v>0</v>
      </c>
      <c r="M1820">
        <f>ROUNDUP(IF(B1820&gt;$D$5,0,($D$5-B1820+1)/365),0)</f>
        <v>0</v>
      </c>
      <c r="N1820" s="28">
        <f>IF(OR(L1820=1,M1820=1),IF(B1820+364&lt;=$D$5,(B1820+364-$D$4+1)/365,IF(B1820&gt;$D$4,($D$5-B1820+1)/365,$D$6/365)),0)</f>
        <v>0</v>
      </c>
      <c r="O1820" s="28">
        <f>'Data &amp; Parameter'!$E$16*'Data &amp; Parameter'!$E$17*('Data &amp; Parameter'!$E$18+'Data &amp; Parameter'!$E$19)*'Data &amp; Parameter'!$E$20*'Data &amp; Parameter'!$E$37*N1820</f>
        <v>0</v>
      </c>
      <c r="P1820">
        <f>ROUNDUP(IF(D1820&gt;$D$4,0,($D$4-D1820+1)/365),0)</f>
        <v>0</v>
      </c>
      <c r="Q1820">
        <f>ROUNDUP(IF(D1820&gt;$D$5,0,($D$5-D1820+1)/365),0)</f>
        <v>0</v>
      </c>
      <c r="R1820" s="28">
        <f>IF(OR(P1820=1,Q1820=1),IF(D1820+364&lt;=$D$5,(D1820+364-$D$4+1)/365,IF(D1820&gt;$D$4,($D$5-D1820+1)/365,$D$6/365)),0)</f>
        <v>0</v>
      </c>
      <c r="S1820" s="28">
        <f>'Data &amp; Parameter'!$E$16*'Data &amp; Parameter'!$E$17*('Data &amp; Parameter'!$E$18+'Data &amp; Parameter'!$E$19)*'Data &amp; Parameter'!$E$20*'Data &amp; Parameter'!$E$37*R1820</f>
        <v>0</v>
      </c>
      <c r="T1820" s="28">
        <f t="shared" si="28"/>
        <v>0</v>
      </c>
    </row>
    <row r="1821" spans="1:20" ht="15.75" customHeight="1" x14ac:dyDescent="0.35">
      <c r="A1821">
        <v>1814</v>
      </c>
      <c r="B1821" s="76">
        <v>44236</v>
      </c>
      <c r="C1821" s="1" t="s">
        <v>5791</v>
      </c>
      <c r="D1821" s="76">
        <v>44236</v>
      </c>
      <c r="E1821" s="1" t="s">
        <v>5792</v>
      </c>
      <c r="F1821" s="1" t="s">
        <v>5793</v>
      </c>
      <c r="G1821" s="1" t="s">
        <v>123</v>
      </c>
      <c r="H1821" s="1" t="s">
        <v>124</v>
      </c>
      <c r="I1821" s="1" t="s">
        <v>125</v>
      </c>
      <c r="J1821" s="1" t="s">
        <v>1812</v>
      </c>
      <c r="K1821" s="1" t="s">
        <v>1812</v>
      </c>
      <c r="L1821">
        <f>ROUNDUP(IF(B1821&gt;$D$4,0,($D$4-B1821+1)/365),0)</f>
        <v>0</v>
      </c>
      <c r="M1821">
        <f>ROUNDUP(IF(B1821&gt;$D$5,0,($D$5-B1821+1)/365),0)</f>
        <v>0</v>
      </c>
      <c r="N1821" s="28">
        <f>IF(OR(L1821=1,M1821=1),IF(B1821+364&lt;=$D$5,(B1821+364-$D$4+1)/365,IF(B1821&gt;$D$4,($D$5-B1821+1)/365,$D$6/365)),0)</f>
        <v>0</v>
      </c>
      <c r="O1821" s="28">
        <f>'Data &amp; Parameter'!$E$16*'Data &amp; Parameter'!$E$17*('Data &amp; Parameter'!$E$18+'Data &amp; Parameter'!$E$19)*'Data &amp; Parameter'!$E$20*'Data &amp; Parameter'!$E$37*N1821</f>
        <v>0</v>
      </c>
      <c r="P1821">
        <f>ROUNDUP(IF(D1821&gt;$D$4,0,($D$4-D1821+1)/365),0)</f>
        <v>0</v>
      </c>
      <c r="Q1821">
        <f>ROUNDUP(IF(D1821&gt;$D$5,0,($D$5-D1821+1)/365),0)</f>
        <v>0</v>
      </c>
      <c r="R1821" s="28">
        <f>IF(OR(P1821=1,Q1821=1),IF(D1821+364&lt;=$D$5,(D1821+364-$D$4+1)/365,IF(D1821&gt;$D$4,($D$5-D1821+1)/365,$D$6/365)),0)</f>
        <v>0</v>
      </c>
      <c r="S1821" s="28">
        <f>'Data &amp; Parameter'!$E$16*'Data &amp; Parameter'!$E$17*('Data &amp; Parameter'!$E$18+'Data &amp; Parameter'!$E$19)*'Data &amp; Parameter'!$E$20*'Data &amp; Parameter'!$E$37*R1821</f>
        <v>0</v>
      </c>
      <c r="T1821" s="28">
        <f t="shared" si="28"/>
        <v>0</v>
      </c>
    </row>
    <row r="1822" spans="1:20" ht="15.75" customHeight="1" x14ac:dyDescent="0.35">
      <c r="A1822">
        <v>1815</v>
      </c>
      <c r="B1822" s="76">
        <v>44236</v>
      </c>
      <c r="C1822" s="1" t="s">
        <v>5794</v>
      </c>
      <c r="D1822" s="76">
        <v>44236</v>
      </c>
      <c r="E1822" s="1" t="s">
        <v>5795</v>
      </c>
      <c r="F1822" s="1" t="s">
        <v>5796</v>
      </c>
      <c r="G1822" s="1" t="s">
        <v>123</v>
      </c>
      <c r="H1822" s="1" t="s">
        <v>124</v>
      </c>
      <c r="I1822" s="1" t="s">
        <v>125</v>
      </c>
      <c r="J1822" s="1" t="s">
        <v>1812</v>
      </c>
      <c r="K1822" s="1" t="s">
        <v>1812</v>
      </c>
      <c r="L1822">
        <f>ROUNDUP(IF(B1822&gt;$D$4,0,($D$4-B1822+1)/365),0)</f>
        <v>0</v>
      </c>
      <c r="M1822">
        <f>ROUNDUP(IF(B1822&gt;$D$5,0,($D$5-B1822+1)/365),0)</f>
        <v>0</v>
      </c>
      <c r="N1822" s="28">
        <f>IF(OR(L1822=1,M1822=1),IF(B1822+364&lt;=$D$5,(B1822+364-$D$4+1)/365,IF(B1822&gt;$D$4,($D$5-B1822+1)/365,$D$6/365)),0)</f>
        <v>0</v>
      </c>
      <c r="O1822" s="28">
        <f>'Data &amp; Parameter'!$E$16*'Data &amp; Parameter'!$E$17*('Data &amp; Parameter'!$E$18+'Data &amp; Parameter'!$E$19)*'Data &amp; Parameter'!$E$20*'Data &amp; Parameter'!$E$37*N1822</f>
        <v>0</v>
      </c>
      <c r="P1822">
        <f>ROUNDUP(IF(D1822&gt;$D$4,0,($D$4-D1822+1)/365),0)</f>
        <v>0</v>
      </c>
      <c r="Q1822">
        <f>ROUNDUP(IF(D1822&gt;$D$5,0,($D$5-D1822+1)/365),0)</f>
        <v>0</v>
      </c>
      <c r="R1822" s="28">
        <f>IF(OR(P1822=1,Q1822=1),IF(D1822+364&lt;=$D$5,(D1822+364-$D$4+1)/365,IF(D1822&gt;$D$4,($D$5-D1822+1)/365,$D$6/365)),0)</f>
        <v>0</v>
      </c>
      <c r="S1822" s="28">
        <f>'Data &amp; Parameter'!$E$16*'Data &amp; Parameter'!$E$17*('Data &amp; Parameter'!$E$18+'Data &amp; Parameter'!$E$19)*'Data &amp; Parameter'!$E$20*'Data &amp; Parameter'!$E$37*R1822</f>
        <v>0</v>
      </c>
      <c r="T1822" s="28">
        <f t="shared" si="28"/>
        <v>0</v>
      </c>
    </row>
    <row r="1823" spans="1:20" ht="15.75" customHeight="1" x14ac:dyDescent="0.35">
      <c r="A1823">
        <v>1816</v>
      </c>
      <c r="B1823" s="76">
        <v>44236</v>
      </c>
      <c r="C1823" s="1" t="s">
        <v>5797</v>
      </c>
      <c r="D1823" s="76">
        <v>44236</v>
      </c>
      <c r="E1823" s="1" t="s">
        <v>5798</v>
      </c>
      <c r="F1823" s="1" t="s">
        <v>5799</v>
      </c>
      <c r="G1823" s="1" t="s">
        <v>123</v>
      </c>
      <c r="H1823" s="1" t="s">
        <v>124</v>
      </c>
      <c r="I1823" s="1" t="s">
        <v>125</v>
      </c>
      <c r="J1823" s="1" t="s">
        <v>1812</v>
      </c>
      <c r="K1823" s="1" t="s">
        <v>1812</v>
      </c>
      <c r="L1823">
        <f>ROUNDUP(IF(B1823&gt;$D$4,0,($D$4-B1823+1)/365),0)</f>
        <v>0</v>
      </c>
      <c r="M1823">
        <f>ROUNDUP(IF(B1823&gt;$D$5,0,($D$5-B1823+1)/365),0)</f>
        <v>0</v>
      </c>
      <c r="N1823" s="28">
        <f>IF(OR(L1823=1,M1823=1),IF(B1823+364&lt;=$D$5,(B1823+364-$D$4+1)/365,IF(B1823&gt;$D$4,($D$5-B1823+1)/365,$D$6/365)),0)</f>
        <v>0</v>
      </c>
      <c r="O1823" s="28">
        <f>'Data &amp; Parameter'!$E$16*'Data &amp; Parameter'!$E$17*('Data &amp; Parameter'!$E$18+'Data &amp; Parameter'!$E$19)*'Data &amp; Parameter'!$E$20*'Data &amp; Parameter'!$E$37*N1823</f>
        <v>0</v>
      </c>
      <c r="P1823">
        <f>ROUNDUP(IF(D1823&gt;$D$4,0,($D$4-D1823+1)/365),0)</f>
        <v>0</v>
      </c>
      <c r="Q1823">
        <f>ROUNDUP(IF(D1823&gt;$D$5,0,($D$5-D1823+1)/365),0)</f>
        <v>0</v>
      </c>
      <c r="R1823" s="28">
        <f>IF(OR(P1823=1,Q1823=1),IF(D1823+364&lt;=$D$5,(D1823+364-$D$4+1)/365,IF(D1823&gt;$D$4,($D$5-D1823+1)/365,$D$6/365)),0)</f>
        <v>0</v>
      </c>
      <c r="S1823" s="28">
        <f>'Data &amp; Parameter'!$E$16*'Data &amp; Parameter'!$E$17*('Data &amp; Parameter'!$E$18+'Data &amp; Parameter'!$E$19)*'Data &amp; Parameter'!$E$20*'Data &amp; Parameter'!$E$37*R1823</f>
        <v>0</v>
      </c>
      <c r="T1823" s="28">
        <f t="shared" si="28"/>
        <v>0</v>
      </c>
    </row>
    <row r="1824" spans="1:20" ht="15.75" customHeight="1" x14ac:dyDescent="0.35">
      <c r="A1824">
        <v>1817</v>
      </c>
      <c r="B1824" s="76">
        <v>44236</v>
      </c>
      <c r="C1824" s="1" t="s">
        <v>5800</v>
      </c>
      <c r="D1824" s="76">
        <v>44236</v>
      </c>
      <c r="E1824" s="1" t="s">
        <v>5801</v>
      </c>
      <c r="F1824" s="1" t="s">
        <v>5802</v>
      </c>
      <c r="G1824" s="1" t="s">
        <v>123</v>
      </c>
      <c r="H1824" s="1" t="s">
        <v>124</v>
      </c>
      <c r="I1824" s="1" t="s">
        <v>125</v>
      </c>
      <c r="J1824" s="1" t="s">
        <v>1812</v>
      </c>
      <c r="K1824" s="1" t="s">
        <v>1812</v>
      </c>
      <c r="L1824">
        <f>ROUNDUP(IF(B1824&gt;$D$4,0,($D$4-B1824+1)/365),0)</f>
        <v>0</v>
      </c>
      <c r="M1824">
        <f>ROUNDUP(IF(B1824&gt;$D$5,0,($D$5-B1824+1)/365),0)</f>
        <v>0</v>
      </c>
      <c r="N1824" s="28">
        <f>IF(OR(L1824=1,M1824=1),IF(B1824+364&lt;=$D$5,(B1824+364-$D$4+1)/365,IF(B1824&gt;$D$4,($D$5-B1824+1)/365,$D$6/365)),0)</f>
        <v>0</v>
      </c>
      <c r="O1824" s="28">
        <f>'Data &amp; Parameter'!$E$16*'Data &amp; Parameter'!$E$17*('Data &amp; Parameter'!$E$18+'Data &amp; Parameter'!$E$19)*'Data &amp; Parameter'!$E$20*'Data &amp; Parameter'!$E$37*N1824</f>
        <v>0</v>
      </c>
      <c r="P1824">
        <f>ROUNDUP(IF(D1824&gt;$D$4,0,($D$4-D1824+1)/365),0)</f>
        <v>0</v>
      </c>
      <c r="Q1824">
        <f>ROUNDUP(IF(D1824&gt;$D$5,0,($D$5-D1824+1)/365),0)</f>
        <v>0</v>
      </c>
      <c r="R1824" s="28">
        <f>IF(OR(P1824=1,Q1824=1),IF(D1824+364&lt;=$D$5,(D1824+364-$D$4+1)/365,IF(D1824&gt;$D$4,($D$5-D1824+1)/365,$D$6/365)),0)</f>
        <v>0</v>
      </c>
      <c r="S1824" s="28">
        <f>'Data &amp; Parameter'!$E$16*'Data &amp; Parameter'!$E$17*('Data &amp; Parameter'!$E$18+'Data &amp; Parameter'!$E$19)*'Data &amp; Parameter'!$E$20*'Data &amp; Parameter'!$E$37*R1824</f>
        <v>0</v>
      </c>
      <c r="T1824" s="28">
        <f t="shared" si="28"/>
        <v>0</v>
      </c>
    </row>
    <row r="1825" spans="1:20" ht="15.75" customHeight="1" x14ac:dyDescent="0.35">
      <c r="A1825">
        <v>1818</v>
      </c>
      <c r="B1825" s="76">
        <v>44236</v>
      </c>
      <c r="C1825" s="1" t="s">
        <v>5803</v>
      </c>
      <c r="D1825" s="76">
        <v>44236</v>
      </c>
      <c r="E1825" s="1" t="s">
        <v>5804</v>
      </c>
      <c r="F1825" s="1" t="s">
        <v>5805</v>
      </c>
      <c r="G1825" s="1" t="s">
        <v>123</v>
      </c>
      <c r="H1825" s="1" t="s">
        <v>124</v>
      </c>
      <c r="I1825" s="1" t="s">
        <v>125</v>
      </c>
      <c r="J1825" s="1" t="s">
        <v>1812</v>
      </c>
      <c r="K1825" s="1" t="s">
        <v>1812</v>
      </c>
      <c r="L1825">
        <f>ROUNDUP(IF(B1825&gt;$D$4,0,($D$4-B1825+1)/365),0)</f>
        <v>0</v>
      </c>
      <c r="M1825">
        <f>ROUNDUP(IF(B1825&gt;$D$5,0,($D$5-B1825+1)/365),0)</f>
        <v>0</v>
      </c>
      <c r="N1825" s="28">
        <f>IF(OR(L1825=1,M1825=1),IF(B1825+364&lt;=$D$5,(B1825+364-$D$4+1)/365,IF(B1825&gt;$D$4,($D$5-B1825+1)/365,$D$6/365)),0)</f>
        <v>0</v>
      </c>
      <c r="O1825" s="28">
        <f>'Data &amp; Parameter'!$E$16*'Data &amp; Parameter'!$E$17*('Data &amp; Parameter'!$E$18+'Data &amp; Parameter'!$E$19)*'Data &amp; Parameter'!$E$20*'Data &amp; Parameter'!$E$37*N1825</f>
        <v>0</v>
      </c>
      <c r="P1825">
        <f>ROUNDUP(IF(D1825&gt;$D$4,0,($D$4-D1825+1)/365),0)</f>
        <v>0</v>
      </c>
      <c r="Q1825">
        <f>ROUNDUP(IF(D1825&gt;$D$5,0,($D$5-D1825+1)/365),0)</f>
        <v>0</v>
      </c>
      <c r="R1825" s="28">
        <f>IF(OR(P1825=1,Q1825=1),IF(D1825+364&lt;=$D$5,(D1825+364-$D$4+1)/365,IF(D1825&gt;$D$4,($D$5-D1825+1)/365,$D$6/365)),0)</f>
        <v>0</v>
      </c>
      <c r="S1825" s="28">
        <f>'Data &amp; Parameter'!$E$16*'Data &amp; Parameter'!$E$17*('Data &amp; Parameter'!$E$18+'Data &amp; Parameter'!$E$19)*'Data &amp; Parameter'!$E$20*'Data &amp; Parameter'!$E$37*R1825</f>
        <v>0</v>
      </c>
      <c r="T1825" s="28">
        <f t="shared" si="28"/>
        <v>0</v>
      </c>
    </row>
    <row r="1826" spans="1:20" ht="15.75" customHeight="1" x14ac:dyDescent="0.35">
      <c r="A1826">
        <v>1819</v>
      </c>
      <c r="B1826" s="76">
        <v>44236</v>
      </c>
      <c r="C1826" s="1" t="s">
        <v>5806</v>
      </c>
      <c r="D1826" s="76">
        <v>44236</v>
      </c>
      <c r="E1826" s="1" t="s">
        <v>5807</v>
      </c>
      <c r="F1826" s="1" t="s">
        <v>5808</v>
      </c>
      <c r="G1826" s="1" t="s">
        <v>123</v>
      </c>
      <c r="H1826" s="1" t="s">
        <v>124</v>
      </c>
      <c r="I1826" s="1" t="s">
        <v>125</v>
      </c>
      <c r="J1826" s="1" t="s">
        <v>1812</v>
      </c>
      <c r="K1826" s="1" t="s">
        <v>1812</v>
      </c>
      <c r="L1826">
        <f>ROUNDUP(IF(B1826&gt;$D$4,0,($D$4-B1826+1)/365),0)</f>
        <v>0</v>
      </c>
      <c r="M1826">
        <f>ROUNDUP(IF(B1826&gt;$D$5,0,($D$5-B1826+1)/365),0)</f>
        <v>0</v>
      </c>
      <c r="N1826" s="28">
        <f>IF(OR(L1826=1,M1826=1),IF(B1826+364&lt;=$D$5,(B1826+364-$D$4+1)/365,IF(B1826&gt;$D$4,($D$5-B1826+1)/365,$D$6/365)),0)</f>
        <v>0</v>
      </c>
      <c r="O1826" s="28">
        <f>'Data &amp; Parameter'!$E$16*'Data &amp; Parameter'!$E$17*('Data &amp; Parameter'!$E$18+'Data &amp; Parameter'!$E$19)*'Data &amp; Parameter'!$E$20*'Data &amp; Parameter'!$E$37*N1826</f>
        <v>0</v>
      </c>
      <c r="P1826">
        <f>ROUNDUP(IF(D1826&gt;$D$4,0,($D$4-D1826+1)/365),0)</f>
        <v>0</v>
      </c>
      <c r="Q1826">
        <f>ROUNDUP(IF(D1826&gt;$D$5,0,($D$5-D1826+1)/365),0)</f>
        <v>0</v>
      </c>
      <c r="R1826" s="28">
        <f>IF(OR(P1826=1,Q1826=1),IF(D1826+364&lt;=$D$5,(D1826+364-$D$4+1)/365,IF(D1826&gt;$D$4,($D$5-D1826+1)/365,$D$6/365)),0)</f>
        <v>0</v>
      </c>
      <c r="S1826" s="28">
        <f>'Data &amp; Parameter'!$E$16*'Data &amp; Parameter'!$E$17*('Data &amp; Parameter'!$E$18+'Data &amp; Parameter'!$E$19)*'Data &amp; Parameter'!$E$20*'Data &amp; Parameter'!$E$37*R1826</f>
        <v>0</v>
      </c>
      <c r="T1826" s="28">
        <f t="shared" si="28"/>
        <v>0</v>
      </c>
    </row>
    <row r="1827" spans="1:20" ht="15.75" customHeight="1" x14ac:dyDescent="0.35">
      <c r="A1827">
        <v>1820</v>
      </c>
      <c r="B1827" s="76">
        <v>44236</v>
      </c>
      <c r="C1827" s="1" t="s">
        <v>5809</v>
      </c>
      <c r="D1827" s="76">
        <v>44236</v>
      </c>
      <c r="E1827" s="1" t="s">
        <v>5810</v>
      </c>
      <c r="F1827" s="1" t="s">
        <v>5811</v>
      </c>
      <c r="G1827" s="1" t="s">
        <v>123</v>
      </c>
      <c r="H1827" s="1" t="s">
        <v>124</v>
      </c>
      <c r="I1827" s="1" t="s">
        <v>125</v>
      </c>
      <c r="J1827" s="1" t="s">
        <v>2608</v>
      </c>
      <c r="K1827" s="1" t="s">
        <v>2609</v>
      </c>
      <c r="L1827">
        <f>ROUNDUP(IF(B1827&gt;$D$4,0,($D$4-B1827+1)/365),0)</f>
        <v>0</v>
      </c>
      <c r="M1827">
        <f>ROUNDUP(IF(B1827&gt;$D$5,0,($D$5-B1827+1)/365),0)</f>
        <v>0</v>
      </c>
      <c r="N1827" s="28">
        <f>IF(OR(L1827=1,M1827=1),IF(B1827+364&lt;=$D$5,(B1827+364-$D$4+1)/365,IF(B1827&gt;$D$4,($D$5-B1827+1)/365,$D$6/365)),0)</f>
        <v>0</v>
      </c>
      <c r="O1827" s="28">
        <f>'Data &amp; Parameter'!$E$16*'Data &amp; Parameter'!$E$17*('Data &amp; Parameter'!$E$18+'Data &amp; Parameter'!$E$19)*'Data &amp; Parameter'!$E$20*'Data &amp; Parameter'!$E$37*N1827</f>
        <v>0</v>
      </c>
      <c r="P1827">
        <f>ROUNDUP(IF(D1827&gt;$D$4,0,($D$4-D1827+1)/365),0)</f>
        <v>0</v>
      </c>
      <c r="Q1827">
        <f>ROUNDUP(IF(D1827&gt;$D$5,0,($D$5-D1827+1)/365),0)</f>
        <v>0</v>
      </c>
      <c r="R1827" s="28">
        <f>IF(OR(P1827=1,Q1827=1),IF(D1827+364&lt;=$D$5,(D1827+364-$D$4+1)/365,IF(D1827&gt;$D$4,($D$5-D1827+1)/365,$D$6/365)),0)</f>
        <v>0</v>
      </c>
      <c r="S1827" s="28">
        <f>'Data &amp; Parameter'!$E$16*'Data &amp; Parameter'!$E$17*('Data &amp; Parameter'!$E$18+'Data &amp; Parameter'!$E$19)*'Data &amp; Parameter'!$E$20*'Data &amp; Parameter'!$E$37*R1827</f>
        <v>0</v>
      </c>
      <c r="T1827" s="28">
        <f t="shared" si="28"/>
        <v>0</v>
      </c>
    </row>
    <row r="1828" spans="1:20" ht="15.75" customHeight="1" x14ac:dyDescent="0.35">
      <c r="A1828">
        <v>1821</v>
      </c>
      <c r="B1828" s="76">
        <v>44236</v>
      </c>
      <c r="C1828" s="1" t="s">
        <v>5812</v>
      </c>
      <c r="D1828" s="76">
        <v>44236</v>
      </c>
      <c r="E1828" s="1" t="s">
        <v>5813</v>
      </c>
      <c r="F1828" s="1" t="s">
        <v>5814</v>
      </c>
      <c r="G1828" s="1" t="s">
        <v>123</v>
      </c>
      <c r="H1828" s="1" t="s">
        <v>124</v>
      </c>
      <c r="I1828" s="1" t="s">
        <v>125</v>
      </c>
      <c r="J1828" s="1" t="s">
        <v>2608</v>
      </c>
      <c r="K1828" s="1" t="s">
        <v>2616</v>
      </c>
      <c r="L1828">
        <f>ROUNDUP(IF(B1828&gt;$D$4,0,($D$4-B1828+1)/365),0)</f>
        <v>0</v>
      </c>
      <c r="M1828">
        <f>ROUNDUP(IF(B1828&gt;$D$5,0,($D$5-B1828+1)/365),0)</f>
        <v>0</v>
      </c>
      <c r="N1828" s="28">
        <f>IF(OR(L1828=1,M1828=1),IF(B1828+364&lt;=$D$5,(B1828+364-$D$4+1)/365,IF(B1828&gt;$D$4,($D$5-B1828+1)/365,$D$6/365)),0)</f>
        <v>0</v>
      </c>
      <c r="O1828" s="28">
        <f>'Data &amp; Parameter'!$E$16*'Data &amp; Parameter'!$E$17*('Data &amp; Parameter'!$E$18+'Data &amp; Parameter'!$E$19)*'Data &amp; Parameter'!$E$20*'Data &amp; Parameter'!$E$37*N1828</f>
        <v>0</v>
      </c>
      <c r="P1828">
        <f>ROUNDUP(IF(D1828&gt;$D$4,0,($D$4-D1828+1)/365),0)</f>
        <v>0</v>
      </c>
      <c r="Q1828">
        <f>ROUNDUP(IF(D1828&gt;$D$5,0,($D$5-D1828+1)/365),0)</f>
        <v>0</v>
      </c>
      <c r="R1828" s="28">
        <f>IF(OR(P1828=1,Q1828=1),IF(D1828+364&lt;=$D$5,(D1828+364-$D$4+1)/365,IF(D1828&gt;$D$4,($D$5-D1828+1)/365,$D$6/365)),0)</f>
        <v>0</v>
      </c>
      <c r="S1828" s="28">
        <f>'Data &amp; Parameter'!$E$16*'Data &amp; Parameter'!$E$17*('Data &amp; Parameter'!$E$18+'Data &amp; Parameter'!$E$19)*'Data &amp; Parameter'!$E$20*'Data &amp; Parameter'!$E$37*R1828</f>
        <v>0</v>
      </c>
      <c r="T1828" s="28">
        <f t="shared" si="28"/>
        <v>0</v>
      </c>
    </row>
    <row r="1829" spans="1:20" ht="15.75" customHeight="1" x14ac:dyDescent="0.35">
      <c r="A1829">
        <v>1822</v>
      </c>
      <c r="B1829" s="76">
        <v>44236</v>
      </c>
      <c r="C1829" s="1" t="s">
        <v>5815</v>
      </c>
      <c r="D1829" s="76">
        <v>44236</v>
      </c>
      <c r="E1829" s="1" t="s">
        <v>5816</v>
      </c>
      <c r="F1829" s="1" t="s">
        <v>5817</v>
      </c>
      <c r="G1829" s="1" t="s">
        <v>123</v>
      </c>
      <c r="H1829" s="1" t="s">
        <v>124</v>
      </c>
      <c r="I1829" s="1" t="s">
        <v>125</v>
      </c>
      <c r="J1829" s="1" t="s">
        <v>2608</v>
      </c>
      <c r="K1829" s="1" t="s">
        <v>2620</v>
      </c>
      <c r="L1829">
        <f>ROUNDUP(IF(B1829&gt;$D$4,0,($D$4-B1829+1)/365),0)</f>
        <v>0</v>
      </c>
      <c r="M1829">
        <f>ROUNDUP(IF(B1829&gt;$D$5,0,($D$5-B1829+1)/365),0)</f>
        <v>0</v>
      </c>
      <c r="N1829" s="28">
        <f>IF(OR(L1829=1,M1829=1),IF(B1829+364&lt;=$D$5,(B1829+364-$D$4+1)/365,IF(B1829&gt;$D$4,($D$5-B1829+1)/365,$D$6/365)),0)</f>
        <v>0</v>
      </c>
      <c r="O1829" s="28">
        <f>'Data &amp; Parameter'!$E$16*'Data &amp; Parameter'!$E$17*('Data &amp; Parameter'!$E$18+'Data &amp; Parameter'!$E$19)*'Data &amp; Parameter'!$E$20*'Data &amp; Parameter'!$E$37*N1829</f>
        <v>0</v>
      </c>
      <c r="P1829">
        <f>ROUNDUP(IF(D1829&gt;$D$4,0,($D$4-D1829+1)/365),0)</f>
        <v>0</v>
      </c>
      <c r="Q1829">
        <f>ROUNDUP(IF(D1829&gt;$D$5,0,($D$5-D1829+1)/365),0)</f>
        <v>0</v>
      </c>
      <c r="R1829" s="28">
        <f>IF(OR(P1829=1,Q1829=1),IF(D1829+364&lt;=$D$5,(D1829+364-$D$4+1)/365,IF(D1829&gt;$D$4,($D$5-D1829+1)/365,$D$6/365)),0)</f>
        <v>0</v>
      </c>
      <c r="S1829" s="28">
        <f>'Data &amp; Parameter'!$E$16*'Data &amp; Parameter'!$E$17*('Data &amp; Parameter'!$E$18+'Data &amp; Parameter'!$E$19)*'Data &amp; Parameter'!$E$20*'Data &amp; Parameter'!$E$37*R1829</f>
        <v>0</v>
      </c>
      <c r="T1829" s="28">
        <f t="shared" si="28"/>
        <v>0</v>
      </c>
    </row>
    <row r="1830" spans="1:20" ht="15.75" customHeight="1" x14ac:dyDescent="0.35">
      <c r="A1830">
        <v>1823</v>
      </c>
      <c r="B1830" s="76">
        <v>44236</v>
      </c>
      <c r="C1830" s="1" t="s">
        <v>5818</v>
      </c>
      <c r="D1830" s="76">
        <v>44236</v>
      </c>
      <c r="E1830" s="1" t="s">
        <v>5819</v>
      </c>
      <c r="F1830" s="1" t="s">
        <v>5820</v>
      </c>
      <c r="G1830" s="1" t="s">
        <v>123</v>
      </c>
      <c r="H1830" s="1" t="s">
        <v>124</v>
      </c>
      <c r="I1830" s="1" t="s">
        <v>125</v>
      </c>
      <c r="J1830" s="1" t="s">
        <v>2608</v>
      </c>
      <c r="K1830" s="1" t="s">
        <v>2620</v>
      </c>
      <c r="L1830">
        <f>ROUNDUP(IF(B1830&gt;$D$4,0,($D$4-B1830+1)/365),0)</f>
        <v>0</v>
      </c>
      <c r="M1830">
        <f>ROUNDUP(IF(B1830&gt;$D$5,0,($D$5-B1830+1)/365),0)</f>
        <v>0</v>
      </c>
      <c r="N1830" s="28">
        <f>IF(OR(L1830=1,M1830=1),IF(B1830+364&lt;=$D$5,(B1830+364-$D$4+1)/365,IF(B1830&gt;$D$4,($D$5-B1830+1)/365,$D$6/365)),0)</f>
        <v>0</v>
      </c>
      <c r="O1830" s="28">
        <f>'Data &amp; Parameter'!$E$16*'Data &amp; Parameter'!$E$17*('Data &amp; Parameter'!$E$18+'Data &amp; Parameter'!$E$19)*'Data &amp; Parameter'!$E$20*'Data &amp; Parameter'!$E$37*N1830</f>
        <v>0</v>
      </c>
      <c r="P1830">
        <f>ROUNDUP(IF(D1830&gt;$D$4,0,($D$4-D1830+1)/365),0)</f>
        <v>0</v>
      </c>
      <c r="Q1830">
        <f>ROUNDUP(IF(D1830&gt;$D$5,0,($D$5-D1830+1)/365),0)</f>
        <v>0</v>
      </c>
      <c r="R1830" s="28">
        <f>IF(OR(P1830=1,Q1830=1),IF(D1830+364&lt;=$D$5,(D1830+364-$D$4+1)/365,IF(D1830&gt;$D$4,($D$5-D1830+1)/365,$D$6/365)),0)</f>
        <v>0</v>
      </c>
      <c r="S1830" s="28">
        <f>'Data &amp; Parameter'!$E$16*'Data &amp; Parameter'!$E$17*('Data &amp; Parameter'!$E$18+'Data &amp; Parameter'!$E$19)*'Data &amp; Parameter'!$E$20*'Data &amp; Parameter'!$E$37*R1830</f>
        <v>0</v>
      </c>
      <c r="T1830" s="28">
        <f t="shared" si="28"/>
        <v>0</v>
      </c>
    </row>
    <row r="1831" spans="1:20" ht="15.75" customHeight="1" x14ac:dyDescent="0.35">
      <c r="A1831">
        <v>1824</v>
      </c>
      <c r="B1831" s="76">
        <v>44236</v>
      </c>
      <c r="C1831" s="1" t="s">
        <v>5821</v>
      </c>
      <c r="D1831" s="76">
        <v>44236</v>
      </c>
      <c r="E1831" s="1" t="s">
        <v>5822</v>
      </c>
      <c r="F1831" s="1" t="s">
        <v>5823</v>
      </c>
      <c r="G1831" s="1" t="s">
        <v>123</v>
      </c>
      <c r="H1831" s="1" t="s">
        <v>124</v>
      </c>
      <c r="I1831" s="1" t="s">
        <v>125</v>
      </c>
      <c r="J1831" s="1" t="s">
        <v>2608</v>
      </c>
      <c r="K1831" s="1" t="s">
        <v>2620</v>
      </c>
      <c r="L1831">
        <f>ROUNDUP(IF(B1831&gt;$D$4,0,($D$4-B1831+1)/365),0)</f>
        <v>0</v>
      </c>
      <c r="M1831">
        <f>ROUNDUP(IF(B1831&gt;$D$5,0,($D$5-B1831+1)/365),0)</f>
        <v>0</v>
      </c>
      <c r="N1831" s="28">
        <f>IF(OR(L1831=1,M1831=1),IF(B1831+364&lt;=$D$5,(B1831+364-$D$4+1)/365,IF(B1831&gt;$D$4,($D$5-B1831+1)/365,$D$6/365)),0)</f>
        <v>0</v>
      </c>
      <c r="O1831" s="28">
        <f>'Data &amp; Parameter'!$E$16*'Data &amp; Parameter'!$E$17*('Data &amp; Parameter'!$E$18+'Data &amp; Parameter'!$E$19)*'Data &amp; Parameter'!$E$20*'Data &amp; Parameter'!$E$37*N1831</f>
        <v>0</v>
      </c>
      <c r="P1831">
        <f>ROUNDUP(IF(D1831&gt;$D$4,0,($D$4-D1831+1)/365),0)</f>
        <v>0</v>
      </c>
      <c r="Q1831">
        <f>ROUNDUP(IF(D1831&gt;$D$5,0,($D$5-D1831+1)/365),0)</f>
        <v>0</v>
      </c>
      <c r="R1831" s="28">
        <f>IF(OR(P1831=1,Q1831=1),IF(D1831+364&lt;=$D$5,(D1831+364-$D$4+1)/365,IF(D1831&gt;$D$4,($D$5-D1831+1)/365,$D$6/365)),0)</f>
        <v>0</v>
      </c>
      <c r="S1831" s="28">
        <f>'Data &amp; Parameter'!$E$16*'Data &amp; Parameter'!$E$17*('Data &amp; Parameter'!$E$18+'Data &amp; Parameter'!$E$19)*'Data &amp; Parameter'!$E$20*'Data &amp; Parameter'!$E$37*R1831</f>
        <v>0</v>
      </c>
      <c r="T1831" s="28">
        <f t="shared" si="28"/>
        <v>0</v>
      </c>
    </row>
    <row r="1832" spans="1:20" ht="15.75" customHeight="1" x14ac:dyDescent="0.35">
      <c r="A1832">
        <v>1825</v>
      </c>
      <c r="B1832" s="76">
        <v>44236</v>
      </c>
      <c r="C1832" s="1" t="s">
        <v>5824</v>
      </c>
      <c r="D1832" s="76">
        <v>44236</v>
      </c>
      <c r="E1832" s="1" t="s">
        <v>5825</v>
      </c>
      <c r="F1832" s="1" t="s">
        <v>5826</v>
      </c>
      <c r="G1832" s="1" t="s">
        <v>123</v>
      </c>
      <c r="H1832" s="1" t="s">
        <v>124</v>
      </c>
      <c r="I1832" s="1" t="s">
        <v>125</v>
      </c>
      <c r="J1832" s="1" t="s">
        <v>2608</v>
      </c>
      <c r="K1832" s="1" t="s">
        <v>5827</v>
      </c>
      <c r="L1832">
        <f>ROUNDUP(IF(B1832&gt;$D$4,0,($D$4-B1832+1)/365),0)</f>
        <v>0</v>
      </c>
      <c r="M1832">
        <f>ROUNDUP(IF(B1832&gt;$D$5,0,($D$5-B1832+1)/365),0)</f>
        <v>0</v>
      </c>
      <c r="N1832" s="28">
        <f>IF(OR(L1832=1,M1832=1),IF(B1832+364&lt;=$D$5,(B1832+364-$D$4+1)/365,IF(B1832&gt;$D$4,($D$5-B1832+1)/365,$D$6/365)),0)</f>
        <v>0</v>
      </c>
      <c r="O1832" s="28">
        <f>'Data &amp; Parameter'!$E$16*'Data &amp; Parameter'!$E$17*('Data &amp; Parameter'!$E$18+'Data &amp; Parameter'!$E$19)*'Data &amp; Parameter'!$E$20*'Data &amp; Parameter'!$E$37*N1832</f>
        <v>0</v>
      </c>
      <c r="P1832">
        <f>ROUNDUP(IF(D1832&gt;$D$4,0,($D$4-D1832+1)/365),0)</f>
        <v>0</v>
      </c>
      <c r="Q1832">
        <f>ROUNDUP(IF(D1832&gt;$D$5,0,($D$5-D1832+1)/365),0)</f>
        <v>0</v>
      </c>
      <c r="R1832" s="28">
        <f>IF(OR(P1832=1,Q1832=1),IF(D1832+364&lt;=$D$5,(D1832+364-$D$4+1)/365,IF(D1832&gt;$D$4,($D$5-D1832+1)/365,$D$6/365)),0)</f>
        <v>0</v>
      </c>
      <c r="S1832" s="28">
        <f>'Data &amp; Parameter'!$E$16*'Data &amp; Parameter'!$E$17*('Data &amp; Parameter'!$E$18+'Data &amp; Parameter'!$E$19)*'Data &amp; Parameter'!$E$20*'Data &amp; Parameter'!$E$37*R1832</f>
        <v>0</v>
      </c>
      <c r="T1832" s="28">
        <f t="shared" si="28"/>
        <v>0</v>
      </c>
    </row>
    <row r="1833" spans="1:20" ht="15.75" customHeight="1" x14ac:dyDescent="0.35">
      <c r="A1833">
        <v>1826</v>
      </c>
      <c r="B1833" s="76">
        <v>44236</v>
      </c>
      <c r="C1833" s="1" t="s">
        <v>5828</v>
      </c>
      <c r="D1833" s="76">
        <v>44236</v>
      </c>
      <c r="E1833" s="1" t="s">
        <v>5829</v>
      </c>
      <c r="F1833" s="1" t="s">
        <v>5830</v>
      </c>
      <c r="G1833" s="1" t="s">
        <v>123</v>
      </c>
      <c r="H1833" s="1" t="s">
        <v>124</v>
      </c>
      <c r="I1833" s="1" t="s">
        <v>125</v>
      </c>
      <c r="J1833" s="1" t="s">
        <v>2608</v>
      </c>
      <c r="K1833" s="1" t="s">
        <v>5831</v>
      </c>
      <c r="L1833">
        <f>ROUNDUP(IF(B1833&gt;$D$4,0,($D$4-B1833+1)/365),0)</f>
        <v>0</v>
      </c>
      <c r="M1833">
        <f>ROUNDUP(IF(B1833&gt;$D$5,0,($D$5-B1833+1)/365),0)</f>
        <v>0</v>
      </c>
      <c r="N1833" s="28">
        <f>IF(OR(L1833=1,M1833=1),IF(B1833+364&lt;=$D$5,(B1833+364-$D$4+1)/365,IF(B1833&gt;$D$4,($D$5-B1833+1)/365,$D$6/365)),0)</f>
        <v>0</v>
      </c>
      <c r="O1833" s="28">
        <f>'Data &amp; Parameter'!$E$16*'Data &amp; Parameter'!$E$17*('Data &amp; Parameter'!$E$18+'Data &amp; Parameter'!$E$19)*'Data &amp; Parameter'!$E$20*'Data &amp; Parameter'!$E$37*N1833</f>
        <v>0</v>
      </c>
      <c r="P1833">
        <f>ROUNDUP(IF(D1833&gt;$D$4,0,($D$4-D1833+1)/365),0)</f>
        <v>0</v>
      </c>
      <c r="Q1833">
        <f>ROUNDUP(IF(D1833&gt;$D$5,0,($D$5-D1833+1)/365),0)</f>
        <v>0</v>
      </c>
      <c r="R1833" s="28">
        <f>IF(OR(P1833=1,Q1833=1),IF(D1833+364&lt;=$D$5,(D1833+364-$D$4+1)/365,IF(D1833&gt;$D$4,($D$5-D1833+1)/365,$D$6/365)),0)</f>
        <v>0</v>
      </c>
      <c r="S1833" s="28">
        <f>'Data &amp; Parameter'!$E$16*'Data &amp; Parameter'!$E$17*('Data &amp; Parameter'!$E$18+'Data &amp; Parameter'!$E$19)*'Data &amp; Parameter'!$E$20*'Data &amp; Parameter'!$E$37*R1833</f>
        <v>0</v>
      </c>
      <c r="T1833" s="28">
        <f t="shared" si="28"/>
        <v>0</v>
      </c>
    </row>
    <row r="1834" spans="1:20" ht="15.75" customHeight="1" x14ac:dyDescent="0.35">
      <c r="A1834">
        <v>1827</v>
      </c>
      <c r="B1834" s="76">
        <v>44236</v>
      </c>
      <c r="C1834" s="1" t="s">
        <v>5832</v>
      </c>
      <c r="D1834" s="76">
        <v>44236</v>
      </c>
      <c r="E1834" s="1" t="s">
        <v>5833</v>
      </c>
      <c r="F1834" s="1" t="s">
        <v>5834</v>
      </c>
      <c r="G1834" s="1" t="s">
        <v>123</v>
      </c>
      <c r="H1834" s="1" t="s">
        <v>124</v>
      </c>
      <c r="I1834" s="1" t="s">
        <v>125</v>
      </c>
      <c r="J1834" s="1" t="s">
        <v>2608</v>
      </c>
      <c r="K1834" s="1" t="s">
        <v>5831</v>
      </c>
      <c r="L1834">
        <f>ROUNDUP(IF(B1834&gt;$D$4,0,($D$4-B1834+1)/365),0)</f>
        <v>0</v>
      </c>
      <c r="M1834">
        <f>ROUNDUP(IF(B1834&gt;$D$5,0,($D$5-B1834+1)/365),0)</f>
        <v>0</v>
      </c>
      <c r="N1834" s="28">
        <f>IF(OR(L1834=1,M1834=1),IF(B1834+364&lt;=$D$5,(B1834+364-$D$4+1)/365,IF(B1834&gt;$D$4,($D$5-B1834+1)/365,$D$6/365)),0)</f>
        <v>0</v>
      </c>
      <c r="O1834" s="28">
        <f>'Data &amp; Parameter'!$E$16*'Data &amp; Parameter'!$E$17*('Data &amp; Parameter'!$E$18+'Data &amp; Parameter'!$E$19)*'Data &amp; Parameter'!$E$20*'Data &amp; Parameter'!$E$37*N1834</f>
        <v>0</v>
      </c>
      <c r="P1834">
        <f>ROUNDUP(IF(D1834&gt;$D$4,0,($D$4-D1834+1)/365),0)</f>
        <v>0</v>
      </c>
      <c r="Q1834">
        <f>ROUNDUP(IF(D1834&gt;$D$5,0,($D$5-D1834+1)/365),0)</f>
        <v>0</v>
      </c>
      <c r="R1834" s="28">
        <f>IF(OR(P1834=1,Q1834=1),IF(D1834+364&lt;=$D$5,(D1834+364-$D$4+1)/365,IF(D1834&gt;$D$4,($D$5-D1834+1)/365,$D$6/365)),0)</f>
        <v>0</v>
      </c>
      <c r="S1834" s="28">
        <f>'Data &amp; Parameter'!$E$16*'Data &amp; Parameter'!$E$17*('Data &amp; Parameter'!$E$18+'Data &amp; Parameter'!$E$19)*'Data &amp; Parameter'!$E$20*'Data &amp; Parameter'!$E$37*R1834</f>
        <v>0</v>
      </c>
      <c r="T1834" s="28">
        <f t="shared" si="28"/>
        <v>0</v>
      </c>
    </row>
    <row r="1835" spans="1:20" ht="15.75" customHeight="1" x14ac:dyDescent="0.35">
      <c r="A1835">
        <v>1828</v>
      </c>
      <c r="B1835" s="76">
        <v>44236</v>
      </c>
      <c r="C1835" s="1" t="s">
        <v>5835</v>
      </c>
      <c r="D1835" s="76">
        <v>44236</v>
      </c>
      <c r="E1835" s="1" t="s">
        <v>5836</v>
      </c>
      <c r="F1835" s="1" t="s">
        <v>5837</v>
      </c>
      <c r="G1835" s="1" t="s">
        <v>123</v>
      </c>
      <c r="H1835" s="1" t="s">
        <v>124</v>
      </c>
      <c r="I1835" s="1" t="s">
        <v>125</v>
      </c>
      <c r="J1835" s="1" t="s">
        <v>2608</v>
      </c>
      <c r="K1835" s="1" t="s">
        <v>2608</v>
      </c>
      <c r="L1835">
        <f>ROUNDUP(IF(B1835&gt;$D$4,0,($D$4-B1835+1)/365),0)</f>
        <v>0</v>
      </c>
      <c r="M1835">
        <f>ROUNDUP(IF(B1835&gt;$D$5,0,($D$5-B1835+1)/365),0)</f>
        <v>0</v>
      </c>
      <c r="N1835" s="28">
        <f>IF(OR(L1835=1,M1835=1),IF(B1835+364&lt;=$D$5,(B1835+364-$D$4+1)/365,IF(B1835&gt;$D$4,($D$5-B1835+1)/365,$D$6/365)),0)</f>
        <v>0</v>
      </c>
      <c r="O1835" s="28">
        <f>'Data &amp; Parameter'!$E$16*'Data &amp; Parameter'!$E$17*('Data &amp; Parameter'!$E$18+'Data &amp; Parameter'!$E$19)*'Data &amp; Parameter'!$E$20*'Data &amp; Parameter'!$E$37*N1835</f>
        <v>0</v>
      </c>
      <c r="P1835">
        <f>ROUNDUP(IF(D1835&gt;$D$4,0,($D$4-D1835+1)/365),0)</f>
        <v>0</v>
      </c>
      <c r="Q1835">
        <f>ROUNDUP(IF(D1835&gt;$D$5,0,($D$5-D1835+1)/365),0)</f>
        <v>0</v>
      </c>
      <c r="R1835" s="28">
        <f>IF(OR(P1835=1,Q1835=1),IF(D1835+364&lt;=$D$5,(D1835+364-$D$4+1)/365,IF(D1835&gt;$D$4,($D$5-D1835+1)/365,$D$6/365)),0)</f>
        <v>0</v>
      </c>
      <c r="S1835" s="28">
        <f>'Data &amp; Parameter'!$E$16*'Data &amp; Parameter'!$E$17*('Data &amp; Parameter'!$E$18+'Data &amp; Parameter'!$E$19)*'Data &amp; Parameter'!$E$20*'Data &amp; Parameter'!$E$37*R1835</f>
        <v>0</v>
      </c>
      <c r="T1835" s="28">
        <f t="shared" si="28"/>
        <v>0</v>
      </c>
    </row>
    <row r="1836" spans="1:20" ht="15.75" customHeight="1" x14ac:dyDescent="0.35">
      <c r="A1836">
        <v>1829</v>
      </c>
      <c r="B1836" s="76">
        <v>44236</v>
      </c>
      <c r="C1836" s="1" t="s">
        <v>5838</v>
      </c>
      <c r="D1836" s="76">
        <v>44236</v>
      </c>
      <c r="E1836" s="1" t="s">
        <v>5839</v>
      </c>
      <c r="F1836" s="1" t="s">
        <v>5840</v>
      </c>
      <c r="G1836" s="1" t="s">
        <v>123</v>
      </c>
      <c r="H1836" s="1" t="s">
        <v>124</v>
      </c>
      <c r="I1836" s="1" t="s">
        <v>125</v>
      </c>
      <c r="J1836" s="1" t="s">
        <v>2608</v>
      </c>
      <c r="K1836" s="1" t="s">
        <v>2609</v>
      </c>
      <c r="L1836">
        <f>ROUNDUP(IF(B1836&gt;$D$4,0,($D$4-B1836+1)/365),0)</f>
        <v>0</v>
      </c>
      <c r="M1836">
        <f>ROUNDUP(IF(B1836&gt;$D$5,0,($D$5-B1836+1)/365),0)</f>
        <v>0</v>
      </c>
      <c r="N1836" s="28">
        <f>IF(OR(L1836=1,M1836=1),IF(B1836+364&lt;=$D$5,(B1836+364-$D$4+1)/365,IF(B1836&gt;$D$4,($D$5-B1836+1)/365,$D$6/365)),0)</f>
        <v>0</v>
      </c>
      <c r="O1836" s="28">
        <f>'Data &amp; Parameter'!$E$16*'Data &amp; Parameter'!$E$17*('Data &amp; Parameter'!$E$18+'Data &amp; Parameter'!$E$19)*'Data &amp; Parameter'!$E$20*'Data &amp; Parameter'!$E$37*N1836</f>
        <v>0</v>
      </c>
      <c r="P1836">
        <f>ROUNDUP(IF(D1836&gt;$D$4,0,($D$4-D1836+1)/365),0)</f>
        <v>0</v>
      </c>
      <c r="Q1836">
        <f>ROUNDUP(IF(D1836&gt;$D$5,0,($D$5-D1836+1)/365),0)</f>
        <v>0</v>
      </c>
      <c r="R1836" s="28">
        <f>IF(OR(P1836=1,Q1836=1),IF(D1836+364&lt;=$D$5,(D1836+364-$D$4+1)/365,IF(D1836&gt;$D$4,($D$5-D1836+1)/365,$D$6/365)),0)</f>
        <v>0</v>
      </c>
      <c r="S1836" s="28">
        <f>'Data &amp; Parameter'!$E$16*'Data &amp; Parameter'!$E$17*('Data &amp; Parameter'!$E$18+'Data &amp; Parameter'!$E$19)*'Data &amp; Parameter'!$E$20*'Data &amp; Parameter'!$E$37*R1836</f>
        <v>0</v>
      </c>
      <c r="T1836" s="28">
        <f t="shared" si="28"/>
        <v>0</v>
      </c>
    </row>
    <row r="1837" spans="1:20" ht="15.75" customHeight="1" x14ac:dyDescent="0.35">
      <c r="A1837">
        <v>1830</v>
      </c>
      <c r="B1837" s="76">
        <v>44236</v>
      </c>
      <c r="C1837" s="1" t="s">
        <v>5841</v>
      </c>
      <c r="D1837" s="76">
        <v>44236</v>
      </c>
      <c r="E1837" s="1" t="s">
        <v>5842</v>
      </c>
      <c r="F1837" s="1" t="s">
        <v>5843</v>
      </c>
      <c r="G1837" s="1" t="s">
        <v>123</v>
      </c>
      <c r="H1837" s="1" t="s">
        <v>124</v>
      </c>
      <c r="I1837" s="1" t="s">
        <v>125</v>
      </c>
      <c r="J1837" s="1" t="s">
        <v>2608</v>
      </c>
      <c r="K1837" s="1" t="s">
        <v>2609</v>
      </c>
      <c r="L1837">
        <f>ROUNDUP(IF(B1837&gt;$D$4,0,($D$4-B1837+1)/365),0)</f>
        <v>0</v>
      </c>
      <c r="M1837">
        <f>ROUNDUP(IF(B1837&gt;$D$5,0,($D$5-B1837+1)/365),0)</f>
        <v>0</v>
      </c>
      <c r="N1837" s="28">
        <f>IF(OR(L1837=1,M1837=1),IF(B1837+364&lt;=$D$5,(B1837+364-$D$4+1)/365,IF(B1837&gt;$D$4,($D$5-B1837+1)/365,$D$6/365)),0)</f>
        <v>0</v>
      </c>
      <c r="O1837" s="28">
        <f>'Data &amp; Parameter'!$E$16*'Data &amp; Parameter'!$E$17*('Data &amp; Parameter'!$E$18+'Data &amp; Parameter'!$E$19)*'Data &amp; Parameter'!$E$20*'Data &amp; Parameter'!$E$37*N1837</f>
        <v>0</v>
      </c>
      <c r="P1837">
        <f>ROUNDUP(IF(D1837&gt;$D$4,0,($D$4-D1837+1)/365),0)</f>
        <v>0</v>
      </c>
      <c r="Q1837">
        <f>ROUNDUP(IF(D1837&gt;$D$5,0,($D$5-D1837+1)/365),0)</f>
        <v>0</v>
      </c>
      <c r="R1837" s="28">
        <f>IF(OR(P1837=1,Q1837=1),IF(D1837+364&lt;=$D$5,(D1837+364-$D$4+1)/365,IF(D1837&gt;$D$4,($D$5-D1837+1)/365,$D$6/365)),0)</f>
        <v>0</v>
      </c>
      <c r="S1837" s="28">
        <f>'Data &amp; Parameter'!$E$16*'Data &amp; Parameter'!$E$17*('Data &amp; Parameter'!$E$18+'Data &amp; Parameter'!$E$19)*'Data &amp; Parameter'!$E$20*'Data &amp; Parameter'!$E$37*R1837</f>
        <v>0</v>
      </c>
      <c r="T1837" s="28">
        <f t="shared" si="28"/>
        <v>0</v>
      </c>
    </row>
    <row r="1838" spans="1:20" ht="15.75" customHeight="1" x14ac:dyDescent="0.35">
      <c r="A1838">
        <v>1831</v>
      </c>
      <c r="B1838" s="76">
        <v>44236</v>
      </c>
      <c r="C1838" s="1" t="s">
        <v>5844</v>
      </c>
      <c r="D1838" s="76">
        <v>44236</v>
      </c>
      <c r="E1838" s="1" t="s">
        <v>5845</v>
      </c>
      <c r="F1838" s="1" t="s">
        <v>5846</v>
      </c>
      <c r="G1838" s="1" t="s">
        <v>123</v>
      </c>
      <c r="H1838" s="1" t="s">
        <v>124</v>
      </c>
      <c r="I1838" s="1" t="s">
        <v>125</v>
      </c>
      <c r="J1838" s="1" t="s">
        <v>2608</v>
      </c>
      <c r="K1838" s="1" t="s">
        <v>5847</v>
      </c>
      <c r="L1838">
        <f>ROUNDUP(IF(B1838&gt;$D$4,0,($D$4-B1838+1)/365),0)</f>
        <v>0</v>
      </c>
      <c r="M1838">
        <f>ROUNDUP(IF(B1838&gt;$D$5,0,($D$5-B1838+1)/365),0)</f>
        <v>0</v>
      </c>
      <c r="N1838" s="28">
        <f>IF(OR(L1838=1,M1838=1),IF(B1838+364&lt;=$D$5,(B1838+364-$D$4+1)/365,IF(B1838&gt;$D$4,($D$5-B1838+1)/365,$D$6/365)),0)</f>
        <v>0</v>
      </c>
      <c r="O1838" s="28">
        <f>'Data &amp; Parameter'!$E$16*'Data &amp; Parameter'!$E$17*('Data &amp; Parameter'!$E$18+'Data &amp; Parameter'!$E$19)*'Data &amp; Parameter'!$E$20*'Data &amp; Parameter'!$E$37*N1838</f>
        <v>0</v>
      </c>
      <c r="P1838">
        <f>ROUNDUP(IF(D1838&gt;$D$4,0,($D$4-D1838+1)/365),0)</f>
        <v>0</v>
      </c>
      <c r="Q1838">
        <f>ROUNDUP(IF(D1838&gt;$D$5,0,($D$5-D1838+1)/365),0)</f>
        <v>0</v>
      </c>
      <c r="R1838" s="28">
        <f>IF(OR(P1838=1,Q1838=1),IF(D1838+364&lt;=$D$5,(D1838+364-$D$4+1)/365,IF(D1838&gt;$D$4,($D$5-D1838+1)/365,$D$6/365)),0)</f>
        <v>0</v>
      </c>
      <c r="S1838" s="28">
        <f>'Data &amp; Parameter'!$E$16*'Data &amp; Parameter'!$E$17*('Data &amp; Parameter'!$E$18+'Data &amp; Parameter'!$E$19)*'Data &amp; Parameter'!$E$20*'Data &amp; Parameter'!$E$37*R1838</f>
        <v>0</v>
      </c>
      <c r="T1838" s="28">
        <f t="shared" si="28"/>
        <v>0</v>
      </c>
    </row>
    <row r="1839" spans="1:20" ht="15.75" customHeight="1" x14ac:dyDescent="0.35">
      <c r="A1839">
        <v>1832</v>
      </c>
      <c r="B1839" s="76">
        <v>44236</v>
      </c>
      <c r="C1839" s="1" t="s">
        <v>5848</v>
      </c>
      <c r="D1839" s="76">
        <v>44236</v>
      </c>
      <c r="E1839" s="1" t="s">
        <v>5849</v>
      </c>
      <c r="F1839" s="1" t="s">
        <v>5850</v>
      </c>
      <c r="G1839" s="1" t="s">
        <v>123</v>
      </c>
      <c r="H1839" s="1" t="s">
        <v>124</v>
      </c>
      <c r="I1839" s="1" t="s">
        <v>125</v>
      </c>
      <c r="J1839" s="1" t="s">
        <v>2608</v>
      </c>
      <c r="K1839" s="1" t="s">
        <v>2609</v>
      </c>
      <c r="L1839">
        <f>ROUNDUP(IF(B1839&gt;$D$4,0,($D$4-B1839+1)/365),0)</f>
        <v>0</v>
      </c>
      <c r="M1839">
        <f>ROUNDUP(IF(B1839&gt;$D$5,0,($D$5-B1839+1)/365),0)</f>
        <v>0</v>
      </c>
      <c r="N1839" s="28">
        <f>IF(OR(L1839=1,M1839=1),IF(B1839+364&lt;=$D$5,(B1839+364-$D$4+1)/365,IF(B1839&gt;$D$4,($D$5-B1839+1)/365,$D$6/365)),0)</f>
        <v>0</v>
      </c>
      <c r="O1839" s="28">
        <f>'Data &amp; Parameter'!$E$16*'Data &amp; Parameter'!$E$17*('Data &amp; Parameter'!$E$18+'Data &amp; Parameter'!$E$19)*'Data &amp; Parameter'!$E$20*'Data &amp; Parameter'!$E$37*N1839</f>
        <v>0</v>
      </c>
      <c r="P1839">
        <f>ROUNDUP(IF(D1839&gt;$D$4,0,($D$4-D1839+1)/365),0)</f>
        <v>0</v>
      </c>
      <c r="Q1839">
        <f>ROUNDUP(IF(D1839&gt;$D$5,0,($D$5-D1839+1)/365),0)</f>
        <v>0</v>
      </c>
      <c r="R1839" s="28">
        <f>IF(OR(P1839=1,Q1839=1),IF(D1839+364&lt;=$D$5,(D1839+364-$D$4+1)/365,IF(D1839&gt;$D$4,($D$5-D1839+1)/365,$D$6/365)),0)</f>
        <v>0</v>
      </c>
      <c r="S1839" s="28">
        <f>'Data &amp; Parameter'!$E$16*'Data &amp; Parameter'!$E$17*('Data &amp; Parameter'!$E$18+'Data &amp; Parameter'!$E$19)*'Data &amp; Parameter'!$E$20*'Data &amp; Parameter'!$E$37*R1839</f>
        <v>0</v>
      </c>
      <c r="T1839" s="28">
        <f t="shared" si="28"/>
        <v>0</v>
      </c>
    </row>
    <row r="1840" spans="1:20" ht="15.75" customHeight="1" x14ac:dyDescent="0.35">
      <c r="A1840">
        <v>1833</v>
      </c>
      <c r="B1840" s="76">
        <v>44236</v>
      </c>
      <c r="C1840" s="1" t="s">
        <v>5851</v>
      </c>
      <c r="D1840" s="76">
        <v>44236</v>
      </c>
      <c r="E1840" s="1" t="s">
        <v>5852</v>
      </c>
      <c r="F1840" s="1" t="s">
        <v>5853</v>
      </c>
      <c r="G1840" s="1" t="s">
        <v>123</v>
      </c>
      <c r="H1840" s="1" t="s">
        <v>124</v>
      </c>
      <c r="I1840" s="1" t="s">
        <v>125</v>
      </c>
      <c r="J1840" s="1" t="s">
        <v>2608</v>
      </c>
      <c r="K1840" s="1" t="s">
        <v>5854</v>
      </c>
      <c r="L1840">
        <f>ROUNDUP(IF(B1840&gt;$D$4,0,($D$4-B1840+1)/365),0)</f>
        <v>0</v>
      </c>
      <c r="M1840">
        <f>ROUNDUP(IF(B1840&gt;$D$5,0,($D$5-B1840+1)/365),0)</f>
        <v>0</v>
      </c>
      <c r="N1840" s="28">
        <f>IF(OR(L1840=1,M1840=1),IF(B1840+364&lt;=$D$5,(B1840+364-$D$4+1)/365,IF(B1840&gt;$D$4,($D$5-B1840+1)/365,$D$6/365)),0)</f>
        <v>0</v>
      </c>
      <c r="O1840" s="28">
        <f>'Data &amp; Parameter'!$E$16*'Data &amp; Parameter'!$E$17*('Data &amp; Parameter'!$E$18+'Data &amp; Parameter'!$E$19)*'Data &amp; Parameter'!$E$20*'Data &amp; Parameter'!$E$37*N1840</f>
        <v>0</v>
      </c>
      <c r="P1840">
        <f>ROUNDUP(IF(D1840&gt;$D$4,0,($D$4-D1840+1)/365),0)</f>
        <v>0</v>
      </c>
      <c r="Q1840">
        <f>ROUNDUP(IF(D1840&gt;$D$5,0,($D$5-D1840+1)/365),0)</f>
        <v>0</v>
      </c>
      <c r="R1840" s="28">
        <f>IF(OR(P1840=1,Q1840=1),IF(D1840+364&lt;=$D$5,(D1840+364-$D$4+1)/365,IF(D1840&gt;$D$4,($D$5-D1840+1)/365,$D$6/365)),0)</f>
        <v>0</v>
      </c>
      <c r="S1840" s="28">
        <f>'Data &amp; Parameter'!$E$16*'Data &amp; Parameter'!$E$17*('Data &amp; Parameter'!$E$18+'Data &amp; Parameter'!$E$19)*'Data &amp; Parameter'!$E$20*'Data &amp; Parameter'!$E$37*R1840</f>
        <v>0</v>
      </c>
      <c r="T1840" s="28">
        <f t="shared" si="28"/>
        <v>0</v>
      </c>
    </row>
    <row r="1841" spans="1:20" ht="15.75" customHeight="1" x14ac:dyDescent="0.35">
      <c r="A1841">
        <v>1834</v>
      </c>
      <c r="B1841" s="76">
        <v>44236</v>
      </c>
      <c r="C1841" s="1" t="s">
        <v>5855</v>
      </c>
      <c r="D1841" s="76">
        <v>44236</v>
      </c>
      <c r="E1841" s="1" t="s">
        <v>5856</v>
      </c>
      <c r="F1841" s="1" t="s">
        <v>5857</v>
      </c>
      <c r="G1841" s="1" t="s">
        <v>123</v>
      </c>
      <c r="H1841" s="1" t="s">
        <v>124</v>
      </c>
      <c r="I1841" s="1" t="s">
        <v>125</v>
      </c>
      <c r="J1841" s="1" t="s">
        <v>2608</v>
      </c>
      <c r="K1841" s="1" t="s">
        <v>5831</v>
      </c>
      <c r="L1841">
        <f>ROUNDUP(IF(B1841&gt;$D$4,0,($D$4-B1841+1)/365),0)</f>
        <v>0</v>
      </c>
      <c r="M1841">
        <f>ROUNDUP(IF(B1841&gt;$D$5,0,($D$5-B1841+1)/365),0)</f>
        <v>0</v>
      </c>
      <c r="N1841" s="28">
        <f>IF(OR(L1841=1,M1841=1),IF(B1841+364&lt;=$D$5,(B1841+364-$D$4+1)/365,IF(B1841&gt;$D$4,($D$5-B1841+1)/365,$D$6/365)),0)</f>
        <v>0</v>
      </c>
      <c r="O1841" s="28">
        <f>'Data &amp; Parameter'!$E$16*'Data &amp; Parameter'!$E$17*('Data &amp; Parameter'!$E$18+'Data &amp; Parameter'!$E$19)*'Data &amp; Parameter'!$E$20*'Data &amp; Parameter'!$E$37*N1841</f>
        <v>0</v>
      </c>
      <c r="P1841">
        <f>ROUNDUP(IF(D1841&gt;$D$4,0,($D$4-D1841+1)/365),0)</f>
        <v>0</v>
      </c>
      <c r="Q1841">
        <f>ROUNDUP(IF(D1841&gt;$D$5,0,($D$5-D1841+1)/365),0)</f>
        <v>0</v>
      </c>
      <c r="R1841" s="28">
        <f>IF(OR(P1841=1,Q1841=1),IF(D1841+364&lt;=$D$5,(D1841+364-$D$4+1)/365,IF(D1841&gt;$D$4,($D$5-D1841+1)/365,$D$6/365)),0)</f>
        <v>0</v>
      </c>
      <c r="S1841" s="28">
        <f>'Data &amp; Parameter'!$E$16*'Data &amp; Parameter'!$E$17*('Data &amp; Parameter'!$E$18+'Data &amp; Parameter'!$E$19)*'Data &amp; Parameter'!$E$20*'Data &amp; Parameter'!$E$37*R1841</f>
        <v>0</v>
      </c>
      <c r="T1841" s="28">
        <f t="shared" si="28"/>
        <v>0</v>
      </c>
    </row>
    <row r="1842" spans="1:20" ht="15.75" customHeight="1" x14ac:dyDescent="0.35">
      <c r="A1842">
        <v>1835</v>
      </c>
      <c r="B1842" s="76">
        <v>44236</v>
      </c>
      <c r="C1842" s="1" t="s">
        <v>5858</v>
      </c>
      <c r="D1842" s="76">
        <v>44236</v>
      </c>
      <c r="E1842" s="1" t="s">
        <v>5859</v>
      </c>
      <c r="F1842" s="1" t="s">
        <v>5860</v>
      </c>
      <c r="G1842" s="1" t="s">
        <v>123</v>
      </c>
      <c r="H1842" s="1" t="s">
        <v>124</v>
      </c>
      <c r="I1842" s="1" t="s">
        <v>125</v>
      </c>
      <c r="J1842" s="1" t="s">
        <v>2608</v>
      </c>
      <c r="K1842" s="1" t="s">
        <v>5831</v>
      </c>
      <c r="L1842">
        <f>ROUNDUP(IF(B1842&gt;$D$4,0,($D$4-B1842+1)/365),0)</f>
        <v>0</v>
      </c>
      <c r="M1842">
        <f>ROUNDUP(IF(B1842&gt;$D$5,0,($D$5-B1842+1)/365),0)</f>
        <v>0</v>
      </c>
      <c r="N1842" s="28">
        <f>IF(OR(L1842=1,M1842=1),IF(B1842+364&lt;=$D$5,(B1842+364-$D$4+1)/365,IF(B1842&gt;$D$4,($D$5-B1842+1)/365,$D$6/365)),0)</f>
        <v>0</v>
      </c>
      <c r="O1842" s="28">
        <f>'Data &amp; Parameter'!$E$16*'Data &amp; Parameter'!$E$17*('Data &amp; Parameter'!$E$18+'Data &amp; Parameter'!$E$19)*'Data &amp; Parameter'!$E$20*'Data &amp; Parameter'!$E$37*N1842</f>
        <v>0</v>
      </c>
      <c r="P1842">
        <f>ROUNDUP(IF(D1842&gt;$D$4,0,($D$4-D1842+1)/365),0)</f>
        <v>0</v>
      </c>
      <c r="Q1842">
        <f>ROUNDUP(IF(D1842&gt;$D$5,0,($D$5-D1842+1)/365),0)</f>
        <v>0</v>
      </c>
      <c r="R1842" s="28">
        <f>IF(OR(P1842=1,Q1842=1),IF(D1842+364&lt;=$D$5,(D1842+364-$D$4+1)/365,IF(D1842&gt;$D$4,($D$5-D1842+1)/365,$D$6/365)),0)</f>
        <v>0</v>
      </c>
      <c r="S1842" s="28">
        <f>'Data &amp; Parameter'!$E$16*'Data &amp; Parameter'!$E$17*('Data &amp; Parameter'!$E$18+'Data &amp; Parameter'!$E$19)*'Data &amp; Parameter'!$E$20*'Data &amp; Parameter'!$E$37*R1842</f>
        <v>0</v>
      </c>
      <c r="T1842" s="28">
        <f t="shared" si="28"/>
        <v>0</v>
      </c>
    </row>
    <row r="1843" spans="1:20" ht="15.75" customHeight="1" x14ac:dyDescent="0.35">
      <c r="A1843">
        <v>1836</v>
      </c>
      <c r="B1843" s="76">
        <v>44236</v>
      </c>
      <c r="C1843" s="1" t="s">
        <v>5861</v>
      </c>
      <c r="D1843" s="76">
        <v>44236</v>
      </c>
      <c r="E1843" s="1" t="s">
        <v>5862</v>
      </c>
      <c r="F1843" s="1" t="s">
        <v>5863</v>
      </c>
      <c r="G1843" s="1" t="s">
        <v>123</v>
      </c>
      <c r="H1843" s="1" t="s">
        <v>124</v>
      </c>
      <c r="I1843" s="1" t="s">
        <v>125</v>
      </c>
      <c r="J1843" s="1" t="s">
        <v>2608</v>
      </c>
      <c r="K1843" s="1" t="s">
        <v>5831</v>
      </c>
      <c r="L1843">
        <f>ROUNDUP(IF(B1843&gt;$D$4,0,($D$4-B1843+1)/365),0)</f>
        <v>0</v>
      </c>
      <c r="M1843">
        <f>ROUNDUP(IF(B1843&gt;$D$5,0,($D$5-B1843+1)/365),0)</f>
        <v>0</v>
      </c>
      <c r="N1843" s="28">
        <f>IF(OR(L1843=1,M1843=1),IF(B1843+364&lt;=$D$5,(B1843+364-$D$4+1)/365,IF(B1843&gt;$D$4,($D$5-B1843+1)/365,$D$6/365)),0)</f>
        <v>0</v>
      </c>
      <c r="O1843" s="28">
        <f>'Data &amp; Parameter'!$E$16*'Data &amp; Parameter'!$E$17*('Data &amp; Parameter'!$E$18+'Data &amp; Parameter'!$E$19)*'Data &amp; Parameter'!$E$20*'Data &amp; Parameter'!$E$37*N1843</f>
        <v>0</v>
      </c>
      <c r="P1843">
        <f>ROUNDUP(IF(D1843&gt;$D$4,0,($D$4-D1843+1)/365),0)</f>
        <v>0</v>
      </c>
      <c r="Q1843">
        <f>ROUNDUP(IF(D1843&gt;$D$5,0,($D$5-D1843+1)/365),0)</f>
        <v>0</v>
      </c>
      <c r="R1843" s="28">
        <f>IF(OR(P1843=1,Q1843=1),IF(D1843+364&lt;=$D$5,(D1843+364-$D$4+1)/365,IF(D1843&gt;$D$4,($D$5-D1843+1)/365,$D$6/365)),0)</f>
        <v>0</v>
      </c>
      <c r="S1843" s="28">
        <f>'Data &amp; Parameter'!$E$16*'Data &amp; Parameter'!$E$17*('Data &amp; Parameter'!$E$18+'Data &amp; Parameter'!$E$19)*'Data &amp; Parameter'!$E$20*'Data &amp; Parameter'!$E$37*R1843</f>
        <v>0</v>
      </c>
      <c r="T1843" s="28">
        <f t="shared" si="28"/>
        <v>0</v>
      </c>
    </row>
    <row r="1844" spans="1:20" ht="15.75" customHeight="1" x14ac:dyDescent="0.35">
      <c r="A1844">
        <v>1837</v>
      </c>
      <c r="B1844" s="76">
        <v>44236</v>
      </c>
      <c r="C1844" s="1" t="s">
        <v>5864</v>
      </c>
      <c r="D1844" s="76">
        <v>44236</v>
      </c>
      <c r="E1844" s="1" t="s">
        <v>5865</v>
      </c>
      <c r="F1844" s="1" t="s">
        <v>5866</v>
      </c>
      <c r="G1844" s="1" t="s">
        <v>123</v>
      </c>
      <c r="H1844" s="1" t="s">
        <v>124</v>
      </c>
      <c r="I1844" s="1" t="s">
        <v>125</v>
      </c>
      <c r="J1844" s="1" t="s">
        <v>2608</v>
      </c>
      <c r="K1844" s="1" t="s">
        <v>2609</v>
      </c>
      <c r="L1844">
        <f>ROUNDUP(IF(B1844&gt;$D$4,0,($D$4-B1844+1)/365),0)</f>
        <v>0</v>
      </c>
      <c r="M1844">
        <f>ROUNDUP(IF(B1844&gt;$D$5,0,($D$5-B1844+1)/365),0)</f>
        <v>0</v>
      </c>
      <c r="N1844" s="28">
        <f>IF(OR(L1844=1,M1844=1),IF(B1844+364&lt;=$D$5,(B1844+364-$D$4+1)/365,IF(B1844&gt;$D$4,($D$5-B1844+1)/365,$D$6/365)),0)</f>
        <v>0</v>
      </c>
      <c r="O1844" s="28">
        <f>'Data &amp; Parameter'!$E$16*'Data &amp; Parameter'!$E$17*('Data &amp; Parameter'!$E$18+'Data &amp; Parameter'!$E$19)*'Data &amp; Parameter'!$E$20*'Data &amp; Parameter'!$E$37*N1844</f>
        <v>0</v>
      </c>
      <c r="P1844">
        <f>ROUNDUP(IF(D1844&gt;$D$4,0,($D$4-D1844+1)/365),0)</f>
        <v>0</v>
      </c>
      <c r="Q1844">
        <f>ROUNDUP(IF(D1844&gt;$D$5,0,($D$5-D1844+1)/365),0)</f>
        <v>0</v>
      </c>
      <c r="R1844" s="28">
        <f>IF(OR(P1844=1,Q1844=1),IF(D1844+364&lt;=$D$5,(D1844+364-$D$4+1)/365,IF(D1844&gt;$D$4,($D$5-D1844+1)/365,$D$6/365)),0)</f>
        <v>0</v>
      </c>
      <c r="S1844" s="28">
        <f>'Data &amp; Parameter'!$E$16*'Data &amp; Parameter'!$E$17*('Data &amp; Parameter'!$E$18+'Data &amp; Parameter'!$E$19)*'Data &amp; Parameter'!$E$20*'Data &amp; Parameter'!$E$37*R1844</f>
        <v>0</v>
      </c>
      <c r="T1844" s="28">
        <f t="shared" si="28"/>
        <v>0</v>
      </c>
    </row>
    <row r="1845" spans="1:20" ht="15.75" customHeight="1" x14ac:dyDescent="0.35">
      <c r="A1845">
        <v>1838</v>
      </c>
      <c r="B1845" s="76">
        <v>44236</v>
      </c>
      <c r="C1845" s="1" t="s">
        <v>5867</v>
      </c>
      <c r="D1845" s="76">
        <v>44236</v>
      </c>
      <c r="E1845" s="1" t="s">
        <v>5868</v>
      </c>
      <c r="F1845" s="1" t="s">
        <v>5869</v>
      </c>
      <c r="G1845" s="1" t="s">
        <v>123</v>
      </c>
      <c r="H1845" s="1" t="s">
        <v>124</v>
      </c>
      <c r="I1845" s="1" t="s">
        <v>125</v>
      </c>
      <c r="J1845" s="1" t="s">
        <v>2608</v>
      </c>
      <c r="K1845" s="1" t="s">
        <v>2616</v>
      </c>
      <c r="L1845">
        <f>ROUNDUP(IF(B1845&gt;$D$4,0,($D$4-B1845+1)/365),0)</f>
        <v>0</v>
      </c>
      <c r="M1845">
        <f>ROUNDUP(IF(B1845&gt;$D$5,0,($D$5-B1845+1)/365),0)</f>
        <v>0</v>
      </c>
      <c r="N1845" s="28">
        <f>IF(OR(L1845=1,M1845=1),IF(B1845+364&lt;=$D$5,(B1845+364-$D$4+1)/365,IF(B1845&gt;$D$4,($D$5-B1845+1)/365,$D$6/365)),0)</f>
        <v>0</v>
      </c>
      <c r="O1845" s="28">
        <f>'Data &amp; Parameter'!$E$16*'Data &amp; Parameter'!$E$17*('Data &amp; Parameter'!$E$18+'Data &amp; Parameter'!$E$19)*'Data &amp; Parameter'!$E$20*'Data &amp; Parameter'!$E$37*N1845</f>
        <v>0</v>
      </c>
      <c r="P1845">
        <f>ROUNDUP(IF(D1845&gt;$D$4,0,($D$4-D1845+1)/365),0)</f>
        <v>0</v>
      </c>
      <c r="Q1845">
        <f>ROUNDUP(IF(D1845&gt;$D$5,0,($D$5-D1845+1)/365),0)</f>
        <v>0</v>
      </c>
      <c r="R1845" s="28">
        <f>IF(OR(P1845=1,Q1845=1),IF(D1845+364&lt;=$D$5,(D1845+364-$D$4+1)/365,IF(D1845&gt;$D$4,($D$5-D1845+1)/365,$D$6/365)),0)</f>
        <v>0</v>
      </c>
      <c r="S1845" s="28">
        <f>'Data &amp; Parameter'!$E$16*'Data &amp; Parameter'!$E$17*('Data &amp; Parameter'!$E$18+'Data &amp; Parameter'!$E$19)*'Data &amp; Parameter'!$E$20*'Data &amp; Parameter'!$E$37*R1845</f>
        <v>0</v>
      </c>
      <c r="T1845" s="28">
        <f t="shared" si="28"/>
        <v>0</v>
      </c>
    </row>
    <row r="1846" spans="1:20" ht="15.75" customHeight="1" x14ac:dyDescent="0.35">
      <c r="A1846">
        <v>1839</v>
      </c>
      <c r="B1846" s="76">
        <v>44236</v>
      </c>
      <c r="C1846" s="1" t="s">
        <v>5870</v>
      </c>
      <c r="D1846" s="76">
        <v>44236</v>
      </c>
      <c r="E1846" s="1" t="s">
        <v>5871</v>
      </c>
      <c r="F1846" s="1" t="s">
        <v>5872</v>
      </c>
      <c r="G1846" s="1" t="s">
        <v>123</v>
      </c>
      <c r="H1846" s="1" t="s">
        <v>124</v>
      </c>
      <c r="I1846" s="1" t="s">
        <v>125</v>
      </c>
      <c r="J1846" s="1" t="s">
        <v>2608</v>
      </c>
      <c r="K1846" s="1" t="s">
        <v>2616</v>
      </c>
      <c r="L1846">
        <f>ROUNDUP(IF(B1846&gt;$D$4,0,($D$4-B1846+1)/365),0)</f>
        <v>0</v>
      </c>
      <c r="M1846">
        <f>ROUNDUP(IF(B1846&gt;$D$5,0,($D$5-B1846+1)/365),0)</f>
        <v>0</v>
      </c>
      <c r="N1846" s="28">
        <f>IF(OR(L1846=1,M1846=1),IF(B1846+364&lt;=$D$5,(B1846+364-$D$4+1)/365,IF(B1846&gt;$D$4,($D$5-B1846+1)/365,$D$6/365)),0)</f>
        <v>0</v>
      </c>
      <c r="O1846" s="28">
        <f>'Data &amp; Parameter'!$E$16*'Data &amp; Parameter'!$E$17*('Data &amp; Parameter'!$E$18+'Data &amp; Parameter'!$E$19)*'Data &amp; Parameter'!$E$20*'Data &amp; Parameter'!$E$37*N1846</f>
        <v>0</v>
      </c>
      <c r="P1846">
        <f>ROUNDUP(IF(D1846&gt;$D$4,0,($D$4-D1846+1)/365),0)</f>
        <v>0</v>
      </c>
      <c r="Q1846">
        <f>ROUNDUP(IF(D1846&gt;$D$5,0,($D$5-D1846+1)/365),0)</f>
        <v>0</v>
      </c>
      <c r="R1846" s="28">
        <f>IF(OR(P1846=1,Q1846=1),IF(D1846+364&lt;=$D$5,(D1846+364-$D$4+1)/365,IF(D1846&gt;$D$4,($D$5-D1846+1)/365,$D$6/365)),0)</f>
        <v>0</v>
      </c>
      <c r="S1846" s="28">
        <f>'Data &amp; Parameter'!$E$16*'Data &amp; Parameter'!$E$17*('Data &amp; Parameter'!$E$18+'Data &amp; Parameter'!$E$19)*'Data &amp; Parameter'!$E$20*'Data &amp; Parameter'!$E$37*R1846</f>
        <v>0</v>
      </c>
      <c r="T1846" s="28">
        <f t="shared" si="28"/>
        <v>0</v>
      </c>
    </row>
    <row r="1847" spans="1:20" ht="15.75" customHeight="1" x14ac:dyDescent="0.35">
      <c r="A1847">
        <v>1840</v>
      </c>
      <c r="B1847" s="76">
        <v>44236</v>
      </c>
      <c r="C1847" s="1" t="s">
        <v>5873</v>
      </c>
      <c r="D1847" s="76">
        <v>44236</v>
      </c>
      <c r="E1847" s="1" t="s">
        <v>5874</v>
      </c>
      <c r="F1847" s="1" t="s">
        <v>5875</v>
      </c>
      <c r="G1847" s="1" t="s">
        <v>123</v>
      </c>
      <c r="H1847" s="1" t="s">
        <v>124</v>
      </c>
      <c r="I1847" s="1" t="s">
        <v>125</v>
      </c>
      <c r="J1847" s="1" t="s">
        <v>2608</v>
      </c>
      <c r="K1847" s="1" t="s">
        <v>2616</v>
      </c>
      <c r="L1847">
        <f>ROUNDUP(IF(B1847&gt;$D$4,0,($D$4-B1847+1)/365),0)</f>
        <v>0</v>
      </c>
      <c r="M1847">
        <f>ROUNDUP(IF(B1847&gt;$D$5,0,($D$5-B1847+1)/365),0)</f>
        <v>0</v>
      </c>
      <c r="N1847" s="28">
        <f>IF(OR(L1847=1,M1847=1),IF(B1847+364&lt;=$D$5,(B1847+364-$D$4+1)/365,IF(B1847&gt;$D$4,($D$5-B1847+1)/365,$D$6/365)),0)</f>
        <v>0</v>
      </c>
      <c r="O1847" s="28">
        <f>'Data &amp; Parameter'!$E$16*'Data &amp; Parameter'!$E$17*('Data &amp; Parameter'!$E$18+'Data &amp; Parameter'!$E$19)*'Data &amp; Parameter'!$E$20*'Data &amp; Parameter'!$E$37*N1847</f>
        <v>0</v>
      </c>
      <c r="P1847">
        <f>ROUNDUP(IF(D1847&gt;$D$4,0,($D$4-D1847+1)/365),0)</f>
        <v>0</v>
      </c>
      <c r="Q1847">
        <f>ROUNDUP(IF(D1847&gt;$D$5,0,($D$5-D1847+1)/365),0)</f>
        <v>0</v>
      </c>
      <c r="R1847" s="28">
        <f>IF(OR(P1847=1,Q1847=1),IF(D1847+364&lt;=$D$5,(D1847+364-$D$4+1)/365,IF(D1847&gt;$D$4,($D$5-D1847+1)/365,$D$6/365)),0)</f>
        <v>0</v>
      </c>
      <c r="S1847" s="28">
        <f>'Data &amp; Parameter'!$E$16*'Data &amp; Parameter'!$E$17*('Data &amp; Parameter'!$E$18+'Data &amp; Parameter'!$E$19)*'Data &amp; Parameter'!$E$20*'Data &amp; Parameter'!$E$37*R1847</f>
        <v>0</v>
      </c>
      <c r="T1847" s="28">
        <f t="shared" si="28"/>
        <v>0</v>
      </c>
    </row>
    <row r="1848" spans="1:20" ht="15.75" customHeight="1" x14ac:dyDescent="0.35">
      <c r="A1848">
        <v>1841</v>
      </c>
      <c r="B1848" s="76">
        <v>44236</v>
      </c>
      <c r="C1848" s="1" t="s">
        <v>5876</v>
      </c>
      <c r="D1848" s="76">
        <v>44236</v>
      </c>
      <c r="E1848" s="1" t="s">
        <v>5877</v>
      </c>
      <c r="F1848" s="1" t="s">
        <v>5878</v>
      </c>
      <c r="G1848" s="1" t="s">
        <v>123</v>
      </c>
      <c r="H1848" s="1" t="s">
        <v>124</v>
      </c>
      <c r="I1848" s="1" t="s">
        <v>125</v>
      </c>
      <c r="J1848" s="1" t="s">
        <v>2608</v>
      </c>
      <c r="K1848" s="1" t="s">
        <v>2616</v>
      </c>
      <c r="L1848">
        <f>ROUNDUP(IF(B1848&gt;$D$4,0,($D$4-B1848+1)/365),0)</f>
        <v>0</v>
      </c>
      <c r="M1848">
        <f>ROUNDUP(IF(B1848&gt;$D$5,0,($D$5-B1848+1)/365),0)</f>
        <v>0</v>
      </c>
      <c r="N1848" s="28">
        <f>IF(OR(L1848=1,M1848=1),IF(B1848+364&lt;=$D$5,(B1848+364-$D$4+1)/365,IF(B1848&gt;$D$4,($D$5-B1848+1)/365,$D$6/365)),0)</f>
        <v>0</v>
      </c>
      <c r="O1848" s="28">
        <f>'Data &amp; Parameter'!$E$16*'Data &amp; Parameter'!$E$17*('Data &amp; Parameter'!$E$18+'Data &amp; Parameter'!$E$19)*'Data &amp; Parameter'!$E$20*'Data &amp; Parameter'!$E$37*N1848</f>
        <v>0</v>
      </c>
      <c r="P1848">
        <f>ROUNDUP(IF(D1848&gt;$D$4,0,($D$4-D1848+1)/365),0)</f>
        <v>0</v>
      </c>
      <c r="Q1848">
        <f>ROUNDUP(IF(D1848&gt;$D$5,0,($D$5-D1848+1)/365),0)</f>
        <v>0</v>
      </c>
      <c r="R1848" s="28">
        <f>IF(OR(P1848=1,Q1848=1),IF(D1848+364&lt;=$D$5,(D1848+364-$D$4+1)/365,IF(D1848&gt;$D$4,($D$5-D1848+1)/365,$D$6/365)),0)</f>
        <v>0</v>
      </c>
      <c r="S1848" s="28">
        <f>'Data &amp; Parameter'!$E$16*'Data &amp; Parameter'!$E$17*('Data &amp; Parameter'!$E$18+'Data &amp; Parameter'!$E$19)*'Data &amp; Parameter'!$E$20*'Data &amp; Parameter'!$E$37*R1848</f>
        <v>0</v>
      </c>
      <c r="T1848" s="28">
        <f t="shared" si="28"/>
        <v>0</v>
      </c>
    </row>
    <row r="1849" spans="1:20" ht="15.75" customHeight="1" x14ac:dyDescent="0.35">
      <c r="A1849">
        <v>1842</v>
      </c>
      <c r="B1849" s="76">
        <v>44236</v>
      </c>
      <c r="C1849" s="1" t="s">
        <v>5879</v>
      </c>
      <c r="D1849" s="76">
        <v>44236</v>
      </c>
      <c r="E1849" s="1" t="s">
        <v>5880</v>
      </c>
      <c r="F1849" s="1" t="s">
        <v>5881</v>
      </c>
      <c r="G1849" s="1" t="s">
        <v>123</v>
      </c>
      <c r="H1849" s="1" t="s">
        <v>124</v>
      </c>
      <c r="I1849" s="1" t="s">
        <v>125</v>
      </c>
      <c r="J1849" s="1" t="s">
        <v>2608</v>
      </c>
      <c r="K1849" s="1" t="s">
        <v>2616</v>
      </c>
      <c r="L1849">
        <f>ROUNDUP(IF(B1849&gt;$D$4,0,($D$4-B1849+1)/365),0)</f>
        <v>0</v>
      </c>
      <c r="M1849">
        <f>ROUNDUP(IF(B1849&gt;$D$5,0,($D$5-B1849+1)/365),0)</f>
        <v>0</v>
      </c>
      <c r="N1849" s="28">
        <f>IF(OR(L1849=1,M1849=1),IF(B1849+364&lt;=$D$5,(B1849+364-$D$4+1)/365,IF(B1849&gt;$D$4,($D$5-B1849+1)/365,$D$6/365)),0)</f>
        <v>0</v>
      </c>
      <c r="O1849" s="28">
        <f>'Data &amp; Parameter'!$E$16*'Data &amp; Parameter'!$E$17*('Data &amp; Parameter'!$E$18+'Data &amp; Parameter'!$E$19)*'Data &amp; Parameter'!$E$20*'Data &amp; Parameter'!$E$37*N1849</f>
        <v>0</v>
      </c>
      <c r="P1849">
        <f>ROUNDUP(IF(D1849&gt;$D$4,0,($D$4-D1849+1)/365),0)</f>
        <v>0</v>
      </c>
      <c r="Q1849">
        <f>ROUNDUP(IF(D1849&gt;$D$5,0,($D$5-D1849+1)/365),0)</f>
        <v>0</v>
      </c>
      <c r="R1849" s="28">
        <f>IF(OR(P1849=1,Q1849=1),IF(D1849+364&lt;=$D$5,(D1849+364-$D$4+1)/365,IF(D1849&gt;$D$4,($D$5-D1849+1)/365,$D$6/365)),0)</f>
        <v>0</v>
      </c>
      <c r="S1849" s="28">
        <f>'Data &amp; Parameter'!$E$16*'Data &amp; Parameter'!$E$17*('Data &amp; Parameter'!$E$18+'Data &amp; Parameter'!$E$19)*'Data &amp; Parameter'!$E$20*'Data &amp; Parameter'!$E$37*R1849</f>
        <v>0</v>
      </c>
      <c r="T1849" s="28">
        <f t="shared" si="28"/>
        <v>0</v>
      </c>
    </row>
    <row r="1850" spans="1:20" ht="15.75" customHeight="1" x14ac:dyDescent="0.35">
      <c r="A1850">
        <v>1843</v>
      </c>
      <c r="B1850" s="76">
        <v>44236</v>
      </c>
      <c r="C1850" s="1" t="s">
        <v>5882</v>
      </c>
      <c r="D1850" s="76">
        <v>44236</v>
      </c>
      <c r="E1850" s="1" t="s">
        <v>5883</v>
      </c>
      <c r="F1850" s="1" t="s">
        <v>5884</v>
      </c>
      <c r="G1850" s="1" t="s">
        <v>123</v>
      </c>
      <c r="H1850" s="1" t="s">
        <v>124</v>
      </c>
      <c r="I1850" s="1" t="s">
        <v>125</v>
      </c>
      <c r="J1850" s="1" t="s">
        <v>2608</v>
      </c>
      <c r="K1850" s="1" t="s">
        <v>2616</v>
      </c>
      <c r="L1850">
        <f>ROUNDUP(IF(B1850&gt;$D$4,0,($D$4-B1850+1)/365),0)</f>
        <v>0</v>
      </c>
      <c r="M1850">
        <f>ROUNDUP(IF(B1850&gt;$D$5,0,($D$5-B1850+1)/365),0)</f>
        <v>0</v>
      </c>
      <c r="N1850" s="28">
        <f>IF(OR(L1850=1,M1850=1),IF(B1850+364&lt;=$D$5,(B1850+364-$D$4+1)/365,IF(B1850&gt;$D$4,($D$5-B1850+1)/365,$D$6/365)),0)</f>
        <v>0</v>
      </c>
      <c r="O1850" s="28">
        <f>'Data &amp; Parameter'!$E$16*'Data &amp; Parameter'!$E$17*('Data &amp; Parameter'!$E$18+'Data &amp; Parameter'!$E$19)*'Data &amp; Parameter'!$E$20*'Data &amp; Parameter'!$E$37*N1850</f>
        <v>0</v>
      </c>
      <c r="P1850">
        <f>ROUNDUP(IF(D1850&gt;$D$4,0,($D$4-D1850+1)/365),0)</f>
        <v>0</v>
      </c>
      <c r="Q1850">
        <f>ROUNDUP(IF(D1850&gt;$D$5,0,($D$5-D1850+1)/365),0)</f>
        <v>0</v>
      </c>
      <c r="R1850" s="28">
        <f>IF(OR(P1850=1,Q1850=1),IF(D1850+364&lt;=$D$5,(D1850+364-$D$4+1)/365,IF(D1850&gt;$D$4,($D$5-D1850+1)/365,$D$6/365)),0)</f>
        <v>0</v>
      </c>
      <c r="S1850" s="28">
        <f>'Data &amp; Parameter'!$E$16*'Data &amp; Parameter'!$E$17*('Data &amp; Parameter'!$E$18+'Data &amp; Parameter'!$E$19)*'Data &amp; Parameter'!$E$20*'Data &amp; Parameter'!$E$37*R1850</f>
        <v>0</v>
      </c>
      <c r="T1850" s="28">
        <f t="shared" si="28"/>
        <v>0</v>
      </c>
    </row>
    <row r="1851" spans="1:20" ht="15.75" customHeight="1" x14ac:dyDescent="0.35">
      <c r="A1851">
        <v>1844</v>
      </c>
      <c r="B1851" s="76">
        <v>44236</v>
      </c>
      <c r="C1851" s="1" t="s">
        <v>5885</v>
      </c>
      <c r="D1851" s="76">
        <v>44236</v>
      </c>
      <c r="E1851" s="1" t="s">
        <v>5886</v>
      </c>
      <c r="F1851" s="1" t="s">
        <v>5887</v>
      </c>
      <c r="G1851" s="1" t="s">
        <v>123</v>
      </c>
      <c r="H1851" s="1" t="s">
        <v>124</v>
      </c>
      <c r="I1851" s="1" t="s">
        <v>125</v>
      </c>
      <c r="J1851" s="1" t="s">
        <v>2608</v>
      </c>
      <c r="K1851" s="1" t="s">
        <v>5854</v>
      </c>
      <c r="L1851">
        <f>ROUNDUP(IF(B1851&gt;$D$4,0,($D$4-B1851+1)/365),0)</f>
        <v>0</v>
      </c>
      <c r="M1851">
        <f>ROUNDUP(IF(B1851&gt;$D$5,0,($D$5-B1851+1)/365),0)</f>
        <v>0</v>
      </c>
      <c r="N1851" s="28">
        <f>IF(OR(L1851=1,M1851=1),IF(B1851+364&lt;=$D$5,(B1851+364-$D$4+1)/365,IF(B1851&gt;$D$4,($D$5-B1851+1)/365,$D$6/365)),0)</f>
        <v>0</v>
      </c>
      <c r="O1851" s="28">
        <f>'Data &amp; Parameter'!$E$16*'Data &amp; Parameter'!$E$17*('Data &amp; Parameter'!$E$18+'Data &amp; Parameter'!$E$19)*'Data &amp; Parameter'!$E$20*'Data &amp; Parameter'!$E$37*N1851</f>
        <v>0</v>
      </c>
      <c r="P1851">
        <f>ROUNDUP(IF(D1851&gt;$D$4,0,($D$4-D1851+1)/365),0)</f>
        <v>0</v>
      </c>
      <c r="Q1851">
        <f>ROUNDUP(IF(D1851&gt;$D$5,0,($D$5-D1851+1)/365),0)</f>
        <v>0</v>
      </c>
      <c r="R1851" s="28">
        <f>IF(OR(P1851=1,Q1851=1),IF(D1851+364&lt;=$D$5,(D1851+364-$D$4+1)/365,IF(D1851&gt;$D$4,($D$5-D1851+1)/365,$D$6/365)),0)</f>
        <v>0</v>
      </c>
      <c r="S1851" s="28">
        <f>'Data &amp; Parameter'!$E$16*'Data &amp; Parameter'!$E$17*('Data &amp; Parameter'!$E$18+'Data &amp; Parameter'!$E$19)*'Data &amp; Parameter'!$E$20*'Data &amp; Parameter'!$E$37*R1851</f>
        <v>0</v>
      </c>
      <c r="T1851" s="28">
        <f t="shared" si="28"/>
        <v>0</v>
      </c>
    </row>
    <row r="1852" spans="1:20" ht="15.75" customHeight="1" x14ac:dyDescent="0.35">
      <c r="A1852">
        <v>1845</v>
      </c>
      <c r="B1852" s="76">
        <v>44236</v>
      </c>
      <c r="C1852" s="1" t="s">
        <v>5888</v>
      </c>
      <c r="D1852" s="76">
        <v>44236</v>
      </c>
      <c r="E1852" s="1" t="s">
        <v>5889</v>
      </c>
      <c r="F1852" s="1" t="s">
        <v>5890</v>
      </c>
      <c r="G1852" s="1" t="s">
        <v>123</v>
      </c>
      <c r="H1852" s="1" t="s">
        <v>124</v>
      </c>
      <c r="I1852" s="1" t="s">
        <v>125</v>
      </c>
      <c r="J1852" s="1" t="s">
        <v>2608</v>
      </c>
      <c r="K1852" s="1" t="s">
        <v>5891</v>
      </c>
      <c r="L1852">
        <f>ROUNDUP(IF(B1852&gt;$D$4,0,($D$4-B1852+1)/365),0)</f>
        <v>0</v>
      </c>
      <c r="M1852">
        <f>ROUNDUP(IF(B1852&gt;$D$5,0,($D$5-B1852+1)/365),0)</f>
        <v>0</v>
      </c>
      <c r="N1852" s="28">
        <f>IF(OR(L1852=1,M1852=1),IF(B1852+364&lt;=$D$5,(B1852+364-$D$4+1)/365,IF(B1852&gt;$D$4,($D$5-B1852+1)/365,$D$6/365)),0)</f>
        <v>0</v>
      </c>
      <c r="O1852" s="28">
        <f>'Data &amp; Parameter'!$E$16*'Data &amp; Parameter'!$E$17*('Data &amp; Parameter'!$E$18+'Data &amp; Parameter'!$E$19)*'Data &amp; Parameter'!$E$20*'Data &amp; Parameter'!$E$37*N1852</f>
        <v>0</v>
      </c>
      <c r="P1852">
        <f>ROUNDUP(IF(D1852&gt;$D$4,0,($D$4-D1852+1)/365),0)</f>
        <v>0</v>
      </c>
      <c r="Q1852">
        <f>ROUNDUP(IF(D1852&gt;$D$5,0,($D$5-D1852+1)/365),0)</f>
        <v>0</v>
      </c>
      <c r="R1852" s="28">
        <f>IF(OR(P1852=1,Q1852=1),IF(D1852+364&lt;=$D$5,(D1852+364-$D$4+1)/365,IF(D1852&gt;$D$4,($D$5-D1852+1)/365,$D$6/365)),0)</f>
        <v>0</v>
      </c>
      <c r="S1852" s="28">
        <f>'Data &amp; Parameter'!$E$16*'Data &amp; Parameter'!$E$17*('Data &amp; Parameter'!$E$18+'Data &amp; Parameter'!$E$19)*'Data &amp; Parameter'!$E$20*'Data &amp; Parameter'!$E$37*R1852</f>
        <v>0</v>
      </c>
      <c r="T1852" s="28">
        <f t="shared" si="28"/>
        <v>0</v>
      </c>
    </row>
    <row r="1853" spans="1:20" ht="15.75" customHeight="1" x14ac:dyDescent="0.35">
      <c r="A1853">
        <v>1846</v>
      </c>
      <c r="B1853" s="76">
        <v>44236</v>
      </c>
      <c r="C1853" s="1" t="s">
        <v>5892</v>
      </c>
      <c r="D1853" s="76">
        <v>44236</v>
      </c>
      <c r="E1853" s="1" t="s">
        <v>5893</v>
      </c>
      <c r="F1853" s="1" t="s">
        <v>5894</v>
      </c>
      <c r="G1853" s="1" t="s">
        <v>123</v>
      </c>
      <c r="H1853" s="1" t="s">
        <v>124</v>
      </c>
      <c r="I1853" s="1" t="s">
        <v>125</v>
      </c>
      <c r="J1853" s="1" t="s">
        <v>1623</v>
      </c>
      <c r="K1853" s="1" t="s">
        <v>1623</v>
      </c>
      <c r="L1853">
        <f>ROUNDUP(IF(B1853&gt;$D$4,0,($D$4-B1853+1)/365),0)</f>
        <v>0</v>
      </c>
      <c r="M1853">
        <f>ROUNDUP(IF(B1853&gt;$D$5,0,($D$5-B1853+1)/365),0)</f>
        <v>0</v>
      </c>
      <c r="N1853" s="28">
        <f>IF(OR(L1853=1,M1853=1),IF(B1853+364&lt;=$D$5,(B1853+364-$D$4+1)/365,IF(B1853&gt;$D$4,($D$5-B1853+1)/365,$D$6/365)),0)</f>
        <v>0</v>
      </c>
      <c r="O1853" s="28">
        <f>'Data &amp; Parameter'!$E$16*'Data &amp; Parameter'!$E$17*('Data &amp; Parameter'!$E$18+'Data &amp; Parameter'!$E$19)*'Data &amp; Parameter'!$E$20*'Data &amp; Parameter'!$E$37*N1853</f>
        <v>0</v>
      </c>
      <c r="P1853">
        <f>ROUNDUP(IF(D1853&gt;$D$4,0,($D$4-D1853+1)/365),0)</f>
        <v>0</v>
      </c>
      <c r="Q1853">
        <f>ROUNDUP(IF(D1853&gt;$D$5,0,($D$5-D1853+1)/365),0)</f>
        <v>0</v>
      </c>
      <c r="R1853" s="28">
        <f>IF(OR(P1853=1,Q1853=1),IF(D1853+364&lt;=$D$5,(D1853+364-$D$4+1)/365,IF(D1853&gt;$D$4,($D$5-D1853+1)/365,$D$6/365)),0)</f>
        <v>0</v>
      </c>
      <c r="S1853" s="28">
        <f>'Data &amp; Parameter'!$E$16*'Data &amp; Parameter'!$E$17*('Data &amp; Parameter'!$E$18+'Data &amp; Parameter'!$E$19)*'Data &amp; Parameter'!$E$20*'Data &amp; Parameter'!$E$37*R1853</f>
        <v>0</v>
      </c>
      <c r="T1853" s="28">
        <f t="shared" si="28"/>
        <v>0</v>
      </c>
    </row>
    <row r="1854" spans="1:20" ht="15.75" customHeight="1" x14ac:dyDescent="0.35">
      <c r="A1854">
        <v>1847</v>
      </c>
      <c r="B1854" s="76">
        <v>44236</v>
      </c>
      <c r="C1854" s="1" t="s">
        <v>5895</v>
      </c>
      <c r="D1854" s="76">
        <v>44236</v>
      </c>
      <c r="E1854" s="1" t="s">
        <v>5896</v>
      </c>
      <c r="F1854" s="1" t="s">
        <v>5897</v>
      </c>
      <c r="G1854" s="1" t="s">
        <v>123</v>
      </c>
      <c r="H1854" s="1" t="s">
        <v>124</v>
      </c>
      <c r="I1854" s="1" t="s">
        <v>125</v>
      </c>
      <c r="J1854" s="1" t="s">
        <v>1616</v>
      </c>
      <c r="K1854" s="1" t="s">
        <v>5898</v>
      </c>
      <c r="L1854">
        <f>ROUNDUP(IF(B1854&gt;$D$4,0,($D$4-B1854+1)/365),0)</f>
        <v>0</v>
      </c>
      <c r="M1854">
        <f>ROUNDUP(IF(B1854&gt;$D$5,0,($D$5-B1854+1)/365),0)</f>
        <v>0</v>
      </c>
      <c r="N1854" s="28">
        <f>IF(OR(L1854=1,M1854=1),IF(B1854+364&lt;=$D$5,(B1854+364-$D$4+1)/365,IF(B1854&gt;$D$4,($D$5-B1854+1)/365,$D$6/365)),0)</f>
        <v>0</v>
      </c>
      <c r="O1854" s="28">
        <f>'Data &amp; Parameter'!$E$16*'Data &amp; Parameter'!$E$17*('Data &amp; Parameter'!$E$18+'Data &amp; Parameter'!$E$19)*'Data &amp; Parameter'!$E$20*'Data &amp; Parameter'!$E$37*N1854</f>
        <v>0</v>
      </c>
      <c r="P1854">
        <f>ROUNDUP(IF(D1854&gt;$D$4,0,($D$4-D1854+1)/365),0)</f>
        <v>0</v>
      </c>
      <c r="Q1854">
        <f>ROUNDUP(IF(D1854&gt;$D$5,0,($D$5-D1854+1)/365),0)</f>
        <v>0</v>
      </c>
      <c r="R1854" s="28">
        <f>IF(OR(P1854=1,Q1854=1),IF(D1854+364&lt;=$D$5,(D1854+364-$D$4+1)/365,IF(D1854&gt;$D$4,($D$5-D1854+1)/365,$D$6/365)),0)</f>
        <v>0</v>
      </c>
      <c r="S1854" s="28">
        <f>'Data &amp; Parameter'!$E$16*'Data &amp; Parameter'!$E$17*('Data &amp; Parameter'!$E$18+'Data &amp; Parameter'!$E$19)*'Data &amp; Parameter'!$E$20*'Data &amp; Parameter'!$E$37*R1854</f>
        <v>0</v>
      </c>
      <c r="T1854" s="28">
        <f t="shared" si="28"/>
        <v>0</v>
      </c>
    </row>
    <row r="1855" spans="1:20" ht="15.75" customHeight="1" x14ac:dyDescent="0.35">
      <c r="A1855">
        <v>1848</v>
      </c>
      <c r="B1855" s="76">
        <v>44236</v>
      </c>
      <c r="C1855" s="1" t="s">
        <v>5899</v>
      </c>
      <c r="D1855" s="76">
        <v>44236</v>
      </c>
      <c r="E1855" s="1" t="s">
        <v>5900</v>
      </c>
      <c r="F1855" s="1" t="s">
        <v>5901</v>
      </c>
      <c r="G1855" s="1" t="s">
        <v>123</v>
      </c>
      <c r="H1855" s="1" t="s">
        <v>124</v>
      </c>
      <c r="I1855" s="1" t="s">
        <v>125</v>
      </c>
      <c r="J1855" s="1" t="s">
        <v>1616</v>
      </c>
      <c r="K1855" s="1" t="s">
        <v>5898</v>
      </c>
      <c r="L1855">
        <f>ROUNDUP(IF(B1855&gt;$D$4,0,($D$4-B1855+1)/365),0)</f>
        <v>0</v>
      </c>
      <c r="M1855">
        <f>ROUNDUP(IF(B1855&gt;$D$5,0,($D$5-B1855+1)/365),0)</f>
        <v>0</v>
      </c>
      <c r="N1855" s="28">
        <f>IF(OR(L1855=1,M1855=1),IF(B1855+364&lt;=$D$5,(B1855+364-$D$4+1)/365,IF(B1855&gt;$D$4,($D$5-B1855+1)/365,$D$6/365)),0)</f>
        <v>0</v>
      </c>
      <c r="O1855" s="28">
        <f>'Data &amp; Parameter'!$E$16*'Data &amp; Parameter'!$E$17*('Data &amp; Parameter'!$E$18+'Data &amp; Parameter'!$E$19)*'Data &amp; Parameter'!$E$20*'Data &amp; Parameter'!$E$37*N1855</f>
        <v>0</v>
      </c>
      <c r="P1855">
        <f>ROUNDUP(IF(D1855&gt;$D$4,0,($D$4-D1855+1)/365),0)</f>
        <v>0</v>
      </c>
      <c r="Q1855">
        <f>ROUNDUP(IF(D1855&gt;$D$5,0,($D$5-D1855+1)/365),0)</f>
        <v>0</v>
      </c>
      <c r="R1855" s="28">
        <f>IF(OR(P1855=1,Q1855=1),IF(D1855+364&lt;=$D$5,(D1855+364-$D$4+1)/365,IF(D1855&gt;$D$4,($D$5-D1855+1)/365,$D$6/365)),0)</f>
        <v>0</v>
      </c>
      <c r="S1855" s="28">
        <f>'Data &amp; Parameter'!$E$16*'Data &amp; Parameter'!$E$17*('Data &amp; Parameter'!$E$18+'Data &amp; Parameter'!$E$19)*'Data &amp; Parameter'!$E$20*'Data &amp; Parameter'!$E$37*R1855</f>
        <v>0</v>
      </c>
      <c r="T1855" s="28">
        <f t="shared" si="28"/>
        <v>0</v>
      </c>
    </row>
    <row r="1856" spans="1:20" ht="15.75" customHeight="1" x14ac:dyDescent="0.35">
      <c r="A1856">
        <v>1849</v>
      </c>
      <c r="B1856" s="76">
        <v>44236</v>
      </c>
      <c r="C1856" s="1" t="s">
        <v>5902</v>
      </c>
      <c r="D1856" s="76">
        <v>44236</v>
      </c>
      <c r="E1856" s="1" t="s">
        <v>5903</v>
      </c>
      <c r="F1856" s="1" t="s">
        <v>5904</v>
      </c>
      <c r="G1856" s="1" t="s">
        <v>123</v>
      </c>
      <c r="H1856" s="1" t="s">
        <v>124</v>
      </c>
      <c r="I1856" s="1" t="s">
        <v>125</v>
      </c>
      <c r="J1856" s="1" t="s">
        <v>1616</v>
      </c>
      <c r="K1856" s="1" t="s">
        <v>1616</v>
      </c>
      <c r="L1856">
        <f>ROUNDUP(IF(B1856&gt;$D$4,0,($D$4-B1856+1)/365),0)</f>
        <v>0</v>
      </c>
      <c r="M1856">
        <f>ROUNDUP(IF(B1856&gt;$D$5,0,($D$5-B1856+1)/365),0)</f>
        <v>0</v>
      </c>
      <c r="N1856" s="28">
        <f>IF(OR(L1856=1,M1856=1),IF(B1856+364&lt;=$D$5,(B1856+364-$D$4+1)/365,IF(B1856&gt;$D$4,($D$5-B1856+1)/365,$D$6/365)),0)</f>
        <v>0</v>
      </c>
      <c r="O1856" s="28">
        <f>'Data &amp; Parameter'!$E$16*'Data &amp; Parameter'!$E$17*('Data &amp; Parameter'!$E$18+'Data &amp; Parameter'!$E$19)*'Data &amp; Parameter'!$E$20*'Data &amp; Parameter'!$E$37*N1856</f>
        <v>0</v>
      </c>
      <c r="P1856">
        <f>ROUNDUP(IF(D1856&gt;$D$4,0,($D$4-D1856+1)/365),0)</f>
        <v>0</v>
      </c>
      <c r="Q1856">
        <f>ROUNDUP(IF(D1856&gt;$D$5,0,($D$5-D1856+1)/365),0)</f>
        <v>0</v>
      </c>
      <c r="R1856" s="28">
        <f>IF(OR(P1856=1,Q1856=1),IF(D1856+364&lt;=$D$5,(D1856+364-$D$4+1)/365,IF(D1856&gt;$D$4,($D$5-D1856+1)/365,$D$6/365)),0)</f>
        <v>0</v>
      </c>
      <c r="S1856" s="28">
        <f>'Data &amp; Parameter'!$E$16*'Data &amp; Parameter'!$E$17*('Data &amp; Parameter'!$E$18+'Data &amp; Parameter'!$E$19)*'Data &amp; Parameter'!$E$20*'Data &amp; Parameter'!$E$37*R1856</f>
        <v>0</v>
      </c>
      <c r="T1856" s="28">
        <f t="shared" si="28"/>
        <v>0</v>
      </c>
    </row>
    <row r="1857" spans="1:20" ht="15.75" customHeight="1" x14ac:dyDescent="0.35">
      <c r="A1857">
        <v>1850</v>
      </c>
      <c r="B1857" s="76">
        <v>44236</v>
      </c>
      <c r="C1857" s="1" t="s">
        <v>5905</v>
      </c>
      <c r="D1857" s="76">
        <v>44236</v>
      </c>
      <c r="E1857" s="1" t="s">
        <v>5906</v>
      </c>
      <c r="F1857" s="1" t="s">
        <v>5907</v>
      </c>
      <c r="G1857" s="1" t="s">
        <v>123</v>
      </c>
      <c r="H1857" s="1" t="s">
        <v>124</v>
      </c>
      <c r="I1857" s="1" t="s">
        <v>125</v>
      </c>
      <c r="J1857" s="1" t="s">
        <v>126</v>
      </c>
      <c r="K1857" s="1" t="s">
        <v>126</v>
      </c>
      <c r="L1857">
        <f>ROUNDUP(IF(B1857&gt;$D$4,0,($D$4-B1857+1)/365),0)</f>
        <v>0</v>
      </c>
      <c r="M1857">
        <f>ROUNDUP(IF(B1857&gt;$D$5,0,($D$5-B1857+1)/365),0)</f>
        <v>0</v>
      </c>
      <c r="N1857" s="28">
        <f>IF(OR(L1857=1,M1857=1),IF(B1857+364&lt;=$D$5,(B1857+364-$D$4+1)/365,IF(B1857&gt;$D$4,($D$5-B1857+1)/365,$D$6/365)),0)</f>
        <v>0</v>
      </c>
      <c r="O1857" s="28">
        <f>'Data &amp; Parameter'!$E$16*'Data &amp; Parameter'!$E$17*('Data &amp; Parameter'!$E$18+'Data &amp; Parameter'!$E$19)*'Data &amp; Parameter'!$E$20*'Data &amp; Parameter'!$E$37*N1857</f>
        <v>0</v>
      </c>
      <c r="P1857">
        <f>ROUNDUP(IF(D1857&gt;$D$4,0,($D$4-D1857+1)/365),0)</f>
        <v>0</v>
      </c>
      <c r="Q1857">
        <f>ROUNDUP(IF(D1857&gt;$D$5,0,($D$5-D1857+1)/365),0)</f>
        <v>0</v>
      </c>
      <c r="R1857" s="28">
        <f>IF(OR(P1857=1,Q1857=1),IF(D1857+364&lt;=$D$5,(D1857+364-$D$4+1)/365,IF(D1857&gt;$D$4,($D$5-D1857+1)/365,$D$6/365)),0)</f>
        <v>0</v>
      </c>
      <c r="S1857" s="28">
        <f>'Data &amp; Parameter'!$E$16*'Data &amp; Parameter'!$E$17*('Data &amp; Parameter'!$E$18+'Data &amp; Parameter'!$E$19)*'Data &amp; Parameter'!$E$20*'Data &amp; Parameter'!$E$37*R1857</f>
        <v>0</v>
      </c>
      <c r="T1857" s="28">
        <f t="shared" si="28"/>
        <v>0</v>
      </c>
    </row>
    <row r="1858" spans="1:20" ht="15.75" customHeight="1" x14ac:dyDescent="0.35">
      <c r="A1858">
        <v>1851</v>
      </c>
      <c r="B1858" s="76">
        <v>44236</v>
      </c>
      <c r="C1858" s="1" t="s">
        <v>5908</v>
      </c>
      <c r="D1858" s="76">
        <v>44236</v>
      </c>
      <c r="E1858" s="1" t="s">
        <v>5909</v>
      </c>
      <c r="F1858" s="1" t="s">
        <v>5910</v>
      </c>
      <c r="G1858" s="1" t="s">
        <v>123</v>
      </c>
      <c r="H1858" s="1" t="s">
        <v>124</v>
      </c>
      <c r="I1858" s="1" t="s">
        <v>125</v>
      </c>
      <c r="J1858" s="1" t="s">
        <v>126</v>
      </c>
      <c r="K1858" s="1" t="s">
        <v>126</v>
      </c>
      <c r="L1858">
        <f>ROUNDUP(IF(B1858&gt;$D$4,0,($D$4-B1858+1)/365),0)</f>
        <v>0</v>
      </c>
      <c r="M1858">
        <f>ROUNDUP(IF(B1858&gt;$D$5,0,($D$5-B1858+1)/365),0)</f>
        <v>0</v>
      </c>
      <c r="N1858" s="28">
        <f>IF(OR(L1858=1,M1858=1),IF(B1858+364&lt;=$D$5,(B1858+364-$D$4+1)/365,IF(B1858&gt;$D$4,($D$5-B1858+1)/365,$D$6/365)),0)</f>
        <v>0</v>
      </c>
      <c r="O1858" s="28">
        <f>'Data &amp; Parameter'!$E$16*'Data &amp; Parameter'!$E$17*('Data &amp; Parameter'!$E$18+'Data &amp; Parameter'!$E$19)*'Data &amp; Parameter'!$E$20*'Data &amp; Parameter'!$E$37*N1858</f>
        <v>0</v>
      </c>
      <c r="P1858">
        <f>ROUNDUP(IF(D1858&gt;$D$4,0,($D$4-D1858+1)/365),0)</f>
        <v>0</v>
      </c>
      <c r="Q1858">
        <f>ROUNDUP(IF(D1858&gt;$D$5,0,($D$5-D1858+1)/365),0)</f>
        <v>0</v>
      </c>
      <c r="R1858" s="28">
        <f>IF(OR(P1858=1,Q1858=1),IF(D1858+364&lt;=$D$5,(D1858+364-$D$4+1)/365,IF(D1858&gt;$D$4,($D$5-D1858+1)/365,$D$6/365)),0)</f>
        <v>0</v>
      </c>
      <c r="S1858" s="28">
        <f>'Data &amp; Parameter'!$E$16*'Data &amp; Parameter'!$E$17*('Data &amp; Parameter'!$E$18+'Data &amp; Parameter'!$E$19)*'Data &amp; Parameter'!$E$20*'Data &amp; Parameter'!$E$37*R1858</f>
        <v>0</v>
      </c>
      <c r="T1858" s="28">
        <f t="shared" si="28"/>
        <v>0</v>
      </c>
    </row>
    <row r="1859" spans="1:20" ht="15.75" customHeight="1" x14ac:dyDescent="0.35">
      <c r="A1859">
        <v>1852</v>
      </c>
      <c r="B1859" s="76">
        <v>44236</v>
      </c>
      <c r="C1859" s="1" t="s">
        <v>5911</v>
      </c>
      <c r="D1859" s="76">
        <v>44236</v>
      </c>
      <c r="E1859" s="1" t="s">
        <v>5912</v>
      </c>
      <c r="F1859" s="1" t="s">
        <v>5913</v>
      </c>
      <c r="G1859" s="1" t="s">
        <v>123</v>
      </c>
      <c r="H1859" s="1" t="s">
        <v>124</v>
      </c>
      <c r="I1859" s="1" t="s">
        <v>125</v>
      </c>
      <c r="J1859" s="1" t="s">
        <v>126</v>
      </c>
      <c r="K1859" s="1" t="s">
        <v>126</v>
      </c>
      <c r="L1859">
        <f>ROUNDUP(IF(B1859&gt;$D$4,0,($D$4-B1859+1)/365),0)</f>
        <v>0</v>
      </c>
      <c r="M1859">
        <f>ROUNDUP(IF(B1859&gt;$D$5,0,($D$5-B1859+1)/365),0)</f>
        <v>0</v>
      </c>
      <c r="N1859" s="28">
        <f>IF(OR(L1859=1,M1859=1),IF(B1859+364&lt;=$D$5,(B1859+364-$D$4+1)/365,IF(B1859&gt;$D$4,($D$5-B1859+1)/365,$D$6/365)),0)</f>
        <v>0</v>
      </c>
      <c r="O1859" s="28">
        <f>'Data &amp; Parameter'!$E$16*'Data &amp; Parameter'!$E$17*('Data &amp; Parameter'!$E$18+'Data &amp; Parameter'!$E$19)*'Data &amp; Parameter'!$E$20*'Data &amp; Parameter'!$E$37*N1859</f>
        <v>0</v>
      </c>
      <c r="P1859">
        <f>ROUNDUP(IF(D1859&gt;$D$4,0,($D$4-D1859+1)/365),0)</f>
        <v>0</v>
      </c>
      <c r="Q1859">
        <f>ROUNDUP(IF(D1859&gt;$D$5,0,($D$5-D1859+1)/365),0)</f>
        <v>0</v>
      </c>
      <c r="R1859" s="28">
        <f>IF(OR(P1859=1,Q1859=1),IF(D1859+364&lt;=$D$5,(D1859+364-$D$4+1)/365,IF(D1859&gt;$D$4,($D$5-D1859+1)/365,$D$6/365)),0)</f>
        <v>0</v>
      </c>
      <c r="S1859" s="28">
        <f>'Data &amp; Parameter'!$E$16*'Data &amp; Parameter'!$E$17*('Data &amp; Parameter'!$E$18+'Data &amp; Parameter'!$E$19)*'Data &amp; Parameter'!$E$20*'Data &amp; Parameter'!$E$37*R1859</f>
        <v>0</v>
      </c>
      <c r="T1859" s="28">
        <f t="shared" si="28"/>
        <v>0</v>
      </c>
    </row>
    <row r="1860" spans="1:20" ht="15.75" customHeight="1" x14ac:dyDescent="0.35">
      <c r="A1860">
        <v>1853</v>
      </c>
      <c r="B1860" s="76">
        <v>44236</v>
      </c>
      <c r="C1860" s="1" t="s">
        <v>5914</v>
      </c>
      <c r="D1860" s="76">
        <v>44236</v>
      </c>
      <c r="E1860" s="1" t="s">
        <v>5915</v>
      </c>
      <c r="F1860" s="1" t="s">
        <v>5916</v>
      </c>
      <c r="G1860" s="1" t="s">
        <v>123</v>
      </c>
      <c r="H1860" s="1" t="s">
        <v>124</v>
      </c>
      <c r="I1860" s="1" t="s">
        <v>125</v>
      </c>
      <c r="J1860" s="1" t="s">
        <v>126</v>
      </c>
      <c r="K1860" s="1" t="s">
        <v>126</v>
      </c>
      <c r="L1860">
        <f>ROUNDUP(IF(B1860&gt;$D$4,0,($D$4-B1860+1)/365),0)</f>
        <v>0</v>
      </c>
      <c r="M1860">
        <f>ROUNDUP(IF(B1860&gt;$D$5,0,($D$5-B1860+1)/365),0)</f>
        <v>0</v>
      </c>
      <c r="N1860" s="28">
        <f>IF(OR(L1860=1,M1860=1),IF(B1860+364&lt;=$D$5,(B1860+364-$D$4+1)/365,IF(B1860&gt;$D$4,($D$5-B1860+1)/365,$D$6/365)),0)</f>
        <v>0</v>
      </c>
      <c r="O1860" s="28">
        <f>'Data &amp; Parameter'!$E$16*'Data &amp; Parameter'!$E$17*('Data &amp; Parameter'!$E$18+'Data &amp; Parameter'!$E$19)*'Data &amp; Parameter'!$E$20*'Data &amp; Parameter'!$E$37*N1860</f>
        <v>0</v>
      </c>
      <c r="P1860">
        <f>ROUNDUP(IF(D1860&gt;$D$4,0,($D$4-D1860+1)/365),0)</f>
        <v>0</v>
      </c>
      <c r="Q1860">
        <f>ROUNDUP(IF(D1860&gt;$D$5,0,($D$5-D1860+1)/365),0)</f>
        <v>0</v>
      </c>
      <c r="R1860" s="28">
        <f>IF(OR(P1860=1,Q1860=1),IF(D1860+364&lt;=$D$5,(D1860+364-$D$4+1)/365,IF(D1860&gt;$D$4,($D$5-D1860+1)/365,$D$6/365)),0)</f>
        <v>0</v>
      </c>
      <c r="S1860" s="28">
        <f>'Data &amp; Parameter'!$E$16*'Data &amp; Parameter'!$E$17*('Data &amp; Parameter'!$E$18+'Data &amp; Parameter'!$E$19)*'Data &amp; Parameter'!$E$20*'Data &amp; Parameter'!$E$37*R1860</f>
        <v>0</v>
      </c>
      <c r="T1860" s="28">
        <f t="shared" si="28"/>
        <v>0</v>
      </c>
    </row>
    <row r="1861" spans="1:20" ht="15.75" customHeight="1" x14ac:dyDescent="0.35">
      <c r="A1861">
        <v>1854</v>
      </c>
      <c r="B1861" s="76">
        <v>44236</v>
      </c>
      <c r="C1861" s="1" t="s">
        <v>5917</v>
      </c>
      <c r="D1861" s="76">
        <v>44236</v>
      </c>
      <c r="E1861" s="1" t="s">
        <v>5918</v>
      </c>
      <c r="F1861" s="1" t="s">
        <v>5919</v>
      </c>
      <c r="G1861" s="1" t="s">
        <v>123</v>
      </c>
      <c r="H1861" s="1" t="s">
        <v>124</v>
      </c>
      <c r="I1861" s="1" t="s">
        <v>125</v>
      </c>
      <c r="J1861" s="1" t="s">
        <v>5624</v>
      </c>
      <c r="K1861" s="1" t="s">
        <v>126</v>
      </c>
      <c r="L1861">
        <f>ROUNDUP(IF(B1861&gt;$D$4,0,($D$4-B1861+1)/365),0)</f>
        <v>0</v>
      </c>
      <c r="M1861">
        <f>ROUNDUP(IF(B1861&gt;$D$5,0,($D$5-B1861+1)/365),0)</f>
        <v>0</v>
      </c>
      <c r="N1861" s="28">
        <f>IF(OR(L1861=1,M1861=1),IF(B1861+364&lt;=$D$5,(B1861+364-$D$4+1)/365,IF(B1861&gt;$D$4,($D$5-B1861+1)/365,$D$6/365)),0)</f>
        <v>0</v>
      </c>
      <c r="O1861" s="28">
        <f>'Data &amp; Parameter'!$E$16*'Data &amp; Parameter'!$E$17*('Data &amp; Parameter'!$E$18+'Data &amp; Parameter'!$E$19)*'Data &amp; Parameter'!$E$20*'Data &amp; Parameter'!$E$37*N1861</f>
        <v>0</v>
      </c>
      <c r="P1861">
        <f>ROUNDUP(IF(D1861&gt;$D$4,0,($D$4-D1861+1)/365),0)</f>
        <v>0</v>
      </c>
      <c r="Q1861">
        <f>ROUNDUP(IF(D1861&gt;$D$5,0,($D$5-D1861+1)/365),0)</f>
        <v>0</v>
      </c>
      <c r="R1861" s="28">
        <f>IF(OR(P1861=1,Q1861=1),IF(D1861+364&lt;=$D$5,(D1861+364-$D$4+1)/365,IF(D1861&gt;$D$4,($D$5-D1861+1)/365,$D$6/365)),0)</f>
        <v>0</v>
      </c>
      <c r="S1861" s="28">
        <f>'Data &amp; Parameter'!$E$16*'Data &amp; Parameter'!$E$17*('Data &amp; Parameter'!$E$18+'Data &amp; Parameter'!$E$19)*'Data &amp; Parameter'!$E$20*'Data &amp; Parameter'!$E$37*R1861</f>
        <v>0</v>
      </c>
      <c r="T1861" s="28">
        <f t="shared" si="28"/>
        <v>0</v>
      </c>
    </row>
    <row r="1862" spans="1:20" ht="15.75" customHeight="1" x14ac:dyDescent="0.35">
      <c r="A1862">
        <v>1855</v>
      </c>
      <c r="B1862" s="76">
        <v>44236</v>
      </c>
      <c r="C1862" s="1" t="s">
        <v>5920</v>
      </c>
      <c r="D1862" s="76">
        <v>44236</v>
      </c>
      <c r="E1862" s="1" t="s">
        <v>5921</v>
      </c>
      <c r="F1862" s="1" t="s">
        <v>5922</v>
      </c>
      <c r="G1862" s="1" t="s">
        <v>123</v>
      </c>
      <c r="H1862" s="1" t="s">
        <v>124</v>
      </c>
      <c r="I1862" s="1" t="s">
        <v>125</v>
      </c>
      <c r="J1862" s="1" t="s">
        <v>126</v>
      </c>
      <c r="K1862" s="1" t="s">
        <v>5624</v>
      </c>
      <c r="L1862">
        <f>ROUNDUP(IF(B1862&gt;$D$4,0,($D$4-B1862+1)/365),0)</f>
        <v>0</v>
      </c>
      <c r="M1862">
        <f>ROUNDUP(IF(B1862&gt;$D$5,0,($D$5-B1862+1)/365),0)</f>
        <v>0</v>
      </c>
      <c r="N1862" s="28">
        <f>IF(OR(L1862=1,M1862=1),IF(B1862+364&lt;=$D$5,(B1862+364-$D$4+1)/365,IF(B1862&gt;$D$4,($D$5-B1862+1)/365,$D$6/365)),0)</f>
        <v>0</v>
      </c>
      <c r="O1862" s="28">
        <f>'Data &amp; Parameter'!$E$16*'Data &amp; Parameter'!$E$17*('Data &amp; Parameter'!$E$18+'Data &amp; Parameter'!$E$19)*'Data &amp; Parameter'!$E$20*'Data &amp; Parameter'!$E$37*N1862</f>
        <v>0</v>
      </c>
      <c r="P1862">
        <f>ROUNDUP(IF(D1862&gt;$D$4,0,($D$4-D1862+1)/365),0)</f>
        <v>0</v>
      </c>
      <c r="Q1862">
        <f>ROUNDUP(IF(D1862&gt;$D$5,0,($D$5-D1862+1)/365),0)</f>
        <v>0</v>
      </c>
      <c r="R1862" s="28">
        <f>IF(OR(P1862=1,Q1862=1),IF(D1862+364&lt;=$D$5,(D1862+364-$D$4+1)/365,IF(D1862&gt;$D$4,($D$5-D1862+1)/365,$D$6/365)),0)</f>
        <v>0</v>
      </c>
      <c r="S1862" s="28">
        <f>'Data &amp; Parameter'!$E$16*'Data &amp; Parameter'!$E$17*('Data &amp; Parameter'!$E$18+'Data &amp; Parameter'!$E$19)*'Data &amp; Parameter'!$E$20*'Data &amp; Parameter'!$E$37*R1862</f>
        <v>0</v>
      </c>
      <c r="T1862" s="28">
        <f t="shared" si="28"/>
        <v>0</v>
      </c>
    </row>
    <row r="1863" spans="1:20" ht="15.75" customHeight="1" x14ac:dyDescent="0.35">
      <c r="A1863">
        <v>1856</v>
      </c>
      <c r="B1863" s="76">
        <v>44236</v>
      </c>
      <c r="C1863" s="1" t="s">
        <v>5923</v>
      </c>
      <c r="D1863" s="76">
        <v>44236</v>
      </c>
      <c r="E1863" s="1" t="s">
        <v>5924</v>
      </c>
      <c r="F1863" s="1" t="s">
        <v>5925</v>
      </c>
      <c r="G1863" s="1" t="s">
        <v>123</v>
      </c>
      <c r="H1863" s="1" t="s">
        <v>124</v>
      </c>
      <c r="I1863" s="1" t="s">
        <v>125</v>
      </c>
      <c r="J1863" s="1" t="s">
        <v>126</v>
      </c>
      <c r="K1863" s="1" t="s">
        <v>126</v>
      </c>
      <c r="L1863">
        <f>ROUNDUP(IF(B1863&gt;$D$4,0,($D$4-B1863+1)/365),0)</f>
        <v>0</v>
      </c>
      <c r="M1863">
        <f>ROUNDUP(IF(B1863&gt;$D$5,0,($D$5-B1863+1)/365),0)</f>
        <v>0</v>
      </c>
      <c r="N1863" s="28">
        <f>IF(OR(L1863=1,M1863=1),IF(B1863+364&lt;=$D$5,(B1863+364-$D$4+1)/365,IF(B1863&gt;$D$4,($D$5-B1863+1)/365,$D$6/365)),0)</f>
        <v>0</v>
      </c>
      <c r="O1863" s="28">
        <f>'Data &amp; Parameter'!$E$16*'Data &amp; Parameter'!$E$17*('Data &amp; Parameter'!$E$18+'Data &amp; Parameter'!$E$19)*'Data &amp; Parameter'!$E$20*'Data &amp; Parameter'!$E$37*N1863</f>
        <v>0</v>
      </c>
      <c r="P1863">
        <f>ROUNDUP(IF(D1863&gt;$D$4,0,($D$4-D1863+1)/365),0)</f>
        <v>0</v>
      </c>
      <c r="Q1863">
        <f>ROUNDUP(IF(D1863&gt;$D$5,0,($D$5-D1863+1)/365),0)</f>
        <v>0</v>
      </c>
      <c r="R1863" s="28">
        <f>IF(OR(P1863=1,Q1863=1),IF(D1863+364&lt;=$D$5,(D1863+364-$D$4+1)/365,IF(D1863&gt;$D$4,($D$5-D1863+1)/365,$D$6/365)),0)</f>
        <v>0</v>
      </c>
      <c r="S1863" s="28">
        <f>'Data &amp; Parameter'!$E$16*'Data &amp; Parameter'!$E$17*('Data &amp; Parameter'!$E$18+'Data &amp; Parameter'!$E$19)*'Data &amp; Parameter'!$E$20*'Data &amp; Parameter'!$E$37*R1863</f>
        <v>0</v>
      </c>
      <c r="T1863" s="28">
        <f t="shared" si="28"/>
        <v>0</v>
      </c>
    </row>
    <row r="1864" spans="1:20" ht="15.75" customHeight="1" x14ac:dyDescent="0.35">
      <c r="A1864">
        <v>1857</v>
      </c>
      <c r="B1864" s="76">
        <v>44236</v>
      </c>
      <c r="C1864" s="1" t="s">
        <v>5926</v>
      </c>
      <c r="D1864" s="76">
        <v>44236</v>
      </c>
      <c r="E1864" s="1" t="s">
        <v>5927</v>
      </c>
      <c r="F1864" s="1" t="s">
        <v>5928</v>
      </c>
      <c r="G1864" s="1" t="s">
        <v>123</v>
      </c>
      <c r="H1864" s="1" t="s">
        <v>124</v>
      </c>
      <c r="I1864" s="1" t="s">
        <v>125</v>
      </c>
      <c r="J1864" s="1" t="s">
        <v>126</v>
      </c>
      <c r="K1864" s="1" t="s">
        <v>126</v>
      </c>
      <c r="L1864">
        <f>ROUNDUP(IF(B1864&gt;$D$4,0,($D$4-B1864+1)/365),0)</f>
        <v>0</v>
      </c>
      <c r="M1864">
        <f>ROUNDUP(IF(B1864&gt;$D$5,0,($D$5-B1864+1)/365),0)</f>
        <v>0</v>
      </c>
      <c r="N1864" s="28">
        <f>IF(OR(L1864=1,M1864=1),IF(B1864+364&lt;=$D$5,(B1864+364-$D$4+1)/365,IF(B1864&gt;$D$4,($D$5-B1864+1)/365,$D$6/365)),0)</f>
        <v>0</v>
      </c>
      <c r="O1864" s="28">
        <f>'Data &amp; Parameter'!$E$16*'Data &amp; Parameter'!$E$17*('Data &amp; Parameter'!$E$18+'Data &amp; Parameter'!$E$19)*'Data &amp; Parameter'!$E$20*'Data &amp; Parameter'!$E$37*N1864</f>
        <v>0</v>
      </c>
      <c r="P1864">
        <f>ROUNDUP(IF(D1864&gt;$D$4,0,($D$4-D1864+1)/365),0)</f>
        <v>0</v>
      </c>
      <c r="Q1864">
        <f>ROUNDUP(IF(D1864&gt;$D$5,0,($D$5-D1864+1)/365),0)</f>
        <v>0</v>
      </c>
      <c r="R1864" s="28">
        <f>IF(OR(P1864=1,Q1864=1),IF(D1864+364&lt;=$D$5,(D1864+364-$D$4+1)/365,IF(D1864&gt;$D$4,($D$5-D1864+1)/365,$D$6/365)),0)</f>
        <v>0</v>
      </c>
      <c r="S1864" s="28">
        <f>'Data &amp; Parameter'!$E$16*'Data &amp; Parameter'!$E$17*('Data &amp; Parameter'!$E$18+'Data &amp; Parameter'!$E$19)*'Data &amp; Parameter'!$E$20*'Data &amp; Parameter'!$E$37*R1864</f>
        <v>0</v>
      </c>
      <c r="T1864" s="28">
        <f t="shared" si="28"/>
        <v>0</v>
      </c>
    </row>
    <row r="1865" spans="1:20" ht="15.75" customHeight="1" x14ac:dyDescent="0.35">
      <c r="A1865">
        <v>1858</v>
      </c>
      <c r="B1865" s="76">
        <v>44236</v>
      </c>
      <c r="C1865" s="1" t="s">
        <v>5929</v>
      </c>
      <c r="D1865" s="76">
        <v>44236</v>
      </c>
      <c r="E1865" s="1" t="s">
        <v>5930</v>
      </c>
      <c r="F1865" s="1" t="s">
        <v>5931</v>
      </c>
      <c r="G1865" s="1" t="s">
        <v>123</v>
      </c>
      <c r="H1865" s="1" t="s">
        <v>124</v>
      </c>
      <c r="I1865" s="1" t="s">
        <v>125</v>
      </c>
      <c r="J1865" s="1" t="s">
        <v>126</v>
      </c>
      <c r="K1865" s="1" t="s">
        <v>126</v>
      </c>
      <c r="L1865">
        <f>ROUNDUP(IF(B1865&gt;$D$4,0,($D$4-B1865+1)/365),0)</f>
        <v>0</v>
      </c>
      <c r="M1865">
        <f>ROUNDUP(IF(B1865&gt;$D$5,0,($D$5-B1865+1)/365),0)</f>
        <v>0</v>
      </c>
      <c r="N1865" s="28">
        <f>IF(OR(L1865=1,M1865=1),IF(B1865+364&lt;=$D$5,(B1865+364-$D$4+1)/365,IF(B1865&gt;$D$4,($D$5-B1865+1)/365,$D$6/365)),0)</f>
        <v>0</v>
      </c>
      <c r="O1865" s="28">
        <f>'Data &amp; Parameter'!$E$16*'Data &amp; Parameter'!$E$17*('Data &amp; Parameter'!$E$18+'Data &amp; Parameter'!$E$19)*'Data &amp; Parameter'!$E$20*'Data &amp; Parameter'!$E$37*N1865</f>
        <v>0</v>
      </c>
      <c r="P1865">
        <f>ROUNDUP(IF(D1865&gt;$D$4,0,($D$4-D1865+1)/365),0)</f>
        <v>0</v>
      </c>
      <c r="Q1865">
        <f>ROUNDUP(IF(D1865&gt;$D$5,0,($D$5-D1865+1)/365),0)</f>
        <v>0</v>
      </c>
      <c r="R1865" s="28">
        <f>IF(OR(P1865=1,Q1865=1),IF(D1865+364&lt;=$D$5,(D1865+364-$D$4+1)/365,IF(D1865&gt;$D$4,($D$5-D1865+1)/365,$D$6/365)),0)</f>
        <v>0</v>
      </c>
      <c r="S1865" s="28">
        <f>'Data &amp; Parameter'!$E$16*'Data &amp; Parameter'!$E$17*('Data &amp; Parameter'!$E$18+'Data &amp; Parameter'!$E$19)*'Data &amp; Parameter'!$E$20*'Data &amp; Parameter'!$E$37*R1865</f>
        <v>0</v>
      </c>
      <c r="T1865" s="28">
        <f t="shared" ref="T1865:T1928" si="29">O1865+S1865</f>
        <v>0</v>
      </c>
    </row>
    <row r="1866" spans="1:20" ht="15.75" customHeight="1" x14ac:dyDescent="0.35">
      <c r="A1866">
        <v>1859</v>
      </c>
      <c r="B1866" s="76">
        <v>44236</v>
      </c>
      <c r="C1866" s="1" t="s">
        <v>5932</v>
      </c>
      <c r="D1866" s="76">
        <v>44236</v>
      </c>
      <c r="E1866" s="1" t="s">
        <v>5933</v>
      </c>
      <c r="F1866" s="1" t="s">
        <v>5934</v>
      </c>
      <c r="G1866" s="1" t="s">
        <v>123</v>
      </c>
      <c r="H1866" s="1" t="s">
        <v>124</v>
      </c>
      <c r="I1866" s="1" t="s">
        <v>125</v>
      </c>
      <c r="J1866" s="1" t="s">
        <v>1616</v>
      </c>
      <c r="K1866" s="1" t="s">
        <v>1616</v>
      </c>
      <c r="L1866">
        <f>ROUNDUP(IF(B1866&gt;$D$4,0,($D$4-B1866+1)/365),0)</f>
        <v>0</v>
      </c>
      <c r="M1866">
        <f>ROUNDUP(IF(B1866&gt;$D$5,0,($D$5-B1866+1)/365),0)</f>
        <v>0</v>
      </c>
      <c r="N1866" s="28">
        <f>IF(OR(L1866=1,M1866=1),IF(B1866+364&lt;=$D$5,(B1866+364-$D$4+1)/365,IF(B1866&gt;$D$4,($D$5-B1866+1)/365,$D$6/365)),0)</f>
        <v>0</v>
      </c>
      <c r="O1866" s="28">
        <f>'Data &amp; Parameter'!$E$16*'Data &amp; Parameter'!$E$17*('Data &amp; Parameter'!$E$18+'Data &amp; Parameter'!$E$19)*'Data &amp; Parameter'!$E$20*'Data &amp; Parameter'!$E$37*N1866</f>
        <v>0</v>
      </c>
      <c r="P1866">
        <f>ROUNDUP(IF(D1866&gt;$D$4,0,($D$4-D1866+1)/365),0)</f>
        <v>0</v>
      </c>
      <c r="Q1866">
        <f>ROUNDUP(IF(D1866&gt;$D$5,0,($D$5-D1866+1)/365),0)</f>
        <v>0</v>
      </c>
      <c r="R1866" s="28">
        <f>IF(OR(P1866=1,Q1866=1),IF(D1866+364&lt;=$D$5,(D1866+364-$D$4+1)/365,IF(D1866&gt;$D$4,($D$5-D1866+1)/365,$D$6/365)),0)</f>
        <v>0</v>
      </c>
      <c r="S1866" s="28">
        <f>'Data &amp; Parameter'!$E$16*'Data &amp; Parameter'!$E$17*('Data &amp; Parameter'!$E$18+'Data &amp; Parameter'!$E$19)*'Data &amp; Parameter'!$E$20*'Data &amp; Parameter'!$E$37*R1866</f>
        <v>0</v>
      </c>
      <c r="T1866" s="28">
        <f t="shared" si="29"/>
        <v>0</v>
      </c>
    </row>
    <row r="1867" spans="1:20" ht="15.75" customHeight="1" x14ac:dyDescent="0.35">
      <c r="A1867">
        <v>1860</v>
      </c>
      <c r="B1867" s="76">
        <v>44236</v>
      </c>
      <c r="C1867" s="1" t="s">
        <v>5935</v>
      </c>
      <c r="D1867" s="76">
        <v>44236</v>
      </c>
      <c r="E1867" s="1" t="s">
        <v>5936</v>
      </c>
      <c r="F1867" s="1" t="s">
        <v>5937</v>
      </c>
      <c r="G1867" s="1" t="s">
        <v>123</v>
      </c>
      <c r="H1867" s="1" t="s">
        <v>124</v>
      </c>
      <c r="I1867" s="1" t="s">
        <v>125</v>
      </c>
      <c r="J1867" s="1" t="s">
        <v>1616</v>
      </c>
      <c r="K1867" s="1" t="s">
        <v>1616</v>
      </c>
      <c r="L1867">
        <f>ROUNDUP(IF(B1867&gt;$D$4,0,($D$4-B1867+1)/365),0)</f>
        <v>0</v>
      </c>
      <c r="M1867">
        <f>ROUNDUP(IF(B1867&gt;$D$5,0,($D$5-B1867+1)/365),0)</f>
        <v>0</v>
      </c>
      <c r="N1867" s="28">
        <f>IF(OR(L1867=1,M1867=1),IF(B1867+364&lt;=$D$5,(B1867+364-$D$4+1)/365,IF(B1867&gt;$D$4,($D$5-B1867+1)/365,$D$6/365)),0)</f>
        <v>0</v>
      </c>
      <c r="O1867" s="28">
        <f>'Data &amp; Parameter'!$E$16*'Data &amp; Parameter'!$E$17*('Data &amp; Parameter'!$E$18+'Data &amp; Parameter'!$E$19)*'Data &amp; Parameter'!$E$20*'Data &amp; Parameter'!$E$37*N1867</f>
        <v>0</v>
      </c>
      <c r="P1867">
        <f>ROUNDUP(IF(D1867&gt;$D$4,0,($D$4-D1867+1)/365),0)</f>
        <v>0</v>
      </c>
      <c r="Q1867">
        <f>ROUNDUP(IF(D1867&gt;$D$5,0,($D$5-D1867+1)/365),0)</f>
        <v>0</v>
      </c>
      <c r="R1867" s="28">
        <f>IF(OR(P1867=1,Q1867=1),IF(D1867+364&lt;=$D$5,(D1867+364-$D$4+1)/365,IF(D1867&gt;$D$4,($D$5-D1867+1)/365,$D$6/365)),0)</f>
        <v>0</v>
      </c>
      <c r="S1867" s="28">
        <f>'Data &amp; Parameter'!$E$16*'Data &amp; Parameter'!$E$17*('Data &amp; Parameter'!$E$18+'Data &amp; Parameter'!$E$19)*'Data &amp; Parameter'!$E$20*'Data &amp; Parameter'!$E$37*R1867</f>
        <v>0</v>
      </c>
      <c r="T1867" s="28">
        <f t="shared" si="29"/>
        <v>0</v>
      </c>
    </row>
    <row r="1868" spans="1:20" ht="15.75" customHeight="1" x14ac:dyDescent="0.35">
      <c r="A1868">
        <v>1861</v>
      </c>
      <c r="B1868" s="76">
        <v>44236</v>
      </c>
      <c r="C1868" s="1" t="s">
        <v>5938</v>
      </c>
      <c r="D1868" s="76">
        <v>44236</v>
      </c>
      <c r="E1868" s="1" t="s">
        <v>5939</v>
      </c>
      <c r="F1868" s="1" t="s">
        <v>5940</v>
      </c>
      <c r="G1868" s="1" t="s">
        <v>123</v>
      </c>
      <c r="H1868" s="1" t="s">
        <v>124</v>
      </c>
      <c r="I1868" s="1" t="s">
        <v>125</v>
      </c>
      <c r="J1868" s="1" t="s">
        <v>487</v>
      </c>
      <c r="K1868" s="1" t="s">
        <v>5941</v>
      </c>
      <c r="L1868">
        <f>ROUNDUP(IF(B1868&gt;$D$4,0,($D$4-B1868+1)/365),0)</f>
        <v>0</v>
      </c>
      <c r="M1868">
        <f>ROUNDUP(IF(B1868&gt;$D$5,0,($D$5-B1868+1)/365),0)</f>
        <v>0</v>
      </c>
      <c r="N1868" s="28">
        <f>IF(OR(L1868=1,M1868=1),IF(B1868+364&lt;=$D$5,(B1868+364-$D$4+1)/365,IF(B1868&gt;$D$4,($D$5-B1868+1)/365,$D$6/365)),0)</f>
        <v>0</v>
      </c>
      <c r="O1868" s="28">
        <f>'Data &amp; Parameter'!$E$16*'Data &amp; Parameter'!$E$17*('Data &amp; Parameter'!$E$18+'Data &amp; Parameter'!$E$19)*'Data &amp; Parameter'!$E$20*'Data &amp; Parameter'!$E$37*N1868</f>
        <v>0</v>
      </c>
      <c r="P1868">
        <f>ROUNDUP(IF(D1868&gt;$D$4,0,($D$4-D1868+1)/365),0)</f>
        <v>0</v>
      </c>
      <c r="Q1868">
        <f>ROUNDUP(IF(D1868&gt;$D$5,0,($D$5-D1868+1)/365),0)</f>
        <v>0</v>
      </c>
      <c r="R1868" s="28">
        <f>IF(OR(P1868=1,Q1868=1),IF(D1868+364&lt;=$D$5,(D1868+364-$D$4+1)/365,IF(D1868&gt;$D$4,($D$5-D1868+1)/365,$D$6/365)),0)</f>
        <v>0</v>
      </c>
      <c r="S1868" s="28">
        <f>'Data &amp; Parameter'!$E$16*'Data &amp; Parameter'!$E$17*('Data &amp; Parameter'!$E$18+'Data &amp; Parameter'!$E$19)*'Data &amp; Parameter'!$E$20*'Data &amp; Parameter'!$E$37*R1868</f>
        <v>0</v>
      </c>
      <c r="T1868" s="28">
        <f t="shared" si="29"/>
        <v>0</v>
      </c>
    </row>
    <row r="1869" spans="1:20" ht="15.75" customHeight="1" x14ac:dyDescent="0.35">
      <c r="A1869">
        <v>1862</v>
      </c>
      <c r="B1869" s="76">
        <v>44236</v>
      </c>
      <c r="C1869" s="1" t="s">
        <v>5942</v>
      </c>
      <c r="D1869" s="76">
        <v>44236</v>
      </c>
      <c r="E1869" s="1" t="s">
        <v>5943</v>
      </c>
      <c r="F1869" s="1" t="s">
        <v>5944</v>
      </c>
      <c r="G1869" s="1" t="s">
        <v>123</v>
      </c>
      <c r="H1869" s="1" t="s">
        <v>124</v>
      </c>
      <c r="I1869" s="1" t="s">
        <v>125</v>
      </c>
      <c r="J1869" s="1" t="s">
        <v>487</v>
      </c>
      <c r="K1869" s="1" t="s">
        <v>5941</v>
      </c>
      <c r="L1869">
        <f>ROUNDUP(IF(B1869&gt;$D$4,0,($D$4-B1869+1)/365),0)</f>
        <v>0</v>
      </c>
      <c r="M1869">
        <f>ROUNDUP(IF(B1869&gt;$D$5,0,($D$5-B1869+1)/365),0)</f>
        <v>0</v>
      </c>
      <c r="N1869" s="28">
        <f>IF(OR(L1869=1,M1869=1),IF(B1869+364&lt;=$D$5,(B1869+364-$D$4+1)/365,IF(B1869&gt;$D$4,($D$5-B1869+1)/365,$D$6/365)),0)</f>
        <v>0</v>
      </c>
      <c r="O1869" s="28">
        <f>'Data &amp; Parameter'!$E$16*'Data &amp; Parameter'!$E$17*('Data &amp; Parameter'!$E$18+'Data &amp; Parameter'!$E$19)*'Data &amp; Parameter'!$E$20*'Data &amp; Parameter'!$E$37*N1869</f>
        <v>0</v>
      </c>
      <c r="P1869">
        <f>ROUNDUP(IF(D1869&gt;$D$4,0,($D$4-D1869+1)/365),0)</f>
        <v>0</v>
      </c>
      <c r="Q1869">
        <f>ROUNDUP(IF(D1869&gt;$D$5,0,($D$5-D1869+1)/365),0)</f>
        <v>0</v>
      </c>
      <c r="R1869" s="28">
        <f>IF(OR(P1869=1,Q1869=1),IF(D1869+364&lt;=$D$5,(D1869+364-$D$4+1)/365,IF(D1869&gt;$D$4,($D$5-D1869+1)/365,$D$6/365)),0)</f>
        <v>0</v>
      </c>
      <c r="S1869" s="28">
        <f>'Data &amp; Parameter'!$E$16*'Data &amp; Parameter'!$E$17*('Data &amp; Parameter'!$E$18+'Data &amp; Parameter'!$E$19)*'Data &amp; Parameter'!$E$20*'Data &amp; Parameter'!$E$37*R1869</f>
        <v>0</v>
      </c>
      <c r="T1869" s="28">
        <f t="shared" si="29"/>
        <v>0</v>
      </c>
    </row>
    <row r="1870" spans="1:20" ht="15.75" customHeight="1" x14ac:dyDescent="0.35">
      <c r="A1870">
        <v>1863</v>
      </c>
      <c r="B1870" s="76">
        <v>44236</v>
      </c>
      <c r="C1870" s="1" t="s">
        <v>5945</v>
      </c>
      <c r="D1870" s="76">
        <v>44236</v>
      </c>
      <c r="E1870" s="1" t="s">
        <v>5946</v>
      </c>
      <c r="F1870" s="1" t="s">
        <v>5947</v>
      </c>
      <c r="G1870" s="1" t="s">
        <v>123</v>
      </c>
      <c r="H1870" s="1" t="s">
        <v>124</v>
      </c>
      <c r="I1870" s="1" t="s">
        <v>125</v>
      </c>
      <c r="J1870" s="1" t="s">
        <v>5948</v>
      </c>
      <c r="K1870" s="1" t="s">
        <v>2537</v>
      </c>
      <c r="L1870">
        <f>ROUNDUP(IF(B1870&gt;$D$4,0,($D$4-B1870+1)/365),0)</f>
        <v>0</v>
      </c>
      <c r="M1870">
        <f>ROUNDUP(IF(B1870&gt;$D$5,0,($D$5-B1870+1)/365),0)</f>
        <v>0</v>
      </c>
      <c r="N1870" s="28">
        <f>IF(OR(L1870=1,M1870=1),IF(B1870+364&lt;=$D$5,(B1870+364-$D$4+1)/365,IF(B1870&gt;$D$4,($D$5-B1870+1)/365,$D$6/365)),0)</f>
        <v>0</v>
      </c>
      <c r="O1870" s="28">
        <f>'Data &amp; Parameter'!$E$16*'Data &amp; Parameter'!$E$17*('Data &amp; Parameter'!$E$18+'Data &amp; Parameter'!$E$19)*'Data &amp; Parameter'!$E$20*'Data &amp; Parameter'!$E$37*N1870</f>
        <v>0</v>
      </c>
      <c r="P1870">
        <f>ROUNDUP(IF(D1870&gt;$D$4,0,($D$4-D1870+1)/365),0)</f>
        <v>0</v>
      </c>
      <c r="Q1870">
        <f>ROUNDUP(IF(D1870&gt;$D$5,0,($D$5-D1870+1)/365),0)</f>
        <v>0</v>
      </c>
      <c r="R1870" s="28">
        <f>IF(OR(P1870=1,Q1870=1),IF(D1870+364&lt;=$D$5,(D1870+364-$D$4+1)/365,IF(D1870&gt;$D$4,($D$5-D1870+1)/365,$D$6/365)),0)</f>
        <v>0</v>
      </c>
      <c r="S1870" s="28">
        <f>'Data &amp; Parameter'!$E$16*'Data &amp; Parameter'!$E$17*('Data &amp; Parameter'!$E$18+'Data &amp; Parameter'!$E$19)*'Data &amp; Parameter'!$E$20*'Data &amp; Parameter'!$E$37*R1870</f>
        <v>0</v>
      </c>
      <c r="T1870" s="28">
        <f t="shared" si="29"/>
        <v>0</v>
      </c>
    </row>
    <row r="1871" spans="1:20" ht="15.75" customHeight="1" x14ac:dyDescent="0.35">
      <c r="A1871">
        <v>1864</v>
      </c>
      <c r="B1871" s="76">
        <v>44236</v>
      </c>
      <c r="C1871" s="1" t="s">
        <v>5949</v>
      </c>
      <c r="D1871" s="76">
        <v>44236</v>
      </c>
      <c r="E1871" s="1" t="s">
        <v>5950</v>
      </c>
      <c r="F1871" s="1" t="s">
        <v>5951</v>
      </c>
      <c r="G1871" s="1" t="s">
        <v>123</v>
      </c>
      <c r="H1871" s="1" t="s">
        <v>124</v>
      </c>
      <c r="I1871" s="1" t="s">
        <v>125</v>
      </c>
      <c r="J1871" s="1" t="s">
        <v>5948</v>
      </c>
      <c r="K1871" s="1" t="s">
        <v>2537</v>
      </c>
      <c r="L1871">
        <f>ROUNDUP(IF(B1871&gt;$D$4,0,($D$4-B1871+1)/365),0)</f>
        <v>0</v>
      </c>
      <c r="M1871">
        <f>ROUNDUP(IF(B1871&gt;$D$5,0,($D$5-B1871+1)/365),0)</f>
        <v>0</v>
      </c>
      <c r="N1871" s="28">
        <f>IF(OR(L1871=1,M1871=1),IF(B1871+364&lt;=$D$5,(B1871+364-$D$4+1)/365,IF(B1871&gt;$D$4,($D$5-B1871+1)/365,$D$6/365)),0)</f>
        <v>0</v>
      </c>
      <c r="O1871" s="28">
        <f>'Data &amp; Parameter'!$E$16*'Data &amp; Parameter'!$E$17*('Data &amp; Parameter'!$E$18+'Data &amp; Parameter'!$E$19)*'Data &amp; Parameter'!$E$20*'Data &amp; Parameter'!$E$37*N1871</f>
        <v>0</v>
      </c>
      <c r="P1871">
        <f>ROUNDUP(IF(D1871&gt;$D$4,0,($D$4-D1871+1)/365),0)</f>
        <v>0</v>
      </c>
      <c r="Q1871">
        <f>ROUNDUP(IF(D1871&gt;$D$5,0,($D$5-D1871+1)/365),0)</f>
        <v>0</v>
      </c>
      <c r="R1871" s="28">
        <f>IF(OR(P1871=1,Q1871=1),IF(D1871+364&lt;=$D$5,(D1871+364-$D$4+1)/365,IF(D1871&gt;$D$4,($D$5-D1871+1)/365,$D$6/365)),0)</f>
        <v>0</v>
      </c>
      <c r="S1871" s="28">
        <f>'Data &amp; Parameter'!$E$16*'Data &amp; Parameter'!$E$17*('Data &amp; Parameter'!$E$18+'Data &amp; Parameter'!$E$19)*'Data &amp; Parameter'!$E$20*'Data &amp; Parameter'!$E$37*R1871</f>
        <v>0</v>
      </c>
      <c r="T1871" s="28">
        <f t="shared" si="29"/>
        <v>0</v>
      </c>
    </row>
    <row r="1872" spans="1:20" ht="15.75" customHeight="1" x14ac:dyDescent="0.35">
      <c r="A1872">
        <v>1865</v>
      </c>
      <c r="B1872" s="76">
        <v>44236</v>
      </c>
      <c r="C1872" s="1" t="s">
        <v>5952</v>
      </c>
      <c r="D1872" s="76">
        <v>44236</v>
      </c>
      <c r="E1872" s="1" t="s">
        <v>5953</v>
      </c>
      <c r="F1872" s="1" t="s">
        <v>5954</v>
      </c>
      <c r="G1872" s="1" t="s">
        <v>123</v>
      </c>
      <c r="H1872" s="1" t="s">
        <v>124</v>
      </c>
      <c r="I1872" s="1" t="s">
        <v>125</v>
      </c>
      <c r="J1872" s="1" t="s">
        <v>487</v>
      </c>
      <c r="K1872" s="1" t="s">
        <v>1424</v>
      </c>
      <c r="L1872">
        <f>ROUNDUP(IF(B1872&gt;$D$4,0,($D$4-B1872+1)/365),0)</f>
        <v>0</v>
      </c>
      <c r="M1872">
        <f>ROUNDUP(IF(B1872&gt;$D$5,0,($D$5-B1872+1)/365),0)</f>
        <v>0</v>
      </c>
      <c r="N1872" s="28">
        <f>IF(OR(L1872=1,M1872=1),IF(B1872+364&lt;=$D$5,(B1872+364-$D$4+1)/365,IF(B1872&gt;$D$4,($D$5-B1872+1)/365,$D$6/365)),0)</f>
        <v>0</v>
      </c>
      <c r="O1872" s="28">
        <f>'Data &amp; Parameter'!$E$16*'Data &amp; Parameter'!$E$17*('Data &amp; Parameter'!$E$18+'Data &amp; Parameter'!$E$19)*'Data &amp; Parameter'!$E$20*'Data &amp; Parameter'!$E$37*N1872</f>
        <v>0</v>
      </c>
      <c r="P1872">
        <f>ROUNDUP(IF(D1872&gt;$D$4,0,($D$4-D1872+1)/365),0)</f>
        <v>0</v>
      </c>
      <c r="Q1872">
        <f>ROUNDUP(IF(D1872&gt;$D$5,0,($D$5-D1872+1)/365),0)</f>
        <v>0</v>
      </c>
      <c r="R1872" s="28">
        <f>IF(OR(P1872=1,Q1872=1),IF(D1872+364&lt;=$D$5,(D1872+364-$D$4+1)/365,IF(D1872&gt;$D$4,($D$5-D1872+1)/365,$D$6/365)),0)</f>
        <v>0</v>
      </c>
      <c r="S1872" s="28">
        <f>'Data &amp; Parameter'!$E$16*'Data &amp; Parameter'!$E$17*('Data &amp; Parameter'!$E$18+'Data &amp; Parameter'!$E$19)*'Data &amp; Parameter'!$E$20*'Data &amp; Parameter'!$E$37*R1872</f>
        <v>0</v>
      </c>
      <c r="T1872" s="28">
        <f t="shared" si="29"/>
        <v>0</v>
      </c>
    </row>
    <row r="1873" spans="1:20" ht="15.75" customHeight="1" x14ac:dyDescent="0.35">
      <c r="A1873">
        <v>1866</v>
      </c>
      <c r="B1873" s="76">
        <v>44236</v>
      </c>
      <c r="C1873" s="1" t="s">
        <v>5955</v>
      </c>
      <c r="D1873" s="76">
        <v>44236</v>
      </c>
      <c r="E1873" s="1" t="s">
        <v>5956</v>
      </c>
      <c r="F1873" s="1" t="s">
        <v>5957</v>
      </c>
      <c r="G1873" s="1" t="s">
        <v>123</v>
      </c>
      <c r="H1873" s="1" t="s">
        <v>124</v>
      </c>
      <c r="I1873" s="1" t="s">
        <v>125</v>
      </c>
      <c r="J1873" s="1" t="s">
        <v>487</v>
      </c>
      <c r="K1873" s="1" t="s">
        <v>1424</v>
      </c>
      <c r="L1873">
        <f>ROUNDUP(IF(B1873&gt;$D$4,0,($D$4-B1873+1)/365),0)</f>
        <v>0</v>
      </c>
      <c r="M1873">
        <f>ROUNDUP(IF(B1873&gt;$D$5,0,($D$5-B1873+1)/365),0)</f>
        <v>0</v>
      </c>
      <c r="N1873" s="28">
        <f>IF(OR(L1873=1,M1873=1),IF(B1873+364&lt;=$D$5,(B1873+364-$D$4+1)/365,IF(B1873&gt;$D$4,($D$5-B1873+1)/365,$D$6/365)),0)</f>
        <v>0</v>
      </c>
      <c r="O1873" s="28">
        <f>'Data &amp; Parameter'!$E$16*'Data &amp; Parameter'!$E$17*('Data &amp; Parameter'!$E$18+'Data &amp; Parameter'!$E$19)*'Data &amp; Parameter'!$E$20*'Data &amp; Parameter'!$E$37*N1873</f>
        <v>0</v>
      </c>
      <c r="P1873">
        <f>ROUNDUP(IF(D1873&gt;$D$4,0,($D$4-D1873+1)/365),0)</f>
        <v>0</v>
      </c>
      <c r="Q1873">
        <f>ROUNDUP(IF(D1873&gt;$D$5,0,($D$5-D1873+1)/365),0)</f>
        <v>0</v>
      </c>
      <c r="R1873" s="28">
        <f>IF(OR(P1873=1,Q1873=1),IF(D1873+364&lt;=$D$5,(D1873+364-$D$4+1)/365,IF(D1873&gt;$D$4,($D$5-D1873+1)/365,$D$6/365)),0)</f>
        <v>0</v>
      </c>
      <c r="S1873" s="28">
        <f>'Data &amp; Parameter'!$E$16*'Data &amp; Parameter'!$E$17*('Data &amp; Parameter'!$E$18+'Data &amp; Parameter'!$E$19)*'Data &amp; Parameter'!$E$20*'Data &amp; Parameter'!$E$37*R1873</f>
        <v>0</v>
      </c>
      <c r="T1873" s="28">
        <f t="shared" si="29"/>
        <v>0</v>
      </c>
    </row>
    <row r="1874" spans="1:20" ht="15.75" customHeight="1" x14ac:dyDescent="0.35">
      <c r="A1874">
        <v>1867</v>
      </c>
      <c r="B1874" s="76">
        <v>44236</v>
      </c>
      <c r="C1874" s="1" t="s">
        <v>5958</v>
      </c>
      <c r="D1874" s="76">
        <v>44236</v>
      </c>
      <c r="E1874" s="1" t="s">
        <v>5959</v>
      </c>
      <c r="F1874" s="1" t="s">
        <v>5960</v>
      </c>
      <c r="G1874" s="1" t="s">
        <v>123</v>
      </c>
      <c r="H1874" s="1" t="s">
        <v>124</v>
      </c>
      <c r="I1874" s="1" t="s">
        <v>125</v>
      </c>
      <c r="J1874" s="1" t="s">
        <v>487</v>
      </c>
      <c r="K1874" s="1" t="s">
        <v>1424</v>
      </c>
      <c r="L1874">
        <f>ROUNDUP(IF(B1874&gt;$D$4,0,($D$4-B1874+1)/365),0)</f>
        <v>0</v>
      </c>
      <c r="M1874">
        <f>ROUNDUP(IF(B1874&gt;$D$5,0,($D$5-B1874+1)/365),0)</f>
        <v>0</v>
      </c>
      <c r="N1874" s="28">
        <f>IF(OR(L1874=1,M1874=1),IF(B1874+364&lt;=$D$5,(B1874+364-$D$4+1)/365,IF(B1874&gt;$D$4,($D$5-B1874+1)/365,$D$6/365)),0)</f>
        <v>0</v>
      </c>
      <c r="O1874" s="28">
        <f>'Data &amp; Parameter'!$E$16*'Data &amp; Parameter'!$E$17*('Data &amp; Parameter'!$E$18+'Data &amp; Parameter'!$E$19)*'Data &amp; Parameter'!$E$20*'Data &amp; Parameter'!$E$37*N1874</f>
        <v>0</v>
      </c>
      <c r="P1874">
        <f>ROUNDUP(IF(D1874&gt;$D$4,0,($D$4-D1874+1)/365),0)</f>
        <v>0</v>
      </c>
      <c r="Q1874">
        <f>ROUNDUP(IF(D1874&gt;$D$5,0,($D$5-D1874+1)/365),0)</f>
        <v>0</v>
      </c>
      <c r="R1874" s="28">
        <f>IF(OR(P1874=1,Q1874=1),IF(D1874+364&lt;=$D$5,(D1874+364-$D$4+1)/365,IF(D1874&gt;$D$4,($D$5-D1874+1)/365,$D$6/365)),0)</f>
        <v>0</v>
      </c>
      <c r="S1874" s="28">
        <f>'Data &amp; Parameter'!$E$16*'Data &amp; Parameter'!$E$17*('Data &amp; Parameter'!$E$18+'Data &amp; Parameter'!$E$19)*'Data &amp; Parameter'!$E$20*'Data &amp; Parameter'!$E$37*R1874</f>
        <v>0</v>
      </c>
      <c r="T1874" s="28">
        <f t="shared" si="29"/>
        <v>0</v>
      </c>
    </row>
    <row r="1875" spans="1:20" ht="15.75" customHeight="1" x14ac:dyDescent="0.35">
      <c r="A1875">
        <v>1868</v>
      </c>
      <c r="B1875" s="76">
        <v>44236</v>
      </c>
      <c r="C1875" s="1" t="s">
        <v>5961</v>
      </c>
      <c r="D1875" s="76">
        <v>44236</v>
      </c>
      <c r="E1875" s="1" t="s">
        <v>5962</v>
      </c>
      <c r="F1875" s="1" t="s">
        <v>5963</v>
      </c>
      <c r="G1875" s="1" t="s">
        <v>123</v>
      </c>
      <c r="H1875" s="1" t="s">
        <v>124</v>
      </c>
      <c r="I1875" s="1" t="s">
        <v>125</v>
      </c>
      <c r="J1875" s="1" t="s">
        <v>487</v>
      </c>
      <c r="K1875" s="1" t="s">
        <v>1424</v>
      </c>
      <c r="L1875">
        <f>ROUNDUP(IF(B1875&gt;$D$4,0,($D$4-B1875+1)/365),0)</f>
        <v>0</v>
      </c>
      <c r="M1875">
        <f>ROUNDUP(IF(B1875&gt;$D$5,0,($D$5-B1875+1)/365),0)</f>
        <v>0</v>
      </c>
      <c r="N1875" s="28">
        <f>IF(OR(L1875=1,M1875=1),IF(B1875+364&lt;=$D$5,(B1875+364-$D$4+1)/365,IF(B1875&gt;$D$4,($D$5-B1875+1)/365,$D$6/365)),0)</f>
        <v>0</v>
      </c>
      <c r="O1875" s="28">
        <f>'Data &amp; Parameter'!$E$16*'Data &amp; Parameter'!$E$17*('Data &amp; Parameter'!$E$18+'Data &amp; Parameter'!$E$19)*'Data &amp; Parameter'!$E$20*'Data &amp; Parameter'!$E$37*N1875</f>
        <v>0</v>
      </c>
      <c r="P1875">
        <f>ROUNDUP(IF(D1875&gt;$D$4,0,($D$4-D1875+1)/365),0)</f>
        <v>0</v>
      </c>
      <c r="Q1875">
        <f>ROUNDUP(IF(D1875&gt;$D$5,0,($D$5-D1875+1)/365),0)</f>
        <v>0</v>
      </c>
      <c r="R1875" s="28">
        <f>IF(OR(P1875=1,Q1875=1),IF(D1875+364&lt;=$D$5,(D1875+364-$D$4+1)/365,IF(D1875&gt;$D$4,($D$5-D1875+1)/365,$D$6/365)),0)</f>
        <v>0</v>
      </c>
      <c r="S1875" s="28">
        <f>'Data &amp; Parameter'!$E$16*'Data &amp; Parameter'!$E$17*('Data &amp; Parameter'!$E$18+'Data &amp; Parameter'!$E$19)*'Data &amp; Parameter'!$E$20*'Data &amp; Parameter'!$E$37*R1875</f>
        <v>0</v>
      </c>
      <c r="T1875" s="28">
        <f t="shared" si="29"/>
        <v>0</v>
      </c>
    </row>
    <row r="1876" spans="1:20" ht="15.75" customHeight="1" x14ac:dyDescent="0.35">
      <c r="A1876">
        <v>1869</v>
      </c>
      <c r="B1876" s="76">
        <v>44236</v>
      </c>
      <c r="C1876" s="1" t="s">
        <v>5964</v>
      </c>
      <c r="D1876" s="76">
        <v>44236</v>
      </c>
      <c r="E1876" s="1" t="s">
        <v>5965</v>
      </c>
      <c r="F1876" s="1" t="s">
        <v>5966</v>
      </c>
      <c r="G1876" s="1" t="s">
        <v>123</v>
      </c>
      <c r="H1876" s="1" t="s">
        <v>124</v>
      </c>
      <c r="I1876" s="1" t="s">
        <v>125</v>
      </c>
      <c r="J1876" s="1" t="s">
        <v>487</v>
      </c>
      <c r="K1876" s="1" t="s">
        <v>1424</v>
      </c>
      <c r="L1876">
        <f>ROUNDUP(IF(B1876&gt;$D$4,0,($D$4-B1876+1)/365),0)</f>
        <v>0</v>
      </c>
      <c r="M1876">
        <f>ROUNDUP(IF(B1876&gt;$D$5,0,($D$5-B1876+1)/365),0)</f>
        <v>0</v>
      </c>
      <c r="N1876" s="28">
        <f>IF(OR(L1876=1,M1876=1),IF(B1876+364&lt;=$D$5,(B1876+364-$D$4+1)/365,IF(B1876&gt;$D$4,($D$5-B1876+1)/365,$D$6/365)),0)</f>
        <v>0</v>
      </c>
      <c r="O1876" s="28">
        <f>'Data &amp; Parameter'!$E$16*'Data &amp; Parameter'!$E$17*('Data &amp; Parameter'!$E$18+'Data &amp; Parameter'!$E$19)*'Data &amp; Parameter'!$E$20*'Data &amp; Parameter'!$E$37*N1876</f>
        <v>0</v>
      </c>
      <c r="P1876">
        <f>ROUNDUP(IF(D1876&gt;$D$4,0,($D$4-D1876+1)/365),0)</f>
        <v>0</v>
      </c>
      <c r="Q1876">
        <f>ROUNDUP(IF(D1876&gt;$D$5,0,($D$5-D1876+1)/365),0)</f>
        <v>0</v>
      </c>
      <c r="R1876" s="28">
        <f>IF(OR(P1876=1,Q1876=1),IF(D1876+364&lt;=$D$5,(D1876+364-$D$4+1)/365,IF(D1876&gt;$D$4,($D$5-D1876+1)/365,$D$6/365)),0)</f>
        <v>0</v>
      </c>
      <c r="S1876" s="28">
        <f>'Data &amp; Parameter'!$E$16*'Data &amp; Parameter'!$E$17*('Data &amp; Parameter'!$E$18+'Data &amp; Parameter'!$E$19)*'Data &amp; Parameter'!$E$20*'Data &amp; Parameter'!$E$37*R1876</f>
        <v>0</v>
      </c>
      <c r="T1876" s="28">
        <f t="shared" si="29"/>
        <v>0</v>
      </c>
    </row>
    <row r="1877" spans="1:20" ht="15.75" customHeight="1" x14ac:dyDescent="0.35">
      <c r="A1877">
        <v>1870</v>
      </c>
      <c r="B1877" s="76">
        <v>44236</v>
      </c>
      <c r="C1877" s="1" t="s">
        <v>5967</v>
      </c>
      <c r="D1877" s="76">
        <v>44236</v>
      </c>
      <c r="E1877" s="1" t="s">
        <v>5968</v>
      </c>
      <c r="F1877" s="1" t="s">
        <v>5969</v>
      </c>
      <c r="G1877" s="1" t="s">
        <v>123</v>
      </c>
      <c r="H1877" s="1" t="s">
        <v>124</v>
      </c>
      <c r="I1877" s="1" t="s">
        <v>125</v>
      </c>
      <c r="J1877" s="1" t="s">
        <v>487</v>
      </c>
      <c r="K1877" s="1" t="s">
        <v>1424</v>
      </c>
      <c r="L1877">
        <f>ROUNDUP(IF(B1877&gt;$D$4,0,($D$4-B1877+1)/365),0)</f>
        <v>0</v>
      </c>
      <c r="M1877">
        <f>ROUNDUP(IF(B1877&gt;$D$5,0,($D$5-B1877+1)/365),0)</f>
        <v>0</v>
      </c>
      <c r="N1877" s="28">
        <f>IF(OR(L1877=1,M1877=1),IF(B1877+364&lt;=$D$5,(B1877+364-$D$4+1)/365,IF(B1877&gt;$D$4,($D$5-B1877+1)/365,$D$6/365)),0)</f>
        <v>0</v>
      </c>
      <c r="O1877" s="28">
        <f>'Data &amp; Parameter'!$E$16*'Data &amp; Parameter'!$E$17*('Data &amp; Parameter'!$E$18+'Data &amp; Parameter'!$E$19)*'Data &amp; Parameter'!$E$20*'Data &amp; Parameter'!$E$37*N1877</f>
        <v>0</v>
      </c>
      <c r="P1877">
        <f>ROUNDUP(IF(D1877&gt;$D$4,0,($D$4-D1877+1)/365),0)</f>
        <v>0</v>
      </c>
      <c r="Q1877">
        <f>ROUNDUP(IF(D1877&gt;$D$5,0,($D$5-D1877+1)/365),0)</f>
        <v>0</v>
      </c>
      <c r="R1877" s="28">
        <f>IF(OR(P1877=1,Q1877=1),IF(D1877+364&lt;=$D$5,(D1877+364-$D$4+1)/365,IF(D1877&gt;$D$4,($D$5-D1877+1)/365,$D$6/365)),0)</f>
        <v>0</v>
      </c>
      <c r="S1877" s="28">
        <f>'Data &amp; Parameter'!$E$16*'Data &amp; Parameter'!$E$17*('Data &amp; Parameter'!$E$18+'Data &amp; Parameter'!$E$19)*'Data &amp; Parameter'!$E$20*'Data &amp; Parameter'!$E$37*R1877</f>
        <v>0</v>
      </c>
      <c r="T1877" s="28">
        <f t="shared" si="29"/>
        <v>0</v>
      </c>
    </row>
    <row r="1878" spans="1:20" ht="15.75" customHeight="1" x14ac:dyDescent="0.35">
      <c r="A1878">
        <v>1871</v>
      </c>
      <c r="B1878" s="76">
        <v>44236</v>
      </c>
      <c r="C1878" s="1" t="s">
        <v>5970</v>
      </c>
      <c r="D1878" s="76">
        <v>44236</v>
      </c>
      <c r="E1878" s="1" t="s">
        <v>5971</v>
      </c>
      <c r="F1878" s="1" t="s">
        <v>5972</v>
      </c>
      <c r="G1878" s="1" t="s">
        <v>123</v>
      </c>
      <c r="H1878" s="1" t="s">
        <v>124</v>
      </c>
      <c r="I1878" s="1" t="s">
        <v>125</v>
      </c>
      <c r="J1878" s="1" t="s">
        <v>487</v>
      </c>
      <c r="K1878" s="1" t="s">
        <v>1424</v>
      </c>
      <c r="L1878">
        <f>ROUNDUP(IF(B1878&gt;$D$4,0,($D$4-B1878+1)/365),0)</f>
        <v>0</v>
      </c>
      <c r="M1878">
        <f>ROUNDUP(IF(B1878&gt;$D$5,0,($D$5-B1878+1)/365),0)</f>
        <v>0</v>
      </c>
      <c r="N1878" s="28">
        <f>IF(OR(L1878=1,M1878=1),IF(B1878+364&lt;=$D$5,(B1878+364-$D$4+1)/365,IF(B1878&gt;$D$4,($D$5-B1878+1)/365,$D$6/365)),0)</f>
        <v>0</v>
      </c>
      <c r="O1878" s="28">
        <f>'Data &amp; Parameter'!$E$16*'Data &amp; Parameter'!$E$17*('Data &amp; Parameter'!$E$18+'Data &amp; Parameter'!$E$19)*'Data &amp; Parameter'!$E$20*'Data &amp; Parameter'!$E$37*N1878</f>
        <v>0</v>
      </c>
      <c r="P1878">
        <f>ROUNDUP(IF(D1878&gt;$D$4,0,($D$4-D1878+1)/365),0)</f>
        <v>0</v>
      </c>
      <c r="Q1878">
        <f>ROUNDUP(IF(D1878&gt;$D$5,0,($D$5-D1878+1)/365),0)</f>
        <v>0</v>
      </c>
      <c r="R1878" s="28">
        <f>IF(OR(P1878=1,Q1878=1),IF(D1878+364&lt;=$D$5,(D1878+364-$D$4+1)/365,IF(D1878&gt;$D$4,($D$5-D1878+1)/365,$D$6/365)),0)</f>
        <v>0</v>
      </c>
      <c r="S1878" s="28">
        <f>'Data &amp; Parameter'!$E$16*'Data &amp; Parameter'!$E$17*('Data &amp; Parameter'!$E$18+'Data &amp; Parameter'!$E$19)*'Data &amp; Parameter'!$E$20*'Data &amp; Parameter'!$E$37*R1878</f>
        <v>0</v>
      </c>
      <c r="T1878" s="28">
        <f t="shared" si="29"/>
        <v>0</v>
      </c>
    </row>
    <row r="1879" spans="1:20" ht="15.75" customHeight="1" x14ac:dyDescent="0.35">
      <c r="A1879">
        <v>1872</v>
      </c>
      <c r="B1879" s="76">
        <v>44236</v>
      </c>
      <c r="C1879" s="1" t="s">
        <v>5973</v>
      </c>
      <c r="D1879" s="76">
        <v>44236</v>
      </c>
      <c r="E1879" s="1" t="s">
        <v>5974</v>
      </c>
      <c r="F1879" s="1" t="s">
        <v>5975</v>
      </c>
      <c r="G1879" s="1" t="s">
        <v>123</v>
      </c>
      <c r="H1879" s="1" t="s">
        <v>124</v>
      </c>
      <c r="I1879" s="1" t="s">
        <v>125</v>
      </c>
      <c r="J1879" s="1" t="s">
        <v>487</v>
      </c>
      <c r="K1879" s="1" t="s">
        <v>1424</v>
      </c>
      <c r="L1879">
        <f>ROUNDUP(IF(B1879&gt;$D$4,0,($D$4-B1879+1)/365),0)</f>
        <v>0</v>
      </c>
      <c r="M1879">
        <f>ROUNDUP(IF(B1879&gt;$D$5,0,($D$5-B1879+1)/365),0)</f>
        <v>0</v>
      </c>
      <c r="N1879" s="28">
        <f>IF(OR(L1879=1,M1879=1),IF(B1879+364&lt;=$D$5,(B1879+364-$D$4+1)/365,IF(B1879&gt;$D$4,($D$5-B1879+1)/365,$D$6/365)),0)</f>
        <v>0</v>
      </c>
      <c r="O1879" s="28">
        <f>'Data &amp; Parameter'!$E$16*'Data &amp; Parameter'!$E$17*('Data &amp; Parameter'!$E$18+'Data &amp; Parameter'!$E$19)*'Data &amp; Parameter'!$E$20*'Data &amp; Parameter'!$E$37*N1879</f>
        <v>0</v>
      </c>
      <c r="P1879">
        <f>ROUNDUP(IF(D1879&gt;$D$4,0,($D$4-D1879+1)/365),0)</f>
        <v>0</v>
      </c>
      <c r="Q1879">
        <f>ROUNDUP(IF(D1879&gt;$D$5,0,($D$5-D1879+1)/365),0)</f>
        <v>0</v>
      </c>
      <c r="R1879" s="28">
        <f>IF(OR(P1879=1,Q1879=1),IF(D1879+364&lt;=$D$5,(D1879+364-$D$4+1)/365,IF(D1879&gt;$D$4,($D$5-D1879+1)/365,$D$6/365)),0)</f>
        <v>0</v>
      </c>
      <c r="S1879" s="28">
        <f>'Data &amp; Parameter'!$E$16*'Data &amp; Parameter'!$E$17*('Data &amp; Parameter'!$E$18+'Data &amp; Parameter'!$E$19)*'Data &amp; Parameter'!$E$20*'Data &amp; Parameter'!$E$37*R1879</f>
        <v>0</v>
      </c>
      <c r="T1879" s="28">
        <f t="shared" si="29"/>
        <v>0</v>
      </c>
    </row>
    <row r="1880" spans="1:20" ht="15.75" customHeight="1" x14ac:dyDescent="0.35">
      <c r="A1880">
        <v>1873</v>
      </c>
      <c r="B1880" s="76">
        <v>44236</v>
      </c>
      <c r="C1880" s="1" t="s">
        <v>5976</v>
      </c>
      <c r="D1880" s="76">
        <v>44236</v>
      </c>
      <c r="E1880" s="1" t="s">
        <v>5977</v>
      </c>
      <c r="F1880" s="1" t="s">
        <v>5978</v>
      </c>
      <c r="G1880" s="1" t="s">
        <v>123</v>
      </c>
      <c r="H1880" s="1" t="s">
        <v>124</v>
      </c>
      <c r="I1880" s="1" t="s">
        <v>125</v>
      </c>
      <c r="J1880" s="1" t="s">
        <v>5979</v>
      </c>
      <c r="K1880" s="1" t="s">
        <v>5980</v>
      </c>
      <c r="L1880">
        <f>ROUNDUP(IF(B1880&gt;$D$4,0,($D$4-B1880+1)/365),0)</f>
        <v>0</v>
      </c>
      <c r="M1880">
        <f>ROUNDUP(IF(B1880&gt;$D$5,0,($D$5-B1880+1)/365),0)</f>
        <v>0</v>
      </c>
      <c r="N1880" s="28">
        <f>IF(OR(L1880=1,M1880=1),IF(B1880+364&lt;=$D$5,(B1880+364-$D$4+1)/365,IF(B1880&gt;$D$4,($D$5-B1880+1)/365,$D$6/365)),0)</f>
        <v>0</v>
      </c>
      <c r="O1880" s="28">
        <f>'Data &amp; Parameter'!$E$16*'Data &amp; Parameter'!$E$17*('Data &amp; Parameter'!$E$18+'Data &amp; Parameter'!$E$19)*'Data &amp; Parameter'!$E$20*'Data &amp; Parameter'!$E$37*N1880</f>
        <v>0</v>
      </c>
      <c r="P1880">
        <f>ROUNDUP(IF(D1880&gt;$D$4,0,($D$4-D1880+1)/365),0)</f>
        <v>0</v>
      </c>
      <c r="Q1880">
        <f>ROUNDUP(IF(D1880&gt;$D$5,0,($D$5-D1880+1)/365),0)</f>
        <v>0</v>
      </c>
      <c r="R1880" s="28">
        <f>IF(OR(P1880=1,Q1880=1),IF(D1880+364&lt;=$D$5,(D1880+364-$D$4+1)/365,IF(D1880&gt;$D$4,($D$5-D1880+1)/365,$D$6/365)),0)</f>
        <v>0</v>
      </c>
      <c r="S1880" s="28">
        <f>'Data &amp; Parameter'!$E$16*'Data &amp; Parameter'!$E$17*('Data &amp; Parameter'!$E$18+'Data &amp; Parameter'!$E$19)*'Data &amp; Parameter'!$E$20*'Data &amp; Parameter'!$E$37*R1880</f>
        <v>0</v>
      </c>
      <c r="T1880" s="28">
        <f t="shared" si="29"/>
        <v>0</v>
      </c>
    </row>
    <row r="1881" spans="1:20" ht="15.75" customHeight="1" x14ac:dyDescent="0.35">
      <c r="A1881">
        <v>1874</v>
      </c>
      <c r="B1881" s="76">
        <v>44236</v>
      </c>
      <c r="C1881" s="1" t="s">
        <v>5981</v>
      </c>
      <c r="D1881" s="76">
        <v>44236</v>
      </c>
      <c r="E1881" s="1" t="s">
        <v>5982</v>
      </c>
      <c r="F1881" s="1" t="s">
        <v>5983</v>
      </c>
      <c r="G1881" s="1" t="s">
        <v>123</v>
      </c>
      <c r="H1881" s="1" t="s">
        <v>124</v>
      </c>
      <c r="I1881" s="1" t="s">
        <v>125</v>
      </c>
      <c r="J1881" s="1" t="s">
        <v>5979</v>
      </c>
      <c r="K1881" s="1" t="s">
        <v>5980</v>
      </c>
      <c r="L1881">
        <f>ROUNDUP(IF(B1881&gt;$D$4,0,($D$4-B1881+1)/365),0)</f>
        <v>0</v>
      </c>
      <c r="M1881">
        <f>ROUNDUP(IF(B1881&gt;$D$5,0,($D$5-B1881+1)/365),0)</f>
        <v>0</v>
      </c>
      <c r="N1881" s="28">
        <f>IF(OR(L1881=1,M1881=1),IF(B1881+364&lt;=$D$5,(B1881+364-$D$4+1)/365,IF(B1881&gt;$D$4,($D$5-B1881+1)/365,$D$6/365)),0)</f>
        <v>0</v>
      </c>
      <c r="O1881" s="28">
        <f>'Data &amp; Parameter'!$E$16*'Data &amp; Parameter'!$E$17*('Data &amp; Parameter'!$E$18+'Data &amp; Parameter'!$E$19)*'Data &amp; Parameter'!$E$20*'Data &amp; Parameter'!$E$37*N1881</f>
        <v>0</v>
      </c>
      <c r="P1881">
        <f>ROUNDUP(IF(D1881&gt;$D$4,0,($D$4-D1881+1)/365),0)</f>
        <v>0</v>
      </c>
      <c r="Q1881">
        <f>ROUNDUP(IF(D1881&gt;$D$5,0,($D$5-D1881+1)/365),0)</f>
        <v>0</v>
      </c>
      <c r="R1881" s="28">
        <f>IF(OR(P1881=1,Q1881=1),IF(D1881+364&lt;=$D$5,(D1881+364-$D$4+1)/365,IF(D1881&gt;$D$4,($D$5-D1881+1)/365,$D$6/365)),0)</f>
        <v>0</v>
      </c>
      <c r="S1881" s="28">
        <f>'Data &amp; Parameter'!$E$16*'Data &amp; Parameter'!$E$17*('Data &amp; Parameter'!$E$18+'Data &amp; Parameter'!$E$19)*'Data &amp; Parameter'!$E$20*'Data &amp; Parameter'!$E$37*R1881</f>
        <v>0</v>
      </c>
      <c r="T1881" s="28">
        <f t="shared" si="29"/>
        <v>0</v>
      </c>
    </row>
    <row r="1882" spans="1:20" ht="15.75" customHeight="1" x14ac:dyDescent="0.35">
      <c r="A1882">
        <v>1875</v>
      </c>
      <c r="B1882" s="76">
        <v>44236</v>
      </c>
      <c r="C1882" s="1" t="s">
        <v>5984</v>
      </c>
      <c r="D1882" s="76">
        <v>44236</v>
      </c>
      <c r="E1882" s="1" t="s">
        <v>5985</v>
      </c>
      <c r="F1882" s="1" t="s">
        <v>5986</v>
      </c>
      <c r="G1882" s="1" t="s">
        <v>123</v>
      </c>
      <c r="H1882" s="1" t="s">
        <v>124</v>
      </c>
      <c r="I1882" s="1" t="s">
        <v>125</v>
      </c>
      <c r="J1882" s="1" t="s">
        <v>5979</v>
      </c>
      <c r="K1882" s="1" t="s">
        <v>5980</v>
      </c>
      <c r="L1882">
        <f>ROUNDUP(IF(B1882&gt;$D$4,0,($D$4-B1882+1)/365),0)</f>
        <v>0</v>
      </c>
      <c r="M1882">
        <f>ROUNDUP(IF(B1882&gt;$D$5,0,($D$5-B1882+1)/365),0)</f>
        <v>0</v>
      </c>
      <c r="N1882" s="28">
        <f>IF(OR(L1882=1,M1882=1),IF(B1882+364&lt;=$D$5,(B1882+364-$D$4+1)/365,IF(B1882&gt;$D$4,($D$5-B1882+1)/365,$D$6/365)),0)</f>
        <v>0</v>
      </c>
      <c r="O1882" s="28">
        <f>'Data &amp; Parameter'!$E$16*'Data &amp; Parameter'!$E$17*('Data &amp; Parameter'!$E$18+'Data &amp; Parameter'!$E$19)*'Data &amp; Parameter'!$E$20*'Data &amp; Parameter'!$E$37*N1882</f>
        <v>0</v>
      </c>
      <c r="P1882">
        <f>ROUNDUP(IF(D1882&gt;$D$4,0,($D$4-D1882+1)/365),0)</f>
        <v>0</v>
      </c>
      <c r="Q1882">
        <f>ROUNDUP(IF(D1882&gt;$D$5,0,($D$5-D1882+1)/365),0)</f>
        <v>0</v>
      </c>
      <c r="R1882" s="28">
        <f>IF(OR(P1882=1,Q1882=1),IF(D1882+364&lt;=$D$5,(D1882+364-$D$4+1)/365,IF(D1882&gt;$D$4,($D$5-D1882+1)/365,$D$6/365)),0)</f>
        <v>0</v>
      </c>
      <c r="S1882" s="28">
        <f>'Data &amp; Parameter'!$E$16*'Data &amp; Parameter'!$E$17*('Data &amp; Parameter'!$E$18+'Data &amp; Parameter'!$E$19)*'Data &amp; Parameter'!$E$20*'Data &amp; Parameter'!$E$37*R1882</f>
        <v>0</v>
      </c>
      <c r="T1882" s="28">
        <f t="shared" si="29"/>
        <v>0</v>
      </c>
    </row>
    <row r="1883" spans="1:20" ht="15.75" customHeight="1" x14ac:dyDescent="0.35">
      <c r="A1883">
        <v>1876</v>
      </c>
      <c r="B1883" s="76">
        <v>44236</v>
      </c>
      <c r="C1883" s="1" t="s">
        <v>5987</v>
      </c>
      <c r="D1883" s="76">
        <v>44236</v>
      </c>
      <c r="E1883" s="1" t="s">
        <v>5988</v>
      </c>
      <c r="F1883" s="1" t="s">
        <v>5989</v>
      </c>
      <c r="G1883" s="1" t="s">
        <v>123</v>
      </c>
      <c r="H1883" s="1" t="s">
        <v>124</v>
      </c>
      <c r="I1883" s="1" t="s">
        <v>125</v>
      </c>
      <c r="J1883" s="1" t="s">
        <v>5979</v>
      </c>
      <c r="K1883" s="1" t="s">
        <v>5980</v>
      </c>
      <c r="L1883">
        <f>ROUNDUP(IF(B1883&gt;$D$4,0,($D$4-B1883+1)/365),0)</f>
        <v>0</v>
      </c>
      <c r="M1883">
        <f>ROUNDUP(IF(B1883&gt;$D$5,0,($D$5-B1883+1)/365),0)</f>
        <v>0</v>
      </c>
      <c r="N1883" s="28">
        <f>IF(OR(L1883=1,M1883=1),IF(B1883+364&lt;=$D$5,(B1883+364-$D$4+1)/365,IF(B1883&gt;$D$4,($D$5-B1883+1)/365,$D$6/365)),0)</f>
        <v>0</v>
      </c>
      <c r="O1883" s="28">
        <f>'Data &amp; Parameter'!$E$16*'Data &amp; Parameter'!$E$17*('Data &amp; Parameter'!$E$18+'Data &amp; Parameter'!$E$19)*'Data &amp; Parameter'!$E$20*'Data &amp; Parameter'!$E$37*N1883</f>
        <v>0</v>
      </c>
      <c r="P1883">
        <f>ROUNDUP(IF(D1883&gt;$D$4,0,($D$4-D1883+1)/365),0)</f>
        <v>0</v>
      </c>
      <c r="Q1883">
        <f>ROUNDUP(IF(D1883&gt;$D$5,0,($D$5-D1883+1)/365),0)</f>
        <v>0</v>
      </c>
      <c r="R1883" s="28">
        <f>IF(OR(P1883=1,Q1883=1),IF(D1883+364&lt;=$D$5,(D1883+364-$D$4+1)/365,IF(D1883&gt;$D$4,($D$5-D1883+1)/365,$D$6/365)),0)</f>
        <v>0</v>
      </c>
      <c r="S1883" s="28">
        <f>'Data &amp; Parameter'!$E$16*'Data &amp; Parameter'!$E$17*('Data &amp; Parameter'!$E$18+'Data &amp; Parameter'!$E$19)*'Data &amp; Parameter'!$E$20*'Data &amp; Parameter'!$E$37*R1883</f>
        <v>0</v>
      </c>
      <c r="T1883" s="28">
        <f t="shared" si="29"/>
        <v>0</v>
      </c>
    </row>
    <row r="1884" spans="1:20" ht="15.75" customHeight="1" x14ac:dyDescent="0.35">
      <c r="A1884">
        <v>1877</v>
      </c>
      <c r="B1884" s="76">
        <v>44236</v>
      </c>
      <c r="C1884" s="1" t="s">
        <v>5990</v>
      </c>
      <c r="D1884" s="76">
        <v>44236</v>
      </c>
      <c r="E1884" s="1" t="s">
        <v>5991</v>
      </c>
      <c r="F1884" s="1" t="s">
        <v>5992</v>
      </c>
      <c r="G1884" s="1" t="s">
        <v>123</v>
      </c>
      <c r="H1884" s="1" t="s">
        <v>124</v>
      </c>
      <c r="I1884" s="1" t="s">
        <v>125</v>
      </c>
      <c r="J1884" s="1" t="s">
        <v>5979</v>
      </c>
      <c r="K1884" s="1" t="s">
        <v>5980</v>
      </c>
      <c r="L1884">
        <f>ROUNDUP(IF(B1884&gt;$D$4,0,($D$4-B1884+1)/365),0)</f>
        <v>0</v>
      </c>
      <c r="M1884">
        <f>ROUNDUP(IF(B1884&gt;$D$5,0,($D$5-B1884+1)/365),0)</f>
        <v>0</v>
      </c>
      <c r="N1884" s="28">
        <f>IF(OR(L1884=1,M1884=1),IF(B1884+364&lt;=$D$5,(B1884+364-$D$4+1)/365,IF(B1884&gt;$D$4,($D$5-B1884+1)/365,$D$6/365)),0)</f>
        <v>0</v>
      </c>
      <c r="O1884" s="28">
        <f>'Data &amp; Parameter'!$E$16*'Data &amp; Parameter'!$E$17*('Data &amp; Parameter'!$E$18+'Data &amp; Parameter'!$E$19)*'Data &amp; Parameter'!$E$20*'Data &amp; Parameter'!$E$37*N1884</f>
        <v>0</v>
      </c>
      <c r="P1884">
        <f>ROUNDUP(IF(D1884&gt;$D$4,0,($D$4-D1884+1)/365),0)</f>
        <v>0</v>
      </c>
      <c r="Q1884">
        <f>ROUNDUP(IF(D1884&gt;$D$5,0,($D$5-D1884+1)/365),0)</f>
        <v>0</v>
      </c>
      <c r="R1884" s="28">
        <f>IF(OR(P1884=1,Q1884=1),IF(D1884+364&lt;=$D$5,(D1884+364-$D$4+1)/365,IF(D1884&gt;$D$4,($D$5-D1884+1)/365,$D$6/365)),0)</f>
        <v>0</v>
      </c>
      <c r="S1884" s="28">
        <f>'Data &amp; Parameter'!$E$16*'Data &amp; Parameter'!$E$17*('Data &amp; Parameter'!$E$18+'Data &amp; Parameter'!$E$19)*'Data &amp; Parameter'!$E$20*'Data &amp; Parameter'!$E$37*R1884</f>
        <v>0</v>
      </c>
      <c r="T1884" s="28">
        <f t="shared" si="29"/>
        <v>0</v>
      </c>
    </row>
    <row r="1885" spans="1:20" ht="15.75" customHeight="1" x14ac:dyDescent="0.35">
      <c r="A1885">
        <v>1878</v>
      </c>
      <c r="B1885" s="76">
        <v>44236</v>
      </c>
      <c r="C1885" s="1" t="s">
        <v>5993</v>
      </c>
      <c r="D1885" s="76">
        <v>44236</v>
      </c>
      <c r="E1885" s="1" t="s">
        <v>5994</v>
      </c>
      <c r="F1885" s="1" t="s">
        <v>5995</v>
      </c>
      <c r="G1885" s="1" t="s">
        <v>123</v>
      </c>
      <c r="H1885" s="1" t="s">
        <v>124</v>
      </c>
      <c r="I1885" s="1" t="s">
        <v>125</v>
      </c>
      <c r="J1885" s="1" t="s">
        <v>5979</v>
      </c>
      <c r="K1885" s="1" t="s">
        <v>5980</v>
      </c>
      <c r="L1885">
        <f>ROUNDUP(IF(B1885&gt;$D$4,0,($D$4-B1885+1)/365),0)</f>
        <v>0</v>
      </c>
      <c r="M1885">
        <f>ROUNDUP(IF(B1885&gt;$D$5,0,($D$5-B1885+1)/365),0)</f>
        <v>0</v>
      </c>
      <c r="N1885" s="28">
        <f>IF(OR(L1885=1,M1885=1),IF(B1885+364&lt;=$D$5,(B1885+364-$D$4+1)/365,IF(B1885&gt;$D$4,($D$5-B1885+1)/365,$D$6/365)),0)</f>
        <v>0</v>
      </c>
      <c r="O1885" s="28">
        <f>'Data &amp; Parameter'!$E$16*'Data &amp; Parameter'!$E$17*('Data &amp; Parameter'!$E$18+'Data &amp; Parameter'!$E$19)*'Data &amp; Parameter'!$E$20*'Data &amp; Parameter'!$E$37*N1885</f>
        <v>0</v>
      </c>
      <c r="P1885">
        <f>ROUNDUP(IF(D1885&gt;$D$4,0,($D$4-D1885+1)/365),0)</f>
        <v>0</v>
      </c>
      <c r="Q1885">
        <f>ROUNDUP(IF(D1885&gt;$D$5,0,($D$5-D1885+1)/365),0)</f>
        <v>0</v>
      </c>
      <c r="R1885" s="28">
        <f>IF(OR(P1885=1,Q1885=1),IF(D1885+364&lt;=$D$5,(D1885+364-$D$4+1)/365,IF(D1885&gt;$D$4,($D$5-D1885+1)/365,$D$6/365)),0)</f>
        <v>0</v>
      </c>
      <c r="S1885" s="28">
        <f>'Data &amp; Parameter'!$E$16*'Data &amp; Parameter'!$E$17*('Data &amp; Parameter'!$E$18+'Data &amp; Parameter'!$E$19)*'Data &amp; Parameter'!$E$20*'Data &amp; Parameter'!$E$37*R1885</f>
        <v>0</v>
      </c>
      <c r="T1885" s="28">
        <f t="shared" si="29"/>
        <v>0</v>
      </c>
    </row>
    <row r="1886" spans="1:20" ht="15.75" customHeight="1" x14ac:dyDescent="0.35">
      <c r="A1886">
        <v>1879</v>
      </c>
      <c r="B1886" s="76">
        <v>44236</v>
      </c>
      <c r="C1886" s="1" t="s">
        <v>5996</v>
      </c>
      <c r="D1886" s="76">
        <v>44236</v>
      </c>
      <c r="E1886" s="1" t="s">
        <v>5997</v>
      </c>
      <c r="F1886" s="1" t="s">
        <v>5998</v>
      </c>
      <c r="G1886" s="1" t="s">
        <v>123</v>
      </c>
      <c r="H1886" s="1" t="s">
        <v>124</v>
      </c>
      <c r="I1886" s="1" t="s">
        <v>125</v>
      </c>
      <c r="J1886" s="1" t="s">
        <v>5979</v>
      </c>
      <c r="K1886" s="1" t="s">
        <v>5980</v>
      </c>
      <c r="L1886">
        <f>ROUNDUP(IF(B1886&gt;$D$4,0,($D$4-B1886+1)/365),0)</f>
        <v>0</v>
      </c>
      <c r="M1886">
        <f>ROUNDUP(IF(B1886&gt;$D$5,0,($D$5-B1886+1)/365),0)</f>
        <v>0</v>
      </c>
      <c r="N1886" s="28">
        <f>IF(OR(L1886=1,M1886=1),IF(B1886+364&lt;=$D$5,(B1886+364-$D$4+1)/365,IF(B1886&gt;$D$4,($D$5-B1886+1)/365,$D$6/365)),0)</f>
        <v>0</v>
      </c>
      <c r="O1886" s="28">
        <f>'Data &amp; Parameter'!$E$16*'Data &amp; Parameter'!$E$17*('Data &amp; Parameter'!$E$18+'Data &amp; Parameter'!$E$19)*'Data &amp; Parameter'!$E$20*'Data &amp; Parameter'!$E$37*N1886</f>
        <v>0</v>
      </c>
      <c r="P1886">
        <f>ROUNDUP(IF(D1886&gt;$D$4,0,($D$4-D1886+1)/365),0)</f>
        <v>0</v>
      </c>
      <c r="Q1886">
        <f>ROUNDUP(IF(D1886&gt;$D$5,0,($D$5-D1886+1)/365),0)</f>
        <v>0</v>
      </c>
      <c r="R1886" s="28">
        <f>IF(OR(P1886=1,Q1886=1),IF(D1886+364&lt;=$D$5,(D1886+364-$D$4+1)/365,IF(D1886&gt;$D$4,($D$5-D1886+1)/365,$D$6/365)),0)</f>
        <v>0</v>
      </c>
      <c r="S1886" s="28">
        <f>'Data &amp; Parameter'!$E$16*'Data &amp; Parameter'!$E$17*('Data &amp; Parameter'!$E$18+'Data &amp; Parameter'!$E$19)*'Data &amp; Parameter'!$E$20*'Data &amp; Parameter'!$E$37*R1886</f>
        <v>0</v>
      </c>
      <c r="T1886" s="28">
        <f t="shared" si="29"/>
        <v>0</v>
      </c>
    </row>
    <row r="1887" spans="1:20" ht="15.75" customHeight="1" x14ac:dyDescent="0.35">
      <c r="A1887">
        <v>1880</v>
      </c>
      <c r="B1887" s="76">
        <v>44236</v>
      </c>
      <c r="C1887" s="1" t="s">
        <v>5999</v>
      </c>
      <c r="D1887" s="76">
        <v>44236</v>
      </c>
      <c r="E1887" s="1" t="s">
        <v>6000</v>
      </c>
      <c r="F1887" s="1" t="s">
        <v>6001</v>
      </c>
      <c r="G1887" s="1" t="s">
        <v>123</v>
      </c>
      <c r="H1887" s="1" t="s">
        <v>124</v>
      </c>
      <c r="I1887" s="1" t="s">
        <v>125</v>
      </c>
      <c r="J1887" s="1" t="s">
        <v>5979</v>
      </c>
      <c r="K1887" s="1" t="s">
        <v>5980</v>
      </c>
      <c r="L1887">
        <f>ROUNDUP(IF(B1887&gt;$D$4,0,($D$4-B1887+1)/365),0)</f>
        <v>0</v>
      </c>
      <c r="M1887">
        <f>ROUNDUP(IF(B1887&gt;$D$5,0,($D$5-B1887+1)/365),0)</f>
        <v>0</v>
      </c>
      <c r="N1887" s="28">
        <f>IF(OR(L1887=1,M1887=1),IF(B1887+364&lt;=$D$5,(B1887+364-$D$4+1)/365,IF(B1887&gt;$D$4,($D$5-B1887+1)/365,$D$6/365)),0)</f>
        <v>0</v>
      </c>
      <c r="O1887" s="28">
        <f>'Data &amp; Parameter'!$E$16*'Data &amp; Parameter'!$E$17*('Data &amp; Parameter'!$E$18+'Data &amp; Parameter'!$E$19)*'Data &amp; Parameter'!$E$20*'Data &amp; Parameter'!$E$37*N1887</f>
        <v>0</v>
      </c>
      <c r="P1887">
        <f>ROUNDUP(IF(D1887&gt;$D$4,0,($D$4-D1887+1)/365),0)</f>
        <v>0</v>
      </c>
      <c r="Q1887">
        <f>ROUNDUP(IF(D1887&gt;$D$5,0,($D$5-D1887+1)/365),0)</f>
        <v>0</v>
      </c>
      <c r="R1887" s="28">
        <f>IF(OR(P1887=1,Q1887=1),IF(D1887+364&lt;=$D$5,(D1887+364-$D$4+1)/365,IF(D1887&gt;$D$4,($D$5-D1887+1)/365,$D$6/365)),0)</f>
        <v>0</v>
      </c>
      <c r="S1887" s="28">
        <f>'Data &amp; Parameter'!$E$16*'Data &amp; Parameter'!$E$17*('Data &amp; Parameter'!$E$18+'Data &amp; Parameter'!$E$19)*'Data &amp; Parameter'!$E$20*'Data &amp; Parameter'!$E$37*R1887</f>
        <v>0</v>
      </c>
      <c r="T1887" s="28">
        <f t="shared" si="29"/>
        <v>0</v>
      </c>
    </row>
    <row r="1888" spans="1:20" ht="15.75" customHeight="1" x14ac:dyDescent="0.35">
      <c r="A1888">
        <v>1881</v>
      </c>
      <c r="B1888" s="76">
        <v>44236</v>
      </c>
      <c r="C1888" s="1" t="s">
        <v>6002</v>
      </c>
      <c r="D1888" s="76">
        <v>44236</v>
      </c>
      <c r="E1888" s="1" t="s">
        <v>6003</v>
      </c>
      <c r="F1888" s="1" t="s">
        <v>6004</v>
      </c>
      <c r="G1888" s="1" t="s">
        <v>123</v>
      </c>
      <c r="H1888" s="1" t="s">
        <v>124</v>
      </c>
      <c r="I1888" s="1" t="s">
        <v>125</v>
      </c>
      <c r="J1888" s="1" t="s">
        <v>5979</v>
      </c>
      <c r="K1888" s="1" t="s">
        <v>5980</v>
      </c>
      <c r="L1888">
        <f>ROUNDUP(IF(B1888&gt;$D$4,0,($D$4-B1888+1)/365),0)</f>
        <v>0</v>
      </c>
      <c r="M1888">
        <f>ROUNDUP(IF(B1888&gt;$D$5,0,($D$5-B1888+1)/365),0)</f>
        <v>0</v>
      </c>
      <c r="N1888" s="28">
        <f>IF(OR(L1888=1,M1888=1),IF(B1888+364&lt;=$D$5,(B1888+364-$D$4+1)/365,IF(B1888&gt;$D$4,($D$5-B1888+1)/365,$D$6/365)),0)</f>
        <v>0</v>
      </c>
      <c r="O1888" s="28">
        <f>'Data &amp; Parameter'!$E$16*'Data &amp; Parameter'!$E$17*('Data &amp; Parameter'!$E$18+'Data &amp; Parameter'!$E$19)*'Data &amp; Parameter'!$E$20*'Data &amp; Parameter'!$E$37*N1888</f>
        <v>0</v>
      </c>
      <c r="P1888">
        <f>ROUNDUP(IF(D1888&gt;$D$4,0,($D$4-D1888+1)/365),0)</f>
        <v>0</v>
      </c>
      <c r="Q1888">
        <f>ROUNDUP(IF(D1888&gt;$D$5,0,($D$5-D1888+1)/365),0)</f>
        <v>0</v>
      </c>
      <c r="R1888" s="28">
        <f>IF(OR(P1888=1,Q1888=1),IF(D1888+364&lt;=$D$5,(D1888+364-$D$4+1)/365,IF(D1888&gt;$D$4,($D$5-D1888+1)/365,$D$6/365)),0)</f>
        <v>0</v>
      </c>
      <c r="S1888" s="28">
        <f>'Data &amp; Parameter'!$E$16*'Data &amp; Parameter'!$E$17*('Data &amp; Parameter'!$E$18+'Data &amp; Parameter'!$E$19)*'Data &amp; Parameter'!$E$20*'Data &amp; Parameter'!$E$37*R1888</f>
        <v>0</v>
      </c>
      <c r="T1888" s="28">
        <f t="shared" si="29"/>
        <v>0</v>
      </c>
    </row>
    <row r="1889" spans="1:20" ht="15.75" customHeight="1" x14ac:dyDescent="0.35">
      <c r="A1889">
        <v>1882</v>
      </c>
      <c r="B1889" s="76">
        <v>44236</v>
      </c>
      <c r="C1889" s="1" t="s">
        <v>6005</v>
      </c>
      <c r="D1889" s="76">
        <v>44236</v>
      </c>
      <c r="E1889" s="1" t="s">
        <v>6006</v>
      </c>
      <c r="F1889" s="1" t="s">
        <v>2946</v>
      </c>
      <c r="G1889" s="1" t="s">
        <v>123</v>
      </c>
      <c r="H1889" s="1" t="s">
        <v>124</v>
      </c>
      <c r="I1889" s="1" t="s">
        <v>125</v>
      </c>
      <c r="J1889" s="1" t="s">
        <v>2608</v>
      </c>
      <c r="K1889" s="1" t="s">
        <v>2608</v>
      </c>
      <c r="L1889">
        <f>ROUNDUP(IF(B1889&gt;$D$4,0,($D$4-B1889+1)/365),0)</f>
        <v>0</v>
      </c>
      <c r="M1889">
        <f>ROUNDUP(IF(B1889&gt;$D$5,0,($D$5-B1889+1)/365),0)</f>
        <v>0</v>
      </c>
      <c r="N1889" s="28">
        <f>IF(OR(L1889=1,M1889=1),IF(B1889+364&lt;=$D$5,(B1889+364-$D$4+1)/365,IF(B1889&gt;$D$4,($D$5-B1889+1)/365,$D$6/365)),0)</f>
        <v>0</v>
      </c>
      <c r="O1889" s="28">
        <f>'Data &amp; Parameter'!$E$16*'Data &amp; Parameter'!$E$17*('Data &amp; Parameter'!$E$18+'Data &amp; Parameter'!$E$19)*'Data &amp; Parameter'!$E$20*'Data &amp; Parameter'!$E$37*N1889</f>
        <v>0</v>
      </c>
      <c r="P1889">
        <f>ROUNDUP(IF(D1889&gt;$D$4,0,($D$4-D1889+1)/365),0)</f>
        <v>0</v>
      </c>
      <c r="Q1889">
        <f>ROUNDUP(IF(D1889&gt;$D$5,0,($D$5-D1889+1)/365),0)</f>
        <v>0</v>
      </c>
      <c r="R1889" s="28">
        <f>IF(OR(P1889=1,Q1889=1),IF(D1889+364&lt;=$D$5,(D1889+364-$D$4+1)/365,IF(D1889&gt;$D$4,($D$5-D1889+1)/365,$D$6/365)),0)</f>
        <v>0</v>
      </c>
      <c r="S1889" s="28">
        <f>'Data &amp; Parameter'!$E$16*'Data &amp; Parameter'!$E$17*('Data &amp; Parameter'!$E$18+'Data &amp; Parameter'!$E$19)*'Data &amp; Parameter'!$E$20*'Data &amp; Parameter'!$E$37*R1889</f>
        <v>0</v>
      </c>
      <c r="T1889" s="28">
        <f t="shared" si="29"/>
        <v>0</v>
      </c>
    </row>
    <row r="1890" spans="1:20" ht="15.75" customHeight="1" x14ac:dyDescent="0.35">
      <c r="A1890">
        <v>1883</v>
      </c>
      <c r="B1890" s="76">
        <v>44236</v>
      </c>
      <c r="C1890" s="1" t="s">
        <v>6007</v>
      </c>
      <c r="D1890" s="76">
        <v>44236</v>
      </c>
      <c r="E1890" s="1" t="s">
        <v>6008</v>
      </c>
      <c r="F1890" s="1" t="s">
        <v>6009</v>
      </c>
      <c r="G1890" s="1" t="s">
        <v>123</v>
      </c>
      <c r="H1890" s="1" t="s">
        <v>124</v>
      </c>
      <c r="I1890" s="1" t="s">
        <v>125</v>
      </c>
      <c r="J1890" s="1" t="s">
        <v>2608</v>
      </c>
      <c r="K1890" s="1" t="s">
        <v>2608</v>
      </c>
      <c r="L1890">
        <f>ROUNDUP(IF(B1890&gt;$D$4,0,($D$4-B1890+1)/365),0)</f>
        <v>0</v>
      </c>
      <c r="M1890">
        <f>ROUNDUP(IF(B1890&gt;$D$5,0,($D$5-B1890+1)/365),0)</f>
        <v>0</v>
      </c>
      <c r="N1890" s="28">
        <f>IF(OR(L1890=1,M1890=1),IF(B1890+364&lt;=$D$5,(B1890+364-$D$4+1)/365,IF(B1890&gt;$D$4,($D$5-B1890+1)/365,$D$6/365)),0)</f>
        <v>0</v>
      </c>
      <c r="O1890" s="28">
        <f>'Data &amp; Parameter'!$E$16*'Data &amp; Parameter'!$E$17*('Data &amp; Parameter'!$E$18+'Data &amp; Parameter'!$E$19)*'Data &amp; Parameter'!$E$20*'Data &amp; Parameter'!$E$37*N1890</f>
        <v>0</v>
      </c>
      <c r="P1890">
        <f>ROUNDUP(IF(D1890&gt;$D$4,0,($D$4-D1890+1)/365),0)</f>
        <v>0</v>
      </c>
      <c r="Q1890">
        <f>ROUNDUP(IF(D1890&gt;$D$5,0,($D$5-D1890+1)/365),0)</f>
        <v>0</v>
      </c>
      <c r="R1890" s="28">
        <f>IF(OR(P1890=1,Q1890=1),IF(D1890+364&lt;=$D$5,(D1890+364-$D$4+1)/365,IF(D1890&gt;$D$4,($D$5-D1890+1)/365,$D$6/365)),0)</f>
        <v>0</v>
      </c>
      <c r="S1890" s="28">
        <f>'Data &amp; Parameter'!$E$16*'Data &amp; Parameter'!$E$17*('Data &amp; Parameter'!$E$18+'Data &amp; Parameter'!$E$19)*'Data &amp; Parameter'!$E$20*'Data &amp; Parameter'!$E$37*R1890</f>
        <v>0</v>
      </c>
      <c r="T1890" s="28">
        <f t="shared" si="29"/>
        <v>0</v>
      </c>
    </row>
    <row r="1891" spans="1:20" ht="15.75" customHeight="1" x14ac:dyDescent="0.35">
      <c r="A1891">
        <v>1884</v>
      </c>
      <c r="B1891" s="76">
        <v>44236</v>
      </c>
      <c r="C1891" s="1" t="s">
        <v>6010</v>
      </c>
      <c r="D1891" s="76">
        <v>44236</v>
      </c>
      <c r="E1891" s="1" t="s">
        <v>6011</v>
      </c>
      <c r="F1891" s="1" t="s">
        <v>6012</v>
      </c>
      <c r="G1891" s="1" t="s">
        <v>123</v>
      </c>
      <c r="H1891" s="1" t="s">
        <v>124</v>
      </c>
      <c r="I1891" s="1" t="s">
        <v>125</v>
      </c>
      <c r="J1891" s="1" t="s">
        <v>2608</v>
      </c>
      <c r="K1891" s="1" t="s">
        <v>5891</v>
      </c>
      <c r="L1891">
        <f>ROUNDUP(IF(B1891&gt;$D$4,0,($D$4-B1891+1)/365),0)</f>
        <v>0</v>
      </c>
      <c r="M1891">
        <f>ROUNDUP(IF(B1891&gt;$D$5,0,($D$5-B1891+1)/365),0)</f>
        <v>0</v>
      </c>
      <c r="N1891" s="28">
        <f>IF(OR(L1891=1,M1891=1),IF(B1891+364&lt;=$D$5,(B1891+364-$D$4+1)/365,IF(B1891&gt;$D$4,($D$5-B1891+1)/365,$D$6/365)),0)</f>
        <v>0</v>
      </c>
      <c r="O1891" s="28">
        <f>'Data &amp; Parameter'!$E$16*'Data &amp; Parameter'!$E$17*('Data &amp; Parameter'!$E$18+'Data &amp; Parameter'!$E$19)*'Data &amp; Parameter'!$E$20*'Data &amp; Parameter'!$E$37*N1891</f>
        <v>0</v>
      </c>
      <c r="P1891">
        <f>ROUNDUP(IF(D1891&gt;$D$4,0,($D$4-D1891+1)/365),0)</f>
        <v>0</v>
      </c>
      <c r="Q1891">
        <f>ROUNDUP(IF(D1891&gt;$D$5,0,($D$5-D1891+1)/365),0)</f>
        <v>0</v>
      </c>
      <c r="R1891" s="28">
        <f>IF(OR(P1891=1,Q1891=1),IF(D1891+364&lt;=$D$5,(D1891+364-$D$4+1)/365,IF(D1891&gt;$D$4,($D$5-D1891+1)/365,$D$6/365)),0)</f>
        <v>0</v>
      </c>
      <c r="S1891" s="28">
        <f>'Data &amp; Parameter'!$E$16*'Data &amp; Parameter'!$E$17*('Data &amp; Parameter'!$E$18+'Data &amp; Parameter'!$E$19)*'Data &amp; Parameter'!$E$20*'Data &amp; Parameter'!$E$37*R1891</f>
        <v>0</v>
      </c>
      <c r="T1891" s="28">
        <f t="shared" si="29"/>
        <v>0</v>
      </c>
    </row>
    <row r="1892" spans="1:20" ht="15.75" customHeight="1" x14ac:dyDescent="0.35">
      <c r="A1892">
        <v>1885</v>
      </c>
      <c r="B1892" s="76">
        <v>44236</v>
      </c>
      <c r="C1892" s="1" t="s">
        <v>6013</v>
      </c>
      <c r="D1892" s="76">
        <v>44236</v>
      </c>
      <c r="E1892" s="1" t="s">
        <v>6014</v>
      </c>
      <c r="F1892" s="1" t="s">
        <v>6015</v>
      </c>
      <c r="G1892" s="1" t="s">
        <v>123</v>
      </c>
      <c r="H1892" s="1" t="s">
        <v>124</v>
      </c>
      <c r="I1892" s="1" t="s">
        <v>125</v>
      </c>
      <c r="J1892" s="1" t="s">
        <v>2608</v>
      </c>
      <c r="K1892" s="1" t="s">
        <v>2608</v>
      </c>
      <c r="L1892">
        <f>ROUNDUP(IF(B1892&gt;$D$4,0,($D$4-B1892+1)/365),0)</f>
        <v>0</v>
      </c>
      <c r="M1892">
        <f>ROUNDUP(IF(B1892&gt;$D$5,0,($D$5-B1892+1)/365),0)</f>
        <v>0</v>
      </c>
      <c r="N1892" s="28">
        <f>IF(OR(L1892=1,M1892=1),IF(B1892+364&lt;=$D$5,(B1892+364-$D$4+1)/365,IF(B1892&gt;$D$4,($D$5-B1892+1)/365,$D$6/365)),0)</f>
        <v>0</v>
      </c>
      <c r="O1892" s="28">
        <f>'Data &amp; Parameter'!$E$16*'Data &amp; Parameter'!$E$17*('Data &amp; Parameter'!$E$18+'Data &amp; Parameter'!$E$19)*'Data &amp; Parameter'!$E$20*'Data &amp; Parameter'!$E$37*N1892</f>
        <v>0</v>
      </c>
      <c r="P1892">
        <f>ROUNDUP(IF(D1892&gt;$D$4,0,($D$4-D1892+1)/365),0)</f>
        <v>0</v>
      </c>
      <c r="Q1892">
        <f>ROUNDUP(IF(D1892&gt;$D$5,0,($D$5-D1892+1)/365),0)</f>
        <v>0</v>
      </c>
      <c r="R1892" s="28">
        <f>IF(OR(P1892=1,Q1892=1),IF(D1892+364&lt;=$D$5,(D1892+364-$D$4+1)/365,IF(D1892&gt;$D$4,($D$5-D1892+1)/365,$D$6/365)),0)</f>
        <v>0</v>
      </c>
      <c r="S1892" s="28">
        <f>'Data &amp; Parameter'!$E$16*'Data &amp; Parameter'!$E$17*('Data &amp; Parameter'!$E$18+'Data &amp; Parameter'!$E$19)*'Data &amp; Parameter'!$E$20*'Data &amp; Parameter'!$E$37*R1892</f>
        <v>0</v>
      </c>
      <c r="T1892" s="28">
        <f t="shared" si="29"/>
        <v>0</v>
      </c>
    </row>
    <row r="1893" spans="1:20" ht="15.75" customHeight="1" x14ac:dyDescent="0.35">
      <c r="A1893">
        <v>1886</v>
      </c>
      <c r="B1893" s="76">
        <v>44236</v>
      </c>
      <c r="C1893" s="1" t="s">
        <v>6016</v>
      </c>
      <c r="D1893" s="76">
        <v>44236</v>
      </c>
      <c r="E1893" s="1" t="s">
        <v>6017</v>
      </c>
      <c r="F1893" s="1" t="s">
        <v>6018</v>
      </c>
      <c r="G1893" s="1" t="s">
        <v>123</v>
      </c>
      <c r="H1893" s="1" t="s">
        <v>124</v>
      </c>
      <c r="I1893" s="1" t="s">
        <v>125</v>
      </c>
      <c r="J1893" s="1" t="s">
        <v>2608</v>
      </c>
      <c r="K1893" s="1" t="s">
        <v>2608</v>
      </c>
      <c r="L1893">
        <f>ROUNDUP(IF(B1893&gt;$D$4,0,($D$4-B1893+1)/365),0)</f>
        <v>0</v>
      </c>
      <c r="M1893">
        <f>ROUNDUP(IF(B1893&gt;$D$5,0,($D$5-B1893+1)/365),0)</f>
        <v>0</v>
      </c>
      <c r="N1893" s="28">
        <f>IF(OR(L1893=1,M1893=1),IF(B1893+364&lt;=$D$5,(B1893+364-$D$4+1)/365,IF(B1893&gt;$D$4,($D$5-B1893+1)/365,$D$6/365)),0)</f>
        <v>0</v>
      </c>
      <c r="O1893" s="28">
        <f>'Data &amp; Parameter'!$E$16*'Data &amp; Parameter'!$E$17*('Data &amp; Parameter'!$E$18+'Data &amp; Parameter'!$E$19)*'Data &amp; Parameter'!$E$20*'Data &amp; Parameter'!$E$37*N1893</f>
        <v>0</v>
      </c>
      <c r="P1893">
        <f>ROUNDUP(IF(D1893&gt;$D$4,0,($D$4-D1893+1)/365),0)</f>
        <v>0</v>
      </c>
      <c r="Q1893">
        <f>ROUNDUP(IF(D1893&gt;$D$5,0,($D$5-D1893+1)/365),0)</f>
        <v>0</v>
      </c>
      <c r="R1893" s="28">
        <f>IF(OR(P1893=1,Q1893=1),IF(D1893+364&lt;=$D$5,(D1893+364-$D$4+1)/365,IF(D1893&gt;$D$4,($D$5-D1893+1)/365,$D$6/365)),0)</f>
        <v>0</v>
      </c>
      <c r="S1893" s="28">
        <f>'Data &amp; Parameter'!$E$16*'Data &amp; Parameter'!$E$17*('Data &amp; Parameter'!$E$18+'Data &amp; Parameter'!$E$19)*'Data &amp; Parameter'!$E$20*'Data &amp; Parameter'!$E$37*R1893</f>
        <v>0</v>
      </c>
      <c r="T1893" s="28">
        <f t="shared" si="29"/>
        <v>0</v>
      </c>
    </row>
    <row r="1894" spans="1:20" ht="15.75" customHeight="1" x14ac:dyDescent="0.35">
      <c r="A1894">
        <v>1887</v>
      </c>
      <c r="B1894" s="76">
        <v>44236</v>
      </c>
      <c r="C1894" s="1" t="s">
        <v>6019</v>
      </c>
      <c r="D1894" s="76">
        <v>44236</v>
      </c>
      <c r="E1894" s="1" t="s">
        <v>6020</v>
      </c>
      <c r="F1894" s="1" t="s">
        <v>6021</v>
      </c>
      <c r="G1894" s="1" t="s">
        <v>123</v>
      </c>
      <c r="H1894" s="1" t="s">
        <v>124</v>
      </c>
      <c r="I1894" s="1" t="s">
        <v>125</v>
      </c>
      <c r="J1894" s="1" t="s">
        <v>2608</v>
      </c>
      <c r="K1894" s="1" t="s">
        <v>2608</v>
      </c>
      <c r="L1894">
        <f>ROUNDUP(IF(B1894&gt;$D$4,0,($D$4-B1894+1)/365),0)</f>
        <v>0</v>
      </c>
      <c r="M1894">
        <f>ROUNDUP(IF(B1894&gt;$D$5,0,($D$5-B1894+1)/365),0)</f>
        <v>0</v>
      </c>
      <c r="N1894" s="28">
        <f>IF(OR(L1894=1,M1894=1),IF(B1894+364&lt;=$D$5,(B1894+364-$D$4+1)/365,IF(B1894&gt;$D$4,($D$5-B1894+1)/365,$D$6/365)),0)</f>
        <v>0</v>
      </c>
      <c r="O1894" s="28">
        <f>'Data &amp; Parameter'!$E$16*'Data &amp; Parameter'!$E$17*('Data &amp; Parameter'!$E$18+'Data &amp; Parameter'!$E$19)*'Data &amp; Parameter'!$E$20*'Data &amp; Parameter'!$E$37*N1894</f>
        <v>0</v>
      </c>
      <c r="P1894">
        <f>ROUNDUP(IF(D1894&gt;$D$4,0,($D$4-D1894+1)/365),0)</f>
        <v>0</v>
      </c>
      <c r="Q1894">
        <f>ROUNDUP(IF(D1894&gt;$D$5,0,($D$5-D1894+1)/365),0)</f>
        <v>0</v>
      </c>
      <c r="R1894" s="28">
        <f>IF(OR(P1894=1,Q1894=1),IF(D1894+364&lt;=$D$5,(D1894+364-$D$4+1)/365,IF(D1894&gt;$D$4,($D$5-D1894+1)/365,$D$6/365)),0)</f>
        <v>0</v>
      </c>
      <c r="S1894" s="28">
        <f>'Data &amp; Parameter'!$E$16*'Data &amp; Parameter'!$E$17*('Data &amp; Parameter'!$E$18+'Data &amp; Parameter'!$E$19)*'Data &amp; Parameter'!$E$20*'Data &amp; Parameter'!$E$37*R1894</f>
        <v>0</v>
      </c>
      <c r="T1894" s="28">
        <f t="shared" si="29"/>
        <v>0</v>
      </c>
    </row>
    <row r="1895" spans="1:20" ht="15.75" customHeight="1" x14ac:dyDescent="0.35">
      <c r="A1895">
        <v>1888</v>
      </c>
      <c r="B1895" s="76">
        <v>44236</v>
      </c>
      <c r="C1895" s="1" t="s">
        <v>6022</v>
      </c>
      <c r="D1895" s="76">
        <v>44236</v>
      </c>
      <c r="E1895" s="1" t="s">
        <v>6023</v>
      </c>
      <c r="F1895" s="1" t="s">
        <v>6024</v>
      </c>
      <c r="G1895" s="1" t="s">
        <v>123</v>
      </c>
      <c r="H1895" s="1" t="s">
        <v>124</v>
      </c>
      <c r="I1895" s="1" t="s">
        <v>125</v>
      </c>
      <c r="J1895" s="1" t="s">
        <v>2608</v>
      </c>
      <c r="K1895" s="1" t="s">
        <v>2608</v>
      </c>
      <c r="L1895">
        <f>ROUNDUP(IF(B1895&gt;$D$4,0,($D$4-B1895+1)/365),0)</f>
        <v>0</v>
      </c>
      <c r="M1895">
        <f>ROUNDUP(IF(B1895&gt;$D$5,0,($D$5-B1895+1)/365),0)</f>
        <v>0</v>
      </c>
      <c r="N1895" s="28">
        <f>IF(OR(L1895=1,M1895=1),IF(B1895+364&lt;=$D$5,(B1895+364-$D$4+1)/365,IF(B1895&gt;$D$4,($D$5-B1895+1)/365,$D$6/365)),0)</f>
        <v>0</v>
      </c>
      <c r="O1895" s="28">
        <f>'Data &amp; Parameter'!$E$16*'Data &amp; Parameter'!$E$17*('Data &amp; Parameter'!$E$18+'Data &amp; Parameter'!$E$19)*'Data &amp; Parameter'!$E$20*'Data &amp; Parameter'!$E$37*N1895</f>
        <v>0</v>
      </c>
      <c r="P1895">
        <f>ROUNDUP(IF(D1895&gt;$D$4,0,($D$4-D1895+1)/365),0)</f>
        <v>0</v>
      </c>
      <c r="Q1895">
        <f>ROUNDUP(IF(D1895&gt;$D$5,0,($D$5-D1895+1)/365),0)</f>
        <v>0</v>
      </c>
      <c r="R1895" s="28">
        <f>IF(OR(P1895=1,Q1895=1),IF(D1895+364&lt;=$D$5,(D1895+364-$D$4+1)/365,IF(D1895&gt;$D$4,($D$5-D1895+1)/365,$D$6/365)),0)</f>
        <v>0</v>
      </c>
      <c r="S1895" s="28">
        <f>'Data &amp; Parameter'!$E$16*'Data &amp; Parameter'!$E$17*('Data &amp; Parameter'!$E$18+'Data &amp; Parameter'!$E$19)*'Data &amp; Parameter'!$E$20*'Data &amp; Parameter'!$E$37*R1895</f>
        <v>0</v>
      </c>
      <c r="T1895" s="28">
        <f t="shared" si="29"/>
        <v>0</v>
      </c>
    </row>
    <row r="1896" spans="1:20" ht="15.75" customHeight="1" x14ac:dyDescent="0.35">
      <c r="A1896">
        <v>1889</v>
      </c>
      <c r="B1896" s="76">
        <v>44236</v>
      </c>
      <c r="C1896" s="1" t="s">
        <v>6025</v>
      </c>
      <c r="D1896" s="76">
        <v>44236</v>
      </c>
      <c r="E1896" s="1" t="s">
        <v>6026</v>
      </c>
      <c r="F1896" s="1" t="s">
        <v>6027</v>
      </c>
      <c r="G1896" s="1" t="s">
        <v>123</v>
      </c>
      <c r="H1896" s="1" t="s">
        <v>124</v>
      </c>
      <c r="I1896" s="1" t="s">
        <v>125</v>
      </c>
      <c r="J1896" s="1" t="s">
        <v>2608</v>
      </c>
      <c r="K1896" s="1" t="s">
        <v>2608</v>
      </c>
      <c r="L1896">
        <f>ROUNDUP(IF(B1896&gt;$D$4,0,($D$4-B1896+1)/365),0)</f>
        <v>0</v>
      </c>
      <c r="M1896">
        <f>ROUNDUP(IF(B1896&gt;$D$5,0,($D$5-B1896+1)/365),0)</f>
        <v>0</v>
      </c>
      <c r="N1896" s="28">
        <f>IF(OR(L1896=1,M1896=1),IF(B1896+364&lt;=$D$5,(B1896+364-$D$4+1)/365,IF(B1896&gt;$D$4,($D$5-B1896+1)/365,$D$6/365)),0)</f>
        <v>0</v>
      </c>
      <c r="O1896" s="28">
        <f>'Data &amp; Parameter'!$E$16*'Data &amp; Parameter'!$E$17*('Data &amp; Parameter'!$E$18+'Data &amp; Parameter'!$E$19)*'Data &amp; Parameter'!$E$20*'Data &amp; Parameter'!$E$37*N1896</f>
        <v>0</v>
      </c>
      <c r="P1896">
        <f>ROUNDUP(IF(D1896&gt;$D$4,0,($D$4-D1896+1)/365),0)</f>
        <v>0</v>
      </c>
      <c r="Q1896">
        <f>ROUNDUP(IF(D1896&gt;$D$5,0,($D$5-D1896+1)/365),0)</f>
        <v>0</v>
      </c>
      <c r="R1896" s="28">
        <f>IF(OR(P1896=1,Q1896=1),IF(D1896+364&lt;=$D$5,(D1896+364-$D$4+1)/365,IF(D1896&gt;$D$4,($D$5-D1896+1)/365,$D$6/365)),0)</f>
        <v>0</v>
      </c>
      <c r="S1896" s="28">
        <f>'Data &amp; Parameter'!$E$16*'Data &amp; Parameter'!$E$17*('Data &amp; Parameter'!$E$18+'Data &amp; Parameter'!$E$19)*'Data &amp; Parameter'!$E$20*'Data &amp; Parameter'!$E$37*R1896</f>
        <v>0</v>
      </c>
      <c r="T1896" s="28">
        <f t="shared" si="29"/>
        <v>0</v>
      </c>
    </row>
    <row r="1897" spans="1:20" ht="15.75" customHeight="1" x14ac:dyDescent="0.35">
      <c r="A1897">
        <v>1890</v>
      </c>
      <c r="B1897" s="76">
        <v>44236</v>
      </c>
      <c r="C1897" s="1" t="s">
        <v>6028</v>
      </c>
      <c r="D1897" s="76">
        <v>44236</v>
      </c>
      <c r="E1897" s="1" t="s">
        <v>6029</v>
      </c>
      <c r="F1897" s="1" t="s">
        <v>6030</v>
      </c>
      <c r="G1897" s="1" t="s">
        <v>123</v>
      </c>
      <c r="H1897" s="1" t="s">
        <v>124</v>
      </c>
      <c r="I1897" s="1" t="s">
        <v>125</v>
      </c>
      <c r="J1897" s="1" t="s">
        <v>2608</v>
      </c>
      <c r="K1897" s="1" t="s">
        <v>2608</v>
      </c>
      <c r="L1897">
        <f>ROUNDUP(IF(B1897&gt;$D$4,0,($D$4-B1897+1)/365),0)</f>
        <v>0</v>
      </c>
      <c r="M1897">
        <f>ROUNDUP(IF(B1897&gt;$D$5,0,($D$5-B1897+1)/365),0)</f>
        <v>0</v>
      </c>
      <c r="N1897" s="28">
        <f>IF(OR(L1897=1,M1897=1),IF(B1897+364&lt;=$D$5,(B1897+364-$D$4+1)/365,IF(B1897&gt;$D$4,($D$5-B1897+1)/365,$D$6/365)),0)</f>
        <v>0</v>
      </c>
      <c r="O1897" s="28">
        <f>'Data &amp; Parameter'!$E$16*'Data &amp; Parameter'!$E$17*('Data &amp; Parameter'!$E$18+'Data &amp; Parameter'!$E$19)*'Data &amp; Parameter'!$E$20*'Data &amp; Parameter'!$E$37*N1897</f>
        <v>0</v>
      </c>
      <c r="P1897">
        <f>ROUNDUP(IF(D1897&gt;$D$4,0,($D$4-D1897+1)/365),0)</f>
        <v>0</v>
      </c>
      <c r="Q1897">
        <f>ROUNDUP(IF(D1897&gt;$D$5,0,($D$5-D1897+1)/365),0)</f>
        <v>0</v>
      </c>
      <c r="R1897" s="28">
        <f>IF(OR(P1897=1,Q1897=1),IF(D1897+364&lt;=$D$5,(D1897+364-$D$4+1)/365,IF(D1897&gt;$D$4,($D$5-D1897+1)/365,$D$6/365)),0)</f>
        <v>0</v>
      </c>
      <c r="S1897" s="28">
        <f>'Data &amp; Parameter'!$E$16*'Data &amp; Parameter'!$E$17*('Data &amp; Parameter'!$E$18+'Data &amp; Parameter'!$E$19)*'Data &amp; Parameter'!$E$20*'Data &amp; Parameter'!$E$37*R1897</f>
        <v>0</v>
      </c>
      <c r="T1897" s="28">
        <f t="shared" si="29"/>
        <v>0</v>
      </c>
    </row>
    <row r="1898" spans="1:20" ht="15.75" customHeight="1" x14ac:dyDescent="0.35">
      <c r="A1898">
        <v>1891</v>
      </c>
      <c r="B1898" s="76">
        <v>44236</v>
      </c>
      <c r="C1898" s="1" t="s">
        <v>6031</v>
      </c>
      <c r="D1898" s="76">
        <v>44236</v>
      </c>
      <c r="E1898" s="1" t="s">
        <v>6032</v>
      </c>
      <c r="F1898" s="1" t="s">
        <v>6033</v>
      </c>
      <c r="G1898" s="1" t="s">
        <v>123</v>
      </c>
      <c r="H1898" s="1" t="s">
        <v>124</v>
      </c>
      <c r="I1898" s="1" t="s">
        <v>125</v>
      </c>
      <c r="J1898" s="1" t="s">
        <v>2608</v>
      </c>
      <c r="K1898" s="1" t="s">
        <v>2608</v>
      </c>
      <c r="L1898">
        <f>ROUNDUP(IF(B1898&gt;$D$4,0,($D$4-B1898+1)/365),0)</f>
        <v>0</v>
      </c>
      <c r="M1898">
        <f>ROUNDUP(IF(B1898&gt;$D$5,0,($D$5-B1898+1)/365),0)</f>
        <v>0</v>
      </c>
      <c r="N1898" s="28">
        <f>IF(OR(L1898=1,M1898=1),IF(B1898+364&lt;=$D$5,(B1898+364-$D$4+1)/365,IF(B1898&gt;$D$4,($D$5-B1898+1)/365,$D$6/365)),0)</f>
        <v>0</v>
      </c>
      <c r="O1898" s="28">
        <f>'Data &amp; Parameter'!$E$16*'Data &amp; Parameter'!$E$17*('Data &amp; Parameter'!$E$18+'Data &amp; Parameter'!$E$19)*'Data &amp; Parameter'!$E$20*'Data &amp; Parameter'!$E$37*N1898</f>
        <v>0</v>
      </c>
      <c r="P1898">
        <f>ROUNDUP(IF(D1898&gt;$D$4,0,($D$4-D1898+1)/365),0)</f>
        <v>0</v>
      </c>
      <c r="Q1898">
        <f>ROUNDUP(IF(D1898&gt;$D$5,0,($D$5-D1898+1)/365),0)</f>
        <v>0</v>
      </c>
      <c r="R1898" s="28">
        <f>IF(OR(P1898=1,Q1898=1),IF(D1898+364&lt;=$D$5,(D1898+364-$D$4+1)/365,IF(D1898&gt;$D$4,($D$5-D1898+1)/365,$D$6/365)),0)</f>
        <v>0</v>
      </c>
      <c r="S1898" s="28">
        <f>'Data &amp; Parameter'!$E$16*'Data &amp; Parameter'!$E$17*('Data &amp; Parameter'!$E$18+'Data &amp; Parameter'!$E$19)*'Data &amp; Parameter'!$E$20*'Data &amp; Parameter'!$E$37*R1898</f>
        <v>0</v>
      </c>
      <c r="T1898" s="28">
        <f t="shared" si="29"/>
        <v>0</v>
      </c>
    </row>
    <row r="1899" spans="1:20" ht="15.75" customHeight="1" x14ac:dyDescent="0.35">
      <c r="A1899">
        <v>1892</v>
      </c>
      <c r="B1899" s="76">
        <v>44236</v>
      </c>
      <c r="C1899" s="1" t="s">
        <v>6034</v>
      </c>
      <c r="D1899" s="76">
        <v>44236</v>
      </c>
      <c r="E1899" s="1" t="s">
        <v>6035</v>
      </c>
      <c r="F1899" s="1" t="s">
        <v>6036</v>
      </c>
      <c r="G1899" s="1" t="s">
        <v>123</v>
      </c>
      <c r="H1899" s="1" t="s">
        <v>124</v>
      </c>
      <c r="I1899" s="1" t="s">
        <v>125</v>
      </c>
      <c r="J1899" s="1" t="s">
        <v>2608</v>
      </c>
      <c r="K1899" s="1" t="s">
        <v>2608</v>
      </c>
      <c r="L1899">
        <f>ROUNDUP(IF(B1899&gt;$D$4,0,($D$4-B1899+1)/365),0)</f>
        <v>0</v>
      </c>
      <c r="M1899">
        <f>ROUNDUP(IF(B1899&gt;$D$5,0,($D$5-B1899+1)/365),0)</f>
        <v>0</v>
      </c>
      <c r="N1899" s="28">
        <f>IF(OR(L1899=1,M1899=1),IF(B1899+364&lt;=$D$5,(B1899+364-$D$4+1)/365,IF(B1899&gt;$D$4,($D$5-B1899+1)/365,$D$6/365)),0)</f>
        <v>0</v>
      </c>
      <c r="O1899" s="28">
        <f>'Data &amp; Parameter'!$E$16*'Data &amp; Parameter'!$E$17*('Data &amp; Parameter'!$E$18+'Data &amp; Parameter'!$E$19)*'Data &amp; Parameter'!$E$20*'Data &amp; Parameter'!$E$37*N1899</f>
        <v>0</v>
      </c>
      <c r="P1899">
        <f>ROUNDUP(IF(D1899&gt;$D$4,0,($D$4-D1899+1)/365),0)</f>
        <v>0</v>
      </c>
      <c r="Q1899">
        <f>ROUNDUP(IF(D1899&gt;$D$5,0,($D$5-D1899+1)/365),0)</f>
        <v>0</v>
      </c>
      <c r="R1899" s="28">
        <f>IF(OR(P1899=1,Q1899=1),IF(D1899+364&lt;=$D$5,(D1899+364-$D$4+1)/365,IF(D1899&gt;$D$4,($D$5-D1899+1)/365,$D$6/365)),0)</f>
        <v>0</v>
      </c>
      <c r="S1899" s="28">
        <f>'Data &amp; Parameter'!$E$16*'Data &amp; Parameter'!$E$17*('Data &amp; Parameter'!$E$18+'Data &amp; Parameter'!$E$19)*'Data &amp; Parameter'!$E$20*'Data &amp; Parameter'!$E$37*R1899</f>
        <v>0</v>
      </c>
      <c r="T1899" s="28">
        <f t="shared" si="29"/>
        <v>0</v>
      </c>
    </row>
    <row r="1900" spans="1:20" ht="15.75" customHeight="1" x14ac:dyDescent="0.35">
      <c r="A1900">
        <v>1893</v>
      </c>
      <c r="B1900" s="76">
        <v>44236</v>
      </c>
      <c r="C1900" s="1" t="s">
        <v>6037</v>
      </c>
      <c r="D1900" s="76">
        <v>44236</v>
      </c>
      <c r="E1900" s="1" t="s">
        <v>6038</v>
      </c>
      <c r="F1900" s="1" t="s">
        <v>6039</v>
      </c>
      <c r="G1900" s="1" t="s">
        <v>123</v>
      </c>
      <c r="H1900" s="1" t="s">
        <v>124</v>
      </c>
      <c r="I1900" s="1" t="s">
        <v>125</v>
      </c>
      <c r="J1900" s="1" t="s">
        <v>2608</v>
      </c>
      <c r="K1900" s="1" t="s">
        <v>6040</v>
      </c>
      <c r="L1900">
        <f>ROUNDUP(IF(B1900&gt;$D$4,0,($D$4-B1900+1)/365),0)</f>
        <v>0</v>
      </c>
      <c r="M1900">
        <f>ROUNDUP(IF(B1900&gt;$D$5,0,($D$5-B1900+1)/365),0)</f>
        <v>0</v>
      </c>
      <c r="N1900" s="28">
        <f>IF(OR(L1900=1,M1900=1),IF(B1900+364&lt;=$D$5,(B1900+364-$D$4+1)/365,IF(B1900&gt;$D$4,($D$5-B1900+1)/365,$D$6/365)),0)</f>
        <v>0</v>
      </c>
      <c r="O1900" s="28">
        <f>'Data &amp; Parameter'!$E$16*'Data &amp; Parameter'!$E$17*('Data &amp; Parameter'!$E$18+'Data &amp; Parameter'!$E$19)*'Data &amp; Parameter'!$E$20*'Data &amp; Parameter'!$E$37*N1900</f>
        <v>0</v>
      </c>
      <c r="P1900">
        <f>ROUNDUP(IF(D1900&gt;$D$4,0,($D$4-D1900+1)/365),0)</f>
        <v>0</v>
      </c>
      <c r="Q1900">
        <f>ROUNDUP(IF(D1900&gt;$D$5,0,($D$5-D1900+1)/365),0)</f>
        <v>0</v>
      </c>
      <c r="R1900" s="28">
        <f>IF(OR(P1900=1,Q1900=1),IF(D1900+364&lt;=$D$5,(D1900+364-$D$4+1)/365,IF(D1900&gt;$D$4,($D$5-D1900+1)/365,$D$6/365)),0)</f>
        <v>0</v>
      </c>
      <c r="S1900" s="28">
        <f>'Data &amp; Parameter'!$E$16*'Data &amp; Parameter'!$E$17*('Data &amp; Parameter'!$E$18+'Data &amp; Parameter'!$E$19)*'Data &amp; Parameter'!$E$20*'Data &amp; Parameter'!$E$37*R1900</f>
        <v>0</v>
      </c>
      <c r="T1900" s="28">
        <f t="shared" si="29"/>
        <v>0</v>
      </c>
    </row>
    <row r="1901" spans="1:20" ht="15.75" customHeight="1" x14ac:dyDescent="0.35">
      <c r="A1901">
        <v>1894</v>
      </c>
      <c r="B1901" s="76">
        <v>44236</v>
      </c>
      <c r="C1901" s="1" t="s">
        <v>6041</v>
      </c>
      <c r="D1901" s="76">
        <v>44236</v>
      </c>
      <c r="E1901" s="1" t="s">
        <v>6042</v>
      </c>
      <c r="F1901" s="1" t="s">
        <v>6043</v>
      </c>
      <c r="G1901" s="1" t="s">
        <v>123</v>
      </c>
      <c r="H1901" s="1" t="s">
        <v>124</v>
      </c>
      <c r="I1901" s="1" t="s">
        <v>125</v>
      </c>
      <c r="J1901" s="1" t="s">
        <v>2608</v>
      </c>
      <c r="K1901" s="1" t="s">
        <v>6040</v>
      </c>
      <c r="L1901">
        <f>ROUNDUP(IF(B1901&gt;$D$4,0,($D$4-B1901+1)/365),0)</f>
        <v>0</v>
      </c>
      <c r="M1901">
        <f>ROUNDUP(IF(B1901&gt;$D$5,0,($D$5-B1901+1)/365),0)</f>
        <v>0</v>
      </c>
      <c r="N1901" s="28">
        <f>IF(OR(L1901=1,M1901=1),IF(B1901+364&lt;=$D$5,(B1901+364-$D$4+1)/365,IF(B1901&gt;$D$4,($D$5-B1901+1)/365,$D$6/365)),0)</f>
        <v>0</v>
      </c>
      <c r="O1901" s="28">
        <f>'Data &amp; Parameter'!$E$16*'Data &amp; Parameter'!$E$17*('Data &amp; Parameter'!$E$18+'Data &amp; Parameter'!$E$19)*'Data &amp; Parameter'!$E$20*'Data &amp; Parameter'!$E$37*N1901</f>
        <v>0</v>
      </c>
      <c r="P1901">
        <f>ROUNDUP(IF(D1901&gt;$D$4,0,($D$4-D1901+1)/365),0)</f>
        <v>0</v>
      </c>
      <c r="Q1901">
        <f>ROUNDUP(IF(D1901&gt;$D$5,0,($D$5-D1901+1)/365),0)</f>
        <v>0</v>
      </c>
      <c r="R1901" s="28">
        <f>IF(OR(P1901=1,Q1901=1),IF(D1901+364&lt;=$D$5,(D1901+364-$D$4+1)/365,IF(D1901&gt;$D$4,($D$5-D1901+1)/365,$D$6/365)),0)</f>
        <v>0</v>
      </c>
      <c r="S1901" s="28">
        <f>'Data &amp; Parameter'!$E$16*'Data &amp; Parameter'!$E$17*('Data &amp; Parameter'!$E$18+'Data &amp; Parameter'!$E$19)*'Data &amp; Parameter'!$E$20*'Data &amp; Parameter'!$E$37*R1901</f>
        <v>0</v>
      </c>
      <c r="T1901" s="28">
        <f t="shared" si="29"/>
        <v>0</v>
      </c>
    </row>
    <row r="1902" spans="1:20" ht="15.75" customHeight="1" x14ac:dyDescent="0.35">
      <c r="A1902">
        <v>1895</v>
      </c>
      <c r="B1902" s="76">
        <v>44236</v>
      </c>
      <c r="C1902" s="1" t="s">
        <v>6044</v>
      </c>
      <c r="D1902" s="76">
        <v>44236</v>
      </c>
      <c r="E1902" s="1" t="s">
        <v>6045</v>
      </c>
      <c r="F1902" s="1" t="s">
        <v>6046</v>
      </c>
      <c r="G1902" s="1" t="s">
        <v>123</v>
      </c>
      <c r="H1902" s="1" t="s">
        <v>124</v>
      </c>
      <c r="I1902" s="1" t="s">
        <v>125</v>
      </c>
      <c r="J1902" s="1" t="s">
        <v>2608</v>
      </c>
      <c r="K1902" s="1" t="s">
        <v>6040</v>
      </c>
      <c r="L1902">
        <f>ROUNDUP(IF(B1902&gt;$D$4,0,($D$4-B1902+1)/365),0)</f>
        <v>0</v>
      </c>
      <c r="M1902">
        <f>ROUNDUP(IF(B1902&gt;$D$5,0,($D$5-B1902+1)/365),0)</f>
        <v>0</v>
      </c>
      <c r="N1902" s="28">
        <f>IF(OR(L1902=1,M1902=1),IF(B1902+364&lt;=$D$5,(B1902+364-$D$4+1)/365,IF(B1902&gt;$D$4,($D$5-B1902+1)/365,$D$6/365)),0)</f>
        <v>0</v>
      </c>
      <c r="O1902" s="28">
        <f>'Data &amp; Parameter'!$E$16*'Data &amp; Parameter'!$E$17*('Data &amp; Parameter'!$E$18+'Data &amp; Parameter'!$E$19)*'Data &amp; Parameter'!$E$20*'Data &amp; Parameter'!$E$37*N1902</f>
        <v>0</v>
      </c>
      <c r="P1902">
        <f>ROUNDUP(IF(D1902&gt;$D$4,0,($D$4-D1902+1)/365),0)</f>
        <v>0</v>
      </c>
      <c r="Q1902">
        <f>ROUNDUP(IF(D1902&gt;$D$5,0,($D$5-D1902+1)/365),0)</f>
        <v>0</v>
      </c>
      <c r="R1902" s="28">
        <f>IF(OR(P1902=1,Q1902=1),IF(D1902+364&lt;=$D$5,(D1902+364-$D$4+1)/365,IF(D1902&gt;$D$4,($D$5-D1902+1)/365,$D$6/365)),0)</f>
        <v>0</v>
      </c>
      <c r="S1902" s="28">
        <f>'Data &amp; Parameter'!$E$16*'Data &amp; Parameter'!$E$17*('Data &amp; Parameter'!$E$18+'Data &amp; Parameter'!$E$19)*'Data &amp; Parameter'!$E$20*'Data &amp; Parameter'!$E$37*R1902</f>
        <v>0</v>
      </c>
      <c r="T1902" s="28">
        <f t="shared" si="29"/>
        <v>0</v>
      </c>
    </row>
    <row r="1903" spans="1:20" ht="15.75" customHeight="1" x14ac:dyDescent="0.35">
      <c r="A1903">
        <v>1896</v>
      </c>
      <c r="B1903" s="76">
        <v>44236</v>
      </c>
      <c r="C1903" s="1" t="s">
        <v>6047</v>
      </c>
      <c r="D1903" s="76">
        <v>44236</v>
      </c>
      <c r="E1903" s="1" t="s">
        <v>6048</v>
      </c>
      <c r="F1903" s="1" t="s">
        <v>6049</v>
      </c>
      <c r="G1903" s="1" t="s">
        <v>123</v>
      </c>
      <c r="H1903" s="1" t="s">
        <v>124</v>
      </c>
      <c r="I1903" s="1" t="s">
        <v>125</v>
      </c>
      <c r="J1903" s="1" t="s">
        <v>2608</v>
      </c>
      <c r="K1903" s="1" t="s">
        <v>6040</v>
      </c>
      <c r="L1903">
        <f>ROUNDUP(IF(B1903&gt;$D$4,0,($D$4-B1903+1)/365),0)</f>
        <v>0</v>
      </c>
      <c r="M1903">
        <f>ROUNDUP(IF(B1903&gt;$D$5,0,($D$5-B1903+1)/365),0)</f>
        <v>0</v>
      </c>
      <c r="N1903" s="28">
        <f>IF(OR(L1903=1,M1903=1),IF(B1903+364&lt;=$D$5,(B1903+364-$D$4+1)/365,IF(B1903&gt;$D$4,($D$5-B1903+1)/365,$D$6/365)),0)</f>
        <v>0</v>
      </c>
      <c r="O1903" s="28">
        <f>'Data &amp; Parameter'!$E$16*'Data &amp; Parameter'!$E$17*('Data &amp; Parameter'!$E$18+'Data &amp; Parameter'!$E$19)*'Data &amp; Parameter'!$E$20*'Data &amp; Parameter'!$E$37*N1903</f>
        <v>0</v>
      </c>
      <c r="P1903">
        <f>ROUNDUP(IF(D1903&gt;$D$4,0,($D$4-D1903+1)/365),0)</f>
        <v>0</v>
      </c>
      <c r="Q1903">
        <f>ROUNDUP(IF(D1903&gt;$D$5,0,($D$5-D1903+1)/365),0)</f>
        <v>0</v>
      </c>
      <c r="R1903" s="28">
        <f>IF(OR(P1903=1,Q1903=1),IF(D1903+364&lt;=$D$5,(D1903+364-$D$4+1)/365,IF(D1903&gt;$D$4,($D$5-D1903+1)/365,$D$6/365)),0)</f>
        <v>0</v>
      </c>
      <c r="S1903" s="28">
        <f>'Data &amp; Parameter'!$E$16*'Data &amp; Parameter'!$E$17*('Data &amp; Parameter'!$E$18+'Data &amp; Parameter'!$E$19)*'Data &amp; Parameter'!$E$20*'Data &amp; Parameter'!$E$37*R1903</f>
        <v>0</v>
      </c>
      <c r="T1903" s="28">
        <f t="shared" si="29"/>
        <v>0</v>
      </c>
    </row>
    <row r="1904" spans="1:20" ht="15.75" customHeight="1" x14ac:dyDescent="0.35">
      <c r="A1904">
        <v>1897</v>
      </c>
      <c r="B1904" s="76">
        <v>44236</v>
      </c>
      <c r="C1904" s="1" t="s">
        <v>6050</v>
      </c>
      <c r="D1904" s="76">
        <v>44236</v>
      </c>
      <c r="E1904" s="1" t="s">
        <v>6051</v>
      </c>
      <c r="F1904" s="1" t="s">
        <v>6052</v>
      </c>
      <c r="G1904" s="1" t="s">
        <v>123</v>
      </c>
      <c r="H1904" s="1" t="s">
        <v>124</v>
      </c>
      <c r="I1904" s="1" t="s">
        <v>125</v>
      </c>
      <c r="J1904" s="1" t="s">
        <v>2608</v>
      </c>
      <c r="K1904" s="1" t="s">
        <v>6040</v>
      </c>
      <c r="L1904">
        <f>ROUNDUP(IF(B1904&gt;$D$4,0,($D$4-B1904+1)/365),0)</f>
        <v>0</v>
      </c>
      <c r="M1904">
        <f>ROUNDUP(IF(B1904&gt;$D$5,0,($D$5-B1904+1)/365),0)</f>
        <v>0</v>
      </c>
      <c r="N1904" s="28">
        <f>IF(OR(L1904=1,M1904=1),IF(B1904+364&lt;=$D$5,(B1904+364-$D$4+1)/365,IF(B1904&gt;$D$4,($D$5-B1904+1)/365,$D$6/365)),0)</f>
        <v>0</v>
      </c>
      <c r="O1904" s="28">
        <f>'Data &amp; Parameter'!$E$16*'Data &amp; Parameter'!$E$17*('Data &amp; Parameter'!$E$18+'Data &amp; Parameter'!$E$19)*'Data &amp; Parameter'!$E$20*'Data &amp; Parameter'!$E$37*N1904</f>
        <v>0</v>
      </c>
      <c r="P1904">
        <f>ROUNDUP(IF(D1904&gt;$D$4,0,($D$4-D1904+1)/365),0)</f>
        <v>0</v>
      </c>
      <c r="Q1904">
        <f>ROUNDUP(IF(D1904&gt;$D$5,0,($D$5-D1904+1)/365),0)</f>
        <v>0</v>
      </c>
      <c r="R1904" s="28">
        <f>IF(OR(P1904=1,Q1904=1),IF(D1904+364&lt;=$D$5,(D1904+364-$D$4+1)/365,IF(D1904&gt;$D$4,($D$5-D1904+1)/365,$D$6/365)),0)</f>
        <v>0</v>
      </c>
      <c r="S1904" s="28">
        <f>'Data &amp; Parameter'!$E$16*'Data &amp; Parameter'!$E$17*('Data &amp; Parameter'!$E$18+'Data &amp; Parameter'!$E$19)*'Data &amp; Parameter'!$E$20*'Data &amp; Parameter'!$E$37*R1904</f>
        <v>0</v>
      </c>
      <c r="T1904" s="28">
        <f t="shared" si="29"/>
        <v>0</v>
      </c>
    </row>
    <row r="1905" spans="1:20" ht="15.75" customHeight="1" x14ac:dyDescent="0.35">
      <c r="A1905">
        <v>1898</v>
      </c>
      <c r="B1905" s="76">
        <v>44236</v>
      </c>
      <c r="C1905" s="1" t="s">
        <v>6053</v>
      </c>
      <c r="D1905" s="76">
        <v>44236</v>
      </c>
      <c r="E1905" s="1" t="s">
        <v>6054</v>
      </c>
      <c r="F1905" s="1" t="s">
        <v>6055</v>
      </c>
      <c r="G1905" s="1" t="s">
        <v>123</v>
      </c>
      <c r="H1905" s="1" t="s">
        <v>124</v>
      </c>
      <c r="I1905" s="1" t="s">
        <v>125</v>
      </c>
      <c r="J1905" s="1" t="s">
        <v>2608</v>
      </c>
      <c r="K1905" s="1" t="s">
        <v>6040</v>
      </c>
      <c r="L1905">
        <f>ROUNDUP(IF(B1905&gt;$D$4,0,($D$4-B1905+1)/365),0)</f>
        <v>0</v>
      </c>
      <c r="M1905">
        <f>ROUNDUP(IF(B1905&gt;$D$5,0,($D$5-B1905+1)/365),0)</f>
        <v>0</v>
      </c>
      <c r="N1905" s="28">
        <f>IF(OR(L1905=1,M1905=1),IF(B1905+364&lt;=$D$5,(B1905+364-$D$4+1)/365,IF(B1905&gt;$D$4,($D$5-B1905+1)/365,$D$6/365)),0)</f>
        <v>0</v>
      </c>
      <c r="O1905" s="28">
        <f>'Data &amp; Parameter'!$E$16*'Data &amp; Parameter'!$E$17*('Data &amp; Parameter'!$E$18+'Data &amp; Parameter'!$E$19)*'Data &amp; Parameter'!$E$20*'Data &amp; Parameter'!$E$37*N1905</f>
        <v>0</v>
      </c>
      <c r="P1905">
        <f>ROUNDUP(IF(D1905&gt;$D$4,0,($D$4-D1905+1)/365),0)</f>
        <v>0</v>
      </c>
      <c r="Q1905">
        <f>ROUNDUP(IF(D1905&gt;$D$5,0,($D$5-D1905+1)/365),0)</f>
        <v>0</v>
      </c>
      <c r="R1905" s="28">
        <f>IF(OR(P1905=1,Q1905=1),IF(D1905+364&lt;=$D$5,(D1905+364-$D$4+1)/365,IF(D1905&gt;$D$4,($D$5-D1905+1)/365,$D$6/365)),0)</f>
        <v>0</v>
      </c>
      <c r="S1905" s="28">
        <f>'Data &amp; Parameter'!$E$16*'Data &amp; Parameter'!$E$17*('Data &amp; Parameter'!$E$18+'Data &amp; Parameter'!$E$19)*'Data &amp; Parameter'!$E$20*'Data &amp; Parameter'!$E$37*R1905</f>
        <v>0</v>
      </c>
      <c r="T1905" s="28">
        <f t="shared" si="29"/>
        <v>0</v>
      </c>
    </row>
    <row r="1906" spans="1:20" ht="15.75" customHeight="1" x14ac:dyDescent="0.35">
      <c r="A1906">
        <v>1899</v>
      </c>
      <c r="B1906" s="76">
        <v>44236</v>
      </c>
      <c r="C1906" s="1" t="s">
        <v>6056</v>
      </c>
      <c r="D1906" s="76">
        <v>44236</v>
      </c>
      <c r="E1906" s="1" t="s">
        <v>6057</v>
      </c>
      <c r="F1906" s="1" t="s">
        <v>6058</v>
      </c>
      <c r="G1906" s="1" t="s">
        <v>123</v>
      </c>
      <c r="H1906" s="1" t="s">
        <v>124</v>
      </c>
      <c r="I1906" s="1" t="s">
        <v>125</v>
      </c>
      <c r="J1906" s="1" t="s">
        <v>2608</v>
      </c>
      <c r="K1906" s="1" t="s">
        <v>6040</v>
      </c>
      <c r="L1906">
        <f>ROUNDUP(IF(B1906&gt;$D$4,0,($D$4-B1906+1)/365),0)</f>
        <v>0</v>
      </c>
      <c r="M1906">
        <f>ROUNDUP(IF(B1906&gt;$D$5,0,($D$5-B1906+1)/365),0)</f>
        <v>0</v>
      </c>
      <c r="N1906" s="28">
        <f>IF(OR(L1906=1,M1906=1),IF(B1906+364&lt;=$D$5,(B1906+364-$D$4+1)/365,IF(B1906&gt;$D$4,($D$5-B1906+1)/365,$D$6/365)),0)</f>
        <v>0</v>
      </c>
      <c r="O1906" s="28">
        <f>'Data &amp; Parameter'!$E$16*'Data &amp; Parameter'!$E$17*('Data &amp; Parameter'!$E$18+'Data &amp; Parameter'!$E$19)*'Data &amp; Parameter'!$E$20*'Data &amp; Parameter'!$E$37*N1906</f>
        <v>0</v>
      </c>
      <c r="P1906">
        <f>ROUNDUP(IF(D1906&gt;$D$4,0,($D$4-D1906+1)/365),0)</f>
        <v>0</v>
      </c>
      <c r="Q1906">
        <f>ROUNDUP(IF(D1906&gt;$D$5,0,($D$5-D1906+1)/365),0)</f>
        <v>0</v>
      </c>
      <c r="R1906" s="28">
        <f>IF(OR(P1906=1,Q1906=1),IF(D1906+364&lt;=$D$5,(D1906+364-$D$4+1)/365,IF(D1906&gt;$D$4,($D$5-D1906+1)/365,$D$6/365)),0)</f>
        <v>0</v>
      </c>
      <c r="S1906" s="28">
        <f>'Data &amp; Parameter'!$E$16*'Data &amp; Parameter'!$E$17*('Data &amp; Parameter'!$E$18+'Data &amp; Parameter'!$E$19)*'Data &amp; Parameter'!$E$20*'Data &amp; Parameter'!$E$37*R1906</f>
        <v>0</v>
      </c>
      <c r="T1906" s="28">
        <f t="shared" si="29"/>
        <v>0</v>
      </c>
    </row>
    <row r="1907" spans="1:20" ht="15.75" customHeight="1" x14ac:dyDescent="0.35">
      <c r="A1907">
        <v>1900</v>
      </c>
      <c r="B1907" s="76">
        <v>44236</v>
      </c>
      <c r="C1907" s="1" t="s">
        <v>6059</v>
      </c>
      <c r="D1907" s="76">
        <v>44236</v>
      </c>
      <c r="E1907" s="1" t="s">
        <v>6060</v>
      </c>
      <c r="F1907" s="1" t="s">
        <v>6061</v>
      </c>
      <c r="G1907" s="1" t="s">
        <v>123</v>
      </c>
      <c r="H1907" s="1" t="s">
        <v>124</v>
      </c>
      <c r="I1907" s="1" t="s">
        <v>125</v>
      </c>
      <c r="J1907" s="1" t="s">
        <v>2608</v>
      </c>
      <c r="K1907" s="1" t="s">
        <v>2616</v>
      </c>
      <c r="L1907">
        <f>ROUNDUP(IF(B1907&gt;$D$4,0,($D$4-B1907+1)/365),0)</f>
        <v>0</v>
      </c>
      <c r="M1907">
        <f>ROUNDUP(IF(B1907&gt;$D$5,0,($D$5-B1907+1)/365),0)</f>
        <v>0</v>
      </c>
      <c r="N1907" s="28">
        <f>IF(OR(L1907=1,M1907=1),IF(B1907+364&lt;=$D$5,(B1907+364-$D$4+1)/365,IF(B1907&gt;$D$4,($D$5-B1907+1)/365,$D$6/365)),0)</f>
        <v>0</v>
      </c>
      <c r="O1907" s="28">
        <f>'Data &amp; Parameter'!$E$16*'Data &amp; Parameter'!$E$17*('Data &amp; Parameter'!$E$18+'Data &amp; Parameter'!$E$19)*'Data &amp; Parameter'!$E$20*'Data &amp; Parameter'!$E$37*N1907</f>
        <v>0</v>
      </c>
      <c r="P1907">
        <f>ROUNDUP(IF(D1907&gt;$D$4,0,($D$4-D1907+1)/365),0)</f>
        <v>0</v>
      </c>
      <c r="Q1907">
        <f>ROUNDUP(IF(D1907&gt;$D$5,0,($D$5-D1907+1)/365),0)</f>
        <v>0</v>
      </c>
      <c r="R1907" s="28">
        <f>IF(OR(P1907=1,Q1907=1),IF(D1907+364&lt;=$D$5,(D1907+364-$D$4+1)/365,IF(D1907&gt;$D$4,($D$5-D1907+1)/365,$D$6/365)),0)</f>
        <v>0</v>
      </c>
      <c r="S1907" s="28">
        <f>'Data &amp; Parameter'!$E$16*'Data &amp; Parameter'!$E$17*('Data &amp; Parameter'!$E$18+'Data &amp; Parameter'!$E$19)*'Data &amp; Parameter'!$E$20*'Data &amp; Parameter'!$E$37*R1907</f>
        <v>0</v>
      </c>
      <c r="T1907" s="28">
        <f t="shared" si="29"/>
        <v>0</v>
      </c>
    </row>
    <row r="1908" spans="1:20" ht="15.75" customHeight="1" x14ac:dyDescent="0.35">
      <c r="A1908">
        <v>1901</v>
      </c>
      <c r="B1908" s="76">
        <v>44236</v>
      </c>
      <c r="C1908" s="1" t="s">
        <v>6062</v>
      </c>
      <c r="D1908" s="76">
        <v>44236</v>
      </c>
      <c r="E1908" s="1" t="s">
        <v>6063</v>
      </c>
      <c r="F1908" s="1" t="s">
        <v>6064</v>
      </c>
      <c r="G1908" s="1" t="s">
        <v>123</v>
      </c>
      <c r="H1908" s="1" t="s">
        <v>124</v>
      </c>
      <c r="I1908" s="1" t="s">
        <v>125</v>
      </c>
      <c r="J1908" s="1" t="s">
        <v>2608</v>
      </c>
      <c r="K1908" s="1" t="s">
        <v>2608</v>
      </c>
      <c r="L1908">
        <f>ROUNDUP(IF(B1908&gt;$D$4,0,($D$4-B1908+1)/365),0)</f>
        <v>0</v>
      </c>
      <c r="M1908">
        <f>ROUNDUP(IF(B1908&gt;$D$5,0,($D$5-B1908+1)/365),0)</f>
        <v>0</v>
      </c>
      <c r="N1908" s="28">
        <f>IF(OR(L1908=1,M1908=1),IF(B1908+364&lt;=$D$5,(B1908+364-$D$4+1)/365,IF(B1908&gt;$D$4,($D$5-B1908+1)/365,$D$6/365)),0)</f>
        <v>0</v>
      </c>
      <c r="O1908" s="28">
        <f>'Data &amp; Parameter'!$E$16*'Data &amp; Parameter'!$E$17*('Data &amp; Parameter'!$E$18+'Data &amp; Parameter'!$E$19)*'Data &amp; Parameter'!$E$20*'Data &amp; Parameter'!$E$37*N1908</f>
        <v>0</v>
      </c>
      <c r="P1908">
        <f>ROUNDUP(IF(D1908&gt;$D$4,0,($D$4-D1908+1)/365),0)</f>
        <v>0</v>
      </c>
      <c r="Q1908">
        <f>ROUNDUP(IF(D1908&gt;$D$5,0,($D$5-D1908+1)/365),0)</f>
        <v>0</v>
      </c>
      <c r="R1908" s="28">
        <f>IF(OR(P1908=1,Q1908=1),IF(D1908+364&lt;=$D$5,(D1908+364-$D$4+1)/365,IF(D1908&gt;$D$4,($D$5-D1908+1)/365,$D$6/365)),0)</f>
        <v>0</v>
      </c>
      <c r="S1908" s="28">
        <f>'Data &amp; Parameter'!$E$16*'Data &amp; Parameter'!$E$17*('Data &amp; Parameter'!$E$18+'Data &amp; Parameter'!$E$19)*'Data &amp; Parameter'!$E$20*'Data &amp; Parameter'!$E$37*R1908</f>
        <v>0</v>
      </c>
      <c r="T1908" s="28">
        <f t="shared" si="29"/>
        <v>0</v>
      </c>
    </row>
    <row r="1909" spans="1:20" ht="15.75" customHeight="1" x14ac:dyDescent="0.35">
      <c r="A1909">
        <v>1902</v>
      </c>
      <c r="B1909" s="76">
        <v>44236</v>
      </c>
      <c r="C1909" s="1" t="s">
        <v>6065</v>
      </c>
      <c r="D1909" s="76">
        <v>44236</v>
      </c>
      <c r="E1909" s="1" t="s">
        <v>6066</v>
      </c>
      <c r="F1909" s="1" t="s">
        <v>6067</v>
      </c>
      <c r="G1909" s="1" t="s">
        <v>123</v>
      </c>
      <c r="H1909" s="1" t="s">
        <v>124</v>
      </c>
      <c r="I1909" s="1" t="s">
        <v>125</v>
      </c>
      <c r="J1909" s="1" t="s">
        <v>1587</v>
      </c>
      <c r="K1909" s="1" t="s">
        <v>1587</v>
      </c>
      <c r="L1909">
        <f>ROUNDUP(IF(B1909&gt;$D$4,0,($D$4-B1909+1)/365),0)</f>
        <v>0</v>
      </c>
      <c r="M1909">
        <f>ROUNDUP(IF(B1909&gt;$D$5,0,($D$5-B1909+1)/365),0)</f>
        <v>0</v>
      </c>
      <c r="N1909" s="28">
        <f>IF(OR(L1909=1,M1909=1),IF(B1909+364&lt;=$D$5,(B1909+364-$D$4+1)/365,IF(B1909&gt;$D$4,($D$5-B1909+1)/365,$D$6/365)),0)</f>
        <v>0</v>
      </c>
      <c r="O1909" s="28">
        <f>'Data &amp; Parameter'!$E$16*'Data &amp; Parameter'!$E$17*('Data &amp; Parameter'!$E$18+'Data &amp; Parameter'!$E$19)*'Data &amp; Parameter'!$E$20*'Data &amp; Parameter'!$E$37*N1909</f>
        <v>0</v>
      </c>
      <c r="P1909">
        <f>ROUNDUP(IF(D1909&gt;$D$4,0,($D$4-D1909+1)/365),0)</f>
        <v>0</v>
      </c>
      <c r="Q1909">
        <f>ROUNDUP(IF(D1909&gt;$D$5,0,($D$5-D1909+1)/365),0)</f>
        <v>0</v>
      </c>
      <c r="R1909" s="28">
        <f>IF(OR(P1909=1,Q1909=1),IF(D1909+364&lt;=$D$5,(D1909+364-$D$4+1)/365,IF(D1909&gt;$D$4,($D$5-D1909+1)/365,$D$6/365)),0)</f>
        <v>0</v>
      </c>
      <c r="S1909" s="28">
        <f>'Data &amp; Parameter'!$E$16*'Data &amp; Parameter'!$E$17*('Data &amp; Parameter'!$E$18+'Data &amp; Parameter'!$E$19)*'Data &amp; Parameter'!$E$20*'Data &amp; Parameter'!$E$37*R1909</f>
        <v>0</v>
      </c>
      <c r="T1909" s="28">
        <f t="shared" si="29"/>
        <v>0</v>
      </c>
    </row>
    <row r="1910" spans="1:20" ht="15.75" customHeight="1" x14ac:dyDescent="0.35">
      <c r="A1910">
        <v>1903</v>
      </c>
      <c r="B1910" s="76">
        <v>44236</v>
      </c>
      <c r="C1910" s="1" t="s">
        <v>6068</v>
      </c>
      <c r="D1910" s="76">
        <v>44236</v>
      </c>
      <c r="E1910" s="1" t="s">
        <v>6069</v>
      </c>
      <c r="F1910" s="1" t="s">
        <v>6070</v>
      </c>
      <c r="G1910" s="1" t="s">
        <v>123</v>
      </c>
      <c r="H1910" s="1" t="s">
        <v>124</v>
      </c>
      <c r="I1910" s="1" t="s">
        <v>125</v>
      </c>
      <c r="J1910" s="1" t="s">
        <v>5948</v>
      </c>
      <c r="K1910" s="1" t="s">
        <v>3210</v>
      </c>
      <c r="L1910">
        <f>ROUNDUP(IF(B1910&gt;$D$4,0,($D$4-B1910+1)/365),0)</f>
        <v>0</v>
      </c>
      <c r="M1910">
        <f>ROUNDUP(IF(B1910&gt;$D$5,0,($D$5-B1910+1)/365),0)</f>
        <v>0</v>
      </c>
      <c r="N1910" s="28">
        <f>IF(OR(L1910=1,M1910=1),IF(B1910+364&lt;=$D$5,(B1910+364-$D$4+1)/365,IF(B1910&gt;$D$4,($D$5-B1910+1)/365,$D$6/365)),0)</f>
        <v>0</v>
      </c>
      <c r="O1910" s="28">
        <f>'Data &amp; Parameter'!$E$16*'Data &amp; Parameter'!$E$17*('Data &amp; Parameter'!$E$18+'Data &amp; Parameter'!$E$19)*'Data &amp; Parameter'!$E$20*'Data &amp; Parameter'!$E$37*N1910</f>
        <v>0</v>
      </c>
      <c r="P1910">
        <f>ROUNDUP(IF(D1910&gt;$D$4,0,($D$4-D1910+1)/365),0)</f>
        <v>0</v>
      </c>
      <c r="Q1910">
        <f>ROUNDUP(IF(D1910&gt;$D$5,0,($D$5-D1910+1)/365),0)</f>
        <v>0</v>
      </c>
      <c r="R1910" s="28">
        <f>IF(OR(P1910=1,Q1910=1),IF(D1910+364&lt;=$D$5,(D1910+364-$D$4+1)/365,IF(D1910&gt;$D$4,($D$5-D1910+1)/365,$D$6/365)),0)</f>
        <v>0</v>
      </c>
      <c r="S1910" s="28">
        <f>'Data &amp; Parameter'!$E$16*'Data &amp; Parameter'!$E$17*('Data &amp; Parameter'!$E$18+'Data &amp; Parameter'!$E$19)*'Data &amp; Parameter'!$E$20*'Data &amp; Parameter'!$E$37*R1910</f>
        <v>0</v>
      </c>
      <c r="T1910" s="28">
        <f t="shared" si="29"/>
        <v>0</v>
      </c>
    </row>
    <row r="1911" spans="1:20" ht="15.75" customHeight="1" x14ac:dyDescent="0.35">
      <c r="A1911">
        <v>1904</v>
      </c>
      <c r="B1911" s="76">
        <v>44236</v>
      </c>
      <c r="C1911" s="1" t="s">
        <v>6071</v>
      </c>
      <c r="D1911" s="76">
        <v>44236</v>
      </c>
      <c r="E1911" s="1" t="s">
        <v>6072</v>
      </c>
      <c r="F1911" s="1" t="s">
        <v>6073</v>
      </c>
      <c r="G1911" s="1" t="s">
        <v>123</v>
      </c>
      <c r="H1911" s="1" t="s">
        <v>124</v>
      </c>
      <c r="I1911" s="1" t="s">
        <v>125</v>
      </c>
      <c r="J1911" s="1" t="s">
        <v>5948</v>
      </c>
      <c r="K1911" s="1" t="s">
        <v>3210</v>
      </c>
      <c r="L1911">
        <f>ROUNDUP(IF(B1911&gt;$D$4,0,($D$4-B1911+1)/365),0)</f>
        <v>0</v>
      </c>
      <c r="M1911">
        <f>ROUNDUP(IF(B1911&gt;$D$5,0,($D$5-B1911+1)/365),0)</f>
        <v>0</v>
      </c>
      <c r="N1911" s="28">
        <f>IF(OR(L1911=1,M1911=1),IF(B1911+364&lt;=$D$5,(B1911+364-$D$4+1)/365,IF(B1911&gt;$D$4,($D$5-B1911+1)/365,$D$6/365)),0)</f>
        <v>0</v>
      </c>
      <c r="O1911" s="28">
        <f>'Data &amp; Parameter'!$E$16*'Data &amp; Parameter'!$E$17*('Data &amp; Parameter'!$E$18+'Data &amp; Parameter'!$E$19)*'Data &amp; Parameter'!$E$20*'Data &amp; Parameter'!$E$37*N1911</f>
        <v>0</v>
      </c>
      <c r="P1911">
        <f>ROUNDUP(IF(D1911&gt;$D$4,0,($D$4-D1911+1)/365),0)</f>
        <v>0</v>
      </c>
      <c r="Q1911">
        <f>ROUNDUP(IF(D1911&gt;$D$5,0,($D$5-D1911+1)/365),0)</f>
        <v>0</v>
      </c>
      <c r="R1911" s="28">
        <f>IF(OR(P1911=1,Q1911=1),IF(D1911+364&lt;=$D$5,(D1911+364-$D$4+1)/365,IF(D1911&gt;$D$4,($D$5-D1911+1)/365,$D$6/365)),0)</f>
        <v>0</v>
      </c>
      <c r="S1911" s="28">
        <f>'Data &amp; Parameter'!$E$16*'Data &amp; Parameter'!$E$17*('Data &amp; Parameter'!$E$18+'Data &amp; Parameter'!$E$19)*'Data &amp; Parameter'!$E$20*'Data &amp; Parameter'!$E$37*R1911</f>
        <v>0</v>
      </c>
      <c r="T1911" s="28">
        <f t="shared" si="29"/>
        <v>0</v>
      </c>
    </row>
    <row r="1912" spans="1:20" ht="15.75" customHeight="1" x14ac:dyDescent="0.35">
      <c r="A1912">
        <v>1905</v>
      </c>
      <c r="B1912" s="76">
        <v>44236</v>
      </c>
      <c r="C1912" s="1" t="s">
        <v>6074</v>
      </c>
      <c r="D1912" s="76">
        <v>44236</v>
      </c>
      <c r="E1912" s="1" t="s">
        <v>6075</v>
      </c>
      <c r="F1912" s="1" t="s">
        <v>6076</v>
      </c>
      <c r="G1912" s="1" t="s">
        <v>123</v>
      </c>
      <c r="H1912" s="1" t="s">
        <v>124</v>
      </c>
      <c r="I1912" s="1" t="s">
        <v>125</v>
      </c>
      <c r="J1912" s="1" t="s">
        <v>487</v>
      </c>
      <c r="K1912" s="1" t="s">
        <v>1424</v>
      </c>
      <c r="L1912">
        <f>ROUNDUP(IF(B1912&gt;$D$4,0,($D$4-B1912+1)/365),0)</f>
        <v>0</v>
      </c>
      <c r="M1912">
        <f>ROUNDUP(IF(B1912&gt;$D$5,0,($D$5-B1912+1)/365),0)</f>
        <v>0</v>
      </c>
      <c r="N1912" s="28">
        <f>IF(OR(L1912=1,M1912=1),IF(B1912+364&lt;=$D$5,(B1912+364-$D$4+1)/365,IF(B1912&gt;$D$4,($D$5-B1912+1)/365,$D$6/365)),0)</f>
        <v>0</v>
      </c>
      <c r="O1912" s="28">
        <f>'Data &amp; Parameter'!$E$16*'Data &amp; Parameter'!$E$17*('Data &amp; Parameter'!$E$18+'Data &amp; Parameter'!$E$19)*'Data &amp; Parameter'!$E$20*'Data &amp; Parameter'!$E$37*N1912</f>
        <v>0</v>
      </c>
      <c r="P1912">
        <f>ROUNDUP(IF(D1912&gt;$D$4,0,($D$4-D1912+1)/365),0)</f>
        <v>0</v>
      </c>
      <c r="Q1912">
        <f>ROUNDUP(IF(D1912&gt;$D$5,0,($D$5-D1912+1)/365),0)</f>
        <v>0</v>
      </c>
      <c r="R1912" s="28">
        <f>IF(OR(P1912=1,Q1912=1),IF(D1912+364&lt;=$D$5,(D1912+364-$D$4+1)/365,IF(D1912&gt;$D$4,($D$5-D1912+1)/365,$D$6/365)),0)</f>
        <v>0</v>
      </c>
      <c r="S1912" s="28">
        <f>'Data &amp; Parameter'!$E$16*'Data &amp; Parameter'!$E$17*('Data &amp; Parameter'!$E$18+'Data &amp; Parameter'!$E$19)*'Data &amp; Parameter'!$E$20*'Data &amp; Parameter'!$E$37*R1912</f>
        <v>0</v>
      </c>
      <c r="T1912" s="28">
        <f t="shared" si="29"/>
        <v>0</v>
      </c>
    </row>
    <row r="1913" spans="1:20" ht="15.75" customHeight="1" x14ac:dyDescent="0.35">
      <c r="A1913">
        <v>1906</v>
      </c>
      <c r="B1913" s="76">
        <v>44236</v>
      </c>
      <c r="C1913" s="1" t="s">
        <v>6077</v>
      </c>
      <c r="D1913" s="76">
        <v>44236</v>
      </c>
      <c r="E1913" s="1" t="s">
        <v>6078</v>
      </c>
      <c r="F1913" s="1" t="s">
        <v>6079</v>
      </c>
      <c r="G1913" s="1" t="s">
        <v>123</v>
      </c>
      <c r="H1913" s="1" t="s">
        <v>124</v>
      </c>
      <c r="I1913" s="1" t="s">
        <v>125</v>
      </c>
      <c r="J1913" s="1" t="s">
        <v>487</v>
      </c>
      <c r="K1913" s="1" t="s">
        <v>3210</v>
      </c>
      <c r="L1913">
        <f>ROUNDUP(IF(B1913&gt;$D$4,0,($D$4-B1913+1)/365),0)</f>
        <v>0</v>
      </c>
      <c r="M1913">
        <f>ROUNDUP(IF(B1913&gt;$D$5,0,($D$5-B1913+1)/365),0)</f>
        <v>0</v>
      </c>
      <c r="N1913" s="28">
        <f>IF(OR(L1913=1,M1913=1),IF(B1913+364&lt;=$D$5,(B1913+364-$D$4+1)/365,IF(B1913&gt;$D$4,($D$5-B1913+1)/365,$D$6/365)),0)</f>
        <v>0</v>
      </c>
      <c r="O1913" s="28">
        <f>'Data &amp; Parameter'!$E$16*'Data &amp; Parameter'!$E$17*('Data &amp; Parameter'!$E$18+'Data &amp; Parameter'!$E$19)*'Data &amp; Parameter'!$E$20*'Data &amp; Parameter'!$E$37*N1913</f>
        <v>0</v>
      </c>
      <c r="P1913">
        <f>ROUNDUP(IF(D1913&gt;$D$4,0,($D$4-D1913+1)/365),0)</f>
        <v>0</v>
      </c>
      <c r="Q1913">
        <f>ROUNDUP(IF(D1913&gt;$D$5,0,($D$5-D1913+1)/365),0)</f>
        <v>0</v>
      </c>
      <c r="R1913" s="28">
        <f>IF(OR(P1913=1,Q1913=1),IF(D1913+364&lt;=$D$5,(D1913+364-$D$4+1)/365,IF(D1913&gt;$D$4,($D$5-D1913+1)/365,$D$6/365)),0)</f>
        <v>0</v>
      </c>
      <c r="S1913" s="28">
        <f>'Data &amp; Parameter'!$E$16*'Data &amp; Parameter'!$E$17*('Data &amp; Parameter'!$E$18+'Data &amp; Parameter'!$E$19)*'Data &amp; Parameter'!$E$20*'Data &amp; Parameter'!$E$37*R1913</f>
        <v>0</v>
      </c>
      <c r="T1913" s="28">
        <f t="shared" si="29"/>
        <v>0</v>
      </c>
    </row>
    <row r="1914" spans="1:20" ht="15.75" customHeight="1" x14ac:dyDescent="0.35">
      <c r="A1914">
        <v>1907</v>
      </c>
      <c r="B1914" s="76">
        <v>44236</v>
      </c>
      <c r="C1914" s="1" t="s">
        <v>6080</v>
      </c>
      <c r="D1914" s="76">
        <v>44236</v>
      </c>
      <c r="E1914" s="1" t="s">
        <v>6081</v>
      </c>
      <c r="F1914" s="1" t="s">
        <v>6082</v>
      </c>
      <c r="G1914" s="1" t="s">
        <v>123</v>
      </c>
      <c r="H1914" s="1" t="s">
        <v>124</v>
      </c>
      <c r="I1914" s="1" t="s">
        <v>125</v>
      </c>
      <c r="J1914" s="1" t="s">
        <v>1467</v>
      </c>
      <c r="K1914" s="1" t="s">
        <v>3210</v>
      </c>
      <c r="L1914">
        <f>ROUNDUP(IF(B1914&gt;$D$4,0,($D$4-B1914+1)/365),0)</f>
        <v>0</v>
      </c>
      <c r="M1914">
        <f>ROUNDUP(IF(B1914&gt;$D$5,0,($D$5-B1914+1)/365),0)</f>
        <v>0</v>
      </c>
      <c r="N1914" s="28">
        <f>IF(OR(L1914=1,M1914=1),IF(B1914+364&lt;=$D$5,(B1914+364-$D$4+1)/365,IF(B1914&gt;$D$4,($D$5-B1914+1)/365,$D$6/365)),0)</f>
        <v>0</v>
      </c>
      <c r="O1914" s="28">
        <f>'Data &amp; Parameter'!$E$16*'Data &amp; Parameter'!$E$17*('Data &amp; Parameter'!$E$18+'Data &amp; Parameter'!$E$19)*'Data &amp; Parameter'!$E$20*'Data &amp; Parameter'!$E$37*N1914</f>
        <v>0</v>
      </c>
      <c r="P1914">
        <f>ROUNDUP(IF(D1914&gt;$D$4,0,($D$4-D1914+1)/365),0)</f>
        <v>0</v>
      </c>
      <c r="Q1914">
        <f>ROUNDUP(IF(D1914&gt;$D$5,0,($D$5-D1914+1)/365),0)</f>
        <v>0</v>
      </c>
      <c r="R1914" s="28">
        <f>IF(OR(P1914=1,Q1914=1),IF(D1914+364&lt;=$D$5,(D1914+364-$D$4+1)/365,IF(D1914&gt;$D$4,($D$5-D1914+1)/365,$D$6/365)),0)</f>
        <v>0</v>
      </c>
      <c r="S1914" s="28">
        <f>'Data &amp; Parameter'!$E$16*'Data &amp; Parameter'!$E$17*('Data &amp; Parameter'!$E$18+'Data &amp; Parameter'!$E$19)*'Data &amp; Parameter'!$E$20*'Data &amp; Parameter'!$E$37*R1914</f>
        <v>0</v>
      </c>
      <c r="T1914" s="28">
        <f t="shared" si="29"/>
        <v>0</v>
      </c>
    </row>
    <row r="1915" spans="1:20" ht="15.75" customHeight="1" x14ac:dyDescent="0.35">
      <c r="A1915">
        <v>1908</v>
      </c>
      <c r="B1915" s="76">
        <v>44236</v>
      </c>
      <c r="C1915" s="1" t="s">
        <v>6083</v>
      </c>
      <c r="D1915" s="76">
        <v>44236</v>
      </c>
      <c r="E1915" s="1" t="s">
        <v>6084</v>
      </c>
      <c r="F1915" s="1" t="s">
        <v>6085</v>
      </c>
      <c r="G1915" s="1" t="s">
        <v>123</v>
      </c>
      <c r="H1915" s="1" t="s">
        <v>124</v>
      </c>
      <c r="I1915" s="1" t="s">
        <v>125</v>
      </c>
      <c r="J1915" s="1" t="s">
        <v>6086</v>
      </c>
      <c r="K1915" s="1" t="s">
        <v>3210</v>
      </c>
      <c r="L1915">
        <f>ROUNDUP(IF(B1915&gt;$D$4,0,($D$4-B1915+1)/365),0)</f>
        <v>0</v>
      </c>
      <c r="M1915">
        <f>ROUNDUP(IF(B1915&gt;$D$5,0,($D$5-B1915+1)/365),0)</f>
        <v>0</v>
      </c>
      <c r="N1915" s="28">
        <f>IF(OR(L1915=1,M1915=1),IF(B1915+364&lt;=$D$5,(B1915+364-$D$4+1)/365,IF(B1915&gt;$D$4,($D$5-B1915+1)/365,$D$6/365)),0)</f>
        <v>0</v>
      </c>
      <c r="O1915" s="28">
        <f>'Data &amp; Parameter'!$E$16*'Data &amp; Parameter'!$E$17*('Data &amp; Parameter'!$E$18+'Data &amp; Parameter'!$E$19)*'Data &amp; Parameter'!$E$20*'Data &amp; Parameter'!$E$37*N1915</f>
        <v>0</v>
      </c>
      <c r="P1915">
        <f>ROUNDUP(IF(D1915&gt;$D$4,0,($D$4-D1915+1)/365),0)</f>
        <v>0</v>
      </c>
      <c r="Q1915">
        <f>ROUNDUP(IF(D1915&gt;$D$5,0,($D$5-D1915+1)/365),0)</f>
        <v>0</v>
      </c>
      <c r="R1915" s="28">
        <f>IF(OR(P1915=1,Q1915=1),IF(D1915+364&lt;=$D$5,(D1915+364-$D$4+1)/365,IF(D1915&gt;$D$4,($D$5-D1915+1)/365,$D$6/365)),0)</f>
        <v>0</v>
      </c>
      <c r="S1915" s="28">
        <f>'Data &amp; Parameter'!$E$16*'Data &amp; Parameter'!$E$17*('Data &amp; Parameter'!$E$18+'Data &amp; Parameter'!$E$19)*'Data &amp; Parameter'!$E$20*'Data &amp; Parameter'!$E$37*R1915</f>
        <v>0</v>
      </c>
      <c r="T1915" s="28">
        <f t="shared" si="29"/>
        <v>0</v>
      </c>
    </row>
    <row r="1916" spans="1:20" ht="15.75" customHeight="1" x14ac:dyDescent="0.35">
      <c r="A1916">
        <v>1909</v>
      </c>
      <c r="B1916" s="76">
        <v>44236</v>
      </c>
      <c r="C1916" s="1" t="s">
        <v>6087</v>
      </c>
      <c r="D1916" s="76">
        <v>44236</v>
      </c>
      <c r="E1916" s="1" t="s">
        <v>6088</v>
      </c>
      <c r="F1916" s="1" t="s">
        <v>6089</v>
      </c>
      <c r="G1916" s="1" t="s">
        <v>123</v>
      </c>
      <c r="H1916" s="1" t="s">
        <v>124</v>
      </c>
      <c r="I1916" s="1" t="s">
        <v>125</v>
      </c>
      <c r="J1916" s="1" t="s">
        <v>487</v>
      </c>
      <c r="K1916" s="1" t="s">
        <v>3210</v>
      </c>
      <c r="L1916">
        <f>ROUNDUP(IF(B1916&gt;$D$4,0,($D$4-B1916+1)/365),0)</f>
        <v>0</v>
      </c>
      <c r="M1916">
        <f>ROUNDUP(IF(B1916&gt;$D$5,0,($D$5-B1916+1)/365),0)</f>
        <v>0</v>
      </c>
      <c r="N1916" s="28">
        <f>IF(OR(L1916=1,M1916=1),IF(B1916+364&lt;=$D$5,(B1916+364-$D$4+1)/365,IF(B1916&gt;$D$4,($D$5-B1916+1)/365,$D$6/365)),0)</f>
        <v>0</v>
      </c>
      <c r="O1916" s="28">
        <f>'Data &amp; Parameter'!$E$16*'Data &amp; Parameter'!$E$17*('Data &amp; Parameter'!$E$18+'Data &amp; Parameter'!$E$19)*'Data &amp; Parameter'!$E$20*'Data &amp; Parameter'!$E$37*N1916</f>
        <v>0</v>
      </c>
      <c r="P1916">
        <f>ROUNDUP(IF(D1916&gt;$D$4,0,($D$4-D1916+1)/365),0)</f>
        <v>0</v>
      </c>
      <c r="Q1916">
        <f>ROUNDUP(IF(D1916&gt;$D$5,0,($D$5-D1916+1)/365),0)</f>
        <v>0</v>
      </c>
      <c r="R1916" s="28">
        <f>IF(OR(P1916=1,Q1916=1),IF(D1916+364&lt;=$D$5,(D1916+364-$D$4+1)/365,IF(D1916&gt;$D$4,($D$5-D1916+1)/365,$D$6/365)),0)</f>
        <v>0</v>
      </c>
      <c r="S1916" s="28">
        <f>'Data &amp; Parameter'!$E$16*'Data &amp; Parameter'!$E$17*('Data &amp; Parameter'!$E$18+'Data &amp; Parameter'!$E$19)*'Data &amp; Parameter'!$E$20*'Data &amp; Parameter'!$E$37*R1916</f>
        <v>0</v>
      </c>
      <c r="T1916" s="28">
        <f t="shared" si="29"/>
        <v>0</v>
      </c>
    </row>
    <row r="1917" spans="1:20" ht="15.75" customHeight="1" x14ac:dyDescent="0.35">
      <c r="A1917">
        <v>1910</v>
      </c>
      <c r="B1917" s="76">
        <v>44236</v>
      </c>
      <c r="C1917" s="1" t="s">
        <v>6090</v>
      </c>
      <c r="D1917" s="76">
        <v>44236</v>
      </c>
      <c r="E1917" s="1" t="s">
        <v>6091</v>
      </c>
      <c r="F1917" s="1" t="s">
        <v>6092</v>
      </c>
      <c r="G1917" s="1" t="s">
        <v>123</v>
      </c>
      <c r="H1917" s="1" t="s">
        <v>124</v>
      </c>
      <c r="I1917" s="1" t="s">
        <v>125</v>
      </c>
      <c r="J1917" s="1" t="s">
        <v>1616</v>
      </c>
      <c r="K1917" s="1" t="s">
        <v>1616</v>
      </c>
      <c r="L1917">
        <f>ROUNDUP(IF(B1917&gt;$D$4,0,($D$4-B1917+1)/365),0)</f>
        <v>0</v>
      </c>
      <c r="M1917">
        <f>ROUNDUP(IF(B1917&gt;$D$5,0,($D$5-B1917+1)/365),0)</f>
        <v>0</v>
      </c>
      <c r="N1917" s="28">
        <f>IF(OR(L1917=1,M1917=1),IF(B1917+364&lt;=$D$5,(B1917+364-$D$4+1)/365,IF(B1917&gt;$D$4,($D$5-B1917+1)/365,$D$6/365)),0)</f>
        <v>0</v>
      </c>
      <c r="O1917" s="28">
        <f>'Data &amp; Parameter'!$E$16*'Data &amp; Parameter'!$E$17*('Data &amp; Parameter'!$E$18+'Data &amp; Parameter'!$E$19)*'Data &amp; Parameter'!$E$20*'Data &amp; Parameter'!$E$37*N1917</f>
        <v>0</v>
      </c>
      <c r="P1917">
        <f>ROUNDUP(IF(D1917&gt;$D$4,0,($D$4-D1917+1)/365),0)</f>
        <v>0</v>
      </c>
      <c r="Q1917">
        <f>ROUNDUP(IF(D1917&gt;$D$5,0,($D$5-D1917+1)/365),0)</f>
        <v>0</v>
      </c>
      <c r="R1917" s="28">
        <f>IF(OR(P1917=1,Q1917=1),IF(D1917+364&lt;=$D$5,(D1917+364-$D$4+1)/365,IF(D1917&gt;$D$4,($D$5-D1917+1)/365,$D$6/365)),0)</f>
        <v>0</v>
      </c>
      <c r="S1917" s="28">
        <f>'Data &amp; Parameter'!$E$16*'Data &amp; Parameter'!$E$17*('Data &amp; Parameter'!$E$18+'Data &amp; Parameter'!$E$19)*'Data &amp; Parameter'!$E$20*'Data &amp; Parameter'!$E$37*R1917</f>
        <v>0</v>
      </c>
      <c r="T1917" s="28">
        <f t="shared" si="29"/>
        <v>0</v>
      </c>
    </row>
    <row r="1918" spans="1:20" ht="15.75" customHeight="1" x14ac:dyDescent="0.35">
      <c r="A1918">
        <v>1911</v>
      </c>
      <c r="B1918" s="76">
        <v>44236</v>
      </c>
      <c r="C1918" s="1" t="s">
        <v>6093</v>
      </c>
      <c r="D1918" s="76">
        <v>44236</v>
      </c>
      <c r="E1918" s="1" t="s">
        <v>6094</v>
      </c>
      <c r="F1918" s="1" t="s">
        <v>6095</v>
      </c>
      <c r="G1918" s="1" t="s">
        <v>123</v>
      </c>
      <c r="H1918" s="1" t="s">
        <v>124</v>
      </c>
      <c r="I1918" s="1" t="s">
        <v>125</v>
      </c>
      <c r="J1918" s="1" t="s">
        <v>1616</v>
      </c>
      <c r="K1918" s="1" t="s">
        <v>1812</v>
      </c>
      <c r="L1918">
        <f>ROUNDUP(IF(B1918&gt;$D$4,0,($D$4-B1918+1)/365),0)</f>
        <v>0</v>
      </c>
      <c r="M1918">
        <f>ROUNDUP(IF(B1918&gt;$D$5,0,($D$5-B1918+1)/365),0)</f>
        <v>0</v>
      </c>
      <c r="N1918" s="28">
        <f>IF(OR(L1918=1,M1918=1),IF(B1918+364&lt;=$D$5,(B1918+364-$D$4+1)/365,IF(B1918&gt;$D$4,($D$5-B1918+1)/365,$D$6/365)),0)</f>
        <v>0</v>
      </c>
      <c r="O1918" s="28">
        <f>'Data &amp; Parameter'!$E$16*'Data &amp; Parameter'!$E$17*('Data &amp; Parameter'!$E$18+'Data &amp; Parameter'!$E$19)*'Data &amp; Parameter'!$E$20*'Data &amp; Parameter'!$E$37*N1918</f>
        <v>0</v>
      </c>
      <c r="P1918">
        <f>ROUNDUP(IF(D1918&gt;$D$4,0,($D$4-D1918+1)/365),0)</f>
        <v>0</v>
      </c>
      <c r="Q1918">
        <f>ROUNDUP(IF(D1918&gt;$D$5,0,($D$5-D1918+1)/365),0)</f>
        <v>0</v>
      </c>
      <c r="R1918" s="28">
        <f>IF(OR(P1918=1,Q1918=1),IF(D1918+364&lt;=$D$5,(D1918+364-$D$4+1)/365,IF(D1918&gt;$D$4,($D$5-D1918+1)/365,$D$6/365)),0)</f>
        <v>0</v>
      </c>
      <c r="S1918" s="28">
        <f>'Data &amp; Parameter'!$E$16*'Data &amp; Parameter'!$E$17*('Data &amp; Parameter'!$E$18+'Data &amp; Parameter'!$E$19)*'Data &amp; Parameter'!$E$20*'Data &amp; Parameter'!$E$37*R1918</f>
        <v>0</v>
      </c>
      <c r="T1918" s="28">
        <f t="shared" si="29"/>
        <v>0</v>
      </c>
    </row>
    <row r="1919" spans="1:20" ht="15.75" customHeight="1" x14ac:dyDescent="0.35">
      <c r="A1919">
        <v>1912</v>
      </c>
      <c r="B1919" s="76">
        <v>44236</v>
      </c>
      <c r="C1919" s="1" t="s">
        <v>6096</v>
      </c>
      <c r="D1919" s="76">
        <v>44236</v>
      </c>
      <c r="E1919" s="1" t="s">
        <v>6097</v>
      </c>
      <c r="F1919" s="1" t="s">
        <v>6098</v>
      </c>
      <c r="G1919" s="1" t="s">
        <v>123</v>
      </c>
      <c r="H1919" s="1" t="s">
        <v>124</v>
      </c>
      <c r="I1919" s="1" t="s">
        <v>125</v>
      </c>
      <c r="J1919" s="1" t="s">
        <v>1616</v>
      </c>
      <c r="K1919" s="1" t="s">
        <v>1812</v>
      </c>
      <c r="L1919">
        <f>ROUNDUP(IF(B1919&gt;$D$4,0,($D$4-B1919+1)/365),0)</f>
        <v>0</v>
      </c>
      <c r="M1919">
        <f>ROUNDUP(IF(B1919&gt;$D$5,0,($D$5-B1919+1)/365),0)</f>
        <v>0</v>
      </c>
      <c r="N1919" s="28">
        <f>IF(OR(L1919=1,M1919=1),IF(B1919+364&lt;=$D$5,(B1919+364-$D$4+1)/365,IF(B1919&gt;$D$4,($D$5-B1919+1)/365,$D$6/365)),0)</f>
        <v>0</v>
      </c>
      <c r="O1919" s="28">
        <f>'Data &amp; Parameter'!$E$16*'Data &amp; Parameter'!$E$17*('Data &amp; Parameter'!$E$18+'Data &amp; Parameter'!$E$19)*'Data &amp; Parameter'!$E$20*'Data &amp; Parameter'!$E$37*N1919</f>
        <v>0</v>
      </c>
      <c r="P1919">
        <f>ROUNDUP(IF(D1919&gt;$D$4,0,($D$4-D1919+1)/365),0)</f>
        <v>0</v>
      </c>
      <c r="Q1919">
        <f>ROUNDUP(IF(D1919&gt;$D$5,0,($D$5-D1919+1)/365),0)</f>
        <v>0</v>
      </c>
      <c r="R1919" s="28">
        <f>IF(OR(P1919=1,Q1919=1),IF(D1919+364&lt;=$D$5,(D1919+364-$D$4+1)/365,IF(D1919&gt;$D$4,($D$5-D1919+1)/365,$D$6/365)),0)</f>
        <v>0</v>
      </c>
      <c r="S1919" s="28">
        <f>'Data &amp; Parameter'!$E$16*'Data &amp; Parameter'!$E$17*('Data &amp; Parameter'!$E$18+'Data &amp; Parameter'!$E$19)*'Data &amp; Parameter'!$E$20*'Data &amp; Parameter'!$E$37*R1919</f>
        <v>0</v>
      </c>
      <c r="T1919" s="28">
        <f t="shared" si="29"/>
        <v>0</v>
      </c>
    </row>
    <row r="1920" spans="1:20" ht="15.75" customHeight="1" x14ac:dyDescent="0.35">
      <c r="A1920">
        <v>1913</v>
      </c>
      <c r="B1920" s="76">
        <v>44236</v>
      </c>
      <c r="C1920" s="1" t="s">
        <v>6099</v>
      </c>
      <c r="D1920" s="76">
        <v>44236</v>
      </c>
      <c r="E1920" s="1" t="s">
        <v>6100</v>
      </c>
      <c r="F1920" s="1" t="s">
        <v>6101</v>
      </c>
      <c r="G1920" s="1" t="s">
        <v>123</v>
      </c>
      <c r="H1920" s="1" t="s">
        <v>124</v>
      </c>
      <c r="I1920" s="1" t="s">
        <v>125</v>
      </c>
      <c r="J1920" s="1" t="s">
        <v>936</v>
      </c>
      <c r="K1920" s="1" t="s">
        <v>936</v>
      </c>
      <c r="L1920">
        <f>ROUNDUP(IF(B1920&gt;$D$4,0,($D$4-B1920+1)/365),0)</f>
        <v>0</v>
      </c>
      <c r="M1920">
        <f>ROUNDUP(IF(B1920&gt;$D$5,0,($D$5-B1920+1)/365),0)</f>
        <v>0</v>
      </c>
      <c r="N1920" s="28">
        <f>IF(OR(L1920=1,M1920=1),IF(B1920+364&lt;=$D$5,(B1920+364-$D$4+1)/365,IF(B1920&gt;$D$4,($D$5-B1920+1)/365,$D$6/365)),0)</f>
        <v>0</v>
      </c>
      <c r="O1920" s="28">
        <f>'Data &amp; Parameter'!$E$16*'Data &amp; Parameter'!$E$17*('Data &amp; Parameter'!$E$18+'Data &amp; Parameter'!$E$19)*'Data &amp; Parameter'!$E$20*'Data &amp; Parameter'!$E$37*N1920</f>
        <v>0</v>
      </c>
      <c r="P1920">
        <f>ROUNDUP(IF(D1920&gt;$D$4,0,($D$4-D1920+1)/365),0)</f>
        <v>0</v>
      </c>
      <c r="Q1920">
        <f>ROUNDUP(IF(D1920&gt;$D$5,0,($D$5-D1920+1)/365),0)</f>
        <v>0</v>
      </c>
      <c r="R1920" s="28">
        <f>IF(OR(P1920=1,Q1920=1),IF(D1920+364&lt;=$D$5,(D1920+364-$D$4+1)/365,IF(D1920&gt;$D$4,($D$5-D1920+1)/365,$D$6/365)),0)</f>
        <v>0</v>
      </c>
      <c r="S1920" s="28">
        <f>'Data &amp; Parameter'!$E$16*'Data &amp; Parameter'!$E$17*('Data &amp; Parameter'!$E$18+'Data &amp; Parameter'!$E$19)*'Data &amp; Parameter'!$E$20*'Data &amp; Parameter'!$E$37*R1920</f>
        <v>0</v>
      </c>
      <c r="T1920" s="28">
        <f t="shared" si="29"/>
        <v>0</v>
      </c>
    </row>
    <row r="1921" spans="1:20" ht="15.75" customHeight="1" x14ac:dyDescent="0.35">
      <c r="A1921">
        <v>1914</v>
      </c>
      <c r="B1921" s="76">
        <v>44236</v>
      </c>
      <c r="C1921" s="1" t="s">
        <v>6102</v>
      </c>
      <c r="D1921" s="76">
        <v>44236</v>
      </c>
      <c r="E1921" s="1" t="s">
        <v>6103</v>
      </c>
      <c r="F1921" s="1" t="s">
        <v>6104</v>
      </c>
      <c r="G1921" s="1" t="s">
        <v>123</v>
      </c>
      <c r="H1921" s="1" t="s">
        <v>124</v>
      </c>
      <c r="I1921" s="1" t="s">
        <v>125</v>
      </c>
      <c r="J1921" s="1" t="s">
        <v>1955</v>
      </c>
      <c r="K1921" s="1" t="s">
        <v>1955</v>
      </c>
      <c r="L1921">
        <f>ROUNDUP(IF(B1921&gt;$D$4,0,($D$4-B1921+1)/365),0)</f>
        <v>0</v>
      </c>
      <c r="M1921">
        <f>ROUNDUP(IF(B1921&gt;$D$5,0,($D$5-B1921+1)/365),0)</f>
        <v>0</v>
      </c>
      <c r="N1921" s="28">
        <f>IF(OR(L1921=1,M1921=1),IF(B1921+364&lt;=$D$5,(B1921+364-$D$4+1)/365,IF(B1921&gt;$D$4,($D$5-B1921+1)/365,$D$6/365)),0)</f>
        <v>0</v>
      </c>
      <c r="O1921" s="28">
        <f>'Data &amp; Parameter'!$E$16*'Data &amp; Parameter'!$E$17*('Data &amp; Parameter'!$E$18+'Data &amp; Parameter'!$E$19)*'Data &amp; Parameter'!$E$20*'Data &amp; Parameter'!$E$37*N1921</f>
        <v>0</v>
      </c>
      <c r="P1921">
        <f>ROUNDUP(IF(D1921&gt;$D$4,0,($D$4-D1921+1)/365),0)</f>
        <v>0</v>
      </c>
      <c r="Q1921">
        <f>ROUNDUP(IF(D1921&gt;$D$5,0,($D$5-D1921+1)/365),0)</f>
        <v>0</v>
      </c>
      <c r="R1921" s="28">
        <f>IF(OR(P1921=1,Q1921=1),IF(D1921+364&lt;=$D$5,(D1921+364-$D$4+1)/365,IF(D1921&gt;$D$4,($D$5-D1921+1)/365,$D$6/365)),0)</f>
        <v>0</v>
      </c>
      <c r="S1921" s="28">
        <f>'Data &amp; Parameter'!$E$16*'Data &amp; Parameter'!$E$17*('Data &amp; Parameter'!$E$18+'Data &amp; Parameter'!$E$19)*'Data &amp; Parameter'!$E$20*'Data &amp; Parameter'!$E$37*R1921</f>
        <v>0</v>
      </c>
      <c r="T1921" s="28">
        <f t="shared" si="29"/>
        <v>0</v>
      </c>
    </row>
    <row r="1922" spans="1:20" ht="15.75" customHeight="1" x14ac:dyDescent="0.35">
      <c r="A1922">
        <v>1915</v>
      </c>
      <c r="B1922" s="76">
        <v>44236</v>
      </c>
      <c r="C1922" s="1" t="s">
        <v>6105</v>
      </c>
      <c r="D1922" s="76">
        <v>44236</v>
      </c>
      <c r="E1922" s="1" t="s">
        <v>6106</v>
      </c>
      <c r="F1922" s="1" t="s">
        <v>6107</v>
      </c>
      <c r="G1922" s="1" t="s">
        <v>123</v>
      </c>
      <c r="H1922" s="1" t="s">
        <v>124</v>
      </c>
      <c r="I1922" s="1" t="s">
        <v>125</v>
      </c>
      <c r="J1922" s="1" t="s">
        <v>1955</v>
      </c>
      <c r="K1922" s="1" t="s">
        <v>1955</v>
      </c>
      <c r="L1922">
        <f>ROUNDUP(IF(B1922&gt;$D$4,0,($D$4-B1922+1)/365),0)</f>
        <v>0</v>
      </c>
      <c r="M1922">
        <f>ROUNDUP(IF(B1922&gt;$D$5,0,($D$5-B1922+1)/365),0)</f>
        <v>0</v>
      </c>
      <c r="N1922" s="28">
        <f>IF(OR(L1922=1,M1922=1),IF(B1922+364&lt;=$D$5,(B1922+364-$D$4+1)/365,IF(B1922&gt;$D$4,($D$5-B1922+1)/365,$D$6/365)),0)</f>
        <v>0</v>
      </c>
      <c r="O1922" s="28">
        <f>'Data &amp; Parameter'!$E$16*'Data &amp; Parameter'!$E$17*('Data &amp; Parameter'!$E$18+'Data &amp; Parameter'!$E$19)*'Data &amp; Parameter'!$E$20*'Data &amp; Parameter'!$E$37*N1922</f>
        <v>0</v>
      </c>
      <c r="P1922">
        <f>ROUNDUP(IF(D1922&gt;$D$4,0,($D$4-D1922+1)/365),0)</f>
        <v>0</v>
      </c>
      <c r="Q1922">
        <f>ROUNDUP(IF(D1922&gt;$D$5,0,($D$5-D1922+1)/365),0)</f>
        <v>0</v>
      </c>
      <c r="R1922" s="28">
        <f>IF(OR(P1922=1,Q1922=1),IF(D1922+364&lt;=$D$5,(D1922+364-$D$4+1)/365,IF(D1922&gt;$D$4,($D$5-D1922+1)/365,$D$6/365)),0)</f>
        <v>0</v>
      </c>
      <c r="S1922" s="28">
        <f>'Data &amp; Parameter'!$E$16*'Data &amp; Parameter'!$E$17*('Data &amp; Parameter'!$E$18+'Data &amp; Parameter'!$E$19)*'Data &amp; Parameter'!$E$20*'Data &amp; Parameter'!$E$37*R1922</f>
        <v>0</v>
      </c>
      <c r="T1922" s="28">
        <f t="shared" si="29"/>
        <v>0</v>
      </c>
    </row>
    <row r="1923" spans="1:20" ht="15.75" customHeight="1" x14ac:dyDescent="0.35">
      <c r="A1923">
        <v>1916</v>
      </c>
      <c r="B1923" s="76">
        <v>44236</v>
      </c>
      <c r="C1923" s="1" t="s">
        <v>6108</v>
      </c>
      <c r="D1923" s="76">
        <v>44236</v>
      </c>
      <c r="E1923" s="1" t="s">
        <v>6109</v>
      </c>
      <c r="F1923" s="1" t="s">
        <v>6110</v>
      </c>
      <c r="G1923" s="1" t="s">
        <v>123</v>
      </c>
      <c r="H1923" s="1" t="s">
        <v>124</v>
      </c>
      <c r="I1923" s="1" t="s">
        <v>125</v>
      </c>
      <c r="J1923" s="1" t="s">
        <v>1955</v>
      </c>
      <c r="K1923" s="1" t="s">
        <v>1955</v>
      </c>
      <c r="L1923">
        <f>ROUNDUP(IF(B1923&gt;$D$4,0,($D$4-B1923+1)/365),0)</f>
        <v>0</v>
      </c>
      <c r="M1923">
        <f>ROUNDUP(IF(B1923&gt;$D$5,0,($D$5-B1923+1)/365),0)</f>
        <v>0</v>
      </c>
      <c r="N1923" s="28">
        <f>IF(OR(L1923=1,M1923=1),IF(B1923+364&lt;=$D$5,(B1923+364-$D$4+1)/365,IF(B1923&gt;$D$4,($D$5-B1923+1)/365,$D$6/365)),0)</f>
        <v>0</v>
      </c>
      <c r="O1923" s="28">
        <f>'Data &amp; Parameter'!$E$16*'Data &amp; Parameter'!$E$17*('Data &amp; Parameter'!$E$18+'Data &amp; Parameter'!$E$19)*'Data &amp; Parameter'!$E$20*'Data &amp; Parameter'!$E$37*N1923</f>
        <v>0</v>
      </c>
      <c r="P1923">
        <f>ROUNDUP(IF(D1923&gt;$D$4,0,($D$4-D1923+1)/365),0)</f>
        <v>0</v>
      </c>
      <c r="Q1923">
        <f>ROUNDUP(IF(D1923&gt;$D$5,0,($D$5-D1923+1)/365),0)</f>
        <v>0</v>
      </c>
      <c r="R1923" s="28">
        <f>IF(OR(P1923=1,Q1923=1),IF(D1923+364&lt;=$D$5,(D1923+364-$D$4+1)/365,IF(D1923&gt;$D$4,($D$5-D1923+1)/365,$D$6/365)),0)</f>
        <v>0</v>
      </c>
      <c r="S1923" s="28">
        <f>'Data &amp; Parameter'!$E$16*'Data &amp; Parameter'!$E$17*('Data &amp; Parameter'!$E$18+'Data &amp; Parameter'!$E$19)*'Data &amp; Parameter'!$E$20*'Data &amp; Parameter'!$E$37*R1923</f>
        <v>0</v>
      </c>
      <c r="T1923" s="28">
        <f t="shared" si="29"/>
        <v>0</v>
      </c>
    </row>
    <row r="1924" spans="1:20" ht="15.75" customHeight="1" x14ac:dyDescent="0.35">
      <c r="A1924">
        <v>1917</v>
      </c>
      <c r="B1924" s="76">
        <v>44236</v>
      </c>
      <c r="C1924" s="1" t="s">
        <v>6111</v>
      </c>
      <c r="D1924" s="76">
        <v>44236</v>
      </c>
      <c r="E1924" s="1" t="s">
        <v>6112</v>
      </c>
      <c r="F1924" s="1" t="s">
        <v>6113</v>
      </c>
      <c r="G1924" s="1" t="s">
        <v>123</v>
      </c>
      <c r="H1924" s="1" t="s">
        <v>124</v>
      </c>
      <c r="I1924" s="1" t="s">
        <v>125</v>
      </c>
      <c r="J1924" s="1" t="s">
        <v>1955</v>
      </c>
      <c r="K1924" s="1" t="s">
        <v>1955</v>
      </c>
      <c r="L1924">
        <f>ROUNDUP(IF(B1924&gt;$D$4,0,($D$4-B1924+1)/365),0)</f>
        <v>0</v>
      </c>
      <c r="M1924">
        <f>ROUNDUP(IF(B1924&gt;$D$5,0,($D$5-B1924+1)/365),0)</f>
        <v>0</v>
      </c>
      <c r="N1924" s="28">
        <f>IF(OR(L1924=1,M1924=1),IF(B1924+364&lt;=$D$5,(B1924+364-$D$4+1)/365,IF(B1924&gt;$D$4,($D$5-B1924+1)/365,$D$6/365)),0)</f>
        <v>0</v>
      </c>
      <c r="O1924" s="28">
        <f>'Data &amp; Parameter'!$E$16*'Data &amp; Parameter'!$E$17*('Data &amp; Parameter'!$E$18+'Data &amp; Parameter'!$E$19)*'Data &amp; Parameter'!$E$20*'Data &amp; Parameter'!$E$37*N1924</f>
        <v>0</v>
      </c>
      <c r="P1924">
        <f>ROUNDUP(IF(D1924&gt;$D$4,0,($D$4-D1924+1)/365),0)</f>
        <v>0</v>
      </c>
      <c r="Q1924">
        <f>ROUNDUP(IF(D1924&gt;$D$5,0,($D$5-D1924+1)/365),0)</f>
        <v>0</v>
      </c>
      <c r="R1924" s="28">
        <f>IF(OR(P1924=1,Q1924=1),IF(D1924+364&lt;=$D$5,(D1924+364-$D$4+1)/365,IF(D1924&gt;$D$4,($D$5-D1924+1)/365,$D$6/365)),0)</f>
        <v>0</v>
      </c>
      <c r="S1924" s="28">
        <f>'Data &amp; Parameter'!$E$16*'Data &amp; Parameter'!$E$17*('Data &amp; Parameter'!$E$18+'Data &amp; Parameter'!$E$19)*'Data &amp; Parameter'!$E$20*'Data &amp; Parameter'!$E$37*R1924</f>
        <v>0</v>
      </c>
      <c r="T1924" s="28">
        <f t="shared" si="29"/>
        <v>0</v>
      </c>
    </row>
    <row r="1925" spans="1:20" ht="15.75" customHeight="1" x14ac:dyDescent="0.35">
      <c r="A1925">
        <v>1918</v>
      </c>
      <c r="B1925" s="76">
        <v>44236</v>
      </c>
      <c r="C1925" s="1" t="s">
        <v>6114</v>
      </c>
      <c r="D1925" s="76">
        <v>44236</v>
      </c>
      <c r="E1925" s="1" t="s">
        <v>6115</v>
      </c>
      <c r="F1925" s="1" t="s">
        <v>6116</v>
      </c>
      <c r="G1925" s="1" t="s">
        <v>123</v>
      </c>
      <c r="H1925" s="1" t="s">
        <v>124</v>
      </c>
      <c r="I1925" s="1" t="s">
        <v>125</v>
      </c>
      <c r="J1925" s="1" t="s">
        <v>1955</v>
      </c>
      <c r="K1925" s="1" t="s">
        <v>1955</v>
      </c>
      <c r="L1925">
        <f>ROUNDUP(IF(B1925&gt;$D$4,0,($D$4-B1925+1)/365),0)</f>
        <v>0</v>
      </c>
      <c r="M1925">
        <f>ROUNDUP(IF(B1925&gt;$D$5,0,($D$5-B1925+1)/365),0)</f>
        <v>0</v>
      </c>
      <c r="N1925" s="28">
        <f>IF(OR(L1925=1,M1925=1),IF(B1925+364&lt;=$D$5,(B1925+364-$D$4+1)/365,IF(B1925&gt;$D$4,($D$5-B1925+1)/365,$D$6/365)),0)</f>
        <v>0</v>
      </c>
      <c r="O1925" s="28">
        <f>'Data &amp; Parameter'!$E$16*'Data &amp; Parameter'!$E$17*('Data &amp; Parameter'!$E$18+'Data &amp; Parameter'!$E$19)*'Data &amp; Parameter'!$E$20*'Data &amp; Parameter'!$E$37*N1925</f>
        <v>0</v>
      </c>
      <c r="P1925">
        <f>ROUNDUP(IF(D1925&gt;$D$4,0,($D$4-D1925+1)/365),0)</f>
        <v>0</v>
      </c>
      <c r="Q1925">
        <f>ROUNDUP(IF(D1925&gt;$D$5,0,($D$5-D1925+1)/365),0)</f>
        <v>0</v>
      </c>
      <c r="R1925" s="28">
        <f>IF(OR(P1925=1,Q1925=1),IF(D1925+364&lt;=$D$5,(D1925+364-$D$4+1)/365,IF(D1925&gt;$D$4,($D$5-D1925+1)/365,$D$6/365)),0)</f>
        <v>0</v>
      </c>
      <c r="S1925" s="28">
        <f>'Data &amp; Parameter'!$E$16*'Data &amp; Parameter'!$E$17*('Data &amp; Parameter'!$E$18+'Data &amp; Parameter'!$E$19)*'Data &amp; Parameter'!$E$20*'Data &amp; Parameter'!$E$37*R1925</f>
        <v>0</v>
      </c>
      <c r="T1925" s="28">
        <f t="shared" si="29"/>
        <v>0</v>
      </c>
    </row>
    <row r="1926" spans="1:20" ht="15.75" customHeight="1" x14ac:dyDescent="0.35">
      <c r="A1926">
        <v>1919</v>
      </c>
      <c r="B1926" s="76">
        <v>44236</v>
      </c>
      <c r="C1926" s="1" t="s">
        <v>6117</v>
      </c>
      <c r="D1926" s="76">
        <v>44236</v>
      </c>
      <c r="E1926" s="1" t="s">
        <v>6118</v>
      </c>
      <c r="F1926" s="1" t="s">
        <v>6119</v>
      </c>
      <c r="G1926" s="1" t="s">
        <v>123</v>
      </c>
      <c r="H1926" s="1" t="s">
        <v>124</v>
      </c>
      <c r="I1926" s="1" t="s">
        <v>125</v>
      </c>
      <c r="J1926" s="1" t="s">
        <v>1955</v>
      </c>
      <c r="K1926" s="1" t="s">
        <v>6120</v>
      </c>
      <c r="L1926">
        <f>ROUNDUP(IF(B1926&gt;$D$4,0,($D$4-B1926+1)/365),0)</f>
        <v>0</v>
      </c>
      <c r="M1926">
        <f>ROUNDUP(IF(B1926&gt;$D$5,0,($D$5-B1926+1)/365),0)</f>
        <v>0</v>
      </c>
      <c r="N1926" s="28">
        <f>IF(OR(L1926=1,M1926=1),IF(B1926+364&lt;=$D$5,(B1926+364-$D$4+1)/365,IF(B1926&gt;$D$4,($D$5-B1926+1)/365,$D$6/365)),0)</f>
        <v>0</v>
      </c>
      <c r="O1926" s="28">
        <f>'Data &amp; Parameter'!$E$16*'Data &amp; Parameter'!$E$17*('Data &amp; Parameter'!$E$18+'Data &amp; Parameter'!$E$19)*'Data &amp; Parameter'!$E$20*'Data &amp; Parameter'!$E$37*N1926</f>
        <v>0</v>
      </c>
      <c r="P1926">
        <f>ROUNDUP(IF(D1926&gt;$D$4,0,($D$4-D1926+1)/365),0)</f>
        <v>0</v>
      </c>
      <c r="Q1926">
        <f>ROUNDUP(IF(D1926&gt;$D$5,0,($D$5-D1926+1)/365),0)</f>
        <v>0</v>
      </c>
      <c r="R1926" s="28">
        <f>IF(OR(P1926=1,Q1926=1),IF(D1926+364&lt;=$D$5,(D1926+364-$D$4+1)/365,IF(D1926&gt;$D$4,($D$5-D1926+1)/365,$D$6/365)),0)</f>
        <v>0</v>
      </c>
      <c r="S1926" s="28">
        <f>'Data &amp; Parameter'!$E$16*'Data &amp; Parameter'!$E$17*('Data &amp; Parameter'!$E$18+'Data &amp; Parameter'!$E$19)*'Data &amp; Parameter'!$E$20*'Data &amp; Parameter'!$E$37*R1926</f>
        <v>0</v>
      </c>
      <c r="T1926" s="28">
        <f t="shared" si="29"/>
        <v>0</v>
      </c>
    </row>
    <row r="1927" spans="1:20" ht="15.75" customHeight="1" x14ac:dyDescent="0.35">
      <c r="A1927">
        <v>1920</v>
      </c>
      <c r="B1927" s="76">
        <v>44236</v>
      </c>
      <c r="C1927" s="1" t="s">
        <v>6121</v>
      </c>
      <c r="D1927" s="76">
        <v>44236</v>
      </c>
      <c r="E1927" s="1" t="s">
        <v>6122</v>
      </c>
      <c r="F1927" s="1" t="s">
        <v>6123</v>
      </c>
      <c r="G1927" s="1" t="s">
        <v>123</v>
      </c>
      <c r="H1927" s="1" t="s">
        <v>124</v>
      </c>
      <c r="I1927" s="1" t="s">
        <v>125</v>
      </c>
      <c r="J1927" s="1" t="s">
        <v>1955</v>
      </c>
      <c r="K1927" s="1" t="s">
        <v>6120</v>
      </c>
      <c r="L1927">
        <f>ROUNDUP(IF(B1927&gt;$D$4,0,($D$4-B1927+1)/365),0)</f>
        <v>0</v>
      </c>
      <c r="M1927">
        <f>ROUNDUP(IF(B1927&gt;$D$5,0,($D$5-B1927+1)/365),0)</f>
        <v>0</v>
      </c>
      <c r="N1927" s="28">
        <f>IF(OR(L1927=1,M1927=1),IF(B1927+364&lt;=$D$5,(B1927+364-$D$4+1)/365,IF(B1927&gt;$D$4,($D$5-B1927+1)/365,$D$6/365)),0)</f>
        <v>0</v>
      </c>
      <c r="O1927" s="28">
        <f>'Data &amp; Parameter'!$E$16*'Data &amp; Parameter'!$E$17*('Data &amp; Parameter'!$E$18+'Data &amp; Parameter'!$E$19)*'Data &amp; Parameter'!$E$20*'Data &amp; Parameter'!$E$37*N1927</f>
        <v>0</v>
      </c>
      <c r="P1927">
        <f>ROUNDUP(IF(D1927&gt;$D$4,0,($D$4-D1927+1)/365),0)</f>
        <v>0</v>
      </c>
      <c r="Q1927">
        <f>ROUNDUP(IF(D1927&gt;$D$5,0,($D$5-D1927+1)/365),0)</f>
        <v>0</v>
      </c>
      <c r="R1927" s="28">
        <f>IF(OR(P1927=1,Q1927=1),IF(D1927+364&lt;=$D$5,(D1927+364-$D$4+1)/365,IF(D1927&gt;$D$4,($D$5-D1927+1)/365,$D$6/365)),0)</f>
        <v>0</v>
      </c>
      <c r="S1927" s="28">
        <f>'Data &amp; Parameter'!$E$16*'Data &amp; Parameter'!$E$17*('Data &amp; Parameter'!$E$18+'Data &amp; Parameter'!$E$19)*'Data &amp; Parameter'!$E$20*'Data &amp; Parameter'!$E$37*R1927</f>
        <v>0</v>
      </c>
      <c r="T1927" s="28">
        <f t="shared" si="29"/>
        <v>0</v>
      </c>
    </row>
    <row r="1928" spans="1:20" ht="15.75" customHeight="1" x14ac:dyDescent="0.35">
      <c r="A1928">
        <v>1921</v>
      </c>
      <c r="B1928" s="76">
        <v>44236</v>
      </c>
      <c r="C1928" s="1" t="s">
        <v>6124</v>
      </c>
      <c r="D1928" s="76">
        <v>44236</v>
      </c>
      <c r="E1928" s="1" t="s">
        <v>6125</v>
      </c>
      <c r="F1928" s="1" t="s">
        <v>6126</v>
      </c>
      <c r="G1928" s="1" t="s">
        <v>123</v>
      </c>
      <c r="H1928" s="1" t="s">
        <v>124</v>
      </c>
      <c r="I1928" s="1" t="s">
        <v>125</v>
      </c>
      <c r="J1928" s="1" t="s">
        <v>1955</v>
      </c>
      <c r="K1928" s="1" t="s">
        <v>2280</v>
      </c>
      <c r="L1928">
        <f>ROUNDUP(IF(B1928&gt;$D$4,0,($D$4-B1928+1)/365),0)</f>
        <v>0</v>
      </c>
      <c r="M1928">
        <f>ROUNDUP(IF(B1928&gt;$D$5,0,($D$5-B1928+1)/365),0)</f>
        <v>0</v>
      </c>
      <c r="N1928" s="28">
        <f>IF(OR(L1928=1,M1928=1),IF(B1928+364&lt;=$D$5,(B1928+364-$D$4+1)/365,IF(B1928&gt;$D$4,($D$5-B1928+1)/365,$D$6/365)),0)</f>
        <v>0</v>
      </c>
      <c r="O1928" s="28">
        <f>'Data &amp; Parameter'!$E$16*'Data &amp; Parameter'!$E$17*('Data &amp; Parameter'!$E$18+'Data &amp; Parameter'!$E$19)*'Data &amp; Parameter'!$E$20*'Data &amp; Parameter'!$E$37*N1928</f>
        <v>0</v>
      </c>
      <c r="P1928">
        <f>ROUNDUP(IF(D1928&gt;$D$4,0,($D$4-D1928+1)/365),0)</f>
        <v>0</v>
      </c>
      <c r="Q1928">
        <f>ROUNDUP(IF(D1928&gt;$D$5,0,($D$5-D1928+1)/365),0)</f>
        <v>0</v>
      </c>
      <c r="R1928" s="28">
        <f>IF(OR(P1928=1,Q1928=1),IF(D1928+364&lt;=$D$5,(D1928+364-$D$4+1)/365,IF(D1928&gt;$D$4,($D$5-D1928+1)/365,$D$6/365)),0)</f>
        <v>0</v>
      </c>
      <c r="S1928" s="28">
        <f>'Data &amp; Parameter'!$E$16*'Data &amp; Parameter'!$E$17*('Data &amp; Parameter'!$E$18+'Data &amp; Parameter'!$E$19)*'Data &amp; Parameter'!$E$20*'Data &amp; Parameter'!$E$37*R1928</f>
        <v>0</v>
      </c>
      <c r="T1928" s="28">
        <f t="shared" si="29"/>
        <v>0</v>
      </c>
    </row>
    <row r="1929" spans="1:20" ht="15.75" customHeight="1" x14ac:dyDescent="0.35">
      <c r="A1929">
        <v>1922</v>
      </c>
      <c r="B1929" s="76">
        <v>44236</v>
      </c>
      <c r="C1929" s="1" t="s">
        <v>6127</v>
      </c>
      <c r="D1929" s="76">
        <v>44236</v>
      </c>
      <c r="E1929" s="1" t="s">
        <v>6128</v>
      </c>
      <c r="F1929" s="1" t="s">
        <v>6129</v>
      </c>
      <c r="G1929" s="1" t="s">
        <v>123</v>
      </c>
      <c r="H1929" s="1" t="s">
        <v>124</v>
      </c>
      <c r="I1929" s="1" t="s">
        <v>125</v>
      </c>
      <c r="J1929" s="1" t="s">
        <v>1955</v>
      </c>
      <c r="K1929" s="1" t="s">
        <v>6120</v>
      </c>
      <c r="L1929">
        <f>ROUNDUP(IF(B1929&gt;$D$4,0,($D$4-B1929+1)/365),0)</f>
        <v>0</v>
      </c>
      <c r="M1929">
        <f>ROUNDUP(IF(B1929&gt;$D$5,0,($D$5-B1929+1)/365),0)</f>
        <v>0</v>
      </c>
      <c r="N1929" s="28">
        <f>IF(OR(L1929=1,M1929=1),IF(B1929+364&lt;=$D$5,(B1929+364-$D$4+1)/365,IF(B1929&gt;$D$4,($D$5-B1929+1)/365,$D$6/365)),0)</f>
        <v>0</v>
      </c>
      <c r="O1929" s="28">
        <f>'Data &amp; Parameter'!$E$16*'Data &amp; Parameter'!$E$17*('Data &amp; Parameter'!$E$18+'Data &amp; Parameter'!$E$19)*'Data &amp; Parameter'!$E$20*'Data &amp; Parameter'!$E$37*N1929</f>
        <v>0</v>
      </c>
      <c r="P1929">
        <f>ROUNDUP(IF(D1929&gt;$D$4,0,($D$4-D1929+1)/365),0)</f>
        <v>0</v>
      </c>
      <c r="Q1929">
        <f>ROUNDUP(IF(D1929&gt;$D$5,0,($D$5-D1929+1)/365),0)</f>
        <v>0</v>
      </c>
      <c r="R1929" s="28">
        <f>IF(OR(P1929=1,Q1929=1),IF(D1929+364&lt;=$D$5,(D1929+364-$D$4+1)/365,IF(D1929&gt;$D$4,($D$5-D1929+1)/365,$D$6/365)),0)</f>
        <v>0</v>
      </c>
      <c r="S1929" s="28">
        <f>'Data &amp; Parameter'!$E$16*'Data &amp; Parameter'!$E$17*('Data &amp; Parameter'!$E$18+'Data &amp; Parameter'!$E$19)*'Data &amp; Parameter'!$E$20*'Data &amp; Parameter'!$E$37*R1929</f>
        <v>0</v>
      </c>
      <c r="T1929" s="28">
        <f t="shared" ref="T1929:T1992" si="30">O1929+S1929</f>
        <v>0</v>
      </c>
    </row>
    <row r="1930" spans="1:20" ht="15.75" customHeight="1" x14ac:dyDescent="0.35">
      <c r="A1930">
        <v>1923</v>
      </c>
      <c r="B1930" s="76">
        <v>44236</v>
      </c>
      <c r="C1930" s="1" t="s">
        <v>6130</v>
      </c>
      <c r="D1930" s="76">
        <v>44236</v>
      </c>
      <c r="E1930" s="1" t="s">
        <v>6131</v>
      </c>
      <c r="F1930" s="1" t="s">
        <v>6132</v>
      </c>
      <c r="G1930" s="1" t="s">
        <v>123</v>
      </c>
      <c r="H1930" s="1" t="s">
        <v>124</v>
      </c>
      <c r="I1930" s="1" t="s">
        <v>125</v>
      </c>
      <c r="J1930" s="1" t="s">
        <v>1955</v>
      </c>
      <c r="K1930" s="1" t="s">
        <v>2280</v>
      </c>
      <c r="L1930">
        <f>ROUNDUP(IF(B1930&gt;$D$4,0,($D$4-B1930+1)/365),0)</f>
        <v>0</v>
      </c>
      <c r="M1930">
        <f>ROUNDUP(IF(B1930&gt;$D$5,0,($D$5-B1930+1)/365),0)</f>
        <v>0</v>
      </c>
      <c r="N1930" s="28">
        <f>IF(OR(L1930=1,M1930=1),IF(B1930+364&lt;=$D$5,(B1930+364-$D$4+1)/365,IF(B1930&gt;$D$4,($D$5-B1930+1)/365,$D$6/365)),0)</f>
        <v>0</v>
      </c>
      <c r="O1930" s="28">
        <f>'Data &amp; Parameter'!$E$16*'Data &amp; Parameter'!$E$17*('Data &amp; Parameter'!$E$18+'Data &amp; Parameter'!$E$19)*'Data &amp; Parameter'!$E$20*'Data &amp; Parameter'!$E$37*N1930</f>
        <v>0</v>
      </c>
      <c r="P1930">
        <f>ROUNDUP(IF(D1930&gt;$D$4,0,($D$4-D1930+1)/365),0)</f>
        <v>0</v>
      </c>
      <c r="Q1930">
        <f>ROUNDUP(IF(D1930&gt;$D$5,0,($D$5-D1930+1)/365),0)</f>
        <v>0</v>
      </c>
      <c r="R1930" s="28">
        <f>IF(OR(P1930=1,Q1930=1),IF(D1930+364&lt;=$D$5,(D1930+364-$D$4+1)/365,IF(D1930&gt;$D$4,($D$5-D1930+1)/365,$D$6/365)),0)</f>
        <v>0</v>
      </c>
      <c r="S1930" s="28">
        <f>'Data &amp; Parameter'!$E$16*'Data &amp; Parameter'!$E$17*('Data &amp; Parameter'!$E$18+'Data &amp; Parameter'!$E$19)*'Data &amp; Parameter'!$E$20*'Data &amp; Parameter'!$E$37*R1930</f>
        <v>0</v>
      </c>
      <c r="T1930" s="28">
        <f t="shared" si="30"/>
        <v>0</v>
      </c>
    </row>
    <row r="1931" spans="1:20" ht="15.75" customHeight="1" x14ac:dyDescent="0.35">
      <c r="A1931">
        <v>1924</v>
      </c>
      <c r="B1931" s="76">
        <v>44236</v>
      </c>
      <c r="C1931" s="1" t="s">
        <v>6133</v>
      </c>
      <c r="D1931" s="76">
        <v>44236</v>
      </c>
      <c r="E1931" s="1" t="s">
        <v>6134</v>
      </c>
      <c r="F1931" s="1" t="s">
        <v>6135</v>
      </c>
      <c r="G1931" s="1" t="s">
        <v>123</v>
      </c>
      <c r="H1931" s="1" t="s">
        <v>124</v>
      </c>
      <c r="I1931" s="1" t="s">
        <v>125</v>
      </c>
      <c r="J1931" s="1" t="s">
        <v>1955</v>
      </c>
      <c r="K1931" s="1" t="s">
        <v>1969</v>
      </c>
      <c r="L1931">
        <f>ROUNDUP(IF(B1931&gt;$D$4,0,($D$4-B1931+1)/365),0)</f>
        <v>0</v>
      </c>
      <c r="M1931">
        <f>ROUNDUP(IF(B1931&gt;$D$5,0,($D$5-B1931+1)/365),0)</f>
        <v>0</v>
      </c>
      <c r="N1931" s="28">
        <f>IF(OR(L1931=1,M1931=1),IF(B1931+364&lt;=$D$5,(B1931+364-$D$4+1)/365,IF(B1931&gt;$D$4,($D$5-B1931+1)/365,$D$6/365)),0)</f>
        <v>0</v>
      </c>
      <c r="O1931" s="28">
        <f>'Data &amp; Parameter'!$E$16*'Data &amp; Parameter'!$E$17*('Data &amp; Parameter'!$E$18+'Data &amp; Parameter'!$E$19)*'Data &amp; Parameter'!$E$20*'Data &amp; Parameter'!$E$37*N1931</f>
        <v>0</v>
      </c>
      <c r="P1931">
        <f>ROUNDUP(IF(D1931&gt;$D$4,0,($D$4-D1931+1)/365),0)</f>
        <v>0</v>
      </c>
      <c r="Q1931">
        <f>ROUNDUP(IF(D1931&gt;$D$5,0,($D$5-D1931+1)/365),0)</f>
        <v>0</v>
      </c>
      <c r="R1931" s="28">
        <f>IF(OR(P1931=1,Q1931=1),IF(D1931+364&lt;=$D$5,(D1931+364-$D$4+1)/365,IF(D1931&gt;$D$4,($D$5-D1931+1)/365,$D$6/365)),0)</f>
        <v>0</v>
      </c>
      <c r="S1931" s="28">
        <f>'Data &amp; Parameter'!$E$16*'Data &amp; Parameter'!$E$17*('Data &amp; Parameter'!$E$18+'Data &amp; Parameter'!$E$19)*'Data &amp; Parameter'!$E$20*'Data &amp; Parameter'!$E$37*R1931</f>
        <v>0</v>
      </c>
      <c r="T1931" s="28">
        <f t="shared" si="30"/>
        <v>0</v>
      </c>
    </row>
    <row r="1932" spans="1:20" ht="15.75" customHeight="1" x14ac:dyDescent="0.35">
      <c r="A1932">
        <v>1925</v>
      </c>
      <c r="B1932" s="76">
        <v>44236</v>
      </c>
      <c r="C1932" s="1" t="s">
        <v>6136</v>
      </c>
      <c r="D1932" s="76">
        <v>44236</v>
      </c>
      <c r="E1932" s="1" t="s">
        <v>6137</v>
      </c>
      <c r="F1932" s="1" t="s">
        <v>6138</v>
      </c>
      <c r="G1932" s="1" t="s">
        <v>123</v>
      </c>
      <c r="H1932" s="1" t="s">
        <v>124</v>
      </c>
      <c r="I1932" s="1" t="s">
        <v>125</v>
      </c>
      <c r="J1932" s="1" t="s">
        <v>1955</v>
      </c>
      <c r="K1932" s="1" t="s">
        <v>2047</v>
      </c>
      <c r="L1932">
        <f>ROUNDUP(IF(B1932&gt;$D$4,0,($D$4-B1932+1)/365),0)</f>
        <v>0</v>
      </c>
      <c r="M1932">
        <f>ROUNDUP(IF(B1932&gt;$D$5,0,($D$5-B1932+1)/365),0)</f>
        <v>0</v>
      </c>
      <c r="N1932" s="28">
        <f>IF(OR(L1932=1,M1932=1),IF(B1932+364&lt;=$D$5,(B1932+364-$D$4+1)/365,IF(B1932&gt;$D$4,($D$5-B1932+1)/365,$D$6/365)),0)</f>
        <v>0</v>
      </c>
      <c r="O1932" s="28">
        <f>'Data &amp; Parameter'!$E$16*'Data &amp; Parameter'!$E$17*('Data &amp; Parameter'!$E$18+'Data &amp; Parameter'!$E$19)*'Data &amp; Parameter'!$E$20*'Data &amp; Parameter'!$E$37*N1932</f>
        <v>0</v>
      </c>
      <c r="P1932">
        <f>ROUNDUP(IF(D1932&gt;$D$4,0,($D$4-D1932+1)/365),0)</f>
        <v>0</v>
      </c>
      <c r="Q1932">
        <f>ROUNDUP(IF(D1932&gt;$D$5,0,($D$5-D1932+1)/365),0)</f>
        <v>0</v>
      </c>
      <c r="R1932" s="28">
        <f>IF(OR(P1932=1,Q1932=1),IF(D1932+364&lt;=$D$5,(D1932+364-$D$4+1)/365,IF(D1932&gt;$D$4,($D$5-D1932+1)/365,$D$6/365)),0)</f>
        <v>0</v>
      </c>
      <c r="S1932" s="28">
        <f>'Data &amp; Parameter'!$E$16*'Data &amp; Parameter'!$E$17*('Data &amp; Parameter'!$E$18+'Data &amp; Parameter'!$E$19)*'Data &amp; Parameter'!$E$20*'Data &amp; Parameter'!$E$37*R1932</f>
        <v>0</v>
      </c>
      <c r="T1932" s="28">
        <f t="shared" si="30"/>
        <v>0</v>
      </c>
    </row>
    <row r="1933" spans="1:20" ht="15.75" customHeight="1" x14ac:dyDescent="0.35">
      <c r="A1933">
        <v>1926</v>
      </c>
      <c r="B1933" s="76">
        <v>44236</v>
      </c>
      <c r="C1933" s="1" t="s">
        <v>6139</v>
      </c>
      <c r="D1933" s="76">
        <v>44236</v>
      </c>
      <c r="E1933" s="1" t="s">
        <v>6140</v>
      </c>
      <c r="F1933" s="1" t="s">
        <v>6141</v>
      </c>
      <c r="G1933" s="1" t="s">
        <v>123</v>
      </c>
      <c r="H1933" s="1" t="s">
        <v>124</v>
      </c>
      <c r="I1933" s="1" t="s">
        <v>125</v>
      </c>
      <c r="J1933" s="1" t="s">
        <v>1955</v>
      </c>
      <c r="K1933" s="1" t="s">
        <v>2047</v>
      </c>
      <c r="L1933">
        <f>ROUNDUP(IF(B1933&gt;$D$4,0,($D$4-B1933+1)/365),0)</f>
        <v>0</v>
      </c>
      <c r="M1933">
        <f>ROUNDUP(IF(B1933&gt;$D$5,0,($D$5-B1933+1)/365),0)</f>
        <v>0</v>
      </c>
      <c r="N1933" s="28">
        <f>IF(OR(L1933=1,M1933=1),IF(B1933+364&lt;=$D$5,(B1933+364-$D$4+1)/365,IF(B1933&gt;$D$4,($D$5-B1933+1)/365,$D$6/365)),0)</f>
        <v>0</v>
      </c>
      <c r="O1933" s="28">
        <f>'Data &amp; Parameter'!$E$16*'Data &amp; Parameter'!$E$17*('Data &amp; Parameter'!$E$18+'Data &amp; Parameter'!$E$19)*'Data &amp; Parameter'!$E$20*'Data &amp; Parameter'!$E$37*N1933</f>
        <v>0</v>
      </c>
      <c r="P1933">
        <f>ROUNDUP(IF(D1933&gt;$D$4,0,($D$4-D1933+1)/365),0)</f>
        <v>0</v>
      </c>
      <c r="Q1933">
        <f>ROUNDUP(IF(D1933&gt;$D$5,0,($D$5-D1933+1)/365),0)</f>
        <v>0</v>
      </c>
      <c r="R1933" s="28">
        <f>IF(OR(P1933=1,Q1933=1),IF(D1933+364&lt;=$D$5,(D1933+364-$D$4+1)/365,IF(D1933&gt;$D$4,($D$5-D1933+1)/365,$D$6/365)),0)</f>
        <v>0</v>
      </c>
      <c r="S1933" s="28">
        <f>'Data &amp; Parameter'!$E$16*'Data &amp; Parameter'!$E$17*('Data &amp; Parameter'!$E$18+'Data &amp; Parameter'!$E$19)*'Data &amp; Parameter'!$E$20*'Data &amp; Parameter'!$E$37*R1933</f>
        <v>0</v>
      </c>
      <c r="T1933" s="28">
        <f t="shared" si="30"/>
        <v>0</v>
      </c>
    </row>
    <row r="1934" spans="1:20" ht="15.75" customHeight="1" x14ac:dyDescent="0.35">
      <c r="A1934">
        <v>1927</v>
      </c>
      <c r="B1934" s="76">
        <v>44236</v>
      </c>
      <c r="C1934" s="1" t="s">
        <v>6142</v>
      </c>
      <c r="D1934" s="76">
        <v>44236</v>
      </c>
      <c r="E1934" s="1" t="s">
        <v>6143</v>
      </c>
      <c r="F1934" s="1" t="s">
        <v>6144</v>
      </c>
      <c r="G1934" s="1" t="s">
        <v>123</v>
      </c>
      <c r="H1934" s="1" t="s">
        <v>124</v>
      </c>
      <c r="I1934" s="1" t="s">
        <v>125</v>
      </c>
      <c r="J1934" s="1" t="s">
        <v>1955</v>
      </c>
      <c r="K1934" s="1" t="s">
        <v>6145</v>
      </c>
      <c r="L1934">
        <f>ROUNDUP(IF(B1934&gt;$D$4,0,($D$4-B1934+1)/365),0)</f>
        <v>0</v>
      </c>
      <c r="M1934">
        <f>ROUNDUP(IF(B1934&gt;$D$5,0,($D$5-B1934+1)/365),0)</f>
        <v>0</v>
      </c>
      <c r="N1934" s="28">
        <f>IF(OR(L1934=1,M1934=1),IF(B1934+364&lt;=$D$5,(B1934+364-$D$4+1)/365,IF(B1934&gt;$D$4,($D$5-B1934+1)/365,$D$6/365)),0)</f>
        <v>0</v>
      </c>
      <c r="O1934" s="28">
        <f>'Data &amp; Parameter'!$E$16*'Data &amp; Parameter'!$E$17*('Data &amp; Parameter'!$E$18+'Data &amp; Parameter'!$E$19)*'Data &amp; Parameter'!$E$20*'Data &amp; Parameter'!$E$37*N1934</f>
        <v>0</v>
      </c>
      <c r="P1934">
        <f>ROUNDUP(IF(D1934&gt;$D$4,0,($D$4-D1934+1)/365),0)</f>
        <v>0</v>
      </c>
      <c r="Q1934">
        <f>ROUNDUP(IF(D1934&gt;$D$5,0,($D$5-D1934+1)/365),0)</f>
        <v>0</v>
      </c>
      <c r="R1934" s="28">
        <f>IF(OR(P1934=1,Q1934=1),IF(D1934+364&lt;=$D$5,(D1934+364-$D$4+1)/365,IF(D1934&gt;$D$4,($D$5-D1934+1)/365,$D$6/365)),0)</f>
        <v>0</v>
      </c>
      <c r="S1934" s="28">
        <f>'Data &amp; Parameter'!$E$16*'Data &amp; Parameter'!$E$17*('Data &amp; Parameter'!$E$18+'Data &amp; Parameter'!$E$19)*'Data &amp; Parameter'!$E$20*'Data &amp; Parameter'!$E$37*R1934</f>
        <v>0</v>
      </c>
      <c r="T1934" s="28">
        <f t="shared" si="30"/>
        <v>0</v>
      </c>
    </row>
    <row r="1935" spans="1:20" ht="15.75" customHeight="1" x14ac:dyDescent="0.35">
      <c r="A1935">
        <v>1928</v>
      </c>
      <c r="B1935" s="76">
        <v>44236</v>
      </c>
      <c r="C1935" s="1" t="s">
        <v>6146</v>
      </c>
      <c r="D1935" s="76">
        <v>44236</v>
      </c>
      <c r="E1935" s="1" t="s">
        <v>6147</v>
      </c>
      <c r="F1935" s="1" t="s">
        <v>6148</v>
      </c>
      <c r="G1935" s="1" t="s">
        <v>123</v>
      </c>
      <c r="H1935" s="1" t="s">
        <v>124</v>
      </c>
      <c r="I1935" s="1" t="s">
        <v>125</v>
      </c>
      <c r="J1935" s="1" t="s">
        <v>1955</v>
      </c>
      <c r="K1935" s="1" t="s">
        <v>2047</v>
      </c>
      <c r="L1935">
        <f>ROUNDUP(IF(B1935&gt;$D$4,0,($D$4-B1935+1)/365),0)</f>
        <v>0</v>
      </c>
      <c r="M1935">
        <f>ROUNDUP(IF(B1935&gt;$D$5,0,($D$5-B1935+1)/365),0)</f>
        <v>0</v>
      </c>
      <c r="N1935" s="28">
        <f>IF(OR(L1935=1,M1935=1),IF(B1935+364&lt;=$D$5,(B1935+364-$D$4+1)/365,IF(B1935&gt;$D$4,($D$5-B1935+1)/365,$D$6/365)),0)</f>
        <v>0</v>
      </c>
      <c r="O1935" s="28">
        <f>'Data &amp; Parameter'!$E$16*'Data &amp; Parameter'!$E$17*('Data &amp; Parameter'!$E$18+'Data &amp; Parameter'!$E$19)*'Data &amp; Parameter'!$E$20*'Data &amp; Parameter'!$E$37*N1935</f>
        <v>0</v>
      </c>
      <c r="P1935">
        <f>ROUNDUP(IF(D1935&gt;$D$4,0,($D$4-D1935+1)/365),0)</f>
        <v>0</v>
      </c>
      <c r="Q1935">
        <f>ROUNDUP(IF(D1935&gt;$D$5,0,($D$5-D1935+1)/365),0)</f>
        <v>0</v>
      </c>
      <c r="R1935" s="28">
        <f>IF(OR(P1935=1,Q1935=1),IF(D1935+364&lt;=$D$5,(D1935+364-$D$4+1)/365,IF(D1935&gt;$D$4,($D$5-D1935+1)/365,$D$6/365)),0)</f>
        <v>0</v>
      </c>
      <c r="S1935" s="28">
        <f>'Data &amp; Parameter'!$E$16*'Data &amp; Parameter'!$E$17*('Data &amp; Parameter'!$E$18+'Data &amp; Parameter'!$E$19)*'Data &amp; Parameter'!$E$20*'Data &amp; Parameter'!$E$37*R1935</f>
        <v>0</v>
      </c>
      <c r="T1935" s="28">
        <f t="shared" si="30"/>
        <v>0</v>
      </c>
    </row>
    <row r="1936" spans="1:20" ht="15.75" customHeight="1" x14ac:dyDescent="0.35">
      <c r="A1936">
        <v>1929</v>
      </c>
      <c r="B1936" s="76">
        <v>44236</v>
      </c>
      <c r="C1936" s="1" t="s">
        <v>6149</v>
      </c>
      <c r="D1936" s="76">
        <v>44236</v>
      </c>
      <c r="E1936" s="1" t="s">
        <v>6150</v>
      </c>
      <c r="F1936" s="1" t="s">
        <v>6151</v>
      </c>
      <c r="G1936" s="1" t="s">
        <v>123</v>
      </c>
      <c r="H1936" s="1" t="s">
        <v>124</v>
      </c>
      <c r="I1936" s="1" t="s">
        <v>125</v>
      </c>
      <c r="J1936" s="1" t="s">
        <v>1955</v>
      </c>
      <c r="K1936" s="1" t="s">
        <v>2087</v>
      </c>
      <c r="L1936">
        <f>ROUNDUP(IF(B1936&gt;$D$4,0,($D$4-B1936+1)/365),0)</f>
        <v>0</v>
      </c>
      <c r="M1936">
        <f>ROUNDUP(IF(B1936&gt;$D$5,0,($D$5-B1936+1)/365),0)</f>
        <v>0</v>
      </c>
      <c r="N1936" s="28">
        <f>IF(OR(L1936=1,M1936=1),IF(B1936+364&lt;=$D$5,(B1936+364-$D$4+1)/365,IF(B1936&gt;$D$4,($D$5-B1936+1)/365,$D$6/365)),0)</f>
        <v>0</v>
      </c>
      <c r="O1936" s="28">
        <f>'Data &amp; Parameter'!$E$16*'Data &amp; Parameter'!$E$17*('Data &amp; Parameter'!$E$18+'Data &amp; Parameter'!$E$19)*'Data &amp; Parameter'!$E$20*'Data &amp; Parameter'!$E$37*N1936</f>
        <v>0</v>
      </c>
      <c r="P1936">
        <f>ROUNDUP(IF(D1936&gt;$D$4,0,($D$4-D1936+1)/365),0)</f>
        <v>0</v>
      </c>
      <c r="Q1936">
        <f>ROUNDUP(IF(D1936&gt;$D$5,0,($D$5-D1936+1)/365),0)</f>
        <v>0</v>
      </c>
      <c r="R1936" s="28">
        <f>IF(OR(P1936=1,Q1936=1),IF(D1936+364&lt;=$D$5,(D1936+364-$D$4+1)/365,IF(D1936&gt;$D$4,($D$5-D1936+1)/365,$D$6/365)),0)</f>
        <v>0</v>
      </c>
      <c r="S1936" s="28">
        <f>'Data &amp; Parameter'!$E$16*'Data &amp; Parameter'!$E$17*('Data &amp; Parameter'!$E$18+'Data &amp; Parameter'!$E$19)*'Data &amp; Parameter'!$E$20*'Data &amp; Parameter'!$E$37*R1936</f>
        <v>0</v>
      </c>
      <c r="T1936" s="28">
        <f t="shared" si="30"/>
        <v>0</v>
      </c>
    </row>
    <row r="1937" spans="1:20" ht="15.75" customHeight="1" x14ac:dyDescent="0.35">
      <c r="A1937">
        <v>1930</v>
      </c>
      <c r="B1937" s="76">
        <v>44236</v>
      </c>
      <c r="C1937" s="1" t="s">
        <v>6152</v>
      </c>
      <c r="D1937" s="76">
        <v>44236</v>
      </c>
      <c r="E1937" s="1" t="s">
        <v>6153</v>
      </c>
      <c r="F1937" s="1" t="s">
        <v>6154</v>
      </c>
      <c r="G1937" s="1" t="s">
        <v>123</v>
      </c>
      <c r="H1937" s="1" t="s">
        <v>124</v>
      </c>
      <c r="I1937" s="1" t="s">
        <v>125</v>
      </c>
      <c r="J1937" s="1" t="s">
        <v>1955</v>
      </c>
      <c r="K1937" s="1" t="s">
        <v>2047</v>
      </c>
      <c r="L1937">
        <f>ROUNDUP(IF(B1937&gt;$D$4,0,($D$4-B1937+1)/365),0)</f>
        <v>0</v>
      </c>
      <c r="M1937">
        <f>ROUNDUP(IF(B1937&gt;$D$5,0,($D$5-B1937+1)/365),0)</f>
        <v>0</v>
      </c>
      <c r="N1937" s="28">
        <f>IF(OR(L1937=1,M1937=1),IF(B1937+364&lt;=$D$5,(B1937+364-$D$4+1)/365,IF(B1937&gt;$D$4,($D$5-B1937+1)/365,$D$6/365)),0)</f>
        <v>0</v>
      </c>
      <c r="O1937" s="28">
        <f>'Data &amp; Parameter'!$E$16*'Data &amp; Parameter'!$E$17*('Data &amp; Parameter'!$E$18+'Data &amp; Parameter'!$E$19)*'Data &amp; Parameter'!$E$20*'Data &amp; Parameter'!$E$37*N1937</f>
        <v>0</v>
      </c>
      <c r="P1937">
        <f>ROUNDUP(IF(D1937&gt;$D$4,0,($D$4-D1937+1)/365),0)</f>
        <v>0</v>
      </c>
      <c r="Q1937">
        <f>ROUNDUP(IF(D1937&gt;$D$5,0,($D$5-D1937+1)/365),0)</f>
        <v>0</v>
      </c>
      <c r="R1937" s="28">
        <f>IF(OR(P1937=1,Q1937=1),IF(D1937+364&lt;=$D$5,(D1937+364-$D$4+1)/365,IF(D1937&gt;$D$4,($D$5-D1937+1)/365,$D$6/365)),0)</f>
        <v>0</v>
      </c>
      <c r="S1937" s="28">
        <f>'Data &amp; Parameter'!$E$16*'Data &amp; Parameter'!$E$17*('Data &amp; Parameter'!$E$18+'Data &amp; Parameter'!$E$19)*'Data &amp; Parameter'!$E$20*'Data &amp; Parameter'!$E$37*R1937</f>
        <v>0</v>
      </c>
      <c r="T1937" s="28">
        <f t="shared" si="30"/>
        <v>0</v>
      </c>
    </row>
    <row r="1938" spans="1:20" ht="15.75" customHeight="1" x14ac:dyDescent="0.35">
      <c r="A1938">
        <v>1931</v>
      </c>
      <c r="B1938" s="76">
        <v>44236</v>
      </c>
      <c r="C1938" s="1" t="s">
        <v>6155</v>
      </c>
      <c r="D1938" s="76">
        <v>44236</v>
      </c>
      <c r="E1938" s="1" t="s">
        <v>6156</v>
      </c>
      <c r="F1938" s="1" t="s">
        <v>6157</v>
      </c>
      <c r="G1938" s="1" t="s">
        <v>123</v>
      </c>
      <c r="H1938" s="1" t="s">
        <v>124</v>
      </c>
      <c r="I1938" s="1" t="s">
        <v>125</v>
      </c>
      <c r="J1938" s="1" t="s">
        <v>1955</v>
      </c>
      <c r="K1938" s="1" t="s">
        <v>6158</v>
      </c>
      <c r="L1938">
        <f>ROUNDUP(IF(B1938&gt;$D$4,0,($D$4-B1938+1)/365),0)</f>
        <v>0</v>
      </c>
      <c r="M1938">
        <f>ROUNDUP(IF(B1938&gt;$D$5,0,($D$5-B1938+1)/365),0)</f>
        <v>0</v>
      </c>
      <c r="N1938" s="28">
        <f>IF(OR(L1938=1,M1938=1),IF(B1938+364&lt;=$D$5,(B1938+364-$D$4+1)/365,IF(B1938&gt;$D$4,($D$5-B1938+1)/365,$D$6/365)),0)</f>
        <v>0</v>
      </c>
      <c r="O1938" s="28">
        <f>'Data &amp; Parameter'!$E$16*'Data &amp; Parameter'!$E$17*('Data &amp; Parameter'!$E$18+'Data &amp; Parameter'!$E$19)*'Data &amp; Parameter'!$E$20*'Data &amp; Parameter'!$E$37*N1938</f>
        <v>0</v>
      </c>
      <c r="P1938">
        <f>ROUNDUP(IF(D1938&gt;$D$4,0,($D$4-D1938+1)/365),0)</f>
        <v>0</v>
      </c>
      <c r="Q1938">
        <f>ROUNDUP(IF(D1938&gt;$D$5,0,($D$5-D1938+1)/365),0)</f>
        <v>0</v>
      </c>
      <c r="R1938" s="28">
        <f>IF(OR(P1938=1,Q1938=1),IF(D1938+364&lt;=$D$5,(D1938+364-$D$4+1)/365,IF(D1938&gt;$D$4,($D$5-D1938+1)/365,$D$6/365)),0)</f>
        <v>0</v>
      </c>
      <c r="S1938" s="28">
        <f>'Data &amp; Parameter'!$E$16*'Data &amp; Parameter'!$E$17*('Data &amp; Parameter'!$E$18+'Data &amp; Parameter'!$E$19)*'Data &amp; Parameter'!$E$20*'Data &amp; Parameter'!$E$37*R1938</f>
        <v>0</v>
      </c>
      <c r="T1938" s="28">
        <f t="shared" si="30"/>
        <v>0</v>
      </c>
    </row>
    <row r="1939" spans="1:20" ht="15.75" customHeight="1" x14ac:dyDescent="0.35">
      <c r="A1939">
        <v>1932</v>
      </c>
      <c r="B1939" s="76">
        <v>44236</v>
      </c>
      <c r="C1939" s="1" t="s">
        <v>6159</v>
      </c>
      <c r="D1939" s="76">
        <v>44236</v>
      </c>
      <c r="E1939" s="1" t="s">
        <v>6160</v>
      </c>
      <c r="F1939" s="1" t="s">
        <v>6161</v>
      </c>
      <c r="G1939" s="1" t="s">
        <v>123</v>
      </c>
      <c r="H1939" s="1" t="s">
        <v>124</v>
      </c>
      <c r="I1939" s="1" t="s">
        <v>125</v>
      </c>
      <c r="J1939" s="1" t="s">
        <v>1955</v>
      </c>
      <c r="K1939" s="1" t="s">
        <v>6158</v>
      </c>
      <c r="L1939">
        <f>ROUNDUP(IF(B1939&gt;$D$4,0,($D$4-B1939+1)/365),0)</f>
        <v>0</v>
      </c>
      <c r="M1939">
        <f>ROUNDUP(IF(B1939&gt;$D$5,0,($D$5-B1939+1)/365),0)</f>
        <v>0</v>
      </c>
      <c r="N1939" s="28">
        <f>IF(OR(L1939=1,M1939=1),IF(B1939+364&lt;=$D$5,(B1939+364-$D$4+1)/365,IF(B1939&gt;$D$4,($D$5-B1939+1)/365,$D$6/365)),0)</f>
        <v>0</v>
      </c>
      <c r="O1939" s="28">
        <f>'Data &amp; Parameter'!$E$16*'Data &amp; Parameter'!$E$17*('Data &amp; Parameter'!$E$18+'Data &amp; Parameter'!$E$19)*'Data &amp; Parameter'!$E$20*'Data &amp; Parameter'!$E$37*N1939</f>
        <v>0</v>
      </c>
      <c r="P1939">
        <f>ROUNDUP(IF(D1939&gt;$D$4,0,($D$4-D1939+1)/365),0)</f>
        <v>0</v>
      </c>
      <c r="Q1939">
        <f>ROUNDUP(IF(D1939&gt;$D$5,0,($D$5-D1939+1)/365),0)</f>
        <v>0</v>
      </c>
      <c r="R1939" s="28">
        <f>IF(OR(P1939=1,Q1939=1),IF(D1939+364&lt;=$D$5,(D1939+364-$D$4+1)/365,IF(D1939&gt;$D$4,($D$5-D1939+1)/365,$D$6/365)),0)</f>
        <v>0</v>
      </c>
      <c r="S1939" s="28">
        <f>'Data &amp; Parameter'!$E$16*'Data &amp; Parameter'!$E$17*('Data &amp; Parameter'!$E$18+'Data &amp; Parameter'!$E$19)*'Data &amp; Parameter'!$E$20*'Data &amp; Parameter'!$E$37*R1939</f>
        <v>0</v>
      </c>
      <c r="T1939" s="28">
        <f t="shared" si="30"/>
        <v>0</v>
      </c>
    </row>
    <row r="1940" spans="1:20" ht="15.75" customHeight="1" x14ac:dyDescent="0.35">
      <c r="A1940">
        <v>1933</v>
      </c>
      <c r="B1940" s="76">
        <v>44236</v>
      </c>
      <c r="C1940" s="1" t="s">
        <v>6162</v>
      </c>
      <c r="D1940" s="76">
        <v>44236</v>
      </c>
      <c r="E1940" s="1" t="s">
        <v>6163</v>
      </c>
      <c r="F1940" s="1" t="s">
        <v>6164</v>
      </c>
      <c r="G1940" s="1" t="s">
        <v>123</v>
      </c>
      <c r="H1940" s="1" t="s">
        <v>124</v>
      </c>
      <c r="I1940" s="1" t="s">
        <v>125</v>
      </c>
      <c r="J1940" s="1" t="s">
        <v>1955</v>
      </c>
      <c r="K1940" s="1" t="s">
        <v>6158</v>
      </c>
      <c r="L1940">
        <f>ROUNDUP(IF(B1940&gt;$D$4,0,($D$4-B1940+1)/365),0)</f>
        <v>0</v>
      </c>
      <c r="M1940">
        <f>ROUNDUP(IF(B1940&gt;$D$5,0,($D$5-B1940+1)/365),0)</f>
        <v>0</v>
      </c>
      <c r="N1940" s="28">
        <f>IF(OR(L1940=1,M1940=1),IF(B1940+364&lt;=$D$5,(B1940+364-$D$4+1)/365,IF(B1940&gt;$D$4,($D$5-B1940+1)/365,$D$6/365)),0)</f>
        <v>0</v>
      </c>
      <c r="O1940" s="28">
        <f>'Data &amp; Parameter'!$E$16*'Data &amp; Parameter'!$E$17*('Data &amp; Parameter'!$E$18+'Data &amp; Parameter'!$E$19)*'Data &amp; Parameter'!$E$20*'Data &amp; Parameter'!$E$37*N1940</f>
        <v>0</v>
      </c>
      <c r="P1940">
        <f>ROUNDUP(IF(D1940&gt;$D$4,0,($D$4-D1940+1)/365),0)</f>
        <v>0</v>
      </c>
      <c r="Q1940">
        <f>ROUNDUP(IF(D1940&gt;$D$5,0,($D$5-D1940+1)/365),0)</f>
        <v>0</v>
      </c>
      <c r="R1940" s="28">
        <f>IF(OR(P1940=1,Q1940=1),IF(D1940+364&lt;=$D$5,(D1940+364-$D$4+1)/365,IF(D1940&gt;$D$4,($D$5-D1940+1)/365,$D$6/365)),0)</f>
        <v>0</v>
      </c>
      <c r="S1940" s="28">
        <f>'Data &amp; Parameter'!$E$16*'Data &amp; Parameter'!$E$17*('Data &amp; Parameter'!$E$18+'Data &amp; Parameter'!$E$19)*'Data &amp; Parameter'!$E$20*'Data &amp; Parameter'!$E$37*R1940</f>
        <v>0</v>
      </c>
      <c r="T1940" s="28">
        <f t="shared" si="30"/>
        <v>0</v>
      </c>
    </row>
    <row r="1941" spans="1:20" ht="15.75" customHeight="1" x14ac:dyDescent="0.35">
      <c r="A1941">
        <v>1934</v>
      </c>
      <c r="B1941" s="76">
        <v>44236</v>
      </c>
      <c r="C1941" s="1" t="s">
        <v>6165</v>
      </c>
      <c r="D1941" s="76">
        <v>44236</v>
      </c>
      <c r="E1941" s="1" t="s">
        <v>6166</v>
      </c>
      <c r="F1941" s="1" t="s">
        <v>6167</v>
      </c>
      <c r="G1941" s="1" t="s">
        <v>123</v>
      </c>
      <c r="H1941" s="1" t="s">
        <v>124</v>
      </c>
      <c r="I1941" s="1" t="s">
        <v>125</v>
      </c>
      <c r="J1941" s="1" t="s">
        <v>1955</v>
      </c>
      <c r="K1941" s="1" t="s">
        <v>1955</v>
      </c>
      <c r="L1941">
        <f>ROUNDUP(IF(B1941&gt;$D$4,0,($D$4-B1941+1)/365),0)</f>
        <v>0</v>
      </c>
      <c r="M1941">
        <f>ROUNDUP(IF(B1941&gt;$D$5,0,($D$5-B1941+1)/365),0)</f>
        <v>0</v>
      </c>
      <c r="N1941" s="28">
        <f>IF(OR(L1941=1,M1941=1),IF(B1941+364&lt;=$D$5,(B1941+364-$D$4+1)/365,IF(B1941&gt;$D$4,($D$5-B1941+1)/365,$D$6/365)),0)</f>
        <v>0</v>
      </c>
      <c r="O1941" s="28">
        <f>'Data &amp; Parameter'!$E$16*'Data &amp; Parameter'!$E$17*('Data &amp; Parameter'!$E$18+'Data &amp; Parameter'!$E$19)*'Data &amp; Parameter'!$E$20*'Data &amp; Parameter'!$E$37*N1941</f>
        <v>0</v>
      </c>
      <c r="P1941">
        <f>ROUNDUP(IF(D1941&gt;$D$4,0,($D$4-D1941+1)/365),0)</f>
        <v>0</v>
      </c>
      <c r="Q1941">
        <f>ROUNDUP(IF(D1941&gt;$D$5,0,($D$5-D1941+1)/365),0)</f>
        <v>0</v>
      </c>
      <c r="R1941" s="28">
        <f>IF(OR(P1941=1,Q1941=1),IF(D1941+364&lt;=$D$5,(D1941+364-$D$4+1)/365,IF(D1941&gt;$D$4,($D$5-D1941+1)/365,$D$6/365)),0)</f>
        <v>0</v>
      </c>
      <c r="S1941" s="28">
        <f>'Data &amp; Parameter'!$E$16*'Data &amp; Parameter'!$E$17*('Data &amp; Parameter'!$E$18+'Data &amp; Parameter'!$E$19)*'Data &amp; Parameter'!$E$20*'Data &amp; Parameter'!$E$37*R1941</f>
        <v>0</v>
      </c>
      <c r="T1941" s="28">
        <f t="shared" si="30"/>
        <v>0</v>
      </c>
    </row>
    <row r="1942" spans="1:20" ht="15.75" customHeight="1" x14ac:dyDescent="0.35">
      <c r="A1942">
        <v>1935</v>
      </c>
      <c r="B1942" s="76">
        <v>44236</v>
      </c>
      <c r="C1942" s="1" t="s">
        <v>6168</v>
      </c>
      <c r="D1942" s="76">
        <v>44236</v>
      </c>
      <c r="E1942" s="1" t="s">
        <v>6169</v>
      </c>
      <c r="F1942" s="1" t="s">
        <v>6170</v>
      </c>
      <c r="G1942" s="1" t="s">
        <v>123</v>
      </c>
      <c r="H1942" s="1" t="s">
        <v>124</v>
      </c>
      <c r="I1942" s="1" t="s">
        <v>125</v>
      </c>
      <c r="J1942" s="1" t="s">
        <v>6171</v>
      </c>
      <c r="K1942" s="1" t="s">
        <v>1955</v>
      </c>
      <c r="L1942">
        <f>ROUNDUP(IF(B1942&gt;$D$4,0,($D$4-B1942+1)/365),0)</f>
        <v>0</v>
      </c>
      <c r="M1942">
        <f>ROUNDUP(IF(B1942&gt;$D$5,0,($D$5-B1942+1)/365),0)</f>
        <v>0</v>
      </c>
      <c r="N1942" s="28">
        <f>IF(OR(L1942=1,M1942=1),IF(B1942+364&lt;=$D$5,(B1942+364-$D$4+1)/365,IF(B1942&gt;$D$4,($D$5-B1942+1)/365,$D$6/365)),0)</f>
        <v>0</v>
      </c>
      <c r="O1942" s="28">
        <f>'Data &amp; Parameter'!$E$16*'Data &amp; Parameter'!$E$17*('Data &amp; Parameter'!$E$18+'Data &amp; Parameter'!$E$19)*'Data &amp; Parameter'!$E$20*'Data &amp; Parameter'!$E$37*N1942</f>
        <v>0</v>
      </c>
      <c r="P1942">
        <f>ROUNDUP(IF(D1942&gt;$D$4,0,($D$4-D1942+1)/365),0)</f>
        <v>0</v>
      </c>
      <c r="Q1942">
        <f>ROUNDUP(IF(D1942&gt;$D$5,0,($D$5-D1942+1)/365),0)</f>
        <v>0</v>
      </c>
      <c r="R1942" s="28">
        <f>IF(OR(P1942=1,Q1942=1),IF(D1942+364&lt;=$D$5,(D1942+364-$D$4+1)/365,IF(D1942&gt;$D$4,($D$5-D1942+1)/365,$D$6/365)),0)</f>
        <v>0</v>
      </c>
      <c r="S1942" s="28">
        <f>'Data &amp; Parameter'!$E$16*'Data &amp; Parameter'!$E$17*('Data &amp; Parameter'!$E$18+'Data &amp; Parameter'!$E$19)*'Data &amp; Parameter'!$E$20*'Data &amp; Parameter'!$E$37*R1942</f>
        <v>0</v>
      </c>
      <c r="T1942" s="28">
        <f t="shared" si="30"/>
        <v>0</v>
      </c>
    </row>
    <row r="1943" spans="1:20" ht="15.75" customHeight="1" x14ac:dyDescent="0.35">
      <c r="A1943">
        <v>1936</v>
      </c>
      <c r="B1943" s="76">
        <v>44236</v>
      </c>
      <c r="C1943" s="1" t="s">
        <v>6172</v>
      </c>
      <c r="D1943" s="76">
        <v>44236</v>
      </c>
      <c r="E1943" s="1" t="s">
        <v>6173</v>
      </c>
      <c r="F1943" s="1" t="s">
        <v>6174</v>
      </c>
      <c r="G1943" s="1" t="s">
        <v>123</v>
      </c>
      <c r="H1943" s="1" t="s">
        <v>124</v>
      </c>
      <c r="I1943" s="1" t="s">
        <v>125</v>
      </c>
      <c r="J1943" s="1" t="s">
        <v>1955</v>
      </c>
      <c r="K1943" s="1" t="s">
        <v>1955</v>
      </c>
      <c r="L1943">
        <f>ROUNDUP(IF(B1943&gt;$D$4,0,($D$4-B1943+1)/365),0)</f>
        <v>0</v>
      </c>
      <c r="M1943">
        <f>ROUNDUP(IF(B1943&gt;$D$5,0,($D$5-B1943+1)/365),0)</f>
        <v>0</v>
      </c>
      <c r="N1943" s="28">
        <f>IF(OR(L1943=1,M1943=1),IF(B1943+364&lt;=$D$5,(B1943+364-$D$4+1)/365,IF(B1943&gt;$D$4,($D$5-B1943+1)/365,$D$6/365)),0)</f>
        <v>0</v>
      </c>
      <c r="O1943" s="28">
        <f>'Data &amp; Parameter'!$E$16*'Data &amp; Parameter'!$E$17*('Data &amp; Parameter'!$E$18+'Data &amp; Parameter'!$E$19)*'Data &amp; Parameter'!$E$20*'Data &amp; Parameter'!$E$37*N1943</f>
        <v>0</v>
      </c>
      <c r="P1943">
        <f>ROUNDUP(IF(D1943&gt;$D$4,0,($D$4-D1943+1)/365),0)</f>
        <v>0</v>
      </c>
      <c r="Q1943">
        <f>ROUNDUP(IF(D1943&gt;$D$5,0,($D$5-D1943+1)/365),0)</f>
        <v>0</v>
      </c>
      <c r="R1943" s="28">
        <f>IF(OR(P1943=1,Q1943=1),IF(D1943+364&lt;=$D$5,(D1943+364-$D$4+1)/365,IF(D1943&gt;$D$4,($D$5-D1943+1)/365,$D$6/365)),0)</f>
        <v>0</v>
      </c>
      <c r="S1943" s="28">
        <f>'Data &amp; Parameter'!$E$16*'Data &amp; Parameter'!$E$17*('Data &amp; Parameter'!$E$18+'Data &amp; Parameter'!$E$19)*'Data &amp; Parameter'!$E$20*'Data &amp; Parameter'!$E$37*R1943</f>
        <v>0</v>
      </c>
      <c r="T1943" s="28">
        <f t="shared" si="30"/>
        <v>0</v>
      </c>
    </row>
    <row r="1944" spans="1:20" ht="15.75" customHeight="1" x14ac:dyDescent="0.35">
      <c r="A1944">
        <v>1937</v>
      </c>
      <c r="B1944" s="76">
        <v>44236</v>
      </c>
      <c r="C1944" s="1" t="s">
        <v>6175</v>
      </c>
      <c r="D1944" s="76">
        <v>44236</v>
      </c>
      <c r="E1944" s="1" t="s">
        <v>6176</v>
      </c>
      <c r="F1944" s="1" t="s">
        <v>6177</v>
      </c>
      <c r="G1944" s="1" t="s">
        <v>123</v>
      </c>
      <c r="H1944" s="1" t="s">
        <v>124</v>
      </c>
      <c r="I1944" s="1" t="s">
        <v>125</v>
      </c>
      <c r="J1944" s="1" t="s">
        <v>1955</v>
      </c>
      <c r="K1944" s="1" t="s">
        <v>1955</v>
      </c>
      <c r="L1944">
        <f>ROUNDUP(IF(B1944&gt;$D$4,0,($D$4-B1944+1)/365),0)</f>
        <v>0</v>
      </c>
      <c r="M1944">
        <f>ROUNDUP(IF(B1944&gt;$D$5,0,($D$5-B1944+1)/365),0)</f>
        <v>0</v>
      </c>
      <c r="N1944" s="28">
        <f>IF(OR(L1944=1,M1944=1),IF(B1944+364&lt;=$D$5,(B1944+364-$D$4+1)/365,IF(B1944&gt;$D$4,($D$5-B1944+1)/365,$D$6/365)),0)</f>
        <v>0</v>
      </c>
      <c r="O1944" s="28">
        <f>'Data &amp; Parameter'!$E$16*'Data &amp; Parameter'!$E$17*('Data &amp; Parameter'!$E$18+'Data &amp; Parameter'!$E$19)*'Data &amp; Parameter'!$E$20*'Data &amp; Parameter'!$E$37*N1944</f>
        <v>0</v>
      </c>
      <c r="P1944">
        <f>ROUNDUP(IF(D1944&gt;$D$4,0,($D$4-D1944+1)/365),0)</f>
        <v>0</v>
      </c>
      <c r="Q1944">
        <f>ROUNDUP(IF(D1944&gt;$D$5,0,($D$5-D1944+1)/365),0)</f>
        <v>0</v>
      </c>
      <c r="R1944" s="28">
        <f>IF(OR(P1944=1,Q1944=1),IF(D1944+364&lt;=$D$5,(D1944+364-$D$4+1)/365,IF(D1944&gt;$D$4,($D$5-D1944+1)/365,$D$6/365)),0)</f>
        <v>0</v>
      </c>
      <c r="S1944" s="28">
        <f>'Data &amp; Parameter'!$E$16*'Data &amp; Parameter'!$E$17*('Data &amp; Parameter'!$E$18+'Data &amp; Parameter'!$E$19)*'Data &amp; Parameter'!$E$20*'Data &amp; Parameter'!$E$37*R1944</f>
        <v>0</v>
      </c>
      <c r="T1944" s="28">
        <f t="shared" si="30"/>
        <v>0</v>
      </c>
    </row>
    <row r="1945" spans="1:20" ht="15.75" customHeight="1" x14ac:dyDescent="0.35">
      <c r="A1945">
        <v>1938</v>
      </c>
      <c r="B1945" s="76">
        <v>44236</v>
      </c>
      <c r="C1945" s="1" t="s">
        <v>6178</v>
      </c>
      <c r="D1945" s="76">
        <v>44236</v>
      </c>
      <c r="E1945" s="1" t="s">
        <v>6179</v>
      </c>
      <c r="F1945" s="1" t="s">
        <v>6180</v>
      </c>
      <c r="G1945" s="1" t="s">
        <v>123</v>
      </c>
      <c r="H1945" s="1" t="s">
        <v>124</v>
      </c>
      <c r="I1945" s="1" t="s">
        <v>125</v>
      </c>
      <c r="J1945" s="1" t="s">
        <v>1955</v>
      </c>
      <c r="K1945" s="1" t="s">
        <v>1955</v>
      </c>
      <c r="L1945">
        <f>ROUNDUP(IF(B1945&gt;$D$4,0,($D$4-B1945+1)/365),0)</f>
        <v>0</v>
      </c>
      <c r="M1945">
        <f>ROUNDUP(IF(B1945&gt;$D$5,0,($D$5-B1945+1)/365),0)</f>
        <v>0</v>
      </c>
      <c r="N1945" s="28">
        <f>IF(OR(L1945=1,M1945=1),IF(B1945+364&lt;=$D$5,(B1945+364-$D$4+1)/365,IF(B1945&gt;$D$4,($D$5-B1945+1)/365,$D$6/365)),0)</f>
        <v>0</v>
      </c>
      <c r="O1945" s="28">
        <f>'Data &amp; Parameter'!$E$16*'Data &amp; Parameter'!$E$17*('Data &amp; Parameter'!$E$18+'Data &amp; Parameter'!$E$19)*'Data &amp; Parameter'!$E$20*'Data &amp; Parameter'!$E$37*N1945</f>
        <v>0</v>
      </c>
      <c r="P1945">
        <f>ROUNDUP(IF(D1945&gt;$D$4,0,($D$4-D1945+1)/365),0)</f>
        <v>0</v>
      </c>
      <c r="Q1945">
        <f>ROUNDUP(IF(D1945&gt;$D$5,0,($D$5-D1945+1)/365),0)</f>
        <v>0</v>
      </c>
      <c r="R1945" s="28">
        <f>IF(OR(P1945=1,Q1945=1),IF(D1945+364&lt;=$D$5,(D1945+364-$D$4+1)/365,IF(D1945&gt;$D$4,($D$5-D1945+1)/365,$D$6/365)),0)</f>
        <v>0</v>
      </c>
      <c r="S1945" s="28">
        <f>'Data &amp; Parameter'!$E$16*'Data &amp; Parameter'!$E$17*('Data &amp; Parameter'!$E$18+'Data &amp; Parameter'!$E$19)*'Data &amp; Parameter'!$E$20*'Data &amp; Parameter'!$E$37*R1945</f>
        <v>0</v>
      </c>
      <c r="T1945" s="28">
        <f t="shared" si="30"/>
        <v>0</v>
      </c>
    </row>
    <row r="1946" spans="1:20" ht="15.75" customHeight="1" x14ac:dyDescent="0.35">
      <c r="A1946">
        <v>1939</v>
      </c>
      <c r="B1946" s="76">
        <v>44236</v>
      </c>
      <c r="C1946" s="1" t="s">
        <v>6181</v>
      </c>
      <c r="D1946" s="76">
        <v>44236</v>
      </c>
      <c r="E1946" s="1" t="s">
        <v>6182</v>
      </c>
      <c r="F1946" s="1" t="s">
        <v>6183</v>
      </c>
      <c r="G1946" s="1" t="s">
        <v>123</v>
      </c>
      <c r="H1946" s="1" t="s">
        <v>124</v>
      </c>
      <c r="I1946" s="1" t="s">
        <v>125</v>
      </c>
      <c r="J1946" s="1" t="s">
        <v>6184</v>
      </c>
      <c r="K1946" s="1" t="s">
        <v>6185</v>
      </c>
      <c r="L1946">
        <f>ROUNDUP(IF(B1946&gt;$D$4,0,($D$4-B1946+1)/365),0)</f>
        <v>0</v>
      </c>
      <c r="M1946">
        <f>ROUNDUP(IF(B1946&gt;$D$5,0,($D$5-B1946+1)/365),0)</f>
        <v>0</v>
      </c>
      <c r="N1946" s="28">
        <f>IF(OR(L1946=1,M1946=1),IF(B1946+364&lt;=$D$5,(B1946+364-$D$4+1)/365,IF(B1946&gt;$D$4,($D$5-B1946+1)/365,$D$6/365)),0)</f>
        <v>0</v>
      </c>
      <c r="O1946" s="28">
        <f>'Data &amp; Parameter'!$E$16*'Data &amp; Parameter'!$E$17*('Data &amp; Parameter'!$E$18+'Data &amp; Parameter'!$E$19)*'Data &amp; Parameter'!$E$20*'Data &amp; Parameter'!$E$37*N1946</f>
        <v>0</v>
      </c>
      <c r="P1946">
        <f>ROUNDUP(IF(D1946&gt;$D$4,0,($D$4-D1946+1)/365),0)</f>
        <v>0</v>
      </c>
      <c r="Q1946">
        <f>ROUNDUP(IF(D1946&gt;$D$5,0,($D$5-D1946+1)/365),0)</f>
        <v>0</v>
      </c>
      <c r="R1946" s="28">
        <f>IF(OR(P1946=1,Q1946=1),IF(D1946+364&lt;=$D$5,(D1946+364-$D$4+1)/365,IF(D1946&gt;$D$4,($D$5-D1946+1)/365,$D$6/365)),0)</f>
        <v>0</v>
      </c>
      <c r="S1946" s="28">
        <f>'Data &amp; Parameter'!$E$16*'Data &amp; Parameter'!$E$17*('Data &amp; Parameter'!$E$18+'Data &amp; Parameter'!$E$19)*'Data &amp; Parameter'!$E$20*'Data &amp; Parameter'!$E$37*R1946</f>
        <v>0</v>
      </c>
      <c r="T1946" s="28">
        <f t="shared" si="30"/>
        <v>0</v>
      </c>
    </row>
    <row r="1947" spans="1:20" ht="15.75" customHeight="1" x14ac:dyDescent="0.35">
      <c r="A1947">
        <v>1940</v>
      </c>
      <c r="B1947" s="76">
        <v>44236</v>
      </c>
      <c r="C1947" s="1" t="s">
        <v>6186</v>
      </c>
      <c r="D1947" s="76">
        <v>44236</v>
      </c>
      <c r="E1947" s="1" t="s">
        <v>6187</v>
      </c>
      <c r="F1947" s="1" t="s">
        <v>6188</v>
      </c>
      <c r="G1947" s="1" t="s">
        <v>123</v>
      </c>
      <c r="H1947" s="1" t="s">
        <v>124</v>
      </c>
      <c r="I1947" s="1" t="s">
        <v>125</v>
      </c>
      <c r="J1947" s="1" t="s">
        <v>1955</v>
      </c>
      <c r="K1947" s="1" t="s">
        <v>6185</v>
      </c>
      <c r="L1947">
        <f>ROUNDUP(IF(B1947&gt;$D$4,0,($D$4-B1947+1)/365),0)</f>
        <v>0</v>
      </c>
      <c r="M1947">
        <f>ROUNDUP(IF(B1947&gt;$D$5,0,($D$5-B1947+1)/365),0)</f>
        <v>0</v>
      </c>
      <c r="N1947" s="28">
        <f>IF(OR(L1947=1,M1947=1),IF(B1947+364&lt;=$D$5,(B1947+364-$D$4+1)/365,IF(B1947&gt;$D$4,($D$5-B1947+1)/365,$D$6/365)),0)</f>
        <v>0</v>
      </c>
      <c r="O1947" s="28">
        <f>'Data &amp; Parameter'!$E$16*'Data &amp; Parameter'!$E$17*('Data &amp; Parameter'!$E$18+'Data &amp; Parameter'!$E$19)*'Data &amp; Parameter'!$E$20*'Data &amp; Parameter'!$E$37*N1947</f>
        <v>0</v>
      </c>
      <c r="P1947">
        <f>ROUNDUP(IF(D1947&gt;$D$4,0,($D$4-D1947+1)/365),0)</f>
        <v>0</v>
      </c>
      <c r="Q1947">
        <f>ROUNDUP(IF(D1947&gt;$D$5,0,($D$5-D1947+1)/365),0)</f>
        <v>0</v>
      </c>
      <c r="R1947" s="28">
        <f>IF(OR(P1947=1,Q1947=1),IF(D1947+364&lt;=$D$5,(D1947+364-$D$4+1)/365,IF(D1947&gt;$D$4,($D$5-D1947+1)/365,$D$6/365)),0)</f>
        <v>0</v>
      </c>
      <c r="S1947" s="28">
        <f>'Data &amp; Parameter'!$E$16*'Data &amp; Parameter'!$E$17*('Data &amp; Parameter'!$E$18+'Data &amp; Parameter'!$E$19)*'Data &amp; Parameter'!$E$20*'Data &amp; Parameter'!$E$37*R1947</f>
        <v>0</v>
      </c>
      <c r="T1947" s="28">
        <f t="shared" si="30"/>
        <v>0</v>
      </c>
    </row>
    <row r="1948" spans="1:20" ht="15.75" customHeight="1" x14ac:dyDescent="0.35">
      <c r="A1948">
        <v>1941</v>
      </c>
      <c r="B1948" s="76">
        <v>44236</v>
      </c>
      <c r="C1948" s="1" t="s">
        <v>6189</v>
      </c>
      <c r="D1948" s="76">
        <v>44236</v>
      </c>
      <c r="E1948" s="1" t="s">
        <v>6190</v>
      </c>
      <c r="F1948" s="1" t="s">
        <v>6191</v>
      </c>
      <c r="G1948" s="1" t="s">
        <v>123</v>
      </c>
      <c r="H1948" s="1" t="s">
        <v>124</v>
      </c>
      <c r="I1948" s="1" t="s">
        <v>125</v>
      </c>
      <c r="J1948" s="1" t="s">
        <v>1955</v>
      </c>
      <c r="K1948" s="1" t="s">
        <v>6185</v>
      </c>
      <c r="L1948">
        <f>ROUNDUP(IF(B1948&gt;$D$4,0,($D$4-B1948+1)/365),0)</f>
        <v>0</v>
      </c>
      <c r="M1948">
        <f>ROUNDUP(IF(B1948&gt;$D$5,0,($D$5-B1948+1)/365),0)</f>
        <v>0</v>
      </c>
      <c r="N1948" s="28">
        <f>IF(OR(L1948=1,M1948=1),IF(B1948+364&lt;=$D$5,(B1948+364-$D$4+1)/365,IF(B1948&gt;$D$4,($D$5-B1948+1)/365,$D$6/365)),0)</f>
        <v>0</v>
      </c>
      <c r="O1948" s="28">
        <f>'Data &amp; Parameter'!$E$16*'Data &amp; Parameter'!$E$17*('Data &amp; Parameter'!$E$18+'Data &amp; Parameter'!$E$19)*'Data &amp; Parameter'!$E$20*'Data &amp; Parameter'!$E$37*N1948</f>
        <v>0</v>
      </c>
      <c r="P1948">
        <f>ROUNDUP(IF(D1948&gt;$D$4,0,($D$4-D1948+1)/365),0)</f>
        <v>0</v>
      </c>
      <c r="Q1948">
        <f>ROUNDUP(IF(D1948&gt;$D$5,0,($D$5-D1948+1)/365),0)</f>
        <v>0</v>
      </c>
      <c r="R1948" s="28">
        <f>IF(OR(P1948=1,Q1948=1),IF(D1948+364&lt;=$D$5,(D1948+364-$D$4+1)/365,IF(D1948&gt;$D$4,($D$5-D1948+1)/365,$D$6/365)),0)</f>
        <v>0</v>
      </c>
      <c r="S1948" s="28">
        <f>'Data &amp; Parameter'!$E$16*'Data &amp; Parameter'!$E$17*('Data &amp; Parameter'!$E$18+'Data &amp; Parameter'!$E$19)*'Data &amp; Parameter'!$E$20*'Data &amp; Parameter'!$E$37*R1948</f>
        <v>0</v>
      </c>
      <c r="T1948" s="28">
        <f t="shared" si="30"/>
        <v>0</v>
      </c>
    </row>
    <row r="1949" spans="1:20" ht="15.75" customHeight="1" x14ac:dyDescent="0.35">
      <c r="A1949">
        <v>1942</v>
      </c>
      <c r="B1949" s="76">
        <v>44236</v>
      </c>
      <c r="C1949" s="1" t="s">
        <v>6192</v>
      </c>
      <c r="D1949" s="76">
        <v>44236</v>
      </c>
      <c r="E1949" s="1" t="s">
        <v>6193</v>
      </c>
      <c r="F1949" s="1" t="s">
        <v>6194</v>
      </c>
      <c r="G1949" s="1" t="s">
        <v>123</v>
      </c>
      <c r="H1949" s="1" t="s">
        <v>124</v>
      </c>
      <c r="I1949" s="1" t="s">
        <v>125</v>
      </c>
      <c r="J1949" s="1" t="s">
        <v>1955</v>
      </c>
      <c r="K1949" s="1" t="s">
        <v>6185</v>
      </c>
      <c r="L1949">
        <f>ROUNDUP(IF(B1949&gt;$D$4,0,($D$4-B1949+1)/365),0)</f>
        <v>0</v>
      </c>
      <c r="M1949">
        <f>ROUNDUP(IF(B1949&gt;$D$5,0,($D$5-B1949+1)/365),0)</f>
        <v>0</v>
      </c>
      <c r="N1949" s="28">
        <f>IF(OR(L1949=1,M1949=1),IF(B1949+364&lt;=$D$5,(B1949+364-$D$4+1)/365,IF(B1949&gt;$D$4,($D$5-B1949+1)/365,$D$6/365)),0)</f>
        <v>0</v>
      </c>
      <c r="O1949" s="28">
        <f>'Data &amp; Parameter'!$E$16*'Data &amp; Parameter'!$E$17*('Data &amp; Parameter'!$E$18+'Data &amp; Parameter'!$E$19)*'Data &amp; Parameter'!$E$20*'Data &amp; Parameter'!$E$37*N1949</f>
        <v>0</v>
      </c>
      <c r="P1949">
        <f>ROUNDUP(IF(D1949&gt;$D$4,0,($D$4-D1949+1)/365),0)</f>
        <v>0</v>
      </c>
      <c r="Q1949">
        <f>ROUNDUP(IF(D1949&gt;$D$5,0,($D$5-D1949+1)/365),0)</f>
        <v>0</v>
      </c>
      <c r="R1949" s="28">
        <f>IF(OR(P1949=1,Q1949=1),IF(D1949+364&lt;=$D$5,(D1949+364-$D$4+1)/365,IF(D1949&gt;$D$4,($D$5-D1949+1)/365,$D$6/365)),0)</f>
        <v>0</v>
      </c>
      <c r="S1949" s="28">
        <f>'Data &amp; Parameter'!$E$16*'Data &amp; Parameter'!$E$17*('Data &amp; Parameter'!$E$18+'Data &amp; Parameter'!$E$19)*'Data &amp; Parameter'!$E$20*'Data &amp; Parameter'!$E$37*R1949</f>
        <v>0</v>
      </c>
      <c r="T1949" s="28">
        <f t="shared" si="30"/>
        <v>0</v>
      </c>
    </row>
    <row r="1950" spans="1:20" ht="15.75" customHeight="1" x14ac:dyDescent="0.35">
      <c r="A1950">
        <v>1943</v>
      </c>
      <c r="B1950" s="76">
        <v>44236</v>
      </c>
      <c r="C1950" s="1" t="s">
        <v>6195</v>
      </c>
      <c r="D1950" s="76">
        <v>44236</v>
      </c>
      <c r="E1950" s="1" t="s">
        <v>6196</v>
      </c>
      <c r="F1950" s="1" t="s">
        <v>6197</v>
      </c>
      <c r="G1950" s="1" t="s">
        <v>123</v>
      </c>
      <c r="H1950" s="1" t="s">
        <v>124</v>
      </c>
      <c r="I1950" s="1" t="s">
        <v>125</v>
      </c>
      <c r="J1950" s="1" t="s">
        <v>1955</v>
      </c>
      <c r="K1950" s="1" t="s">
        <v>1955</v>
      </c>
      <c r="L1950">
        <f>ROUNDUP(IF(B1950&gt;$D$4,0,($D$4-B1950+1)/365),0)</f>
        <v>0</v>
      </c>
      <c r="M1950">
        <f>ROUNDUP(IF(B1950&gt;$D$5,0,($D$5-B1950+1)/365),0)</f>
        <v>0</v>
      </c>
      <c r="N1950" s="28">
        <f>IF(OR(L1950=1,M1950=1),IF(B1950+364&lt;=$D$5,(B1950+364-$D$4+1)/365,IF(B1950&gt;$D$4,($D$5-B1950+1)/365,$D$6/365)),0)</f>
        <v>0</v>
      </c>
      <c r="O1950" s="28">
        <f>'Data &amp; Parameter'!$E$16*'Data &amp; Parameter'!$E$17*('Data &amp; Parameter'!$E$18+'Data &amp; Parameter'!$E$19)*'Data &amp; Parameter'!$E$20*'Data &amp; Parameter'!$E$37*N1950</f>
        <v>0</v>
      </c>
      <c r="P1950">
        <f>ROUNDUP(IF(D1950&gt;$D$4,0,($D$4-D1950+1)/365),0)</f>
        <v>0</v>
      </c>
      <c r="Q1950">
        <f>ROUNDUP(IF(D1950&gt;$D$5,0,($D$5-D1950+1)/365),0)</f>
        <v>0</v>
      </c>
      <c r="R1950" s="28">
        <f>IF(OR(P1950=1,Q1950=1),IF(D1950+364&lt;=$D$5,(D1950+364-$D$4+1)/365,IF(D1950&gt;$D$4,($D$5-D1950+1)/365,$D$6/365)),0)</f>
        <v>0</v>
      </c>
      <c r="S1950" s="28">
        <f>'Data &amp; Parameter'!$E$16*'Data &amp; Parameter'!$E$17*('Data &amp; Parameter'!$E$18+'Data &amp; Parameter'!$E$19)*'Data &amp; Parameter'!$E$20*'Data &amp; Parameter'!$E$37*R1950</f>
        <v>0</v>
      </c>
      <c r="T1950" s="28">
        <f t="shared" si="30"/>
        <v>0</v>
      </c>
    </row>
    <row r="1951" spans="1:20" ht="15.75" customHeight="1" x14ac:dyDescent="0.35">
      <c r="A1951">
        <v>1944</v>
      </c>
      <c r="B1951" s="76">
        <v>44236</v>
      </c>
      <c r="C1951" s="1" t="s">
        <v>6198</v>
      </c>
      <c r="D1951" s="76">
        <v>44236</v>
      </c>
      <c r="E1951" s="1" t="s">
        <v>6199</v>
      </c>
      <c r="F1951" s="1" t="s">
        <v>6200</v>
      </c>
      <c r="G1951" s="1" t="s">
        <v>123</v>
      </c>
      <c r="H1951" s="1" t="s">
        <v>124</v>
      </c>
      <c r="I1951" s="1" t="s">
        <v>125</v>
      </c>
      <c r="J1951" s="1" t="s">
        <v>1955</v>
      </c>
      <c r="K1951" s="1" t="s">
        <v>1955</v>
      </c>
      <c r="L1951">
        <f>ROUNDUP(IF(B1951&gt;$D$4,0,($D$4-B1951+1)/365),0)</f>
        <v>0</v>
      </c>
      <c r="M1951">
        <f>ROUNDUP(IF(B1951&gt;$D$5,0,($D$5-B1951+1)/365),0)</f>
        <v>0</v>
      </c>
      <c r="N1951" s="28">
        <f>IF(OR(L1951=1,M1951=1),IF(B1951+364&lt;=$D$5,(B1951+364-$D$4+1)/365,IF(B1951&gt;$D$4,($D$5-B1951+1)/365,$D$6/365)),0)</f>
        <v>0</v>
      </c>
      <c r="O1951" s="28">
        <f>'Data &amp; Parameter'!$E$16*'Data &amp; Parameter'!$E$17*('Data &amp; Parameter'!$E$18+'Data &amp; Parameter'!$E$19)*'Data &amp; Parameter'!$E$20*'Data &amp; Parameter'!$E$37*N1951</f>
        <v>0</v>
      </c>
      <c r="P1951">
        <f>ROUNDUP(IF(D1951&gt;$D$4,0,($D$4-D1951+1)/365),0)</f>
        <v>0</v>
      </c>
      <c r="Q1951">
        <f>ROUNDUP(IF(D1951&gt;$D$5,0,($D$5-D1951+1)/365),0)</f>
        <v>0</v>
      </c>
      <c r="R1951" s="28">
        <f>IF(OR(P1951=1,Q1951=1),IF(D1951+364&lt;=$D$5,(D1951+364-$D$4+1)/365,IF(D1951&gt;$D$4,($D$5-D1951+1)/365,$D$6/365)),0)</f>
        <v>0</v>
      </c>
      <c r="S1951" s="28">
        <f>'Data &amp; Parameter'!$E$16*'Data &amp; Parameter'!$E$17*('Data &amp; Parameter'!$E$18+'Data &amp; Parameter'!$E$19)*'Data &amp; Parameter'!$E$20*'Data &amp; Parameter'!$E$37*R1951</f>
        <v>0</v>
      </c>
      <c r="T1951" s="28">
        <f t="shared" si="30"/>
        <v>0</v>
      </c>
    </row>
    <row r="1952" spans="1:20" ht="15.75" customHeight="1" x14ac:dyDescent="0.35">
      <c r="A1952">
        <v>1945</v>
      </c>
      <c r="B1952" s="76">
        <v>44236</v>
      </c>
      <c r="C1952" s="1" t="s">
        <v>6201</v>
      </c>
      <c r="D1952" s="76">
        <v>44236</v>
      </c>
      <c r="E1952" s="1" t="s">
        <v>6202</v>
      </c>
      <c r="F1952" s="1" t="s">
        <v>6203</v>
      </c>
      <c r="G1952" s="1" t="s">
        <v>123</v>
      </c>
      <c r="H1952" s="1" t="s">
        <v>124</v>
      </c>
      <c r="I1952" s="1" t="s">
        <v>125</v>
      </c>
      <c r="J1952" s="1" t="s">
        <v>1955</v>
      </c>
      <c r="K1952" s="1" t="s">
        <v>1955</v>
      </c>
      <c r="L1952">
        <f>ROUNDUP(IF(B1952&gt;$D$4,0,($D$4-B1952+1)/365),0)</f>
        <v>0</v>
      </c>
      <c r="M1952">
        <f>ROUNDUP(IF(B1952&gt;$D$5,0,($D$5-B1952+1)/365),0)</f>
        <v>0</v>
      </c>
      <c r="N1952" s="28">
        <f>IF(OR(L1952=1,M1952=1),IF(B1952+364&lt;=$D$5,(B1952+364-$D$4+1)/365,IF(B1952&gt;$D$4,($D$5-B1952+1)/365,$D$6/365)),0)</f>
        <v>0</v>
      </c>
      <c r="O1952" s="28">
        <f>'Data &amp; Parameter'!$E$16*'Data &amp; Parameter'!$E$17*('Data &amp; Parameter'!$E$18+'Data &amp; Parameter'!$E$19)*'Data &amp; Parameter'!$E$20*'Data &amp; Parameter'!$E$37*N1952</f>
        <v>0</v>
      </c>
      <c r="P1952">
        <f>ROUNDUP(IF(D1952&gt;$D$4,0,($D$4-D1952+1)/365),0)</f>
        <v>0</v>
      </c>
      <c r="Q1952">
        <f>ROUNDUP(IF(D1952&gt;$D$5,0,($D$5-D1952+1)/365),0)</f>
        <v>0</v>
      </c>
      <c r="R1952" s="28">
        <f>IF(OR(P1952=1,Q1952=1),IF(D1952+364&lt;=$D$5,(D1952+364-$D$4+1)/365,IF(D1952&gt;$D$4,($D$5-D1952+1)/365,$D$6/365)),0)</f>
        <v>0</v>
      </c>
      <c r="S1952" s="28">
        <f>'Data &amp; Parameter'!$E$16*'Data &amp; Parameter'!$E$17*('Data &amp; Parameter'!$E$18+'Data &amp; Parameter'!$E$19)*'Data &amp; Parameter'!$E$20*'Data &amp; Parameter'!$E$37*R1952</f>
        <v>0</v>
      </c>
      <c r="T1952" s="28">
        <f t="shared" si="30"/>
        <v>0</v>
      </c>
    </row>
    <row r="1953" spans="1:20" ht="15.75" customHeight="1" x14ac:dyDescent="0.35">
      <c r="A1953">
        <v>1946</v>
      </c>
      <c r="B1953" s="76">
        <v>44236</v>
      </c>
      <c r="C1953" s="1" t="s">
        <v>6204</v>
      </c>
      <c r="D1953" s="76">
        <v>44236</v>
      </c>
      <c r="E1953" s="1" t="s">
        <v>6205</v>
      </c>
      <c r="F1953" s="1" t="s">
        <v>6206</v>
      </c>
      <c r="G1953" s="1" t="s">
        <v>123</v>
      </c>
      <c r="H1953" s="1" t="s">
        <v>124</v>
      </c>
      <c r="I1953" s="1" t="s">
        <v>125</v>
      </c>
      <c r="J1953" s="1" t="s">
        <v>1955</v>
      </c>
      <c r="K1953" s="1" t="s">
        <v>1955</v>
      </c>
      <c r="L1953">
        <f>ROUNDUP(IF(B1953&gt;$D$4,0,($D$4-B1953+1)/365),0)</f>
        <v>0</v>
      </c>
      <c r="M1953">
        <f>ROUNDUP(IF(B1953&gt;$D$5,0,($D$5-B1953+1)/365),0)</f>
        <v>0</v>
      </c>
      <c r="N1953" s="28">
        <f>IF(OR(L1953=1,M1953=1),IF(B1953+364&lt;=$D$5,(B1953+364-$D$4+1)/365,IF(B1953&gt;$D$4,($D$5-B1953+1)/365,$D$6/365)),0)</f>
        <v>0</v>
      </c>
      <c r="O1953" s="28">
        <f>'Data &amp; Parameter'!$E$16*'Data &amp; Parameter'!$E$17*('Data &amp; Parameter'!$E$18+'Data &amp; Parameter'!$E$19)*'Data &amp; Parameter'!$E$20*'Data &amp; Parameter'!$E$37*N1953</f>
        <v>0</v>
      </c>
      <c r="P1953">
        <f>ROUNDUP(IF(D1953&gt;$D$4,0,($D$4-D1953+1)/365),0)</f>
        <v>0</v>
      </c>
      <c r="Q1953">
        <f>ROUNDUP(IF(D1953&gt;$D$5,0,($D$5-D1953+1)/365),0)</f>
        <v>0</v>
      </c>
      <c r="R1953" s="28">
        <f>IF(OR(P1953=1,Q1953=1),IF(D1953+364&lt;=$D$5,(D1953+364-$D$4+1)/365,IF(D1953&gt;$D$4,($D$5-D1953+1)/365,$D$6/365)),0)</f>
        <v>0</v>
      </c>
      <c r="S1953" s="28">
        <f>'Data &amp; Parameter'!$E$16*'Data &amp; Parameter'!$E$17*('Data &amp; Parameter'!$E$18+'Data &amp; Parameter'!$E$19)*'Data &amp; Parameter'!$E$20*'Data &amp; Parameter'!$E$37*R1953</f>
        <v>0</v>
      </c>
      <c r="T1953" s="28">
        <f t="shared" si="30"/>
        <v>0</v>
      </c>
    </row>
    <row r="1954" spans="1:20" ht="15.75" customHeight="1" x14ac:dyDescent="0.35">
      <c r="A1954">
        <v>1947</v>
      </c>
      <c r="B1954" s="76">
        <v>44236</v>
      </c>
      <c r="C1954" s="1" t="s">
        <v>6207</v>
      </c>
      <c r="D1954" s="76">
        <v>44236</v>
      </c>
      <c r="E1954" s="1" t="s">
        <v>6208</v>
      </c>
      <c r="F1954" s="1" t="s">
        <v>6209</v>
      </c>
      <c r="G1954" s="1" t="s">
        <v>123</v>
      </c>
      <c r="H1954" s="1" t="s">
        <v>124</v>
      </c>
      <c r="I1954" s="1" t="s">
        <v>125</v>
      </c>
      <c r="J1954" s="1" t="s">
        <v>1955</v>
      </c>
      <c r="K1954" s="1" t="s">
        <v>1955</v>
      </c>
      <c r="L1954">
        <f>ROUNDUP(IF(B1954&gt;$D$4,0,($D$4-B1954+1)/365),0)</f>
        <v>0</v>
      </c>
      <c r="M1954">
        <f>ROUNDUP(IF(B1954&gt;$D$5,0,($D$5-B1954+1)/365),0)</f>
        <v>0</v>
      </c>
      <c r="N1954" s="28">
        <f>IF(OR(L1954=1,M1954=1),IF(B1954+364&lt;=$D$5,(B1954+364-$D$4+1)/365,IF(B1954&gt;$D$4,($D$5-B1954+1)/365,$D$6/365)),0)</f>
        <v>0</v>
      </c>
      <c r="O1954" s="28">
        <f>'Data &amp; Parameter'!$E$16*'Data &amp; Parameter'!$E$17*('Data &amp; Parameter'!$E$18+'Data &amp; Parameter'!$E$19)*'Data &amp; Parameter'!$E$20*'Data &amp; Parameter'!$E$37*N1954</f>
        <v>0</v>
      </c>
      <c r="P1954">
        <f>ROUNDUP(IF(D1954&gt;$D$4,0,($D$4-D1954+1)/365),0)</f>
        <v>0</v>
      </c>
      <c r="Q1954">
        <f>ROUNDUP(IF(D1954&gt;$D$5,0,($D$5-D1954+1)/365),0)</f>
        <v>0</v>
      </c>
      <c r="R1954" s="28">
        <f>IF(OR(P1954=1,Q1954=1),IF(D1954+364&lt;=$D$5,(D1954+364-$D$4+1)/365,IF(D1954&gt;$D$4,($D$5-D1954+1)/365,$D$6/365)),0)</f>
        <v>0</v>
      </c>
      <c r="S1954" s="28">
        <f>'Data &amp; Parameter'!$E$16*'Data &amp; Parameter'!$E$17*('Data &amp; Parameter'!$E$18+'Data &amp; Parameter'!$E$19)*'Data &amp; Parameter'!$E$20*'Data &amp; Parameter'!$E$37*R1954</f>
        <v>0</v>
      </c>
      <c r="T1954" s="28">
        <f t="shared" si="30"/>
        <v>0</v>
      </c>
    </row>
    <row r="1955" spans="1:20" ht="15.75" customHeight="1" x14ac:dyDescent="0.35">
      <c r="A1955">
        <v>1948</v>
      </c>
      <c r="B1955" s="76">
        <v>44236</v>
      </c>
      <c r="C1955" s="1" t="s">
        <v>6210</v>
      </c>
      <c r="D1955" s="76">
        <v>44236</v>
      </c>
      <c r="E1955" s="1" t="s">
        <v>6211</v>
      </c>
      <c r="F1955" s="1" t="s">
        <v>6212</v>
      </c>
      <c r="G1955" s="1" t="s">
        <v>123</v>
      </c>
      <c r="H1955" s="1" t="s">
        <v>124</v>
      </c>
      <c r="I1955" s="1" t="s">
        <v>125</v>
      </c>
      <c r="J1955" s="1" t="s">
        <v>1955</v>
      </c>
      <c r="K1955" s="1" t="s">
        <v>1955</v>
      </c>
      <c r="L1955">
        <f>ROUNDUP(IF(B1955&gt;$D$4,0,($D$4-B1955+1)/365),0)</f>
        <v>0</v>
      </c>
      <c r="M1955">
        <f>ROUNDUP(IF(B1955&gt;$D$5,0,($D$5-B1955+1)/365),0)</f>
        <v>0</v>
      </c>
      <c r="N1955" s="28">
        <f>IF(OR(L1955=1,M1955=1),IF(B1955+364&lt;=$D$5,(B1955+364-$D$4+1)/365,IF(B1955&gt;$D$4,($D$5-B1955+1)/365,$D$6/365)),0)</f>
        <v>0</v>
      </c>
      <c r="O1955" s="28">
        <f>'Data &amp; Parameter'!$E$16*'Data &amp; Parameter'!$E$17*('Data &amp; Parameter'!$E$18+'Data &amp; Parameter'!$E$19)*'Data &amp; Parameter'!$E$20*'Data &amp; Parameter'!$E$37*N1955</f>
        <v>0</v>
      </c>
      <c r="P1955">
        <f>ROUNDUP(IF(D1955&gt;$D$4,0,($D$4-D1955+1)/365),0)</f>
        <v>0</v>
      </c>
      <c r="Q1955">
        <f>ROUNDUP(IF(D1955&gt;$D$5,0,($D$5-D1955+1)/365),0)</f>
        <v>0</v>
      </c>
      <c r="R1955" s="28">
        <f>IF(OR(P1955=1,Q1955=1),IF(D1955+364&lt;=$D$5,(D1955+364-$D$4+1)/365,IF(D1955&gt;$D$4,($D$5-D1955+1)/365,$D$6/365)),0)</f>
        <v>0</v>
      </c>
      <c r="S1955" s="28">
        <f>'Data &amp; Parameter'!$E$16*'Data &amp; Parameter'!$E$17*('Data &amp; Parameter'!$E$18+'Data &amp; Parameter'!$E$19)*'Data &amp; Parameter'!$E$20*'Data &amp; Parameter'!$E$37*R1955</f>
        <v>0</v>
      </c>
      <c r="T1955" s="28">
        <f t="shared" si="30"/>
        <v>0</v>
      </c>
    </row>
    <row r="1956" spans="1:20" ht="15.75" customHeight="1" x14ac:dyDescent="0.35">
      <c r="A1956">
        <v>1949</v>
      </c>
      <c r="B1956" s="76">
        <v>44236</v>
      </c>
      <c r="C1956" s="1" t="s">
        <v>6213</v>
      </c>
      <c r="D1956" s="76">
        <v>44236</v>
      </c>
      <c r="E1956" s="1" t="s">
        <v>6214</v>
      </c>
      <c r="F1956" s="1" t="s">
        <v>6215</v>
      </c>
      <c r="G1956" s="1" t="s">
        <v>123</v>
      </c>
      <c r="H1956" s="1" t="s">
        <v>124</v>
      </c>
      <c r="I1956" s="1" t="s">
        <v>125</v>
      </c>
      <c r="J1956" s="1" t="s">
        <v>1955</v>
      </c>
      <c r="K1956" s="1" t="s">
        <v>1955</v>
      </c>
      <c r="L1956">
        <f>ROUNDUP(IF(B1956&gt;$D$4,0,($D$4-B1956+1)/365),0)</f>
        <v>0</v>
      </c>
      <c r="M1956">
        <f>ROUNDUP(IF(B1956&gt;$D$5,0,($D$5-B1956+1)/365),0)</f>
        <v>0</v>
      </c>
      <c r="N1956" s="28">
        <f>IF(OR(L1956=1,M1956=1),IF(B1956+364&lt;=$D$5,(B1956+364-$D$4+1)/365,IF(B1956&gt;$D$4,($D$5-B1956+1)/365,$D$6/365)),0)</f>
        <v>0</v>
      </c>
      <c r="O1956" s="28">
        <f>'Data &amp; Parameter'!$E$16*'Data &amp; Parameter'!$E$17*('Data &amp; Parameter'!$E$18+'Data &amp; Parameter'!$E$19)*'Data &amp; Parameter'!$E$20*'Data &amp; Parameter'!$E$37*N1956</f>
        <v>0</v>
      </c>
      <c r="P1956">
        <f>ROUNDUP(IF(D1956&gt;$D$4,0,($D$4-D1956+1)/365),0)</f>
        <v>0</v>
      </c>
      <c r="Q1956">
        <f>ROUNDUP(IF(D1956&gt;$D$5,0,($D$5-D1956+1)/365),0)</f>
        <v>0</v>
      </c>
      <c r="R1956" s="28">
        <f>IF(OR(P1956=1,Q1956=1),IF(D1956+364&lt;=$D$5,(D1956+364-$D$4+1)/365,IF(D1956&gt;$D$4,($D$5-D1956+1)/365,$D$6/365)),0)</f>
        <v>0</v>
      </c>
      <c r="S1956" s="28">
        <f>'Data &amp; Parameter'!$E$16*'Data &amp; Parameter'!$E$17*('Data &amp; Parameter'!$E$18+'Data &amp; Parameter'!$E$19)*'Data &amp; Parameter'!$E$20*'Data &amp; Parameter'!$E$37*R1956</f>
        <v>0</v>
      </c>
      <c r="T1956" s="28">
        <f t="shared" si="30"/>
        <v>0</v>
      </c>
    </row>
    <row r="1957" spans="1:20" ht="15.75" customHeight="1" x14ac:dyDescent="0.35">
      <c r="A1957">
        <v>1950</v>
      </c>
      <c r="B1957" s="76">
        <v>44236</v>
      </c>
      <c r="C1957" s="1" t="s">
        <v>6216</v>
      </c>
      <c r="D1957" s="76">
        <v>44236</v>
      </c>
      <c r="E1957" s="1" t="s">
        <v>6217</v>
      </c>
      <c r="F1957" s="1" t="s">
        <v>6218</v>
      </c>
      <c r="G1957" s="1" t="s">
        <v>123</v>
      </c>
      <c r="H1957" s="1" t="s">
        <v>124</v>
      </c>
      <c r="I1957" s="1" t="s">
        <v>125</v>
      </c>
      <c r="J1957" s="1" t="s">
        <v>1955</v>
      </c>
      <c r="K1957" s="1" t="s">
        <v>1955</v>
      </c>
      <c r="L1957">
        <f>ROUNDUP(IF(B1957&gt;$D$4,0,($D$4-B1957+1)/365),0)</f>
        <v>0</v>
      </c>
      <c r="M1957">
        <f>ROUNDUP(IF(B1957&gt;$D$5,0,($D$5-B1957+1)/365),0)</f>
        <v>0</v>
      </c>
      <c r="N1957" s="28">
        <f>IF(OR(L1957=1,M1957=1),IF(B1957+364&lt;=$D$5,(B1957+364-$D$4+1)/365,IF(B1957&gt;$D$4,($D$5-B1957+1)/365,$D$6/365)),0)</f>
        <v>0</v>
      </c>
      <c r="O1957" s="28">
        <f>'Data &amp; Parameter'!$E$16*'Data &amp; Parameter'!$E$17*('Data &amp; Parameter'!$E$18+'Data &amp; Parameter'!$E$19)*'Data &amp; Parameter'!$E$20*'Data &amp; Parameter'!$E$37*N1957</f>
        <v>0</v>
      </c>
      <c r="P1957">
        <f>ROUNDUP(IF(D1957&gt;$D$4,0,($D$4-D1957+1)/365),0)</f>
        <v>0</v>
      </c>
      <c r="Q1957">
        <f>ROUNDUP(IF(D1957&gt;$D$5,0,($D$5-D1957+1)/365),0)</f>
        <v>0</v>
      </c>
      <c r="R1957" s="28">
        <f>IF(OR(P1957=1,Q1957=1),IF(D1957+364&lt;=$D$5,(D1957+364-$D$4+1)/365,IF(D1957&gt;$D$4,($D$5-D1957+1)/365,$D$6/365)),0)</f>
        <v>0</v>
      </c>
      <c r="S1957" s="28">
        <f>'Data &amp; Parameter'!$E$16*'Data &amp; Parameter'!$E$17*('Data &amp; Parameter'!$E$18+'Data &amp; Parameter'!$E$19)*'Data &amp; Parameter'!$E$20*'Data &amp; Parameter'!$E$37*R1957</f>
        <v>0</v>
      </c>
      <c r="T1957" s="28">
        <f t="shared" si="30"/>
        <v>0</v>
      </c>
    </row>
    <row r="1958" spans="1:20" ht="15.75" customHeight="1" x14ac:dyDescent="0.35">
      <c r="A1958">
        <v>1951</v>
      </c>
      <c r="B1958" s="76">
        <v>44236</v>
      </c>
      <c r="C1958" s="1" t="s">
        <v>6219</v>
      </c>
      <c r="D1958" s="76">
        <v>44236</v>
      </c>
      <c r="E1958" s="1" t="s">
        <v>6220</v>
      </c>
      <c r="F1958" s="1" t="s">
        <v>6221</v>
      </c>
      <c r="G1958" s="1" t="s">
        <v>123</v>
      </c>
      <c r="H1958" s="1" t="s">
        <v>124</v>
      </c>
      <c r="I1958" s="1" t="s">
        <v>125</v>
      </c>
      <c r="J1958" s="1" t="s">
        <v>1955</v>
      </c>
      <c r="K1958" s="1" t="s">
        <v>6185</v>
      </c>
      <c r="L1958">
        <f>ROUNDUP(IF(B1958&gt;$D$4,0,($D$4-B1958+1)/365),0)</f>
        <v>0</v>
      </c>
      <c r="M1958">
        <f>ROUNDUP(IF(B1958&gt;$D$5,0,($D$5-B1958+1)/365),0)</f>
        <v>0</v>
      </c>
      <c r="N1958" s="28">
        <f>IF(OR(L1958=1,M1958=1),IF(B1958+364&lt;=$D$5,(B1958+364-$D$4+1)/365,IF(B1958&gt;$D$4,($D$5-B1958+1)/365,$D$6/365)),0)</f>
        <v>0</v>
      </c>
      <c r="O1958" s="28">
        <f>'Data &amp; Parameter'!$E$16*'Data &amp; Parameter'!$E$17*('Data &amp; Parameter'!$E$18+'Data &amp; Parameter'!$E$19)*'Data &amp; Parameter'!$E$20*'Data &amp; Parameter'!$E$37*N1958</f>
        <v>0</v>
      </c>
      <c r="P1958">
        <f>ROUNDUP(IF(D1958&gt;$D$4,0,($D$4-D1958+1)/365),0)</f>
        <v>0</v>
      </c>
      <c r="Q1958">
        <f>ROUNDUP(IF(D1958&gt;$D$5,0,($D$5-D1958+1)/365),0)</f>
        <v>0</v>
      </c>
      <c r="R1958" s="28">
        <f>IF(OR(P1958=1,Q1958=1),IF(D1958+364&lt;=$D$5,(D1958+364-$D$4+1)/365,IF(D1958&gt;$D$4,($D$5-D1958+1)/365,$D$6/365)),0)</f>
        <v>0</v>
      </c>
      <c r="S1958" s="28">
        <f>'Data &amp; Parameter'!$E$16*'Data &amp; Parameter'!$E$17*('Data &amp; Parameter'!$E$18+'Data &amp; Parameter'!$E$19)*'Data &amp; Parameter'!$E$20*'Data &amp; Parameter'!$E$37*R1958</f>
        <v>0</v>
      </c>
      <c r="T1958" s="28">
        <f t="shared" si="30"/>
        <v>0</v>
      </c>
    </row>
    <row r="1959" spans="1:20" ht="15.75" customHeight="1" x14ac:dyDescent="0.35">
      <c r="A1959">
        <v>1952</v>
      </c>
      <c r="B1959" s="76">
        <v>44236</v>
      </c>
      <c r="C1959" s="1" t="s">
        <v>6222</v>
      </c>
      <c r="D1959" s="76">
        <v>44236</v>
      </c>
      <c r="E1959" s="1" t="s">
        <v>6223</v>
      </c>
      <c r="F1959" s="1" t="s">
        <v>6224</v>
      </c>
      <c r="G1959" s="1" t="s">
        <v>123</v>
      </c>
      <c r="H1959" s="1" t="s">
        <v>124</v>
      </c>
      <c r="I1959" s="1" t="s">
        <v>125</v>
      </c>
      <c r="J1959" s="1" t="s">
        <v>1955</v>
      </c>
      <c r="K1959" s="1" t="s">
        <v>6120</v>
      </c>
      <c r="L1959">
        <f>ROUNDUP(IF(B1959&gt;$D$4,0,($D$4-B1959+1)/365),0)</f>
        <v>0</v>
      </c>
      <c r="M1959">
        <f>ROUNDUP(IF(B1959&gt;$D$5,0,($D$5-B1959+1)/365),0)</f>
        <v>0</v>
      </c>
      <c r="N1959" s="28">
        <f>IF(OR(L1959=1,M1959=1),IF(B1959+364&lt;=$D$5,(B1959+364-$D$4+1)/365,IF(B1959&gt;$D$4,($D$5-B1959+1)/365,$D$6/365)),0)</f>
        <v>0</v>
      </c>
      <c r="O1959" s="28">
        <f>'Data &amp; Parameter'!$E$16*'Data &amp; Parameter'!$E$17*('Data &amp; Parameter'!$E$18+'Data &amp; Parameter'!$E$19)*'Data &amp; Parameter'!$E$20*'Data &amp; Parameter'!$E$37*N1959</f>
        <v>0</v>
      </c>
      <c r="P1959">
        <f>ROUNDUP(IF(D1959&gt;$D$4,0,($D$4-D1959+1)/365),0)</f>
        <v>0</v>
      </c>
      <c r="Q1959">
        <f>ROUNDUP(IF(D1959&gt;$D$5,0,($D$5-D1959+1)/365),0)</f>
        <v>0</v>
      </c>
      <c r="R1959" s="28">
        <f>IF(OR(P1959=1,Q1959=1),IF(D1959+364&lt;=$D$5,(D1959+364-$D$4+1)/365,IF(D1959&gt;$D$4,($D$5-D1959+1)/365,$D$6/365)),0)</f>
        <v>0</v>
      </c>
      <c r="S1959" s="28">
        <f>'Data &amp; Parameter'!$E$16*'Data &amp; Parameter'!$E$17*('Data &amp; Parameter'!$E$18+'Data &amp; Parameter'!$E$19)*'Data &amp; Parameter'!$E$20*'Data &amp; Parameter'!$E$37*R1959</f>
        <v>0</v>
      </c>
      <c r="T1959" s="28">
        <f t="shared" si="30"/>
        <v>0</v>
      </c>
    </row>
    <row r="1960" spans="1:20" ht="15.75" customHeight="1" x14ac:dyDescent="0.35">
      <c r="A1960">
        <v>1953</v>
      </c>
      <c r="B1960" s="76">
        <v>44236</v>
      </c>
      <c r="C1960" s="1" t="s">
        <v>6225</v>
      </c>
      <c r="D1960" s="76">
        <v>44236</v>
      </c>
      <c r="E1960" s="1" t="s">
        <v>6226</v>
      </c>
      <c r="F1960" s="1" t="s">
        <v>6227</v>
      </c>
      <c r="G1960" s="1" t="s">
        <v>123</v>
      </c>
      <c r="H1960" s="1" t="s">
        <v>124</v>
      </c>
      <c r="I1960" s="1" t="s">
        <v>125</v>
      </c>
      <c r="J1960" s="1" t="s">
        <v>1955</v>
      </c>
      <c r="K1960" s="1" t="s">
        <v>6120</v>
      </c>
      <c r="L1960">
        <f>ROUNDUP(IF(B1960&gt;$D$4,0,($D$4-B1960+1)/365),0)</f>
        <v>0</v>
      </c>
      <c r="M1960">
        <f>ROUNDUP(IF(B1960&gt;$D$5,0,($D$5-B1960+1)/365),0)</f>
        <v>0</v>
      </c>
      <c r="N1960" s="28">
        <f>IF(OR(L1960=1,M1960=1),IF(B1960+364&lt;=$D$5,(B1960+364-$D$4+1)/365,IF(B1960&gt;$D$4,($D$5-B1960+1)/365,$D$6/365)),0)</f>
        <v>0</v>
      </c>
      <c r="O1960" s="28">
        <f>'Data &amp; Parameter'!$E$16*'Data &amp; Parameter'!$E$17*('Data &amp; Parameter'!$E$18+'Data &amp; Parameter'!$E$19)*'Data &amp; Parameter'!$E$20*'Data &amp; Parameter'!$E$37*N1960</f>
        <v>0</v>
      </c>
      <c r="P1960">
        <f>ROUNDUP(IF(D1960&gt;$D$4,0,($D$4-D1960+1)/365),0)</f>
        <v>0</v>
      </c>
      <c r="Q1960">
        <f>ROUNDUP(IF(D1960&gt;$D$5,0,($D$5-D1960+1)/365),0)</f>
        <v>0</v>
      </c>
      <c r="R1960" s="28">
        <f>IF(OR(P1960=1,Q1960=1),IF(D1960+364&lt;=$D$5,(D1960+364-$D$4+1)/365,IF(D1960&gt;$D$4,($D$5-D1960+1)/365,$D$6/365)),0)</f>
        <v>0</v>
      </c>
      <c r="S1960" s="28">
        <f>'Data &amp; Parameter'!$E$16*'Data &amp; Parameter'!$E$17*('Data &amp; Parameter'!$E$18+'Data &amp; Parameter'!$E$19)*'Data &amp; Parameter'!$E$20*'Data &amp; Parameter'!$E$37*R1960</f>
        <v>0</v>
      </c>
      <c r="T1960" s="28">
        <f t="shared" si="30"/>
        <v>0</v>
      </c>
    </row>
    <row r="1961" spans="1:20" ht="15.75" customHeight="1" x14ac:dyDescent="0.35">
      <c r="A1961">
        <v>1954</v>
      </c>
      <c r="B1961" s="76">
        <v>44236</v>
      </c>
      <c r="C1961" s="1" t="s">
        <v>6228</v>
      </c>
      <c r="D1961" s="76">
        <v>44236</v>
      </c>
      <c r="E1961" s="1" t="s">
        <v>6229</v>
      </c>
      <c r="F1961" s="1" t="s">
        <v>6230</v>
      </c>
      <c r="G1961" s="1" t="s">
        <v>123</v>
      </c>
      <c r="H1961" s="1" t="s">
        <v>124</v>
      </c>
      <c r="I1961" s="1" t="s">
        <v>125</v>
      </c>
      <c r="J1961" s="1" t="s">
        <v>1955</v>
      </c>
      <c r="K1961" s="1" t="s">
        <v>6120</v>
      </c>
      <c r="L1961">
        <f>ROUNDUP(IF(B1961&gt;$D$4,0,($D$4-B1961+1)/365),0)</f>
        <v>0</v>
      </c>
      <c r="M1961">
        <f>ROUNDUP(IF(B1961&gt;$D$5,0,($D$5-B1961+1)/365),0)</f>
        <v>0</v>
      </c>
      <c r="N1961" s="28">
        <f>IF(OR(L1961=1,M1961=1),IF(B1961+364&lt;=$D$5,(B1961+364-$D$4+1)/365,IF(B1961&gt;$D$4,($D$5-B1961+1)/365,$D$6/365)),0)</f>
        <v>0</v>
      </c>
      <c r="O1961" s="28">
        <f>'Data &amp; Parameter'!$E$16*'Data &amp; Parameter'!$E$17*('Data &amp; Parameter'!$E$18+'Data &amp; Parameter'!$E$19)*'Data &amp; Parameter'!$E$20*'Data &amp; Parameter'!$E$37*N1961</f>
        <v>0</v>
      </c>
      <c r="P1961">
        <f>ROUNDUP(IF(D1961&gt;$D$4,0,($D$4-D1961+1)/365),0)</f>
        <v>0</v>
      </c>
      <c r="Q1961">
        <f>ROUNDUP(IF(D1961&gt;$D$5,0,($D$5-D1961+1)/365),0)</f>
        <v>0</v>
      </c>
      <c r="R1961" s="28">
        <f>IF(OR(P1961=1,Q1961=1),IF(D1961+364&lt;=$D$5,(D1961+364-$D$4+1)/365,IF(D1961&gt;$D$4,($D$5-D1961+1)/365,$D$6/365)),0)</f>
        <v>0</v>
      </c>
      <c r="S1961" s="28">
        <f>'Data &amp; Parameter'!$E$16*'Data &amp; Parameter'!$E$17*('Data &amp; Parameter'!$E$18+'Data &amp; Parameter'!$E$19)*'Data &amp; Parameter'!$E$20*'Data &amp; Parameter'!$E$37*R1961</f>
        <v>0</v>
      </c>
      <c r="T1961" s="28">
        <f t="shared" si="30"/>
        <v>0</v>
      </c>
    </row>
    <row r="1962" spans="1:20" ht="15.75" customHeight="1" x14ac:dyDescent="0.35">
      <c r="A1962">
        <v>1955</v>
      </c>
      <c r="B1962" s="76">
        <v>44236</v>
      </c>
      <c r="C1962" s="1" t="s">
        <v>6231</v>
      </c>
      <c r="D1962" s="76">
        <v>44236</v>
      </c>
      <c r="E1962" s="1" t="s">
        <v>6232</v>
      </c>
      <c r="F1962" s="1" t="s">
        <v>6233</v>
      </c>
      <c r="G1962" s="1" t="s">
        <v>123</v>
      </c>
      <c r="H1962" s="1" t="s">
        <v>124</v>
      </c>
      <c r="I1962" s="1" t="s">
        <v>125</v>
      </c>
      <c r="J1962" s="1" t="s">
        <v>1955</v>
      </c>
      <c r="K1962" s="1" t="s">
        <v>6120</v>
      </c>
      <c r="L1962">
        <f>ROUNDUP(IF(B1962&gt;$D$4,0,($D$4-B1962+1)/365),0)</f>
        <v>0</v>
      </c>
      <c r="M1962">
        <f>ROUNDUP(IF(B1962&gt;$D$5,0,($D$5-B1962+1)/365),0)</f>
        <v>0</v>
      </c>
      <c r="N1962" s="28">
        <f>IF(OR(L1962=1,M1962=1),IF(B1962+364&lt;=$D$5,(B1962+364-$D$4+1)/365,IF(B1962&gt;$D$4,($D$5-B1962+1)/365,$D$6/365)),0)</f>
        <v>0</v>
      </c>
      <c r="O1962" s="28">
        <f>'Data &amp; Parameter'!$E$16*'Data &amp; Parameter'!$E$17*('Data &amp; Parameter'!$E$18+'Data &amp; Parameter'!$E$19)*'Data &amp; Parameter'!$E$20*'Data &amp; Parameter'!$E$37*N1962</f>
        <v>0</v>
      </c>
      <c r="P1962">
        <f>ROUNDUP(IF(D1962&gt;$D$4,0,($D$4-D1962+1)/365),0)</f>
        <v>0</v>
      </c>
      <c r="Q1962">
        <f>ROUNDUP(IF(D1962&gt;$D$5,0,($D$5-D1962+1)/365),0)</f>
        <v>0</v>
      </c>
      <c r="R1962" s="28">
        <f>IF(OR(P1962=1,Q1962=1),IF(D1962+364&lt;=$D$5,(D1962+364-$D$4+1)/365,IF(D1962&gt;$D$4,($D$5-D1962+1)/365,$D$6/365)),0)</f>
        <v>0</v>
      </c>
      <c r="S1962" s="28">
        <f>'Data &amp; Parameter'!$E$16*'Data &amp; Parameter'!$E$17*('Data &amp; Parameter'!$E$18+'Data &amp; Parameter'!$E$19)*'Data &amp; Parameter'!$E$20*'Data &amp; Parameter'!$E$37*R1962</f>
        <v>0</v>
      </c>
      <c r="T1962" s="28">
        <f t="shared" si="30"/>
        <v>0</v>
      </c>
    </row>
    <row r="1963" spans="1:20" ht="15.75" customHeight="1" x14ac:dyDescent="0.35">
      <c r="A1963">
        <v>1956</v>
      </c>
      <c r="B1963" s="76">
        <v>44236</v>
      </c>
      <c r="C1963" s="1" t="s">
        <v>6234</v>
      </c>
      <c r="D1963" s="76">
        <v>44236</v>
      </c>
      <c r="E1963" s="1" t="s">
        <v>6235</v>
      </c>
      <c r="F1963" s="1" t="s">
        <v>6236</v>
      </c>
      <c r="G1963" s="1" t="s">
        <v>123</v>
      </c>
      <c r="H1963" s="1" t="s">
        <v>124</v>
      </c>
      <c r="I1963" s="1" t="s">
        <v>125</v>
      </c>
      <c r="J1963" s="1" t="s">
        <v>1955</v>
      </c>
      <c r="K1963" s="1" t="s">
        <v>1955</v>
      </c>
      <c r="L1963">
        <f>ROUNDUP(IF(B1963&gt;$D$4,0,($D$4-B1963+1)/365),0)</f>
        <v>0</v>
      </c>
      <c r="M1963">
        <f>ROUNDUP(IF(B1963&gt;$D$5,0,($D$5-B1963+1)/365),0)</f>
        <v>0</v>
      </c>
      <c r="N1963" s="28">
        <f>IF(OR(L1963=1,M1963=1),IF(B1963+364&lt;=$D$5,(B1963+364-$D$4+1)/365,IF(B1963&gt;$D$4,($D$5-B1963+1)/365,$D$6/365)),0)</f>
        <v>0</v>
      </c>
      <c r="O1963" s="28">
        <f>'Data &amp; Parameter'!$E$16*'Data &amp; Parameter'!$E$17*('Data &amp; Parameter'!$E$18+'Data &amp; Parameter'!$E$19)*'Data &amp; Parameter'!$E$20*'Data &amp; Parameter'!$E$37*N1963</f>
        <v>0</v>
      </c>
      <c r="P1963">
        <f>ROUNDUP(IF(D1963&gt;$D$4,0,($D$4-D1963+1)/365),0)</f>
        <v>0</v>
      </c>
      <c r="Q1963">
        <f>ROUNDUP(IF(D1963&gt;$D$5,0,($D$5-D1963+1)/365),0)</f>
        <v>0</v>
      </c>
      <c r="R1963" s="28">
        <f>IF(OR(P1963=1,Q1963=1),IF(D1963+364&lt;=$D$5,(D1963+364-$D$4+1)/365,IF(D1963&gt;$D$4,($D$5-D1963+1)/365,$D$6/365)),0)</f>
        <v>0</v>
      </c>
      <c r="S1963" s="28">
        <f>'Data &amp; Parameter'!$E$16*'Data &amp; Parameter'!$E$17*('Data &amp; Parameter'!$E$18+'Data &amp; Parameter'!$E$19)*'Data &amp; Parameter'!$E$20*'Data &amp; Parameter'!$E$37*R1963</f>
        <v>0</v>
      </c>
      <c r="T1963" s="28">
        <f t="shared" si="30"/>
        <v>0</v>
      </c>
    </row>
    <row r="1964" spans="1:20" ht="15.75" customHeight="1" x14ac:dyDescent="0.35">
      <c r="A1964">
        <v>1957</v>
      </c>
      <c r="B1964" s="76">
        <v>44236</v>
      </c>
      <c r="C1964" s="1" t="s">
        <v>6237</v>
      </c>
      <c r="D1964" s="76">
        <v>44236</v>
      </c>
      <c r="E1964" s="1" t="s">
        <v>6238</v>
      </c>
      <c r="F1964" s="1" t="s">
        <v>6239</v>
      </c>
      <c r="G1964" s="1" t="s">
        <v>123</v>
      </c>
      <c r="H1964" s="1" t="s">
        <v>124</v>
      </c>
      <c r="I1964" s="1" t="s">
        <v>125</v>
      </c>
      <c r="J1964" s="1" t="s">
        <v>1955</v>
      </c>
      <c r="K1964" s="1" t="s">
        <v>1955</v>
      </c>
      <c r="L1964">
        <f>ROUNDUP(IF(B1964&gt;$D$4,0,($D$4-B1964+1)/365),0)</f>
        <v>0</v>
      </c>
      <c r="M1964">
        <f>ROUNDUP(IF(B1964&gt;$D$5,0,($D$5-B1964+1)/365),0)</f>
        <v>0</v>
      </c>
      <c r="N1964" s="28">
        <f>IF(OR(L1964=1,M1964=1),IF(B1964+364&lt;=$D$5,(B1964+364-$D$4+1)/365,IF(B1964&gt;$D$4,($D$5-B1964+1)/365,$D$6/365)),0)</f>
        <v>0</v>
      </c>
      <c r="O1964" s="28">
        <f>'Data &amp; Parameter'!$E$16*'Data &amp; Parameter'!$E$17*('Data &amp; Parameter'!$E$18+'Data &amp; Parameter'!$E$19)*'Data &amp; Parameter'!$E$20*'Data &amp; Parameter'!$E$37*N1964</f>
        <v>0</v>
      </c>
      <c r="P1964">
        <f>ROUNDUP(IF(D1964&gt;$D$4,0,($D$4-D1964+1)/365),0)</f>
        <v>0</v>
      </c>
      <c r="Q1964">
        <f>ROUNDUP(IF(D1964&gt;$D$5,0,($D$5-D1964+1)/365),0)</f>
        <v>0</v>
      </c>
      <c r="R1964" s="28">
        <f>IF(OR(P1964=1,Q1964=1),IF(D1964+364&lt;=$D$5,(D1964+364-$D$4+1)/365,IF(D1964&gt;$D$4,($D$5-D1964+1)/365,$D$6/365)),0)</f>
        <v>0</v>
      </c>
      <c r="S1964" s="28">
        <f>'Data &amp; Parameter'!$E$16*'Data &amp; Parameter'!$E$17*('Data &amp; Parameter'!$E$18+'Data &amp; Parameter'!$E$19)*'Data &amp; Parameter'!$E$20*'Data &amp; Parameter'!$E$37*R1964</f>
        <v>0</v>
      </c>
      <c r="T1964" s="28">
        <f t="shared" si="30"/>
        <v>0</v>
      </c>
    </row>
    <row r="1965" spans="1:20" ht="15.75" customHeight="1" x14ac:dyDescent="0.35">
      <c r="A1965">
        <v>1958</v>
      </c>
      <c r="B1965" s="76">
        <v>44236</v>
      </c>
      <c r="C1965" s="1" t="s">
        <v>6240</v>
      </c>
      <c r="D1965" s="76">
        <v>44236</v>
      </c>
      <c r="E1965" s="1" t="s">
        <v>6241</v>
      </c>
      <c r="F1965" s="1" t="s">
        <v>6242</v>
      </c>
      <c r="G1965" s="1" t="s">
        <v>123</v>
      </c>
      <c r="H1965" s="1" t="s">
        <v>124</v>
      </c>
      <c r="I1965" s="1" t="s">
        <v>125</v>
      </c>
      <c r="J1965" s="1" t="s">
        <v>1955</v>
      </c>
      <c r="K1965" s="1" t="s">
        <v>6243</v>
      </c>
      <c r="L1965">
        <f>ROUNDUP(IF(B1965&gt;$D$4,0,($D$4-B1965+1)/365),0)</f>
        <v>0</v>
      </c>
      <c r="M1965">
        <f>ROUNDUP(IF(B1965&gt;$D$5,0,($D$5-B1965+1)/365),0)</f>
        <v>0</v>
      </c>
      <c r="N1965" s="28">
        <f>IF(OR(L1965=1,M1965=1),IF(B1965+364&lt;=$D$5,(B1965+364-$D$4+1)/365,IF(B1965&gt;$D$4,($D$5-B1965+1)/365,$D$6/365)),0)</f>
        <v>0</v>
      </c>
      <c r="O1965" s="28">
        <f>'Data &amp; Parameter'!$E$16*'Data &amp; Parameter'!$E$17*('Data &amp; Parameter'!$E$18+'Data &amp; Parameter'!$E$19)*'Data &amp; Parameter'!$E$20*'Data &amp; Parameter'!$E$37*N1965</f>
        <v>0</v>
      </c>
      <c r="P1965">
        <f>ROUNDUP(IF(D1965&gt;$D$4,0,($D$4-D1965+1)/365),0)</f>
        <v>0</v>
      </c>
      <c r="Q1965">
        <f>ROUNDUP(IF(D1965&gt;$D$5,0,($D$5-D1965+1)/365),0)</f>
        <v>0</v>
      </c>
      <c r="R1965" s="28">
        <f>IF(OR(P1965=1,Q1965=1),IF(D1965+364&lt;=$D$5,(D1965+364-$D$4+1)/365,IF(D1965&gt;$D$4,($D$5-D1965+1)/365,$D$6/365)),0)</f>
        <v>0</v>
      </c>
      <c r="S1965" s="28">
        <f>'Data &amp; Parameter'!$E$16*'Data &amp; Parameter'!$E$17*('Data &amp; Parameter'!$E$18+'Data &amp; Parameter'!$E$19)*'Data &amp; Parameter'!$E$20*'Data &amp; Parameter'!$E$37*R1965</f>
        <v>0</v>
      </c>
      <c r="T1965" s="28">
        <f t="shared" si="30"/>
        <v>0</v>
      </c>
    </row>
    <row r="1966" spans="1:20" ht="15.75" customHeight="1" x14ac:dyDescent="0.35">
      <c r="A1966">
        <v>1959</v>
      </c>
      <c r="B1966" s="76">
        <v>44236</v>
      </c>
      <c r="C1966" s="1" t="s">
        <v>6244</v>
      </c>
      <c r="D1966" s="76">
        <v>44236</v>
      </c>
      <c r="E1966" s="1" t="s">
        <v>6245</v>
      </c>
      <c r="F1966" s="1" t="s">
        <v>6246</v>
      </c>
      <c r="G1966" s="1" t="s">
        <v>123</v>
      </c>
      <c r="H1966" s="1" t="s">
        <v>124</v>
      </c>
      <c r="I1966" s="1" t="s">
        <v>125</v>
      </c>
      <c r="J1966" s="1" t="s">
        <v>3962</v>
      </c>
      <c r="K1966" s="1" t="s">
        <v>3962</v>
      </c>
      <c r="L1966">
        <f>ROUNDUP(IF(B1966&gt;$D$4,0,($D$4-B1966+1)/365),0)</f>
        <v>0</v>
      </c>
      <c r="M1966">
        <f>ROUNDUP(IF(B1966&gt;$D$5,0,($D$5-B1966+1)/365),0)</f>
        <v>0</v>
      </c>
      <c r="N1966" s="28">
        <f>IF(OR(L1966=1,M1966=1),IF(B1966+364&lt;=$D$5,(B1966+364-$D$4+1)/365,IF(B1966&gt;$D$4,($D$5-B1966+1)/365,$D$6/365)),0)</f>
        <v>0</v>
      </c>
      <c r="O1966" s="28">
        <f>'Data &amp; Parameter'!$E$16*'Data &amp; Parameter'!$E$17*('Data &amp; Parameter'!$E$18+'Data &amp; Parameter'!$E$19)*'Data &amp; Parameter'!$E$20*'Data &amp; Parameter'!$E$37*N1966</f>
        <v>0</v>
      </c>
      <c r="P1966">
        <f>ROUNDUP(IF(D1966&gt;$D$4,0,($D$4-D1966+1)/365),0)</f>
        <v>0</v>
      </c>
      <c r="Q1966">
        <f>ROUNDUP(IF(D1966&gt;$D$5,0,($D$5-D1966+1)/365),0)</f>
        <v>0</v>
      </c>
      <c r="R1966" s="28">
        <f>IF(OR(P1966=1,Q1966=1),IF(D1966+364&lt;=$D$5,(D1966+364-$D$4+1)/365,IF(D1966&gt;$D$4,($D$5-D1966+1)/365,$D$6/365)),0)</f>
        <v>0</v>
      </c>
      <c r="S1966" s="28">
        <f>'Data &amp; Parameter'!$E$16*'Data &amp; Parameter'!$E$17*('Data &amp; Parameter'!$E$18+'Data &amp; Parameter'!$E$19)*'Data &amp; Parameter'!$E$20*'Data &amp; Parameter'!$E$37*R1966</f>
        <v>0</v>
      </c>
      <c r="T1966" s="28">
        <f t="shared" si="30"/>
        <v>0</v>
      </c>
    </row>
    <row r="1967" spans="1:20" ht="15.75" customHeight="1" x14ac:dyDescent="0.35">
      <c r="A1967">
        <v>1960</v>
      </c>
      <c r="B1967" s="76">
        <v>44236</v>
      </c>
      <c r="C1967" s="1" t="s">
        <v>6247</v>
      </c>
      <c r="D1967" s="76">
        <v>44236</v>
      </c>
      <c r="E1967" s="1" t="s">
        <v>6248</v>
      </c>
      <c r="F1967" s="1" t="s">
        <v>6249</v>
      </c>
      <c r="G1967" s="1" t="s">
        <v>123</v>
      </c>
      <c r="H1967" s="1" t="s">
        <v>124</v>
      </c>
      <c r="I1967" s="1" t="s">
        <v>125</v>
      </c>
      <c r="J1967" s="1" t="s">
        <v>3962</v>
      </c>
      <c r="K1967" s="1" t="s">
        <v>3962</v>
      </c>
      <c r="L1967">
        <f>ROUNDUP(IF(B1967&gt;$D$4,0,($D$4-B1967+1)/365),0)</f>
        <v>0</v>
      </c>
      <c r="M1967">
        <f>ROUNDUP(IF(B1967&gt;$D$5,0,($D$5-B1967+1)/365),0)</f>
        <v>0</v>
      </c>
      <c r="N1967" s="28">
        <f>IF(OR(L1967=1,M1967=1),IF(B1967+364&lt;=$D$5,(B1967+364-$D$4+1)/365,IF(B1967&gt;$D$4,($D$5-B1967+1)/365,$D$6/365)),0)</f>
        <v>0</v>
      </c>
      <c r="O1967" s="28">
        <f>'Data &amp; Parameter'!$E$16*'Data &amp; Parameter'!$E$17*('Data &amp; Parameter'!$E$18+'Data &amp; Parameter'!$E$19)*'Data &amp; Parameter'!$E$20*'Data &amp; Parameter'!$E$37*N1967</f>
        <v>0</v>
      </c>
      <c r="P1967">
        <f>ROUNDUP(IF(D1967&gt;$D$4,0,($D$4-D1967+1)/365),0)</f>
        <v>0</v>
      </c>
      <c r="Q1967">
        <f>ROUNDUP(IF(D1967&gt;$D$5,0,($D$5-D1967+1)/365),0)</f>
        <v>0</v>
      </c>
      <c r="R1967" s="28">
        <f>IF(OR(P1967=1,Q1967=1),IF(D1967+364&lt;=$D$5,(D1967+364-$D$4+1)/365,IF(D1967&gt;$D$4,($D$5-D1967+1)/365,$D$6/365)),0)</f>
        <v>0</v>
      </c>
      <c r="S1967" s="28">
        <f>'Data &amp; Parameter'!$E$16*'Data &amp; Parameter'!$E$17*('Data &amp; Parameter'!$E$18+'Data &amp; Parameter'!$E$19)*'Data &amp; Parameter'!$E$20*'Data &amp; Parameter'!$E$37*R1967</f>
        <v>0</v>
      </c>
      <c r="T1967" s="28">
        <f t="shared" si="30"/>
        <v>0</v>
      </c>
    </row>
    <row r="1968" spans="1:20" ht="15.75" customHeight="1" x14ac:dyDescent="0.35">
      <c r="A1968">
        <v>1961</v>
      </c>
      <c r="B1968" s="76">
        <v>44236</v>
      </c>
      <c r="C1968" s="1" t="s">
        <v>6250</v>
      </c>
      <c r="D1968" s="76">
        <v>44236</v>
      </c>
      <c r="E1968" s="1" t="s">
        <v>6251</v>
      </c>
      <c r="F1968" s="1" t="s">
        <v>6252</v>
      </c>
      <c r="G1968" s="1" t="s">
        <v>123</v>
      </c>
      <c r="H1968" s="1" t="s">
        <v>124</v>
      </c>
      <c r="I1968" s="1" t="s">
        <v>125</v>
      </c>
      <c r="J1968" s="1" t="s">
        <v>3962</v>
      </c>
      <c r="K1968" s="1" t="s">
        <v>3962</v>
      </c>
      <c r="L1968">
        <f>ROUNDUP(IF(B1968&gt;$D$4,0,($D$4-B1968+1)/365),0)</f>
        <v>0</v>
      </c>
      <c r="M1968">
        <f>ROUNDUP(IF(B1968&gt;$D$5,0,($D$5-B1968+1)/365),0)</f>
        <v>0</v>
      </c>
      <c r="N1968" s="28">
        <f>IF(OR(L1968=1,M1968=1),IF(B1968+364&lt;=$D$5,(B1968+364-$D$4+1)/365,IF(B1968&gt;$D$4,($D$5-B1968+1)/365,$D$6/365)),0)</f>
        <v>0</v>
      </c>
      <c r="O1968" s="28">
        <f>'Data &amp; Parameter'!$E$16*'Data &amp; Parameter'!$E$17*('Data &amp; Parameter'!$E$18+'Data &amp; Parameter'!$E$19)*'Data &amp; Parameter'!$E$20*'Data &amp; Parameter'!$E$37*N1968</f>
        <v>0</v>
      </c>
      <c r="P1968">
        <f>ROUNDUP(IF(D1968&gt;$D$4,0,($D$4-D1968+1)/365),0)</f>
        <v>0</v>
      </c>
      <c r="Q1968">
        <f>ROUNDUP(IF(D1968&gt;$D$5,0,($D$5-D1968+1)/365),0)</f>
        <v>0</v>
      </c>
      <c r="R1968" s="28">
        <f>IF(OR(P1968=1,Q1968=1),IF(D1968+364&lt;=$D$5,(D1968+364-$D$4+1)/365,IF(D1968&gt;$D$4,($D$5-D1968+1)/365,$D$6/365)),0)</f>
        <v>0</v>
      </c>
      <c r="S1968" s="28">
        <f>'Data &amp; Parameter'!$E$16*'Data &amp; Parameter'!$E$17*('Data &amp; Parameter'!$E$18+'Data &amp; Parameter'!$E$19)*'Data &amp; Parameter'!$E$20*'Data &amp; Parameter'!$E$37*R1968</f>
        <v>0</v>
      </c>
      <c r="T1968" s="28">
        <f t="shared" si="30"/>
        <v>0</v>
      </c>
    </row>
    <row r="1969" spans="1:20" ht="15.75" customHeight="1" x14ac:dyDescent="0.35">
      <c r="A1969">
        <v>1962</v>
      </c>
      <c r="B1969" s="76">
        <v>44236</v>
      </c>
      <c r="C1969" s="1" t="s">
        <v>6253</v>
      </c>
      <c r="D1969" s="76">
        <v>44236</v>
      </c>
      <c r="E1969" s="1" t="s">
        <v>6254</v>
      </c>
      <c r="F1969" s="1" t="s">
        <v>6255</v>
      </c>
      <c r="G1969" s="1" t="s">
        <v>123</v>
      </c>
      <c r="H1969" s="1" t="s">
        <v>124</v>
      </c>
      <c r="I1969" s="1" t="s">
        <v>125</v>
      </c>
      <c r="J1969" s="1" t="s">
        <v>736</v>
      </c>
      <c r="K1969" s="1" t="s">
        <v>2368</v>
      </c>
      <c r="L1969">
        <f>ROUNDUP(IF(B1969&gt;$D$4,0,($D$4-B1969+1)/365),0)</f>
        <v>0</v>
      </c>
      <c r="M1969">
        <f>ROUNDUP(IF(B1969&gt;$D$5,0,($D$5-B1969+1)/365),0)</f>
        <v>0</v>
      </c>
      <c r="N1969" s="28">
        <f>IF(OR(L1969=1,M1969=1),IF(B1969+364&lt;=$D$5,(B1969+364-$D$4+1)/365,IF(B1969&gt;$D$4,($D$5-B1969+1)/365,$D$6/365)),0)</f>
        <v>0</v>
      </c>
      <c r="O1969" s="28">
        <f>'Data &amp; Parameter'!$E$16*'Data &amp; Parameter'!$E$17*('Data &amp; Parameter'!$E$18+'Data &amp; Parameter'!$E$19)*'Data &amp; Parameter'!$E$20*'Data &amp; Parameter'!$E$37*N1969</f>
        <v>0</v>
      </c>
      <c r="P1969">
        <f>ROUNDUP(IF(D1969&gt;$D$4,0,($D$4-D1969+1)/365),0)</f>
        <v>0</v>
      </c>
      <c r="Q1969">
        <f>ROUNDUP(IF(D1969&gt;$D$5,0,($D$5-D1969+1)/365),0)</f>
        <v>0</v>
      </c>
      <c r="R1969" s="28">
        <f>IF(OR(P1969=1,Q1969=1),IF(D1969+364&lt;=$D$5,(D1969+364-$D$4+1)/365,IF(D1969&gt;$D$4,($D$5-D1969+1)/365,$D$6/365)),0)</f>
        <v>0</v>
      </c>
      <c r="S1969" s="28">
        <f>'Data &amp; Parameter'!$E$16*'Data &amp; Parameter'!$E$17*('Data &amp; Parameter'!$E$18+'Data &amp; Parameter'!$E$19)*'Data &amp; Parameter'!$E$20*'Data &amp; Parameter'!$E$37*R1969</f>
        <v>0</v>
      </c>
      <c r="T1969" s="28">
        <f t="shared" si="30"/>
        <v>0</v>
      </c>
    </row>
    <row r="1970" spans="1:20" ht="15.75" customHeight="1" x14ac:dyDescent="0.35">
      <c r="A1970">
        <v>1963</v>
      </c>
      <c r="B1970" s="76">
        <v>44236</v>
      </c>
      <c r="C1970" s="1" t="s">
        <v>6256</v>
      </c>
      <c r="D1970" s="76">
        <v>44236</v>
      </c>
      <c r="E1970" s="1" t="s">
        <v>6257</v>
      </c>
      <c r="F1970" s="1" t="s">
        <v>6258</v>
      </c>
      <c r="G1970" s="1" t="s">
        <v>123</v>
      </c>
      <c r="H1970" s="1" t="s">
        <v>124</v>
      </c>
      <c r="I1970" s="1" t="s">
        <v>125</v>
      </c>
      <c r="J1970" s="1" t="s">
        <v>3962</v>
      </c>
      <c r="K1970" s="1" t="s">
        <v>3962</v>
      </c>
      <c r="L1970">
        <f>ROUNDUP(IF(B1970&gt;$D$4,0,($D$4-B1970+1)/365),0)</f>
        <v>0</v>
      </c>
      <c r="M1970">
        <f>ROUNDUP(IF(B1970&gt;$D$5,0,($D$5-B1970+1)/365),0)</f>
        <v>0</v>
      </c>
      <c r="N1970" s="28">
        <f>IF(OR(L1970=1,M1970=1),IF(B1970+364&lt;=$D$5,(B1970+364-$D$4+1)/365,IF(B1970&gt;$D$4,($D$5-B1970+1)/365,$D$6/365)),0)</f>
        <v>0</v>
      </c>
      <c r="O1970" s="28">
        <f>'Data &amp; Parameter'!$E$16*'Data &amp; Parameter'!$E$17*('Data &amp; Parameter'!$E$18+'Data &amp; Parameter'!$E$19)*'Data &amp; Parameter'!$E$20*'Data &amp; Parameter'!$E$37*N1970</f>
        <v>0</v>
      </c>
      <c r="P1970">
        <f>ROUNDUP(IF(D1970&gt;$D$4,0,($D$4-D1970+1)/365),0)</f>
        <v>0</v>
      </c>
      <c r="Q1970">
        <f>ROUNDUP(IF(D1970&gt;$D$5,0,($D$5-D1970+1)/365),0)</f>
        <v>0</v>
      </c>
      <c r="R1970" s="28">
        <f>IF(OR(P1970=1,Q1970=1),IF(D1970+364&lt;=$D$5,(D1970+364-$D$4+1)/365,IF(D1970&gt;$D$4,($D$5-D1970+1)/365,$D$6/365)),0)</f>
        <v>0</v>
      </c>
      <c r="S1970" s="28">
        <f>'Data &amp; Parameter'!$E$16*'Data &amp; Parameter'!$E$17*('Data &amp; Parameter'!$E$18+'Data &amp; Parameter'!$E$19)*'Data &amp; Parameter'!$E$20*'Data &amp; Parameter'!$E$37*R1970</f>
        <v>0</v>
      </c>
      <c r="T1970" s="28">
        <f t="shared" si="30"/>
        <v>0</v>
      </c>
    </row>
    <row r="1971" spans="1:20" ht="15.75" customHeight="1" x14ac:dyDescent="0.35">
      <c r="A1971">
        <v>1964</v>
      </c>
      <c r="B1971" s="76">
        <v>44236</v>
      </c>
      <c r="C1971" s="1" t="s">
        <v>6259</v>
      </c>
      <c r="D1971" s="76">
        <v>44236</v>
      </c>
      <c r="E1971" s="1" t="s">
        <v>6260</v>
      </c>
      <c r="F1971" s="1" t="s">
        <v>6261</v>
      </c>
      <c r="G1971" s="1" t="s">
        <v>123</v>
      </c>
      <c r="H1971" s="1" t="s">
        <v>124</v>
      </c>
      <c r="I1971" s="1" t="s">
        <v>125</v>
      </c>
      <c r="J1971" s="1" t="s">
        <v>736</v>
      </c>
      <c r="K1971" s="1" t="s">
        <v>2368</v>
      </c>
      <c r="L1971">
        <f>ROUNDUP(IF(B1971&gt;$D$4,0,($D$4-B1971+1)/365),0)</f>
        <v>0</v>
      </c>
      <c r="M1971">
        <f>ROUNDUP(IF(B1971&gt;$D$5,0,($D$5-B1971+1)/365),0)</f>
        <v>0</v>
      </c>
      <c r="N1971" s="28">
        <f>IF(OR(L1971=1,M1971=1),IF(B1971+364&lt;=$D$5,(B1971+364-$D$4+1)/365,IF(B1971&gt;$D$4,($D$5-B1971+1)/365,$D$6/365)),0)</f>
        <v>0</v>
      </c>
      <c r="O1971" s="28">
        <f>'Data &amp; Parameter'!$E$16*'Data &amp; Parameter'!$E$17*('Data &amp; Parameter'!$E$18+'Data &amp; Parameter'!$E$19)*'Data &amp; Parameter'!$E$20*'Data &amp; Parameter'!$E$37*N1971</f>
        <v>0</v>
      </c>
      <c r="P1971">
        <f>ROUNDUP(IF(D1971&gt;$D$4,0,($D$4-D1971+1)/365),0)</f>
        <v>0</v>
      </c>
      <c r="Q1971">
        <f>ROUNDUP(IF(D1971&gt;$D$5,0,($D$5-D1971+1)/365),0)</f>
        <v>0</v>
      </c>
      <c r="R1971" s="28">
        <f>IF(OR(P1971=1,Q1971=1),IF(D1971+364&lt;=$D$5,(D1971+364-$D$4+1)/365,IF(D1971&gt;$D$4,($D$5-D1971+1)/365,$D$6/365)),0)</f>
        <v>0</v>
      </c>
      <c r="S1971" s="28">
        <f>'Data &amp; Parameter'!$E$16*'Data &amp; Parameter'!$E$17*('Data &amp; Parameter'!$E$18+'Data &amp; Parameter'!$E$19)*'Data &amp; Parameter'!$E$20*'Data &amp; Parameter'!$E$37*R1971</f>
        <v>0</v>
      </c>
      <c r="T1971" s="28">
        <f t="shared" si="30"/>
        <v>0</v>
      </c>
    </row>
    <row r="1972" spans="1:20" ht="15.75" customHeight="1" x14ac:dyDescent="0.35">
      <c r="A1972">
        <v>1965</v>
      </c>
      <c r="B1972" s="76">
        <v>44236</v>
      </c>
      <c r="C1972" s="1" t="s">
        <v>6262</v>
      </c>
      <c r="D1972" s="76">
        <v>44236</v>
      </c>
      <c r="E1972" s="1" t="s">
        <v>6263</v>
      </c>
      <c r="F1972" s="1" t="s">
        <v>6264</v>
      </c>
      <c r="G1972" s="1" t="s">
        <v>123</v>
      </c>
      <c r="H1972" s="1" t="s">
        <v>124</v>
      </c>
      <c r="I1972" s="1" t="s">
        <v>125</v>
      </c>
      <c r="J1972" s="1" t="s">
        <v>736</v>
      </c>
      <c r="K1972" s="1" t="s">
        <v>2368</v>
      </c>
      <c r="L1972">
        <f>ROUNDUP(IF(B1972&gt;$D$4,0,($D$4-B1972+1)/365),0)</f>
        <v>0</v>
      </c>
      <c r="M1972">
        <f>ROUNDUP(IF(B1972&gt;$D$5,0,($D$5-B1972+1)/365),0)</f>
        <v>0</v>
      </c>
      <c r="N1972" s="28">
        <f>IF(OR(L1972=1,M1972=1),IF(B1972+364&lt;=$D$5,(B1972+364-$D$4+1)/365,IF(B1972&gt;$D$4,($D$5-B1972+1)/365,$D$6/365)),0)</f>
        <v>0</v>
      </c>
      <c r="O1972" s="28">
        <f>'Data &amp; Parameter'!$E$16*'Data &amp; Parameter'!$E$17*('Data &amp; Parameter'!$E$18+'Data &amp; Parameter'!$E$19)*'Data &amp; Parameter'!$E$20*'Data &amp; Parameter'!$E$37*N1972</f>
        <v>0</v>
      </c>
      <c r="P1972">
        <f>ROUNDUP(IF(D1972&gt;$D$4,0,($D$4-D1972+1)/365),0)</f>
        <v>0</v>
      </c>
      <c r="Q1972">
        <f>ROUNDUP(IF(D1972&gt;$D$5,0,($D$5-D1972+1)/365),0)</f>
        <v>0</v>
      </c>
      <c r="R1972" s="28">
        <f>IF(OR(P1972=1,Q1972=1),IF(D1972+364&lt;=$D$5,(D1972+364-$D$4+1)/365,IF(D1972&gt;$D$4,($D$5-D1972+1)/365,$D$6/365)),0)</f>
        <v>0</v>
      </c>
      <c r="S1972" s="28">
        <f>'Data &amp; Parameter'!$E$16*'Data &amp; Parameter'!$E$17*('Data &amp; Parameter'!$E$18+'Data &amp; Parameter'!$E$19)*'Data &amp; Parameter'!$E$20*'Data &amp; Parameter'!$E$37*R1972</f>
        <v>0</v>
      </c>
      <c r="T1972" s="28">
        <f t="shared" si="30"/>
        <v>0</v>
      </c>
    </row>
    <row r="1973" spans="1:20" ht="15.75" customHeight="1" x14ac:dyDescent="0.35">
      <c r="A1973">
        <v>1966</v>
      </c>
      <c r="B1973" s="76">
        <v>44236</v>
      </c>
      <c r="C1973" s="1" t="s">
        <v>6265</v>
      </c>
      <c r="D1973" s="76">
        <v>44236</v>
      </c>
      <c r="E1973" s="1" t="s">
        <v>6266</v>
      </c>
      <c r="F1973" s="1" t="s">
        <v>6267</v>
      </c>
      <c r="G1973" s="1" t="s">
        <v>123</v>
      </c>
      <c r="H1973" s="1" t="s">
        <v>124</v>
      </c>
      <c r="I1973" s="1" t="s">
        <v>125</v>
      </c>
      <c r="J1973" s="1" t="s">
        <v>736</v>
      </c>
      <c r="K1973" s="1" t="s">
        <v>2368</v>
      </c>
      <c r="L1973">
        <f>ROUNDUP(IF(B1973&gt;$D$4,0,($D$4-B1973+1)/365),0)</f>
        <v>0</v>
      </c>
      <c r="M1973">
        <f>ROUNDUP(IF(B1973&gt;$D$5,0,($D$5-B1973+1)/365),0)</f>
        <v>0</v>
      </c>
      <c r="N1973" s="28">
        <f>IF(OR(L1973=1,M1973=1),IF(B1973+364&lt;=$D$5,(B1973+364-$D$4+1)/365,IF(B1973&gt;$D$4,($D$5-B1973+1)/365,$D$6/365)),0)</f>
        <v>0</v>
      </c>
      <c r="O1973" s="28">
        <f>'Data &amp; Parameter'!$E$16*'Data &amp; Parameter'!$E$17*('Data &amp; Parameter'!$E$18+'Data &amp; Parameter'!$E$19)*'Data &amp; Parameter'!$E$20*'Data &amp; Parameter'!$E$37*N1973</f>
        <v>0</v>
      </c>
      <c r="P1973">
        <f>ROUNDUP(IF(D1973&gt;$D$4,0,($D$4-D1973+1)/365),0)</f>
        <v>0</v>
      </c>
      <c r="Q1973">
        <f>ROUNDUP(IF(D1973&gt;$D$5,0,($D$5-D1973+1)/365),0)</f>
        <v>0</v>
      </c>
      <c r="R1973" s="28">
        <f>IF(OR(P1973=1,Q1973=1),IF(D1973+364&lt;=$D$5,(D1973+364-$D$4+1)/365,IF(D1973&gt;$D$4,($D$5-D1973+1)/365,$D$6/365)),0)</f>
        <v>0</v>
      </c>
      <c r="S1973" s="28">
        <f>'Data &amp; Parameter'!$E$16*'Data &amp; Parameter'!$E$17*('Data &amp; Parameter'!$E$18+'Data &amp; Parameter'!$E$19)*'Data &amp; Parameter'!$E$20*'Data &amp; Parameter'!$E$37*R1973</f>
        <v>0</v>
      </c>
      <c r="T1973" s="28">
        <f t="shared" si="30"/>
        <v>0</v>
      </c>
    </row>
    <row r="1974" spans="1:20" ht="15.75" customHeight="1" x14ac:dyDescent="0.35">
      <c r="A1974">
        <v>1967</v>
      </c>
      <c r="B1974" s="76">
        <v>44236</v>
      </c>
      <c r="C1974" s="1" t="s">
        <v>6268</v>
      </c>
      <c r="D1974" s="76">
        <v>44236</v>
      </c>
      <c r="E1974" s="1" t="s">
        <v>6269</v>
      </c>
      <c r="F1974" s="1" t="s">
        <v>6270</v>
      </c>
      <c r="G1974" s="1" t="s">
        <v>123</v>
      </c>
      <c r="H1974" s="1" t="s">
        <v>124</v>
      </c>
      <c r="I1974" s="1" t="s">
        <v>125</v>
      </c>
      <c r="J1974" s="1" t="s">
        <v>736</v>
      </c>
      <c r="K1974" s="1" t="s">
        <v>2368</v>
      </c>
      <c r="L1974">
        <f>ROUNDUP(IF(B1974&gt;$D$4,0,($D$4-B1974+1)/365),0)</f>
        <v>0</v>
      </c>
      <c r="M1974">
        <f>ROUNDUP(IF(B1974&gt;$D$5,0,($D$5-B1974+1)/365),0)</f>
        <v>0</v>
      </c>
      <c r="N1974" s="28">
        <f>IF(OR(L1974=1,M1974=1),IF(B1974+364&lt;=$D$5,(B1974+364-$D$4+1)/365,IF(B1974&gt;$D$4,($D$5-B1974+1)/365,$D$6/365)),0)</f>
        <v>0</v>
      </c>
      <c r="O1974" s="28">
        <f>'Data &amp; Parameter'!$E$16*'Data &amp; Parameter'!$E$17*('Data &amp; Parameter'!$E$18+'Data &amp; Parameter'!$E$19)*'Data &amp; Parameter'!$E$20*'Data &amp; Parameter'!$E$37*N1974</f>
        <v>0</v>
      </c>
      <c r="P1974">
        <f>ROUNDUP(IF(D1974&gt;$D$4,0,($D$4-D1974+1)/365),0)</f>
        <v>0</v>
      </c>
      <c r="Q1974">
        <f>ROUNDUP(IF(D1974&gt;$D$5,0,($D$5-D1974+1)/365),0)</f>
        <v>0</v>
      </c>
      <c r="R1974" s="28">
        <f>IF(OR(P1974=1,Q1974=1),IF(D1974+364&lt;=$D$5,(D1974+364-$D$4+1)/365,IF(D1974&gt;$D$4,($D$5-D1974+1)/365,$D$6/365)),0)</f>
        <v>0</v>
      </c>
      <c r="S1974" s="28">
        <f>'Data &amp; Parameter'!$E$16*'Data &amp; Parameter'!$E$17*('Data &amp; Parameter'!$E$18+'Data &amp; Parameter'!$E$19)*'Data &amp; Parameter'!$E$20*'Data &amp; Parameter'!$E$37*R1974</f>
        <v>0</v>
      </c>
      <c r="T1974" s="28">
        <f t="shared" si="30"/>
        <v>0</v>
      </c>
    </row>
    <row r="1975" spans="1:20" ht="15.75" customHeight="1" x14ac:dyDescent="0.35">
      <c r="A1975">
        <v>1968</v>
      </c>
      <c r="B1975" s="76">
        <v>44236</v>
      </c>
      <c r="C1975" s="1" t="s">
        <v>6271</v>
      </c>
      <c r="D1975" s="76">
        <v>44236</v>
      </c>
      <c r="E1975" s="1" t="s">
        <v>6272</v>
      </c>
      <c r="F1975" s="1" t="s">
        <v>6273</v>
      </c>
      <c r="G1975" s="1" t="s">
        <v>123</v>
      </c>
      <c r="H1975" s="1" t="s">
        <v>124</v>
      </c>
      <c r="I1975" s="1" t="s">
        <v>125</v>
      </c>
      <c r="J1975" s="1" t="s">
        <v>736</v>
      </c>
      <c r="K1975" s="1" t="s">
        <v>2368</v>
      </c>
      <c r="L1975">
        <f>ROUNDUP(IF(B1975&gt;$D$4,0,($D$4-B1975+1)/365),0)</f>
        <v>0</v>
      </c>
      <c r="M1975">
        <f>ROUNDUP(IF(B1975&gt;$D$5,0,($D$5-B1975+1)/365),0)</f>
        <v>0</v>
      </c>
      <c r="N1975" s="28">
        <f>IF(OR(L1975=1,M1975=1),IF(B1975+364&lt;=$D$5,(B1975+364-$D$4+1)/365,IF(B1975&gt;$D$4,($D$5-B1975+1)/365,$D$6/365)),0)</f>
        <v>0</v>
      </c>
      <c r="O1975" s="28">
        <f>'Data &amp; Parameter'!$E$16*'Data &amp; Parameter'!$E$17*('Data &amp; Parameter'!$E$18+'Data &amp; Parameter'!$E$19)*'Data &amp; Parameter'!$E$20*'Data &amp; Parameter'!$E$37*N1975</f>
        <v>0</v>
      </c>
      <c r="P1975">
        <f>ROUNDUP(IF(D1975&gt;$D$4,0,($D$4-D1975+1)/365),0)</f>
        <v>0</v>
      </c>
      <c r="Q1975">
        <f>ROUNDUP(IF(D1975&gt;$D$5,0,($D$5-D1975+1)/365),0)</f>
        <v>0</v>
      </c>
      <c r="R1975" s="28">
        <f>IF(OR(P1975=1,Q1975=1),IF(D1975+364&lt;=$D$5,(D1975+364-$D$4+1)/365,IF(D1975&gt;$D$4,($D$5-D1975+1)/365,$D$6/365)),0)</f>
        <v>0</v>
      </c>
      <c r="S1975" s="28">
        <f>'Data &amp; Parameter'!$E$16*'Data &amp; Parameter'!$E$17*('Data &amp; Parameter'!$E$18+'Data &amp; Parameter'!$E$19)*'Data &amp; Parameter'!$E$20*'Data &amp; Parameter'!$E$37*R1975</f>
        <v>0</v>
      </c>
      <c r="T1975" s="28">
        <f t="shared" si="30"/>
        <v>0</v>
      </c>
    </row>
    <row r="1976" spans="1:20" ht="15.75" customHeight="1" x14ac:dyDescent="0.35">
      <c r="A1976">
        <v>1969</v>
      </c>
      <c r="B1976" s="76">
        <v>44236</v>
      </c>
      <c r="C1976" s="1" t="s">
        <v>6274</v>
      </c>
      <c r="D1976" s="76">
        <v>44236</v>
      </c>
      <c r="E1976" s="1" t="s">
        <v>6275</v>
      </c>
      <c r="F1976" s="1" t="s">
        <v>6276</v>
      </c>
      <c r="G1976" s="1" t="s">
        <v>123</v>
      </c>
      <c r="H1976" s="1" t="s">
        <v>124</v>
      </c>
      <c r="I1976" s="1" t="s">
        <v>125</v>
      </c>
      <c r="J1976" s="1" t="s">
        <v>736</v>
      </c>
      <c r="K1976" s="1" t="s">
        <v>2368</v>
      </c>
      <c r="L1976">
        <f>ROUNDUP(IF(B1976&gt;$D$4,0,($D$4-B1976+1)/365),0)</f>
        <v>0</v>
      </c>
      <c r="M1976">
        <f>ROUNDUP(IF(B1976&gt;$D$5,0,($D$5-B1976+1)/365),0)</f>
        <v>0</v>
      </c>
      <c r="N1976" s="28">
        <f>IF(OR(L1976=1,M1976=1),IF(B1976+364&lt;=$D$5,(B1976+364-$D$4+1)/365,IF(B1976&gt;$D$4,($D$5-B1976+1)/365,$D$6/365)),0)</f>
        <v>0</v>
      </c>
      <c r="O1976" s="28">
        <f>'Data &amp; Parameter'!$E$16*'Data &amp; Parameter'!$E$17*('Data &amp; Parameter'!$E$18+'Data &amp; Parameter'!$E$19)*'Data &amp; Parameter'!$E$20*'Data &amp; Parameter'!$E$37*N1976</f>
        <v>0</v>
      </c>
      <c r="P1976">
        <f>ROUNDUP(IF(D1976&gt;$D$4,0,($D$4-D1976+1)/365),0)</f>
        <v>0</v>
      </c>
      <c r="Q1976">
        <f>ROUNDUP(IF(D1976&gt;$D$5,0,($D$5-D1976+1)/365),0)</f>
        <v>0</v>
      </c>
      <c r="R1976" s="28">
        <f>IF(OR(P1976=1,Q1976=1),IF(D1976+364&lt;=$D$5,(D1976+364-$D$4+1)/365,IF(D1976&gt;$D$4,($D$5-D1976+1)/365,$D$6/365)),0)</f>
        <v>0</v>
      </c>
      <c r="S1976" s="28">
        <f>'Data &amp; Parameter'!$E$16*'Data &amp; Parameter'!$E$17*('Data &amp; Parameter'!$E$18+'Data &amp; Parameter'!$E$19)*'Data &amp; Parameter'!$E$20*'Data &amp; Parameter'!$E$37*R1976</f>
        <v>0</v>
      </c>
      <c r="T1976" s="28">
        <f t="shared" si="30"/>
        <v>0</v>
      </c>
    </row>
    <row r="1977" spans="1:20" ht="15.75" customHeight="1" x14ac:dyDescent="0.35">
      <c r="A1977">
        <v>1970</v>
      </c>
      <c r="B1977" s="76">
        <v>44236</v>
      </c>
      <c r="C1977" s="1" t="s">
        <v>6277</v>
      </c>
      <c r="D1977" s="76">
        <v>44236</v>
      </c>
      <c r="E1977" s="1" t="s">
        <v>6278</v>
      </c>
      <c r="F1977" s="1" t="s">
        <v>6279</v>
      </c>
      <c r="G1977" s="1" t="s">
        <v>123</v>
      </c>
      <c r="H1977" s="1" t="s">
        <v>124</v>
      </c>
      <c r="I1977" s="1" t="s">
        <v>125</v>
      </c>
      <c r="J1977" s="1" t="s">
        <v>736</v>
      </c>
      <c r="K1977" s="1" t="s">
        <v>2368</v>
      </c>
      <c r="L1977">
        <f>ROUNDUP(IF(B1977&gt;$D$4,0,($D$4-B1977+1)/365),0)</f>
        <v>0</v>
      </c>
      <c r="M1977">
        <f>ROUNDUP(IF(B1977&gt;$D$5,0,($D$5-B1977+1)/365),0)</f>
        <v>0</v>
      </c>
      <c r="N1977" s="28">
        <f>IF(OR(L1977=1,M1977=1),IF(B1977+364&lt;=$D$5,(B1977+364-$D$4+1)/365,IF(B1977&gt;$D$4,($D$5-B1977+1)/365,$D$6/365)),0)</f>
        <v>0</v>
      </c>
      <c r="O1977" s="28">
        <f>'Data &amp; Parameter'!$E$16*'Data &amp; Parameter'!$E$17*('Data &amp; Parameter'!$E$18+'Data &amp; Parameter'!$E$19)*'Data &amp; Parameter'!$E$20*'Data &amp; Parameter'!$E$37*N1977</f>
        <v>0</v>
      </c>
      <c r="P1977">
        <f>ROUNDUP(IF(D1977&gt;$D$4,0,($D$4-D1977+1)/365),0)</f>
        <v>0</v>
      </c>
      <c r="Q1977">
        <f>ROUNDUP(IF(D1977&gt;$D$5,0,($D$5-D1977+1)/365),0)</f>
        <v>0</v>
      </c>
      <c r="R1977" s="28">
        <f>IF(OR(P1977=1,Q1977=1),IF(D1977+364&lt;=$D$5,(D1977+364-$D$4+1)/365,IF(D1977&gt;$D$4,($D$5-D1977+1)/365,$D$6/365)),0)</f>
        <v>0</v>
      </c>
      <c r="S1977" s="28">
        <f>'Data &amp; Parameter'!$E$16*'Data &amp; Parameter'!$E$17*('Data &amp; Parameter'!$E$18+'Data &amp; Parameter'!$E$19)*'Data &amp; Parameter'!$E$20*'Data &amp; Parameter'!$E$37*R1977</f>
        <v>0</v>
      </c>
      <c r="T1977" s="28">
        <f t="shared" si="30"/>
        <v>0</v>
      </c>
    </row>
    <row r="1978" spans="1:20" ht="15.75" customHeight="1" x14ac:dyDescent="0.35">
      <c r="A1978">
        <v>1971</v>
      </c>
      <c r="B1978" s="76">
        <v>44236</v>
      </c>
      <c r="C1978" s="1" t="s">
        <v>6280</v>
      </c>
      <c r="D1978" s="76">
        <v>44236</v>
      </c>
      <c r="E1978" s="1" t="s">
        <v>6281</v>
      </c>
      <c r="F1978" s="1" t="s">
        <v>6282</v>
      </c>
      <c r="G1978" s="1" t="s">
        <v>123</v>
      </c>
      <c r="H1978" s="1" t="s">
        <v>124</v>
      </c>
      <c r="I1978" s="1" t="s">
        <v>125</v>
      </c>
      <c r="J1978" s="1" t="s">
        <v>736</v>
      </c>
      <c r="K1978" s="1" t="s">
        <v>2368</v>
      </c>
      <c r="L1978">
        <f>ROUNDUP(IF(B1978&gt;$D$4,0,($D$4-B1978+1)/365),0)</f>
        <v>0</v>
      </c>
      <c r="M1978">
        <f>ROUNDUP(IF(B1978&gt;$D$5,0,($D$5-B1978+1)/365),0)</f>
        <v>0</v>
      </c>
      <c r="N1978" s="28">
        <f>IF(OR(L1978=1,M1978=1),IF(B1978+364&lt;=$D$5,(B1978+364-$D$4+1)/365,IF(B1978&gt;$D$4,($D$5-B1978+1)/365,$D$6/365)),0)</f>
        <v>0</v>
      </c>
      <c r="O1978" s="28">
        <f>'Data &amp; Parameter'!$E$16*'Data &amp; Parameter'!$E$17*('Data &amp; Parameter'!$E$18+'Data &amp; Parameter'!$E$19)*'Data &amp; Parameter'!$E$20*'Data &amp; Parameter'!$E$37*N1978</f>
        <v>0</v>
      </c>
      <c r="P1978">
        <f>ROUNDUP(IF(D1978&gt;$D$4,0,($D$4-D1978+1)/365),0)</f>
        <v>0</v>
      </c>
      <c r="Q1978">
        <f>ROUNDUP(IF(D1978&gt;$D$5,0,($D$5-D1978+1)/365),0)</f>
        <v>0</v>
      </c>
      <c r="R1978" s="28">
        <f>IF(OR(P1978=1,Q1978=1),IF(D1978+364&lt;=$D$5,(D1978+364-$D$4+1)/365,IF(D1978&gt;$D$4,($D$5-D1978+1)/365,$D$6/365)),0)</f>
        <v>0</v>
      </c>
      <c r="S1978" s="28">
        <f>'Data &amp; Parameter'!$E$16*'Data &amp; Parameter'!$E$17*('Data &amp; Parameter'!$E$18+'Data &amp; Parameter'!$E$19)*'Data &amp; Parameter'!$E$20*'Data &amp; Parameter'!$E$37*R1978</f>
        <v>0</v>
      </c>
      <c r="T1978" s="28">
        <f t="shared" si="30"/>
        <v>0</v>
      </c>
    </row>
    <row r="1979" spans="1:20" ht="15.75" customHeight="1" x14ac:dyDescent="0.35">
      <c r="A1979">
        <v>1972</v>
      </c>
      <c r="B1979" s="76">
        <v>44236</v>
      </c>
      <c r="C1979" s="1" t="s">
        <v>6283</v>
      </c>
      <c r="D1979" s="76">
        <v>44236</v>
      </c>
      <c r="E1979" s="1" t="s">
        <v>6284</v>
      </c>
      <c r="F1979" s="1" t="s">
        <v>6285</v>
      </c>
      <c r="G1979" s="1" t="s">
        <v>123</v>
      </c>
      <c r="H1979" s="1" t="s">
        <v>124</v>
      </c>
      <c r="I1979" s="1" t="s">
        <v>125</v>
      </c>
      <c r="J1979" s="1" t="s">
        <v>736</v>
      </c>
      <c r="K1979" s="1" t="s">
        <v>2368</v>
      </c>
      <c r="L1979">
        <f>ROUNDUP(IF(B1979&gt;$D$4,0,($D$4-B1979+1)/365),0)</f>
        <v>0</v>
      </c>
      <c r="M1979">
        <f>ROUNDUP(IF(B1979&gt;$D$5,0,($D$5-B1979+1)/365),0)</f>
        <v>0</v>
      </c>
      <c r="N1979" s="28">
        <f>IF(OR(L1979=1,M1979=1),IF(B1979+364&lt;=$D$5,(B1979+364-$D$4+1)/365,IF(B1979&gt;$D$4,($D$5-B1979+1)/365,$D$6/365)),0)</f>
        <v>0</v>
      </c>
      <c r="O1979" s="28">
        <f>'Data &amp; Parameter'!$E$16*'Data &amp; Parameter'!$E$17*('Data &amp; Parameter'!$E$18+'Data &amp; Parameter'!$E$19)*'Data &amp; Parameter'!$E$20*'Data &amp; Parameter'!$E$37*N1979</f>
        <v>0</v>
      </c>
      <c r="P1979">
        <f>ROUNDUP(IF(D1979&gt;$D$4,0,($D$4-D1979+1)/365),0)</f>
        <v>0</v>
      </c>
      <c r="Q1979">
        <f>ROUNDUP(IF(D1979&gt;$D$5,0,($D$5-D1979+1)/365),0)</f>
        <v>0</v>
      </c>
      <c r="R1979" s="28">
        <f>IF(OR(P1979=1,Q1979=1),IF(D1979+364&lt;=$D$5,(D1979+364-$D$4+1)/365,IF(D1979&gt;$D$4,($D$5-D1979+1)/365,$D$6/365)),0)</f>
        <v>0</v>
      </c>
      <c r="S1979" s="28">
        <f>'Data &amp; Parameter'!$E$16*'Data &amp; Parameter'!$E$17*('Data &amp; Parameter'!$E$18+'Data &amp; Parameter'!$E$19)*'Data &amp; Parameter'!$E$20*'Data &amp; Parameter'!$E$37*R1979</f>
        <v>0</v>
      </c>
      <c r="T1979" s="28">
        <f t="shared" si="30"/>
        <v>0</v>
      </c>
    </row>
    <row r="1980" spans="1:20" ht="15.75" customHeight="1" x14ac:dyDescent="0.35">
      <c r="A1980">
        <v>1973</v>
      </c>
      <c r="B1980" s="76">
        <v>44236</v>
      </c>
      <c r="C1980" s="1" t="s">
        <v>6286</v>
      </c>
      <c r="D1980" s="76">
        <v>44236</v>
      </c>
      <c r="E1980" s="1" t="s">
        <v>6287</v>
      </c>
      <c r="F1980" s="1" t="s">
        <v>6288</v>
      </c>
      <c r="G1980" s="1" t="s">
        <v>123</v>
      </c>
      <c r="H1980" s="1" t="s">
        <v>124</v>
      </c>
      <c r="I1980" s="1" t="s">
        <v>125</v>
      </c>
      <c r="J1980" s="1" t="s">
        <v>1955</v>
      </c>
      <c r="K1980" s="1" t="s">
        <v>6289</v>
      </c>
      <c r="L1980">
        <f>ROUNDUP(IF(B1980&gt;$D$4,0,($D$4-B1980+1)/365),0)</f>
        <v>0</v>
      </c>
      <c r="M1980">
        <f>ROUNDUP(IF(B1980&gt;$D$5,0,($D$5-B1980+1)/365),0)</f>
        <v>0</v>
      </c>
      <c r="N1980" s="28">
        <f>IF(OR(L1980=1,M1980=1),IF(B1980+364&lt;=$D$5,(B1980+364-$D$4+1)/365,IF(B1980&gt;$D$4,($D$5-B1980+1)/365,$D$6/365)),0)</f>
        <v>0</v>
      </c>
      <c r="O1980" s="28">
        <f>'Data &amp; Parameter'!$E$16*'Data &amp; Parameter'!$E$17*('Data &amp; Parameter'!$E$18+'Data &amp; Parameter'!$E$19)*'Data &amp; Parameter'!$E$20*'Data &amp; Parameter'!$E$37*N1980</f>
        <v>0</v>
      </c>
      <c r="P1980">
        <f>ROUNDUP(IF(D1980&gt;$D$4,0,($D$4-D1980+1)/365),0)</f>
        <v>0</v>
      </c>
      <c r="Q1980">
        <f>ROUNDUP(IF(D1980&gt;$D$5,0,($D$5-D1980+1)/365),0)</f>
        <v>0</v>
      </c>
      <c r="R1980" s="28">
        <f>IF(OR(P1980=1,Q1980=1),IF(D1980+364&lt;=$D$5,(D1980+364-$D$4+1)/365,IF(D1980&gt;$D$4,($D$5-D1980+1)/365,$D$6/365)),0)</f>
        <v>0</v>
      </c>
      <c r="S1980" s="28">
        <f>'Data &amp; Parameter'!$E$16*'Data &amp; Parameter'!$E$17*('Data &amp; Parameter'!$E$18+'Data &amp; Parameter'!$E$19)*'Data &amp; Parameter'!$E$20*'Data &amp; Parameter'!$E$37*R1980</f>
        <v>0</v>
      </c>
      <c r="T1980" s="28">
        <f t="shared" si="30"/>
        <v>0</v>
      </c>
    </row>
    <row r="1981" spans="1:20" ht="15.75" customHeight="1" x14ac:dyDescent="0.35">
      <c r="A1981">
        <v>1974</v>
      </c>
      <c r="B1981" s="76">
        <v>44236</v>
      </c>
      <c r="C1981" s="1" t="s">
        <v>6290</v>
      </c>
      <c r="D1981" s="76">
        <v>44236</v>
      </c>
      <c r="E1981" s="1" t="s">
        <v>6291</v>
      </c>
      <c r="F1981" s="1" t="s">
        <v>6292</v>
      </c>
      <c r="G1981" s="1" t="s">
        <v>123</v>
      </c>
      <c r="H1981" s="1" t="s">
        <v>124</v>
      </c>
      <c r="I1981" s="1" t="s">
        <v>125</v>
      </c>
      <c r="J1981" s="1" t="s">
        <v>1955</v>
      </c>
      <c r="K1981" s="1" t="s">
        <v>6289</v>
      </c>
      <c r="L1981">
        <f>ROUNDUP(IF(B1981&gt;$D$4,0,($D$4-B1981+1)/365),0)</f>
        <v>0</v>
      </c>
      <c r="M1981">
        <f>ROUNDUP(IF(B1981&gt;$D$5,0,($D$5-B1981+1)/365),0)</f>
        <v>0</v>
      </c>
      <c r="N1981" s="28">
        <f>IF(OR(L1981=1,M1981=1),IF(B1981+364&lt;=$D$5,(B1981+364-$D$4+1)/365,IF(B1981&gt;$D$4,($D$5-B1981+1)/365,$D$6/365)),0)</f>
        <v>0</v>
      </c>
      <c r="O1981" s="28">
        <f>'Data &amp; Parameter'!$E$16*'Data &amp; Parameter'!$E$17*('Data &amp; Parameter'!$E$18+'Data &amp; Parameter'!$E$19)*'Data &amp; Parameter'!$E$20*'Data &amp; Parameter'!$E$37*N1981</f>
        <v>0</v>
      </c>
      <c r="P1981">
        <f>ROUNDUP(IF(D1981&gt;$D$4,0,($D$4-D1981+1)/365),0)</f>
        <v>0</v>
      </c>
      <c r="Q1981">
        <f>ROUNDUP(IF(D1981&gt;$D$5,0,($D$5-D1981+1)/365),0)</f>
        <v>0</v>
      </c>
      <c r="R1981" s="28">
        <f>IF(OR(P1981=1,Q1981=1),IF(D1981+364&lt;=$D$5,(D1981+364-$D$4+1)/365,IF(D1981&gt;$D$4,($D$5-D1981+1)/365,$D$6/365)),0)</f>
        <v>0</v>
      </c>
      <c r="S1981" s="28">
        <f>'Data &amp; Parameter'!$E$16*'Data &amp; Parameter'!$E$17*('Data &amp; Parameter'!$E$18+'Data &amp; Parameter'!$E$19)*'Data &amp; Parameter'!$E$20*'Data &amp; Parameter'!$E$37*R1981</f>
        <v>0</v>
      </c>
      <c r="T1981" s="28">
        <f t="shared" si="30"/>
        <v>0</v>
      </c>
    </row>
    <row r="1982" spans="1:20" ht="15.75" customHeight="1" x14ac:dyDescent="0.35">
      <c r="A1982">
        <v>1975</v>
      </c>
      <c r="B1982" s="76">
        <v>44236</v>
      </c>
      <c r="C1982" s="1" t="s">
        <v>6293</v>
      </c>
      <c r="D1982" s="76">
        <v>44236</v>
      </c>
      <c r="E1982" s="1" t="s">
        <v>6294</v>
      </c>
      <c r="F1982" s="1" t="s">
        <v>6295</v>
      </c>
      <c r="G1982" s="1" t="s">
        <v>123</v>
      </c>
      <c r="H1982" s="1" t="s">
        <v>124</v>
      </c>
      <c r="I1982" s="1" t="s">
        <v>125</v>
      </c>
      <c r="J1982" s="1" t="s">
        <v>736</v>
      </c>
      <c r="K1982" s="1" t="s">
        <v>2368</v>
      </c>
      <c r="L1982">
        <f>ROUNDUP(IF(B1982&gt;$D$4,0,($D$4-B1982+1)/365),0)</f>
        <v>0</v>
      </c>
      <c r="M1982">
        <f>ROUNDUP(IF(B1982&gt;$D$5,0,($D$5-B1982+1)/365),0)</f>
        <v>0</v>
      </c>
      <c r="N1982" s="28">
        <f>IF(OR(L1982=1,M1982=1),IF(B1982+364&lt;=$D$5,(B1982+364-$D$4+1)/365,IF(B1982&gt;$D$4,($D$5-B1982+1)/365,$D$6/365)),0)</f>
        <v>0</v>
      </c>
      <c r="O1982" s="28">
        <f>'Data &amp; Parameter'!$E$16*'Data &amp; Parameter'!$E$17*('Data &amp; Parameter'!$E$18+'Data &amp; Parameter'!$E$19)*'Data &amp; Parameter'!$E$20*'Data &amp; Parameter'!$E$37*N1982</f>
        <v>0</v>
      </c>
      <c r="P1982">
        <f>ROUNDUP(IF(D1982&gt;$D$4,0,($D$4-D1982+1)/365),0)</f>
        <v>0</v>
      </c>
      <c r="Q1982">
        <f>ROUNDUP(IF(D1982&gt;$D$5,0,($D$5-D1982+1)/365),0)</f>
        <v>0</v>
      </c>
      <c r="R1982" s="28">
        <f>IF(OR(P1982=1,Q1982=1),IF(D1982+364&lt;=$D$5,(D1982+364-$D$4+1)/365,IF(D1982&gt;$D$4,($D$5-D1982+1)/365,$D$6/365)),0)</f>
        <v>0</v>
      </c>
      <c r="S1982" s="28">
        <f>'Data &amp; Parameter'!$E$16*'Data &amp; Parameter'!$E$17*('Data &amp; Parameter'!$E$18+'Data &amp; Parameter'!$E$19)*'Data &amp; Parameter'!$E$20*'Data &amp; Parameter'!$E$37*R1982</f>
        <v>0</v>
      </c>
      <c r="T1982" s="28">
        <f t="shared" si="30"/>
        <v>0</v>
      </c>
    </row>
    <row r="1983" spans="1:20" ht="15.75" customHeight="1" x14ac:dyDescent="0.35">
      <c r="A1983">
        <v>1976</v>
      </c>
      <c r="B1983" s="76">
        <v>44236</v>
      </c>
      <c r="C1983" s="1" t="s">
        <v>6296</v>
      </c>
      <c r="D1983" s="76">
        <v>44236</v>
      </c>
      <c r="E1983" s="1" t="s">
        <v>6297</v>
      </c>
      <c r="F1983" s="1" t="s">
        <v>6298</v>
      </c>
      <c r="G1983" s="1" t="s">
        <v>123</v>
      </c>
      <c r="H1983" s="1" t="s">
        <v>124</v>
      </c>
      <c r="I1983" s="1" t="s">
        <v>125</v>
      </c>
      <c r="J1983" s="1" t="s">
        <v>6299</v>
      </c>
      <c r="K1983" s="1" t="s">
        <v>2368</v>
      </c>
      <c r="L1983">
        <f>ROUNDUP(IF(B1983&gt;$D$4,0,($D$4-B1983+1)/365),0)</f>
        <v>0</v>
      </c>
      <c r="M1983">
        <f>ROUNDUP(IF(B1983&gt;$D$5,0,($D$5-B1983+1)/365),0)</f>
        <v>0</v>
      </c>
      <c r="N1983" s="28">
        <f>IF(OR(L1983=1,M1983=1),IF(B1983+364&lt;=$D$5,(B1983+364-$D$4+1)/365,IF(B1983&gt;$D$4,($D$5-B1983+1)/365,$D$6/365)),0)</f>
        <v>0</v>
      </c>
      <c r="O1983" s="28">
        <f>'Data &amp; Parameter'!$E$16*'Data &amp; Parameter'!$E$17*('Data &amp; Parameter'!$E$18+'Data &amp; Parameter'!$E$19)*'Data &amp; Parameter'!$E$20*'Data &amp; Parameter'!$E$37*N1983</f>
        <v>0</v>
      </c>
      <c r="P1983">
        <f>ROUNDUP(IF(D1983&gt;$D$4,0,($D$4-D1983+1)/365),0)</f>
        <v>0</v>
      </c>
      <c r="Q1983">
        <f>ROUNDUP(IF(D1983&gt;$D$5,0,($D$5-D1983+1)/365),0)</f>
        <v>0</v>
      </c>
      <c r="R1983" s="28">
        <f>IF(OR(P1983=1,Q1983=1),IF(D1983+364&lt;=$D$5,(D1983+364-$D$4+1)/365,IF(D1983&gt;$D$4,($D$5-D1983+1)/365,$D$6/365)),0)</f>
        <v>0</v>
      </c>
      <c r="S1983" s="28">
        <f>'Data &amp; Parameter'!$E$16*'Data &amp; Parameter'!$E$17*('Data &amp; Parameter'!$E$18+'Data &amp; Parameter'!$E$19)*'Data &amp; Parameter'!$E$20*'Data &amp; Parameter'!$E$37*R1983</f>
        <v>0</v>
      </c>
      <c r="T1983" s="28">
        <f t="shared" si="30"/>
        <v>0</v>
      </c>
    </row>
    <row r="1984" spans="1:20" ht="15.75" customHeight="1" x14ac:dyDescent="0.35">
      <c r="A1984">
        <v>1977</v>
      </c>
      <c r="B1984" s="76">
        <v>44236</v>
      </c>
      <c r="C1984" s="1" t="s">
        <v>6300</v>
      </c>
      <c r="D1984" s="76">
        <v>44236</v>
      </c>
      <c r="E1984" s="1" t="s">
        <v>6301</v>
      </c>
      <c r="F1984" s="1" t="s">
        <v>6302</v>
      </c>
      <c r="G1984" s="1" t="s">
        <v>123</v>
      </c>
      <c r="H1984" s="1" t="s">
        <v>124</v>
      </c>
      <c r="I1984" s="1" t="s">
        <v>125</v>
      </c>
      <c r="J1984" s="1" t="s">
        <v>6299</v>
      </c>
      <c r="K1984" s="1" t="s">
        <v>2368</v>
      </c>
      <c r="L1984">
        <f>ROUNDUP(IF(B1984&gt;$D$4,0,($D$4-B1984+1)/365),0)</f>
        <v>0</v>
      </c>
      <c r="M1984">
        <f>ROUNDUP(IF(B1984&gt;$D$5,0,($D$5-B1984+1)/365),0)</f>
        <v>0</v>
      </c>
      <c r="N1984" s="28">
        <f>IF(OR(L1984=1,M1984=1),IF(B1984+364&lt;=$D$5,(B1984+364-$D$4+1)/365,IF(B1984&gt;$D$4,($D$5-B1984+1)/365,$D$6/365)),0)</f>
        <v>0</v>
      </c>
      <c r="O1984" s="28">
        <f>'Data &amp; Parameter'!$E$16*'Data &amp; Parameter'!$E$17*('Data &amp; Parameter'!$E$18+'Data &amp; Parameter'!$E$19)*'Data &amp; Parameter'!$E$20*'Data &amp; Parameter'!$E$37*N1984</f>
        <v>0</v>
      </c>
      <c r="P1984">
        <f>ROUNDUP(IF(D1984&gt;$D$4,0,($D$4-D1984+1)/365),0)</f>
        <v>0</v>
      </c>
      <c r="Q1984">
        <f>ROUNDUP(IF(D1984&gt;$D$5,0,($D$5-D1984+1)/365),0)</f>
        <v>0</v>
      </c>
      <c r="R1984" s="28">
        <f>IF(OR(P1984=1,Q1984=1),IF(D1984+364&lt;=$D$5,(D1984+364-$D$4+1)/365,IF(D1984&gt;$D$4,($D$5-D1984+1)/365,$D$6/365)),0)</f>
        <v>0</v>
      </c>
      <c r="S1984" s="28">
        <f>'Data &amp; Parameter'!$E$16*'Data &amp; Parameter'!$E$17*('Data &amp; Parameter'!$E$18+'Data &amp; Parameter'!$E$19)*'Data &amp; Parameter'!$E$20*'Data &amp; Parameter'!$E$37*R1984</f>
        <v>0</v>
      </c>
      <c r="T1984" s="28">
        <f t="shared" si="30"/>
        <v>0</v>
      </c>
    </row>
    <row r="1985" spans="1:20" ht="15.75" customHeight="1" x14ac:dyDescent="0.35">
      <c r="A1985">
        <v>1978</v>
      </c>
      <c r="B1985" s="76">
        <v>44236</v>
      </c>
      <c r="C1985" s="1" t="s">
        <v>6303</v>
      </c>
      <c r="D1985" s="76">
        <v>44236</v>
      </c>
      <c r="E1985" s="1" t="s">
        <v>6304</v>
      </c>
      <c r="F1985" s="1" t="s">
        <v>6305</v>
      </c>
      <c r="G1985" s="1" t="s">
        <v>123</v>
      </c>
      <c r="H1985" s="1" t="s">
        <v>124</v>
      </c>
      <c r="I1985" s="1" t="s">
        <v>125</v>
      </c>
      <c r="J1985" s="1" t="s">
        <v>6299</v>
      </c>
      <c r="K1985" s="1" t="s">
        <v>2368</v>
      </c>
      <c r="L1985">
        <f>ROUNDUP(IF(B1985&gt;$D$4,0,($D$4-B1985+1)/365),0)</f>
        <v>0</v>
      </c>
      <c r="M1985">
        <f>ROUNDUP(IF(B1985&gt;$D$5,0,($D$5-B1985+1)/365),0)</f>
        <v>0</v>
      </c>
      <c r="N1985" s="28">
        <f>IF(OR(L1985=1,M1985=1),IF(B1985+364&lt;=$D$5,(B1985+364-$D$4+1)/365,IF(B1985&gt;$D$4,($D$5-B1985+1)/365,$D$6/365)),0)</f>
        <v>0</v>
      </c>
      <c r="O1985" s="28">
        <f>'Data &amp; Parameter'!$E$16*'Data &amp; Parameter'!$E$17*('Data &amp; Parameter'!$E$18+'Data &amp; Parameter'!$E$19)*'Data &amp; Parameter'!$E$20*'Data &amp; Parameter'!$E$37*N1985</f>
        <v>0</v>
      </c>
      <c r="P1985">
        <f>ROUNDUP(IF(D1985&gt;$D$4,0,($D$4-D1985+1)/365),0)</f>
        <v>0</v>
      </c>
      <c r="Q1985">
        <f>ROUNDUP(IF(D1985&gt;$D$5,0,($D$5-D1985+1)/365),0)</f>
        <v>0</v>
      </c>
      <c r="R1985" s="28">
        <f>IF(OR(P1985=1,Q1985=1),IF(D1985+364&lt;=$D$5,(D1985+364-$D$4+1)/365,IF(D1985&gt;$D$4,($D$5-D1985+1)/365,$D$6/365)),0)</f>
        <v>0</v>
      </c>
      <c r="S1985" s="28">
        <f>'Data &amp; Parameter'!$E$16*'Data &amp; Parameter'!$E$17*('Data &amp; Parameter'!$E$18+'Data &amp; Parameter'!$E$19)*'Data &amp; Parameter'!$E$20*'Data &amp; Parameter'!$E$37*R1985</f>
        <v>0</v>
      </c>
      <c r="T1985" s="28">
        <f t="shared" si="30"/>
        <v>0</v>
      </c>
    </row>
    <row r="1986" spans="1:20" ht="15.75" customHeight="1" x14ac:dyDescent="0.35">
      <c r="A1986">
        <v>1979</v>
      </c>
      <c r="B1986" s="76">
        <v>44236</v>
      </c>
      <c r="C1986" s="1" t="s">
        <v>6306</v>
      </c>
      <c r="D1986" s="76">
        <v>44236</v>
      </c>
      <c r="E1986" s="1" t="s">
        <v>6307</v>
      </c>
      <c r="F1986" s="1" t="s">
        <v>6308</v>
      </c>
      <c r="G1986" s="1" t="s">
        <v>123</v>
      </c>
      <c r="H1986" s="1" t="s">
        <v>124</v>
      </c>
      <c r="I1986" s="1" t="s">
        <v>125</v>
      </c>
      <c r="J1986" s="1" t="s">
        <v>736</v>
      </c>
      <c r="K1986" s="1" t="s">
        <v>2368</v>
      </c>
      <c r="L1986">
        <f>ROUNDUP(IF(B1986&gt;$D$4,0,($D$4-B1986+1)/365),0)</f>
        <v>0</v>
      </c>
      <c r="M1986">
        <f>ROUNDUP(IF(B1986&gt;$D$5,0,($D$5-B1986+1)/365),0)</f>
        <v>0</v>
      </c>
      <c r="N1986" s="28">
        <f>IF(OR(L1986=1,M1986=1),IF(B1986+364&lt;=$D$5,(B1986+364-$D$4+1)/365,IF(B1986&gt;$D$4,($D$5-B1986+1)/365,$D$6/365)),0)</f>
        <v>0</v>
      </c>
      <c r="O1986" s="28">
        <f>'Data &amp; Parameter'!$E$16*'Data &amp; Parameter'!$E$17*('Data &amp; Parameter'!$E$18+'Data &amp; Parameter'!$E$19)*'Data &amp; Parameter'!$E$20*'Data &amp; Parameter'!$E$37*N1986</f>
        <v>0</v>
      </c>
      <c r="P1986">
        <f>ROUNDUP(IF(D1986&gt;$D$4,0,($D$4-D1986+1)/365),0)</f>
        <v>0</v>
      </c>
      <c r="Q1986">
        <f>ROUNDUP(IF(D1986&gt;$D$5,0,($D$5-D1986+1)/365),0)</f>
        <v>0</v>
      </c>
      <c r="R1986" s="28">
        <f>IF(OR(P1986=1,Q1986=1),IF(D1986+364&lt;=$D$5,(D1986+364-$D$4+1)/365,IF(D1986&gt;$D$4,($D$5-D1986+1)/365,$D$6/365)),0)</f>
        <v>0</v>
      </c>
      <c r="S1986" s="28">
        <f>'Data &amp; Parameter'!$E$16*'Data &amp; Parameter'!$E$17*('Data &amp; Parameter'!$E$18+'Data &amp; Parameter'!$E$19)*'Data &amp; Parameter'!$E$20*'Data &amp; Parameter'!$E$37*R1986</f>
        <v>0</v>
      </c>
      <c r="T1986" s="28">
        <f t="shared" si="30"/>
        <v>0</v>
      </c>
    </row>
    <row r="1987" spans="1:20" ht="15.75" customHeight="1" x14ac:dyDescent="0.35">
      <c r="A1987">
        <v>1980</v>
      </c>
      <c r="B1987" s="76">
        <v>44236</v>
      </c>
      <c r="C1987" s="1" t="s">
        <v>6309</v>
      </c>
      <c r="D1987" s="76">
        <v>44236</v>
      </c>
      <c r="E1987" s="1" t="s">
        <v>6310</v>
      </c>
      <c r="F1987" s="1" t="s">
        <v>6311</v>
      </c>
      <c r="G1987" s="1" t="s">
        <v>123</v>
      </c>
      <c r="H1987" s="1" t="s">
        <v>124</v>
      </c>
      <c r="I1987" s="1" t="s">
        <v>125</v>
      </c>
      <c r="J1987" s="1" t="s">
        <v>736</v>
      </c>
      <c r="K1987" s="1" t="s">
        <v>2368</v>
      </c>
      <c r="L1987">
        <f>ROUNDUP(IF(B1987&gt;$D$4,0,($D$4-B1987+1)/365),0)</f>
        <v>0</v>
      </c>
      <c r="M1987">
        <f>ROUNDUP(IF(B1987&gt;$D$5,0,($D$5-B1987+1)/365),0)</f>
        <v>0</v>
      </c>
      <c r="N1987" s="28">
        <f>IF(OR(L1987=1,M1987=1),IF(B1987+364&lt;=$D$5,(B1987+364-$D$4+1)/365,IF(B1987&gt;$D$4,($D$5-B1987+1)/365,$D$6/365)),0)</f>
        <v>0</v>
      </c>
      <c r="O1987" s="28">
        <f>'Data &amp; Parameter'!$E$16*'Data &amp; Parameter'!$E$17*('Data &amp; Parameter'!$E$18+'Data &amp; Parameter'!$E$19)*'Data &amp; Parameter'!$E$20*'Data &amp; Parameter'!$E$37*N1987</f>
        <v>0</v>
      </c>
      <c r="P1987">
        <f>ROUNDUP(IF(D1987&gt;$D$4,0,($D$4-D1987+1)/365),0)</f>
        <v>0</v>
      </c>
      <c r="Q1987">
        <f>ROUNDUP(IF(D1987&gt;$D$5,0,($D$5-D1987+1)/365),0)</f>
        <v>0</v>
      </c>
      <c r="R1987" s="28">
        <f>IF(OR(P1987=1,Q1987=1),IF(D1987+364&lt;=$D$5,(D1987+364-$D$4+1)/365,IF(D1987&gt;$D$4,($D$5-D1987+1)/365,$D$6/365)),0)</f>
        <v>0</v>
      </c>
      <c r="S1987" s="28">
        <f>'Data &amp; Parameter'!$E$16*'Data &amp; Parameter'!$E$17*('Data &amp; Parameter'!$E$18+'Data &amp; Parameter'!$E$19)*'Data &amp; Parameter'!$E$20*'Data &amp; Parameter'!$E$37*R1987</f>
        <v>0</v>
      </c>
      <c r="T1987" s="28">
        <f t="shared" si="30"/>
        <v>0</v>
      </c>
    </row>
    <row r="1988" spans="1:20" ht="15.75" customHeight="1" x14ac:dyDescent="0.35">
      <c r="A1988">
        <v>1981</v>
      </c>
      <c r="B1988" s="76">
        <v>44236</v>
      </c>
      <c r="C1988" s="1" t="s">
        <v>6312</v>
      </c>
      <c r="D1988" s="76">
        <v>44236</v>
      </c>
      <c r="E1988" s="1" t="s">
        <v>6313</v>
      </c>
      <c r="F1988" s="1" t="s">
        <v>6314</v>
      </c>
      <c r="G1988" s="1" t="s">
        <v>123</v>
      </c>
      <c r="H1988" s="1" t="s">
        <v>124</v>
      </c>
      <c r="I1988" s="1" t="s">
        <v>125</v>
      </c>
      <c r="J1988" s="1" t="s">
        <v>736</v>
      </c>
      <c r="K1988" s="1" t="s">
        <v>2368</v>
      </c>
      <c r="L1988">
        <f>ROUNDUP(IF(B1988&gt;$D$4,0,($D$4-B1988+1)/365),0)</f>
        <v>0</v>
      </c>
      <c r="M1988">
        <f>ROUNDUP(IF(B1988&gt;$D$5,0,($D$5-B1988+1)/365),0)</f>
        <v>0</v>
      </c>
      <c r="N1988" s="28">
        <f>IF(OR(L1988=1,M1988=1),IF(B1988+364&lt;=$D$5,(B1988+364-$D$4+1)/365,IF(B1988&gt;$D$4,($D$5-B1988+1)/365,$D$6/365)),0)</f>
        <v>0</v>
      </c>
      <c r="O1988" s="28">
        <f>'Data &amp; Parameter'!$E$16*'Data &amp; Parameter'!$E$17*('Data &amp; Parameter'!$E$18+'Data &amp; Parameter'!$E$19)*'Data &amp; Parameter'!$E$20*'Data &amp; Parameter'!$E$37*N1988</f>
        <v>0</v>
      </c>
      <c r="P1988">
        <f>ROUNDUP(IF(D1988&gt;$D$4,0,($D$4-D1988+1)/365),0)</f>
        <v>0</v>
      </c>
      <c r="Q1988">
        <f>ROUNDUP(IF(D1988&gt;$D$5,0,($D$5-D1988+1)/365),0)</f>
        <v>0</v>
      </c>
      <c r="R1988" s="28">
        <f>IF(OR(P1988=1,Q1988=1),IF(D1988+364&lt;=$D$5,(D1988+364-$D$4+1)/365,IF(D1988&gt;$D$4,($D$5-D1988+1)/365,$D$6/365)),0)</f>
        <v>0</v>
      </c>
      <c r="S1988" s="28">
        <f>'Data &amp; Parameter'!$E$16*'Data &amp; Parameter'!$E$17*('Data &amp; Parameter'!$E$18+'Data &amp; Parameter'!$E$19)*'Data &amp; Parameter'!$E$20*'Data &amp; Parameter'!$E$37*R1988</f>
        <v>0</v>
      </c>
      <c r="T1988" s="28">
        <f t="shared" si="30"/>
        <v>0</v>
      </c>
    </row>
    <row r="1989" spans="1:20" ht="15.75" customHeight="1" x14ac:dyDescent="0.35">
      <c r="A1989">
        <v>1982</v>
      </c>
      <c r="B1989" s="76">
        <v>44236</v>
      </c>
      <c r="C1989" s="1" t="s">
        <v>6315</v>
      </c>
      <c r="D1989" s="76">
        <v>44236</v>
      </c>
      <c r="E1989" s="1" t="s">
        <v>6316</v>
      </c>
      <c r="F1989" s="1" t="s">
        <v>6317</v>
      </c>
      <c r="G1989" s="1" t="s">
        <v>123</v>
      </c>
      <c r="H1989" s="1" t="s">
        <v>124</v>
      </c>
      <c r="I1989" s="1" t="s">
        <v>125</v>
      </c>
      <c r="J1989" s="1" t="s">
        <v>4457</v>
      </c>
      <c r="K1989" s="1" t="s">
        <v>4597</v>
      </c>
      <c r="L1989">
        <f>ROUNDUP(IF(B1989&gt;$D$4,0,($D$4-B1989+1)/365),0)</f>
        <v>0</v>
      </c>
      <c r="M1989">
        <f>ROUNDUP(IF(B1989&gt;$D$5,0,($D$5-B1989+1)/365),0)</f>
        <v>0</v>
      </c>
      <c r="N1989" s="28">
        <f>IF(OR(L1989=1,M1989=1),IF(B1989+364&lt;=$D$5,(B1989+364-$D$4+1)/365,IF(B1989&gt;$D$4,($D$5-B1989+1)/365,$D$6/365)),0)</f>
        <v>0</v>
      </c>
      <c r="O1989" s="28">
        <f>'Data &amp; Parameter'!$E$16*'Data &amp; Parameter'!$E$17*('Data &amp; Parameter'!$E$18+'Data &amp; Parameter'!$E$19)*'Data &amp; Parameter'!$E$20*'Data &amp; Parameter'!$E$37*N1989</f>
        <v>0</v>
      </c>
      <c r="P1989">
        <f>ROUNDUP(IF(D1989&gt;$D$4,0,($D$4-D1989+1)/365),0)</f>
        <v>0</v>
      </c>
      <c r="Q1989">
        <f>ROUNDUP(IF(D1989&gt;$D$5,0,($D$5-D1989+1)/365),0)</f>
        <v>0</v>
      </c>
      <c r="R1989" s="28">
        <f>IF(OR(P1989=1,Q1989=1),IF(D1989+364&lt;=$D$5,(D1989+364-$D$4+1)/365,IF(D1989&gt;$D$4,($D$5-D1989+1)/365,$D$6/365)),0)</f>
        <v>0</v>
      </c>
      <c r="S1989" s="28">
        <f>'Data &amp; Parameter'!$E$16*'Data &amp; Parameter'!$E$17*('Data &amp; Parameter'!$E$18+'Data &amp; Parameter'!$E$19)*'Data &amp; Parameter'!$E$20*'Data &amp; Parameter'!$E$37*R1989</f>
        <v>0</v>
      </c>
      <c r="T1989" s="28">
        <f t="shared" si="30"/>
        <v>0</v>
      </c>
    </row>
    <row r="1990" spans="1:20" ht="15.75" customHeight="1" x14ac:dyDescent="0.35">
      <c r="A1990">
        <v>1983</v>
      </c>
      <c r="B1990" s="76">
        <v>44236</v>
      </c>
      <c r="C1990" s="1" t="s">
        <v>6318</v>
      </c>
      <c r="D1990" s="76">
        <v>44236</v>
      </c>
      <c r="E1990" s="1" t="s">
        <v>6319</v>
      </c>
      <c r="F1990" s="1" t="s">
        <v>6320</v>
      </c>
      <c r="G1990" s="1" t="s">
        <v>123</v>
      </c>
      <c r="H1990" s="1" t="s">
        <v>124</v>
      </c>
      <c r="I1990" s="1" t="s">
        <v>125</v>
      </c>
      <c r="J1990" s="1" t="s">
        <v>4457</v>
      </c>
      <c r="K1990" s="1" t="s">
        <v>4457</v>
      </c>
      <c r="L1990">
        <f>ROUNDUP(IF(B1990&gt;$D$4,0,($D$4-B1990+1)/365),0)</f>
        <v>0</v>
      </c>
      <c r="M1990">
        <f>ROUNDUP(IF(B1990&gt;$D$5,0,($D$5-B1990+1)/365),0)</f>
        <v>0</v>
      </c>
      <c r="N1990" s="28">
        <f>IF(OR(L1990=1,M1990=1),IF(B1990+364&lt;=$D$5,(B1990+364-$D$4+1)/365,IF(B1990&gt;$D$4,($D$5-B1990+1)/365,$D$6/365)),0)</f>
        <v>0</v>
      </c>
      <c r="O1990" s="28">
        <f>'Data &amp; Parameter'!$E$16*'Data &amp; Parameter'!$E$17*('Data &amp; Parameter'!$E$18+'Data &amp; Parameter'!$E$19)*'Data &amp; Parameter'!$E$20*'Data &amp; Parameter'!$E$37*N1990</f>
        <v>0</v>
      </c>
      <c r="P1990">
        <f>ROUNDUP(IF(D1990&gt;$D$4,0,($D$4-D1990+1)/365),0)</f>
        <v>0</v>
      </c>
      <c r="Q1990">
        <f>ROUNDUP(IF(D1990&gt;$D$5,0,($D$5-D1990+1)/365),0)</f>
        <v>0</v>
      </c>
      <c r="R1990" s="28">
        <f>IF(OR(P1990=1,Q1990=1),IF(D1990+364&lt;=$D$5,(D1990+364-$D$4+1)/365,IF(D1990&gt;$D$4,($D$5-D1990+1)/365,$D$6/365)),0)</f>
        <v>0</v>
      </c>
      <c r="S1990" s="28">
        <f>'Data &amp; Parameter'!$E$16*'Data &amp; Parameter'!$E$17*('Data &amp; Parameter'!$E$18+'Data &amp; Parameter'!$E$19)*'Data &amp; Parameter'!$E$20*'Data &amp; Parameter'!$E$37*R1990</f>
        <v>0</v>
      </c>
      <c r="T1990" s="28">
        <f t="shared" si="30"/>
        <v>0</v>
      </c>
    </row>
    <row r="1991" spans="1:20" ht="15.75" customHeight="1" x14ac:dyDescent="0.35">
      <c r="A1991">
        <v>1984</v>
      </c>
      <c r="B1991" s="76">
        <v>44236</v>
      </c>
      <c r="C1991" s="1" t="s">
        <v>6321</v>
      </c>
      <c r="D1991" s="76">
        <v>44236</v>
      </c>
      <c r="E1991" s="1" t="s">
        <v>6322</v>
      </c>
      <c r="F1991" s="1" t="s">
        <v>6323</v>
      </c>
      <c r="G1991" s="1" t="s">
        <v>123</v>
      </c>
      <c r="H1991" s="1" t="s">
        <v>124</v>
      </c>
      <c r="I1991" s="1" t="s">
        <v>125</v>
      </c>
      <c r="J1991" s="1" t="s">
        <v>1955</v>
      </c>
      <c r="K1991" s="1" t="s">
        <v>6289</v>
      </c>
      <c r="L1991">
        <f>ROUNDUP(IF(B1991&gt;$D$4,0,($D$4-B1991+1)/365),0)</f>
        <v>0</v>
      </c>
      <c r="M1991">
        <f>ROUNDUP(IF(B1991&gt;$D$5,0,($D$5-B1991+1)/365),0)</f>
        <v>0</v>
      </c>
      <c r="N1991" s="28">
        <f>IF(OR(L1991=1,M1991=1),IF(B1991+364&lt;=$D$5,(B1991+364-$D$4+1)/365,IF(B1991&gt;$D$4,($D$5-B1991+1)/365,$D$6/365)),0)</f>
        <v>0</v>
      </c>
      <c r="O1991" s="28">
        <f>'Data &amp; Parameter'!$E$16*'Data &amp; Parameter'!$E$17*('Data &amp; Parameter'!$E$18+'Data &amp; Parameter'!$E$19)*'Data &amp; Parameter'!$E$20*'Data &amp; Parameter'!$E$37*N1991</f>
        <v>0</v>
      </c>
      <c r="P1991">
        <f>ROUNDUP(IF(D1991&gt;$D$4,0,($D$4-D1991+1)/365),0)</f>
        <v>0</v>
      </c>
      <c r="Q1991">
        <f>ROUNDUP(IF(D1991&gt;$D$5,0,($D$5-D1991+1)/365),0)</f>
        <v>0</v>
      </c>
      <c r="R1991" s="28">
        <f>IF(OR(P1991=1,Q1991=1),IF(D1991+364&lt;=$D$5,(D1991+364-$D$4+1)/365,IF(D1991&gt;$D$4,($D$5-D1991+1)/365,$D$6/365)),0)</f>
        <v>0</v>
      </c>
      <c r="S1991" s="28">
        <f>'Data &amp; Parameter'!$E$16*'Data &amp; Parameter'!$E$17*('Data &amp; Parameter'!$E$18+'Data &amp; Parameter'!$E$19)*'Data &amp; Parameter'!$E$20*'Data &amp; Parameter'!$E$37*R1991</f>
        <v>0</v>
      </c>
      <c r="T1991" s="28">
        <f t="shared" si="30"/>
        <v>0</v>
      </c>
    </row>
    <row r="1992" spans="1:20" ht="15.75" customHeight="1" x14ac:dyDescent="0.35">
      <c r="A1992">
        <v>1985</v>
      </c>
      <c r="B1992" s="76">
        <v>44236</v>
      </c>
      <c r="C1992" s="1" t="s">
        <v>6324</v>
      </c>
      <c r="D1992" s="76">
        <v>44236</v>
      </c>
      <c r="E1992" s="1" t="s">
        <v>6325</v>
      </c>
      <c r="F1992" s="1" t="s">
        <v>6326</v>
      </c>
      <c r="G1992" s="1" t="s">
        <v>123</v>
      </c>
      <c r="H1992" s="1" t="s">
        <v>124</v>
      </c>
      <c r="I1992" s="1" t="s">
        <v>125</v>
      </c>
      <c r="J1992" s="1" t="s">
        <v>1955</v>
      </c>
      <c r="K1992" s="1" t="s">
        <v>6289</v>
      </c>
      <c r="L1992">
        <f>ROUNDUP(IF(B1992&gt;$D$4,0,($D$4-B1992+1)/365),0)</f>
        <v>0</v>
      </c>
      <c r="M1992">
        <f>ROUNDUP(IF(B1992&gt;$D$5,0,($D$5-B1992+1)/365),0)</f>
        <v>0</v>
      </c>
      <c r="N1992" s="28">
        <f>IF(OR(L1992=1,M1992=1),IF(B1992+364&lt;=$D$5,(B1992+364-$D$4+1)/365,IF(B1992&gt;$D$4,($D$5-B1992+1)/365,$D$6/365)),0)</f>
        <v>0</v>
      </c>
      <c r="O1992" s="28">
        <f>'Data &amp; Parameter'!$E$16*'Data &amp; Parameter'!$E$17*('Data &amp; Parameter'!$E$18+'Data &amp; Parameter'!$E$19)*'Data &amp; Parameter'!$E$20*'Data &amp; Parameter'!$E$37*N1992</f>
        <v>0</v>
      </c>
      <c r="P1992">
        <f>ROUNDUP(IF(D1992&gt;$D$4,0,($D$4-D1992+1)/365),0)</f>
        <v>0</v>
      </c>
      <c r="Q1992">
        <f>ROUNDUP(IF(D1992&gt;$D$5,0,($D$5-D1992+1)/365),0)</f>
        <v>0</v>
      </c>
      <c r="R1992" s="28">
        <f>IF(OR(P1992=1,Q1992=1),IF(D1992+364&lt;=$D$5,(D1992+364-$D$4+1)/365,IF(D1992&gt;$D$4,($D$5-D1992+1)/365,$D$6/365)),0)</f>
        <v>0</v>
      </c>
      <c r="S1992" s="28">
        <f>'Data &amp; Parameter'!$E$16*'Data &amp; Parameter'!$E$17*('Data &amp; Parameter'!$E$18+'Data &amp; Parameter'!$E$19)*'Data &amp; Parameter'!$E$20*'Data &amp; Parameter'!$E$37*R1992</f>
        <v>0</v>
      </c>
      <c r="T1992" s="28">
        <f t="shared" si="30"/>
        <v>0</v>
      </c>
    </row>
    <row r="1993" spans="1:20" ht="15.75" customHeight="1" x14ac:dyDescent="0.35">
      <c r="A1993">
        <v>1986</v>
      </c>
      <c r="B1993" s="76">
        <v>44236</v>
      </c>
      <c r="C1993" s="1" t="s">
        <v>6327</v>
      </c>
      <c r="D1993" s="76">
        <v>44236</v>
      </c>
      <c r="E1993" s="1" t="s">
        <v>6328</v>
      </c>
      <c r="F1993" s="1" t="s">
        <v>6329</v>
      </c>
      <c r="G1993" s="1" t="s">
        <v>123</v>
      </c>
      <c r="H1993" s="1" t="s">
        <v>124</v>
      </c>
      <c r="I1993" s="1" t="s">
        <v>125</v>
      </c>
      <c r="J1993" s="1" t="s">
        <v>1955</v>
      </c>
      <c r="K1993" s="1" t="s">
        <v>6289</v>
      </c>
      <c r="L1993">
        <f>ROUNDUP(IF(B1993&gt;$D$4,0,($D$4-B1993+1)/365),0)</f>
        <v>0</v>
      </c>
      <c r="M1993">
        <f>ROUNDUP(IF(B1993&gt;$D$5,0,($D$5-B1993+1)/365),0)</f>
        <v>0</v>
      </c>
      <c r="N1993" s="28">
        <f>IF(OR(L1993=1,M1993=1),IF(B1993+364&lt;=$D$5,(B1993+364-$D$4+1)/365,IF(B1993&gt;$D$4,($D$5-B1993+1)/365,$D$6/365)),0)</f>
        <v>0</v>
      </c>
      <c r="O1993" s="28">
        <f>'Data &amp; Parameter'!$E$16*'Data &amp; Parameter'!$E$17*('Data &amp; Parameter'!$E$18+'Data &amp; Parameter'!$E$19)*'Data &amp; Parameter'!$E$20*'Data &amp; Parameter'!$E$37*N1993</f>
        <v>0</v>
      </c>
      <c r="P1993">
        <f>ROUNDUP(IF(D1993&gt;$D$4,0,($D$4-D1993+1)/365),0)</f>
        <v>0</v>
      </c>
      <c r="Q1993">
        <f>ROUNDUP(IF(D1993&gt;$D$5,0,($D$5-D1993+1)/365),0)</f>
        <v>0</v>
      </c>
      <c r="R1993" s="28">
        <f>IF(OR(P1993=1,Q1993=1),IF(D1993+364&lt;=$D$5,(D1993+364-$D$4+1)/365,IF(D1993&gt;$D$4,($D$5-D1993+1)/365,$D$6/365)),0)</f>
        <v>0</v>
      </c>
      <c r="S1993" s="28">
        <f>'Data &amp; Parameter'!$E$16*'Data &amp; Parameter'!$E$17*('Data &amp; Parameter'!$E$18+'Data &amp; Parameter'!$E$19)*'Data &amp; Parameter'!$E$20*'Data &amp; Parameter'!$E$37*R1993</f>
        <v>0</v>
      </c>
      <c r="T1993" s="28">
        <f t="shared" ref="T1993:T2056" si="31">O1993+S1993</f>
        <v>0</v>
      </c>
    </row>
    <row r="1994" spans="1:20" ht="15.75" customHeight="1" x14ac:dyDescent="0.35">
      <c r="A1994">
        <v>1987</v>
      </c>
      <c r="B1994" s="76">
        <v>44236</v>
      </c>
      <c r="C1994" s="1" t="s">
        <v>6330</v>
      </c>
      <c r="D1994" s="76">
        <v>44236</v>
      </c>
      <c r="E1994" s="1" t="s">
        <v>6331</v>
      </c>
      <c r="F1994" s="1" t="s">
        <v>6332</v>
      </c>
      <c r="G1994" s="1" t="s">
        <v>123</v>
      </c>
      <c r="H1994" s="1" t="s">
        <v>503</v>
      </c>
      <c r="I1994" s="1" t="s">
        <v>125</v>
      </c>
      <c r="J1994" s="1" t="s">
        <v>620</v>
      </c>
      <c r="K1994" s="1" t="s">
        <v>620</v>
      </c>
      <c r="L1994">
        <f>ROUNDUP(IF(B1994&gt;$D$4,0,($D$4-B1994+1)/365),0)</f>
        <v>0</v>
      </c>
      <c r="M1994">
        <f>ROUNDUP(IF(B1994&gt;$D$5,0,($D$5-B1994+1)/365),0)</f>
        <v>0</v>
      </c>
      <c r="N1994" s="28">
        <f>IF(OR(L1994=1,M1994=1),IF(B1994+364&lt;=$D$5,(B1994+364-$D$4+1)/365,IF(B1994&gt;$D$4,($D$5-B1994+1)/365,$D$6/365)),0)</f>
        <v>0</v>
      </c>
      <c r="O1994" s="28">
        <f>'Data &amp; Parameter'!$E$16*'Data &amp; Parameter'!$E$17*('Data &amp; Parameter'!$E$18+'Data &amp; Parameter'!$E$19)*'Data &amp; Parameter'!$E$20*'Data &amp; Parameter'!$E$37*N1994</f>
        <v>0</v>
      </c>
      <c r="P1994">
        <f>ROUNDUP(IF(D1994&gt;$D$4,0,($D$4-D1994+1)/365),0)</f>
        <v>0</v>
      </c>
      <c r="Q1994">
        <f>ROUNDUP(IF(D1994&gt;$D$5,0,($D$5-D1994+1)/365),0)</f>
        <v>0</v>
      </c>
      <c r="R1994" s="28">
        <f>IF(OR(P1994=1,Q1994=1),IF(D1994+364&lt;=$D$5,(D1994+364-$D$4+1)/365,IF(D1994&gt;$D$4,($D$5-D1994+1)/365,$D$6/365)),0)</f>
        <v>0</v>
      </c>
      <c r="S1994" s="28">
        <f>'Data &amp; Parameter'!$E$16*'Data &amp; Parameter'!$E$17*('Data &amp; Parameter'!$E$18+'Data &amp; Parameter'!$E$19)*'Data &amp; Parameter'!$E$20*'Data &amp; Parameter'!$E$37*R1994</f>
        <v>0</v>
      </c>
      <c r="T1994" s="28">
        <f t="shared" si="31"/>
        <v>0</v>
      </c>
    </row>
    <row r="1995" spans="1:20" ht="15.75" customHeight="1" x14ac:dyDescent="0.35">
      <c r="A1995">
        <v>1988</v>
      </c>
      <c r="B1995" s="76">
        <v>44236</v>
      </c>
      <c r="C1995" s="1" t="s">
        <v>6333</v>
      </c>
      <c r="D1995" s="76">
        <v>44236</v>
      </c>
      <c r="E1995" s="1" t="s">
        <v>6334</v>
      </c>
      <c r="F1995" s="1" t="s">
        <v>6335</v>
      </c>
      <c r="G1995" s="1" t="s">
        <v>123</v>
      </c>
      <c r="H1995" s="1" t="s">
        <v>503</v>
      </c>
      <c r="I1995" s="1" t="s">
        <v>125</v>
      </c>
      <c r="J1995" s="1" t="s">
        <v>620</v>
      </c>
      <c r="K1995" s="1" t="s">
        <v>620</v>
      </c>
      <c r="L1995">
        <f>ROUNDUP(IF(B1995&gt;$D$4,0,($D$4-B1995+1)/365),0)</f>
        <v>0</v>
      </c>
      <c r="M1995">
        <f>ROUNDUP(IF(B1995&gt;$D$5,0,($D$5-B1995+1)/365),0)</f>
        <v>0</v>
      </c>
      <c r="N1995" s="28">
        <f>IF(OR(L1995=1,M1995=1),IF(B1995+364&lt;=$D$5,(B1995+364-$D$4+1)/365,IF(B1995&gt;$D$4,($D$5-B1995+1)/365,$D$6/365)),0)</f>
        <v>0</v>
      </c>
      <c r="O1995" s="28">
        <f>'Data &amp; Parameter'!$E$16*'Data &amp; Parameter'!$E$17*('Data &amp; Parameter'!$E$18+'Data &amp; Parameter'!$E$19)*'Data &amp; Parameter'!$E$20*'Data &amp; Parameter'!$E$37*N1995</f>
        <v>0</v>
      </c>
      <c r="P1995">
        <f>ROUNDUP(IF(D1995&gt;$D$4,0,($D$4-D1995+1)/365),0)</f>
        <v>0</v>
      </c>
      <c r="Q1995">
        <f>ROUNDUP(IF(D1995&gt;$D$5,0,($D$5-D1995+1)/365),0)</f>
        <v>0</v>
      </c>
      <c r="R1995" s="28">
        <f>IF(OR(P1995=1,Q1995=1),IF(D1995+364&lt;=$D$5,(D1995+364-$D$4+1)/365,IF(D1995&gt;$D$4,($D$5-D1995+1)/365,$D$6/365)),0)</f>
        <v>0</v>
      </c>
      <c r="S1995" s="28">
        <f>'Data &amp; Parameter'!$E$16*'Data &amp; Parameter'!$E$17*('Data &amp; Parameter'!$E$18+'Data &amp; Parameter'!$E$19)*'Data &amp; Parameter'!$E$20*'Data &amp; Parameter'!$E$37*R1995</f>
        <v>0</v>
      </c>
      <c r="T1995" s="28">
        <f t="shared" si="31"/>
        <v>0</v>
      </c>
    </row>
    <row r="1996" spans="1:20" ht="15.75" customHeight="1" x14ac:dyDescent="0.35">
      <c r="A1996">
        <v>1989</v>
      </c>
      <c r="B1996" s="76">
        <v>44236</v>
      </c>
      <c r="C1996" s="1" t="s">
        <v>6336</v>
      </c>
      <c r="D1996" s="76">
        <v>44236</v>
      </c>
      <c r="E1996" s="1" t="s">
        <v>6337</v>
      </c>
      <c r="F1996" s="1" t="s">
        <v>6338</v>
      </c>
      <c r="G1996" s="1" t="s">
        <v>123</v>
      </c>
      <c r="H1996" s="1" t="s">
        <v>503</v>
      </c>
      <c r="I1996" s="1" t="s">
        <v>125</v>
      </c>
      <c r="J1996" s="1" t="s">
        <v>620</v>
      </c>
      <c r="K1996" s="1" t="s">
        <v>620</v>
      </c>
      <c r="L1996">
        <f>ROUNDUP(IF(B1996&gt;$D$4,0,($D$4-B1996+1)/365),0)</f>
        <v>0</v>
      </c>
      <c r="M1996">
        <f>ROUNDUP(IF(B1996&gt;$D$5,0,($D$5-B1996+1)/365),0)</f>
        <v>0</v>
      </c>
      <c r="N1996" s="28">
        <f>IF(OR(L1996=1,M1996=1),IF(B1996+364&lt;=$D$5,(B1996+364-$D$4+1)/365,IF(B1996&gt;$D$4,($D$5-B1996+1)/365,$D$6/365)),0)</f>
        <v>0</v>
      </c>
      <c r="O1996" s="28">
        <f>'Data &amp; Parameter'!$E$16*'Data &amp; Parameter'!$E$17*('Data &amp; Parameter'!$E$18+'Data &amp; Parameter'!$E$19)*'Data &amp; Parameter'!$E$20*'Data &amp; Parameter'!$E$37*N1996</f>
        <v>0</v>
      </c>
      <c r="P1996">
        <f>ROUNDUP(IF(D1996&gt;$D$4,0,($D$4-D1996+1)/365),0)</f>
        <v>0</v>
      </c>
      <c r="Q1996">
        <f>ROUNDUP(IF(D1996&gt;$D$5,0,($D$5-D1996+1)/365),0)</f>
        <v>0</v>
      </c>
      <c r="R1996" s="28">
        <f>IF(OR(P1996=1,Q1996=1),IF(D1996+364&lt;=$D$5,(D1996+364-$D$4+1)/365,IF(D1996&gt;$D$4,($D$5-D1996+1)/365,$D$6/365)),0)</f>
        <v>0</v>
      </c>
      <c r="S1996" s="28">
        <f>'Data &amp; Parameter'!$E$16*'Data &amp; Parameter'!$E$17*('Data &amp; Parameter'!$E$18+'Data &amp; Parameter'!$E$19)*'Data &amp; Parameter'!$E$20*'Data &amp; Parameter'!$E$37*R1996</f>
        <v>0</v>
      </c>
      <c r="T1996" s="28">
        <f t="shared" si="31"/>
        <v>0</v>
      </c>
    </row>
    <row r="1997" spans="1:20" ht="15.75" customHeight="1" x14ac:dyDescent="0.35">
      <c r="A1997">
        <v>1990</v>
      </c>
      <c r="B1997" s="76">
        <v>44236</v>
      </c>
      <c r="C1997" s="1" t="s">
        <v>6339</v>
      </c>
      <c r="D1997" s="76">
        <v>44236</v>
      </c>
      <c r="E1997" s="1" t="s">
        <v>6340</v>
      </c>
      <c r="F1997" s="1" t="s">
        <v>6341</v>
      </c>
      <c r="G1997" s="1" t="s">
        <v>123</v>
      </c>
      <c r="H1997" s="1" t="s">
        <v>503</v>
      </c>
      <c r="I1997" s="1" t="s">
        <v>125</v>
      </c>
      <c r="J1997" s="1" t="s">
        <v>620</v>
      </c>
      <c r="K1997" s="1" t="s">
        <v>620</v>
      </c>
      <c r="L1997">
        <f>ROUNDUP(IF(B1997&gt;$D$4,0,($D$4-B1997+1)/365),0)</f>
        <v>0</v>
      </c>
      <c r="M1997">
        <f>ROUNDUP(IF(B1997&gt;$D$5,0,($D$5-B1997+1)/365),0)</f>
        <v>0</v>
      </c>
      <c r="N1997" s="28">
        <f>IF(OR(L1997=1,M1997=1),IF(B1997+364&lt;=$D$5,(B1997+364-$D$4+1)/365,IF(B1997&gt;$D$4,($D$5-B1997+1)/365,$D$6/365)),0)</f>
        <v>0</v>
      </c>
      <c r="O1997" s="28">
        <f>'Data &amp; Parameter'!$E$16*'Data &amp; Parameter'!$E$17*('Data &amp; Parameter'!$E$18+'Data &amp; Parameter'!$E$19)*'Data &amp; Parameter'!$E$20*'Data &amp; Parameter'!$E$37*N1997</f>
        <v>0</v>
      </c>
      <c r="P1997">
        <f>ROUNDUP(IF(D1997&gt;$D$4,0,($D$4-D1997+1)/365),0)</f>
        <v>0</v>
      </c>
      <c r="Q1997">
        <f>ROUNDUP(IF(D1997&gt;$D$5,0,($D$5-D1997+1)/365),0)</f>
        <v>0</v>
      </c>
      <c r="R1997" s="28">
        <f>IF(OR(P1997=1,Q1997=1),IF(D1997+364&lt;=$D$5,(D1997+364-$D$4+1)/365,IF(D1997&gt;$D$4,($D$5-D1997+1)/365,$D$6/365)),0)</f>
        <v>0</v>
      </c>
      <c r="S1997" s="28">
        <f>'Data &amp; Parameter'!$E$16*'Data &amp; Parameter'!$E$17*('Data &amp; Parameter'!$E$18+'Data &amp; Parameter'!$E$19)*'Data &amp; Parameter'!$E$20*'Data &amp; Parameter'!$E$37*R1997</f>
        <v>0</v>
      </c>
      <c r="T1997" s="28">
        <f t="shared" si="31"/>
        <v>0</v>
      </c>
    </row>
    <row r="1998" spans="1:20" ht="15.75" customHeight="1" x14ac:dyDescent="0.35">
      <c r="A1998">
        <v>1991</v>
      </c>
      <c r="B1998" s="76">
        <v>44236</v>
      </c>
      <c r="C1998" s="1" t="s">
        <v>6342</v>
      </c>
      <c r="D1998" s="76">
        <v>44236</v>
      </c>
      <c r="E1998" s="1" t="s">
        <v>6343</v>
      </c>
      <c r="F1998" s="1" t="s">
        <v>6344</v>
      </c>
      <c r="G1998" s="1" t="s">
        <v>123</v>
      </c>
      <c r="H1998" s="1" t="s">
        <v>503</v>
      </c>
      <c r="I1998" s="1" t="s">
        <v>125</v>
      </c>
      <c r="J1998" s="1" t="s">
        <v>620</v>
      </c>
      <c r="K1998" s="1" t="s">
        <v>620</v>
      </c>
      <c r="L1998">
        <f>ROUNDUP(IF(B1998&gt;$D$4,0,($D$4-B1998+1)/365),0)</f>
        <v>0</v>
      </c>
      <c r="M1998">
        <f>ROUNDUP(IF(B1998&gt;$D$5,0,($D$5-B1998+1)/365),0)</f>
        <v>0</v>
      </c>
      <c r="N1998" s="28">
        <f>IF(OR(L1998=1,M1998=1),IF(B1998+364&lt;=$D$5,(B1998+364-$D$4+1)/365,IF(B1998&gt;$D$4,($D$5-B1998+1)/365,$D$6/365)),0)</f>
        <v>0</v>
      </c>
      <c r="O1998" s="28">
        <f>'Data &amp; Parameter'!$E$16*'Data &amp; Parameter'!$E$17*('Data &amp; Parameter'!$E$18+'Data &amp; Parameter'!$E$19)*'Data &amp; Parameter'!$E$20*'Data &amp; Parameter'!$E$37*N1998</f>
        <v>0</v>
      </c>
      <c r="P1998">
        <f>ROUNDUP(IF(D1998&gt;$D$4,0,($D$4-D1998+1)/365),0)</f>
        <v>0</v>
      </c>
      <c r="Q1998">
        <f>ROUNDUP(IF(D1998&gt;$D$5,0,($D$5-D1998+1)/365),0)</f>
        <v>0</v>
      </c>
      <c r="R1998" s="28">
        <f>IF(OR(P1998=1,Q1998=1),IF(D1998+364&lt;=$D$5,(D1998+364-$D$4+1)/365,IF(D1998&gt;$D$4,($D$5-D1998+1)/365,$D$6/365)),0)</f>
        <v>0</v>
      </c>
      <c r="S1998" s="28">
        <f>'Data &amp; Parameter'!$E$16*'Data &amp; Parameter'!$E$17*('Data &amp; Parameter'!$E$18+'Data &amp; Parameter'!$E$19)*'Data &amp; Parameter'!$E$20*'Data &amp; Parameter'!$E$37*R1998</f>
        <v>0</v>
      </c>
      <c r="T1998" s="28">
        <f t="shared" si="31"/>
        <v>0</v>
      </c>
    </row>
    <row r="1999" spans="1:20" ht="15.75" customHeight="1" x14ac:dyDescent="0.35">
      <c r="A1999">
        <v>1992</v>
      </c>
      <c r="B1999" s="76">
        <v>44236</v>
      </c>
      <c r="C1999" s="1" t="s">
        <v>6345</v>
      </c>
      <c r="D1999" s="76">
        <v>44236</v>
      </c>
      <c r="E1999" s="1" t="s">
        <v>6346</v>
      </c>
      <c r="F1999" s="1" t="s">
        <v>6347</v>
      </c>
      <c r="G1999" s="1" t="s">
        <v>123</v>
      </c>
      <c r="H1999" s="1" t="s">
        <v>3942</v>
      </c>
      <c r="I1999" s="1" t="s">
        <v>125</v>
      </c>
      <c r="J1999" s="1" t="s">
        <v>5023</v>
      </c>
      <c r="K1999" s="1" t="s">
        <v>5023</v>
      </c>
      <c r="L1999">
        <f>ROUNDUP(IF(B1999&gt;$D$4,0,($D$4-B1999+1)/365),0)</f>
        <v>0</v>
      </c>
      <c r="M1999">
        <f>ROUNDUP(IF(B1999&gt;$D$5,0,($D$5-B1999+1)/365),0)</f>
        <v>0</v>
      </c>
      <c r="N1999" s="28">
        <f>IF(OR(L1999=1,M1999=1),IF(B1999+364&lt;=$D$5,(B1999+364-$D$4+1)/365,IF(B1999&gt;$D$4,($D$5-B1999+1)/365,$D$6/365)),0)</f>
        <v>0</v>
      </c>
      <c r="O1999" s="28">
        <f>'Data &amp; Parameter'!$E$16*'Data &amp; Parameter'!$E$17*('Data &amp; Parameter'!$E$18+'Data &amp; Parameter'!$E$19)*'Data &amp; Parameter'!$E$20*'Data &amp; Parameter'!$E$37*N1999</f>
        <v>0</v>
      </c>
      <c r="P1999">
        <f>ROUNDUP(IF(D1999&gt;$D$4,0,($D$4-D1999+1)/365),0)</f>
        <v>0</v>
      </c>
      <c r="Q1999">
        <f>ROUNDUP(IF(D1999&gt;$D$5,0,($D$5-D1999+1)/365),0)</f>
        <v>0</v>
      </c>
      <c r="R1999" s="28">
        <f>IF(OR(P1999=1,Q1999=1),IF(D1999+364&lt;=$D$5,(D1999+364-$D$4+1)/365,IF(D1999&gt;$D$4,($D$5-D1999+1)/365,$D$6/365)),0)</f>
        <v>0</v>
      </c>
      <c r="S1999" s="28">
        <f>'Data &amp; Parameter'!$E$16*'Data &amp; Parameter'!$E$17*('Data &amp; Parameter'!$E$18+'Data &amp; Parameter'!$E$19)*'Data &amp; Parameter'!$E$20*'Data &amp; Parameter'!$E$37*R1999</f>
        <v>0</v>
      </c>
      <c r="T1999" s="28">
        <f t="shared" si="31"/>
        <v>0</v>
      </c>
    </row>
    <row r="2000" spans="1:20" ht="15.75" customHeight="1" x14ac:dyDescent="0.35">
      <c r="A2000">
        <v>1993</v>
      </c>
      <c r="B2000" s="76">
        <v>44236</v>
      </c>
      <c r="C2000" s="1" t="s">
        <v>6348</v>
      </c>
      <c r="D2000" s="76">
        <v>44236</v>
      </c>
      <c r="E2000" s="1" t="s">
        <v>6349</v>
      </c>
      <c r="F2000" s="1" t="s">
        <v>6350</v>
      </c>
      <c r="G2000" s="1" t="s">
        <v>123</v>
      </c>
      <c r="H2000" s="1" t="s">
        <v>3942</v>
      </c>
      <c r="I2000" s="1" t="s">
        <v>125</v>
      </c>
      <c r="J2000" s="1" t="s">
        <v>5023</v>
      </c>
      <c r="K2000" s="1" t="s">
        <v>5023</v>
      </c>
      <c r="L2000">
        <f>ROUNDUP(IF(B2000&gt;$D$4,0,($D$4-B2000+1)/365),0)</f>
        <v>0</v>
      </c>
      <c r="M2000">
        <f>ROUNDUP(IF(B2000&gt;$D$5,0,($D$5-B2000+1)/365),0)</f>
        <v>0</v>
      </c>
      <c r="N2000" s="28">
        <f>IF(OR(L2000=1,M2000=1),IF(B2000+364&lt;=$D$5,(B2000+364-$D$4+1)/365,IF(B2000&gt;$D$4,($D$5-B2000+1)/365,$D$6/365)),0)</f>
        <v>0</v>
      </c>
      <c r="O2000" s="28">
        <f>'Data &amp; Parameter'!$E$16*'Data &amp; Parameter'!$E$17*('Data &amp; Parameter'!$E$18+'Data &amp; Parameter'!$E$19)*'Data &amp; Parameter'!$E$20*'Data &amp; Parameter'!$E$37*N2000</f>
        <v>0</v>
      </c>
      <c r="P2000">
        <f>ROUNDUP(IF(D2000&gt;$D$4,0,($D$4-D2000+1)/365),0)</f>
        <v>0</v>
      </c>
      <c r="Q2000">
        <f>ROUNDUP(IF(D2000&gt;$D$5,0,($D$5-D2000+1)/365),0)</f>
        <v>0</v>
      </c>
      <c r="R2000" s="28">
        <f>IF(OR(P2000=1,Q2000=1),IF(D2000+364&lt;=$D$5,(D2000+364-$D$4+1)/365,IF(D2000&gt;$D$4,($D$5-D2000+1)/365,$D$6/365)),0)</f>
        <v>0</v>
      </c>
      <c r="S2000" s="28">
        <f>'Data &amp; Parameter'!$E$16*'Data &amp; Parameter'!$E$17*('Data &amp; Parameter'!$E$18+'Data &amp; Parameter'!$E$19)*'Data &amp; Parameter'!$E$20*'Data &amp; Parameter'!$E$37*R2000</f>
        <v>0</v>
      </c>
      <c r="T2000" s="28">
        <f t="shared" si="31"/>
        <v>0</v>
      </c>
    </row>
    <row r="2001" spans="1:20" ht="15.75" customHeight="1" x14ac:dyDescent="0.35">
      <c r="A2001">
        <v>1994</v>
      </c>
      <c r="B2001" s="76">
        <v>44236</v>
      </c>
      <c r="C2001" s="1" t="s">
        <v>6351</v>
      </c>
      <c r="D2001" s="76">
        <v>44236</v>
      </c>
      <c r="E2001" s="1" t="s">
        <v>6352</v>
      </c>
      <c r="F2001" s="1" t="s">
        <v>6353</v>
      </c>
      <c r="G2001" s="1" t="s">
        <v>123</v>
      </c>
      <c r="H2001" s="1" t="s">
        <v>3942</v>
      </c>
      <c r="I2001" s="1" t="s">
        <v>125</v>
      </c>
      <c r="J2001" s="1" t="s">
        <v>5023</v>
      </c>
      <c r="K2001" s="1" t="s">
        <v>5023</v>
      </c>
      <c r="L2001">
        <f>ROUNDUP(IF(B2001&gt;$D$4,0,($D$4-B2001+1)/365),0)</f>
        <v>0</v>
      </c>
      <c r="M2001">
        <f>ROUNDUP(IF(B2001&gt;$D$5,0,($D$5-B2001+1)/365),0)</f>
        <v>0</v>
      </c>
      <c r="N2001" s="28">
        <f>IF(OR(L2001=1,M2001=1),IF(B2001+364&lt;=$D$5,(B2001+364-$D$4+1)/365,IF(B2001&gt;$D$4,($D$5-B2001+1)/365,$D$6/365)),0)</f>
        <v>0</v>
      </c>
      <c r="O2001" s="28">
        <f>'Data &amp; Parameter'!$E$16*'Data &amp; Parameter'!$E$17*('Data &amp; Parameter'!$E$18+'Data &amp; Parameter'!$E$19)*'Data &amp; Parameter'!$E$20*'Data &amp; Parameter'!$E$37*N2001</f>
        <v>0</v>
      </c>
      <c r="P2001">
        <f>ROUNDUP(IF(D2001&gt;$D$4,0,($D$4-D2001+1)/365),0)</f>
        <v>0</v>
      </c>
      <c r="Q2001">
        <f>ROUNDUP(IF(D2001&gt;$D$5,0,($D$5-D2001+1)/365),0)</f>
        <v>0</v>
      </c>
      <c r="R2001" s="28">
        <f>IF(OR(P2001=1,Q2001=1),IF(D2001+364&lt;=$D$5,(D2001+364-$D$4+1)/365,IF(D2001&gt;$D$4,($D$5-D2001+1)/365,$D$6/365)),0)</f>
        <v>0</v>
      </c>
      <c r="S2001" s="28">
        <f>'Data &amp; Parameter'!$E$16*'Data &amp; Parameter'!$E$17*('Data &amp; Parameter'!$E$18+'Data &amp; Parameter'!$E$19)*'Data &amp; Parameter'!$E$20*'Data &amp; Parameter'!$E$37*R2001</f>
        <v>0</v>
      </c>
      <c r="T2001" s="28">
        <f t="shared" si="31"/>
        <v>0</v>
      </c>
    </row>
    <row r="2002" spans="1:20" ht="15.75" customHeight="1" x14ac:dyDescent="0.35">
      <c r="A2002">
        <v>1995</v>
      </c>
      <c r="B2002" s="76">
        <v>44236</v>
      </c>
      <c r="C2002" s="1" t="s">
        <v>6354</v>
      </c>
      <c r="D2002" s="76">
        <v>44236</v>
      </c>
      <c r="E2002" s="1" t="s">
        <v>6355</v>
      </c>
      <c r="F2002" s="1" t="s">
        <v>6356</v>
      </c>
      <c r="G2002" s="1" t="s">
        <v>123</v>
      </c>
      <c r="H2002" s="1" t="s">
        <v>3942</v>
      </c>
      <c r="I2002" s="1" t="s">
        <v>125</v>
      </c>
      <c r="J2002" s="1" t="s">
        <v>5023</v>
      </c>
      <c r="K2002" s="1" t="s">
        <v>5023</v>
      </c>
      <c r="L2002">
        <f>ROUNDUP(IF(B2002&gt;$D$4,0,($D$4-B2002+1)/365),0)</f>
        <v>0</v>
      </c>
      <c r="M2002">
        <f>ROUNDUP(IF(B2002&gt;$D$5,0,($D$5-B2002+1)/365),0)</f>
        <v>0</v>
      </c>
      <c r="N2002" s="28">
        <f>IF(OR(L2002=1,M2002=1),IF(B2002+364&lt;=$D$5,(B2002+364-$D$4+1)/365,IF(B2002&gt;$D$4,($D$5-B2002+1)/365,$D$6/365)),0)</f>
        <v>0</v>
      </c>
      <c r="O2002" s="28">
        <f>'Data &amp; Parameter'!$E$16*'Data &amp; Parameter'!$E$17*('Data &amp; Parameter'!$E$18+'Data &amp; Parameter'!$E$19)*'Data &amp; Parameter'!$E$20*'Data &amp; Parameter'!$E$37*N2002</f>
        <v>0</v>
      </c>
      <c r="P2002">
        <f>ROUNDUP(IF(D2002&gt;$D$4,0,($D$4-D2002+1)/365),0)</f>
        <v>0</v>
      </c>
      <c r="Q2002">
        <f>ROUNDUP(IF(D2002&gt;$D$5,0,($D$5-D2002+1)/365),0)</f>
        <v>0</v>
      </c>
      <c r="R2002" s="28">
        <f>IF(OR(P2002=1,Q2002=1),IF(D2002+364&lt;=$D$5,(D2002+364-$D$4+1)/365,IF(D2002&gt;$D$4,($D$5-D2002+1)/365,$D$6/365)),0)</f>
        <v>0</v>
      </c>
      <c r="S2002" s="28">
        <f>'Data &amp; Parameter'!$E$16*'Data &amp; Parameter'!$E$17*('Data &amp; Parameter'!$E$18+'Data &amp; Parameter'!$E$19)*'Data &amp; Parameter'!$E$20*'Data &amp; Parameter'!$E$37*R2002</f>
        <v>0</v>
      </c>
      <c r="T2002" s="28">
        <f t="shared" si="31"/>
        <v>0</v>
      </c>
    </row>
    <row r="2003" spans="1:20" ht="15.75" customHeight="1" x14ac:dyDescent="0.35">
      <c r="A2003">
        <v>1996</v>
      </c>
      <c r="B2003" s="76">
        <v>44236</v>
      </c>
      <c r="C2003" s="1" t="s">
        <v>6357</v>
      </c>
      <c r="D2003" s="76">
        <v>44236</v>
      </c>
      <c r="E2003" s="1" t="s">
        <v>6358</v>
      </c>
      <c r="F2003" s="1" t="s">
        <v>6359</v>
      </c>
      <c r="G2003" s="1" t="s">
        <v>123</v>
      </c>
      <c r="H2003" s="1" t="s">
        <v>3942</v>
      </c>
      <c r="I2003" s="1" t="s">
        <v>125</v>
      </c>
      <c r="J2003" s="1" t="s">
        <v>5023</v>
      </c>
      <c r="K2003" s="1" t="s">
        <v>5023</v>
      </c>
      <c r="L2003">
        <f>ROUNDUP(IF(B2003&gt;$D$4,0,($D$4-B2003+1)/365),0)</f>
        <v>0</v>
      </c>
      <c r="M2003">
        <f>ROUNDUP(IF(B2003&gt;$D$5,0,($D$5-B2003+1)/365),0)</f>
        <v>0</v>
      </c>
      <c r="N2003" s="28">
        <f>IF(OR(L2003=1,M2003=1),IF(B2003+364&lt;=$D$5,(B2003+364-$D$4+1)/365,IF(B2003&gt;$D$4,($D$5-B2003+1)/365,$D$6/365)),0)</f>
        <v>0</v>
      </c>
      <c r="O2003" s="28">
        <f>'Data &amp; Parameter'!$E$16*'Data &amp; Parameter'!$E$17*('Data &amp; Parameter'!$E$18+'Data &amp; Parameter'!$E$19)*'Data &amp; Parameter'!$E$20*'Data &amp; Parameter'!$E$37*N2003</f>
        <v>0</v>
      </c>
      <c r="P2003">
        <f>ROUNDUP(IF(D2003&gt;$D$4,0,($D$4-D2003+1)/365),0)</f>
        <v>0</v>
      </c>
      <c r="Q2003">
        <f>ROUNDUP(IF(D2003&gt;$D$5,0,($D$5-D2003+1)/365),0)</f>
        <v>0</v>
      </c>
      <c r="R2003" s="28">
        <f>IF(OR(P2003=1,Q2003=1),IF(D2003+364&lt;=$D$5,(D2003+364-$D$4+1)/365,IF(D2003&gt;$D$4,($D$5-D2003+1)/365,$D$6/365)),0)</f>
        <v>0</v>
      </c>
      <c r="S2003" s="28">
        <f>'Data &amp; Parameter'!$E$16*'Data &amp; Parameter'!$E$17*('Data &amp; Parameter'!$E$18+'Data &amp; Parameter'!$E$19)*'Data &amp; Parameter'!$E$20*'Data &amp; Parameter'!$E$37*R2003</f>
        <v>0</v>
      </c>
      <c r="T2003" s="28">
        <f t="shared" si="31"/>
        <v>0</v>
      </c>
    </row>
    <row r="2004" spans="1:20" ht="15.75" customHeight="1" x14ac:dyDescent="0.35">
      <c r="A2004">
        <v>1997</v>
      </c>
      <c r="B2004" s="76">
        <v>44236.374942129631</v>
      </c>
      <c r="C2004" s="1" t="s">
        <v>6360</v>
      </c>
      <c r="D2004" s="76">
        <v>44236.379178240742</v>
      </c>
      <c r="E2004" s="1" t="s">
        <v>6361</v>
      </c>
      <c r="F2004" s="1" t="s">
        <v>6362</v>
      </c>
      <c r="G2004" s="1" t="s">
        <v>123</v>
      </c>
      <c r="H2004" s="1" t="s">
        <v>124</v>
      </c>
      <c r="I2004" s="1" t="s">
        <v>125</v>
      </c>
      <c r="J2004" s="1" t="s">
        <v>1467</v>
      </c>
      <c r="K2004" s="1" t="s">
        <v>1467</v>
      </c>
      <c r="L2004">
        <f>ROUNDUP(IF(B2004&gt;$D$4,0,($D$4-B2004+1)/365),0)</f>
        <v>0</v>
      </c>
      <c r="M2004">
        <f>ROUNDUP(IF(B2004&gt;$D$5,0,($D$5-B2004+1)/365),0)</f>
        <v>0</v>
      </c>
      <c r="N2004" s="28">
        <f>IF(OR(L2004=1,M2004=1),IF(B2004+364&lt;=$D$5,(B2004+364-$D$4+1)/365,IF(B2004&gt;$D$4,($D$5-B2004+1)/365,$D$6/365)),0)</f>
        <v>0</v>
      </c>
      <c r="O2004" s="28">
        <f>'Data &amp; Parameter'!$E$16*'Data &amp; Parameter'!$E$17*('Data &amp; Parameter'!$E$18+'Data &amp; Parameter'!$E$19)*'Data &amp; Parameter'!$E$20*'Data &amp; Parameter'!$E$37*N2004</f>
        <v>0</v>
      </c>
      <c r="P2004">
        <f>ROUNDUP(IF(D2004&gt;$D$4,0,($D$4-D2004+1)/365),0)</f>
        <v>0</v>
      </c>
      <c r="Q2004">
        <f>ROUNDUP(IF(D2004&gt;$D$5,0,($D$5-D2004+1)/365),0)</f>
        <v>0</v>
      </c>
      <c r="R2004" s="28">
        <f>IF(OR(P2004=1,Q2004=1),IF(D2004+364&lt;=$D$5,(D2004+364-$D$4+1)/365,IF(D2004&gt;$D$4,($D$5-D2004+1)/365,$D$6/365)),0)</f>
        <v>0</v>
      </c>
      <c r="S2004" s="28">
        <f>'Data &amp; Parameter'!$E$16*'Data &amp; Parameter'!$E$17*('Data &amp; Parameter'!$E$18+'Data &amp; Parameter'!$E$19)*'Data &amp; Parameter'!$E$20*'Data &amp; Parameter'!$E$37*R2004</f>
        <v>0</v>
      </c>
      <c r="T2004" s="28">
        <f t="shared" si="31"/>
        <v>0</v>
      </c>
    </row>
    <row r="2005" spans="1:20" ht="15.75" customHeight="1" x14ac:dyDescent="0.35">
      <c r="A2005">
        <v>1998</v>
      </c>
      <c r="B2005" s="76">
        <v>44236.382650462961</v>
      </c>
      <c r="C2005" s="1" t="s">
        <v>6363</v>
      </c>
      <c r="D2005" s="76">
        <v>44236.385868055557</v>
      </c>
      <c r="E2005" s="1" t="s">
        <v>6364</v>
      </c>
      <c r="F2005" s="1" t="s">
        <v>6365</v>
      </c>
      <c r="G2005" s="1" t="s">
        <v>123</v>
      </c>
      <c r="H2005" s="1" t="s">
        <v>124</v>
      </c>
      <c r="I2005" s="1" t="s">
        <v>125</v>
      </c>
      <c r="J2005" s="1" t="s">
        <v>1467</v>
      </c>
      <c r="K2005" s="1" t="s">
        <v>1467</v>
      </c>
      <c r="L2005">
        <f>ROUNDUP(IF(B2005&gt;$D$4,0,($D$4-B2005+1)/365),0)</f>
        <v>0</v>
      </c>
      <c r="M2005">
        <f>ROUNDUP(IF(B2005&gt;$D$5,0,($D$5-B2005+1)/365),0)</f>
        <v>0</v>
      </c>
      <c r="N2005" s="28">
        <f>IF(OR(L2005=1,M2005=1),IF(B2005+364&lt;=$D$5,(B2005+364-$D$4+1)/365,IF(B2005&gt;$D$4,($D$5-B2005+1)/365,$D$6/365)),0)</f>
        <v>0</v>
      </c>
      <c r="O2005" s="28">
        <f>'Data &amp; Parameter'!$E$16*'Data &amp; Parameter'!$E$17*('Data &amp; Parameter'!$E$18+'Data &amp; Parameter'!$E$19)*'Data &amp; Parameter'!$E$20*'Data &amp; Parameter'!$E$37*N2005</f>
        <v>0</v>
      </c>
      <c r="P2005">
        <f>ROUNDUP(IF(D2005&gt;$D$4,0,($D$4-D2005+1)/365),0)</f>
        <v>0</v>
      </c>
      <c r="Q2005">
        <f>ROUNDUP(IF(D2005&gt;$D$5,0,($D$5-D2005+1)/365),0)</f>
        <v>0</v>
      </c>
      <c r="R2005" s="28">
        <f>IF(OR(P2005=1,Q2005=1),IF(D2005+364&lt;=$D$5,(D2005+364-$D$4+1)/365,IF(D2005&gt;$D$4,($D$5-D2005+1)/365,$D$6/365)),0)</f>
        <v>0</v>
      </c>
      <c r="S2005" s="28">
        <f>'Data &amp; Parameter'!$E$16*'Data &amp; Parameter'!$E$17*('Data &amp; Parameter'!$E$18+'Data &amp; Parameter'!$E$19)*'Data &amp; Parameter'!$E$20*'Data &amp; Parameter'!$E$37*R2005</f>
        <v>0</v>
      </c>
      <c r="T2005" s="28">
        <f t="shared" si="31"/>
        <v>0</v>
      </c>
    </row>
    <row r="2006" spans="1:20" ht="15.75" customHeight="1" x14ac:dyDescent="0.35">
      <c r="A2006">
        <v>1999</v>
      </c>
      <c r="B2006" s="76">
        <v>44236.38481481481</v>
      </c>
      <c r="C2006" s="1" t="s">
        <v>6366</v>
      </c>
      <c r="D2006" s="76">
        <v>44236.386863425927</v>
      </c>
      <c r="E2006" s="1" t="s">
        <v>6367</v>
      </c>
      <c r="F2006" s="1" t="s">
        <v>6368</v>
      </c>
      <c r="G2006" s="1" t="s">
        <v>123</v>
      </c>
      <c r="H2006" s="1" t="s">
        <v>124</v>
      </c>
      <c r="I2006" s="1" t="s">
        <v>125</v>
      </c>
      <c r="J2006" s="1" t="s">
        <v>487</v>
      </c>
      <c r="K2006" s="1" t="s">
        <v>1424</v>
      </c>
      <c r="L2006">
        <f>ROUNDUP(IF(B2006&gt;$D$4,0,($D$4-B2006+1)/365),0)</f>
        <v>0</v>
      </c>
      <c r="M2006">
        <f>ROUNDUP(IF(B2006&gt;$D$5,0,($D$5-B2006+1)/365),0)</f>
        <v>0</v>
      </c>
      <c r="N2006" s="28">
        <f>IF(OR(L2006=1,M2006=1),IF(B2006+364&lt;=$D$5,(B2006+364-$D$4+1)/365,IF(B2006&gt;$D$4,($D$5-B2006+1)/365,$D$6/365)),0)</f>
        <v>0</v>
      </c>
      <c r="O2006" s="28">
        <f>'Data &amp; Parameter'!$E$16*'Data &amp; Parameter'!$E$17*('Data &amp; Parameter'!$E$18+'Data &amp; Parameter'!$E$19)*'Data &amp; Parameter'!$E$20*'Data &amp; Parameter'!$E$37*N2006</f>
        <v>0</v>
      </c>
      <c r="P2006">
        <f>ROUNDUP(IF(D2006&gt;$D$4,0,($D$4-D2006+1)/365),0)</f>
        <v>0</v>
      </c>
      <c r="Q2006">
        <f>ROUNDUP(IF(D2006&gt;$D$5,0,($D$5-D2006+1)/365),0)</f>
        <v>0</v>
      </c>
      <c r="R2006" s="28">
        <f>IF(OR(P2006=1,Q2006=1),IF(D2006+364&lt;=$D$5,(D2006+364-$D$4+1)/365,IF(D2006&gt;$D$4,($D$5-D2006+1)/365,$D$6/365)),0)</f>
        <v>0</v>
      </c>
      <c r="S2006" s="28">
        <f>'Data &amp; Parameter'!$E$16*'Data &amp; Parameter'!$E$17*('Data &amp; Parameter'!$E$18+'Data &amp; Parameter'!$E$19)*'Data &amp; Parameter'!$E$20*'Data &amp; Parameter'!$E$37*R2006</f>
        <v>0</v>
      </c>
      <c r="T2006" s="28">
        <f t="shared" si="31"/>
        <v>0</v>
      </c>
    </row>
    <row r="2007" spans="1:20" ht="15.75" customHeight="1" x14ac:dyDescent="0.35">
      <c r="A2007">
        <v>2000</v>
      </c>
      <c r="B2007" s="76">
        <v>44236.389583333337</v>
      </c>
      <c r="C2007" s="1" t="s">
        <v>6369</v>
      </c>
      <c r="D2007" s="76">
        <v>44236.39061342593</v>
      </c>
      <c r="E2007" s="1" t="s">
        <v>6370</v>
      </c>
      <c r="F2007" s="1" t="s">
        <v>6371</v>
      </c>
      <c r="G2007" s="1" t="s">
        <v>123</v>
      </c>
      <c r="H2007" s="1" t="s">
        <v>124</v>
      </c>
      <c r="I2007" s="1" t="s">
        <v>125</v>
      </c>
      <c r="J2007" s="1" t="s">
        <v>487</v>
      </c>
      <c r="K2007" s="1" t="s">
        <v>1424</v>
      </c>
      <c r="L2007">
        <f>ROUNDUP(IF(B2007&gt;$D$4,0,($D$4-B2007+1)/365),0)</f>
        <v>0</v>
      </c>
      <c r="M2007">
        <f>ROUNDUP(IF(B2007&gt;$D$5,0,($D$5-B2007+1)/365),0)</f>
        <v>0</v>
      </c>
      <c r="N2007" s="28">
        <f>IF(OR(L2007=1,M2007=1),IF(B2007+364&lt;=$D$5,(B2007+364-$D$4+1)/365,IF(B2007&gt;$D$4,($D$5-B2007+1)/365,$D$6/365)),0)</f>
        <v>0</v>
      </c>
      <c r="O2007" s="28">
        <f>'Data &amp; Parameter'!$E$16*'Data &amp; Parameter'!$E$17*('Data &amp; Parameter'!$E$18+'Data &amp; Parameter'!$E$19)*'Data &amp; Parameter'!$E$20*'Data &amp; Parameter'!$E$37*N2007</f>
        <v>0</v>
      </c>
      <c r="P2007">
        <f>ROUNDUP(IF(D2007&gt;$D$4,0,($D$4-D2007+1)/365),0)</f>
        <v>0</v>
      </c>
      <c r="Q2007">
        <f>ROUNDUP(IF(D2007&gt;$D$5,0,($D$5-D2007+1)/365),0)</f>
        <v>0</v>
      </c>
      <c r="R2007" s="28">
        <f>IF(OR(P2007=1,Q2007=1),IF(D2007+364&lt;=$D$5,(D2007+364-$D$4+1)/365,IF(D2007&gt;$D$4,($D$5-D2007+1)/365,$D$6/365)),0)</f>
        <v>0</v>
      </c>
      <c r="S2007" s="28">
        <f>'Data &amp; Parameter'!$E$16*'Data &amp; Parameter'!$E$17*('Data &amp; Parameter'!$E$18+'Data &amp; Parameter'!$E$19)*'Data &amp; Parameter'!$E$20*'Data &amp; Parameter'!$E$37*R2007</f>
        <v>0</v>
      </c>
      <c r="T2007" s="28">
        <f t="shared" si="31"/>
        <v>0</v>
      </c>
    </row>
    <row r="2008" spans="1:20" ht="15.75" customHeight="1" x14ac:dyDescent="0.35">
      <c r="A2008">
        <v>2001</v>
      </c>
      <c r="B2008" s="76">
        <v>44236.389699074076</v>
      </c>
      <c r="C2008" s="1" t="s">
        <v>6372</v>
      </c>
      <c r="D2008" s="76">
        <v>44236.392696759256</v>
      </c>
      <c r="E2008" s="1" t="s">
        <v>6373</v>
      </c>
      <c r="F2008" s="1" t="s">
        <v>6374</v>
      </c>
      <c r="G2008" s="1" t="s">
        <v>123</v>
      </c>
      <c r="H2008" s="1" t="s">
        <v>124</v>
      </c>
      <c r="I2008" s="1" t="s">
        <v>125</v>
      </c>
      <c r="J2008" s="1" t="s">
        <v>1467</v>
      </c>
      <c r="K2008" s="1" t="s">
        <v>1342</v>
      </c>
      <c r="L2008">
        <f>ROUNDUP(IF(B2008&gt;$D$4,0,($D$4-B2008+1)/365),0)</f>
        <v>0</v>
      </c>
      <c r="M2008">
        <f>ROUNDUP(IF(B2008&gt;$D$5,0,($D$5-B2008+1)/365),0)</f>
        <v>0</v>
      </c>
      <c r="N2008" s="28">
        <f>IF(OR(L2008=1,M2008=1),IF(B2008+364&lt;=$D$5,(B2008+364-$D$4+1)/365,IF(B2008&gt;$D$4,($D$5-B2008+1)/365,$D$6/365)),0)</f>
        <v>0</v>
      </c>
      <c r="O2008" s="28">
        <f>'Data &amp; Parameter'!$E$16*'Data &amp; Parameter'!$E$17*('Data &amp; Parameter'!$E$18+'Data &amp; Parameter'!$E$19)*'Data &amp; Parameter'!$E$20*'Data &amp; Parameter'!$E$37*N2008</f>
        <v>0</v>
      </c>
      <c r="P2008">
        <f>ROUNDUP(IF(D2008&gt;$D$4,0,($D$4-D2008+1)/365),0)</f>
        <v>0</v>
      </c>
      <c r="Q2008">
        <f>ROUNDUP(IF(D2008&gt;$D$5,0,($D$5-D2008+1)/365),0)</f>
        <v>0</v>
      </c>
      <c r="R2008" s="28">
        <f>IF(OR(P2008=1,Q2008=1),IF(D2008+364&lt;=$D$5,(D2008+364-$D$4+1)/365,IF(D2008&gt;$D$4,($D$5-D2008+1)/365,$D$6/365)),0)</f>
        <v>0</v>
      </c>
      <c r="S2008" s="28">
        <f>'Data &amp; Parameter'!$E$16*'Data &amp; Parameter'!$E$17*('Data &amp; Parameter'!$E$18+'Data &amp; Parameter'!$E$19)*'Data &amp; Parameter'!$E$20*'Data &amp; Parameter'!$E$37*R2008</f>
        <v>0</v>
      </c>
      <c r="T2008" s="28">
        <f t="shared" si="31"/>
        <v>0</v>
      </c>
    </row>
    <row r="2009" spans="1:20" ht="15.75" customHeight="1" x14ac:dyDescent="0.35">
      <c r="A2009">
        <v>2002</v>
      </c>
      <c r="B2009" s="76">
        <v>44236.395370370374</v>
      </c>
      <c r="C2009" s="1" t="s">
        <v>6375</v>
      </c>
      <c r="D2009" s="76">
        <v>44236.3984375</v>
      </c>
      <c r="E2009" s="1" t="s">
        <v>6376</v>
      </c>
      <c r="F2009" s="1" t="s">
        <v>6377</v>
      </c>
      <c r="G2009" s="1" t="s">
        <v>123</v>
      </c>
      <c r="H2009" s="1" t="s">
        <v>124</v>
      </c>
      <c r="I2009" s="1" t="s">
        <v>125</v>
      </c>
      <c r="J2009" s="1" t="s">
        <v>1467</v>
      </c>
      <c r="K2009" s="1" t="s">
        <v>1342</v>
      </c>
      <c r="L2009">
        <f>ROUNDUP(IF(B2009&gt;$D$4,0,($D$4-B2009+1)/365),0)</f>
        <v>0</v>
      </c>
      <c r="M2009">
        <f>ROUNDUP(IF(B2009&gt;$D$5,0,($D$5-B2009+1)/365),0)</f>
        <v>0</v>
      </c>
      <c r="N2009" s="28">
        <f>IF(OR(L2009=1,M2009=1),IF(B2009+364&lt;=$D$5,(B2009+364-$D$4+1)/365,IF(B2009&gt;$D$4,($D$5-B2009+1)/365,$D$6/365)),0)</f>
        <v>0</v>
      </c>
      <c r="O2009" s="28">
        <f>'Data &amp; Parameter'!$E$16*'Data &amp; Parameter'!$E$17*('Data &amp; Parameter'!$E$18+'Data &amp; Parameter'!$E$19)*'Data &amp; Parameter'!$E$20*'Data &amp; Parameter'!$E$37*N2009</f>
        <v>0</v>
      </c>
      <c r="P2009">
        <f>ROUNDUP(IF(D2009&gt;$D$4,0,($D$4-D2009+1)/365),0)</f>
        <v>0</v>
      </c>
      <c r="Q2009">
        <f>ROUNDUP(IF(D2009&gt;$D$5,0,($D$5-D2009+1)/365),0)</f>
        <v>0</v>
      </c>
      <c r="R2009" s="28">
        <f>IF(OR(P2009=1,Q2009=1),IF(D2009+364&lt;=$D$5,(D2009+364-$D$4+1)/365,IF(D2009&gt;$D$4,($D$5-D2009+1)/365,$D$6/365)),0)</f>
        <v>0</v>
      </c>
      <c r="S2009" s="28">
        <f>'Data &amp; Parameter'!$E$16*'Data &amp; Parameter'!$E$17*('Data &amp; Parameter'!$E$18+'Data &amp; Parameter'!$E$19)*'Data &amp; Parameter'!$E$20*'Data &amp; Parameter'!$E$37*R2009</f>
        <v>0</v>
      </c>
      <c r="T2009" s="28">
        <f t="shared" si="31"/>
        <v>0</v>
      </c>
    </row>
    <row r="2010" spans="1:20" ht="15.75" customHeight="1" x14ac:dyDescent="0.35">
      <c r="A2010">
        <v>2003</v>
      </c>
      <c r="B2010" s="76">
        <v>44236.395474537036</v>
      </c>
      <c r="C2010" s="1" t="s">
        <v>6378</v>
      </c>
      <c r="D2010" s="76">
        <v>44236.398055555561</v>
      </c>
      <c r="E2010" s="1" t="s">
        <v>6379</v>
      </c>
      <c r="F2010" s="1" t="s">
        <v>6380</v>
      </c>
      <c r="G2010" s="1" t="s">
        <v>123</v>
      </c>
      <c r="H2010" s="1" t="s">
        <v>124</v>
      </c>
      <c r="I2010" s="1" t="s">
        <v>125</v>
      </c>
      <c r="J2010" s="1" t="s">
        <v>487</v>
      </c>
      <c r="K2010" s="1" t="s">
        <v>1424</v>
      </c>
      <c r="L2010">
        <f>ROUNDUP(IF(B2010&gt;$D$4,0,($D$4-B2010+1)/365),0)</f>
        <v>0</v>
      </c>
      <c r="M2010">
        <f>ROUNDUP(IF(B2010&gt;$D$5,0,($D$5-B2010+1)/365),0)</f>
        <v>0</v>
      </c>
      <c r="N2010" s="28">
        <f>IF(OR(L2010=1,M2010=1),IF(B2010+364&lt;=$D$5,(B2010+364-$D$4+1)/365,IF(B2010&gt;$D$4,($D$5-B2010+1)/365,$D$6/365)),0)</f>
        <v>0</v>
      </c>
      <c r="O2010" s="28">
        <f>'Data &amp; Parameter'!$E$16*'Data &amp; Parameter'!$E$17*('Data &amp; Parameter'!$E$18+'Data &amp; Parameter'!$E$19)*'Data &amp; Parameter'!$E$20*'Data &amp; Parameter'!$E$37*N2010</f>
        <v>0</v>
      </c>
      <c r="P2010">
        <f>ROUNDUP(IF(D2010&gt;$D$4,0,($D$4-D2010+1)/365),0)</f>
        <v>0</v>
      </c>
      <c r="Q2010">
        <f>ROUNDUP(IF(D2010&gt;$D$5,0,($D$5-D2010+1)/365),0)</f>
        <v>0</v>
      </c>
      <c r="R2010" s="28">
        <f>IF(OR(P2010=1,Q2010=1),IF(D2010+364&lt;=$D$5,(D2010+364-$D$4+1)/365,IF(D2010&gt;$D$4,($D$5-D2010+1)/365,$D$6/365)),0)</f>
        <v>0</v>
      </c>
      <c r="S2010" s="28">
        <f>'Data &amp; Parameter'!$E$16*'Data &amp; Parameter'!$E$17*('Data &amp; Parameter'!$E$18+'Data &amp; Parameter'!$E$19)*'Data &amp; Parameter'!$E$20*'Data &amp; Parameter'!$E$37*R2010</f>
        <v>0</v>
      </c>
      <c r="T2010" s="28">
        <f t="shared" si="31"/>
        <v>0</v>
      </c>
    </row>
    <row r="2011" spans="1:20" ht="15.75" customHeight="1" x14ac:dyDescent="0.35">
      <c r="A2011">
        <v>2004</v>
      </c>
      <c r="B2011" s="76">
        <v>44236.401134259257</v>
      </c>
      <c r="C2011" s="1" t="s">
        <v>6381</v>
      </c>
      <c r="D2011" s="76">
        <v>44236.405370370368</v>
      </c>
      <c r="E2011" s="1" t="s">
        <v>6382</v>
      </c>
      <c r="F2011" s="1" t="s">
        <v>6383</v>
      </c>
      <c r="G2011" s="1" t="s">
        <v>123</v>
      </c>
      <c r="H2011" s="1" t="s">
        <v>124</v>
      </c>
      <c r="I2011" s="1" t="s">
        <v>125</v>
      </c>
      <c r="J2011" s="1" t="s">
        <v>487</v>
      </c>
      <c r="K2011" s="1" t="s">
        <v>1424</v>
      </c>
      <c r="L2011">
        <f>ROUNDUP(IF(B2011&gt;$D$4,0,($D$4-B2011+1)/365),0)</f>
        <v>0</v>
      </c>
      <c r="M2011">
        <f>ROUNDUP(IF(B2011&gt;$D$5,0,($D$5-B2011+1)/365),0)</f>
        <v>0</v>
      </c>
      <c r="N2011" s="28">
        <f>IF(OR(L2011=1,M2011=1),IF(B2011+364&lt;=$D$5,(B2011+364-$D$4+1)/365,IF(B2011&gt;$D$4,($D$5-B2011+1)/365,$D$6/365)),0)</f>
        <v>0</v>
      </c>
      <c r="O2011" s="28">
        <f>'Data &amp; Parameter'!$E$16*'Data &amp; Parameter'!$E$17*('Data &amp; Parameter'!$E$18+'Data &amp; Parameter'!$E$19)*'Data &amp; Parameter'!$E$20*'Data &amp; Parameter'!$E$37*N2011</f>
        <v>0</v>
      </c>
      <c r="P2011">
        <f>ROUNDUP(IF(D2011&gt;$D$4,0,($D$4-D2011+1)/365),0)</f>
        <v>0</v>
      </c>
      <c r="Q2011">
        <f>ROUNDUP(IF(D2011&gt;$D$5,0,($D$5-D2011+1)/365),0)</f>
        <v>0</v>
      </c>
      <c r="R2011" s="28">
        <f>IF(OR(P2011=1,Q2011=1),IF(D2011+364&lt;=$D$5,(D2011+364-$D$4+1)/365,IF(D2011&gt;$D$4,($D$5-D2011+1)/365,$D$6/365)),0)</f>
        <v>0</v>
      </c>
      <c r="S2011" s="28">
        <f>'Data &amp; Parameter'!$E$16*'Data &amp; Parameter'!$E$17*('Data &amp; Parameter'!$E$18+'Data &amp; Parameter'!$E$19)*'Data &amp; Parameter'!$E$20*'Data &amp; Parameter'!$E$37*R2011</f>
        <v>0</v>
      </c>
      <c r="T2011" s="28">
        <f t="shared" si="31"/>
        <v>0</v>
      </c>
    </row>
    <row r="2012" spans="1:20" ht="15.75" customHeight="1" x14ac:dyDescent="0.35">
      <c r="A2012">
        <v>2005</v>
      </c>
      <c r="B2012" s="76">
        <v>44236.402222222227</v>
      </c>
      <c r="C2012" s="1" t="s">
        <v>6384</v>
      </c>
      <c r="D2012" s="76">
        <v>44236.403449074074</v>
      </c>
      <c r="E2012" s="1" t="s">
        <v>6385</v>
      </c>
      <c r="F2012" s="1" t="s">
        <v>6386</v>
      </c>
      <c r="G2012" s="1" t="s">
        <v>123</v>
      </c>
      <c r="H2012" s="1" t="s">
        <v>124</v>
      </c>
      <c r="I2012" s="1" t="s">
        <v>125</v>
      </c>
      <c r="J2012" s="1" t="s">
        <v>1467</v>
      </c>
      <c r="K2012" s="1" t="s">
        <v>1342</v>
      </c>
      <c r="L2012">
        <f>ROUNDUP(IF(B2012&gt;$D$4,0,($D$4-B2012+1)/365),0)</f>
        <v>0</v>
      </c>
      <c r="M2012">
        <f>ROUNDUP(IF(B2012&gt;$D$5,0,($D$5-B2012+1)/365),0)</f>
        <v>0</v>
      </c>
      <c r="N2012" s="28">
        <f>IF(OR(L2012=1,M2012=1),IF(B2012+364&lt;=$D$5,(B2012+364-$D$4+1)/365,IF(B2012&gt;$D$4,($D$5-B2012+1)/365,$D$6/365)),0)</f>
        <v>0</v>
      </c>
      <c r="O2012" s="28">
        <f>'Data &amp; Parameter'!$E$16*'Data &amp; Parameter'!$E$17*('Data &amp; Parameter'!$E$18+'Data &amp; Parameter'!$E$19)*'Data &amp; Parameter'!$E$20*'Data &amp; Parameter'!$E$37*N2012</f>
        <v>0</v>
      </c>
      <c r="P2012">
        <f>ROUNDUP(IF(D2012&gt;$D$4,0,($D$4-D2012+1)/365),0)</f>
        <v>0</v>
      </c>
      <c r="Q2012">
        <f>ROUNDUP(IF(D2012&gt;$D$5,0,($D$5-D2012+1)/365),0)</f>
        <v>0</v>
      </c>
      <c r="R2012" s="28">
        <f>IF(OR(P2012=1,Q2012=1),IF(D2012+364&lt;=$D$5,(D2012+364-$D$4+1)/365,IF(D2012&gt;$D$4,($D$5-D2012+1)/365,$D$6/365)),0)</f>
        <v>0</v>
      </c>
      <c r="S2012" s="28">
        <f>'Data &amp; Parameter'!$E$16*'Data &amp; Parameter'!$E$17*('Data &amp; Parameter'!$E$18+'Data &amp; Parameter'!$E$19)*'Data &amp; Parameter'!$E$20*'Data &amp; Parameter'!$E$37*R2012</f>
        <v>0</v>
      </c>
      <c r="T2012" s="28">
        <f t="shared" si="31"/>
        <v>0</v>
      </c>
    </row>
    <row r="2013" spans="1:20" ht="15.75" customHeight="1" x14ac:dyDescent="0.35">
      <c r="A2013">
        <v>2006</v>
      </c>
      <c r="B2013" s="76">
        <v>44236.407858796301</v>
      </c>
      <c r="C2013" s="1" t="s">
        <v>6387</v>
      </c>
      <c r="D2013" s="76">
        <v>44236.41097222222</v>
      </c>
      <c r="E2013" s="1" t="s">
        <v>6388</v>
      </c>
      <c r="F2013" s="1" t="s">
        <v>6389</v>
      </c>
      <c r="G2013" s="1" t="s">
        <v>123</v>
      </c>
      <c r="H2013" s="1" t="s">
        <v>124</v>
      </c>
      <c r="I2013" s="1" t="s">
        <v>125</v>
      </c>
      <c r="J2013" s="1" t="s">
        <v>1467</v>
      </c>
      <c r="K2013" s="1" t="s">
        <v>1342</v>
      </c>
      <c r="L2013">
        <f>ROUNDUP(IF(B2013&gt;$D$4,0,($D$4-B2013+1)/365),0)</f>
        <v>0</v>
      </c>
      <c r="M2013">
        <f>ROUNDUP(IF(B2013&gt;$D$5,0,($D$5-B2013+1)/365),0)</f>
        <v>0</v>
      </c>
      <c r="N2013" s="28">
        <f>IF(OR(L2013=1,M2013=1),IF(B2013+364&lt;=$D$5,(B2013+364-$D$4+1)/365,IF(B2013&gt;$D$4,($D$5-B2013+1)/365,$D$6/365)),0)</f>
        <v>0</v>
      </c>
      <c r="O2013" s="28">
        <f>'Data &amp; Parameter'!$E$16*'Data &amp; Parameter'!$E$17*('Data &amp; Parameter'!$E$18+'Data &amp; Parameter'!$E$19)*'Data &amp; Parameter'!$E$20*'Data &amp; Parameter'!$E$37*N2013</f>
        <v>0</v>
      </c>
      <c r="P2013">
        <f>ROUNDUP(IF(D2013&gt;$D$4,0,($D$4-D2013+1)/365),0)</f>
        <v>0</v>
      </c>
      <c r="Q2013">
        <f>ROUNDUP(IF(D2013&gt;$D$5,0,($D$5-D2013+1)/365),0)</f>
        <v>0</v>
      </c>
      <c r="R2013" s="28">
        <f>IF(OR(P2013=1,Q2013=1),IF(D2013+364&lt;=$D$5,(D2013+364-$D$4+1)/365,IF(D2013&gt;$D$4,($D$5-D2013+1)/365,$D$6/365)),0)</f>
        <v>0</v>
      </c>
      <c r="S2013" s="28">
        <f>'Data &amp; Parameter'!$E$16*'Data &amp; Parameter'!$E$17*('Data &amp; Parameter'!$E$18+'Data &amp; Parameter'!$E$19)*'Data &amp; Parameter'!$E$20*'Data &amp; Parameter'!$E$37*R2013</f>
        <v>0</v>
      </c>
      <c r="T2013" s="28">
        <f t="shared" si="31"/>
        <v>0</v>
      </c>
    </row>
    <row r="2014" spans="1:20" ht="15.75" customHeight="1" x14ac:dyDescent="0.35">
      <c r="A2014">
        <v>2007</v>
      </c>
      <c r="B2014" s="76">
        <v>44236.423981481479</v>
      </c>
      <c r="C2014" s="1" t="s">
        <v>6390</v>
      </c>
      <c r="D2014" s="76">
        <v>44236.427222222221</v>
      </c>
      <c r="E2014" s="1" t="s">
        <v>6391</v>
      </c>
      <c r="F2014" s="1" t="s">
        <v>6392</v>
      </c>
      <c r="G2014" s="1" t="s">
        <v>123</v>
      </c>
      <c r="H2014" s="1" t="s">
        <v>124</v>
      </c>
      <c r="I2014" s="1" t="s">
        <v>125</v>
      </c>
      <c r="J2014" s="1" t="s">
        <v>487</v>
      </c>
      <c r="K2014" s="1" t="s">
        <v>3421</v>
      </c>
      <c r="L2014">
        <f>ROUNDUP(IF(B2014&gt;$D$4,0,($D$4-B2014+1)/365),0)</f>
        <v>0</v>
      </c>
      <c r="M2014">
        <f>ROUNDUP(IF(B2014&gt;$D$5,0,($D$5-B2014+1)/365),0)</f>
        <v>0</v>
      </c>
      <c r="N2014" s="28">
        <f>IF(OR(L2014=1,M2014=1),IF(B2014+364&lt;=$D$5,(B2014+364-$D$4+1)/365,IF(B2014&gt;$D$4,($D$5-B2014+1)/365,$D$6/365)),0)</f>
        <v>0</v>
      </c>
      <c r="O2014" s="28">
        <f>'Data &amp; Parameter'!$E$16*'Data &amp; Parameter'!$E$17*('Data &amp; Parameter'!$E$18+'Data &amp; Parameter'!$E$19)*'Data &amp; Parameter'!$E$20*'Data &amp; Parameter'!$E$37*N2014</f>
        <v>0</v>
      </c>
      <c r="P2014">
        <f>ROUNDUP(IF(D2014&gt;$D$4,0,($D$4-D2014+1)/365),0)</f>
        <v>0</v>
      </c>
      <c r="Q2014">
        <f>ROUNDUP(IF(D2014&gt;$D$5,0,($D$5-D2014+1)/365),0)</f>
        <v>0</v>
      </c>
      <c r="R2014" s="28">
        <f>IF(OR(P2014=1,Q2014=1),IF(D2014+364&lt;=$D$5,(D2014+364-$D$4+1)/365,IF(D2014&gt;$D$4,($D$5-D2014+1)/365,$D$6/365)),0)</f>
        <v>0</v>
      </c>
      <c r="S2014" s="28">
        <f>'Data &amp; Parameter'!$E$16*'Data &amp; Parameter'!$E$17*('Data &amp; Parameter'!$E$18+'Data &amp; Parameter'!$E$19)*'Data &amp; Parameter'!$E$20*'Data &amp; Parameter'!$E$37*R2014</f>
        <v>0</v>
      </c>
      <c r="T2014" s="28">
        <f t="shared" si="31"/>
        <v>0</v>
      </c>
    </row>
    <row r="2015" spans="1:20" ht="15.75" customHeight="1" x14ac:dyDescent="0.35">
      <c r="A2015">
        <v>2008</v>
      </c>
      <c r="B2015" s="76">
        <v>44236.454062500001</v>
      </c>
      <c r="C2015" s="1" t="s">
        <v>6393</v>
      </c>
      <c r="D2015" s="76">
        <v>44236.45480324074</v>
      </c>
      <c r="E2015" s="1" t="s">
        <v>6394</v>
      </c>
      <c r="F2015" s="1" t="s">
        <v>6395</v>
      </c>
      <c r="G2015" s="1" t="s">
        <v>123</v>
      </c>
      <c r="H2015" s="1" t="s">
        <v>124</v>
      </c>
      <c r="I2015" s="1" t="s">
        <v>125</v>
      </c>
      <c r="J2015" s="1" t="s">
        <v>487</v>
      </c>
      <c r="K2015" s="1" t="s">
        <v>487</v>
      </c>
      <c r="L2015">
        <f>ROUNDUP(IF(B2015&gt;$D$4,0,($D$4-B2015+1)/365),0)</f>
        <v>0</v>
      </c>
      <c r="M2015">
        <f>ROUNDUP(IF(B2015&gt;$D$5,0,($D$5-B2015+1)/365),0)</f>
        <v>0</v>
      </c>
      <c r="N2015" s="28">
        <f>IF(OR(L2015=1,M2015=1),IF(B2015+364&lt;=$D$5,(B2015+364-$D$4+1)/365,IF(B2015&gt;$D$4,($D$5-B2015+1)/365,$D$6/365)),0)</f>
        <v>0</v>
      </c>
      <c r="O2015" s="28">
        <f>'Data &amp; Parameter'!$E$16*'Data &amp; Parameter'!$E$17*('Data &amp; Parameter'!$E$18+'Data &amp; Parameter'!$E$19)*'Data &amp; Parameter'!$E$20*'Data &amp; Parameter'!$E$37*N2015</f>
        <v>0</v>
      </c>
      <c r="P2015">
        <f>ROUNDUP(IF(D2015&gt;$D$4,0,($D$4-D2015+1)/365),0)</f>
        <v>0</v>
      </c>
      <c r="Q2015">
        <f>ROUNDUP(IF(D2015&gt;$D$5,0,($D$5-D2015+1)/365),0)</f>
        <v>0</v>
      </c>
      <c r="R2015" s="28">
        <f>IF(OR(P2015=1,Q2015=1),IF(D2015+364&lt;=$D$5,(D2015+364-$D$4+1)/365,IF(D2015&gt;$D$4,($D$5-D2015+1)/365,$D$6/365)),0)</f>
        <v>0</v>
      </c>
      <c r="S2015" s="28">
        <f>'Data &amp; Parameter'!$E$16*'Data &amp; Parameter'!$E$17*('Data &amp; Parameter'!$E$18+'Data &amp; Parameter'!$E$19)*'Data &amp; Parameter'!$E$20*'Data &amp; Parameter'!$E$37*R2015</f>
        <v>0</v>
      </c>
      <c r="T2015" s="28">
        <f t="shared" si="31"/>
        <v>0</v>
      </c>
    </row>
    <row r="2016" spans="1:20" ht="15.75" customHeight="1" x14ac:dyDescent="0.35">
      <c r="A2016">
        <v>2009</v>
      </c>
      <c r="B2016" s="76">
        <v>44236.478969907403</v>
      </c>
      <c r="C2016" s="1" t="s">
        <v>6396</v>
      </c>
      <c r="D2016" s="76">
        <v>44236.480902777781</v>
      </c>
      <c r="E2016" s="1" t="s">
        <v>6397</v>
      </c>
      <c r="F2016" s="1" t="s">
        <v>6398</v>
      </c>
      <c r="G2016" s="1" t="s">
        <v>123</v>
      </c>
      <c r="H2016" s="1" t="s">
        <v>124</v>
      </c>
      <c r="I2016" s="1" t="s">
        <v>125</v>
      </c>
      <c r="J2016" s="1" t="s">
        <v>6399</v>
      </c>
      <c r="K2016" s="1" t="s">
        <v>6399</v>
      </c>
      <c r="L2016">
        <f>ROUNDUP(IF(B2016&gt;$D$4,0,($D$4-B2016+1)/365),0)</f>
        <v>0</v>
      </c>
      <c r="M2016">
        <f>ROUNDUP(IF(B2016&gt;$D$5,0,($D$5-B2016+1)/365),0)</f>
        <v>0</v>
      </c>
      <c r="N2016" s="28">
        <f>IF(OR(L2016=1,M2016=1),IF(B2016+364&lt;=$D$5,(B2016+364-$D$4+1)/365,IF(B2016&gt;$D$4,($D$5-B2016+1)/365,$D$6/365)),0)</f>
        <v>0</v>
      </c>
      <c r="O2016" s="28">
        <f>'Data &amp; Parameter'!$E$16*'Data &amp; Parameter'!$E$17*('Data &amp; Parameter'!$E$18+'Data &amp; Parameter'!$E$19)*'Data &amp; Parameter'!$E$20*'Data &amp; Parameter'!$E$37*N2016</f>
        <v>0</v>
      </c>
      <c r="P2016">
        <f>ROUNDUP(IF(D2016&gt;$D$4,0,($D$4-D2016+1)/365),0)</f>
        <v>0</v>
      </c>
      <c r="Q2016">
        <f>ROUNDUP(IF(D2016&gt;$D$5,0,($D$5-D2016+1)/365),0)</f>
        <v>0</v>
      </c>
      <c r="R2016" s="28">
        <f>IF(OR(P2016=1,Q2016=1),IF(D2016+364&lt;=$D$5,(D2016+364-$D$4+1)/365,IF(D2016&gt;$D$4,($D$5-D2016+1)/365,$D$6/365)),0)</f>
        <v>0</v>
      </c>
      <c r="S2016" s="28">
        <f>'Data &amp; Parameter'!$E$16*'Data &amp; Parameter'!$E$17*('Data &amp; Parameter'!$E$18+'Data &amp; Parameter'!$E$19)*'Data &amp; Parameter'!$E$20*'Data &amp; Parameter'!$E$37*R2016</f>
        <v>0</v>
      </c>
      <c r="T2016" s="28">
        <f t="shared" si="31"/>
        <v>0</v>
      </c>
    </row>
    <row r="2017" spans="1:20" ht="15.75" customHeight="1" x14ac:dyDescent="0.35">
      <c r="A2017">
        <v>2010</v>
      </c>
      <c r="B2017" s="76">
        <v>44236.480879629627</v>
      </c>
      <c r="C2017" s="1" t="s">
        <v>6400</v>
      </c>
      <c r="D2017" s="76">
        <v>44236.484849537039</v>
      </c>
      <c r="E2017" s="1" t="s">
        <v>6401</v>
      </c>
      <c r="F2017" s="1" t="s">
        <v>6402</v>
      </c>
      <c r="G2017" s="1" t="s">
        <v>123</v>
      </c>
      <c r="H2017" s="1" t="s">
        <v>124</v>
      </c>
      <c r="I2017" s="1" t="s">
        <v>125</v>
      </c>
      <c r="J2017" s="1" t="s">
        <v>6399</v>
      </c>
      <c r="K2017" s="1" t="s">
        <v>6399</v>
      </c>
      <c r="L2017">
        <f>ROUNDUP(IF(B2017&gt;$D$4,0,($D$4-B2017+1)/365),0)</f>
        <v>0</v>
      </c>
      <c r="M2017">
        <f>ROUNDUP(IF(B2017&gt;$D$5,0,($D$5-B2017+1)/365),0)</f>
        <v>0</v>
      </c>
      <c r="N2017" s="28">
        <f>IF(OR(L2017=1,M2017=1),IF(B2017+364&lt;=$D$5,(B2017+364-$D$4+1)/365,IF(B2017&gt;$D$4,($D$5-B2017+1)/365,$D$6/365)),0)</f>
        <v>0</v>
      </c>
      <c r="O2017" s="28">
        <f>'Data &amp; Parameter'!$E$16*'Data &amp; Parameter'!$E$17*('Data &amp; Parameter'!$E$18+'Data &amp; Parameter'!$E$19)*'Data &amp; Parameter'!$E$20*'Data &amp; Parameter'!$E$37*N2017</f>
        <v>0</v>
      </c>
      <c r="P2017">
        <f>ROUNDUP(IF(D2017&gt;$D$4,0,($D$4-D2017+1)/365),0)</f>
        <v>0</v>
      </c>
      <c r="Q2017">
        <f>ROUNDUP(IF(D2017&gt;$D$5,0,($D$5-D2017+1)/365),0)</f>
        <v>0</v>
      </c>
      <c r="R2017" s="28">
        <f>IF(OR(P2017=1,Q2017=1),IF(D2017+364&lt;=$D$5,(D2017+364-$D$4+1)/365,IF(D2017&gt;$D$4,($D$5-D2017+1)/365,$D$6/365)),0)</f>
        <v>0</v>
      </c>
      <c r="S2017" s="28">
        <f>'Data &amp; Parameter'!$E$16*'Data &amp; Parameter'!$E$17*('Data &amp; Parameter'!$E$18+'Data &amp; Parameter'!$E$19)*'Data &amp; Parameter'!$E$20*'Data &amp; Parameter'!$E$37*R2017</f>
        <v>0</v>
      </c>
      <c r="T2017" s="28">
        <f t="shared" si="31"/>
        <v>0</v>
      </c>
    </row>
    <row r="2018" spans="1:20" ht="15.75" customHeight="1" x14ac:dyDescent="0.35">
      <c r="A2018">
        <v>2011</v>
      </c>
      <c r="B2018" s="76">
        <v>44236.485497685186</v>
      </c>
      <c r="C2018" s="1" t="s">
        <v>6403</v>
      </c>
      <c r="D2018" s="76">
        <v>44236.487569444449</v>
      </c>
      <c r="E2018" s="1" t="s">
        <v>6404</v>
      </c>
      <c r="F2018" s="1" t="s">
        <v>6405</v>
      </c>
      <c r="G2018" s="1" t="s">
        <v>123</v>
      </c>
      <c r="H2018" s="1" t="s">
        <v>124</v>
      </c>
      <c r="I2018" s="1" t="s">
        <v>125</v>
      </c>
      <c r="J2018" s="1" t="s">
        <v>6399</v>
      </c>
      <c r="K2018" s="1" t="s">
        <v>6399</v>
      </c>
      <c r="L2018">
        <f>ROUNDUP(IF(B2018&gt;$D$4,0,($D$4-B2018+1)/365),0)</f>
        <v>0</v>
      </c>
      <c r="M2018">
        <f>ROUNDUP(IF(B2018&gt;$D$5,0,($D$5-B2018+1)/365),0)</f>
        <v>0</v>
      </c>
      <c r="N2018" s="28">
        <f>IF(OR(L2018=1,M2018=1),IF(B2018+364&lt;=$D$5,(B2018+364-$D$4+1)/365,IF(B2018&gt;$D$4,($D$5-B2018+1)/365,$D$6/365)),0)</f>
        <v>0</v>
      </c>
      <c r="O2018" s="28">
        <f>'Data &amp; Parameter'!$E$16*'Data &amp; Parameter'!$E$17*('Data &amp; Parameter'!$E$18+'Data &amp; Parameter'!$E$19)*'Data &amp; Parameter'!$E$20*'Data &amp; Parameter'!$E$37*N2018</f>
        <v>0</v>
      </c>
      <c r="P2018">
        <f>ROUNDUP(IF(D2018&gt;$D$4,0,($D$4-D2018+1)/365),0)</f>
        <v>0</v>
      </c>
      <c r="Q2018">
        <f>ROUNDUP(IF(D2018&gt;$D$5,0,($D$5-D2018+1)/365),0)</f>
        <v>0</v>
      </c>
      <c r="R2018" s="28">
        <f>IF(OR(P2018=1,Q2018=1),IF(D2018+364&lt;=$D$5,(D2018+364-$D$4+1)/365,IF(D2018&gt;$D$4,($D$5-D2018+1)/365,$D$6/365)),0)</f>
        <v>0</v>
      </c>
      <c r="S2018" s="28">
        <f>'Data &amp; Parameter'!$E$16*'Data &amp; Parameter'!$E$17*('Data &amp; Parameter'!$E$18+'Data &amp; Parameter'!$E$19)*'Data &amp; Parameter'!$E$20*'Data &amp; Parameter'!$E$37*R2018</f>
        <v>0</v>
      </c>
      <c r="T2018" s="28">
        <f t="shared" si="31"/>
        <v>0</v>
      </c>
    </row>
    <row r="2019" spans="1:20" ht="15.75" customHeight="1" x14ac:dyDescent="0.35">
      <c r="A2019">
        <v>2012</v>
      </c>
      <c r="B2019" s="76">
        <v>44236.489386574074</v>
      </c>
      <c r="C2019" s="1" t="s">
        <v>6406</v>
      </c>
      <c r="D2019" s="76">
        <v>44236.491516203707</v>
      </c>
      <c r="E2019" s="1" t="s">
        <v>6407</v>
      </c>
      <c r="F2019" s="1" t="s">
        <v>6408</v>
      </c>
      <c r="G2019" s="1" t="s">
        <v>123</v>
      </c>
      <c r="H2019" s="1" t="s">
        <v>124</v>
      </c>
      <c r="I2019" s="1" t="s">
        <v>125</v>
      </c>
      <c r="J2019" s="1" t="s">
        <v>6399</v>
      </c>
      <c r="K2019" s="1" t="s">
        <v>6399</v>
      </c>
      <c r="L2019">
        <f>ROUNDUP(IF(B2019&gt;$D$4,0,($D$4-B2019+1)/365),0)</f>
        <v>0</v>
      </c>
      <c r="M2019">
        <f>ROUNDUP(IF(B2019&gt;$D$5,0,($D$5-B2019+1)/365),0)</f>
        <v>0</v>
      </c>
      <c r="N2019" s="28">
        <f>IF(OR(L2019=1,M2019=1),IF(B2019+364&lt;=$D$5,(B2019+364-$D$4+1)/365,IF(B2019&gt;$D$4,($D$5-B2019+1)/365,$D$6/365)),0)</f>
        <v>0</v>
      </c>
      <c r="O2019" s="28">
        <f>'Data &amp; Parameter'!$E$16*'Data &amp; Parameter'!$E$17*('Data &amp; Parameter'!$E$18+'Data &amp; Parameter'!$E$19)*'Data &amp; Parameter'!$E$20*'Data &amp; Parameter'!$E$37*N2019</f>
        <v>0</v>
      </c>
      <c r="P2019">
        <f>ROUNDUP(IF(D2019&gt;$D$4,0,($D$4-D2019+1)/365),0)</f>
        <v>0</v>
      </c>
      <c r="Q2019">
        <f>ROUNDUP(IF(D2019&gt;$D$5,0,($D$5-D2019+1)/365),0)</f>
        <v>0</v>
      </c>
      <c r="R2019" s="28">
        <f>IF(OR(P2019=1,Q2019=1),IF(D2019+364&lt;=$D$5,(D2019+364-$D$4+1)/365,IF(D2019&gt;$D$4,($D$5-D2019+1)/365,$D$6/365)),0)</f>
        <v>0</v>
      </c>
      <c r="S2019" s="28">
        <f>'Data &amp; Parameter'!$E$16*'Data &amp; Parameter'!$E$17*('Data &amp; Parameter'!$E$18+'Data &amp; Parameter'!$E$19)*'Data &amp; Parameter'!$E$20*'Data &amp; Parameter'!$E$37*R2019</f>
        <v>0</v>
      </c>
      <c r="T2019" s="28">
        <f t="shared" si="31"/>
        <v>0</v>
      </c>
    </row>
    <row r="2020" spans="1:20" ht="15.75" customHeight="1" x14ac:dyDescent="0.35">
      <c r="A2020">
        <v>2013</v>
      </c>
      <c r="B2020" s="76">
        <v>44236.490648148145</v>
      </c>
      <c r="C2020" s="1" t="s">
        <v>6409</v>
      </c>
      <c r="D2020" s="76">
        <v>44236.492893518516</v>
      </c>
      <c r="E2020" s="1" t="s">
        <v>6410</v>
      </c>
      <c r="F2020" s="1" t="s">
        <v>6411</v>
      </c>
      <c r="G2020" s="1" t="s">
        <v>123</v>
      </c>
      <c r="H2020" s="1" t="s">
        <v>124</v>
      </c>
      <c r="I2020" s="1" t="s">
        <v>125</v>
      </c>
      <c r="J2020" s="1" t="s">
        <v>6399</v>
      </c>
      <c r="K2020" s="1" t="s">
        <v>6399</v>
      </c>
      <c r="L2020">
        <f>ROUNDUP(IF(B2020&gt;$D$4,0,($D$4-B2020+1)/365),0)</f>
        <v>0</v>
      </c>
      <c r="M2020">
        <f>ROUNDUP(IF(B2020&gt;$D$5,0,($D$5-B2020+1)/365),0)</f>
        <v>0</v>
      </c>
      <c r="N2020" s="28">
        <f>IF(OR(L2020=1,M2020=1),IF(B2020+364&lt;=$D$5,(B2020+364-$D$4+1)/365,IF(B2020&gt;$D$4,($D$5-B2020+1)/365,$D$6/365)),0)</f>
        <v>0</v>
      </c>
      <c r="O2020" s="28">
        <f>'Data &amp; Parameter'!$E$16*'Data &amp; Parameter'!$E$17*('Data &amp; Parameter'!$E$18+'Data &amp; Parameter'!$E$19)*'Data &amp; Parameter'!$E$20*'Data &amp; Parameter'!$E$37*N2020</f>
        <v>0</v>
      </c>
      <c r="P2020">
        <f>ROUNDUP(IF(D2020&gt;$D$4,0,($D$4-D2020+1)/365),0)</f>
        <v>0</v>
      </c>
      <c r="Q2020">
        <f>ROUNDUP(IF(D2020&gt;$D$5,0,($D$5-D2020+1)/365),0)</f>
        <v>0</v>
      </c>
      <c r="R2020" s="28">
        <f>IF(OR(P2020=1,Q2020=1),IF(D2020+364&lt;=$D$5,(D2020+364-$D$4+1)/365,IF(D2020&gt;$D$4,($D$5-D2020+1)/365,$D$6/365)),0)</f>
        <v>0</v>
      </c>
      <c r="S2020" s="28">
        <f>'Data &amp; Parameter'!$E$16*'Data &amp; Parameter'!$E$17*('Data &amp; Parameter'!$E$18+'Data &amp; Parameter'!$E$19)*'Data &amp; Parameter'!$E$20*'Data &amp; Parameter'!$E$37*R2020</f>
        <v>0</v>
      </c>
      <c r="T2020" s="28">
        <f t="shared" si="31"/>
        <v>0</v>
      </c>
    </row>
    <row r="2021" spans="1:20" ht="15.75" customHeight="1" x14ac:dyDescent="0.35">
      <c r="A2021">
        <v>2014</v>
      </c>
      <c r="B2021" s="76">
        <v>44236.494791666672</v>
      </c>
      <c r="C2021" s="1" t="s">
        <v>6412</v>
      </c>
      <c r="D2021" s="76">
        <v>44236.497581018513</v>
      </c>
      <c r="E2021" s="1" t="s">
        <v>6413</v>
      </c>
      <c r="F2021" s="1" t="s">
        <v>6414</v>
      </c>
      <c r="G2021" s="1" t="s">
        <v>123</v>
      </c>
      <c r="H2021" s="1" t="s">
        <v>124</v>
      </c>
      <c r="I2021" s="1" t="s">
        <v>125</v>
      </c>
      <c r="J2021" s="1" t="s">
        <v>6399</v>
      </c>
      <c r="K2021" s="1" t="s">
        <v>6399</v>
      </c>
      <c r="L2021">
        <f>ROUNDUP(IF(B2021&gt;$D$4,0,($D$4-B2021+1)/365),0)</f>
        <v>0</v>
      </c>
      <c r="M2021">
        <f>ROUNDUP(IF(B2021&gt;$D$5,0,($D$5-B2021+1)/365),0)</f>
        <v>0</v>
      </c>
      <c r="N2021" s="28">
        <f>IF(OR(L2021=1,M2021=1),IF(B2021+364&lt;=$D$5,(B2021+364-$D$4+1)/365,IF(B2021&gt;$D$4,($D$5-B2021+1)/365,$D$6/365)),0)</f>
        <v>0</v>
      </c>
      <c r="O2021" s="28">
        <f>'Data &amp; Parameter'!$E$16*'Data &amp; Parameter'!$E$17*('Data &amp; Parameter'!$E$18+'Data &amp; Parameter'!$E$19)*'Data &amp; Parameter'!$E$20*'Data &amp; Parameter'!$E$37*N2021</f>
        <v>0</v>
      </c>
      <c r="P2021">
        <f>ROUNDUP(IF(D2021&gt;$D$4,0,($D$4-D2021+1)/365),0)</f>
        <v>0</v>
      </c>
      <c r="Q2021">
        <f>ROUNDUP(IF(D2021&gt;$D$5,0,($D$5-D2021+1)/365),0)</f>
        <v>0</v>
      </c>
      <c r="R2021" s="28">
        <f>IF(OR(P2021=1,Q2021=1),IF(D2021+364&lt;=$D$5,(D2021+364-$D$4+1)/365,IF(D2021&gt;$D$4,($D$5-D2021+1)/365,$D$6/365)),0)</f>
        <v>0</v>
      </c>
      <c r="S2021" s="28">
        <f>'Data &amp; Parameter'!$E$16*'Data &amp; Parameter'!$E$17*('Data &amp; Parameter'!$E$18+'Data &amp; Parameter'!$E$19)*'Data &amp; Parameter'!$E$20*'Data &amp; Parameter'!$E$37*R2021</f>
        <v>0</v>
      </c>
      <c r="T2021" s="28">
        <f t="shared" si="31"/>
        <v>0</v>
      </c>
    </row>
    <row r="2022" spans="1:20" ht="15.75" customHeight="1" x14ac:dyDescent="0.35">
      <c r="A2022">
        <v>2015</v>
      </c>
      <c r="B2022" s="76">
        <v>44236.495706018519</v>
      </c>
      <c r="C2022" s="1" t="s">
        <v>6415</v>
      </c>
      <c r="D2022" s="76">
        <v>44236.49894675926</v>
      </c>
      <c r="E2022" s="1" t="s">
        <v>6416</v>
      </c>
      <c r="F2022" s="1" t="s">
        <v>6417</v>
      </c>
      <c r="G2022" s="1" t="s">
        <v>123</v>
      </c>
      <c r="H2022" s="1" t="s">
        <v>124</v>
      </c>
      <c r="I2022" s="1" t="s">
        <v>125</v>
      </c>
      <c r="J2022" s="1" t="s">
        <v>6399</v>
      </c>
      <c r="K2022" s="1" t="s">
        <v>6399</v>
      </c>
      <c r="L2022">
        <f>ROUNDUP(IF(B2022&gt;$D$4,0,($D$4-B2022+1)/365),0)</f>
        <v>0</v>
      </c>
      <c r="M2022">
        <f>ROUNDUP(IF(B2022&gt;$D$5,0,($D$5-B2022+1)/365),0)</f>
        <v>0</v>
      </c>
      <c r="N2022" s="28">
        <f>IF(OR(L2022=1,M2022=1),IF(B2022+364&lt;=$D$5,(B2022+364-$D$4+1)/365,IF(B2022&gt;$D$4,($D$5-B2022+1)/365,$D$6/365)),0)</f>
        <v>0</v>
      </c>
      <c r="O2022" s="28">
        <f>'Data &amp; Parameter'!$E$16*'Data &amp; Parameter'!$E$17*('Data &amp; Parameter'!$E$18+'Data &amp; Parameter'!$E$19)*'Data &amp; Parameter'!$E$20*'Data &amp; Parameter'!$E$37*N2022</f>
        <v>0</v>
      </c>
      <c r="P2022">
        <f>ROUNDUP(IF(D2022&gt;$D$4,0,($D$4-D2022+1)/365),0)</f>
        <v>0</v>
      </c>
      <c r="Q2022">
        <f>ROUNDUP(IF(D2022&gt;$D$5,0,($D$5-D2022+1)/365),0)</f>
        <v>0</v>
      </c>
      <c r="R2022" s="28">
        <f>IF(OR(P2022=1,Q2022=1),IF(D2022+364&lt;=$D$5,(D2022+364-$D$4+1)/365,IF(D2022&gt;$D$4,($D$5-D2022+1)/365,$D$6/365)),0)</f>
        <v>0</v>
      </c>
      <c r="S2022" s="28">
        <f>'Data &amp; Parameter'!$E$16*'Data &amp; Parameter'!$E$17*('Data &amp; Parameter'!$E$18+'Data &amp; Parameter'!$E$19)*'Data &amp; Parameter'!$E$20*'Data &amp; Parameter'!$E$37*R2022</f>
        <v>0</v>
      </c>
      <c r="T2022" s="28">
        <f t="shared" si="31"/>
        <v>0</v>
      </c>
    </row>
    <row r="2023" spans="1:20" ht="15.75" customHeight="1" x14ac:dyDescent="0.35">
      <c r="A2023">
        <v>2016</v>
      </c>
      <c r="B2023" s="76">
        <v>44236.50099537037</v>
      </c>
      <c r="C2023" s="1" t="s">
        <v>6418</v>
      </c>
      <c r="D2023" s="76">
        <v>44236.503194444449</v>
      </c>
      <c r="E2023" s="1" t="s">
        <v>6419</v>
      </c>
      <c r="F2023" s="1" t="s">
        <v>6420</v>
      </c>
      <c r="G2023" s="1" t="s">
        <v>123</v>
      </c>
      <c r="H2023" s="1" t="s">
        <v>124</v>
      </c>
      <c r="I2023" s="1" t="s">
        <v>125</v>
      </c>
      <c r="J2023" s="1" t="s">
        <v>6399</v>
      </c>
      <c r="K2023" s="1" t="s">
        <v>6399</v>
      </c>
      <c r="L2023">
        <f>ROUNDUP(IF(B2023&gt;$D$4,0,($D$4-B2023+1)/365),0)</f>
        <v>0</v>
      </c>
      <c r="M2023">
        <f>ROUNDUP(IF(B2023&gt;$D$5,0,($D$5-B2023+1)/365),0)</f>
        <v>0</v>
      </c>
      <c r="N2023" s="28">
        <f>IF(OR(L2023=1,M2023=1),IF(B2023+364&lt;=$D$5,(B2023+364-$D$4+1)/365,IF(B2023&gt;$D$4,($D$5-B2023+1)/365,$D$6/365)),0)</f>
        <v>0</v>
      </c>
      <c r="O2023" s="28">
        <f>'Data &amp; Parameter'!$E$16*'Data &amp; Parameter'!$E$17*('Data &amp; Parameter'!$E$18+'Data &amp; Parameter'!$E$19)*'Data &amp; Parameter'!$E$20*'Data &amp; Parameter'!$E$37*N2023</f>
        <v>0</v>
      </c>
      <c r="P2023">
        <f>ROUNDUP(IF(D2023&gt;$D$4,0,($D$4-D2023+1)/365),0)</f>
        <v>0</v>
      </c>
      <c r="Q2023">
        <f>ROUNDUP(IF(D2023&gt;$D$5,0,($D$5-D2023+1)/365),0)</f>
        <v>0</v>
      </c>
      <c r="R2023" s="28">
        <f>IF(OR(P2023=1,Q2023=1),IF(D2023+364&lt;=$D$5,(D2023+364-$D$4+1)/365,IF(D2023&gt;$D$4,($D$5-D2023+1)/365,$D$6/365)),0)</f>
        <v>0</v>
      </c>
      <c r="S2023" s="28">
        <f>'Data &amp; Parameter'!$E$16*'Data &amp; Parameter'!$E$17*('Data &amp; Parameter'!$E$18+'Data &amp; Parameter'!$E$19)*'Data &amp; Parameter'!$E$20*'Data &amp; Parameter'!$E$37*R2023</f>
        <v>0</v>
      </c>
      <c r="T2023" s="28">
        <f t="shared" si="31"/>
        <v>0</v>
      </c>
    </row>
    <row r="2024" spans="1:20" ht="15.75" customHeight="1" x14ac:dyDescent="0.35">
      <c r="A2024">
        <v>2017</v>
      </c>
      <c r="B2024" s="76">
        <v>44236.501111111109</v>
      </c>
      <c r="C2024" s="1" t="s">
        <v>6421</v>
      </c>
      <c r="D2024" s="76">
        <v>44236.502291666664</v>
      </c>
      <c r="E2024" s="1" t="s">
        <v>6422</v>
      </c>
      <c r="F2024" s="1" t="s">
        <v>6423</v>
      </c>
      <c r="G2024" s="1" t="s">
        <v>123</v>
      </c>
      <c r="H2024" s="1" t="s">
        <v>124</v>
      </c>
      <c r="I2024" s="1" t="s">
        <v>125</v>
      </c>
      <c r="J2024" s="1" t="s">
        <v>6399</v>
      </c>
      <c r="K2024" s="1" t="s">
        <v>6399</v>
      </c>
      <c r="L2024">
        <f>ROUNDUP(IF(B2024&gt;$D$4,0,($D$4-B2024+1)/365),0)</f>
        <v>0</v>
      </c>
      <c r="M2024">
        <f>ROUNDUP(IF(B2024&gt;$D$5,0,($D$5-B2024+1)/365),0)</f>
        <v>0</v>
      </c>
      <c r="N2024" s="28">
        <f>IF(OR(L2024=1,M2024=1),IF(B2024+364&lt;=$D$5,(B2024+364-$D$4+1)/365,IF(B2024&gt;$D$4,($D$5-B2024+1)/365,$D$6/365)),0)</f>
        <v>0</v>
      </c>
      <c r="O2024" s="28">
        <f>'Data &amp; Parameter'!$E$16*'Data &amp; Parameter'!$E$17*('Data &amp; Parameter'!$E$18+'Data &amp; Parameter'!$E$19)*'Data &amp; Parameter'!$E$20*'Data &amp; Parameter'!$E$37*N2024</f>
        <v>0</v>
      </c>
      <c r="P2024">
        <f>ROUNDUP(IF(D2024&gt;$D$4,0,($D$4-D2024+1)/365),0)</f>
        <v>0</v>
      </c>
      <c r="Q2024">
        <f>ROUNDUP(IF(D2024&gt;$D$5,0,($D$5-D2024+1)/365),0)</f>
        <v>0</v>
      </c>
      <c r="R2024" s="28">
        <f>IF(OR(P2024=1,Q2024=1),IF(D2024+364&lt;=$D$5,(D2024+364-$D$4+1)/365,IF(D2024&gt;$D$4,($D$5-D2024+1)/365,$D$6/365)),0)</f>
        <v>0</v>
      </c>
      <c r="S2024" s="28">
        <f>'Data &amp; Parameter'!$E$16*'Data &amp; Parameter'!$E$17*('Data &amp; Parameter'!$E$18+'Data &amp; Parameter'!$E$19)*'Data &amp; Parameter'!$E$20*'Data &amp; Parameter'!$E$37*R2024</f>
        <v>0</v>
      </c>
      <c r="T2024" s="28">
        <f t="shared" si="31"/>
        <v>0</v>
      </c>
    </row>
    <row r="2025" spans="1:20" ht="15.75" customHeight="1" x14ac:dyDescent="0.35">
      <c r="A2025">
        <v>2018</v>
      </c>
      <c r="B2025" s="76">
        <v>44236.50508101852</v>
      </c>
      <c r="C2025" s="1" t="s">
        <v>6424</v>
      </c>
      <c r="D2025" s="76">
        <v>44236.507141203707</v>
      </c>
      <c r="E2025" s="1" t="s">
        <v>6425</v>
      </c>
      <c r="F2025" s="1" t="s">
        <v>6426</v>
      </c>
      <c r="G2025" s="1" t="s">
        <v>123</v>
      </c>
      <c r="H2025" s="1" t="s">
        <v>124</v>
      </c>
      <c r="I2025" s="1" t="s">
        <v>125</v>
      </c>
      <c r="J2025" s="1" t="s">
        <v>6399</v>
      </c>
      <c r="K2025" s="1" t="s">
        <v>6399</v>
      </c>
      <c r="L2025">
        <f>ROUNDUP(IF(B2025&gt;$D$4,0,($D$4-B2025+1)/365),0)</f>
        <v>0</v>
      </c>
      <c r="M2025">
        <f>ROUNDUP(IF(B2025&gt;$D$5,0,($D$5-B2025+1)/365),0)</f>
        <v>0</v>
      </c>
      <c r="N2025" s="28">
        <f>IF(OR(L2025=1,M2025=1),IF(B2025+364&lt;=$D$5,(B2025+364-$D$4+1)/365,IF(B2025&gt;$D$4,($D$5-B2025+1)/365,$D$6/365)),0)</f>
        <v>0</v>
      </c>
      <c r="O2025" s="28">
        <f>'Data &amp; Parameter'!$E$16*'Data &amp; Parameter'!$E$17*('Data &amp; Parameter'!$E$18+'Data &amp; Parameter'!$E$19)*'Data &amp; Parameter'!$E$20*'Data &amp; Parameter'!$E$37*N2025</f>
        <v>0</v>
      </c>
      <c r="P2025">
        <f>ROUNDUP(IF(D2025&gt;$D$4,0,($D$4-D2025+1)/365),0)</f>
        <v>0</v>
      </c>
      <c r="Q2025">
        <f>ROUNDUP(IF(D2025&gt;$D$5,0,($D$5-D2025+1)/365),0)</f>
        <v>0</v>
      </c>
      <c r="R2025" s="28">
        <f>IF(OR(P2025=1,Q2025=1),IF(D2025+364&lt;=$D$5,(D2025+364-$D$4+1)/365,IF(D2025&gt;$D$4,($D$5-D2025+1)/365,$D$6/365)),0)</f>
        <v>0</v>
      </c>
      <c r="S2025" s="28">
        <f>'Data &amp; Parameter'!$E$16*'Data &amp; Parameter'!$E$17*('Data &amp; Parameter'!$E$18+'Data &amp; Parameter'!$E$19)*'Data &amp; Parameter'!$E$20*'Data &amp; Parameter'!$E$37*R2025</f>
        <v>0</v>
      </c>
      <c r="T2025" s="28">
        <f t="shared" si="31"/>
        <v>0</v>
      </c>
    </row>
    <row r="2026" spans="1:20" ht="15.75" customHeight="1" x14ac:dyDescent="0.35">
      <c r="A2026">
        <v>2019</v>
      </c>
      <c r="B2026" s="76">
        <v>44236.506412037037</v>
      </c>
      <c r="C2026" s="1" t="s">
        <v>6427</v>
      </c>
      <c r="D2026" s="76">
        <v>44236.507858796293</v>
      </c>
      <c r="E2026" s="1" t="s">
        <v>6428</v>
      </c>
      <c r="F2026" s="1" t="s">
        <v>6429</v>
      </c>
      <c r="G2026" s="1" t="s">
        <v>123</v>
      </c>
      <c r="H2026" s="1" t="s">
        <v>124</v>
      </c>
      <c r="I2026" s="1" t="s">
        <v>125</v>
      </c>
      <c r="J2026" s="1" t="s">
        <v>6399</v>
      </c>
      <c r="K2026" s="1" t="s">
        <v>6399</v>
      </c>
      <c r="L2026">
        <f>ROUNDUP(IF(B2026&gt;$D$4,0,($D$4-B2026+1)/365),0)</f>
        <v>0</v>
      </c>
      <c r="M2026">
        <f>ROUNDUP(IF(B2026&gt;$D$5,0,($D$5-B2026+1)/365),0)</f>
        <v>0</v>
      </c>
      <c r="N2026" s="28">
        <f>IF(OR(L2026=1,M2026=1),IF(B2026+364&lt;=$D$5,(B2026+364-$D$4+1)/365,IF(B2026&gt;$D$4,($D$5-B2026+1)/365,$D$6/365)),0)</f>
        <v>0</v>
      </c>
      <c r="O2026" s="28">
        <f>'Data &amp; Parameter'!$E$16*'Data &amp; Parameter'!$E$17*('Data &amp; Parameter'!$E$18+'Data &amp; Parameter'!$E$19)*'Data &amp; Parameter'!$E$20*'Data &amp; Parameter'!$E$37*N2026</f>
        <v>0</v>
      </c>
      <c r="P2026">
        <f>ROUNDUP(IF(D2026&gt;$D$4,0,($D$4-D2026+1)/365),0)</f>
        <v>0</v>
      </c>
      <c r="Q2026">
        <f>ROUNDUP(IF(D2026&gt;$D$5,0,($D$5-D2026+1)/365),0)</f>
        <v>0</v>
      </c>
      <c r="R2026" s="28">
        <f>IF(OR(P2026=1,Q2026=1),IF(D2026+364&lt;=$D$5,(D2026+364-$D$4+1)/365,IF(D2026&gt;$D$4,($D$5-D2026+1)/365,$D$6/365)),0)</f>
        <v>0</v>
      </c>
      <c r="S2026" s="28">
        <f>'Data &amp; Parameter'!$E$16*'Data &amp; Parameter'!$E$17*('Data &amp; Parameter'!$E$18+'Data &amp; Parameter'!$E$19)*'Data &amp; Parameter'!$E$20*'Data &amp; Parameter'!$E$37*R2026</f>
        <v>0</v>
      </c>
      <c r="T2026" s="28">
        <f t="shared" si="31"/>
        <v>0</v>
      </c>
    </row>
    <row r="2027" spans="1:20" ht="15.75" customHeight="1" x14ac:dyDescent="0.35">
      <c r="A2027">
        <v>2020</v>
      </c>
      <c r="B2027" s="76">
        <v>44236.511828703704</v>
      </c>
      <c r="C2027" s="1" t="s">
        <v>6430</v>
      </c>
      <c r="D2027" s="76">
        <v>44236.512824074074</v>
      </c>
      <c r="E2027" s="1" t="s">
        <v>6431</v>
      </c>
      <c r="F2027" s="1" t="s">
        <v>6432</v>
      </c>
      <c r="G2027" s="1" t="s">
        <v>123</v>
      </c>
      <c r="H2027" s="1" t="s">
        <v>124</v>
      </c>
      <c r="I2027" s="1" t="s">
        <v>125</v>
      </c>
      <c r="J2027" s="1" t="s">
        <v>6399</v>
      </c>
      <c r="K2027" s="1" t="s">
        <v>6399</v>
      </c>
      <c r="L2027">
        <f>ROUNDUP(IF(B2027&gt;$D$4,0,($D$4-B2027+1)/365),0)</f>
        <v>0</v>
      </c>
      <c r="M2027">
        <f>ROUNDUP(IF(B2027&gt;$D$5,0,($D$5-B2027+1)/365),0)</f>
        <v>0</v>
      </c>
      <c r="N2027" s="28">
        <f>IF(OR(L2027=1,M2027=1),IF(B2027+364&lt;=$D$5,(B2027+364-$D$4+1)/365,IF(B2027&gt;$D$4,($D$5-B2027+1)/365,$D$6/365)),0)</f>
        <v>0</v>
      </c>
      <c r="O2027" s="28">
        <f>'Data &amp; Parameter'!$E$16*'Data &amp; Parameter'!$E$17*('Data &amp; Parameter'!$E$18+'Data &amp; Parameter'!$E$19)*'Data &amp; Parameter'!$E$20*'Data &amp; Parameter'!$E$37*N2027</f>
        <v>0</v>
      </c>
      <c r="P2027">
        <f>ROUNDUP(IF(D2027&gt;$D$4,0,($D$4-D2027+1)/365),0)</f>
        <v>0</v>
      </c>
      <c r="Q2027">
        <f>ROUNDUP(IF(D2027&gt;$D$5,0,($D$5-D2027+1)/365),0)</f>
        <v>0</v>
      </c>
      <c r="R2027" s="28">
        <f>IF(OR(P2027=1,Q2027=1),IF(D2027+364&lt;=$D$5,(D2027+364-$D$4+1)/365,IF(D2027&gt;$D$4,($D$5-D2027+1)/365,$D$6/365)),0)</f>
        <v>0</v>
      </c>
      <c r="S2027" s="28">
        <f>'Data &amp; Parameter'!$E$16*'Data &amp; Parameter'!$E$17*('Data &amp; Parameter'!$E$18+'Data &amp; Parameter'!$E$19)*'Data &amp; Parameter'!$E$20*'Data &amp; Parameter'!$E$37*R2027</f>
        <v>0</v>
      </c>
      <c r="T2027" s="28">
        <f t="shared" si="31"/>
        <v>0</v>
      </c>
    </row>
    <row r="2028" spans="1:20" ht="15.75" customHeight="1" x14ac:dyDescent="0.35">
      <c r="A2028">
        <v>2021</v>
      </c>
      <c r="B2028" s="76">
        <v>44236.514687499999</v>
      </c>
      <c r="C2028" s="1" t="s">
        <v>6433</v>
      </c>
      <c r="D2028" s="76">
        <v>44236.516793981486</v>
      </c>
      <c r="E2028" s="1" t="s">
        <v>6434</v>
      </c>
      <c r="F2028" s="1" t="s">
        <v>6435</v>
      </c>
      <c r="G2028" s="1" t="s">
        <v>123</v>
      </c>
      <c r="H2028" s="1" t="s">
        <v>124</v>
      </c>
      <c r="I2028" s="1" t="s">
        <v>125</v>
      </c>
      <c r="J2028" s="1" t="s">
        <v>6399</v>
      </c>
      <c r="K2028" s="1" t="s">
        <v>6399</v>
      </c>
      <c r="L2028">
        <f>ROUNDUP(IF(B2028&gt;$D$4,0,($D$4-B2028+1)/365),0)</f>
        <v>0</v>
      </c>
      <c r="M2028">
        <f>ROUNDUP(IF(B2028&gt;$D$5,0,($D$5-B2028+1)/365),0)</f>
        <v>0</v>
      </c>
      <c r="N2028" s="28">
        <f>IF(OR(L2028=1,M2028=1),IF(B2028+364&lt;=$D$5,(B2028+364-$D$4+1)/365,IF(B2028&gt;$D$4,($D$5-B2028+1)/365,$D$6/365)),0)</f>
        <v>0</v>
      </c>
      <c r="O2028" s="28">
        <f>'Data &amp; Parameter'!$E$16*'Data &amp; Parameter'!$E$17*('Data &amp; Parameter'!$E$18+'Data &amp; Parameter'!$E$19)*'Data &amp; Parameter'!$E$20*'Data &amp; Parameter'!$E$37*N2028</f>
        <v>0</v>
      </c>
      <c r="P2028">
        <f>ROUNDUP(IF(D2028&gt;$D$4,0,($D$4-D2028+1)/365),0)</f>
        <v>0</v>
      </c>
      <c r="Q2028">
        <f>ROUNDUP(IF(D2028&gt;$D$5,0,($D$5-D2028+1)/365),0)</f>
        <v>0</v>
      </c>
      <c r="R2028" s="28">
        <f>IF(OR(P2028=1,Q2028=1),IF(D2028+364&lt;=$D$5,(D2028+364-$D$4+1)/365,IF(D2028&gt;$D$4,($D$5-D2028+1)/365,$D$6/365)),0)</f>
        <v>0</v>
      </c>
      <c r="S2028" s="28">
        <f>'Data &amp; Parameter'!$E$16*'Data &amp; Parameter'!$E$17*('Data &amp; Parameter'!$E$18+'Data &amp; Parameter'!$E$19)*'Data &amp; Parameter'!$E$20*'Data &amp; Parameter'!$E$37*R2028</f>
        <v>0</v>
      </c>
      <c r="T2028" s="28">
        <f t="shared" si="31"/>
        <v>0</v>
      </c>
    </row>
    <row r="2029" spans="1:20" ht="15.75" customHeight="1" x14ac:dyDescent="0.35">
      <c r="A2029">
        <v>2022</v>
      </c>
      <c r="B2029" s="76">
        <v>44236.515752314815</v>
      </c>
      <c r="C2029" s="1" t="s">
        <v>6436</v>
      </c>
      <c r="D2029" s="76">
        <v>44236.51630787037</v>
      </c>
      <c r="E2029" s="1" t="s">
        <v>6437</v>
      </c>
      <c r="F2029" s="1" t="s">
        <v>6438</v>
      </c>
      <c r="G2029" s="1" t="s">
        <v>123</v>
      </c>
      <c r="H2029" s="1" t="s">
        <v>124</v>
      </c>
      <c r="I2029" s="1" t="s">
        <v>125</v>
      </c>
      <c r="J2029" s="1" t="s">
        <v>6399</v>
      </c>
      <c r="K2029" s="1" t="s">
        <v>6439</v>
      </c>
      <c r="L2029">
        <f>ROUNDUP(IF(B2029&gt;$D$4,0,($D$4-B2029+1)/365),0)</f>
        <v>0</v>
      </c>
      <c r="M2029">
        <f>ROUNDUP(IF(B2029&gt;$D$5,0,($D$5-B2029+1)/365),0)</f>
        <v>0</v>
      </c>
      <c r="N2029" s="28">
        <f>IF(OR(L2029=1,M2029=1),IF(B2029+364&lt;=$D$5,(B2029+364-$D$4+1)/365,IF(B2029&gt;$D$4,($D$5-B2029+1)/365,$D$6/365)),0)</f>
        <v>0</v>
      </c>
      <c r="O2029" s="28">
        <f>'Data &amp; Parameter'!$E$16*'Data &amp; Parameter'!$E$17*('Data &amp; Parameter'!$E$18+'Data &amp; Parameter'!$E$19)*'Data &amp; Parameter'!$E$20*'Data &amp; Parameter'!$E$37*N2029</f>
        <v>0</v>
      </c>
      <c r="P2029">
        <f>ROUNDUP(IF(D2029&gt;$D$4,0,($D$4-D2029+1)/365),0)</f>
        <v>0</v>
      </c>
      <c r="Q2029">
        <f>ROUNDUP(IF(D2029&gt;$D$5,0,($D$5-D2029+1)/365),0)</f>
        <v>0</v>
      </c>
      <c r="R2029" s="28">
        <f>IF(OR(P2029=1,Q2029=1),IF(D2029+364&lt;=$D$5,(D2029+364-$D$4+1)/365,IF(D2029&gt;$D$4,($D$5-D2029+1)/365,$D$6/365)),0)</f>
        <v>0</v>
      </c>
      <c r="S2029" s="28">
        <f>'Data &amp; Parameter'!$E$16*'Data &amp; Parameter'!$E$17*('Data &amp; Parameter'!$E$18+'Data &amp; Parameter'!$E$19)*'Data &amp; Parameter'!$E$20*'Data &amp; Parameter'!$E$37*R2029</f>
        <v>0</v>
      </c>
      <c r="T2029" s="28">
        <f t="shared" si="31"/>
        <v>0</v>
      </c>
    </row>
    <row r="2030" spans="1:20" ht="15.75" customHeight="1" x14ac:dyDescent="0.35">
      <c r="A2030">
        <v>2023</v>
      </c>
      <c r="B2030" s="76">
        <v>44236.51663194444</v>
      </c>
      <c r="C2030" s="1" t="s">
        <v>6440</v>
      </c>
      <c r="D2030" s="76">
        <v>44236.51866898148</v>
      </c>
      <c r="E2030" s="1" t="s">
        <v>6441</v>
      </c>
      <c r="F2030" s="1" t="s">
        <v>6442</v>
      </c>
      <c r="G2030" s="1" t="s">
        <v>123</v>
      </c>
      <c r="H2030" s="1" t="s">
        <v>124</v>
      </c>
      <c r="I2030" s="1" t="s">
        <v>125</v>
      </c>
      <c r="J2030" s="1" t="s">
        <v>6399</v>
      </c>
      <c r="K2030" s="1" t="s">
        <v>6399</v>
      </c>
      <c r="L2030">
        <f>ROUNDUP(IF(B2030&gt;$D$4,0,($D$4-B2030+1)/365),0)</f>
        <v>0</v>
      </c>
      <c r="M2030">
        <f>ROUNDUP(IF(B2030&gt;$D$5,0,($D$5-B2030+1)/365),0)</f>
        <v>0</v>
      </c>
      <c r="N2030" s="28">
        <f>IF(OR(L2030=1,M2030=1),IF(B2030+364&lt;=$D$5,(B2030+364-$D$4+1)/365,IF(B2030&gt;$D$4,($D$5-B2030+1)/365,$D$6/365)),0)</f>
        <v>0</v>
      </c>
      <c r="O2030" s="28">
        <f>'Data &amp; Parameter'!$E$16*'Data &amp; Parameter'!$E$17*('Data &amp; Parameter'!$E$18+'Data &amp; Parameter'!$E$19)*'Data &amp; Parameter'!$E$20*'Data &amp; Parameter'!$E$37*N2030</f>
        <v>0</v>
      </c>
      <c r="P2030">
        <f>ROUNDUP(IF(D2030&gt;$D$4,0,($D$4-D2030+1)/365),0)</f>
        <v>0</v>
      </c>
      <c r="Q2030">
        <f>ROUNDUP(IF(D2030&gt;$D$5,0,($D$5-D2030+1)/365),0)</f>
        <v>0</v>
      </c>
      <c r="R2030" s="28">
        <f>IF(OR(P2030=1,Q2030=1),IF(D2030+364&lt;=$D$5,(D2030+364-$D$4+1)/365,IF(D2030&gt;$D$4,($D$5-D2030+1)/365,$D$6/365)),0)</f>
        <v>0</v>
      </c>
      <c r="S2030" s="28">
        <f>'Data &amp; Parameter'!$E$16*'Data &amp; Parameter'!$E$17*('Data &amp; Parameter'!$E$18+'Data &amp; Parameter'!$E$19)*'Data &amp; Parameter'!$E$20*'Data &amp; Parameter'!$E$37*R2030</f>
        <v>0</v>
      </c>
      <c r="T2030" s="28">
        <f t="shared" si="31"/>
        <v>0</v>
      </c>
    </row>
    <row r="2031" spans="1:20" ht="15.75" customHeight="1" x14ac:dyDescent="0.35">
      <c r="A2031">
        <v>2024</v>
      </c>
      <c r="B2031" s="76">
        <v>44236.51935185185</v>
      </c>
      <c r="C2031" s="1" t="s">
        <v>6443</v>
      </c>
      <c r="D2031" s="76">
        <v>44236.520671296297</v>
      </c>
      <c r="E2031" s="1" t="s">
        <v>6444</v>
      </c>
      <c r="F2031" s="1" t="s">
        <v>6445</v>
      </c>
      <c r="G2031" s="1" t="s">
        <v>123</v>
      </c>
      <c r="H2031" s="1" t="s">
        <v>124</v>
      </c>
      <c r="I2031" s="1" t="s">
        <v>125</v>
      </c>
      <c r="J2031" s="1" t="s">
        <v>6399</v>
      </c>
      <c r="K2031" s="1" t="s">
        <v>6399</v>
      </c>
      <c r="L2031">
        <f>ROUNDUP(IF(B2031&gt;$D$4,0,($D$4-B2031+1)/365),0)</f>
        <v>0</v>
      </c>
      <c r="M2031">
        <f>ROUNDUP(IF(B2031&gt;$D$5,0,($D$5-B2031+1)/365),0)</f>
        <v>0</v>
      </c>
      <c r="N2031" s="28">
        <f>IF(OR(L2031=1,M2031=1),IF(B2031+364&lt;=$D$5,(B2031+364-$D$4+1)/365,IF(B2031&gt;$D$4,($D$5-B2031+1)/365,$D$6/365)),0)</f>
        <v>0</v>
      </c>
      <c r="O2031" s="28">
        <f>'Data &amp; Parameter'!$E$16*'Data &amp; Parameter'!$E$17*('Data &amp; Parameter'!$E$18+'Data &amp; Parameter'!$E$19)*'Data &amp; Parameter'!$E$20*'Data &amp; Parameter'!$E$37*N2031</f>
        <v>0</v>
      </c>
      <c r="P2031">
        <f>ROUNDUP(IF(D2031&gt;$D$4,0,($D$4-D2031+1)/365),0)</f>
        <v>0</v>
      </c>
      <c r="Q2031">
        <f>ROUNDUP(IF(D2031&gt;$D$5,0,($D$5-D2031+1)/365),0)</f>
        <v>0</v>
      </c>
      <c r="R2031" s="28">
        <f>IF(OR(P2031=1,Q2031=1),IF(D2031+364&lt;=$D$5,(D2031+364-$D$4+1)/365,IF(D2031&gt;$D$4,($D$5-D2031+1)/365,$D$6/365)),0)</f>
        <v>0</v>
      </c>
      <c r="S2031" s="28">
        <f>'Data &amp; Parameter'!$E$16*'Data &amp; Parameter'!$E$17*('Data &amp; Parameter'!$E$18+'Data &amp; Parameter'!$E$19)*'Data &amp; Parameter'!$E$20*'Data &amp; Parameter'!$E$37*R2031</f>
        <v>0</v>
      </c>
      <c r="T2031" s="28">
        <f t="shared" si="31"/>
        <v>0</v>
      </c>
    </row>
    <row r="2032" spans="1:20" ht="15.75" customHeight="1" x14ac:dyDescent="0.35">
      <c r="A2032">
        <v>2025</v>
      </c>
      <c r="B2032" s="76">
        <v>44236.520023148143</v>
      </c>
      <c r="C2032" s="1" t="s">
        <v>6446</v>
      </c>
      <c r="D2032" s="76">
        <v>44236.520972222221</v>
      </c>
      <c r="E2032" s="1" t="s">
        <v>6447</v>
      </c>
      <c r="F2032" s="1" t="s">
        <v>6448</v>
      </c>
      <c r="G2032" s="1" t="s">
        <v>123</v>
      </c>
      <c r="H2032" s="1" t="s">
        <v>124</v>
      </c>
      <c r="I2032" s="1" t="s">
        <v>125</v>
      </c>
      <c r="J2032" s="1" t="s">
        <v>6399</v>
      </c>
      <c r="K2032" s="1" t="s">
        <v>6449</v>
      </c>
      <c r="L2032">
        <f>ROUNDUP(IF(B2032&gt;$D$4,0,($D$4-B2032+1)/365),0)</f>
        <v>0</v>
      </c>
      <c r="M2032">
        <f>ROUNDUP(IF(B2032&gt;$D$5,0,($D$5-B2032+1)/365),0)</f>
        <v>0</v>
      </c>
      <c r="N2032" s="28">
        <f>IF(OR(L2032=1,M2032=1),IF(B2032+364&lt;=$D$5,(B2032+364-$D$4+1)/365,IF(B2032&gt;$D$4,($D$5-B2032+1)/365,$D$6/365)),0)</f>
        <v>0</v>
      </c>
      <c r="O2032" s="28">
        <f>'Data &amp; Parameter'!$E$16*'Data &amp; Parameter'!$E$17*('Data &amp; Parameter'!$E$18+'Data &amp; Parameter'!$E$19)*'Data &amp; Parameter'!$E$20*'Data &amp; Parameter'!$E$37*N2032</f>
        <v>0</v>
      </c>
      <c r="P2032">
        <f>ROUNDUP(IF(D2032&gt;$D$4,0,($D$4-D2032+1)/365),0)</f>
        <v>0</v>
      </c>
      <c r="Q2032">
        <f>ROUNDUP(IF(D2032&gt;$D$5,0,($D$5-D2032+1)/365),0)</f>
        <v>0</v>
      </c>
      <c r="R2032" s="28">
        <f>IF(OR(P2032=1,Q2032=1),IF(D2032+364&lt;=$D$5,(D2032+364-$D$4+1)/365,IF(D2032&gt;$D$4,($D$5-D2032+1)/365,$D$6/365)),0)</f>
        <v>0</v>
      </c>
      <c r="S2032" s="28">
        <f>'Data &amp; Parameter'!$E$16*'Data &amp; Parameter'!$E$17*('Data &amp; Parameter'!$E$18+'Data &amp; Parameter'!$E$19)*'Data &amp; Parameter'!$E$20*'Data &amp; Parameter'!$E$37*R2032</f>
        <v>0</v>
      </c>
      <c r="T2032" s="28">
        <f t="shared" si="31"/>
        <v>0</v>
      </c>
    </row>
    <row r="2033" spans="1:20" ht="15.75" customHeight="1" x14ac:dyDescent="0.35">
      <c r="A2033">
        <v>2026</v>
      </c>
      <c r="B2033" s="76">
        <v>44236.520370370374</v>
      </c>
      <c r="C2033" s="1" t="s">
        <v>6450</v>
      </c>
      <c r="D2033" s="76">
        <v>44236.520902777775</v>
      </c>
      <c r="E2033" s="1" t="s">
        <v>6451</v>
      </c>
      <c r="F2033" s="1" t="s">
        <v>6452</v>
      </c>
      <c r="G2033" s="1" t="s">
        <v>123</v>
      </c>
      <c r="H2033" s="1" t="s">
        <v>124</v>
      </c>
      <c r="I2033" s="1" t="s">
        <v>125</v>
      </c>
      <c r="J2033" s="1" t="s">
        <v>6399</v>
      </c>
      <c r="K2033" s="1" t="s">
        <v>6439</v>
      </c>
      <c r="L2033">
        <f>ROUNDUP(IF(B2033&gt;$D$4,0,($D$4-B2033+1)/365),0)</f>
        <v>0</v>
      </c>
      <c r="M2033">
        <f>ROUNDUP(IF(B2033&gt;$D$5,0,($D$5-B2033+1)/365),0)</f>
        <v>0</v>
      </c>
      <c r="N2033" s="28">
        <f>IF(OR(L2033=1,M2033=1),IF(B2033+364&lt;=$D$5,(B2033+364-$D$4+1)/365,IF(B2033&gt;$D$4,($D$5-B2033+1)/365,$D$6/365)),0)</f>
        <v>0</v>
      </c>
      <c r="O2033" s="28">
        <f>'Data &amp; Parameter'!$E$16*'Data &amp; Parameter'!$E$17*('Data &amp; Parameter'!$E$18+'Data &amp; Parameter'!$E$19)*'Data &amp; Parameter'!$E$20*'Data &amp; Parameter'!$E$37*N2033</f>
        <v>0</v>
      </c>
      <c r="P2033">
        <f>ROUNDUP(IF(D2033&gt;$D$4,0,($D$4-D2033+1)/365),0)</f>
        <v>0</v>
      </c>
      <c r="Q2033">
        <f>ROUNDUP(IF(D2033&gt;$D$5,0,($D$5-D2033+1)/365),0)</f>
        <v>0</v>
      </c>
      <c r="R2033" s="28">
        <f>IF(OR(P2033=1,Q2033=1),IF(D2033+364&lt;=$D$5,(D2033+364-$D$4+1)/365,IF(D2033&gt;$D$4,($D$5-D2033+1)/365,$D$6/365)),0)</f>
        <v>0</v>
      </c>
      <c r="S2033" s="28">
        <f>'Data &amp; Parameter'!$E$16*'Data &amp; Parameter'!$E$17*('Data &amp; Parameter'!$E$18+'Data &amp; Parameter'!$E$19)*'Data &amp; Parameter'!$E$20*'Data &amp; Parameter'!$E$37*R2033</f>
        <v>0</v>
      </c>
      <c r="T2033" s="28">
        <f t="shared" si="31"/>
        <v>0</v>
      </c>
    </row>
    <row r="2034" spans="1:20" ht="15.75" customHeight="1" x14ac:dyDescent="0.35">
      <c r="A2034">
        <v>2027</v>
      </c>
      <c r="B2034" s="76">
        <v>44236.520775462966</v>
      </c>
      <c r="C2034" s="1" t="s">
        <v>6453</v>
      </c>
      <c r="D2034" s="76">
        <v>44236.521666666667</v>
      </c>
      <c r="E2034" s="1" t="s">
        <v>6454</v>
      </c>
      <c r="F2034" s="1" t="s">
        <v>6455</v>
      </c>
      <c r="G2034" s="1" t="s">
        <v>123</v>
      </c>
      <c r="H2034" s="1" t="s">
        <v>124</v>
      </c>
      <c r="I2034" s="1" t="s">
        <v>125</v>
      </c>
      <c r="J2034" s="1" t="s">
        <v>6399</v>
      </c>
      <c r="K2034" s="1" t="s">
        <v>6456</v>
      </c>
      <c r="L2034">
        <f>ROUNDUP(IF(B2034&gt;$D$4,0,($D$4-B2034+1)/365),0)</f>
        <v>0</v>
      </c>
      <c r="M2034">
        <f>ROUNDUP(IF(B2034&gt;$D$5,0,($D$5-B2034+1)/365),0)</f>
        <v>0</v>
      </c>
      <c r="N2034" s="28">
        <f>IF(OR(L2034=1,M2034=1),IF(B2034+364&lt;=$D$5,(B2034+364-$D$4+1)/365,IF(B2034&gt;$D$4,($D$5-B2034+1)/365,$D$6/365)),0)</f>
        <v>0</v>
      </c>
      <c r="O2034" s="28">
        <f>'Data &amp; Parameter'!$E$16*'Data &amp; Parameter'!$E$17*('Data &amp; Parameter'!$E$18+'Data &amp; Parameter'!$E$19)*'Data &amp; Parameter'!$E$20*'Data &amp; Parameter'!$E$37*N2034</f>
        <v>0</v>
      </c>
      <c r="P2034">
        <f>ROUNDUP(IF(D2034&gt;$D$4,0,($D$4-D2034+1)/365),0)</f>
        <v>0</v>
      </c>
      <c r="Q2034">
        <f>ROUNDUP(IF(D2034&gt;$D$5,0,($D$5-D2034+1)/365),0)</f>
        <v>0</v>
      </c>
      <c r="R2034" s="28">
        <f>IF(OR(P2034=1,Q2034=1),IF(D2034+364&lt;=$D$5,(D2034+364-$D$4+1)/365,IF(D2034&gt;$D$4,($D$5-D2034+1)/365,$D$6/365)),0)</f>
        <v>0</v>
      </c>
      <c r="S2034" s="28">
        <f>'Data &amp; Parameter'!$E$16*'Data &amp; Parameter'!$E$17*('Data &amp; Parameter'!$E$18+'Data &amp; Parameter'!$E$19)*'Data &amp; Parameter'!$E$20*'Data &amp; Parameter'!$E$37*R2034</f>
        <v>0</v>
      </c>
      <c r="T2034" s="28">
        <f t="shared" si="31"/>
        <v>0</v>
      </c>
    </row>
    <row r="2035" spans="1:20" ht="15.75" customHeight="1" x14ac:dyDescent="0.35">
      <c r="A2035">
        <v>2028</v>
      </c>
      <c r="B2035" s="76">
        <v>44236.523831018523</v>
      </c>
      <c r="C2035" s="1" t="s">
        <v>6457</v>
      </c>
      <c r="D2035" s="76">
        <v>44236.524814814809</v>
      </c>
      <c r="E2035" s="1" t="s">
        <v>6458</v>
      </c>
      <c r="F2035" s="1" t="s">
        <v>6459</v>
      </c>
      <c r="G2035" s="1" t="s">
        <v>123</v>
      </c>
      <c r="H2035" s="1" t="s">
        <v>124</v>
      </c>
      <c r="I2035" s="1" t="s">
        <v>125</v>
      </c>
      <c r="J2035" s="1" t="s">
        <v>6399</v>
      </c>
      <c r="K2035" s="1" t="s">
        <v>6399</v>
      </c>
      <c r="L2035">
        <f>ROUNDUP(IF(B2035&gt;$D$4,0,($D$4-B2035+1)/365),0)</f>
        <v>0</v>
      </c>
      <c r="M2035">
        <f>ROUNDUP(IF(B2035&gt;$D$5,0,($D$5-B2035+1)/365),0)</f>
        <v>0</v>
      </c>
      <c r="N2035" s="28">
        <f>IF(OR(L2035=1,M2035=1),IF(B2035+364&lt;=$D$5,(B2035+364-$D$4+1)/365,IF(B2035&gt;$D$4,($D$5-B2035+1)/365,$D$6/365)),0)</f>
        <v>0</v>
      </c>
      <c r="O2035" s="28">
        <f>'Data &amp; Parameter'!$E$16*'Data &amp; Parameter'!$E$17*('Data &amp; Parameter'!$E$18+'Data &amp; Parameter'!$E$19)*'Data &amp; Parameter'!$E$20*'Data &amp; Parameter'!$E$37*N2035</f>
        <v>0</v>
      </c>
      <c r="P2035">
        <f>ROUNDUP(IF(D2035&gt;$D$4,0,($D$4-D2035+1)/365),0)</f>
        <v>0</v>
      </c>
      <c r="Q2035">
        <f>ROUNDUP(IF(D2035&gt;$D$5,0,($D$5-D2035+1)/365),0)</f>
        <v>0</v>
      </c>
      <c r="R2035" s="28">
        <f>IF(OR(P2035=1,Q2035=1),IF(D2035+364&lt;=$D$5,(D2035+364-$D$4+1)/365,IF(D2035&gt;$D$4,($D$5-D2035+1)/365,$D$6/365)),0)</f>
        <v>0</v>
      </c>
      <c r="S2035" s="28">
        <f>'Data &amp; Parameter'!$E$16*'Data &amp; Parameter'!$E$17*('Data &amp; Parameter'!$E$18+'Data &amp; Parameter'!$E$19)*'Data &amp; Parameter'!$E$20*'Data &amp; Parameter'!$E$37*R2035</f>
        <v>0</v>
      </c>
      <c r="T2035" s="28">
        <f t="shared" si="31"/>
        <v>0</v>
      </c>
    </row>
    <row r="2036" spans="1:20" ht="15.75" customHeight="1" x14ac:dyDescent="0.35">
      <c r="A2036">
        <v>2029</v>
      </c>
      <c r="B2036" s="76">
        <v>44236.524537037039</v>
      </c>
      <c r="C2036" s="1" t="s">
        <v>6460</v>
      </c>
      <c r="D2036" s="76">
        <v>44236.525497685187</v>
      </c>
      <c r="E2036" s="1" t="s">
        <v>6461</v>
      </c>
      <c r="F2036" s="1" t="s">
        <v>6462</v>
      </c>
      <c r="G2036" s="1" t="s">
        <v>123</v>
      </c>
      <c r="H2036" s="1" t="s">
        <v>124</v>
      </c>
      <c r="I2036" s="1" t="s">
        <v>125</v>
      </c>
      <c r="J2036" s="1" t="s">
        <v>6399</v>
      </c>
      <c r="K2036" s="1" t="s">
        <v>6439</v>
      </c>
      <c r="L2036">
        <f>ROUNDUP(IF(B2036&gt;$D$4,0,($D$4-B2036+1)/365),0)</f>
        <v>0</v>
      </c>
      <c r="M2036">
        <f>ROUNDUP(IF(B2036&gt;$D$5,0,($D$5-B2036+1)/365),0)</f>
        <v>0</v>
      </c>
      <c r="N2036" s="28">
        <f>IF(OR(L2036=1,M2036=1),IF(B2036+364&lt;=$D$5,(B2036+364-$D$4+1)/365,IF(B2036&gt;$D$4,($D$5-B2036+1)/365,$D$6/365)),0)</f>
        <v>0</v>
      </c>
      <c r="O2036" s="28">
        <f>'Data &amp; Parameter'!$E$16*'Data &amp; Parameter'!$E$17*('Data &amp; Parameter'!$E$18+'Data &amp; Parameter'!$E$19)*'Data &amp; Parameter'!$E$20*'Data &amp; Parameter'!$E$37*N2036</f>
        <v>0</v>
      </c>
      <c r="P2036">
        <f>ROUNDUP(IF(D2036&gt;$D$4,0,($D$4-D2036+1)/365),0)</f>
        <v>0</v>
      </c>
      <c r="Q2036">
        <f>ROUNDUP(IF(D2036&gt;$D$5,0,($D$5-D2036+1)/365),0)</f>
        <v>0</v>
      </c>
      <c r="R2036" s="28">
        <f>IF(OR(P2036=1,Q2036=1),IF(D2036+364&lt;=$D$5,(D2036+364-$D$4+1)/365,IF(D2036&gt;$D$4,($D$5-D2036+1)/365,$D$6/365)),0)</f>
        <v>0</v>
      </c>
      <c r="S2036" s="28">
        <f>'Data &amp; Parameter'!$E$16*'Data &amp; Parameter'!$E$17*('Data &amp; Parameter'!$E$18+'Data &amp; Parameter'!$E$19)*'Data &amp; Parameter'!$E$20*'Data &amp; Parameter'!$E$37*R2036</f>
        <v>0</v>
      </c>
      <c r="T2036" s="28">
        <f t="shared" si="31"/>
        <v>0</v>
      </c>
    </row>
    <row r="2037" spans="1:20" ht="15.75" customHeight="1" x14ac:dyDescent="0.35">
      <c r="A2037">
        <v>2030</v>
      </c>
      <c r="B2037" s="76">
        <v>44236.525752314818</v>
      </c>
      <c r="C2037" s="1" t="s">
        <v>6463</v>
      </c>
      <c r="D2037" s="76">
        <v>44236.526400462964</v>
      </c>
      <c r="E2037" s="1" t="s">
        <v>6464</v>
      </c>
      <c r="F2037" s="1" t="s">
        <v>6465</v>
      </c>
      <c r="G2037" s="1" t="s">
        <v>123</v>
      </c>
      <c r="H2037" s="1" t="s">
        <v>124</v>
      </c>
      <c r="I2037" s="1" t="s">
        <v>125</v>
      </c>
      <c r="J2037" s="1" t="s">
        <v>6399</v>
      </c>
      <c r="K2037" s="1" t="s">
        <v>6466</v>
      </c>
      <c r="L2037">
        <f>ROUNDUP(IF(B2037&gt;$D$4,0,($D$4-B2037+1)/365),0)</f>
        <v>0</v>
      </c>
      <c r="M2037">
        <f>ROUNDUP(IF(B2037&gt;$D$5,0,($D$5-B2037+1)/365),0)</f>
        <v>0</v>
      </c>
      <c r="N2037" s="28">
        <f>IF(OR(L2037=1,M2037=1),IF(B2037+364&lt;=$D$5,(B2037+364-$D$4+1)/365,IF(B2037&gt;$D$4,($D$5-B2037+1)/365,$D$6/365)),0)</f>
        <v>0</v>
      </c>
      <c r="O2037" s="28">
        <f>'Data &amp; Parameter'!$E$16*'Data &amp; Parameter'!$E$17*('Data &amp; Parameter'!$E$18+'Data &amp; Parameter'!$E$19)*'Data &amp; Parameter'!$E$20*'Data &amp; Parameter'!$E$37*N2037</f>
        <v>0</v>
      </c>
      <c r="P2037">
        <f>ROUNDUP(IF(D2037&gt;$D$4,0,($D$4-D2037+1)/365),0)</f>
        <v>0</v>
      </c>
      <c r="Q2037">
        <f>ROUNDUP(IF(D2037&gt;$D$5,0,($D$5-D2037+1)/365),0)</f>
        <v>0</v>
      </c>
      <c r="R2037" s="28">
        <f>IF(OR(P2037=1,Q2037=1),IF(D2037+364&lt;=$D$5,(D2037+364-$D$4+1)/365,IF(D2037&gt;$D$4,($D$5-D2037+1)/365,$D$6/365)),0)</f>
        <v>0</v>
      </c>
      <c r="S2037" s="28">
        <f>'Data &amp; Parameter'!$E$16*'Data &amp; Parameter'!$E$17*('Data &amp; Parameter'!$E$18+'Data &amp; Parameter'!$E$19)*'Data &amp; Parameter'!$E$20*'Data &amp; Parameter'!$E$37*R2037</f>
        <v>0</v>
      </c>
      <c r="T2037" s="28">
        <f t="shared" si="31"/>
        <v>0</v>
      </c>
    </row>
    <row r="2038" spans="1:20" ht="15.75" customHeight="1" x14ac:dyDescent="0.35">
      <c r="A2038">
        <v>2031</v>
      </c>
      <c r="B2038" s="76">
        <v>44236.526226851856</v>
      </c>
      <c r="C2038" s="1" t="s">
        <v>6467</v>
      </c>
      <c r="D2038" s="76">
        <v>44236.528032407412</v>
      </c>
      <c r="E2038" s="1" t="s">
        <v>6468</v>
      </c>
      <c r="F2038" s="1" t="s">
        <v>6469</v>
      </c>
      <c r="G2038" s="1" t="s">
        <v>123</v>
      </c>
      <c r="H2038" s="1" t="s">
        <v>124</v>
      </c>
      <c r="I2038" s="1" t="s">
        <v>125</v>
      </c>
      <c r="J2038" s="1" t="s">
        <v>6399</v>
      </c>
      <c r="K2038" s="1" t="s">
        <v>6439</v>
      </c>
      <c r="L2038">
        <f>ROUNDUP(IF(B2038&gt;$D$4,0,($D$4-B2038+1)/365),0)</f>
        <v>0</v>
      </c>
      <c r="M2038">
        <f>ROUNDUP(IF(B2038&gt;$D$5,0,($D$5-B2038+1)/365),0)</f>
        <v>0</v>
      </c>
      <c r="N2038" s="28">
        <f>IF(OR(L2038=1,M2038=1),IF(B2038+364&lt;=$D$5,(B2038+364-$D$4+1)/365,IF(B2038&gt;$D$4,($D$5-B2038+1)/365,$D$6/365)),0)</f>
        <v>0</v>
      </c>
      <c r="O2038" s="28">
        <f>'Data &amp; Parameter'!$E$16*'Data &amp; Parameter'!$E$17*('Data &amp; Parameter'!$E$18+'Data &amp; Parameter'!$E$19)*'Data &amp; Parameter'!$E$20*'Data &amp; Parameter'!$E$37*N2038</f>
        <v>0</v>
      </c>
      <c r="P2038">
        <f>ROUNDUP(IF(D2038&gt;$D$4,0,($D$4-D2038+1)/365),0)</f>
        <v>0</v>
      </c>
      <c r="Q2038">
        <f>ROUNDUP(IF(D2038&gt;$D$5,0,($D$5-D2038+1)/365),0)</f>
        <v>0</v>
      </c>
      <c r="R2038" s="28">
        <f>IF(OR(P2038=1,Q2038=1),IF(D2038+364&lt;=$D$5,(D2038+364-$D$4+1)/365,IF(D2038&gt;$D$4,($D$5-D2038+1)/365,$D$6/365)),0)</f>
        <v>0</v>
      </c>
      <c r="S2038" s="28">
        <f>'Data &amp; Parameter'!$E$16*'Data &amp; Parameter'!$E$17*('Data &amp; Parameter'!$E$18+'Data &amp; Parameter'!$E$19)*'Data &amp; Parameter'!$E$20*'Data &amp; Parameter'!$E$37*R2038</f>
        <v>0</v>
      </c>
      <c r="T2038" s="28">
        <f t="shared" si="31"/>
        <v>0</v>
      </c>
    </row>
    <row r="2039" spans="1:20" ht="15.75" customHeight="1" x14ac:dyDescent="0.35">
      <c r="A2039">
        <v>2032</v>
      </c>
      <c r="B2039" s="76">
        <v>44236.52743055555</v>
      </c>
      <c r="C2039" s="1" t="s">
        <v>6470</v>
      </c>
      <c r="D2039" s="76">
        <v>44236.528506944444</v>
      </c>
      <c r="E2039" s="1" t="s">
        <v>6471</v>
      </c>
      <c r="F2039" s="1" t="s">
        <v>6472</v>
      </c>
      <c r="G2039" s="1" t="s">
        <v>123</v>
      </c>
      <c r="H2039" s="1" t="s">
        <v>124</v>
      </c>
      <c r="I2039" s="1" t="s">
        <v>125</v>
      </c>
      <c r="J2039" s="1" t="s">
        <v>6399</v>
      </c>
      <c r="K2039" s="1" t="s">
        <v>6399</v>
      </c>
      <c r="L2039">
        <f>ROUNDUP(IF(B2039&gt;$D$4,0,($D$4-B2039+1)/365),0)</f>
        <v>0</v>
      </c>
      <c r="M2039">
        <f>ROUNDUP(IF(B2039&gt;$D$5,0,($D$5-B2039+1)/365),0)</f>
        <v>0</v>
      </c>
      <c r="N2039" s="28">
        <f>IF(OR(L2039=1,M2039=1),IF(B2039+364&lt;=$D$5,(B2039+364-$D$4+1)/365,IF(B2039&gt;$D$4,($D$5-B2039+1)/365,$D$6/365)),0)</f>
        <v>0</v>
      </c>
      <c r="O2039" s="28">
        <f>'Data &amp; Parameter'!$E$16*'Data &amp; Parameter'!$E$17*('Data &amp; Parameter'!$E$18+'Data &amp; Parameter'!$E$19)*'Data &amp; Parameter'!$E$20*'Data &amp; Parameter'!$E$37*N2039</f>
        <v>0</v>
      </c>
      <c r="P2039">
        <f>ROUNDUP(IF(D2039&gt;$D$4,0,($D$4-D2039+1)/365),0)</f>
        <v>0</v>
      </c>
      <c r="Q2039">
        <f>ROUNDUP(IF(D2039&gt;$D$5,0,($D$5-D2039+1)/365),0)</f>
        <v>0</v>
      </c>
      <c r="R2039" s="28">
        <f>IF(OR(P2039=1,Q2039=1),IF(D2039+364&lt;=$D$5,(D2039+364-$D$4+1)/365,IF(D2039&gt;$D$4,($D$5-D2039+1)/365,$D$6/365)),0)</f>
        <v>0</v>
      </c>
      <c r="S2039" s="28">
        <f>'Data &amp; Parameter'!$E$16*'Data &amp; Parameter'!$E$17*('Data &amp; Parameter'!$E$18+'Data &amp; Parameter'!$E$19)*'Data &amp; Parameter'!$E$20*'Data &amp; Parameter'!$E$37*R2039</f>
        <v>0</v>
      </c>
      <c r="T2039" s="28">
        <f t="shared" si="31"/>
        <v>0</v>
      </c>
    </row>
    <row r="2040" spans="1:20" ht="15.75" customHeight="1" x14ac:dyDescent="0.35">
      <c r="A2040">
        <v>2033</v>
      </c>
      <c r="B2040" s="76">
        <v>44236.528460648144</v>
      </c>
      <c r="C2040" s="1" t="s">
        <v>6473</v>
      </c>
      <c r="D2040" s="76">
        <v>44236.529722222222</v>
      </c>
      <c r="E2040" s="1" t="s">
        <v>6474</v>
      </c>
      <c r="F2040" s="1" t="s">
        <v>6475</v>
      </c>
      <c r="G2040" s="1" t="s">
        <v>123</v>
      </c>
      <c r="H2040" s="1" t="s">
        <v>124</v>
      </c>
      <c r="I2040" s="1" t="s">
        <v>125</v>
      </c>
      <c r="J2040" s="1" t="s">
        <v>6399</v>
      </c>
      <c r="K2040" s="1" t="s">
        <v>6439</v>
      </c>
      <c r="L2040">
        <f>ROUNDUP(IF(B2040&gt;$D$4,0,($D$4-B2040+1)/365),0)</f>
        <v>0</v>
      </c>
      <c r="M2040">
        <f>ROUNDUP(IF(B2040&gt;$D$5,0,($D$5-B2040+1)/365),0)</f>
        <v>0</v>
      </c>
      <c r="N2040" s="28">
        <f>IF(OR(L2040=1,M2040=1),IF(B2040+364&lt;=$D$5,(B2040+364-$D$4+1)/365,IF(B2040&gt;$D$4,($D$5-B2040+1)/365,$D$6/365)),0)</f>
        <v>0</v>
      </c>
      <c r="O2040" s="28">
        <f>'Data &amp; Parameter'!$E$16*'Data &amp; Parameter'!$E$17*('Data &amp; Parameter'!$E$18+'Data &amp; Parameter'!$E$19)*'Data &amp; Parameter'!$E$20*'Data &amp; Parameter'!$E$37*N2040</f>
        <v>0</v>
      </c>
      <c r="P2040">
        <f>ROUNDUP(IF(D2040&gt;$D$4,0,($D$4-D2040+1)/365),0)</f>
        <v>0</v>
      </c>
      <c r="Q2040">
        <f>ROUNDUP(IF(D2040&gt;$D$5,0,($D$5-D2040+1)/365),0)</f>
        <v>0</v>
      </c>
      <c r="R2040" s="28">
        <f>IF(OR(P2040=1,Q2040=1),IF(D2040+364&lt;=$D$5,(D2040+364-$D$4+1)/365,IF(D2040&gt;$D$4,($D$5-D2040+1)/365,$D$6/365)),0)</f>
        <v>0</v>
      </c>
      <c r="S2040" s="28">
        <f>'Data &amp; Parameter'!$E$16*'Data &amp; Parameter'!$E$17*('Data &amp; Parameter'!$E$18+'Data &amp; Parameter'!$E$19)*'Data &amp; Parameter'!$E$20*'Data &amp; Parameter'!$E$37*R2040</f>
        <v>0</v>
      </c>
      <c r="T2040" s="28">
        <f t="shared" si="31"/>
        <v>0</v>
      </c>
    </row>
    <row r="2041" spans="1:20" ht="15.75" customHeight="1" x14ac:dyDescent="0.35">
      <c r="A2041">
        <v>2034</v>
      </c>
      <c r="B2041" s="76">
        <v>44236.529178240744</v>
      </c>
      <c r="C2041" s="1" t="s">
        <v>6476</v>
      </c>
      <c r="D2041" s="76">
        <v>44236.530289351853</v>
      </c>
      <c r="E2041" s="1" t="s">
        <v>6477</v>
      </c>
      <c r="F2041" s="1" t="s">
        <v>6478</v>
      </c>
      <c r="G2041" s="1" t="s">
        <v>123</v>
      </c>
      <c r="H2041" s="1" t="s">
        <v>124</v>
      </c>
      <c r="I2041" s="1" t="s">
        <v>125</v>
      </c>
      <c r="J2041" s="1" t="s">
        <v>6399</v>
      </c>
      <c r="K2041" s="1" t="s">
        <v>6456</v>
      </c>
      <c r="L2041">
        <f>ROUNDUP(IF(B2041&gt;$D$4,0,($D$4-B2041+1)/365),0)</f>
        <v>0</v>
      </c>
      <c r="M2041">
        <f>ROUNDUP(IF(B2041&gt;$D$5,0,($D$5-B2041+1)/365),0)</f>
        <v>0</v>
      </c>
      <c r="N2041" s="28">
        <f>IF(OR(L2041=1,M2041=1),IF(B2041+364&lt;=$D$5,(B2041+364-$D$4+1)/365,IF(B2041&gt;$D$4,($D$5-B2041+1)/365,$D$6/365)),0)</f>
        <v>0</v>
      </c>
      <c r="O2041" s="28">
        <f>'Data &amp; Parameter'!$E$16*'Data &amp; Parameter'!$E$17*('Data &amp; Parameter'!$E$18+'Data &amp; Parameter'!$E$19)*'Data &amp; Parameter'!$E$20*'Data &amp; Parameter'!$E$37*N2041</f>
        <v>0</v>
      </c>
      <c r="P2041">
        <f>ROUNDUP(IF(D2041&gt;$D$4,0,($D$4-D2041+1)/365),0)</f>
        <v>0</v>
      </c>
      <c r="Q2041">
        <f>ROUNDUP(IF(D2041&gt;$D$5,0,($D$5-D2041+1)/365),0)</f>
        <v>0</v>
      </c>
      <c r="R2041" s="28">
        <f>IF(OR(P2041=1,Q2041=1),IF(D2041+364&lt;=$D$5,(D2041+364-$D$4+1)/365,IF(D2041&gt;$D$4,($D$5-D2041+1)/365,$D$6/365)),0)</f>
        <v>0</v>
      </c>
      <c r="S2041" s="28">
        <f>'Data &amp; Parameter'!$E$16*'Data &amp; Parameter'!$E$17*('Data &amp; Parameter'!$E$18+'Data &amp; Parameter'!$E$19)*'Data &amp; Parameter'!$E$20*'Data &amp; Parameter'!$E$37*R2041</f>
        <v>0</v>
      </c>
      <c r="T2041" s="28">
        <f t="shared" si="31"/>
        <v>0</v>
      </c>
    </row>
    <row r="2042" spans="1:20" ht="15.75" customHeight="1" x14ac:dyDescent="0.35">
      <c r="A2042">
        <v>2035</v>
      </c>
      <c r="B2042" s="76">
        <v>44236.531203703707</v>
      </c>
      <c r="C2042" s="1" t="s">
        <v>6479</v>
      </c>
      <c r="D2042" s="76">
        <v>44236.533402777779</v>
      </c>
      <c r="E2042" s="1" t="s">
        <v>6480</v>
      </c>
      <c r="F2042" s="1" t="s">
        <v>6481</v>
      </c>
      <c r="G2042" s="1" t="s">
        <v>123</v>
      </c>
      <c r="H2042" s="1" t="s">
        <v>124</v>
      </c>
      <c r="I2042" s="1" t="s">
        <v>125</v>
      </c>
      <c r="J2042" s="1" t="s">
        <v>6399</v>
      </c>
      <c r="K2042" s="1" t="s">
        <v>6399</v>
      </c>
      <c r="L2042">
        <f>ROUNDUP(IF(B2042&gt;$D$4,0,($D$4-B2042+1)/365),0)</f>
        <v>0</v>
      </c>
      <c r="M2042">
        <f>ROUNDUP(IF(B2042&gt;$D$5,0,($D$5-B2042+1)/365),0)</f>
        <v>0</v>
      </c>
      <c r="N2042" s="28">
        <f>IF(OR(L2042=1,M2042=1),IF(B2042+364&lt;=$D$5,(B2042+364-$D$4+1)/365,IF(B2042&gt;$D$4,($D$5-B2042+1)/365,$D$6/365)),0)</f>
        <v>0</v>
      </c>
      <c r="O2042" s="28">
        <f>'Data &amp; Parameter'!$E$16*'Data &amp; Parameter'!$E$17*('Data &amp; Parameter'!$E$18+'Data &amp; Parameter'!$E$19)*'Data &amp; Parameter'!$E$20*'Data &amp; Parameter'!$E$37*N2042</f>
        <v>0</v>
      </c>
      <c r="P2042">
        <f>ROUNDUP(IF(D2042&gt;$D$4,0,($D$4-D2042+1)/365),0)</f>
        <v>0</v>
      </c>
      <c r="Q2042">
        <f>ROUNDUP(IF(D2042&gt;$D$5,0,($D$5-D2042+1)/365),0)</f>
        <v>0</v>
      </c>
      <c r="R2042" s="28">
        <f>IF(OR(P2042=1,Q2042=1),IF(D2042+364&lt;=$D$5,(D2042+364-$D$4+1)/365,IF(D2042&gt;$D$4,($D$5-D2042+1)/365,$D$6/365)),0)</f>
        <v>0</v>
      </c>
      <c r="S2042" s="28">
        <f>'Data &amp; Parameter'!$E$16*'Data &amp; Parameter'!$E$17*('Data &amp; Parameter'!$E$18+'Data &amp; Parameter'!$E$19)*'Data &amp; Parameter'!$E$20*'Data &amp; Parameter'!$E$37*R2042</f>
        <v>0</v>
      </c>
      <c r="T2042" s="28">
        <f t="shared" si="31"/>
        <v>0</v>
      </c>
    </row>
    <row r="2043" spans="1:20" ht="15.75" customHeight="1" x14ac:dyDescent="0.35">
      <c r="A2043">
        <v>2036</v>
      </c>
      <c r="B2043" s="76">
        <v>44236.531574074077</v>
      </c>
      <c r="C2043" s="1" t="s">
        <v>6482</v>
      </c>
      <c r="D2043" s="76">
        <v>44236.53288194444</v>
      </c>
      <c r="E2043" s="1" t="s">
        <v>6483</v>
      </c>
      <c r="F2043" s="1" t="s">
        <v>6484</v>
      </c>
      <c r="G2043" s="1" t="s">
        <v>123</v>
      </c>
      <c r="H2043" s="1" t="s">
        <v>124</v>
      </c>
      <c r="I2043" s="1" t="s">
        <v>125</v>
      </c>
      <c r="J2043" s="1" t="s">
        <v>6399</v>
      </c>
      <c r="K2043" s="1" t="s">
        <v>6439</v>
      </c>
      <c r="L2043">
        <f>ROUNDUP(IF(B2043&gt;$D$4,0,($D$4-B2043+1)/365),0)</f>
        <v>0</v>
      </c>
      <c r="M2043">
        <f>ROUNDUP(IF(B2043&gt;$D$5,0,($D$5-B2043+1)/365),0)</f>
        <v>0</v>
      </c>
      <c r="N2043" s="28">
        <f>IF(OR(L2043=1,M2043=1),IF(B2043+364&lt;=$D$5,(B2043+364-$D$4+1)/365,IF(B2043&gt;$D$4,($D$5-B2043+1)/365,$D$6/365)),0)</f>
        <v>0</v>
      </c>
      <c r="O2043" s="28">
        <f>'Data &amp; Parameter'!$E$16*'Data &amp; Parameter'!$E$17*('Data &amp; Parameter'!$E$18+'Data &amp; Parameter'!$E$19)*'Data &amp; Parameter'!$E$20*'Data &amp; Parameter'!$E$37*N2043</f>
        <v>0</v>
      </c>
      <c r="P2043">
        <f>ROUNDUP(IF(D2043&gt;$D$4,0,($D$4-D2043+1)/365),0)</f>
        <v>0</v>
      </c>
      <c r="Q2043">
        <f>ROUNDUP(IF(D2043&gt;$D$5,0,($D$5-D2043+1)/365),0)</f>
        <v>0</v>
      </c>
      <c r="R2043" s="28">
        <f>IF(OR(P2043=1,Q2043=1),IF(D2043+364&lt;=$D$5,(D2043+364-$D$4+1)/365,IF(D2043&gt;$D$4,($D$5-D2043+1)/365,$D$6/365)),0)</f>
        <v>0</v>
      </c>
      <c r="S2043" s="28">
        <f>'Data &amp; Parameter'!$E$16*'Data &amp; Parameter'!$E$17*('Data &amp; Parameter'!$E$18+'Data &amp; Parameter'!$E$19)*'Data &amp; Parameter'!$E$20*'Data &amp; Parameter'!$E$37*R2043</f>
        <v>0</v>
      </c>
      <c r="T2043" s="28">
        <f t="shared" si="31"/>
        <v>0</v>
      </c>
    </row>
    <row r="2044" spans="1:20" ht="15.75" customHeight="1" x14ac:dyDescent="0.35">
      <c r="A2044">
        <v>2037</v>
      </c>
      <c r="B2044" s="76">
        <v>44236.532685185186</v>
      </c>
      <c r="C2044" s="1" t="s">
        <v>6485</v>
      </c>
      <c r="D2044" s="76">
        <v>44236.533483796295</v>
      </c>
      <c r="E2044" s="1" t="s">
        <v>6486</v>
      </c>
      <c r="F2044" s="1" t="s">
        <v>6487</v>
      </c>
      <c r="G2044" s="1" t="s">
        <v>123</v>
      </c>
      <c r="H2044" s="1" t="s">
        <v>124</v>
      </c>
      <c r="I2044" s="1" t="s">
        <v>125</v>
      </c>
      <c r="J2044" s="1" t="s">
        <v>6399</v>
      </c>
      <c r="K2044" s="1" t="s">
        <v>6439</v>
      </c>
      <c r="L2044">
        <f>ROUNDUP(IF(B2044&gt;$D$4,0,($D$4-B2044+1)/365),0)</f>
        <v>0</v>
      </c>
      <c r="M2044">
        <f>ROUNDUP(IF(B2044&gt;$D$5,0,($D$5-B2044+1)/365),0)</f>
        <v>0</v>
      </c>
      <c r="N2044" s="28">
        <f>IF(OR(L2044=1,M2044=1),IF(B2044+364&lt;=$D$5,(B2044+364-$D$4+1)/365,IF(B2044&gt;$D$4,($D$5-B2044+1)/365,$D$6/365)),0)</f>
        <v>0</v>
      </c>
      <c r="O2044" s="28">
        <f>'Data &amp; Parameter'!$E$16*'Data &amp; Parameter'!$E$17*('Data &amp; Parameter'!$E$18+'Data &amp; Parameter'!$E$19)*'Data &amp; Parameter'!$E$20*'Data &amp; Parameter'!$E$37*N2044</f>
        <v>0</v>
      </c>
      <c r="P2044">
        <f>ROUNDUP(IF(D2044&gt;$D$4,0,($D$4-D2044+1)/365),0)</f>
        <v>0</v>
      </c>
      <c r="Q2044">
        <f>ROUNDUP(IF(D2044&gt;$D$5,0,($D$5-D2044+1)/365),0)</f>
        <v>0</v>
      </c>
      <c r="R2044" s="28">
        <f>IF(OR(P2044=1,Q2044=1),IF(D2044+364&lt;=$D$5,(D2044+364-$D$4+1)/365,IF(D2044&gt;$D$4,($D$5-D2044+1)/365,$D$6/365)),0)</f>
        <v>0</v>
      </c>
      <c r="S2044" s="28">
        <f>'Data &amp; Parameter'!$E$16*'Data &amp; Parameter'!$E$17*('Data &amp; Parameter'!$E$18+'Data &amp; Parameter'!$E$19)*'Data &amp; Parameter'!$E$20*'Data &amp; Parameter'!$E$37*R2044</f>
        <v>0</v>
      </c>
      <c r="T2044" s="28">
        <f t="shared" si="31"/>
        <v>0</v>
      </c>
    </row>
    <row r="2045" spans="1:20" ht="15.75" customHeight="1" x14ac:dyDescent="0.35">
      <c r="A2045">
        <v>2038</v>
      </c>
      <c r="B2045" s="76">
        <v>44236.534421296295</v>
      </c>
      <c r="C2045" s="1" t="s">
        <v>6488</v>
      </c>
      <c r="D2045" s="76">
        <v>44236.535520833335</v>
      </c>
      <c r="E2045" s="1" t="s">
        <v>6489</v>
      </c>
      <c r="F2045" s="1" t="s">
        <v>6490</v>
      </c>
      <c r="G2045" s="1" t="s">
        <v>123</v>
      </c>
      <c r="H2045" s="1" t="s">
        <v>124</v>
      </c>
      <c r="I2045" s="1" t="s">
        <v>125</v>
      </c>
      <c r="J2045" s="1" t="s">
        <v>6399</v>
      </c>
      <c r="K2045" s="1" t="s">
        <v>6456</v>
      </c>
      <c r="L2045">
        <f>ROUNDUP(IF(B2045&gt;$D$4,0,($D$4-B2045+1)/365),0)</f>
        <v>0</v>
      </c>
      <c r="M2045">
        <f>ROUNDUP(IF(B2045&gt;$D$5,0,($D$5-B2045+1)/365),0)</f>
        <v>0</v>
      </c>
      <c r="N2045" s="28">
        <f>IF(OR(L2045=1,M2045=1),IF(B2045+364&lt;=$D$5,(B2045+364-$D$4+1)/365,IF(B2045&gt;$D$4,($D$5-B2045+1)/365,$D$6/365)),0)</f>
        <v>0</v>
      </c>
      <c r="O2045" s="28">
        <f>'Data &amp; Parameter'!$E$16*'Data &amp; Parameter'!$E$17*('Data &amp; Parameter'!$E$18+'Data &amp; Parameter'!$E$19)*'Data &amp; Parameter'!$E$20*'Data &amp; Parameter'!$E$37*N2045</f>
        <v>0</v>
      </c>
      <c r="P2045">
        <f>ROUNDUP(IF(D2045&gt;$D$4,0,($D$4-D2045+1)/365),0)</f>
        <v>0</v>
      </c>
      <c r="Q2045">
        <f>ROUNDUP(IF(D2045&gt;$D$5,0,($D$5-D2045+1)/365),0)</f>
        <v>0</v>
      </c>
      <c r="R2045" s="28">
        <f>IF(OR(P2045=1,Q2045=1),IF(D2045+364&lt;=$D$5,(D2045+364-$D$4+1)/365,IF(D2045&gt;$D$4,($D$5-D2045+1)/365,$D$6/365)),0)</f>
        <v>0</v>
      </c>
      <c r="S2045" s="28">
        <f>'Data &amp; Parameter'!$E$16*'Data &amp; Parameter'!$E$17*('Data &amp; Parameter'!$E$18+'Data &amp; Parameter'!$E$19)*'Data &amp; Parameter'!$E$20*'Data &amp; Parameter'!$E$37*R2045</f>
        <v>0</v>
      </c>
      <c r="T2045" s="28">
        <f t="shared" si="31"/>
        <v>0</v>
      </c>
    </row>
    <row r="2046" spans="1:20" ht="15.75" customHeight="1" x14ac:dyDescent="0.35">
      <c r="A2046">
        <v>2039</v>
      </c>
      <c r="B2046" s="76">
        <v>44236.536377314813</v>
      </c>
      <c r="C2046" s="1" t="s">
        <v>6491</v>
      </c>
      <c r="D2046" s="76">
        <v>44236.539120370369</v>
      </c>
      <c r="E2046" s="1" t="s">
        <v>6492</v>
      </c>
      <c r="F2046" s="1" t="s">
        <v>6493</v>
      </c>
      <c r="G2046" s="1" t="s">
        <v>123</v>
      </c>
      <c r="H2046" s="1" t="s">
        <v>124</v>
      </c>
      <c r="I2046" s="1" t="s">
        <v>125</v>
      </c>
      <c r="J2046" s="1" t="s">
        <v>6399</v>
      </c>
      <c r="K2046" s="1" t="s">
        <v>6494</v>
      </c>
      <c r="L2046">
        <f>ROUNDUP(IF(B2046&gt;$D$4,0,($D$4-B2046+1)/365),0)</f>
        <v>0</v>
      </c>
      <c r="M2046">
        <f>ROUNDUP(IF(B2046&gt;$D$5,0,($D$5-B2046+1)/365),0)</f>
        <v>0</v>
      </c>
      <c r="N2046" s="28">
        <f>IF(OR(L2046=1,M2046=1),IF(B2046+364&lt;=$D$5,(B2046+364-$D$4+1)/365,IF(B2046&gt;$D$4,($D$5-B2046+1)/365,$D$6/365)),0)</f>
        <v>0</v>
      </c>
      <c r="O2046" s="28">
        <f>'Data &amp; Parameter'!$E$16*'Data &amp; Parameter'!$E$17*('Data &amp; Parameter'!$E$18+'Data &amp; Parameter'!$E$19)*'Data &amp; Parameter'!$E$20*'Data &amp; Parameter'!$E$37*N2046</f>
        <v>0</v>
      </c>
      <c r="P2046">
        <f>ROUNDUP(IF(D2046&gt;$D$4,0,($D$4-D2046+1)/365),0)</f>
        <v>0</v>
      </c>
      <c r="Q2046">
        <f>ROUNDUP(IF(D2046&gt;$D$5,0,($D$5-D2046+1)/365),0)</f>
        <v>0</v>
      </c>
      <c r="R2046" s="28">
        <f>IF(OR(P2046=1,Q2046=1),IF(D2046+364&lt;=$D$5,(D2046+364-$D$4+1)/365,IF(D2046&gt;$D$4,($D$5-D2046+1)/365,$D$6/365)),0)</f>
        <v>0</v>
      </c>
      <c r="S2046" s="28">
        <f>'Data &amp; Parameter'!$E$16*'Data &amp; Parameter'!$E$17*('Data &amp; Parameter'!$E$18+'Data &amp; Parameter'!$E$19)*'Data &amp; Parameter'!$E$20*'Data &amp; Parameter'!$E$37*R2046</f>
        <v>0</v>
      </c>
      <c r="T2046" s="28">
        <f t="shared" si="31"/>
        <v>0</v>
      </c>
    </row>
    <row r="2047" spans="1:20" ht="15.75" customHeight="1" x14ac:dyDescent="0.35">
      <c r="A2047">
        <v>2040</v>
      </c>
      <c r="B2047" s="76">
        <v>44236.536493055552</v>
      </c>
      <c r="C2047" s="1" t="s">
        <v>6495</v>
      </c>
      <c r="D2047" s="76">
        <v>44236.537141203706</v>
      </c>
      <c r="E2047" s="1" t="s">
        <v>6496</v>
      </c>
      <c r="F2047" s="1" t="s">
        <v>6497</v>
      </c>
      <c r="G2047" s="1" t="s">
        <v>123</v>
      </c>
      <c r="H2047" s="1" t="s">
        <v>124</v>
      </c>
      <c r="I2047" s="1" t="s">
        <v>125</v>
      </c>
      <c r="J2047" s="1" t="s">
        <v>6399</v>
      </c>
      <c r="K2047" s="1" t="s">
        <v>6439</v>
      </c>
      <c r="L2047">
        <f>ROUNDUP(IF(B2047&gt;$D$4,0,($D$4-B2047+1)/365),0)</f>
        <v>0</v>
      </c>
      <c r="M2047">
        <f>ROUNDUP(IF(B2047&gt;$D$5,0,($D$5-B2047+1)/365),0)</f>
        <v>0</v>
      </c>
      <c r="N2047" s="28">
        <f>IF(OR(L2047=1,M2047=1),IF(B2047+364&lt;=$D$5,(B2047+364-$D$4+1)/365,IF(B2047&gt;$D$4,($D$5-B2047+1)/365,$D$6/365)),0)</f>
        <v>0</v>
      </c>
      <c r="O2047" s="28">
        <f>'Data &amp; Parameter'!$E$16*'Data &amp; Parameter'!$E$17*('Data &amp; Parameter'!$E$18+'Data &amp; Parameter'!$E$19)*'Data &amp; Parameter'!$E$20*'Data &amp; Parameter'!$E$37*N2047</f>
        <v>0</v>
      </c>
      <c r="P2047">
        <f>ROUNDUP(IF(D2047&gt;$D$4,0,($D$4-D2047+1)/365),0)</f>
        <v>0</v>
      </c>
      <c r="Q2047">
        <f>ROUNDUP(IF(D2047&gt;$D$5,0,($D$5-D2047+1)/365),0)</f>
        <v>0</v>
      </c>
      <c r="R2047" s="28">
        <f>IF(OR(P2047=1,Q2047=1),IF(D2047+364&lt;=$D$5,(D2047+364-$D$4+1)/365,IF(D2047&gt;$D$4,($D$5-D2047+1)/365,$D$6/365)),0)</f>
        <v>0</v>
      </c>
      <c r="S2047" s="28">
        <f>'Data &amp; Parameter'!$E$16*'Data &amp; Parameter'!$E$17*('Data &amp; Parameter'!$E$18+'Data &amp; Parameter'!$E$19)*'Data &amp; Parameter'!$E$20*'Data &amp; Parameter'!$E$37*R2047</f>
        <v>0</v>
      </c>
      <c r="T2047" s="28">
        <f t="shared" si="31"/>
        <v>0</v>
      </c>
    </row>
    <row r="2048" spans="1:20" ht="15.75" customHeight="1" x14ac:dyDescent="0.35">
      <c r="A2048">
        <v>2041</v>
      </c>
      <c r="B2048" s="76">
        <v>44236.539629629631</v>
      </c>
      <c r="C2048" s="1" t="s">
        <v>6498</v>
      </c>
      <c r="D2048" s="76">
        <v>44236.540266203709</v>
      </c>
      <c r="E2048" s="1" t="s">
        <v>6499</v>
      </c>
      <c r="F2048" s="1" t="s">
        <v>6500</v>
      </c>
      <c r="G2048" s="1" t="s">
        <v>123</v>
      </c>
      <c r="H2048" s="1" t="s">
        <v>124</v>
      </c>
      <c r="I2048" s="1" t="s">
        <v>125</v>
      </c>
      <c r="J2048" s="1" t="s">
        <v>6399</v>
      </c>
      <c r="K2048" s="1" t="s">
        <v>6439</v>
      </c>
      <c r="L2048">
        <f>ROUNDUP(IF(B2048&gt;$D$4,0,($D$4-B2048+1)/365),0)</f>
        <v>0</v>
      </c>
      <c r="M2048">
        <f>ROUNDUP(IF(B2048&gt;$D$5,0,($D$5-B2048+1)/365),0)</f>
        <v>0</v>
      </c>
      <c r="N2048" s="28">
        <f>IF(OR(L2048=1,M2048=1),IF(B2048+364&lt;=$D$5,(B2048+364-$D$4+1)/365,IF(B2048&gt;$D$4,($D$5-B2048+1)/365,$D$6/365)),0)</f>
        <v>0</v>
      </c>
      <c r="O2048" s="28">
        <f>'Data &amp; Parameter'!$E$16*'Data &amp; Parameter'!$E$17*('Data &amp; Parameter'!$E$18+'Data &amp; Parameter'!$E$19)*'Data &amp; Parameter'!$E$20*'Data &amp; Parameter'!$E$37*N2048</f>
        <v>0</v>
      </c>
      <c r="P2048">
        <f>ROUNDUP(IF(D2048&gt;$D$4,0,($D$4-D2048+1)/365),0)</f>
        <v>0</v>
      </c>
      <c r="Q2048">
        <f>ROUNDUP(IF(D2048&gt;$D$5,0,($D$5-D2048+1)/365),0)</f>
        <v>0</v>
      </c>
      <c r="R2048" s="28">
        <f>IF(OR(P2048=1,Q2048=1),IF(D2048+364&lt;=$D$5,(D2048+364-$D$4+1)/365,IF(D2048&gt;$D$4,($D$5-D2048+1)/365,$D$6/365)),0)</f>
        <v>0</v>
      </c>
      <c r="S2048" s="28">
        <f>'Data &amp; Parameter'!$E$16*'Data &amp; Parameter'!$E$17*('Data &amp; Parameter'!$E$18+'Data &amp; Parameter'!$E$19)*'Data &amp; Parameter'!$E$20*'Data &amp; Parameter'!$E$37*R2048</f>
        <v>0</v>
      </c>
      <c r="T2048" s="28">
        <f t="shared" si="31"/>
        <v>0</v>
      </c>
    </row>
    <row r="2049" spans="1:20" ht="15.75" customHeight="1" x14ac:dyDescent="0.35">
      <c r="A2049">
        <v>2042</v>
      </c>
      <c r="B2049" s="76">
        <v>44236.543194444443</v>
      </c>
      <c r="C2049" s="1" t="s">
        <v>6501</v>
      </c>
      <c r="D2049" s="76">
        <v>44236.545636574076</v>
      </c>
      <c r="E2049" s="1" t="s">
        <v>6502</v>
      </c>
      <c r="F2049" s="1" t="s">
        <v>6503</v>
      </c>
      <c r="G2049" s="1" t="s">
        <v>123</v>
      </c>
      <c r="H2049" s="1" t="s">
        <v>124</v>
      </c>
      <c r="I2049" s="1" t="s">
        <v>125</v>
      </c>
      <c r="J2049" s="1" t="s">
        <v>6399</v>
      </c>
      <c r="K2049" s="1" t="s">
        <v>6399</v>
      </c>
      <c r="L2049">
        <f>ROUNDUP(IF(B2049&gt;$D$4,0,($D$4-B2049+1)/365),0)</f>
        <v>0</v>
      </c>
      <c r="M2049">
        <f>ROUNDUP(IF(B2049&gt;$D$5,0,($D$5-B2049+1)/365),0)</f>
        <v>0</v>
      </c>
      <c r="N2049" s="28">
        <f>IF(OR(L2049=1,M2049=1),IF(B2049+364&lt;=$D$5,(B2049+364-$D$4+1)/365,IF(B2049&gt;$D$4,($D$5-B2049+1)/365,$D$6/365)),0)</f>
        <v>0</v>
      </c>
      <c r="O2049" s="28">
        <f>'Data &amp; Parameter'!$E$16*'Data &amp; Parameter'!$E$17*('Data &amp; Parameter'!$E$18+'Data &amp; Parameter'!$E$19)*'Data &amp; Parameter'!$E$20*'Data &amp; Parameter'!$E$37*N2049</f>
        <v>0</v>
      </c>
      <c r="P2049">
        <f>ROUNDUP(IF(D2049&gt;$D$4,0,($D$4-D2049+1)/365),0)</f>
        <v>0</v>
      </c>
      <c r="Q2049">
        <f>ROUNDUP(IF(D2049&gt;$D$5,0,($D$5-D2049+1)/365),0)</f>
        <v>0</v>
      </c>
      <c r="R2049" s="28">
        <f>IF(OR(P2049=1,Q2049=1),IF(D2049+364&lt;=$D$5,(D2049+364-$D$4+1)/365,IF(D2049&gt;$D$4,($D$5-D2049+1)/365,$D$6/365)),0)</f>
        <v>0</v>
      </c>
      <c r="S2049" s="28">
        <f>'Data &amp; Parameter'!$E$16*'Data &amp; Parameter'!$E$17*('Data &amp; Parameter'!$E$18+'Data &amp; Parameter'!$E$19)*'Data &amp; Parameter'!$E$20*'Data &amp; Parameter'!$E$37*R2049</f>
        <v>0</v>
      </c>
      <c r="T2049" s="28">
        <f t="shared" si="31"/>
        <v>0</v>
      </c>
    </row>
    <row r="2050" spans="1:20" ht="15.75" customHeight="1" x14ac:dyDescent="0.35">
      <c r="A2050">
        <v>2043</v>
      </c>
      <c r="B2050" s="76">
        <v>44236.543541666666</v>
      </c>
      <c r="C2050" s="1" t="s">
        <v>6504</v>
      </c>
      <c r="D2050" s="76">
        <v>44236.544699074075</v>
      </c>
      <c r="E2050" s="1" t="s">
        <v>6505</v>
      </c>
      <c r="F2050" s="1" t="s">
        <v>6506</v>
      </c>
      <c r="G2050" s="1" t="s">
        <v>123</v>
      </c>
      <c r="H2050" s="1" t="s">
        <v>124</v>
      </c>
      <c r="I2050" s="1" t="s">
        <v>125</v>
      </c>
      <c r="J2050" s="1" t="s">
        <v>6399</v>
      </c>
      <c r="K2050" s="1" t="s">
        <v>6456</v>
      </c>
      <c r="L2050">
        <f>ROUNDUP(IF(B2050&gt;$D$4,0,($D$4-B2050+1)/365),0)</f>
        <v>0</v>
      </c>
      <c r="M2050">
        <f>ROUNDUP(IF(B2050&gt;$D$5,0,($D$5-B2050+1)/365),0)</f>
        <v>0</v>
      </c>
      <c r="N2050" s="28">
        <f>IF(OR(L2050=1,M2050=1),IF(B2050+364&lt;=$D$5,(B2050+364-$D$4+1)/365,IF(B2050&gt;$D$4,($D$5-B2050+1)/365,$D$6/365)),0)</f>
        <v>0</v>
      </c>
      <c r="O2050" s="28">
        <f>'Data &amp; Parameter'!$E$16*'Data &amp; Parameter'!$E$17*('Data &amp; Parameter'!$E$18+'Data &amp; Parameter'!$E$19)*'Data &amp; Parameter'!$E$20*'Data &amp; Parameter'!$E$37*N2050</f>
        <v>0</v>
      </c>
      <c r="P2050">
        <f>ROUNDUP(IF(D2050&gt;$D$4,0,($D$4-D2050+1)/365),0)</f>
        <v>0</v>
      </c>
      <c r="Q2050">
        <f>ROUNDUP(IF(D2050&gt;$D$5,0,($D$5-D2050+1)/365),0)</f>
        <v>0</v>
      </c>
      <c r="R2050" s="28">
        <f>IF(OR(P2050=1,Q2050=1),IF(D2050+364&lt;=$D$5,(D2050+364-$D$4+1)/365,IF(D2050&gt;$D$4,($D$5-D2050+1)/365,$D$6/365)),0)</f>
        <v>0</v>
      </c>
      <c r="S2050" s="28">
        <f>'Data &amp; Parameter'!$E$16*'Data &amp; Parameter'!$E$17*('Data &amp; Parameter'!$E$18+'Data &amp; Parameter'!$E$19)*'Data &amp; Parameter'!$E$20*'Data &amp; Parameter'!$E$37*R2050</f>
        <v>0</v>
      </c>
      <c r="T2050" s="28">
        <f t="shared" si="31"/>
        <v>0</v>
      </c>
    </row>
    <row r="2051" spans="1:20" ht="15.75" customHeight="1" x14ac:dyDescent="0.35">
      <c r="A2051">
        <v>2044</v>
      </c>
      <c r="B2051" s="76">
        <v>44236.546828703707</v>
      </c>
      <c r="C2051" s="1" t="s">
        <v>6507</v>
      </c>
      <c r="D2051" s="76">
        <v>44236.549097222218</v>
      </c>
      <c r="E2051" s="1" t="s">
        <v>6508</v>
      </c>
      <c r="F2051" s="1" t="s">
        <v>6509</v>
      </c>
      <c r="G2051" s="1" t="s">
        <v>123</v>
      </c>
      <c r="H2051" s="1" t="s">
        <v>124</v>
      </c>
      <c r="I2051" s="1" t="s">
        <v>125</v>
      </c>
      <c r="J2051" s="1" t="s">
        <v>6399</v>
      </c>
      <c r="K2051" s="1" t="s">
        <v>6456</v>
      </c>
      <c r="L2051">
        <f>ROUNDUP(IF(B2051&gt;$D$4,0,($D$4-B2051+1)/365),0)</f>
        <v>0</v>
      </c>
      <c r="M2051">
        <f>ROUNDUP(IF(B2051&gt;$D$5,0,($D$5-B2051+1)/365),0)</f>
        <v>0</v>
      </c>
      <c r="N2051" s="28">
        <f>IF(OR(L2051=1,M2051=1),IF(B2051+364&lt;=$D$5,(B2051+364-$D$4+1)/365,IF(B2051&gt;$D$4,($D$5-B2051+1)/365,$D$6/365)),0)</f>
        <v>0</v>
      </c>
      <c r="O2051" s="28">
        <f>'Data &amp; Parameter'!$E$16*'Data &amp; Parameter'!$E$17*('Data &amp; Parameter'!$E$18+'Data &amp; Parameter'!$E$19)*'Data &amp; Parameter'!$E$20*'Data &amp; Parameter'!$E$37*N2051</f>
        <v>0</v>
      </c>
      <c r="P2051">
        <f>ROUNDUP(IF(D2051&gt;$D$4,0,($D$4-D2051+1)/365),0)</f>
        <v>0</v>
      </c>
      <c r="Q2051">
        <f>ROUNDUP(IF(D2051&gt;$D$5,0,($D$5-D2051+1)/365),0)</f>
        <v>0</v>
      </c>
      <c r="R2051" s="28">
        <f>IF(OR(P2051=1,Q2051=1),IF(D2051+364&lt;=$D$5,(D2051+364-$D$4+1)/365,IF(D2051&gt;$D$4,($D$5-D2051+1)/365,$D$6/365)),0)</f>
        <v>0</v>
      </c>
      <c r="S2051" s="28">
        <f>'Data &amp; Parameter'!$E$16*'Data &amp; Parameter'!$E$17*('Data &amp; Parameter'!$E$18+'Data &amp; Parameter'!$E$19)*'Data &amp; Parameter'!$E$20*'Data &amp; Parameter'!$E$37*R2051</f>
        <v>0</v>
      </c>
      <c r="T2051" s="28">
        <f t="shared" si="31"/>
        <v>0</v>
      </c>
    </row>
    <row r="2052" spans="1:20" ht="15.75" customHeight="1" x14ac:dyDescent="0.35">
      <c r="A2052">
        <v>2045</v>
      </c>
      <c r="B2052" s="76">
        <v>44236.548611111109</v>
      </c>
      <c r="C2052" s="1" t="s">
        <v>6510</v>
      </c>
      <c r="D2052" s="76">
        <v>44236.549317129626</v>
      </c>
      <c r="E2052" s="1" t="s">
        <v>6511</v>
      </c>
      <c r="F2052" s="1" t="s">
        <v>6512</v>
      </c>
      <c r="G2052" s="1" t="s">
        <v>123</v>
      </c>
      <c r="H2052" s="1" t="s">
        <v>124</v>
      </c>
      <c r="I2052" s="1" t="s">
        <v>125</v>
      </c>
      <c r="J2052" s="1" t="s">
        <v>6399</v>
      </c>
      <c r="K2052" s="1" t="s">
        <v>6399</v>
      </c>
      <c r="L2052">
        <f>ROUNDUP(IF(B2052&gt;$D$4,0,($D$4-B2052+1)/365),0)</f>
        <v>0</v>
      </c>
      <c r="M2052">
        <f>ROUNDUP(IF(B2052&gt;$D$5,0,($D$5-B2052+1)/365),0)</f>
        <v>0</v>
      </c>
      <c r="N2052" s="28">
        <f>IF(OR(L2052=1,M2052=1),IF(B2052+364&lt;=$D$5,(B2052+364-$D$4+1)/365,IF(B2052&gt;$D$4,($D$5-B2052+1)/365,$D$6/365)),0)</f>
        <v>0</v>
      </c>
      <c r="O2052" s="28">
        <f>'Data &amp; Parameter'!$E$16*'Data &amp; Parameter'!$E$17*('Data &amp; Parameter'!$E$18+'Data &amp; Parameter'!$E$19)*'Data &amp; Parameter'!$E$20*'Data &amp; Parameter'!$E$37*N2052</f>
        <v>0</v>
      </c>
      <c r="P2052">
        <f>ROUNDUP(IF(D2052&gt;$D$4,0,($D$4-D2052+1)/365),0)</f>
        <v>0</v>
      </c>
      <c r="Q2052">
        <f>ROUNDUP(IF(D2052&gt;$D$5,0,($D$5-D2052+1)/365),0)</f>
        <v>0</v>
      </c>
      <c r="R2052" s="28">
        <f>IF(OR(P2052=1,Q2052=1),IF(D2052+364&lt;=$D$5,(D2052+364-$D$4+1)/365,IF(D2052&gt;$D$4,($D$5-D2052+1)/365,$D$6/365)),0)</f>
        <v>0</v>
      </c>
      <c r="S2052" s="28">
        <f>'Data &amp; Parameter'!$E$16*'Data &amp; Parameter'!$E$17*('Data &amp; Parameter'!$E$18+'Data &amp; Parameter'!$E$19)*'Data &amp; Parameter'!$E$20*'Data &amp; Parameter'!$E$37*R2052</f>
        <v>0</v>
      </c>
      <c r="T2052" s="28">
        <f t="shared" si="31"/>
        <v>0</v>
      </c>
    </row>
    <row r="2053" spans="1:20" ht="15.75" customHeight="1" x14ac:dyDescent="0.35">
      <c r="A2053">
        <v>2046</v>
      </c>
      <c r="B2053" s="76">
        <v>44236.552511574075</v>
      </c>
      <c r="C2053" s="1" t="s">
        <v>6513</v>
      </c>
      <c r="D2053" s="76">
        <v>44236.552569444444</v>
      </c>
      <c r="E2053" s="1" t="s">
        <v>6514</v>
      </c>
      <c r="F2053" s="1" t="s">
        <v>6515</v>
      </c>
      <c r="G2053" s="1" t="s">
        <v>123</v>
      </c>
      <c r="H2053" s="1" t="s">
        <v>124</v>
      </c>
      <c r="I2053" s="1" t="s">
        <v>125</v>
      </c>
      <c r="J2053" s="1" t="s">
        <v>6399</v>
      </c>
      <c r="K2053" s="1" t="s">
        <v>6456</v>
      </c>
      <c r="L2053">
        <f>ROUNDUP(IF(B2053&gt;$D$4,0,($D$4-B2053+1)/365),0)</f>
        <v>0</v>
      </c>
      <c r="M2053">
        <f>ROUNDUP(IF(B2053&gt;$D$5,0,($D$5-B2053+1)/365),0)</f>
        <v>0</v>
      </c>
      <c r="N2053" s="28">
        <f>IF(OR(L2053=1,M2053=1),IF(B2053+364&lt;=$D$5,(B2053+364-$D$4+1)/365,IF(B2053&gt;$D$4,($D$5-B2053+1)/365,$D$6/365)),0)</f>
        <v>0</v>
      </c>
      <c r="O2053" s="28">
        <f>'Data &amp; Parameter'!$E$16*'Data &amp; Parameter'!$E$17*('Data &amp; Parameter'!$E$18+'Data &amp; Parameter'!$E$19)*'Data &amp; Parameter'!$E$20*'Data &amp; Parameter'!$E$37*N2053</f>
        <v>0</v>
      </c>
      <c r="P2053">
        <f>ROUNDUP(IF(D2053&gt;$D$4,0,($D$4-D2053+1)/365),0)</f>
        <v>0</v>
      </c>
      <c r="Q2053">
        <f>ROUNDUP(IF(D2053&gt;$D$5,0,($D$5-D2053+1)/365),0)</f>
        <v>0</v>
      </c>
      <c r="R2053" s="28">
        <f>IF(OR(P2053=1,Q2053=1),IF(D2053+364&lt;=$D$5,(D2053+364-$D$4+1)/365,IF(D2053&gt;$D$4,($D$5-D2053+1)/365,$D$6/365)),0)</f>
        <v>0</v>
      </c>
      <c r="S2053" s="28">
        <f>'Data &amp; Parameter'!$E$16*'Data &amp; Parameter'!$E$17*('Data &amp; Parameter'!$E$18+'Data &amp; Parameter'!$E$19)*'Data &amp; Parameter'!$E$20*'Data &amp; Parameter'!$E$37*R2053</f>
        <v>0</v>
      </c>
      <c r="T2053" s="28">
        <f t="shared" si="31"/>
        <v>0</v>
      </c>
    </row>
    <row r="2054" spans="1:20" ht="15.75" customHeight="1" x14ac:dyDescent="0.35">
      <c r="A2054">
        <v>2047</v>
      </c>
      <c r="B2054" s="76">
        <v>44236.553599537037</v>
      </c>
      <c r="C2054" s="1" t="s">
        <v>6516</v>
      </c>
      <c r="D2054" s="76">
        <v>44236.555532407408</v>
      </c>
      <c r="E2054" s="1" t="s">
        <v>6517</v>
      </c>
      <c r="F2054" s="1" t="s">
        <v>6518</v>
      </c>
      <c r="G2054" s="1" t="s">
        <v>123</v>
      </c>
      <c r="H2054" s="1" t="s">
        <v>124</v>
      </c>
      <c r="I2054" s="1" t="s">
        <v>125</v>
      </c>
      <c r="J2054" s="1" t="s">
        <v>6399</v>
      </c>
      <c r="K2054" s="1" t="s">
        <v>6399</v>
      </c>
      <c r="L2054">
        <f>ROUNDUP(IF(B2054&gt;$D$4,0,($D$4-B2054+1)/365),0)</f>
        <v>0</v>
      </c>
      <c r="M2054">
        <f>ROUNDUP(IF(B2054&gt;$D$5,0,($D$5-B2054+1)/365),0)</f>
        <v>0</v>
      </c>
      <c r="N2054" s="28">
        <f>IF(OR(L2054=1,M2054=1),IF(B2054+364&lt;=$D$5,(B2054+364-$D$4+1)/365,IF(B2054&gt;$D$4,($D$5-B2054+1)/365,$D$6/365)),0)</f>
        <v>0</v>
      </c>
      <c r="O2054" s="28">
        <f>'Data &amp; Parameter'!$E$16*'Data &amp; Parameter'!$E$17*('Data &amp; Parameter'!$E$18+'Data &amp; Parameter'!$E$19)*'Data &amp; Parameter'!$E$20*'Data &amp; Parameter'!$E$37*N2054</f>
        <v>0</v>
      </c>
      <c r="P2054">
        <f>ROUNDUP(IF(D2054&gt;$D$4,0,($D$4-D2054+1)/365),0)</f>
        <v>0</v>
      </c>
      <c r="Q2054">
        <f>ROUNDUP(IF(D2054&gt;$D$5,0,($D$5-D2054+1)/365),0)</f>
        <v>0</v>
      </c>
      <c r="R2054" s="28">
        <f>IF(OR(P2054=1,Q2054=1),IF(D2054+364&lt;=$D$5,(D2054+364-$D$4+1)/365,IF(D2054&gt;$D$4,($D$5-D2054+1)/365,$D$6/365)),0)</f>
        <v>0</v>
      </c>
      <c r="S2054" s="28">
        <f>'Data &amp; Parameter'!$E$16*'Data &amp; Parameter'!$E$17*('Data &amp; Parameter'!$E$18+'Data &amp; Parameter'!$E$19)*'Data &amp; Parameter'!$E$20*'Data &amp; Parameter'!$E$37*R2054</f>
        <v>0</v>
      </c>
      <c r="T2054" s="28">
        <f t="shared" si="31"/>
        <v>0</v>
      </c>
    </row>
    <row r="2055" spans="1:20" ht="15.75" customHeight="1" x14ac:dyDescent="0.35">
      <c r="A2055">
        <v>2048</v>
      </c>
      <c r="B2055" s="76">
        <v>44236.554837962962</v>
      </c>
      <c r="C2055" s="1" t="s">
        <v>6519</v>
      </c>
      <c r="D2055" s="76">
        <v>44236.555543981478</v>
      </c>
      <c r="E2055" s="1" t="s">
        <v>6520</v>
      </c>
      <c r="F2055" s="1" t="s">
        <v>6521</v>
      </c>
      <c r="G2055" s="1" t="s">
        <v>123</v>
      </c>
      <c r="H2055" s="1" t="s">
        <v>124</v>
      </c>
      <c r="I2055" s="1" t="s">
        <v>125</v>
      </c>
      <c r="J2055" s="1" t="s">
        <v>6399</v>
      </c>
      <c r="K2055" s="1" t="s">
        <v>6456</v>
      </c>
      <c r="L2055">
        <f>ROUNDUP(IF(B2055&gt;$D$4,0,($D$4-B2055+1)/365),0)</f>
        <v>0</v>
      </c>
      <c r="M2055">
        <f>ROUNDUP(IF(B2055&gt;$D$5,0,($D$5-B2055+1)/365),0)</f>
        <v>0</v>
      </c>
      <c r="N2055" s="28">
        <f>IF(OR(L2055=1,M2055=1),IF(B2055+364&lt;=$D$5,(B2055+364-$D$4+1)/365,IF(B2055&gt;$D$4,($D$5-B2055+1)/365,$D$6/365)),0)</f>
        <v>0</v>
      </c>
      <c r="O2055" s="28">
        <f>'Data &amp; Parameter'!$E$16*'Data &amp; Parameter'!$E$17*('Data &amp; Parameter'!$E$18+'Data &amp; Parameter'!$E$19)*'Data &amp; Parameter'!$E$20*'Data &amp; Parameter'!$E$37*N2055</f>
        <v>0</v>
      </c>
      <c r="P2055">
        <f>ROUNDUP(IF(D2055&gt;$D$4,0,($D$4-D2055+1)/365),0)</f>
        <v>0</v>
      </c>
      <c r="Q2055">
        <f>ROUNDUP(IF(D2055&gt;$D$5,0,($D$5-D2055+1)/365),0)</f>
        <v>0</v>
      </c>
      <c r="R2055" s="28">
        <f>IF(OR(P2055=1,Q2055=1),IF(D2055+364&lt;=$D$5,(D2055+364-$D$4+1)/365,IF(D2055&gt;$D$4,($D$5-D2055+1)/365,$D$6/365)),0)</f>
        <v>0</v>
      </c>
      <c r="S2055" s="28">
        <f>'Data &amp; Parameter'!$E$16*'Data &amp; Parameter'!$E$17*('Data &amp; Parameter'!$E$18+'Data &amp; Parameter'!$E$19)*'Data &amp; Parameter'!$E$20*'Data &amp; Parameter'!$E$37*R2055</f>
        <v>0</v>
      </c>
      <c r="T2055" s="28">
        <f t="shared" si="31"/>
        <v>0</v>
      </c>
    </row>
    <row r="2056" spans="1:20" ht="15.75" customHeight="1" x14ac:dyDescent="0.35">
      <c r="A2056">
        <v>2049</v>
      </c>
      <c r="B2056" s="76">
        <v>44236.557916666672</v>
      </c>
      <c r="C2056" s="1" t="s">
        <v>6522</v>
      </c>
      <c r="D2056" s="76">
        <v>44236.558553240742</v>
      </c>
      <c r="E2056" s="1" t="s">
        <v>6523</v>
      </c>
      <c r="F2056" s="1" t="s">
        <v>6524</v>
      </c>
      <c r="G2056" s="1" t="s">
        <v>123</v>
      </c>
      <c r="H2056" s="1" t="s">
        <v>124</v>
      </c>
      <c r="I2056" s="1" t="s">
        <v>125</v>
      </c>
      <c r="J2056" s="1" t="s">
        <v>6399</v>
      </c>
      <c r="K2056" s="1" t="s">
        <v>6456</v>
      </c>
      <c r="L2056">
        <f>ROUNDUP(IF(B2056&gt;$D$4,0,($D$4-B2056+1)/365),0)</f>
        <v>0</v>
      </c>
      <c r="M2056">
        <f>ROUNDUP(IF(B2056&gt;$D$5,0,($D$5-B2056+1)/365),0)</f>
        <v>0</v>
      </c>
      <c r="N2056" s="28">
        <f>IF(OR(L2056=1,M2056=1),IF(B2056+364&lt;=$D$5,(B2056+364-$D$4+1)/365,IF(B2056&gt;$D$4,($D$5-B2056+1)/365,$D$6/365)),0)</f>
        <v>0</v>
      </c>
      <c r="O2056" s="28">
        <f>'Data &amp; Parameter'!$E$16*'Data &amp; Parameter'!$E$17*('Data &amp; Parameter'!$E$18+'Data &amp; Parameter'!$E$19)*'Data &amp; Parameter'!$E$20*'Data &amp; Parameter'!$E$37*N2056</f>
        <v>0</v>
      </c>
      <c r="P2056">
        <f>ROUNDUP(IF(D2056&gt;$D$4,0,($D$4-D2056+1)/365),0)</f>
        <v>0</v>
      </c>
      <c r="Q2056">
        <f>ROUNDUP(IF(D2056&gt;$D$5,0,($D$5-D2056+1)/365),0)</f>
        <v>0</v>
      </c>
      <c r="R2056" s="28">
        <f>IF(OR(P2056=1,Q2056=1),IF(D2056+364&lt;=$D$5,(D2056+364-$D$4+1)/365,IF(D2056&gt;$D$4,($D$5-D2056+1)/365,$D$6/365)),0)</f>
        <v>0</v>
      </c>
      <c r="S2056" s="28">
        <f>'Data &amp; Parameter'!$E$16*'Data &amp; Parameter'!$E$17*('Data &amp; Parameter'!$E$18+'Data &amp; Parameter'!$E$19)*'Data &amp; Parameter'!$E$20*'Data &amp; Parameter'!$E$37*R2056</f>
        <v>0</v>
      </c>
      <c r="T2056" s="28">
        <f t="shared" si="31"/>
        <v>0</v>
      </c>
    </row>
    <row r="2057" spans="1:20" ht="15.75" customHeight="1" x14ac:dyDescent="0.35">
      <c r="A2057">
        <v>2050</v>
      </c>
      <c r="B2057" s="76">
        <v>44236.558761574073</v>
      </c>
      <c r="C2057" s="1" t="s">
        <v>6525</v>
      </c>
      <c r="D2057" s="76">
        <v>44236.560416666667</v>
      </c>
      <c r="E2057" s="1" t="s">
        <v>6526</v>
      </c>
      <c r="F2057" s="1" t="s">
        <v>6527</v>
      </c>
      <c r="G2057" s="1" t="s">
        <v>123</v>
      </c>
      <c r="H2057" s="1" t="s">
        <v>124</v>
      </c>
      <c r="I2057" s="1" t="s">
        <v>125</v>
      </c>
      <c r="J2057" s="1" t="s">
        <v>6399</v>
      </c>
      <c r="K2057" s="1" t="s">
        <v>6399</v>
      </c>
      <c r="L2057">
        <f>ROUNDUP(IF(B2057&gt;$D$4,0,($D$4-B2057+1)/365),0)</f>
        <v>0</v>
      </c>
      <c r="M2057">
        <f>ROUNDUP(IF(B2057&gt;$D$5,0,($D$5-B2057+1)/365),0)</f>
        <v>0</v>
      </c>
      <c r="N2057" s="28">
        <f>IF(OR(L2057=1,M2057=1),IF(B2057+364&lt;=$D$5,(B2057+364-$D$4+1)/365,IF(B2057&gt;$D$4,($D$5-B2057+1)/365,$D$6/365)),0)</f>
        <v>0</v>
      </c>
      <c r="O2057" s="28">
        <f>'Data &amp; Parameter'!$E$16*'Data &amp; Parameter'!$E$17*('Data &amp; Parameter'!$E$18+'Data &amp; Parameter'!$E$19)*'Data &amp; Parameter'!$E$20*'Data &amp; Parameter'!$E$37*N2057</f>
        <v>0</v>
      </c>
      <c r="P2057">
        <f>ROUNDUP(IF(D2057&gt;$D$4,0,($D$4-D2057+1)/365),0)</f>
        <v>0</v>
      </c>
      <c r="Q2057">
        <f>ROUNDUP(IF(D2057&gt;$D$5,0,($D$5-D2057+1)/365),0)</f>
        <v>0</v>
      </c>
      <c r="R2057" s="28">
        <f>IF(OR(P2057=1,Q2057=1),IF(D2057+364&lt;=$D$5,(D2057+364-$D$4+1)/365,IF(D2057&gt;$D$4,($D$5-D2057+1)/365,$D$6/365)),0)</f>
        <v>0</v>
      </c>
      <c r="S2057" s="28">
        <f>'Data &amp; Parameter'!$E$16*'Data &amp; Parameter'!$E$17*('Data &amp; Parameter'!$E$18+'Data &amp; Parameter'!$E$19)*'Data &amp; Parameter'!$E$20*'Data &amp; Parameter'!$E$37*R2057</f>
        <v>0</v>
      </c>
      <c r="T2057" s="28">
        <f t="shared" ref="T2057:T2120" si="32">O2057+S2057</f>
        <v>0</v>
      </c>
    </row>
    <row r="2058" spans="1:20" ht="15.75" customHeight="1" x14ac:dyDescent="0.35">
      <c r="A2058">
        <v>2051</v>
      </c>
      <c r="B2058" s="76">
        <v>44236.559594907405</v>
      </c>
      <c r="C2058" s="1" t="s">
        <v>6528</v>
      </c>
      <c r="D2058" s="76">
        <v>44236.560659722221</v>
      </c>
      <c r="E2058" s="1" t="s">
        <v>6529</v>
      </c>
      <c r="F2058" s="1" t="s">
        <v>6530</v>
      </c>
      <c r="G2058" s="1" t="s">
        <v>123</v>
      </c>
      <c r="H2058" s="1" t="s">
        <v>124</v>
      </c>
      <c r="I2058" s="1" t="s">
        <v>125</v>
      </c>
      <c r="J2058" s="1" t="s">
        <v>5174</v>
      </c>
      <c r="K2058" s="1" t="s">
        <v>5373</v>
      </c>
      <c r="L2058">
        <f>ROUNDUP(IF(B2058&gt;$D$4,0,($D$4-B2058+1)/365),0)</f>
        <v>0</v>
      </c>
      <c r="M2058">
        <f>ROUNDUP(IF(B2058&gt;$D$5,0,($D$5-B2058+1)/365),0)</f>
        <v>0</v>
      </c>
      <c r="N2058" s="28">
        <f>IF(OR(L2058=1,M2058=1),IF(B2058+364&lt;=$D$5,(B2058+364-$D$4+1)/365,IF(B2058&gt;$D$4,($D$5-B2058+1)/365,$D$6/365)),0)</f>
        <v>0</v>
      </c>
      <c r="O2058" s="28">
        <f>'Data &amp; Parameter'!$E$16*'Data &amp; Parameter'!$E$17*('Data &amp; Parameter'!$E$18+'Data &amp; Parameter'!$E$19)*'Data &amp; Parameter'!$E$20*'Data &amp; Parameter'!$E$37*N2058</f>
        <v>0</v>
      </c>
      <c r="P2058">
        <f>ROUNDUP(IF(D2058&gt;$D$4,0,($D$4-D2058+1)/365),0)</f>
        <v>0</v>
      </c>
      <c r="Q2058">
        <f>ROUNDUP(IF(D2058&gt;$D$5,0,($D$5-D2058+1)/365),0)</f>
        <v>0</v>
      </c>
      <c r="R2058" s="28">
        <f>IF(OR(P2058=1,Q2058=1),IF(D2058+364&lt;=$D$5,(D2058+364-$D$4+1)/365,IF(D2058&gt;$D$4,($D$5-D2058+1)/365,$D$6/365)),0)</f>
        <v>0</v>
      </c>
      <c r="S2058" s="28">
        <f>'Data &amp; Parameter'!$E$16*'Data &amp; Parameter'!$E$17*('Data &amp; Parameter'!$E$18+'Data &amp; Parameter'!$E$19)*'Data &amp; Parameter'!$E$20*'Data &amp; Parameter'!$E$37*R2058</f>
        <v>0</v>
      </c>
      <c r="T2058" s="28">
        <f t="shared" si="32"/>
        <v>0</v>
      </c>
    </row>
    <row r="2059" spans="1:20" ht="15.75" customHeight="1" x14ac:dyDescent="0.35">
      <c r="A2059">
        <v>2052</v>
      </c>
      <c r="B2059" s="76">
        <v>44236.560972222222</v>
      </c>
      <c r="C2059" s="1" t="s">
        <v>6531</v>
      </c>
      <c r="D2059" s="76">
        <v>44236.561574074076</v>
      </c>
      <c r="E2059" s="1" t="s">
        <v>6532</v>
      </c>
      <c r="F2059" s="1" t="s">
        <v>6533</v>
      </c>
      <c r="G2059" s="1" t="s">
        <v>123</v>
      </c>
      <c r="H2059" s="1" t="s">
        <v>124</v>
      </c>
      <c r="I2059" s="1" t="s">
        <v>125</v>
      </c>
      <c r="J2059" s="1" t="s">
        <v>6399</v>
      </c>
      <c r="K2059" s="1" t="s">
        <v>6456</v>
      </c>
      <c r="L2059">
        <f>ROUNDUP(IF(B2059&gt;$D$4,0,($D$4-B2059+1)/365),0)</f>
        <v>0</v>
      </c>
      <c r="M2059">
        <f>ROUNDUP(IF(B2059&gt;$D$5,0,($D$5-B2059+1)/365),0)</f>
        <v>0</v>
      </c>
      <c r="N2059" s="28">
        <f>IF(OR(L2059=1,M2059=1),IF(B2059+364&lt;=$D$5,(B2059+364-$D$4+1)/365,IF(B2059&gt;$D$4,($D$5-B2059+1)/365,$D$6/365)),0)</f>
        <v>0</v>
      </c>
      <c r="O2059" s="28">
        <f>'Data &amp; Parameter'!$E$16*'Data &amp; Parameter'!$E$17*('Data &amp; Parameter'!$E$18+'Data &amp; Parameter'!$E$19)*'Data &amp; Parameter'!$E$20*'Data &amp; Parameter'!$E$37*N2059</f>
        <v>0</v>
      </c>
      <c r="P2059">
        <f>ROUNDUP(IF(D2059&gt;$D$4,0,($D$4-D2059+1)/365),0)</f>
        <v>0</v>
      </c>
      <c r="Q2059">
        <f>ROUNDUP(IF(D2059&gt;$D$5,0,($D$5-D2059+1)/365),0)</f>
        <v>0</v>
      </c>
      <c r="R2059" s="28">
        <f>IF(OR(P2059=1,Q2059=1),IF(D2059+364&lt;=$D$5,(D2059+364-$D$4+1)/365,IF(D2059&gt;$D$4,($D$5-D2059+1)/365,$D$6/365)),0)</f>
        <v>0</v>
      </c>
      <c r="S2059" s="28">
        <f>'Data &amp; Parameter'!$E$16*'Data &amp; Parameter'!$E$17*('Data &amp; Parameter'!$E$18+'Data &amp; Parameter'!$E$19)*'Data &amp; Parameter'!$E$20*'Data &amp; Parameter'!$E$37*R2059</f>
        <v>0</v>
      </c>
      <c r="T2059" s="28">
        <f t="shared" si="32"/>
        <v>0</v>
      </c>
    </row>
    <row r="2060" spans="1:20" ht="15.75" customHeight="1" x14ac:dyDescent="0.35">
      <c r="A2060">
        <v>2053</v>
      </c>
      <c r="B2060" s="76">
        <v>44236.561527777776</v>
      </c>
      <c r="C2060" s="1" t="s">
        <v>6534</v>
      </c>
      <c r="D2060" s="76">
        <v>44236.562777777777</v>
      </c>
      <c r="E2060" s="1" t="s">
        <v>6535</v>
      </c>
      <c r="F2060" s="1" t="s">
        <v>6536</v>
      </c>
      <c r="G2060" s="1" t="s">
        <v>123</v>
      </c>
      <c r="H2060" s="1" t="s">
        <v>124</v>
      </c>
      <c r="I2060" s="1" t="s">
        <v>125</v>
      </c>
      <c r="J2060" s="1" t="s">
        <v>5467</v>
      </c>
      <c r="K2060" s="1" t="s">
        <v>6537</v>
      </c>
      <c r="L2060">
        <f>ROUNDUP(IF(B2060&gt;$D$4,0,($D$4-B2060+1)/365),0)</f>
        <v>0</v>
      </c>
      <c r="M2060">
        <f>ROUNDUP(IF(B2060&gt;$D$5,0,($D$5-B2060+1)/365),0)</f>
        <v>0</v>
      </c>
      <c r="N2060" s="28">
        <f>IF(OR(L2060=1,M2060=1),IF(B2060+364&lt;=$D$5,(B2060+364-$D$4+1)/365,IF(B2060&gt;$D$4,($D$5-B2060+1)/365,$D$6/365)),0)</f>
        <v>0</v>
      </c>
      <c r="O2060" s="28">
        <f>'Data &amp; Parameter'!$E$16*'Data &amp; Parameter'!$E$17*('Data &amp; Parameter'!$E$18+'Data &amp; Parameter'!$E$19)*'Data &amp; Parameter'!$E$20*'Data &amp; Parameter'!$E$37*N2060</f>
        <v>0</v>
      </c>
      <c r="P2060">
        <f>ROUNDUP(IF(D2060&gt;$D$4,0,($D$4-D2060+1)/365),0)</f>
        <v>0</v>
      </c>
      <c r="Q2060">
        <f>ROUNDUP(IF(D2060&gt;$D$5,0,($D$5-D2060+1)/365),0)</f>
        <v>0</v>
      </c>
      <c r="R2060" s="28">
        <f>IF(OR(P2060=1,Q2060=1),IF(D2060+364&lt;=$D$5,(D2060+364-$D$4+1)/365,IF(D2060&gt;$D$4,($D$5-D2060+1)/365,$D$6/365)),0)</f>
        <v>0</v>
      </c>
      <c r="S2060" s="28">
        <f>'Data &amp; Parameter'!$E$16*'Data &amp; Parameter'!$E$17*('Data &amp; Parameter'!$E$18+'Data &amp; Parameter'!$E$19)*'Data &amp; Parameter'!$E$20*'Data &amp; Parameter'!$E$37*R2060</f>
        <v>0</v>
      </c>
      <c r="T2060" s="28">
        <f t="shared" si="32"/>
        <v>0</v>
      </c>
    </row>
    <row r="2061" spans="1:20" ht="15.75" customHeight="1" x14ac:dyDescent="0.35">
      <c r="A2061">
        <v>2054</v>
      </c>
      <c r="B2061" s="76">
        <v>44236.563900462963</v>
      </c>
      <c r="C2061" s="1" t="s">
        <v>6538</v>
      </c>
      <c r="D2061" s="76">
        <v>44236.565081018518</v>
      </c>
      <c r="E2061" s="1" t="s">
        <v>6539</v>
      </c>
      <c r="F2061" s="1" t="s">
        <v>6540</v>
      </c>
      <c r="G2061" s="1" t="s">
        <v>123</v>
      </c>
      <c r="H2061" s="1" t="s">
        <v>124</v>
      </c>
      <c r="I2061" s="1" t="s">
        <v>125</v>
      </c>
      <c r="J2061" s="1" t="s">
        <v>6399</v>
      </c>
      <c r="K2061" s="1" t="s">
        <v>6399</v>
      </c>
      <c r="L2061">
        <f>ROUNDUP(IF(B2061&gt;$D$4,0,($D$4-B2061+1)/365),0)</f>
        <v>0</v>
      </c>
      <c r="M2061">
        <f>ROUNDUP(IF(B2061&gt;$D$5,0,($D$5-B2061+1)/365),0)</f>
        <v>0</v>
      </c>
      <c r="N2061" s="28">
        <f>IF(OR(L2061=1,M2061=1),IF(B2061+364&lt;=$D$5,(B2061+364-$D$4+1)/365,IF(B2061&gt;$D$4,($D$5-B2061+1)/365,$D$6/365)),0)</f>
        <v>0</v>
      </c>
      <c r="O2061" s="28">
        <f>'Data &amp; Parameter'!$E$16*'Data &amp; Parameter'!$E$17*('Data &amp; Parameter'!$E$18+'Data &amp; Parameter'!$E$19)*'Data &amp; Parameter'!$E$20*'Data &amp; Parameter'!$E$37*N2061</f>
        <v>0</v>
      </c>
      <c r="P2061">
        <f>ROUNDUP(IF(D2061&gt;$D$4,0,($D$4-D2061+1)/365),0)</f>
        <v>0</v>
      </c>
      <c r="Q2061">
        <f>ROUNDUP(IF(D2061&gt;$D$5,0,($D$5-D2061+1)/365),0)</f>
        <v>0</v>
      </c>
      <c r="R2061" s="28">
        <f>IF(OR(P2061=1,Q2061=1),IF(D2061+364&lt;=$D$5,(D2061+364-$D$4+1)/365,IF(D2061&gt;$D$4,($D$5-D2061+1)/365,$D$6/365)),0)</f>
        <v>0</v>
      </c>
      <c r="S2061" s="28">
        <f>'Data &amp; Parameter'!$E$16*'Data &amp; Parameter'!$E$17*('Data &amp; Parameter'!$E$18+'Data &amp; Parameter'!$E$19)*'Data &amp; Parameter'!$E$20*'Data &amp; Parameter'!$E$37*R2061</f>
        <v>0</v>
      </c>
      <c r="T2061" s="28">
        <f t="shared" si="32"/>
        <v>0</v>
      </c>
    </row>
    <row r="2062" spans="1:20" ht="15.75" customHeight="1" x14ac:dyDescent="0.35">
      <c r="A2062">
        <v>2055</v>
      </c>
      <c r="B2062" s="76">
        <v>44236.564097222217</v>
      </c>
      <c r="C2062" s="1" t="s">
        <v>6541</v>
      </c>
      <c r="D2062" s="76">
        <v>44236.564687499995</v>
      </c>
      <c r="E2062" s="1" t="s">
        <v>6542</v>
      </c>
      <c r="F2062" s="1" t="s">
        <v>2086</v>
      </c>
      <c r="G2062" s="1" t="s">
        <v>123</v>
      </c>
      <c r="H2062" s="1" t="s">
        <v>124</v>
      </c>
      <c r="I2062" s="1" t="s">
        <v>125</v>
      </c>
      <c r="J2062" s="1" t="s">
        <v>6399</v>
      </c>
      <c r="K2062" s="1" t="s">
        <v>6456</v>
      </c>
      <c r="L2062">
        <f>ROUNDUP(IF(B2062&gt;$D$4,0,($D$4-B2062+1)/365),0)</f>
        <v>0</v>
      </c>
      <c r="M2062">
        <f>ROUNDUP(IF(B2062&gt;$D$5,0,($D$5-B2062+1)/365),0)</f>
        <v>0</v>
      </c>
      <c r="N2062" s="28">
        <f>IF(OR(L2062=1,M2062=1),IF(B2062+364&lt;=$D$5,(B2062+364-$D$4+1)/365,IF(B2062&gt;$D$4,($D$5-B2062+1)/365,$D$6/365)),0)</f>
        <v>0</v>
      </c>
      <c r="O2062" s="28">
        <f>'Data &amp; Parameter'!$E$16*'Data &amp; Parameter'!$E$17*('Data &amp; Parameter'!$E$18+'Data &amp; Parameter'!$E$19)*'Data &amp; Parameter'!$E$20*'Data &amp; Parameter'!$E$37*N2062</f>
        <v>0</v>
      </c>
      <c r="P2062">
        <f>ROUNDUP(IF(D2062&gt;$D$4,0,($D$4-D2062+1)/365),0)</f>
        <v>0</v>
      </c>
      <c r="Q2062">
        <f>ROUNDUP(IF(D2062&gt;$D$5,0,($D$5-D2062+1)/365),0)</f>
        <v>0</v>
      </c>
      <c r="R2062" s="28">
        <f>IF(OR(P2062=1,Q2062=1),IF(D2062+364&lt;=$D$5,(D2062+364-$D$4+1)/365,IF(D2062&gt;$D$4,($D$5-D2062+1)/365,$D$6/365)),0)</f>
        <v>0</v>
      </c>
      <c r="S2062" s="28">
        <f>'Data &amp; Parameter'!$E$16*'Data &amp; Parameter'!$E$17*('Data &amp; Parameter'!$E$18+'Data &amp; Parameter'!$E$19)*'Data &amp; Parameter'!$E$20*'Data &amp; Parameter'!$E$37*R2062</f>
        <v>0</v>
      </c>
      <c r="T2062" s="28">
        <f t="shared" si="32"/>
        <v>0</v>
      </c>
    </row>
    <row r="2063" spans="1:20" ht="15.75" customHeight="1" x14ac:dyDescent="0.35">
      <c r="A2063">
        <v>2056</v>
      </c>
      <c r="B2063" s="76">
        <v>44236.565115740741</v>
      </c>
      <c r="C2063" s="1" t="s">
        <v>6543</v>
      </c>
      <c r="D2063" s="76">
        <v>44236.565798611111</v>
      </c>
      <c r="E2063" s="1" t="s">
        <v>6544</v>
      </c>
      <c r="F2063" s="1" t="s">
        <v>6545</v>
      </c>
      <c r="G2063" s="1" t="s">
        <v>123</v>
      </c>
      <c r="H2063" s="1" t="s">
        <v>124</v>
      </c>
      <c r="I2063" s="1" t="s">
        <v>125</v>
      </c>
      <c r="J2063" s="1" t="s">
        <v>5174</v>
      </c>
      <c r="K2063" s="1" t="s">
        <v>5373</v>
      </c>
      <c r="L2063">
        <f>ROUNDUP(IF(B2063&gt;$D$4,0,($D$4-B2063+1)/365),0)</f>
        <v>0</v>
      </c>
      <c r="M2063">
        <f>ROUNDUP(IF(B2063&gt;$D$5,0,($D$5-B2063+1)/365),0)</f>
        <v>0</v>
      </c>
      <c r="N2063" s="28">
        <f>IF(OR(L2063=1,M2063=1),IF(B2063+364&lt;=$D$5,(B2063+364-$D$4+1)/365,IF(B2063&gt;$D$4,($D$5-B2063+1)/365,$D$6/365)),0)</f>
        <v>0</v>
      </c>
      <c r="O2063" s="28">
        <f>'Data &amp; Parameter'!$E$16*'Data &amp; Parameter'!$E$17*('Data &amp; Parameter'!$E$18+'Data &amp; Parameter'!$E$19)*'Data &amp; Parameter'!$E$20*'Data &amp; Parameter'!$E$37*N2063</f>
        <v>0</v>
      </c>
      <c r="P2063">
        <f>ROUNDUP(IF(D2063&gt;$D$4,0,($D$4-D2063+1)/365),0)</f>
        <v>0</v>
      </c>
      <c r="Q2063">
        <f>ROUNDUP(IF(D2063&gt;$D$5,0,($D$5-D2063+1)/365),0)</f>
        <v>0</v>
      </c>
      <c r="R2063" s="28">
        <f>IF(OR(P2063=1,Q2063=1),IF(D2063+364&lt;=$D$5,(D2063+364-$D$4+1)/365,IF(D2063&gt;$D$4,($D$5-D2063+1)/365,$D$6/365)),0)</f>
        <v>0</v>
      </c>
      <c r="S2063" s="28">
        <f>'Data &amp; Parameter'!$E$16*'Data &amp; Parameter'!$E$17*('Data &amp; Parameter'!$E$18+'Data &amp; Parameter'!$E$19)*'Data &amp; Parameter'!$E$20*'Data &amp; Parameter'!$E$37*R2063</f>
        <v>0</v>
      </c>
      <c r="T2063" s="28">
        <f t="shared" si="32"/>
        <v>0</v>
      </c>
    </row>
    <row r="2064" spans="1:20" ht="15.75" customHeight="1" x14ac:dyDescent="0.35">
      <c r="A2064">
        <v>2057</v>
      </c>
      <c r="B2064" s="76">
        <v>44236.567025462966</v>
      </c>
      <c r="C2064" s="1" t="s">
        <v>6546</v>
      </c>
      <c r="D2064" s="76">
        <v>44236.567627314813</v>
      </c>
      <c r="E2064" s="1" t="s">
        <v>6547</v>
      </c>
      <c r="F2064" s="1" t="s">
        <v>6548</v>
      </c>
      <c r="G2064" s="1" t="s">
        <v>123</v>
      </c>
      <c r="H2064" s="1" t="s">
        <v>124</v>
      </c>
      <c r="I2064" s="1" t="s">
        <v>125</v>
      </c>
      <c r="J2064" s="1" t="s">
        <v>6399</v>
      </c>
      <c r="K2064" s="1" t="s">
        <v>6456</v>
      </c>
      <c r="L2064">
        <f>ROUNDUP(IF(B2064&gt;$D$4,0,($D$4-B2064+1)/365),0)</f>
        <v>0</v>
      </c>
      <c r="M2064">
        <f>ROUNDUP(IF(B2064&gt;$D$5,0,($D$5-B2064+1)/365),0)</f>
        <v>0</v>
      </c>
      <c r="N2064" s="28">
        <f>IF(OR(L2064=1,M2064=1),IF(B2064+364&lt;=$D$5,(B2064+364-$D$4+1)/365,IF(B2064&gt;$D$4,($D$5-B2064+1)/365,$D$6/365)),0)</f>
        <v>0</v>
      </c>
      <c r="O2064" s="28">
        <f>'Data &amp; Parameter'!$E$16*'Data &amp; Parameter'!$E$17*('Data &amp; Parameter'!$E$18+'Data &amp; Parameter'!$E$19)*'Data &amp; Parameter'!$E$20*'Data &amp; Parameter'!$E$37*N2064</f>
        <v>0</v>
      </c>
      <c r="P2064">
        <f>ROUNDUP(IF(D2064&gt;$D$4,0,($D$4-D2064+1)/365),0)</f>
        <v>0</v>
      </c>
      <c r="Q2064">
        <f>ROUNDUP(IF(D2064&gt;$D$5,0,($D$5-D2064+1)/365),0)</f>
        <v>0</v>
      </c>
      <c r="R2064" s="28">
        <f>IF(OR(P2064=1,Q2064=1),IF(D2064+364&lt;=$D$5,(D2064+364-$D$4+1)/365,IF(D2064&gt;$D$4,($D$5-D2064+1)/365,$D$6/365)),0)</f>
        <v>0</v>
      </c>
      <c r="S2064" s="28">
        <f>'Data &amp; Parameter'!$E$16*'Data &amp; Parameter'!$E$17*('Data &amp; Parameter'!$E$18+'Data &amp; Parameter'!$E$19)*'Data &amp; Parameter'!$E$20*'Data &amp; Parameter'!$E$37*R2064</f>
        <v>0</v>
      </c>
      <c r="T2064" s="28">
        <f t="shared" si="32"/>
        <v>0</v>
      </c>
    </row>
    <row r="2065" spans="1:20" ht="15.75" customHeight="1" x14ac:dyDescent="0.35">
      <c r="A2065">
        <v>2058</v>
      </c>
      <c r="B2065" s="76">
        <v>44236.56925925926</v>
      </c>
      <c r="C2065" s="1" t="s">
        <v>6549</v>
      </c>
      <c r="D2065" s="76">
        <v>44236.570555555554</v>
      </c>
      <c r="E2065" s="1" t="s">
        <v>6550</v>
      </c>
      <c r="F2065" s="1" t="s">
        <v>6551</v>
      </c>
      <c r="G2065" s="1" t="s">
        <v>123</v>
      </c>
      <c r="H2065" s="1" t="s">
        <v>124</v>
      </c>
      <c r="I2065" s="1" t="s">
        <v>125</v>
      </c>
      <c r="J2065" s="1" t="s">
        <v>6399</v>
      </c>
      <c r="K2065" s="1" t="s">
        <v>6399</v>
      </c>
      <c r="L2065">
        <f>ROUNDUP(IF(B2065&gt;$D$4,0,($D$4-B2065+1)/365),0)</f>
        <v>0</v>
      </c>
      <c r="M2065">
        <f>ROUNDUP(IF(B2065&gt;$D$5,0,($D$5-B2065+1)/365),0)</f>
        <v>0</v>
      </c>
      <c r="N2065" s="28">
        <f>IF(OR(L2065=1,M2065=1),IF(B2065+364&lt;=$D$5,(B2065+364-$D$4+1)/365,IF(B2065&gt;$D$4,($D$5-B2065+1)/365,$D$6/365)),0)</f>
        <v>0</v>
      </c>
      <c r="O2065" s="28">
        <f>'Data &amp; Parameter'!$E$16*'Data &amp; Parameter'!$E$17*('Data &amp; Parameter'!$E$18+'Data &amp; Parameter'!$E$19)*'Data &amp; Parameter'!$E$20*'Data &amp; Parameter'!$E$37*N2065</f>
        <v>0</v>
      </c>
      <c r="P2065">
        <f>ROUNDUP(IF(D2065&gt;$D$4,0,($D$4-D2065+1)/365),0)</f>
        <v>0</v>
      </c>
      <c r="Q2065">
        <f>ROUNDUP(IF(D2065&gt;$D$5,0,($D$5-D2065+1)/365),0)</f>
        <v>0</v>
      </c>
      <c r="R2065" s="28">
        <f>IF(OR(P2065=1,Q2065=1),IF(D2065+364&lt;=$D$5,(D2065+364-$D$4+1)/365,IF(D2065&gt;$D$4,($D$5-D2065+1)/365,$D$6/365)),0)</f>
        <v>0</v>
      </c>
      <c r="S2065" s="28">
        <f>'Data &amp; Parameter'!$E$16*'Data &amp; Parameter'!$E$17*('Data &amp; Parameter'!$E$18+'Data &amp; Parameter'!$E$19)*'Data &amp; Parameter'!$E$20*'Data &amp; Parameter'!$E$37*R2065</f>
        <v>0</v>
      </c>
      <c r="T2065" s="28">
        <f t="shared" si="32"/>
        <v>0</v>
      </c>
    </row>
    <row r="2066" spans="1:20" ht="15.75" customHeight="1" x14ac:dyDescent="0.35">
      <c r="A2066">
        <v>2059</v>
      </c>
      <c r="B2066" s="76">
        <v>44236.569837962961</v>
      </c>
      <c r="C2066" s="1" t="s">
        <v>6552</v>
      </c>
      <c r="D2066" s="76">
        <v>44236.571030092593</v>
      </c>
      <c r="E2066" s="1" t="s">
        <v>6553</v>
      </c>
      <c r="F2066" s="1" t="s">
        <v>6554</v>
      </c>
      <c r="G2066" s="1" t="s">
        <v>123</v>
      </c>
      <c r="H2066" s="1" t="s">
        <v>124</v>
      </c>
      <c r="I2066" s="1" t="s">
        <v>125</v>
      </c>
      <c r="J2066" s="1" t="s">
        <v>6399</v>
      </c>
      <c r="K2066" s="1" t="s">
        <v>6456</v>
      </c>
      <c r="L2066">
        <f>ROUNDUP(IF(B2066&gt;$D$4,0,($D$4-B2066+1)/365),0)</f>
        <v>0</v>
      </c>
      <c r="M2066">
        <f>ROUNDUP(IF(B2066&gt;$D$5,0,($D$5-B2066+1)/365),0)</f>
        <v>0</v>
      </c>
      <c r="N2066" s="28">
        <f>IF(OR(L2066=1,M2066=1),IF(B2066+364&lt;=$D$5,(B2066+364-$D$4+1)/365,IF(B2066&gt;$D$4,($D$5-B2066+1)/365,$D$6/365)),0)</f>
        <v>0</v>
      </c>
      <c r="O2066" s="28">
        <f>'Data &amp; Parameter'!$E$16*'Data &amp; Parameter'!$E$17*('Data &amp; Parameter'!$E$18+'Data &amp; Parameter'!$E$19)*'Data &amp; Parameter'!$E$20*'Data &amp; Parameter'!$E$37*N2066</f>
        <v>0</v>
      </c>
      <c r="P2066">
        <f>ROUNDUP(IF(D2066&gt;$D$4,0,($D$4-D2066+1)/365),0)</f>
        <v>0</v>
      </c>
      <c r="Q2066">
        <f>ROUNDUP(IF(D2066&gt;$D$5,0,($D$5-D2066+1)/365),0)</f>
        <v>0</v>
      </c>
      <c r="R2066" s="28">
        <f>IF(OR(P2066=1,Q2066=1),IF(D2066+364&lt;=$D$5,(D2066+364-$D$4+1)/365,IF(D2066&gt;$D$4,($D$5-D2066+1)/365,$D$6/365)),0)</f>
        <v>0</v>
      </c>
      <c r="S2066" s="28">
        <f>'Data &amp; Parameter'!$E$16*'Data &amp; Parameter'!$E$17*('Data &amp; Parameter'!$E$18+'Data &amp; Parameter'!$E$19)*'Data &amp; Parameter'!$E$20*'Data &amp; Parameter'!$E$37*R2066</f>
        <v>0</v>
      </c>
      <c r="T2066" s="28">
        <f t="shared" si="32"/>
        <v>0</v>
      </c>
    </row>
    <row r="2067" spans="1:20" ht="15.75" customHeight="1" x14ac:dyDescent="0.35">
      <c r="A2067">
        <v>2060</v>
      </c>
      <c r="B2067" s="76">
        <v>44236.570613425924</v>
      </c>
      <c r="C2067" s="1" t="s">
        <v>6555</v>
      </c>
      <c r="D2067" s="76">
        <v>44236.572905092587</v>
      </c>
      <c r="E2067" s="1" t="s">
        <v>6556</v>
      </c>
      <c r="F2067" s="1" t="s">
        <v>6557</v>
      </c>
      <c r="G2067" s="1" t="s">
        <v>123</v>
      </c>
      <c r="H2067" s="1" t="s">
        <v>124</v>
      </c>
      <c r="I2067" s="1" t="s">
        <v>125</v>
      </c>
      <c r="J2067" s="1" t="s">
        <v>6558</v>
      </c>
      <c r="K2067" s="1" t="s">
        <v>6537</v>
      </c>
      <c r="L2067">
        <f>ROUNDUP(IF(B2067&gt;$D$4,0,($D$4-B2067+1)/365),0)</f>
        <v>0</v>
      </c>
      <c r="M2067">
        <f>ROUNDUP(IF(B2067&gt;$D$5,0,($D$5-B2067+1)/365),0)</f>
        <v>0</v>
      </c>
      <c r="N2067" s="28">
        <f>IF(OR(L2067=1,M2067=1),IF(B2067+364&lt;=$D$5,(B2067+364-$D$4+1)/365,IF(B2067&gt;$D$4,($D$5-B2067+1)/365,$D$6/365)),0)</f>
        <v>0</v>
      </c>
      <c r="O2067" s="28">
        <f>'Data &amp; Parameter'!$E$16*'Data &amp; Parameter'!$E$17*('Data &amp; Parameter'!$E$18+'Data &amp; Parameter'!$E$19)*'Data &amp; Parameter'!$E$20*'Data &amp; Parameter'!$E$37*N2067</f>
        <v>0</v>
      </c>
      <c r="P2067">
        <f>ROUNDUP(IF(D2067&gt;$D$4,0,($D$4-D2067+1)/365),0)</f>
        <v>0</v>
      </c>
      <c r="Q2067">
        <f>ROUNDUP(IF(D2067&gt;$D$5,0,($D$5-D2067+1)/365),0)</f>
        <v>0</v>
      </c>
      <c r="R2067" s="28">
        <f>IF(OR(P2067=1,Q2067=1),IF(D2067+364&lt;=$D$5,(D2067+364-$D$4+1)/365,IF(D2067&gt;$D$4,($D$5-D2067+1)/365,$D$6/365)),0)</f>
        <v>0</v>
      </c>
      <c r="S2067" s="28">
        <f>'Data &amp; Parameter'!$E$16*'Data &amp; Parameter'!$E$17*('Data &amp; Parameter'!$E$18+'Data &amp; Parameter'!$E$19)*'Data &amp; Parameter'!$E$20*'Data &amp; Parameter'!$E$37*R2067</f>
        <v>0</v>
      </c>
      <c r="T2067" s="28">
        <f t="shared" si="32"/>
        <v>0</v>
      </c>
    </row>
    <row r="2068" spans="1:20" ht="15.75" customHeight="1" x14ac:dyDescent="0.35">
      <c r="A2068">
        <v>2061</v>
      </c>
      <c r="B2068" s="76">
        <v>44236.573252314818</v>
      </c>
      <c r="C2068" s="1" t="s">
        <v>6559</v>
      </c>
      <c r="D2068" s="76">
        <v>44236.573993055557</v>
      </c>
      <c r="E2068" s="1" t="s">
        <v>6560</v>
      </c>
      <c r="F2068" s="1" t="s">
        <v>6561</v>
      </c>
      <c r="G2068" s="1" t="s">
        <v>123</v>
      </c>
      <c r="H2068" s="1" t="s">
        <v>124</v>
      </c>
      <c r="I2068" s="1" t="s">
        <v>125</v>
      </c>
      <c r="J2068" s="1" t="s">
        <v>6399</v>
      </c>
      <c r="K2068" s="1" t="s">
        <v>6456</v>
      </c>
      <c r="L2068">
        <f>ROUNDUP(IF(B2068&gt;$D$4,0,($D$4-B2068+1)/365),0)</f>
        <v>0</v>
      </c>
      <c r="M2068">
        <f>ROUNDUP(IF(B2068&gt;$D$5,0,($D$5-B2068+1)/365),0)</f>
        <v>0</v>
      </c>
      <c r="N2068" s="28">
        <f>IF(OR(L2068=1,M2068=1),IF(B2068+364&lt;=$D$5,(B2068+364-$D$4+1)/365,IF(B2068&gt;$D$4,($D$5-B2068+1)/365,$D$6/365)),0)</f>
        <v>0</v>
      </c>
      <c r="O2068" s="28">
        <f>'Data &amp; Parameter'!$E$16*'Data &amp; Parameter'!$E$17*('Data &amp; Parameter'!$E$18+'Data &amp; Parameter'!$E$19)*'Data &amp; Parameter'!$E$20*'Data &amp; Parameter'!$E$37*N2068</f>
        <v>0</v>
      </c>
      <c r="P2068">
        <f>ROUNDUP(IF(D2068&gt;$D$4,0,($D$4-D2068+1)/365),0)</f>
        <v>0</v>
      </c>
      <c r="Q2068">
        <f>ROUNDUP(IF(D2068&gt;$D$5,0,($D$5-D2068+1)/365),0)</f>
        <v>0</v>
      </c>
      <c r="R2068" s="28">
        <f>IF(OR(P2068=1,Q2068=1),IF(D2068+364&lt;=$D$5,(D2068+364-$D$4+1)/365,IF(D2068&gt;$D$4,($D$5-D2068+1)/365,$D$6/365)),0)</f>
        <v>0</v>
      </c>
      <c r="S2068" s="28">
        <f>'Data &amp; Parameter'!$E$16*'Data &amp; Parameter'!$E$17*('Data &amp; Parameter'!$E$18+'Data &amp; Parameter'!$E$19)*'Data &amp; Parameter'!$E$20*'Data &amp; Parameter'!$E$37*R2068</f>
        <v>0</v>
      </c>
      <c r="T2068" s="28">
        <f t="shared" si="32"/>
        <v>0</v>
      </c>
    </row>
    <row r="2069" spans="1:20" ht="15.75" customHeight="1" x14ac:dyDescent="0.35">
      <c r="A2069">
        <v>2062</v>
      </c>
      <c r="B2069" s="76">
        <v>44236.578310185185</v>
      </c>
      <c r="C2069" s="1" t="s">
        <v>6562</v>
      </c>
      <c r="D2069" s="76">
        <v>44236.579837962963</v>
      </c>
      <c r="E2069" s="1" t="s">
        <v>6563</v>
      </c>
      <c r="F2069" s="1" t="s">
        <v>6564</v>
      </c>
      <c r="G2069" s="1" t="s">
        <v>123</v>
      </c>
      <c r="H2069" s="1" t="s">
        <v>124</v>
      </c>
      <c r="I2069" s="1" t="s">
        <v>125</v>
      </c>
      <c r="J2069" s="1" t="s">
        <v>6399</v>
      </c>
      <c r="K2069" s="1" t="s">
        <v>6399</v>
      </c>
      <c r="L2069">
        <f>ROUNDUP(IF(B2069&gt;$D$4,0,($D$4-B2069+1)/365),0)</f>
        <v>0</v>
      </c>
      <c r="M2069">
        <f>ROUNDUP(IF(B2069&gt;$D$5,0,($D$5-B2069+1)/365),0)</f>
        <v>0</v>
      </c>
      <c r="N2069" s="28">
        <f>IF(OR(L2069=1,M2069=1),IF(B2069+364&lt;=$D$5,(B2069+364-$D$4+1)/365,IF(B2069&gt;$D$4,($D$5-B2069+1)/365,$D$6/365)),0)</f>
        <v>0</v>
      </c>
      <c r="O2069" s="28">
        <f>'Data &amp; Parameter'!$E$16*'Data &amp; Parameter'!$E$17*('Data &amp; Parameter'!$E$18+'Data &amp; Parameter'!$E$19)*'Data &amp; Parameter'!$E$20*'Data &amp; Parameter'!$E$37*N2069</f>
        <v>0</v>
      </c>
      <c r="P2069">
        <f>ROUNDUP(IF(D2069&gt;$D$4,0,($D$4-D2069+1)/365),0)</f>
        <v>0</v>
      </c>
      <c r="Q2069">
        <f>ROUNDUP(IF(D2069&gt;$D$5,0,($D$5-D2069+1)/365),0)</f>
        <v>0</v>
      </c>
      <c r="R2069" s="28">
        <f>IF(OR(P2069=1,Q2069=1),IF(D2069+364&lt;=$D$5,(D2069+364-$D$4+1)/365,IF(D2069&gt;$D$4,($D$5-D2069+1)/365,$D$6/365)),0)</f>
        <v>0</v>
      </c>
      <c r="S2069" s="28">
        <f>'Data &amp; Parameter'!$E$16*'Data &amp; Parameter'!$E$17*('Data &amp; Parameter'!$E$18+'Data &amp; Parameter'!$E$19)*'Data &amp; Parameter'!$E$20*'Data &amp; Parameter'!$E$37*R2069</f>
        <v>0</v>
      </c>
      <c r="T2069" s="28">
        <f t="shared" si="32"/>
        <v>0</v>
      </c>
    </row>
    <row r="2070" spans="1:20" ht="15.75" customHeight="1" x14ac:dyDescent="0.35">
      <c r="A2070">
        <v>2063</v>
      </c>
      <c r="B2070" s="76">
        <v>44236.584710648152</v>
      </c>
      <c r="C2070" s="1" t="s">
        <v>6565</v>
      </c>
      <c r="D2070" s="76">
        <v>44236.587280092594</v>
      </c>
      <c r="E2070" s="1" t="s">
        <v>6566</v>
      </c>
      <c r="F2070" s="1" t="s">
        <v>6567</v>
      </c>
      <c r="G2070" s="1" t="s">
        <v>123</v>
      </c>
      <c r="H2070" s="1" t="s">
        <v>124</v>
      </c>
      <c r="I2070" s="1" t="s">
        <v>125</v>
      </c>
      <c r="J2070" s="1" t="s">
        <v>6399</v>
      </c>
      <c r="K2070" s="1" t="s">
        <v>6399</v>
      </c>
      <c r="L2070">
        <f>ROUNDUP(IF(B2070&gt;$D$4,0,($D$4-B2070+1)/365),0)</f>
        <v>0</v>
      </c>
      <c r="M2070">
        <f>ROUNDUP(IF(B2070&gt;$D$5,0,($D$5-B2070+1)/365),0)</f>
        <v>0</v>
      </c>
      <c r="N2070" s="28">
        <f>IF(OR(L2070=1,M2070=1),IF(B2070+364&lt;=$D$5,(B2070+364-$D$4+1)/365,IF(B2070&gt;$D$4,($D$5-B2070+1)/365,$D$6/365)),0)</f>
        <v>0</v>
      </c>
      <c r="O2070" s="28">
        <f>'Data &amp; Parameter'!$E$16*'Data &amp; Parameter'!$E$17*('Data &amp; Parameter'!$E$18+'Data &amp; Parameter'!$E$19)*'Data &amp; Parameter'!$E$20*'Data &amp; Parameter'!$E$37*N2070</f>
        <v>0</v>
      </c>
      <c r="P2070">
        <f>ROUNDUP(IF(D2070&gt;$D$4,0,($D$4-D2070+1)/365),0)</f>
        <v>0</v>
      </c>
      <c r="Q2070">
        <f>ROUNDUP(IF(D2070&gt;$D$5,0,($D$5-D2070+1)/365),0)</f>
        <v>0</v>
      </c>
      <c r="R2070" s="28">
        <f>IF(OR(P2070=1,Q2070=1),IF(D2070+364&lt;=$D$5,(D2070+364-$D$4+1)/365,IF(D2070&gt;$D$4,($D$5-D2070+1)/365,$D$6/365)),0)</f>
        <v>0</v>
      </c>
      <c r="S2070" s="28">
        <f>'Data &amp; Parameter'!$E$16*'Data &amp; Parameter'!$E$17*('Data &amp; Parameter'!$E$18+'Data &amp; Parameter'!$E$19)*'Data &amp; Parameter'!$E$20*'Data &amp; Parameter'!$E$37*R2070</f>
        <v>0</v>
      </c>
      <c r="T2070" s="28">
        <f t="shared" si="32"/>
        <v>0</v>
      </c>
    </row>
    <row r="2071" spans="1:20" ht="15.75" customHeight="1" x14ac:dyDescent="0.35">
      <c r="A2071">
        <v>2064</v>
      </c>
      <c r="B2071" s="76">
        <v>44237</v>
      </c>
      <c r="C2071" s="1" t="s">
        <v>6568</v>
      </c>
      <c r="D2071" s="76">
        <v>44237</v>
      </c>
      <c r="E2071" s="1" t="s">
        <v>6569</v>
      </c>
      <c r="F2071" s="1" t="s">
        <v>6570</v>
      </c>
      <c r="G2071" s="1" t="s">
        <v>123</v>
      </c>
      <c r="H2071" s="1" t="s">
        <v>124</v>
      </c>
      <c r="I2071" s="1" t="s">
        <v>125</v>
      </c>
      <c r="J2071" s="1" t="s">
        <v>6571</v>
      </c>
      <c r="K2071" s="1" t="s">
        <v>5229</v>
      </c>
      <c r="L2071">
        <f>ROUNDUP(IF(B2071&gt;$D$4,0,($D$4-B2071+1)/365),0)</f>
        <v>0</v>
      </c>
      <c r="M2071">
        <f>ROUNDUP(IF(B2071&gt;$D$5,0,($D$5-B2071+1)/365),0)</f>
        <v>0</v>
      </c>
      <c r="N2071" s="28">
        <f>IF(OR(L2071=1,M2071=1),IF(B2071+364&lt;=$D$5,(B2071+364-$D$4+1)/365,IF(B2071&gt;$D$4,($D$5-B2071+1)/365,$D$6/365)),0)</f>
        <v>0</v>
      </c>
      <c r="O2071" s="28">
        <f>'Data &amp; Parameter'!$E$16*'Data &amp; Parameter'!$E$17*('Data &amp; Parameter'!$E$18+'Data &amp; Parameter'!$E$19)*'Data &amp; Parameter'!$E$20*'Data &amp; Parameter'!$E$37*N2071</f>
        <v>0</v>
      </c>
      <c r="P2071">
        <f>ROUNDUP(IF(D2071&gt;$D$4,0,($D$4-D2071+1)/365),0)</f>
        <v>0</v>
      </c>
      <c r="Q2071">
        <f>ROUNDUP(IF(D2071&gt;$D$5,0,($D$5-D2071+1)/365),0)</f>
        <v>0</v>
      </c>
      <c r="R2071" s="28">
        <f>IF(OR(P2071=1,Q2071=1),IF(D2071+364&lt;=$D$5,(D2071+364-$D$4+1)/365,IF(D2071&gt;$D$4,($D$5-D2071+1)/365,$D$6/365)),0)</f>
        <v>0</v>
      </c>
      <c r="S2071" s="28">
        <f>'Data &amp; Parameter'!$E$16*'Data &amp; Parameter'!$E$17*('Data &amp; Parameter'!$E$18+'Data &amp; Parameter'!$E$19)*'Data &amp; Parameter'!$E$20*'Data &amp; Parameter'!$E$37*R2071</f>
        <v>0</v>
      </c>
      <c r="T2071" s="28">
        <f t="shared" si="32"/>
        <v>0</v>
      </c>
    </row>
    <row r="2072" spans="1:20" ht="15.75" customHeight="1" x14ac:dyDescent="0.35">
      <c r="A2072">
        <v>2065</v>
      </c>
      <c r="B2072" s="76">
        <v>44237</v>
      </c>
      <c r="C2072" s="1" t="s">
        <v>6572</v>
      </c>
      <c r="D2072" s="76">
        <v>44237</v>
      </c>
      <c r="E2072" s="1" t="s">
        <v>6573</v>
      </c>
      <c r="F2072" s="1" t="s">
        <v>6574</v>
      </c>
      <c r="G2072" s="1" t="s">
        <v>123</v>
      </c>
      <c r="H2072" s="1" t="s">
        <v>124</v>
      </c>
      <c r="I2072" s="1" t="s">
        <v>125</v>
      </c>
      <c r="J2072" s="1" t="s">
        <v>6571</v>
      </c>
      <c r="K2072" s="1" t="s">
        <v>5229</v>
      </c>
      <c r="L2072">
        <f>ROUNDUP(IF(B2072&gt;$D$4,0,($D$4-B2072+1)/365),0)</f>
        <v>0</v>
      </c>
      <c r="M2072">
        <f>ROUNDUP(IF(B2072&gt;$D$5,0,($D$5-B2072+1)/365),0)</f>
        <v>0</v>
      </c>
      <c r="N2072" s="28">
        <f>IF(OR(L2072=1,M2072=1),IF(B2072+364&lt;=$D$5,(B2072+364-$D$4+1)/365,IF(B2072&gt;$D$4,($D$5-B2072+1)/365,$D$6/365)),0)</f>
        <v>0</v>
      </c>
      <c r="O2072" s="28">
        <f>'Data &amp; Parameter'!$E$16*'Data &amp; Parameter'!$E$17*('Data &amp; Parameter'!$E$18+'Data &amp; Parameter'!$E$19)*'Data &amp; Parameter'!$E$20*'Data &amp; Parameter'!$E$37*N2072</f>
        <v>0</v>
      </c>
      <c r="P2072">
        <f>ROUNDUP(IF(D2072&gt;$D$4,0,($D$4-D2072+1)/365),0)</f>
        <v>0</v>
      </c>
      <c r="Q2072">
        <f>ROUNDUP(IF(D2072&gt;$D$5,0,($D$5-D2072+1)/365),0)</f>
        <v>0</v>
      </c>
      <c r="R2072" s="28">
        <f>IF(OR(P2072=1,Q2072=1),IF(D2072+364&lt;=$D$5,(D2072+364-$D$4+1)/365,IF(D2072&gt;$D$4,($D$5-D2072+1)/365,$D$6/365)),0)</f>
        <v>0</v>
      </c>
      <c r="S2072" s="28">
        <f>'Data &amp; Parameter'!$E$16*'Data &amp; Parameter'!$E$17*('Data &amp; Parameter'!$E$18+'Data &amp; Parameter'!$E$19)*'Data &amp; Parameter'!$E$20*'Data &amp; Parameter'!$E$37*R2072</f>
        <v>0</v>
      </c>
      <c r="T2072" s="28">
        <f t="shared" si="32"/>
        <v>0</v>
      </c>
    </row>
    <row r="2073" spans="1:20" ht="15.75" customHeight="1" x14ac:dyDescent="0.35">
      <c r="A2073">
        <v>2066</v>
      </c>
      <c r="B2073" s="76">
        <v>44237</v>
      </c>
      <c r="C2073" s="1" t="s">
        <v>6575</v>
      </c>
      <c r="D2073" s="76">
        <v>44237</v>
      </c>
      <c r="E2073" s="1" t="s">
        <v>6576</v>
      </c>
      <c r="F2073" s="1" t="s">
        <v>6577</v>
      </c>
      <c r="G2073" s="1" t="s">
        <v>123</v>
      </c>
      <c r="H2073" s="1" t="s">
        <v>124</v>
      </c>
      <c r="I2073" s="1" t="s">
        <v>125</v>
      </c>
      <c r="J2073" s="1" t="s">
        <v>6571</v>
      </c>
      <c r="K2073" s="1" t="s">
        <v>5229</v>
      </c>
      <c r="L2073">
        <f>ROUNDUP(IF(B2073&gt;$D$4,0,($D$4-B2073+1)/365),0)</f>
        <v>0</v>
      </c>
      <c r="M2073">
        <f>ROUNDUP(IF(B2073&gt;$D$5,0,($D$5-B2073+1)/365),0)</f>
        <v>0</v>
      </c>
      <c r="N2073" s="28">
        <f>IF(OR(L2073=1,M2073=1),IF(B2073+364&lt;=$D$5,(B2073+364-$D$4+1)/365,IF(B2073&gt;$D$4,($D$5-B2073+1)/365,$D$6/365)),0)</f>
        <v>0</v>
      </c>
      <c r="O2073" s="28">
        <f>'Data &amp; Parameter'!$E$16*'Data &amp; Parameter'!$E$17*('Data &amp; Parameter'!$E$18+'Data &amp; Parameter'!$E$19)*'Data &amp; Parameter'!$E$20*'Data &amp; Parameter'!$E$37*N2073</f>
        <v>0</v>
      </c>
      <c r="P2073">
        <f>ROUNDUP(IF(D2073&gt;$D$4,0,($D$4-D2073+1)/365),0)</f>
        <v>0</v>
      </c>
      <c r="Q2073">
        <f>ROUNDUP(IF(D2073&gt;$D$5,0,($D$5-D2073+1)/365),0)</f>
        <v>0</v>
      </c>
      <c r="R2073" s="28">
        <f>IF(OR(P2073=1,Q2073=1),IF(D2073+364&lt;=$D$5,(D2073+364-$D$4+1)/365,IF(D2073&gt;$D$4,($D$5-D2073+1)/365,$D$6/365)),0)</f>
        <v>0</v>
      </c>
      <c r="S2073" s="28">
        <f>'Data &amp; Parameter'!$E$16*'Data &amp; Parameter'!$E$17*('Data &amp; Parameter'!$E$18+'Data &amp; Parameter'!$E$19)*'Data &amp; Parameter'!$E$20*'Data &amp; Parameter'!$E$37*R2073</f>
        <v>0</v>
      </c>
      <c r="T2073" s="28">
        <f t="shared" si="32"/>
        <v>0</v>
      </c>
    </row>
    <row r="2074" spans="1:20" ht="15.75" customHeight="1" x14ac:dyDescent="0.35">
      <c r="A2074">
        <v>2067</v>
      </c>
      <c r="B2074" s="76">
        <v>44237</v>
      </c>
      <c r="C2074" s="1" t="s">
        <v>6578</v>
      </c>
      <c r="D2074" s="76">
        <v>44237</v>
      </c>
      <c r="E2074" s="1" t="s">
        <v>6579</v>
      </c>
      <c r="F2074" s="1" t="s">
        <v>6580</v>
      </c>
      <c r="G2074" s="1" t="s">
        <v>123</v>
      </c>
      <c r="H2074" s="1" t="s">
        <v>124</v>
      </c>
      <c r="I2074" s="1" t="s">
        <v>125</v>
      </c>
      <c r="J2074" s="1" t="s">
        <v>6571</v>
      </c>
      <c r="K2074" s="1" t="s">
        <v>5229</v>
      </c>
      <c r="L2074">
        <f>ROUNDUP(IF(B2074&gt;$D$4,0,($D$4-B2074+1)/365),0)</f>
        <v>0</v>
      </c>
      <c r="M2074">
        <f>ROUNDUP(IF(B2074&gt;$D$5,0,($D$5-B2074+1)/365),0)</f>
        <v>0</v>
      </c>
      <c r="N2074" s="28">
        <f>IF(OR(L2074=1,M2074=1),IF(B2074+364&lt;=$D$5,(B2074+364-$D$4+1)/365,IF(B2074&gt;$D$4,($D$5-B2074+1)/365,$D$6/365)),0)</f>
        <v>0</v>
      </c>
      <c r="O2074" s="28">
        <f>'Data &amp; Parameter'!$E$16*'Data &amp; Parameter'!$E$17*('Data &amp; Parameter'!$E$18+'Data &amp; Parameter'!$E$19)*'Data &amp; Parameter'!$E$20*'Data &amp; Parameter'!$E$37*N2074</f>
        <v>0</v>
      </c>
      <c r="P2074">
        <f>ROUNDUP(IF(D2074&gt;$D$4,0,($D$4-D2074+1)/365),0)</f>
        <v>0</v>
      </c>
      <c r="Q2074">
        <f>ROUNDUP(IF(D2074&gt;$D$5,0,($D$5-D2074+1)/365),0)</f>
        <v>0</v>
      </c>
      <c r="R2074" s="28">
        <f>IF(OR(P2074=1,Q2074=1),IF(D2074+364&lt;=$D$5,(D2074+364-$D$4+1)/365,IF(D2074&gt;$D$4,($D$5-D2074+1)/365,$D$6/365)),0)</f>
        <v>0</v>
      </c>
      <c r="S2074" s="28">
        <f>'Data &amp; Parameter'!$E$16*'Data &amp; Parameter'!$E$17*('Data &amp; Parameter'!$E$18+'Data &amp; Parameter'!$E$19)*'Data &amp; Parameter'!$E$20*'Data &amp; Parameter'!$E$37*R2074</f>
        <v>0</v>
      </c>
      <c r="T2074" s="28">
        <f t="shared" si="32"/>
        <v>0</v>
      </c>
    </row>
    <row r="2075" spans="1:20" ht="15.75" customHeight="1" x14ac:dyDescent="0.35">
      <c r="A2075">
        <v>2068</v>
      </c>
      <c r="B2075" s="76">
        <v>44237</v>
      </c>
      <c r="C2075" s="1" t="s">
        <v>6581</v>
      </c>
      <c r="D2075" s="76">
        <v>44237</v>
      </c>
      <c r="E2075" s="1" t="s">
        <v>6582</v>
      </c>
      <c r="F2075" s="1" t="s">
        <v>6583</v>
      </c>
      <c r="G2075" s="1" t="s">
        <v>123</v>
      </c>
      <c r="H2075" s="1" t="s">
        <v>124</v>
      </c>
      <c r="I2075" s="1" t="s">
        <v>125</v>
      </c>
      <c r="J2075" s="1" t="s">
        <v>6571</v>
      </c>
      <c r="K2075" s="1" t="s">
        <v>5229</v>
      </c>
      <c r="L2075">
        <f>ROUNDUP(IF(B2075&gt;$D$4,0,($D$4-B2075+1)/365),0)</f>
        <v>0</v>
      </c>
      <c r="M2075">
        <f>ROUNDUP(IF(B2075&gt;$D$5,0,($D$5-B2075+1)/365),0)</f>
        <v>0</v>
      </c>
      <c r="N2075" s="28">
        <f>IF(OR(L2075=1,M2075=1),IF(B2075+364&lt;=$D$5,(B2075+364-$D$4+1)/365,IF(B2075&gt;$D$4,($D$5-B2075+1)/365,$D$6/365)),0)</f>
        <v>0</v>
      </c>
      <c r="O2075" s="28">
        <f>'Data &amp; Parameter'!$E$16*'Data &amp; Parameter'!$E$17*('Data &amp; Parameter'!$E$18+'Data &amp; Parameter'!$E$19)*'Data &amp; Parameter'!$E$20*'Data &amp; Parameter'!$E$37*N2075</f>
        <v>0</v>
      </c>
      <c r="P2075">
        <f>ROUNDUP(IF(D2075&gt;$D$4,0,($D$4-D2075+1)/365),0)</f>
        <v>0</v>
      </c>
      <c r="Q2075">
        <f>ROUNDUP(IF(D2075&gt;$D$5,0,($D$5-D2075+1)/365),0)</f>
        <v>0</v>
      </c>
      <c r="R2075" s="28">
        <f>IF(OR(P2075=1,Q2075=1),IF(D2075+364&lt;=$D$5,(D2075+364-$D$4+1)/365,IF(D2075&gt;$D$4,($D$5-D2075+1)/365,$D$6/365)),0)</f>
        <v>0</v>
      </c>
      <c r="S2075" s="28">
        <f>'Data &amp; Parameter'!$E$16*'Data &amp; Parameter'!$E$17*('Data &amp; Parameter'!$E$18+'Data &amp; Parameter'!$E$19)*'Data &amp; Parameter'!$E$20*'Data &amp; Parameter'!$E$37*R2075</f>
        <v>0</v>
      </c>
      <c r="T2075" s="28">
        <f t="shared" si="32"/>
        <v>0</v>
      </c>
    </row>
    <row r="2076" spans="1:20" ht="15.75" customHeight="1" x14ac:dyDescent="0.35">
      <c r="A2076">
        <v>2069</v>
      </c>
      <c r="B2076" s="76">
        <v>44237</v>
      </c>
      <c r="C2076" s="1" t="s">
        <v>6584</v>
      </c>
      <c r="D2076" s="76">
        <v>44237</v>
      </c>
      <c r="E2076" s="1" t="s">
        <v>6585</v>
      </c>
      <c r="F2076" s="1" t="s">
        <v>6586</v>
      </c>
      <c r="G2076" s="1" t="s">
        <v>123</v>
      </c>
      <c r="H2076" s="1" t="s">
        <v>124</v>
      </c>
      <c r="I2076" s="1" t="s">
        <v>125</v>
      </c>
      <c r="J2076" s="1" t="s">
        <v>6571</v>
      </c>
      <c r="K2076" s="1" t="s">
        <v>5229</v>
      </c>
      <c r="L2076">
        <f>ROUNDUP(IF(B2076&gt;$D$4,0,($D$4-B2076+1)/365),0)</f>
        <v>0</v>
      </c>
      <c r="M2076">
        <f>ROUNDUP(IF(B2076&gt;$D$5,0,($D$5-B2076+1)/365),0)</f>
        <v>0</v>
      </c>
      <c r="N2076" s="28">
        <f>IF(OR(L2076=1,M2076=1),IF(B2076+364&lt;=$D$5,(B2076+364-$D$4+1)/365,IF(B2076&gt;$D$4,($D$5-B2076+1)/365,$D$6/365)),0)</f>
        <v>0</v>
      </c>
      <c r="O2076" s="28">
        <f>'Data &amp; Parameter'!$E$16*'Data &amp; Parameter'!$E$17*('Data &amp; Parameter'!$E$18+'Data &amp; Parameter'!$E$19)*'Data &amp; Parameter'!$E$20*'Data &amp; Parameter'!$E$37*N2076</f>
        <v>0</v>
      </c>
      <c r="P2076">
        <f>ROUNDUP(IF(D2076&gt;$D$4,0,($D$4-D2076+1)/365),0)</f>
        <v>0</v>
      </c>
      <c r="Q2076">
        <f>ROUNDUP(IF(D2076&gt;$D$5,0,($D$5-D2076+1)/365),0)</f>
        <v>0</v>
      </c>
      <c r="R2076" s="28">
        <f>IF(OR(P2076=1,Q2076=1),IF(D2076+364&lt;=$D$5,(D2076+364-$D$4+1)/365,IF(D2076&gt;$D$4,($D$5-D2076+1)/365,$D$6/365)),0)</f>
        <v>0</v>
      </c>
      <c r="S2076" s="28">
        <f>'Data &amp; Parameter'!$E$16*'Data &amp; Parameter'!$E$17*('Data &amp; Parameter'!$E$18+'Data &amp; Parameter'!$E$19)*'Data &amp; Parameter'!$E$20*'Data &amp; Parameter'!$E$37*R2076</f>
        <v>0</v>
      </c>
      <c r="T2076" s="28">
        <f t="shared" si="32"/>
        <v>0</v>
      </c>
    </row>
    <row r="2077" spans="1:20" ht="15.75" customHeight="1" x14ac:dyDescent="0.35">
      <c r="A2077">
        <v>2070</v>
      </c>
      <c r="B2077" s="76">
        <v>44237</v>
      </c>
      <c r="C2077" s="1" t="s">
        <v>6587</v>
      </c>
      <c r="D2077" s="76">
        <v>44237</v>
      </c>
      <c r="E2077" s="1" t="s">
        <v>6588</v>
      </c>
      <c r="F2077" s="1" t="s">
        <v>6589</v>
      </c>
      <c r="G2077" s="1" t="s">
        <v>123</v>
      </c>
      <c r="H2077" s="1" t="s">
        <v>124</v>
      </c>
      <c r="I2077" s="1" t="s">
        <v>125</v>
      </c>
      <c r="J2077" s="1" t="s">
        <v>6571</v>
      </c>
      <c r="K2077" s="1" t="s">
        <v>5229</v>
      </c>
      <c r="L2077">
        <f>ROUNDUP(IF(B2077&gt;$D$4,0,($D$4-B2077+1)/365),0)</f>
        <v>0</v>
      </c>
      <c r="M2077">
        <f>ROUNDUP(IF(B2077&gt;$D$5,0,($D$5-B2077+1)/365),0)</f>
        <v>0</v>
      </c>
      <c r="N2077" s="28">
        <f>IF(OR(L2077=1,M2077=1),IF(B2077+364&lt;=$D$5,(B2077+364-$D$4+1)/365,IF(B2077&gt;$D$4,($D$5-B2077+1)/365,$D$6/365)),0)</f>
        <v>0</v>
      </c>
      <c r="O2077" s="28">
        <f>'Data &amp; Parameter'!$E$16*'Data &amp; Parameter'!$E$17*('Data &amp; Parameter'!$E$18+'Data &amp; Parameter'!$E$19)*'Data &amp; Parameter'!$E$20*'Data &amp; Parameter'!$E$37*N2077</f>
        <v>0</v>
      </c>
      <c r="P2077">
        <f>ROUNDUP(IF(D2077&gt;$D$4,0,($D$4-D2077+1)/365),0)</f>
        <v>0</v>
      </c>
      <c r="Q2077">
        <f>ROUNDUP(IF(D2077&gt;$D$5,0,($D$5-D2077+1)/365),0)</f>
        <v>0</v>
      </c>
      <c r="R2077" s="28">
        <f>IF(OR(P2077=1,Q2077=1),IF(D2077+364&lt;=$D$5,(D2077+364-$D$4+1)/365,IF(D2077&gt;$D$4,($D$5-D2077+1)/365,$D$6/365)),0)</f>
        <v>0</v>
      </c>
      <c r="S2077" s="28">
        <f>'Data &amp; Parameter'!$E$16*'Data &amp; Parameter'!$E$17*('Data &amp; Parameter'!$E$18+'Data &amp; Parameter'!$E$19)*'Data &amp; Parameter'!$E$20*'Data &amp; Parameter'!$E$37*R2077</f>
        <v>0</v>
      </c>
      <c r="T2077" s="28">
        <f t="shared" si="32"/>
        <v>0</v>
      </c>
    </row>
    <row r="2078" spans="1:20" ht="15.75" customHeight="1" x14ac:dyDescent="0.35">
      <c r="A2078">
        <v>2071</v>
      </c>
      <c r="B2078" s="76">
        <v>44237</v>
      </c>
      <c r="C2078" s="1" t="s">
        <v>6590</v>
      </c>
      <c r="D2078" s="76">
        <v>44237</v>
      </c>
      <c r="E2078" s="1" t="s">
        <v>6591</v>
      </c>
      <c r="F2078" s="1" t="s">
        <v>6592</v>
      </c>
      <c r="G2078" s="1" t="s">
        <v>123</v>
      </c>
      <c r="H2078" s="1" t="s">
        <v>124</v>
      </c>
      <c r="I2078" s="1" t="s">
        <v>125</v>
      </c>
      <c r="J2078" s="1" t="s">
        <v>6571</v>
      </c>
      <c r="K2078" s="1" t="s">
        <v>5229</v>
      </c>
      <c r="L2078">
        <f>ROUNDUP(IF(B2078&gt;$D$4,0,($D$4-B2078+1)/365),0)</f>
        <v>0</v>
      </c>
      <c r="M2078">
        <f>ROUNDUP(IF(B2078&gt;$D$5,0,($D$5-B2078+1)/365),0)</f>
        <v>0</v>
      </c>
      <c r="N2078" s="28">
        <f>IF(OR(L2078=1,M2078=1),IF(B2078+364&lt;=$D$5,(B2078+364-$D$4+1)/365,IF(B2078&gt;$D$4,($D$5-B2078+1)/365,$D$6/365)),0)</f>
        <v>0</v>
      </c>
      <c r="O2078" s="28">
        <f>'Data &amp; Parameter'!$E$16*'Data &amp; Parameter'!$E$17*('Data &amp; Parameter'!$E$18+'Data &amp; Parameter'!$E$19)*'Data &amp; Parameter'!$E$20*'Data &amp; Parameter'!$E$37*N2078</f>
        <v>0</v>
      </c>
      <c r="P2078">
        <f>ROUNDUP(IF(D2078&gt;$D$4,0,($D$4-D2078+1)/365),0)</f>
        <v>0</v>
      </c>
      <c r="Q2078">
        <f>ROUNDUP(IF(D2078&gt;$D$5,0,($D$5-D2078+1)/365),0)</f>
        <v>0</v>
      </c>
      <c r="R2078" s="28">
        <f>IF(OR(P2078=1,Q2078=1),IF(D2078+364&lt;=$D$5,(D2078+364-$D$4+1)/365,IF(D2078&gt;$D$4,($D$5-D2078+1)/365,$D$6/365)),0)</f>
        <v>0</v>
      </c>
      <c r="S2078" s="28">
        <f>'Data &amp; Parameter'!$E$16*'Data &amp; Parameter'!$E$17*('Data &amp; Parameter'!$E$18+'Data &amp; Parameter'!$E$19)*'Data &amp; Parameter'!$E$20*'Data &amp; Parameter'!$E$37*R2078</f>
        <v>0</v>
      </c>
      <c r="T2078" s="28">
        <f t="shared" si="32"/>
        <v>0</v>
      </c>
    </row>
    <row r="2079" spans="1:20" ht="15.75" customHeight="1" x14ac:dyDescent="0.35">
      <c r="A2079">
        <v>2072</v>
      </c>
      <c r="B2079" s="76">
        <v>44237</v>
      </c>
      <c r="C2079" s="1" t="s">
        <v>6593</v>
      </c>
      <c r="D2079" s="76">
        <v>44237</v>
      </c>
      <c r="E2079" s="1" t="s">
        <v>6594</v>
      </c>
      <c r="F2079" s="1" t="s">
        <v>6595</v>
      </c>
      <c r="G2079" s="1" t="s">
        <v>123</v>
      </c>
      <c r="H2079" s="1" t="s">
        <v>124</v>
      </c>
      <c r="I2079" s="1" t="s">
        <v>125</v>
      </c>
      <c r="J2079" s="1" t="s">
        <v>6571</v>
      </c>
      <c r="K2079" s="1" t="s">
        <v>5229</v>
      </c>
      <c r="L2079">
        <f>ROUNDUP(IF(B2079&gt;$D$4,0,($D$4-B2079+1)/365),0)</f>
        <v>0</v>
      </c>
      <c r="M2079">
        <f>ROUNDUP(IF(B2079&gt;$D$5,0,($D$5-B2079+1)/365),0)</f>
        <v>0</v>
      </c>
      <c r="N2079" s="28">
        <f>IF(OR(L2079=1,M2079=1),IF(B2079+364&lt;=$D$5,(B2079+364-$D$4+1)/365,IF(B2079&gt;$D$4,($D$5-B2079+1)/365,$D$6/365)),0)</f>
        <v>0</v>
      </c>
      <c r="O2079" s="28">
        <f>'Data &amp; Parameter'!$E$16*'Data &amp; Parameter'!$E$17*('Data &amp; Parameter'!$E$18+'Data &amp; Parameter'!$E$19)*'Data &amp; Parameter'!$E$20*'Data &amp; Parameter'!$E$37*N2079</f>
        <v>0</v>
      </c>
      <c r="P2079">
        <f>ROUNDUP(IF(D2079&gt;$D$4,0,($D$4-D2079+1)/365),0)</f>
        <v>0</v>
      </c>
      <c r="Q2079">
        <f>ROUNDUP(IF(D2079&gt;$D$5,0,($D$5-D2079+1)/365),0)</f>
        <v>0</v>
      </c>
      <c r="R2079" s="28">
        <f>IF(OR(P2079=1,Q2079=1),IF(D2079+364&lt;=$D$5,(D2079+364-$D$4+1)/365,IF(D2079&gt;$D$4,($D$5-D2079+1)/365,$D$6/365)),0)</f>
        <v>0</v>
      </c>
      <c r="S2079" s="28">
        <f>'Data &amp; Parameter'!$E$16*'Data &amp; Parameter'!$E$17*('Data &amp; Parameter'!$E$18+'Data &amp; Parameter'!$E$19)*'Data &amp; Parameter'!$E$20*'Data &amp; Parameter'!$E$37*R2079</f>
        <v>0</v>
      </c>
      <c r="T2079" s="28">
        <f t="shared" si="32"/>
        <v>0</v>
      </c>
    </row>
    <row r="2080" spans="1:20" ht="15.75" customHeight="1" x14ac:dyDescent="0.35">
      <c r="A2080">
        <v>2073</v>
      </c>
      <c r="B2080" s="76">
        <v>44237</v>
      </c>
      <c r="C2080" s="1" t="s">
        <v>6596</v>
      </c>
      <c r="D2080" s="76">
        <v>44237</v>
      </c>
      <c r="E2080" s="1" t="s">
        <v>6597</v>
      </c>
      <c r="F2080" s="1" t="s">
        <v>6598</v>
      </c>
      <c r="G2080" s="1" t="s">
        <v>123</v>
      </c>
      <c r="H2080" s="1" t="s">
        <v>124</v>
      </c>
      <c r="I2080" s="1" t="s">
        <v>125</v>
      </c>
      <c r="J2080" s="1" t="s">
        <v>6571</v>
      </c>
      <c r="K2080" s="1" t="s">
        <v>5229</v>
      </c>
      <c r="L2080">
        <f>ROUNDUP(IF(B2080&gt;$D$4,0,($D$4-B2080+1)/365),0)</f>
        <v>0</v>
      </c>
      <c r="M2080">
        <f>ROUNDUP(IF(B2080&gt;$D$5,0,($D$5-B2080+1)/365),0)</f>
        <v>0</v>
      </c>
      <c r="N2080" s="28">
        <f>IF(OR(L2080=1,M2080=1),IF(B2080+364&lt;=$D$5,(B2080+364-$D$4+1)/365,IF(B2080&gt;$D$4,($D$5-B2080+1)/365,$D$6/365)),0)</f>
        <v>0</v>
      </c>
      <c r="O2080" s="28">
        <f>'Data &amp; Parameter'!$E$16*'Data &amp; Parameter'!$E$17*('Data &amp; Parameter'!$E$18+'Data &amp; Parameter'!$E$19)*'Data &amp; Parameter'!$E$20*'Data &amp; Parameter'!$E$37*N2080</f>
        <v>0</v>
      </c>
      <c r="P2080">
        <f>ROUNDUP(IF(D2080&gt;$D$4,0,($D$4-D2080+1)/365),0)</f>
        <v>0</v>
      </c>
      <c r="Q2080">
        <f>ROUNDUP(IF(D2080&gt;$D$5,0,($D$5-D2080+1)/365),0)</f>
        <v>0</v>
      </c>
      <c r="R2080" s="28">
        <f>IF(OR(P2080=1,Q2080=1),IF(D2080+364&lt;=$D$5,(D2080+364-$D$4+1)/365,IF(D2080&gt;$D$4,($D$5-D2080+1)/365,$D$6/365)),0)</f>
        <v>0</v>
      </c>
      <c r="S2080" s="28">
        <f>'Data &amp; Parameter'!$E$16*'Data &amp; Parameter'!$E$17*('Data &amp; Parameter'!$E$18+'Data &amp; Parameter'!$E$19)*'Data &amp; Parameter'!$E$20*'Data &amp; Parameter'!$E$37*R2080</f>
        <v>0</v>
      </c>
      <c r="T2080" s="28">
        <f t="shared" si="32"/>
        <v>0</v>
      </c>
    </row>
    <row r="2081" spans="1:20" ht="15.75" customHeight="1" x14ac:dyDescent="0.35">
      <c r="A2081">
        <v>2074</v>
      </c>
      <c r="B2081" s="76">
        <v>44237</v>
      </c>
      <c r="C2081" s="1" t="s">
        <v>6599</v>
      </c>
      <c r="D2081" s="76">
        <v>44237</v>
      </c>
      <c r="E2081" s="1" t="s">
        <v>6600</v>
      </c>
      <c r="F2081" s="1" t="s">
        <v>6601</v>
      </c>
      <c r="G2081" s="1" t="s">
        <v>123</v>
      </c>
      <c r="H2081" s="1" t="s">
        <v>124</v>
      </c>
      <c r="I2081" s="1" t="s">
        <v>125</v>
      </c>
      <c r="J2081" s="1" t="s">
        <v>6571</v>
      </c>
      <c r="K2081" s="1" t="s">
        <v>5229</v>
      </c>
      <c r="L2081">
        <f>ROUNDUP(IF(B2081&gt;$D$4,0,($D$4-B2081+1)/365),0)</f>
        <v>0</v>
      </c>
      <c r="M2081">
        <f>ROUNDUP(IF(B2081&gt;$D$5,0,($D$5-B2081+1)/365),0)</f>
        <v>0</v>
      </c>
      <c r="N2081" s="28">
        <f>IF(OR(L2081=1,M2081=1),IF(B2081+364&lt;=$D$5,(B2081+364-$D$4+1)/365,IF(B2081&gt;$D$4,($D$5-B2081+1)/365,$D$6/365)),0)</f>
        <v>0</v>
      </c>
      <c r="O2081" s="28">
        <f>'Data &amp; Parameter'!$E$16*'Data &amp; Parameter'!$E$17*('Data &amp; Parameter'!$E$18+'Data &amp; Parameter'!$E$19)*'Data &amp; Parameter'!$E$20*'Data &amp; Parameter'!$E$37*N2081</f>
        <v>0</v>
      </c>
      <c r="P2081">
        <f>ROUNDUP(IF(D2081&gt;$D$4,0,($D$4-D2081+1)/365),0)</f>
        <v>0</v>
      </c>
      <c r="Q2081">
        <f>ROUNDUP(IF(D2081&gt;$D$5,0,($D$5-D2081+1)/365),0)</f>
        <v>0</v>
      </c>
      <c r="R2081" s="28">
        <f>IF(OR(P2081=1,Q2081=1),IF(D2081+364&lt;=$D$5,(D2081+364-$D$4+1)/365,IF(D2081&gt;$D$4,($D$5-D2081+1)/365,$D$6/365)),0)</f>
        <v>0</v>
      </c>
      <c r="S2081" s="28">
        <f>'Data &amp; Parameter'!$E$16*'Data &amp; Parameter'!$E$17*('Data &amp; Parameter'!$E$18+'Data &amp; Parameter'!$E$19)*'Data &amp; Parameter'!$E$20*'Data &amp; Parameter'!$E$37*R2081</f>
        <v>0</v>
      </c>
      <c r="T2081" s="28">
        <f t="shared" si="32"/>
        <v>0</v>
      </c>
    </row>
    <row r="2082" spans="1:20" ht="15.75" customHeight="1" x14ac:dyDescent="0.35">
      <c r="A2082">
        <v>2075</v>
      </c>
      <c r="B2082" s="76">
        <v>44237</v>
      </c>
      <c r="C2082" s="1" t="s">
        <v>6602</v>
      </c>
      <c r="D2082" s="76">
        <v>44237</v>
      </c>
      <c r="E2082" s="1" t="s">
        <v>6603</v>
      </c>
      <c r="F2082" s="1" t="s">
        <v>6604</v>
      </c>
      <c r="G2082" s="1" t="s">
        <v>123</v>
      </c>
      <c r="H2082" s="1" t="s">
        <v>124</v>
      </c>
      <c r="I2082" s="1" t="s">
        <v>125</v>
      </c>
      <c r="J2082" s="1" t="s">
        <v>6571</v>
      </c>
      <c r="K2082" s="1" t="s">
        <v>6571</v>
      </c>
      <c r="L2082">
        <f>ROUNDUP(IF(B2082&gt;$D$4,0,($D$4-B2082+1)/365),0)</f>
        <v>0</v>
      </c>
      <c r="M2082">
        <f>ROUNDUP(IF(B2082&gt;$D$5,0,($D$5-B2082+1)/365),0)</f>
        <v>0</v>
      </c>
      <c r="N2082" s="28">
        <f>IF(OR(L2082=1,M2082=1),IF(B2082+364&lt;=$D$5,(B2082+364-$D$4+1)/365,IF(B2082&gt;$D$4,($D$5-B2082+1)/365,$D$6/365)),0)</f>
        <v>0</v>
      </c>
      <c r="O2082" s="28">
        <f>'Data &amp; Parameter'!$E$16*'Data &amp; Parameter'!$E$17*('Data &amp; Parameter'!$E$18+'Data &amp; Parameter'!$E$19)*'Data &amp; Parameter'!$E$20*'Data &amp; Parameter'!$E$37*N2082</f>
        <v>0</v>
      </c>
      <c r="P2082">
        <f>ROUNDUP(IF(D2082&gt;$D$4,0,($D$4-D2082+1)/365),0)</f>
        <v>0</v>
      </c>
      <c r="Q2082">
        <f>ROUNDUP(IF(D2082&gt;$D$5,0,($D$5-D2082+1)/365),0)</f>
        <v>0</v>
      </c>
      <c r="R2082" s="28">
        <f>IF(OR(P2082=1,Q2082=1),IF(D2082+364&lt;=$D$5,(D2082+364-$D$4+1)/365,IF(D2082&gt;$D$4,($D$5-D2082+1)/365,$D$6/365)),0)</f>
        <v>0</v>
      </c>
      <c r="S2082" s="28">
        <f>'Data &amp; Parameter'!$E$16*'Data &amp; Parameter'!$E$17*('Data &amp; Parameter'!$E$18+'Data &amp; Parameter'!$E$19)*'Data &amp; Parameter'!$E$20*'Data &amp; Parameter'!$E$37*R2082</f>
        <v>0</v>
      </c>
      <c r="T2082" s="28">
        <f t="shared" si="32"/>
        <v>0</v>
      </c>
    </row>
    <row r="2083" spans="1:20" ht="15.75" customHeight="1" x14ac:dyDescent="0.35">
      <c r="A2083">
        <v>2076</v>
      </c>
      <c r="B2083" s="76">
        <v>44237</v>
      </c>
      <c r="C2083" s="1" t="s">
        <v>6605</v>
      </c>
      <c r="D2083" s="76">
        <v>44237</v>
      </c>
      <c r="E2083" s="1" t="s">
        <v>6606</v>
      </c>
      <c r="F2083" s="1" t="s">
        <v>6607</v>
      </c>
      <c r="G2083" s="1" t="s">
        <v>123</v>
      </c>
      <c r="H2083" s="1" t="s">
        <v>124</v>
      </c>
      <c r="I2083" s="1" t="s">
        <v>125</v>
      </c>
      <c r="J2083" s="1" t="s">
        <v>6571</v>
      </c>
      <c r="K2083" s="1" t="s">
        <v>6571</v>
      </c>
      <c r="L2083">
        <f>ROUNDUP(IF(B2083&gt;$D$4,0,($D$4-B2083+1)/365),0)</f>
        <v>0</v>
      </c>
      <c r="M2083">
        <f>ROUNDUP(IF(B2083&gt;$D$5,0,($D$5-B2083+1)/365),0)</f>
        <v>0</v>
      </c>
      <c r="N2083" s="28">
        <f>IF(OR(L2083=1,M2083=1),IF(B2083+364&lt;=$D$5,(B2083+364-$D$4+1)/365,IF(B2083&gt;$D$4,($D$5-B2083+1)/365,$D$6/365)),0)</f>
        <v>0</v>
      </c>
      <c r="O2083" s="28">
        <f>'Data &amp; Parameter'!$E$16*'Data &amp; Parameter'!$E$17*('Data &amp; Parameter'!$E$18+'Data &amp; Parameter'!$E$19)*'Data &amp; Parameter'!$E$20*'Data &amp; Parameter'!$E$37*N2083</f>
        <v>0</v>
      </c>
      <c r="P2083">
        <f>ROUNDUP(IF(D2083&gt;$D$4,0,($D$4-D2083+1)/365),0)</f>
        <v>0</v>
      </c>
      <c r="Q2083">
        <f>ROUNDUP(IF(D2083&gt;$D$5,0,($D$5-D2083+1)/365),0)</f>
        <v>0</v>
      </c>
      <c r="R2083" s="28">
        <f>IF(OR(P2083=1,Q2083=1),IF(D2083+364&lt;=$D$5,(D2083+364-$D$4+1)/365,IF(D2083&gt;$D$4,($D$5-D2083+1)/365,$D$6/365)),0)</f>
        <v>0</v>
      </c>
      <c r="S2083" s="28">
        <f>'Data &amp; Parameter'!$E$16*'Data &amp; Parameter'!$E$17*('Data &amp; Parameter'!$E$18+'Data &amp; Parameter'!$E$19)*'Data &amp; Parameter'!$E$20*'Data &amp; Parameter'!$E$37*R2083</f>
        <v>0</v>
      </c>
      <c r="T2083" s="28">
        <f t="shared" si="32"/>
        <v>0</v>
      </c>
    </row>
    <row r="2084" spans="1:20" ht="15.75" customHeight="1" x14ac:dyDescent="0.35">
      <c r="A2084">
        <v>2077</v>
      </c>
      <c r="B2084" s="76">
        <v>44237</v>
      </c>
      <c r="C2084" s="1" t="s">
        <v>6608</v>
      </c>
      <c r="D2084" s="76">
        <v>44237</v>
      </c>
      <c r="E2084" s="1" t="s">
        <v>6609</v>
      </c>
      <c r="F2084" s="1" t="s">
        <v>6610</v>
      </c>
      <c r="G2084" s="1" t="s">
        <v>123</v>
      </c>
      <c r="H2084" s="1" t="s">
        <v>124</v>
      </c>
      <c r="I2084" s="1" t="s">
        <v>125</v>
      </c>
      <c r="J2084" s="1" t="s">
        <v>6571</v>
      </c>
      <c r="K2084" s="1" t="s">
        <v>6571</v>
      </c>
      <c r="L2084">
        <f>ROUNDUP(IF(B2084&gt;$D$4,0,($D$4-B2084+1)/365),0)</f>
        <v>0</v>
      </c>
      <c r="M2084">
        <f>ROUNDUP(IF(B2084&gt;$D$5,0,($D$5-B2084+1)/365),0)</f>
        <v>0</v>
      </c>
      <c r="N2084" s="28">
        <f>IF(OR(L2084=1,M2084=1),IF(B2084+364&lt;=$D$5,(B2084+364-$D$4+1)/365,IF(B2084&gt;$D$4,($D$5-B2084+1)/365,$D$6/365)),0)</f>
        <v>0</v>
      </c>
      <c r="O2084" s="28">
        <f>'Data &amp; Parameter'!$E$16*'Data &amp; Parameter'!$E$17*('Data &amp; Parameter'!$E$18+'Data &amp; Parameter'!$E$19)*'Data &amp; Parameter'!$E$20*'Data &amp; Parameter'!$E$37*N2084</f>
        <v>0</v>
      </c>
      <c r="P2084">
        <f>ROUNDUP(IF(D2084&gt;$D$4,0,($D$4-D2084+1)/365),0)</f>
        <v>0</v>
      </c>
      <c r="Q2084">
        <f>ROUNDUP(IF(D2084&gt;$D$5,0,($D$5-D2084+1)/365),0)</f>
        <v>0</v>
      </c>
      <c r="R2084" s="28">
        <f>IF(OR(P2084=1,Q2084=1),IF(D2084+364&lt;=$D$5,(D2084+364-$D$4+1)/365,IF(D2084&gt;$D$4,($D$5-D2084+1)/365,$D$6/365)),0)</f>
        <v>0</v>
      </c>
      <c r="S2084" s="28">
        <f>'Data &amp; Parameter'!$E$16*'Data &amp; Parameter'!$E$17*('Data &amp; Parameter'!$E$18+'Data &amp; Parameter'!$E$19)*'Data &amp; Parameter'!$E$20*'Data &amp; Parameter'!$E$37*R2084</f>
        <v>0</v>
      </c>
      <c r="T2084" s="28">
        <f t="shared" si="32"/>
        <v>0</v>
      </c>
    </row>
    <row r="2085" spans="1:20" ht="15.75" customHeight="1" x14ac:dyDescent="0.35">
      <c r="A2085">
        <v>2078</v>
      </c>
      <c r="B2085" s="76">
        <v>44237</v>
      </c>
      <c r="C2085" s="1" t="s">
        <v>6611</v>
      </c>
      <c r="D2085" s="76">
        <v>44237</v>
      </c>
      <c r="E2085" s="1" t="s">
        <v>6612</v>
      </c>
      <c r="F2085" s="1" t="s">
        <v>6613</v>
      </c>
      <c r="G2085" s="1" t="s">
        <v>123</v>
      </c>
      <c r="H2085" s="1" t="s">
        <v>124</v>
      </c>
      <c r="I2085" s="1" t="s">
        <v>125</v>
      </c>
      <c r="J2085" s="1" t="s">
        <v>6571</v>
      </c>
      <c r="K2085" s="1" t="s">
        <v>6571</v>
      </c>
      <c r="L2085">
        <f>ROUNDUP(IF(B2085&gt;$D$4,0,($D$4-B2085+1)/365),0)</f>
        <v>0</v>
      </c>
      <c r="M2085">
        <f>ROUNDUP(IF(B2085&gt;$D$5,0,($D$5-B2085+1)/365),0)</f>
        <v>0</v>
      </c>
      <c r="N2085" s="28">
        <f>IF(OR(L2085=1,M2085=1),IF(B2085+364&lt;=$D$5,(B2085+364-$D$4+1)/365,IF(B2085&gt;$D$4,($D$5-B2085+1)/365,$D$6/365)),0)</f>
        <v>0</v>
      </c>
      <c r="O2085" s="28">
        <f>'Data &amp; Parameter'!$E$16*'Data &amp; Parameter'!$E$17*('Data &amp; Parameter'!$E$18+'Data &amp; Parameter'!$E$19)*'Data &amp; Parameter'!$E$20*'Data &amp; Parameter'!$E$37*N2085</f>
        <v>0</v>
      </c>
      <c r="P2085">
        <f>ROUNDUP(IF(D2085&gt;$D$4,0,($D$4-D2085+1)/365),0)</f>
        <v>0</v>
      </c>
      <c r="Q2085">
        <f>ROUNDUP(IF(D2085&gt;$D$5,0,($D$5-D2085+1)/365),0)</f>
        <v>0</v>
      </c>
      <c r="R2085" s="28">
        <f>IF(OR(P2085=1,Q2085=1),IF(D2085+364&lt;=$D$5,(D2085+364-$D$4+1)/365,IF(D2085&gt;$D$4,($D$5-D2085+1)/365,$D$6/365)),0)</f>
        <v>0</v>
      </c>
      <c r="S2085" s="28">
        <f>'Data &amp; Parameter'!$E$16*'Data &amp; Parameter'!$E$17*('Data &amp; Parameter'!$E$18+'Data &amp; Parameter'!$E$19)*'Data &amp; Parameter'!$E$20*'Data &amp; Parameter'!$E$37*R2085</f>
        <v>0</v>
      </c>
      <c r="T2085" s="28">
        <f t="shared" si="32"/>
        <v>0</v>
      </c>
    </row>
    <row r="2086" spans="1:20" ht="15.75" customHeight="1" x14ac:dyDescent="0.35">
      <c r="A2086">
        <v>2079</v>
      </c>
      <c r="B2086" s="76">
        <v>44237</v>
      </c>
      <c r="C2086" s="1" t="s">
        <v>6614</v>
      </c>
      <c r="D2086" s="76">
        <v>44237</v>
      </c>
      <c r="E2086" s="1" t="s">
        <v>6615</v>
      </c>
      <c r="F2086" s="1" t="s">
        <v>6616</v>
      </c>
      <c r="G2086" s="1" t="s">
        <v>123</v>
      </c>
      <c r="H2086" s="1" t="s">
        <v>124</v>
      </c>
      <c r="I2086" s="1" t="s">
        <v>125</v>
      </c>
      <c r="J2086" s="1" t="s">
        <v>6571</v>
      </c>
      <c r="K2086" s="1" t="s">
        <v>6571</v>
      </c>
      <c r="L2086">
        <f>ROUNDUP(IF(B2086&gt;$D$4,0,($D$4-B2086+1)/365),0)</f>
        <v>0</v>
      </c>
      <c r="M2086">
        <f>ROUNDUP(IF(B2086&gt;$D$5,0,($D$5-B2086+1)/365),0)</f>
        <v>0</v>
      </c>
      <c r="N2086" s="28">
        <f>IF(OR(L2086=1,M2086=1),IF(B2086+364&lt;=$D$5,(B2086+364-$D$4+1)/365,IF(B2086&gt;$D$4,($D$5-B2086+1)/365,$D$6/365)),0)</f>
        <v>0</v>
      </c>
      <c r="O2086" s="28">
        <f>'Data &amp; Parameter'!$E$16*'Data &amp; Parameter'!$E$17*('Data &amp; Parameter'!$E$18+'Data &amp; Parameter'!$E$19)*'Data &amp; Parameter'!$E$20*'Data &amp; Parameter'!$E$37*N2086</f>
        <v>0</v>
      </c>
      <c r="P2086">
        <f>ROUNDUP(IF(D2086&gt;$D$4,0,($D$4-D2086+1)/365),0)</f>
        <v>0</v>
      </c>
      <c r="Q2086">
        <f>ROUNDUP(IF(D2086&gt;$D$5,0,($D$5-D2086+1)/365),0)</f>
        <v>0</v>
      </c>
      <c r="R2086" s="28">
        <f>IF(OR(P2086=1,Q2086=1),IF(D2086+364&lt;=$D$5,(D2086+364-$D$4+1)/365,IF(D2086&gt;$D$4,($D$5-D2086+1)/365,$D$6/365)),0)</f>
        <v>0</v>
      </c>
      <c r="S2086" s="28">
        <f>'Data &amp; Parameter'!$E$16*'Data &amp; Parameter'!$E$17*('Data &amp; Parameter'!$E$18+'Data &amp; Parameter'!$E$19)*'Data &amp; Parameter'!$E$20*'Data &amp; Parameter'!$E$37*R2086</f>
        <v>0</v>
      </c>
      <c r="T2086" s="28">
        <f t="shared" si="32"/>
        <v>0</v>
      </c>
    </row>
    <row r="2087" spans="1:20" ht="15.75" customHeight="1" x14ac:dyDescent="0.35">
      <c r="A2087">
        <v>2080</v>
      </c>
      <c r="B2087" s="76">
        <v>44237</v>
      </c>
      <c r="C2087" s="1" t="s">
        <v>6617</v>
      </c>
      <c r="D2087" s="76">
        <v>44237</v>
      </c>
      <c r="E2087" s="1" t="s">
        <v>6618</v>
      </c>
      <c r="F2087" s="1" t="s">
        <v>6619</v>
      </c>
      <c r="G2087" s="1" t="s">
        <v>123</v>
      </c>
      <c r="H2087" s="1" t="s">
        <v>124</v>
      </c>
      <c r="I2087" s="1" t="s">
        <v>125</v>
      </c>
      <c r="J2087" s="1" t="s">
        <v>6571</v>
      </c>
      <c r="K2087" s="1" t="s">
        <v>6571</v>
      </c>
      <c r="L2087">
        <f>ROUNDUP(IF(B2087&gt;$D$4,0,($D$4-B2087+1)/365),0)</f>
        <v>0</v>
      </c>
      <c r="M2087">
        <f>ROUNDUP(IF(B2087&gt;$D$5,0,($D$5-B2087+1)/365),0)</f>
        <v>0</v>
      </c>
      <c r="N2087" s="28">
        <f>IF(OR(L2087=1,M2087=1),IF(B2087+364&lt;=$D$5,(B2087+364-$D$4+1)/365,IF(B2087&gt;$D$4,($D$5-B2087+1)/365,$D$6/365)),0)</f>
        <v>0</v>
      </c>
      <c r="O2087" s="28">
        <f>'Data &amp; Parameter'!$E$16*'Data &amp; Parameter'!$E$17*('Data &amp; Parameter'!$E$18+'Data &amp; Parameter'!$E$19)*'Data &amp; Parameter'!$E$20*'Data &amp; Parameter'!$E$37*N2087</f>
        <v>0</v>
      </c>
      <c r="P2087">
        <f>ROUNDUP(IF(D2087&gt;$D$4,0,($D$4-D2087+1)/365),0)</f>
        <v>0</v>
      </c>
      <c r="Q2087">
        <f>ROUNDUP(IF(D2087&gt;$D$5,0,($D$5-D2087+1)/365),0)</f>
        <v>0</v>
      </c>
      <c r="R2087" s="28">
        <f>IF(OR(P2087=1,Q2087=1),IF(D2087+364&lt;=$D$5,(D2087+364-$D$4+1)/365,IF(D2087&gt;$D$4,($D$5-D2087+1)/365,$D$6/365)),0)</f>
        <v>0</v>
      </c>
      <c r="S2087" s="28">
        <f>'Data &amp; Parameter'!$E$16*'Data &amp; Parameter'!$E$17*('Data &amp; Parameter'!$E$18+'Data &amp; Parameter'!$E$19)*'Data &amp; Parameter'!$E$20*'Data &amp; Parameter'!$E$37*R2087</f>
        <v>0</v>
      </c>
      <c r="T2087" s="28">
        <f t="shared" si="32"/>
        <v>0</v>
      </c>
    </row>
    <row r="2088" spans="1:20" ht="15.75" customHeight="1" x14ac:dyDescent="0.35">
      <c r="A2088">
        <v>2081</v>
      </c>
      <c r="B2088" s="76">
        <v>44237</v>
      </c>
      <c r="C2088" s="1" t="s">
        <v>6620</v>
      </c>
      <c r="D2088" s="76">
        <v>44237</v>
      </c>
      <c r="E2088" s="1" t="s">
        <v>6621</v>
      </c>
      <c r="F2088" s="1" t="s">
        <v>6622</v>
      </c>
      <c r="G2088" s="1" t="s">
        <v>123</v>
      </c>
      <c r="H2088" s="1" t="s">
        <v>124</v>
      </c>
      <c r="I2088" s="1" t="s">
        <v>125</v>
      </c>
      <c r="J2088" s="1" t="s">
        <v>6571</v>
      </c>
      <c r="K2088" s="1" t="s">
        <v>6571</v>
      </c>
      <c r="L2088">
        <f>ROUNDUP(IF(B2088&gt;$D$4,0,($D$4-B2088+1)/365),0)</f>
        <v>0</v>
      </c>
      <c r="M2088">
        <f>ROUNDUP(IF(B2088&gt;$D$5,0,($D$5-B2088+1)/365),0)</f>
        <v>0</v>
      </c>
      <c r="N2088" s="28">
        <f>IF(OR(L2088=1,M2088=1),IF(B2088+364&lt;=$D$5,(B2088+364-$D$4+1)/365,IF(B2088&gt;$D$4,($D$5-B2088+1)/365,$D$6/365)),0)</f>
        <v>0</v>
      </c>
      <c r="O2088" s="28">
        <f>'Data &amp; Parameter'!$E$16*'Data &amp; Parameter'!$E$17*('Data &amp; Parameter'!$E$18+'Data &amp; Parameter'!$E$19)*'Data &amp; Parameter'!$E$20*'Data &amp; Parameter'!$E$37*N2088</f>
        <v>0</v>
      </c>
      <c r="P2088">
        <f>ROUNDUP(IF(D2088&gt;$D$4,0,($D$4-D2088+1)/365),0)</f>
        <v>0</v>
      </c>
      <c r="Q2088">
        <f>ROUNDUP(IF(D2088&gt;$D$5,0,($D$5-D2088+1)/365),0)</f>
        <v>0</v>
      </c>
      <c r="R2088" s="28">
        <f>IF(OR(P2088=1,Q2088=1),IF(D2088+364&lt;=$D$5,(D2088+364-$D$4+1)/365,IF(D2088&gt;$D$4,($D$5-D2088+1)/365,$D$6/365)),0)</f>
        <v>0</v>
      </c>
      <c r="S2088" s="28">
        <f>'Data &amp; Parameter'!$E$16*'Data &amp; Parameter'!$E$17*('Data &amp; Parameter'!$E$18+'Data &amp; Parameter'!$E$19)*'Data &amp; Parameter'!$E$20*'Data &amp; Parameter'!$E$37*R2088</f>
        <v>0</v>
      </c>
      <c r="T2088" s="28">
        <f t="shared" si="32"/>
        <v>0</v>
      </c>
    </row>
    <row r="2089" spans="1:20" ht="15.75" customHeight="1" x14ac:dyDescent="0.35">
      <c r="A2089">
        <v>2082</v>
      </c>
      <c r="B2089" s="76">
        <v>44237</v>
      </c>
      <c r="C2089" s="1" t="s">
        <v>6623</v>
      </c>
      <c r="D2089" s="76">
        <v>44237</v>
      </c>
      <c r="E2089" s="1" t="s">
        <v>6624</v>
      </c>
      <c r="F2089" s="1" t="s">
        <v>6625</v>
      </c>
      <c r="G2089" s="1" t="s">
        <v>123</v>
      </c>
      <c r="H2089" s="1" t="s">
        <v>124</v>
      </c>
      <c r="I2089" s="1" t="s">
        <v>125</v>
      </c>
      <c r="J2089" s="1" t="s">
        <v>6571</v>
      </c>
      <c r="K2089" s="1" t="s">
        <v>6571</v>
      </c>
      <c r="L2089">
        <f>ROUNDUP(IF(B2089&gt;$D$4,0,($D$4-B2089+1)/365),0)</f>
        <v>0</v>
      </c>
      <c r="M2089">
        <f>ROUNDUP(IF(B2089&gt;$D$5,0,($D$5-B2089+1)/365),0)</f>
        <v>0</v>
      </c>
      <c r="N2089" s="28">
        <f>IF(OR(L2089=1,M2089=1),IF(B2089+364&lt;=$D$5,(B2089+364-$D$4+1)/365,IF(B2089&gt;$D$4,($D$5-B2089+1)/365,$D$6/365)),0)</f>
        <v>0</v>
      </c>
      <c r="O2089" s="28">
        <f>'Data &amp; Parameter'!$E$16*'Data &amp; Parameter'!$E$17*('Data &amp; Parameter'!$E$18+'Data &amp; Parameter'!$E$19)*'Data &amp; Parameter'!$E$20*'Data &amp; Parameter'!$E$37*N2089</f>
        <v>0</v>
      </c>
      <c r="P2089">
        <f>ROUNDUP(IF(D2089&gt;$D$4,0,($D$4-D2089+1)/365),0)</f>
        <v>0</v>
      </c>
      <c r="Q2089">
        <f>ROUNDUP(IF(D2089&gt;$D$5,0,($D$5-D2089+1)/365),0)</f>
        <v>0</v>
      </c>
      <c r="R2089" s="28">
        <f>IF(OR(P2089=1,Q2089=1),IF(D2089+364&lt;=$D$5,(D2089+364-$D$4+1)/365,IF(D2089&gt;$D$4,($D$5-D2089+1)/365,$D$6/365)),0)</f>
        <v>0</v>
      </c>
      <c r="S2089" s="28">
        <f>'Data &amp; Parameter'!$E$16*'Data &amp; Parameter'!$E$17*('Data &amp; Parameter'!$E$18+'Data &amp; Parameter'!$E$19)*'Data &amp; Parameter'!$E$20*'Data &amp; Parameter'!$E$37*R2089</f>
        <v>0</v>
      </c>
      <c r="T2089" s="28">
        <f t="shared" si="32"/>
        <v>0</v>
      </c>
    </row>
    <row r="2090" spans="1:20" ht="15.75" customHeight="1" x14ac:dyDescent="0.35">
      <c r="A2090">
        <v>2083</v>
      </c>
      <c r="B2090" s="76">
        <v>44237</v>
      </c>
      <c r="C2090" s="1" t="s">
        <v>6626</v>
      </c>
      <c r="D2090" s="76">
        <v>44237</v>
      </c>
      <c r="E2090" s="1" t="s">
        <v>6627</v>
      </c>
      <c r="F2090" s="1" t="s">
        <v>6628</v>
      </c>
      <c r="G2090" s="1" t="s">
        <v>123</v>
      </c>
      <c r="H2090" s="1" t="s">
        <v>124</v>
      </c>
      <c r="I2090" s="1" t="s">
        <v>125</v>
      </c>
      <c r="J2090" s="1" t="s">
        <v>6629</v>
      </c>
      <c r="K2090" s="1" t="s">
        <v>6629</v>
      </c>
      <c r="L2090">
        <f>ROUNDUP(IF(B2090&gt;$D$4,0,($D$4-B2090+1)/365),0)</f>
        <v>0</v>
      </c>
      <c r="M2090">
        <f>ROUNDUP(IF(B2090&gt;$D$5,0,($D$5-B2090+1)/365),0)</f>
        <v>0</v>
      </c>
      <c r="N2090" s="28">
        <f>IF(OR(L2090=1,M2090=1),IF(B2090+364&lt;=$D$5,(B2090+364-$D$4+1)/365,IF(B2090&gt;$D$4,($D$5-B2090+1)/365,$D$6/365)),0)</f>
        <v>0</v>
      </c>
      <c r="O2090" s="28">
        <f>'Data &amp; Parameter'!$E$16*'Data &amp; Parameter'!$E$17*('Data &amp; Parameter'!$E$18+'Data &amp; Parameter'!$E$19)*'Data &amp; Parameter'!$E$20*'Data &amp; Parameter'!$E$37*N2090</f>
        <v>0</v>
      </c>
      <c r="P2090">
        <f>ROUNDUP(IF(D2090&gt;$D$4,0,($D$4-D2090+1)/365),0)</f>
        <v>0</v>
      </c>
      <c r="Q2090">
        <f>ROUNDUP(IF(D2090&gt;$D$5,0,($D$5-D2090+1)/365),0)</f>
        <v>0</v>
      </c>
      <c r="R2090" s="28">
        <f>IF(OR(P2090=1,Q2090=1),IF(D2090+364&lt;=$D$5,(D2090+364-$D$4+1)/365,IF(D2090&gt;$D$4,($D$5-D2090+1)/365,$D$6/365)),0)</f>
        <v>0</v>
      </c>
      <c r="S2090" s="28">
        <f>'Data &amp; Parameter'!$E$16*'Data &amp; Parameter'!$E$17*('Data &amp; Parameter'!$E$18+'Data &amp; Parameter'!$E$19)*'Data &amp; Parameter'!$E$20*'Data &amp; Parameter'!$E$37*R2090</f>
        <v>0</v>
      </c>
      <c r="T2090" s="28">
        <f t="shared" si="32"/>
        <v>0</v>
      </c>
    </row>
    <row r="2091" spans="1:20" ht="15.75" customHeight="1" x14ac:dyDescent="0.35">
      <c r="A2091">
        <v>2084</v>
      </c>
      <c r="B2091" s="76">
        <v>44237</v>
      </c>
      <c r="C2091" s="1" t="s">
        <v>6630</v>
      </c>
      <c r="D2091" s="76">
        <v>44237</v>
      </c>
      <c r="E2091" s="1" t="s">
        <v>6631</v>
      </c>
      <c r="F2091" s="1" t="s">
        <v>6632</v>
      </c>
      <c r="G2091" s="1" t="s">
        <v>123</v>
      </c>
      <c r="H2091" s="1" t="s">
        <v>124</v>
      </c>
      <c r="I2091" s="1" t="s">
        <v>125</v>
      </c>
      <c r="J2091" s="1" t="s">
        <v>6571</v>
      </c>
      <c r="K2091" s="1" t="s">
        <v>6633</v>
      </c>
      <c r="L2091">
        <f>ROUNDUP(IF(B2091&gt;$D$4,0,($D$4-B2091+1)/365),0)</f>
        <v>0</v>
      </c>
      <c r="M2091">
        <f>ROUNDUP(IF(B2091&gt;$D$5,0,($D$5-B2091+1)/365),0)</f>
        <v>0</v>
      </c>
      <c r="N2091" s="28">
        <f>IF(OR(L2091=1,M2091=1),IF(B2091+364&lt;=$D$5,(B2091+364-$D$4+1)/365,IF(B2091&gt;$D$4,($D$5-B2091+1)/365,$D$6/365)),0)</f>
        <v>0</v>
      </c>
      <c r="O2091" s="28">
        <f>'Data &amp; Parameter'!$E$16*'Data &amp; Parameter'!$E$17*('Data &amp; Parameter'!$E$18+'Data &amp; Parameter'!$E$19)*'Data &amp; Parameter'!$E$20*'Data &amp; Parameter'!$E$37*N2091</f>
        <v>0</v>
      </c>
      <c r="P2091">
        <f>ROUNDUP(IF(D2091&gt;$D$4,0,($D$4-D2091+1)/365),0)</f>
        <v>0</v>
      </c>
      <c r="Q2091">
        <f>ROUNDUP(IF(D2091&gt;$D$5,0,($D$5-D2091+1)/365),0)</f>
        <v>0</v>
      </c>
      <c r="R2091" s="28">
        <f>IF(OR(P2091=1,Q2091=1),IF(D2091+364&lt;=$D$5,(D2091+364-$D$4+1)/365,IF(D2091&gt;$D$4,($D$5-D2091+1)/365,$D$6/365)),0)</f>
        <v>0</v>
      </c>
      <c r="S2091" s="28">
        <f>'Data &amp; Parameter'!$E$16*'Data &amp; Parameter'!$E$17*('Data &amp; Parameter'!$E$18+'Data &amp; Parameter'!$E$19)*'Data &amp; Parameter'!$E$20*'Data &amp; Parameter'!$E$37*R2091</f>
        <v>0</v>
      </c>
      <c r="T2091" s="28">
        <f t="shared" si="32"/>
        <v>0</v>
      </c>
    </row>
    <row r="2092" spans="1:20" ht="15.75" customHeight="1" x14ac:dyDescent="0.35">
      <c r="A2092">
        <v>2085</v>
      </c>
      <c r="B2092" s="76">
        <v>44237</v>
      </c>
      <c r="C2092" s="1" t="s">
        <v>6634</v>
      </c>
      <c r="D2092" s="76">
        <v>44237</v>
      </c>
      <c r="E2092" s="1" t="s">
        <v>6635</v>
      </c>
      <c r="F2092" s="1" t="s">
        <v>6636</v>
      </c>
      <c r="G2092" s="1" t="s">
        <v>123</v>
      </c>
      <c r="H2092" s="1" t="s">
        <v>124</v>
      </c>
      <c r="I2092" s="1" t="s">
        <v>125</v>
      </c>
      <c r="J2092" s="1" t="s">
        <v>6571</v>
      </c>
      <c r="K2092" s="1" t="s">
        <v>6637</v>
      </c>
      <c r="L2092">
        <f>ROUNDUP(IF(B2092&gt;$D$4,0,($D$4-B2092+1)/365),0)</f>
        <v>0</v>
      </c>
      <c r="M2092">
        <f>ROUNDUP(IF(B2092&gt;$D$5,0,($D$5-B2092+1)/365),0)</f>
        <v>0</v>
      </c>
      <c r="N2092" s="28">
        <f>IF(OR(L2092=1,M2092=1),IF(B2092+364&lt;=$D$5,(B2092+364-$D$4+1)/365,IF(B2092&gt;$D$4,($D$5-B2092+1)/365,$D$6/365)),0)</f>
        <v>0</v>
      </c>
      <c r="O2092" s="28">
        <f>'Data &amp; Parameter'!$E$16*'Data &amp; Parameter'!$E$17*('Data &amp; Parameter'!$E$18+'Data &amp; Parameter'!$E$19)*'Data &amp; Parameter'!$E$20*'Data &amp; Parameter'!$E$37*N2092</f>
        <v>0</v>
      </c>
      <c r="P2092">
        <f>ROUNDUP(IF(D2092&gt;$D$4,0,($D$4-D2092+1)/365),0)</f>
        <v>0</v>
      </c>
      <c r="Q2092">
        <f>ROUNDUP(IF(D2092&gt;$D$5,0,($D$5-D2092+1)/365),0)</f>
        <v>0</v>
      </c>
      <c r="R2092" s="28">
        <f>IF(OR(P2092=1,Q2092=1),IF(D2092+364&lt;=$D$5,(D2092+364-$D$4+1)/365,IF(D2092&gt;$D$4,($D$5-D2092+1)/365,$D$6/365)),0)</f>
        <v>0</v>
      </c>
      <c r="S2092" s="28">
        <f>'Data &amp; Parameter'!$E$16*'Data &amp; Parameter'!$E$17*('Data &amp; Parameter'!$E$18+'Data &amp; Parameter'!$E$19)*'Data &amp; Parameter'!$E$20*'Data &amp; Parameter'!$E$37*R2092</f>
        <v>0</v>
      </c>
      <c r="T2092" s="28">
        <f t="shared" si="32"/>
        <v>0</v>
      </c>
    </row>
    <row r="2093" spans="1:20" ht="15.75" customHeight="1" x14ac:dyDescent="0.35">
      <c r="A2093">
        <v>2086</v>
      </c>
      <c r="B2093" s="76">
        <v>44237</v>
      </c>
      <c r="C2093" s="1" t="s">
        <v>6638</v>
      </c>
      <c r="D2093" s="76">
        <v>44237</v>
      </c>
      <c r="E2093" s="1" t="s">
        <v>6639</v>
      </c>
      <c r="F2093" s="1" t="s">
        <v>6640</v>
      </c>
      <c r="G2093" s="1" t="s">
        <v>123</v>
      </c>
      <c r="H2093" s="1" t="s">
        <v>124</v>
      </c>
      <c r="I2093" s="1" t="s">
        <v>125</v>
      </c>
      <c r="J2093" s="1" t="s">
        <v>6641</v>
      </c>
      <c r="K2093" s="1" t="s">
        <v>6641</v>
      </c>
      <c r="L2093">
        <f>ROUNDUP(IF(B2093&gt;$D$4,0,($D$4-B2093+1)/365),0)</f>
        <v>0</v>
      </c>
      <c r="M2093">
        <f>ROUNDUP(IF(B2093&gt;$D$5,0,($D$5-B2093+1)/365),0)</f>
        <v>0</v>
      </c>
      <c r="N2093" s="28">
        <f>IF(OR(L2093=1,M2093=1),IF(B2093+364&lt;=$D$5,(B2093+364-$D$4+1)/365,IF(B2093&gt;$D$4,($D$5-B2093+1)/365,$D$6/365)),0)</f>
        <v>0</v>
      </c>
      <c r="O2093" s="28">
        <f>'Data &amp; Parameter'!$E$16*'Data &amp; Parameter'!$E$17*('Data &amp; Parameter'!$E$18+'Data &amp; Parameter'!$E$19)*'Data &amp; Parameter'!$E$20*'Data &amp; Parameter'!$E$37*N2093</f>
        <v>0</v>
      </c>
      <c r="P2093">
        <f>ROUNDUP(IF(D2093&gt;$D$4,0,($D$4-D2093+1)/365),0)</f>
        <v>0</v>
      </c>
      <c r="Q2093">
        <f>ROUNDUP(IF(D2093&gt;$D$5,0,($D$5-D2093+1)/365),0)</f>
        <v>0</v>
      </c>
      <c r="R2093" s="28">
        <f>IF(OR(P2093=1,Q2093=1),IF(D2093+364&lt;=$D$5,(D2093+364-$D$4+1)/365,IF(D2093&gt;$D$4,($D$5-D2093+1)/365,$D$6/365)),0)</f>
        <v>0</v>
      </c>
      <c r="S2093" s="28">
        <f>'Data &amp; Parameter'!$E$16*'Data &amp; Parameter'!$E$17*('Data &amp; Parameter'!$E$18+'Data &amp; Parameter'!$E$19)*'Data &amp; Parameter'!$E$20*'Data &amp; Parameter'!$E$37*R2093</f>
        <v>0</v>
      </c>
      <c r="T2093" s="28">
        <f t="shared" si="32"/>
        <v>0</v>
      </c>
    </row>
    <row r="2094" spans="1:20" ht="15.75" customHeight="1" x14ac:dyDescent="0.35">
      <c r="A2094">
        <v>2087</v>
      </c>
      <c r="B2094" s="76">
        <v>44237</v>
      </c>
      <c r="C2094" s="1" t="s">
        <v>6642</v>
      </c>
      <c r="D2094" s="76">
        <v>44237</v>
      </c>
      <c r="E2094" s="1" t="s">
        <v>6643</v>
      </c>
      <c r="F2094" s="1" t="s">
        <v>6644</v>
      </c>
      <c r="G2094" s="1" t="s">
        <v>123</v>
      </c>
      <c r="H2094" s="1" t="s">
        <v>124</v>
      </c>
      <c r="I2094" s="1" t="s">
        <v>125</v>
      </c>
      <c r="J2094" s="1" t="s">
        <v>6641</v>
      </c>
      <c r="K2094" s="1" t="s">
        <v>6641</v>
      </c>
      <c r="L2094">
        <f>ROUNDUP(IF(B2094&gt;$D$4,0,($D$4-B2094+1)/365),0)</f>
        <v>0</v>
      </c>
      <c r="M2094">
        <f>ROUNDUP(IF(B2094&gt;$D$5,0,($D$5-B2094+1)/365),0)</f>
        <v>0</v>
      </c>
      <c r="N2094" s="28">
        <f>IF(OR(L2094=1,M2094=1),IF(B2094+364&lt;=$D$5,(B2094+364-$D$4+1)/365,IF(B2094&gt;$D$4,($D$5-B2094+1)/365,$D$6/365)),0)</f>
        <v>0</v>
      </c>
      <c r="O2094" s="28">
        <f>'Data &amp; Parameter'!$E$16*'Data &amp; Parameter'!$E$17*('Data &amp; Parameter'!$E$18+'Data &amp; Parameter'!$E$19)*'Data &amp; Parameter'!$E$20*'Data &amp; Parameter'!$E$37*N2094</f>
        <v>0</v>
      </c>
      <c r="P2094">
        <f>ROUNDUP(IF(D2094&gt;$D$4,0,($D$4-D2094+1)/365),0)</f>
        <v>0</v>
      </c>
      <c r="Q2094">
        <f>ROUNDUP(IF(D2094&gt;$D$5,0,($D$5-D2094+1)/365),0)</f>
        <v>0</v>
      </c>
      <c r="R2094" s="28">
        <f>IF(OR(P2094=1,Q2094=1),IF(D2094+364&lt;=$D$5,(D2094+364-$D$4+1)/365,IF(D2094&gt;$D$4,($D$5-D2094+1)/365,$D$6/365)),0)</f>
        <v>0</v>
      </c>
      <c r="S2094" s="28">
        <f>'Data &amp; Parameter'!$E$16*'Data &amp; Parameter'!$E$17*('Data &amp; Parameter'!$E$18+'Data &amp; Parameter'!$E$19)*'Data &amp; Parameter'!$E$20*'Data &amp; Parameter'!$E$37*R2094</f>
        <v>0</v>
      </c>
      <c r="T2094" s="28">
        <f t="shared" si="32"/>
        <v>0</v>
      </c>
    </row>
    <row r="2095" spans="1:20" ht="15.75" customHeight="1" x14ac:dyDescent="0.35">
      <c r="A2095">
        <v>2088</v>
      </c>
      <c r="B2095" s="76">
        <v>44237</v>
      </c>
      <c r="C2095" s="1" t="s">
        <v>6645</v>
      </c>
      <c r="D2095" s="76">
        <v>44237</v>
      </c>
      <c r="E2095" s="1" t="s">
        <v>6646</v>
      </c>
      <c r="F2095" s="1" t="s">
        <v>6647</v>
      </c>
      <c r="G2095" s="1" t="s">
        <v>123</v>
      </c>
      <c r="H2095" s="1" t="s">
        <v>124</v>
      </c>
      <c r="I2095" s="1" t="s">
        <v>125</v>
      </c>
      <c r="J2095" s="1" t="s">
        <v>6641</v>
      </c>
      <c r="K2095" s="1" t="s">
        <v>6641</v>
      </c>
      <c r="L2095">
        <f>ROUNDUP(IF(B2095&gt;$D$4,0,($D$4-B2095+1)/365),0)</f>
        <v>0</v>
      </c>
      <c r="M2095">
        <f>ROUNDUP(IF(B2095&gt;$D$5,0,($D$5-B2095+1)/365),0)</f>
        <v>0</v>
      </c>
      <c r="N2095" s="28">
        <f>IF(OR(L2095=1,M2095=1),IF(B2095+364&lt;=$D$5,(B2095+364-$D$4+1)/365,IF(B2095&gt;$D$4,($D$5-B2095+1)/365,$D$6/365)),0)</f>
        <v>0</v>
      </c>
      <c r="O2095" s="28">
        <f>'Data &amp; Parameter'!$E$16*'Data &amp; Parameter'!$E$17*('Data &amp; Parameter'!$E$18+'Data &amp; Parameter'!$E$19)*'Data &amp; Parameter'!$E$20*'Data &amp; Parameter'!$E$37*N2095</f>
        <v>0</v>
      </c>
      <c r="P2095">
        <f>ROUNDUP(IF(D2095&gt;$D$4,0,($D$4-D2095+1)/365),0)</f>
        <v>0</v>
      </c>
      <c r="Q2095">
        <f>ROUNDUP(IF(D2095&gt;$D$5,0,($D$5-D2095+1)/365),0)</f>
        <v>0</v>
      </c>
      <c r="R2095" s="28">
        <f>IF(OR(P2095=1,Q2095=1),IF(D2095+364&lt;=$D$5,(D2095+364-$D$4+1)/365,IF(D2095&gt;$D$4,($D$5-D2095+1)/365,$D$6/365)),0)</f>
        <v>0</v>
      </c>
      <c r="S2095" s="28">
        <f>'Data &amp; Parameter'!$E$16*'Data &amp; Parameter'!$E$17*('Data &amp; Parameter'!$E$18+'Data &amp; Parameter'!$E$19)*'Data &amp; Parameter'!$E$20*'Data &amp; Parameter'!$E$37*R2095</f>
        <v>0</v>
      </c>
      <c r="T2095" s="28">
        <f t="shared" si="32"/>
        <v>0</v>
      </c>
    </row>
    <row r="2096" spans="1:20" ht="15.75" customHeight="1" x14ac:dyDescent="0.35">
      <c r="A2096">
        <v>2089</v>
      </c>
      <c r="B2096" s="76">
        <v>44237</v>
      </c>
      <c r="C2096" s="1" t="s">
        <v>6648</v>
      </c>
      <c r="D2096" s="76">
        <v>44237</v>
      </c>
      <c r="E2096" s="1" t="s">
        <v>6649</v>
      </c>
      <c r="F2096" s="1" t="s">
        <v>6650</v>
      </c>
      <c r="G2096" s="1" t="s">
        <v>123</v>
      </c>
      <c r="H2096" s="1" t="s">
        <v>124</v>
      </c>
      <c r="I2096" s="1" t="s">
        <v>125</v>
      </c>
      <c r="J2096" s="1" t="s">
        <v>6641</v>
      </c>
      <c r="K2096" s="1" t="s">
        <v>6641</v>
      </c>
      <c r="L2096">
        <f>ROUNDUP(IF(B2096&gt;$D$4,0,($D$4-B2096+1)/365),0)</f>
        <v>0</v>
      </c>
      <c r="M2096">
        <f>ROUNDUP(IF(B2096&gt;$D$5,0,($D$5-B2096+1)/365),0)</f>
        <v>0</v>
      </c>
      <c r="N2096" s="28">
        <f>IF(OR(L2096=1,M2096=1),IF(B2096+364&lt;=$D$5,(B2096+364-$D$4+1)/365,IF(B2096&gt;$D$4,($D$5-B2096+1)/365,$D$6/365)),0)</f>
        <v>0</v>
      </c>
      <c r="O2096" s="28">
        <f>'Data &amp; Parameter'!$E$16*'Data &amp; Parameter'!$E$17*('Data &amp; Parameter'!$E$18+'Data &amp; Parameter'!$E$19)*'Data &amp; Parameter'!$E$20*'Data &amp; Parameter'!$E$37*N2096</f>
        <v>0</v>
      </c>
      <c r="P2096">
        <f>ROUNDUP(IF(D2096&gt;$D$4,0,($D$4-D2096+1)/365),0)</f>
        <v>0</v>
      </c>
      <c r="Q2096">
        <f>ROUNDUP(IF(D2096&gt;$D$5,0,($D$5-D2096+1)/365),0)</f>
        <v>0</v>
      </c>
      <c r="R2096" s="28">
        <f>IF(OR(P2096=1,Q2096=1),IF(D2096+364&lt;=$D$5,(D2096+364-$D$4+1)/365,IF(D2096&gt;$D$4,($D$5-D2096+1)/365,$D$6/365)),0)</f>
        <v>0</v>
      </c>
      <c r="S2096" s="28">
        <f>'Data &amp; Parameter'!$E$16*'Data &amp; Parameter'!$E$17*('Data &amp; Parameter'!$E$18+'Data &amp; Parameter'!$E$19)*'Data &amp; Parameter'!$E$20*'Data &amp; Parameter'!$E$37*R2096</f>
        <v>0</v>
      </c>
      <c r="T2096" s="28">
        <f t="shared" si="32"/>
        <v>0</v>
      </c>
    </row>
    <row r="2097" spans="1:20" ht="15.75" customHeight="1" x14ac:dyDescent="0.35">
      <c r="A2097">
        <v>2090</v>
      </c>
      <c r="B2097" s="76">
        <v>44237</v>
      </c>
      <c r="C2097" s="1" t="s">
        <v>6651</v>
      </c>
      <c r="D2097" s="76">
        <v>44237</v>
      </c>
      <c r="E2097" s="1" t="s">
        <v>6652</v>
      </c>
      <c r="F2097" s="1" t="s">
        <v>6653</v>
      </c>
      <c r="G2097" s="1" t="s">
        <v>123</v>
      </c>
      <c r="H2097" s="1" t="s">
        <v>124</v>
      </c>
      <c r="I2097" s="1" t="s">
        <v>125</v>
      </c>
      <c r="J2097" s="1" t="s">
        <v>6571</v>
      </c>
      <c r="K2097" s="1" t="s">
        <v>5229</v>
      </c>
      <c r="L2097">
        <f>ROUNDUP(IF(B2097&gt;$D$4,0,($D$4-B2097+1)/365),0)</f>
        <v>0</v>
      </c>
      <c r="M2097">
        <f>ROUNDUP(IF(B2097&gt;$D$5,0,($D$5-B2097+1)/365),0)</f>
        <v>0</v>
      </c>
      <c r="N2097" s="28">
        <f>IF(OR(L2097=1,M2097=1),IF(B2097+364&lt;=$D$5,(B2097+364-$D$4+1)/365,IF(B2097&gt;$D$4,($D$5-B2097+1)/365,$D$6/365)),0)</f>
        <v>0</v>
      </c>
      <c r="O2097" s="28">
        <f>'Data &amp; Parameter'!$E$16*'Data &amp; Parameter'!$E$17*('Data &amp; Parameter'!$E$18+'Data &amp; Parameter'!$E$19)*'Data &amp; Parameter'!$E$20*'Data &amp; Parameter'!$E$37*N2097</f>
        <v>0</v>
      </c>
      <c r="P2097">
        <f>ROUNDUP(IF(D2097&gt;$D$4,0,($D$4-D2097+1)/365),0)</f>
        <v>0</v>
      </c>
      <c r="Q2097">
        <f>ROUNDUP(IF(D2097&gt;$D$5,0,($D$5-D2097+1)/365),0)</f>
        <v>0</v>
      </c>
      <c r="R2097" s="28">
        <f>IF(OR(P2097=1,Q2097=1),IF(D2097+364&lt;=$D$5,(D2097+364-$D$4+1)/365,IF(D2097&gt;$D$4,($D$5-D2097+1)/365,$D$6/365)),0)</f>
        <v>0</v>
      </c>
      <c r="S2097" s="28">
        <f>'Data &amp; Parameter'!$E$16*'Data &amp; Parameter'!$E$17*('Data &amp; Parameter'!$E$18+'Data &amp; Parameter'!$E$19)*'Data &amp; Parameter'!$E$20*'Data &amp; Parameter'!$E$37*R2097</f>
        <v>0</v>
      </c>
      <c r="T2097" s="28">
        <f t="shared" si="32"/>
        <v>0</v>
      </c>
    </row>
    <row r="2098" spans="1:20" ht="15.75" customHeight="1" x14ac:dyDescent="0.35">
      <c r="A2098">
        <v>2091</v>
      </c>
      <c r="B2098" s="76">
        <v>44237</v>
      </c>
      <c r="C2098" s="1" t="s">
        <v>6654</v>
      </c>
      <c r="D2098" s="76">
        <v>44237</v>
      </c>
      <c r="E2098" s="1" t="s">
        <v>6655</v>
      </c>
      <c r="F2098" s="1" t="s">
        <v>6656</v>
      </c>
      <c r="G2098" s="1" t="s">
        <v>123</v>
      </c>
      <c r="H2098" s="1" t="s">
        <v>124</v>
      </c>
      <c r="I2098" s="1" t="s">
        <v>125</v>
      </c>
      <c r="J2098" s="1" t="s">
        <v>6571</v>
      </c>
      <c r="K2098" s="1" t="s">
        <v>5229</v>
      </c>
      <c r="L2098">
        <f>ROUNDUP(IF(B2098&gt;$D$4,0,($D$4-B2098+1)/365),0)</f>
        <v>0</v>
      </c>
      <c r="M2098">
        <f>ROUNDUP(IF(B2098&gt;$D$5,0,($D$5-B2098+1)/365),0)</f>
        <v>0</v>
      </c>
      <c r="N2098" s="28">
        <f>IF(OR(L2098=1,M2098=1),IF(B2098+364&lt;=$D$5,(B2098+364-$D$4+1)/365,IF(B2098&gt;$D$4,($D$5-B2098+1)/365,$D$6/365)),0)</f>
        <v>0</v>
      </c>
      <c r="O2098" s="28">
        <f>'Data &amp; Parameter'!$E$16*'Data &amp; Parameter'!$E$17*('Data &amp; Parameter'!$E$18+'Data &amp; Parameter'!$E$19)*'Data &amp; Parameter'!$E$20*'Data &amp; Parameter'!$E$37*N2098</f>
        <v>0</v>
      </c>
      <c r="P2098">
        <f>ROUNDUP(IF(D2098&gt;$D$4,0,($D$4-D2098+1)/365),0)</f>
        <v>0</v>
      </c>
      <c r="Q2098">
        <f>ROUNDUP(IF(D2098&gt;$D$5,0,($D$5-D2098+1)/365),0)</f>
        <v>0</v>
      </c>
      <c r="R2098" s="28">
        <f>IF(OR(P2098=1,Q2098=1),IF(D2098+364&lt;=$D$5,(D2098+364-$D$4+1)/365,IF(D2098&gt;$D$4,($D$5-D2098+1)/365,$D$6/365)),0)</f>
        <v>0</v>
      </c>
      <c r="S2098" s="28">
        <f>'Data &amp; Parameter'!$E$16*'Data &amp; Parameter'!$E$17*('Data &amp; Parameter'!$E$18+'Data &amp; Parameter'!$E$19)*'Data &amp; Parameter'!$E$20*'Data &amp; Parameter'!$E$37*R2098</f>
        <v>0</v>
      </c>
      <c r="T2098" s="28">
        <f t="shared" si="32"/>
        <v>0</v>
      </c>
    </row>
    <row r="2099" spans="1:20" ht="15.75" customHeight="1" x14ac:dyDescent="0.35">
      <c r="A2099">
        <v>2092</v>
      </c>
      <c r="B2099" s="76">
        <v>44237</v>
      </c>
      <c r="C2099" s="1" t="s">
        <v>6657</v>
      </c>
      <c r="D2099" s="76">
        <v>44237</v>
      </c>
      <c r="E2099" s="1" t="s">
        <v>6658</v>
      </c>
      <c r="F2099" s="1" t="s">
        <v>6659</v>
      </c>
      <c r="G2099" s="1" t="s">
        <v>123</v>
      </c>
      <c r="H2099" s="1" t="s">
        <v>124</v>
      </c>
      <c r="I2099" s="1" t="s">
        <v>125</v>
      </c>
      <c r="J2099" s="1" t="s">
        <v>6571</v>
      </c>
      <c r="K2099" s="1" t="s">
        <v>5229</v>
      </c>
      <c r="L2099">
        <f>ROUNDUP(IF(B2099&gt;$D$4,0,($D$4-B2099+1)/365),0)</f>
        <v>0</v>
      </c>
      <c r="M2099">
        <f>ROUNDUP(IF(B2099&gt;$D$5,0,($D$5-B2099+1)/365),0)</f>
        <v>0</v>
      </c>
      <c r="N2099" s="28">
        <f>IF(OR(L2099=1,M2099=1),IF(B2099+364&lt;=$D$5,(B2099+364-$D$4+1)/365,IF(B2099&gt;$D$4,($D$5-B2099+1)/365,$D$6/365)),0)</f>
        <v>0</v>
      </c>
      <c r="O2099" s="28">
        <f>'Data &amp; Parameter'!$E$16*'Data &amp; Parameter'!$E$17*('Data &amp; Parameter'!$E$18+'Data &amp; Parameter'!$E$19)*'Data &amp; Parameter'!$E$20*'Data &amp; Parameter'!$E$37*N2099</f>
        <v>0</v>
      </c>
      <c r="P2099">
        <f>ROUNDUP(IF(D2099&gt;$D$4,0,($D$4-D2099+1)/365),0)</f>
        <v>0</v>
      </c>
      <c r="Q2099">
        <f>ROUNDUP(IF(D2099&gt;$D$5,0,($D$5-D2099+1)/365),0)</f>
        <v>0</v>
      </c>
      <c r="R2099" s="28">
        <f>IF(OR(P2099=1,Q2099=1),IF(D2099+364&lt;=$D$5,(D2099+364-$D$4+1)/365,IF(D2099&gt;$D$4,($D$5-D2099+1)/365,$D$6/365)),0)</f>
        <v>0</v>
      </c>
      <c r="S2099" s="28">
        <f>'Data &amp; Parameter'!$E$16*'Data &amp; Parameter'!$E$17*('Data &amp; Parameter'!$E$18+'Data &amp; Parameter'!$E$19)*'Data &amp; Parameter'!$E$20*'Data &amp; Parameter'!$E$37*R2099</f>
        <v>0</v>
      </c>
      <c r="T2099" s="28">
        <f t="shared" si="32"/>
        <v>0</v>
      </c>
    </row>
    <row r="2100" spans="1:20" ht="15.75" customHeight="1" x14ac:dyDescent="0.35">
      <c r="A2100">
        <v>2093</v>
      </c>
      <c r="B2100" s="76">
        <v>44237</v>
      </c>
      <c r="C2100" s="1" t="s">
        <v>6660</v>
      </c>
      <c r="D2100" s="76">
        <v>44237</v>
      </c>
      <c r="E2100" s="1" t="s">
        <v>6661</v>
      </c>
      <c r="F2100" s="1" t="s">
        <v>6662</v>
      </c>
      <c r="G2100" s="1" t="s">
        <v>123</v>
      </c>
      <c r="H2100" s="1" t="s">
        <v>124</v>
      </c>
      <c r="I2100" s="1" t="s">
        <v>125</v>
      </c>
      <c r="J2100" s="1" t="s">
        <v>6663</v>
      </c>
      <c r="K2100" s="1" t="s">
        <v>5229</v>
      </c>
      <c r="L2100">
        <f>ROUNDUP(IF(B2100&gt;$D$4,0,($D$4-B2100+1)/365),0)</f>
        <v>0</v>
      </c>
      <c r="M2100">
        <f>ROUNDUP(IF(B2100&gt;$D$5,0,($D$5-B2100+1)/365),0)</f>
        <v>0</v>
      </c>
      <c r="N2100" s="28">
        <f>IF(OR(L2100=1,M2100=1),IF(B2100+364&lt;=$D$5,(B2100+364-$D$4+1)/365,IF(B2100&gt;$D$4,($D$5-B2100+1)/365,$D$6/365)),0)</f>
        <v>0</v>
      </c>
      <c r="O2100" s="28">
        <f>'Data &amp; Parameter'!$E$16*'Data &amp; Parameter'!$E$17*('Data &amp; Parameter'!$E$18+'Data &amp; Parameter'!$E$19)*'Data &amp; Parameter'!$E$20*'Data &amp; Parameter'!$E$37*N2100</f>
        <v>0</v>
      </c>
      <c r="P2100">
        <f>ROUNDUP(IF(D2100&gt;$D$4,0,($D$4-D2100+1)/365),0)</f>
        <v>0</v>
      </c>
      <c r="Q2100">
        <f>ROUNDUP(IF(D2100&gt;$D$5,0,($D$5-D2100+1)/365),0)</f>
        <v>0</v>
      </c>
      <c r="R2100" s="28">
        <f>IF(OR(P2100=1,Q2100=1),IF(D2100+364&lt;=$D$5,(D2100+364-$D$4+1)/365,IF(D2100&gt;$D$4,($D$5-D2100+1)/365,$D$6/365)),0)</f>
        <v>0</v>
      </c>
      <c r="S2100" s="28">
        <f>'Data &amp; Parameter'!$E$16*'Data &amp; Parameter'!$E$17*('Data &amp; Parameter'!$E$18+'Data &amp; Parameter'!$E$19)*'Data &amp; Parameter'!$E$20*'Data &amp; Parameter'!$E$37*R2100</f>
        <v>0</v>
      </c>
      <c r="T2100" s="28">
        <f t="shared" si="32"/>
        <v>0</v>
      </c>
    </row>
    <row r="2101" spans="1:20" ht="15.75" customHeight="1" x14ac:dyDescent="0.35">
      <c r="A2101">
        <v>2094</v>
      </c>
      <c r="B2101" s="76">
        <v>44237</v>
      </c>
      <c r="C2101" s="1" t="s">
        <v>6664</v>
      </c>
      <c r="D2101" s="76">
        <v>44237</v>
      </c>
      <c r="E2101" s="1" t="s">
        <v>6665</v>
      </c>
      <c r="F2101" s="1" t="s">
        <v>6666</v>
      </c>
      <c r="G2101" s="1" t="s">
        <v>123</v>
      </c>
      <c r="H2101" s="1" t="s">
        <v>124</v>
      </c>
      <c r="I2101" s="1" t="s">
        <v>125</v>
      </c>
      <c r="J2101" s="1" t="s">
        <v>6571</v>
      </c>
      <c r="K2101" s="1" t="s">
        <v>5229</v>
      </c>
      <c r="L2101">
        <f>ROUNDUP(IF(B2101&gt;$D$4,0,($D$4-B2101+1)/365),0)</f>
        <v>0</v>
      </c>
      <c r="M2101">
        <f>ROUNDUP(IF(B2101&gt;$D$5,0,($D$5-B2101+1)/365),0)</f>
        <v>0</v>
      </c>
      <c r="N2101" s="28">
        <f>IF(OR(L2101=1,M2101=1),IF(B2101+364&lt;=$D$5,(B2101+364-$D$4+1)/365,IF(B2101&gt;$D$4,($D$5-B2101+1)/365,$D$6/365)),0)</f>
        <v>0</v>
      </c>
      <c r="O2101" s="28">
        <f>'Data &amp; Parameter'!$E$16*'Data &amp; Parameter'!$E$17*('Data &amp; Parameter'!$E$18+'Data &amp; Parameter'!$E$19)*'Data &amp; Parameter'!$E$20*'Data &amp; Parameter'!$E$37*N2101</f>
        <v>0</v>
      </c>
      <c r="P2101">
        <f>ROUNDUP(IF(D2101&gt;$D$4,0,($D$4-D2101+1)/365),0)</f>
        <v>0</v>
      </c>
      <c r="Q2101">
        <f>ROUNDUP(IF(D2101&gt;$D$5,0,($D$5-D2101+1)/365),0)</f>
        <v>0</v>
      </c>
      <c r="R2101" s="28">
        <f>IF(OR(P2101=1,Q2101=1),IF(D2101+364&lt;=$D$5,(D2101+364-$D$4+1)/365,IF(D2101&gt;$D$4,($D$5-D2101+1)/365,$D$6/365)),0)</f>
        <v>0</v>
      </c>
      <c r="S2101" s="28">
        <f>'Data &amp; Parameter'!$E$16*'Data &amp; Parameter'!$E$17*('Data &amp; Parameter'!$E$18+'Data &amp; Parameter'!$E$19)*'Data &amp; Parameter'!$E$20*'Data &amp; Parameter'!$E$37*R2101</f>
        <v>0</v>
      </c>
      <c r="T2101" s="28">
        <f t="shared" si="32"/>
        <v>0</v>
      </c>
    </row>
    <row r="2102" spans="1:20" ht="15.75" customHeight="1" x14ac:dyDescent="0.35">
      <c r="A2102">
        <v>2095</v>
      </c>
      <c r="B2102" s="76">
        <v>44237</v>
      </c>
      <c r="C2102" s="1" t="s">
        <v>6667</v>
      </c>
      <c r="D2102" s="76">
        <v>44237</v>
      </c>
      <c r="E2102" s="1" t="s">
        <v>6668</v>
      </c>
      <c r="F2102" s="1" t="s">
        <v>6669</v>
      </c>
      <c r="G2102" s="1" t="s">
        <v>123</v>
      </c>
      <c r="H2102" s="1" t="s">
        <v>124</v>
      </c>
      <c r="I2102" s="1" t="s">
        <v>125</v>
      </c>
      <c r="J2102" s="1" t="s">
        <v>6571</v>
      </c>
      <c r="K2102" s="1" t="s">
        <v>5229</v>
      </c>
      <c r="L2102">
        <f>ROUNDUP(IF(B2102&gt;$D$4,0,($D$4-B2102+1)/365),0)</f>
        <v>0</v>
      </c>
      <c r="M2102">
        <f>ROUNDUP(IF(B2102&gt;$D$5,0,($D$5-B2102+1)/365),0)</f>
        <v>0</v>
      </c>
      <c r="N2102" s="28">
        <f>IF(OR(L2102=1,M2102=1),IF(B2102+364&lt;=$D$5,(B2102+364-$D$4+1)/365,IF(B2102&gt;$D$4,($D$5-B2102+1)/365,$D$6/365)),0)</f>
        <v>0</v>
      </c>
      <c r="O2102" s="28">
        <f>'Data &amp; Parameter'!$E$16*'Data &amp; Parameter'!$E$17*('Data &amp; Parameter'!$E$18+'Data &amp; Parameter'!$E$19)*'Data &amp; Parameter'!$E$20*'Data &amp; Parameter'!$E$37*N2102</f>
        <v>0</v>
      </c>
      <c r="P2102">
        <f>ROUNDUP(IF(D2102&gt;$D$4,0,($D$4-D2102+1)/365),0)</f>
        <v>0</v>
      </c>
      <c r="Q2102">
        <f>ROUNDUP(IF(D2102&gt;$D$5,0,($D$5-D2102+1)/365),0)</f>
        <v>0</v>
      </c>
      <c r="R2102" s="28">
        <f>IF(OR(P2102=1,Q2102=1),IF(D2102+364&lt;=$D$5,(D2102+364-$D$4+1)/365,IF(D2102&gt;$D$4,($D$5-D2102+1)/365,$D$6/365)),0)</f>
        <v>0</v>
      </c>
      <c r="S2102" s="28">
        <f>'Data &amp; Parameter'!$E$16*'Data &amp; Parameter'!$E$17*('Data &amp; Parameter'!$E$18+'Data &amp; Parameter'!$E$19)*'Data &amp; Parameter'!$E$20*'Data &amp; Parameter'!$E$37*R2102</f>
        <v>0</v>
      </c>
      <c r="T2102" s="28">
        <f t="shared" si="32"/>
        <v>0</v>
      </c>
    </row>
    <row r="2103" spans="1:20" ht="15.75" customHeight="1" x14ac:dyDescent="0.35">
      <c r="A2103">
        <v>2096</v>
      </c>
      <c r="B2103" s="76">
        <v>44237</v>
      </c>
      <c r="C2103" s="1" t="s">
        <v>6670</v>
      </c>
      <c r="D2103" s="76">
        <v>44237</v>
      </c>
      <c r="E2103" s="1" t="s">
        <v>6671</v>
      </c>
      <c r="F2103" s="1" t="s">
        <v>6672</v>
      </c>
      <c r="G2103" s="1" t="s">
        <v>123</v>
      </c>
      <c r="H2103" s="1" t="s">
        <v>124</v>
      </c>
      <c r="I2103" s="1" t="s">
        <v>125</v>
      </c>
      <c r="J2103" s="1" t="s">
        <v>6571</v>
      </c>
      <c r="K2103" s="1" t="s">
        <v>6663</v>
      </c>
      <c r="L2103">
        <f>ROUNDUP(IF(B2103&gt;$D$4,0,($D$4-B2103+1)/365),0)</f>
        <v>0</v>
      </c>
      <c r="M2103">
        <f>ROUNDUP(IF(B2103&gt;$D$5,0,($D$5-B2103+1)/365),0)</f>
        <v>0</v>
      </c>
      <c r="N2103" s="28">
        <f>IF(OR(L2103=1,M2103=1),IF(B2103+364&lt;=$D$5,(B2103+364-$D$4+1)/365,IF(B2103&gt;$D$4,($D$5-B2103+1)/365,$D$6/365)),0)</f>
        <v>0</v>
      </c>
      <c r="O2103" s="28">
        <f>'Data &amp; Parameter'!$E$16*'Data &amp; Parameter'!$E$17*('Data &amp; Parameter'!$E$18+'Data &amp; Parameter'!$E$19)*'Data &amp; Parameter'!$E$20*'Data &amp; Parameter'!$E$37*N2103</f>
        <v>0</v>
      </c>
      <c r="P2103">
        <f>ROUNDUP(IF(D2103&gt;$D$4,0,($D$4-D2103+1)/365),0)</f>
        <v>0</v>
      </c>
      <c r="Q2103">
        <f>ROUNDUP(IF(D2103&gt;$D$5,0,($D$5-D2103+1)/365),0)</f>
        <v>0</v>
      </c>
      <c r="R2103" s="28">
        <f>IF(OR(P2103=1,Q2103=1),IF(D2103+364&lt;=$D$5,(D2103+364-$D$4+1)/365,IF(D2103&gt;$D$4,($D$5-D2103+1)/365,$D$6/365)),0)</f>
        <v>0</v>
      </c>
      <c r="S2103" s="28">
        <f>'Data &amp; Parameter'!$E$16*'Data &amp; Parameter'!$E$17*('Data &amp; Parameter'!$E$18+'Data &amp; Parameter'!$E$19)*'Data &amp; Parameter'!$E$20*'Data &amp; Parameter'!$E$37*R2103</f>
        <v>0</v>
      </c>
      <c r="T2103" s="28">
        <f t="shared" si="32"/>
        <v>0</v>
      </c>
    </row>
    <row r="2104" spans="1:20" ht="15.75" customHeight="1" x14ac:dyDescent="0.35">
      <c r="A2104">
        <v>2097</v>
      </c>
      <c r="B2104" s="76">
        <v>44237</v>
      </c>
      <c r="C2104" s="1" t="s">
        <v>6673</v>
      </c>
      <c r="D2104" s="76">
        <v>44237</v>
      </c>
      <c r="E2104" s="1" t="s">
        <v>6674</v>
      </c>
      <c r="F2104" s="1" t="s">
        <v>6675</v>
      </c>
      <c r="G2104" s="1" t="s">
        <v>123</v>
      </c>
      <c r="H2104" s="1" t="s">
        <v>124</v>
      </c>
      <c r="I2104" s="1" t="s">
        <v>125</v>
      </c>
      <c r="J2104" s="1" t="s">
        <v>6663</v>
      </c>
      <c r="K2104" s="1" t="s">
        <v>6663</v>
      </c>
      <c r="L2104">
        <f>ROUNDUP(IF(B2104&gt;$D$4,0,($D$4-B2104+1)/365),0)</f>
        <v>0</v>
      </c>
      <c r="M2104">
        <f>ROUNDUP(IF(B2104&gt;$D$5,0,($D$5-B2104+1)/365),0)</f>
        <v>0</v>
      </c>
      <c r="N2104" s="28">
        <f>IF(OR(L2104=1,M2104=1),IF(B2104+364&lt;=$D$5,(B2104+364-$D$4+1)/365,IF(B2104&gt;$D$4,($D$5-B2104+1)/365,$D$6/365)),0)</f>
        <v>0</v>
      </c>
      <c r="O2104" s="28">
        <f>'Data &amp; Parameter'!$E$16*'Data &amp; Parameter'!$E$17*('Data &amp; Parameter'!$E$18+'Data &amp; Parameter'!$E$19)*'Data &amp; Parameter'!$E$20*'Data &amp; Parameter'!$E$37*N2104</f>
        <v>0</v>
      </c>
      <c r="P2104">
        <f>ROUNDUP(IF(D2104&gt;$D$4,0,($D$4-D2104+1)/365),0)</f>
        <v>0</v>
      </c>
      <c r="Q2104">
        <f>ROUNDUP(IF(D2104&gt;$D$5,0,($D$5-D2104+1)/365),0)</f>
        <v>0</v>
      </c>
      <c r="R2104" s="28">
        <f>IF(OR(P2104=1,Q2104=1),IF(D2104+364&lt;=$D$5,(D2104+364-$D$4+1)/365,IF(D2104&gt;$D$4,($D$5-D2104+1)/365,$D$6/365)),0)</f>
        <v>0</v>
      </c>
      <c r="S2104" s="28">
        <f>'Data &amp; Parameter'!$E$16*'Data &amp; Parameter'!$E$17*('Data &amp; Parameter'!$E$18+'Data &amp; Parameter'!$E$19)*'Data &amp; Parameter'!$E$20*'Data &amp; Parameter'!$E$37*R2104</f>
        <v>0</v>
      </c>
      <c r="T2104" s="28">
        <f t="shared" si="32"/>
        <v>0</v>
      </c>
    </row>
    <row r="2105" spans="1:20" ht="15.75" customHeight="1" x14ac:dyDescent="0.35">
      <c r="A2105">
        <v>2098</v>
      </c>
      <c r="B2105" s="76">
        <v>44237</v>
      </c>
      <c r="C2105" s="1" t="s">
        <v>6676</v>
      </c>
      <c r="D2105" s="76">
        <v>44237</v>
      </c>
      <c r="E2105" s="1" t="s">
        <v>6677</v>
      </c>
      <c r="F2105" s="1" t="s">
        <v>6678</v>
      </c>
      <c r="G2105" s="1" t="s">
        <v>123</v>
      </c>
      <c r="H2105" s="1" t="s">
        <v>124</v>
      </c>
      <c r="I2105" s="1" t="s">
        <v>125</v>
      </c>
      <c r="J2105" s="1" t="s">
        <v>6571</v>
      </c>
      <c r="K2105" s="1" t="s">
        <v>6637</v>
      </c>
      <c r="L2105">
        <f>ROUNDUP(IF(B2105&gt;$D$4,0,($D$4-B2105+1)/365),0)</f>
        <v>0</v>
      </c>
      <c r="M2105">
        <f>ROUNDUP(IF(B2105&gt;$D$5,0,($D$5-B2105+1)/365),0)</f>
        <v>0</v>
      </c>
      <c r="N2105" s="28">
        <f>IF(OR(L2105=1,M2105=1),IF(B2105+364&lt;=$D$5,(B2105+364-$D$4+1)/365,IF(B2105&gt;$D$4,($D$5-B2105+1)/365,$D$6/365)),0)</f>
        <v>0</v>
      </c>
      <c r="O2105" s="28">
        <f>'Data &amp; Parameter'!$E$16*'Data &amp; Parameter'!$E$17*('Data &amp; Parameter'!$E$18+'Data &amp; Parameter'!$E$19)*'Data &amp; Parameter'!$E$20*'Data &amp; Parameter'!$E$37*N2105</f>
        <v>0</v>
      </c>
      <c r="P2105">
        <f>ROUNDUP(IF(D2105&gt;$D$4,0,($D$4-D2105+1)/365),0)</f>
        <v>0</v>
      </c>
      <c r="Q2105">
        <f>ROUNDUP(IF(D2105&gt;$D$5,0,($D$5-D2105+1)/365),0)</f>
        <v>0</v>
      </c>
      <c r="R2105" s="28">
        <f>IF(OR(P2105=1,Q2105=1),IF(D2105+364&lt;=$D$5,(D2105+364-$D$4+1)/365,IF(D2105&gt;$D$4,($D$5-D2105+1)/365,$D$6/365)),0)</f>
        <v>0</v>
      </c>
      <c r="S2105" s="28">
        <f>'Data &amp; Parameter'!$E$16*'Data &amp; Parameter'!$E$17*('Data &amp; Parameter'!$E$18+'Data &amp; Parameter'!$E$19)*'Data &amp; Parameter'!$E$20*'Data &amp; Parameter'!$E$37*R2105</f>
        <v>0</v>
      </c>
      <c r="T2105" s="28">
        <f t="shared" si="32"/>
        <v>0</v>
      </c>
    </row>
    <row r="2106" spans="1:20" ht="15.75" customHeight="1" x14ac:dyDescent="0.35">
      <c r="A2106">
        <v>2099</v>
      </c>
      <c r="B2106" s="76">
        <v>44237</v>
      </c>
      <c r="C2106" s="1" t="s">
        <v>6679</v>
      </c>
      <c r="D2106" s="76">
        <v>44237</v>
      </c>
      <c r="E2106" s="1" t="s">
        <v>6680</v>
      </c>
      <c r="F2106" s="1" t="s">
        <v>6681</v>
      </c>
      <c r="G2106" s="1" t="s">
        <v>123</v>
      </c>
      <c r="H2106" s="1" t="s">
        <v>124</v>
      </c>
      <c r="I2106" s="1" t="s">
        <v>125</v>
      </c>
      <c r="J2106" s="1" t="s">
        <v>6663</v>
      </c>
      <c r="K2106" s="1" t="s">
        <v>6663</v>
      </c>
      <c r="L2106">
        <f>ROUNDUP(IF(B2106&gt;$D$4,0,($D$4-B2106+1)/365),0)</f>
        <v>0</v>
      </c>
      <c r="M2106">
        <f>ROUNDUP(IF(B2106&gt;$D$5,0,($D$5-B2106+1)/365),0)</f>
        <v>0</v>
      </c>
      <c r="N2106" s="28">
        <f>IF(OR(L2106=1,M2106=1),IF(B2106+364&lt;=$D$5,(B2106+364-$D$4+1)/365,IF(B2106&gt;$D$4,($D$5-B2106+1)/365,$D$6/365)),0)</f>
        <v>0</v>
      </c>
      <c r="O2106" s="28">
        <f>'Data &amp; Parameter'!$E$16*'Data &amp; Parameter'!$E$17*('Data &amp; Parameter'!$E$18+'Data &amp; Parameter'!$E$19)*'Data &amp; Parameter'!$E$20*'Data &amp; Parameter'!$E$37*N2106</f>
        <v>0</v>
      </c>
      <c r="P2106">
        <f>ROUNDUP(IF(D2106&gt;$D$4,0,($D$4-D2106+1)/365),0)</f>
        <v>0</v>
      </c>
      <c r="Q2106">
        <f>ROUNDUP(IF(D2106&gt;$D$5,0,($D$5-D2106+1)/365),0)</f>
        <v>0</v>
      </c>
      <c r="R2106" s="28">
        <f>IF(OR(P2106=1,Q2106=1),IF(D2106+364&lt;=$D$5,(D2106+364-$D$4+1)/365,IF(D2106&gt;$D$4,($D$5-D2106+1)/365,$D$6/365)),0)</f>
        <v>0</v>
      </c>
      <c r="S2106" s="28">
        <f>'Data &amp; Parameter'!$E$16*'Data &amp; Parameter'!$E$17*('Data &amp; Parameter'!$E$18+'Data &amp; Parameter'!$E$19)*'Data &amp; Parameter'!$E$20*'Data &amp; Parameter'!$E$37*R2106</f>
        <v>0</v>
      </c>
      <c r="T2106" s="28">
        <f t="shared" si="32"/>
        <v>0</v>
      </c>
    </row>
    <row r="2107" spans="1:20" ht="15.75" customHeight="1" x14ac:dyDescent="0.35">
      <c r="A2107">
        <v>2100</v>
      </c>
      <c r="B2107" s="76">
        <v>44237</v>
      </c>
      <c r="C2107" s="1" t="s">
        <v>6682</v>
      </c>
      <c r="D2107" s="76">
        <v>44237</v>
      </c>
      <c r="E2107" s="1" t="s">
        <v>6683</v>
      </c>
      <c r="F2107" s="1" t="s">
        <v>6684</v>
      </c>
      <c r="G2107" s="1" t="s">
        <v>123</v>
      </c>
      <c r="H2107" s="1" t="s">
        <v>124</v>
      </c>
      <c r="I2107" s="1" t="s">
        <v>125</v>
      </c>
      <c r="J2107" s="1" t="s">
        <v>6571</v>
      </c>
      <c r="K2107" s="1" t="s">
        <v>6637</v>
      </c>
      <c r="L2107">
        <f>ROUNDUP(IF(B2107&gt;$D$4,0,($D$4-B2107+1)/365),0)</f>
        <v>0</v>
      </c>
      <c r="M2107">
        <f>ROUNDUP(IF(B2107&gt;$D$5,0,($D$5-B2107+1)/365),0)</f>
        <v>0</v>
      </c>
      <c r="N2107" s="28">
        <f>IF(OR(L2107=1,M2107=1),IF(B2107+364&lt;=$D$5,(B2107+364-$D$4+1)/365,IF(B2107&gt;$D$4,($D$5-B2107+1)/365,$D$6/365)),0)</f>
        <v>0</v>
      </c>
      <c r="O2107" s="28">
        <f>'Data &amp; Parameter'!$E$16*'Data &amp; Parameter'!$E$17*('Data &amp; Parameter'!$E$18+'Data &amp; Parameter'!$E$19)*'Data &amp; Parameter'!$E$20*'Data &amp; Parameter'!$E$37*N2107</f>
        <v>0</v>
      </c>
      <c r="P2107">
        <f>ROUNDUP(IF(D2107&gt;$D$4,0,($D$4-D2107+1)/365),0)</f>
        <v>0</v>
      </c>
      <c r="Q2107">
        <f>ROUNDUP(IF(D2107&gt;$D$5,0,($D$5-D2107+1)/365),0)</f>
        <v>0</v>
      </c>
      <c r="R2107" s="28">
        <f>IF(OR(P2107=1,Q2107=1),IF(D2107+364&lt;=$D$5,(D2107+364-$D$4+1)/365,IF(D2107&gt;$D$4,($D$5-D2107+1)/365,$D$6/365)),0)</f>
        <v>0</v>
      </c>
      <c r="S2107" s="28">
        <f>'Data &amp; Parameter'!$E$16*'Data &amp; Parameter'!$E$17*('Data &amp; Parameter'!$E$18+'Data &amp; Parameter'!$E$19)*'Data &amp; Parameter'!$E$20*'Data &amp; Parameter'!$E$37*R2107</f>
        <v>0</v>
      </c>
      <c r="T2107" s="28">
        <f t="shared" si="32"/>
        <v>0</v>
      </c>
    </row>
    <row r="2108" spans="1:20" ht="15.75" customHeight="1" x14ac:dyDescent="0.35">
      <c r="A2108">
        <v>2101</v>
      </c>
      <c r="B2108" s="76">
        <v>44237</v>
      </c>
      <c r="C2108" s="1" t="s">
        <v>6685</v>
      </c>
      <c r="D2108" s="76">
        <v>44237</v>
      </c>
      <c r="E2108" s="1" t="s">
        <v>6686</v>
      </c>
      <c r="F2108" s="1" t="s">
        <v>6687</v>
      </c>
      <c r="G2108" s="1" t="s">
        <v>123</v>
      </c>
      <c r="H2108" s="1" t="s">
        <v>124</v>
      </c>
      <c r="I2108" s="1" t="s">
        <v>125</v>
      </c>
      <c r="J2108" s="1" t="s">
        <v>6663</v>
      </c>
      <c r="K2108" s="1" t="s">
        <v>6663</v>
      </c>
      <c r="L2108">
        <f>ROUNDUP(IF(B2108&gt;$D$4,0,($D$4-B2108+1)/365),0)</f>
        <v>0</v>
      </c>
      <c r="M2108">
        <f>ROUNDUP(IF(B2108&gt;$D$5,0,($D$5-B2108+1)/365),0)</f>
        <v>0</v>
      </c>
      <c r="N2108" s="28">
        <f>IF(OR(L2108=1,M2108=1),IF(B2108+364&lt;=$D$5,(B2108+364-$D$4+1)/365,IF(B2108&gt;$D$4,($D$5-B2108+1)/365,$D$6/365)),0)</f>
        <v>0</v>
      </c>
      <c r="O2108" s="28">
        <f>'Data &amp; Parameter'!$E$16*'Data &amp; Parameter'!$E$17*('Data &amp; Parameter'!$E$18+'Data &amp; Parameter'!$E$19)*'Data &amp; Parameter'!$E$20*'Data &amp; Parameter'!$E$37*N2108</f>
        <v>0</v>
      </c>
      <c r="P2108">
        <f>ROUNDUP(IF(D2108&gt;$D$4,0,($D$4-D2108+1)/365),0)</f>
        <v>0</v>
      </c>
      <c r="Q2108">
        <f>ROUNDUP(IF(D2108&gt;$D$5,0,($D$5-D2108+1)/365),0)</f>
        <v>0</v>
      </c>
      <c r="R2108" s="28">
        <f>IF(OR(P2108=1,Q2108=1),IF(D2108+364&lt;=$D$5,(D2108+364-$D$4+1)/365,IF(D2108&gt;$D$4,($D$5-D2108+1)/365,$D$6/365)),0)</f>
        <v>0</v>
      </c>
      <c r="S2108" s="28">
        <f>'Data &amp; Parameter'!$E$16*'Data &amp; Parameter'!$E$17*('Data &amp; Parameter'!$E$18+'Data &amp; Parameter'!$E$19)*'Data &amp; Parameter'!$E$20*'Data &amp; Parameter'!$E$37*R2108</f>
        <v>0</v>
      </c>
      <c r="T2108" s="28">
        <f t="shared" si="32"/>
        <v>0</v>
      </c>
    </row>
    <row r="2109" spans="1:20" ht="15.75" customHeight="1" x14ac:dyDescent="0.35">
      <c r="A2109">
        <v>2102</v>
      </c>
      <c r="B2109" s="76">
        <v>44237</v>
      </c>
      <c r="C2109" s="1" t="s">
        <v>6688</v>
      </c>
      <c r="D2109" s="76">
        <v>44237</v>
      </c>
      <c r="E2109" s="1" t="s">
        <v>6689</v>
      </c>
      <c r="F2109" s="1" t="s">
        <v>6690</v>
      </c>
      <c r="G2109" s="1" t="s">
        <v>123</v>
      </c>
      <c r="H2109" s="1" t="s">
        <v>124</v>
      </c>
      <c r="I2109" s="1" t="s">
        <v>125</v>
      </c>
      <c r="J2109" s="1" t="s">
        <v>6571</v>
      </c>
      <c r="K2109" s="1" t="s">
        <v>6637</v>
      </c>
      <c r="L2109">
        <f>ROUNDUP(IF(B2109&gt;$D$4,0,($D$4-B2109+1)/365),0)</f>
        <v>0</v>
      </c>
      <c r="M2109">
        <f>ROUNDUP(IF(B2109&gt;$D$5,0,($D$5-B2109+1)/365),0)</f>
        <v>0</v>
      </c>
      <c r="N2109" s="28">
        <f>IF(OR(L2109=1,M2109=1),IF(B2109+364&lt;=$D$5,(B2109+364-$D$4+1)/365,IF(B2109&gt;$D$4,($D$5-B2109+1)/365,$D$6/365)),0)</f>
        <v>0</v>
      </c>
      <c r="O2109" s="28">
        <f>'Data &amp; Parameter'!$E$16*'Data &amp; Parameter'!$E$17*('Data &amp; Parameter'!$E$18+'Data &amp; Parameter'!$E$19)*'Data &amp; Parameter'!$E$20*'Data &amp; Parameter'!$E$37*N2109</f>
        <v>0</v>
      </c>
      <c r="P2109">
        <f>ROUNDUP(IF(D2109&gt;$D$4,0,($D$4-D2109+1)/365),0)</f>
        <v>0</v>
      </c>
      <c r="Q2109">
        <f>ROUNDUP(IF(D2109&gt;$D$5,0,($D$5-D2109+1)/365),0)</f>
        <v>0</v>
      </c>
      <c r="R2109" s="28">
        <f>IF(OR(P2109=1,Q2109=1),IF(D2109+364&lt;=$D$5,(D2109+364-$D$4+1)/365,IF(D2109&gt;$D$4,($D$5-D2109+1)/365,$D$6/365)),0)</f>
        <v>0</v>
      </c>
      <c r="S2109" s="28">
        <f>'Data &amp; Parameter'!$E$16*'Data &amp; Parameter'!$E$17*('Data &amp; Parameter'!$E$18+'Data &amp; Parameter'!$E$19)*'Data &amp; Parameter'!$E$20*'Data &amp; Parameter'!$E$37*R2109</f>
        <v>0</v>
      </c>
      <c r="T2109" s="28">
        <f t="shared" si="32"/>
        <v>0</v>
      </c>
    </row>
    <row r="2110" spans="1:20" ht="15.75" customHeight="1" x14ac:dyDescent="0.35">
      <c r="A2110">
        <v>2103</v>
      </c>
      <c r="B2110" s="76">
        <v>44237</v>
      </c>
      <c r="C2110" s="1" t="s">
        <v>6691</v>
      </c>
      <c r="D2110" s="76">
        <v>44237</v>
      </c>
      <c r="E2110" s="1" t="s">
        <v>6692</v>
      </c>
      <c r="F2110" s="1" t="s">
        <v>6693</v>
      </c>
      <c r="G2110" s="1" t="s">
        <v>123</v>
      </c>
      <c r="H2110" s="1" t="s">
        <v>124</v>
      </c>
      <c r="I2110" s="1" t="s">
        <v>125</v>
      </c>
      <c r="J2110" s="1" t="s">
        <v>6663</v>
      </c>
      <c r="K2110" s="1" t="s">
        <v>6663</v>
      </c>
      <c r="L2110">
        <f>ROUNDUP(IF(B2110&gt;$D$4,0,($D$4-B2110+1)/365),0)</f>
        <v>0</v>
      </c>
      <c r="M2110">
        <f>ROUNDUP(IF(B2110&gt;$D$5,0,($D$5-B2110+1)/365),0)</f>
        <v>0</v>
      </c>
      <c r="N2110" s="28">
        <f>IF(OR(L2110=1,M2110=1),IF(B2110+364&lt;=$D$5,(B2110+364-$D$4+1)/365,IF(B2110&gt;$D$4,($D$5-B2110+1)/365,$D$6/365)),0)</f>
        <v>0</v>
      </c>
      <c r="O2110" s="28">
        <f>'Data &amp; Parameter'!$E$16*'Data &amp; Parameter'!$E$17*('Data &amp; Parameter'!$E$18+'Data &amp; Parameter'!$E$19)*'Data &amp; Parameter'!$E$20*'Data &amp; Parameter'!$E$37*N2110</f>
        <v>0</v>
      </c>
      <c r="P2110">
        <f>ROUNDUP(IF(D2110&gt;$D$4,0,($D$4-D2110+1)/365),0)</f>
        <v>0</v>
      </c>
      <c r="Q2110">
        <f>ROUNDUP(IF(D2110&gt;$D$5,0,($D$5-D2110+1)/365),0)</f>
        <v>0</v>
      </c>
      <c r="R2110" s="28">
        <f>IF(OR(P2110=1,Q2110=1),IF(D2110+364&lt;=$D$5,(D2110+364-$D$4+1)/365,IF(D2110&gt;$D$4,($D$5-D2110+1)/365,$D$6/365)),0)</f>
        <v>0</v>
      </c>
      <c r="S2110" s="28">
        <f>'Data &amp; Parameter'!$E$16*'Data &amp; Parameter'!$E$17*('Data &amp; Parameter'!$E$18+'Data &amp; Parameter'!$E$19)*'Data &amp; Parameter'!$E$20*'Data &amp; Parameter'!$E$37*R2110</f>
        <v>0</v>
      </c>
      <c r="T2110" s="28">
        <f t="shared" si="32"/>
        <v>0</v>
      </c>
    </row>
    <row r="2111" spans="1:20" ht="15.75" customHeight="1" x14ac:dyDescent="0.35">
      <c r="A2111">
        <v>2104</v>
      </c>
      <c r="B2111" s="76">
        <v>44237</v>
      </c>
      <c r="C2111" s="1" t="s">
        <v>6694</v>
      </c>
      <c r="D2111" s="76">
        <v>44237</v>
      </c>
      <c r="E2111" s="1" t="s">
        <v>6695</v>
      </c>
      <c r="F2111" s="1" t="s">
        <v>6696</v>
      </c>
      <c r="G2111" s="1" t="s">
        <v>123</v>
      </c>
      <c r="H2111" s="1" t="s">
        <v>124</v>
      </c>
      <c r="I2111" s="1" t="s">
        <v>125</v>
      </c>
      <c r="J2111" s="1" t="s">
        <v>6571</v>
      </c>
      <c r="K2111" s="1" t="s">
        <v>6637</v>
      </c>
      <c r="L2111">
        <f>ROUNDUP(IF(B2111&gt;$D$4,0,($D$4-B2111+1)/365),0)</f>
        <v>0</v>
      </c>
      <c r="M2111">
        <f>ROUNDUP(IF(B2111&gt;$D$5,0,($D$5-B2111+1)/365),0)</f>
        <v>0</v>
      </c>
      <c r="N2111" s="28">
        <f>IF(OR(L2111=1,M2111=1),IF(B2111+364&lt;=$D$5,(B2111+364-$D$4+1)/365,IF(B2111&gt;$D$4,($D$5-B2111+1)/365,$D$6/365)),0)</f>
        <v>0</v>
      </c>
      <c r="O2111" s="28">
        <f>'Data &amp; Parameter'!$E$16*'Data &amp; Parameter'!$E$17*('Data &amp; Parameter'!$E$18+'Data &amp; Parameter'!$E$19)*'Data &amp; Parameter'!$E$20*'Data &amp; Parameter'!$E$37*N2111</f>
        <v>0</v>
      </c>
      <c r="P2111">
        <f>ROUNDUP(IF(D2111&gt;$D$4,0,($D$4-D2111+1)/365),0)</f>
        <v>0</v>
      </c>
      <c r="Q2111">
        <f>ROUNDUP(IF(D2111&gt;$D$5,0,($D$5-D2111+1)/365),0)</f>
        <v>0</v>
      </c>
      <c r="R2111" s="28">
        <f>IF(OR(P2111=1,Q2111=1),IF(D2111+364&lt;=$D$5,(D2111+364-$D$4+1)/365,IF(D2111&gt;$D$4,($D$5-D2111+1)/365,$D$6/365)),0)</f>
        <v>0</v>
      </c>
      <c r="S2111" s="28">
        <f>'Data &amp; Parameter'!$E$16*'Data &amp; Parameter'!$E$17*('Data &amp; Parameter'!$E$18+'Data &amp; Parameter'!$E$19)*'Data &amp; Parameter'!$E$20*'Data &amp; Parameter'!$E$37*R2111</f>
        <v>0</v>
      </c>
      <c r="T2111" s="28">
        <f t="shared" si="32"/>
        <v>0</v>
      </c>
    </row>
    <row r="2112" spans="1:20" ht="15.75" customHeight="1" x14ac:dyDescent="0.35">
      <c r="A2112">
        <v>2105</v>
      </c>
      <c r="B2112" s="76">
        <v>44237</v>
      </c>
      <c r="C2112" s="1" t="s">
        <v>6697</v>
      </c>
      <c r="D2112" s="76">
        <v>44237</v>
      </c>
      <c r="E2112" s="1" t="s">
        <v>6698</v>
      </c>
      <c r="F2112" s="1" t="s">
        <v>6699</v>
      </c>
      <c r="G2112" s="1" t="s">
        <v>123</v>
      </c>
      <c r="H2112" s="1" t="s">
        <v>124</v>
      </c>
      <c r="I2112" s="1" t="s">
        <v>125</v>
      </c>
      <c r="J2112" s="1" t="s">
        <v>6663</v>
      </c>
      <c r="K2112" s="1" t="s">
        <v>6663</v>
      </c>
      <c r="L2112">
        <f>ROUNDUP(IF(B2112&gt;$D$4,0,($D$4-B2112+1)/365),0)</f>
        <v>0</v>
      </c>
      <c r="M2112">
        <f>ROUNDUP(IF(B2112&gt;$D$5,0,($D$5-B2112+1)/365),0)</f>
        <v>0</v>
      </c>
      <c r="N2112" s="28">
        <f>IF(OR(L2112=1,M2112=1),IF(B2112+364&lt;=$D$5,(B2112+364-$D$4+1)/365,IF(B2112&gt;$D$4,($D$5-B2112+1)/365,$D$6/365)),0)</f>
        <v>0</v>
      </c>
      <c r="O2112" s="28">
        <f>'Data &amp; Parameter'!$E$16*'Data &amp; Parameter'!$E$17*('Data &amp; Parameter'!$E$18+'Data &amp; Parameter'!$E$19)*'Data &amp; Parameter'!$E$20*'Data &amp; Parameter'!$E$37*N2112</f>
        <v>0</v>
      </c>
      <c r="P2112">
        <f>ROUNDUP(IF(D2112&gt;$D$4,0,($D$4-D2112+1)/365),0)</f>
        <v>0</v>
      </c>
      <c r="Q2112">
        <f>ROUNDUP(IF(D2112&gt;$D$5,0,($D$5-D2112+1)/365),0)</f>
        <v>0</v>
      </c>
      <c r="R2112" s="28">
        <f>IF(OR(P2112=1,Q2112=1),IF(D2112+364&lt;=$D$5,(D2112+364-$D$4+1)/365,IF(D2112&gt;$D$4,($D$5-D2112+1)/365,$D$6/365)),0)</f>
        <v>0</v>
      </c>
      <c r="S2112" s="28">
        <f>'Data &amp; Parameter'!$E$16*'Data &amp; Parameter'!$E$17*('Data &amp; Parameter'!$E$18+'Data &amp; Parameter'!$E$19)*'Data &amp; Parameter'!$E$20*'Data &amp; Parameter'!$E$37*R2112</f>
        <v>0</v>
      </c>
      <c r="T2112" s="28">
        <f t="shared" si="32"/>
        <v>0</v>
      </c>
    </row>
    <row r="2113" spans="1:20" ht="15.75" customHeight="1" x14ac:dyDescent="0.35">
      <c r="A2113">
        <v>2106</v>
      </c>
      <c r="B2113" s="76">
        <v>44237</v>
      </c>
      <c r="C2113" s="1" t="s">
        <v>6700</v>
      </c>
      <c r="D2113" s="76">
        <v>44237</v>
      </c>
      <c r="E2113" s="1" t="s">
        <v>6701</v>
      </c>
      <c r="F2113" s="1" t="s">
        <v>6702</v>
      </c>
      <c r="G2113" s="1" t="s">
        <v>123</v>
      </c>
      <c r="H2113" s="1" t="s">
        <v>124</v>
      </c>
      <c r="I2113" s="1" t="s">
        <v>125</v>
      </c>
      <c r="J2113" s="1" t="s">
        <v>6571</v>
      </c>
      <c r="K2113" s="1" t="s">
        <v>6637</v>
      </c>
      <c r="L2113">
        <f>ROUNDUP(IF(B2113&gt;$D$4,0,($D$4-B2113+1)/365),0)</f>
        <v>0</v>
      </c>
      <c r="M2113">
        <f>ROUNDUP(IF(B2113&gt;$D$5,0,($D$5-B2113+1)/365),0)</f>
        <v>0</v>
      </c>
      <c r="N2113" s="28">
        <f>IF(OR(L2113=1,M2113=1),IF(B2113+364&lt;=$D$5,(B2113+364-$D$4+1)/365,IF(B2113&gt;$D$4,($D$5-B2113+1)/365,$D$6/365)),0)</f>
        <v>0</v>
      </c>
      <c r="O2113" s="28">
        <f>'Data &amp; Parameter'!$E$16*'Data &amp; Parameter'!$E$17*('Data &amp; Parameter'!$E$18+'Data &amp; Parameter'!$E$19)*'Data &amp; Parameter'!$E$20*'Data &amp; Parameter'!$E$37*N2113</f>
        <v>0</v>
      </c>
      <c r="P2113">
        <f>ROUNDUP(IF(D2113&gt;$D$4,0,($D$4-D2113+1)/365),0)</f>
        <v>0</v>
      </c>
      <c r="Q2113">
        <f>ROUNDUP(IF(D2113&gt;$D$5,0,($D$5-D2113+1)/365),0)</f>
        <v>0</v>
      </c>
      <c r="R2113" s="28">
        <f>IF(OR(P2113=1,Q2113=1),IF(D2113+364&lt;=$D$5,(D2113+364-$D$4+1)/365,IF(D2113&gt;$D$4,($D$5-D2113+1)/365,$D$6/365)),0)</f>
        <v>0</v>
      </c>
      <c r="S2113" s="28">
        <f>'Data &amp; Parameter'!$E$16*'Data &amp; Parameter'!$E$17*('Data &amp; Parameter'!$E$18+'Data &amp; Parameter'!$E$19)*'Data &amp; Parameter'!$E$20*'Data &amp; Parameter'!$E$37*R2113</f>
        <v>0</v>
      </c>
      <c r="T2113" s="28">
        <f t="shared" si="32"/>
        <v>0</v>
      </c>
    </row>
    <row r="2114" spans="1:20" ht="15.75" customHeight="1" x14ac:dyDescent="0.35">
      <c r="A2114">
        <v>2107</v>
      </c>
      <c r="B2114" s="76">
        <v>44237</v>
      </c>
      <c r="C2114" s="1" t="s">
        <v>6703</v>
      </c>
      <c r="D2114" s="76">
        <v>44237</v>
      </c>
      <c r="E2114" s="1" t="s">
        <v>6704</v>
      </c>
      <c r="F2114" s="1" t="s">
        <v>6705</v>
      </c>
      <c r="G2114" s="1" t="s">
        <v>123</v>
      </c>
      <c r="H2114" s="1" t="s">
        <v>124</v>
      </c>
      <c r="I2114" s="1" t="s">
        <v>125</v>
      </c>
      <c r="J2114" s="1" t="s">
        <v>6571</v>
      </c>
      <c r="K2114" s="1" t="s">
        <v>6571</v>
      </c>
      <c r="L2114">
        <f>ROUNDUP(IF(B2114&gt;$D$4,0,($D$4-B2114+1)/365),0)</f>
        <v>0</v>
      </c>
      <c r="M2114">
        <f>ROUNDUP(IF(B2114&gt;$D$5,0,($D$5-B2114+1)/365),0)</f>
        <v>0</v>
      </c>
      <c r="N2114" s="28">
        <f>IF(OR(L2114=1,M2114=1),IF(B2114+364&lt;=$D$5,(B2114+364-$D$4+1)/365,IF(B2114&gt;$D$4,($D$5-B2114+1)/365,$D$6/365)),0)</f>
        <v>0</v>
      </c>
      <c r="O2114" s="28">
        <f>'Data &amp; Parameter'!$E$16*'Data &amp; Parameter'!$E$17*('Data &amp; Parameter'!$E$18+'Data &amp; Parameter'!$E$19)*'Data &amp; Parameter'!$E$20*'Data &amp; Parameter'!$E$37*N2114</f>
        <v>0</v>
      </c>
      <c r="P2114">
        <f>ROUNDUP(IF(D2114&gt;$D$4,0,($D$4-D2114+1)/365),0)</f>
        <v>0</v>
      </c>
      <c r="Q2114">
        <f>ROUNDUP(IF(D2114&gt;$D$5,0,($D$5-D2114+1)/365),0)</f>
        <v>0</v>
      </c>
      <c r="R2114" s="28">
        <f>IF(OR(P2114=1,Q2114=1),IF(D2114+364&lt;=$D$5,(D2114+364-$D$4+1)/365,IF(D2114&gt;$D$4,($D$5-D2114+1)/365,$D$6/365)),0)</f>
        <v>0</v>
      </c>
      <c r="S2114" s="28">
        <f>'Data &amp; Parameter'!$E$16*'Data &amp; Parameter'!$E$17*('Data &amp; Parameter'!$E$18+'Data &amp; Parameter'!$E$19)*'Data &amp; Parameter'!$E$20*'Data &amp; Parameter'!$E$37*R2114</f>
        <v>0</v>
      </c>
      <c r="T2114" s="28">
        <f t="shared" si="32"/>
        <v>0</v>
      </c>
    </row>
    <row r="2115" spans="1:20" ht="15.75" customHeight="1" x14ac:dyDescent="0.35">
      <c r="A2115">
        <v>2108</v>
      </c>
      <c r="B2115" s="76">
        <v>44237</v>
      </c>
      <c r="C2115" s="1" t="s">
        <v>6706</v>
      </c>
      <c r="D2115" s="76">
        <v>44237</v>
      </c>
      <c r="E2115" s="1" t="s">
        <v>6707</v>
      </c>
      <c r="F2115" s="1" t="s">
        <v>6708</v>
      </c>
      <c r="G2115" s="1" t="s">
        <v>123</v>
      </c>
      <c r="H2115" s="1" t="s">
        <v>124</v>
      </c>
      <c r="I2115" s="1" t="s">
        <v>125</v>
      </c>
      <c r="J2115" s="1" t="s">
        <v>6641</v>
      </c>
      <c r="K2115" s="1" t="s">
        <v>6709</v>
      </c>
      <c r="L2115">
        <f>ROUNDUP(IF(B2115&gt;$D$4,0,($D$4-B2115+1)/365),0)</f>
        <v>0</v>
      </c>
      <c r="M2115">
        <f>ROUNDUP(IF(B2115&gt;$D$5,0,($D$5-B2115+1)/365),0)</f>
        <v>0</v>
      </c>
      <c r="N2115" s="28">
        <f>IF(OR(L2115=1,M2115=1),IF(B2115+364&lt;=$D$5,(B2115+364-$D$4+1)/365,IF(B2115&gt;$D$4,($D$5-B2115+1)/365,$D$6/365)),0)</f>
        <v>0</v>
      </c>
      <c r="O2115" s="28">
        <f>'Data &amp; Parameter'!$E$16*'Data &amp; Parameter'!$E$17*('Data &amp; Parameter'!$E$18+'Data &amp; Parameter'!$E$19)*'Data &amp; Parameter'!$E$20*'Data &amp; Parameter'!$E$37*N2115</f>
        <v>0</v>
      </c>
      <c r="P2115">
        <f>ROUNDUP(IF(D2115&gt;$D$4,0,($D$4-D2115+1)/365),0)</f>
        <v>0</v>
      </c>
      <c r="Q2115">
        <f>ROUNDUP(IF(D2115&gt;$D$5,0,($D$5-D2115+1)/365),0)</f>
        <v>0</v>
      </c>
      <c r="R2115" s="28">
        <f>IF(OR(P2115=1,Q2115=1),IF(D2115+364&lt;=$D$5,(D2115+364-$D$4+1)/365,IF(D2115&gt;$D$4,($D$5-D2115+1)/365,$D$6/365)),0)</f>
        <v>0</v>
      </c>
      <c r="S2115" s="28">
        <f>'Data &amp; Parameter'!$E$16*'Data &amp; Parameter'!$E$17*('Data &amp; Parameter'!$E$18+'Data &amp; Parameter'!$E$19)*'Data &amp; Parameter'!$E$20*'Data &amp; Parameter'!$E$37*R2115</f>
        <v>0</v>
      </c>
      <c r="T2115" s="28">
        <f t="shared" si="32"/>
        <v>0</v>
      </c>
    </row>
    <row r="2116" spans="1:20" ht="15.75" customHeight="1" x14ac:dyDescent="0.35">
      <c r="A2116">
        <v>2109</v>
      </c>
      <c r="B2116" s="76">
        <v>44237</v>
      </c>
      <c r="C2116" s="1" t="s">
        <v>6710</v>
      </c>
      <c r="D2116" s="76">
        <v>44237</v>
      </c>
      <c r="E2116" s="1" t="s">
        <v>6711</v>
      </c>
      <c r="F2116" s="1" t="s">
        <v>6712</v>
      </c>
      <c r="G2116" s="1" t="s">
        <v>123</v>
      </c>
      <c r="H2116" s="1" t="s">
        <v>124</v>
      </c>
      <c r="I2116" s="1" t="s">
        <v>125</v>
      </c>
      <c r="J2116" s="1" t="s">
        <v>6641</v>
      </c>
      <c r="K2116" s="1" t="s">
        <v>6709</v>
      </c>
      <c r="L2116">
        <f>ROUNDUP(IF(B2116&gt;$D$4,0,($D$4-B2116+1)/365),0)</f>
        <v>0</v>
      </c>
      <c r="M2116">
        <f>ROUNDUP(IF(B2116&gt;$D$5,0,($D$5-B2116+1)/365),0)</f>
        <v>0</v>
      </c>
      <c r="N2116" s="28">
        <f>IF(OR(L2116=1,M2116=1),IF(B2116+364&lt;=$D$5,(B2116+364-$D$4+1)/365,IF(B2116&gt;$D$4,($D$5-B2116+1)/365,$D$6/365)),0)</f>
        <v>0</v>
      </c>
      <c r="O2116" s="28">
        <f>'Data &amp; Parameter'!$E$16*'Data &amp; Parameter'!$E$17*('Data &amp; Parameter'!$E$18+'Data &amp; Parameter'!$E$19)*'Data &amp; Parameter'!$E$20*'Data &amp; Parameter'!$E$37*N2116</f>
        <v>0</v>
      </c>
      <c r="P2116">
        <f>ROUNDUP(IF(D2116&gt;$D$4,0,($D$4-D2116+1)/365),0)</f>
        <v>0</v>
      </c>
      <c r="Q2116">
        <f>ROUNDUP(IF(D2116&gt;$D$5,0,($D$5-D2116+1)/365),0)</f>
        <v>0</v>
      </c>
      <c r="R2116" s="28">
        <f>IF(OR(P2116=1,Q2116=1),IF(D2116+364&lt;=$D$5,(D2116+364-$D$4+1)/365,IF(D2116&gt;$D$4,($D$5-D2116+1)/365,$D$6/365)),0)</f>
        <v>0</v>
      </c>
      <c r="S2116" s="28">
        <f>'Data &amp; Parameter'!$E$16*'Data &amp; Parameter'!$E$17*('Data &amp; Parameter'!$E$18+'Data &amp; Parameter'!$E$19)*'Data &amp; Parameter'!$E$20*'Data &amp; Parameter'!$E$37*R2116</f>
        <v>0</v>
      </c>
      <c r="T2116" s="28">
        <f t="shared" si="32"/>
        <v>0</v>
      </c>
    </row>
    <row r="2117" spans="1:20" ht="15.75" customHeight="1" x14ac:dyDescent="0.35">
      <c r="A2117">
        <v>2110</v>
      </c>
      <c r="B2117" s="76">
        <v>44237</v>
      </c>
      <c r="C2117" s="1" t="s">
        <v>6713</v>
      </c>
      <c r="D2117" s="76">
        <v>44237</v>
      </c>
      <c r="E2117" s="1" t="s">
        <v>6714</v>
      </c>
      <c r="F2117" s="1" t="s">
        <v>6715</v>
      </c>
      <c r="G2117" s="1" t="s">
        <v>123</v>
      </c>
      <c r="H2117" s="1" t="s">
        <v>124</v>
      </c>
      <c r="I2117" s="1" t="s">
        <v>125</v>
      </c>
      <c r="J2117" s="1" t="s">
        <v>6571</v>
      </c>
      <c r="K2117" s="1" t="s">
        <v>6571</v>
      </c>
      <c r="L2117">
        <f>ROUNDUP(IF(B2117&gt;$D$4,0,($D$4-B2117+1)/365),0)</f>
        <v>0</v>
      </c>
      <c r="M2117">
        <f>ROUNDUP(IF(B2117&gt;$D$5,0,($D$5-B2117+1)/365),0)</f>
        <v>0</v>
      </c>
      <c r="N2117" s="28">
        <f>IF(OR(L2117=1,M2117=1),IF(B2117+364&lt;=$D$5,(B2117+364-$D$4+1)/365,IF(B2117&gt;$D$4,($D$5-B2117+1)/365,$D$6/365)),0)</f>
        <v>0</v>
      </c>
      <c r="O2117" s="28">
        <f>'Data &amp; Parameter'!$E$16*'Data &amp; Parameter'!$E$17*('Data &amp; Parameter'!$E$18+'Data &amp; Parameter'!$E$19)*'Data &amp; Parameter'!$E$20*'Data &amp; Parameter'!$E$37*N2117</f>
        <v>0</v>
      </c>
      <c r="P2117">
        <f>ROUNDUP(IF(D2117&gt;$D$4,0,($D$4-D2117+1)/365),0)</f>
        <v>0</v>
      </c>
      <c r="Q2117">
        <f>ROUNDUP(IF(D2117&gt;$D$5,0,($D$5-D2117+1)/365),0)</f>
        <v>0</v>
      </c>
      <c r="R2117" s="28">
        <f>IF(OR(P2117=1,Q2117=1),IF(D2117+364&lt;=$D$5,(D2117+364-$D$4+1)/365,IF(D2117&gt;$D$4,($D$5-D2117+1)/365,$D$6/365)),0)</f>
        <v>0</v>
      </c>
      <c r="S2117" s="28">
        <f>'Data &amp; Parameter'!$E$16*'Data &amp; Parameter'!$E$17*('Data &amp; Parameter'!$E$18+'Data &amp; Parameter'!$E$19)*'Data &amp; Parameter'!$E$20*'Data &amp; Parameter'!$E$37*R2117</f>
        <v>0</v>
      </c>
      <c r="T2117" s="28">
        <f t="shared" si="32"/>
        <v>0</v>
      </c>
    </row>
    <row r="2118" spans="1:20" ht="15.75" customHeight="1" x14ac:dyDescent="0.35">
      <c r="A2118">
        <v>2111</v>
      </c>
      <c r="B2118" s="76">
        <v>44237</v>
      </c>
      <c r="C2118" s="1" t="s">
        <v>6716</v>
      </c>
      <c r="D2118" s="76">
        <v>44237</v>
      </c>
      <c r="E2118" s="1" t="s">
        <v>6717</v>
      </c>
      <c r="F2118" s="1" t="s">
        <v>6718</v>
      </c>
      <c r="G2118" s="1" t="s">
        <v>123</v>
      </c>
      <c r="H2118" s="1" t="s">
        <v>124</v>
      </c>
      <c r="I2118" s="1" t="s">
        <v>125</v>
      </c>
      <c r="J2118" s="1" t="s">
        <v>6571</v>
      </c>
      <c r="K2118" s="1" t="s">
        <v>6571</v>
      </c>
      <c r="L2118">
        <f>ROUNDUP(IF(B2118&gt;$D$4,0,($D$4-B2118+1)/365),0)</f>
        <v>0</v>
      </c>
      <c r="M2118">
        <f>ROUNDUP(IF(B2118&gt;$D$5,0,($D$5-B2118+1)/365),0)</f>
        <v>0</v>
      </c>
      <c r="N2118" s="28">
        <f>IF(OR(L2118=1,M2118=1),IF(B2118+364&lt;=$D$5,(B2118+364-$D$4+1)/365,IF(B2118&gt;$D$4,($D$5-B2118+1)/365,$D$6/365)),0)</f>
        <v>0</v>
      </c>
      <c r="O2118" s="28">
        <f>'Data &amp; Parameter'!$E$16*'Data &amp; Parameter'!$E$17*('Data &amp; Parameter'!$E$18+'Data &amp; Parameter'!$E$19)*'Data &amp; Parameter'!$E$20*'Data &amp; Parameter'!$E$37*N2118</f>
        <v>0</v>
      </c>
      <c r="P2118">
        <f>ROUNDUP(IF(D2118&gt;$D$4,0,($D$4-D2118+1)/365),0)</f>
        <v>0</v>
      </c>
      <c r="Q2118">
        <f>ROUNDUP(IF(D2118&gt;$D$5,0,($D$5-D2118+1)/365),0)</f>
        <v>0</v>
      </c>
      <c r="R2118" s="28">
        <f>IF(OR(P2118=1,Q2118=1),IF(D2118+364&lt;=$D$5,(D2118+364-$D$4+1)/365,IF(D2118&gt;$D$4,($D$5-D2118+1)/365,$D$6/365)),0)</f>
        <v>0</v>
      </c>
      <c r="S2118" s="28">
        <f>'Data &amp; Parameter'!$E$16*'Data &amp; Parameter'!$E$17*('Data &amp; Parameter'!$E$18+'Data &amp; Parameter'!$E$19)*'Data &amp; Parameter'!$E$20*'Data &amp; Parameter'!$E$37*R2118</f>
        <v>0</v>
      </c>
      <c r="T2118" s="28">
        <f t="shared" si="32"/>
        <v>0</v>
      </c>
    </row>
    <row r="2119" spans="1:20" ht="15.75" customHeight="1" x14ac:dyDescent="0.35">
      <c r="A2119">
        <v>2112</v>
      </c>
      <c r="B2119" s="76">
        <v>44237</v>
      </c>
      <c r="C2119" s="1" t="s">
        <v>6719</v>
      </c>
      <c r="D2119" s="76">
        <v>44237</v>
      </c>
      <c r="E2119" s="1" t="s">
        <v>6720</v>
      </c>
      <c r="F2119" s="1" t="s">
        <v>6721</v>
      </c>
      <c r="G2119" s="1" t="s">
        <v>123</v>
      </c>
      <c r="H2119" s="1" t="s">
        <v>124</v>
      </c>
      <c r="I2119" s="1" t="s">
        <v>125</v>
      </c>
      <c r="J2119" s="1" t="s">
        <v>6571</v>
      </c>
      <c r="K2119" s="1" t="s">
        <v>6571</v>
      </c>
      <c r="L2119">
        <f>ROUNDUP(IF(B2119&gt;$D$4,0,($D$4-B2119+1)/365),0)</f>
        <v>0</v>
      </c>
      <c r="M2119">
        <f>ROUNDUP(IF(B2119&gt;$D$5,0,($D$5-B2119+1)/365),0)</f>
        <v>0</v>
      </c>
      <c r="N2119" s="28">
        <f>IF(OR(L2119=1,M2119=1),IF(B2119+364&lt;=$D$5,(B2119+364-$D$4+1)/365,IF(B2119&gt;$D$4,($D$5-B2119+1)/365,$D$6/365)),0)</f>
        <v>0</v>
      </c>
      <c r="O2119" s="28">
        <f>'Data &amp; Parameter'!$E$16*'Data &amp; Parameter'!$E$17*('Data &amp; Parameter'!$E$18+'Data &amp; Parameter'!$E$19)*'Data &amp; Parameter'!$E$20*'Data &amp; Parameter'!$E$37*N2119</f>
        <v>0</v>
      </c>
      <c r="P2119">
        <f>ROUNDUP(IF(D2119&gt;$D$4,0,($D$4-D2119+1)/365),0)</f>
        <v>0</v>
      </c>
      <c r="Q2119">
        <f>ROUNDUP(IF(D2119&gt;$D$5,0,($D$5-D2119+1)/365),0)</f>
        <v>0</v>
      </c>
      <c r="R2119" s="28">
        <f>IF(OR(P2119=1,Q2119=1),IF(D2119+364&lt;=$D$5,(D2119+364-$D$4+1)/365,IF(D2119&gt;$D$4,($D$5-D2119+1)/365,$D$6/365)),0)</f>
        <v>0</v>
      </c>
      <c r="S2119" s="28">
        <f>'Data &amp; Parameter'!$E$16*'Data &amp; Parameter'!$E$17*('Data &amp; Parameter'!$E$18+'Data &amp; Parameter'!$E$19)*'Data &amp; Parameter'!$E$20*'Data &amp; Parameter'!$E$37*R2119</f>
        <v>0</v>
      </c>
      <c r="T2119" s="28">
        <f t="shared" si="32"/>
        <v>0</v>
      </c>
    </row>
    <row r="2120" spans="1:20" ht="15.75" customHeight="1" x14ac:dyDescent="0.35">
      <c r="A2120">
        <v>2113</v>
      </c>
      <c r="B2120" s="76">
        <v>44237</v>
      </c>
      <c r="C2120" s="1" t="s">
        <v>6722</v>
      </c>
      <c r="D2120" s="76">
        <v>44237</v>
      </c>
      <c r="E2120" s="1" t="s">
        <v>6723</v>
      </c>
      <c r="F2120" s="1" t="s">
        <v>6724</v>
      </c>
      <c r="G2120" s="1" t="s">
        <v>123</v>
      </c>
      <c r="H2120" s="1" t="s">
        <v>124</v>
      </c>
      <c r="I2120" s="1" t="s">
        <v>125</v>
      </c>
      <c r="J2120" s="1" t="s">
        <v>6571</v>
      </c>
      <c r="K2120" s="1" t="s">
        <v>6571</v>
      </c>
      <c r="L2120">
        <f>ROUNDUP(IF(B2120&gt;$D$4,0,($D$4-B2120+1)/365),0)</f>
        <v>0</v>
      </c>
      <c r="M2120">
        <f>ROUNDUP(IF(B2120&gt;$D$5,0,($D$5-B2120+1)/365),0)</f>
        <v>0</v>
      </c>
      <c r="N2120" s="28">
        <f>IF(OR(L2120=1,M2120=1),IF(B2120+364&lt;=$D$5,(B2120+364-$D$4+1)/365,IF(B2120&gt;$D$4,($D$5-B2120+1)/365,$D$6/365)),0)</f>
        <v>0</v>
      </c>
      <c r="O2120" s="28">
        <f>'Data &amp; Parameter'!$E$16*'Data &amp; Parameter'!$E$17*('Data &amp; Parameter'!$E$18+'Data &amp; Parameter'!$E$19)*'Data &amp; Parameter'!$E$20*'Data &amp; Parameter'!$E$37*N2120</f>
        <v>0</v>
      </c>
      <c r="P2120">
        <f>ROUNDUP(IF(D2120&gt;$D$4,0,($D$4-D2120+1)/365),0)</f>
        <v>0</v>
      </c>
      <c r="Q2120">
        <f>ROUNDUP(IF(D2120&gt;$D$5,0,($D$5-D2120+1)/365),0)</f>
        <v>0</v>
      </c>
      <c r="R2120" s="28">
        <f>IF(OR(P2120=1,Q2120=1),IF(D2120+364&lt;=$D$5,(D2120+364-$D$4+1)/365,IF(D2120&gt;$D$4,($D$5-D2120+1)/365,$D$6/365)),0)</f>
        <v>0</v>
      </c>
      <c r="S2120" s="28">
        <f>'Data &amp; Parameter'!$E$16*'Data &amp; Parameter'!$E$17*('Data &amp; Parameter'!$E$18+'Data &amp; Parameter'!$E$19)*'Data &amp; Parameter'!$E$20*'Data &amp; Parameter'!$E$37*R2120</f>
        <v>0</v>
      </c>
      <c r="T2120" s="28">
        <f t="shared" si="32"/>
        <v>0</v>
      </c>
    </row>
    <row r="2121" spans="1:20" ht="15.75" customHeight="1" x14ac:dyDescent="0.35">
      <c r="A2121">
        <v>2114</v>
      </c>
      <c r="B2121" s="76">
        <v>44237</v>
      </c>
      <c r="C2121" s="1" t="s">
        <v>6725</v>
      </c>
      <c r="D2121" s="76">
        <v>44237</v>
      </c>
      <c r="E2121" s="1" t="s">
        <v>6726</v>
      </c>
      <c r="F2121" s="1" t="s">
        <v>6727</v>
      </c>
      <c r="G2121" s="1" t="s">
        <v>123</v>
      </c>
      <c r="H2121" s="1" t="s">
        <v>124</v>
      </c>
      <c r="I2121" s="1" t="s">
        <v>125</v>
      </c>
      <c r="J2121" s="1" t="s">
        <v>6571</v>
      </c>
      <c r="K2121" s="1" t="s">
        <v>6571</v>
      </c>
      <c r="L2121">
        <f>ROUNDUP(IF(B2121&gt;$D$4,0,($D$4-B2121+1)/365),0)</f>
        <v>0</v>
      </c>
      <c r="M2121">
        <f>ROUNDUP(IF(B2121&gt;$D$5,0,($D$5-B2121+1)/365),0)</f>
        <v>0</v>
      </c>
      <c r="N2121" s="28">
        <f>IF(OR(L2121=1,M2121=1),IF(B2121+364&lt;=$D$5,(B2121+364-$D$4+1)/365,IF(B2121&gt;$D$4,($D$5-B2121+1)/365,$D$6/365)),0)</f>
        <v>0</v>
      </c>
      <c r="O2121" s="28">
        <f>'Data &amp; Parameter'!$E$16*'Data &amp; Parameter'!$E$17*('Data &amp; Parameter'!$E$18+'Data &amp; Parameter'!$E$19)*'Data &amp; Parameter'!$E$20*'Data &amp; Parameter'!$E$37*N2121</f>
        <v>0</v>
      </c>
      <c r="P2121">
        <f>ROUNDUP(IF(D2121&gt;$D$4,0,($D$4-D2121+1)/365),0)</f>
        <v>0</v>
      </c>
      <c r="Q2121">
        <f>ROUNDUP(IF(D2121&gt;$D$5,0,($D$5-D2121+1)/365),0)</f>
        <v>0</v>
      </c>
      <c r="R2121" s="28">
        <f>IF(OR(P2121=1,Q2121=1),IF(D2121+364&lt;=$D$5,(D2121+364-$D$4+1)/365,IF(D2121&gt;$D$4,($D$5-D2121+1)/365,$D$6/365)),0)</f>
        <v>0</v>
      </c>
      <c r="S2121" s="28">
        <f>'Data &amp; Parameter'!$E$16*'Data &amp; Parameter'!$E$17*('Data &amp; Parameter'!$E$18+'Data &amp; Parameter'!$E$19)*'Data &amp; Parameter'!$E$20*'Data &amp; Parameter'!$E$37*R2121</f>
        <v>0</v>
      </c>
      <c r="T2121" s="28">
        <f t="shared" ref="T2121:T2184" si="33">O2121+S2121</f>
        <v>0</v>
      </c>
    </row>
    <row r="2122" spans="1:20" ht="15.75" customHeight="1" x14ac:dyDescent="0.35">
      <c r="A2122">
        <v>2115</v>
      </c>
      <c r="B2122" s="76">
        <v>44237</v>
      </c>
      <c r="C2122" s="1" t="s">
        <v>6728</v>
      </c>
      <c r="D2122" s="76">
        <v>44237</v>
      </c>
      <c r="E2122" s="1" t="s">
        <v>6729</v>
      </c>
      <c r="F2122" s="1" t="s">
        <v>6730</v>
      </c>
      <c r="G2122" s="1" t="s">
        <v>123</v>
      </c>
      <c r="H2122" s="1" t="s">
        <v>124</v>
      </c>
      <c r="I2122" s="1" t="s">
        <v>125</v>
      </c>
      <c r="J2122" s="1" t="s">
        <v>6571</v>
      </c>
      <c r="K2122" s="1" t="s">
        <v>6731</v>
      </c>
      <c r="L2122">
        <f>ROUNDUP(IF(B2122&gt;$D$4,0,($D$4-B2122+1)/365),0)</f>
        <v>0</v>
      </c>
      <c r="M2122">
        <f>ROUNDUP(IF(B2122&gt;$D$5,0,($D$5-B2122+1)/365),0)</f>
        <v>0</v>
      </c>
      <c r="N2122" s="28">
        <f>IF(OR(L2122=1,M2122=1),IF(B2122+364&lt;=$D$5,(B2122+364-$D$4+1)/365,IF(B2122&gt;$D$4,($D$5-B2122+1)/365,$D$6/365)),0)</f>
        <v>0</v>
      </c>
      <c r="O2122" s="28">
        <f>'Data &amp; Parameter'!$E$16*'Data &amp; Parameter'!$E$17*('Data &amp; Parameter'!$E$18+'Data &amp; Parameter'!$E$19)*'Data &amp; Parameter'!$E$20*'Data &amp; Parameter'!$E$37*N2122</f>
        <v>0</v>
      </c>
      <c r="P2122">
        <f>ROUNDUP(IF(D2122&gt;$D$4,0,($D$4-D2122+1)/365),0)</f>
        <v>0</v>
      </c>
      <c r="Q2122">
        <f>ROUNDUP(IF(D2122&gt;$D$5,0,($D$5-D2122+1)/365),0)</f>
        <v>0</v>
      </c>
      <c r="R2122" s="28">
        <f>IF(OR(P2122=1,Q2122=1),IF(D2122+364&lt;=$D$5,(D2122+364-$D$4+1)/365,IF(D2122&gt;$D$4,($D$5-D2122+1)/365,$D$6/365)),0)</f>
        <v>0</v>
      </c>
      <c r="S2122" s="28">
        <f>'Data &amp; Parameter'!$E$16*'Data &amp; Parameter'!$E$17*('Data &amp; Parameter'!$E$18+'Data &amp; Parameter'!$E$19)*'Data &amp; Parameter'!$E$20*'Data &amp; Parameter'!$E$37*R2122</f>
        <v>0</v>
      </c>
      <c r="T2122" s="28">
        <f t="shared" si="33"/>
        <v>0</v>
      </c>
    </row>
    <row r="2123" spans="1:20" ht="15.75" customHeight="1" x14ac:dyDescent="0.35">
      <c r="A2123">
        <v>2116</v>
      </c>
      <c r="B2123" s="76">
        <v>44237</v>
      </c>
      <c r="C2123" s="1" t="s">
        <v>6732</v>
      </c>
      <c r="D2123" s="76">
        <v>44237</v>
      </c>
      <c r="E2123" s="1" t="s">
        <v>6733</v>
      </c>
      <c r="F2123" s="1" t="s">
        <v>6734</v>
      </c>
      <c r="G2123" s="1" t="s">
        <v>123</v>
      </c>
      <c r="H2123" s="1" t="s">
        <v>124</v>
      </c>
      <c r="I2123" s="1" t="s">
        <v>125</v>
      </c>
      <c r="J2123" s="1" t="s">
        <v>6571</v>
      </c>
      <c r="K2123" s="1" t="s">
        <v>6731</v>
      </c>
      <c r="L2123">
        <f>ROUNDUP(IF(B2123&gt;$D$4,0,($D$4-B2123+1)/365),0)</f>
        <v>0</v>
      </c>
      <c r="M2123">
        <f>ROUNDUP(IF(B2123&gt;$D$5,0,($D$5-B2123+1)/365),0)</f>
        <v>0</v>
      </c>
      <c r="N2123" s="28">
        <f>IF(OR(L2123=1,M2123=1),IF(B2123+364&lt;=$D$5,(B2123+364-$D$4+1)/365,IF(B2123&gt;$D$4,($D$5-B2123+1)/365,$D$6/365)),0)</f>
        <v>0</v>
      </c>
      <c r="O2123" s="28">
        <f>'Data &amp; Parameter'!$E$16*'Data &amp; Parameter'!$E$17*('Data &amp; Parameter'!$E$18+'Data &amp; Parameter'!$E$19)*'Data &amp; Parameter'!$E$20*'Data &amp; Parameter'!$E$37*N2123</f>
        <v>0</v>
      </c>
      <c r="P2123">
        <f>ROUNDUP(IF(D2123&gt;$D$4,0,($D$4-D2123+1)/365),0)</f>
        <v>0</v>
      </c>
      <c r="Q2123">
        <f>ROUNDUP(IF(D2123&gt;$D$5,0,($D$5-D2123+1)/365),0)</f>
        <v>0</v>
      </c>
      <c r="R2123" s="28">
        <f>IF(OR(P2123=1,Q2123=1),IF(D2123+364&lt;=$D$5,(D2123+364-$D$4+1)/365,IF(D2123&gt;$D$4,($D$5-D2123+1)/365,$D$6/365)),0)</f>
        <v>0</v>
      </c>
      <c r="S2123" s="28">
        <f>'Data &amp; Parameter'!$E$16*'Data &amp; Parameter'!$E$17*('Data &amp; Parameter'!$E$18+'Data &amp; Parameter'!$E$19)*'Data &amp; Parameter'!$E$20*'Data &amp; Parameter'!$E$37*R2123</f>
        <v>0</v>
      </c>
      <c r="T2123" s="28">
        <f t="shared" si="33"/>
        <v>0</v>
      </c>
    </row>
    <row r="2124" spans="1:20" ht="15.75" customHeight="1" x14ac:dyDescent="0.35">
      <c r="A2124">
        <v>2117</v>
      </c>
      <c r="B2124" s="76">
        <v>44237</v>
      </c>
      <c r="C2124" s="1" t="s">
        <v>6735</v>
      </c>
      <c r="D2124" s="76">
        <v>44237</v>
      </c>
      <c r="E2124" s="1" t="s">
        <v>6736</v>
      </c>
      <c r="F2124" s="1" t="s">
        <v>6737</v>
      </c>
      <c r="G2124" s="1" t="s">
        <v>123</v>
      </c>
      <c r="H2124" s="1" t="s">
        <v>124</v>
      </c>
      <c r="I2124" s="1" t="s">
        <v>125</v>
      </c>
      <c r="J2124" s="1" t="s">
        <v>6738</v>
      </c>
      <c r="K2124" s="1" t="s">
        <v>6731</v>
      </c>
      <c r="L2124">
        <f>ROUNDUP(IF(B2124&gt;$D$4,0,($D$4-B2124+1)/365),0)</f>
        <v>0</v>
      </c>
      <c r="M2124">
        <f>ROUNDUP(IF(B2124&gt;$D$5,0,($D$5-B2124+1)/365),0)</f>
        <v>0</v>
      </c>
      <c r="N2124" s="28">
        <f>IF(OR(L2124=1,M2124=1),IF(B2124+364&lt;=$D$5,(B2124+364-$D$4+1)/365,IF(B2124&gt;$D$4,($D$5-B2124+1)/365,$D$6/365)),0)</f>
        <v>0</v>
      </c>
      <c r="O2124" s="28">
        <f>'Data &amp; Parameter'!$E$16*'Data &amp; Parameter'!$E$17*('Data &amp; Parameter'!$E$18+'Data &amp; Parameter'!$E$19)*'Data &amp; Parameter'!$E$20*'Data &amp; Parameter'!$E$37*N2124</f>
        <v>0</v>
      </c>
      <c r="P2124">
        <f>ROUNDUP(IF(D2124&gt;$D$4,0,($D$4-D2124+1)/365),0)</f>
        <v>0</v>
      </c>
      <c r="Q2124">
        <f>ROUNDUP(IF(D2124&gt;$D$5,0,($D$5-D2124+1)/365),0)</f>
        <v>0</v>
      </c>
      <c r="R2124" s="28">
        <f>IF(OR(P2124=1,Q2124=1),IF(D2124+364&lt;=$D$5,(D2124+364-$D$4+1)/365,IF(D2124&gt;$D$4,($D$5-D2124+1)/365,$D$6/365)),0)</f>
        <v>0</v>
      </c>
      <c r="S2124" s="28">
        <f>'Data &amp; Parameter'!$E$16*'Data &amp; Parameter'!$E$17*('Data &amp; Parameter'!$E$18+'Data &amp; Parameter'!$E$19)*'Data &amp; Parameter'!$E$20*'Data &amp; Parameter'!$E$37*R2124</f>
        <v>0</v>
      </c>
      <c r="T2124" s="28">
        <f t="shared" si="33"/>
        <v>0</v>
      </c>
    </row>
    <row r="2125" spans="1:20" ht="15.75" customHeight="1" x14ac:dyDescent="0.35">
      <c r="A2125">
        <v>2118</v>
      </c>
      <c r="B2125" s="76">
        <v>44237</v>
      </c>
      <c r="C2125" s="1" t="s">
        <v>6739</v>
      </c>
      <c r="D2125" s="76">
        <v>44237</v>
      </c>
      <c r="E2125" s="1" t="s">
        <v>6740</v>
      </c>
      <c r="F2125" s="1" t="s">
        <v>6741</v>
      </c>
      <c r="G2125" s="1" t="s">
        <v>123</v>
      </c>
      <c r="H2125" s="1" t="s">
        <v>124</v>
      </c>
      <c r="I2125" s="1" t="s">
        <v>125</v>
      </c>
      <c r="J2125" s="1" t="s">
        <v>6571</v>
      </c>
      <c r="K2125" s="1" t="s">
        <v>6633</v>
      </c>
      <c r="L2125">
        <f>ROUNDUP(IF(B2125&gt;$D$4,0,($D$4-B2125+1)/365),0)</f>
        <v>0</v>
      </c>
      <c r="M2125">
        <f>ROUNDUP(IF(B2125&gt;$D$5,0,($D$5-B2125+1)/365),0)</f>
        <v>0</v>
      </c>
      <c r="N2125" s="28">
        <f>IF(OR(L2125=1,M2125=1),IF(B2125+364&lt;=$D$5,(B2125+364-$D$4+1)/365,IF(B2125&gt;$D$4,($D$5-B2125+1)/365,$D$6/365)),0)</f>
        <v>0</v>
      </c>
      <c r="O2125" s="28">
        <f>'Data &amp; Parameter'!$E$16*'Data &amp; Parameter'!$E$17*('Data &amp; Parameter'!$E$18+'Data &amp; Parameter'!$E$19)*'Data &amp; Parameter'!$E$20*'Data &amp; Parameter'!$E$37*N2125</f>
        <v>0</v>
      </c>
      <c r="P2125">
        <f>ROUNDUP(IF(D2125&gt;$D$4,0,($D$4-D2125+1)/365),0)</f>
        <v>0</v>
      </c>
      <c r="Q2125">
        <f>ROUNDUP(IF(D2125&gt;$D$5,0,($D$5-D2125+1)/365),0)</f>
        <v>0</v>
      </c>
      <c r="R2125" s="28">
        <f>IF(OR(P2125=1,Q2125=1),IF(D2125+364&lt;=$D$5,(D2125+364-$D$4+1)/365,IF(D2125&gt;$D$4,($D$5-D2125+1)/365,$D$6/365)),0)</f>
        <v>0</v>
      </c>
      <c r="S2125" s="28">
        <f>'Data &amp; Parameter'!$E$16*'Data &amp; Parameter'!$E$17*('Data &amp; Parameter'!$E$18+'Data &amp; Parameter'!$E$19)*'Data &amp; Parameter'!$E$20*'Data &amp; Parameter'!$E$37*R2125</f>
        <v>0</v>
      </c>
      <c r="T2125" s="28">
        <f t="shared" si="33"/>
        <v>0</v>
      </c>
    </row>
    <row r="2126" spans="1:20" ht="15.75" customHeight="1" x14ac:dyDescent="0.35">
      <c r="A2126">
        <v>2119</v>
      </c>
      <c r="B2126" s="76">
        <v>44237</v>
      </c>
      <c r="C2126" s="1" t="s">
        <v>6742</v>
      </c>
      <c r="D2126" s="76">
        <v>44237</v>
      </c>
      <c r="E2126" s="1" t="s">
        <v>6743</v>
      </c>
      <c r="F2126" s="1" t="s">
        <v>6744</v>
      </c>
      <c r="G2126" s="1" t="s">
        <v>123</v>
      </c>
      <c r="H2126" s="1" t="s">
        <v>124</v>
      </c>
      <c r="I2126" s="1" t="s">
        <v>125</v>
      </c>
      <c r="J2126" s="1" t="s">
        <v>6571</v>
      </c>
      <c r="K2126" s="1" t="s">
        <v>6637</v>
      </c>
      <c r="L2126">
        <f>ROUNDUP(IF(B2126&gt;$D$4,0,($D$4-B2126+1)/365),0)</f>
        <v>0</v>
      </c>
      <c r="M2126">
        <f>ROUNDUP(IF(B2126&gt;$D$5,0,($D$5-B2126+1)/365),0)</f>
        <v>0</v>
      </c>
      <c r="N2126" s="28">
        <f>IF(OR(L2126=1,M2126=1),IF(B2126+364&lt;=$D$5,(B2126+364-$D$4+1)/365,IF(B2126&gt;$D$4,($D$5-B2126+1)/365,$D$6/365)),0)</f>
        <v>0</v>
      </c>
      <c r="O2126" s="28">
        <f>'Data &amp; Parameter'!$E$16*'Data &amp; Parameter'!$E$17*('Data &amp; Parameter'!$E$18+'Data &amp; Parameter'!$E$19)*'Data &amp; Parameter'!$E$20*'Data &amp; Parameter'!$E$37*N2126</f>
        <v>0</v>
      </c>
      <c r="P2126">
        <f>ROUNDUP(IF(D2126&gt;$D$4,0,($D$4-D2126+1)/365),0)</f>
        <v>0</v>
      </c>
      <c r="Q2126">
        <f>ROUNDUP(IF(D2126&gt;$D$5,0,($D$5-D2126+1)/365),0)</f>
        <v>0</v>
      </c>
      <c r="R2126" s="28">
        <f>IF(OR(P2126=1,Q2126=1),IF(D2126+364&lt;=$D$5,(D2126+364-$D$4+1)/365,IF(D2126&gt;$D$4,($D$5-D2126+1)/365,$D$6/365)),0)</f>
        <v>0</v>
      </c>
      <c r="S2126" s="28">
        <f>'Data &amp; Parameter'!$E$16*'Data &amp; Parameter'!$E$17*('Data &amp; Parameter'!$E$18+'Data &amp; Parameter'!$E$19)*'Data &amp; Parameter'!$E$20*'Data &amp; Parameter'!$E$37*R2126</f>
        <v>0</v>
      </c>
      <c r="T2126" s="28">
        <f t="shared" si="33"/>
        <v>0</v>
      </c>
    </row>
    <row r="2127" spans="1:20" ht="15.75" customHeight="1" x14ac:dyDescent="0.35">
      <c r="A2127">
        <v>2120</v>
      </c>
      <c r="B2127" s="76">
        <v>44237</v>
      </c>
      <c r="C2127" s="1" t="s">
        <v>6745</v>
      </c>
      <c r="D2127" s="76">
        <v>44237</v>
      </c>
      <c r="E2127" s="1" t="s">
        <v>6746</v>
      </c>
      <c r="F2127" s="1" t="s">
        <v>6747</v>
      </c>
      <c r="G2127" s="1" t="s">
        <v>123</v>
      </c>
      <c r="H2127" s="1" t="s">
        <v>124</v>
      </c>
      <c r="I2127" s="1" t="s">
        <v>125</v>
      </c>
      <c r="J2127" s="1" t="s">
        <v>6571</v>
      </c>
      <c r="K2127" s="1" t="s">
        <v>6637</v>
      </c>
      <c r="L2127">
        <f>ROUNDUP(IF(B2127&gt;$D$4,0,($D$4-B2127+1)/365),0)</f>
        <v>0</v>
      </c>
      <c r="M2127">
        <f>ROUNDUP(IF(B2127&gt;$D$5,0,($D$5-B2127+1)/365),0)</f>
        <v>0</v>
      </c>
      <c r="N2127" s="28">
        <f>IF(OR(L2127=1,M2127=1),IF(B2127+364&lt;=$D$5,(B2127+364-$D$4+1)/365,IF(B2127&gt;$D$4,($D$5-B2127+1)/365,$D$6/365)),0)</f>
        <v>0</v>
      </c>
      <c r="O2127" s="28">
        <f>'Data &amp; Parameter'!$E$16*'Data &amp; Parameter'!$E$17*('Data &amp; Parameter'!$E$18+'Data &amp; Parameter'!$E$19)*'Data &amp; Parameter'!$E$20*'Data &amp; Parameter'!$E$37*N2127</f>
        <v>0</v>
      </c>
      <c r="P2127">
        <f>ROUNDUP(IF(D2127&gt;$D$4,0,($D$4-D2127+1)/365),0)</f>
        <v>0</v>
      </c>
      <c r="Q2127">
        <f>ROUNDUP(IF(D2127&gt;$D$5,0,($D$5-D2127+1)/365),0)</f>
        <v>0</v>
      </c>
      <c r="R2127" s="28">
        <f>IF(OR(P2127=1,Q2127=1),IF(D2127+364&lt;=$D$5,(D2127+364-$D$4+1)/365,IF(D2127&gt;$D$4,($D$5-D2127+1)/365,$D$6/365)),0)</f>
        <v>0</v>
      </c>
      <c r="S2127" s="28">
        <f>'Data &amp; Parameter'!$E$16*'Data &amp; Parameter'!$E$17*('Data &amp; Parameter'!$E$18+'Data &amp; Parameter'!$E$19)*'Data &amp; Parameter'!$E$20*'Data &amp; Parameter'!$E$37*R2127</f>
        <v>0</v>
      </c>
      <c r="T2127" s="28">
        <f t="shared" si="33"/>
        <v>0</v>
      </c>
    </row>
    <row r="2128" spans="1:20" ht="15.75" customHeight="1" x14ac:dyDescent="0.35">
      <c r="A2128">
        <v>2121</v>
      </c>
      <c r="B2128" s="76">
        <v>44237</v>
      </c>
      <c r="C2128" s="1" t="s">
        <v>6748</v>
      </c>
      <c r="D2128" s="76">
        <v>44237</v>
      </c>
      <c r="E2128" s="1" t="s">
        <v>6749</v>
      </c>
      <c r="F2128" s="1" t="s">
        <v>6750</v>
      </c>
      <c r="G2128" s="1" t="s">
        <v>123</v>
      </c>
      <c r="H2128" s="1" t="s">
        <v>124</v>
      </c>
      <c r="I2128" s="1" t="s">
        <v>125</v>
      </c>
      <c r="J2128" s="1" t="s">
        <v>6571</v>
      </c>
      <c r="K2128" s="1" t="s">
        <v>6633</v>
      </c>
      <c r="L2128">
        <f>ROUNDUP(IF(B2128&gt;$D$4,0,($D$4-B2128+1)/365),0)</f>
        <v>0</v>
      </c>
      <c r="M2128">
        <f>ROUNDUP(IF(B2128&gt;$D$5,0,($D$5-B2128+1)/365),0)</f>
        <v>0</v>
      </c>
      <c r="N2128" s="28">
        <f>IF(OR(L2128=1,M2128=1),IF(B2128+364&lt;=$D$5,(B2128+364-$D$4+1)/365,IF(B2128&gt;$D$4,($D$5-B2128+1)/365,$D$6/365)),0)</f>
        <v>0</v>
      </c>
      <c r="O2128" s="28">
        <f>'Data &amp; Parameter'!$E$16*'Data &amp; Parameter'!$E$17*('Data &amp; Parameter'!$E$18+'Data &amp; Parameter'!$E$19)*'Data &amp; Parameter'!$E$20*'Data &amp; Parameter'!$E$37*N2128</f>
        <v>0</v>
      </c>
      <c r="P2128">
        <f>ROUNDUP(IF(D2128&gt;$D$4,0,($D$4-D2128+1)/365),0)</f>
        <v>0</v>
      </c>
      <c r="Q2128">
        <f>ROUNDUP(IF(D2128&gt;$D$5,0,($D$5-D2128+1)/365),0)</f>
        <v>0</v>
      </c>
      <c r="R2128" s="28">
        <f>IF(OR(P2128=1,Q2128=1),IF(D2128+364&lt;=$D$5,(D2128+364-$D$4+1)/365,IF(D2128&gt;$D$4,($D$5-D2128+1)/365,$D$6/365)),0)</f>
        <v>0</v>
      </c>
      <c r="S2128" s="28">
        <f>'Data &amp; Parameter'!$E$16*'Data &amp; Parameter'!$E$17*('Data &amp; Parameter'!$E$18+'Data &amp; Parameter'!$E$19)*'Data &amp; Parameter'!$E$20*'Data &amp; Parameter'!$E$37*R2128</f>
        <v>0</v>
      </c>
      <c r="T2128" s="28">
        <f t="shared" si="33"/>
        <v>0</v>
      </c>
    </row>
    <row r="2129" spans="1:20" ht="15.75" customHeight="1" x14ac:dyDescent="0.35">
      <c r="A2129">
        <v>2122</v>
      </c>
      <c r="B2129" s="76">
        <v>44237</v>
      </c>
      <c r="C2129" s="1" t="s">
        <v>6751</v>
      </c>
      <c r="D2129" s="76">
        <v>44237</v>
      </c>
      <c r="E2129" s="1" t="s">
        <v>6752</v>
      </c>
      <c r="F2129" s="1" t="s">
        <v>1554</v>
      </c>
      <c r="G2129" s="1" t="s">
        <v>123</v>
      </c>
      <c r="H2129" s="1" t="s">
        <v>124</v>
      </c>
      <c r="I2129" s="1" t="s">
        <v>125</v>
      </c>
      <c r="J2129" s="1" t="s">
        <v>6571</v>
      </c>
      <c r="K2129" s="1" t="s">
        <v>6633</v>
      </c>
      <c r="L2129">
        <f>ROUNDUP(IF(B2129&gt;$D$4,0,($D$4-B2129+1)/365),0)</f>
        <v>0</v>
      </c>
      <c r="M2129">
        <f>ROUNDUP(IF(B2129&gt;$D$5,0,($D$5-B2129+1)/365),0)</f>
        <v>0</v>
      </c>
      <c r="N2129" s="28">
        <f>IF(OR(L2129=1,M2129=1),IF(B2129+364&lt;=$D$5,(B2129+364-$D$4+1)/365,IF(B2129&gt;$D$4,($D$5-B2129+1)/365,$D$6/365)),0)</f>
        <v>0</v>
      </c>
      <c r="O2129" s="28">
        <f>'Data &amp; Parameter'!$E$16*'Data &amp; Parameter'!$E$17*('Data &amp; Parameter'!$E$18+'Data &amp; Parameter'!$E$19)*'Data &amp; Parameter'!$E$20*'Data &amp; Parameter'!$E$37*N2129</f>
        <v>0</v>
      </c>
      <c r="P2129">
        <f>ROUNDUP(IF(D2129&gt;$D$4,0,($D$4-D2129+1)/365),0)</f>
        <v>0</v>
      </c>
      <c r="Q2129">
        <f>ROUNDUP(IF(D2129&gt;$D$5,0,($D$5-D2129+1)/365),0)</f>
        <v>0</v>
      </c>
      <c r="R2129" s="28">
        <f>IF(OR(P2129=1,Q2129=1),IF(D2129+364&lt;=$D$5,(D2129+364-$D$4+1)/365,IF(D2129&gt;$D$4,($D$5-D2129+1)/365,$D$6/365)),0)</f>
        <v>0</v>
      </c>
      <c r="S2129" s="28">
        <f>'Data &amp; Parameter'!$E$16*'Data &amp; Parameter'!$E$17*('Data &amp; Parameter'!$E$18+'Data &amp; Parameter'!$E$19)*'Data &amp; Parameter'!$E$20*'Data &amp; Parameter'!$E$37*R2129</f>
        <v>0</v>
      </c>
      <c r="T2129" s="28">
        <f t="shared" si="33"/>
        <v>0</v>
      </c>
    </row>
    <row r="2130" spans="1:20" ht="15.75" customHeight="1" x14ac:dyDescent="0.35">
      <c r="A2130">
        <v>2123</v>
      </c>
      <c r="B2130" s="76">
        <v>44237</v>
      </c>
      <c r="C2130" s="1" t="s">
        <v>6753</v>
      </c>
      <c r="D2130" s="76">
        <v>44237</v>
      </c>
      <c r="E2130" s="1" t="s">
        <v>6754</v>
      </c>
      <c r="F2130" s="1" t="s">
        <v>6755</v>
      </c>
      <c r="G2130" s="1" t="s">
        <v>123</v>
      </c>
      <c r="H2130" s="1" t="s">
        <v>124</v>
      </c>
      <c r="I2130" s="1" t="s">
        <v>125</v>
      </c>
      <c r="J2130" s="1" t="s">
        <v>6571</v>
      </c>
      <c r="K2130" s="1" t="s">
        <v>6633</v>
      </c>
      <c r="L2130">
        <f>ROUNDUP(IF(B2130&gt;$D$4,0,($D$4-B2130+1)/365),0)</f>
        <v>0</v>
      </c>
      <c r="M2130">
        <f>ROUNDUP(IF(B2130&gt;$D$5,0,($D$5-B2130+1)/365),0)</f>
        <v>0</v>
      </c>
      <c r="N2130" s="28">
        <f>IF(OR(L2130=1,M2130=1),IF(B2130+364&lt;=$D$5,(B2130+364-$D$4+1)/365,IF(B2130&gt;$D$4,($D$5-B2130+1)/365,$D$6/365)),0)</f>
        <v>0</v>
      </c>
      <c r="O2130" s="28">
        <f>'Data &amp; Parameter'!$E$16*'Data &amp; Parameter'!$E$17*('Data &amp; Parameter'!$E$18+'Data &amp; Parameter'!$E$19)*'Data &amp; Parameter'!$E$20*'Data &amp; Parameter'!$E$37*N2130</f>
        <v>0</v>
      </c>
      <c r="P2130">
        <f>ROUNDUP(IF(D2130&gt;$D$4,0,($D$4-D2130+1)/365),0)</f>
        <v>0</v>
      </c>
      <c r="Q2130">
        <f>ROUNDUP(IF(D2130&gt;$D$5,0,($D$5-D2130+1)/365),0)</f>
        <v>0</v>
      </c>
      <c r="R2130" s="28">
        <f>IF(OR(P2130=1,Q2130=1),IF(D2130+364&lt;=$D$5,(D2130+364-$D$4+1)/365,IF(D2130&gt;$D$4,($D$5-D2130+1)/365,$D$6/365)),0)</f>
        <v>0</v>
      </c>
      <c r="S2130" s="28">
        <f>'Data &amp; Parameter'!$E$16*'Data &amp; Parameter'!$E$17*('Data &amp; Parameter'!$E$18+'Data &amp; Parameter'!$E$19)*'Data &amp; Parameter'!$E$20*'Data &amp; Parameter'!$E$37*R2130</f>
        <v>0</v>
      </c>
      <c r="T2130" s="28">
        <f t="shared" si="33"/>
        <v>0</v>
      </c>
    </row>
    <row r="2131" spans="1:20" ht="15.75" customHeight="1" x14ac:dyDescent="0.35">
      <c r="A2131">
        <v>2124</v>
      </c>
      <c r="B2131" s="76">
        <v>44237</v>
      </c>
      <c r="C2131" s="1" t="s">
        <v>6756</v>
      </c>
      <c r="D2131" s="76">
        <v>44237</v>
      </c>
      <c r="E2131" s="1" t="s">
        <v>6757</v>
      </c>
      <c r="F2131" s="1" t="s">
        <v>6758</v>
      </c>
      <c r="G2131" s="1" t="s">
        <v>123</v>
      </c>
      <c r="H2131" s="1" t="s">
        <v>124</v>
      </c>
      <c r="I2131" s="1" t="s">
        <v>125</v>
      </c>
      <c r="J2131" s="1" t="s">
        <v>6571</v>
      </c>
      <c r="K2131" s="1" t="s">
        <v>6633</v>
      </c>
      <c r="L2131">
        <f>ROUNDUP(IF(B2131&gt;$D$4,0,($D$4-B2131+1)/365),0)</f>
        <v>0</v>
      </c>
      <c r="M2131">
        <f>ROUNDUP(IF(B2131&gt;$D$5,0,($D$5-B2131+1)/365),0)</f>
        <v>0</v>
      </c>
      <c r="N2131" s="28">
        <f>IF(OR(L2131=1,M2131=1),IF(B2131+364&lt;=$D$5,(B2131+364-$D$4+1)/365,IF(B2131&gt;$D$4,($D$5-B2131+1)/365,$D$6/365)),0)</f>
        <v>0</v>
      </c>
      <c r="O2131" s="28">
        <f>'Data &amp; Parameter'!$E$16*'Data &amp; Parameter'!$E$17*('Data &amp; Parameter'!$E$18+'Data &amp; Parameter'!$E$19)*'Data &amp; Parameter'!$E$20*'Data &amp; Parameter'!$E$37*N2131</f>
        <v>0</v>
      </c>
      <c r="P2131">
        <f>ROUNDUP(IF(D2131&gt;$D$4,0,($D$4-D2131+1)/365),0)</f>
        <v>0</v>
      </c>
      <c r="Q2131">
        <f>ROUNDUP(IF(D2131&gt;$D$5,0,($D$5-D2131+1)/365),0)</f>
        <v>0</v>
      </c>
      <c r="R2131" s="28">
        <f>IF(OR(P2131=1,Q2131=1),IF(D2131+364&lt;=$D$5,(D2131+364-$D$4+1)/365,IF(D2131&gt;$D$4,($D$5-D2131+1)/365,$D$6/365)),0)</f>
        <v>0</v>
      </c>
      <c r="S2131" s="28">
        <f>'Data &amp; Parameter'!$E$16*'Data &amp; Parameter'!$E$17*('Data &amp; Parameter'!$E$18+'Data &amp; Parameter'!$E$19)*'Data &amp; Parameter'!$E$20*'Data &amp; Parameter'!$E$37*R2131</f>
        <v>0</v>
      </c>
      <c r="T2131" s="28">
        <f t="shared" si="33"/>
        <v>0</v>
      </c>
    </row>
    <row r="2132" spans="1:20" ht="15.75" customHeight="1" x14ac:dyDescent="0.35">
      <c r="A2132">
        <v>2125</v>
      </c>
      <c r="B2132" s="76">
        <v>44237</v>
      </c>
      <c r="C2132" s="1" t="s">
        <v>6759</v>
      </c>
      <c r="D2132" s="76">
        <v>44237</v>
      </c>
      <c r="E2132" s="1" t="s">
        <v>6760</v>
      </c>
      <c r="F2132" s="1" t="s">
        <v>6761</v>
      </c>
      <c r="G2132" s="1" t="s">
        <v>123</v>
      </c>
      <c r="H2132" s="1" t="s">
        <v>124</v>
      </c>
      <c r="I2132" s="1" t="s">
        <v>125</v>
      </c>
      <c r="J2132" s="1" t="s">
        <v>6571</v>
      </c>
      <c r="K2132" s="1" t="s">
        <v>6633</v>
      </c>
      <c r="L2132">
        <f>ROUNDUP(IF(B2132&gt;$D$4,0,($D$4-B2132+1)/365),0)</f>
        <v>0</v>
      </c>
      <c r="M2132">
        <f>ROUNDUP(IF(B2132&gt;$D$5,0,($D$5-B2132+1)/365),0)</f>
        <v>0</v>
      </c>
      <c r="N2132" s="28">
        <f>IF(OR(L2132=1,M2132=1),IF(B2132+364&lt;=$D$5,(B2132+364-$D$4+1)/365,IF(B2132&gt;$D$4,($D$5-B2132+1)/365,$D$6/365)),0)</f>
        <v>0</v>
      </c>
      <c r="O2132" s="28">
        <f>'Data &amp; Parameter'!$E$16*'Data &amp; Parameter'!$E$17*('Data &amp; Parameter'!$E$18+'Data &amp; Parameter'!$E$19)*'Data &amp; Parameter'!$E$20*'Data &amp; Parameter'!$E$37*N2132</f>
        <v>0</v>
      </c>
      <c r="P2132">
        <f>ROUNDUP(IF(D2132&gt;$D$4,0,($D$4-D2132+1)/365),0)</f>
        <v>0</v>
      </c>
      <c r="Q2132">
        <f>ROUNDUP(IF(D2132&gt;$D$5,0,($D$5-D2132+1)/365),0)</f>
        <v>0</v>
      </c>
      <c r="R2132" s="28">
        <f>IF(OR(P2132=1,Q2132=1),IF(D2132+364&lt;=$D$5,(D2132+364-$D$4+1)/365,IF(D2132&gt;$D$4,($D$5-D2132+1)/365,$D$6/365)),0)</f>
        <v>0</v>
      </c>
      <c r="S2132" s="28">
        <f>'Data &amp; Parameter'!$E$16*'Data &amp; Parameter'!$E$17*('Data &amp; Parameter'!$E$18+'Data &amp; Parameter'!$E$19)*'Data &amp; Parameter'!$E$20*'Data &amp; Parameter'!$E$37*R2132</f>
        <v>0</v>
      </c>
      <c r="T2132" s="28">
        <f t="shared" si="33"/>
        <v>0</v>
      </c>
    </row>
    <row r="2133" spans="1:20" ht="15.75" customHeight="1" x14ac:dyDescent="0.35">
      <c r="A2133">
        <v>2126</v>
      </c>
      <c r="B2133" s="76">
        <v>44237</v>
      </c>
      <c r="C2133" s="1" t="s">
        <v>6762</v>
      </c>
      <c r="D2133" s="76">
        <v>44237</v>
      </c>
      <c r="E2133" s="1" t="s">
        <v>6763</v>
      </c>
      <c r="F2133" s="1" t="s">
        <v>6764</v>
      </c>
      <c r="G2133" s="1" t="s">
        <v>123</v>
      </c>
      <c r="H2133" s="1" t="s">
        <v>124</v>
      </c>
      <c r="I2133" s="1" t="s">
        <v>125</v>
      </c>
      <c r="J2133" s="1" t="s">
        <v>6765</v>
      </c>
      <c r="K2133" s="1" t="s">
        <v>6641</v>
      </c>
      <c r="L2133">
        <f>ROUNDUP(IF(B2133&gt;$D$4,0,($D$4-B2133+1)/365),0)</f>
        <v>0</v>
      </c>
      <c r="M2133">
        <f>ROUNDUP(IF(B2133&gt;$D$5,0,($D$5-B2133+1)/365),0)</f>
        <v>0</v>
      </c>
      <c r="N2133" s="28">
        <f>IF(OR(L2133=1,M2133=1),IF(B2133+364&lt;=$D$5,(B2133+364-$D$4+1)/365,IF(B2133&gt;$D$4,($D$5-B2133+1)/365,$D$6/365)),0)</f>
        <v>0</v>
      </c>
      <c r="O2133" s="28">
        <f>'Data &amp; Parameter'!$E$16*'Data &amp; Parameter'!$E$17*('Data &amp; Parameter'!$E$18+'Data &amp; Parameter'!$E$19)*'Data &amp; Parameter'!$E$20*'Data &amp; Parameter'!$E$37*N2133</f>
        <v>0</v>
      </c>
      <c r="P2133">
        <f>ROUNDUP(IF(D2133&gt;$D$4,0,($D$4-D2133+1)/365),0)</f>
        <v>0</v>
      </c>
      <c r="Q2133">
        <f>ROUNDUP(IF(D2133&gt;$D$5,0,($D$5-D2133+1)/365),0)</f>
        <v>0</v>
      </c>
      <c r="R2133" s="28">
        <f>IF(OR(P2133=1,Q2133=1),IF(D2133+364&lt;=$D$5,(D2133+364-$D$4+1)/365,IF(D2133&gt;$D$4,($D$5-D2133+1)/365,$D$6/365)),0)</f>
        <v>0</v>
      </c>
      <c r="S2133" s="28">
        <f>'Data &amp; Parameter'!$E$16*'Data &amp; Parameter'!$E$17*('Data &amp; Parameter'!$E$18+'Data &amp; Parameter'!$E$19)*'Data &amp; Parameter'!$E$20*'Data &amp; Parameter'!$E$37*R2133</f>
        <v>0</v>
      </c>
      <c r="T2133" s="28">
        <f t="shared" si="33"/>
        <v>0</v>
      </c>
    </row>
    <row r="2134" spans="1:20" ht="15.75" customHeight="1" x14ac:dyDescent="0.35">
      <c r="A2134">
        <v>2127</v>
      </c>
      <c r="B2134" s="76">
        <v>44237</v>
      </c>
      <c r="C2134" s="1" t="s">
        <v>6766</v>
      </c>
      <c r="D2134" s="76">
        <v>44237</v>
      </c>
      <c r="E2134" s="1" t="s">
        <v>6767</v>
      </c>
      <c r="F2134" s="1" t="s">
        <v>6768</v>
      </c>
      <c r="G2134" s="1" t="s">
        <v>123</v>
      </c>
      <c r="H2134" s="1" t="s">
        <v>124</v>
      </c>
      <c r="I2134" s="1" t="s">
        <v>125</v>
      </c>
      <c r="J2134" s="1" t="s">
        <v>6641</v>
      </c>
      <c r="K2134" s="1" t="s">
        <v>6769</v>
      </c>
      <c r="L2134">
        <f>ROUNDUP(IF(B2134&gt;$D$4,0,($D$4-B2134+1)/365),0)</f>
        <v>0</v>
      </c>
      <c r="M2134">
        <f>ROUNDUP(IF(B2134&gt;$D$5,0,($D$5-B2134+1)/365),0)</f>
        <v>0</v>
      </c>
      <c r="N2134" s="28">
        <f>IF(OR(L2134=1,M2134=1),IF(B2134+364&lt;=$D$5,(B2134+364-$D$4+1)/365,IF(B2134&gt;$D$4,($D$5-B2134+1)/365,$D$6/365)),0)</f>
        <v>0</v>
      </c>
      <c r="O2134" s="28">
        <f>'Data &amp; Parameter'!$E$16*'Data &amp; Parameter'!$E$17*('Data &amp; Parameter'!$E$18+'Data &amp; Parameter'!$E$19)*'Data &amp; Parameter'!$E$20*'Data &amp; Parameter'!$E$37*N2134</f>
        <v>0</v>
      </c>
      <c r="P2134">
        <f>ROUNDUP(IF(D2134&gt;$D$4,0,($D$4-D2134+1)/365),0)</f>
        <v>0</v>
      </c>
      <c r="Q2134">
        <f>ROUNDUP(IF(D2134&gt;$D$5,0,($D$5-D2134+1)/365),0)</f>
        <v>0</v>
      </c>
      <c r="R2134" s="28">
        <f>IF(OR(P2134=1,Q2134=1),IF(D2134+364&lt;=$D$5,(D2134+364-$D$4+1)/365,IF(D2134&gt;$D$4,($D$5-D2134+1)/365,$D$6/365)),0)</f>
        <v>0</v>
      </c>
      <c r="S2134" s="28">
        <f>'Data &amp; Parameter'!$E$16*'Data &amp; Parameter'!$E$17*('Data &amp; Parameter'!$E$18+'Data &amp; Parameter'!$E$19)*'Data &amp; Parameter'!$E$20*'Data &amp; Parameter'!$E$37*R2134</f>
        <v>0</v>
      </c>
      <c r="T2134" s="28">
        <f t="shared" si="33"/>
        <v>0</v>
      </c>
    </row>
    <row r="2135" spans="1:20" ht="15.75" customHeight="1" x14ac:dyDescent="0.35">
      <c r="A2135">
        <v>2128</v>
      </c>
      <c r="B2135" s="76">
        <v>44237</v>
      </c>
      <c r="C2135" s="1" t="s">
        <v>6770</v>
      </c>
      <c r="D2135" s="76">
        <v>44237</v>
      </c>
      <c r="E2135" s="1" t="s">
        <v>6771</v>
      </c>
      <c r="F2135" s="1" t="s">
        <v>6772</v>
      </c>
      <c r="G2135" s="1" t="s">
        <v>123</v>
      </c>
      <c r="H2135" s="1" t="s">
        <v>124</v>
      </c>
      <c r="I2135" s="1" t="s">
        <v>125</v>
      </c>
      <c r="J2135" s="1" t="s">
        <v>6641</v>
      </c>
      <c r="K2135" s="1" t="s">
        <v>6709</v>
      </c>
      <c r="L2135">
        <f>ROUNDUP(IF(B2135&gt;$D$4,0,($D$4-B2135+1)/365),0)</f>
        <v>0</v>
      </c>
      <c r="M2135">
        <f>ROUNDUP(IF(B2135&gt;$D$5,0,($D$5-B2135+1)/365),0)</f>
        <v>0</v>
      </c>
      <c r="N2135" s="28">
        <f>IF(OR(L2135=1,M2135=1),IF(B2135+364&lt;=$D$5,(B2135+364-$D$4+1)/365,IF(B2135&gt;$D$4,($D$5-B2135+1)/365,$D$6/365)),0)</f>
        <v>0</v>
      </c>
      <c r="O2135" s="28">
        <f>'Data &amp; Parameter'!$E$16*'Data &amp; Parameter'!$E$17*('Data &amp; Parameter'!$E$18+'Data &amp; Parameter'!$E$19)*'Data &amp; Parameter'!$E$20*'Data &amp; Parameter'!$E$37*N2135</f>
        <v>0</v>
      </c>
      <c r="P2135">
        <f>ROUNDUP(IF(D2135&gt;$D$4,0,($D$4-D2135+1)/365),0)</f>
        <v>0</v>
      </c>
      <c r="Q2135">
        <f>ROUNDUP(IF(D2135&gt;$D$5,0,($D$5-D2135+1)/365),0)</f>
        <v>0</v>
      </c>
      <c r="R2135" s="28">
        <f>IF(OR(P2135=1,Q2135=1),IF(D2135+364&lt;=$D$5,(D2135+364-$D$4+1)/365,IF(D2135&gt;$D$4,($D$5-D2135+1)/365,$D$6/365)),0)</f>
        <v>0</v>
      </c>
      <c r="S2135" s="28">
        <f>'Data &amp; Parameter'!$E$16*'Data &amp; Parameter'!$E$17*('Data &amp; Parameter'!$E$18+'Data &amp; Parameter'!$E$19)*'Data &amp; Parameter'!$E$20*'Data &amp; Parameter'!$E$37*R2135</f>
        <v>0</v>
      </c>
      <c r="T2135" s="28">
        <f t="shared" si="33"/>
        <v>0</v>
      </c>
    </row>
    <row r="2136" spans="1:20" ht="15.75" customHeight="1" x14ac:dyDescent="0.35">
      <c r="A2136">
        <v>2129</v>
      </c>
      <c r="B2136" s="76">
        <v>44237</v>
      </c>
      <c r="C2136" s="1" t="s">
        <v>6773</v>
      </c>
      <c r="D2136" s="76">
        <v>44237</v>
      </c>
      <c r="E2136" s="1" t="s">
        <v>6774</v>
      </c>
      <c r="F2136" s="1" t="s">
        <v>6775</v>
      </c>
      <c r="G2136" s="1" t="s">
        <v>123</v>
      </c>
      <c r="H2136" s="1" t="s">
        <v>124</v>
      </c>
      <c r="I2136" s="1" t="s">
        <v>125</v>
      </c>
      <c r="J2136" s="1" t="s">
        <v>6641</v>
      </c>
      <c r="K2136" s="1" t="s">
        <v>6641</v>
      </c>
      <c r="L2136">
        <f>ROUNDUP(IF(B2136&gt;$D$4,0,($D$4-B2136+1)/365),0)</f>
        <v>0</v>
      </c>
      <c r="M2136">
        <f>ROUNDUP(IF(B2136&gt;$D$5,0,($D$5-B2136+1)/365),0)</f>
        <v>0</v>
      </c>
      <c r="N2136" s="28">
        <f>IF(OR(L2136=1,M2136=1),IF(B2136+364&lt;=$D$5,(B2136+364-$D$4+1)/365,IF(B2136&gt;$D$4,($D$5-B2136+1)/365,$D$6/365)),0)</f>
        <v>0</v>
      </c>
      <c r="O2136" s="28">
        <f>'Data &amp; Parameter'!$E$16*'Data &amp; Parameter'!$E$17*('Data &amp; Parameter'!$E$18+'Data &amp; Parameter'!$E$19)*'Data &amp; Parameter'!$E$20*'Data &amp; Parameter'!$E$37*N2136</f>
        <v>0</v>
      </c>
      <c r="P2136">
        <f>ROUNDUP(IF(D2136&gt;$D$4,0,($D$4-D2136+1)/365),0)</f>
        <v>0</v>
      </c>
      <c r="Q2136">
        <f>ROUNDUP(IF(D2136&gt;$D$5,0,($D$5-D2136+1)/365),0)</f>
        <v>0</v>
      </c>
      <c r="R2136" s="28">
        <f>IF(OR(P2136=1,Q2136=1),IF(D2136+364&lt;=$D$5,(D2136+364-$D$4+1)/365,IF(D2136&gt;$D$4,($D$5-D2136+1)/365,$D$6/365)),0)</f>
        <v>0</v>
      </c>
      <c r="S2136" s="28">
        <f>'Data &amp; Parameter'!$E$16*'Data &amp; Parameter'!$E$17*('Data &amp; Parameter'!$E$18+'Data &amp; Parameter'!$E$19)*'Data &amp; Parameter'!$E$20*'Data &amp; Parameter'!$E$37*R2136</f>
        <v>0</v>
      </c>
      <c r="T2136" s="28">
        <f t="shared" si="33"/>
        <v>0</v>
      </c>
    </row>
    <row r="2137" spans="1:20" ht="15.75" customHeight="1" x14ac:dyDescent="0.35">
      <c r="A2137">
        <v>2130</v>
      </c>
      <c r="B2137" s="76">
        <v>44237</v>
      </c>
      <c r="C2137" s="1" t="s">
        <v>6776</v>
      </c>
      <c r="D2137" s="76">
        <v>44237</v>
      </c>
      <c r="E2137" s="1" t="s">
        <v>6777</v>
      </c>
      <c r="F2137" s="1" t="s">
        <v>6778</v>
      </c>
      <c r="G2137" s="1" t="s">
        <v>123</v>
      </c>
      <c r="H2137" s="1" t="s">
        <v>124</v>
      </c>
      <c r="I2137" s="1" t="s">
        <v>125</v>
      </c>
      <c r="J2137" s="1" t="s">
        <v>6641</v>
      </c>
      <c r="K2137" s="1" t="s">
        <v>6709</v>
      </c>
      <c r="L2137">
        <f>ROUNDUP(IF(B2137&gt;$D$4,0,($D$4-B2137+1)/365),0)</f>
        <v>0</v>
      </c>
      <c r="M2137">
        <f>ROUNDUP(IF(B2137&gt;$D$5,0,($D$5-B2137+1)/365),0)</f>
        <v>0</v>
      </c>
      <c r="N2137" s="28">
        <f>IF(OR(L2137=1,M2137=1),IF(B2137+364&lt;=$D$5,(B2137+364-$D$4+1)/365,IF(B2137&gt;$D$4,($D$5-B2137+1)/365,$D$6/365)),0)</f>
        <v>0</v>
      </c>
      <c r="O2137" s="28">
        <f>'Data &amp; Parameter'!$E$16*'Data &amp; Parameter'!$E$17*('Data &amp; Parameter'!$E$18+'Data &amp; Parameter'!$E$19)*'Data &amp; Parameter'!$E$20*'Data &amp; Parameter'!$E$37*N2137</f>
        <v>0</v>
      </c>
      <c r="P2137">
        <f>ROUNDUP(IF(D2137&gt;$D$4,0,($D$4-D2137+1)/365),0)</f>
        <v>0</v>
      </c>
      <c r="Q2137">
        <f>ROUNDUP(IF(D2137&gt;$D$5,0,($D$5-D2137+1)/365),0)</f>
        <v>0</v>
      </c>
      <c r="R2137" s="28">
        <f>IF(OR(P2137=1,Q2137=1),IF(D2137+364&lt;=$D$5,(D2137+364-$D$4+1)/365,IF(D2137&gt;$D$4,($D$5-D2137+1)/365,$D$6/365)),0)</f>
        <v>0</v>
      </c>
      <c r="S2137" s="28">
        <f>'Data &amp; Parameter'!$E$16*'Data &amp; Parameter'!$E$17*('Data &amp; Parameter'!$E$18+'Data &amp; Parameter'!$E$19)*'Data &amp; Parameter'!$E$20*'Data &amp; Parameter'!$E$37*R2137</f>
        <v>0</v>
      </c>
      <c r="T2137" s="28">
        <f t="shared" si="33"/>
        <v>0</v>
      </c>
    </row>
    <row r="2138" spans="1:20" ht="15.75" customHeight="1" x14ac:dyDescent="0.35">
      <c r="A2138">
        <v>2131</v>
      </c>
      <c r="B2138" s="76">
        <v>44237</v>
      </c>
      <c r="C2138" s="1" t="s">
        <v>6779</v>
      </c>
      <c r="D2138" s="76">
        <v>44237</v>
      </c>
      <c r="E2138" s="1" t="s">
        <v>6780</v>
      </c>
      <c r="F2138" s="1" t="s">
        <v>6781</v>
      </c>
      <c r="G2138" s="1" t="s">
        <v>123</v>
      </c>
      <c r="H2138" s="1" t="s">
        <v>124</v>
      </c>
      <c r="I2138" s="1" t="s">
        <v>125</v>
      </c>
      <c r="J2138" s="1" t="s">
        <v>6641</v>
      </c>
      <c r="K2138" s="1" t="s">
        <v>6709</v>
      </c>
      <c r="L2138">
        <f>ROUNDUP(IF(B2138&gt;$D$4,0,($D$4-B2138+1)/365),0)</f>
        <v>0</v>
      </c>
      <c r="M2138">
        <f>ROUNDUP(IF(B2138&gt;$D$5,0,($D$5-B2138+1)/365),0)</f>
        <v>0</v>
      </c>
      <c r="N2138" s="28">
        <f>IF(OR(L2138=1,M2138=1),IF(B2138+364&lt;=$D$5,(B2138+364-$D$4+1)/365,IF(B2138&gt;$D$4,($D$5-B2138+1)/365,$D$6/365)),0)</f>
        <v>0</v>
      </c>
      <c r="O2138" s="28">
        <f>'Data &amp; Parameter'!$E$16*'Data &amp; Parameter'!$E$17*('Data &amp; Parameter'!$E$18+'Data &amp; Parameter'!$E$19)*'Data &amp; Parameter'!$E$20*'Data &amp; Parameter'!$E$37*N2138</f>
        <v>0</v>
      </c>
      <c r="P2138">
        <f>ROUNDUP(IF(D2138&gt;$D$4,0,($D$4-D2138+1)/365),0)</f>
        <v>0</v>
      </c>
      <c r="Q2138">
        <f>ROUNDUP(IF(D2138&gt;$D$5,0,($D$5-D2138+1)/365),0)</f>
        <v>0</v>
      </c>
      <c r="R2138" s="28">
        <f>IF(OR(P2138=1,Q2138=1),IF(D2138+364&lt;=$D$5,(D2138+364-$D$4+1)/365,IF(D2138&gt;$D$4,($D$5-D2138+1)/365,$D$6/365)),0)</f>
        <v>0</v>
      </c>
      <c r="S2138" s="28">
        <f>'Data &amp; Parameter'!$E$16*'Data &amp; Parameter'!$E$17*('Data &amp; Parameter'!$E$18+'Data &amp; Parameter'!$E$19)*'Data &amp; Parameter'!$E$20*'Data &amp; Parameter'!$E$37*R2138</f>
        <v>0</v>
      </c>
      <c r="T2138" s="28">
        <f t="shared" si="33"/>
        <v>0</v>
      </c>
    </row>
    <row r="2139" spans="1:20" ht="15.75" customHeight="1" x14ac:dyDescent="0.35">
      <c r="A2139">
        <v>2132</v>
      </c>
      <c r="B2139" s="76">
        <v>44237</v>
      </c>
      <c r="C2139" s="1" t="s">
        <v>6782</v>
      </c>
      <c r="D2139" s="76">
        <v>44237</v>
      </c>
      <c r="E2139" s="1" t="s">
        <v>6783</v>
      </c>
      <c r="F2139" s="1" t="s">
        <v>6784</v>
      </c>
      <c r="G2139" s="1" t="s">
        <v>123</v>
      </c>
      <c r="H2139" s="1" t="s">
        <v>124</v>
      </c>
      <c r="I2139" s="1" t="s">
        <v>125</v>
      </c>
      <c r="J2139" s="1" t="s">
        <v>6641</v>
      </c>
      <c r="K2139" s="1" t="s">
        <v>6709</v>
      </c>
      <c r="L2139">
        <f>ROUNDUP(IF(B2139&gt;$D$4,0,($D$4-B2139+1)/365),0)</f>
        <v>0</v>
      </c>
      <c r="M2139">
        <f>ROUNDUP(IF(B2139&gt;$D$5,0,($D$5-B2139+1)/365),0)</f>
        <v>0</v>
      </c>
      <c r="N2139" s="28">
        <f>IF(OR(L2139=1,M2139=1),IF(B2139+364&lt;=$D$5,(B2139+364-$D$4+1)/365,IF(B2139&gt;$D$4,($D$5-B2139+1)/365,$D$6/365)),0)</f>
        <v>0</v>
      </c>
      <c r="O2139" s="28">
        <f>'Data &amp; Parameter'!$E$16*'Data &amp; Parameter'!$E$17*('Data &amp; Parameter'!$E$18+'Data &amp; Parameter'!$E$19)*'Data &amp; Parameter'!$E$20*'Data &amp; Parameter'!$E$37*N2139</f>
        <v>0</v>
      </c>
      <c r="P2139">
        <f>ROUNDUP(IF(D2139&gt;$D$4,0,($D$4-D2139+1)/365),0)</f>
        <v>0</v>
      </c>
      <c r="Q2139">
        <f>ROUNDUP(IF(D2139&gt;$D$5,0,($D$5-D2139+1)/365),0)</f>
        <v>0</v>
      </c>
      <c r="R2139" s="28">
        <f>IF(OR(P2139=1,Q2139=1),IF(D2139+364&lt;=$D$5,(D2139+364-$D$4+1)/365,IF(D2139&gt;$D$4,($D$5-D2139+1)/365,$D$6/365)),0)</f>
        <v>0</v>
      </c>
      <c r="S2139" s="28">
        <f>'Data &amp; Parameter'!$E$16*'Data &amp; Parameter'!$E$17*('Data &amp; Parameter'!$E$18+'Data &amp; Parameter'!$E$19)*'Data &amp; Parameter'!$E$20*'Data &amp; Parameter'!$E$37*R2139</f>
        <v>0</v>
      </c>
      <c r="T2139" s="28">
        <f t="shared" si="33"/>
        <v>0</v>
      </c>
    </row>
    <row r="2140" spans="1:20" ht="15.75" customHeight="1" x14ac:dyDescent="0.35">
      <c r="A2140">
        <v>2133</v>
      </c>
      <c r="B2140" s="76">
        <v>44237</v>
      </c>
      <c r="C2140" s="1" t="s">
        <v>6785</v>
      </c>
      <c r="D2140" s="76">
        <v>44237</v>
      </c>
      <c r="E2140" s="1" t="s">
        <v>6786</v>
      </c>
      <c r="F2140" s="1" t="s">
        <v>6787</v>
      </c>
      <c r="G2140" s="1" t="s">
        <v>123</v>
      </c>
      <c r="H2140" s="1" t="s">
        <v>124</v>
      </c>
      <c r="I2140" s="1" t="s">
        <v>125</v>
      </c>
      <c r="J2140" s="1" t="s">
        <v>5979</v>
      </c>
      <c r="K2140" s="1" t="s">
        <v>5980</v>
      </c>
      <c r="L2140">
        <f>ROUNDUP(IF(B2140&gt;$D$4,0,($D$4-B2140+1)/365),0)</f>
        <v>0</v>
      </c>
      <c r="M2140">
        <f>ROUNDUP(IF(B2140&gt;$D$5,0,($D$5-B2140+1)/365),0)</f>
        <v>0</v>
      </c>
      <c r="N2140" s="28">
        <f>IF(OR(L2140=1,M2140=1),IF(B2140+364&lt;=$D$5,(B2140+364-$D$4+1)/365,IF(B2140&gt;$D$4,($D$5-B2140+1)/365,$D$6/365)),0)</f>
        <v>0</v>
      </c>
      <c r="O2140" s="28">
        <f>'Data &amp; Parameter'!$E$16*'Data &amp; Parameter'!$E$17*('Data &amp; Parameter'!$E$18+'Data &amp; Parameter'!$E$19)*'Data &amp; Parameter'!$E$20*'Data &amp; Parameter'!$E$37*N2140</f>
        <v>0</v>
      </c>
      <c r="P2140">
        <f>ROUNDUP(IF(D2140&gt;$D$4,0,($D$4-D2140+1)/365),0)</f>
        <v>0</v>
      </c>
      <c r="Q2140">
        <f>ROUNDUP(IF(D2140&gt;$D$5,0,($D$5-D2140+1)/365),0)</f>
        <v>0</v>
      </c>
      <c r="R2140" s="28">
        <f>IF(OR(P2140=1,Q2140=1),IF(D2140+364&lt;=$D$5,(D2140+364-$D$4+1)/365,IF(D2140&gt;$D$4,($D$5-D2140+1)/365,$D$6/365)),0)</f>
        <v>0</v>
      </c>
      <c r="S2140" s="28">
        <f>'Data &amp; Parameter'!$E$16*'Data &amp; Parameter'!$E$17*('Data &amp; Parameter'!$E$18+'Data &amp; Parameter'!$E$19)*'Data &amp; Parameter'!$E$20*'Data &amp; Parameter'!$E$37*R2140</f>
        <v>0</v>
      </c>
      <c r="T2140" s="28">
        <f t="shared" si="33"/>
        <v>0</v>
      </c>
    </row>
    <row r="2141" spans="1:20" ht="15.75" customHeight="1" x14ac:dyDescent="0.35">
      <c r="A2141">
        <v>2134</v>
      </c>
      <c r="B2141" s="76">
        <v>44237</v>
      </c>
      <c r="C2141" s="1" t="s">
        <v>6788</v>
      </c>
      <c r="D2141" s="76">
        <v>44237</v>
      </c>
      <c r="E2141" s="1" t="s">
        <v>6789</v>
      </c>
      <c r="F2141" s="1" t="s">
        <v>6790</v>
      </c>
      <c r="G2141" s="1" t="s">
        <v>123</v>
      </c>
      <c r="H2141" s="1" t="s">
        <v>124</v>
      </c>
      <c r="I2141" s="1" t="s">
        <v>125</v>
      </c>
      <c r="J2141" s="1" t="s">
        <v>5979</v>
      </c>
      <c r="K2141" s="1" t="s">
        <v>5980</v>
      </c>
      <c r="L2141">
        <f>ROUNDUP(IF(B2141&gt;$D$4,0,($D$4-B2141+1)/365),0)</f>
        <v>0</v>
      </c>
      <c r="M2141">
        <f>ROUNDUP(IF(B2141&gt;$D$5,0,($D$5-B2141+1)/365),0)</f>
        <v>0</v>
      </c>
      <c r="N2141" s="28">
        <f>IF(OR(L2141=1,M2141=1),IF(B2141+364&lt;=$D$5,(B2141+364-$D$4+1)/365,IF(B2141&gt;$D$4,($D$5-B2141+1)/365,$D$6/365)),0)</f>
        <v>0</v>
      </c>
      <c r="O2141" s="28">
        <f>'Data &amp; Parameter'!$E$16*'Data &amp; Parameter'!$E$17*('Data &amp; Parameter'!$E$18+'Data &amp; Parameter'!$E$19)*'Data &amp; Parameter'!$E$20*'Data &amp; Parameter'!$E$37*N2141</f>
        <v>0</v>
      </c>
      <c r="P2141">
        <f>ROUNDUP(IF(D2141&gt;$D$4,0,($D$4-D2141+1)/365),0)</f>
        <v>0</v>
      </c>
      <c r="Q2141">
        <f>ROUNDUP(IF(D2141&gt;$D$5,0,($D$5-D2141+1)/365),0)</f>
        <v>0</v>
      </c>
      <c r="R2141" s="28">
        <f>IF(OR(P2141=1,Q2141=1),IF(D2141+364&lt;=$D$5,(D2141+364-$D$4+1)/365,IF(D2141&gt;$D$4,($D$5-D2141+1)/365,$D$6/365)),0)</f>
        <v>0</v>
      </c>
      <c r="S2141" s="28">
        <f>'Data &amp; Parameter'!$E$16*'Data &amp; Parameter'!$E$17*('Data &amp; Parameter'!$E$18+'Data &amp; Parameter'!$E$19)*'Data &amp; Parameter'!$E$20*'Data &amp; Parameter'!$E$37*R2141</f>
        <v>0</v>
      </c>
      <c r="T2141" s="28">
        <f t="shared" si="33"/>
        <v>0</v>
      </c>
    </row>
    <row r="2142" spans="1:20" ht="15.75" customHeight="1" x14ac:dyDescent="0.35">
      <c r="A2142">
        <v>2135</v>
      </c>
      <c r="B2142" s="76">
        <v>44237</v>
      </c>
      <c r="C2142" s="1" t="s">
        <v>6791</v>
      </c>
      <c r="D2142" s="76">
        <v>44237</v>
      </c>
      <c r="E2142" s="1" t="s">
        <v>6792</v>
      </c>
      <c r="F2142" s="1" t="s">
        <v>6793</v>
      </c>
      <c r="G2142" s="1" t="s">
        <v>123</v>
      </c>
      <c r="H2142" s="1" t="s">
        <v>124</v>
      </c>
      <c r="I2142" s="1" t="s">
        <v>125</v>
      </c>
      <c r="J2142" s="1" t="s">
        <v>5979</v>
      </c>
      <c r="K2142" s="1" t="s">
        <v>5980</v>
      </c>
      <c r="L2142">
        <f>ROUNDUP(IF(B2142&gt;$D$4,0,($D$4-B2142+1)/365),0)</f>
        <v>0</v>
      </c>
      <c r="M2142">
        <f>ROUNDUP(IF(B2142&gt;$D$5,0,($D$5-B2142+1)/365),0)</f>
        <v>0</v>
      </c>
      <c r="N2142" s="28">
        <f>IF(OR(L2142=1,M2142=1),IF(B2142+364&lt;=$D$5,(B2142+364-$D$4+1)/365,IF(B2142&gt;$D$4,($D$5-B2142+1)/365,$D$6/365)),0)</f>
        <v>0</v>
      </c>
      <c r="O2142" s="28">
        <f>'Data &amp; Parameter'!$E$16*'Data &amp; Parameter'!$E$17*('Data &amp; Parameter'!$E$18+'Data &amp; Parameter'!$E$19)*'Data &amp; Parameter'!$E$20*'Data &amp; Parameter'!$E$37*N2142</f>
        <v>0</v>
      </c>
      <c r="P2142">
        <f>ROUNDUP(IF(D2142&gt;$D$4,0,($D$4-D2142+1)/365),0)</f>
        <v>0</v>
      </c>
      <c r="Q2142">
        <f>ROUNDUP(IF(D2142&gt;$D$5,0,($D$5-D2142+1)/365),0)</f>
        <v>0</v>
      </c>
      <c r="R2142" s="28">
        <f>IF(OR(P2142=1,Q2142=1),IF(D2142+364&lt;=$D$5,(D2142+364-$D$4+1)/365,IF(D2142&gt;$D$4,($D$5-D2142+1)/365,$D$6/365)),0)</f>
        <v>0</v>
      </c>
      <c r="S2142" s="28">
        <f>'Data &amp; Parameter'!$E$16*'Data &amp; Parameter'!$E$17*('Data &amp; Parameter'!$E$18+'Data &amp; Parameter'!$E$19)*'Data &amp; Parameter'!$E$20*'Data &amp; Parameter'!$E$37*R2142</f>
        <v>0</v>
      </c>
      <c r="T2142" s="28">
        <f t="shared" si="33"/>
        <v>0</v>
      </c>
    </row>
    <row r="2143" spans="1:20" ht="15.75" customHeight="1" x14ac:dyDescent="0.35">
      <c r="A2143">
        <v>2136</v>
      </c>
      <c r="B2143" s="76">
        <v>44237</v>
      </c>
      <c r="C2143" s="1" t="s">
        <v>6794</v>
      </c>
      <c r="D2143" s="76">
        <v>44237</v>
      </c>
      <c r="E2143" s="1" t="s">
        <v>6795</v>
      </c>
      <c r="F2143" s="1" t="s">
        <v>6796</v>
      </c>
      <c r="G2143" s="1" t="s">
        <v>123</v>
      </c>
      <c r="H2143" s="1" t="s">
        <v>124</v>
      </c>
      <c r="I2143" s="1" t="s">
        <v>125</v>
      </c>
      <c r="J2143" s="1" t="s">
        <v>5979</v>
      </c>
      <c r="K2143" s="1" t="s">
        <v>5980</v>
      </c>
      <c r="L2143">
        <f>ROUNDUP(IF(B2143&gt;$D$4,0,($D$4-B2143+1)/365),0)</f>
        <v>0</v>
      </c>
      <c r="M2143">
        <f>ROUNDUP(IF(B2143&gt;$D$5,0,($D$5-B2143+1)/365),0)</f>
        <v>0</v>
      </c>
      <c r="N2143" s="28">
        <f>IF(OR(L2143=1,M2143=1),IF(B2143+364&lt;=$D$5,(B2143+364-$D$4+1)/365,IF(B2143&gt;$D$4,($D$5-B2143+1)/365,$D$6/365)),0)</f>
        <v>0</v>
      </c>
      <c r="O2143" s="28">
        <f>'Data &amp; Parameter'!$E$16*'Data &amp; Parameter'!$E$17*('Data &amp; Parameter'!$E$18+'Data &amp; Parameter'!$E$19)*'Data &amp; Parameter'!$E$20*'Data &amp; Parameter'!$E$37*N2143</f>
        <v>0</v>
      </c>
      <c r="P2143">
        <f>ROUNDUP(IF(D2143&gt;$D$4,0,($D$4-D2143+1)/365),0)</f>
        <v>0</v>
      </c>
      <c r="Q2143">
        <f>ROUNDUP(IF(D2143&gt;$D$5,0,($D$5-D2143+1)/365),0)</f>
        <v>0</v>
      </c>
      <c r="R2143" s="28">
        <f>IF(OR(P2143=1,Q2143=1),IF(D2143+364&lt;=$D$5,(D2143+364-$D$4+1)/365,IF(D2143&gt;$D$4,($D$5-D2143+1)/365,$D$6/365)),0)</f>
        <v>0</v>
      </c>
      <c r="S2143" s="28">
        <f>'Data &amp; Parameter'!$E$16*'Data &amp; Parameter'!$E$17*('Data &amp; Parameter'!$E$18+'Data &amp; Parameter'!$E$19)*'Data &amp; Parameter'!$E$20*'Data &amp; Parameter'!$E$37*R2143</f>
        <v>0</v>
      </c>
      <c r="T2143" s="28">
        <f t="shared" si="33"/>
        <v>0</v>
      </c>
    </row>
    <row r="2144" spans="1:20" ht="15.75" customHeight="1" x14ac:dyDescent="0.35">
      <c r="A2144">
        <v>2137</v>
      </c>
      <c r="B2144" s="76">
        <v>44237</v>
      </c>
      <c r="C2144" s="1" t="s">
        <v>6797</v>
      </c>
      <c r="D2144" s="76">
        <v>44237</v>
      </c>
      <c r="E2144" s="1" t="s">
        <v>6798</v>
      </c>
      <c r="F2144" s="1" t="s">
        <v>6799</v>
      </c>
      <c r="G2144" s="1" t="s">
        <v>123</v>
      </c>
      <c r="H2144" s="1" t="s">
        <v>124</v>
      </c>
      <c r="I2144" s="1" t="s">
        <v>125</v>
      </c>
      <c r="J2144" s="1" t="s">
        <v>5979</v>
      </c>
      <c r="K2144" s="1" t="s">
        <v>5980</v>
      </c>
      <c r="L2144">
        <f>ROUNDUP(IF(B2144&gt;$D$4,0,($D$4-B2144+1)/365),0)</f>
        <v>0</v>
      </c>
      <c r="M2144">
        <f>ROUNDUP(IF(B2144&gt;$D$5,0,($D$5-B2144+1)/365),0)</f>
        <v>0</v>
      </c>
      <c r="N2144" s="28">
        <f>IF(OR(L2144=1,M2144=1),IF(B2144+364&lt;=$D$5,(B2144+364-$D$4+1)/365,IF(B2144&gt;$D$4,($D$5-B2144+1)/365,$D$6/365)),0)</f>
        <v>0</v>
      </c>
      <c r="O2144" s="28">
        <f>'Data &amp; Parameter'!$E$16*'Data &amp; Parameter'!$E$17*('Data &amp; Parameter'!$E$18+'Data &amp; Parameter'!$E$19)*'Data &amp; Parameter'!$E$20*'Data &amp; Parameter'!$E$37*N2144</f>
        <v>0</v>
      </c>
      <c r="P2144">
        <f>ROUNDUP(IF(D2144&gt;$D$4,0,($D$4-D2144+1)/365),0)</f>
        <v>0</v>
      </c>
      <c r="Q2144">
        <f>ROUNDUP(IF(D2144&gt;$D$5,0,($D$5-D2144+1)/365),0)</f>
        <v>0</v>
      </c>
      <c r="R2144" s="28">
        <f>IF(OR(P2144=1,Q2144=1),IF(D2144+364&lt;=$D$5,(D2144+364-$D$4+1)/365,IF(D2144&gt;$D$4,($D$5-D2144+1)/365,$D$6/365)),0)</f>
        <v>0</v>
      </c>
      <c r="S2144" s="28">
        <f>'Data &amp; Parameter'!$E$16*'Data &amp; Parameter'!$E$17*('Data &amp; Parameter'!$E$18+'Data &amp; Parameter'!$E$19)*'Data &amp; Parameter'!$E$20*'Data &amp; Parameter'!$E$37*R2144</f>
        <v>0</v>
      </c>
      <c r="T2144" s="28">
        <f t="shared" si="33"/>
        <v>0</v>
      </c>
    </row>
    <row r="2145" spans="1:20" ht="15.75" customHeight="1" x14ac:dyDescent="0.35">
      <c r="A2145">
        <v>2138</v>
      </c>
      <c r="B2145" s="76">
        <v>44237</v>
      </c>
      <c r="C2145" s="1" t="s">
        <v>6800</v>
      </c>
      <c r="D2145" s="76">
        <v>44237</v>
      </c>
      <c r="E2145" s="1" t="s">
        <v>6801</v>
      </c>
      <c r="F2145" s="1" t="s">
        <v>6802</v>
      </c>
      <c r="G2145" s="1" t="s">
        <v>123</v>
      </c>
      <c r="H2145" s="1" t="s">
        <v>124</v>
      </c>
      <c r="I2145" s="1" t="s">
        <v>125</v>
      </c>
      <c r="J2145" s="1" t="s">
        <v>5979</v>
      </c>
      <c r="K2145" s="1" t="s">
        <v>5980</v>
      </c>
      <c r="L2145">
        <f>ROUNDUP(IF(B2145&gt;$D$4,0,($D$4-B2145+1)/365),0)</f>
        <v>0</v>
      </c>
      <c r="M2145">
        <f>ROUNDUP(IF(B2145&gt;$D$5,0,($D$5-B2145+1)/365),0)</f>
        <v>0</v>
      </c>
      <c r="N2145" s="28">
        <f>IF(OR(L2145=1,M2145=1),IF(B2145+364&lt;=$D$5,(B2145+364-$D$4+1)/365,IF(B2145&gt;$D$4,($D$5-B2145+1)/365,$D$6/365)),0)</f>
        <v>0</v>
      </c>
      <c r="O2145" s="28">
        <f>'Data &amp; Parameter'!$E$16*'Data &amp; Parameter'!$E$17*('Data &amp; Parameter'!$E$18+'Data &amp; Parameter'!$E$19)*'Data &amp; Parameter'!$E$20*'Data &amp; Parameter'!$E$37*N2145</f>
        <v>0</v>
      </c>
      <c r="P2145">
        <f>ROUNDUP(IF(D2145&gt;$D$4,0,($D$4-D2145+1)/365),0)</f>
        <v>0</v>
      </c>
      <c r="Q2145">
        <f>ROUNDUP(IF(D2145&gt;$D$5,0,($D$5-D2145+1)/365),0)</f>
        <v>0</v>
      </c>
      <c r="R2145" s="28">
        <f>IF(OR(P2145=1,Q2145=1),IF(D2145+364&lt;=$D$5,(D2145+364-$D$4+1)/365,IF(D2145&gt;$D$4,($D$5-D2145+1)/365,$D$6/365)),0)</f>
        <v>0</v>
      </c>
      <c r="S2145" s="28">
        <f>'Data &amp; Parameter'!$E$16*'Data &amp; Parameter'!$E$17*('Data &amp; Parameter'!$E$18+'Data &amp; Parameter'!$E$19)*'Data &amp; Parameter'!$E$20*'Data &amp; Parameter'!$E$37*R2145</f>
        <v>0</v>
      </c>
      <c r="T2145" s="28">
        <f t="shared" si="33"/>
        <v>0</v>
      </c>
    </row>
    <row r="2146" spans="1:20" ht="15.75" customHeight="1" x14ac:dyDescent="0.35">
      <c r="A2146">
        <v>2139</v>
      </c>
      <c r="B2146" s="76">
        <v>44237</v>
      </c>
      <c r="C2146" s="1" t="s">
        <v>6803</v>
      </c>
      <c r="D2146" s="76">
        <v>44237</v>
      </c>
      <c r="E2146" s="1" t="s">
        <v>6804</v>
      </c>
      <c r="F2146" s="1" t="s">
        <v>6805</v>
      </c>
      <c r="G2146" s="1" t="s">
        <v>123</v>
      </c>
      <c r="H2146" s="1" t="s">
        <v>124</v>
      </c>
      <c r="I2146" s="1" t="s">
        <v>125</v>
      </c>
      <c r="J2146" s="1" t="s">
        <v>5979</v>
      </c>
      <c r="K2146" s="1" t="s">
        <v>5980</v>
      </c>
      <c r="L2146">
        <f>ROUNDUP(IF(B2146&gt;$D$4,0,($D$4-B2146+1)/365),0)</f>
        <v>0</v>
      </c>
      <c r="M2146">
        <f>ROUNDUP(IF(B2146&gt;$D$5,0,($D$5-B2146+1)/365),0)</f>
        <v>0</v>
      </c>
      <c r="N2146" s="28">
        <f>IF(OR(L2146=1,M2146=1),IF(B2146+364&lt;=$D$5,(B2146+364-$D$4+1)/365,IF(B2146&gt;$D$4,($D$5-B2146+1)/365,$D$6/365)),0)</f>
        <v>0</v>
      </c>
      <c r="O2146" s="28">
        <f>'Data &amp; Parameter'!$E$16*'Data &amp; Parameter'!$E$17*('Data &amp; Parameter'!$E$18+'Data &amp; Parameter'!$E$19)*'Data &amp; Parameter'!$E$20*'Data &amp; Parameter'!$E$37*N2146</f>
        <v>0</v>
      </c>
      <c r="P2146">
        <f>ROUNDUP(IF(D2146&gt;$D$4,0,($D$4-D2146+1)/365),0)</f>
        <v>0</v>
      </c>
      <c r="Q2146">
        <f>ROUNDUP(IF(D2146&gt;$D$5,0,($D$5-D2146+1)/365),0)</f>
        <v>0</v>
      </c>
      <c r="R2146" s="28">
        <f>IF(OR(P2146=1,Q2146=1),IF(D2146+364&lt;=$D$5,(D2146+364-$D$4+1)/365,IF(D2146&gt;$D$4,($D$5-D2146+1)/365,$D$6/365)),0)</f>
        <v>0</v>
      </c>
      <c r="S2146" s="28">
        <f>'Data &amp; Parameter'!$E$16*'Data &amp; Parameter'!$E$17*('Data &amp; Parameter'!$E$18+'Data &amp; Parameter'!$E$19)*'Data &amp; Parameter'!$E$20*'Data &amp; Parameter'!$E$37*R2146</f>
        <v>0</v>
      </c>
      <c r="T2146" s="28">
        <f t="shared" si="33"/>
        <v>0</v>
      </c>
    </row>
    <row r="2147" spans="1:20" ht="15.75" customHeight="1" x14ac:dyDescent="0.35">
      <c r="A2147">
        <v>2140</v>
      </c>
      <c r="B2147" s="76">
        <v>44237</v>
      </c>
      <c r="C2147" s="1" t="s">
        <v>6806</v>
      </c>
      <c r="D2147" s="76">
        <v>44237</v>
      </c>
      <c r="E2147" s="1" t="s">
        <v>6807</v>
      </c>
      <c r="F2147" s="1" t="s">
        <v>6808</v>
      </c>
      <c r="G2147" s="1" t="s">
        <v>123</v>
      </c>
      <c r="H2147" s="1" t="s">
        <v>124</v>
      </c>
      <c r="I2147" s="1" t="s">
        <v>125</v>
      </c>
      <c r="J2147" s="1" t="s">
        <v>5979</v>
      </c>
      <c r="K2147" s="1" t="s">
        <v>5980</v>
      </c>
      <c r="L2147">
        <f>ROUNDUP(IF(B2147&gt;$D$4,0,($D$4-B2147+1)/365),0)</f>
        <v>0</v>
      </c>
      <c r="M2147">
        <f>ROUNDUP(IF(B2147&gt;$D$5,0,($D$5-B2147+1)/365),0)</f>
        <v>0</v>
      </c>
      <c r="N2147" s="28">
        <f>IF(OR(L2147=1,M2147=1),IF(B2147+364&lt;=$D$5,(B2147+364-$D$4+1)/365,IF(B2147&gt;$D$4,($D$5-B2147+1)/365,$D$6/365)),0)</f>
        <v>0</v>
      </c>
      <c r="O2147" s="28">
        <f>'Data &amp; Parameter'!$E$16*'Data &amp; Parameter'!$E$17*('Data &amp; Parameter'!$E$18+'Data &amp; Parameter'!$E$19)*'Data &amp; Parameter'!$E$20*'Data &amp; Parameter'!$E$37*N2147</f>
        <v>0</v>
      </c>
      <c r="P2147">
        <f>ROUNDUP(IF(D2147&gt;$D$4,0,($D$4-D2147+1)/365),0)</f>
        <v>0</v>
      </c>
      <c r="Q2147">
        <f>ROUNDUP(IF(D2147&gt;$D$5,0,($D$5-D2147+1)/365),0)</f>
        <v>0</v>
      </c>
      <c r="R2147" s="28">
        <f>IF(OR(P2147=1,Q2147=1),IF(D2147+364&lt;=$D$5,(D2147+364-$D$4+1)/365,IF(D2147&gt;$D$4,($D$5-D2147+1)/365,$D$6/365)),0)</f>
        <v>0</v>
      </c>
      <c r="S2147" s="28">
        <f>'Data &amp; Parameter'!$E$16*'Data &amp; Parameter'!$E$17*('Data &amp; Parameter'!$E$18+'Data &amp; Parameter'!$E$19)*'Data &amp; Parameter'!$E$20*'Data &amp; Parameter'!$E$37*R2147</f>
        <v>0</v>
      </c>
      <c r="T2147" s="28">
        <f t="shared" si="33"/>
        <v>0</v>
      </c>
    </row>
    <row r="2148" spans="1:20" ht="15.75" customHeight="1" x14ac:dyDescent="0.35">
      <c r="A2148">
        <v>2141</v>
      </c>
      <c r="B2148" s="76">
        <v>44237</v>
      </c>
      <c r="C2148" s="1" t="s">
        <v>6809</v>
      </c>
      <c r="D2148" s="76">
        <v>44237</v>
      </c>
      <c r="E2148" s="1" t="s">
        <v>6810</v>
      </c>
      <c r="F2148" s="1" t="s">
        <v>6811</v>
      </c>
      <c r="G2148" s="1" t="s">
        <v>123</v>
      </c>
      <c r="H2148" s="1" t="s">
        <v>124</v>
      </c>
      <c r="I2148" s="1" t="s">
        <v>125</v>
      </c>
      <c r="J2148" s="1" t="s">
        <v>5979</v>
      </c>
      <c r="K2148" s="1" t="s">
        <v>5980</v>
      </c>
      <c r="L2148">
        <f>ROUNDUP(IF(B2148&gt;$D$4,0,($D$4-B2148+1)/365),0)</f>
        <v>0</v>
      </c>
      <c r="M2148">
        <f>ROUNDUP(IF(B2148&gt;$D$5,0,($D$5-B2148+1)/365),0)</f>
        <v>0</v>
      </c>
      <c r="N2148" s="28">
        <f>IF(OR(L2148=1,M2148=1),IF(B2148+364&lt;=$D$5,(B2148+364-$D$4+1)/365,IF(B2148&gt;$D$4,($D$5-B2148+1)/365,$D$6/365)),0)</f>
        <v>0</v>
      </c>
      <c r="O2148" s="28">
        <f>'Data &amp; Parameter'!$E$16*'Data &amp; Parameter'!$E$17*('Data &amp; Parameter'!$E$18+'Data &amp; Parameter'!$E$19)*'Data &amp; Parameter'!$E$20*'Data &amp; Parameter'!$E$37*N2148</f>
        <v>0</v>
      </c>
      <c r="P2148">
        <f>ROUNDUP(IF(D2148&gt;$D$4,0,($D$4-D2148+1)/365),0)</f>
        <v>0</v>
      </c>
      <c r="Q2148">
        <f>ROUNDUP(IF(D2148&gt;$D$5,0,($D$5-D2148+1)/365),0)</f>
        <v>0</v>
      </c>
      <c r="R2148" s="28">
        <f>IF(OR(P2148=1,Q2148=1),IF(D2148+364&lt;=$D$5,(D2148+364-$D$4+1)/365,IF(D2148&gt;$D$4,($D$5-D2148+1)/365,$D$6/365)),0)</f>
        <v>0</v>
      </c>
      <c r="S2148" s="28">
        <f>'Data &amp; Parameter'!$E$16*'Data &amp; Parameter'!$E$17*('Data &amp; Parameter'!$E$18+'Data &amp; Parameter'!$E$19)*'Data &amp; Parameter'!$E$20*'Data &amp; Parameter'!$E$37*R2148</f>
        <v>0</v>
      </c>
      <c r="T2148" s="28">
        <f t="shared" si="33"/>
        <v>0</v>
      </c>
    </row>
    <row r="2149" spans="1:20" ht="15.75" customHeight="1" x14ac:dyDescent="0.35">
      <c r="A2149">
        <v>2142</v>
      </c>
      <c r="B2149" s="76">
        <v>44237</v>
      </c>
      <c r="C2149" s="1" t="s">
        <v>6812</v>
      </c>
      <c r="D2149" s="76">
        <v>44237</v>
      </c>
      <c r="E2149" s="1" t="s">
        <v>6813</v>
      </c>
      <c r="F2149" s="1" t="s">
        <v>6814</v>
      </c>
      <c r="G2149" s="1" t="s">
        <v>123</v>
      </c>
      <c r="H2149" s="1" t="s">
        <v>124</v>
      </c>
      <c r="I2149" s="1" t="s">
        <v>125</v>
      </c>
      <c r="J2149" s="1" t="s">
        <v>5979</v>
      </c>
      <c r="K2149" s="1" t="s">
        <v>5980</v>
      </c>
      <c r="L2149">
        <f>ROUNDUP(IF(B2149&gt;$D$4,0,($D$4-B2149+1)/365),0)</f>
        <v>0</v>
      </c>
      <c r="M2149">
        <f>ROUNDUP(IF(B2149&gt;$D$5,0,($D$5-B2149+1)/365),0)</f>
        <v>0</v>
      </c>
      <c r="N2149" s="28">
        <f>IF(OR(L2149=1,M2149=1),IF(B2149+364&lt;=$D$5,(B2149+364-$D$4+1)/365,IF(B2149&gt;$D$4,($D$5-B2149+1)/365,$D$6/365)),0)</f>
        <v>0</v>
      </c>
      <c r="O2149" s="28">
        <f>'Data &amp; Parameter'!$E$16*'Data &amp; Parameter'!$E$17*('Data &amp; Parameter'!$E$18+'Data &amp; Parameter'!$E$19)*'Data &amp; Parameter'!$E$20*'Data &amp; Parameter'!$E$37*N2149</f>
        <v>0</v>
      </c>
      <c r="P2149">
        <f>ROUNDUP(IF(D2149&gt;$D$4,0,($D$4-D2149+1)/365),0)</f>
        <v>0</v>
      </c>
      <c r="Q2149">
        <f>ROUNDUP(IF(D2149&gt;$D$5,0,($D$5-D2149+1)/365),0)</f>
        <v>0</v>
      </c>
      <c r="R2149" s="28">
        <f>IF(OR(P2149=1,Q2149=1),IF(D2149+364&lt;=$D$5,(D2149+364-$D$4+1)/365,IF(D2149&gt;$D$4,($D$5-D2149+1)/365,$D$6/365)),0)</f>
        <v>0</v>
      </c>
      <c r="S2149" s="28">
        <f>'Data &amp; Parameter'!$E$16*'Data &amp; Parameter'!$E$17*('Data &amp; Parameter'!$E$18+'Data &amp; Parameter'!$E$19)*'Data &amp; Parameter'!$E$20*'Data &amp; Parameter'!$E$37*R2149</f>
        <v>0</v>
      </c>
      <c r="T2149" s="28">
        <f t="shared" si="33"/>
        <v>0</v>
      </c>
    </row>
    <row r="2150" spans="1:20" ht="15.75" customHeight="1" x14ac:dyDescent="0.35">
      <c r="A2150">
        <v>2143</v>
      </c>
      <c r="B2150" s="76">
        <v>44237</v>
      </c>
      <c r="C2150" s="1" t="s">
        <v>6815</v>
      </c>
      <c r="D2150" s="76">
        <v>44237</v>
      </c>
      <c r="E2150" s="1" t="s">
        <v>6816</v>
      </c>
      <c r="F2150" s="1" t="s">
        <v>6817</v>
      </c>
      <c r="G2150" s="1" t="s">
        <v>123</v>
      </c>
      <c r="H2150" s="1" t="s">
        <v>124</v>
      </c>
      <c r="I2150" s="1" t="s">
        <v>125</v>
      </c>
      <c r="J2150" s="1" t="s">
        <v>5979</v>
      </c>
      <c r="K2150" s="1" t="s">
        <v>5980</v>
      </c>
      <c r="L2150">
        <f>ROUNDUP(IF(B2150&gt;$D$4,0,($D$4-B2150+1)/365),0)</f>
        <v>0</v>
      </c>
      <c r="M2150">
        <f>ROUNDUP(IF(B2150&gt;$D$5,0,($D$5-B2150+1)/365),0)</f>
        <v>0</v>
      </c>
      <c r="N2150" s="28">
        <f>IF(OR(L2150=1,M2150=1),IF(B2150+364&lt;=$D$5,(B2150+364-$D$4+1)/365,IF(B2150&gt;$D$4,($D$5-B2150+1)/365,$D$6/365)),0)</f>
        <v>0</v>
      </c>
      <c r="O2150" s="28">
        <f>'Data &amp; Parameter'!$E$16*'Data &amp; Parameter'!$E$17*('Data &amp; Parameter'!$E$18+'Data &amp; Parameter'!$E$19)*'Data &amp; Parameter'!$E$20*'Data &amp; Parameter'!$E$37*N2150</f>
        <v>0</v>
      </c>
      <c r="P2150">
        <f>ROUNDUP(IF(D2150&gt;$D$4,0,($D$4-D2150+1)/365),0)</f>
        <v>0</v>
      </c>
      <c r="Q2150">
        <f>ROUNDUP(IF(D2150&gt;$D$5,0,($D$5-D2150+1)/365),0)</f>
        <v>0</v>
      </c>
      <c r="R2150" s="28">
        <f>IF(OR(P2150=1,Q2150=1),IF(D2150+364&lt;=$D$5,(D2150+364-$D$4+1)/365,IF(D2150&gt;$D$4,($D$5-D2150+1)/365,$D$6/365)),0)</f>
        <v>0</v>
      </c>
      <c r="S2150" s="28">
        <f>'Data &amp; Parameter'!$E$16*'Data &amp; Parameter'!$E$17*('Data &amp; Parameter'!$E$18+'Data &amp; Parameter'!$E$19)*'Data &amp; Parameter'!$E$20*'Data &amp; Parameter'!$E$37*R2150</f>
        <v>0</v>
      </c>
      <c r="T2150" s="28">
        <f t="shared" si="33"/>
        <v>0</v>
      </c>
    </row>
    <row r="2151" spans="1:20" ht="15.75" customHeight="1" x14ac:dyDescent="0.35">
      <c r="A2151">
        <v>2144</v>
      </c>
      <c r="B2151" s="76">
        <v>44237</v>
      </c>
      <c r="C2151" s="1" t="s">
        <v>6818</v>
      </c>
      <c r="D2151" s="76">
        <v>44237</v>
      </c>
      <c r="E2151" s="1" t="s">
        <v>6819</v>
      </c>
      <c r="F2151" s="1" t="s">
        <v>6820</v>
      </c>
      <c r="G2151" s="1" t="s">
        <v>123</v>
      </c>
      <c r="H2151" s="1" t="s">
        <v>124</v>
      </c>
      <c r="I2151" s="1" t="s">
        <v>125</v>
      </c>
      <c r="J2151" s="1" t="s">
        <v>5979</v>
      </c>
      <c r="K2151" s="1" t="s">
        <v>5980</v>
      </c>
      <c r="L2151">
        <f>ROUNDUP(IF(B2151&gt;$D$4,0,($D$4-B2151+1)/365),0)</f>
        <v>0</v>
      </c>
      <c r="M2151">
        <f>ROUNDUP(IF(B2151&gt;$D$5,0,($D$5-B2151+1)/365),0)</f>
        <v>0</v>
      </c>
      <c r="N2151" s="28">
        <f>IF(OR(L2151=1,M2151=1),IF(B2151+364&lt;=$D$5,(B2151+364-$D$4+1)/365,IF(B2151&gt;$D$4,($D$5-B2151+1)/365,$D$6/365)),0)</f>
        <v>0</v>
      </c>
      <c r="O2151" s="28">
        <f>'Data &amp; Parameter'!$E$16*'Data &amp; Parameter'!$E$17*('Data &amp; Parameter'!$E$18+'Data &amp; Parameter'!$E$19)*'Data &amp; Parameter'!$E$20*'Data &amp; Parameter'!$E$37*N2151</f>
        <v>0</v>
      </c>
      <c r="P2151">
        <f>ROUNDUP(IF(D2151&gt;$D$4,0,($D$4-D2151+1)/365),0)</f>
        <v>0</v>
      </c>
      <c r="Q2151">
        <f>ROUNDUP(IF(D2151&gt;$D$5,0,($D$5-D2151+1)/365),0)</f>
        <v>0</v>
      </c>
      <c r="R2151" s="28">
        <f>IF(OR(P2151=1,Q2151=1),IF(D2151+364&lt;=$D$5,(D2151+364-$D$4+1)/365,IF(D2151&gt;$D$4,($D$5-D2151+1)/365,$D$6/365)),0)</f>
        <v>0</v>
      </c>
      <c r="S2151" s="28">
        <f>'Data &amp; Parameter'!$E$16*'Data &amp; Parameter'!$E$17*('Data &amp; Parameter'!$E$18+'Data &amp; Parameter'!$E$19)*'Data &amp; Parameter'!$E$20*'Data &amp; Parameter'!$E$37*R2151</f>
        <v>0</v>
      </c>
      <c r="T2151" s="28">
        <f t="shared" si="33"/>
        <v>0</v>
      </c>
    </row>
    <row r="2152" spans="1:20" ht="15.75" customHeight="1" x14ac:dyDescent="0.35">
      <c r="A2152">
        <v>2145</v>
      </c>
      <c r="B2152" s="76">
        <v>44237</v>
      </c>
      <c r="C2152" s="1" t="s">
        <v>6821</v>
      </c>
      <c r="D2152" s="76">
        <v>44237</v>
      </c>
      <c r="E2152" s="1" t="s">
        <v>6822</v>
      </c>
      <c r="F2152" s="1" t="s">
        <v>6823</v>
      </c>
      <c r="G2152" s="1" t="s">
        <v>123</v>
      </c>
      <c r="H2152" s="1" t="s">
        <v>124</v>
      </c>
      <c r="I2152" s="1" t="s">
        <v>125</v>
      </c>
      <c r="J2152" s="1" t="s">
        <v>5979</v>
      </c>
      <c r="K2152" s="1" t="s">
        <v>5980</v>
      </c>
      <c r="L2152">
        <f>ROUNDUP(IF(B2152&gt;$D$4,0,($D$4-B2152+1)/365),0)</f>
        <v>0</v>
      </c>
      <c r="M2152">
        <f>ROUNDUP(IF(B2152&gt;$D$5,0,($D$5-B2152+1)/365),0)</f>
        <v>0</v>
      </c>
      <c r="N2152" s="28">
        <f>IF(OR(L2152=1,M2152=1),IF(B2152+364&lt;=$D$5,(B2152+364-$D$4+1)/365,IF(B2152&gt;$D$4,($D$5-B2152+1)/365,$D$6/365)),0)</f>
        <v>0</v>
      </c>
      <c r="O2152" s="28">
        <f>'Data &amp; Parameter'!$E$16*'Data &amp; Parameter'!$E$17*('Data &amp; Parameter'!$E$18+'Data &amp; Parameter'!$E$19)*'Data &amp; Parameter'!$E$20*'Data &amp; Parameter'!$E$37*N2152</f>
        <v>0</v>
      </c>
      <c r="P2152">
        <f>ROUNDUP(IF(D2152&gt;$D$4,0,($D$4-D2152+1)/365),0)</f>
        <v>0</v>
      </c>
      <c r="Q2152">
        <f>ROUNDUP(IF(D2152&gt;$D$5,0,($D$5-D2152+1)/365),0)</f>
        <v>0</v>
      </c>
      <c r="R2152" s="28">
        <f>IF(OR(P2152=1,Q2152=1),IF(D2152+364&lt;=$D$5,(D2152+364-$D$4+1)/365,IF(D2152&gt;$D$4,($D$5-D2152+1)/365,$D$6/365)),0)</f>
        <v>0</v>
      </c>
      <c r="S2152" s="28">
        <f>'Data &amp; Parameter'!$E$16*'Data &amp; Parameter'!$E$17*('Data &amp; Parameter'!$E$18+'Data &amp; Parameter'!$E$19)*'Data &amp; Parameter'!$E$20*'Data &amp; Parameter'!$E$37*R2152</f>
        <v>0</v>
      </c>
      <c r="T2152" s="28">
        <f t="shared" si="33"/>
        <v>0</v>
      </c>
    </row>
    <row r="2153" spans="1:20" ht="15.75" customHeight="1" x14ac:dyDescent="0.35">
      <c r="A2153">
        <v>2146</v>
      </c>
      <c r="B2153" s="76">
        <v>44237</v>
      </c>
      <c r="C2153" s="1" t="s">
        <v>6824</v>
      </c>
      <c r="D2153" s="76">
        <v>44237</v>
      </c>
      <c r="E2153" s="1" t="s">
        <v>6825</v>
      </c>
      <c r="F2153" s="1" t="s">
        <v>6826</v>
      </c>
      <c r="G2153" s="1" t="s">
        <v>123</v>
      </c>
      <c r="H2153" s="1" t="s">
        <v>124</v>
      </c>
      <c r="I2153" s="1" t="s">
        <v>125</v>
      </c>
      <c r="J2153" s="1" t="s">
        <v>5979</v>
      </c>
      <c r="K2153" s="1" t="s">
        <v>5980</v>
      </c>
      <c r="L2153">
        <f>ROUNDUP(IF(B2153&gt;$D$4,0,($D$4-B2153+1)/365),0)</f>
        <v>0</v>
      </c>
      <c r="M2153">
        <f>ROUNDUP(IF(B2153&gt;$D$5,0,($D$5-B2153+1)/365),0)</f>
        <v>0</v>
      </c>
      <c r="N2153" s="28">
        <f>IF(OR(L2153=1,M2153=1),IF(B2153+364&lt;=$D$5,(B2153+364-$D$4+1)/365,IF(B2153&gt;$D$4,($D$5-B2153+1)/365,$D$6/365)),0)</f>
        <v>0</v>
      </c>
      <c r="O2153" s="28">
        <f>'Data &amp; Parameter'!$E$16*'Data &amp; Parameter'!$E$17*('Data &amp; Parameter'!$E$18+'Data &amp; Parameter'!$E$19)*'Data &amp; Parameter'!$E$20*'Data &amp; Parameter'!$E$37*N2153</f>
        <v>0</v>
      </c>
      <c r="P2153">
        <f>ROUNDUP(IF(D2153&gt;$D$4,0,($D$4-D2153+1)/365),0)</f>
        <v>0</v>
      </c>
      <c r="Q2153">
        <f>ROUNDUP(IF(D2153&gt;$D$5,0,($D$5-D2153+1)/365),0)</f>
        <v>0</v>
      </c>
      <c r="R2153" s="28">
        <f>IF(OR(P2153=1,Q2153=1),IF(D2153+364&lt;=$D$5,(D2153+364-$D$4+1)/365,IF(D2153&gt;$D$4,($D$5-D2153+1)/365,$D$6/365)),0)</f>
        <v>0</v>
      </c>
      <c r="S2153" s="28">
        <f>'Data &amp; Parameter'!$E$16*'Data &amp; Parameter'!$E$17*('Data &amp; Parameter'!$E$18+'Data &amp; Parameter'!$E$19)*'Data &amp; Parameter'!$E$20*'Data &amp; Parameter'!$E$37*R2153</f>
        <v>0</v>
      </c>
      <c r="T2153" s="28">
        <f t="shared" si="33"/>
        <v>0</v>
      </c>
    </row>
    <row r="2154" spans="1:20" ht="15.75" customHeight="1" x14ac:dyDescent="0.35">
      <c r="A2154">
        <v>2147</v>
      </c>
      <c r="B2154" s="76">
        <v>44237</v>
      </c>
      <c r="C2154" s="1" t="s">
        <v>6827</v>
      </c>
      <c r="D2154" s="76">
        <v>44237</v>
      </c>
      <c r="E2154" s="1" t="s">
        <v>6828</v>
      </c>
      <c r="F2154" s="1" t="s">
        <v>6829</v>
      </c>
      <c r="G2154" s="1" t="s">
        <v>123</v>
      </c>
      <c r="H2154" s="1" t="s">
        <v>124</v>
      </c>
      <c r="I2154" s="1" t="s">
        <v>125</v>
      </c>
      <c r="J2154" s="1" t="s">
        <v>5979</v>
      </c>
      <c r="K2154" s="1" t="s">
        <v>5980</v>
      </c>
      <c r="L2154">
        <f>ROUNDUP(IF(B2154&gt;$D$4,0,($D$4-B2154+1)/365),0)</f>
        <v>0</v>
      </c>
      <c r="M2154">
        <f>ROUNDUP(IF(B2154&gt;$D$5,0,($D$5-B2154+1)/365),0)</f>
        <v>0</v>
      </c>
      <c r="N2154" s="28">
        <f>IF(OR(L2154=1,M2154=1),IF(B2154+364&lt;=$D$5,(B2154+364-$D$4+1)/365,IF(B2154&gt;$D$4,($D$5-B2154+1)/365,$D$6/365)),0)</f>
        <v>0</v>
      </c>
      <c r="O2154" s="28">
        <f>'Data &amp; Parameter'!$E$16*'Data &amp; Parameter'!$E$17*('Data &amp; Parameter'!$E$18+'Data &amp; Parameter'!$E$19)*'Data &amp; Parameter'!$E$20*'Data &amp; Parameter'!$E$37*N2154</f>
        <v>0</v>
      </c>
      <c r="P2154">
        <f>ROUNDUP(IF(D2154&gt;$D$4,0,($D$4-D2154+1)/365),0)</f>
        <v>0</v>
      </c>
      <c r="Q2154">
        <f>ROUNDUP(IF(D2154&gt;$D$5,0,($D$5-D2154+1)/365),0)</f>
        <v>0</v>
      </c>
      <c r="R2154" s="28">
        <f>IF(OR(P2154=1,Q2154=1),IF(D2154+364&lt;=$D$5,(D2154+364-$D$4+1)/365,IF(D2154&gt;$D$4,($D$5-D2154+1)/365,$D$6/365)),0)</f>
        <v>0</v>
      </c>
      <c r="S2154" s="28">
        <f>'Data &amp; Parameter'!$E$16*'Data &amp; Parameter'!$E$17*('Data &amp; Parameter'!$E$18+'Data &amp; Parameter'!$E$19)*'Data &amp; Parameter'!$E$20*'Data &amp; Parameter'!$E$37*R2154</f>
        <v>0</v>
      </c>
      <c r="T2154" s="28">
        <f t="shared" si="33"/>
        <v>0</v>
      </c>
    </row>
    <row r="2155" spans="1:20" ht="15.75" customHeight="1" x14ac:dyDescent="0.35">
      <c r="A2155">
        <v>2148</v>
      </c>
      <c r="B2155" s="76">
        <v>44237</v>
      </c>
      <c r="C2155" s="1" t="s">
        <v>6830</v>
      </c>
      <c r="D2155" s="76">
        <v>44237</v>
      </c>
      <c r="E2155" s="1" t="s">
        <v>6831</v>
      </c>
      <c r="F2155" s="1" t="s">
        <v>6832</v>
      </c>
      <c r="G2155" s="1" t="s">
        <v>123</v>
      </c>
      <c r="H2155" s="1" t="s">
        <v>124</v>
      </c>
      <c r="I2155" s="1" t="s">
        <v>125</v>
      </c>
      <c r="J2155" s="1" t="s">
        <v>5979</v>
      </c>
      <c r="K2155" s="1" t="s">
        <v>5980</v>
      </c>
      <c r="L2155">
        <f>ROUNDUP(IF(B2155&gt;$D$4,0,($D$4-B2155+1)/365),0)</f>
        <v>0</v>
      </c>
      <c r="M2155">
        <f>ROUNDUP(IF(B2155&gt;$D$5,0,($D$5-B2155+1)/365),0)</f>
        <v>0</v>
      </c>
      <c r="N2155" s="28">
        <f>IF(OR(L2155=1,M2155=1),IF(B2155+364&lt;=$D$5,(B2155+364-$D$4+1)/365,IF(B2155&gt;$D$4,($D$5-B2155+1)/365,$D$6/365)),0)</f>
        <v>0</v>
      </c>
      <c r="O2155" s="28">
        <f>'Data &amp; Parameter'!$E$16*'Data &amp; Parameter'!$E$17*('Data &amp; Parameter'!$E$18+'Data &amp; Parameter'!$E$19)*'Data &amp; Parameter'!$E$20*'Data &amp; Parameter'!$E$37*N2155</f>
        <v>0</v>
      </c>
      <c r="P2155">
        <f>ROUNDUP(IF(D2155&gt;$D$4,0,($D$4-D2155+1)/365),0)</f>
        <v>0</v>
      </c>
      <c r="Q2155">
        <f>ROUNDUP(IF(D2155&gt;$D$5,0,($D$5-D2155+1)/365),0)</f>
        <v>0</v>
      </c>
      <c r="R2155" s="28">
        <f>IF(OR(P2155=1,Q2155=1),IF(D2155+364&lt;=$D$5,(D2155+364-$D$4+1)/365,IF(D2155&gt;$D$4,($D$5-D2155+1)/365,$D$6/365)),0)</f>
        <v>0</v>
      </c>
      <c r="S2155" s="28">
        <f>'Data &amp; Parameter'!$E$16*'Data &amp; Parameter'!$E$17*('Data &amp; Parameter'!$E$18+'Data &amp; Parameter'!$E$19)*'Data &amp; Parameter'!$E$20*'Data &amp; Parameter'!$E$37*R2155</f>
        <v>0</v>
      </c>
      <c r="T2155" s="28">
        <f t="shared" si="33"/>
        <v>0</v>
      </c>
    </row>
    <row r="2156" spans="1:20" ht="15.75" customHeight="1" x14ac:dyDescent="0.35">
      <c r="A2156">
        <v>2149</v>
      </c>
      <c r="B2156" s="76">
        <v>44237</v>
      </c>
      <c r="C2156" s="1" t="s">
        <v>6833</v>
      </c>
      <c r="D2156" s="76">
        <v>44237</v>
      </c>
      <c r="E2156" s="1" t="s">
        <v>6834</v>
      </c>
      <c r="F2156" s="1" t="s">
        <v>6835</v>
      </c>
      <c r="G2156" s="1" t="s">
        <v>123</v>
      </c>
      <c r="H2156" s="1" t="s">
        <v>124</v>
      </c>
      <c r="I2156" s="1" t="s">
        <v>125</v>
      </c>
      <c r="J2156" s="1" t="s">
        <v>5979</v>
      </c>
      <c r="K2156" s="1" t="s">
        <v>5980</v>
      </c>
      <c r="L2156">
        <f>ROUNDUP(IF(B2156&gt;$D$4,0,($D$4-B2156+1)/365),0)</f>
        <v>0</v>
      </c>
      <c r="M2156">
        <f>ROUNDUP(IF(B2156&gt;$D$5,0,($D$5-B2156+1)/365),0)</f>
        <v>0</v>
      </c>
      <c r="N2156" s="28">
        <f>IF(OR(L2156=1,M2156=1),IF(B2156+364&lt;=$D$5,(B2156+364-$D$4+1)/365,IF(B2156&gt;$D$4,($D$5-B2156+1)/365,$D$6/365)),0)</f>
        <v>0</v>
      </c>
      <c r="O2156" s="28">
        <f>'Data &amp; Parameter'!$E$16*'Data &amp; Parameter'!$E$17*('Data &amp; Parameter'!$E$18+'Data &amp; Parameter'!$E$19)*'Data &amp; Parameter'!$E$20*'Data &amp; Parameter'!$E$37*N2156</f>
        <v>0</v>
      </c>
      <c r="P2156">
        <f>ROUNDUP(IF(D2156&gt;$D$4,0,($D$4-D2156+1)/365),0)</f>
        <v>0</v>
      </c>
      <c r="Q2156">
        <f>ROUNDUP(IF(D2156&gt;$D$5,0,($D$5-D2156+1)/365),0)</f>
        <v>0</v>
      </c>
      <c r="R2156" s="28">
        <f>IF(OR(P2156=1,Q2156=1),IF(D2156+364&lt;=$D$5,(D2156+364-$D$4+1)/365,IF(D2156&gt;$D$4,($D$5-D2156+1)/365,$D$6/365)),0)</f>
        <v>0</v>
      </c>
      <c r="S2156" s="28">
        <f>'Data &amp; Parameter'!$E$16*'Data &amp; Parameter'!$E$17*('Data &amp; Parameter'!$E$18+'Data &amp; Parameter'!$E$19)*'Data &amp; Parameter'!$E$20*'Data &amp; Parameter'!$E$37*R2156</f>
        <v>0</v>
      </c>
      <c r="T2156" s="28">
        <f t="shared" si="33"/>
        <v>0</v>
      </c>
    </row>
    <row r="2157" spans="1:20" ht="15.75" customHeight="1" x14ac:dyDescent="0.35">
      <c r="A2157">
        <v>2150</v>
      </c>
      <c r="B2157" s="76">
        <v>44237</v>
      </c>
      <c r="C2157" s="1" t="s">
        <v>6836</v>
      </c>
      <c r="D2157" s="76">
        <v>44237</v>
      </c>
      <c r="E2157" s="1" t="s">
        <v>6837</v>
      </c>
      <c r="F2157" s="1" t="s">
        <v>6838</v>
      </c>
      <c r="G2157" s="1" t="s">
        <v>123</v>
      </c>
      <c r="H2157" s="1" t="s">
        <v>124</v>
      </c>
      <c r="I2157" s="1" t="s">
        <v>125</v>
      </c>
      <c r="J2157" s="1" t="s">
        <v>5979</v>
      </c>
      <c r="K2157" s="1" t="s">
        <v>5980</v>
      </c>
      <c r="L2157">
        <f>ROUNDUP(IF(B2157&gt;$D$4,0,($D$4-B2157+1)/365),0)</f>
        <v>0</v>
      </c>
      <c r="M2157">
        <f>ROUNDUP(IF(B2157&gt;$D$5,0,($D$5-B2157+1)/365),0)</f>
        <v>0</v>
      </c>
      <c r="N2157" s="28">
        <f>IF(OR(L2157=1,M2157=1),IF(B2157+364&lt;=$D$5,(B2157+364-$D$4+1)/365,IF(B2157&gt;$D$4,($D$5-B2157+1)/365,$D$6/365)),0)</f>
        <v>0</v>
      </c>
      <c r="O2157" s="28">
        <f>'Data &amp; Parameter'!$E$16*'Data &amp; Parameter'!$E$17*('Data &amp; Parameter'!$E$18+'Data &amp; Parameter'!$E$19)*'Data &amp; Parameter'!$E$20*'Data &amp; Parameter'!$E$37*N2157</f>
        <v>0</v>
      </c>
      <c r="P2157">
        <f>ROUNDUP(IF(D2157&gt;$D$4,0,($D$4-D2157+1)/365),0)</f>
        <v>0</v>
      </c>
      <c r="Q2157">
        <f>ROUNDUP(IF(D2157&gt;$D$5,0,($D$5-D2157+1)/365),0)</f>
        <v>0</v>
      </c>
      <c r="R2157" s="28">
        <f>IF(OR(P2157=1,Q2157=1),IF(D2157+364&lt;=$D$5,(D2157+364-$D$4+1)/365,IF(D2157&gt;$D$4,($D$5-D2157+1)/365,$D$6/365)),0)</f>
        <v>0</v>
      </c>
      <c r="S2157" s="28">
        <f>'Data &amp; Parameter'!$E$16*'Data &amp; Parameter'!$E$17*('Data &amp; Parameter'!$E$18+'Data &amp; Parameter'!$E$19)*'Data &amp; Parameter'!$E$20*'Data &amp; Parameter'!$E$37*R2157</f>
        <v>0</v>
      </c>
      <c r="T2157" s="28">
        <f t="shared" si="33"/>
        <v>0</v>
      </c>
    </row>
    <row r="2158" spans="1:20" ht="15.75" customHeight="1" x14ac:dyDescent="0.35">
      <c r="A2158">
        <v>2151</v>
      </c>
      <c r="B2158" s="76">
        <v>44237</v>
      </c>
      <c r="C2158" s="1" t="s">
        <v>6839</v>
      </c>
      <c r="D2158" s="76">
        <v>44237</v>
      </c>
      <c r="E2158" s="1" t="s">
        <v>6840</v>
      </c>
      <c r="F2158" s="1" t="s">
        <v>6841</v>
      </c>
      <c r="G2158" s="1" t="s">
        <v>123</v>
      </c>
      <c r="H2158" s="1" t="s">
        <v>124</v>
      </c>
      <c r="I2158" s="1" t="s">
        <v>125</v>
      </c>
      <c r="J2158" s="1" t="s">
        <v>5979</v>
      </c>
      <c r="K2158" s="1" t="s">
        <v>5980</v>
      </c>
      <c r="L2158">
        <f>ROUNDUP(IF(B2158&gt;$D$4,0,($D$4-B2158+1)/365),0)</f>
        <v>0</v>
      </c>
      <c r="M2158">
        <f>ROUNDUP(IF(B2158&gt;$D$5,0,($D$5-B2158+1)/365),0)</f>
        <v>0</v>
      </c>
      <c r="N2158" s="28">
        <f>IF(OR(L2158=1,M2158=1),IF(B2158+364&lt;=$D$5,(B2158+364-$D$4+1)/365,IF(B2158&gt;$D$4,($D$5-B2158+1)/365,$D$6/365)),0)</f>
        <v>0</v>
      </c>
      <c r="O2158" s="28">
        <f>'Data &amp; Parameter'!$E$16*'Data &amp; Parameter'!$E$17*('Data &amp; Parameter'!$E$18+'Data &amp; Parameter'!$E$19)*'Data &amp; Parameter'!$E$20*'Data &amp; Parameter'!$E$37*N2158</f>
        <v>0</v>
      </c>
      <c r="P2158">
        <f>ROUNDUP(IF(D2158&gt;$D$4,0,($D$4-D2158+1)/365),0)</f>
        <v>0</v>
      </c>
      <c r="Q2158">
        <f>ROUNDUP(IF(D2158&gt;$D$5,0,($D$5-D2158+1)/365),0)</f>
        <v>0</v>
      </c>
      <c r="R2158" s="28">
        <f>IF(OR(P2158=1,Q2158=1),IF(D2158+364&lt;=$D$5,(D2158+364-$D$4+1)/365,IF(D2158&gt;$D$4,($D$5-D2158+1)/365,$D$6/365)),0)</f>
        <v>0</v>
      </c>
      <c r="S2158" s="28">
        <f>'Data &amp; Parameter'!$E$16*'Data &amp; Parameter'!$E$17*('Data &amp; Parameter'!$E$18+'Data &amp; Parameter'!$E$19)*'Data &amp; Parameter'!$E$20*'Data &amp; Parameter'!$E$37*R2158</f>
        <v>0</v>
      </c>
      <c r="T2158" s="28">
        <f t="shared" si="33"/>
        <v>0</v>
      </c>
    </row>
    <row r="2159" spans="1:20" ht="15.75" customHeight="1" x14ac:dyDescent="0.35">
      <c r="A2159">
        <v>2152</v>
      </c>
      <c r="B2159" s="76">
        <v>44237</v>
      </c>
      <c r="C2159" s="1" t="s">
        <v>6842</v>
      </c>
      <c r="D2159" s="76">
        <v>44237</v>
      </c>
      <c r="E2159" s="1" t="s">
        <v>6843</v>
      </c>
      <c r="F2159" s="1" t="s">
        <v>6844</v>
      </c>
      <c r="G2159" s="1" t="s">
        <v>123</v>
      </c>
      <c r="H2159" s="1" t="s">
        <v>124</v>
      </c>
      <c r="I2159" s="1" t="s">
        <v>125</v>
      </c>
      <c r="J2159" s="1" t="s">
        <v>5979</v>
      </c>
      <c r="K2159" s="1" t="s">
        <v>5980</v>
      </c>
      <c r="L2159">
        <f>ROUNDUP(IF(B2159&gt;$D$4,0,($D$4-B2159+1)/365),0)</f>
        <v>0</v>
      </c>
      <c r="M2159">
        <f>ROUNDUP(IF(B2159&gt;$D$5,0,($D$5-B2159+1)/365),0)</f>
        <v>0</v>
      </c>
      <c r="N2159" s="28">
        <f>IF(OR(L2159=1,M2159=1),IF(B2159+364&lt;=$D$5,(B2159+364-$D$4+1)/365,IF(B2159&gt;$D$4,($D$5-B2159+1)/365,$D$6/365)),0)</f>
        <v>0</v>
      </c>
      <c r="O2159" s="28">
        <f>'Data &amp; Parameter'!$E$16*'Data &amp; Parameter'!$E$17*('Data &amp; Parameter'!$E$18+'Data &amp; Parameter'!$E$19)*'Data &amp; Parameter'!$E$20*'Data &amp; Parameter'!$E$37*N2159</f>
        <v>0</v>
      </c>
      <c r="P2159">
        <f>ROUNDUP(IF(D2159&gt;$D$4,0,($D$4-D2159+1)/365),0)</f>
        <v>0</v>
      </c>
      <c r="Q2159">
        <f>ROUNDUP(IF(D2159&gt;$D$5,0,($D$5-D2159+1)/365),0)</f>
        <v>0</v>
      </c>
      <c r="R2159" s="28">
        <f>IF(OR(P2159=1,Q2159=1),IF(D2159+364&lt;=$D$5,(D2159+364-$D$4+1)/365,IF(D2159&gt;$D$4,($D$5-D2159+1)/365,$D$6/365)),0)</f>
        <v>0</v>
      </c>
      <c r="S2159" s="28">
        <f>'Data &amp; Parameter'!$E$16*'Data &amp; Parameter'!$E$17*('Data &amp; Parameter'!$E$18+'Data &amp; Parameter'!$E$19)*'Data &amp; Parameter'!$E$20*'Data &amp; Parameter'!$E$37*R2159</f>
        <v>0</v>
      </c>
      <c r="T2159" s="28">
        <f t="shared" si="33"/>
        <v>0</v>
      </c>
    </row>
    <row r="2160" spans="1:20" ht="15.75" customHeight="1" x14ac:dyDescent="0.35">
      <c r="A2160">
        <v>2153</v>
      </c>
      <c r="B2160" s="76">
        <v>44237</v>
      </c>
      <c r="C2160" s="1" t="s">
        <v>6845</v>
      </c>
      <c r="D2160" s="76">
        <v>44237</v>
      </c>
      <c r="E2160" s="1" t="s">
        <v>6846</v>
      </c>
      <c r="F2160" s="1" t="s">
        <v>6847</v>
      </c>
      <c r="G2160" s="1" t="s">
        <v>123</v>
      </c>
      <c r="H2160" s="1" t="s">
        <v>124</v>
      </c>
      <c r="I2160" s="1" t="s">
        <v>125</v>
      </c>
      <c r="J2160" s="1" t="s">
        <v>5979</v>
      </c>
      <c r="K2160" s="1" t="s">
        <v>5980</v>
      </c>
      <c r="L2160">
        <f>ROUNDUP(IF(B2160&gt;$D$4,0,($D$4-B2160+1)/365),0)</f>
        <v>0</v>
      </c>
      <c r="M2160">
        <f>ROUNDUP(IF(B2160&gt;$D$5,0,($D$5-B2160+1)/365),0)</f>
        <v>0</v>
      </c>
      <c r="N2160" s="28">
        <f>IF(OR(L2160=1,M2160=1),IF(B2160+364&lt;=$D$5,(B2160+364-$D$4+1)/365,IF(B2160&gt;$D$4,($D$5-B2160+1)/365,$D$6/365)),0)</f>
        <v>0</v>
      </c>
      <c r="O2160" s="28">
        <f>'Data &amp; Parameter'!$E$16*'Data &amp; Parameter'!$E$17*('Data &amp; Parameter'!$E$18+'Data &amp; Parameter'!$E$19)*'Data &amp; Parameter'!$E$20*'Data &amp; Parameter'!$E$37*N2160</f>
        <v>0</v>
      </c>
      <c r="P2160">
        <f>ROUNDUP(IF(D2160&gt;$D$4,0,($D$4-D2160+1)/365),0)</f>
        <v>0</v>
      </c>
      <c r="Q2160">
        <f>ROUNDUP(IF(D2160&gt;$D$5,0,($D$5-D2160+1)/365),0)</f>
        <v>0</v>
      </c>
      <c r="R2160" s="28">
        <f>IF(OR(P2160=1,Q2160=1),IF(D2160+364&lt;=$D$5,(D2160+364-$D$4+1)/365,IF(D2160&gt;$D$4,($D$5-D2160+1)/365,$D$6/365)),0)</f>
        <v>0</v>
      </c>
      <c r="S2160" s="28">
        <f>'Data &amp; Parameter'!$E$16*'Data &amp; Parameter'!$E$17*('Data &amp; Parameter'!$E$18+'Data &amp; Parameter'!$E$19)*'Data &amp; Parameter'!$E$20*'Data &amp; Parameter'!$E$37*R2160</f>
        <v>0</v>
      </c>
      <c r="T2160" s="28">
        <f t="shared" si="33"/>
        <v>0</v>
      </c>
    </row>
    <row r="2161" spans="1:20" ht="15.75" customHeight="1" x14ac:dyDescent="0.35">
      <c r="A2161">
        <v>2154</v>
      </c>
      <c r="B2161" s="76">
        <v>44237</v>
      </c>
      <c r="C2161" s="1" t="s">
        <v>6848</v>
      </c>
      <c r="D2161" s="76">
        <v>44237</v>
      </c>
      <c r="E2161" s="1" t="s">
        <v>6849</v>
      </c>
      <c r="F2161" s="1" t="s">
        <v>6850</v>
      </c>
      <c r="G2161" s="1" t="s">
        <v>123</v>
      </c>
      <c r="H2161" s="1" t="s">
        <v>124</v>
      </c>
      <c r="I2161" s="1" t="s">
        <v>125</v>
      </c>
      <c r="J2161" s="1" t="s">
        <v>5979</v>
      </c>
      <c r="K2161" s="1" t="s">
        <v>5980</v>
      </c>
      <c r="L2161">
        <f>ROUNDUP(IF(B2161&gt;$D$4,0,($D$4-B2161+1)/365),0)</f>
        <v>0</v>
      </c>
      <c r="M2161">
        <f>ROUNDUP(IF(B2161&gt;$D$5,0,($D$5-B2161+1)/365),0)</f>
        <v>0</v>
      </c>
      <c r="N2161" s="28">
        <f>IF(OR(L2161=1,M2161=1),IF(B2161+364&lt;=$D$5,(B2161+364-$D$4+1)/365,IF(B2161&gt;$D$4,($D$5-B2161+1)/365,$D$6/365)),0)</f>
        <v>0</v>
      </c>
      <c r="O2161" s="28">
        <f>'Data &amp; Parameter'!$E$16*'Data &amp; Parameter'!$E$17*('Data &amp; Parameter'!$E$18+'Data &amp; Parameter'!$E$19)*'Data &amp; Parameter'!$E$20*'Data &amp; Parameter'!$E$37*N2161</f>
        <v>0</v>
      </c>
      <c r="P2161">
        <f>ROUNDUP(IF(D2161&gt;$D$4,0,($D$4-D2161+1)/365),0)</f>
        <v>0</v>
      </c>
      <c r="Q2161">
        <f>ROUNDUP(IF(D2161&gt;$D$5,0,($D$5-D2161+1)/365),0)</f>
        <v>0</v>
      </c>
      <c r="R2161" s="28">
        <f>IF(OR(P2161=1,Q2161=1),IF(D2161+364&lt;=$D$5,(D2161+364-$D$4+1)/365,IF(D2161&gt;$D$4,($D$5-D2161+1)/365,$D$6/365)),0)</f>
        <v>0</v>
      </c>
      <c r="S2161" s="28">
        <f>'Data &amp; Parameter'!$E$16*'Data &amp; Parameter'!$E$17*('Data &amp; Parameter'!$E$18+'Data &amp; Parameter'!$E$19)*'Data &amp; Parameter'!$E$20*'Data &amp; Parameter'!$E$37*R2161</f>
        <v>0</v>
      </c>
      <c r="T2161" s="28">
        <f t="shared" si="33"/>
        <v>0</v>
      </c>
    </row>
    <row r="2162" spans="1:20" ht="15.75" customHeight="1" x14ac:dyDescent="0.35">
      <c r="A2162">
        <v>2155</v>
      </c>
      <c r="B2162" s="76">
        <v>44237</v>
      </c>
      <c r="C2162" s="1" t="s">
        <v>6851</v>
      </c>
      <c r="D2162" s="76">
        <v>44237</v>
      </c>
      <c r="E2162" s="1" t="s">
        <v>6852</v>
      </c>
      <c r="F2162" s="1" t="s">
        <v>6853</v>
      </c>
      <c r="G2162" s="1" t="s">
        <v>123</v>
      </c>
      <c r="H2162" s="1" t="s">
        <v>124</v>
      </c>
      <c r="I2162" s="1" t="s">
        <v>125</v>
      </c>
      <c r="J2162" s="1" t="s">
        <v>5979</v>
      </c>
      <c r="K2162" s="1" t="s">
        <v>5980</v>
      </c>
      <c r="L2162">
        <f>ROUNDUP(IF(B2162&gt;$D$4,0,($D$4-B2162+1)/365),0)</f>
        <v>0</v>
      </c>
      <c r="M2162">
        <f>ROUNDUP(IF(B2162&gt;$D$5,0,($D$5-B2162+1)/365),0)</f>
        <v>0</v>
      </c>
      <c r="N2162" s="28">
        <f>IF(OR(L2162=1,M2162=1),IF(B2162+364&lt;=$D$5,(B2162+364-$D$4+1)/365,IF(B2162&gt;$D$4,($D$5-B2162+1)/365,$D$6/365)),0)</f>
        <v>0</v>
      </c>
      <c r="O2162" s="28">
        <f>'Data &amp; Parameter'!$E$16*'Data &amp; Parameter'!$E$17*('Data &amp; Parameter'!$E$18+'Data &amp; Parameter'!$E$19)*'Data &amp; Parameter'!$E$20*'Data &amp; Parameter'!$E$37*N2162</f>
        <v>0</v>
      </c>
      <c r="P2162">
        <f>ROUNDUP(IF(D2162&gt;$D$4,0,($D$4-D2162+1)/365),0)</f>
        <v>0</v>
      </c>
      <c r="Q2162">
        <f>ROUNDUP(IF(D2162&gt;$D$5,0,($D$5-D2162+1)/365),0)</f>
        <v>0</v>
      </c>
      <c r="R2162" s="28">
        <f>IF(OR(P2162=1,Q2162=1),IF(D2162+364&lt;=$D$5,(D2162+364-$D$4+1)/365,IF(D2162&gt;$D$4,($D$5-D2162+1)/365,$D$6/365)),0)</f>
        <v>0</v>
      </c>
      <c r="S2162" s="28">
        <f>'Data &amp; Parameter'!$E$16*'Data &amp; Parameter'!$E$17*('Data &amp; Parameter'!$E$18+'Data &amp; Parameter'!$E$19)*'Data &amp; Parameter'!$E$20*'Data &amp; Parameter'!$E$37*R2162</f>
        <v>0</v>
      </c>
      <c r="T2162" s="28">
        <f t="shared" si="33"/>
        <v>0</v>
      </c>
    </row>
    <row r="2163" spans="1:20" ht="15.75" customHeight="1" x14ac:dyDescent="0.35">
      <c r="A2163">
        <v>2156</v>
      </c>
      <c r="B2163" s="76">
        <v>44237</v>
      </c>
      <c r="C2163" s="1" t="s">
        <v>6854</v>
      </c>
      <c r="D2163" s="76">
        <v>44237</v>
      </c>
      <c r="E2163" s="1" t="s">
        <v>6855</v>
      </c>
      <c r="F2163" s="1" t="s">
        <v>6856</v>
      </c>
      <c r="G2163" s="1" t="s">
        <v>123</v>
      </c>
      <c r="H2163" s="1" t="s">
        <v>124</v>
      </c>
      <c r="I2163" s="1" t="s">
        <v>125</v>
      </c>
      <c r="J2163" s="1" t="s">
        <v>5979</v>
      </c>
      <c r="K2163" s="1" t="s">
        <v>5980</v>
      </c>
      <c r="L2163">
        <f>ROUNDUP(IF(B2163&gt;$D$4,0,($D$4-B2163+1)/365),0)</f>
        <v>0</v>
      </c>
      <c r="M2163">
        <f>ROUNDUP(IF(B2163&gt;$D$5,0,($D$5-B2163+1)/365),0)</f>
        <v>0</v>
      </c>
      <c r="N2163" s="28">
        <f>IF(OR(L2163=1,M2163=1),IF(B2163+364&lt;=$D$5,(B2163+364-$D$4+1)/365,IF(B2163&gt;$D$4,($D$5-B2163+1)/365,$D$6/365)),0)</f>
        <v>0</v>
      </c>
      <c r="O2163" s="28">
        <f>'Data &amp; Parameter'!$E$16*'Data &amp; Parameter'!$E$17*('Data &amp; Parameter'!$E$18+'Data &amp; Parameter'!$E$19)*'Data &amp; Parameter'!$E$20*'Data &amp; Parameter'!$E$37*N2163</f>
        <v>0</v>
      </c>
      <c r="P2163">
        <f>ROUNDUP(IF(D2163&gt;$D$4,0,($D$4-D2163+1)/365),0)</f>
        <v>0</v>
      </c>
      <c r="Q2163">
        <f>ROUNDUP(IF(D2163&gt;$D$5,0,($D$5-D2163+1)/365),0)</f>
        <v>0</v>
      </c>
      <c r="R2163" s="28">
        <f>IF(OR(P2163=1,Q2163=1),IF(D2163+364&lt;=$D$5,(D2163+364-$D$4+1)/365,IF(D2163&gt;$D$4,($D$5-D2163+1)/365,$D$6/365)),0)</f>
        <v>0</v>
      </c>
      <c r="S2163" s="28">
        <f>'Data &amp; Parameter'!$E$16*'Data &amp; Parameter'!$E$17*('Data &amp; Parameter'!$E$18+'Data &amp; Parameter'!$E$19)*'Data &amp; Parameter'!$E$20*'Data &amp; Parameter'!$E$37*R2163</f>
        <v>0</v>
      </c>
      <c r="T2163" s="28">
        <f t="shared" si="33"/>
        <v>0</v>
      </c>
    </row>
    <row r="2164" spans="1:20" ht="15.75" customHeight="1" x14ac:dyDescent="0.35">
      <c r="A2164">
        <v>2157</v>
      </c>
      <c r="B2164" s="76">
        <v>44237</v>
      </c>
      <c r="C2164" s="1" t="s">
        <v>6857</v>
      </c>
      <c r="D2164" s="76">
        <v>44237</v>
      </c>
      <c r="E2164" s="1" t="s">
        <v>6858</v>
      </c>
      <c r="F2164" s="1" t="s">
        <v>6859</v>
      </c>
      <c r="G2164" s="1" t="s">
        <v>123</v>
      </c>
      <c r="H2164" s="1" t="s">
        <v>124</v>
      </c>
      <c r="I2164" s="1" t="s">
        <v>125</v>
      </c>
      <c r="J2164" s="1" t="s">
        <v>5979</v>
      </c>
      <c r="K2164" s="1" t="s">
        <v>5980</v>
      </c>
      <c r="L2164">
        <f>ROUNDUP(IF(B2164&gt;$D$4,0,($D$4-B2164+1)/365),0)</f>
        <v>0</v>
      </c>
      <c r="M2164">
        <f>ROUNDUP(IF(B2164&gt;$D$5,0,($D$5-B2164+1)/365),0)</f>
        <v>0</v>
      </c>
      <c r="N2164" s="28">
        <f>IF(OR(L2164=1,M2164=1),IF(B2164+364&lt;=$D$5,(B2164+364-$D$4+1)/365,IF(B2164&gt;$D$4,($D$5-B2164+1)/365,$D$6/365)),0)</f>
        <v>0</v>
      </c>
      <c r="O2164" s="28">
        <f>'Data &amp; Parameter'!$E$16*'Data &amp; Parameter'!$E$17*('Data &amp; Parameter'!$E$18+'Data &amp; Parameter'!$E$19)*'Data &amp; Parameter'!$E$20*'Data &amp; Parameter'!$E$37*N2164</f>
        <v>0</v>
      </c>
      <c r="P2164">
        <f>ROUNDUP(IF(D2164&gt;$D$4,0,($D$4-D2164+1)/365),0)</f>
        <v>0</v>
      </c>
      <c r="Q2164">
        <f>ROUNDUP(IF(D2164&gt;$D$5,0,($D$5-D2164+1)/365),0)</f>
        <v>0</v>
      </c>
      <c r="R2164" s="28">
        <f>IF(OR(P2164=1,Q2164=1),IF(D2164+364&lt;=$D$5,(D2164+364-$D$4+1)/365,IF(D2164&gt;$D$4,($D$5-D2164+1)/365,$D$6/365)),0)</f>
        <v>0</v>
      </c>
      <c r="S2164" s="28">
        <f>'Data &amp; Parameter'!$E$16*'Data &amp; Parameter'!$E$17*('Data &amp; Parameter'!$E$18+'Data &amp; Parameter'!$E$19)*'Data &amp; Parameter'!$E$20*'Data &amp; Parameter'!$E$37*R2164</f>
        <v>0</v>
      </c>
      <c r="T2164" s="28">
        <f t="shared" si="33"/>
        <v>0</v>
      </c>
    </row>
    <row r="2165" spans="1:20" ht="15.75" customHeight="1" x14ac:dyDescent="0.35">
      <c r="A2165">
        <v>2158</v>
      </c>
      <c r="B2165" s="76">
        <v>44237</v>
      </c>
      <c r="C2165" s="1" t="s">
        <v>6860</v>
      </c>
      <c r="D2165" s="76">
        <v>44237</v>
      </c>
      <c r="E2165" s="1" t="s">
        <v>6861</v>
      </c>
      <c r="F2165" s="1" t="s">
        <v>6862</v>
      </c>
      <c r="G2165" s="1" t="s">
        <v>123</v>
      </c>
      <c r="H2165" s="1" t="s">
        <v>124</v>
      </c>
      <c r="I2165" s="1" t="s">
        <v>125</v>
      </c>
      <c r="J2165" s="1" t="s">
        <v>6863</v>
      </c>
      <c r="K2165" s="1" t="s">
        <v>5980</v>
      </c>
      <c r="L2165">
        <f>ROUNDUP(IF(B2165&gt;$D$4,0,($D$4-B2165+1)/365),0)</f>
        <v>0</v>
      </c>
      <c r="M2165">
        <f>ROUNDUP(IF(B2165&gt;$D$5,0,($D$5-B2165+1)/365),0)</f>
        <v>0</v>
      </c>
      <c r="N2165" s="28">
        <f>IF(OR(L2165=1,M2165=1),IF(B2165+364&lt;=$D$5,(B2165+364-$D$4+1)/365,IF(B2165&gt;$D$4,($D$5-B2165+1)/365,$D$6/365)),0)</f>
        <v>0</v>
      </c>
      <c r="O2165" s="28">
        <f>'Data &amp; Parameter'!$E$16*'Data &amp; Parameter'!$E$17*('Data &amp; Parameter'!$E$18+'Data &amp; Parameter'!$E$19)*'Data &amp; Parameter'!$E$20*'Data &amp; Parameter'!$E$37*N2165</f>
        <v>0</v>
      </c>
      <c r="P2165">
        <f>ROUNDUP(IF(D2165&gt;$D$4,0,($D$4-D2165+1)/365),0)</f>
        <v>0</v>
      </c>
      <c r="Q2165">
        <f>ROUNDUP(IF(D2165&gt;$D$5,0,($D$5-D2165+1)/365),0)</f>
        <v>0</v>
      </c>
      <c r="R2165" s="28">
        <f>IF(OR(P2165=1,Q2165=1),IF(D2165+364&lt;=$D$5,(D2165+364-$D$4+1)/365,IF(D2165&gt;$D$4,($D$5-D2165+1)/365,$D$6/365)),0)</f>
        <v>0</v>
      </c>
      <c r="S2165" s="28">
        <f>'Data &amp; Parameter'!$E$16*'Data &amp; Parameter'!$E$17*('Data &amp; Parameter'!$E$18+'Data &amp; Parameter'!$E$19)*'Data &amp; Parameter'!$E$20*'Data &amp; Parameter'!$E$37*R2165</f>
        <v>0</v>
      </c>
      <c r="T2165" s="28">
        <f t="shared" si="33"/>
        <v>0</v>
      </c>
    </row>
    <row r="2166" spans="1:20" ht="15.75" customHeight="1" x14ac:dyDescent="0.35">
      <c r="A2166">
        <v>2159</v>
      </c>
      <c r="B2166" s="76">
        <v>44237</v>
      </c>
      <c r="C2166" s="1" t="s">
        <v>6864</v>
      </c>
      <c r="D2166" s="76">
        <v>44237</v>
      </c>
      <c r="E2166" s="1" t="s">
        <v>6865</v>
      </c>
      <c r="F2166" s="1" t="s">
        <v>6866</v>
      </c>
      <c r="G2166" s="1" t="s">
        <v>123</v>
      </c>
      <c r="H2166" s="1" t="s">
        <v>124</v>
      </c>
      <c r="I2166" s="1" t="s">
        <v>125</v>
      </c>
      <c r="J2166" s="1" t="s">
        <v>5979</v>
      </c>
      <c r="K2166" s="1" t="s">
        <v>5980</v>
      </c>
      <c r="L2166">
        <f>ROUNDUP(IF(B2166&gt;$D$4,0,($D$4-B2166+1)/365),0)</f>
        <v>0</v>
      </c>
      <c r="M2166">
        <f>ROUNDUP(IF(B2166&gt;$D$5,0,($D$5-B2166+1)/365),0)</f>
        <v>0</v>
      </c>
      <c r="N2166" s="28">
        <f>IF(OR(L2166=1,M2166=1),IF(B2166+364&lt;=$D$5,(B2166+364-$D$4+1)/365,IF(B2166&gt;$D$4,($D$5-B2166+1)/365,$D$6/365)),0)</f>
        <v>0</v>
      </c>
      <c r="O2166" s="28">
        <f>'Data &amp; Parameter'!$E$16*'Data &amp; Parameter'!$E$17*('Data &amp; Parameter'!$E$18+'Data &amp; Parameter'!$E$19)*'Data &amp; Parameter'!$E$20*'Data &amp; Parameter'!$E$37*N2166</f>
        <v>0</v>
      </c>
      <c r="P2166">
        <f>ROUNDUP(IF(D2166&gt;$D$4,0,($D$4-D2166+1)/365),0)</f>
        <v>0</v>
      </c>
      <c r="Q2166">
        <f>ROUNDUP(IF(D2166&gt;$D$5,0,($D$5-D2166+1)/365),0)</f>
        <v>0</v>
      </c>
      <c r="R2166" s="28">
        <f>IF(OR(P2166=1,Q2166=1),IF(D2166+364&lt;=$D$5,(D2166+364-$D$4+1)/365,IF(D2166&gt;$D$4,($D$5-D2166+1)/365,$D$6/365)),0)</f>
        <v>0</v>
      </c>
      <c r="S2166" s="28">
        <f>'Data &amp; Parameter'!$E$16*'Data &amp; Parameter'!$E$17*('Data &amp; Parameter'!$E$18+'Data &amp; Parameter'!$E$19)*'Data &amp; Parameter'!$E$20*'Data &amp; Parameter'!$E$37*R2166</f>
        <v>0</v>
      </c>
      <c r="T2166" s="28">
        <f t="shared" si="33"/>
        <v>0</v>
      </c>
    </row>
    <row r="2167" spans="1:20" ht="15.75" customHeight="1" x14ac:dyDescent="0.35">
      <c r="A2167">
        <v>2160</v>
      </c>
      <c r="B2167" s="76">
        <v>44237</v>
      </c>
      <c r="C2167" s="1" t="s">
        <v>6867</v>
      </c>
      <c r="D2167" s="76">
        <v>44237</v>
      </c>
      <c r="E2167" s="1" t="s">
        <v>6868</v>
      </c>
      <c r="F2167" s="1" t="s">
        <v>6869</v>
      </c>
      <c r="G2167" s="1" t="s">
        <v>123</v>
      </c>
      <c r="H2167" s="1" t="s">
        <v>124</v>
      </c>
      <c r="I2167" s="1" t="s">
        <v>125</v>
      </c>
      <c r="J2167" s="1" t="s">
        <v>5979</v>
      </c>
      <c r="K2167" s="1" t="s">
        <v>5980</v>
      </c>
      <c r="L2167">
        <f>ROUNDUP(IF(B2167&gt;$D$4,0,($D$4-B2167+1)/365),0)</f>
        <v>0</v>
      </c>
      <c r="M2167">
        <f>ROUNDUP(IF(B2167&gt;$D$5,0,($D$5-B2167+1)/365),0)</f>
        <v>0</v>
      </c>
      <c r="N2167" s="28">
        <f>IF(OR(L2167=1,M2167=1),IF(B2167+364&lt;=$D$5,(B2167+364-$D$4+1)/365,IF(B2167&gt;$D$4,($D$5-B2167+1)/365,$D$6/365)),0)</f>
        <v>0</v>
      </c>
      <c r="O2167" s="28">
        <f>'Data &amp; Parameter'!$E$16*'Data &amp; Parameter'!$E$17*('Data &amp; Parameter'!$E$18+'Data &amp; Parameter'!$E$19)*'Data &amp; Parameter'!$E$20*'Data &amp; Parameter'!$E$37*N2167</f>
        <v>0</v>
      </c>
      <c r="P2167">
        <f>ROUNDUP(IF(D2167&gt;$D$4,0,($D$4-D2167+1)/365),0)</f>
        <v>0</v>
      </c>
      <c r="Q2167">
        <f>ROUNDUP(IF(D2167&gt;$D$5,0,($D$5-D2167+1)/365),0)</f>
        <v>0</v>
      </c>
      <c r="R2167" s="28">
        <f>IF(OR(P2167=1,Q2167=1),IF(D2167+364&lt;=$D$5,(D2167+364-$D$4+1)/365,IF(D2167&gt;$D$4,($D$5-D2167+1)/365,$D$6/365)),0)</f>
        <v>0</v>
      </c>
      <c r="S2167" s="28">
        <f>'Data &amp; Parameter'!$E$16*'Data &amp; Parameter'!$E$17*('Data &amp; Parameter'!$E$18+'Data &amp; Parameter'!$E$19)*'Data &amp; Parameter'!$E$20*'Data &amp; Parameter'!$E$37*R2167</f>
        <v>0</v>
      </c>
      <c r="T2167" s="28">
        <f t="shared" si="33"/>
        <v>0</v>
      </c>
    </row>
    <row r="2168" spans="1:20" ht="15.75" customHeight="1" x14ac:dyDescent="0.35">
      <c r="A2168">
        <v>2161</v>
      </c>
      <c r="B2168" s="76">
        <v>44237</v>
      </c>
      <c r="C2168" s="1" t="s">
        <v>6870</v>
      </c>
      <c r="D2168" s="76">
        <v>44237</v>
      </c>
      <c r="E2168" s="1" t="s">
        <v>6871</v>
      </c>
      <c r="F2168" s="1" t="s">
        <v>6872</v>
      </c>
      <c r="G2168" s="1" t="s">
        <v>123</v>
      </c>
      <c r="H2168" s="1" t="s">
        <v>124</v>
      </c>
      <c r="I2168" s="1" t="s">
        <v>125</v>
      </c>
      <c r="J2168" s="1" t="s">
        <v>5979</v>
      </c>
      <c r="K2168" s="1" t="s">
        <v>5980</v>
      </c>
      <c r="L2168">
        <f>ROUNDUP(IF(B2168&gt;$D$4,0,($D$4-B2168+1)/365),0)</f>
        <v>0</v>
      </c>
      <c r="M2168">
        <f>ROUNDUP(IF(B2168&gt;$D$5,0,($D$5-B2168+1)/365),0)</f>
        <v>0</v>
      </c>
      <c r="N2168" s="28">
        <f>IF(OR(L2168=1,M2168=1),IF(B2168+364&lt;=$D$5,(B2168+364-$D$4+1)/365,IF(B2168&gt;$D$4,($D$5-B2168+1)/365,$D$6/365)),0)</f>
        <v>0</v>
      </c>
      <c r="O2168" s="28">
        <f>'Data &amp; Parameter'!$E$16*'Data &amp; Parameter'!$E$17*('Data &amp; Parameter'!$E$18+'Data &amp; Parameter'!$E$19)*'Data &amp; Parameter'!$E$20*'Data &amp; Parameter'!$E$37*N2168</f>
        <v>0</v>
      </c>
      <c r="P2168">
        <f>ROUNDUP(IF(D2168&gt;$D$4,0,($D$4-D2168+1)/365),0)</f>
        <v>0</v>
      </c>
      <c r="Q2168">
        <f>ROUNDUP(IF(D2168&gt;$D$5,0,($D$5-D2168+1)/365),0)</f>
        <v>0</v>
      </c>
      <c r="R2168" s="28">
        <f>IF(OR(P2168=1,Q2168=1),IF(D2168+364&lt;=$D$5,(D2168+364-$D$4+1)/365,IF(D2168&gt;$D$4,($D$5-D2168+1)/365,$D$6/365)),0)</f>
        <v>0</v>
      </c>
      <c r="S2168" s="28">
        <f>'Data &amp; Parameter'!$E$16*'Data &amp; Parameter'!$E$17*('Data &amp; Parameter'!$E$18+'Data &amp; Parameter'!$E$19)*'Data &amp; Parameter'!$E$20*'Data &amp; Parameter'!$E$37*R2168</f>
        <v>0</v>
      </c>
      <c r="T2168" s="28">
        <f t="shared" si="33"/>
        <v>0</v>
      </c>
    </row>
    <row r="2169" spans="1:20" ht="15.75" customHeight="1" x14ac:dyDescent="0.35">
      <c r="A2169">
        <v>2162</v>
      </c>
      <c r="B2169" s="76">
        <v>44237</v>
      </c>
      <c r="C2169" s="1" t="s">
        <v>6873</v>
      </c>
      <c r="D2169" s="76">
        <v>44237</v>
      </c>
      <c r="E2169" s="1" t="s">
        <v>6874</v>
      </c>
      <c r="F2169" s="1" t="s">
        <v>6875</v>
      </c>
      <c r="G2169" s="1" t="s">
        <v>123</v>
      </c>
      <c r="H2169" s="1" t="s">
        <v>124</v>
      </c>
      <c r="I2169" s="1" t="s">
        <v>125</v>
      </c>
      <c r="J2169" s="1" t="s">
        <v>5979</v>
      </c>
      <c r="K2169" s="1" t="s">
        <v>6876</v>
      </c>
      <c r="L2169">
        <f>ROUNDUP(IF(B2169&gt;$D$4,0,($D$4-B2169+1)/365),0)</f>
        <v>0</v>
      </c>
      <c r="M2169">
        <f>ROUNDUP(IF(B2169&gt;$D$5,0,($D$5-B2169+1)/365),0)</f>
        <v>0</v>
      </c>
      <c r="N2169" s="28">
        <f>IF(OR(L2169=1,M2169=1),IF(B2169+364&lt;=$D$5,(B2169+364-$D$4+1)/365,IF(B2169&gt;$D$4,($D$5-B2169+1)/365,$D$6/365)),0)</f>
        <v>0</v>
      </c>
      <c r="O2169" s="28">
        <f>'Data &amp; Parameter'!$E$16*'Data &amp; Parameter'!$E$17*('Data &amp; Parameter'!$E$18+'Data &amp; Parameter'!$E$19)*'Data &amp; Parameter'!$E$20*'Data &amp; Parameter'!$E$37*N2169</f>
        <v>0</v>
      </c>
      <c r="P2169">
        <f>ROUNDUP(IF(D2169&gt;$D$4,0,($D$4-D2169+1)/365),0)</f>
        <v>0</v>
      </c>
      <c r="Q2169">
        <f>ROUNDUP(IF(D2169&gt;$D$5,0,($D$5-D2169+1)/365),0)</f>
        <v>0</v>
      </c>
      <c r="R2169" s="28">
        <f>IF(OR(P2169=1,Q2169=1),IF(D2169+364&lt;=$D$5,(D2169+364-$D$4+1)/365,IF(D2169&gt;$D$4,($D$5-D2169+1)/365,$D$6/365)),0)</f>
        <v>0</v>
      </c>
      <c r="S2169" s="28">
        <f>'Data &amp; Parameter'!$E$16*'Data &amp; Parameter'!$E$17*('Data &amp; Parameter'!$E$18+'Data &amp; Parameter'!$E$19)*'Data &amp; Parameter'!$E$20*'Data &amp; Parameter'!$E$37*R2169</f>
        <v>0</v>
      </c>
      <c r="T2169" s="28">
        <f t="shared" si="33"/>
        <v>0</v>
      </c>
    </row>
    <row r="2170" spans="1:20" ht="15.75" customHeight="1" x14ac:dyDescent="0.35">
      <c r="A2170">
        <v>2163</v>
      </c>
      <c r="B2170" s="76">
        <v>44237</v>
      </c>
      <c r="C2170" s="1" t="s">
        <v>6877</v>
      </c>
      <c r="D2170" s="76">
        <v>44237</v>
      </c>
      <c r="E2170" s="1" t="s">
        <v>6878</v>
      </c>
      <c r="F2170" s="1" t="s">
        <v>6879</v>
      </c>
      <c r="G2170" s="1" t="s">
        <v>123</v>
      </c>
      <c r="H2170" s="1" t="s">
        <v>124</v>
      </c>
      <c r="I2170" s="1" t="s">
        <v>125</v>
      </c>
      <c r="J2170" s="1" t="s">
        <v>5979</v>
      </c>
      <c r="K2170" s="1" t="s">
        <v>5980</v>
      </c>
      <c r="L2170">
        <f>ROUNDUP(IF(B2170&gt;$D$4,0,($D$4-B2170+1)/365),0)</f>
        <v>0</v>
      </c>
      <c r="M2170">
        <f>ROUNDUP(IF(B2170&gt;$D$5,0,($D$5-B2170+1)/365),0)</f>
        <v>0</v>
      </c>
      <c r="N2170" s="28">
        <f>IF(OR(L2170=1,M2170=1),IF(B2170+364&lt;=$D$5,(B2170+364-$D$4+1)/365,IF(B2170&gt;$D$4,($D$5-B2170+1)/365,$D$6/365)),0)</f>
        <v>0</v>
      </c>
      <c r="O2170" s="28">
        <f>'Data &amp; Parameter'!$E$16*'Data &amp; Parameter'!$E$17*('Data &amp; Parameter'!$E$18+'Data &amp; Parameter'!$E$19)*'Data &amp; Parameter'!$E$20*'Data &amp; Parameter'!$E$37*N2170</f>
        <v>0</v>
      </c>
      <c r="P2170">
        <f>ROUNDUP(IF(D2170&gt;$D$4,0,($D$4-D2170+1)/365),0)</f>
        <v>0</v>
      </c>
      <c r="Q2170">
        <f>ROUNDUP(IF(D2170&gt;$D$5,0,($D$5-D2170+1)/365),0)</f>
        <v>0</v>
      </c>
      <c r="R2170" s="28">
        <f>IF(OR(P2170=1,Q2170=1),IF(D2170+364&lt;=$D$5,(D2170+364-$D$4+1)/365,IF(D2170&gt;$D$4,($D$5-D2170+1)/365,$D$6/365)),0)</f>
        <v>0</v>
      </c>
      <c r="S2170" s="28">
        <f>'Data &amp; Parameter'!$E$16*'Data &amp; Parameter'!$E$17*('Data &amp; Parameter'!$E$18+'Data &amp; Parameter'!$E$19)*'Data &amp; Parameter'!$E$20*'Data &amp; Parameter'!$E$37*R2170</f>
        <v>0</v>
      </c>
      <c r="T2170" s="28">
        <f t="shared" si="33"/>
        <v>0</v>
      </c>
    </row>
    <row r="2171" spans="1:20" ht="15.75" customHeight="1" x14ac:dyDescent="0.35">
      <c r="A2171">
        <v>2164</v>
      </c>
      <c r="B2171" s="76">
        <v>44237</v>
      </c>
      <c r="C2171" s="1" t="s">
        <v>6880</v>
      </c>
      <c r="D2171" s="76">
        <v>44237</v>
      </c>
      <c r="E2171" s="1" t="s">
        <v>6881</v>
      </c>
      <c r="F2171" s="1" t="s">
        <v>6882</v>
      </c>
      <c r="G2171" s="1" t="s">
        <v>123</v>
      </c>
      <c r="H2171" s="1" t="s">
        <v>124</v>
      </c>
      <c r="I2171" s="1" t="s">
        <v>125</v>
      </c>
      <c r="J2171" s="1" t="s">
        <v>5979</v>
      </c>
      <c r="K2171" s="1" t="s">
        <v>5980</v>
      </c>
      <c r="L2171">
        <f>ROUNDUP(IF(B2171&gt;$D$4,0,($D$4-B2171+1)/365),0)</f>
        <v>0</v>
      </c>
      <c r="M2171">
        <f>ROUNDUP(IF(B2171&gt;$D$5,0,($D$5-B2171+1)/365),0)</f>
        <v>0</v>
      </c>
      <c r="N2171" s="28">
        <f>IF(OR(L2171=1,M2171=1),IF(B2171+364&lt;=$D$5,(B2171+364-$D$4+1)/365,IF(B2171&gt;$D$4,($D$5-B2171+1)/365,$D$6/365)),0)</f>
        <v>0</v>
      </c>
      <c r="O2171" s="28">
        <f>'Data &amp; Parameter'!$E$16*'Data &amp; Parameter'!$E$17*('Data &amp; Parameter'!$E$18+'Data &amp; Parameter'!$E$19)*'Data &amp; Parameter'!$E$20*'Data &amp; Parameter'!$E$37*N2171</f>
        <v>0</v>
      </c>
      <c r="P2171">
        <f>ROUNDUP(IF(D2171&gt;$D$4,0,($D$4-D2171+1)/365),0)</f>
        <v>0</v>
      </c>
      <c r="Q2171">
        <f>ROUNDUP(IF(D2171&gt;$D$5,0,($D$5-D2171+1)/365),0)</f>
        <v>0</v>
      </c>
      <c r="R2171" s="28">
        <f>IF(OR(P2171=1,Q2171=1),IF(D2171+364&lt;=$D$5,(D2171+364-$D$4+1)/365,IF(D2171&gt;$D$4,($D$5-D2171+1)/365,$D$6/365)),0)</f>
        <v>0</v>
      </c>
      <c r="S2171" s="28">
        <f>'Data &amp; Parameter'!$E$16*'Data &amp; Parameter'!$E$17*('Data &amp; Parameter'!$E$18+'Data &amp; Parameter'!$E$19)*'Data &amp; Parameter'!$E$20*'Data &amp; Parameter'!$E$37*R2171</f>
        <v>0</v>
      </c>
      <c r="T2171" s="28">
        <f t="shared" si="33"/>
        <v>0</v>
      </c>
    </row>
    <row r="2172" spans="1:20" ht="15.75" customHeight="1" x14ac:dyDescent="0.35">
      <c r="A2172">
        <v>2165</v>
      </c>
      <c r="B2172" s="76">
        <v>44237</v>
      </c>
      <c r="C2172" s="1" t="s">
        <v>6883</v>
      </c>
      <c r="D2172" s="76">
        <v>44237</v>
      </c>
      <c r="E2172" s="1" t="s">
        <v>6884</v>
      </c>
      <c r="F2172" s="1" t="s">
        <v>6885</v>
      </c>
      <c r="G2172" s="1" t="s">
        <v>123</v>
      </c>
      <c r="H2172" s="1" t="s">
        <v>124</v>
      </c>
      <c r="I2172" s="1" t="s">
        <v>125</v>
      </c>
      <c r="J2172" s="1" t="s">
        <v>5979</v>
      </c>
      <c r="K2172" s="1" t="s">
        <v>5980</v>
      </c>
      <c r="L2172">
        <f>ROUNDUP(IF(B2172&gt;$D$4,0,($D$4-B2172+1)/365),0)</f>
        <v>0</v>
      </c>
      <c r="M2172">
        <f>ROUNDUP(IF(B2172&gt;$D$5,0,($D$5-B2172+1)/365),0)</f>
        <v>0</v>
      </c>
      <c r="N2172" s="28">
        <f>IF(OR(L2172=1,M2172=1),IF(B2172+364&lt;=$D$5,(B2172+364-$D$4+1)/365,IF(B2172&gt;$D$4,($D$5-B2172+1)/365,$D$6/365)),0)</f>
        <v>0</v>
      </c>
      <c r="O2172" s="28">
        <f>'Data &amp; Parameter'!$E$16*'Data &amp; Parameter'!$E$17*('Data &amp; Parameter'!$E$18+'Data &amp; Parameter'!$E$19)*'Data &amp; Parameter'!$E$20*'Data &amp; Parameter'!$E$37*N2172</f>
        <v>0</v>
      </c>
      <c r="P2172">
        <f>ROUNDUP(IF(D2172&gt;$D$4,0,($D$4-D2172+1)/365),0)</f>
        <v>0</v>
      </c>
      <c r="Q2172">
        <f>ROUNDUP(IF(D2172&gt;$D$5,0,($D$5-D2172+1)/365),0)</f>
        <v>0</v>
      </c>
      <c r="R2172" s="28">
        <f>IF(OR(P2172=1,Q2172=1),IF(D2172+364&lt;=$D$5,(D2172+364-$D$4+1)/365,IF(D2172&gt;$D$4,($D$5-D2172+1)/365,$D$6/365)),0)</f>
        <v>0</v>
      </c>
      <c r="S2172" s="28">
        <f>'Data &amp; Parameter'!$E$16*'Data &amp; Parameter'!$E$17*('Data &amp; Parameter'!$E$18+'Data &amp; Parameter'!$E$19)*'Data &amp; Parameter'!$E$20*'Data &amp; Parameter'!$E$37*R2172</f>
        <v>0</v>
      </c>
      <c r="T2172" s="28">
        <f t="shared" si="33"/>
        <v>0</v>
      </c>
    </row>
    <row r="2173" spans="1:20" ht="15.75" customHeight="1" x14ac:dyDescent="0.35">
      <c r="A2173">
        <v>2166</v>
      </c>
      <c r="B2173" s="76">
        <v>44237</v>
      </c>
      <c r="C2173" s="1" t="s">
        <v>6886</v>
      </c>
      <c r="D2173" s="76">
        <v>44237</v>
      </c>
      <c r="E2173" s="1" t="s">
        <v>6887</v>
      </c>
      <c r="F2173" s="1" t="s">
        <v>6888</v>
      </c>
      <c r="G2173" s="1" t="s">
        <v>123</v>
      </c>
      <c r="H2173" s="1" t="s">
        <v>124</v>
      </c>
      <c r="I2173" s="1" t="s">
        <v>125</v>
      </c>
      <c r="J2173" s="1" t="s">
        <v>5979</v>
      </c>
      <c r="K2173" s="1" t="s">
        <v>5980</v>
      </c>
      <c r="L2173">
        <f>ROUNDUP(IF(B2173&gt;$D$4,0,($D$4-B2173+1)/365),0)</f>
        <v>0</v>
      </c>
      <c r="M2173">
        <f>ROUNDUP(IF(B2173&gt;$D$5,0,($D$5-B2173+1)/365),0)</f>
        <v>0</v>
      </c>
      <c r="N2173" s="28">
        <f>IF(OR(L2173=1,M2173=1),IF(B2173+364&lt;=$D$5,(B2173+364-$D$4+1)/365,IF(B2173&gt;$D$4,($D$5-B2173+1)/365,$D$6/365)),0)</f>
        <v>0</v>
      </c>
      <c r="O2173" s="28">
        <f>'Data &amp; Parameter'!$E$16*'Data &amp; Parameter'!$E$17*('Data &amp; Parameter'!$E$18+'Data &amp; Parameter'!$E$19)*'Data &amp; Parameter'!$E$20*'Data &amp; Parameter'!$E$37*N2173</f>
        <v>0</v>
      </c>
      <c r="P2173">
        <f>ROUNDUP(IF(D2173&gt;$D$4,0,($D$4-D2173+1)/365),0)</f>
        <v>0</v>
      </c>
      <c r="Q2173">
        <f>ROUNDUP(IF(D2173&gt;$D$5,0,($D$5-D2173+1)/365),0)</f>
        <v>0</v>
      </c>
      <c r="R2173" s="28">
        <f>IF(OR(P2173=1,Q2173=1),IF(D2173+364&lt;=$D$5,(D2173+364-$D$4+1)/365,IF(D2173&gt;$D$4,($D$5-D2173+1)/365,$D$6/365)),0)</f>
        <v>0</v>
      </c>
      <c r="S2173" s="28">
        <f>'Data &amp; Parameter'!$E$16*'Data &amp; Parameter'!$E$17*('Data &amp; Parameter'!$E$18+'Data &amp; Parameter'!$E$19)*'Data &amp; Parameter'!$E$20*'Data &amp; Parameter'!$E$37*R2173</f>
        <v>0</v>
      </c>
      <c r="T2173" s="28">
        <f t="shared" si="33"/>
        <v>0</v>
      </c>
    </row>
    <row r="2174" spans="1:20" ht="15.75" customHeight="1" x14ac:dyDescent="0.35">
      <c r="A2174">
        <v>2167</v>
      </c>
      <c r="B2174" s="76">
        <v>44237</v>
      </c>
      <c r="C2174" s="1" t="s">
        <v>6889</v>
      </c>
      <c r="D2174" s="76">
        <v>44237</v>
      </c>
      <c r="E2174" s="1" t="s">
        <v>6890</v>
      </c>
      <c r="F2174" s="1" t="s">
        <v>6891</v>
      </c>
      <c r="G2174" s="1" t="s">
        <v>123</v>
      </c>
      <c r="H2174" s="1" t="s">
        <v>124</v>
      </c>
      <c r="I2174" s="1" t="s">
        <v>125</v>
      </c>
      <c r="J2174" s="1" t="s">
        <v>5979</v>
      </c>
      <c r="K2174" s="1" t="s">
        <v>5980</v>
      </c>
      <c r="L2174">
        <f>ROUNDUP(IF(B2174&gt;$D$4,0,($D$4-B2174+1)/365),0)</f>
        <v>0</v>
      </c>
      <c r="M2174">
        <f>ROUNDUP(IF(B2174&gt;$D$5,0,($D$5-B2174+1)/365),0)</f>
        <v>0</v>
      </c>
      <c r="N2174" s="28">
        <f>IF(OR(L2174=1,M2174=1),IF(B2174+364&lt;=$D$5,(B2174+364-$D$4+1)/365,IF(B2174&gt;$D$4,($D$5-B2174+1)/365,$D$6/365)),0)</f>
        <v>0</v>
      </c>
      <c r="O2174" s="28">
        <f>'Data &amp; Parameter'!$E$16*'Data &amp; Parameter'!$E$17*('Data &amp; Parameter'!$E$18+'Data &amp; Parameter'!$E$19)*'Data &amp; Parameter'!$E$20*'Data &amp; Parameter'!$E$37*N2174</f>
        <v>0</v>
      </c>
      <c r="P2174">
        <f>ROUNDUP(IF(D2174&gt;$D$4,0,($D$4-D2174+1)/365),0)</f>
        <v>0</v>
      </c>
      <c r="Q2174">
        <f>ROUNDUP(IF(D2174&gt;$D$5,0,($D$5-D2174+1)/365),0)</f>
        <v>0</v>
      </c>
      <c r="R2174" s="28">
        <f>IF(OR(P2174=1,Q2174=1),IF(D2174+364&lt;=$D$5,(D2174+364-$D$4+1)/365,IF(D2174&gt;$D$4,($D$5-D2174+1)/365,$D$6/365)),0)</f>
        <v>0</v>
      </c>
      <c r="S2174" s="28">
        <f>'Data &amp; Parameter'!$E$16*'Data &amp; Parameter'!$E$17*('Data &amp; Parameter'!$E$18+'Data &amp; Parameter'!$E$19)*'Data &amp; Parameter'!$E$20*'Data &amp; Parameter'!$E$37*R2174</f>
        <v>0</v>
      </c>
      <c r="T2174" s="28">
        <f t="shared" si="33"/>
        <v>0</v>
      </c>
    </row>
    <row r="2175" spans="1:20" ht="15.75" customHeight="1" x14ac:dyDescent="0.35">
      <c r="A2175">
        <v>2168</v>
      </c>
      <c r="B2175" s="76">
        <v>44237</v>
      </c>
      <c r="C2175" s="1" t="s">
        <v>6892</v>
      </c>
      <c r="D2175" s="76">
        <v>44237</v>
      </c>
      <c r="E2175" s="1" t="s">
        <v>6893</v>
      </c>
      <c r="F2175" s="1" t="s">
        <v>6894</v>
      </c>
      <c r="G2175" s="1" t="s">
        <v>123</v>
      </c>
      <c r="H2175" s="1" t="s">
        <v>124</v>
      </c>
      <c r="I2175" s="1" t="s">
        <v>125</v>
      </c>
      <c r="J2175" s="1" t="s">
        <v>5979</v>
      </c>
      <c r="K2175" s="1" t="s">
        <v>5980</v>
      </c>
      <c r="L2175">
        <f>ROUNDUP(IF(B2175&gt;$D$4,0,($D$4-B2175+1)/365),0)</f>
        <v>0</v>
      </c>
      <c r="M2175">
        <f>ROUNDUP(IF(B2175&gt;$D$5,0,($D$5-B2175+1)/365),0)</f>
        <v>0</v>
      </c>
      <c r="N2175" s="28">
        <f>IF(OR(L2175=1,M2175=1),IF(B2175+364&lt;=$D$5,(B2175+364-$D$4+1)/365,IF(B2175&gt;$D$4,($D$5-B2175+1)/365,$D$6/365)),0)</f>
        <v>0</v>
      </c>
      <c r="O2175" s="28">
        <f>'Data &amp; Parameter'!$E$16*'Data &amp; Parameter'!$E$17*('Data &amp; Parameter'!$E$18+'Data &amp; Parameter'!$E$19)*'Data &amp; Parameter'!$E$20*'Data &amp; Parameter'!$E$37*N2175</f>
        <v>0</v>
      </c>
      <c r="P2175">
        <f>ROUNDUP(IF(D2175&gt;$D$4,0,($D$4-D2175+1)/365),0)</f>
        <v>0</v>
      </c>
      <c r="Q2175">
        <f>ROUNDUP(IF(D2175&gt;$D$5,0,($D$5-D2175+1)/365),0)</f>
        <v>0</v>
      </c>
      <c r="R2175" s="28">
        <f>IF(OR(P2175=1,Q2175=1),IF(D2175+364&lt;=$D$5,(D2175+364-$D$4+1)/365,IF(D2175&gt;$D$4,($D$5-D2175+1)/365,$D$6/365)),0)</f>
        <v>0</v>
      </c>
      <c r="S2175" s="28">
        <f>'Data &amp; Parameter'!$E$16*'Data &amp; Parameter'!$E$17*('Data &amp; Parameter'!$E$18+'Data &amp; Parameter'!$E$19)*'Data &amp; Parameter'!$E$20*'Data &amp; Parameter'!$E$37*R2175</f>
        <v>0</v>
      </c>
      <c r="T2175" s="28">
        <f t="shared" si="33"/>
        <v>0</v>
      </c>
    </row>
    <row r="2176" spans="1:20" ht="15.75" customHeight="1" x14ac:dyDescent="0.35">
      <c r="A2176">
        <v>2169</v>
      </c>
      <c r="B2176" s="76">
        <v>44237</v>
      </c>
      <c r="C2176" s="1" t="s">
        <v>6895</v>
      </c>
      <c r="D2176" s="76">
        <v>44237</v>
      </c>
      <c r="E2176" s="1" t="s">
        <v>6896</v>
      </c>
      <c r="F2176" s="1" t="s">
        <v>6897</v>
      </c>
      <c r="G2176" s="1" t="s">
        <v>123</v>
      </c>
      <c r="H2176" s="1" t="s">
        <v>124</v>
      </c>
      <c r="I2176" s="1" t="s">
        <v>125</v>
      </c>
      <c r="J2176" s="1" t="s">
        <v>5979</v>
      </c>
      <c r="K2176" s="1" t="s">
        <v>5980</v>
      </c>
      <c r="L2176">
        <f>ROUNDUP(IF(B2176&gt;$D$4,0,($D$4-B2176+1)/365),0)</f>
        <v>0</v>
      </c>
      <c r="M2176">
        <f>ROUNDUP(IF(B2176&gt;$D$5,0,($D$5-B2176+1)/365),0)</f>
        <v>0</v>
      </c>
      <c r="N2176" s="28">
        <f>IF(OR(L2176=1,M2176=1),IF(B2176+364&lt;=$D$5,(B2176+364-$D$4+1)/365,IF(B2176&gt;$D$4,($D$5-B2176+1)/365,$D$6/365)),0)</f>
        <v>0</v>
      </c>
      <c r="O2176" s="28">
        <f>'Data &amp; Parameter'!$E$16*'Data &amp; Parameter'!$E$17*('Data &amp; Parameter'!$E$18+'Data &amp; Parameter'!$E$19)*'Data &amp; Parameter'!$E$20*'Data &amp; Parameter'!$E$37*N2176</f>
        <v>0</v>
      </c>
      <c r="P2176">
        <f>ROUNDUP(IF(D2176&gt;$D$4,0,($D$4-D2176+1)/365),0)</f>
        <v>0</v>
      </c>
      <c r="Q2176">
        <f>ROUNDUP(IF(D2176&gt;$D$5,0,($D$5-D2176+1)/365),0)</f>
        <v>0</v>
      </c>
      <c r="R2176" s="28">
        <f>IF(OR(P2176=1,Q2176=1),IF(D2176+364&lt;=$D$5,(D2176+364-$D$4+1)/365,IF(D2176&gt;$D$4,($D$5-D2176+1)/365,$D$6/365)),0)</f>
        <v>0</v>
      </c>
      <c r="S2176" s="28">
        <f>'Data &amp; Parameter'!$E$16*'Data &amp; Parameter'!$E$17*('Data &amp; Parameter'!$E$18+'Data &amp; Parameter'!$E$19)*'Data &amp; Parameter'!$E$20*'Data &amp; Parameter'!$E$37*R2176</f>
        <v>0</v>
      </c>
      <c r="T2176" s="28">
        <f t="shared" si="33"/>
        <v>0</v>
      </c>
    </row>
    <row r="2177" spans="1:20" ht="15.75" customHeight="1" x14ac:dyDescent="0.35">
      <c r="A2177">
        <v>2170</v>
      </c>
      <c r="B2177" s="76">
        <v>44237</v>
      </c>
      <c r="C2177" s="1" t="s">
        <v>6898</v>
      </c>
      <c r="D2177" s="76">
        <v>44237</v>
      </c>
      <c r="E2177" s="1" t="s">
        <v>6899</v>
      </c>
      <c r="F2177" s="1" t="s">
        <v>6900</v>
      </c>
      <c r="G2177" s="1" t="s">
        <v>123</v>
      </c>
      <c r="H2177" s="1" t="s">
        <v>124</v>
      </c>
      <c r="I2177" s="1" t="s">
        <v>125</v>
      </c>
      <c r="J2177" s="1" t="s">
        <v>5979</v>
      </c>
      <c r="K2177" s="1" t="s">
        <v>5980</v>
      </c>
      <c r="L2177">
        <f>ROUNDUP(IF(B2177&gt;$D$4,0,($D$4-B2177+1)/365),0)</f>
        <v>0</v>
      </c>
      <c r="M2177">
        <f>ROUNDUP(IF(B2177&gt;$D$5,0,($D$5-B2177+1)/365),0)</f>
        <v>0</v>
      </c>
      <c r="N2177" s="28">
        <f>IF(OR(L2177=1,M2177=1),IF(B2177+364&lt;=$D$5,(B2177+364-$D$4+1)/365,IF(B2177&gt;$D$4,($D$5-B2177+1)/365,$D$6/365)),0)</f>
        <v>0</v>
      </c>
      <c r="O2177" s="28">
        <f>'Data &amp; Parameter'!$E$16*'Data &amp; Parameter'!$E$17*('Data &amp; Parameter'!$E$18+'Data &amp; Parameter'!$E$19)*'Data &amp; Parameter'!$E$20*'Data &amp; Parameter'!$E$37*N2177</f>
        <v>0</v>
      </c>
      <c r="P2177">
        <f>ROUNDUP(IF(D2177&gt;$D$4,0,($D$4-D2177+1)/365),0)</f>
        <v>0</v>
      </c>
      <c r="Q2177">
        <f>ROUNDUP(IF(D2177&gt;$D$5,0,($D$5-D2177+1)/365),0)</f>
        <v>0</v>
      </c>
      <c r="R2177" s="28">
        <f>IF(OR(P2177=1,Q2177=1),IF(D2177+364&lt;=$D$5,(D2177+364-$D$4+1)/365,IF(D2177&gt;$D$4,($D$5-D2177+1)/365,$D$6/365)),0)</f>
        <v>0</v>
      </c>
      <c r="S2177" s="28">
        <f>'Data &amp; Parameter'!$E$16*'Data &amp; Parameter'!$E$17*('Data &amp; Parameter'!$E$18+'Data &amp; Parameter'!$E$19)*'Data &amp; Parameter'!$E$20*'Data &amp; Parameter'!$E$37*R2177</f>
        <v>0</v>
      </c>
      <c r="T2177" s="28">
        <f t="shared" si="33"/>
        <v>0</v>
      </c>
    </row>
    <row r="2178" spans="1:20" ht="15.75" customHeight="1" x14ac:dyDescent="0.35">
      <c r="A2178">
        <v>2171</v>
      </c>
      <c r="B2178" s="76">
        <v>44237</v>
      </c>
      <c r="C2178" s="1" t="s">
        <v>6901</v>
      </c>
      <c r="D2178" s="76">
        <v>44237</v>
      </c>
      <c r="E2178" s="1" t="s">
        <v>6902</v>
      </c>
      <c r="F2178" s="1" t="s">
        <v>6903</v>
      </c>
      <c r="G2178" s="1" t="s">
        <v>123</v>
      </c>
      <c r="H2178" s="1" t="s">
        <v>124</v>
      </c>
      <c r="I2178" s="1" t="s">
        <v>125</v>
      </c>
      <c r="J2178" s="1" t="s">
        <v>5979</v>
      </c>
      <c r="K2178" s="1" t="s">
        <v>5980</v>
      </c>
      <c r="L2178">
        <f>ROUNDUP(IF(B2178&gt;$D$4,0,($D$4-B2178+1)/365),0)</f>
        <v>0</v>
      </c>
      <c r="M2178">
        <f>ROUNDUP(IF(B2178&gt;$D$5,0,($D$5-B2178+1)/365),0)</f>
        <v>0</v>
      </c>
      <c r="N2178" s="28">
        <f>IF(OR(L2178=1,M2178=1),IF(B2178+364&lt;=$D$5,(B2178+364-$D$4+1)/365,IF(B2178&gt;$D$4,($D$5-B2178+1)/365,$D$6/365)),0)</f>
        <v>0</v>
      </c>
      <c r="O2178" s="28">
        <f>'Data &amp; Parameter'!$E$16*'Data &amp; Parameter'!$E$17*('Data &amp; Parameter'!$E$18+'Data &amp; Parameter'!$E$19)*'Data &amp; Parameter'!$E$20*'Data &amp; Parameter'!$E$37*N2178</f>
        <v>0</v>
      </c>
      <c r="P2178">
        <f>ROUNDUP(IF(D2178&gt;$D$4,0,($D$4-D2178+1)/365),0)</f>
        <v>0</v>
      </c>
      <c r="Q2178">
        <f>ROUNDUP(IF(D2178&gt;$D$5,0,($D$5-D2178+1)/365),0)</f>
        <v>0</v>
      </c>
      <c r="R2178" s="28">
        <f>IF(OR(P2178=1,Q2178=1),IF(D2178+364&lt;=$D$5,(D2178+364-$D$4+1)/365,IF(D2178&gt;$D$4,($D$5-D2178+1)/365,$D$6/365)),0)</f>
        <v>0</v>
      </c>
      <c r="S2178" s="28">
        <f>'Data &amp; Parameter'!$E$16*'Data &amp; Parameter'!$E$17*('Data &amp; Parameter'!$E$18+'Data &amp; Parameter'!$E$19)*'Data &amp; Parameter'!$E$20*'Data &amp; Parameter'!$E$37*R2178</f>
        <v>0</v>
      </c>
      <c r="T2178" s="28">
        <f t="shared" si="33"/>
        <v>0</v>
      </c>
    </row>
    <row r="2179" spans="1:20" ht="15.75" customHeight="1" x14ac:dyDescent="0.35">
      <c r="A2179">
        <v>2172</v>
      </c>
      <c r="B2179" s="76">
        <v>44237</v>
      </c>
      <c r="C2179" s="1" t="s">
        <v>6904</v>
      </c>
      <c r="D2179" s="76">
        <v>44237</v>
      </c>
      <c r="E2179" s="1" t="s">
        <v>6905</v>
      </c>
      <c r="F2179" s="1" t="s">
        <v>6906</v>
      </c>
      <c r="G2179" s="1" t="s">
        <v>123</v>
      </c>
      <c r="H2179" s="1" t="s">
        <v>124</v>
      </c>
      <c r="I2179" s="1" t="s">
        <v>125</v>
      </c>
      <c r="J2179" s="1" t="s">
        <v>5979</v>
      </c>
      <c r="K2179" s="1" t="s">
        <v>5980</v>
      </c>
      <c r="L2179">
        <f>ROUNDUP(IF(B2179&gt;$D$4,0,($D$4-B2179+1)/365),0)</f>
        <v>0</v>
      </c>
      <c r="M2179">
        <f>ROUNDUP(IF(B2179&gt;$D$5,0,($D$5-B2179+1)/365),0)</f>
        <v>0</v>
      </c>
      <c r="N2179" s="28">
        <f>IF(OR(L2179=1,M2179=1),IF(B2179+364&lt;=$D$5,(B2179+364-$D$4+1)/365,IF(B2179&gt;$D$4,($D$5-B2179+1)/365,$D$6/365)),0)</f>
        <v>0</v>
      </c>
      <c r="O2179" s="28">
        <f>'Data &amp; Parameter'!$E$16*'Data &amp; Parameter'!$E$17*('Data &amp; Parameter'!$E$18+'Data &amp; Parameter'!$E$19)*'Data &amp; Parameter'!$E$20*'Data &amp; Parameter'!$E$37*N2179</f>
        <v>0</v>
      </c>
      <c r="P2179">
        <f>ROUNDUP(IF(D2179&gt;$D$4,0,($D$4-D2179+1)/365),0)</f>
        <v>0</v>
      </c>
      <c r="Q2179">
        <f>ROUNDUP(IF(D2179&gt;$D$5,0,($D$5-D2179+1)/365),0)</f>
        <v>0</v>
      </c>
      <c r="R2179" s="28">
        <f>IF(OR(P2179=1,Q2179=1),IF(D2179+364&lt;=$D$5,(D2179+364-$D$4+1)/365,IF(D2179&gt;$D$4,($D$5-D2179+1)/365,$D$6/365)),0)</f>
        <v>0</v>
      </c>
      <c r="S2179" s="28">
        <f>'Data &amp; Parameter'!$E$16*'Data &amp; Parameter'!$E$17*('Data &amp; Parameter'!$E$18+'Data &amp; Parameter'!$E$19)*'Data &amp; Parameter'!$E$20*'Data &amp; Parameter'!$E$37*R2179</f>
        <v>0</v>
      </c>
      <c r="T2179" s="28">
        <f t="shared" si="33"/>
        <v>0</v>
      </c>
    </row>
    <row r="2180" spans="1:20" ht="15.75" customHeight="1" x14ac:dyDescent="0.35">
      <c r="A2180">
        <v>2173</v>
      </c>
      <c r="B2180" s="76">
        <v>44237</v>
      </c>
      <c r="C2180" s="1" t="s">
        <v>6907</v>
      </c>
      <c r="D2180" s="76">
        <v>44237</v>
      </c>
      <c r="E2180" s="1" t="s">
        <v>6908</v>
      </c>
      <c r="F2180" s="1" t="s">
        <v>6909</v>
      </c>
      <c r="G2180" s="1" t="s">
        <v>123</v>
      </c>
      <c r="H2180" s="1" t="s">
        <v>124</v>
      </c>
      <c r="I2180" s="1" t="s">
        <v>125</v>
      </c>
      <c r="J2180" s="1" t="s">
        <v>5979</v>
      </c>
      <c r="K2180" s="1" t="s">
        <v>5980</v>
      </c>
      <c r="L2180">
        <f>ROUNDUP(IF(B2180&gt;$D$4,0,($D$4-B2180+1)/365),0)</f>
        <v>0</v>
      </c>
      <c r="M2180">
        <f>ROUNDUP(IF(B2180&gt;$D$5,0,($D$5-B2180+1)/365),0)</f>
        <v>0</v>
      </c>
      <c r="N2180" s="28">
        <f>IF(OR(L2180=1,M2180=1),IF(B2180+364&lt;=$D$5,(B2180+364-$D$4+1)/365,IF(B2180&gt;$D$4,($D$5-B2180+1)/365,$D$6/365)),0)</f>
        <v>0</v>
      </c>
      <c r="O2180" s="28">
        <f>'Data &amp; Parameter'!$E$16*'Data &amp; Parameter'!$E$17*('Data &amp; Parameter'!$E$18+'Data &amp; Parameter'!$E$19)*'Data &amp; Parameter'!$E$20*'Data &amp; Parameter'!$E$37*N2180</f>
        <v>0</v>
      </c>
      <c r="P2180">
        <f>ROUNDUP(IF(D2180&gt;$D$4,0,($D$4-D2180+1)/365),0)</f>
        <v>0</v>
      </c>
      <c r="Q2180">
        <f>ROUNDUP(IF(D2180&gt;$D$5,0,($D$5-D2180+1)/365),0)</f>
        <v>0</v>
      </c>
      <c r="R2180" s="28">
        <f>IF(OR(P2180=1,Q2180=1),IF(D2180+364&lt;=$D$5,(D2180+364-$D$4+1)/365,IF(D2180&gt;$D$4,($D$5-D2180+1)/365,$D$6/365)),0)</f>
        <v>0</v>
      </c>
      <c r="S2180" s="28">
        <f>'Data &amp; Parameter'!$E$16*'Data &amp; Parameter'!$E$17*('Data &amp; Parameter'!$E$18+'Data &amp; Parameter'!$E$19)*'Data &amp; Parameter'!$E$20*'Data &amp; Parameter'!$E$37*R2180</f>
        <v>0</v>
      </c>
      <c r="T2180" s="28">
        <f t="shared" si="33"/>
        <v>0</v>
      </c>
    </row>
    <row r="2181" spans="1:20" ht="15.75" customHeight="1" x14ac:dyDescent="0.35">
      <c r="A2181">
        <v>2174</v>
      </c>
      <c r="B2181" s="76">
        <v>44237</v>
      </c>
      <c r="C2181" s="1" t="s">
        <v>6910</v>
      </c>
      <c r="D2181" s="76">
        <v>44237</v>
      </c>
      <c r="E2181" s="1" t="s">
        <v>6911</v>
      </c>
      <c r="F2181" s="1" t="s">
        <v>6912</v>
      </c>
      <c r="G2181" s="1" t="s">
        <v>123</v>
      </c>
      <c r="H2181" s="1" t="s">
        <v>124</v>
      </c>
      <c r="I2181" s="1" t="s">
        <v>125</v>
      </c>
      <c r="J2181" s="1" t="s">
        <v>5979</v>
      </c>
      <c r="K2181" s="1" t="s">
        <v>5980</v>
      </c>
      <c r="L2181">
        <f>ROUNDUP(IF(B2181&gt;$D$4,0,($D$4-B2181+1)/365),0)</f>
        <v>0</v>
      </c>
      <c r="M2181">
        <f>ROUNDUP(IF(B2181&gt;$D$5,0,($D$5-B2181+1)/365),0)</f>
        <v>0</v>
      </c>
      <c r="N2181" s="28">
        <f>IF(OR(L2181=1,M2181=1),IF(B2181+364&lt;=$D$5,(B2181+364-$D$4+1)/365,IF(B2181&gt;$D$4,($D$5-B2181+1)/365,$D$6/365)),0)</f>
        <v>0</v>
      </c>
      <c r="O2181" s="28">
        <f>'Data &amp; Parameter'!$E$16*'Data &amp; Parameter'!$E$17*('Data &amp; Parameter'!$E$18+'Data &amp; Parameter'!$E$19)*'Data &amp; Parameter'!$E$20*'Data &amp; Parameter'!$E$37*N2181</f>
        <v>0</v>
      </c>
      <c r="P2181">
        <f>ROUNDUP(IF(D2181&gt;$D$4,0,($D$4-D2181+1)/365),0)</f>
        <v>0</v>
      </c>
      <c r="Q2181">
        <f>ROUNDUP(IF(D2181&gt;$D$5,0,($D$5-D2181+1)/365),0)</f>
        <v>0</v>
      </c>
      <c r="R2181" s="28">
        <f>IF(OR(P2181=1,Q2181=1),IF(D2181+364&lt;=$D$5,(D2181+364-$D$4+1)/365,IF(D2181&gt;$D$4,($D$5-D2181+1)/365,$D$6/365)),0)</f>
        <v>0</v>
      </c>
      <c r="S2181" s="28">
        <f>'Data &amp; Parameter'!$E$16*'Data &amp; Parameter'!$E$17*('Data &amp; Parameter'!$E$18+'Data &amp; Parameter'!$E$19)*'Data &amp; Parameter'!$E$20*'Data &amp; Parameter'!$E$37*R2181</f>
        <v>0</v>
      </c>
      <c r="T2181" s="28">
        <f t="shared" si="33"/>
        <v>0</v>
      </c>
    </row>
    <row r="2182" spans="1:20" ht="15.75" customHeight="1" x14ac:dyDescent="0.35">
      <c r="A2182">
        <v>2175</v>
      </c>
      <c r="B2182" s="76">
        <v>44237</v>
      </c>
      <c r="C2182" s="1" t="s">
        <v>6913</v>
      </c>
      <c r="D2182" s="76">
        <v>44237</v>
      </c>
      <c r="E2182" s="1" t="s">
        <v>6914</v>
      </c>
      <c r="F2182" s="1" t="s">
        <v>6915</v>
      </c>
      <c r="G2182" s="1" t="s">
        <v>123</v>
      </c>
      <c r="H2182" s="1" t="s">
        <v>124</v>
      </c>
      <c r="I2182" s="1" t="s">
        <v>125</v>
      </c>
      <c r="J2182" s="1" t="s">
        <v>5979</v>
      </c>
      <c r="K2182" s="1" t="s">
        <v>5980</v>
      </c>
      <c r="L2182">
        <f>ROUNDUP(IF(B2182&gt;$D$4,0,($D$4-B2182+1)/365),0)</f>
        <v>0</v>
      </c>
      <c r="M2182">
        <f>ROUNDUP(IF(B2182&gt;$D$5,0,($D$5-B2182+1)/365),0)</f>
        <v>0</v>
      </c>
      <c r="N2182" s="28">
        <f>IF(OR(L2182=1,M2182=1),IF(B2182+364&lt;=$D$5,(B2182+364-$D$4+1)/365,IF(B2182&gt;$D$4,($D$5-B2182+1)/365,$D$6/365)),0)</f>
        <v>0</v>
      </c>
      <c r="O2182" s="28">
        <f>'Data &amp; Parameter'!$E$16*'Data &amp; Parameter'!$E$17*('Data &amp; Parameter'!$E$18+'Data &amp; Parameter'!$E$19)*'Data &amp; Parameter'!$E$20*'Data &amp; Parameter'!$E$37*N2182</f>
        <v>0</v>
      </c>
      <c r="P2182">
        <f>ROUNDUP(IF(D2182&gt;$D$4,0,($D$4-D2182+1)/365),0)</f>
        <v>0</v>
      </c>
      <c r="Q2182">
        <f>ROUNDUP(IF(D2182&gt;$D$5,0,($D$5-D2182+1)/365),0)</f>
        <v>0</v>
      </c>
      <c r="R2182" s="28">
        <f>IF(OR(P2182=1,Q2182=1),IF(D2182+364&lt;=$D$5,(D2182+364-$D$4+1)/365,IF(D2182&gt;$D$4,($D$5-D2182+1)/365,$D$6/365)),0)</f>
        <v>0</v>
      </c>
      <c r="S2182" s="28">
        <f>'Data &amp; Parameter'!$E$16*'Data &amp; Parameter'!$E$17*('Data &amp; Parameter'!$E$18+'Data &amp; Parameter'!$E$19)*'Data &amp; Parameter'!$E$20*'Data &amp; Parameter'!$E$37*R2182</f>
        <v>0</v>
      </c>
      <c r="T2182" s="28">
        <f t="shared" si="33"/>
        <v>0</v>
      </c>
    </row>
    <row r="2183" spans="1:20" ht="15.75" customHeight="1" x14ac:dyDescent="0.35">
      <c r="A2183">
        <v>2176</v>
      </c>
      <c r="B2183" s="76">
        <v>44237</v>
      </c>
      <c r="C2183" s="1" t="s">
        <v>6916</v>
      </c>
      <c r="D2183" s="76">
        <v>44237</v>
      </c>
      <c r="E2183" s="1" t="s">
        <v>6917</v>
      </c>
      <c r="F2183" s="1" t="s">
        <v>6918</v>
      </c>
      <c r="G2183" s="1" t="s">
        <v>123</v>
      </c>
      <c r="H2183" s="1" t="s">
        <v>124</v>
      </c>
      <c r="I2183" s="1" t="s">
        <v>125</v>
      </c>
      <c r="J2183" s="1" t="s">
        <v>5979</v>
      </c>
      <c r="K2183" s="1" t="s">
        <v>5980</v>
      </c>
      <c r="L2183">
        <f>ROUNDUP(IF(B2183&gt;$D$4,0,($D$4-B2183+1)/365),0)</f>
        <v>0</v>
      </c>
      <c r="M2183">
        <f>ROUNDUP(IF(B2183&gt;$D$5,0,($D$5-B2183+1)/365),0)</f>
        <v>0</v>
      </c>
      <c r="N2183" s="28">
        <f>IF(OR(L2183=1,M2183=1),IF(B2183+364&lt;=$D$5,(B2183+364-$D$4+1)/365,IF(B2183&gt;$D$4,($D$5-B2183+1)/365,$D$6/365)),0)</f>
        <v>0</v>
      </c>
      <c r="O2183" s="28">
        <f>'Data &amp; Parameter'!$E$16*'Data &amp; Parameter'!$E$17*('Data &amp; Parameter'!$E$18+'Data &amp; Parameter'!$E$19)*'Data &amp; Parameter'!$E$20*'Data &amp; Parameter'!$E$37*N2183</f>
        <v>0</v>
      </c>
      <c r="P2183">
        <f>ROUNDUP(IF(D2183&gt;$D$4,0,($D$4-D2183+1)/365),0)</f>
        <v>0</v>
      </c>
      <c r="Q2183">
        <f>ROUNDUP(IF(D2183&gt;$D$5,0,($D$5-D2183+1)/365),0)</f>
        <v>0</v>
      </c>
      <c r="R2183" s="28">
        <f>IF(OR(P2183=1,Q2183=1),IF(D2183+364&lt;=$D$5,(D2183+364-$D$4+1)/365,IF(D2183&gt;$D$4,($D$5-D2183+1)/365,$D$6/365)),0)</f>
        <v>0</v>
      </c>
      <c r="S2183" s="28">
        <f>'Data &amp; Parameter'!$E$16*'Data &amp; Parameter'!$E$17*('Data &amp; Parameter'!$E$18+'Data &amp; Parameter'!$E$19)*'Data &amp; Parameter'!$E$20*'Data &amp; Parameter'!$E$37*R2183</f>
        <v>0</v>
      </c>
      <c r="T2183" s="28">
        <f t="shared" si="33"/>
        <v>0</v>
      </c>
    </row>
    <row r="2184" spans="1:20" ht="15.75" customHeight="1" x14ac:dyDescent="0.35">
      <c r="A2184">
        <v>2177</v>
      </c>
      <c r="B2184" s="76">
        <v>44237</v>
      </c>
      <c r="C2184" s="1" t="s">
        <v>6919</v>
      </c>
      <c r="D2184" s="76">
        <v>44237</v>
      </c>
      <c r="E2184" s="1" t="s">
        <v>6920</v>
      </c>
      <c r="F2184" s="1" t="s">
        <v>6921</v>
      </c>
      <c r="G2184" s="1" t="s">
        <v>123</v>
      </c>
      <c r="H2184" s="1" t="s">
        <v>124</v>
      </c>
      <c r="I2184" s="1" t="s">
        <v>125</v>
      </c>
      <c r="J2184" s="1" t="s">
        <v>5979</v>
      </c>
      <c r="K2184" s="1" t="s">
        <v>5980</v>
      </c>
      <c r="L2184">
        <f>ROUNDUP(IF(B2184&gt;$D$4,0,($D$4-B2184+1)/365),0)</f>
        <v>0</v>
      </c>
      <c r="M2184">
        <f>ROUNDUP(IF(B2184&gt;$D$5,0,($D$5-B2184+1)/365),0)</f>
        <v>0</v>
      </c>
      <c r="N2184" s="28">
        <f>IF(OR(L2184=1,M2184=1),IF(B2184+364&lt;=$D$5,(B2184+364-$D$4+1)/365,IF(B2184&gt;$D$4,($D$5-B2184+1)/365,$D$6/365)),0)</f>
        <v>0</v>
      </c>
      <c r="O2184" s="28">
        <f>'Data &amp; Parameter'!$E$16*'Data &amp; Parameter'!$E$17*('Data &amp; Parameter'!$E$18+'Data &amp; Parameter'!$E$19)*'Data &amp; Parameter'!$E$20*'Data &amp; Parameter'!$E$37*N2184</f>
        <v>0</v>
      </c>
      <c r="P2184">
        <f>ROUNDUP(IF(D2184&gt;$D$4,0,($D$4-D2184+1)/365),0)</f>
        <v>0</v>
      </c>
      <c r="Q2184">
        <f>ROUNDUP(IF(D2184&gt;$D$5,0,($D$5-D2184+1)/365),0)</f>
        <v>0</v>
      </c>
      <c r="R2184" s="28">
        <f>IF(OR(P2184=1,Q2184=1),IF(D2184+364&lt;=$D$5,(D2184+364-$D$4+1)/365,IF(D2184&gt;$D$4,($D$5-D2184+1)/365,$D$6/365)),0)</f>
        <v>0</v>
      </c>
      <c r="S2184" s="28">
        <f>'Data &amp; Parameter'!$E$16*'Data &amp; Parameter'!$E$17*('Data &amp; Parameter'!$E$18+'Data &amp; Parameter'!$E$19)*'Data &amp; Parameter'!$E$20*'Data &amp; Parameter'!$E$37*R2184</f>
        <v>0</v>
      </c>
      <c r="T2184" s="28">
        <f t="shared" si="33"/>
        <v>0</v>
      </c>
    </row>
    <row r="2185" spans="1:20" ht="15.75" customHeight="1" x14ac:dyDescent="0.35">
      <c r="A2185">
        <v>2178</v>
      </c>
      <c r="B2185" s="76">
        <v>44237</v>
      </c>
      <c r="C2185" s="1" t="s">
        <v>6922</v>
      </c>
      <c r="D2185" s="76">
        <v>44237</v>
      </c>
      <c r="E2185" s="1" t="s">
        <v>6923</v>
      </c>
      <c r="F2185" s="1" t="s">
        <v>6924</v>
      </c>
      <c r="G2185" s="1" t="s">
        <v>123</v>
      </c>
      <c r="H2185" s="1" t="s">
        <v>124</v>
      </c>
      <c r="I2185" s="1" t="s">
        <v>125</v>
      </c>
      <c r="J2185" s="1" t="s">
        <v>5979</v>
      </c>
      <c r="K2185" s="1" t="s">
        <v>5980</v>
      </c>
      <c r="L2185">
        <f>ROUNDUP(IF(B2185&gt;$D$4,0,($D$4-B2185+1)/365),0)</f>
        <v>0</v>
      </c>
      <c r="M2185">
        <f>ROUNDUP(IF(B2185&gt;$D$5,0,($D$5-B2185+1)/365),0)</f>
        <v>0</v>
      </c>
      <c r="N2185" s="28">
        <f>IF(OR(L2185=1,M2185=1),IF(B2185+364&lt;=$D$5,(B2185+364-$D$4+1)/365,IF(B2185&gt;$D$4,($D$5-B2185+1)/365,$D$6/365)),0)</f>
        <v>0</v>
      </c>
      <c r="O2185" s="28">
        <f>'Data &amp; Parameter'!$E$16*'Data &amp; Parameter'!$E$17*('Data &amp; Parameter'!$E$18+'Data &amp; Parameter'!$E$19)*'Data &amp; Parameter'!$E$20*'Data &amp; Parameter'!$E$37*N2185</f>
        <v>0</v>
      </c>
      <c r="P2185">
        <f>ROUNDUP(IF(D2185&gt;$D$4,0,($D$4-D2185+1)/365),0)</f>
        <v>0</v>
      </c>
      <c r="Q2185">
        <f>ROUNDUP(IF(D2185&gt;$D$5,0,($D$5-D2185+1)/365),0)</f>
        <v>0</v>
      </c>
      <c r="R2185" s="28">
        <f>IF(OR(P2185=1,Q2185=1),IF(D2185+364&lt;=$D$5,(D2185+364-$D$4+1)/365,IF(D2185&gt;$D$4,($D$5-D2185+1)/365,$D$6/365)),0)</f>
        <v>0</v>
      </c>
      <c r="S2185" s="28">
        <f>'Data &amp; Parameter'!$E$16*'Data &amp; Parameter'!$E$17*('Data &amp; Parameter'!$E$18+'Data &amp; Parameter'!$E$19)*'Data &amp; Parameter'!$E$20*'Data &amp; Parameter'!$E$37*R2185</f>
        <v>0</v>
      </c>
      <c r="T2185" s="28">
        <f t="shared" ref="T2185:T2248" si="34">O2185+S2185</f>
        <v>0</v>
      </c>
    </row>
    <row r="2186" spans="1:20" ht="15.75" customHeight="1" x14ac:dyDescent="0.35">
      <c r="A2186">
        <v>2179</v>
      </c>
      <c r="B2186" s="76">
        <v>44237</v>
      </c>
      <c r="C2186" s="1" t="s">
        <v>6925</v>
      </c>
      <c r="D2186" s="76">
        <v>44237</v>
      </c>
      <c r="E2186" s="1" t="s">
        <v>6926</v>
      </c>
      <c r="F2186" s="1" t="s">
        <v>6927</v>
      </c>
      <c r="G2186" s="1" t="s">
        <v>123</v>
      </c>
      <c r="H2186" s="1" t="s">
        <v>124</v>
      </c>
      <c r="I2186" s="1" t="s">
        <v>125</v>
      </c>
      <c r="J2186" s="1" t="s">
        <v>5979</v>
      </c>
      <c r="K2186" s="1" t="s">
        <v>5980</v>
      </c>
      <c r="L2186">
        <f>ROUNDUP(IF(B2186&gt;$D$4,0,($D$4-B2186+1)/365),0)</f>
        <v>0</v>
      </c>
      <c r="M2186">
        <f>ROUNDUP(IF(B2186&gt;$D$5,0,($D$5-B2186+1)/365),0)</f>
        <v>0</v>
      </c>
      <c r="N2186" s="28">
        <f>IF(OR(L2186=1,M2186=1),IF(B2186+364&lt;=$D$5,(B2186+364-$D$4+1)/365,IF(B2186&gt;$D$4,($D$5-B2186+1)/365,$D$6/365)),0)</f>
        <v>0</v>
      </c>
      <c r="O2186" s="28">
        <f>'Data &amp; Parameter'!$E$16*'Data &amp; Parameter'!$E$17*('Data &amp; Parameter'!$E$18+'Data &amp; Parameter'!$E$19)*'Data &amp; Parameter'!$E$20*'Data &amp; Parameter'!$E$37*N2186</f>
        <v>0</v>
      </c>
      <c r="P2186">
        <f>ROUNDUP(IF(D2186&gt;$D$4,0,($D$4-D2186+1)/365),0)</f>
        <v>0</v>
      </c>
      <c r="Q2186">
        <f>ROUNDUP(IF(D2186&gt;$D$5,0,($D$5-D2186+1)/365),0)</f>
        <v>0</v>
      </c>
      <c r="R2186" s="28">
        <f>IF(OR(P2186=1,Q2186=1),IF(D2186+364&lt;=$D$5,(D2186+364-$D$4+1)/365,IF(D2186&gt;$D$4,($D$5-D2186+1)/365,$D$6/365)),0)</f>
        <v>0</v>
      </c>
      <c r="S2186" s="28">
        <f>'Data &amp; Parameter'!$E$16*'Data &amp; Parameter'!$E$17*('Data &amp; Parameter'!$E$18+'Data &amp; Parameter'!$E$19)*'Data &amp; Parameter'!$E$20*'Data &amp; Parameter'!$E$37*R2186</f>
        <v>0</v>
      </c>
      <c r="T2186" s="28">
        <f t="shared" si="34"/>
        <v>0</v>
      </c>
    </row>
    <row r="2187" spans="1:20" ht="15.75" customHeight="1" x14ac:dyDescent="0.35">
      <c r="A2187">
        <v>2180</v>
      </c>
      <c r="B2187" s="76">
        <v>44237</v>
      </c>
      <c r="C2187" s="1" t="s">
        <v>6928</v>
      </c>
      <c r="D2187" s="76">
        <v>44237</v>
      </c>
      <c r="E2187" s="1" t="s">
        <v>6929</v>
      </c>
      <c r="F2187" s="1" t="s">
        <v>6930</v>
      </c>
      <c r="G2187" s="1" t="s">
        <v>123</v>
      </c>
      <c r="H2187" s="1" t="s">
        <v>124</v>
      </c>
      <c r="I2187" s="1" t="s">
        <v>125</v>
      </c>
      <c r="J2187" s="1" t="s">
        <v>5979</v>
      </c>
      <c r="K2187" s="1" t="s">
        <v>5980</v>
      </c>
      <c r="L2187">
        <f>ROUNDUP(IF(B2187&gt;$D$4,0,($D$4-B2187+1)/365),0)</f>
        <v>0</v>
      </c>
      <c r="M2187">
        <f>ROUNDUP(IF(B2187&gt;$D$5,0,($D$5-B2187+1)/365),0)</f>
        <v>0</v>
      </c>
      <c r="N2187" s="28">
        <f>IF(OR(L2187=1,M2187=1),IF(B2187+364&lt;=$D$5,(B2187+364-$D$4+1)/365,IF(B2187&gt;$D$4,($D$5-B2187+1)/365,$D$6/365)),0)</f>
        <v>0</v>
      </c>
      <c r="O2187" s="28">
        <f>'Data &amp; Parameter'!$E$16*'Data &amp; Parameter'!$E$17*('Data &amp; Parameter'!$E$18+'Data &amp; Parameter'!$E$19)*'Data &amp; Parameter'!$E$20*'Data &amp; Parameter'!$E$37*N2187</f>
        <v>0</v>
      </c>
      <c r="P2187">
        <f>ROUNDUP(IF(D2187&gt;$D$4,0,($D$4-D2187+1)/365),0)</f>
        <v>0</v>
      </c>
      <c r="Q2187">
        <f>ROUNDUP(IF(D2187&gt;$D$5,0,($D$5-D2187+1)/365),0)</f>
        <v>0</v>
      </c>
      <c r="R2187" s="28">
        <f>IF(OR(P2187=1,Q2187=1),IF(D2187+364&lt;=$D$5,(D2187+364-$D$4+1)/365,IF(D2187&gt;$D$4,($D$5-D2187+1)/365,$D$6/365)),0)</f>
        <v>0</v>
      </c>
      <c r="S2187" s="28">
        <f>'Data &amp; Parameter'!$E$16*'Data &amp; Parameter'!$E$17*('Data &amp; Parameter'!$E$18+'Data &amp; Parameter'!$E$19)*'Data &amp; Parameter'!$E$20*'Data &amp; Parameter'!$E$37*R2187</f>
        <v>0</v>
      </c>
      <c r="T2187" s="28">
        <f t="shared" si="34"/>
        <v>0</v>
      </c>
    </row>
    <row r="2188" spans="1:20" ht="15.75" customHeight="1" x14ac:dyDescent="0.35">
      <c r="A2188">
        <v>2181</v>
      </c>
      <c r="B2188" s="76">
        <v>44237</v>
      </c>
      <c r="C2188" s="1" t="s">
        <v>6931</v>
      </c>
      <c r="D2188" s="76">
        <v>44237</v>
      </c>
      <c r="E2188" s="1" t="s">
        <v>6932</v>
      </c>
      <c r="F2188" s="1" t="s">
        <v>6933</v>
      </c>
      <c r="G2188" s="1" t="s">
        <v>123</v>
      </c>
      <c r="H2188" s="1" t="s">
        <v>124</v>
      </c>
      <c r="I2188" s="1" t="s">
        <v>125</v>
      </c>
      <c r="J2188" s="1" t="s">
        <v>5979</v>
      </c>
      <c r="K2188" s="1" t="s">
        <v>5980</v>
      </c>
      <c r="L2188">
        <f>ROUNDUP(IF(B2188&gt;$D$4,0,($D$4-B2188+1)/365),0)</f>
        <v>0</v>
      </c>
      <c r="M2188">
        <f>ROUNDUP(IF(B2188&gt;$D$5,0,($D$5-B2188+1)/365),0)</f>
        <v>0</v>
      </c>
      <c r="N2188" s="28">
        <f>IF(OR(L2188=1,M2188=1),IF(B2188+364&lt;=$D$5,(B2188+364-$D$4+1)/365,IF(B2188&gt;$D$4,($D$5-B2188+1)/365,$D$6/365)),0)</f>
        <v>0</v>
      </c>
      <c r="O2188" s="28">
        <f>'Data &amp; Parameter'!$E$16*'Data &amp; Parameter'!$E$17*('Data &amp; Parameter'!$E$18+'Data &amp; Parameter'!$E$19)*'Data &amp; Parameter'!$E$20*'Data &amp; Parameter'!$E$37*N2188</f>
        <v>0</v>
      </c>
      <c r="P2188">
        <f>ROUNDUP(IF(D2188&gt;$D$4,0,($D$4-D2188+1)/365),0)</f>
        <v>0</v>
      </c>
      <c r="Q2188">
        <f>ROUNDUP(IF(D2188&gt;$D$5,0,($D$5-D2188+1)/365),0)</f>
        <v>0</v>
      </c>
      <c r="R2188" s="28">
        <f>IF(OR(P2188=1,Q2188=1),IF(D2188+364&lt;=$D$5,(D2188+364-$D$4+1)/365,IF(D2188&gt;$D$4,($D$5-D2188+1)/365,$D$6/365)),0)</f>
        <v>0</v>
      </c>
      <c r="S2188" s="28">
        <f>'Data &amp; Parameter'!$E$16*'Data &amp; Parameter'!$E$17*('Data &amp; Parameter'!$E$18+'Data &amp; Parameter'!$E$19)*'Data &amp; Parameter'!$E$20*'Data &amp; Parameter'!$E$37*R2188</f>
        <v>0</v>
      </c>
      <c r="T2188" s="28">
        <f t="shared" si="34"/>
        <v>0</v>
      </c>
    </row>
    <row r="2189" spans="1:20" ht="15.75" customHeight="1" x14ac:dyDescent="0.35">
      <c r="A2189">
        <v>2182</v>
      </c>
      <c r="B2189" s="76">
        <v>44237</v>
      </c>
      <c r="C2189" s="1" t="s">
        <v>6934</v>
      </c>
      <c r="D2189" s="76">
        <v>44237</v>
      </c>
      <c r="E2189" s="1" t="s">
        <v>6935</v>
      </c>
      <c r="F2189" s="1" t="s">
        <v>6936</v>
      </c>
      <c r="G2189" s="1" t="s">
        <v>123</v>
      </c>
      <c r="H2189" s="1" t="s">
        <v>124</v>
      </c>
      <c r="I2189" s="1" t="s">
        <v>125</v>
      </c>
      <c r="J2189" s="1" t="s">
        <v>5979</v>
      </c>
      <c r="K2189" s="1" t="s">
        <v>5980</v>
      </c>
      <c r="L2189">
        <f>ROUNDUP(IF(B2189&gt;$D$4,0,($D$4-B2189+1)/365),0)</f>
        <v>0</v>
      </c>
      <c r="M2189">
        <f>ROUNDUP(IF(B2189&gt;$D$5,0,($D$5-B2189+1)/365),0)</f>
        <v>0</v>
      </c>
      <c r="N2189" s="28">
        <f>IF(OR(L2189=1,M2189=1),IF(B2189+364&lt;=$D$5,(B2189+364-$D$4+1)/365,IF(B2189&gt;$D$4,($D$5-B2189+1)/365,$D$6/365)),0)</f>
        <v>0</v>
      </c>
      <c r="O2189" s="28">
        <f>'Data &amp; Parameter'!$E$16*'Data &amp; Parameter'!$E$17*('Data &amp; Parameter'!$E$18+'Data &amp; Parameter'!$E$19)*'Data &amp; Parameter'!$E$20*'Data &amp; Parameter'!$E$37*N2189</f>
        <v>0</v>
      </c>
      <c r="P2189">
        <f>ROUNDUP(IF(D2189&gt;$D$4,0,($D$4-D2189+1)/365),0)</f>
        <v>0</v>
      </c>
      <c r="Q2189">
        <f>ROUNDUP(IF(D2189&gt;$D$5,0,($D$5-D2189+1)/365),0)</f>
        <v>0</v>
      </c>
      <c r="R2189" s="28">
        <f>IF(OR(P2189=1,Q2189=1),IF(D2189+364&lt;=$D$5,(D2189+364-$D$4+1)/365,IF(D2189&gt;$D$4,($D$5-D2189+1)/365,$D$6/365)),0)</f>
        <v>0</v>
      </c>
      <c r="S2189" s="28">
        <f>'Data &amp; Parameter'!$E$16*'Data &amp; Parameter'!$E$17*('Data &amp; Parameter'!$E$18+'Data &amp; Parameter'!$E$19)*'Data &amp; Parameter'!$E$20*'Data &amp; Parameter'!$E$37*R2189</f>
        <v>0</v>
      </c>
      <c r="T2189" s="28">
        <f t="shared" si="34"/>
        <v>0</v>
      </c>
    </row>
    <row r="2190" spans="1:20" ht="15.75" customHeight="1" x14ac:dyDescent="0.35">
      <c r="A2190">
        <v>2183</v>
      </c>
      <c r="B2190" s="76">
        <v>44237</v>
      </c>
      <c r="C2190" s="1" t="s">
        <v>6937</v>
      </c>
      <c r="D2190" s="76">
        <v>44237</v>
      </c>
      <c r="E2190" s="1" t="s">
        <v>6938</v>
      </c>
      <c r="F2190" s="1" t="s">
        <v>6939</v>
      </c>
      <c r="G2190" s="1" t="s">
        <v>123</v>
      </c>
      <c r="H2190" s="1" t="s">
        <v>124</v>
      </c>
      <c r="I2190" s="1" t="s">
        <v>125</v>
      </c>
      <c r="J2190" s="1" t="s">
        <v>5979</v>
      </c>
      <c r="K2190" s="1" t="s">
        <v>5980</v>
      </c>
      <c r="L2190">
        <f>ROUNDUP(IF(B2190&gt;$D$4,0,($D$4-B2190+1)/365),0)</f>
        <v>0</v>
      </c>
      <c r="M2190">
        <f>ROUNDUP(IF(B2190&gt;$D$5,0,($D$5-B2190+1)/365),0)</f>
        <v>0</v>
      </c>
      <c r="N2190" s="28">
        <f>IF(OR(L2190=1,M2190=1),IF(B2190+364&lt;=$D$5,(B2190+364-$D$4+1)/365,IF(B2190&gt;$D$4,($D$5-B2190+1)/365,$D$6/365)),0)</f>
        <v>0</v>
      </c>
      <c r="O2190" s="28">
        <f>'Data &amp; Parameter'!$E$16*'Data &amp; Parameter'!$E$17*('Data &amp; Parameter'!$E$18+'Data &amp; Parameter'!$E$19)*'Data &amp; Parameter'!$E$20*'Data &amp; Parameter'!$E$37*N2190</f>
        <v>0</v>
      </c>
      <c r="P2190">
        <f>ROUNDUP(IF(D2190&gt;$D$4,0,($D$4-D2190+1)/365),0)</f>
        <v>0</v>
      </c>
      <c r="Q2190">
        <f>ROUNDUP(IF(D2190&gt;$D$5,0,($D$5-D2190+1)/365),0)</f>
        <v>0</v>
      </c>
      <c r="R2190" s="28">
        <f>IF(OR(P2190=1,Q2190=1),IF(D2190+364&lt;=$D$5,(D2190+364-$D$4+1)/365,IF(D2190&gt;$D$4,($D$5-D2190+1)/365,$D$6/365)),0)</f>
        <v>0</v>
      </c>
      <c r="S2190" s="28">
        <f>'Data &amp; Parameter'!$E$16*'Data &amp; Parameter'!$E$17*('Data &amp; Parameter'!$E$18+'Data &amp; Parameter'!$E$19)*'Data &amp; Parameter'!$E$20*'Data &amp; Parameter'!$E$37*R2190</f>
        <v>0</v>
      </c>
      <c r="T2190" s="28">
        <f t="shared" si="34"/>
        <v>0</v>
      </c>
    </row>
    <row r="2191" spans="1:20" ht="15.75" customHeight="1" x14ac:dyDescent="0.35">
      <c r="A2191">
        <v>2184</v>
      </c>
      <c r="B2191" s="76">
        <v>44237</v>
      </c>
      <c r="C2191" s="1" t="s">
        <v>6940</v>
      </c>
      <c r="D2191" s="76">
        <v>44237</v>
      </c>
      <c r="E2191" s="1" t="s">
        <v>6941</v>
      </c>
      <c r="F2191" s="1" t="s">
        <v>6942</v>
      </c>
      <c r="G2191" s="1" t="s">
        <v>123</v>
      </c>
      <c r="H2191" s="1" t="s">
        <v>124</v>
      </c>
      <c r="I2191" s="1" t="s">
        <v>125</v>
      </c>
      <c r="J2191" s="1" t="s">
        <v>5979</v>
      </c>
      <c r="K2191" s="1" t="s">
        <v>5980</v>
      </c>
      <c r="L2191">
        <f>ROUNDUP(IF(B2191&gt;$D$4,0,($D$4-B2191+1)/365),0)</f>
        <v>0</v>
      </c>
      <c r="M2191">
        <f>ROUNDUP(IF(B2191&gt;$D$5,0,($D$5-B2191+1)/365),0)</f>
        <v>0</v>
      </c>
      <c r="N2191" s="28">
        <f>IF(OR(L2191=1,M2191=1),IF(B2191+364&lt;=$D$5,(B2191+364-$D$4+1)/365,IF(B2191&gt;$D$4,($D$5-B2191+1)/365,$D$6/365)),0)</f>
        <v>0</v>
      </c>
      <c r="O2191" s="28">
        <f>'Data &amp; Parameter'!$E$16*'Data &amp; Parameter'!$E$17*('Data &amp; Parameter'!$E$18+'Data &amp; Parameter'!$E$19)*'Data &amp; Parameter'!$E$20*'Data &amp; Parameter'!$E$37*N2191</f>
        <v>0</v>
      </c>
      <c r="P2191">
        <f>ROUNDUP(IF(D2191&gt;$D$4,0,($D$4-D2191+1)/365),0)</f>
        <v>0</v>
      </c>
      <c r="Q2191">
        <f>ROUNDUP(IF(D2191&gt;$D$5,0,($D$5-D2191+1)/365),0)</f>
        <v>0</v>
      </c>
      <c r="R2191" s="28">
        <f>IF(OR(P2191=1,Q2191=1),IF(D2191+364&lt;=$D$5,(D2191+364-$D$4+1)/365,IF(D2191&gt;$D$4,($D$5-D2191+1)/365,$D$6/365)),0)</f>
        <v>0</v>
      </c>
      <c r="S2191" s="28">
        <f>'Data &amp; Parameter'!$E$16*'Data &amp; Parameter'!$E$17*('Data &amp; Parameter'!$E$18+'Data &amp; Parameter'!$E$19)*'Data &amp; Parameter'!$E$20*'Data &amp; Parameter'!$E$37*R2191</f>
        <v>0</v>
      </c>
      <c r="T2191" s="28">
        <f t="shared" si="34"/>
        <v>0</v>
      </c>
    </row>
    <row r="2192" spans="1:20" ht="15.75" customHeight="1" x14ac:dyDescent="0.35">
      <c r="A2192">
        <v>2185</v>
      </c>
      <c r="B2192" s="76">
        <v>44237</v>
      </c>
      <c r="C2192" s="1" t="s">
        <v>6943</v>
      </c>
      <c r="D2192" s="76">
        <v>44237</v>
      </c>
      <c r="E2192" s="1" t="s">
        <v>6944</v>
      </c>
      <c r="F2192" s="1" t="s">
        <v>6945</v>
      </c>
      <c r="G2192" s="1" t="s">
        <v>123</v>
      </c>
      <c r="H2192" s="1" t="s">
        <v>124</v>
      </c>
      <c r="I2192" s="1" t="s">
        <v>125</v>
      </c>
      <c r="J2192" s="1" t="s">
        <v>5979</v>
      </c>
      <c r="K2192" s="1" t="s">
        <v>5980</v>
      </c>
      <c r="L2192">
        <f>ROUNDUP(IF(B2192&gt;$D$4,0,($D$4-B2192+1)/365),0)</f>
        <v>0</v>
      </c>
      <c r="M2192">
        <f>ROUNDUP(IF(B2192&gt;$D$5,0,($D$5-B2192+1)/365),0)</f>
        <v>0</v>
      </c>
      <c r="N2192" s="28">
        <f>IF(OR(L2192=1,M2192=1),IF(B2192+364&lt;=$D$5,(B2192+364-$D$4+1)/365,IF(B2192&gt;$D$4,($D$5-B2192+1)/365,$D$6/365)),0)</f>
        <v>0</v>
      </c>
      <c r="O2192" s="28">
        <f>'Data &amp; Parameter'!$E$16*'Data &amp; Parameter'!$E$17*('Data &amp; Parameter'!$E$18+'Data &amp; Parameter'!$E$19)*'Data &amp; Parameter'!$E$20*'Data &amp; Parameter'!$E$37*N2192</f>
        <v>0</v>
      </c>
      <c r="P2192">
        <f>ROUNDUP(IF(D2192&gt;$D$4,0,($D$4-D2192+1)/365),0)</f>
        <v>0</v>
      </c>
      <c r="Q2192">
        <f>ROUNDUP(IF(D2192&gt;$D$5,0,($D$5-D2192+1)/365),0)</f>
        <v>0</v>
      </c>
      <c r="R2192" s="28">
        <f>IF(OR(P2192=1,Q2192=1),IF(D2192+364&lt;=$D$5,(D2192+364-$D$4+1)/365,IF(D2192&gt;$D$4,($D$5-D2192+1)/365,$D$6/365)),0)</f>
        <v>0</v>
      </c>
      <c r="S2192" s="28">
        <f>'Data &amp; Parameter'!$E$16*'Data &amp; Parameter'!$E$17*('Data &amp; Parameter'!$E$18+'Data &amp; Parameter'!$E$19)*'Data &amp; Parameter'!$E$20*'Data &amp; Parameter'!$E$37*R2192</f>
        <v>0</v>
      </c>
      <c r="T2192" s="28">
        <f t="shared" si="34"/>
        <v>0</v>
      </c>
    </row>
    <row r="2193" spans="1:20" ht="15.75" customHeight="1" x14ac:dyDescent="0.35">
      <c r="A2193">
        <v>2186</v>
      </c>
      <c r="B2193" s="76">
        <v>44237</v>
      </c>
      <c r="C2193" s="1" t="s">
        <v>6946</v>
      </c>
      <c r="D2193" s="76">
        <v>44237</v>
      </c>
      <c r="E2193" s="1" t="s">
        <v>6947</v>
      </c>
      <c r="F2193" s="1" t="s">
        <v>6948</v>
      </c>
      <c r="G2193" s="1" t="s">
        <v>123</v>
      </c>
      <c r="H2193" s="1" t="s">
        <v>124</v>
      </c>
      <c r="I2193" s="1" t="s">
        <v>125</v>
      </c>
      <c r="J2193" s="1" t="s">
        <v>5979</v>
      </c>
      <c r="K2193" s="1" t="s">
        <v>5980</v>
      </c>
      <c r="L2193">
        <f>ROUNDUP(IF(B2193&gt;$D$4,0,($D$4-B2193+1)/365),0)</f>
        <v>0</v>
      </c>
      <c r="M2193">
        <f>ROUNDUP(IF(B2193&gt;$D$5,0,($D$5-B2193+1)/365),0)</f>
        <v>0</v>
      </c>
      <c r="N2193" s="28">
        <f>IF(OR(L2193=1,M2193=1),IF(B2193+364&lt;=$D$5,(B2193+364-$D$4+1)/365,IF(B2193&gt;$D$4,($D$5-B2193+1)/365,$D$6/365)),0)</f>
        <v>0</v>
      </c>
      <c r="O2193" s="28">
        <f>'Data &amp; Parameter'!$E$16*'Data &amp; Parameter'!$E$17*('Data &amp; Parameter'!$E$18+'Data &amp; Parameter'!$E$19)*'Data &amp; Parameter'!$E$20*'Data &amp; Parameter'!$E$37*N2193</f>
        <v>0</v>
      </c>
      <c r="P2193">
        <f>ROUNDUP(IF(D2193&gt;$D$4,0,($D$4-D2193+1)/365),0)</f>
        <v>0</v>
      </c>
      <c r="Q2193">
        <f>ROUNDUP(IF(D2193&gt;$D$5,0,($D$5-D2193+1)/365),0)</f>
        <v>0</v>
      </c>
      <c r="R2193" s="28">
        <f>IF(OR(P2193=1,Q2193=1),IF(D2193+364&lt;=$D$5,(D2193+364-$D$4+1)/365,IF(D2193&gt;$D$4,($D$5-D2193+1)/365,$D$6/365)),0)</f>
        <v>0</v>
      </c>
      <c r="S2193" s="28">
        <f>'Data &amp; Parameter'!$E$16*'Data &amp; Parameter'!$E$17*('Data &amp; Parameter'!$E$18+'Data &amp; Parameter'!$E$19)*'Data &amp; Parameter'!$E$20*'Data &amp; Parameter'!$E$37*R2193</f>
        <v>0</v>
      </c>
      <c r="T2193" s="28">
        <f t="shared" si="34"/>
        <v>0</v>
      </c>
    </row>
    <row r="2194" spans="1:20" ht="15.75" customHeight="1" x14ac:dyDescent="0.35">
      <c r="A2194">
        <v>2187</v>
      </c>
      <c r="B2194" s="76">
        <v>44237</v>
      </c>
      <c r="C2194" s="1" t="s">
        <v>6949</v>
      </c>
      <c r="D2194" s="76">
        <v>44237</v>
      </c>
      <c r="E2194" s="1" t="s">
        <v>6950</v>
      </c>
      <c r="F2194" s="1" t="s">
        <v>6951</v>
      </c>
      <c r="G2194" s="1" t="s">
        <v>123</v>
      </c>
      <c r="H2194" s="1" t="s">
        <v>124</v>
      </c>
      <c r="I2194" s="1" t="s">
        <v>125</v>
      </c>
      <c r="J2194" s="1" t="s">
        <v>5979</v>
      </c>
      <c r="K2194" s="1" t="s">
        <v>5980</v>
      </c>
      <c r="L2194">
        <f>ROUNDUP(IF(B2194&gt;$D$4,0,($D$4-B2194+1)/365),0)</f>
        <v>0</v>
      </c>
      <c r="M2194">
        <f>ROUNDUP(IF(B2194&gt;$D$5,0,($D$5-B2194+1)/365),0)</f>
        <v>0</v>
      </c>
      <c r="N2194" s="28">
        <f>IF(OR(L2194=1,M2194=1),IF(B2194+364&lt;=$D$5,(B2194+364-$D$4+1)/365,IF(B2194&gt;$D$4,($D$5-B2194+1)/365,$D$6/365)),0)</f>
        <v>0</v>
      </c>
      <c r="O2194" s="28">
        <f>'Data &amp; Parameter'!$E$16*'Data &amp; Parameter'!$E$17*('Data &amp; Parameter'!$E$18+'Data &amp; Parameter'!$E$19)*'Data &amp; Parameter'!$E$20*'Data &amp; Parameter'!$E$37*N2194</f>
        <v>0</v>
      </c>
      <c r="P2194">
        <f>ROUNDUP(IF(D2194&gt;$D$4,0,($D$4-D2194+1)/365),0)</f>
        <v>0</v>
      </c>
      <c r="Q2194">
        <f>ROUNDUP(IF(D2194&gt;$D$5,0,($D$5-D2194+1)/365),0)</f>
        <v>0</v>
      </c>
      <c r="R2194" s="28">
        <f>IF(OR(P2194=1,Q2194=1),IF(D2194+364&lt;=$D$5,(D2194+364-$D$4+1)/365,IF(D2194&gt;$D$4,($D$5-D2194+1)/365,$D$6/365)),0)</f>
        <v>0</v>
      </c>
      <c r="S2194" s="28">
        <f>'Data &amp; Parameter'!$E$16*'Data &amp; Parameter'!$E$17*('Data &amp; Parameter'!$E$18+'Data &amp; Parameter'!$E$19)*'Data &amp; Parameter'!$E$20*'Data &amp; Parameter'!$E$37*R2194</f>
        <v>0</v>
      </c>
      <c r="T2194" s="28">
        <f t="shared" si="34"/>
        <v>0</v>
      </c>
    </row>
    <row r="2195" spans="1:20" ht="15.75" customHeight="1" x14ac:dyDescent="0.35">
      <c r="A2195">
        <v>2188</v>
      </c>
      <c r="B2195" s="76">
        <v>44237</v>
      </c>
      <c r="C2195" s="1" t="s">
        <v>6952</v>
      </c>
      <c r="D2195" s="76">
        <v>44237</v>
      </c>
      <c r="E2195" s="1" t="s">
        <v>6953</v>
      </c>
      <c r="F2195" s="1" t="s">
        <v>6954</v>
      </c>
      <c r="G2195" s="1" t="s">
        <v>123</v>
      </c>
      <c r="H2195" s="1" t="s">
        <v>124</v>
      </c>
      <c r="I2195" s="1" t="s">
        <v>125</v>
      </c>
      <c r="J2195" s="1" t="s">
        <v>5979</v>
      </c>
      <c r="K2195" s="1" t="s">
        <v>5980</v>
      </c>
      <c r="L2195">
        <f>ROUNDUP(IF(B2195&gt;$D$4,0,($D$4-B2195+1)/365),0)</f>
        <v>0</v>
      </c>
      <c r="M2195">
        <f>ROUNDUP(IF(B2195&gt;$D$5,0,($D$5-B2195+1)/365),0)</f>
        <v>0</v>
      </c>
      <c r="N2195" s="28">
        <f>IF(OR(L2195=1,M2195=1),IF(B2195+364&lt;=$D$5,(B2195+364-$D$4+1)/365,IF(B2195&gt;$D$4,($D$5-B2195+1)/365,$D$6/365)),0)</f>
        <v>0</v>
      </c>
      <c r="O2195" s="28">
        <f>'Data &amp; Parameter'!$E$16*'Data &amp; Parameter'!$E$17*('Data &amp; Parameter'!$E$18+'Data &amp; Parameter'!$E$19)*'Data &amp; Parameter'!$E$20*'Data &amp; Parameter'!$E$37*N2195</f>
        <v>0</v>
      </c>
      <c r="P2195">
        <f>ROUNDUP(IF(D2195&gt;$D$4,0,($D$4-D2195+1)/365),0)</f>
        <v>0</v>
      </c>
      <c r="Q2195">
        <f>ROUNDUP(IF(D2195&gt;$D$5,0,($D$5-D2195+1)/365),0)</f>
        <v>0</v>
      </c>
      <c r="R2195" s="28">
        <f>IF(OR(P2195=1,Q2195=1),IF(D2195+364&lt;=$D$5,(D2195+364-$D$4+1)/365,IF(D2195&gt;$D$4,($D$5-D2195+1)/365,$D$6/365)),0)</f>
        <v>0</v>
      </c>
      <c r="S2195" s="28">
        <f>'Data &amp; Parameter'!$E$16*'Data &amp; Parameter'!$E$17*('Data &amp; Parameter'!$E$18+'Data &amp; Parameter'!$E$19)*'Data &amp; Parameter'!$E$20*'Data &amp; Parameter'!$E$37*R2195</f>
        <v>0</v>
      </c>
      <c r="T2195" s="28">
        <f t="shared" si="34"/>
        <v>0</v>
      </c>
    </row>
    <row r="2196" spans="1:20" ht="15.75" customHeight="1" x14ac:dyDescent="0.35">
      <c r="A2196">
        <v>2189</v>
      </c>
      <c r="B2196" s="76">
        <v>44237</v>
      </c>
      <c r="C2196" s="1" t="s">
        <v>6955</v>
      </c>
      <c r="D2196" s="76">
        <v>44237</v>
      </c>
      <c r="E2196" s="1" t="s">
        <v>6956</v>
      </c>
      <c r="F2196" s="1" t="s">
        <v>6957</v>
      </c>
      <c r="G2196" s="1" t="s">
        <v>123</v>
      </c>
      <c r="H2196" s="1" t="s">
        <v>124</v>
      </c>
      <c r="I2196" s="1" t="s">
        <v>125</v>
      </c>
      <c r="J2196" s="1" t="s">
        <v>6641</v>
      </c>
      <c r="K2196" s="1" t="s">
        <v>6641</v>
      </c>
      <c r="L2196">
        <f>ROUNDUP(IF(B2196&gt;$D$4,0,($D$4-B2196+1)/365),0)</f>
        <v>0</v>
      </c>
      <c r="M2196">
        <f>ROUNDUP(IF(B2196&gt;$D$5,0,($D$5-B2196+1)/365),0)</f>
        <v>0</v>
      </c>
      <c r="N2196" s="28">
        <f>IF(OR(L2196=1,M2196=1),IF(B2196+364&lt;=$D$5,(B2196+364-$D$4+1)/365,IF(B2196&gt;$D$4,($D$5-B2196+1)/365,$D$6/365)),0)</f>
        <v>0</v>
      </c>
      <c r="O2196" s="28">
        <f>'Data &amp; Parameter'!$E$16*'Data &amp; Parameter'!$E$17*('Data &amp; Parameter'!$E$18+'Data &amp; Parameter'!$E$19)*'Data &amp; Parameter'!$E$20*'Data &amp; Parameter'!$E$37*N2196</f>
        <v>0</v>
      </c>
      <c r="P2196">
        <f>ROUNDUP(IF(D2196&gt;$D$4,0,($D$4-D2196+1)/365),0)</f>
        <v>0</v>
      </c>
      <c r="Q2196">
        <f>ROUNDUP(IF(D2196&gt;$D$5,0,($D$5-D2196+1)/365),0)</f>
        <v>0</v>
      </c>
      <c r="R2196" s="28">
        <f>IF(OR(P2196=1,Q2196=1),IF(D2196+364&lt;=$D$5,(D2196+364-$D$4+1)/365,IF(D2196&gt;$D$4,($D$5-D2196+1)/365,$D$6/365)),0)</f>
        <v>0</v>
      </c>
      <c r="S2196" s="28">
        <f>'Data &amp; Parameter'!$E$16*'Data &amp; Parameter'!$E$17*('Data &amp; Parameter'!$E$18+'Data &amp; Parameter'!$E$19)*'Data &amp; Parameter'!$E$20*'Data &amp; Parameter'!$E$37*R2196</f>
        <v>0</v>
      </c>
      <c r="T2196" s="28">
        <f t="shared" si="34"/>
        <v>0</v>
      </c>
    </row>
    <row r="2197" spans="1:20" ht="15.75" customHeight="1" x14ac:dyDescent="0.35">
      <c r="A2197">
        <v>2190</v>
      </c>
      <c r="B2197" s="76">
        <v>44237</v>
      </c>
      <c r="C2197" s="1" t="s">
        <v>6958</v>
      </c>
      <c r="D2197" s="76">
        <v>44237</v>
      </c>
      <c r="E2197" s="1" t="s">
        <v>6959</v>
      </c>
      <c r="F2197" s="1" t="s">
        <v>6960</v>
      </c>
      <c r="G2197" s="1" t="s">
        <v>123</v>
      </c>
      <c r="H2197" s="1" t="s">
        <v>124</v>
      </c>
      <c r="I2197" s="1" t="s">
        <v>125</v>
      </c>
      <c r="J2197" s="1" t="s">
        <v>6641</v>
      </c>
      <c r="K2197" s="1" t="s">
        <v>6641</v>
      </c>
      <c r="L2197">
        <f>ROUNDUP(IF(B2197&gt;$D$4,0,($D$4-B2197+1)/365),0)</f>
        <v>0</v>
      </c>
      <c r="M2197">
        <f>ROUNDUP(IF(B2197&gt;$D$5,0,($D$5-B2197+1)/365),0)</f>
        <v>0</v>
      </c>
      <c r="N2197" s="28">
        <f>IF(OR(L2197=1,M2197=1),IF(B2197+364&lt;=$D$5,(B2197+364-$D$4+1)/365,IF(B2197&gt;$D$4,($D$5-B2197+1)/365,$D$6/365)),0)</f>
        <v>0</v>
      </c>
      <c r="O2197" s="28">
        <f>'Data &amp; Parameter'!$E$16*'Data &amp; Parameter'!$E$17*('Data &amp; Parameter'!$E$18+'Data &amp; Parameter'!$E$19)*'Data &amp; Parameter'!$E$20*'Data &amp; Parameter'!$E$37*N2197</f>
        <v>0</v>
      </c>
      <c r="P2197">
        <f>ROUNDUP(IF(D2197&gt;$D$4,0,($D$4-D2197+1)/365),0)</f>
        <v>0</v>
      </c>
      <c r="Q2197">
        <f>ROUNDUP(IF(D2197&gt;$D$5,0,($D$5-D2197+1)/365),0)</f>
        <v>0</v>
      </c>
      <c r="R2197" s="28">
        <f>IF(OR(P2197=1,Q2197=1),IF(D2197+364&lt;=$D$5,(D2197+364-$D$4+1)/365,IF(D2197&gt;$D$4,($D$5-D2197+1)/365,$D$6/365)),0)</f>
        <v>0</v>
      </c>
      <c r="S2197" s="28">
        <f>'Data &amp; Parameter'!$E$16*'Data &amp; Parameter'!$E$17*('Data &amp; Parameter'!$E$18+'Data &amp; Parameter'!$E$19)*'Data &amp; Parameter'!$E$20*'Data &amp; Parameter'!$E$37*R2197</f>
        <v>0</v>
      </c>
      <c r="T2197" s="28">
        <f t="shared" si="34"/>
        <v>0</v>
      </c>
    </row>
    <row r="2198" spans="1:20" ht="15.75" customHeight="1" x14ac:dyDescent="0.35">
      <c r="A2198">
        <v>2191</v>
      </c>
      <c r="B2198" s="76">
        <v>44237</v>
      </c>
      <c r="C2198" s="1" t="s">
        <v>6961</v>
      </c>
      <c r="D2198" s="76">
        <v>44237</v>
      </c>
      <c r="E2198" s="1" t="s">
        <v>6962</v>
      </c>
      <c r="F2198" s="1" t="s">
        <v>6963</v>
      </c>
      <c r="G2198" s="1" t="s">
        <v>123</v>
      </c>
      <c r="H2198" s="1" t="s">
        <v>124</v>
      </c>
      <c r="I2198" s="1" t="s">
        <v>125</v>
      </c>
      <c r="J2198" s="1" t="s">
        <v>6641</v>
      </c>
      <c r="K2198" s="1" t="s">
        <v>6709</v>
      </c>
      <c r="L2198">
        <f>ROUNDUP(IF(B2198&gt;$D$4,0,($D$4-B2198+1)/365),0)</f>
        <v>0</v>
      </c>
      <c r="M2198">
        <f>ROUNDUP(IF(B2198&gt;$D$5,0,($D$5-B2198+1)/365),0)</f>
        <v>0</v>
      </c>
      <c r="N2198" s="28">
        <f>IF(OR(L2198=1,M2198=1),IF(B2198+364&lt;=$D$5,(B2198+364-$D$4+1)/365,IF(B2198&gt;$D$4,($D$5-B2198+1)/365,$D$6/365)),0)</f>
        <v>0</v>
      </c>
      <c r="O2198" s="28">
        <f>'Data &amp; Parameter'!$E$16*'Data &amp; Parameter'!$E$17*('Data &amp; Parameter'!$E$18+'Data &amp; Parameter'!$E$19)*'Data &amp; Parameter'!$E$20*'Data &amp; Parameter'!$E$37*N2198</f>
        <v>0</v>
      </c>
      <c r="P2198">
        <f>ROUNDUP(IF(D2198&gt;$D$4,0,($D$4-D2198+1)/365),0)</f>
        <v>0</v>
      </c>
      <c r="Q2198">
        <f>ROUNDUP(IF(D2198&gt;$D$5,0,($D$5-D2198+1)/365),0)</f>
        <v>0</v>
      </c>
      <c r="R2198" s="28">
        <f>IF(OR(P2198=1,Q2198=1),IF(D2198+364&lt;=$D$5,(D2198+364-$D$4+1)/365,IF(D2198&gt;$D$4,($D$5-D2198+1)/365,$D$6/365)),0)</f>
        <v>0</v>
      </c>
      <c r="S2198" s="28">
        <f>'Data &amp; Parameter'!$E$16*'Data &amp; Parameter'!$E$17*('Data &amp; Parameter'!$E$18+'Data &amp; Parameter'!$E$19)*'Data &amp; Parameter'!$E$20*'Data &amp; Parameter'!$E$37*R2198</f>
        <v>0</v>
      </c>
      <c r="T2198" s="28">
        <f t="shared" si="34"/>
        <v>0</v>
      </c>
    </row>
    <row r="2199" spans="1:20" ht="15.75" customHeight="1" x14ac:dyDescent="0.35">
      <c r="A2199">
        <v>2192</v>
      </c>
      <c r="B2199" s="76">
        <v>44237</v>
      </c>
      <c r="C2199" s="1" t="s">
        <v>6964</v>
      </c>
      <c r="D2199" s="76">
        <v>44237</v>
      </c>
      <c r="E2199" s="1" t="s">
        <v>6965</v>
      </c>
      <c r="F2199" s="1" t="s">
        <v>6966</v>
      </c>
      <c r="G2199" s="1" t="s">
        <v>123</v>
      </c>
      <c r="H2199" s="1" t="s">
        <v>124</v>
      </c>
      <c r="I2199" s="1" t="s">
        <v>125</v>
      </c>
      <c r="J2199" s="1" t="s">
        <v>6641</v>
      </c>
      <c r="K2199" s="1" t="s">
        <v>6709</v>
      </c>
      <c r="L2199">
        <f>ROUNDUP(IF(B2199&gt;$D$4,0,($D$4-B2199+1)/365),0)</f>
        <v>0</v>
      </c>
      <c r="M2199">
        <f>ROUNDUP(IF(B2199&gt;$D$5,0,($D$5-B2199+1)/365),0)</f>
        <v>0</v>
      </c>
      <c r="N2199" s="28">
        <f>IF(OR(L2199=1,M2199=1),IF(B2199+364&lt;=$D$5,(B2199+364-$D$4+1)/365,IF(B2199&gt;$D$4,($D$5-B2199+1)/365,$D$6/365)),0)</f>
        <v>0</v>
      </c>
      <c r="O2199" s="28">
        <f>'Data &amp; Parameter'!$E$16*'Data &amp; Parameter'!$E$17*('Data &amp; Parameter'!$E$18+'Data &amp; Parameter'!$E$19)*'Data &amp; Parameter'!$E$20*'Data &amp; Parameter'!$E$37*N2199</f>
        <v>0</v>
      </c>
      <c r="P2199">
        <f>ROUNDUP(IF(D2199&gt;$D$4,0,($D$4-D2199+1)/365),0)</f>
        <v>0</v>
      </c>
      <c r="Q2199">
        <f>ROUNDUP(IF(D2199&gt;$D$5,0,($D$5-D2199+1)/365),0)</f>
        <v>0</v>
      </c>
      <c r="R2199" s="28">
        <f>IF(OR(P2199=1,Q2199=1),IF(D2199+364&lt;=$D$5,(D2199+364-$D$4+1)/365,IF(D2199&gt;$D$4,($D$5-D2199+1)/365,$D$6/365)),0)</f>
        <v>0</v>
      </c>
      <c r="S2199" s="28">
        <f>'Data &amp; Parameter'!$E$16*'Data &amp; Parameter'!$E$17*('Data &amp; Parameter'!$E$18+'Data &amp; Parameter'!$E$19)*'Data &amp; Parameter'!$E$20*'Data &amp; Parameter'!$E$37*R2199</f>
        <v>0</v>
      </c>
      <c r="T2199" s="28">
        <f t="shared" si="34"/>
        <v>0</v>
      </c>
    </row>
    <row r="2200" spans="1:20" ht="15.75" customHeight="1" x14ac:dyDescent="0.35">
      <c r="A2200">
        <v>2193</v>
      </c>
      <c r="B2200" s="76">
        <v>44237</v>
      </c>
      <c r="C2200" s="1" t="s">
        <v>6967</v>
      </c>
      <c r="D2200" s="76">
        <v>44237</v>
      </c>
      <c r="E2200" s="1" t="s">
        <v>6968</v>
      </c>
      <c r="F2200" s="1" t="s">
        <v>6969</v>
      </c>
      <c r="G2200" s="1" t="s">
        <v>123</v>
      </c>
      <c r="H2200" s="1" t="s">
        <v>124</v>
      </c>
      <c r="I2200" s="1" t="s">
        <v>125</v>
      </c>
      <c r="J2200" s="1" t="s">
        <v>6641</v>
      </c>
      <c r="K2200" s="1" t="s">
        <v>6709</v>
      </c>
      <c r="L2200">
        <f>ROUNDUP(IF(B2200&gt;$D$4,0,($D$4-B2200+1)/365),0)</f>
        <v>0</v>
      </c>
      <c r="M2200">
        <f>ROUNDUP(IF(B2200&gt;$D$5,0,($D$5-B2200+1)/365),0)</f>
        <v>0</v>
      </c>
      <c r="N2200" s="28">
        <f>IF(OR(L2200=1,M2200=1),IF(B2200+364&lt;=$D$5,(B2200+364-$D$4+1)/365,IF(B2200&gt;$D$4,($D$5-B2200+1)/365,$D$6/365)),0)</f>
        <v>0</v>
      </c>
      <c r="O2200" s="28">
        <f>'Data &amp; Parameter'!$E$16*'Data &amp; Parameter'!$E$17*('Data &amp; Parameter'!$E$18+'Data &amp; Parameter'!$E$19)*'Data &amp; Parameter'!$E$20*'Data &amp; Parameter'!$E$37*N2200</f>
        <v>0</v>
      </c>
      <c r="P2200">
        <f>ROUNDUP(IF(D2200&gt;$D$4,0,($D$4-D2200+1)/365),0)</f>
        <v>0</v>
      </c>
      <c r="Q2200">
        <f>ROUNDUP(IF(D2200&gt;$D$5,0,($D$5-D2200+1)/365),0)</f>
        <v>0</v>
      </c>
      <c r="R2200" s="28">
        <f>IF(OR(P2200=1,Q2200=1),IF(D2200+364&lt;=$D$5,(D2200+364-$D$4+1)/365,IF(D2200&gt;$D$4,($D$5-D2200+1)/365,$D$6/365)),0)</f>
        <v>0</v>
      </c>
      <c r="S2200" s="28">
        <f>'Data &amp; Parameter'!$E$16*'Data &amp; Parameter'!$E$17*('Data &amp; Parameter'!$E$18+'Data &amp; Parameter'!$E$19)*'Data &amp; Parameter'!$E$20*'Data &amp; Parameter'!$E$37*R2200</f>
        <v>0</v>
      </c>
      <c r="T2200" s="28">
        <f t="shared" si="34"/>
        <v>0</v>
      </c>
    </row>
    <row r="2201" spans="1:20" ht="15.75" customHeight="1" x14ac:dyDescent="0.35">
      <c r="A2201">
        <v>2194</v>
      </c>
      <c r="B2201" s="76">
        <v>44237</v>
      </c>
      <c r="C2201" s="1" t="s">
        <v>6970</v>
      </c>
      <c r="D2201" s="76">
        <v>44237</v>
      </c>
      <c r="E2201" s="1" t="s">
        <v>6971</v>
      </c>
      <c r="F2201" s="1" t="s">
        <v>6972</v>
      </c>
      <c r="G2201" s="1" t="s">
        <v>123</v>
      </c>
      <c r="H2201" s="1" t="s">
        <v>124</v>
      </c>
      <c r="I2201" s="1" t="s">
        <v>125</v>
      </c>
      <c r="J2201" s="1" t="s">
        <v>6641</v>
      </c>
      <c r="K2201" s="1" t="s">
        <v>6641</v>
      </c>
      <c r="L2201">
        <f>ROUNDUP(IF(B2201&gt;$D$4,0,($D$4-B2201+1)/365),0)</f>
        <v>0</v>
      </c>
      <c r="M2201">
        <f>ROUNDUP(IF(B2201&gt;$D$5,0,($D$5-B2201+1)/365),0)</f>
        <v>0</v>
      </c>
      <c r="N2201" s="28">
        <f>IF(OR(L2201=1,M2201=1),IF(B2201+364&lt;=$D$5,(B2201+364-$D$4+1)/365,IF(B2201&gt;$D$4,($D$5-B2201+1)/365,$D$6/365)),0)</f>
        <v>0</v>
      </c>
      <c r="O2201" s="28">
        <f>'Data &amp; Parameter'!$E$16*'Data &amp; Parameter'!$E$17*('Data &amp; Parameter'!$E$18+'Data &amp; Parameter'!$E$19)*'Data &amp; Parameter'!$E$20*'Data &amp; Parameter'!$E$37*N2201</f>
        <v>0</v>
      </c>
      <c r="P2201">
        <f>ROUNDUP(IF(D2201&gt;$D$4,0,($D$4-D2201+1)/365),0)</f>
        <v>0</v>
      </c>
      <c r="Q2201">
        <f>ROUNDUP(IF(D2201&gt;$D$5,0,($D$5-D2201+1)/365),0)</f>
        <v>0</v>
      </c>
      <c r="R2201" s="28">
        <f>IF(OR(P2201=1,Q2201=1),IF(D2201+364&lt;=$D$5,(D2201+364-$D$4+1)/365,IF(D2201&gt;$D$4,($D$5-D2201+1)/365,$D$6/365)),0)</f>
        <v>0</v>
      </c>
      <c r="S2201" s="28">
        <f>'Data &amp; Parameter'!$E$16*'Data &amp; Parameter'!$E$17*('Data &amp; Parameter'!$E$18+'Data &amp; Parameter'!$E$19)*'Data &amp; Parameter'!$E$20*'Data &amp; Parameter'!$E$37*R2201</f>
        <v>0</v>
      </c>
      <c r="T2201" s="28">
        <f t="shared" si="34"/>
        <v>0</v>
      </c>
    </row>
    <row r="2202" spans="1:20" ht="15.75" customHeight="1" x14ac:dyDescent="0.35">
      <c r="A2202">
        <v>2195</v>
      </c>
      <c r="B2202" s="76">
        <v>44237</v>
      </c>
      <c r="C2202" s="1" t="s">
        <v>6973</v>
      </c>
      <c r="D2202" s="76">
        <v>44237</v>
      </c>
      <c r="E2202" s="1" t="s">
        <v>6974</v>
      </c>
      <c r="F2202" s="1" t="s">
        <v>6975</v>
      </c>
      <c r="G2202" s="1" t="s">
        <v>123</v>
      </c>
      <c r="H2202" s="1" t="s">
        <v>124</v>
      </c>
      <c r="I2202" s="1" t="s">
        <v>125</v>
      </c>
      <c r="J2202" s="1" t="s">
        <v>6641</v>
      </c>
      <c r="K2202" s="1" t="s">
        <v>6641</v>
      </c>
      <c r="L2202">
        <f>ROUNDUP(IF(B2202&gt;$D$4,0,($D$4-B2202+1)/365),0)</f>
        <v>0</v>
      </c>
      <c r="M2202">
        <f>ROUNDUP(IF(B2202&gt;$D$5,0,($D$5-B2202+1)/365),0)</f>
        <v>0</v>
      </c>
      <c r="N2202" s="28">
        <f>IF(OR(L2202=1,M2202=1),IF(B2202+364&lt;=$D$5,(B2202+364-$D$4+1)/365,IF(B2202&gt;$D$4,($D$5-B2202+1)/365,$D$6/365)),0)</f>
        <v>0</v>
      </c>
      <c r="O2202" s="28">
        <f>'Data &amp; Parameter'!$E$16*'Data &amp; Parameter'!$E$17*('Data &amp; Parameter'!$E$18+'Data &amp; Parameter'!$E$19)*'Data &amp; Parameter'!$E$20*'Data &amp; Parameter'!$E$37*N2202</f>
        <v>0</v>
      </c>
      <c r="P2202">
        <f>ROUNDUP(IF(D2202&gt;$D$4,0,($D$4-D2202+1)/365),0)</f>
        <v>0</v>
      </c>
      <c r="Q2202">
        <f>ROUNDUP(IF(D2202&gt;$D$5,0,($D$5-D2202+1)/365),0)</f>
        <v>0</v>
      </c>
      <c r="R2202" s="28">
        <f>IF(OR(P2202=1,Q2202=1),IF(D2202+364&lt;=$D$5,(D2202+364-$D$4+1)/365,IF(D2202&gt;$D$4,($D$5-D2202+1)/365,$D$6/365)),0)</f>
        <v>0</v>
      </c>
      <c r="S2202" s="28">
        <f>'Data &amp; Parameter'!$E$16*'Data &amp; Parameter'!$E$17*('Data &amp; Parameter'!$E$18+'Data &amp; Parameter'!$E$19)*'Data &amp; Parameter'!$E$20*'Data &amp; Parameter'!$E$37*R2202</f>
        <v>0</v>
      </c>
      <c r="T2202" s="28">
        <f t="shared" si="34"/>
        <v>0</v>
      </c>
    </row>
    <row r="2203" spans="1:20" ht="15.75" customHeight="1" x14ac:dyDescent="0.35">
      <c r="A2203">
        <v>2196</v>
      </c>
      <c r="B2203" s="76">
        <v>44237</v>
      </c>
      <c r="C2203" s="1" t="s">
        <v>6976</v>
      </c>
      <c r="D2203" s="76">
        <v>44237</v>
      </c>
      <c r="E2203" s="1" t="s">
        <v>6977</v>
      </c>
      <c r="F2203" s="1" t="s">
        <v>6978</v>
      </c>
      <c r="G2203" s="1" t="s">
        <v>123</v>
      </c>
      <c r="H2203" s="1" t="s">
        <v>124</v>
      </c>
      <c r="I2203" s="1" t="s">
        <v>125</v>
      </c>
      <c r="J2203" s="1" t="s">
        <v>6641</v>
      </c>
      <c r="K2203" s="1" t="s">
        <v>6709</v>
      </c>
      <c r="L2203">
        <f>ROUNDUP(IF(B2203&gt;$D$4,0,($D$4-B2203+1)/365),0)</f>
        <v>0</v>
      </c>
      <c r="M2203">
        <f>ROUNDUP(IF(B2203&gt;$D$5,0,($D$5-B2203+1)/365),0)</f>
        <v>0</v>
      </c>
      <c r="N2203" s="28">
        <f>IF(OR(L2203=1,M2203=1),IF(B2203+364&lt;=$D$5,(B2203+364-$D$4+1)/365,IF(B2203&gt;$D$4,($D$5-B2203+1)/365,$D$6/365)),0)</f>
        <v>0</v>
      </c>
      <c r="O2203" s="28">
        <f>'Data &amp; Parameter'!$E$16*'Data &amp; Parameter'!$E$17*('Data &amp; Parameter'!$E$18+'Data &amp; Parameter'!$E$19)*'Data &amp; Parameter'!$E$20*'Data &amp; Parameter'!$E$37*N2203</f>
        <v>0</v>
      </c>
      <c r="P2203">
        <f>ROUNDUP(IF(D2203&gt;$D$4,0,($D$4-D2203+1)/365),0)</f>
        <v>0</v>
      </c>
      <c r="Q2203">
        <f>ROUNDUP(IF(D2203&gt;$D$5,0,($D$5-D2203+1)/365),0)</f>
        <v>0</v>
      </c>
      <c r="R2203" s="28">
        <f>IF(OR(P2203=1,Q2203=1),IF(D2203+364&lt;=$D$5,(D2203+364-$D$4+1)/365,IF(D2203&gt;$D$4,($D$5-D2203+1)/365,$D$6/365)),0)</f>
        <v>0</v>
      </c>
      <c r="S2203" s="28">
        <f>'Data &amp; Parameter'!$E$16*'Data &amp; Parameter'!$E$17*('Data &amp; Parameter'!$E$18+'Data &amp; Parameter'!$E$19)*'Data &amp; Parameter'!$E$20*'Data &amp; Parameter'!$E$37*R2203</f>
        <v>0</v>
      </c>
      <c r="T2203" s="28">
        <f t="shared" si="34"/>
        <v>0</v>
      </c>
    </row>
    <row r="2204" spans="1:20" ht="15.75" customHeight="1" x14ac:dyDescent="0.35">
      <c r="A2204">
        <v>2197</v>
      </c>
      <c r="B2204" s="76">
        <v>44237</v>
      </c>
      <c r="C2204" s="1" t="s">
        <v>6979</v>
      </c>
      <c r="D2204" s="76">
        <v>44237</v>
      </c>
      <c r="E2204" s="1" t="s">
        <v>6980</v>
      </c>
      <c r="F2204" s="1" t="s">
        <v>6981</v>
      </c>
      <c r="G2204" s="1" t="s">
        <v>123</v>
      </c>
      <c r="H2204" s="1" t="s">
        <v>124</v>
      </c>
      <c r="I2204" s="1" t="s">
        <v>125</v>
      </c>
      <c r="J2204" s="1" t="s">
        <v>6641</v>
      </c>
      <c r="K2204" s="1" t="s">
        <v>6641</v>
      </c>
      <c r="L2204">
        <f>ROUNDUP(IF(B2204&gt;$D$4,0,($D$4-B2204+1)/365),0)</f>
        <v>0</v>
      </c>
      <c r="M2204">
        <f>ROUNDUP(IF(B2204&gt;$D$5,0,($D$5-B2204+1)/365),0)</f>
        <v>0</v>
      </c>
      <c r="N2204" s="28">
        <f>IF(OR(L2204=1,M2204=1),IF(B2204+364&lt;=$D$5,(B2204+364-$D$4+1)/365,IF(B2204&gt;$D$4,($D$5-B2204+1)/365,$D$6/365)),0)</f>
        <v>0</v>
      </c>
      <c r="O2204" s="28">
        <f>'Data &amp; Parameter'!$E$16*'Data &amp; Parameter'!$E$17*('Data &amp; Parameter'!$E$18+'Data &amp; Parameter'!$E$19)*'Data &amp; Parameter'!$E$20*'Data &amp; Parameter'!$E$37*N2204</f>
        <v>0</v>
      </c>
      <c r="P2204">
        <f>ROUNDUP(IF(D2204&gt;$D$4,0,($D$4-D2204+1)/365),0)</f>
        <v>0</v>
      </c>
      <c r="Q2204">
        <f>ROUNDUP(IF(D2204&gt;$D$5,0,($D$5-D2204+1)/365),0)</f>
        <v>0</v>
      </c>
      <c r="R2204" s="28">
        <f>IF(OR(P2204=1,Q2204=1),IF(D2204+364&lt;=$D$5,(D2204+364-$D$4+1)/365,IF(D2204&gt;$D$4,($D$5-D2204+1)/365,$D$6/365)),0)</f>
        <v>0</v>
      </c>
      <c r="S2204" s="28">
        <f>'Data &amp; Parameter'!$E$16*'Data &amp; Parameter'!$E$17*('Data &amp; Parameter'!$E$18+'Data &amp; Parameter'!$E$19)*'Data &amp; Parameter'!$E$20*'Data &amp; Parameter'!$E$37*R2204</f>
        <v>0</v>
      </c>
      <c r="T2204" s="28">
        <f t="shared" si="34"/>
        <v>0</v>
      </c>
    </row>
    <row r="2205" spans="1:20" ht="15.75" customHeight="1" x14ac:dyDescent="0.35">
      <c r="A2205">
        <v>2198</v>
      </c>
      <c r="B2205" s="76">
        <v>44237</v>
      </c>
      <c r="C2205" s="1" t="s">
        <v>6982</v>
      </c>
      <c r="D2205" s="76">
        <v>44237</v>
      </c>
      <c r="E2205" s="1" t="s">
        <v>6983</v>
      </c>
      <c r="F2205" s="1" t="s">
        <v>6984</v>
      </c>
      <c r="G2205" s="1" t="s">
        <v>123</v>
      </c>
      <c r="H2205" s="1" t="s">
        <v>124</v>
      </c>
      <c r="I2205" s="1" t="s">
        <v>125</v>
      </c>
      <c r="J2205" s="1" t="s">
        <v>6641</v>
      </c>
      <c r="K2205" s="1" t="s">
        <v>6641</v>
      </c>
      <c r="L2205">
        <f>ROUNDUP(IF(B2205&gt;$D$4,0,($D$4-B2205+1)/365),0)</f>
        <v>0</v>
      </c>
      <c r="M2205">
        <f>ROUNDUP(IF(B2205&gt;$D$5,0,($D$5-B2205+1)/365),0)</f>
        <v>0</v>
      </c>
      <c r="N2205" s="28">
        <f>IF(OR(L2205=1,M2205=1),IF(B2205+364&lt;=$D$5,(B2205+364-$D$4+1)/365,IF(B2205&gt;$D$4,($D$5-B2205+1)/365,$D$6/365)),0)</f>
        <v>0</v>
      </c>
      <c r="O2205" s="28">
        <f>'Data &amp; Parameter'!$E$16*'Data &amp; Parameter'!$E$17*('Data &amp; Parameter'!$E$18+'Data &amp; Parameter'!$E$19)*'Data &amp; Parameter'!$E$20*'Data &amp; Parameter'!$E$37*N2205</f>
        <v>0</v>
      </c>
      <c r="P2205">
        <f>ROUNDUP(IF(D2205&gt;$D$4,0,($D$4-D2205+1)/365),0)</f>
        <v>0</v>
      </c>
      <c r="Q2205">
        <f>ROUNDUP(IF(D2205&gt;$D$5,0,($D$5-D2205+1)/365),0)</f>
        <v>0</v>
      </c>
      <c r="R2205" s="28">
        <f>IF(OR(P2205=1,Q2205=1),IF(D2205+364&lt;=$D$5,(D2205+364-$D$4+1)/365,IF(D2205&gt;$D$4,($D$5-D2205+1)/365,$D$6/365)),0)</f>
        <v>0</v>
      </c>
      <c r="S2205" s="28">
        <f>'Data &amp; Parameter'!$E$16*'Data &amp; Parameter'!$E$17*('Data &amp; Parameter'!$E$18+'Data &amp; Parameter'!$E$19)*'Data &amp; Parameter'!$E$20*'Data &amp; Parameter'!$E$37*R2205</f>
        <v>0</v>
      </c>
      <c r="T2205" s="28">
        <f t="shared" si="34"/>
        <v>0</v>
      </c>
    </row>
    <row r="2206" spans="1:20" ht="15.75" customHeight="1" x14ac:dyDescent="0.35">
      <c r="A2206">
        <v>2199</v>
      </c>
      <c r="B2206" s="76">
        <v>44237</v>
      </c>
      <c r="C2206" s="1" t="s">
        <v>6985</v>
      </c>
      <c r="D2206" s="76">
        <v>44237</v>
      </c>
      <c r="E2206" s="1" t="s">
        <v>6986</v>
      </c>
      <c r="F2206" s="1" t="s">
        <v>6987</v>
      </c>
      <c r="G2206" s="1" t="s">
        <v>123</v>
      </c>
      <c r="H2206" s="1" t="s">
        <v>124</v>
      </c>
      <c r="I2206" s="1" t="s">
        <v>125</v>
      </c>
      <c r="J2206" s="1" t="s">
        <v>6641</v>
      </c>
      <c r="K2206" s="1" t="s">
        <v>6641</v>
      </c>
      <c r="L2206">
        <f>ROUNDUP(IF(B2206&gt;$D$4,0,($D$4-B2206+1)/365),0)</f>
        <v>0</v>
      </c>
      <c r="M2206">
        <f>ROUNDUP(IF(B2206&gt;$D$5,0,($D$5-B2206+1)/365),0)</f>
        <v>0</v>
      </c>
      <c r="N2206" s="28">
        <f>IF(OR(L2206=1,M2206=1),IF(B2206+364&lt;=$D$5,(B2206+364-$D$4+1)/365,IF(B2206&gt;$D$4,($D$5-B2206+1)/365,$D$6/365)),0)</f>
        <v>0</v>
      </c>
      <c r="O2206" s="28">
        <f>'Data &amp; Parameter'!$E$16*'Data &amp; Parameter'!$E$17*('Data &amp; Parameter'!$E$18+'Data &amp; Parameter'!$E$19)*'Data &amp; Parameter'!$E$20*'Data &amp; Parameter'!$E$37*N2206</f>
        <v>0</v>
      </c>
      <c r="P2206">
        <f>ROUNDUP(IF(D2206&gt;$D$4,0,($D$4-D2206+1)/365),0)</f>
        <v>0</v>
      </c>
      <c r="Q2206">
        <f>ROUNDUP(IF(D2206&gt;$D$5,0,($D$5-D2206+1)/365),0)</f>
        <v>0</v>
      </c>
      <c r="R2206" s="28">
        <f>IF(OR(P2206=1,Q2206=1),IF(D2206+364&lt;=$D$5,(D2206+364-$D$4+1)/365,IF(D2206&gt;$D$4,($D$5-D2206+1)/365,$D$6/365)),0)</f>
        <v>0</v>
      </c>
      <c r="S2206" s="28">
        <f>'Data &amp; Parameter'!$E$16*'Data &amp; Parameter'!$E$17*('Data &amp; Parameter'!$E$18+'Data &amp; Parameter'!$E$19)*'Data &amp; Parameter'!$E$20*'Data &amp; Parameter'!$E$37*R2206</f>
        <v>0</v>
      </c>
      <c r="T2206" s="28">
        <f t="shared" si="34"/>
        <v>0</v>
      </c>
    </row>
    <row r="2207" spans="1:20" ht="15.75" customHeight="1" x14ac:dyDescent="0.35">
      <c r="A2207">
        <v>2200</v>
      </c>
      <c r="B2207" s="76">
        <v>44237</v>
      </c>
      <c r="C2207" s="1" t="s">
        <v>6988</v>
      </c>
      <c r="D2207" s="76">
        <v>44237</v>
      </c>
      <c r="E2207" s="1" t="s">
        <v>6989</v>
      </c>
      <c r="F2207" s="1" t="s">
        <v>6990</v>
      </c>
      <c r="G2207" s="1" t="s">
        <v>123</v>
      </c>
      <c r="H2207" s="1" t="s">
        <v>124</v>
      </c>
      <c r="I2207" s="1" t="s">
        <v>125</v>
      </c>
      <c r="J2207" s="1" t="s">
        <v>6641</v>
      </c>
      <c r="K2207" s="1" t="s">
        <v>6641</v>
      </c>
      <c r="L2207">
        <f>ROUNDUP(IF(B2207&gt;$D$4,0,($D$4-B2207+1)/365),0)</f>
        <v>0</v>
      </c>
      <c r="M2207">
        <f>ROUNDUP(IF(B2207&gt;$D$5,0,($D$5-B2207+1)/365),0)</f>
        <v>0</v>
      </c>
      <c r="N2207" s="28">
        <f>IF(OR(L2207=1,M2207=1),IF(B2207+364&lt;=$D$5,(B2207+364-$D$4+1)/365,IF(B2207&gt;$D$4,($D$5-B2207+1)/365,$D$6/365)),0)</f>
        <v>0</v>
      </c>
      <c r="O2207" s="28">
        <f>'Data &amp; Parameter'!$E$16*'Data &amp; Parameter'!$E$17*('Data &amp; Parameter'!$E$18+'Data &amp; Parameter'!$E$19)*'Data &amp; Parameter'!$E$20*'Data &amp; Parameter'!$E$37*N2207</f>
        <v>0</v>
      </c>
      <c r="P2207">
        <f>ROUNDUP(IF(D2207&gt;$D$4,0,($D$4-D2207+1)/365),0)</f>
        <v>0</v>
      </c>
      <c r="Q2207">
        <f>ROUNDUP(IF(D2207&gt;$D$5,0,($D$5-D2207+1)/365),0)</f>
        <v>0</v>
      </c>
      <c r="R2207" s="28">
        <f>IF(OR(P2207=1,Q2207=1),IF(D2207+364&lt;=$D$5,(D2207+364-$D$4+1)/365,IF(D2207&gt;$D$4,($D$5-D2207+1)/365,$D$6/365)),0)</f>
        <v>0</v>
      </c>
      <c r="S2207" s="28">
        <f>'Data &amp; Parameter'!$E$16*'Data &amp; Parameter'!$E$17*('Data &amp; Parameter'!$E$18+'Data &amp; Parameter'!$E$19)*'Data &amp; Parameter'!$E$20*'Data &amp; Parameter'!$E$37*R2207</f>
        <v>0</v>
      </c>
      <c r="T2207" s="28">
        <f t="shared" si="34"/>
        <v>0</v>
      </c>
    </row>
    <row r="2208" spans="1:20" ht="15.75" customHeight="1" x14ac:dyDescent="0.35">
      <c r="A2208">
        <v>2201</v>
      </c>
      <c r="B2208" s="76">
        <v>44237</v>
      </c>
      <c r="C2208" s="1" t="s">
        <v>6991</v>
      </c>
      <c r="D2208" s="76">
        <v>44237</v>
      </c>
      <c r="E2208" s="1" t="s">
        <v>6992</v>
      </c>
      <c r="F2208" s="1" t="s">
        <v>6993</v>
      </c>
      <c r="G2208" s="1" t="s">
        <v>123</v>
      </c>
      <c r="H2208" s="1" t="s">
        <v>124</v>
      </c>
      <c r="I2208" s="1" t="s">
        <v>125</v>
      </c>
      <c r="J2208" s="1" t="s">
        <v>6641</v>
      </c>
      <c r="K2208" s="1" t="s">
        <v>6641</v>
      </c>
      <c r="L2208">
        <f>ROUNDUP(IF(B2208&gt;$D$4,0,($D$4-B2208+1)/365),0)</f>
        <v>0</v>
      </c>
      <c r="M2208">
        <f>ROUNDUP(IF(B2208&gt;$D$5,0,($D$5-B2208+1)/365),0)</f>
        <v>0</v>
      </c>
      <c r="N2208" s="28">
        <f>IF(OR(L2208=1,M2208=1),IF(B2208+364&lt;=$D$5,(B2208+364-$D$4+1)/365,IF(B2208&gt;$D$4,($D$5-B2208+1)/365,$D$6/365)),0)</f>
        <v>0</v>
      </c>
      <c r="O2208" s="28">
        <f>'Data &amp; Parameter'!$E$16*'Data &amp; Parameter'!$E$17*('Data &amp; Parameter'!$E$18+'Data &amp; Parameter'!$E$19)*'Data &amp; Parameter'!$E$20*'Data &amp; Parameter'!$E$37*N2208</f>
        <v>0</v>
      </c>
      <c r="P2208">
        <f>ROUNDUP(IF(D2208&gt;$D$4,0,($D$4-D2208+1)/365),0)</f>
        <v>0</v>
      </c>
      <c r="Q2208">
        <f>ROUNDUP(IF(D2208&gt;$D$5,0,($D$5-D2208+1)/365),0)</f>
        <v>0</v>
      </c>
      <c r="R2208" s="28">
        <f>IF(OR(P2208=1,Q2208=1),IF(D2208+364&lt;=$D$5,(D2208+364-$D$4+1)/365,IF(D2208&gt;$D$4,($D$5-D2208+1)/365,$D$6/365)),0)</f>
        <v>0</v>
      </c>
      <c r="S2208" s="28">
        <f>'Data &amp; Parameter'!$E$16*'Data &amp; Parameter'!$E$17*('Data &amp; Parameter'!$E$18+'Data &amp; Parameter'!$E$19)*'Data &amp; Parameter'!$E$20*'Data &amp; Parameter'!$E$37*R2208</f>
        <v>0</v>
      </c>
      <c r="T2208" s="28">
        <f t="shared" si="34"/>
        <v>0</v>
      </c>
    </row>
    <row r="2209" spans="1:20" ht="15.75" customHeight="1" x14ac:dyDescent="0.35">
      <c r="A2209">
        <v>2202</v>
      </c>
      <c r="B2209" s="76">
        <v>44237</v>
      </c>
      <c r="C2209" s="1" t="s">
        <v>6994</v>
      </c>
      <c r="D2209" s="76">
        <v>44237</v>
      </c>
      <c r="E2209" s="1" t="s">
        <v>6995</v>
      </c>
      <c r="F2209" s="1" t="s">
        <v>6996</v>
      </c>
      <c r="G2209" s="1" t="s">
        <v>123</v>
      </c>
      <c r="H2209" s="1" t="s">
        <v>124</v>
      </c>
      <c r="I2209" s="1" t="s">
        <v>125</v>
      </c>
      <c r="J2209" s="1" t="s">
        <v>6641</v>
      </c>
      <c r="K2209" s="1" t="s">
        <v>6641</v>
      </c>
      <c r="L2209">
        <f>ROUNDUP(IF(B2209&gt;$D$4,0,($D$4-B2209+1)/365),0)</f>
        <v>0</v>
      </c>
      <c r="M2209">
        <f>ROUNDUP(IF(B2209&gt;$D$5,0,($D$5-B2209+1)/365),0)</f>
        <v>0</v>
      </c>
      <c r="N2209" s="28">
        <f>IF(OR(L2209=1,M2209=1),IF(B2209+364&lt;=$D$5,(B2209+364-$D$4+1)/365,IF(B2209&gt;$D$4,($D$5-B2209+1)/365,$D$6/365)),0)</f>
        <v>0</v>
      </c>
      <c r="O2209" s="28">
        <f>'Data &amp; Parameter'!$E$16*'Data &amp; Parameter'!$E$17*('Data &amp; Parameter'!$E$18+'Data &amp; Parameter'!$E$19)*'Data &amp; Parameter'!$E$20*'Data &amp; Parameter'!$E$37*N2209</f>
        <v>0</v>
      </c>
      <c r="P2209">
        <f>ROUNDUP(IF(D2209&gt;$D$4,0,($D$4-D2209+1)/365),0)</f>
        <v>0</v>
      </c>
      <c r="Q2209">
        <f>ROUNDUP(IF(D2209&gt;$D$5,0,($D$5-D2209+1)/365),0)</f>
        <v>0</v>
      </c>
      <c r="R2209" s="28">
        <f>IF(OR(P2209=1,Q2209=1),IF(D2209+364&lt;=$D$5,(D2209+364-$D$4+1)/365,IF(D2209&gt;$D$4,($D$5-D2209+1)/365,$D$6/365)),0)</f>
        <v>0</v>
      </c>
      <c r="S2209" s="28">
        <f>'Data &amp; Parameter'!$E$16*'Data &amp; Parameter'!$E$17*('Data &amp; Parameter'!$E$18+'Data &amp; Parameter'!$E$19)*'Data &amp; Parameter'!$E$20*'Data &amp; Parameter'!$E$37*R2209</f>
        <v>0</v>
      </c>
      <c r="T2209" s="28">
        <f t="shared" si="34"/>
        <v>0</v>
      </c>
    </row>
    <row r="2210" spans="1:20" ht="15.75" customHeight="1" x14ac:dyDescent="0.35">
      <c r="A2210">
        <v>2203</v>
      </c>
      <c r="B2210" s="76">
        <v>44237</v>
      </c>
      <c r="C2210" s="1" t="s">
        <v>6997</v>
      </c>
      <c r="D2210" s="76">
        <v>44237</v>
      </c>
      <c r="E2210" s="1" t="s">
        <v>6998</v>
      </c>
      <c r="F2210" s="1" t="s">
        <v>6999</v>
      </c>
      <c r="G2210" s="1" t="s">
        <v>123</v>
      </c>
      <c r="H2210" s="1" t="s">
        <v>124</v>
      </c>
      <c r="I2210" s="1" t="s">
        <v>125</v>
      </c>
      <c r="J2210" s="1" t="s">
        <v>6641</v>
      </c>
      <c r="K2210" s="1" t="s">
        <v>6641</v>
      </c>
      <c r="L2210">
        <f>ROUNDUP(IF(B2210&gt;$D$4,0,($D$4-B2210+1)/365),0)</f>
        <v>0</v>
      </c>
      <c r="M2210">
        <f>ROUNDUP(IF(B2210&gt;$D$5,0,($D$5-B2210+1)/365),0)</f>
        <v>0</v>
      </c>
      <c r="N2210" s="28">
        <f>IF(OR(L2210=1,M2210=1),IF(B2210+364&lt;=$D$5,(B2210+364-$D$4+1)/365,IF(B2210&gt;$D$4,($D$5-B2210+1)/365,$D$6/365)),0)</f>
        <v>0</v>
      </c>
      <c r="O2210" s="28">
        <f>'Data &amp; Parameter'!$E$16*'Data &amp; Parameter'!$E$17*('Data &amp; Parameter'!$E$18+'Data &amp; Parameter'!$E$19)*'Data &amp; Parameter'!$E$20*'Data &amp; Parameter'!$E$37*N2210</f>
        <v>0</v>
      </c>
      <c r="P2210">
        <f>ROUNDUP(IF(D2210&gt;$D$4,0,($D$4-D2210+1)/365),0)</f>
        <v>0</v>
      </c>
      <c r="Q2210">
        <f>ROUNDUP(IF(D2210&gt;$D$5,0,($D$5-D2210+1)/365),0)</f>
        <v>0</v>
      </c>
      <c r="R2210" s="28">
        <f>IF(OR(P2210=1,Q2210=1),IF(D2210+364&lt;=$D$5,(D2210+364-$D$4+1)/365,IF(D2210&gt;$D$4,($D$5-D2210+1)/365,$D$6/365)),0)</f>
        <v>0</v>
      </c>
      <c r="S2210" s="28">
        <f>'Data &amp; Parameter'!$E$16*'Data &amp; Parameter'!$E$17*('Data &amp; Parameter'!$E$18+'Data &amp; Parameter'!$E$19)*'Data &amp; Parameter'!$E$20*'Data &amp; Parameter'!$E$37*R2210</f>
        <v>0</v>
      </c>
      <c r="T2210" s="28">
        <f t="shared" si="34"/>
        <v>0</v>
      </c>
    </row>
    <row r="2211" spans="1:20" ht="15.75" customHeight="1" x14ac:dyDescent="0.35">
      <c r="A2211">
        <v>2204</v>
      </c>
      <c r="B2211" s="76">
        <v>44237</v>
      </c>
      <c r="C2211" s="1" t="s">
        <v>7000</v>
      </c>
      <c r="D2211" s="76">
        <v>44237</v>
      </c>
      <c r="E2211" s="1" t="s">
        <v>7001</v>
      </c>
      <c r="F2211" s="1" t="s">
        <v>7002</v>
      </c>
      <c r="G2211" s="1" t="s">
        <v>123</v>
      </c>
      <c r="H2211" s="1" t="s">
        <v>124</v>
      </c>
      <c r="I2211" s="1" t="s">
        <v>125</v>
      </c>
      <c r="J2211" s="1" t="s">
        <v>6641</v>
      </c>
      <c r="K2211" s="1" t="s">
        <v>6641</v>
      </c>
      <c r="L2211">
        <f>ROUNDUP(IF(B2211&gt;$D$4,0,($D$4-B2211+1)/365),0)</f>
        <v>0</v>
      </c>
      <c r="M2211">
        <f>ROUNDUP(IF(B2211&gt;$D$5,0,($D$5-B2211+1)/365),0)</f>
        <v>0</v>
      </c>
      <c r="N2211" s="28">
        <f>IF(OR(L2211=1,M2211=1),IF(B2211+364&lt;=$D$5,(B2211+364-$D$4+1)/365,IF(B2211&gt;$D$4,($D$5-B2211+1)/365,$D$6/365)),0)</f>
        <v>0</v>
      </c>
      <c r="O2211" s="28">
        <f>'Data &amp; Parameter'!$E$16*'Data &amp; Parameter'!$E$17*('Data &amp; Parameter'!$E$18+'Data &amp; Parameter'!$E$19)*'Data &amp; Parameter'!$E$20*'Data &amp; Parameter'!$E$37*N2211</f>
        <v>0</v>
      </c>
      <c r="P2211">
        <f>ROUNDUP(IF(D2211&gt;$D$4,0,($D$4-D2211+1)/365),0)</f>
        <v>0</v>
      </c>
      <c r="Q2211">
        <f>ROUNDUP(IF(D2211&gt;$D$5,0,($D$5-D2211+1)/365),0)</f>
        <v>0</v>
      </c>
      <c r="R2211" s="28">
        <f>IF(OR(P2211=1,Q2211=1),IF(D2211+364&lt;=$D$5,(D2211+364-$D$4+1)/365,IF(D2211&gt;$D$4,($D$5-D2211+1)/365,$D$6/365)),0)</f>
        <v>0</v>
      </c>
      <c r="S2211" s="28">
        <f>'Data &amp; Parameter'!$E$16*'Data &amp; Parameter'!$E$17*('Data &amp; Parameter'!$E$18+'Data &amp; Parameter'!$E$19)*'Data &amp; Parameter'!$E$20*'Data &amp; Parameter'!$E$37*R2211</f>
        <v>0</v>
      </c>
      <c r="T2211" s="28">
        <f t="shared" si="34"/>
        <v>0</v>
      </c>
    </row>
    <row r="2212" spans="1:20" ht="15.75" customHeight="1" x14ac:dyDescent="0.35">
      <c r="A2212">
        <v>2205</v>
      </c>
      <c r="B2212" s="76">
        <v>44237</v>
      </c>
      <c r="C2212" s="1" t="s">
        <v>7003</v>
      </c>
      <c r="D2212" s="76">
        <v>44237</v>
      </c>
      <c r="E2212" s="1" t="s">
        <v>7004</v>
      </c>
      <c r="F2212" s="1" t="s">
        <v>7005</v>
      </c>
      <c r="G2212" s="1" t="s">
        <v>123</v>
      </c>
      <c r="H2212" s="1" t="s">
        <v>124</v>
      </c>
      <c r="I2212" s="1" t="s">
        <v>125</v>
      </c>
      <c r="J2212" s="1" t="s">
        <v>6641</v>
      </c>
      <c r="K2212" s="1" t="s">
        <v>6641</v>
      </c>
      <c r="L2212">
        <f>ROUNDUP(IF(B2212&gt;$D$4,0,($D$4-B2212+1)/365),0)</f>
        <v>0</v>
      </c>
      <c r="M2212">
        <f>ROUNDUP(IF(B2212&gt;$D$5,0,($D$5-B2212+1)/365),0)</f>
        <v>0</v>
      </c>
      <c r="N2212" s="28">
        <f>IF(OR(L2212=1,M2212=1),IF(B2212+364&lt;=$D$5,(B2212+364-$D$4+1)/365,IF(B2212&gt;$D$4,($D$5-B2212+1)/365,$D$6/365)),0)</f>
        <v>0</v>
      </c>
      <c r="O2212" s="28">
        <f>'Data &amp; Parameter'!$E$16*'Data &amp; Parameter'!$E$17*('Data &amp; Parameter'!$E$18+'Data &amp; Parameter'!$E$19)*'Data &amp; Parameter'!$E$20*'Data &amp; Parameter'!$E$37*N2212</f>
        <v>0</v>
      </c>
      <c r="P2212">
        <f>ROUNDUP(IF(D2212&gt;$D$4,0,($D$4-D2212+1)/365),0)</f>
        <v>0</v>
      </c>
      <c r="Q2212">
        <f>ROUNDUP(IF(D2212&gt;$D$5,0,($D$5-D2212+1)/365),0)</f>
        <v>0</v>
      </c>
      <c r="R2212" s="28">
        <f>IF(OR(P2212=1,Q2212=1),IF(D2212+364&lt;=$D$5,(D2212+364-$D$4+1)/365,IF(D2212&gt;$D$4,($D$5-D2212+1)/365,$D$6/365)),0)</f>
        <v>0</v>
      </c>
      <c r="S2212" s="28">
        <f>'Data &amp; Parameter'!$E$16*'Data &amp; Parameter'!$E$17*('Data &amp; Parameter'!$E$18+'Data &amp; Parameter'!$E$19)*'Data &amp; Parameter'!$E$20*'Data &amp; Parameter'!$E$37*R2212</f>
        <v>0</v>
      </c>
      <c r="T2212" s="28">
        <f t="shared" si="34"/>
        <v>0</v>
      </c>
    </row>
    <row r="2213" spans="1:20" ht="15.75" customHeight="1" x14ac:dyDescent="0.35">
      <c r="A2213">
        <v>2206</v>
      </c>
      <c r="B2213" s="76">
        <v>44237</v>
      </c>
      <c r="C2213" s="1" t="s">
        <v>7006</v>
      </c>
      <c r="D2213" s="76">
        <v>44237</v>
      </c>
      <c r="E2213" s="1" t="s">
        <v>7007</v>
      </c>
      <c r="F2213" s="1" t="s">
        <v>7008</v>
      </c>
      <c r="G2213" s="1" t="s">
        <v>123</v>
      </c>
      <c r="H2213" s="1" t="s">
        <v>124</v>
      </c>
      <c r="I2213" s="1" t="s">
        <v>125</v>
      </c>
      <c r="J2213" s="1" t="s">
        <v>6641</v>
      </c>
      <c r="K2213" s="1" t="s">
        <v>6641</v>
      </c>
      <c r="L2213">
        <f>ROUNDUP(IF(B2213&gt;$D$4,0,($D$4-B2213+1)/365),0)</f>
        <v>0</v>
      </c>
      <c r="M2213">
        <f>ROUNDUP(IF(B2213&gt;$D$5,0,($D$5-B2213+1)/365),0)</f>
        <v>0</v>
      </c>
      <c r="N2213" s="28">
        <f>IF(OR(L2213=1,M2213=1),IF(B2213+364&lt;=$D$5,(B2213+364-$D$4+1)/365,IF(B2213&gt;$D$4,($D$5-B2213+1)/365,$D$6/365)),0)</f>
        <v>0</v>
      </c>
      <c r="O2213" s="28">
        <f>'Data &amp; Parameter'!$E$16*'Data &amp; Parameter'!$E$17*('Data &amp; Parameter'!$E$18+'Data &amp; Parameter'!$E$19)*'Data &amp; Parameter'!$E$20*'Data &amp; Parameter'!$E$37*N2213</f>
        <v>0</v>
      </c>
      <c r="P2213">
        <f>ROUNDUP(IF(D2213&gt;$D$4,0,($D$4-D2213+1)/365),0)</f>
        <v>0</v>
      </c>
      <c r="Q2213">
        <f>ROUNDUP(IF(D2213&gt;$D$5,0,($D$5-D2213+1)/365),0)</f>
        <v>0</v>
      </c>
      <c r="R2213" s="28">
        <f>IF(OR(P2213=1,Q2213=1),IF(D2213+364&lt;=$D$5,(D2213+364-$D$4+1)/365,IF(D2213&gt;$D$4,($D$5-D2213+1)/365,$D$6/365)),0)</f>
        <v>0</v>
      </c>
      <c r="S2213" s="28">
        <f>'Data &amp; Parameter'!$E$16*'Data &amp; Parameter'!$E$17*('Data &amp; Parameter'!$E$18+'Data &amp; Parameter'!$E$19)*'Data &amp; Parameter'!$E$20*'Data &amp; Parameter'!$E$37*R2213</f>
        <v>0</v>
      </c>
      <c r="T2213" s="28">
        <f t="shared" si="34"/>
        <v>0</v>
      </c>
    </row>
    <row r="2214" spans="1:20" ht="15.75" customHeight="1" x14ac:dyDescent="0.35">
      <c r="A2214">
        <v>2207</v>
      </c>
      <c r="B2214" s="76">
        <v>44237</v>
      </c>
      <c r="C2214" s="1" t="s">
        <v>7009</v>
      </c>
      <c r="D2214" s="76">
        <v>44237</v>
      </c>
      <c r="E2214" s="1" t="s">
        <v>7010</v>
      </c>
      <c r="F2214" s="1" t="s">
        <v>7011</v>
      </c>
      <c r="G2214" s="1" t="s">
        <v>123</v>
      </c>
      <c r="H2214" s="1" t="s">
        <v>124</v>
      </c>
      <c r="I2214" s="1" t="s">
        <v>125</v>
      </c>
      <c r="J2214" s="1" t="s">
        <v>6641</v>
      </c>
      <c r="K2214" s="1" t="s">
        <v>6641</v>
      </c>
      <c r="L2214">
        <f>ROUNDUP(IF(B2214&gt;$D$4,0,($D$4-B2214+1)/365),0)</f>
        <v>0</v>
      </c>
      <c r="M2214">
        <f>ROUNDUP(IF(B2214&gt;$D$5,0,($D$5-B2214+1)/365),0)</f>
        <v>0</v>
      </c>
      <c r="N2214" s="28">
        <f>IF(OR(L2214=1,M2214=1),IF(B2214+364&lt;=$D$5,(B2214+364-$D$4+1)/365,IF(B2214&gt;$D$4,($D$5-B2214+1)/365,$D$6/365)),0)</f>
        <v>0</v>
      </c>
      <c r="O2214" s="28">
        <f>'Data &amp; Parameter'!$E$16*'Data &amp; Parameter'!$E$17*('Data &amp; Parameter'!$E$18+'Data &amp; Parameter'!$E$19)*'Data &amp; Parameter'!$E$20*'Data &amp; Parameter'!$E$37*N2214</f>
        <v>0</v>
      </c>
      <c r="P2214">
        <f>ROUNDUP(IF(D2214&gt;$D$4,0,($D$4-D2214+1)/365),0)</f>
        <v>0</v>
      </c>
      <c r="Q2214">
        <f>ROUNDUP(IF(D2214&gt;$D$5,0,($D$5-D2214+1)/365),0)</f>
        <v>0</v>
      </c>
      <c r="R2214" s="28">
        <f>IF(OR(P2214=1,Q2214=1),IF(D2214+364&lt;=$D$5,(D2214+364-$D$4+1)/365,IF(D2214&gt;$D$4,($D$5-D2214+1)/365,$D$6/365)),0)</f>
        <v>0</v>
      </c>
      <c r="S2214" s="28">
        <f>'Data &amp; Parameter'!$E$16*'Data &amp; Parameter'!$E$17*('Data &amp; Parameter'!$E$18+'Data &amp; Parameter'!$E$19)*'Data &amp; Parameter'!$E$20*'Data &amp; Parameter'!$E$37*R2214</f>
        <v>0</v>
      </c>
      <c r="T2214" s="28">
        <f t="shared" si="34"/>
        <v>0</v>
      </c>
    </row>
    <row r="2215" spans="1:20" ht="15.75" customHeight="1" x14ac:dyDescent="0.35">
      <c r="A2215">
        <v>2208</v>
      </c>
      <c r="B2215" s="76">
        <v>44237</v>
      </c>
      <c r="C2215" s="1" t="s">
        <v>7012</v>
      </c>
      <c r="D2215" s="76">
        <v>44237</v>
      </c>
      <c r="E2215" s="1" t="s">
        <v>7013</v>
      </c>
      <c r="F2215" s="1" t="s">
        <v>7014</v>
      </c>
      <c r="G2215" s="1" t="s">
        <v>123</v>
      </c>
      <c r="H2215" s="1" t="s">
        <v>124</v>
      </c>
      <c r="I2215" s="1" t="s">
        <v>125</v>
      </c>
      <c r="J2215" s="1" t="s">
        <v>6641</v>
      </c>
      <c r="K2215" s="1" t="s">
        <v>6641</v>
      </c>
      <c r="L2215">
        <f>ROUNDUP(IF(B2215&gt;$D$4,0,($D$4-B2215+1)/365),0)</f>
        <v>0</v>
      </c>
      <c r="M2215">
        <f>ROUNDUP(IF(B2215&gt;$D$5,0,($D$5-B2215+1)/365),0)</f>
        <v>0</v>
      </c>
      <c r="N2215" s="28">
        <f>IF(OR(L2215=1,M2215=1),IF(B2215+364&lt;=$D$5,(B2215+364-$D$4+1)/365,IF(B2215&gt;$D$4,($D$5-B2215+1)/365,$D$6/365)),0)</f>
        <v>0</v>
      </c>
      <c r="O2215" s="28">
        <f>'Data &amp; Parameter'!$E$16*'Data &amp; Parameter'!$E$17*('Data &amp; Parameter'!$E$18+'Data &amp; Parameter'!$E$19)*'Data &amp; Parameter'!$E$20*'Data &amp; Parameter'!$E$37*N2215</f>
        <v>0</v>
      </c>
      <c r="P2215">
        <f>ROUNDUP(IF(D2215&gt;$D$4,0,($D$4-D2215+1)/365),0)</f>
        <v>0</v>
      </c>
      <c r="Q2215">
        <f>ROUNDUP(IF(D2215&gt;$D$5,0,($D$5-D2215+1)/365),0)</f>
        <v>0</v>
      </c>
      <c r="R2215" s="28">
        <f>IF(OR(P2215=1,Q2215=1),IF(D2215+364&lt;=$D$5,(D2215+364-$D$4+1)/365,IF(D2215&gt;$D$4,($D$5-D2215+1)/365,$D$6/365)),0)</f>
        <v>0</v>
      </c>
      <c r="S2215" s="28">
        <f>'Data &amp; Parameter'!$E$16*'Data &amp; Parameter'!$E$17*('Data &amp; Parameter'!$E$18+'Data &amp; Parameter'!$E$19)*'Data &amp; Parameter'!$E$20*'Data &amp; Parameter'!$E$37*R2215</f>
        <v>0</v>
      </c>
      <c r="T2215" s="28">
        <f t="shared" si="34"/>
        <v>0</v>
      </c>
    </row>
    <row r="2216" spans="1:20" ht="15.75" customHeight="1" x14ac:dyDescent="0.35">
      <c r="A2216">
        <v>2209</v>
      </c>
      <c r="B2216" s="76">
        <v>44237</v>
      </c>
      <c r="C2216" s="1" t="s">
        <v>7015</v>
      </c>
      <c r="D2216" s="76">
        <v>44237</v>
      </c>
      <c r="E2216" s="1" t="s">
        <v>7016</v>
      </c>
      <c r="F2216" s="1" t="s">
        <v>7017</v>
      </c>
      <c r="G2216" s="1" t="s">
        <v>123</v>
      </c>
      <c r="H2216" s="1" t="s">
        <v>124</v>
      </c>
      <c r="I2216" s="1" t="s">
        <v>125</v>
      </c>
      <c r="J2216" s="1" t="s">
        <v>6641</v>
      </c>
      <c r="K2216" s="1" t="s">
        <v>6641</v>
      </c>
      <c r="L2216">
        <f>ROUNDUP(IF(B2216&gt;$D$4,0,($D$4-B2216+1)/365),0)</f>
        <v>0</v>
      </c>
      <c r="M2216">
        <f>ROUNDUP(IF(B2216&gt;$D$5,0,($D$5-B2216+1)/365),0)</f>
        <v>0</v>
      </c>
      <c r="N2216" s="28">
        <f>IF(OR(L2216=1,M2216=1),IF(B2216+364&lt;=$D$5,(B2216+364-$D$4+1)/365,IF(B2216&gt;$D$4,($D$5-B2216+1)/365,$D$6/365)),0)</f>
        <v>0</v>
      </c>
      <c r="O2216" s="28">
        <f>'Data &amp; Parameter'!$E$16*'Data &amp; Parameter'!$E$17*('Data &amp; Parameter'!$E$18+'Data &amp; Parameter'!$E$19)*'Data &amp; Parameter'!$E$20*'Data &amp; Parameter'!$E$37*N2216</f>
        <v>0</v>
      </c>
      <c r="P2216">
        <f>ROUNDUP(IF(D2216&gt;$D$4,0,($D$4-D2216+1)/365),0)</f>
        <v>0</v>
      </c>
      <c r="Q2216">
        <f>ROUNDUP(IF(D2216&gt;$D$5,0,($D$5-D2216+1)/365),0)</f>
        <v>0</v>
      </c>
      <c r="R2216" s="28">
        <f>IF(OR(P2216=1,Q2216=1),IF(D2216+364&lt;=$D$5,(D2216+364-$D$4+1)/365,IF(D2216&gt;$D$4,($D$5-D2216+1)/365,$D$6/365)),0)</f>
        <v>0</v>
      </c>
      <c r="S2216" s="28">
        <f>'Data &amp; Parameter'!$E$16*'Data &amp; Parameter'!$E$17*('Data &amp; Parameter'!$E$18+'Data &amp; Parameter'!$E$19)*'Data &amp; Parameter'!$E$20*'Data &amp; Parameter'!$E$37*R2216</f>
        <v>0</v>
      </c>
      <c r="T2216" s="28">
        <f t="shared" si="34"/>
        <v>0</v>
      </c>
    </row>
    <row r="2217" spans="1:20" ht="15.75" customHeight="1" x14ac:dyDescent="0.35">
      <c r="A2217">
        <v>2210</v>
      </c>
      <c r="B2217" s="76">
        <v>44237</v>
      </c>
      <c r="C2217" s="1" t="s">
        <v>7018</v>
      </c>
      <c r="D2217" s="76">
        <v>44237</v>
      </c>
      <c r="E2217" s="1" t="s">
        <v>7019</v>
      </c>
      <c r="F2217" s="1" t="s">
        <v>7020</v>
      </c>
      <c r="G2217" s="1" t="s">
        <v>123</v>
      </c>
      <c r="H2217" s="1" t="s">
        <v>124</v>
      </c>
      <c r="I2217" s="1" t="s">
        <v>125</v>
      </c>
      <c r="J2217" s="1" t="s">
        <v>6641</v>
      </c>
      <c r="K2217" s="1" t="s">
        <v>6709</v>
      </c>
      <c r="L2217">
        <f>ROUNDUP(IF(B2217&gt;$D$4,0,($D$4-B2217+1)/365),0)</f>
        <v>0</v>
      </c>
      <c r="M2217">
        <f>ROUNDUP(IF(B2217&gt;$D$5,0,($D$5-B2217+1)/365),0)</f>
        <v>0</v>
      </c>
      <c r="N2217" s="28">
        <f>IF(OR(L2217=1,M2217=1),IF(B2217+364&lt;=$D$5,(B2217+364-$D$4+1)/365,IF(B2217&gt;$D$4,($D$5-B2217+1)/365,$D$6/365)),0)</f>
        <v>0</v>
      </c>
      <c r="O2217" s="28">
        <f>'Data &amp; Parameter'!$E$16*'Data &amp; Parameter'!$E$17*('Data &amp; Parameter'!$E$18+'Data &amp; Parameter'!$E$19)*'Data &amp; Parameter'!$E$20*'Data &amp; Parameter'!$E$37*N2217</f>
        <v>0</v>
      </c>
      <c r="P2217">
        <f>ROUNDUP(IF(D2217&gt;$D$4,0,($D$4-D2217+1)/365),0)</f>
        <v>0</v>
      </c>
      <c r="Q2217">
        <f>ROUNDUP(IF(D2217&gt;$D$5,0,($D$5-D2217+1)/365),0)</f>
        <v>0</v>
      </c>
      <c r="R2217" s="28">
        <f>IF(OR(P2217=1,Q2217=1),IF(D2217+364&lt;=$D$5,(D2217+364-$D$4+1)/365,IF(D2217&gt;$D$4,($D$5-D2217+1)/365,$D$6/365)),0)</f>
        <v>0</v>
      </c>
      <c r="S2217" s="28">
        <f>'Data &amp; Parameter'!$E$16*'Data &amp; Parameter'!$E$17*('Data &amp; Parameter'!$E$18+'Data &amp; Parameter'!$E$19)*'Data &amp; Parameter'!$E$20*'Data &amp; Parameter'!$E$37*R2217</f>
        <v>0</v>
      </c>
      <c r="T2217" s="28">
        <f t="shared" si="34"/>
        <v>0</v>
      </c>
    </row>
    <row r="2218" spans="1:20" ht="15.75" customHeight="1" x14ac:dyDescent="0.35">
      <c r="A2218">
        <v>2211</v>
      </c>
      <c r="B2218" s="76">
        <v>44237</v>
      </c>
      <c r="C2218" s="1" t="s">
        <v>7021</v>
      </c>
      <c r="D2218" s="76">
        <v>44237</v>
      </c>
      <c r="E2218" s="1" t="s">
        <v>7022</v>
      </c>
      <c r="F2218" s="1" t="s">
        <v>7023</v>
      </c>
      <c r="G2218" s="1" t="s">
        <v>123</v>
      </c>
      <c r="H2218" s="1" t="s">
        <v>124</v>
      </c>
      <c r="I2218" s="1" t="s">
        <v>125</v>
      </c>
      <c r="J2218" s="1" t="s">
        <v>6641</v>
      </c>
      <c r="K2218" s="1" t="s">
        <v>6641</v>
      </c>
      <c r="L2218">
        <f>ROUNDUP(IF(B2218&gt;$D$4,0,($D$4-B2218+1)/365),0)</f>
        <v>0</v>
      </c>
      <c r="M2218">
        <f>ROUNDUP(IF(B2218&gt;$D$5,0,($D$5-B2218+1)/365),0)</f>
        <v>0</v>
      </c>
      <c r="N2218" s="28">
        <f>IF(OR(L2218=1,M2218=1),IF(B2218+364&lt;=$D$5,(B2218+364-$D$4+1)/365,IF(B2218&gt;$D$4,($D$5-B2218+1)/365,$D$6/365)),0)</f>
        <v>0</v>
      </c>
      <c r="O2218" s="28">
        <f>'Data &amp; Parameter'!$E$16*'Data &amp; Parameter'!$E$17*('Data &amp; Parameter'!$E$18+'Data &amp; Parameter'!$E$19)*'Data &amp; Parameter'!$E$20*'Data &amp; Parameter'!$E$37*N2218</f>
        <v>0</v>
      </c>
      <c r="P2218">
        <f>ROUNDUP(IF(D2218&gt;$D$4,0,($D$4-D2218+1)/365),0)</f>
        <v>0</v>
      </c>
      <c r="Q2218">
        <f>ROUNDUP(IF(D2218&gt;$D$5,0,($D$5-D2218+1)/365),0)</f>
        <v>0</v>
      </c>
      <c r="R2218" s="28">
        <f>IF(OR(P2218=1,Q2218=1),IF(D2218+364&lt;=$D$5,(D2218+364-$D$4+1)/365,IF(D2218&gt;$D$4,($D$5-D2218+1)/365,$D$6/365)),0)</f>
        <v>0</v>
      </c>
      <c r="S2218" s="28">
        <f>'Data &amp; Parameter'!$E$16*'Data &amp; Parameter'!$E$17*('Data &amp; Parameter'!$E$18+'Data &amp; Parameter'!$E$19)*'Data &amp; Parameter'!$E$20*'Data &amp; Parameter'!$E$37*R2218</f>
        <v>0</v>
      </c>
      <c r="T2218" s="28">
        <f t="shared" si="34"/>
        <v>0</v>
      </c>
    </row>
    <row r="2219" spans="1:20" ht="15.75" customHeight="1" x14ac:dyDescent="0.35">
      <c r="A2219">
        <v>2212</v>
      </c>
      <c r="B2219" s="76">
        <v>44237</v>
      </c>
      <c r="C2219" s="1" t="s">
        <v>7024</v>
      </c>
      <c r="D2219" s="76">
        <v>44237</v>
      </c>
      <c r="E2219" s="1" t="s">
        <v>7025</v>
      </c>
      <c r="F2219" s="1" t="s">
        <v>7026</v>
      </c>
      <c r="G2219" s="1" t="s">
        <v>123</v>
      </c>
      <c r="H2219" s="1" t="s">
        <v>124</v>
      </c>
      <c r="I2219" s="1" t="s">
        <v>125</v>
      </c>
      <c r="J2219" s="1" t="s">
        <v>7027</v>
      </c>
      <c r="K2219" s="1" t="s">
        <v>7027</v>
      </c>
      <c r="L2219">
        <f>ROUNDUP(IF(B2219&gt;$D$4,0,($D$4-B2219+1)/365),0)</f>
        <v>0</v>
      </c>
      <c r="M2219">
        <f>ROUNDUP(IF(B2219&gt;$D$5,0,($D$5-B2219+1)/365),0)</f>
        <v>0</v>
      </c>
      <c r="N2219" s="28">
        <f>IF(OR(L2219=1,M2219=1),IF(B2219+364&lt;=$D$5,(B2219+364-$D$4+1)/365,IF(B2219&gt;$D$4,($D$5-B2219+1)/365,$D$6/365)),0)</f>
        <v>0</v>
      </c>
      <c r="O2219" s="28">
        <f>'Data &amp; Parameter'!$E$16*'Data &amp; Parameter'!$E$17*('Data &amp; Parameter'!$E$18+'Data &amp; Parameter'!$E$19)*'Data &amp; Parameter'!$E$20*'Data &amp; Parameter'!$E$37*N2219</f>
        <v>0</v>
      </c>
      <c r="P2219">
        <f>ROUNDUP(IF(D2219&gt;$D$4,0,($D$4-D2219+1)/365),0)</f>
        <v>0</v>
      </c>
      <c r="Q2219">
        <f>ROUNDUP(IF(D2219&gt;$D$5,0,($D$5-D2219+1)/365),0)</f>
        <v>0</v>
      </c>
      <c r="R2219" s="28">
        <f>IF(OR(P2219=1,Q2219=1),IF(D2219+364&lt;=$D$5,(D2219+364-$D$4+1)/365,IF(D2219&gt;$D$4,($D$5-D2219+1)/365,$D$6/365)),0)</f>
        <v>0</v>
      </c>
      <c r="S2219" s="28">
        <f>'Data &amp; Parameter'!$E$16*'Data &amp; Parameter'!$E$17*('Data &amp; Parameter'!$E$18+'Data &amp; Parameter'!$E$19)*'Data &amp; Parameter'!$E$20*'Data &amp; Parameter'!$E$37*R2219</f>
        <v>0</v>
      </c>
      <c r="T2219" s="28">
        <f t="shared" si="34"/>
        <v>0</v>
      </c>
    </row>
    <row r="2220" spans="1:20" ht="15.75" customHeight="1" x14ac:dyDescent="0.35">
      <c r="A2220">
        <v>2213</v>
      </c>
      <c r="B2220" s="76">
        <v>44237</v>
      </c>
      <c r="C2220" s="1" t="s">
        <v>7028</v>
      </c>
      <c r="D2220" s="76">
        <v>44237</v>
      </c>
      <c r="E2220" s="1" t="s">
        <v>7029</v>
      </c>
      <c r="F2220" s="1" t="s">
        <v>7030</v>
      </c>
      <c r="G2220" s="1" t="s">
        <v>123</v>
      </c>
      <c r="H2220" s="1" t="s">
        <v>124</v>
      </c>
      <c r="I2220" s="1" t="s">
        <v>125</v>
      </c>
      <c r="J2220" s="1" t="s">
        <v>7031</v>
      </c>
      <c r="K2220" s="1" t="s">
        <v>7031</v>
      </c>
      <c r="L2220">
        <f>ROUNDUP(IF(B2220&gt;$D$4,0,($D$4-B2220+1)/365),0)</f>
        <v>0</v>
      </c>
      <c r="M2220">
        <f>ROUNDUP(IF(B2220&gt;$D$5,0,($D$5-B2220+1)/365),0)</f>
        <v>0</v>
      </c>
      <c r="N2220" s="28">
        <f>IF(OR(L2220=1,M2220=1),IF(B2220+364&lt;=$D$5,(B2220+364-$D$4+1)/365,IF(B2220&gt;$D$4,($D$5-B2220+1)/365,$D$6/365)),0)</f>
        <v>0</v>
      </c>
      <c r="O2220" s="28">
        <f>'Data &amp; Parameter'!$E$16*'Data &amp; Parameter'!$E$17*('Data &amp; Parameter'!$E$18+'Data &amp; Parameter'!$E$19)*'Data &amp; Parameter'!$E$20*'Data &amp; Parameter'!$E$37*N2220</f>
        <v>0</v>
      </c>
      <c r="P2220">
        <f>ROUNDUP(IF(D2220&gt;$D$4,0,($D$4-D2220+1)/365),0)</f>
        <v>0</v>
      </c>
      <c r="Q2220">
        <f>ROUNDUP(IF(D2220&gt;$D$5,0,($D$5-D2220+1)/365),0)</f>
        <v>0</v>
      </c>
      <c r="R2220" s="28">
        <f>IF(OR(P2220=1,Q2220=1),IF(D2220+364&lt;=$D$5,(D2220+364-$D$4+1)/365,IF(D2220&gt;$D$4,($D$5-D2220+1)/365,$D$6/365)),0)</f>
        <v>0</v>
      </c>
      <c r="S2220" s="28">
        <f>'Data &amp; Parameter'!$E$16*'Data &amp; Parameter'!$E$17*('Data &amp; Parameter'!$E$18+'Data &amp; Parameter'!$E$19)*'Data &amp; Parameter'!$E$20*'Data &amp; Parameter'!$E$37*R2220</f>
        <v>0</v>
      </c>
      <c r="T2220" s="28">
        <f t="shared" si="34"/>
        <v>0</v>
      </c>
    </row>
    <row r="2221" spans="1:20" ht="15.75" customHeight="1" x14ac:dyDescent="0.35">
      <c r="A2221">
        <v>2214</v>
      </c>
      <c r="B2221" s="76">
        <v>44237</v>
      </c>
      <c r="C2221" s="1" t="s">
        <v>7032</v>
      </c>
      <c r="D2221" s="76">
        <v>44237</v>
      </c>
      <c r="E2221" s="1" t="s">
        <v>7033</v>
      </c>
      <c r="F2221" s="1" t="s">
        <v>7034</v>
      </c>
      <c r="G2221" s="1" t="s">
        <v>123</v>
      </c>
      <c r="H2221" s="1" t="s">
        <v>124</v>
      </c>
      <c r="I2221" s="1" t="s">
        <v>125</v>
      </c>
      <c r="J2221" s="1" t="s">
        <v>7031</v>
      </c>
      <c r="K2221" s="1" t="s">
        <v>7027</v>
      </c>
      <c r="L2221">
        <f>ROUNDUP(IF(B2221&gt;$D$4,0,($D$4-B2221+1)/365),0)</f>
        <v>0</v>
      </c>
      <c r="M2221">
        <f>ROUNDUP(IF(B2221&gt;$D$5,0,($D$5-B2221+1)/365),0)</f>
        <v>0</v>
      </c>
      <c r="N2221" s="28">
        <f>IF(OR(L2221=1,M2221=1),IF(B2221+364&lt;=$D$5,(B2221+364-$D$4+1)/365,IF(B2221&gt;$D$4,($D$5-B2221+1)/365,$D$6/365)),0)</f>
        <v>0</v>
      </c>
      <c r="O2221" s="28">
        <f>'Data &amp; Parameter'!$E$16*'Data &amp; Parameter'!$E$17*('Data &amp; Parameter'!$E$18+'Data &amp; Parameter'!$E$19)*'Data &amp; Parameter'!$E$20*'Data &amp; Parameter'!$E$37*N2221</f>
        <v>0</v>
      </c>
      <c r="P2221">
        <f>ROUNDUP(IF(D2221&gt;$D$4,0,($D$4-D2221+1)/365),0)</f>
        <v>0</v>
      </c>
      <c r="Q2221">
        <f>ROUNDUP(IF(D2221&gt;$D$5,0,($D$5-D2221+1)/365),0)</f>
        <v>0</v>
      </c>
      <c r="R2221" s="28">
        <f>IF(OR(P2221=1,Q2221=1),IF(D2221+364&lt;=$D$5,(D2221+364-$D$4+1)/365,IF(D2221&gt;$D$4,($D$5-D2221+1)/365,$D$6/365)),0)</f>
        <v>0</v>
      </c>
      <c r="S2221" s="28">
        <f>'Data &amp; Parameter'!$E$16*'Data &amp; Parameter'!$E$17*('Data &amp; Parameter'!$E$18+'Data &amp; Parameter'!$E$19)*'Data &amp; Parameter'!$E$20*'Data &amp; Parameter'!$E$37*R2221</f>
        <v>0</v>
      </c>
      <c r="T2221" s="28">
        <f t="shared" si="34"/>
        <v>0</v>
      </c>
    </row>
    <row r="2222" spans="1:20" ht="15.75" customHeight="1" x14ac:dyDescent="0.35">
      <c r="A2222">
        <v>2215</v>
      </c>
      <c r="B2222" s="76">
        <v>44237</v>
      </c>
      <c r="C2222" s="1" t="s">
        <v>7035</v>
      </c>
      <c r="D2222" s="76">
        <v>44237</v>
      </c>
      <c r="E2222" s="1" t="s">
        <v>7036</v>
      </c>
      <c r="F2222" s="1" t="s">
        <v>7037</v>
      </c>
      <c r="G2222" s="1" t="s">
        <v>123</v>
      </c>
      <c r="H2222" s="1" t="s">
        <v>124</v>
      </c>
      <c r="I2222" s="1" t="s">
        <v>125</v>
      </c>
      <c r="J2222" s="1" t="s">
        <v>7031</v>
      </c>
      <c r="K2222" s="1" t="s">
        <v>7031</v>
      </c>
      <c r="L2222">
        <f>ROUNDUP(IF(B2222&gt;$D$4,0,($D$4-B2222+1)/365),0)</f>
        <v>0</v>
      </c>
      <c r="M2222">
        <f>ROUNDUP(IF(B2222&gt;$D$5,0,($D$5-B2222+1)/365),0)</f>
        <v>0</v>
      </c>
      <c r="N2222" s="28">
        <f>IF(OR(L2222=1,M2222=1),IF(B2222+364&lt;=$D$5,(B2222+364-$D$4+1)/365,IF(B2222&gt;$D$4,($D$5-B2222+1)/365,$D$6/365)),0)</f>
        <v>0</v>
      </c>
      <c r="O2222" s="28">
        <f>'Data &amp; Parameter'!$E$16*'Data &amp; Parameter'!$E$17*('Data &amp; Parameter'!$E$18+'Data &amp; Parameter'!$E$19)*'Data &amp; Parameter'!$E$20*'Data &amp; Parameter'!$E$37*N2222</f>
        <v>0</v>
      </c>
      <c r="P2222">
        <f>ROUNDUP(IF(D2222&gt;$D$4,0,($D$4-D2222+1)/365),0)</f>
        <v>0</v>
      </c>
      <c r="Q2222">
        <f>ROUNDUP(IF(D2222&gt;$D$5,0,($D$5-D2222+1)/365),0)</f>
        <v>0</v>
      </c>
      <c r="R2222" s="28">
        <f>IF(OR(P2222=1,Q2222=1),IF(D2222+364&lt;=$D$5,(D2222+364-$D$4+1)/365,IF(D2222&gt;$D$4,($D$5-D2222+1)/365,$D$6/365)),0)</f>
        <v>0</v>
      </c>
      <c r="S2222" s="28">
        <f>'Data &amp; Parameter'!$E$16*'Data &amp; Parameter'!$E$17*('Data &amp; Parameter'!$E$18+'Data &amp; Parameter'!$E$19)*'Data &amp; Parameter'!$E$20*'Data &amp; Parameter'!$E$37*R2222</f>
        <v>0</v>
      </c>
      <c r="T2222" s="28">
        <f t="shared" si="34"/>
        <v>0</v>
      </c>
    </row>
    <row r="2223" spans="1:20" ht="15.75" customHeight="1" x14ac:dyDescent="0.35">
      <c r="A2223">
        <v>2216</v>
      </c>
      <c r="B2223" s="76">
        <v>44237</v>
      </c>
      <c r="C2223" s="1" t="s">
        <v>7038</v>
      </c>
      <c r="D2223" s="76">
        <v>44237</v>
      </c>
      <c r="E2223" s="1" t="s">
        <v>7039</v>
      </c>
      <c r="F2223" s="1" t="s">
        <v>7040</v>
      </c>
      <c r="G2223" s="1" t="s">
        <v>123</v>
      </c>
      <c r="H2223" s="1" t="s">
        <v>124</v>
      </c>
      <c r="I2223" s="1" t="s">
        <v>125</v>
      </c>
      <c r="J2223" s="1" t="s">
        <v>7031</v>
      </c>
      <c r="K2223" s="1" t="s">
        <v>7031</v>
      </c>
      <c r="L2223">
        <f>ROUNDUP(IF(B2223&gt;$D$4,0,($D$4-B2223+1)/365),0)</f>
        <v>0</v>
      </c>
      <c r="M2223">
        <f>ROUNDUP(IF(B2223&gt;$D$5,0,($D$5-B2223+1)/365),0)</f>
        <v>0</v>
      </c>
      <c r="N2223" s="28">
        <f>IF(OR(L2223=1,M2223=1),IF(B2223+364&lt;=$D$5,(B2223+364-$D$4+1)/365,IF(B2223&gt;$D$4,($D$5-B2223+1)/365,$D$6/365)),0)</f>
        <v>0</v>
      </c>
      <c r="O2223" s="28">
        <f>'Data &amp; Parameter'!$E$16*'Data &amp; Parameter'!$E$17*('Data &amp; Parameter'!$E$18+'Data &amp; Parameter'!$E$19)*'Data &amp; Parameter'!$E$20*'Data &amp; Parameter'!$E$37*N2223</f>
        <v>0</v>
      </c>
      <c r="P2223">
        <f>ROUNDUP(IF(D2223&gt;$D$4,0,($D$4-D2223+1)/365),0)</f>
        <v>0</v>
      </c>
      <c r="Q2223">
        <f>ROUNDUP(IF(D2223&gt;$D$5,0,($D$5-D2223+1)/365),0)</f>
        <v>0</v>
      </c>
      <c r="R2223" s="28">
        <f>IF(OR(P2223=1,Q2223=1),IF(D2223+364&lt;=$D$5,(D2223+364-$D$4+1)/365,IF(D2223&gt;$D$4,($D$5-D2223+1)/365,$D$6/365)),0)</f>
        <v>0</v>
      </c>
      <c r="S2223" s="28">
        <f>'Data &amp; Parameter'!$E$16*'Data &amp; Parameter'!$E$17*('Data &amp; Parameter'!$E$18+'Data &amp; Parameter'!$E$19)*'Data &amp; Parameter'!$E$20*'Data &amp; Parameter'!$E$37*R2223</f>
        <v>0</v>
      </c>
      <c r="T2223" s="28">
        <f t="shared" si="34"/>
        <v>0</v>
      </c>
    </row>
    <row r="2224" spans="1:20" ht="15.75" customHeight="1" x14ac:dyDescent="0.35">
      <c r="A2224">
        <v>2217</v>
      </c>
      <c r="B2224" s="76">
        <v>44237</v>
      </c>
      <c r="C2224" s="1" t="s">
        <v>7041</v>
      </c>
      <c r="D2224" s="76">
        <v>44237</v>
      </c>
      <c r="E2224" s="1" t="s">
        <v>7042</v>
      </c>
      <c r="F2224" s="1" t="s">
        <v>7043</v>
      </c>
      <c r="G2224" s="1" t="s">
        <v>123</v>
      </c>
      <c r="H2224" s="1" t="s">
        <v>124</v>
      </c>
      <c r="I2224" s="1" t="s">
        <v>125</v>
      </c>
      <c r="J2224" s="1" t="s">
        <v>7031</v>
      </c>
      <c r="K2224" s="1" t="s">
        <v>7031</v>
      </c>
      <c r="L2224">
        <f>ROUNDUP(IF(B2224&gt;$D$4,0,($D$4-B2224+1)/365),0)</f>
        <v>0</v>
      </c>
      <c r="M2224">
        <f>ROUNDUP(IF(B2224&gt;$D$5,0,($D$5-B2224+1)/365),0)</f>
        <v>0</v>
      </c>
      <c r="N2224" s="28">
        <f>IF(OR(L2224=1,M2224=1),IF(B2224+364&lt;=$D$5,(B2224+364-$D$4+1)/365,IF(B2224&gt;$D$4,($D$5-B2224+1)/365,$D$6/365)),0)</f>
        <v>0</v>
      </c>
      <c r="O2224" s="28">
        <f>'Data &amp; Parameter'!$E$16*'Data &amp; Parameter'!$E$17*('Data &amp; Parameter'!$E$18+'Data &amp; Parameter'!$E$19)*'Data &amp; Parameter'!$E$20*'Data &amp; Parameter'!$E$37*N2224</f>
        <v>0</v>
      </c>
      <c r="P2224">
        <f>ROUNDUP(IF(D2224&gt;$D$4,0,($D$4-D2224+1)/365),0)</f>
        <v>0</v>
      </c>
      <c r="Q2224">
        <f>ROUNDUP(IF(D2224&gt;$D$5,0,($D$5-D2224+1)/365),0)</f>
        <v>0</v>
      </c>
      <c r="R2224" s="28">
        <f>IF(OR(P2224=1,Q2224=1),IF(D2224+364&lt;=$D$5,(D2224+364-$D$4+1)/365,IF(D2224&gt;$D$4,($D$5-D2224+1)/365,$D$6/365)),0)</f>
        <v>0</v>
      </c>
      <c r="S2224" s="28">
        <f>'Data &amp; Parameter'!$E$16*'Data &amp; Parameter'!$E$17*('Data &amp; Parameter'!$E$18+'Data &amp; Parameter'!$E$19)*'Data &amp; Parameter'!$E$20*'Data &amp; Parameter'!$E$37*R2224</f>
        <v>0</v>
      </c>
      <c r="T2224" s="28">
        <f t="shared" si="34"/>
        <v>0</v>
      </c>
    </row>
    <row r="2225" spans="1:20" ht="15.75" customHeight="1" x14ac:dyDescent="0.35">
      <c r="A2225">
        <v>2218</v>
      </c>
      <c r="B2225" s="76">
        <v>44237</v>
      </c>
      <c r="C2225" s="1" t="s">
        <v>7044</v>
      </c>
      <c r="D2225" s="76">
        <v>44237</v>
      </c>
      <c r="E2225" s="1" t="s">
        <v>7045</v>
      </c>
      <c r="F2225" s="1" t="s">
        <v>7046</v>
      </c>
      <c r="G2225" s="1" t="s">
        <v>123</v>
      </c>
      <c r="H2225" s="1" t="s">
        <v>124</v>
      </c>
      <c r="I2225" s="1" t="s">
        <v>125</v>
      </c>
      <c r="J2225" s="1" t="s">
        <v>7031</v>
      </c>
      <c r="K2225" s="1" t="s">
        <v>7047</v>
      </c>
      <c r="L2225">
        <f>ROUNDUP(IF(B2225&gt;$D$4,0,($D$4-B2225+1)/365),0)</f>
        <v>0</v>
      </c>
      <c r="M2225">
        <f>ROUNDUP(IF(B2225&gt;$D$5,0,($D$5-B2225+1)/365),0)</f>
        <v>0</v>
      </c>
      <c r="N2225" s="28">
        <f>IF(OR(L2225=1,M2225=1),IF(B2225+364&lt;=$D$5,(B2225+364-$D$4+1)/365,IF(B2225&gt;$D$4,($D$5-B2225+1)/365,$D$6/365)),0)</f>
        <v>0</v>
      </c>
      <c r="O2225" s="28">
        <f>'Data &amp; Parameter'!$E$16*'Data &amp; Parameter'!$E$17*('Data &amp; Parameter'!$E$18+'Data &amp; Parameter'!$E$19)*'Data &amp; Parameter'!$E$20*'Data &amp; Parameter'!$E$37*N2225</f>
        <v>0</v>
      </c>
      <c r="P2225">
        <f>ROUNDUP(IF(D2225&gt;$D$4,0,($D$4-D2225+1)/365),0)</f>
        <v>0</v>
      </c>
      <c r="Q2225">
        <f>ROUNDUP(IF(D2225&gt;$D$5,0,($D$5-D2225+1)/365),0)</f>
        <v>0</v>
      </c>
      <c r="R2225" s="28">
        <f>IF(OR(P2225=1,Q2225=1),IF(D2225+364&lt;=$D$5,(D2225+364-$D$4+1)/365,IF(D2225&gt;$D$4,($D$5-D2225+1)/365,$D$6/365)),0)</f>
        <v>0</v>
      </c>
      <c r="S2225" s="28">
        <f>'Data &amp; Parameter'!$E$16*'Data &amp; Parameter'!$E$17*('Data &amp; Parameter'!$E$18+'Data &amp; Parameter'!$E$19)*'Data &amp; Parameter'!$E$20*'Data &amp; Parameter'!$E$37*R2225</f>
        <v>0</v>
      </c>
      <c r="T2225" s="28">
        <f t="shared" si="34"/>
        <v>0</v>
      </c>
    </row>
    <row r="2226" spans="1:20" ht="15.75" customHeight="1" x14ac:dyDescent="0.35">
      <c r="A2226">
        <v>2219</v>
      </c>
      <c r="B2226" s="76">
        <v>44237</v>
      </c>
      <c r="C2226" s="1" t="s">
        <v>7048</v>
      </c>
      <c r="D2226" s="76">
        <v>44237</v>
      </c>
      <c r="E2226" s="1" t="s">
        <v>7049</v>
      </c>
      <c r="F2226" s="1" t="s">
        <v>7050</v>
      </c>
      <c r="G2226" s="1" t="s">
        <v>123</v>
      </c>
      <c r="H2226" s="1" t="s">
        <v>124</v>
      </c>
      <c r="I2226" s="1" t="s">
        <v>125</v>
      </c>
      <c r="J2226" s="1" t="s">
        <v>7031</v>
      </c>
      <c r="K2226" s="1" t="s">
        <v>7031</v>
      </c>
      <c r="L2226">
        <f>ROUNDUP(IF(B2226&gt;$D$4,0,($D$4-B2226+1)/365),0)</f>
        <v>0</v>
      </c>
      <c r="M2226">
        <f>ROUNDUP(IF(B2226&gt;$D$5,0,($D$5-B2226+1)/365),0)</f>
        <v>0</v>
      </c>
      <c r="N2226" s="28">
        <f>IF(OR(L2226=1,M2226=1),IF(B2226+364&lt;=$D$5,(B2226+364-$D$4+1)/365,IF(B2226&gt;$D$4,($D$5-B2226+1)/365,$D$6/365)),0)</f>
        <v>0</v>
      </c>
      <c r="O2226" s="28">
        <f>'Data &amp; Parameter'!$E$16*'Data &amp; Parameter'!$E$17*('Data &amp; Parameter'!$E$18+'Data &amp; Parameter'!$E$19)*'Data &amp; Parameter'!$E$20*'Data &amp; Parameter'!$E$37*N2226</f>
        <v>0</v>
      </c>
      <c r="P2226">
        <f>ROUNDUP(IF(D2226&gt;$D$4,0,($D$4-D2226+1)/365),0)</f>
        <v>0</v>
      </c>
      <c r="Q2226">
        <f>ROUNDUP(IF(D2226&gt;$D$5,0,($D$5-D2226+1)/365),0)</f>
        <v>0</v>
      </c>
      <c r="R2226" s="28">
        <f>IF(OR(P2226=1,Q2226=1),IF(D2226+364&lt;=$D$5,(D2226+364-$D$4+1)/365,IF(D2226&gt;$D$4,($D$5-D2226+1)/365,$D$6/365)),0)</f>
        <v>0</v>
      </c>
      <c r="S2226" s="28">
        <f>'Data &amp; Parameter'!$E$16*'Data &amp; Parameter'!$E$17*('Data &amp; Parameter'!$E$18+'Data &amp; Parameter'!$E$19)*'Data &amp; Parameter'!$E$20*'Data &amp; Parameter'!$E$37*R2226</f>
        <v>0</v>
      </c>
      <c r="T2226" s="28">
        <f t="shared" si="34"/>
        <v>0</v>
      </c>
    </row>
    <row r="2227" spans="1:20" ht="15.75" customHeight="1" x14ac:dyDescent="0.35">
      <c r="A2227">
        <v>2220</v>
      </c>
      <c r="B2227" s="76">
        <v>44237</v>
      </c>
      <c r="C2227" s="1" t="s">
        <v>7051</v>
      </c>
      <c r="D2227" s="76">
        <v>44237</v>
      </c>
      <c r="E2227" s="1" t="s">
        <v>7052</v>
      </c>
      <c r="F2227" s="1" t="s">
        <v>7053</v>
      </c>
      <c r="G2227" s="1" t="s">
        <v>123</v>
      </c>
      <c r="H2227" s="1" t="s">
        <v>124</v>
      </c>
      <c r="I2227" s="1" t="s">
        <v>125</v>
      </c>
      <c r="J2227" s="1" t="s">
        <v>7031</v>
      </c>
      <c r="K2227" s="1" t="s">
        <v>7031</v>
      </c>
      <c r="L2227">
        <f>ROUNDUP(IF(B2227&gt;$D$4,0,($D$4-B2227+1)/365),0)</f>
        <v>0</v>
      </c>
      <c r="M2227">
        <f>ROUNDUP(IF(B2227&gt;$D$5,0,($D$5-B2227+1)/365),0)</f>
        <v>0</v>
      </c>
      <c r="N2227" s="28">
        <f>IF(OR(L2227=1,M2227=1),IF(B2227+364&lt;=$D$5,(B2227+364-$D$4+1)/365,IF(B2227&gt;$D$4,($D$5-B2227+1)/365,$D$6/365)),0)</f>
        <v>0</v>
      </c>
      <c r="O2227" s="28">
        <f>'Data &amp; Parameter'!$E$16*'Data &amp; Parameter'!$E$17*('Data &amp; Parameter'!$E$18+'Data &amp; Parameter'!$E$19)*'Data &amp; Parameter'!$E$20*'Data &amp; Parameter'!$E$37*N2227</f>
        <v>0</v>
      </c>
      <c r="P2227">
        <f>ROUNDUP(IF(D2227&gt;$D$4,0,($D$4-D2227+1)/365),0)</f>
        <v>0</v>
      </c>
      <c r="Q2227">
        <f>ROUNDUP(IF(D2227&gt;$D$5,0,($D$5-D2227+1)/365),0)</f>
        <v>0</v>
      </c>
      <c r="R2227" s="28">
        <f>IF(OR(P2227=1,Q2227=1),IF(D2227+364&lt;=$D$5,(D2227+364-$D$4+1)/365,IF(D2227&gt;$D$4,($D$5-D2227+1)/365,$D$6/365)),0)</f>
        <v>0</v>
      </c>
      <c r="S2227" s="28">
        <f>'Data &amp; Parameter'!$E$16*'Data &amp; Parameter'!$E$17*('Data &amp; Parameter'!$E$18+'Data &amp; Parameter'!$E$19)*'Data &amp; Parameter'!$E$20*'Data &amp; Parameter'!$E$37*R2227</f>
        <v>0</v>
      </c>
      <c r="T2227" s="28">
        <f t="shared" si="34"/>
        <v>0</v>
      </c>
    </row>
    <row r="2228" spans="1:20" ht="15.75" customHeight="1" x14ac:dyDescent="0.35">
      <c r="A2228">
        <v>2221</v>
      </c>
      <c r="B2228" s="76">
        <v>44237</v>
      </c>
      <c r="C2228" s="1" t="s">
        <v>7054</v>
      </c>
      <c r="D2228" s="76">
        <v>44237</v>
      </c>
      <c r="E2228" s="1" t="s">
        <v>7055</v>
      </c>
      <c r="F2228" s="1" t="s">
        <v>7056</v>
      </c>
      <c r="G2228" s="1" t="s">
        <v>123</v>
      </c>
      <c r="H2228" s="1" t="s">
        <v>124</v>
      </c>
      <c r="I2228" s="1" t="s">
        <v>125</v>
      </c>
      <c r="J2228" s="1" t="s">
        <v>7031</v>
      </c>
      <c r="K2228" s="1" t="s">
        <v>7031</v>
      </c>
      <c r="L2228">
        <f>ROUNDUP(IF(B2228&gt;$D$4,0,($D$4-B2228+1)/365),0)</f>
        <v>0</v>
      </c>
      <c r="M2228">
        <f>ROUNDUP(IF(B2228&gt;$D$5,0,($D$5-B2228+1)/365),0)</f>
        <v>0</v>
      </c>
      <c r="N2228" s="28">
        <f>IF(OR(L2228=1,M2228=1),IF(B2228+364&lt;=$D$5,(B2228+364-$D$4+1)/365,IF(B2228&gt;$D$4,($D$5-B2228+1)/365,$D$6/365)),0)</f>
        <v>0</v>
      </c>
      <c r="O2228" s="28">
        <f>'Data &amp; Parameter'!$E$16*'Data &amp; Parameter'!$E$17*('Data &amp; Parameter'!$E$18+'Data &amp; Parameter'!$E$19)*'Data &amp; Parameter'!$E$20*'Data &amp; Parameter'!$E$37*N2228</f>
        <v>0</v>
      </c>
      <c r="P2228">
        <f>ROUNDUP(IF(D2228&gt;$D$4,0,($D$4-D2228+1)/365),0)</f>
        <v>0</v>
      </c>
      <c r="Q2228">
        <f>ROUNDUP(IF(D2228&gt;$D$5,0,($D$5-D2228+1)/365),0)</f>
        <v>0</v>
      </c>
      <c r="R2228" s="28">
        <f>IF(OR(P2228=1,Q2228=1),IF(D2228+364&lt;=$D$5,(D2228+364-$D$4+1)/365,IF(D2228&gt;$D$4,($D$5-D2228+1)/365,$D$6/365)),0)</f>
        <v>0</v>
      </c>
      <c r="S2228" s="28">
        <f>'Data &amp; Parameter'!$E$16*'Data &amp; Parameter'!$E$17*('Data &amp; Parameter'!$E$18+'Data &amp; Parameter'!$E$19)*'Data &amp; Parameter'!$E$20*'Data &amp; Parameter'!$E$37*R2228</f>
        <v>0</v>
      </c>
      <c r="T2228" s="28">
        <f t="shared" si="34"/>
        <v>0</v>
      </c>
    </row>
    <row r="2229" spans="1:20" ht="15.75" customHeight="1" x14ac:dyDescent="0.35">
      <c r="A2229">
        <v>2222</v>
      </c>
      <c r="B2229" s="76">
        <v>44237</v>
      </c>
      <c r="C2229" s="1" t="s">
        <v>7057</v>
      </c>
      <c r="D2229" s="76">
        <v>44237</v>
      </c>
      <c r="E2229" s="1" t="s">
        <v>7058</v>
      </c>
      <c r="F2229" s="1" t="s">
        <v>7059</v>
      </c>
      <c r="G2229" s="1" t="s">
        <v>123</v>
      </c>
      <c r="H2229" s="1" t="s">
        <v>124</v>
      </c>
      <c r="I2229" s="1" t="s">
        <v>125</v>
      </c>
      <c r="J2229" s="1" t="s">
        <v>7047</v>
      </c>
      <c r="K2229" s="1" t="s">
        <v>7031</v>
      </c>
      <c r="L2229">
        <f>ROUNDUP(IF(B2229&gt;$D$4,0,($D$4-B2229+1)/365),0)</f>
        <v>0</v>
      </c>
      <c r="M2229">
        <f>ROUNDUP(IF(B2229&gt;$D$5,0,($D$5-B2229+1)/365),0)</f>
        <v>0</v>
      </c>
      <c r="N2229" s="28">
        <f>IF(OR(L2229=1,M2229=1),IF(B2229+364&lt;=$D$5,(B2229+364-$D$4+1)/365,IF(B2229&gt;$D$4,($D$5-B2229+1)/365,$D$6/365)),0)</f>
        <v>0</v>
      </c>
      <c r="O2229" s="28">
        <f>'Data &amp; Parameter'!$E$16*'Data &amp; Parameter'!$E$17*('Data &amp; Parameter'!$E$18+'Data &amp; Parameter'!$E$19)*'Data &amp; Parameter'!$E$20*'Data &amp; Parameter'!$E$37*N2229</f>
        <v>0</v>
      </c>
      <c r="P2229">
        <f>ROUNDUP(IF(D2229&gt;$D$4,0,($D$4-D2229+1)/365),0)</f>
        <v>0</v>
      </c>
      <c r="Q2229">
        <f>ROUNDUP(IF(D2229&gt;$D$5,0,($D$5-D2229+1)/365),0)</f>
        <v>0</v>
      </c>
      <c r="R2229" s="28">
        <f>IF(OR(P2229=1,Q2229=1),IF(D2229+364&lt;=$D$5,(D2229+364-$D$4+1)/365,IF(D2229&gt;$D$4,($D$5-D2229+1)/365,$D$6/365)),0)</f>
        <v>0</v>
      </c>
      <c r="S2229" s="28">
        <f>'Data &amp; Parameter'!$E$16*'Data &amp; Parameter'!$E$17*('Data &amp; Parameter'!$E$18+'Data &amp; Parameter'!$E$19)*'Data &amp; Parameter'!$E$20*'Data &amp; Parameter'!$E$37*R2229</f>
        <v>0</v>
      </c>
      <c r="T2229" s="28">
        <f t="shared" si="34"/>
        <v>0</v>
      </c>
    </row>
    <row r="2230" spans="1:20" ht="15.75" customHeight="1" x14ac:dyDescent="0.35">
      <c r="A2230">
        <v>2223</v>
      </c>
      <c r="B2230" s="76">
        <v>44237</v>
      </c>
      <c r="C2230" s="1" t="s">
        <v>7060</v>
      </c>
      <c r="D2230" s="76">
        <v>44237</v>
      </c>
      <c r="E2230" s="1" t="s">
        <v>7061</v>
      </c>
      <c r="F2230" s="1" t="s">
        <v>7062</v>
      </c>
      <c r="G2230" s="1" t="s">
        <v>123</v>
      </c>
      <c r="H2230" s="1" t="s">
        <v>124</v>
      </c>
      <c r="I2230" s="1" t="s">
        <v>125</v>
      </c>
      <c r="J2230" s="1" t="s">
        <v>6641</v>
      </c>
      <c r="K2230" s="1" t="s">
        <v>6641</v>
      </c>
      <c r="L2230">
        <f>ROUNDUP(IF(B2230&gt;$D$4,0,($D$4-B2230+1)/365),0)</f>
        <v>0</v>
      </c>
      <c r="M2230">
        <f>ROUNDUP(IF(B2230&gt;$D$5,0,($D$5-B2230+1)/365),0)</f>
        <v>0</v>
      </c>
      <c r="N2230" s="28">
        <f>IF(OR(L2230=1,M2230=1),IF(B2230+364&lt;=$D$5,(B2230+364-$D$4+1)/365,IF(B2230&gt;$D$4,($D$5-B2230+1)/365,$D$6/365)),0)</f>
        <v>0</v>
      </c>
      <c r="O2230" s="28">
        <f>'Data &amp; Parameter'!$E$16*'Data &amp; Parameter'!$E$17*('Data &amp; Parameter'!$E$18+'Data &amp; Parameter'!$E$19)*'Data &amp; Parameter'!$E$20*'Data &amp; Parameter'!$E$37*N2230</f>
        <v>0</v>
      </c>
      <c r="P2230">
        <f>ROUNDUP(IF(D2230&gt;$D$4,0,($D$4-D2230+1)/365),0)</f>
        <v>0</v>
      </c>
      <c r="Q2230">
        <f>ROUNDUP(IF(D2230&gt;$D$5,0,($D$5-D2230+1)/365),0)</f>
        <v>0</v>
      </c>
      <c r="R2230" s="28">
        <f>IF(OR(P2230=1,Q2230=1),IF(D2230+364&lt;=$D$5,(D2230+364-$D$4+1)/365,IF(D2230&gt;$D$4,($D$5-D2230+1)/365,$D$6/365)),0)</f>
        <v>0</v>
      </c>
      <c r="S2230" s="28">
        <f>'Data &amp; Parameter'!$E$16*'Data &amp; Parameter'!$E$17*('Data &amp; Parameter'!$E$18+'Data &amp; Parameter'!$E$19)*'Data &amp; Parameter'!$E$20*'Data &amp; Parameter'!$E$37*R2230</f>
        <v>0</v>
      </c>
      <c r="T2230" s="28">
        <f t="shared" si="34"/>
        <v>0</v>
      </c>
    </row>
    <row r="2231" spans="1:20" ht="15.75" customHeight="1" x14ac:dyDescent="0.35">
      <c r="A2231">
        <v>2224</v>
      </c>
      <c r="B2231" s="76">
        <v>44237</v>
      </c>
      <c r="C2231" s="1" t="s">
        <v>7063</v>
      </c>
      <c r="D2231" s="76">
        <v>44237</v>
      </c>
      <c r="E2231" s="1" t="s">
        <v>7064</v>
      </c>
      <c r="F2231" s="1" t="s">
        <v>7065</v>
      </c>
      <c r="G2231" s="1" t="s">
        <v>123</v>
      </c>
      <c r="H2231" s="1" t="s">
        <v>124</v>
      </c>
      <c r="I2231" s="1" t="s">
        <v>125</v>
      </c>
      <c r="J2231" s="1" t="s">
        <v>6641</v>
      </c>
      <c r="K2231" s="1" t="s">
        <v>6641</v>
      </c>
      <c r="L2231">
        <f>ROUNDUP(IF(B2231&gt;$D$4,0,($D$4-B2231+1)/365),0)</f>
        <v>0</v>
      </c>
      <c r="M2231">
        <f>ROUNDUP(IF(B2231&gt;$D$5,0,($D$5-B2231+1)/365),0)</f>
        <v>0</v>
      </c>
      <c r="N2231" s="28">
        <f>IF(OR(L2231=1,M2231=1),IF(B2231+364&lt;=$D$5,(B2231+364-$D$4+1)/365,IF(B2231&gt;$D$4,($D$5-B2231+1)/365,$D$6/365)),0)</f>
        <v>0</v>
      </c>
      <c r="O2231" s="28">
        <f>'Data &amp; Parameter'!$E$16*'Data &amp; Parameter'!$E$17*('Data &amp; Parameter'!$E$18+'Data &amp; Parameter'!$E$19)*'Data &amp; Parameter'!$E$20*'Data &amp; Parameter'!$E$37*N2231</f>
        <v>0</v>
      </c>
      <c r="P2231">
        <f>ROUNDUP(IF(D2231&gt;$D$4,0,($D$4-D2231+1)/365),0)</f>
        <v>0</v>
      </c>
      <c r="Q2231">
        <f>ROUNDUP(IF(D2231&gt;$D$5,0,($D$5-D2231+1)/365),0)</f>
        <v>0</v>
      </c>
      <c r="R2231" s="28">
        <f>IF(OR(P2231=1,Q2231=1),IF(D2231+364&lt;=$D$5,(D2231+364-$D$4+1)/365,IF(D2231&gt;$D$4,($D$5-D2231+1)/365,$D$6/365)),0)</f>
        <v>0</v>
      </c>
      <c r="S2231" s="28">
        <f>'Data &amp; Parameter'!$E$16*'Data &amp; Parameter'!$E$17*('Data &amp; Parameter'!$E$18+'Data &amp; Parameter'!$E$19)*'Data &amp; Parameter'!$E$20*'Data &amp; Parameter'!$E$37*R2231</f>
        <v>0</v>
      </c>
      <c r="T2231" s="28">
        <f t="shared" si="34"/>
        <v>0</v>
      </c>
    </row>
    <row r="2232" spans="1:20" ht="15.75" customHeight="1" x14ac:dyDescent="0.35">
      <c r="A2232">
        <v>2225</v>
      </c>
      <c r="B2232" s="76">
        <v>44237</v>
      </c>
      <c r="C2232" s="1" t="s">
        <v>7066</v>
      </c>
      <c r="D2232" s="76">
        <v>44237</v>
      </c>
      <c r="E2232" s="1" t="s">
        <v>7067</v>
      </c>
      <c r="F2232" s="1" t="s">
        <v>7068</v>
      </c>
      <c r="G2232" s="1" t="s">
        <v>123</v>
      </c>
      <c r="H2232" s="1" t="s">
        <v>124</v>
      </c>
      <c r="I2232" s="1" t="s">
        <v>125</v>
      </c>
      <c r="J2232" s="1" t="s">
        <v>7027</v>
      </c>
      <c r="K2232" s="1" t="s">
        <v>6637</v>
      </c>
      <c r="L2232">
        <f>ROUNDUP(IF(B2232&gt;$D$4,0,($D$4-B2232+1)/365),0)</f>
        <v>0</v>
      </c>
      <c r="M2232">
        <f>ROUNDUP(IF(B2232&gt;$D$5,0,($D$5-B2232+1)/365),0)</f>
        <v>0</v>
      </c>
      <c r="N2232" s="28">
        <f>IF(OR(L2232=1,M2232=1),IF(B2232+364&lt;=$D$5,(B2232+364-$D$4+1)/365,IF(B2232&gt;$D$4,($D$5-B2232+1)/365,$D$6/365)),0)</f>
        <v>0</v>
      </c>
      <c r="O2232" s="28">
        <f>'Data &amp; Parameter'!$E$16*'Data &amp; Parameter'!$E$17*('Data &amp; Parameter'!$E$18+'Data &amp; Parameter'!$E$19)*'Data &amp; Parameter'!$E$20*'Data &amp; Parameter'!$E$37*N2232</f>
        <v>0</v>
      </c>
      <c r="P2232">
        <f>ROUNDUP(IF(D2232&gt;$D$4,0,($D$4-D2232+1)/365),0)</f>
        <v>0</v>
      </c>
      <c r="Q2232">
        <f>ROUNDUP(IF(D2232&gt;$D$5,0,($D$5-D2232+1)/365),0)</f>
        <v>0</v>
      </c>
      <c r="R2232" s="28">
        <f>IF(OR(P2232=1,Q2232=1),IF(D2232+364&lt;=$D$5,(D2232+364-$D$4+1)/365,IF(D2232&gt;$D$4,($D$5-D2232+1)/365,$D$6/365)),0)</f>
        <v>0</v>
      </c>
      <c r="S2232" s="28">
        <f>'Data &amp; Parameter'!$E$16*'Data &amp; Parameter'!$E$17*('Data &amp; Parameter'!$E$18+'Data &amp; Parameter'!$E$19)*'Data &amp; Parameter'!$E$20*'Data &amp; Parameter'!$E$37*R2232</f>
        <v>0</v>
      </c>
      <c r="T2232" s="28">
        <f t="shared" si="34"/>
        <v>0</v>
      </c>
    </row>
    <row r="2233" spans="1:20" ht="15.75" customHeight="1" x14ac:dyDescent="0.35">
      <c r="A2233">
        <v>2226</v>
      </c>
      <c r="B2233" s="76">
        <v>44237</v>
      </c>
      <c r="C2233" s="1" t="s">
        <v>7069</v>
      </c>
      <c r="D2233" s="76">
        <v>44237</v>
      </c>
      <c r="E2233" s="1" t="s">
        <v>7070</v>
      </c>
      <c r="F2233" s="1" t="s">
        <v>7071</v>
      </c>
      <c r="G2233" s="1" t="s">
        <v>123</v>
      </c>
      <c r="H2233" s="1" t="s">
        <v>124</v>
      </c>
      <c r="I2233" s="1" t="s">
        <v>125</v>
      </c>
      <c r="J2233" s="1" t="s">
        <v>7027</v>
      </c>
      <c r="K2233" s="1" t="s">
        <v>6637</v>
      </c>
      <c r="L2233">
        <f>ROUNDUP(IF(B2233&gt;$D$4,0,($D$4-B2233+1)/365),0)</f>
        <v>0</v>
      </c>
      <c r="M2233">
        <f>ROUNDUP(IF(B2233&gt;$D$5,0,($D$5-B2233+1)/365),0)</f>
        <v>0</v>
      </c>
      <c r="N2233" s="28">
        <f>IF(OR(L2233=1,M2233=1),IF(B2233+364&lt;=$D$5,(B2233+364-$D$4+1)/365,IF(B2233&gt;$D$4,($D$5-B2233+1)/365,$D$6/365)),0)</f>
        <v>0</v>
      </c>
      <c r="O2233" s="28">
        <f>'Data &amp; Parameter'!$E$16*'Data &amp; Parameter'!$E$17*('Data &amp; Parameter'!$E$18+'Data &amp; Parameter'!$E$19)*'Data &amp; Parameter'!$E$20*'Data &amp; Parameter'!$E$37*N2233</f>
        <v>0</v>
      </c>
      <c r="P2233">
        <f>ROUNDUP(IF(D2233&gt;$D$4,0,($D$4-D2233+1)/365),0)</f>
        <v>0</v>
      </c>
      <c r="Q2233">
        <f>ROUNDUP(IF(D2233&gt;$D$5,0,($D$5-D2233+1)/365),0)</f>
        <v>0</v>
      </c>
      <c r="R2233" s="28">
        <f>IF(OR(P2233=1,Q2233=1),IF(D2233+364&lt;=$D$5,(D2233+364-$D$4+1)/365,IF(D2233&gt;$D$4,($D$5-D2233+1)/365,$D$6/365)),0)</f>
        <v>0</v>
      </c>
      <c r="S2233" s="28">
        <f>'Data &amp; Parameter'!$E$16*'Data &amp; Parameter'!$E$17*('Data &amp; Parameter'!$E$18+'Data &amp; Parameter'!$E$19)*'Data &amp; Parameter'!$E$20*'Data &amp; Parameter'!$E$37*R2233</f>
        <v>0</v>
      </c>
      <c r="T2233" s="28">
        <f t="shared" si="34"/>
        <v>0</v>
      </c>
    </row>
    <row r="2234" spans="1:20" ht="15.75" customHeight="1" x14ac:dyDescent="0.35">
      <c r="A2234">
        <v>2227</v>
      </c>
      <c r="B2234" s="76">
        <v>44237</v>
      </c>
      <c r="C2234" s="1" t="s">
        <v>7072</v>
      </c>
      <c r="D2234" s="76">
        <v>44237</v>
      </c>
      <c r="E2234" s="1" t="s">
        <v>7073</v>
      </c>
      <c r="F2234" s="1" t="s">
        <v>7074</v>
      </c>
      <c r="G2234" s="1" t="s">
        <v>123</v>
      </c>
      <c r="H2234" s="1" t="s">
        <v>124</v>
      </c>
      <c r="I2234" s="1" t="s">
        <v>125</v>
      </c>
      <c r="J2234" s="1" t="s">
        <v>7027</v>
      </c>
      <c r="K2234" s="1" t="s">
        <v>6637</v>
      </c>
      <c r="L2234">
        <f>ROUNDUP(IF(B2234&gt;$D$4,0,($D$4-B2234+1)/365),0)</f>
        <v>0</v>
      </c>
      <c r="M2234">
        <f>ROUNDUP(IF(B2234&gt;$D$5,0,($D$5-B2234+1)/365),0)</f>
        <v>0</v>
      </c>
      <c r="N2234" s="28">
        <f>IF(OR(L2234=1,M2234=1),IF(B2234+364&lt;=$D$5,(B2234+364-$D$4+1)/365,IF(B2234&gt;$D$4,($D$5-B2234+1)/365,$D$6/365)),0)</f>
        <v>0</v>
      </c>
      <c r="O2234" s="28">
        <f>'Data &amp; Parameter'!$E$16*'Data &amp; Parameter'!$E$17*('Data &amp; Parameter'!$E$18+'Data &amp; Parameter'!$E$19)*'Data &amp; Parameter'!$E$20*'Data &amp; Parameter'!$E$37*N2234</f>
        <v>0</v>
      </c>
      <c r="P2234">
        <f>ROUNDUP(IF(D2234&gt;$D$4,0,($D$4-D2234+1)/365),0)</f>
        <v>0</v>
      </c>
      <c r="Q2234">
        <f>ROUNDUP(IF(D2234&gt;$D$5,0,($D$5-D2234+1)/365),0)</f>
        <v>0</v>
      </c>
      <c r="R2234" s="28">
        <f>IF(OR(P2234=1,Q2234=1),IF(D2234+364&lt;=$D$5,(D2234+364-$D$4+1)/365,IF(D2234&gt;$D$4,($D$5-D2234+1)/365,$D$6/365)),0)</f>
        <v>0</v>
      </c>
      <c r="S2234" s="28">
        <f>'Data &amp; Parameter'!$E$16*'Data &amp; Parameter'!$E$17*('Data &amp; Parameter'!$E$18+'Data &amp; Parameter'!$E$19)*'Data &amp; Parameter'!$E$20*'Data &amp; Parameter'!$E$37*R2234</f>
        <v>0</v>
      </c>
      <c r="T2234" s="28">
        <f t="shared" si="34"/>
        <v>0</v>
      </c>
    </row>
    <row r="2235" spans="1:20" ht="15.75" customHeight="1" x14ac:dyDescent="0.35">
      <c r="A2235">
        <v>2228</v>
      </c>
      <c r="B2235" s="76">
        <v>44237</v>
      </c>
      <c r="C2235" s="1" t="s">
        <v>7075</v>
      </c>
      <c r="D2235" s="76">
        <v>44237</v>
      </c>
      <c r="E2235" s="1" t="s">
        <v>7076</v>
      </c>
      <c r="F2235" s="1" t="s">
        <v>7077</v>
      </c>
      <c r="G2235" s="1" t="s">
        <v>123</v>
      </c>
      <c r="H2235" s="1" t="s">
        <v>124</v>
      </c>
      <c r="I2235" s="1" t="s">
        <v>125</v>
      </c>
      <c r="J2235" s="1" t="s">
        <v>7027</v>
      </c>
      <c r="K2235" s="1" t="s">
        <v>6637</v>
      </c>
      <c r="L2235">
        <f>ROUNDUP(IF(B2235&gt;$D$4,0,($D$4-B2235+1)/365),0)</f>
        <v>0</v>
      </c>
      <c r="M2235">
        <f>ROUNDUP(IF(B2235&gt;$D$5,0,($D$5-B2235+1)/365),0)</f>
        <v>0</v>
      </c>
      <c r="N2235" s="28">
        <f>IF(OR(L2235=1,M2235=1),IF(B2235+364&lt;=$D$5,(B2235+364-$D$4+1)/365,IF(B2235&gt;$D$4,($D$5-B2235+1)/365,$D$6/365)),0)</f>
        <v>0</v>
      </c>
      <c r="O2235" s="28">
        <f>'Data &amp; Parameter'!$E$16*'Data &amp; Parameter'!$E$17*('Data &amp; Parameter'!$E$18+'Data &amp; Parameter'!$E$19)*'Data &amp; Parameter'!$E$20*'Data &amp; Parameter'!$E$37*N2235</f>
        <v>0</v>
      </c>
      <c r="P2235">
        <f>ROUNDUP(IF(D2235&gt;$D$4,0,($D$4-D2235+1)/365),0)</f>
        <v>0</v>
      </c>
      <c r="Q2235">
        <f>ROUNDUP(IF(D2235&gt;$D$5,0,($D$5-D2235+1)/365),0)</f>
        <v>0</v>
      </c>
      <c r="R2235" s="28">
        <f>IF(OR(P2235=1,Q2235=1),IF(D2235+364&lt;=$D$5,(D2235+364-$D$4+1)/365,IF(D2235&gt;$D$4,($D$5-D2235+1)/365,$D$6/365)),0)</f>
        <v>0</v>
      </c>
      <c r="S2235" s="28">
        <f>'Data &amp; Parameter'!$E$16*'Data &amp; Parameter'!$E$17*('Data &amp; Parameter'!$E$18+'Data &amp; Parameter'!$E$19)*'Data &amp; Parameter'!$E$20*'Data &amp; Parameter'!$E$37*R2235</f>
        <v>0</v>
      </c>
      <c r="T2235" s="28">
        <f t="shared" si="34"/>
        <v>0</v>
      </c>
    </row>
    <row r="2236" spans="1:20" ht="15.75" customHeight="1" x14ac:dyDescent="0.35">
      <c r="A2236">
        <v>2229</v>
      </c>
      <c r="B2236" s="76">
        <v>44237</v>
      </c>
      <c r="C2236" s="1" t="s">
        <v>7078</v>
      </c>
      <c r="D2236" s="76">
        <v>44237</v>
      </c>
      <c r="E2236" s="1" t="s">
        <v>7079</v>
      </c>
      <c r="F2236" s="1" t="s">
        <v>7080</v>
      </c>
      <c r="G2236" s="1" t="s">
        <v>123</v>
      </c>
      <c r="H2236" s="1" t="s">
        <v>124</v>
      </c>
      <c r="I2236" s="1" t="s">
        <v>125</v>
      </c>
      <c r="J2236" s="1" t="s">
        <v>7027</v>
      </c>
      <c r="K2236" s="1" t="s">
        <v>6637</v>
      </c>
      <c r="L2236">
        <f>ROUNDUP(IF(B2236&gt;$D$4,0,($D$4-B2236+1)/365),0)</f>
        <v>0</v>
      </c>
      <c r="M2236">
        <f>ROUNDUP(IF(B2236&gt;$D$5,0,($D$5-B2236+1)/365),0)</f>
        <v>0</v>
      </c>
      <c r="N2236" s="28">
        <f>IF(OR(L2236=1,M2236=1),IF(B2236+364&lt;=$D$5,(B2236+364-$D$4+1)/365,IF(B2236&gt;$D$4,($D$5-B2236+1)/365,$D$6/365)),0)</f>
        <v>0</v>
      </c>
      <c r="O2236" s="28">
        <f>'Data &amp; Parameter'!$E$16*'Data &amp; Parameter'!$E$17*('Data &amp; Parameter'!$E$18+'Data &amp; Parameter'!$E$19)*'Data &amp; Parameter'!$E$20*'Data &amp; Parameter'!$E$37*N2236</f>
        <v>0</v>
      </c>
      <c r="P2236">
        <f>ROUNDUP(IF(D2236&gt;$D$4,0,($D$4-D2236+1)/365),0)</f>
        <v>0</v>
      </c>
      <c r="Q2236">
        <f>ROUNDUP(IF(D2236&gt;$D$5,0,($D$5-D2236+1)/365),0)</f>
        <v>0</v>
      </c>
      <c r="R2236" s="28">
        <f>IF(OR(P2236=1,Q2236=1),IF(D2236+364&lt;=$D$5,(D2236+364-$D$4+1)/365,IF(D2236&gt;$D$4,($D$5-D2236+1)/365,$D$6/365)),0)</f>
        <v>0</v>
      </c>
      <c r="S2236" s="28">
        <f>'Data &amp; Parameter'!$E$16*'Data &amp; Parameter'!$E$17*('Data &amp; Parameter'!$E$18+'Data &amp; Parameter'!$E$19)*'Data &amp; Parameter'!$E$20*'Data &amp; Parameter'!$E$37*R2236</f>
        <v>0</v>
      </c>
      <c r="T2236" s="28">
        <f t="shared" si="34"/>
        <v>0</v>
      </c>
    </row>
    <row r="2237" spans="1:20" ht="15.75" customHeight="1" x14ac:dyDescent="0.35">
      <c r="A2237">
        <v>2230</v>
      </c>
      <c r="B2237" s="76">
        <v>44237</v>
      </c>
      <c r="C2237" s="1" t="s">
        <v>7081</v>
      </c>
      <c r="D2237" s="76">
        <v>44237</v>
      </c>
      <c r="E2237" s="1" t="s">
        <v>7082</v>
      </c>
      <c r="F2237" s="1" t="s">
        <v>7083</v>
      </c>
      <c r="G2237" s="1" t="s">
        <v>123</v>
      </c>
      <c r="H2237" s="1" t="s">
        <v>124</v>
      </c>
      <c r="I2237" s="1" t="s">
        <v>125</v>
      </c>
      <c r="J2237" s="1" t="s">
        <v>7027</v>
      </c>
      <c r="K2237" s="1" t="s">
        <v>6637</v>
      </c>
      <c r="L2237">
        <f>ROUNDUP(IF(B2237&gt;$D$4,0,($D$4-B2237+1)/365),0)</f>
        <v>0</v>
      </c>
      <c r="M2237">
        <f>ROUNDUP(IF(B2237&gt;$D$5,0,($D$5-B2237+1)/365),0)</f>
        <v>0</v>
      </c>
      <c r="N2237" s="28">
        <f>IF(OR(L2237=1,M2237=1),IF(B2237+364&lt;=$D$5,(B2237+364-$D$4+1)/365,IF(B2237&gt;$D$4,($D$5-B2237+1)/365,$D$6/365)),0)</f>
        <v>0</v>
      </c>
      <c r="O2237" s="28">
        <f>'Data &amp; Parameter'!$E$16*'Data &amp; Parameter'!$E$17*('Data &amp; Parameter'!$E$18+'Data &amp; Parameter'!$E$19)*'Data &amp; Parameter'!$E$20*'Data &amp; Parameter'!$E$37*N2237</f>
        <v>0</v>
      </c>
      <c r="P2237">
        <f>ROUNDUP(IF(D2237&gt;$D$4,0,($D$4-D2237+1)/365),0)</f>
        <v>0</v>
      </c>
      <c r="Q2237">
        <f>ROUNDUP(IF(D2237&gt;$D$5,0,($D$5-D2237+1)/365),0)</f>
        <v>0</v>
      </c>
      <c r="R2237" s="28">
        <f>IF(OR(P2237=1,Q2237=1),IF(D2237+364&lt;=$D$5,(D2237+364-$D$4+1)/365,IF(D2237&gt;$D$4,($D$5-D2237+1)/365,$D$6/365)),0)</f>
        <v>0</v>
      </c>
      <c r="S2237" s="28">
        <f>'Data &amp; Parameter'!$E$16*'Data &amp; Parameter'!$E$17*('Data &amp; Parameter'!$E$18+'Data &amp; Parameter'!$E$19)*'Data &amp; Parameter'!$E$20*'Data &amp; Parameter'!$E$37*R2237</f>
        <v>0</v>
      </c>
      <c r="T2237" s="28">
        <f t="shared" si="34"/>
        <v>0</v>
      </c>
    </row>
    <row r="2238" spans="1:20" ht="15.75" customHeight="1" x14ac:dyDescent="0.35">
      <c r="A2238">
        <v>2231</v>
      </c>
      <c r="B2238" s="76">
        <v>44237</v>
      </c>
      <c r="C2238" s="1" t="s">
        <v>7084</v>
      </c>
      <c r="D2238" s="76">
        <v>44237</v>
      </c>
      <c r="E2238" s="1" t="s">
        <v>7085</v>
      </c>
      <c r="F2238" s="1" t="s">
        <v>7086</v>
      </c>
      <c r="G2238" s="1" t="s">
        <v>123</v>
      </c>
      <c r="H2238" s="1" t="s">
        <v>124</v>
      </c>
      <c r="I2238" s="1" t="s">
        <v>125</v>
      </c>
      <c r="J2238" s="1" t="s">
        <v>7027</v>
      </c>
      <c r="K2238" s="1" t="s">
        <v>6633</v>
      </c>
      <c r="L2238">
        <f>ROUNDUP(IF(B2238&gt;$D$4,0,($D$4-B2238+1)/365),0)</f>
        <v>0</v>
      </c>
      <c r="M2238">
        <f>ROUNDUP(IF(B2238&gt;$D$5,0,($D$5-B2238+1)/365),0)</f>
        <v>0</v>
      </c>
      <c r="N2238" s="28">
        <f>IF(OR(L2238=1,M2238=1),IF(B2238+364&lt;=$D$5,(B2238+364-$D$4+1)/365,IF(B2238&gt;$D$4,($D$5-B2238+1)/365,$D$6/365)),0)</f>
        <v>0</v>
      </c>
      <c r="O2238" s="28">
        <f>'Data &amp; Parameter'!$E$16*'Data &amp; Parameter'!$E$17*('Data &amp; Parameter'!$E$18+'Data &amp; Parameter'!$E$19)*'Data &amp; Parameter'!$E$20*'Data &amp; Parameter'!$E$37*N2238</f>
        <v>0</v>
      </c>
      <c r="P2238">
        <f>ROUNDUP(IF(D2238&gt;$D$4,0,($D$4-D2238+1)/365),0)</f>
        <v>0</v>
      </c>
      <c r="Q2238">
        <f>ROUNDUP(IF(D2238&gt;$D$5,0,($D$5-D2238+1)/365),0)</f>
        <v>0</v>
      </c>
      <c r="R2238" s="28">
        <f>IF(OR(P2238=1,Q2238=1),IF(D2238+364&lt;=$D$5,(D2238+364-$D$4+1)/365,IF(D2238&gt;$D$4,($D$5-D2238+1)/365,$D$6/365)),0)</f>
        <v>0</v>
      </c>
      <c r="S2238" s="28">
        <f>'Data &amp; Parameter'!$E$16*'Data &amp; Parameter'!$E$17*('Data &amp; Parameter'!$E$18+'Data &amp; Parameter'!$E$19)*'Data &amp; Parameter'!$E$20*'Data &amp; Parameter'!$E$37*R2238</f>
        <v>0</v>
      </c>
      <c r="T2238" s="28">
        <f t="shared" si="34"/>
        <v>0</v>
      </c>
    </row>
    <row r="2239" spans="1:20" ht="15.75" customHeight="1" x14ac:dyDescent="0.35">
      <c r="A2239">
        <v>2232</v>
      </c>
      <c r="B2239" s="76">
        <v>44237</v>
      </c>
      <c r="C2239" s="1" t="s">
        <v>7087</v>
      </c>
      <c r="D2239" s="76">
        <v>44237</v>
      </c>
      <c r="E2239" s="1" t="s">
        <v>7088</v>
      </c>
      <c r="F2239" s="1" t="s">
        <v>7089</v>
      </c>
      <c r="G2239" s="1" t="s">
        <v>123</v>
      </c>
      <c r="H2239" s="1" t="s">
        <v>124</v>
      </c>
      <c r="I2239" s="1" t="s">
        <v>125</v>
      </c>
      <c r="J2239" s="1" t="s">
        <v>7027</v>
      </c>
      <c r="K2239" s="1" t="s">
        <v>6633</v>
      </c>
      <c r="L2239">
        <f>ROUNDUP(IF(B2239&gt;$D$4,0,($D$4-B2239+1)/365),0)</f>
        <v>0</v>
      </c>
      <c r="M2239">
        <f>ROUNDUP(IF(B2239&gt;$D$5,0,($D$5-B2239+1)/365),0)</f>
        <v>0</v>
      </c>
      <c r="N2239" s="28">
        <f>IF(OR(L2239=1,M2239=1),IF(B2239+364&lt;=$D$5,(B2239+364-$D$4+1)/365,IF(B2239&gt;$D$4,($D$5-B2239+1)/365,$D$6/365)),0)</f>
        <v>0</v>
      </c>
      <c r="O2239" s="28">
        <f>'Data &amp; Parameter'!$E$16*'Data &amp; Parameter'!$E$17*('Data &amp; Parameter'!$E$18+'Data &amp; Parameter'!$E$19)*'Data &amp; Parameter'!$E$20*'Data &amp; Parameter'!$E$37*N2239</f>
        <v>0</v>
      </c>
      <c r="P2239">
        <f>ROUNDUP(IF(D2239&gt;$D$4,0,($D$4-D2239+1)/365),0)</f>
        <v>0</v>
      </c>
      <c r="Q2239">
        <f>ROUNDUP(IF(D2239&gt;$D$5,0,($D$5-D2239+1)/365),0)</f>
        <v>0</v>
      </c>
      <c r="R2239" s="28">
        <f>IF(OR(P2239=1,Q2239=1),IF(D2239+364&lt;=$D$5,(D2239+364-$D$4+1)/365,IF(D2239&gt;$D$4,($D$5-D2239+1)/365,$D$6/365)),0)</f>
        <v>0</v>
      </c>
      <c r="S2239" s="28">
        <f>'Data &amp; Parameter'!$E$16*'Data &amp; Parameter'!$E$17*('Data &amp; Parameter'!$E$18+'Data &amp; Parameter'!$E$19)*'Data &amp; Parameter'!$E$20*'Data &amp; Parameter'!$E$37*R2239</f>
        <v>0</v>
      </c>
      <c r="T2239" s="28">
        <f t="shared" si="34"/>
        <v>0</v>
      </c>
    </row>
    <row r="2240" spans="1:20" ht="15.75" customHeight="1" x14ac:dyDescent="0.35">
      <c r="A2240">
        <v>2233</v>
      </c>
      <c r="B2240" s="76">
        <v>44237</v>
      </c>
      <c r="C2240" s="1" t="s">
        <v>7090</v>
      </c>
      <c r="D2240" s="76">
        <v>44237</v>
      </c>
      <c r="E2240" s="1" t="s">
        <v>7091</v>
      </c>
      <c r="F2240" s="1" t="s">
        <v>7092</v>
      </c>
      <c r="G2240" s="1" t="s">
        <v>123</v>
      </c>
      <c r="H2240" s="1" t="s">
        <v>124</v>
      </c>
      <c r="I2240" s="1" t="s">
        <v>125</v>
      </c>
      <c r="J2240" s="1" t="s">
        <v>7027</v>
      </c>
      <c r="K2240" s="1" t="s">
        <v>7093</v>
      </c>
      <c r="L2240">
        <f>ROUNDUP(IF(B2240&gt;$D$4,0,($D$4-B2240+1)/365),0)</f>
        <v>0</v>
      </c>
      <c r="M2240">
        <f>ROUNDUP(IF(B2240&gt;$D$5,0,($D$5-B2240+1)/365),0)</f>
        <v>0</v>
      </c>
      <c r="N2240" s="28">
        <f>IF(OR(L2240=1,M2240=1),IF(B2240+364&lt;=$D$5,(B2240+364-$D$4+1)/365,IF(B2240&gt;$D$4,($D$5-B2240+1)/365,$D$6/365)),0)</f>
        <v>0</v>
      </c>
      <c r="O2240" s="28">
        <f>'Data &amp; Parameter'!$E$16*'Data &amp; Parameter'!$E$17*('Data &amp; Parameter'!$E$18+'Data &amp; Parameter'!$E$19)*'Data &amp; Parameter'!$E$20*'Data &amp; Parameter'!$E$37*N2240</f>
        <v>0</v>
      </c>
      <c r="P2240">
        <f>ROUNDUP(IF(D2240&gt;$D$4,0,($D$4-D2240+1)/365),0)</f>
        <v>0</v>
      </c>
      <c r="Q2240">
        <f>ROUNDUP(IF(D2240&gt;$D$5,0,($D$5-D2240+1)/365),0)</f>
        <v>0</v>
      </c>
      <c r="R2240" s="28">
        <f>IF(OR(P2240=1,Q2240=1),IF(D2240+364&lt;=$D$5,(D2240+364-$D$4+1)/365,IF(D2240&gt;$D$4,($D$5-D2240+1)/365,$D$6/365)),0)</f>
        <v>0</v>
      </c>
      <c r="S2240" s="28">
        <f>'Data &amp; Parameter'!$E$16*'Data &amp; Parameter'!$E$17*('Data &amp; Parameter'!$E$18+'Data &amp; Parameter'!$E$19)*'Data &amp; Parameter'!$E$20*'Data &amp; Parameter'!$E$37*R2240</f>
        <v>0</v>
      </c>
      <c r="T2240" s="28">
        <f t="shared" si="34"/>
        <v>0</v>
      </c>
    </row>
    <row r="2241" spans="1:20" ht="15.75" customHeight="1" x14ac:dyDescent="0.35">
      <c r="A2241">
        <v>2234</v>
      </c>
      <c r="B2241" s="76">
        <v>44237</v>
      </c>
      <c r="C2241" s="1" t="s">
        <v>7094</v>
      </c>
      <c r="D2241" s="76">
        <v>44237</v>
      </c>
      <c r="E2241" s="1" t="s">
        <v>7095</v>
      </c>
      <c r="F2241" s="1" t="s">
        <v>7096</v>
      </c>
      <c r="G2241" s="1" t="s">
        <v>123</v>
      </c>
      <c r="H2241" s="1" t="s">
        <v>124</v>
      </c>
      <c r="I2241" s="1" t="s">
        <v>125</v>
      </c>
      <c r="J2241" s="1" t="s">
        <v>7027</v>
      </c>
      <c r="K2241" s="1" t="s">
        <v>7093</v>
      </c>
      <c r="L2241">
        <f>ROUNDUP(IF(B2241&gt;$D$4,0,($D$4-B2241+1)/365),0)</f>
        <v>0</v>
      </c>
      <c r="M2241">
        <f>ROUNDUP(IF(B2241&gt;$D$5,0,($D$5-B2241+1)/365),0)</f>
        <v>0</v>
      </c>
      <c r="N2241" s="28">
        <f>IF(OR(L2241=1,M2241=1),IF(B2241+364&lt;=$D$5,(B2241+364-$D$4+1)/365,IF(B2241&gt;$D$4,($D$5-B2241+1)/365,$D$6/365)),0)</f>
        <v>0</v>
      </c>
      <c r="O2241" s="28">
        <f>'Data &amp; Parameter'!$E$16*'Data &amp; Parameter'!$E$17*('Data &amp; Parameter'!$E$18+'Data &amp; Parameter'!$E$19)*'Data &amp; Parameter'!$E$20*'Data &amp; Parameter'!$E$37*N2241</f>
        <v>0</v>
      </c>
      <c r="P2241">
        <f>ROUNDUP(IF(D2241&gt;$D$4,0,($D$4-D2241+1)/365),0)</f>
        <v>0</v>
      </c>
      <c r="Q2241">
        <f>ROUNDUP(IF(D2241&gt;$D$5,0,($D$5-D2241+1)/365),0)</f>
        <v>0</v>
      </c>
      <c r="R2241" s="28">
        <f>IF(OR(P2241=1,Q2241=1),IF(D2241+364&lt;=$D$5,(D2241+364-$D$4+1)/365,IF(D2241&gt;$D$4,($D$5-D2241+1)/365,$D$6/365)),0)</f>
        <v>0</v>
      </c>
      <c r="S2241" s="28">
        <f>'Data &amp; Parameter'!$E$16*'Data &amp; Parameter'!$E$17*('Data &amp; Parameter'!$E$18+'Data &amp; Parameter'!$E$19)*'Data &amp; Parameter'!$E$20*'Data &amp; Parameter'!$E$37*R2241</f>
        <v>0</v>
      </c>
      <c r="T2241" s="28">
        <f t="shared" si="34"/>
        <v>0</v>
      </c>
    </row>
    <row r="2242" spans="1:20" ht="15.75" customHeight="1" x14ac:dyDescent="0.35">
      <c r="A2242">
        <v>2235</v>
      </c>
      <c r="B2242" s="76">
        <v>44237</v>
      </c>
      <c r="C2242" s="1" t="s">
        <v>7097</v>
      </c>
      <c r="D2242" s="76">
        <v>44237</v>
      </c>
      <c r="E2242" s="1" t="s">
        <v>7098</v>
      </c>
      <c r="F2242" s="1" t="s">
        <v>7099</v>
      </c>
      <c r="G2242" s="1" t="s">
        <v>123</v>
      </c>
      <c r="H2242" s="1" t="s">
        <v>124</v>
      </c>
      <c r="I2242" s="1" t="s">
        <v>125</v>
      </c>
      <c r="J2242" s="1" t="s">
        <v>6641</v>
      </c>
      <c r="K2242" s="1" t="s">
        <v>6641</v>
      </c>
      <c r="L2242">
        <f>ROUNDUP(IF(B2242&gt;$D$4,0,($D$4-B2242+1)/365),0)</f>
        <v>0</v>
      </c>
      <c r="M2242">
        <f>ROUNDUP(IF(B2242&gt;$D$5,0,($D$5-B2242+1)/365),0)</f>
        <v>0</v>
      </c>
      <c r="N2242" s="28">
        <f>IF(OR(L2242=1,M2242=1),IF(B2242+364&lt;=$D$5,(B2242+364-$D$4+1)/365,IF(B2242&gt;$D$4,($D$5-B2242+1)/365,$D$6/365)),0)</f>
        <v>0</v>
      </c>
      <c r="O2242" s="28">
        <f>'Data &amp; Parameter'!$E$16*'Data &amp; Parameter'!$E$17*('Data &amp; Parameter'!$E$18+'Data &amp; Parameter'!$E$19)*'Data &amp; Parameter'!$E$20*'Data &amp; Parameter'!$E$37*N2242</f>
        <v>0</v>
      </c>
      <c r="P2242">
        <f>ROUNDUP(IF(D2242&gt;$D$4,0,($D$4-D2242+1)/365),0)</f>
        <v>0</v>
      </c>
      <c r="Q2242">
        <f>ROUNDUP(IF(D2242&gt;$D$5,0,($D$5-D2242+1)/365),0)</f>
        <v>0</v>
      </c>
      <c r="R2242" s="28">
        <f>IF(OR(P2242=1,Q2242=1),IF(D2242+364&lt;=$D$5,(D2242+364-$D$4+1)/365,IF(D2242&gt;$D$4,($D$5-D2242+1)/365,$D$6/365)),0)</f>
        <v>0</v>
      </c>
      <c r="S2242" s="28">
        <f>'Data &amp; Parameter'!$E$16*'Data &amp; Parameter'!$E$17*('Data &amp; Parameter'!$E$18+'Data &amp; Parameter'!$E$19)*'Data &amp; Parameter'!$E$20*'Data &amp; Parameter'!$E$37*R2242</f>
        <v>0</v>
      </c>
      <c r="T2242" s="28">
        <f t="shared" si="34"/>
        <v>0</v>
      </c>
    </row>
    <row r="2243" spans="1:20" ht="15.75" customHeight="1" x14ac:dyDescent="0.35">
      <c r="A2243">
        <v>2236</v>
      </c>
      <c r="B2243" s="76">
        <v>44237</v>
      </c>
      <c r="C2243" s="1" t="s">
        <v>7100</v>
      </c>
      <c r="D2243" s="76">
        <v>44237</v>
      </c>
      <c r="E2243" s="1" t="s">
        <v>7101</v>
      </c>
      <c r="F2243" s="1" t="s">
        <v>7102</v>
      </c>
      <c r="G2243" s="1" t="s">
        <v>123</v>
      </c>
      <c r="H2243" s="1" t="s">
        <v>124</v>
      </c>
      <c r="I2243" s="1" t="s">
        <v>125</v>
      </c>
      <c r="J2243" s="1" t="s">
        <v>6641</v>
      </c>
      <c r="K2243" s="1" t="s">
        <v>6641</v>
      </c>
      <c r="L2243">
        <f>ROUNDUP(IF(B2243&gt;$D$4,0,($D$4-B2243+1)/365),0)</f>
        <v>0</v>
      </c>
      <c r="M2243">
        <f>ROUNDUP(IF(B2243&gt;$D$5,0,($D$5-B2243+1)/365),0)</f>
        <v>0</v>
      </c>
      <c r="N2243" s="28">
        <f>IF(OR(L2243=1,M2243=1),IF(B2243+364&lt;=$D$5,(B2243+364-$D$4+1)/365,IF(B2243&gt;$D$4,($D$5-B2243+1)/365,$D$6/365)),0)</f>
        <v>0</v>
      </c>
      <c r="O2243" s="28">
        <f>'Data &amp; Parameter'!$E$16*'Data &amp; Parameter'!$E$17*('Data &amp; Parameter'!$E$18+'Data &amp; Parameter'!$E$19)*'Data &amp; Parameter'!$E$20*'Data &amp; Parameter'!$E$37*N2243</f>
        <v>0</v>
      </c>
      <c r="P2243">
        <f>ROUNDUP(IF(D2243&gt;$D$4,0,($D$4-D2243+1)/365),0)</f>
        <v>0</v>
      </c>
      <c r="Q2243">
        <f>ROUNDUP(IF(D2243&gt;$D$5,0,($D$5-D2243+1)/365),0)</f>
        <v>0</v>
      </c>
      <c r="R2243" s="28">
        <f>IF(OR(P2243=1,Q2243=1),IF(D2243+364&lt;=$D$5,(D2243+364-$D$4+1)/365,IF(D2243&gt;$D$4,($D$5-D2243+1)/365,$D$6/365)),0)</f>
        <v>0</v>
      </c>
      <c r="S2243" s="28">
        <f>'Data &amp; Parameter'!$E$16*'Data &amp; Parameter'!$E$17*('Data &amp; Parameter'!$E$18+'Data &amp; Parameter'!$E$19)*'Data &amp; Parameter'!$E$20*'Data &amp; Parameter'!$E$37*R2243</f>
        <v>0</v>
      </c>
      <c r="T2243" s="28">
        <f t="shared" si="34"/>
        <v>0</v>
      </c>
    </row>
    <row r="2244" spans="1:20" ht="15.75" customHeight="1" x14ac:dyDescent="0.35">
      <c r="A2244">
        <v>2237</v>
      </c>
      <c r="B2244" s="76">
        <v>44237</v>
      </c>
      <c r="C2244" s="1" t="s">
        <v>7103</v>
      </c>
      <c r="D2244" s="76">
        <v>44237</v>
      </c>
      <c r="E2244" s="1" t="s">
        <v>7104</v>
      </c>
      <c r="F2244" s="1" t="s">
        <v>7105</v>
      </c>
      <c r="G2244" s="1" t="s">
        <v>123</v>
      </c>
      <c r="H2244" s="1" t="s">
        <v>124</v>
      </c>
      <c r="I2244" s="1" t="s">
        <v>125</v>
      </c>
      <c r="J2244" s="1" t="s">
        <v>6641</v>
      </c>
      <c r="K2244" s="1" t="s">
        <v>6641</v>
      </c>
      <c r="L2244">
        <f>ROUNDUP(IF(B2244&gt;$D$4,0,($D$4-B2244+1)/365),0)</f>
        <v>0</v>
      </c>
      <c r="M2244">
        <f>ROUNDUP(IF(B2244&gt;$D$5,0,($D$5-B2244+1)/365),0)</f>
        <v>0</v>
      </c>
      <c r="N2244" s="28">
        <f>IF(OR(L2244=1,M2244=1),IF(B2244+364&lt;=$D$5,(B2244+364-$D$4+1)/365,IF(B2244&gt;$D$4,($D$5-B2244+1)/365,$D$6/365)),0)</f>
        <v>0</v>
      </c>
      <c r="O2244" s="28">
        <f>'Data &amp; Parameter'!$E$16*'Data &amp; Parameter'!$E$17*('Data &amp; Parameter'!$E$18+'Data &amp; Parameter'!$E$19)*'Data &amp; Parameter'!$E$20*'Data &amp; Parameter'!$E$37*N2244</f>
        <v>0</v>
      </c>
      <c r="P2244">
        <f>ROUNDUP(IF(D2244&gt;$D$4,0,($D$4-D2244+1)/365),0)</f>
        <v>0</v>
      </c>
      <c r="Q2244">
        <f>ROUNDUP(IF(D2244&gt;$D$5,0,($D$5-D2244+1)/365),0)</f>
        <v>0</v>
      </c>
      <c r="R2244" s="28">
        <f>IF(OR(P2244=1,Q2244=1),IF(D2244+364&lt;=$D$5,(D2244+364-$D$4+1)/365,IF(D2244&gt;$D$4,($D$5-D2244+1)/365,$D$6/365)),0)</f>
        <v>0</v>
      </c>
      <c r="S2244" s="28">
        <f>'Data &amp; Parameter'!$E$16*'Data &amp; Parameter'!$E$17*('Data &amp; Parameter'!$E$18+'Data &amp; Parameter'!$E$19)*'Data &amp; Parameter'!$E$20*'Data &amp; Parameter'!$E$37*R2244</f>
        <v>0</v>
      </c>
      <c r="T2244" s="28">
        <f t="shared" si="34"/>
        <v>0</v>
      </c>
    </row>
    <row r="2245" spans="1:20" ht="15.75" customHeight="1" x14ac:dyDescent="0.35">
      <c r="A2245">
        <v>2238</v>
      </c>
      <c r="B2245" s="76">
        <v>44237</v>
      </c>
      <c r="C2245" s="1" t="s">
        <v>7106</v>
      </c>
      <c r="D2245" s="76">
        <v>44237</v>
      </c>
      <c r="E2245" s="1" t="s">
        <v>7107</v>
      </c>
      <c r="F2245" s="1" t="s">
        <v>7108</v>
      </c>
      <c r="G2245" s="1" t="s">
        <v>123</v>
      </c>
      <c r="H2245" s="1" t="s">
        <v>124</v>
      </c>
      <c r="I2245" s="1" t="s">
        <v>125</v>
      </c>
      <c r="J2245" s="1" t="s">
        <v>6571</v>
      </c>
      <c r="K2245" s="1" t="s">
        <v>6571</v>
      </c>
      <c r="L2245">
        <f>ROUNDUP(IF(B2245&gt;$D$4,0,($D$4-B2245+1)/365),0)</f>
        <v>0</v>
      </c>
      <c r="M2245">
        <f>ROUNDUP(IF(B2245&gt;$D$5,0,($D$5-B2245+1)/365),0)</f>
        <v>0</v>
      </c>
      <c r="N2245" s="28">
        <f>IF(OR(L2245=1,M2245=1),IF(B2245+364&lt;=$D$5,(B2245+364-$D$4+1)/365,IF(B2245&gt;$D$4,($D$5-B2245+1)/365,$D$6/365)),0)</f>
        <v>0</v>
      </c>
      <c r="O2245" s="28">
        <f>'Data &amp; Parameter'!$E$16*'Data &amp; Parameter'!$E$17*('Data &amp; Parameter'!$E$18+'Data &amp; Parameter'!$E$19)*'Data &amp; Parameter'!$E$20*'Data &amp; Parameter'!$E$37*N2245</f>
        <v>0</v>
      </c>
      <c r="P2245">
        <f>ROUNDUP(IF(D2245&gt;$D$4,0,($D$4-D2245+1)/365),0)</f>
        <v>0</v>
      </c>
      <c r="Q2245">
        <f>ROUNDUP(IF(D2245&gt;$D$5,0,($D$5-D2245+1)/365),0)</f>
        <v>0</v>
      </c>
      <c r="R2245" s="28">
        <f>IF(OR(P2245=1,Q2245=1),IF(D2245+364&lt;=$D$5,(D2245+364-$D$4+1)/365,IF(D2245&gt;$D$4,($D$5-D2245+1)/365,$D$6/365)),0)</f>
        <v>0</v>
      </c>
      <c r="S2245" s="28">
        <f>'Data &amp; Parameter'!$E$16*'Data &amp; Parameter'!$E$17*('Data &amp; Parameter'!$E$18+'Data &amp; Parameter'!$E$19)*'Data &amp; Parameter'!$E$20*'Data &amp; Parameter'!$E$37*R2245</f>
        <v>0</v>
      </c>
      <c r="T2245" s="28">
        <f t="shared" si="34"/>
        <v>0</v>
      </c>
    </row>
    <row r="2246" spans="1:20" ht="15.75" customHeight="1" x14ac:dyDescent="0.35">
      <c r="A2246">
        <v>2239</v>
      </c>
      <c r="B2246" s="76">
        <v>44237</v>
      </c>
      <c r="C2246" s="1" t="s">
        <v>7109</v>
      </c>
      <c r="D2246" s="76">
        <v>44237</v>
      </c>
      <c r="E2246" s="1" t="s">
        <v>7110</v>
      </c>
      <c r="F2246" s="1" t="s">
        <v>7111</v>
      </c>
      <c r="G2246" s="1" t="s">
        <v>123</v>
      </c>
      <c r="H2246" s="1" t="s">
        <v>124</v>
      </c>
      <c r="I2246" s="1" t="s">
        <v>125</v>
      </c>
      <c r="J2246" s="1" t="s">
        <v>6571</v>
      </c>
      <c r="K2246" s="1" t="s">
        <v>6571</v>
      </c>
      <c r="L2246">
        <f>ROUNDUP(IF(B2246&gt;$D$4,0,($D$4-B2246+1)/365),0)</f>
        <v>0</v>
      </c>
      <c r="M2246">
        <f>ROUNDUP(IF(B2246&gt;$D$5,0,($D$5-B2246+1)/365),0)</f>
        <v>0</v>
      </c>
      <c r="N2246" s="28">
        <f>IF(OR(L2246=1,M2246=1),IF(B2246+364&lt;=$D$5,(B2246+364-$D$4+1)/365,IF(B2246&gt;$D$4,($D$5-B2246+1)/365,$D$6/365)),0)</f>
        <v>0</v>
      </c>
      <c r="O2246" s="28">
        <f>'Data &amp; Parameter'!$E$16*'Data &amp; Parameter'!$E$17*('Data &amp; Parameter'!$E$18+'Data &amp; Parameter'!$E$19)*'Data &amp; Parameter'!$E$20*'Data &amp; Parameter'!$E$37*N2246</f>
        <v>0</v>
      </c>
      <c r="P2246">
        <f>ROUNDUP(IF(D2246&gt;$D$4,0,($D$4-D2246+1)/365),0)</f>
        <v>0</v>
      </c>
      <c r="Q2246">
        <f>ROUNDUP(IF(D2246&gt;$D$5,0,($D$5-D2246+1)/365),0)</f>
        <v>0</v>
      </c>
      <c r="R2246" s="28">
        <f>IF(OR(P2246=1,Q2246=1),IF(D2246+364&lt;=$D$5,(D2246+364-$D$4+1)/365,IF(D2246&gt;$D$4,($D$5-D2246+1)/365,$D$6/365)),0)</f>
        <v>0</v>
      </c>
      <c r="S2246" s="28">
        <f>'Data &amp; Parameter'!$E$16*'Data &amp; Parameter'!$E$17*('Data &amp; Parameter'!$E$18+'Data &amp; Parameter'!$E$19)*'Data &amp; Parameter'!$E$20*'Data &amp; Parameter'!$E$37*R2246</f>
        <v>0</v>
      </c>
      <c r="T2246" s="28">
        <f t="shared" si="34"/>
        <v>0</v>
      </c>
    </row>
    <row r="2247" spans="1:20" ht="15.75" customHeight="1" x14ac:dyDescent="0.35">
      <c r="A2247">
        <v>2240</v>
      </c>
      <c r="B2247" s="76">
        <v>44237</v>
      </c>
      <c r="C2247" s="1" t="s">
        <v>7112</v>
      </c>
      <c r="D2247" s="76">
        <v>44237</v>
      </c>
      <c r="E2247" s="1" t="s">
        <v>7113</v>
      </c>
      <c r="F2247" s="1" t="s">
        <v>7114</v>
      </c>
      <c r="G2247" s="1" t="s">
        <v>123</v>
      </c>
      <c r="H2247" s="1" t="s">
        <v>124</v>
      </c>
      <c r="I2247" s="1" t="s">
        <v>125</v>
      </c>
      <c r="J2247" s="1" t="s">
        <v>6641</v>
      </c>
      <c r="K2247" s="1" t="s">
        <v>6641</v>
      </c>
      <c r="L2247">
        <f>ROUNDUP(IF(B2247&gt;$D$4,0,($D$4-B2247+1)/365),0)</f>
        <v>0</v>
      </c>
      <c r="M2247">
        <f>ROUNDUP(IF(B2247&gt;$D$5,0,($D$5-B2247+1)/365),0)</f>
        <v>0</v>
      </c>
      <c r="N2247" s="28">
        <f>IF(OR(L2247=1,M2247=1),IF(B2247+364&lt;=$D$5,(B2247+364-$D$4+1)/365,IF(B2247&gt;$D$4,($D$5-B2247+1)/365,$D$6/365)),0)</f>
        <v>0</v>
      </c>
      <c r="O2247" s="28">
        <f>'Data &amp; Parameter'!$E$16*'Data &amp; Parameter'!$E$17*('Data &amp; Parameter'!$E$18+'Data &amp; Parameter'!$E$19)*'Data &amp; Parameter'!$E$20*'Data &amp; Parameter'!$E$37*N2247</f>
        <v>0</v>
      </c>
      <c r="P2247">
        <f>ROUNDUP(IF(D2247&gt;$D$4,0,($D$4-D2247+1)/365),0)</f>
        <v>0</v>
      </c>
      <c r="Q2247">
        <f>ROUNDUP(IF(D2247&gt;$D$5,0,($D$5-D2247+1)/365),0)</f>
        <v>0</v>
      </c>
      <c r="R2247" s="28">
        <f>IF(OR(P2247=1,Q2247=1),IF(D2247+364&lt;=$D$5,(D2247+364-$D$4+1)/365,IF(D2247&gt;$D$4,($D$5-D2247+1)/365,$D$6/365)),0)</f>
        <v>0</v>
      </c>
      <c r="S2247" s="28">
        <f>'Data &amp; Parameter'!$E$16*'Data &amp; Parameter'!$E$17*('Data &amp; Parameter'!$E$18+'Data &amp; Parameter'!$E$19)*'Data &amp; Parameter'!$E$20*'Data &amp; Parameter'!$E$37*R2247</f>
        <v>0</v>
      </c>
      <c r="T2247" s="28">
        <f t="shared" si="34"/>
        <v>0</v>
      </c>
    </row>
    <row r="2248" spans="1:20" ht="15.75" customHeight="1" x14ac:dyDescent="0.35">
      <c r="A2248">
        <v>2241</v>
      </c>
      <c r="B2248" s="76">
        <v>44237</v>
      </c>
      <c r="C2248" s="1" t="s">
        <v>7115</v>
      </c>
      <c r="D2248" s="76">
        <v>44237</v>
      </c>
      <c r="E2248" s="1" t="s">
        <v>7116</v>
      </c>
      <c r="F2248" s="1" t="s">
        <v>7117</v>
      </c>
      <c r="G2248" s="1" t="s">
        <v>123</v>
      </c>
      <c r="H2248" s="1" t="s">
        <v>124</v>
      </c>
      <c r="I2248" s="1" t="s">
        <v>125</v>
      </c>
      <c r="J2248" s="1" t="s">
        <v>6641</v>
      </c>
      <c r="K2248" s="1" t="s">
        <v>6641</v>
      </c>
      <c r="L2248">
        <f>ROUNDUP(IF(B2248&gt;$D$4,0,($D$4-B2248+1)/365),0)</f>
        <v>0</v>
      </c>
      <c r="M2248">
        <f>ROUNDUP(IF(B2248&gt;$D$5,0,($D$5-B2248+1)/365),0)</f>
        <v>0</v>
      </c>
      <c r="N2248" s="28">
        <f>IF(OR(L2248=1,M2248=1),IF(B2248+364&lt;=$D$5,(B2248+364-$D$4+1)/365,IF(B2248&gt;$D$4,($D$5-B2248+1)/365,$D$6/365)),0)</f>
        <v>0</v>
      </c>
      <c r="O2248" s="28">
        <f>'Data &amp; Parameter'!$E$16*'Data &amp; Parameter'!$E$17*('Data &amp; Parameter'!$E$18+'Data &amp; Parameter'!$E$19)*'Data &amp; Parameter'!$E$20*'Data &amp; Parameter'!$E$37*N2248</f>
        <v>0</v>
      </c>
      <c r="P2248">
        <f>ROUNDUP(IF(D2248&gt;$D$4,0,($D$4-D2248+1)/365),0)</f>
        <v>0</v>
      </c>
      <c r="Q2248">
        <f>ROUNDUP(IF(D2248&gt;$D$5,0,($D$5-D2248+1)/365),0)</f>
        <v>0</v>
      </c>
      <c r="R2248" s="28">
        <f>IF(OR(P2248=1,Q2248=1),IF(D2248+364&lt;=$D$5,(D2248+364-$D$4+1)/365,IF(D2248&gt;$D$4,($D$5-D2248+1)/365,$D$6/365)),0)</f>
        <v>0</v>
      </c>
      <c r="S2248" s="28">
        <f>'Data &amp; Parameter'!$E$16*'Data &amp; Parameter'!$E$17*('Data &amp; Parameter'!$E$18+'Data &amp; Parameter'!$E$19)*'Data &amp; Parameter'!$E$20*'Data &amp; Parameter'!$E$37*R2248</f>
        <v>0</v>
      </c>
      <c r="T2248" s="28">
        <f t="shared" si="34"/>
        <v>0</v>
      </c>
    </row>
    <row r="2249" spans="1:20" ht="15.75" customHeight="1" x14ac:dyDescent="0.35">
      <c r="A2249">
        <v>2242</v>
      </c>
      <c r="B2249" s="76">
        <v>44237</v>
      </c>
      <c r="C2249" s="1" t="s">
        <v>7118</v>
      </c>
      <c r="D2249" s="76">
        <v>44237</v>
      </c>
      <c r="E2249" s="1" t="s">
        <v>7119</v>
      </c>
      <c r="F2249" s="1" t="s">
        <v>7120</v>
      </c>
      <c r="G2249" s="1" t="s">
        <v>123</v>
      </c>
      <c r="H2249" s="1" t="s">
        <v>124</v>
      </c>
      <c r="I2249" s="1" t="s">
        <v>125</v>
      </c>
      <c r="J2249" s="1" t="s">
        <v>6641</v>
      </c>
      <c r="K2249" s="1" t="s">
        <v>6641</v>
      </c>
      <c r="L2249">
        <f>ROUNDUP(IF(B2249&gt;$D$4,0,($D$4-B2249+1)/365),0)</f>
        <v>0</v>
      </c>
      <c r="M2249">
        <f>ROUNDUP(IF(B2249&gt;$D$5,0,($D$5-B2249+1)/365),0)</f>
        <v>0</v>
      </c>
      <c r="N2249" s="28">
        <f>IF(OR(L2249=1,M2249=1),IF(B2249+364&lt;=$D$5,(B2249+364-$D$4+1)/365,IF(B2249&gt;$D$4,($D$5-B2249+1)/365,$D$6/365)),0)</f>
        <v>0</v>
      </c>
      <c r="O2249" s="28">
        <f>'Data &amp; Parameter'!$E$16*'Data &amp; Parameter'!$E$17*('Data &amp; Parameter'!$E$18+'Data &amp; Parameter'!$E$19)*'Data &amp; Parameter'!$E$20*'Data &amp; Parameter'!$E$37*N2249</f>
        <v>0</v>
      </c>
      <c r="P2249">
        <f>ROUNDUP(IF(D2249&gt;$D$4,0,($D$4-D2249+1)/365),0)</f>
        <v>0</v>
      </c>
      <c r="Q2249">
        <f>ROUNDUP(IF(D2249&gt;$D$5,0,($D$5-D2249+1)/365),0)</f>
        <v>0</v>
      </c>
      <c r="R2249" s="28">
        <f>IF(OR(P2249=1,Q2249=1),IF(D2249+364&lt;=$D$5,(D2249+364-$D$4+1)/365,IF(D2249&gt;$D$4,($D$5-D2249+1)/365,$D$6/365)),0)</f>
        <v>0</v>
      </c>
      <c r="S2249" s="28">
        <f>'Data &amp; Parameter'!$E$16*'Data &amp; Parameter'!$E$17*('Data &amp; Parameter'!$E$18+'Data &amp; Parameter'!$E$19)*'Data &amp; Parameter'!$E$20*'Data &amp; Parameter'!$E$37*R2249</f>
        <v>0</v>
      </c>
      <c r="T2249" s="28">
        <f t="shared" ref="T2249:T2312" si="35">O2249+S2249</f>
        <v>0</v>
      </c>
    </row>
    <row r="2250" spans="1:20" ht="15.75" customHeight="1" x14ac:dyDescent="0.35">
      <c r="A2250">
        <v>2243</v>
      </c>
      <c r="B2250" s="76">
        <v>44237</v>
      </c>
      <c r="C2250" s="1" t="s">
        <v>7121</v>
      </c>
      <c r="D2250" s="76">
        <v>44237</v>
      </c>
      <c r="E2250" s="1" t="s">
        <v>7122</v>
      </c>
      <c r="F2250" s="1" t="s">
        <v>7123</v>
      </c>
      <c r="G2250" s="1" t="s">
        <v>123</v>
      </c>
      <c r="H2250" s="1" t="s">
        <v>124</v>
      </c>
      <c r="I2250" s="1" t="s">
        <v>125</v>
      </c>
      <c r="J2250" s="1" t="s">
        <v>6641</v>
      </c>
      <c r="K2250" s="1" t="s">
        <v>6641</v>
      </c>
      <c r="L2250">
        <f>ROUNDUP(IF(B2250&gt;$D$4,0,($D$4-B2250+1)/365),0)</f>
        <v>0</v>
      </c>
      <c r="M2250">
        <f>ROUNDUP(IF(B2250&gt;$D$5,0,($D$5-B2250+1)/365),0)</f>
        <v>0</v>
      </c>
      <c r="N2250" s="28">
        <f>IF(OR(L2250=1,M2250=1),IF(B2250+364&lt;=$D$5,(B2250+364-$D$4+1)/365,IF(B2250&gt;$D$4,($D$5-B2250+1)/365,$D$6/365)),0)</f>
        <v>0</v>
      </c>
      <c r="O2250" s="28">
        <f>'Data &amp; Parameter'!$E$16*'Data &amp; Parameter'!$E$17*('Data &amp; Parameter'!$E$18+'Data &amp; Parameter'!$E$19)*'Data &amp; Parameter'!$E$20*'Data &amp; Parameter'!$E$37*N2250</f>
        <v>0</v>
      </c>
      <c r="P2250">
        <f>ROUNDUP(IF(D2250&gt;$D$4,0,($D$4-D2250+1)/365),0)</f>
        <v>0</v>
      </c>
      <c r="Q2250">
        <f>ROUNDUP(IF(D2250&gt;$D$5,0,($D$5-D2250+1)/365),0)</f>
        <v>0</v>
      </c>
      <c r="R2250" s="28">
        <f>IF(OR(P2250=1,Q2250=1),IF(D2250+364&lt;=$D$5,(D2250+364-$D$4+1)/365,IF(D2250&gt;$D$4,($D$5-D2250+1)/365,$D$6/365)),0)</f>
        <v>0</v>
      </c>
      <c r="S2250" s="28">
        <f>'Data &amp; Parameter'!$E$16*'Data &amp; Parameter'!$E$17*('Data &amp; Parameter'!$E$18+'Data &amp; Parameter'!$E$19)*'Data &amp; Parameter'!$E$20*'Data &amp; Parameter'!$E$37*R2250</f>
        <v>0</v>
      </c>
      <c r="T2250" s="28">
        <f t="shared" si="35"/>
        <v>0</v>
      </c>
    </row>
    <row r="2251" spans="1:20" ht="15.75" customHeight="1" x14ac:dyDescent="0.35">
      <c r="A2251">
        <v>2244</v>
      </c>
      <c r="B2251" s="76">
        <v>44237</v>
      </c>
      <c r="C2251" s="1" t="s">
        <v>7124</v>
      </c>
      <c r="D2251" s="76">
        <v>44237</v>
      </c>
      <c r="E2251" s="1" t="s">
        <v>7125</v>
      </c>
      <c r="F2251" s="1" t="s">
        <v>7126</v>
      </c>
      <c r="G2251" s="1" t="s">
        <v>123</v>
      </c>
      <c r="H2251" s="1" t="s">
        <v>124</v>
      </c>
      <c r="I2251" s="1" t="s">
        <v>125</v>
      </c>
      <c r="J2251" s="1" t="s">
        <v>6641</v>
      </c>
      <c r="K2251" s="1" t="s">
        <v>6641</v>
      </c>
      <c r="L2251">
        <f>ROUNDUP(IF(B2251&gt;$D$4,0,($D$4-B2251+1)/365),0)</f>
        <v>0</v>
      </c>
      <c r="M2251">
        <f>ROUNDUP(IF(B2251&gt;$D$5,0,($D$5-B2251+1)/365),0)</f>
        <v>0</v>
      </c>
      <c r="N2251" s="28">
        <f>IF(OR(L2251=1,M2251=1),IF(B2251+364&lt;=$D$5,(B2251+364-$D$4+1)/365,IF(B2251&gt;$D$4,($D$5-B2251+1)/365,$D$6/365)),0)</f>
        <v>0</v>
      </c>
      <c r="O2251" s="28">
        <f>'Data &amp; Parameter'!$E$16*'Data &amp; Parameter'!$E$17*('Data &amp; Parameter'!$E$18+'Data &amp; Parameter'!$E$19)*'Data &amp; Parameter'!$E$20*'Data &amp; Parameter'!$E$37*N2251</f>
        <v>0</v>
      </c>
      <c r="P2251">
        <f>ROUNDUP(IF(D2251&gt;$D$4,0,($D$4-D2251+1)/365),0)</f>
        <v>0</v>
      </c>
      <c r="Q2251">
        <f>ROUNDUP(IF(D2251&gt;$D$5,0,($D$5-D2251+1)/365),0)</f>
        <v>0</v>
      </c>
      <c r="R2251" s="28">
        <f>IF(OR(P2251=1,Q2251=1),IF(D2251+364&lt;=$D$5,(D2251+364-$D$4+1)/365,IF(D2251&gt;$D$4,($D$5-D2251+1)/365,$D$6/365)),0)</f>
        <v>0</v>
      </c>
      <c r="S2251" s="28">
        <f>'Data &amp; Parameter'!$E$16*'Data &amp; Parameter'!$E$17*('Data &amp; Parameter'!$E$18+'Data &amp; Parameter'!$E$19)*'Data &amp; Parameter'!$E$20*'Data &amp; Parameter'!$E$37*R2251</f>
        <v>0</v>
      </c>
      <c r="T2251" s="28">
        <f t="shared" si="35"/>
        <v>0</v>
      </c>
    </row>
    <row r="2252" spans="1:20" ht="15.75" customHeight="1" x14ac:dyDescent="0.35">
      <c r="A2252">
        <v>2245</v>
      </c>
      <c r="B2252" s="76">
        <v>44237</v>
      </c>
      <c r="C2252" s="1" t="s">
        <v>7127</v>
      </c>
      <c r="D2252" s="76">
        <v>44237</v>
      </c>
      <c r="E2252" s="1" t="s">
        <v>7128</v>
      </c>
      <c r="F2252" s="1" t="s">
        <v>7129</v>
      </c>
      <c r="G2252" s="1" t="s">
        <v>123</v>
      </c>
      <c r="H2252" s="1" t="s">
        <v>124</v>
      </c>
      <c r="I2252" s="1" t="s">
        <v>125</v>
      </c>
      <c r="J2252" s="1" t="s">
        <v>6641</v>
      </c>
      <c r="K2252" s="1" t="s">
        <v>6641</v>
      </c>
      <c r="L2252">
        <f>ROUNDUP(IF(B2252&gt;$D$4,0,($D$4-B2252+1)/365),0)</f>
        <v>0</v>
      </c>
      <c r="M2252">
        <f>ROUNDUP(IF(B2252&gt;$D$5,0,($D$5-B2252+1)/365),0)</f>
        <v>0</v>
      </c>
      <c r="N2252" s="28">
        <f>IF(OR(L2252=1,M2252=1),IF(B2252+364&lt;=$D$5,(B2252+364-$D$4+1)/365,IF(B2252&gt;$D$4,($D$5-B2252+1)/365,$D$6/365)),0)</f>
        <v>0</v>
      </c>
      <c r="O2252" s="28">
        <f>'Data &amp; Parameter'!$E$16*'Data &amp; Parameter'!$E$17*('Data &amp; Parameter'!$E$18+'Data &amp; Parameter'!$E$19)*'Data &amp; Parameter'!$E$20*'Data &amp; Parameter'!$E$37*N2252</f>
        <v>0</v>
      </c>
      <c r="P2252">
        <f>ROUNDUP(IF(D2252&gt;$D$4,0,($D$4-D2252+1)/365),0)</f>
        <v>0</v>
      </c>
      <c r="Q2252">
        <f>ROUNDUP(IF(D2252&gt;$D$5,0,($D$5-D2252+1)/365),0)</f>
        <v>0</v>
      </c>
      <c r="R2252" s="28">
        <f>IF(OR(P2252=1,Q2252=1),IF(D2252+364&lt;=$D$5,(D2252+364-$D$4+1)/365,IF(D2252&gt;$D$4,($D$5-D2252+1)/365,$D$6/365)),0)</f>
        <v>0</v>
      </c>
      <c r="S2252" s="28">
        <f>'Data &amp; Parameter'!$E$16*'Data &amp; Parameter'!$E$17*('Data &amp; Parameter'!$E$18+'Data &amp; Parameter'!$E$19)*'Data &amp; Parameter'!$E$20*'Data &amp; Parameter'!$E$37*R2252</f>
        <v>0</v>
      </c>
      <c r="T2252" s="28">
        <f t="shared" si="35"/>
        <v>0</v>
      </c>
    </row>
    <row r="2253" spans="1:20" ht="15.75" customHeight="1" x14ac:dyDescent="0.35">
      <c r="A2253">
        <v>2246</v>
      </c>
      <c r="B2253" s="76">
        <v>44237</v>
      </c>
      <c r="C2253" s="1" t="s">
        <v>7130</v>
      </c>
      <c r="D2253" s="76">
        <v>44237</v>
      </c>
      <c r="E2253" s="1" t="s">
        <v>7131</v>
      </c>
      <c r="F2253" s="1" t="s">
        <v>7132</v>
      </c>
      <c r="G2253" s="1" t="s">
        <v>123</v>
      </c>
      <c r="H2253" s="1" t="s">
        <v>124</v>
      </c>
      <c r="I2253" s="1" t="s">
        <v>125</v>
      </c>
      <c r="J2253" s="1" t="s">
        <v>6641</v>
      </c>
      <c r="K2253" s="1" t="s">
        <v>6641</v>
      </c>
      <c r="L2253">
        <f>ROUNDUP(IF(B2253&gt;$D$4,0,($D$4-B2253+1)/365),0)</f>
        <v>0</v>
      </c>
      <c r="M2253">
        <f>ROUNDUP(IF(B2253&gt;$D$5,0,($D$5-B2253+1)/365),0)</f>
        <v>0</v>
      </c>
      <c r="N2253" s="28">
        <f>IF(OR(L2253=1,M2253=1),IF(B2253+364&lt;=$D$5,(B2253+364-$D$4+1)/365,IF(B2253&gt;$D$4,($D$5-B2253+1)/365,$D$6/365)),0)</f>
        <v>0</v>
      </c>
      <c r="O2253" s="28">
        <f>'Data &amp; Parameter'!$E$16*'Data &amp; Parameter'!$E$17*('Data &amp; Parameter'!$E$18+'Data &amp; Parameter'!$E$19)*'Data &amp; Parameter'!$E$20*'Data &amp; Parameter'!$E$37*N2253</f>
        <v>0</v>
      </c>
      <c r="P2253">
        <f>ROUNDUP(IF(D2253&gt;$D$4,0,($D$4-D2253+1)/365),0)</f>
        <v>0</v>
      </c>
      <c r="Q2253">
        <f>ROUNDUP(IF(D2253&gt;$D$5,0,($D$5-D2253+1)/365),0)</f>
        <v>0</v>
      </c>
      <c r="R2253" s="28">
        <f>IF(OR(P2253=1,Q2253=1),IF(D2253+364&lt;=$D$5,(D2253+364-$D$4+1)/365,IF(D2253&gt;$D$4,($D$5-D2253+1)/365,$D$6/365)),0)</f>
        <v>0</v>
      </c>
      <c r="S2253" s="28">
        <f>'Data &amp; Parameter'!$E$16*'Data &amp; Parameter'!$E$17*('Data &amp; Parameter'!$E$18+'Data &amp; Parameter'!$E$19)*'Data &amp; Parameter'!$E$20*'Data &amp; Parameter'!$E$37*R2253</f>
        <v>0</v>
      </c>
      <c r="T2253" s="28">
        <f t="shared" si="35"/>
        <v>0</v>
      </c>
    </row>
    <row r="2254" spans="1:20" ht="15.75" customHeight="1" x14ac:dyDescent="0.35">
      <c r="A2254">
        <v>2247</v>
      </c>
      <c r="B2254" s="76">
        <v>44237</v>
      </c>
      <c r="C2254" s="1" t="s">
        <v>7133</v>
      </c>
      <c r="D2254" s="76">
        <v>44237</v>
      </c>
      <c r="E2254" s="1" t="s">
        <v>7134</v>
      </c>
      <c r="F2254" s="1" t="s">
        <v>7135</v>
      </c>
      <c r="G2254" s="1" t="s">
        <v>123</v>
      </c>
      <c r="H2254" s="1" t="s">
        <v>124</v>
      </c>
      <c r="I2254" s="1" t="s">
        <v>125</v>
      </c>
      <c r="J2254" s="1" t="s">
        <v>6641</v>
      </c>
      <c r="K2254" s="1" t="s">
        <v>7136</v>
      </c>
      <c r="L2254">
        <f>ROUNDUP(IF(B2254&gt;$D$4,0,($D$4-B2254+1)/365),0)</f>
        <v>0</v>
      </c>
      <c r="M2254">
        <f>ROUNDUP(IF(B2254&gt;$D$5,0,($D$5-B2254+1)/365),0)</f>
        <v>0</v>
      </c>
      <c r="N2254" s="28">
        <f>IF(OR(L2254=1,M2254=1),IF(B2254+364&lt;=$D$5,(B2254+364-$D$4+1)/365,IF(B2254&gt;$D$4,($D$5-B2254+1)/365,$D$6/365)),0)</f>
        <v>0</v>
      </c>
      <c r="O2254" s="28">
        <f>'Data &amp; Parameter'!$E$16*'Data &amp; Parameter'!$E$17*('Data &amp; Parameter'!$E$18+'Data &amp; Parameter'!$E$19)*'Data &amp; Parameter'!$E$20*'Data &amp; Parameter'!$E$37*N2254</f>
        <v>0</v>
      </c>
      <c r="P2254">
        <f>ROUNDUP(IF(D2254&gt;$D$4,0,($D$4-D2254+1)/365),0)</f>
        <v>0</v>
      </c>
      <c r="Q2254">
        <f>ROUNDUP(IF(D2254&gt;$D$5,0,($D$5-D2254+1)/365),0)</f>
        <v>0</v>
      </c>
      <c r="R2254" s="28">
        <f>IF(OR(P2254=1,Q2254=1),IF(D2254+364&lt;=$D$5,(D2254+364-$D$4+1)/365,IF(D2254&gt;$D$4,($D$5-D2254+1)/365,$D$6/365)),0)</f>
        <v>0</v>
      </c>
      <c r="S2254" s="28">
        <f>'Data &amp; Parameter'!$E$16*'Data &amp; Parameter'!$E$17*('Data &amp; Parameter'!$E$18+'Data &amp; Parameter'!$E$19)*'Data &amp; Parameter'!$E$20*'Data &amp; Parameter'!$E$37*R2254</f>
        <v>0</v>
      </c>
      <c r="T2254" s="28">
        <f t="shared" si="35"/>
        <v>0</v>
      </c>
    </row>
    <row r="2255" spans="1:20" ht="15.75" customHeight="1" x14ac:dyDescent="0.35">
      <c r="A2255">
        <v>2248</v>
      </c>
      <c r="B2255" s="76">
        <v>44237</v>
      </c>
      <c r="C2255" s="1" t="s">
        <v>7137</v>
      </c>
      <c r="D2255" s="76">
        <v>44237</v>
      </c>
      <c r="E2255" s="1" t="s">
        <v>7138</v>
      </c>
      <c r="F2255" s="1" t="s">
        <v>7139</v>
      </c>
      <c r="G2255" s="1" t="s">
        <v>123</v>
      </c>
      <c r="H2255" s="1" t="s">
        <v>124</v>
      </c>
      <c r="I2255" s="1" t="s">
        <v>125</v>
      </c>
      <c r="J2255" s="1" t="s">
        <v>6641</v>
      </c>
      <c r="K2255" s="1" t="s">
        <v>6709</v>
      </c>
      <c r="L2255">
        <f>ROUNDUP(IF(B2255&gt;$D$4,0,($D$4-B2255+1)/365),0)</f>
        <v>0</v>
      </c>
      <c r="M2255">
        <f>ROUNDUP(IF(B2255&gt;$D$5,0,($D$5-B2255+1)/365),0)</f>
        <v>0</v>
      </c>
      <c r="N2255" s="28">
        <f>IF(OR(L2255=1,M2255=1),IF(B2255+364&lt;=$D$5,(B2255+364-$D$4+1)/365,IF(B2255&gt;$D$4,($D$5-B2255+1)/365,$D$6/365)),0)</f>
        <v>0</v>
      </c>
      <c r="O2255" s="28">
        <f>'Data &amp; Parameter'!$E$16*'Data &amp; Parameter'!$E$17*('Data &amp; Parameter'!$E$18+'Data &amp; Parameter'!$E$19)*'Data &amp; Parameter'!$E$20*'Data &amp; Parameter'!$E$37*N2255</f>
        <v>0</v>
      </c>
      <c r="P2255">
        <f>ROUNDUP(IF(D2255&gt;$D$4,0,($D$4-D2255+1)/365),0)</f>
        <v>0</v>
      </c>
      <c r="Q2255">
        <f>ROUNDUP(IF(D2255&gt;$D$5,0,($D$5-D2255+1)/365),0)</f>
        <v>0</v>
      </c>
      <c r="R2255" s="28">
        <f>IF(OR(P2255=1,Q2255=1),IF(D2255+364&lt;=$D$5,(D2255+364-$D$4+1)/365,IF(D2255&gt;$D$4,($D$5-D2255+1)/365,$D$6/365)),0)</f>
        <v>0</v>
      </c>
      <c r="S2255" s="28">
        <f>'Data &amp; Parameter'!$E$16*'Data &amp; Parameter'!$E$17*('Data &amp; Parameter'!$E$18+'Data &amp; Parameter'!$E$19)*'Data &amp; Parameter'!$E$20*'Data &amp; Parameter'!$E$37*R2255</f>
        <v>0</v>
      </c>
      <c r="T2255" s="28">
        <f t="shared" si="35"/>
        <v>0</v>
      </c>
    </row>
    <row r="2256" spans="1:20" ht="15.75" customHeight="1" x14ac:dyDescent="0.35">
      <c r="A2256">
        <v>2249</v>
      </c>
      <c r="B2256" s="76">
        <v>44237</v>
      </c>
      <c r="C2256" s="1" t="s">
        <v>7140</v>
      </c>
      <c r="D2256" s="76">
        <v>44237</v>
      </c>
      <c r="E2256" s="1" t="s">
        <v>7141</v>
      </c>
      <c r="F2256" s="1" t="s">
        <v>7142</v>
      </c>
      <c r="G2256" s="1" t="s">
        <v>123</v>
      </c>
      <c r="H2256" s="1" t="s">
        <v>124</v>
      </c>
      <c r="I2256" s="1" t="s">
        <v>125</v>
      </c>
      <c r="J2256" s="1" t="s">
        <v>6641</v>
      </c>
      <c r="K2256" s="1" t="s">
        <v>6709</v>
      </c>
      <c r="L2256">
        <f>ROUNDUP(IF(B2256&gt;$D$4,0,($D$4-B2256+1)/365),0)</f>
        <v>0</v>
      </c>
      <c r="M2256">
        <f>ROUNDUP(IF(B2256&gt;$D$5,0,($D$5-B2256+1)/365),0)</f>
        <v>0</v>
      </c>
      <c r="N2256" s="28">
        <f>IF(OR(L2256=1,M2256=1),IF(B2256+364&lt;=$D$5,(B2256+364-$D$4+1)/365,IF(B2256&gt;$D$4,($D$5-B2256+1)/365,$D$6/365)),0)</f>
        <v>0</v>
      </c>
      <c r="O2256" s="28">
        <f>'Data &amp; Parameter'!$E$16*'Data &amp; Parameter'!$E$17*('Data &amp; Parameter'!$E$18+'Data &amp; Parameter'!$E$19)*'Data &amp; Parameter'!$E$20*'Data &amp; Parameter'!$E$37*N2256</f>
        <v>0</v>
      </c>
      <c r="P2256">
        <f>ROUNDUP(IF(D2256&gt;$D$4,0,($D$4-D2256+1)/365),0)</f>
        <v>0</v>
      </c>
      <c r="Q2256">
        <f>ROUNDUP(IF(D2256&gt;$D$5,0,($D$5-D2256+1)/365),0)</f>
        <v>0</v>
      </c>
      <c r="R2256" s="28">
        <f>IF(OR(P2256=1,Q2256=1),IF(D2256+364&lt;=$D$5,(D2256+364-$D$4+1)/365,IF(D2256&gt;$D$4,($D$5-D2256+1)/365,$D$6/365)),0)</f>
        <v>0</v>
      </c>
      <c r="S2256" s="28">
        <f>'Data &amp; Parameter'!$E$16*'Data &amp; Parameter'!$E$17*('Data &amp; Parameter'!$E$18+'Data &amp; Parameter'!$E$19)*'Data &amp; Parameter'!$E$20*'Data &amp; Parameter'!$E$37*R2256</f>
        <v>0</v>
      </c>
      <c r="T2256" s="28">
        <f t="shared" si="35"/>
        <v>0</v>
      </c>
    </row>
    <row r="2257" spans="1:20" ht="15.75" customHeight="1" x14ac:dyDescent="0.35">
      <c r="A2257">
        <v>2250</v>
      </c>
      <c r="B2257" s="76">
        <v>44237</v>
      </c>
      <c r="C2257" s="1" t="s">
        <v>7143</v>
      </c>
      <c r="D2257" s="76">
        <v>44237</v>
      </c>
      <c r="E2257" s="1" t="s">
        <v>7144</v>
      </c>
      <c r="F2257" s="1" t="s">
        <v>7145</v>
      </c>
      <c r="G2257" s="1" t="s">
        <v>123</v>
      </c>
      <c r="H2257" s="1" t="s">
        <v>124</v>
      </c>
      <c r="I2257" s="1" t="s">
        <v>125</v>
      </c>
      <c r="J2257" s="1" t="s">
        <v>6641</v>
      </c>
      <c r="K2257" s="1" t="s">
        <v>6709</v>
      </c>
      <c r="L2257">
        <f>ROUNDUP(IF(B2257&gt;$D$4,0,($D$4-B2257+1)/365),0)</f>
        <v>0</v>
      </c>
      <c r="M2257">
        <f>ROUNDUP(IF(B2257&gt;$D$5,0,($D$5-B2257+1)/365),0)</f>
        <v>0</v>
      </c>
      <c r="N2257" s="28">
        <f>IF(OR(L2257=1,M2257=1),IF(B2257+364&lt;=$D$5,(B2257+364-$D$4+1)/365,IF(B2257&gt;$D$4,($D$5-B2257+1)/365,$D$6/365)),0)</f>
        <v>0</v>
      </c>
      <c r="O2257" s="28">
        <f>'Data &amp; Parameter'!$E$16*'Data &amp; Parameter'!$E$17*('Data &amp; Parameter'!$E$18+'Data &amp; Parameter'!$E$19)*'Data &amp; Parameter'!$E$20*'Data &amp; Parameter'!$E$37*N2257</f>
        <v>0</v>
      </c>
      <c r="P2257">
        <f>ROUNDUP(IF(D2257&gt;$D$4,0,($D$4-D2257+1)/365),0)</f>
        <v>0</v>
      </c>
      <c r="Q2257">
        <f>ROUNDUP(IF(D2257&gt;$D$5,0,($D$5-D2257+1)/365),0)</f>
        <v>0</v>
      </c>
      <c r="R2257" s="28">
        <f>IF(OR(P2257=1,Q2257=1),IF(D2257+364&lt;=$D$5,(D2257+364-$D$4+1)/365,IF(D2257&gt;$D$4,($D$5-D2257+1)/365,$D$6/365)),0)</f>
        <v>0</v>
      </c>
      <c r="S2257" s="28">
        <f>'Data &amp; Parameter'!$E$16*'Data &amp; Parameter'!$E$17*('Data &amp; Parameter'!$E$18+'Data &amp; Parameter'!$E$19)*'Data &amp; Parameter'!$E$20*'Data &amp; Parameter'!$E$37*R2257</f>
        <v>0</v>
      </c>
      <c r="T2257" s="28">
        <f t="shared" si="35"/>
        <v>0</v>
      </c>
    </row>
    <row r="2258" spans="1:20" ht="15.75" customHeight="1" x14ac:dyDescent="0.35">
      <c r="A2258">
        <v>2251</v>
      </c>
      <c r="B2258" s="76">
        <v>44237</v>
      </c>
      <c r="C2258" s="1" t="s">
        <v>7146</v>
      </c>
      <c r="D2258" s="76">
        <v>44237</v>
      </c>
      <c r="E2258" s="1" t="s">
        <v>7147</v>
      </c>
      <c r="F2258" s="1" t="s">
        <v>7148</v>
      </c>
      <c r="G2258" s="1" t="s">
        <v>123</v>
      </c>
      <c r="H2258" s="1" t="s">
        <v>124</v>
      </c>
      <c r="I2258" s="1" t="s">
        <v>125</v>
      </c>
      <c r="J2258" s="1" t="s">
        <v>6641</v>
      </c>
      <c r="K2258" s="1" t="s">
        <v>6641</v>
      </c>
      <c r="L2258">
        <f>ROUNDUP(IF(B2258&gt;$D$4,0,($D$4-B2258+1)/365),0)</f>
        <v>0</v>
      </c>
      <c r="M2258">
        <f>ROUNDUP(IF(B2258&gt;$D$5,0,($D$5-B2258+1)/365),0)</f>
        <v>0</v>
      </c>
      <c r="N2258" s="28">
        <f>IF(OR(L2258=1,M2258=1),IF(B2258+364&lt;=$D$5,(B2258+364-$D$4+1)/365,IF(B2258&gt;$D$4,($D$5-B2258+1)/365,$D$6/365)),0)</f>
        <v>0</v>
      </c>
      <c r="O2258" s="28">
        <f>'Data &amp; Parameter'!$E$16*'Data &amp; Parameter'!$E$17*('Data &amp; Parameter'!$E$18+'Data &amp; Parameter'!$E$19)*'Data &amp; Parameter'!$E$20*'Data &amp; Parameter'!$E$37*N2258</f>
        <v>0</v>
      </c>
      <c r="P2258">
        <f>ROUNDUP(IF(D2258&gt;$D$4,0,($D$4-D2258+1)/365),0)</f>
        <v>0</v>
      </c>
      <c r="Q2258">
        <f>ROUNDUP(IF(D2258&gt;$D$5,0,($D$5-D2258+1)/365),0)</f>
        <v>0</v>
      </c>
      <c r="R2258" s="28">
        <f>IF(OR(P2258=1,Q2258=1),IF(D2258+364&lt;=$D$5,(D2258+364-$D$4+1)/365,IF(D2258&gt;$D$4,($D$5-D2258+1)/365,$D$6/365)),0)</f>
        <v>0</v>
      </c>
      <c r="S2258" s="28">
        <f>'Data &amp; Parameter'!$E$16*'Data &amp; Parameter'!$E$17*('Data &amp; Parameter'!$E$18+'Data &amp; Parameter'!$E$19)*'Data &amp; Parameter'!$E$20*'Data &amp; Parameter'!$E$37*R2258</f>
        <v>0</v>
      </c>
      <c r="T2258" s="28">
        <f t="shared" si="35"/>
        <v>0</v>
      </c>
    </row>
    <row r="2259" spans="1:20" ht="15.75" customHeight="1" x14ac:dyDescent="0.35">
      <c r="A2259">
        <v>2252</v>
      </c>
      <c r="B2259" s="76">
        <v>44237</v>
      </c>
      <c r="C2259" s="1" t="s">
        <v>7149</v>
      </c>
      <c r="D2259" s="76">
        <v>44237</v>
      </c>
      <c r="E2259" s="1" t="s">
        <v>7150</v>
      </c>
      <c r="F2259" s="1" t="s">
        <v>7151</v>
      </c>
      <c r="G2259" s="1" t="s">
        <v>123</v>
      </c>
      <c r="H2259" s="1" t="s">
        <v>124</v>
      </c>
      <c r="I2259" s="1" t="s">
        <v>125</v>
      </c>
      <c r="J2259" s="1" t="s">
        <v>6641</v>
      </c>
      <c r="K2259" s="1" t="s">
        <v>6641</v>
      </c>
      <c r="L2259">
        <f>ROUNDUP(IF(B2259&gt;$D$4,0,($D$4-B2259+1)/365),0)</f>
        <v>0</v>
      </c>
      <c r="M2259">
        <f>ROUNDUP(IF(B2259&gt;$D$5,0,($D$5-B2259+1)/365),0)</f>
        <v>0</v>
      </c>
      <c r="N2259" s="28">
        <f>IF(OR(L2259=1,M2259=1),IF(B2259+364&lt;=$D$5,(B2259+364-$D$4+1)/365,IF(B2259&gt;$D$4,($D$5-B2259+1)/365,$D$6/365)),0)</f>
        <v>0</v>
      </c>
      <c r="O2259" s="28">
        <f>'Data &amp; Parameter'!$E$16*'Data &amp; Parameter'!$E$17*('Data &amp; Parameter'!$E$18+'Data &amp; Parameter'!$E$19)*'Data &amp; Parameter'!$E$20*'Data &amp; Parameter'!$E$37*N2259</f>
        <v>0</v>
      </c>
      <c r="P2259">
        <f>ROUNDUP(IF(D2259&gt;$D$4,0,($D$4-D2259+1)/365),0)</f>
        <v>0</v>
      </c>
      <c r="Q2259">
        <f>ROUNDUP(IF(D2259&gt;$D$5,0,($D$5-D2259+1)/365),0)</f>
        <v>0</v>
      </c>
      <c r="R2259" s="28">
        <f>IF(OR(P2259=1,Q2259=1),IF(D2259+364&lt;=$D$5,(D2259+364-$D$4+1)/365,IF(D2259&gt;$D$4,($D$5-D2259+1)/365,$D$6/365)),0)</f>
        <v>0</v>
      </c>
      <c r="S2259" s="28">
        <f>'Data &amp; Parameter'!$E$16*'Data &amp; Parameter'!$E$17*('Data &amp; Parameter'!$E$18+'Data &amp; Parameter'!$E$19)*'Data &amp; Parameter'!$E$20*'Data &amp; Parameter'!$E$37*R2259</f>
        <v>0</v>
      </c>
      <c r="T2259" s="28">
        <f t="shared" si="35"/>
        <v>0</v>
      </c>
    </row>
    <row r="2260" spans="1:20" ht="15.75" customHeight="1" x14ac:dyDescent="0.35">
      <c r="A2260">
        <v>2253</v>
      </c>
      <c r="B2260" s="76">
        <v>44237</v>
      </c>
      <c r="C2260" s="1" t="s">
        <v>7152</v>
      </c>
      <c r="D2260" s="76">
        <v>44237</v>
      </c>
      <c r="E2260" s="1" t="s">
        <v>7153</v>
      </c>
      <c r="F2260" s="1" t="s">
        <v>7154</v>
      </c>
      <c r="G2260" s="1" t="s">
        <v>123</v>
      </c>
      <c r="H2260" s="1" t="s">
        <v>124</v>
      </c>
      <c r="I2260" s="1" t="s">
        <v>125</v>
      </c>
      <c r="J2260" s="1" t="s">
        <v>6641</v>
      </c>
      <c r="K2260" s="1" t="s">
        <v>6641</v>
      </c>
      <c r="L2260">
        <f>ROUNDUP(IF(B2260&gt;$D$4,0,($D$4-B2260+1)/365),0)</f>
        <v>0</v>
      </c>
      <c r="M2260">
        <f>ROUNDUP(IF(B2260&gt;$D$5,0,($D$5-B2260+1)/365),0)</f>
        <v>0</v>
      </c>
      <c r="N2260" s="28">
        <f>IF(OR(L2260=1,M2260=1),IF(B2260+364&lt;=$D$5,(B2260+364-$D$4+1)/365,IF(B2260&gt;$D$4,($D$5-B2260+1)/365,$D$6/365)),0)</f>
        <v>0</v>
      </c>
      <c r="O2260" s="28">
        <f>'Data &amp; Parameter'!$E$16*'Data &amp; Parameter'!$E$17*('Data &amp; Parameter'!$E$18+'Data &amp; Parameter'!$E$19)*'Data &amp; Parameter'!$E$20*'Data &amp; Parameter'!$E$37*N2260</f>
        <v>0</v>
      </c>
      <c r="P2260">
        <f>ROUNDUP(IF(D2260&gt;$D$4,0,($D$4-D2260+1)/365),0)</f>
        <v>0</v>
      </c>
      <c r="Q2260">
        <f>ROUNDUP(IF(D2260&gt;$D$5,0,($D$5-D2260+1)/365),0)</f>
        <v>0</v>
      </c>
      <c r="R2260" s="28">
        <f>IF(OR(P2260=1,Q2260=1),IF(D2260+364&lt;=$D$5,(D2260+364-$D$4+1)/365,IF(D2260&gt;$D$4,($D$5-D2260+1)/365,$D$6/365)),0)</f>
        <v>0</v>
      </c>
      <c r="S2260" s="28">
        <f>'Data &amp; Parameter'!$E$16*'Data &amp; Parameter'!$E$17*('Data &amp; Parameter'!$E$18+'Data &amp; Parameter'!$E$19)*'Data &amp; Parameter'!$E$20*'Data &amp; Parameter'!$E$37*R2260</f>
        <v>0</v>
      </c>
      <c r="T2260" s="28">
        <f t="shared" si="35"/>
        <v>0</v>
      </c>
    </row>
    <row r="2261" spans="1:20" ht="15.75" customHeight="1" x14ac:dyDescent="0.35">
      <c r="A2261">
        <v>2254</v>
      </c>
      <c r="B2261" s="76">
        <v>44237</v>
      </c>
      <c r="C2261" s="1" t="s">
        <v>7155</v>
      </c>
      <c r="D2261" s="76">
        <v>44237</v>
      </c>
      <c r="E2261" s="1" t="s">
        <v>7156</v>
      </c>
      <c r="F2261" s="1" t="s">
        <v>7157</v>
      </c>
      <c r="G2261" s="1" t="s">
        <v>123</v>
      </c>
      <c r="H2261" s="1" t="s">
        <v>124</v>
      </c>
      <c r="I2261" s="1" t="s">
        <v>125</v>
      </c>
      <c r="J2261" s="1" t="s">
        <v>6641</v>
      </c>
      <c r="K2261" s="1" t="s">
        <v>6641</v>
      </c>
      <c r="L2261">
        <f>ROUNDUP(IF(B2261&gt;$D$4,0,($D$4-B2261+1)/365),0)</f>
        <v>0</v>
      </c>
      <c r="M2261">
        <f>ROUNDUP(IF(B2261&gt;$D$5,0,($D$5-B2261+1)/365),0)</f>
        <v>0</v>
      </c>
      <c r="N2261" s="28">
        <f>IF(OR(L2261=1,M2261=1),IF(B2261+364&lt;=$D$5,(B2261+364-$D$4+1)/365,IF(B2261&gt;$D$4,($D$5-B2261+1)/365,$D$6/365)),0)</f>
        <v>0</v>
      </c>
      <c r="O2261" s="28">
        <f>'Data &amp; Parameter'!$E$16*'Data &amp; Parameter'!$E$17*('Data &amp; Parameter'!$E$18+'Data &amp; Parameter'!$E$19)*'Data &amp; Parameter'!$E$20*'Data &amp; Parameter'!$E$37*N2261</f>
        <v>0</v>
      </c>
      <c r="P2261">
        <f>ROUNDUP(IF(D2261&gt;$D$4,0,($D$4-D2261+1)/365),0)</f>
        <v>0</v>
      </c>
      <c r="Q2261">
        <f>ROUNDUP(IF(D2261&gt;$D$5,0,($D$5-D2261+1)/365),0)</f>
        <v>0</v>
      </c>
      <c r="R2261" s="28">
        <f>IF(OR(P2261=1,Q2261=1),IF(D2261+364&lt;=$D$5,(D2261+364-$D$4+1)/365,IF(D2261&gt;$D$4,($D$5-D2261+1)/365,$D$6/365)),0)</f>
        <v>0</v>
      </c>
      <c r="S2261" s="28">
        <f>'Data &amp; Parameter'!$E$16*'Data &amp; Parameter'!$E$17*('Data &amp; Parameter'!$E$18+'Data &amp; Parameter'!$E$19)*'Data &amp; Parameter'!$E$20*'Data &amp; Parameter'!$E$37*R2261</f>
        <v>0</v>
      </c>
      <c r="T2261" s="28">
        <f t="shared" si="35"/>
        <v>0</v>
      </c>
    </row>
    <row r="2262" spans="1:20" ht="15.75" customHeight="1" x14ac:dyDescent="0.35">
      <c r="A2262">
        <v>2255</v>
      </c>
      <c r="B2262" s="76">
        <v>44237</v>
      </c>
      <c r="C2262" s="1" t="s">
        <v>7158</v>
      </c>
      <c r="D2262" s="76">
        <v>44237</v>
      </c>
      <c r="E2262" s="1" t="s">
        <v>7159</v>
      </c>
      <c r="F2262" s="1" t="s">
        <v>7160</v>
      </c>
      <c r="G2262" s="1" t="s">
        <v>123</v>
      </c>
      <c r="H2262" s="1" t="s">
        <v>124</v>
      </c>
      <c r="I2262" s="1" t="s">
        <v>125</v>
      </c>
      <c r="J2262" s="1" t="s">
        <v>6641</v>
      </c>
      <c r="K2262" s="1" t="s">
        <v>6641</v>
      </c>
      <c r="L2262">
        <f>ROUNDUP(IF(B2262&gt;$D$4,0,($D$4-B2262+1)/365),0)</f>
        <v>0</v>
      </c>
      <c r="M2262">
        <f>ROUNDUP(IF(B2262&gt;$D$5,0,($D$5-B2262+1)/365),0)</f>
        <v>0</v>
      </c>
      <c r="N2262" s="28">
        <f>IF(OR(L2262=1,M2262=1),IF(B2262+364&lt;=$D$5,(B2262+364-$D$4+1)/365,IF(B2262&gt;$D$4,($D$5-B2262+1)/365,$D$6/365)),0)</f>
        <v>0</v>
      </c>
      <c r="O2262" s="28">
        <f>'Data &amp; Parameter'!$E$16*'Data &amp; Parameter'!$E$17*('Data &amp; Parameter'!$E$18+'Data &amp; Parameter'!$E$19)*'Data &amp; Parameter'!$E$20*'Data &amp; Parameter'!$E$37*N2262</f>
        <v>0</v>
      </c>
      <c r="P2262">
        <f>ROUNDUP(IF(D2262&gt;$D$4,0,($D$4-D2262+1)/365),0)</f>
        <v>0</v>
      </c>
      <c r="Q2262">
        <f>ROUNDUP(IF(D2262&gt;$D$5,0,($D$5-D2262+1)/365),0)</f>
        <v>0</v>
      </c>
      <c r="R2262" s="28">
        <f>IF(OR(P2262=1,Q2262=1),IF(D2262+364&lt;=$D$5,(D2262+364-$D$4+1)/365,IF(D2262&gt;$D$4,($D$5-D2262+1)/365,$D$6/365)),0)</f>
        <v>0</v>
      </c>
      <c r="S2262" s="28">
        <f>'Data &amp; Parameter'!$E$16*'Data &amp; Parameter'!$E$17*('Data &amp; Parameter'!$E$18+'Data &amp; Parameter'!$E$19)*'Data &amp; Parameter'!$E$20*'Data &amp; Parameter'!$E$37*R2262</f>
        <v>0</v>
      </c>
      <c r="T2262" s="28">
        <f t="shared" si="35"/>
        <v>0</v>
      </c>
    </row>
    <row r="2263" spans="1:20" ht="15.75" customHeight="1" x14ac:dyDescent="0.35">
      <c r="A2263">
        <v>2256</v>
      </c>
      <c r="B2263" s="76">
        <v>44237</v>
      </c>
      <c r="C2263" s="1" t="s">
        <v>7161</v>
      </c>
      <c r="D2263" s="76">
        <v>44237</v>
      </c>
      <c r="E2263" s="1" t="s">
        <v>7162</v>
      </c>
      <c r="F2263" s="1" t="s">
        <v>7163</v>
      </c>
      <c r="G2263" s="1" t="s">
        <v>123</v>
      </c>
      <c r="H2263" s="1" t="s">
        <v>124</v>
      </c>
      <c r="I2263" s="1" t="s">
        <v>125</v>
      </c>
      <c r="J2263" s="1" t="s">
        <v>6571</v>
      </c>
      <c r="K2263" s="1" t="s">
        <v>6571</v>
      </c>
      <c r="L2263">
        <f>ROUNDUP(IF(B2263&gt;$D$4,0,($D$4-B2263+1)/365),0)</f>
        <v>0</v>
      </c>
      <c r="M2263">
        <f>ROUNDUP(IF(B2263&gt;$D$5,0,($D$5-B2263+1)/365),0)</f>
        <v>0</v>
      </c>
      <c r="N2263" s="28">
        <f>IF(OR(L2263=1,M2263=1),IF(B2263+364&lt;=$D$5,(B2263+364-$D$4+1)/365,IF(B2263&gt;$D$4,($D$5-B2263+1)/365,$D$6/365)),0)</f>
        <v>0</v>
      </c>
      <c r="O2263" s="28">
        <f>'Data &amp; Parameter'!$E$16*'Data &amp; Parameter'!$E$17*('Data &amp; Parameter'!$E$18+'Data &amp; Parameter'!$E$19)*'Data &amp; Parameter'!$E$20*'Data &amp; Parameter'!$E$37*N2263</f>
        <v>0</v>
      </c>
      <c r="P2263">
        <f>ROUNDUP(IF(D2263&gt;$D$4,0,($D$4-D2263+1)/365),0)</f>
        <v>0</v>
      </c>
      <c r="Q2263">
        <f>ROUNDUP(IF(D2263&gt;$D$5,0,($D$5-D2263+1)/365),0)</f>
        <v>0</v>
      </c>
      <c r="R2263" s="28">
        <f>IF(OR(P2263=1,Q2263=1),IF(D2263+364&lt;=$D$5,(D2263+364-$D$4+1)/365,IF(D2263&gt;$D$4,($D$5-D2263+1)/365,$D$6/365)),0)</f>
        <v>0</v>
      </c>
      <c r="S2263" s="28">
        <f>'Data &amp; Parameter'!$E$16*'Data &amp; Parameter'!$E$17*('Data &amp; Parameter'!$E$18+'Data &amp; Parameter'!$E$19)*'Data &amp; Parameter'!$E$20*'Data &amp; Parameter'!$E$37*R2263</f>
        <v>0</v>
      </c>
      <c r="T2263" s="28">
        <f t="shared" si="35"/>
        <v>0</v>
      </c>
    </row>
    <row r="2264" spans="1:20" ht="15.75" customHeight="1" x14ac:dyDescent="0.35">
      <c r="A2264">
        <v>2257</v>
      </c>
      <c r="B2264" s="76">
        <v>44237</v>
      </c>
      <c r="C2264" s="1" t="s">
        <v>7164</v>
      </c>
      <c r="D2264" s="76">
        <v>44237</v>
      </c>
      <c r="E2264" s="1" t="s">
        <v>7165</v>
      </c>
      <c r="F2264" s="1" t="s">
        <v>7166</v>
      </c>
      <c r="G2264" s="1" t="s">
        <v>123</v>
      </c>
      <c r="H2264" s="1" t="s">
        <v>124</v>
      </c>
      <c r="I2264" s="1" t="s">
        <v>125</v>
      </c>
      <c r="J2264" s="1" t="s">
        <v>6571</v>
      </c>
      <c r="K2264" s="1" t="s">
        <v>6571</v>
      </c>
      <c r="L2264">
        <f>ROUNDUP(IF(B2264&gt;$D$4,0,($D$4-B2264+1)/365),0)</f>
        <v>0</v>
      </c>
      <c r="M2264">
        <f>ROUNDUP(IF(B2264&gt;$D$5,0,($D$5-B2264+1)/365),0)</f>
        <v>0</v>
      </c>
      <c r="N2264" s="28">
        <f>IF(OR(L2264=1,M2264=1),IF(B2264+364&lt;=$D$5,(B2264+364-$D$4+1)/365,IF(B2264&gt;$D$4,($D$5-B2264+1)/365,$D$6/365)),0)</f>
        <v>0</v>
      </c>
      <c r="O2264" s="28">
        <f>'Data &amp; Parameter'!$E$16*'Data &amp; Parameter'!$E$17*('Data &amp; Parameter'!$E$18+'Data &amp; Parameter'!$E$19)*'Data &amp; Parameter'!$E$20*'Data &amp; Parameter'!$E$37*N2264</f>
        <v>0</v>
      </c>
      <c r="P2264">
        <f>ROUNDUP(IF(D2264&gt;$D$4,0,($D$4-D2264+1)/365),0)</f>
        <v>0</v>
      </c>
      <c r="Q2264">
        <f>ROUNDUP(IF(D2264&gt;$D$5,0,($D$5-D2264+1)/365),0)</f>
        <v>0</v>
      </c>
      <c r="R2264" s="28">
        <f>IF(OR(P2264=1,Q2264=1),IF(D2264+364&lt;=$D$5,(D2264+364-$D$4+1)/365,IF(D2264&gt;$D$4,($D$5-D2264+1)/365,$D$6/365)),0)</f>
        <v>0</v>
      </c>
      <c r="S2264" s="28">
        <f>'Data &amp; Parameter'!$E$16*'Data &amp; Parameter'!$E$17*('Data &amp; Parameter'!$E$18+'Data &amp; Parameter'!$E$19)*'Data &amp; Parameter'!$E$20*'Data &amp; Parameter'!$E$37*R2264</f>
        <v>0</v>
      </c>
      <c r="T2264" s="28">
        <f t="shared" si="35"/>
        <v>0</v>
      </c>
    </row>
    <row r="2265" spans="1:20" ht="15.75" customHeight="1" x14ac:dyDescent="0.35">
      <c r="A2265">
        <v>2258</v>
      </c>
      <c r="B2265" s="76">
        <v>44237</v>
      </c>
      <c r="C2265" s="1" t="s">
        <v>7167</v>
      </c>
      <c r="D2265" s="76">
        <v>44237</v>
      </c>
      <c r="E2265" s="1" t="s">
        <v>7168</v>
      </c>
      <c r="F2265" s="1" t="s">
        <v>7169</v>
      </c>
      <c r="G2265" s="1" t="s">
        <v>123</v>
      </c>
      <c r="H2265" s="1" t="s">
        <v>124</v>
      </c>
      <c r="I2265" s="1" t="s">
        <v>125</v>
      </c>
      <c r="J2265" s="1" t="s">
        <v>6571</v>
      </c>
      <c r="K2265" s="1" t="s">
        <v>6571</v>
      </c>
      <c r="L2265">
        <f>ROUNDUP(IF(B2265&gt;$D$4,0,($D$4-B2265+1)/365),0)</f>
        <v>0</v>
      </c>
      <c r="M2265">
        <f>ROUNDUP(IF(B2265&gt;$D$5,0,($D$5-B2265+1)/365),0)</f>
        <v>0</v>
      </c>
      <c r="N2265" s="28">
        <f>IF(OR(L2265=1,M2265=1),IF(B2265+364&lt;=$D$5,(B2265+364-$D$4+1)/365,IF(B2265&gt;$D$4,($D$5-B2265+1)/365,$D$6/365)),0)</f>
        <v>0</v>
      </c>
      <c r="O2265" s="28">
        <f>'Data &amp; Parameter'!$E$16*'Data &amp; Parameter'!$E$17*('Data &amp; Parameter'!$E$18+'Data &amp; Parameter'!$E$19)*'Data &amp; Parameter'!$E$20*'Data &amp; Parameter'!$E$37*N2265</f>
        <v>0</v>
      </c>
      <c r="P2265">
        <f>ROUNDUP(IF(D2265&gt;$D$4,0,($D$4-D2265+1)/365),0)</f>
        <v>0</v>
      </c>
      <c r="Q2265">
        <f>ROUNDUP(IF(D2265&gt;$D$5,0,($D$5-D2265+1)/365),0)</f>
        <v>0</v>
      </c>
      <c r="R2265" s="28">
        <f>IF(OR(P2265=1,Q2265=1),IF(D2265+364&lt;=$D$5,(D2265+364-$D$4+1)/365,IF(D2265&gt;$D$4,($D$5-D2265+1)/365,$D$6/365)),0)</f>
        <v>0</v>
      </c>
      <c r="S2265" s="28">
        <f>'Data &amp; Parameter'!$E$16*'Data &amp; Parameter'!$E$17*('Data &amp; Parameter'!$E$18+'Data &amp; Parameter'!$E$19)*'Data &amp; Parameter'!$E$20*'Data &amp; Parameter'!$E$37*R2265</f>
        <v>0</v>
      </c>
      <c r="T2265" s="28">
        <f t="shared" si="35"/>
        <v>0</v>
      </c>
    </row>
    <row r="2266" spans="1:20" ht="15.75" customHeight="1" x14ac:dyDescent="0.35">
      <c r="A2266">
        <v>2259</v>
      </c>
      <c r="B2266" s="76">
        <v>44237</v>
      </c>
      <c r="C2266" s="1" t="s">
        <v>7170</v>
      </c>
      <c r="D2266" s="76">
        <v>44237</v>
      </c>
      <c r="E2266" s="1" t="s">
        <v>7171</v>
      </c>
      <c r="F2266" s="1" t="s">
        <v>7172</v>
      </c>
      <c r="G2266" s="1" t="s">
        <v>123</v>
      </c>
      <c r="H2266" s="1" t="s">
        <v>124</v>
      </c>
      <c r="I2266" s="1" t="s">
        <v>125</v>
      </c>
      <c r="J2266" s="1" t="s">
        <v>6571</v>
      </c>
      <c r="K2266" s="1" t="s">
        <v>6571</v>
      </c>
      <c r="L2266">
        <f>ROUNDUP(IF(B2266&gt;$D$4,0,($D$4-B2266+1)/365),0)</f>
        <v>0</v>
      </c>
      <c r="M2266">
        <f>ROUNDUP(IF(B2266&gt;$D$5,0,($D$5-B2266+1)/365),0)</f>
        <v>0</v>
      </c>
      <c r="N2266" s="28">
        <f>IF(OR(L2266=1,M2266=1),IF(B2266+364&lt;=$D$5,(B2266+364-$D$4+1)/365,IF(B2266&gt;$D$4,($D$5-B2266+1)/365,$D$6/365)),0)</f>
        <v>0</v>
      </c>
      <c r="O2266" s="28">
        <f>'Data &amp; Parameter'!$E$16*'Data &amp; Parameter'!$E$17*('Data &amp; Parameter'!$E$18+'Data &amp; Parameter'!$E$19)*'Data &amp; Parameter'!$E$20*'Data &amp; Parameter'!$E$37*N2266</f>
        <v>0</v>
      </c>
      <c r="P2266">
        <f>ROUNDUP(IF(D2266&gt;$D$4,0,($D$4-D2266+1)/365),0)</f>
        <v>0</v>
      </c>
      <c r="Q2266">
        <f>ROUNDUP(IF(D2266&gt;$D$5,0,($D$5-D2266+1)/365),0)</f>
        <v>0</v>
      </c>
      <c r="R2266" s="28">
        <f>IF(OR(P2266=1,Q2266=1),IF(D2266+364&lt;=$D$5,(D2266+364-$D$4+1)/365,IF(D2266&gt;$D$4,($D$5-D2266+1)/365,$D$6/365)),0)</f>
        <v>0</v>
      </c>
      <c r="S2266" s="28">
        <f>'Data &amp; Parameter'!$E$16*'Data &amp; Parameter'!$E$17*('Data &amp; Parameter'!$E$18+'Data &amp; Parameter'!$E$19)*'Data &amp; Parameter'!$E$20*'Data &amp; Parameter'!$E$37*R2266</f>
        <v>0</v>
      </c>
      <c r="T2266" s="28">
        <f t="shared" si="35"/>
        <v>0</v>
      </c>
    </row>
    <row r="2267" spans="1:20" ht="15.75" customHeight="1" x14ac:dyDescent="0.35">
      <c r="A2267">
        <v>2260</v>
      </c>
      <c r="B2267" s="76">
        <v>44237</v>
      </c>
      <c r="C2267" s="1" t="s">
        <v>7173</v>
      </c>
      <c r="D2267" s="76">
        <v>44237</v>
      </c>
      <c r="E2267" s="1" t="s">
        <v>7174</v>
      </c>
      <c r="F2267" s="1" t="s">
        <v>7175</v>
      </c>
      <c r="G2267" s="1" t="s">
        <v>123</v>
      </c>
      <c r="H2267" s="1" t="s">
        <v>124</v>
      </c>
      <c r="I2267" s="1" t="s">
        <v>125</v>
      </c>
      <c r="J2267" s="1" t="s">
        <v>6571</v>
      </c>
      <c r="K2267" s="1" t="s">
        <v>6571</v>
      </c>
      <c r="L2267">
        <f>ROUNDUP(IF(B2267&gt;$D$4,0,($D$4-B2267+1)/365),0)</f>
        <v>0</v>
      </c>
      <c r="M2267">
        <f>ROUNDUP(IF(B2267&gt;$D$5,0,($D$5-B2267+1)/365),0)</f>
        <v>0</v>
      </c>
      <c r="N2267" s="28">
        <f>IF(OR(L2267=1,M2267=1),IF(B2267+364&lt;=$D$5,(B2267+364-$D$4+1)/365,IF(B2267&gt;$D$4,($D$5-B2267+1)/365,$D$6/365)),0)</f>
        <v>0</v>
      </c>
      <c r="O2267" s="28">
        <f>'Data &amp; Parameter'!$E$16*'Data &amp; Parameter'!$E$17*('Data &amp; Parameter'!$E$18+'Data &amp; Parameter'!$E$19)*'Data &amp; Parameter'!$E$20*'Data &amp; Parameter'!$E$37*N2267</f>
        <v>0</v>
      </c>
      <c r="P2267">
        <f>ROUNDUP(IF(D2267&gt;$D$4,0,($D$4-D2267+1)/365),0)</f>
        <v>0</v>
      </c>
      <c r="Q2267">
        <f>ROUNDUP(IF(D2267&gt;$D$5,0,($D$5-D2267+1)/365),0)</f>
        <v>0</v>
      </c>
      <c r="R2267" s="28">
        <f>IF(OR(P2267=1,Q2267=1),IF(D2267+364&lt;=$D$5,(D2267+364-$D$4+1)/365,IF(D2267&gt;$D$4,($D$5-D2267+1)/365,$D$6/365)),0)</f>
        <v>0</v>
      </c>
      <c r="S2267" s="28">
        <f>'Data &amp; Parameter'!$E$16*'Data &amp; Parameter'!$E$17*('Data &amp; Parameter'!$E$18+'Data &amp; Parameter'!$E$19)*'Data &amp; Parameter'!$E$20*'Data &amp; Parameter'!$E$37*R2267</f>
        <v>0</v>
      </c>
      <c r="T2267" s="28">
        <f t="shared" si="35"/>
        <v>0</v>
      </c>
    </row>
    <row r="2268" spans="1:20" ht="15.75" customHeight="1" x14ac:dyDescent="0.35">
      <c r="A2268">
        <v>2261</v>
      </c>
      <c r="B2268" s="76">
        <v>44237</v>
      </c>
      <c r="C2268" s="1" t="s">
        <v>7176</v>
      </c>
      <c r="D2268" s="76">
        <v>44237</v>
      </c>
      <c r="E2268" s="1" t="s">
        <v>7177</v>
      </c>
      <c r="F2268" s="1" t="s">
        <v>7178</v>
      </c>
      <c r="G2268" s="1" t="s">
        <v>123</v>
      </c>
      <c r="H2268" s="1" t="s">
        <v>124</v>
      </c>
      <c r="I2268" s="1" t="s">
        <v>125</v>
      </c>
      <c r="J2268" s="1" t="s">
        <v>6571</v>
      </c>
      <c r="K2268" s="1" t="s">
        <v>6571</v>
      </c>
      <c r="L2268">
        <f>ROUNDUP(IF(B2268&gt;$D$4,0,($D$4-B2268+1)/365),0)</f>
        <v>0</v>
      </c>
      <c r="M2268">
        <f>ROUNDUP(IF(B2268&gt;$D$5,0,($D$5-B2268+1)/365),0)</f>
        <v>0</v>
      </c>
      <c r="N2268" s="28">
        <f>IF(OR(L2268=1,M2268=1),IF(B2268+364&lt;=$D$5,(B2268+364-$D$4+1)/365,IF(B2268&gt;$D$4,($D$5-B2268+1)/365,$D$6/365)),0)</f>
        <v>0</v>
      </c>
      <c r="O2268" s="28">
        <f>'Data &amp; Parameter'!$E$16*'Data &amp; Parameter'!$E$17*('Data &amp; Parameter'!$E$18+'Data &amp; Parameter'!$E$19)*'Data &amp; Parameter'!$E$20*'Data &amp; Parameter'!$E$37*N2268</f>
        <v>0</v>
      </c>
      <c r="P2268">
        <f>ROUNDUP(IF(D2268&gt;$D$4,0,($D$4-D2268+1)/365),0)</f>
        <v>0</v>
      </c>
      <c r="Q2268">
        <f>ROUNDUP(IF(D2268&gt;$D$5,0,($D$5-D2268+1)/365),0)</f>
        <v>0</v>
      </c>
      <c r="R2268" s="28">
        <f>IF(OR(P2268=1,Q2268=1),IF(D2268+364&lt;=$D$5,(D2268+364-$D$4+1)/365,IF(D2268&gt;$D$4,($D$5-D2268+1)/365,$D$6/365)),0)</f>
        <v>0</v>
      </c>
      <c r="S2268" s="28">
        <f>'Data &amp; Parameter'!$E$16*'Data &amp; Parameter'!$E$17*('Data &amp; Parameter'!$E$18+'Data &amp; Parameter'!$E$19)*'Data &amp; Parameter'!$E$20*'Data &amp; Parameter'!$E$37*R2268</f>
        <v>0</v>
      </c>
      <c r="T2268" s="28">
        <f t="shared" si="35"/>
        <v>0</v>
      </c>
    </row>
    <row r="2269" spans="1:20" ht="15.75" customHeight="1" x14ac:dyDescent="0.35">
      <c r="A2269">
        <v>2262</v>
      </c>
      <c r="B2269" s="76">
        <v>44237</v>
      </c>
      <c r="C2269" s="1" t="s">
        <v>7179</v>
      </c>
      <c r="D2269" s="76">
        <v>44237</v>
      </c>
      <c r="E2269" s="1" t="s">
        <v>7180</v>
      </c>
      <c r="F2269" s="1" t="s">
        <v>7181</v>
      </c>
      <c r="G2269" s="1" t="s">
        <v>123</v>
      </c>
      <c r="H2269" s="1" t="s">
        <v>124</v>
      </c>
      <c r="I2269" s="1" t="s">
        <v>125</v>
      </c>
      <c r="J2269" s="1" t="s">
        <v>6571</v>
      </c>
      <c r="K2269" s="1" t="s">
        <v>6571</v>
      </c>
      <c r="L2269">
        <f>ROUNDUP(IF(B2269&gt;$D$4,0,($D$4-B2269+1)/365),0)</f>
        <v>0</v>
      </c>
      <c r="M2269">
        <f>ROUNDUP(IF(B2269&gt;$D$5,0,($D$5-B2269+1)/365),0)</f>
        <v>0</v>
      </c>
      <c r="N2269" s="28">
        <f>IF(OR(L2269=1,M2269=1),IF(B2269+364&lt;=$D$5,(B2269+364-$D$4+1)/365,IF(B2269&gt;$D$4,($D$5-B2269+1)/365,$D$6/365)),0)</f>
        <v>0</v>
      </c>
      <c r="O2269" s="28">
        <f>'Data &amp; Parameter'!$E$16*'Data &amp; Parameter'!$E$17*('Data &amp; Parameter'!$E$18+'Data &amp; Parameter'!$E$19)*'Data &amp; Parameter'!$E$20*'Data &amp; Parameter'!$E$37*N2269</f>
        <v>0</v>
      </c>
      <c r="P2269">
        <f>ROUNDUP(IF(D2269&gt;$D$4,0,($D$4-D2269+1)/365),0)</f>
        <v>0</v>
      </c>
      <c r="Q2269">
        <f>ROUNDUP(IF(D2269&gt;$D$5,0,($D$5-D2269+1)/365),0)</f>
        <v>0</v>
      </c>
      <c r="R2269" s="28">
        <f>IF(OR(P2269=1,Q2269=1),IF(D2269+364&lt;=$D$5,(D2269+364-$D$4+1)/365,IF(D2269&gt;$D$4,($D$5-D2269+1)/365,$D$6/365)),0)</f>
        <v>0</v>
      </c>
      <c r="S2269" s="28">
        <f>'Data &amp; Parameter'!$E$16*'Data &amp; Parameter'!$E$17*('Data &amp; Parameter'!$E$18+'Data &amp; Parameter'!$E$19)*'Data &amp; Parameter'!$E$20*'Data &amp; Parameter'!$E$37*R2269</f>
        <v>0</v>
      </c>
      <c r="T2269" s="28">
        <f t="shared" si="35"/>
        <v>0</v>
      </c>
    </row>
    <row r="2270" spans="1:20" ht="15.75" customHeight="1" x14ac:dyDescent="0.35">
      <c r="A2270">
        <v>2263</v>
      </c>
      <c r="B2270" s="76">
        <v>44237</v>
      </c>
      <c r="C2270" s="1" t="s">
        <v>7182</v>
      </c>
      <c r="D2270" s="76">
        <v>44237</v>
      </c>
      <c r="E2270" s="1" t="s">
        <v>7183</v>
      </c>
      <c r="F2270" s="1" t="s">
        <v>7184</v>
      </c>
      <c r="G2270" s="1" t="s">
        <v>123</v>
      </c>
      <c r="H2270" s="1" t="s">
        <v>124</v>
      </c>
      <c r="I2270" s="1" t="s">
        <v>125</v>
      </c>
      <c r="J2270" s="1" t="s">
        <v>6571</v>
      </c>
      <c r="K2270" s="1" t="s">
        <v>6571</v>
      </c>
      <c r="L2270">
        <f>ROUNDUP(IF(B2270&gt;$D$4,0,($D$4-B2270+1)/365),0)</f>
        <v>0</v>
      </c>
      <c r="M2270">
        <f>ROUNDUP(IF(B2270&gt;$D$5,0,($D$5-B2270+1)/365),0)</f>
        <v>0</v>
      </c>
      <c r="N2270" s="28">
        <f>IF(OR(L2270=1,M2270=1),IF(B2270+364&lt;=$D$5,(B2270+364-$D$4+1)/365,IF(B2270&gt;$D$4,($D$5-B2270+1)/365,$D$6/365)),0)</f>
        <v>0</v>
      </c>
      <c r="O2270" s="28">
        <f>'Data &amp; Parameter'!$E$16*'Data &amp; Parameter'!$E$17*('Data &amp; Parameter'!$E$18+'Data &amp; Parameter'!$E$19)*'Data &amp; Parameter'!$E$20*'Data &amp; Parameter'!$E$37*N2270</f>
        <v>0</v>
      </c>
      <c r="P2270">
        <f>ROUNDUP(IF(D2270&gt;$D$4,0,($D$4-D2270+1)/365),0)</f>
        <v>0</v>
      </c>
      <c r="Q2270">
        <f>ROUNDUP(IF(D2270&gt;$D$5,0,($D$5-D2270+1)/365),0)</f>
        <v>0</v>
      </c>
      <c r="R2270" s="28">
        <f>IF(OR(P2270=1,Q2270=1),IF(D2270+364&lt;=$D$5,(D2270+364-$D$4+1)/365,IF(D2270&gt;$D$4,($D$5-D2270+1)/365,$D$6/365)),0)</f>
        <v>0</v>
      </c>
      <c r="S2270" s="28">
        <f>'Data &amp; Parameter'!$E$16*'Data &amp; Parameter'!$E$17*('Data &amp; Parameter'!$E$18+'Data &amp; Parameter'!$E$19)*'Data &amp; Parameter'!$E$20*'Data &amp; Parameter'!$E$37*R2270</f>
        <v>0</v>
      </c>
      <c r="T2270" s="28">
        <f t="shared" si="35"/>
        <v>0</v>
      </c>
    </row>
    <row r="2271" spans="1:20" ht="15.75" customHeight="1" x14ac:dyDescent="0.35">
      <c r="A2271">
        <v>2264</v>
      </c>
      <c r="B2271" s="76">
        <v>44237</v>
      </c>
      <c r="C2271" s="1" t="s">
        <v>7185</v>
      </c>
      <c r="D2271" s="76">
        <v>44237</v>
      </c>
      <c r="E2271" s="1" t="s">
        <v>7186</v>
      </c>
      <c r="F2271" s="1" t="s">
        <v>7187</v>
      </c>
      <c r="G2271" s="1" t="s">
        <v>123</v>
      </c>
      <c r="H2271" s="1" t="s">
        <v>124</v>
      </c>
      <c r="I2271" s="1" t="s">
        <v>125</v>
      </c>
      <c r="J2271" s="1" t="s">
        <v>6571</v>
      </c>
      <c r="K2271" s="1" t="s">
        <v>6571</v>
      </c>
      <c r="L2271">
        <f>ROUNDUP(IF(B2271&gt;$D$4,0,($D$4-B2271+1)/365),0)</f>
        <v>0</v>
      </c>
      <c r="M2271">
        <f>ROUNDUP(IF(B2271&gt;$D$5,0,($D$5-B2271+1)/365),0)</f>
        <v>0</v>
      </c>
      <c r="N2271" s="28">
        <f>IF(OR(L2271=1,M2271=1),IF(B2271+364&lt;=$D$5,(B2271+364-$D$4+1)/365,IF(B2271&gt;$D$4,($D$5-B2271+1)/365,$D$6/365)),0)</f>
        <v>0</v>
      </c>
      <c r="O2271" s="28">
        <f>'Data &amp; Parameter'!$E$16*'Data &amp; Parameter'!$E$17*('Data &amp; Parameter'!$E$18+'Data &amp; Parameter'!$E$19)*'Data &amp; Parameter'!$E$20*'Data &amp; Parameter'!$E$37*N2271</f>
        <v>0</v>
      </c>
      <c r="P2271">
        <f>ROUNDUP(IF(D2271&gt;$D$4,0,($D$4-D2271+1)/365),0)</f>
        <v>0</v>
      </c>
      <c r="Q2271">
        <f>ROUNDUP(IF(D2271&gt;$D$5,0,($D$5-D2271+1)/365),0)</f>
        <v>0</v>
      </c>
      <c r="R2271" s="28">
        <f>IF(OR(P2271=1,Q2271=1),IF(D2271+364&lt;=$D$5,(D2271+364-$D$4+1)/365,IF(D2271&gt;$D$4,($D$5-D2271+1)/365,$D$6/365)),0)</f>
        <v>0</v>
      </c>
      <c r="S2271" s="28">
        <f>'Data &amp; Parameter'!$E$16*'Data &amp; Parameter'!$E$17*('Data &amp; Parameter'!$E$18+'Data &amp; Parameter'!$E$19)*'Data &amp; Parameter'!$E$20*'Data &amp; Parameter'!$E$37*R2271</f>
        <v>0</v>
      </c>
      <c r="T2271" s="28">
        <f t="shared" si="35"/>
        <v>0</v>
      </c>
    </row>
    <row r="2272" spans="1:20" ht="15.75" customHeight="1" x14ac:dyDescent="0.35">
      <c r="A2272">
        <v>2265</v>
      </c>
      <c r="B2272" s="76">
        <v>44237</v>
      </c>
      <c r="C2272" s="1" t="s">
        <v>7188</v>
      </c>
      <c r="D2272" s="76">
        <v>44237</v>
      </c>
      <c r="E2272" s="1" t="s">
        <v>7189</v>
      </c>
      <c r="F2272" s="1" t="s">
        <v>7190</v>
      </c>
      <c r="G2272" s="1" t="s">
        <v>123</v>
      </c>
      <c r="H2272" s="1" t="s">
        <v>124</v>
      </c>
      <c r="I2272" s="1" t="s">
        <v>125</v>
      </c>
      <c r="J2272" s="1" t="s">
        <v>6571</v>
      </c>
      <c r="K2272" s="1" t="s">
        <v>6571</v>
      </c>
      <c r="L2272">
        <f>ROUNDUP(IF(B2272&gt;$D$4,0,($D$4-B2272+1)/365),0)</f>
        <v>0</v>
      </c>
      <c r="M2272">
        <f>ROUNDUP(IF(B2272&gt;$D$5,0,($D$5-B2272+1)/365),0)</f>
        <v>0</v>
      </c>
      <c r="N2272" s="28">
        <f>IF(OR(L2272=1,M2272=1),IF(B2272+364&lt;=$D$5,(B2272+364-$D$4+1)/365,IF(B2272&gt;$D$4,($D$5-B2272+1)/365,$D$6/365)),0)</f>
        <v>0</v>
      </c>
      <c r="O2272" s="28">
        <f>'Data &amp; Parameter'!$E$16*'Data &amp; Parameter'!$E$17*('Data &amp; Parameter'!$E$18+'Data &amp; Parameter'!$E$19)*'Data &amp; Parameter'!$E$20*'Data &amp; Parameter'!$E$37*N2272</f>
        <v>0</v>
      </c>
      <c r="P2272">
        <f>ROUNDUP(IF(D2272&gt;$D$4,0,($D$4-D2272+1)/365),0)</f>
        <v>0</v>
      </c>
      <c r="Q2272">
        <f>ROUNDUP(IF(D2272&gt;$D$5,0,($D$5-D2272+1)/365),0)</f>
        <v>0</v>
      </c>
      <c r="R2272" s="28">
        <f>IF(OR(P2272=1,Q2272=1),IF(D2272+364&lt;=$D$5,(D2272+364-$D$4+1)/365,IF(D2272&gt;$D$4,($D$5-D2272+1)/365,$D$6/365)),0)</f>
        <v>0</v>
      </c>
      <c r="S2272" s="28">
        <f>'Data &amp; Parameter'!$E$16*'Data &amp; Parameter'!$E$17*('Data &amp; Parameter'!$E$18+'Data &amp; Parameter'!$E$19)*'Data &amp; Parameter'!$E$20*'Data &amp; Parameter'!$E$37*R2272</f>
        <v>0</v>
      </c>
      <c r="T2272" s="28">
        <f t="shared" si="35"/>
        <v>0</v>
      </c>
    </row>
    <row r="2273" spans="1:20" ht="15.75" customHeight="1" x14ac:dyDescent="0.35">
      <c r="A2273">
        <v>2266</v>
      </c>
      <c r="B2273" s="76">
        <v>44237</v>
      </c>
      <c r="C2273" s="1" t="s">
        <v>7191</v>
      </c>
      <c r="D2273" s="76">
        <v>44237</v>
      </c>
      <c r="E2273" s="1" t="s">
        <v>7192</v>
      </c>
      <c r="F2273" s="1" t="s">
        <v>7193</v>
      </c>
      <c r="G2273" s="1" t="s">
        <v>123</v>
      </c>
      <c r="H2273" s="1" t="s">
        <v>124</v>
      </c>
      <c r="I2273" s="1" t="s">
        <v>125</v>
      </c>
      <c r="J2273" s="1" t="s">
        <v>6641</v>
      </c>
      <c r="K2273" s="1" t="s">
        <v>6641</v>
      </c>
      <c r="L2273">
        <f>ROUNDUP(IF(B2273&gt;$D$4,0,($D$4-B2273+1)/365),0)</f>
        <v>0</v>
      </c>
      <c r="M2273">
        <f>ROUNDUP(IF(B2273&gt;$D$5,0,($D$5-B2273+1)/365),0)</f>
        <v>0</v>
      </c>
      <c r="N2273" s="28">
        <f>IF(OR(L2273=1,M2273=1),IF(B2273+364&lt;=$D$5,(B2273+364-$D$4+1)/365,IF(B2273&gt;$D$4,($D$5-B2273+1)/365,$D$6/365)),0)</f>
        <v>0</v>
      </c>
      <c r="O2273" s="28">
        <f>'Data &amp; Parameter'!$E$16*'Data &amp; Parameter'!$E$17*('Data &amp; Parameter'!$E$18+'Data &amp; Parameter'!$E$19)*'Data &amp; Parameter'!$E$20*'Data &amp; Parameter'!$E$37*N2273</f>
        <v>0</v>
      </c>
      <c r="P2273">
        <f>ROUNDUP(IF(D2273&gt;$D$4,0,($D$4-D2273+1)/365),0)</f>
        <v>0</v>
      </c>
      <c r="Q2273">
        <f>ROUNDUP(IF(D2273&gt;$D$5,0,($D$5-D2273+1)/365),0)</f>
        <v>0</v>
      </c>
      <c r="R2273" s="28">
        <f>IF(OR(P2273=1,Q2273=1),IF(D2273+364&lt;=$D$5,(D2273+364-$D$4+1)/365,IF(D2273&gt;$D$4,($D$5-D2273+1)/365,$D$6/365)),0)</f>
        <v>0</v>
      </c>
      <c r="S2273" s="28">
        <f>'Data &amp; Parameter'!$E$16*'Data &amp; Parameter'!$E$17*('Data &amp; Parameter'!$E$18+'Data &amp; Parameter'!$E$19)*'Data &amp; Parameter'!$E$20*'Data &amp; Parameter'!$E$37*R2273</f>
        <v>0</v>
      </c>
      <c r="T2273" s="28">
        <f t="shared" si="35"/>
        <v>0</v>
      </c>
    </row>
    <row r="2274" spans="1:20" ht="15.75" customHeight="1" x14ac:dyDescent="0.35">
      <c r="A2274">
        <v>2267</v>
      </c>
      <c r="B2274" s="76">
        <v>44237</v>
      </c>
      <c r="C2274" s="1" t="s">
        <v>7194</v>
      </c>
      <c r="D2274" s="76">
        <v>44237</v>
      </c>
      <c r="E2274" s="1" t="s">
        <v>7195</v>
      </c>
      <c r="F2274" s="1" t="s">
        <v>7196</v>
      </c>
      <c r="G2274" s="1" t="s">
        <v>123</v>
      </c>
      <c r="H2274" s="1" t="s">
        <v>124</v>
      </c>
      <c r="I2274" s="1" t="s">
        <v>125</v>
      </c>
      <c r="J2274" s="1" t="s">
        <v>6641</v>
      </c>
      <c r="K2274" s="1" t="s">
        <v>6641</v>
      </c>
      <c r="L2274">
        <f>ROUNDUP(IF(B2274&gt;$D$4,0,($D$4-B2274+1)/365),0)</f>
        <v>0</v>
      </c>
      <c r="M2274">
        <f>ROUNDUP(IF(B2274&gt;$D$5,0,($D$5-B2274+1)/365),0)</f>
        <v>0</v>
      </c>
      <c r="N2274" s="28">
        <f>IF(OR(L2274=1,M2274=1),IF(B2274+364&lt;=$D$5,(B2274+364-$D$4+1)/365,IF(B2274&gt;$D$4,($D$5-B2274+1)/365,$D$6/365)),0)</f>
        <v>0</v>
      </c>
      <c r="O2274" s="28">
        <f>'Data &amp; Parameter'!$E$16*'Data &amp; Parameter'!$E$17*('Data &amp; Parameter'!$E$18+'Data &amp; Parameter'!$E$19)*'Data &amp; Parameter'!$E$20*'Data &amp; Parameter'!$E$37*N2274</f>
        <v>0</v>
      </c>
      <c r="P2274">
        <f>ROUNDUP(IF(D2274&gt;$D$4,0,($D$4-D2274+1)/365),0)</f>
        <v>0</v>
      </c>
      <c r="Q2274">
        <f>ROUNDUP(IF(D2274&gt;$D$5,0,($D$5-D2274+1)/365),0)</f>
        <v>0</v>
      </c>
      <c r="R2274" s="28">
        <f>IF(OR(P2274=1,Q2274=1),IF(D2274+364&lt;=$D$5,(D2274+364-$D$4+1)/365,IF(D2274&gt;$D$4,($D$5-D2274+1)/365,$D$6/365)),0)</f>
        <v>0</v>
      </c>
      <c r="S2274" s="28">
        <f>'Data &amp; Parameter'!$E$16*'Data &amp; Parameter'!$E$17*('Data &amp; Parameter'!$E$18+'Data &amp; Parameter'!$E$19)*'Data &amp; Parameter'!$E$20*'Data &amp; Parameter'!$E$37*R2274</f>
        <v>0</v>
      </c>
      <c r="T2274" s="28">
        <f t="shared" si="35"/>
        <v>0</v>
      </c>
    </row>
    <row r="2275" spans="1:20" ht="15.75" customHeight="1" x14ac:dyDescent="0.35">
      <c r="A2275">
        <v>2268</v>
      </c>
      <c r="B2275" s="76">
        <v>44237</v>
      </c>
      <c r="C2275" s="1" t="s">
        <v>7197</v>
      </c>
      <c r="D2275" s="76">
        <v>44237</v>
      </c>
      <c r="E2275" s="1" t="s">
        <v>7198</v>
      </c>
      <c r="F2275" s="1" t="s">
        <v>7199</v>
      </c>
      <c r="G2275" s="1" t="s">
        <v>123</v>
      </c>
      <c r="H2275" s="1" t="s">
        <v>124</v>
      </c>
      <c r="I2275" s="1" t="s">
        <v>125</v>
      </c>
      <c r="J2275" s="1" t="s">
        <v>6571</v>
      </c>
      <c r="K2275" s="1" t="s">
        <v>6637</v>
      </c>
      <c r="L2275">
        <f>ROUNDUP(IF(B2275&gt;$D$4,0,($D$4-B2275+1)/365),0)</f>
        <v>0</v>
      </c>
      <c r="M2275">
        <f>ROUNDUP(IF(B2275&gt;$D$5,0,($D$5-B2275+1)/365),0)</f>
        <v>0</v>
      </c>
      <c r="N2275" s="28">
        <f>IF(OR(L2275=1,M2275=1),IF(B2275+364&lt;=$D$5,(B2275+364-$D$4+1)/365,IF(B2275&gt;$D$4,($D$5-B2275+1)/365,$D$6/365)),0)</f>
        <v>0</v>
      </c>
      <c r="O2275" s="28">
        <f>'Data &amp; Parameter'!$E$16*'Data &amp; Parameter'!$E$17*('Data &amp; Parameter'!$E$18+'Data &amp; Parameter'!$E$19)*'Data &amp; Parameter'!$E$20*'Data &amp; Parameter'!$E$37*N2275</f>
        <v>0</v>
      </c>
      <c r="P2275">
        <f>ROUNDUP(IF(D2275&gt;$D$4,0,($D$4-D2275+1)/365),0)</f>
        <v>0</v>
      </c>
      <c r="Q2275">
        <f>ROUNDUP(IF(D2275&gt;$D$5,0,($D$5-D2275+1)/365),0)</f>
        <v>0</v>
      </c>
      <c r="R2275" s="28">
        <f>IF(OR(P2275=1,Q2275=1),IF(D2275+364&lt;=$D$5,(D2275+364-$D$4+1)/365,IF(D2275&gt;$D$4,($D$5-D2275+1)/365,$D$6/365)),0)</f>
        <v>0</v>
      </c>
      <c r="S2275" s="28">
        <f>'Data &amp; Parameter'!$E$16*'Data &amp; Parameter'!$E$17*('Data &amp; Parameter'!$E$18+'Data &amp; Parameter'!$E$19)*'Data &amp; Parameter'!$E$20*'Data &amp; Parameter'!$E$37*R2275</f>
        <v>0</v>
      </c>
      <c r="T2275" s="28">
        <f t="shared" si="35"/>
        <v>0</v>
      </c>
    </row>
    <row r="2276" spans="1:20" ht="15.75" customHeight="1" x14ac:dyDescent="0.35">
      <c r="A2276">
        <v>2269</v>
      </c>
      <c r="B2276" s="76">
        <v>44237</v>
      </c>
      <c r="C2276" s="1" t="s">
        <v>7200</v>
      </c>
      <c r="D2276" s="76">
        <v>44237</v>
      </c>
      <c r="E2276" s="1" t="s">
        <v>7201</v>
      </c>
      <c r="F2276" s="1" t="s">
        <v>7202</v>
      </c>
      <c r="G2276" s="1" t="s">
        <v>123</v>
      </c>
      <c r="H2276" s="1" t="s">
        <v>124</v>
      </c>
      <c r="I2276" s="1" t="s">
        <v>125</v>
      </c>
      <c r="J2276" s="1" t="s">
        <v>6571</v>
      </c>
      <c r="K2276" s="1" t="s">
        <v>6637</v>
      </c>
      <c r="L2276">
        <f>ROUNDUP(IF(B2276&gt;$D$4,0,($D$4-B2276+1)/365),0)</f>
        <v>0</v>
      </c>
      <c r="M2276">
        <f>ROUNDUP(IF(B2276&gt;$D$5,0,($D$5-B2276+1)/365),0)</f>
        <v>0</v>
      </c>
      <c r="N2276" s="28">
        <f>IF(OR(L2276=1,M2276=1),IF(B2276+364&lt;=$D$5,(B2276+364-$D$4+1)/365,IF(B2276&gt;$D$4,($D$5-B2276+1)/365,$D$6/365)),0)</f>
        <v>0</v>
      </c>
      <c r="O2276" s="28">
        <f>'Data &amp; Parameter'!$E$16*'Data &amp; Parameter'!$E$17*('Data &amp; Parameter'!$E$18+'Data &amp; Parameter'!$E$19)*'Data &amp; Parameter'!$E$20*'Data &amp; Parameter'!$E$37*N2276</f>
        <v>0</v>
      </c>
      <c r="P2276">
        <f>ROUNDUP(IF(D2276&gt;$D$4,0,($D$4-D2276+1)/365),0)</f>
        <v>0</v>
      </c>
      <c r="Q2276">
        <f>ROUNDUP(IF(D2276&gt;$D$5,0,($D$5-D2276+1)/365),0)</f>
        <v>0</v>
      </c>
      <c r="R2276" s="28">
        <f>IF(OR(P2276=1,Q2276=1),IF(D2276+364&lt;=$D$5,(D2276+364-$D$4+1)/365,IF(D2276&gt;$D$4,($D$5-D2276+1)/365,$D$6/365)),0)</f>
        <v>0</v>
      </c>
      <c r="S2276" s="28">
        <f>'Data &amp; Parameter'!$E$16*'Data &amp; Parameter'!$E$17*('Data &amp; Parameter'!$E$18+'Data &amp; Parameter'!$E$19)*'Data &amp; Parameter'!$E$20*'Data &amp; Parameter'!$E$37*R2276</f>
        <v>0</v>
      </c>
      <c r="T2276" s="28">
        <f t="shared" si="35"/>
        <v>0</v>
      </c>
    </row>
    <row r="2277" spans="1:20" ht="15.75" customHeight="1" x14ac:dyDescent="0.35">
      <c r="A2277">
        <v>2270</v>
      </c>
      <c r="B2277" s="76">
        <v>44237</v>
      </c>
      <c r="C2277" s="1" t="s">
        <v>7203</v>
      </c>
      <c r="D2277" s="76">
        <v>44237</v>
      </c>
      <c r="E2277" s="1" t="s">
        <v>7204</v>
      </c>
      <c r="F2277" s="1" t="s">
        <v>7205</v>
      </c>
      <c r="G2277" s="1" t="s">
        <v>123</v>
      </c>
      <c r="H2277" s="1" t="s">
        <v>124</v>
      </c>
      <c r="I2277" s="1" t="s">
        <v>125</v>
      </c>
      <c r="J2277" s="1" t="s">
        <v>6571</v>
      </c>
      <c r="K2277" s="1" t="s">
        <v>6637</v>
      </c>
      <c r="L2277">
        <f>ROUNDUP(IF(B2277&gt;$D$4,0,($D$4-B2277+1)/365),0)</f>
        <v>0</v>
      </c>
      <c r="M2277">
        <f>ROUNDUP(IF(B2277&gt;$D$5,0,($D$5-B2277+1)/365),0)</f>
        <v>0</v>
      </c>
      <c r="N2277" s="28">
        <f>IF(OR(L2277=1,M2277=1),IF(B2277+364&lt;=$D$5,(B2277+364-$D$4+1)/365,IF(B2277&gt;$D$4,($D$5-B2277+1)/365,$D$6/365)),0)</f>
        <v>0</v>
      </c>
      <c r="O2277" s="28">
        <f>'Data &amp; Parameter'!$E$16*'Data &amp; Parameter'!$E$17*('Data &amp; Parameter'!$E$18+'Data &amp; Parameter'!$E$19)*'Data &amp; Parameter'!$E$20*'Data &amp; Parameter'!$E$37*N2277</f>
        <v>0</v>
      </c>
      <c r="P2277">
        <f>ROUNDUP(IF(D2277&gt;$D$4,0,($D$4-D2277+1)/365),0)</f>
        <v>0</v>
      </c>
      <c r="Q2277">
        <f>ROUNDUP(IF(D2277&gt;$D$5,0,($D$5-D2277+1)/365),0)</f>
        <v>0</v>
      </c>
      <c r="R2277" s="28">
        <f>IF(OR(P2277=1,Q2277=1),IF(D2277+364&lt;=$D$5,(D2277+364-$D$4+1)/365,IF(D2277&gt;$D$4,($D$5-D2277+1)/365,$D$6/365)),0)</f>
        <v>0</v>
      </c>
      <c r="S2277" s="28">
        <f>'Data &amp; Parameter'!$E$16*'Data &amp; Parameter'!$E$17*('Data &amp; Parameter'!$E$18+'Data &amp; Parameter'!$E$19)*'Data &amp; Parameter'!$E$20*'Data &amp; Parameter'!$E$37*R2277</f>
        <v>0</v>
      </c>
      <c r="T2277" s="28">
        <f t="shared" si="35"/>
        <v>0</v>
      </c>
    </row>
    <row r="2278" spans="1:20" ht="15.75" customHeight="1" x14ac:dyDescent="0.35">
      <c r="A2278">
        <v>2271</v>
      </c>
      <c r="B2278" s="76">
        <v>44237</v>
      </c>
      <c r="C2278" s="1" t="s">
        <v>7206</v>
      </c>
      <c r="D2278" s="76">
        <v>44237</v>
      </c>
      <c r="E2278" s="1" t="s">
        <v>7207</v>
      </c>
      <c r="F2278" s="1" t="s">
        <v>7208</v>
      </c>
      <c r="G2278" s="1" t="s">
        <v>123</v>
      </c>
      <c r="H2278" s="1" t="s">
        <v>124</v>
      </c>
      <c r="I2278" s="1" t="s">
        <v>125</v>
      </c>
      <c r="J2278" s="1" t="s">
        <v>6571</v>
      </c>
      <c r="K2278" s="1" t="s">
        <v>6637</v>
      </c>
      <c r="L2278">
        <f>ROUNDUP(IF(B2278&gt;$D$4,0,($D$4-B2278+1)/365),0)</f>
        <v>0</v>
      </c>
      <c r="M2278">
        <f>ROUNDUP(IF(B2278&gt;$D$5,0,($D$5-B2278+1)/365),0)</f>
        <v>0</v>
      </c>
      <c r="N2278" s="28">
        <f>IF(OR(L2278=1,M2278=1),IF(B2278+364&lt;=$D$5,(B2278+364-$D$4+1)/365,IF(B2278&gt;$D$4,($D$5-B2278+1)/365,$D$6/365)),0)</f>
        <v>0</v>
      </c>
      <c r="O2278" s="28">
        <f>'Data &amp; Parameter'!$E$16*'Data &amp; Parameter'!$E$17*('Data &amp; Parameter'!$E$18+'Data &amp; Parameter'!$E$19)*'Data &amp; Parameter'!$E$20*'Data &amp; Parameter'!$E$37*N2278</f>
        <v>0</v>
      </c>
      <c r="P2278">
        <f>ROUNDUP(IF(D2278&gt;$D$4,0,($D$4-D2278+1)/365),0)</f>
        <v>0</v>
      </c>
      <c r="Q2278">
        <f>ROUNDUP(IF(D2278&gt;$D$5,0,($D$5-D2278+1)/365),0)</f>
        <v>0</v>
      </c>
      <c r="R2278" s="28">
        <f>IF(OR(P2278=1,Q2278=1),IF(D2278+364&lt;=$D$5,(D2278+364-$D$4+1)/365,IF(D2278&gt;$D$4,($D$5-D2278+1)/365,$D$6/365)),0)</f>
        <v>0</v>
      </c>
      <c r="S2278" s="28">
        <f>'Data &amp; Parameter'!$E$16*'Data &amp; Parameter'!$E$17*('Data &amp; Parameter'!$E$18+'Data &amp; Parameter'!$E$19)*'Data &amp; Parameter'!$E$20*'Data &amp; Parameter'!$E$37*R2278</f>
        <v>0</v>
      </c>
      <c r="T2278" s="28">
        <f t="shared" si="35"/>
        <v>0</v>
      </c>
    </row>
    <row r="2279" spans="1:20" ht="15.75" customHeight="1" x14ac:dyDescent="0.35">
      <c r="A2279">
        <v>2272</v>
      </c>
      <c r="B2279" s="76">
        <v>44237</v>
      </c>
      <c r="C2279" s="1" t="s">
        <v>7209</v>
      </c>
      <c r="D2279" s="76">
        <v>44237</v>
      </c>
      <c r="E2279" s="1" t="s">
        <v>7210</v>
      </c>
      <c r="F2279" s="1" t="s">
        <v>7211</v>
      </c>
      <c r="G2279" s="1" t="s">
        <v>123</v>
      </c>
      <c r="H2279" s="1" t="s">
        <v>124</v>
      </c>
      <c r="I2279" s="1" t="s">
        <v>125</v>
      </c>
      <c r="J2279" s="1" t="s">
        <v>6571</v>
      </c>
      <c r="K2279" s="1" t="s">
        <v>6633</v>
      </c>
      <c r="L2279">
        <f>ROUNDUP(IF(B2279&gt;$D$4,0,($D$4-B2279+1)/365),0)</f>
        <v>0</v>
      </c>
      <c r="M2279">
        <f>ROUNDUP(IF(B2279&gt;$D$5,0,($D$5-B2279+1)/365),0)</f>
        <v>0</v>
      </c>
      <c r="N2279" s="28">
        <f>IF(OR(L2279=1,M2279=1),IF(B2279+364&lt;=$D$5,(B2279+364-$D$4+1)/365,IF(B2279&gt;$D$4,($D$5-B2279+1)/365,$D$6/365)),0)</f>
        <v>0</v>
      </c>
      <c r="O2279" s="28">
        <f>'Data &amp; Parameter'!$E$16*'Data &amp; Parameter'!$E$17*('Data &amp; Parameter'!$E$18+'Data &amp; Parameter'!$E$19)*'Data &amp; Parameter'!$E$20*'Data &amp; Parameter'!$E$37*N2279</f>
        <v>0</v>
      </c>
      <c r="P2279">
        <f>ROUNDUP(IF(D2279&gt;$D$4,0,($D$4-D2279+1)/365),0)</f>
        <v>0</v>
      </c>
      <c r="Q2279">
        <f>ROUNDUP(IF(D2279&gt;$D$5,0,($D$5-D2279+1)/365),0)</f>
        <v>0</v>
      </c>
      <c r="R2279" s="28">
        <f>IF(OR(P2279=1,Q2279=1),IF(D2279+364&lt;=$D$5,(D2279+364-$D$4+1)/365,IF(D2279&gt;$D$4,($D$5-D2279+1)/365,$D$6/365)),0)</f>
        <v>0</v>
      </c>
      <c r="S2279" s="28">
        <f>'Data &amp; Parameter'!$E$16*'Data &amp; Parameter'!$E$17*('Data &amp; Parameter'!$E$18+'Data &amp; Parameter'!$E$19)*'Data &amp; Parameter'!$E$20*'Data &amp; Parameter'!$E$37*R2279</f>
        <v>0</v>
      </c>
      <c r="T2279" s="28">
        <f t="shared" si="35"/>
        <v>0</v>
      </c>
    </row>
    <row r="2280" spans="1:20" ht="15.75" customHeight="1" x14ac:dyDescent="0.35">
      <c r="A2280">
        <v>2273</v>
      </c>
      <c r="B2280" s="76">
        <v>44237</v>
      </c>
      <c r="C2280" s="1" t="s">
        <v>7212</v>
      </c>
      <c r="D2280" s="76">
        <v>44237</v>
      </c>
      <c r="E2280" s="1" t="s">
        <v>7213</v>
      </c>
      <c r="F2280" s="1" t="s">
        <v>7214</v>
      </c>
      <c r="G2280" s="1" t="s">
        <v>123</v>
      </c>
      <c r="H2280" s="1" t="s">
        <v>124</v>
      </c>
      <c r="I2280" s="1" t="s">
        <v>125</v>
      </c>
      <c r="J2280" s="1" t="s">
        <v>6571</v>
      </c>
      <c r="K2280" s="1" t="s">
        <v>6633</v>
      </c>
      <c r="L2280">
        <f>ROUNDUP(IF(B2280&gt;$D$4,0,($D$4-B2280+1)/365),0)</f>
        <v>0</v>
      </c>
      <c r="M2280">
        <f>ROUNDUP(IF(B2280&gt;$D$5,0,($D$5-B2280+1)/365),0)</f>
        <v>0</v>
      </c>
      <c r="N2280" s="28">
        <f>IF(OR(L2280=1,M2280=1),IF(B2280+364&lt;=$D$5,(B2280+364-$D$4+1)/365,IF(B2280&gt;$D$4,($D$5-B2280+1)/365,$D$6/365)),0)</f>
        <v>0</v>
      </c>
      <c r="O2280" s="28">
        <f>'Data &amp; Parameter'!$E$16*'Data &amp; Parameter'!$E$17*('Data &amp; Parameter'!$E$18+'Data &amp; Parameter'!$E$19)*'Data &amp; Parameter'!$E$20*'Data &amp; Parameter'!$E$37*N2280</f>
        <v>0</v>
      </c>
      <c r="P2280">
        <f>ROUNDUP(IF(D2280&gt;$D$4,0,($D$4-D2280+1)/365),0)</f>
        <v>0</v>
      </c>
      <c r="Q2280">
        <f>ROUNDUP(IF(D2280&gt;$D$5,0,($D$5-D2280+1)/365),0)</f>
        <v>0</v>
      </c>
      <c r="R2280" s="28">
        <f>IF(OR(P2280=1,Q2280=1),IF(D2280+364&lt;=$D$5,(D2280+364-$D$4+1)/365,IF(D2280&gt;$D$4,($D$5-D2280+1)/365,$D$6/365)),0)</f>
        <v>0</v>
      </c>
      <c r="S2280" s="28">
        <f>'Data &amp; Parameter'!$E$16*'Data &amp; Parameter'!$E$17*('Data &amp; Parameter'!$E$18+'Data &amp; Parameter'!$E$19)*'Data &amp; Parameter'!$E$20*'Data &amp; Parameter'!$E$37*R2280</f>
        <v>0</v>
      </c>
      <c r="T2280" s="28">
        <f t="shared" si="35"/>
        <v>0</v>
      </c>
    </row>
    <row r="2281" spans="1:20" ht="15.75" customHeight="1" x14ac:dyDescent="0.35">
      <c r="A2281">
        <v>2274</v>
      </c>
      <c r="B2281" s="76">
        <v>44237</v>
      </c>
      <c r="C2281" s="1" t="s">
        <v>7215</v>
      </c>
      <c r="D2281" s="76">
        <v>44237</v>
      </c>
      <c r="E2281" s="1" t="s">
        <v>7216</v>
      </c>
      <c r="F2281" s="1" t="s">
        <v>7217</v>
      </c>
      <c r="G2281" s="1" t="s">
        <v>123</v>
      </c>
      <c r="H2281" s="1" t="s">
        <v>124</v>
      </c>
      <c r="I2281" s="1" t="s">
        <v>125</v>
      </c>
      <c r="J2281" s="1" t="s">
        <v>6571</v>
      </c>
      <c r="K2281" s="1" t="s">
        <v>6633</v>
      </c>
      <c r="L2281">
        <f>ROUNDUP(IF(B2281&gt;$D$4,0,($D$4-B2281+1)/365),0)</f>
        <v>0</v>
      </c>
      <c r="M2281">
        <f>ROUNDUP(IF(B2281&gt;$D$5,0,($D$5-B2281+1)/365),0)</f>
        <v>0</v>
      </c>
      <c r="N2281" s="28">
        <f>IF(OR(L2281=1,M2281=1),IF(B2281+364&lt;=$D$5,(B2281+364-$D$4+1)/365,IF(B2281&gt;$D$4,($D$5-B2281+1)/365,$D$6/365)),0)</f>
        <v>0</v>
      </c>
      <c r="O2281" s="28">
        <f>'Data &amp; Parameter'!$E$16*'Data &amp; Parameter'!$E$17*('Data &amp; Parameter'!$E$18+'Data &amp; Parameter'!$E$19)*'Data &amp; Parameter'!$E$20*'Data &amp; Parameter'!$E$37*N2281</f>
        <v>0</v>
      </c>
      <c r="P2281">
        <f>ROUNDUP(IF(D2281&gt;$D$4,0,($D$4-D2281+1)/365),0)</f>
        <v>0</v>
      </c>
      <c r="Q2281">
        <f>ROUNDUP(IF(D2281&gt;$D$5,0,($D$5-D2281+1)/365),0)</f>
        <v>0</v>
      </c>
      <c r="R2281" s="28">
        <f>IF(OR(P2281=1,Q2281=1),IF(D2281+364&lt;=$D$5,(D2281+364-$D$4+1)/365,IF(D2281&gt;$D$4,($D$5-D2281+1)/365,$D$6/365)),0)</f>
        <v>0</v>
      </c>
      <c r="S2281" s="28">
        <f>'Data &amp; Parameter'!$E$16*'Data &amp; Parameter'!$E$17*('Data &amp; Parameter'!$E$18+'Data &amp; Parameter'!$E$19)*'Data &amp; Parameter'!$E$20*'Data &amp; Parameter'!$E$37*R2281</f>
        <v>0</v>
      </c>
      <c r="T2281" s="28">
        <f t="shared" si="35"/>
        <v>0</v>
      </c>
    </row>
    <row r="2282" spans="1:20" ht="15.75" customHeight="1" x14ac:dyDescent="0.35">
      <c r="A2282">
        <v>2275</v>
      </c>
      <c r="B2282" s="76">
        <v>44237</v>
      </c>
      <c r="C2282" s="1" t="s">
        <v>7218</v>
      </c>
      <c r="D2282" s="76">
        <v>44237</v>
      </c>
      <c r="E2282" s="1" t="s">
        <v>7219</v>
      </c>
      <c r="F2282" s="1" t="s">
        <v>7220</v>
      </c>
      <c r="G2282" s="1" t="s">
        <v>123</v>
      </c>
      <c r="H2282" s="1" t="s">
        <v>124</v>
      </c>
      <c r="I2282" s="1" t="s">
        <v>125</v>
      </c>
      <c r="J2282" s="1" t="s">
        <v>6571</v>
      </c>
      <c r="K2282" s="1" t="s">
        <v>6633</v>
      </c>
      <c r="L2282">
        <f>ROUNDUP(IF(B2282&gt;$D$4,0,($D$4-B2282+1)/365),0)</f>
        <v>0</v>
      </c>
      <c r="M2282">
        <f>ROUNDUP(IF(B2282&gt;$D$5,0,($D$5-B2282+1)/365),0)</f>
        <v>0</v>
      </c>
      <c r="N2282" s="28">
        <f>IF(OR(L2282=1,M2282=1),IF(B2282+364&lt;=$D$5,(B2282+364-$D$4+1)/365,IF(B2282&gt;$D$4,($D$5-B2282+1)/365,$D$6/365)),0)</f>
        <v>0</v>
      </c>
      <c r="O2282" s="28">
        <f>'Data &amp; Parameter'!$E$16*'Data &amp; Parameter'!$E$17*('Data &amp; Parameter'!$E$18+'Data &amp; Parameter'!$E$19)*'Data &amp; Parameter'!$E$20*'Data &amp; Parameter'!$E$37*N2282</f>
        <v>0</v>
      </c>
      <c r="P2282">
        <f>ROUNDUP(IF(D2282&gt;$D$4,0,($D$4-D2282+1)/365),0)</f>
        <v>0</v>
      </c>
      <c r="Q2282">
        <f>ROUNDUP(IF(D2282&gt;$D$5,0,($D$5-D2282+1)/365),0)</f>
        <v>0</v>
      </c>
      <c r="R2282" s="28">
        <f>IF(OR(P2282=1,Q2282=1),IF(D2282+364&lt;=$D$5,(D2282+364-$D$4+1)/365,IF(D2282&gt;$D$4,($D$5-D2282+1)/365,$D$6/365)),0)</f>
        <v>0</v>
      </c>
      <c r="S2282" s="28">
        <f>'Data &amp; Parameter'!$E$16*'Data &amp; Parameter'!$E$17*('Data &amp; Parameter'!$E$18+'Data &amp; Parameter'!$E$19)*'Data &amp; Parameter'!$E$20*'Data &amp; Parameter'!$E$37*R2282</f>
        <v>0</v>
      </c>
      <c r="T2282" s="28">
        <f t="shared" si="35"/>
        <v>0</v>
      </c>
    </row>
    <row r="2283" spans="1:20" ht="15.75" customHeight="1" x14ac:dyDescent="0.35">
      <c r="A2283">
        <v>2276</v>
      </c>
      <c r="B2283" s="76">
        <v>44237</v>
      </c>
      <c r="C2283" s="1" t="s">
        <v>7221</v>
      </c>
      <c r="D2283" s="76">
        <v>44237</v>
      </c>
      <c r="E2283" s="1" t="s">
        <v>7222</v>
      </c>
      <c r="F2283" s="1" t="s">
        <v>7223</v>
      </c>
      <c r="G2283" s="1" t="s">
        <v>123</v>
      </c>
      <c r="H2283" s="1" t="s">
        <v>124</v>
      </c>
      <c r="I2283" s="1" t="s">
        <v>125</v>
      </c>
      <c r="J2283" s="1" t="s">
        <v>6571</v>
      </c>
      <c r="K2283" s="1" t="s">
        <v>6633</v>
      </c>
      <c r="L2283">
        <f>ROUNDUP(IF(B2283&gt;$D$4,0,($D$4-B2283+1)/365),0)</f>
        <v>0</v>
      </c>
      <c r="M2283">
        <f>ROUNDUP(IF(B2283&gt;$D$5,0,($D$5-B2283+1)/365),0)</f>
        <v>0</v>
      </c>
      <c r="N2283" s="28">
        <f>IF(OR(L2283=1,M2283=1),IF(B2283+364&lt;=$D$5,(B2283+364-$D$4+1)/365,IF(B2283&gt;$D$4,($D$5-B2283+1)/365,$D$6/365)),0)</f>
        <v>0</v>
      </c>
      <c r="O2283" s="28">
        <f>'Data &amp; Parameter'!$E$16*'Data &amp; Parameter'!$E$17*('Data &amp; Parameter'!$E$18+'Data &amp; Parameter'!$E$19)*'Data &amp; Parameter'!$E$20*'Data &amp; Parameter'!$E$37*N2283</f>
        <v>0</v>
      </c>
      <c r="P2283">
        <f>ROUNDUP(IF(D2283&gt;$D$4,0,($D$4-D2283+1)/365),0)</f>
        <v>0</v>
      </c>
      <c r="Q2283">
        <f>ROUNDUP(IF(D2283&gt;$D$5,0,($D$5-D2283+1)/365),0)</f>
        <v>0</v>
      </c>
      <c r="R2283" s="28">
        <f>IF(OR(P2283=1,Q2283=1),IF(D2283+364&lt;=$D$5,(D2283+364-$D$4+1)/365,IF(D2283&gt;$D$4,($D$5-D2283+1)/365,$D$6/365)),0)</f>
        <v>0</v>
      </c>
      <c r="S2283" s="28">
        <f>'Data &amp; Parameter'!$E$16*'Data &amp; Parameter'!$E$17*('Data &amp; Parameter'!$E$18+'Data &amp; Parameter'!$E$19)*'Data &amp; Parameter'!$E$20*'Data &amp; Parameter'!$E$37*R2283</f>
        <v>0</v>
      </c>
      <c r="T2283" s="28">
        <f t="shared" si="35"/>
        <v>0</v>
      </c>
    </row>
    <row r="2284" spans="1:20" ht="15.75" customHeight="1" x14ac:dyDescent="0.35">
      <c r="A2284">
        <v>2277</v>
      </c>
      <c r="B2284" s="76">
        <v>44237</v>
      </c>
      <c r="C2284" s="1" t="s">
        <v>7224</v>
      </c>
      <c r="D2284" s="76">
        <v>44237</v>
      </c>
      <c r="E2284" s="1" t="s">
        <v>7225</v>
      </c>
      <c r="F2284" s="1" t="s">
        <v>7226</v>
      </c>
      <c r="G2284" s="1" t="s">
        <v>123</v>
      </c>
      <c r="H2284" s="1" t="s">
        <v>124</v>
      </c>
      <c r="I2284" s="1" t="s">
        <v>125</v>
      </c>
      <c r="J2284" s="1" t="s">
        <v>2533</v>
      </c>
      <c r="K2284" s="1" t="s">
        <v>2471</v>
      </c>
      <c r="L2284">
        <f>ROUNDUP(IF(B2284&gt;$D$4,0,($D$4-B2284+1)/365),0)</f>
        <v>0</v>
      </c>
      <c r="M2284">
        <f>ROUNDUP(IF(B2284&gt;$D$5,0,($D$5-B2284+1)/365),0)</f>
        <v>0</v>
      </c>
      <c r="N2284" s="28">
        <f>IF(OR(L2284=1,M2284=1),IF(B2284+364&lt;=$D$5,(B2284+364-$D$4+1)/365,IF(B2284&gt;$D$4,($D$5-B2284+1)/365,$D$6/365)),0)</f>
        <v>0</v>
      </c>
      <c r="O2284" s="28">
        <f>'Data &amp; Parameter'!$E$16*'Data &amp; Parameter'!$E$17*('Data &amp; Parameter'!$E$18+'Data &amp; Parameter'!$E$19)*'Data &amp; Parameter'!$E$20*'Data &amp; Parameter'!$E$37*N2284</f>
        <v>0</v>
      </c>
      <c r="P2284">
        <f>ROUNDUP(IF(D2284&gt;$D$4,0,($D$4-D2284+1)/365),0)</f>
        <v>0</v>
      </c>
      <c r="Q2284">
        <f>ROUNDUP(IF(D2284&gt;$D$5,0,($D$5-D2284+1)/365),0)</f>
        <v>0</v>
      </c>
      <c r="R2284" s="28">
        <f>IF(OR(P2284=1,Q2284=1),IF(D2284+364&lt;=$D$5,(D2284+364-$D$4+1)/365,IF(D2284&gt;$D$4,($D$5-D2284+1)/365,$D$6/365)),0)</f>
        <v>0</v>
      </c>
      <c r="S2284" s="28">
        <f>'Data &amp; Parameter'!$E$16*'Data &amp; Parameter'!$E$17*('Data &amp; Parameter'!$E$18+'Data &amp; Parameter'!$E$19)*'Data &amp; Parameter'!$E$20*'Data &amp; Parameter'!$E$37*R2284</f>
        <v>0</v>
      </c>
      <c r="T2284" s="28">
        <f t="shared" si="35"/>
        <v>0</v>
      </c>
    </row>
    <row r="2285" spans="1:20" ht="15.75" customHeight="1" x14ac:dyDescent="0.35">
      <c r="A2285">
        <v>2278</v>
      </c>
      <c r="B2285" s="76">
        <v>44237</v>
      </c>
      <c r="C2285" s="1" t="s">
        <v>7227</v>
      </c>
      <c r="D2285" s="76">
        <v>44237</v>
      </c>
      <c r="E2285" s="1" t="s">
        <v>7228</v>
      </c>
      <c r="F2285" s="1" t="s">
        <v>7229</v>
      </c>
      <c r="G2285" s="1" t="s">
        <v>123</v>
      </c>
      <c r="H2285" s="1" t="s">
        <v>124</v>
      </c>
      <c r="I2285" s="1" t="s">
        <v>125</v>
      </c>
      <c r="J2285" s="1" t="s">
        <v>2533</v>
      </c>
      <c r="K2285" s="1" t="s">
        <v>2533</v>
      </c>
      <c r="L2285">
        <f>ROUNDUP(IF(B2285&gt;$D$4,0,($D$4-B2285+1)/365),0)</f>
        <v>0</v>
      </c>
      <c r="M2285">
        <f>ROUNDUP(IF(B2285&gt;$D$5,0,($D$5-B2285+1)/365),0)</f>
        <v>0</v>
      </c>
      <c r="N2285" s="28">
        <f>IF(OR(L2285=1,M2285=1),IF(B2285+364&lt;=$D$5,(B2285+364-$D$4+1)/365,IF(B2285&gt;$D$4,($D$5-B2285+1)/365,$D$6/365)),0)</f>
        <v>0</v>
      </c>
      <c r="O2285" s="28">
        <f>'Data &amp; Parameter'!$E$16*'Data &amp; Parameter'!$E$17*('Data &amp; Parameter'!$E$18+'Data &amp; Parameter'!$E$19)*'Data &amp; Parameter'!$E$20*'Data &amp; Parameter'!$E$37*N2285</f>
        <v>0</v>
      </c>
      <c r="P2285">
        <f>ROUNDUP(IF(D2285&gt;$D$4,0,($D$4-D2285+1)/365),0)</f>
        <v>0</v>
      </c>
      <c r="Q2285">
        <f>ROUNDUP(IF(D2285&gt;$D$5,0,($D$5-D2285+1)/365),0)</f>
        <v>0</v>
      </c>
      <c r="R2285" s="28">
        <f>IF(OR(P2285=1,Q2285=1),IF(D2285+364&lt;=$D$5,(D2285+364-$D$4+1)/365,IF(D2285&gt;$D$4,($D$5-D2285+1)/365,$D$6/365)),0)</f>
        <v>0</v>
      </c>
      <c r="S2285" s="28">
        <f>'Data &amp; Parameter'!$E$16*'Data &amp; Parameter'!$E$17*('Data &amp; Parameter'!$E$18+'Data &amp; Parameter'!$E$19)*'Data &amp; Parameter'!$E$20*'Data &amp; Parameter'!$E$37*R2285</f>
        <v>0</v>
      </c>
      <c r="T2285" s="28">
        <f t="shared" si="35"/>
        <v>0</v>
      </c>
    </row>
    <row r="2286" spans="1:20" ht="15.75" customHeight="1" x14ac:dyDescent="0.35">
      <c r="A2286">
        <v>2279</v>
      </c>
      <c r="B2286" s="76">
        <v>44237</v>
      </c>
      <c r="C2286" s="1" t="s">
        <v>7230</v>
      </c>
      <c r="D2286" s="76">
        <v>44237</v>
      </c>
      <c r="E2286" s="1" t="s">
        <v>7231</v>
      </c>
      <c r="F2286" s="1" t="s">
        <v>7232</v>
      </c>
      <c r="G2286" s="1" t="s">
        <v>123</v>
      </c>
      <c r="H2286" s="1" t="s">
        <v>124</v>
      </c>
      <c r="I2286" s="1" t="s">
        <v>125</v>
      </c>
      <c r="J2286" s="1" t="s">
        <v>2533</v>
      </c>
      <c r="K2286" s="1" t="s">
        <v>2533</v>
      </c>
      <c r="L2286">
        <f>ROUNDUP(IF(B2286&gt;$D$4,0,($D$4-B2286+1)/365),0)</f>
        <v>0</v>
      </c>
      <c r="M2286">
        <f>ROUNDUP(IF(B2286&gt;$D$5,0,($D$5-B2286+1)/365),0)</f>
        <v>0</v>
      </c>
      <c r="N2286" s="28">
        <f>IF(OR(L2286=1,M2286=1),IF(B2286+364&lt;=$D$5,(B2286+364-$D$4+1)/365,IF(B2286&gt;$D$4,($D$5-B2286+1)/365,$D$6/365)),0)</f>
        <v>0</v>
      </c>
      <c r="O2286" s="28">
        <f>'Data &amp; Parameter'!$E$16*'Data &amp; Parameter'!$E$17*('Data &amp; Parameter'!$E$18+'Data &amp; Parameter'!$E$19)*'Data &amp; Parameter'!$E$20*'Data &amp; Parameter'!$E$37*N2286</f>
        <v>0</v>
      </c>
      <c r="P2286">
        <f>ROUNDUP(IF(D2286&gt;$D$4,0,($D$4-D2286+1)/365),0)</f>
        <v>0</v>
      </c>
      <c r="Q2286">
        <f>ROUNDUP(IF(D2286&gt;$D$5,0,($D$5-D2286+1)/365),0)</f>
        <v>0</v>
      </c>
      <c r="R2286" s="28">
        <f>IF(OR(P2286=1,Q2286=1),IF(D2286+364&lt;=$D$5,(D2286+364-$D$4+1)/365,IF(D2286&gt;$D$4,($D$5-D2286+1)/365,$D$6/365)),0)</f>
        <v>0</v>
      </c>
      <c r="S2286" s="28">
        <f>'Data &amp; Parameter'!$E$16*'Data &amp; Parameter'!$E$17*('Data &amp; Parameter'!$E$18+'Data &amp; Parameter'!$E$19)*'Data &amp; Parameter'!$E$20*'Data &amp; Parameter'!$E$37*R2286</f>
        <v>0</v>
      </c>
      <c r="T2286" s="28">
        <f t="shared" si="35"/>
        <v>0</v>
      </c>
    </row>
    <row r="2287" spans="1:20" ht="15.75" customHeight="1" x14ac:dyDescent="0.35">
      <c r="A2287">
        <v>2280</v>
      </c>
      <c r="B2287" s="76">
        <v>44237</v>
      </c>
      <c r="C2287" s="1" t="s">
        <v>7233</v>
      </c>
      <c r="D2287" s="76">
        <v>44237</v>
      </c>
      <c r="E2287" s="1" t="s">
        <v>7234</v>
      </c>
      <c r="F2287" s="1" t="s">
        <v>7235</v>
      </c>
      <c r="G2287" s="1" t="s">
        <v>123</v>
      </c>
      <c r="H2287" s="1" t="s">
        <v>124</v>
      </c>
      <c r="I2287" s="1" t="s">
        <v>125</v>
      </c>
      <c r="J2287" s="1" t="s">
        <v>2458</v>
      </c>
      <c r="K2287" s="1" t="s">
        <v>2458</v>
      </c>
      <c r="L2287">
        <f>ROUNDUP(IF(B2287&gt;$D$4,0,($D$4-B2287+1)/365),0)</f>
        <v>0</v>
      </c>
      <c r="M2287">
        <f>ROUNDUP(IF(B2287&gt;$D$5,0,($D$5-B2287+1)/365),0)</f>
        <v>0</v>
      </c>
      <c r="N2287" s="28">
        <f>IF(OR(L2287=1,M2287=1),IF(B2287+364&lt;=$D$5,(B2287+364-$D$4+1)/365,IF(B2287&gt;$D$4,($D$5-B2287+1)/365,$D$6/365)),0)</f>
        <v>0</v>
      </c>
      <c r="O2287" s="28">
        <f>'Data &amp; Parameter'!$E$16*'Data &amp; Parameter'!$E$17*('Data &amp; Parameter'!$E$18+'Data &amp; Parameter'!$E$19)*'Data &amp; Parameter'!$E$20*'Data &amp; Parameter'!$E$37*N2287</f>
        <v>0</v>
      </c>
      <c r="P2287">
        <f>ROUNDUP(IF(D2287&gt;$D$4,0,($D$4-D2287+1)/365),0)</f>
        <v>0</v>
      </c>
      <c r="Q2287">
        <f>ROUNDUP(IF(D2287&gt;$D$5,0,($D$5-D2287+1)/365),0)</f>
        <v>0</v>
      </c>
      <c r="R2287" s="28">
        <f>IF(OR(P2287=1,Q2287=1),IF(D2287+364&lt;=$D$5,(D2287+364-$D$4+1)/365,IF(D2287&gt;$D$4,($D$5-D2287+1)/365,$D$6/365)),0)</f>
        <v>0</v>
      </c>
      <c r="S2287" s="28">
        <f>'Data &amp; Parameter'!$E$16*'Data &amp; Parameter'!$E$17*('Data &amp; Parameter'!$E$18+'Data &amp; Parameter'!$E$19)*'Data &amp; Parameter'!$E$20*'Data &amp; Parameter'!$E$37*R2287</f>
        <v>0</v>
      </c>
      <c r="T2287" s="28">
        <f t="shared" si="35"/>
        <v>0</v>
      </c>
    </row>
    <row r="2288" spans="1:20" ht="15.75" customHeight="1" x14ac:dyDescent="0.35">
      <c r="A2288">
        <v>2281</v>
      </c>
      <c r="B2288" s="76">
        <v>44237</v>
      </c>
      <c r="C2288" s="1" t="s">
        <v>7236</v>
      </c>
      <c r="D2288" s="76">
        <v>44237</v>
      </c>
      <c r="E2288" s="1" t="s">
        <v>7237</v>
      </c>
      <c r="F2288" s="1" t="s">
        <v>7238</v>
      </c>
      <c r="G2288" s="1" t="s">
        <v>123</v>
      </c>
      <c r="H2288" s="1" t="s">
        <v>124</v>
      </c>
      <c r="I2288" s="1" t="s">
        <v>125</v>
      </c>
      <c r="J2288" s="1" t="s">
        <v>2458</v>
      </c>
      <c r="K2288" s="1" t="s">
        <v>2458</v>
      </c>
      <c r="L2288">
        <f>ROUNDUP(IF(B2288&gt;$D$4,0,($D$4-B2288+1)/365),0)</f>
        <v>0</v>
      </c>
      <c r="M2288">
        <f>ROUNDUP(IF(B2288&gt;$D$5,0,($D$5-B2288+1)/365),0)</f>
        <v>0</v>
      </c>
      <c r="N2288" s="28">
        <f>IF(OR(L2288=1,M2288=1),IF(B2288+364&lt;=$D$5,(B2288+364-$D$4+1)/365,IF(B2288&gt;$D$4,($D$5-B2288+1)/365,$D$6/365)),0)</f>
        <v>0</v>
      </c>
      <c r="O2288" s="28">
        <f>'Data &amp; Parameter'!$E$16*'Data &amp; Parameter'!$E$17*('Data &amp; Parameter'!$E$18+'Data &amp; Parameter'!$E$19)*'Data &amp; Parameter'!$E$20*'Data &amp; Parameter'!$E$37*N2288</f>
        <v>0</v>
      </c>
      <c r="P2288">
        <f>ROUNDUP(IF(D2288&gt;$D$4,0,($D$4-D2288+1)/365),0)</f>
        <v>0</v>
      </c>
      <c r="Q2288">
        <f>ROUNDUP(IF(D2288&gt;$D$5,0,($D$5-D2288+1)/365),0)</f>
        <v>0</v>
      </c>
      <c r="R2288" s="28">
        <f>IF(OR(P2288=1,Q2288=1),IF(D2288+364&lt;=$D$5,(D2288+364-$D$4+1)/365,IF(D2288&gt;$D$4,($D$5-D2288+1)/365,$D$6/365)),0)</f>
        <v>0</v>
      </c>
      <c r="S2288" s="28">
        <f>'Data &amp; Parameter'!$E$16*'Data &amp; Parameter'!$E$17*('Data &amp; Parameter'!$E$18+'Data &amp; Parameter'!$E$19)*'Data &amp; Parameter'!$E$20*'Data &amp; Parameter'!$E$37*R2288</f>
        <v>0</v>
      </c>
      <c r="T2288" s="28">
        <f t="shared" si="35"/>
        <v>0</v>
      </c>
    </row>
    <row r="2289" spans="1:20" ht="15.75" customHeight="1" x14ac:dyDescent="0.35">
      <c r="A2289">
        <v>2282</v>
      </c>
      <c r="B2289" s="76">
        <v>44237</v>
      </c>
      <c r="C2289" s="1" t="s">
        <v>7239</v>
      </c>
      <c r="D2289" s="76">
        <v>44237</v>
      </c>
      <c r="E2289" s="1" t="s">
        <v>7240</v>
      </c>
      <c r="F2289" s="1" t="s">
        <v>7241</v>
      </c>
      <c r="G2289" s="1" t="s">
        <v>123</v>
      </c>
      <c r="H2289" s="1" t="s">
        <v>124</v>
      </c>
      <c r="I2289" s="1" t="s">
        <v>125</v>
      </c>
      <c r="J2289" s="1" t="s">
        <v>2458</v>
      </c>
      <c r="K2289" s="1" t="s">
        <v>2458</v>
      </c>
      <c r="L2289">
        <f>ROUNDUP(IF(B2289&gt;$D$4,0,($D$4-B2289+1)/365),0)</f>
        <v>0</v>
      </c>
      <c r="M2289">
        <f>ROUNDUP(IF(B2289&gt;$D$5,0,($D$5-B2289+1)/365),0)</f>
        <v>0</v>
      </c>
      <c r="N2289" s="28">
        <f>IF(OR(L2289=1,M2289=1),IF(B2289+364&lt;=$D$5,(B2289+364-$D$4+1)/365,IF(B2289&gt;$D$4,($D$5-B2289+1)/365,$D$6/365)),0)</f>
        <v>0</v>
      </c>
      <c r="O2289" s="28">
        <f>'Data &amp; Parameter'!$E$16*'Data &amp; Parameter'!$E$17*('Data &amp; Parameter'!$E$18+'Data &amp; Parameter'!$E$19)*'Data &amp; Parameter'!$E$20*'Data &amp; Parameter'!$E$37*N2289</f>
        <v>0</v>
      </c>
      <c r="P2289">
        <f>ROUNDUP(IF(D2289&gt;$D$4,0,($D$4-D2289+1)/365),0)</f>
        <v>0</v>
      </c>
      <c r="Q2289">
        <f>ROUNDUP(IF(D2289&gt;$D$5,0,($D$5-D2289+1)/365),0)</f>
        <v>0</v>
      </c>
      <c r="R2289" s="28">
        <f>IF(OR(P2289=1,Q2289=1),IF(D2289+364&lt;=$D$5,(D2289+364-$D$4+1)/365,IF(D2289&gt;$D$4,($D$5-D2289+1)/365,$D$6/365)),0)</f>
        <v>0</v>
      </c>
      <c r="S2289" s="28">
        <f>'Data &amp; Parameter'!$E$16*'Data &amp; Parameter'!$E$17*('Data &amp; Parameter'!$E$18+'Data &amp; Parameter'!$E$19)*'Data &amp; Parameter'!$E$20*'Data &amp; Parameter'!$E$37*R2289</f>
        <v>0</v>
      </c>
      <c r="T2289" s="28">
        <f t="shared" si="35"/>
        <v>0</v>
      </c>
    </row>
    <row r="2290" spans="1:20" ht="15.75" customHeight="1" x14ac:dyDescent="0.35">
      <c r="A2290">
        <v>2283</v>
      </c>
      <c r="B2290" s="76">
        <v>44237</v>
      </c>
      <c r="C2290" s="1" t="s">
        <v>7242</v>
      </c>
      <c r="D2290" s="76">
        <v>44237</v>
      </c>
      <c r="E2290" s="1" t="s">
        <v>7243</v>
      </c>
      <c r="F2290" s="1" t="s">
        <v>7244</v>
      </c>
      <c r="G2290" s="1" t="s">
        <v>123</v>
      </c>
      <c r="H2290" s="1" t="s">
        <v>124</v>
      </c>
      <c r="I2290" s="1" t="s">
        <v>125</v>
      </c>
      <c r="J2290" s="1" t="s">
        <v>2458</v>
      </c>
      <c r="K2290" s="1" t="s">
        <v>2471</v>
      </c>
      <c r="L2290">
        <f>ROUNDUP(IF(B2290&gt;$D$4,0,($D$4-B2290+1)/365),0)</f>
        <v>0</v>
      </c>
      <c r="M2290">
        <f>ROUNDUP(IF(B2290&gt;$D$5,0,($D$5-B2290+1)/365),0)</f>
        <v>0</v>
      </c>
      <c r="N2290" s="28">
        <f>IF(OR(L2290=1,M2290=1),IF(B2290+364&lt;=$D$5,(B2290+364-$D$4+1)/365,IF(B2290&gt;$D$4,($D$5-B2290+1)/365,$D$6/365)),0)</f>
        <v>0</v>
      </c>
      <c r="O2290" s="28">
        <f>'Data &amp; Parameter'!$E$16*'Data &amp; Parameter'!$E$17*('Data &amp; Parameter'!$E$18+'Data &amp; Parameter'!$E$19)*'Data &amp; Parameter'!$E$20*'Data &amp; Parameter'!$E$37*N2290</f>
        <v>0</v>
      </c>
      <c r="P2290">
        <f>ROUNDUP(IF(D2290&gt;$D$4,0,($D$4-D2290+1)/365),0)</f>
        <v>0</v>
      </c>
      <c r="Q2290">
        <f>ROUNDUP(IF(D2290&gt;$D$5,0,($D$5-D2290+1)/365),0)</f>
        <v>0</v>
      </c>
      <c r="R2290" s="28">
        <f>IF(OR(P2290=1,Q2290=1),IF(D2290+364&lt;=$D$5,(D2290+364-$D$4+1)/365,IF(D2290&gt;$D$4,($D$5-D2290+1)/365,$D$6/365)),0)</f>
        <v>0</v>
      </c>
      <c r="S2290" s="28">
        <f>'Data &amp; Parameter'!$E$16*'Data &amp; Parameter'!$E$17*('Data &amp; Parameter'!$E$18+'Data &amp; Parameter'!$E$19)*'Data &amp; Parameter'!$E$20*'Data &amp; Parameter'!$E$37*R2290</f>
        <v>0</v>
      </c>
      <c r="T2290" s="28">
        <f t="shared" si="35"/>
        <v>0</v>
      </c>
    </row>
    <row r="2291" spans="1:20" ht="15.75" customHeight="1" x14ac:dyDescent="0.35">
      <c r="A2291">
        <v>2284</v>
      </c>
      <c r="B2291" s="76">
        <v>44237</v>
      </c>
      <c r="C2291" s="1" t="s">
        <v>7245</v>
      </c>
      <c r="D2291" s="76">
        <v>44237</v>
      </c>
      <c r="E2291" s="1" t="s">
        <v>7246</v>
      </c>
      <c r="F2291" s="1" t="s">
        <v>7247</v>
      </c>
      <c r="G2291" s="1" t="s">
        <v>123</v>
      </c>
      <c r="H2291" s="1" t="s">
        <v>124</v>
      </c>
      <c r="I2291" s="1" t="s">
        <v>125</v>
      </c>
      <c r="J2291" s="1" t="s">
        <v>2458</v>
      </c>
      <c r="K2291" s="1" t="s">
        <v>2471</v>
      </c>
      <c r="L2291">
        <f>ROUNDUP(IF(B2291&gt;$D$4,0,($D$4-B2291+1)/365),0)</f>
        <v>0</v>
      </c>
      <c r="M2291">
        <f>ROUNDUP(IF(B2291&gt;$D$5,0,($D$5-B2291+1)/365),0)</f>
        <v>0</v>
      </c>
      <c r="N2291" s="28">
        <f>IF(OR(L2291=1,M2291=1),IF(B2291+364&lt;=$D$5,(B2291+364-$D$4+1)/365,IF(B2291&gt;$D$4,($D$5-B2291+1)/365,$D$6/365)),0)</f>
        <v>0</v>
      </c>
      <c r="O2291" s="28">
        <f>'Data &amp; Parameter'!$E$16*'Data &amp; Parameter'!$E$17*('Data &amp; Parameter'!$E$18+'Data &amp; Parameter'!$E$19)*'Data &amp; Parameter'!$E$20*'Data &amp; Parameter'!$E$37*N2291</f>
        <v>0</v>
      </c>
      <c r="P2291">
        <f>ROUNDUP(IF(D2291&gt;$D$4,0,($D$4-D2291+1)/365),0)</f>
        <v>0</v>
      </c>
      <c r="Q2291">
        <f>ROUNDUP(IF(D2291&gt;$D$5,0,($D$5-D2291+1)/365),0)</f>
        <v>0</v>
      </c>
      <c r="R2291" s="28">
        <f>IF(OR(P2291=1,Q2291=1),IF(D2291+364&lt;=$D$5,(D2291+364-$D$4+1)/365,IF(D2291&gt;$D$4,($D$5-D2291+1)/365,$D$6/365)),0)</f>
        <v>0</v>
      </c>
      <c r="S2291" s="28">
        <f>'Data &amp; Parameter'!$E$16*'Data &amp; Parameter'!$E$17*('Data &amp; Parameter'!$E$18+'Data &amp; Parameter'!$E$19)*'Data &amp; Parameter'!$E$20*'Data &amp; Parameter'!$E$37*R2291</f>
        <v>0</v>
      </c>
      <c r="T2291" s="28">
        <f t="shared" si="35"/>
        <v>0</v>
      </c>
    </row>
    <row r="2292" spans="1:20" ht="15.75" customHeight="1" x14ac:dyDescent="0.35">
      <c r="A2292">
        <v>2285</v>
      </c>
      <c r="B2292" s="76">
        <v>44237</v>
      </c>
      <c r="C2292" s="1" t="s">
        <v>7248</v>
      </c>
      <c r="D2292" s="76">
        <v>44237</v>
      </c>
      <c r="E2292" s="1" t="s">
        <v>7249</v>
      </c>
      <c r="F2292" s="1" t="s">
        <v>7250</v>
      </c>
      <c r="G2292" s="1" t="s">
        <v>123</v>
      </c>
      <c r="H2292" s="1" t="s">
        <v>124</v>
      </c>
      <c r="I2292" s="1" t="s">
        <v>125</v>
      </c>
      <c r="J2292" s="1" t="s">
        <v>2458</v>
      </c>
      <c r="K2292" s="1" t="s">
        <v>2487</v>
      </c>
      <c r="L2292">
        <f>ROUNDUP(IF(B2292&gt;$D$4,0,($D$4-B2292+1)/365),0)</f>
        <v>0</v>
      </c>
      <c r="M2292">
        <f>ROUNDUP(IF(B2292&gt;$D$5,0,($D$5-B2292+1)/365),0)</f>
        <v>0</v>
      </c>
      <c r="N2292" s="28">
        <f>IF(OR(L2292=1,M2292=1),IF(B2292+364&lt;=$D$5,(B2292+364-$D$4+1)/365,IF(B2292&gt;$D$4,($D$5-B2292+1)/365,$D$6/365)),0)</f>
        <v>0</v>
      </c>
      <c r="O2292" s="28">
        <f>'Data &amp; Parameter'!$E$16*'Data &amp; Parameter'!$E$17*('Data &amp; Parameter'!$E$18+'Data &amp; Parameter'!$E$19)*'Data &amp; Parameter'!$E$20*'Data &amp; Parameter'!$E$37*N2292</f>
        <v>0</v>
      </c>
      <c r="P2292">
        <f>ROUNDUP(IF(D2292&gt;$D$4,0,($D$4-D2292+1)/365),0)</f>
        <v>0</v>
      </c>
      <c r="Q2292">
        <f>ROUNDUP(IF(D2292&gt;$D$5,0,($D$5-D2292+1)/365),0)</f>
        <v>0</v>
      </c>
      <c r="R2292" s="28">
        <f>IF(OR(P2292=1,Q2292=1),IF(D2292+364&lt;=$D$5,(D2292+364-$D$4+1)/365,IF(D2292&gt;$D$4,($D$5-D2292+1)/365,$D$6/365)),0)</f>
        <v>0</v>
      </c>
      <c r="S2292" s="28">
        <f>'Data &amp; Parameter'!$E$16*'Data &amp; Parameter'!$E$17*('Data &amp; Parameter'!$E$18+'Data &amp; Parameter'!$E$19)*'Data &amp; Parameter'!$E$20*'Data &amp; Parameter'!$E$37*R2292</f>
        <v>0</v>
      </c>
      <c r="T2292" s="28">
        <f t="shared" si="35"/>
        <v>0</v>
      </c>
    </row>
    <row r="2293" spans="1:20" ht="15.75" customHeight="1" x14ac:dyDescent="0.35">
      <c r="A2293">
        <v>2286</v>
      </c>
      <c r="B2293" s="76">
        <v>44237</v>
      </c>
      <c r="C2293" s="1" t="s">
        <v>7251</v>
      </c>
      <c r="D2293" s="76">
        <v>44237</v>
      </c>
      <c r="E2293" s="1" t="s">
        <v>7252</v>
      </c>
      <c r="F2293" s="1" t="s">
        <v>7253</v>
      </c>
      <c r="G2293" s="1" t="s">
        <v>123</v>
      </c>
      <c r="H2293" s="1" t="s">
        <v>124</v>
      </c>
      <c r="I2293" s="1" t="s">
        <v>125</v>
      </c>
      <c r="J2293" s="1" t="s">
        <v>2458</v>
      </c>
      <c r="K2293" s="1" t="s">
        <v>2487</v>
      </c>
      <c r="L2293">
        <f>ROUNDUP(IF(B2293&gt;$D$4,0,($D$4-B2293+1)/365),0)</f>
        <v>0</v>
      </c>
      <c r="M2293">
        <f>ROUNDUP(IF(B2293&gt;$D$5,0,($D$5-B2293+1)/365),0)</f>
        <v>0</v>
      </c>
      <c r="N2293" s="28">
        <f>IF(OR(L2293=1,M2293=1),IF(B2293+364&lt;=$D$5,(B2293+364-$D$4+1)/365,IF(B2293&gt;$D$4,($D$5-B2293+1)/365,$D$6/365)),0)</f>
        <v>0</v>
      </c>
      <c r="O2293" s="28">
        <f>'Data &amp; Parameter'!$E$16*'Data &amp; Parameter'!$E$17*('Data &amp; Parameter'!$E$18+'Data &amp; Parameter'!$E$19)*'Data &amp; Parameter'!$E$20*'Data &amp; Parameter'!$E$37*N2293</f>
        <v>0</v>
      </c>
      <c r="P2293">
        <f>ROUNDUP(IF(D2293&gt;$D$4,0,($D$4-D2293+1)/365),0)</f>
        <v>0</v>
      </c>
      <c r="Q2293">
        <f>ROUNDUP(IF(D2293&gt;$D$5,0,($D$5-D2293+1)/365),0)</f>
        <v>0</v>
      </c>
      <c r="R2293" s="28">
        <f>IF(OR(P2293=1,Q2293=1),IF(D2293+364&lt;=$D$5,(D2293+364-$D$4+1)/365,IF(D2293&gt;$D$4,($D$5-D2293+1)/365,$D$6/365)),0)</f>
        <v>0</v>
      </c>
      <c r="S2293" s="28">
        <f>'Data &amp; Parameter'!$E$16*'Data &amp; Parameter'!$E$17*('Data &amp; Parameter'!$E$18+'Data &amp; Parameter'!$E$19)*'Data &amp; Parameter'!$E$20*'Data &amp; Parameter'!$E$37*R2293</f>
        <v>0</v>
      </c>
      <c r="T2293" s="28">
        <f t="shared" si="35"/>
        <v>0</v>
      </c>
    </row>
    <row r="2294" spans="1:20" ht="15.75" customHeight="1" x14ac:dyDescent="0.35">
      <c r="A2294">
        <v>2287</v>
      </c>
      <c r="B2294" s="76">
        <v>44237</v>
      </c>
      <c r="C2294" s="1" t="s">
        <v>7254</v>
      </c>
      <c r="D2294" s="76">
        <v>44237</v>
      </c>
      <c r="E2294" s="1" t="s">
        <v>7255</v>
      </c>
      <c r="F2294" s="1" t="s">
        <v>7256</v>
      </c>
      <c r="G2294" s="1" t="s">
        <v>123</v>
      </c>
      <c r="H2294" s="1" t="s">
        <v>124</v>
      </c>
      <c r="I2294" s="1" t="s">
        <v>125</v>
      </c>
      <c r="J2294" s="1" t="s">
        <v>487</v>
      </c>
      <c r="K2294" s="1" t="s">
        <v>2487</v>
      </c>
      <c r="L2294">
        <f>ROUNDUP(IF(B2294&gt;$D$4,0,($D$4-B2294+1)/365),0)</f>
        <v>0</v>
      </c>
      <c r="M2294">
        <f>ROUNDUP(IF(B2294&gt;$D$5,0,($D$5-B2294+1)/365),0)</f>
        <v>0</v>
      </c>
      <c r="N2294" s="28">
        <f>IF(OR(L2294=1,M2294=1),IF(B2294+364&lt;=$D$5,(B2294+364-$D$4+1)/365,IF(B2294&gt;$D$4,($D$5-B2294+1)/365,$D$6/365)),0)</f>
        <v>0</v>
      </c>
      <c r="O2294" s="28">
        <f>'Data &amp; Parameter'!$E$16*'Data &amp; Parameter'!$E$17*('Data &amp; Parameter'!$E$18+'Data &amp; Parameter'!$E$19)*'Data &amp; Parameter'!$E$20*'Data &amp; Parameter'!$E$37*N2294</f>
        <v>0</v>
      </c>
      <c r="P2294">
        <f>ROUNDUP(IF(D2294&gt;$D$4,0,($D$4-D2294+1)/365),0)</f>
        <v>0</v>
      </c>
      <c r="Q2294">
        <f>ROUNDUP(IF(D2294&gt;$D$5,0,($D$5-D2294+1)/365),0)</f>
        <v>0</v>
      </c>
      <c r="R2294" s="28">
        <f>IF(OR(P2294=1,Q2294=1),IF(D2294+364&lt;=$D$5,(D2294+364-$D$4+1)/365,IF(D2294&gt;$D$4,($D$5-D2294+1)/365,$D$6/365)),0)</f>
        <v>0</v>
      </c>
      <c r="S2294" s="28">
        <f>'Data &amp; Parameter'!$E$16*'Data &amp; Parameter'!$E$17*('Data &amp; Parameter'!$E$18+'Data &amp; Parameter'!$E$19)*'Data &amp; Parameter'!$E$20*'Data &amp; Parameter'!$E$37*R2294</f>
        <v>0</v>
      </c>
      <c r="T2294" s="28">
        <f t="shared" si="35"/>
        <v>0</v>
      </c>
    </row>
    <row r="2295" spans="1:20" ht="15.75" customHeight="1" x14ac:dyDescent="0.35">
      <c r="A2295">
        <v>2288</v>
      </c>
      <c r="B2295" s="76">
        <v>44237</v>
      </c>
      <c r="C2295" s="1" t="s">
        <v>7257</v>
      </c>
      <c r="D2295" s="76">
        <v>44237</v>
      </c>
      <c r="E2295" s="1" t="s">
        <v>7258</v>
      </c>
      <c r="F2295" s="1" t="s">
        <v>7259</v>
      </c>
      <c r="G2295" s="1" t="s">
        <v>123</v>
      </c>
      <c r="H2295" s="1" t="s">
        <v>124</v>
      </c>
      <c r="I2295" s="1" t="s">
        <v>125</v>
      </c>
      <c r="J2295" s="1" t="s">
        <v>487</v>
      </c>
      <c r="K2295" s="1" t="s">
        <v>2487</v>
      </c>
      <c r="L2295">
        <f>ROUNDUP(IF(B2295&gt;$D$4,0,($D$4-B2295+1)/365),0)</f>
        <v>0</v>
      </c>
      <c r="M2295">
        <f>ROUNDUP(IF(B2295&gt;$D$5,0,($D$5-B2295+1)/365),0)</f>
        <v>0</v>
      </c>
      <c r="N2295" s="28">
        <f>IF(OR(L2295=1,M2295=1),IF(B2295+364&lt;=$D$5,(B2295+364-$D$4+1)/365,IF(B2295&gt;$D$4,($D$5-B2295+1)/365,$D$6/365)),0)</f>
        <v>0</v>
      </c>
      <c r="O2295" s="28">
        <f>'Data &amp; Parameter'!$E$16*'Data &amp; Parameter'!$E$17*('Data &amp; Parameter'!$E$18+'Data &amp; Parameter'!$E$19)*'Data &amp; Parameter'!$E$20*'Data &amp; Parameter'!$E$37*N2295</f>
        <v>0</v>
      </c>
      <c r="P2295">
        <f>ROUNDUP(IF(D2295&gt;$D$4,0,($D$4-D2295+1)/365),0)</f>
        <v>0</v>
      </c>
      <c r="Q2295">
        <f>ROUNDUP(IF(D2295&gt;$D$5,0,($D$5-D2295+1)/365),0)</f>
        <v>0</v>
      </c>
      <c r="R2295" s="28">
        <f>IF(OR(P2295=1,Q2295=1),IF(D2295+364&lt;=$D$5,(D2295+364-$D$4+1)/365,IF(D2295&gt;$D$4,($D$5-D2295+1)/365,$D$6/365)),0)</f>
        <v>0</v>
      </c>
      <c r="S2295" s="28">
        <f>'Data &amp; Parameter'!$E$16*'Data &amp; Parameter'!$E$17*('Data &amp; Parameter'!$E$18+'Data &amp; Parameter'!$E$19)*'Data &amp; Parameter'!$E$20*'Data &amp; Parameter'!$E$37*R2295</f>
        <v>0</v>
      </c>
      <c r="T2295" s="28">
        <f t="shared" si="35"/>
        <v>0</v>
      </c>
    </row>
    <row r="2296" spans="1:20" ht="15.75" customHeight="1" x14ac:dyDescent="0.35">
      <c r="A2296">
        <v>2289</v>
      </c>
      <c r="B2296" s="76">
        <v>44237</v>
      </c>
      <c r="C2296" s="1" t="s">
        <v>7260</v>
      </c>
      <c r="D2296" s="76">
        <v>44237</v>
      </c>
      <c r="E2296" s="1" t="s">
        <v>7261</v>
      </c>
      <c r="F2296" s="1" t="s">
        <v>7262</v>
      </c>
      <c r="G2296" s="1" t="s">
        <v>123</v>
      </c>
      <c r="H2296" s="1" t="s">
        <v>124</v>
      </c>
      <c r="I2296" s="1" t="s">
        <v>125</v>
      </c>
      <c r="J2296" s="1" t="s">
        <v>487</v>
      </c>
      <c r="K2296" s="1" t="s">
        <v>2487</v>
      </c>
      <c r="L2296">
        <f>ROUNDUP(IF(B2296&gt;$D$4,0,($D$4-B2296+1)/365),0)</f>
        <v>0</v>
      </c>
      <c r="M2296">
        <f>ROUNDUP(IF(B2296&gt;$D$5,0,($D$5-B2296+1)/365),0)</f>
        <v>0</v>
      </c>
      <c r="N2296" s="28">
        <f>IF(OR(L2296=1,M2296=1),IF(B2296+364&lt;=$D$5,(B2296+364-$D$4+1)/365,IF(B2296&gt;$D$4,($D$5-B2296+1)/365,$D$6/365)),0)</f>
        <v>0</v>
      </c>
      <c r="O2296" s="28">
        <f>'Data &amp; Parameter'!$E$16*'Data &amp; Parameter'!$E$17*('Data &amp; Parameter'!$E$18+'Data &amp; Parameter'!$E$19)*'Data &amp; Parameter'!$E$20*'Data &amp; Parameter'!$E$37*N2296</f>
        <v>0</v>
      </c>
      <c r="P2296">
        <f>ROUNDUP(IF(D2296&gt;$D$4,0,($D$4-D2296+1)/365),0)</f>
        <v>0</v>
      </c>
      <c r="Q2296">
        <f>ROUNDUP(IF(D2296&gt;$D$5,0,($D$5-D2296+1)/365),0)</f>
        <v>0</v>
      </c>
      <c r="R2296" s="28">
        <f>IF(OR(P2296=1,Q2296=1),IF(D2296+364&lt;=$D$5,(D2296+364-$D$4+1)/365,IF(D2296&gt;$D$4,($D$5-D2296+1)/365,$D$6/365)),0)</f>
        <v>0</v>
      </c>
      <c r="S2296" s="28">
        <f>'Data &amp; Parameter'!$E$16*'Data &amp; Parameter'!$E$17*('Data &amp; Parameter'!$E$18+'Data &amp; Parameter'!$E$19)*'Data &amp; Parameter'!$E$20*'Data &amp; Parameter'!$E$37*R2296</f>
        <v>0</v>
      </c>
      <c r="T2296" s="28">
        <f t="shared" si="35"/>
        <v>0</v>
      </c>
    </row>
    <row r="2297" spans="1:20" ht="15.75" customHeight="1" x14ac:dyDescent="0.35">
      <c r="A2297">
        <v>2290</v>
      </c>
      <c r="B2297" s="76">
        <v>44237</v>
      </c>
      <c r="C2297" s="1" t="s">
        <v>7263</v>
      </c>
      <c r="D2297" s="76">
        <v>44237</v>
      </c>
      <c r="E2297" s="1" t="s">
        <v>7264</v>
      </c>
      <c r="F2297" s="1" t="s">
        <v>7265</v>
      </c>
      <c r="G2297" s="1" t="s">
        <v>123</v>
      </c>
      <c r="H2297" s="1" t="s">
        <v>124</v>
      </c>
      <c r="I2297" s="1" t="s">
        <v>125</v>
      </c>
      <c r="J2297" s="1" t="s">
        <v>487</v>
      </c>
      <c r="K2297" s="1" t="s">
        <v>2591</v>
      </c>
      <c r="L2297">
        <f>ROUNDUP(IF(B2297&gt;$D$4,0,($D$4-B2297+1)/365),0)</f>
        <v>0</v>
      </c>
      <c r="M2297">
        <f>ROUNDUP(IF(B2297&gt;$D$5,0,($D$5-B2297+1)/365),0)</f>
        <v>0</v>
      </c>
      <c r="N2297" s="28">
        <f>IF(OR(L2297=1,M2297=1),IF(B2297+364&lt;=$D$5,(B2297+364-$D$4+1)/365,IF(B2297&gt;$D$4,($D$5-B2297+1)/365,$D$6/365)),0)</f>
        <v>0</v>
      </c>
      <c r="O2297" s="28">
        <f>'Data &amp; Parameter'!$E$16*'Data &amp; Parameter'!$E$17*('Data &amp; Parameter'!$E$18+'Data &amp; Parameter'!$E$19)*'Data &amp; Parameter'!$E$20*'Data &amp; Parameter'!$E$37*N2297</f>
        <v>0</v>
      </c>
      <c r="P2297">
        <f>ROUNDUP(IF(D2297&gt;$D$4,0,($D$4-D2297+1)/365),0)</f>
        <v>0</v>
      </c>
      <c r="Q2297">
        <f>ROUNDUP(IF(D2297&gt;$D$5,0,($D$5-D2297+1)/365),0)</f>
        <v>0</v>
      </c>
      <c r="R2297" s="28">
        <f>IF(OR(P2297=1,Q2297=1),IF(D2297+364&lt;=$D$5,(D2297+364-$D$4+1)/365,IF(D2297&gt;$D$4,($D$5-D2297+1)/365,$D$6/365)),0)</f>
        <v>0</v>
      </c>
      <c r="S2297" s="28">
        <f>'Data &amp; Parameter'!$E$16*'Data &amp; Parameter'!$E$17*('Data &amp; Parameter'!$E$18+'Data &amp; Parameter'!$E$19)*'Data &amp; Parameter'!$E$20*'Data &amp; Parameter'!$E$37*R2297</f>
        <v>0</v>
      </c>
      <c r="T2297" s="28">
        <f t="shared" si="35"/>
        <v>0</v>
      </c>
    </row>
    <row r="2298" spans="1:20" ht="15.75" customHeight="1" x14ac:dyDescent="0.35">
      <c r="A2298">
        <v>2291</v>
      </c>
      <c r="B2298" s="76">
        <v>44237</v>
      </c>
      <c r="C2298" s="1" t="s">
        <v>7266</v>
      </c>
      <c r="D2298" s="76">
        <v>44237</v>
      </c>
      <c r="E2298" s="1" t="s">
        <v>7267</v>
      </c>
      <c r="F2298" s="1" t="s">
        <v>7268</v>
      </c>
      <c r="G2298" s="1" t="s">
        <v>123</v>
      </c>
      <c r="H2298" s="1" t="s">
        <v>124</v>
      </c>
      <c r="I2298" s="1" t="s">
        <v>125</v>
      </c>
      <c r="J2298" s="1" t="s">
        <v>7269</v>
      </c>
      <c r="K2298" s="1" t="s">
        <v>7270</v>
      </c>
      <c r="L2298">
        <f>ROUNDUP(IF(B2298&gt;$D$4,0,($D$4-B2298+1)/365),0)</f>
        <v>0</v>
      </c>
      <c r="M2298">
        <f>ROUNDUP(IF(B2298&gt;$D$5,0,($D$5-B2298+1)/365),0)</f>
        <v>0</v>
      </c>
      <c r="N2298" s="28">
        <f>IF(OR(L2298=1,M2298=1),IF(B2298+364&lt;=$D$5,(B2298+364-$D$4+1)/365,IF(B2298&gt;$D$4,($D$5-B2298+1)/365,$D$6/365)),0)</f>
        <v>0</v>
      </c>
      <c r="O2298" s="28">
        <f>'Data &amp; Parameter'!$E$16*'Data &amp; Parameter'!$E$17*('Data &amp; Parameter'!$E$18+'Data &amp; Parameter'!$E$19)*'Data &amp; Parameter'!$E$20*'Data &amp; Parameter'!$E$37*N2298</f>
        <v>0</v>
      </c>
      <c r="P2298">
        <f>ROUNDUP(IF(D2298&gt;$D$4,0,($D$4-D2298+1)/365),0)</f>
        <v>0</v>
      </c>
      <c r="Q2298">
        <f>ROUNDUP(IF(D2298&gt;$D$5,0,($D$5-D2298+1)/365),0)</f>
        <v>0</v>
      </c>
      <c r="R2298" s="28">
        <f>IF(OR(P2298=1,Q2298=1),IF(D2298+364&lt;=$D$5,(D2298+364-$D$4+1)/365,IF(D2298&gt;$D$4,($D$5-D2298+1)/365,$D$6/365)),0)</f>
        <v>0</v>
      </c>
      <c r="S2298" s="28">
        <f>'Data &amp; Parameter'!$E$16*'Data &amp; Parameter'!$E$17*('Data &amp; Parameter'!$E$18+'Data &amp; Parameter'!$E$19)*'Data &amp; Parameter'!$E$20*'Data &amp; Parameter'!$E$37*R2298</f>
        <v>0</v>
      </c>
      <c r="T2298" s="28">
        <f t="shared" si="35"/>
        <v>0</v>
      </c>
    </row>
    <row r="2299" spans="1:20" ht="15.75" customHeight="1" x14ac:dyDescent="0.35">
      <c r="A2299">
        <v>2292</v>
      </c>
      <c r="B2299" s="76">
        <v>44237</v>
      </c>
      <c r="C2299" s="1" t="s">
        <v>7271</v>
      </c>
      <c r="D2299" s="76">
        <v>44237</v>
      </c>
      <c r="E2299" s="1" t="s">
        <v>7272</v>
      </c>
      <c r="F2299" s="1" t="s">
        <v>7273</v>
      </c>
      <c r="G2299" s="1" t="s">
        <v>123</v>
      </c>
      <c r="H2299" s="1" t="s">
        <v>124</v>
      </c>
      <c r="I2299" s="1" t="s">
        <v>125</v>
      </c>
      <c r="J2299" s="1" t="s">
        <v>7274</v>
      </c>
      <c r="K2299" s="1" t="s">
        <v>7270</v>
      </c>
      <c r="L2299">
        <f>ROUNDUP(IF(B2299&gt;$D$4,0,($D$4-B2299+1)/365),0)</f>
        <v>0</v>
      </c>
      <c r="M2299">
        <f>ROUNDUP(IF(B2299&gt;$D$5,0,($D$5-B2299+1)/365),0)</f>
        <v>0</v>
      </c>
      <c r="N2299" s="28">
        <f>IF(OR(L2299=1,M2299=1),IF(B2299+364&lt;=$D$5,(B2299+364-$D$4+1)/365,IF(B2299&gt;$D$4,($D$5-B2299+1)/365,$D$6/365)),0)</f>
        <v>0</v>
      </c>
      <c r="O2299" s="28">
        <f>'Data &amp; Parameter'!$E$16*'Data &amp; Parameter'!$E$17*('Data &amp; Parameter'!$E$18+'Data &amp; Parameter'!$E$19)*'Data &amp; Parameter'!$E$20*'Data &amp; Parameter'!$E$37*N2299</f>
        <v>0</v>
      </c>
      <c r="P2299">
        <f>ROUNDUP(IF(D2299&gt;$D$4,0,($D$4-D2299+1)/365),0)</f>
        <v>0</v>
      </c>
      <c r="Q2299">
        <f>ROUNDUP(IF(D2299&gt;$D$5,0,($D$5-D2299+1)/365),0)</f>
        <v>0</v>
      </c>
      <c r="R2299" s="28">
        <f>IF(OR(P2299=1,Q2299=1),IF(D2299+364&lt;=$D$5,(D2299+364-$D$4+1)/365,IF(D2299&gt;$D$4,($D$5-D2299+1)/365,$D$6/365)),0)</f>
        <v>0</v>
      </c>
      <c r="S2299" s="28">
        <f>'Data &amp; Parameter'!$E$16*'Data &amp; Parameter'!$E$17*('Data &amp; Parameter'!$E$18+'Data &amp; Parameter'!$E$19)*'Data &amp; Parameter'!$E$20*'Data &amp; Parameter'!$E$37*R2299</f>
        <v>0</v>
      </c>
      <c r="T2299" s="28">
        <f t="shared" si="35"/>
        <v>0</v>
      </c>
    </row>
    <row r="2300" spans="1:20" ht="15.75" customHeight="1" x14ac:dyDescent="0.35">
      <c r="A2300">
        <v>2293</v>
      </c>
      <c r="B2300" s="76">
        <v>44237</v>
      </c>
      <c r="C2300" s="1" t="s">
        <v>7275</v>
      </c>
      <c r="D2300" s="76">
        <v>44237</v>
      </c>
      <c r="E2300" s="1" t="s">
        <v>7276</v>
      </c>
      <c r="F2300" s="1" t="s">
        <v>7277</v>
      </c>
      <c r="G2300" s="1" t="s">
        <v>123</v>
      </c>
      <c r="H2300" s="1" t="s">
        <v>124</v>
      </c>
      <c r="I2300" s="1" t="s">
        <v>125</v>
      </c>
      <c r="J2300" s="1" t="s">
        <v>7274</v>
      </c>
      <c r="K2300" s="1" t="s">
        <v>7278</v>
      </c>
      <c r="L2300">
        <f>ROUNDUP(IF(B2300&gt;$D$4,0,($D$4-B2300+1)/365),0)</f>
        <v>0</v>
      </c>
      <c r="M2300">
        <f>ROUNDUP(IF(B2300&gt;$D$5,0,($D$5-B2300+1)/365),0)</f>
        <v>0</v>
      </c>
      <c r="N2300" s="28">
        <f>IF(OR(L2300=1,M2300=1),IF(B2300+364&lt;=$D$5,(B2300+364-$D$4+1)/365,IF(B2300&gt;$D$4,($D$5-B2300+1)/365,$D$6/365)),0)</f>
        <v>0</v>
      </c>
      <c r="O2300" s="28">
        <f>'Data &amp; Parameter'!$E$16*'Data &amp; Parameter'!$E$17*('Data &amp; Parameter'!$E$18+'Data &amp; Parameter'!$E$19)*'Data &amp; Parameter'!$E$20*'Data &amp; Parameter'!$E$37*N2300</f>
        <v>0</v>
      </c>
      <c r="P2300">
        <f>ROUNDUP(IF(D2300&gt;$D$4,0,($D$4-D2300+1)/365),0)</f>
        <v>0</v>
      </c>
      <c r="Q2300">
        <f>ROUNDUP(IF(D2300&gt;$D$5,0,($D$5-D2300+1)/365),0)</f>
        <v>0</v>
      </c>
      <c r="R2300" s="28">
        <f>IF(OR(P2300=1,Q2300=1),IF(D2300+364&lt;=$D$5,(D2300+364-$D$4+1)/365,IF(D2300&gt;$D$4,($D$5-D2300+1)/365,$D$6/365)),0)</f>
        <v>0</v>
      </c>
      <c r="S2300" s="28">
        <f>'Data &amp; Parameter'!$E$16*'Data &amp; Parameter'!$E$17*('Data &amp; Parameter'!$E$18+'Data &amp; Parameter'!$E$19)*'Data &amp; Parameter'!$E$20*'Data &amp; Parameter'!$E$37*R2300</f>
        <v>0</v>
      </c>
      <c r="T2300" s="28">
        <f t="shared" si="35"/>
        <v>0</v>
      </c>
    </row>
    <row r="2301" spans="1:20" ht="15.75" customHeight="1" x14ac:dyDescent="0.35">
      <c r="A2301">
        <v>2294</v>
      </c>
      <c r="B2301" s="76">
        <v>44237</v>
      </c>
      <c r="C2301" s="1" t="s">
        <v>7279</v>
      </c>
      <c r="D2301" s="76">
        <v>44237</v>
      </c>
      <c r="E2301" s="1" t="s">
        <v>7280</v>
      </c>
      <c r="F2301" s="1" t="s">
        <v>7281</v>
      </c>
      <c r="G2301" s="1" t="s">
        <v>123</v>
      </c>
      <c r="H2301" s="1" t="s">
        <v>124</v>
      </c>
      <c r="I2301" s="1" t="s">
        <v>125</v>
      </c>
      <c r="J2301" s="1" t="s">
        <v>7274</v>
      </c>
      <c r="K2301" s="1" t="s">
        <v>7270</v>
      </c>
      <c r="L2301">
        <f>ROUNDUP(IF(B2301&gt;$D$4,0,($D$4-B2301+1)/365),0)</f>
        <v>0</v>
      </c>
      <c r="M2301">
        <f>ROUNDUP(IF(B2301&gt;$D$5,0,($D$5-B2301+1)/365),0)</f>
        <v>0</v>
      </c>
      <c r="N2301" s="28">
        <f>IF(OR(L2301=1,M2301=1),IF(B2301+364&lt;=$D$5,(B2301+364-$D$4+1)/365,IF(B2301&gt;$D$4,($D$5-B2301+1)/365,$D$6/365)),0)</f>
        <v>0</v>
      </c>
      <c r="O2301" s="28">
        <f>'Data &amp; Parameter'!$E$16*'Data &amp; Parameter'!$E$17*('Data &amp; Parameter'!$E$18+'Data &amp; Parameter'!$E$19)*'Data &amp; Parameter'!$E$20*'Data &amp; Parameter'!$E$37*N2301</f>
        <v>0</v>
      </c>
      <c r="P2301">
        <f>ROUNDUP(IF(D2301&gt;$D$4,0,($D$4-D2301+1)/365),0)</f>
        <v>0</v>
      </c>
      <c r="Q2301">
        <f>ROUNDUP(IF(D2301&gt;$D$5,0,($D$5-D2301+1)/365),0)</f>
        <v>0</v>
      </c>
      <c r="R2301" s="28">
        <f>IF(OR(P2301=1,Q2301=1),IF(D2301+364&lt;=$D$5,(D2301+364-$D$4+1)/365,IF(D2301&gt;$D$4,($D$5-D2301+1)/365,$D$6/365)),0)</f>
        <v>0</v>
      </c>
      <c r="S2301" s="28">
        <f>'Data &amp; Parameter'!$E$16*'Data &amp; Parameter'!$E$17*('Data &amp; Parameter'!$E$18+'Data &amp; Parameter'!$E$19)*'Data &amp; Parameter'!$E$20*'Data &amp; Parameter'!$E$37*R2301</f>
        <v>0</v>
      </c>
      <c r="T2301" s="28">
        <f t="shared" si="35"/>
        <v>0</v>
      </c>
    </row>
    <row r="2302" spans="1:20" ht="15.75" customHeight="1" x14ac:dyDescent="0.35">
      <c r="A2302">
        <v>2295</v>
      </c>
      <c r="B2302" s="76">
        <v>44237</v>
      </c>
      <c r="C2302" s="1" t="s">
        <v>7282</v>
      </c>
      <c r="D2302" s="76">
        <v>44237</v>
      </c>
      <c r="E2302" s="1" t="s">
        <v>7283</v>
      </c>
      <c r="F2302" s="1" t="s">
        <v>7284</v>
      </c>
      <c r="G2302" s="1" t="s">
        <v>123</v>
      </c>
      <c r="H2302" s="1" t="s">
        <v>124</v>
      </c>
      <c r="I2302" s="1" t="s">
        <v>125</v>
      </c>
      <c r="J2302" s="1" t="s">
        <v>7274</v>
      </c>
      <c r="K2302" s="1" t="s">
        <v>7270</v>
      </c>
      <c r="L2302">
        <f>ROUNDUP(IF(B2302&gt;$D$4,0,($D$4-B2302+1)/365),0)</f>
        <v>0</v>
      </c>
      <c r="M2302">
        <f>ROUNDUP(IF(B2302&gt;$D$5,0,($D$5-B2302+1)/365),0)</f>
        <v>0</v>
      </c>
      <c r="N2302" s="28">
        <f>IF(OR(L2302=1,M2302=1),IF(B2302+364&lt;=$D$5,(B2302+364-$D$4+1)/365,IF(B2302&gt;$D$4,($D$5-B2302+1)/365,$D$6/365)),0)</f>
        <v>0</v>
      </c>
      <c r="O2302" s="28">
        <f>'Data &amp; Parameter'!$E$16*'Data &amp; Parameter'!$E$17*('Data &amp; Parameter'!$E$18+'Data &amp; Parameter'!$E$19)*'Data &amp; Parameter'!$E$20*'Data &amp; Parameter'!$E$37*N2302</f>
        <v>0</v>
      </c>
      <c r="P2302">
        <f>ROUNDUP(IF(D2302&gt;$D$4,0,($D$4-D2302+1)/365),0)</f>
        <v>0</v>
      </c>
      <c r="Q2302">
        <f>ROUNDUP(IF(D2302&gt;$D$5,0,($D$5-D2302+1)/365),0)</f>
        <v>0</v>
      </c>
      <c r="R2302" s="28">
        <f>IF(OR(P2302=1,Q2302=1),IF(D2302+364&lt;=$D$5,(D2302+364-$D$4+1)/365,IF(D2302&gt;$D$4,($D$5-D2302+1)/365,$D$6/365)),0)</f>
        <v>0</v>
      </c>
      <c r="S2302" s="28">
        <f>'Data &amp; Parameter'!$E$16*'Data &amp; Parameter'!$E$17*('Data &amp; Parameter'!$E$18+'Data &amp; Parameter'!$E$19)*'Data &amp; Parameter'!$E$20*'Data &amp; Parameter'!$E$37*R2302</f>
        <v>0</v>
      </c>
      <c r="T2302" s="28">
        <f t="shared" si="35"/>
        <v>0</v>
      </c>
    </row>
    <row r="2303" spans="1:20" ht="15.75" customHeight="1" x14ac:dyDescent="0.35">
      <c r="A2303">
        <v>2296</v>
      </c>
      <c r="B2303" s="76">
        <v>44237</v>
      </c>
      <c r="C2303" s="1" t="s">
        <v>7285</v>
      </c>
      <c r="D2303" s="76">
        <v>44237</v>
      </c>
      <c r="E2303" s="1" t="s">
        <v>7286</v>
      </c>
      <c r="F2303" s="1" t="s">
        <v>7287</v>
      </c>
      <c r="G2303" s="1" t="s">
        <v>123</v>
      </c>
      <c r="H2303" s="1" t="s">
        <v>124</v>
      </c>
      <c r="I2303" s="1" t="s">
        <v>125</v>
      </c>
      <c r="J2303" s="1" t="s">
        <v>7274</v>
      </c>
      <c r="K2303" s="1" t="s">
        <v>7270</v>
      </c>
      <c r="L2303">
        <f>ROUNDUP(IF(B2303&gt;$D$4,0,($D$4-B2303+1)/365),0)</f>
        <v>0</v>
      </c>
      <c r="M2303">
        <f>ROUNDUP(IF(B2303&gt;$D$5,0,($D$5-B2303+1)/365),0)</f>
        <v>0</v>
      </c>
      <c r="N2303" s="28">
        <f>IF(OR(L2303=1,M2303=1),IF(B2303+364&lt;=$D$5,(B2303+364-$D$4+1)/365,IF(B2303&gt;$D$4,($D$5-B2303+1)/365,$D$6/365)),0)</f>
        <v>0</v>
      </c>
      <c r="O2303" s="28">
        <f>'Data &amp; Parameter'!$E$16*'Data &amp; Parameter'!$E$17*('Data &amp; Parameter'!$E$18+'Data &amp; Parameter'!$E$19)*'Data &amp; Parameter'!$E$20*'Data &amp; Parameter'!$E$37*N2303</f>
        <v>0</v>
      </c>
      <c r="P2303">
        <f>ROUNDUP(IF(D2303&gt;$D$4,0,($D$4-D2303+1)/365),0)</f>
        <v>0</v>
      </c>
      <c r="Q2303">
        <f>ROUNDUP(IF(D2303&gt;$D$5,0,($D$5-D2303+1)/365),0)</f>
        <v>0</v>
      </c>
      <c r="R2303" s="28">
        <f>IF(OR(P2303=1,Q2303=1),IF(D2303+364&lt;=$D$5,(D2303+364-$D$4+1)/365,IF(D2303&gt;$D$4,($D$5-D2303+1)/365,$D$6/365)),0)</f>
        <v>0</v>
      </c>
      <c r="S2303" s="28">
        <f>'Data &amp; Parameter'!$E$16*'Data &amp; Parameter'!$E$17*('Data &amp; Parameter'!$E$18+'Data &amp; Parameter'!$E$19)*'Data &amp; Parameter'!$E$20*'Data &amp; Parameter'!$E$37*R2303</f>
        <v>0</v>
      </c>
      <c r="T2303" s="28">
        <f t="shared" si="35"/>
        <v>0</v>
      </c>
    </row>
    <row r="2304" spans="1:20" ht="15.75" customHeight="1" x14ac:dyDescent="0.35">
      <c r="A2304">
        <v>2297</v>
      </c>
      <c r="B2304" s="76">
        <v>44237</v>
      </c>
      <c r="C2304" s="1" t="s">
        <v>7288</v>
      </c>
      <c r="D2304" s="76">
        <v>44237</v>
      </c>
      <c r="E2304" s="1" t="s">
        <v>7289</v>
      </c>
      <c r="F2304" s="1" t="s">
        <v>7290</v>
      </c>
      <c r="G2304" s="1" t="s">
        <v>123</v>
      </c>
      <c r="H2304" s="1" t="s">
        <v>124</v>
      </c>
      <c r="I2304" s="1" t="s">
        <v>125</v>
      </c>
      <c r="J2304" s="1" t="s">
        <v>7274</v>
      </c>
      <c r="K2304" s="1" t="s">
        <v>7270</v>
      </c>
      <c r="L2304">
        <f>ROUNDUP(IF(B2304&gt;$D$4,0,($D$4-B2304+1)/365),0)</f>
        <v>0</v>
      </c>
      <c r="M2304">
        <f>ROUNDUP(IF(B2304&gt;$D$5,0,($D$5-B2304+1)/365),0)</f>
        <v>0</v>
      </c>
      <c r="N2304" s="28">
        <f>IF(OR(L2304=1,M2304=1),IF(B2304+364&lt;=$D$5,(B2304+364-$D$4+1)/365,IF(B2304&gt;$D$4,($D$5-B2304+1)/365,$D$6/365)),0)</f>
        <v>0</v>
      </c>
      <c r="O2304" s="28">
        <f>'Data &amp; Parameter'!$E$16*'Data &amp; Parameter'!$E$17*('Data &amp; Parameter'!$E$18+'Data &amp; Parameter'!$E$19)*'Data &amp; Parameter'!$E$20*'Data &amp; Parameter'!$E$37*N2304</f>
        <v>0</v>
      </c>
      <c r="P2304">
        <f>ROUNDUP(IF(D2304&gt;$D$4,0,($D$4-D2304+1)/365),0)</f>
        <v>0</v>
      </c>
      <c r="Q2304">
        <f>ROUNDUP(IF(D2304&gt;$D$5,0,($D$5-D2304+1)/365),0)</f>
        <v>0</v>
      </c>
      <c r="R2304" s="28">
        <f>IF(OR(P2304=1,Q2304=1),IF(D2304+364&lt;=$D$5,(D2304+364-$D$4+1)/365,IF(D2304&gt;$D$4,($D$5-D2304+1)/365,$D$6/365)),0)</f>
        <v>0</v>
      </c>
      <c r="S2304" s="28">
        <f>'Data &amp; Parameter'!$E$16*'Data &amp; Parameter'!$E$17*('Data &amp; Parameter'!$E$18+'Data &amp; Parameter'!$E$19)*'Data &amp; Parameter'!$E$20*'Data &amp; Parameter'!$E$37*R2304</f>
        <v>0</v>
      </c>
      <c r="T2304" s="28">
        <f t="shared" si="35"/>
        <v>0</v>
      </c>
    </row>
    <row r="2305" spans="1:20" ht="15.75" customHeight="1" x14ac:dyDescent="0.35">
      <c r="A2305">
        <v>2298</v>
      </c>
      <c r="B2305" s="76">
        <v>44237</v>
      </c>
      <c r="C2305" s="1" t="s">
        <v>7291</v>
      </c>
      <c r="D2305" s="76">
        <v>44237</v>
      </c>
      <c r="E2305" s="1" t="s">
        <v>7292</v>
      </c>
      <c r="F2305" s="1" t="s">
        <v>7293</v>
      </c>
      <c r="G2305" s="1" t="s">
        <v>123</v>
      </c>
      <c r="H2305" s="1" t="s">
        <v>124</v>
      </c>
      <c r="I2305" s="1" t="s">
        <v>125</v>
      </c>
      <c r="J2305" s="1" t="s">
        <v>7274</v>
      </c>
      <c r="K2305" s="1" t="s">
        <v>7270</v>
      </c>
      <c r="L2305">
        <f>ROUNDUP(IF(B2305&gt;$D$4,0,($D$4-B2305+1)/365),0)</f>
        <v>0</v>
      </c>
      <c r="M2305">
        <f>ROUNDUP(IF(B2305&gt;$D$5,0,($D$5-B2305+1)/365),0)</f>
        <v>0</v>
      </c>
      <c r="N2305" s="28">
        <f>IF(OR(L2305=1,M2305=1),IF(B2305+364&lt;=$D$5,(B2305+364-$D$4+1)/365,IF(B2305&gt;$D$4,($D$5-B2305+1)/365,$D$6/365)),0)</f>
        <v>0</v>
      </c>
      <c r="O2305" s="28">
        <f>'Data &amp; Parameter'!$E$16*'Data &amp; Parameter'!$E$17*('Data &amp; Parameter'!$E$18+'Data &amp; Parameter'!$E$19)*'Data &amp; Parameter'!$E$20*'Data &amp; Parameter'!$E$37*N2305</f>
        <v>0</v>
      </c>
      <c r="P2305">
        <f>ROUNDUP(IF(D2305&gt;$D$4,0,($D$4-D2305+1)/365),0)</f>
        <v>0</v>
      </c>
      <c r="Q2305">
        <f>ROUNDUP(IF(D2305&gt;$D$5,0,($D$5-D2305+1)/365),0)</f>
        <v>0</v>
      </c>
      <c r="R2305" s="28">
        <f>IF(OR(P2305=1,Q2305=1),IF(D2305+364&lt;=$D$5,(D2305+364-$D$4+1)/365,IF(D2305&gt;$D$4,($D$5-D2305+1)/365,$D$6/365)),0)</f>
        <v>0</v>
      </c>
      <c r="S2305" s="28">
        <f>'Data &amp; Parameter'!$E$16*'Data &amp; Parameter'!$E$17*('Data &amp; Parameter'!$E$18+'Data &amp; Parameter'!$E$19)*'Data &amp; Parameter'!$E$20*'Data &amp; Parameter'!$E$37*R2305</f>
        <v>0</v>
      </c>
      <c r="T2305" s="28">
        <f t="shared" si="35"/>
        <v>0</v>
      </c>
    </row>
    <row r="2306" spans="1:20" ht="15.75" customHeight="1" x14ac:dyDescent="0.35">
      <c r="A2306">
        <v>2299</v>
      </c>
      <c r="B2306" s="76">
        <v>44237</v>
      </c>
      <c r="C2306" s="1" t="s">
        <v>7294</v>
      </c>
      <c r="D2306" s="76">
        <v>44237</v>
      </c>
      <c r="E2306" s="1" t="s">
        <v>7295</v>
      </c>
      <c r="F2306" s="1" t="s">
        <v>7296</v>
      </c>
      <c r="G2306" s="1" t="s">
        <v>123</v>
      </c>
      <c r="H2306" s="1" t="s">
        <v>124</v>
      </c>
      <c r="I2306" s="1" t="s">
        <v>125</v>
      </c>
      <c r="J2306" s="1" t="s">
        <v>7274</v>
      </c>
      <c r="K2306" s="1" t="s">
        <v>7270</v>
      </c>
      <c r="L2306">
        <f>ROUNDUP(IF(B2306&gt;$D$4,0,($D$4-B2306+1)/365),0)</f>
        <v>0</v>
      </c>
      <c r="M2306">
        <f>ROUNDUP(IF(B2306&gt;$D$5,0,($D$5-B2306+1)/365),0)</f>
        <v>0</v>
      </c>
      <c r="N2306" s="28">
        <f>IF(OR(L2306=1,M2306=1),IF(B2306+364&lt;=$D$5,(B2306+364-$D$4+1)/365,IF(B2306&gt;$D$4,($D$5-B2306+1)/365,$D$6/365)),0)</f>
        <v>0</v>
      </c>
      <c r="O2306" s="28">
        <f>'Data &amp; Parameter'!$E$16*'Data &amp; Parameter'!$E$17*('Data &amp; Parameter'!$E$18+'Data &amp; Parameter'!$E$19)*'Data &amp; Parameter'!$E$20*'Data &amp; Parameter'!$E$37*N2306</f>
        <v>0</v>
      </c>
      <c r="P2306">
        <f>ROUNDUP(IF(D2306&gt;$D$4,0,($D$4-D2306+1)/365),0)</f>
        <v>0</v>
      </c>
      <c r="Q2306">
        <f>ROUNDUP(IF(D2306&gt;$D$5,0,($D$5-D2306+1)/365),0)</f>
        <v>0</v>
      </c>
      <c r="R2306" s="28">
        <f>IF(OR(P2306=1,Q2306=1),IF(D2306+364&lt;=$D$5,(D2306+364-$D$4+1)/365,IF(D2306&gt;$D$4,($D$5-D2306+1)/365,$D$6/365)),0)</f>
        <v>0</v>
      </c>
      <c r="S2306" s="28">
        <f>'Data &amp; Parameter'!$E$16*'Data &amp; Parameter'!$E$17*('Data &amp; Parameter'!$E$18+'Data &amp; Parameter'!$E$19)*'Data &amp; Parameter'!$E$20*'Data &amp; Parameter'!$E$37*R2306</f>
        <v>0</v>
      </c>
      <c r="T2306" s="28">
        <f t="shared" si="35"/>
        <v>0</v>
      </c>
    </row>
    <row r="2307" spans="1:20" ht="15.75" customHeight="1" x14ac:dyDescent="0.35">
      <c r="A2307">
        <v>2300</v>
      </c>
      <c r="B2307" s="76">
        <v>44237</v>
      </c>
      <c r="C2307" s="1" t="s">
        <v>7297</v>
      </c>
      <c r="D2307" s="76">
        <v>44237</v>
      </c>
      <c r="E2307" s="1" t="s">
        <v>7298</v>
      </c>
      <c r="F2307" s="1" t="s">
        <v>7299</v>
      </c>
      <c r="G2307" s="1" t="s">
        <v>123</v>
      </c>
      <c r="H2307" s="1" t="s">
        <v>124</v>
      </c>
      <c r="I2307" s="1" t="s">
        <v>125</v>
      </c>
      <c r="J2307" s="1" t="s">
        <v>7274</v>
      </c>
      <c r="K2307" s="1" t="s">
        <v>7270</v>
      </c>
      <c r="L2307">
        <f>ROUNDUP(IF(B2307&gt;$D$4,0,($D$4-B2307+1)/365),0)</f>
        <v>0</v>
      </c>
      <c r="M2307">
        <f>ROUNDUP(IF(B2307&gt;$D$5,0,($D$5-B2307+1)/365),0)</f>
        <v>0</v>
      </c>
      <c r="N2307" s="28">
        <f>IF(OR(L2307=1,M2307=1),IF(B2307+364&lt;=$D$5,(B2307+364-$D$4+1)/365,IF(B2307&gt;$D$4,($D$5-B2307+1)/365,$D$6/365)),0)</f>
        <v>0</v>
      </c>
      <c r="O2307" s="28">
        <f>'Data &amp; Parameter'!$E$16*'Data &amp; Parameter'!$E$17*('Data &amp; Parameter'!$E$18+'Data &amp; Parameter'!$E$19)*'Data &amp; Parameter'!$E$20*'Data &amp; Parameter'!$E$37*N2307</f>
        <v>0</v>
      </c>
      <c r="P2307">
        <f>ROUNDUP(IF(D2307&gt;$D$4,0,($D$4-D2307+1)/365),0)</f>
        <v>0</v>
      </c>
      <c r="Q2307">
        <f>ROUNDUP(IF(D2307&gt;$D$5,0,($D$5-D2307+1)/365),0)</f>
        <v>0</v>
      </c>
      <c r="R2307" s="28">
        <f>IF(OR(P2307=1,Q2307=1),IF(D2307+364&lt;=$D$5,(D2307+364-$D$4+1)/365,IF(D2307&gt;$D$4,($D$5-D2307+1)/365,$D$6/365)),0)</f>
        <v>0</v>
      </c>
      <c r="S2307" s="28">
        <f>'Data &amp; Parameter'!$E$16*'Data &amp; Parameter'!$E$17*('Data &amp; Parameter'!$E$18+'Data &amp; Parameter'!$E$19)*'Data &amp; Parameter'!$E$20*'Data &amp; Parameter'!$E$37*R2307</f>
        <v>0</v>
      </c>
      <c r="T2307" s="28">
        <f t="shared" si="35"/>
        <v>0</v>
      </c>
    </row>
    <row r="2308" spans="1:20" ht="15.75" customHeight="1" x14ac:dyDescent="0.35">
      <c r="A2308">
        <v>2301</v>
      </c>
      <c r="B2308" s="76">
        <v>44237</v>
      </c>
      <c r="C2308" s="1" t="s">
        <v>7300</v>
      </c>
      <c r="D2308" s="76">
        <v>44237</v>
      </c>
      <c r="E2308" s="1" t="s">
        <v>7301</v>
      </c>
      <c r="F2308" s="1" t="s">
        <v>7302</v>
      </c>
      <c r="G2308" s="1" t="s">
        <v>123</v>
      </c>
      <c r="H2308" s="1" t="s">
        <v>124</v>
      </c>
      <c r="I2308" s="1" t="s">
        <v>125</v>
      </c>
      <c r="J2308" s="1" t="s">
        <v>7274</v>
      </c>
      <c r="K2308" s="1" t="s">
        <v>7270</v>
      </c>
      <c r="L2308">
        <f>ROUNDUP(IF(B2308&gt;$D$4,0,($D$4-B2308+1)/365),0)</f>
        <v>0</v>
      </c>
      <c r="M2308">
        <f>ROUNDUP(IF(B2308&gt;$D$5,0,($D$5-B2308+1)/365),0)</f>
        <v>0</v>
      </c>
      <c r="N2308" s="28">
        <f>IF(OR(L2308=1,M2308=1),IF(B2308+364&lt;=$D$5,(B2308+364-$D$4+1)/365,IF(B2308&gt;$D$4,($D$5-B2308+1)/365,$D$6/365)),0)</f>
        <v>0</v>
      </c>
      <c r="O2308" s="28">
        <f>'Data &amp; Parameter'!$E$16*'Data &amp; Parameter'!$E$17*('Data &amp; Parameter'!$E$18+'Data &amp; Parameter'!$E$19)*'Data &amp; Parameter'!$E$20*'Data &amp; Parameter'!$E$37*N2308</f>
        <v>0</v>
      </c>
      <c r="P2308">
        <f>ROUNDUP(IF(D2308&gt;$D$4,0,($D$4-D2308+1)/365),0)</f>
        <v>0</v>
      </c>
      <c r="Q2308">
        <f>ROUNDUP(IF(D2308&gt;$D$5,0,($D$5-D2308+1)/365),0)</f>
        <v>0</v>
      </c>
      <c r="R2308" s="28">
        <f>IF(OR(P2308=1,Q2308=1),IF(D2308+364&lt;=$D$5,(D2308+364-$D$4+1)/365,IF(D2308&gt;$D$4,($D$5-D2308+1)/365,$D$6/365)),0)</f>
        <v>0</v>
      </c>
      <c r="S2308" s="28">
        <f>'Data &amp; Parameter'!$E$16*'Data &amp; Parameter'!$E$17*('Data &amp; Parameter'!$E$18+'Data &amp; Parameter'!$E$19)*'Data &amp; Parameter'!$E$20*'Data &amp; Parameter'!$E$37*R2308</f>
        <v>0</v>
      </c>
      <c r="T2308" s="28">
        <f t="shared" si="35"/>
        <v>0</v>
      </c>
    </row>
    <row r="2309" spans="1:20" ht="15.75" customHeight="1" x14ac:dyDescent="0.35">
      <c r="A2309">
        <v>2302</v>
      </c>
      <c r="B2309" s="76">
        <v>44237</v>
      </c>
      <c r="C2309" s="1" t="s">
        <v>7303</v>
      </c>
      <c r="D2309" s="76">
        <v>44237</v>
      </c>
      <c r="E2309" s="1" t="s">
        <v>7304</v>
      </c>
      <c r="F2309" s="1" t="s">
        <v>7305</v>
      </c>
      <c r="G2309" s="1" t="s">
        <v>123</v>
      </c>
      <c r="H2309" s="1" t="s">
        <v>124</v>
      </c>
      <c r="I2309" s="1" t="s">
        <v>125</v>
      </c>
      <c r="J2309" s="1" t="s">
        <v>7274</v>
      </c>
      <c r="K2309" s="1" t="s">
        <v>7270</v>
      </c>
      <c r="L2309">
        <f>ROUNDUP(IF(B2309&gt;$D$4,0,($D$4-B2309+1)/365),0)</f>
        <v>0</v>
      </c>
      <c r="M2309">
        <f>ROUNDUP(IF(B2309&gt;$D$5,0,($D$5-B2309+1)/365),0)</f>
        <v>0</v>
      </c>
      <c r="N2309" s="28">
        <f>IF(OR(L2309=1,M2309=1),IF(B2309+364&lt;=$D$5,(B2309+364-$D$4+1)/365,IF(B2309&gt;$D$4,($D$5-B2309+1)/365,$D$6/365)),0)</f>
        <v>0</v>
      </c>
      <c r="O2309" s="28">
        <f>'Data &amp; Parameter'!$E$16*'Data &amp; Parameter'!$E$17*('Data &amp; Parameter'!$E$18+'Data &amp; Parameter'!$E$19)*'Data &amp; Parameter'!$E$20*'Data &amp; Parameter'!$E$37*N2309</f>
        <v>0</v>
      </c>
      <c r="P2309">
        <f>ROUNDUP(IF(D2309&gt;$D$4,0,($D$4-D2309+1)/365),0)</f>
        <v>0</v>
      </c>
      <c r="Q2309">
        <f>ROUNDUP(IF(D2309&gt;$D$5,0,($D$5-D2309+1)/365),0)</f>
        <v>0</v>
      </c>
      <c r="R2309" s="28">
        <f>IF(OR(P2309=1,Q2309=1),IF(D2309+364&lt;=$D$5,(D2309+364-$D$4+1)/365,IF(D2309&gt;$D$4,($D$5-D2309+1)/365,$D$6/365)),0)</f>
        <v>0</v>
      </c>
      <c r="S2309" s="28">
        <f>'Data &amp; Parameter'!$E$16*'Data &amp; Parameter'!$E$17*('Data &amp; Parameter'!$E$18+'Data &amp; Parameter'!$E$19)*'Data &amp; Parameter'!$E$20*'Data &amp; Parameter'!$E$37*R2309</f>
        <v>0</v>
      </c>
      <c r="T2309" s="28">
        <f t="shared" si="35"/>
        <v>0</v>
      </c>
    </row>
    <row r="2310" spans="1:20" ht="15.75" customHeight="1" x14ac:dyDescent="0.35">
      <c r="A2310">
        <v>2303</v>
      </c>
      <c r="B2310" s="76">
        <v>44237</v>
      </c>
      <c r="C2310" s="1" t="s">
        <v>7306</v>
      </c>
      <c r="D2310" s="76">
        <v>44237</v>
      </c>
      <c r="E2310" s="1" t="s">
        <v>7307</v>
      </c>
      <c r="F2310" s="1" t="s">
        <v>7308</v>
      </c>
      <c r="G2310" s="1" t="s">
        <v>123</v>
      </c>
      <c r="H2310" s="1" t="s">
        <v>124</v>
      </c>
      <c r="I2310" s="1" t="s">
        <v>125</v>
      </c>
      <c r="J2310" s="1" t="s">
        <v>7274</v>
      </c>
      <c r="K2310" s="1" t="s">
        <v>7270</v>
      </c>
      <c r="L2310">
        <f>ROUNDUP(IF(B2310&gt;$D$4,0,($D$4-B2310+1)/365),0)</f>
        <v>0</v>
      </c>
      <c r="M2310">
        <f>ROUNDUP(IF(B2310&gt;$D$5,0,($D$5-B2310+1)/365),0)</f>
        <v>0</v>
      </c>
      <c r="N2310" s="28">
        <f>IF(OR(L2310=1,M2310=1),IF(B2310+364&lt;=$D$5,(B2310+364-$D$4+1)/365,IF(B2310&gt;$D$4,($D$5-B2310+1)/365,$D$6/365)),0)</f>
        <v>0</v>
      </c>
      <c r="O2310" s="28">
        <f>'Data &amp; Parameter'!$E$16*'Data &amp; Parameter'!$E$17*('Data &amp; Parameter'!$E$18+'Data &amp; Parameter'!$E$19)*'Data &amp; Parameter'!$E$20*'Data &amp; Parameter'!$E$37*N2310</f>
        <v>0</v>
      </c>
      <c r="P2310">
        <f>ROUNDUP(IF(D2310&gt;$D$4,0,($D$4-D2310+1)/365),0)</f>
        <v>0</v>
      </c>
      <c r="Q2310">
        <f>ROUNDUP(IF(D2310&gt;$D$5,0,($D$5-D2310+1)/365),0)</f>
        <v>0</v>
      </c>
      <c r="R2310" s="28">
        <f>IF(OR(P2310=1,Q2310=1),IF(D2310+364&lt;=$D$5,(D2310+364-$D$4+1)/365,IF(D2310&gt;$D$4,($D$5-D2310+1)/365,$D$6/365)),0)</f>
        <v>0</v>
      </c>
      <c r="S2310" s="28">
        <f>'Data &amp; Parameter'!$E$16*'Data &amp; Parameter'!$E$17*('Data &amp; Parameter'!$E$18+'Data &amp; Parameter'!$E$19)*'Data &amp; Parameter'!$E$20*'Data &amp; Parameter'!$E$37*R2310</f>
        <v>0</v>
      </c>
      <c r="T2310" s="28">
        <f t="shared" si="35"/>
        <v>0</v>
      </c>
    </row>
    <row r="2311" spans="1:20" ht="15.75" customHeight="1" x14ac:dyDescent="0.35">
      <c r="A2311">
        <v>2304</v>
      </c>
      <c r="B2311" s="76">
        <v>44237</v>
      </c>
      <c r="C2311" s="1" t="s">
        <v>7309</v>
      </c>
      <c r="D2311" s="76">
        <v>44237</v>
      </c>
      <c r="E2311" s="1" t="s">
        <v>7310</v>
      </c>
      <c r="F2311" s="1" t="s">
        <v>7311</v>
      </c>
      <c r="G2311" s="1" t="s">
        <v>123</v>
      </c>
      <c r="H2311" s="1" t="s">
        <v>124</v>
      </c>
      <c r="I2311" s="1" t="s">
        <v>125</v>
      </c>
      <c r="J2311" s="1" t="s">
        <v>7274</v>
      </c>
      <c r="K2311" s="1" t="s">
        <v>7270</v>
      </c>
      <c r="L2311">
        <f>ROUNDUP(IF(B2311&gt;$D$4,0,($D$4-B2311+1)/365),0)</f>
        <v>0</v>
      </c>
      <c r="M2311">
        <f>ROUNDUP(IF(B2311&gt;$D$5,0,($D$5-B2311+1)/365),0)</f>
        <v>0</v>
      </c>
      <c r="N2311" s="28">
        <f>IF(OR(L2311=1,M2311=1),IF(B2311+364&lt;=$D$5,(B2311+364-$D$4+1)/365,IF(B2311&gt;$D$4,($D$5-B2311+1)/365,$D$6/365)),0)</f>
        <v>0</v>
      </c>
      <c r="O2311" s="28">
        <f>'Data &amp; Parameter'!$E$16*'Data &amp; Parameter'!$E$17*('Data &amp; Parameter'!$E$18+'Data &amp; Parameter'!$E$19)*'Data &amp; Parameter'!$E$20*'Data &amp; Parameter'!$E$37*N2311</f>
        <v>0</v>
      </c>
      <c r="P2311">
        <f>ROUNDUP(IF(D2311&gt;$D$4,0,($D$4-D2311+1)/365),0)</f>
        <v>0</v>
      </c>
      <c r="Q2311">
        <f>ROUNDUP(IF(D2311&gt;$D$5,0,($D$5-D2311+1)/365),0)</f>
        <v>0</v>
      </c>
      <c r="R2311" s="28">
        <f>IF(OR(P2311=1,Q2311=1),IF(D2311+364&lt;=$D$5,(D2311+364-$D$4+1)/365,IF(D2311&gt;$D$4,($D$5-D2311+1)/365,$D$6/365)),0)</f>
        <v>0</v>
      </c>
      <c r="S2311" s="28">
        <f>'Data &amp; Parameter'!$E$16*'Data &amp; Parameter'!$E$17*('Data &amp; Parameter'!$E$18+'Data &amp; Parameter'!$E$19)*'Data &amp; Parameter'!$E$20*'Data &amp; Parameter'!$E$37*R2311</f>
        <v>0</v>
      </c>
      <c r="T2311" s="28">
        <f t="shared" si="35"/>
        <v>0</v>
      </c>
    </row>
    <row r="2312" spans="1:20" ht="15.75" customHeight="1" x14ac:dyDescent="0.35">
      <c r="A2312">
        <v>2305</v>
      </c>
      <c r="B2312" s="76">
        <v>44237</v>
      </c>
      <c r="C2312" s="1" t="s">
        <v>7312</v>
      </c>
      <c r="D2312" s="76">
        <v>44237</v>
      </c>
      <c r="E2312" s="1" t="s">
        <v>7313</v>
      </c>
      <c r="F2312" s="1" t="s">
        <v>7314</v>
      </c>
      <c r="G2312" s="1" t="s">
        <v>123</v>
      </c>
      <c r="H2312" s="1" t="s">
        <v>124</v>
      </c>
      <c r="I2312" s="1" t="s">
        <v>125</v>
      </c>
      <c r="J2312" s="1" t="s">
        <v>7274</v>
      </c>
      <c r="K2312" s="1" t="s">
        <v>7270</v>
      </c>
      <c r="L2312">
        <f>ROUNDUP(IF(B2312&gt;$D$4,0,($D$4-B2312+1)/365),0)</f>
        <v>0</v>
      </c>
      <c r="M2312">
        <f>ROUNDUP(IF(B2312&gt;$D$5,0,($D$5-B2312+1)/365),0)</f>
        <v>0</v>
      </c>
      <c r="N2312" s="28">
        <f>IF(OR(L2312=1,M2312=1),IF(B2312+364&lt;=$D$5,(B2312+364-$D$4+1)/365,IF(B2312&gt;$D$4,($D$5-B2312+1)/365,$D$6/365)),0)</f>
        <v>0</v>
      </c>
      <c r="O2312" s="28">
        <f>'Data &amp; Parameter'!$E$16*'Data &amp; Parameter'!$E$17*('Data &amp; Parameter'!$E$18+'Data &amp; Parameter'!$E$19)*'Data &amp; Parameter'!$E$20*'Data &amp; Parameter'!$E$37*N2312</f>
        <v>0</v>
      </c>
      <c r="P2312">
        <f>ROUNDUP(IF(D2312&gt;$D$4,0,($D$4-D2312+1)/365),0)</f>
        <v>0</v>
      </c>
      <c r="Q2312">
        <f>ROUNDUP(IF(D2312&gt;$D$5,0,($D$5-D2312+1)/365),0)</f>
        <v>0</v>
      </c>
      <c r="R2312" s="28">
        <f>IF(OR(P2312=1,Q2312=1),IF(D2312+364&lt;=$D$5,(D2312+364-$D$4+1)/365,IF(D2312&gt;$D$4,($D$5-D2312+1)/365,$D$6/365)),0)</f>
        <v>0</v>
      </c>
      <c r="S2312" s="28">
        <f>'Data &amp; Parameter'!$E$16*'Data &amp; Parameter'!$E$17*('Data &amp; Parameter'!$E$18+'Data &amp; Parameter'!$E$19)*'Data &amp; Parameter'!$E$20*'Data &amp; Parameter'!$E$37*R2312</f>
        <v>0</v>
      </c>
      <c r="T2312" s="28">
        <f t="shared" si="35"/>
        <v>0</v>
      </c>
    </row>
    <row r="2313" spans="1:20" ht="15.75" customHeight="1" x14ac:dyDescent="0.35">
      <c r="A2313">
        <v>2306</v>
      </c>
      <c r="B2313" s="76">
        <v>44237</v>
      </c>
      <c r="C2313" s="1" t="s">
        <v>7315</v>
      </c>
      <c r="D2313" s="76">
        <v>44237</v>
      </c>
      <c r="E2313" s="1" t="s">
        <v>7316</v>
      </c>
      <c r="F2313" s="1" t="s">
        <v>7317</v>
      </c>
      <c r="G2313" s="1" t="s">
        <v>123</v>
      </c>
      <c r="H2313" s="1" t="s">
        <v>124</v>
      </c>
      <c r="I2313" s="1" t="s">
        <v>125</v>
      </c>
      <c r="J2313" s="1" t="s">
        <v>7274</v>
      </c>
      <c r="K2313" s="1" t="s">
        <v>7318</v>
      </c>
      <c r="L2313">
        <f>ROUNDUP(IF(B2313&gt;$D$4,0,($D$4-B2313+1)/365),0)</f>
        <v>0</v>
      </c>
      <c r="M2313">
        <f>ROUNDUP(IF(B2313&gt;$D$5,0,($D$5-B2313+1)/365),0)</f>
        <v>0</v>
      </c>
      <c r="N2313" s="28">
        <f>IF(OR(L2313=1,M2313=1),IF(B2313+364&lt;=$D$5,(B2313+364-$D$4+1)/365,IF(B2313&gt;$D$4,($D$5-B2313+1)/365,$D$6/365)),0)</f>
        <v>0</v>
      </c>
      <c r="O2313" s="28">
        <f>'Data &amp; Parameter'!$E$16*'Data &amp; Parameter'!$E$17*('Data &amp; Parameter'!$E$18+'Data &amp; Parameter'!$E$19)*'Data &amp; Parameter'!$E$20*'Data &amp; Parameter'!$E$37*N2313</f>
        <v>0</v>
      </c>
      <c r="P2313">
        <f>ROUNDUP(IF(D2313&gt;$D$4,0,($D$4-D2313+1)/365),0)</f>
        <v>0</v>
      </c>
      <c r="Q2313">
        <f>ROUNDUP(IF(D2313&gt;$D$5,0,($D$5-D2313+1)/365),0)</f>
        <v>0</v>
      </c>
      <c r="R2313" s="28">
        <f>IF(OR(P2313=1,Q2313=1),IF(D2313+364&lt;=$D$5,(D2313+364-$D$4+1)/365,IF(D2313&gt;$D$4,($D$5-D2313+1)/365,$D$6/365)),0)</f>
        <v>0</v>
      </c>
      <c r="S2313" s="28">
        <f>'Data &amp; Parameter'!$E$16*'Data &amp; Parameter'!$E$17*('Data &amp; Parameter'!$E$18+'Data &amp; Parameter'!$E$19)*'Data &amp; Parameter'!$E$20*'Data &amp; Parameter'!$E$37*R2313</f>
        <v>0</v>
      </c>
      <c r="T2313" s="28">
        <f t="shared" ref="T2313:T2376" si="36">O2313+S2313</f>
        <v>0</v>
      </c>
    </row>
    <row r="2314" spans="1:20" ht="15.75" customHeight="1" x14ac:dyDescent="0.35">
      <c r="A2314">
        <v>2307</v>
      </c>
      <c r="B2314" s="76">
        <v>44237</v>
      </c>
      <c r="C2314" s="1" t="s">
        <v>7319</v>
      </c>
      <c r="D2314" s="76">
        <v>44237</v>
      </c>
      <c r="E2314" s="1" t="s">
        <v>7320</v>
      </c>
      <c r="F2314" s="1" t="s">
        <v>7321</v>
      </c>
      <c r="G2314" s="1" t="s">
        <v>123</v>
      </c>
      <c r="H2314" s="1" t="s">
        <v>124</v>
      </c>
      <c r="I2314" s="1" t="s">
        <v>125</v>
      </c>
      <c r="J2314" s="1" t="s">
        <v>7274</v>
      </c>
      <c r="K2314" s="1" t="s">
        <v>7318</v>
      </c>
      <c r="L2314">
        <f>ROUNDUP(IF(B2314&gt;$D$4,0,($D$4-B2314+1)/365),0)</f>
        <v>0</v>
      </c>
      <c r="M2314">
        <f>ROUNDUP(IF(B2314&gt;$D$5,0,($D$5-B2314+1)/365),0)</f>
        <v>0</v>
      </c>
      <c r="N2314" s="28">
        <f>IF(OR(L2314=1,M2314=1),IF(B2314+364&lt;=$D$5,(B2314+364-$D$4+1)/365,IF(B2314&gt;$D$4,($D$5-B2314+1)/365,$D$6/365)),0)</f>
        <v>0</v>
      </c>
      <c r="O2314" s="28">
        <f>'Data &amp; Parameter'!$E$16*'Data &amp; Parameter'!$E$17*('Data &amp; Parameter'!$E$18+'Data &amp; Parameter'!$E$19)*'Data &amp; Parameter'!$E$20*'Data &amp; Parameter'!$E$37*N2314</f>
        <v>0</v>
      </c>
      <c r="P2314">
        <f>ROUNDUP(IF(D2314&gt;$D$4,0,($D$4-D2314+1)/365),0)</f>
        <v>0</v>
      </c>
      <c r="Q2314">
        <f>ROUNDUP(IF(D2314&gt;$D$5,0,($D$5-D2314+1)/365),0)</f>
        <v>0</v>
      </c>
      <c r="R2314" s="28">
        <f>IF(OR(P2314=1,Q2314=1),IF(D2314+364&lt;=$D$5,(D2314+364-$D$4+1)/365,IF(D2314&gt;$D$4,($D$5-D2314+1)/365,$D$6/365)),0)</f>
        <v>0</v>
      </c>
      <c r="S2314" s="28">
        <f>'Data &amp; Parameter'!$E$16*'Data &amp; Parameter'!$E$17*('Data &amp; Parameter'!$E$18+'Data &amp; Parameter'!$E$19)*'Data &amp; Parameter'!$E$20*'Data &amp; Parameter'!$E$37*R2314</f>
        <v>0</v>
      </c>
      <c r="T2314" s="28">
        <f t="shared" si="36"/>
        <v>0</v>
      </c>
    </row>
    <row r="2315" spans="1:20" ht="15.75" customHeight="1" x14ac:dyDescent="0.35">
      <c r="A2315">
        <v>2308</v>
      </c>
      <c r="B2315" s="76">
        <v>44237</v>
      </c>
      <c r="C2315" s="1" t="s">
        <v>7322</v>
      </c>
      <c r="D2315" s="76">
        <v>44237</v>
      </c>
      <c r="E2315" s="1" t="s">
        <v>7323</v>
      </c>
      <c r="F2315" s="1" t="s">
        <v>7324</v>
      </c>
      <c r="G2315" s="1" t="s">
        <v>123</v>
      </c>
      <c r="H2315" s="1" t="s">
        <v>124</v>
      </c>
      <c r="I2315" s="1" t="s">
        <v>125</v>
      </c>
      <c r="J2315" s="1" t="s">
        <v>7274</v>
      </c>
      <c r="K2315" s="1" t="s">
        <v>7318</v>
      </c>
      <c r="L2315">
        <f>ROUNDUP(IF(B2315&gt;$D$4,0,($D$4-B2315+1)/365),0)</f>
        <v>0</v>
      </c>
      <c r="M2315">
        <f>ROUNDUP(IF(B2315&gt;$D$5,0,($D$5-B2315+1)/365),0)</f>
        <v>0</v>
      </c>
      <c r="N2315" s="28">
        <f>IF(OR(L2315=1,M2315=1),IF(B2315+364&lt;=$D$5,(B2315+364-$D$4+1)/365,IF(B2315&gt;$D$4,($D$5-B2315+1)/365,$D$6/365)),0)</f>
        <v>0</v>
      </c>
      <c r="O2315" s="28">
        <f>'Data &amp; Parameter'!$E$16*'Data &amp; Parameter'!$E$17*('Data &amp; Parameter'!$E$18+'Data &amp; Parameter'!$E$19)*'Data &amp; Parameter'!$E$20*'Data &amp; Parameter'!$E$37*N2315</f>
        <v>0</v>
      </c>
      <c r="P2315">
        <f>ROUNDUP(IF(D2315&gt;$D$4,0,($D$4-D2315+1)/365),0)</f>
        <v>0</v>
      </c>
      <c r="Q2315">
        <f>ROUNDUP(IF(D2315&gt;$D$5,0,($D$5-D2315+1)/365),0)</f>
        <v>0</v>
      </c>
      <c r="R2315" s="28">
        <f>IF(OR(P2315=1,Q2315=1),IF(D2315+364&lt;=$D$5,(D2315+364-$D$4+1)/365,IF(D2315&gt;$D$4,($D$5-D2315+1)/365,$D$6/365)),0)</f>
        <v>0</v>
      </c>
      <c r="S2315" s="28">
        <f>'Data &amp; Parameter'!$E$16*'Data &amp; Parameter'!$E$17*('Data &amp; Parameter'!$E$18+'Data &amp; Parameter'!$E$19)*'Data &amp; Parameter'!$E$20*'Data &amp; Parameter'!$E$37*R2315</f>
        <v>0</v>
      </c>
      <c r="T2315" s="28">
        <f t="shared" si="36"/>
        <v>0</v>
      </c>
    </row>
    <row r="2316" spans="1:20" ht="15.75" customHeight="1" x14ac:dyDescent="0.35">
      <c r="A2316">
        <v>2309</v>
      </c>
      <c r="B2316" s="76">
        <v>44237</v>
      </c>
      <c r="C2316" s="1" t="s">
        <v>7325</v>
      </c>
      <c r="D2316" s="76">
        <v>44237</v>
      </c>
      <c r="E2316" s="1" t="s">
        <v>7326</v>
      </c>
      <c r="F2316" s="1" t="s">
        <v>7327</v>
      </c>
      <c r="G2316" s="1" t="s">
        <v>123</v>
      </c>
      <c r="H2316" s="1" t="s">
        <v>124</v>
      </c>
      <c r="I2316" s="1" t="s">
        <v>125</v>
      </c>
      <c r="J2316" s="1" t="s">
        <v>7274</v>
      </c>
      <c r="K2316" s="1" t="s">
        <v>7318</v>
      </c>
      <c r="L2316">
        <f>ROUNDUP(IF(B2316&gt;$D$4,0,($D$4-B2316+1)/365),0)</f>
        <v>0</v>
      </c>
      <c r="M2316">
        <f>ROUNDUP(IF(B2316&gt;$D$5,0,($D$5-B2316+1)/365),0)</f>
        <v>0</v>
      </c>
      <c r="N2316" s="28">
        <f>IF(OR(L2316=1,M2316=1),IF(B2316+364&lt;=$D$5,(B2316+364-$D$4+1)/365,IF(B2316&gt;$D$4,($D$5-B2316+1)/365,$D$6/365)),0)</f>
        <v>0</v>
      </c>
      <c r="O2316" s="28">
        <f>'Data &amp; Parameter'!$E$16*'Data &amp; Parameter'!$E$17*('Data &amp; Parameter'!$E$18+'Data &amp; Parameter'!$E$19)*'Data &amp; Parameter'!$E$20*'Data &amp; Parameter'!$E$37*N2316</f>
        <v>0</v>
      </c>
      <c r="P2316">
        <f>ROUNDUP(IF(D2316&gt;$D$4,0,($D$4-D2316+1)/365),0)</f>
        <v>0</v>
      </c>
      <c r="Q2316">
        <f>ROUNDUP(IF(D2316&gt;$D$5,0,($D$5-D2316+1)/365),0)</f>
        <v>0</v>
      </c>
      <c r="R2316" s="28">
        <f>IF(OR(P2316=1,Q2316=1),IF(D2316+364&lt;=$D$5,(D2316+364-$D$4+1)/365,IF(D2316&gt;$D$4,($D$5-D2316+1)/365,$D$6/365)),0)</f>
        <v>0</v>
      </c>
      <c r="S2316" s="28">
        <f>'Data &amp; Parameter'!$E$16*'Data &amp; Parameter'!$E$17*('Data &amp; Parameter'!$E$18+'Data &amp; Parameter'!$E$19)*'Data &amp; Parameter'!$E$20*'Data &amp; Parameter'!$E$37*R2316</f>
        <v>0</v>
      </c>
      <c r="T2316" s="28">
        <f t="shared" si="36"/>
        <v>0</v>
      </c>
    </row>
    <row r="2317" spans="1:20" ht="15.75" customHeight="1" x14ac:dyDescent="0.35">
      <c r="A2317">
        <v>2310</v>
      </c>
      <c r="B2317" s="76">
        <v>44237</v>
      </c>
      <c r="C2317" s="1" t="s">
        <v>7328</v>
      </c>
      <c r="D2317" s="76">
        <v>44237</v>
      </c>
      <c r="E2317" s="1" t="s">
        <v>7329</v>
      </c>
      <c r="F2317" s="1" t="s">
        <v>7330</v>
      </c>
      <c r="G2317" s="1" t="s">
        <v>123</v>
      </c>
      <c r="H2317" s="1" t="s">
        <v>124</v>
      </c>
      <c r="I2317" s="1" t="s">
        <v>125</v>
      </c>
      <c r="J2317" s="1" t="s">
        <v>7274</v>
      </c>
      <c r="K2317" s="1" t="s">
        <v>7318</v>
      </c>
      <c r="L2317">
        <f>ROUNDUP(IF(B2317&gt;$D$4,0,($D$4-B2317+1)/365),0)</f>
        <v>0</v>
      </c>
      <c r="M2317">
        <f>ROUNDUP(IF(B2317&gt;$D$5,0,($D$5-B2317+1)/365),0)</f>
        <v>0</v>
      </c>
      <c r="N2317" s="28">
        <f>IF(OR(L2317=1,M2317=1),IF(B2317+364&lt;=$D$5,(B2317+364-$D$4+1)/365,IF(B2317&gt;$D$4,($D$5-B2317+1)/365,$D$6/365)),0)</f>
        <v>0</v>
      </c>
      <c r="O2317" s="28">
        <f>'Data &amp; Parameter'!$E$16*'Data &amp; Parameter'!$E$17*('Data &amp; Parameter'!$E$18+'Data &amp; Parameter'!$E$19)*'Data &amp; Parameter'!$E$20*'Data &amp; Parameter'!$E$37*N2317</f>
        <v>0</v>
      </c>
      <c r="P2317">
        <f>ROUNDUP(IF(D2317&gt;$D$4,0,($D$4-D2317+1)/365),0)</f>
        <v>0</v>
      </c>
      <c r="Q2317">
        <f>ROUNDUP(IF(D2317&gt;$D$5,0,($D$5-D2317+1)/365),0)</f>
        <v>0</v>
      </c>
      <c r="R2317" s="28">
        <f>IF(OR(P2317=1,Q2317=1),IF(D2317+364&lt;=$D$5,(D2317+364-$D$4+1)/365,IF(D2317&gt;$D$4,($D$5-D2317+1)/365,$D$6/365)),0)</f>
        <v>0</v>
      </c>
      <c r="S2317" s="28">
        <f>'Data &amp; Parameter'!$E$16*'Data &amp; Parameter'!$E$17*('Data &amp; Parameter'!$E$18+'Data &amp; Parameter'!$E$19)*'Data &amp; Parameter'!$E$20*'Data &amp; Parameter'!$E$37*R2317</f>
        <v>0</v>
      </c>
      <c r="T2317" s="28">
        <f t="shared" si="36"/>
        <v>0</v>
      </c>
    </row>
    <row r="2318" spans="1:20" ht="15.75" customHeight="1" x14ac:dyDescent="0.35">
      <c r="A2318">
        <v>2311</v>
      </c>
      <c r="B2318" s="76">
        <v>44237</v>
      </c>
      <c r="C2318" s="1" t="s">
        <v>7331</v>
      </c>
      <c r="D2318" s="76">
        <v>44237</v>
      </c>
      <c r="E2318" s="1" t="s">
        <v>7332</v>
      </c>
      <c r="F2318" s="1" t="s">
        <v>7333</v>
      </c>
      <c r="G2318" s="1" t="s">
        <v>123</v>
      </c>
      <c r="H2318" s="1" t="s">
        <v>124</v>
      </c>
      <c r="I2318" s="1" t="s">
        <v>125</v>
      </c>
      <c r="J2318" s="1" t="s">
        <v>7274</v>
      </c>
      <c r="K2318" s="1" t="s">
        <v>7318</v>
      </c>
      <c r="L2318">
        <f>ROUNDUP(IF(B2318&gt;$D$4,0,($D$4-B2318+1)/365),0)</f>
        <v>0</v>
      </c>
      <c r="M2318">
        <f>ROUNDUP(IF(B2318&gt;$D$5,0,($D$5-B2318+1)/365),0)</f>
        <v>0</v>
      </c>
      <c r="N2318" s="28">
        <f>IF(OR(L2318=1,M2318=1),IF(B2318+364&lt;=$D$5,(B2318+364-$D$4+1)/365,IF(B2318&gt;$D$4,($D$5-B2318+1)/365,$D$6/365)),0)</f>
        <v>0</v>
      </c>
      <c r="O2318" s="28">
        <f>'Data &amp; Parameter'!$E$16*'Data &amp; Parameter'!$E$17*('Data &amp; Parameter'!$E$18+'Data &amp; Parameter'!$E$19)*'Data &amp; Parameter'!$E$20*'Data &amp; Parameter'!$E$37*N2318</f>
        <v>0</v>
      </c>
      <c r="P2318">
        <f>ROUNDUP(IF(D2318&gt;$D$4,0,($D$4-D2318+1)/365),0)</f>
        <v>0</v>
      </c>
      <c r="Q2318">
        <f>ROUNDUP(IF(D2318&gt;$D$5,0,($D$5-D2318+1)/365),0)</f>
        <v>0</v>
      </c>
      <c r="R2318" s="28">
        <f>IF(OR(P2318=1,Q2318=1),IF(D2318+364&lt;=$D$5,(D2318+364-$D$4+1)/365,IF(D2318&gt;$D$4,($D$5-D2318+1)/365,$D$6/365)),0)</f>
        <v>0</v>
      </c>
      <c r="S2318" s="28">
        <f>'Data &amp; Parameter'!$E$16*'Data &amp; Parameter'!$E$17*('Data &amp; Parameter'!$E$18+'Data &amp; Parameter'!$E$19)*'Data &amp; Parameter'!$E$20*'Data &amp; Parameter'!$E$37*R2318</f>
        <v>0</v>
      </c>
      <c r="T2318" s="28">
        <f t="shared" si="36"/>
        <v>0</v>
      </c>
    </row>
    <row r="2319" spans="1:20" ht="15.75" customHeight="1" x14ac:dyDescent="0.35">
      <c r="A2319">
        <v>2312</v>
      </c>
      <c r="B2319" s="76">
        <v>44237</v>
      </c>
      <c r="C2319" s="1" t="s">
        <v>7334</v>
      </c>
      <c r="D2319" s="76">
        <v>44237</v>
      </c>
      <c r="E2319" s="1" t="s">
        <v>7335</v>
      </c>
      <c r="F2319" s="1" t="s">
        <v>7336</v>
      </c>
      <c r="G2319" s="1" t="s">
        <v>123</v>
      </c>
      <c r="H2319" s="1" t="s">
        <v>124</v>
      </c>
      <c r="I2319" s="1" t="s">
        <v>125</v>
      </c>
      <c r="J2319" s="1" t="s">
        <v>7274</v>
      </c>
      <c r="K2319" s="1" t="s">
        <v>7318</v>
      </c>
      <c r="L2319">
        <f>ROUNDUP(IF(B2319&gt;$D$4,0,($D$4-B2319+1)/365),0)</f>
        <v>0</v>
      </c>
      <c r="M2319">
        <f>ROUNDUP(IF(B2319&gt;$D$5,0,($D$5-B2319+1)/365),0)</f>
        <v>0</v>
      </c>
      <c r="N2319" s="28">
        <f>IF(OR(L2319=1,M2319=1),IF(B2319+364&lt;=$D$5,(B2319+364-$D$4+1)/365,IF(B2319&gt;$D$4,($D$5-B2319+1)/365,$D$6/365)),0)</f>
        <v>0</v>
      </c>
      <c r="O2319" s="28">
        <f>'Data &amp; Parameter'!$E$16*'Data &amp; Parameter'!$E$17*('Data &amp; Parameter'!$E$18+'Data &amp; Parameter'!$E$19)*'Data &amp; Parameter'!$E$20*'Data &amp; Parameter'!$E$37*N2319</f>
        <v>0</v>
      </c>
      <c r="P2319">
        <f>ROUNDUP(IF(D2319&gt;$D$4,0,($D$4-D2319+1)/365),0)</f>
        <v>0</v>
      </c>
      <c r="Q2319">
        <f>ROUNDUP(IF(D2319&gt;$D$5,0,($D$5-D2319+1)/365),0)</f>
        <v>0</v>
      </c>
      <c r="R2319" s="28">
        <f>IF(OR(P2319=1,Q2319=1),IF(D2319+364&lt;=$D$5,(D2319+364-$D$4+1)/365,IF(D2319&gt;$D$4,($D$5-D2319+1)/365,$D$6/365)),0)</f>
        <v>0</v>
      </c>
      <c r="S2319" s="28">
        <f>'Data &amp; Parameter'!$E$16*'Data &amp; Parameter'!$E$17*('Data &amp; Parameter'!$E$18+'Data &amp; Parameter'!$E$19)*'Data &amp; Parameter'!$E$20*'Data &amp; Parameter'!$E$37*R2319</f>
        <v>0</v>
      </c>
      <c r="T2319" s="28">
        <f t="shared" si="36"/>
        <v>0</v>
      </c>
    </row>
    <row r="2320" spans="1:20" ht="15.75" customHeight="1" x14ac:dyDescent="0.35">
      <c r="A2320">
        <v>2313</v>
      </c>
      <c r="B2320" s="76">
        <v>44237</v>
      </c>
      <c r="C2320" s="1" t="s">
        <v>7337</v>
      </c>
      <c r="D2320" s="76">
        <v>44237</v>
      </c>
      <c r="E2320" s="1" t="s">
        <v>7338</v>
      </c>
      <c r="F2320" s="1" t="s">
        <v>7339</v>
      </c>
      <c r="G2320" s="1" t="s">
        <v>123</v>
      </c>
      <c r="H2320" s="1" t="s">
        <v>124</v>
      </c>
      <c r="I2320" s="1" t="s">
        <v>125</v>
      </c>
      <c r="J2320" s="1" t="s">
        <v>7269</v>
      </c>
      <c r="K2320" s="1" t="s">
        <v>7318</v>
      </c>
      <c r="L2320">
        <f>ROUNDUP(IF(B2320&gt;$D$4,0,($D$4-B2320+1)/365),0)</f>
        <v>0</v>
      </c>
      <c r="M2320">
        <f>ROUNDUP(IF(B2320&gt;$D$5,0,($D$5-B2320+1)/365),0)</f>
        <v>0</v>
      </c>
      <c r="N2320" s="28">
        <f>IF(OR(L2320=1,M2320=1),IF(B2320+364&lt;=$D$5,(B2320+364-$D$4+1)/365,IF(B2320&gt;$D$4,($D$5-B2320+1)/365,$D$6/365)),0)</f>
        <v>0</v>
      </c>
      <c r="O2320" s="28">
        <f>'Data &amp; Parameter'!$E$16*'Data &amp; Parameter'!$E$17*('Data &amp; Parameter'!$E$18+'Data &amp; Parameter'!$E$19)*'Data &amp; Parameter'!$E$20*'Data &amp; Parameter'!$E$37*N2320</f>
        <v>0</v>
      </c>
      <c r="P2320">
        <f>ROUNDUP(IF(D2320&gt;$D$4,0,($D$4-D2320+1)/365),0)</f>
        <v>0</v>
      </c>
      <c r="Q2320">
        <f>ROUNDUP(IF(D2320&gt;$D$5,0,($D$5-D2320+1)/365),0)</f>
        <v>0</v>
      </c>
      <c r="R2320" s="28">
        <f>IF(OR(P2320=1,Q2320=1),IF(D2320+364&lt;=$D$5,(D2320+364-$D$4+1)/365,IF(D2320&gt;$D$4,($D$5-D2320+1)/365,$D$6/365)),0)</f>
        <v>0</v>
      </c>
      <c r="S2320" s="28">
        <f>'Data &amp; Parameter'!$E$16*'Data &amp; Parameter'!$E$17*('Data &amp; Parameter'!$E$18+'Data &amp; Parameter'!$E$19)*'Data &amp; Parameter'!$E$20*'Data &amp; Parameter'!$E$37*R2320</f>
        <v>0</v>
      </c>
      <c r="T2320" s="28">
        <f t="shared" si="36"/>
        <v>0</v>
      </c>
    </row>
    <row r="2321" spans="1:20" ht="15.75" customHeight="1" x14ac:dyDescent="0.35">
      <c r="A2321">
        <v>2314</v>
      </c>
      <c r="B2321" s="76">
        <v>44237</v>
      </c>
      <c r="C2321" s="1" t="s">
        <v>7340</v>
      </c>
      <c r="D2321" s="76">
        <v>44237</v>
      </c>
      <c r="E2321" s="1" t="s">
        <v>7341</v>
      </c>
      <c r="F2321" s="1" t="s">
        <v>7342</v>
      </c>
      <c r="G2321" s="1" t="s">
        <v>123</v>
      </c>
      <c r="H2321" s="1" t="s">
        <v>124</v>
      </c>
      <c r="I2321" s="1" t="s">
        <v>125</v>
      </c>
      <c r="J2321" s="1" t="s">
        <v>7274</v>
      </c>
      <c r="K2321" s="1" t="s">
        <v>7318</v>
      </c>
      <c r="L2321">
        <f>ROUNDUP(IF(B2321&gt;$D$4,0,($D$4-B2321+1)/365),0)</f>
        <v>0</v>
      </c>
      <c r="M2321">
        <f>ROUNDUP(IF(B2321&gt;$D$5,0,($D$5-B2321+1)/365),0)</f>
        <v>0</v>
      </c>
      <c r="N2321" s="28">
        <f>IF(OR(L2321=1,M2321=1),IF(B2321+364&lt;=$D$5,(B2321+364-$D$4+1)/365,IF(B2321&gt;$D$4,($D$5-B2321+1)/365,$D$6/365)),0)</f>
        <v>0</v>
      </c>
      <c r="O2321" s="28">
        <f>'Data &amp; Parameter'!$E$16*'Data &amp; Parameter'!$E$17*('Data &amp; Parameter'!$E$18+'Data &amp; Parameter'!$E$19)*'Data &amp; Parameter'!$E$20*'Data &amp; Parameter'!$E$37*N2321</f>
        <v>0</v>
      </c>
      <c r="P2321">
        <f>ROUNDUP(IF(D2321&gt;$D$4,0,($D$4-D2321+1)/365),0)</f>
        <v>0</v>
      </c>
      <c r="Q2321">
        <f>ROUNDUP(IF(D2321&gt;$D$5,0,($D$5-D2321+1)/365),0)</f>
        <v>0</v>
      </c>
      <c r="R2321" s="28">
        <f>IF(OR(P2321=1,Q2321=1),IF(D2321+364&lt;=$D$5,(D2321+364-$D$4+1)/365,IF(D2321&gt;$D$4,($D$5-D2321+1)/365,$D$6/365)),0)</f>
        <v>0</v>
      </c>
      <c r="S2321" s="28">
        <f>'Data &amp; Parameter'!$E$16*'Data &amp; Parameter'!$E$17*('Data &amp; Parameter'!$E$18+'Data &amp; Parameter'!$E$19)*'Data &amp; Parameter'!$E$20*'Data &amp; Parameter'!$E$37*R2321</f>
        <v>0</v>
      </c>
      <c r="T2321" s="28">
        <f t="shared" si="36"/>
        <v>0</v>
      </c>
    </row>
    <row r="2322" spans="1:20" ht="15.75" customHeight="1" x14ac:dyDescent="0.35">
      <c r="A2322">
        <v>2315</v>
      </c>
      <c r="B2322" s="76">
        <v>44237</v>
      </c>
      <c r="C2322" s="1" t="s">
        <v>7343</v>
      </c>
      <c r="D2322" s="76">
        <v>44237</v>
      </c>
      <c r="E2322" s="1" t="s">
        <v>7344</v>
      </c>
      <c r="F2322" s="1" t="s">
        <v>7345</v>
      </c>
      <c r="G2322" s="1" t="s">
        <v>123</v>
      </c>
      <c r="H2322" s="1" t="s">
        <v>124</v>
      </c>
      <c r="I2322" s="1" t="s">
        <v>125</v>
      </c>
      <c r="J2322" s="1" t="s">
        <v>7274</v>
      </c>
      <c r="K2322" s="1" t="s">
        <v>7318</v>
      </c>
      <c r="L2322">
        <f>ROUNDUP(IF(B2322&gt;$D$4,0,($D$4-B2322+1)/365),0)</f>
        <v>0</v>
      </c>
      <c r="M2322">
        <f>ROUNDUP(IF(B2322&gt;$D$5,0,($D$5-B2322+1)/365),0)</f>
        <v>0</v>
      </c>
      <c r="N2322" s="28">
        <f>IF(OR(L2322=1,M2322=1),IF(B2322+364&lt;=$D$5,(B2322+364-$D$4+1)/365,IF(B2322&gt;$D$4,($D$5-B2322+1)/365,$D$6/365)),0)</f>
        <v>0</v>
      </c>
      <c r="O2322" s="28">
        <f>'Data &amp; Parameter'!$E$16*'Data &amp; Parameter'!$E$17*('Data &amp; Parameter'!$E$18+'Data &amp; Parameter'!$E$19)*'Data &amp; Parameter'!$E$20*'Data &amp; Parameter'!$E$37*N2322</f>
        <v>0</v>
      </c>
      <c r="P2322">
        <f>ROUNDUP(IF(D2322&gt;$D$4,0,($D$4-D2322+1)/365),0)</f>
        <v>0</v>
      </c>
      <c r="Q2322">
        <f>ROUNDUP(IF(D2322&gt;$D$5,0,($D$5-D2322+1)/365),0)</f>
        <v>0</v>
      </c>
      <c r="R2322" s="28">
        <f>IF(OR(P2322=1,Q2322=1),IF(D2322+364&lt;=$D$5,(D2322+364-$D$4+1)/365,IF(D2322&gt;$D$4,($D$5-D2322+1)/365,$D$6/365)),0)</f>
        <v>0</v>
      </c>
      <c r="S2322" s="28">
        <f>'Data &amp; Parameter'!$E$16*'Data &amp; Parameter'!$E$17*('Data &amp; Parameter'!$E$18+'Data &amp; Parameter'!$E$19)*'Data &amp; Parameter'!$E$20*'Data &amp; Parameter'!$E$37*R2322</f>
        <v>0</v>
      </c>
      <c r="T2322" s="28">
        <f t="shared" si="36"/>
        <v>0</v>
      </c>
    </row>
    <row r="2323" spans="1:20" ht="15.75" customHeight="1" x14ac:dyDescent="0.35">
      <c r="A2323">
        <v>2316</v>
      </c>
      <c r="B2323" s="76">
        <v>44237</v>
      </c>
      <c r="C2323" s="1" t="s">
        <v>7346</v>
      </c>
      <c r="D2323" s="76">
        <v>44237</v>
      </c>
      <c r="E2323" s="1" t="s">
        <v>7347</v>
      </c>
      <c r="F2323" s="1" t="s">
        <v>7348</v>
      </c>
      <c r="G2323" s="1" t="s">
        <v>123</v>
      </c>
      <c r="H2323" s="1" t="s">
        <v>124</v>
      </c>
      <c r="I2323" s="1" t="s">
        <v>125</v>
      </c>
      <c r="J2323" s="1" t="s">
        <v>7274</v>
      </c>
      <c r="K2323" s="1" t="s">
        <v>7318</v>
      </c>
      <c r="L2323">
        <f>ROUNDUP(IF(B2323&gt;$D$4,0,($D$4-B2323+1)/365),0)</f>
        <v>0</v>
      </c>
      <c r="M2323">
        <f>ROUNDUP(IF(B2323&gt;$D$5,0,($D$5-B2323+1)/365),0)</f>
        <v>0</v>
      </c>
      <c r="N2323" s="28">
        <f>IF(OR(L2323=1,M2323=1),IF(B2323+364&lt;=$D$5,(B2323+364-$D$4+1)/365,IF(B2323&gt;$D$4,($D$5-B2323+1)/365,$D$6/365)),0)</f>
        <v>0</v>
      </c>
      <c r="O2323" s="28">
        <f>'Data &amp; Parameter'!$E$16*'Data &amp; Parameter'!$E$17*('Data &amp; Parameter'!$E$18+'Data &amp; Parameter'!$E$19)*'Data &amp; Parameter'!$E$20*'Data &amp; Parameter'!$E$37*N2323</f>
        <v>0</v>
      </c>
      <c r="P2323">
        <f>ROUNDUP(IF(D2323&gt;$D$4,0,($D$4-D2323+1)/365),0)</f>
        <v>0</v>
      </c>
      <c r="Q2323">
        <f>ROUNDUP(IF(D2323&gt;$D$5,0,($D$5-D2323+1)/365),0)</f>
        <v>0</v>
      </c>
      <c r="R2323" s="28">
        <f>IF(OR(P2323=1,Q2323=1),IF(D2323+364&lt;=$D$5,(D2323+364-$D$4+1)/365,IF(D2323&gt;$D$4,($D$5-D2323+1)/365,$D$6/365)),0)</f>
        <v>0</v>
      </c>
      <c r="S2323" s="28">
        <f>'Data &amp; Parameter'!$E$16*'Data &amp; Parameter'!$E$17*('Data &amp; Parameter'!$E$18+'Data &amp; Parameter'!$E$19)*'Data &amp; Parameter'!$E$20*'Data &amp; Parameter'!$E$37*R2323</f>
        <v>0</v>
      </c>
      <c r="T2323" s="28">
        <f t="shared" si="36"/>
        <v>0</v>
      </c>
    </row>
    <row r="2324" spans="1:20" ht="15.75" customHeight="1" x14ac:dyDescent="0.35">
      <c r="A2324">
        <v>2317</v>
      </c>
      <c r="B2324" s="76">
        <v>44237</v>
      </c>
      <c r="C2324" s="1" t="s">
        <v>7349</v>
      </c>
      <c r="D2324" s="76">
        <v>44237</v>
      </c>
      <c r="E2324" s="1" t="s">
        <v>7350</v>
      </c>
      <c r="F2324" s="1" t="s">
        <v>7351</v>
      </c>
      <c r="G2324" s="1" t="s">
        <v>123</v>
      </c>
      <c r="H2324" s="1" t="s">
        <v>124</v>
      </c>
      <c r="I2324" s="1" t="s">
        <v>125</v>
      </c>
      <c r="J2324" s="1" t="s">
        <v>7274</v>
      </c>
      <c r="K2324" s="1" t="s">
        <v>7318</v>
      </c>
      <c r="L2324">
        <f>ROUNDUP(IF(B2324&gt;$D$4,0,($D$4-B2324+1)/365),0)</f>
        <v>0</v>
      </c>
      <c r="M2324">
        <f>ROUNDUP(IF(B2324&gt;$D$5,0,($D$5-B2324+1)/365),0)</f>
        <v>0</v>
      </c>
      <c r="N2324" s="28">
        <f>IF(OR(L2324=1,M2324=1),IF(B2324+364&lt;=$D$5,(B2324+364-$D$4+1)/365,IF(B2324&gt;$D$4,($D$5-B2324+1)/365,$D$6/365)),0)</f>
        <v>0</v>
      </c>
      <c r="O2324" s="28">
        <f>'Data &amp; Parameter'!$E$16*'Data &amp; Parameter'!$E$17*('Data &amp; Parameter'!$E$18+'Data &amp; Parameter'!$E$19)*'Data &amp; Parameter'!$E$20*'Data &amp; Parameter'!$E$37*N2324</f>
        <v>0</v>
      </c>
      <c r="P2324">
        <f>ROUNDUP(IF(D2324&gt;$D$4,0,($D$4-D2324+1)/365),0)</f>
        <v>0</v>
      </c>
      <c r="Q2324">
        <f>ROUNDUP(IF(D2324&gt;$D$5,0,($D$5-D2324+1)/365),0)</f>
        <v>0</v>
      </c>
      <c r="R2324" s="28">
        <f>IF(OR(P2324=1,Q2324=1),IF(D2324+364&lt;=$D$5,(D2324+364-$D$4+1)/365,IF(D2324&gt;$D$4,($D$5-D2324+1)/365,$D$6/365)),0)</f>
        <v>0</v>
      </c>
      <c r="S2324" s="28">
        <f>'Data &amp; Parameter'!$E$16*'Data &amp; Parameter'!$E$17*('Data &amp; Parameter'!$E$18+'Data &amp; Parameter'!$E$19)*'Data &amp; Parameter'!$E$20*'Data &amp; Parameter'!$E$37*R2324</f>
        <v>0</v>
      </c>
      <c r="T2324" s="28">
        <f t="shared" si="36"/>
        <v>0</v>
      </c>
    </row>
    <row r="2325" spans="1:20" ht="15.75" customHeight="1" x14ac:dyDescent="0.35">
      <c r="A2325">
        <v>2318</v>
      </c>
      <c r="B2325" s="76">
        <v>44237</v>
      </c>
      <c r="C2325" s="1" t="s">
        <v>7352</v>
      </c>
      <c r="D2325" s="76">
        <v>44237</v>
      </c>
      <c r="E2325" s="1" t="s">
        <v>7353</v>
      </c>
      <c r="F2325" s="1" t="s">
        <v>7354</v>
      </c>
      <c r="G2325" s="1" t="s">
        <v>123</v>
      </c>
      <c r="H2325" s="1" t="s">
        <v>124</v>
      </c>
      <c r="I2325" s="1" t="s">
        <v>125</v>
      </c>
      <c r="J2325" s="1" t="s">
        <v>7274</v>
      </c>
      <c r="K2325" s="1" t="s">
        <v>7270</v>
      </c>
      <c r="L2325">
        <f>ROUNDUP(IF(B2325&gt;$D$4,0,($D$4-B2325+1)/365),0)</f>
        <v>0</v>
      </c>
      <c r="M2325">
        <f>ROUNDUP(IF(B2325&gt;$D$5,0,($D$5-B2325+1)/365),0)</f>
        <v>0</v>
      </c>
      <c r="N2325" s="28">
        <f>IF(OR(L2325=1,M2325=1),IF(B2325+364&lt;=$D$5,(B2325+364-$D$4+1)/365,IF(B2325&gt;$D$4,($D$5-B2325+1)/365,$D$6/365)),0)</f>
        <v>0</v>
      </c>
      <c r="O2325" s="28">
        <f>'Data &amp; Parameter'!$E$16*'Data &amp; Parameter'!$E$17*('Data &amp; Parameter'!$E$18+'Data &amp; Parameter'!$E$19)*'Data &amp; Parameter'!$E$20*'Data &amp; Parameter'!$E$37*N2325</f>
        <v>0</v>
      </c>
      <c r="P2325">
        <f>ROUNDUP(IF(D2325&gt;$D$4,0,($D$4-D2325+1)/365),0)</f>
        <v>0</v>
      </c>
      <c r="Q2325">
        <f>ROUNDUP(IF(D2325&gt;$D$5,0,($D$5-D2325+1)/365),0)</f>
        <v>0</v>
      </c>
      <c r="R2325" s="28">
        <f>IF(OR(P2325=1,Q2325=1),IF(D2325+364&lt;=$D$5,(D2325+364-$D$4+1)/365,IF(D2325&gt;$D$4,($D$5-D2325+1)/365,$D$6/365)),0)</f>
        <v>0</v>
      </c>
      <c r="S2325" s="28">
        <f>'Data &amp; Parameter'!$E$16*'Data &amp; Parameter'!$E$17*('Data &amp; Parameter'!$E$18+'Data &amp; Parameter'!$E$19)*'Data &amp; Parameter'!$E$20*'Data &amp; Parameter'!$E$37*R2325</f>
        <v>0</v>
      </c>
      <c r="T2325" s="28">
        <f t="shared" si="36"/>
        <v>0</v>
      </c>
    </row>
    <row r="2326" spans="1:20" ht="15.75" customHeight="1" x14ac:dyDescent="0.35">
      <c r="A2326">
        <v>2319</v>
      </c>
      <c r="B2326" s="76">
        <v>44237</v>
      </c>
      <c r="C2326" s="1" t="s">
        <v>7355</v>
      </c>
      <c r="D2326" s="76">
        <v>44237</v>
      </c>
      <c r="E2326" s="1" t="s">
        <v>7356</v>
      </c>
      <c r="F2326" s="1" t="s">
        <v>7357</v>
      </c>
      <c r="G2326" s="1" t="s">
        <v>123</v>
      </c>
      <c r="H2326" s="1" t="s">
        <v>3942</v>
      </c>
      <c r="I2326" s="1" t="s">
        <v>125</v>
      </c>
      <c r="J2326" s="1" t="s">
        <v>7358</v>
      </c>
      <c r="K2326" s="1" t="s">
        <v>7358</v>
      </c>
      <c r="L2326">
        <f>ROUNDUP(IF(B2326&gt;$D$4,0,($D$4-B2326+1)/365),0)</f>
        <v>0</v>
      </c>
      <c r="M2326">
        <f>ROUNDUP(IF(B2326&gt;$D$5,0,($D$5-B2326+1)/365),0)</f>
        <v>0</v>
      </c>
      <c r="N2326" s="28">
        <f>IF(OR(L2326=1,M2326=1),IF(B2326+364&lt;=$D$5,(B2326+364-$D$4+1)/365,IF(B2326&gt;$D$4,($D$5-B2326+1)/365,$D$6/365)),0)</f>
        <v>0</v>
      </c>
      <c r="O2326" s="28">
        <f>'Data &amp; Parameter'!$E$16*'Data &amp; Parameter'!$E$17*('Data &amp; Parameter'!$E$18+'Data &amp; Parameter'!$E$19)*'Data &amp; Parameter'!$E$20*'Data &amp; Parameter'!$E$37*N2326</f>
        <v>0</v>
      </c>
      <c r="P2326">
        <f>ROUNDUP(IF(D2326&gt;$D$4,0,($D$4-D2326+1)/365),0)</f>
        <v>0</v>
      </c>
      <c r="Q2326">
        <f>ROUNDUP(IF(D2326&gt;$D$5,0,($D$5-D2326+1)/365),0)</f>
        <v>0</v>
      </c>
      <c r="R2326" s="28">
        <f>IF(OR(P2326=1,Q2326=1),IF(D2326+364&lt;=$D$5,(D2326+364-$D$4+1)/365,IF(D2326&gt;$D$4,($D$5-D2326+1)/365,$D$6/365)),0)</f>
        <v>0</v>
      </c>
      <c r="S2326" s="28">
        <f>'Data &amp; Parameter'!$E$16*'Data &amp; Parameter'!$E$17*('Data &amp; Parameter'!$E$18+'Data &amp; Parameter'!$E$19)*'Data &amp; Parameter'!$E$20*'Data &amp; Parameter'!$E$37*R2326</f>
        <v>0</v>
      </c>
      <c r="T2326" s="28">
        <f t="shared" si="36"/>
        <v>0</v>
      </c>
    </row>
    <row r="2327" spans="1:20" ht="15.75" customHeight="1" x14ac:dyDescent="0.35">
      <c r="A2327">
        <v>2320</v>
      </c>
      <c r="B2327" s="76">
        <v>44237</v>
      </c>
      <c r="C2327" s="1" t="s">
        <v>7359</v>
      </c>
      <c r="D2327" s="76">
        <v>44237</v>
      </c>
      <c r="E2327" s="1" t="s">
        <v>7360</v>
      </c>
      <c r="F2327" s="1" t="s">
        <v>7361</v>
      </c>
      <c r="G2327" s="1" t="s">
        <v>123</v>
      </c>
      <c r="H2327" s="1" t="s">
        <v>3942</v>
      </c>
      <c r="I2327" s="1" t="s">
        <v>125</v>
      </c>
      <c r="J2327" s="1" t="s">
        <v>3943</v>
      </c>
      <c r="K2327" s="1" t="s">
        <v>3943</v>
      </c>
      <c r="L2327">
        <f>ROUNDUP(IF(B2327&gt;$D$4,0,($D$4-B2327+1)/365),0)</f>
        <v>0</v>
      </c>
      <c r="M2327">
        <f>ROUNDUP(IF(B2327&gt;$D$5,0,($D$5-B2327+1)/365),0)</f>
        <v>0</v>
      </c>
      <c r="N2327" s="28">
        <f>IF(OR(L2327=1,M2327=1),IF(B2327+364&lt;=$D$5,(B2327+364-$D$4+1)/365,IF(B2327&gt;$D$4,($D$5-B2327+1)/365,$D$6/365)),0)</f>
        <v>0</v>
      </c>
      <c r="O2327" s="28">
        <f>'Data &amp; Parameter'!$E$16*'Data &amp; Parameter'!$E$17*('Data &amp; Parameter'!$E$18+'Data &amp; Parameter'!$E$19)*'Data &amp; Parameter'!$E$20*'Data &amp; Parameter'!$E$37*N2327</f>
        <v>0</v>
      </c>
      <c r="P2327">
        <f>ROUNDUP(IF(D2327&gt;$D$4,0,($D$4-D2327+1)/365),0)</f>
        <v>0</v>
      </c>
      <c r="Q2327">
        <f>ROUNDUP(IF(D2327&gt;$D$5,0,($D$5-D2327+1)/365),0)</f>
        <v>0</v>
      </c>
      <c r="R2327" s="28">
        <f>IF(OR(P2327=1,Q2327=1),IF(D2327+364&lt;=$D$5,(D2327+364-$D$4+1)/365,IF(D2327&gt;$D$4,($D$5-D2327+1)/365,$D$6/365)),0)</f>
        <v>0</v>
      </c>
      <c r="S2327" s="28">
        <f>'Data &amp; Parameter'!$E$16*'Data &amp; Parameter'!$E$17*('Data &amp; Parameter'!$E$18+'Data &amp; Parameter'!$E$19)*'Data &amp; Parameter'!$E$20*'Data &amp; Parameter'!$E$37*R2327</f>
        <v>0</v>
      </c>
      <c r="T2327" s="28">
        <f t="shared" si="36"/>
        <v>0</v>
      </c>
    </row>
    <row r="2328" spans="1:20" ht="15.75" customHeight="1" x14ac:dyDescent="0.35">
      <c r="A2328">
        <v>2321</v>
      </c>
      <c r="B2328" s="76">
        <v>44237</v>
      </c>
      <c r="C2328" s="1" t="s">
        <v>7362</v>
      </c>
      <c r="D2328" s="76">
        <v>44237</v>
      </c>
      <c r="E2328" s="1" t="s">
        <v>7363</v>
      </c>
      <c r="F2328" s="1" t="s">
        <v>7364</v>
      </c>
      <c r="G2328" s="1" t="s">
        <v>123</v>
      </c>
      <c r="H2328" s="1" t="s">
        <v>3942</v>
      </c>
      <c r="I2328" s="1" t="s">
        <v>125</v>
      </c>
      <c r="J2328" s="1" t="s">
        <v>3943</v>
      </c>
      <c r="K2328" s="1" t="s">
        <v>3943</v>
      </c>
      <c r="L2328">
        <f>ROUNDUP(IF(B2328&gt;$D$4,0,($D$4-B2328+1)/365),0)</f>
        <v>0</v>
      </c>
      <c r="M2328">
        <f>ROUNDUP(IF(B2328&gt;$D$5,0,($D$5-B2328+1)/365),0)</f>
        <v>0</v>
      </c>
      <c r="N2328" s="28">
        <f>IF(OR(L2328=1,M2328=1),IF(B2328+364&lt;=$D$5,(B2328+364-$D$4+1)/365,IF(B2328&gt;$D$4,($D$5-B2328+1)/365,$D$6/365)),0)</f>
        <v>0</v>
      </c>
      <c r="O2328" s="28">
        <f>'Data &amp; Parameter'!$E$16*'Data &amp; Parameter'!$E$17*('Data &amp; Parameter'!$E$18+'Data &amp; Parameter'!$E$19)*'Data &amp; Parameter'!$E$20*'Data &amp; Parameter'!$E$37*N2328</f>
        <v>0</v>
      </c>
      <c r="P2328">
        <f>ROUNDUP(IF(D2328&gt;$D$4,0,($D$4-D2328+1)/365),0)</f>
        <v>0</v>
      </c>
      <c r="Q2328">
        <f>ROUNDUP(IF(D2328&gt;$D$5,0,($D$5-D2328+1)/365),0)</f>
        <v>0</v>
      </c>
      <c r="R2328" s="28">
        <f>IF(OR(P2328=1,Q2328=1),IF(D2328+364&lt;=$D$5,(D2328+364-$D$4+1)/365,IF(D2328&gt;$D$4,($D$5-D2328+1)/365,$D$6/365)),0)</f>
        <v>0</v>
      </c>
      <c r="S2328" s="28">
        <f>'Data &amp; Parameter'!$E$16*'Data &amp; Parameter'!$E$17*('Data &amp; Parameter'!$E$18+'Data &amp; Parameter'!$E$19)*'Data &amp; Parameter'!$E$20*'Data &amp; Parameter'!$E$37*R2328</f>
        <v>0</v>
      </c>
      <c r="T2328" s="28">
        <f t="shared" si="36"/>
        <v>0</v>
      </c>
    </row>
    <row r="2329" spans="1:20" ht="15.75" customHeight="1" x14ac:dyDescent="0.35">
      <c r="A2329">
        <v>2322</v>
      </c>
      <c r="B2329" s="76">
        <v>44237</v>
      </c>
      <c r="C2329" s="1" t="s">
        <v>7365</v>
      </c>
      <c r="D2329" s="76">
        <v>44237</v>
      </c>
      <c r="E2329" s="1" t="s">
        <v>7366</v>
      </c>
      <c r="F2329" s="1" t="s">
        <v>7367</v>
      </c>
      <c r="G2329" s="1" t="s">
        <v>123</v>
      </c>
      <c r="H2329" s="1" t="s">
        <v>3942</v>
      </c>
      <c r="I2329" s="1" t="s">
        <v>125</v>
      </c>
      <c r="J2329" s="1" t="s">
        <v>3943</v>
      </c>
      <c r="K2329" s="1" t="s">
        <v>3943</v>
      </c>
      <c r="L2329">
        <f>ROUNDUP(IF(B2329&gt;$D$4,0,($D$4-B2329+1)/365),0)</f>
        <v>0</v>
      </c>
      <c r="M2329">
        <f>ROUNDUP(IF(B2329&gt;$D$5,0,($D$5-B2329+1)/365),0)</f>
        <v>0</v>
      </c>
      <c r="N2329" s="28">
        <f>IF(OR(L2329=1,M2329=1),IF(B2329+364&lt;=$D$5,(B2329+364-$D$4+1)/365,IF(B2329&gt;$D$4,($D$5-B2329+1)/365,$D$6/365)),0)</f>
        <v>0</v>
      </c>
      <c r="O2329" s="28">
        <f>'Data &amp; Parameter'!$E$16*'Data &amp; Parameter'!$E$17*('Data &amp; Parameter'!$E$18+'Data &amp; Parameter'!$E$19)*'Data &amp; Parameter'!$E$20*'Data &amp; Parameter'!$E$37*N2329</f>
        <v>0</v>
      </c>
      <c r="P2329">
        <f>ROUNDUP(IF(D2329&gt;$D$4,0,($D$4-D2329+1)/365),0)</f>
        <v>0</v>
      </c>
      <c r="Q2329">
        <f>ROUNDUP(IF(D2329&gt;$D$5,0,($D$5-D2329+1)/365),0)</f>
        <v>0</v>
      </c>
      <c r="R2329" s="28">
        <f>IF(OR(P2329=1,Q2329=1),IF(D2329+364&lt;=$D$5,(D2329+364-$D$4+1)/365,IF(D2329&gt;$D$4,($D$5-D2329+1)/365,$D$6/365)),0)</f>
        <v>0</v>
      </c>
      <c r="S2329" s="28">
        <f>'Data &amp; Parameter'!$E$16*'Data &amp; Parameter'!$E$17*('Data &amp; Parameter'!$E$18+'Data &amp; Parameter'!$E$19)*'Data &amp; Parameter'!$E$20*'Data &amp; Parameter'!$E$37*R2329</f>
        <v>0</v>
      </c>
      <c r="T2329" s="28">
        <f t="shared" si="36"/>
        <v>0</v>
      </c>
    </row>
    <row r="2330" spans="1:20" ht="15.75" customHeight="1" x14ac:dyDescent="0.35">
      <c r="A2330">
        <v>2323</v>
      </c>
      <c r="B2330" s="76">
        <v>44237</v>
      </c>
      <c r="C2330" s="1" t="s">
        <v>7368</v>
      </c>
      <c r="D2330" s="76">
        <v>44237</v>
      </c>
      <c r="E2330" s="1" t="s">
        <v>7369</v>
      </c>
      <c r="F2330" s="1" t="s">
        <v>7370</v>
      </c>
      <c r="G2330" s="1" t="s">
        <v>123</v>
      </c>
      <c r="H2330" s="1" t="s">
        <v>3942</v>
      </c>
      <c r="I2330" s="1" t="s">
        <v>125</v>
      </c>
      <c r="J2330" s="1" t="s">
        <v>3943</v>
      </c>
      <c r="K2330" s="1" t="s">
        <v>3943</v>
      </c>
      <c r="L2330">
        <f>ROUNDUP(IF(B2330&gt;$D$4,0,($D$4-B2330+1)/365),0)</f>
        <v>0</v>
      </c>
      <c r="M2330">
        <f>ROUNDUP(IF(B2330&gt;$D$5,0,($D$5-B2330+1)/365),0)</f>
        <v>0</v>
      </c>
      <c r="N2330" s="28">
        <f>IF(OR(L2330=1,M2330=1),IF(B2330+364&lt;=$D$5,(B2330+364-$D$4+1)/365,IF(B2330&gt;$D$4,($D$5-B2330+1)/365,$D$6/365)),0)</f>
        <v>0</v>
      </c>
      <c r="O2330" s="28">
        <f>'Data &amp; Parameter'!$E$16*'Data &amp; Parameter'!$E$17*('Data &amp; Parameter'!$E$18+'Data &amp; Parameter'!$E$19)*'Data &amp; Parameter'!$E$20*'Data &amp; Parameter'!$E$37*N2330</f>
        <v>0</v>
      </c>
      <c r="P2330">
        <f>ROUNDUP(IF(D2330&gt;$D$4,0,($D$4-D2330+1)/365),0)</f>
        <v>0</v>
      </c>
      <c r="Q2330">
        <f>ROUNDUP(IF(D2330&gt;$D$5,0,($D$5-D2330+1)/365),0)</f>
        <v>0</v>
      </c>
      <c r="R2330" s="28">
        <f>IF(OR(P2330=1,Q2330=1),IF(D2330+364&lt;=$D$5,(D2330+364-$D$4+1)/365,IF(D2330&gt;$D$4,($D$5-D2330+1)/365,$D$6/365)),0)</f>
        <v>0</v>
      </c>
      <c r="S2330" s="28">
        <f>'Data &amp; Parameter'!$E$16*'Data &amp; Parameter'!$E$17*('Data &amp; Parameter'!$E$18+'Data &amp; Parameter'!$E$19)*'Data &amp; Parameter'!$E$20*'Data &amp; Parameter'!$E$37*R2330</f>
        <v>0</v>
      </c>
      <c r="T2330" s="28">
        <f t="shared" si="36"/>
        <v>0</v>
      </c>
    </row>
    <row r="2331" spans="1:20" ht="15.75" customHeight="1" x14ac:dyDescent="0.35">
      <c r="A2331">
        <v>2324</v>
      </c>
      <c r="B2331" s="76">
        <v>44237</v>
      </c>
      <c r="C2331" s="1" t="s">
        <v>7371</v>
      </c>
      <c r="D2331" s="76">
        <v>44237</v>
      </c>
      <c r="E2331" s="1" t="s">
        <v>7372</v>
      </c>
      <c r="F2331" s="1" t="s">
        <v>7373</v>
      </c>
      <c r="G2331" s="1" t="s">
        <v>123</v>
      </c>
      <c r="H2331" s="1" t="s">
        <v>3942</v>
      </c>
      <c r="I2331" s="1" t="s">
        <v>125</v>
      </c>
      <c r="J2331" s="1" t="s">
        <v>3943</v>
      </c>
      <c r="K2331" s="1" t="s">
        <v>3943</v>
      </c>
      <c r="L2331">
        <f>ROUNDUP(IF(B2331&gt;$D$4,0,($D$4-B2331+1)/365),0)</f>
        <v>0</v>
      </c>
      <c r="M2331">
        <f>ROUNDUP(IF(B2331&gt;$D$5,0,($D$5-B2331+1)/365),0)</f>
        <v>0</v>
      </c>
      <c r="N2331" s="28">
        <f>IF(OR(L2331=1,M2331=1),IF(B2331+364&lt;=$D$5,(B2331+364-$D$4+1)/365,IF(B2331&gt;$D$4,($D$5-B2331+1)/365,$D$6/365)),0)</f>
        <v>0</v>
      </c>
      <c r="O2331" s="28">
        <f>'Data &amp; Parameter'!$E$16*'Data &amp; Parameter'!$E$17*('Data &amp; Parameter'!$E$18+'Data &amp; Parameter'!$E$19)*'Data &amp; Parameter'!$E$20*'Data &amp; Parameter'!$E$37*N2331</f>
        <v>0</v>
      </c>
      <c r="P2331">
        <f>ROUNDUP(IF(D2331&gt;$D$4,0,($D$4-D2331+1)/365),0)</f>
        <v>0</v>
      </c>
      <c r="Q2331">
        <f>ROUNDUP(IF(D2331&gt;$D$5,0,($D$5-D2331+1)/365),0)</f>
        <v>0</v>
      </c>
      <c r="R2331" s="28">
        <f>IF(OR(P2331=1,Q2331=1),IF(D2331+364&lt;=$D$5,(D2331+364-$D$4+1)/365,IF(D2331&gt;$D$4,($D$5-D2331+1)/365,$D$6/365)),0)</f>
        <v>0</v>
      </c>
      <c r="S2331" s="28">
        <f>'Data &amp; Parameter'!$E$16*'Data &amp; Parameter'!$E$17*('Data &amp; Parameter'!$E$18+'Data &amp; Parameter'!$E$19)*'Data &amp; Parameter'!$E$20*'Data &amp; Parameter'!$E$37*R2331</f>
        <v>0</v>
      </c>
      <c r="T2331" s="28">
        <f t="shared" si="36"/>
        <v>0</v>
      </c>
    </row>
    <row r="2332" spans="1:20" ht="15.75" customHeight="1" x14ac:dyDescent="0.35">
      <c r="A2332">
        <v>2325</v>
      </c>
      <c r="B2332" s="76">
        <v>44237</v>
      </c>
      <c r="C2332" s="1" t="s">
        <v>7374</v>
      </c>
      <c r="D2332" s="76">
        <v>44237</v>
      </c>
      <c r="E2332" s="1" t="s">
        <v>7375</v>
      </c>
      <c r="F2332" s="1" t="s">
        <v>7376</v>
      </c>
      <c r="G2332" s="1" t="s">
        <v>123</v>
      </c>
      <c r="H2332" s="1" t="s">
        <v>3942</v>
      </c>
      <c r="I2332" s="1" t="s">
        <v>125</v>
      </c>
      <c r="J2332" s="1" t="s">
        <v>3943</v>
      </c>
      <c r="K2332" s="1" t="s">
        <v>3943</v>
      </c>
      <c r="L2332">
        <f>ROUNDUP(IF(B2332&gt;$D$4,0,($D$4-B2332+1)/365),0)</f>
        <v>0</v>
      </c>
      <c r="M2332">
        <f>ROUNDUP(IF(B2332&gt;$D$5,0,($D$5-B2332+1)/365),0)</f>
        <v>0</v>
      </c>
      <c r="N2332" s="28">
        <f>IF(OR(L2332=1,M2332=1),IF(B2332+364&lt;=$D$5,(B2332+364-$D$4+1)/365,IF(B2332&gt;$D$4,($D$5-B2332+1)/365,$D$6/365)),0)</f>
        <v>0</v>
      </c>
      <c r="O2332" s="28">
        <f>'Data &amp; Parameter'!$E$16*'Data &amp; Parameter'!$E$17*('Data &amp; Parameter'!$E$18+'Data &amp; Parameter'!$E$19)*'Data &amp; Parameter'!$E$20*'Data &amp; Parameter'!$E$37*N2332</f>
        <v>0</v>
      </c>
      <c r="P2332">
        <f>ROUNDUP(IF(D2332&gt;$D$4,0,($D$4-D2332+1)/365),0)</f>
        <v>0</v>
      </c>
      <c r="Q2332">
        <f>ROUNDUP(IF(D2332&gt;$D$5,0,($D$5-D2332+1)/365),0)</f>
        <v>0</v>
      </c>
      <c r="R2332" s="28">
        <f>IF(OR(P2332=1,Q2332=1),IF(D2332+364&lt;=$D$5,(D2332+364-$D$4+1)/365,IF(D2332&gt;$D$4,($D$5-D2332+1)/365,$D$6/365)),0)</f>
        <v>0</v>
      </c>
      <c r="S2332" s="28">
        <f>'Data &amp; Parameter'!$E$16*'Data &amp; Parameter'!$E$17*('Data &amp; Parameter'!$E$18+'Data &amp; Parameter'!$E$19)*'Data &amp; Parameter'!$E$20*'Data &amp; Parameter'!$E$37*R2332</f>
        <v>0</v>
      </c>
      <c r="T2332" s="28">
        <f t="shared" si="36"/>
        <v>0</v>
      </c>
    </row>
    <row r="2333" spans="1:20" ht="15.75" customHeight="1" x14ac:dyDescent="0.35">
      <c r="A2333">
        <v>2326</v>
      </c>
      <c r="B2333" s="76">
        <v>44237</v>
      </c>
      <c r="C2333" s="1" t="s">
        <v>7377</v>
      </c>
      <c r="D2333" s="76">
        <v>44237</v>
      </c>
      <c r="E2333" s="1" t="s">
        <v>7378</v>
      </c>
      <c r="F2333" s="1" t="s">
        <v>7379</v>
      </c>
      <c r="G2333" s="1" t="s">
        <v>123</v>
      </c>
      <c r="H2333" s="1" t="s">
        <v>3942</v>
      </c>
      <c r="I2333" s="1" t="s">
        <v>125</v>
      </c>
      <c r="J2333" s="1" t="s">
        <v>3943</v>
      </c>
      <c r="K2333" s="1" t="s">
        <v>3943</v>
      </c>
      <c r="L2333">
        <f>ROUNDUP(IF(B2333&gt;$D$4,0,($D$4-B2333+1)/365),0)</f>
        <v>0</v>
      </c>
      <c r="M2333">
        <f>ROUNDUP(IF(B2333&gt;$D$5,0,($D$5-B2333+1)/365),0)</f>
        <v>0</v>
      </c>
      <c r="N2333" s="28">
        <f>IF(OR(L2333=1,M2333=1),IF(B2333+364&lt;=$D$5,(B2333+364-$D$4+1)/365,IF(B2333&gt;$D$4,($D$5-B2333+1)/365,$D$6/365)),0)</f>
        <v>0</v>
      </c>
      <c r="O2333" s="28">
        <f>'Data &amp; Parameter'!$E$16*'Data &amp; Parameter'!$E$17*('Data &amp; Parameter'!$E$18+'Data &amp; Parameter'!$E$19)*'Data &amp; Parameter'!$E$20*'Data &amp; Parameter'!$E$37*N2333</f>
        <v>0</v>
      </c>
      <c r="P2333">
        <f>ROUNDUP(IF(D2333&gt;$D$4,0,($D$4-D2333+1)/365),0)</f>
        <v>0</v>
      </c>
      <c r="Q2333">
        <f>ROUNDUP(IF(D2333&gt;$D$5,0,($D$5-D2333+1)/365),0)</f>
        <v>0</v>
      </c>
      <c r="R2333" s="28">
        <f>IF(OR(P2333=1,Q2333=1),IF(D2333+364&lt;=$D$5,(D2333+364-$D$4+1)/365,IF(D2333&gt;$D$4,($D$5-D2333+1)/365,$D$6/365)),0)</f>
        <v>0</v>
      </c>
      <c r="S2333" s="28">
        <f>'Data &amp; Parameter'!$E$16*'Data &amp; Parameter'!$E$17*('Data &amp; Parameter'!$E$18+'Data &amp; Parameter'!$E$19)*'Data &amp; Parameter'!$E$20*'Data &amp; Parameter'!$E$37*R2333</f>
        <v>0</v>
      </c>
      <c r="T2333" s="28">
        <f t="shared" si="36"/>
        <v>0</v>
      </c>
    </row>
    <row r="2334" spans="1:20" ht="15.75" customHeight="1" x14ac:dyDescent="0.35">
      <c r="A2334">
        <v>2327</v>
      </c>
      <c r="B2334" s="76">
        <v>44237</v>
      </c>
      <c r="C2334" s="1" t="s">
        <v>7380</v>
      </c>
      <c r="D2334" s="76">
        <v>44237</v>
      </c>
      <c r="E2334" s="1" t="s">
        <v>7381</v>
      </c>
      <c r="F2334" s="1" t="s">
        <v>7382</v>
      </c>
      <c r="G2334" s="1" t="s">
        <v>123</v>
      </c>
      <c r="H2334" s="1" t="s">
        <v>3942</v>
      </c>
      <c r="I2334" s="1" t="s">
        <v>125</v>
      </c>
      <c r="J2334" s="1" t="s">
        <v>3943</v>
      </c>
      <c r="K2334" s="1" t="s">
        <v>3943</v>
      </c>
      <c r="L2334">
        <f>ROUNDUP(IF(B2334&gt;$D$4,0,($D$4-B2334+1)/365),0)</f>
        <v>0</v>
      </c>
      <c r="M2334">
        <f>ROUNDUP(IF(B2334&gt;$D$5,0,($D$5-B2334+1)/365),0)</f>
        <v>0</v>
      </c>
      <c r="N2334" s="28">
        <f>IF(OR(L2334=1,M2334=1),IF(B2334+364&lt;=$D$5,(B2334+364-$D$4+1)/365,IF(B2334&gt;$D$4,($D$5-B2334+1)/365,$D$6/365)),0)</f>
        <v>0</v>
      </c>
      <c r="O2334" s="28">
        <f>'Data &amp; Parameter'!$E$16*'Data &amp; Parameter'!$E$17*('Data &amp; Parameter'!$E$18+'Data &amp; Parameter'!$E$19)*'Data &amp; Parameter'!$E$20*'Data &amp; Parameter'!$E$37*N2334</f>
        <v>0</v>
      </c>
      <c r="P2334">
        <f>ROUNDUP(IF(D2334&gt;$D$4,0,($D$4-D2334+1)/365),0)</f>
        <v>0</v>
      </c>
      <c r="Q2334">
        <f>ROUNDUP(IF(D2334&gt;$D$5,0,($D$5-D2334+1)/365),0)</f>
        <v>0</v>
      </c>
      <c r="R2334" s="28">
        <f>IF(OR(P2334=1,Q2334=1),IF(D2334+364&lt;=$D$5,(D2334+364-$D$4+1)/365,IF(D2334&gt;$D$4,($D$5-D2334+1)/365,$D$6/365)),0)</f>
        <v>0</v>
      </c>
      <c r="S2334" s="28">
        <f>'Data &amp; Parameter'!$E$16*'Data &amp; Parameter'!$E$17*('Data &amp; Parameter'!$E$18+'Data &amp; Parameter'!$E$19)*'Data &amp; Parameter'!$E$20*'Data &amp; Parameter'!$E$37*R2334</f>
        <v>0</v>
      </c>
      <c r="T2334" s="28">
        <f t="shared" si="36"/>
        <v>0</v>
      </c>
    </row>
    <row r="2335" spans="1:20" ht="15.75" customHeight="1" x14ac:dyDescent="0.35">
      <c r="A2335">
        <v>2328</v>
      </c>
      <c r="B2335" s="76">
        <v>44237</v>
      </c>
      <c r="C2335" s="1" t="s">
        <v>7383</v>
      </c>
      <c r="D2335" s="76">
        <v>44237</v>
      </c>
      <c r="E2335" s="1" t="s">
        <v>7384</v>
      </c>
      <c r="F2335" s="1" t="s">
        <v>7385</v>
      </c>
      <c r="G2335" s="1" t="s">
        <v>123</v>
      </c>
      <c r="H2335" s="1" t="s">
        <v>124</v>
      </c>
      <c r="I2335" s="1" t="s">
        <v>125</v>
      </c>
      <c r="J2335" s="1" t="s">
        <v>1616</v>
      </c>
      <c r="K2335" s="1" t="s">
        <v>1812</v>
      </c>
      <c r="L2335">
        <f>ROUNDUP(IF(B2335&gt;$D$4,0,($D$4-B2335+1)/365),0)</f>
        <v>0</v>
      </c>
      <c r="M2335">
        <f>ROUNDUP(IF(B2335&gt;$D$5,0,($D$5-B2335+1)/365),0)</f>
        <v>0</v>
      </c>
      <c r="N2335" s="28">
        <f>IF(OR(L2335=1,M2335=1),IF(B2335+364&lt;=$D$5,(B2335+364-$D$4+1)/365,IF(B2335&gt;$D$4,($D$5-B2335+1)/365,$D$6/365)),0)</f>
        <v>0</v>
      </c>
      <c r="O2335" s="28">
        <f>'Data &amp; Parameter'!$E$16*'Data &amp; Parameter'!$E$17*('Data &amp; Parameter'!$E$18+'Data &amp; Parameter'!$E$19)*'Data &amp; Parameter'!$E$20*'Data &amp; Parameter'!$E$37*N2335</f>
        <v>0</v>
      </c>
      <c r="P2335">
        <f>ROUNDUP(IF(D2335&gt;$D$4,0,($D$4-D2335+1)/365),0)</f>
        <v>0</v>
      </c>
      <c r="Q2335">
        <f>ROUNDUP(IF(D2335&gt;$D$5,0,($D$5-D2335+1)/365),0)</f>
        <v>0</v>
      </c>
      <c r="R2335" s="28">
        <f>IF(OR(P2335=1,Q2335=1),IF(D2335+364&lt;=$D$5,(D2335+364-$D$4+1)/365,IF(D2335&gt;$D$4,($D$5-D2335+1)/365,$D$6/365)),0)</f>
        <v>0</v>
      </c>
      <c r="S2335" s="28">
        <f>'Data &amp; Parameter'!$E$16*'Data &amp; Parameter'!$E$17*('Data &amp; Parameter'!$E$18+'Data &amp; Parameter'!$E$19)*'Data &amp; Parameter'!$E$20*'Data &amp; Parameter'!$E$37*R2335</f>
        <v>0</v>
      </c>
      <c r="T2335" s="28">
        <f t="shared" si="36"/>
        <v>0</v>
      </c>
    </row>
    <row r="2336" spans="1:20" ht="15.75" customHeight="1" x14ac:dyDescent="0.35">
      <c r="A2336">
        <v>2329</v>
      </c>
      <c r="B2336" s="76">
        <v>44237</v>
      </c>
      <c r="C2336" s="1" t="s">
        <v>7386</v>
      </c>
      <c r="D2336" s="76">
        <v>44237</v>
      </c>
      <c r="E2336" s="1" t="s">
        <v>7387</v>
      </c>
      <c r="F2336" s="1" t="s">
        <v>7388</v>
      </c>
      <c r="G2336" s="1" t="s">
        <v>123</v>
      </c>
      <c r="H2336" s="1" t="s">
        <v>124</v>
      </c>
      <c r="I2336" s="1" t="s">
        <v>125</v>
      </c>
      <c r="J2336" s="1" t="s">
        <v>1612</v>
      </c>
      <c r="K2336" s="1" t="s">
        <v>1616</v>
      </c>
      <c r="L2336">
        <f>ROUNDUP(IF(B2336&gt;$D$4,0,($D$4-B2336+1)/365),0)</f>
        <v>0</v>
      </c>
      <c r="M2336">
        <f>ROUNDUP(IF(B2336&gt;$D$5,0,($D$5-B2336+1)/365),0)</f>
        <v>0</v>
      </c>
      <c r="N2336" s="28">
        <f>IF(OR(L2336=1,M2336=1),IF(B2336+364&lt;=$D$5,(B2336+364-$D$4+1)/365,IF(B2336&gt;$D$4,($D$5-B2336+1)/365,$D$6/365)),0)</f>
        <v>0</v>
      </c>
      <c r="O2336" s="28">
        <f>'Data &amp; Parameter'!$E$16*'Data &amp; Parameter'!$E$17*('Data &amp; Parameter'!$E$18+'Data &amp; Parameter'!$E$19)*'Data &amp; Parameter'!$E$20*'Data &amp; Parameter'!$E$37*N2336</f>
        <v>0</v>
      </c>
      <c r="P2336">
        <f>ROUNDUP(IF(D2336&gt;$D$4,0,($D$4-D2336+1)/365),0)</f>
        <v>0</v>
      </c>
      <c r="Q2336">
        <f>ROUNDUP(IF(D2336&gt;$D$5,0,($D$5-D2336+1)/365),0)</f>
        <v>0</v>
      </c>
      <c r="R2336" s="28">
        <f>IF(OR(P2336=1,Q2336=1),IF(D2336+364&lt;=$D$5,(D2336+364-$D$4+1)/365,IF(D2336&gt;$D$4,($D$5-D2336+1)/365,$D$6/365)),0)</f>
        <v>0</v>
      </c>
      <c r="S2336" s="28">
        <f>'Data &amp; Parameter'!$E$16*'Data &amp; Parameter'!$E$17*('Data &amp; Parameter'!$E$18+'Data &amp; Parameter'!$E$19)*'Data &amp; Parameter'!$E$20*'Data &amp; Parameter'!$E$37*R2336</f>
        <v>0</v>
      </c>
      <c r="T2336" s="28">
        <f t="shared" si="36"/>
        <v>0</v>
      </c>
    </row>
    <row r="2337" spans="1:20" ht="15.75" customHeight="1" x14ac:dyDescent="0.35">
      <c r="A2337">
        <v>2330</v>
      </c>
      <c r="B2337" s="76">
        <v>44237</v>
      </c>
      <c r="C2337" s="1" t="s">
        <v>7389</v>
      </c>
      <c r="D2337" s="76">
        <v>44237</v>
      </c>
      <c r="E2337" s="1" t="s">
        <v>7390</v>
      </c>
      <c r="F2337" s="1" t="s">
        <v>7391</v>
      </c>
      <c r="G2337" s="1" t="s">
        <v>123</v>
      </c>
      <c r="H2337" s="1" t="s">
        <v>124</v>
      </c>
      <c r="I2337" s="1" t="s">
        <v>125</v>
      </c>
      <c r="J2337" s="1" t="s">
        <v>1616</v>
      </c>
      <c r="K2337" s="1" t="s">
        <v>1616</v>
      </c>
      <c r="L2337">
        <f>ROUNDUP(IF(B2337&gt;$D$4,0,($D$4-B2337+1)/365),0)</f>
        <v>0</v>
      </c>
      <c r="M2337">
        <f>ROUNDUP(IF(B2337&gt;$D$5,0,($D$5-B2337+1)/365),0)</f>
        <v>0</v>
      </c>
      <c r="N2337" s="28">
        <f>IF(OR(L2337=1,M2337=1),IF(B2337+364&lt;=$D$5,(B2337+364-$D$4+1)/365,IF(B2337&gt;$D$4,($D$5-B2337+1)/365,$D$6/365)),0)</f>
        <v>0</v>
      </c>
      <c r="O2337" s="28">
        <f>'Data &amp; Parameter'!$E$16*'Data &amp; Parameter'!$E$17*('Data &amp; Parameter'!$E$18+'Data &amp; Parameter'!$E$19)*'Data &amp; Parameter'!$E$20*'Data &amp; Parameter'!$E$37*N2337</f>
        <v>0</v>
      </c>
      <c r="P2337">
        <f>ROUNDUP(IF(D2337&gt;$D$4,0,($D$4-D2337+1)/365),0)</f>
        <v>0</v>
      </c>
      <c r="Q2337">
        <f>ROUNDUP(IF(D2337&gt;$D$5,0,($D$5-D2337+1)/365),0)</f>
        <v>0</v>
      </c>
      <c r="R2337" s="28">
        <f>IF(OR(P2337=1,Q2337=1),IF(D2337+364&lt;=$D$5,(D2337+364-$D$4+1)/365,IF(D2337&gt;$D$4,($D$5-D2337+1)/365,$D$6/365)),0)</f>
        <v>0</v>
      </c>
      <c r="S2337" s="28">
        <f>'Data &amp; Parameter'!$E$16*'Data &amp; Parameter'!$E$17*('Data &amp; Parameter'!$E$18+'Data &amp; Parameter'!$E$19)*'Data &amp; Parameter'!$E$20*'Data &amp; Parameter'!$E$37*R2337</f>
        <v>0</v>
      </c>
      <c r="T2337" s="28">
        <f t="shared" si="36"/>
        <v>0</v>
      </c>
    </row>
    <row r="2338" spans="1:20" ht="15.75" customHeight="1" x14ac:dyDescent="0.35">
      <c r="A2338">
        <v>2331</v>
      </c>
      <c r="B2338" s="76">
        <v>44237</v>
      </c>
      <c r="C2338" s="1" t="s">
        <v>7392</v>
      </c>
      <c r="D2338" s="76">
        <v>44237</v>
      </c>
      <c r="E2338" s="1" t="s">
        <v>7393</v>
      </c>
      <c r="F2338" s="1" t="s">
        <v>7394</v>
      </c>
      <c r="G2338" s="1" t="s">
        <v>123</v>
      </c>
      <c r="H2338" s="1" t="s">
        <v>124</v>
      </c>
      <c r="I2338" s="1" t="s">
        <v>125</v>
      </c>
      <c r="J2338" s="1" t="s">
        <v>1616</v>
      </c>
      <c r="K2338" s="1" t="s">
        <v>1616</v>
      </c>
      <c r="L2338">
        <f>ROUNDUP(IF(B2338&gt;$D$4,0,($D$4-B2338+1)/365),0)</f>
        <v>0</v>
      </c>
      <c r="M2338">
        <f>ROUNDUP(IF(B2338&gt;$D$5,0,($D$5-B2338+1)/365),0)</f>
        <v>0</v>
      </c>
      <c r="N2338" s="28">
        <f>IF(OR(L2338=1,M2338=1),IF(B2338+364&lt;=$D$5,(B2338+364-$D$4+1)/365,IF(B2338&gt;$D$4,($D$5-B2338+1)/365,$D$6/365)),0)</f>
        <v>0</v>
      </c>
      <c r="O2338" s="28">
        <f>'Data &amp; Parameter'!$E$16*'Data &amp; Parameter'!$E$17*('Data &amp; Parameter'!$E$18+'Data &amp; Parameter'!$E$19)*'Data &amp; Parameter'!$E$20*'Data &amp; Parameter'!$E$37*N2338</f>
        <v>0</v>
      </c>
      <c r="P2338">
        <f>ROUNDUP(IF(D2338&gt;$D$4,0,($D$4-D2338+1)/365),0)</f>
        <v>0</v>
      </c>
      <c r="Q2338">
        <f>ROUNDUP(IF(D2338&gt;$D$5,0,($D$5-D2338+1)/365),0)</f>
        <v>0</v>
      </c>
      <c r="R2338" s="28">
        <f>IF(OR(P2338=1,Q2338=1),IF(D2338+364&lt;=$D$5,(D2338+364-$D$4+1)/365,IF(D2338&gt;$D$4,($D$5-D2338+1)/365,$D$6/365)),0)</f>
        <v>0</v>
      </c>
      <c r="S2338" s="28">
        <f>'Data &amp; Parameter'!$E$16*'Data &amp; Parameter'!$E$17*('Data &amp; Parameter'!$E$18+'Data &amp; Parameter'!$E$19)*'Data &amp; Parameter'!$E$20*'Data &amp; Parameter'!$E$37*R2338</f>
        <v>0</v>
      </c>
      <c r="T2338" s="28">
        <f t="shared" si="36"/>
        <v>0</v>
      </c>
    </row>
    <row r="2339" spans="1:20" ht="15.75" customHeight="1" x14ac:dyDescent="0.35">
      <c r="A2339">
        <v>2332</v>
      </c>
      <c r="B2339" s="76">
        <v>44237</v>
      </c>
      <c r="C2339" s="1" t="s">
        <v>7395</v>
      </c>
      <c r="D2339" s="76">
        <v>44237</v>
      </c>
      <c r="E2339" s="1" t="s">
        <v>7396</v>
      </c>
      <c r="F2339" s="1" t="s">
        <v>7397</v>
      </c>
      <c r="G2339" s="1" t="s">
        <v>123</v>
      </c>
      <c r="H2339" s="1" t="s">
        <v>124</v>
      </c>
      <c r="I2339" s="1" t="s">
        <v>125</v>
      </c>
      <c r="J2339" s="1" t="s">
        <v>1623</v>
      </c>
      <c r="K2339" s="1" t="s">
        <v>1623</v>
      </c>
      <c r="L2339">
        <f>ROUNDUP(IF(B2339&gt;$D$4,0,($D$4-B2339+1)/365),0)</f>
        <v>0</v>
      </c>
      <c r="M2339">
        <f>ROUNDUP(IF(B2339&gt;$D$5,0,($D$5-B2339+1)/365),0)</f>
        <v>0</v>
      </c>
      <c r="N2339" s="28">
        <f>IF(OR(L2339=1,M2339=1),IF(B2339+364&lt;=$D$5,(B2339+364-$D$4+1)/365,IF(B2339&gt;$D$4,($D$5-B2339+1)/365,$D$6/365)),0)</f>
        <v>0</v>
      </c>
      <c r="O2339" s="28">
        <f>'Data &amp; Parameter'!$E$16*'Data &amp; Parameter'!$E$17*('Data &amp; Parameter'!$E$18+'Data &amp; Parameter'!$E$19)*'Data &amp; Parameter'!$E$20*'Data &amp; Parameter'!$E$37*N2339</f>
        <v>0</v>
      </c>
      <c r="P2339">
        <f>ROUNDUP(IF(D2339&gt;$D$4,0,($D$4-D2339+1)/365),0)</f>
        <v>0</v>
      </c>
      <c r="Q2339">
        <f>ROUNDUP(IF(D2339&gt;$D$5,0,($D$5-D2339+1)/365),0)</f>
        <v>0</v>
      </c>
      <c r="R2339" s="28">
        <f>IF(OR(P2339=1,Q2339=1),IF(D2339+364&lt;=$D$5,(D2339+364-$D$4+1)/365,IF(D2339&gt;$D$4,($D$5-D2339+1)/365,$D$6/365)),0)</f>
        <v>0</v>
      </c>
      <c r="S2339" s="28">
        <f>'Data &amp; Parameter'!$E$16*'Data &amp; Parameter'!$E$17*('Data &amp; Parameter'!$E$18+'Data &amp; Parameter'!$E$19)*'Data &amp; Parameter'!$E$20*'Data &amp; Parameter'!$E$37*R2339</f>
        <v>0</v>
      </c>
      <c r="T2339" s="28">
        <f t="shared" si="36"/>
        <v>0</v>
      </c>
    </row>
    <row r="2340" spans="1:20" ht="15.75" customHeight="1" x14ac:dyDescent="0.35">
      <c r="A2340">
        <v>2333</v>
      </c>
      <c r="B2340" s="76">
        <v>44237</v>
      </c>
      <c r="C2340" s="1" t="s">
        <v>7398</v>
      </c>
      <c r="D2340" s="76">
        <v>44237</v>
      </c>
      <c r="E2340" s="1" t="s">
        <v>7399</v>
      </c>
      <c r="F2340" s="1" t="s">
        <v>7400</v>
      </c>
      <c r="G2340" s="1" t="s">
        <v>123</v>
      </c>
      <c r="H2340" s="1" t="s">
        <v>124</v>
      </c>
      <c r="I2340" s="1" t="s">
        <v>125</v>
      </c>
      <c r="J2340" s="1" t="s">
        <v>1623</v>
      </c>
      <c r="K2340" s="1" t="s">
        <v>1623</v>
      </c>
      <c r="L2340">
        <f>ROUNDUP(IF(B2340&gt;$D$4,0,($D$4-B2340+1)/365),0)</f>
        <v>0</v>
      </c>
      <c r="M2340">
        <f>ROUNDUP(IF(B2340&gt;$D$5,0,($D$5-B2340+1)/365),0)</f>
        <v>0</v>
      </c>
      <c r="N2340" s="28">
        <f>IF(OR(L2340=1,M2340=1),IF(B2340+364&lt;=$D$5,(B2340+364-$D$4+1)/365,IF(B2340&gt;$D$4,($D$5-B2340+1)/365,$D$6/365)),0)</f>
        <v>0</v>
      </c>
      <c r="O2340" s="28">
        <f>'Data &amp; Parameter'!$E$16*'Data &amp; Parameter'!$E$17*('Data &amp; Parameter'!$E$18+'Data &amp; Parameter'!$E$19)*'Data &amp; Parameter'!$E$20*'Data &amp; Parameter'!$E$37*N2340</f>
        <v>0</v>
      </c>
      <c r="P2340">
        <f>ROUNDUP(IF(D2340&gt;$D$4,0,($D$4-D2340+1)/365),0)</f>
        <v>0</v>
      </c>
      <c r="Q2340">
        <f>ROUNDUP(IF(D2340&gt;$D$5,0,($D$5-D2340+1)/365),0)</f>
        <v>0</v>
      </c>
      <c r="R2340" s="28">
        <f>IF(OR(P2340=1,Q2340=1),IF(D2340+364&lt;=$D$5,(D2340+364-$D$4+1)/365,IF(D2340&gt;$D$4,($D$5-D2340+1)/365,$D$6/365)),0)</f>
        <v>0</v>
      </c>
      <c r="S2340" s="28">
        <f>'Data &amp; Parameter'!$E$16*'Data &amp; Parameter'!$E$17*('Data &amp; Parameter'!$E$18+'Data &amp; Parameter'!$E$19)*'Data &amp; Parameter'!$E$20*'Data &amp; Parameter'!$E$37*R2340</f>
        <v>0</v>
      </c>
      <c r="T2340" s="28">
        <f t="shared" si="36"/>
        <v>0</v>
      </c>
    </row>
    <row r="2341" spans="1:20" ht="15.75" customHeight="1" x14ac:dyDescent="0.35">
      <c r="A2341">
        <v>2334</v>
      </c>
      <c r="B2341" s="76">
        <v>44237</v>
      </c>
      <c r="C2341" s="1" t="s">
        <v>7401</v>
      </c>
      <c r="D2341" s="76">
        <v>44237</v>
      </c>
      <c r="E2341" s="1" t="s">
        <v>7402</v>
      </c>
      <c r="F2341" s="1" t="s">
        <v>7403</v>
      </c>
      <c r="G2341" s="1" t="s">
        <v>123</v>
      </c>
      <c r="H2341" s="1" t="s">
        <v>124</v>
      </c>
      <c r="I2341" s="1" t="s">
        <v>125</v>
      </c>
      <c r="J2341" s="1" t="s">
        <v>1623</v>
      </c>
      <c r="K2341" s="1" t="s">
        <v>1623</v>
      </c>
      <c r="L2341">
        <f>ROUNDUP(IF(B2341&gt;$D$4,0,($D$4-B2341+1)/365),0)</f>
        <v>0</v>
      </c>
      <c r="M2341">
        <f>ROUNDUP(IF(B2341&gt;$D$5,0,($D$5-B2341+1)/365),0)</f>
        <v>0</v>
      </c>
      <c r="N2341" s="28">
        <f>IF(OR(L2341=1,M2341=1),IF(B2341+364&lt;=$D$5,(B2341+364-$D$4+1)/365,IF(B2341&gt;$D$4,($D$5-B2341+1)/365,$D$6/365)),0)</f>
        <v>0</v>
      </c>
      <c r="O2341" s="28">
        <f>'Data &amp; Parameter'!$E$16*'Data &amp; Parameter'!$E$17*('Data &amp; Parameter'!$E$18+'Data &amp; Parameter'!$E$19)*'Data &amp; Parameter'!$E$20*'Data &amp; Parameter'!$E$37*N2341</f>
        <v>0</v>
      </c>
      <c r="P2341">
        <f>ROUNDUP(IF(D2341&gt;$D$4,0,($D$4-D2341+1)/365),0)</f>
        <v>0</v>
      </c>
      <c r="Q2341">
        <f>ROUNDUP(IF(D2341&gt;$D$5,0,($D$5-D2341+1)/365),0)</f>
        <v>0</v>
      </c>
      <c r="R2341" s="28">
        <f>IF(OR(P2341=1,Q2341=1),IF(D2341+364&lt;=$D$5,(D2341+364-$D$4+1)/365,IF(D2341&gt;$D$4,($D$5-D2341+1)/365,$D$6/365)),0)</f>
        <v>0</v>
      </c>
      <c r="S2341" s="28">
        <f>'Data &amp; Parameter'!$E$16*'Data &amp; Parameter'!$E$17*('Data &amp; Parameter'!$E$18+'Data &amp; Parameter'!$E$19)*'Data &amp; Parameter'!$E$20*'Data &amp; Parameter'!$E$37*R2341</f>
        <v>0</v>
      </c>
      <c r="T2341" s="28">
        <f t="shared" si="36"/>
        <v>0</v>
      </c>
    </row>
    <row r="2342" spans="1:20" ht="15.75" customHeight="1" x14ac:dyDescent="0.35">
      <c r="A2342">
        <v>2335</v>
      </c>
      <c r="B2342" s="76">
        <v>44237</v>
      </c>
      <c r="C2342" s="1" t="s">
        <v>7404</v>
      </c>
      <c r="D2342" s="76">
        <v>44237</v>
      </c>
      <c r="E2342" s="1" t="s">
        <v>7405</v>
      </c>
      <c r="F2342" s="1" t="s">
        <v>7406</v>
      </c>
      <c r="G2342" s="1" t="s">
        <v>123</v>
      </c>
      <c r="H2342" s="1" t="s">
        <v>124</v>
      </c>
      <c r="I2342" s="1" t="s">
        <v>125</v>
      </c>
      <c r="J2342" s="1" t="s">
        <v>1623</v>
      </c>
      <c r="K2342" s="1" t="s">
        <v>1623</v>
      </c>
      <c r="L2342">
        <f>ROUNDUP(IF(B2342&gt;$D$4,0,($D$4-B2342+1)/365),0)</f>
        <v>0</v>
      </c>
      <c r="M2342">
        <f>ROUNDUP(IF(B2342&gt;$D$5,0,($D$5-B2342+1)/365),0)</f>
        <v>0</v>
      </c>
      <c r="N2342" s="28">
        <f>IF(OR(L2342=1,M2342=1),IF(B2342+364&lt;=$D$5,(B2342+364-$D$4+1)/365,IF(B2342&gt;$D$4,($D$5-B2342+1)/365,$D$6/365)),0)</f>
        <v>0</v>
      </c>
      <c r="O2342" s="28">
        <f>'Data &amp; Parameter'!$E$16*'Data &amp; Parameter'!$E$17*('Data &amp; Parameter'!$E$18+'Data &amp; Parameter'!$E$19)*'Data &amp; Parameter'!$E$20*'Data &amp; Parameter'!$E$37*N2342</f>
        <v>0</v>
      </c>
      <c r="P2342">
        <f>ROUNDUP(IF(D2342&gt;$D$4,0,($D$4-D2342+1)/365),0)</f>
        <v>0</v>
      </c>
      <c r="Q2342">
        <f>ROUNDUP(IF(D2342&gt;$D$5,0,($D$5-D2342+1)/365),0)</f>
        <v>0</v>
      </c>
      <c r="R2342" s="28">
        <f>IF(OR(P2342=1,Q2342=1),IF(D2342+364&lt;=$D$5,(D2342+364-$D$4+1)/365,IF(D2342&gt;$D$4,($D$5-D2342+1)/365,$D$6/365)),0)</f>
        <v>0</v>
      </c>
      <c r="S2342" s="28">
        <f>'Data &amp; Parameter'!$E$16*'Data &amp; Parameter'!$E$17*('Data &amp; Parameter'!$E$18+'Data &amp; Parameter'!$E$19)*'Data &amp; Parameter'!$E$20*'Data &amp; Parameter'!$E$37*R2342</f>
        <v>0</v>
      </c>
      <c r="T2342" s="28">
        <f t="shared" si="36"/>
        <v>0</v>
      </c>
    </row>
    <row r="2343" spans="1:20" ht="15.75" customHeight="1" x14ac:dyDescent="0.35">
      <c r="A2343">
        <v>2336</v>
      </c>
      <c r="B2343" s="76">
        <v>44237</v>
      </c>
      <c r="C2343" s="1" t="s">
        <v>7407</v>
      </c>
      <c r="D2343" s="76">
        <v>44237</v>
      </c>
      <c r="E2343" s="1" t="s">
        <v>7408</v>
      </c>
      <c r="F2343" s="1" t="s">
        <v>7409</v>
      </c>
      <c r="G2343" s="1" t="s">
        <v>123</v>
      </c>
      <c r="H2343" s="1" t="s">
        <v>124</v>
      </c>
      <c r="I2343" s="1" t="s">
        <v>125</v>
      </c>
      <c r="J2343" s="1" t="s">
        <v>1623</v>
      </c>
      <c r="K2343" s="1" t="s">
        <v>1623</v>
      </c>
      <c r="L2343">
        <f>ROUNDUP(IF(B2343&gt;$D$4,0,($D$4-B2343+1)/365),0)</f>
        <v>0</v>
      </c>
      <c r="M2343">
        <f>ROUNDUP(IF(B2343&gt;$D$5,0,($D$5-B2343+1)/365),0)</f>
        <v>0</v>
      </c>
      <c r="N2343" s="28">
        <f>IF(OR(L2343=1,M2343=1),IF(B2343+364&lt;=$D$5,(B2343+364-$D$4+1)/365,IF(B2343&gt;$D$4,($D$5-B2343+1)/365,$D$6/365)),0)</f>
        <v>0</v>
      </c>
      <c r="O2343" s="28">
        <f>'Data &amp; Parameter'!$E$16*'Data &amp; Parameter'!$E$17*('Data &amp; Parameter'!$E$18+'Data &amp; Parameter'!$E$19)*'Data &amp; Parameter'!$E$20*'Data &amp; Parameter'!$E$37*N2343</f>
        <v>0</v>
      </c>
      <c r="P2343">
        <f>ROUNDUP(IF(D2343&gt;$D$4,0,($D$4-D2343+1)/365),0)</f>
        <v>0</v>
      </c>
      <c r="Q2343">
        <f>ROUNDUP(IF(D2343&gt;$D$5,0,($D$5-D2343+1)/365),0)</f>
        <v>0</v>
      </c>
      <c r="R2343" s="28">
        <f>IF(OR(P2343=1,Q2343=1),IF(D2343+364&lt;=$D$5,(D2343+364-$D$4+1)/365,IF(D2343&gt;$D$4,($D$5-D2343+1)/365,$D$6/365)),0)</f>
        <v>0</v>
      </c>
      <c r="S2343" s="28">
        <f>'Data &amp; Parameter'!$E$16*'Data &amp; Parameter'!$E$17*('Data &amp; Parameter'!$E$18+'Data &amp; Parameter'!$E$19)*'Data &amp; Parameter'!$E$20*'Data &amp; Parameter'!$E$37*R2343</f>
        <v>0</v>
      </c>
      <c r="T2343" s="28">
        <f t="shared" si="36"/>
        <v>0</v>
      </c>
    </row>
    <row r="2344" spans="1:20" ht="15.75" customHeight="1" x14ac:dyDescent="0.35">
      <c r="A2344">
        <v>2337</v>
      </c>
      <c r="B2344" s="76">
        <v>44237</v>
      </c>
      <c r="C2344" s="1" t="s">
        <v>7410</v>
      </c>
      <c r="D2344" s="76">
        <v>44237</v>
      </c>
      <c r="E2344" s="1" t="s">
        <v>7411</v>
      </c>
      <c r="F2344" s="1" t="s">
        <v>7412</v>
      </c>
      <c r="G2344" s="1" t="s">
        <v>123</v>
      </c>
      <c r="H2344" s="1" t="s">
        <v>124</v>
      </c>
      <c r="I2344" s="1" t="s">
        <v>125</v>
      </c>
      <c r="J2344" s="1" t="s">
        <v>1623</v>
      </c>
      <c r="K2344" s="1" t="s">
        <v>1623</v>
      </c>
      <c r="L2344">
        <f>ROUNDUP(IF(B2344&gt;$D$4,0,($D$4-B2344+1)/365),0)</f>
        <v>0</v>
      </c>
      <c r="M2344">
        <f>ROUNDUP(IF(B2344&gt;$D$5,0,($D$5-B2344+1)/365),0)</f>
        <v>0</v>
      </c>
      <c r="N2344" s="28">
        <f>IF(OR(L2344=1,M2344=1),IF(B2344+364&lt;=$D$5,(B2344+364-$D$4+1)/365,IF(B2344&gt;$D$4,($D$5-B2344+1)/365,$D$6/365)),0)</f>
        <v>0</v>
      </c>
      <c r="O2344" s="28">
        <f>'Data &amp; Parameter'!$E$16*'Data &amp; Parameter'!$E$17*('Data &amp; Parameter'!$E$18+'Data &amp; Parameter'!$E$19)*'Data &amp; Parameter'!$E$20*'Data &amp; Parameter'!$E$37*N2344</f>
        <v>0</v>
      </c>
      <c r="P2344">
        <f>ROUNDUP(IF(D2344&gt;$D$4,0,($D$4-D2344+1)/365),0)</f>
        <v>0</v>
      </c>
      <c r="Q2344">
        <f>ROUNDUP(IF(D2344&gt;$D$5,0,($D$5-D2344+1)/365),0)</f>
        <v>0</v>
      </c>
      <c r="R2344" s="28">
        <f>IF(OR(P2344=1,Q2344=1),IF(D2344+364&lt;=$D$5,(D2344+364-$D$4+1)/365,IF(D2344&gt;$D$4,($D$5-D2344+1)/365,$D$6/365)),0)</f>
        <v>0</v>
      </c>
      <c r="S2344" s="28">
        <f>'Data &amp; Parameter'!$E$16*'Data &amp; Parameter'!$E$17*('Data &amp; Parameter'!$E$18+'Data &amp; Parameter'!$E$19)*'Data &amp; Parameter'!$E$20*'Data &amp; Parameter'!$E$37*R2344</f>
        <v>0</v>
      </c>
      <c r="T2344" s="28">
        <f t="shared" si="36"/>
        <v>0</v>
      </c>
    </row>
    <row r="2345" spans="1:20" ht="15.75" customHeight="1" x14ac:dyDescent="0.35">
      <c r="A2345">
        <v>2338</v>
      </c>
      <c r="B2345" s="76">
        <v>44237</v>
      </c>
      <c r="C2345" s="1" t="s">
        <v>7413</v>
      </c>
      <c r="D2345" s="76">
        <v>44237</v>
      </c>
      <c r="E2345" s="1" t="s">
        <v>7414</v>
      </c>
      <c r="F2345" s="1" t="s">
        <v>7415</v>
      </c>
      <c r="G2345" s="1" t="s">
        <v>123</v>
      </c>
      <c r="H2345" s="1" t="s">
        <v>124</v>
      </c>
      <c r="I2345" s="1" t="s">
        <v>125</v>
      </c>
      <c r="J2345" s="1" t="s">
        <v>1623</v>
      </c>
      <c r="K2345" s="1" t="s">
        <v>1623</v>
      </c>
      <c r="L2345">
        <f>ROUNDUP(IF(B2345&gt;$D$4,0,($D$4-B2345+1)/365),0)</f>
        <v>0</v>
      </c>
      <c r="M2345">
        <f>ROUNDUP(IF(B2345&gt;$D$5,0,($D$5-B2345+1)/365),0)</f>
        <v>0</v>
      </c>
      <c r="N2345" s="28">
        <f>IF(OR(L2345=1,M2345=1),IF(B2345+364&lt;=$D$5,(B2345+364-$D$4+1)/365,IF(B2345&gt;$D$4,($D$5-B2345+1)/365,$D$6/365)),0)</f>
        <v>0</v>
      </c>
      <c r="O2345" s="28">
        <f>'Data &amp; Parameter'!$E$16*'Data &amp; Parameter'!$E$17*('Data &amp; Parameter'!$E$18+'Data &amp; Parameter'!$E$19)*'Data &amp; Parameter'!$E$20*'Data &amp; Parameter'!$E$37*N2345</f>
        <v>0</v>
      </c>
      <c r="P2345">
        <f>ROUNDUP(IF(D2345&gt;$D$4,0,($D$4-D2345+1)/365),0)</f>
        <v>0</v>
      </c>
      <c r="Q2345">
        <f>ROUNDUP(IF(D2345&gt;$D$5,0,($D$5-D2345+1)/365),0)</f>
        <v>0</v>
      </c>
      <c r="R2345" s="28">
        <f>IF(OR(P2345=1,Q2345=1),IF(D2345+364&lt;=$D$5,(D2345+364-$D$4+1)/365,IF(D2345&gt;$D$4,($D$5-D2345+1)/365,$D$6/365)),0)</f>
        <v>0</v>
      </c>
      <c r="S2345" s="28">
        <f>'Data &amp; Parameter'!$E$16*'Data &amp; Parameter'!$E$17*('Data &amp; Parameter'!$E$18+'Data &amp; Parameter'!$E$19)*'Data &amp; Parameter'!$E$20*'Data &amp; Parameter'!$E$37*R2345</f>
        <v>0</v>
      </c>
      <c r="T2345" s="28">
        <f t="shared" si="36"/>
        <v>0</v>
      </c>
    </row>
    <row r="2346" spans="1:20" ht="15.75" customHeight="1" x14ac:dyDescent="0.35">
      <c r="A2346">
        <v>2339</v>
      </c>
      <c r="B2346" s="76">
        <v>44237</v>
      </c>
      <c r="C2346" s="1" t="s">
        <v>7416</v>
      </c>
      <c r="D2346" s="76">
        <v>44237</v>
      </c>
      <c r="E2346" s="1" t="s">
        <v>7417</v>
      </c>
      <c r="F2346" s="1" t="s">
        <v>7418</v>
      </c>
      <c r="G2346" s="1" t="s">
        <v>123</v>
      </c>
      <c r="H2346" s="1" t="s">
        <v>124</v>
      </c>
      <c r="I2346" s="1" t="s">
        <v>125</v>
      </c>
      <c r="J2346" s="1" t="s">
        <v>1623</v>
      </c>
      <c r="K2346" s="1" t="s">
        <v>1623</v>
      </c>
      <c r="L2346">
        <f>ROUNDUP(IF(B2346&gt;$D$4,0,($D$4-B2346+1)/365),0)</f>
        <v>0</v>
      </c>
      <c r="M2346">
        <f>ROUNDUP(IF(B2346&gt;$D$5,0,($D$5-B2346+1)/365),0)</f>
        <v>0</v>
      </c>
      <c r="N2346" s="28">
        <f>IF(OR(L2346=1,M2346=1),IF(B2346+364&lt;=$D$5,(B2346+364-$D$4+1)/365,IF(B2346&gt;$D$4,($D$5-B2346+1)/365,$D$6/365)),0)</f>
        <v>0</v>
      </c>
      <c r="O2346" s="28">
        <f>'Data &amp; Parameter'!$E$16*'Data &amp; Parameter'!$E$17*('Data &amp; Parameter'!$E$18+'Data &amp; Parameter'!$E$19)*'Data &amp; Parameter'!$E$20*'Data &amp; Parameter'!$E$37*N2346</f>
        <v>0</v>
      </c>
      <c r="P2346">
        <f>ROUNDUP(IF(D2346&gt;$D$4,0,($D$4-D2346+1)/365),0)</f>
        <v>0</v>
      </c>
      <c r="Q2346">
        <f>ROUNDUP(IF(D2346&gt;$D$5,0,($D$5-D2346+1)/365),0)</f>
        <v>0</v>
      </c>
      <c r="R2346" s="28">
        <f>IF(OR(P2346=1,Q2346=1),IF(D2346+364&lt;=$D$5,(D2346+364-$D$4+1)/365,IF(D2346&gt;$D$4,($D$5-D2346+1)/365,$D$6/365)),0)</f>
        <v>0</v>
      </c>
      <c r="S2346" s="28">
        <f>'Data &amp; Parameter'!$E$16*'Data &amp; Parameter'!$E$17*('Data &amp; Parameter'!$E$18+'Data &amp; Parameter'!$E$19)*'Data &amp; Parameter'!$E$20*'Data &amp; Parameter'!$E$37*R2346</f>
        <v>0</v>
      </c>
      <c r="T2346" s="28">
        <f t="shared" si="36"/>
        <v>0</v>
      </c>
    </row>
    <row r="2347" spans="1:20" ht="15.75" customHeight="1" x14ac:dyDescent="0.35">
      <c r="A2347">
        <v>2340</v>
      </c>
      <c r="B2347" s="76">
        <v>44237</v>
      </c>
      <c r="C2347" s="1" t="s">
        <v>7419</v>
      </c>
      <c r="D2347" s="76">
        <v>44237</v>
      </c>
      <c r="E2347" s="1" t="s">
        <v>7420</v>
      </c>
      <c r="F2347" s="1" t="s">
        <v>7421</v>
      </c>
      <c r="G2347" s="1" t="s">
        <v>123</v>
      </c>
      <c r="H2347" s="1" t="s">
        <v>124</v>
      </c>
      <c r="I2347" s="1" t="s">
        <v>125</v>
      </c>
      <c r="J2347" s="1" t="s">
        <v>1623</v>
      </c>
      <c r="K2347" s="1" t="s">
        <v>1623</v>
      </c>
      <c r="L2347">
        <f>ROUNDUP(IF(B2347&gt;$D$4,0,($D$4-B2347+1)/365),0)</f>
        <v>0</v>
      </c>
      <c r="M2347">
        <f>ROUNDUP(IF(B2347&gt;$D$5,0,($D$5-B2347+1)/365),0)</f>
        <v>0</v>
      </c>
      <c r="N2347" s="28">
        <f>IF(OR(L2347=1,M2347=1),IF(B2347+364&lt;=$D$5,(B2347+364-$D$4+1)/365,IF(B2347&gt;$D$4,($D$5-B2347+1)/365,$D$6/365)),0)</f>
        <v>0</v>
      </c>
      <c r="O2347" s="28">
        <f>'Data &amp; Parameter'!$E$16*'Data &amp; Parameter'!$E$17*('Data &amp; Parameter'!$E$18+'Data &amp; Parameter'!$E$19)*'Data &amp; Parameter'!$E$20*'Data &amp; Parameter'!$E$37*N2347</f>
        <v>0</v>
      </c>
      <c r="P2347">
        <f>ROUNDUP(IF(D2347&gt;$D$4,0,($D$4-D2347+1)/365),0)</f>
        <v>0</v>
      </c>
      <c r="Q2347">
        <f>ROUNDUP(IF(D2347&gt;$D$5,0,($D$5-D2347+1)/365),0)</f>
        <v>0</v>
      </c>
      <c r="R2347" s="28">
        <f>IF(OR(P2347=1,Q2347=1),IF(D2347+364&lt;=$D$5,(D2347+364-$D$4+1)/365,IF(D2347&gt;$D$4,($D$5-D2347+1)/365,$D$6/365)),0)</f>
        <v>0</v>
      </c>
      <c r="S2347" s="28">
        <f>'Data &amp; Parameter'!$E$16*'Data &amp; Parameter'!$E$17*('Data &amp; Parameter'!$E$18+'Data &amp; Parameter'!$E$19)*'Data &amp; Parameter'!$E$20*'Data &amp; Parameter'!$E$37*R2347</f>
        <v>0</v>
      </c>
      <c r="T2347" s="28">
        <f t="shared" si="36"/>
        <v>0</v>
      </c>
    </row>
    <row r="2348" spans="1:20" ht="15.75" customHeight="1" x14ac:dyDescent="0.35">
      <c r="A2348">
        <v>2341</v>
      </c>
      <c r="B2348" s="76">
        <v>44237</v>
      </c>
      <c r="C2348" s="1" t="s">
        <v>7422</v>
      </c>
      <c r="D2348" s="76">
        <v>44237</v>
      </c>
      <c r="E2348" s="1" t="s">
        <v>7423</v>
      </c>
      <c r="F2348" s="1" t="s">
        <v>7424</v>
      </c>
      <c r="G2348" s="1" t="s">
        <v>123</v>
      </c>
      <c r="H2348" s="1" t="s">
        <v>124</v>
      </c>
      <c r="I2348" s="1" t="s">
        <v>125</v>
      </c>
      <c r="J2348" s="1" t="s">
        <v>1623</v>
      </c>
      <c r="K2348" s="1" t="s">
        <v>1623</v>
      </c>
      <c r="L2348">
        <f>ROUNDUP(IF(B2348&gt;$D$4,0,($D$4-B2348+1)/365),0)</f>
        <v>0</v>
      </c>
      <c r="M2348">
        <f>ROUNDUP(IF(B2348&gt;$D$5,0,($D$5-B2348+1)/365),0)</f>
        <v>0</v>
      </c>
      <c r="N2348" s="28">
        <f>IF(OR(L2348=1,M2348=1),IF(B2348+364&lt;=$D$5,(B2348+364-$D$4+1)/365,IF(B2348&gt;$D$4,($D$5-B2348+1)/365,$D$6/365)),0)</f>
        <v>0</v>
      </c>
      <c r="O2348" s="28">
        <f>'Data &amp; Parameter'!$E$16*'Data &amp; Parameter'!$E$17*('Data &amp; Parameter'!$E$18+'Data &amp; Parameter'!$E$19)*'Data &amp; Parameter'!$E$20*'Data &amp; Parameter'!$E$37*N2348</f>
        <v>0</v>
      </c>
      <c r="P2348">
        <f>ROUNDUP(IF(D2348&gt;$D$4,0,($D$4-D2348+1)/365),0)</f>
        <v>0</v>
      </c>
      <c r="Q2348">
        <f>ROUNDUP(IF(D2348&gt;$D$5,0,($D$5-D2348+1)/365),0)</f>
        <v>0</v>
      </c>
      <c r="R2348" s="28">
        <f>IF(OR(P2348=1,Q2348=1),IF(D2348+364&lt;=$D$5,(D2348+364-$D$4+1)/365,IF(D2348&gt;$D$4,($D$5-D2348+1)/365,$D$6/365)),0)</f>
        <v>0</v>
      </c>
      <c r="S2348" s="28">
        <f>'Data &amp; Parameter'!$E$16*'Data &amp; Parameter'!$E$17*('Data &amp; Parameter'!$E$18+'Data &amp; Parameter'!$E$19)*'Data &amp; Parameter'!$E$20*'Data &amp; Parameter'!$E$37*R2348</f>
        <v>0</v>
      </c>
      <c r="T2348" s="28">
        <f t="shared" si="36"/>
        <v>0</v>
      </c>
    </row>
    <row r="2349" spans="1:20" ht="15.75" customHeight="1" x14ac:dyDescent="0.35">
      <c r="A2349">
        <v>2342</v>
      </c>
      <c r="B2349" s="76">
        <v>44237</v>
      </c>
      <c r="C2349" s="1" t="s">
        <v>7425</v>
      </c>
      <c r="D2349" s="76">
        <v>44237</v>
      </c>
      <c r="E2349" s="1" t="s">
        <v>7426</v>
      </c>
      <c r="F2349" s="1" t="s">
        <v>7427</v>
      </c>
      <c r="G2349" s="1" t="s">
        <v>123</v>
      </c>
      <c r="H2349" s="1" t="s">
        <v>124</v>
      </c>
      <c r="I2349" s="1" t="s">
        <v>125</v>
      </c>
      <c r="J2349" s="1" t="s">
        <v>1623</v>
      </c>
      <c r="K2349" s="1" t="s">
        <v>1623</v>
      </c>
      <c r="L2349">
        <f>ROUNDUP(IF(B2349&gt;$D$4,0,($D$4-B2349+1)/365),0)</f>
        <v>0</v>
      </c>
      <c r="M2349">
        <f>ROUNDUP(IF(B2349&gt;$D$5,0,($D$5-B2349+1)/365),0)</f>
        <v>0</v>
      </c>
      <c r="N2349" s="28">
        <f>IF(OR(L2349=1,M2349=1),IF(B2349+364&lt;=$D$5,(B2349+364-$D$4+1)/365,IF(B2349&gt;$D$4,($D$5-B2349+1)/365,$D$6/365)),0)</f>
        <v>0</v>
      </c>
      <c r="O2349" s="28">
        <f>'Data &amp; Parameter'!$E$16*'Data &amp; Parameter'!$E$17*('Data &amp; Parameter'!$E$18+'Data &amp; Parameter'!$E$19)*'Data &amp; Parameter'!$E$20*'Data &amp; Parameter'!$E$37*N2349</f>
        <v>0</v>
      </c>
      <c r="P2349">
        <f>ROUNDUP(IF(D2349&gt;$D$4,0,($D$4-D2349+1)/365),0)</f>
        <v>0</v>
      </c>
      <c r="Q2349">
        <f>ROUNDUP(IF(D2349&gt;$D$5,0,($D$5-D2349+1)/365),0)</f>
        <v>0</v>
      </c>
      <c r="R2349" s="28">
        <f>IF(OR(P2349=1,Q2349=1),IF(D2349+364&lt;=$D$5,(D2349+364-$D$4+1)/365,IF(D2349&gt;$D$4,($D$5-D2349+1)/365,$D$6/365)),0)</f>
        <v>0</v>
      </c>
      <c r="S2349" s="28">
        <f>'Data &amp; Parameter'!$E$16*'Data &amp; Parameter'!$E$17*('Data &amp; Parameter'!$E$18+'Data &amp; Parameter'!$E$19)*'Data &amp; Parameter'!$E$20*'Data &amp; Parameter'!$E$37*R2349</f>
        <v>0</v>
      </c>
      <c r="T2349" s="28">
        <f t="shared" si="36"/>
        <v>0</v>
      </c>
    </row>
    <row r="2350" spans="1:20" ht="15.75" customHeight="1" x14ac:dyDescent="0.35">
      <c r="A2350">
        <v>2343</v>
      </c>
      <c r="B2350" s="76">
        <v>44237</v>
      </c>
      <c r="C2350" s="1" t="s">
        <v>7428</v>
      </c>
      <c r="D2350" s="76">
        <v>44237</v>
      </c>
      <c r="E2350" s="1" t="s">
        <v>7429</v>
      </c>
      <c r="F2350" s="1" t="s">
        <v>7430</v>
      </c>
      <c r="G2350" s="1" t="s">
        <v>123</v>
      </c>
      <c r="H2350" s="1" t="s">
        <v>124</v>
      </c>
      <c r="I2350" s="1" t="s">
        <v>125</v>
      </c>
      <c r="J2350" s="1" t="s">
        <v>1812</v>
      </c>
      <c r="K2350" s="1" t="s">
        <v>1812</v>
      </c>
      <c r="L2350">
        <f>ROUNDUP(IF(B2350&gt;$D$4,0,($D$4-B2350+1)/365),0)</f>
        <v>0</v>
      </c>
      <c r="M2350">
        <f>ROUNDUP(IF(B2350&gt;$D$5,0,($D$5-B2350+1)/365),0)</f>
        <v>0</v>
      </c>
      <c r="N2350" s="28">
        <f>IF(OR(L2350=1,M2350=1),IF(B2350+364&lt;=$D$5,(B2350+364-$D$4+1)/365,IF(B2350&gt;$D$4,($D$5-B2350+1)/365,$D$6/365)),0)</f>
        <v>0</v>
      </c>
      <c r="O2350" s="28">
        <f>'Data &amp; Parameter'!$E$16*'Data &amp; Parameter'!$E$17*('Data &amp; Parameter'!$E$18+'Data &amp; Parameter'!$E$19)*'Data &amp; Parameter'!$E$20*'Data &amp; Parameter'!$E$37*N2350</f>
        <v>0</v>
      </c>
      <c r="P2350">
        <f>ROUNDUP(IF(D2350&gt;$D$4,0,($D$4-D2350+1)/365),0)</f>
        <v>0</v>
      </c>
      <c r="Q2350">
        <f>ROUNDUP(IF(D2350&gt;$D$5,0,($D$5-D2350+1)/365),0)</f>
        <v>0</v>
      </c>
      <c r="R2350" s="28">
        <f>IF(OR(P2350=1,Q2350=1),IF(D2350+364&lt;=$D$5,(D2350+364-$D$4+1)/365,IF(D2350&gt;$D$4,($D$5-D2350+1)/365,$D$6/365)),0)</f>
        <v>0</v>
      </c>
      <c r="S2350" s="28">
        <f>'Data &amp; Parameter'!$E$16*'Data &amp; Parameter'!$E$17*('Data &amp; Parameter'!$E$18+'Data &amp; Parameter'!$E$19)*'Data &amp; Parameter'!$E$20*'Data &amp; Parameter'!$E$37*R2350</f>
        <v>0</v>
      </c>
      <c r="T2350" s="28">
        <f t="shared" si="36"/>
        <v>0</v>
      </c>
    </row>
    <row r="2351" spans="1:20" ht="15.75" customHeight="1" x14ac:dyDescent="0.35">
      <c r="A2351">
        <v>2344</v>
      </c>
      <c r="B2351" s="76">
        <v>44237</v>
      </c>
      <c r="C2351" s="1" t="s">
        <v>7431</v>
      </c>
      <c r="D2351" s="76">
        <v>44237</v>
      </c>
      <c r="E2351" s="1" t="s">
        <v>7432</v>
      </c>
      <c r="F2351" s="1" t="s">
        <v>7433</v>
      </c>
      <c r="G2351" s="1" t="s">
        <v>123</v>
      </c>
      <c r="H2351" s="1" t="s">
        <v>124</v>
      </c>
      <c r="I2351" s="1" t="s">
        <v>125</v>
      </c>
      <c r="J2351" s="1" t="s">
        <v>1812</v>
      </c>
      <c r="K2351" s="1" t="s">
        <v>1812</v>
      </c>
      <c r="L2351">
        <f>ROUNDUP(IF(B2351&gt;$D$4,0,($D$4-B2351+1)/365),0)</f>
        <v>0</v>
      </c>
      <c r="M2351">
        <f>ROUNDUP(IF(B2351&gt;$D$5,0,($D$5-B2351+1)/365),0)</f>
        <v>0</v>
      </c>
      <c r="N2351" s="28">
        <f>IF(OR(L2351=1,M2351=1),IF(B2351+364&lt;=$D$5,(B2351+364-$D$4+1)/365,IF(B2351&gt;$D$4,($D$5-B2351+1)/365,$D$6/365)),0)</f>
        <v>0</v>
      </c>
      <c r="O2351" s="28">
        <f>'Data &amp; Parameter'!$E$16*'Data &amp; Parameter'!$E$17*('Data &amp; Parameter'!$E$18+'Data &amp; Parameter'!$E$19)*'Data &amp; Parameter'!$E$20*'Data &amp; Parameter'!$E$37*N2351</f>
        <v>0</v>
      </c>
      <c r="P2351">
        <f>ROUNDUP(IF(D2351&gt;$D$4,0,($D$4-D2351+1)/365),0)</f>
        <v>0</v>
      </c>
      <c r="Q2351">
        <f>ROUNDUP(IF(D2351&gt;$D$5,0,($D$5-D2351+1)/365),0)</f>
        <v>0</v>
      </c>
      <c r="R2351" s="28">
        <f>IF(OR(P2351=1,Q2351=1),IF(D2351+364&lt;=$D$5,(D2351+364-$D$4+1)/365,IF(D2351&gt;$D$4,($D$5-D2351+1)/365,$D$6/365)),0)</f>
        <v>0</v>
      </c>
      <c r="S2351" s="28">
        <f>'Data &amp; Parameter'!$E$16*'Data &amp; Parameter'!$E$17*('Data &amp; Parameter'!$E$18+'Data &amp; Parameter'!$E$19)*'Data &amp; Parameter'!$E$20*'Data &amp; Parameter'!$E$37*R2351</f>
        <v>0</v>
      </c>
      <c r="T2351" s="28">
        <f t="shared" si="36"/>
        <v>0</v>
      </c>
    </row>
    <row r="2352" spans="1:20" ht="15.75" customHeight="1" x14ac:dyDescent="0.35">
      <c r="A2352">
        <v>2345</v>
      </c>
      <c r="B2352" s="76">
        <v>44237</v>
      </c>
      <c r="C2352" s="1" t="s">
        <v>7434</v>
      </c>
      <c r="D2352" s="76">
        <v>44237</v>
      </c>
      <c r="E2352" s="1" t="s">
        <v>7435</v>
      </c>
      <c r="F2352" s="1" t="s">
        <v>7436</v>
      </c>
      <c r="G2352" s="1" t="s">
        <v>123</v>
      </c>
      <c r="H2352" s="1" t="s">
        <v>124</v>
      </c>
      <c r="I2352" s="1" t="s">
        <v>125</v>
      </c>
      <c r="J2352" s="1" t="s">
        <v>1616</v>
      </c>
      <c r="K2352" s="1" t="s">
        <v>1616</v>
      </c>
      <c r="L2352">
        <f>ROUNDUP(IF(B2352&gt;$D$4,0,($D$4-B2352+1)/365),0)</f>
        <v>0</v>
      </c>
      <c r="M2352">
        <f>ROUNDUP(IF(B2352&gt;$D$5,0,($D$5-B2352+1)/365),0)</f>
        <v>0</v>
      </c>
      <c r="N2352" s="28">
        <f>IF(OR(L2352=1,M2352=1),IF(B2352+364&lt;=$D$5,(B2352+364-$D$4+1)/365,IF(B2352&gt;$D$4,($D$5-B2352+1)/365,$D$6/365)),0)</f>
        <v>0</v>
      </c>
      <c r="O2352" s="28">
        <f>'Data &amp; Parameter'!$E$16*'Data &amp; Parameter'!$E$17*('Data &amp; Parameter'!$E$18+'Data &amp; Parameter'!$E$19)*'Data &amp; Parameter'!$E$20*'Data &amp; Parameter'!$E$37*N2352</f>
        <v>0</v>
      </c>
      <c r="P2352">
        <f>ROUNDUP(IF(D2352&gt;$D$4,0,($D$4-D2352+1)/365),0)</f>
        <v>0</v>
      </c>
      <c r="Q2352">
        <f>ROUNDUP(IF(D2352&gt;$D$5,0,($D$5-D2352+1)/365),0)</f>
        <v>0</v>
      </c>
      <c r="R2352" s="28">
        <f>IF(OR(P2352=1,Q2352=1),IF(D2352+364&lt;=$D$5,(D2352+364-$D$4+1)/365,IF(D2352&gt;$D$4,($D$5-D2352+1)/365,$D$6/365)),0)</f>
        <v>0</v>
      </c>
      <c r="S2352" s="28">
        <f>'Data &amp; Parameter'!$E$16*'Data &amp; Parameter'!$E$17*('Data &amp; Parameter'!$E$18+'Data &amp; Parameter'!$E$19)*'Data &amp; Parameter'!$E$20*'Data &amp; Parameter'!$E$37*R2352</f>
        <v>0</v>
      </c>
      <c r="T2352" s="28">
        <f t="shared" si="36"/>
        <v>0</v>
      </c>
    </row>
    <row r="2353" spans="1:20" ht="15.75" customHeight="1" x14ac:dyDescent="0.35">
      <c r="A2353">
        <v>2346</v>
      </c>
      <c r="B2353" s="76">
        <v>44237</v>
      </c>
      <c r="C2353" s="1" t="s">
        <v>7437</v>
      </c>
      <c r="D2353" s="76">
        <v>44237</v>
      </c>
      <c r="E2353" s="1" t="s">
        <v>7438</v>
      </c>
      <c r="F2353" s="1" t="s">
        <v>7439</v>
      </c>
      <c r="G2353" s="1" t="s">
        <v>123</v>
      </c>
      <c r="H2353" s="1" t="s">
        <v>124</v>
      </c>
      <c r="I2353" s="1" t="s">
        <v>125</v>
      </c>
      <c r="J2353" s="1" t="s">
        <v>5979</v>
      </c>
      <c r="K2353" s="1" t="s">
        <v>5980</v>
      </c>
      <c r="L2353">
        <f>ROUNDUP(IF(B2353&gt;$D$4,0,($D$4-B2353+1)/365),0)</f>
        <v>0</v>
      </c>
      <c r="M2353">
        <f>ROUNDUP(IF(B2353&gt;$D$5,0,($D$5-B2353+1)/365),0)</f>
        <v>0</v>
      </c>
      <c r="N2353" s="28">
        <f>IF(OR(L2353=1,M2353=1),IF(B2353+364&lt;=$D$5,(B2353+364-$D$4+1)/365,IF(B2353&gt;$D$4,($D$5-B2353+1)/365,$D$6/365)),0)</f>
        <v>0</v>
      </c>
      <c r="O2353" s="28">
        <f>'Data &amp; Parameter'!$E$16*'Data &amp; Parameter'!$E$17*('Data &amp; Parameter'!$E$18+'Data &amp; Parameter'!$E$19)*'Data &amp; Parameter'!$E$20*'Data &amp; Parameter'!$E$37*N2353</f>
        <v>0</v>
      </c>
      <c r="P2353">
        <f>ROUNDUP(IF(D2353&gt;$D$4,0,($D$4-D2353+1)/365),0)</f>
        <v>0</v>
      </c>
      <c r="Q2353">
        <f>ROUNDUP(IF(D2353&gt;$D$5,0,($D$5-D2353+1)/365),0)</f>
        <v>0</v>
      </c>
      <c r="R2353" s="28">
        <f>IF(OR(P2353=1,Q2353=1),IF(D2353+364&lt;=$D$5,(D2353+364-$D$4+1)/365,IF(D2353&gt;$D$4,($D$5-D2353+1)/365,$D$6/365)),0)</f>
        <v>0</v>
      </c>
      <c r="S2353" s="28">
        <f>'Data &amp; Parameter'!$E$16*'Data &amp; Parameter'!$E$17*('Data &amp; Parameter'!$E$18+'Data &amp; Parameter'!$E$19)*'Data &amp; Parameter'!$E$20*'Data &amp; Parameter'!$E$37*R2353</f>
        <v>0</v>
      </c>
      <c r="T2353" s="28">
        <f t="shared" si="36"/>
        <v>0</v>
      </c>
    </row>
    <row r="2354" spans="1:20" ht="15.75" customHeight="1" x14ac:dyDescent="0.35">
      <c r="A2354">
        <v>2347</v>
      </c>
      <c r="B2354" s="76">
        <v>44237</v>
      </c>
      <c r="C2354" s="1" t="s">
        <v>7440</v>
      </c>
      <c r="D2354" s="76">
        <v>44237</v>
      </c>
      <c r="E2354" s="1" t="s">
        <v>7441</v>
      </c>
      <c r="F2354" s="1" t="s">
        <v>7442</v>
      </c>
      <c r="G2354" s="1" t="s">
        <v>123</v>
      </c>
      <c r="H2354" s="1" t="s">
        <v>124</v>
      </c>
      <c r="I2354" s="1" t="s">
        <v>125</v>
      </c>
      <c r="J2354" s="1" t="s">
        <v>5979</v>
      </c>
      <c r="K2354" s="1" t="s">
        <v>5980</v>
      </c>
      <c r="L2354">
        <f>ROUNDUP(IF(B2354&gt;$D$4,0,($D$4-B2354+1)/365),0)</f>
        <v>0</v>
      </c>
      <c r="M2354">
        <f>ROUNDUP(IF(B2354&gt;$D$5,0,($D$5-B2354+1)/365),0)</f>
        <v>0</v>
      </c>
      <c r="N2354" s="28">
        <f>IF(OR(L2354=1,M2354=1),IF(B2354+364&lt;=$D$5,(B2354+364-$D$4+1)/365,IF(B2354&gt;$D$4,($D$5-B2354+1)/365,$D$6/365)),0)</f>
        <v>0</v>
      </c>
      <c r="O2354" s="28">
        <f>'Data &amp; Parameter'!$E$16*'Data &amp; Parameter'!$E$17*('Data &amp; Parameter'!$E$18+'Data &amp; Parameter'!$E$19)*'Data &amp; Parameter'!$E$20*'Data &amp; Parameter'!$E$37*N2354</f>
        <v>0</v>
      </c>
      <c r="P2354">
        <f>ROUNDUP(IF(D2354&gt;$D$4,0,($D$4-D2354+1)/365),0)</f>
        <v>0</v>
      </c>
      <c r="Q2354">
        <f>ROUNDUP(IF(D2354&gt;$D$5,0,($D$5-D2354+1)/365),0)</f>
        <v>0</v>
      </c>
      <c r="R2354" s="28">
        <f>IF(OR(P2354=1,Q2354=1),IF(D2354+364&lt;=$D$5,(D2354+364-$D$4+1)/365,IF(D2354&gt;$D$4,($D$5-D2354+1)/365,$D$6/365)),0)</f>
        <v>0</v>
      </c>
      <c r="S2354" s="28">
        <f>'Data &amp; Parameter'!$E$16*'Data &amp; Parameter'!$E$17*('Data &amp; Parameter'!$E$18+'Data &amp; Parameter'!$E$19)*'Data &amp; Parameter'!$E$20*'Data &amp; Parameter'!$E$37*R2354</f>
        <v>0</v>
      </c>
      <c r="T2354" s="28">
        <f t="shared" si="36"/>
        <v>0</v>
      </c>
    </row>
    <row r="2355" spans="1:20" ht="15.75" customHeight="1" x14ac:dyDescent="0.35">
      <c r="A2355">
        <v>2348</v>
      </c>
      <c r="B2355" s="76">
        <v>44237</v>
      </c>
      <c r="C2355" s="1" t="s">
        <v>7443</v>
      </c>
      <c r="D2355" s="76">
        <v>44237</v>
      </c>
      <c r="E2355" s="1" t="s">
        <v>7444</v>
      </c>
      <c r="F2355" s="1" t="s">
        <v>7445</v>
      </c>
      <c r="G2355" s="1" t="s">
        <v>123</v>
      </c>
      <c r="H2355" s="1" t="s">
        <v>124</v>
      </c>
      <c r="I2355" s="1" t="s">
        <v>125</v>
      </c>
      <c r="J2355" s="1" t="s">
        <v>5979</v>
      </c>
      <c r="K2355" s="1" t="s">
        <v>5980</v>
      </c>
      <c r="L2355">
        <f>ROUNDUP(IF(B2355&gt;$D$4,0,($D$4-B2355+1)/365),0)</f>
        <v>0</v>
      </c>
      <c r="M2355">
        <f>ROUNDUP(IF(B2355&gt;$D$5,0,($D$5-B2355+1)/365),0)</f>
        <v>0</v>
      </c>
      <c r="N2355" s="28">
        <f>IF(OR(L2355=1,M2355=1),IF(B2355+364&lt;=$D$5,(B2355+364-$D$4+1)/365,IF(B2355&gt;$D$4,($D$5-B2355+1)/365,$D$6/365)),0)</f>
        <v>0</v>
      </c>
      <c r="O2355" s="28">
        <f>'Data &amp; Parameter'!$E$16*'Data &amp; Parameter'!$E$17*('Data &amp; Parameter'!$E$18+'Data &amp; Parameter'!$E$19)*'Data &amp; Parameter'!$E$20*'Data &amp; Parameter'!$E$37*N2355</f>
        <v>0</v>
      </c>
      <c r="P2355">
        <f>ROUNDUP(IF(D2355&gt;$D$4,0,($D$4-D2355+1)/365),0)</f>
        <v>0</v>
      </c>
      <c r="Q2355">
        <f>ROUNDUP(IF(D2355&gt;$D$5,0,($D$5-D2355+1)/365),0)</f>
        <v>0</v>
      </c>
      <c r="R2355" s="28">
        <f>IF(OR(P2355=1,Q2355=1),IF(D2355+364&lt;=$D$5,(D2355+364-$D$4+1)/365,IF(D2355&gt;$D$4,($D$5-D2355+1)/365,$D$6/365)),0)</f>
        <v>0</v>
      </c>
      <c r="S2355" s="28">
        <f>'Data &amp; Parameter'!$E$16*'Data &amp; Parameter'!$E$17*('Data &amp; Parameter'!$E$18+'Data &amp; Parameter'!$E$19)*'Data &amp; Parameter'!$E$20*'Data &amp; Parameter'!$E$37*R2355</f>
        <v>0</v>
      </c>
      <c r="T2355" s="28">
        <f t="shared" si="36"/>
        <v>0</v>
      </c>
    </row>
    <row r="2356" spans="1:20" ht="15.75" customHeight="1" x14ac:dyDescent="0.35">
      <c r="A2356">
        <v>2349</v>
      </c>
      <c r="B2356" s="76">
        <v>44237</v>
      </c>
      <c r="C2356" s="1" t="s">
        <v>7446</v>
      </c>
      <c r="D2356" s="76">
        <v>44237</v>
      </c>
      <c r="E2356" s="1" t="s">
        <v>7447</v>
      </c>
      <c r="F2356" s="1" t="s">
        <v>7448</v>
      </c>
      <c r="G2356" s="1" t="s">
        <v>123</v>
      </c>
      <c r="H2356" s="1" t="s">
        <v>124</v>
      </c>
      <c r="I2356" s="1" t="s">
        <v>125</v>
      </c>
      <c r="J2356" s="1" t="s">
        <v>5979</v>
      </c>
      <c r="K2356" s="1" t="s">
        <v>5980</v>
      </c>
      <c r="L2356">
        <f>ROUNDUP(IF(B2356&gt;$D$4,0,($D$4-B2356+1)/365),0)</f>
        <v>0</v>
      </c>
      <c r="M2356">
        <f>ROUNDUP(IF(B2356&gt;$D$5,0,($D$5-B2356+1)/365),0)</f>
        <v>0</v>
      </c>
      <c r="N2356" s="28">
        <f>IF(OR(L2356=1,M2356=1),IF(B2356+364&lt;=$D$5,(B2356+364-$D$4+1)/365,IF(B2356&gt;$D$4,($D$5-B2356+1)/365,$D$6/365)),0)</f>
        <v>0</v>
      </c>
      <c r="O2356" s="28">
        <f>'Data &amp; Parameter'!$E$16*'Data &amp; Parameter'!$E$17*('Data &amp; Parameter'!$E$18+'Data &amp; Parameter'!$E$19)*'Data &amp; Parameter'!$E$20*'Data &amp; Parameter'!$E$37*N2356</f>
        <v>0</v>
      </c>
      <c r="P2356">
        <f>ROUNDUP(IF(D2356&gt;$D$4,0,($D$4-D2356+1)/365),0)</f>
        <v>0</v>
      </c>
      <c r="Q2356">
        <f>ROUNDUP(IF(D2356&gt;$D$5,0,($D$5-D2356+1)/365),0)</f>
        <v>0</v>
      </c>
      <c r="R2356" s="28">
        <f>IF(OR(P2356=1,Q2356=1),IF(D2356+364&lt;=$D$5,(D2356+364-$D$4+1)/365,IF(D2356&gt;$D$4,($D$5-D2356+1)/365,$D$6/365)),0)</f>
        <v>0</v>
      </c>
      <c r="S2356" s="28">
        <f>'Data &amp; Parameter'!$E$16*'Data &amp; Parameter'!$E$17*('Data &amp; Parameter'!$E$18+'Data &amp; Parameter'!$E$19)*'Data &amp; Parameter'!$E$20*'Data &amp; Parameter'!$E$37*R2356</f>
        <v>0</v>
      </c>
      <c r="T2356" s="28">
        <f t="shared" si="36"/>
        <v>0</v>
      </c>
    </row>
    <row r="2357" spans="1:20" ht="15.75" customHeight="1" x14ac:dyDescent="0.35">
      <c r="A2357">
        <v>2350</v>
      </c>
      <c r="B2357" s="76">
        <v>44237</v>
      </c>
      <c r="C2357" s="1" t="s">
        <v>7449</v>
      </c>
      <c r="D2357" s="76">
        <v>44237</v>
      </c>
      <c r="E2357" s="1" t="s">
        <v>7450</v>
      </c>
      <c r="F2357" s="1" t="s">
        <v>7451</v>
      </c>
      <c r="G2357" s="1" t="s">
        <v>123</v>
      </c>
      <c r="H2357" s="1" t="s">
        <v>124</v>
      </c>
      <c r="I2357" s="1" t="s">
        <v>125</v>
      </c>
      <c r="J2357" s="1" t="s">
        <v>5979</v>
      </c>
      <c r="K2357" s="1" t="s">
        <v>5980</v>
      </c>
      <c r="L2357">
        <f>ROUNDUP(IF(B2357&gt;$D$4,0,($D$4-B2357+1)/365),0)</f>
        <v>0</v>
      </c>
      <c r="M2357">
        <f>ROUNDUP(IF(B2357&gt;$D$5,0,($D$5-B2357+1)/365),0)</f>
        <v>0</v>
      </c>
      <c r="N2357" s="28">
        <f>IF(OR(L2357=1,M2357=1),IF(B2357+364&lt;=$D$5,(B2357+364-$D$4+1)/365,IF(B2357&gt;$D$4,($D$5-B2357+1)/365,$D$6/365)),0)</f>
        <v>0</v>
      </c>
      <c r="O2357" s="28">
        <f>'Data &amp; Parameter'!$E$16*'Data &amp; Parameter'!$E$17*('Data &amp; Parameter'!$E$18+'Data &amp; Parameter'!$E$19)*'Data &amp; Parameter'!$E$20*'Data &amp; Parameter'!$E$37*N2357</f>
        <v>0</v>
      </c>
      <c r="P2357">
        <f>ROUNDUP(IF(D2357&gt;$D$4,0,($D$4-D2357+1)/365),0)</f>
        <v>0</v>
      </c>
      <c r="Q2357">
        <f>ROUNDUP(IF(D2357&gt;$D$5,0,($D$5-D2357+1)/365),0)</f>
        <v>0</v>
      </c>
      <c r="R2357" s="28">
        <f>IF(OR(P2357=1,Q2357=1),IF(D2357+364&lt;=$D$5,(D2357+364-$D$4+1)/365,IF(D2357&gt;$D$4,($D$5-D2357+1)/365,$D$6/365)),0)</f>
        <v>0</v>
      </c>
      <c r="S2357" s="28">
        <f>'Data &amp; Parameter'!$E$16*'Data &amp; Parameter'!$E$17*('Data &amp; Parameter'!$E$18+'Data &amp; Parameter'!$E$19)*'Data &amp; Parameter'!$E$20*'Data &amp; Parameter'!$E$37*R2357</f>
        <v>0</v>
      </c>
      <c r="T2357" s="28">
        <f t="shared" si="36"/>
        <v>0</v>
      </c>
    </row>
    <row r="2358" spans="1:20" ht="15.75" customHeight="1" x14ac:dyDescent="0.35">
      <c r="A2358">
        <v>2351</v>
      </c>
      <c r="B2358" s="76">
        <v>44237</v>
      </c>
      <c r="C2358" s="1" t="s">
        <v>7452</v>
      </c>
      <c r="D2358" s="76">
        <v>44237</v>
      </c>
      <c r="E2358" s="1" t="s">
        <v>7453</v>
      </c>
      <c r="F2358" s="1" t="s">
        <v>7454</v>
      </c>
      <c r="G2358" s="1" t="s">
        <v>123</v>
      </c>
      <c r="H2358" s="1" t="s">
        <v>124</v>
      </c>
      <c r="I2358" s="1" t="s">
        <v>125</v>
      </c>
      <c r="J2358" s="1" t="s">
        <v>5979</v>
      </c>
      <c r="K2358" s="1" t="s">
        <v>5980</v>
      </c>
      <c r="L2358">
        <f>ROUNDUP(IF(B2358&gt;$D$4,0,($D$4-B2358+1)/365),0)</f>
        <v>0</v>
      </c>
      <c r="M2358">
        <f>ROUNDUP(IF(B2358&gt;$D$5,0,($D$5-B2358+1)/365),0)</f>
        <v>0</v>
      </c>
      <c r="N2358" s="28">
        <f>IF(OR(L2358=1,M2358=1),IF(B2358+364&lt;=$D$5,(B2358+364-$D$4+1)/365,IF(B2358&gt;$D$4,($D$5-B2358+1)/365,$D$6/365)),0)</f>
        <v>0</v>
      </c>
      <c r="O2358" s="28">
        <f>'Data &amp; Parameter'!$E$16*'Data &amp; Parameter'!$E$17*('Data &amp; Parameter'!$E$18+'Data &amp; Parameter'!$E$19)*'Data &amp; Parameter'!$E$20*'Data &amp; Parameter'!$E$37*N2358</f>
        <v>0</v>
      </c>
      <c r="P2358">
        <f>ROUNDUP(IF(D2358&gt;$D$4,0,($D$4-D2358+1)/365),0)</f>
        <v>0</v>
      </c>
      <c r="Q2358">
        <f>ROUNDUP(IF(D2358&gt;$D$5,0,($D$5-D2358+1)/365),0)</f>
        <v>0</v>
      </c>
      <c r="R2358" s="28">
        <f>IF(OR(P2358=1,Q2358=1),IF(D2358+364&lt;=$D$5,(D2358+364-$D$4+1)/365,IF(D2358&gt;$D$4,($D$5-D2358+1)/365,$D$6/365)),0)</f>
        <v>0</v>
      </c>
      <c r="S2358" s="28">
        <f>'Data &amp; Parameter'!$E$16*'Data &amp; Parameter'!$E$17*('Data &amp; Parameter'!$E$18+'Data &amp; Parameter'!$E$19)*'Data &amp; Parameter'!$E$20*'Data &amp; Parameter'!$E$37*R2358</f>
        <v>0</v>
      </c>
      <c r="T2358" s="28">
        <f t="shared" si="36"/>
        <v>0</v>
      </c>
    </row>
    <row r="2359" spans="1:20" ht="15.75" customHeight="1" x14ac:dyDescent="0.35">
      <c r="A2359">
        <v>2352</v>
      </c>
      <c r="B2359" s="76">
        <v>44238</v>
      </c>
      <c r="C2359" s="1" t="s">
        <v>7455</v>
      </c>
      <c r="D2359" s="76">
        <v>44238</v>
      </c>
      <c r="E2359" s="1" t="s">
        <v>7456</v>
      </c>
      <c r="F2359" s="1" t="s">
        <v>7457</v>
      </c>
      <c r="G2359" s="1" t="s">
        <v>123</v>
      </c>
      <c r="H2359" s="1" t="s">
        <v>124</v>
      </c>
      <c r="I2359" s="1" t="s">
        <v>125</v>
      </c>
      <c r="J2359" s="1" t="s">
        <v>5979</v>
      </c>
      <c r="K2359" s="1" t="s">
        <v>5980</v>
      </c>
      <c r="L2359">
        <f>ROUNDUP(IF(B2359&gt;$D$4,0,($D$4-B2359+1)/365),0)</f>
        <v>0</v>
      </c>
      <c r="M2359">
        <f>ROUNDUP(IF(B2359&gt;$D$5,0,($D$5-B2359+1)/365),0)</f>
        <v>0</v>
      </c>
      <c r="N2359" s="28">
        <f>IF(OR(L2359=1,M2359=1),IF(B2359+364&lt;=$D$5,(B2359+364-$D$4+1)/365,IF(B2359&gt;$D$4,($D$5-B2359+1)/365,$D$6/365)),0)</f>
        <v>0</v>
      </c>
      <c r="O2359" s="28">
        <f>'Data &amp; Parameter'!$E$16*'Data &amp; Parameter'!$E$17*('Data &amp; Parameter'!$E$18+'Data &amp; Parameter'!$E$19)*'Data &amp; Parameter'!$E$20*'Data &amp; Parameter'!$E$37*N2359</f>
        <v>0</v>
      </c>
      <c r="P2359">
        <f>ROUNDUP(IF(D2359&gt;$D$4,0,($D$4-D2359+1)/365),0)</f>
        <v>0</v>
      </c>
      <c r="Q2359">
        <f>ROUNDUP(IF(D2359&gt;$D$5,0,($D$5-D2359+1)/365),0)</f>
        <v>0</v>
      </c>
      <c r="R2359" s="28">
        <f>IF(OR(P2359=1,Q2359=1),IF(D2359+364&lt;=$D$5,(D2359+364-$D$4+1)/365,IF(D2359&gt;$D$4,($D$5-D2359+1)/365,$D$6/365)),0)</f>
        <v>0</v>
      </c>
      <c r="S2359" s="28">
        <f>'Data &amp; Parameter'!$E$16*'Data &amp; Parameter'!$E$17*('Data &amp; Parameter'!$E$18+'Data &amp; Parameter'!$E$19)*'Data &amp; Parameter'!$E$20*'Data &amp; Parameter'!$E$37*R2359</f>
        <v>0</v>
      </c>
      <c r="T2359" s="28">
        <f t="shared" si="36"/>
        <v>0</v>
      </c>
    </row>
    <row r="2360" spans="1:20" ht="15.75" customHeight="1" x14ac:dyDescent="0.35">
      <c r="A2360">
        <v>2353</v>
      </c>
      <c r="B2360" s="76">
        <v>44238</v>
      </c>
      <c r="C2360" s="1" t="s">
        <v>7458</v>
      </c>
      <c r="D2360" s="76">
        <v>44238</v>
      </c>
      <c r="E2360" s="1" t="s">
        <v>7459</v>
      </c>
      <c r="F2360" s="1" t="s">
        <v>7460</v>
      </c>
      <c r="G2360" s="1" t="s">
        <v>123</v>
      </c>
      <c r="H2360" s="1" t="s">
        <v>124</v>
      </c>
      <c r="I2360" s="1" t="s">
        <v>125</v>
      </c>
      <c r="J2360" s="1" t="s">
        <v>5979</v>
      </c>
      <c r="K2360" s="1" t="s">
        <v>5980</v>
      </c>
      <c r="L2360">
        <f>ROUNDUP(IF(B2360&gt;$D$4,0,($D$4-B2360+1)/365),0)</f>
        <v>0</v>
      </c>
      <c r="M2360">
        <f>ROUNDUP(IF(B2360&gt;$D$5,0,($D$5-B2360+1)/365),0)</f>
        <v>0</v>
      </c>
      <c r="N2360" s="28">
        <f>IF(OR(L2360=1,M2360=1),IF(B2360+364&lt;=$D$5,(B2360+364-$D$4+1)/365,IF(B2360&gt;$D$4,($D$5-B2360+1)/365,$D$6/365)),0)</f>
        <v>0</v>
      </c>
      <c r="O2360" s="28">
        <f>'Data &amp; Parameter'!$E$16*'Data &amp; Parameter'!$E$17*('Data &amp; Parameter'!$E$18+'Data &amp; Parameter'!$E$19)*'Data &amp; Parameter'!$E$20*'Data &amp; Parameter'!$E$37*N2360</f>
        <v>0</v>
      </c>
      <c r="P2360">
        <f>ROUNDUP(IF(D2360&gt;$D$4,0,($D$4-D2360+1)/365),0)</f>
        <v>0</v>
      </c>
      <c r="Q2360">
        <f>ROUNDUP(IF(D2360&gt;$D$5,0,($D$5-D2360+1)/365),0)</f>
        <v>0</v>
      </c>
      <c r="R2360" s="28">
        <f>IF(OR(P2360=1,Q2360=1),IF(D2360+364&lt;=$D$5,(D2360+364-$D$4+1)/365,IF(D2360&gt;$D$4,($D$5-D2360+1)/365,$D$6/365)),0)</f>
        <v>0</v>
      </c>
      <c r="S2360" s="28">
        <f>'Data &amp; Parameter'!$E$16*'Data &amp; Parameter'!$E$17*('Data &amp; Parameter'!$E$18+'Data &amp; Parameter'!$E$19)*'Data &amp; Parameter'!$E$20*'Data &amp; Parameter'!$E$37*R2360</f>
        <v>0</v>
      </c>
      <c r="T2360" s="28">
        <f t="shared" si="36"/>
        <v>0</v>
      </c>
    </row>
    <row r="2361" spans="1:20" ht="15.75" customHeight="1" x14ac:dyDescent="0.35">
      <c r="A2361">
        <v>2354</v>
      </c>
      <c r="B2361" s="76">
        <v>44238</v>
      </c>
      <c r="C2361" s="1" t="s">
        <v>7461</v>
      </c>
      <c r="D2361" s="76">
        <v>44238</v>
      </c>
      <c r="E2361" s="1" t="s">
        <v>7462</v>
      </c>
      <c r="F2361" s="1" t="s">
        <v>7463</v>
      </c>
      <c r="G2361" s="1" t="s">
        <v>123</v>
      </c>
      <c r="H2361" s="1" t="s">
        <v>124</v>
      </c>
      <c r="I2361" s="1" t="s">
        <v>125</v>
      </c>
      <c r="J2361" s="1" t="s">
        <v>6863</v>
      </c>
      <c r="K2361" s="1" t="s">
        <v>5980</v>
      </c>
      <c r="L2361">
        <f>ROUNDUP(IF(B2361&gt;$D$4,0,($D$4-B2361+1)/365),0)</f>
        <v>0</v>
      </c>
      <c r="M2361">
        <f>ROUNDUP(IF(B2361&gt;$D$5,0,($D$5-B2361+1)/365),0)</f>
        <v>0</v>
      </c>
      <c r="N2361" s="28">
        <f>IF(OR(L2361=1,M2361=1),IF(B2361+364&lt;=$D$5,(B2361+364-$D$4+1)/365,IF(B2361&gt;$D$4,($D$5-B2361+1)/365,$D$6/365)),0)</f>
        <v>0</v>
      </c>
      <c r="O2361" s="28">
        <f>'Data &amp; Parameter'!$E$16*'Data &amp; Parameter'!$E$17*('Data &amp; Parameter'!$E$18+'Data &amp; Parameter'!$E$19)*'Data &amp; Parameter'!$E$20*'Data &amp; Parameter'!$E$37*N2361</f>
        <v>0</v>
      </c>
      <c r="P2361">
        <f>ROUNDUP(IF(D2361&gt;$D$4,0,($D$4-D2361+1)/365),0)</f>
        <v>0</v>
      </c>
      <c r="Q2361">
        <f>ROUNDUP(IF(D2361&gt;$D$5,0,($D$5-D2361+1)/365),0)</f>
        <v>0</v>
      </c>
      <c r="R2361" s="28">
        <f>IF(OR(P2361=1,Q2361=1),IF(D2361+364&lt;=$D$5,(D2361+364-$D$4+1)/365,IF(D2361&gt;$D$4,($D$5-D2361+1)/365,$D$6/365)),0)</f>
        <v>0</v>
      </c>
      <c r="S2361" s="28">
        <f>'Data &amp; Parameter'!$E$16*'Data &amp; Parameter'!$E$17*('Data &amp; Parameter'!$E$18+'Data &amp; Parameter'!$E$19)*'Data &amp; Parameter'!$E$20*'Data &amp; Parameter'!$E$37*R2361</f>
        <v>0</v>
      </c>
      <c r="T2361" s="28">
        <f t="shared" si="36"/>
        <v>0</v>
      </c>
    </row>
    <row r="2362" spans="1:20" ht="15.75" customHeight="1" x14ac:dyDescent="0.35">
      <c r="A2362">
        <v>2355</v>
      </c>
      <c r="B2362" s="76">
        <v>44238</v>
      </c>
      <c r="C2362" s="1" t="s">
        <v>7464</v>
      </c>
      <c r="D2362" s="76">
        <v>44238</v>
      </c>
      <c r="E2362" s="1" t="s">
        <v>7465</v>
      </c>
      <c r="F2362" s="1" t="s">
        <v>7466</v>
      </c>
      <c r="G2362" s="1" t="s">
        <v>123</v>
      </c>
      <c r="H2362" s="1" t="s">
        <v>124</v>
      </c>
      <c r="I2362" s="1" t="s">
        <v>125</v>
      </c>
      <c r="J2362" s="1" t="s">
        <v>6863</v>
      </c>
      <c r="K2362" s="1" t="s">
        <v>7467</v>
      </c>
      <c r="L2362">
        <f>ROUNDUP(IF(B2362&gt;$D$4,0,($D$4-B2362+1)/365),0)</f>
        <v>0</v>
      </c>
      <c r="M2362">
        <f>ROUNDUP(IF(B2362&gt;$D$5,0,($D$5-B2362+1)/365),0)</f>
        <v>0</v>
      </c>
      <c r="N2362" s="28">
        <f>IF(OR(L2362=1,M2362=1),IF(B2362+364&lt;=$D$5,(B2362+364-$D$4+1)/365,IF(B2362&gt;$D$4,($D$5-B2362+1)/365,$D$6/365)),0)</f>
        <v>0</v>
      </c>
      <c r="O2362" s="28">
        <f>'Data &amp; Parameter'!$E$16*'Data &amp; Parameter'!$E$17*('Data &amp; Parameter'!$E$18+'Data &amp; Parameter'!$E$19)*'Data &amp; Parameter'!$E$20*'Data &amp; Parameter'!$E$37*N2362</f>
        <v>0</v>
      </c>
      <c r="P2362">
        <f>ROUNDUP(IF(D2362&gt;$D$4,0,($D$4-D2362+1)/365),0)</f>
        <v>0</v>
      </c>
      <c r="Q2362">
        <f>ROUNDUP(IF(D2362&gt;$D$5,0,($D$5-D2362+1)/365),0)</f>
        <v>0</v>
      </c>
      <c r="R2362" s="28">
        <f>IF(OR(P2362=1,Q2362=1),IF(D2362+364&lt;=$D$5,(D2362+364-$D$4+1)/365,IF(D2362&gt;$D$4,($D$5-D2362+1)/365,$D$6/365)),0)</f>
        <v>0</v>
      </c>
      <c r="S2362" s="28">
        <f>'Data &amp; Parameter'!$E$16*'Data &amp; Parameter'!$E$17*('Data &amp; Parameter'!$E$18+'Data &amp; Parameter'!$E$19)*'Data &amp; Parameter'!$E$20*'Data &amp; Parameter'!$E$37*R2362</f>
        <v>0</v>
      </c>
      <c r="T2362" s="28">
        <f t="shared" si="36"/>
        <v>0</v>
      </c>
    </row>
    <row r="2363" spans="1:20" ht="15.75" customHeight="1" x14ac:dyDescent="0.35">
      <c r="A2363">
        <v>2356</v>
      </c>
      <c r="B2363" s="76">
        <v>44238</v>
      </c>
      <c r="C2363" s="1" t="s">
        <v>7468</v>
      </c>
      <c r="D2363" s="76">
        <v>44238</v>
      </c>
      <c r="E2363" s="1" t="s">
        <v>7469</v>
      </c>
      <c r="F2363" s="1" t="s">
        <v>7470</v>
      </c>
      <c r="G2363" s="1" t="s">
        <v>123</v>
      </c>
      <c r="H2363" s="1" t="s">
        <v>124</v>
      </c>
      <c r="I2363" s="1" t="s">
        <v>125</v>
      </c>
      <c r="J2363" s="1" t="s">
        <v>6863</v>
      </c>
      <c r="K2363" s="1" t="s">
        <v>7467</v>
      </c>
      <c r="L2363">
        <f>ROUNDUP(IF(B2363&gt;$D$4,0,($D$4-B2363+1)/365),0)</f>
        <v>0</v>
      </c>
      <c r="M2363">
        <f>ROUNDUP(IF(B2363&gt;$D$5,0,($D$5-B2363+1)/365),0)</f>
        <v>0</v>
      </c>
      <c r="N2363" s="28">
        <f>IF(OR(L2363=1,M2363=1),IF(B2363+364&lt;=$D$5,(B2363+364-$D$4+1)/365,IF(B2363&gt;$D$4,($D$5-B2363+1)/365,$D$6/365)),0)</f>
        <v>0</v>
      </c>
      <c r="O2363" s="28">
        <f>'Data &amp; Parameter'!$E$16*'Data &amp; Parameter'!$E$17*('Data &amp; Parameter'!$E$18+'Data &amp; Parameter'!$E$19)*'Data &amp; Parameter'!$E$20*'Data &amp; Parameter'!$E$37*N2363</f>
        <v>0</v>
      </c>
      <c r="P2363">
        <f>ROUNDUP(IF(D2363&gt;$D$4,0,($D$4-D2363+1)/365),0)</f>
        <v>0</v>
      </c>
      <c r="Q2363">
        <f>ROUNDUP(IF(D2363&gt;$D$5,0,($D$5-D2363+1)/365),0)</f>
        <v>0</v>
      </c>
      <c r="R2363" s="28">
        <f>IF(OR(P2363=1,Q2363=1),IF(D2363+364&lt;=$D$5,(D2363+364-$D$4+1)/365,IF(D2363&gt;$D$4,($D$5-D2363+1)/365,$D$6/365)),0)</f>
        <v>0</v>
      </c>
      <c r="S2363" s="28">
        <f>'Data &amp; Parameter'!$E$16*'Data &amp; Parameter'!$E$17*('Data &amp; Parameter'!$E$18+'Data &amp; Parameter'!$E$19)*'Data &amp; Parameter'!$E$20*'Data &amp; Parameter'!$E$37*R2363</f>
        <v>0</v>
      </c>
      <c r="T2363" s="28">
        <f t="shared" si="36"/>
        <v>0</v>
      </c>
    </row>
    <row r="2364" spans="1:20" ht="15.75" customHeight="1" x14ac:dyDescent="0.35">
      <c r="A2364">
        <v>2357</v>
      </c>
      <c r="B2364" s="76">
        <v>44238</v>
      </c>
      <c r="C2364" s="1" t="s">
        <v>7471</v>
      </c>
      <c r="D2364" s="76">
        <v>44238</v>
      </c>
      <c r="E2364" s="1" t="s">
        <v>7472</v>
      </c>
      <c r="F2364" s="1" t="s">
        <v>7473</v>
      </c>
      <c r="G2364" s="1" t="s">
        <v>123</v>
      </c>
      <c r="H2364" s="1" t="s">
        <v>124</v>
      </c>
      <c r="I2364" s="1" t="s">
        <v>125</v>
      </c>
      <c r="J2364" s="1" t="s">
        <v>6863</v>
      </c>
      <c r="K2364" s="1" t="s">
        <v>7467</v>
      </c>
      <c r="L2364">
        <f>ROUNDUP(IF(B2364&gt;$D$4,0,($D$4-B2364+1)/365),0)</f>
        <v>0</v>
      </c>
      <c r="M2364">
        <f>ROUNDUP(IF(B2364&gt;$D$5,0,($D$5-B2364+1)/365),0)</f>
        <v>0</v>
      </c>
      <c r="N2364" s="28">
        <f>IF(OR(L2364=1,M2364=1),IF(B2364+364&lt;=$D$5,(B2364+364-$D$4+1)/365,IF(B2364&gt;$D$4,($D$5-B2364+1)/365,$D$6/365)),0)</f>
        <v>0</v>
      </c>
      <c r="O2364" s="28">
        <f>'Data &amp; Parameter'!$E$16*'Data &amp; Parameter'!$E$17*('Data &amp; Parameter'!$E$18+'Data &amp; Parameter'!$E$19)*'Data &amp; Parameter'!$E$20*'Data &amp; Parameter'!$E$37*N2364</f>
        <v>0</v>
      </c>
      <c r="P2364">
        <f>ROUNDUP(IF(D2364&gt;$D$4,0,($D$4-D2364+1)/365),0)</f>
        <v>0</v>
      </c>
      <c r="Q2364">
        <f>ROUNDUP(IF(D2364&gt;$D$5,0,($D$5-D2364+1)/365),0)</f>
        <v>0</v>
      </c>
      <c r="R2364" s="28">
        <f>IF(OR(P2364=1,Q2364=1),IF(D2364+364&lt;=$D$5,(D2364+364-$D$4+1)/365,IF(D2364&gt;$D$4,($D$5-D2364+1)/365,$D$6/365)),0)</f>
        <v>0</v>
      </c>
      <c r="S2364" s="28">
        <f>'Data &amp; Parameter'!$E$16*'Data &amp; Parameter'!$E$17*('Data &amp; Parameter'!$E$18+'Data &amp; Parameter'!$E$19)*'Data &amp; Parameter'!$E$20*'Data &amp; Parameter'!$E$37*R2364</f>
        <v>0</v>
      </c>
      <c r="T2364" s="28">
        <f t="shared" si="36"/>
        <v>0</v>
      </c>
    </row>
    <row r="2365" spans="1:20" ht="15.75" customHeight="1" x14ac:dyDescent="0.35">
      <c r="A2365">
        <v>2358</v>
      </c>
      <c r="B2365" s="76">
        <v>44238</v>
      </c>
      <c r="C2365" s="1" t="s">
        <v>7474</v>
      </c>
      <c r="D2365" s="76">
        <v>44238</v>
      </c>
      <c r="E2365" s="1" t="s">
        <v>7475</v>
      </c>
      <c r="F2365" s="1" t="s">
        <v>7476</v>
      </c>
      <c r="G2365" s="1" t="s">
        <v>123</v>
      </c>
      <c r="H2365" s="1" t="s">
        <v>124</v>
      </c>
      <c r="I2365" s="1" t="s">
        <v>125</v>
      </c>
      <c r="J2365" s="1" t="s">
        <v>6863</v>
      </c>
      <c r="K2365" s="1" t="s">
        <v>7467</v>
      </c>
      <c r="L2365">
        <f>ROUNDUP(IF(B2365&gt;$D$4,0,($D$4-B2365+1)/365),0)</f>
        <v>0</v>
      </c>
      <c r="M2365">
        <f>ROUNDUP(IF(B2365&gt;$D$5,0,($D$5-B2365+1)/365),0)</f>
        <v>0</v>
      </c>
      <c r="N2365" s="28">
        <f>IF(OR(L2365=1,M2365=1),IF(B2365+364&lt;=$D$5,(B2365+364-$D$4+1)/365,IF(B2365&gt;$D$4,($D$5-B2365+1)/365,$D$6/365)),0)</f>
        <v>0</v>
      </c>
      <c r="O2365" s="28">
        <f>'Data &amp; Parameter'!$E$16*'Data &amp; Parameter'!$E$17*('Data &amp; Parameter'!$E$18+'Data &amp; Parameter'!$E$19)*'Data &amp; Parameter'!$E$20*'Data &amp; Parameter'!$E$37*N2365</f>
        <v>0</v>
      </c>
      <c r="P2365">
        <f>ROUNDUP(IF(D2365&gt;$D$4,0,($D$4-D2365+1)/365),0)</f>
        <v>0</v>
      </c>
      <c r="Q2365">
        <f>ROUNDUP(IF(D2365&gt;$D$5,0,($D$5-D2365+1)/365),0)</f>
        <v>0</v>
      </c>
      <c r="R2365" s="28">
        <f>IF(OR(P2365=1,Q2365=1),IF(D2365+364&lt;=$D$5,(D2365+364-$D$4+1)/365,IF(D2365&gt;$D$4,($D$5-D2365+1)/365,$D$6/365)),0)</f>
        <v>0</v>
      </c>
      <c r="S2365" s="28">
        <f>'Data &amp; Parameter'!$E$16*'Data &amp; Parameter'!$E$17*('Data &amp; Parameter'!$E$18+'Data &amp; Parameter'!$E$19)*'Data &amp; Parameter'!$E$20*'Data &amp; Parameter'!$E$37*R2365</f>
        <v>0</v>
      </c>
      <c r="T2365" s="28">
        <f t="shared" si="36"/>
        <v>0</v>
      </c>
    </row>
    <row r="2366" spans="1:20" ht="15.75" customHeight="1" x14ac:dyDescent="0.35">
      <c r="A2366">
        <v>2359</v>
      </c>
      <c r="B2366" s="76">
        <v>44238</v>
      </c>
      <c r="C2366" s="1" t="s">
        <v>7477</v>
      </c>
      <c r="D2366" s="76">
        <v>44238</v>
      </c>
      <c r="E2366" s="1" t="s">
        <v>7478</v>
      </c>
      <c r="F2366" s="1" t="s">
        <v>7479</v>
      </c>
      <c r="G2366" s="1" t="s">
        <v>123</v>
      </c>
      <c r="H2366" s="1" t="s">
        <v>124</v>
      </c>
      <c r="I2366" s="1" t="s">
        <v>125</v>
      </c>
      <c r="J2366" s="1" t="s">
        <v>6863</v>
      </c>
      <c r="K2366" s="1" t="s">
        <v>7467</v>
      </c>
      <c r="L2366">
        <f>ROUNDUP(IF(B2366&gt;$D$4,0,($D$4-B2366+1)/365),0)</f>
        <v>0</v>
      </c>
      <c r="M2366">
        <f>ROUNDUP(IF(B2366&gt;$D$5,0,($D$5-B2366+1)/365),0)</f>
        <v>0</v>
      </c>
      <c r="N2366" s="28">
        <f>IF(OR(L2366=1,M2366=1),IF(B2366+364&lt;=$D$5,(B2366+364-$D$4+1)/365,IF(B2366&gt;$D$4,($D$5-B2366+1)/365,$D$6/365)),0)</f>
        <v>0</v>
      </c>
      <c r="O2366" s="28">
        <f>'Data &amp; Parameter'!$E$16*'Data &amp; Parameter'!$E$17*('Data &amp; Parameter'!$E$18+'Data &amp; Parameter'!$E$19)*'Data &amp; Parameter'!$E$20*'Data &amp; Parameter'!$E$37*N2366</f>
        <v>0</v>
      </c>
      <c r="P2366">
        <f>ROUNDUP(IF(D2366&gt;$D$4,0,($D$4-D2366+1)/365),0)</f>
        <v>0</v>
      </c>
      <c r="Q2366">
        <f>ROUNDUP(IF(D2366&gt;$D$5,0,($D$5-D2366+1)/365),0)</f>
        <v>0</v>
      </c>
      <c r="R2366" s="28">
        <f>IF(OR(P2366=1,Q2366=1),IF(D2366+364&lt;=$D$5,(D2366+364-$D$4+1)/365,IF(D2366&gt;$D$4,($D$5-D2366+1)/365,$D$6/365)),0)</f>
        <v>0</v>
      </c>
      <c r="S2366" s="28">
        <f>'Data &amp; Parameter'!$E$16*'Data &amp; Parameter'!$E$17*('Data &amp; Parameter'!$E$18+'Data &amp; Parameter'!$E$19)*'Data &amp; Parameter'!$E$20*'Data &amp; Parameter'!$E$37*R2366</f>
        <v>0</v>
      </c>
      <c r="T2366" s="28">
        <f t="shared" si="36"/>
        <v>0</v>
      </c>
    </row>
    <row r="2367" spans="1:20" ht="15.75" customHeight="1" x14ac:dyDescent="0.35">
      <c r="A2367">
        <v>2360</v>
      </c>
      <c r="B2367" s="76">
        <v>44238</v>
      </c>
      <c r="C2367" s="1" t="s">
        <v>7480</v>
      </c>
      <c r="D2367" s="76">
        <v>44238</v>
      </c>
      <c r="E2367" s="1" t="s">
        <v>7481</v>
      </c>
      <c r="F2367" s="1" t="s">
        <v>7482</v>
      </c>
      <c r="G2367" s="1" t="s">
        <v>123</v>
      </c>
      <c r="H2367" s="1" t="s">
        <v>124</v>
      </c>
      <c r="I2367" s="1" t="s">
        <v>125</v>
      </c>
      <c r="J2367" s="1" t="s">
        <v>6863</v>
      </c>
      <c r="K2367" s="1" t="s">
        <v>7467</v>
      </c>
      <c r="L2367">
        <f>ROUNDUP(IF(B2367&gt;$D$4,0,($D$4-B2367+1)/365),0)</f>
        <v>0</v>
      </c>
      <c r="M2367">
        <f>ROUNDUP(IF(B2367&gt;$D$5,0,($D$5-B2367+1)/365),0)</f>
        <v>0</v>
      </c>
      <c r="N2367" s="28">
        <f>IF(OR(L2367=1,M2367=1),IF(B2367+364&lt;=$D$5,(B2367+364-$D$4+1)/365,IF(B2367&gt;$D$4,($D$5-B2367+1)/365,$D$6/365)),0)</f>
        <v>0</v>
      </c>
      <c r="O2367" s="28">
        <f>'Data &amp; Parameter'!$E$16*'Data &amp; Parameter'!$E$17*('Data &amp; Parameter'!$E$18+'Data &amp; Parameter'!$E$19)*'Data &amp; Parameter'!$E$20*'Data &amp; Parameter'!$E$37*N2367</f>
        <v>0</v>
      </c>
      <c r="P2367">
        <f>ROUNDUP(IF(D2367&gt;$D$4,0,($D$4-D2367+1)/365),0)</f>
        <v>0</v>
      </c>
      <c r="Q2367">
        <f>ROUNDUP(IF(D2367&gt;$D$5,0,($D$5-D2367+1)/365),0)</f>
        <v>0</v>
      </c>
      <c r="R2367" s="28">
        <f>IF(OR(P2367=1,Q2367=1),IF(D2367+364&lt;=$D$5,(D2367+364-$D$4+1)/365,IF(D2367&gt;$D$4,($D$5-D2367+1)/365,$D$6/365)),0)</f>
        <v>0</v>
      </c>
      <c r="S2367" s="28">
        <f>'Data &amp; Parameter'!$E$16*'Data &amp; Parameter'!$E$17*('Data &amp; Parameter'!$E$18+'Data &amp; Parameter'!$E$19)*'Data &amp; Parameter'!$E$20*'Data &amp; Parameter'!$E$37*R2367</f>
        <v>0</v>
      </c>
      <c r="T2367" s="28">
        <f t="shared" si="36"/>
        <v>0</v>
      </c>
    </row>
    <row r="2368" spans="1:20" ht="15.75" customHeight="1" x14ac:dyDescent="0.35">
      <c r="A2368">
        <v>2361</v>
      </c>
      <c r="B2368" s="76">
        <v>44238</v>
      </c>
      <c r="C2368" s="1" t="s">
        <v>7483</v>
      </c>
      <c r="D2368" s="76">
        <v>44238</v>
      </c>
      <c r="E2368" s="1" t="s">
        <v>7484</v>
      </c>
      <c r="F2368" s="1" t="s">
        <v>7485</v>
      </c>
      <c r="G2368" s="1" t="s">
        <v>123</v>
      </c>
      <c r="H2368" s="1" t="s">
        <v>124</v>
      </c>
      <c r="I2368" s="1" t="s">
        <v>125</v>
      </c>
      <c r="J2368" s="1" t="s">
        <v>6863</v>
      </c>
      <c r="K2368" s="1" t="s">
        <v>7467</v>
      </c>
      <c r="L2368">
        <f>ROUNDUP(IF(B2368&gt;$D$4,0,($D$4-B2368+1)/365),0)</f>
        <v>0</v>
      </c>
      <c r="M2368">
        <f>ROUNDUP(IF(B2368&gt;$D$5,0,($D$5-B2368+1)/365),0)</f>
        <v>0</v>
      </c>
      <c r="N2368" s="28">
        <f>IF(OR(L2368=1,M2368=1),IF(B2368+364&lt;=$D$5,(B2368+364-$D$4+1)/365,IF(B2368&gt;$D$4,($D$5-B2368+1)/365,$D$6/365)),0)</f>
        <v>0</v>
      </c>
      <c r="O2368" s="28">
        <f>'Data &amp; Parameter'!$E$16*'Data &amp; Parameter'!$E$17*('Data &amp; Parameter'!$E$18+'Data &amp; Parameter'!$E$19)*'Data &amp; Parameter'!$E$20*'Data &amp; Parameter'!$E$37*N2368</f>
        <v>0</v>
      </c>
      <c r="P2368">
        <f>ROUNDUP(IF(D2368&gt;$D$4,0,($D$4-D2368+1)/365),0)</f>
        <v>0</v>
      </c>
      <c r="Q2368">
        <f>ROUNDUP(IF(D2368&gt;$D$5,0,($D$5-D2368+1)/365),0)</f>
        <v>0</v>
      </c>
      <c r="R2368" s="28">
        <f>IF(OR(P2368=1,Q2368=1),IF(D2368+364&lt;=$D$5,(D2368+364-$D$4+1)/365,IF(D2368&gt;$D$4,($D$5-D2368+1)/365,$D$6/365)),0)</f>
        <v>0</v>
      </c>
      <c r="S2368" s="28">
        <f>'Data &amp; Parameter'!$E$16*'Data &amp; Parameter'!$E$17*('Data &amp; Parameter'!$E$18+'Data &amp; Parameter'!$E$19)*'Data &amp; Parameter'!$E$20*'Data &amp; Parameter'!$E$37*R2368</f>
        <v>0</v>
      </c>
      <c r="T2368" s="28">
        <f t="shared" si="36"/>
        <v>0</v>
      </c>
    </row>
    <row r="2369" spans="1:20" ht="15.75" customHeight="1" x14ac:dyDescent="0.35">
      <c r="A2369">
        <v>2362</v>
      </c>
      <c r="B2369" s="76">
        <v>44238</v>
      </c>
      <c r="C2369" s="1" t="s">
        <v>7486</v>
      </c>
      <c r="D2369" s="76">
        <v>44238</v>
      </c>
      <c r="E2369" s="1" t="s">
        <v>7487</v>
      </c>
      <c r="F2369" s="1" t="s">
        <v>7488</v>
      </c>
      <c r="G2369" s="1" t="s">
        <v>123</v>
      </c>
      <c r="H2369" s="1" t="s">
        <v>124</v>
      </c>
      <c r="I2369" s="1" t="s">
        <v>125</v>
      </c>
      <c r="J2369" s="1" t="s">
        <v>6863</v>
      </c>
      <c r="K2369" s="1" t="s">
        <v>7467</v>
      </c>
      <c r="L2369">
        <f>ROUNDUP(IF(B2369&gt;$D$4,0,($D$4-B2369+1)/365),0)</f>
        <v>0</v>
      </c>
      <c r="M2369">
        <f>ROUNDUP(IF(B2369&gt;$D$5,0,($D$5-B2369+1)/365),0)</f>
        <v>0</v>
      </c>
      <c r="N2369" s="28">
        <f>IF(OR(L2369=1,M2369=1),IF(B2369+364&lt;=$D$5,(B2369+364-$D$4+1)/365,IF(B2369&gt;$D$4,($D$5-B2369+1)/365,$D$6/365)),0)</f>
        <v>0</v>
      </c>
      <c r="O2369" s="28">
        <f>'Data &amp; Parameter'!$E$16*'Data &amp; Parameter'!$E$17*('Data &amp; Parameter'!$E$18+'Data &amp; Parameter'!$E$19)*'Data &amp; Parameter'!$E$20*'Data &amp; Parameter'!$E$37*N2369</f>
        <v>0</v>
      </c>
      <c r="P2369">
        <f>ROUNDUP(IF(D2369&gt;$D$4,0,($D$4-D2369+1)/365),0)</f>
        <v>0</v>
      </c>
      <c r="Q2369">
        <f>ROUNDUP(IF(D2369&gt;$D$5,0,($D$5-D2369+1)/365),0)</f>
        <v>0</v>
      </c>
      <c r="R2369" s="28">
        <f>IF(OR(P2369=1,Q2369=1),IF(D2369+364&lt;=$D$5,(D2369+364-$D$4+1)/365,IF(D2369&gt;$D$4,($D$5-D2369+1)/365,$D$6/365)),0)</f>
        <v>0</v>
      </c>
      <c r="S2369" s="28">
        <f>'Data &amp; Parameter'!$E$16*'Data &amp; Parameter'!$E$17*('Data &amp; Parameter'!$E$18+'Data &amp; Parameter'!$E$19)*'Data &amp; Parameter'!$E$20*'Data &amp; Parameter'!$E$37*R2369</f>
        <v>0</v>
      </c>
      <c r="T2369" s="28">
        <f t="shared" si="36"/>
        <v>0</v>
      </c>
    </row>
    <row r="2370" spans="1:20" ht="15.75" customHeight="1" x14ac:dyDescent="0.35">
      <c r="A2370">
        <v>2363</v>
      </c>
      <c r="B2370" s="76">
        <v>44238</v>
      </c>
      <c r="C2370" s="1" t="s">
        <v>7489</v>
      </c>
      <c r="D2370" s="76">
        <v>44238</v>
      </c>
      <c r="E2370" s="1" t="s">
        <v>7490</v>
      </c>
      <c r="F2370" s="1" t="s">
        <v>7491</v>
      </c>
      <c r="G2370" s="1" t="s">
        <v>123</v>
      </c>
      <c r="H2370" s="1" t="s">
        <v>124</v>
      </c>
      <c r="I2370" s="1" t="s">
        <v>125</v>
      </c>
      <c r="J2370" s="1" t="s">
        <v>6863</v>
      </c>
      <c r="K2370" s="1" t="s">
        <v>7467</v>
      </c>
      <c r="L2370">
        <f>ROUNDUP(IF(B2370&gt;$D$4,0,($D$4-B2370+1)/365),0)</f>
        <v>0</v>
      </c>
      <c r="M2370">
        <f>ROUNDUP(IF(B2370&gt;$D$5,0,($D$5-B2370+1)/365),0)</f>
        <v>0</v>
      </c>
      <c r="N2370" s="28">
        <f>IF(OR(L2370=1,M2370=1),IF(B2370+364&lt;=$D$5,(B2370+364-$D$4+1)/365,IF(B2370&gt;$D$4,($D$5-B2370+1)/365,$D$6/365)),0)</f>
        <v>0</v>
      </c>
      <c r="O2370" s="28">
        <f>'Data &amp; Parameter'!$E$16*'Data &amp; Parameter'!$E$17*('Data &amp; Parameter'!$E$18+'Data &amp; Parameter'!$E$19)*'Data &amp; Parameter'!$E$20*'Data &amp; Parameter'!$E$37*N2370</f>
        <v>0</v>
      </c>
      <c r="P2370">
        <f>ROUNDUP(IF(D2370&gt;$D$4,0,($D$4-D2370+1)/365),0)</f>
        <v>0</v>
      </c>
      <c r="Q2370">
        <f>ROUNDUP(IF(D2370&gt;$D$5,0,($D$5-D2370+1)/365),0)</f>
        <v>0</v>
      </c>
      <c r="R2370" s="28">
        <f>IF(OR(P2370=1,Q2370=1),IF(D2370+364&lt;=$D$5,(D2370+364-$D$4+1)/365,IF(D2370&gt;$D$4,($D$5-D2370+1)/365,$D$6/365)),0)</f>
        <v>0</v>
      </c>
      <c r="S2370" s="28">
        <f>'Data &amp; Parameter'!$E$16*'Data &amp; Parameter'!$E$17*('Data &amp; Parameter'!$E$18+'Data &amp; Parameter'!$E$19)*'Data &amp; Parameter'!$E$20*'Data &amp; Parameter'!$E$37*R2370</f>
        <v>0</v>
      </c>
      <c r="T2370" s="28">
        <f t="shared" si="36"/>
        <v>0</v>
      </c>
    </row>
    <row r="2371" spans="1:20" ht="15.75" customHeight="1" x14ac:dyDescent="0.35">
      <c r="A2371">
        <v>2364</v>
      </c>
      <c r="B2371" s="76">
        <v>44238</v>
      </c>
      <c r="C2371" s="1" t="s">
        <v>7492</v>
      </c>
      <c r="D2371" s="76">
        <v>44238</v>
      </c>
      <c r="E2371" s="1" t="s">
        <v>7493</v>
      </c>
      <c r="F2371" s="1" t="s">
        <v>7494</v>
      </c>
      <c r="G2371" s="1" t="s">
        <v>123</v>
      </c>
      <c r="H2371" s="1" t="s">
        <v>124</v>
      </c>
      <c r="I2371" s="1" t="s">
        <v>125</v>
      </c>
      <c r="J2371" s="1" t="s">
        <v>6863</v>
      </c>
      <c r="K2371" s="1" t="s">
        <v>7467</v>
      </c>
      <c r="L2371">
        <f>ROUNDUP(IF(B2371&gt;$D$4,0,($D$4-B2371+1)/365),0)</f>
        <v>0</v>
      </c>
      <c r="M2371">
        <f>ROUNDUP(IF(B2371&gt;$D$5,0,($D$5-B2371+1)/365),0)</f>
        <v>0</v>
      </c>
      <c r="N2371" s="28">
        <f>IF(OR(L2371=1,M2371=1),IF(B2371+364&lt;=$D$5,(B2371+364-$D$4+1)/365,IF(B2371&gt;$D$4,($D$5-B2371+1)/365,$D$6/365)),0)</f>
        <v>0</v>
      </c>
      <c r="O2371" s="28">
        <f>'Data &amp; Parameter'!$E$16*'Data &amp; Parameter'!$E$17*('Data &amp; Parameter'!$E$18+'Data &amp; Parameter'!$E$19)*'Data &amp; Parameter'!$E$20*'Data &amp; Parameter'!$E$37*N2371</f>
        <v>0</v>
      </c>
      <c r="P2371">
        <f>ROUNDUP(IF(D2371&gt;$D$4,0,($D$4-D2371+1)/365),0)</f>
        <v>0</v>
      </c>
      <c r="Q2371">
        <f>ROUNDUP(IF(D2371&gt;$D$5,0,($D$5-D2371+1)/365),0)</f>
        <v>0</v>
      </c>
      <c r="R2371" s="28">
        <f>IF(OR(P2371=1,Q2371=1),IF(D2371+364&lt;=$D$5,(D2371+364-$D$4+1)/365,IF(D2371&gt;$D$4,($D$5-D2371+1)/365,$D$6/365)),0)</f>
        <v>0</v>
      </c>
      <c r="S2371" s="28">
        <f>'Data &amp; Parameter'!$E$16*'Data &amp; Parameter'!$E$17*('Data &amp; Parameter'!$E$18+'Data &amp; Parameter'!$E$19)*'Data &amp; Parameter'!$E$20*'Data &amp; Parameter'!$E$37*R2371</f>
        <v>0</v>
      </c>
      <c r="T2371" s="28">
        <f t="shared" si="36"/>
        <v>0</v>
      </c>
    </row>
    <row r="2372" spans="1:20" ht="15.75" customHeight="1" x14ac:dyDescent="0.35">
      <c r="A2372">
        <v>2365</v>
      </c>
      <c r="B2372" s="76">
        <v>44238</v>
      </c>
      <c r="C2372" s="1" t="s">
        <v>7495</v>
      </c>
      <c r="D2372" s="76">
        <v>44238</v>
      </c>
      <c r="E2372" s="1" t="s">
        <v>7496</v>
      </c>
      <c r="F2372" s="1" t="s">
        <v>7497</v>
      </c>
      <c r="G2372" s="1" t="s">
        <v>123</v>
      </c>
      <c r="H2372" s="1" t="s">
        <v>124</v>
      </c>
      <c r="I2372" s="1" t="s">
        <v>125</v>
      </c>
      <c r="J2372" s="1" t="s">
        <v>6863</v>
      </c>
      <c r="K2372" s="1" t="s">
        <v>7467</v>
      </c>
      <c r="L2372">
        <f>ROUNDUP(IF(B2372&gt;$D$4,0,($D$4-B2372+1)/365),0)</f>
        <v>0</v>
      </c>
      <c r="M2372">
        <f>ROUNDUP(IF(B2372&gt;$D$5,0,($D$5-B2372+1)/365),0)</f>
        <v>0</v>
      </c>
      <c r="N2372" s="28">
        <f>IF(OR(L2372=1,M2372=1),IF(B2372+364&lt;=$D$5,(B2372+364-$D$4+1)/365,IF(B2372&gt;$D$4,($D$5-B2372+1)/365,$D$6/365)),0)</f>
        <v>0</v>
      </c>
      <c r="O2372" s="28">
        <f>'Data &amp; Parameter'!$E$16*'Data &amp; Parameter'!$E$17*('Data &amp; Parameter'!$E$18+'Data &amp; Parameter'!$E$19)*'Data &amp; Parameter'!$E$20*'Data &amp; Parameter'!$E$37*N2372</f>
        <v>0</v>
      </c>
      <c r="P2372">
        <f>ROUNDUP(IF(D2372&gt;$D$4,0,($D$4-D2372+1)/365),0)</f>
        <v>0</v>
      </c>
      <c r="Q2372">
        <f>ROUNDUP(IF(D2372&gt;$D$5,0,($D$5-D2372+1)/365),0)</f>
        <v>0</v>
      </c>
      <c r="R2372" s="28">
        <f>IF(OR(P2372=1,Q2372=1),IF(D2372+364&lt;=$D$5,(D2372+364-$D$4+1)/365,IF(D2372&gt;$D$4,($D$5-D2372+1)/365,$D$6/365)),0)</f>
        <v>0</v>
      </c>
      <c r="S2372" s="28">
        <f>'Data &amp; Parameter'!$E$16*'Data &amp; Parameter'!$E$17*('Data &amp; Parameter'!$E$18+'Data &amp; Parameter'!$E$19)*'Data &amp; Parameter'!$E$20*'Data &amp; Parameter'!$E$37*R2372</f>
        <v>0</v>
      </c>
      <c r="T2372" s="28">
        <f t="shared" si="36"/>
        <v>0</v>
      </c>
    </row>
    <row r="2373" spans="1:20" ht="15.75" customHeight="1" x14ac:dyDescent="0.35">
      <c r="A2373">
        <v>2366</v>
      </c>
      <c r="B2373" s="76">
        <v>44238</v>
      </c>
      <c r="C2373" s="1" t="s">
        <v>7498</v>
      </c>
      <c r="D2373" s="76">
        <v>44238</v>
      </c>
      <c r="E2373" s="1" t="s">
        <v>7499</v>
      </c>
      <c r="F2373" s="1" t="s">
        <v>7500</v>
      </c>
      <c r="G2373" s="1" t="s">
        <v>123</v>
      </c>
      <c r="H2373" s="1" t="s">
        <v>124</v>
      </c>
      <c r="I2373" s="1" t="s">
        <v>125</v>
      </c>
      <c r="J2373" s="1" t="s">
        <v>6863</v>
      </c>
      <c r="K2373" s="1" t="s">
        <v>7467</v>
      </c>
      <c r="L2373">
        <f>ROUNDUP(IF(B2373&gt;$D$4,0,($D$4-B2373+1)/365),0)</f>
        <v>0</v>
      </c>
      <c r="M2373">
        <f>ROUNDUP(IF(B2373&gt;$D$5,0,($D$5-B2373+1)/365),0)</f>
        <v>0</v>
      </c>
      <c r="N2373" s="28">
        <f>IF(OR(L2373=1,M2373=1),IF(B2373+364&lt;=$D$5,(B2373+364-$D$4+1)/365,IF(B2373&gt;$D$4,($D$5-B2373+1)/365,$D$6/365)),0)</f>
        <v>0</v>
      </c>
      <c r="O2373" s="28">
        <f>'Data &amp; Parameter'!$E$16*'Data &amp; Parameter'!$E$17*('Data &amp; Parameter'!$E$18+'Data &amp; Parameter'!$E$19)*'Data &amp; Parameter'!$E$20*'Data &amp; Parameter'!$E$37*N2373</f>
        <v>0</v>
      </c>
      <c r="P2373">
        <f>ROUNDUP(IF(D2373&gt;$D$4,0,($D$4-D2373+1)/365),0)</f>
        <v>0</v>
      </c>
      <c r="Q2373">
        <f>ROUNDUP(IF(D2373&gt;$D$5,0,($D$5-D2373+1)/365),0)</f>
        <v>0</v>
      </c>
      <c r="R2373" s="28">
        <f>IF(OR(P2373=1,Q2373=1),IF(D2373+364&lt;=$D$5,(D2373+364-$D$4+1)/365,IF(D2373&gt;$D$4,($D$5-D2373+1)/365,$D$6/365)),0)</f>
        <v>0</v>
      </c>
      <c r="S2373" s="28">
        <f>'Data &amp; Parameter'!$E$16*'Data &amp; Parameter'!$E$17*('Data &amp; Parameter'!$E$18+'Data &amp; Parameter'!$E$19)*'Data &amp; Parameter'!$E$20*'Data &amp; Parameter'!$E$37*R2373</f>
        <v>0</v>
      </c>
      <c r="T2373" s="28">
        <f t="shared" si="36"/>
        <v>0</v>
      </c>
    </row>
    <row r="2374" spans="1:20" ht="15.75" customHeight="1" x14ac:dyDescent="0.35">
      <c r="A2374">
        <v>2367</v>
      </c>
      <c r="B2374" s="76">
        <v>44238</v>
      </c>
      <c r="C2374" s="1" t="s">
        <v>7501</v>
      </c>
      <c r="D2374" s="76">
        <v>44238</v>
      </c>
      <c r="E2374" s="1" t="s">
        <v>7502</v>
      </c>
      <c r="F2374" s="1" t="s">
        <v>7503</v>
      </c>
      <c r="G2374" s="1" t="s">
        <v>123</v>
      </c>
      <c r="H2374" s="1" t="s">
        <v>124</v>
      </c>
      <c r="I2374" s="1" t="s">
        <v>125</v>
      </c>
      <c r="J2374" s="1" t="s">
        <v>6863</v>
      </c>
      <c r="K2374" s="1" t="s">
        <v>7467</v>
      </c>
      <c r="L2374">
        <f>ROUNDUP(IF(B2374&gt;$D$4,0,($D$4-B2374+1)/365),0)</f>
        <v>0</v>
      </c>
      <c r="M2374">
        <f>ROUNDUP(IF(B2374&gt;$D$5,0,($D$5-B2374+1)/365),0)</f>
        <v>0</v>
      </c>
      <c r="N2374" s="28">
        <f>IF(OR(L2374=1,M2374=1),IF(B2374+364&lt;=$D$5,(B2374+364-$D$4+1)/365,IF(B2374&gt;$D$4,($D$5-B2374+1)/365,$D$6/365)),0)</f>
        <v>0</v>
      </c>
      <c r="O2374" s="28">
        <f>'Data &amp; Parameter'!$E$16*'Data &amp; Parameter'!$E$17*('Data &amp; Parameter'!$E$18+'Data &amp; Parameter'!$E$19)*'Data &amp; Parameter'!$E$20*'Data &amp; Parameter'!$E$37*N2374</f>
        <v>0</v>
      </c>
      <c r="P2374">
        <f>ROUNDUP(IF(D2374&gt;$D$4,0,($D$4-D2374+1)/365),0)</f>
        <v>0</v>
      </c>
      <c r="Q2374">
        <f>ROUNDUP(IF(D2374&gt;$D$5,0,($D$5-D2374+1)/365),0)</f>
        <v>0</v>
      </c>
      <c r="R2374" s="28">
        <f>IF(OR(P2374=1,Q2374=1),IF(D2374+364&lt;=$D$5,(D2374+364-$D$4+1)/365,IF(D2374&gt;$D$4,($D$5-D2374+1)/365,$D$6/365)),0)</f>
        <v>0</v>
      </c>
      <c r="S2374" s="28">
        <f>'Data &amp; Parameter'!$E$16*'Data &amp; Parameter'!$E$17*('Data &amp; Parameter'!$E$18+'Data &amp; Parameter'!$E$19)*'Data &amp; Parameter'!$E$20*'Data &amp; Parameter'!$E$37*R2374</f>
        <v>0</v>
      </c>
      <c r="T2374" s="28">
        <f t="shared" si="36"/>
        <v>0</v>
      </c>
    </row>
    <row r="2375" spans="1:20" ht="15.75" customHeight="1" x14ac:dyDescent="0.35">
      <c r="A2375">
        <v>2368</v>
      </c>
      <c r="B2375" s="76">
        <v>44238</v>
      </c>
      <c r="C2375" s="1" t="s">
        <v>7504</v>
      </c>
      <c r="D2375" s="76">
        <v>44238</v>
      </c>
      <c r="E2375" s="1" t="s">
        <v>7505</v>
      </c>
      <c r="F2375" s="1" t="s">
        <v>7506</v>
      </c>
      <c r="G2375" s="1" t="s">
        <v>123</v>
      </c>
      <c r="H2375" s="1" t="s">
        <v>124</v>
      </c>
      <c r="I2375" s="1" t="s">
        <v>125</v>
      </c>
      <c r="J2375" s="1" t="s">
        <v>6863</v>
      </c>
      <c r="K2375" s="1" t="s">
        <v>7467</v>
      </c>
      <c r="L2375">
        <f>ROUNDUP(IF(B2375&gt;$D$4,0,($D$4-B2375+1)/365),0)</f>
        <v>0</v>
      </c>
      <c r="M2375">
        <f>ROUNDUP(IF(B2375&gt;$D$5,0,($D$5-B2375+1)/365),0)</f>
        <v>0</v>
      </c>
      <c r="N2375" s="28">
        <f>IF(OR(L2375=1,M2375=1),IF(B2375+364&lt;=$D$5,(B2375+364-$D$4+1)/365,IF(B2375&gt;$D$4,($D$5-B2375+1)/365,$D$6/365)),0)</f>
        <v>0</v>
      </c>
      <c r="O2375" s="28">
        <f>'Data &amp; Parameter'!$E$16*'Data &amp; Parameter'!$E$17*('Data &amp; Parameter'!$E$18+'Data &amp; Parameter'!$E$19)*'Data &amp; Parameter'!$E$20*'Data &amp; Parameter'!$E$37*N2375</f>
        <v>0</v>
      </c>
      <c r="P2375">
        <f>ROUNDUP(IF(D2375&gt;$D$4,0,($D$4-D2375+1)/365),0)</f>
        <v>0</v>
      </c>
      <c r="Q2375">
        <f>ROUNDUP(IF(D2375&gt;$D$5,0,($D$5-D2375+1)/365),0)</f>
        <v>0</v>
      </c>
      <c r="R2375" s="28">
        <f>IF(OR(P2375=1,Q2375=1),IF(D2375+364&lt;=$D$5,(D2375+364-$D$4+1)/365,IF(D2375&gt;$D$4,($D$5-D2375+1)/365,$D$6/365)),0)</f>
        <v>0</v>
      </c>
      <c r="S2375" s="28">
        <f>'Data &amp; Parameter'!$E$16*'Data &amp; Parameter'!$E$17*('Data &amp; Parameter'!$E$18+'Data &amp; Parameter'!$E$19)*'Data &amp; Parameter'!$E$20*'Data &amp; Parameter'!$E$37*R2375</f>
        <v>0</v>
      </c>
      <c r="T2375" s="28">
        <f t="shared" si="36"/>
        <v>0</v>
      </c>
    </row>
    <row r="2376" spans="1:20" ht="15.75" customHeight="1" x14ac:dyDescent="0.35">
      <c r="A2376">
        <v>2369</v>
      </c>
      <c r="B2376" s="76">
        <v>44238</v>
      </c>
      <c r="C2376" s="1" t="s">
        <v>7507</v>
      </c>
      <c r="D2376" s="76">
        <v>44238</v>
      </c>
      <c r="E2376" s="1" t="s">
        <v>7508</v>
      </c>
      <c r="F2376" s="1" t="s">
        <v>7509</v>
      </c>
      <c r="G2376" s="1" t="s">
        <v>123</v>
      </c>
      <c r="H2376" s="1" t="s">
        <v>124</v>
      </c>
      <c r="I2376" s="1" t="s">
        <v>125</v>
      </c>
      <c r="J2376" s="1" t="s">
        <v>6863</v>
      </c>
      <c r="K2376" s="1" t="s">
        <v>7467</v>
      </c>
      <c r="L2376">
        <f>ROUNDUP(IF(B2376&gt;$D$4,0,($D$4-B2376+1)/365),0)</f>
        <v>0</v>
      </c>
      <c r="M2376">
        <f>ROUNDUP(IF(B2376&gt;$D$5,0,($D$5-B2376+1)/365),0)</f>
        <v>0</v>
      </c>
      <c r="N2376" s="28">
        <f>IF(OR(L2376=1,M2376=1),IF(B2376+364&lt;=$D$5,(B2376+364-$D$4+1)/365,IF(B2376&gt;$D$4,($D$5-B2376+1)/365,$D$6/365)),0)</f>
        <v>0</v>
      </c>
      <c r="O2376" s="28">
        <f>'Data &amp; Parameter'!$E$16*'Data &amp; Parameter'!$E$17*('Data &amp; Parameter'!$E$18+'Data &amp; Parameter'!$E$19)*'Data &amp; Parameter'!$E$20*'Data &amp; Parameter'!$E$37*N2376</f>
        <v>0</v>
      </c>
      <c r="P2376">
        <f>ROUNDUP(IF(D2376&gt;$D$4,0,($D$4-D2376+1)/365),0)</f>
        <v>0</v>
      </c>
      <c r="Q2376">
        <f>ROUNDUP(IF(D2376&gt;$D$5,0,($D$5-D2376+1)/365),0)</f>
        <v>0</v>
      </c>
      <c r="R2376" s="28">
        <f>IF(OR(P2376=1,Q2376=1),IF(D2376+364&lt;=$D$5,(D2376+364-$D$4+1)/365,IF(D2376&gt;$D$4,($D$5-D2376+1)/365,$D$6/365)),0)</f>
        <v>0</v>
      </c>
      <c r="S2376" s="28">
        <f>'Data &amp; Parameter'!$E$16*'Data &amp; Parameter'!$E$17*('Data &amp; Parameter'!$E$18+'Data &amp; Parameter'!$E$19)*'Data &amp; Parameter'!$E$20*'Data &amp; Parameter'!$E$37*R2376</f>
        <v>0</v>
      </c>
      <c r="T2376" s="28">
        <f t="shared" si="36"/>
        <v>0</v>
      </c>
    </row>
    <row r="2377" spans="1:20" ht="15.75" customHeight="1" x14ac:dyDescent="0.35">
      <c r="A2377">
        <v>2370</v>
      </c>
      <c r="B2377" s="76">
        <v>44238</v>
      </c>
      <c r="C2377" s="1" t="s">
        <v>7510</v>
      </c>
      <c r="D2377" s="76">
        <v>44238</v>
      </c>
      <c r="E2377" s="1" t="s">
        <v>7511</v>
      </c>
      <c r="F2377" s="1" t="s">
        <v>7512</v>
      </c>
      <c r="G2377" s="1" t="s">
        <v>123</v>
      </c>
      <c r="H2377" s="1" t="s">
        <v>124</v>
      </c>
      <c r="I2377" s="1" t="s">
        <v>125</v>
      </c>
      <c r="J2377" s="1" t="s">
        <v>6863</v>
      </c>
      <c r="K2377" s="1" t="s">
        <v>7467</v>
      </c>
      <c r="L2377">
        <f>ROUNDUP(IF(B2377&gt;$D$4,0,($D$4-B2377+1)/365),0)</f>
        <v>0</v>
      </c>
      <c r="M2377">
        <f>ROUNDUP(IF(B2377&gt;$D$5,0,($D$5-B2377+1)/365),0)</f>
        <v>0</v>
      </c>
      <c r="N2377" s="28">
        <f>IF(OR(L2377=1,M2377=1),IF(B2377+364&lt;=$D$5,(B2377+364-$D$4+1)/365,IF(B2377&gt;$D$4,($D$5-B2377+1)/365,$D$6/365)),0)</f>
        <v>0</v>
      </c>
      <c r="O2377" s="28">
        <f>'Data &amp; Parameter'!$E$16*'Data &amp; Parameter'!$E$17*('Data &amp; Parameter'!$E$18+'Data &amp; Parameter'!$E$19)*'Data &amp; Parameter'!$E$20*'Data &amp; Parameter'!$E$37*N2377</f>
        <v>0</v>
      </c>
      <c r="P2377">
        <f>ROUNDUP(IF(D2377&gt;$D$4,0,($D$4-D2377+1)/365),0)</f>
        <v>0</v>
      </c>
      <c r="Q2377">
        <f>ROUNDUP(IF(D2377&gt;$D$5,0,($D$5-D2377+1)/365),0)</f>
        <v>0</v>
      </c>
      <c r="R2377" s="28">
        <f>IF(OR(P2377=1,Q2377=1),IF(D2377+364&lt;=$D$5,(D2377+364-$D$4+1)/365,IF(D2377&gt;$D$4,($D$5-D2377+1)/365,$D$6/365)),0)</f>
        <v>0</v>
      </c>
      <c r="S2377" s="28">
        <f>'Data &amp; Parameter'!$E$16*'Data &amp; Parameter'!$E$17*('Data &amp; Parameter'!$E$18+'Data &amp; Parameter'!$E$19)*'Data &amp; Parameter'!$E$20*'Data &amp; Parameter'!$E$37*R2377</f>
        <v>0</v>
      </c>
      <c r="T2377" s="28">
        <f t="shared" ref="T2377:T2440" si="37">O2377+S2377</f>
        <v>0</v>
      </c>
    </row>
    <row r="2378" spans="1:20" ht="15.75" customHeight="1" x14ac:dyDescent="0.35">
      <c r="A2378">
        <v>2371</v>
      </c>
      <c r="B2378" s="76">
        <v>44238</v>
      </c>
      <c r="C2378" s="1" t="s">
        <v>7513</v>
      </c>
      <c r="D2378" s="76">
        <v>44238</v>
      </c>
      <c r="E2378" s="1" t="s">
        <v>7514</v>
      </c>
      <c r="F2378" s="1" t="s">
        <v>7515</v>
      </c>
      <c r="G2378" s="1" t="s">
        <v>123</v>
      </c>
      <c r="H2378" s="1" t="s">
        <v>124</v>
      </c>
      <c r="I2378" s="1" t="s">
        <v>125</v>
      </c>
      <c r="J2378" s="1" t="s">
        <v>6863</v>
      </c>
      <c r="K2378" s="1" t="s">
        <v>7467</v>
      </c>
      <c r="L2378">
        <f>ROUNDUP(IF(B2378&gt;$D$4,0,($D$4-B2378+1)/365),0)</f>
        <v>0</v>
      </c>
      <c r="M2378">
        <f>ROUNDUP(IF(B2378&gt;$D$5,0,($D$5-B2378+1)/365),0)</f>
        <v>0</v>
      </c>
      <c r="N2378" s="28">
        <f>IF(OR(L2378=1,M2378=1),IF(B2378+364&lt;=$D$5,(B2378+364-$D$4+1)/365,IF(B2378&gt;$D$4,($D$5-B2378+1)/365,$D$6/365)),0)</f>
        <v>0</v>
      </c>
      <c r="O2378" s="28">
        <f>'Data &amp; Parameter'!$E$16*'Data &amp; Parameter'!$E$17*('Data &amp; Parameter'!$E$18+'Data &amp; Parameter'!$E$19)*'Data &amp; Parameter'!$E$20*'Data &amp; Parameter'!$E$37*N2378</f>
        <v>0</v>
      </c>
      <c r="P2378">
        <f>ROUNDUP(IF(D2378&gt;$D$4,0,($D$4-D2378+1)/365),0)</f>
        <v>0</v>
      </c>
      <c r="Q2378">
        <f>ROUNDUP(IF(D2378&gt;$D$5,0,($D$5-D2378+1)/365),0)</f>
        <v>0</v>
      </c>
      <c r="R2378" s="28">
        <f>IF(OR(P2378=1,Q2378=1),IF(D2378+364&lt;=$D$5,(D2378+364-$D$4+1)/365,IF(D2378&gt;$D$4,($D$5-D2378+1)/365,$D$6/365)),0)</f>
        <v>0</v>
      </c>
      <c r="S2378" s="28">
        <f>'Data &amp; Parameter'!$E$16*'Data &amp; Parameter'!$E$17*('Data &amp; Parameter'!$E$18+'Data &amp; Parameter'!$E$19)*'Data &amp; Parameter'!$E$20*'Data &amp; Parameter'!$E$37*R2378</f>
        <v>0</v>
      </c>
      <c r="T2378" s="28">
        <f t="shared" si="37"/>
        <v>0</v>
      </c>
    </row>
    <row r="2379" spans="1:20" ht="15.75" customHeight="1" x14ac:dyDescent="0.35">
      <c r="A2379">
        <v>2372</v>
      </c>
      <c r="B2379" s="76">
        <v>44238</v>
      </c>
      <c r="C2379" s="1" t="s">
        <v>7516</v>
      </c>
      <c r="D2379" s="76">
        <v>44238</v>
      </c>
      <c r="E2379" s="1" t="s">
        <v>7517</v>
      </c>
      <c r="F2379" s="1" t="s">
        <v>7518</v>
      </c>
      <c r="G2379" s="1" t="s">
        <v>123</v>
      </c>
      <c r="H2379" s="1" t="s">
        <v>124</v>
      </c>
      <c r="I2379" s="1" t="s">
        <v>125</v>
      </c>
      <c r="J2379" s="1" t="s">
        <v>6863</v>
      </c>
      <c r="K2379" s="1" t="s">
        <v>7467</v>
      </c>
      <c r="L2379">
        <f>ROUNDUP(IF(B2379&gt;$D$4,0,($D$4-B2379+1)/365),0)</f>
        <v>0</v>
      </c>
      <c r="M2379">
        <f>ROUNDUP(IF(B2379&gt;$D$5,0,($D$5-B2379+1)/365),0)</f>
        <v>0</v>
      </c>
      <c r="N2379" s="28">
        <f>IF(OR(L2379=1,M2379=1),IF(B2379+364&lt;=$D$5,(B2379+364-$D$4+1)/365,IF(B2379&gt;$D$4,($D$5-B2379+1)/365,$D$6/365)),0)</f>
        <v>0</v>
      </c>
      <c r="O2379" s="28">
        <f>'Data &amp; Parameter'!$E$16*'Data &amp; Parameter'!$E$17*('Data &amp; Parameter'!$E$18+'Data &amp; Parameter'!$E$19)*'Data &amp; Parameter'!$E$20*'Data &amp; Parameter'!$E$37*N2379</f>
        <v>0</v>
      </c>
      <c r="P2379">
        <f>ROUNDUP(IF(D2379&gt;$D$4,0,($D$4-D2379+1)/365),0)</f>
        <v>0</v>
      </c>
      <c r="Q2379">
        <f>ROUNDUP(IF(D2379&gt;$D$5,0,($D$5-D2379+1)/365),0)</f>
        <v>0</v>
      </c>
      <c r="R2379" s="28">
        <f>IF(OR(P2379=1,Q2379=1),IF(D2379+364&lt;=$D$5,(D2379+364-$D$4+1)/365,IF(D2379&gt;$D$4,($D$5-D2379+1)/365,$D$6/365)),0)</f>
        <v>0</v>
      </c>
      <c r="S2379" s="28">
        <f>'Data &amp; Parameter'!$E$16*'Data &amp; Parameter'!$E$17*('Data &amp; Parameter'!$E$18+'Data &amp; Parameter'!$E$19)*'Data &amp; Parameter'!$E$20*'Data &amp; Parameter'!$E$37*R2379</f>
        <v>0</v>
      </c>
      <c r="T2379" s="28">
        <f t="shared" si="37"/>
        <v>0</v>
      </c>
    </row>
    <row r="2380" spans="1:20" ht="15.75" customHeight="1" x14ac:dyDescent="0.35">
      <c r="A2380">
        <v>2373</v>
      </c>
      <c r="B2380" s="76">
        <v>44238</v>
      </c>
      <c r="C2380" s="1" t="s">
        <v>7519</v>
      </c>
      <c r="D2380" s="76">
        <v>44238</v>
      </c>
      <c r="E2380" s="1" t="s">
        <v>7520</v>
      </c>
      <c r="F2380" s="1" t="s">
        <v>7521</v>
      </c>
      <c r="G2380" s="1" t="s">
        <v>123</v>
      </c>
      <c r="H2380" s="1" t="s">
        <v>124</v>
      </c>
      <c r="I2380" s="1" t="s">
        <v>125</v>
      </c>
      <c r="J2380" s="1" t="s">
        <v>6863</v>
      </c>
      <c r="K2380" s="1" t="s">
        <v>7467</v>
      </c>
      <c r="L2380">
        <f>ROUNDUP(IF(B2380&gt;$D$4,0,($D$4-B2380+1)/365),0)</f>
        <v>0</v>
      </c>
      <c r="M2380">
        <f>ROUNDUP(IF(B2380&gt;$D$5,0,($D$5-B2380+1)/365),0)</f>
        <v>0</v>
      </c>
      <c r="N2380" s="28">
        <f>IF(OR(L2380=1,M2380=1),IF(B2380+364&lt;=$D$5,(B2380+364-$D$4+1)/365,IF(B2380&gt;$D$4,($D$5-B2380+1)/365,$D$6/365)),0)</f>
        <v>0</v>
      </c>
      <c r="O2380" s="28">
        <f>'Data &amp; Parameter'!$E$16*'Data &amp; Parameter'!$E$17*('Data &amp; Parameter'!$E$18+'Data &amp; Parameter'!$E$19)*'Data &amp; Parameter'!$E$20*'Data &amp; Parameter'!$E$37*N2380</f>
        <v>0</v>
      </c>
      <c r="P2380">
        <f>ROUNDUP(IF(D2380&gt;$D$4,0,($D$4-D2380+1)/365),0)</f>
        <v>0</v>
      </c>
      <c r="Q2380">
        <f>ROUNDUP(IF(D2380&gt;$D$5,0,($D$5-D2380+1)/365),0)</f>
        <v>0</v>
      </c>
      <c r="R2380" s="28">
        <f>IF(OR(P2380=1,Q2380=1),IF(D2380+364&lt;=$D$5,(D2380+364-$D$4+1)/365,IF(D2380&gt;$D$4,($D$5-D2380+1)/365,$D$6/365)),0)</f>
        <v>0</v>
      </c>
      <c r="S2380" s="28">
        <f>'Data &amp; Parameter'!$E$16*'Data &amp; Parameter'!$E$17*('Data &amp; Parameter'!$E$18+'Data &amp; Parameter'!$E$19)*'Data &amp; Parameter'!$E$20*'Data &amp; Parameter'!$E$37*R2380</f>
        <v>0</v>
      </c>
      <c r="T2380" s="28">
        <f t="shared" si="37"/>
        <v>0</v>
      </c>
    </row>
    <row r="2381" spans="1:20" ht="15.75" customHeight="1" x14ac:dyDescent="0.35">
      <c r="A2381">
        <v>2374</v>
      </c>
      <c r="B2381" s="76">
        <v>44238</v>
      </c>
      <c r="C2381" s="1" t="s">
        <v>7522</v>
      </c>
      <c r="D2381" s="76">
        <v>44238</v>
      </c>
      <c r="E2381" s="1" t="s">
        <v>7523</v>
      </c>
      <c r="F2381" s="1" t="s">
        <v>7524</v>
      </c>
      <c r="G2381" s="1" t="s">
        <v>123</v>
      </c>
      <c r="H2381" s="1" t="s">
        <v>124</v>
      </c>
      <c r="I2381" s="1" t="s">
        <v>125</v>
      </c>
      <c r="J2381" s="1" t="s">
        <v>6863</v>
      </c>
      <c r="K2381" s="1" t="s">
        <v>7467</v>
      </c>
      <c r="L2381">
        <f>ROUNDUP(IF(B2381&gt;$D$4,0,($D$4-B2381+1)/365),0)</f>
        <v>0</v>
      </c>
      <c r="M2381">
        <f>ROUNDUP(IF(B2381&gt;$D$5,0,($D$5-B2381+1)/365),0)</f>
        <v>0</v>
      </c>
      <c r="N2381" s="28">
        <f>IF(OR(L2381=1,M2381=1),IF(B2381+364&lt;=$D$5,(B2381+364-$D$4+1)/365,IF(B2381&gt;$D$4,($D$5-B2381+1)/365,$D$6/365)),0)</f>
        <v>0</v>
      </c>
      <c r="O2381" s="28">
        <f>'Data &amp; Parameter'!$E$16*'Data &amp; Parameter'!$E$17*('Data &amp; Parameter'!$E$18+'Data &amp; Parameter'!$E$19)*'Data &amp; Parameter'!$E$20*'Data &amp; Parameter'!$E$37*N2381</f>
        <v>0</v>
      </c>
      <c r="P2381">
        <f>ROUNDUP(IF(D2381&gt;$D$4,0,($D$4-D2381+1)/365),0)</f>
        <v>0</v>
      </c>
      <c r="Q2381">
        <f>ROUNDUP(IF(D2381&gt;$D$5,0,($D$5-D2381+1)/365),0)</f>
        <v>0</v>
      </c>
      <c r="R2381" s="28">
        <f>IF(OR(P2381=1,Q2381=1),IF(D2381+364&lt;=$D$5,(D2381+364-$D$4+1)/365,IF(D2381&gt;$D$4,($D$5-D2381+1)/365,$D$6/365)),0)</f>
        <v>0</v>
      </c>
      <c r="S2381" s="28">
        <f>'Data &amp; Parameter'!$E$16*'Data &amp; Parameter'!$E$17*('Data &amp; Parameter'!$E$18+'Data &amp; Parameter'!$E$19)*'Data &amp; Parameter'!$E$20*'Data &amp; Parameter'!$E$37*R2381</f>
        <v>0</v>
      </c>
      <c r="T2381" s="28">
        <f t="shared" si="37"/>
        <v>0</v>
      </c>
    </row>
    <row r="2382" spans="1:20" ht="15.75" customHeight="1" x14ac:dyDescent="0.35">
      <c r="A2382">
        <v>2375</v>
      </c>
      <c r="B2382" s="76">
        <v>44238.316527777773</v>
      </c>
      <c r="C2382" s="1" t="s">
        <v>7525</v>
      </c>
      <c r="D2382" s="76">
        <v>44238.319201388891</v>
      </c>
      <c r="E2382" s="1" t="s">
        <v>7526</v>
      </c>
      <c r="F2382" s="1" t="s">
        <v>7527</v>
      </c>
      <c r="G2382" s="1" t="s">
        <v>123</v>
      </c>
      <c r="H2382" s="1" t="s">
        <v>124</v>
      </c>
      <c r="I2382" s="1" t="s">
        <v>125</v>
      </c>
      <c r="J2382" s="1" t="s">
        <v>7528</v>
      </c>
      <c r="K2382" s="1" t="s">
        <v>7528</v>
      </c>
      <c r="L2382">
        <f>ROUNDUP(IF(B2382&gt;$D$4,0,($D$4-B2382+1)/365),0)</f>
        <v>0</v>
      </c>
      <c r="M2382">
        <f>ROUNDUP(IF(B2382&gt;$D$5,0,($D$5-B2382+1)/365),0)</f>
        <v>0</v>
      </c>
      <c r="N2382" s="28">
        <f>IF(OR(L2382=1,M2382=1),IF(B2382+364&lt;=$D$5,(B2382+364-$D$4+1)/365,IF(B2382&gt;$D$4,($D$5-B2382+1)/365,$D$6/365)),0)</f>
        <v>0</v>
      </c>
      <c r="O2382" s="28">
        <f>'Data &amp; Parameter'!$E$16*'Data &amp; Parameter'!$E$17*('Data &amp; Parameter'!$E$18+'Data &amp; Parameter'!$E$19)*'Data &amp; Parameter'!$E$20*'Data &amp; Parameter'!$E$37*N2382</f>
        <v>0</v>
      </c>
      <c r="P2382">
        <f>ROUNDUP(IF(D2382&gt;$D$4,0,($D$4-D2382+1)/365),0)</f>
        <v>0</v>
      </c>
      <c r="Q2382">
        <f>ROUNDUP(IF(D2382&gt;$D$5,0,($D$5-D2382+1)/365),0)</f>
        <v>0</v>
      </c>
      <c r="R2382" s="28">
        <f>IF(OR(P2382=1,Q2382=1),IF(D2382+364&lt;=$D$5,(D2382+364-$D$4+1)/365,IF(D2382&gt;$D$4,($D$5-D2382+1)/365,$D$6/365)),0)</f>
        <v>0</v>
      </c>
      <c r="S2382" s="28">
        <f>'Data &amp; Parameter'!$E$16*'Data &amp; Parameter'!$E$17*('Data &amp; Parameter'!$E$18+'Data &amp; Parameter'!$E$19)*'Data &amp; Parameter'!$E$20*'Data &amp; Parameter'!$E$37*R2382</f>
        <v>0</v>
      </c>
      <c r="T2382" s="28">
        <f t="shared" si="37"/>
        <v>0</v>
      </c>
    </row>
    <row r="2383" spans="1:20" ht="15.75" customHeight="1" x14ac:dyDescent="0.35">
      <c r="A2383">
        <v>2376</v>
      </c>
      <c r="B2383" s="76">
        <v>44238.318032407406</v>
      </c>
      <c r="C2383" s="1" t="s">
        <v>7529</v>
      </c>
      <c r="D2383" s="76">
        <v>44238.319525462968</v>
      </c>
      <c r="E2383" s="1" t="s">
        <v>7530</v>
      </c>
      <c r="F2383" s="1" t="s">
        <v>7531</v>
      </c>
      <c r="G2383" s="1" t="s">
        <v>123</v>
      </c>
      <c r="H2383" s="1" t="s">
        <v>124</v>
      </c>
      <c r="I2383" s="1" t="s">
        <v>125</v>
      </c>
      <c r="J2383" s="1" t="s">
        <v>7528</v>
      </c>
      <c r="K2383" s="1" t="s">
        <v>7528</v>
      </c>
      <c r="L2383">
        <f>ROUNDUP(IF(B2383&gt;$D$4,0,($D$4-B2383+1)/365),0)</f>
        <v>0</v>
      </c>
      <c r="M2383">
        <f>ROUNDUP(IF(B2383&gt;$D$5,0,($D$5-B2383+1)/365),0)</f>
        <v>0</v>
      </c>
      <c r="N2383" s="28">
        <f>IF(OR(L2383=1,M2383=1),IF(B2383+364&lt;=$D$5,(B2383+364-$D$4+1)/365,IF(B2383&gt;$D$4,($D$5-B2383+1)/365,$D$6/365)),0)</f>
        <v>0</v>
      </c>
      <c r="O2383" s="28">
        <f>'Data &amp; Parameter'!$E$16*'Data &amp; Parameter'!$E$17*('Data &amp; Parameter'!$E$18+'Data &amp; Parameter'!$E$19)*'Data &amp; Parameter'!$E$20*'Data &amp; Parameter'!$E$37*N2383</f>
        <v>0</v>
      </c>
      <c r="P2383">
        <f>ROUNDUP(IF(D2383&gt;$D$4,0,($D$4-D2383+1)/365),0)</f>
        <v>0</v>
      </c>
      <c r="Q2383">
        <f>ROUNDUP(IF(D2383&gt;$D$5,0,($D$5-D2383+1)/365),0)</f>
        <v>0</v>
      </c>
      <c r="R2383" s="28">
        <f>IF(OR(P2383=1,Q2383=1),IF(D2383+364&lt;=$D$5,(D2383+364-$D$4+1)/365,IF(D2383&gt;$D$4,($D$5-D2383+1)/365,$D$6/365)),0)</f>
        <v>0</v>
      </c>
      <c r="S2383" s="28">
        <f>'Data &amp; Parameter'!$E$16*'Data &amp; Parameter'!$E$17*('Data &amp; Parameter'!$E$18+'Data &amp; Parameter'!$E$19)*'Data &amp; Parameter'!$E$20*'Data &amp; Parameter'!$E$37*R2383</f>
        <v>0</v>
      </c>
      <c r="T2383" s="28">
        <f t="shared" si="37"/>
        <v>0</v>
      </c>
    </row>
    <row r="2384" spans="1:20" ht="15.75" customHeight="1" x14ac:dyDescent="0.35">
      <c r="A2384">
        <v>2377</v>
      </c>
      <c r="B2384" s="76">
        <v>44238.321354166663</v>
      </c>
      <c r="C2384" s="1" t="s">
        <v>7532</v>
      </c>
      <c r="D2384" s="76">
        <v>44238.322534722218</v>
      </c>
      <c r="E2384" s="1" t="s">
        <v>7533</v>
      </c>
      <c r="F2384" s="1" t="s">
        <v>7534</v>
      </c>
      <c r="G2384" s="1" t="s">
        <v>123</v>
      </c>
      <c r="H2384" s="1" t="s">
        <v>124</v>
      </c>
      <c r="I2384" s="1" t="s">
        <v>125</v>
      </c>
      <c r="J2384" s="1" t="s">
        <v>7528</v>
      </c>
      <c r="K2384" s="1" t="s">
        <v>7528</v>
      </c>
      <c r="L2384">
        <f>ROUNDUP(IF(B2384&gt;$D$4,0,($D$4-B2384+1)/365),0)</f>
        <v>0</v>
      </c>
      <c r="M2384">
        <f>ROUNDUP(IF(B2384&gt;$D$5,0,($D$5-B2384+1)/365),0)</f>
        <v>0</v>
      </c>
      <c r="N2384" s="28">
        <f>IF(OR(L2384=1,M2384=1),IF(B2384+364&lt;=$D$5,(B2384+364-$D$4+1)/365,IF(B2384&gt;$D$4,($D$5-B2384+1)/365,$D$6/365)),0)</f>
        <v>0</v>
      </c>
      <c r="O2384" s="28">
        <f>'Data &amp; Parameter'!$E$16*'Data &amp; Parameter'!$E$17*('Data &amp; Parameter'!$E$18+'Data &amp; Parameter'!$E$19)*'Data &amp; Parameter'!$E$20*'Data &amp; Parameter'!$E$37*N2384</f>
        <v>0</v>
      </c>
      <c r="P2384">
        <f>ROUNDUP(IF(D2384&gt;$D$4,0,($D$4-D2384+1)/365),0)</f>
        <v>0</v>
      </c>
      <c r="Q2384">
        <f>ROUNDUP(IF(D2384&gt;$D$5,0,($D$5-D2384+1)/365),0)</f>
        <v>0</v>
      </c>
      <c r="R2384" s="28">
        <f>IF(OR(P2384=1,Q2384=1),IF(D2384+364&lt;=$D$5,(D2384+364-$D$4+1)/365,IF(D2384&gt;$D$4,($D$5-D2384+1)/365,$D$6/365)),0)</f>
        <v>0</v>
      </c>
      <c r="S2384" s="28">
        <f>'Data &amp; Parameter'!$E$16*'Data &amp; Parameter'!$E$17*('Data &amp; Parameter'!$E$18+'Data &amp; Parameter'!$E$19)*'Data &amp; Parameter'!$E$20*'Data &amp; Parameter'!$E$37*R2384</f>
        <v>0</v>
      </c>
      <c r="T2384" s="28">
        <f t="shared" si="37"/>
        <v>0</v>
      </c>
    </row>
    <row r="2385" spans="1:20" ht="15.75" customHeight="1" x14ac:dyDescent="0.35">
      <c r="A2385">
        <v>2378</v>
      </c>
      <c r="B2385" s="76">
        <v>44238.322870370372</v>
      </c>
      <c r="C2385" s="1" t="s">
        <v>7535</v>
      </c>
      <c r="D2385" s="76">
        <v>44238.323819444442</v>
      </c>
      <c r="E2385" s="1" t="s">
        <v>7536</v>
      </c>
      <c r="F2385" s="1" t="s">
        <v>7537</v>
      </c>
      <c r="G2385" s="1" t="s">
        <v>123</v>
      </c>
      <c r="H2385" s="1" t="s">
        <v>124</v>
      </c>
      <c r="I2385" s="1" t="s">
        <v>125</v>
      </c>
      <c r="J2385" s="1" t="s">
        <v>7528</v>
      </c>
      <c r="K2385" s="1" t="s">
        <v>7538</v>
      </c>
      <c r="L2385">
        <f>ROUNDUP(IF(B2385&gt;$D$4,0,($D$4-B2385+1)/365),0)</f>
        <v>0</v>
      </c>
      <c r="M2385">
        <f>ROUNDUP(IF(B2385&gt;$D$5,0,($D$5-B2385+1)/365),0)</f>
        <v>0</v>
      </c>
      <c r="N2385" s="28">
        <f>IF(OR(L2385=1,M2385=1),IF(B2385+364&lt;=$D$5,(B2385+364-$D$4+1)/365,IF(B2385&gt;$D$4,($D$5-B2385+1)/365,$D$6/365)),0)</f>
        <v>0</v>
      </c>
      <c r="O2385" s="28">
        <f>'Data &amp; Parameter'!$E$16*'Data &amp; Parameter'!$E$17*('Data &amp; Parameter'!$E$18+'Data &amp; Parameter'!$E$19)*'Data &amp; Parameter'!$E$20*'Data &amp; Parameter'!$E$37*N2385</f>
        <v>0</v>
      </c>
      <c r="P2385">
        <f>ROUNDUP(IF(D2385&gt;$D$4,0,($D$4-D2385+1)/365),0)</f>
        <v>0</v>
      </c>
      <c r="Q2385">
        <f>ROUNDUP(IF(D2385&gt;$D$5,0,($D$5-D2385+1)/365),0)</f>
        <v>0</v>
      </c>
      <c r="R2385" s="28">
        <f>IF(OR(P2385=1,Q2385=1),IF(D2385+364&lt;=$D$5,(D2385+364-$D$4+1)/365,IF(D2385&gt;$D$4,($D$5-D2385+1)/365,$D$6/365)),0)</f>
        <v>0</v>
      </c>
      <c r="S2385" s="28">
        <f>'Data &amp; Parameter'!$E$16*'Data &amp; Parameter'!$E$17*('Data &amp; Parameter'!$E$18+'Data &amp; Parameter'!$E$19)*'Data &amp; Parameter'!$E$20*'Data &amp; Parameter'!$E$37*R2385</f>
        <v>0</v>
      </c>
      <c r="T2385" s="28">
        <f t="shared" si="37"/>
        <v>0</v>
      </c>
    </row>
    <row r="2386" spans="1:20" ht="15.75" customHeight="1" x14ac:dyDescent="0.35">
      <c r="A2386">
        <v>2379</v>
      </c>
      <c r="B2386" s="76">
        <v>44238.324930555551</v>
      </c>
      <c r="C2386" s="1" t="s">
        <v>7539</v>
      </c>
      <c r="D2386" s="76">
        <v>44238.325729166667</v>
      </c>
      <c r="E2386" s="1" t="s">
        <v>7540</v>
      </c>
      <c r="F2386" s="1" t="s">
        <v>7541</v>
      </c>
      <c r="G2386" s="1" t="s">
        <v>123</v>
      </c>
      <c r="H2386" s="1" t="s">
        <v>124</v>
      </c>
      <c r="I2386" s="1" t="s">
        <v>125</v>
      </c>
      <c r="J2386" s="1" t="s">
        <v>7528</v>
      </c>
      <c r="K2386" s="1" t="s">
        <v>7528</v>
      </c>
      <c r="L2386">
        <f>ROUNDUP(IF(B2386&gt;$D$4,0,($D$4-B2386+1)/365),0)</f>
        <v>0</v>
      </c>
      <c r="M2386">
        <f>ROUNDUP(IF(B2386&gt;$D$5,0,($D$5-B2386+1)/365),0)</f>
        <v>0</v>
      </c>
      <c r="N2386" s="28">
        <f>IF(OR(L2386=1,M2386=1),IF(B2386+364&lt;=$D$5,(B2386+364-$D$4+1)/365,IF(B2386&gt;$D$4,($D$5-B2386+1)/365,$D$6/365)),0)</f>
        <v>0</v>
      </c>
      <c r="O2386" s="28">
        <f>'Data &amp; Parameter'!$E$16*'Data &amp; Parameter'!$E$17*('Data &amp; Parameter'!$E$18+'Data &amp; Parameter'!$E$19)*'Data &amp; Parameter'!$E$20*'Data &amp; Parameter'!$E$37*N2386</f>
        <v>0</v>
      </c>
      <c r="P2386">
        <f>ROUNDUP(IF(D2386&gt;$D$4,0,($D$4-D2386+1)/365),0)</f>
        <v>0</v>
      </c>
      <c r="Q2386">
        <f>ROUNDUP(IF(D2386&gt;$D$5,0,($D$5-D2386+1)/365),0)</f>
        <v>0</v>
      </c>
      <c r="R2386" s="28">
        <f>IF(OR(P2386=1,Q2386=1),IF(D2386+364&lt;=$D$5,(D2386+364-$D$4+1)/365,IF(D2386&gt;$D$4,($D$5-D2386+1)/365,$D$6/365)),0)</f>
        <v>0</v>
      </c>
      <c r="S2386" s="28">
        <f>'Data &amp; Parameter'!$E$16*'Data &amp; Parameter'!$E$17*('Data &amp; Parameter'!$E$18+'Data &amp; Parameter'!$E$19)*'Data &amp; Parameter'!$E$20*'Data &amp; Parameter'!$E$37*R2386</f>
        <v>0</v>
      </c>
      <c r="T2386" s="28">
        <f t="shared" si="37"/>
        <v>0</v>
      </c>
    </row>
    <row r="2387" spans="1:20" ht="15.75" customHeight="1" x14ac:dyDescent="0.35">
      <c r="A2387">
        <v>2380</v>
      </c>
      <c r="B2387" s="76">
        <v>44238.327152777776</v>
      </c>
      <c r="C2387" s="1" t="s">
        <v>7542</v>
      </c>
      <c r="D2387" s="76">
        <v>44238.32876157407</v>
      </c>
      <c r="E2387" s="1" t="s">
        <v>7543</v>
      </c>
      <c r="F2387" s="1" t="s">
        <v>7544</v>
      </c>
      <c r="G2387" s="1" t="s">
        <v>123</v>
      </c>
      <c r="H2387" s="1" t="s">
        <v>124</v>
      </c>
      <c r="I2387" s="1" t="s">
        <v>125</v>
      </c>
      <c r="J2387" s="1" t="s">
        <v>7528</v>
      </c>
      <c r="K2387" s="1" t="s">
        <v>7538</v>
      </c>
      <c r="L2387">
        <f>ROUNDUP(IF(B2387&gt;$D$4,0,($D$4-B2387+1)/365),0)</f>
        <v>0</v>
      </c>
      <c r="M2387">
        <f>ROUNDUP(IF(B2387&gt;$D$5,0,($D$5-B2387+1)/365),0)</f>
        <v>0</v>
      </c>
      <c r="N2387" s="28">
        <f>IF(OR(L2387=1,M2387=1),IF(B2387+364&lt;=$D$5,(B2387+364-$D$4+1)/365,IF(B2387&gt;$D$4,($D$5-B2387+1)/365,$D$6/365)),0)</f>
        <v>0</v>
      </c>
      <c r="O2387" s="28">
        <f>'Data &amp; Parameter'!$E$16*'Data &amp; Parameter'!$E$17*('Data &amp; Parameter'!$E$18+'Data &amp; Parameter'!$E$19)*'Data &amp; Parameter'!$E$20*'Data &amp; Parameter'!$E$37*N2387</f>
        <v>0</v>
      </c>
      <c r="P2387">
        <f>ROUNDUP(IF(D2387&gt;$D$4,0,($D$4-D2387+1)/365),0)</f>
        <v>0</v>
      </c>
      <c r="Q2387">
        <f>ROUNDUP(IF(D2387&gt;$D$5,0,($D$5-D2387+1)/365),0)</f>
        <v>0</v>
      </c>
      <c r="R2387" s="28">
        <f>IF(OR(P2387=1,Q2387=1),IF(D2387+364&lt;=$D$5,(D2387+364-$D$4+1)/365,IF(D2387&gt;$D$4,($D$5-D2387+1)/365,$D$6/365)),0)</f>
        <v>0</v>
      </c>
      <c r="S2387" s="28">
        <f>'Data &amp; Parameter'!$E$16*'Data &amp; Parameter'!$E$17*('Data &amp; Parameter'!$E$18+'Data &amp; Parameter'!$E$19)*'Data &amp; Parameter'!$E$20*'Data &amp; Parameter'!$E$37*R2387</f>
        <v>0</v>
      </c>
      <c r="T2387" s="28">
        <f t="shared" si="37"/>
        <v>0</v>
      </c>
    </row>
    <row r="2388" spans="1:20" ht="15.75" customHeight="1" x14ac:dyDescent="0.35">
      <c r="A2388">
        <v>2381</v>
      </c>
      <c r="B2388" s="76">
        <v>44238.32775462963</v>
      </c>
      <c r="C2388" s="1" t="s">
        <v>7545</v>
      </c>
      <c r="D2388" s="76">
        <v>44238.3284837963</v>
      </c>
      <c r="E2388" s="1" t="s">
        <v>7546</v>
      </c>
      <c r="F2388" s="1" t="s">
        <v>7547</v>
      </c>
      <c r="G2388" s="1" t="s">
        <v>123</v>
      </c>
      <c r="H2388" s="1" t="s">
        <v>124</v>
      </c>
      <c r="I2388" s="1" t="s">
        <v>125</v>
      </c>
      <c r="J2388" s="1" t="s">
        <v>7528</v>
      </c>
      <c r="K2388" s="1" t="s">
        <v>7528</v>
      </c>
      <c r="L2388">
        <f>ROUNDUP(IF(B2388&gt;$D$4,0,($D$4-B2388+1)/365),0)</f>
        <v>0</v>
      </c>
      <c r="M2388">
        <f>ROUNDUP(IF(B2388&gt;$D$5,0,($D$5-B2388+1)/365),0)</f>
        <v>0</v>
      </c>
      <c r="N2388" s="28">
        <f>IF(OR(L2388=1,M2388=1),IF(B2388+364&lt;=$D$5,(B2388+364-$D$4+1)/365,IF(B2388&gt;$D$4,($D$5-B2388+1)/365,$D$6/365)),0)</f>
        <v>0</v>
      </c>
      <c r="O2388" s="28">
        <f>'Data &amp; Parameter'!$E$16*'Data &amp; Parameter'!$E$17*('Data &amp; Parameter'!$E$18+'Data &amp; Parameter'!$E$19)*'Data &amp; Parameter'!$E$20*'Data &amp; Parameter'!$E$37*N2388</f>
        <v>0</v>
      </c>
      <c r="P2388">
        <f>ROUNDUP(IF(D2388&gt;$D$4,0,($D$4-D2388+1)/365),0)</f>
        <v>0</v>
      </c>
      <c r="Q2388">
        <f>ROUNDUP(IF(D2388&gt;$D$5,0,($D$5-D2388+1)/365),0)</f>
        <v>0</v>
      </c>
      <c r="R2388" s="28">
        <f>IF(OR(P2388=1,Q2388=1),IF(D2388+364&lt;=$D$5,(D2388+364-$D$4+1)/365,IF(D2388&gt;$D$4,($D$5-D2388+1)/365,$D$6/365)),0)</f>
        <v>0</v>
      </c>
      <c r="S2388" s="28">
        <f>'Data &amp; Parameter'!$E$16*'Data &amp; Parameter'!$E$17*('Data &amp; Parameter'!$E$18+'Data &amp; Parameter'!$E$19)*'Data &amp; Parameter'!$E$20*'Data &amp; Parameter'!$E$37*R2388</f>
        <v>0</v>
      </c>
      <c r="T2388" s="28">
        <f t="shared" si="37"/>
        <v>0</v>
      </c>
    </row>
    <row r="2389" spans="1:20" ht="15.75" customHeight="1" x14ac:dyDescent="0.35">
      <c r="A2389">
        <v>2382</v>
      </c>
      <c r="B2389" s="76">
        <v>44238.330567129626</v>
      </c>
      <c r="C2389" s="1" t="s">
        <v>7548</v>
      </c>
      <c r="D2389" s="76">
        <v>44238.331250000003</v>
      </c>
      <c r="E2389" s="1" t="s">
        <v>7549</v>
      </c>
      <c r="F2389" s="1" t="s">
        <v>7550</v>
      </c>
      <c r="G2389" s="1" t="s">
        <v>123</v>
      </c>
      <c r="H2389" s="1" t="s">
        <v>124</v>
      </c>
      <c r="I2389" s="1" t="s">
        <v>125</v>
      </c>
      <c r="J2389" s="1" t="s">
        <v>7528</v>
      </c>
      <c r="K2389" s="1" t="s">
        <v>7528</v>
      </c>
      <c r="L2389">
        <f>ROUNDUP(IF(B2389&gt;$D$4,0,($D$4-B2389+1)/365),0)</f>
        <v>0</v>
      </c>
      <c r="M2389">
        <f>ROUNDUP(IF(B2389&gt;$D$5,0,($D$5-B2389+1)/365),0)</f>
        <v>0</v>
      </c>
      <c r="N2389" s="28">
        <f>IF(OR(L2389=1,M2389=1),IF(B2389+364&lt;=$D$5,(B2389+364-$D$4+1)/365,IF(B2389&gt;$D$4,($D$5-B2389+1)/365,$D$6/365)),0)</f>
        <v>0</v>
      </c>
      <c r="O2389" s="28">
        <f>'Data &amp; Parameter'!$E$16*'Data &amp; Parameter'!$E$17*('Data &amp; Parameter'!$E$18+'Data &amp; Parameter'!$E$19)*'Data &amp; Parameter'!$E$20*'Data &amp; Parameter'!$E$37*N2389</f>
        <v>0</v>
      </c>
      <c r="P2389">
        <f>ROUNDUP(IF(D2389&gt;$D$4,0,($D$4-D2389+1)/365),0)</f>
        <v>0</v>
      </c>
      <c r="Q2389">
        <f>ROUNDUP(IF(D2389&gt;$D$5,0,($D$5-D2389+1)/365),0)</f>
        <v>0</v>
      </c>
      <c r="R2389" s="28">
        <f>IF(OR(P2389=1,Q2389=1),IF(D2389+364&lt;=$D$5,(D2389+364-$D$4+1)/365,IF(D2389&gt;$D$4,($D$5-D2389+1)/365,$D$6/365)),0)</f>
        <v>0</v>
      </c>
      <c r="S2389" s="28">
        <f>'Data &amp; Parameter'!$E$16*'Data &amp; Parameter'!$E$17*('Data &amp; Parameter'!$E$18+'Data &amp; Parameter'!$E$19)*'Data &amp; Parameter'!$E$20*'Data &amp; Parameter'!$E$37*R2389</f>
        <v>0</v>
      </c>
      <c r="T2389" s="28">
        <f t="shared" si="37"/>
        <v>0</v>
      </c>
    </row>
    <row r="2390" spans="1:20" ht="15.75" customHeight="1" x14ac:dyDescent="0.35">
      <c r="A2390">
        <v>2383</v>
      </c>
      <c r="B2390" s="76">
        <v>44238.330949074079</v>
      </c>
      <c r="C2390" s="1" t="s">
        <v>7551</v>
      </c>
      <c r="D2390" s="76">
        <v>44238.331585648149</v>
      </c>
      <c r="E2390" s="1" t="s">
        <v>7552</v>
      </c>
      <c r="F2390" s="1" t="s">
        <v>7553</v>
      </c>
      <c r="G2390" s="1" t="s">
        <v>123</v>
      </c>
      <c r="H2390" s="1" t="s">
        <v>124</v>
      </c>
      <c r="I2390" s="1" t="s">
        <v>125</v>
      </c>
      <c r="J2390" s="1" t="s">
        <v>7528</v>
      </c>
      <c r="K2390" s="1" t="s">
        <v>7538</v>
      </c>
      <c r="L2390">
        <f>ROUNDUP(IF(B2390&gt;$D$4,0,($D$4-B2390+1)/365),0)</f>
        <v>0</v>
      </c>
      <c r="M2390">
        <f>ROUNDUP(IF(B2390&gt;$D$5,0,($D$5-B2390+1)/365),0)</f>
        <v>0</v>
      </c>
      <c r="N2390" s="28">
        <f>IF(OR(L2390=1,M2390=1),IF(B2390+364&lt;=$D$5,(B2390+364-$D$4+1)/365,IF(B2390&gt;$D$4,($D$5-B2390+1)/365,$D$6/365)),0)</f>
        <v>0</v>
      </c>
      <c r="O2390" s="28">
        <f>'Data &amp; Parameter'!$E$16*'Data &amp; Parameter'!$E$17*('Data &amp; Parameter'!$E$18+'Data &amp; Parameter'!$E$19)*'Data &amp; Parameter'!$E$20*'Data &amp; Parameter'!$E$37*N2390</f>
        <v>0</v>
      </c>
      <c r="P2390">
        <f>ROUNDUP(IF(D2390&gt;$D$4,0,($D$4-D2390+1)/365),0)</f>
        <v>0</v>
      </c>
      <c r="Q2390">
        <f>ROUNDUP(IF(D2390&gt;$D$5,0,($D$5-D2390+1)/365),0)</f>
        <v>0</v>
      </c>
      <c r="R2390" s="28">
        <f>IF(OR(P2390=1,Q2390=1),IF(D2390+364&lt;=$D$5,(D2390+364-$D$4+1)/365,IF(D2390&gt;$D$4,($D$5-D2390+1)/365,$D$6/365)),0)</f>
        <v>0</v>
      </c>
      <c r="S2390" s="28">
        <f>'Data &amp; Parameter'!$E$16*'Data &amp; Parameter'!$E$17*('Data &amp; Parameter'!$E$18+'Data &amp; Parameter'!$E$19)*'Data &amp; Parameter'!$E$20*'Data &amp; Parameter'!$E$37*R2390</f>
        <v>0</v>
      </c>
      <c r="T2390" s="28">
        <f t="shared" si="37"/>
        <v>0</v>
      </c>
    </row>
    <row r="2391" spans="1:20" ht="15.75" customHeight="1" x14ac:dyDescent="0.35">
      <c r="A2391">
        <v>2384</v>
      </c>
      <c r="B2391" s="76">
        <v>44238.333333333328</v>
      </c>
      <c r="C2391" s="1" t="s">
        <v>7554</v>
      </c>
      <c r="D2391" s="76">
        <v>44238.334178240737</v>
      </c>
      <c r="E2391" s="1" t="s">
        <v>7555</v>
      </c>
      <c r="F2391" s="1" t="s">
        <v>7556</v>
      </c>
      <c r="G2391" s="1" t="s">
        <v>123</v>
      </c>
      <c r="H2391" s="1" t="s">
        <v>124</v>
      </c>
      <c r="I2391" s="1" t="s">
        <v>125</v>
      </c>
      <c r="J2391" s="1" t="s">
        <v>7528</v>
      </c>
      <c r="K2391" s="1" t="s">
        <v>7528</v>
      </c>
      <c r="L2391">
        <f>ROUNDUP(IF(B2391&gt;$D$4,0,($D$4-B2391+1)/365),0)</f>
        <v>0</v>
      </c>
      <c r="M2391">
        <f>ROUNDUP(IF(B2391&gt;$D$5,0,($D$5-B2391+1)/365),0)</f>
        <v>0</v>
      </c>
      <c r="N2391" s="28">
        <f>IF(OR(L2391=1,M2391=1),IF(B2391+364&lt;=$D$5,(B2391+364-$D$4+1)/365,IF(B2391&gt;$D$4,($D$5-B2391+1)/365,$D$6/365)),0)</f>
        <v>0</v>
      </c>
      <c r="O2391" s="28">
        <f>'Data &amp; Parameter'!$E$16*'Data &amp; Parameter'!$E$17*('Data &amp; Parameter'!$E$18+'Data &amp; Parameter'!$E$19)*'Data &amp; Parameter'!$E$20*'Data &amp; Parameter'!$E$37*N2391</f>
        <v>0</v>
      </c>
      <c r="P2391">
        <f>ROUNDUP(IF(D2391&gt;$D$4,0,($D$4-D2391+1)/365),0)</f>
        <v>0</v>
      </c>
      <c r="Q2391">
        <f>ROUNDUP(IF(D2391&gt;$D$5,0,($D$5-D2391+1)/365),0)</f>
        <v>0</v>
      </c>
      <c r="R2391" s="28">
        <f>IF(OR(P2391=1,Q2391=1),IF(D2391+364&lt;=$D$5,(D2391+364-$D$4+1)/365,IF(D2391&gt;$D$4,($D$5-D2391+1)/365,$D$6/365)),0)</f>
        <v>0</v>
      </c>
      <c r="S2391" s="28">
        <f>'Data &amp; Parameter'!$E$16*'Data &amp; Parameter'!$E$17*('Data &amp; Parameter'!$E$18+'Data &amp; Parameter'!$E$19)*'Data &amp; Parameter'!$E$20*'Data &amp; Parameter'!$E$37*R2391</f>
        <v>0</v>
      </c>
      <c r="T2391" s="28">
        <f t="shared" si="37"/>
        <v>0</v>
      </c>
    </row>
    <row r="2392" spans="1:20" ht="15.75" customHeight="1" x14ac:dyDescent="0.35">
      <c r="A2392">
        <v>2385</v>
      </c>
      <c r="B2392" s="76">
        <v>44238.333958333329</v>
      </c>
      <c r="C2392" s="1" t="s">
        <v>7557</v>
      </c>
      <c r="D2392" s="76">
        <v>44238.334560185191</v>
      </c>
      <c r="E2392" s="1" t="s">
        <v>7558</v>
      </c>
      <c r="F2392" s="1" t="s">
        <v>7559</v>
      </c>
      <c r="G2392" s="1" t="s">
        <v>123</v>
      </c>
      <c r="H2392" s="1" t="s">
        <v>124</v>
      </c>
      <c r="I2392" s="1" t="s">
        <v>125</v>
      </c>
      <c r="J2392" s="1" t="s">
        <v>7528</v>
      </c>
      <c r="K2392" s="1" t="s">
        <v>7538</v>
      </c>
      <c r="L2392">
        <f>ROUNDUP(IF(B2392&gt;$D$4,0,($D$4-B2392+1)/365),0)</f>
        <v>0</v>
      </c>
      <c r="M2392">
        <f>ROUNDUP(IF(B2392&gt;$D$5,0,($D$5-B2392+1)/365),0)</f>
        <v>0</v>
      </c>
      <c r="N2392" s="28">
        <f>IF(OR(L2392=1,M2392=1),IF(B2392+364&lt;=$D$5,(B2392+364-$D$4+1)/365,IF(B2392&gt;$D$4,($D$5-B2392+1)/365,$D$6/365)),0)</f>
        <v>0</v>
      </c>
      <c r="O2392" s="28">
        <f>'Data &amp; Parameter'!$E$16*'Data &amp; Parameter'!$E$17*('Data &amp; Parameter'!$E$18+'Data &amp; Parameter'!$E$19)*'Data &amp; Parameter'!$E$20*'Data &amp; Parameter'!$E$37*N2392</f>
        <v>0</v>
      </c>
      <c r="P2392">
        <f>ROUNDUP(IF(D2392&gt;$D$4,0,($D$4-D2392+1)/365),0)</f>
        <v>0</v>
      </c>
      <c r="Q2392">
        <f>ROUNDUP(IF(D2392&gt;$D$5,0,($D$5-D2392+1)/365),0)</f>
        <v>0</v>
      </c>
      <c r="R2392" s="28">
        <f>IF(OR(P2392=1,Q2392=1),IF(D2392+364&lt;=$D$5,(D2392+364-$D$4+1)/365,IF(D2392&gt;$D$4,($D$5-D2392+1)/365,$D$6/365)),0)</f>
        <v>0</v>
      </c>
      <c r="S2392" s="28">
        <f>'Data &amp; Parameter'!$E$16*'Data &amp; Parameter'!$E$17*('Data &amp; Parameter'!$E$18+'Data &amp; Parameter'!$E$19)*'Data &amp; Parameter'!$E$20*'Data &amp; Parameter'!$E$37*R2392</f>
        <v>0</v>
      </c>
      <c r="T2392" s="28">
        <f t="shared" si="37"/>
        <v>0</v>
      </c>
    </row>
    <row r="2393" spans="1:20" ht="15.75" customHeight="1" x14ac:dyDescent="0.35">
      <c r="A2393">
        <v>2386</v>
      </c>
      <c r="B2393" s="76">
        <v>44238.336562500001</v>
      </c>
      <c r="C2393" s="1" t="s">
        <v>7560</v>
      </c>
      <c r="D2393" s="76">
        <v>44238.337337962963</v>
      </c>
      <c r="E2393" s="1" t="s">
        <v>7561</v>
      </c>
      <c r="F2393" s="1" t="s">
        <v>7562</v>
      </c>
      <c r="G2393" s="1" t="s">
        <v>123</v>
      </c>
      <c r="H2393" s="1" t="s">
        <v>124</v>
      </c>
      <c r="I2393" s="1" t="s">
        <v>125</v>
      </c>
      <c r="J2393" s="1" t="s">
        <v>7528</v>
      </c>
      <c r="K2393" s="1" t="s">
        <v>7528</v>
      </c>
      <c r="L2393">
        <f>ROUNDUP(IF(B2393&gt;$D$4,0,($D$4-B2393+1)/365),0)</f>
        <v>0</v>
      </c>
      <c r="M2393">
        <f>ROUNDUP(IF(B2393&gt;$D$5,0,($D$5-B2393+1)/365),0)</f>
        <v>0</v>
      </c>
      <c r="N2393" s="28">
        <f>IF(OR(L2393=1,M2393=1),IF(B2393+364&lt;=$D$5,(B2393+364-$D$4+1)/365,IF(B2393&gt;$D$4,($D$5-B2393+1)/365,$D$6/365)),0)</f>
        <v>0</v>
      </c>
      <c r="O2393" s="28">
        <f>'Data &amp; Parameter'!$E$16*'Data &amp; Parameter'!$E$17*('Data &amp; Parameter'!$E$18+'Data &amp; Parameter'!$E$19)*'Data &amp; Parameter'!$E$20*'Data &amp; Parameter'!$E$37*N2393</f>
        <v>0</v>
      </c>
      <c r="P2393">
        <f>ROUNDUP(IF(D2393&gt;$D$4,0,($D$4-D2393+1)/365),0)</f>
        <v>0</v>
      </c>
      <c r="Q2393">
        <f>ROUNDUP(IF(D2393&gt;$D$5,0,($D$5-D2393+1)/365),0)</f>
        <v>0</v>
      </c>
      <c r="R2393" s="28">
        <f>IF(OR(P2393=1,Q2393=1),IF(D2393+364&lt;=$D$5,(D2393+364-$D$4+1)/365,IF(D2393&gt;$D$4,($D$5-D2393+1)/365,$D$6/365)),0)</f>
        <v>0</v>
      </c>
      <c r="S2393" s="28">
        <f>'Data &amp; Parameter'!$E$16*'Data &amp; Parameter'!$E$17*('Data &amp; Parameter'!$E$18+'Data &amp; Parameter'!$E$19)*'Data &amp; Parameter'!$E$20*'Data &amp; Parameter'!$E$37*R2393</f>
        <v>0</v>
      </c>
      <c r="T2393" s="28">
        <f t="shared" si="37"/>
        <v>0</v>
      </c>
    </row>
    <row r="2394" spans="1:20" ht="15.75" customHeight="1" x14ac:dyDescent="0.35">
      <c r="A2394">
        <v>2387</v>
      </c>
      <c r="B2394" s="76">
        <v>44238.337361111116</v>
      </c>
      <c r="C2394" s="1" t="s">
        <v>7563</v>
      </c>
      <c r="D2394" s="76">
        <v>44238.33803240741</v>
      </c>
      <c r="E2394" s="1" t="s">
        <v>7564</v>
      </c>
      <c r="F2394" s="1" t="s">
        <v>7565</v>
      </c>
      <c r="G2394" s="1" t="s">
        <v>123</v>
      </c>
      <c r="H2394" s="1" t="s">
        <v>124</v>
      </c>
      <c r="I2394" s="1" t="s">
        <v>125</v>
      </c>
      <c r="J2394" s="1" t="s">
        <v>7528</v>
      </c>
      <c r="K2394" s="1" t="s">
        <v>7538</v>
      </c>
      <c r="L2394">
        <f>ROUNDUP(IF(B2394&gt;$D$4,0,($D$4-B2394+1)/365),0)</f>
        <v>0</v>
      </c>
      <c r="M2394">
        <f>ROUNDUP(IF(B2394&gt;$D$5,0,($D$5-B2394+1)/365),0)</f>
        <v>0</v>
      </c>
      <c r="N2394" s="28">
        <f>IF(OR(L2394=1,M2394=1),IF(B2394+364&lt;=$D$5,(B2394+364-$D$4+1)/365,IF(B2394&gt;$D$4,($D$5-B2394+1)/365,$D$6/365)),0)</f>
        <v>0</v>
      </c>
      <c r="O2394" s="28">
        <f>'Data &amp; Parameter'!$E$16*'Data &amp; Parameter'!$E$17*('Data &amp; Parameter'!$E$18+'Data &amp; Parameter'!$E$19)*'Data &amp; Parameter'!$E$20*'Data &amp; Parameter'!$E$37*N2394</f>
        <v>0</v>
      </c>
      <c r="P2394">
        <f>ROUNDUP(IF(D2394&gt;$D$4,0,($D$4-D2394+1)/365),0)</f>
        <v>0</v>
      </c>
      <c r="Q2394">
        <f>ROUNDUP(IF(D2394&gt;$D$5,0,($D$5-D2394+1)/365),0)</f>
        <v>0</v>
      </c>
      <c r="R2394" s="28">
        <f>IF(OR(P2394=1,Q2394=1),IF(D2394+364&lt;=$D$5,(D2394+364-$D$4+1)/365,IF(D2394&gt;$D$4,($D$5-D2394+1)/365,$D$6/365)),0)</f>
        <v>0</v>
      </c>
      <c r="S2394" s="28">
        <f>'Data &amp; Parameter'!$E$16*'Data &amp; Parameter'!$E$17*('Data &amp; Parameter'!$E$18+'Data &amp; Parameter'!$E$19)*'Data &amp; Parameter'!$E$20*'Data &amp; Parameter'!$E$37*R2394</f>
        <v>0</v>
      </c>
      <c r="T2394" s="28">
        <f t="shared" si="37"/>
        <v>0</v>
      </c>
    </row>
    <row r="2395" spans="1:20" ht="15.75" customHeight="1" x14ac:dyDescent="0.35">
      <c r="A2395">
        <v>2388</v>
      </c>
      <c r="B2395" s="76">
        <v>44238.339212962965</v>
      </c>
      <c r="C2395" s="1" t="s">
        <v>7566</v>
      </c>
      <c r="D2395" s="76">
        <v>44238.340416666666</v>
      </c>
      <c r="E2395" s="1" t="s">
        <v>7567</v>
      </c>
      <c r="F2395" s="1" t="s">
        <v>7568</v>
      </c>
      <c r="G2395" s="1" t="s">
        <v>123</v>
      </c>
      <c r="H2395" s="1" t="s">
        <v>124</v>
      </c>
      <c r="I2395" s="1" t="s">
        <v>125</v>
      </c>
      <c r="J2395" s="1" t="s">
        <v>7528</v>
      </c>
      <c r="K2395" s="1" t="s">
        <v>7528</v>
      </c>
      <c r="L2395">
        <f>ROUNDUP(IF(B2395&gt;$D$4,0,($D$4-B2395+1)/365),0)</f>
        <v>0</v>
      </c>
      <c r="M2395">
        <f>ROUNDUP(IF(B2395&gt;$D$5,0,($D$5-B2395+1)/365),0)</f>
        <v>0</v>
      </c>
      <c r="N2395" s="28">
        <f>IF(OR(L2395=1,M2395=1),IF(B2395+364&lt;=$D$5,(B2395+364-$D$4+1)/365,IF(B2395&gt;$D$4,($D$5-B2395+1)/365,$D$6/365)),0)</f>
        <v>0</v>
      </c>
      <c r="O2395" s="28">
        <f>'Data &amp; Parameter'!$E$16*'Data &amp; Parameter'!$E$17*('Data &amp; Parameter'!$E$18+'Data &amp; Parameter'!$E$19)*'Data &amp; Parameter'!$E$20*'Data &amp; Parameter'!$E$37*N2395</f>
        <v>0</v>
      </c>
      <c r="P2395">
        <f>ROUNDUP(IF(D2395&gt;$D$4,0,($D$4-D2395+1)/365),0)</f>
        <v>0</v>
      </c>
      <c r="Q2395">
        <f>ROUNDUP(IF(D2395&gt;$D$5,0,($D$5-D2395+1)/365),0)</f>
        <v>0</v>
      </c>
      <c r="R2395" s="28">
        <f>IF(OR(P2395=1,Q2395=1),IF(D2395+364&lt;=$D$5,(D2395+364-$D$4+1)/365,IF(D2395&gt;$D$4,($D$5-D2395+1)/365,$D$6/365)),0)</f>
        <v>0</v>
      </c>
      <c r="S2395" s="28">
        <f>'Data &amp; Parameter'!$E$16*'Data &amp; Parameter'!$E$17*('Data &amp; Parameter'!$E$18+'Data &amp; Parameter'!$E$19)*'Data &amp; Parameter'!$E$20*'Data &amp; Parameter'!$E$37*R2395</f>
        <v>0</v>
      </c>
      <c r="T2395" s="28">
        <f t="shared" si="37"/>
        <v>0</v>
      </c>
    </row>
    <row r="2396" spans="1:20" ht="15.75" customHeight="1" x14ac:dyDescent="0.35">
      <c r="A2396">
        <v>2389</v>
      </c>
      <c r="B2396" s="76">
        <v>44238.340648148151</v>
      </c>
      <c r="C2396" s="1" t="s">
        <v>7569</v>
      </c>
      <c r="D2396" s="76">
        <v>44238.341446759259</v>
      </c>
      <c r="E2396" s="1" t="s">
        <v>7570</v>
      </c>
      <c r="F2396" s="1" t="s">
        <v>7571</v>
      </c>
      <c r="G2396" s="1" t="s">
        <v>123</v>
      </c>
      <c r="H2396" s="1" t="s">
        <v>124</v>
      </c>
      <c r="I2396" s="1" t="s">
        <v>125</v>
      </c>
      <c r="J2396" s="1" t="s">
        <v>7528</v>
      </c>
      <c r="K2396" s="1" t="s">
        <v>7538</v>
      </c>
      <c r="L2396">
        <f>ROUNDUP(IF(B2396&gt;$D$4,0,($D$4-B2396+1)/365),0)</f>
        <v>0</v>
      </c>
      <c r="M2396">
        <f>ROUNDUP(IF(B2396&gt;$D$5,0,($D$5-B2396+1)/365),0)</f>
        <v>0</v>
      </c>
      <c r="N2396" s="28">
        <f>IF(OR(L2396=1,M2396=1),IF(B2396+364&lt;=$D$5,(B2396+364-$D$4+1)/365,IF(B2396&gt;$D$4,($D$5-B2396+1)/365,$D$6/365)),0)</f>
        <v>0</v>
      </c>
      <c r="O2396" s="28">
        <f>'Data &amp; Parameter'!$E$16*'Data &amp; Parameter'!$E$17*('Data &amp; Parameter'!$E$18+'Data &amp; Parameter'!$E$19)*'Data &amp; Parameter'!$E$20*'Data &amp; Parameter'!$E$37*N2396</f>
        <v>0</v>
      </c>
      <c r="P2396">
        <f>ROUNDUP(IF(D2396&gt;$D$4,0,($D$4-D2396+1)/365),0)</f>
        <v>0</v>
      </c>
      <c r="Q2396">
        <f>ROUNDUP(IF(D2396&gt;$D$5,0,($D$5-D2396+1)/365),0)</f>
        <v>0</v>
      </c>
      <c r="R2396" s="28">
        <f>IF(OR(P2396=1,Q2396=1),IF(D2396+364&lt;=$D$5,(D2396+364-$D$4+1)/365,IF(D2396&gt;$D$4,($D$5-D2396+1)/365,$D$6/365)),0)</f>
        <v>0</v>
      </c>
      <c r="S2396" s="28">
        <f>'Data &amp; Parameter'!$E$16*'Data &amp; Parameter'!$E$17*('Data &amp; Parameter'!$E$18+'Data &amp; Parameter'!$E$19)*'Data &amp; Parameter'!$E$20*'Data &amp; Parameter'!$E$37*R2396</f>
        <v>0</v>
      </c>
      <c r="T2396" s="28">
        <f t="shared" si="37"/>
        <v>0</v>
      </c>
    </row>
    <row r="2397" spans="1:20" ht="15.75" customHeight="1" x14ac:dyDescent="0.35">
      <c r="A2397">
        <v>2390</v>
      </c>
      <c r="B2397" s="76">
        <v>44238.343298611115</v>
      </c>
      <c r="C2397" s="1" t="s">
        <v>7572</v>
      </c>
      <c r="D2397" s="76">
        <v>44238.344201388885</v>
      </c>
      <c r="E2397" s="1" t="s">
        <v>7573</v>
      </c>
      <c r="F2397" s="1" t="s">
        <v>7574</v>
      </c>
      <c r="G2397" s="1" t="s">
        <v>123</v>
      </c>
      <c r="H2397" s="1" t="s">
        <v>124</v>
      </c>
      <c r="I2397" s="1" t="s">
        <v>125</v>
      </c>
      <c r="J2397" s="1" t="s">
        <v>7528</v>
      </c>
      <c r="K2397" s="1" t="s">
        <v>7528</v>
      </c>
      <c r="L2397">
        <f>ROUNDUP(IF(B2397&gt;$D$4,0,($D$4-B2397+1)/365),0)</f>
        <v>0</v>
      </c>
      <c r="M2397">
        <f>ROUNDUP(IF(B2397&gt;$D$5,0,($D$5-B2397+1)/365),0)</f>
        <v>0</v>
      </c>
      <c r="N2397" s="28">
        <f>IF(OR(L2397=1,M2397=1),IF(B2397+364&lt;=$D$5,(B2397+364-$D$4+1)/365,IF(B2397&gt;$D$4,($D$5-B2397+1)/365,$D$6/365)),0)</f>
        <v>0</v>
      </c>
      <c r="O2397" s="28">
        <f>'Data &amp; Parameter'!$E$16*'Data &amp; Parameter'!$E$17*('Data &amp; Parameter'!$E$18+'Data &amp; Parameter'!$E$19)*'Data &amp; Parameter'!$E$20*'Data &amp; Parameter'!$E$37*N2397</f>
        <v>0</v>
      </c>
      <c r="P2397">
        <f>ROUNDUP(IF(D2397&gt;$D$4,0,($D$4-D2397+1)/365),0)</f>
        <v>0</v>
      </c>
      <c r="Q2397">
        <f>ROUNDUP(IF(D2397&gt;$D$5,0,($D$5-D2397+1)/365),0)</f>
        <v>0</v>
      </c>
      <c r="R2397" s="28">
        <f>IF(OR(P2397=1,Q2397=1),IF(D2397+364&lt;=$D$5,(D2397+364-$D$4+1)/365,IF(D2397&gt;$D$4,($D$5-D2397+1)/365,$D$6/365)),0)</f>
        <v>0</v>
      </c>
      <c r="S2397" s="28">
        <f>'Data &amp; Parameter'!$E$16*'Data &amp; Parameter'!$E$17*('Data &amp; Parameter'!$E$18+'Data &amp; Parameter'!$E$19)*'Data &amp; Parameter'!$E$20*'Data &amp; Parameter'!$E$37*R2397</f>
        <v>0</v>
      </c>
      <c r="T2397" s="28">
        <f t="shared" si="37"/>
        <v>0</v>
      </c>
    </row>
    <row r="2398" spans="1:20" ht="15.75" customHeight="1" x14ac:dyDescent="0.35">
      <c r="A2398">
        <v>2391</v>
      </c>
      <c r="B2398" s="76">
        <v>44238.345254629632</v>
      </c>
      <c r="C2398" s="1" t="s">
        <v>7575</v>
      </c>
      <c r="D2398" s="76">
        <v>44238.345590277779</v>
      </c>
      <c r="E2398" s="1" t="s">
        <v>7576</v>
      </c>
      <c r="F2398" s="1" t="s">
        <v>7577</v>
      </c>
      <c r="G2398" s="1" t="s">
        <v>123</v>
      </c>
      <c r="H2398" s="1" t="s">
        <v>124</v>
      </c>
      <c r="I2398" s="1" t="s">
        <v>125</v>
      </c>
      <c r="J2398" s="1" t="s">
        <v>7528</v>
      </c>
      <c r="K2398" s="1" t="s">
        <v>7538</v>
      </c>
      <c r="L2398">
        <f>ROUNDUP(IF(B2398&gt;$D$4,0,($D$4-B2398+1)/365),0)</f>
        <v>0</v>
      </c>
      <c r="M2398">
        <f>ROUNDUP(IF(B2398&gt;$D$5,0,($D$5-B2398+1)/365),0)</f>
        <v>0</v>
      </c>
      <c r="N2398" s="28">
        <f>IF(OR(L2398=1,M2398=1),IF(B2398+364&lt;=$D$5,(B2398+364-$D$4+1)/365,IF(B2398&gt;$D$4,($D$5-B2398+1)/365,$D$6/365)),0)</f>
        <v>0</v>
      </c>
      <c r="O2398" s="28">
        <f>'Data &amp; Parameter'!$E$16*'Data &amp; Parameter'!$E$17*('Data &amp; Parameter'!$E$18+'Data &amp; Parameter'!$E$19)*'Data &amp; Parameter'!$E$20*'Data &amp; Parameter'!$E$37*N2398</f>
        <v>0</v>
      </c>
      <c r="P2398">
        <f>ROUNDUP(IF(D2398&gt;$D$4,0,($D$4-D2398+1)/365),0)</f>
        <v>0</v>
      </c>
      <c r="Q2398">
        <f>ROUNDUP(IF(D2398&gt;$D$5,0,($D$5-D2398+1)/365),0)</f>
        <v>0</v>
      </c>
      <c r="R2398" s="28">
        <f>IF(OR(P2398=1,Q2398=1),IF(D2398+364&lt;=$D$5,(D2398+364-$D$4+1)/365,IF(D2398&gt;$D$4,($D$5-D2398+1)/365,$D$6/365)),0)</f>
        <v>0</v>
      </c>
      <c r="S2398" s="28">
        <f>'Data &amp; Parameter'!$E$16*'Data &amp; Parameter'!$E$17*('Data &amp; Parameter'!$E$18+'Data &amp; Parameter'!$E$19)*'Data &amp; Parameter'!$E$20*'Data &amp; Parameter'!$E$37*R2398</f>
        <v>0</v>
      </c>
      <c r="T2398" s="28">
        <f t="shared" si="37"/>
        <v>0</v>
      </c>
    </row>
    <row r="2399" spans="1:20" ht="15.75" customHeight="1" x14ac:dyDescent="0.35">
      <c r="A2399">
        <v>2392</v>
      </c>
      <c r="B2399" s="76">
        <v>44238.346354166672</v>
      </c>
      <c r="C2399" s="1" t="s">
        <v>7578</v>
      </c>
      <c r="D2399" s="76">
        <v>44238.347175925926</v>
      </c>
      <c r="E2399" s="1" t="s">
        <v>7579</v>
      </c>
      <c r="F2399" s="1" t="s">
        <v>7580</v>
      </c>
      <c r="G2399" s="1" t="s">
        <v>123</v>
      </c>
      <c r="H2399" s="1" t="s">
        <v>124</v>
      </c>
      <c r="I2399" s="1" t="s">
        <v>125</v>
      </c>
      <c r="J2399" s="1" t="s">
        <v>7528</v>
      </c>
      <c r="K2399" s="1" t="s">
        <v>7528</v>
      </c>
      <c r="L2399">
        <f>ROUNDUP(IF(B2399&gt;$D$4,0,($D$4-B2399+1)/365),0)</f>
        <v>0</v>
      </c>
      <c r="M2399">
        <f>ROUNDUP(IF(B2399&gt;$D$5,0,($D$5-B2399+1)/365),0)</f>
        <v>0</v>
      </c>
      <c r="N2399" s="28">
        <f>IF(OR(L2399=1,M2399=1),IF(B2399+364&lt;=$D$5,(B2399+364-$D$4+1)/365,IF(B2399&gt;$D$4,($D$5-B2399+1)/365,$D$6/365)),0)</f>
        <v>0</v>
      </c>
      <c r="O2399" s="28">
        <f>'Data &amp; Parameter'!$E$16*'Data &amp; Parameter'!$E$17*('Data &amp; Parameter'!$E$18+'Data &amp; Parameter'!$E$19)*'Data &amp; Parameter'!$E$20*'Data &amp; Parameter'!$E$37*N2399</f>
        <v>0</v>
      </c>
      <c r="P2399">
        <f>ROUNDUP(IF(D2399&gt;$D$4,0,($D$4-D2399+1)/365),0)</f>
        <v>0</v>
      </c>
      <c r="Q2399">
        <f>ROUNDUP(IF(D2399&gt;$D$5,0,($D$5-D2399+1)/365),0)</f>
        <v>0</v>
      </c>
      <c r="R2399" s="28">
        <f>IF(OR(P2399=1,Q2399=1),IF(D2399+364&lt;=$D$5,(D2399+364-$D$4+1)/365,IF(D2399&gt;$D$4,($D$5-D2399+1)/365,$D$6/365)),0)</f>
        <v>0</v>
      </c>
      <c r="S2399" s="28">
        <f>'Data &amp; Parameter'!$E$16*'Data &amp; Parameter'!$E$17*('Data &amp; Parameter'!$E$18+'Data &amp; Parameter'!$E$19)*'Data &amp; Parameter'!$E$20*'Data &amp; Parameter'!$E$37*R2399</f>
        <v>0</v>
      </c>
      <c r="T2399" s="28">
        <f t="shared" si="37"/>
        <v>0</v>
      </c>
    </row>
    <row r="2400" spans="1:20" ht="15.75" customHeight="1" x14ac:dyDescent="0.35">
      <c r="A2400">
        <v>2393</v>
      </c>
      <c r="B2400" s="76">
        <v>44238.348750000005</v>
      </c>
      <c r="C2400" s="1" t="s">
        <v>7581</v>
      </c>
      <c r="D2400" s="76">
        <v>44238.349502314813</v>
      </c>
      <c r="E2400" s="1" t="s">
        <v>7582</v>
      </c>
      <c r="F2400" s="1" t="s">
        <v>7583</v>
      </c>
      <c r="G2400" s="1" t="s">
        <v>123</v>
      </c>
      <c r="H2400" s="1" t="s">
        <v>124</v>
      </c>
      <c r="I2400" s="1" t="s">
        <v>125</v>
      </c>
      <c r="J2400" s="1" t="s">
        <v>7528</v>
      </c>
      <c r="K2400" s="1" t="s">
        <v>7584</v>
      </c>
      <c r="L2400">
        <f>ROUNDUP(IF(B2400&gt;$D$4,0,($D$4-B2400+1)/365),0)</f>
        <v>0</v>
      </c>
      <c r="M2400">
        <f>ROUNDUP(IF(B2400&gt;$D$5,0,($D$5-B2400+1)/365),0)</f>
        <v>0</v>
      </c>
      <c r="N2400" s="28">
        <f>IF(OR(L2400=1,M2400=1),IF(B2400+364&lt;=$D$5,(B2400+364-$D$4+1)/365,IF(B2400&gt;$D$4,($D$5-B2400+1)/365,$D$6/365)),0)</f>
        <v>0</v>
      </c>
      <c r="O2400" s="28">
        <f>'Data &amp; Parameter'!$E$16*'Data &amp; Parameter'!$E$17*('Data &amp; Parameter'!$E$18+'Data &amp; Parameter'!$E$19)*'Data &amp; Parameter'!$E$20*'Data &amp; Parameter'!$E$37*N2400</f>
        <v>0</v>
      </c>
      <c r="P2400">
        <f>ROUNDUP(IF(D2400&gt;$D$4,0,($D$4-D2400+1)/365),0)</f>
        <v>0</v>
      </c>
      <c r="Q2400">
        <f>ROUNDUP(IF(D2400&gt;$D$5,0,($D$5-D2400+1)/365),0)</f>
        <v>0</v>
      </c>
      <c r="R2400" s="28">
        <f>IF(OR(P2400=1,Q2400=1),IF(D2400+364&lt;=$D$5,(D2400+364-$D$4+1)/365,IF(D2400&gt;$D$4,($D$5-D2400+1)/365,$D$6/365)),0)</f>
        <v>0</v>
      </c>
      <c r="S2400" s="28">
        <f>'Data &amp; Parameter'!$E$16*'Data &amp; Parameter'!$E$17*('Data &amp; Parameter'!$E$18+'Data &amp; Parameter'!$E$19)*'Data &amp; Parameter'!$E$20*'Data &amp; Parameter'!$E$37*R2400</f>
        <v>0</v>
      </c>
      <c r="T2400" s="28">
        <f t="shared" si="37"/>
        <v>0</v>
      </c>
    </row>
    <row r="2401" spans="1:20" ht="15.75" customHeight="1" x14ac:dyDescent="0.35">
      <c r="A2401">
        <v>2394</v>
      </c>
      <c r="B2401" s="76">
        <v>44238.349247685182</v>
      </c>
      <c r="C2401" s="1" t="s">
        <v>7585</v>
      </c>
      <c r="D2401" s="76">
        <v>44238.350775462968</v>
      </c>
      <c r="E2401" s="1" t="s">
        <v>7586</v>
      </c>
      <c r="F2401" s="1" t="s">
        <v>7587</v>
      </c>
      <c r="G2401" s="1" t="s">
        <v>123</v>
      </c>
      <c r="H2401" s="1" t="s">
        <v>124</v>
      </c>
      <c r="I2401" s="1" t="s">
        <v>125</v>
      </c>
      <c r="J2401" s="1" t="s">
        <v>7528</v>
      </c>
      <c r="K2401" s="1" t="s">
        <v>7528</v>
      </c>
      <c r="L2401">
        <f>ROUNDUP(IF(B2401&gt;$D$4,0,($D$4-B2401+1)/365),0)</f>
        <v>0</v>
      </c>
      <c r="M2401">
        <f>ROUNDUP(IF(B2401&gt;$D$5,0,($D$5-B2401+1)/365),0)</f>
        <v>0</v>
      </c>
      <c r="N2401" s="28">
        <f>IF(OR(L2401=1,M2401=1),IF(B2401+364&lt;=$D$5,(B2401+364-$D$4+1)/365,IF(B2401&gt;$D$4,($D$5-B2401+1)/365,$D$6/365)),0)</f>
        <v>0</v>
      </c>
      <c r="O2401" s="28">
        <f>'Data &amp; Parameter'!$E$16*'Data &amp; Parameter'!$E$17*('Data &amp; Parameter'!$E$18+'Data &amp; Parameter'!$E$19)*'Data &amp; Parameter'!$E$20*'Data &amp; Parameter'!$E$37*N2401</f>
        <v>0</v>
      </c>
      <c r="P2401">
        <f>ROUNDUP(IF(D2401&gt;$D$4,0,($D$4-D2401+1)/365),0)</f>
        <v>0</v>
      </c>
      <c r="Q2401">
        <f>ROUNDUP(IF(D2401&gt;$D$5,0,($D$5-D2401+1)/365),0)</f>
        <v>0</v>
      </c>
      <c r="R2401" s="28">
        <f>IF(OR(P2401=1,Q2401=1),IF(D2401+364&lt;=$D$5,(D2401+364-$D$4+1)/365,IF(D2401&gt;$D$4,($D$5-D2401+1)/365,$D$6/365)),0)</f>
        <v>0</v>
      </c>
      <c r="S2401" s="28">
        <f>'Data &amp; Parameter'!$E$16*'Data &amp; Parameter'!$E$17*('Data &amp; Parameter'!$E$18+'Data &amp; Parameter'!$E$19)*'Data &amp; Parameter'!$E$20*'Data &amp; Parameter'!$E$37*R2401</f>
        <v>0</v>
      </c>
      <c r="T2401" s="28">
        <f t="shared" si="37"/>
        <v>0</v>
      </c>
    </row>
    <row r="2402" spans="1:20" ht="15.75" customHeight="1" x14ac:dyDescent="0.35">
      <c r="A2402">
        <v>2395</v>
      </c>
      <c r="B2402" s="76">
        <v>44238.352418981478</v>
      </c>
      <c r="C2402" s="1" t="s">
        <v>7588</v>
      </c>
      <c r="D2402" s="76">
        <v>44238.352986111116</v>
      </c>
      <c r="E2402" s="1" t="s">
        <v>7589</v>
      </c>
      <c r="F2402" s="1" t="s">
        <v>7590</v>
      </c>
      <c r="G2402" s="1" t="s">
        <v>123</v>
      </c>
      <c r="H2402" s="1" t="s">
        <v>124</v>
      </c>
      <c r="I2402" s="1" t="s">
        <v>125</v>
      </c>
      <c r="J2402" s="1" t="s">
        <v>7528</v>
      </c>
      <c r="K2402" s="1" t="s">
        <v>7538</v>
      </c>
      <c r="L2402">
        <f>ROUNDUP(IF(B2402&gt;$D$4,0,($D$4-B2402+1)/365),0)</f>
        <v>0</v>
      </c>
      <c r="M2402">
        <f>ROUNDUP(IF(B2402&gt;$D$5,0,($D$5-B2402+1)/365),0)</f>
        <v>0</v>
      </c>
      <c r="N2402" s="28">
        <f>IF(OR(L2402=1,M2402=1),IF(B2402+364&lt;=$D$5,(B2402+364-$D$4+1)/365,IF(B2402&gt;$D$4,($D$5-B2402+1)/365,$D$6/365)),0)</f>
        <v>0</v>
      </c>
      <c r="O2402" s="28">
        <f>'Data &amp; Parameter'!$E$16*'Data &amp; Parameter'!$E$17*('Data &amp; Parameter'!$E$18+'Data &amp; Parameter'!$E$19)*'Data &amp; Parameter'!$E$20*'Data &amp; Parameter'!$E$37*N2402</f>
        <v>0</v>
      </c>
      <c r="P2402">
        <f>ROUNDUP(IF(D2402&gt;$D$4,0,($D$4-D2402+1)/365),0)</f>
        <v>0</v>
      </c>
      <c r="Q2402">
        <f>ROUNDUP(IF(D2402&gt;$D$5,0,($D$5-D2402+1)/365),0)</f>
        <v>0</v>
      </c>
      <c r="R2402" s="28">
        <f>IF(OR(P2402=1,Q2402=1),IF(D2402+364&lt;=$D$5,(D2402+364-$D$4+1)/365,IF(D2402&gt;$D$4,($D$5-D2402+1)/365,$D$6/365)),0)</f>
        <v>0</v>
      </c>
      <c r="S2402" s="28">
        <f>'Data &amp; Parameter'!$E$16*'Data &amp; Parameter'!$E$17*('Data &amp; Parameter'!$E$18+'Data &amp; Parameter'!$E$19)*'Data &amp; Parameter'!$E$20*'Data &amp; Parameter'!$E$37*R2402</f>
        <v>0</v>
      </c>
      <c r="T2402" s="28">
        <f t="shared" si="37"/>
        <v>0</v>
      </c>
    </row>
    <row r="2403" spans="1:20" ht="15.75" customHeight="1" x14ac:dyDescent="0.35">
      <c r="A2403">
        <v>2396</v>
      </c>
      <c r="B2403" s="76">
        <v>44238.353738425925</v>
      </c>
      <c r="C2403" s="1" t="s">
        <v>7591</v>
      </c>
      <c r="D2403" s="76">
        <v>44238.354178240741</v>
      </c>
      <c r="E2403" s="1" t="s">
        <v>7592</v>
      </c>
      <c r="F2403" s="1" t="s">
        <v>7593</v>
      </c>
      <c r="G2403" s="1" t="s">
        <v>123</v>
      </c>
      <c r="H2403" s="1" t="s">
        <v>124</v>
      </c>
      <c r="I2403" s="1" t="s">
        <v>125</v>
      </c>
      <c r="J2403" s="1" t="s">
        <v>7528</v>
      </c>
      <c r="K2403" s="1" t="s">
        <v>7528</v>
      </c>
      <c r="L2403">
        <f>ROUNDUP(IF(B2403&gt;$D$4,0,($D$4-B2403+1)/365),0)</f>
        <v>0</v>
      </c>
      <c r="M2403">
        <f>ROUNDUP(IF(B2403&gt;$D$5,0,($D$5-B2403+1)/365),0)</f>
        <v>0</v>
      </c>
      <c r="N2403" s="28">
        <f>IF(OR(L2403=1,M2403=1),IF(B2403+364&lt;=$D$5,(B2403+364-$D$4+1)/365,IF(B2403&gt;$D$4,($D$5-B2403+1)/365,$D$6/365)),0)</f>
        <v>0</v>
      </c>
      <c r="O2403" s="28">
        <f>'Data &amp; Parameter'!$E$16*'Data &amp; Parameter'!$E$17*('Data &amp; Parameter'!$E$18+'Data &amp; Parameter'!$E$19)*'Data &amp; Parameter'!$E$20*'Data &amp; Parameter'!$E$37*N2403</f>
        <v>0</v>
      </c>
      <c r="P2403">
        <f>ROUNDUP(IF(D2403&gt;$D$4,0,($D$4-D2403+1)/365),0)</f>
        <v>0</v>
      </c>
      <c r="Q2403">
        <f>ROUNDUP(IF(D2403&gt;$D$5,0,($D$5-D2403+1)/365),0)</f>
        <v>0</v>
      </c>
      <c r="R2403" s="28">
        <f>IF(OR(P2403=1,Q2403=1),IF(D2403+364&lt;=$D$5,(D2403+364-$D$4+1)/365,IF(D2403&gt;$D$4,($D$5-D2403+1)/365,$D$6/365)),0)</f>
        <v>0</v>
      </c>
      <c r="S2403" s="28">
        <f>'Data &amp; Parameter'!$E$16*'Data &amp; Parameter'!$E$17*('Data &amp; Parameter'!$E$18+'Data &amp; Parameter'!$E$19)*'Data &amp; Parameter'!$E$20*'Data &amp; Parameter'!$E$37*R2403</f>
        <v>0</v>
      </c>
      <c r="T2403" s="28">
        <f t="shared" si="37"/>
        <v>0</v>
      </c>
    </row>
    <row r="2404" spans="1:20" ht="15.75" customHeight="1" x14ac:dyDescent="0.35">
      <c r="A2404">
        <v>2397</v>
      </c>
      <c r="B2404" s="76">
        <v>44238.355937500004</v>
      </c>
      <c r="C2404" s="1" t="s">
        <v>7594</v>
      </c>
      <c r="D2404" s="76">
        <v>44238.356365740736</v>
      </c>
      <c r="E2404" s="1" t="s">
        <v>7595</v>
      </c>
      <c r="F2404" s="1" t="s">
        <v>7596</v>
      </c>
      <c r="G2404" s="1" t="s">
        <v>123</v>
      </c>
      <c r="H2404" s="1" t="s">
        <v>124</v>
      </c>
      <c r="I2404" s="1" t="s">
        <v>125</v>
      </c>
      <c r="J2404" s="1" t="s">
        <v>7528</v>
      </c>
      <c r="K2404" s="1" t="s">
        <v>7538</v>
      </c>
      <c r="L2404">
        <f>ROUNDUP(IF(B2404&gt;$D$4,0,($D$4-B2404+1)/365),0)</f>
        <v>0</v>
      </c>
      <c r="M2404">
        <f>ROUNDUP(IF(B2404&gt;$D$5,0,($D$5-B2404+1)/365),0)</f>
        <v>0</v>
      </c>
      <c r="N2404" s="28">
        <f>IF(OR(L2404=1,M2404=1),IF(B2404+364&lt;=$D$5,(B2404+364-$D$4+1)/365,IF(B2404&gt;$D$4,($D$5-B2404+1)/365,$D$6/365)),0)</f>
        <v>0</v>
      </c>
      <c r="O2404" s="28">
        <f>'Data &amp; Parameter'!$E$16*'Data &amp; Parameter'!$E$17*('Data &amp; Parameter'!$E$18+'Data &amp; Parameter'!$E$19)*'Data &amp; Parameter'!$E$20*'Data &amp; Parameter'!$E$37*N2404</f>
        <v>0</v>
      </c>
      <c r="P2404">
        <f>ROUNDUP(IF(D2404&gt;$D$4,0,($D$4-D2404+1)/365),0)</f>
        <v>0</v>
      </c>
      <c r="Q2404">
        <f>ROUNDUP(IF(D2404&gt;$D$5,0,($D$5-D2404+1)/365),0)</f>
        <v>0</v>
      </c>
      <c r="R2404" s="28">
        <f>IF(OR(P2404=1,Q2404=1),IF(D2404+364&lt;=$D$5,(D2404+364-$D$4+1)/365,IF(D2404&gt;$D$4,($D$5-D2404+1)/365,$D$6/365)),0)</f>
        <v>0</v>
      </c>
      <c r="S2404" s="28">
        <f>'Data &amp; Parameter'!$E$16*'Data &amp; Parameter'!$E$17*('Data &amp; Parameter'!$E$18+'Data &amp; Parameter'!$E$19)*'Data &amp; Parameter'!$E$20*'Data &amp; Parameter'!$E$37*R2404</f>
        <v>0</v>
      </c>
      <c r="T2404" s="28">
        <f t="shared" si="37"/>
        <v>0</v>
      </c>
    </row>
    <row r="2405" spans="1:20" ht="15.75" customHeight="1" x14ac:dyDescent="0.35">
      <c r="A2405">
        <v>2398</v>
      </c>
      <c r="B2405" s="76">
        <v>44238.356944444444</v>
      </c>
      <c r="C2405" s="1" t="s">
        <v>7597</v>
      </c>
      <c r="D2405" s="76">
        <v>44238.357881944445</v>
      </c>
      <c r="E2405" s="1" t="s">
        <v>7598</v>
      </c>
      <c r="F2405" s="1" t="s">
        <v>7599</v>
      </c>
      <c r="G2405" s="1" t="s">
        <v>123</v>
      </c>
      <c r="H2405" s="1" t="s">
        <v>124</v>
      </c>
      <c r="I2405" s="1" t="s">
        <v>125</v>
      </c>
      <c r="J2405" s="1" t="s">
        <v>7528</v>
      </c>
      <c r="K2405" s="1" t="s">
        <v>7528</v>
      </c>
      <c r="L2405">
        <f>ROUNDUP(IF(B2405&gt;$D$4,0,($D$4-B2405+1)/365),0)</f>
        <v>0</v>
      </c>
      <c r="M2405">
        <f>ROUNDUP(IF(B2405&gt;$D$5,0,($D$5-B2405+1)/365),0)</f>
        <v>0</v>
      </c>
      <c r="N2405" s="28">
        <f>IF(OR(L2405=1,M2405=1),IF(B2405+364&lt;=$D$5,(B2405+364-$D$4+1)/365,IF(B2405&gt;$D$4,($D$5-B2405+1)/365,$D$6/365)),0)</f>
        <v>0</v>
      </c>
      <c r="O2405" s="28">
        <f>'Data &amp; Parameter'!$E$16*'Data &amp; Parameter'!$E$17*('Data &amp; Parameter'!$E$18+'Data &amp; Parameter'!$E$19)*'Data &amp; Parameter'!$E$20*'Data &amp; Parameter'!$E$37*N2405</f>
        <v>0</v>
      </c>
      <c r="P2405">
        <f>ROUNDUP(IF(D2405&gt;$D$4,0,($D$4-D2405+1)/365),0)</f>
        <v>0</v>
      </c>
      <c r="Q2405">
        <f>ROUNDUP(IF(D2405&gt;$D$5,0,($D$5-D2405+1)/365),0)</f>
        <v>0</v>
      </c>
      <c r="R2405" s="28">
        <f>IF(OR(P2405=1,Q2405=1),IF(D2405+364&lt;=$D$5,(D2405+364-$D$4+1)/365,IF(D2405&gt;$D$4,($D$5-D2405+1)/365,$D$6/365)),0)</f>
        <v>0</v>
      </c>
      <c r="S2405" s="28">
        <f>'Data &amp; Parameter'!$E$16*'Data &amp; Parameter'!$E$17*('Data &amp; Parameter'!$E$18+'Data &amp; Parameter'!$E$19)*'Data &amp; Parameter'!$E$20*'Data &amp; Parameter'!$E$37*R2405</f>
        <v>0</v>
      </c>
      <c r="T2405" s="28">
        <f t="shared" si="37"/>
        <v>0</v>
      </c>
    </row>
    <row r="2406" spans="1:20" ht="15.75" customHeight="1" x14ac:dyDescent="0.35">
      <c r="A2406">
        <v>2399</v>
      </c>
      <c r="B2406" s="76">
        <v>44238.358981481477</v>
      </c>
      <c r="C2406" s="1" t="s">
        <v>7600</v>
      </c>
      <c r="D2406" s="76">
        <v>44238.359560185185</v>
      </c>
      <c r="E2406" s="1" t="s">
        <v>7601</v>
      </c>
      <c r="F2406" s="1" t="s">
        <v>7602</v>
      </c>
      <c r="G2406" s="1" t="s">
        <v>123</v>
      </c>
      <c r="H2406" s="1" t="s">
        <v>124</v>
      </c>
      <c r="I2406" s="1" t="s">
        <v>125</v>
      </c>
      <c r="J2406" s="1" t="s">
        <v>7528</v>
      </c>
      <c r="K2406" s="1" t="s">
        <v>7538</v>
      </c>
      <c r="L2406">
        <f>ROUNDUP(IF(B2406&gt;$D$4,0,($D$4-B2406+1)/365),0)</f>
        <v>0</v>
      </c>
      <c r="M2406">
        <f>ROUNDUP(IF(B2406&gt;$D$5,0,($D$5-B2406+1)/365),0)</f>
        <v>0</v>
      </c>
      <c r="N2406" s="28">
        <f>IF(OR(L2406=1,M2406=1),IF(B2406+364&lt;=$D$5,(B2406+364-$D$4+1)/365,IF(B2406&gt;$D$4,($D$5-B2406+1)/365,$D$6/365)),0)</f>
        <v>0</v>
      </c>
      <c r="O2406" s="28">
        <f>'Data &amp; Parameter'!$E$16*'Data &amp; Parameter'!$E$17*('Data &amp; Parameter'!$E$18+'Data &amp; Parameter'!$E$19)*'Data &amp; Parameter'!$E$20*'Data &amp; Parameter'!$E$37*N2406</f>
        <v>0</v>
      </c>
      <c r="P2406">
        <f>ROUNDUP(IF(D2406&gt;$D$4,0,($D$4-D2406+1)/365),0)</f>
        <v>0</v>
      </c>
      <c r="Q2406">
        <f>ROUNDUP(IF(D2406&gt;$D$5,0,($D$5-D2406+1)/365),0)</f>
        <v>0</v>
      </c>
      <c r="R2406" s="28">
        <f>IF(OR(P2406=1,Q2406=1),IF(D2406+364&lt;=$D$5,(D2406+364-$D$4+1)/365,IF(D2406&gt;$D$4,($D$5-D2406+1)/365,$D$6/365)),0)</f>
        <v>0</v>
      </c>
      <c r="S2406" s="28">
        <f>'Data &amp; Parameter'!$E$16*'Data &amp; Parameter'!$E$17*('Data &amp; Parameter'!$E$18+'Data &amp; Parameter'!$E$19)*'Data &amp; Parameter'!$E$20*'Data &amp; Parameter'!$E$37*R2406</f>
        <v>0</v>
      </c>
      <c r="T2406" s="28">
        <f t="shared" si="37"/>
        <v>0</v>
      </c>
    </row>
    <row r="2407" spans="1:20" ht="15.75" customHeight="1" x14ac:dyDescent="0.35">
      <c r="A2407">
        <v>2400</v>
      </c>
      <c r="B2407" s="76">
        <v>44238.360173611116</v>
      </c>
      <c r="C2407" s="1" t="s">
        <v>7603</v>
      </c>
      <c r="D2407" s="76">
        <v>44238.361261574071</v>
      </c>
      <c r="E2407" s="1" t="s">
        <v>7604</v>
      </c>
      <c r="F2407" s="1" t="s">
        <v>7605</v>
      </c>
      <c r="G2407" s="1" t="s">
        <v>123</v>
      </c>
      <c r="H2407" s="1" t="s">
        <v>124</v>
      </c>
      <c r="I2407" s="1" t="s">
        <v>125</v>
      </c>
      <c r="J2407" s="1" t="s">
        <v>7528</v>
      </c>
      <c r="K2407" s="1" t="s">
        <v>7528</v>
      </c>
      <c r="L2407">
        <f>ROUNDUP(IF(B2407&gt;$D$4,0,($D$4-B2407+1)/365),0)</f>
        <v>0</v>
      </c>
      <c r="M2407">
        <f>ROUNDUP(IF(B2407&gt;$D$5,0,($D$5-B2407+1)/365),0)</f>
        <v>0</v>
      </c>
      <c r="N2407" s="28">
        <f>IF(OR(L2407=1,M2407=1),IF(B2407+364&lt;=$D$5,(B2407+364-$D$4+1)/365,IF(B2407&gt;$D$4,($D$5-B2407+1)/365,$D$6/365)),0)</f>
        <v>0</v>
      </c>
      <c r="O2407" s="28">
        <f>'Data &amp; Parameter'!$E$16*'Data &amp; Parameter'!$E$17*('Data &amp; Parameter'!$E$18+'Data &amp; Parameter'!$E$19)*'Data &amp; Parameter'!$E$20*'Data &amp; Parameter'!$E$37*N2407</f>
        <v>0</v>
      </c>
      <c r="P2407">
        <f>ROUNDUP(IF(D2407&gt;$D$4,0,($D$4-D2407+1)/365),0)</f>
        <v>0</v>
      </c>
      <c r="Q2407">
        <f>ROUNDUP(IF(D2407&gt;$D$5,0,($D$5-D2407+1)/365),0)</f>
        <v>0</v>
      </c>
      <c r="R2407" s="28">
        <f>IF(OR(P2407=1,Q2407=1),IF(D2407+364&lt;=$D$5,(D2407+364-$D$4+1)/365,IF(D2407&gt;$D$4,($D$5-D2407+1)/365,$D$6/365)),0)</f>
        <v>0</v>
      </c>
      <c r="S2407" s="28">
        <f>'Data &amp; Parameter'!$E$16*'Data &amp; Parameter'!$E$17*('Data &amp; Parameter'!$E$18+'Data &amp; Parameter'!$E$19)*'Data &amp; Parameter'!$E$20*'Data &amp; Parameter'!$E$37*R2407</f>
        <v>0</v>
      </c>
      <c r="T2407" s="28">
        <f t="shared" si="37"/>
        <v>0</v>
      </c>
    </row>
    <row r="2408" spans="1:20" ht="15.75" customHeight="1" x14ac:dyDescent="0.35">
      <c r="A2408">
        <v>2401</v>
      </c>
      <c r="B2408" s="76">
        <v>44238.362187499995</v>
      </c>
      <c r="C2408" s="1" t="s">
        <v>7606</v>
      </c>
      <c r="D2408" s="76">
        <v>44238.362511574072</v>
      </c>
      <c r="E2408" s="1" t="s">
        <v>7607</v>
      </c>
      <c r="F2408" s="1" t="s">
        <v>7608</v>
      </c>
      <c r="G2408" s="1" t="s">
        <v>123</v>
      </c>
      <c r="H2408" s="1" t="s">
        <v>124</v>
      </c>
      <c r="I2408" s="1" t="s">
        <v>125</v>
      </c>
      <c r="J2408" s="1" t="s">
        <v>7528</v>
      </c>
      <c r="K2408" s="1" t="s">
        <v>7538</v>
      </c>
      <c r="L2408">
        <f>ROUNDUP(IF(B2408&gt;$D$4,0,($D$4-B2408+1)/365),0)</f>
        <v>0</v>
      </c>
      <c r="M2408">
        <f>ROUNDUP(IF(B2408&gt;$D$5,0,($D$5-B2408+1)/365),0)</f>
        <v>0</v>
      </c>
      <c r="N2408" s="28">
        <f>IF(OR(L2408=1,M2408=1),IF(B2408+364&lt;=$D$5,(B2408+364-$D$4+1)/365,IF(B2408&gt;$D$4,($D$5-B2408+1)/365,$D$6/365)),0)</f>
        <v>0</v>
      </c>
      <c r="O2408" s="28">
        <f>'Data &amp; Parameter'!$E$16*'Data &amp; Parameter'!$E$17*('Data &amp; Parameter'!$E$18+'Data &amp; Parameter'!$E$19)*'Data &amp; Parameter'!$E$20*'Data &amp; Parameter'!$E$37*N2408</f>
        <v>0</v>
      </c>
      <c r="P2408">
        <f>ROUNDUP(IF(D2408&gt;$D$4,0,($D$4-D2408+1)/365),0)</f>
        <v>0</v>
      </c>
      <c r="Q2408">
        <f>ROUNDUP(IF(D2408&gt;$D$5,0,($D$5-D2408+1)/365),0)</f>
        <v>0</v>
      </c>
      <c r="R2408" s="28">
        <f>IF(OR(P2408=1,Q2408=1),IF(D2408+364&lt;=$D$5,(D2408+364-$D$4+1)/365,IF(D2408&gt;$D$4,($D$5-D2408+1)/365,$D$6/365)),0)</f>
        <v>0</v>
      </c>
      <c r="S2408" s="28">
        <f>'Data &amp; Parameter'!$E$16*'Data &amp; Parameter'!$E$17*('Data &amp; Parameter'!$E$18+'Data &amp; Parameter'!$E$19)*'Data &amp; Parameter'!$E$20*'Data &amp; Parameter'!$E$37*R2408</f>
        <v>0</v>
      </c>
      <c r="T2408" s="28">
        <f t="shared" si="37"/>
        <v>0</v>
      </c>
    </row>
    <row r="2409" spans="1:20" ht="15.75" customHeight="1" x14ac:dyDescent="0.35">
      <c r="A2409">
        <v>2402</v>
      </c>
      <c r="B2409" s="76">
        <v>44238.364050925928</v>
      </c>
      <c r="C2409" s="1" t="s">
        <v>7609</v>
      </c>
      <c r="D2409" s="76">
        <v>44238.364953703705</v>
      </c>
      <c r="E2409" s="1" t="s">
        <v>7610</v>
      </c>
      <c r="F2409" s="1" t="s">
        <v>7611</v>
      </c>
      <c r="G2409" s="1" t="s">
        <v>123</v>
      </c>
      <c r="H2409" s="1" t="s">
        <v>124</v>
      </c>
      <c r="I2409" s="1" t="s">
        <v>125</v>
      </c>
      <c r="J2409" s="1" t="s">
        <v>7528</v>
      </c>
      <c r="K2409" s="1" t="s">
        <v>7528</v>
      </c>
      <c r="L2409">
        <f>ROUNDUP(IF(B2409&gt;$D$4,0,($D$4-B2409+1)/365),0)</f>
        <v>0</v>
      </c>
      <c r="M2409">
        <f>ROUNDUP(IF(B2409&gt;$D$5,0,($D$5-B2409+1)/365),0)</f>
        <v>0</v>
      </c>
      <c r="N2409" s="28">
        <f>IF(OR(L2409=1,M2409=1),IF(B2409+364&lt;=$D$5,(B2409+364-$D$4+1)/365,IF(B2409&gt;$D$4,($D$5-B2409+1)/365,$D$6/365)),0)</f>
        <v>0</v>
      </c>
      <c r="O2409" s="28">
        <f>'Data &amp; Parameter'!$E$16*'Data &amp; Parameter'!$E$17*('Data &amp; Parameter'!$E$18+'Data &amp; Parameter'!$E$19)*'Data &amp; Parameter'!$E$20*'Data &amp; Parameter'!$E$37*N2409</f>
        <v>0</v>
      </c>
      <c r="P2409">
        <f>ROUNDUP(IF(D2409&gt;$D$4,0,($D$4-D2409+1)/365),0)</f>
        <v>0</v>
      </c>
      <c r="Q2409">
        <f>ROUNDUP(IF(D2409&gt;$D$5,0,($D$5-D2409+1)/365),0)</f>
        <v>0</v>
      </c>
      <c r="R2409" s="28">
        <f>IF(OR(P2409=1,Q2409=1),IF(D2409+364&lt;=$D$5,(D2409+364-$D$4+1)/365,IF(D2409&gt;$D$4,($D$5-D2409+1)/365,$D$6/365)),0)</f>
        <v>0</v>
      </c>
      <c r="S2409" s="28">
        <f>'Data &amp; Parameter'!$E$16*'Data &amp; Parameter'!$E$17*('Data &amp; Parameter'!$E$18+'Data &amp; Parameter'!$E$19)*'Data &amp; Parameter'!$E$20*'Data &amp; Parameter'!$E$37*R2409</f>
        <v>0</v>
      </c>
      <c r="T2409" s="28">
        <f t="shared" si="37"/>
        <v>0</v>
      </c>
    </row>
    <row r="2410" spans="1:20" ht="15.75" customHeight="1" x14ac:dyDescent="0.35">
      <c r="A2410">
        <v>2403</v>
      </c>
      <c r="B2410" s="76">
        <v>44238.365289351852</v>
      </c>
      <c r="C2410" s="1" t="s">
        <v>7612</v>
      </c>
      <c r="D2410" s="76">
        <v>44238.365891203706</v>
      </c>
      <c r="E2410" s="1" t="s">
        <v>7613</v>
      </c>
      <c r="F2410" s="1" t="s">
        <v>7614</v>
      </c>
      <c r="G2410" s="1" t="s">
        <v>123</v>
      </c>
      <c r="H2410" s="1" t="s">
        <v>124</v>
      </c>
      <c r="I2410" s="1" t="s">
        <v>125</v>
      </c>
      <c r="J2410" s="1" t="s">
        <v>7528</v>
      </c>
      <c r="K2410" s="1" t="s">
        <v>7528</v>
      </c>
      <c r="L2410">
        <f>ROUNDUP(IF(B2410&gt;$D$4,0,($D$4-B2410+1)/365),0)</f>
        <v>0</v>
      </c>
      <c r="M2410">
        <f>ROUNDUP(IF(B2410&gt;$D$5,0,($D$5-B2410+1)/365),0)</f>
        <v>0</v>
      </c>
      <c r="N2410" s="28">
        <f>IF(OR(L2410=1,M2410=1),IF(B2410+364&lt;=$D$5,(B2410+364-$D$4+1)/365,IF(B2410&gt;$D$4,($D$5-B2410+1)/365,$D$6/365)),0)</f>
        <v>0</v>
      </c>
      <c r="O2410" s="28">
        <f>'Data &amp; Parameter'!$E$16*'Data &amp; Parameter'!$E$17*('Data &amp; Parameter'!$E$18+'Data &amp; Parameter'!$E$19)*'Data &amp; Parameter'!$E$20*'Data &amp; Parameter'!$E$37*N2410</f>
        <v>0</v>
      </c>
      <c r="P2410">
        <f>ROUNDUP(IF(D2410&gt;$D$4,0,($D$4-D2410+1)/365),0)</f>
        <v>0</v>
      </c>
      <c r="Q2410">
        <f>ROUNDUP(IF(D2410&gt;$D$5,0,($D$5-D2410+1)/365),0)</f>
        <v>0</v>
      </c>
      <c r="R2410" s="28">
        <f>IF(OR(P2410=1,Q2410=1),IF(D2410+364&lt;=$D$5,(D2410+364-$D$4+1)/365,IF(D2410&gt;$D$4,($D$5-D2410+1)/365,$D$6/365)),0)</f>
        <v>0</v>
      </c>
      <c r="S2410" s="28">
        <f>'Data &amp; Parameter'!$E$16*'Data &amp; Parameter'!$E$17*('Data &amp; Parameter'!$E$18+'Data &amp; Parameter'!$E$19)*'Data &amp; Parameter'!$E$20*'Data &amp; Parameter'!$E$37*R2410</f>
        <v>0</v>
      </c>
      <c r="T2410" s="28">
        <f t="shared" si="37"/>
        <v>0</v>
      </c>
    </row>
    <row r="2411" spans="1:20" ht="15.75" customHeight="1" x14ac:dyDescent="0.35">
      <c r="A2411">
        <v>2404</v>
      </c>
      <c r="B2411" s="76">
        <v>44238.367685185185</v>
      </c>
      <c r="C2411" s="1" t="s">
        <v>7615</v>
      </c>
      <c r="D2411" s="76">
        <v>44238.368414351848</v>
      </c>
      <c r="E2411" s="1" t="s">
        <v>7616</v>
      </c>
      <c r="F2411" s="1" t="s">
        <v>7617</v>
      </c>
      <c r="G2411" s="1" t="s">
        <v>123</v>
      </c>
      <c r="H2411" s="1" t="s">
        <v>124</v>
      </c>
      <c r="I2411" s="1" t="s">
        <v>125</v>
      </c>
      <c r="J2411" s="1" t="s">
        <v>7528</v>
      </c>
      <c r="K2411" s="1" t="s">
        <v>7528</v>
      </c>
      <c r="L2411">
        <f>ROUNDUP(IF(B2411&gt;$D$4,0,($D$4-B2411+1)/365),0)</f>
        <v>0</v>
      </c>
      <c r="M2411">
        <f>ROUNDUP(IF(B2411&gt;$D$5,0,($D$5-B2411+1)/365),0)</f>
        <v>0</v>
      </c>
      <c r="N2411" s="28">
        <f>IF(OR(L2411=1,M2411=1),IF(B2411+364&lt;=$D$5,(B2411+364-$D$4+1)/365,IF(B2411&gt;$D$4,($D$5-B2411+1)/365,$D$6/365)),0)</f>
        <v>0</v>
      </c>
      <c r="O2411" s="28">
        <f>'Data &amp; Parameter'!$E$16*'Data &amp; Parameter'!$E$17*('Data &amp; Parameter'!$E$18+'Data &amp; Parameter'!$E$19)*'Data &amp; Parameter'!$E$20*'Data &amp; Parameter'!$E$37*N2411</f>
        <v>0</v>
      </c>
      <c r="P2411">
        <f>ROUNDUP(IF(D2411&gt;$D$4,0,($D$4-D2411+1)/365),0)</f>
        <v>0</v>
      </c>
      <c r="Q2411">
        <f>ROUNDUP(IF(D2411&gt;$D$5,0,($D$5-D2411+1)/365),0)</f>
        <v>0</v>
      </c>
      <c r="R2411" s="28">
        <f>IF(OR(P2411=1,Q2411=1),IF(D2411+364&lt;=$D$5,(D2411+364-$D$4+1)/365,IF(D2411&gt;$D$4,($D$5-D2411+1)/365,$D$6/365)),0)</f>
        <v>0</v>
      </c>
      <c r="S2411" s="28">
        <f>'Data &amp; Parameter'!$E$16*'Data &amp; Parameter'!$E$17*('Data &amp; Parameter'!$E$18+'Data &amp; Parameter'!$E$19)*'Data &amp; Parameter'!$E$20*'Data &amp; Parameter'!$E$37*R2411</f>
        <v>0</v>
      </c>
      <c r="T2411" s="28">
        <f t="shared" si="37"/>
        <v>0</v>
      </c>
    </row>
    <row r="2412" spans="1:20" ht="15.75" customHeight="1" x14ac:dyDescent="0.35">
      <c r="A2412">
        <v>2405</v>
      </c>
      <c r="B2412" s="76">
        <v>44238.367962962962</v>
      </c>
      <c r="C2412" s="1" t="s">
        <v>7618</v>
      </c>
      <c r="D2412" s="76">
        <v>44238.369386574079</v>
      </c>
      <c r="E2412" s="1" t="s">
        <v>7619</v>
      </c>
      <c r="F2412" s="1" t="s">
        <v>7620</v>
      </c>
      <c r="G2412" s="1" t="s">
        <v>123</v>
      </c>
      <c r="H2412" s="1" t="s">
        <v>124</v>
      </c>
      <c r="I2412" s="1" t="s">
        <v>125</v>
      </c>
      <c r="J2412" s="1" t="s">
        <v>7528</v>
      </c>
      <c r="K2412" s="1" t="s">
        <v>7528</v>
      </c>
      <c r="L2412">
        <f>ROUNDUP(IF(B2412&gt;$D$4,0,($D$4-B2412+1)/365),0)</f>
        <v>0</v>
      </c>
      <c r="M2412">
        <f>ROUNDUP(IF(B2412&gt;$D$5,0,($D$5-B2412+1)/365),0)</f>
        <v>0</v>
      </c>
      <c r="N2412" s="28">
        <f>IF(OR(L2412=1,M2412=1),IF(B2412+364&lt;=$D$5,(B2412+364-$D$4+1)/365,IF(B2412&gt;$D$4,($D$5-B2412+1)/365,$D$6/365)),0)</f>
        <v>0</v>
      </c>
      <c r="O2412" s="28">
        <f>'Data &amp; Parameter'!$E$16*'Data &amp; Parameter'!$E$17*('Data &amp; Parameter'!$E$18+'Data &amp; Parameter'!$E$19)*'Data &amp; Parameter'!$E$20*'Data &amp; Parameter'!$E$37*N2412</f>
        <v>0</v>
      </c>
      <c r="P2412">
        <f>ROUNDUP(IF(D2412&gt;$D$4,0,($D$4-D2412+1)/365),0)</f>
        <v>0</v>
      </c>
      <c r="Q2412">
        <f>ROUNDUP(IF(D2412&gt;$D$5,0,($D$5-D2412+1)/365),0)</f>
        <v>0</v>
      </c>
      <c r="R2412" s="28">
        <f>IF(OR(P2412=1,Q2412=1),IF(D2412+364&lt;=$D$5,(D2412+364-$D$4+1)/365,IF(D2412&gt;$D$4,($D$5-D2412+1)/365,$D$6/365)),0)</f>
        <v>0</v>
      </c>
      <c r="S2412" s="28">
        <f>'Data &amp; Parameter'!$E$16*'Data &amp; Parameter'!$E$17*('Data &amp; Parameter'!$E$18+'Data &amp; Parameter'!$E$19)*'Data &amp; Parameter'!$E$20*'Data &amp; Parameter'!$E$37*R2412</f>
        <v>0</v>
      </c>
      <c r="T2412" s="28">
        <f t="shared" si="37"/>
        <v>0</v>
      </c>
    </row>
    <row r="2413" spans="1:20" ht="15.75" customHeight="1" x14ac:dyDescent="0.35">
      <c r="A2413">
        <v>2406</v>
      </c>
      <c r="B2413" s="76">
        <v>44238.370474537034</v>
      </c>
      <c r="C2413" s="1" t="s">
        <v>7621</v>
      </c>
      <c r="D2413" s="76">
        <v>44238.371111111112</v>
      </c>
      <c r="E2413" s="1" t="s">
        <v>7622</v>
      </c>
      <c r="F2413" s="1" t="s">
        <v>7623</v>
      </c>
      <c r="G2413" s="1" t="s">
        <v>123</v>
      </c>
      <c r="H2413" s="1" t="s">
        <v>124</v>
      </c>
      <c r="I2413" s="1" t="s">
        <v>125</v>
      </c>
      <c r="J2413" s="1" t="s">
        <v>7528</v>
      </c>
      <c r="K2413" s="1" t="s">
        <v>7528</v>
      </c>
      <c r="L2413">
        <f>ROUNDUP(IF(B2413&gt;$D$4,0,($D$4-B2413+1)/365),0)</f>
        <v>0</v>
      </c>
      <c r="M2413">
        <f>ROUNDUP(IF(B2413&gt;$D$5,0,($D$5-B2413+1)/365),0)</f>
        <v>0</v>
      </c>
      <c r="N2413" s="28">
        <f>IF(OR(L2413=1,M2413=1),IF(B2413+364&lt;=$D$5,(B2413+364-$D$4+1)/365,IF(B2413&gt;$D$4,($D$5-B2413+1)/365,$D$6/365)),0)</f>
        <v>0</v>
      </c>
      <c r="O2413" s="28">
        <f>'Data &amp; Parameter'!$E$16*'Data &amp; Parameter'!$E$17*('Data &amp; Parameter'!$E$18+'Data &amp; Parameter'!$E$19)*'Data &amp; Parameter'!$E$20*'Data &amp; Parameter'!$E$37*N2413</f>
        <v>0</v>
      </c>
      <c r="P2413">
        <f>ROUNDUP(IF(D2413&gt;$D$4,0,($D$4-D2413+1)/365),0)</f>
        <v>0</v>
      </c>
      <c r="Q2413">
        <f>ROUNDUP(IF(D2413&gt;$D$5,0,($D$5-D2413+1)/365),0)</f>
        <v>0</v>
      </c>
      <c r="R2413" s="28">
        <f>IF(OR(P2413=1,Q2413=1),IF(D2413+364&lt;=$D$5,(D2413+364-$D$4+1)/365,IF(D2413&gt;$D$4,($D$5-D2413+1)/365,$D$6/365)),0)</f>
        <v>0</v>
      </c>
      <c r="S2413" s="28">
        <f>'Data &amp; Parameter'!$E$16*'Data &amp; Parameter'!$E$17*('Data &amp; Parameter'!$E$18+'Data &amp; Parameter'!$E$19)*'Data &amp; Parameter'!$E$20*'Data &amp; Parameter'!$E$37*R2413</f>
        <v>0</v>
      </c>
      <c r="T2413" s="28">
        <f t="shared" si="37"/>
        <v>0</v>
      </c>
    </row>
    <row r="2414" spans="1:20" ht="15.75" customHeight="1" x14ac:dyDescent="0.35">
      <c r="A2414">
        <v>2407</v>
      </c>
      <c r="B2414" s="76">
        <v>44238.371539351851</v>
      </c>
      <c r="C2414" s="1" t="s">
        <v>7624</v>
      </c>
      <c r="D2414" s="76">
        <v>44238.371990740736</v>
      </c>
      <c r="E2414" s="1" t="s">
        <v>7625</v>
      </c>
      <c r="F2414" s="1" t="s">
        <v>7626</v>
      </c>
      <c r="G2414" s="1" t="s">
        <v>123</v>
      </c>
      <c r="H2414" s="1" t="s">
        <v>124</v>
      </c>
      <c r="I2414" s="1" t="s">
        <v>125</v>
      </c>
      <c r="J2414" s="1" t="s">
        <v>7528</v>
      </c>
      <c r="K2414" s="1" t="s">
        <v>7528</v>
      </c>
      <c r="L2414">
        <f>ROUNDUP(IF(B2414&gt;$D$4,0,($D$4-B2414+1)/365),0)</f>
        <v>0</v>
      </c>
      <c r="M2414">
        <f>ROUNDUP(IF(B2414&gt;$D$5,0,($D$5-B2414+1)/365),0)</f>
        <v>0</v>
      </c>
      <c r="N2414" s="28">
        <f>IF(OR(L2414=1,M2414=1),IF(B2414+364&lt;=$D$5,(B2414+364-$D$4+1)/365,IF(B2414&gt;$D$4,($D$5-B2414+1)/365,$D$6/365)),0)</f>
        <v>0</v>
      </c>
      <c r="O2414" s="28">
        <f>'Data &amp; Parameter'!$E$16*'Data &amp; Parameter'!$E$17*('Data &amp; Parameter'!$E$18+'Data &amp; Parameter'!$E$19)*'Data &amp; Parameter'!$E$20*'Data &amp; Parameter'!$E$37*N2414</f>
        <v>0</v>
      </c>
      <c r="P2414">
        <f>ROUNDUP(IF(D2414&gt;$D$4,0,($D$4-D2414+1)/365),0)</f>
        <v>0</v>
      </c>
      <c r="Q2414">
        <f>ROUNDUP(IF(D2414&gt;$D$5,0,($D$5-D2414+1)/365),0)</f>
        <v>0</v>
      </c>
      <c r="R2414" s="28">
        <f>IF(OR(P2414=1,Q2414=1),IF(D2414+364&lt;=$D$5,(D2414+364-$D$4+1)/365,IF(D2414&gt;$D$4,($D$5-D2414+1)/365,$D$6/365)),0)</f>
        <v>0</v>
      </c>
      <c r="S2414" s="28">
        <f>'Data &amp; Parameter'!$E$16*'Data &amp; Parameter'!$E$17*('Data &amp; Parameter'!$E$18+'Data &amp; Parameter'!$E$19)*'Data &amp; Parameter'!$E$20*'Data &amp; Parameter'!$E$37*R2414</f>
        <v>0</v>
      </c>
      <c r="T2414" s="28">
        <f t="shared" si="37"/>
        <v>0</v>
      </c>
    </row>
    <row r="2415" spans="1:20" ht="15.75" customHeight="1" x14ac:dyDescent="0.35">
      <c r="A2415">
        <v>2408</v>
      </c>
      <c r="B2415" s="76">
        <v>44238.373738425929</v>
      </c>
      <c r="C2415" s="1" t="s">
        <v>7627</v>
      </c>
      <c r="D2415" s="76">
        <v>44238.374432870369</v>
      </c>
      <c r="E2415" s="1" t="s">
        <v>7628</v>
      </c>
      <c r="F2415" s="1" t="s">
        <v>7629</v>
      </c>
      <c r="G2415" s="1" t="s">
        <v>123</v>
      </c>
      <c r="H2415" s="1" t="s">
        <v>124</v>
      </c>
      <c r="I2415" s="1" t="s">
        <v>125</v>
      </c>
      <c r="J2415" s="1" t="s">
        <v>7528</v>
      </c>
      <c r="K2415" s="1" t="s">
        <v>7528</v>
      </c>
      <c r="L2415">
        <f>ROUNDUP(IF(B2415&gt;$D$4,0,($D$4-B2415+1)/365),0)</f>
        <v>0</v>
      </c>
      <c r="M2415">
        <f>ROUNDUP(IF(B2415&gt;$D$5,0,($D$5-B2415+1)/365),0)</f>
        <v>0</v>
      </c>
      <c r="N2415" s="28">
        <f>IF(OR(L2415=1,M2415=1),IF(B2415+364&lt;=$D$5,(B2415+364-$D$4+1)/365,IF(B2415&gt;$D$4,($D$5-B2415+1)/365,$D$6/365)),0)</f>
        <v>0</v>
      </c>
      <c r="O2415" s="28">
        <f>'Data &amp; Parameter'!$E$16*'Data &amp; Parameter'!$E$17*('Data &amp; Parameter'!$E$18+'Data &amp; Parameter'!$E$19)*'Data &amp; Parameter'!$E$20*'Data &amp; Parameter'!$E$37*N2415</f>
        <v>0</v>
      </c>
      <c r="P2415">
        <f>ROUNDUP(IF(D2415&gt;$D$4,0,($D$4-D2415+1)/365),0)</f>
        <v>0</v>
      </c>
      <c r="Q2415">
        <f>ROUNDUP(IF(D2415&gt;$D$5,0,($D$5-D2415+1)/365),0)</f>
        <v>0</v>
      </c>
      <c r="R2415" s="28">
        <f>IF(OR(P2415=1,Q2415=1),IF(D2415+364&lt;=$D$5,(D2415+364-$D$4+1)/365,IF(D2415&gt;$D$4,($D$5-D2415+1)/365,$D$6/365)),0)</f>
        <v>0</v>
      </c>
      <c r="S2415" s="28">
        <f>'Data &amp; Parameter'!$E$16*'Data &amp; Parameter'!$E$17*('Data &amp; Parameter'!$E$18+'Data &amp; Parameter'!$E$19)*'Data &amp; Parameter'!$E$20*'Data &amp; Parameter'!$E$37*R2415</f>
        <v>0</v>
      </c>
      <c r="T2415" s="28">
        <f t="shared" si="37"/>
        <v>0</v>
      </c>
    </row>
    <row r="2416" spans="1:20" ht="15.75" customHeight="1" x14ac:dyDescent="0.35">
      <c r="A2416">
        <v>2409</v>
      </c>
      <c r="B2416" s="76">
        <v>44238.376377314809</v>
      </c>
      <c r="C2416" s="1" t="s">
        <v>7630</v>
      </c>
      <c r="D2416" s="76">
        <v>44238.379490740743</v>
      </c>
      <c r="E2416" s="1" t="s">
        <v>7631</v>
      </c>
      <c r="F2416" s="1" t="s">
        <v>7632</v>
      </c>
      <c r="G2416" s="1" t="s">
        <v>123</v>
      </c>
      <c r="H2416" s="1" t="s">
        <v>124</v>
      </c>
      <c r="I2416" s="1" t="s">
        <v>125</v>
      </c>
      <c r="J2416" s="1" t="s">
        <v>7528</v>
      </c>
      <c r="K2416" s="1" t="s">
        <v>7633</v>
      </c>
      <c r="L2416">
        <f>ROUNDUP(IF(B2416&gt;$D$4,0,($D$4-B2416+1)/365),0)</f>
        <v>0</v>
      </c>
      <c r="M2416">
        <f>ROUNDUP(IF(B2416&gt;$D$5,0,($D$5-B2416+1)/365),0)</f>
        <v>0</v>
      </c>
      <c r="N2416" s="28">
        <f>IF(OR(L2416=1,M2416=1),IF(B2416+364&lt;=$D$5,(B2416+364-$D$4+1)/365,IF(B2416&gt;$D$4,($D$5-B2416+1)/365,$D$6/365)),0)</f>
        <v>0</v>
      </c>
      <c r="O2416" s="28">
        <f>'Data &amp; Parameter'!$E$16*'Data &amp; Parameter'!$E$17*('Data &amp; Parameter'!$E$18+'Data &amp; Parameter'!$E$19)*'Data &amp; Parameter'!$E$20*'Data &amp; Parameter'!$E$37*N2416</f>
        <v>0</v>
      </c>
      <c r="P2416">
        <f>ROUNDUP(IF(D2416&gt;$D$4,0,($D$4-D2416+1)/365),0)</f>
        <v>0</v>
      </c>
      <c r="Q2416">
        <f>ROUNDUP(IF(D2416&gt;$D$5,0,($D$5-D2416+1)/365),0)</f>
        <v>0</v>
      </c>
      <c r="R2416" s="28">
        <f>IF(OR(P2416=1,Q2416=1),IF(D2416+364&lt;=$D$5,(D2416+364-$D$4+1)/365,IF(D2416&gt;$D$4,($D$5-D2416+1)/365,$D$6/365)),0)</f>
        <v>0</v>
      </c>
      <c r="S2416" s="28">
        <f>'Data &amp; Parameter'!$E$16*'Data &amp; Parameter'!$E$17*('Data &amp; Parameter'!$E$18+'Data &amp; Parameter'!$E$19)*'Data &amp; Parameter'!$E$20*'Data &amp; Parameter'!$E$37*R2416</f>
        <v>0</v>
      </c>
      <c r="T2416" s="28">
        <f t="shared" si="37"/>
        <v>0</v>
      </c>
    </row>
    <row r="2417" spans="1:20" ht="15.75" customHeight="1" x14ac:dyDescent="0.35">
      <c r="A2417">
        <v>2410</v>
      </c>
      <c r="B2417" s="76">
        <v>44238.382372685184</v>
      </c>
      <c r="C2417" s="1" t="s">
        <v>7634</v>
      </c>
      <c r="D2417" s="76">
        <v>44238.383113425924</v>
      </c>
      <c r="E2417" s="1" t="s">
        <v>7635</v>
      </c>
      <c r="F2417" s="1" t="s">
        <v>7636</v>
      </c>
      <c r="G2417" s="1" t="s">
        <v>123</v>
      </c>
      <c r="H2417" s="1" t="s">
        <v>124</v>
      </c>
      <c r="I2417" s="1" t="s">
        <v>125</v>
      </c>
      <c r="J2417" s="1" t="s">
        <v>7528</v>
      </c>
      <c r="K2417" s="1" t="s">
        <v>7633</v>
      </c>
      <c r="L2417">
        <f>ROUNDUP(IF(B2417&gt;$D$4,0,($D$4-B2417+1)/365),0)</f>
        <v>0</v>
      </c>
      <c r="M2417">
        <f>ROUNDUP(IF(B2417&gt;$D$5,0,($D$5-B2417+1)/365),0)</f>
        <v>0</v>
      </c>
      <c r="N2417" s="28">
        <f>IF(OR(L2417=1,M2417=1),IF(B2417+364&lt;=$D$5,(B2417+364-$D$4+1)/365,IF(B2417&gt;$D$4,($D$5-B2417+1)/365,$D$6/365)),0)</f>
        <v>0</v>
      </c>
      <c r="O2417" s="28">
        <f>'Data &amp; Parameter'!$E$16*'Data &amp; Parameter'!$E$17*('Data &amp; Parameter'!$E$18+'Data &amp; Parameter'!$E$19)*'Data &amp; Parameter'!$E$20*'Data &amp; Parameter'!$E$37*N2417</f>
        <v>0</v>
      </c>
      <c r="P2417">
        <f>ROUNDUP(IF(D2417&gt;$D$4,0,($D$4-D2417+1)/365),0)</f>
        <v>0</v>
      </c>
      <c r="Q2417">
        <f>ROUNDUP(IF(D2417&gt;$D$5,0,($D$5-D2417+1)/365),0)</f>
        <v>0</v>
      </c>
      <c r="R2417" s="28">
        <f>IF(OR(P2417=1,Q2417=1),IF(D2417+364&lt;=$D$5,(D2417+364-$D$4+1)/365,IF(D2417&gt;$D$4,($D$5-D2417+1)/365,$D$6/365)),0)</f>
        <v>0</v>
      </c>
      <c r="S2417" s="28">
        <f>'Data &amp; Parameter'!$E$16*'Data &amp; Parameter'!$E$17*('Data &amp; Parameter'!$E$18+'Data &amp; Parameter'!$E$19)*'Data &amp; Parameter'!$E$20*'Data &amp; Parameter'!$E$37*R2417</f>
        <v>0</v>
      </c>
      <c r="T2417" s="28">
        <f t="shared" si="37"/>
        <v>0</v>
      </c>
    </row>
    <row r="2418" spans="1:20" ht="15.75" customHeight="1" x14ac:dyDescent="0.35">
      <c r="A2418">
        <v>2411</v>
      </c>
      <c r="B2418" s="76">
        <v>44238.389537037037</v>
      </c>
      <c r="C2418" s="1" t="s">
        <v>7637</v>
      </c>
      <c r="D2418" s="76">
        <v>44238.390023148153</v>
      </c>
      <c r="E2418" s="1" t="s">
        <v>7638</v>
      </c>
      <c r="F2418" s="1" t="s">
        <v>7639</v>
      </c>
      <c r="G2418" s="1" t="s">
        <v>123</v>
      </c>
      <c r="H2418" s="1" t="s">
        <v>124</v>
      </c>
      <c r="I2418" s="1" t="s">
        <v>125</v>
      </c>
      <c r="J2418" s="1" t="s">
        <v>7528</v>
      </c>
      <c r="K2418" s="1" t="s">
        <v>7640</v>
      </c>
      <c r="L2418">
        <f>ROUNDUP(IF(B2418&gt;$D$4,0,($D$4-B2418+1)/365),0)</f>
        <v>0</v>
      </c>
      <c r="M2418">
        <f>ROUNDUP(IF(B2418&gt;$D$5,0,($D$5-B2418+1)/365),0)</f>
        <v>0</v>
      </c>
      <c r="N2418" s="28">
        <f>IF(OR(L2418=1,M2418=1),IF(B2418+364&lt;=$D$5,(B2418+364-$D$4+1)/365,IF(B2418&gt;$D$4,($D$5-B2418+1)/365,$D$6/365)),0)</f>
        <v>0</v>
      </c>
      <c r="O2418" s="28">
        <f>'Data &amp; Parameter'!$E$16*'Data &amp; Parameter'!$E$17*('Data &amp; Parameter'!$E$18+'Data &amp; Parameter'!$E$19)*'Data &amp; Parameter'!$E$20*'Data &amp; Parameter'!$E$37*N2418</f>
        <v>0</v>
      </c>
      <c r="P2418">
        <f>ROUNDUP(IF(D2418&gt;$D$4,0,($D$4-D2418+1)/365),0)</f>
        <v>0</v>
      </c>
      <c r="Q2418">
        <f>ROUNDUP(IF(D2418&gt;$D$5,0,($D$5-D2418+1)/365),0)</f>
        <v>0</v>
      </c>
      <c r="R2418" s="28">
        <f>IF(OR(P2418=1,Q2418=1),IF(D2418+364&lt;=$D$5,(D2418+364-$D$4+1)/365,IF(D2418&gt;$D$4,($D$5-D2418+1)/365,$D$6/365)),0)</f>
        <v>0</v>
      </c>
      <c r="S2418" s="28">
        <f>'Data &amp; Parameter'!$E$16*'Data &amp; Parameter'!$E$17*('Data &amp; Parameter'!$E$18+'Data &amp; Parameter'!$E$19)*'Data &amp; Parameter'!$E$20*'Data &amp; Parameter'!$E$37*R2418</f>
        <v>0</v>
      </c>
      <c r="T2418" s="28">
        <f t="shared" si="37"/>
        <v>0</v>
      </c>
    </row>
    <row r="2419" spans="1:20" ht="15.75" customHeight="1" x14ac:dyDescent="0.35">
      <c r="A2419">
        <v>2412</v>
      </c>
      <c r="B2419" s="76">
        <v>44238.392060185186</v>
      </c>
      <c r="C2419" s="1" t="s">
        <v>7641</v>
      </c>
      <c r="D2419" s="76">
        <v>44238.393206018518</v>
      </c>
      <c r="E2419" s="1" t="s">
        <v>7642</v>
      </c>
      <c r="F2419" s="1" t="s">
        <v>7643</v>
      </c>
      <c r="G2419" s="1" t="s">
        <v>123</v>
      </c>
      <c r="H2419" s="1" t="s">
        <v>124</v>
      </c>
      <c r="I2419" s="1" t="s">
        <v>125</v>
      </c>
      <c r="J2419" s="1" t="s">
        <v>7528</v>
      </c>
      <c r="K2419" s="1" t="s">
        <v>7640</v>
      </c>
      <c r="L2419">
        <f>ROUNDUP(IF(B2419&gt;$D$4,0,($D$4-B2419+1)/365),0)</f>
        <v>0</v>
      </c>
      <c r="M2419">
        <f>ROUNDUP(IF(B2419&gt;$D$5,0,($D$5-B2419+1)/365),0)</f>
        <v>0</v>
      </c>
      <c r="N2419" s="28">
        <f>IF(OR(L2419=1,M2419=1),IF(B2419+364&lt;=$D$5,(B2419+364-$D$4+1)/365,IF(B2419&gt;$D$4,($D$5-B2419+1)/365,$D$6/365)),0)</f>
        <v>0</v>
      </c>
      <c r="O2419" s="28">
        <f>'Data &amp; Parameter'!$E$16*'Data &amp; Parameter'!$E$17*('Data &amp; Parameter'!$E$18+'Data &amp; Parameter'!$E$19)*'Data &amp; Parameter'!$E$20*'Data &amp; Parameter'!$E$37*N2419</f>
        <v>0</v>
      </c>
      <c r="P2419">
        <f>ROUNDUP(IF(D2419&gt;$D$4,0,($D$4-D2419+1)/365),0)</f>
        <v>0</v>
      </c>
      <c r="Q2419">
        <f>ROUNDUP(IF(D2419&gt;$D$5,0,($D$5-D2419+1)/365),0)</f>
        <v>0</v>
      </c>
      <c r="R2419" s="28">
        <f>IF(OR(P2419=1,Q2419=1),IF(D2419+364&lt;=$D$5,(D2419+364-$D$4+1)/365,IF(D2419&gt;$D$4,($D$5-D2419+1)/365,$D$6/365)),0)</f>
        <v>0</v>
      </c>
      <c r="S2419" s="28">
        <f>'Data &amp; Parameter'!$E$16*'Data &amp; Parameter'!$E$17*('Data &amp; Parameter'!$E$18+'Data &amp; Parameter'!$E$19)*'Data &amp; Parameter'!$E$20*'Data &amp; Parameter'!$E$37*R2419</f>
        <v>0</v>
      </c>
      <c r="T2419" s="28">
        <f t="shared" si="37"/>
        <v>0</v>
      </c>
    </row>
    <row r="2420" spans="1:20" ht="15.75" customHeight="1" x14ac:dyDescent="0.35">
      <c r="A2420">
        <v>2413</v>
      </c>
      <c r="B2420" s="76">
        <v>44238.395902777775</v>
      </c>
      <c r="C2420" s="1" t="s">
        <v>7644</v>
      </c>
      <c r="D2420" s="76">
        <v>44238.396562499998</v>
      </c>
      <c r="E2420" s="1" t="s">
        <v>7645</v>
      </c>
      <c r="F2420" s="1" t="s">
        <v>7646</v>
      </c>
      <c r="G2420" s="1" t="s">
        <v>123</v>
      </c>
      <c r="H2420" s="1" t="s">
        <v>124</v>
      </c>
      <c r="I2420" s="1" t="s">
        <v>125</v>
      </c>
      <c r="J2420" s="1" t="s">
        <v>7528</v>
      </c>
      <c r="K2420" s="1" t="s">
        <v>7647</v>
      </c>
      <c r="L2420">
        <f>ROUNDUP(IF(B2420&gt;$D$4,0,($D$4-B2420+1)/365),0)</f>
        <v>0</v>
      </c>
      <c r="M2420">
        <f>ROUNDUP(IF(B2420&gt;$D$5,0,($D$5-B2420+1)/365),0)</f>
        <v>0</v>
      </c>
      <c r="N2420" s="28">
        <f>IF(OR(L2420=1,M2420=1),IF(B2420+364&lt;=$D$5,(B2420+364-$D$4+1)/365,IF(B2420&gt;$D$4,($D$5-B2420+1)/365,$D$6/365)),0)</f>
        <v>0</v>
      </c>
      <c r="O2420" s="28">
        <f>'Data &amp; Parameter'!$E$16*'Data &amp; Parameter'!$E$17*('Data &amp; Parameter'!$E$18+'Data &amp; Parameter'!$E$19)*'Data &amp; Parameter'!$E$20*'Data &amp; Parameter'!$E$37*N2420</f>
        <v>0</v>
      </c>
      <c r="P2420">
        <f>ROUNDUP(IF(D2420&gt;$D$4,0,($D$4-D2420+1)/365),0)</f>
        <v>0</v>
      </c>
      <c r="Q2420">
        <f>ROUNDUP(IF(D2420&gt;$D$5,0,($D$5-D2420+1)/365),0)</f>
        <v>0</v>
      </c>
      <c r="R2420" s="28">
        <f>IF(OR(P2420=1,Q2420=1),IF(D2420+364&lt;=$D$5,(D2420+364-$D$4+1)/365,IF(D2420&gt;$D$4,($D$5-D2420+1)/365,$D$6/365)),0)</f>
        <v>0</v>
      </c>
      <c r="S2420" s="28">
        <f>'Data &amp; Parameter'!$E$16*'Data &amp; Parameter'!$E$17*('Data &amp; Parameter'!$E$18+'Data &amp; Parameter'!$E$19)*'Data &amp; Parameter'!$E$20*'Data &amp; Parameter'!$E$37*R2420</f>
        <v>0</v>
      </c>
      <c r="T2420" s="28">
        <f t="shared" si="37"/>
        <v>0</v>
      </c>
    </row>
    <row r="2421" spans="1:20" ht="15.75" customHeight="1" x14ac:dyDescent="0.35">
      <c r="A2421">
        <v>2414</v>
      </c>
      <c r="B2421" s="76">
        <v>44238.397650462968</v>
      </c>
      <c r="C2421" s="1" t="s">
        <v>7648</v>
      </c>
      <c r="D2421" s="76">
        <v>44238.400104166663</v>
      </c>
      <c r="E2421" s="1" t="s">
        <v>7649</v>
      </c>
      <c r="F2421" s="1" t="s">
        <v>7650</v>
      </c>
      <c r="G2421" s="1" t="s">
        <v>123</v>
      </c>
      <c r="H2421" s="1" t="s">
        <v>503</v>
      </c>
      <c r="I2421" s="1" t="s">
        <v>125</v>
      </c>
      <c r="J2421" s="1" t="s">
        <v>620</v>
      </c>
      <c r="K2421" s="1" t="s">
        <v>620</v>
      </c>
      <c r="L2421">
        <f>ROUNDUP(IF(B2421&gt;$D$4,0,($D$4-B2421+1)/365),0)</f>
        <v>0</v>
      </c>
      <c r="M2421">
        <f>ROUNDUP(IF(B2421&gt;$D$5,0,($D$5-B2421+1)/365),0)</f>
        <v>0</v>
      </c>
      <c r="N2421" s="28">
        <f>IF(OR(L2421=1,M2421=1),IF(B2421+364&lt;=$D$5,(B2421+364-$D$4+1)/365,IF(B2421&gt;$D$4,($D$5-B2421+1)/365,$D$6/365)),0)</f>
        <v>0</v>
      </c>
      <c r="O2421" s="28">
        <f>'Data &amp; Parameter'!$E$16*'Data &amp; Parameter'!$E$17*('Data &amp; Parameter'!$E$18+'Data &amp; Parameter'!$E$19)*'Data &amp; Parameter'!$E$20*'Data &amp; Parameter'!$E$37*N2421</f>
        <v>0</v>
      </c>
      <c r="P2421">
        <f>ROUNDUP(IF(D2421&gt;$D$4,0,($D$4-D2421+1)/365),0)</f>
        <v>0</v>
      </c>
      <c r="Q2421">
        <f>ROUNDUP(IF(D2421&gt;$D$5,0,($D$5-D2421+1)/365),0)</f>
        <v>0</v>
      </c>
      <c r="R2421" s="28">
        <f>IF(OR(P2421=1,Q2421=1),IF(D2421+364&lt;=$D$5,(D2421+364-$D$4+1)/365,IF(D2421&gt;$D$4,($D$5-D2421+1)/365,$D$6/365)),0)</f>
        <v>0</v>
      </c>
      <c r="S2421" s="28">
        <f>'Data &amp; Parameter'!$E$16*'Data &amp; Parameter'!$E$17*('Data &amp; Parameter'!$E$18+'Data &amp; Parameter'!$E$19)*'Data &amp; Parameter'!$E$20*'Data &amp; Parameter'!$E$37*R2421</f>
        <v>0</v>
      </c>
      <c r="T2421" s="28">
        <f t="shared" si="37"/>
        <v>0</v>
      </c>
    </row>
    <row r="2422" spans="1:20" ht="15.75" customHeight="1" x14ac:dyDescent="0.35">
      <c r="A2422">
        <v>2415</v>
      </c>
      <c r="B2422" s="76">
        <v>44238.400208333333</v>
      </c>
      <c r="C2422" s="1" t="s">
        <v>7651</v>
      </c>
      <c r="D2422" s="76">
        <v>44238.400937500002</v>
      </c>
      <c r="E2422" s="1" t="s">
        <v>7652</v>
      </c>
      <c r="F2422" s="1" t="s">
        <v>7653</v>
      </c>
      <c r="G2422" s="1" t="s">
        <v>123</v>
      </c>
      <c r="H2422" s="1" t="s">
        <v>124</v>
      </c>
      <c r="I2422" s="1" t="s">
        <v>125</v>
      </c>
      <c r="J2422" s="1" t="s">
        <v>7528</v>
      </c>
      <c r="K2422" s="1" t="s">
        <v>7647</v>
      </c>
      <c r="L2422">
        <f>ROUNDUP(IF(B2422&gt;$D$4,0,($D$4-B2422+1)/365),0)</f>
        <v>0</v>
      </c>
      <c r="M2422">
        <f>ROUNDUP(IF(B2422&gt;$D$5,0,($D$5-B2422+1)/365),0)</f>
        <v>0</v>
      </c>
      <c r="N2422" s="28">
        <f>IF(OR(L2422=1,M2422=1),IF(B2422+364&lt;=$D$5,(B2422+364-$D$4+1)/365,IF(B2422&gt;$D$4,($D$5-B2422+1)/365,$D$6/365)),0)</f>
        <v>0</v>
      </c>
      <c r="O2422" s="28">
        <f>'Data &amp; Parameter'!$E$16*'Data &amp; Parameter'!$E$17*('Data &amp; Parameter'!$E$18+'Data &amp; Parameter'!$E$19)*'Data &amp; Parameter'!$E$20*'Data &amp; Parameter'!$E$37*N2422</f>
        <v>0</v>
      </c>
      <c r="P2422">
        <f>ROUNDUP(IF(D2422&gt;$D$4,0,($D$4-D2422+1)/365),0)</f>
        <v>0</v>
      </c>
      <c r="Q2422">
        <f>ROUNDUP(IF(D2422&gt;$D$5,0,($D$5-D2422+1)/365),0)</f>
        <v>0</v>
      </c>
      <c r="R2422" s="28">
        <f>IF(OR(P2422=1,Q2422=1),IF(D2422+364&lt;=$D$5,(D2422+364-$D$4+1)/365,IF(D2422&gt;$D$4,($D$5-D2422+1)/365,$D$6/365)),0)</f>
        <v>0</v>
      </c>
      <c r="S2422" s="28">
        <f>'Data &amp; Parameter'!$E$16*'Data &amp; Parameter'!$E$17*('Data &amp; Parameter'!$E$18+'Data &amp; Parameter'!$E$19)*'Data &amp; Parameter'!$E$20*'Data &amp; Parameter'!$E$37*R2422</f>
        <v>0</v>
      </c>
      <c r="T2422" s="28">
        <f t="shared" si="37"/>
        <v>0</v>
      </c>
    </row>
    <row r="2423" spans="1:20" ht="15.75" customHeight="1" x14ac:dyDescent="0.35">
      <c r="A2423">
        <v>2416</v>
      </c>
      <c r="B2423" s="76">
        <v>44238.403229166666</v>
      </c>
      <c r="C2423" s="1" t="s">
        <v>7654</v>
      </c>
      <c r="D2423" s="76">
        <v>44238.404016203705</v>
      </c>
      <c r="E2423" s="1" t="s">
        <v>7655</v>
      </c>
      <c r="F2423" s="1" t="s">
        <v>7656</v>
      </c>
      <c r="G2423" s="1" t="s">
        <v>123</v>
      </c>
      <c r="H2423" s="1" t="s">
        <v>124</v>
      </c>
      <c r="I2423" s="1" t="s">
        <v>125</v>
      </c>
      <c r="J2423" s="1" t="s">
        <v>7528</v>
      </c>
      <c r="K2423" s="1" t="s">
        <v>7657</v>
      </c>
      <c r="L2423">
        <f>ROUNDUP(IF(B2423&gt;$D$4,0,($D$4-B2423+1)/365),0)</f>
        <v>0</v>
      </c>
      <c r="M2423">
        <f>ROUNDUP(IF(B2423&gt;$D$5,0,($D$5-B2423+1)/365),0)</f>
        <v>0</v>
      </c>
      <c r="N2423" s="28">
        <f>IF(OR(L2423=1,M2423=1),IF(B2423+364&lt;=$D$5,(B2423+364-$D$4+1)/365,IF(B2423&gt;$D$4,($D$5-B2423+1)/365,$D$6/365)),0)</f>
        <v>0</v>
      </c>
      <c r="O2423" s="28">
        <f>'Data &amp; Parameter'!$E$16*'Data &amp; Parameter'!$E$17*('Data &amp; Parameter'!$E$18+'Data &amp; Parameter'!$E$19)*'Data &amp; Parameter'!$E$20*'Data &amp; Parameter'!$E$37*N2423</f>
        <v>0</v>
      </c>
      <c r="P2423">
        <f>ROUNDUP(IF(D2423&gt;$D$4,0,($D$4-D2423+1)/365),0)</f>
        <v>0</v>
      </c>
      <c r="Q2423">
        <f>ROUNDUP(IF(D2423&gt;$D$5,0,($D$5-D2423+1)/365),0)</f>
        <v>0</v>
      </c>
      <c r="R2423" s="28">
        <f>IF(OR(P2423=1,Q2423=1),IF(D2423+364&lt;=$D$5,(D2423+364-$D$4+1)/365,IF(D2423&gt;$D$4,($D$5-D2423+1)/365,$D$6/365)),0)</f>
        <v>0</v>
      </c>
      <c r="S2423" s="28">
        <f>'Data &amp; Parameter'!$E$16*'Data &amp; Parameter'!$E$17*('Data &amp; Parameter'!$E$18+'Data &amp; Parameter'!$E$19)*'Data &amp; Parameter'!$E$20*'Data &amp; Parameter'!$E$37*R2423</f>
        <v>0</v>
      </c>
      <c r="T2423" s="28">
        <f t="shared" si="37"/>
        <v>0</v>
      </c>
    </row>
    <row r="2424" spans="1:20" ht="15.75" customHeight="1" x14ac:dyDescent="0.35">
      <c r="A2424">
        <v>2417</v>
      </c>
      <c r="B2424" s="76">
        <v>44238.407222222224</v>
      </c>
      <c r="C2424" s="1" t="s">
        <v>7658</v>
      </c>
      <c r="D2424" s="76">
        <v>44238.408090277779</v>
      </c>
      <c r="E2424" s="1" t="s">
        <v>7659</v>
      </c>
      <c r="F2424" s="1" t="s">
        <v>7660</v>
      </c>
      <c r="G2424" s="1" t="s">
        <v>123</v>
      </c>
      <c r="H2424" s="1" t="s">
        <v>124</v>
      </c>
      <c r="I2424" s="1" t="s">
        <v>125</v>
      </c>
      <c r="J2424" s="1" t="s">
        <v>7528</v>
      </c>
      <c r="K2424" s="1" t="s">
        <v>7647</v>
      </c>
      <c r="L2424">
        <f>ROUNDUP(IF(B2424&gt;$D$4,0,($D$4-B2424+1)/365),0)</f>
        <v>0</v>
      </c>
      <c r="M2424">
        <f>ROUNDUP(IF(B2424&gt;$D$5,0,($D$5-B2424+1)/365),0)</f>
        <v>0</v>
      </c>
      <c r="N2424" s="28">
        <f>IF(OR(L2424=1,M2424=1),IF(B2424+364&lt;=$D$5,(B2424+364-$D$4+1)/365,IF(B2424&gt;$D$4,($D$5-B2424+1)/365,$D$6/365)),0)</f>
        <v>0</v>
      </c>
      <c r="O2424" s="28">
        <f>'Data &amp; Parameter'!$E$16*'Data &amp; Parameter'!$E$17*('Data &amp; Parameter'!$E$18+'Data &amp; Parameter'!$E$19)*'Data &amp; Parameter'!$E$20*'Data &amp; Parameter'!$E$37*N2424</f>
        <v>0</v>
      </c>
      <c r="P2424">
        <f>ROUNDUP(IF(D2424&gt;$D$4,0,($D$4-D2424+1)/365),0)</f>
        <v>0</v>
      </c>
      <c r="Q2424">
        <f>ROUNDUP(IF(D2424&gt;$D$5,0,($D$5-D2424+1)/365),0)</f>
        <v>0</v>
      </c>
      <c r="R2424" s="28">
        <f>IF(OR(P2424=1,Q2424=1),IF(D2424+364&lt;=$D$5,(D2424+364-$D$4+1)/365,IF(D2424&gt;$D$4,($D$5-D2424+1)/365,$D$6/365)),0)</f>
        <v>0</v>
      </c>
      <c r="S2424" s="28">
        <f>'Data &amp; Parameter'!$E$16*'Data &amp; Parameter'!$E$17*('Data &amp; Parameter'!$E$18+'Data &amp; Parameter'!$E$19)*'Data &amp; Parameter'!$E$20*'Data &amp; Parameter'!$E$37*R2424</f>
        <v>0</v>
      </c>
      <c r="T2424" s="28">
        <f t="shared" si="37"/>
        <v>0</v>
      </c>
    </row>
    <row r="2425" spans="1:20" ht="15.75" customHeight="1" x14ac:dyDescent="0.35">
      <c r="A2425">
        <v>2418</v>
      </c>
      <c r="B2425" s="76">
        <v>44238.407719907409</v>
      </c>
      <c r="C2425" s="1" t="s">
        <v>7661</v>
      </c>
      <c r="D2425" s="76">
        <v>44238.410162037035</v>
      </c>
      <c r="E2425" s="1" t="s">
        <v>7662</v>
      </c>
      <c r="F2425" s="1" t="s">
        <v>7663</v>
      </c>
      <c r="G2425" s="1" t="s">
        <v>123</v>
      </c>
      <c r="H2425" s="1" t="s">
        <v>124</v>
      </c>
      <c r="I2425" s="1" t="s">
        <v>125</v>
      </c>
      <c r="J2425" s="1" t="s">
        <v>918</v>
      </c>
      <c r="K2425" s="1" t="s">
        <v>918</v>
      </c>
      <c r="L2425">
        <f>ROUNDUP(IF(B2425&gt;$D$4,0,($D$4-B2425+1)/365),0)</f>
        <v>0</v>
      </c>
      <c r="M2425">
        <f>ROUNDUP(IF(B2425&gt;$D$5,0,($D$5-B2425+1)/365),0)</f>
        <v>0</v>
      </c>
      <c r="N2425" s="28">
        <f>IF(OR(L2425=1,M2425=1),IF(B2425+364&lt;=$D$5,(B2425+364-$D$4+1)/365,IF(B2425&gt;$D$4,($D$5-B2425+1)/365,$D$6/365)),0)</f>
        <v>0</v>
      </c>
      <c r="O2425" s="28">
        <f>'Data &amp; Parameter'!$E$16*'Data &amp; Parameter'!$E$17*('Data &amp; Parameter'!$E$18+'Data &amp; Parameter'!$E$19)*'Data &amp; Parameter'!$E$20*'Data &amp; Parameter'!$E$37*N2425</f>
        <v>0</v>
      </c>
      <c r="P2425">
        <f>ROUNDUP(IF(D2425&gt;$D$4,0,($D$4-D2425+1)/365),0)</f>
        <v>0</v>
      </c>
      <c r="Q2425">
        <f>ROUNDUP(IF(D2425&gt;$D$5,0,($D$5-D2425+1)/365),0)</f>
        <v>0</v>
      </c>
      <c r="R2425" s="28">
        <f>IF(OR(P2425=1,Q2425=1),IF(D2425+364&lt;=$D$5,(D2425+364-$D$4+1)/365,IF(D2425&gt;$D$4,($D$5-D2425+1)/365,$D$6/365)),0)</f>
        <v>0</v>
      </c>
      <c r="S2425" s="28">
        <f>'Data &amp; Parameter'!$E$16*'Data &amp; Parameter'!$E$17*('Data &amp; Parameter'!$E$18+'Data &amp; Parameter'!$E$19)*'Data &amp; Parameter'!$E$20*'Data &amp; Parameter'!$E$37*R2425</f>
        <v>0</v>
      </c>
      <c r="T2425" s="28">
        <f t="shared" si="37"/>
        <v>0</v>
      </c>
    </row>
    <row r="2426" spans="1:20" ht="15.75" customHeight="1" x14ac:dyDescent="0.35">
      <c r="A2426">
        <v>2419</v>
      </c>
      <c r="B2426" s="76">
        <v>44238.407997685186</v>
      </c>
      <c r="C2426" s="1" t="s">
        <v>7664</v>
      </c>
      <c r="D2426" s="76">
        <v>44238.410474537042</v>
      </c>
      <c r="E2426" s="1" t="s">
        <v>7665</v>
      </c>
      <c r="F2426" s="1" t="s">
        <v>7666</v>
      </c>
      <c r="G2426" s="1" t="s">
        <v>123</v>
      </c>
      <c r="H2426" s="1" t="s">
        <v>124</v>
      </c>
      <c r="I2426" s="1" t="s">
        <v>125</v>
      </c>
      <c r="J2426" s="1" t="s">
        <v>918</v>
      </c>
      <c r="K2426" s="1" t="s">
        <v>918</v>
      </c>
      <c r="L2426">
        <f>ROUNDUP(IF(B2426&gt;$D$4,0,($D$4-B2426+1)/365),0)</f>
        <v>0</v>
      </c>
      <c r="M2426">
        <f>ROUNDUP(IF(B2426&gt;$D$5,0,($D$5-B2426+1)/365),0)</f>
        <v>0</v>
      </c>
      <c r="N2426" s="28">
        <f>IF(OR(L2426=1,M2426=1),IF(B2426+364&lt;=$D$5,(B2426+364-$D$4+1)/365,IF(B2426&gt;$D$4,($D$5-B2426+1)/365,$D$6/365)),0)</f>
        <v>0</v>
      </c>
      <c r="O2426" s="28">
        <f>'Data &amp; Parameter'!$E$16*'Data &amp; Parameter'!$E$17*('Data &amp; Parameter'!$E$18+'Data &amp; Parameter'!$E$19)*'Data &amp; Parameter'!$E$20*'Data &amp; Parameter'!$E$37*N2426</f>
        <v>0</v>
      </c>
      <c r="P2426">
        <f>ROUNDUP(IF(D2426&gt;$D$4,0,($D$4-D2426+1)/365),0)</f>
        <v>0</v>
      </c>
      <c r="Q2426">
        <f>ROUNDUP(IF(D2426&gt;$D$5,0,($D$5-D2426+1)/365),0)</f>
        <v>0</v>
      </c>
      <c r="R2426" s="28">
        <f>IF(OR(P2426=1,Q2426=1),IF(D2426+364&lt;=$D$5,(D2426+364-$D$4+1)/365,IF(D2426&gt;$D$4,($D$5-D2426+1)/365,$D$6/365)),0)</f>
        <v>0</v>
      </c>
      <c r="S2426" s="28">
        <f>'Data &amp; Parameter'!$E$16*'Data &amp; Parameter'!$E$17*('Data &amp; Parameter'!$E$18+'Data &amp; Parameter'!$E$19)*'Data &amp; Parameter'!$E$20*'Data &amp; Parameter'!$E$37*R2426</f>
        <v>0</v>
      </c>
      <c r="T2426" s="28">
        <f t="shared" si="37"/>
        <v>0</v>
      </c>
    </row>
    <row r="2427" spans="1:20" ht="15.75" customHeight="1" x14ac:dyDescent="0.35">
      <c r="A2427">
        <v>2420</v>
      </c>
      <c r="B2427" s="76">
        <v>44238.410902777774</v>
      </c>
      <c r="C2427" s="1" t="s">
        <v>7667</v>
      </c>
      <c r="D2427" s="76">
        <v>44238.41170138889</v>
      </c>
      <c r="E2427" s="1" t="s">
        <v>7668</v>
      </c>
      <c r="F2427" s="1" t="s">
        <v>7669</v>
      </c>
      <c r="G2427" s="1" t="s">
        <v>123</v>
      </c>
      <c r="H2427" s="1" t="s">
        <v>124</v>
      </c>
      <c r="I2427" s="1" t="s">
        <v>125</v>
      </c>
      <c r="J2427" s="1" t="s">
        <v>7528</v>
      </c>
      <c r="K2427" s="1" t="s">
        <v>7647</v>
      </c>
      <c r="L2427">
        <f>ROUNDUP(IF(B2427&gt;$D$4,0,($D$4-B2427+1)/365),0)</f>
        <v>0</v>
      </c>
      <c r="M2427">
        <f>ROUNDUP(IF(B2427&gt;$D$5,0,($D$5-B2427+1)/365),0)</f>
        <v>0</v>
      </c>
      <c r="N2427" s="28">
        <f>IF(OR(L2427=1,M2427=1),IF(B2427+364&lt;=$D$5,(B2427+364-$D$4+1)/365,IF(B2427&gt;$D$4,($D$5-B2427+1)/365,$D$6/365)),0)</f>
        <v>0</v>
      </c>
      <c r="O2427" s="28">
        <f>'Data &amp; Parameter'!$E$16*'Data &amp; Parameter'!$E$17*('Data &amp; Parameter'!$E$18+'Data &amp; Parameter'!$E$19)*'Data &amp; Parameter'!$E$20*'Data &amp; Parameter'!$E$37*N2427</f>
        <v>0</v>
      </c>
      <c r="P2427">
        <f>ROUNDUP(IF(D2427&gt;$D$4,0,($D$4-D2427+1)/365),0)</f>
        <v>0</v>
      </c>
      <c r="Q2427">
        <f>ROUNDUP(IF(D2427&gt;$D$5,0,($D$5-D2427+1)/365),0)</f>
        <v>0</v>
      </c>
      <c r="R2427" s="28">
        <f>IF(OR(P2427=1,Q2427=1),IF(D2427+364&lt;=$D$5,(D2427+364-$D$4+1)/365,IF(D2427&gt;$D$4,($D$5-D2427+1)/365,$D$6/365)),0)</f>
        <v>0</v>
      </c>
      <c r="S2427" s="28">
        <f>'Data &amp; Parameter'!$E$16*'Data &amp; Parameter'!$E$17*('Data &amp; Parameter'!$E$18+'Data &amp; Parameter'!$E$19)*'Data &amp; Parameter'!$E$20*'Data &amp; Parameter'!$E$37*R2427</f>
        <v>0</v>
      </c>
      <c r="T2427" s="28">
        <f t="shared" si="37"/>
        <v>0</v>
      </c>
    </row>
    <row r="2428" spans="1:20" ht="15.75" customHeight="1" x14ac:dyDescent="0.35">
      <c r="A2428">
        <v>2421</v>
      </c>
      <c r="B2428" s="76">
        <v>44238.413923611108</v>
      </c>
      <c r="C2428" s="1" t="s">
        <v>7670</v>
      </c>
      <c r="D2428" s="76">
        <v>44238.414606481485</v>
      </c>
      <c r="E2428" s="1" t="s">
        <v>7671</v>
      </c>
      <c r="F2428" s="1" t="s">
        <v>7672</v>
      </c>
      <c r="G2428" s="1" t="s">
        <v>123</v>
      </c>
      <c r="H2428" s="1" t="s">
        <v>124</v>
      </c>
      <c r="I2428" s="1" t="s">
        <v>125</v>
      </c>
      <c r="J2428" s="1" t="s">
        <v>7528</v>
      </c>
      <c r="K2428" s="1" t="s">
        <v>7647</v>
      </c>
      <c r="L2428">
        <f>ROUNDUP(IF(B2428&gt;$D$4,0,($D$4-B2428+1)/365),0)</f>
        <v>0</v>
      </c>
      <c r="M2428">
        <f>ROUNDUP(IF(B2428&gt;$D$5,0,($D$5-B2428+1)/365),0)</f>
        <v>0</v>
      </c>
      <c r="N2428" s="28">
        <f>IF(OR(L2428=1,M2428=1),IF(B2428+364&lt;=$D$5,(B2428+364-$D$4+1)/365,IF(B2428&gt;$D$4,($D$5-B2428+1)/365,$D$6/365)),0)</f>
        <v>0</v>
      </c>
      <c r="O2428" s="28">
        <f>'Data &amp; Parameter'!$E$16*'Data &amp; Parameter'!$E$17*('Data &amp; Parameter'!$E$18+'Data &amp; Parameter'!$E$19)*'Data &amp; Parameter'!$E$20*'Data &amp; Parameter'!$E$37*N2428</f>
        <v>0</v>
      </c>
      <c r="P2428">
        <f>ROUNDUP(IF(D2428&gt;$D$4,0,($D$4-D2428+1)/365),0)</f>
        <v>0</v>
      </c>
      <c r="Q2428">
        <f>ROUNDUP(IF(D2428&gt;$D$5,0,($D$5-D2428+1)/365),0)</f>
        <v>0</v>
      </c>
      <c r="R2428" s="28">
        <f>IF(OR(P2428=1,Q2428=1),IF(D2428+364&lt;=$D$5,(D2428+364-$D$4+1)/365,IF(D2428&gt;$D$4,($D$5-D2428+1)/365,$D$6/365)),0)</f>
        <v>0</v>
      </c>
      <c r="S2428" s="28">
        <f>'Data &amp; Parameter'!$E$16*'Data &amp; Parameter'!$E$17*('Data &amp; Parameter'!$E$18+'Data &amp; Parameter'!$E$19)*'Data &amp; Parameter'!$E$20*'Data &amp; Parameter'!$E$37*R2428</f>
        <v>0</v>
      </c>
      <c r="T2428" s="28">
        <f t="shared" si="37"/>
        <v>0</v>
      </c>
    </row>
    <row r="2429" spans="1:20" ht="15.75" customHeight="1" x14ac:dyDescent="0.35">
      <c r="A2429">
        <v>2422</v>
      </c>
      <c r="B2429" s="76">
        <v>44238.413993055554</v>
      </c>
      <c r="C2429" s="1" t="s">
        <v>7673</v>
      </c>
      <c r="D2429" s="76">
        <v>44238.415856481486</v>
      </c>
      <c r="E2429" s="1" t="s">
        <v>7674</v>
      </c>
      <c r="F2429" s="1" t="s">
        <v>7675</v>
      </c>
      <c r="G2429" s="1" t="s">
        <v>123</v>
      </c>
      <c r="H2429" s="1" t="s">
        <v>124</v>
      </c>
      <c r="I2429" s="1" t="s">
        <v>125</v>
      </c>
      <c r="J2429" s="1" t="s">
        <v>918</v>
      </c>
      <c r="K2429" s="1" t="s">
        <v>918</v>
      </c>
      <c r="L2429">
        <f>ROUNDUP(IF(B2429&gt;$D$4,0,($D$4-B2429+1)/365),0)</f>
        <v>0</v>
      </c>
      <c r="M2429">
        <f>ROUNDUP(IF(B2429&gt;$D$5,0,($D$5-B2429+1)/365),0)</f>
        <v>0</v>
      </c>
      <c r="N2429" s="28">
        <f>IF(OR(L2429=1,M2429=1),IF(B2429+364&lt;=$D$5,(B2429+364-$D$4+1)/365,IF(B2429&gt;$D$4,($D$5-B2429+1)/365,$D$6/365)),0)</f>
        <v>0</v>
      </c>
      <c r="O2429" s="28">
        <f>'Data &amp; Parameter'!$E$16*'Data &amp; Parameter'!$E$17*('Data &amp; Parameter'!$E$18+'Data &amp; Parameter'!$E$19)*'Data &amp; Parameter'!$E$20*'Data &amp; Parameter'!$E$37*N2429</f>
        <v>0</v>
      </c>
      <c r="P2429">
        <f>ROUNDUP(IF(D2429&gt;$D$4,0,($D$4-D2429+1)/365),0)</f>
        <v>0</v>
      </c>
      <c r="Q2429">
        <f>ROUNDUP(IF(D2429&gt;$D$5,0,($D$5-D2429+1)/365),0)</f>
        <v>0</v>
      </c>
      <c r="R2429" s="28">
        <f>IF(OR(P2429=1,Q2429=1),IF(D2429+364&lt;=$D$5,(D2429+364-$D$4+1)/365,IF(D2429&gt;$D$4,($D$5-D2429+1)/365,$D$6/365)),0)</f>
        <v>0</v>
      </c>
      <c r="S2429" s="28">
        <f>'Data &amp; Parameter'!$E$16*'Data &amp; Parameter'!$E$17*('Data &amp; Parameter'!$E$18+'Data &amp; Parameter'!$E$19)*'Data &amp; Parameter'!$E$20*'Data &amp; Parameter'!$E$37*R2429</f>
        <v>0</v>
      </c>
      <c r="T2429" s="28">
        <f t="shared" si="37"/>
        <v>0</v>
      </c>
    </row>
    <row r="2430" spans="1:20" ht="15.75" customHeight="1" x14ac:dyDescent="0.35">
      <c r="A2430">
        <v>2423</v>
      </c>
      <c r="B2430" s="76">
        <v>44238.417245370365</v>
      </c>
      <c r="C2430" s="1" t="s">
        <v>7676</v>
      </c>
      <c r="D2430" s="76">
        <v>44238.418020833335</v>
      </c>
      <c r="E2430" s="1" t="s">
        <v>7677</v>
      </c>
      <c r="F2430" s="1" t="s">
        <v>7678</v>
      </c>
      <c r="G2430" s="1" t="s">
        <v>123</v>
      </c>
      <c r="H2430" s="1" t="s">
        <v>124</v>
      </c>
      <c r="I2430" s="1" t="s">
        <v>125</v>
      </c>
      <c r="J2430" s="1" t="s">
        <v>7528</v>
      </c>
      <c r="K2430" s="1" t="s">
        <v>7647</v>
      </c>
      <c r="L2430">
        <f>ROUNDUP(IF(B2430&gt;$D$4,0,($D$4-B2430+1)/365),0)</f>
        <v>0</v>
      </c>
      <c r="M2430">
        <f>ROUNDUP(IF(B2430&gt;$D$5,0,($D$5-B2430+1)/365),0)</f>
        <v>0</v>
      </c>
      <c r="N2430" s="28">
        <f>IF(OR(L2430=1,M2430=1),IF(B2430+364&lt;=$D$5,(B2430+364-$D$4+1)/365,IF(B2430&gt;$D$4,($D$5-B2430+1)/365,$D$6/365)),0)</f>
        <v>0</v>
      </c>
      <c r="O2430" s="28">
        <f>'Data &amp; Parameter'!$E$16*'Data &amp; Parameter'!$E$17*('Data &amp; Parameter'!$E$18+'Data &amp; Parameter'!$E$19)*'Data &amp; Parameter'!$E$20*'Data &amp; Parameter'!$E$37*N2430</f>
        <v>0</v>
      </c>
      <c r="P2430">
        <f>ROUNDUP(IF(D2430&gt;$D$4,0,($D$4-D2430+1)/365),0)</f>
        <v>0</v>
      </c>
      <c r="Q2430">
        <f>ROUNDUP(IF(D2430&gt;$D$5,0,($D$5-D2430+1)/365),0)</f>
        <v>0</v>
      </c>
      <c r="R2430" s="28">
        <f>IF(OR(P2430=1,Q2430=1),IF(D2430+364&lt;=$D$5,(D2430+364-$D$4+1)/365,IF(D2430&gt;$D$4,($D$5-D2430+1)/365,$D$6/365)),0)</f>
        <v>0</v>
      </c>
      <c r="S2430" s="28">
        <f>'Data &amp; Parameter'!$E$16*'Data &amp; Parameter'!$E$17*('Data &amp; Parameter'!$E$18+'Data &amp; Parameter'!$E$19)*'Data &amp; Parameter'!$E$20*'Data &amp; Parameter'!$E$37*R2430</f>
        <v>0</v>
      </c>
      <c r="T2430" s="28">
        <f t="shared" si="37"/>
        <v>0</v>
      </c>
    </row>
    <row r="2431" spans="1:20" ht="15.75" customHeight="1" x14ac:dyDescent="0.35">
      <c r="A2431">
        <v>2424</v>
      </c>
      <c r="B2431" s="76">
        <v>44238.420185185183</v>
      </c>
      <c r="C2431" s="1" t="s">
        <v>7679</v>
      </c>
      <c r="D2431" s="76">
        <v>44238.421064814815</v>
      </c>
      <c r="E2431" s="1" t="s">
        <v>7680</v>
      </c>
      <c r="F2431" s="1" t="s">
        <v>7681</v>
      </c>
      <c r="G2431" s="1" t="s">
        <v>123</v>
      </c>
      <c r="H2431" s="1" t="s">
        <v>124</v>
      </c>
      <c r="I2431" s="1" t="s">
        <v>125</v>
      </c>
      <c r="J2431" s="1" t="s">
        <v>918</v>
      </c>
      <c r="K2431" s="1" t="s">
        <v>918</v>
      </c>
      <c r="L2431">
        <f>ROUNDUP(IF(B2431&gt;$D$4,0,($D$4-B2431+1)/365),0)</f>
        <v>0</v>
      </c>
      <c r="M2431">
        <f>ROUNDUP(IF(B2431&gt;$D$5,0,($D$5-B2431+1)/365),0)</f>
        <v>0</v>
      </c>
      <c r="N2431" s="28">
        <f>IF(OR(L2431=1,M2431=1),IF(B2431+364&lt;=$D$5,(B2431+364-$D$4+1)/365,IF(B2431&gt;$D$4,($D$5-B2431+1)/365,$D$6/365)),0)</f>
        <v>0</v>
      </c>
      <c r="O2431" s="28">
        <f>'Data &amp; Parameter'!$E$16*'Data &amp; Parameter'!$E$17*('Data &amp; Parameter'!$E$18+'Data &amp; Parameter'!$E$19)*'Data &amp; Parameter'!$E$20*'Data &amp; Parameter'!$E$37*N2431</f>
        <v>0</v>
      </c>
      <c r="P2431">
        <f>ROUNDUP(IF(D2431&gt;$D$4,0,($D$4-D2431+1)/365),0)</f>
        <v>0</v>
      </c>
      <c r="Q2431">
        <f>ROUNDUP(IF(D2431&gt;$D$5,0,($D$5-D2431+1)/365),0)</f>
        <v>0</v>
      </c>
      <c r="R2431" s="28">
        <f>IF(OR(P2431=1,Q2431=1),IF(D2431+364&lt;=$D$5,(D2431+364-$D$4+1)/365,IF(D2431&gt;$D$4,($D$5-D2431+1)/365,$D$6/365)),0)</f>
        <v>0</v>
      </c>
      <c r="S2431" s="28">
        <f>'Data &amp; Parameter'!$E$16*'Data &amp; Parameter'!$E$17*('Data &amp; Parameter'!$E$18+'Data &amp; Parameter'!$E$19)*'Data &amp; Parameter'!$E$20*'Data &amp; Parameter'!$E$37*R2431</f>
        <v>0</v>
      </c>
      <c r="T2431" s="28">
        <f t="shared" si="37"/>
        <v>0</v>
      </c>
    </row>
    <row r="2432" spans="1:20" ht="15.75" customHeight="1" x14ac:dyDescent="0.35">
      <c r="A2432">
        <v>2425</v>
      </c>
      <c r="B2432" s="76">
        <v>44238.42024305556</v>
      </c>
      <c r="C2432" s="1" t="s">
        <v>7682</v>
      </c>
      <c r="D2432" s="76">
        <v>44238.420763888891</v>
      </c>
      <c r="E2432" s="1" t="s">
        <v>7683</v>
      </c>
      <c r="F2432" s="1" t="s">
        <v>7684</v>
      </c>
      <c r="G2432" s="1" t="s">
        <v>123</v>
      </c>
      <c r="H2432" s="1" t="s">
        <v>729</v>
      </c>
      <c r="I2432" s="1" t="s">
        <v>125</v>
      </c>
      <c r="J2432" s="1" t="s">
        <v>918</v>
      </c>
      <c r="K2432" s="1" t="s">
        <v>918</v>
      </c>
      <c r="L2432">
        <f>ROUNDUP(IF(B2432&gt;$D$4,0,($D$4-B2432+1)/365),0)</f>
        <v>0</v>
      </c>
      <c r="M2432">
        <f>ROUNDUP(IF(B2432&gt;$D$5,0,($D$5-B2432+1)/365),0)</f>
        <v>0</v>
      </c>
      <c r="N2432" s="28">
        <f>IF(OR(L2432=1,M2432=1),IF(B2432+364&lt;=$D$5,(B2432+364-$D$4+1)/365,IF(B2432&gt;$D$4,($D$5-B2432+1)/365,$D$6/365)),0)</f>
        <v>0</v>
      </c>
      <c r="O2432" s="28">
        <f>'Data &amp; Parameter'!$E$16*'Data &amp; Parameter'!$E$17*('Data &amp; Parameter'!$E$18+'Data &amp; Parameter'!$E$19)*'Data &amp; Parameter'!$E$20*'Data &amp; Parameter'!$E$37*N2432</f>
        <v>0</v>
      </c>
      <c r="P2432">
        <f>ROUNDUP(IF(D2432&gt;$D$4,0,($D$4-D2432+1)/365),0)</f>
        <v>0</v>
      </c>
      <c r="Q2432">
        <f>ROUNDUP(IF(D2432&gt;$D$5,0,($D$5-D2432+1)/365),0)</f>
        <v>0</v>
      </c>
      <c r="R2432" s="28">
        <f>IF(OR(P2432=1,Q2432=1),IF(D2432+364&lt;=$D$5,(D2432+364-$D$4+1)/365,IF(D2432&gt;$D$4,($D$5-D2432+1)/365,$D$6/365)),0)</f>
        <v>0</v>
      </c>
      <c r="S2432" s="28">
        <f>'Data &amp; Parameter'!$E$16*'Data &amp; Parameter'!$E$17*('Data &amp; Parameter'!$E$18+'Data &amp; Parameter'!$E$19)*'Data &amp; Parameter'!$E$20*'Data &amp; Parameter'!$E$37*R2432</f>
        <v>0</v>
      </c>
      <c r="T2432" s="28">
        <f t="shared" si="37"/>
        <v>0</v>
      </c>
    </row>
    <row r="2433" spans="1:20" ht="15.75" customHeight="1" x14ac:dyDescent="0.35">
      <c r="A2433">
        <v>2426</v>
      </c>
      <c r="B2433" s="76">
        <v>44238.421087962968</v>
      </c>
      <c r="C2433" s="1" t="s">
        <v>7685</v>
      </c>
      <c r="D2433" s="76">
        <v>44238.42188657407</v>
      </c>
      <c r="E2433" s="1" t="s">
        <v>7686</v>
      </c>
      <c r="F2433" s="1" t="s">
        <v>7687</v>
      </c>
      <c r="G2433" s="1" t="s">
        <v>123</v>
      </c>
      <c r="H2433" s="1" t="s">
        <v>124</v>
      </c>
      <c r="I2433" s="1" t="s">
        <v>125</v>
      </c>
      <c r="J2433" s="1" t="s">
        <v>7528</v>
      </c>
      <c r="K2433" s="1" t="s">
        <v>7647</v>
      </c>
      <c r="L2433">
        <f>ROUNDUP(IF(B2433&gt;$D$4,0,($D$4-B2433+1)/365),0)</f>
        <v>0</v>
      </c>
      <c r="M2433">
        <f>ROUNDUP(IF(B2433&gt;$D$5,0,($D$5-B2433+1)/365),0)</f>
        <v>0</v>
      </c>
      <c r="N2433" s="28">
        <f>IF(OR(L2433=1,M2433=1),IF(B2433+364&lt;=$D$5,(B2433+364-$D$4+1)/365,IF(B2433&gt;$D$4,($D$5-B2433+1)/365,$D$6/365)),0)</f>
        <v>0</v>
      </c>
      <c r="O2433" s="28">
        <f>'Data &amp; Parameter'!$E$16*'Data &amp; Parameter'!$E$17*('Data &amp; Parameter'!$E$18+'Data &amp; Parameter'!$E$19)*'Data &amp; Parameter'!$E$20*'Data &amp; Parameter'!$E$37*N2433</f>
        <v>0</v>
      </c>
      <c r="P2433">
        <f>ROUNDUP(IF(D2433&gt;$D$4,0,($D$4-D2433+1)/365),0)</f>
        <v>0</v>
      </c>
      <c r="Q2433">
        <f>ROUNDUP(IF(D2433&gt;$D$5,0,($D$5-D2433+1)/365),0)</f>
        <v>0</v>
      </c>
      <c r="R2433" s="28">
        <f>IF(OR(P2433=1,Q2433=1),IF(D2433+364&lt;=$D$5,(D2433+364-$D$4+1)/365,IF(D2433&gt;$D$4,($D$5-D2433+1)/365,$D$6/365)),0)</f>
        <v>0</v>
      </c>
      <c r="S2433" s="28">
        <f>'Data &amp; Parameter'!$E$16*'Data &amp; Parameter'!$E$17*('Data &amp; Parameter'!$E$18+'Data &amp; Parameter'!$E$19)*'Data &amp; Parameter'!$E$20*'Data &amp; Parameter'!$E$37*R2433</f>
        <v>0</v>
      </c>
      <c r="T2433" s="28">
        <f t="shared" si="37"/>
        <v>0</v>
      </c>
    </row>
    <row r="2434" spans="1:20" ht="15.75" customHeight="1" x14ac:dyDescent="0.35">
      <c r="A2434">
        <v>2427</v>
      </c>
      <c r="B2434" s="76">
        <v>44238.423321759255</v>
      </c>
      <c r="C2434" s="1" t="s">
        <v>7688</v>
      </c>
      <c r="D2434" s="76">
        <v>44238.424826388888</v>
      </c>
      <c r="E2434" s="1" t="s">
        <v>7689</v>
      </c>
      <c r="F2434" s="1" t="s">
        <v>7690</v>
      </c>
      <c r="G2434" s="1" t="s">
        <v>123</v>
      </c>
      <c r="H2434" s="1" t="s">
        <v>729</v>
      </c>
      <c r="I2434" s="1" t="s">
        <v>125</v>
      </c>
      <c r="J2434" s="1" t="s">
        <v>918</v>
      </c>
      <c r="K2434" s="1" t="s">
        <v>918</v>
      </c>
      <c r="L2434">
        <f>ROUNDUP(IF(B2434&gt;$D$4,0,($D$4-B2434+1)/365),0)</f>
        <v>0</v>
      </c>
      <c r="M2434">
        <f>ROUNDUP(IF(B2434&gt;$D$5,0,($D$5-B2434+1)/365),0)</f>
        <v>0</v>
      </c>
      <c r="N2434" s="28">
        <f>IF(OR(L2434=1,M2434=1),IF(B2434+364&lt;=$D$5,(B2434+364-$D$4+1)/365,IF(B2434&gt;$D$4,($D$5-B2434+1)/365,$D$6/365)),0)</f>
        <v>0</v>
      </c>
      <c r="O2434" s="28">
        <f>'Data &amp; Parameter'!$E$16*'Data &amp; Parameter'!$E$17*('Data &amp; Parameter'!$E$18+'Data &amp; Parameter'!$E$19)*'Data &amp; Parameter'!$E$20*'Data &amp; Parameter'!$E$37*N2434</f>
        <v>0</v>
      </c>
      <c r="P2434">
        <f>ROUNDUP(IF(D2434&gt;$D$4,0,($D$4-D2434+1)/365),0)</f>
        <v>0</v>
      </c>
      <c r="Q2434">
        <f>ROUNDUP(IF(D2434&gt;$D$5,0,($D$5-D2434+1)/365),0)</f>
        <v>0</v>
      </c>
      <c r="R2434" s="28">
        <f>IF(OR(P2434=1,Q2434=1),IF(D2434+364&lt;=$D$5,(D2434+364-$D$4+1)/365,IF(D2434&gt;$D$4,($D$5-D2434+1)/365,$D$6/365)),0)</f>
        <v>0</v>
      </c>
      <c r="S2434" s="28">
        <f>'Data &amp; Parameter'!$E$16*'Data &amp; Parameter'!$E$17*('Data &amp; Parameter'!$E$18+'Data &amp; Parameter'!$E$19)*'Data &amp; Parameter'!$E$20*'Data &amp; Parameter'!$E$37*R2434</f>
        <v>0</v>
      </c>
      <c r="T2434" s="28">
        <f t="shared" si="37"/>
        <v>0</v>
      </c>
    </row>
    <row r="2435" spans="1:20" ht="15.75" customHeight="1" x14ac:dyDescent="0.35">
      <c r="A2435">
        <v>2428</v>
      </c>
      <c r="B2435" s="76">
        <v>44238.424849537041</v>
      </c>
      <c r="C2435" s="1" t="s">
        <v>7691</v>
      </c>
      <c r="D2435" s="76">
        <v>44238.42569444445</v>
      </c>
      <c r="E2435" s="1" t="s">
        <v>7692</v>
      </c>
      <c r="F2435" s="1" t="s">
        <v>7693</v>
      </c>
      <c r="G2435" s="1" t="s">
        <v>123</v>
      </c>
      <c r="H2435" s="1" t="s">
        <v>124</v>
      </c>
      <c r="I2435" s="1" t="s">
        <v>125</v>
      </c>
      <c r="J2435" s="1" t="s">
        <v>7528</v>
      </c>
      <c r="K2435" s="1" t="s">
        <v>7647</v>
      </c>
      <c r="L2435">
        <f>ROUNDUP(IF(B2435&gt;$D$4,0,($D$4-B2435+1)/365),0)</f>
        <v>0</v>
      </c>
      <c r="M2435">
        <f>ROUNDUP(IF(B2435&gt;$D$5,0,($D$5-B2435+1)/365),0)</f>
        <v>0</v>
      </c>
      <c r="N2435" s="28">
        <f>IF(OR(L2435=1,M2435=1),IF(B2435+364&lt;=$D$5,(B2435+364-$D$4+1)/365,IF(B2435&gt;$D$4,($D$5-B2435+1)/365,$D$6/365)),0)</f>
        <v>0</v>
      </c>
      <c r="O2435" s="28">
        <f>'Data &amp; Parameter'!$E$16*'Data &amp; Parameter'!$E$17*('Data &amp; Parameter'!$E$18+'Data &amp; Parameter'!$E$19)*'Data &amp; Parameter'!$E$20*'Data &amp; Parameter'!$E$37*N2435</f>
        <v>0</v>
      </c>
      <c r="P2435">
        <f>ROUNDUP(IF(D2435&gt;$D$4,0,($D$4-D2435+1)/365),0)</f>
        <v>0</v>
      </c>
      <c r="Q2435">
        <f>ROUNDUP(IF(D2435&gt;$D$5,0,($D$5-D2435+1)/365),0)</f>
        <v>0</v>
      </c>
      <c r="R2435" s="28">
        <f>IF(OR(P2435=1,Q2435=1),IF(D2435+364&lt;=$D$5,(D2435+364-$D$4+1)/365,IF(D2435&gt;$D$4,($D$5-D2435+1)/365,$D$6/365)),0)</f>
        <v>0</v>
      </c>
      <c r="S2435" s="28">
        <f>'Data &amp; Parameter'!$E$16*'Data &amp; Parameter'!$E$17*('Data &amp; Parameter'!$E$18+'Data &amp; Parameter'!$E$19)*'Data &amp; Parameter'!$E$20*'Data &amp; Parameter'!$E$37*R2435</f>
        <v>0</v>
      </c>
      <c r="T2435" s="28">
        <f t="shared" si="37"/>
        <v>0</v>
      </c>
    </row>
    <row r="2436" spans="1:20" ht="15.75" customHeight="1" x14ac:dyDescent="0.35">
      <c r="A2436">
        <v>2429</v>
      </c>
      <c r="B2436" s="76">
        <v>44238.425254629634</v>
      </c>
      <c r="C2436" s="1" t="s">
        <v>7694</v>
      </c>
      <c r="D2436" s="76">
        <v>44238.429976851854</v>
      </c>
      <c r="E2436" s="1" t="s">
        <v>7695</v>
      </c>
      <c r="F2436" s="1" t="s">
        <v>7696</v>
      </c>
      <c r="G2436" s="1" t="s">
        <v>123</v>
      </c>
      <c r="H2436" s="1" t="s">
        <v>503</v>
      </c>
      <c r="I2436" s="1" t="s">
        <v>125</v>
      </c>
      <c r="J2436" s="1" t="s">
        <v>7697</v>
      </c>
      <c r="K2436" s="1" t="s">
        <v>7698</v>
      </c>
      <c r="L2436">
        <f>ROUNDUP(IF(B2436&gt;$D$4,0,($D$4-B2436+1)/365),0)</f>
        <v>0</v>
      </c>
      <c r="M2436">
        <f>ROUNDUP(IF(B2436&gt;$D$5,0,($D$5-B2436+1)/365),0)</f>
        <v>0</v>
      </c>
      <c r="N2436" s="28">
        <f>IF(OR(L2436=1,M2436=1),IF(B2436+364&lt;=$D$5,(B2436+364-$D$4+1)/365,IF(B2436&gt;$D$4,($D$5-B2436+1)/365,$D$6/365)),0)</f>
        <v>0</v>
      </c>
      <c r="O2436" s="28">
        <f>'Data &amp; Parameter'!$E$16*'Data &amp; Parameter'!$E$17*('Data &amp; Parameter'!$E$18+'Data &amp; Parameter'!$E$19)*'Data &amp; Parameter'!$E$20*'Data &amp; Parameter'!$E$37*N2436</f>
        <v>0</v>
      </c>
      <c r="P2436">
        <f>ROUNDUP(IF(D2436&gt;$D$4,0,($D$4-D2436+1)/365),0)</f>
        <v>0</v>
      </c>
      <c r="Q2436">
        <f>ROUNDUP(IF(D2436&gt;$D$5,0,($D$5-D2436+1)/365),0)</f>
        <v>0</v>
      </c>
      <c r="R2436" s="28">
        <f>IF(OR(P2436=1,Q2436=1),IF(D2436+364&lt;=$D$5,(D2436+364-$D$4+1)/365,IF(D2436&gt;$D$4,($D$5-D2436+1)/365,$D$6/365)),0)</f>
        <v>0</v>
      </c>
      <c r="S2436" s="28">
        <f>'Data &amp; Parameter'!$E$16*'Data &amp; Parameter'!$E$17*('Data &amp; Parameter'!$E$18+'Data &amp; Parameter'!$E$19)*'Data &amp; Parameter'!$E$20*'Data &amp; Parameter'!$E$37*R2436</f>
        <v>0</v>
      </c>
      <c r="T2436" s="28">
        <f t="shared" si="37"/>
        <v>0</v>
      </c>
    </row>
    <row r="2437" spans="1:20" ht="15.75" customHeight="1" x14ac:dyDescent="0.35">
      <c r="A2437">
        <v>2430</v>
      </c>
      <c r="B2437" s="76">
        <v>44238.425833333335</v>
      </c>
      <c r="C2437" s="1" t="s">
        <v>7699</v>
      </c>
      <c r="D2437" s="76">
        <v>44238.427581018521</v>
      </c>
      <c r="E2437" s="1" t="s">
        <v>7700</v>
      </c>
      <c r="F2437" s="1" t="s">
        <v>7701</v>
      </c>
      <c r="G2437" s="1" t="s">
        <v>123</v>
      </c>
      <c r="H2437" s="1" t="s">
        <v>124</v>
      </c>
      <c r="I2437" s="1" t="s">
        <v>125</v>
      </c>
      <c r="J2437" s="1" t="s">
        <v>918</v>
      </c>
      <c r="K2437" s="1" t="s">
        <v>918</v>
      </c>
      <c r="L2437">
        <f>ROUNDUP(IF(B2437&gt;$D$4,0,($D$4-B2437+1)/365),0)</f>
        <v>0</v>
      </c>
      <c r="M2437">
        <f>ROUNDUP(IF(B2437&gt;$D$5,0,($D$5-B2437+1)/365),0)</f>
        <v>0</v>
      </c>
      <c r="N2437" s="28">
        <f>IF(OR(L2437=1,M2437=1),IF(B2437+364&lt;=$D$5,(B2437+364-$D$4+1)/365,IF(B2437&gt;$D$4,($D$5-B2437+1)/365,$D$6/365)),0)</f>
        <v>0</v>
      </c>
      <c r="O2437" s="28">
        <f>'Data &amp; Parameter'!$E$16*'Data &amp; Parameter'!$E$17*('Data &amp; Parameter'!$E$18+'Data &amp; Parameter'!$E$19)*'Data &amp; Parameter'!$E$20*'Data &amp; Parameter'!$E$37*N2437</f>
        <v>0</v>
      </c>
      <c r="P2437">
        <f>ROUNDUP(IF(D2437&gt;$D$4,0,($D$4-D2437+1)/365),0)</f>
        <v>0</v>
      </c>
      <c r="Q2437">
        <f>ROUNDUP(IF(D2437&gt;$D$5,0,($D$5-D2437+1)/365),0)</f>
        <v>0</v>
      </c>
      <c r="R2437" s="28">
        <f>IF(OR(P2437=1,Q2437=1),IF(D2437+364&lt;=$D$5,(D2437+364-$D$4+1)/365,IF(D2437&gt;$D$4,($D$5-D2437+1)/365,$D$6/365)),0)</f>
        <v>0</v>
      </c>
      <c r="S2437" s="28">
        <f>'Data &amp; Parameter'!$E$16*'Data &amp; Parameter'!$E$17*('Data &amp; Parameter'!$E$18+'Data &amp; Parameter'!$E$19)*'Data &amp; Parameter'!$E$20*'Data &amp; Parameter'!$E$37*R2437</f>
        <v>0</v>
      </c>
      <c r="T2437" s="28">
        <f t="shared" si="37"/>
        <v>0</v>
      </c>
    </row>
    <row r="2438" spans="1:20" ht="15.75" customHeight="1" x14ac:dyDescent="0.35">
      <c r="A2438">
        <v>2431</v>
      </c>
      <c r="B2438" s="76">
        <v>44238.428032407406</v>
      </c>
      <c r="C2438" s="1" t="s">
        <v>7702</v>
      </c>
      <c r="D2438" s="76">
        <v>44238.428842592592</v>
      </c>
      <c r="E2438" s="1" t="s">
        <v>7703</v>
      </c>
      <c r="F2438" s="1" t="s">
        <v>7704</v>
      </c>
      <c r="G2438" s="1" t="s">
        <v>123</v>
      </c>
      <c r="H2438" s="1" t="s">
        <v>124</v>
      </c>
      <c r="I2438" s="1" t="s">
        <v>125</v>
      </c>
      <c r="J2438" s="1" t="s">
        <v>7528</v>
      </c>
      <c r="K2438" s="1" t="s">
        <v>7647</v>
      </c>
      <c r="L2438">
        <f>ROUNDUP(IF(B2438&gt;$D$4,0,($D$4-B2438+1)/365),0)</f>
        <v>0</v>
      </c>
      <c r="M2438">
        <f>ROUNDUP(IF(B2438&gt;$D$5,0,($D$5-B2438+1)/365),0)</f>
        <v>0</v>
      </c>
      <c r="N2438" s="28">
        <f>IF(OR(L2438=1,M2438=1),IF(B2438+364&lt;=$D$5,(B2438+364-$D$4+1)/365,IF(B2438&gt;$D$4,($D$5-B2438+1)/365,$D$6/365)),0)</f>
        <v>0</v>
      </c>
      <c r="O2438" s="28">
        <f>'Data &amp; Parameter'!$E$16*'Data &amp; Parameter'!$E$17*('Data &amp; Parameter'!$E$18+'Data &amp; Parameter'!$E$19)*'Data &amp; Parameter'!$E$20*'Data &amp; Parameter'!$E$37*N2438</f>
        <v>0</v>
      </c>
      <c r="P2438">
        <f>ROUNDUP(IF(D2438&gt;$D$4,0,($D$4-D2438+1)/365),0)</f>
        <v>0</v>
      </c>
      <c r="Q2438">
        <f>ROUNDUP(IF(D2438&gt;$D$5,0,($D$5-D2438+1)/365),0)</f>
        <v>0</v>
      </c>
      <c r="R2438" s="28">
        <f>IF(OR(P2438=1,Q2438=1),IF(D2438+364&lt;=$D$5,(D2438+364-$D$4+1)/365,IF(D2438&gt;$D$4,($D$5-D2438+1)/365,$D$6/365)),0)</f>
        <v>0</v>
      </c>
      <c r="S2438" s="28">
        <f>'Data &amp; Parameter'!$E$16*'Data &amp; Parameter'!$E$17*('Data &amp; Parameter'!$E$18+'Data &amp; Parameter'!$E$19)*'Data &amp; Parameter'!$E$20*'Data &amp; Parameter'!$E$37*R2438</f>
        <v>0</v>
      </c>
      <c r="T2438" s="28">
        <f t="shared" si="37"/>
        <v>0</v>
      </c>
    </row>
    <row r="2439" spans="1:20" ht="15.75" customHeight="1" x14ac:dyDescent="0.35">
      <c r="A2439">
        <v>2432</v>
      </c>
      <c r="B2439" s="76">
        <v>44238.428796296299</v>
      </c>
      <c r="C2439" s="1" t="s">
        <v>7705</v>
      </c>
      <c r="D2439" s="76">
        <v>44238.430474537032</v>
      </c>
      <c r="E2439" s="1" t="s">
        <v>7706</v>
      </c>
      <c r="F2439" s="1" t="s">
        <v>7707</v>
      </c>
      <c r="G2439" s="1" t="s">
        <v>123</v>
      </c>
      <c r="H2439" s="1" t="s">
        <v>729</v>
      </c>
      <c r="I2439" s="1" t="s">
        <v>125</v>
      </c>
      <c r="J2439" s="1" t="s">
        <v>918</v>
      </c>
      <c r="K2439" s="1" t="s">
        <v>918</v>
      </c>
      <c r="L2439">
        <f>ROUNDUP(IF(B2439&gt;$D$4,0,($D$4-B2439+1)/365),0)</f>
        <v>0</v>
      </c>
      <c r="M2439">
        <f>ROUNDUP(IF(B2439&gt;$D$5,0,($D$5-B2439+1)/365),0)</f>
        <v>0</v>
      </c>
      <c r="N2439" s="28">
        <f>IF(OR(L2439=1,M2439=1),IF(B2439+364&lt;=$D$5,(B2439+364-$D$4+1)/365,IF(B2439&gt;$D$4,($D$5-B2439+1)/365,$D$6/365)),0)</f>
        <v>0</v>
      </c>
      <c r="O2439" s="28">
        <f>'Data &amp; Parameter'!$E$16*'Data &amp; Parameter'!$E$17*('Data &amp; Parameter'!$E$18+'Data &amp; Parameter'!$E$19)*'Data &amp; Parameter'!$E$20*'Data &amp; Parameter'!$E$37*N2439</f>
        <v>0</v>
      </c>
      <c r="P2439">
        <f>ROUNDUP(IF(D2439&gt;$D$4,0,($D$4-D2439+1)/365),0)</f>
        <v>0</v>
      </c>
      <c r="Q2439">
        <f>ROUNDUP(IF(D2439&gt;$D$5,0,($D$5-D2439+1)/365),0)</f>
        <v>0</v>
      </c>
      <c r="R2439" s="28">
        <f>IF(OR(P2439=1,Q2439=1),IF(D2439+364&lt;=$D$5,(D2439+364-$D$4+1)/365,IF(D2439&gt;$D$4,($D$5-D2439+1)/365,$D$6/365)),0)</f>
        <v>0</v>
      </c>
      <c r="S2439" s="28">
        <f>'Data &amp; Parameter'!$E$16*'Data &amp; Parameter'!$E$17*('Data &amp; Parameter'!$E$18+'Data &amp; Parameter'!$E$19)*'Data &amp; Parameter'!$E$20*'Data &amp; Parameter'!$E$37*R2439</f>
        <v>0</v>
      </c>
      <c r="T2439" s="28">
        <f t="shared" si="37"/>
        <v>0</v>
      </c>
    </row>
    <row r="2440" spans="1:20" ht="15.75" customHeight="1" x14ac:dyDescent="0.35">
      <c r="A2440">
        <v>2433</v>
      </c>
      <c r="B2440" s="76">
        <v>44238.430925925924</v>
      </c>
      <c r="C2440" s="1" t="s">
        <v>7708</v>
      </c>
      <c r="D2440" s="76">
        <v>44238.431863425925</v>
      </c>
      <c r="E2440" s="1" t="s">
        <v>7709</v>
      </c>
      <c r="F2440" s="1" t="s">
        <v>7710</v>
      </c>
      <c r="G2440" s="1" t="s">
        <v>123</v>
      </c>
      <c r="H2440" s="1" t="s">
        <v>124</v>
      </c>
      <c r="I2440" s="1" t="s">
        <v>125</v>
      </c>
      <c r="J2440" s="1" t="s">
        <v>918</v>
      </c>
      <c r="K2440" s="1" t="s">
        <v>918</v>
      </c>
      <c r="L2440">
        <f>ROUNDUP(IF(B2440&gt;$D$4,0,($D$4-B2440+1)/365),0)</f>
        <v>0</v>
      </c>
      <c r="M2440">
        <f>ROUNDUP(IF(B2440&gt;$D$5,0,($D$5-B2440+1)/365),0)</f>
        <v>0</v>
      </c>
      <c r="N2440" s="28">
        <f>IF(OR(L2440=1,M2440=1),IF(B2440+364&lt;=$D$5,(B2440+364-$D$4+1)/365,IF(B2440&gt;$D$4,($D$5-B2440+1)/365,$D$6/365)),0)</f>
        <v>0</v>
      </c>
      <c r="O2440" s="28">
        <f>'Data &amp; Parameter'!$E$16*'Data &amp; Parameter'!$E$17*('Data &amp; Parameter'!$E$18+'Data &amp; Parameter'!$E$19)*'Data &amp; Parameter'!$E$20*'Data &amp; Parameter'!$E$37*N2440</f>
        <v>0</v>
      </c>
      <c r="P2440">
        <f>ROUNDUP(IF(D2440&gt;$D$4,0,($D$4-D2440+1)/365),0)</f>
        <v>0</v>
      </c>
      <c r="Q2440">
        <f>ROUNDUP(IF(D2440&gt;$D$5,0,($D$5-D2440+1)/365),0)</f>
        <v>0</v>
      </c>
      <c r="R2440" s="28">
        <f>IF(OR(P2440=1,Q2440=1),IF(D2440+364&lt;=$D$5,(D2440+364-$D$4+1)/365,IF(D2440&gt;$D$4,($D$5-D2440+1)/365,$D$6/365)),0)</f>
        <v>0</v>
      </c>
      <c r="S2440" s="28">
        <f>'Data &amp; Parameter'!$E$16*'Data &amp; Parameter'!$E$17*('Data &amp; Parameter'!$E$18+'Data &amp; Parameter'!$E$19)*'Data &amp; Parameter'!$E$20*'Data &amp; Parameter'!$E$37*R2440</f>
        <v>0</v>
      </c>
      <c r="T2440" s="28">
        <f t="shared" si="37"/>
        <v>0</v>
      </c>
    </row>
    <row r="2441" spans="1:20" ht="15.75" customHeight="1" x14ac:dyDescent="0.35">
      <c r="A2441">
        <v>2434</v>
      </c>
      <c r="B2441" s="76">
        <v>44238.432638888888</v>
      </c>
      <c r="C2441" s="1" t="s">
        <v>7711</v>
      </c>
      <c r="D2441" s="76">
        <v>44238.433483796296</v>
      </c>
      <c r="E2441" s="1" t="s">
        <v>7712</v>
      </c>
      <c r="F2441" s="1" t="s">
        <v>7713</v>
      </c>
      <c r="G2441" s="1" t="s">
        <v>123</v>
      </c>
      <c r="H2441" s="1" t="s">
        <v>124</v>
      </c>
      <c r="I2441" s="1" t="s">
        <v>125</v>
      </c>
      <c r="J2441" s="1" t="s">
        <v>7714</v>
      </c>
      <c r="K2441" s="1" t="s">
        <v>7647</v>
      </c>
      <c r="L2441">
        <f>ROUNDUP(IF(B2441&gt;$D$4,0,($D$4-B2441+1)/365),0)</f>
        <v>0</v>
      </c>
      <c r="M2441">
        <f>ROUNDUP(IF(B2441&gt;$D$5,0,($D$5-B2441+1)/365),0)</f>
        <v>0</v>
      </c>
      <c r="N2441" s="28">
        <f>IF(OR(L2441=1,M2441=1),IF(B2441+364&lt;=$D$5,(B2441+364-$D$4+1)/365,IF(B2441&gt;$D$4,($D$5-B2441+1)/365,$D$6/365)),0)</f>
        <v>0</v>
      </c>
      <c r="O2441" s="28">
        <f>'Data &amp; Parameter'!$E$16*'Data &amp; Parameter'!$E$17*('Data &amp; Parameter'!$E$18+'Data &amp; Parameter'!$E$19)*'Data &amp; Parameter'!$E$20*'Data &amp; Parameter'!$E$37*N2441</f>
        <v>0</v>
      </c>
      <c r="P2441">
        <f>ROUNDUP(IF(D2441&gt;$D$4,0,($D$4-D2441+1)/365),0)</f>
        <v>0</v>
      </c>
      <c r="Q2441">
        <f>ROUNDUP(IF(D2441&gt;$D$5,0,($D$5-D2441+1)/365),0)</f>
        <v>0</v>
      </c>
      <c r="R2441" s="28">
        <f>IF(OR(P2441=1,Q2441=1),IF(D2441+364&lt;=$D$5,(D2441+364-$D$4+1)/365,IF(D2441&gt;$D$4,($D$5-D2441+1)/365,$D$6/365)),0)</f>
        <v>0</v>
      </c>
      <c r="S2441" s="28">
        <f>'Data &amp; Parameter'!$E$16*'Data &amp; Parameter'!$E$17*('Data &amp; Parameter'!$E$18+'Data &amp; Parameter'!$E$19)*'Data &amp; Parameter'!$E$20*'Data &amp; Parameter'!$E$37*R2441</f>
        <v>0</v>
      </c>
      <c r="T2441" s="28">
        <f t="shared" ref="T2441:T2504" si="38">O2441+S2441</f>
        <v>0</v>
      </c>
    </row>
    <row r="2442" spans="1:20" ht="15.75" customHeight="1" x14ac:dyDescent="0.35">
      <c r="A2442">
        <v>2435</v>
      </c>
      <c r="B2442" s="76">
        <v>44238.433437500003</v>
      </c>
      <c r="C2442" s="1" t="s">
        <v>7715</v>
      </c>
      <c r="D2442" s="76">
        <v>44238.434942129628</v>
      </c>
      <c r="E2442" s="1" t="s">
        <v>7716</v>
      </c>
      <c r="F2442" s="1" t="s">
        <v>7717</v>
      </c>
      <c r="G2442" s="1" t="s">
        <v>123</v>
      </c>
      <c r="H2442" s="1" t="s">
        <v>503</v>
      </c>
      <c r="I2442" s="1" t="s">
        <v>125</v>
      </c>
      <c r="J2442" s="1" t="s">
        <v>7697</v>
      </c>
      <c r="K2442" s="1" t="s">
        <v>7718</v>
      </c>
      <c r="L2442">
        <f>ROUNDUP(IF(B2442&gt;$D$4,0,($D$4-B2442+1)/365),0)</f>
        <v>0</v>
      </c>
      <c r="M2442">
        <f>ROUNDUP(IF(B2442&gt;$D$5,0,($D$5-B2442+1)/365),0)</f>
        <v>0</v>
      </c>
      <c r="N2442" s="28">
        <f>IF(OR(L2442=1,M2442=1),IF(B2442+364&lt;=$D$5,(B2442+364-$D$4+1)/365,IF(B2442&gt;$D$4,($D$5-B2442+1)/365,$D$6/365)),0)</f>
        <v>0</v>
      </c>
      <c r="O2442" s="28">
        <f>'Data &amp; Parameter'!$E$16*'Data &amp; Parameter'!$E$17*('Data &amp; Parameter'!$E$18+'Data &amp; Parameter'!$E$19)*'Data &amp; Parameter'!$E$20*'Data &amp; Parameter'!$E$37*N2442</f>
        <v>0</v>
      </c>
      <c r="P2442">
        <f>ROUNDUP(IF(D2442&gt;$D$4,0,($D$4-D2442+1)/365),0)</f>
        <v>0</v>
      </c>
      <c r="Q2442">
        <f>ROUNDUP(IF(D2442&gt;$D$5,0,($D$5-D2442+1)/365),0)</f>
        <v>0</v>
      </c>
      <c r="R2442" s="28">
        <f>IF(OR(P2442=1,Q2442=1),IF(D2442+364&lt;=$D$5,(D2442+364-$D$4+1)/365,IF(D2442&gt;$D$4,($D$5-D2442+1)/365,$D$6/365)),0)</f>
        <v>0</v>
      </c>
      <c r="S2442" s="28">
        <f>'Data &amp; Parameter'!$E$16*'Data &amp; Parameter'!$E$17*('Data &amp; Parameter'!$E$18+'Data &amp; Parameter'!$E$19)*'Data &amp; Parameter'!$E$20*'Data &amp; Parameter'!$E$37*R2442</f>
        <v>0</v>
      </c>
      <c r="T2442" s="28">
        <f t="shared" si="38"/>
        <v>0</v>
      </c>
    </row>
    <row r="2443" spans="1:20" ht="15.75" customHeight="1" x14ac:dyDescent="0.35">
      <c r="A2443">
        <v>2436</v>
      </c>
      <c r="B2443" s="76">
        <v>44238.43372685185</v>
      </c>
      <c r="C2443" s="1" t="s">
        <v>7719</v>
      </c>
      <c r="D2443" s="76">
        <v>44238.434641203705</v>
      </c>
      <c r="E2443" s="1" t="s">
        <v>7720</v>
      </c>
      <c r="F2443" s="1" t="s">
        <v>7721</v>
      </c>
      <c r="G2443" s="1" t="s">
        <v>123</v>
      </c>
      <c r="H2443" s="1" t="s">
        <v>729</v>
      </c>
      <c r="I2443" s="1" t="s">
        <v>125</v>
      </c>
      <c r="J2443" s="1" t="s">
        <v>918</v>
      </c>
      <c r="K2443" s="1" t="s">
        <v>936</v>
      </c>
      <c r="L2443">
        <f>ROUNDUP(IF(B2443&gt;$D$4,0,($D$4-B2443+1)/365),0)</f>
        <v>0</v>
      </c>
      <c r="M2443">
        <f>ROUNDUP(IF(B2443&gt;$D$5,0,($D$5-B2443+1)/365),0)</f>
        <v>0</v>
      </c>
      <c r="N2443" s="28">
        <f>IF(OR(L2443=1,M2443=1),IF(B2443+364&lt;=$D$5,(B2443+364-$D$4+1)/365,IF(B2443&gt;$D$4,($D$5-B2443+1)/365,$D$6/365)),0)</f>
        <v>0</v>
      </c>
      <c r="O2443" s="28">
        <f>'Data &amp; Parameter'!$E$16*'Data &amp; Parameter'!$E$17*('Data &amp; Parameter'!$E$18+'Data &amp; Parameter'!$E$19)*'Data &amp; Parameter'!$E$20*'Data &amp; Parameter'!$E$37*N2443</f>
        <v>0</v>
      </c>
      <c r="P2443">
        <f>ROUNDUP(IF(D2443&gt;$D$4,0,($D$4-D2443+1)/365),0)</f>
        <v>0</v>
      </c>
      <c r="Q2443">
        <f>ROUNDUP(IF(D2443&gt;$D$5,0,($D$5-D2443+1)/365),0)</f>
        <v>0</v>
      </c>
      <c r="R2443" s="28">
        <f>IF(OR(P2443=1,Q2443=1),IF(D2443+364&lt;=$D$5,(D2443+364-$D$4+1)/365,IF(D2443&gt;$D$4,($D$5-D2443+1)/365,$D$6/365)),0)</f>
        <v>0</v>
      </c>
      <c r="S2443" s="28">
        <f>'Data &amp; Parameter'!$E$16*'Data &amp; Parameter'!$E$17*('Data &amp; Parameter'!$E$18+'Data &amp; Parameter'!$E$19)*'Data &amp; Parameter'!$E$20*'Data &amp; Parameter'!$E$37*R2443</f>
        <v>0</v>
      </c>
      <c r="T2443" s="28">
        <f t="shared" si="38"/>
        <v>0</v>
      </c>
    </row>
    <row r="2444" spans="1:20" ht="15.75" customHeight="1" x14ac:dyDescent="0.35">
      <c r="A2444">
        <v>2437</v>
      </c>
      <c r="B2444" s="76">
        <v>44238.434791666667</v>
      </c>
      <c r="C2444" s="1" t="s">
        <v>7722</v>
      </c>
      <c r="D2444" s="76">
        <v>44238.435567129629</v>
      </c>
      <c r="E2444" s="1" t="s">
        <v>7723</v>
      </c>
      <c r="F2444" s="1" t="s">
        <v>7724</v>
      </c>
      <c r="G2444" s="1" t="s">
        <v>123</v>
      </c>
      <c r="H2444" s="1" t="s">
        <v>124</v>
      </c>
      <c r="I2444" s="1" t="s">
        <v>125</v>
      </c>
      <c r="J2444" s="1" t="s">
        <v>918</v>
      </c>
      <c r="K2444" s="1" t="s">
        <v>918</v>
      </c>
      <c r="L2444">
        <f>ROUNDUP(IF(B2444&gt;$D$4,0,($D$4-B2444+1)/365),0)</f>
        <v>0</v>
      </c>
      <c r="M2444">
        <f>ROUNDUP(IF(B2444&gt;$D$5,0,($D$5-B2444+1)/365),0)</f>
        <v>0</v>
      </c>
      <c r="N2444" s="28">
        <f>IF(OR(L2444=1,M2444=1),IF(B2444+364&lt;=$D$5,(B2444+364-$D$4+1)/365,IF(B2444&gt;$D$4,($D$5-B2444+1)/365,$D$6/365)),0)</f>
        <v>0</v>
      </c>
      <c r="O2444" s="28">
        <f>'Data &amp; Parameter'!$E$16*'Data &amp; Parameter'!$E$17*('Data &amp; Parameter'!$E$18+'Data &amp; Parameter'!$E$19)*'Data &amp; Parameter'!$E$20*'Data &amp; Parameter'!$E$37*N2444</f>
        <v>0</v>
      </c>
      <c r="P2444">
        <f>ROUNDUP(IF(D2444&gt;$D$4,0,($D$4-D2444+1)/365),0)</f>
        <v>0</v>
      </c>
      <c r="Q2444">
        <f>ROUNDUP(IF(D2444&gt;$D$5,0,($D$5-D2444+1)/365),0)</f>
        <v>0</v>
      </c>
      <c r="R2444" s="28">
        <f>IF(OR(P2444=1,Q2444=1),IF(D2444+364&lt;=$D$5,(D2444+364-$D$4+1)/365,IF(D2444&gt;$D$4,($D$5-D2444+1)/365,$D$6/365)),0)</f>
        <v>0</v>
      </c>
      <c r="S2444" s="28">
        <f>'Data &amp; Parameter'!$E$16*'Data &amp; Parameter'!$E$17*('Data &amp; Parameter'!$E$18+'Data &amp; Parameter'!$E$19)*'Data &amp; Parameter'!$E$20*'Data &amp; Parameter'!$E$37*R2444</f>
        <v>0</v>
      </c>
      <c r="T2444" s="28">
        <f t="shared" si="38"/>
        <v>0</v>
      </c>
    </row>
    <row r="2445" spans="1:20" ht="15.75" customHeight="1" x14ac:dyDescent="0.35">
      <c r="A2445">
        <v>2438</v>
      </c>
      <c r="B2445" s="76">
        <v>44238.436087962968</v>
      </c>
      <c r="C2445" s="1" t="s">
        <v>7725</v>
      </c>
      <c r="D2445" s="76">
        <v>44238.436840277776</v>
      </c>
      <c r="E2445" s="1" t="s">
        <v>7726</v>
      </c>
      <c r="F2445" s="1" t="s">
        <v>7727</v>
      </c>
      <c r="G2445" s="1" t="s">
        <v>123</v>
      </c>
      <c r="H2445" s="1" t="s">
        <v>124</v>
      </c>
      <c r="I2445" s="1" t="s">
        <v>125</v>
      </c>
      <c r="J2445" s="1" t="s">
        <v>7528</v>
      </c>
      <c r="K2445" s="1" t="s">
        <v>7647</v>
      </c>
      <c r="L2445">
        <f>ROUNDUP(IF(B2445&gt;$D$4,0,($D$4-B2445+1)/365),0)</f>
        <v>0</v>
      </c>
      <c r="M2445">
        <f>ROUNDUP(IF(B2445&gt;$D$5,0,($D$5-B2445+1)/365),0)</f>
        <v>0</v>
      </c>
      <c r="N2445" s="28">
        <f>IF(OR(L2445=1,M2445=1),IF(B2445+364&lt;=$D$5,(B2445+364-$D$4+1)/365,IF(B2445&gt;$D$4,($D$5-B2445+1)/365,$D$6/365)),0)</f>
        <v>0</v>
      </c>
      <c r="O2445" s="28">
        <f>'Data &amp; Parameter'!$E$16*'Data &amp; Parameter'!$E$17*('Data &amp; Parameter'!$E$18+'Data &amp; Parameter'!$E$19)*'Data &amp; Parameter'!$E$20*'Data &amp; Parameter'!$E$37*N2445</f>
        <v>0</v>
      </c>
      <c r="P2445">
        <f>ROUNDUP(IF(D2445&gt;$D$4,0,($D$4-D2445+1)/365),0)</f>
        <v>0</v>
      </c>
      <c r="Q2445">
        <f>ROUNDUP(IF(D2445&gt;$D$5,0,($D$5-D2445+1)/365),0)</f>
        <v>0</v>
      </c>
      <c r="R2445" s="28">
        <f>IF(OR(P2445=1,Q2445=1),IF(D2445+364&lt;=$D$5,(D2445+364-$D$4+1)/365,IF(D2445&gt;$D$4,($D$5-D2445+1)/365,$D$6/365)),0)</f>
        <v>0</v>
      </c>
      <c r="S2445" s="28">
        <f>'Data &amp; Parameter'!$E$16*'Data &amp; Parameter'!$E$17*('Data &amp; Parameter'!$E$18+'Data &amp; Parameter'!$E$19)*'Data &amp; Parameter'!$E$20*'Data &amp; Parameter'!$E$37*R2445</f>
        <v>0</v>
      </c>
      <c r="T2445" s="28">
        <f t="shared" si="38"/>
        <v>0</v>
      </c>
    </row>
    <row r="2446" spans="1:20" ht="15.75" customHeight="1" x14ac:dyDescent="0.35">
      <c r="A2446">
        <v>2439</v>
      </c>
      <c r="B2446" s="76">
        <v>44238.438321759255</v>
      </c>
      <c r="C2446" s="1" t="s">
        <v>7728</v>
      </c>
      <c r="D2446" s="76">
        <v>44238.439560185187</v>
      </c>
      <c r="E2446" s="1" t="s">
        <v>7729</v>
      </c>
      <c r="F2446" s="1" t="s">
        <v>7730</v>
      </c>
      <c r="G2446" s="1" t="s">
        <v>123</v>
      </c>
      <c r="H2446" s="1" t="s">
        <v>503</v>
      </c>
      <c r="I2446" s="1" t="s">
        <v>125</v>
      </c>
      <c r="J2446" s="1" t="s">
        <v>7697</v>
      </c>
      <c r="K2446" s="1" t="s">
        <v>7731</v>
      </c>
      <c r="L2446">
        <f>ROUNDUP(IF(B2446&gt;$D$4,0,($D$4-B2446+1)/365),0)</f>
        <v>0</v>
      </c>
      <c r="M2446">
        <f>ROUNDUP(IF(B2446&gt;$D$5,0,($D$5-B2446+1)/365),0)</f>
        <v>0</v>
      </c>
      <c r="N2446" s="28">
        <f>IF(OR(L2446=1,M2446=1),IF(B2446+364&lt;=$D$5,(B2446+364-$D$4+1)/365,IF(B2446&gt;$D$4,($D$5-B2446+1)/365,$D$6/365)),0)</f>
        <v>0</v>
      </c>
      <c r="O2446" s="28">
        <f>'Data &amp; Parameter'!$E$16*'Data &amp; Parameter'!$E$17*('Data &amp; Parameter'!$E$18+'Data &amp; Parameter'!$E$19)*'Data &amp; Parameter'!$E$20*'Data &amp; Parameter'!$E$37*N2446</f>
        <v>0</v>
      </c>
      <c r="P2446">
        <f>ROUNDUP(IF(D2446&gt;$D$4,0,($D$4-D2446+1)/365),0)</f>
        <v>0</v>
      </c>
      <c r="Q2446">
        <f>ROUNDUP(IF(D2446&gt;$D$5,0,($D$5-D2446+1)/365),0)</f>
        <v>0</v>
      </c>
      <c r="R2446" s="28">
        <f>IF(OR(P2446=1,Q2446=1),IF(D2446+364&lt;=$D$5,(D2446+364-$D$4+1)/365,IF(D2446&gt;$D$4,($D$5-D2446+1)/365,$D$6/365)),0)</f>
        <v>0</v>
      </c>
      <c r="S2446" s="28">
        <f>'Data &amp; Parameter'!$E$16*'Data &amp; Parameter'!$E$17*('Data &amp; Parameter'!$E$18+'Data &amp; Parameter'!$E$19)*'Data &amp; Parameter'!$E$20*'Data &amp; Parameter'!$E$37*R2446</f>
        <v>0</v>
      </c>
      <c r="T2446" s="28">
        <f t="shared" si="38"/>
        <v>0</v>
      </c>
    </row>
    <row r="2447" spans="1:20" ht="15.75" customHeight="1" x14ac:dyDescent="0.35">
      <c r="A2447">
        <v>2440</v>
      </c>
      <c r="B2447" s="76">
        <v>44238.438530092593</v>
      </c>
      <c r="C2447" s="1" t="s">
        <v>7732</v>
      </c>
      <c r="D2447" s="76">
        <v>44238.43913194444</v>
      </c>
      <c r="E2447" s="1" t="s">
        <v>7733</v>
      </c>
      <c r="F2447" s="1" t="s">
        <v>7734</v>
      </c>
      <c r="G2447" s="1" t="s">
        <v>123</v>
      </c>
      <c r="H2447" s="1" t="s">
        <v>729</v>
      </c>
      <c r="I2447" s="1" t="s">
        <v>125</v>
      </c>
      <c r="J2447" s="1" t="s">
        <v>918</v>
      </c>
      <c r="K2447" s="1" t="s">
        <v>936</v>
      </c>
      <c r="L2447">
        <f>ROUNDUP(IF(B2447&gt;$D$4,0,($D$4-B2447+1)/365),0)</f>
        <v>0</v>
      </c>
      <c r="M2447">
        <f>ROUNDUP(IF(B2447&gt;$D$5,0,($D$5-B2447+1)/365),0)</f>
        <v>0</v>
      </c>
      <c r="N2447" s="28">
        <f>IF(OR(L2447=1,M2447=1),IF(B2447+364&lt;=$D$5,(B2447+364-$D$4+1)/365,IF(B2447&gt;$D$4,($D$5-B2447+1)/365,$D$6/365)),0)</f>
        <v>0</v>
      </c>
      <c r="O2447" s="28">
        <f>'Data &amp; Parameter'!$E$16*'Data &amp; Parameter'!$E$17*('Data &amp; Parameter'!$E$18+'Data &amp; Parameter'!$E$19)*'Data &amp; Parameter'!$E$20*'Data &amp; Parameter'!$E$37*N2447</f>
        <v>0</v>
      </c>
      <c r="P2447">
        <f>ROUNDUP(IF(D2447&gt;$D$4,0,($D$4-D2447+1)/365),0)</f>
        <v>0</v>
      </c>
      <c r="Q2447">
        <f>ROUNDUP(IF(D2447&gt;$D$5,0,($D$5-D2447+1)/365),0)</f>
        <v>0</v>
      </c>
      <c r="R2447" s="28">
        <f>IF(OR(P2447=1,Q2447=1),IF(D2447+364&lt;=$D$5,(D2447+364-$D$4+1)/365,IF(D2447&gt;$D$4,($D$5-D2447+1)/365,$D$6/365)),0)</f>
        <v>0</v>
      </c>
      <c r="S2447" s="28">
        <f>'Data &amp; Parameter'!$E$16*'Data &amp; Parameter'!$E$17*('Data &amp; Parameter'!$E$18+'Data &amp; Parameter'!$E$19)*'Data &amp; Parameter'!$E$20*'Data &amp; Parameter'!$E$37*R2447</f>
        <v>0</v>
      </c>
      <c r="T2447" s="28">
        <f t="shared" si="38"/>
        <v>0</v>
      </c>
    </row>
    <row r="2448" spans="1:20" ht="15.75" customHeight="1" x14ac:dyDescent="0.35">
      <c r="A2448">
        <v>2441</v>
      </c>
      <c r="B2448" s="76">
        <v>44238.439016203702</v>
      </c>
      <c r="C2448" s="1" t="s">
        <v>7735</v>
      </c>
      <c r="D2448" s="76">
        <v>44238.439826388887</v>
      </c>
      <c r="E2448" s="1" t="s">
        <v>7736</v>
      </c>
      <c r="F2448" s="1" t="s">
        <v>7737</v>
      </c>
      <c r="G2448" s="1" t="s">
        <v>123</v>
      </c>
      <c r="H2448" s="1" t="s">
        <v>124</v>
      </c>
      <c r="I2448" s="1" t="s">
        <v>125</v>
      </c>
      <c r="J2448" s="1" t="s">
        <v>7528</v>
      </c>
      <c r="K2448" s="1" t="s">
        <v>7640</v>
      </c>
      <c r="L2448">
        <f>ROUNDUP(IF(B2448&gt;$D$4,0,($D$4-B2448+1)/365),0)</f>
        <v>0</v>
      </c>
      <c r="M2448">
        <f>ROUNDUP(IF(B2448&gt;$D$5,0,($D$5-B2448+1)/365),0)</f>
        <v>0</v>
      </c>
      <c r="N2448" s="28">
        <f>IF(OR(L2448=1,M2448=1),IF(B2448+364&lt;=$D$5,(B2448+364-$D$4+1)/365,IF(B2448&gt;$D$4,($D$5-B2448+1)/365,$D$6/365)),0)</f>
        <v>0</v>
      </c>
      <c r="O2448" s="28">
        <f>'Data &amp; Parameter'!$E$16*'Data &amp; Parameter'!$E$17*('Data &amp; Parameter'!$E$18+'Data &amp; Parameter'!$E$19)*'Data &amp; Parameter'!$E$20*'Data &amp; Parameter'!$E$37*N2448</f>
        <v>0</v>
      </c>
      <c r="P2448">
        <f>ROUNDUP(IF(D2448&gt;$D$4,0,($D$4-D2448+1)/365),0)</f>
        <v>0</v>
      </c>
      <c r="Q2448">
        <f>ROUNDUP(IF(D2448&gt;$D$5,0,($D$5-D2448+1)/365),0)</f>
        <v>0</v>
      </c>
      <c r="R2448" s="28">
        <f>IF(OR(P2448=1,Q2448=1),IF(D2448+364&lt;=$D$5,(D2448+364-$D$4+1)/365,IF(D2448&gt;$D$4,($D$5-D2448+1)/365,$D$6/365)),0)</f>
        <v>0</v>
      </c>
      <c r="S2448" s="28">
        <f>'Data &amp; Parameter'!$E$16*'Data &amp; Parameter'!$E$17*('Data &amp; Parameter'!$E$18+'Data &amp; Parameter'!$E$19)*'Data &amp; Parameter'!$E$20*'Data &amp; Parameter'!$E$37*R2448</f>
        <v>0</v>
      </c>
      <c r="T2448" s="28">
        <f t="shared" si="38"/>
        <v>0</v>
      </c>
    </row>
    <row r="2449" spans="1:20" ht="15.75" customHeight="1" x14ac:dyDescent="0.35">
      <c r="A2449">
        <v>2442</v>
      </c>
      <c r="B2449" s="76">
        <v>44238.439201388886</v>
      </c>
      <c r="C2449" s="1" t="s">
        <v>7738</v>
      </c>
      <c r="D2449" s="76">
        <v>44238.440416666665</v>
      </c>
      <c r="E2449" s="1" t="s">
        <v>7739</v>
      </c>
      <c r="F2449" s="1" t="s">
        <v>7740</v>
      </c>
      <c r="G2449" s="1" t="s">
        <v>123</v>
      </c>
      <c r="H2449" s="1" t="s">
        <v>124</v>
      </c>
      <c r="I2449" s="1" t="s">
        <v>125</v>
      </c>
      <c r="J2449" s="1" t="s">
        <v>918</v>
      </c>
      <c r="K2449" s="1" t="s">
        <v>918</v>
      </c>
      <c r="L2449">
        <f>ROUNDUP(IF(B2449&gt;$D$4,0,($D$4-B2449+1)/365),0)</f>
        <v>0</v>
      </c>
      <c r="M2449">
        <f>ROUNDUP(IF(B2449&gt;$D$5,0,($D$5-B2449+1)/365),0)</f>
        <v>0</v>
      </c>
      <c r="N2449" s="28">
        <f>IF(OR(L2449=1,M2449=1),IF(B2449+364&lt;=$D$5,(B2449+364-$D$4+1)/365,IF(B2449&gt;$D$4,($D$5-B2449+1)/365,$D$6/365)),0)</f>
        <v>0</v>
      </c>
      <c r="O2449" s="28">
        <f>'Data &amp; Parameter'!$E$16*'Data &amp; Parameter'!$E$17*('Data &amp; Parameter'!$E$18+'Data &amp; Parameter'!$E$19)*'Data &amp; Parameter'!$E$20*'Data &amp; Parameter'!$E$37*N2449</f>
        <v>0</v>
      </c>
      <c r="P2449">
        <f>ROUNDUP(IF(D2449&gt;$D$4,0,($D$4-D2449+1)/365),0)</f>
        <v>0</v>
      </c>
      <c r="Q2449">
        <f>ROUNDUP(IF(D2449&gt;$D$5,0,($D$5-D2449+1)/365),0)</f>
        <v>0</v>
      </c>
      <c r="R2449" s="28">
        <f>IF(OR(P2449=1,Q2449=1),IF(D2449+364&lt;=$D$5,(D2449+364-$D$4+1)/365,IF(D2449&gt;$D$4,($D$5-D2449+1)/365,$D$6/365)),0)</f>
        <v>0</v>
      </c>
      <c r="S2449" s="28">
        <f>'Data &amp; Parameter'!$E$16*'Data &amp; Parameter'!$E$17*('Data &amp; Parameter'!$E$18+'Data &amp; Parameter'!$E$19)*'Data &amp; Parameter'!$E$20*'Data &amp; Parameter'!$E$37*R2449</f>
        <v>0</v>
      </c>
      <c r="T2449" s="28">
        <f t="shared" si="38"/>
        <v>0</v>
      </c>
    </row>
    <row r="2450" spans="1:20" ht="15.75" customHeight="1" x14ac:dyDescent="0.35">
      <c r="A2450">
        <v>2443</v>
      </c>
      <c r="B2450" s="76">
        <v>44238.441423611112</v>
      </c>
      <c r="C2450" s="1" t="s">
        <v>7741</v>
      </c>
      <c r="D2450" s="76">
        <v>44238.443009259259</v>
      </c>
      <c r="E2450" s="1" t="s">
        <v>7742</v>
      </c>
      <c r="F2450" s="1" t="s">
        <v>7743</v>
      </c>
      <c r="G2450" s="1" t="s">
        <v>123</v>
      </c>
      <c r="H2450" s="1" t="s">
        <v>729</v>
      </c>
      <c r="I2450" s="1" t="s">
        <v>125</v>
      </c>
      <c r="J2450" s="1" t="s">
        <v>918</v>
      </c>
      <c r="K2450" s="1" t="s">
        <v>936</v>
      </c>
      <c r="L2450">
        <f>ROUNDUP(IF(B2450&gt;$D$4,0,($D$4-B2450+1)/365),0)</f>
        <v>0</v>
      </c>
      <c r="M2450">
        <f>ROUNDUP(IF(B2450&gt;$D$5,0,($D$5-B2450+1)/365),0)</f>
        <v>0</v>
      </c>
      <c r="N2450" s="28">
        <f>IF(OR(L2450=1,M2450=1),IF(B2450+364&lt;=$D$5,(B2450+364-$D$4+1)/365,IF(B2450&gt;$D$4,($D$5-B2450+1)/365,$D$6/365)),0)</f>
        <v>0</v>
      </c>
      <c r="O2450" s="28">
        <f>'Data &amp; Parameter'!$E$16*'Data &amp; Parameter'!$E$17*('Data &amp; Parameter'!$E$18+'Data &amp; Parameter'!$E$19)*'Data &amp; Parameter'!$E$20*'Data &amp; Parameter'!$E$37*N2450</f>
        <v>0</v>
      </c>
      <c r="P2450">
        <f>ROUNDUP(IF(D2450&gt;$D$4,0,($D$4-D2450+1)/365),0)</f>
        <v>0</v>
      </c>
      <c r="Q2450">
        <f>ROUNDUP(IF(D2450&gt;$D$5,0,($D$5-D2450+1)/365),0)</f>
        <v>0</v>
      </c>
      <c r="R2450" s="28">
        <f>IF(OR(P2450=1,Q2450=1),IF(D2450+364&lt;=$D$5,(D2450+364-$D$4+1)/365,IF(D2450&gt;$D$4,($D$5-D2450+1)/365,$D$6/365)),0)</f>
        <v>0</v>
      </c>
      <c r="S2450" s="28">
        <f>'Data &amp; Parameter'!$E$16*'Data &amp; Parameter'!$E$17*('Data &amp; Parameter'!$E$18+'Data &amp; Parameter'!$E$19)*'Data &amp; Parameter'!$E$20*'Data &amp; Parameter'!$E$37*R2450</f>
        <v>0</v>
      </c>
      <c r="T2450" s="28">
        <f t="shared" si="38"/>
        <v>0</v>
      </c>
    </row>
    <row r="2451" spans="1:20" ht="15.75" customHeight="1" x14ac:dyDescent="0.35">
      <c r="A2451">
        <v>2444</v>
      </c>
      <c r="B2451" s="76">
        <v>44238.442407407405</v>
      </c>
      <c r="C2451" s="1" t="s">
        <v>7744</v>
      </c>
      <c r="D2451" s="76">
        <v>44238.443159722221</v>
      </c>
      <c r="E2451" s="1" t="s">
        <v>7745</v>
      </c>
      <c r="F2451" s="1" t="s">
        <v>7746</v>
      </c>
      <c r="G2451" s="1" t="s">
        <v>123</v>
      </c>
      <c r="H2451" s="1" t="s">
        <v>124</v>
      </c>
      <c r="I2451" s="1" t="s">
        <v>125</v>
      </c>
      <c r="J2451" s="1" t="s">
        <v>7528</v>
      </c>
      <c r="K2451" s="1" t="s">
        <v>7640</v>
      </c>
      <c r="L2451">
        <f>ROUNDUP(IF(B2451&gt;$D$4,0,($D$4-B2451+1)/365),0)</f>
        <v>0</v>
      </c>
      <c r="M2451">
        <f>ROUNDUP(IF(B2451&gt;$D$5,0,($D$5-B2451+1)/365),0)</f>
        <v>0</v>
      </c>
      <c r="N2451" s="28">
        <f>IF(OR(L2451=1,M2451=1),IF(B2451+364&lt;=$D$5,(B2451+364-$D$4+1)/365,IF(B2451&gt;$D$4,($D$5-B2451+1)/365,$D$6/365)),0)</f>
        <v>0</v>
      </c>
      <c r="O2451" s="28">
        <f>'Data &amp; Parameter'!$E$16*'Data &amp; Parameter'!$E$17*('Data &amp; Parameter'!$E$18+'Data &amp; Parameter'!$E$19)*'Data &amp; Parameter'!$E$20*'Data &amp; Parameter'!$E$37*N2451</f>
        <v>0</v>
      </c>
      <c r="P2451">
        <f>ROUNDUP(IF(D2451&gt;$D$4,0,($D$4-D2451+1)/365),0)</f>
        <v>0</v>
      </c>
      <c r="Q2451">
        <f>ROUNDUP(IF(D2451&gt;$D$5,0,($D$5-D2451+1)/365),0)</f>
        <v>0</v>
      </c>
      <c r="R2451" s="28">
        <f>IF(OR(P2451=1,Q2451=1),IF(D2451+364&lt;=$D$5,(D2451+364-$D$4+1)/365,IF(D2451&gt;$D$4,($D$5-D2451+1)/365,$D$6/365)),0)</f>
        <v>0</v>
      </c>
      <c r="S2451" s="28">
        <f>'Data &amp; Parameter'!$E$16*'Data &amp; Parameter'!$E$17*('Data &amp; Parameter'!$E$18+'Data &amp; Parameter'!$E$19)*'Data &amp; Parameter'!$E$20*'Data &amp; Parameter'!$E$37*R2451</f>
        <v>0</v>
      </c>
      <c r="T2451" s="28">
        <f t="shared" si="38"/>
        <v>0</v>
      </c>
    </row>
    <row r="2452" spans="1:20" ht="15.75" customHeight="1" x14ac:dyDescent="0.35">
      <c r="A2452">
        <v>2445</v>
      </c>
      <c r="B2452" s="76">
        <v>44238.442789351851</v>
      </c>
      <c r="C2452" s="1" t="s">
        <v>7747</v>
      </c>
      <c r="D2452" s="76">
        <v>44238.443344907406</v>
      </c>
      <c r="E2452" s="1" t="s">
        <v>7748</v>
      </c>
      <c r="F2452" s="1" t="s">
        <v>7749</v>
      </c>
      <c r="G2452" s="1" t="s">
        <v>123</v>
      </c>
      <c r="H2452" s="1" t="s">
        <v>503</v>
      </c>
      <c r="I2452" s="1" t="s">
        <v>125</v>
      </c>
      <c r="J2452" s="1" t="s">
        <v>7697</v>
      </c>
      <c r="K2452" s="1" t="s">
        <v>7731</v>
      </c>
      <c r="L2452">
        <f>ROUNDUP(IF(B2452&gt;$D$4,0,($D$4-B2452+1)/365),0)</f>
        <v>0</v>
      </c>
      <c r="M2452">
        <f>ROUNDUP(IF(B2452&gt;$D$5,0,($D$5-B2452+1)/365),0)</f>
        <v>0</v>
      </c>
      <c r="N2452" s="28">
        <f>IF(OR(L2452=1,M2452=1),IF(B2452+364&lt;=$D$5,(B2452+364-$D$4+1)/365,IF(B2452&gt;$D$4,($D$5-B2452+1)/365,$D$6/365)),0)</f>
        <v>0</v>
      </c>
      <c r="O2452" s="28">
        <f>'Data &amp; Parameter'!$E$16*'Data &amp; Parameter'!$E$17*('Data &amp; Parameter'!$E$18+'Data &amp; Parameter'!$E$19)*'Data &amp; Parameter'!$E$20*'Data &amp; Parameter'!$E$37*N2452</f>
        <v>0</v>
      </c>
      <c r="P2452">
        <f>ROUNDUP(IF(D2452&gt;$D$4,0,($D$4-D2452+1)/365),0)</f>
        <v>0</v>
      </c>
      <c r="Q2452">
        <f>ROUNDUP(IF(D2452&gt;$D$5,0,($D$5-D2452+1)/365),0)</f>
        <v>0</v>
      </c>
      <c r="R2452" s="28">
        <f>IF(OR(P2452=1,Q2452=1),IF(D2452+364&lt;=$D$5,(D2452+364-$D$4+1)/365,IF(D2452&gt;$D$4,($D$5-D2452+1)/365,$D$6/365)),0)</f>
        <v>0</v>
      </c>
      <c r="S2452" s="28">
        <f>'Data &amp; Parameter'!$E$16*'Data &amp; Parameter'!$E$17*('Data &amp; Parameter'!$E$18+'Data &amp; Parameter'!$E$19)*'Data &amp; Parameter'!$E$20*'Data &amp; Parameter'!$E$37*R2452</f>
        <v>0</v>
      </c>
      <c r="T2452" s="28">
        <f t="shared" si="38"/>
        <v>0</v>
      </c>
    </row>
    <row r="2453" spans="1:20" ht="15.75" customHeight="1" x14ac:dyDescent="0.35">
      <c r="A2453">
        <v>2446</v>
      </c>
      <c r="B2453" s="76">
        <v>44238.443148148144</v>
      </c>
      <c r="C2453" s="1" t="s">
        <v>7750</v>
      </c>
      <c r="D2453" s="76">
        <v>44238.443912037037</v>
      </c>
      <c r="E2453" s="1" t="s">
        <v>7751</v>
      </c>
      <c r="F2453" s="1" t="s">
        <v>7752</v>
      </c>
      <c r="G2453" s="1" t="s">
        <v>123</v>
      </c>
      <c r="H2453" s="1" t="s">
        <v>124</v>
      </c>
      <c r="I2453" s="1" t="s">
        <v>125</v>
      </c>
      <c r="J2453" s="1" t="s">
        <v>918</v>
      </c>
      <c r="K2453" s="1" t="s">
        <v>918</v>
      </c>
      <c r="L2453">
        <f>ROUNDUP(IF(B2453&gt;$D$4,0,($D$4-B2453+1)/365),0)</f>
        <v>0</v>
      </c>
      <c r="M2453">
        <f>ROUNDUP(IF(B2453&gt;$D$5,0,($D$5-B2453+1)/365),0)</f>
        <v>0</v>
      </c>
      <c r="N2453" s="28">
        <f>IF(OR(L2453=1,M2453=1),IF(B2453+364&lt;=$D$5,(B2453+364-$D$4+1)/365,IF(B2453&gt;$D$4,($D$5-B2453+1)/365,$D$6/365)),0)</f>
        <v>0</v>
      </c>
      <c r="O2453" s="28">
        <f>'Data &amp; Parameter'!$E$16*'Data &amp; Parameter'!$E$17*('Data &amp; Parameter'!$E$18+'Data &amp; Parameter'!$E$19)*'Data &amp; Parameter'!$E$20*'Data &amp; Parameter'!$E$37*N2453</f>
        <v>0</v>
      </c>
      <c r="P2453">
        <f>ROUNDUP(IF(D2453&gt;$D$4,0,($D$4-D2453+1)/365),0)</f>
        <v>0</v>
      </c>
      <c r="Q2453">
        <f>ROUNDUP(IF(D2453&gt;$D$5,0,($D$5-D2453+1)/365),0)</f>
        <v>0</v>
      </c>
      <c r="R2453" s="28">
        <f>IF(OR(P2453=1,Q2453=1),IF(D2453+364&lt;=$D$5,(D2453+364-$D$4+1)/365,IF(D2453&gt;$D$4,($D$5-D2453+1)/365,$D$6/365)),0)</f>
        <v>0</v>
      </c>
      <c r="S2453" s="28">
        <f>'Data &amp; Parameter'!$E$16*'Data &amp; Parameter'!$E$17*('Data &amp; Parameter'!$E$18+'Data &amp; Parameter'!$E$19)*'Data &amp; Parameter'!$E$20*'Data &amp; Parameter'!$E$37*R2453</f>
        <v>0</v>
      </c>
      <c r="T2453" s="28">
        <f t="shared" si="38"/>
        <v>0</v>
      </c>
    </row>
    <row r="2454" spans="1:20" ht="15.75" customHeight="1" x14ac:dyDescent="0.35">
      <c r="A2454">
        <v>2447</v>
      </c>
      <c r="B2454" s="76">
        <v>44238.444641203707</v>
      </c>
      <c r="C2454" s="1" t="s">
        <v>7753</v>
      </c>
      <c r="D2454" s="76">
        <v>44238.445069444446</v>
      </c>
      <c r="E2454" s="1" t="s">
        <v>7754</v>
      </c>
      <c r="F2454" s="1" t="s">
        <v>7755</v>
      </c>
      <c r="G2454" s="1" t="s">
        <v>123</v>
      </c>
      <c r="H2454" s="1" t="s">
        <v>124</v>
      </c>
      <c r="I2454" s="1" t="s">
        <v>125</v>
      </c>
      <c r="J2454" s="1" t="s">
        <v>7528</v>
      </c>
      <c r="K2454" s="1" t="s">
        <v>7528</v>
      </c>
      <c r="L2454">
        <f>ROUNDUP(IF(B2454&gt;$D$4,0,($D$4-B2454+1)/365),0)</f>
        <v>0</v>
      </c>
      <c r="M2454">
        <f>ROUNDUP(IF(B2454&gt;$D$5,0,($D$5-B2454+1)/365),0)</f>
        <v>0</v>
      </c>
      <c r="N2454" s="28">
        <f>IF(OR(L2454=1,M2454=1),IF(B2454+364&lt;=$D$5,(B2454+364-$D$4+1)/365,IF(B2454&gt;$D$4,($D$5-B2454+1)/365,$D$6/365)),0)</f>
        <v>0</v>
      </c>
      <c r="O2454" s="28">
        <f>'Data &amp; Parameter'!$E$16*'Data &amp; Parameter'!$E$17*('Data &amp; Parameter'!$E$18+'Data &amp; Parameter'!$E$19)*'Data &amp; Parameter'!$E$20*'Data &amp; Parameter'!$E$37*N2454</f>
        <v>0</v>
      </c>
      <c r="P2454">
        <f>ROUNDUP(IF(D2454&gt;$D$4,0,($D$4-D2454+1)/365),0)</f>
        <v>0</v>
      </c>
      <c r="Q2454">
        <f>ROUNDUP(IF(D2454&gt;$D$5,0,($D$5-D2454+1)/365),0)</f>
        <v>0</v>
      </c>
      <c r="R2454" s="28">
        <f>IF(OR(P2454=1,Q2454=1),IF(D2454+364&lt;=$D$5,(D2454+364-$D$4+1)/365,IF(D2454&gt;$D$4,($D$5-D2454+1)/365,$D$6/365)),0)</f>
        <v>0</v>
      </c>
      <c r="S2454" s="28">
        <f>'Data &amp; Parameter'!$E$16*'Data &amp; Parameter'!$E$17*('Data &amp; Parameter'!$E$18+'Data &amp; Parameter'!$E$19)*'Data &amp; Parameter'!$E$20*'Data &amp; Parameter'!$E$37*R2454</f>
        <v>0</v>
      </c>
      <c r="T2454" s="28">
        <f t="shared" si="38"/>
        <v>0</v>
      </c>
    </row>
    <row r="2455" spans="1:20" ht="15.75" customHeight="1" x14ac:dyDescent="0.35">
      <c r="A2455">
        <v>2448</v>
      </c>
      <c r="B2455" s="76">
        <v>44238.445219907408</v>
      </c>
      <c r="C2455" s="1" t="s">
        <v>7756</v>
      </c>
      <c r="D2455" s="76">
        <v>44238.446018518516</v>
      </c>
      <c r="E2455" s="1" t="s">
        <v>7757</v>
      </c>
      <c r="F2455" s="1" t="s">
        <v>7758</v>
      </c>
      <c r="G2455" s="1" t="s">
        <v>123</v>
      </c>
      <c r="H2455" s="1" t="s">
        <v>124</v>
      </c>
      <c r="I2455" s="1" t="s">
        <v>125</v>
      </c>
      <c r="J2455" s="1" t="s">
        <v>7528</v>
      </c>
      <c r="K2455" s="1" t="s">
        <v>7640</v>
      </c>
      <c r="L2455">
        <f>ROUNDUP(IF(B2455&gt;$D$4,0,($D$4-B2455+1)/365),0)</f>
        <v>0</v>
      </c>
      <c r="M2455">
        <f>ROUNDUP(IF(B2455&gt;$D$5,0,($D$5-B2455+1)/365),0)</f>
        <v>0</v>
      </c>
      <c r="N2455" s="28">
        <f>IF(OR(L2455=1,M2455=1),IF(B2455+364&lt;=$D$5,(B2455+364-$D$4+1)/365,IF(B2455&gt;$D$4,($D$5-B2455+1)/365,$D$6/365)),0)</f>
        <v>0</v>
      </c>
      <c r="O2455" s="28">
        <f>'Data &amp; Parameter'!$E$16*'Data &amp; Parameter'!$E$17*('Data &amp; Parameter'!$E$18+'Data &amp; Parameter'!$E$19)*'Data &amp; Parameter'!$E$20*'Data &amp; Parameter'!$E$37*N2455</f>
        <v>0</v>
      </c>
      <c r="P2455">
        <f>ROUNDUP(IF(D2455&gt;$D$4,0,($D$4-D2455+1)/365),0)</f>
        <v>0</v>
      </c>
      <c r="Q2455">
        <f>ROUNDUP(IF(D2455&gt;$D$5,0,($D$5-D2455+1)/365),0)</f>
        <v>0</v>
      </c>
      <c r="R2455" s="28">
        <f>IF(OR(P2455=1,Q2455=1),IF(D2455+364&lt;=$D$5,(D2455+364-$D$4+1)/365,IF(D2455&gt;$D$4,($D$5-D2455+1)/365,$D$6/365)),0)</f>
        <v>0</v>
      </c>
      <c r="S2455" s="28">
        <f>'Data &amp; Parameter'!$E$16*'Data &amp; Parameter'!$E$17*('Data &amp; Parameter'!$E$18+'Data &amp; Parameter'!$E$19)*'Data &amp; Parameter'!$E$20*'Data &amp; Parameter'!$E$37*R2455</f>
        <v>0</v>
      </c>
      <c r="T2455" s="28">
        <f t="shared" si="38"/>
        <v>0</v>
      </c>
    </row>
    <row r="2456" spans="1:20" ht="15.75" customHeight="1" x14ac:dyDescent="0.35">
      <c r="A2456">
        <v>2449</v>
      </c>
      <c r="B2456" s="76">
        <v>44238.446018518516</v>
      </c>
      <c r="C2456" s="1" t="s">
        <v>7759</v>
      </c>
      <c r="D2456" s="76">
        <v>44238.446782407409</v>
      </c>
      <c r="E2456" s="1" t="s">
        <v>7760</v>
      </c>
      <c r="F2456" s="1" t="s">
        <v>7761</v>
      </c>
      <c r="G2456" s="1" t="s">
        <v>123</v>
      </c>
      <c r="H2456" s="1" t="s">
        <v>124</v>
      </c>
      <c r="I2456" s="1" t="s">
        <v>125</v>
      </c>
      <c r="J2456" s="1" t="s">
        <v>918</v>
      </c>
      <c r="K2456" s="1" t="s">
        <v>918</v>
      </c>
      <c r="L2456">
        <f>ROUNDUP(IF(B2456&gt;$D$4,0,($D$4-B2456+1)/365),0)</f>
        <v>0</v>
      </c>
      <c r="M2456">
        <f>ROUNDUP(IF(B2456&gt;$D$5,0,($D$5-B2456+1)/365),0)</f>
        <v>0</v>
      </c>
      <c r="N2456" s="28">
        <f>IF(OR(L2456=1,M2456=1),IF(B2456+364&lt;=$D$5,(B2456+364-$D$4+1)/365,IF(B2456&gt;$D$4,($D$5-B2456+1)/365,$D$6/365)),0)</f>
        <v>0</v>
      </c>
      <c r="O2456" s="28">
        <f>'Data &amp; Parameter'!$E$16*'Data &amp; Parameter'!$E$17*('Data &amp; Parameter'!$E$18+'Data &amp; Parameter'!$E$19)*'Data &amp; Parameter'!$E$20*'Data &amp; Parameter'!$E$37*N2456</f>
        <v>0</v>
      </c>
      <c r="P2456">
        <f>ROUNDUP(IF(D2456&gt;$D$4,0,($D$4-D2456+1)/365),0)</f>
        <v>0</v>
      </c>
      <c r="Q2456">
        <f>ROUNDUP(IF(D2456&gt;$D$5,0,($D$5-D2456+1)/365),0)</f>
        <v>0</v>
      </c>
      <c r="R2456" s="28">
        <f>IF(OR(P2456=1,Q2456=1),IF(D2456+364&lt;=$D$5,(D2456+364-$D$4+1)/365,IF(D2456&gt;$D$4,($D$5-D2456+1)/365,$D$6/365)),0)</f>
        <v>0</v>
      </c>
      <c r="S2456" s="28">
        <f>'Data &amp; Parameter'!$E$16*'Data &amp; Parameter'!$E$17*('Data &amp; Parameter'!$E$18+'Data &amp; Parameter'!$E$19)*'Data &amp; Parameter'!$E$20*'Data &amp; Parameter'!$E$37*R2456</f>
        <v>0</v>
      </c>
      <c r="T2456" s="28">
        <f t="shared" si="38"/>
        <v>0</v>
      </c>
    </row>
    <row r="2457" spans="1:20" ht="15.75" customHeight="1" x14ac:dyDescent="0.35">
      <c r="A2457">
        <v>2450</v>
      </c>
      <c r="B2457" s="76">
        <v>44238.446817129632</v>
      </c>
      <c r="C2457" s="1" t="s">
        <v>7762</v>
      </c>
      <c r="D2457" s="76">
        <v>44238.448101851856</v>
      </c>
      <c r="E2457" s="1" t="s">
        <v>7763</v>
      </c>
      <c r="F2457" s="1" t="s">
        <v>7764</v>
      </c>
      <c r="G2457" s="1" t="s">
        <v>123</v>
      </c>
      <c r="H2457" s="1" t="s">
        <v>729</v>
      </c>
      <c r="I2457" s="1" t="s">
        <v>125</v>
      </c>
      <c r="J2457" s="1" t="s">
        <v>918</v>
      </c>
      <c r="K2457" s="1" t="s">
        <v>936</v>
      </c>
      <c r="L2457">
        <f>ROUNDUP(IF(B2457&gt;$D$4,0,($D$4-B2457+1)/365),0)</f>
        <v>0</v>
      </c>
      <c r="M2457">
        <f>ROUNDUP(IF(B2457&gt;$D$5,0,($D$5-B2457+1)/365),0)</f>
        <v>0</v>
      </c>
      <c r="N2457" s="28">
        <f>IF(OR(L2457=1,M2457=1),IF(B2457+364&lt;=$D$5,(B2457+364-$D$4+1)/365,IF(B2457&gt;$D$4,($D$5-B2457+1)/365,$D$6/365)),0)</f>
        <v>0</v>
      </c>
      <c r="O2457" s="28">
        <f>'Data &amp; Parameter'!$E$16*'Data &amp; Parameter'!$E$17*('Data &amp; Parameter'!$E$18+'Data &amp; Parameter'!$E$19)*'Data &amp; Parameter'!$E$20*'Data &amp; Parameter'!$E$37*N2457</f>
        <v>0</v>
      </c>
      <c r="P2457">
        <f>ROUNDUP(IF(D2457&gt;$D$4,0,($D$4-D2457+1)/365),0)</f>
        <v>0</v>
      </c>
      <c r="Q2457">
        <f>ROUNDUP(IF(D2457&gt;$D$5,0,($D$5-D2457+1)/365),0)</f>
        <v>0</v>
      </c>
      <c r="R2457" s="28">
        <f>IF(OR(P2457=1,Q2457=1),IF(D2457+364&lt;=$D$5,(D2457+364-$D$4+1)/365,IF(D2457&gt;$D$4,($D$5-D2457+1)/365,$D$6/365)),0)</f>
        <v>0</v>
      </c>
      <c r="S2457" s="28">
        <f>'Data &amp; Parameter'!$E$16*'Data &amp; Parameter'!$E$17*('Data &amp; Parameter'!$E$18+'Data &amp; Parameter'!$E$19)*'Data &amp; Parameter'!$E$20*'Data &amp; Parameter'!$E$37*R2457</f>
        <v>0</v>
      </c>
      <c r="T2457" s="28">
        <f t="shared" si="38"/>
        <v>0</v>
      </c>
    </row>
    <row r="2458" spans="1:20" ht="15.75" customHeight="1" x14ac:dyDescent="0.35">
      <c r="A2458">
        <v>2451</v>
      </c>
      <c r="B2458" s="76">
        <v>44238.448194444441</v>
      </c>
      <c r="C2458" s="1" t="s">
        <v>7765</v>
      </c>
      <c r="D2458" s="76">
        <v>44238.449282407411</v>
      </c>
      <c r="E2458" s="1" t="s">
        <v>7766</v>
      </c>
      <c r="F2458" s="1" t="s">
        <v>7767</v>
      </c>
      <c r="G2458" s="1" t="s">
        <v>123</v>
      </c>
      <c r="H2458" s="1" t="s">
        <v>124</v>
      </c>
      <c r="I2458" s="1" t="s">
        <v>125</v>
      </c>
      <c r="J2458" s="1" t="s">
        <v>7528</v>
      </c>
      <c r="K2458" s="1" t="s">
        <v>7657</v>
      </c>
      <c r="L2458">
        <f>ROUNDUP(IF(B2458&gt;$D$4,0,($D$4-B2458+1)/365),0)</f>
        <v>0</v>
      </c>
      <c r="M2458">
        <f>ROUNDUP(IF(B2458&gt;$D$5,0,($D$5-B2458+1)/365),0)</f>
        <v>0</v>
      </c>
      <c r="N2458" s="28">
        <f>IF(OR(L2458=1,M2458=1),IF(B2458+364&lt;=$D$5,(B2458+364-$D$4+1)/365,IF(B2458&gt;$D$4,($D$5-B2458+1)/365,$D$6/365)),0)</f>
        <v>0</v>
      </c>
      <c r="O2458" s="28">
        <f>'Data &amp; Parameter'!$E$16*'Data &amp; Parameter'!$E$17*('Data &amp; Parameter'!$E$18+'Data &amp; Parameter'!$E$19)*'Data &amp; Parameter'!$E$20*'Data &amp; Parameter'!$E$37*N2458</f>
        <v>0</v>
      </c>
      <c r="P2458">
        <f>ROUNDUP(IF(D2458&gt;$D$4,0,($D$4-D2458+1)/365),0)</f>
        <v>0</v>
      </c>
      <c r="Q2458">
        <f>ROUNDUP(IF(D2458&gt;$D$5,0,($D$5-D2458+1)/365),0)</f>
        <v>0</v>
      </c>
      <c r="R2458" s="28">
        <f>IF(OR(P2458=1,Q2458=1),IF(D2458+364&lt;=$D$5,(D2458+364-$D$4+1)/365,IF(D2458&gt;$D$4,($D$5-D2458+1)/365,$D$6/365)),0)</f>
        <v>0</v>
      </c>
      <c r="S2458" s="28">
        <f>'Data &amp; Parameter'!$E$16*'Data &amp; Parameter'!$E$17*('Data &amp; Parameter'!$E$18+'Data &amp; Parameter'!$E$19)*'Data &amp; Parameter'!$E$20*'Data &amp; Parameter'!$E$37*R2458</f>
        <v>0</v>
      </c>
      <c r="T2458" s="28">
        <f t="shared" si="38"/>
        <v>0</v>
      </c>
    </row>
    <row r="2459" spans="1:20" ht="15.75" customHeight="1" x14ac:dyDescent="0.35">
      <c r="A2459">
        <v>2452</v>
      </c>
      <c r="B2459" s="76">
        <v>44238.448969907404</v>
      </c>
      <c r="C2459" s="1" t="s">
        <v>7768</v>
      </c>
      <c r="D2459" s="76">
        <v>44238.449826388889</v>
      </c>
      <c r="E2459" s="1" t="s">
        <v>7769</v>
      </c>
      <c r="F2459" s="1" t="s">
        <v>7770</v>
      </c>
      <c r="G2459" s="1" t="s">
        <v>123</v>
      </c>
      <c r="H2459" s="1" t="s">
        <v>124</v>
      </c>
      <c r="I2459" s="1" t="s">
        <v>125</v>
      </c>
      <c r="J2459" s="1" t="s">
        <v>918</v>
      </c>
      <c r="K2459" s="1" t="s">
        <v>918</v>
      </c>
      <c r="L2459">
        <f>ROUNDUP(IF(B2459&gt;$D$4,0,($D$4-B2459+1)/365),0)</f>
        <v>0</v>
      </c>
      <c r="M2459">
        <f>ROUNDUP(IF(B2459&gt;$D$5,0,($D$5-B2459+1)/365),0)</f>
        <v>0</v>
      </c>
      <c r="N2459" s="28">
        <f>IF(OR(L2459=1,M2459=1),IF(B2459+364&lt;=$D$5,(B2459+364-$D$4+1)/365,IF(B2459&gt;$D$4,($D$5-B2459+1)/365,$D$6/365)),0)</f>
        <v>0</v>
      </c>
      <c r="O2459" s="28">
        <f>'Data &amp; Parameter'!$E$16*'Data &amp; Parameter'!$E$17*('Data &amp; Parameter'!$E$18+'Data &amp; Parameter'!$E$19)*'Data &amp; Parameter'!$E$20*'Data &amp; Parameter'!$E$37*N2459</f>
        <v>0</v>
      </c>
      <c r="P2459">
        <f>ROUNDUP(IF(D2459&gt;$D$4,0,($D$4-D2459+1)/365),0)</f>
        <v>0</v>
      </c>
      <c r="Q2459">
        <f>ROUNDUP(IF(D2459&gt;$D$5,0,($D$5-D2459+1)/365),0)</f>
        <v>0</v>
      </c>
      <c r="R2459" s="28">
        <f>IF(OR(P2459=1,Q2459=1),IF(D2459+364&lt;=$D$5,(D2459+364-$D$4+1)/365,IF(D2459&gt;$D$4,($D$5-D2459+1)/365,$D$6/365)),0)</f>
        <v>0</v>
      </c>
      <c r="S2459" s="28">
        <f>'Data &amp; Parameter'!$E$16*'Data &amp; Parameter'!$E$17*('Data &amp; Parameter'!$E$18+'Data &amp; Parameter'!$E$19)*'Data &amp; Parameter'!$E$20*'Data &amp; Parameter'!$E$37*R2459</f>
        <v>0</v>
      </c>
      <c r="T2459" s="28">
        <f t="shared" si="38"/>
        <v>0</v>
      </c>
    </row>
    <row r="2460" spans="1:20" ht="15.75" customHeight="1" x14ac:dyDescent="0.35">
      <c r="A2460">
        <v>2453</v>
      </c>
      <c r="B2460" s="76">
        <v>44238.44908564815</v>
      </c>
      <c r="C2460" s="1" t="s">
        <v>7771</v>
      </c>
      <c r="D2460" s="76">
        <v>44238.449942129635</v>
      </c>
      <c r="E2460" s="1" t="s">
        <v>7772</v>
      </c>
      <c r="F2460" s="1" t="s">
        <v>7773</v>
      </c>
      <c r="G2460" s="1" t="s">
        <v>123</v>
      </c>
      <c r="H2460" s="1" t="s">
        <v>503</v>
      </c>
      <c r="I2460" s="1" t="s">
        <v>125</v>
      </c>
      <c r="J2460" s="1" t="s">
        <v>7697</v>
      </c>
      <c r="K2460" s="1" t="s">
        <v>7731</v>
      </c>
      <c r="L2460">
        <f>ROUNDUP(IF(B2460&gt;$D$4,0,($D$4-B2460+1)/365),0)</f>
        <v>0</v>
      </c>
      <c r="M2460">
        <f>ROUNDUP(IF(B2460&gt;$D$5,0,($D$5-B2460+1)/365),0)</f>
        <v>0</v>
      </c>
      <c r="N2460" s="28">
        <f>IF(OR(L2460=1,M2460=1),IF(B2460+364&lt;=$D$5,(B2460+364-$D$4+1)/365,IF(B2460&gt;$D$4,($D$5-B2460+1)/365,$D$6/365)),0)</f>
        <v>0</v>
      </c>
      <c r="O2460" s="28">
        <f>'Data &amp; Parameter'!$E$16*'Data &amp; Parameter'!$E$17*('Data &amp; Parameter'!$E$18+'Data &amp; Parameter'!$E$19)*'Data &amp; Parameter'!$E$20*'Data &amp; Parameter'!$E$37*N2460</f>
        <v>0</v>
      </c>
      <c r="P2460">
        <f>ROUNDUP(IF(D2460&gt;$D$4,0,($D$4-D2460+1)/365),0)</f>
        <v>0</v>
      </c>
      <c r="Q2460">
        <f>ROUNDUP(IF(D2460&gt;$D$5,0,($D$5-D2460+1)/365),0)</f>
        <v>0</v>
      </c>
      <c r="R2460" s="28">
        <f>IF(OR(P2460=1,Q2460=1),IF(D2460+364&lt;=$D$5,(D2460+364-$D$4+1)/365,IF(D2460&gt;$D$4,($D$5-D2460+1)/365,$D$6/365)),0)</f>
        <v>0</v>
      </c>
      <c r="S2460" s="28">
        <f>'Data &amp; Parameter'!$E$16*'Data &amp; Parameter'!$E$17*('Data &amp; Parameter'!$E$18+'Data &amp; Parameter'!$E$19)*'Data &amp; Parameter'!$E$20*'Data &amp; Parameter'!$E$37*R2460</f>
        <v>0</v>
      </c>
      <c r="T2460" s="28">
        <f t="shared" si="38"/>
        <v>0</v>
      </c>
    </row>
    <row r="2461" spans="1:20" ht="15.75" customHeight="1" x14ac:dyDescent="0.35">
      <c r="A2461">
        <v>2454</v>
      </c>
      <c r="B2461" s="76">
        <v>44238.449641203704</v>
      </c>
      <c r="C2461" s="1" t="s">
        <v>7774</v>
      </c>
      <c r="D2461" s="76">
        <v>44238.45040509259</v>
      </c>
      <c r="E2461" s="1" t="s">
        <v>7775</v>
      </c>
      <c r="F2461" s="1" t="s">
        <v>7776</v>
      </c>
      <c r="G2461" s="1" t="s">
        <v>123</v>
      </c>
      <c r="H2461" s="1" t="s">
        <v>124</v>
      </c>
      <c r="I2461" s="1" t="s">
        <v>125</v>
      </c>
      <c r="J2461" s="1" t="s">
        <v>7528</v>
      </c>
      <c r="K2461" s="1" t="s">
        <v>7777</v>
      </c>
      <c r="L2461">
        <f>ROUNDUP(IF(B2461&gt;$D$4,0,($D$4-B2461+1)/365),0)</f>
        <v>0</v>
      </c>
      <c r="M2461">
        <f>ROUNDUP(IF(B2461&gt;$D$5,0,($D$5-B2461+1)/365),0)</f>
        <v>0</v>
      </c>
      <c r="N2461" s="28">
        <f>IF(OR(L2461=1,M2461=1),IF(B2461+364&lt;=$D$5,(B2461+364-$D$4+1)/365,IF(B2461&gt;$D$4,($D$5-B2461+1)/365,$D$6/365)),0)</f>
        <v>0</v>
      </c>
      <c r="O2461" s="28">
        <f>'Data &amp; Parameter'!$E$16*'Data &amp; Parameter'!$E$17*('Data &amp; Parameter'!$E$18+'Data &amp; Parameter'!$E$19)*'Data &amp; Parameter'!$E$20*'Data &amp; Parameter'!$E$37*N2461</f>
        <v>0</v>
      </c>
      <c r="P2461">
        <f>ROUNDUP(IF(D2461&gt;$D$4,0,($D$4-D2461+1)/365),0)</f>
        <v>0</v>
      </c>
      <c r="Q2461">
        <f>ROUNDUP(IF(D2461&gt;$D$5,0,($D$5-D2461+1)/365),0)</f>
        <v>0</v>
      </c>
      <c r="R2461" s="28">
        <f>IF(OR(P2461=1,Q2461=1),IF(D2461+364&lt;=$D$5,(D2461+364-$D$4+1)/365,IF(D2461&gt;$D$4,($D$5-D2461+1)/365,$D$6/365)),0)</f>
        <v>0</v>
      </c>
      <c r="S2461" s="28">
        <f>'Data &amp; Parameter'!$E$16*'Data &amp; Parameter'!$E$17*('Data &amp; Parameter'!$E$18+'Data &amp; Parameter'!$E$19)*'Data &amp; Parameter'!$E$20*'Data &amp; Parameter'!$E$37*R2461</f>
        <v>0</v>
      </c>
      <c r="T2461" s="28">
        <f t="shared" si="38"/>
        <v>0</v>
      </c>
    </row>
    <row r="2462" spans="1:20" ht="15.75" customHeight="1" x14ac:dyDescent="0.35">
      <c r="A2462">
        <v>2455</v>
      </c>
      <c r="B2462" s="76">
        <v>44238.450462962966</v>
      </c>
      <c r="C2462" s="1" t="s">
        <v>7778</v>
      </c>
      <c r="D2462" s="76">
        <v>44238.452465277776</v>
      </c>
      <c r="E2462" s="1" t="s">
        <v>7779</v>
      </c>
      <c r="F2462" s="1" t="s">
        <v>7780</v>
      </c>
      <c r="G2462" s="1" t="s">
        <v>123</v>
      </c>
      <c r="H2462" s="1" t="s">
        <v>729</v>
      </c>
      <c r="I2462" s="1" t="s">
        <v>125</v>
      </c>
      <c r="J2462" s="1" t="s">
        <v>918</v>
      </c>
      <c r="K2462" s="1" t="s">
        <v>936</v>
      </c>
      <c r="L2462">
        <f>ROUNDUP(IF(B2462&gt;$D$4,0,($D$4-B2462+1)/365),0)</f>
        <v>0</v>
      </c>
      <c r="M2462">
        <f>ROUNDUP(IF(B2462&gt;$D$5,0,($D$5-B2462+1)/365),0)</f>
        <v>0</v>
      </c>
      <c r="N2462" s="28">
        <f>IF(OR(L2462=1,M2462=1),IF(B2462+364&lt;=$D$5,(B2462+364-$D$4+1)/365,IF(B2462&gt;$D$4,($D$5-B2462+1)/365,$D$6/365)),0)</f>
        <v>0</v>
      </c>
      <c r="O2462" s="28">
        <f>'Data &amp; Parameter'!$E$16*'Data &amp; Parameter'!$E$17*('Data &amp; Parameter'!$E$18+'Data &amp; Parameter'!$E$19)*'Data &amp; Parameter'!$E$20*'Data &amp; Parameter'!$E$37*N2462</f>
        <v>0</v>
      </c>
      <c r="P2462">
        <f>ROUNDUP(IF(D2462&gt;$D$4,0,($D$4-D2462+1)/365),0)</f>
        <v>0</v>
      </c>
      <c r="Q2462">
        <f>ROUNDUP(IF(D2462&gt;$D$5,0,($D$5-D2462+1)/365),0)</f>
        <v>0</v>
      </c>
      <c r="R2462" s="28">
        <f>IF(OR(P2462=1,Q2462=1),IF(D2462+364&lt;=$D$5,(D2462+364-$D$4+1)/365,IF(D2462&gt;$D$4,($D$5-D2462+1)/365,$D$6/365)),0)</f>
        <v>0</v>
      </c>
      <c r="S2462" s="28">
        <f>'Data &amp; Parameter'!$E$16*'Data &amp; Parameter'!$E$17*('Data &amp; Parameter'!$E$18+'Data &amp; Parameter'!$E$19)*'Data &amp; Parameter'!$E$20*'Data &amp; Parameter'!$E$37*R2462</f>
        <v>0</v>
      </c>
      <c r="T2462" s="28">
        <f t="shared" si="38"/>
        <v>0</v>
      </c>
    </row>
    <row r="2463" spans="1:20" ht="15.75" customHeight="1" x14ac:dyDescent="0.35">
      <c r="A2463">
        <v>2456</v>
      </c>
      <c r="B2463" s="76">
        <v>44238.452407407407</v>
      </c>
      <c r="C2463" s="1" t="s">
        <v>7781</v>
      </c>
      <c r="D2463" s="76">
        <v>44238.452997685185</v>
      </c>
      <c r="E2463" s="1" t="s">
        <v>7782</v>
      </c>
      <c r="F2463" s="1" t="s">
        <v>7783</v>
      </c>
      <c r="G2463" s="1" t="s">
        <v>123</v>
      </c>
      <c r="H2463" s="1" t="s">
        <v>124</v>
      </c>
      <c r="I2463" s="1" t="s">
        <v>125</v>
      </c>
      <c r="J2463" s="1" t="s">
        <v>7528</v>
      </c>
      <c r="K2463" s="1" t="s">
        <v>7784</v>
      </c>
      <c r="L2463">
        <f>ROUNDUP(IF(B2463&gt;$D$4,0,($D$4-B2463+1)/365),0)</f>
        <v>0</v>
      </c>
      <c r="M2463">
        <f>ROUNDUP(IF(B2463&gt;$D$5,0,($D$5-B2463+1)/365),0)</f>
        <v>0</v>
      </c>
      <c r="N2463" s="28">
        <f>IF(OR(L2463=1,M2463=1),IF(B2463+364&lt;=$D$5,(B2463+364-$D$4+1)/365,IF(B2463&gt;$D$4,($D$5-B2463+1)/365,$D$6/365)),0)</f>
        <v>0</v>
      </c>
      <c r="O2463" s="28">
        <f>'Data &amp; Parameter'!$E$16*'Data &amp; Parameter'!$E$17*('Data &amp; Parameter'!$E$18+'Data &amp; Parameter'!$E$19)*'Data &amp; Parameter'!$E$20*'Data &amp; Parameter'!$E$37*N2463</f>
        <v>0</v>
      </c>
      <c r="P2463">
        <f>ROUNDUP(IF(D2463&gt;$D$4,0,($D$4-D2463+1)/365),0)</f>
        <v>0</v>
      </c>
      <c r="Q2463">
        <f>ROUNDUP(IF(D2463&gt;$D$5,0,($D$5-D2463+1)/365),0)</f>
        <v>0</v>
      </c>
      <c r="R2463" s="28">
        <f>IF(OR(P2463=1,Q2463=1),IF(D2463+364&lt;=$D$5,(D2463+364-$D$4+1)/365,IF(D2463&gt;$D$4,($D$5-D2463+1)/365,$D$6/365)),0)</f>
        <v>0</v>
      </c>
      <c r="S2463" s="28">
        <f>'Data &amp; Parameter'!$E$16*'Data &amp; Parameter'!$E$17*('Data &amp; Parameter'!$E$18+'Data &amp; Parameter'!$E$19)*'Data &amp; Parameter'!$E$20*'Data &amp; Parameter'!$E$37*R2463</f>
        <v>0</v>
      </c>
      <c r="T2463" s="28">
        <f t="shared" si="38"/>
        <v>0</v>
      </c>
    </row>
    <row r="2464" spans="1:20" ht="15.75" customHeight="1" x14ac:dyDescent="0.35">
      <c r="A2464">
        <v>2457</v>
      </c>
      <c r="B2464" s="76">
        <v>44238.452499999999</v>
      </c>
      <c r="C2464" s="1" t="s">
        <v>7785</v>
      </c>
      <c r="D2464" s="76">
        <v>44238.453229166669</v>
      </c>
      <c r="E2464" s="1" t="s">
        <v>7786</v>
      </c>
      <c r="F2464" s="1" t="s">
        <v>7787</v>
      </c>
      <c r="G2464" s="1" t="s">
        <v>123</v>
      </c>
      <c r="H2464" s="1" t="s">
        <v>503</v>
      </c>
      <c r="I2464" s="1" t="s">
        <v>125</v>
      </c>
      <c r="J2464" s="1" t="s">
        <v>7697</v>
      </c>
      <c r="K2464" s="1" t="s">
        <v>7718</v>
      </c>
      <c r="L2464">
        <f>ROUNDUP(IF(B2464&gt;$D$4,0,($D$4-B2464+1)/365),0)</f>
        <v>0</v>
      </c>
      <c r="M2464">
        <f>ROUNDUP(IF(B2464&gt;$D$5,0,($D$5-B2464+1)/365),0)</f>
        <v>0</v>
      </c>
      <c r="N2464" s="28">
        <f>IF(OR(L2464=1,M2464=1),IF(B2464+364&lt;=$D$5,(B2464+364-$D$4+1)/365,IF(B2464&gt;$D$4,($D$5-B2464+1)/365,$D$6/365)),0)</f>
        <v>0</v>
      </c>
      <c r="O2464" s="28">
        <f>'Data &amp; Parameter'!$E$16*'Data &amp; Parameter'!$E$17*('Data &amp; Parameter'!$E$18+'Data &amp; Parameter'!$E$19)*'Data &amp; Parameter'!$E$20*'Data &amp; Parameter'!$E$37*N2464</f>
        <v>0</v>
      </c>
      <c r="P2464">
        <f>ROUNDUP(IF(D2464&gt;$D$4,0,($D$4-D2464+1)/365),0)</f>
        <v>0</v>
      </c>
      <c r="Q2464">
        <f>ROUNDUP(IF(D2464&gt;$D$5,0,($D$5-D2464+1)/365),0)</f>
        <v>0</v>
      </c>
      <c r="R2464" s="28">
        <f>IF(OR(P2464=1,Q2464=1),IF(D2464+364&lt;=$D$5,(D2464+364-$D$4+1)/365,IF(D2464&gt;$D$4,($D$5-D2464+1)/365,$D$6/365)),0)</f>
        <v>0</v>
      </c>
      <c r="S2464" s="28">
        <f>'Data &amp; Parameter'!$E$16*'Data &amp; Parameter'!$E$17*('Data &amp; Parameter'!$E$18+'Data &amp; Parameter'!$E$19)*'Data &amp; Parameter'!$E$20*'Data &amp; Parameter'!$E$37*R2464</f>
        <v>0</v>
      </c>
      <c r="T2464" s="28">
        <f t="shared" si="38"/>
        <v>0</v>
      </c>
    </row>
    <row r="2465" spans="1:20" ht="15.75" customHeight="1" x14ac:dyDescent="0.35">
      <c r="A2465">
        <v>2458</v>
      </c>
      <c r="B2465" s="76">
        <v>44238.453425925924</v>
      </c>
      <c r="C2465" s="1" t="s">
        <v>7788</v>
      </c>
      <c r="D2465" s="76">
        <v>44238.454386574071</v>
      </c>
      <c r="E2465" s="1" t="s">
        <v>7789</v>
      </c>
      <c r="F2465" s="1" t="s">
        <v>7790</v>
      </c>
      <c r="G2465" s="1" t="s">
        <v>123</v>
      </c>
      <c r="H2465" s="1" t="s">
        <v>124</v>
      </c>
      <c r="I2465" s="1" t="s">
        <v>125</v>
      </c>
      <c r="J2465" s="1" t="s">
        <v>918</v>
      </c>
      <c r="K2465" s="1" t="s">
        <v>918</v>
      </c>
      <c r="L2465">
        <f>ROUNDUP(IF(B2465&gt;$D$4,0,($D$4-B2465+1)/365),0)</f>
        <v>0</v>
      </c>
      <c r="M2465">
        <f>ROUNDUP(IF(B2465&gt;$D$5,0,($D$5-B2465+1)/365),0)</f>
        <v>0</v>
      </c>
      <c r="N2465" s="28">
        <f>IF(OR(L2465=1,M2465=1),IF(B2465+364&lt;=$D$5,(B2465+364-$D$4+1)/365,IF(B2465&gt;$D$4,($D$5-B2465+1)/365,$D$6/365)),0)</f>
        <v>0</v>
      </c>
      <c r="O2465" s="28">
        <f>'Data &amp; Parameter'!$E$16*'Data &amp; Parameter'!$E$17*('Data &amp; Parameter'!$E$18+'Data &amp; Parameter'!$E$19)*'Data &amp; Parameter'!$E$20*'Data &amp; Parameter'!$E$37*N2465</f>
        <v>0</v>
      </c>
      <c r="P2465">
        <f>ROUNDUP(IF(D2465&gt;$D$4,0,($D$4-D2465+1)/365),0)</f>
        <v>0</v>
      </c>
      <c r="Q2465">
        <f>ROUNDUP(IF(D2465&gt;$D$5,0,($D$5-D2465+1)/365),0)</f>
        <v>0</v>
      </c>
      <c r="R2465" s="28">
        <f>IF(OR(P2465=1,Q2465=1),IF(D2465+364&lt;=$D$5,(D2465+364-$D$4+1)/365,IF(D2465&gt;$D$4,($D$5-D2465+1)/365,$D$6/365)),0)</f>
        <v>0</v>
      </c>
      <c r="S2465" s="28">
        <f>'Data &amp; Parameter'!$E$16*'Data &amp; Parameter'!$E$17*('Data &amp; Parameter'!$E$18+'Data &amp; Parameter'!$E$19)*'Data &amp; Parameter'!$E$20*'Data &amp; Parameter'!$E$37*R2465</f>
        <v>0</v>
      </c>
      <c r="T2465" s="28">
        <f t="shared" si="38"/>
        <v>0</v>
      </c>
    </row>
    <row r="2466" spans="1:20" ht="15.75" customHeight="1" x14ac:dyDescent="0.35">
      <c r="A2466">
        <v>2459</v>
      </c>
      <c r="B2466" s="76">
        <v>44238.453865740739</v>
      </c>
      <c r="C2466" s="1" t="s">
        <v>7791</v>
      </c>
      <c r="D2466" s="76">
        <v>44238.455185185187</v>
      </c>
      <c r="E2466" s="1" t="s">
        <v>7792</v>
      </c>
      <c r="F2466" s="1" t="s">
        <v>7793</v>
      </c>
      <c r="G2466" s="1" t="s">
        <v>123</v>
      </c>
      <c r="H2466" s="1" t="s">
        <v>124</v>
      </c>
      <c r="I2466" s="1" t="s">
        <v>125</v>
      </c>
      <c r="J2466" s="1" t="s">
        <v>7794</v>
      </c>
      <c r="K2466" s="1" t="s">
        <v>7657</v>
      </c>
      <c r="L2466">
        <f>ROUNDUP(IF(B2466&gt;$D$4,0,($D$4-B2466+1)/365),0)</f>
        <v>0</v>
      </c>
      <c r="M2466">
        <f>ROUNDUP(IF(B2466&gt;$D$5,0,($D$5-B2466+1)/365),0)</f>
        <v>0</v>
      </c>
      <c r="N2466" s="28">
        <f>IF(OR(L2466=1,M2466=1),IF(B2466+364&lt;=$D$5,(B2466+364-$D$4+1)/365,IF(B2466&gt;$D$4,($D$5-B2466+1)/365,$D$6/365)),0)</f>
        <v>0</v>
      </c>
      <c r="O2466" s="28">
        <f>'Data &amp; Parameter'!$E$16*'Data &amp; Parameter'!$E$17*('Data &amp; Parameter'!$E$18+'Data &amp; Parameter'!$E$19)*'Data &amp; Parameter'!$E$20*'Data &amp; Parameter'!$E$37*N2466</f>
        <v>0</v>
      </c>
      <c r="P2466">
        <f>ROUNDUP(IF(D2466&gt;$D$4,0,($D$4-D2466+1)/365),0)</f>
        <v>0</v>
      </c>
      <c r="Q2466">
        <f>ROUNDUP(IF(D2466&gt;$D$5,0,($D$5-D2466+1)/365),0)</f>
        <v>0</v>
      </c>
      <c r="R2466" s="28">
        <f>IF(OR(P2466=1,Q2466=1),IF(D2466+364&lt;=$D$5,(D2466+364-$D$4+1)/365,IF(D2466&gt;$D$4,($D$5-D2466+1)/365,$D$6/365)),0)</f>
        <v>0</v>
      </c>
      <c r="S2466" s="28">
        <f>'Data &amp; Parameter'!$E$16*'Data &amp; Parameter'!$E$17*('Data &amp; Parameter'!$E$18+'Data &amp; Parameter'!$E$19)*'Data &amp; Parameter'!$E$20*'Data &amp; Parameter'!$E$37*R2466</f>
        <v>0</v>
      </c>
      <c r="T2466" s="28">
        <f t="shared" si="38"/>
        <v>0</v>
      </c>
    </row>
    <row r="2467" spans="1:20" ht="15.75" customHeight="1" x14ac:dyDescent="0.35">
      <c r="A2467">
        <v>2460</v>
      </c>
      <c r="B2467" s="76">
        <v>44238.455011574071</v>
      </c>
      <c r="C2467" s="1" t="s">
        <v>7795</v>
      </c>
      <c r="D2467" s="76">
        <v>44238.456331018519</v>
      </c>
      <c r="E2467" s="1" t="s">
        <v>7796</v>
      </c>
      <c r="F2467" s="1" t="s">
        <v>7797</v>
      </c>
      <c r="G2467" s="1" t="s">
        <v>123</v>
      </c>
      <c r="H2467" s="1" t="s">
        <v>729</v>
      </c>
      <c r="I2467" s="1" t="s">
        <v>125</v>
      </c>
      <c r="J2467" s="1" t="s">
        <v>918</v>
      </c>
      <c r="K2467" s="1" t="s">
        <v>936</v>
      </c>
      <c r="L2467">
        <f>ROUNDUP(IF(B2467&gt;$D$4,0,($D$4-B2467+1)/365),0)</f>
        <v>0</v>
      </c>
      <c r="M2467">
        <f>ROUNDUP(IF(B2467&gt;$D$5,0,($D$5-B2467+1)/365),0)</f>
        <v>0</v>
      </c>
      <c r="N2467" s="28">
        <f>IF(OR(L2467=1,M2467=1),IF(B2467+364&lt;=$D$5,(B2467+364-$D$4+1)/365,IF(B2467&gt;$D$4,($D$5-B2467+1)/365,$D$6/365)),0)</f>
        <v>0</v>
      </c>
      <c r="O2467" s="28">
        <f>'Data &amp; Parameter'!$E$16*'Data &amp; Parameter'!$E$17*('Data &amp; Parameter'!$E$18+'Data &amp; Parameter'!$E$19)*'Data &amp; Parameter'!$E$20*'Data &amp; Parameter'!$E$37*N2467</f>
        <v>0</v>
      </c>
      <c r="P2467">
        <f>ROUNDUP(IF(D2467&gt;$D$4,0,($D$4-D2467+1)/365),0)</f>
        <v>0</v>
      </c>
      <c r="Q2467">
        <f>ROUNDUP(IF(D2467&gt;$D$5,0,($D$5-D2467+1)/365),0)</f>
        <v>0</v>
      </c>
      <c r="R2467" s="28">
        <f>IF(OR(P2467=1,Q2467=1),IF(D2467+364&lt;=$D$5,(D2467+364-$D$4+1)/365,IF(D2467&gt;$D$4,($D$5-D2467+1)/365,$D$6/365)),0)</f>
        <v>0</v>
      </c>
      <c r="S2467" s="28">
        <f>'Data &amp; Parameter'!$E$16*'Data &amp; Parameter'!$E$17*('Data &amp; Parameter'!$E$18+'Data &amp; Parameter'!$E$19)*'Data &amp; Parameter'!$E$20*'Data &amp; Parameter'!$E$37*R2467</f>
        <v>0</v>
      </c>
      <c r="T2467" s="28">
        <f t="shared" si="38"/>
        <v>0</v>
      </c>
    </row>
    <row r="2468" spans="1:20" ht="15.75" customHeight="1" x14ac:dyDescent="0.35">
      <c r="A2468">
        <v>2461</v>
      </c>
      <c r="B2468" s="76">
        <v>44238.455625000002</v>
      </c>
      <c r="C2468" s="1" t="s">
        <v>7798</v>
      </c>
      <c r="D2468" s="76">
        <v>44238.456030092595</v>
      </c>
      <c r="E2468" s="1" t="s">
        <v>7799</v>
      </c>
      <c r="F2468" s="1" t="s">
        <v>7800</v>
      </c>
      <c r="G2468" s="1" t="s">
        <v>123</v>
      </c>
      <c r="H2468" s="1" t="s">
        <v>124</v>
      </c>
      <c r="I2468" s="1" t="s">
        <v>125</v>
      </c>
      <c r="J2468" s="1" t="s">
        <v>7528</v>
      </c>
      <c r="K2468" s="1" t="s">
        <v>7784</v>
      </c>
      <c r="L2468">
        <f>ROUNDUP(IF(B2468&gt;$D$4,0,($D$4-B2468+1)/365),0)</f>
        <v>0</v>
      </c>
      <c r="M2468">
        <f>ROUNDUP(IF(B2468&gt;$D$5,0,($D$5-B2468+1)/365),0)</f>
        <v>0</v>
      </c>
      <c r="N2468" s="28">
        <f>IF(OR(L2468=1,M2468=1),IF(B2468+364&lt;=$D$5,(B2468+364-$D$4+1)/365,IF(B2468&gt;$D$4,($D$5-B2468+1)/365,$D$6/365)),0)</f>
        <v>0</v>
      </c>
      <c r="O2468" s="28">
        <f>'Data &amp; Parameter'!$E$16*'Data &amp; Parameter'!$E$17*('Data &amp; Parameter'!$E$18+'Data &amp; Parameter'!$E$19)*'Data &amp; Parameter'!$E$20*'Data &amp; Parameter'!$E$37*N2468</f>
        <v>0</v>
      </c>
      <c r="P2468">
        <f>ROUNDUP(IF(D2468&gt;$D$4,0,($D$4-D2468+1)/365),0)</f>
        <v>0</v>
      </c>
      <c r="Q2468">
        <f>ROUNDUP(IF(D2468&gt;$D$5,0,($D$5-D2468+1)/365),0)</f>
        <v>0</v>
      </c>
      <c r="R2468" s="28">
        <f>IF(OR(P2468=1,Q2468=1),IF(D2468+364&lt;=$D$5,(D2468+364-$D$4+1)/365,IF(D2468&gt;$D$4,($D$5-D2468+1)/365,$D$6/365)),0)</f>
        <v>0</v>
      </c>
      <c r="S2468" s="28">
        <f>'Data &amp; Parameter'!$E$16*'Data &amp; Parameter'!$E$17*('Data &amp; Parameter'!$E$18+'Data &amp; Parameter'!$E$19)*'Data &amp; Parameter'!$E$20*'Data &amp; Parameter'!$E$37*R2468</f>
        <v>0</v>
      </c>
      <c r="T2468" s="28">
        <f t="shared" si="38"/>
        <v>0</v>
      </c>
    </row>
    <row r="2469" spans="1:20" ht="15.75" customHeight="1" x14ac:dyDescent="0.35">
      <c r="A2469">
        <v>2462</v>
      </c>
      <c r="B2469" s="76">
        <v>44238.456365740742</v>
      </c>
      <c r="C2469" s="1" t="s">
        <v>7801</v>
      </c>
      <c r="D2469" s="76">
        <v>44238.457013888888</v>
      </c>
      <c r="E2469" s="1" t="s">
        <v>7802</v>
      </c>
      <c r="F2469" s="1" t="s">
        <v>7803</v>
      </c>
      <c r="G2469" s="1" t="s">
        <v>123</v>
      </c>
      <c r="H2469" s="1" t="s">
        <v>503</v>
      </c>
      <c r="I2469" s="1" t="s">
        <v>125</v>
      </c>
      <c r="J2469" s="1" t="s">
        <v>7697</v>
      </c>
      <c r="K2469" s="1" t="s">
        <v>7718</v>
      </c>
      <c r="L2469">
        <f>ROUNDUP(IF(B2469&gt;$D$4,0,($D$4-B2469+1)/365),0)</f>
        <v>0</v>
      </c>
      <c r="M2469">
        <f>ROUNDUP(IF(B2469&gt;$D$5,0,($D$5-B2469+1)/365),0)</f>
        <v>0</v>
      </c>
      <c r="N2469" s="28">
        <f>IF(OR(L2469=1,M2469=1),IF(B2469+364&lt;=$D$5,(B2469+364-$D$4+1)/365,IF(B2469&gt;$D$4,($D$5-B2469+1)/365,$D$6/365)),0)</f>
        <v>0</v>
      </c>
      <c r="O2469" s="28">
        <f>'Data &amp; Parameter'!$E$16*'Data &amp; Parameter'!$E$17*('Data &amp; Parameter'!$E$18+'Data &amp; Parameter'!$E$19)*'Data &amp; Parameter'!$E$20*'Data &amp; Parameter'!$E$37*N2469</f>
        <v>0</v>
      </c>
      <c r="P2469">
        <f>ROUNDUP(IF(D2469&gt;$D$4,0,($D$4-D2469+1)/365),0)</f>
        <v>0</v>
      </c>
      <c r="Q2469">
        <f>ROUNDUP(IF(D2469&gt;$D$5,0,($D$5-D2469+1)/365),0)</f>
        <v>0</v>
      </c>
      <c r="R2469" s="28">
        <f>IF(OR(P2469=1,Q2469=1),IF(D2469+364&lt;=$D$5,(D2469+364-$D$4+1)/365,IF(D2469&gt;$D$4,($D$5-D2469+1)/365,$D$6/365)),0)</f>
        <v>0</v>
      </c>
      <c r="S2469" s="28">
        <f>'Data &amp; Parameter'!$E$16*'Data &amp; Parameter'!$E$17*('Data &amp; Parameter'!$E$18+'Data &amp; Parameter'!$E$19)*'Data &amp; Parameter'!$E$20*'Data &amp; Parameter'!$E$37*R2469</f>
        <v>0</v>
      </c>
      <c r="T2469" s="28">
        <f t="shared" si="38"/>
        <v>0</v>
      </c>
    </row>
    <row r="2470" spans="1:20" ht="15.75" customHeight="1" x14ac:dyDescent="0.35">
      <c r="A2470">
        <v>2463</v>
      </c>
      <c r="B2470" s="76">
        <v>44238.456770833334</v>
      </c>
      <c r="C2470" s="1" t="s">
        <v>7804</v>
      </c>
      <c r="D2470" s="76">
        <v>44238.457314814819</v>
      </c>
      <c r="E2470" s="1" t="s">
        <v>7805</v>
      </c>
      <c r="F2470" s="1" t="s">
        <v>7806</v>
      </c>
      <c r="G2470" s="1" t="s">
        <v>123</v>
      </c>
      <c r="H2470" s="1" t="s">
        <v>124</v>
      </c>
      <c r="I2470" s="1" t="s">
        <v>125</v>
      </c>
      <c r="J2470" s="1" t="s">
        <v>918</v>
      </c>
      <c r="K2470" s="1" t="s">
        <v>918</v>
      </c>
      <c r="L2470">
        <f>ROUNDUP(IF(B2470&gt;$D$4,0,($D$4-B2470+1)/365),0)</f>
        <v>0</v>
      </c>
      <c r="M2470">
        <f>ROUNDUP(IF(B2470&gt;$D$5,0,($D$5-B2470+1)/365),0)</f>
        <v>0</v>
      </c>
      <c r="N2470" s="28">
        <f>IF(OR(L2470=1,M2470=1),IF(B2470+364&lt;=$D$5,(B2470+364-$D$4+1)/365,IF(B2470&gt;$D$4,($D$5-B2470+1)/365,$D$6/365)),0)</f>
        <v>0</v>
      </c>
      <c r="O2470" s="28">
        <f>'Data &amp; Parameter'!$E$16*'Data &amp; Parameter'!$E$17*('Data &amp; Parameter'!$E$18+'Data &amp; Parameter'!$E$19)*'Data &amp; Parameter'!$E$20*'Data &amp; Parameter'!$E$37*N2470</f>
        <v>0</v>
      </c>
      <c r="P2470">
        <f>ROUNDUP(IF(D2470&gt;$D$4,0,($D$4-D2470+1)/365),0)</f>
        <v>0</v>
      </c>
      <c r="Q2470">
        <f>ROUNDUP(IF(D2470&gt;$D$5,0,($D$5-D2470+1)/365),0)</f>
        <v>0</v>
      </c>
      <c r="R2470" s="28">
        <f>IF(OR(P2470=1,Q2470=1),IF(D2470+364&lt;=$D$5,(D2470+364-$D$4+1)/365,IF(D2470&gt;$D$4,($D$5-D2470+1)/365,$D$6/365)),0)</f>
        <v>0</v>
      </c>
      <c r="S2470" s="28">
        <f>'Data &amp; Parameter'!$E$16*'Data &amp; Parameter'!$E$17*('Data &amp; Parameter'!$E$18+'Data &amp; Parameter'!$E$19)*'Data &amp; Parameter'!$E$20*'Data &amp; Parameter'!$E$37*R2470</f>
        <v>0</v>
      </c>
      <c r="T2470" s="28">
        <f t="shared" si="38"/>
        <v>0</v>
      </c>
    </row>
    <row r="2471" spans="1:20" ht="15.75" customHeight="1" x14ac:dyDescent="0.35">
      <c r="A2471">
        <v>2464</v>
      </c>
      <c r="B2471" s="76">
        <v>44238.458032407405</v>
      </c>
      <c r="C2471" s="1" t="s">
        <v>7807</v>
      </c>
      <c r="D2471" s="76">
        <v>44238.458587962959</v>
      </c>
      <c r="E2471" s="1" t="s">
        <v>7808</v>
      </c>
      <c r="F2471" s="1" t="s">
        <v>7809</v>
      </c>
      <c r="G2471" s="1" t="s">
        <v>123</v>
      </c>
      <c r="H2471" s="1" t="s">
        <v>124</v>
      </c>
      <c r="I2471" s="1" t="s">
        <v>125</v>
      </c>
      <c r="J2471" s="1" t="s">
        <v>7528</v>
      </c>
      <c r="K2471" s="1" t="s">
        <v>7657</v>
      </c>
      <c r="L2471">
        <f>ROUNDUP(IF(B2471&gt;$D$4,0,($D$4-B2471+1)/365),0)</f>
        <v>0</v>
      </c>
      <c r="M2471">
        <f>ROUNDUP(IF(B2471&gt;$D$5,0,($D$5-B2471+1)/365),0)</f>
        <v>0</v>
      </c>
      <c r="N2471" s="28">
        <f>IF(OR(L2471=1,M2471=1),IF(B2471+364&lt;=$D$5,(B2471+364-$D$4+1)/365,IF(B2471&gt;$D$4,($D$5-B2471+1)/365,$D$6/365)),0)</f>
        <v>0</v>
      </c>
      <c r="O2471" s="28">
        <f>'Data &amp; Parameter'!$E$16*'Data &amp; Parameter'!$E$17*('Data &amp; Parameter'!$E$18+'Data &amp; Parameter'!$E$19)*'Data &amp; Parameter'!$E$20*'Data &amp; Parameter'!$E$37*N2471</f>
        <v>0</v>
      </c>
      <c r="P2471">
        <f>ROUNDUP(IF(D2471&gt;$D$4,0,($D$4-D2471+1)/365),0)</f>
        <v>0</v>
      </c>
      <c r="Q2471">
        <f>ROUNDUP(IF(D2471&gt;$D$5,0,($D$5-D2471+1)/365),0)</f>
        <v>0</v>
      </c>
      <c r="R2471" s="28">
        <f>IF(OR(P2471=1,Q2471=1),IF(D2471+364&lt;=$D$5,(D2471+364-$D$4+1)/365,IF(D2471&gt;$D$4,($D$5-D2471+1)/365,$D$6/365)),0)</f>
        <v>0</v>
      </c>
      <c r="S2471" s="28">
        <f>'Data &amp; Parameter'!$E$16*'Data &amp; Parameter'!$E$17*('Data &amp; Parameter'!$E$18+'Data &amp; Parameter'!$E$19)*'Data &amp; Parameter'!$E$20*'Data &amp; Parameter'!$E$37*R2471</f>
        <v>0</v>
      </c>
      <c r="T2471" s="28">
        <f t="shared" si="38"/>
        <v>0</v>
      </c>
    </row>
    <row r="2472" spans="1:20" ht="15.75" customHeight="1" x14ac:dyDescent="0.35">
      <c r="A2472">
        <v>2465</v>
      </c>
      <c r="B2472" s="76">
        <v>44238.458622685182</v>
      </c>
      <c r="C2472" s="1" t="s">
        <v>7810</v>
      </c>
      <c r="D2472" s="76">
        <v>44238.4612037037</v>
      </c>
      <c r="E2472" s="1" t="s">
        <v>7811</v>
      </c>
      <c r="F2472" s="1" t="s">
        <v>7812</v>
      </c>
      <c r="G2472" s="1" t="s">
        <v>123</v>
      </c>
      <c r="H2472" s="1" t="s">
        <v>124</v>
      </c>
      <c r="I2472" s="1" t="s">
        <v>125</v>
      </c>
      <c r="J2472" s="1" t="s">
        <v>7528</v>
      </c>
      <c r="K2472" s="1" t="s">
        <v>7813</v>
      </c>
      <c r="L2472">
        <f>ROUNDUP(IF(B2472&gt;$D$4,0,($D$4-B2472+1)/365),0)</f>
        <v>0</v>
      </c>
      <c r="M2472">
        <f>ROUNDUP(IF(B2472&gt;$D$5,0,($D$5-B2472+1)/365),0)</f>
        <v>0</v>
      </c>
      <c r="N2472" s="28">
        <f>IF(OR(L2472=1,M2472=1),IF(B2472+364&lt;=$D$5,(B2472+364-$D$4+1)/365,IF(B2472&gt;$D$4,($D$5-B2472+1)/365,$D$6/365)),0)</f>
        <v>0</v>
      </c>
      <c r="O2472" s="28">
        <f>'Data &amp; Parameter'!$E$16*'Data &amp; Parameter'!$E$17*('Data &amp; Parameter'!$E$18+'Data &amp; Parameter'!$E$19)*'Data &amp; Parameter'!$E$20*'Data &amp; Parameter'!$E$37*N2472</f>
        <v>0</v>
      </c>
      <c r="P2472">
        <f>ROUNDUP(IF(D2472&gt;$D$4,0,($D$4-D2472+1)/365),0)</f>
        <v>0</v>
      </c>
      <c r="Q2472">
        <f>ROUNDUP(IF(D2472&gt;$D$5,0,($D$5-D2472+1)/365),0)</f>
        <v>0</v>
      </c>
      <c r="R2472" s="28">
        <f>IF(OR(P2472=1,Q2472=1),IF(D2472+364&lt;=$D$5,(D2472+364-$D$4+1)/365,IF(D2472&gt;$D$4,($D$5-D2472+1)/365,$D$6/365)),0)</f>
        <v>0</v>
      </c>
      <c r="S2472" s="28">
        <f>'Data &amp; Parameter'!$E$16*'Data &amp; Parameter'!$E$17*('Data &amp; Parameter'!$E$18+'Data &amp; Parameter'!$E$19)*'Data &amp; Parameter'!$E$20*'Data &amp; Parameter'!$E$37*R2472</f>
        <v>0</v>
      </c>
      <c r="T2472" s="28">
        <f t="shared" si="38"/>
        <v>0</v>
      </c>
    </row>
    <row r="2473" spans="1:20" ht="15.75" customHeight="1" x14ac:dyDescent="0.35">
      <c r="A2473">
        <v>2466</v>
      </c>
      <c r="B2473" s="76">
        <v>44238.459224537037</v>
      </c>
      <c r="C2473" s="1" t="s">
        <v>7814</v>
      </c>
      <c r="D2473" s="76">
        <v>44238.459814814814</v>
      </c>
      <c r="E2473" s="1" t="s">
        <v>7815</v>
      </c>
      <c r="F2473" s="1" t="s">
        <v>7816</v>
      </c>
      <c r="G2473" s="1" t="s">
        <v>123</v>
      </c>
      <c r="H2473" s="1" t="s">
        <v>503</v>
      </c>
      <c r="I2473" s="1" t="s">
        <v>125</v>
      </c>
      <c r="J2473" s="1" t="s">
        <v>7697</v>
      </c>
      <c r="K2473" s="1" t="s">
        <v>7718</v>
      </c>
      <c r="L2473">
        <f>ROUNDUP(IF(B2473&gt;$D$4,0,($D$4-B2473+1)/365),0)</f>
        <v>0</v>
      </c>
      <c r="M2473">
        <f>ROUNDUP(IF(B2473&gt;$D$5,0,($D$5-B2473+1)/365),0)</f>
        <v>0</v>
      </c>
      <c r="N2473" s="28">
        <f>IF(OR(L2473=1,M2473=1),IF(B2473+364&lt;=$D$5,(B2473+364-$D$4+1)/365,IF(B2473&gt;$D$4,($D$5-B2473+1)/365,$D$6/365)),0)</f>
        <v>0</v>
      </c>
      <c r="O2473" s="28">
        <f>'Data &amp; Parameter'!$E$16*'Data &amp; Parameter'!$E$17*('Data &amp; Parameter'!$E$18+'Data &amp; Parameter'!$E$19)*'Data &amp; Parameter'!$E$20*'Data &amp; Parameter'!$E$37*N2473</f>
        <v>0</v>
      </c>
      <c r="P2473">
        <f>ROUNDUP(IF(D2473&gt;$D$4,0,($D$4-D2473+1)/365),0)</f>
        <v>0</v>
      </c>
      <c r="Q2473">
        <f>ROUNDUP(IF(D2473&gt;$D$5,0,($D$5-D2473+1)/365),0)</f>
        <v>0</v>
      </c>
      <c r="R2473" s="28">
        <f>IF(OR(P2473=1,Q2473=1),IF(D2473+364&lt;=$D$5,(D2473+364-$D$4+1)/365,IF(D2473&gt;$D$4,($D$5-D2473+1)/365,$D$6/365)),0)</f>
        <v>0</v>
      </c>
      <c r="S2473" s="28">
        <f>'Data &amp; Parameter'!$E$16*'Data &amp; Parameter'!$E$17*('Data &amp; Parameter'!$E$18+'Data &amp; Parameter'!$E$19)*'Data &amp; Parameter'!$E$20*'Data &amp; Parameter'!$E$37*R2473</f>
        <v>0</v>
      </c>
      <c r="T2473" s="28">
        <f t="shared" si="38"/>
        <v>0</v>
      </c>
    </row>
    <row r="2474" spans="1:20" ht="15.75" customHeight="1" x14ac:dyDescent="0.35">
      <c r="A2474">
        <v>2467</v>
      </c>
      <c r="B2474" s="76">
        <v>44238.460879629631</v>
      </c>
      <c r="C2474" s="1" t="s">
        <v>7817</v>
      </c>
      <c r="D2474" s="76">
        <v>44238.462349537032</v>
      </c>
      <c r="E2474" s="1" t="s">
        <v>7818</v>
      </c>
      <c r="F2474" s="1" t="s">
        <v>7819</v>
      </c>
      <c r="G2474" s="1" t="s">
        <v>123</v>
      </c>
      <c r="H2474" s="1" t="s">
        <v>729</v>
      </c>
      <c r="I2474" s="1" t="s">
        <v>125</v>
      </c>
      <c r="J2474" s="1" t="s">
        <v>918</v>
      </c>
      <c r="K2474" s="1" t="s">
        <v>918</v>
      </c>
      <c r="L2474">
        <f>ROUNDUP(IF(B2474&gt;$D$4,0,($D$4-B2474+1)/365),0)</f>
        <v>0</v>
      </c>
      <c r="M2474">
        <f>ROUNDUP(IF(B2474&gt;$D$5,0,($D$5-B2474+1)/365),0)</f>
        <v>0</v>
      </c>
      <c r="N2474" s="28">
        <f>IF(OR(L2474=1,M2474=1),IF(B2474+364&lt;=$D$5,(B2474+364-$D$4+1)/365,IF(B2474&gt;$D$4,($D$5-B2474+1)/365,$D$6/365)),0)</f>
        <v>0</v>
      </c>
      <c r="O2474" s="28">
        <f>'Data &amp; Parameter'!$E$16*'Data &amp; Parameter'!$E$17*('Data &amp; Parameter'!$E$18+'Data &amp; Parameter'!$E$19)*'Data &amp; Parameter'!$E$20*'Data &amp; Parameter'!$E$37*N2474</f>
        <v>0</v>
      </c>
      <c r="P2474">
        <f>ROUNDUP(IF(D2474&gt;$D$4,0,($D$4-D2474+1)/365),0)</f>
        <v>0</v>
      </c>
      <c r="Q2474">
        <f>ROUNDUP(IF(D2474&gt;$D$5,0,($D$5-D2474+1)/365),0)</f>
        <v>0</v>
      </c>
      <c r="R2474" s="28">
        <f>IF(OR(P2474=1,Q2474=1),IF(D2474+364&lt;=$D$5,(D2474+364-$D$4+1)/365,IF(D2474&gt;$D$4,($D$5-D2474+1)/365,$D$6/365)),0)</f>
        <v>0</v>
      </c>
      <c r="S2474" s="28">
        <f>'Data &amp; Parameter'!$E$16*'Data &amp; Parameter'!$E$17*('Data &amp; Parameter'!$E$18+'Data &amp; Parameter'!$E$19)*'Data &amp; Parameter'!$E$20*'Data &amp; Parameter'!$E$37*R2474</f>
        <v>0</v>
      </c>
      <c r="T2474" s="28">
        <f t="shared" si="38"/>
        <v>0</v>
      </c>
    </row>
    <row r="2475" spans="1:20" ht="15.75" customHeight="1" x14ac:dyDescent="0.35">
      <c r="A2475">
        <v>2468</v>
      </c>
      <c r="B2475" s="76">
        <v>44238.462245370371</v>
      </c>
      <c r="C2475" s="1" t="s">
        <v>7820</v>
      </c>
      <c r="D2475" s="76">
        <v>44238.462974537033</v>
      </c>
      <c r="E2475" s="1" t="s">
        <v>7821</v>
      </c>
      <c r="F2475" s="1" t="s">
        <v>7822</v>
      </c>
      <c r="G2475" s="1" t="s">
        <v>123</v>
      </c>
      <c r="H2475" s="1" t="s">
        <v>124</v>
      </c>
      <c r="I2475" s="1" t="s">
        <v>125</v>
      </c>
      <c r="J2475" s="1" t="s">
        <v>7528</v>
      </c>
      <c r="K2475" s="1" t="s">
        <v>7657</v>
      </c>
      <c r="L2475">
        <f>ROUNDUP(IF(B2475&gt;$D$4,0,($D$4-B2475+1)/365),0)</f>
        <v>0</v>
      </c>
      <c r="M2475">
        <f>ROUNDUP(IF(B2475&gt;$D$5,0,($D$5-B2475+1)/365),0)</f>
        <v>0</v>
      </c>
      <c r="N2475" s="28">
        <f>IF(OR(L2475=1,M2475=1),IF(B2475+364&lt;=$D$5,(B2475+364-$D$4+1)/365,IF(B2475&gt;$D$4,($D$5-B2475+1)/365,$D$6/365)),0)</f>
        <v>0</v>
      </c>
      <c r="O2475" s="28">
        <f>'Data &amp; Parameter'!$E$16*'Data &amp; Parameter'!$E$17*('Data &amp; Parameter'!$E$18+'Data &amp; Parameter'!$E$19)*'Data &amp; Parameter'!$E$20*'Data &amp; Parameter'!$E$37*N2475</f>
        <v>0</v>
      </c>
      <c r="P2475">
        <f>ROUNDUP(IF(D2475&gt;$D$4,0,($D$4-D2475+1)/365),0)</f>
        <v>0</v>
      </c>
      <c r="Q2475">
        <f>ROUNDUP(IF(D2475&gt;$D$5,0,($D$5-D2475+1)/365),0)</f>
        <v>0</v>
      </c>
      <c r="R2475" s="28">
        <f>IF(OR(P2475=1,Q2475=1),IF(D2475+364&lt;=$D$5,(D2475+364-$D$4+1)/365,IF(D2475&gt;$D$4,($D$5-D2475+1)/365,$D$6/365)),0)</f>
        <v>0</v>
      </c>
      <c r="S2475" s="28">
        <f>'Data &amp; Parameter'!$E$16*'Data &amp; Parameter'!$E$17*('Data &amp; Parameter'!$E$18+'Data &amp; Parameter'!$E$19)*'Data &amp; Parameter'!$E$20*'Data &amp; Parameter'!$E$37*R2475</f>
        <v>0</v>
      </c>
      <c r="T2475" s="28">
        <f t="shared" si="38"/>
        <v>0</v>
      </c>
    </row>
    <row r="2476" spans="1:20" ht="15.75" customHeight="1" x14ac:dyDescent="0.35">
      <c r="A2476">
        <v>2469</v>
      </c>
      <c r="B2476" s="76">
        <v>44238.462870370371</v>
      </c>
      <c r="C2476" s="1" t="s">
        <v>7823</v>
      </c>
      <c r="D2476" s="76">
        <v>44238.464594907404</v>
      </c>
      <c r="E2476" s="1" t="s">
        <v>7824</v>
      </c>
      <c r="F2476" s="1" t="s">
        <v>7825</v>
      </c>
      <c r="G2476" s="1" t="s">
        <v>123</v>
      </c>
      <c r="H2476" s="1" t="s">
        <v>503</v>
      </c>
      <c r="I2476" s="1" t="s">
        <v>125</v>
      </c>
      <c r="J2476" s="1" t="s">
        <v>7697</v>
      </c>
      <c r="K2476" s="1" t="s">
        <v>7718</v>
      </c>
      <c r="L2476">
        <f>ROUNDUP(IF(B2476&gt;$D$4,0,($D$4-B2476+1)/365),0)</f>
        <v>0</v>
      </c>
      <c r="M2476">
        <f>ROUNDUP(IF(B2476&gt;$D$5,0,($D$5-B2476+1)/365),0)</f>
        <v>0</v>
      </c>
      <c r="N2476" s="28">
        <f>IF(OR(L2476=1,M2476=1),IF(B2476+364&lt;=$D$5,(B2476+364-$D$4+1)/365,IF(B2476&gt;$D$4,($D$5-B2476+1)/365,$D$6/365)),0)</f>
        <v>0</v>
      </c>
      <c r="O2476" s="28">
        <f>'Data &amp; Parameter'!$E$16*'Data &amp; Parameter'!$E$17*('Data &amp; Parameter'!$E$18+'Data &amp; Parameter'!$E$19)*'Data &amp; Parameter'!$E$20*'Data &amp; Parameter'!$E$37*N2476</f>
        <v>0</v>
      </c>
      <c r="P2476">
        <f>ROUNDUP(IF(D2476&gt;$D$4,0,($D$4-D2476+1)/365),0)</f>
        <v>0</v>
      </c>
      <c r="Q2476">
        <f>ROUNDUP(IF(D2476&gt;$D$5,0,($D$5-D2476+1)/365),0)</f>
        <v>0</v>
      </c>
      <c r="R2476" s="28">
        <f>IF(OR(P2476=1,Q2476=1),IF(D2476+364&lt;=$D$5,(D2476+364-$D$4+1)/365,IF(D2476&gt;$D$4,($D$5-D2476+1)/365,$D$6/365)),0)</f>
        <v>0</v>
      </c>
      <c r="S2476" s="28">
        <f>'Data &amp; Parameter'!$E$16*'Data &amp; Parameter'!$E$17*('Data &amp; Parameter'!$E$18+'Data &amp; Parameter'!$E$19)*'Data &amp; Parameter'!$E$20*'Data &amp; Parameter'!$E$37*R2476</f>
        <v>0</v>
      </c>
      <c r="T2476" s="28">
        <f t="shared" si="38"/>
        <v>0</v>
      </c>
    </row>
    <row r="2477" spans="1:20" ht="15.75" customHeight="1" x14ac:dyDescent="0.35">
      <c r="A2477">
        <v>2470</v>
      </c>
      <c r="B2477" s="76">
        <v>44238.464247685188</v>
      </c>
      <c r="C2477" s="1" t="s">
        <v>7826</v>
      </c>
      <c r="D2477" s="76">
        <v>44238.465057870373</v>
      </c>
      <c r="E2477" s="1" t="s">
        <v>7827</v>
      </c>
      <c r="F2477" s="1" t="s">
        <v>7828</v>
      </c>
      <c r="G2477" s="1" t="s">
        <v>123</v>
      </c>
      <c r="H2477" s="1" t="s">
        <v>124</v>
      </c>
      <c r="I2477" s="1" t="s">
        <v>125</v>
      </c>
      <c r="J2477" s="1" t="s">
        <v>7528</v>
      </c>
      <c r="K2477" s="1" t="s">
        <v>7784</v>
      </c>
      <c r="L2477">
        <f>ROUNDUP(IF(B2477&gt;$D$4,0,($D$4-B2477+1)/365),0)</f>
        <v>0</v>
      </c>
      <c r="M2477">
        <f>ROUNDUP(IF(B2477&gt;$D$5,0,($D$5-B2477+1)/365),0)</f>
        <v>0</v>
      </c>
      <c r="N2477" s="28">
        <f>IF(OR(L2477=1,M2477=1),IF(B2477+364&lt;=$D$5,(B2477+364-$D$4+1)/365,IF(B2477&gt;$D$4,($D$5-B2477+1)/365,$D$6/365)),0)</f>
        <v>0</v>
      </c>
      <c r="O2477" s="28">
        <f>'Data &amp; Parameter'!$E$16*'Data &amp; Parameter'!$E$17*('Data &amp; Parameter'!$E$18+'Data &amp; Parameter'!$E$19)*'Data &amp; Parameter'!$E$20*'Data &amp; Parameter'!$E$37*N2477</f>
        <v>0</v>
      </c>
      <c r="P2477">
        <f>ROUNDUP(IF(D2477&gt;$D$4,0,($D$4-D2477+1)/365),0)</f>
        <v>0</v>
      </c>
      <c r="Q2477">
        <f>ROUNDUP(IF(D2477&gt;$D$5,0,($D$5-D2477+1)/365),0)</f>
        <v>0</v>
      </c>
      <c r="R2477" s="28">
        <f>IF(OR(P2477=1,Q2477=1),IF(D2477+364&lt;=$D$5,(D2477+364-$D$4+1)/365,IF(D2477&gt;$D$4,($D$5-D2477+1)/365,$D$6/365)),0)</f>
        <v>0</v>
      </c>
      <c r="S2477" s="28">
        <f>'Data &amp; Parameter'!$E$16*'Data &amp; Parameter'!$E$17*('Data &amp; Parameter'!$E$18+'Data &amp; Parameter'!$E$19)*'Data &amp; Parameter'!$E$20*'Data &amp; Parameter'!$E$37*R2477</f>
        <v>0</v>
      </c>
      <c r="T2477" s="28">
        <f t="shared" si="38"/>
        <v>0</v>
      </c>
    </row>
    <row r="2478" spans="1:20" ht="15.75" customHeight="1" x14ac:dyDescent="0.35">
      <c r="A2478">
        <v>2471</v>
      </c>
      <c r="B2478" s="76">
        <v>44238.465462962966</v>
      </c>
      <c r="C2478" s="1" t="s">
        <v>7829</v>
      </c>
      <c r="D2478" s="76">
        <v>44238.466608796298</v>
      </c>
      <c r="E2478" s="1" t="s">
        <v>7830</v>
      </c>
      <c r="F2478" s="1" t="s">
        <v>7831</v>
      </c>
      <c r="G2478" s="1" t="s">
        <v>123</v>
      </c>
      <c r="H2478" s="1" t="s">
        <v>124</v>
      </c>
      <c r="I2478" s="1" t="s">
        <v>125</v>
      </c>
      <c r="J2478" s="1" t="s">
        <v>7528</v>
      </c>
      <c r="K2478" s="1" t="s">
        <v>7657</v>
      </c>
      <c r="L2478">
        <f>ROUNDUP(IF(B2478&gt;$D$4,0,($D$4-B2478+1)/365),0)</f>
        <v>0</v>
      </c>
      <c r="M2478">
        <f>ROUNDUP(IF(B2478&gt;$D$5,0,($D$5-B2478+1)/365),0)</f>
        <v>0</v>
      </c>
      <c r="N2478" s="28">
        <f>IF(OR(L2478=1,M2478=1),IF(B2478+364&lt;=$D$5,(B2478+364-$D$4+1)/365,IF(B2478&gt;$D$4,($D$5-B2478+1)/365,$D$6/365)),0)</f>
        <v>0</v>
      </c>
      <c r="O2478" s="28">
        <f>'Data &amp; Parameter'!$E$16*'Data &amp; Parameter'!$E$17*('Data &amp; Parameter'!$E$18+'Data &amp; Parameter'!$E$19)*'Data &amp; Parameter'!$E$20*'Data &amp; Parameter'!$E$37*N2478</f>
        <v>0</v>
      </c>
      <c r="P2478">
        <f>ROUNDUP(IF(D2478&gt;$D$4,0,($D$4-D2478+1)/365),0)</f>
        <v>0</v>
      </c>
      <c r="Q2478">
        <f>ROUNDUP(IF(D2478&gt;$D$5,0,($D$5-D2478+1)/365),0)</f>
        <v>0</v>
      </c>
      <c r="R2478" s="28">
        <f>IF(OR(P2478=1,Q2478=1),IF(D2478+364&lt;=$D$5,(D2478+364-$D$4+1)/365,IF(D2478&gt;$D$4,($D$5-D2478+1)/365,$D$6/365)),0)</f>
        <v>0</v>
      </c>
      <c r="S2478" s="28">
        <f>'Data &amp; Parameter'!$E$16*'Data &amp; Parameter'!$E$17*('Data &amp; Parameter'!$E$18+'Data &amp; Parameter'!$E$19)*'Data &amp; Parameter'!$E$20*'Data &amp; Parameter'!$E$37*R2478</f>
        <v>0</v>
      </c>
      <c r="T2478" s="28">
        <f t="shared" si="38"/>
        <v>0</v>
      </c>
    </row>
    <row r="2479" spans="1:20" ht="15.75" customHeight="1" x14ac:dyDescent="0.35">
      <c r="A2479">
        <v>2472</v>
      </c>
      <c r="B2479" s="76">
        <v>44238.4683912037</v>
      </c>
      <c r="C2479" s="1" t="s">
        <v>7832</v>
      </c>
      <c r="D2479" s="76">
        <v>44238.468842592592</v>
      </c>
      <c r="E2479" s="1" t="s">
        <v>7833</v>
      </c>
      <c r="F2479" s="1" t="s">
        <v>7834</v>
      </c>
      <c r="G2479" s="1" t="s">
        <v>123</v>
      </c>
      <c r="H2479" s="1" t="s">
        <v>124</v>
      </c>
      <c r="I2479" s="1" t="s">
        <v>125</v>
      </c>
      <c r="J2479" s="1" t="s">
        <v>7528</v>
      </c>
      <c r="K2479" s="1" t="s">
        <v>7777</v>
      </c>
      <c r="L2479">
        <f>ROUNDUP(IF(B2479&gt;$D$4,0,($D$4-B2479+1)/365),0)</f>
        <v>0</v>
      </c>
      <c r="M2479">
        <f>ROUNDUP(IF(B2479&gt;$D$5,0,($D$5-B2479+1)/365),0)</f>
        <v>0</v>
      </c>
      <c r="N2479" s="28">
        <f>IF(OR(L2479=1,M2479=1),IF(B2479+364&lt;=$D$5,(B2479+364-$D$4+1)/365,IF(B2479&gt;$D$4,($D$5-B2479+1)/365,$D$6/365)),0)</f>
        <v>0</v>
      </c>
      <c r="O2479" s="28">
        <f>'Data &amp; Parameter'!$E$16*'Data &amp; Parameter'!$E$17*('Data &amp; Parameter'!$E$18+'Data &amp; Parameter'!$E$19)*'Data &amp; Parameter'!$E$20*'Data &amp; Parameter'!$E$37*N2479</f>
        <v>0</v>
      </c>
      <c r="P2479">
        <f>ROUNDUP(IF(D2479&gt;$D$4,0,($D$4-D2479+1)/365),0)</f>
        <v>0</v>
      </c>
      <c r="Q2479">
        <f>ROUNDUP(IF(D2479&gt;$D$5,0,($D$5-D2479+1)/365),0)</f>
        <v>0</v>
      </c>
      <c r="R2479" s="28">
        <f>IF(OR(P2479=1,Q2479=1),IF(D2479+364&lt;=$D$5,(D2479+364-$D$4+1)/365,IF(D2479&gt;$D$4,($D$5-D2479+1)/365,$D$6/365)),0)</f>
        <v>0</v>
      </c>
      <c r="S2479" s="28">
        <f>'Data &amp; Parameter'!$E$16*'Data &amp; Parameter'!$E$17*('Data &amp; Parameter'!$E$18+'Data &amp; Parameter'!$E$19)*'Data &amp; Parameter'!$E$20*'Data &amp; Parameter'!$E$37*R2479</f>
        <v>0</v>
      </c>
      <c r="T2479" s="28">
        <f t="shared" si="38"/>
        <v>0</v>
      </c>
    </row>
    <row r="2480" spans="1:20" ht="15.75" customHeight="1" x14ac:dyDescent="0.35">
      <c r="A2480">
        <v>2473</v>
      </c>
      <c r="B2480" s="76">
        <v>44238.469872685186</v>
      </c>
      <c r="C2480" s="1" t="s">
        <v>7835</v>
      </c>
      <c r="D2480" s="76">
        <v>44238.470868055556</v>
      </c>
      <c r="E2480" s="1" t="s">
        <v>7836</v>
      </c>
      <c r="F2480" s="1" t="s">
        <v>7837</v>
      </c>
      <c r="G2480" s="1" t="s">
        <v>123</v>
      </c>
      <c r="H2480" s="1" t="s">
        <v>124</v>
      </c>
      <c r="I2480" s="1" t="s">
        <v>125</v>
      </c>
      <c r="J2480" s="1" t="s">
        <v>7528</v>
      </c>
      <c r="K2480" s="1" t="s">
        <v>7657</v>
      </c>
      <c r="L2480">
        <f>ROUNDUP(IF(B2480&gt;$D$4,0,($D$4-B2480+1)/365),0)</f>
        <v>0</v>
      </c>
      <c r="M2480">
        <f>ROUNDUP(IF(B2480&gt;$D$5,0,($D$5-B2480+1)/365),0)</f>
        <v>0</v>
      </c>
      <c r="N2480" s="28">
        <f>IF(OR(L2480=1,M2480=1),IF(B2480+364&lt;=$D$5,(B2480+364-$D$4+1)/365,IF(B2480&gt;$D$4,($D$5-B2480+1)/365,$D$6/365)),0)</f>
        <v>0</v>
      </c>
      <c r="O2480" s="28">
        <f>'Data &amp; Parameter'!$E$16*'Data &amp; Parameter'!$E$17*('Data &amp; Parameter'!$E$18+'Data &amp; Parameter'!$E$19)*'Data &amp; Parameter'!$E$20*'Data &amp; Parameter'!$E$37*N2480</f>
        <v>0</v>
      </c>
      <c r="P2480">
        <f>ROUNDUP(IF(D2480&gt;$D$4,0,($D$4-D2480+1)/365),0)</f>
        <v>0</v>
      </c>
      <c r="Q2480">
        <f>ROUNDUP(IF(D2480&gt;$D$5,0,($D$5-D2480+1)/365),0)</f>
        <v>0</v>
      </c>
      <c r="R2480" s="28">
        <f>IF(OR(P2480=1,Q2480=1),IF(D2480+364&lt;=$D$5,(D2480+364-$D$4+1)/365,IF(D2480&gt;$D$4,($D$5-D2480+1)/365,$D$6/365)),0)</f>
        <v>0</v>
      </c>
      <c r="S2480" s="28">
        <f>'Data &amp; Parameter'!$E$16*'Data &amp; Parameter'!$E$17*('Data &amp; Parameter'!$E$18+'Data &amp; Parameter'!$E$19)*'Data &amp; Parameter'!$E$20*'Data &amp; Parameter'!$E$37*R2480</f>
        <v>0</v>
      </c>
      <c r="T2480" s="28">
        <f t="shared" si="38"/>
        <v>0</v>
      </c>
    </row>
    <row r="2481" spans="1:20" ht="15.75" customHeight="1" x14ac:dyDescent="0.35">
      <c r="A2481">
        <v>2474</v>
      </c>
      <c r="B2481" s="76">
        <v>44238.471493055556</v>
      </c>
      <c r="C2481" s="1" t="s">
        <v>7838</v>
      </c>
      <c r="D2481" s="76">
        <v>44238.471909722226</v>
      </c>
      <c r="E2481" s="1" t="s">
        <v>7839</v>
      </c>
      <c r="F2481" s="1" t="s">
        <v>7840</v>
      </c>
      <c r="G2481" s="1" t="s">
        <v>123</v>
      </c>
      <c r="H2481" s="1" t="s">
        <v>124</v>
      </c>
      <c r="I2481" s="1" t="s">
        <v>125</v>
      </c>
      <c r="J2481" s="1" t="s">
        <v>7528</v>
      </c>
      <c r="K2481" s="1" t="s">
        <v>7777</v>
      </c>
      <c r="L2481">
        <f>ROUNDUP(IF(B2481&gt;$D$4,0,($D$4-B2481+1)/365),0)</f>
        <v>0</v>
      </c>
      <c r="M2481">
        <f>ROUNDUP(IF(B2481&gt;$D$5,0,($D$5-B2481+1)/365),0)</f>
        <v>0</v>
      </c>
      <c r="N2481" s="28">
        <f>IF(OR(L2481=1,M2481=1),IF(B2481+364&lt;=$D$5,(B2481+364-$D$4+1)/365,IF(B2481&gt;$D$4,($D$5-B2481+1)/365,$D$6/365)),0)</f>
        <v>0</v>
      </c>
      <c r="O2481" s="28">
        <f>'Data &amp; Parameter'!$E$16*'Data &amp; Parameter'!$E$17*('Data &amp; Parameter'!$E$18+'Data &amp; Parameter'!$E$19)*'Data &amp; Parameter'!$E$20*'Data &amp; Parameter'!$E$37*N2481</f>
        <v>0</v>
      </c>
      <c r="P2481">
        <f>ROUNDUP(IF(D2481&gt;$D$4,0,($D$4-D2481+1)/365),0)</f>
        <v>0</v>
      </c>
      <c r="Q2481">
        <f>ROUNDUP(IF(D2481&gt;$D$5,0,($D$5-D2481+1)/365),0)</f>
        <v>0</v>
      </c>
      <c r="R2481" s="28">
        <f>IF(OR(P2481=1,Q2481=1),IF(D2481+364&lt;=$D$5,(D2481+364-$D$4+1)/365,IF(D2481&gt;$D$4,($D$5-D2481+1)/365,$D$6/365)),0)</f>
        <v>0</v>
      </c>
      <c r="S2481" s="28">
        <f>'Data &amp; Parameter'!$E$16*'Data &amp; Parameter'!$E$17*('Data &amp; Parameter'!$E$18+'Data &amp; Parameter'!$E$19)*'Data &amp; Parameter'!$E$20*'Data &amp; Parameter'!$E$37*R2481</f>
        <v>0</v>
      </c>
      <c r="T2481" s="28">
        <f t="shared" si="38"/>
        <v>0</v>
      </c>
    </row>
    <row r="2482" spans="1:20" ht="15.75" customHeight="1" x14ac:dyDescent="0.35">
      <c r="A2482">
        <v>2475</v>
      </c>
      <c r="B2482" s="76">
        <v>44238.471724537041</v>
      </c>
      <c r="C2482" s="1" t="s">
        <v>7841</v>
      </c>
      <c r="D2482" s="76">
        <v>44238.472534722227</v>
      </c>
      <c r="E2482" s="1" t="s">
        <v>7842</v>
      </c>
      <c r="F2482" s="1" t="s">
        <v>7843</v>
      </c>
      <c r="G2482" s="1" t="s">
        <v>123</v>
      </c>
      <c r="H2482" s="1" t="s">
        <v>503</v>
      </c>
      <c r="I2482" s="1" t="s">
        <v>125</v>
      </c>
      <c r="J2482" s="1" t="s">
        <v>7697</v>
      </c>
      <c r="K2482" s="1" t="s">
        <v>7731</v>
      </c>
      <c r="L2482">
        <f>ROUNDUP(IF(B2482&gt;$D$4,0,($D$4-B2482+1)/365),0)</f>
        <v>0</v>
      </c>
      <c r="M2482">
        <f>ROUNDUP(IF(B2482&gt;$D$5,0,($D$5-B2482+1)/365),0)</f>
        <v>0</v>
      </c>
      <c r="N2482" s="28">
        <f>IF(OR(L2482=1,M2482=1),IF(B2482+364&lt;=$D$5,(B2482+364-$D$4+1)/365,IF(B2482&gt;$D$4,($D$5-B2482+1)/365,$D$6/365)),0)</f>
        <v>0</v>
      </c>
      <c r="O2482" s="28">
        <f>'Data &amp; Parameter'!$E$16*'Data &amp; Parameter'!$E$17*('Data &amp; Parameter'!$E$18+'Data &amp; Parameter'!$E$19)*'Data &amp; Parameter'!$E$20*'Data &amp; Parameter'!$E$37*N2482</f>
        <v>0</v>
      </c>
      <c r="P2482">
        <f>ROUNDUP(IF(D2482&gt;$D$4,0,($D$4-D2482+1)/365),0)</f>
        <v>0</v>
      </c>
      <c r="Q2482">
        <f>ROUNDUP(IF(D2482&gt;$D$5,0,($D$5-D2482+1)/365),0)</f>
        <v>0</v>
      </c>
      <c r="R2482" s="28">
        <f>IF(OR(P2482=1,Q2482=1),IF(D2482+364&lt;=$D$5,(D2482+364-$D$4+1)/365,IF(D2482&gt;$D$4,($D$5-D2482+1)/365,$D$6/365)),0)</f>
        <v>0</v>
      </c>
      <c r="S2482" s="28">
        <f>'Data &amp; Parameter'!$E$16*'Data &amp; Parameter'!$E$17*('Data &amp; Parameter'!$E$18+'Data &amp; Parameter'!$E$19)*'Data &amp; Parameter'!$E$20*'Data &amp; Parameter'!$E$37*R2482</f>
        <v>0</v>
      </c>
      <c r="T2482" s="28">
        <f t="shared" si="38"/>
        <v>0</v>
      </c>
    </row>
    <row r="2483" spans="1:20" ht="15.75" customHeight="1" x14ac:dyDescent="0.35">
      <c r="A2483">
        <v>2476</v>
      </c>
      <c r="B2483" s="76">
        <v>44238.472037037034</v>
      </c>
      <c r="C2483" s="1" t="s">
        <v>7844</v>
      </c>
      <c r="D2483" s="76">
        <v>44238.473611111112</v>
      </c>
      <c r="E2483" s="1" t="s">
        <v>7845</v>
      </c>
      <c r="F2483" s="1" t="s">
        <v>7846</v>
      </c>
      <c r="G2483" s="1" t="s">
        <v>123</v>
      </c>
      <c r="H2483" s="1" t="s">
        <v>124</v>
      </c>
      <c r="I2483" s="1" t="s">
        <v>125</v>
      </c>
      <c r="J2483" s="1" t="s">
        <v>918</v>
      </c>
      <c r="K2483" s="1" t="s">
        <v>7847</v>
      </c>
      <c r="L2483">
        <f>ROUNDUP(IF(B2483&gt;$D$4,0,($D$4-B2483+1)/365),0)</f>
        <v>0</v>
      </c>
      <c r="M2483">
        <f>ROUNDUP(IF(B2483&gt;$D$5,0,($D$5-B2483+1)/365),0)</f>
        <v>0</v>
      </c>
      <c r="N2483" s="28">
        <f>IF(OR(L2483=1,M2483=1),IF(B2483+364&lt;=$D$5,(B2483+364-$D$4+1)/365,IF(B2483&gt;$D$4,($D$5-B2483+1)/365,$D$6/365)),0)</f>
        <v>0</v>
      </c>
      <c r="O2483" s="28">
        <f>'Data &amp; Parameter'!$E$16*'Data &amp; Parameter'!$E$17*('Data &amp; Parameter'!$E$18+'Data &amp; Parameter'!$E$19)*'Data &amp; Parameter'!$E$20*'Data &amp; Parameter'!$E$37*N2483</f>
        <v>0</v>
      </c>
      <c r="P2483">
        <f>ROUNDUP(IF(D2483&gt;$D$4,0,($D$4-D2483+1)/365),0)</f>
        <v>0</v>
      </c>
      <c r="Q2483">
        <f>ROUNDUP(IF(D2483&gt;$D$5,0,($D$5-D2483+1)/365),0)</f>
        <v>0</v>
      </c>
      <c r="R2483" s="28">
        <f>IF(OR(P2483=1,Q2483=1),IF(D2483+364&lt;=$D$5,(D2483+364-$D$4+1)/365,IF(D2483&gt;$D$4,($D$5-D2483+1)/365,$D$6/365)),0)</f>
        <v>0</v>
      </c>
      <c r="S2483" s="28">
        <f>'Data &amp; Parameter'!$E$16*'Data &amp; Parameter'!$E$17*('Data &amp; Parameter'!$E$18+'Data &amp; Parameter'!$E$19)*'Data &amp; Parameter'!$E$20*'Data &amp; Parameter'!$E$37*R2483</f>
        <v>0</v>
      </c>
      <c r="T2483" s="28">
        <f t="shared" si="38"/>
        <v>0</v>
      </c>
    </row>
    <row r="2484" spans="1:20" ht="15.75" customHeight="1" x14ac:dyDescent="0.35">
      <c r="A2484">
        <v>2477</v>
      </c>
      <c r="B2484" s="76">
        <v>44238.472222222219</v>
      </c>
      <c r="C2484" s="1" t="s">
        <v>7848</v>
      </c>
      <c r="D2484" s="76">
        <v>44238.473194444443</v>
      </c>
      <c r="E2484" s="1" t="s">
        <v>7849</v>
      </c>
      <c r="F2484" s="1" t="s">
        <v>7850</v>
      </c>
      <c r="G2484" s="1" t="s">
        <v>123</v>
      </c>
      <c r="H2484" s="1" t="s">
        <v>124</v>
      </c>
      <c r="I2484" s="1" t="s">
        <v>125</v>
      </c>
      <c r="J2484" s="1" t="s">
        <v>918</v>
      </c>
      <c r="K2484" s="1" t="s">
        <v>7851</v>
      </c>
      <c r="L2484">
        <f>ROUNDUP(IF(B2484&gt;$D$4,0,($D$4-B2484+1)/365),0)</f>
        <v>0</v>
      </c>
      <c r="M2484">
        <f>ROUNDUP(IF(B2484&gt;$D$5,0,($D$5-B2484+1)/365),0)</f>
        <v>0</v>
      </c>
      <c r="N2484" s="28">
        <f>IF(OR(L2484=1,M2484=1),IF(B2484+364&lt;=$D$5,(B2484+364-$D$4+1)/365,IF(B2484&gt;$D$4,($D$5-B2484+1)/365,$D$6/365)),0)</f>
        <v>0</v>
      </c>
      <c r="O2484" s="28">
        <f>'Data &amp; Parameter'!$E$16*'Data &amp; Parameter'!$E$17*('Data &amp; Parameter'!$E$18+'Data &amp; Parameter'!$E$19)*'Data &amp; Parameter'!$E$20*'Data &amp; Parameter'!$E$37*N2484</f>
        <v>0</v>
      </c>
      <c r="P2484">
        <f>ROUNDUP(IF(D2484&gt;$D$4,0,($D$4-D2484+1)/365),0)</f>
        <v>0</v>
      </c>
      <c r="Q2484">
        <f>ROUNDUP(IF(D2484&gt;$D$5,0,($D$5-D2484+1)/365),0)</f>
        <v>0</v>
      </c>
      <c r="R2484" s="28">
        <f>IF(OR(P2484=1,Q2484=1),IF(D2484+364&lt;=$D$5,(D2484+364-$D$4+1)/365,IF(D2484&gt;$D$4,($D$5-D2484+1)/365,$D$6/365)),0)</f>
        <v>0</v>
      </c>
      <c r="S2484" s="28">
        <f>'Data &amp; Parameter'!$E$16*'Data &amp; Parameter'!$E$17*('Data &amp; Parameter'!$E$18+'Data &amp; Parameter'!$E$19)*'Data &amp; Parameter'!$E$20*'Data &amp; Parameter'!$E$37*R2484</f>
        <v>0</v>
      </c>
      <c r="T2484" s="28">
        <f t="shared" si="38"/>
        <v>0</v>
      </c>
    </row>
    <row r="2485" spans="1:20" ht="15.75" customHeight="1" x14ac:dyDescent="0.35">
      <c r="A2485">
        <v>2478</v>
      </c>
      <c r="B2485" s="76">
        <v>44238.473263888889</v>
      </c>
      <c r="C2485" s="1" t="s">
        <v>7852</v>
      </c>
      <c r="D2485" s="76">
        <v>44238.473807870367</v>
      </c>
      <c r="E2485" s="1" t="s">
        <v>7853</v>
      </c>
      <c r="F2485" s="1" t="s">
        <v>7854</v>
      </c>
      <c r="G2485" s="1" t="s">
        <v>123</v>
      </c>
      <c r="H2485" s="1" t="s">
        <v>124</v>
      </c>
      <c r="I2485" s="1" t="s">
        <v>125</v>
      </c>
      <c r="J2485" s="1" t="s">
        <v>7528</v>
      </c>
      <c r="K2485" s="1" t="s">
        <v>7657</v>
      </c>
      <c r="L2485">
        <f>ROUNDUP(IF(B2485&gt;$D$4,0,($D$4-B2485+1)/365),0)</f>
        <v>0</v>
      </c>
      <c r="M2485">
        <f>ROUNDUP(IF(B2485&gt;$D$5,0,($D$5-B2485+1)/365),0)</f>
        <v>0</v>
      </c>
      <c r="N2485" s="28">
        <f>IF(OR(L2485=1,M2485=1),IF(B2485+364&lt;=$D$5,(B2485+364-$D$4+1)/365,IF(B2485&gt;$D$4,($D$5-B2485+1)/365,$D$6/365)),0)</f>
        <v>0</v>
      </c>
      <c r="O2485" s="28">
        <f>'Data &amp; Parameter'!$E$16*'Data &amp; Parameter'!$E$17*('Data &amp; Parameter'!$E$18+'Data &amp; Parameter'!$E$19)*'Data &amp; Parameter'!$E$20*'Data &amp; Parameter'!$E$37*N2485</f>
        <v>0</v>
      </c>
      <c r="P2485">
        <f>ROUNDUP(IF(D2485&gt;$D$4,0,($D$4-D2485+1)/365),0)</f>
        <v>0</v>
      </c>
      <c r="Q2485">
        <f>ROUNDUP(IF(D2485&gt;$D$5,0,($D$5-D2485+1)/365),0)</f>
        <v>0</v>
      </c>
      <c r="R2485" s="28">
        <f>IF(OR(P2485=1,Q2485=1),IF(D2485+364&lt;=$D$5,(D2485+364-$D$4+1)/365,IF(D2485&gt;$D$4,($D$5-D2485+1)/365,$D$6/365)),0)</f>
        <v>0</v>
      </c>
      <c r="S2485" s="28">
        <f>'Data &amp; Parameter'!$E$16*'Data &amp; Parameter'!$E$17*('Data &amp; Parameter'!$E$18+'Data &amp; Parameter'!$E$19)*'Data &amp; Parameter'!$E$20*'Data &amp; Parameter'!$E$37*R2485</f>
        <v>0</v>
      </c>
      <c r="T2485" s="28">
        <f t="shared" si="38"/>
        <v>0</v>
      </c>
    </row>
    <row r="2486" spans="1:20" ht="15.75" customHeight="1" x14ac:dyDescent="0.35">
      <c r="A2486">
        <v>2479</v>
      </c>
      <c r="B2486" s="76">
        <v>44238.47493055556</v>
      </c>
      <c r="C2486" s="1" t="s">
        <v>7855</v>
      </c>
      <c r="D2486" s="76">
        <v>44238.475405092591</v>
      </c>
      <c r="E2486" s="1" t="s">
        <v>7856</v>
      </c>
      <c r="F2486" s="1" t="s">
        <v>7857</v>
      </c>
      <c r="G2486" s="1" t="s">
        <v>123</v>
      </c>
      <c r="H2486" s="1" t="s">
        <v>124</v>
      </c>
      <c r="I2486" s="1" t="s">
        <v>125</v>
      </c>
      <c r="J2486" s="1" t="s">
        <v>7528</v>
      </c>
      <c r="K2486" s="1" t="s">
        <v>7777</v>
      </c>
      <c r="L2486">
        <f>ROUNDUP(IF(B2486&gt;$D$4,0,($D$4-B2486+1)/365),0)</f>
        <v>0</v>
      </c>
      <c r="M2486">
        <f>ROUNDUP(IF(B2486&gt;$D$5,0,($D$5-B2486+1)/365),0)</f>
        <v>0</v>
      </c>
      <c r="N2486" s="28">
        <f>IF(OR(L2486=1,M2486=1),IF(B2486+364&lt;=$D$5,(B2486+364-$D$4+1)/365,IF(B2486&gt;$D$4,($D$5-B2486+1)/365,$D$6/365)),0)</f>
        <v>0</v>
      </c>
      <c r="O2486" s="28">
        <f>'Data &amp; Parameter'!$E$16*'Data &amp; Parameter'!$E$17*('Data &amp; Parameter'!$E$18+'Data &amp; Parameter'!$E$19)*'Data &amp; Parameter'!$E$20*'Data &amp; Parameter'!$E$37*N2486</f>
        <v>0</v>
      </c>
      <c r="P2486">
        <f>ROUNDUP(IF(D2486&gt;$D$4,0,($D$4-D2486+1)/365),0)</f>
        <v>0</v>
      </c>
      <c r="Q2486">
        <f>ROUNDUP(IF(D2486&gt;$D$5,0,($D$5-D2486+1)/365),0)</f>
        <v>0</v>
      </c>
      <c r="R2486" s="28">
        <f>IF(OR(P2486=1,Q2486=1),IF(D2486+364&lt;=$D$5,(D2486+364-$D$4+1)/365,IF(D2486&gt;$D$4,($D$5-D2486+1)/365,$D$6/365)),0)</f>
        <v>0</v>
      </c>
      <c r="S2486" s="28">
        <f>'Data &amp; Parameter'!$E$16*'Data &amp; Parameter'!$E$17*('Data &amp; Parameter'!$E$18+'Data &amp; Parameter'!$E$19)*'Data &amp; Parameter'!$E$20*'Data &amp; Parameter'!$E$37*R2486</f>
        <v>0</v>
      </c>
      <c r="T2486" s="28">
        <f t="shared" si="38"/>
        <v>0</v>
      </c>
    </row>
    <row r="2487" spans="1:20" ht="15.75" customHeight="1" x14ac:dyDescent="0.35">
      <c r="A2487">
        <v>2480</v>
      </c>
      <c r="B2487" s="76">
        <v>44238.475972222222</v>
      </c>
      <c r="C2487" s="1" t="s">
        <v>7858</v>
      </c>
      <c r="D2487" s="76">
        <v>44238.476770833338</v>
      </c>
      <c r="E2487" s="1" t="s">
        <v>7859</v>
      </c>
      <c r="F2487" s="1" t="s">
        <v>7860</v>
      </c>
      <c r="G2487" s="1" t="s">
        <v>123</v>
      </c>
      <c r="H2487" s="1" t="s">
        <v>124</v>
      </c>
      <c r="I2487" s="1" t="s">
        <v>125</v>
      </c>
      <c r="J2487" s="1" t="s">
        <v>7528</v>
      </c>
      <c r="K2487" s="1" t="s">
        <v>7657</v>
      </c>
      <c r="L2487">
        <f>ROUNDUP(IF(B2487&gt;$D$4,0,($D$4-B2487+1)/365),0)</f>
        <v>0</v>
      </c>
      <c r="M2487">
        <f>ROUNDUP(IF(B2487&gt;$D$5,0,($D$5-B2487+1)/365),0)</f>
        <v>0</v>
      </c>
      <c r="N2487" s="28">
        <f>IF(OR(L2487=1,M2487=1),IF(B2487+364&lt;=$D$5,(B2487+364-$D$4+1)/365,IF(B2487&gt;$D$4,($D$5-B2487+1)/365,$D$6/365)),0)</f>
        <v>0</v>
      </c>
      <c r="O2487" s="28">
        <f>'Data &amp; Parameter'!$E$16*'Data &amp; Parameter'!$E$17*('Data &amp; Parameter'!$E$18+'Data &amp; Parameter'!$E$19)*'Data &amp; Parameter'!$E$20*'Data &amp; Parameter'!$E$37*N2487</f>
        <v>0</v>
      </c>
      <c r="P2487">
        <f>ROUNDUP(IF(D2487&gt;$D$4,0,($D$4-D2487+1)/365),0)</f>
        <v>0</v>
      </c>
      <c r="Q2487">
        <f>ROUNDUP(IF(D2487&gt;$D$5,0,($D$5-D2487+1)/365),0)</f>
        <v>0</v>
      </c>
      <c r="R2487" s="28">
        <f>IF(OR(P2487=1,Q2487=1),IF(D2487+364&lt;=$D$5,(D2487+364-$D$4+1)/365,IF(D2487&gt;$D$4,($D$5-D2487+1)/365,$D$6/365)),0)</f>
        <v>0</v>
      </c>
      <c r="S2487" s="28">
        <f>'Data &amp; Parameter'!$E$16*'Data &amp; Parameter'!$E$17*('Data &amp; Parameter'!$E$18+'Data &amp; Parameter'!$E$19)*'Data &amp; Parameter'!$E$20*'Data &amp; Parameter'!$E$37*R2487</f>
        <v>0</v>
      </c>
      <c r="T2487" s="28">
        <f t="shared" si="38"/>
        <v>0</v>
      </c>
    </row>
    <row r="2488" spans="1:20" ht="15.75" customHeight="1" x14ac:dyDescent="0.35">
      <c r="A2488">
        <v>2481</v>
      </c>
      <c r="B2488" s="76">
        <v>44238.475995370369</v>
      </c>
      <c r="C2488" s="1" t="s">
        <v>7861</v>
      </c>
      <c r="D2488" s="76">
        <v>44238.476678240739</v>
      </c>
      <c r="E2488" s="1" t="s">
        <v>7862</v>
      </c>
      <c r="F2488" s="1" t="s">
        <v>7863</v>
      </c>
      <c r="G2488" s="1" t="s">
        <v>123</v>
      </c>
      <c r="H2488" s="1" t="s">
        <v>124</v>
      </c>
      <c r="I2488" s="1" t="s">
        <v>125</v>
      </c>
      <c r="J2488" s="1" t="s">
        <v>918</v>
      </c>
      <c r="K2488" s="1" t="s">
        <v>7864</v>
      </c>
      <c r="L2488">
        <f>ROUNDUP(IF(B2488&gt;$D$4,0,($D$4-B2488+1)/365),0)</f>
        <v>0</v>
      </c>
      <c r="M2488">
        <f>ROUNDUP(IF(B2488&gt;$D$5,0,($D$5-B2488+1)/365),0)</f>
        <v>0</v>
      </c>
      <c r="N2488" s="28">
        <f>IF(OR(L2488=1,M2488=1),IF(B2488+364&lt;=$D$5,(B2488+364-$D$4+1)/365,IF(B2488&gt;$D$4,($D$5-B2488+1)/365,$D$6/365)),0)</f>
        <v>0</v>
      </c>
      <c r="O2488" s="28">
        <f>'Data &amp; Parameter'!$E$16*'Data &amp; Parameter'!$E$17*('Data &amp; Parameter'!$E$18+'Data &amp; Parameter'!$E$19)*'Data &amp; Parameter'!$E$20*'Data &amp; Parameter'!$E$37*N2488</f>
        <v>0</v>
      </c>
      <c r="P2488">
        <f>ROUNDUP(IF(D2488&gt;$D$4,0,($D$4-D2488+1)/365),0)</f>
        <v>0</v>
      </c>
      <c r="Q2488">
        <f>ROUNDUP(IF(D2488&gt;$D$5,0,($D$5-D2488+1)/365),0)</f>
        <v>0</v>
      </c>
      <c r="R2488" s="28">
        <f>IF(OR(P2488=1,Q2488=1),IF(D2488+364&lt;=$D$5,(D2488+364-$D$4+1)/365,IF(D2488&gt;$D$4,($D$5-D2488+1)/365,$D$6/365)),0)</f>
        <v>0</v>
      </c>
      <c r="S2488" s="28">
        <f>'Data &amp; Parameter'!$E$16*'Data &amp; Parameter'!$E$17*('Data &amp; Parameter'!$E$18+'Data &amp; Parameter'!$E$19)*'Data &amp; Parameter'!$E$20*'Data &amp; Parameter'!$E$37*R2488</f>
        <v>0</v>
      </c>
      <c r="T2488" s="28">
        <f t="shared" si="38"/>
        <v>0</v>
      </c>
    </row>
    <row r="2489" spans="1:20" ht="15.75" customHeight="1" x14ac:dyDescent="0.35">
      <c r="A2489">
        <v>2482</v>
      </c>
      <c r="B2489" s="76">
        <v>44238.476805555554</v>
      </c>
      <c r="C2489" s="1" t="s">
        <v>7865</v>
      </c>
      <c r="D2489" s="76">
        <v>44238.47791666667</v>
      </c>
      <c r="E2489" s="1" t="s">
        <v>7866</v>
      </c>
      <c r="F2489" s="1" t="s">
        <v>7867</v>
      </c>
      <c r="G2489" s="1" t="s">
        <v>123</v>
      </c>
      <c r="H2489" s="1" t="s">
        <v>503</v>
      </c>
      <c r="I2489" s="1" t="s">
        <v>125</v>
      </c>
      <c r="J2489" s="1" t="s">
        <v>7697</v>
      </c>
      <c r="K2489" s="1" t="s">
        <v>7718</v>
      </c>
      <c r="L2489">
        <f>ROUNDUP(IF(B2489&gt;$D$4,0,($D$4-B2489+1)/365),0)</f>
        <v>0</v>
      </c>
      <c r="M2489">
        <f>ROUNDUP(IF(B2489&gt;$D$5,0,($D$5-B2489+1)/365),0)</f>
        <v>0</v>
      </c>
      <c r="N2489" s="28">
        <f>IF(OR(L2489=1,M2489=1),IF(B2489+364&lt;=$D$5,(B2489+364-$D$4+1)/365,IF(B2489&gt;$D$4,($D$5-B2489+1)/365,$D$6/365)),0)</f>
        <v>0</v>
      </c>
      <c r="O2489" s="28">
        <f>'Data &amp; Parameter'!$E$16*'Data &amp; Parameter'!$E$17*('Data &amp; Parameter'!$E$18+'Data &amp; Parameter'!$E$19)*'Data &amp; Parameter'!$E$20*'Data &amp; Parameter'!$E$37*N2489</f>
        <v>0</v>
      </c>
      <c r="P2489">
        <f>ROUNDUP(IF(D2489&gt;$D$4,0,($D$4-D2489+1)/365),0)</f>
        <v>0</v>
      </c>
      <c r="Q2489">
        <f>ROUNDUP(IF(D2489&gt;$D$5,0,($D$5-D2489+1)/365),0)</f>
        <v>0</v>
      </c>
      <c r="R2489" s="28">
        <f>IF(OR(P2489=1,Q2489=1),IF(D2489+364&lt;=$D$5,(D2489+364-$D$4+1)/365,IF(D2489&gt;$D$4,($D$5-D2489+1)/365,$D$6/365)),0)</f>
        <v>0</v>
      </c>
      <c r="S2489" s="28">
        <f>'Data &amp; Parameter'!$E$16*'Data &amp; Parameter'!$E$17*('Data &amp; Parameter'!$E$18+'Data &amp; Parameter'!$E$19)*'Data &amp; Parameter'!$E$20*'Data &amp; Parameter'!$E$37*R2489</f>
        <v>0</v>
      </c>
      <c r="T2489" s="28">
        <f t="shared" si="38"/>
        <v>0</v>
      </c>
    </row>
    <row r="2490" spans="1:20" ht="15.75" customHeight="1" x14ac:dyDescent="0.35">
      <c r="A2490">
        <v>2483</v>
      </c>
      <c r="B2490" s="76">
        <v>44238.477106481485</v>
      </c>
      <c r="C2490" s="1" t="s">
        <v>7868</v>
      </c>
      <c r="D2490" s="76">
        <v>44238.477847222224</v>
      </c>
      <c r="E2490" s="1" t="s">
        <v>7869</v>
      </c>
      <c r="F2490" s="1" t="s">
        <v>7870</v>
      </c>
      <c r="G2490" s="1" t="s">
        <v>123</v>
      </c>
      <c r="H2490" s="1" t="s">
        <v>729</v>
      </c>
      <c r="I2490" s="1" t="s">
        <v>125</v>
      </c>
      <c r="J2490" s="1" t="s">
        <v>918</v>
      </c>
      <c r="K2490" s="1" t="s">
        <v>7847</v>
      </c>
      <c r="L2490">
        <f>ROUNDUP(IF(B2490&gt;$D$4,0,($D$4-B2490+1)/365),0)</f>
        <v>0</v>
      </c>
      <c r="M2490">
        <f>ROUNDUP(IF(B2490&gt;$D$5,0,($D$5-B2490+1)/365),0)</f>
        <v>0</v>
      </c>
      <c r="N2490" s="28">
        <f>IF(OR(L2490=1,M2490=1),IF(B2490+364&lt;=$D$5,(B2490+364-$D$4+1)/365,IF(B2490&gt;$D$4,($D$5-B2490+1)/365,$D$6/365)),0)</f>
        <v>0</v>
      </c>
      <c r="O2490" s="28">
        <f>'Data &amp; Parameter'!$E$16*'Data &amp; Parameter'!$E$17*('Data &amp; Parameter'!$E$18+'Data &amp; Parameter'!$E$19)*'Data &amp; Parameter'!$E$20*'Data &amp; Parameter'!$E$37*N2490</f>
        <v>0</v>
      </c>
      <c r="P2490">
        <f>ROUNDUP(IF(D2490&gt;$D$4,0,($D$4-D2490+1)/365),0)</f>
        <v>0</v>
      </c>
      <c r="Q2490">
        <f>ROUNDUP(IF(D2490&gt;$D$5,0,($D$5-D2490+1)/365),0)</f>
        <v>0</v>
      </c>
      <c r="R2490" s="28">
        <f>IF(OR(P2490=1,Q2490=1),IF(D2490+364&lt;=$D$5,(D2490+364-$D$4+1)/365,IF(D2490&gt;$D$4,($D$5-D2490+1)/365,$D$6/365)),0)</f>
        <v>0</v>
      </c>
      <c r="S2490" s="28">
        <f>'Data &amp; Parameter'!$E$16*'Data &amp; Parameter'!$E$17*('Data &amp; Parameter'!$E$18+'Data &amp; Parameter'!$E$19)*'Data &amp; Parameter'!$E$20*'Data &amp; Parameter'!$E$37*R2490</f>
        <v>0</v>
      </c>
      <c r="T2490" s="28">
        <f t="shared" si="38"/>
        <v>0</v>
      </c>
    </row>
    <row r="2491" spans="1:20" ht="15.75" customHeight="1" x14ac:dyDescent="0.35">
      <c r="A2491">
        <v>2484</v>
      </c>
      <c r="B2491" s="76">
        <v>44238.477708333332</v>
      </c>
      <c r="C2491" s="1" t="s">
        <v>7871</v>
      </c>
      <c r="D2491" s="76">
        <v>44238.478576388894</v>
      </c>
      <c r="E2491" s="1" t="s">
        <v>7872</v>
      </c>
      <c r="F2491" s="1" t="s">
        <v>7873</v>
      </c>
      <c r="G2491" s="1" t="s">
        <v>123</v>
      </c>
      <c r="H2491" s="1" t="s">
        <v>124</v>
      </c>
      <c r="I2491" s="1" t="s">
        <v>125</v>
      </c>
      <c r="J2491" s="1" t="s">
        <v>7528</v>
      </c>
      <c r="K2491" s="1" t="s">
        <v>7777</v>
      </c>
      <c r="L2491">
        <f>ROUNDUP(IF(B2491&gt;$D$4,0,($D$4-B2491+1)/365),0)</f>
        <v>0</v>
      </c>
      <c r="M2491">
        <f>ROUNDUP(IF(B2491&gt;$D$5,0,($D$5-B2491+1)/365),0)</f>
        <v>0</v>
      </c>
      <c r="N2491" s="28">
        <f>IF(OR(L2491=1,M2491=1),IF(B2491+364&lt;=$D$5,(B2491+364-$D$4+1)/365,IF(B2491&gt;$D$4,($D$5-B2491+1)/365,$D$6/365)),0)</f>
        <v>0</v>
      </c>
      <c r="O2491" s="28">
        <f>'Data &amp; Parameter'!$E$16*'Data &amp; Parameter'!$E$17*('Data &amp; Parameter'!$E$18+'Data &amp; Parameter'!$E$19)*'Data &amp; Parameter'!$E$20*'Data &amp; Parameter'!$E$37*N2491</f>
        <v>0</v>
      </c>
      <c r="P2491">
        <f>ROUNDUP(IF(D2491&gt;$D$4,0,($D$4-D2491+1)/365),0)</f>
        <v>0</v>
      </c>
      <c r="Q2491">
        <f>ROUNDUP(IF(D2491&gt;$D$5,0,($D$5-D2491+1)/365),0)</f>
        <v>0</v>
      </c>
      <c r="R2491" s="28">
        <f>IF(OR(P2491=1,Q2491=1),IF(D2491+364&lt;=$D$5,(D2491+364-$D$4+1)/365,IF(D2491&gt;$D$4,($D$5-D2491+1)/365,$D$6/365)),0)</f>
        <v>0</v>
      </c>
      <c r="S2491" s="28">
        <f>'Data &amp; Parameter'!$E$16*'Data &amp; Parameter'!$E$17*('Data &amp; Parameter'!$E$18+'Data &amp; Parameter'!$E$19)*'Data &amp; Parameter'!$E$20*'Data &amp; Parameter'!$E$37*R2491</f>
        <v>0</v>
      </c>
      <c r="T2491" s="28">
        <f t="shared" si="38"/>
        <v>0</v>
      </c>
    </row>
    <row r="2492" spans="1:20" ht="15.75" customHeight="1" x14ac:dyDescent="0.35">
      <c r="A2492">
        <v>2485</v>
      </c>
      <c r="B2492" s="76">
        <v>44238.479224537034</v>
      </c>
      <c r="C2492" s="1" t="s">
        <v>7874</v>
      </c>
      <c r="D2492" s="76">
        <v>44238.479884259257</v>
      </c>
      <c r="E2492" s="1" t="s">
        <v>7875</v>
      </c>
      <c r="F2492" s="1" t="s">
        <v>7876</v>
      </c>
      <c r="G2492" s="1" t="s">
        <v>123</v>
      </c>
      <c r="H2492" s="1" t="s">
        <v>124</v>
      </c>
      <c r="I2492" s="1" t="s">
        <v>125</v>
      </c>
      <c r="J2492" s="1" t="s">
        <v>7528</v>
      </c>
      <c r="K2492" s="1" t="s">
        <v>7657</v>
      </c>
      <c r="L2492">
        <f>ROUNDUP(IF(B2492&gt;$D$4,0,($D$4-B2492+1)/365),0)</f>
        <v>0</v>
      </c>
      <c r="M2492">
        <f>ROUNDUP(IF(B2492&gt;$D$5,0,($D$5-B2492+1)/365),0)</f>
        <v>0</v>
      </c>
      <c r="N2492" s="28">
        <f>IF(OR(L2492=1,M2492=1),IF(B2492+364&lt;=$D$5,(B2492+364-$D$4+1)/365,IF(B2492&gt;$D$4,($D$5-B2492+1)/365,$D$6/365)),0)</f>
        <v>0</v>
      </c>
      <c r="O2492" s="28">
        <f>'Data &amp; Parameter'!$E$16*'Data &amp; Parameter'!$E$17*('Data &amp; Parameter'!$E$18+'Data &amp; Parameter'!$E$19)*'Data &amp; Parameter'!$E$20*'Data &amp; Parameter'!$E$37*N2492</f>
        <v>0</v>
      </c>
      <c r="P2492">
        <f>ROUNDUP(IF(D2492&gt;$D$4,0,($D$4-D2492+1)/365),0)</f>
        <v>0</v>
      </c>
      <c r="Q2492">
        <f>ROUNDUP(IF(D2492&gt;$D$5,0,($D$5-D2492+1)/365),0)</f>
        <v>0</v>
      </c>
      <c r="R2492" s="28">
        <f>IF(OR(P2492=1,Q2492=1),IF(D2492+364&lt;=$D$5,(D2492+364-$D$4+1)/365,IF(D2492&gt;$D$4,($D$5-D2492+1)/365,$D$6/365)),0)</f>
        <v>0</v>
      </c>
      <c r="S2492" s="28">
        <f>'Data &amp; Parameter'!$E$16*'Data &amp; Parameter'!$E$17*('Data &amp; Parameter'!$E$18+'Data &amp; Parameter'!$E$19)*'Data &amp; Parameter'!$E$20*'Data &amp; Parameter'!$E$37*R2492</f>
        <v>0</v>
      </c>
      <c r="T2492" s="28">
        <f t="shared" si="38"/>
        <v>0</v>
      </c>
    </row>
    <row r="2493" spans="1:20" ht="15.75" customHeight="1" x14ac:dyDescent="0.35">
      <c r="A2493">
        <v>2486</v>
      </c>
      <c r="B2493" s="76">
        <v>44238.479513888888</v>
      </c>
      <c r="C2493" s="1" t="s">
        <v>7877</v>
      </c>
      <c r="D2493" s="76">
        <v>44238.480497685188</v>
      </c>
      <c r="E2493" s="1" t="s">
        <v>7878</v>
      </c>
      <c r="F2493" s="1" t="s">
        <v>7879</v>
      </c>
      <c r="G2493" s="1" t="s">
        <v>123</v>
      </c>
      <c r="H2493" s="1" t="s">
        <v>124</v>
      </c>
      <c r="I2493" s="1" t="s">
        <v>125</v>
      </c>
      <c r="J2493" s="1" t="s">
        <v>918</v>
      </c>
      <c r="K2493" s="1" t="s">
        <v>7880</v>
      </c>
      <c r="L2493">
        <f>ROUNDUP(IF(B2493&gt;$D$4,0,($D$4-B2493+1)/365),0)</f>
        <v>0</v>
      </c>
      <c r="M2493">
        <f>ROUNDUP(IF(B2493&gt;$D$5,0,($D$5-B2493+1)/365),0)</f>
        <v>0</v>
      </c>
      <c r="N2493" s="28">
        <f>IF(OR(L2493=1,M2493=1),IF(B2493+364&lt;=$D$5,(B2493+364-$D$4+1)/365,IF(B2493&gt;$D$4,($D$5-B2493+1)/365,$D$6/365)),0)</f>
        <v>0</v>
      </c>
      <c r="O2493" s="28">
        <f>'Data &amp; Parameter'!$E$16*'Data &amp; Parameter'!$E$17*('Data &amp; Parameter'!$E$18+'Data &amp; Parameter'!$E$19)*'Data &amp; Parameter'!$E$20*'Data &amp; Parameter'!$E$37*N2493</f>
        <v>0</v>
      </c>
      <c r="P2493">
        <f>ROUNDUP(IF(D2493&gt;$D$4,0,($D$4-D2493+1)/365),0)</f>
        <v>0</v>
      </c>
      <c r="Q2493">
        <f>ROUNDUP(IF(D2493&gt;$D$5,0,($D$5-D2493+1)/365),0)</f>
        <v>0</v>
      </c>
      <c r="R2493" s="28">
        <f>IF(OR(P2493=1,Q2493=1),IF(D2493+364&lt;=$D$5,(D2493+364-$D$4+1)/365,IF(D2493&gt;$D$4,($D$5-D2493+1)/365,$D$6/365)),0)</f>
        <v>0</v>
      </c>
      <c r="S2493" s="28">
        <f>'Data &amp; Parameter'!$E$16*'Data &amp; Parameter'!$E$17*('Data &amp; Parameter'!$E$18+'Data &amp; Parameter'!$E$19)*'Data &amp; Parameter'!$E$20*'Data &amp; Parameter'!$E$37*R2493</f>
        <v>0</v>
      </c>
      <c r="T2493" s="28">
        <f t="shared" si="38"/>
        <v>0</v>
      </c>
    </row>
    <row r="2494" spans="1:20" ht="15.75" customHeight="1" x14ac:dyDescent="0.35">
      <c r="A2494">
        <v>2487</v>
      </c>
      <c r="B2494" s="76">
        <v>44238.480243055557</v>
      </c>
      <c r="C2494" s="1" t="s">
        <v>7881</v>
      </c>
      <c r="D2494" s="76">
        <v>44238.481527777782</v>
      </c>
      <c r="E2494" s="1" t="s">
        <v>7882</v>
      </c>
      <c r="F2494" s="1" t="s">
        <v>7883</v>
      </c>
      <c r="G2494" s="1" t="s">
        <v>123</v>
      </c>
      <c r="H2494" s="1" t="s">
        <v>729</v>
      </c>
      <c r="I2494" s="1" t="s">
        <v>125</v>
      </c>
      <c r="J2494" s="1" t="s">
        <v>918</v>
      </c>
      <c r="K2494" s="1" t="s">
        <v>7847</v>
      </c>
      <c r="L2494">
        <f>ROUNDUP(IF(B2494&gt;$D$4,0,($D$4-B2494+1)/365),0)</f>
        <v>0</v>
      </c>
      <c r="M2494">
        <f>ROUNDUP(IF(B2494&gt;$D$5,0,($D$5-B2494+1)/365),0)</f>
        <v>0</v>
      </c>
      <c r="N2494" s="28">
        <f>IF(OR(L2494=1,M2494=1),IF(B2494+364&lt;=$D$5,(B2494+364-$D$4+1)/365,IF(B2494&gt;$D$4,($D$5-B2494+1)/365,$D$6/365)),0)</f>
        <v>0</v>
      </c>
      <c r="O2494" s="28">
        <f>'Data &amp; Parameter'!$E$16*'Data &amp; Parameter'!$E$17*('Data &amp; Parameter'!$E$18+'Data &amp; Parameter'!$E$19)*'Data &amp; Parameter'!$E$20*'Data &amp; Parameter'!$E$37*N2494</f>
        <v>0</v>
      </c>
      <c r="P2494">
        <f>ROUNDUP(IF(D2494&gt;$D$4,0,($D$4-D2494+1)/365),0)</f>
        <v>0</v>
      </c>
      <c r="Q2494">
        <f>ROUNDUP(IF(D2494&gt;$D$5,0,($D$5-D2494+1)/365),0)</f>
        <v>0</v>
      </c>
      <c r="R2494" s="28">
        <f>IF(OR(P2494=1,Q2494=1),IF(D2494+364&lt;=$D$5,(D2494+364-$D$4+1)/365,IF(D2494&gt;$D$4,($D$5-D2494+1)/365,$D$6/365)),0)</f>
        <v>0</v>
      </c>
      <c r="S2494" s="28">
        <f>'Data &amp; Parameter'!$E$16*'Data &amp; Parameter'!$E$17*('Data &amp; Parameter'!$E$18+'Data &amp; Parameter'!$E$19)*'Data &amp; Parameter'!$E$20*'Data &amp; Parameter'!$E$37*R2494</f>
        <v>0</v>
      </c>
      <c r="T2494" s="28">
        <f t="shared" si="38"/>
        <v>0</v>
      </c>
    </row>
    <row r="2495" spans="1:20" ht="15.75" customHeight="1" x14ac:dyDescent="0.35">
      <c r="A2495">
        <v>2488</v>
      </c>
      <c r="B2495" s="76">
        <v>44238.480810185181</v>
      </c>
      <c r="C2495" s="1" t="s">
        <v>7884</v>
      </c>
      <c r="D2495" s="76">
        <v>44238.481354166666</v>
      </c>
      <c r="E2495" s="1" t="s">
        <v>7885</v>
      </c>
      <c r="F2495" s="1" t="s">
        <v>7886</v>
      </c>
      <c r="G2495" s="1" t="s">
        <v>123</v>
      </c>
      <c r="H2495" s="1" t="s">
        <v>124</v>
      </c>
      <c r="I2495" s="1" t="s">
        <v>125</v>
      </c>
      <c r="J2495" s="1" t="s">
        <v>7528</v>
      </c>
      <c r="K2495" s="1" t="s">
        <v>7813</v>
      </c>
      <c r="L2495">
        <f>ROUNDUP(IF(B2495&gt;$D$4,0,($D$4-B2495+1)/365),0)</f>
        <v>0</v>
      </c>
      <c r="M2495">
        <f>ROUNDUP(IF(B2495&gt;$D$5,0,($D$5-B2495+1)/365),0)</f>
        <v>0</v>
      </c>
      <c r="N2495" s="28">
        <f>IF(OR(L2495=1,M2495=1),IF(B2495+364&lt;=$D$5,(B2495+364-$D$4+1)/365,IF(B2495&gt;$D$4,($D$5-B2495+1)/365,$D$6/365)),0)</f>
        <v>0</v>
      </c>
      <c r="O2495" s="28">
        <f>'Data &amp; Parameter'!$E$16*'Data &amp; Parameter'!$E$17*('Data &amp; Parameter'!$E$18+'Data &amp; Parameter'!$E$19)*'Data &amp; Parameter'!$E$20*'Data &amp; Parameter'!$E$37*N2495</f>
        <v>0</v>
      </c>
      <c r="P2495">
        <f>ROUNDUP(IF(D2495&gt;$D$4,0,($D$4-D2495+1)/365),0)</f>
        <v>0</v>
      </c>
      <c r="Q2495">
        <f>ROUNDUP(IF(D2495&gt;$D$5,0,($D$5-D2495+1)/365),0)</f>
        <v>0</v>
      </c>
      <c r="R2495" s="28">
        <f>IF(OR(P2495=1,Q2495=1),IF(D2495+364&lt;=$D$5,(D2495+364-$D$4+1)/365,IF(D2495&gt;$D$4,($D$5-D2495+1)/365,$D$6/365)),0)</f>
        <v>0</v>
      </c>
      <c r="S2495" s="28">
        <f>'Data &amp; Parameter'!$E$16*'Data &amp; Parameter'!$E$17*('Data &amp; Parameter'!$E$18+'Data &amp; Parameter'!$E$19)*'Data &amp; Parameter'!$E$20*'Data &amp; Parameter'!$E$37*R2495</f>
        <v>0</v>
      </c>
      <c r="T2495" s="28">
        <f t="shared" si="38"/>
        <v>0</v>
      </c>
    </row>
    <row r="2496" spans="1:20" ht="15.75" customHeight="1" x14ac:dyDescent="0.35">
      <c r="A2496">
        <v>2489</v>
      </c>
      <c r="B2496" s="76">
        <v>44238.48170138889</v>
      </c>
      <c r="C2496" s="1" t="s">
        <v>7887</v>
      </c>
      <c r="D2496" s="76">
        <v>44238.482303240744</v>
      </c>
      <c r="E2496" s="1" t="s">
        <v>7888</v>
      </c>
      <c r="F2496" s="1" t="s">
        <v>7889</v>
      </c>
      <c r="G2496" s="1" t="s">
        <v>123</v>
      </c>
      <c r="H2496" s="1" t="s">
        <v>503</v>
      </c>
      <c r="I2496" s="1" t="s">
        <v>125</v>
      </c>
      <c r="J2496" s="1" t="s">
        <v>7697</v>
      </c>
      <c r="K2496" s="1" t="s">
        <v>7718</v>
      </c>
      <c r="L2496">
        <f>ROUNDUP(IF(B2496&gt;$D$4,0,($D$4-B2496+1)/365),0)</f>
        <v>0</v>
      </c>
      <c r="M2496">
        <f>ROUNDUP(IF(B2496&gt;$D$5,0,($D$5-B2496+1)/365),0)</f>
        <v>0</v>
      </c>
      <c r="N2496" s="28">
        <f>IF(OR(L2496=1,M2496=1),IF(B2496+364&lt;=$D$5,(B2496+364-$D$4+1)/365,IF(B2496&gt;$D$4,($D$5-B2496+1)/365,$D$6/365)),0)</f>
        <v>0</v>
      </c>
      <c r="O2496" s="28">
        <f>'Data &amp; Parameter'!$E$16*'Data &amp; Parameter'!$E$17*('Data &amp; Parameter'!$E$18+'Data &amp; Parameter'!$E$19)*'Data &amp; Parameter'!$E$20*'Data &amp; Parameter'!$E$37*N2496</f>
        <v>0</v>
      </c>
      <c r="P2496">
        <f>ROUNDUP(IF(D2496&gt;$D$4,0,($D$4-D2496+1)/365),0)</f>
        <v>0</v>
      </c>
      <c r="Q2496">
        <f>ROUNDUP(IF(D2496&gt;$D$5,0,($D$5-D2496+1)/365),0)</f>
        <v>0</v>
      </c>
      <c r="R2496" s="28">
        <f>IF(OR(P2496=1,Q2496=1),IF(D2496+364&lt;=$D$5,(D2496+364-$D$4+1)/365,IF(D2496&gt;$D$4,($D$5-D2496+1)/365,$D$6/365)),0)</f>
        <v>0</v>
      </c>
      <c r="S2496" s="28">
        <f>'Data &amp; Parameter'!$E$16*'Data &amp; Parameter'!$E$17*('Data &amp; Parameter'!$E$18+'Data &amp; Parameter'!$E$19)*'Data &amp; Parameter'!$E$20*'Data &amp; Parameter'!$E$37*R2496</f>
        <v>0</v>
      </c>
      <c r="T2496" s="28">
        <f t="shared" si="38"/>
        <v>0</v>
      </c>
    </row>
    <row r="2497" spans="1:20" ht="15.75" customHeight="1" x14ac:dyDescent="0.35">
      <c r="A2497">
        <v>2490</v>
      </c>
      <c r="B2497" s="76">
        <v>44238.482905092591</v>
      </c>
      <c r="C2497" s="1" t="s">
        <v>7890</v>
      </c>
      <c r="D2497" s="76">
        <v>44238.483842592592</v>
      </c>
      <c r="E2497" s="1" t="s">
        <v>7891</v>
      </c>
      <c r="F2497" s="1" t="s">
        <v>7892</v>
      </c>
      <c r="G2497" s="1" t="s">
        <v>123</v>
      </c>
      <c r="H2497" s="1" t="s">
        <v>124</v>
      </c>
      <c r="I2497" s="1" t="s">
        <v>125</v>
      </c>
      <c r="J2497" s="1" t="s">
        <v>7528</v>
      </c>
      <c r="K2497" s="1" t="s">
        <v>7657</v>
      </c>
      <c r="L2497">
        <f>ROUNDUP(IF(B2497&gt;$D$4,0,($D$4-B2497+1)/365),0)</f>
        <v>0</v>
      </c>
      <c r="M2497">
        <f>ROUNDUP(IF(B2497&gt;$D$5,0,($D$5-B2497+1)/365),0)</f>
        <v>0</v>
      </c>
      <c r="N2497" s="28">
        <f>IF(OR(L2497=1,M2497=1),IF(B2497+364&lt;=$D$5,(B2497+364-$D$4+1)/365,IF(B2497&gt;$D$4,($D$5-B2497+1)/365,$D$6/365)),0)</f>
        <v>0</v>
      </c>
      <c r="O2497" s="28">
        <f>'Data &amp; Parameter'!$E$16*'Data &amp; Parameter'!$E$17*('Data &amp; Parameter'!$E$18+'Data &amp; Parameter'!$E$19)*'Data &amp; Parameter'!$E$20*'Data &amp; Parameter'!$E$37*N2497</f>
        <v>0</v>
      </c>
      <c r="P2497">
        <f>ROUNDUP(IF(D2497&gt;$D$4,0,($D$4-D2497+1)/365),0)</f>
        <v>0</v>
      </c>
      <c r="Q2497">
        <f>ROUNDUP(IF(D2497&gt;$D$5,0,($D$5-D2497+1)/365),0)</f>
        <v>0</v>
      </c>
      <c r="R2497" s="28">
        <f>IF(OR(P2497=1,Q2497=1),IF(D2497+364&lt;=$D$5,(D2497+364-$D$4+1)/365,IF(D2497&gt;$D$4,($D$5-D2497+1)/365,$D$6/365)),0)</f>
        <v>0</v>
      </c>
      <c r="S2497" s="28">
        <f>'Data &amp; Parameter'!$E$16*'Data &amp; Parameter'!$E$17*('Data &amp; Parameter'!$E$18+'Data &amp; Parameter'!$E$19)*'Data &amp; Parameter'!$E$20*'Data &amp; Parameter'!$E$37*R2497</f>
        <v>0</v>
      </c>
      <c r="T2497" s="28">
        <f t="shared" si="38"/>
        <v>0</v>
      </c>
    </row>
    <row r="2498" spans="1:20" ht="15.75" customHeight="1" x14ac:dyDescent="0.35">
      <c r="A2498">
        <v>2491</v>
      </c>
      <c r="B2498" s="76">
        <v>44238.48364583333</v>
      </c>
      <c r="C2498" s="1" t="s">
        <v>7893</v>
      </c>
      <c r="D2498" s="76">
        <v>44238.484305555554</v>
      </c>
      <c r="E2498" s="1" t="s">
        <v>7894</v>
      </c>
      <c r="F2498" s="1" t="s">
        <v>7895</v>
      </c>
      <c r="G2498" s="1" t="s">
        <v>123</v>
      </c>
      <c r="H2498" s="1" t="s">
        <v>124</v>
      </c>
      <c r="I2498" s="1" t="s">
        <v>125</v>
      </c>
      <c r="J2498" s="1" t="s">
        <v>7528</v>
      </c>
      <c r="K2498" s="1" t="s">
        <v>7813</v>
      </c>
      <c r="L2498">
        <f>ROUNDUP(IF(B2498&gt;$D$4,0,($D$4-B2498+1)/365),0)</f>
        <v>0</v>
      </c>
      <c r="M2498">
        <f>ROUNDUP(IF(B2498&gt;$D$5,0,($D$5-B2498+1)/365),0)</f>
        <v>0</v>
      </c>
      <c r="N2498" s="28">
        <f>IF(OR(L2498=1,M2498=1),IF(B2498+364&lt;=$D$5,(B2498+364-$D$4+1)/365,IF(B2498&gt;$D$4,($D$5-B2498+1)/365,$D$6/365)),0)</f>
        <v>0</v>
      </c>
      <c r="O2498" s="28">
        <f>'Data &amp; Parameter'!$E$16*'Data &amp; Parameter'!$E$17*('Data &amp; Parameter'!$E$18+'Data &amp; Parameter'!$E$19)*'Data &amp; Parameter'!$E$20*'Data &amp; Parameter'!$E$37*N2498</f>
        <v>0</v>
      </c>
      <c r="P2498">
        <f>ROUNDUP(IF(D2498&gt;$D$4,0,($D$4-D2498+1)/365),0)</f>
        <v>0</v>
      </c>
      <c r="Q2498">
        <f>ROUNDUP(IF(D2498&gt;$D$5,0,($D$5-D2498+1)/365),0)</f>
        <v>0</v>
      </c>
      <c r="R2498" s="28">
        <f>IF(OR(P2498=1,Q2498=1),IF(D2498+364&lt;=$D$5,(D2498+364-$D$4+1)/365,IF(D2498&gt;$D$4,($D$5-D2498+1)/365,$D$6/365)),0)</f>
        <v>0</v>
      </c>
      <c r="S2498" s="28">
        <f>'Data &amp; Parameter'!$E$16*'Data &amp; Parameter'!$E$17*('Data &amp; Parameter'!$E$18+'Data &amp; Parameter'!$E$19)*'Data &amp; Parameter'!$E$20*'Data &amp; Parameter'!$E$37*R2498</f>
        <v>0</v>
      </c>
      <c r="T2498" s="28">
        <f t="shared" si="38"/>
        <v>0</v>
      </c>
    </row>
    <row r="2499" spans="1:20" ht="15.75" customHeight="1" x14ac:dyDescent="0.35">
      <c r="A2499">
        <v>2492</v>
      </c>
      <c r="B2499" s="76">
        <v>44238.483900462961</v>
      </c>
      <c r="C2499" s="1" t="s">
        <v>7896</v>
      </c>
      <c r="D2499" s="76">
        <v>44238.484560185185</v>
      </c>
      <c r="E2499" s="1" t="s">
        <v>7897</v>
      </c>
      <c r="F2499" s="1" t="s">
        <v>7898</v>
      </c>
      <c r="G2499" s="1" t="s">
        <v>123</v>
      </c>
      <c r="H2499" s="1" t="s">
        <v>729</v>
      </c>
      <c r="I2499" s="1" t="s">
        <v>125</v>
      </c>
      <c r="J2499" s="1" t="s">
        <v>918</v>
      </c>
      <c r="K2499" s="1" t="s">
        <v>7847</v>
      </c>
      <c r="L2499">
        <f>ROUNDUP(IF(B2499&gt;$D$4,0,($D$4-B2499+1)/365),0)</f>
        <v>0</v>
      </c>
      <c r="M2499">
        <f>ROUNDUP(IF(B2499&gt;$D$5,0,($D$5-B2499+1)/365),0)</f>
        <v>0</v>
      </c>
      <c r="N2499" s="28">
        <f>IF(OR(L2499=1,M2499=1),IF(B2499+364&lt;=$D$5,(B2499+364-$D$4+1)/365,IF(B2499&gt;$D$4,($D$5-B2499+1)/365,$D$6/365)),0)</f>
        <v>0</v>
      </c>
      <c r="O2499" s="28">
        <f>'Data &amp; Parameter'!$E$16*'Data &amp; Parameter'!$E$17*('Data &amp; Parameter'!$E$18+'Data &amp; Parameter'!$E$19)*'Data &amp; Parameter'!$E$20*'Data &amp; Parameter'!$E$37*N2499</f>
        <v>0</v>
      </c>
      <c r="P2499">
        <f>ROUNDUP(IF(D2499&gt;$D$4,0,($D$4-D2499+1)/365),0)</f>
        <v>0</v>
      </c>
      <c r="Q2499">
        <f>ROUNDUP(IF(D2499&gt;$D$5,0,($D$5-D2499+1)/365),0)</f>
        <v>0</v>
      </c>
      <c r="R2499" s="28">
        <f>IF(OR(P2499=1,Q2499=1),IF(D2499+364&lt;=$D$5,(D2499+364-$D$4+1)/365,IF(D2499&gt;$D$4,($D$5-D2499+1)/365,$D$6/365)),0)</f>
        <v>0</v>
      </c>
      <c r="S2499" s="28">
        <f>'Data &amp; Parameter'!$E$16*'Data &amp; Parameter'!$E$17*('Data &amp; Parameter'!$E$18+'Data &amp; Parameter'!$E$19)*'Data &amp; Parameter'!$E$20*'Data &amp; Parameter'!$E$37*R2499</f>
        <v>0</v>
      </c>
      <c r="T2499" s="28">
        <f t="shared" si="38"/>
        <v>0</v>
      </c>
    </row>
    <row r="2500" spans="1:20" ht="15.75" customHeight="1" x14ac:dyDescent="0.35">
      <c r="A2500">
        <v>2493</v>
      </c>
      <c r="B2500" s="76">
        <v>44238.484884259262</v>
      </c>
      <c r="C2500" s="1" t="s">
        <v>7899</v>
      </c>
      <c r="D2500" s="76">
        <v>44238.485567129625</v>
      </c>
      <c r="E2500" s="1" t="s">
        <v>7900</v>
      </c>
      <c r="F2500" s="1" t="s">
        <v>7901</v>
      </c>
      <c r="G2500" s="1" t="s">
        <v>123</v>
      </c>
      <c r="H2500" s="1" t="s">
        <v>124</v>
      </c>
      <c r="I2500" s="1" t="s">
        <v>125</v>
      </c>
      <c r="J2500" s="1" t="s">
        <v>918</v>
      </c>
      <c r="K2500" s="1" t="s">
        <v>7880</v>
      </c>
      <c r="L2500">
        <f>ROUNDUP(IF(B2500&gt;$D$4,0,($D$4-B2500+1)/365),0)</f>
        <v>0</v>
      </c>
      <c r="M2500">
        <f>ROUNDUP(IF(B2500&gt;$D$5,0,($D$5-B2500+1)/365),0)</f>
        <v>0</v>
      </c>
      <c r="N2500" s="28">
        <f>IF(OR(L2500=1,M2500=1),IF(B2500+364&lt;=$D$5,(B2500+364-$D$4+1)/365,IF(B2500&gt;$D$4,($D$5-B2500+1)/365,$D$6/365)),0)</f>
        <v>0</v>
      </c>
      <c r="O2500" s="28">
        <f>'Data &amp; Parameter'!$E$16*'Data &amp; Parameter'!$E$17*('Data &amp; Parameter'!$E$18+'Data &amp; Parameter'!$E$19)*'Data &amp; Parameter'!$E$20*'Data &amp; Parameter'!$E$37*N2500</f>
        <v>0</v>
      </c>
      <c r="P2500">
        <f>ROUNDUP(IF(D2500&gt;$D$4,0,($D$4-D2500+1)/365),0)</f>
        <v>0</v>
      </c>
      <c r="Q2500">
        <f>ROUNDUP(IF(D2500&gt;$D$5,0,($D$5-D2500+1)/365),0)</f>
        <v>0</v>
      </c>
      <c r="R2500" s="28">
        <f>IF(OR(P2500=1,Q2500=1),IF(D2500+364&lt;=$D$5,(D2500+364-$D$4+1)/365,IF(D2500&gt;$D$4,($D$5-D2500+1)/365,$D$6/365)),0)</f>
        <v>0</v>
      </c>
      <c r="S2500" s="28">
        <f>'Data &amp; Parameter'!$E$16*'Data &amp; Parameter'!$E$17*('Data &amp; Parameter'!$E$18+'Data &amp; Parameter'!$E$19)*'Data &amp; Parameter'!$E$20*'Data &amp; Parameter'!$E$37*R2500</f>
        <v>0</v>
      </c>
      <c r="T2500" s="28">
        <f t="shared" si="38"/>
        <v>0</v>
      </c>
    </row>
    <row r="2501" spans="1:20" ht="15.75" customHeight="1" x14ac:dyDescent="0.35">
      <c r="A2501">
        <v>2494</v>
      </c>
      <c r="B2501" s="76">
        <v>44238.484930555554</v>
      </c>
      <c r="C2501" s="1" t="s">
        <v>7902</v>
      </c>
      <c r="D2501" s="76">
        <v>44238.485439814816</v>
      </c>
      <c r="E2501" s="1" t="s">
        <v>7903</v>
      </c>
      <c r="F2501" s="1" t="s">
        <v>7904</v>
      </c>
      <c r="G2501" s="1" t="s">
        <v>123</v>
      </c>
      <c r="H2501" s="1" t="s">
        <v>503</v>
      </c>
      <c r="I2501" s="1" t="s">
        <v>125</v>
      </c>
      <c r="J2501" s="1" t="s">
        <v>7697</v>
      </c>
      <c r="K2501" s="1" t="s">
        <v>7697</v>
      </c>
      <c r="L2501">
        <f>ROUNDUP(IF(B2501&gt;$D$4,0,($D$4-B2501+1)/365),0)</f>
        <v>0</v>
      </c>
      <c r="M2501">
        <f>ROUNDUP(IF(B2501&gt;$D$5,0,($D$5-B2501+1)/365),0)</f>
        <v>0</v>
      </c>
      <c r="N2501" s="28">
        <f>IF(OR(L2501=1,M2501=1),IF(B2501+364&lt;=$D$5,(B2501+364-$D$4+1)/365,IF(B2501&gt;$D$4,($D$5-B2501+1)/365,$D$6/365)),0)</f>
        <v>0</v>
      </c>
      <c r="O2501" s="28">
        <f>'Data &amp; Parameter'!$E$16*'Data &amp; Parameter'!$E$17*('Data &amp; Parameter'!$E$18+'Data &amp; Parameter'!$E$19)*'Data &amp; Parameter'!$E$20*'Data &amp; Parameter'!$E$37*N2501</f>
        <v>0</v>
      </c>
      <c r="P2501">
        <f>ROUNDUP(IF(D2501&gt;$D$4,0,($D$4-D2501+1)/365),0)</f>
        <v>0</v>
      </c>
      <c r="Q2501">
        <f>ROUNDUP(IF(D2501&gt;$D$5,0,($D$5-D2501+1)/365),0)</f>
        <v>0</v>
      </c>
      <c r="R2501" s="28">
        <f>IF(OR(P2501=1,Q2501=1),IF(D2501+364&lt;=$D$5,(D2501+364-$D$4+1)/365,IF(D2501&gt;$D$4,($D$5-D2501+1)/365,$D$6/365)),0)</f>
        <v>0</v>
      </c>
      <c r="S2501" s="28">
        <f>'Data &amp; Parameter'!$E$16*'Data &amp; Parameter'!$E$17*('Data &amp; Parameter'!$E$18+'Data &amp; Parameter'!$E$19)*'Data &amp; Parameter'!$E$20*'Data &amp; Parameter'!$E$37*R2501</f>
        <v>0</v>
      </c>
      <c r="T2501" s="28">
        <f t="shared" si="38"/>
        <v>0</v>
      </c>
    </row>
    <row r="2502" spans="1:20" ht="15.75" customHeight="1" x14ac:dyDescent="0.35">
      <c r="A2502">
        <v>2495</v>
      </c>
      <c r="B2502" s="76">
        <v>44238.486956018518</v>
      </c>
      <c r="C2502" s="1" t="s">
        <v>7905</v>
      </c>
      <c r="D2502" s="76">
        <v>44238.487685185188</v>
      </c>
      <c r="E2502" s="1" t="s">
        <v>7906</v>
      </c>
      <c r="F2502" s="1" t="s">
        <v>7907</v>
      </c>
      <c r="G2502" s="1" t="s">
        <v>123</v>
      </c>
      <c r="H2502" s="1" t="s">
        <v>729</v>
      </c>
      <c r="I2502" s="1" t="s">
        <v>125</v>
      </c>
      <c r="J2502" s="1" t="s">
        <v>918</v>
      </c>
      <c r="K2502" s="1" t="s">
        <v>7847</v>
      </c>
      <c r="L2502">
        <f>ROUNDUP(IF(B2502&gt;$D$4,0,($D$4-B2502+1)/365),0)</f>
        <v>0</v>
      </c>
      <c r="M2502">
        <f>ROUNDUP(IF(B2502&gt;$D$5,0,($D$5-B2502+1)/365),0)</f>
        <v>0</v>
      </c>
      <c r="N2502" s="28">
        <f>IF(OR(L2502=1,M2502=1),IF(B2502+364&lt;=$D$5,(B2502+364-$D$4+1)/365,IF(B2502&gt;$D$4,($D$5-B2502+1)/365,$D$6/365)),0)</f>
        <v>0</v>
      </c>
      <c r="O2502" s="28">
        <f>'Data &amp; Parameter'!$E$16*'Data &amp; Parameter'!$E$17*('Data &amp; Parameter'!$E$18+'Data &amp; Parameter'!$E$19)*'Data &amp; Parameter'!$E$20*'Data &amp; Parameter'!$E$37*N2502</f>
        <v>0</v>
      </c>
      <c r="P2502">
        <f>ROUNDUP(IF(D2502&gt;$D$4,0,($D$4-D2502+1)/365),0)</f>
        <v>0</v>
      </c>
      <c r="Q2502">
        <f>ROUNDUP(IF(D2502&gt;$D$5,0,($D$5-D2502+1)/365),0)</f>
        <v>0</v>
      </c>
      <c r="R2502" s="28">
        <f>IF(OR(P2502=1,Q2502=1),IF(D2502+364&lt;=$D$5,(D2502+364-$D$4+1)/365,IF(D2502&gt;$D$4,($D$5-D2502+1)/365,$D$6/365)),0)</f>
        <v>0</v>
      </c>
      <c r="S2502" s="28">
        <f>'Data &amp; Parameter'!$E$16*'Data &amp; Parameter'!$E$17*('Data &amp; Parameter'!$E$18+'Data &amp; Parameter'!$E$19)*'Data &amp; Parameter'!$E$20*'Data &amp; Parameter'!$E$37*R2502</f>
        <v>0</v>
      </c>
      <c r="T2502" s="28">
        <f t="shared" si="38"/>
        <v>0</v>
      </c>
    </row>
    <row r="2503" spans="1:20" ht="15.75" customHeight="1" x14ac:dyDescent="0.35">
      <c r="A2503">
        <v>2496</v>
      </c>
      <c r="B2503" s="76">
        <v>44238.487673611111</v>
      </c>
      <c r="C2503" s="1" t="s">
        <v>7908</v>
      </c>
      <c r="D2503" s="76">
        <v>44238.488553240742</v>
      </c>
      <c r="E2503" s="1" t="s">
        <v>7909</v>
      </c>
      <c r="F2503" s="1" t="s">
        <v>7910</v>
      </c>
      <c r="G2503" s="1" t="s">
        <v>123</v>
      </c>
      <c r="H2503" s="1" t="s">
        <v>124</v>
      </c>
      <c r="I2503" s="1" t="s">
        <v>125</v>
      </c>
      <c r="J2503" s="1" t="s">
        <v>918</v>
      </c>
      <c r="K2503" s="1" t="s">
        <v>7880</v>
      </c>
      <c r="L2503">
        <f>ROUNDUP(IF(B2503&gt;$D$4,0,($D$4-B2503+1)/365),0)</f>
        <v>0</v>
      </c>
      <c r="M2503">
        <f>ROUNDUP(IF(B2503&gt;$D$5,0,($D$5-B2503+1)/365),0)</f>
        <v>0</v>
      </c>
      <c r="N2503" s="28">
        <f>IF(OR(L2503=1,M2503=1),IF(B2503+364&lt;=$D$5,(B2503+364-$D$4+1)/365,IF(B2503&gt;$D$4,($D$5-B2503+1)/365,$D$6/365)),0)</f>
        <v>0</v>
      </c>
      <c r="O2503" s="28">
        <f>'Data &amp; Parameter'!$E$16*'Data &amp; Parameter'!$E$17*('Data &amp; Parameter'!$E$18+'Data &amp; Parameter'!$E$19)*'Data &amp; Parameter'!$E$20*'Data &amp; Parameter'!$E$37*N2503</f>
        <v>0</v>
      </c>
      <c r="P2503">
        <f>ROUNDUP(IF(D2503&gt;$D$4,0,($D$4-D2503+1)/365),0)</f>
        <v>0</v>
      </c>
      <c r="Q2503">
        <f>ROUNDUP(IF(D2503&gt;$D$5,0,($D$5-D2503+1)/365),0)</f>
        <v>0</v>
      </c>
      <c r="R2503" s="28">
        <f>IF(OR(P2503=1,Q2503=1),IF(D2503+364&lt;=$D$5,(D2503+364-$D$4+1)/365,IF(D2503&gt;$D$4,($D$5-D2503+1)/365,$D$6/365)),0)</f>
        <v>0</v>
      </c>
      <c r="S2503" s="28">
        <f>'Data &amp; Parameter'!$E$16*'Data &amp; Parameter'!$E$17*('Data &amp; Parameter'!$E$18+'Data &amp; Parameter'!$E$19)*'Data &amp; Parameter'!$E$20*'Data &amp; Parameter'!$E$37*R2503</f>
        <v>0</v>
      </c>
      <c r="T2503" s="28">
        <f t="shared" si="38"/>
        <v>0</v>
      </c>
    </row>
    <row r="2504" spans="1:20" ht="15.75" customHeight="1" x14ac:dyDescent="0.35">
      <c r="A2504">
        <v>2497</v>
      </c>
      <c r="B2504" s="76">
        <v>44238.488020833334</v>
      </c>
      <c r="C2504" s="1" t="s">
        <v>7911</v>
      </c>
      <c r="D2504" s="76">
        <v>44238.488449074073</v>
      </c>
      <c r="E2504" s="1" t="s">
        <v>7912</v>
      </c>
      <c r="F2504" s="1" t="s">
        <v>7913</v>
      </c>
      <c r="G2504" s="1" t="s">
        <v>123</v>
      </c>
      <c r="H2504" s="1" t="s">
        <v>503</v>
      </c>
      <c r="I2504" s="1" t="s">
        <v>125</v>
      </c>
      <c r="J2504" s="1" t="s">
        <v>7697</v>
      </c>
      <c r="K2504" s="1" t="s">
        <v>7718</v>
      </c>
      <c r="L2504">
        <f>ROUNDUP(IF(B2504&gt;$D$4,0,($D$4-B2504+1)/365),0)</f>
        <v>0</v>
      </c>
      <c r="M2504">
        <f>ROUNDUP(IF(B2504&gt;$D$5,0,($D$5-B2504+1)/365),0)</f>
        <v>0</v>
      </c>
      <c r="N2504" s="28">
        <f>IF(OR(L2504=1,M2504=1),IF(B2504+364&lt;=$D$5,(B2504+364-$D$4+1)/365,IF(B2504&gt;$D$4,($D$5-B2504+1)/365,$D$6/365)),0)</f>
        <v>0</v>
      </c>
      <c r="O2504" s="28">
        <f>'Data &amp; Parameter'!$E$16*'Data &amp; Parameter'!$E$17*('Data &amp; Parameter'!$E$18+'Data &amp; Parameter'!$E$19)*'Data &amp; Parameter'!$E$20*'Data &amp; Parameter'!$E$37*N2504</f>
        <v>0</v>
      </c>
      <c r="P2504">
        <f>ROUNDUP(IF(D2504&gt;$D$4,0,($D$4-D2504+1)/365),0)</f>
        <v>0</v>
      </c>
      <c r="Q2504">
        <f>ROUNDUP(IF(D2504&gt;$D$5,0,($D$5-D2504+1)/365),0)</f>
        <v>0</v>
      </c>
      <c r="R2504" s="28">
        <f>IF(OR(P2504=1,Q2504=1),IF(D2504+364&lt;=$D$5,(D2504+364-$D$4+1)/365,IF(D2504&gt;$D$4,($D$5-D2504+1)/365,$D$6/365)),0)</f>
        <v>0</v>
      </c>
      <c r="S2504" s="28">
        <f>'Data &amp; Parameter'!$E$16*'Data &amp; Parameter'!$E$17*('Data &amp; Parameter'!$E$18+'Data &amp; Parameter'!$E$19)*'Data &amp; Parameter'!$E$20*'Data &amp; Parameter'!$E$37*R2504</f>
        <v>0</v>
      </c>
      <c r="T2504" s="28">
        <f t="shared" si="38"/>
        <v>0</v>
      </c>
    </row>
    <row r="2505" spans="1:20" ht="15.75" customHeight="1" x14ac:dyDescent="0.35">
      <c r="A2505">
        <v>2498</v>
      </c>
      <c r="B2505" s="76">
        <v>44238.488182870366</v>
      </c>
      <c r="C2505" s="1" t="s">
        <v>7914</v>
      </c>
      <c r="D2505" s="76">
        <v>44238.488819444443</v>
      </c>
      <c r="E2505" s="1" t="s">
        <v>7915</v>
      </c>
      <c r="F2505" s="1" t="s">
        <v>7916</v>
      </c>
      <c r="G2505" s="1" t="s">
        <v>123</v>
      </c>
      <c r="H2505" s="1" t="s">
        <v>124</v>
      </c>
      <c r="I2505" s="1" t="s">
        <v>125</v>
      </c>
      <c r="J2505" s="1" t="s">
        <v>7528</v>
      </c>
      <c r="K2505" s="1" t="s">
        <v>7813</v>
      </c>
      <c r="L2505">
        <f>ROUNDUP(IF(B2505&gt;$D$4,0,($D$4-B2505+1)/365),0)</f>
        <v>0</v>
      </c>
      <c r="M2505">
        <f>ROUNDUP(IF(B2505&gt;$D$5,0,($D$5-B2505+1)/365),0)</f>
        <v>0</v>
      </c>
      <c r="N2505" s="28">
        <f>IF(OR(L2505=1,M2505=1),IF(B2505+364&lt;=$D$5,(B2505+364-$D$4+1)/365,IF(B2505&gt;$D$4,($D$5-B2505+1)/365,$D$6/365)),0)</f>
        <v>0</v>
      </c>
      <c r="O2505" s="28">
        <f>'Data &amp; Parameter'!$E$16*'Data &amp; Parameter'!$E$17*('Data &amp; Parameter'!$E$18+'Data &amp; Parameter'!$E$19)*'Data &amp; Parameter'!$E$20*'Data &amp; Parameter'!$E$37*N2505</f>
        <v>0</v>
      </c>
      <c r="P2505">
        <f>ROUNDUP(IF(D2505&gt;$D$4,0,($D$4-D2505+1)/365),0)</f>
        <v>0</v>
      </c>
      <c r="Q2505">
        <f>ROUNDUP(IF(D2505&gt;$D$5,0,($D$5-D2505+1)/365),0)</f>
        <v>0</v>
      </c>
      <c r="R2505" s="28">
        <f>IF(OR(P2505=1,Q2505=1),IF(D2505+364&lt;=$D$5,(D2505+364-$D$4+1)/365,IF(D2505&gt;$D$4,($D$5-D2505+1)/365,$D$6/365)),0)</f>
        <v>0</v>
      </c>
      <c r="S2505" s="28">
        <f>'Data &amp; Parameter'!$E$16*'Data &amp; Parameter'!$E$17*('Data &amp; Parameter'!$E$18+'Data &amp; Parameter'!$E$19)*'Data &amp; Parameter'!$E$20*'Data &amp; Parameter'!$E$37*R2505</f>
        <v>0</v>
      </c>
      <c r="T2505" s="28">
        <f t="shared" ref="T2505:T2568" si="39">O2505+S2505</f>
        <v>0</v>
      </c>
    </row>
    <row r="2506" spans="1:20" ht="15.75" customHeight="1" x14ac:dyDescent="0.35">
      <c r="A2506">
        <v>2499</v>
      </c>
      <c r="B2506" s="76">
        <v>44238.488958333328</v>
      </c>
      <c r="C2506" s="1" t="s">
        <v>7917</v>
      </c>
      <c r="D2506" s="76">
        <v>44238.489768518513</v>
      </c>
      <c r="E2506" s="1" t="s">
        <v>7918</v>
      </c>
      <c r="F2506" s="1" t="s">
        <v>7919</v>
      </c>
      <c r="G2506" s="1" t="s">
        <v>123</v>
      </c>
      <c r="H2506" s="1" t="s">
        <v>124</v>
      </c>
      <c r="I2506" s="1" t="s">
        <v>125</v>
      </c>
      <c r="J2506" s="1" t="s">
        <v>7528</v>
      </c>
      <c r="K2506" s="1" t="s">
        <v>7657</v>
      </c>
      <c r="L2506">
        <f>ROUNDUP(IF(B2506&gt;$D$4,0,($D$4-B2506+1)/365),0)</f>
        <v>0</v>
      </c>
      <c r="M2506">
        <f>ROUNDUP(IF(B2506&gt;$D$5,0,($D$5-B2506+1)/365),0)</f>
        <v>0</v>
      </c>
      <c r="N2506" s="28">
        <f>IF(OR(L2506=1,M2506=1),IF(B2506+364&lt;=$D$5,(B2506+364-$D$4+1)/365,IF(B2506&gt;$D$4,($D$5-B2506+1)/365,$D$6/365)),0)</f>
        <v>0</v>
      </c>
      <c r="O2506" s="28">
        <f>'Data &amp; Parameter'!$E$16*'Data &amp; Parameter'!$E$17*('Data &amp; Parameter'!$E$18+'Data &amp; Parameter'!$E$19)*'Data &amp; Parameter'!$E$20*'Data &amp; Parameter'!$E$37*N2506</f>
        <v>0</v>
      </c>
      <c r="P2506">
        <f>ROUNDUP(IF(D2506&gt;$D$4,0,($D$4-D2506+1)/365),0)</f>
        <v>0</v>
      </c>
      <c r="Q2506">
        <f>ROUNDUP(IF(D2506&gt;$D$5,0,($D$5-D2506+1)/365),0)</f>
        <v>0</v>
      </c>
      <c r="R2506" s="28">
        <f>IF(OR(P2506=1,Q2506=1),IF(D2506+364&lt;=$D$5,(D2506+364-$D$4+1)/365,IF(D2506&gt;$D$4,($D$5-D2506+1)/365,$D$6/365)),0)</f>
        <v>0</v>
      </c>
      <c r="S2506" s="28">
        <f>'Data &amp; Parameter'!$E$16*'Data &amp; Parameter'!$E$17*('Data &amp; Parameter'!$E$18+'Data &amp; Parameter'!$E$19)*'Data &amp; Parameter'!$E$20*'Data &amp; Parameter'!$E$37*R2506</f>
        <v>0</v>
      </c>
      <c r="T2506" s="28">
        <f t="shared" si="39"/>
        <v>0</v>
      </c>
    </row>
    <row r="2507" spans="1:20" ht="15.75" customHeight="1" x14ac:dyDescent="0.35">
      <c r="A2507">
        <v>2500</v>
      </c>
      <c r="B2507" s="76">
        <v>44238.491898148146</v>
      </c>
      <c r="C2507" s="1" t="s">
        <v>7920</v>
      </c>
      <c r="D2507" s="76">
        <v>44238.492372685185</v>
      </c>
      <c r="E2507" s="1" t="s">
        <v>7921</v>
      </c>
      <c r="F2507" s="1" t="s">
        <v>7922</v>
      </c>
      <c r="G2507" s="1" t="s">
        <v>123</v>
      </c>
      <c r="H2507" s="1" t="s">
        <v>124</v>
      </c>
      <c r="I2507" s="1" t="s">
        <v>125</v>
      </c>
      <c r="J2507" s="1" t="s">
        <v>7528</v>
      </c>
      <c r="K2507" s="1" t="s">
        <v>7813</v>
      </c>
      <c r="L2507">
        <f>ROUNDUP(IF(B2507&gt;$D$4,0,($D$4-B2507+1)/365),0)</f>
        <v>0</v>
      </c>
      <c r="M2507">
        <f>ROUNDUP(IF(B2507&gt;$D$5,0,($D$5-B2507+1)/365),0)</f>
        <v>0</v>
      </c>
      <c r="N2507" s="28">
        <f>IF(OR(L2507=1,M2507=1),IF(B2507+364&lt;=$D$5,(B2507+364-$D$4+1)/365,IF(B2507&gt;$D$4,($D$5-B2507+1)/365,$D$6/365)),0)</f>
        <v>0</v>
      </c>
      <c r="O2507" s="28">
        <f>'Data &amp; Parameter'!$E$16*'Data &amp; Parameter'!$E$17*('Data &amp; Parameter'!$E$18+'Data &amp; Parameter'!$E$19)*'Data &amp; Parameter'!$E$20*'Data &amp; Parameter'!$E$37*N2507</f>
        <v>0</v>
      </c>
      <c r="P2507">
        <f>ROUNDUP(IF(D2507&gt;$D$4,0,($D$4-D2507+1)/365),0)</f>
        <v>0</v>
      </c>
      <c r="Q2507">
        <f>ROUNDUP(IF(D2507&gt;$D$5,0,($D$5-D2507+1)/365),0)</f>
        <v>0</v>
      </c>
      <c r="R2507" s="28">
        <f>IF(OR(P2507=1,Q2507=1),IF(D2507+364&lt;=$D$5,(D2507+364-$D$4+1)/365,IF(D2507&gt;$D$4,($D$5-D2507+1)/365,$D$6/365)),0)</f>
        <v>0</v>
      </c>
      <c r="S2507" s="28">
        <f>'Data &amp; Parameter'!$E$16*'Data &amp; Parameter'!$E$17*('Data &amp; Parameter'!$E$18+'Data &amp; Parameter'!$E$19)*'Data &amp; Parameter'!$E$20*'Data &amp; Parameter'!$E$37*R2507</f>
        <v>0</v>
      </c>
      <c r="T2507" s="28">
        <f t="shared" si="39"/>
        <v>0</v>
      </c>
    </row>
    <row r="2508" spans="1:20" ht="15.75" customHeight="1" x14ac:dyDescent="0.35">
      <c r="A2508">
        <v>2501</v>
      </c>
      <c r="B2508" s="76">
        <v>44238.492233796293</v>
      </c>
      <c r="C2508" s="1" t="s">
        <v>7923</v>
      </c>
      <c r="D2508" s="76">
        <v>44238.495219907403</v>
      </c>
      <c r="E2508" s="1" t="s">
        <v>7924</v>
      </c>
      <c r="F2508" s="1" t="s">
        <v>7925</v>
      </c>
      <c r="G2508" s="1" t="s">
        <v>123</v>
      </c>
      <c r="H2508" s="1" t="s">
        <v>124</v>
      </c>
      <c r="I2508" s="1" t="s">
        <v>125</v>
      </c>
      <c r="J2508" s="1" t="s">
        <v>7528</v>
      </c>
      <c r="K2508" s="1" t="s">
        <v>7657</v>
      </c>
      <c r="L2508">
        <f>ROUNDUP(IF(B2508&gt;$D$4,0,($D$4-B2508+1)/365),0)</f>
        <v>0</v>
      </c>
      <c r="M2508">
        <f>ROUNDUP(IF(B2508&gt;$D$5,0,($D$5-B2508+1)/365),0)</f>
        <v>0</v>
      </c>
      <c r="N2508" s="28">
        <f>IF(OR(L2508=1,M2508=1),IF(B2508+364&lt;=$D$5,(B2508+364-$D$4+1)/365,IF(B2508&gt;$D$4,($D$5-B2508+1)/365,$D$6/365)),0)</f>
        <v>0</v>
      </c>
      <c r="O2508" s="28">
        <f>'Data &amp; Parameter'!$E$16*'Data &amp; Parameter'!$E$17*('Data &amp; Parameter'!$E$18+'Data &amp; Parameter'!$E$19)*'Data &amp; Parameter'!$E$20*'Data &amp; Parameter'!$E$37*N2508</f>
        <v>0</v>
      </c>
      <c r="P2508">
        <f>ROUNDUP(IF(D2508&gt;$D$4,0,($D$4-D2508+1)/365),0)</f>
        <v>0</v>
      </c>
      <c r="Q2508">
        <f>ROUNDUP(IF(D2508&gt;$D$5,0,($D$5-D2508+1)/365),0)</f>
        <v>0</v>
      </c>
      <c r="R2508" s="28">
        <f>IF(OR(P2508=1,Q2508=1),IF(D2508+364&lt;=$D$5,(D2508+364-$D$4+1)/365,IF(D2508&gt;$D$4,($D$5-D2508+1)/365,$D$6/365)),0)</f>
        <v>0</v>
      </c>
      <c r="S2508" s="28">
        <f>'Data &amp; Parameter'!$E$16*'Data &amp; Parameter'!$E$17*('Data &amp; Parameter'!$E$18+'Data &amp; Parameter'!$E$19)*'Data &amp; Parameter'!$E$20*'Data &amp; Parameter'!$E$37*R2508</f>
        <v>0</v>
      </c>
      <c r="T2508" s="28">
        <f t="shared" si="39"/>
        <v>0</v>
      </c>
    </row>
    <row r="2509" spans="1:20" ht="15.75" customHeight="1" x14ac:dyDescent="0.35">
      <c r="A2509">
        <v>2502</v>
      </c>
      <c r="B2509" s="76">
        <v>44238.493171296301</v>
      </c>
      <c r="C2509" s="1" t="s">
        <v>7926</v>
      </c>
      <c r="D2509" s="76">
        <v>44238.49381944444</v>
      </c>
      <c r="E2509" s="1" t="s">
        <v>7927</v>
      </c>
      <c r="F2509" s="1" t="s">
        <v>7928</v>
      </c>
      <c r="G2509" s="1" t="s">
        <v>123</v>
      </c>
      <c r="H2509" s="1" t="s">
        <v>503</v>
      </c>
      <c r="I2509" s="1" t="s">
        <v>125</v>
      </c>
      <c r="J2509" s="1" t="s">
        <v>7697</v>
      </c>
      <c r="K2509" s="1" t="s">
        <v>7731</v>
      </c>
      <c r="L2509">
        <f>ROUNDUP(IF(B2509&gt;$D$4,0,($D$4-B2509+1)/365),0)</f>
        <v>0</v>
      </c>
      <c r="M2509">
        <f>ROUNDUP(IF(B2509&gt;$D$5,0,($D$5-B2509+1)/365),0)</f>
        <v>0</v>
      </c>
      <c r="N2509" s="28">
        <f>IF(OR(L2509=1,M2509=1),IF(B2509+364&lt;=$D$5,(B2509+364-$D$4+1)/365,IF(B2509&gt;$D$4,($D$5-B2509+1)/365,$D$6/365)),0)</f>
        <v>0</v>
      </c>
      <c r="O2509" s="28">
        <f>'Data &amp; Parameter'!$E$16*'Data &amp; Parameter'!$E$17*('Data &amp; Parameter'!$E$18+'Data &amp; Parameter'!$E$19)*'Data &amp; Parameter'!$E$20*'Data &amp; Parameter'!$E$37*N2509</f>
        <v>0</v>
      </c>
      <c r="P2509">
        <f>ROUNDUP(IF(D2509&gt;$D$4,0,($D$4-D2509+1)/365),0)</f>
        <v>0</v>
      </c>
      <c r="Q2509">
        <f>ROUNDUP(IF(D2509&gt;$D$5,0,($D$5-D2509+1)/365),0)</f>
        <v>0</v>
      </c>
      <c r="R2509" s="28">
        <f>IF(OR(P2509=1,Q2509=1),IF(D2509+364&lt;=$D$5,(D2509+364-$D$4+1)/365,IF(D2509&gt;$D$4,($D$5-D2509+1)/365,$D$6/365)),0)</f>
        <v>0</v>
      </c>
      <c r="S2509" s="28">
        <f>'Data &amp; Parameter'!$E$16*'Data &amp; Parameter'!$E$17*('Data &amp; Parameter'!$E$18+'Data &amp; Parameter'!$E$19)*'Data &amp; Parameter'!$E$20*'Data &amp; Parameter'!$E$37*R2509</f>
        <v>0</v>
      </c>
      <c r="T2509" s="28">
        <f t="shared" si="39"/>
        <v>0</v>
      </c>
    </row>
    <row r="2510" spans="1:20" ht="15.75" customHeight="1" x14ac:dyDescent="0.35">
      <c r="A2510">
        <v>2503</v>
      </c>
      <c r="B2510" s="76">
        <v>44238.493784722217</v>
      </c>
      <c r="C2510" s="1" t="s">
        <v>7929</v>
      </c>
      <c r="D2510" s="76">
        <v>44238.494351851856</v>
      </c>
      <c r="E2510" s="1" t="s">
        <v>7930</v>
      </c>
      <c r="F2510" s="1" t="s">
        <v>7931</v>
      </c>
      <c r="G2510" s="1" t="s">
        <v>123</v>
      </c>
      <c r="H2510" s="1" t="s">
        <v>729</v>
      </c>
      <c r="I2510" s="1" t="s">
        <v>125</v>
      </c>
      <c r="J2510" s="1" t="s">
        <v>918</v>
      </c>
      <c r="K2510" s="1" t="s">
        <v>7847</v>
      </c>
      <c r="L2510">
        <f>ROUNDUP(IF(B2510&gt;$D$4,0,($D$4-B2510+1)/365),0)</f>
        <v>0</v>
      </c>
      <c r="M2510">
        <f>ROUNDUP(IF(B2510&gt;$D$5,0,($D$5-B2510+1)/365),0)</f>
        <v>0</v>
      </c>
      <c r="N2510" s="28">
        <f>IF(OR(L2510=1,M2510=1),IF(B2510+364&lt;=$D$5,(B2510+364-$D$4+1)/365,IF(B2510&gt;$D$4,($D$5-B2510+1)/365,$D$6/365)),0)</f>
        <v>0</v>
      </c>
      <c r="O2510" s="28">
        <f>'Data &amp; Parameter'!$E$16*'Data &amp; Parameter'!$E$17*('Data &amp; Parameter'!$E$18+'Data &amp; Parameter'!$E$19)*'Data &amp; Parameter'!$E$20*'Data &amp; Parameter'!$E$37*N2510</f>
        <v>0</v>
      </c>
      <c r="P2510">
        <f>ROUNDUP(IF(D2510&gt;$D$4,0,($D$4-D2510+1)/365),0)</f>
        <v>0</v>
      </c>
      <c r="Q2510">
        <f>ROUNDUP(IF(D2510&gt;$D$5,0,($D$5-D2510+1)/365),0)</f>
        <v>0</v>
      </c>
      <c r="R2510" s="28">
        <f>IF(OR(P2510=1,Q2510=1),IF(D2510+364&lt;=$D$5,(D2510+364-$D$4+1)/365,IF(D2510&gt;$D$4,($D$5-D2510+1)/365,$D$6/365)),0)</f>
        <v>0</v>
      </c>
      <c r="S2510" s="28">
        <f>'Data &amp; Parameter'!$E$16*'Data &amp; Parameter'!$E$17*('Data &amp; Parameter'!$E$18+'Data &amp; Parameter'!$E$19)*'Data &amp; Parameter'!$E$20*'Data &amp; Parameter'!$E$37*R2510</f>
        <v>0</v>
      </c>
      <c r="T2510" s="28">
        <f t="shared" si="39"/>
        <v>0</v>
      </c>
    </row>
    <row r="2511" spans="1:20" ht="15.75" customHeight="1" x14ac:dyDescent="0.35">
      <c r="A2511">
        <v>2504</v>
      </c>
      <c r="B2511" s="76">
        <v>44238.49554398148</v>
      </c>
      <c r="C2511" s="1" t="s">
        <v>7932</v>
      </c>
      <c r="D2511" s="76">
        <v>44238.496550925927</v>
      </c>
      <c r="E2511" s="1" t="s">
        <v>7933</v>
      </c>
      <c r="F2511" s="1" t="s">
        <v>7934</v>
      </c>
      <c r="G2511" s="1" t="s">
        <v>123</v>
      </c>
      <c r="H2511" s="1" t="s">
        <v>124</v>
      </c>
      <c r="I2511" s="1" t="s">
        <v>125</v>
      </c>
      <c r="J2511" s="1" t="s">
        <v>7528</v>
      </c>
      <c r="K2511" s="1" t="s">
        <v>7813</v>
      </c>
      <c r="L2511">
        <f>ROUNDUP(IF(B2511&gt;$D$4,0,($D$4-B2511+1)/365),0)</f>
        <v>0</v>
      </c>
      <c r="M2511">
        <f>ROUNDUP(IF(B2511&gt;$D$5,0,($D$5-B2511+1)/365),0)</f>
        <v>0</v>
      </c>
      <c r="N2511" s="28">
        <f>IF(OR(L2511=1,M2511=1),IF(B2511+364&lt;=$D$5,(B2511+364-$D$4+1)/365,IF(B2511&gt;$D$4,($D$5-B2511+1)/365,$D$6/365)),0)</f>
        <v>0</v>
      </c>
      <c r="O2511" s="28">
        <f>'Data &amp; Parameter'!$E$16*'Data &amp; Parameter'!$E$17*('Data &amp; Parameter'!$E$18+'Data &amp; Parameter'!$E$19)*'Data &amp; Parameter'!$E$20*'Data &amp; Parameter'!$E$37*N2511</f>
        <v>0</v>
      </c>
      <c r="P2511">
        <f>ROUNDUP(IF(D2511&gt;$D$4,0,($D$4-D2511+1)/365),0)</f>
        <v>0</v>
      </c>
      <c r="Q2511">
        <f>ROUNDUP(IF(D2511&gt;$D$5,0,($D$5-D2511+1)/365),0)</f>
        <v>0</v>
      </c>
      <c r="R2511" s="28">
        <f>IF(OR(P2511=1,Q2511=1),IF(D2511+364&lt;=$D$5,(D2511+364-$D$4+1)/365,IF(D2511&gt;$D$4,($D$5-D2511+1)/365,$D$6/365)),0)</f>
        <v>0</v>
      </c>
      <c r="S2511" s="28">
        <f>'Data &amp; Parameter'!$E$16*'Data &amp; Parameter'!$E$17*('Data &amp; Parameter'!$E$18+'Data &amp; Parameter'!$E$19)*'Data &amp; Parameter'!$E$20*'Data &amp; Parameter'!$E$37*R2511</f>
        <v>0</v>
      </c>
      <c r="T2511" s="28">
        <f t="shared" si="39"/>
        <v>0</v>
      </c>
    </row>
    <row r="2512" spans="1:20" ht="15.75" customHeight="1" x14ac:dyDescent="0.35">
      <c r="A2512">
        <v>2505</v>
      </c>
      <c r="B2512" s="76">
        <v>44238.497581018513</v>
      </c>
      <c r="C2512" s="1" t="s">
        <v>7935</v>
      </c>
      <c r="D2512" s="76">
        <v>44238.498530092591</v>
      </c>
      <c r="E2512" s="1" t="s">
        <v>7936</v>
      </c>
      <c r="F2512" s="1" t="s">
        <v>7937</v>
      </c>
      <c r="G2512" s="1" t="s">
        <v>123</v>
      </c>
      <c r="H2512" s="1" t="s">
        <v>124</v>
      </c>
      <c r="I2512" s="1" t="s">
        <v>125</v>
      </c>
      <c r="J2512" s="1" t="s">
        <v>7528</v>
      </c>
      <c r="K2512" s="1" t="s">
        <v>7657</v>
      </c>
      <c r="L2512">
        <f>ROUNDUP(IF(B2512&gt;$D$4,0,($D$4-B2512+1)/365),0)</f>
        <v>0</v>
      </c>
      <c r="M2512">
        <f>ROUNDUP(IF(B2512&gt;$D$5,0,($D$5-B2512+1)/365),0)</f>
        <v>0</v>
      </c>
      <c r="N2512" s="28">
        <f>IF(OR(L2512=1,M2512=1),IF(B2512+364&lt;=$D$5,(B2512+364-$D$4+1)/365,IF(B2512&gt;$D$4,($D$5-B2512+1)/365,$D$6/365)),0)</f>
        <v>0</v>
      </c>
      <c r="O2512" s="28">
        <f>'Data &amp; Parameter'!$E$16*'Data &amp; Parameter'!$E$17*('Data &amp; Parameter'!$E$18+'Data &amp; Parameter'!$E$19)*'Data &amp; Parameter'!$E$20*'Data &amp; Parameter'!$E$37*N2512</f>
        <v>0</v>
      </c>
      <c r="P2512">
        <f>ROUNDUP(IF(D2512&gt;$D$4,0,($D$4-D2512+1)/365),0)</f>
        <v>0</v>
      </c>
      <c r="Q2512">
        <f>ROUNDUP(IF(D2512&gt;$D$5,0,($D$5-D2512+1)/365),0)</f>
        <v>0</v>
      </c>
      <c r="R2512" s="28">
        <f>IF(OR(P2512=1,Q2512=1),IF(D2512+364&lt;=$D$5,(D2512+364-$D$4+1)/365,IF(D2512&gt;$D$4,($D$5-D2512+1)/365,$D$6/365)),0)</f>
        <v>0</v>
      </c>
      <c r="S2512" s="28">
        <f>'Data &amp; Parameter'!$E$16*'Data &amp; Parameter'!$E$17*('Data &amp; Parameter'!$E$18+'Data &amp; Parameter'!$E$19)*'Data &amp; Parameter'!$E$20*'Data &amp; Parameter'!$E$37*R2512</f>
        <v>0</v>
      </c>
      <c r="T2512" s="28">
        <f t="shared" si="39"/>
        <v>0</v>
      </c>
    </row>
    <row r="2513" spans="1:20" ht="15.75" customHeight="1" x14ac:dyDescent="0.35">
      <c r="A2513">
        <v>2506</v>
      </c>
      <c r="B2513" s="76">
        <v>44238.497685185182</v>
      </c>
      <c r="C2513" s="1" t="s">
        <v>7938</v>
      </c>
      <c r="D2513" s="76">
        <v>44238.498287037037</v>
      </c>
      <c r="E2513" s="1" t="s">
        <v>7939</v>
      </c>
      <c r="F2513" s="1" t="s">
        <v>7940</v>
      </c>
      <c r="G2513" s="1" t="s">
        <v>123</v>
      </c>
      <c r="H2513" s="1" t="s">
        <v>503</v>
      </c>
      <c r="I2513" s="1" t="s">
        <v>125</v>
      </c>
      <c r="J2513" s="1" t="s">
        <v>7697</v>
      </c>
      <c r="K2513" s="1" t="s">
        <v>7731</v>
      </c>
      <c r="L2513">
        <f>ROUNDUP(IF(B2513&gt;$D$4,0,($D$4-B2513+1)/365),0)</f>
        <v>0</v>
      </c>
      <c r="M2513">
        <f>ROUNDUP(IF(B2513&gt;$D$5,0,($D$5-B2513+1)/365),0)</f>
        <v>0</v>
      </c>
      <c r="N2513" s="28">
        <f>IF(OR(L2513=1,M2513=1),IF(B2513+364&lt;=$D$5,(B2513+364-$D$4+1)/365,IF(B2513&gt;$D$4,($D$5-B2513+1)/365,$D$6/365)),0)</f>
        <v>0</v>
      </c>
      <c r="O2513" s="28">
        <f>'Data &amp; Parameter'!$E$16*'Data &amp; Parameter'!$E$17*('Data &amp; Parameter'!$E$18+'Data &amp; Parameter'!$E$19)*'Data &amp; Parameter'!$E$20*'Data &amp; Parameter'!$E$37*N2513</f>
        <v>0</v>
      </c>
      <c r="P2513">
        <f>ROUNDUP(IF(D2513&gt;$D$4,0,($D$4-D2513+1)/365),0)</f>
        <v>0</v>
      </c>
      <c r="Q2513">
        <f>ROUNDUP(IF(D2513&gt;$D$5,0,($D$5-D2513+1)/365),0)</f>
        <v>0</v>
      </c>
      <c r="R2513" s="28">
        <f>IF(OR(P2513=1,Q2513=1),IF(D2513+364&lt;=$D$5,(D2513+364-$D$4+1)/365,IF(D2513&gt;$D$4,($D$5-D2513+1)/365,$D$6/365)),0)</f>
        <v>0</v>
      </c>
      <c r="S2513" s="28">
        <f>'Data &amp; Parameter'!$E$16*'Data &amp; Parameter'!$E$17*('Data &amp; Parameter'!$E$18+'Data &amp; Parameter'!$E$19)*'Data &amp; Parameter'!$E$20*'Data &amp; Parameter'!$E$37*R2513</f>
        <v>0</v>
      </c>
      <c r="T2513" s="28">
        <f t="shared" si="39"/>
        <v>0</v>
      </c>
    </row>
    <row r="2514" spans="1:20" ht="15.75" customHeight="1" x14ac:dyDescent="0.35">
      <c r="A2514">
        <v>2507</v>
      </c>
      <c r="B2514" s="76">
        <v>44238.499664351853</v>
      </c>
      <c r="C2514" s="1" t="s">
        <v>7941</v>
      </c>
      <c r="D2514" s="76">
        <v>44238.500069444446</v>
      </c>
      <c r="E2514" s="1" t="s">
        <v>7942</v>
      </c>
      <c r="F2514" s="1" t="s">
        <v>7943</v>
      </c>
      <c r="G2514" s="1" t="s">
        <v>123</v>
      </c>
      <c r="H2514" s="1" t="s">
        <v>124</v>
      </c>
      <c r="I2514" s="1" t="s">
        <v>125</v>
      </c>
      <c r="J2514" s="1" t="s">
        <v>7528</v>
      </c>
      <c r="K2514" s="1" t="s">
        <v>7813</v>
      </c>
      <c r="L2514">
        <f>ROUNDUP(IF(B2514&gt;$D$4,0,($D$4-B2514+1)/365),0)</f>
        <v>0</v>
      </c>
      <c r="M2514">
        <f>ROUNDUP(IF(B2514&gt;$D$5,0,($D$5-B2514+1)/365),0)</f>
        <v>0</v>
      </c>
      <c r="N2514" s="28">
        <f>IF(OR(L2514=1,M2514=1),IF(B2514+364&lt;=$D$5,(B2514+364-$D$4+1)/365,IF(B2514&gt;$D$4,($D$5-B2514+1)/365,$D$6/365)),0)</f>
        <v>0</v>
      </c>
      <c r="O2514" s="28">
        <f>'Data &amp; Parameter'!$E$16*'Data &amp; Parameter'!$E$17*('Data &amp; Parameter'!$E$18+'Data &amp; Parameter'!$E$19)*'Data &amp; Parameter'!$E$20*'Data &amp; Parameter'!$E$37*N2514</f>
        <v>0</v>
      </c>
      <c r="P2514">
        <f>ROUNDUP(IF(D2514&gt;$D$4,0,($D$4-D2514+1)/365),0)</f>
        <v>0</v>
      </c>
      <c r="Q2514">
        <f>ROUNDUP(IF(D2514&gt;$D$5,0,($D$5-D2514+1)/365),0)</f>
        <v>0</v>
      </c>
      <c r="R2514" s="28">
        <f>IF(OR(P2514=1,Q2514=1),IF(D2514+364&lt;=$D$5,(D2514+364-$D$4+1)/365,IF(D2514&gt;$D$4,($D$5-D2514+1)/365,$D$6/365)),0)</f>
        <v>0</v>
      </c>
      <c r="S2514" s="28">
        <f>'Data &amp; Parameter'!$E$16*'Data &amp; Parameter'!$E$17*('Data &amp; Parameter'!$E$18+'Data &amp; Parameter'!$E$19)*'Data &amp; Parameter'!$E$20*'Data &amp; Parameter'!$E$37*R2514</f>
        <v>0</v>
      </c>
      <c r="T2514" s="28">
        <f t="shared" si="39"/>
        <v>0</v>
      </c>
    </row>
    <row r="2515" spans="1:20" ht="15.75" customHeight="1" x14ac:dyDescent="0.35">
      <c r="A2515">
        <v>2508</v>
      </c>
      <c r="B2515" s="76">
        <v>44238.500868055555</v>
      </c>
      <c r="C2515" s="1" t="s">
        <v>7944</v>
      </c>
      <c r="D2515" s="76">
        <v>44238.501689814817</v>
      </c>
      <c r="E2515" s="1" t="s">
        <v>7945</v>
      </c>
      <c r="F2515" s="1" t="s">
        <v>7946</v>
      </c>
      <c r="G2515" s="1" t="s">
        <v>123</v>
      </c>
      <c r="H2515" s="1" t="s">
        <v>124</v>
      </c>
      <c r="I2515" s="1" t="s">
        <v>125</v>
      </c>
      <c r="J2515" s="1" t="s">
        <v>7528</v>
      </c>
      <c r="K2515" s="1" t="s">
        <v>7947</v>
      </c>
      <c r="L2515">
        <f>ROUNDUP(IF(B2515&gt;$D$4,0,($D$4-B2515+1)/365),0)</f>
        <v>0</v>
      </c>
      <c r="M2515">
        <f>ROUNDUP(IF(B2515&gt;$D$5,0,($D$5-B2515+1)/365),0)</f>
        <v>0</v>
      </c>
      <c r="N2515" s="28">
        <f>IF(OR(L2515=1,M2515=1),IF(B2515+364&lt;=$D$5,(B2515+364-$D$4+1)/365,IF(B2515&gt;$D$4,($D$5-B2515+1)/365,$D$6/365)),0)</f>
        <v>0</v>
      </c>
      <c r="O2515" s="28">
        <f>'Data &amp; Parameter'!$E$16*'Data &amp; Parameter'!$E$17*('Data &amp; Parameter'!$E$18+'Data &amp; Parameter'!$E$19)*'Data &amp; Parameter'!$E$20*'Data &amp; Parameter'!$E$37*N2515</f>
        <v>0</v>
      </c>
      <c r="P2515">
        <f>ROUNDUP(IF(D2515&gt;$D$4,0,($D$4-D2515+1)/365),0)</f>
        <v>0</v>
      </c>
      <c r="Q2515">
        <f>ROUNDUP(IF(D2515&gt;$D$5,0,($D$5-D2515+1)/365),0)</f>
        <v>0</v>
      </c>
      <c r="R2515" s="28">
        <f>IF(OR(P2515=1,Q2515=1),IF(D2515+364&lt;=$D$5,(D2515+364-$D$4+1)/365,IF(D2515&gt;$D$4,($D$5-D2515+1)/365,$D$6/365)),0)</f>
        <v>0</v>
      </c>
      <c r="S2515" s="28">
        <f>'Data &amp; Parameter'!$E$16*'Data &amp; Parameter'!$E$17*('Data &amp; Parameter'!$E$18+'Data &amp; Parameter'!$E$19)*'Data &amp; Parameter'!$E$20*'Data &amp; Parameter'!$E$37*R2515</f>
        <v>0</v>
      </c>
      <c r="T2515" s="28">
        <f t="shared" si="39"/>
        <v>0</v>
      </c>
    </row>
    <row r="2516" spans="1:20" ht="15.75" customHeight="1" x14ac:dyDescent="0.35">
      <c r="A2516">
        <v>2509</v>
      </c>
      <c r="B2516" s="76">
        <v>44238.502280092594</v>
      </c>
      <c r="C2516" s="1" t="s">
        <v>7948</v>
      </c>
      <c r="D2516" s="76">
        <v>44238.503125000003</v>
      </c>
      <c r="E2516" s="1" t="s">
        <v>7949</v>
      </c>
      <c r="F2516" s="1" t="s">
        <v>7950</v>
      </c>
      <c r="G2516" s="1" t="s">
        <v>123</v>
      </c>
      <c r="H2516" s="1" t="s">
        <v>124</v>
      </c>
      <c r="I2516" s="1" t="s">
        <v>125</v>
      </c>
      <c r="J2516" s="1" t="s">
        <v>7528</v>
      </c>
      <c r="K2516" s="1" t="s">
        <v>7813</v>
      </c>
      <c r="L2516">
        <f>ROUNDUP(IF(B2516&gt;$D$4,0,($D$4-B2516+1)/365),0)</f>
        <v>0</v>
      </c>
      <c r="M2516">
        <f>ROUNDUP(IF(B2516&gt;$D$5,0,($D$5-B2516+1)/365),0)</f>
        <v>0</v>
      </c>
      <c r="N2516" s="28">
        <f>IF(OR(L2516=1,M2516=1),IF(B2516+364&lt;=$D$5,(B2516+364-$D$4+1)/365,IF(B2516&gt;$D$4,($D$5-B2516+1)/365,$D$6/365)),0)</f>
        <v>0</v>
      </c>
      <c r="O2516" s="28">
        <f>'Data &amp; Parameter'!$E$16*'Data &amp; Parameter'!$E$17*('Data &amp; Parameter'!$E$18+'Data &amp; Parameter'!$E$19)*'Data &amp; Parameter'!$E$20*'Data &amp; Parameter'!$E$37*N2516</f>
        <v>0</v>
      </c>
      <c r="P2516">
        <f>ROUNDUP(IF(D2516&gt;$D$4,0,($D$4-D2516+1)/365),0)</f>
        <v>0</v>
      </c>
      <c r="Q2516">
        <f>ROUNDUP(IF(D2516&gt;$D$5,0,($D$5-D2516+1)/365),0)</f>
        <v>0</v>
      </c>
      <c r="R2516" s="28">
        <f>IF(OR(P2516=1,Q2516=1),IF(D2516+364&lt;=$D$5,(D2516+364-$D$4+1)/365,IF(D2516&gt;$D$4,($D$5-D2516+1)/365,$D$6/365)),0)</f>
        <v>0</v>
      </c>
      <c r="S2516" s="28">
        <f>'Data &amp; Parameter'!$E$16*'Data &amp; Parameter'!$E$17*('Data &amp; Parameter'!$E$18+'Data &amp; Parameter'!$E$19)*'Data &amp; Parameter'!$E$20*'Data &amp; Parameter'!$E$37*R2516</f>
        <v>0</v>
      </c>
      <c r="T2516" s="28">
        <f t="shared" si="39"/>
        <v>0</v>
      </c>
    </row>
    <row r="2517" spans="1:20" ht="15.75" customHeight="1" x14ac:dyDescent="0.35">
      <c r="A2517">
        <v>2510</v>
      </c>
      <c r="B2517" s="76">
        <v>44238.504513888889</v>
      </c>
      <c r="C2517" s="1" t="s">
        <v>7951</v>
      </c>
      <c r="D2517" s="76">
        <v>44238.505775462967</v>
      </c>
      <c r="E2517" s="1" t="s">
        <v>7952</v>
      </c>
      <c r="F2517" s="1" t="s">
        <v>7953</v>
      </c>
      <c r="G2517" s="1" t="s">
        <v>123</v>
      </c>
      <c r="H2517" s="1" t="s">
        <v>124</v>
      </c>
      <c r="I2517" s="1" t="s">
        <v>125</v>
      </c>
      <c r="J2517" s="1" t="s">
        <v>7528</v>
      </c>
      <c r="K2517" s="1" t="s">
        <v>7954</v>
      </c>
      <c r="L2517">
        <f>ROUNDUP(IF(B2517&gt;$D$4,0,($D$4-B2517+1)/365),0)</f>
        <v>0</v>
      </c>
      <c r="M2517">
        <f>ROUNDUP(IF(B2517&gt;$D$5,0,($D$5-B2517+1)/365),0)</f>
        <v>0</v>
      </c>
      <c r="N2517" s="28">
        <f>IF(OR(L2517=1,M2517=1),IF(B2517+364&lt;=$D$5,(B2517+364-$D$4+1)/365,IF(B2517&gt;$D$4,($D$5-B2517+1)/365,$D$6/365)),0)</f>
        <v>0</v>
      </c>
      <c r="O2517" s="28">
        <f>'Data &amp; Parameter'!$E$16*'Data &amp; Parameter'!$E$17*('Data &amp; Parameter'!$E$18+'Data &amp; Parameter'!$E$19)*'Data &amp; Parameter'!$E$20*'Data &amp; Parameter'!$E$37*N2517</f>
        <v>0</v>
      </c>
      <c r="P2517">
        <f>ROUNDUP(IF(D2517&gt;$D$4,0,($D$4-D2517+1)/365),0)</f>
        <v>0</v>
      </c>
      <c r="Q2517">
        <f>ROUNDUP(IF(D2517&gt;$D$5,0,($D$5-D2517+1)/365),0)</f>
        <v>0</v>
      </c>
      <c r="R2517" s="28">
        <f>IF(OR(P2517=1,Q2517=1),IF(D2517+364&lt;=$D$5,(D2517+364-$D$4+1)/365,IF(D2517&gt;$D$4,($D$5-D2517+1)/365,$D$6/365)),0)</f>
        <v>0</v>
      </c>
      <c r="S2517" s="28">
        <f>'Data &amp; Parameter'!$E$16*'Data &amp; Parameter'!$E$17*('Data &amp; Parameter'!$E$18+'Data &amp; Parameter'!$E$19)*'Data &amp; Parameter'!$E$20*'Data &amp; Parameter'!$E$37*R2517</f>
        <v>0</v>
      </c>
      <c r="T2517" s="28">
        <f t="shared" si="39"/>
        <v>0</v>
      </c>
    </row>
    <row r="2518" spans="1:20" ht="15.75" customHeight="1" x14ac:dyDescent="0.35">
      <c r="A2518">
        <v>2511</v>
      </c>
      <c r="B2518" s="76">
        <v>44238.505578703705</v>
      </c>
      <c r="C2518" s="1" t="s">
        <v>7955</v>
      </c>
      <c r="D2518" s="76">
        <v>44238.508298611108</v>
      </c>
      <c r="E2518" s="1" t="s">
        <v>7956</v>
      </c>
      <c r="F2518" s="1" t="s">
        <v>7957</v>
      </c>
      <c r="G2518" s="1" t="s">
        <v>123</v>
      </c>
      <c r="H2518" s="1" t="s">
        <v>729</v>
      </c>
      <c r="I2518" s="1" t="s">
        <v>125</v>
      </c>
      <c r="J2518" s="1" t="s">
        <v>918</v>
      </c>
      <c r="K2518" s="1" t="s">
        <v>946</v>
      </c>
      <c r="L2518">
        <f>ROUNDUP(IF(B2518&gt;$D$4,0,($D$4-B2518+1)/365),0)</f>
        <v>0</v>
      </c>
      <c r="M2518">
        <f>ROUNDUP(IF(B2518&gt;$D$5,0,($D$5-B2518+1)/365),0)</f>
        <v>0</v>
      </c>
      <c r="N2518" s="28">
        <f>IF(OR(L2518=1,M2518=1),IF(B2518+364&lt;=$D$5,(B2518+364-$D$4+1)/365,IF(B2518&gt;$D$4,($D$5-B2518+1)/365,$D$6/365)),0)</f>
        <v>0</v>
      </c>
      <c r="O2518" s="28">
        <f>'Data &amp; Parameter'!$E$16*'Data &amp; Parameter'!$E$17*('Data &amp; Parameter'!$E$18+'Data &amp; Parameter'!$E$19)*'Data &amp; Parameter'!$E$20*'Data &amp; Parameter'!$E$37*N2518</f>
        <v>0</v>
      </c>
      <c r="P2518">
        <f>ROUNDUP(IF(D2518&gt;$D$4,0,($D$4-D2518+1)/365),0)</f>
        <v>0</v>
      </c>
      <c r="Q2518">
        <f>ROUNDUP(IF(D2518&gt;$D$5,0,($D$5-D2518+1)/365),0)</f>
        <v>0</v>
      </c>
      <c r="R2518" s="28">
        <f>IF(OR(P2518=1,Q2518=1),IF(D2518+364&lt;=$D$5,(D2518+364-$D$4+1)/365,IF(D2518&gt;$D$4,($D$5-D2518+1)/365,$D$6/365)),0)</f>
        <v>0</v>
      </c>
      <c r="S2518" s="28">
        <f>'Data &amp; Parameter'!$E$16*'Data &amp; Parameter'!$E$17*('Data &amp; Parameter'!$E$18+'Data &amp; Parameter'!$E$19)*'Data &amp; Parameter'!$E$20*'Data &amp; Parameter'!$E$37*R2518</f>
        <v>0</v>
      </c>
      <c r="T2518" s="28">
        <f t="shared" si="39"/>
        <v>0</v>
      </c>
    </row>
    <row r="2519" spans="1:20" ht="15.75" customHeight="1" x14ac:dyDescent="0.35">
      <c r="A2519">
        <v>2512</v>
      </c>
      <c r="B2519" s="76">
        <v>44238.506550925929</v>
      </c>
      <c r="C2519" s="1" t="s">
        <v>7958</v>
      </c>
      <c r="D2519" s="76">
        <v>44238.507071759261</v>
      </c>
      <c r="E2519" s="1" t="s">
        <v>7959</v>
      </c>
      <c r="F2519" s="1" t="s">
        <v>7960</v>
      </c>
      <c r="G2519" s="1" t="s">
        <v>123</v>
      </c>
      <c r="H2519" s="1" t="s">
        <v>124</v>
      </c>
      <c r="I2519" s="1" t="s">
        <v>125</v>
      </c>
      <c r="J2519" s="1" t="s">
        <v>7528</v>
      </c>
      <c r="K2519" s="1" t="s">
        <v>7813</v>
      </c>
      <c r="L2519">
        <f>ROUNDUP(IF(B2519&gt;$D$4,0,($D$4-B2519+1)/365),0)</f>
        <v>0</v>
      </c>
      <c r="M2519">
        <f>ROUNDUP(IF(B2519&gt;$D$5,0,($D$5-B2519+1)/365),0)</f>
        <v>0</v>
      </c>
      <c r="N2519" s="28">
        <f>IF(OR(L2519=1,M2519=1),IF(B2519+364&lt;=$D$5,(B2519+364-$D$4+1)/365,IF(B2519&gt;$D$4,($D$5-B2519+1)/365,$D$6/365)),0)</f>
        <v>0</v>
      </c>
      <c r="O2519" s="28">
        <f>'Data &amp; Parameter'!$E$16*'Data &amp; Parameter'!$E$17*('Data &amp; Parameter'!$E$18+'Data &amp; Parameter'!$E$19)*'Data &amp; Parameter'!$E$20*'Data &amp; Parameter'!$E$37*N2519</f>
        <v>0</v>
      </c>
      <c r="P2519">
        <f>ROUNDUP(IF(D2519&gt;$D$4,0,($D$4-D2519+1)/365),0)</f>
        <v>0</v>
      </c>
      <c r="Q2519">
        <f>ROUNDUP(IF(D2519&gt;$D$5,0,($D$5-D2519+1)/365),0)</f>
        <v>0</v>
      </c>
      <c r="R2519" s="28">
        <f>IF(OR(P2519=1,Q2519=1),IF(D2519+364&lt;=$D$5,(D2519+364-$D$4+1)/365,IF(D2519&gt;$D$4,($D$5-D2519+1)/365,$D$6/365)),0)</f>
        <v>0</v>
      </c>
      <c r="S2519" s="28">
        <f>'Data &amp; Parameter'!$E$16*'Data &amp; Parameter'!$E$17*('Data &amp; Parameter'!$E$18+'Data &amp; Parameter'!$E$19)*'Data &amp; Parameter'!$E$20*'Data &amp; Parameter'!$E$37*R2519</f>
        <v>0</v>
      </c>
      <c r="T2519" s="28">
        <f t="shared" si="39"/>
        <v>0</v>
      </c>
    </row>
    <row r="2520" spans="1:20" ht="15.75" customHeight="1" x14ac:dyDescent="0.35">
      <c r="A2520">
        <v>2513</v>
      </c>
      <c r="B2520" s="76">
        <v>44238.509375000001</v>
      </c>
      <c r="C2520" s="1" t="s">
        <v>7961</v>
      </c>
      <c r="D2520" s="76">
        <v>44238.51017361111</v>
      </c>
      <c r="E2520" s="1" t="s">
        <v>7962</v>
      </c>
      <c r="F2520" s="1" t="s">
        <v>7963</v>
      </c>
      <c r="G2520" s="1" t="s">
        <v>123</v>
      </c>
      <c r="H2520" s="1" t="s">
        <v>124</v>
      </c>
      <c r="I2520" s="1" t="s">
        <v>125</v>
      </c>
      <c r="J2520" s="1" t="s">
        <v>7528</v>
      </c>
      <c r="K2520" s="1" t="s">
        <v>7813</v>
      </c>
      <c r="L2520">
        <f>ROUNDUP(IF(B2520&gt;$D$4,0,($D$4-B2520+1)/365),0)</f>
        <v>0</v>
      </c>
      <c r="M2520">
        <f>ROUNDUP(IF(B2520&gt;$D$5,0,($D$5-B2520+1)/365),0)</f>
        <v>0</v>
      </c>
      <c r="N2520" s="28">
        <f>IF(OR(L2520=1,M2520=1),IF(B2520+364&lt;=$D$5,(B2520+364-$D$4+1)/365,IF(B2520&gt;$D$4,($D$5-B2520+1)/365,$D$6/365)),0)</f>
        <v>0</v>
      </c>
      <c r="O2520" s="28">
        <f>'Data &amp; Parameter'!$E$16*'Data &amp; Parameter'!$E$17*('Data &amp; Parameter'!$E$18+'Data &amp; Parameter'!$E$19)*'Data &amp; Parameter'!$E$20*'Data &amp; Parameter'!$E$37*N2520</f>
        <v>0</v>
      </c>
      <c r="P2520">
        <f>ROUNDUP(IF(D2520&gt;$D$4,0,($D$4-D2520+1)/365),0)</f>
        <v>0</v>
      </c>
      <c r="Q2520">
        <f>ROUNDUP(IF(D2520&gt;$D$5,0,($D$5-D2520+1)/365),0)</f>
        <v>0</v>
      </c>
      <c r="R2520" s="28">
        <f>IF(OR(P2520=1,Q2520=1),IF(D2520+364&lt;=$D$5,(D2520+364-$D$4+1)/365,IF(D2520&gt;$D$4,($D$5-D2520+1)/365,$D$6/365)),0)</f>
        <v>0</v>
      </c>
      <c r="S2520" s="28">
        <f>'Data &amp; Parameter'!$E$16*'Data &amp; Parameter'!$E$17*('Data &amp; Parameter'!$E$18+'Data &amp; Parameter'!$E$19)*'Data &amp; Parameter'!$E$20*'Data &amp; Parameter'!$E$37*R2520</f>
        <v>0</v>
      </c>
      <c r="T2520" s="28">
        <f t="shared" si="39"/>
        <v>0</v>
      </c>
    </row>
    <row r="2521" spans="1:20" ht="15.75" customHeight="1" x14ac:dyDescent="0.35">
      <c r="A2521">
        <v>2514</v>
      </c>
      <c r="B2521" s="76">
        <v>44238.509525462963</v>
      </c>
      <c r="C2521" s="1" t="s">
        <v>7964</v>
      </c>
      <c r="D2521" s="76">
        <v>44238.510393518518</v>
      </c>
      <c r="E2521" s="1" t="s">
        <v>7965</v>
      </c>
      <c r="F2521" s="1" t="s">
        <v>7966</v>
      </c>
      <c r="G2521" s="1" t="s">
        <v>123</v>
      </c>
      <c r="H2521" s="1" t="s">
        <v>124</v>
      </c>
      <c r="I2521" s="1" t="s">
        <v>125</v>
      </c>
      <c r="J2521" s="1" t="s">
        <v>7528</v>
      </c>
      <c r="K2521" s="1" t="s">
        <v>7954</v>
      </c>
      <c r="L2521">
        <f>ROUNDUP(IF(B2521&gt;$D$4,0,($D$4-B2521+1)/365),0)</f>
        <v>0</v>
      </c>
      <c r="M2521">
        <f>ROUNDUP(IF(B2521&gt;$D$5,0,($D$5-B2521+1)/365),0)</f>
        <v>0</v>
      </c>
      <c r="N2521" s="28">
        <f>IF(OR(L2521=1,M2521=1),IF(B2521+364&lt;=$D$5,(B2521+364-$D$4+1)/365,IF(B2521&gt;$D$4,($D$5-B2521+1)/365,$D$6/365)),0)</f>
        <v>0</v>
      </c>
      <c r="O2521" s="28">
        <f>'Data &amp; Parameter'!$E$16*'Data &amp; Parameter'!$E$17*('Data &amp; Parameter'!$E$18+'Data &amp; Parameter'!$E$19)*'Data &amp; Parameter'!$E$20*'Data &amp; Parameter'!$E$37*N2521</f>
        <v>0</v>
      </c>
      <c r="P2521">
        <f>ROUNDUP(IF(D2521&gt;$D$4,0,($D$4-D2521+1)/365),0)</f>
        <v>0</v>
      </c>
      <c r="Q2521">
        <f>ROUNDUP(IF(D2521&gt;$D$5,0,($D$5-D2521+1)/365),0)</f>
        <v>0</v>
      </c>
      <c r="R2521" s="28">
        <f>IF(OR(P2521=1,Q2521=1),IF(D2521+364&lt;=$D$5,(D2521+364-$D$4+1)/365,IF(D2521&gt;$D$4,($D$5-D2521+1)/365,$D$6/365)),0)</f>
        <v>0</v>
      </c>
      <c r="S2521" s="28">
        <f>'Data &amp; Parameter'!$E$16*'Data &amp; Parameter'!$E$17*('Data &amp; Parameter'!$E$18+'Data &amp; Parameter'!$E$19)*'Data &amp; Parameter'!$E$20*'Data &amp; Parameter'!$E$37*R2521</f>
        <v>0</v>
      </c>
      <c r="T2521" s="28">
        <f t="shared" si="39"/>
        <v>0</v>
      </c>
    </row>
    <row r="2522" spans="1:20" ht="15.75" customHeight="1" x14ac:dyDescent="0.35">
      <c r="A2522">
        <v>2515</v>
      </c>
      <c r="B2522" s="76">
        <v>44238.512164351851</v>
      </c>
      <c r="C2522" s="1" t="s">
        <v>7967</v>
      </c>
      <c r="D2522" s="76">
        <v>44238.513055555552</v>
      </c>
      <c r="E2522" s="1" t="s">
        <v>7968</v>
      </c>
      <c r="F2522" s="1" t="s">
        <v>7969</v>
      </c>
      <c r="G2522" s="1" t="s">
        <v>123</v>
      </c>
      <c r="H2522" s="1" t="s">
        <v>124</v>
      </c>
      <c r="I2522" s="1" t="s">
        <v>125</v>
      </c>
      <c r="J2522" s="1" t="s">
        <v>7528</v>
      </c>
      <c r="K2522" s="1" t="s">
        <v>7954</v>
      </c>
      <c r="L2522">
        <f>ROUNDUP(IF(B2522&gt;$D$4,0,($D$4-B2522+1)/365),0)</f>
        <v>0</v>
      </c>
      <c r="M2522">
        <f>ROUNDUP(IF(B2522&gt;$D$5,0,($D$5-B2522+1)/365),0)</f>
        <v>0</v>
      </c>
      <c r="N2522" s="28">
        <f>IF(OR(L2522=1,M2522=1),IF(B2522+364&lt;=$D$5,(B2522+364-$D$4+1)/365,IF(B2522&gt;$D$4,($D$5-B2522+1)/365,$D$6/365)),0)</f>
        <v>0</v>
      </c>
      <c r="O2522" s="28">
        <f>'Data &amp; Parameter'!$E$16*'Data &amp; Parameter'!$E$17*('Data &amp; Parameter'!$E$18+'Data &amp; Parameter'!$E$19)*'Data &amp; Parameter'!$E$20*'Data &amp; Parameter'!$E$37*N2522</f>
        <v>0</v>
      </c>
      <c r="P2522">
        <f>ROUNDUP(IF(D2522&gt;$D$4,0,($D$4-D2522+1)/365),0)</f>
        <v>0</v>
      </c>
      <c r="Q2522">
        <f>ROUNDUP(IF(D2522&gt;$D$5,0,($D$5-D2522+1)/365),0)</f>
        <v>0</v>
      </c>
      <c r="R2522" s="28">
        <f>IF(OR(P2522=1,Q2522=1),IF(D2522+364&lt;=$D$5,(D2522+364-$D$4+1)/365,IF(D2522&gt;$D$4,($D$5-D2522+1)/365,$D$6/365)),0)</f>
        <v>0</v>
      </c>
      <c r="S2522" s="28">
        <f>'Data &amp; Parameter'!$E$16*'Data &amp; Parameter'!$E$17*('Data &amp; Parameter'!$E$18+'Data &amp; Parameter'!$E$19)*'Data &amp; Parameter'!$E$20*'Data &amp; Parameter'!$E$37*R2522</f>
        <v>0</v>
      </c>
      <c r="T2522" s="28">
        <f t="shared" si="39"/>
        <v>0</v>
      </c>
    </row>
    <row r="2523" spans="1:20" ht="15.75" customHeight="1" x14ac:dyDescent="0.35">
      <c r="A2523">
        <v>2516</v>
      </c>
      <c r="B2523" s="76">
        <v>44238.513414351852</v>
      </c>
      <c r="C2523" s="1" t="s">
        <v>7970</v>
      </c>
      <c r="D2523" s="76">
        <v>44239.513981481483</v>
      </c>
      <c r="E2523" s="1" t="s">
        <v>7971</v>
      </c>
      <c r="F2523" s="1" t="s">
        <v>7972</v>
      </c>
      <c r="G2523" s="1" t="s">
        <v>123</v>
      </c>
      <c r="H2523" s="1" t="s">
        <v>124</v>
      </c>
      <c r="I2523" s="1" t="s">
        <v>125</v>
      </c>
      <c r="J2523" s="1" t="s">
        <v>7528</v>
      </c>
      <c r="K2523" s="1" t="s">
        <v>7813</v>
      </c>
      <c r="L2523">
        <f>ROUNDUP(IF(B2523&gt;$D$4,0,($D$4-B2523+1)/365),0)</f>
        <v>0</v>
      </c>
      <c r="M2523">
        <f>ROUNDUP(IF(B2523&gt;$D$5,0,($D$5-B2523+1)/365),0)</f>
        <v>0</v>
      </c>
      <c r="N2523" s="28">
        <f>IF(OR(L2523=1,M2523=1),IF(B2523+364&lt;=$D$5,(B2523+364-$D$4+1)/365,IF(B2523&gt;$D$4,($D$5-B2523+1)/365,$D$6/365)),0)</f>
        <v>0</v>
      </c>
      <c r="O2523" s="28">
        <f>'Data &amp; Parameter'!$E$16*'Data &amp; Parameter'!$E$17*('Data &amp; Parameter'!$E$18+'Data &amp; Parameter'!$E$19)*'Data &amp; Parameter'!$E$20*'Data &amp; Parameter'!$E$37*N2523</f>
        <v>0</v>
      </c>
      <c r="P2523">
        <f>ROUNDUP(IF(D2523&gt;$D$4,0,($D$4-D2523+1)/365),0)</f>
        <v>0</v>
      </c>
      <c r="Q2523">
        <f>ROUNDUP(IF(D2523&gt;$D$5,0,($D$5-D2523+1)/365),0)</f>
        <v>0</v>
      </c>
      <c r="R2523" s="28">
        <f>IF(OR(P2523=1,Q2523=1),IF(D2523+364&lt;=$D$5,(D2523+364-$D$4+1)/365,IF(D2523&gt;$D$4,($D$5-D2523+1)/365,$D$6/365)),0)</f>
        <v>0</v>
      </c>
      <c r="S2523" s="28">
        <f>'Data &amp; Parameter'!$E$16*'Data &amp; Parameter'!$E$17*('Data &amp; Parameter'!$E$18+'Data &amp; Parameter'!$E$19)*'Data &amp; Parameter'!$E$20*'Data &amp; Parameter'!$E$37*R2523</f>
        <v>0</v>
      </c>
      <c r="T2523" s="28">
        <f t="shared" si="39"/>
        <v>0</v>
      </c>
    </row>
    <row r="2524" spans="1:20" ht="15.75" customHeight="1" x14ac:dyDescent="0.35">
      <c r="A2524">
        <v>2517</v>
      </c>
      <c r="B2524" s="76">
        <v>44238.515069444446</v>
      </c>
      <c r="C2524" s="1" t="s">
        <v>7973</v>
      </c>
      <c r="D2524" s="76">
        <v>44238.515648148154</v>
      </c>
      <c r="E2524" s="1" t="s">
        <v>7974</v>
      </c>
      <c r="F2524" s="1" t="s">
        <v>7975</v>
      </c>
      <c r="G2524" s="1" t="s">
        <v>123</v>
      </c>
      <c r="H2524" s="1" t="s">
        <v>124</v>
      </c>
      <c r="I2524" s="1" t="s">
        <v>125</v>
      </c>
      <c r="J2524" s="1" t="s">
        <v>7528</v>
      </c>
      <c r="K2524" s="1" t="s">
        <v>7954</v>
      </c>
      <c r="L2524">
        <f>ROUNDUP(IF(B2524&gt;$D$4,0,($D$4-B2524+1)/365),0)</f>
        <v>0</v>
      </c>
      <c r="M2524">
        <f>ROUNDUP(IF(B2524&gt;$D$5,0,($D$5-B2524+1)/365),0)</f>
        <v>0</v>
      </c>
      <c r="N2524" s="28">
        <f>IF(OR(L2524=1,M2524=1),IF(B2524+364&lt;=$D$5,(B2524+364-$D$4+1)/365,IF(B2524&gt;$D$4,($D$5-B2524+1)/365,$D$6/365)),0)</f>
        <v>0</v>
      </c>
      <c r="O2524" s="28">
        <f>'Data &amp; Parameter'!$E$16*'Data &amp; Parameter'!$E$17*('Data &amp; Parameter'!$E$18+'Data &amp; Parameter'!$E$19)*'Data &amp; Parameter'!$E$20*'Data &amp; Parameter'!$E$37*N2524</f>
        <v>0</v>
      </c>
      <c r="P2524">
        <f>ROUNDUP(IF(D2524&gt;$D$4,0,($D$4-D2524+1)/365),0)</f>
        <v>0</v>
      </c>
      <c r="Q2524">
        <f>ROUNDUP(IF(D2524&gt;$D$5,0,($D$5-D2524+1)/365),0)</f>
        <v>0</v>
      </c>
      <c r="R2524" s="28">
        <f>IF(OR(P2524=1,Q2524=1),IF(D2524+364&lt;=$D$5,(D2524+364-$D$4+1)/365,IF(D2524&gt;$D$4,($D$5-D2524+1)/365,$D$6/365)),0)</f>
        <v>0</v>
      </c>
      <c r="S2524" s="28">
        <f>'Data &amp; Parameter'!$E$16*'Data &amp; Parameter'!$E$17*('Data &amp; Parameter'!$E$18+'Data &amp; Parameter'!$E$19)*'Data &amp; Parameter'!$E$20*'Data &amp; Parameter'!$E$37*R2524</f>
        <v>0</v>
      </c>
      <c r="T2524" s="28">
        <f t="shared" si="39"/>
        <v>0</v>
      </c>
    </row>
    <row r="2525" spans="1:20" ht="15.75" customHeight="1" x14ac:dyDescent="0.35">
      <c r="A2525">
        <v>2518</v>
      </c>
      <c r="B2525" s="76">
        <v>44238.518946759257</v>
      </c>
      <c r="C2525" s="1" t="s">
        <v>7976</v>
      </c>
      <c r="D2525" s="76">
        <v>44238.521087962959</v>
      </c>
      <c r="E2525" s="1" t="s">
        <v>7977</v>
      </c>
      <c r="F2525" s="1" t="s">
        <v>7978</v>
      </c>
      <c r="G2525" s="1" t="s">
        <v>123</v>
      </c>
      <c r="H2525" s="1" t="s">
        <v>729</v>
      </c>
      <c r="I2525" s="1" t="s">
        <v>125</v>
      </c>
      <c r="J2525" s="1" t="s">
        <v>7979</v>
      </c>
      <c r="K2525" s="1" t="s">
        <v>7980</v>
      </c>
      <c r="L2525">
        <f>ROUNDUP(IF(B2525&gt;$D$4,0,($D$4-B2525+1)/365),0)</f>
        <v>0</v>
      </c>
      <c r="M2525">
        <f>ROUNDUP(IF(B2525&gt;$D$5,0,($D$5-B2525+1)/365),0)</f>
        <v>0</v>
      </c>
      <c r="N2525" s="28">
        <f>IF(OR(L2525=1,M2525=1),IF(B2525+364&lt;=$D$5,(B2525+364-$D$4+1)/365,IF(B2525&gt;$D$4,($D$5-B2525+1)/365,$D$6/365)),0)</f>
        <v>0</v>
      </c>
      <c r="O2525" s="28">
        <f>'Data &amp; Parameter'!$E$16*'Data &amp; Parameter'!$E$17*('Data &amp; Parameter'!$E$18+'Data &amp; Parameter'!$E$19)*'Data &amp; Parameter'!$E$20*'Data &amp; Parameter'!$E$37*N2525</f>
        <v>0</v>
      </c>
      <c r="P2525">
        <f>ROUNDUP(IF(D2525&gt;$D$4,0,($D$4-D2525+1)/365),0)</f>
        <v>0</v>
      </c>
      <c r="Q2525">
        <f>ROUNDUP(IF(D2525&gt;$D$5,0,($D$5-D2525+1)/365),0)</f>
        <v>0</v>
      </c>
      <c r="R2525" s="28">
        <f>IF(OR(P2525=1,Q2525=1),IF(D2525+364&lt;=$D$5,(D2525+364-$D$4+1)/365,IF(D2525&gt;$D$4,($D$5-D2525+1)/365,$D$6/365)),0)</f>
        <v>0</v>
      </c>
      <c r="S2525" s="28">
        <f>'Data &amp; Parameter'!$E$16*'Data &amp; Parameter'!$E$17*('Data &amp; Parameter'!$E$18+'Data &amp; Parameter'!$E$19)*'Data &amp; Parameter'!$E$20*'Data &amp; Parameter'!$E$37*R2525</f>
        <v>0</v>
      </c>
      <c r="T2525" s="28">
        <f t="shared" si="39"/>
        <v>0</v>
      </c>
    </row>
    <row r="2526" spans="1:20" ht="15.75" customHeight="1" x14ac:dyDescent="0.35">
      <c r="A2526">
        <v>2519</v>
      </c>
      <c r="B2526" s="76">
        <v>44238.519791666666</v>
      </c>
      <c r="C2526" s="1" t="s">
        <v>7981</v>
      </c>
      <c r="D2526" s="76">
        <v>44238.520844907413</v>
      </c>
      <c r="E2526" s="1" t="s">
        <v>7982</v>
      </c>
      <c r="F2526" s="1" t="s">
        <v>7983</v>
      </c>
      <c r="G2526" s="1" t="s">
        <v>123</v>
      </c>
      <c r="H2526" s="1" t="s">
        <v>124</v>
      </c>
      <c r="I2526" s="1" t="s">
        <v>125</v>
      </c>
      <c r="J2526" s="1" t="s">
        <v>7984</v>
      </c>
      <c r="K2526" s="1" t="s">
        <v>7980</v>
      </c>
      <c r="L2526">
        <f>ROUNDUP(IF(B2526&gt;$D$4,0,($D$4-B2526+1)/365),0)</f>
        <v>0</v>
      </c>
      <c r="M2526">
        <f>ROUNDUP(IF(B2526&gt;$D$5,0,($D$5-B2526+1)/365),0)</f>
        <v>0</v>
      </c>
      <c r="N2526" s="28">
        <f>IF(OR(L2526=1,M2526=1),IF(B2526+364&lt;=$D$5,(B2526+364-$D$4+1)/365,IF(B2526&gt;$D$4,($D$5-B2526+1)/365,$D$6/365)),0)</f>
        <v>0</v>
      </c>
      <c r="O2526" s="28">
        <f>'Data &amp; Parameter'!$E$16*'Data &amp; Parameter'!$E$17*('Data &amp; Parameter'!$E$18+'Data &amp; Parameter'!$E$19)*'Data &amp; Parameter'!$E$20*'Data &amp; Parameter'!$E$37*N2526</f>
        <v>0</v>
      </c>
      <c r="P2526">
        <f>ROUNDUP(IF(D2526&gt;$D$4,0,($D$4-D2526+1)/365),0)</f>
        <v>0</v>
      </c>
      <c r="Q2526">
        <f>ROUNDUP(IF(D2526&gt;$D$5,0,($D$5-D2526+1)/365),0)</f>
        <v>0</v>
      </c>
      <c r="R2526" s="28">
        <f>IF(OR(P2526=1,Q2526=1),IF(D2526+364&lt;=$D$5,(D2526+364-$D$4+1)/365,IF(D2526&gt;$D$4,($D$5-D2526+1)/365,$D$6/365)),0)</f>
        <v>0</v>
      </c>
      <c r="S2526" s="28">
        <f>'Data &amp; Parameter'!$E$16*'Data &amp; Parameter'!$E$17*('Data &amp; Parameter'!$E$18+'Data &amp; Parameter'!$E$19)*'Data &amp; Parameter'!$E$20*'Data &amp; Parameter'!$E$37*R2526</f>
        <v>0</v>
      </c>
      <c r="T2526" s="28">
        <f t="shared" si="39"/>
        <v>0</v>
      </c>
    </row>
    <row r="2527" spans="1:20" ht="15.75" customHeight="1" x14ac:dyDescent="0.35">
      <c r="A2527">
        <v>2520</v>
      </c>
      <c r="B2527" s="76">
        <v>44238.523391203707</v>
      </c>
      <c r="C2527" s="1" t="s">
        <v>7985</v>
      </c>
      <c r="D2527" s="76">
        <v>44238.524907407409</v>
      </c>
      <c r="E2527" s="1" t="s">
        <v>7986</v>
      </c>
      <c r="F2527" s="1" t="s">
        <v>7987</v>
      </c>
      <c r="G2527" s="1" t="s">
        <v>123</v>
      </c>
      <c r="H2527" s="1" t="s">
        <v>729</v>
      </c>
      <c r="I2527" s="1" t="s">
        <v>125</v>
      </c>
      <c r="J2527" s="1" t="s">
        <v>656</v>
      </c>
      <c r="K2527" s="1" t="s">
        <v>7980</v>
      </c>
      <c r="L2527">
        <f>ROUNDUP(IF(B2527&gt;$D$4,0,($D$4-B2527+1)/365),0)</f>
        <v>0</v>
      </c>
      <c r="M2527">
        <f>ROUNDUP(IF(B2527&gt;$D$5,0,($D$5-B2527+1)/365),0)</f>
        <v>0</v>
      </c>
      <c r="N2527" s="28">
        <f>IF(OR(L2527=1,M2527=1),IF(B2527+364&lt;=$D$5,(B2527+364-$D$4+1)/365,IF(B2527&gt;$D$4,($D$5-B2527+1)/365,$D$6/365)),0)</f>
        <v>0</v>
      </c>
      <c r="O2527" s="28">
        <f>'Data &amp; Parameter'!$E$16*'Data &amp; Parameter'!$E$17*('Data &amp; Parameter'!$E$18+'Data &amp; Parameter'!$E$19)*'Data &amp; Parameter'!$E$20*'Data &amp; Parameter'!$E$37*N2527</f>
        <v>0</v>
      </c>
      <c r="P2527">
        <f>ROUNDUP(IF(D2527&gt;$D$4,0,($D$4-D2527+1)/365),0)</f>
        <v>0</v>
      </c>
      <c r="Q2527">
        <f>ROUNDUP(IF(D2527&gt;$D$5,0,($D$5-D2527+1)/365),0)</f>
        <v>0</v>
      </c>
      <c r="R2527" s="28">
        <f>IF(OR(P2527=1,Q2527=1),IF(D2527+364&lt;=$D$5,(D2527+364-$D$4+1)/365,IF(D2527&gt;$D$4,($D$5-D2527+1)/365,$D$6/365)),0)</f>
        <v>0</v>
      </c>
      <c r="S2527" s="28">
        <f>'Data &amp; Parameter'!$E$16*'Data &amp; Parameter'!$E$17*('Data &amp; Parameter'!$E$18+'Data &amp; Parameter'!$E$19)*'Data &amp; Parameter'!$E$20*'Data &amp; Parameter'!$E$37*R2527</f>
        <v>0</v>
      </c>
      <c r="T2527" s="28">
        <f t="shared" si="39"/>
        <v>0</v>
      </c>
    </row>
    <row r="2528" spans="1:20" ht="15.75" customHeight="1" x14ac:dyDescent="0.35">
      <c r="A2528">
        <v>2521</v>
      </c>
      <c r="B2528" s="76">
        <v>44238.5234375</v>
      </c>
      <c r="C2528" s="1" t="s">
        <v>7988</v>
      </c>
      <c r="D2528" s="76">
        <v>44238.524398148147</v>
      </c>
      <c r="E2528" s="1" t="s">
        <v>7989</v>
      </c>
      <c r="F2528" s="1" t="s">
        <v>7990</v>
      </c>
      <c r="G2528" s="1" t="s">
        <v>123</v>
      </c>
      <c r="H2528" s="1" t="s">
        <v>124</v>
      </c>
      <c r="I2528" s="1" t="s">
        <v>125</v>
      </c>
      <c r="J2528" s="1" t="s">
        <v>7979</v>
      </c>
      <c r="K2528" s="1" t="s">
        <v>7980</v>
      </c>
      <c r="L2528">
        <f>ROUNDUP(IF(B2528&gt;$D$4,0,($D$4-B2528+1)/365),0)</f>
        <v>0</v>
      </c>
      <c r="M2528">
        <f>ROUNDUP(IF(B2528&gt;$D$5,0,($D$5-B2528+1)/365),0)</f>
        <v>0</v>
      </c>
      <c r="N2528" s="28">
        <f>IF(OR(L2528=1,M2528=1),IF(B2528+364&lt;=$D$5,(B2528+364-$D$4+1)/365,IF(B2528&gt;$D$4,($D$5-B2528+1)/365,$D$6/365)),0)</f>
        <v>0</v>
      </c>
      <c r="O2528" s="28">
        <f>'Data &amp; Parameter'!$E$16*'Data &amp; Parameter'!$E$17*('Data &amp; Parameter'!$E$18+'Data &amp; Parameter'!$E$19)*'Data &amp; Parameter'!$E$20*'Data &amp; Parameter'!$E$37*N2528</f>
        <v>0</v>
      </c>
      <c r="P2528">
        <f>ROUNDUP(IF(D2528&gt;$D$4,0,($D$4-D2528+1)/365),0)</f>
        <v>0</v>
      </c>
      <c r="Q2528">
        <f>ROUNDUP(IF(D2528&gt;$D$5,0,($D$5-D2528+1)/365),0)</f>
        <v>0</v>
      </c>
      <c r="R2528" s="28">
        <f>IF(OR(P2528=1,Q2528=1),IF(D2528+364&lt;=$D$5,(D2528+364-$D$4+1)/365,IF(D2528&gt;$D$4,($D$5-D2528+1)/365,$D$6/365)),0)</f>
        <v>0</v>
      </c>
      <c r="S2528" s="28">
        <f>'Data &amp; Parameter'!$E$16*'Data &amp; Parameter'!$E$17*('Data &amp; Parameter'!$E$18+'Data &amp; Parameter'!$E$19)*'Data &amp; Parameter'!$E$20*'Data &amp; Parameter'!$E$37*R2528</f>
        <v>0</v>
      </c>
      <c r="T2528" s="28">
        <f t="shared" si="39"/>
        <v>0</v>
      </c>
    </row>
    <row r="2529" spans="1:20" ht="15.75" customHeight="1" x14ac:dyDescent="0.35">
      <c r="A2529">
        <v>2522</v>
      </c>
      <c r="B2529" s="76">
        <v>44238.526724537034</v>
      </c>
      <c r="C2529" s="1" t="s">
        <v>7991</v>
      </c>
      <c r="D2529" s="76">
        <v>44238.527604166666</v>
      </c>
      <c r="E2529" s="1" t="s">
        <v>7992</v>
      </c>
      <c r="F2529" s="1" t="s">
        <v>7993</v>
      </c>
      <c r="G2529" s="1" t="s">
        <v>123</v>
      </c>
      <c r="H2529" s="1" t="s">
        <v>124</v>
      </c>
      <c r="I2529" s="1" t="s">
        <v>125</v>
      </c>
      <c r="J2529" s="1" t="s">
        <v>7979</v>
      </c>
      <c r="K2529" s="1" t="s">
        <v>7980</v>
      </c>
      <c r="L2529">
        <f>ROUNDUP(IF(B2529&gt;$D$4,0,($D$4-B2529+1)/365),0)</f>
        <v>0</v>
      </c>
      <c r="M2529">
        <f>ROUNDUP(IF(B2529&gt;$D$5,0,($D$5-B2529+1)/365),0)</f>
        <v>0</v>
      </c>
      <c r="N2529" s="28">
        <f>IF(OR(L2529=1,M2529=1),IF(B2529+364&lt;=$D$5,(B2529+364-$D$4+1)/365,IF(B2529&gt;$D$4,($D$5-B2529+1)/365,$D$6/365)),0)</f>
        <v>0</v>
      </c>
      <c r="O2529" s="28">
        <f>'Data &amp; Parameter'!$E$16*'Data &amp; Parameter'!$E$17*('Data &amp; Parameter'!$E$18+'Data &amp; Parameter'!$E$19)*'Data &amp; Parameter'!$E$20*'Data &amp; Parameter'!$E$37*N2529</f>
        <v>0</v>
      </c>
      <c r="P2529">
        <f>ROUNDUP(IF(D2529&gt;$D$4,0,($D$4-D2529+1)/365),0)</f>
        <v>0</v>
      </c>
      <c r="Q2529">
        <f>ROUNDUP(IF(D2529&gt;$D$5,0,($D$5-D2529+1)/365),0)</f>
        <v>0</v>
      </c>
      <c r="R2529" s="28">
        <f>IF(OR(P2529=1,Q2529=1),IF(D2529+364&lt;=$D$5,(D2529+364-$D$4+1)/365,IF(D2529&gt;$D$4,($D$5-D2529+1)/365,$D$6/365)),0)</f>
        <v>0</v>
      </c>
      <c r="S2529" s="28">
        <f>'Data &amp; Parameter'!$E$16*'Data &amp; Parameter'!$E$17*('Data &amp; Parameter'!$E$18+'Data &amp; Parameter'!$E$19)*'Data &amp; Parameter'!$E$20*'Data &amp; Parameter'!$E$37*R2529</f>
        <v>0</v>
      </c>
      <c r="T2529" s="28">
        <f t="shared" si="39"/>
        <v>0</v>
      </c>
    </row>
    <row r="2530" spans="1:20" ht="15.75" customHeight="1" x14ac:dyDescent="0.35">
      <c r="A2530">
        <v>2523</v>
      </c>
      <c r="B2530" s="76">
        <v>44238.527615740742</v>
      </c>
      <c r="C2530" s="1" t="s">
        <v>7994</v>
      </c>
      <c r="D2530" s="76">
        <v>44238.528379629628</v>
      </c>
      <c r="E2530" s="1" t="s">
        <v>7995</v>
      </c>
      <c r="F2530" s="1" t="s">
        <v>7996</v>
      </c>
      <c r="G2530" s="1" t="s">
        <v>123</v>
      </c>
      <c r="H2530" s="1" t="s">
        <v>729</v>
      </c>
      <c r="I2530" s="1" t="s">
        <v>125</v>
      </c>
      <c r="J2530" s="1" t="s">
        <v>656</v>
      </c>
      <c r="K2530" s="1" t="s">
        <v>7980</v>
      </c>
      <c r="L2530">
        <f>ROUNDUP(IF(B2530&gt;$D$4,0,($D$4-B2530+1)/365),0)</f>
        <v>0</v>
      </c>
      <c r="M2530">
        <f>ROUNDUP(IF(B2530&gt;$D$5,0,($D$5-B2530+1)/365),0)</f>
        <v>0</v>
      </c>
      <c r="N2530" s="28">
        <f>IF(OR(L2530=1,M2530=1),IF(B2530+364&lt;=$D$5,(B2530+364-$D$4+1)/365,IF(B2530&gt;$D$4,($D$5-B2530+1)/365,$D$6/365)),0)</f>
        <v>0</v>
      </c>
      <c r="O2530" s="28">
        <f>'Data &amp; Parameter'!$E$16*'Data &amp; Parameter'!$E$17*('Data &amp; Parameter'!$E$18+'Data &amp; Parameter'!$E$19)*'Data &amp; Parameter'!$E$20*'Data &amp; Parameter'!$E$37*N2530</f>
        <v>0</v>
      </c>
      <c r="P2530">
        <f>ROUNDUP(IF(D2530&gt;$D$4,0,($D$4-D2530+1)/365),0)</f>
        <v>0</v>
      </c>
      <c r="Q2530">
        <f>ROUNDUP(IF(D2530&gt;$D$5,0,($D$5-D2530+1)/365),0)</f>
        <v>0</v>
      </c>
      <c r="R2530" s="28">
        <f>IF(OR(P2530=1,Q2530=1),IF(D2530+364&lt;=$D$5,(D2530+364-$D$4+1)/365,IF(D2530&gt;$D$4,($D$5-D2530+1)/365,$D$6/365)),0)</f>
        <v>0</v>
      </c>
      <c r="S2530" s="28">
        <f>'Data &amp; Parameter'!$E$16*'Data &amp; Parameter'!$E$17*('Data &amp; Parameter'!$E$18+'Data &amp; Parameter'!$E$19)*'Data &amp; Parameter'!$E$20*'Data &amp; Parameter'!$E$37*R2530</f>
        <v>0</v>
      </c>
      <c r="T2530" s="28">
        <f t="shared" si="39"/>
        <v>0</v>
      </c>
    </row>
    <row r="2531" spans="1:20" ht="15.75" customHeight="1" x14ac:dyDescent="0.35">
      <c r="A2531">
        <v>2524</v>
      </c>
      <c r="B2531" s="76">
        <v>44238.530219907407</v>
      </c>
      <c r="C2531" s="1" t="s">
        <v>7997</v>
      </c>
      <c r="D2531" s="76">
        <v>44238.530810185184</v>
      </c>
      <c r="E2531" s="1" t="s">
        <v>7998</v>
      </c>
      <c r="F2531" s="1" t="s">
        <v>7999</v>
      </c>
      <c r="G2531" s="1" t="s">
        <v>123</v>
      </c>
      <c r="H2531" s="1" t="s">
        <v>124</v>
      </c>
      <c r="I2531" s="1" t="s">
        <v>125</v>
      </c>
      <c r="J2531" s="1" t="s">
        <v>7979</v>
      </c>
      <c r="K2531" s="1" t="s">
        <v>7980</v>
      </c>
      <c r="L2531">
        <f>ROUNDUP(IF(B2531&gt;$D$4,0,($D$4-B2531+1)/365),0)</f>
        <v>0</v>
      </c>
      <c r="M2531">
        <f>ROUNDUP(IF(B2531&gt;$D$5,0,($D$5-B2531+1)/365),0)</f>
        <v>0</v>
      </c>
      <c r="N2531" s="28">
        <f>IF(OR(L2531=1,M2531=1),IF(B2531+364&lt;=$D$5,(B2531+364-$D$4+1)/365,IF(B2531&gt;$D$4,($D$5-B2531+1)/365,$D$6/365)),0)</f>
        <v>0</v>
      </c>
      <c r="O2531" s="28">
        <f>'Data &amp; Parameter'!$E$16*'Data &amp; Parameter'!$E$17*('Data &amp; Parameter'!$E$18+'Data &amp; Parameter'!$E$19)*'Data &amp; Parameter'!$E$20*'Data &amp; Parameter'!$E$37*N2531</f>
        <v>0</v>
      </c>
      <c r="P2531">
        <f>ROUNDUP(IF(D2531&gt;$D$4,0,($D$4-D2531+1)/365),0)</f>
        <v>0</v>
      </c>
      <c r="Q2531">
        <f>ROUNDUP(IF(D2531&gt;$D$5,0,($D$5-D2531+1)/365),0)</f>
        <v>0</v>
      </c>
      <c r="R2531" s="28">
        <f>IF(OR(P2531=1,Q2531=1),IF(D2531+364&lt;=$D$5,(D2531+364-$D$4+1)/365,IF(D2531&gt;$D$4,($D$5-D2531+1)/365,$D$6/365)),0)</f>
        <v>0</v>
      </c>
      <c r="S2531" s="28">
        <f>'Data &amp; Parameter'!$E$16*'Data &amp; Parameter'!$E$17*('Data &amp; Parameter'!$E$18+'Data &amp; Parameter'!$E$19)*'Data &amp; Parameter'!$E$20*'Data &amp; Parameter'!$E$37*R2531</f>
        <v>0</v>
      </c>
      <c r="T2531" s="28">
        <f t="shared" si="39"/>
        <v>0</v>
      </c>
    </row>
    <row r="2532" spans="1:20" ht="15.75" customHeight="1" x14ac:dyDescent="0.35">
      <c r="A2532">
        <v>2525</v>
      </c>
      <c r="B2532" s="76">
        <v>44238.530624999999</v>
      </c>
      <c r="C2532" s="1" t="s">
        <v>8000</v>
      </c>
      <c r="D2532" s="76">
        <v>44238.531319444446</v>
      </c>
      <c r="E2532" s="1" t="s">
        <v>8001</v>
      </c>
      <c r="F2532" s="1" t="s">
        <v>8002</v>
      </c>
      <c r="G2532" s="1" t="s">
        <v>123</v>
      </c>
      <c r="H2532" s="1" t="s">
        <v>124</v>
      </c>
      <c r="I2532" s="1" t="s">
        <v>125</v>
      </c>
      <c r="J2532" s="1" t="s">
        <v>7528</v>
      </c>
      <c r="K2532" s="1" t="s">
        <v>7954</v>
      </c>
      <c r="L2532">
        <f>ROUNDUP(IF(B2532&gt;$D$4,0,($D$4-B2532+1)/365),0)</f>
        <v>0</v>
      </c>
      <c r="M2532">
        <f>ROUNDUP(IF(B2532&gt;$D$5,0,($D$5-B2532+1)/365),0)</f>
        <v>0</v>
      </c>
      <c r="N2532" s="28">
        <f>IF(OR(L2532=1,M2532=1),IF(B2532+364&lt;=$D$5,(B2532+364-$D$4+1)/365,IF(B2532&gt;$D$4,($D$5-B2532+1)/365,$D$6/365)),0)</f>
        <v>0</v>
      </c>
      <c r="O2532" s="28">
        <f>'Data &amp; Parameter'!$E$16*'Data &amp; Parameter'!$E$17*('Data &amp; Parameter'!$E$18+'Data &amp; Parameter'!$E$19)*'Data &amp; Parameter'!$E$20*'Data &amp; Parameter'!$E$37*N2532</f>
        <v>0</v>
      </c>
      <c r="P2532">
        <f>ROUNDUP(IF(D2532&gt;$D$4,0,($D$4-D2532+1)/365),0)</f>
        <v>0</v>
      </c>
      <c r="Q2532">
        <f>ROUNDUP(IF(D2532&gt;$D$5,0,($D$5-D2532+1)/365),0)</f>
        <v>0</v>
      </c>
      <c r="R2532" s="28">
        <f>IF(OR(P2532=1,Q2532=1),IF(D2532+364&lt;=$D$5,(D2532+364-$D$4+1)/365,IF(D2532&gt;$D$4,($D$5-D2532+1)/365,$D$6/365)),0)</f>
        <v>0</v>
      </c>
      <c r="S2532" s="28">
        <f>'Data &amp; Parameter'!$E$16*'Data &amp; Parameter'!$E$17*('Data &amp; Parameter'!$E$18+'Data &amp; Parameter'!$E$19)*'Data &amp; Parameter'!$E$20*'Data &amp; Parameter'!$E$37*R2532</f>
        <v>0</v>
      </c>
      <c r="T2532" s="28">
        <f t="shared" si="39"/>
        <v>0</v>
      </c>
    </row>
    <row r="2533" spans="1:20" ht="15.75" customHeight="1" x14ac:dyDescent="0.35">
      <c r="A2533">
        <v>2526</v>
      </c>
      <c r="B2533" s="76">
        <v>44238.531527777777</v>
      </c>
      <c r="C2533" s="1" t="s">
        <v>8003</v>
      </c>
      <c r="D2533" s="76">
        <v>44238.532083333332</v>
      </c>
      <c r="E2533" s="1" t="s">
        <v>8004</v>
      </c>
      <c r="F2533" s="1" t="s">
        <v>8005</v>
      </c>
      <c r="G2533" s="1" t="s">
        <v>123</v>
      </c>
      <c r="H2533" s="1" t="s">
        <v>729</v>
      </c>
      <c r="I2533" s="1" t="s">
        <v>125</v>
      </c>
      <c r="J2533" s="1" t="s">
        <v>656</v>
      </c>
      <c r="K2533" s="1" t="s">
        <v>7980</v>
      </c>
      <c r="L2533">
        <f>ROUNDUP(IF(B2533&gt;$D$4,0,($D$4-B2533+1)/365),0)</f>
        <v>0</v>
      </c>
      <c r="M2533">
        <f>ROUNDUP(IF(B2533&gt;$D$5,0,($D$5-B2533+1)/365),0)</f>
        <v>0</v>
      </c>
      <c r="N2533" s="28">
        <f>IF(OR(L2533=1,M2533=1),IF(B2533+364&lt;=$D$5,(B2533+364-$D$4+1)/365,IF(B2533&gt;$D$4,($D$5-B2533+1)/365,$D$6/365)),0)</f>
        <v>0</v>
      </c>
      <c r="O2533" s="28">
        <f>'Data &amp; Parameter'!$E$16*'Data &amp; Parameter'!$E$17*('Data &amp; Parameter'!$E$18+'Data &amp; Parameter'!$E$19)*'Data &amp; Parameter'!$E$20*'Data &amp; Parameter'!$E$37*N2533</f>
        <v>0</v>
      </c>
      <c r="P2533">
        <f>ROUNDUP(IF(D2533&gt;$D$4,0,($D$4-D2533+1)/365),0)</f>
        <v>0</v>
      </c>
      <c r="Q2533">
        <f>ROUNDUP(IF(D2533&gt;$D$5,0,($D$5-D2533+1)/365),0)</f>
        <v>0</v>
      </c>
      <c r="R2533" s="28">
        <f>IF(OR(P2533=1,Q2533=1),IF(D2533+364&lt;=$D$5,(D2533+364-$D$4+1)/365,IF(D2533&gt;$D$4,($D$5-D2533+1)/365,$D$6/365)),0)</f>
        <v>0</v>
      </c>
      <c r="S2533" s="28">
        <f>'Data &amp; Parameter'!$E$16*'Data &amp; Parameter'!$E$17*('Data &amp; Parameter'!$E$18+'Data &amp; Parameter'!$E$19)*'Data &amp; Parameter'!$E$20*'Data &amp; Parameter'!$E$37*R2533</f>
        <v>0</v>
      </c>
      <c r="T2533" s="28">
        <f t="shared" si="39"/>
        <v>0</v>
      </c>
    </row>
    <row r="2534" spans="1:20" ht="15.75" customHeight="1" x14ac:dyDescent="0.35">
      <c r="A2534">
        <v>2527</v>
      </c>
      <c r="B2534" s="76">
        <v>44238.53325231481</v>
      </c>
      <c r="C2534" s="1" t="s">
        <v>8006</v>
      </c>
      <c r="D2534" s="76">
        <v>44238.534398148149</v>
      </c>
      <c r="E2534" s="1" t="s">
        <v>8007</v>
      </c>
      <c r="F2534" s="1" t="s">
        <v>8008</v>
      </c>
      <c r="G2534" s="1" t="s">
        <v>123</v>
      </c>
      <c r="H2534" s="1" t="s">
        <v>124</v>
      </c>
      <c r="I2534" s="1" t="s">
        <v>125</v>
      </c>
      <c r="J2534" s="1" t="s">
        <v>7979</v>
      </c>
      <c r="K2534" s="1" t="s">
        <v>7980</v>
      </c>
      <c r="L2534">
        <f>ROUNDUP(IF(B2534&gt;$D$4,0,($D$4-B2534+1)/365),0)</f>
        <v>0</v>
      </c>
      <c r="M2534">
        <f>ROUNDUP(IF(B2534&gt;$D$5,0,($D$5-B2534+1)/365),0)</f>
        <v>0</v>
      </c>
      <c r="N2534" s="28">
        <f>IF(OR(L2534=1,M2534=1),IF(B2534+364&lt;=$D$5,(B2534+364-$D$4+1)/365,IF(B2534&gt;$D$4,($D$5-B2534+1)/365,$D$6/365)),0)</f>
        <v>0</v>
      </c>
      <c r="O2534" s="28">
        <f>'Data &amp; Parameter'!$E$16*'Data &amp; Parameter'!$E$17*('Data &amp; Parameter'!$E$18+'Data &amp; Parameter'!$E$19)*'Data &amp; Parameter'!$E$20*'Data &amp; Parameter'!$E$37*N2534</f>
        <v>0</v>
      </c>
      <c r="P2534">
        <f>ROUNDUP(IF(D2534&gt;$D$4,0,($D$4-D2534+1)/365),0)</f>
        <v>0</v>
      </c>
      <c r="Q2534">
        <f>ROUNDUP(IF(D2534&gt;$D$5,0,($D$5-D2534+1)/365),0)</f>
        <v>0</v>
      </c>
      <c r="R2534" s="28">
        <f>IF(OR(P2534=1,Q2534=1),IF(D2534+364&lt;=$D$5,(D2534+364-$D$4+1)/365,IF(D2534&gt;$D$4,($D$5-D2534+1)/365,$D$6/365)),0)</f>
        <v>0</v>
      </c>
      <c r="S2534" s="28">
        <f>'Data &amp; Parameter'!$E$16*'Data &amp; Parameter'!$E$17*('Data &amp; Parameter'!$E$18+'Data &amp; Parameter'!$E$19)*'Data &amp; Parameter'!$E$20*'Data &amp; Parameter'!$E$37*R2534</f>
        <v>0</v>
      </c>
      <c r="T2534" s="28">
        <f t="shared" si="39"/>
        <v>0</v>
      </c>
    </row>
    <row r="2535" spans="1:20" ht="15.75" customHeight="1" x14ac:dyDescent="0.35">
      <c r="A2535">
        <v>2528</v>
      </c>
      <c r="B2535" s="76">
        <v>44238.534386574072</v>
      </c>
      <c r="C2535" s="1" t="s">
        <v>8009</v>
      </c>
      <c r="D2535" s="76">
        <v>44238.535115740742</v>
      </c>
      <c r="E2535" s="1" t="s">
        <v>8010</v>
      </c>
      <c r="F2535" s="1" t="s">
        <v>8011</v>
      </c>
      <c r="G2535" s="1" t="s">
        <v>123</v>
      </c>
      <c r="H2535" s="1" t="s">
        <v>729</v>
      </c>
      <c r="I2535" s="1" t="s">
        <v>125</v>
      </c>
      <c r="J2535" s="1" t="s">
        <v>656</v>
      </c>
      <c r="K2535" s="1" t="s">
        <v>7980</v>
      </c>
      <c r="L2535">
        <f>ROUNDUP(IF(B2535&gt;$D$4,0,($D$4-B2535+1)/365),0)</f>
        <v>0</v>
      </c>
      <c r="M2535">
        <f>ROUNDUP(IF(B2535&gt;$D$5,0,($D$5-B2535+1)/365),0)</f>
        <v>0</v>
      </c>
      <c r="N2535" s="28">
        <f>IF(OR(L2535=1,M2535=1),IF(B2535+364&lt;=$D$5,(B2535+364-$D$4+1)/365,IF(B2535&gt;$D$4,($D$5-B2535+1)/365,$D$6/365)),0)</f>
        <v>0</v>
      </c>
      <c r="O2535" s="28">
        <f>'Data &amp; Parameter'!$E$16*'Data &amp; Parameter'!$E$17*('Data &amp; Parameter'!$E$18+'Data &amp; Parameter'!$E$19)*'Data &amp; Parameter'!$E$20*'Data &amp; Parameter'!$E$37*N2535</f>
        <v>0</v>
      </c>
      <c r="P2535">
        <f>ROUNDUP(IF(D2535&gt;$D$4,0,($D$4-D2535+1)/365),0)</f>
        <v>0</v>
      </c>
      <c r="Q2535">
        <f>ROUNDUP(IF(D2535&gt;$D$5,0,($D$5-D2535+1)/365),0)</f>
        <v>0</v>
      </c>
      <c r="R2535" s="28">
        <f>IF(OR(P2535=1,Q2535=1),IF(D2535+364&lt;=$D$5,(D2535+364-$D$4+1)/365,IF(D2535&gt;$D$4,($D$5-D2535+1)/365,$D$6/365)),0)</f>
        <v>0</v>
      </c>
      <c r="S2535" s="28">
        <f>'Data &amp; Parameter'!$E$16*'Data &amp; Parameter'!$E$17*('Data &amp; Parameter'!$E$18+'Data &amp; Parameter'!$E$19)*'Data &amp; Parameter'!$E$20*'Data &amp; Parameter'!$E$37*R2535</f>
        <v>0</v>
      </c>
      <c r="T2535" s="28">
        <f t="shared" si="39"/>
        <v>0</v>
      </c>
    </row>
    <row r="2536" spans="1:20" ht="15.75" customHeight="1" x14ac:dyDescent="0.35">
      <c r="A2536">
        <v>2529</v>
      </c>
      <c r="B2536" s="76">
        <v>44238.537245370375</v>
      </c>
      <c r="C2536" s="1" t="s">
        <v>8012</v>
      </c>
      <c r="D2536" s="76">
        <v>44238.537997685184</v>
      </c>
      <c r="E2536" s="1" t="s">
        <v>8013</v>
      </c>
      <c r="F2536" s="1" t="s">
        <v>8014</v>
      </c>
      <c r="G2536" s="1" t="s">
        <v>123</v>
      </c>
      <c r="H2536" s="1" t="s">
        <v>124</v>
      </c>
      <c r="I2536" s="1" t="s">
        <v>125</v>
      </c>
      <c r="J2536" s="1" t="s">
        <v>7979</v>
      </c>
      <c r="K2536" s="1" t="s">
        <v>7980</v>
      </c>
      <c r="L2536">
        <f>ROUNDUP(IF(B2536&gt;$D$4,0,($D$4-B2536+1)/365),0)</f>
        <v>0</v>
      </c>
      <c r="M2536">
        <f>ROUNDUP(IF(B2536&gt;$D$5,0,($D$5-B2536+1)/365),0)</f>
        <v>0</v>
      </c>
      <c r="N2536" s="28">
        <f>IF(OR(L2536=1,M2536=1),IF(B2536+364&lt;=$D$5,(B2536+364-$D$4+1)/365,IF(B2536&gt;$D$4,($D$5-B2536+1)/365,$D$6/365)),0)</f>
        <v>0</v>
      </c>
      <c r="O2536" s="28">
        <f>'Data &amp; Parameter'!$E$16*'Data &amp; Parameter'!$E$17*('Data &amp; Parameter'!$E$18+'Data &amp; Parameter'!$E$19)*'Data &amp; Parameter'!$E$20*'Data &amp; Parameter'!$E$37*N2536</f>
        <v>0</v>
      </c>
      <c r="P2536">
        <f>ROUNDUP(IF(D2536&gt;$D$4,0,($D$4-D2536+1)/365),0)</f>
        <v>0</v>
      </c>
      <c r="Q2536">
        <f>ROUNDUP(IF(D2536&gt;$D$5,0,($D$5-D2536+1)/365),0)</f>
        <v>0</v>
      </c>
      <c r="R2536" s="28">
        <f>IF(OR(P2536=1,Q2536=1),IF(D2536+364&lt;=$D$5,(D2536+364-$D$4+1)/365,IF(D2536&gt;$D$4,($D$5-D2536+1)/365,$D$6/365)),0)</f>
        <v>0</v>
      </c>
      <c r="S2536" s="28">
        <f>'Data &amp; Parameter'!$E$16*'Data &amp; Parameter'!$E$17*('Data &amp; Parameter'!$E$18+'Data &amp; Parameter'!$E$19)*'Data &amp; Parameter'!$E$20*'Data &amp; Parameter'!$E$37*R2536</f>
        <v>0</v>
      </c>
      <c r="T2536" s="28">
        <f t="shared" si="39"/>
        <v>0</v>
      </c>
    </row>
    <row r="2537" spans="1:20" ht="15.75" customHeight="1" x14ac:dyDescent="0.35">
      <c r="A2537">
        <v>2530</v>
      </c>
      <c r="B2537" s="76">
        <v>44238.537777777776</v>
      </c>
      <c r="C2537" s="1" t="s">
        <v>8015</v>
      </c>
      <c r="D2537" s="76">
        <v>44238.538495370369</v>
      </c>
      <c r="E2537" s="1" t="s">
        <v>8016</v>
      </c>
      <c r="F2537" s="1" t="s">
        <v>8017</v>
      </c>
      <c r="G2537" s="1" t="s">
        <v>123</v>
      </c>
      <c r="H2537" s="1" t="s">
        <v>729</v>
      </c>
      <c r="I2537" s="1" t="s">
        <v>125</v>
      </c>
      <c r="J2537" s="1" t="s">
        <v>656</v>
      </c>
      <c r="K2537" s="1" t="s">
        <v>7980</v>
      </c>
      <c r="L2537">
        <f>ROUNDUP(IF(B2537&gt;$D$4,0,($D$4-B2537+1)/365),0)</f>
        <v>0</v>
      </c>
      <c r="M2537">
        <f>ROUNDUP(IF(B2537&gt;$D$5,0,($D$5-B2537+1)/365),0)</f>
        <v>0</v>
      </c>
      <c r="N2537" s="28">
        <f>IF(OR(L2537=1,M2537=1),IF(B2537+364&lt;=$D$5,(B2537+364-$D$4+1)/365,IF(B2537&gt;$D$4,($D$5-B2537+1)/365,$D$6/365)),0)</f>
        <v>0</v>
      </c>
      <c r="O2537" s="28">
        <f>'Data &amp; Parameter'!$E$16*'Data &amp; Parameter'!$E$17*('Data &amp; Parameter'!$E$18+'Data &amp; Parameter'!$E$19)*'Data &amp; Parameter'!$E$20*'Data &amp; Parameter'!$E$37*N2537</f>
        <v>0</v>
      </c>
      <c r="P2537">
        <f>ROUNDUP(IF(D2537&gt;$D$4,0,($D$4-D2537+1)/365),0)</f>
        <v>0</v>
      </c>
      <c r="Q2537">
        <f>ROUNDUP(IF(D2537&gt;$D$5,0,($D$5-D2537+1)/365),0)</f>
        <v>0</v>
      </c>
      <c r="R2537" s="28">
        <f>IF(OR(P2537=1,Q2537=1),IF(D2537+364&lt;=$D$5,(D2537+364-$D$4+1)/365,IF(D2537&gt;$D$4,($D$5-D2537+1)/365,$D$6/365)),0)</f>
        <v>0</v>
      </c>
      <c r="S2537" s="28">
        <f>'Data &amp; Parameter'!$E$16*'Data &amp; Parameter'!$E$17*('Data &amp; Parameter'!$E$18+'Data &amp; Parameter'!$E$19)*'Data &amp; Parameter'!$E$20*'Data &amp; Parameter'!$E$37*R2537</f>
        <v>0</v>
      </c>
      <c r="T2537" s="28">
        <f t="shared" si="39"/>
        <v>0</v>
      </c>
    </row>
    <row r="2538" spans="1:20" ht="15.75" customHeight="1" x14ac:dyDescent="0.35">
      <c r="A2538">
        <v>2531</v>
      </c>
      <c r="B2538" s="76">
        <v>44238.539872685185</v>
      </c>
      <c r="C2538" s="1" t="s">
        <v>8018</v>
      </c>
      <c r="D2538" s="76">
        <v>44238.540625000001</v>
      </c>
      <c r="E2538" s="1" t="s">
        <v>8019</v>
      </c>
      <c r="F2538" s="1" t="s">
        <v>8020</v>
      </c>
      <c r="G2538" s="1" t="s">
        <v>123</v>
      </c>
      <c r="H2538" s="1" t="s">
        <v>124</v>
      </c>
      <c r="I2538" s="1" t="s">
        <v>125</v>
      </c>
      <c r="J2538" s="1" t="s">
        <v>7979</v>
      </c>
      <c r="K2538" s="1" t="s">
        <v>7980</v>
      </c>
      <c r="L2538">
        <f>ROUNDUP(IF(B2538&gt;$D$4,0,($D$4-B2538+1)/365),0)</f>
        <v>0</v>
      </c>
      <c r="M2538">
        <f>ROUNDUP(IF(B2538&gt;$D$5,0,($D$5-B2538+1)/365),0)</f>
        <v>0</v>
      </c>
      <c r="N2538" s="28">
        <f>IF(OR(L2538=1,M2538=1),IF(B2538+364&lt;=$D$5,(B2538+364-$D$4+1)/365,IF(B2538&gt;$D$4,($D$5-B2538+1)/365,$D$6/365)),0)</f>
        <v>0</v>
      </c>
      <c r="O2538" s="28">
        <f>'Data &amp; Parameter'!$E$16*'Data &amp; Parameter'!$E$17*('Data &amp; Parameter'!$E$18+'Data &amp; Parameter'!$E$19)*'Data &amp; Parameter'!$E$20*'Data &amp; Parameter'!$E$37*N2538</f>
        <v>0</v>
      </c>
      <c r="P2538">
        <f>ROUNDUP(IF(D2538&gt;$D$4,0,($D$4-D2538+1)/365),0)</f>
        <v>0</v>
      </c>
      <c r="Q2538">
        <f>ROUNDUP(IF(D2538&gt;$D$5,0,($D$5-D2538+1)/365),0)</f>
        <v>0</v>
      </c>
      <c r="R2538" s="28">
        <f>IF(OR(P2538=1,Q2538=1),IF(D2538+364&lt;=$D$5,(D2538+364-$D$4+1)/365,IF(D2538&gt;$D$4,($D$5-D2538+1)/365,$D$6/365)),0)</f>
        <v>0</v>
      </c>
      <c r="S2538" s="28">
        <f>'Data &amp; Parameter'!$E$16*'Data &amp; Parameter'!$E$17*('Data &amp; Parameter'!$E$18+'Data &amp; Parameter'!$E$19)*'Data &amp; Parameter'!$E$20*'Data &amp; Parameter'!$E$37*R2538</f>
        <v>0</v>
      </c>
      <c r="T2538" s="28">
        <f t="shared" si="39"/>
        <v>0</v>
      </c>
    </row>
    <row r="2539" spans="1:20" ht="15.75" customHeight="1" x14ac:dyDescent="0.35">
      <c r="A2539">
        <v>2532</v>
      </c>
      <c r="B2539" s="76">
        <v>44238.54210648148</v>
      </c>
      <c r="C2539" s="1" t="s">
        <v>8021</v>
      </c>
      <c r="D2539" s="76">
        <v>44238.543124999997</v>
      </c>
      <c r="E2539" s="1" t="s">
        <v>8022</v>
      </c>
      <c r="F2539" s="1" t="s">
        <v>8023</v>
      </c>
      <c r="G2539" s="1" t="s">
        <v>123</v>
      </c>
      <c r="H2539" s="1" t="s">
        <v>729</v>
      </c>
      <c r="I2539" s="1" t="s">
        <v>125</v>
      </c>
      <c r="J2539" s="1" t="s">
        <v>656</v>
      </c>
      <c r="K2539" s="1" t="s">
        <v>7980</v>
      </c>
      <c r="L2539">
        <f>ROUNDUP(IF(B2539&gt;$D$4,0,($D$4-B2539+1)/365),0)</f>
        <v>0</v>
      </c>
      <c r="M2539">
        <f>ROUNDUP(IF(B2539&gt;$D$5,0,($D$5-B2539+1)/365),0)</f>
        <v>0</v>
      </c>
      <c r="N2539" s="28">
        <f>IF(OR(L2539=1,M2539=1),IF(B2539+364&lt;=$D$5,(B2539+364-$D$4+1)/365,IF(B2539&gt;$D$4,($D$5-B2539+1)/365,$D$6/365)),0)</f>
        <v>0</v>
      </c>
      <c r="O2539" s="28">
        <f>'Data &amp; Parameter'!$E$16*'Data &amp; Parameter'!$E$17*('Data &amp; Parameter'!$E$18+'Data &amp; Parameter'!$E$19)*'Data &amp; Parameter'!$E$20*'Data &amp; Parameter'!$E$37*N2539</f>
        <v>0</v>
      </c>
      <c r="P2539">
        <f>ROUNDUP(IF(D2539&gt;$D$4,0,($D$4-D2539+1)/365),0)</f>
        <v>0</v>
      </c>
      <c r="Q2539">
        <f>ROUNDUP(IF(D2539&gt;$D$5,0,($D$5-D2539+1)/365),0)</f>
        <v>0</v>
      </c>
      <c r="R2539" s="28">
        <f>IF(OR(P2539=1,Q2539=1),IF(D2539+364&lt;=$D$5,(D2539+364-$D$4+1)/365,IF(D2539&gt;$D$4,($D$5-D2539+1)/365,$D$6/365)),0)</f>
        <v>0</v>
      </c>
      <c r="S2539" s="28">
        <f>'Data &amp; Parameter'!$E$16*'Data &amp; Parameter'!$E$17*('Data &amp; Parameter'!$E$18+'Data &amp; Parameter'!$E$19)*'Data &amp; Parameter'!$E$20*'Data &amp; Parameter'!$E$37*R2539</f>
        <v>0</v>
      </c>
      <c r="T2539" s="28">
        <f t="shared" si="39"/>
        <v>0</v>
      </c>
    </row>
    <row r="2540" spans="1:20" ht="15.75" customHeight="1" x14ac:dyDescent="0.35">
      <c r="A2540">
        <v>2533</v>
      </c>
      <c r="B2540" s="76">
        <v>44238.543622685189</v>
      </c>
      <c r="C2540" s="1" t="s">
        <v>8024</v>
      </c>
      <c r="D2540" s="76">
        <v>44238.545173611114</v>
      </c>
      <c r="E2540" s="1" t="s">
        <v>8025</v>
      </c>
      <c r="F2540" s="1" t="s">
        <v>8026</v>
      </c>
      <c r="G2540" s="1" t="s">
        <v>123</v>
      </c>
      <c r="H2540" s="1" t="s">
        <v>124</v>
      </c>
      <c r="I2540" s="1" t="s">
        <v>125</v>
      </c>
      <c r="J2540" s="1" t="s">
        <v>7984</v>
      </c>
      <c r="K2540" s="1" t="s">
        <v>7980</v>
      </c>
      <c r="L2540">
        <f>ROUNDUP(IF(B2540&gt;$D$4,0,($D$4-B2540+1)/365),0)</f>
        <v>0</v>
      </c>
      <c r="M2540">
        <f>ROUNDUP(IF(B2540&gt;$D$5,0,($D$5-B2540+1)/365),0)</f>
        <v>0</v>
      </c>
      <c r="N2540" s="28">
        <f>IF(OR(L2540=1,M2540=1),IF(B2540+364&lt;=$D$5,(B2540+364-$D$4+1)/365,IF(B2540&gt;$D$4,($D$5-B2540+1)/365,$D$6/365)),0)</f>
        <v>0</v>
      </c>
      <c r="O2540" s="28">
        <f>'Data &amp; Parameter'!$E$16*'Data &amp; Parameter'!$E$17*('Data &amp; Parameter'!$E$18+'Data &amp; Parameter'!$E$19)*'Data &amp; Parameter'!$E$20*'Data &amp; Parameter'!$E$37*N2540</f>
        <v>0</v>
      </c>
      <c r="P2540">
        <f>ROUNDUP(IF(D2540&gt;$D$4,0,($D$4-D2540+1)/365),0)</f>
        <v>0</v>
      </c>
      <c r="Q2540">
        <f>ROUNDUP(IF(D2540&gt;$D$5,0,($D$5-D2540+1)/365),0)</f>
        <v>0</v>
      </c>
      <c r="R2540" s="28">
        <f>IF(OR(P2540=1,Q2540=1),IF(D2540+364&lt;=$D$5,(D2540+364-$D$4+1)/365,IF(D2540&gt;$D$4,($D$5-D2540+1)/365,$D$6/365)),0)</f>
        <v>0</v>
      </c>
      <c r="S2540" s="28">
        <f>'Data &amp; Parameter'!$E$16*'Data &amp; Parameter'!$E$17*('Data &amp; Parameter'!$E$18+'Data &amp; Parameter'!$E$19)*'Data &amp; Parameter'!$E$20*'Data &amp; Parameter'!$E$37*R2540</f>
        <v>0</v>
      </c>
      <c r="T2540" s="28">
        <f t="shared" si="39"/>
        <v>0</v>
      </c>
    </row>
    <row r="2541" spans="1:20" ht="15.75" customHeight="1" x14ac:dyDescent="0.35">
      <c r="A2541">
        <v>2534</v>
      </c>
      <c r="B2541" s="76">
        <v>44238.544351851851</v>
      </c>
      <c r="C2541" s="1" t="s">
        <v>8027</v>
      </c>
      <c r="D2541" s="76">
        <v>44238.544895833329</v>
      </c>
      <c r="E2541" s="1" t="s">
        <v>8028</v>
      </c>
      <c r="F2541" s="1" t="s">
        <v>8029</v>
      </c>
      <c r="G2541" s="1" t="s">
        <v>123</v>
      </c>
      <c r="H2541" s="1" t="s">
        <v>124</v>
      </c>
      <c r="I2541" s="1" t="s">
        <v>125</v>
      </c>
      <c r="J2541" s="1" t="s">
        <v>7528</v>
      </c>
      <c r="K2541" s="1" t="s">
        <v>7954</v>
      </c>
      <c r="L2541">
        <f>ROUNDUP(IF(B2541&gt;$D$4,0,($D$4-B2541+1)/365),0)</f>
        <v>0</v>
      </c>
      <c r="M2541">
        <f>ROUNDUP(IF(B2541&gt;$D$5,0,($D$5-B2541+1)/365),0)</f>
        <v>0</v>
      </c>
      <c r="N2541" s="28">
        <f>IF(OR(L2541=1,M2541=1),IF(B2541+364&lt;=$D$5,(B2541+364-$D$4+1)/365,IF(B2541&gt;$D$4,($D$5-B2541+1)/365,$D$6/365)),0)</f>
        <v>0</v>
      </c>
      <c r="O2541" s="28">
        <f>'Data &amp; Parameter'!$E$16*'Data &amp; Parameter'!$E$17*('Data &amp; Parameter'!$E$18+'Data &amp; Parameter'!$E$19)*'Data &amp; Parameter'!$E$20*'Data &amp; Parameter'!$E$37*N2541</f>
        <v>0</v>
      </c>
      <c r="P2541">
        <f>ROUNDUP(IF(D2541&gt;$D$4,0,($D$4-D2541+1)/365),0)</f>
        <v>0</v>
      </c>
      <c r="Q2541">
        <f>ROUNDUP(IF(D2541&gt;$D$5,0,($D$5-D2541+1)/365),0)</f>
        <v>0</v>
      </c>
      <c r="R2541" s="28">
        <f>IF(OR(P2541=1,Q2541=1),IF(D2541+364&lt;=$D$5,(D2541+364-$D$4+1)/365,IF(D2541&gt;$D$4,($D$5-D2541+1)/365,$D$6/365)),0)</f>
        <v>0</v>
      </c>
      <c r="S2541" s="28">
        <f>'Data &amp; Parameter'!$E$16*'Data &amp; Parameter'!$E$17*('Data &amp; Parameter'!$E$18+'Data &amp; Parameter'!$E$19)*'Data &amp; Parameter'!$E$20*'Data &amp; Parameter'!$E$37*R2541</f>
        <v>0</v>
      </c>
      <c r="T2541" s="28">
        <f t="shared" si="39"/>
        <v>0</v>
      </c>
    </row>
    <row r="2542" spans="1:20" ht="15.75" customHeight="1" x14ac:dyDescent="0.35">
      <c r="A2542">
        <v>2535</v>
      </c>
      <c r="B2542" s="76">
        <v>44238.545162037037</v>
      </c>
      <c r="C2542" s="1" t="s">
        <v>8030</v>
      </c>
      <c r="D2542" s="76">
        <v>44238.545914351853</v>
      </c>
      <c r="E2542" s="1" t="s">
        <v>8031</v>
      </c>
      <c r="F2542" s="1" t="s">
        <v>8032</v>
      </c>
      <c r="G2542" s="1" t="s">
        <v>123</v>
      </c>
      <c r="H2542" s="1" t="s">
        <v>729</v>
      </c>
      <c r="I2542" s="1" t="s">
        <v>125</v>
      </c>
      <c r="J2542" s="1" t="s">
        <v>656</v>
      </c>
      <c r="K2542" s="1" t="s">
        <v>7980</v>
      </c>
      <c r="L2542">
        <f>ROUNDUP(IF(B2542&gt;$D$4,0,($D$4-B2542+1)/365),0)</f>
        <v>0</v>
      </c>
      <c r="M2542">
        <f>ROUNDUP(IF(B2542&gt;$D$5,0,($D$5-B2542+1)/365),0)</f>
        <v>0</v>
      </c>
      <c r="N2542" s="28">
        <f>IF(OR(L2542=1,M2542=1),IF(B2542+364&lt;=$D$5,(B2542+364-$D$4+1)/365,IF(B2542&gt;$D$4,($D$5-B2542+1)/365,$D$6/365)),0)</f>
        <v>0</v>
      </c>
      <c r="O2542" s="28">
        <f>'Data &amp; Parameter'!$E$16*'Data &amp; Parameter'!$E$17*('Data &amp; Parameter'!$E$18+'Data &amp; Parameter'!$E$19)*'Data &amp; Parameter'!$E$20*'Data &amp; Parameter'!$E$37*N2542</f>
        <v>0</v>
      </c>
      <c r="P2542">
        <f>ROUNDUP(IF(D2542&gt;$D$4,0,($D$4-D2542+1)/365),0)</f>
        <v>0</v>
      </c>
      <c r="Q2542">
        <f>ROUNDUP(IF(D2542&gt;$D$5,0,($D$5-D2542+1)/365),0)</f>
        <v>0</v>
      </c>
      <c r="R2542" s="28">
        <f>IF(OR(P2542=1,Q2542=1),IF(D2542+364&lt;=$D$5,(D2542+364-$D$4+1)/365,IF(D2542&gt;$D$4,($D$5-D2542+1)/365,$D$6/365)),0)</f>
        <v>0</v>
      </c>
      <c r="S2542" s="28">
        <f>'Data &amp; Parameter'!$E$16*'Data &amp; Parameter'!$E$17*('Data &amp; Parameter'!$E$18+'Data &amp; Parameter'!$E$19)*'Data &amp; Parameter'!$E$20*'Data &amp; Parameter'!$E$37*R2542</f>
        <v>0</v>
      </c>
      <c r="T2542" s="28">
        <f t="shared" si="39"/>
        <v>0</v>
      </c>
    </row>
    <row r="2543" spans="1:20" ht="15.75" customHeight="1" x14ac:dyDescent="0.35">
      <c r="A2543">
        <v>2536</v>
      </c>
      <c r="B2543" s="76">
        <v>44238.546076388884</v>
      </c>
      <c r="C2543" s="1" t="s">
        <v>8033</v>
      </c>
      <c r="D2543" s="76">
        <v>44238.546666666662</v>
      </c>
      <c r="E2543" s="1" t="s">
        <v>8034</v>
      </c>
      <c r="F2543" s="1" t="s">
        <v>8035</v>
      </c>
      <c r="G2543" s="1" t="s">
        <v>123</v>
      </c>
      <c r="H2543" s="1" t="s">
        <v>124</v>
      </c>
      <c r="I2543" s="1" t="s">
        <v>125</v>
      </c>
      <c r="J2543" s="1" t="s">
        <v>7528</v>
      </c>
      <c r="K2543" s="1" t="s">
        <v>7813</v>
      </c>
      <c r="L2543">
        <f>ROUNDUP(IF(B2543&gt;$D$4,0,($D$4-B2543+1)/365),0)</f>
        <v>0</v>
      </c>
      <c r="M2543">
        <f>ROUNDUP(IF(B2543&gt;$D$5,0,($D$5-B2543+1)/365),0)</f>
        <v>0</v>
      </c>
      <c r="N2543" s="28">
        <f>IF(OR(L2543=1,M2543=1),IF(B2543+364&lt;=$D$5,(B2543+364-$D$4+1)/365,IF(B2543&gt;$D$4,($D$5-B2543+1)/365,$D$6/365)),0)</f>
        <v>0</v>
      </c>
      <c r="O2543" s="28">
        <f>'Data &amp; Parameter'!$E$16*'Data &amp; Parameter'!$E$17*('Data &amp; Parameter'!$E$18+'Data &amp; Parameter'!$E$19)*'Data &amp; Parameter'!$E$20*'Data &amp; Parameter'!$E$37*N2543</f>
        <v>0</v>
      </c>
      <c r="P2543">
        <f>ROUNDUP(IF(D2543&gt;$D$4,0,($D$4-D2543+1)/365),0)</f>
        <v>0</v>
      </c>
      <c r="Q2543">
        <f>ROUNDUP(IF(D2543&gt;$D$5,0,($D$5-D2543+1)/365),0)</f>
        <v>0</v>
      </c>
      <c r="R2543" s="28">
        <f>IF(OR(P2543=1,Q2543=1),IF(D2543+364&lt;=$D$5,(D2543+364-$D$4+1)/365,IF(D2543&gt;$D$4,($D$5-D2543+1)/365,$D$6/365)),0)</f>
        <v>0</v>
      </c>
      <c r="S2543" s="28">
        <f>'Data &amp; Parameter'!$E$16*'Data &amp; Parameter'!$E$17*('Data &amp; Parameter'!$E$18+'Data &amp; Parameter'!$E$19)*'Data &amp; Parameter'!$E$20*'Data &amp; Parameter'!$E$37*R2543</f>
        <v>0</v>
      </c>
      <c r="T2543" s="28">
        <f t="shared" si="39"/>
        <v>0</v>
      </c>
    </row>
    <row r="2544" spans="1:20" ht="15.75" customHeight="1" x14ac:dyDescent="0.35">
      <c r="A2544">
        <v>2537</v>
      </c>
      <c r="B2544" s="76">
        <v>44238.547106481477</v>
      </c>
      <c r="C2544" s="1" t="s">
        <v>8036</v>
      </c>
      <c r="D2544" s="76">
        <v>44238.547824074078</v>
      </c>
      <c r="E2544" s="1" t="s">
        <v>8037</v>
      </c>
      <c r="F2544" s="1" t="s">
        <v>8038</v>
      </c>
      <c r="G2544" s="1" t="s">
        <v>123</v>
      </c>
      <c r="H2544" s="1" t="s">
        <v>124</v>
      </c>
      <c r="I2544" s="1" t="s">
        <v>125</v>
      </c>
      <c r="J2544" s="1" t="s">
        <v>7528</v>
      </c>
      <c r="K2544" s="1" t="s">
        <v>7954</v>
      </c>
      <c r="L2544">
        <f>ROUNDUP(IF(B2544&gt;$D$4,0,($D$4-B2544+1)/365),0)</f>
        <v>0</v>
      </c>
      <c r="M2544">
        <f>ROUNDUP(IF(B2544&gt;$D$5,0,($D$5-B2544+1)/365),0)</f>
        <v>0</v>
      </c>
      <c r="N2544" s="28">
        <f>IF(OR(L2544=1,M2544=1),IF(B2544+364&lt;=$D$5,(B2544+364-$D$4+1)/365,IF(B2544&gt;$D$4,($D$5-B2544+1)/365,$D$6/365)),0)</f>
        <v>0</v>
      </c>
      <c r="O2544" s="28">
        <f>'Data &amp; Parameter'!$E$16*'Data &amp; Parameter'!$E$17*('Data &amp; Parameter'!$E$18+'Data &amp; Parameter'!$E$19)*'Data &amp; Parameter'!$E$20*'Data &amp; Parameter'!$E$37*N2544</f>
        <v>0</v>
      </c>
      <c r="P2544">
        <f>ROUNDUP(IF(D2544&gt;$D$4,0,($D$4-D2544+1)/365),0)</f>
        <v>0</v>
      </c>
      <c r="Q2544">
        <f>ROUNDUP(IF(D2544&gt;$D$5,0,($D$5-D2544+1)/365),0)</f>
        <v>0</v>
      </c>
      <c r="R2544" s="28">
        <f>IF(OR(P2544=1,Q2544=1),IF(D2544+364&lt;=$D$5,(D2544+364-$D$4+1)/365,IF(D2544&gt;$D$4,($D$5-D2544+1)/365,$D$6/365)),0)</f>
        <v>0</v>
      </c>
      <c r="S2544" s="28">
        <f>'Data &amp; Parameter'!$E$16*'Data &amp; Parameter'!$E$17*('Data &amp; Parameter'!$E$18+'Data &amp; Parameter'!$E$19)*'Data &amp; Parameter'!$E$20*'Data &amp; Parameter'!$E$37*R2544</f>
        <v>0</v>
      </c>
      <c r="T2544" s="28">
        <f t="shared" si="39"/>
        <v>0</v>
      </c>
    </row>
    <row r="2545" spans="1:20" ht="15.75" customHeight="1" x14ac:dyDescent="0.35">
      <c r="A2545">
        <v>2538</v>
      </c>
      <c r="B2545" s="76">
        <v>44238.547893518524</v>
      </c>
      <c r="C2545" s="1" t="s">
        <v>8039</v>
      </c>
      <c r="D2545" s="76">
        <v>44238.548912037033</v>
      </c>
      <c r="E2545" s="1" t="s">
        <v>8040</v>
      </c>
      <c r="F2545" s="1" t="s">
        <v>8041</v>
      </c>
      <c r="G2545" s="1" t="s">
        <v>123</v>
      </c>
      <c r="H2545" s="1" t="s">
        <v>729</v>
      </c>
      <c r="I2545" s="1" t="s">
        <v>125</v>
      </c>
      <c r="J2545" s="1" t="s">
        <v>656</v>
      </c>
      <c r="K2545" s="1" t="s">
        <v>7980</v>
      </c>
      <c r="L2545">
        <f>ROUNDUP(IF(B2545&gt;$D$4,0,($D$4-B2545+1)/365),0)</f>
        <v>0</v>
      </c>
      <c r="M2545">
        <f>ROUNDUP(IF(B2545&gt;$D$5,0,($D$5-B2545+1)/365),0)</f>
        <v>0</v>
      </c>
      <c r="N2545" s="28">
        <f>IF(OR(L2545=1,M2545=1),IF(B2545+364&lt;=$D$5,(B2545+364-$D$4+1)/365,IF(B2545&gt;$D$4,($D$5-B2545+1)/365,$D$6/365)),0)</f>
        <v>0</v>
      </c>
      <c r="O2545" s="28">
        <f>'Data &amp; Parameter'!$E$16*'Data &amp; Parameter'!$E$17*('Data &amp; Parameter'!$E$18+'Data &amp; Parameter'!$E$19)*'Data &amp; Parameter'!$E$20*'Data &amp; Parameter'!$E$37*N2545</f>
        <v>0</v>
      </c>
      <c r="P2545">
        <f>ROUNDUP(IF(D2545&gt;$D$4,0,($D$4-D2545+1)/365),0)</f>
        <v>0</v>
      </c>
      <c r="Q2545">
        <f>ROUNDUP(IF(D2545&gt;$D$5,0,($D$5-D2545+1)/365),0)</f>
        <v>0</v>
      </c>
      <c r="R2545" s="28">
        <f>IF(OR(P2545=1,Q2545=1),IF(D2545+364&lt;=$D$5,(D2545+364-$D$4+1)/365,IF(D2545&gt;$D$4,($D$5-D2545+1)/365,$D$6/365)),0)</f>
        <v>0</v>
      </c>
      <c r="S2545" s="28">
        <f>'Data &amp; Parameter'!$E$16*'Data &amp; Parameter'!$E$17*('Data &amp; Parameter'!$E$18+'Data &amp; Parameter'!$E$19)*'Data &amp; Parameter'!$E$20*'Data &amp; Parameter'!$E$37*R2545</f>
        <v>0</v>
      </c>
      <c r="T2545" s="28">
        <f t="shared" si="39"/>
        <v>0</v>
      </c>
    </row>
    <row r="2546" spans="1:20" ht="15.75" customHeight="1" x14ac:dyDescent="0.35">
      <c r="A2546">
        <v>2539</v>
      </c>
      <c r="B2546" s="76">
        <v>44238.548576388886</v>
      </c>
      <c r="C2546" s="1" t="s">
        <v>8042</v>
      </c>
      <c r="D2546" s="76">
        <v>44238.549421296295</v>
      </c>
      <c r="E2546" s="1" t="s">
        <v>8043</v>
      </c>
      <c r="F2546" s="1" t="s">
        <v>8044</v>
      </c>
      <c r="G2546" s="1" t="s">
        <v>123</v>
      </c>
      <c r="H2546" s="1" t="s">
        <v>124</v>
      </c>
      <c r="I2546" s="1" t="s">
        <v>125</v>
      </c>
      <c r="J2546" s="1" t="s">
        <v>7979</v>
      </c>
      <c r="K2546" s="1" t="s">
        <v>7980</v>
      </c>
      <c r="L2546">
        <f>ROUNDUP(IF(B2546&gt;$D$4,0,($D$4-B2546+1)/365),0)</f>
        <v>0</v>
      </c>
      <c r="M2546">
        <f>ROUNDUP(IF(B2546&gt;$D$5,0,($D$5-B2546+1)/365),0)</f>
        <v>0</v>
      </c>
      <c r="N2546" s="28">
        <f>IF(OR(L2546=1,M2546=1),IF(B2546+364&lt;=$D$5,(B2546+364-$D$4+1)/365,IF(B2546&gt;$D$4,($D$5-B2546+1)/365,$D$6/365)),0)</f>
        <v>0</v>
      </c>
      <c r="O2546" s="28">
        <f>'Data &amp; Parameter'!$E$16*'Data &amp; Parameter'!$E$17*('Data &amp; Parameter'!$E$18+'Data &amp; Parameter'!$E$19)*'Data &amp; Parameter'!$E$20*'Data &amp; Parameter'!$E$37*N2546</f>
        <v>0</v>
      </c>
      <c r="P2546">
        <f>ROUNDUP(IF(D2546&gt;$D$4,0,($D$4-D2546+1)/365),0)</f>
        <v>0</v>
      </c>
      <c r="Q2546">
        <f>ROUNDUP(IF(D2546&gt;$D$5,0,($D$5-D2546+1)/365),0)</f>
        <v>0</v>
      </c>
      <c r="R2546" s="28">
        <f>IF(OR(P2546=1,Q2546=1),IF(D2546+364&lt;=$D$5,(D2546+364-$D$4+1)/365,IF(D2546&gt;$D$4,($D$5-D2546+1)/365,$D$6/365)),0)</f>
        <v>0</v>
      </c>
      <c r="S2546" s="28">
        <f>'Data &amp; Parameter'!$E$16*'Data &amp; Parameter'!$E$17*('Data &amp; Parameter'!$E$18+'Data &amp; Parameter'!$E$19)*'Data &amp; Parameter'!$E$20*'Data &amp; Parameter'!$E$37*R2546</f>
        <v>0</v>
      </c>
      <c r="T2546" s="28">
        <f t="shared" si="39"/>
        <v>0</v>
      </c>
    </row>
    <row r="2547" spans="1:20" ht="15.75" customHeight="1" x14ac:dyDescent="0.35">
      <c r="A2547">
        <v>2540</v>
      </c>
      <c r="B2547" s="76">
        <v>44238.549120370371</v>
      </c>
      <c r="C2547" s="1" t="s">
        <v>8045</v>
      </c>
      <c r="D2547" s="76">
        <v>44238.549641203703</v>
      </c>
      <c r="E2547" s="1" t="s">
        <v>8046</v>
      </c>
      <c r="F2547" s="1" t="s">
        <v>8047</v>
      </c>
      <c r="G2547" s="1" t="s">
        <v>123</v>
      </c>
      <c r="H2547" s="1" t="s">
        <v>124</v>
      </c>
      <c r="I2547" s="1" t="s">
        <v>125</v>
      </c>
      <c r="J2547" s="1" t="s">
        <v>7528</v>
      </c>
      <c r="K2547" s="1" t="s">
        <v>7813</v>
      </c>
      <c r="L2547">
        <f>ROUNDUP(IF(B2547&gt;$D$4,0,($D$4-B2547+1)/365),0)</f>
        <v>0</v>
      </c>
      <c r="M2547">
        <f>ROUNDUP(IF(B2547&gt;$D$5,0,($D$5-B2547+1)/365),0)</f>
        <v>0</v>
      </c>
      <c r="N2547" s="28">
        <f>IF(OR(L2547=1,M2547=1),IF(B2547+364&lt;=$D$5,(B2547+364-$D$4+1)/365,IF(B2547&gt;$D$4,($D$5-B2547+1)/365,$D$6/365)),0)</f>
        <v>0</v>
      </c>
      <c r="O2547" s="28">
        <f>'Data &amp; Parameter'!$E$16*'Data &amp; Parameter'!$E$17*('Data &amp; Parameter'!$E$18+'Data &amp; Parameter'!$E$19)*'Data &amp; Parameter'!$E$20*'Data &amp; Parameter'!$E$37*N2547</f>
        <v>0</v>
      </c>
      <c r="P2547">
        <f>ROUNDUP(IF(D2547&gt;$D$4,0,($D$4-D2547+1)/365),0)</f>
        <v>0</v>
      </c>
      <c r="Q2547">
        <f>ROUNDUP(IF(D2547&gt;$D$5,0,($D$5-D2547+1)/365),0)</f>
        <v>0</v>
      </c>
      <c r="R2547" s="28">
        <f>IF(OR(P2547=1,Q2547=1),IF(D2547+364&lt;=$D$5,(D2547+364-$D$4+1)/365,IF(D2547&gt;$D$4,($D$5-D2547+1)/365,$D$6/365)),0)</f>
        <v>0</v>
      </c>
      <c r="S2547" s="28">
        <f>'Data &amp; Parameter'!$E$16*'Data &amp; Parameter'!$E$17*('Data &amp; Parameter'!$E$18+'Data &amp; Parameter'!$E$19)*'Data &amp; Parameter'!$E$20*'Data &amp; Parameter'!$E$37*R2547</f>
        <v>0</v>
      </c>
      <c r="T2547" s="28">
        <f t="shared" si="39"/>
        <v>0</v>
      </c>
    </row>
    <row r="2548" spans="1:20" ht="15.75" customHeight="1" x14ac:dyDescent="0.35">
      <c r="A2548">
        <v>2541</v>
      </c>
      <c r="B2548" s="76">
        <v>44238.550300925926</v>
      </c>
      <c r="C2548" s="1" t="s">
        <v>8048</v>
      </c>
      <c r="D2548" s="76">
        <v>44238.553067129629</v>
      </c>
      <c r="E2548" s="1" t="s">
        <v>8049</v>
      </c>
      <c r="F2548" s="1" t="s">
        <v>8050</v>
      </c>
      <c r="G2548" s="1" t="s">
        <v>123</v>
      </c>
      <c r="H2548" s="1" t="s">
        <v>124</v>
      </c>
      <c r="I2548" s="1" t="s">
        <v>125</v>
      </c>
      <c r="J2548" s="1" t="s">
        <v>7528</v>
      </c>
      <c r="K2548" s="1" t="s">
        <v>7954</v>
      </c>
      <c r="L2548">
        <f>ROUNDUP(IF(B2548&gt;$D$4,0,($D$4-B2548+1)/365),0)</f>
        <v>0</v>
      </c>
      <c r="M2548">
        <f>ROUNDUP(IF(B2548&gt;$D$5,0,($D$5-B2548+1)/365),0)</f>
        <v>0</v>
      </c>
      <c r="N2548" s="28">
        <f>IF(OR(L2548=1,M2548=1),IF(B2548+364&lt;=$D$5,(B2548+364-$D$4+1)/365,IF(B2548&gt;$D$4,($D$5-B2548+1)/365,$D$6/365)),0)</f>
        <v>0</v>
      </c>
      <c r="O2548" s="28">
        <f>'Data &amp; Parameter'!$E$16*'Data &amp; Parameter'!$E$17*('Data &amp; Parameter'!$E$18+'Data &amp; Parameter'!$E$19)*'Data &amp; Parameter'!$E$20*'Data &amp; Parameter'!$E$37*N2548</f>
        <v>0</v>
      </c>
      <c r="P2548">
        <f>ROUNDUP(IF(D2548&gt;$D$4,0,($D$4-D2548+1)/365),0)</f>
        <v>0</v>
      </c>
      <c r="Q2548">
        <f>ROUNDUP(IF(D2548&gt;$D$5,0,($D$5-D2548+1)/365),0)</f>
        <v>0</v>
      </c>
      <c r="R2548" s="28">
        <f>IF(OR(P2548=1,Q2548=1),IF(D2548+364&lt;=$D$5,(D2548+364-$D$4+1)/365,IF(D2548&gt;$D$4,($D$5-D2548+1)/365,$D$6/365)),0)</f>
        <v>0</v>
      </c>
      <c r="S2548" s="28">
        <f>'Data &amp; Parameter'!$E$16*'Data &amp; Parameter'!$E$17*('Data &amp; Parameter'!$E$18+'Data &amp; Parameter'!$E$19)*'Data &amp; Parameter'!$E$20*'Data &amp; Parameter'!$E$37*R2548</f>
        <v>0</v>
      </c>
      <c r="T2548" s="28">
        <f t="shared" si="39"/>
        <v>0</v>
      </c>
    </row>
    <row r="2549" spans="1:20" ht="15.75" customHeight="1" x14ac:dyDescent="0.35">
      <c r="A2549">
        <v>2542</v>
      </c>
      <c r="B2549" s="76">
        <v>44238.551030092596</v>
      </c>
      <c r="C2549" s="1" t="s">
        <v>8051</v>
      </c>
      <c r="D2549" s="76">
        <v>44238.551701388889</v>
      </c>
      <c r="E2549" s="1" t="s">
        <v>8052</v>
      </c>
      <c r="F2549" s="1" t="s">
        <v>8053</v>
      </c>
      <c r="G2549" s="1" t="s">
        <v>123</v>
      </c>
      <c r="H2549" s="1" t="s">
        <v>729</v>
      </c>
      <c r="I2549" s="1" t="s">
        <v>125</v>
      </c>
      <c r="J2549" s="1" t="s">
        <v>656</v>
      </c>
      <c r="K2549" s="1" t="s">
        <v>7980</v>
      </c>
      <c r="L2549">
        <f>ROUNDUP(IF(B2549&gt;$D$4,0,($D$4-B2549+1)/365),0)</f>
        <v>0</v>
      </c>
      <c r="M2549">
        <f>ROUNDUP(IF(B2549&gt;$D$5,0,($D$5-B2549+1)/365),0)</f>
        <v>0</v>
      </c>
      <c r="N2549" s="28">
        <f>IF(OR(L2549=1,M2549=1),IF(B2549+364&lt;=$D$5,(B2549+364-$D$4+1)/365,IF(B2549&gt;$D$4,($D$5-B2549+1)/365,$D$6/365)),0)</f>
        <v>0</v>
      </c>
      <c r="O2549" s="28">
        <f>'Data &amp; Parameter'!$E$16*'Data &amp; Parameter'!$E$17*('Data &amp; Parameter'!$E$18+'Data &amp; Parameter'!$E$19)*'Data &amp; Parameter'!$E$20*'Data &amp; Parameter'!$E$37*N2549</f>
        <v>0</v>
      </c>
      <c r="P2549">
        <f>ROUNDUP(IF(D2549&gt;$D$4,0,($D$4-D2549+1)/365),0)</f>
        <v>0</v>
      </c>
      <c r="Q2549">
        <f>ROUNDUP(IF(D2549&gt;$D$5,0,($D$5-D2549+1)/365),0)</f>
        <v>0</v>
      </c>
      <c r="R2549" s="28">
        <f>IF(OR(P2549=1,Q2549=1),IF(D2549+364&lt;=$D$5,(D2549+364-$D$4+1)/365,IF(D2549&gt;$D$4,($D$5-D2549+1)/365,$D$6/365)),0)</f>
        <v>0</v>
      </c>
      <c r="S2549" s="28">
        <f>'Data &amp; Parameter'!$E$16*'Data &amp; Parameter'!$E$17*('Data &amp; Parameter'!$E$18+'Data &amp; Parameter'!$E$19)*'Data &amp; Parameter'!$E$20*'Data &amp; Parameter'!$E$37*R2549</f>
        <v>0</v>
      </c>
      <c r="T2549" s="28">
        <f t="shared" si="39"/>
        <v>0</v>
      </c>
    </row>
    <row r="2550" spans="1:20" ht="15.75" customHeight="1" x14ac:dyDescent="0.35">
      <c r="A2550">
        <v>2543</v>
      </c>
      <c r="B2550" s="76">
        <v>44238.551458333328</v>
      </c>
      <c r="C2550" s="1" t="s">
        <v>8054</v>
      </c>
      <c r="D2550" s="76">
        <v>44238.55195601852</v>
      </c>
      <c r="E2550" s="1" t="s">
        <v>8055</v>
      </c>
      <c r="F2550" s="1" t="s">
        <v>8056</v>
      </c>
      <c r="G2550" s="1" t="s">
        <v>123</v>
      </c>
      <c r="H2550" s="1" t="s">
        <v>124</v>
      </c>
      <c r="I2550" s="1" t="s">
        <v>125</v>
      </c>
      <c r="J2550" s="1" t="s">
        <v>7528</v>
      </c>
      <c r="K2550" s="1" t="s">
        <v>7813</v>
      </c>
      <c r="L2550">
        <f>ROUNDUP(IF(B2550&gt;$D$4,0,($D$4-B2550+1)/365),0)</f>
        <v>0</v>
      </c>
      <c r="M2550">
        <f>ROUNDUP(IF(B2550&gt;$D$5,0,($D$5-B2550+1)/365),0)</f>
        <v>0</v>
      </c>
      <c r="N2550" s="28">
        <f>IF(OR(L2550=1,M2550=1),IF(B2550+364&lt;=$D$5,(B2550+364-$D$4+1)/365,IF(B2550&gt;$D$4,($D$5-B2550+1)/365,$D$6/365)),0)</f>
        <v>0</v>
      </c>
      <c r="O2550" s="28">
        <f>'Data &amp; Parameter'!$E$16*'Data &amp; Parameter'!$E$17*('Data &amp; Parameter'!$E$18+'Data &amp; Parameter'!$E$19)*'Data &amp; Parameter'!$E$20*'Data &amp; Parameter'!$E$37*N2550</f>
        <v>0</v>
      </c>
      <c r="P2550">
        <f>ROUNDUP(IF(D2550&gt;$D$4,0,($D$4-D2550+1)/365),0)</f>
        <v>0</v>
      </c>
      <c r="Q2550">
        <f>ROUNDUP(IF(D2550&gt;$D$5,0,($D$5-D2550+1)/365),0)</f>
        <v>0</v>
      </c>
      <c r="R2550" s="28">
        <f>IF(OR(P2550=1,Q2550=1),IF(D2550+364&lt;=$D$5,(D2550+364-$D$4+1)/365,IF(D2550&gt;$D$4,($D$5-D2550+1)/365,$D$6/365)),0)</f>
        <v>0</v>
      </c>
      <c r="S2550" s="28">
        <f>'Data &amp; Parameter'!$E$16*'Data &amp; Parameter'!$E$17*('Data &amp; Parameter'!$E$18+'Data &amp; Parameter'!$E$19)*'Data &amp; Parameter'!$E$20*'Data &amp; Parameter'!$E$37*R2550</f>
        <v>0</v>
      </c>
      <c r="T2550" s="28">
        <f t="shared" si="39"/>
        <v>0</v>
      </c>
    </row>
    <row r="2551" spans="1:20" ht="15.75" customHeight="1" x14ac:dyDescent="0.35">
      <c r="A2551">
        <v>2544</v>
      </c>
      <c r="B2551" s="76">
        <v>44238.552523148144</v>
      </c>
      <c r="C2551" s="1" t="s">
        <v>8057</v>
      </c>
      <c r="D2551" s="76">
        <v>44238.553981481484</v>
      </c>
      <c r="E2551" s="1" t="s">
        <v>8058</v>
      </c>
      <c r="F2551" s="1" t="s">
        <v>8059</v>
      </c>
      <c r="G2551" s="1" t="s">
        <v>123</v>
      </c>
      <c r="H2551" s="1" t="s">
        <v>124</v>
      </c>
      <c r="I2551" s="1" t="s">
        <v>125</v>
      </c>
      <c r="J2551" s="1" t="s">
        <v>7979</v>
      </c>
      <c r="K2551" s="1" t="s">
        <v>7980</v>
      </c>
      <c r="L2551">
        <f>ROUNDUP(IF(B2551&gt;$D$4,0,($D$4-B2551+1)/365),0)</f>
        <v>0</v>
      </c>
      <c r="M2551">
        <f>ROUNDUP(IF(B2551&gt;$D$5,0,($D$5-B2551+1)/365),0)</f>
        <v>0</v>
      </c>
      <c r="N2551" s="28">
        <f>IF(OR(L2551=1,M2551=1),IF(B2551+364&lt;=$D$5,(B2551+364-$D$4+1)/365,IF(B2551&gt;$D$4,($D$5-B2551+1)/365,$D$6/365)),0)</f>
        <v>0</v>
      </c>
      <c r="O2551" s="28">
        <f>'Data &amp; Parameter'!$E$16*'Data &amp; Parameter'!$E$17*('Data &amp; Parameter'!$E$18+'Data &amp; Parameter'!$E$19)*'Data &amp; Parameter'!$E$20*'Data &amp; Parameter'!$E$37*N2551</f>
        <v>0</v>
      </c>
      <c r="P2551">
        <f>ROUNDUP(IF(D2551&gt;$D$4,0,($D$4-D2551+1)/365),0)</f>
        <v>0</v>
      </c>
      <c r="Q2551">
        <f>ROUNDUP(IF(D2551&gt;$D$5,0,($D$5-D2551+1)/365),0)</f>
        <v>0</v>
      </c>
      <c r="R2551" s="28">
        <f>IF(OR(P2551=1,Q2551=1),IF(D2551+364&lt;=$D$5,(D2551+364-$D$4+1)/365,IF(D2551&gt;$D$4,($D$5-D2551+1)/365,$D$6/365)),0)</f>
        <v>0</v>
      </c>
      <c r="S2551" s="28">
        <f>'Data &amp; Parameter'!$E$16*'Data &amp; Parameter'!$E$17*('Data &amp; Parameter'!$E$18+'Data &amp; Parameter'!$E$19)*'Data &amp; Parameter'!$E$20*'Data &amp; Parameter'!$E$37*R2551</f>
        <v>0</v>
      </c>
      <c r="T2551" s="28">
        <f t="shared" si="39"/>
        <v>0</v>
      </c>
    </row>
    <row r="2552" spans="1:20" ht="15.75" customHeight="1" x14ac:dyDescent="0.35">
      <c r="A2552">
        <v>2545</v>
      </c>
      <c r="B2552" s="76">
        <v>44238.553865740745</v>
      </c>
      <c r="C2552" s="1" t="s">
        <v>8060</v>
      </c>
      <c r="D2552" s="76">
        <v>44238.554479166662</v>
      </c>
      <c r="E2552" s="1" t="s">
        <v>8061</v>
      </c>
      <c r="F2552" s="1" t="s">
        <v>8062</v>
      </c>
      <c r="G2552" s="1" t="s">
        <v>123</v>
      </c>
      <c r="H2552" s="1" t="s">
        <v>729</v>
      </c>
      <c r="I2552" s="1" t="s">
        <v>125</v>
      </c>
      <c r="J2552" s="1" t="s">
        <v>656</v>
      </c>
      <c r="K2552" s="1" t="s">
        <v>7980</v>
      </c>
      <c r="L2552">
        <f>ROUNDUP(IF(B2552&gt;$D$4,0,($D$4-B2552+1)/365),0)</f>
        <v>0</v>
      </c>
      <c r="M2552">
        <f>ROUNDUP(IF(B2552&gt;$D$5,0,($D$5-B2552+1)/365),0)</f>
        <v>0</v>
      </c>
      <c r="N2552" s="28">
        <f>IF(OR(L2552=1,M2552=1),IF(B2552+364&lt;=$D$5,(B2552+364-$D$4+1)/365,IF(B2552&gt;$D$4,($D$5-B2552+1)/365,$D$6/365)),0)</f>
        <v>0</v>
      </c>
      <c r="O2552" s="28">
        <f>'Data &amp; Parameter'!$E$16*'Data &amp; Parameter'!$E$17*('Data &amp; Parameter'!$E$18+'Data &amp; Parameter'!$E$19)*'Data &amp; Parameter'!$E$20*'Data &amp; Parameter'!$E$37*N2552</f>
        <v>0</v>
      </c>
      <c r="P2552">
        <f>ROUNDUP(IF(D2552&gt;$D$4,0,($D$4-D2552+1)/365),0)</f>
        <v>0</v>
      </c>
      <c r="Q2552">
        <f>ROUNDUP(IF(D2552&gt;$D$5,0,($D$5-D2552+1)/365),0)</f>
        <v>0</v>
      </c>
      <c r="R2552" s="28">
        <f>IF(OR(P2552=1,Q2552=1),IF(D2552+364&lt;=$D$5,(D2552+364-$D$4+1)/365,IF(D2552&gt;$D$4,($D$5-D2552+1)/365,$D$6/365)),0)</f>
        <v>0</v>
      </c>
      <c r="S2552" s="28">
        <f>'Data &amp; Parameter'!$E$16*'Data &amp; Parameter'!$E$17*('Data &amp; Parameter'!$E$18+'Data &amp; Parameter'!$E$19)*'Data &amp; Parameter'!$E$20*'Data &amp; Parameter'!$E$37*R2552</f>
        <v>0</v>
      </c>
      <c r="T2552" s="28">
        <f t="shared" si="39"/>
        <v>0</v>
      </c>
    </row>
    <row r="2553" spans="1:20" ht="15.75" customHeight="1" x14ac:dyDescent="0.35">
      <c r="A2553">
        <v>2546</v>
      </c>
      <c r="B2553" s="76">
        <v>44238.55395833333</v>
      </c>
      <c r="C2553" s="1" t="s">
        <v>8063</v>
      </c>
      <c r="D2553" s="76">
        <v>44238.554537037038</v>
      </c>
      <c r="E2553" s="1" t="s">
        <v>8064</v>
      </c>
      <c r="F2553" s="1" t="s">
        <v>8065</v>
      </c>
      <c r="G2553" s="1" t="s">
        <v>123</v>
      </c>
      <c r="H2553" s="1" t="s">
        <v>124</v>
      </c>
      <c r="I2553" s="1" t="s">
        <v>125</v>
      </c>
      <c r="J2553" s="1" t="s">
        <v>7528</v>
      </c>
      <c r="K2553" s="1" t="s">
        <v>7813</v>
      </c>
      <c r="L2553">
        <f>ROUNDUP(IF(B2553&gt;$D$4,0,($D$4-B2553+1)/365),0)</f>
        <v>0</v>
      </c>
      <c r="M2553">
        <f>ROUNDUP(IF(B2553&gt;$D$5,0,($D$5-B2553+1)/365),0)</f>
        <v>0</v>
      </c>
      <c r="N2553" s="28">
        <f>IF(OR(L2553=1,M2553=1),IF(B2553+364&lt;=$D$5,(B2553+364-$D$4+1)/365,IF(B2553&gt;$D$4,($D$5-B2553+1)/365,$D$6/365)),0)</f>
        <v>0</v>
      </c>
      <c r="O2553" s="28">
        <f>'Data &amp; Parameter'!$E$16*'Data &amp; Parameter'!$E$17*('Data &amp; Parameter'!$E$18+'Data &amp; Parameter'!$E$19)*'Data &amp; Parameter'!$E$20*'Data &amp; Parameter'!$E$37*N2553</f>
        <v>0</v>
      </c>
      <c r="P2553">
        <f>ROUNDUP(IF(D2553&gt;$D$4,0,($D$4-D2553+1)/365),0)</f>
        <v>0</v>
      </c>
      <c r="Q2553">
        <f>ROUNDUP(IF(D2553&gt;$D$5,0,($D$5-D2553+1)/365),0)</f>
        <v>0</v>
      </c>
      <c r="R2553" s="28">
        <f>IF(OR(P2553=1,Q2553=1),IF(D2553+364&lt;=$D$5,(D2553+364-$D$4+1)/365,IF(D2553&gt;$D$4,($D$5-D2553+1)/365,$D$6/365)),0)</f>
        <v>0</v>
      </c>
      <c r="S2553" s="28">
        <f>'Data &amp; Parameter'!$E$16*'Data &amp; Parameter'!$E$17*('Data &amp; Parameter'!$E$18+'Data &amp; Parameter'!$E$19)*'Data &amp; Parameter'!$E$20*'Data &amp; Parameter'!$E$37*R2553</f>
        <v>0</v>
      </c>
      <c r="T2553" s="28">
        <f t="shared" si="39"/>
        <v>0</v>
      </c>
    </row>
    <row r="2554" spans="1:20" ht="15.75" customHeight="1" x14ac:dyDescent="0.35">
      <c r="A2554">
        <v>2547</v>
      </c>
      <c r="B2554" s="76">
        <v>44238.554861111115</v>
      </c>
      <c r="C2554" s="1" t="s">
        <v>8066</v>
      </c>
      <c r="D2554" s="76">
        <v>44238.556307870371</v>
      </c>
      <c r="E2554" s="1" t="s">
        <v>8067</v>
      </c>
      <c r="F2554" s="1" t="s">
        <v>8068</v>
      </c>
      <c r="G2554" s="1" t="s">
        <v>123</v>
      </c>
      <c r="H2554" s="1" t="s">
        <v>124</v>
      </c>
      <c r="I2554" s="1" t="s">
        <v>125</v>
      </c>
      <c r="J2554" s="1" t="s">
        <v>7528</v>
      </c>
      <c r="K2554" s="1" t="s">
        <v>8069</v>
      </c>
      <c r="L2554">
        <f>ROUNDUP(IF(B2554&gt;$D$4,0,($D$4-B2554+1)/365),0)</f>
        <v>0</v>
      </c>
      <c r="M2554">
        <f>ROUNDUP(IF(B2554&gt;$D$5,0,($D$5-B2554+1)/365),0)</f>
        <v>0</v>
      </c>
      <c r="N2554" s="28">
        <f>IF(OR(L2554=1,M2554=1),IF(B2554+364&lt;=$D$5,(B2554+364-$D$4+1)/365,IF(B2554&gt;$D$4,($D$5-B2554+1)/365,$D$6/365)),0)</f>
        <v>0</v>
      </c>
      <c r="O2554" s="28">
        <f>'Data &amp; Parameter'!$E$16*'Data &amp; Parameter'!$E$17*('Data &amp; Parameter'!$E$18+'Data &amp; Parameter'!$E$19)*'Data &amp; Parameter'!$E$20*'Data &amp; Parameter'!$E$37*N2554</f>
        <v>0</v>
      </c>
      <c r="P2554">
        <f>ROUNDUP(IF(D2554&gt;$D$4,0,($D$4-D2554+1)/365),0)</f>
        <v>0</v>
      </c>
      <c r="Q2554">
        <f>ROUNDUP(IF(D2554&gt;$D$5,0,($D$5-D2554+1)/365),0)</f>
        <v>0</v>
      </c>
      <c r="R2554" s="28">
        <f>IF(OR(P2554=1,Q2554=1),IF(D2554+364&lt;=$D$5,(D2554+364-$D$4+1)/365,IF(D2554&gt;$D$4,($D$5-D2554+1)/365,$D$6/365)),0)</f>
        <v>0</v>
      </c>
      <c r="S2554" s="28">
        <f>'Data &amp; Parameter'!$E$16*'Data &amp; Parameter'!$E$17*('Data &amp; Parameter'!$E$18+'Data &amp; Parameter'!$E$19)*'Data &amp; Parameter'!$E$20*'Data &amp; Parameter'!$E$37*R2554</f>
        <v>0</v>
      </c>
      <c r="T2554" s="28">
        <f t="shared" si="39"/>
        <v>0</v>
      </c>
    </row>
    <row r="2555" spans="1:20" ht="15.75" customHeight="1" x14ac:dyDescent="0.35">
      <c r="A2555">
        <v>2548</v>
      </c>
      <c r="B2555" s="76">
        <v>44238.55673611111</v>
      </c>
      <c r="C2555" s="1" t="s">
        <v>8070</v>
      </c>
      <c r="D2555" s="76">
        <v>44238.557696759264</v>
      </c>
      <c r="E2555" s="1" t="s">
        <v>8071</v>
      </c>
      <c r="F2555" s="1" t="s">
        <v>8072</v>
      </c>
      <c r="G2555" s="1" t="s">
        <v>123</v>
      </c>
      <c r="H2555" s="1" t="s">
        <v>124</v>
      </c>
      <c r="I2555" s="1" t="s">
        <v>125</v>
      </c>
      <c r="J2555" s="1" t="s">
        <v>7528</v>
      </c>
      <c r="K2555" s="1" t="s">
        <v>7813</v>
      </c>
      <c r="L2555">
        <f>ROUNDUP(IF(B2555&gt;$D$4,0,($D$4-B2555+1)/365),0)</f>
        <v>0</v>
      </c>
      <c r="M2555">
        <f>ROUNDUP(IF(B2555&gt;$D$5,0,($D$5-B2555+1)/365),0)</f>
        <v>0</v>
      </c>
      <c r="N2555" s="28">
        <f>IF(OR(L2555=1,M2555=1),IF(B2555+364&lt;=$D$5,(B2555+364-$D$4+1)/365,IF(B2555&gt;$D$4,($D$5-B2555+1)/365,$D$6/365)),0)</f>
        <v>0</v>
      </c>
      <c r="O2555" s="28">
        <f>'Data &amp; Parameter'!$E$16*'Data &amp; Parameter'!$E$17*('Data &amp; Parameter'!$E$18+'Data &amp; Parameter'!$E$19)*'Data &amp; Parameter'!$E$20*'Data &amp; Parameter'!$E$37*N2555</f>
        <v>0</v>
      </c>
      <c r="P2555">
        <f>ROUNDUP(IF(D2555&gt;$D$4,0,($D$4-D2555+1)/365),0)</f>
        <v>0</v>
      </c>
      <c r="Q2555">
        <f>ROUNDUP(IF(D2555&gt;$D$5,0,($D$5-D2555+1)/365),0)</f>
        <v>0</v>
      </c>
      <c r="R2555" s="28">
        <f>IF(OR(P2555=1,Q2555=1),IF(D2555+364&lt;=$D$5,(D2555+364-$D$4+1)/365,IF(D2555&gt;$D$4,($D$5-D2555+1)/365,$D$6/365)),0)</f>
        <v>0</v>
      </c>
      <c r="S2555" s="28">
        <f>'Data &amp; Parameter'!$E$16*'Data &amp; Parameter'!$E$17*('Data &amp; Parameter'!$E$18+'Data &amp; Parameter'!$E$19)*'Data &amp; Parameter'!$E$20*'Data &amp; Parameter'!$E$37*R2555</f>
        <v>0</v>
      </c>
      <c r="T2555" s="28">
        <f t="shared" si="39"/>
        <v>0</v>
      </c>
    </row>
    <row r="2556" spans="1:20" ht="15.75" customHeight="1" x14ac:dyDescent="0.35">
      <c r="A2556">
        <v>2549</v>
      </c>
      <c r="B2556" s="76">
        <v>44238.557060185187</v>
      </c>
      <c r="C2556" s="1" t="s">
        <v>8073</v>
      </c>
      <c r="D2556" s="76">
        <v>44238.557858796295</v>
      </c>
      <c r="E2556" s="1" t="s">
        <v>8074</v>
      </c>
      <c r="F2556" s="1" t="s">
        <v>8075</v>
      </c>
      <c r="G2556" s="1" t="s">
        <v>123</v>
      </c>
      <c r="H2556" s="1" t="s">
        <v>124</v>
      </c>
      <c r="I2556" s="1" t="s">
        <v>125</v>
      </c>
      <c r="J2556" s="1" t="s">
        <v>7979</v>
      </c>
      <c r="K2556" s="1" t="s">
        <v>7980</v>
      </c>
      <c r="L2556">
        <f>ROUNDUP(IF(B2556&gt;$D$4,0,($D$4-B2556+1)/365),0)</f>
        <v>0</v>
      </c>
      <c r="M2556">
        <f>ROUNDUP(IF(B2556&gt;$D$5,0,($D$5-B2556+1)/365),0)</f>
        <v>0</v>
      </c>
      <c r="N2556" s="28">
        <f>IF(OR(L2556=1,M2556=1),IF(B2556+364&lt;=$D$5,(B2556+364-$D$4+1)/365,IF(B2556&gt;$D$4,($D$5-B2556+1)/365,$D$6/365)),0)</f>
        <v>0</v>
      </c>
      <c r="O2556" s="28">
        <f>'Data &amp; Parameter'!$E$16*'Data &amp; Parameter'!$E$17*('Data &amp; Parameter'!$E$18+'Data &amp; Parameter'!$E$19)*'Data &amp; Parameter'!$E$20*'Data &amp; Parameter'!$E$37*N2556</f>
        <v>0</v>
      </c>
      <c r="P2556">
        <f>ROUNDUP(IF(D2556&gt;$D$4,0,($D$4-D2556+1)/365),0)</f>
        <v>0</v>
      </c>
      <c r="Q2556">
        <f>ROUNDUP(IF(D2556&gt;$D$5,0,($D$5-D2556+1)/365),0)</f>
        <v>0</v>
      </c>
      <c r="R2556" s="28">
        <f>IF(OR(P2556=1,Q2556=1),IF(D2556+364&lt;=$D$5,(D2556+364-$D$4+1)/365,IF(D2556&gt;$D$4,($D$5-D2556+1)/365,$D$6/365)),0)</f>
        <v>0</v>
      </c>
      <c r="S2556" s="28">
        <f>'Data &amp; Parameter'!$E$16*'Data &amp; Parameter'!$E$17*('Data &amp; Parameter'!$E$18+'Data &amp; Parameter'!$E$19)*'Data &amp; Parameter'!$E$20*'Data &amp; Parameter'!$E$37*R2556</f>
        <v>0</v>
      </c>
      <c r="T2556" s="28">
        <f t="shared" si="39"/>
        <v>0</v>
      </c>
    </row>
    <row r="2557" spans="1:20" ht="15.75" customHeight="1" x14ac:dyDescent="0.35">
      <c r="A2557">
        <v>2550</v>
      </c>
      <c r="B2557" s="76">
        <v>44238.557106481487</v>
      </c>
      <c r="C2557" s="1" t="s">
        <v>8076</v>
      </c>
      <c r="D2557" s="76">
        <v>44238.558530092589</v>
      </c>
      <c r="E2557" s="1" t="s">
        <v>8077</v>
      </c>
      <c r="F2557" s="1" t="s">
        <v>8078</v>
      </c>
      <c r="G2557" s="1" t="s">
        <v>123</v>
      </c>
      <c r="H2557" s="1" t="s">
        <v>729</v>
      </c>
      <c r="I2557" s="1" t="s">
        <v>125</v>
      </c>
      <c r="J2557" s="1" t="s">
        <v>656</v>
      </c>
      <c r="K2557" s="1" t="s">
        <v>7980</v>
      </c>
      <c r="L2557">
        <f>ROUNDUP(IF(B2557&gt;$D$4,0,($D$4-B2557+1)/365),0)</f>
        <v>0</v>
      </c>
      <c r="M2557">
        <f>ROUNDUP(IF(B2557&gt;$D$5,0,($D$5-B2557+1)/365),0)</f>
        <v>0</v>
      </c>
      <c r="N2557" s="28">
        <f>IF(OR(L2557=1,M2557=1),IF(B2557+364&lt;=$D$5,(B2557+364-$D$4+1)/365,IF(B2557&gt;$D$4,($D$5-B2557+1)/365,$D$6/365)),0)</f>
        <v>0</v>
      </c>
      <c r="O2557" s="28">
        <f>'Data &amp; Parameter'!$E$16*'Data &amp; Parameter'!$E$17*('Data &amp; Parameter'!$E$18+'Data &amp; Parameter'!$E$19)*'Data &amp; Parameter'!$E$20*'Data &amp; Parameter'!$E$37*N2557</f>
        <v>0</v>
      </c>
      <c r="P2557">
        <f>ROUNDUP(IF(D2557&gt;$D$4,0,($D$4-D2557+1)/365),0)</f>
        <v>0</v>
      </c>
      <c r="Q2557">
        <f>ROUNDUP(IF(D2557&gt;$D$5,0,($D$5-D2557+1)/365),0)</f>
        <v>0</v>
      </c>
      <c r="R2557" s="28">
        <f>IF(OR(P2557=1,Q2557=1),IF(D2557+364&lt;=$D$5,(D2557+364-$D$4+1)/365,IF(D2557&gt;$D$4,($D$5-D2557+1)/365,$D$6/365)),0)</f>
        <v>0</v>
      </c>
      <c r="S2557" s="28">
        <f>'Data &amp; Parameter'!$E$16*'Data &amp; Parameter'!$E$17*('Data &amp; Parameter'!$E$18+'Data &amp; Parameter'!$E$19)*'Data &amp; Parameter'!$E$20*'Data &amp; Parameter'!$E$37*R2557</f>
        <v>0</v>
      </c>
      <c r="T2557" s="28">
        <f t="shared" si="39"/>
        <v>0</v>
      </c>
    </row>
    <row r="2558" spans="1:20" ht="15.75" customHeight="1" x14ac:dyDescent="0.35">
      <c r="A2558">
        <v>2551</v>
      </c>
      <c r="B2558" s="76">
        <v>44238.558495370366</v>
      </c>
      <c r="C2558" s="1" t="s">
        <v>8079</v>
      </c>
      <c r="D2558" s="76">
        <v>44238.559247685189</v>
      </c>
      <c r="E2558" s="1" t="s">
        <v>8080</v>
      </c>
      <c r="F2558" s="1" t="s">
        <v>8081</v>
      </c>
      <c r="G2558" s="1" t="s">
        <v>123</v>
      </c>
      <c r="H2558" s="1" t="s">
        <v>124</v>
      </c>
      <c r="I2558" s="1" t="s">
        <v>125</v>
      </c>
      <c r="J2558" s="1" t="s">
        <v>7528</v>
      </c>
      <c r="K2558" s="1" t="s">
        <v>7954</v>
      </c>
      <c r="L2558">
        <f>ROUNDUP(IF(B2558&gt;$D$4,0,($D$4-B2558+1)/365),0)</f>
        <v>0</v>
      </c>
      <c r="M2558">
        <f>ROUNDUP(IF(B2558&gt;$D$5,0,($D$5-B2558+1)/365),0)</f>
        <v>0</v>
      </c>
      <c r="N2558" s="28">
        <f>IF(OR(L2558=1,M2558=1),IF(B2558+364&lt;=$D$5,(B2558+364-$D$4+1)/365,IF(B2558&gt;$D$4,($D$5-B2558+1)/365,$D$6/365)),0)</f>
        <v>0</v>
      </c>
      <c r="O2558" s="28">
        <f>'Data &amp; Parameter'!$E$16*'Data &amp; Parameter'!$E$17*('Data &amp; Parameter'!$E$18+'Data &amp; Parameter'!$E$19)*'Data &amp; Parameter'!$E$20*'Data &amp; Parameter'!$E$37*N2558</f>
        <v>0</v>
      </c>
      <c r="P2558">
        <f>ROUNDUP(IF(D2558&gt;$D$4,0,($D$4-D2558+1)/365),0)</f>
        <v>0</v>
      </c>
      <c r="Q2558">
        <f>ROUNDUP(IF(D2558&gt;$D$5,0,($D$5-D2558+1)/365),0)</f>
        <v>0</v>
      </c>
      <c r="R2558" s="28">
        <f>IF(OR(P2558=1,Q2558=1),IF(D2558+364&lt;=$D$5,(D2558+364-$D$4+1)/365,IF(D2558&gt;$D$4,($D$5-D2558+1)/365,$D$6/365)),0)</f>
        <v>0</v>
      </c>
      <c r="S2558" s="28">
        <f>'Data &amp; Parameter'!$E$16*'Data &amp; Parameter'!$E$17*('Data &amp; Parameter'!$E$18+'Data &amp; Parameter'!$E$19)*'Data &amp; Parameter'!$E$20*'Data &amp; Parameter'!$E$37*R2558</f>
        <v>0</v>
      </c>
      <c r="T2558" s="28">
        <f t="shared" si="39"/>
        <v>0</v>
      </c>
    </row>
    <row r="2559" spans="1:20" ht="15.75" customHeight="1" x14ac:dyDescent="0.35">
      <c r="A2559">
        <v>2552</v>
      </c>
      <c r="B2559" s="76">
        <v>44238.560023148151</v>
      </c>
      <c r="C2559" s="1" t="s">
        <v>8082</v>
      </c>
      <c r="D2559" s="76">
        <v>44238.560682870375</v>
      </c>
      <c r="E2559" s="1" t="s">
        <v>8083</v>
      </c>
      <c r="F2559" s="1" t="s">
        <v>8084</v>
      </c>
      <c r="G2559" s="1" t="s">
        <v>123</v>
      </c>
      <c r="H2559" s="1" t="s">
        <v>124</v>
      </c>
      <c r="I2559" s="1" t="s">
        <v>125</v>
      </c>
      <c r="J2559" s="1" t="s">
        <v>7528</v>
      </c>
      <c r="K2559" s="1" t="s">
        <v>7813</v>
      </c>
      <c r="L2559">
        <f>ROUNDUP(IF(B2559&gt;$D$4,0,($D$4-B2559+1)/365),0)</f>
        <v>0</v>
      </c>
      <c r="M2559">
        <f>ROUNDUP(IF(B2559&gt;$D$5,0,($D$5-B2559+1)/365),0)</f>
        <v>0</v>
      </c>
      <c r="N2559" s="28">
        <f>IF(OR(L2559=1,M2559=1),IF(B2559+364&lt;=$D$5,(B2559+364-$D$4+1)/365,IF(B2559&gt;$D$4,($D$5-B2559+1)/365,$D$6/365)),0)</f>
        <v>0</v>
      </c>
      <c r="O2559" s="28">
        <f>'Data &amp; Parameter'!$E$16*'Data &amp; Parameter'!$E$17*('Data &amp; Parameter'!$E$18+'Data &amp; Parameter'!$E$19)*'Data &amp; Parameter'!$E$20*'Data &amp; Parameter'!$E$37*N2559</f>
        <v>0</v>
      </c>
      <c r="P2559">
        <f>ROUNDUP(IF(D2559&gt;$D$4,0,($D$4-D2559+1)/365),0)</f>
        <v>0</v>
      </c>
      <c r="Q2559">
        <f>ROUNDUP(IF(D2559&gt;$D$5,0,($D$5-D2559+1)/365),0)</f>
        <v>0</v>
      </c>
      <c r="R2559" s="28">
        <f>IF(OR(P2559=1,Q2559=1),IF(D2559+364&lt;=$D$5,(D2559+364-$D$4+1)/365,IF(D2559&gt;$D$4,($D$5-D2559+1)/365,$D$6/365)),0)</f>
        <v>0</v>
      </c>
      <c r="S2559" s="28">
        <f>'Data &amp; Parameter'!$E$16*'Data &amp; Parameter'!$E$17*('Data &amp; Parameter'!$E$18+'Data &amp; Parameter'!$E$19)*'Data &amp; Parameter'!$E$20*'Data &amp; Parameter'!$E$37*R2559</f>
        <v>0</v>
      </c>
      <c r="T2559" s="28">
        <f t="shared" si="39"/>
        <v>0</v>
      </c>
    </row>
    <row r="2560" spans="1:20" ht="15.75" customHeight="1" x14ac:dyDescent="0.35">
      <c r="A2560">
        <v>2553</v>
      </c>
      <c r="B2560" s="76">
        <v>44238.560740740737</v>
      </c>
      <c r="C2560" s="1" t="s">
        <v>8085</v>
      </c>
      <c r="D2560" s="76">
        <v>44238.56422453704</v>
      </c>
      <c r="E2560" s="1" t="s">
        <v>8086</v>
      </c>
      <c r="F2560" s="1" t="s">
        <v>8087</v>
      </c>
      <c r="G2560" s="1" t="s">
        <v>123</v>
      </c>
      <c r="H2560" s="1" t="s">
        <v>729</v>
      </c>
      <c r="I2560" s="1" t="s">
        <v>125</v>
      </c>
      <c r="J2560" s="1" t="s">
        <v>656</v>
      </c>
      <c r="K2560" s="1" t="s">
        <v>7980</v>
      </c>
      <c r="L2560">
        <f>ROUNDUP(IF(B2560&gt;$D$4,0,($D$4-B2560+1)/365),0)</f>
        <v>0</v>
      </c>
      <c r="M2560">
        <f>ROUNDUP(IF(B2560&gt;$D$5,0,($D$5-B2560+1)/365),0)</f>
        <v>0</v>
      </c>
      <c r="N2560" s="28">
        <f>IF(OR(L2560=1,M2560=1),IF(B2560+364&lt;=$D$5,(B2560+364-$D$4+1)/365,IF(B2560&gt;$D$4,($D$5-B2560+1)/365,$D$6/365)),0)</f>
        <v>0</v>
      </c>
      <c r="O2560" s="28">
        <f>'Data &amp; Parameter'!$E$16*'Data &amp; Parameter'!$E$17*('Data &amp; Parameter'!$E$18+'Data &amp; Parameter'!$E$19)*'Data &amp; Parameter'!$E$20*'Data &amp; Parameter'!$E$37*N2560</f>
        <v>0</v>
      </c>
      <c r="P2560">
        <f>ROUNDUP(IF(D2560&gt;$D$4,0,($D$4-D2560+1)/365),0)</f>
        <v>0</v>
      </c>
      <c r="Q2560">
        <f>ROUNDUP(IF(D2560&gt;$D$5,0,($D$5-D2560+1)/365),0)</f>
        <v>0</v>
      </c>
      <c r="R2560" s="28">
        <f>IF(OR(P2560=1,Q2560=1),IF(D2560+364&lt;=$D$5,(D2560+364-$D$4+1)/365,IF(D2560&gt;$D$4,($D$5-D2560+1)/365,$D$6/365)),0)</f>
        <v>0</v>
      </c>
      <c r="S2560" s="28">
        <f>'Data &amp; Parameter'!$E$16*'Data &amp; Parameter'!$E$17*('Data &amp; Parameter'!$E$18+'Data &amp; Parameter'!$E$19)*'Data &amp; Parameter'!$E$20*'Data &amp; Parameter'!$E$37*R2560</f>
        <v>0</v>
      </c>
      <c r="T2560" s="28">
        <f t="shared" si="39"/>
        <v>0</v>
      </c>
    </row>
    <row r="2561" spans="1:20" ht="15.75" customHeight="1" x14ac:dyDescent="0.35">
      <c r="A2561">
        <v>2554</v>
      </c>
      <c r="B2561" s="76">
        <v>44238.561342592591</v>
      </c>
      <c r="C2561" s="1" t="s">
        <v>8088</v>
      </c>
      <c r="D2561" s="76">
        <v>44238.561921296292</v>
      </c>
      <c r="E2561" s="1" t="s">
        <v>8089</v>
      </c>
      <c r="F2561" s="1" t="s">
        <v>8090</v>
      </c>
      <c r="G2561" s="1" t="s">
        <v>123</v>
      </c>
      <c r="H2561" s="1" t="s">
        <v>124</v>
      </c>
      <c r="I2561" s="1" t="s">
        <v>125</v>
      </c>
      <c r="J2561" s="1" t="s">
        <v>7528</v>
      </c>
      <c r="K2561" s="1" t="s">
        <v>7954</v>
      </c>
      <c r="L2561">
        <f>ROUNDUP(IF(B2561&gt;$D$4,0,($D$4-B2561+1)/365),0)</f>
        <v>0</v>
      </c>
      <c r="M2561">
        <f>ROUNDUP(IF(B2561&gt;$D$5,0,($D$5-B2561+1)/365),0)</f>
        <v>0</v>
      </c>
      <c r="N2561" s="28">
        <f>IF(OR(L2561=1,M2561=1),IF(B2561+364&lt;=$D$5,(B2561+364-$D$4+1)/365,IF(B2561&gt;$D$4,($D$5-B2561+1)/365,$D$6/365)),0)</f>
        <v>0</v>
      </c>
      <c r="O2561" s="28">
        <f>'Data &amp; Parameter'!$E$16*'Data &amp; Parameter'!$E$17*('Data &amp; Parameter'!$E$18+'Data &amp; Parameter'!$E$19)*'Data &amp; Parameter'!$E$20*'Data &amp; Parameter'!$E$37*N2561</f>
        <v>0</v>
      </c>
      <c r="P2561">
        <f>ROUNDUP(IF(D2561&gt;$D$4,0,($D$4-D2561+1)/365),0)</f>
        <v>0</v>
      </c>
      <c r="Q2561">
        <f>ROUNDUP(IF(D2561&gt;$D$5,0,($D$5-D2561+1)/365),0)</f>
        <v>0</v>
      </c>
      <c r="R2561" s="28">
        <f>IF(OR(P2561=1,Q2561=1),IF(D2561+364&lt;=$D$5,(D2561+364-$D$4+1)/365,IF(D2561&gt;$D$4,($D$5-D2561+1)/365,$D$6/365)),0)</f>
        <v>0</v>
      </c>
      <c r="S2561" s="28">
        <f>'Data &amp; Parameter'!$E$16*'Data &amp; Parameter'!$E$17*('Data &amp; Parameter'!$E$18+'Data &amp; Parameter'!$E$19)*'Data &amp; Parameter'!$E$20*'Data &amp; Parameter'!$E$37*R2561</f>
        <v>0</v>
      </c>
      <c r="T2561" s="28">
        <f t="shared" si="39"/>
        <v>0</v>
      </c>
    </row>
    <row r="2562" spans="1:20" ht="15.75" customHeight="1" x14ac:dyDescent="0.35">
      <c r="A2562">
        <v>2555</v>
      </c>
      <c r="B2562" s="76">
        <v>44238.563750000001</v>
      </c>
      <c r="C2562" s="1" t="s">
        <v>8091</v>
      </c>
      <c r="D2562" s="76">
        <v>44238.564583333333</v>
      </c>
      <c r="E2562" s="1" t="s">
        <v>8092</v>
      </c>
      <c r="F2562" s="1" t="s">
        <v>8093</v>
      </c>
      <c r="G2562" s="1" t="s">
        <v>123</v>
      </c>
      <c r="H2562" s="1" t="s">
        <v>124</v>
      </c>
      <c r="I2562" s="1" t="s">
        <v>125</v>
      </c>
      <c r="J2562" s="1" t="s">
        <v>7528</v>
      </c>
      <c r="K2562" s="1" t="s">
        <v>7813</v>
      </c>
      <c r="L2562">
        <f>ROUNDUP(IF(B2562&gt;$D$4,0,($D$4-B2562+1)/365),0)</f>
        <v>0</v>
      </c>
      <c r="M2562">
        <f>ROUNDUP(IF(B2562&gt;$D$5,0,($D$5-B2562+1)/365),0)</f>
        <v>0</v>
      </c>
      <c r="N2562" s="28">
        <f>IF(OR(L2562=1,M2562=1),IF(B2562+364&lt;=$D$5,(B2562+364-$D$4+1)/365,IF(B2562&gt;$D$4,($D$5-B2562+1)/365,$D$6/365)),0)</f>
        <v>0</v>
      </c>
      <c r="O2562" s="28">
        <f>'Data &amp; Parameter'!$E$16*'Data &amp; Parameter'!$E$17*('Data &amp; Parameter'!$E$18+'Data &amp; Parameter'!$E$19)*'Data &amp; Parameter'!$E$20*'Data &amp; Parameter'!$E$37*N2562</f>
        <v>0</v>
      </c>
      <c r="P2562">
        <f>ROUNDUP(IF(D2562&gt;$D$4,0,($D$4-D2562+1)/365),0)</f>
        <v>0</v>
      </c>
      <c r="Q2562">
        <f>ROUNDUP(IF(D2562&gt;$D$5,0,($D$5-D2562+1)/365),0)</f>
        <v>0</v>
      </c>
      <c r="R2562" s="28">
        <f>IF(OR(P2562=1,Q2562=1),IF(D2562+364&lt;=$D$5,(D2562+364-$D$4+1)/365,IF(D2562&gt;$D$4,($D$5-D2562+1)/365,$D$6/365)),0)</f>
        <v>0</v>
      </c>
      <c r="S2562" s="28">
        <f>'Data &amp; Parameter'!$E$16*'Data &amp; Parameter'!$E$17*('Data &amp; Parameter'!$E$18+'Data &amp; Parameter'!$E$19)*'Data &amp; Parameter'!$E$20*'Data &amp; Parameter'!$E$37*R2562</f>
        <v>0</v>
      </c>
      <c r="T2562" s="28">
        <f t="shared" si="39"/>
        <v>0</v>
      </c>
    </row>
    <row r="2563" spans="1:20" ht="15.75" customHeight="1" x14ac:dyDescent="0.35">
      <c r="A2563">
        <v>2556</v>
      </c>
      <c r="B2563" s="76">
        <v>44238.563993055555</v>
      </c>
      <c r="C2563" s="1" t="s">
        <v>8094</v>
      </c>
      <c r="D2563" s="76">
        <v>44238.56450231481</v>
      </c>
      <c r="E2563" s="1" t="s">
        <v>8095</v>
      </c>
      <c r="F2563" s="1" t="s">
        <v>8096</v>
      </c>
      <c r="G2563" s="1" t="s">
        <v>123</v>
      </c>
      <c r="H2563" s="1" t="s">
        <v>124</v>
      </c>
      <c r="I2563" s="1" t="s">
        <v>125</v>
      </c>
      <c r="J2563" s="1" t="s">
        <v>7528</v>
      </c>
      <c r="K2563" s="1" t="s">
        <v>7954</v>
      </c>
      <c r="L2563">
        <f>ROUNDUP(IF(B2563&gt;$D$4,0,($D$4-B2563+1)/365),0)</f>
        <v>0</v>
      </c>
      <c r="M2563">
        <f>ROUNDUP(IF(B2563&gt;$D$5,0,($D$5-B2563+1)/365),0)</f>
        <v>0</v>
      </c>
      <c r="N2563" s="28">
        <f>IF(OR(L2563=1,M2563=1),IF(B2563+364&lt;=$D$5,(B2563+364-$D$4+1)/365,IF(B2563&gt;$D$4,($D$5-B2563+1)/365,$D$6/365)),0)</f>
        <v>0</v>
      </c>
      <c r="O2563" s="28">
        <f>'Data &amp; Parameter'!$E$16*'Data &amp; Parameter'!$E$17*('Data &amp; Parameter'!$E$18+'Data &amp; Parameter'!$E$19)*'Data &amp; Parameter'!$E$20*'Data &amp; Parameter'!$E$37*N2563</f>
        <v>0</v>
      </c>
      <c r="P2563">
        <f>ROUNDUP(IF(D2563&gt;$D$4,0,($D$4-D2563+1)/365),0)</f>
        <v>0</v>
      </c>
      <c r="Q2563">
        <f>ROUNDUP(IF(D2563&gt;$D$5,0,($D$5-D2563+1)/365),0)</f>
        <v>0</v>
      </c>
      <c r="R2563" s="28">
        <f>IF(OR(P2563=1,Q2563=1),IF(D2563+364&lt;=$D$5,(D2563+364-$D$4+1)/365,IF(D2563&gt;$D$4,($D$5-D2563+1)/365,$D$6/365)),0)</f>
        <v>0</v>
      </c>
      <c r="S2563" s="28">
        <f>'Data &amp; Parameter'!$E$16*'Data &amp; Parameter'!$E$17*('Data &amp; Parameter'!$E$18+'Data &amp; Parameter'!$E$19)*'Data &amp; Parameter'!$E$20*'Data &amp; Parameter'!$E$37*R2563</f>
        <v>0</v>
      </c>
      <c r="T2563" s="28">
        <f t="shared" si="39"/>
        <v>0</v>
      </c>
    </row>
    <row r="2564" spans="1:20" ht="15.75" customHeight="1" x14ac:dyDescent="0.35">
      <c r="A2564">
        <v>2557</v>
      </c>
      <c r="B2564" s="76">
        <v>44238.56659722222</v>
      </c>
      <c r="C2564" s="1" t="s">
        <v>8097</v>
      </c>
      <c r="D2564" s="76">
        <v>44238.567233796297</v>
      </c>
      <c r="E2564" s="1" t="s">
        <v>8098</v>
      </c>
      <c r="F2564" s="1" t="s">
        <v>8099</v>
      </c>
      <c r="G2564" s="1" t="s">
        <v>123</v>
      </c>
      <c r="H2564" s="1" t="s">
        <v>124</v>
      </c>
      <c r="I2564" s="1" t="s">
        <v>125</v>
      </c>
      <c r="J2564" s="1" t="s">
        <v>7528</v>
      </c>
      <c r="K2564" s="1" t="s">
        <v>7954</v>
      </c>
      <c r="L2564">
        <f>ROUNDUP(IF(B2564&gt;$D$4,0,($D$4-B2564+1)/365),0)</f>
        <v>0</v>
      </c>
      <c r="M2564">
        <f>ROUNDUP(IF(B2564&gt;$D$5,0,($D$5-B2564+1)/365),0)</f>
        <v>0</v>
      </c>
      <c r="N2564" s="28">
        <f>IF(OR(L2564=1,M2564=1),IF(B2564+364&lt;=$D$5,(B2564+364-$D$4+1)/365,IF(B2564&gt;$D$4,($D$5-B2564+1)/365,$D$6/365)),0)</f>
        <v>0</v>
      </c>
      <c r="O2564" s="28">
        <f>'Data &amp; Parameter'!$E$16*'Data &amp; Parameter'!$E$17*('Data &amp; Parameter'!$E$18+'Data &amp; Parameter'!$E$19)*'Data &amp; Parameter'!$E$20*'Data &amp; Parameter'!$E$37*N2564</f>
        <v>0</v>
      </c>
      <c r="P2564">
        <f>ROUNDUP(IF(D2564&gt;$D$4,0,($D$4-D2564+1)/365),0)</f>
        <v>0</v>
      </c>
      <c r="Q2564">
        <f>ROUNDUP(IF(D2564&gt;$D$5,0,($D$5-D2564+1)/365),0)</f>
        <v>0</v>
      </c>
      <c r="R2564" s="28">
        <f>IF(OR(P2564=1,Q2564=1),IF(D2564+364&lt;=$D$5,(D2564+364-$D$4+1)/365,IF(D2564&gt;$D$4,($D$5-D2564+1)/365,$D$6/365)),0)</f>
        <v>0</v>
      </c>
      <c r="S2564" s="28">
        <f>'Data &amp; Parameter'!$E$16*'Data &amp; Parameter'!$E$17*('Data &amp; Parameter'!$E$18+'Data &amp; Parameter'!$E$19)*'Data &amp; Parameter'!$E$20*'Data &amp; Parameter'!$E$37*R2564</f>
        <v>0</v>
      </c>
      <c r="T2564" s="28">
        <f t="shared" si="39"/>
        <v>0</v>
      </c>
    </row>
    <row r="2565" spans="1:20" ht="15.75" customHeight="1" x14ac:dyDescent="0.35">
      <c r="A2565">
        <v>2558</v>
      </c>
      <c r="B2565" s="76">
        <v>44238.569594907407</v>
      </c>
      <c r="C2565" s="1" t="s">
        <v>8100</v>
      </c>
      <c r="D2565" s="76">
        <v>44238.570104166662</v>
      </c>
      <c r="E2565" s="1" t="s">
        <v>8101</v>
      </c>
      <c r="F2565" s="1" t="s">
        <v>8102</v>
      </c>
      <c r="G2565" s="1" t="s">
        <v>123</v>
      </c>
      <c r="H2565" s="1" t="s">
        <v>124</v>
      </c>
      <c r="I2565" s="1" t="s">
        <v>125</v>
      </c>
      <c r="J2565" s="1" t="s">
        <v>7528</v>
      </c>
      <c r="K2565" s="1" t="s">
        <v>7954</v>
      </c>
      <c r="L2565">
        <f>ROUNDUP(IF(B2565&gt;$D$4,0,($D$4-B2565+1)/365),0)</f>
        <v>0</v>
      </c>
      <c r="M2565">
        <f>ROUNDUP(IF(B2565&gt;$D$5,0,($D$5-B2565+1)/365),0)</f>
        <v>0</v>
      </c>
      <c r="N2565" s="28">
        <f>IF(OR(L2565=1,M2565=1),IF(B2565+364&lt;=$D$5,(B2565+364-$D$4+1)/365,IF(B2565&gt;$D$4,($D$5-B2565+1)/365,$D$6/365)),0)</f>
        <v>0</v>
      </c>
      <c r="O2565" s="28">
        <f>'Data &amp; Parameter'!$E$16*'Data &amp; Parameter'!$E$17*('Data &amp; Parameter'!$E$18+'Data &amp; Parameter'!$E$19)*'Data &amp; Parameter'!$E$20*'Data &amp; Parameter'!$E$37*N2565</f>
        <v>0</v>
      </c>
      <c r="P2565">
        <f>ROUNDUP(IF(D2565&gt;$D$4,0,($D$4-D2565+1)/365),0)</f>
        <v>0</v>
      </c>
      <c r="Q2565">
        <f>ROUNDUP(IF(D2565&gt;$D$5,0,($D$5-D2565+1)/365),0)</f>
        <v>0</v>
      </c>
      <c r="R2565" s="28">
        <f>IF(OR(P2565=1,Q2565=1),IF(D2565+364&lt;=$D$5,(D2565+364-$D$4+1)/365,IF(D2565&gt;$D$4,($D$5-D2565+1)/365,$D$6/365)),0)</f>
        <v>0</v>
      </c>
      <c r="S2565" s="28">
        <f>'Data &amp; Parameter'!$E$16*'Data &amp; Parameter'!$E$17*('Data &amp; Parameter'!$E$18+'Data &amp; Parameter'!$E$19)*'Data &amp; Parameter'!$E$20*'Data &amp; Parameter'!$E$37*R2565</f>
        <v>0</v>
      </c>
      <c r="T2565" s="28">
        <f t="shared" si="39"/>
        <v>0</v>
      </c>
    </row>
    <row r="2566" spans="1:20" ht="15.75" customHeight="1" x14ac:dyDescent="0.35">
      <c r="A2566">
        <v>2559</v>
      </c>
      <c r="B2566" s="76">
        <v>44238.570937500001</v>
      </c>
      <c r="C2566" s="1" t="s">
        <v>8103</v>
      </c>
      <c r="D2566" s="76">
        <v>44238.571446759262</v>
      </c>
      <c r="E2566" s="1" t="s">
        <v>8104</v>
      </c>
      <c r="F2566" s="1" t="s">
        <v>8105</v>
      </c>
      <c r="G2566" s="1" t="s">
        <v>123</v>
      </c>
      <c r="H2566" s="1" t="s">
        <v>124</v>
      </c>
      <c r="I2566" s="1" t="s">
        <v>125</v>
      </c>
      <c r="J2566" s="1" t="s">
        <v>7528</v>
      </c>
      <c r="K2566" s="1" t="s">
        <v>8106</v>
      </c>
      <c r="L2566">
        <f>ROUNDUP(IF(B2566&gt;$D$4,0,($D$4-B2566+1)/365),0)</f>
        <v>0</v>
      </c>
      <c r="M2566">
        <f>ROUNDUP(IF(B2566&gt;$D$5,0,($D$5-B2566+1)/365),0)</f>
        <v>0</v>
      </c>
      <c r="N2566" s="28">
        <f>IF(OR(L2566=1,M2566=1),IF(B2566+364&lt;=$D$5,(B2566+364-$D$4+1)/365,IF(B2566&gt;$D$4,($D$5-B2566+1)/365,$D$6/365)),0)</f>
        <v>0</v>
      </c>
      <c r="O2566" s="28">
        <f>'Data &amp; Parameter'!$E$16*'Data &amp; Parameter'!$E$17*('Data &amp; Parameter'!$E$18+'Data &amp; Parameter'!$E$19)*'Data &amp; Parameter'!$E$20*'Data &amp; Parameter'!$E$37*N2566</f>
        <v>0</v>
      </c>
      <c r="P2566">
        <f>ROUNDUP(IF(D2566&gt;$D$4,0,($D$4-D2566+1)/365),0)</f>
        <v>0</v>
      </c>
      <c r="Q2566">
        <f>ROUNDUP(IF(D2566&gt;$D$5,0,($D$5-D2566+1)/365),0)</f>
        <v>0</v>
      </c>
      <c r="R2566" s="28">
        <f>IF(OR(P2566=1,Q2566=1),IF(D2566+364&lt;=$D$5,(D2566+364-$D$4+1)/365,IF(D2566&gt;$D$4,($D$5-D2566+1)/365,$D$6/365)),0)</f>
        <v>0</v>
      </c>
      <c r="S2566" s="28">
        <f>'Data &amp; Parameter'!$E$16*'Data &amp; Parameter'!$E$17*('Data &amp; Parameter'!$E$18+'Data &amp; Parameter'!$E$19)*'Data &amp; Parameter'!$E$20*'Data &amp; Parameter'!$E$37*R2566</f>
        <v>0</v>
      </c>
      <c r="T2566" s="28">
        <f t="shared" si="39"/>
        <v>0</v>
      </c>
    </row>
    <row r="2567" spans="1:20" ht="15.75" customHeight="1" x14ac:dyDescent="0.35">
      <c r="A2567">
        <v>2560</v>
      </c>
      <c r="B2567" s="76">
        <v>44238.572569444441</v>
      </c>
      <c r="C2567" s="1" t="s">
        <v>8107</v>
      </c>
      <c r="D2567" s="76">
        <v>44238.573518518519</v>
      </c>
      <c r="E2567" s="1" t="s">
        <v>8108</v>
      </c>
      <c r="F2567" s="1" t="s">
        <v>8109</v>
      </c>
      <c r="G2567" s="1" t="s">
        <v>123</v>
      </c>
      <c r="H2567" s="1" t="s">
        <v>124</v>
      </c>
      <c r="I2567" s="1" t="s">
        <v>125</v>
      </c>
      <c r="J2567" s="1" t="s">
        <v>7528</v>
      </c>
      <c r="K2567" s="1" t="s">
        <v>7954</v>
      </c>
      <c r="L2567">
        <f>ROUNDUP(IF(B2567&gt;$D$4,0,($D$4-B2567+1)/365),0)</f>
        <v>0</v>
      </c>
      <c r="M2567">
        <f>ROUNDUP(IF(B2567&gt;$D$5,0,($D$5-B2567+1)/365),0)</f>
        <v>0</v>
      </c>
      <c r="N2567" s="28">
        <f>IF(OR(L2567=1,M2567=1),IF(B2567+364&lt;=$D$5,(B2567+364-$D$4+1)/365,IF(B2567&gt;$D$4,($D$5-B2567+1)/365,$D$6/365)),0)</f>
        <v>0</v>
      </c>
      <c r="O2567" s="28">
        <f>'Data &amp; Parameter'!$E$16*'Data &amp; Parameter'!$E$17*('Data &amp; Parameter'!$E$18+'Data &amp; Parameter'!$E$19)*'Data &amp; Parameter'!$E$20*'Data &amp; Parameter'!$E$37*N2567</f>
        <v>0</v>
      </c>
      <c r="P2567">
        <f>ROUNDUP(IF(D2567&gt;$D$4,0,($D$4-D2567+1)/365),0)</f>
        <v>0</v>
      </c>
      <c r="Q2567">
        <f>ROUNDUP(IF(D2567&gt;$D$5,0,($D$5-D2567+1)/365),0)</f>
        <v>0</v>
      </c>
      <c r="R2567" s="28">
        <f>IF(OR(P2567=1,Q2567=1),IF(D2567+364&lt;=$D$5,(D2567+364-$D$4+1)/365,IF(D2567&gt;$D$4,($D$5-D2567+1)/365,$D$6/365)),0)</f>
        <v>0</v>
      </c>
      <c r="S2567" s="28">
        <f>'Data &amp; Parameter'!$E$16*'Data &amp; Parameter'!$E$17*('Data &amp; Parameter'!$E$18+'Data &amp; Parameter'!$E$19)*'Data &amp; Parameter'!$E$20*'Data &amp; Parameter'!$E$37*R2567</f>
        <v>0</v>
      </c>
      <c r="T2567" s="28">
        <f t="shared" si="39"/>
        <v>0</v>
      </c>
    </row>
    <row r="2568" spans="1:20" ht="15.75" customHeight="1" x14ac:dyDescent="0.35">
      <c r="A2568">
        <v>2561</v>
      </c>
      <c r="B2568" s="76">
        <v>44238.574166666665</v>
      </c>
      <c r="C2568" s="1" t="s">
        <v>8110</v>
      </c>
      <c r="D2568" s="76">
        <v>44238.574965277774</v>
      </c>
      <c r="E2568" s="1" t="s">
        <v>8111</v>
      </c>
      <c r="F2568" s="1" t="s">
        <v>8112</v>
      </c>
      <c r="G2568" s="1" t="s">
        <v>123</v>
      </c>
      <c r="H2568" s="1" t="s">
        <v>124</v>
      </c>
      <c r="I2568" s="1" t="s">
        <v>125</v>
      </c>
      <c r="J2568" s="1" t="s">
        <v>7528</v>
      </c>
      <c r="K2568" s="1" t="s">
        <v>8106</v>
      </c>
      <c r="L2568">
        <f>ROUNDUP(IF(B2568&gt;$D$4,0,($D$4-B2568+1)/365),0)</f>
        <v>0</v>
      </c>
      <c r="M2568">
        <f>ROUNDUP(IF(B2568&gt;$D$5,0,($D$5-B2568+1)/365),0)</f>
        <v>0</v>
      </c>
      <c r="N2568" s="28">
        <f>IF(OR(L2568=1,M2568=1),IF(B2568+364&lt;=$D$5,(B2568+364-$D$4+1)/365,IF(B2568&gt;$D$4,($D$5-B2568+1)/365,$D$6/365)),0)</f>
        <v>0</v>
      </c>
      <c r="O2568" s="28">
        <f>'Data &amp; Parameter'!$E$16*'Data &amp; Parameter'!$E$17*('Data &amp; Parameter'!$E$18+'Data &amp; Parameter'!$E$19)*'Data &amp; Parameter'!$E$20*'Data &amp; Parameter'!$E$37*N2568</f>
        <v>0</v>
      </c>
      <c r="P2568">
        <f>ROUNDUP(IF(D2568&gt;$D$4,0,($D$4-D2568+1)/365),0)</f>
        <v>0</v>
      </c>
      <c r="Q2568">
        <f>ROUNDUP(IF(D2568&gt;$D$5,0,($D$5-D2568+1)/365),0)</f>
        <v>0</v>
      </c>
      <c r="R2568" s="28">
        <f>IF(OR(P2568=1,Q2568=1),IF(D2568+364&lt;=$D$5,(D2568+364-$D$4+1)/365,IF(D2568&gt;$D$4,($D$5-D2568+1)/365,$D$6/365)),0)</f>
        <v>0</v>
      </c>
      <c r="S2568" s="28">
        <f>'Data &amp; Parameter'!$E$16*'Data &amp; Parameter'!$E$17*('Data &amp; Parameter'!$E$18+'Data &amp; Parameter'!$E$19)*'Data &amp; Parameter'!$E$20*'Data &amp; Parameter'!$E$37*R2568</f>
        <v>0</v>
      </c>
      <c r="T2568" s="28">
        <f t="shared" si="39"/>
        <v>0</v>
      </c>
    </row>
    <row r="2569" spans="1:20" ht="15.75" customHeight="1" x14ac:dyDescent="0.35">
      <c r="A2569">
        <v>2562</v>
      </c>
      <c r="B2569" s="76">
        <v>44238.575243055559</v>
      </c>
      <c r="C2569" s="1" t="s">
        <v>8113</v>
      </c>
      <c r="D2569" s="76">
        <v>44238.575879629629</v>
      </c>
      <c r="E2569" s="1" t="s">
        <v>8114</v>
      </c>
      <c r="F2569" s="1" t="s">
        <v>8115</v>
      </c>
      <c r="G2569" s="1" t="s">
        <v>123</v>
      </c>
      <c r="H2569" s="1" t="s">
        <v>124</v>
      </c>
      <c r="I2569" s="1" t="s">
        <v>125</v>
      </c>
      <c r="J2569" s="1" t="s">
        <v>7528</v>
      </c>
      <c r="K2569" s="1" t="s">
        <v>7954</v>
      </c>
      <c r="L2569">
        <f>ROUNDUP(IF(B2569&gt;$D$4,0,($D$4-B2569+1)/365),0)</f>
        <v>0</v>
      </c>
      <c r="M2569">
        <f>ROUNDUP(IF(B2569&gt;$D$5,0,($D$5-B2569+1)/365),0)</f>
        <v>0</v>
      </c>
      <c r="N2569" s="28">
        <f>IF(OR(L2569=1,M2569=1),IF(B2569+364&lt;=$D$5,(B2569+364-$D$4+1)/365,IF(B2569&gt;$D$4,($D$5-B2569+1)/365,$D$6/365)),0)</f>
        <v>0</v>
      </c>
      <c r="O2569" s="28">
        <f>'Data &amp; Parameter'!$E$16*'Data &amp; Parameter'!$E$17*('Data &amp; Parameter'!$E$18+'Data &amp; Parameter'!$E$19)*'Data &amp; Parameter'!$E$20*'Data &amp; Parameter'!$E$37*N2569</f>
        <v>0</v>
      </c>
      <c r="P2569">
        <f>ROUNDUP(IF(D2569&gt;$D$4,0,($D$4-D2569+1)/365),0)</f>
        <v>0</v>
      </c>
      <c r="Q2569">
        <f>ROUNDUP(IF(D2569&gt;$D$5,0,($D$5-D2569+1)/365),0)</f>
        <v>0</v>
      </c>
      <c r="R2569" s="28">
        <f>IF(OR(P2569=1,Q2569=1),IF(D2569+364&lt;=$D$5,(D2569+364-$D$4+1)/365,IF(D2569&gt;$D$4,($D$5-D2569+1)/365,$D$6/365)),0)</f>
        <v>0</v>
      </c>
      <c r="S2569" s="28">
        <f>'Data &amp; Parameter'!$E$16*'Data &amp; Parameter'!$E$17*('Data &amp; Parameter'!$E$18+'Data &amp; Parameter'!$E$19)*'Data &amp; Parameter'!$E$20*'Data &amp; Parameter'!$E$37*R2569</f>
        <v>0</v>
      </c>
      <c r="T2569" s="28">
        <f t="shared" ref="T2569:T2632" si="40">O2569+S2569</f>
        <v>0</v>
      </c>
    </row>
    <row r="2570" spans="1:20" ht="15.75" customHeight="1" x14ac:dyDescent="0.35">
      <c r="A2570">
        <v>2563</v>
      </c>
      <c r="B2570" s="76">
        <v>44238.577662037038</v>
      </c>
      <c r="C2570" s="1" t="s">
        <v>8116</v>
      </c>
      <c r="D2570" s="76">
        <v>44238.578240740739</v>
      </c>
      <c r="E2570" s="1" t="s">
        <v>8117</v>
      </c>
      <c r="F2570" s="1" t="s">
        <v>8118</v>
      </c>
      <c r="G2570" s="1" t="s">
        <v>123</v>
      </c>
      <c r="H2570" s="1" t="s">
        <v>124</v>
      </c>
      <c r="I2570" s="1" t="s">
        <v>125</v>
      </c>
      <c r="J2570" s="1" t="s">
        <v>7528</v>
      </c>
      <c r="K2570" s="1" t="s">
        <v>7954</v>
      </c>
      <c r="L2570">
        <f>ROUNDUP(IF(B2570&gt;$D$4,0,($D$4-B2570+1)/365),0)</f>
        <v>0</v>
      </c>
      <c r="M2570">
        <f>ROUNDUP(IF(B2570&gt;$D$5,0,($D$5-B2570+1)/365),0)</f>
        <v>0</v>
      </c>
      <c r="N2570" s="28">
        <f>IF(OR(L2570=1,M2570=1),IF(B2570+364&lt;=$D$5,(B2570+364-$D$4+1)/365,IF(B2570&gt;$D$4,($D$5-B2570+1)/365,$D$6/365)),0)</f>
        <v>0</v>
      </c>
      <c r="O2570" s="28">
        <f>'Data &amp; Parameter'!$E$16*'Data &amp; Parameter'!$E$17*('Data &amp; Parameter'!$E$18+'Data &amp; Parameter'!$E$19)*'Data &amp; Parameter'!$E$20*'Data &amp; Parameter'!$E$37*N2570</f>
        <v>0</v>
      </c>
      <c r="P2570">
        <f>ROUNDUP(IF(D2570&gt;$D$4,0,($D$4-D2570+1)/365),0)</f>
        <v>0</v>
      </c>
      <c r="Q2570">
        <f>ROUNDUP(IF(D2570&gt;$D$5,0,($D$5-D2570+1)/365),0)</f>
        <v>0</v>
      </c>
      <c r="R2570" s="28">
        <f>IF(OR(P2570=1,Q2570=1),IF(D2570+364&lt;=$D$5,(D2570+364-$D$4+1)/365,IF(D2570&gt;$D$4,($D$5-D2570+1)/365,$D$6/365)),0)</f>
        <v>0</v>
      </c>
      <c r="S2570" s="28">
        <f>'Data &amp; Parameter'!$E$16*'Data &amp; Parameter'!$E$17*('Data &amp; Parameter'!$E$18+'Data &amp; Parameter'!$E$19)*'Data &amp; Parameter'!$E$20*'Data &amp; Parameter'!$E$37*R2570</f>
        <v>0</v>
      </c>
      <c r="T2570" s="28">
        <f t="shared" si="40"/>
        <v>0</v>
      </c>
    </row>
    <row r="2571" spans="1:20" ht="15.75" customHeight="1" x14ac:dyDescent="0.35">
      <c r="A2571">
        <v>2564</v>
      </c>
      <c r="B2571" s="76">
        <v>44238.578009259261</v>
      </c>
      <c r="C2571" s="1" t="s">
        <v>8119</v>
      </c>
      <c r="D2571" s="76">
        <v>44238.578657407408</v>
      </c>
      <c r="E2571" s="1" t="s">
        <v>8120</v>
      </c>
      <c r="F2571" s="1" t="s">
        <v>8121</v>
      </c>
      <c r="G2571" s="1" t="s">
        <v>123</v>
      </c>
      <c r="H2571" s="1" t="s">
        <v>124</v>
      </c>
      <c r="I2571" s="1" t="s">
        <v>125</v>
      </c>
      <c r="J2571" s="1" t="s">
        <v>7528</v>
      </c>
      <c r="K2571" s="1" t="s">
        <v>8106</v>
      </c>
      <c r="L2571">
        <f>ROUNDUP(IF(B2571&gt;$D$4,0,($D$4-B2571+1)/365),0)</f>
        <v>0</v>
      </c>
      <c r="M2571">
        <f>ROUNDUP(IF(B2571&gt;$D$5,0,($D$5-B2571+1)/365),0)</f>
        <v>0</v>
      </c>
      <c r="N2571" s="28">
        <f>IF(OR(L2571=1,M2571=1),IF(B2571+364&lt;=$D$5,(B2571+364-$D$4+1)/365,IF(B2571&gt;$D$4,($D$5-B2571+1)/365,$D$6/365)),0)</f>
        <v>0</v>
      </c>
      <c r="O2571" s="28">
        <f>'Data &amp; Parameter'!$E$16*'Data &amp; Parameter'!$E$17*('Data &amp; Parameter'!$E$18+'Data &amp; Parameter'!$E$19)*'Data &amp; Parameter'!$E$20*'Data &amp; Parameter'!$E$37*N2571</f>
        <v>0</v>
      </c>
      <c r="P2571">
        <f>ROUNDUP(IF(D2571&gt;$D$4,0,($D$4-D2571+1)/365),0)</f>
        <v>0</v>
      </c>
      <c r="Q2571">
        <f>ROUNDUP(IF(D2571&gt;$D$5,0,($D$5-D2571+1)/365),0)</f>
        <v>0</v>
      </c>
      <c r="R2571" s="28">
        <f>IF(OR(P2571=1,Q2571=1),IF(D2571+364&lt;=$D$5,(D2571+364-$D$4+1)/365,IF(D2571&gt;$D$4,($D$5-D2571+1)/365,$D$6/365)),0)</f>
        <v>0</v>
      </c>
      <c r="S2571" s="28">
        <f>'Data &amp; Parameter'!$E$16*'Data &amp; Parameter'!$E$17*('Data &amp; Parameter'!$E$18+'Data &amp; Parameter'!$E$19)*'Data &amp; Parameter'!$E$20*'Data &amp; Parameter'!$E$37*R2571</f>
        <v>0</v>
      </c>
      <c r="T2571" s="28">
        <f t="shared" si="40"/>
        <v>0</v>
      </c>
    </row>
    <row r="2572" spans="1:20" ht="15.75" customHeight="1" x14ac:dyDescent="0.35">
      <c r="A2572">
        <v>2565</v>
      </c>
      <c r="B2572" s="76">
        <v>44238.580081018517</v>
      </c>
      <c r="C2572" s="1" t="s">
        <v>8122</v>
      </c>
      <c r="D2572" s="76">
        <v>44238.58085648148</v>
      </c>
      <c r="E2572" s="1" t="s">
        <v>8123</v>
      </c>
      <c r="F2572" s="1" t="s">
        <v>8124</v>
      </c>
      <c r="G2572" s="1" t="s">
        <v>123</v>
      </c>
      <c r="H2572" s="1" t="s">
        <v>124</v>
      </c>
      <c r="I2572" s="1" t="s">
        <v>125</v>
      </c>
      <c r="J2572" s="1" t="s">
        <v>7528</v>
      </c>
      <c r="K2572" s="1" t="s">
        <v>7954</v>
      </c>
      <c r="L2572">
        <f>ROUNDUP(IF(B2572&gt;$D$4,0,($D$4-B2572+1)/365),0)</f>
        <v>0</v>
      </c>
      <c r="M2572">
        <f>ROUNDUP(IF(B2572&gt;$D$5,0,($D$5-B2572+1)/365),0)</f>
        <v>0</v>
      </c>
      <c r="N2572" s="28">
        <f>IF(OR(L2572=1,M2572=1),IF(B2572+364&lt;=$D$5,(B2572+364-$D$4+1)/365,IF(B2572&gt;$D$4,($D$5-B2572+1)/365,$D$6/365)),0)</f>
        <v>0</v>
      </c>
      <c r="O2572" s="28">
        <f>'Data &amp; Parameter'!$E$16*'Data &amp; Parameter'!$E$17*('Data &amp; Parameter'!$E$18+'Data &amp; Parameter'!$E$19)*'Data &amp; Parameter'!$E$20*'Data &amp; Parameter'!$E$37*N2572</f>
        <v>0</v>
      </c>
      <c r="P2572">
        <f>ROUNDUP(IF(D2572&gt;$D$4,0,($D$4-D2572+1)/365),0)</f>
        <v>0</v>
      </c>
      <c r="Q2572">
        <f>ROUNDUP(IF(D2572&gt;$D$5,0,($D$5-D2572+1)/365),0)</f>
        <v>0</v>
      </c>
      <c r="R2572" s="28">
        <f>IF(OR(P2572=1,Q2572=1),IF(D2572+364&lt;=$D$5,(D2572+364-$D$4+1)/365,IF(D2572&gt;$D$4,($D$5-D2572+1)/365,$D$6/365)),0)</f>
        <v>0</v>
      </c>
      <c r="S2572" s="28">
        <f>'Data &amp; Parameter'!$E$16*'Data &amp; Parameter'!$E$17*('Data &amp; Parameter'!$E$18+'Data &amp; Parameter'!$E$19)*'Data &amp; Parameter'!$E$20*'Data &amp; Parameter'!$E$37*R2572</f>
        <v>0</v>
      </c>
      <c r="T2572" s="28">
        <f t="shared" si="40"/>
        <v>0</v>
      </c>
    </row>
    <row r="2573" spans="1:20" ht="15.75" customHeight="1" x14ac:dyDescent="0.35">
      <c r="A2573">
        <v>2566</v>
      </c>
      <c r="B2573" s="76">
        <v>44238.582708333328</v>
      </c>
      <c r="C2573" s="1" t="s">
        <v>8125</v>
      </c>
      <c r="D2573" s="76">
        <v>44238.583912037036</v>
      </c>
      <c r="E2573" s="1" t="s">
        <v>8126</v>
      </c>
      <c r="F2573" s="1" t="s">
        <v>8127</v>
      </c>
      <c r="G2573" s="1" t="s">
        <v>123</v>
      </c>
      <c r="H2573" s="1" t="s">
        <v>124</v>
      </c>
      <c r="I2573" s="1" t="s">
        <v>125</v>
      </c>
      <c r="J2573" s="1" t="s">
        <v>7528</v>
      </c>
      <c r="K2573" s="1" t="s">
        <v>8128</v>
      </c>
      <c r="L2573">
        <f>ROUNDUP(IF(B2573&gt;$D$4,0,($D$4-B2573+1)/365),0)</f>
        <v>0</v>
      </c>
      <c r="M2573">
        <f>ROUNDUP(IF(B2573&gt;$D$5,0,($D$5-B2573+1)/365),0)</f>
        <v>0</v>
      </c>
      <c r="N2573" s="28">
        <f>IF(OR(L2573=1,M2573=1),IF(B2573+364&lt;=$D$5,(B2573+364-$D$4+1)/365,IF(B2573&gt;$D$4,($D$5-B2573+1)/365,$D$6/365)),0)</f>
        <v>0</v>
      </c>
      <c r="O2573" s="28">
        <f>'Data &amp; Parameter'!$E$16*'Data &amp; Parameter'!$E$17*('Data &amp; Parameter'!$E$18+'Data &amp; Parameter'!$E$19)*'Data &amp; Parameter'!$E$20*'Data &amp; Parameter'!$E$37*N2573</f>
        <v>0</v>
      </c>
      <c r="P2573">
        <f>ROUNDUP(IF(D2573&gt;$D$4,0,($D$4-D2573+1)/365),0)</f>
        <v>0</v>
      </c>
      <c r="Q2573">
        <f>ROUNDUP(IF(D2573&gt;$D$5,0,($D$5-D2573+1)/365),0)</f>
        <v>0</v>
      </c>
      <c r="R2573" s="28">
        <f>IF(OR(P2573=1,Q2573=1),IF(D2573+364&lt;=$D$5,(D2573+364-$D$4+1)/365,IF(D2573&gt;$D$4,($D$5-D2573+1)/365,$D$6/365)),0)</f>
        <v>0</v>
      </c>
      <c r="S2573" s="28">
        <f>'Data &amp; Parameter'!$E$16*'Data &amp; Parameter'!$E$17*('Data &amp; Parameter'!$E$18+'Data &amp; Parameter'!$E$19)*'Data &amp; Parameter'!$E$20*'Data &amp; Parameter'!$E$37*R2573</f>
        <v>0</v>
      </c>
      <c r="T2573" s="28">
        <f t="shared" si="40"/>
        <v>0</v>
      </c>
    </row>
    <row r="2574" spans="1:20" ht="15.75" customHeight="1" x14ac:dyDescent="0.35">
      <c r="A2574">
        <v>2567</v>
      </c>
      <c r="B2574" s="76">
        <v>44238.585891203707</v>
      </c>
      <c r="C2574" s="1" t="s">
        <v>8129</v>
      </c>
      <c r="D2574" s="76">
        <v>44238.586701388893</v>
      </c>
      <c r="E2574" s="1" t="s">
        <v>8130</v>
      </c>
      <c r="F2574" s="1" t="s">
        <v>8131</v>
      </c>
      <c r="G2574" s="1" t="s">
        <v>123</v>
      </c>
      <c r="H2574" s="1" t="s">
        <v>124</v>
      </c>
      <c r="I2574" s="1" t="s">
        <v>125</v>
      </c>
      <c r="J2574" s="1" t="s">
        <v>7528</v>
      </c>
      <c r="K2574" s="1" t="s">
        <v>8132</v>
      </c>
      <c r="L2574">
        <f>ROUNDUP(IF(B2574&gt;$D$4,0,($D$4-B2574+1)/365),0)</f>
        <v>0</v>
      </c>
      <c r="M2574">
        <f>ROUNDUP(IF(B2574&gt;$D$5,0,($D$5-B2574+1)/365),0)</f>
        <v>0</v>
      </c>
      <c r="N2574" s="28">
        <f>IF(OR(L2574=1,M2574=1),IF(B2574+364&lt;=$D$5,(B2574+364-$D$4+1)/365,IF(B2574&gt;$D$4,($D$5-B2574+1)/365,$D$6/365)),0)</f>
        <v>0</v>
      </c>
      <c r="O2574" s="28">
        <f>'Data &amp; Parameter'!$E$16*'Data &amp; Parameter'!$E$17*('Data &amp; Parameter'!$E$18+'Data &amp; Parameter'!$E$19)*'Data &amp; Parameter'!$E$20*'Data &amp; Parameter'!$E$37*N2574</f>
        <v>0</v>
      </c>
      <c r="P2574">
        <f>ROUNDUP(IF(D2574&gt;$D$4,0,($D$4-D2574+1)/365),0)</f>
        <v>0</v>
      </c>
      <c r="Q2574">
        <f>ROUNDUP(IF(D2574&gt;$D$5,0,($D$5-D2574+1)/365),0)</f>
        <v>0</v>
      </c>
      <c r="R2574" s="28">
        <f>IF(OR(P2574=1,Q2574=1),IF(D2574+364&lt;=$D$5,(D2574+364-$D$4+1)/365,IF(D2574&gt;$D$4,($D$5-D2574+1)/365,$D$6/365)),0)</f>
        <v>0</v>
      </c>
      <c r="S2574" s="28">
        <f>'Data &amp; Parameter'!$E$16*'Data &amp; Parameter'!$E$17*('Data &amp; Parameter'!$E$18+'Data &amp; Parameter'!$E$19)*'Data &amp; Parameter'!$E$20*'Data &amp; Parameter'!$E$37*R2574</f>
        <v>0</v>
      </c>
      <c r="T2574" s="28">
        <f t="shared" si="40"/>
        <v>0</v>
      </c>
    </row>
    <row r="2575" spans="1:20" ht="15.75" customHeight="1" x14ac:dyDescent="0.35">
      <c r="A2575">
        <v>2568</v>
      </c>
      <c r="B2575" s="76">
        <v>44238.586898148147</v>
      </c>
      <c r="C2575" s="1" t="s">
        <v>8133</v>
      </c>
      <c r="D2575" s="76">
        <v>44238.587256944447</v>
      </c>
      <c r="E2575" s="1" t="s">
        <v>8134</v>
      </c>
      <c r="F2575" s="1" t="s">
        <v>8135</v>
      </c>
      <c r="G2575" s="1" t="s">
        <v>123</v>
      </c>
      <c r="H2575" s="1" t="s">
        <v>124</v>
      </c>
      <c r="I2575" s="1" t="s">
        <v>125</v>
      </c>
      <c r="J2575" s="1" t="s">
        <v>7528</v>
      </c>
      <c r="K2575" s="1" t="s">
        <v>8106</v>
      </c>
      <c r="L2575">
        <f>ROUNDUP(IF(B2575&gt;$D$4,0,($D$4-B2575+1)/365),0)</f>
        <v>0</v>
      </c>
      <c r="M2575">
        <f>ROUNDUP(IF(B2575&gt;$D$5,0,($D$5-B2575+1)/365),0)</f>
        <v>0</v>
      </c>
      <c r="N2575" s="28">
        <f>IF(OR(L2575=1,M2575=1),IF(B2575+364&lt;=$D$5,(B2575+364-$D$4+1)/365,IF(B2575&gt;$D$4,($D$5-B2575+1)/365,$D$6/365)),0)</f>
        <v>0</v>
      </c>
      <c r="O2575" s="28">
        <f>'Data &amp; Parameter'!$E$16*'Data &amp; Parameter'!$E$17*('Data &amp; Parameter'!$E$18+'Data &amp; Parameter'!$E$19)*'Data &amp; Parameter'!$E$20*'Data &amp; Parameter'!$E$37*N2575</f>
        <v>0</v>
      </c>
      <c r="P2575">
        <f>ROUNDUP(IF(D2575&gt;$D$4,0,($D$4-D2575+1)/365),0)</f>
        <v>0</v>
      </c>
      <c r="Q2575">
        <f>ROUNDUP(IF(D2575&gt;$D$5,0,($D$5-D2575+1)/365),0)</f>
        <v>0</v>
      </c>
      <c r="R2575" s="28">
        <f>IF(OR(P2575=1,Q2575=1),IF(D2575+364&lt;=$D$5,(D2575+364-$D$4+1)/365,IF(D2575&gt;$D$4,($D$5-D2575+1)/365,$D$6/365)),0)</f>
        <v>0</v>
      </c>
      <c r="S2575" s="28">
        <f>'Data &amp; Parameter'!$E$16*'Data &amp; Parameter'!$E$17*('Data &amp; Parameter'!$E$18+'Data &amp; Parameter'!$E$19)*'Data &amp; Parameter'!$E$20*'Data &amp; Parameter'!$E$37*R2575</f>
        <v>0</v>
      </c>
      <c r="T2575" s="28">
        <f t="shared" si="40"/>
        <v>0</v>
      </c>
    </row>
    <row r="2576" spans="1:20" ht="15.75" customHeight="1" x14ac:dyDescent="0.35">
      <c r="A2576">
        <v>2569</v>
      </c>
      <c r="B2576" s="76">
        <v>44238.588877314818</v>
      </c>
      <c r="C2576" s="1" t="s">
        <v>8136</v>
      </c>
      <c r="D2576" s="76">
        <v>44238.589456018519</v>
      </c>
      <c r="E2576" s="1" t="s">
        <v>8137</v>
      </c>
      <c r="F2576" s="1" t="s">
        <v>8138</v>
      </c>
      <c r="G2576" s="1" t="s">
        <v>123</v>
      </c>
      <c r="H2576" s="1" t="s">
        <v>124</v>
      </c>
      <c r="I2576" s="1" t="s">
        <v>125</v>
      </c>
      <c r="J2576" s="1" t="s">
        <v>7528</v>
      </c>
      <c r="K2576" s="1" t="s">
        <v>8139</v>
      </c>
      <c r="L2576">
        <f>ROUNDUP(IF(B2576&gt;$D$4,0,($D$4-B2576+1)/365),0)</f>
        <v>0</v>
      </c>
      <c r="M2576">
        <f>ROUNDUP(IF(B2576&gt;$D$5,0,($D$5-B2576+1)/365),0)</f>
        <v>0</v>
      </c>
      <c r="N2576" s="28">
        <f>IF(OR(L2576=1,M2576=1),IF(B2576+364&lt;=$D$5,(B2576+364-$D$4+1)/365,IF(B2576&gt;$D$4,($D$5-B2576+1)/365,$D$6/365)),0)</f>
        <v>0</v>
      </c>
      <c r="O2576" s="28">
        <f>'Data &amp; Parameter'!$E$16*'Data &amp; Parameter'!$E$17*('Data &amp; Parameter'!$E$18+'Data &amp; Parameter'!$E$19)*'Data &amp; Parameter'!$E$20*'Data &amp; Parameter'!$E$37*N2576</f>
        <v>0</v>
      </c>
      <c r="P2576">
        <f>ROUNDUP(IF(D2576&gt;$D$4,0,($D$4-D2576+1)/365),0)</f>
        <v>0</v>
      </c>
      <c r="Q2576">
        <f>ROUNDUP(IF(D2576&gt;$D$5,0,($D$5-D2576+1)/365),0)</f>
        <v>0</v>
      </c>
      <c r="R2576" s="28">
        <f>IF(OR(P2576=1,Q2576=1),IF(D2576+364&lt;=$D$5,(D2576+364-$D$4+1)/365,IF(D2576&gt;$D$4,($D$5-D2576+1)/365,$D$6/365)),0)</f>
        <v>0</v>
      </c>
      <c r="S2576" s="28">
        <f>'Data &amp; Parameter'!$E$16*'Data &amp; Parameter'!$E$17*('Data &amp; Parameter'!$E$18+'Data &amp; Parameter'!$E$19)*'Data &amp; Parameter'!$E$20*'Data &amp; Parameter'!$E$37*R2576</f>
        <v>0</v>
      </c>
      <c r="T2576" s="28">
        <f t="shared" si="40"/>
        <v>0</v>
      </c>
    </row>
    <row r="2577" spans="1:20" ht="15.75" customHeight="1" x14ac:dyDescent="0.35">
      <c r="A2577">
        <v>2570</v>
      </c>
      <c r="B2577" s="76">
        <v>44238.589259259257</v>
      </c>
      <c r="C2577" s="1" t="s">
        <v>8140</v>
      </c>
      <c r="D2577" s="76">
        <v>44238.589560185181</v>
      </c>
      <c r="E2577" s="1" t="s">
        <v>8141</v>
      </c>
      <c r="F2577" s="1" t="s">
        <v>8142</v>
      </c>
      <c r="G2577" s="1" t="s">
        <v>123</v>
      </c>
      <c r="H2577" s="1" t="s">
        <v>124</v>
      </c>
      <c r="I2577" s="1" t="s">
        <v>125</v>
      </c>
      <c r="J2577" s="1" t="s">
        <v>7528</v>
      </c>
      <c r="K2577" s="1" t="s">
        <v>8106</v>
      </c>
      <c r="L2577">
        <f>ROUNDUP(IF(B2577&gt;$D$4,0,($D$4-B2577+1)/365),0)</f>
        <v>0</v>
      </c>
      <c r="M2577">
        <f>ROUNDUP(IF(B2577&gt;$D$5,0,($D$5-B2577+1)/365),0)</f>
        <v>0</v>
      </c>
      <c r="N2577" s="28">
        <f>IF(OR(L2577=1,M2577=1),IF(B2577+364&lt;=$D$5,(B2577+364-$D$4+1)/365,IF(B2577&gt;$D$4,($D$5-B2577+1)/365,$D$6/365)),0)</f>
        <v>0</v>
      </c>
      <c r="O2577" s="28">
        <f>'Data &amp; Parameter'!$E$16*'Data &amp; Parameter'!$E$17*('Data &amp; Parameter'!$E$18+'Data &amp; Parameter'!$E$19)*'Data &amp; Parameter'!$E$20*'Data &amp; Parameter'!$E$37*N2577</f>
        <v>0</v>
      </c>
      <c r="P2577">
        <f>ROUNDUP(IF(D2577&gt;$D$4,0,($D$4-D2577+1)/365),0)</f>
        <v>0</v>
      </c>
      <c r="Q2577">
        <f>ROUNDUP(IF(D2577&gt;$D$5,0,($D$5-D2577+1)/365),0)</f>
        <v>0</v>
      </c>
      <c r="R2577" s="28">
        <f>IF(OR(P2577=1,Q2577=1),IF(D2577+364&lt;=$D$5,(D2577+364-$D$4+1)/365,IF(D2577&gt;$D$4,($D$5-D2577+1)/365,$D$6/365)),0)</f>
        <v>0</v>
      </c>
      <c r="S2577" s="28">
        <f>'Data &amp; Parameter'!$E$16*'Data &amp; Parameter'!$E$17*('Data &amp; Parameter'!$E$18+'Data &amp; Parameter'!$E$19)*'Data &amp; Parameter'!$E$20*'Data &amp; Parameter'!$E$37*R2577</f>
        <v>0</v>
      </c>
      <c r="T2577" s="28">
        <f t="shared" si="40"/>
        <v>0</v>
      </c>
    </row>
    <row r="2578" spans="1:20" ht="15.75" customHeight="1" x14ac:dyDescent="0.35">
      <c r="A2578">
        <v>2571</v>
      </c>
      <c r="B2578" s="76">
        <v>44238.591539351852</v>
      </c>
      <c r="C2578" s="1" t="s">
        <v>8143</v>
      </c>
      <c r="D2578" s="76">
        <v>44238.59306712963</v>
      </c>
      <c r="E2578" s="1" t="s">
        <v>8144</v>
      </c>
      <c r="F2578" s="1" t="s">
        <v>8145</v>
      </c>
      <c r="G2578" s="1" t="s">
        <v>123</v>
      </c>
      <c r="H2578" s="1" t="s">
        <v>124</v>
      </c>
      <c r="I2578" s="1" t="s">
        <v>125</v>
      </c>
      <c r="J2578" s="1" t="s">
        <v>7528</v>
      </c>
      <c r="K2578" s="1" t="s">
        <v>8146</v>
      </c>
      <c r="L2578">
        <f>ROUNDUP(IF(B2578&gt;$D$4,0,($D$4-B2578+1)/365),0)</f>
        <v>0</v>
      </c>
      <c r="M2578">
        <f>ROUNDUP(IF(B2578&gt;$D$5,0,($D$5-B2578+1)/365),0)</f>
        <v>0</v>
      </c>
      <c r="N2578" s="28">
        <f>IF(OR(L2578=1,M2578=1),IF(B2578+364&lt;=$D$5,(B2578+364-$D$4+1)/365,IF(B2578&gt;$D$4,($D$5-B2578+1)/365,$D$6/365)),0)</f>
        <v>0</v>
      </c>
      <c r="O2578" s="28">
        <f>'Data &amp; Parameter'!$E$16*'Data &amp; Parameter'!$E$17*('Data &amp; Parameter'!$E$18+'Data &amp; Parameter'!$E$19)*'Data &amp; Parameter'!$E$20*'Data &amp; Parameter'!$E$37*N2578</f>
        <v>0</v>
      </c>
      <c r="P2578">
        <f>ROUNDUP(IF(D2578&gt;$D$4,0,($D$4-D2578+1)/365),0)</f>
        <v>0</v>
      </c>
      <c r="Q2578">
        <f>ROUNDUP(IF(D2578&gt;$D$5,0,($D$5-D2578+1)/365),0)</f>
        <v>0</v>
      </c>
      <c r="R2578" s="28">
        <f>IF(OR(P2578=1,Q2578=1),IF(D2578+364&lt;=$D$5,(D2578+364-$D$4+1)/365,IF(D2578&gt;$D$4,($D$5-D2578+1)/365,$D$6/365)),0)</f>
        <v>0</v>
      </c>
      <c r="S2578" s="28">
        <f>'Data &amp; Parameter'!$E$16*'Data &amp; Parameter'!$E$17*('Data &amp; Parameter'!$E$18+'Data &amp; Parameter'!$E$19)*'Data &amp; Parameter'!$E$20*'Data &amp; Parameter'!$E$37*R2578</f>
        <v>0</v>
      </c>
      <c r="T2578" s="28">
        <f t="shared" si="40"/>
        <v>0</v>
      </c>
    </row>
    <row r="2579" spans="1:20" ht="15.75" customHeight="1" x14ac:dyDescent="0.35">
      <c r="A2579">
        <v>2572</v>
      </c>
      <c r="B2579" s="76">
        <v>44238.59211805556</v>
      </c>
      <c r="C2579" s="1" t="s">
        <v>8147</v>
      </c>
      <c r="D2579" s="76">
        <v>44238.592800925922</v>
      </c>
      <c r="E2579" s="1" t="s">
        <v>8148</v>
      </c>
      <c r="F2579" s="1" t="s">
        <v>8149</v>
      </c>
      <c r="G2579" s="1" t="s">
        <v>123</v>
      </c>
      <c r="H2579" s="1" t="s">
        <v>124</v>
      </c>
      <c r="I2579" s="1" t="s">
        <v>125</v>
      </c>
      <c r="J2579" s="1" t="s">
        <v>7528</v>
      </c>
      <c r="K2579" s="1" t="s">
        <v>8106</v>
      </c>
      <c r="L2579">
        <f>ROUNDUP(IF(B2579&gt;$D$4,0,($D$4-B2579+1)/365),0)</f>
        <v>0</v>
      </c>
      <c r="M2579">
        <f>ROUNDUP(IF(B2579&gt;$D$5,0,($D$5-B2579+1)/365),0)</f>
        <v>0</v>
      </c>
      <c r="N2579" s="28">
        <f>IF(OR(L2579=1,M2579=1),IF(B2579+364&lt;=$D$5,(B2579+364-$D$4+1)/365,IF(B2579&gt;$D$4,($D$5-B2579+1)/365,$D$6/365)),0)</f>
        <v>0</v>
      </c>
      <c r="O2579" s="28">
        <f>'Data &amp; Parameter'!$E$16*'Data &amp; Parameter'!$E$17*('Data &amp; Parameter'!$E$18+'Data &amp; Parameter'!$E$19)*'Data &amp; Parameter'!$E$20*'Data &amp; Parameter'!$E$37*N2579</f>
        <v>0</v>
      </c>
      <c r="P2579">
        <f>ROUNDUP(IF(D2579&gt;$D$4,0,($D$4-D2579+1)/365),0)</f>
        <v>0</v>
      </c>
      <c r="Q2579">
        <f>ROUNDUP(IF(D2579&gt;$D$5,0,($D$5-D2579+1)/365),0)</f>
        <v>0</v>
      </c>
      <c r="R2579" s="28">
        <f>IF(OR(P2579=1,Q2579=1),IF(D2579+364&lt;=$D$5,(D2579+364-$D$4+1)/365,IF(D2579&gt;$D$4,($D$5-D2579+1)/365,$D$6/365)),0)</f>
        <v>0</v>
      </c>
      <c r="S2579" s="28">
        <f>'Data &amp; Parameter'!$E$16*'Data &amp; Parameter'!$E$17*('Data &amp; Parameter'!$E$18+'Data &amp; Parameter'!$E$19)*'Data &amp; Parameter'!$E$20*'Data &amp; Parameter'!$E$37*R2579</f>
        <v>0</v>
      </c>
      <c r="T2579" s="28">
        <f t="shared" si="40"/>
        <v>0</v>
      </c>
    </row>
    <row r="2580" spans="1:20" ht="15.75" customHeight="1" x14ac:dyDescent="0.35">
      <c r="A2580">
        <v>2573</v>
      </c>
      <c r="B2580" s="76">
        <v>44238.594710648147</v>
      </c>
      <c r="C2580" s="1" t="s">
        <v>8150</v>
      </c>
      <c r="D2580" s="76">
        <v>44238.595358796301</v>
      </c>
      <c r="E2580" s="1" t="s">
        <v>8151</v>
      </c>
      <c r="F2580" s="1" t="s">
        <v>8152</v>
      </c>
      <c r="G2580" s="1" t="s">
        <v>123</v>
      </c>
      <c r="H2580" s="1" t="s">
        <v>124</v>
      </c>
      <c r="I2580" s="1" t="s">
        <v>125</v>
      </c>
      <c r="J2580" s="1" t="s">
        <v>7528</v>
      </c>
      <c r="K2580" s="1" t="s">
        <v>7813</v>
      </c>
      <c r="L2580">
        <f>ROUNDUP(IF(B2580&gt;$D$4,0,($D$4-B2580+1)/365),0)</f>
        <v>0</v>
      </c>
      <c r="M2580">
        <f>ROUNDUP(IF(B2580&gt;$D$5,0,($D$5-B2580+1)/365),0)</f>
        <v>0</v>
      </c>
      <c r="N2580" s="28">
        <f>IF(OR(L2580=1,M2580=1),IF(B2580+364&lt;=$D$5,(B2580+364-$D$4+1)/365,IF(B2580&gt;$D$4,($D$5-B2580+1)/365,$D$6/365)),0)</f>
        <v>0</v>
      </c>
      <c r="O2580" s="28">
        <f>'Data &amp; Parameter'!$E$16*'Data &amp; Parameter'!$E$17*('Data &amp; Parameter'!$E$18+'Data &amp; Parameter'!$E$19)*'Data &amp; Parameter'!$E$20*'Data &amp; Parameter'!$E$37*N2580</f>
        <v>0</v>
      </c>
      <c r="P2580">
        <f>ROUNDUP(IF(D2580&gt;$D$4,0,($D$4-D2580+1)/365),0)</f>
        <v>0</v>
      </c>
      <c r="Q2580">
        <f>ROUNDUP(IF(D2580&gt;$D$5,0,($D$5-D2580+1)/365),0)</f>
        <v>0</v>
      </c>
      <c r="R2580" s="28">
        <f>IF(OR(P2580=1,Q2580=1),IF(D2580+364&lt;=$D$5,(D2580+364-$D$4+1)/365,IF(D2580&gt;$D$4,($D$5-D2580+1)/365,$D$6/365)),0)</f>
        <v>0</v>
      </c>
      <c r="S2580" s="28">
        <f>'Data &amp; Parameter'!$E$16*'Data &amp; Parameter'!$E$17*('Data &amp; Parameter'!$E$18+'Data &amp; Parameter'!$E$19)*'Data &amp; Parameter'!$E$20*'Data &amp; Parameter'!$E$37*R2580</f>
        <v>0</v>
      </c>
      <c r="T2580" s="28">
        <f t="shared" si="40"/>
        <v>0</v>
      </c>
    </row>
    <row r="2581" spans="1:20" ht="15.75" customHeight="1" x14ac:dyDescent="0.35">
      <c r="A2581">
        <v>2574</v>
      </c>
      <c r="B2581" s="76">
        <v>44238.595196759255</v>
      </c>
      <c r="C2581" s="1" t="s">
        <v>8153</v>
      </c>
      <c r="D2581" s="76">
        <v>44238.596099537041</v>
      </c>
      <c r="E2581" s="1" t="s">
        <v>8154</v>
      </c>
      <c r="F2581" s="1" t="s">
        <v>8155</v>
      </c>
      <c r="G2581" s="1" t="s">
        <v>123</v>
      </c>
      <c r="H2581" s="1" t="s">
        <v>124</v>
      </c>
      <c r="I2581" s="1" t="s">
        <v>125</v>
      </c>
      <c r="J2581" s="1" t="s">
        <v>7528</v>
      </c>
      <c r="K2581" s="1" t="s">
        <v>8146</v>
      </c>
      <c r="L2581">
        <f>ROUNDUP(IF(B2581&gt;$D$4,0,($D$4-B2581+1)/365),0)</f>
        <v>0</v>
      </c>
      <c r="M2581">
        <f>ROUNDUP(IF(B2581&gt;$D$5,0,($D$5-B2581+1)/365),0)</f>
        <v>0</v>
      </c>
      <c r="N2581" s="28">
        <f>IF(OR(L2581=1,M2581=1),IF(B2581+364&lt;=$D$5,(B2581+364-$D$4+1)/365,IF(B2581&gt;$D$4,($D$5-B2581+1)/365,$D$6/365)),0)</f>
        <v>0</v>
      </c>
      <c r="O2581" s="28">
        <f>'Data &amp; Parameter'!$E$16*'Data &amp; Parameter'!$E$17*('Data &amp; Parameter'!$E$18+'Data &amp; Parameter'!$E$19)*'Data &amp; Parameter'!$E$20*'Data &amp; Parameter'!$E$37*N2581</f>
        <v>0</v>
      </c>
      <c r="P2581">
        <f>ROUNDUP(IF(D2581&gt;$D$4,0,($D$4-D2581+1)/365),0)</f>
        <v>0</v>
      </c>
      <c r="Q2581">
        <f>ROUNDUP(IF(D2581&gt;$D$5,0,($D$5-D2581+1)/365),0)</f>
        <v>0</v>
      </c>
      <c r="R2581" s="28">
        <f>IF(OR(P2581=1,Q2581=1),IF(D2581+364&lt;=$D$5,(D2581+364-$D$4+1)/365,IF(D2581&gt;$D$4,($D$5-D2581+1)/365,$D$6/365)),0)</f>
        <v>0</v>
      </c>
      <c r="S2581" s="28">
        <f>'Data &amp; Parameter'!$E$16*'Data &amp; Parameter'!$E$17*('Data &amp; Parameter'!$E$18+'Data &amp; Parameter'!$E$19)*'Data &amp; Parameter'!$E$20*'Data &amp; Parameter'!$E$37*R2581</f>
        <v>0</v>
      </c>
      <c r="T2581" s="28">
        <f t="shared" si="40"/>
        <v>0</v>
      </c>
    </row>
    <row r="2582" spans="1:20" ht="15.75" customHeight="1" x14ac:dyDescent="0.35">
      <c r="A2582">
        <v>2575</v>
      </c>
      <c r="B2582" s="76">
        <v>44238.597326388888</v>
      </c>
      <c r="C2582" s="1" t="s">
        <v>8156</v>
      </c>
      <c r="D2582" s="76">
        <v>44238.597939814819</v>
      </c>
      <c r="E2582" s="1" t="s">
        <v>8157</v>
      </c>
      <c r="F2582" s="1" t="s">
        <v>8158</v>
      </c>
      <c r="G2582" s="1" t="s">
        <v>123</v>
      </c>
      <c r="H2582" s="1" t="s">
        <v>124</v>
      </c>
      <c r="I2582" s="1" t="s">
        <v>125</v>
      </c>
      <c r="J2582" s="1" t="s">
        <v>7528</v>
      </c>
      <c r="K2582" s="1" t="s">
        <v>7813</v>
      </c>
      <c r="L2582">
        <f>ROUNDUP(IF(B2582&gt;$D$4,0,($D$4-B2582+1)/365),0)</f>
        <v>0</v>
      </c>
      <c r="M2582">
        <f>ROUNDUP(IF(B2582&gt;$D$5,0,($D$5-B2582+1)/365),0)</f>
        <v>0</v>
      </c>
      <c r="N2582" s="28">
        <f>IF(OR(L2582=1,M2582=1),IF(B2582+364&lt;=$D$5,(B2582+364-$D$4+1)/365,IF(B2582&gt;$D$4,($D$5-B2582+1)/365,$D$6/365)),0)</f>
        <v>0</v>
      </c>
      <c r="O2582" s="28">
        <f>'Data &amp; Parameter'!$E$16*'Data &amp; Parameter'!$E$17*('Data &amp; Parameter'!$E$18+'Data &amp; Parameter'!$E$19)*'Data &amp; Parameter'!$E$20*'Data &amp; Parameter'!$E$37*N2582</f>
        <v>0</v>
      </c>
      <c r="P2582">
        <f>ROUNDUP(IF(D2582&gt;$D$4,0,($D$4-D2582+1)/365),0)</f>
        <v>0</v>
      </c>
      <c r="Q2582">
        <f>ROUNDUP(IF(D2582&gt;$D$5,0,($D$5-D2582+1)/365),0)</f>
        <v>0</v>
      </c>
      <c r="R2582" s="28">
        <f>IF(OR(P2582=1,Q2582=1),IF(D2582+364&lt;=$D$5,(D2582+364-$D$4+1)/365,IF(D2582&gt;$D$4,($D$5-D2582+1)/365,$D$6/365)),0)</f>
        <v>0</v>
      </c>
      <c r="S2582" s="28">
        <f>'Data &amp; Parameter'!$E$16*'Data &amp; Parameter'!$E$17*('Data &amp; Parameter'!$E$18+'Data &amp; Parameter'!$E$19)*'Data &amp; Parameter'!$E$20*'Data &amp; Parameter'!$E$37*R2582</f>
        <v>0</v>
      </c>
      <c r="T2582" s="28">
        <f t="shared" si="40"/>
        <v>0</v>
      </c>
    </row>
    <row r="2583" spans="1:20" ht="15.75" customHeight="1" x14ac:dyDescent="0.35">
      <c r="A2583">
        <v>2576</v>
      </c>
      <c r="B2583" s="76">
        <v>44238.598194444443</v>
      </c>
      <c r="C2583" s="1" t="s">
        <v>8159</v>
      </c>
      <c r="D2583" s="76">
        <v>44238.599062499998</v>
      </c>
      <c r="E2583" s="1" t="s">
        <v>8160</v>
      </c>
      <c r="F2583" s="1" t="s">
        <v>8161</v>
      </c>
      <c r="G2583" s="1" t="s">
        <v>123</v>
      </c>
      <c r="H2583" s="1" t="s">
        <v>124</v>
      </c>
      <c r="I2583" s="1" t="s">
        <v>125</v>
      </c>
      <c r="J2583" s="1" t="s">
        <v>7528</v>
      </c>
      <c r="K2583" s="1" t="s">
        <v>8146</v>
      </c>
      <c r="L2583">
        <f>ROUNDUP(IF(B2583&gt;$D$4,0,($D$4-B2583+1)/365),0)</f>
        <v>0</v>
      </c>
      <c r="M2583">
        <f>ROUNDUP(IF(B2583&gt;$D$5,0,($D$5-B2583+1)/365),0)</f>
        <v>0</v>
      </c>
      <c r="N2583" s="28">
        <f>IF(OR(L2583=1,M2583=1),IF(B2583+364&lt;=$D$5,(B2583+364-$D$4+1)/365,IF(B2583&gt;$D$4,($D$5-B2583+1)/365,$D$6/365)),0)</f>
        <v>0</v>
      </c>
      <c r="O2583" s="28">
        <f>'Data &amp; Parameter'!$E$16*'Data &amp; Parameter'!$E$17*('Data &amp; Parameter'!$E$18+'Data &amp; Parameter'!$E$19)*'Data &amp; Parameter'!$E$20*'Data &amp; Parameter'!$E$37*N2583</f>
        <v>0</v>
      </c>
      <c r="P2583">
        <f>ROUNDUP(IF(D2583&gt;$D$4,0,($D$4-D2583+1)/365),0)</f>
        <v>0</v>
      </c>
      <c r="Q2583">
        <f>ROUNDUP(IF(D2583&gt;$D$5,0,($D$5-D2583+1)/365),0)</f>
        <v>0</v>
      </c>
      <c r="R2583" s="28">
        <f>IF(OR(P2583=1,Q2583=1),IF(D2583+364&lt;=$D$5,(D2583+364-$D$4+1)/365,IF(D2583&gt;$D$4,($D$5-D2583+1)/365,$D$6/365)),0)</f>
        <v>0</v>
      </c>
      <c r="S2583" s="28">
        <f>'Data &amp; Parameter'!$E$16*'Data &amp; Parameter'!$E$17*('Data &amp; Parameter'!$E$18+'Data &amp; Parameter'!$E$19)*'Data &amp; Parameter'!$E$20*'Data &amp; Parameter'!$E$37*R2583</f>
        <v>0</v>
      </c>
      <c r="T2583" s="28">
        <f t="shared" si="40"/>
        <v>0</v>
      </c>
    </row>
    <row r="2584" spans="1:20" ht="15.75" customHeight="1" x14ac:dyDescent="0.35">
      <c r="A2584">
        <v>2577</v>
      </c>
      <c r="B2584" s="76">
        <v>44238.599606481483</v>
      </c>
      <c r="C2584" s="1" t="s">
        <v>8162</v>
      </c>
      <c r="D2584" s="76">
        <v>44238.600150462968</v>
      </c>
      <c r="E2584" s="1" t="s">
        <v>8163</v>
      </c>
      <c r="F2584" s="1" t="s">
        <v>8164</v>
      </c>
      <c r="G2584" s="1" t="s">
        <v>123</v>
      </c>
      <c r="H2584" s="1" t="s">
        <v>124</v>
      </c>
      <c r="I2584" s="1" t="s">
        <v>125</v>
      </c>
      <c r="J2584" s="1" t="s">
        <v>7528</v>
      </c>
      <c r="K2584" s="1" t="s">
        <v>7813</v>
      </c>
      <c r="L2584">
        <f>ROUNDUP(IF(B2584&gt;$D$4,0,($D$4-B2584+1)/365),0)</f>
        <v>0</v>
      </c>
      <c r="M2584">
        <f>ROUNDUP(IF(B2584&gt;$D$5,0,($D$5-B2584+1)/365),0)</f>
        <v>0</v>
      </c>
      <c r="N2584" s="28">
        <f>IF(OR(L2584=1,M2584=1),IF(B2584+364&lt;=$D$5,(B2584+364-$D$4+1)/365,IF(B2584&gt;$D$4,($D$5-B2584+1)/365,$D$6/365)),0)</f>
        <v>0</v>
      </c>
      <c r="O2584" s="28">
        <f>'Data &amp; Parameter'!$E$16*'Data &amp; Parameter'!$E$17*('Data &amp; Parameter'!$E$18+'Data &amp; Parameter'!$E$19)*'Data &amp; Parameter'!$E$20*'Data &amp; Parameter'!$E$37*N2584</f>
        <v>0</v>
      </c>
      <c r="P2584">
        <f>ROUNDUP(IF(D2584&gt;$D$4,0,($D$4-D2584+1)/365),0)</f>
        <v>0</v>
      </c>
      <c r="Q2584">
        <f>ROUNDUP(IF(D2584&gt;$D$5,0,($D$5-D2584+1)/365),0)</f>
        <v>0</v>
      </c>
      <c r="R2584" s="28">
        <f>IF(OR(P2584=1,Q2584=1),IF(D2584+364&lt;=$D$5,(D2584+364-$D$4+1)/365,IF(D2584&gt;$D$4,($D$5-D2584+1)/365,$D$6/365)),0)</f>
        <v>0</v>
      </c>
      <c r="S2584" s="28">
        <f>'Data &amp; Parameter'!$E$16*'Data &amp; Parameter'!$E$17*('Data &amp; Parameter'!$E$18+'Data &amp; Parameter'!$E$19)*'Data &amp; Parameter'!$E$20*'Data &amp; Parameter'!$E$37*R2584</f>
        <v>0</v>
      </c>
      <c r="T2584" s="28">
        <f t="shared" si="40"/>
        <v>0</v>
      </c>
    </row>
    <row r="2585" spans="1:20" ht="15.75" customHeight="1" x14ac:dyDescent="0.35">
      <c r="A2585">
        <v>2578</v>
      </c>
      <c r="B2585" s="76">
        <v>44238.602835648147</v>
      </c>
      <c r="C2585" s="1" t="s">
        <v>8165</v>
      </c>
      <c r="D2585" s="76">
        <v>44238.603368055556</v>
      </c>
      <c r="E2585" s="1" t="s">
        <v>8166</v>
      </c>
      <c r="F2585" s="1" t="s">
        <v>8167</v>
      </c>
      <c r="G2585" s="1" t="s">
        <v>123</v>
      </c>
      <c r="H2585" s="1" t="s">
        <v>124</v>
      </c>
      <c r="I2585" s="1" t="s">
        <v>125</v>
      </c>
      <c r="J2585" s="1" t="s">
        <v>7528</v>
      </c>
      <c r="K2585" s="1" t="s">
        <v>8146</v>
      </c>
      <c r="L2585">
        <f>ROUNDUP(IF(B2585&gt;$D$4,0,($D$4-B2585+1)/365),0)</f>
        <v>0</v>
      </c>
      <c r="M2585">
        <f>ROUNDUP(IF(B2585&gt;$D$5,0,($D$5-B2585+1)/365),0)</f>
        <v>0</v>
      </c>
      <c r="N2585" s="28">
        <f>IF(OR(L2585=1,M2585=1),IF(B2585+364&lt;=$D$5,(B2585+364-$D$4+1)/365,IF(B2585&gt;$D$4,($D$5-B2585+1)/365,$D$6/365)),0)</f>
        <v>0</v>
      </c>
      <c r="O2585" s="28">
        <f>'Data &amp; Parameter'!$E$16*'Data &amp; Parameter'!$E$17*('Data &amp; Parameter'!$E$18+'Data &amp; Parameter'!$E$19)*'Data &amp; Parameter'!$E$20*'Data &amp; Parameter'!$E$37*N2585</f>
        <v>0</v>
      </c>
      <c r="P2585">
        <f>ROUNDUP(IF(D2585&gt;$D$4,0,($D$4-D2585+1)/365),0)</f>
        <v>0</v>
      </c>
      <c r="Q2585">
        <f>ROUNDUP(IF(D2585&gt;$D$5,0,($D$5-D2585+1)/365),0)</f>
        <v>0</v>
      </c>
      <c r="R2585" s="28">
        <f>IF(OR(P2585=1,Q2585=1),IF(D2585+364&lt;=$D$5,(D2585+364-$D$4+1)/365,IF(D2585&gt;$D$4,($D$5-D2585+1)/365,$D$6/365)),0)</f>
        <v>0</v>
      </c>
      <c r="S2585" s="28">
        <f>'Data &amp; Parameter'!$E$16*'Data &amp; Parameter'!$E$17*('Data &amp; Parameter'!$E$18+'Data &amp; Parameter'!$E$19)*'Data &amp; Parameter'!$E$20*'Data &amp; Parameter'!$E$37*R2585</f>
        <v>0</v>
      </c>
      <c r="T2585" s="28">
        <f t="shared" si="40"/>
        <v>0</v>
      </c>
    </row>
    <row r="2586" spans="1:20" ht="15.75" customHeight="1" x14ac:dyDescent="0.35">
      <c r="A2586">
        <v>2579</v>
      </c>
      <c r="B2586" s="76">
        <v>44238.60491898148</v>
      </c>
      <c r="C2586" s="1" t="s">
        <v>8168</v>
      </c>
      <c r="D2586" s="76">
        <v>44238.605439814812</v>
      </c>
      <c r="E2586" s="1" t="s">
        <v>8169</v>
      </c>
      <c r="F2586" s="1" t="s">
        <v>8170</v>
      </c>
      <c r="G2586" s="1" t="s">
        <v>123</v>
      </c>
      <c r="H2586" s="1" t="s">
        <v>124</v>
      </c>
      <c r="I2586" s="1" t="s">
        <v>125</v>
      </c>
      <c r="J2586" s="1" t="s">
        <v>7528</v>
      </c>
      <c r="K2586" s="1" t="s">
        <v>7813</v>
      </c>
      <c r="L2586">
        <f>ROUNDUP(IF(B2586&gt;$D$4,0,($D$4-B2586+1)/365),0)</f>
        <v>0</v>
      </c>
      <c r="M2586">
        <f>ROUNDUP(IF(B2586&gt;$D$5,0,($D$5-B2586+1)/365),0)</f>
        <v>0</v>
      </c>
      <c r="N2586" s="28">
        <f>IF(OR(L2586=1,M2586=1),IF(B2586+364&lt;=$D$5,(B2586+364-$D$4+1)/365,IF(B2586&gt;$D$4,($D$5-B2586+1)/365,$D$6/365)),0)</f>
        <v>0</v>
      </c>
      <c r="O2586" s="28">
        <f>'Data &amp; Parameter'!$E$16*'Data &amp; Parameter'!$E$17*('Data &amp; Parameter'!$E$18+'Data &amp; Parameter'!$E$19)*'Data &amp; Parameter'!$E$20*'Data &amp; Parameter'!$E$37*N2586</f>
        <v>0</v>
      </c>
      <c r="P2586">
        <f>ROUNDUP(IF(D2586&gt;$D$4,0,($D$4-D2586+1)/365),0)</f>
        <v>0</v>
      </c>
      <c r="Q2586">
        <f>ROUNDUP(IF(D2586&gt;$D$5,0,($D$5-D2586+1)/365),0)</f>
        <v>0</v>
      </c>
      <c r="R2586" s="28">
        <f>IF(OR(P2586=1,Q2586=1),IF(D2586+364&lt;=$D$5,(D2586+364-$D$4+1)/365,IF(D2586&gt;$D$4,($D$5-D2586+1)/365,$D$6/365)),0)</f>
        <v>0</v>
      </c>
      <c r="S2586" s="28">
        <f>'Data &amp; Parameter'!$E$16*'Data &amp; Parameter'!$E$17*('Data &amp; Parameter'!$E$18+'Data &amp; Parameter'!$E$19)*'Data &amp; Parameter'!$E$20*'Data &amp; Parameter'!$E$37*R2586</f>
        <v>0</v>
      </c>
      <c r="T2586" s="28">
        <f t="shared" si="40"/>
        <v>0</v>
      </c>
    </row>
    <row r="2587" spans="1:20" ht="15.75" customHeight="1" x14ac:dyDescent="0.35">
      <c r="A2587">
        <v>2580</v>
      </c>
      <c r="B2587" s="76">
        <v>44238.605960648143</v>
      </c>
      <c r="C2587" s="1" t="s">
        <v>8171</v>
      </c>
      <c r="D2587" s="76">
        <v>44238.60637731482</v>
      </c>
      <c r="E2587" s="1" t="s">
        <v>8172</v>
      </c>
      <c r="F2587" s="1" t="s">
        <v>8173</v>
      </c>
      <c r="G2587" s="1" t="s">
        <v>123</v>
      </c>
      <c r="H2587" s="1" t="s">
        <v>124</v>
      </c>
      <c r="I2587" s="1" t="s">
        <v>125</v>
      </c>
      <c r="J2587" s="1" t="s">
        <v>7528</v>
      </c>
      <c r="K2587" s="1" t="s">
        <v>8146</v>
      </c>
      <c r="L2587">
        <f>ROUNDUP(IF(B2587&gt;$D$4,0,($D$4-B2587+1)/365),0)</f>
        <v>0</v>
      </c>
      <c r="M2587">
        <f>ROUNDUP(IF(B2587&gt;$D$5,0,($D$5-B2587+1)/365),0)</f>
        <v>0</v>
      </c>
      <c r="N2587" s="28">
        <f>IF(OR(L2587=1,M2587=1),IF(B2587+364&lt;=$D$5,(B2587+364-$D$4+1)/365,IF(B2587&gt;$D$4,($D$5-B2587+1)/365,$D$6/365)),0)</f>
        <v>0</v>
      </c>
      <c r="O2587" s="28">
        <f>'Data &amp; Parameter'!$E$16*'Data &amp; Parameter'!$E$17*('Data &amp; Parameter'!$E$18+'Data &amp; Parameter'!$E$19)*'Data &amp; Parameter'!$E$20*'Data &amp; Parameter'!$E$37*N2587</f>
        <v>0</v>
      </c>
      <c r="P2587">
        <f>ROUNDUP(IF(D2587&gt;$D$4,0,($D$4-D2587+1)/365),0)</f>
        <v>0</v>
      </c>
      <c r="Q2587">
        <f>ROUNDUP(IF(D2587&gt;$D$5,0,($D$5-D2587+1)/365),0)</f>
        <v>0</v>
      </c>
      <c r="R2587" s="28">
        <f>IF(OR(P2587=1,Q2587=1),IF(D2587+364&lt;=$D$5,(D2587+364-$D$4+1)/365,IF(D2587&gt;$D$4,($D$5-D2587+1)/365,$D$6/365)),0)</f>
        <v>0</v>
      </c>
      <c r="S2587" s="28">
        <f>'Data &amp; Parameter'!$E$16*'Data &amp; Parameter'!$E$17*('Data &amp; Parameter'!$E$18+'Data &amp; Parameter'!$E$19)*'Data &amp; Parameter'!$E$20*'Data &amp; Parameter'!$E$37*R2587</f>
        <v>0</v>
      </c>
      <c r="T2587" s="28">
        <f t="shared" si="40"/>
        <v>0</v>
      </c>
    </row>
    <row r="2588" spans="1:20" ht="15.75" customHeight="1" x14ac:dyDescent="0.35">
      <c r="A2588">
        <v>2581</v>
      </c>
      <c r="B2588" s="76">
        <v>44238.608148148152</v>
      </c>
      <c r="C2588" s="1" t="s">
        <v>8174</v>
      </c>
      <c r="D2588" s="76">
        <v>44238.608796296292</v>
      </c>
      <c r="E2588" s="1" t="s">
        <v>8175</v>
      </c>
      <c r="F2588" s="1" t="s">
        <v>8176</v>
      </c>
      <c r="G2588" s="1" t="s">
        <v>123</v>
      </c>
      <c r="H2588" s="1" t="s">
        <v>124</v>
      </c>
      <c r="I2588" s="1" t="s">
        <v>125</v>
      </c>
      <c r="J2588" s="1" t="s">
        <v>7528</v>
      </c>
      <c r="K2588" s="1" t="s">
        <v>8177</v>
      </c>
      <c r="L2588">
        <f>ROUNDUP(IF(B2588&gt;$D$4,0,($D$4-B2588+1)/365),0)</f>
        <v>0</v>
      </c>
      <c r="M2588">
        <f>ROUNDUP(IF(B2588&gt;$D$5,0,($D$5-B2588+1)/365),0)</f>
        <v>0</v>
      </c>
      <c r="N2588" s="28">
        <f>IF(OR(L2588=1,M2588=1),IF(B2588+364&lt;=$D$5,(B2588+364-$D$4+1)/365,IF(B2588&gt;$D$4,($D$5-B2588+1)/365,$D$6/365)),0)</f>
        <v>0</v>
      </c>
      <c r="O2588" s="28">
        <f>'Data &amp; Parameter'!$E$16*'Data &amp; Parameter'!$E$17*('Data &amp; Parameter'!$E$18+'Data &amp; Parameter'!$E$19)*'Data &amp; Parameter'!$E$20*'Data &amp; Parameter'!$E$37*N2588</f>
        <v>0</v>
      </c>
      <c r="P2588">
        <f>ROUNDUP(IF(D2588&gt;$D$4,0,($D$4-D2588+1)/365),0)</f>
        <v>0</v>
      </c>
      <c r="Q2588">
        <f>ROUNDUP(IF(D2588&gt;$D$5,0,($D$5-D2588+1)/365),0)</f>
        <v>0</v>
      </c>
      <c r="R2588" s="28">
        <f>IF(OR(P2588=1,Q2588=1),IF(D2588+364&lt;=$D$5,(D2588+364-$D$4+1)/365,IF(D2588&gt;$D$4,($D$5-D2588+1)/365,$D$6/365)),0)</f>
        <v>0</v>
      </c>
      <c r="S2588" s="28">
        <f>'Data &amp; Parameter'!$E$16*'Data &amp; Parameter'!$E$17*('Data &amp; Parameter'!$E$18+'Data &amp; Parameter'!$E$19)*'Data &amp; Parameter'!$E$20*'Data &amp; Parameter'!$E$37*R2588</f>
        <v>0</v>
      </c>
      <c r="T2588" s="28">
        <f t="shared" si="40"/>
        <v>0</v>
      </c>
    </row>
    <row r="2589" spans="1:20" ht="15.75" customHeight="1" x14ac:dyDescent="0.35">
      <c r="A2589">
        <v>2582</v>
      </c>
      <c r="B2589" s="76">
        <v>44238.608344907407</v>
      </c>
      <c r="C2589" s="1" t="s">
        <v>8178</v>
      </c>
      <c r="D2589" s="76">
        <v>44238.608877314815</v>
      </c>
      <c r="E2589" s="1" t="s">
        <v>8179</v>
      </c>
      <c r="F2589" s="1" t="s">
        <v>8180</v>
      </c>
      <c r="G2589" s="1" t="s">
        <v>123</v>
      </c>
      <c r="H2589" s="1" t="s">
        <v>124</v>
      </c>
      <c r="I2589" s="1" t="s">
        <v>125</v>
      </c>
      <c r="J2589" s="1" t="s">
        <v>7528</v>
      </c>
      <c r="K2589" s="1" t="s">
        <v>7813</v>
      </c>
      <c r="L2589">
        <f>ROUNDUP(IF(B2589&gt;$D$4,0,($D$4-B2589+1)/365),0)</f>
        <v>0</v>
      </c>
      <c r="M2589">
        <f>ROUNDUP(IF(B2589&gt;$D$5,0,($D$5-B2589+1)/365),0)</f>
        <v>0</v>
      </c>
      <c r="N2589" s="28">
        <f>IF(OR(L2589=1,M2589=1),IF(B2589+364&lt;=$D$5,(B2589+364-$D$4+1)/365,IF(B2589&gt;$D$4,($D$5-B2589+1)/365,$D$6/365)),0)</f>
        <v>0</v>
      </c>
      <c r="O2589" s="28">
        <f>'Data &amp; Parameter'!$E$16*'Data &amp; Parameter'!$E$17*('Data &amp; Parameter'!$E$18+'Data &amp; Parameter'!$E$19)*'Data &amp; Parameter'!$E$20*'Data &amp; Parameter'!$E$37*N2589</f>
        <v>0</v>
      </c>
      <c r="P2589">
        <f>ROUNDUP(IF(D2589&gt;$D$4,0,($D$4-D2589+1)/365),0)</f>
        <v>0</v>
      </c>
      <c r="Q2589">
        <f>ROUNDUP(IF(D2589&gt;$D$5,0,($D$5-D2589+1)/365),0)</f>
        <v>0</v>
      </c>
      <c r="R2589" s="28">
        <f>IF(OR(P2589=1,Q2589=1),IF(D2589+364&lt;=$D$5,(D2589+364-$D$4+1)/365,IF(D2589&gt;$D$4,($D$5-D2589+1)/365,$D$6/365)),0)</f>
        <v>0</v>
      </c>
      <c r="S2589" s="28">
        <f>'Data &amp; Parameter'!$E$16*'Data &amp; Parameter'!$E$17*('Data &amp; Parameter'!$E$18+'Data &amp; Parameter'!$E$19)*'Data &amp; Parameter'!$E$20*'Data &amp; Parameter'!$E$37*R2589</f>
        <v>0</v>
      </c>
      <c r="T2589" s="28">
        <f t="shared" si="40"/>
        <v>0</v>
      </c>
    </row>
    <row r="2590" spans="1:20" ht="15.75" customHeight="1" x14ac:dyDescent="0.35">
      <c r="A2590">
        <v>2583</v>
      </c>
      <c r="B2590" s="76">
        <v>44238.608993055561</v>
      </c>
      <c r="C2590" s="1" t="s">
        <v>8181</v>
      </c>
      <c r="D2590" s="76">
        <v>44238.611770833333</v>
      </c>
      <c r="E2590" s="1" t="s">
        <v>8182</v>
      </c>
      <c r="F2590" s="1" t="s">
        <v>8183</v>
      </c>
      <c r="G2590" s="1" t="s">
        <v>123</v>
      </c>
      <c r="H2590" s="1" t="s">
        <v>729</v>
      </c>
      <c r="I2590" s="1" t="s">
        <v>125</v>
      </c>
      <c r="J2590" s="1" t="s">
        <v>656</v>
      </c>
      <c r="K2590" s="1" t="s">
        <v>656</v>
      </c>
      <c r="L2590">
        <f>ROUNDUP(IF(B2590&gt;$D$4,0,($D$4-B2590+1)/365),0)</f>
        <v>0</v>
      </c>
      <c r="M2590">
        <f>ROUNDUP(IF(B2590&gt;$D$5,0,($D$5-B2590+1)/365),0)</f>
        <v>0</v>
      </c>
      <c r="N2590" s="28">
        <f>IF(OR(L2590=1,M2590=1),IF(B2590+364&lt;=$D$5,(B2590+364-$D$4+1)/365,IF(B2590&gt;$D$4,($D$5-B2590+1)/365,$D$6/365)),0)</f>
        <v>0</v>
      </c>
      <c r="O2590" s="28">
        <f>'Data &amp; Parameter'!$E$16*'Data &amp; Parameter'!$E$17*('Data &amp; Parameter'!$E$18+'Data &amp; Parameter'!$E$19)*'Data &amp; Parameter'!$E$20*'Data &amp; Parameter'!$E$37*N2590</f>
        <v>0</v>
      </c>
      <c r="P2590">
        <f>ROUNDUP(IF(D2590&gt;$D$4,0,($D$4-D2590+1)/365),0)</f>
        <v>0</v>
      </c>
      <c r="Q2590">
        <f>ROUNDUP(IF(D2590&gt;$D$5,0,($D$5-D2590+1)/365),0)</f>
        <v>0</v>
      </c>
      <c r="R2590" s="28">
        <f>IF(OR(P2590=1,Q2590=1),IF(D2590+364&lt;=$D$5,(D2590+364-$D$4+1)/365,IF(D2590&gt;$D$4,($D$5-D2590+1)/365,$D$6/365)),0)</f>
        <v>0</v>
      </c>
      <c r="S2590" s="28">
        <f>'Data &amp; Parameter'!$E$16*'Data &amp; Parameter'!$E$17*('Data &amp; Parameter'!$E$18+'Data &amp; Parameter'!$E$19)*'Data &amp; Parameter'!$E$20*'Data &amp; Parameter'!$E$37*R2590</f>
        <v>0</v>
      </c>
      <c r="T2590" s="28">
        <f t="shared" si="40"/>
        <v>0</v>
      </c>
    </row>
    <row r="2591" spans="1:20" ht="15.75" customHeight="1" x14ac:dyDescent="0.35">
      <c r="A2591">
        <v>2584</v>
      </c>
      <c r="B2591" s="76">
        <v>44238.6097337963</v>
      </c>
      <c r="C2591" s="1" t="s">
        <v>8184</v>
      </c>
      <c r="D2591" s="76">
        <v>44238.610949074078</v>
      </c>
      <c r="E2591" s="1" t="s">
        <v>8185</v>
      </c>
      <c r="F2591" s="1" t="s">
        <v>8186</v>
      </c>
      <c r="G2591" s="1" t="s">
        <v>123</v>
      </c>
      <c r="H2591" s="1" t="s">
        <v>124</v>
      </c>
      <c r="I2591" s="1" t="s">
        <v>125</v>
      </c>
      <c r="J2591" s="1" t="s">
        <v>7979</v>
      </c>
      <c r="K2591" s="1" t="s">
        <v>8187</v>
      </c>
      <c r="L2591">
        <f>ROUNDUP(IF(B2591&gt;$D$4,0,($D$4-B2591+1)/365),0)</f>
        <v>0</v>
      </c>
      <c r="M2591">
        <f>ROUNDUP(IF(B2591&gt;$D$5,0,($D$5-B2591+1)/365),0)</f>
        <v>0</v>
      </c>
      <c r="N2591" s="28">
        <f>IF(OR(L2591=1,M2591=1),IF(B2591+364&lt;=$D$5,(B2591+364-$D$4+1)/365,IF(B2591&gt;$D$4,($D$5-B2591+1)/365,$D$6/365)),0)</f>
        <v>0</v>
      </c>
      <c r="O2591" s="28">
        <f>'Data &amp; Parameter'!$E$16*'Data &amp; Parameter'!$E$17*('Data &amp; Parameter'!$E$18+'Data &amp; Parameter'!$E$19)*'Data &amp; Parameter'!$E$20*'Data &amp; Parameter'!$E$37*N2591</f>
        <v>0</v>
      </c>
      <c r="P2591">
        <f>ROUNDUP(IF(D2591&gt;$D$4,0,($D$4-D2591+1)/365),0)</f>
        <v>0</v>
      </c>
      <c r="Q2591">
        <f>ROUNDUP(IF(D2591&gt;$D$5,0,($D$5-D2591+1)/365),0)</f>
        <v>0</v>
      </c>
      <c r="R2591" s="28">
        <f>IF(OR(P2591=1,Q2591=1),IF(D2591+364&lt;=$D$5,(D2591+364-$D$4+1)/365,IF(D2591&gt;$D$4,($D$5-D2591+1)/365,$D$6/365)),0)</f>
        <v>0</v>
      </c>
      <c r="S2591" s="28">
        <f>'Data &amp; Parameter'!$E$16*'Data &amp; Parameter'!$E$17*('Data &amp; Parameter'!$E$18+'Data &amp; Parameter'!$E$19)*'Data &amp; Parameter'!$E$20*'Data &amp; Parameter'!$E$37*R2591</f>
        <v>0</v>
      </c>
      <c r="T2591" s="28">
        <f t="shared" si="40"/>
        <v>0</v>
      </c>
    </row>
    <row r="2592" spans="1:20" ht="15.75" customHeight="1" x14ac:dyDescent="0.35">
      <c r="A2592">
        <v>2585</v>
      </c>
      <c r="B2592" s="76">
        <v>44238.610960648148</v>
      </c>
      <c r="C2592" s="1" t="s">
        <v>8188</v>
      </c>
      <c r="D2592" s="76">
        <v>44238.611597222218</v>
      </c>
      <c r="E2592" s="1" t="s">
        <v>8189</v>
      </c>
      <c r="F2592" s="1" t="s">
        <v>8190</v>
      </c>
      <c r="G2592" s="1" t="s">
        <v>123</v>
      </c>
      <c r="H2592" s="1" t="s">
        <v>124</v>
      </c>
      <c r="I2592" s="1" t="s">
        <v>125</v>
      </c>
      <c r="J2592" s="1" t="s">
        <v>7528</v>
      </c>
      <c r="K2592" s="1" t="s">
        <v>8146</v>
      </c>
      <c r="L2592">
        <f>ROUNDUP(IF(B2592&gt;$D$4,0,($D$4-B2592+1)/365),0)</f>
        <v>0</v>
      </c>
      <c r="M2592">
        <f>ROUNDUP(IF(B2592&gt;$D$5,0,($D$5-B2592+1)/365),0)</f>
        <v>0</v>
      </c>
      <c r="N2592" s="28">
        <f>IF(OR(L2592=1,M2592=1),IF(B2592+364&lt;=$D$5,(B2592+364-$D$4+1)/365,IF(B2592&gt;$D$4,($D$5-B2592+1)/365,$D$6/365)),0)</f>
        <v>0</v>
      </c>
      <c r="O2592" s="28">
        <f>'Data &amp; Parameter'!$E$16*'Data &amp; Parameter'!$E$17*('Data &amp; Parameter'!$E$18+'Data &amp; Parameter'!$E$19)*'Data &amp; Parameter'!$E$20*'Data &amp; Parameter'!$E$37*N2592</f>
        <v>0</v>
      </c>
      <c r="P2592">
        <f>ROUNDUP(IF(D2592&gt;$D$4,0,($D$4-D2592+1)/365),0)</f>
        <v>0</v>
      </c>
      <c r="Q2592">
        <f>ROUNDUP(IF(D2592&gt;$D$5,0,($D$5-D2592+1)/365),0)</f>
        <v>0</v>
      </c>
      <c r="R2592" s="28">
        <f>IF(OR(P2592=1,Q2592=1),IF(D2592+364&lt;=$D$5,(D2592+364-$D$4+1)/365,IF(D2592&gt;$D$4,($D$5-D2592+1)/365,$D$6/365)),0)</f>
        <v>0</v>
      </c>
      <c r="S2592" s="28">
        <f>'Data &amp; Parameter'!$E$16*'Data &amp; Parameter'!$E$17*('Data &amp; Parameter'!$E$18+'Data &amp; Parameter'!$E$19)*'Data &amp; Parameter'!$E$20*'Data &amp; Parameter'!$E$37*R2592</f>
        <v>0</v>
      </c>
      <c r="T2592" s="28">
        <f t="shared" si="40"/>
        <v>0</v>
      </c>
    </row>
    <row r="2593" spans="1:20" ht="15.75" customHeight="1" x14ac:dyDescent="0.35">
      <c r="A2593">
        <v>2586</v>
      </c>
      <c r="B2593" s="76">
        <v>44238.612824074073</v>
      </c>
      <c r="C2593" s="1" t="s">
        <v>8191</v>
      </c>
      <c r="D2593" s="76">
        <v>44238.61336805555</v>
      </c>
      <c r="E2593" s="1" t="s">
        <v>8192</v>
      </c>
      <c r="F2593" s="1" t="s">
        <v>8193</v>
      </c>
      <c r="G2593" s="1" t="s">
        <v>123</v>
      </c>
      <c r="H2593" s="1" t="s">
        <v>124</v>
      </c>
      <c r="I2593" s="1" t="s">
        <v>125</v>
      </c>
      <c r="J2593" s="1" t="s">
        <v>7528</v>
      </c>
      <c r="K2593" s="1" t="s">
        <v>7813</v>
      </c>
      <c r="L2593">
        <f>ROUNDUP(IF(B2593&gt;$D$4,0,($D$4-B2593+1)/365),0)</f>
        <v>0</v>
      </c>
      <c r="M2593">
        <f>ROUNDUP(IF(B2593&gt;$D$5,0,($D$5-B2593+1)/365),0)</f>
        <v>0</v>
      </c>
      <c r="N2593" s="28">
        <f>IF(OR(L2593=1,M2593=1),IF(B2593+364&lt;=$D$5,(B2593+364-$D$4+1)/365,IF(B2593&gt;$D$4,($D$5-B2593+1)/365,$D$6/365)),0)</f>
        <v>0</v>
      </c>
      <c r="O2593" s="28">
        <f>'Data &amp; Parameter'!$E$16*'Data &amp; Parameter'!$E$17*('Data &amp; Parameter'!$E$18+'Data &amp; Parameter'!$E$19)*'Data &amp; Parameter'!$E$20*'Data &amp; Parameter'!$E$37*N2593</f>
        <v>0</v>
      </c>
      <c r="P2593">
        <f>ROUNDUP(IF(D2593&gt;$D$4,0,($D$4-D2593+1)/365),0)</f>
        <v>0</v>
      </c>
      <c r="Q2593">
        <f>ROUNDUP(IF(D2593&gt;$D$5,0,($D$5-D2593+1)/365),0)</f>
        <v>0</v>
      </c>
      <c r="R2593" s="28">
        <f>IF(OR(P2593=1,Q2593=1),IF(D2593+364&lt;=$D$5,(D2593+364-$D$4+1)/365,IF(D2593&gt;$D$4,($D$5-D2593+1)/365,$D$6/365)),0)</f>
        <v>0</v>
      </c>
      <c r="S2593" s="28">
        <f>'Data &amp; Parameter'!$E$16*'Data &amp; Parameter'!$E$17*('Data &amp; Parameter'!$E$18+'Data &amp; Parameter'!$E$19)*'Data &amp; Parameter'!$E$20*'Data &amp; Parameter'!$E$37*R2593</f>
        <v>0</v>
      </c>
      <c r="T2593" s="28">
        <f t="shared" si="40"/>
        <v>0</v>
      </c>
    </row>
    <row r="2594" spans="1:20" ht="15.75" customHeight="1" x14ac:dyDescent="0.35">
      <c r="A2594">
        <v>2587</v>
      </c>
      <c r="B2594" s="76">
        <v>44238.614247685182</v>
      </c>
      <c r="C2594" s="1" t="s">
        <v>8194</v>
      </c>
      <c r="D2594" s="76">
        <v>44238.615682870368</v>
      </c>
      <c r="E2594" s="1" t="s">
        <v>8195</v>
      </c>
      <c r="F2594" s="1" t="s">
        <v>8196</v>
      </c>
      <c r="G2594" s="1" t="s">
        <v>123</v>
      </c>
      <c r="H2594" s="1" t="s">
        <v>124</v>
      </c>
      <c r="I2594" s="1" t="s">
        <v>125</v>
      </c>
      <c r="J2594" s="1" t="s">
        <v>7979</v>
      </c>
      <c r="K2594" s="1" t="s">
        <v>8197</v>
      </c>
      <c r="L2594">
        <f>ROUNDUP(IF(B2594&gt;$D$4,0,($D$4-B2594+1)/365),0)</f>
        <v>0</v>
      </c>
      <c r="M2594">
        <f>ROUNDUP(IF(B2594&gt;$D$5,0,($D$5-B2594+1)/365),0)</f>
        <v>0</v>
      </c>
      <c r="N2594" s="28">
        <f>IF(OR(L2594=1,M2594=1),IF(B2594+364&lt;=$D$5,(B2594+364-$D$4+1)/365,IF(B2594&gt;$D$4,($D$5-B2594+1)/365,$D$6/365)),0)</f>
        <v>0</v>
      </c>
      <c r="O2594" s="28">
        <f>'Data &amp; Parameter'!$E$16*'Data &amp; Parameter'!$E$17*('Data &amp; Parameter'!$E$18+'Data &amp; Parameter'!$E$19)*'Data &amp; Parameter'!$E$20*'Data &amp; Parameter'!$E$37*N2594</f>
        <v>0</v>
      </c>
      <c r="P2594">
        <f>ROUNDUP(IF(D2594&gt;$D$4,0,($D$4-D2594+1)/365),0)</f>
        <v>0</v>
      </c>
      <c r="Q2594">
        <f>ROUNDUP(IF(D2594&gt;$D$5,0,($D$5-D2594+1)/365),0)</f>
        <v>0</v>
      </c>
      <c r="R2594" s="28">
        <f>IF(OR(P2594=1,Q2594=1),IF(D2594+364&lt;=$D$5,(D2594+364-$D$4+1)/365,IF(D2594&gt;$D$4,($D$5-D2594+1)/365,$D$6/365)),0)</f>
        <v>0</v>
      </c>
      <c r="S2594" s="28">
        <f>'Data &amp; Parameter'!$E$16*'Data &amp; Parameter'!$E$17*('Data &amp; Parameter'!$E$18+'Data &amp; Parameter'!$E$19)*'Data &amp; Parameter'!$E$20*'Data &amp; Parameter'!$E$37*R2594</f>
        <v>0</v>
      </c>
      <c r="T2594" s="28">
        <f t="shared" si="40"/>
        <v>0</v>
      </c>
    </row>
    <row r="2595" spans="1:20" ht="15.75" customHeight="1" x14ac:dyDescent="0.35">
      <c r="A2595">
        <v>2588</v>
      </c>
      <c r="B2595" s="76">
        <v>44238.614270833335</v>
      </c>
      <c r="C2595" s="1" t="s">
        <v>8198</v>
      </c>
      <c r="D2595" s="76">
        <v>44238.615879629629</v>
      </c>
      <c r="E2595" s="1" t="s">
        <v>8199</v>
      </c>
      <c r="F2595" s="1" t="s">
        <v>8200</v>
      </c>
      <c r="G2595" s="1" t="s">
        <v>123</v>
      </c>
      <c r="H2595" s="1" t="s">
        <v>124</v>
      </c>
      <c r="I2595" s="1" t="s">
        <v>125</v>
      </c>
      <c r="J2595" s="1" t="s">
        <v>7528</v>
      </c>
      <c r="K2595" s="1" t="s">
        <v>7528</v>
      </c>
      <c r="L2595">
        <f>ROUNDUP(IF(B2595&gt;$D$4,0,($D$4-B2595+1)/365),0)</f>
        <v>0</v>
      </c>
      <c r="M2595">
        <f>ROUNDUP(IF(B2595&gt;$D$5,0,($D$5-B2595+1)/365),0)</f>
        <v>0</v>
      </c>
      <c r="N2595" s="28">
        <f>IF(OR(L2595=1,M2595=1),IF(B2595+364&lt;=$D$5,(B2595+364-$D$4+1)/365,IF(B2595&gt;$D$4,($D$5-B2595+1)/365,$D$6/365)),0)</f>
        <v>0</v>
      </c>
      <c r="O2595" s="28">
        <f>'Data &amp; Parameter'!$E$16*'Data &amp; Parameter'!$E$17*('Data &amp; Parameter'!$E$18+'Data &amp; Parameter'!$E$19)*'Data &amp; Parameter'!$E$20*'Data &amp; Parameter'!$E$37*N2595</f>
        <v>0</v>
      </c>
      <c r="P2595">
        <f>ROUNDUP(IF(D2595&gt;$D$4,0,($D$4-D2595+1)/365),0)</f>
        <v>0</v>
      </c>
      <c r="Q2595">
        <f>ROUNDUP(IF(D2595&gt;$D$5,0,($D$5-D2595+1)/365),0)</f>
        <v>0</v>
      </c>
      <c r="R2595" s="28">
        <f>IF(OR(P2595=1,Q2595=1),IF(D2595+364&lt;=$D$5,(D2595+364-$D$4+1)/365,IF(D2595&gt;$D$4,($D$5-D2595+1)/365,$D$6/365)),0)</f>
        <v>0</v>
      </c>
      <c r="S2595" s="28">
        <f>'Data &amp; Parameter'!$E$16*'Data &amp; Parameter'!$E$17*('Data &amp; Parameter'!$E$18+'Data &amp; Parameter'!$E$19)*'Data &amp; Parameter'!$E$20*'Data &amp; Parameter'!$E$37*R2595</f>
        <v>0</v>
      </c>
      <c r="T2595" s="28">
        <f t="shared" si="40"/>
        <v>0</v>
      </c>
    </row>
    <row r="2596" spans="1:20" ht="15.75" customHeight="1" x14ac:dyDescent="0.35">
      <c r="A2596">
        <v>2589</v>
      </c>
      <c r="B2596" s="76">
        <v>44238.616689814815</v>
      </c>
      <c r="C2596" s="1" t="s">
        <v>8201</v>
      </c>
      <c r="D2596" s="76">
        <v>44238.617361111115</v>
      </c>
      <c r="E2596" s="1" t="s">
        <v>8202</v>
      </c>
      <c r="F2596" s="1" t="s">
        <v>8203</v>
      </c>
      <c r="G2596" s="1" t="s">
        <v>123</v>
      </c>
      <c r="H2596" s="1" t="s">
        <v>124</v>
      </c>
      <c r="I2596" s="1" t="s">
        <v>125</v>
      </c>
      <c r="J2596" s="1" t="s">
        <v>7528</v>
      </c>
      <c r="K2596" s="1" t="s">
        <v>7813</v>
      </c>
      <c r="L2596">
        <f>ROUNDUP(IF(B2596&gt;$D$4,0,($D$4-B2596+1)/365),0)</f>
        <v>0</v>
      </c>
      <c r="M2596">
        <f>ROUNDUP(IF(B2596&gt;$D$5,0,($D$5-B2596+1)/365),0)</f>
        <v>0</v>
      </c>
      <c r="N2596" s="28">
        <f>IF(OR(L2596=1,M2596=1),IF(B2596+364&lt;=$D$5,(B2596+364-$D$4+1)/365,IF(B2596&gt;$D$4,($D$5-B2596+1)/365,$D$6/365)),0)</f>
        <v>0</v>
      </c>
      <c r="O2596" s="28">
        <f>'Data &amp; Parameter'!$E$16*'Data &amp; Parameter'!$E$17*('Data &amp; Parameter'!$E$18+'Data &amp; Parameter'!$E$19)*'Data &amp; Parameter'!$E$20*'Data &amp; Parameter'!$E$37*N2596</f>
        <v>0</v>
      </c>
      <c r="P2596">
        <f>ROUNDUP(IF(D2596&gt;$D$4,0,($D$4-D2596+1)/365),0)</f>
        <v>0</v>
      </c>
      <c r="Q2596">
        <f>ROUNDUP(IF(D2596&gt;$D$5,0,($D$5-D2596+1)/365),0)</f>
        <v>0</v>
      </c>
      <c r="R2596" s="28">
        <f>IF(OR(P2596=1,Q2596=1),IF(D2596+364&lt;=$D$5,(D2596+364-$D$4+1)/365,IF(D2596&gt;$D$4,($D$5-D2596+1)/365,$D$6/365)),0)</f>
        <v>0</v>
      </c>
      <c r="S2596" s="28">
        <f>'Data &amp; Parameter'!$E$16*'Data &amp; Parameter'!$E$17*('Data &amp; Parameter'!$E$18+'Data &amp; Parameter'!$E$19)*'Data &amp; Parameter'!$E$20*'Data &amp; Parameter'!$E$37*R2596</f>
        <v>0</v>
      </c>
      <c r="T2596" s="28">
        <f t="shared" si="40"/>
        <v>0</v>
      </c>
    </row>
    <row r="2597" spans="1:20" ht="15.75" customHeight="1" x14ac:dyDescent="0.35">
      <c r="A2597">
        <v>2590</v>
      </c>
      <c r="B2597" s="76">
        <v>44238.620127314818</v>
      </c>
      <c r="C2597" s="1" t="s">
        <v>8204</v>
      </c>
      <c r="D2597" s="76">
        <v>44238.621307870373</v>
      </c>
      <c r="E2597" s="1" t="s">
        <v>8205</v>
      </c>
      <c r="F2597" s="1" t="s">
        <v>8206</v>
      </c>
      <c r="G2597" s="1" t="s">
        <v>123</v>
      </c>
      <c r="H2597" s="1" t="s">
        <v>729</v>
      </c>
      <c r="I2597" s="1" t="s">
        <v>125</v>
      </c>
      <c r="J2597" s="1" t="s">
        <v>656</v>
      </c>
      <c r="K2597" s="1" t="s">
        <v>656</v>
      </c>
      <c r="L2597">
        <f>ROUNDUP(IF(B2597&gt;$D$4,0,($D$4-B2597+1)/365),0)</f>
        <v>0</v>
      </c>
      <c r="M2597">
        <f>ROUNDUP(IF(B2597&gt;$D$5,0,($D$5-B2597+1)/365),0)</f>
        <v>0</v>
      </c>
      <c r="N2597" s="28">
        <f>IF(OR(L2597=1,M2597=1),IF(B2597+364&lt;=$D$5,(B2597+364-$D$4+1)/365,IF(B2597&gt;$D$4,($D$5-B2597+1)/365,$D$6/365)),0)</f>
        <v>0</v>
      </c>
      <c r="O2597" s="28">
        <f>'Data &amp; Parameter'!$E$16*'Data &amp; Parameter'!$E$17*('Data &amp; Parameter'!$E$18+'Data &amp; Parameter'!$E$19)*'Data &amp; Parameter'!$E$20*'Data &amp; Parameter'!$E$37*N2597</f>
        <v>0</v>
      </c>
      <c r="P2597">
        <f>ROUNDUP(IF(D2597&gt;$D$4,0,($D$4-D2597+1)/365),0)</f>
        <v>0</v>
      </c>
      <c r="Q2597">
        <f>ROUNDUP(IF(D2597&gt;$D$5,0,($D$5-D2597+1)/365),0)</f>
        <v>0</v>
      </c>
      <c r="R2597" s="28">
        <f>IF(OR(P2597=1,Q2597=1),IF(D2597+364&lt;=$D$5,(D2597+364-$D$4+1)/365,IF(D2597&gt;$D$4,($D$5-D2597+1)/365,$D$6/365)),0)</f>
        <v>0</v>
      </c>
      <c r="S2597" s="28">
        <f>'Data &amp; Parameter'!$E$16*'Data &amp; Parameter'!$E$17*('Data &amp; Parameter'!$E$18+'Data &amp; Parameter'!$E$19)*'Data &amp; Parameter'!$E$20*'Data &amp; Parameter'!$E$37*R2597</f>
        <v>0</v>
      </c>
      <c r="T2597" s="28">
        <f t="shared" si="40"/>
        <v>0</v>
      </c>
    </row>
    <row r="2598" spans="1:20" ht="15.75" customHeight="1" x14ac:dyDescent="0.35">
      <c r="A2598">
        <v>2591</v>
      </c>
      <c r="B2598" s="76">
        <v>44238.621990740736</v>
      </c>
      <c r="C2598" s="1" t="s">
        <v>8207</v>
      </c>
      <c r="D2598" s="76">
        <v>44238.623078703706</v>
      </c>
      <c r="E2598" s="1" t="s">
        <v>8208</v>
      </c>
      <c r="F2598" s="1" t="s">
        <v>8209</v>
      </c>
      <c r="G2598" s="1" t="s">
        <v>123</v>
      </c>
      <c r="H2598" s="1" t="s">
        <v>124</v>
      </c>
      <c r="I2598" s="1" t="s">
        <v>125</v>
      </c>
      <c r="J2598" s="1" t="s">
        <v>756</v>
      </c>
      <c r="K2598" s="1" t="s">
        <v>756</v>
      </c>
      <c r="L2598">
        <f>ROUNDUP(IF(B2598&gt;$D$4,0,($D$4-B2598+1)/365),0)</f>
        <v>0</v>
      </c>
      <c r="M2598">
        <f>ROUNDUP(IF(B2598&gt;$D$5,0,($D$5-B2598+1)/365),0)</f>
        <v>0</v>
      </c>
      <c r="N2598" s="28">
        <f>IF(OR(L2598=1,M2598=1),IF(B2598+364&lt;=$D$5,(B2598+364-$D$4+1)/365,IF(B2598&gt;$D$4,($D$5-B2598+1)/365,$D$6/365)),0)</f>
        <v>0</v>
      </c>
      <c r="O2598" s="28">
        <f>'Data &amp; Parameter'!$E$16*'Data &amp; Parameter'!$E$17*('Data &amp; Parameter'!$E$18+'Data &amp; Parameter'!$E$19)*'Data &amp; Parameter'!$E$20*'Data &amp; Parameter'!$E$37*N2598</f>
        <v>0</v>
      </c>
      <c r="P2598">
        <f>ROUNDUP(IF(D2598&gt;$D$4,0,($D$4-D2598+1)/365),0)</f>
        <v>0</v>
      </c>
      <c r="Q2598">
        <f>ROUNDUP(IF(D2598&gt;$D$5,0,($D$5-D2598+1)/365),0)</f>
        <v>0</v>
      </c>
      <c r="R2598" s="28">
        <f>IF(OR(P2598=1,Q2598=1),IF(D2598+364&lt;=$D$5,(D2598+364-$D$4+1)/365,IF(D2598&gt;$D$4,($D$5-D2598+1)/365,$D$6/365)),0)</f>
        <v>0</v>
      </c>
      <c r="S2598" s="28">
        <f>'Data &amp; Parameter'!$E$16*'Data &amp; Parameter'!$E$17*('Data &amp; Parameter'!$E$18+'Data &amp; Parameter'!$E$19)*'Data &amp; Parameter'!$E$20*'Data &amp; Parameter'!$E$37*R2598</f>
        <v>0</v>
      </c>
      <c r="T2598" s="28">
        <f t="shared" si="40"/>
        <v>0</v>
      </c>
    </row>
    <row r="2599" spans="1:20" ht="15.75" customHeight="1" x14ac:dyDescent="0.35">
      <c r="A2599">
        <v>2592</v>
      </c>
      <c r="B2599" s="76">
        <v>44238.625416666662</v>
      </c>
      <c r="C2599" s="1" t="s">
        <v>8210</v>
      </c>
      <c r="D2599" s="76">
        <v>44238.629108796296</v>
      </c>
      <c r="E2599" s="1" t="s">
        <v>8211</v>
      </c>
      <c r="F2599" s="1" t="s">
        <v>8212</v>
      </c>
      <c r="G2599" s="1" t="s">
        <v>123</v>
      </c>
      <c r="H2599" s="1" t="s">
        <v>124</v>
      </c>
      <c r="I2599" s="1" t="s">
        <v>125</v>
      </c>
      <c r="J2599" s="1" t="s">
        <v>756</v>
      </c>
      <c r="K2599" s="1" t="s">
        <v>756</v>
      </c>
      <c r="L2599">
        <f>ROUNDUP(IF(B2599&gt;$D$4,0,($D$4-B2599+1)/365),0)</f>
        <v>0</v>
      </c>
      <c r="M2599">
        <f>ROUNDUP(IF(B2599&gt;$D$5,0,($D$5-B2599+1)/365),0)</f>
        <v>0</v>
      </c>
      <c r="N2599" s="28">
        <f>IF(OR(L2599=1,M2599=1),IF(B2599+364&lt;=$D$5,(B2599+364-$D$4+1)/365,IF(B2599&gt;$D$4,($D$5-B2599+1)/365,$D$6/365)),0)</f>
        <v>0</v>
      </c>
      <c r="O2599" s="28">
        <f>'Data &amp; Parameter'!$E$16*'Data &amp; Parameter'!$E$17*('Data &amp; Parameter'!$E$18+'Data &amp; Parameter'!$E$19)*'Data &amp; Parameter'!$E$20*'Data &amp; Parameter'!$E$37*N2599</f>
        <v>0</v>
      </c>
      <c r="P2599">
        <f>ROUNDUP(IF(D2599&gt;$D$4,0,($D$4-D2599+1)/365),0)</f>
        <v>0</v>
      </c>
      <c r="Q2599">
        <f>ROUNDUP(IF(D2599&gt;$D$5,0,($D$5-D2599+1)/365),0)</f>
        <v>0</v>
      </c>
      <c r="R2599" s="28">
        <f>IF(OR(P2599=1,Q2599=1),IF(D2599+364&lt;=$D$5,(D2599+364-$D$4+1)/365,IF(D2599&gt;$D$4,($D$5-D2599+1)/365,$D$6/365)),0)</f>
        <v>0</v>
      </c>
      <c r="S2599" s="28">
        <f>'Data &amp; Parameter'!$E$16*'Data &amp; Parameter'!$E$17*('Data &amp; Parameter'!$E$18+'Data &amp; Parameter'!$E$19)*'Data &amp; Parameter'!$E$20*'Data &amp; Parameter'!$E$37*R2599</f>
        <v>0</v>
      </c>
      <c r="T2599" s="28">
        <f t="shared" si="40"/>
        <v>0</v>
      </c>
    </row>
    <row r="2600" spans="1:20" ht="15.75" customHeight="1" x14ac:dyDescent="0.35">
      <c r="A2600">
        <v>2593</v>
      </c>
      <c r="B2600" s="76">
        <v>44238.625694444447</v>
      </c>
      <c r="C2600" s="1" t="s">
        <v>8213</v>
      </c>
      <c r="D2600" s="76">
        <v>44238.62771990741</v>
      </c>
      <c r="E2600" s="1" t="s">
        <v>8214</v>
      </c>
      <c r="F2600" s="1" t="s">
        <v>8215</v>
      </c>
      <c r="G2600" s="1" t="s">
        <v>123</v>
      </c>
      <c r="H2600" s="1" t="s">
        <v>729</v>
      </c>
      <c r="I2600" s="1" t="s">
        <v>125</v>
      </c>
      <c r="J2600" s="1" t="s">
        <v>656</v>
      </c>
      <c r="K2600" s="1" t="s">
        <v>656</v>
      </c>
      <c r="L2600">
        <f>ROUNDUP(IF(B2600&gt;$D$4,0,($D$4-B2600+1)/365),0)</f>
        <v>0</v>
      </c>
      <c r="M2600">
        <f>ROUNDUP(IF(B2600&gt;$D$5,0,($D$5-B2600+1)/365),0)</f>
        <v>0</v>
      </c>
      <c r="N2600" s="28">
        <f>IF(OR(L2600=1,M2600=1),IF(B2600+364&lt;=$D$5,(B2600+364-$D$4+1)/365,IF(B2600&gt;$D$4,($D$5-B2600+1)/365,$D$6/365)),0)</f>
        <v>0</v>
      </c>
      <c r="O2600" s="28">
        <f>'Data &amp; Parameter'!$E$16*'Data &amp; Parameter'!$E$17*('Data &amp; Parameter'!$E$18+'Data &amp; Parameter'!$E$19)*'Data &amp; Parameter'!$E$20*'Data &amp; Parameter'!$E$37*N2600</f>
        <v>0</v>
      </c>
      <c r="P2600">
        <f>ROUNDUP(IF(D2600&gt;$D$4,0,($D$4-D2600+1)/365),0)</f>
        <v>0</v>
      </c>
      <c r="Q2600">
        <f>ROUNDUP(IF(D2600&gt;$D$5,0,($D$5-D2600+1)/365),0)</f>
        <v>0</v>
      </c>
      <c r="R2600" s="28">
        <f>IF(OR(P2600=1,Q2600=1),IF(D2600+364&lt;=$D$5,(D2600+364-$D$4+1)/365,IF(D2600&gt;$D$4,($D$5-D2600+1)/365,$D$6/365)),0)</f>
        <v>0</v>
      </c>
      <c r="S2600" s="28">
        <f>'Data &amp; Parameter'!$E$16*'Data &amp; Parameter'!$E$17*('Data &amp; Parameter'!$E$18+'Data &amp; Parameter'!$E$19)*'Data &amp; Parameter'!$E$20*'Data &amp; Parameter'!$E$37*R2600</f>
        <v>0</v>
      </c>
      <c r="T2600" s="28">
        <f t="shared" si="40"/>
        <v>0</v>
      </c>
    </row>
    <row r="2601" spans="1:20" ht="15.75" customHeight="1" x14ac:dyDescent="0.35">
      <c r="A2601">
        <v>2594</v>
      </c>
      <c r="B2601" s="76">
        <v>44238.62600694444</v>
      </c>
      <c r="C2601" s="1" t="s">
        <v>8216</v>
      </c>
      <c r="D2601" s="76">
        <v>44238.62667824074</v>
      </c>
      <c r="E2601" s="1" t="s">
        <v>8217</v>
      </c>
      <c r="F2601" s="1" t="s">
        <v>8218</v>
      </c>
      <c r="G2601" s="1" t="s">
        <v>123</v>
      </c>
      <c r="H2601" s="1" t="s">
        <v>124</v>
      </c>
      <c r="I2601" s="1" t="s">
        <v>125</v>
      </c>
      <c r="J2601" s="1" t="s">
        <v>7528</v>
      </c>
      <c r="K2601" s="1" t="s">
        <v>7813</v>
      </c>
      <c r="L2601">
        <f>ROUNDUP(IF(B2601&gt;$D$4,0,($D$4-B2601+1)/365),0)</f>
        <v>0</v>
      </c>
      <c r="M2601">
        <f>ROUNDUP(IF(B2601&gt;$D$5,0,($D$5-B2601+1)/365),0)</f>
        <v>0</v>
      </c>
      <c r="N2601" s="28">
        <f>IF(OR(L2601=1,M2601=1),IF(B2601+364&lt;=$D$5,(B2601+364-$D$4+1)/365,IF(B2601&gt;$D$4,($D$5-B2601+1)/365,$D$6/365)),0)</f>
        <v>0</v>
      </c>
      <c r="O2601" s="28">
        <f>'Data &amp; Parameter'!$E$16*'Data &amp; Parameter'!$E$17*('Data &amp; Parameter'!$E$18+'Data &amp; Parameter'!$E$19)*'Data &amp; Parameter'!$E$20*'Data &amp; Parameter'!$E$37*N2601</f>
        <v>0</v>
      </c>
      <c r="P2601">
        <f>ROUNDUP(IF(D2601&gt;$D$4,0,($D$4-D2601+1)/365),0)</f>
        <v>0</v>
      </c>
      <c r="Q2601">
        <f>ROUNDUP(IF(D2601&gt;$D$5,0,($D$5-D2601+1)/365),0)</f>
        <v>0</v>
      </c>
      <c r="R2601" s="28">
        <f>IF(OR(P2601=1,Q2601=1),IF(D2601+364&lt;=$D$5,(D2601+364-$D$4+1)/365,IF(D2601&gt;$D$4,($D$5-D2601+1)/365,$D$6/365)),0)</f>
        <v>0</v>
      </c>
      <c r="S2601" s="28">
        <f>'Data &amp; Parameter'!$E$16*'Data &amp; Parameter'!$E$17*('Data &amp; Parameter'!$E$18+'Data &amp; Parameter'!$E$19)*'Data &amp; Parameter'!$E$20*'Data &amp; Parameter'!$E$37*R2601</f>
        <v>0</v>
      </c>
      <c r="T2601" s="28">
        <f t="shared" si="40"/>
        <v>0</v>
      </c>
    </row>
    <row r="2602" spans="1:20" ht="15.75" customHeight="1" x14ac:dyDescent="0.35">
      <c r="A2602">
        <v>2595</v>
      </c>
      <c r="B2602" s="76">
        <v>44238.629756944443</v>
      </c>
      <c r="C2602" s="1" t="s">
        <v>8219</v>
      </c>
      <c r="D2602" s="76">
        <v>44238.630312499998</v>
      </c>
      <c r="E2602" s="1" t="s">
        <v>8220</v>
      </c>
      <c r="F2602" s="1" t="s">
        <v>8221</v>
      </c>
      <c r="G2602" s="1" t="s">
        <v>123</v>
      </c>
      <c r="H2602" s="1" t="s">
        <v>124</v>
      </c>
      <c r="I2602" s="1" t="s">
        <v>125</v>
      </c>
      <c r="J2602" s="1" t="s">
        <v>7528</v>
      </c>
      <c r="K2602" s="1" t="s">
        <v>7813</v>
      </c>
      <c r="L2602">
        <f>ROUNDUP(IF(B2602&gt;$D$4,0,($D$4-B2602+1)/365),0)</f>
        <v>0</v>
      </c>
      <c r="M2602">
        <f>ROUNDUP(IF(B2602&gt;$D$5,0,($D$5-B2602+1)/365),0)</f>
        <v>0</v>
      </c>
      <c r="N2602" s="28">
        <f>IF(OR(L2602=1,M2602=1),IF(B2602+364&lt;=$D$5,(B2602+364-$D$4+1)/365,IF(B2602&gt;$D$4,($D$5-B2602+1)/365,$D$6/365)),0)</f>
        <v>0</v>
      </c>
      <c r="O2602" s="28">
        <f>'Data &amp; Parameter'!$E$16*'Data &amp; Parameter'!$E$17*('Data &amp; Parameter'!$E$18+'Data &amp; Parameter'!$E$19)*'Data &amp; Parameter'!$E$20*'Data &amp; Parameter'!$E$37*N2602</f>
        <v>0</v>
      </c>
      <c r="P2602">
        <f>ROUNDUP(IF(D2602&gt;$D$4,0,($D$4-D2602+1)/365),0)</f>
        <v>0</v>
      </c>
      <c r="Q2602">
        <f>ROUNDUP(IF(D2602&gt;$D$5,0,($D$5-D2602+1)/365),0)</f>
        <v>0</v>
      </c>
      <c r="R2602" s="28">
        <f>IF(OR(P2602=1,Q2602=1),IF(D2602+364&lt;=$D$5,(D2602+364-$D$4+1)/365,IF(D2602&gt;$D$4,($D$5-D2602+1)/365,$D$6/365)),0)</f>
        <v>0</v>
      </c>
      <c r="S2602" s="28">
        <f>'Data &amp; Parameter'!$E$16*'Data &amp; Parameter'!$E$17*('Data &amp; Parameter'!$E$18+'Data &amp; Parameter'!$E$19)*'Data &amp; Parameter'!$E$20*'Data &amp; Parameter'!$E$37*R2602</f>
        <v>0</v>
      </c>
      <c r="T2602" s="28">
        <f t="shared" si="40"/>
        <v>0</v>
      </c>
    </row>
    <row r="2603" spans="1:20" ht="15.75" customHeight="1" x14ac:dyDescent="0.35">
      <c r="A2603">
        <v>2596</v>
      </c>
      <c r="B2603" s="76">
        <v>44238.631319444445</v>
      </c>
      <c r="C2603" s="1" t="s">
        <v>8222</v>
      </c>
      <c r="D2603" s="76">
        <v>44238.632025462968</v>
      </c>
      <c r="E2603" s="1" t="s">
        <v>8223</v>
      </c>
      <c r="F2603" s="1" t="s">
        <v>8224</v>
      </c>
      <c r="G2603" s="1" t="s">
        <v>123</v>
      </c>
      <c r="H2603" s="1" t="s">
        <v>124</v>
      </c>
      <c r="I2603" s="1" t="s">
        <v>125</v>
      </c>
      <c r="J2603" s="1" t="s">
        <v>756</v>
      </c>
      <c r="K2603" s="1" t="s">
        <v>756</v>
      </c>
      <c r="L2603">
        <f>ROUNDUP(IF(B2603&gt;$D$4,0,($D$4-B2603+1)/365),0)</f>
        <v>0</v>
      </c>
      <c r="M2603">
        <f>ROUNDUP(IF(B2603&gt;$D$5,0,($D$5-B2603+1)/365),0)</f>
        <v>0</v>
      </c>
      <c r="N2603" s="28">
        <f>IF(OR(L2603=1,M2603=1),IF(B2603+364&lt;=$D$5,(B2603+364-$D$4+1)/365,IF(B2603&gt;$D$4,($D$5-B2603+1)/365,$D$6/365)),0)</f>
        <v>0</v>
      </c>
      <c r="O2603" s="28">
        <f>'Data &amp; Parameter'!$E$16*'Data &amp; Parameter'!$E$17*('Data &amp; Parameter'!$E$18+'Data &amp; Parameter'!$E$19)*'Data &amp; Parameter'!$E$20*'Data &amp; Parameter'!$E$37*N2603</f>
        <v>0</v>
      </c>
      <c r="P2603">
        <f>ROUNDUP(IF(D2603&gt;$D$4,0,($D$4-D2603+1)/365),0)</f>
        <v>0</v>
      </c>
      <c r="Q2603">
        <f>ROUNDUP(IF(D2603&gt;$D$5,0,($D$5-D2603+1)/365),0)</f>
        <v>0</v>
      </c>
      <c r="R2603" s="28">
        <f>IF(OR(P2603=1,Q2603=1),IF(D2603+364&lt;=$D$5,(D2603+364-$D$4+1)/365,IF(D2603&gt;$D$4,($D$5-D2603+1)/365,$D$6/365)),0)</f>
        <v>0</v>
      </c>
      <c r="S2603" s="28">
        <f>'Data &amp; Parameter'!$E$16*'Data &amp; Parameter'!$E$17*('Data &amp; Parameter'!$E$18+'Data &amp; Parameter'!$E$19)*'Data &amp; Parameter'!$E$20*'Data &amp; Parameter'!$E$37*R2603</f>
        <v>0</v>
      </c>
      <c r="T2603" s="28">
        <f t="shared" si="40"/>
        <v>0</v>
      </c>
    </row>
    <row r="2604" spans="1:20" ht="15.75" customHeight="1" x14ac:dyDescent="0.35">
      <c r="A2604">
        <v>2597</v>
      </c>
      <c r="B2604" s="76">
        <v>44238.633923611109</v>
      </c>
      <c r="C2604" s="1" t="s">
        <v>8225</v>
      </c>
      <c r="D2604" s="76">
        <v>44238.634791666671</v>
      </c>
      <c r="E2604" s="1" t="s">
        <v>8226</v>
      </c>
      <c r="F2604" s="1" t="s">
        <v>8227</v>
      </c>
      <c r="G2604" s="1" t="s">
        <v>123</v>
      </c>
      <c r="H2604" s="1" t="s">
        <v>124</v>
      </c>
      <c r="I2604" s="1" t="s">
        <v>125</v>
      </c>
      <c r="J2604" s="1" t="s">
        <v>7528</v>
      </c>
      <c r="K2604" s="1" t="s">
        <v>8228</v>
      </c>
      <c r="L2604">
        <f>ROUNDUP(IF(B2604&gt;$D$4,0,($D$4-B2604+1)/365),0)</f>
        <v>0</v>
      </c>
      <c r="M2604">
        <f>ROUNDUP(IF(B2604&gt;$D$5,0,($D$5-B2604+1)/365),0)</f>
        <v>0</v>
      </c>
      <c r="N2604" s="28">
        <f>IF(OR(L2604=1,M2604=1),IF(B2604+364&lt;=$D$5,(B2604+364-$D$4+1)/365,IF(B2604&gt;$D$4,($D$5-B2604+1)/365,$D$6/365)),0)</f>
        <v>0</v>
      </c>
      <c r="O2604" s="28">
        <f>'Data &amp; Parameter'!$E$16*'Data &amp; Parameter'!$E$17*('Data &amp; Parameter'!$E$18+'Data &amp; Parameter'!$E$19)*'Data &amp; Parameter'!$E$20*'Data &amp; Parameter'!$E$37*N2604</f>
        <v>0</v>
      </c>
      <c r="P2604">
        <f>ROUNDUP(IF(D2604&gt;$D$4,0,($D$4-D2604+1)/365),0)</f>
        <v>0</v>
      </c>
      <c r="Q2604">
        <f>ROUNDUP(IF(D2604&gt;$D$5,0,($D$5-D2604+1)/365),0)</f>
        <v>0</v>
      </c>
      <c r="R2604" s="28">
        <f>IF(OR(P2604=1,Q2604=1),IF(D2604+364&lt;=$D$5,(D2604+364-$D$4+1)/365,IF(D2604&gt;$D$4,($D$5-D2604+1)/365,$D$6/365)),0)</f>
        <v>0</v>
      </c>
      <c r="S2604" s="28">
        <f>'Data &amp; Parameter'!$E$16*'Data &amp; Parameter'!$E$17*('Data &amp; Parameter'!$E$18+'Data &amp; Parameter'!$E$19)*'Data &amp; Parameter'!$E$20*'Data &amp; Parameter'!$E$37*R2604</f>
        <v>0</v>
      </c>
      <c r="T2604" s="28">
        <f t="shared" si="40"/>
        <v>0</v>
      </c>
    </row>
    <row r="2605" spans="1:20" ht="15.75" customHeight="1" x14ac:dyDescent="0.35">
      <c r="A2605">
        <v>2598</v>
      </c>
      <c r="B2605" s="76">
        <v>44238.636076388888</v>
      </c>
      <c r="C2605" s="1" t="s">
        <v>8229</v>
      </c>
      <c r="D2605" s="76">
        <v>44238.636979166666</v>
      </c>
      <c r="E2605" s="1" t="s">
        <v>8230</v>
      </c>
      <c r="F2605" s="1" t="s">
        <v>8231</v>
      </c>
      <c r="G2605" s="1" t="s">
        <v>123</v>
      </c>
      <c r="H2605" s="1" t="s">
        <v>124</v>
      </c>
      <c r="I2605" s="1" t="s">
        <v>125</v>
      </c>
      <c r="J2605" s="1" t="s">
        <v>756</v>
      </c>
      <c r="K2605" s="1" t="s">
        <v>756</v>
      </c>
      <c r="L2605">
        <f>ROUNDUP(IF(B2605&gt;$D$4,0,($D$4-B2605+1)/365),0)</f>
        <v>0</v>
      </c>
      <c r="M2605">
        <f>ROUNDUP(IF(B2605&gt;$D$5,0,($D$5-B2605+1)/365),0)</f>
        <v>0</v>
      </c>
      <c r="N2605" s="28">
        <f>IF(OR(L2605=1,M2605=1),IF(B2605+364&lt;=$D$5,(B2605+364-$D$4+1)/365,IF(B2605&gt;$D$4,($D$5-B2605+1)/365,$D$6/365)),0)</f>
        <v>0</v>
      </c>
      <c r="O2605" s="28">
        <f>'Data &amp; Parameter'!$E$16*'Data &amp; Parameter'!$E$17*('Data &amp; Parameter'!$E$18+'Data &amp; Parameter'!$E$19)*'Data &amp; Parameter'!$E$20*'Data &amp; Parameter'!$E$37*N2605</f>
        <v>0</v>
      </c>
      <c r="P2605">
        <f>ROUNDUP(IF(D2605&gt;$D$4,0,($D$4-D2605+1)/365),0)</f>
        <v>0</v>
      </c>
      <c r="Q2605">
        <f>ROUNDUP(IF(D2605&gt;$D$5,0,($D$5-D2605+1)/365),0)</f>
        <v>0</v>
      </c>
      <c r="R2605" s="28">
        <f>IF(OR(P2605=1,Q2605=1),IF(D2605+364&lt;=$D$5,(D2605+364-$D$4+1)/365,IF(D2605&gt;$D$4,($D$5-D2605+1)/365,$D$6/365)),0)</f>
        <v>0</v>
      </c>
      <c r="S2605" s="28">
        <f>'Data &amp; Parameter'!$E$16*'Data &amp; Parameter'!$E$17*('Data &amp; Parameter'!$E$18+'Data &amp; Parameter'!$E$19)*'Data &amp; Parameter'!$E$20*'Data &amp; Parameter'!$E$37*R2605</f>
        <v>0</v>
      </c>
      <c r="T2605" s="28">
        <f t="shared" si="40"/>
        <v>0</v>
      </c>
    </row>
    <row r="2606" spans="1:20" ht="15.75" customHeight="1" x14ac:dyDescent="0.35">
      <c r="A2606">
        <v>2599</v>
      </c>
      <c r="B2606" s="76">
        <v>44238.637222222227</v>
      </c>
      <c r="C2606" s="1" t="s">
        <v>8232</v>
      </c>
      <c r="D2606" s="76">
        <v>44238.638032407413</v>
      </c>
      <c r="E2606" s="1" t="s">
        <v>8233</v>
      </c>
      <c r="F2606" s="1" t="s">
        <v>8234</v>
      </c>
      <c r="G2606" s="1" t="s">
        <v>123</v>
      </c>
      <c r="H2606" s="1" t="s">
        <v>124</v>
      </c>
      <c r="I2606" s="1" t="s">
        <v>125</v>
      </c>
      <c r="J2606" s="1" t="s">
        <v>7528</v>
      </c>
      <c r="K2606" s="1" t="s">
        <v>8235</v>
      </c>
      <c r="L2606">
        <f>ROUNDUP(IF(B2606&gt;$D$4,0,($D$4-B2606+1)/365),0)</f>
        <v>0</v>
      </c>
      <c r="M2606">
        <f>ROUNDUP(IF(B2606&gt;$D$5,0,($D$5-B2606+1)/365),0)</f>
        <v>0</v>
      </c>
      <c r="N2606" s="28">
        <f>IF(OR(L2606=1,M2606=1),IF(B2606+364&lt;=$D$5,(B2606+364-$D$4+1)/365,IF(B2606&gt;$D$4,($D$5-B2606+1)/365,$D$6/365)),0)</f>
        <v>0</v>
      </c>
      <c r="O2606" s="28">
        <f>'Data &amp; Parameter'!$E$16*'Data &amp; Parameter'!$E$17*('Data &amp; Parameter'!$E$18+'Data &amp; Parameter'!$E$19)*'Data &amp; Parameter'!$E$20*'Data &amp; Parameter'!$E$37*N2606</f>
        <v>0</v>
      </c>
      <c r="P2606">
        <f>ROUNDUP(IF(D2606&gt;$D$4,0,($D$4-D2606+1)/365),0)</f>
        <v>0</v>
      </c>
      <c r="Q2606">
        <f>ROUNDUP(IF(D2606&gt;$D$5,0,($D$5-D2606+1)/365),0)</f>
        <v>0</v>
      </c>
      <c r="R2606" s="28">
        <f>IF(OR(P2606=1,Q2606=1),IF(D2606+364&lt;=$D$5,(D2606+364-$D$4+1)/365,IF(D2606&gt;$D$4,($D$5-D2606+1)/365,$D$6/365)),0)</f>
        <v>0</v>
      </c>
      <c r="S2606" s="28">
        <f>'Data &amp; Parameter'!$E$16*'Data &amp; Parameter'!$E$17*('Data &amp; Parameter'!$E$18+'Data &amp; Parameter'!$E$19)*'Data &amp; Parameter'!$E$20*'Data &amp; Parameter'!$E$37*R2606</f>
        <v>0</v>
      </c>
      <c r="T2606" s="28">
        <f t="shared" si="40"/>
        <v>0</v>
      </c>
    </row>
    <row r="2607" spans="1:20" ht="15.75" customHeight="1" x14ac:dyDescent="0.35">
      <c r="A2607">
        <v>2600</v>
      </c>
      <c r="B2607" s="76">
        <v>44238.637777777782</v>
      </c>
      <c r="C2607" s="1" t="s">
        <v>8236</v>
      </c>
      <c r="D2607" s="76">
        <v>44238.638715277775</v>
      </c>
      <c r="E2607" s="1" t="s">
        <v>8237</v>
      </c>
      <c r="F2607" s="1" t="s">
        <v>8238</v>
      </c>
      <c r="G2607" s="1" t="s">
        <v>123</v>
      </c>
      <c r="H2607" s="1" t="s">
        <v>729</v>
      </c>
      <c r="I2607" s="1" t="s">
        <v>125</v>
      </c>
      <c r="J2607" s="1" t="s">
        <v>656</v>
      </c>
      <c r="K2607" s="1" t="s">
        <v>656</v>
      </c>
      <c r="L2607">
        <f>ROUNDUP(IF(B2607&gt;$D$4,0,($D$4-B2607+1)/365),0)</f>
        <v>0</v>
      </c>
      <c r="M2607">
        <f>ROUNDUP(IF(B2607&gt;$D$5,0,($D$5-B2607+1)/365),0)</f>
        <v>0</v>
      </c>
      <c r="N2607" s="28">
        <f>IF(OR(L2607=1,M2607=1),IF(B2607+364&lt;=$D$5,(B2607+364-$D$4+1)/365,IF(B2607&gt;$D$4,($D$5-B2607+1)/365,$D$6/365)),0)</f>
        <v>0</v>
      </c>
      <c r="O2607" s="28">
        <f>'Data &amp; Parameter'!$E$16*'Data &amp; Parameter'!$E$17*('Data &amp; Parameter'!$E$18+'Data &amp; Parameter'!$E$19)*'Data &amp; Parameter'!$E$20*'Data &amp; Parameter'!$E$37*N2607</f>
        <v>0</v>
      </c>
      <c r="P2607">
        <f>ROUNDUP(IF(D2607&gt;$D$4,0,($D$4-D2607+1)/365),0)</f>
        <v>0</v>
      </c>
      <c r="Q2607">
        <f>ROUNDUP(IF(D2607&gt;$D$5,0,($D$5-D2607+1)/365),0)</f>
        <v>0</v>
      </c>
      <c r="R2607" s="28">
        <f>IF(OR(P2607=1,Q2607=1),IF(D2607+364&lt;=$D$5,(D2607+364-$D$4+1)/365,IF(D2607&gt;$D$4,($D$5-D2607+1)/365,$D$6/365)),0)</f>
        <v>0</v>
      </c>
      <c r="S2607" s="28">
        <f>'Data &amp; Parameter'!$E$16*'Data &amp; Parameter'!$E$17*('Data &amp; Parameter'!$E$18+'Data &amp; Parameter'!$E$19)*'Data &amp; Parameter'!$E$20*'Data &amp; Parameter'!$E$37*R2607</f>
        <v>0</v>
      </c>
      <c r="T2607" s="28">
        <f t="shared" si="40"/>
        <v>0</v>
      </c>
    </row>
    <row r="2608" spans="1:20" ht="15.75" customHeight="1" x14ac:dyDescent="0.35">
      <c r="A2608">
        <v>2601</v>
      </c>
      <c r="B2608" s="76">
        <v>44238.63890046296</v>
      </c>
      <c r="C2608" s="1" t="s">
        <v>8239</v>
      </c>
      <c r="D2608" s="76">
        <v>44238.640092592592</v>
      </c>
      <c r="E2608" s="1" t="s">
        <v>8240</v>
      </c>
      <c r="F2608" s="1" t="s">
        <v>8241</v>
      </c>
      <c r="G2608" s="1" t="s">
        <v>123</v>
      </c>
      <c r="H2608" s="1" t="s">
        <v>124</v>
      </c>
      <c r="I2608" s="1" t="s">
        <v>125</v>
      </c>
      <c r="J2608" s="1" t="s">
        <v>756</v>
      </c>
      <c r="K2608" s="1" t="s">
        <v>756</v>
      </c>
      <c r="L2608">
        <f>ROUNDUP(IF(B2608&gt;$D$4,0,($D$4-B2608+1)/365),0)</f>
        <v>0</v>
      </c>
      <c r="M2608">
        <f>ROUNDUP(IF(B2608&gt;$D$5,0,($D$5-B2608+1)/365),0)</f>
        <v>0</v>
      </c>
      <c r="N2608" s="28">
        <f>IF(OR(L2608=1,M2608=1),IF(B2608+364&lt;=$D$5,(B2608+364-$D$4+1)/365,IF(B2608&gt;$D$4,($D$5-B2608+1)/365,$D$6/365)),0)</f>
        <v>0</v>
      </c>
      <c r="O2608" s="28">
        <f>'Data &amp; Parameter'!$E$16*'Data &amp; Parameter'!$E$17*('Data &amp; Parameter'!$E$18+'Data &amp; Parameter'!$E$19)*'Data &amp; Parameter'!$E$20*'Data &amp; Parameter'!$E$37*N2608</f>
        <v>0</v>
      </c>
      <c r="P2608">
        <f>ROUNDUP(IF(D2608&gt;$D$4,0,($D$4-D2608+1)/365),0)</f>
        <v>0</v>
      </c>
      <c r="Q2608">
        <f>ROUNDUP(IF(D2608&gt;$D$5,0,($D$5-D2608+1)/365),0)</f>
        <v>0</v>
      </c>
      <c r="R2608" s="28">
        <f>IF(OR(P2608=1,Q2608=1),IF(D2608+364&lt;=$D$5,(D2608+364-$D$4+1)/365,IF(D2608&gt;$D$4,($D$5-D2608+1)/365,$D$6/365)),0)</f>
        <v>0</v>
      </c>
      <c r="S2608" s="28">
        <f>'Data &amp; Parameter'!$E$16*'Data &amp; Parameter'!$E$17*('Data &amp; Parameter'!$E$18+'Data &amp; Parameter'!$E$19)*'Data &amp; Parameter'!$E$20*'Data &amp; Parameter'!$E$37*R2608</f>
        <v>0</v>
      </c>
      <c r="T2608" s="28">
        <f t="shared" si="40"/>
        <v>0</v>
      </c>
    </row>
    <row r="2609" spans="1:20" ht="15.75" customHeight="1" x14ac:dyDescent="0.35">
      <c r="A2609">
        <v>2602</v>
      </c>
      <c r="B2609" s="76">
        <v>44238.640879629631</v>
      </c>
      <c r="C2609" s="1" t="s">
        <v>8242</v>
      </c>
      <c r="D2609" s="76">
        <v>44238.641574074078</v>
      </c>
      <c r="E2609" s="1" t="s">
        <v>8243</v>
      </c>
      <c r="F2609" s="1" t="s">
        <v>8244</v>
      </c>
      <c r="G2609" s="1" t="s">
        <v>123</v>
      </c>
      <c r="H2609" s="1" t="s">
        <v>124</v>
      </c>
      <c r="I2609" s="1" t="s">
        <v>125</v>
      </c>
      <c r="J2609" s="1" t="s">
        <v>7528</v>
      </c>
      <c r="K2609" s="1" t="s">
        <v>8235</v>
      </c>
      <c r="L2609">
        <f>ROUNDUP(IF(B2609&gt;$D$4,0,($D$4-B2609+1)/365),0)</f>
        <v>0</v>
      </c>
      <c r="M2609">
        <f>ROUNDUP(IF(B2609&gt;$D$5,0,($D$5-B2609+1)/365),0)</f>
        <v>0</v>
      </c>
      <c r="N2609" s="28">
        <f>IF(OR(L2609=1,M2609=1),IF(B2609+364&lt;=$D$5,(B2609+364-$D$4+1)/365,IF(B2609&gt;$D$4,($D$5-B2609+1)/365,$D$6/365)),0)</f>
        <v>0</v>
      </c>
      <c r="O2609" s="28">
        <f>'Data &amp; Parameter'!$E$16*'Data &amp; Parameter'!$E$17*('Data &amp; Parameter'!$E$18+'Data &amp; Parameter'!$E$19)*'Data &amp; Parameter'!$E$20*'Data &amp; Parameter'!$E$37*N2609</f>
        <v>0</v>
      </c>
      <c r="P2609">
        <f>ROUNDUP(IF(D2609&gt;$D$4,0,($D$4-D2609+1)/365),0)</f>
        <v>0</v>
      </c>
      <c r="Q2609">
        <f>ROUNDUP(IF(D2609&gt;$D$5,0,($D$5-D2609+1)/365),0)</f>
        <v>0</v>
      </c>
      <c r="R2609" s="28">
        <f>IF(OR(P2609=1,Q2609=1),IF(D2609+364&lt;=$D$5,(D2609+364-$D$4+1)/365,IF(D2609&gt;$D$4,($D$5-D2609+1)/365,$D$6/365)),0)</f>
        <v>0</v>
      </c>
      <c r="S2609" s="28">
        <f>'Data &amp; Parameter'!$E$16*'Data &amp; Parameter'!$E$17*('Data &amp; Parameter'!$E$18+'Data &amp; Parameter'!$E$19)*'Data &amp; Parameter'!$E$20*'Data &amp; Parameter'!$E$37*R2609</f>
        <v>0</v>
      </c>
      <c r="T2609" s="28">
        <f t="shared" si="40"/>
        <v>0</v>
      </c>
    </row>
    <row r="2610" spans="1:20" ht="15.75" customHeight="1" x14ac:dyDescent="0.35">
      <c r="A2610">
        <v>2603</v>
      </c>
      <c r="B2610" s="76">
        <v>44238.6409375</v>
      </c>
      <c r="C2610" s="1" t="s">
        <v>8245</v>
      </c>
      <c r="D2610" s="76">
        <v>44238.642268518517</v>
      </c>
      <c r="E2610" s="1" t="s">
        <v>8246</v>
      </c>
      <c r="F2610" s="1" t="s">
        <v>8247</v>
      </c>
      <c r="G2610" s="1" t="s">
        <v>123</v>
      </c>
      <c r="H2610" s="1" t="s">
        <v>729</v>
      </c>
      <c r="I2610" s="1" t="s">
        <v>125</v>
      </c>
      <c r="J2610" s="1" t="s">
        <v>656</v>
      </c>
      <c r="K2610" s="1" t="s">
        <v>656</v>
      </c>
      <c r="L2610">
        <f>ROUNDUP(IF(B2610&gt;$D$4,0,($D$4-B2610+1)/365),0)</f>
        <v>0</v>
      </c>
      <c r="M2610">
        <f>ROUNDUP(IF(B2610&gt;$D$5,0,($D$5-B2610+1)/365),0)</f>
        <v>0</v>
      </c>
      <c r="N2610" s="28">
        <f>IF(OR(L2610=1,M2610=1),IF(B2610+364&lt;=$D$5,(B2610+364-$D$4+1)/365,IF(B2610&gt;$D$4,($D$5-B2610+1)/365,$D$6/365)),0)</f>
        <v>0</v>
      </c>
      <c r="O2610" s="28">
        <f>'Data &amp; Parameter'!$E$16*'Data &amp; Parameter'!$E$17*('Data &amp; Parameter'!$E$18+'Data &amp; Parameter'!$E$19)*'Data &amp; Parameter'!$E$20*'Data &amp; Parameter'!$E$37*N2610</f>
        <v>0</v>
      </c>
      <c r="P2610">
        <f>ROUNDUP(IF(D2610&gt;$D$4,0,($D$4-D2610+1)/365),0)</f>
        <v>0</v>
      </c>
      <c r="Q2610">
        <f>ROUNDUP(IF(D2610&gt;$D$5,0,($D$5-D2610+1)/365),0)</f>
        <v>0</v>
      </c>
      <c r="R2610" s="28">
        <f>IF(OR(P2610=1,Q2610=1),IF(D2610+364&lt;=$D$5,(D2610+364-$D$4+1)/365,IF(D2610&gt;$D$4,($D$5-D2610+1)/365,$D$6/365)),0)</f>
        <v>0</v>
      </c>
      <c r="S2610" s="28">
        <f>'Data &amp; Parameter'!$E$16*'Data &amp; Parameter'!$E$17*('Data &amp; Parameter'!$E$18+'Data &amp; Parameter'!$E$19)*'Data &amp; Parameter'!$E$20*'Data &amp; Parameter'!$E$37*R2610</f>
        <v>0</v>
      </c>
      <c r="T2610" s="28">
        <f t="shared" si="40"/>
        <v>0</v>
      </c>
    </row>
    <row r="2611" spans="1:20" ht="15.75" customHeight="1" x14ac:dyDescent="0.35">
      <c r="A2611">
        <v>2604</v>
      </c>
      <c r="B2611" s="76">
        <v>44238.645023148143</v>
      </c>
      <c r="C2611" s="1" t="s">
        <v>8248</v>
      </c>
      <c r="D2611" s="76">
        <v>44238.646747685183</v>
      </c>
      <c r="E2611" s="1" t="s">
        <v>8249</v>
      </c>
      <c r="F2611" s="1" t="s">
        <v>8250</v>
      </c>
      <c r="G2611" s="1" t="s">
        <v>123</v>
      </c>
      <c r="H2611" s="1" t="s">
        <v>124</v>
      </c>
      <c r="I2611" s="1" t="s">
        <v>125</v>
      </c>
      <c r="J2611" s="1" t="s">
        <v>756</v>
      </c>
      <c r="K2611" s="1" t="s">
        <v>756</v>
      </c>
      <c r="L2611">
        <f>ROUNDUP(IF(B2611&gt;$D$4,0,($D$4-B2611+1)/365),0)</f>
        <v>0</v>
      </c>
      <c r="M2611">
        <f>ROUNDUP(IF(B2611&gt;$D$5,0,($D$5-B2611+1)/365),0)</f>
        <v>0</v>
      </c>
      <c r="N2611" s="28">
        <f>IF(OR(L2611=1,M2611=1),IF(B2611+364&lt;=$D$5,(B2611+364-$D$4+1)/365,IF(B2611&gt;$D$4,($D$5-B2611+1)/365,$D$6/365)),0)</f>
        <v>0</v>
      </c>
      <c r="O2611" s="28">
        <f>'Data &amp; Parameter'!$E$16*'Data &amp; Parameter'!$E$17*('Data &amp; Parameter'!$E$18+'Data &amp; Parameter'!$E$19)*'Data &amp; Parameter'!$E$20*'Data &amp; Parameter'!$E$37*N2611</f>
        <v>0</v>
      </c>
      <c r="P2611">
        <f>ROUNDUP(IF(D2611&gt;$D$4,0,($D$4-D2611+1)/365),0)</f>
        <v>0</v>
      </c>
      <c r="Q2611">
        <f>ROUNDUP(IF(D2611&gt;$D$5,0,($D$5-D2611+1)/365),0)</f>
        <v>0</v>
      </c>
      <c r="R2611" s="28">
        <f>IF(OR(P2611=1,Q2611=1),IF(D2611+364&lt;=$D$5,(D2611+364-$D$4+1)/365,IF(D2611&gt;$D$4,($D$5-D2611+1)/365,$D$6/365)),0)</f>
        <v>0</v>
      </c>
      <c r="S2611" s="28">
        <f>'Data &amp; Parameter'!$E$16*'Data &amp; Parameter'!$E$17*('Data &amp; Parameter'!$E$18+'Data &amp; Parameter'!$E$19)*'Data &amp; Parameter'!$E$20*'Data &amp; Parameter'!$E$37*R2611</f>
        <v>0</v>
      </c>
      <c r="T2611" s="28">
        <f t="shared" si="40"/>
        <v>0</v>
      </c>
    </row>
    <row r="2612" spans="1:20" ht="15.75" customHeight="1" x14ac:dyDescent="0.35">
      <c r="A2612">
        <v>2605</v>
      </c>
      <c r="B2612" s="76">
        <v>44238.646030092597</v>
      </c>
      <c r="C2612" s="1" t="s">
        <v>8251</v>
      </c>
      <c r="D2612" s="76">
        <v>44238.646736111114</v>
      </c>
      <c r="E2612" s="1" t="s">
        <v>8252</v>
      </c>
      <c r="F2612" s="1" t="s">
        <v>8253</v>
      </c>
      <c r="G2612" s="1" t="s">
        <v>123</v>
      </c>
      <c r="H2612" s="1" t="s">
        <v>729</v>
      </c>
      <c r="I2612" s="1" t="s">
        <v>125</v>
      </c>
      <c r="J2612" s="1" t="s">
        <v>656</v>
      </c>
      <c r="K2612" s="1" t="s">
        <v>656</v>
      </c>
      <c r="L2612">
        <f>ROUNDUP(IF(B2612&gt;$D$4,0,($D$4-B2612+1)/365),0)</f>
        <v>0</v>
      </c>
      <c r="M2612">
        <f>ROUNDUP(IF(B2612&gt;$D$5,0,($D$5-B2612+1)/365),0)</f>
        <v>0</v>
      </c>
      <c r="N2612" s="28">
        <f>IF(OR(L2612=1,M2612=1),IF(B2612+364&lt;=$D$5,(B2612+364-$D$4+1)/365,IF(B2612&gt;$D$4,($D$5-B2612+1)/365,$D$6/365)),0)</f>
        <v>0</v>
      </c>
      <c r="O2612" s="28">
        <f>'Data &amp; Parameter'!$E$16*'Data &amp; Parameter'!$E$17*('Data &amp; Parameter'!$E$18+'Data &amp; Parameter'!$E$19)*'Data &amp; Parameter'!$E$20*'Data &amp; Parameter'!$E$37*N2612</f>
        <v>0</v>
      </c>
      <c r="P2612">
        <f>ROUNDUP(IF(D2612&gt;$D$4,0,($D$4-D2612+1)/365),0)</f>
        <v>0</v>
      </c>
      <c r="Q2612">
        <f>ROUNDUP(IF(D2612&gt;$D$5,0,($D$5-D2612+1)/365),0)</f>
        <v>0</v>
      </c>
      <c r="R2612" s="28">
        <f>IF(OR(P2612=1,Q2612=1),IF(D2612+364&lt;=$D$5,(D2612+364-$D$4+1)/365,IF(D2612&gt;$D$4,($D$5-D2612+1)/365,$D$6/365)),0)</f>
        <v>0</v>
      </c>
      <c r="S2612" s="28">
        <f>'Data &amp; Parameter'!$E$16*'Data &amp; Parameter'!$E$17*('Data &amp; Parameter'!$E$18+'Data &amp; Parameter'!$E$19)*'Data &amp; Parameter'!$E$20*'Data &amp; Parameter'!$E$37*R2612</f>
        <v>0</v>
      </c>
      <c r="T2612" s="28">
        <f t="shared" si="40"/>
        <v>0</v>
      </c>
    </row>
    <row r="2613" spans="1:20" ht="15.75" customHeight="1" x14ac:dyDescent="0.35">
      <c r="A2613">
        <v>2606</v>
      </c>
      <c r="B2613" s="76">
        <v>44238.649375000001</v>
      </c>
      <c r="C2613" s="1" t="s">
        <v>8254</v>
      </c>
      <c r="D2613" s="76">
        <v>44238.651701388888</v>
      </c>
      <c r="E2613" s="1" t="s">
        <v>8255</v>
      </c>
      <c r="F2613" s="1" t="s">
        <v>8256</v>
      </c>
      <c r="G2613" s="1" t="s">
        <v>123</v>
      </c>
      <c r="H2613" s="1" t="s">
        <v>124</v>
      </c>
      <c r="I2613" s="1" t="s">
        <v>125</v>
      </c>
      <c r="J2613" s="1" t="s">
        <v>756</v>
      </c>
      <c r="K2613" s="1" t="s">
        <v>756</v>
      </c>
      <c r="L2613">
        <f>ROUNDUP(IF(B2613&gt;$D$4,0,($D$4-B2613+1)/365),0)</f>
        <v>0</v>
      </c>
      <c r="M2613">
        <f>ROUNDUP(IF(B2613&gt;$D$5,0,($D$5-B2613+1)/365),0)</f>
        <v>0</v>
      </c>
      <c r="N2613" s="28">
        <f>IF(OR(L2613=1,M2613=1),IF(B2613+364&lt;=$D$5,(B2613+364-$D$4+1)/365,IF(B2613&gt;$D$4,($D$5-B2613+1)/365,$D$6/365)),0)</f>
        <v>0</v>
      </c>
      <c r="O2613" s="28">
        <f>'Data &amp; Parameter'!$E$16*'Data &amp; Parameter'!$E$17*('Data &amp; Parameter'!$E$18+'Data &amp; Parameter'!$E$19)*'Data &amp; Parameter'!$E$20*'Data &amp; Parameter'!$E$37*N2613</f>
        <v>0</v>
      </c>
      <c r="P2613">
        <f>ROUNDUP(IF(D2613&gt;$D$4,0,($D$4-D2613+1)/365),0)</f>
        <v>0</v>
      </c>
      <c r="Q2613">
        <f>ROUNDUP(IF(D2613&gt;$D$5,0,($D$5-D2613+1)/365),0)</f>
        <v>0</v>
      </c>
      <c r="R2613" s="28">
        <f>IF(OR(P2613=1,Q2613=1),IF(D2613+364&lt;=$D$5,(D2613+364-$D$4+1)/365,IF(D2613&gt;$D$4,($D$5-D2613+1)/365,$D$6/365)),0)</f>
        <v>0</v>
      </c>
      <c r="S2613" s="28">
        <f>'Data &amp; Parameter'!$E$16*'Data &amp; Parameter'!$E$17*('Data &amp; Parameter'!$E$18+'Data &amp; Parameter'!$E$19)*'Data &amp; Parameter'!$E$20*'Data &amp; Parameter'!$E$37*R2613</f>
        <v>0</v>
      </c>
      <c r="T2613" s="28">
        <f t="shared" si="40"/>
        <v>0</v>
      </c>
    </row>
    <row r="2614" spans="1:20" ht="15.75" customHeight="1" x14ac:dyDescent="0.35">
      <c r="A2614">
        <v>2607</v>
      </c>
      <c r="B2614" s="76">
        <v>44238.650636574079</v>
      </c>
      <c r="C2614" s="1" t="s">
        <v>8257</v>
      </c>
      <c r="D2614" s="76">
        <v>44238.651736111111</v>
      </c>
      <c r="E2614" s="1" t="s">
        <v>8258</v>
      </c>
      <c r="F2614" s="1" t="s">
        <v>8259</v>
      </c>
      <c r="G2614" s="1" t="s">
        <v>123</v>
      </c>
      <c r="H2614" s="1" t="s">
        <v>729</v>
      </c>
      <c r="I2614" s="1" t="s">
        <v>125</v>
      </c>
      <c r="J2614" s="1" t="s">
        <v>656</v>
      </c>
      <c r="K2614" s="1" t="s">
        <v>656</v>
      </c>
      <c r="L2614">
        <f>ROUNDUP(IF(B2614&gt;$D$4,0,($D$4-B2614+1)/365),0)</f>
        <v>0</v>
      </c>
      <c r="M2614">
        <f>ROUNDUP(IF(B2614&gt;$D$5,0,($D$5-B2614+1)/365),0)</f>
        <v>0</v>
      </c>
      <c r="N2614" s="28">
        <f>IF(OR(L2614=1,M2614=1),IF(B2614+364&lt;=$D$5,(B2614+364-$D$4+1)/365,IF(B2614&gt;$D$4,($D$5-B2614+1)/365,$D$6/365)),0)</f>
        <v>0</v>
      </c>
      <c r="O2614" s="28">
        <f>'Data &amp; Parameter'!$E$16*'Data &amp; Parameter'!$E$17*('Data &amp; Parameter'!$E$18+'Data &amp; Parameter'!$E$19)*'Data &amp; Parameter'!$E$20*'Data &amp; Parameter'!$E$37*N2614</f>
        <v>0</v>
      </c>
      <c r="P2614">
        <f>ROUNDUP(IF(D2614&gt;$D$4,0,($D$4-D2614+1)/365),0)</f>
        <v>0</v>
      </c>
      <c r="Q2614">
        <f>ROUNDUP(IF(D2614&gt;$D$5,0,($D$5-D2614+1)/365),0)</f>
        <v>0</v>
      </c>
      <c r="R2614" s="28">
        <f>IF(OR(P2614=1,Q2614=1),IF(D2614+364&lt;=$D$5,(D2614+364-$D$4+1)/365,IF(D2614&gt;$D$4,($D$5-D2614+1)/365,$D$6/365)),0)</f>
        <v>0</v>
      </c>
      <c r="S2614" s="28">
        <f>'Data &amp; Parameter'!$E$16*'Data &amp; Parameter'!$E$17*('Data &amp; Parameter'!$E$18+'Data &amp; Parameter'!$E$19)*'Data &amp; Parameter'!$E$20*'Data &amp; Parameter'!$E$37*R2614</f>
        <v>0</v>
      </c>
      <c r="T2614" s="28">
        <f t="shared" si="40"/>
        <v>0</v>
      </c>
    </row>
    <row r="2615" spans="1:20" ht="15.75" customHeight="1" x14ac:dyDescent="0.35">
      <c r="A2615">
        <v>2608</v>
      </c>
      <c r="B2615" s="76">
        <v>44239.491956018523</v>
      </c>
      <c r="C2615" s="1" t="s">
        <v>8260</v>
      </c>
      <c r="D2615" s="76">
        <v>44246.492685185185</v>
      </c>
      <c r="E2615" s="1" t="s">
        <v>8261</v>
      </c>
      <c r="F2615" s="1" t="s">
        <v>8262</v>
      </c>
      <c r="G2615" s="1" t="s">
        <v>123</v>
      </c>
      <c r="H2615" s="1" t="s">
        <v>124</v>
      </c>
      <c r="I2615" s="1" t="s">
        <v>125</v>
      </c>
      <c r="J2615" s="1" t="s">
        <v>8263</v>
      </c>
      <c r="K2615" s="1" t="s">
        <v>8264</v>
      </c>
      <c r="L2615">
        <f>ROUNDUP(IF(B2615&gt;$D$4,0,($D$4-B2615+1)/365),0)</f>
        <v>0</v>
      </c>
      <c r="M2615">
        <f>ROUNDUP(IF(B2615&gt;$D$5,0,($D$5-B2615+1)/365),0)</f>
        <v>0</v>
      </c>
      <c r="N2615" s="28">
        <f>IF(OR(L2615=1,M2615=1),IF(B2615+364&lt;=$D$5,(B2615+364-$D$4+1)/365,IF(B2615&gt;$D$4,($D$5-B2615+1)/365,$D$6/365)),0)</f>
        <v>0</v>
      </c>
      <c r="O2615" s="28">
        <f>'Data &amp; Parameter'!$E$16*'Data &amp; Parameter'!$E$17*('Data &amp; Parameter'!$E$18+'Data &amp; Parameter'!$E$19)*'Data &amp; Parameter'!$E$20*'Data &amp; Parameter'!$E$37*N2615</f>
        <v>0</v>
      </c>
      <c r="P2615">
        <f>ROUNDUP(IF(D2615&gt;$D$4,0,($D$4-D2615+1)/365),0)</f>
        <v>0</v>
      </c>
      <c r="Q2615">
        <f>ROUNDUP(IF(D2615&gt;$D$5,0,($D$5-D2615+1)/365),0)</f>
        <v>0</v>
      </c>
      <c r="R2615" s="28">
        <f>IF(OR(P2615=1,Q2615=1),IF(D2615+364&lt;=$D$5,(D2615+364-$D$4+1)/365,IF(D2615&gt;$D$4,($D$5-D2615+1)/365,$D$6/365)),0)</f>
        <v>0</v>
      </c>
      <c r="S2615" s="28">
        <f>'Data &amp; Parameter'!$E$16*'Data &amp; Parameter'!$E$17*('Data &amp; Parameter'!$E$18+'Data &amp; Parameter'!$E$19)*'Data &amp; Parameter'!$E$20*'Data &amp; Parameter'!$E$37*R2615</f>
        <v>0</v>
      </c>
      <c r="T2615" s="28">
        <f t="shared" si="40"/>
        <v>0</v>
      </c>
    </row>
    <row r="2616" spans="1:20" ht="15.75" customHeight="1" x14ac:dyDescent="0.35">
      <c r="A2616">
        <v>2609</v>
      </c>
      <c r="B2616" s="76">
        <v>44240.309317129635</v>
      </c>
      <c r="C2616" s="1" t="s">
        <v>8265</v>
      </c>
      <c r="D2616" s="76">
        <v>44240.328078703707</v>
      </c>
      <c r="E2616" s="1" t="s">
        <v>8266</v>
      </c>
      <c r="F2616" s="1" t="s">
        <v>8267</v>
      </c>
      <c r="G2616" s="1" t="s">
        <v>123</v>
      </c>
      <c r="H2616" s="1" t="s">
        <v>124</v>
      </c>
      <c r="I2616" s="1" t="s">
        <v>125</v>
      </c>
      <c r="J2616" s="1" t="s">
        <v>7528</v>
      </c>
      <c r="K2616" s="1" t="s">
        <v>8268</v>
      </c>
      <c r="L2616">
        <f>ROUNDUP(IF(B2616&gt;$D$4,0,($D$4-B2616+1)/365),0)</f>
        <v>0</v>
      </c>
      <c r="M2616">
        <f>ROUNDUP(IF(B2616&gt;$D$5,0,($D$5-B2616+1)/365),0)</f>
        <v>0</v>
      </c>
      <c r="N2616" s="28">
        <f>IF(OR(L2616=1,M2616=1),IF(B2616+364&lt;=$D$5,(B2616+364-$D$4+1)/365,IF(B2616&gt;$D$4,($D$5-B2616+1)/365,$D$6/365)),0)</f>
        <v>0</v>
      </c>
      <c r="O2616" s="28">
        <f>'Data &amp; Parameter'!$E$16*'Data &amp; Parameter'!$E$17*('Data &amp; Parameter'!$E$18+'Data &amp; Parameter'!$E$19)*'Data &amp; Parameter'!$E$20*'Data &amp; Parameter'!$E$37*N2616</f>
        <v>0</v>
      </c>
      <c r="P2616">
        <f>ROUNDUP(IF(D2616&gt;$D$4,0,($D$4-D2616+1)/365),0)</f>
        <v>0</v>
      </c>
      <c r="Q2616">
        <f>ROUNDUP(IF(D2616&gt;$D$5,0,($D$5-D2616+1)/365),0)</f>
        <v>0</v>
      </c>
      <c r="R2616" s="28">
        <f>IF(OR(P2616=1,Q2616=1),IF(D2616+364&lt;=$D$5,(D2616+364-$D$4+1)/365,IF(D2616&gt;$D$4,($D$5-D2616+1)/365,$D$6/365)),0)</f>
        <v>0</v>
      </c>
      <c r="S2616" s="28">
        <f>'Data &amp; Parameter'!$E$16*'Data &amp; Parameter'!$E$17*('Data &amp; Parameter'!$E$18+'Data &amp; Parameter'!$E$19)*'Data &amp; Parameter'!$E$20*'Data &amp; Parameter'!$E$37*R2616</f>
        <v>0</v>
      </c>
      <c r="T2616" s="28">
        <f t="shared" si="40"/>
        <v>0</v>
      </c>
    </row>
    <row r="2617" spans="1:20" ht="15.75" customHeight="1" x14ac:dyDescent="0.35">
      <c r="A2617">
        <v>2610</v>
      </c>
      <c r="B2617" s="76">
        <v>44240.314537037033</v>
      </c>
      <c r="C2617" s="1" t="s">
        <v>8269</v>
      </c>
      <c r="D2617" s="76">
        <v>44240.316296296296</v>
      </c>
      <c r="E2617" s="1" t="s">
        <v>8270</v>
      </c>
      <c r="F2617" s="1" t="s">
        <v>8271</v>
      </c>
      <c r="G2617" s="1" t="s">
        <v>123</v>
      </c>
      <c r="H2617" s="1" t="s">
        <v>124</v>
      </c>
      <c r="I2617" s="1" t="s">
        <v>125</v>
      </c>
      <c r="J2617" s="1" t="s">
        <v>7528</v>
      </c>
      <c r="K2617" s="1" t="s">
        <v>8272</v>
      </c>
      <c r="L2617">
        <f>ROUNDUP(IF(B2617&gt;$D$4,0,($D$4-B2617+1)/365),0)</f>
        <v>0</v>
      </c>
      <c r="M2617">
        <f>ROUNDUP(IF(B2617&gt;$D$5,0,($D$5-B2617+1)/365),0)</f>
        <v>0</v>
      </c>
      <c r="N2617" s="28">
        <f>IF(OR(L2617=1,M2617=1),IF(B2617+364&lt;=$D$5,(B2617+364-$D$4+1)/365,IF(B2617&gt;$D$4,($D$5-B2617+1)/365,$D$6/365)),0)</f>
        <v>0</v>
      </c>
      <c r="O2617" s="28">
        <f>'Data &amp; Parameter'!$E$16*'Data &amp; Parameter'!$E$17*('Data &amp; Parameter'!$E$18+'Data &amp; Parameter'!$E$19)*'Data &amp; Parameter'!$E$20*'Data &amp; Parameter'!$E$37*N2617</f>
        <v>0</v>
      </c>
      <c r="P2617">
        <f>ROUNDUP(IF(D2617&gt;$D$4,0,($D$4-D2617+1)/365),0)</f>
        <v>0</v>
      </c>
      <c r="Q2617">
        <f>ROUNDUP(IF(D2617&gt;$D$5,0,($D$5-D2617+1)/365),0)</f>
        <v>0</v>
      </c>
      <c r="R2617" s="28">
        <f>IF(OR(P2617=1,Q2617=1),IF(D2617+364&lt;=$D$5,(D2617+364-$D$4+1)/365,IF(D2617&gt;$D$4,($D$5-D2617+1)/365,$D$6/365)),0)</f>
        <v>0</v>
      </c>
      <c r="S2617" s="28">
        <f>'Data &amp; Parameter'!$E$16*'Data &amp; Parameter'!$E$17*('Data &amp; Parameter'!$E$18+'Data &amp; Parameter'!$E$19)*'Data &amp; Parameter'!$E$20*'Data &amp; Parameter'!$E$37*R2617</f>
        <v>0</v>
      </c>
      <c r="T2617" s="28">
        <f t="shared" si="40"/>
        <v>0</v>
      </c>
    </row>
    <row r="2618" spans="1:20" ht="15.75" customHeight="1" x14ac:dyDescent="0.35">
      <c r="A2618">
        <v>2611</v>
      </c>
      <c r="B2618" s="76">
        <v>44240.317071759258</v>
      </c>
      <c r="C2618" s="1" t="s">
        <v>8273</v>
      </c>
      <c r="D2618" s="76">
        <v>44240.31832175926</v>
      </c>
      <c r="E2618" s="1" t="s">
        <v>8274</v>
      </c>
      <c r="F2618" s="1" t="s">
        <v>8275</v>
      </c>
      <c r="G2618" s="1" t="s">
        <v>123</v>
      </c>
      <c r="H2618" s="1" t="s">
        <v>124</v>
      </c>
      <c r="I2618" s="1" t="s">
        <v>125</v>
      </c>
      <c r="J2618" s="1" t="s">
        <v>7528</v>
      </c>
      <c r="K2618" s="1" t="s">
        <v>7813</v>
      </c>
      <c r="L2618">
        <f>ROUNDUP(IF(B2618&gt;$D$4,0,($D$4-B2618+1)/365),0)</f>
        <v>0</v>
      </c>
      <c r="M2618">
        <f>ROUNDUP(IF(B2618&gt;$D$5,0,($D$5-B2618+1)/365),0)</f>
        <v>0</v>
      </c>
      <c r="N2618" s="28">
        <f>IF(OR(L2618=1,M2618=1),IF(B2618+364&lt;=$D$5,(B2618+364-$D$4+1)/365,IF(B2618&gt;$D$4,($D$5-B2618+1)/365,$D$6/365)),0)</f>
        <v>0</v>
      </c>
      <c r="O2618" s="28">
        <f>'Data &amp; Parameter'!$E$16*'Data &amp; Parameter'!$E$17*('Data &amp; Parameter'!$E$18+'Data &amp; Parameter'!$E$19)*'Data &amp; Parameter'!$E$20*'Data &amp; Parameter'!$E$37*N2618</f>
        <v>0</v>
      </c>
      <c r="P2618">
        <f>ROUNDUP(IF(D2618&gt;$D$4,0,($D$4-D2618+1)/365),0)</f>
        <v>0</v>
      </c>
      <c r="Q2618">
        <f>ROUNDUP(IF(D2618&gt;$D$5,0,($D$5-D2618+1)/365),0)</f>
        <v>0</v>
      </c>
      <c r="R2618" s="28">
        <f>IF(OR(P2618=1,Q2618=1),IF(D2618+364&lt;=$D$5,(D2618+364-$D$4+1)/365,IF(D2618&gt;$D$4,($D$5-D2618+1)/365,$D$6/365)),0)</f>
        <v>0</v>
      </c>
      <c r="S2618" s="28">
        <f>'Data &amp; Parameter'!$E$16*'Data &amp; Parameter'!$E$17*('Data &amp; Parameter'!$E$18+'Data &amp; Parameter'!$E$19)*'Data &amp; Parameter'!$E$20*'Data &amp; Parameter'!$E$37*R2618</f>
        <v>0</v>
      </c>
      <c r="T2618" s="28">
        <f t="shared" si="40"/>
        <v>0</v>
      </c>
    </row>
    <row r="2619" spans="1:20" ht="15.75" customHeight="1" x14ac:dyDescent="0.35">
      <c r="A2619">
        <v>2612</v>
      </c>
      <c r="B2619" s="76">
        <v>44240.319108796291</v>
      </c>
      <c r="C2619" s="1" t="s">
        <v>8276</v>
      </c>
      <c r="D2619" s="76">
        <v>44240.319895833338</v>
      </c>
      <c r="E2619" s="1" t="s">
        <v>8277</v>
      </c>
      <c r="F2619" s="1" t="s">
        <v>8278</v>
      </c>
      <c r="G2619" s="1" t="s">
        <v>123</v>
      </c>
      <c r="H2619" s="1" t="s">
        <v>124</v>
      </c>
      <c r="I2619" s="1" t="s">
        <v>125</v>
      </c>
      <c r="J2619" s="1" t="s">
        <v>7528</v>
      </c>
      <c r="K2619" s="1" t="s">
        <v>8272</v>
      </c>
      <c r="L2619">
        <f>ROUNDUP(IF(B2619&gt;$D$4,0,($D$4-B2619+1)/365),0)</f>
        <v>0</v>
      </c>
      <c r="M2619">
        <f>ROUNDUP(IF(B2619&gt;$D$5,0,($D$5-B2619+1)/365),0)</f>
        <v>0</v>
      </c>
      <c r="N2619" s="28">
        <f>IF(OR(L2619=1,M2619=1),IF(B2619+364&lt;=$D$5,(B2619+364-$D$4+1)/365,IF(B2619&gt;$D$4,($D$5-B2619+1)/365,$D$6/365)),0)</f>
        <v>0</v>
      </c>
      <c r="O2619" s="28">
        <f>'Data &amp; Parameter'!$E$16*'Data &amp; Parameter'!$E$17*('Data &amp; Parameter'!$E$18+'Data &amp; Parameter'!$E$19)*'Data &amp; Parameter'!$E$20*'Data &amp; Parameter'!$E$37*N2619</f>
        <v>0</v>
      </c>
      <c r="P2619">
        <f>ROUNDUP(IF(D2619&gt;$D$4,0,($D$4-D2619+1)/365),0)</f>
        <v>0</v>
      </c>
      <c r="Q2619">
        <f>ROUNDUP(IF(D2619&gt;$D$5,0,($D$5-D2619+1)/365),0)</f>
        <v>0</v>
      </c>
      <c r="R2619" s="28">
        <f>IF(OR(P2619=1,Q2619=1),IF(D2619+364&lt;=$D$5,(D2619+364-$D$4+1)/365,IF(D2619&gt;$D$4,($D$5-D2619+1)/365,$D$6/365)),0)</f>
        <v>0</v>
      </c>
      <c r="S2619" s="28">
        <f>'Data &amp; Parameter'!$E$16*'Data &amp; Parameter'!$E$17*('Data &amp; Parameter'!$E$18+'Data &amp; Parameter'!$E$19)*'Data &amp; Parameter'!$E$20*'Data &amp; Parameter'!$E$37*R2619</f>
        <v>0</v>
      </c>
      <c r="T2619" s="28">
        <f t="shared" si="40"/>
        <v>0</v>
      </c>
    </row>
    <row r="2620" spans="1:20" ht="15.75" customHeight="1" x14ac:dyDescent="0.35">
      <c r="A2620">
        <v>2613</v>
      </c>
      <c r="B2620" s="76">
        <v>44240.322581018518</v>
      </c>
      <c r="C2620" s="1" t="s">
        <v>8279</v>
      </c>
      <c r="D2620" s="76">
        <v>44240.324050925927</v>
      </c>
      <c r="E2620" s="1" t="s">
        <v>8280</v>
      </c>
      <c r="F2620" s="1" t="s">
        <v>8281</v>
      </c>
      <c r="G2620" s="1" t="s">
        <v>123</v>
      </c>
      <c r="H2620" s="1" t="s">
        <v>124</v>
      </c>
      <c r="I2620" s="1" t="s">
        <v>125</v>
      </c>
      <c r="J2620" s="1" t="s">
        <v>7528</v>
      </c>
      <c r="K2620" s="1" t="s">
        <v>7813</v>
      </c>
      <c r="L2620">
        <f>ROUNDUP(IF(B2620&gt;$D$4,0,($D$4-B2620+1)/365),0)</f>
        <v>0</v>
      </c>
      <c r="M2620">
        <f>ROUNDUP(IF(B2620&gt;$D$5,0,($D$5-B2620+1)/365),0)</f>
        <v>0</v>
      </c>
      <c r="N2620" s="28">
        <f>IF(OR(L2620=1,M2620=1),IF(B2620+364&lt;=$D$5,(B2620+364-$D$4+1)/365,IF(B2620&gt;$D$4,($D$5-B2620+1)/365,$D$6/365)),0)</f>
        <v>0</v>
      </c>
      <c r="O2620" s="28">
        <f>'Data &amp; Parameter'!$E$16*'Data &amp; Parameter'!$E$17*('Data &amp; Parameter'!$E$18+'Data &amp; Parameter'!$E$19)*'Data &amp; Parameter'!$E$20*'Data &amp; Parameter'!$E$37*N2620</f>
        <v>0</v>
      </c>
      <c r="P2620">
        <f>ROUNDUP(IF(D2620&gt;$D$4,0,($D$4-D2620+1)/365),0)</f>
        <v>0</v>
      </c>
      <c r="Q2620">
        <f>ROUNDUP(IF(D2620&gt;$D$5,0,($D$5-D2620+1)/365),0)</f>
        <v>0</v>
      </c>
      <c r="R2620" s="28">
        <f>IF(OR(P2620=1,Q2620=1),IF(D2620+364&lt;=$D$5,(D2620+364-$D$4+1)/365,IF(D2620&gt;$D$4,($D$5-D2620+1)/365,$D$6/365)),0)</f>
        <v>0</v>
      </c>
      <c r="S2620" s="28">
        <f>'Data &amp; Parameter'!$E$16*'Data &amp; Parameter'!$E$17*('Data &amp; Parameter'!$E$18+'Data &amp; Parameter'!$E$19)*'Data &amp; Parameter'!$E$20*'Data &amp; Parameter'!$E$37*R2620</f>
        <v>0</v>
      </c>
      <c r="T2620" s="28">
        <f t="shared" si="40"/>
        <v>0</v>
      </c>
    </row>
    <row r="2621" spans="1:20" ht="15.75" customHeight="1" x14ac:dyDescent="0.35">
      <c r="A2621">
        <v>2614</v>
      </c>
      <c r="B2621" s="76">
        <v>44240.323564814811</v>
      </c>
      <c r="C2621" s="1" t="s">
        <v>8282</v>
      </c>
      <c r="D2621" s="76">
        <v>44240.324444444443</v>
      </c>
      <c r="E2621" s="1" t="s">
        <v>8283</v>
      </c>
      <c r="F2621" s="1" t="s">
        <v>8284</v>
      </c>
      <c r="G2621" s="1" t="s">
        <v>123</v>
      </c>
      <c r="H2621" s="1" t="s">
        <v>124</v>
      </c>
      <c r="I2621" s="1" t="s">
        <v>125</v>
      </c>
      <c r="J2621" s="1" t="s">
        <v>7528</v>
      </c>
      <c r="K2621" s="1" t="s">
        <v>8272</v>
      </c>
      <c r="L2621">
        <f>ROUNDUP(IF(B2621&gt;$D$4,0,($D$4-B2621+1)/365),0)</f>
        <v>0</v>
      </c>
      <c r="M2621">
        <f>ROUNDUP(IF(B2621&gt;$D$5,0,($D$5-B2621+1)/365),0)</f>
        <v>0</v>
      </c>
      <c r="N2621" s="28">
        <f>IF(OR(L2621=1,M2621=1),IF(B2621+364&lt;=$D$5,(B2621+364-$D$4+1)/365,IF(B2621&gt;$D$4,($D$5-B2621+1)/365,$D$6/365)),0)</f>
        <v>0</v>
      </c>
      <c r="O2621" s="28">
        <f>'Data &amp; Parameter'!$E$16*'Data &amp; Parameter'!$E$17*('Data &amp; Parameter'!$E$18+'Data &amp; Parameter'!$E$19)*'Data &amp; Parameter'!$E$20*'Data &amp; Parameter'!$E$37*N2621</f>
        <v>0</v>
      </c>
      <c r="P2621">
        <f>ROUNDUP(IF(D2621&gt;$D$4,0,($D$4-D2621+1)/365),0)</f>
        <v>0</v>
      </c>
      <c r="Q2621">
        <f>ROUNDUP(IF(D2621&gt;$D$5,0,($D$5-D2621+1)/365),0)</f>
        <v>0</v>
      </c>
      <c r="R2621" s="28">
        <f>IF(OR(P2621=1,Q2621=1),IF(D2621+364&lt;=$D$5,(D2621+364-$D$4+1)/365,IF(D2621&gt;$D$4,($D$5-D2621+1)/365,$D$6/365)),0)</f>
        <v>0</v>
      </c>
      <c r="S2621" s="28">
        <f>'Data &amp; Parameter'!$E$16*'Data &amp; Parameter'!$E$17*('Data &amp; Parameter'!$E$18+'Data &amp; Parameter'!$E$19)*'Data &amp; Parameter'!$E$20*'Data &amp; Parameter'!$E$37*R2621</f>
        <v>0</v>
      </c>
      <c r="T2621" s="28">
        <f t="shared" si="40"/>
        <v>0</v>
      </c>
    </row>
    <row r="2622" spans="1:20" ht="15.75" customHeight="1" x14ac:dyDescent="0.35">
      <c r="A2622">
        <v>2615</v>
      </c>
      <c r="B2622" s="76">
        <v>44240.326782407406</v>
      </c>
      <c r="C2622" s="1" t="s">
        <v>8285</v>
      </c>
      <c r="D2622" s="76">
        <v>44240.327569444446</v>
      </c>
      <c r="E2622" s="1" t="s">
        <v>8286</v>
      </c>
      <c r="F2622" s="1" t="s">
        <v>8287</v>
      </c>
      <c r="G2622" s="1" t="s">
        <v>123</v>
      </c>
      <c r="H2622" s="1" t="s">
        <v>124</v>
      </c>
      <c r="I2622" s="1" t="s">
        <v>125</v>
      </c>
      <c r="J2622" s="1" t="s">
        <v>7528</v>
      </c>
      <c r="K2622" s="1" t="s">
        <v>7813</v>
      </c>
      <c r="L2622">
        <f>ROUNDUP(IF(B2622&gt;$D$4,0,($D$4-B2622+1)/365),0)</f>
        <v>0</v>
      </c>
      <c r="M2622">
        <f>ROUNDUP(IF(B2622&gt;$D$5,0,($D$5-B2622+1)/365),0)</f>
        <v>0</v>
      </c>
      <c r="N2622" s="28">
        <f>IF(OR(L2622=1,M2622=1),IF(B2622+364&lt;=$D$5,(B2622+364-$D$4+1)/365,IF(B2622&gt;$D$4,($D$5-B2622+1)/365,$D$6/365)),0)</f>
        <v>0</v>
      </c>
      <c r="O2622" s="28">
        <f>'Data &amp; Parameter'!$E$16*'Data &amp; Parameter'!$E$17*('Data &amp; Parameter'!$E$18+'Data &amp; Parameter'!$E$19)*'Data &amp; Parameter'!$E$20*'Data &amp; Parameter'!$E$37*N2622</f>
        <v>0</v>
      </c>
      <c r="P2622">
        <f>ROUNDUP(IF(D2622&gt;$D$4,0,($D$4-D2622+1)/365),0)</f>
        <v>0</v>
      </c>
      <c r="Q2622">
        <f>ROUNDUP(IF(D2622&gt;$D$5,0,($D$5-D2622+1)/365),0)</f>
        <v>0</v>
      </c>
      <c r="R2622" s="28">
        <f>IF(OR(P2622=1,Q2622=1),IF(D2622+364&lt;=$D$5,(D2622+364-$D$4+1)/365,IF(D2622&gt;$D$4,($D$5-D2622+1)/365,$D$6/365)),0)</f>
        <v>0</v>
      </c>
      <c r="S2622" s="28">
        <f>'Data &amp; Parameter'!$E$16*'Data &amp; Parameter'!$E$17*('Data &amp; Parameter'!$E$18+'Data &amp; Parameter'!$E$19)*'Data &amp; Parameter'!$E$20*'Data &amp; Parameter'!$E$37*R2622</f>
        <v>0</v>
      </c>
      <c r="T2622" s="28">
        <f t="shared" si="40"/>
        <v>0</v>
      </c>
    </row>
    <row r="2623" spans="1:20" ht="15.75" customHeight="1" x14ac:dyDescent="0.35">
      <c r="A2623">
        <v>2616</v>
      </c>
      <c r="B2623" s="76">
        <v>44240.326979166668</v>
      </c>
      <c r="C2623" s="1" t="s">
        <v>8288</v>
      </c>
      <c r="D2623" s="76">
        <v>44240.327962962961</v>
      </c>
      <c r="E2623" s="1" t="s">
        <v>8289</v>
      </c>
      <c r="F2623" s="1" t="s">
        <v>8290</v>
      </c>
      <c r="G2623" s="1" t="s">
        <v>123</v>
      </c>
      <c r="H2623" s="1" t="s">
        <v>124</v>
      </c>
      <c r="I2623" s="1" t="s">
        <v>125</v>
      </c>
      <c r="J2623" s="1" t="s">
        <v>7528</v>
      </c>
      <c r="K2623" s="1" t="s">
        <v>8272</v>
      </c>
      <c r="L2623">
        <f>ROUNDUP(IF(B2623&gt;$D$4,0,($D$4-B2623+1)/365),0)</f>
        <v>0</v>
      </c>
      <c r="M2623">
        <f>ROUNDUP(IF(B2623&gt;$D$5,0,($D$5-B2623+1)/365),0)</f>
        <v>0</v>
      </c>
      <c r="N2623" s="28">
        <f>IF(OR(L2623=1,M2623=1),IF(B2623+364&lt;=$D$5,(B2623+364-$D$4+1)/365,IF(B2623&gt;$D$4,($D$5-B2623+1)/365,$D$6/365)),0)</f>
        <v>0</v>
      </c>
      <c r="O2623" s="28">
        <f>'Data &amp; Parameter'!$E$16*'Data &amp; Parameter'!$E$17*('Data &amp; Parameter'!$E$18+'Data &amp; Parameter'!$E$19)*'Data &amp; Parameter'!$E$20*'Data &amp; Parameter'!$E$37*N2623</f>
        <v>0</v>
      </c>
      <c r="P2623">
        <f>ROUNDUP(IF(D2623&gt;$D$4,0,($D$4-D2623+1)/365),0)</f>
        <v>0</v>
      </c>
      <c r="Q2623">
        <f>ROUNDUP(IF(D2623&gt;$D$5,0,($D$5-D2623+1)/365),0)</f>
        <v>0</v>
      </c>
      <c r="R2623" s="28">
        <f>IF(OR(P2623=1,Q2623=1),IF(D2623+364&lt;=$D$5,(D2623+364-$D$4+1)/365,IF(D2623&gt;$D$4,($D$5-D2623+1)/365,$D$6/365)),0)</f>
        <v>0</v>
      </c>
      <c r="S2623" s="28">
        <f>'Data &amp; Parameter'!$E$16*'Data &amp; Parameter'!$E$17*('Data &amp; Parameter'!$E$18+'Data &amp; Parameter'!$E$19)*'Data &amp; Parameter'!$E$20*'Data &amp; Parameter'!$E$37*R2623</f>
        <v>0</v>
      </c>
      <c r="T2623" s="28">
        <f t="shared" si="40"/>
        <v>0</v>
      </c>
    </row>
    <row r="2624" spans="1:20" ht="15.75" customHeight="1" x14ac:dyDescent="0.35">
      <c r="A2624">
        <v>2617</v>
      </c>
      <c r="B2624" s="76">
        <v>44240.330405092594</v>
      </c>
      <c r="C2624" s="1" t="s">
        <v>8291</v>
      </c>
      <c r="D2624" s="76">
        <v>44240.331342592588</v>
      </c>
      <c r="E2624" s="1" t="s">
        <v>8292</v>
      </c>
      <c r="F2624" s="1" t="s">
        <v>8293</v>
      </c>
      <c r="G2624" s="1" t="s">
        <v>123</v>
      </c>
      <c r="H2624" s="1" t="s">
        <v>124</v>
      </c>
      <c r="I2624" s="1" t="s">
        <v>125</v>
      </c>
      <c r="J2624" s="1" t="s">
        <v>7528</v>
      </c>
      <c r="K2624" s="1" t="s">
        <v>7633</v>
      </c>
      <c r="L2624">
        <f>ROUNDUP(IF(B2624&gt;$D$4,0,($D$4-B2624+1)/365),0)</f>
        <v>0</v>
      </c>
      <c r="M2624">
        <f>ROUNDUP(IF(B2624&gt;$D$5,0,($D$5-B2624+1)/365),0)</f>
        <v>0</v>
      </c>
      <c r="N2624" s="28">
        <f>IF(OR(L2624=1,M2624=1),IF(B2624+364&lt;=$D$5,(B2624+364-$D$4+1)/365,IF(B2624&gt;$D$4,($D$5-B2624+1)/365,$D$6/365)),0)</f>
        <v>0</v>
      </c>
      <c r="O2624" s="28">
        <f>'Data &amp; Parameter'!$E$16*'Data &amp; Parameter'!$E$17*('Data &amp; Parameter'!$E$18+'Data &amp; Parameter'!$E$19)*'Data &amp; Parameter'!$E$20*'Data &amp; Parameter'!$E$37*N2624</f>
        <v>0</v>
      </c>
      <c r="P2624">
        <f>ROUNDUP(IF(D2624&gt;$D$4,0,($D$4-D2624+1)/365),0)</f>
        <v>0</v>
      </c>
      <c r="Q2624">
        <f>ROUNDUP(IF(D2624&gt;$D$5,0,($D$5-D2624+1)/365),0)</f>
        <v>0</v>
      </c>
      <c r="R2624" s="28">
        <f>IF(OR(P2624=1,Q2624=1),IF(D2624+364&lt;=$D$5,(D2624+364-$D$4+1)/365,IF(D2624&gt;$D$4,($D$5-D2624+1)/365,$D$6/365)),0)</f>
        <v>0</v>
      </c>
      <c r="S2624" s="28">
        <f>'Data &amp; Parameter'!$E$16*'Data &amp; Parameter'!$E$17*('Data &amp; Parameter'!$E$18+'Data &amp; Parameter'!$E$19)*'Data &amp; Parameter'!$E$20*'Data &amp; Parameter'!$E$37*R2624</f>
        <v>0</v>
      </c>
      <c r="T2624" s="28">
        <f t="shared" si="40"/>
        <v>0</v>
      </c>
    </row>
    <row r="2625" spans="1:20" ht="15.75" customHeight="1" x14ac:dyDescent="0.35">
      <c r="A2625">
        <v>2618</v>
      </c>
      <c r="B2625" s="76">
        <v>44240.331273148149</v>
      </c>
      <c r="C2625" s="1" t="s">
        <v>8294</v>
      </c>
      <c r="D2625" s="76">
        <v>44240.332013888888</v>
      </c>
      <c r="E2625" s="1" t="s">
        <v>8295</v>
      </c>
      <c r="F2625" s="1" t="s">
        <v>8296</v>
      </c>
      <c r="G2625" s="1" t="s">
        <v>123</v>
      </c>
      <c r="H2625" s="1" t="s">
        <v>124</v>
      </c>
      <c r="I2625" s="1" t="s">
        <v>125</v>
      </c>
      <c r="J2625" s="1" t="s">
        <v>7528</v>
      </c>
      <c r="K2625" s="1" t="s">
        <v>8272</v>
      </c>
      <c r="L2625">
        <f>ROUNDUP(IF(B2625&gt;$D$4,0,($D$4-B2625+1)/365),0)</f>
        <v>0</v>
      </c>
      <c r="M2625">
        <f>ROUNDUP(IF(B2625&gt;$D$5,0,($D$5-B2625+1)/365),0)</f>
        <v>0</v>
      </c>
      <c r="N2625" s="28">
        <f>IF(OR(L2625=1,M2625=1),IF(B2625+364&lt;=$D$5,(B2625+364-$D$4+1)/365,IF(B2625&gt;$D$4,($D$5-B2625+1)/365,$D$6/365)),0)</f>
        <v>0</v>
      </c>
      <c r="O2625" s="28">
        <f>'Data &amp; Parameter'!$E$16*'Data &amp; Parameter'!$E$17*('Data &amp; Parameter'!$E$18+'Data &amp; Parameter'!$E$19)*'Data &amp; Parameter'!$E$20*'Data &amp; Parameter'!$E$37*N2625</f>
        <v>0</v>
      </c>
      <c r="P2625">
        <f>ROUNDUP(IF(D2625&gt;$D$4,0,($D$4-D2625+1)/365),0)</f>
        <v>0</v>
      </c>
      <c r="Q2625">
        <f>ROUNDUP(IF(D2625&gt;$D$5,0,($D$5-D2625+1)/365),0)</f>
        <v>0</v>
      </c>
      <c r="R2625" s="28">
        <f>IF(OR(P2625=1,Q2625=1),IF(D2625+364&lt;=$D$5,(D2625+364-$D$4+1)/365,IF(D2625&gt;$D$4,($D$5-D2625+1)/365,$D$6/365)),0)</f>
        <v>0</v>
      </c>
      <c r="S2625" s="28">
        <f>'Data &amp; Parameter'!$E$16*'Data &amp; Parameter'!$E$17*('Data &amp; Parameter'!$E$18+'Data &amp; Parameter'!$E$19)*'Data &amp; Parameter'!$E$20*'Data &amp; Parameter'!$E$37*R2625</f>
        <v>0</v>
      </c>
      <c r="T2625" s="28">
        <f t="shared" si="40"/>
        <v>0</v>
      </c>
    </row>
    <row r="2626" spans="1:20" ht="15.75" customHeight="1" x14ac:dyDescent="0.35">
      <c r="A2626">
        <v>2619</v>
      </c>
      <c r="B2626" s="76">
        <v>44240.331342592588</v>
      </c>
      <c r="C2626" s="1" t="s">
        <v>8297</v>
      </c>
      <c r="D2626" s="76">
        <v>44240.334085648152</v>
      </c>
      <c r="E2626" s="1" t="s">
        <v>8298</v>
      </c>
      <c r="F2626" s="1" t="s">
        <v>8299</v>
      </c>
      <c r="G2626" s="1" t="s">
        <v>123</v>
      </c>
      <c r="H2626" s="1" t="s">
        <v>124</v>
      </c>
      <c r="I2626" s="1" t="s">
        <v>125</v>
      </c>
      <c r="J2626" s="1" t="s">
        <v>7528</v>
      </c>
      <c r="K2626" s="1" t="s">
        <v>8235</v>
      </c>
      <c r="L2626">
        <f>ROUNDUP(IF(B2626&gt;$D$4,0,($D$4-B2626+1)/365),0)</f>
        <v>0</v>
      </c>
      <c r="M2626">
        <f>ROUNDUP(IF(B2626&gt;$D$5,0,($D$5-B2626+1)/365),0)</f>
        <v>0</v>
      </c>
      <c r="N2626" s="28">
        <f>IF(OR(L2626=1,M2626=1),IF(B2626+364&lt;=$D$5,(B2626+364-$D$4+1)/365,IF(B2626&gt;$D$4,($D$5-B2626+1)/365,$D$6/365)),0)</f>
        <v>0</v>
      </c>
      <c r="O2626" s="28">
        <f>'Data &amp; Parameter'!$E$16*'Data &amp; Parameter'!$E$17*('Data &amp; Parameter'!$E$18+'Data &amp; Parameter'!$E$19)*'Data &amp; Parameter'!$E$20*'Data &amp; Parameter'!$E$37*N2626</f>
        <v>0</v>
      </c>
      <c r="P2626">
        <f>ROUNDUP(IF(D2626&gt;$D$4,0,($D$4-D2626+1)/365),0)</f>
        <v>0</v>
      </c>
      <c r="Q2626">
        <f>ROUNDUP(IF(D2626&gt;$D$5,0,($D$5-D2626+1)/365),0)</f>
        <v>0</v>
      </c>
      <c r="R2626" s="28">
        <f>IF(OR(P2626=1,Q2626=1),IF(D2626+364&lt;=$D$5,(D2626+364-$D$4+1)/365,IF(D2626&gt;$D$4,($D$5-D2626+1)/365,$D$6/365)),0)</f>
        <v>0</v>
      </c>
      <c r="S2626" s="28">
        <f>'Data &amp; Parameter'!$E$16*'Data &amp; Parameter'!$E$17*('Data &amp; Parameter'!$E$18+'Data &amp; Parameter'!$E$19)*'Data &amp; Parameter'!$E$20*'Data &amp; Parameter'!$E$37*R2626</f>
        <v>0</v>
      </c>
      <c r="T2626" s="28">
        <f t="shared" si="40"/>
        <v>0</v>
      </c>
    </row>
    <row r="2627" spans="1:20" ht="15.75" customHeight="1" x14ac:dyDescent="0.35">
      <c r="A2627">
        <v>2620</v>
      </c>
      <c r="B2627" s="76">
        <v>44240.334432870368</v>
      </c>
      <c r="C2627" s="1" t="s">
        <v>8300</v>
      </c>
      <c r="D2627" s="76">
        <v>44240.337118055555</v>
      </c>
      <c r="E2627" s="1" t="s">
        <v>8301</v>
      </c>
      <c r="F2627" s="1" t="s">
        <v>8302</v>
      </c>
      <c r="G2627" s="1" t="s">
        <v>123</v>
      </c>
      <c r="H2627" s="1" t="s">
        <v>124</v>
      </c>
      <c r="I2627" s="1" t="s">
        <v>125</v>
      </c>
      <c r="J2627" s="1" t="s">
        <v>7528</v>
      </c>
      <c r="K2627" s="1" t="s">
        <v>7633</v>
      </c>
      <c r="L2627">
        <f>ROUNDUP(IF(B2627&gt;$D$4,0,($D$4-B2627+1)/365),0)</f>
        <v>0</v>
      </c>
      <c r="M2627">
        <f>ROUNDUP(IF(B2627&gt;$D$5,0,($D$5-B2627+1)/365),0)</f>
        <v>0</v>
      </c>
      <c r="N2627" s="28">
        <f>IF(OR(L2627=1,M2627=1),IF(B2627+364&lt;=$D$5,(B2627+364-$D$4+1)/365,IF(B2627&gt;$D$4,($D$5-B2627+1)/365,$D$6/365)),0)</f>
        <v>0</v>
      </c>
      <c r="O2627" s="28">
        <f>'Data &amp; Parameter'!$E$16*'Data &amp; Parameter'!$E$17*('Data &amp; Parameter'!$E$18+'Data &amp; Parameter'!$E$19)*'Data &amp; Parameter'!$E$20*'Data &amp; Parameter'!$E$37*N2627</f>
        <v>0</v>
      </c>
      <c r="P2627">
        <f>ROUNDUP(IF(D2627&gt;$D$4,0,($D$4-D2627+1)/365),0)</f>
        <v>0</v>
      </c>
      <c r="Q2627">
        <f>ROUNDUP(IF(D2627&gt;$D$5,0,($D$5-D2627+1)/365),0)</f>
        <v>0</v>
      </c>
      <c r="R2627" s="28">
        <f>IF(OR(P2627=1,Q2627=1),IF(D2627+364&lt;=$D$5,(D2627+364-$D$4+1)/365,IF(D2627&gt;$D$4,($D$5-D2627+1)/365,$D$6/365)),0)</f>
        <v>0</v>
      </c>
      <c r="S2627" s="28">
        <f>'Data &amp; Parameter'!$E$16*'Data &amp; Parameter'!$E$17*('Data &amp; Parameter'!$E$18+'Data &amp; Parameter'!$E$19)*'Data &amp; Parameter'!$E$20*'Data &amp; Parameter'!$E$37*R2627</f>
        <v>0</v>
      </c>
      <c r="T2627" s="28">
        <f t="shared" si="40"/>
        <v>0</v>
      </c>
    </row>
    <row r="2628" spans="1:20" ht="15.75" customHeight="1" x14ac:dyDescent="0.35">
      <c r="A2628">
        <v>2621</v>
      </c>
      <c r="B2628" s="76">
        <v>44240.334861111114</v>
      </c>
      <c r="C2628" s="1" t="s">
        <v>8303</v>
      </c>
      <c r="D2628" s="76">
        <v>44240.335509259261</v>
      </c>
      <c r="E2628" s="1" t="s">
        <v>8304</v>
      </c>
      <c r="F2628" s="1" t="s">
        <v>8305</v>
      </c>
      <c r="G2628" s="1" t="s">
        <v>123</v>
      </c>
      <c r="H2628" s="1" t="s">
        <v>124</v>
      </c>
      <c r="I2628" s="1" t="s">
        <v>125</v>
      </c>
      <c r="J2628" s="1" t="s">
        <v>7528</v>
      </c>
      <c r="K2628" s="1" t="s">
        <v>8272</v>
      </c>
      <c r="L2628">
        <f>ROUNDUP(IF(B2628&gt;$D$4,0,($D$4-B2628+1)/365),0)</f>
        <v>0</v>
      </c>
      <c r="M2628">
        <f>ROUNDUP(IF(B2628&gt;$D$5,0,($D$5-B2628+1)/365),0)</f>
        <v>0</v>
      </c>
      <c r="N2628" s="28">
        <f>IF(OR(L2628=1,M2628=1),IF(B2628+364&lt;=$D$5,(B2628+364-$D$4+1)/365,IF(B2628&gt;$D$4,($D$5-B2628+1)/365,$D$6/365)),0)</f>
        <v>0</v>
      </c>
      <c r="O2628" s="28">
        <f>'Data &amp; Parameter'!$E$16*'Data &amp; Parameter'!$E$17*('Data &amp; Parameter'!$E$18+'Data &amp; Parameter'!$E$19)*'Data &amp; Parameter'!$E$20*'Data &amp; Parameter'!$E$37*N2628</f>
        <v>0</v>
      </c>
      <c r="P2628">
        <f>ROUNDUP(IF(D2628&gt;$D$4,0,($D$4-D2628+1)/365),0)</f>
        <v>0</v>
      </c>
      <c r="Q2628">
        <f>ROUNDUP(IF(D2628&gt;$D$5,0,($D$5-D2628+1)/365),0)</f>
        <v>0</v>
      </c>
      <c r="R2628" s="28">
        <f>IF(OR(P2628=1,Q2628=1),IF(D2628+364&lt;=$D$5,(D2628+364-$D$4+1)/365,IF(D2628&gt;$D$4,($D$5-D2628+1)/365,$D$6/365)),0)</f>
        <v>0</v>
      </c>
      <c r="S2628" s="28">
        <f>'Data &amp; Parameter'!$E$16*'Data &amp; Parameter'!$E$17*('Data &amp; Parameter'!$E$18+'Data &amp; Parameter'!$E$19)*'Data &amp; Parameter'!$E$20*'Data &amp; Parameter'!$E$37*R2628</f>
        <v>0</v>
      </c>
      <c r="T2628" s="28">
        <f t="shared" si="40"/>
        <v>0</v>
      </c>
    </row>
    <row r="2629" spans="1:20" ht="15.75" customHeight="1" x14ac:dyDescent="0.35">
      <c r="A2629">
        <v>2622</v>
      </c>
      <c r="B2629" s="76">
        <v>44240.337337962963</v>
      </c>
      <c r="C2629" s="1" t="s">
        <v>8306</v>
      </c>
      <c r="D2629" s="76">
        <v>44240.337812500002</v>
      </c>
      <c r="E2629" s="1" t="s">
        <v>8307</v>
      </c>
      <c r="F2629" s="1" t="s">
        <v>8308</v>
      </c>
      <c r="G2629" s="1" t="s">
        <v>123</v>
      </c>
      <c r="H2629" s="1" t="s">
        <v>124</v>
      </c>
      <c r="I2629" s="1" t="s">
        <v>125</v>
      </c>
      <c r="J2629" s="1" t="s">
        <v>7528</v>
      </c>
      <c r="K2629" s="1" t="s">
        <v>8235</v>
      </c>
      <c r="L2629">
        <f>ROUNDUP(IF(B2629&gt;$D$4,0,($D$4-B2629+1)/365),0)</f>
        <v>0</v>
      </c>
      <c r="M2629">
        <f>ROUNDUP(IF(B2629&gt;$D$5,0,($D$5-B2629+1)/365),0)</f>
        <v>0</v>
      </c>
      <c r="N2629" s="28">
        <f>IF(OR(L2629=1,M2629=1),IF(B2629+364&lt;=$D$5,(B2629+364-$D$4+1)/365,IF(B2629&gt;$D$4,($D$5-B2629+1)/365,$D$6/365)),0)</f>
        <v>0</v>
      </c>
      <c r="O2629" s="28">
        <f>'Data &amp; Parameter'!$E$16*'Data &amp; Parameter'!$E$17*('Data &amp; Parameter'!$E$18+'Data &amp; Parameter'!$E$19)*'Data &amp; Parameter'!$E$20*'Data &amp; Parameter'!$E$37*N2629</f>
        <v>0</v>
      </c>
      <c r="P2629">
        <f>ROUNDUP(IF(D2629&gt;$D$4,0,($D$4-D2629+1)/365),0)</f>
        <v>0</v>
      </c>
      <c r="Q2629">
        <f>ROUNDUP(IF(D2629&gt;$D$5,0,($D$5-D2629+1)/365),0)</f>
        <v>0</v>
      </c>
      <c r="R2629" s="28">
        <f>IF(OR(P2629=1,Q2629=1),IF(D2629+364&lt;=$D$5,(D2629+364-$D$4+1)/365,IF(D2629&gt;$D$4,($D$5-D2629+1)/365,$D$6/365)),0)</f>
        <v>0</v>
      </c>
      <c r="S2629" s="28">
        <f>'Data &amp; Parameter'!$E$16*'Data &amp; Parameter'!$E$17*('Data &amp; Parameter'!$E$18+'Data &amp; Parameter'!$E$19)*'Data &amp; Parameter'!$E$20*'Data &amp; Parameter'!$E$37*R2629</f>
        <v>0</v>
      </c>
      <c r="T2629" s="28">
        <f t="shared" si="40"/>
        <v>0</v>
      </c>
    </row>
    <row r="2630" spans="1:20" ht="15.75" customHeight="1" x14ac:dyDescent="0.35">
      <c r="A2630">
        <v>2623</v>
      </c>
      <c r="B2630" s="76">
        <v>44240.337384259255</v>
      </c>
      <c r="C2630" s="1" t="s">
        <v>8309</v>
      </c>
      <c r="D2630" s="76">
        <v>44240.338333333333</v>
      </c>
      <c r="E2630" s="1" t="s">
        <v>8310</v>
      </c>
      <c r="F2630" s="1" t="s">
        <v>8311</v>
      </c>
      <c r="G2630" s="1" t="s">
        <v>123</v>
      </c>
      <c r="H2630" s="1" t="s">
        <v>124</v>
      </c>
      <c r="I2630" s="1" t="s">
        <v>125</v>
      </c>
      <c r="J2630" s="1" t="s">
        <v>7528</v>
      </c>
      <c r="K2630" s="1" t="s">
        <v>8272</v>
      </c>
      <c r="L2630">
        <f>ROUNDUP(IF(B2630&gt;$D$4,0,($D$4-B2630+1)/365),0)</f>
        <v>0</v>
      </c>
      <c r="M2630">
        <f>ROUNDUP(IF(B2630&gt;$D$5,0,($D$5-B2630+1)/365),0)</f>
        <v>0</v>
      </c>
      <c r="N2630" s="28">
        <f>IF(OR(L2630=1,M2630=1),IF(B2630+364&lt;=$D$5,(B2630+364-$D$4+1)/365,IF(B2630&gt;$D$4,($D$5-B2630+1)/365,$D$6/365)),0)</f>
        <v>0</v>
      </c>
      <c r="O2630" s="28">
        <f>'Data &amp; Parameter'!$E$16*'Data &amp; Parameter'!$E$17*('Data &amp; Parameter'!$E$18+'Data &amp; Parameter'!$E$19)*'Data &amp; Parameter'!$E$20*'Data &amp; Parameter'!$E$37*N2630</f>
        <v>0</v>
      </c>
      <c r="P2630">
        <f>ROUNDUP(IF(D2630&gt;$D$4,0,($D$4-D2630+1)/365),0)</f>
        <v>0</v>
      </c>
      <c r="Q2630">
        <f>ROUNDUP(IF(D2630&gt;$D$5,0,($D$5-D2630+1)/365),0)</f>
        <v>0</v>
      </c>
      <c r="R2630" s="28">
        <f>IF(OR(P2630=1,Q2630=1),IF(D2630+364&lt;=$D$5,(D2630+364-$D$4+1)/365,IF(D2630&gt;$D$4,($D$5-D2630+1)/365,$D$6/365)),0)</f>
        <v>0</v>
      </c>
      <c r="S2630" s="28">
        <f>'Data &amp; Parameter'!$E$16*'Data &amp; Parameter'!$E$17*('Data &amp; Parameter'!$E$18+'Data &amp; Parameter'!$E$19)*'Data &amp; Parameter'!$E$20*'Data &amp; Parameter'!$E$37*R2630</f>
        <v>0</v>
      </c>
      <c r="T2630" s="28">
        <f t="shared" si="40"/>
        <v>0</v>
      </c>
    </row>
    <row r="2631" spans="1:20" ht="15.75" customHeight="1" x14ac:dyDescent="0.35">
      <c r="A2631">
        <v>2624</v>
      </c>
      <c r="B2631" s="76">
        <v>44240.340381944443</v>
      </c>
      <c r="C2631" s="1" t="s">
        <v>8312</v>
      </c>
      <c r="D2631" s="76">
        <v>44240.341516203705</v>
      </c>
      <c r="E2631" s="1" t="s">
        <v>8313</v>
      </c>
      <c r="F2631" s="1" t="s">
        <v>8314</v>
      </c>
      <c r="G2631" s="1" t="s">
        <v>123</v>
      </c>
      <c r="H2631" s="1" t="s">
        <v>124</v>
      </c>
      <c r="I2631" s="1" t="s">
        <v>125</v>
      </c>
      <c r="J2631" s="1" t="s">
        <v>7528</v>
      </c>
      <c r="K2631" s="1" t="s">
        <v>8315</v>
      </c>
      <c r="L2631">
        <f>ROUNDUP(IF(B2631&gt;$D$4,0,($D$4-B2631+1)/365),0)</f>
        <v>0</v>
      </c>
      <c r="M2631">
        <f>ROUNDUP(IF(B2631&gt;$D$5,0,($D$5-B2631+1)/365),0)</f>
        <v>0</v>
      </c>
      <c r="N2631" s="28">
        <f>IF(OR(L2631=1,M2631=1),IF(B2631+364&lt;=$D$5,(B2631+364-$D$4+1)/365,IF(B2631&gt;$D$4,($D$5-B2631+1)/365,$D$6/365)),0)</f>
        <v>0</v>
      </c>
      <c r="O2631" s="28">
        <f>'Data &amp; Parameter'!$E$16*'Data &amp; Parameter'!$E$17*('Data &amp; Parameter'!$E$18+'Data &amp; Parameter'!$E$19)*'Data &amp; Parameter'!$E$20*'Data &amp; Parameter'!$E$37*N2631</f>
        <v>0</v>
      </c>
      <c r="P2631">
        <f>ROUNDUP(IF(D2631&gt;$D$4,0,($D$4-D2631+1)/365),0)</f>
        <v>0</v>
      </c>
      <c r="Q2631">
        <f>ROUNDUP(IF(D2631&gt;$D$5,0,($D$5-D2631+1)/365),0)</f>
        <v>0</v>
      </c>
      <c r="R2631" s="28">
        <f>IF(OR(P2631=1,Q2631=1),IF(D2631+364&lt;=$D$5,(D2631+364-$D$4+1)/365,IF(D2631&gt;$D$4,($D$5-D2631+1)/365,$D$6/365)),0)</f>
        <v>0</v>
      </c>
      <c r="S2631" s="28">
        <f>'Data &amp; Parameter'!$E$16*'Data &amp; Parameter'!$E$17*('Data &amp; Parameter'!$E$18+'Data &amp; Parameter'!$E$19)*'Data &amp; Parameter'!$E$20*'Data &amp; Parameter'!$E$37*R2631</f>
        <v>0</v>
      </c>
      <c r="T2631" s="28">
        <f t="shared" si="40"/>
        <v>0</v>
      </c>
    </row>
    <row r="2632" spans="1:20" ht="15.75" customHeight="1" x14ac:dyDescent="0.35">
      <c r="A2632">
        <v>2625</v>
      </c>
      <c r="B2632" s="76">
        <v>44240.340682870374</v>
      </c>
      <c r="C2632" s="1" t="s">
        <v>8316</v>
      </c>
      <c r="D2632" s="76">
        <v>44240.341423611113</v>
      </c>
      <c r="E2632" s="1" t="s">
        <v>8317</v>
      </c>
      <c r="F2632" s="1" t="s">
        <v>8318</v>
      </c>
      <c r="G2632" s="1" t="s">
        <v>123</v>
      </c>
      <c r="H2632" s="1" t="s">
        <v>124</v>
      </c>
      <c r="I2632" s="1" t="s">
        <v>125</v>
      </c>
      <c r="J2632" s="1" t="s">
        <v>7528</v>
      </c>
      <c r="K2632" s="1" t="s">
        <v>8235</v>
      </c>
      <c r="L2632">
        <f>ROUNDUP(IF(B2632&gt;$D$4,0,($D$4-B2632+1)/365),0)</f>
        <v>0</v>
      </c>
      <c r="M2632">
        <f>ROUNDUP(IF(B2632&gt;$D$5,0,($D$5-B2632+1)/365),0)</f>
        <v>0</v>
      </c>
      <c r="N2632" s="28">
        <f>IF(OR(L2632=1,M2632=1),IF(B2632+364&lt;=$D$5,(B2632+364-$D$4+1)/365,IF(B2632&gt;$D$4,($D$5-B2632+1)/365,$D$6/365)),0)</f>
        <v>0</v>
      </c>
      <c r="O2632" s="28">
        <f>'Data &amp; Parameter'!$E$16*'Data &amp; Parameter'!$E$17*('Data &amp; Parameter'!$E$18+'Data &amp; Parameter'!$E$19)*'Data &amp; Parameter'!$E$20*'Data &amp; Parameter'!$E$37*N2632</f>
        <v>0</v>
      </c>
      <c r="P2632">
        <f>ROUNDUP(IF(D2632&gt;$D$4,0,($D$4-D2632+1)/365),0)</f>
        <v>0</v>
      </c>
      <c r="Q2632">
        <f>ROUNDUP(IF(D2632&gt;$D$5,0,($D$5-D2632+1)/365),0)</f>
        <v>0</v>
      </c>
      <c r="R2632" s="28">
        <f>IF(OR(P2632=1,Q2632=1),IF(D2632+364&lt;=$D$5,(D2632+364-$D$4+1)/365,IF(D2632&gt;$D$4,($D$5-D2632+1)/365,$D$6/365)),0)</f>
        <v>0</v>
      </c>
      <c r="S2632" s="28">
        <f>'Data &amp; Parameter'!$E$16*'Data &amp; Parameter'!$E$17*('Data &amp; Parameter'!$E$18+'Data &amp; Parameter'!$E$19)*'Data &amp; Parameter'!$E$20*'Data &amp; Parameter'!$E$37*R2632</f>
        <v>0</v>
      </c>
      <c r="T2632" s="28">
        <f t="shared" si="40"/>
        <v>0</v>
      </c>
    </row>
    <row r="2633" spans="1:20" ht="15.75" customHeight="1" x14ac:dyDescent="0.35">
      <c r="A2633">
        <v>2626</v>
      </c>
      <c r="B2633" s="76">
        <v>44240.341261574074</v>
      </c>
      <c r="C2633" s="1" t="s">
        <v>8319</v>
      </c>
      <c r="D2633" s="76">
        <v>44240.341898148152</v>
      </c>
      <c r="E2633" s="1" t="s">
        <v>8320</v>
      </c>
      <c r="F2633" s="1" t="s">
        <v>8321</v>
      </c>
      <c r="G2633" s="1" t="s">
        <v>123</v>
      </c>
      <c r="H2633" s="1" t="s">
        <v>124</v>
      </c>
      <c r="I2633" s="1" t="s">
        <v>125</v>
      </c>
      <c r="J2633" s="1" t="s">
        <v>7528</v>
      </c>
      <c r="K2633" s="1" t="s">
        <v>8272</v>
      </c>
      <c r="L2633">
        <f>ROUNDUP(IF(B2633&gt;$D$4,0,($D$4-B2633+1)/365),0)</f>
        <v>0</v>
      </c>
      <c r="M2633">
        <f>ROUNDUP(IF(B2633&gt;$D$5,0,($D$5-B2633+1)/365),0)</f>
        <v>0</v>
      </c>
      <c r="N2633" s="28">
        <f>IF(OR(L2633=1,M2633=1),IF(B2633+364&lt;=$D$5,(B2633+364-$D$4+1)/365,IF(B2633&gt;$D$4,($D$5-B2633+1)/365,$D$6/365)),0)</f>
        <v>0</v>
      </c>
      <c r="O2633" s="28">
        <f>'Data &amp; Parameter'!$E$16*'Data &amp; Parameter'!$E$17*('Data &amp; Parameter'!$E$18+'Data &amp; Parameter'!$E$19)*'Data &amp; Parameter'!$E$20*'Data &amp; Parameter'!$E$37*N2633</f>
        <v>0</v>
      </c>
      <c r="P2633">
        <f>ROUNDUP(IF(D2633&gt;$D$4,0,($D$4-D2633+1)/365),0)</f>
        <v>0</v>
      </c>
      <c r="Q2633">
        <f>ROUNDUP(IF(D2633&gt;$D$5,0,($D$5-D2633+1)/365),0)</f>
        <v>0</v>
      </c>
      <c r="R2633" s="28">
        <f>IF(OR(P2633=1,Q2633=1),IF(D2633+364&lt;=$D$5,(D2633+364-$D$4+1)/365,IF(D2633&gt;$D$4,($D$5-D2633+1)/365,$D$6/365)),0)</f>
        <v>0</v>
      </c>
      <c r="S2633" s="28">
        <f>'Data &amp; Parameter'!$E$16*'Data &amp; Parameter'!$E$17*('Data &amp; Parameter'!$E$18+'Data &amp; Parameter'!$E$19)*'Data &amp; Parameter'!$E$20*'Data &amp; Parameter'!$E$37*R2633</f>
        <v>0</v>
      </c>
      <c r="T2633" s="28">
        <f t="shared" ref="T2633:T2696" si="41">O2633+S2633</f>
        <v>0</v>
      </c>
    </row>
    <row r="2634" spans="1:20" ht="15.75" customHeight="1" x14ac:dyDescent="0.35">
      <c r="A2634">
        <v>2627</v>
      </c>
      <c r="B2634" s="76">
        <v>44240.343576388885</v>
      </c>
      <c r="C2634" s="1" t="s">
        <v>8322</v>
      </c>
      <c r="D2634" s="76">
        <v>44240.344282407408</v>
      </c>
      <c r="E2634" s="1" t="s">
        <v>8323</v>
      </c>
      <c r="F2634" s="1" t="s">
        <v>8324</v>
      </c>
      <c r="G2634" s="1" t="s">
        <v>123</v>
      </c>
      <c r="H2634" s="1" t="s">
        <v>124</v>
      </c>
      <c r="I2634" s="1" t="s">
        <v>125</v>
      </c>
      <c r="J2634" s="1" t="s">
        <v>7528</v>
      </c>
      <c r="K2634" s="1" t="s">
        <v>8235</v>
      </c>
      <c r="L2634">
        <f>ROUNDUP(IF(B2634&gt;$D$4,0,($D$4-B2634+1)/365),0)</f>
        <v>0</v>
      </c>
      <c r="M2634">
        <f>ROUNDUP(IF(B2634&gt;$D$5,0,($D$5-B2634+1)/365),0)</f>
        <v>0</v>
      </c>
      <c r="N2634" s="28">
        <f>IF(OR(L2634=1,M2634=1),IF(B2634+364&lt;=$D$5,(B2634+364-$D$4+1)/365,IF(B2634&gt;$D$4,($D$5-B2634+1)/365,$D$6/365)),0)</f>
        <v>0</v>
      </c>
      <c r="O2634" s="28">
        <f>'Data &amp; Parameter'!$E$16*'Data &amp; Parameter'!$E$17*('Data &amp; Parameter'!$E$18+'Data &amp; Parameter'!$E$19)*'Data &amp; Parameter'!$E$20*'Data &amp; Parameter'!$E$37*N2634</f>
        <v>0</v>
      </c>
      <c r="P2634">
        <f>ROUNDUP(IF(D2634&gt;$D$4,0,($D$4-D2634+1)/365),0)</f>
        <v>0</v>
      </c>
      <c r="Q2634">
        <f>ROUNDUP(IF(D2634&gt;$D$5,0,($D$5-D2634+1)/365),0)</f>
        <v>0</v>
      </c>
      <c r="R2634" s="28">
        <f>IF(OR(P2634=1,Q2634=1),IF(D2634+364&lt;=$D$5,(D2634+364-$D$4+1)/365,IF(D2634&gt;$D$4,($D$5-D2634+1)/365,$D$6/365)),0)</f>
        <v>0</v>
      </c>
      <c r="S2634" s="28">
        <f>'Data &amp; Parameter'!$E$16*'Data &amp; Parameter'!$E$17*('Data &amp; Parameter'!$E$18+'Data &amp; Parameter'!$E$19)*'Data &amp; Parameter'!$E$20*'Data &amp; Parameter'!$E$37*R2634</f>
        <v>0</v>
      </c>
      <c r="T2634" s="28">
        <f t="shared" si="41"/>
        <v>0</v>
      </c>
    </row>
    <row r="2635" spans="1:20" ht="15.75" customHeight="1" x14ac:dyDescent="0.35">
      <c r="A2635">
        <v>2628</v>
      </c>
      <c r="B2635" s="76">
        <v>44240.343981481477</v>
      </c>
      <c r="C2635" s="1" t="s">
        <v>8325</v>
      </c>
      <c r="D2635" s="76">
        <v>44240.345497685186</v>
      </c>
      <c r="E2635" s="1" t="s">
        <v>8326</v>
      </c>
      <c r="F2635" s="1" t="s">
        <v>8327</v>
      </c>
      <c r="G2635" s="1" t="s">
        <v>123</v>
      </c>
      <c r="H2635" s="1" t="s">
        <v>124</v>
      </c>
      <c r="I2635" s="1" t="s">
        <v>125</v>
      </c>
      <c r="J2635" s="1" t="s">
        <v>7528</v>
      </c>
      <c r="K2635" s="1" t="s">
        <v>8315</v>
      </c>
      <c r="L2635">
        <f>ROUNDUP(IF(B2635&gt;$D$4,0,($D$4-B2635+1)/365),0)</f>
        <v>0</v>
      </c>
      <c r="M2635">
        <f>ROUNDUP(IF(B2635&gt;$D$5,0,($D$5-B2635+1)/365),0)</f>
        <v>0</v>
      </c>
      <c r="N2635" s="28">
        <f>IF(OR(L2635=1,M2635=1),IF(B2635+364&lt;=$D$5,(B2635+364-$D$4+1)/365,IF(B2635&gt;$D$4,($D$5-B2635+1)/365,$D$6/365)),0)</f>
        <v>0</v>
      </c>
      <c r="O2635" s="28">
        <f>'Data &amp; Parameter'!$E$16*'Data &amp; Parameter'!$E$17*('Data &amp; Parameter'!$E$18+'Data &amp; Parameter'!$E$19)*'Data &amp; Parameter'!$E$20*'Data &amp; Parameter'!$E$37*N2635</f>
        <v>0</v>
      </c>
      <c r="P2635">
        <f>ROUNDUP(IF(D2635&gt;$D$4,0,($D$4-D2635+1)/365),0)</f>
        <v>0</v>
      </c>
      <c r="Q2635">
        <f>ROUNDUP(IF(D2635&gt;$D$5,0,($D$5-D2635+1)/365),0)</f>
        <v>0</v>
      </c>
      <c r="R2635" s="28">
        <f>IF(OR(P2635=1,Q2635=1),IF(D2635+364&lt;=$D$5,(D2635+364-$D$4+1)/365,IF(D2635&gt;$D$4,($D$5-D2635+1)/365,$D$6/365)),0)</f>
        <v>0</v>
      </c>
      <c r="S2635" s="28">
        <f>'Data &amp; Parameter'!$E$16*'Data &amp; Parameter'!$E$17*('Data &amp; Parameter'!$E$18+'Data &amp; Parameter'!$E$19)*'Data &amp; Parameter'!$E$20*'Data &amp; Parameter'!$E$37*R2635</f>
        <v>0</v>
      </c>
      <c r="T2635" s="28">
        <f t="shared" si="41"/>
        <v>0</v>
      </c>
    </row>
    <row r="2636" spans="1:20" ht="15.75" customHeight="1" x14ac:dyDescent="0.35">
      <c r="A2636">
        <v>2629</v>
      </c>
      <c r="B2636" s="76">
        <v>44240.34538194444</v>
      </c>
      <c r="C2636" s="1" t="s">
        <v>8328</v>
      </c>
      <c r="D2636" s="76">
        <v>44240.345925925925</v>
      </c>
      <c r="E2636" s="1" t="s">
        <v>8329</v>
      </c>
      <c r="F2636" s="1" t="s">
        <v>8330</v>
      </c>
      <c r="G2636" s="1" t="s">
        <v>123</v>
      </c>
      <c r="H2636" s="1" t="s">
        <v>124</v>
      </c>
      <c r="I2636" s="1" t="s">
        <v>125</v>
      </c>
      <c r="J2636" s="1" t="s">
        <v>7528</v>
      </c>
      <c r="K2636" s="1" t="s">
        <v>8272</v>
      </c>
      <c r="L2636">
        <f>ROUNDUP(IF(B2636&gt;$D$4,0,($D$4-B2636+1)/365),0)</f>
        <v>0</v>
      </c>
      <c r="M2636">
        <f>ROUNDUP(IF(B2636&gt;$D$5,0,($D$5-B2636+1)/365),0)</f>
        <v>0</v>
      </c>
      <c r="N2636" s="28">
        <f>IF(OR(L2636=1,M2636=1),IF(B2636+364&lt;=$D$5,(B2636+364-$D$4+1)/365,IF(B2636&gt;$D$4,($D$5-B2636+1)/365,$D$6/365)),0)</f>
        <v>0</v>
      </c>
      <c r="O2636" s="28">
        <f>'Data &amp; Parameter'!$E$16*'Data &amp; Parameter'!$E$17*('Data &amp; Parameter'!$E$18+'Data &amp; Parameter'!$E$19)*'Data &amp; Parameter'!$E$20*'Data &amp; Parameter'!$E$37*N2636</f>
        <v>0</v>
      </c>
      <c r="P2636">
        <f>ROUNDUP(IF(D2636&gt;$D$4,0,($D$4-D2636+1)/365),0)</f>
        <v>0</v>
      </c>
      <c r="Q2636">
        <f>ROUNDUP(IF(D2636&gt;$D$5,0,($D$5-D2636+1)/365),0)</f>
        <v>0</v>
      </c>
      <c r="R2636" s="28">
        <f>IF(OR(P2636=1,Q2636=1),IF(D2636+364&lt;=$D$5,(D2636+364-$D$4+1)/365,IF(D2636&gt;$D$4,($D$5-D2636+1)/365,$D$6/365)),0)</f>
        <v>0</v>
      </c>
      <c r="S2636" s="28">
        <f>'Data &amp; Parameter'!$E$16*'Data &amp; Parameter'!$E$17*('Data &amp; Parameter'!$E$18+'Data &amp; Parameter'!$E$19)*'Data &amp; Parameter'!$E$20*'Data &amp; Parameter'!$E$37*R2636</f>
        <v>0</v>
      </c>
      <c r="T2636" s="28">
        <f t="shared" si="41"/>
        <v>0</v>
      </c>
    </row>
    <row r="2637" spans="1:20" ht="15.75" customHeight="1" x14ac:dyDescent="0.35">
      <c r="A2637">
        <v>2630</v>
      </c>
      <c r="B2637" s="76">
        <v>44240.347974537042</v>
      </c>
      <c r="C2637" s="1" t="s">
        <v>8331</v>
      </c>
      <c r="D2637" s="76">
        <v>44240.348460648151</v>
      </c>
      <c r="E2637" s="1" t="s">
        <v>8332</v>
      </c>
      <c r="F2637" s="1" t="s">
        <v>8333</v>
      </c>
      <c r="G2637" s="1" t="s">
        <v>123</v>
      </c>
      <c r="H2637" s="1" t="s">
        <v>124</v>
      </c>
      <c r="I2637" s="1" t="s">
        <v>125</v>
      </c>
      <c r="J2637" s="1" t="s">
        <v>7528</v>
      </c>
      <c r="K2637" s="1" t="s">
        <v>8272</v>
      </c>
      <c r="L2637">
        <f>ROUNDUP(IF(B2637&gt;$D$4,0,($D$4-B2637+1)/365),0)</f>
        <v>0</v>
      </c>
      <c r="M2637">
        <f>ROUNDUP(IF(B2637&gt;$D$5,0,($D$5-B2637+1)/365),0)</f>
        <v>0</v>
      </c>
      <c r="N2637" s="28">
        <f>IF(OR(L2637=1,M2637=1),IF(B2637+364&lt;=$D$5,(B2637+364-$D$4+1)/365,IF(B2637&gt;$D$4,($D$5-B2637+1)/365,$D$6/365)),0)</f>
        <v>0</v>
      </c>
      <c r="O2637" s="28">
        <f>'Data &amp; Parameter'!$E$16*'Data &amp; Parameter'!$E$17*('Data &amp; Parameter'!$E$18+'Data &amp; Parameter'!$E$19)*'Data &amp; Parameter'!$E$20*'Data &amp; Parameter'!$E$37*N2637</f>
        <v>0</v>
      </c>
      <c r="P2637">
        <f>ROUNDUP(IF(D2637&gt;$D$4,0,($D$4-D2637+1)/365),0)</f>
        <v>0</v>
      </c>
      <c r="Q2637">
        <f>ROUNDUP(IF(D2637&gt;$D$5,0,($D$5-D2637+1)/365),0)</f>
        <v>0</v>
      </c>
      <c r="R2637" s="28">
        <f>IF(OR(P2637=1,Q2637=1),IF(D2637+364&lt;=$D$5,(D2637+364-$D$4+1)/365,IF(D2637&gt;$D$4,($D$5-D2637+1)/365,$D$6/365)),0)</f>
        <v>0</v>
      </c>
      <c r="S2637" s="28">
        <f>'Data &amp; Parameter'!$E$16*'Data &amp; Parameter'!$E$17*('Data &amp; Parameter'!$E$18+'Data &amp; Parameter'!$E$19)*'Data &amp; Parameter'!$E$20*'Data &amp; Parameter'!$E$37*R2637</f>
        <v>0</v>
      </c>
      <c r="T2637" s="28">
        <f t="shared" si="41"/>
        <v>0</v>
      </c>
    </row>
    <row r="2638" spans="1:20" ht="15.75" customHeight="1" x14ac:dyDescent="0.35">
      <c r="A2638">
        <v>2631</v>
      </c>
      <c r="B2638" s="76">
        <v>44240.348275462966</v>
      </c>
      <c r="C2638" s="1" t="s">
        <v>8334</v>
      </c>
      <c r="D2638" s="76">
        <v>44240.348993055552</v>
      </c>
      <c r="E2638" s="1" t="s">
        <v>8335</v>
      </c>
      <c r="F2638" s="1" t="s">
        <v>8336</v>
      </c>
      <c r="G2638" s="1" t="s">
        <v>123</v>
      </c>
      <c r="H2638" s="1" t="s">
        <v>124</v>
      </c>
      <c r="I2638" s="1" t="s">
        <v>125</v>
      </c>
      <c r="J2638" s="1" t="s">
        <v>7528</v>
      </c>
      <c r="K2638" s="1" t="s">
        <v>8315</v>
      </c>
      <c r="L2638">
        <f>ROUNDUP(IF(B2638&gt;$D$4,0,($D$4-B2638+1)/365),0)</f>
        <v>0</v>
      </c>
      <c r="M2638">
        <f>ROUNDUP(IF(B2638&gt;$D$5,0,($D$5-B2638+1)/365),0)</f>
        <v>0</v>
      </c>
      <c r="N2638" s="28">
        <f>IF(OR(L2638=1,M2638=1),IF(B2638+364&lt;=$D$5,(B2638+364-$D$4+1)/365,IF(B2638&gt;$D$4,($D$5-B2638+1)/365,$D$6/365)),0)</f>
        <v>0</v>
      </c>
      <c r="O2638" s="28">
        <f>'Data &amp; Parameter'!$E$16*'Data &amp; Parameter'!$E$17*('Data &amp; Parameter'!$E$18+'Data &amp; Parameter'!$E$19)*'Data &amp; Parameter'!$E$20*'Data &amp; Parameter'!$E$37*N2638</f>
        <v>0</v>
      </c>
      <c r="P2638">
        <f>ROUNDUP(IF(D2638&gt;$D$4,0,($D$4-D2638+1)/365),0)</f>
        <v>0</v>
      </c>
      <c r="Q2638">
        <f>ROUNDUP(IF(D2638&gt;$D$5,0,($D$5-D2638+1)/365),0)</f>
        <v>0</v>
      </c>
      <c r="R2638" s="28">
        <f>IF(OR(P2638=1,Q2638=1),IF(D2638+364&lt;=$D$5,(D2638+364-$D$4+1)/365,IF(D2638&gt;$D$4,($D$5-D2638+1)/365,$D$6/365)),0)</f>
        <v>0</v>
      </c>
      <c r="S2638" s="28">
        <f>'Data &amp; Parameter'!$E$16*'Data &amp; Parameter'!$E$17*('Data &amp; Parameter'!$E$18+'Data &amp; Parameter'!$E$19)*'Data &amp; Parameter'!$E$20*'Data &amp; Parameter'!$E$37*R2638</f>
        <v>0</v>
      </c>
      <c r="T2638" s="28">
        <f t="shared" si="41"/>
        <v>0</v>
      </c>
    </row>
    <row r="2639" spans="1:20" ht="15.75" customHeight="1" x14ac:dyDescent="0.35">
      <c r="A2639">
        <v>2632</v>
      </c>
      <c r="B2639" s="76">
        <v>44240.348425925928</v>
      </c>
      <c r="C2639" s="1" t="s">
        <v>8337</v>
      </c>
      <c r="D2639" s="76">
        <v>44240.350416666668</v>
      </c>
      <c r="E2639" s="1" t="s">
        <v>8338</v>
      </c>
      <c r="F2639" s="1" t="s">
        <v>8339</v>
      </c>
      <c r="G2639" s="1" t="s">
        <v>123</v>
      </c>
      <c r="H2639" s="1" t="s">
        <v>124</v>
      </c>
      <c r="I2639" s="1" t="s">
        <v>125</v>
      </c>
      <c r="J2639" s="1" t="s">
        <v>7528</v>
      </c>
      <c r="K2639" s="1" t="s">
        <v>8340</v>
      </c>
      <c r="L2639">
        <f>ROUNDUP(IF(B2639&gt;$D$4,0,($D$4-B2639+1)/365),0)</f>
        <v>0</v>
      </c>
      <c r="M2639">
        <f>ROUNDUP(IF(B2639&gt;$D$5,0,($D$5-B2639+1)/365),0)</f>
        <v>0</v>
      </c>
      <c r="N2639" s="28">
        <f>IF(OR(L2639=1,M2639=1),IF(B2639+364&lt;=$D$5,(B2639+364-$D$4+1)/365,IF(B2639&gt;$D$4,($D$5-B2639+1)/365,$D$6/365)),0)</f>
        <v>0</v>
      </c>
      <c r="O2639" s="28">
        <f>'Data &amp; Parameter'!$E$16*'Data &amp; Parameter'!$E$17*('Data &amp; Parameter'!$E$18+'Data &amp; Parameter'!$E$19)*'Data &amp; Parameter'!$E$20*'Data &amp; Parameter'!$E$37*N2639</f>
        <v>0</v>
      </c>
      <c r="P2639">
        <f>ROUNDUP(IF(D2639&gt;$D$4,0,($D$4-D2639+1)/365),0)</f>
        <v>0</v>
      </c>
      <c r="Q2639">
        <f>ROUNDUP(IF(D2639&gt;$D$5,0,($D$5-D2639+1)/365),0)</f>
        <v>0</v>
      </c>
      <c r="R2639" s="28">
        <f>IF(OR(P2639=1,Q2639=1),IF(D2639+364&lt;=$D$5,(D2639+364-$D$4+1)/365,IF(D2639&gt;$D$4,($D$5-D2639+1)/365,$D$6/365)),0)</f>
        <v>0</v>
      </c>
      <c r="S2639" s="28">
        <f>'Data &amp; Parameter'!$E$16*'Data &amp; Parameter'!$E$17*('Data &amp; Parameter'!$E$18+'Data &amp; Parameter'!$E$19)*'Data &amp; Parameter'!$E$20*'Data &amp; Parameter'!$E$37*R2639</f>
        <v>0</v>
      </c>
      <c r="T2639" s="28">
        <f t="shared" si="41"/>
        <v>0</v>
      </c>
    </row>
    <row r="2640" spans="1:20" ht="15.75" customHeight="1" x14ac:dyDescent="0.35">
      <c r="A2640">
        <v>2633</v>
      </c>
      <c r="B2640" s="76">
        <v>44240.350856481484</v>
      </c>
      <c r="C2640" s="1" t="s">
        <v>8341</v>
      </c>
      <c r="D2640" s="76">
        <v>44240.351446759261</v>
      </c>
      <c r="E2640" s="1" t="s">
        <v>8342</v>
      </c>
      <c r="F2640" s="1" t="s">
        <v>8343</v>
      </c>
      <c r="G2640" s="1" t="s">
        <v>123</v>
      </c>
      <c r="H2640" s="1" t="s">
        <v>124</v>
      </c>
      <c r="I2640" s="1" t="s">
        <v>125</v>
      </c>
      <c r="J2640" s="1" t="s">
        <v>7528</v>
      </c>
      <c r="K2640" s="1" t="s">
        <v>8272</v>
      </c>
      <c r="L2640">
        <f>ROUNDUP(IF(B2640&gt;$D$4,0,($D$4-B2640+1)/365),0)</f>
        <v>0</v>
      </c>
      <c r="M2640">
        <f>ROUNDUP(IF(B2640&gt;$D$5,0,($D$5-B2640+1)/365),0)</f>
        <v>0</v>
      </c>
      <c r="N2640" s="28">
        <f>IF(OR(L2640=1,M2640=1),IF(B2640+364&lt;=$D$5,(B2640+364-$D$4+1)/365,IF(B2640&gt;$D$4,($D$5-B2640+1)/365,$D$6/365)),0)</f>
        <v>0</v>
      </c>
      <c r="O2640" s="28">
        <f>'Data &amp; Parameter'!$E$16*'Data &amp; Parameter'!$E$17*('Data &amp; Parameter'!$E$18+'Data &amp; Parameter'!$E$19)*'Data &amp; Parameter'!$E$20*'Data &amp; Parameter'!$E$37*N2640</f>
        <v>0</v>
      </c>
      <c r="P2640">
        <f>ROUNDUP(IF(D2640&gt;$D$4,0,($D$4-D2640+1)/365),0)</f>
        <v>0</v>
      </c>
      <c r="Q2640">
        <f>ROUNDUP(IF(D2640&gt;$D$5,0,($D$5-D2640+1)/365),0)</f>
        <v>0</v>
      </c>
      <c r="R2640" s="28">
        <f>IF(OR(P2640=1,Q2640=1),IF(D2640+364&lt;=$D$5,(D2640+364-$D$4+1)/365,IF(D2640&gt;$D$4,($D$5-D2640+1)/365,$D$6/365)),0)</f>
        <v>0</v>
      </c>
      <c r="S2640" s="28">
        <f>'Data &amp; Parameter'!$E$16*'Data &amp; Parameter'!$E$17*('Data &amp; Parameter'!$E$18+'Data &amp; Parameter'!$E$19)*'Data &amp; Parameter'!$E$20*'Data &amp; Parameter'!$E$37*R2640</f>
        <v>0</v>
      </c>
      <c r="T2640" s="28">
        <f t="shared" si="41"/>
        <v>0</v>
      </c>
    </row>
    <row r="2641" spans="1:20" ht="15.75" customHeight="1" x14ac:dyDescent="0.35">
      <c r="A2641">
        <v>2634</v>
      </c>
      <c r="B2641" s="76">
        <v>44240.351527777777</v>
      </c>
      <c r="C2641" s="1" t="s">
        <v>8344</v>
      </c>
      <c r="D2641" s="76">
        <v>44240.354444444441</v>
      </c>
      <c r="E2641" s="1" t="s">
        <v>8345</v>
      </c>
      <c r="F2641" s="1" t="s">
        <v>8346</v>
      </c>
      <c r="G2641" s="1" t="s">
        <v>123</v>
      </c>
      <c r="H2641" s="1" t="s">
        <v>124</v>
      </c>
      <c r="I2641" s="1" t="s">
        <v>125</v>
      </c>
      <c r="J2641" s="1" t="s">
        <v>7528</v>
      </c>
      <c r="K2641" s="1" t="s">
        <v>8315</v>
      </c>
      <c r="L2641">
        <f>ROUNDUP(IF(B2641&gt;$D$4,0,($D$4-B2641+1)/365),0)</f>
        <v>0</v>
      </c>
      <c r="M2641">
        <f>ROUNDUP(IF(B2641&gt;$D$5,0,($D$5-B2641+1)/365),0)</f>
        <v>0</v>
      </c>
      <c r="N2641" s="28">
        <f>IF(OR(L2641=1,M2641=1),IF(B2641+364&lt;=$D$5,(B2641+364-$D$4+1)/365,IF(B2641&gt;$D$4,($D$5-B2641+1)/365,$D$6/365)),0)</f>
        <v>0</v>
      </c>
      <c r="O2641" s="28">
        <f>'Data &amp; Parameter'!$E$16*'Data &amp; Parameter'!$E$17*('Data &amp; Parameter'!$E$18+'Data &amp; Parameter'!$E$19)*'Data &amp; Parameter'!$E$20*'Data &amp; Parameter'!$E$37*N2641</f>
        <v>0</v>
      </c>
      <c r="P2641">
        <f>ROUNDUP(IF(D2641&gt;$D$4,0,($D$4-D2641+1)/365),0)</f>
        <v>0</v>
      </c>
      <c r="Q2641">
        <f>ROUNDUP(IF(D2641&gt;$D$5,0,($D$5-D2641+1)/365),0)</f>
        <v>0</v>
      </c>
      <c r="R2641" s="28">
        <f>IF(OR(P2641=1,Q2641=1),IF(D2641+364&lt;=$D$5,(D2641+364-$D$4+1)/365,IF(D2641&gt;$D$4,($D$5-D2641+1)/365,$D$6/365)),0)</f>
        <v>0</v>
      </c>
      <c r="S2641" s="28">
        <f>'Data &amp; Parameter'!$E$16*'Data &amp; Parameter'!$E$17*('Data &amp; Parameter'!$E$18+'Data &amp; Parameter'!$E$19)*'Data &amp; Parameter'!$E$20*'Data &amp; Parameter'!$E$37*R2641</f>
        <v>0</v>
      </c>
      <c r="T2641" s="28">
        <f t="shared" si="41"/>
        <v>0</v>
      </c>
    </row>
    <row r="2642" spans="1:20" ht="15.75" customHeight="1" x14ac:dyDescent="0.35">
      <c r="A2642">
        <v>2635</v>
      </c>
      <c r="B2642" s="76">
        <v>44240.353321759263</v>
      </c>
      <c r="C2642" s="1" t="s">
        <v>8347</v>
      </c>
      <c r="D2642" s="76">
        <v>44240.353888888887</v>
      </c>
      <c r="E2642" s="1" t="s">
        <v>8348</v>
      </c>
      <c r="F2642" s="1" t="s">
        <v>8349</v>
      </c>
      <c r="G2642" s="1" t="s">
        <v>123</v>
      </c>
      <c r="H2642" s="1" t="s">
        <v>124</v>
      </c>
      <c r="I2642" s="1" t="s">
        <v>125</v>
      </c>
      <c r="J2642" s="1" t="s">
        <v>7528</v>
      </c>
      <c r="K2642" s="1" t="s">
        <v>8272</v>
      </c>
      <c r="L2642">
        <f>ROUNDUP(IF(B2642&gt;$D$4,0,($D$4-B2642+1)/365),0)</f>
        <v>0</v>
      </c>
      <c r="M2642">
        <f>ROUNDUP(IF(B2642&gt;$D$5,0,($D$5-B2642+1)/365),0)</f>
        <v>0</v>
      </c>
      <c r="N2642" s="28">
        <f>IF(OR(L2642=1,M2642=1),IF(B2642+364&lt;=$D$5,(B2642+364-$D$4+1)/365,IF(B2642&gt;$D$4,($D$5-B2642+1)/365,$D$6/365)),0)</f>
        <v>0</v>
      </c>
      <c r="O2642" s="28">
        <f>'Data &amp; Parameter'!$E$16*'Data &amp; Parameter'!$E$17*('Data &amp; Parameter'!$E$18+'Data &amp; Parameter'!$E$19)*'Data &amp; Parameter'!$E$20*'Data &amp; Parameter'!$E$37*N2642</f>
        <v>0</v>
      </c>
      <c r="P2642">
        <f>ROUNDUP(IF(D2642&gt;$D$4,0,($D$4-D2642+1)/365),0)</f>
        <v>0</v>
      </c>
      <c r="Q2642">
        <f>ROUNDUP(IF(D2642&gt;$D$5,0,($D$5-D2642+1)/365),0)</f>
        <v>0</v>
      </c>
      <c r="R2642" s="28">
        <f>IF(OR(P2642=1,Q2642=1),IF(D2642+364&lt;=$D$5,(D2642+364-$D$4+1)/365,IF(D2642&gt;$D$4,($D$5-D2642+1)/365,$D$6/365)),0)</f>
        <v>0</v>
      </c>
      <c r="S2642" s="28">
        <f>'Data &amp; Parameter'!$E$16*'Data &amp; Parameter'!$E$17*('Data &amp; Parameter'!$E$18+'Data &amp; Parameter'!$E$19)*'Data &amp; Parameter'!$E$20*'Data &amp; Parameter'!$E$37*R2642</f>
        <v>0</v>
      </c>
      <c r="T2642" s="28">
        <f t="shared" si="41"/>
        <v>0</v>
      </c>
    </row>
    <row r="2643" spans="1:20" ht="15.75" customHeight="1" x14ac:dyDescent="0.35">
      <c r="A2643">
        <v>2636</v>
      </c>
      <c r="B2643" s="76">
        <v>44240.354456018518</v>
      </c>
      <c r="C2643" s="1" t="s">
        <v>8350</v>
      </c>
      <c r="D2643" s="76">
        <v>44240.355474537035</v>
      </c>
      <c r="E2643" s="1" t="s">
        <v>8351</v>
      </c>
      <c r="F2643" s="1" t="s">
        <v>8352</v>
      </c>
      <c r="G2643" s="1" t="s">
        <v>123</v>
      </c>
      <c r="H2643" s="1" t="s">
        <v>124</v>
      </c>
      <c r="I2643" s="1" t="s">
        <v>125</v>
      </c>
      <c r="J2643" s="1" t="s">
        <v>7528</v>
      </c>
      <c r="K2643" s="1" t="s">
        <v>8340</v>
      </c>
      <c r="L2643">
        <f>ROUNDUP(IF(B2643&gt;$D$4,0,($D$4-B2643+1)/365),0)</f>
        <v>0</v>
      </c>
      <c r="M2643">
        <f>ROUNDUP(IF(B2643&gt;$D$5,0,($D$5-B2643+1)/365),0)</f>
        <v>0</v>
      </c>
      <c r="N2643" s="28">
        <f>IF(OR(L2643=1,M2643=1),IF(B2643+364&lt;=$D$5,(B2643+364-$D$4+1)/365,IF(B2643&gt;$D$4,($D$5-B2643+1)/365,$D$6/365)),0)</f>
        <v>0</v>
      </c>
      <c r="O2643" s="28">
        <f>'Data &amp; Parameter'!$E$16*'Data &amp; Parameter'!$E$17*('Data &amp; Parameter'!$E$18+'Data &amp; Parameter'!$E$19)*'Data &amp; Parameter'!$E$20*'Data &amp; Parameter'!$E$37*N2643</f>
        <v>0</v>
      </c>
      <c r="P2643">
        <f>ROUNDUP(IF(D2643&gt;$D$4,0,($D$4-D2643+1)/365),0)</f>
        <v>0</v>
      </c>
      <c r="Q2643">
        <f>ROUNDUP(IF(D2643&gt;$D$5,0,($D$5-D2643+1)/365),0)</f>
        <v>0</v>
      </c>
      <c r="R2643" s="28">
        <f>IF(OR(P2643=1,Q2643=1),IF(D2643+364&lt;=$D$5,(D2643+364-$D$4+1)/365,IF(D2643&gt;$D$4,($D$5-D2643+1)/365,$D$6/365)),0)</f>
        <v>0</v>
      </c>
      <c r="S2643" s="28">
        <f>'Data &amp; Parameter'!$E$16*'Data &amp; Parameter'!$E$17*('Data &amp; Parameter'!$E$18+'Data &amp; Parameter'!$E$19)*'Data &amp; Parameter'!$E$20*'Data &amp; Parameter'!$E$37*R2643</f>
        <v>0</v>
      </c>
      <c r="T2643" s="28">
        <f t="shared" si="41"/>
        <v>0</v>
      </c>
    </row>
    <row r="2644" spans="1:20" ht="15.75" customHeight="1" x14ac:dyDescent="0.35">
      <c r="A2644">
        <v>2637</v>
      </c>
      <c r="B2644" s="76">
        <v>44240.356076388889</v>
      </c>
      <c r="C2644" s="1" t="s">
        <v>8353</v>
      </c>
      <c r="D2644" s="76">
        <v>44240.356898148151</v>
      </c>
      <c r="E2644" s="1" t="s">
        <v>8354</v>
      </c>
      <c r="F2644" s="1" t="s">
        <v>8355</v>
      </c>
      <c r="G2644" s="1" t="s">
        <v>123</v>
      </c>
      <c r="H2644" s="1" t="s">
        <v>124</v>
      </c>
      <c r="I2644" s="1" t="s">
        <v>125</v>
      </c>
      <c r="J2644" s="1" t="s">
        <v>7528</v>
      </c>
      <c r="K2644" s="1" t="s">
        <v>8272</v>
      </c>
      <c r="L2644">
        <f>ROUNDUP(IF(B2644&gt;$D$4,0,($D$4-B2644+1)/365),0)</f>
        <v>0</v>
      </c>
      <c r="M2644">
        <f>ROUNDUP(IF(B2644&gt;$D$5,0,($D$5-B2644+1)/365),0)</f>
        <v>0</v>
      </c>
      <c r="N2644" s="28">
        <f>IF(OR(L2644=1,M2644=1),IF(B2644+364&lt;=$D$5,(B2644+364-$D$4+1)/365,IF(B2644&gt;$D$4,($D$5-B2644+1)/365,$D$6/365)),0)</f>
        <v>0</v>
      </c>
      <c r="O2644" s="28">
        <f>'Data &amp; Parameter'!$E$16*'Data &amp; Parameter'!$E$17*('Data &amp; Parameter'!$E$18+'Data &amp; Parameter'!$E$19)*'Data &amp; Parameter'!$E$20*'Data &amp; Parameter'!$E$37*N2644</f>
        <v>0</v>
      </c>
      <c r="P2644">
        <f>ROUNDUP(IF(D2644&gt;$D$4,0,($D$4-D2644+1)/365),0)</f>
        <v>0</v>
      </c>
      <c r="Q2644">
        <f>ROUNDUP(IF(D2644&gt;$D$5,0,($D$5-D2644+1)/365),0)</f>
        <v>0</v>
      </c>
      <c r="R2644" s="28">
        <f>IF(OR(P2644=1,Q2644=1),IF(D2644+364&lt;=$D$5,(D2644+364-$D$4+1)/365,IF(D2644&gt;$D$4,($D$5-D2644+1)/365,$D$6/365)),0)</f>
        <v>0</v>
      </c>
      <c r="S2644" s="28">
        <f>'Data &amp; Parameter'!$E$16*'Data &amp; Parameter'!$E$17*('Data &amp; Parameter'!$E$18+'Data &amp; Parameter'!$E$19)*'Data &amp; Parameter'!$E$20*'Data &amp; Parameter'!$E$37*R2644</f>
        <v>0</v>
      </c>
      <c r="T2644" s="28">
        <f t="shared" si="41"/>
        <v>0</v>
      </c>
    </row>
    <row r="2645" spans="1:20" ht="15.75" customHeight="1" x14ac:dyDescent="0.35">
      <c r="A2645">
        <v>2638</v>
      </c>
      <c r="B2645" s="76">
        <v>44240.356874999998</v>
      </c>
      <c r="C2645" s="1" t="s">
        <v>8356</v>
      </c>
      <c r="D2645" s="76">
        <v>44240.35769675926</v>
      </c>
      <c r="E2645" s="1" t="s">
        <v>8357</v>
      </c>
      <c r="F2645" s="1" t="s">
        <v>8358</v>
      </c>
      <c r="G2645" s="1" t="s">
        <v>123</v>
      </c>
      <c r="H2645" s="1" t="s">
        <v>124</v>
      </c>
      <c r="I2645" s="1" t="s">
        <v>125</v>
      </c>
      <c r="J2645" s="1" t="s">
        <v>7528</v>
      </c>
      <c r="K2645" s="1" t="s">
        <v>8315</v>
      </c>
      <c r="L2645">
        <f>ROUNDUP(IF(B2645&gt;$D$4,0,($D$4-B2645+1)/365),0)</f>
        <v>0</v>
      </c>
      <c r="M2645">
        <f>ROUNDUP(IF(B2645&gt;$D$5,0,($D$5-B2645+1)/365),0)</f>
        <v>0</v>
      </c>
      <c r="N2645" s="28">
        <f>IF(OR(L2645=1,M2645=1),IF(B2645+364&lt;=$D$5,(B2645+364-$D$4+1)/365,IF(B2645&gt;$D$4,($D$5-B2645+1)/365,$D$6/365)),0)</f>
        <v>0</v>
      </c>
      <c r="O2645" s="28">
        <f>'Data &amp; Parameter'!$E$16*'Data &amp; Parameter'!$E$17*('Data &amp; Parameter'!$E$18+'Data &amp; Parameter'!$E$19)*'Data &amp; Parameter'!$E$20*'Data &amp; Parameter'!$E$37*N2645</f>
        <v>0</v>
      </c>
      <c r="P2645">
        <f>ROUNDUP(IF(D2645&gt;$D$4,0,($D$4-D2645+1)/365),0)</f>
        <v>0</v>
      </c>
      <c r="Q2645">
        <f>ROUNDUP(IF(D2645&gt;$D$5,0,($D$5-D2645+1)/365),0)</f>
        <v>0</v>
      </c>
      <c r="R2645" s="28">
        <f>IF(OR(P2645=1,Q2645=1),IF(D2645+364&lt;=$D$5,(D2645+364-$D$4+1)/365,IF(D2645&gt;$D$4,($D$5-D2645+1)/365,$D$6/365)),0)</f>
        <v>0</v>
      </c>
      <c r="S2645" s="28">
        <f>'Data &amp; Parameter'!$E$16*'Data &amp; Parameter'!$E$17*('Data &amp; Parameter'!$E$18+'Data &amp; Parameter'!$E$19)*'Data &amp; Parameter'!$E$20*'Data &amp; Parameter'!$E$37*R2645</f>
        <v>0</v>
      </c>
      <c r="T2645" s="28">
        <f t="shared" si="41"/>
        <v>0</v>
      </c>
    </row>
    <row r="2646" spans="1:20" ht="15.75" customHeight="1" x14ac:dyDescent="0.35">
      <c r="A2646">
        <v>2639</v>
      </c>
      <c r="B2646" s="76">
        <v>44240.357615740737</v>
      </c>
      <c r="C2646" s="1" t="s">
        <v>8359</v>
      </c>
      <c r="D2646" s="76">
        <v>44240.358576388884</v>
      </c>
      <c r="E2646" s="1" t="s">
        <v>8360</v>
      </c>
      <c r="F2646" s="1" t="s">
        <v>8361</v>
      </c>
      <c r="G2646" s="1" t="s">
        <v>123</v>
      </c>
      <c r="H2646" s="1" t="s">
        <v>124</v>
      </c>
      <c r="I2646" s="1" t="s">
        <v>125</v>
      </c>
      <c r="J2646" s="1" t="s">
        <v>7528</v>
      </c>
      <c r="K2646" s="1" t="s">
        <v>8340</v>
      </c>
      <c r="L2646">
        <f>ROUNDUP(IF(B2646&gt;$D$4,0,($D$4-B2646+1)/365),0)</f>
        <v>0</v>
      </c>
      <c r="M2646">
        <f>ROUNDUP(IF(B2646&gt;$D$5,0,($D$5-B2646+1)/365),0)</f>
        <v>0</v>
      </c>
      <c r="N2646" s="28">
        <f>IF(OR(L2646=1,M2646=1),IF(B2646+364&lt;=$D$5,(B2646+364-$D$4+1)/365,IF(B2646&gt;$D$4,($D$5-B2646+1)/365,$D$6/365)),0)</f>
        <v>0</v>
      </c>
      <c r="O2646" s="28">
        <f>'Data &amp; Parameter'!$E$16*'Data &amp; Parameter'!$E$17*('Data &amp; Parameter'!$E$18+'Data &amp; Parameter'!$E$19)*'Data &amp; Parameter'!$E$20*'Data &amp; Parameter'!$E$37*N2646</f>
        <v>0</v>
      </c>
      <c r="P2646">
        <f>ROUNDUP(IF(D2646&gt;$D$4,0,($D$4-D2646+1)/365),0)</f>
        <v>0</v>
      </c>
      <c r="Q2646">
        <f>ROUNDUP(IF(D2646&gt;$D$5,0,($D$5-D2646+1)/365),0)</f>
        <v>0</v>
      </c>
      <c r="R2646" s="28">
        <f>IF(OR(P2646=1,Q2646=1),IF(D2646+364&lt;=$D$5,(D2646+364-$D$4+1)/365,IF(D2646&gt;$D$4,($D$5-D2646+1)/365,$D$6/365)),0)</f>
        <v>0</v>
      </c>
      <c r="S2646" s="28">
        <f>'Data &amp; Parameter'!$E$16*'Data &amp; Parameter'!$E$17*('Data &amp; Parameter'!$E$18+'Data &amp; Parameter'!$E$19)*'Data &amp; Parameter'!$E$20*'Data &amp; Parameter'!$E$37*R2646</f>
        <v>0</v>
      </c>
      <c r="T2646" s="28">
        <f t="shared" si="41"/>
        <v>0</v>
      </c>
    </row>
    <row r="2647" spans="1:20" ht="15.75" customHeight="1" x14ac:dyDescent="0.35">
      <c r="A2647">
        <v>2640</v>
      </c>
      <c r="B2647" s="76">
        <v>44240.360046296293</v>
      </c>
      <c r="C2647" s="1" t="s">
        <v>8362</v>
      </c>
      <c r="D2647" s="76">
        <v>44240.360902777778</v>
      </c>
      <c r="E2647" s="1" t="s">
        <v>8363</v>
      </c>
      <c r="F2647" s="1" t="s">
        <v>8364</v>
      </c>
      <c r="G2647" s="1" t="s">
        <v>123</v>
      </c>
      <c r="H2647" s="1" t="s">
        <v>124</v>
      </c>
      <c r="I2647" s="1" t="s">
        <v>125</v>
      </c>
      <c r="J2647" s="1" t="s">
        <v>7528</v>
      </c>
      <c r="K2647" s="1" t="s">
        <v>8272</v>
      </c>
      <c r="L2647">
        <f>ROUNDUP(IF(B2647&gt;$D$4,0,($D$4-B2647+1)/365),0)</f>
        <v>0</v>
      </c>
      <c r="M2647">
        <f>ROUNDUP(IF(B2647&gt;$D$5,0,($D$5-B2647+1)/365),0)</f>
        <v>0</v>
      </c>
      <c r="N2647" s="28">
        <f>IF(OR(L2647=1,M2647=1),IF(B2647+364&lt;=$D$5,(B2647+364-$D$4+1)/365,IF(B2647&gt;$D$4,($D$5-B2647+1)/365,$D$6/365)),0)</f>
        <v>0</v>
      </c>
      <c r="O2647" s="28">
        <f>'Data &amp; Parameter'!$E$16*'Data &amp; Parameter'!$E$17*('Data &amp; Parameter'!$E$18+'Data &amp; Parameter'!$E$19)*'Data &amp; Parameter'!$E$20*'Data &amp; Parameter'!$E$37*N2647</f>
        <v>0</v>
      </c>
      <c r="P2647">
        <f>ROUNDUP(IF(D2647&gt;$D$4,0,($D$4-D2647+1)/365),0)</f>
        <v>0</v>
      </c>
      <c r="Q2647">
        <f>ROUNDUP(IF(D2647&gt;$D$5,0,($D$5-D2647+1)/365),0)</f>
        <v>0</v>
      </c>
      <c r="R2647" s="28">
        <f>IF(OR(P2647=1,Q2647=1),IF(D2647+364&lt;=$D$5,(D2647+364-$D$4+1)/365,IF(D2647&gt;$D$4,($D$5-D2647+1)/365,$D$6/365)),0)</f>
        <v>0</v>
      </c>
      <c r="S2647" s="28">
        <f>'Data &amp; Parameter'!$E$16*'Data &amp; Parameter'!$E$17*('Data &amp; Parameter'!$E$18+'Data &amp; Parameter'!$E$19)*'Data &amp; Parameter'!$E$20*'Data &amp; Parameter'!$E$37*R2647</f>
        <v>0</v>
      </c>
      <c r="T2647" s="28">
        <f t="shared" si="41"/>
        <v>0</v>
      </c>
    </row>
    <row r="2648" spans="1:20" ht="15.75" customHeight="1" x14ac:dyDescent="0.35">
      <c r="A2648">
        <v>2641</v>
      </c>
      <c r="B2648" s="76">
        <v>44240.360625000001</v>
      </c>
      <c r="C2648" s="1" t="s">
        <v>8365</v>
      </c>
      <c r="D2648" s="76">
        <v>44240.361516203702</v>
      </c>
      <c r="E2648" s="1" t="s">
        <v>8366</v>
      </c>
      <c r="F2648" s="1" t="s">
        <v>8367</v>
      </c>
      <c r="G2648" s="1" t="s">
        <v>123</v>
      </c>
      <c r="H2648" s="1" t="s">
        <v>124</v>
      </c>
      <c r="I2648" s="1" t="s">
        <v>125</v>
      </c>
      <c r="J2648" s="1" t="s">
        <v>7528</v>
      </c>
      <c r="K2648" s="1" t="s">
        <v>8315</v>
      </c>
      <c r="L2648">
        <f>ROUNDUP(IF(B2648&gt;$D$4,0,($D$4-B2648+1)/365),0)</f>
        <v>0</v>
      </c>
      <c r="M2648">
        <f>ROUNDUP(IF(B2648&gt;$D$5,0,($D$5-B2648+1)/365),0)</f>
        <v>0</v>
      </c>
      <c r="N2648" s="28">
        <f>IF(OR(L2648=1,M2648=1),IF(B2648+364&lt;=$D$5,(B2648+364-$D$4+1)/365,IF(B2648&gt;$D$4,($D$5-B2648+1)/365,$D$6/365)),0)</f>
        <v>0</v>
      </c>
      <c r="O2648" s="28">
        <f>'Data &amp; Parameter'!$E$16*'Data &amp; Parameter'!$E$17*('Data &amp; Parameter'!$E$18+'Data &amp; Parameter'!$E$19)*'Data &amp; Parameter'!$E$20*'Data &amp; Parameter'!$E$37*N2648</f>
        <v>0</v>
      </c>
      <c r="P2648">
        <f>ROUNDUP(IF(D2648&gt;$D$4,0,($D$4-D2648+1)/365),0)</f>
        <v>0</v>
      </c>
      <c r="Q2648">
        <f>ROUNDUP(IF(D2648&gt;$D$5,0,($D$5-D2648+1)/365),0)</f>
        <v>0</v>
      </c>
      <c r="R2648" s="28">
        <f>IF(OR(P2648=1,Q2648=1),IF(D2648+364&lt;=$D$5,(D2648+364-$D$4+1)/365,IF(D2648&gt;$D$4,($D$5-D2648+1)/365,$D$6/365)),0)</f>
        <v>0</v>
      </c>
      <c r="S2648" s="28">
        <f>'Data &amp; Parameter'!$E$16*'Data &amp; Parameter'!$E$17*('Data &amp; Parameter'!$E$18+'Data &amp; Parameter'!$E$19)*'Data &amp; Parameter'!$E$20*'Data &amp; Parameter'!$E$37*R2648</f>
        <v>0</v>
      </c>
      <c r="T2648" s="28">
        <f t="shared" si="41"/>
        <v>0</v>
      </c>
    </row>
    <row r="2649" spans="1:20" ht="15.75" customHeight="1" x14ac:dyDescent="0.35">
      <c r="A2649">
        <v>2642</v>
      </c>
      <c r="B2649" s="76">
        <v>44240.362280092595</v>
      </c>
      <c r="C2649" s="1" t="s">
        <v>8368</v>
      </c>
      <c r="D2649" s="76">
        <v>44240.362662037034</v>
      </c>
      <c r="E2649" s="1" t="s">
        <v>8369</v>
      </c>
      <c r="F2649" s="1" t="s">
        <v>8370</v>
      </c>
      <c r="G2649" s="1" t="s">
        <v>123</v>
      </c>
      <c r="H2649" s="1" t="s">
        <v>124</v>
      </c>
      <c r="I2649" s="1" t="s">
        <v>125</v>
      </c>
      <c r="J2649" s="1" t="s">
        <v>7528</v>
      </c>
      <c r="K2649" s="1" t="s">
        <v>8235</v>
      </c>
      <c r="L2649">
        <f>ROUNDUP(IF(B2649&gt;$D$4,0,($D$4-B2649+1)/365),0)</f>
        <v>0</v>
      </c>
      <c r="M2649">
        <f>ROUNDUP(IF(B2649&gt;$D$5,0,($D$5-B2649+1)/365),0)</f>
        <v>0</v>
      </c>
      <c r="N2649" s="28">
        <f>IF(OR(L2649=1,M2649=1),IF(B2649+364&lt;=$D$5,(B2649+364-$D$4+1)/365,IF(B2649&gt;$D$4,($D$5-B2649+1)/365,$D$6/365)),0)</f>
        <v>0</v>
      </c>
      <c r="O2649" s="28">
        <f>'Data &amp; Parameter'!$E$16*'Data &amp; Parameter'!$E$17*('Data &amp; Parameter'!$E$18+'Data &amp; Parameter'!$E$19)*'Data &amp; Parameter'!$E$20*'Data &amp; Parameter'!$E$37*N2649</f>
        <v>0</v>
      </c>
      <c r="P2649">
        <f>ROUNDUP(IF(D2649&gt;$D$4,0,($D$4-D2649+1)/365),0)</f>
        <v>0</v>
      </c>
      <c r="Q2649">
        <f>ROUNDUP(IF(D2649&gt;$D$5,0,($D$5-D2649+1)/365),0)</f>
        <v>0</v>
      </c>
      <c r="R2649" s="28">
        <f>IF(OR(P2649=1,Q2649=1),IF(D2649+364&lt;=$D$5,(D2649+364-$D$4+1)/365,IF(D2649&gt;$D$4,($D$5-D2649+1)/365,$D$6/365)),0)</f>
        <v>0</v>
      </c>
      <c r="S2649" s="28">
        <f>'Data &amp; Parameter'!$E$16*'Data &amp; Parameter'!$E$17*('Data &amp; Parameter'!$E$18+'Data &amp; Parameter'!$E$19)*'Data &amp; Parameter'!$E$20*'Data &amp; Parameter'!$E$37*R2649</f>
        <v>0</v>
      </c>
      <c r="T2649" s="28">
        <f t="shared" si="41"/>
        <v>0</v>
      </c>
    </row>
    <row r="2650" spans="1:20" ht="15.75" customHeight="1" x14ac:dyDescent="0.35">
      <c r="A2650">
        <v>2643</v>
      </c>
      <c r="B2650" s="76">
        <v>44240.363518518519</v>
      </c>
      <c r="C2650" s="1" t="s">
        <v>8371</v>
      </c>
      <c r="D2650" s="76">
        <v>44240.364317129628</v>
      </c>
      <c r="E2650" s="1" t="s">
        <v>8372</v>
      </c>
      <c r="F2650" s="1" t="s">
        <v>8373</v>
      </c>
      <c r="G2650" s="1" t="s">
        <v>123</v>
      </c>
      <c r="H2650" s="1" t="s">
        <v>124</v>
      </c>
      <c r="I2650" s="1" t="s">
        <v>125</v>
      </c>
      <c r="J2650" s="1" t="s">
        <v>7528</v>
      </c>
      <c r="K2650" s="1" t="s">
        <v>8272</v>
      </c>
      <c r="L2650">
        <f>ROUNDUP(IF(B2650&gt;$D$4,0,($D$4-B2650+1)/365),0)</f>
        <v>0</v>
      </c>
      <c r="M2650">
        <f>ROUNDUP(IF(B2650&gt;$D$5,0,($D$5-B2650+1)/365),0)</f>
        <v>0</v>
      </c>
      <c r="N2650" s="28">
        <f>IF(OR(L2650=1,M2650=1),IF(B2650+364&lt;=$D$5,(B2650+364-$D$4+1)/365,IF(B2650&gt;$D$4,($D$5-B2650+1)/365,$D$6/365)),0)</f>
        <v>0</v>
      </c>
      <c r="O2650" s="28">
        <f>'Data &amp; Parameter'!$E$16*'Data &amp; Parameter'!$E$17*('Data &amp; Parameter'!$E$18+'Data &amp; Parameter'!$E$19)*'Data &amp; Parameter'!$E$20*'Data &amp; Parameter'!$E$37*N2650</f>
        <v>0</v>
      </c>
      <c r="P2650">
        <f>ROUNDUP(IF(D2650&gt;$D$4,0,($D$4-D2650+1)/365),0)</f>
        <v>0</v>
      </c>
      <c r="Q2650">
        <f>ROUNDUP(IF(D2650&gt;$D$5,0,($D$5-D2650+1)/365),0)</f>
        <v>0</v>
      </c>
      <c r="R2650" s="28">
        <f>IF(OR(P2650=1,Q2650=1),IF(D2650+364&lt;=$D$5,(D2650+364-$D$4+1)/365,IF(D2650&gt;$D$4,($D$5-D2650+1)/365,$D$6/365)),0)</f>
        <v>0</v>
      </c>
      <c r="S2650" s="28">
        <f>'Data &amp; Parameter'!$E$16*'Data &amp; Parameter'!$E$17*('Data &amp; Parameter'!$E$18+'Data &amp; Parameter'!$E$19)*'Data &amp; Parameter'!$E$20*'Data &amp; Parameter'!$E$37*R2650</f>
        <v>0</v>
      </c>
      <c r="T2650" s="28">
        <f t="shared" si="41"/>
        <v>0</v>
      </c>
    </row>
    <row r="2651" spans="1:20" ht="15.75" customHeight="1" x14ac:dyDescent="0.35">
      <c r="A2651">
        <v>2644</v>
      </c>
      <c r="B2651" s="76">
        <v>44240.363877314812</v>
      </c>
      <c r="C2651" s="1" t="s">
        <v>8374</v>
      </c>
      <c r="D2651" s="76">
        <v>44240.364710648151</v>
      </c>
      <c r="E2651" s="1" t="s">
        <v>8375</v>
      </c>
      <c r="F2651" s="1" t="s">
        <v>8376</v>
      </c>
      <c r="G2651" s="1" t="s">
        <v>123</v>
      </c>
      <c r="H2651" s="1" t="s">
        <v>124</v>
      </c>
      <c r="I2651" s="1" t="s">
        <v>125</v>
      </c>
      <c r="J2651" s="1" t="s">
        <v>7528</v>
      </c>
      <c r="K2651" s="1" t="s">
        <v>8315</v>
      </c>
      <c r="L2651">
        <f>ROUNDUP(IF(B2651&gt;$D$4,0,($D$4-B2651+1)/365),0)</f>
        <v>0</v>
      </c>
      <c r="M2651">
        <f>ROUNDUP(IF(B2651&gt;$D$5,0,($D$5-B2651+1)/365),0)</f>
        <v>0</v>
      </c>
      <c r="N2651" s="28">
        <f>IF(OR(L2651=1,M2651=1),IF(B2651+364&lt;=$D$5,(B2651+364-$D$4+1)/365,IF(B2651&gt;$D$4,($D$5-B2651+1)/365,$D$6/365)),0)</f>
        <v>0</v>
      </c>
      <c r="O2651" s="28">
        <f>'Data &amp; Parameter'!$E$16*'Data &amp; Parameter'!$E$17*('Data &amp; Parameter'!$E$18+'Data &amp; Parameter'!$E$19)*'Data &amp; Parameter'!$E$20*'Data &amp; Parameter'!$E$37*N2651</f>
        <v>0</v>
      </c>
      <c r="P2651">
        <f>ROUNDUP(IF(D2651&gt;$D$4,0,($D$4-D2651+1)/365),0)</f>
        <v>0</v>
      </c>
      <c r="Q2651">
        <f>ROUNDUP(IF(D2651&gt;$D$5,0,($D$5-D2651+1)/365),0)</f>
        <v>0</v>
      </c>
      <c r="R2651" s="28">
        <f>IF(OR(P2651=1,Q2651=1),IF(D2651+364&lt;=$D$5,(D2651+364-$D$4+1)/365,IF(D2651&gt;$D$4,($D$5-D2651+1)/365,$D$6/365)),0)</f>
        <v>0</v>
      </c>
      <c r="S2651" s="28">
        <f>'Data &amp; Parameter'!$E$16*'Data &amp; Parameter'!$E$17*('Data &amp; Parameter'!$E$18+'Data &amp; Parameter'!$E$19)*'Data &amp; Parameter'!$E$20*'Data &amp; Parameter'!$E$37*R2651</f>
        <v>0</v>
      </c>
      <c r="T2651" s="28">
        <f t="shared" si="41"/>
        <v>0</v>
      </c>
    </row>
    <row r="2652" spans="1:20" ht="15.75" customHeight="1" x14ac:dyDescent="0.35">
      <c r="A2652">
        <v>2645</v>
      </c>
      <c r="B2652" s="76">
        <v>44240.365671296298</v>
      </c>
      <c r="C2652" s="1" t="s">
        <v>8377</v>
      </c>
      <c r="D2652" s="76">
        <v>44240.366111111114</v>
      </c>
      <c r="E2652" s="1" t="s">
        <v>8378</v>
      </c>
      <c r="F2652" s="1" t="s">
        <v>8379</v>
      </c>
      <c r="G2652" s="1" t="s">
        <v>123</v>
      </c>
      <c r="H2652" s="1" t="s">
        <v>124</v>
      </c>
      <c r="I2652" s="1" t="s">
        <v>125</v>
      </c>
      <c r="J2652" s="1" t="s">
        <v>7528</v>
      </c>
      <c r="K2652" s="1" t="s">
        <v>8235</v>
      </c>
      <c r="L2652">
        <f>ROUNDUP(IF(B2652&gt;$D$4,0,($D$4-B2652+1)/365),0)</f>
        <v>0</v>
      </c>
      <c r="M2652">
        <f>ROUNDUP(IF(B2652&gt;$D$5,0,($D$5-B2652+1)/365),0)</f>
        <v>0</v>
      </c>
      <c r="N2652" s="28">
        <f>IF(OR(L2652=1,M2652=1),IF(B2652+364&lt;=$D$5,(B2652+364-$D$4+1)/365,IF(B2652&gt;$D$4,($D$5-B2652+1)/365,$D$6/365)),0)</f>
        <v>0</v>
      </c>
      <c r="O2652" s="28">
        <f>'Data &amp; Parameter'!$E$16*'Data &amp; Parameter'!$E$17*('Data &amp; Parameter'!$E$18+'Data &amp; Parameter'!$E$19)*'Data &amp; Parameter'!$E$20*'Data &amp; Parameter'!$E$37*N2652</f>
        <v>0</v>
      </c>
      <c r="P2652">
        <f>ROUNDUP(IF(D2652&gt;$D$4,0,($D$4-D2652+1)/365),0)</f>
        <v>0</v>
      </c>
      <c r="Q2652">
        <f>ROUNDUP(IF(D2652&gt;$D$5,0,($D$5-D2652+1)/365),0)</f>
        <v>0</v>
      </c>
      <c r="R2652" s="28">
        <f>IF(OR(P2652=1,Q2652=1),IF(D2652+364&lt;=$D$5,(D2652+364-$D$4+1)/365,IF(D2652&gt;$D$4,($D$5-D2652+1)/365,$D$6/365)),0)</f>
        <v>0</v>
      </c>
      <c r="S2652" s="28">
        <f>'Data &amp; Parameter'!$E$16*'Data &amp; Parameter'!$E$17*('Data &amp; Parameter'!$E$18+'Data &amp; Parameter'!$E$19)*'Data &amp; Parameter'!$E$20*'Data &amp; Parameter'!$E$37*R2652</f>
        <v>0</v>
      </c>
      <c r="T2652" s="28">
        <f t="shared" si="41"/>
        <v>0</v>
      </c>
    </row>
    <row r="2653" spans="1:20" ht="15.75" customHeight="1" x14ac:dyDescent="0.35">
      <c r="A2653">
        <v>2646</v>
      </c>
      <c r="B2653" s="76">
        <v>44240.367083333331</v>
      </c>
      <c r="C2653" s="1" t="s">
        <v>8380</v>
      </c>
      <c r="D2653" s="76">
        <v>44240.367962962962</v>
      </c>
      <c r="E2653" s="1" t="s">
        <v>8381</v>
      </c>
      <c r="F2653" s="1" t="s">
        <v>8382</v>
      </c>
      <c r="G2653" s="1" t="s">
        <v>123</v>
      </c>
      <c r="H2653" s="1" t="s">
        <v>124</v>
      </c>
      <c r="I2653" s="1" t="s">
        <v>125</v>
      </c>
      <c r="J2653" s="1" t="s">
        <v>7528</v>
      </c>
      <c r="K2653" s="1" t="s">
        <v>8315</v>
      </c>
      <c r="L2653">
        <f>ROUNDUP(IF(B2653&gt;$D$4,0,($D$4-B2653+1)/365),0)</f>
        <v>0</v>
      </c>
      <c r="M2653">
        <f>ROUNDUP(IF(B2653&gt;$D$5,0,($D$5-B2653+1)/365),0)</f>
        <v>0</v>
      </c>
      <c r="N2653" s="28">
        <f>IF(OR(L2653=1,M2653=1),IF(B2653+364&lt;=$D$5,(B2653+364-$D$4+1)/365,IF(B2653&gt;$D$4,($D$5-B2653+1)/365,$D$6/365)),0)</f>
        <v>0</v>
      </c>
      <c r="O2653" s="28">
        <f>'Data &amp; Parameter'!$E$16*'Data &amp; Parameter'!$E$17*('Data &amp; Parameter'!$E$18+'Data &amp; Parameter'!$E$19)*'Data &amp; Parameter'!$E$20*'Data &amp; Parameter'!$E$37*N2653</f>
        <v>0</v>
      </c>
      <c r="P2653">
        <f>ROUNDUP(IF(D2653&gt;$D$4,0,($D$4-D2653+1)/365),0)</f>
        <v>0</v>
      </c>
      <c r="Q2653">
        <f>ROUNDUP(IF(D2653&gt;$D$5,0,($D$5-D2653+1)/365),0)</f>
        <v>0</v>
      </c>
      <c r="R2653" s="28">
        <f>IF(OR(P2653=1,Q2653=1),IF(D2653+364&lt;=$D$5,(D2653+364-$D$4+1)/365,IF(D2653&gt;$D$4,($D$5-D2653+1)/365,$D$6/365)),0)</f>
        <v>0</v>
      </c>
      <c r="S2653" s="28">
        <f>'Data &amp; Parameter'!$E$16*'Data &amp; Parameter'!$E$17*('Data &amp; Parameter'!$E$18+'Data &amp; Parameter'!$E$19)*'Data &amp; Parameter'!$E$20*'Data &amp; Parameter'!$E$37*R2653</f>
        <v>0</v>
      </c>
      <c r="T2653" s="28">
        <f t="shared" si="41"/>
        <v>0</v>
      </c>
    </row>
    <row r="2654" spans="1:20" ht="15.75" customHeight="1" x14ac:dyDescent="0.35">
      <c r="A2654">
        <v>2647</v>
      </c>
      <c r="B2654" s="76">
        <v>44240.368298611109</v>
      </c>
      <c r="C2654" s="1" t="s">
        <v>8383</v>
      </c>
      <c r="D2654" s="76">
        <v>44240.368784722217</v>
      </c>
      <c r="E2654" s="1" t="s">
        <v>8384</v>
      </c>
      <c r="F2654" s="1" t="s">
        <v>8385</v>
      </c>
      <c r="G2654" s="1" t="s">
        <v>123</v>
      </c>
      <c r="H2654" s="1" t="s">
        <v>124</v>
      </c>
      <c r="I2654" s="1" t="s">
        <v>125</v>
      </c>
      <c r="J2654" s="1" t="s">
        <v>7528</v>
      </c>
      <c r="K2654" s="1" t="s">
        <v>8235</v>
      </c>
      <c r="L2654">
        <f>ROUNDUP(IF(B2654&gt;$D$4,0,($D$4-B2654+1)/365),0)</f>
        <v>0</v>
      </c>
      <c r="M2654">
        <f>ROUNDUP(IF(B2654&gt;$D$5,0,($D$5-B2654+1)/365),0)</f>
        <v>0</v>
      </c>
      <c r="N2654" s="28">
        <f>IF(OR(L2654=1,M2654=1),IF(B2654+364&lt;=$D$5,(B2654+364-$D$4+1)/365,IF(B2654&gt;$D$4,($D$5-B2654+1)/365,$D$6/365)),0)</f>
        <v>0</v>
      </c>
      <c r="O2654" s="28">
        <f>'Data &amp; Parameter'!$E$16*'Data &amp; Parameter'!$E$17*('Data &amp; Parameter'!$E$18+'Data &amp; Parameter'!$E$19)*'Data &amp; Parameter'!$E$20*'Data &amp; Parameter'!$E$37*N2654</f>
        <v>0</v>
      </c>
      <c r="P2654">
        <f>ROUNDUP(IF(D2654&gt;$D$4,0,($D$4-D2654+1)/365),0)</f>
        <v>0</v>
      </c>
      <c r="Q2654">
        <f>ROUNDUP(IF(D2654&gt;$D$5,0,($D$5-D2654+1)/365),0)</f>
        <v>0</v>
      </c>
      <c r="R2654" s="28">
        <f>IF(OR(P2654=1,Q2654=1),IF(D2654+364&lt;=$D$5,(D2654+364-$D$4+1)/365,IF(D2654&gt;$D$4,($D$5-D2654+1)/365,$D$6/365)),0)</f>
        <v>0</v>
      </c>
      <c r="S2654" s="28">
        <f>'Data &amp; Parameter'!$E$16*'Data &amp; Parameter'!$E$17*('Data &amp; Parameter'!$E$18+'Data &amp; Parameter'!$E$19)*'Data &amp; Parameter'!$E$20*'Data &amp; Parameter'!$E$37*R2654</f>
        <v>0</v>
      </c>
      <c r="T2654" s="28">
        <f t="shared" si="41"/>
        <v>0</v>
      </c>
    </row>
    <row r="2655" spans="1:20" ht="15.75" customHeight="1" x14ac:dyDescent="0.35">
      <c r="A2655">
        <v>2648</v>
      </c>
      <c r="B2655" s="76">
        <v>44240.368425925924</v>
      </c>
      <c r="C2655" s="1" t="s">
        <v>8386</v>
      </c>
      <c r="D2655" s="76">
        <v>44240.368923611109</v>
      </c>
      <c r="E2655" s="1" t="s">
        <v>8387</v>
      </c>
      <c r="F2655" s="1" t="s">
        <v>8388</v>
      </c>
      <c r="G2655" s="1" t="s">
        <v>123</v>
      </c>
      <c r="H2655" s="1" t="s">
        <v>124</v>
      </c>
      <c r="I2655" s="1" t="s">
        <v>125</v>
      </c>
      <c r="J2655" s="1" t="s">
        <v>7528</v>
      </c>
      <c r="K2655" s="1" t="s">
        <v>8272</v>
      </c>
      <c r="L2655">
        <f>ROUNDUP(IF(B2655&gt;$D$4,0,($D$4-B2655+1)/365),0)</f>
        <v>0</v>
      </c>
      <c r="M2655">
        <f>ROUNDUP(IF(B2655&gt;$D$5,0,($D$5-B2655+1)/365),0)</f>
        <v>0</v>
      </c>
      <c r="N2655" s="28">
        <f>IF(OR(L2655=1,M2655=1),IF(B2655+364&lt;=$D$5,(B2655+364-$D$4+1)/365,IF(B2655&gt;$D$4,($D$5-B2655+1)/365,$D$6/365)),0)</f>
        <v>0</v>
      </c>
      <c r="O2655" s="28">
        <f>'Data &amp; Parameter'!$E$16*'Data &amp; Parameter'!$E$17*('Data &amp; Parameter'!$E$18+'Data &amp; Parameter'!$E$19)*'Data &amp; Parameter'!$E$20*'Data &amp; Parameter'!$E$37*N2655</f>
        <v>0</v>
      </c>
      <c r="P2655">
        <f>ROUNDUP(IF(D2655&gt;$D$4,0,($D$4-D2655+1)/365),0)</f>
        <v>0</v>
      </c>
      <c r="Q2655">
        <f>ROUNDUP(IF(D2655&gt;$D$5,0,($D$5-D2655+1)/365),0)</f>
        <v>0</v>
      </c>
      <c r="R2655" s="28">
        <f>IF(OR(P2655=1,Q2655=1),IF(D2655+364&lt;=$D$5,(D2655+364-$D$4+1)/365,IF(D2655&gt;$D$4,($D$5-D2655+1)/365,$D$6/365)),0)</f>
        <v>0</v>
      </c>
      <c r="S2655" s="28">
        <f>'Data &amp; Parameter'!$E$16*'Data &amp; Parameter'!$E$17*('Data &amp; Parameter'!$E$18+'Data &amp; Parameter'!$E$19)*'Data &amp; Parameter'!$E$20*'Data &amp; Parameter'!$E$37*R2655</f>
        <v>0</v>
      </c>
      <c r="T2655" s="28">
        <f t="shared" si="41"/>
        <v>0</v>
      </c>
    </row>
    <row r="2656" spans="1:20" ht="15.75" customHeight="1" x14ac:dyDescent="0.35">
      <c r="A2656">
        <v>2649</v>
      </c>
      <c r="B2656" s="76">
        <v>44240.370879629627</v>
      </c>
      <c r="C2656" s="1" t="s">
        <v>8389</v>
      </c>
      <c r="D2656" s="76">
        <v>44240.371631944443</v>
      </c>
      <c r="E2656" s="1" t="s">
        <v>8390</v>
      </c>
      <c r="F2656" s="1" t="s">
        <v>8391</v>
      </c>
      <c r="G2656" s="1" t="s">
        <v>123</v>
      </c>
      <c r="H2656" s="1" t="s">
        <v>124</v>
      </c>
      <c r="I2656" s="1" t="s">
        <v>125</v>
      </c>
      <c r="J2656" s="1" t="s">
        <v>7528</v>
      </c>
      <c r="K2656" s="1" t="s">
        <v>8235</v>
      </c>
      <c r="L2656">
        <f>ROUNDUP(IF(B2656&gt;$D$4,0,($D$4-B2656+1)/365),0)</f>
        <v>0</v>
      </c>
      <c r="M2656">
        <f>ROUNDUP(IF(B2656&gt;$D$5,0,($D$5-B2656+1)/365),0)</f>
        <v>0</v>
      </c>
      <c r="N2656" s="28">
        <f>IF(OR(L2656=1,M2656=1),IF(B2656+364&lt;=$D$5,(B2656+364-$D$4+1)/365,IF(B2656&gt;$D$4,($D$5-B2656+1)/365,$D$6/365)),0)</f>
        <v>0</v>
      </c>
      <c r="O2656" s="28">
        <f>'Data &amp; Parameter'!$E$16*'Data &amp; Parameter'!$E$17*('Data &amp; Parameter'!$E$18+'Data &amp; Parameter'!$E$19)*'Data &amp; Parameter'!$E$20*'Data &amp; Parameter'!$E$37*N2656</f>
        <v>0</v>
      </c>
      <c r="P2656">
        <f>ROUNDUP(IF(D2656&gt;$D$4,0,($D$4-D2656+1)/365),0)</f>
        <v>0</v>
      </c>
      <c r="Q2656">
        <f>ROUNDUP(IF(D2656&gt;$D$5,0,($D$5-D2656+1)/365),0)</f>
        <v>0</v>
      </c>
      <c r="R2656" s="28">
        <f>IF(OR(P2656=1,Q2656=1),IF(D2656+364&lt;=$D$5,(D2656+364-$D$4+1)/365,IF(D2656&gt;$D$4,($D$5-D2656+1)/365,$D$6/365)),0)</f>
        <v>0</v>
      </c>
      <c r="S2656" s="28">
        <f>'Data &amp; Parameter'!$E$16*'Data &amp; Parameter'!$E$17*('Data &amp; Parameter'!$E$18+'Data &amp; Parameter'!$E$19)*'Data &amp; Parameter'!$E$20*'Data &amp; Parameter'!$E$37*R2656</f>
        <v>0</v>
      </c>
      <c r="T2656" s="28">
        <f t="shared" si="41"/>
        <v>0</v>
      </c>
    </row>
    <row r="2657" spans="1:20" ht="15.75" customHeight="1" x14ac:dyDescent="0.35">
      <c r="A2657">
        <v>2650</v>
      </c>
      <c r="B2657" s="76">
        <v>44240.371400462958</v>
      </c>
      <c r="C2657" s="1" t="s">
        <v>8392</v>
      </c>
      <c r="D2657" s="76">
        <v>44240.372164351851</v>
      </c>
      <c r="E2657" s="1" t="s">
        <v>8393</v>
      </c>
      <c r="F2657" s="1" t="s">
        <v>8394</v>
      </c>
      <c r="G2657" s="1" t="s">
        <v>123</v>
      </c>
      <c r="H2657" s="1" t="s">
        <v>124</v>
      </c>
      <c r="I2657" s="1" t="s">
        <v>125</v>
      </c>
      <c r="J2657" s="1" t="s">
        <v>7528</v>
      </c>
      <c r="K2657" s="1" t="s">
        <v>8315</v>
      </c>
      <c r="L2657">
        <f>ROUNDUP(IF(B2657&gt;$D$4,0,($D$4-B2657+1)/365),0)</f>
        <v>0</v>
      </c>
      <c r="M2657">
        <f>ROUNDUP(IF(B2657&gt;$D$5,0,($D$5-B2657+1)/365),0)</f>
        <v>0</v>
      </c>
      <c r="N2657" s="28">
        <f>IF(OR(L2657=1,M2657=1),IF(B2657+364&lt;=$D$5,(B2657+364-$D$4+1)/365,IF(B2657&gt;$D$4,($D$5-B2657+1)/365,$D$6/365)),0)</f>
        <v>0</v>
      </c>
      <c r="O2657" s="28">
        <f>'Data &amp; Parameter'!$E$16*'Data &amp; Parameter'!$E$17*('Data &amp; Parameter'!$E$18+'Data &amp; Parameter'!$E$19)*'Data &amp; Parameter'!$E$20*'Data &amp; Parameter'!$E$37*N2657</f>
        <v>0</v>
      </c>
      <c r="P2657">
        <f>ROUNDUP(IF(D2657&gt;$D$4,0,($D$4-D2657+1)/365),0)</f>
        <v>0</v>
      </c>
      <c r="Q2657">
        <f>ROUNDUP(IF(D2657&gt;$D$5,0,($D$5-D2657+1)/365),0)</f>
        <v>0</v>
      </c>
      <c r="R2657" s="28">
        <f>IF(OR(P2657=1,Q2657=1),IF(D2657+364&lt;=$D$5,(D2657+364-$D$4+1)/365,IF(D2657&gt;$D$4,($D$5-D2657+1)/365,$D$6/365)),0)</f>
        <v>0</v>
      </c>
      <c r="S2657" s="28">
        <f>'Data &amp; Parameter'!$E$16*'Data &amp; Parameter'!$E$17*('Data &amp; Parameter'!$E$18+'Data &amp; Parameter'!$E$19)*'Data &amp; Parameter'!$E$20*'Data &amp; Parameter'!$E$37*R2657</f>
        <v>0</v>
      </c>
      <c r="T2657" s="28">
        <f t="shared" si="41"/>
        <v>0</v>
      </c>
    </row>
    <row r="2658" spans="1:20" ht="15.75" customHeight="1" x14ac:dyDescent="0.35">
      <c r="A2658">
        <v>2651</v>
      </c>
      <c r="B2658" s="76">
        <v>44240.372245370367</v>
      </c>
      <c r="C2658" s="1" t="s">
        <v>8395</v>
      </c>
      <c r="D2658" s="76">
        <v>44240.373182870375</v>
      </c>
      <c r="E2658" s="1" t="s">
        <v>8396</v>
      </c>
      <c r="F2658" s="1" t="s">
        <v>8397</v>
      </c>
      <c r="G2658" s="1" t="s">
        <v>123</v>
      </c>
      <c r="H2658" s="1" t="s">
        <v>124</v>
      </c>
      <c r="I2658" s="1" t="s">
        <v>125</v>
      </c>
      <c r="J2658" s="1" t="s">
        <v>7528</v>
      </c>
      <c r="K2658" s="1" t="s">
        <v>8272</v>
      </c>
      <c r="L2658">
        <f>ROUNDUP(IF(B2658&gt;$D$4,0,($D$4-B2658+1)/365),0)</f>
        <v>0</v>
      </c>
      <c r="M2658">
        <f>ROUNDUP(IF(B2658&gt;$D$5,0,($D$5-B2658+1)/365),0)</f>
        <v>0</v>
      </c>
      <c r="N2658" s="28">
        <f>IF(OR(L2658=1,M2658=1),IF(B2658+364&lt;=$D$5,(B2658+364-$D$4+1)/365,IF(B2658&gt;$D$4,($D$5-B2658+1)/365,$D$6/365)),0)</f>
        <v>0</v>
      </c>
      <c r="O2658" s="28">
        <f>'Data &amp; Parameter'!$E$16*'Data &amp; Parameter'!$E$17*('Data &amp; Parameter'!$E$18+'Data &amp; Parameter'!$E$19)*'Data &amp; Parameter'!$E$20*'Data &amp; Parameter'!$E$37*N2658</f>
        <v>0</v>
      </c>
      <c r="P2658">
        <f>ROUNDUP(IF(D2658&gt;$D$4,0,($D$4-D2658+1)/365),0)</f>
        <v>0</v>
      </c>
      <c r="Q2658">
        <f>ROUNDUP(IF(D2658&gt;$D$5,0,($D$5-D2658+1)/365),0)</f>
        <v>0</v>
      </c>
      <c r="R2658" s="28">
        <f>IF(OR(P2658=1,Q2658=1),IF(D2658+364&lt;=$D$5,(D2658+364-$D$4+1)/365,IF(D2658&gt;$D$4,($D$5-D2658+1)/365,$D$6/365)),0)</f>
        <v>0</v>
      </c>
      <c r="S2658" s="28">
        <f>'Data &amp; Parameter'!$E$16*'Data &amp; Parameter'!$E$17*('Data &amp; Parameter'!$E$18+'Data &amp; Parameter'!$E$19)*'Data &amp; Parameter'!$E$20*'Data &amp; Parameter'!$E$37*R2658</f>
        <v>0</v>
      </c>
      <c r="T2658" s="28">
        <f t="shared" si="41"/>
        <v>0</v>
      </c>
    </row>
    <row r="2659" spans="1:20" ht="15.75" customHeight="1" x14ac:dyDescent="0.35">
      <c r="A2659">
        <v>2652</v>
      </c>
      <c r="B2659" s="76">
        <v>44240.374097222222</v>
      </c>
      <c r="C2659" s="1" t="s">
        <v>8398</v>
      </c>
      <c r="D2659" s="76">
        <v>44240.374953703707</v>
      </c>
      <c r="E2659" s="1" t="s">
        <v>8399</v>
      </c>
      <c r="F2659" s="1" t="s">
        <v>8400</v>
      </c>
      <c r="G2659" s="1" t="s">
        <v>123</v>
      </c>
      <c r="H2659" s="1" t="s">
        <v>124</v>
      </c>
      <c r="I2659" s="1" t="s">
        <v>125</v>
      </c>
      <c r="J2659" s="1" t="s">
        <v>7528</v>
      </c>
      <c r="K2659" s="1" t="s">
        <v>8340</v>
      </c>
      <c r="L2659">
        <f>ROUNDUP(IF(B2659&gt;$D$4,0,($D$4-B2659+1)/365),0)</f>
        <v>0</v>
      </c>
      <c r="M2659">
        <f>ROUNDUP(IF(B2659&gt;$D$5,0,($D$5-B2659+1)/365),0)</f>
        <v>0</v>
      </c>
      <c r="N2659" s="28">
        <f>IF(OR(L2659=1,M2659=1),IF(B2659+364&lt;=$D$5,(B2659+364-$D$4+1)/365,IF(B2659&gt;$D$4,($D$5-B2659+1)/365,$D$6/365)),0)</f>
        <v>0</v>
      </c>
      <c r="O2659" s="28">
        <f>'Data &amp; Parameter'!$E$16*'Data &amp; Parameter'!$E$17*('Data &amp; Parameter'!$E$18+'Data &amp; Parameter'!$E$19)*'Data &amp; Parameter'!$E$20*'Data &amp; Parameter'!$E$37*N2659</f>
        <v>0</v>
      </c>
      <c r="P2659">
        <f>ROUNDUP(IF(D2659&gt;$D$4,0,($D$4-D2659+1)/365),0)</f>
        <v>0</v>
      </c>
      <c r="Q2659">
        <f>ROUNDUP(IF(D2659&gt;$D$5,0,($D$5-D2659+1)/365),0)</f>
        <v>0</v>
      </c>
      <c r="R2659" s="28">
        <f>IF(OR(P2659=1,Q2659=1),IF(D2659+364&lt;=$D$5,(D2659+364-$D$4+1)/365,IF(D2659&gt;$D$4,($D$5-D2659+1)/365,$D$6/365)),0)</f>
        <v>0</v>
      </c>
      <c r="S2659" s="28">
        <f>'Data &amp; Parameter'!$E$16*'Data &amp; Parameter'!$E$17*('Data &amp; Parameter'!$E$18+'Data &amp; Parameter'!$E$19)*'Data &amp; Parameter'!$E$20*'Data &amp; Parameter'!$E$37*R2659</f>
        <v>0</v>
      </c>
      <c r="T2659" s="28">
        <f t="shared" si="41"/>
        <v>0</v>
      </c>
    </row>
    <row r="2660" spans="1:20" ht="15.75" customHeight="1" x14ac:dyDescent="0.35">
      <c r="A2660">
        <v>2653</v>
      </c>
      <c r="B2660" s="76">
        <v>44240.374328703707</v>
      </c>
      <c r="C2660" s="1" t="s">
        <v>8401</v>
      </c>
      <c r="D2660" s="76">
        <v>44240.375115740739</v>
      </c>
      <c r="E2660" s="1" t="s">
        <v>8402</v>
      </c>
      <c r="F2660" s="1" t="s">
        <v>8403</v>
      </c>
      <c r="G2660" s="1" t="s">
        <v>123</v>
      </c>
      <c r="H2660" s="1" t="s">
        <v>124</v>
      </c>
      <c r="I2660" s="1" t="s">
        <v>125</v>
      </c>
      <c r="J2660" s="1" t="s">
        <v>7528</v>
      </c>
      <c r="K2660" s="1" t="s">
        <v>8315</v>
      </c>
      <c r="L2660">
        <f>ROUNDUP(IF(B2660&gt;$D$4,0,($D$4-B2660+1)/365),0)</f>
        <v>0</v>
      </c>
      <c r="M2660">
        <f>ROUNDUP(IF(B2660&gt;$D$5,0,($D$5-B2660+1)/365),0)</f>
        <v>0</v>
      </c>
      <c r="N2660" s="28">
        <f>IF(OR(L2660=1,M2660=1),IF(B2660+364&lt;=$D$5,(B2660+364-$D$4+1)/365,IF(B2660&gt;$D$4,($D$5-B2660+1)/365,$D$6/365)),0)</f>
        <v>0</v>
      </c>
      <c r="O2660" s="28">
        <f>'Data &amp; Parameter'!$E$16*'Data &amp; Parameter'!$E$17*('Data &amp; Parameter'!$E$18+'Data &amp; Parameter'!$E$19)*'Data &amp; Parameter'!$E$20*'Data &amp; Parameter'!$E$37*N2660</f>
        <v>0</v>
      </c>
      <c r="P2660">
        <f>ROUNDUP(IF(D2660&gt;$D$4,0,($D$4-D2660+1)/365),0)</f>
        <v>0</v>
      </c>
      <c r="Q2660">
        <f>ROUNDUP(IF(D2660&gt;$D$5,0,($D$5-D2660+1)/365),0)</f>
        <v>0</v>
      </c>
      <c r="R2660" s="28">
        <f>IF(OR(P2660=1,Q2660=1),IF(D2660+364&lt;=$D$5,(D2660+364-$D$4+1)/365,IF(D2660&gt;$D$4,($D$5-D2660+1)/365,$D$6/365)),0)</f>
        <v>0</v>
      </c>
      <c r="S2660" s="28">
        <f>'Data &amp; Parameter'!$E$16*'Data &amp; Parameter'!$E$17*('Data &amp; Parameter'!$E$18+'Data &amp; Parameter'!$E$19)*'Data &amp; Parameter'!$E$20*'Data &amp; Parameter'!$E$37*R2660</f>
        <v>0</v>
      </c>
      <c r="T2660" s="28">
        <f t="shared" si="41"/>
        <v>0</v>
      </c>
    </row>
    <row r="2661" spans="1:20" ht="15.75" customHeight="1" x14ac:dyDescent="0.35">
      <c r="A2661">
        <v>2654</v>
      </c>
      <c r="B2661" s="76">
        <v>44240.375798611116</v>
      </c>
      <c r="C2661" s="1" t="s">
        <v>8404</v>
      </c>
      <c r="D2661" s="76">
        <v>44240.376423611116</v>
      </c>
      <c r="E2661" s="1" t="s">
        <v>8405</v>
      </c>
      <c r="F2661" s="1" t="s">
        <v>8406</v>
      </c>
      <c r="G2661" s="1" t="s">
        <v>123</v>
      </c>
      <c r="H2661" s="1" t="s">
        <v>124</v>
      </c>
      <c r="I2661" s="1" t="s">
        <v>125</v>
      </c>
      <c r="J2661" s="1" t="s">
        <v>7528</v>
      </c>
      <c r="K2661" s="1" t="s">
        <v>8272</v>
      </c>
      <c r="L2661">
        <f>ROUNDUP(IF(B2661&gt;$D$4,0,($D$4-B2661+1)/365),0)</f>
        <v>0</v>
      </c>
      <c r="M2661">
        <f>ROUNDUP(IF(B2661&gt;$D$5,0,($D$5-B2661+1)/365),0)</f>
        <v>0</v>
      </c>
      <c r="N2661" s="28">
        <f>IF(OR(L2661=1,M2661=1),IF(B2661+364&lt;=$D$5,(B2661+364-$D$4+1)/365,IF(B2661&gt;$D$4,($D$5-B2661+1)/365,$D$6/365)),0)</f>
        <v>0</v>
      </c>
      <c r="O2661" s="28">
        <f>'Data &amp; Parameter'!$E$16*'Data &amp; Parameter'!$E$17*('Data &amp; Parameter'!$E$18+'Data &amp; Parameter'!$E$19)*'Data &amp; Parameter'!$E$20*'Data &amp; Parameter'!$E$37*N2661</f>
        <v>0</v>
      </c>
      <c r="P2661">
        <f>ROUNDUP(IF(D2661&gt;$D$4,0,($D$4-D2661+1)/365),0)</f>
        <v>0</v>
      </c>
      <c r="Q2661">
        <f>ROUNDUP(IF(D2661&gt;$D$5,0,($D$5-D2661+1)/365),0)</f>
        <v>0</v>
      </c>
      <c r="R2661" s="28">
        <f>IF(OR(P2661=1,Q2661=1),IF(D2661+364&lt;=$D$5,(D2661+364-$D$4+1)/365,IF(D2661&gt;$D$4,($D$5-D2661+1)/365,$D$6/365)),0)</f>
        <v>0</v>
      </c>
      <c r="S2661" s="28">
        <f>'Data &amp; Parameter'!$E$16*'Data &amp; Parameter'!$E$17*('Data &amp; Parameter'!$E$18+'Data &amp; Parameter'!$E$19)*'Data &amp; Parameter'!$E$20*'Data &amp; Parameter'!$E$37*R2661</f>
        <v>0</v>
      </c>
      <c r="T2661" s="28">
        <f t="shared" si="41"/>
        <v>0</v>
      </c>
    </row>
    <row r="2662" spans="1:20" ht="15.75" customHeight="1" x14ac:dyDescent="0.35">
      <c r="A2662">
        <v>2655</v>
      </c>
      <c r="B2662" s="76">
        <v>44240.378530092596</v>
      </c>
      <c r="C2662" s="1" t="s">
        <v>8407</v>
      </c>
      <c r="D2662" s="76">
        <v>44240.379583333328</v>
      </c>
      <c r="E2662" s="1" t="s">
        <v>8408</v>
      </c>
      <c r="F2662" s="1" t="s">
        <v>8409</v>
      </c>
      <c r="G2662" s="1" t="s">
        <v>123</v>
      </c>
      <c r="H2662" s="1" t="s">
        <v>124</v>
      </c>
      <c r="I2662" s="1" t="s">
        <v>125</v>
      </c>
      <c r="J2662" s="1" t="s">
        <v>7528</v>
      </c>
      <c r="K2662" s="1" t="s">
        <v>8315</v>
      </c>
      <c r="L2662">
        <f>ROUNDUP(IF(B2662&gt;$D$4,0,($D$4-B2662+1)/365),0)</f>
        <v>0</v>
      </c>
      <c r="M2662">
        <f>ROUNDUP(IF(B2662&gt;$D$5,0,($D$5-B2662+1)/365),0)</f>
        <v>0</v>
      </c>
      <c r="N2662" s="28">
        <f>IF(OR(L2662=1,M2662=1),IF(B2662+364&lt;=$D$5,(B2662+364-$D$4+1)/365,IF(B2662&gt;$D$4,($D$5-B2662+1)/365,$D$6/365)),0)</f>
        <v>0</v>
      </c>
      <c r="O2662" s="28">
        <f>'Data &amp; Parameter'!$E$16*'Data &amp; Parameter'!$E$17*('Data &amp; Parameter'!$E$18+'Data &amp; Parameter'!$E$19)*'Data &amp; Parameter'!$E$20*'Data &amp; Parameter'!$E$37*N2662</f>
        <v>0</v>
      </c>
      <c r="P2662">
        <f>ROUNDUP(IF(D2662&gt;$D$4,0,($D$4-D2662+1)/365),0)</f>
        <v>0</v>
      </c>
      <c r="Q2662">
        <f>ROUNDUP(IF(D2662&gt;$D$5,0,($D$5-D2662+1)/365),0)</f>
        <v>0</v>
      </c>
      <c r="R2662" s="28">
        <f>IF(OR(P2662=1,Q2662=1),IF(D2662+364&lt;=$D$5,(D2662+364-$D$4+1)/365,IF(D2662&gt;$D$4,($D$5-D2662+1)/365,$D$6/365)),0)</f>
        <v>0</v>
      </c>
      <c r="S2662" s="28">
        <f>'Data &amp; Parameter'!$E$16*'Data &amp; Parameter'!$E$17*('Data &amp; Parameter'!$E$18+'Data &amp; Parameter'!$E$19)*'Data &amp; Parameter'!$E$20*'Data &amp; Parameter'!$E$37*R2662</f>
        <v>0</v>
      </c>
      <c r="T2662" s="28">
        <f t="shared" si="41"/>
        <v>0</v>
      </c>
    </row>
    <row r="2663" spans="1:20" ht="15.75" customHeight="1" x14ac:dyDescent="0.35">
      <c r="A2663">
        <v>2656</v>
      </c>
      <c r="B2663" s="76">
        <v>44240.379189814819</v>
      </c>
      <c r="C2663" s="1" t="s">
        <v>8410</v>
      </c>
      <c r="D2663" s="76">
        <v>44240.379571759258</v>
      </c>
      <c r="E2663" s="1" t="s">
        <v>8411</v>
      </c>
      <c r="F2663" s="1" t="s">
        <v>8412</v>
      </c>
      <c r="G2663" s="1" t="s">
        <v>123</v>
      </c>
      <c r="H2663" s="1" t="s">
        <v>124</v>
      </c>
      <c r="I2663" s="1" t="s">
        <v>125</v>
      </c>
      <c r="J2663" s="1" t="s">
        <v>7528</v>
      </c>
      <c r="K2663" s="1" t="s">
        <v>8340</v>
      </c>
      <c r="L2663">
        <f>ROUNDUP(IF(B2663&gt;$D$4,0,($D$4-B2663+1)/365),0)</f>
        <v>0</v>
      </c>
      <c r="M2663">
        <f>ROUNDUP(IF(B2663&gt;$D$5,0,($D$5-B2663+1)/365),0)</f>
        <v>0</v>
      </c>
      <c r="N2663" s="28">
        <f>IF(OR(L2663=1,M2663=1),IF(B2663+364&lt;=$D$5,(B2663+364-$D$4+1)/365,IF(B2663&gt;$D$4,($D$5-B2663+1)/365,$D$6/365)),0)</f>
        <v>0</v>
      </c>
      <c r="O2663" s="28">
        <f>'Data &amp; Parameter'!$E$16*'Data &amp; Parameter'!$E$17*('Data &amp; Parameter'!$E$18+'Data &amp; Parameter'!$E$19)*'Data &amp; Parameter'!$E$20*'Data &amp; Parameter'!$E$37*N2663</f>
        <v>0</v>
      </c>
      <c r="P2663">
        <f>ROUNDUP(IF(D2663&gt;$D$4,0,($D$4-D2663+1)/365),0)</f>
        <v>0</v>
      </c>
      <c r="Q2663">
        <f>ROUNDUP(IF(D2663&gt;$D$5,0,($D$5-D2663+1)/365),0)</f>
        <v>0</v>
      </c>
      <c r="R2663" s="28">
        <f>IF(OR(P2663=1,Q2663=1),IF(D2663+364&lt;=$D$5,(D2663+364-$D$4+1)/365,IF(D2663&gt;$D$4,($D$5-D2663+1)/365,$D$6/365)),0)</f>
        <v>0</v>
      </c>
      <c r="S2663" s="28">
        <f>'Data &amp; Parameter'!$E$16*'Data &amp; Parameter'!$E$17*('Data &amp; Parameter'!$E$18+'Data &amp; Parameter'!$E$19)*'Data &amp; Parameter'!$E$20*'Data &amp; Parameter'!$E$37*R2663</f>
        <v>0</v>
      </c>
      <c r="T2663" s="28">
        <f t="shared" si="41"/>
        <v>0</v>
      </c>
    </row>
    <row r="2664" spans="1:20" ht="15.75" customHeight="1" x14ac:dyDescent="0.35">
      <c r="A2664">
        <v>2657</v>
      </c>
      <c r="B2664" s="76">
        <v>44240.381145833337</v>
      </c>
      <c r="C2664" s="1" t="s">
        <v>8413</v>
      </c>
      <c r="D2664" s="76">
        <v>44240.381689814814</v>
      </c>
      <c r="E2664" s="1" t="s">
        <v>8414</v>
      </c>
      <c r="F2664" s="1" t="s">
        <v>8415</v>
      </c>
      <c r="G2664" s="1" t="s">
        <v>123</v>
      </c>
      <c r="H2664" s="1" t="s">
        <v>124</v>
      </c>
      <c r="I2664" s="1" t="s">
        <v>125</v>
      </c>
      <c r="J2664" s="1" t="s">
        <v>7528</v>
      </c>
      <c r="K2664" s="1" t="s">
        <v>8272</v>
      </c>
      <c r="L2664">
        <f>ROUNDUP(IF(B2664&gt;$D$4,0,($D$4-B2664+1)/365),0)</f>
        <v>0</v>
      </c>
      <c r="M2664">
        <f>ROUNDUP(IF(B2664&gt;$D$5,0,($D$5-B2664+1)/365),0)</f>
        <v>0</v>
      </c>
      <c r="N2664" s="28">
        <f>IF(OR(L2664=1,M2664=1),IF(B2664+364&lt;=$D$5,(B2664+364-$D$4+1)/365,IF(B2664&gt;$D$4,($D$5-B2664+1)/365,$D$6/365)),0)</f>
        <v>0</v>
      </c>
      <c r="O2664" s="28">
        <f>'Data &amp; Parameter'!$E$16*'Data &amp; Parameter'!$E$17*('Data &amp; Parameter'!$E$18+'Data &amp; Parameter'!$E$19)*'Data &amp; Parameter'!$E$20*'Data &amp; Parameter'!$E$37*N2664</f>
        <v>0</v>
      </c>
      <c r="P2664">
        <f>ROUNDUP(IF(D2664&gt;$D$4,0,($D$4-D2664+1)/365),0)</f>
        <v>0</v>
      </c>
      <c r="Q2664">
        <f>ROUNDUP(IF(D2664&gt;$D$5,0,($D$5-D2664+1)/365),0)</f>
        <v>0</v>
      </c>
      <c r="R2664" s="28">
        <f>IF(OR(P2664=1,Q2664=1),IF(D2664+364&lt;=$D$5,(D2664+364-$D$4+1)/365,IF(D2664&gt;$D$4,($D$5-D2664+1)/365,$D$6/365)),0)</f>
        <v>0</v>
      </c>
      <c r="S2664" s="28">
        <f>'Data &amp; Parameter'!$E$16*'Data &amp; Parameter'!$E$17*('Data &amp; Parameter'!$E$18+'Data &amp; Parameter'!$E$19)*'Data &amp; Parameter'!$E$20*'Data &amp; Parameter'!$E$37*R2664</f>
        <v>0</v>
      </c>
      <c r="T2664" s="28">
        <f t="shared" si="41"/>
        <v>0</v>
      </c>
    </row>
    <row r="2665" spans="1:20" ht="15.75" customHeight="1" x14ac:dyDescent="0.35">
      <c r="A2665">
        <v>2658</v>
      </c>
      <c r="B2665" s="76">
        <v>44240.381666666668</v>
      </c>
      <c r="C2665" s="1" t="s">
        <v>8416</v>
      </c>
      <c r="D2665" s="76">
        <v>44240.382337962961</v>
      </c>
      <c r="E2665" s="1" t="s">
        <v>8417</v>
      </c>
      <c r="F2665" s="1" t="s">
        <v>8418</v>
      </c>
      <c r="G2665" s="1" t="s">
        <v>123</v>
      </c>
      <c r="H2665" s="1" t="s">
        <v>124</v>
      </c>
      <c r="I2665" s="1" t="s">
        <v>125</v>
      </c>
      <c r="J2665" s="1" t="s">
        <v>7528</v>
      </c>
      <c r="K2665" s="1" t="s">
        <v>8340</v>
      </c>
      <c r="L2665">
        <f>ROUNDUP(IF(B2665&gt;$D$4,0,($D$4-B2665+1)/365),0)</f>
        <v>0</v>
      </c>
      <c r="M2665">
        <f>ROUNDUP(IF(B2665&gt;$D$5,0,($D$5-B2665+1)/365),0)</f>
        <v>0</v>
      </c>
      <c r="N2665" s="28">
        <f>IF(OR(L2665=1,M2665=1),IF(B2665+364&lt;=$D$5,(B2665+364-$D$4+1)/365,IF(B2665&gt;$D$4,($D$5-B2665+1)/365,$D$6/365)),0)</f>
        <v>0</v>
      </c>
      <c r="O2665" s="28">
        <f>'Data &amp; Parameter'!$E$16*'Data &amp; Parameter'!$E$17*('Data &amp; Parameter'!$E$18+'Data &amp; Parameter'!$E$19)*'Data &amp; Parameter'!$E$20*'Data &amp; Parameter'!$E$37*N2665</f>
        <v>0</v>
      </c>
      <c r="P2665">
        <f>ROUNDUP(IF(D2665&gt;$D$4,0,($D$4-D2665+1)/365),0)</f>
        <v>0</v>
      </c>
      <c r="Q2665">
        <f>ROUNDUP(IF(D2665&gt;$D$5,0,($D$5-D2665+1)/365),0)</f>
        <v>0</v>
      </c>
      <c r="R2665" s="28">
        <f>IF(OR(P2665=1,Q2665=1),IF(D2665+364&lt;=$D$5,(D2665+364-$D$4+1)/365,IF(D2665&gt;$D$4,($D$5-D2665+1)/365,$D$6/365)),0)</f>
        <v>0</v>
      </c>
      <c r="S2665" s="28">
        <f>'Data &amp; Parameter'!$E$16*'Data &amp; Parameter'!$E$17*('Data &amp; Parameter'!$E$18+'Data &amp; Parameter'!$E$19)*'Data &amp; Parameter'!$E$20*'Data &amp; Parameter'!$E$37*R2665</f>
        <v>0</v>
      </c>
      <c r="T2665" s="28">
        <f t="shared" si="41"/>
        <v>0</v>
      </c>
    </row>
    <row r="2666" spans="1:20" ht="15.75" customHeight="1" x14ac:dyDescent="0.35">
      <c r="A2666">
        <v>2659</v>
      </c>
      <c r="B2666" s="76">
        <v>44240.383240740739</v>
      </c>
      <c r="C2666" s="1" t="s">
        <v>8419</v>
      </c>
      <c r="D2666" s="76">
        <v>44240.384224537032</v>
      </c>
      <c r="E2666" s="1" t="s">
        <v>8420</v>
      </c>
      <c r="F2666" s="1" t="s">
        <v>8421</v>
      </c>
      <c r="G2666" s="1" t="s">
        <v>123</v>
      </c>
      <c r="H2666" s="1" t="s">
        <v>124</v>
      </c>
      <c r="I2666" s="1" t="s">
        <v>125</v>
      </c>
      <c r="J2666" s="1" t="s">
        <v>7528</v>
      </c>
      <c r="K2666" s="1" t="s">
        <v>8315</v>
      </c>
      <c r="L2666">
        <f>ROUNDUP(IF(B2666&gt;$D$4,0,($D$4-B2666+1)/365),0)</f>
        <v>0</v>
      </c>
      <c r="M2666">
        <f>ROUNDUP(IF(B2666&gt;$D$5,0,($D$5-B2666+1)/365),0)</f>
        <v>0</v>
      </c>
      <c r="N2666" s="28">
        <f>IF(OR(L2666=1,M2666=1),IF(B2666+364&lt;=$D$5,(B2666+364-$D$4+1)/365,IF(B2666&gt;$D$4,($D$5-B2666+1)/365,$D$6/365)),0)</f>
        <v>0</v>
      </c>
      <c r="O2666" s="28">
        <f>'Data &amp; Parameter'!$E$16*'Data &amp; Parameter'!$E$17*('Data &amp; Parameter'!$E$18+'Data &amp; Parameter'!$E$19)*'Data &amp; Parameter'!$E$20*'Data &amp; Parameter'!$E$37*N2666</f>
        <v>0</v>
      </c>
      <c r="P2666">
        <f>ROUNDUP(IF(D2666&gt;$D$4,0,($D$4-D2666+1)/365),0)</f>
        <v>0</v>
      </c>
      <c r="Q2666">
        <f>ROUNDUP(IF(D2666&gt;$D$5,0,($D$5-D2666+1)/365),0)</f>
        <v>0</v>
      </c>
      <c r="R2666" s="28">
        <f>IF(OR(P2666=1,Q2666=1),IF(D2666+364&lt;=$D$5,(D2666+364-$D$4+1)/365,IF(D2666&gt;$D$4,($D$5-D2666+1)/365,$D$6/365)),0)</f>
        <v>0</v>
      </c>
      <c r="S2666" s="28">
        <f>'Data &amp; Parameter'!$E$16*'Data &amp; Parameter'!$E$17*('Data &amp; Parameter'!$E$18+'Data &amp; Parameter'!$E$19)*'Data &amp; Parameter'!$E$20*'Data &amp; Parameter'!$E$37*R2666</f>
        <v>0</v>
      </c>
      <c r="T2666" s="28">
        <f t="shared" si="41"/>
        <v>0</v>
      </c>
    </row>
    <row r="2667" spans="1:20" ht="15.75" customHeight="1" x14ac:dyDescent="0.35">
      <c r="A2667">
        <v>2660</v>
      </c>
      <c r="B2667" s="76">
        <v>44240.384791666671</v>
      </c>
      <c r="C2667" s="1" t="s">
        <v>8422</v>
      </c>
      <c r="D2667" s="76">
        <v>44240.38553240741</v>
      </c>
      <c r="E2667" s="1" t="s">
        <v>8423</v>
      </c>
      <c r="F2667" s="1" t="s">
        <v>8424</v>
      </c>
      <c r="G2667" s="1" t="s">
        <v>123</v>
      </c>
      <c r="H2667" s="1" t="s">
        <v>124</v>
      </c>
      <c r="I2667" s="1" t="s">
        <v>125</v>
      </c>
      <c r="J2667" s="1" t="s">
        <v>7528</v>
      </c>
      <c r="K2667" s="1" t="s">
        <v>8340</v>
      </c>
      <c r="L2667">
        <f>ROUNDUP(IF(B2667&gt;$D$4,0,($D$4-B2667+1)/365),0)</f>
        <v>0</v>
      </c>
      <c r="M2667">
        <f>ROUNDUP(IF(B2667&gt;$D$5,0,($D$5-B2667+1)/365),0)</f>
        <v>0</v>
      </c>
      <c r="N2667" s="28">
        <f>IF(OR(L2667=1,M2667=1),IF(B2667+364&lt;=$D$5,(B2667+364-$D$4+1)/365,IF(B2667&gt;$D$4,($D$5-B2667+1)/365,$D$6/365)),0)</f>
        <v>0</v>
      </c>
      <c r="O2667" s="28">
        <f>'Data &amp; Parameter'!$E$16*'Data &amp; Parameter'!$E$17*('Data &amp; Parameter'!$E$18+'Data &amp; Parameter'!$E$19)*'Data &amp; Parameter'!$E$20*'Data &amp; Parameter'!$E$37*N2667</f>
        <v>0</v>
      </c>
      <c r="P2667">
        <f>ROUNDUP(IF(D2667&gt;$D$4,0,($D$4-D2667+1)/365),0)</f>
        <v>0</v>
      </c>
      <c r="Q2667">
        <f>ROUNDUP(IF(D2667&gt;$D$5,0,($D$5-D2667+1)/365),0)</f>
        <v>0</v>
      </c>
      <c r="R2667" s="28">
        <f>IF(OR(P2667=1,Q2667=1),IF(D2667+364&lt;=$D$5,(D2667+364-$D$4+1)/365,IF(D2667&gt;$D$4,($D$5-D2667+1)/365,$D$6/365)),0)</f>
        <v>0</v>
      </c>
      <c r="S2667" s="28">
        <f>'Data &amp; Parameter'!$E$16*'Data &amp; Parameter'!$E$17*('Data &amp; Parameter'!$E$18+'Data &amp; Parameter'!$E$19)*'Data &amp; Parameter'!$E$20*'Data &amp; Parameter'!$E$37*R2667</f>
        <v>0</v>
      </c>
      <c r="T2667" s="28">
        <f t="shared" si="41"/>
        <v>0</v>
      </c>
    </row>
    <row r="2668" spans="1:20" ht="15.75" customHeight="1" x14ac:dyDescent="0.35">
      <c r="A2668">
        <v>2661</v>
      </c>
      <c r="B2668" s="76">
        <v>44240.385138888887</v>
      </c>
      <c r="C2668" s="1" t="s">
        <v>8425</v>
      </c>
      <c r="D2668" s="76">
        <v>44240.385925925926</v>
      </c>
      <c r="E2668" s="1" t="s">
        <v>8426</v>
      </c>
      <c r="F2668" s="1" t="s">
        <v>8427</v>
      </c>
      <c r="G2668" s="1" t="s">
        <v>123</v>
      </c>
      <c r="H2668" s="1" t="s">
        <v>124</v>
      </c>
      <c r="I2668" s="1" t="s">
        <v>125</v>
      </c>
      <c r="J2668" s="1" t="s">
        <v>7528</v>
      </c>
      <c r="K2668" s="1" t="s">
        <v>8272</v>
      </c>
      <c r="L2668">
        <f>ROUNDUP(IF(B2668&gt;$D$4,0,($D$4-B2668+1)/365),0)</f>
        <v>0</v>
      </c>
      <c r="M2668">
        <f>ROUNDUP(IF(B2668&gt;$D$5,0,($D$5-B2668+1)/365),0)</f>
        <v>0</v>
      </c>
      <c r="N2668" s="28">
        <f>IF(OR(L2668=1,M2668=1),IF(B2668+364&lt;=$D$5,(B2668+364-$D$4+1)/365,IF(B2668&gt;$D$4,($D$5-B2668+1)/365,$D$6/365)),0)</f>
        <v>0</v>
      </c>
      <c r="O2668" s="28">
        <f>'Data &amp; Parameter'!$E$16*'Data &amp; Parameter'!$E$17*('Data &amp; Parameter'!$E$18+'Data &amp; Parameter'!$E$19)*'Data &amp; Parameter'!$E$20*'Data &amp; Parameter'!$E$37*N2668</f>
        <v>0</v>
      </c>
      <c r="P2668">
        <f>ROUNDUP(IF(D2668&gt;$D$4,0,($D$4-D2668+1)/365),0)</f>
        <v>0</v>
      </c>
      <c r="Q2668">
        <f>ROUNDUP(IF(D2668&gt;$D$5,0,($D$5-D2668+1)/365),0)</f>
        <v>0</v>
      </c>
      <c r="R2668" s="28">
        <f>IF(OR(P2668=1,Q2668=1),IF(D2668+364&lt;=$D$5,(D2668+364-$D$4+1)/365,IF(D2668&gt;$D$4,($D$5-D2668+1)/365,$D$6/365)),0)</f>
        <v>0</v>
      </c>
      <c r="S2668" s="28">
        <f>'Data &amp; Parameter'!$E$16*'Data &amp; Parameter'!$E$17*('Data &amp; Parameter'!$E$18+'Data &amp; Parameter'!$E$19)*'Data &amp; Parameter'!$E$20*'Data &amp; Parameter'!$E$37*R2668</f>
        <v>0</v>
      </c>
      <c r="T2668" s="28">
        <f t="shared" si="41"/>
        <v>0</v>
      </c>
    </row>
    <row r="2669" spans="1:20" ht="15.75" customHeight="1" x14ac:dyDescent="0.35">
      <c r="A2669">
        <v>2662</v>
      </c>
      <c r="B2669" s="76">
        <v>44240.38690972222</v>
      </c>
      <c r="C2669" s="1" t="s">
        <v>8428</v>
      </c>
      <c r="D2669" s="76">
        <v>44240.388310185182</v>
      </c>
      <c r="E2669" s="1" t="s">
        <v>8429</v>
      </c>
      <c r="F2669" s="1" t="s">
        <v>8430</v>
      </c>
      <c r="G2669" s="1" t="s">
        <v>123</v>
      </c>
      <c r="H2669" s="1" t="s">
        <v>124</v>
      </c>
      <c r="I2669" s="1" t="s">
        <v>125</v>
      </c>
      <c r="J2669" s="1" t="s">
        <v>7528</v>
      </c>
      <c r="K2669" s="1" t="s">
        <v>8315</v>
      </c>
      <c r="L2669">
        <f>ROUNDUP(IF(B2669&gt;$D$4,0,($D$4-B2669+1)/365),0)</f>
        <v>0</v>
      </c>
      <c r="M2669">
        <f>ROUNDUP(IF(B2669&gt;$D$5,0,($D$5-B2669+1)/365),0)</f>
        <v>0</v>
      </c>
      <c r="N2669" s="28">
        <f>IF(OR(L2669=1,M2669=1),IF(B2669+364&lt;=$D$5,(B2669+364-$D$4+1)/365,IF(B2669&gt;$D$4,($D$5-B2669+1)/365,$D$6/365)),0)</f>
        <v>0</v>
      </c>
      <c r="O2669" s="28">
        <f>'Data &amp; Parameter'!$E$16*'Data &amp; Parameter'!$E$17*('Data &amp; Parameter'!$E$18+'Data &amp; Parameter'!$E$19)*'Data &amp; Parameter'!$E$20*'Data &amp; Parameter'!$E$37*N2669</f>
        <v>0</v>
      </c>
      <c r="P2669">
        <f>ROUNDUP(IF(D2669&gt;$D$4,0,($D$4-D2669+1)/365),0)</f>
        <v>0</v>
      </c>
      <c r="Q2669">
        <f>ROUNDUP(IF(D2669&gt;$D$5,0,($D$5-D2669+1)/365),0)</f>
        <v>0</v>
      </c>
      <c r="R2669" s="28">
        <f>IF(OR(P2669=1,Q2669=1),IF(D2669+364&lt;=$D$5,(D2669+364-$D$4+1)/365,IF(D2669&gt;$D$4,($D$5-D2669+1)/365,$D$6/365)),0)</f>
        <v>0</v>
      </c>
      <c r="S2669" s="28">
        <f>'Data &amp; Parameter'!$E$16*'Data &amp; Parameter'!$E$17*('Data &amp; Parameter'!$E$18+'Data &amp; Parameter'!$E$19)*'Data &amp; Parameter'!$E$20*'Data &amp; Parameter'!$E$37*R2669</f>
        <v>0</v>
      </c>
      <c r="T2669" s="28">
        <f t="shared" si="41"/>
        <v>0</v>
      </c>
    </row>
    <row r="2670" spans="1:20" ht="15.75" customHeight="1" x14ac:dyDescent="0.35">
      <c r="A2670">
        <v>2663</v>
      </c>
      <c r="B2670" s="76">
        <v>44240.38862268519</v>
      </c>
      <c r="C2670" s="1" t="s">
        <v>8431</v>
      </c>
      <c r="D2670" s="76">
        <v>44240.38927083333</v>
      </c>
      <c r="E2670" s="1" t="s">
        <v>8432</v>
      </c>
      <c r="F2670" s="1" t="s">
        <v>8433</v>
      </c>
      <c r="G2670" s="1" t="s">
        <v>123</v>
      </c>
      <c r="H2670" s="1" t="s">
        <v>124</v>
      </c>
      <c r="I2670" s="1" t="s">
        <v>125</v>
      </c>
      <c r="J2670" s="1" t="s">
        <v>7528</v>
      </c>
      <c r="K2670" s="1" t="s">
        <v>8272</v>
      </c>
      <c r="L2670">
        <f>ROUNDUP(IF(B2670&gt;$D$4,0,($D$4-B2670+1)/365),0)</f>
        <v>0</v>
      </c>
      <c r="M2670">
        <f>ROUNDUP(IF(B2670&gt;$D$5,0,($D$5-B2670+1)/365),0)</f>
        <v>0</v>
      </c>
      <c r="N2670" s="28">
        <f>IF(OR(L2670=1,M2670=1),IF(B2670+364&lt;=$D$5,(B2670+364-$D$4+1)/365,IF(B2670&gt;$D$4,($D$5-B2670+1)/365,$D$6/365)),0)</f>
        <v>0</v>
      </c>
      <c r="O2670" s="28">
        <f>'Data &amp; Parameter'!$E$16*'Data &amp; Parameter'!$E$17*('Data &amp; Parameter'!$E$18+'Data &amp; Parameter'!$E$19)*'Data &amp; Parameter'!$E$20*'Data &amp; Parameter'!$E$37*N2670</f>
        <v>0</v>
      </c>
      <c r="P2670">
        <f>ROUNDUP(IF(D2670&gt;$D$4,0,($D$4-D2670+1)/365),0)</f>
        <v>0</v>
      </c>
      <c r="Q2670">
        <f>ROUNDUP(IF(D2670&gt;$D$5,0,($D$5-D2670+1)/365),0)</f>
        <v>0</v>
      </c>
      <c r="R2670" s="28">
        <f>IF(OR(P2670=1,Q2670=1),IF(D2670+364&lt;=$D$5,(D2670+364-$D$4+1)/365,IF(D2670&gt;$D$4,($D$5-D2670+1)/365,$D$6/365)),0)</f>
        <v>0</v>
      </c>
      <c r="S2670" s="28">
        <f>'Data &amp; Parameter'!$E$16*'Data &amp; Parameter'!$E$17*('Data &amp; Parameter'!$E$18+'Data &amp; Parameter'!$E$19)*'Data &amp; Parameter'!$E$20*'Data &amp; Parameter'!$E$37*R2670</f>
        <v>0</v>
      </c>
      <c r="T2670" s="28">
        <f t="shared" si="41"/>
        <v>0</v>
      </c>
    </row>
    <row r="2671" spans="1:20" ht="15.75" customHeight="1" x14ac:dyDescent="0.35">
      <c r="A2671">
        <v>2664</v>
      </c>
      <c r="B2671" s="76">
        <v>44240.388981481483</v>
      </c>
      <c r="C2671" s="1" t="s">
        <v>8434</v>
      </c>
      <c r="D2671" s="76">
        <v>44240.389583333337</v>
      </c>
      <c r="E2671" s="1" t="s">
        <v>8435</v>
      </c>
      <c r="F2671" s="1" t="s">
        <v>8436</v>
      </c>
      <c r="G2671" s="1" t="s">
        <v>123</v>
      </c>
      <c r="H2671" s="1" t="s">
        <v>124</v>
      </c>
      <c r="I2671" s="1" t="s">
        <v>125</v>
      </c>
      <c r="J2671" s="1" t="s">
        <v>7528</v>
      </c>
      <c r="K2671" s="1" t="s">
        <v>8340</v>
      </c>
      <c r="L2671">
        <f>ROUNDUP(IF(B2671&gt;$D$4,0,($D$4-B2671+1)/365),0)</f>
        <v>0</v>
      </c>
      <c r="M2671">
        <f>ROUNDUP(IF(B2671&gt;$D$5,0,($D$5-B2671+1)/365),0)</f>
        <v>0</v>
      </c>
      <c r="N2671" s="28">
        <f>IF(OR(L2671=1,M2671=1),IF(B2671+364&lt;=$D$5,(B2671+364-$D$4+1)/365,IF(B2671&gt;$D$4,($D$5-B2671+1)/365,$D$6/365)),0)</f>
        <v>0</v>
      </c>
      <c r="O2671" s="28">
        <f>'Data &amp; Parameter'!$E$16*'Data &amp; Parameter'!$E$17*('Data &amp; Parameter'!$E$18+'Data &amp; Parameter'!$E$19)*'Data &amp; Parameter'!$E$20*'Data &amp; Parameter'!$E$37*N2671</f>
        <v>0</v>
      </c>
      <c r="P2671">
        <f>ROUNDUP(IF(D2671&gt;$D$4,0,($D$4-D2671+1)/365),0)</f>
        <v>0</v>
      </c>
      <c r="Q2671">
        <f>ROUNDUP(IF(D2671&gt;$D$5,0,($D$5-D2671+1)/365),0)</f>
        <v>0</v>
      </c>
      <c r="R2671" s="28">
        <f>IF(OR(P2671=1,Q2671=1),IF(D2671+364&lt;=$D$5,(D2671+364-$D$4+1)/365,IF(D2671&gt;$D$4,($D$5-D2671+1)/365,$D$6/365)),0)</f>
        <v>0</v>
      </c>
      <c r="S2671" s="28">
        <f>'Data &amp; Parameter'!$E$16*'Data &amp; Parameter'!$E$17*('Data &amp; Parameter'!$E$18+'Data &amp; Parameter'!$E$19)*'Data &amp; Parameter'!$E$20*'Data &amp; Parameter'!$E$37*R2671</f>
        <v>0</v>
      </c>
      <c r="T2671" s="28">
        <f t="shared" si="41"/>
        <v>0</v>
      </c>
    </row>
    <row r="2672" spans="1:20" ht="15.75" customHeight="1" x14ac:dyDescent="0.35">
      <c r="A2672">
        <v>2665</v>
      </c>
      <c r="B2672" s="76">
        <v>44240.391041666662</v>
      </c>
      <c r="C2672" s="1" t="s">
        <v>8437</v>
      </c>
      <c r="D2672" s="76">
        <v>44240.392326388886</v>
      </c>
      <c r="E2672" s="1" t="s">
        <v>8438</v>
      </c>
      <c r="F2672" s="1" t="s">
        <v>8439</v>
      </c>
      <c r="G2672" s="1" t="s">
        <v>123</v>
      </c>
      <c r="H2672" s="1" t="s">
        <v>124</v>
      </c>
      <c r="I2672" s="1" t="s">
        <v>125</v>
      </c>
      <c r="J2672" s="1" t="s">
        <v>7528</v>
      </c>
      <c r="K2672" s="1" t="s">
        <v>8315</v>
      </c>
      <c r="L2672">
        <f>ROUNDUP(IF(B2672&gt;$D$4,0,($D$4-B2672+1)/365),0)</f>
        <v>0</v>
      </c>
      <c r="M2672">
        <f>ROUNDUP(IF(B2672&gt;$D$5,0,($D$5-B2672+1)/365),0)</f>
        <v>0</v>
      </c>
      <c r="N2672" s="28">
        <f>IF(OR(L2672=1,M2672=1),IF(B2672+364&lt;=$D$5,(B2672+364-$D$4+1)/365,IF(B2672&gt;$D$4,($D$5-B2672+1)/365,$D$6/365)),0)</f>
        <v>0</v>
      </c>
      <c r="O2672" s="28">
        <f>'Data &amp; Parameter'!$E$16*'Data &amp; Parameter'!$E$17*('Data &amp; Parameter'!$E$18+'Data &amp; Parameter'!$E$19)*'Data &amp; Parameter'!$E$20*'Data &amp; Parameter'!$E$37*N2672</f>
        <v>0</v>
      </c>
      <c r="P2672">
        <f>ROUNDUP(IF(D2672&gt;$D$4,0,($D$4-D2672+1)/365),0)</f>
        <v>0</v>
      </c>
      <c r="Q2672">
        <f>ROUNDUP(IF(D2672&gt;$D$5,0,($D$5-D2672+1)/365),0)</f>
        <v>0</v>
      </c>
      <c r="R2672" s="28">
        <f>IF(OR(P2672=1,Q2672=1),IF(D2672+364&lt;=$D$5,(D2672+364-$D$4+1)/365,IF(D2672&gt;$D$4,($D$5-D2672+1)/365,$D$6/365)),0)</f>
        <v>0</v>
      </c>
      <c r="S2672" s="28">
        <f>'Data &amp; Parameter'!$E$16*'Data &amp; Parameter'!$E$17*('Data &amp; Parameter'!$E$18+'Data &amp; Parameter'!$E$19)*'Data &amp; Parameter'!$E$20*'Data &amp; Parameter'!$E$37*R2672</f>
        <v>0</v>
      </c>
      <c r="T2672" s="28">
        <f t="shared" si="41"/>
        <v>0</v>
      </c>
    </row>
    <row r="2673" spans="1:20" ht="15.75" customHeight="1" x14ac:dyDescent="0.35">
      <c r="A2673">
        <v>2666</v>
      </c>
      <c r="B2673" s="76">
        <v>44240.392696759256</v>
      </c>
      <c r="C2673" s="1" t="s">
        <v>8440</v>
      </c>
      <c r="D2673" s="76">
        <v>44240.393576388888</v>
      </c>
      <c r="E2673" s="1" t="s">
        <v>8441</v>
      </c>
      <c r="F2673" s="1" t="s">
        <v>8442</v>
      </c>
      <c r="G2673" s="1" t="s">
        <v>123</v>
      </c>
      <c r="H2673" s="1" t="s">
        <v>124</v>
      </c>
      <c r="I2673" s="1" t="s">
        <v>125</v>
      </c>
      <c r="J2673" s="1" t="s">
        <v>7528</v>
      </c>
      <c r="K2673" s="1" t="s">
        <v>8272</v>
      </c>
      <c r="L2673">
        <f>ROUNDUP(IF(B2673&gt;$D$4,0,($D$4-B2673+1)/365),0)</f>
        <v>0</v>
      </c>
      <c r="M2673">
        <f>ROUNDUP(IF(B2673&gt;$D$5,0,($D$5-B2673+1)/365),0)</f>
        <v>0</v>
      </c>
      <c r="N2673" s="28">
        <f>IF(OR(L2673=1,M2673=1),IF(B2673+364&lt;=$D$5,(B2673+364-$D$4+1)/365,IF(B2673&gt;$D$4,($D$5-B2673+1)/365,$D$6/365)),0)</f>
        <v>0</v>
      </c>
      <c r="O2673" s="28">
        <f>'Data &amp; Parameter'!$E$16*'Data &amp; Parameter'!$E$17*('Data &amp; Parameter'!$E$18+'Data &amp; Parameter'!$E$19)*'Data &amp; Parameter'!$E$20*'Data &amp; Parameter'!$E$37*N2673</f>
        <v>0</v>
      </c>
      <c r="P2673">
        <f>ROUNDUP(IF(D2673&gt;$D$4,0,($D$4-D2673+1)/365),0)</f>
        <v>0</v>
      </c>
      <c r="Q2673">
        <f>ROUNDUP(IF(D2673&gt;$D$5,0,($D$5-D2673+1)/365),0)</f>
        <v>0</v>
      </c>
      <c r="R2673" s="28">
        <f>IF(OR(P2673=1,Q2673=1),IF(D2673+364&lt;=$D$5,(D2673+364-$D$4+1)/365,IF(D2673&gt;$D$4,($D$5-D2673+1)/365,$D$6/365)),0)</f>
        <v>0</v>
      </c>
      <c r="S2673" s="28">
        <f>'Data &amp; Parameter'!$E$16*'Data &amp; Parameter'!$E$17*('Data &amp; Parameter'!$E$18+'Data &amp; Parameter'!$E$19)*'Data &amp; Parameter'!$E$20*'Data &amp; Parameter'!$E$37*R2673</f>
        <v>0</v>
      </c>
      <c r="T2673" s="28">
        <f t="shared" si="41"/>
        <v>0</v>
      </c>
    </row>
    <row r="2674" spans="1:20" ht="15.75" customHeight="1" x14ac:dyDescent="0.35">
      <c r="A2674">
        <v>2667</v>
      </c>
      <c r="B2674" s="76">
        <v>44240.394548611112</v>
      </c>
      <c r="C2674" s="1" t="s">
        <v>8443</v>
      </c>
      <c r="D2674" s="76">
        <v>44240.396608796298</v>
      </c>
      <c r="E2674" s="1" t="s">
        <v>8444</v>
      </c>
      <c r="F2674" s="1" t="s">
        <v>8445</v>
      </c>
      <c r="G2674" s="1" t="s">
        <v>123</v>
      </c>
      <c r="H2674" s="1" t="s">
        <v>124</v>
      </c>
      <c r="I2674" s="1" t="s">
        <v>125</v>
      </c>
      <c r="J2674" s="1" t="s">
        <v>7528</v>
      </c>
      <c r="K2674" s="1" t="s">
        <v>8315</v>
      </c>
      <c r="L2674">
        <f>ROUNDUP(IF(B2674&gt;$D$4,0,($D$4-B2674+1)/365),0)</f>
        <v>0</v>
      </c>
      <c r="M2674">
        <f>ROUNDUP(IF(B2674&gt;$D$5,0,($D$5-B2674+1)/365),0)</f>
        <v>0</v>
      </c>
      <c r="N2674" s="28">
        <f>IF(OR(L2674=1,M2674=1),IF(B2674+364&lt;=$D$5,(B2674+364-$D$4+1)/365,IF(B2674&gt;$D$4,($D$5-B2674+1)/365,$D$6/365)),0)</f>
        <v>0</v>
      </c>
      <c r="O2674" s="28">
        <f>'Data &amp; Parameter'!$E$16*'Data &amp; Parameter'!$E$17*('Data &amp; Parameter'!$E$18+'Data &amp; Parameter'!$E$19)*'Data &amp; Parameter'!$E$20*'Data &amp; Parameter'!$E$37*N2674</f>
        <v>0</v>
      </c>
      <c r="P2674">
        <f>ROUNDUP(IF(D2674&gt;$D$4,0,($D$4-D2674+1)/365),0)</f>
        <v>0</v>
      </c>
      <c r="Q2674">
        <f>ROUNDUP(IF(D2674&gt;$D$5,0,($D$5-D2674+1)/365),0)</f>
        <v>0</v>
      </c>
      <c r="R2674" s="28">
        <f>IF(OR(P2674=1,Q2674=1),IF(D2674+364&lt;=$D$5,(D2674+364-$D$4+1)/365,IF(D2674&gt;$D$4,($D$5-D2674+1)/365,$D$6/365)),0)</f>
        <v>0</v>
      </c>
      <c r="S2674" s="28">
        <f>'Data &amp; Parameter'!$E$16*'Data &amp; Parameter'!$E$17*('Data &amp; Parameter'!$E$18+'Data &amp; Parameter'!$E$19)*'Data &amp; Parameter'!$E$20*'Data &amp; Parameter'!$E$37*R2674</f>
        <v>0</v>
      </c>
      <c r="T2674" s="28">
        <f t="shared" si="41"/>
        <v>0</v>
      </c>
    </row>
    <row r="2675" spans="1:20" ht="15.75" customHeight="1" x14ac:dyDescent="0.35">
      <c r="A2675">
        <v>2668</v>
      </c>
      <c r="B2675" s="76">
        <v>44240.39576388889</v>
      </c>
      <c r="C2675" s="1" t="s">
        <v>8446</v>
      </c>
      <c r="D2675" s="76">
        <v>44240.396134259259</v>
      </c>
      <c r="E2675" s="1" t="s">
        <v>8447</v>
      </c>
      <c r="F2675" s="1" t="s">
        <v>8448</v>
      </c>
      <c r="G2675" s="1" t="s">
        <v>123</v>
      </c>
      <c r="H2675" s="1" t="s">
        <v>124</v>
      </c>
      <c r="I2675" s="1" t="s">
        <v>125</v>
      </c>
      <c r="J2675" s="1" t="s">
        <v>7528</v>
      </c>
      <c r="K2675" s="1" t="s">
        <v>8340</v>
      </c>
      <c r="L2675">
        <f>ROUNDUP(IF(B2675&gt;$D$4,0,($D$4-B2675+1)/365),0)</f>
        <v>0</v>
      </c>
      <c r="M2675">
        <f>ROUNDUP(IF(B2675&gt;$D$5,0,($D$5-B2675+1)/365),0)</f>
        <v>0</v>
      </c>
      <c r="N2675" s="28">
        <f>IF(OR(L2675=1,M2675=1),IF(B2675+364&lt;=$D$5,(B2675+364-$D$4+1)/365,IF(B2675&gt;$D$4,($D$5-B2675+1)/365,$D$6/365)),0)</f>
        <v>0</v>
      </c>
      <c r="O2675" s="28">
        <f>'Data &amp; Parameter'!$E$16*'Data &amp; Parameter'!$E$17*('Data &amp; Parameter'!$E$18+'Data &amp; Parameter'!$E$19)*'Data &amp; Parameter'!$E$20*'Data &amp; Parameter'!$E$37*N2675</f>
        <v>0</v>
      </c>
      <c r="P2675">
        <f>ROUNDUP(IF(D2675&gt;$D$4,0,($D$4-D2675+1)/365),0)</f>
        <v>0</v>
      </c>
      <c r="Q2675">
        <f>ROUNDUP(IF(D2675&gt;$D$5,0,($D$5-D2675+1)/365),0)</f>
        <v>0</v>
      </c>
      <c r="R2675" s="28">
        <f>IF(OR(P2675=1,Q2675=1),IF(D2675+364&lt;=$D$5,(D2675+364-$D$4+1)/365,IF(D2675&gt;$D$4,($D$5-D2675+1)/365,$D$6/365)),0)</f>
        <v>0</v>
      </c>
      <c r="S2675" s="28">
        <f>'Data &amp; Parameter'!$E$16*'Data &amp; Parameter'!$E$17*('Data &amp; Parameter'!$E$18+'Data &amp; Parameter'!$E$19)*'Data &amp; Parameter'!$E$20*'Data &amp; Parameter'!$E$37*R2675</f>
        <v>0</v>
      </c>
      <c r="T2675" s="28">
        <f t="shared" si="41"/>
        <v>0</v>
      </c>
    </row>
    <row r="2676" spans="1:20" ht="15.75" customHeight="1" x14ac:dyDescent="0.35">
      <c r="A2676">
        <v>2669</v>
      </c>
      <c r="B2676" s="76">
        <v>44240.396053240736</v>
      </c>
      <c r="C2676" s="1" t="s">
        <v>8449</v>
      </c>
      <c r="D2676" s="76">
        <v>44240.396956018521</v>
      </c>
      <c r="E2676" s="1" t="s">
        <v>8450</v>
      </c>
      <c r="F2676" s="1" t="s">
        <v>8451</v>
      </c>
      <c r="G2676" s="1" t="s">
        <v>123</v>
      </c>
      <c r="H2676" s="1" t="s">
        <v>124</v>
      </c>
      <c r="I2676" s="1" t="s">
        <v>125</v>
      </c>
      <c r="J2676" s="1" t="s">
        <v>7528</v>
      </c>
      <c r="K2676" s="1" t="s">
        <v>8272</v>
      </c>
      <c r="L2676">
        <f>ROUNDUP(IF(B2676&gt;$D$4,0,($D$4-B2676+1)/365),0)</f>
        <v>0</v>
      </c>
      <c r="M2676">
        <f>ROUNDUP(IF(B2676&gt;$D$5,0,($D$5-B2676+1)/365),0)</f>
        <v>0</v>
      </c>
      <c r="N2676" s="28">
        <f>IF(OR(L2676=1,M2676=1),IF(B2676+364&lt;=$D$5,(B2676+364-$D$4+1)/365,IF(B2676&gt;$D$4,($D$5-B2676+1)/365,$D$6/365)),0)</f>
        <v>0</v>
      </c>
      <c r="O2676" s="28">
        <f>'Data &amp; Parameter'!$E$16*'Data &amp; Parameter'!$E$17*('Data &amp; Parameter'!$E$18+'Data &amp; Parameter'!$E$19)*'Data &amp; Parameter'!$E$20*'Data &amp; Parameter'!$E$37*N2676</f>
        <v>0</v>
      </c>
      <c r="P2676">
        <f>ROUNDUP(IF(D2676&gt;$D$4,0,($D$4-D2676+1)/365),0)</f>
        <v>0</v>
      </c>
      <c r="Q2676">
        <f>ROUNDUP(IF(D2676&gt;$D$5,0,($D$5-D2676+1)/365),0)</f>
        <v>0</v>
      </c>
      <c r="R2676" s="28">
        <f>IF(OR(P2676=1,Q2676=1),IF(D2676+364&lt;=$D$5,(D2676+364-$D$4+1)/365,IF(D2676&gt;$D$4,($D$5-D2676+1)/365,$D$6/365)),0)</f>
        <v>0</v>
      </c>
      <c r="S2676" s="28">
        <f>'Data &amp; Parameter'!$E$16*'Data &amp; Parameter'!$E$17*('Data &amp; Parameter'!$E$18+'Data &amp; Parameter'!$E$19)*'Data &amp; Parameter'!$E$20*'Data &amp; Parameter'!$E$37*R2676</f>
        <v>0</v>
      </c>
      <c r="T2676" s="28">
        <f t="shared" si="41"/>
        <v>0</v>
      </c>
    </row>
    <row r="2677" spans="1:20" ht="15.75" customHeight="1" x14ac:dyDescent="0.35">
      <c r="A2677">
        <v>2670</v>
      </c>
      <c r="B2677" s="76">
        <v>44240.399594907409</v>
      </c>
      <c r="C2677" s="1" t="s">
        <v>8452</v>
      </c>
      <c r="D2677" s="76">
        <v>44240.400138888886</v>
      </c>
      <c r="E2677" s="1" t="s">
        <v>8453</v>
      </c>
      <c r="F2677" s="1" t="s">
        <v>8454</v>
      </c>
      <c r="G2677" s="1" t="s">
        <v>123</v>
      </c>
      <c r="H2677" s="1" t="s">
        <v>124</v>
      </c>
      <c r="I2677" s="1" t="s">
        <v>125</v>
      </c>
      <c r="J2677" s="1" t="s">
        <v>7528</v>
      </c>
      <c r="K2677" s="1" t="s">
        <v>8340</v>
      </c>
      <c r="L2677">
        <f>ROUNDUP(IF(B2677&gt;$D$4,0,($D$4-B2677+1)/365),0)</f>
        <v>0</v>
      </c>
      <c r="M2677">
        <f>ROUNDUP(IF(B2677&gt;$D$5,0,($D$5-B2677+1)/365),0)</f>
        <v>0</v>
      </c>
      <c r="N2677" s="28">
        <f>IF(OR(L2677=1,M2677=1),IF(B2677+364&lt;=$D$5,(B2677+364-$D$4+1)/365,IF(B2677&gt;$D$4,($D$5-B2677+1)/365,$D$6/365)),0)</f>
        <v>0</v>
      </c>
      <c r="O2677" s="28">
        <f>'Data &amp; Parameter'!$E$16*'Data &amp; Parameter'!$E$17*('Data &amp; Parameter'!$E$18+'Data &amp; Parameter'!$E$19)*'Data &amp; Parameter'!$E$20*'Data &amp; Parameter'!$E$37*N2677</f>
        <v>0</v>
      </c>
      <c r="P2677">
        <f>ROUNDUP(IF(D2677&gt;$D$4,0,($D$4-D2677+1)/365),0)</f>
        <v>0</v>
      </c>
      <c r="Q2677">
        <f>ROUNDUP(IF(D2677&gt;$D$5,0,($D$5-D2677+1)/365),0)</f>
        <v>0</v>
      </c>
      <c r="R2677" s="28">
        <f>IF(OR(P2677=1,Q2677=1),IF(D2677+364&lt;=$D$5,(D2677+364-$D$4+1)/365,IF(D2677&gt;$D$4,($D$5-D2677+1)/365,$D$6/365)),0)</f>
        <v>0</v>
      </c>
      <c r="S2677" s="28">
        <f>'Data &amp; Parameter'!$E$16*'Data &amp; Parameter'!$E$17*('Data &amp; Parameter'!$E$18+'Data &amp; Parameter'!$E$19)*'Data &amp; Parameter'!$E$20*'Data &amp; Parameter'!$E$37*R2677</f>
        <v>0</v>
      </c>
      <c r="T2677" s="28">
        <f t="shared" si="41"/>
        <v>0</v>
      </c>
    </row>
    <row r="2678" spans="1:20" ht="15.75" customHeight="1" x14ac:dyDescent="0.35">
      <c r="A2678">
        <v>2671</v>
      </c>
      <c r="B2678" s="76">
        <v>44240.401122685187</v>
      </c>
      <c r="C2678" s="1" t="s">
        <v>8455</v>
      </c>
      <c r="D2678" s="76">
        <v>44240.403668981482</v>
      </c>
      <c r="E2678" s="1" t="s">
        <v>8456</v>
      </c>
      <c r="F2678" s="1" t="s">
        <v>8457</v>
      </c>
      <c r="G2678" s="1" t="s">
        <v>123</v>
      </c>
      <c r="H2678" s="1" t="s">
        <v>124</v>
      </c>
      <c r="I2678" s="1" t="s">
        <v>125</v>
      </c>
      <c r="J2678" s="1" t="s">
        <v>7528</v>
      </c>
      <c r="K2678" s="1" t="s">
        <v>8315</v>
      </c>
      <c r="L2678">
        <f>ROUNDUP(IF(B2678&gt;$D$4,0,($D$4-B2678+1)/365),0)</f>
        <v>0</v>
      </c>
      <c r="M2678">
        <f>ROUNDUP(IF(B2678&gt;$D$5,0,($D$5-B2678+1)/365),0)</f>
        <v>0</v>
      </c>
      <c r="N2678" s="28">
        <f>IF(OR(L2678=1,M2678=1),IF(B2678+364&lt;=$D$5,(B2678+364-$D$4+1)/365,IF(B2678&gt;$D$4,($D$5-B2678+1)/365,$D$6/365)),0)</f>
        <v>0</v>
      </c>
      <c r="O2678" s="28">
        <f>'Data &amp; Parameter'!$E$16*'Data &amp; Parameter'!$E$17*('Data &amp; Parameter'!$E$18+'Data &amp; Parameter'!$E$19)*'Data &amp; Parameter'!$E$20*'Data &amp; Parameter'!$E$37*N2678</f>
        <v>0</v>
      </c>
      <c r="P2678">
        <f>ROUNDUP(IF(D2678&gt;$D$4,0,($D$4-D2678+1)/365),0)</f>
        <v>0</v>
      </c>
      <c r="Q2678">
        <f>ROUNDUP(IF(D2678&gt;$D$5,0,($D$5-D2678+1)/365),0)</f>
        <v>0</v>
      </c>
      <c r="R2678" s="28">
        <f>IF(OR(P2678=1,Q2678=1),IF(D2678+364&lt;=$D$5,(D2678+364-$D$4+1)/365,IF(D2678&gt;$D$4,($D$5-D2678+1)/365,$D$6/365)),0)</f>
        <v>0</v>
      </c>
      <c r="S2678" s="28">
        <f>'Data &amp; Parameter'!$E$16*'Data &amp; Parameter'!$E$17*('Data &amp; Parameter'!$E$18+'Data &amp; Parameter'!$E$19)*'Data &amp; Parameter'!$E$20*'Data &amp; Parameter'!$E$37*R2678</f>
        <v>0</v>
      </c>
      <c r="T2678" s="28">
        <f t="shared" si="41"/>
        <v>0</v>
      </c>
    </row>
    <row r="2679" spans="1:20" ht="15.75" customHeight="1" x14ac:dyDescent="0.35">
      <c r="A2679">
        <v>2672</v>
      </c>
      <c r="B2679" s="76">
        <v>44240.401956018519</v>
      </c>
      <c r="C2679" s="1" t="s">
        <v>8458</v>
      </c>
      <c r="D2679" s="76">
        <v>44240.40325231482</v>
      </c>
      <c r="E2679" s="1" t="s">
        <v>8459</v>
      </c>
      <c r="F2679" s="1" t="s">
        <v>8460</v>
      </c>
      <c r="G2679" s="1" t="s">
        <v>123</v>
      </c>
      <c r="H2679" s="1" t="s">
        <v>124</v>
      </c>
      <c r="I2679" s="1" t="s">
        <v>125</v>
      </c>
      <c r="J2679" s="1" t="s">
        <v>7528</v>
      </c>
      <c r="K2679" s="1" t="s">
        <v>8272</v>
      </c>
      <c r="L2679">
        <f>ROUNDUP(IF(B2679&gt;$D$4,0,($D$4-B2679+1)/365),0)</f>
        <v>0</v>
      </c>
      <c r="M2679">
        <f>ROUNDUP(IF(B2679&gt;$D$5,0,($D$5-B2679+1)/365),0)</f>
        <v>0</v>
      </c>
      <c r="N2679" s="28">
        <f>IF(OR(L2679=1,M2679=1),IF(B2679+364&lt;=$D$5,(B2679+364-$D$4+1)/365,IF(B2679&gt;$D$4,($D$5-B2679+1)/365,$D$6/365)),0)</f>
        <v>0</v>
      </c>
      <c r="O2679" s="28">
        <f>'Data &amp; Parameter'!$E$16*'Data &amp; Parameter'!$E$17*('Data &amp; Parameter'!$E$18+'Data &amp; Parameter'!$E$19)*'Data &amp; Parameter'!$E$20*'Data &amp; Parameter'!$E$37*N2679</f>
        <v>0</v>
      </c>
      <c r="P2679">
        <f>ROUNDUP(IF(D2679&gt;$D$4,0,($D$4-D2679+1)/365),0)</f>
        <v>0</v>
      </c>
      <c r="Q2679">
        <f>ROUNDUP(IF(D2679&gt;$D$5,0,($D$5-D2679+1)/365),0)</f>
        <v>0</v>
      </c>
      <c r="R2679" s="28">
        <f>IF(OR(P2679=1,Q2679=1),IF(D2679+364&lt;=$D$5,(D2679+364-$D$4+1)/365,IF(D2679&gt;$D$4,($D$5-D2679+1)/365,$D$6/365)),0)</f>
        <v>0</v>
      </c>
      <c r="S2679" s="28">
        <f>'Data &amp; Parameter'!$E$16*'Data &amp; Parameter'!$E$17*('Data &amp; Parameter'!$E$18+'Data &amp; Parameter'!$E$19)*'Data &amp; Parameter'!$E$20*'Data &amp; Parameter'!$E$37*R2679</f>
        <v>0</v>
      </c>
      <c r="T2679" s="28">
        <f t="shared" si="41"/>
        <v>0</v>
      </c>
    </row>
    <row r="2680" spans="1:20" ht="15.75" customHeight="1" x14ac:dyDescent="0.35">
      <c r="A2680">
        <v>2673</v>
      </c>
      <c r="B2680" s="76">
        <v>44240.403217592597</v>
      </c>
      <c r="C2680" s="1" t="s">
        <v>8461</v>
      </c>
      <c r="D2680" s="76">
        <v>44240.404236111106</v>
      </c>
      <c r="E2680" s="1" t="s">
        <v>8462</v>
      </c>
      <c r="F2680" s="1" t="s">
        <v>8463</v>
      </c>
      <c r="G2680" s="1" t="s">
        <v>123</v>
      </c>
      <c r="H2680" s="1" t="s">
        <v>124</v>
      </c>
      <c r="I2680" s="1" t="s">
        <v>125</v>
      </c>
      <c r="J2680" s="1" t="s">
        <v>7528</v>
      </c>
      <c r="K2680" s="1" t="s">
        <v>8340</v>
      </c>
      <c r="L2680">
        <f>ROUNDUP(IF(B2680&gt;$D$4,0,($D$4-B2680+1)/365),0)</f>
        <v>0</v>
      </c>
      <c r="M2680">
        <f>ROUNDUP(IF(B2680&gt;$D$5,0,($D$5-B2680+1)/365),0)</f>
        <v>0</v>
      </c>
      <c r="N2680" s="28">
        <f>IF(OR(L2680=1,M2680=1),IF(B2680+364&lt;=$D$5,(B2680+364-$D$4+1)/365,IF(B2680&gt;$D$4,($D$5-B2680+1)/365,$D$6/365)),0)</f>
        <v>0</v>
      </c>
      <c r="O2680" s="28">
        <f>'Data &amp; Parameter'!$E$16*'Data &amp; Parameter'!$E$17*('Data &amp; Parameter'!$E$18+'Data &amp; Parameter'!$E$19)*'Data &amp; Parameter'!$E$20*'Data &amp; Parameter'!$E$37*N2680</f>
        <v>0</v>
      </c>
      <c r="P2680">
        <f>ROUNDUP(IF(D2680&gt;$D$4,0,($D$4-D2680+1)/365),0)</f>
        <v>0</v>
      </c>
      <c r="Q2680">
        <f>ROUNDUP(IF(D2680&gt;$D$5,0,($D$5-D2680+1)/365),0)</f>
        <v>0</v>
      </c>
      <c r="R2680" s="28">
        <f>IF(OR(P2680=1,Q2680=1),IF(D2680+364&lt;=$D$5,(D2680+364-$D$4+1)/365,IF(D2680&gt;$D$4,($D$5-D2680+1)/365,$D$6/365)),0)</f>
        <v>0</v>
      </c>
      <c r="S2680" s="28">
        <f>'Data &amp; Parameter'!$E$16*'Data &amp; Parameter'!$E$17*('Data &amp; Parameter'!$E$18+'Data &amp; Parameter'!$E$19)*'Data &amp; Parameter'!$E$20*'Data &amp; Parameter'!$E$37*R2680</f>
        <v>0</v>
      </c>
      <c r="T2680" s="28">
        <f t="shared" si="41"/>
        <v>0</v>
      </c>
    </row>
    <row r="2681" spans="1:20" ht="15.75" customHeight="1" x14ac:dyDescent="0.35">
      <c r="A2681">
        <v>2674</v>
      </c>
      <c r="B2681" s="76">
        <v>44240.405925925923</v>
      </c>
      <c r="C2681" s="1" t="s">
        <v>8464</v>
      </c>
      <c r="D2681" s="76">
        <v>44240.406493055554</v>
      </c>
      <c r="E2681" s="1" t="s">
        <v>8465</v>
      </c>
      <c r="F2681" s="1" t="s">
        <v>8466</v>
      </c>
      <c r="G2681" s="1" t="s">
        <v>123</v>
      </c>
      <c r="H2681" s="1" t="s">
        <v>124</v>
      </c>
      <c r="I2681" s="1" t="s">
        <v>125</v>
      </c>
      <c r="J2681" s="1" t="s">
        <v>7528</v>
      </c>
      <c r="K2681" s="1" t="s">
        <v>8272</v>
      </c>
      <c r="L2681">
        <f>ROUNDUP(IF(B2681&gt;$D$4,0,($D$4-B2681+1)/365),0)</f>
        <v>0</v>
      </c>
      <c r="M2681">
        <f>ROUNDUP(IF(B2681&gt;$D$5,0,($D$5-B2681+1)/365),0)</f>
        <v>0</v>
      </c>
      <c r="N2681" s="28">
        <f>IF(OR(L2681=1,M2681=1),IF(B2681+364&lt;=$D$5,(B2681+364-$D$4+1)/365,IF(B2681&gt;$D$4,($D$5-B2681+1)/365,$D$6/365)),0)</f>
        <v>0</v>
      </c>
      <c r="O2681" s="28">
        <f>'Data &amp; Parameter'!$E$16*'Data &amp; Parameter'!$E$17*('Data &amp; Parameter'!$E$18+'Data &amp; Parameter'!$E$19)*'Data &amp; Parameter'!$E$20*'Data &amp; Parameter'!$E$37*N2681</f>
        <v>0</v>
      </c>
      <c r="P2681">
        <f>ROUNDUP(IF(D2681&gt;$D$4,0,($D$4-D2681+1)/365),0)</f>
        <v>0</v>
      </c>
      <c r="Q2681">
        <f>ROUNDUP(IF(D2681&gt;$D$5,0,($D$5-D2681+1)/365),0)</f>
        <v>0</v>
      </c>
      <c r="R2681" s="28">
        <f>IF(OR(P2681=1,Q2681=1),IF(D2681+364&lt;=$D$5,(D2681+364-$D$4+1)/365,IF(D2681&gt;$D$4,($D$5-D2681+1)/365,$D$6/365)),0)</f>
        <v>0</v>
      </c>
      <c r="S2681" s="28">
        <f>'Data &amp; Parameter'!$E$16*'Data &amp; Parameter'!$E$17*('Data &amp; Parameter'!$E$18+'Data &amp; Parameter'!$E$19)*'Data &amp; Parameter'!$E$20*'Data &amp; Parameter'!$E$37*R2681</f>
        <v>0</v>
      </c>
      <c r="T2681" s="28">
        <f t="shared" si="41"/>
        <v>0</v>
      </c>
    </row>
    <row r="2682" spans="1:20" ht="15.75" customHeight="1" x14ac:dyDescent="0.35">
      <c r="A2682">
        <v>2675</v>
      </c>
      <c r="B2682" s="76">
        <v>44240.406770833331</v>
      </c>
      <c r="C2682" s="1" t="s">
        <v>8467</v>
      </c>
      <c r="D2682" s="76">
        <v>44240.408113425925</v>
      </c>
      <c r="E2682" s="1" t="s">
        <v>8468</v>
      </c>
      <c r="F2682" s="1" t="s">
        <v>8469</v>
      </c>
      <c r="G2682" s="1" t="s">
        <v>123</v>
      </c>
      <c r="H2682" s="1" t="s">
        <v>124</v>
      </c>
      <c r="I2682" s="1" t="s">
        <v>125</v>
      </c>
      <c r="J2682" s="1" t="s">
        <v>7528</v>
      </c>
      <c r="K2682" s="1" t="s">
        <v>8470</v>
      </c>
      <c r="L2682">
        <f>ROUNDUP(IF(B2682&gt;$D$4,0,($D$4-B2682+1)/365),0)</f>
        <v>0</v>
      </c>
      <c r="M2682">
        <f>ROUNDUP(IF(B2682&gt;$D$5,0,($D$5-B2682+1)/365),0)</f>
        <v>0</v>
      </c>
      <c r="N2682" s="28">
        <f>IF(OR(L2682=1,M2682=1),IF(B2682+364&lt;=$D$5,(B2682+364-$D$4+1)/365,IF(B2682&gt;$D$4,($D$5-B2682+1)/365,$D$6/365)),0)</f>
        <v>0</v>
      </c>
      <c r="O2682" s="28">
        <f>'Data &amp; Parameter'!$E$16*'Data &amp; Parameter'!$E$17*('Data &amp; Parameter'!$E$18+'Data &amp; Parameter'!$E$19)*'Data &amp; Parameter'!$E$20*'Data &amp; Parameter'!$E$37*N2682</f>
        <v>0</v>
      </c>
      <c r="P2682">
        <f>ROUNDUP(IF(D2682&gt;$D$4,0,($D$4-D2682+1)/365),0)</f>
        <v>0</v>
      </c>
      <c r="Q2682">
        <f>ROUNDUP(IF(D2682&gt;$D$5,0,($D$5-D2682+1)/365),0)</f>
        <v>0</v>
      </c>
      <c r="R2682" s="28">
        <f>IF(OR(P2682=1,Q2682=1),IF(D2682+364&lt;=$D$5,(D2682+364-$D$4+1)/365,IF(D2682&gt;$D$4,($D$5-D2682+1)/365,$D$6/365)),0)</f>
        <v>0</v>
      </c>
      <c r="S2682" s="28">
        <f>'Data &amp; Parameter'!$E$16*'Data &amp; Parameter'!$E$17*('Data &amp; Parameter'!$E$18+'Data &amp; Parameter'!$E$19)*'Data &amp; Parameter'!$E$20*'Data &amp; Parameter'!$E$37*R2682</f>
        <v>0</v>
      </c>
      <c r="T2682" s="28">
        <f t="shared" si="41"/>
        <v>0</v>
      </c>
    </row>
    <row r="2683" spans="1:20" ht="15.75" customHeight="1" x14ac:dyDescent="0.35">
      <c r="A2683">
        <v>2676</v>
      </c>
      <c r="B2683" s="76">
        <v>44240.407037037032</v>
      </c>
      <c r="C2683" s="1" t="s">
        <v>8471</v>
      </c>
      <c r="D2683" s="76">
        <v>44240.407476851848</v>
      </c>
      <c r="E2683" s="1" t="s">
        <v>8472</v>
      </c>
      <c r="F2683" s="1" t="s">
        <v>8473</v>
      </c>
      <c r="G2683" s="1" t="s">
        <v>123</v>
      </c>
      <c r="H2683" s="1" t="s">
        <v>124</v>
      </c>
      <c r="I2683" s="1" t="s">
        <v>125</v>
      </c>
      <c r="J2683" s="1" t="s">
        <v>7528</v>
      </c>
      <c r="K2683" s="1" t="s">
        <v>8340</v>
      </c>
      <c r="L2683">
        <f>ROUNDUP(IF(B2683&gt;$D$4,0,($D$4-B2683+1)/365),0)</f>
        <v>0</v>
      </c>
      <c r="M2683">
        <f>ROUNDUP(IF(B2683&gt;$D$5,0,($D$5-B2683+1)/365),0)</f>
        <v>0</v>
      </c>
      <c r="N2683" s="28">
        <f>IF(OR(L2683=1,M2683=1),IF(B2683+364&lt;=$D$5,(B2683+364-$D$4+1)/365,IF(B2683&gt;$D$4,($D$5-B2683+1)/365,$D$6/365)),0)</f>
        <v>0</v>
      </c>
      <c r="O2683" s="28">
        <f>'Data &amp; Parameter'!$E$16*'Data &amp; Parameter'!$E$17*('Data &amp; Parameter'!$E$18+'Data &amp; Parameter'!$E$19)*'Data &amp; Parameter'!$E$20*'Data &amp; Parameter'!$E$37*N2683</f>
        <v>0</v>
      </c>
      <c r="P2683">
        <f>ROUNDUP(IF(D2683&gt;$D$4,0,($D$4-D2683+1)/365),0)</f>
        <v>0</v>
      </c>
      <c r="Q2683">
        <f>ROUNDUP(IF(D2683&gt;$D$5,0,($D$5-D2683+1)/365),0)</f>
        <v>0</v>
      </c>
      <c r="R2683" s="28">
        <f>IF(OR(P2683=1,Q2683=1),IF(D2683+364&lt;=$D$5,(D2683+364-$D$4+1)/365,IF(D2683&gt;$D$4,($D$5-D2683+1)/365,$D$6/365)),0)</f>
        <v>0</v>
      </c>
      <c r="S2683" s="28">
        <f>'Data &amp; Parameter'!$E$16*'Data &amp; Parameter'!$E$17*('Data &amp; Parameter'!$E$18+'Data &amp; Parameter'!$E$19)*'Data &amp; Parameter'!$E$20*'Data &amp; Parameter'!$E$37*R2683</f>
        <v>0</v>
      </c>
      <c r="T2683" s="28">
        <f t="shared" si="41"/>
        <v>0</v>
      </c>
    </row>
    <row r="2684" spans="1:20" ht="15.75" customHeight="1" x14ac:dyDescent="0.35">
      <c r="A2684">
        <v>2677</v>
      </c>
      <c r="B2684" s="76">
        <v>44240.410474537042</v>
      </c>
      <c r="C2684" s="1" t="s">
        <v>8474</v>
      </c>
      <c r="D2684" s="76">
        <v>44240.411168981482</v>
      </c>
      <c r="E2684" s="1" t="s">
        <v>8475</v>
      </c>
      <c r="F2684" s="1" t="s">
        <v>8476</v>
      </c>
      <c r="G2684" s="1" t="s">
        <v>123</v>
      </c>
      <c r="H2684" s="1" t="s">
        <v>124</v>
      </c>
      <c r="I2684" s="1" t="s">
        <v>125</v>
      </c>
      <c r="J2684" s="1" t="s">
        <v>7528</v>
      </c>
      <c r="K2684" s="1" t="s">
        <v>8272</v>
      </c>
      <c r="L2684">
        <f>ROUNDUP(IF(B2684&gt;$D$4,0,($D$4-B2684+1)/365),0)</f>
        <v>0</v>
      </c>
      <c r="M2684">
        <f>ROUNDUP(IF(B2684&gt;$D$5,0,($D$5-B2684+1)/365),0)</f>
        <v>0</v>
      </c>
      <c r="N2684" s="28">
        <f>IF(OR(L2684=1,M2684=1),IF(B2684+364&lt;=$D$5,(B2684+364-$D$4+1)/365,IF(B2684&gt;$D$4,($D$5-B2684+1)/365,$D$6/365)),0)</f>
        <v>0</v>
      </c>
      <c r="O2684" s="28">
        <f>'Data &amp; Parameter'!$E$16*'Data &amp; Parameter'!$E$17*('Data &amp; Parameter'!$E$18+'Data &amp; Parameter'!$E$19)*'Data &amp; Parameter'!$E$20*'Data &amp; Parameter'!$E$37*N2684</f>
        <v>0</v>
      </c>
      <c r="P2684">
        <f>ROUNDUP(IF(D2684&gt;$D$4,0,($D$4-D2684+1)/365),0)</f>
        <v>0</v>
      </c>
      <c r="Q2684">
        <f>ROUNDUP(IF(D2684&gt;$D$5,0,($D$5-D2684+1)/365),0)</f>
        <v>0</v>
      </c>
      <c r="R2684" s="28">
        <f>IF(OR(P2684=1,Q2684=1),IF(D2684+364&lt;=$D$5,(D2684+364-$D$4+1)/365,IF(D2684&gt;$D$4,($D$5-D2684+1)/365,$D$6/365)),0)</f>
        <v>0</v>
      </c>
      <c r="S2684" s="28">
        <f>'Data &amp; Parameter'!$E$16*'Data &amp; Parameter'!$E$17*('Data &amp; Parameter'!$E$18+'Data &amp; Parameter'!$E$19)*'Data &amp; Parameter'!$E$20*'Data &amp; Parameter'!$E$37*R2684</f>
        <v>0</v>
      </c>
      <c r="T2684" s="28">
        <f t="shared" si="41"/>
        <v>0</v>
      </c>
    </row>
    <row r="2685" spans="1:20" ht="15.75" customHeight="1" x14ac:dyDescent="0.35">
      <c r="A2685">
        <v>2678</v>
      </c>
      <c r="B2685" s="76">
        <v>44240.410798611112</v>
      </c>
      <c r="C2685" s="1" t="s">
        <v>8477</v>
      </c>
      <c r="D2685" s="76">
        <v>44240.412187499998</v>
      </c>
      <c r="E2685" s="1" t="s">
        <v>8478</v>
      </c>
      <c r="F2685" s="1" t="s">
        <v>8479</v>
      </c>
      <c r="G2685" s="1" t="s">
        <v>123</v>
      </c>
      <c r="H2685" s="1" t="s">
        <v>124</v>
      </c>
      <c r="I2685" s="1" t="s">
        <v>125</v>
      </c>
      <c r="J2685" s="1" t="s">
        <v>7528</v>
      </c>
      <c r="K2685" s="1" t="s">
        <v>8480</v>
      </c>
      <c r="L2685">
        <f>ROUNDUP(IF(B2685&gt;$D$4,0,($D$4-B2685+1)/365),0)</f>
        <v>0</v>
      </c>
      <c r="M2685">
        <f>ROUNDUP(IF(B2685&gt;$D$5,0,($D$5-B2685+1)/365),0)</f>
        <v>0</v>
      </c>
      <c r="N2685" s="28">
        <f>IF(OR(L2685=1,M2685=1),IF(B2685+364&lt;=$D$5,(B2685+364-$D$4+1)/365,IF(B2685&gt;$D$4,($D$5-B2685+1)/365,$D$6/365)),0)</f>
        <v>0</v>
      </c>
      <c r="O2685" s="28">
        <f>'Data &amp; Parameter'!$E$16*'Data &amp; Parameter'!$E$17*('Data &amp; Parameter'!$E$18+'Data &amp; Parameter'!$E$19)*'Data &amp; Parameter'!$E$20*'Data &amp; Parameter'!$E$37*N2685</f>
        <v>0</v>
      </c>
      <c r="P2685">
        <f>ROUNDUP(IF(D2685&gt;$D$4,0,($D$4-D2685+1)/365),0)</f>
        <v>0</v>
      </c>
      <c r="Q2685">
        <f>ROUNDUP(IF(D2685&gt;$D$5,0,($D$5-D2685+1)/365),0)</f>
        <v>0</v>
      </c>
      <c r="R2685" s="28">
        <f>IF(OR(P2685=1,Q2685=1),IF(D2685+364&lt;=$D$5,(D2685+364-$D$4+1)/365,IF(D2685&gt;$D$4,($D$5-D2685+1)/365,$D$6/365)),0)</f>
        <v>0</v>
      </c>
      <c r="S2685" s="28">
        <f>'Data &amp; Parameter'!$E$16*'Data &amp; Parameter'!$E$17*('Data &amp; Parameter'!$E$18+'Data &amp; Parameter'!$E$19)*'Data &amp; Parameter'!$E$20*'Data &amp; Parameter'!$E$37*R2685</f>
        <v>0</v>
      </c>
      <c r="T2685" s="28">
        <f t="shared" si="41"/>
        <v>0</v>
      </c>
    </row>
    <row r="2686" spans="1:20" ht="15.75" customHeight="1" x14ac:dyDescent="0.35">
      <c r="A2686">
        <v>2679</v>
      </c>
      <c r="B2686" s="76">
        <v>44240.411030092597</v>
      </c>
      <c r="C2686" s="1" t="s">
        <v>8481</v>
      </c>
      <c r="D2686" s="76">
        <v>44240.411585648151</v>
      </c>
      <c r="E2686" s="1" t="s">
        <v>8482</v>
      </c>
      <c r="F2686" s="1" t="s">
        <v>8483</v>
      </c>
      <c r="G2686" s="1" t="s">
        <v>123</v>
      </c>
      <c r="H2686" s="1" t="s">
        <v>124</v>
      </c>
      <c r="I2686" s="1" t="s">
        <v>125</v>
      </c>
      <c r="J2686" s="1" t="s">
        <v>7528</v>
      </c>
      <c r="K2686" s="1" t="s">
        <v>8340</v>
      </c>
      <c r="L2686">
        <f>ROUNDUP(IF(B2686&gt;$D$4,0,($D$4-B2686+1)/365),0)</f>
        <v>0</v>
      </c>
      <c r="M2686">
        <f>ROUNDUP(IF(B2686&gt;$D$5,0,($D$5-B2686+1)/365),0)</f>
        <v>0</v>
      </c>
      <c r="N2686" s="28">
        <f>IF(OR(L2686=1,M2686=1),IF(B2686+364&lt;=$D$5,(B2686+364-$D$4+1)/365,IF(B2686&gt;$D$4,($D$5-B2686+1)/365,$D$6/365)),0)</f>
        <v>0</v>
      </c>
      <c r="O2686" s="28">
        <f>'Data &amp; Parameter'!$E$16*'Data &amp; Parameter'!$E$17*('Data &amp; Parameter'!$E$18+'Data &amp; Parameter'!$E$19)*'Data &amp; Parameter'!$E$20*'Data &amp; Parameter'!$E$37*N2686</f>
        <v>0</v>
      </c>
      <c r="P2686">
        <f>ROUNDUP(IF(D2686&gt;$D$4,0,($D$4-D2686+1)/365),0)</f>
        <v>0</v>
      </c>
      <c r="Q2686">
        <f>ROUNDUP(IF(D2686&gt;$D$5,0,($D$5-D2686+1)/365),0)</f>
        <v>0</v>
      </c>
      <c r="R2686" s="28">
        <f>IF(OR(P2686=1,Q2686=1),IF(D2686+364&lt;=$D$5,(D2686+364-$D$4+1)/365,IF(D2686&gt;$D$4,($D$5-D2686+1)/365,$D$6/365)),0)</f>
        <v>0</v>
      </c>
      <c r="S2686" s="28">
        <f>'Data &amp; Parameter'!$E$16*'Data &amp; Parameter'!$E$17*('Data &amp; Parameter'!$E$18+'Data &amp; Parameter'!$E$19)*'Data &amp; Parameter'!$E$20*'Data &amp; Parameter'!$E$37*R2686</f>
        <v>0</v>
      </c>
      <c r="T2686" s="28">
        <f t="shared" si="41"/>
        <v>0</v>
      </c>
    </row>
    <row r="2687" spans="1:20" ht="15.75" customHeight="1" x14ac:dyDescent="0.35">
      <c r="A2687">
        <v>2680</v>
      </c>
      <c r="B2687" s="76">
        <v>44240.414884259255</v>
      </c>
      <c r="C2687" s="1" t="s">
        <v>8484</v>
      </c>
      <c r="D2687" s="76">
        <v>44240.415983796294</v>
      </c>
      <c r="E2687" s="1" t="s">
        <v>8485</v>
      </c>
      <c r="F2687" s="1" t="s">
        <v>8486</v>
      </c>
      <c r="G2687" s="1" t="s">
        <v>123</v>
      </c>
      <c r="H2687" s="1" t="s">
        <v>124</v>
      </c>
      <c r="I2687" s="1" t="s">
        <v>125</v>
      </c>
      <c r="J2687" s="1" t="s">
        <v>7528</v>
      </c>
      <c r="K2687" s="1" t="s">
        <v>7538</v>
      </c>
      <c r="L2687">
        <f>ROUNDUP(IF(B2687&gt;$D$4,0,($D$4-B2687+1)/365),0)</f>
        <v>0</v>
      </c>
      <c r="M2687">
        <f>ROUNDUP(IF(B2687&gt;$D$5,0,($D$5-B2687+1)/365),0)</f>
        <v>0</v>
      </c>
      <c r="N2687" s="28">
        <f>IF(OR(L2687=1,M2687=1),IF(B2687+364&lt;=$D$5,(B2687+364-$D$4+1)/365,IF(B2687&gt;$D$4,($D$5-B2687+1)/365,$D$6/365)),0)</f>
        <v>0</v>
      </c>
      <c r="O2687" s="28">
        <f>'Data &amp; Parameter'!$E$16*'Data &amp; Parameter'!$E$17*('Data &amp; Parameter'!$E$18+'Data &amp; Parameter'!$E$19)*'Data &amp; Parameter'!$E$20*'Data &amp; Parameter'!$E$37*N2687</f>
        <v>0</v>
      </c>
      <c r="P2687">
        <f>ROUNDUP(IF(D2687&gt;$D$4,0,($D$4-D2687+1)/365),0)</f>
        <v>0</v>
      </c>
      <c r="Q2687">
        <f>ROUNDUP(IF(D2687&gt;$D$5,0,($D$5-D2687+1)/365),0)</f>
        <v>0</v>
      </c>
      <c r="R2687" s="28">
        <f>IF(OR(P2687=1,Q2687=1),IF(D2687+364&lt;=$D$5,(D2687+364-$D$4+1)/365,IF(D2687&gt;$D$4,($D$5-D2687+1)/365,$D$6/365)),0)</f>
        <v>0</v>
      </c>
      <c r="S2687" s="28">
        <f>'Data &amp; Parameter'!$E$16*'Data &amp; Parameter'!$E$17*('Data &amp; Parameter'!$E$18+'Data &amp; Parameter'!$E$19)*'Data &amp; Parameter'!$E$20*'Data &amp; Parameter'!$E$37*R2687</f>
        <v>0</v>
      </c>
      <c r="T2687" s="28">
        <f t="shared" si="41"/>
        <v>0</v>
      </c>
    </row>
    <row r="2688" spans="1:20" ht="15.75" customHeight="1" x14ac:dyDescent="0.35">
      <c r="A2688">
        <v>2681</v>
      </c>
      <c r="B2688" s="76">
        <v>44240.416307870371</v>
      </c>
      <c r="C2688" s="1" t="s">
        <v>8487</v>
      </c>
      <c r="D2688" s="76">
        <v>44240.416990740741</v>
      </c>
      <c r="E2688" s="1" t="s">
        <v>8488</v>
      </c>
      <c r="F2688" s="1" t="s">
        <v>8489</v>
      </c>
      <c r="G2688" s="1" t="s">
        <v>123</v>
      </c>
      <c r="H2688" s="1" t="s">
        <v>124</v>
      </c>
      <c r="I2688" s="1" t="s">
        <v>125</v>
      </c>
      <c r="J2688" s="1" t="s">
        <v>7528</v>
      </c>
      <c r="K2688" s="1" t="s">
        <v>8272</v>
      </c>
      <c r="L2688">
        <f>ROUNDUP(IF(B2688&gt;$D$4,0,($D$4-B2688+1)/365),0)</f>
        <v>0</v>
      </c>
      <c r="M2688">
        <f>ROUNDUP(IF(B2688&gt;$D$5,0,($D$5-B2688+1)/365),0)</f>
        <v>0</v>
      </c>
      <c r="N2688" s="28">
        <f>IF(OR(L2688=1,M2688=1),IF(B2688+364&lt;=$D$5,(B2688+364-$D$4+1)/365,IF(B2688&gt;$D$4,($D$5-B2688+1)/365,$D$6/365)),0)</f>
        <v>0</v>
      </c>
      <c r="O2688" s="28">
        <f>'Data &amp; Parameter'!$E$16*'Data &amp; Parameter'!$E$17*('Data &amp; Parameter'!$E$18+'Data &amp; Parameter'!$E$19)*'Data &amp; Parameter'!$E$20*'Data &amp; Parameter'!$E$37*N2688</f>
        <v>0</v>
      </c>
      <c r="P2688">
        <f>ROUNDUP(IF(D2688&gt;$D$4,0,($D$4-D2688+1)/365),0)</f>
        <v>0</v>
      </c>
      <c r="Q2688">
        <f>ROUNDUP(IF(D2688&gt;$D$5,0,($D$5-D2688+1)/365),0)</f>
        <v>0</v>
      </c>
      <c r="R2688" s="28">
        <f>IF(OR(P2688=1,Q2688=1),IF(D2688+364&lt;=$D$5,(D2688+364-$D$4+1)/365,IF(D2688&gt;$D$4,($D$5-D2688+1)/365,$D$6/365)),0)</f>
        <v>0</v>
      </c>
      <c r="S2688" s="28">
        <f>'Data &amp; Parameter'!$E$16*'Data &amp; Parameter'!$E$17*('Data &amp; Parameter'!$E$18+'Data &amp; Parameter'!$E$19)*'Data &amp; Parameter'!$E$20*'Data &amp; Parameter'!$E$37*R2688</f>
        <v>0</v>
      </c>
      <c r="T2688" s="28">
        <f t="shared" si="41"/>
        <v>0</v>
      </c>
    </row>
    <row r="2689" spans="1:20" ht="15.75" customHeight="1" x14ac:dyDescent="0.35">
      <c r="A2689">
        <v>2682</v>
      </c>
      <c r="B2689" s="76">
        <v>44240.418483796297</v>
      </c>
      <c r="C2689" s="1" t="s">
        <v>8490</v>
      </c>
      <c r="D2689" s="76">
        <v>44240.423252314809</v>
      </c>
      <c r="E2689" s="1" t="s">
        <v>8491</v>
      </c>
      <c r="F2689" s="1" t="s">
        <v>8492</v>
      </c>
      <c r="G2689" s="1" t="s">
        <v>123</v>
      </c>
      <c r="H2689" s="1" t="s">
        <v>124</v>
      </c>
      <c r="I2689" s="1" t="s">
        <v>125</v>
      </c>
      <c r="J2689" s="1" t="s">
        <v>7528</v>
      </c>
      <c r="K2689" s="1" t="s">
        <v>7954</v>
      </c>
      <c r="L2689">
        <f>ROUNDUP(IF(B2689&gt;$D$4,0,($D$4-B2689+1)/365),0)</f>
        <v>0</v>
      </c>
      <c r="M2689">
        <f>ROUNDUP(IF(B2689&gt;$D$5,0,($D$5-B2689+1)/365),0)</f>
        <v>0</v>
      </c>
      <c r="N2689" s="28">
        <f>IF(OR(L2689=1,M2689=1),IF(B2689+364&lt;=$D$5,(B2689+364-$D$4+1)/365,IF(B2689&gt;$D$4,($D$5-B2689+1)/365,$D$6/365)),0)</f>
        <v>0</v>
      </c>
      <c r="O2689" s="28">
        <f>'Data &amp; Parameter'!$E$16*'Data &amp; Parameter'!$E$17*('Data &amp; Parameter'!$E$18+'Data &amp; Parameter'!$E$19)*'Data &amp; Parameter'!$E$20*'Data &amp; Parameter'!$E$37*N2689</f>
        <v>0</v>
      </c>
      <c r="P2689">
        <f>ROUNDUP(IF(D2689&gt;$D$4,0,($D$4-D2689+1)/365),0)</f>
        <v>0</v>
      </c>
      <c r="Q2689">
        <f>ROUNDUP(IF(D2689&gt;$D$5,0,($D$5-D2689+1)/365),0)</f>
        <v>0</v>
      </c>
      <c r="R2689" s="28">
        <f>IF(OR(P2689=1,Q2689=1),IF(D2689+364&lt;=$D$5,(D2689+364-$D$4+1)/365,IF(D2689&gt;$D$4,($D$5-D2689+1)/365,$D$6/365)),0)</f>
        <v>0</v>
      </c>
      <c r="S2689" s="28">
        <f>'Data &amp; Parameter'!$E$16*'Data &amp; Parameter'!$E$17*('Data &amp; Parameter'!$E$18+'Data &amp; Parameter'!$E$19)*'Data &amp; Parameter'!$E$20*'Data &amp; Parameter'!$E$37*R2689</f>
        <v>0</v>
      </c>
      <c r="T2689" s="28">
        <f t="shared" si="41"/>
        <v>0</v>
      </c>
    </row>
    <row r="2690" spans="1:20" ht="15.75" customHeight="1" x14ac:dyDescent="0.35">
      <c r="A2690">
        <v>2683</v>
      </c>
      <c r="B2690" s="76">
        <v>44240.419571759259</v>
      </c>
      <c r="C2690" s="1" t="s">
        <v>8493</v>
      </c>
      <c r="D2690" s="76">
        <v>44240.420300925922</v>
      </c>
      <c r="E2690" s="1" t="s">
        <v>8494</v>
      </c>
      <c r="F2690" s="1" t="s">
        <v>8495</v>
      </c>
      <c r="G2690" s="1" t="s">
        <v>123</v>
      </c>
      <c r="H2690" s="1" t="s">
        <v>124</v>
      </c>
      <c r="I2690" s="1" t="s">
        <v>125</v>
      </c>
      <c r="J2690" s="1" t="s">
        <v>7528</v>
      </c>
      <c r="K2690" s="1" t="s">
        <v>8340</v>
      </c>
      <c r="L2690">
        <f>ROUNDUP(IF(B2690&gt;$D$4,0,($D$4-B2690+1)/365),0)</f>
        <v>0</v>
      </c>
      <c r="M2690">
        <f>ROUNDUP(IF(B2690&gt;$D$5,0,($D$5-B2690+1)/365),0)</f>
        <v>0</v>
      </c>
      <c r="N2690" s="28">
        <f>IF(OR(L2690=1,M2690=1),IF(B2690+364&lt;=$D$5,(B2690+364-$D$4+1)/365,IF(B2690&gt;$D$4,($D$5-B2690+1)/365,$D$6/365)),0)</f>
        <v>0</v>
      </c>
      <c r="O2690" s="28">
        <f>'Data &amp; Parameter'!$E$16*'Data &amp; Parameter'!$E$17*('Data &amp; Parameter'!$E$18+'Data &amp; Parameter'!$E$19)*'Data &amp; Parameter'!$E$20*'Data &amp; Parameter'!$E$37*N2690</f>
        <v>0</v>
      </c>
      <c r="P2690">
        <f>ROUNDUP(IF(D2690&gt;$D$4,0,($D$4-D2690+1)/365),0)</f>
        <v>0</v>
      </c>
      <c r="Q2690">
        <f>ROUNDUP(IF(D2690&gt;$D$5,0,($D$5-D2690+1)/365),0)</f>
        <v>0</v>
      </c>
      <c r="R2690" s="28">
        <f>IF(OR(P2690=1,Q2690=1),IF(D2690+364&lt;=$D$5,(D2690+364-$D$4+1)/365,IF(D2690&gt;$D$4,($D$5-D2690+1)/365,$D$6/365)),0)</f>
        <v>0</v>
      </c>
      <c r="S2690" s="28">
        <f>'Data &amp; Parameter'!$E$16*'Data &amp; Parameter'!$E$17*('Data &amp; Parameter'!$E$18+'Data &amp; Parameter'!$E$19)*'Data &amp; Parameter'!$E$20*'Data &amp; Parameter'!$E$37*R2690</f>
        <v>0</v>
      </c>
      <c r="T2690" s="28">
        <f t="shared" si="41"/>
        <v>0</v>
      </c>
    </row>
    <row r="2691" spans="1:20" ht="15.75" customHeight="1" x14ac:dyDescent="0.35">
      <c r="A2691">
        <v>2684</v>
      </c>
      <c r="B2691" s="76">
        <v>44240.4221875</v>
      </c>
      <c r="C2691" s="1" t="s">
        <v>8496</v>
      </c>
      <c r="D2691" s="76">
        <v>44240.422685185185</v>
      </c>
      <c r="E2691" s="1" t="s">
        <v>8497</v>
      </c>
      <c r="F2691" s="1" t="s">
        <v>8498</v>
      </c>
      <c r="G2691" s="1" t="s">
        <v>123</v>
      </c>
      <c r="H2691" s="1" t="s">
        <v>124</v>
      </c>
      <c r="I2691" s="1" t="s">
        <v>125</v>
      </c>
      <c r="J2691" s="1" t="s">
        <v>7528</v>
      </c>
      <c r="K2691" s="1" t="s">
        <v>8340</v>
      </c>
      <c r="L2691">
        <f>ROUNDUP(IF(B2691&gt;$D$4,0,($D$4-B2691+1)/365),0)</f>
        <v>0</v>
      </c>
      <c r="M2691">
        <f>ROUNDUP(IF(B2691&gt;$D$5,0,($D$5-B2691+1)/365),0)</f>
        <v>0</v>
      </c>
      <c r="N2691" s="28">
        <f>IF(OR(L2691=1,M2691=1),IF(B2691+364&lt;=$D$5,(B2691+364-$D$4+1)/365,IF(B2691&gt;$D$4,($D$5-B2691+1)/365,$D$6/365)),0)</f>
        <v>0</v>
      </c>
      <c r="O2691" s="28">
        <f>'Data &amp; Parameter'!$E$16*'Data &amp; Parameter'!$E$17*('Data &amp; Parameter'!$E$18+'Data &amp; Parameter'!$E$19)*'Data &amp; Parameter'!$E$20*'Data &amp; Parameter'!$E$37*N2691</f>
        <v>0</v>
      </c>
      <c r="P2691">
        <f>ROUNDUP(IF(D2691&gt;$D$4,0,($D$4-D2691+1)/365),0)</f>
        <v>0</v>
      </c>
      <c r="Q2691">
        <f>ROUNDUP(IF(D2691&gt;$D$5,0,($D$5-D2691+1)/365),0)</f>
        <v>0</v>
      </c>
      <c r="R2691" s="28">
        <f>IF(OR(P2691=1,Q2691=1),IF(D2691+364&lt;=$D$5,(D2691+364-$D$4+1)/365,IF(D2691&gt;$D$4,($D$5-D2691+1)/365,$D$6/365)),0)</f>
        <v>0</v>
      </c>
      <c r="S2691" s="28">
        <f>'Data &amp; Parameter'!$E$16*'Data &amp; Parameter'!$E$17*('Data &amp; Parameter'!$E$18+'Data &amp; Parameter'!$E$19)*'Data &amp; Parameter'!$E$20*'Data &amp; Parameter'!$E$37*R2691</f>
        <v>0</v>
      </c>
      <c r="T2691" s="28">
        <f t="shared" si="41"/>
        <v>0</v>
      </c>
    </row>
    <row r="2692" spans="1:20" ht="15.75" customHeight="1" x14ac:dyDescent="0.35">
      <c r="A2692">
        <v>2685</v>
      </c>
      <c r="B2692" s="76">
        <v>44240.423333333332</v>
      </c>
      <c r="C2692" s="1" t="s">
        <v>8499</v>
      </c>
      <c r="D2692" s="76">
        <v>44240.423796296294</v>
      </c>
      <c r="E2692" s="1" t="s">
        <v>8500</v>
      </c>
      <c r="F2692" s="1" t="s">
        <v>8501</v>
      </c>
      <c r="G2692" s="1" t="s">
        <v>123</v>
      </c>
      <c r="H2692" s="1" t="s">
        <v>124</v>
      </c>
      <c r="I2692" s="1" t="s">
        <v>125</v>
      </c>
      <c r="J2692" s="1" t="s">
        <v>7528</v>
      </c>
      <c r="K2692" s="1" t="s">
        <v>8272</v>
      </c>
      <c r="L2692">
        <f>ROUNDUP(IF(B2692&gt;$D$4,0,($D$4-B2692+1)/365),0)</f>
        <v>0</v>
      </c>
      <c r="M2692">
        <f>ROUNDUP(IF(B2692&gt;$D$5,0,($D$5-B2692+1)/365),0)</f>
        <v>0</v>
      </c>
      <c r="N2692" s="28">
        <f>IF(OR(L2692=1,M2692=1),IF(B2692+364&lt;=$D$5,(B2692+364-$D$4+1)/365,IF(B2692&gt;$D$4,($D$5-B2692+1)/365,$D$6/365)),0)</f>
        <v>0</v>
      </c>
      <c r="O2692" s="28">
        <f>'Data &amp; Parameter'!$E$16*'Data &amp; Parameter'!$E$17*('Data &amp; Parameter'!$E$18+'Data &amp; Parameter'!$E$19)*'Data &amp; Parameter'!$E$20*'Data &amp; Parameter'!$E$37*N2692</f>
        <v>0</v>
      </c>
      <c r="P2692">
        <f>ROUNDUP(IF(D2692&gt;$D$4,0,($D$4-D2692+1)/365),0)</f>
        <v>0</v>
      </c>
      <c r="Q2692">
        <f>ROUNDUP(IF(D2692&gt;$D$5,0,($D$5-D2692+1)/365),0)</f>
        <v>0</v>
      </c>
      <c r="R2692" s="28">
        <f>IF(OR(P2692=1,Q2692=1),IF(D2692+364&lt;=$D$5,(D2692+364-$D$4+1)/365,IF(D2692&gt;$D$4,($D$5-D2692+1)/365,$D$6/365)),0)</f>
        <v>0</v>
      </c>
      <c r="S2692" s="28">
        <f>'Data &amp; Parameter'!$E$16*'Data &amp; Parameter'!$E$17*('Data &amp; Parameter'!$E$18+'Data &amp; Parameter'!$E$19)*'Data &amp; Parameter'!$E$20*'Data &amp; Parameter'!$E$37*R2692</f>
        <v>0</v>
      </c>
      <c r="T2692" s="28">
        <f t="shared" si="41"/>
        <v>0</v>
      </c>
    </row>
    <row r="2693" spans="1:20" ht="15.75" customHeight="1" x14ac:dyDescent="0.35">
      <c r="A2693">
        <v>2686</v>
      </c>
      <c r="B2693" s="76">
        <v>44240.425011574072</v>
      </c>
      <c r="C2693" s="1" t="s">
        <v>8502</v>
      </c>
      <c r="D2693" s="76">
        <v>44240.425497685181</v>
      </c>
      <c r="E2693" s="1" t="s">
        <v>8503</v>
      </c>
      <c r="F2693" s="1" t="s">
        <v>8504</v>
      </c>
      <c r="G2693" s="1" t="s">
        <v>123</v>
      </c>
      <c r="H2693" s="1" t="s">
        <v>124</v>
      </c>
      <c r="I2693" s="1" t="s">
        <v>125</v>
      </c>
      <c r="J2693" s="1" t="s">
        <v>7528</v>
      </c>
      <c r="K2693" s="1" t="s">
        <v>8340</v>
      </c>
      <c r="L2693">
        <f>ROUNDUP(IF(B2693&gt;$D$4,0,($D$4-B2693+1)/365),0)</f>
        <v>0</v>
      </c>
      <c r="M2693">
        <f>ROUNDUP(IF(B2693&gt;$D$5,0,($D$5-B2693+1)/365),0)</f>
        <v>0</v>
      </c>
      <c r="N2693" s="28">
        <f>IF(OR(L2693=1,M2693=1),IF(B2693+364&lt;=$D$5,(B2693+364-$D$4+1)/365,IF(B2693&gt;$D$4,($D$5-B2693+1)/365,$D$6/365)),0)</f>
        <v>0</v>
      </c>
      <c r="O2693" s="28">
        <f>'Data &amp; Parameter'!$E$16*'Data &amp; Parameter'!$E$17*('Data &amp; Parameter'!$E$18+'Data &amp; Parameter'!$E$19)*'Data &amp; Parameter'!$E$20*'Data &amp; Parameter'!$E$37*N2693</f>
        <v>0</v>
      </c>
      <c r="P2693">
        <f>ROUNDUP(IF(D2693&gt;$D$4,0,($D$4-D2693+1)/365),0)</f>
        <v>0</v>
      </c>
      <c r="Q2693">
        <f>ROUNDUP(IF(D2693&gt;$D$5,0,($D$5-D2693+1)/365),0)</f>
        <v>0</v>
      </c>
      <c r="R2693" s="28">
        <f>IF(OR(P2693=1,Q2693=1),IF(D2693+364&lt;=$D$5,(D2693+364-$D$4+1)/365,IF(D2693&gt;$D$4,($D$5-D2693+1)/365,$D$6/365)),0)</f>
        <v>0</v>
      </c>
      <c r="S2693" s="28">
        <f>'Data &amp; Parameter'!$E$16*'Data &amp; Parameter'!$E$17*('Data &amp; Parameter'!$E$18+'Data &amp; Parameter'!$E$19)*'Data &amp; Parameter'!$E$20*'Data &amp; Parameter'!$E$37*R2693</f>
        <v>0</v>
      </c>
      <c r="T2693" s="28">
        <f t="shared" si="41"/>
        <v>0</v>
      </c>
    </row>
    <row r="2694" spans="1:20" ht="15.75" customHeight="1" x14ac:dyDescent="0.35">
      <c r="A2694">
        <v>2687</v>
      </c>
      <c r="B2694" s="76">
        <v>44240.426666666666</v>
      </c>
      <c r="C2694" s="1" t="s">
        <v>8505</v>
      </c>
      <c r="D2694" s="76">
        <v>44240.427349537036</v>
      </c>
      <c r="E2694" s="1" t="s">
        <v>8506</v>
      </c>
      <c r="F2694" s="1" t="s">
        <v>8507</v>
      </c>
      <c r="G2694" s="1" t="s">
        <v>123</v>
      </c>
      <c r="H2694" s="1" t="s">
        <v>124</v>
      </c>
      <c r="I2694" s="1" t="s">
        <v>125</v>
      </c>
      <c r="J2694" s="1" t="s">
        <v>7528</v>
      </c>
      <c r="K2694" s="1" t="s">
        <v>8272</v>
      </c>
      <c r="L2694">
        <f>ROUNDUP(IF(B2694&gt;$D$4,0,($D$4-B2694+1)/365),0)</f>
        <v>0</v>
      </c>
      <c r="M2694">
        <f>ROUNDUP(IF(B2694&gt;$D$5,0,($D$5-B2694+1)/365),0)</f>
        <v>0</v>
      </c>
      <c r="N2694" s="28">
        <f>IF(OR(L2694=1,M2694=1),IF(B2694+364&lt;=$D$5,(B2694+364-$D$4+1)/365,IF(B2694&gt;$D$4,($D$5-B2694+1)/365,$D$6/365)),0)</f>
        <v>0</v>
      </c>
      <c r="O2694" s="28">
        <f>'Data &amp; Parameter'!$E$16*'Data &amp; Parameter'!$E$17*('Data &amp; Parameter'!$E$18+'Data &amp; Parameter'!$E$19)*'Data &amp; Parameter'!$E$20*'Data &amp; Parameter'!$E$37*N2694</f>
        <v>0</v>
      </c>
      <c r="P2694">
        <f>ROUNDUP(IF(D2694&gt;$D$4,0,($D$4-D2694+1)/365),0)</f>
        <v>0</v>
      </c>
      <c r="Q2694">
        <f>ROUNDUP(IF(D2694&gt;$D$5,0,($D$5-D2694+1)/365),0)</f>
        <v>0</v>
      </c>
      <c r="R2694" s="28">
        <f>IF(OR(P2694=1,Q2694=1),IF(D2694+364&lt;=$D$5,(D2694+364-$D$4+1)/365,IF(D2694&gt;$D$4,($D$5-D2694+1)/365,$D$6/365)),0)</f>
        <v>0</v>
      </c>
      <c r="S2694" s="28">
        <f>'Data &amp; Parameter'!$E$16*'Data &amp; Parameter'!$E$17*('Data &amp; Parameter'!$E$18+'Data &amp; Parameter'!$E$19)*'Data &amp; Parameter'!$E$20*'Data &amp; Parameter'!$E$37*R2694</f>
        <v>0</v>
      </c>
      <c r="T2694" s="28">
        <f t="shared" si="41"/>
        <v>0</v>
      </c>
    </row>
    <row r="2695" spans="1:20" ht="15.75" customHeight="1" x14ac:dyDescent="0.35">
      <c r="A2695">
        <v>2688</v>
      </c>
      <c r="B2695" s="76">
        <v>44240.426712962959</v>
      </c>
      <c r="C2695" s="1" t="s">
        <v>8508</v>
      </c>
      <c r="D2695" s="76">
        <v>44240.429108796292</v>
      </c>
      <c r="E2695" s="1" t="s">
        <v>8509</v>
      </c>
      <c r="F2695" s="1" t="s">
        <v>8510</v>
      </c>
      <c r="G2695" s="1" t="s">
        <v>123</v>
      </c>
      <c r="H2695" s="1" t="s">
        <v>124</v>
      </c>
      <c r="I2695" s="1" t="s">
        <v>125</v>
      </c>
      <c r="J2695" s="1" t="s">
        <v>7528</v>
      </c>
      <c r="K2695" s="1" t="s">
        <v>8315</v>
      </c>
      <c r="L2695">
        <f>ROUNDUP(IF(B2695&gt;$D$4,0,($D$4-B2695+1)/365),0)</f>
        <v>0</v>
      </c>
      <c r="M2695">
        <f>ROUNDUP(IF(B2695&gt;$D$5,0,($D$5-B2695+1)/365),0)</f>
        <v>0</v>
      </c>
      <c r="N2695" s="28">
        <f>IF(OR(L2695=1,M2695=1),IF(B2695+364&lt;=$D$5,(B2695+364-$D$4+1)/365,IF(B2695&gt;$D$4,($D$5-B2695+1)/365,$D$6/365)),0)</f>
        <v>0</v>
      </c>
      <c r="O2695" s="28">
        <f>'Data &amp; Parameter'!$E$16*'Data &amp; Parameter'!$E$17*('Data &amp; Parameter'!$E$18+'Data &amp; Parameter'!$E$19)*'Data &amp; Parameter'!$E$20*'Data &amp; Parameter'!$E$37*N2695</f>
        <v>0</v>
      </c>
      <c r="P2695">
        <f>ROUNDUP(IF(D2695&gt;$D$4,0,($D$4-D2695+1)/365),0)</f>
        <v>0</v>
      </c>
      <c r="Q2695">
        <f>ROUNDUP(IF(D2695&gt;$D$5,0,($D$5-D2695+1)/365),0)</f>
        <v>0</v>
      </c>
      <c r="R2695" s="28">
        <f>IF(OR(P2695=1,Q2695=1),IF(D2695+364&lt;=$D$5,(D2695+364-$D$4+1)/365,IF(D2695&gt;$D$4,($D$5-D2695+1)/365,$D$6/365)),0)</f>
        <v>0</v>
      </c>
      <c r="S2695" s="28">
        <f>'Data &amp; Parameter'!$E$16*'Data &amp; Parameter'!$E$17*('Data &amp; Parameter'!$E$18+'Data &amp; Parameter'!$E$19)*'Data &amp; Parameter'!$E$20*'Data &amp; Parameter'!$E$37*R2695</f>
        <v>0</v>
      </c>
      <c r="T2695" s="28">
        <f t="shared" si="41"/>
        <v>0</v>
      </c>
    </row>
    <row r="2696" spans="1:20" ht="15.75" customHeight="1" x14ac:dyDescent="0.35">
      <c r="A2696">
        <v>2689</v>
      </c>
      <c r="B2696" s="76">
        <v>44240.428067129629</v>
      </c>
      <c r="C2696" s="1" t="s">
        <v>8511</v>
      </c>
      <c r="D2696" s="76">
        <v>44240.428611111114</v>
      </c>
      <c r="E2696" s="1" t="s">
        <v>8512</v>
      </c>
      <c r="F2696" s="1" t="s">
        <v>8513</v>
      </c>
      <c r="G2696" s="1" t="s">
        <v>123</v>
      </c>
      <c r="H2696" s="1" t="s">
        <v>124</v>
      </c>
      <c r="I2696" s="1" t="s">
        <v>125</v>
      </c>
      <c r="J2696" s="1" t="s">
        <v>7528</v>
      </c>
      <c r="K2696" s="1" t="s">
        <v>8340</v>
      </c>
      <c r="L2696">
        <f>ROUNDUP(IF(B2696&gt;$D$4,0,($D$4-B2696+1)/365),0)</f>
        <v>0</v>
      </c>
      <c r="M2696">
        <f>ROUNDUP(IF(B2696&gt;$D$5,0,($D$5-B2696+1)/365),0)</f>
        <v>0</v>
      </c>
      <c r="N2696" s="28">
        <f>IF(OR(L2696=1,M2696=1),IF(B2696+364&lt;=$D$5,(B2696+364-$D$4+1)/365,IF(B2696&gt;$D$4,($D$5-B2696+1)/365,$D$6/365)),0)</f>
        <v>0</v>
      </c>
      <c r="O2696" s="28">
        <f>'Data &amp; Parameter'!$E$16*'Data &amp; Parameter'!$E$17*('Data &amp; Parameter'!$E$18+'Data &amp; Parameter'!$E$19)*'Data &amp; Parameter'!$E$20*'Data &amp; Parameter'!$E$37*N2696</f>
        <v>0</v>
      </c>
      <c r="P2696">
        <f>ROUNDUP(IF(D2696&gt;$D$4,0,($D$4-D2696+1)/365),0)</f>
        <v>0</v>
      </c>
      <c r="Q2696">
        <f>ROUNDUP(IF(D2696&gt;$D$5,0,($D$5-D2696+1)/365),0)</f>
        <v>0</v>
      </c>
      <c r="R2696" s="28">
        <f>IF(OR(P2696=1,Q2696=1),IF(D2696+364&lt;=$D$5,(D2696+364-$D$4+1)/365,IF(D2696&gt;$D$4,($D$5-D2696+1)/365,$D$6/365)),0)</f>
        <v>0</v>
      </c>
      <c r="S2696" s="28">
        <f>'Data &amp; Parameter'!$E$16*'Data &amp; Parameter'!$E$17*('Data &amp; Parameter'!$E$18+'Data &amp; Parameter'!$E$19)*'Data &amp; Parameter'!$E$20*'Data &amp; Parameter'!$E$37*R2696</f>
        <v>0</v>
      </c>
      <c r="T2696" s="28">
        <f t="shared" si="41"/>
        <v>0</v>
      </c>
    </row>
    <row r="2697" spans="1:20" ht="15.75" customHeight="1" x14ac:dyDescent="0.35">
      <c r="A2697">
        <v>2690</v>
      </c>
      <c r="B2697" s="76">
        <v>44240.429872685185</v>
      </c>
      <c r="C2697" s="1" t="s">
        <v>8514</v>
      </c>
      <c r="D2697" s="76">
        <v>44240.43037037037</v>
      </c>
      <c r="E2697" s="1" t="s">
        <v>8515</v>
      </c>
      <c r="F2697" s="1" t="s">
        <v>8516</v>
      </c>
      <c r="G2697" s="1" t="s">
        <v>123</v>
      </c>
      <c r="H2697" s="1" t="s">
        <v>124</v>
      </c>
      <c r="I2697" s="1" t="s">
        <v>125</v>
      </c>
      <c r="J2697" s="1" t="s">
        <v>7528</v>
      </c>
      <c r="K2697" s="1" t="s">
        <v>8272</v>
      </c>
      <c r="L2697">
        <f>ROUNDUP(IF(B2697&gt;$D$4,0,($D$4-B2697+1)/365),0)</f>
        <v>0</v>
      </c>
      <c r="M2697">
        <f>ROUNDUP(IF(B2697&gt;$D$5,0,($D$5-B2697+1)/365),0)</f>
        <v>0</v>
      </c>
      <c r="N2697" s="28">
        <f>IF(OR(L2697=1,M2697=1),IF(B2697+364&lt;=$D$5,(B2697+364-$D$4+1)/365,IF(B2697&gt;$D$4,($D$5-B2697+1)/365,$D$6/365)),0)</f>
        <v>0</v>
      </c>
      <c r="O2697" s="28">
        <f>'Data &amp; Parameter'!$E$16*'Data &amp; Parameter'!$E$17*('Data &amp; Parameter'!$E$18+'Data &amp; Parameter'!$E$19)*'Data &amp; Parameter'!$E$20*'Data &amp; Parameter'!$E$37*N2697</f>
        <v>0</v>
      </c>
      <c r="P2697">
        <f>ROUNDUP(IF(D2697&gt;$D$4,0,($D$4-D2697+1)/365),0)</f>
        <v>0</v>
      </c>
      <c r="Q2697">
        <f>ROUNDUP(IF(D2697&gt;$D$5,0,($D$5-D2697+1)/365),0)</f>
        <v>0</v>
      </c>
      <c r="R2697" s="28">
        <f>IF(OR(P2697=1,Q2697=1),IF(D2697+364&lt;=$D$5,(D2697+364-$D$4+1)/365,IF(D2697&gt;$D$4,($D$5-D2697+1)/365,$D$6/365)),0)</f>
        <v>0</v>
      </c>
      <c r="S2697" s="28">
        <f>'Data &amp; Parameter'!$E$16*'Data &amp; Parameter'!$E$17*('Data &amp; Parameter'!$E$18+'Data &amp; Parameter'!$E$19)*'Data &amp; Parameter'!$E$20*'Data &amp; Parameter'!$E$37*R2697</f>
        <v>0</v>
      </c>
      <c r="T2697" s="28">
        <f t="shared" ref="T2697:T2760" si="42">O2697+S2697</f>
        <v>0</v>
      </c>
    </row>
    <row r="2698" spans="1:20" ht="15.75" customHeight="1" x14ac:dyDescent="0.35">
      <c r="A2698">
        <v>2691</v>
      </c>
      <c r="B2698" s="76">
        <v>44240.43236111111</v>
      </c>
      <c r="C2698" s="1" t="s">
        <v>8517</v>
      </c>
      <c r="D2698" s="76">
        <v>44240.433356481481</v>
      </c>
      <c r="E2698" s="1" t="s">
        <v>8518</v>
      </c>
      <c r="F2698" s="1" t="s">
        <v>8519</v>
      </c>
      <c r="G2698" s="1" t="s">
        <v>123</v>
      </c>
      <c r="H2698" s="1" t="s">
        <v>124</v>
      </c>
      <c r="I2698" s="1" t="s">
        <v>125</v>
      </c>
      <c r="J2698" s="1" t="s">
        <v>7528</v>
      </c>
      <c r="K2698" s="1" t="s">
        <v>7954</v>
      </c>
      <c r="L2698">
        <f>ROUNDUP(IF(B2698&gt;$D$4,0,($D$4-B2698+1)/365),0)</f>
        <v>0</v>
      </c>
      <c r="M2698">
        <f>ROUNDUP(IF(B2698&gt;$D$5,0,($D$5-B2698+1)/365),0)</f>
        <v>0</v>
      </c>
      <c r="N2698" s="28">
        <f>IF(OR(L2698=1,M2698=1),IF(B2698+364&lt;=$D$5,(B2698+364-$D$4+1)/365,IF(B2698&gt;$D$4,($D$5-B2698+1)/365,$D$6/365)),0)</f>
        <v>0</v>
      </c>
      <c r="O2698" s="28">
        <f>'Data &amp; Parameter'!$E$16*'Data &amp; Parameter'!$E$17*('Data &amp; Parameter'!$E$18+'Data &amp; Parameter'!$E$19)*'Data &amp; Parameter'!$E$20*'Data &amp; Parameter'!$E$37*N2698</f>
        <v>0</v>
      </c>
      <c r="P2698">
        <f>ROUNDUP(IF(D2698&gt;$D$4,0,($D$4-D2698+1)/365),0)</f>
        <v>0</v>
      </c>
      <c r="Q2698">
        <f>ROUNDUP(IF(D2698&gt;$D$5,0,($D$5-D2698+1)/365),0)</f>
        <v>0</v>
      </c>
      <c r="R2698" s="28">
        <f>IF(OR(P2698=1,Q2698=1),IF(D2698+364&lt;=$D$5,(D2698+364-$D$4+1)/365,IF(D2698&gt;$D$4,($D$5-D2698+1)/365,$D$6/365)),0)</f>
        <v>0</v>
      </c>
      <c r="S2698" s="28">
        <f>'Data &amp; Parameter'!$E$16*'Data &amp; Parameter'!$E$17*('Data &amp; Parameter'!$E$18+'Data &amp; Parameter'!$E$19)*'Data &amp; Parameter'!$E$20*'Data &amp; Parameter'!$E$37*R2698</f>
        <v>0</v>
      </c>
      <c r="T2698" s="28">
        <f t="shared" si="42"/>
        <v>0</v>
      </c>
    </row>
    <row r="2699" spans="1:20" ht="15.75" customHeight="1" x14ac:dyDescent="0.35">
      <c r="A2699">
        <v>2692</v>
      </c>
      <c r="B2699" s="76">
        <v>44240.43240740741</v>
      </c>
      <c r="C2699" s="1" t="s">
        <v>8520</v>
      </c>
      <c r="D2699" s="76">
        <v>44240.433310185181</v>
      </c>
      <c r="E2699" s="1" t="s">
        <v>8521</v>
      </c>
      <c r="F2699" s="1" t="s">
        <v>8522</v>
      </c>
      <c r="G2699" s="1" t="s">
        <v>123</v>
      </c>
      <c r="H2699" s="1" t="s">
        <v>124</v>
      </c>
      <c r="I2699" s="1" t="s">
        <v>125</v>
      </c>
      <c r="J2699" s="1" t="s">
        <v>7528</v>
      </c>
      <c r="K2699" s="1" t="s">
        <v>7813</v>
      </c>
      <c r="L2699">
        <f>ROUNDUP(IF(B2699&gt;$D$4,0,($D$4-B2699+1)/365),0)</f>
        <v>0</v>
      </c>
      <c r="M2699">
        <f>ROUNDUP(IF(B2699&gt;$D$5,0,($D$5-B2699+1)/365),0)</f>
        <v>0</v>
      </c>
      <c r="N2699" s="28">
        <f>IF(OR(L2699=1,M2699=1),IF(B2699+364&lt;=$D$5,(B2699+364-$D$4+1)/365,IF(B2699&gt;$D$4,($D$5-B2699+1)/365,$D$6/365)),0)</f>
        <v>0</v>
      </c>
      <c r="O2699" s="28">
        <f>'Data &amp; Parameter'!$E$16*'Data &amp; Parameter'!$E$17*('Data &amp; Parameter'!$E$18+'Data &amp; Parameter'!$E$19)*'Data &amp; Parameter'!$E$20*'Data &amp; Parameter'!$E$37*N2699</f>
        <v>0</v>
      </c>
      <c r="P2699">
        <f>ROUNDUP(IF(D2699&gt;$D$4,0,($D$4-D2699+1)/365),0)</f>
        <v>0</v>
      </c>
      <c r="Q2699">
        <f>ROUNDUP(IF(D2699&gt;$D$5,0,($D$5-D2699+1)/365),0)</f>
        <v>0</v>
      </c>
      <c r="R2699" s="28">
        <f>IF(OR(P2699=1,Q2699=1),IF(D2699+364&lt;=$D$5,(D2699+364-$D$4+1)/365,IF(D2699&gt;$D$4,($D$5-D2699+1)/365,$D$6/365)),0)</f>
        <v>0</v>
      </c>
      <c r="S2699" s="28">
        <f>'Data &amp; Parameter'!$E$16*'Data &amp; Parameter'!$E$17*('Data &amp; Parameter'!$E$18+'Data &amp; Parameter'!$E$19)*'Data &amp; Parameter'!$E$20*'Data &amp; Parameter'!$E$37*R2699</f>
        <v>0</v>
      </c>
      <c r="T2699" s="28">
        <f t="shared" si="42"/>
        <v>0</v>
      </c>
    </row>
    <row r="2700" spans="1:20" ht="15.75" customHeight="1" x14ac:dyDescent="0.35">
      <c r="A2700">
        <v>2693</v>
      </c>
      <c r="B2700" s="76">
        <v>44240.432708333334</v>
      </c>
      <c r="C2700" s="1" t="s">
        <v>8523</v>
      </c>
      <c r="D2700" s="76">
        <v>44240.433333333334</v>
      </c>
      <c r="E2700" s="1" t="s">
        <v>8524</v>
      </c>
      <c r="F2700" s="1" t="s">
        <v>8525</v>
      </c>
      <c r="G2700" s="1" t="s">
        <v>123</v>
      </c>
      <c r="H2700" s="1" t="s">
        <v>124</v>
      </c>
      <c r="I2700" s="1" t="s">
        <v>125</v>
      </c>
      <c r="J2700" s="1" t="s">
        <v>7528</v>
      </c>
      <c r="K2700" s="1" t="s">
        <v>8272</v>
      </c>
      <c r="L2700">
        <f>ROUNDUP(IF(B2700&gt;$D$4,0,($D$4-B2700+1)/365),0)</f>
        <v>0</v>
      </c>
      <c r="M2700">
        <f>ROUNDUP(IF(B2700&gt;$D$5,0,($D$5-B2700+1)/365),0)</f>
        <v>0</v>
      </c>
      <c r="N2700" s="28">
        <f>IF(OR(L2700=1,M2700=1),IF(B2700+364&lt;=$D$5,(B2700+364-$D$4+1)/365,IF(B2700&gt;$D$4,($D$5-B2700+1)/365,$D$6/365)),0)</f>
        <v>0</v>
      </c>
      <c r="O2700" s="28">
        <f>'Data &amp; Parameter'!$E$16*'Data &amp; Parameter'!$E$17*('Data &amp; Parameter'!$E$18+'Data &amp; Parameter'!$E$19)*'Data &amp; Parameter'!$E$20*'Data &amp; Parameter'!$E$37*N2700</f>
        <v>0</v>
      </c>
      <c r="P2700">
        <f>ROUNDUP(IF(D2700&gt;$D$4,0,($D$4-D2700+1)/365),0)</f>
        <v>0</v>
      </c>
      <c r="Q2700">
        <f>ROUNDUP(IF(D2700&gt;$D$5,0,($D$5-D2700+1)/365),0)</f>
        <v>0</v>
      </c>
      <c r="R2700" s="28">
        <f>IF(OR(P2700=1,Q2700=1),IF(D2700+364&lt;=$D$5,(D2700+364-$D$4+1)/365,IF(D2700&gt;$D$4,($D$5-D2700+1)/365,$D$6/365)),0)</f>
        <v>0</v>
      </c>
      <c r="S2700" s="28">
        <f>'Data &amp; Parameter'!$E$16*'Data &amp; Parameter'!$E$17*('Data &amp; Parameter'!$E$18+'Data &amp; Parameter'!$E$19)*'Data &amp; Parameter'!$E$20*'Data &amp; Parameter'!$E$37*R2700</f>
        <v>0</v>
      </c>
      <c r="T2700" s="28">
        <f t="shared" si="42"/>
        <v>0</v>
      </c>
    </row>
    <row r="2701" spans="1:20" ht="15.75" customHeight="1" x14ac:dyDescent="0.35">
      <c r="A2701">
        <v>2694</v>
      </c>
      <c r="B2701" s="76">
        <v>44240.43545138889</v>
      </c>
      <c r="C2701" s="1" t="s">
        <v>8526</v>
      </c>
      <c r="D2701" s="76">
        <v>44240.436215277776</v>
      </c>
      <c r="E2701" s="1" t="s">
        <v>8527</v>
      </c>
      <c r="F2701" s="1" t="s">
        <v>8528</v>
      </c>
      <c r="G2701" s="1" t="s">
        <v>123</v>
      </c>
      <c r="H2701" s="1" t="s">
        <v>124</v>
      </c>
      <c r="I2701" s="1" t="s">
        <v>125</v>
      </c>
      <c r="J2701" s="1" t="s">
        <v>7528</v>
      </c>
      <c r="K2701" s="1" t="s">
        <v>8480</v>
      </c>
      <c r="L2701">
        <f>ROUNDUP(IF(B2701&gt;$D$4,0,($D$4-B2701+1)/365),0)</f>
        <v>0</v>
      </c>
      <c r="M2701">
        <f>ROUNDUP(IF(B2701&gt;$D$5,0,($D$5-B2701+1)/365),0)</f>
        <v>0</v>
      </c>
      <c r="N2701" s="28">
        <f>IF(OR(L2701=1,M2701=1),IF(B2701+364&lt;=$D$5,(B2701+364-$D$4+1)/365,IF(B2701&gt;$D$4,($D$5-B2701+1)/365,$D$6/365)),0)</f>
        <v>0</v>
      </c>
      <c r="O2701" s="28">
        <f>'Data &amp; Parameter'!$E$16*'Data &amp; Parameter'!$E$17*('Data &amp; Parameter'!$E$18+'Data &amp; Parameter'!$E$19)*'Data &amp; Parameter'!$E$20*'Data &amp; Parameter'!$E$37*N2701</f>
        <v>0</v>
      </c>
      <c r="P2701">
        <f>ROUNDUP(IF(D2701&gt;$D$4,0,($D$4-D2701+1)/365),0)</f>
        <v>0</v>
      </c>
      <c r="Q2701">
        <f>ROUNDUP(IF(D2701&gt;$D$5,0,($D$5-D2701+1)/365),0)</f>
        <v>0</v>
      </c>
      <c r="R2701" s="28">
        <f>IF(OR(P2701=1,Q2701=1),IF(D2701+364&lt;=$D$5,(D2701+364-$D$4+1)/365,IF(D2701&gt;$D$4,($D$5-D2701+1)/365,$D$6/365)),0)</f>
        <v>0</v>
      </c>
      <c r="S2701" s="28">
        <f>'Data &amp; Parameter'!$E$16*'Data &amp; Parameter'!$E$17*('Data &amp; Parameter'!$E$18+'Data &amp; Parameter'!$E$19)*'Data &amp; Parameter'!$E$20*'Data &amp; Parameter'!$E$37*R2701</f>
        <v>0</v>
      </c>
      <c r="T2701" s="28">
        <f t="shared" si="42"/>
        <v>0</v>
      </c>
    </row>
    <row r="2702" spans="1:20" ht="15.75" customHeight="1" x14ac:dyDescent="0.35">
      <c r="A2702">
        <v>2695</v>
      </c>
      <c r="B2702" s="76">
        <v>44240.436284722222</v>
      </c>
      <c r="C2702" s="1" t="s">
        <v>8529</v>
      </c>
      <c r="D2702" s="76">
        <v>44240.43681712963</v>
      </c>
      <c r="E2702" s="1" t="s">
        <v>8530</v>
      </c>
      <c r="F2702" s="1" t="s">
        <v>8531</v>
      </c>
      <c r="G2702" s="1" t="s">
        <v>123</v>
      </c>
      <c r="H2702" s="1" t="s">
        <v>124</v>
      </c>
      <c r="I2702" s="1" t="s">
        <v>125</v>
      </c>
      <c r="J2702" s="1" t="s">
        <v>7528</v>
      </c>
      <c r="K2702" s="1" t="s">
        <v>8272</v>
      </c>
      <c r="L2702">
        <f>ROUNDUP(IF(B2702&gt;$D$4,0,($D$4-B2702+1)/365),0)</f>
        <v>0</v>
      </c>
      <c r="M2702">
        <f>ROUNDUP(IF(B2702&gt;$D$5,0,($D$5-B2702+1)/365),0)</f>
        <v>0</v>
      </c>
      <c r="N2702" s="28">
        <f>IF(OR(L2702=1,M2702=1),IF(B2702+364&lt;=$D$5,(B2702+364-$D$4+1)/365,IF(B2702&gt;$D$4,($D$5-B2702+1)/365,$D$6/365)),0)</f>
        <v>0</v>
      </c>
      <c r="O2702" s="28">
        <f>'Data &amp; Parameter'!$E$16*'Data &amp; Parameter'!$E$17*('Data &amp; Parameter'!$E$18+'Data &amp; Parameter'!$E$19)*'Data &amp; Parameter'!$E$20*'Data &amp; Parameter'!$E$37*N2702</f>
        <v>0</v>
      </c>
      <c r="P2702">
        <f>ROUNDUP(IF(D2702&gt;$D$4,0,($D$4-D2702+1)/365),0)</f>
        <v>0</v>
      </c>
      <c r="Q2702">
        <f>ROUNDUP(IF(D2702&gt;$D$5,0,($D$5-D2702+1)/365),0)</f>
        <v>0</v>
      </c>
      <c r="R2702" s="28">
        <f>IF(OR(P2702=1,Q2702=1),IF(D2702+364&lt;=$D$5,(D2702+364-$D$4+1)/365,IF(D2702&gt;$D$4,($D$5-D2702+1)/365,$D$6/365)),0)</f>
        <v>0</v>
      </c>
      <c r="S2702" s="28">
        <f>'Data &amp; Parameter'!$E$16*'Data &amp; Parameter'!$E$17*('Data &amp; Parameter'!$E$18+'Data &amp; Parameter'!$E$19)*'Data &amp; Parameter'!$E$20*'Data &amp; Parameter'!$E$37*R2702</f>
        <v>0</v>
      </c>
      <c r="T2702" s="28">
        <f t="shared" si="42"/>
        <v>0</v>
      </c>
    </row>
    <row r="2703" spans="1:20" ht="15.75" customHeight="1" x14ac:dyDescent="0.35">
      <c r="A2703">
        <v>2696</v>
      </c>
      <c r="B2703" s="76">
        <v>44240.436851851853</v>
      </c>
      <c r="C2703" s="1" t="s">
        <v>8532</v>
      </c>
      <c r="D2703" s="76">
        <v>44240.438483796301</v>
      </c>
      <c r="E2703" s="1" t="s">
        <v>8533</v>
      </c>
      <c r="F2703" s="1" t="s">
        <v>8534</v>
      </c>
      <c r="G2703" s="1" t="s">
        <v>123</v>
      </c>
      <c r="H2703" s="1" t="s">
        <v>124</v>
      </c>
      <c r="I2703" s="1" t="s">
        <v>125</v>
      </c>
      <c r="J2703" s="1" t="s">
        <v>7528</v>
      </c>
      <c r="K2703" s="1" t="s">
        <v>7813</v>
      </c>
      <c r="L2703">
        <f>ROUNDUP(IF(B2703&gt;$D$4,0,($D$4-B2703+1)/365),0)</f>
        <v>0</v>
      </c>
      <c r="M2703">
        <f>ROUNDUP(IF(B2703&gt;$D$5,0,($D$5-B2703+1)/365),0)</f>
        <v>0</v>
      </c>
      <c r="N2703" s="28">
        <f>IF(OR(L2703=1,M2703=1),IF(B2703+364&lt;=$D$5,(B2703+364-$D$4+1)/365,IF(B2703&gt;$D$4,($D$5-B2703+1)/365,$D$6/365)),0)</f>
        <v>0</v>
      </c>
      <c r="O2703" s="28">
        <f>'Data &amp; Parameter'!$E$16*'Data &amp; Parameter'!$E$17*('Data &amp; Parameter'!$E$18+'Data &amp; Parameter'!$E$19)*'Data &amp; Parameter'!$E$20*'Data &amp; Parameter'!$E$37*N2703</f>
        <v>0</v>
      </c>
      <c r="P2703">
        <f>ROUNDUP(IF(D2703&gt;$D$4,0,($D$4-D2703+1)/365),0)</f>
        <v>0</v>
      </c>
      <c r="Q2703">
        <f>ROUNDUP(IF(D2703&gt;$D$5,0,($D$5-D2703+1)/365),0)</f>
        <v>0</v>
      </c>
      <c r="R2703" s="28">
        <f>IF(OR(P2703=1,Q2703=1),IF(D2703+364&lt;=$D$5,(D2703+364-$D$4+1)/365,IF(D2703&gt;$D$4,($D$5-D2703+1)/365,$D$6/365)),0)</f>
        <v>0</v>
      </c>
      <c r="S2703" s="28">
        <f>'Data &amp; Parameter'!$E$16*'Data &amp; Parameter'!$E$17*('Data &amp; Parameter'!$E$18+'Data &amp; Parameter'!$E$19)*'Data &amp; Parameter'!$E$20*'Data &amp; Parameter'!$E$37*R2703</f>
        <v>0</v>
      </c>
      <c r="T2703" s="28">
        <f t="shared" si="42"/>
        <v>0</v>
      </c>
    </row>
    <row r="2704" spans="1:20" ht="15.75" customHeight="1" x14ac:dyDescent="0.35">
      <c r="A2704">
        <v>2697</v>
      </c>
      <c r="B2704" s="76">
        <v>44240.440046296295</v>
      </c>
      <c r="C2704" s="1" t="s">
        <v>8535</v>
      </c>
      <c r="D2704" s="76">
        <v>44240.442175925928</v>
      </c>
      <c r="E2704" s="1" t="s">
        <v>8536</v>
      </c>
      <c r="F2704" s="1" t="s">
        <v>8537</v>
      </c>
      <c r="G2704" s="1" t="s">
        <v>123</v>
      </c>
      <c r="H2704" s="1" t="s">
        <v>124</v>
      </c>
      <c r="I2704" s="1" t="s">
        <v>125</v>
      </c>
      <c r="J2704" s="1" t="s">
        <v>7528</v>
      </c>
      <c r="K2704" s="1" t="s">
        <v>8272</v>
      </c>
      <c r="L2704">
        <f>ROUNDUP(IF(B2704&gt;$D$4,0,($D$4-B2704+1)/365),0)</f>
        <v>0</v>
      </c>
      <c r="M2704">
        <f>ROUNDUP(IF(B2704&gt;$D$5,0,($D$5-B2704+1)/365),0)</f>
        <v>0</v>
      </c>
      <c r="N2704" s="28">
        <f>IF(OR(L2704=1,M2704=1),IF(B2704+364&lt;=$D$5,(B2704+364-$D$4+1)/365,IF(B2704&gt;$D$4,($D$5-B2704+1)/365,$D$6/365)),0)</f>
        <v>0</v>
      </c>
      <c r="O2704" s="28">
        <f>'Data &amp; Parameter'!$E$16*'Data &amp; Parameter'!$E$17*('Data &amp; Parameter'!$E$18+'Data &amp; Parameter'!$E$19)*'Data &amp; Parameter'!$E$20*'Data &amp; Parameter'!$E$37*N2704</f>
        <v>0</v>
      </c>
      <c r="P2704">
        <f>ROUNDUP(IF(D2704&gt;$D$4,0,($D$4-D2704+1)/365),0)</f>
        <v>0</v>
      </c>
      <c r="Q2704">
        <f>ROUNDUP(IF(D2704&gt;$D$5,0,($D$5-D2704+1)/365),0)</f>
        <v>0</v>
      </c>
      <c r="R2704" s="28">
        <f>IF(OR(P2704=1,Q2704=1),IF(D2704+364&lt;=$D$5,(D2704+364-$D$4+1)/365,IF(D2704&gt;$D$4,($D$5-D2704+1)/365,$D$6/365)),0)</f>
        <v>0</v>
      </c>
      <c r="S2704" s="28">
        <f>'Data &amp; Parameter'!$E$16*'Data &amp; Parameter'!$E$17*('Data &amp; Parameter'!$E$18+'Data &amp; Parameter'!$E$19)*'Data &amp; Parameter'!$E$20*'Data &amp; Parameter'!$E$37*R2704</f>
        <v>0</v>
      </c>
      <c r="T2704" s="28">
        <f t="shared" si="42"/>
        <v>0</v>
      </c>
    </row>
    <row r="2705" spans="1:20" ht="15.75" customHeight="1" x14ac:dyDescent="0.35">
      <c r="A2705">
        <v>2698</v>
      </c>
      <c r="B2705" s="76">
        <v>44240.442129629635</v>
      </c>
      <c r="C2705" s="1" t="s">
        <v>8538</v>
      </c>
      <c r="D2705" s="76">
        <v>44240.443356481483</v>
      </c>
      <c r="E2705" s="1" t="s">
        <v>8539</v>
      </c>
      <c r="F2705" s="1" t="s">
        <v>8540</v>
      </c>
      <c r="G2705" s="1" t="s">
        <v>123</v>
      </c>
      <c r="H2705" s="1" t="s">
        <v>124</v>
      </c>
      <c r="I2705" s="1" t="s">
        <v>125</v>
      </c>
      <c r="J2705" s="1" t="s">
        <v>7528</v>
      </c>
      <c r="K2705" s="1" t="s">
        <v>8315</v>
      </c>
      <c r="L2705">
        <f>ROUNDUP(IF(B2705&gt;$D$4,0,($D$4-B2705+1)/365),0)</f>
        <v>0</v>
      </c>
      <c r="M2705">
        <f>ROUNDUP(IF(B2705&gt;$D$5,0,($D$5-B2705+1)/365),0)</f>
        <v>0</v>
      </c>
      <c r="N2705" s="28">
        <f>IF(OR(L2705=1,M2705=1),IF(B2705+364&lt;=$D$5,(B2705+364-$D$4+1)/365,IF(B2705&gt;$D$4,($D$5-B2705+1)/365,$D$6/365)),0)</f>
        <v>0</v>
      </c>
      <c r="O2705" s="28">
        <f>'Data &amp; Parameter'!$E$16*'Data &amp; Parameter'!$E$17*('Data &amp; Parameter'!$E$18+'Data &amp; Parameter'!$E$19)*'Data &amp; Parameter'!$E$20*'Data &amp; Parameter'!$E$37*N2705</f>
        <v>0</v>
      </c>
      <c r="P2705">
        <f>ROUNDUP(IF(D2705&gt;$D$4,0,($D$4-D2705+1)/365),0)</f>
        <v>0</v>
      </c>
      <c r="Q2705">
        <f>ROUNDUP(IF(D2705&gt;$D$5,0,($D$5-D2705+1)/365),0)</f>
        <v>0</v>
      </c>
      <c r="R2705" s="28">
        <f>IF(OR(P2705=1,Q2705=1),IF(D2705+364&lt;=$D$5,(D2705+364-$D$4+1)/365,IF(D2705&gt;$D$4,($D$5-D2705+1)/365,$D$6/365)),0)</f>
        <v>0</v>
      </c>
      <c r="S2705" s="28">
        <f>'Data &amp; Parameter'!$E$16*'Data &amp; Parameter'!$E$17*('Data &amp; Parameter'!$E$18+'Data &amp; Parameter'!$E$19)*'Data &amp; Parameter'!$E$20*'Data &amp; Parameter'!$E$37*R2705</f>
        <v>0</v>
      </c>
      <c r="T2705" s="28">
        <f t="shared" si="42"/>
        <v>0</v>
      </c>
    </row>
    <row r="2706" spans="1:20" ht="15.75" customHeight="1" x14ac:dyDescent="0.35">
      <c r="A2706">
        <v>2699</v>
      </c>
      <c r="B2706" s="76">
        <v>44240.442650462966</v>
      </c>
      <c r="C2706" s="1" t="s">
        <v>8541</v>
      </c>
      <c r="D2706" s="76">
        <v>44240.443067129629</v>
      </c>
      <c r="E2706" s="1" t="s">
        <v>8542</v>
      </c>
      <c r="F2706" s="1" t="s">
        <v>8543</v>
      </c>
      <c r="G2706" s="1" t="s">
        <v>123</v>
      </c>
      <c r="H2706" s="1" t="s">
        <v>124</v>
      </c>
      <c r="I2706" s="1" t="s">
        <v>125</v>
      </c>
      <c r="J2706" s="1" t="s">
        <v>7528</v>
      </c>
      <c r="K2706" s="1" t="s">
        <v>2066</v>
      </c>
      <c r="L2706">
        <f>ROUNDUP(IF(B2706&gt;$D$4,0,($D$4-B2706+1)/365),0)</f>
        <v>0</v>
      </c>
      <c r="M2706">
        <f>ROUNDUP(IF(B2706&gt;$D$5,0,($D$5-B2706+1)/365),0)</f>
        <v>0</v>
      </c>
      <c r="N2706" s="28">
        <f>IF(OR(L2706=1,M2706=1),IF(B2706+364&lt;=$D$5,(B2706+364-$D$4+1)/365,IF(B2706&gt;$D$4,($D$5-B2706+1)/365,$D$6/365)),0)</f>
        <v>0</v>
      </c>
      <c r="O2706" s="28">
        <f>'Data &amp; Parameter'!$E$16*'Data &amp; Parameter'!$E$17*('Data &amp; Parameter'!$E$18+'Data &amp; Parameter'!$E$19)*'Data &amp; Parameter'!$E$20*'Data &amp; Parameter'!$E$37*N2706</f>
        <v>0</v>
      </c>
      <c r="P2706">
        <f>ROUNDUP(IF(D2706&gt;$D$4,0,($D$4-D2706+1)/365),0)</f>
        <v>0</v>
      </c>
      <c r="Q2706">
        <f>ROUNDUP(IF(D2706&gt;$D$5,0,($D$5-D2706+1)/365),0)</f>
        <v>0</v>
      </c>
      <c r="R2706" s="28">
        <f>IF(OR(P2706=1,Q2706=1),IF(D2706+364&lt;=$D$5,(D2706+364-$D$4+1)/365,IF(D2706&gt;$D$4,($D$5-D2706+1)/365,$D$6/365)),0)</f>
        <v>0</v>
      </c>
      <c r="S2706" s="28">
        <f>'Data &amp; Parameter'!$E$16*'Data &amp; Parameter'!$E$17*('Data &amp; Parameter'!$E$18+'Data &amp; Parameter'!$E$19)*'Data &amp; Parameter'!$E$20*'Data &amp; Parameter'!$E$37*R2706</f>
        <v>0</v>
      </c>
      <c r="T2706" s="28">
        <f t="shared" si="42"/>
        <v>0</v>
      </c>
    </row>
    <row r="2707" spans="1:20" ht="15.75" customHeight="1" x14ac:dyDescent="0.35">
      <c r="A2707">
        <v>2700</v>
      </c>
      <c r="B2707" s="76">
        <v>44240.447824074072</v>
      </c>
      <c r="C2707" s="1" t="s">
        <v>8544</v>
      </c>
      <c r="D2707" s="76">
        <v>44240.449120370366</v>
      </c>
      <c r="E2707" s="1" t="s">
        <v>8545</v>
      </c>
      <c r="F2707" s="1" t="s">
        <v>8546</v>
      </c>
      <c r="G2707" s="1" t="s">
        <v>123</v>
      </c>
      <c r="H2707" s="1" t="s">
        <v>124</v>
      </c>
      <c r="I2707" s="1" t="s">
        <v>125</v>
      </c>
      <c r="J2707" s="1" t="s">
        <v>7528</v>
      </c>
      <c r="K2707" s="1" t="s">
        <v>8272</v>
      </c>
      <c r="L2707">
        <f>ROUNDUP(IF(B2707&gt;$D$4,0,($D$4-B2707+1)/365),0)</f>
        <v>0</v>
      </c>
      <c r="M2707">
        <f>ROUNDUP(IF(B2707&gt;$D$5,0,($D$5-B2707+1)/365),0)</f>
        <v>0</v>
      </c>
      <c r="N2707" s="28">
        <f>IF(OR(L2707=1,M2707=1),IF(B2707+364&lt;=$D$5,(B2707+364-$D$4+1)/365,IF(B2707&gt;$D$4,($D$5-B2707+1)/365,$D$6/365)),0)</f>
        <v>0</v>
      </c>
      <c r="O2707" s="28">
        <f>'Data &amp; Parameter'!$E$16*'Data &amp; Parameter'!$E$17*('Data &amp; Parameter'!$E$18+'Data &amp; Parameter'!$E$19)*'Data &amp; Parameter'!$E$20*'Data &amp; Parameter'!$E$37*N2707</f>
        <v>0</v>
      </c>
      <c r="P2707">
        <f>ROUNDUP(IF(D2707&gt;$D$4,0,($D$4-D2707+1)/365),0)</f>
        <v>0</v>
      </c>
      <c r="Q2707">
        <f>ROUNDUP(IF(D2707&gt;$D$5,0,($D$5-D2707+1)/365),0)</f>
        <v>0</v>
      </c>
      <c r="R2707" s="28">
        <f>IF(OR(P2707=1,Q2707=1),IF(D2707+364&lt;=$D$5,(D2707+364-$D$4+1)/365,IF(D2707&gt;$D$4,($D$5-D2707+1)/365,$D$6/365)),0)</f>
        <v>0</v>
      </c>
      <c r="S2707" s="28">
        <f>'Data &amp; Parameter'!$E$16*'Data &amp; Parameter'!$E$17*('Data &amp; Parameter'!$E$18+'Data &amp; Parameter'!$E$19)*'Data &amp; Parameter'!$E$20*'Data &amp; Parameter'!$E$37*R2707</f>
        <v>0</v>
      </c>
      <c r="T2707" s="28">
        <f t="shared" si="42"/>
        <v>0</v>
      </c>
    </row>
    <row r="2708" spans="1:20" ht="15.75" customHeight="1" x14ac:dyDescent="0.35">
      <c r="A2708">
        <v>2701</v>
      </c>
      <c r="B2708" s="76">
        <v>44240.4527662037</v>
      </c>
      <c r="C2708" s="1" t="s">
        <v>8547</v>
      </c>
      <c r="D2708" s="76">
        <v>44240.453553240739</v>
      </c>
      <c r="E2708" s="1" t="s">
        <v>8548</v>
      </c>
      <c r="F2708" s="1" t="s">
        <v>8549</v>
      </c>
      <c r="G2708" s="1" t="s">
        <v>123</v>
      </c>
      <c r="H2708" s="1" t="s">
        <v>124</v>
      </c>
      <c r="I2708" s="1" t="s">
        <v>125</v>
      </c>
      <c r="J2708" s="1" t="s">
        <v>7528</v>
      </c>
      <c r="K2708" s="1" t="s">
        <v>8315</v>
      </c>
      <c r="L2708">
        <f>ROUNDUP(IF(B2708&gt;$D$4,0,($D$4-B2708+1)/365),0)</f>
        <v>0</v>
      </c>
      <c r="M2708">
        <f>ROUNDUP(IF(B2708&gt;$D$5,0,($D$5-B2708+1)/365),0)</f>
        <v>0</v>
      </c>
      <c r="N2708" s="28">
        <f>IF(OR(L2708=1,M2708=1),IF(B2708+364&lt;=$D$5,(B2708+364-$D$4+1)/365,IF(B2708&gt;$D$4,($D$5-B2708+1)/365,$D$6/365)),0)</f>
        <v>0</v>
      </c>
      <c r="O2708" s="28">
        <f>'Data &amp; Parameter'!$E$16*'Data &amp; Parameter'!$E$17*('Data &amp; Parameter'!$E$18+'Data &amp; Parameter'!$E$19)*'Data &amp; Parameter'!$E$20*'Data &amp; Parameter'!$E$37*N2708</f>
        <v>0</v>
      </c>
      <c r="P2708">
        <f>ROUNDUP(IF(D2708&gt;$D$4,0,($D$4-D2708+1)/365),0)</f>
        <v>0</v>
      </c>
      <c r="Q2708">
        <f>ROUNDUP(IF(D2708&gt;$D$5,0,($D$5-D2708+1)/365),0)</f>
        <v>0</v>
      </c>
      <c r="R2708" s="28">
        <f>IF(OR(P2708=1,Q2708=1),IF(D2708+364&lt;=$D$5,(D2708+364-$D$4+1)/365,IF(D2708&gt;$D$4,($D$5-D2708+1)/365,$D$6/365)),0)</f>
        <v>0</v>
      </c>
      <c r="S2708" s="28">
        <f>'Data &amp; Parameter'!$E$16*'Data &amp; Parameter'!$E$17*('Data &amp; Parameter'!$E$18+'Data &amp; Parameter'!$E$19)*'Data &amp; Parameter'!$E$20*'Data &amp; Parameter'!$E$37*R2708</f>
        <v>0</v>
      </c>
      <c r="T2708" s="28">
        <f t="shared" si="42"/>
        <v>0</v>
      </c>
    </row>
    <row r="2709" spans="1:20" ht="15.75" customHeight="1" x14ac:dyDescent="0.35">
      <c r="A2709">
        <v>2702</v>
      </c>
      <c r="B2709" s="76">
        <v>44240.452800925923</v>
      </c>
      <c r="C2709" s="1" t="s">
        <v>8550</v>
      </c>
      <c r="D2709" s="76">
        <v>44240.454039351855</v>
      </c>
      <c r="E2709" s="1" t="s">
        <v>8551</v>
      </c>
      <c r="F2709" s="1" t="s">
        <v>8552</v>
      </c>
      <c r="G2709" s="1" t="s">
        <v>123</v>
      </c>
      <c r="H2709" s="1" t="s">
        <v>124</v>
      </c>
      <c r="I2709" s="1" t="s">
        <v>125</v>
      </c>
      <c r="J2709" s="1" t="s">
        <v>7528</v>
      </c>
      <c r="K2709" s="1" t="s">
        <v>8272</v>
      </c>
      <c r="L2709">
        <f>ROUNDUP(IF(B2709&gt;$D$4,0,($D$4-B2709+1)/365),0)</f>
        <v>0</v>
      </c>
      <c r="M2709">
        <f>ROUNDUP(IF(B2709&gt;$D$5,0,($D$5-B2709+1)/365),0)</f>
        <v>0</v>
      </c>
      <c r="N2709" s="28">
        <f>IF(OR(L2709=1,M2709=1),IF(B2709+364&lt;=$D$5,(B2709+364-$D$4+1)/365,IF(B2709&gt;$D$4,($D$5-B2709+1)/365,$D$6/365)),0)</f>
        <v>0</v>
      </c>
      <c r="O2709" s="28">
        <f>'Data &amp; Parameter'!$E$16*'Data &amp; Parameter'!$E$17*('Data &amp; Parameter'!$E$18+'Data &amp; Parameter'!$E$19)*'Data &amp; Parameter'!$E$20*'Data &amp; Parameter'!$E$37*N2709</f>
        <v>0</v>
      </c>
      <c r="P2709">
        <f>ROUNDUP(IF(D2709&gt;$D$4,0,($D$4-D2709+1)/365),0)</f>
        <v>0</v>
      </c>
      <c r="Q2709">
        <f>ROUNDUP(IF(D2709&gt;$D$5,0,($D$5-D2709+1)/365),0)</f>
        <v>0</v>
      </c>
      <c r="R2709" s="28">
        <f>IF(OR(P2709=1,Q2709=1),IF(D2709+364&lt;=$D$5,(D2709+364-$D$4+1)/365,IF(D2709&gt;$D$4,($D$5-D2709+1)/365,$D$6/365)),0)</f>
        <v>0</v>
      </c>
      <c r="S2709" s="28">
        <f>'Data &amp; Parameter'!$E$16*'Data &amp; Parameter'!$E$17*('Data &amp; Parameter'!$E$18+'Data &amp; Parameter'!$E$19)*'Data &amp; Parameter'!$E$20*'Data &amp; Parameter'!$E$37*R2709</f>
        <v>0</v>
      </c>
      <c r="T2709" s="28">
        <f t="shared" si="42"/>
        <v>0</v>
      </c>
    </row>
    <row r="2710" spans="1:20" ht="15.75" customHeight="1" x14ac:dyDescent="0.35">
      <c r="A2710">
        <v>2703</v>
      </c>
      <c r="B2710" s="76">
        <v>44240.456076388888</v>
      </c>
      <c r="C2710" s="1" t="s">
        <v>8553</v>
      </c>
      <c r="D2710" s="76">
        <v>44240.456875000003</v>
      </c>
      <c r="E2710" s="1" t="s">
        <v>8554</v>
      </c>
      <c r="F2710" s="1" t="s">
        <v>8555</v>
      </c>
      <c r="G2710" s="1" t="s">
        <v>123</v>
      </c>
      <c r="H2710" s="1" t="s">
        <v>124</v>
      </c>
      <c r="I2710" s="1" t="s">
        <v>125</v>
      </c>
      <c r="J2710" s="1" t="s">
        <v>7528</v>
      </c>
      <c r="K2710" s="1" t="s">
        <v>7954</v>
      </c>
      <c r="L2710">
        <f>ROUNDUP(IF(B2710&gt;$D$4,0,($D$4-B2710+1)/365),0)</f>
        <v>0</v>
      </c>
      <c r="M2710">
        <f>ROUNDUP(IF(B2710&gt;$D$5,0,($D$5-B2710+1)/365),0)</f>
        <v>0</v>
      </c>
      <c r="N2710" s="28">
        <f>IF(OR(L2710=1,M2710=1),IF(B2710+364&lt;=$D$5,(B2710+364-$D$4+1)/365,IF(B2710&gt;$D$4,($D$5-B2710+1)/365,$D$6/365)),0)</f>
        <v>0</v>
      </c>
      <c r="O2710" s="28">
        <f>'Data &amp; Parameter'!$E$16*'Data &amp; Parameter'!$E$17*('Data &amp; Parameter'!$E$18+'Data &amp; Parameter'!$E$19)*'Data &amp; Parameter'!$E$20*'Data &amp; Parameter'!$E$37*N2710</f>
        <v>0</v>
      </c>
      <c r="P2710">
        <f>ROUNDUP(IF(D2710&gt;$D$4,0,($D$4-D2710+1)/365),0)</f>
        <v>0</v>
      </c>
      <c r="Q2710">
        <f>ROUNDUP(IF(D2710&gt;$D$5,0,($D$5-D2710+1)/365),0)</f>
        <v>0</v>
      </c>
      <c r="R2710" s="28">
        <f>IF(OR(P2710=1,Q2710=1),IF(D2710+364&lt;=$D$5,(D2710+364-$D$4+1)/365,IF(D2710&gt;$D$4,($D$5-D2710+1)/365,$D$6/365)),0)</f>
        <v>0</v>
      </c>
      <c r="S2710" s="28">
        <f>'Data &amp; Parameter'!$E$16*'Data &amp; Parameter'!$E$17*('Data &amp; Parameter'!$E$18+'Data &amp; Parameter'!$E$19)*'Data &amp; Parameter'!$E$20*'Data &amp; Parameter'!$E$37*R2710</f>
        <v>0</v>
      </c>
      <c r="T2710" s="28">
        <f t="shared" si="42"/>
        <v>0</v>
      </c>
    </row>
    <row r="2711" spans="1:20" ht="15.75" customHeight="1" x14ac:dyDescent="0.35">
      <c r="A2711">
        <v>2704</v>
      </c>
      <c r="B2711" s="76">
        <v>44240.456770833334</v>
      </c>
      <c r="C2711" s="1" t="s">
        <v>8556</v>
      </c>
      <c r="D2711" s="76">
        <v>44240.457500000004</v>
      </c>
      <c r="E2711" s="1" t="s">
        <v>8557</v>
      </c>
      <c r="F2711" s="1" t="s">
        <v>8558</v>
      </c>
      <c r="G2711" s="1" t="s">
        <v>123</v>
      </c>
      <c r="H2711" s="1" t="s">
        <v>124</v>
      </c>
      <c r="I2711" s="1" t="s">
        <v>125</v>
      </c>
      <c r="J2711" s="1" t="s">
        <v>7528</v>
      </c>
      <c r="K2711" s="1" t="s">
        <v>8272</v>
      </c>
      <c r="L2711">
        <f>ROUNDUP(IF(B2711&gt;$D$4,0,($D$4-B2711+1)/365),0)</f>
        <v>0</v>
      </c>
      <c r="M2711">
        <f>ROUNDUP(IF(B2711&gt;$D$5,0,($D$5-B2711+1)/365),0)</f>
        <v>0</v>
      </c>
      <c r="N2711" s="28">
        <f>IF(OR(L2711=1,M2711=1),IF(B2711+364&lt;=$D$5,(B2711+364-$D$4+1)/365,IF(B2711&gt;$D$4,($D$5-B2711+1)/365,$D$6/365)),0)</f>
        <v>0</v>
      </c>
      <c r="O2711" s="28">
        <f>'Data &amp; Parameter'!$E$16*'Data &amp; Parameter'!$E$17*('Data &amp; Parameter'!$E$18+'Data &amp; Parameter'!$E$19)*'Data &amp; Parameter'!$E$20*'Data &amp; Parameter'!$E$37*N2711</f>
        <v>0</v>
      </c>
      <c r="P2711">
        <f>ROUNDUP(IF(D2711&gt;$D$4,0,($D$4-D2711+1)/365),0)</f>
        <v>0</v>
      </c>
      <c r="Q2711">
        <f>ROUNDUP(IF(D2711&gt;$D$5,0,($D$5-D2711+1)/365),0)</f>
        <v>0</v>
      </c>
      <c r="R2711" s="28">
        <f>IF(OR(P2711=1,Q2711=1),IF(D2711+364&lt;=$D$5,(D2711+364-$D$4+1)/365,IF(D2711&gt;$D$4,($D$5-D2711+1)/365,$D$6/365)),0)</f>
        <v>0</v>
      </c>
      <c r="S2711" s="28">
        <f>'Data &amp; Parameter'!$E$16*'Data &amp; Parameter'!$E$17*('Data &amp; Parameter'!$E$18+'Data &amp; Parameter'!$E$19)*'Data &amp; Parameter'!$E$20*'Data &amp; Parameter'!$E$37*R2711</f>
        <v>0</v>
      </c>
      <c r="T2711" s="28">
        <f t="shared" si="42"/>
        <v>0</v>
      </c>
    </row>
    <row r="2712" spans="1:20" ht="15.75" customHeight="1" x14ac:dyDescent="0.35">
      <c r="A2712">
        <v>2705</v>
      </c>
      <c r="B2712" s="76">
        <v>44240.459664351853</v>
      </c>
      <c r="C2712" s="1" t="s">
        <v>8559</v>
      </c>
      <c r="D2712" s="76">
        <v>44240.460520833338</v>
      </c>
      <c r="E2712" s="1" t="s">
        <v>8560</v>
      </c>
      <c r="F2712" s="1" t="s">
        <v>8561</v>
      </c>
      <c r="G2712" s="1" t="s">
        <v>123</v>
      </c>
      <c r="H2712" s="1" t="s">
        <v>124</v>
      </c>
      <c r="I2712" s="1" t="s">
        <v>125</v>
      </c>
      <c r="J2712" s="1" t="s">
        <v>7528</v>
      </c>
      <c r="K2712" s="1" t="s">
        <v>8315</v>
      </c>
      <c r="L2712">
        <f>ROUNDUP(IF(B2712&gt;$D$4,0,($D$4-B2712+1)/365),0)</f>
        <v>0</v>
      </c>
      <c r="M2712">
        <f>ROUNDUP(IF(B2712&gt;$D$5,0,($D$5-B2712+1)/365),0)</f>
        <v>0</v>
      </c>
      <c r="N2712" s="28">
        <f>IF(OR(L2712=1,M2712=1),IF(B2712+364&lt;=$D$5,(B2712+364-$D$4+1)/365,IF(B2712&gt;$D$4,($D$5-B2712+1)/365,$D$6/365)),0)</f>
        <v>0</v>
      </c>
      <c r="O2712" s="28">
        <f>'Data &amp; Parameter'!$E$16*'Data &amp; Parameter'!$E$17*('Data &amp; Parameter'!$E$18+'Data &amp; Parameter'!$E$19)*'Data &amp; Parameter'!$E$20*'Data &amp; Parameter'!$E$37*N2712</f>
        <v>0</v>
      </c>
      <c r="P2712">
        <f>ROUNDUP(IF(D2712&gt;$D$4,0,($D$4-D2712+1)/365),0)</f>
        <v>0</v>
      </c>
      <c r="Q2712">
        <f>ROUNDUP(IF(D2712&gt;$D$5,0,($D$5-D2712+1)/365),0)</f>
        <v>0</v>
      </c>
      <c r="R2712" s="28">
        <f>IF(OR(P2712=1,Q2712=1),IF(D2712+364&lt;=$D$5,(D2712+364-$D$4+1)/365,IF(D2712&gt;$D$4,($D$5-D2712+1)/365,$D$6/365)),0)</f>
        <v>0</v>
      </c>
      <c r="S2712" s="28">
        <f>'Data &amp; Parameter'!$E$16*'Data &amp; Parameter'!$E$17*('Data &amp; Parameter'!$E$18+'Data &amp; Parameter'!$E$19)*'Data &amp; Parameter'!$E$20*'Data &amp; Parameter'!$E$37*R2712</f>
        <v>0</v>
      </c>
      <c r="T2712" s="28">
        <f t="shared" si="42"/>
        <v>0</v>
      </c>
    </row>
    <row r="2713" spans="1:20" ht="15.75" customHeight="1" x14ac:dyDescent="0.35">
      <c r="A2713">
        <v>2706</v>
      </c>
      <c r="B2713" s="76">
        <v>44240.460324074069</v>
      </c>
      <c r="C2713" s="1" t="s">
        <v>8562</v>
      </c>
      <c r="D2713" s="76">
        <v>44240.461076388892</v>
      </c>
      <c r="E2713" s="1" t="s">
        <v>8563</v>
      </c>
      <c r="F2713" s="1" t="s">
        <v>8564</v>
      </c>
      <c r="G2713" s="1" t="s">
        <v>123</v>
      </c>
      <c r="H2713" s="1" t="s">
        <v>124</v>
      </c>
      <c r="I2713" s="1" t="s">
        <v>125</v>
      </c>
      <c r="J2713" s="1" t="s">
        <v>7528</v>
      </c>
      <c r="K2713" s="1" t="s">
        <v>8272</v>
      </c>
      <c r="L2713">
        <f>ROUNDUP(IF(B2713&gt;$D$4,0,($D$4-B2713+1)/365),0)</f>
        <v>0</v>
      </c>
      <c r="M2713">
        <f>ROUNDUP(IF(B2713&gt;$D$5,0,($D$5-B2713+1)/365),0)</f>
        <v>0</v>
      </c>
      <c r="N2713" s="28">
        <f>IF(OR(L2713=1,M2713=1),IF(B2713+364&lt;=$D$5,(B2713+364-$D$4+1)/365,IF(B2713&gt;$D$4,($D$5-B2713+1)/365,$D$6/365)),0)</f>
        <v>0</v>
      </c>
      <c r="O2713" s="28">
        <f>'Data &amp; Parameter'!$E$16*'Data &amp; Parameter'!$E$17*('Data &amp; Parameter'!$E$18+'Data &amp; Parameter'!$E$19)*'Data &amp; Parameter'!$E$20*'Data &amp; Parameter'!$E$37*N2713</f>
        <v>0</v>
      </c>
      <c r="P2713">
        <f>ROUNDUP(IF(D2713&gt;$D$4,0,($D$4-D2713+1)/365),0)</f>
        <v>0</v>
      </c>
      <c r="Q2713">
        <f>ROUNDUP(IF(D2713&gt;$D$5,0,($D$5-D2713+1)/365),0)</f>
        <v>0</v>
      </c>
      <c r="R2713" s="28">
        <f>IF(OR(P2713=1,Q2713=1),IF(D2713+364&lt;=$D$5,(D2713+364-$D$4+1)/365,IF(D2713&gt;$D$4,($D$5-D2713+1)/365,$D$6/365)),0)</f>
        <v>0</v>
      </c>
      <c r="S2713" s="28">
        <f>'Data &amp; Parameter'!$E$16*'Data &amp; Parameter'!$E$17*('Data &amp; Parameter'!$E$18+'Data &amp; Parameter'!$E$19)*'Data &amp; Parameter'!$E$20*'Data &amp; Parameter'!$E$37*R2713</f>
        <v>0</v>
      </c>
      <c r="T2713" s="28">
        <f t="shared" si="42"/>
        <v>0</v>
      </c>
    </row>
    <row r="2714" spans="1:20" ht="15.75" customHeight="1" x14ac:dyDescent="0.35">
      <c r="A2714">
        <v>2707</v>
      </c>
      <c r="B2714" s="76">
        <v>44240.462974537033</v>
      </c>
      <c r="C2714" s="1" t="s">
        <v>8565</v>
      </c>
      <c r="D2714" s="76">
        <v>44240.463749999995</v>
      </c>
      <c r="E2714" s="1" t="s">
        <v>8566</v>
      </c>
      <c r="F2714" s="1" t="s">
        <v>8567</v>
      </c>
      <c r="G2714" s="1" t="s">
        <v>123</v>
      </c>
      <c r="H2714" s="1" t="s">
        <v>124</v>
      </c>
      <c r="I2714" s="1" t="s">
        <v>125</v>
      </c>
      <c r="J2714" s="1" t="s">
        <v>7528</v>
      </c>
      <c r="K2714" s="1" t="s">
        <v>8315</v>
      </c>
      <c r="L2714">
        <f>ROUNDUP(IF(B2714&gt;$D$4,0,($D$4-B2714+1)/365),0)</f>
        <v>0</v>
      </c>
      <c r="M2714">
        <f>ROUNDUP(IF(B2714&gt;$D$5,0,($D$5-B2714+1)/365),0)</f>
        <v>0</v>
      </c>
      <c r="N2714" s="28">
        <f>IF(OR(L2714=1,M2714=1),IF(B2714+364&lt;=$D$5,(B2714+364-$D$4+1)/365,IF(B2714&gt;$D$4,($D$5-B2714+1)/365,$D$6/365)),0)</f>
        <v>0</v>
      </c>
      <c r="O2714" s="28">
        <f>'Data &amp; Parameter'!$E$16*'Data &amp; Parameter'!$E$17*('Data &amp; Parameter'!$E$18+'Data &amp; Parameter'!$E$19)*'Data &amp; Parameter'!$E$20*'Data &amp; Parameter'!$E$37*N2714</f>
        <v>0</v>
      </c>
      <c r="P2714">
        <f>ROUNDUP(IF(D2714&gt;$D$4,0,($D$4-D2714+1)/365),0)</f>
        <v>0</v>
      </c>
      <c r="Q2714">
        <f>ROUNDUP(IF(D2714&gt;$D$5,0,($D$5-D2714+1)/365),0)</f>
        <v>0</v>
      </c>
      <c r="R2714" s="28">
        <f>IF(OR(P2714=1,Q2714=1),IF(D2714+364&lt;=$D$5,(D2714+364-$D$4+1)/365,IF(D2714&gt;$D$4,($D$5-D2714+1)/365,$D$6/365)),0)</f>
        <v>0</v>
      </c>
      <c r="S2714" s="28">
        <f>'Data &amp; Parameter'!$E$16*'Data &amp; Parameter'!$E$17*('Data &amp; Parameter'!$E$18+'Data &amp; Parameter'!$E$19)*'Data &amp; Parameter'!$E$20*'Data &amp; Parameter'!$E$37*R2714</f>
        <v>0</v>
      </c>
      <c r="T2714" s="28">
        <f t="shared" si="42"/>
        <v>0</v>
      </c>
    </row>
    <row r="2715" spans="1:20" ht="15.75" customHeight="1" x14ac:dyDescent="0.35">
      <c r="A2715">
        <v>2708</v>
      </c>
      <c r="B2715" s="76">
        <v>44240.465092592596</v>
      </c>
      <c r="C2715" s="1" t="s">
        <v>8568</v>
      </c>
      <c r="D2715" s="76">
        <v>44240.465937500005</v>
      </c>
      <c r="E2715" s="1" t="s">
        <v>8569</v>
      </c>
      <c r="F2715" s="1" t="s">
        <v>8570</v>
      </c>
      <c r="G2715" s="1" t="s">
        <v>123</v>
      </c>
      <c r="H2715" s="1" t="s">
        <v>124</v>
      </c>
      <c r="I2715" s="1" t="s">
        <v>125</v>
      </c>
      <c r="J2715" s="1" t="s">
        <v>7528</v>
      </c>
      <c r="K2715" s="1" t="s">
        <v>8571</v>
      </c>
      <c r="L2715">
        <f>ROUNDUP(IF(B2715&gt;$D$4,0,($D$4-B2715+1)/365),0)</f>
        <v>0</v>
      </c>
      <c r="M2715">
        <f>ROUNDUP(IF(B2715&gt;$D$5,0,($D$5-B2715+1)/365),0)</f>
        <v>0</v>
      </c>
      <c r="N2715" s="28">
        <f>IF(OR(L2715=1,M2715=1),IF(B2715+364&lt;=$D$5,(B2715+364-$D$4+1)/365,IF(B2715&gt;$D$4,($D$5-B2715+1)/365,$D$6/365)),0)</f>
        <v>0</v>
      </c>
      <c r="O2715" s="28">
        <f>'Data &amp; Parameter'!$E$16*'Data &amp; Parameter'!$E$17*('Data &amp; Parameter'!$E$18+'Data &amp; Parameter'!$E$19)*'Data &amp; Parameter'!$E$20*'Data &amp; Parameter'!$E$37*N2715</f>
        <v>0</v>
      </c>
      <c r="P2715">
        <f>ROUNDUP(IF(D2715&gt;$D$4,0,($D$4-D2715+1)/365),0)</f>
        <v>0</v>
      </c>
      <c r="Q2715">
        <f>ROUNDUP(IF(D2715&gt;$D$5,0,($D$5-D2715+1)/365),0)</f>
        <v>0</v>
      </c>
      <c r="R2715" s="28">
        <f>IF(OR(P2715=1,Q2715=1),IF(D2715+364&lt;=$D$5,(D2715+364-$D$4+1)/365,IF(D2715&gt;$D$4,($D$5-D2715+1)/365,$D$6/365)),0)</f>
        <v>0</v>
      </c>
      <c r="S2715" s="28">
        <f>'Data &amp; Parameter'!$E$16*'Data &amp; Parameter'!$E$17*('Data &amp; Parameter'!$E$18+'Data &amp; Parameter'!$E$19)*'Data &amp; Parameter'!$E$20*'Data &amp; Parameter'!$E$37*R2715</f>
        <v>0</v>
      </c>
      <c r="T2715" s="28">
        <f t="shared" si="42"/>
        <v>0</v>
      </c>
    </row>
    <row r="2716" spans="1:20" ht="15.75" customHeight="1" x14ac:dyDescent="0.35">
      <c r="A2716">
        <v>2709</v>
      </c>
      <c r="B2716" s="76">
        <v>44240.465983796297</v>
      </c>
      <c r="C2716" s="1" t="s">
        <v>8572</v>
      </c>
      <c r="D2716" s="76">
        <v>44240.467546296291</v>
      </c>
      <c r="E2716" s="1" t="s">
        <v>8573</v>
      </c>
      <c r="F2716" s="1" t="s">
        <v>8574</v>
      </c>
      <c r="G2716" s="1" t="s">
        <v>123</v>
      </c>
      <c r="H2716" s="1" t="s">
        <v>124</v>
      </c>
      <c r="I2716" s="1" t="s">
        <v>125</v>
      </c>
      <c r="J2716" s="1" t="s">
        <v>7528</v>
      </c>
      <c r="K2716" s="1" t="s">
        <v>8575</v>
      </c>
      <c r="L2716">
        <f>ROUNDUP(IF(B2716&gt;$D$4,0,($D$4-B2716+1)/365),0)</f>
        <v>0</v>
      </c>
      <c r="M2716">
        <f>ROUNDUP(IF(B2716&gt;$D$5,0,($D$5-B2716+1)/365),0)</f>
        <v>0</v>
      </c>
      <c r="N2716" s="28">
        <f>IF(OR(L2716=1,M2716=1),IF(B2716+364&lt;=$D$5,(B2716+364-$D$4+1)/365,IF(B2716&gt;$D$4,($D$5-B2716+1)/365,$D$6/365)),0)</f>
        <v>0</v>
      </c>
      <c r="O2716" s="28">
        <f>'Data &amp; Parameter'!$E$16*'Data &amp; Parameter'!$E$17*('Data &amp; Parameter'!$E$18+'Data &amp; Parameter'!$E$19)*'Data &amp; Parameter'!$E$20*'Data &amp; Parameter'!$E$37*N2716</f>
        <v>0</v>
      </c>
      <c r="P2716">
        <f>ROUNDUP(IF(D2716&gt;$D$4,0,($D$4-D2716+1)/365),0)</f>
        <v>0</v>
      </c>
      <c r="Q2716">
        <f>ROUNDUP(IF(D2716&gt;$D$5,0,($D$5-D2716+1)/365),0)</f>
        <v>0</v>
      </c>
      <c r="R2716" s="28">
        <f>IF(OR(P2716=1,Q2716=1),IF(D2716+364&lt;=$D$5,(D2716+364-$D$4+1)/365,IF(D2716&gt;$D$4,($D$5-D2716+1)/365,$D$6/365)),0)</f>
        <v>0</v>
      </c>
      <c r="S2716" s="28">
        <f>'Data &amp; Parameter'!$E$16*'Data &amp; Parameter'!$E$17*('Data &amp; Parameter'!$E$18+'Data &amp; Parameter'!$E$19)*'Data &amp; Parameter'!$E$20*'Data &amp; Parameter'!$E$37*R2716</f>
        <v>0</v>
      </c>
      <c r="T2716" s="28">
        <f t="shared" si="42"/>
        <v>0</v>
      </c>
    </row>
    <row r="2717" spans="1:20" ht="15.75" customHeight="1" x14ac:dyDescent="0.35">
      <c r="A2717">
        <v>2710</v>
      </c>
      <c r="B2717" s="76">
        <v>44240.46675925926</v>
      </c>
      <c r="C2717" s="1" t="s">
        <v>8576</v>
      </c>
      <c r="D2717" s="76">
        <v>44240.468877314815</v>
      </c>
      <c r="E2717" s="1" t="s">
        <v>8577</v>
      </c>
      <c r="F2717" s="1" t="s">
        <v>8578</v>
      </c>
      <c r="G2717" s="1" t="s">
        <v>123</v>
      </c>
      <c r="H2717" s="1" t="s">
        <v>124</v>
      </c>
      <c r="I2717" s="1" t="s">
        <v>125</v>
      </c>
      <c r="J2717" s="1" t="s">
        <v>7528</v>
      </c>
      <c r="K2717" s="1" t="s">
        <v>8272</v>
      </c>
      <c r="L2717">
        <f>ROUNDUP(IF(B2717&gt;$D$4,0,($D$4-B2717+1)/365),0)</f>
        <v>0</v>
      </c>
      <c r="M2717">
        <f>ROUNDUP(IF(B2717&gt;$D$5,0,($D$5-B2717+1)/365),0)</f>
        <v>0</v>
      </c>
      <c r="N2717" s="28">
        <f>IF(OR(L2717=1,M2717=1),IF(B2717+364&lt;=$D$5,(B2717+364-$D$4+1)/365,IF(B2717&gt;$D$4,($D$5-B2717+1)/365,$D$6/365)),0)</f>
        <v>0</v>
      </c>
      <c r="O2717" s="28">
        <f>'Data &amp; Parameter'!$E$16*'Data &amp; Parameter'!$E$17*('Data &amp; Parameter'!$E$18+'Data &amp; Parameter'!$E$19)*'Data &amp; Parameter'!$E$20*'Data &amp; Parameter'!$E$37*N2717</f>
        <v>0</v>
      </c>
      <c r="P2717">
        <f>ROUNDUP(IF(D2717&gt;$D$4,0,($D$4-D2717+1)/365),0)</f>
        <v>0</v>
      </c>
      <c r="Q2717">
        <f>ROUNDUP(IF(D2717&gt;$D$5,0,($D$5-D2717+1)/365),0)</f>
        <v>0</v>
      </c>
      <c r="R2717" s="28">
        <f>IF(OR(P2717=1,Q2717=1),IF(D2717+364&lt;=$D$5,(D2717+364-$D$4+1)/365,IF(D2717&gt;$D$4,($D$5-D2717+1)/365,$D$6/365)),0)</f>
        <v>0</v>
      </c>
      <c r="S2717" s="28">
        <f>'Data &amp; Parameter'!$E$16*'Data &amp; Parameter'!$E$17*('Data &amp; Parameter'!$E$18+'Data &amp; Parameter'!$E$19)*'Data &amp; Parameter'!$E$20*'Data &amp; Parameter'!$E$37*R2717</f>
        <v>0</v>
      </c>
      <c r="T2717" s="28">
        <f t="shared" si="42"/>
        <v>0</v>
      </c>
    </row>
    <row r="2718" spans="1:20" ht="15.75" customHeight="1" x14ac:dyDescent="0.35">
      <c r="A2718">
        <v>2711</v>
      </c>
      <c r="B2718" s="76">
        <v>44240.469004629631</v>
      </c>
      <c r="C2718" s="1" t="s">
        <v>8579</v>
      </c>
      <c r="D2718" s="76">
        <v>44240.469918981486</v>
      </c>
      <c r="E2718" s="1" t="s">
        <v>8580</v>
      </c>
      <c r="F2718" s="1" t="s">
        <v>8581</v>
      </c>
      <c r="G2718" s="1" t="s">
        <v>123</v>
      </c>
      <c r="H2718" s="1" t="s">
        <v>124</v>
      </c>
      <c r="I2718" s="1" t="s">
        <v>125</v>
      </c>
      <c r="J2718" s="1" t="s">
        <v>7528</v>
      </c>
      <c r="K2718" s="1" t="s">
        <v>8315</v>
      </c>
      <c r="L2718">
        <f>ROUNDUP(IF(B2718&gt;$D$4,0,($D$4-B2718+1)/365),0)</f>
        <v>0</v>
      </c>
      <c r="M2718">
        <f>ROUNDUP(IF(B2718&gt;$D$5,0,($D$5-B2718+1)/365),0)</f>
        <v>0</v>
      </c>
      <c r="N2718" s="28">
        <f>IF(OR(L2718=1,M2718=1),IF(B2718+364&lt;=$D$5,(B2718+364-$D$4+1)/365,IF(B2718&gt;$D$4,($D$5-B2718+1)/365,$D$6/365)),0)</f>
        <v>0</v>
      </c>
      <c r="O2718" s="28">
        <f>'Data &amp; Parameter'!$E$16*'Data &amp; Parameter'!$E$17*('Data &amp; Parameter'!$E$18+'Data &amp; Parameter'!$E$19)*'Data &amp; Parameter'!$E$20*'Data &amp; Parameter'!$E$37*N2718</f>
        <v>0</v>
      </c>
      <c r="P2718">
        <f>ROUNDUP(IF(D2718&gt;$D$4,0,($D$4-D2718+1)/365),0)</f>
        <v>0</v>
      </c>
      <c r="Q2718">
        <f>ROUNDUP(IF(D2718&gt;$D$5,0,($D$5-D2718+1)/365),0)</f>
        <v>0</v>
      </c>
      <c r="R2718" s="28">
        <f>IF(OR(P2718=1,Q2718=1),IF(D2718+364&lt;=$D$5,(D2718+364-$D$4+1)/365,IF(D2718&gt;$D$4,($D$5-D2718+1)/365,$D$6/365)),0)</f>
        <v>0</v>
      </c>
      <c r="S2718" s="28">
        <f>'Data &amp; Parameter'!$E$16*'Data &amp; Parameter'!$E$17*('Data &amp; Parameter'!$E$18+'Data &amp; Parameter'!$E$19)*'Data &amp; Parameter'!$E$20*'Data &amp; Parameter'!$E$37*R2718</f>
        <v>0</v>
      </c>
      <c r="T2718" s="28">
        <f t="shared" si="42"/>
        <v>0</v>
      </c>
    </row>
    <row r="2719" spans="1:20" ht="15.75" customHeight="1" x14ac:dyDescent="0.35">
      <c r="A2719">
        <v>2712</v>
      </c>
      <c r="B2719" s="76">
        <v>44240.470486111109</v>
      </c>
      <c r="C2719" s="1" t="s">
        <v>8582</v>
      </c>
      <c r="D2719" s="76">
        <v>44240.472245370373</v>
      </c>
      <c r="E2719" s="1" t="s">
        <v>8583</v>
      </c>
      <c r="F2719" s="1" t="s">
        <v>8584</v>
      </c>
      <c r="G2719" s="1" t="s">
        <v>123</v>
      </c>
      <c r="H2719" s="1" t="s">
        <v>124</v>
      </c>
      <c r="I2719" s="1" t="s">
        <v>125</v>
      </c>
      <c r="J2719" s="1" t="s">
        <v>7528</v>
      </c>
      <c r="K2719" s="1" t="s">
        <v>8315</v>
      </c>
      <c r="L2719">
        <f>ROUNDUP(IF(B2719&gt;$D$4,0,($D$4-B2719+1)/365),0)</f>
        <v>0</v>
      </c>
      <c r="M2719">
        <f>ROUNDUP(IF(B2719&gt;$D$5,0,($D$5-B2719+1)/365),0)</f>
        <v>0</v>
      </c>
      <c r="N2719" s="28">
        <f>IF(OR(L2719=1,M2719=1),IF(B2719+364&lt;=$D$5,(B2719+364-$D$4+1)/365,IF(B2719&gt;$D$4,($D$5-B2719+1)/365,$D$6/365)),0)</f>
        <v>0</v>
      </c>
      <c r="O2719" s="28">
        <f>'Data &amp; Parameter'!$E$16*'Data &amp; Parameter'!$E$17*('Data &amp; Parameter'!$E$18+'Data &amp; Parameter'!$E$19)*'Data &amp; Parameter'!$E$20*'Data &amp; Parameter'!$E$37*N2719</f>
        <v>0</v>
      </c>
      <c r="P2719">
        <f>ROUNDUP(IF(D2719&gt;$D$4,0,($D$4-D2719+1)/365),0)</f>
        <v>0</v>
      </c>
      <c r="Q2719">
        <f>ROUNDUP(IF(D2719&gt;$D$5,0,($D$5-D2719+1)/365),0)</f>
        <v>0</v>
      </c>
      <c r="R2719" s="28">
        <f>IF(OR(P2719=1,Q2719=1),IF(D2719+364&lt;=$D$5,(D2719+364-$D$4+1)/365,IF(D2719&gt;$D$4,($D$5-D2719+1)/365,$D$6/365)),0)</f>
        <v>0</v>
      </c>
      <c r="S2719" s="28">
        <f>'Data &amp; Parameter'!$E$16*'Data &amp; Parameter'!$E$17*('Data &amp; Parameter'!$E$18+'Data &amp; Parameter'!$E$19)*'Data &amp; Parameter'!$E$20*'Data &amp; Parameter'!$E$37*R2719</f>
        <v>0</v>
      </c>
      <c r="T2719" s="28">
        <f t="shared" si="42"/>
        <v>0</v>
      </c>
    </row>
    <row r="2720" spans="1:20" ht="15.75" customHeight="1" x14ac:dyDescent="0.35">
      <c r="A2720">
        <v>2713</v>
      </c>
      <c r="B2720" s="76">
        <v>44240.472164351857</v>
      </c>
      <c r="C2720" s="1" t="s">
        <v>8585</v>
      </c>
      <c r="D2720" s="76">
        <v>44240.472662037035</v>
      </c>
      <c r="E2720" s="1" t="s">
        <v>8586</v>
      </c>
      <c r="F2720" s="1" t="s">
        <v>8587</v>
      </c>
      <c r="G2720" s="1" t="s">
        <v>123</v>
      </c>
      <c r="H2720" s="1" t="s">
        <v>124</v>
      </c>
      <c r="I2720" s="1" t="s">
        <v>125</v>
      </c>
      <c r="J2720" s="1" t="s">
        <v>7528</v>
      </c>
      <c r="K2720" s="1" t="s">
        <v>8272</v>
      </c>
      <c r="L2720">
        <f>ROUNDUP(IF(B2720&gt;$D$4,0,($D$4-B2720+1)/365),0)</f>
        <v>0</v>
      </c>
      <c r="M2720">
        <f>ROUNDUP(IF(B2720&gt;$D$5,0,($D$5-B2720+1)/365),0)</f>
        <v>0</v>
      </c>
      <c r="N2720" s="28">
        <f>IF(OR(L2720=1,M2720=1),IF(B2720+364&lt;=$D$5,(B2720+364-$D$4+1)/365,IF(B2720&gt;$D$4,($D$5-B2720+1)/365,$D$6/365)),0)</f>
        <v>0</v>
      </c>
      <c r="O2720" s="28">
        <f>'Data &amp; Parameter'!$E$16*'Data &amp; Parameter'!$E$17*('Data &amp; Parameter'!$E$18+'Data &amp; Parameter'!$E$19)*'Data &amp; Parameter'!$E$20*'Data &amp; Parameter'!$E$37*N2720</f>
        <v>0</v>
      </c>
      <c r="P2720">
        <f>ROUNDUP(IF(D2720&gt;$D$4,0,($D$4-D2720+1)/365),0)</f>
        <v>0</v>
      </c>
      <c r="Q2720">
        <f>ROUNDUP(IF(D2720&gt;$D$5,0,($D$5-D2720+1)/365),0)</f>
        <v>0</v>
      </c>
      <c r="R2720" s="28">
        <f>IF(OR(P2720=1,Q2720=1),IF(D2720+364&lt;=$D$5,(D2720+364-$D$4+1)/365,IF(D2720&gt;$D$4,($D$5-D2720+1)/365,$D$6/365)),0)</f>
        <v>0</v>
      </c>
      <c r="S2720" s="28">
        <f>'Data &amp; Parameter'!$E$16*'Data &amp; Parameter'!$E$17*('Data &amp; Parameter'!$E$18+'Data &amp; Parameter'!$E$19)*'Data &amp; Parameter'!$E$20*'Data &amp; Parameter'!$E$37*R2720</f>
        <v>0</v>
      </c>
      <c r="T2720" s="28">
        <f t="shared" si="42"/>
        <v>0</v>
      </c>
    </row>
    <row r="2721" spans="1:20" ht="15.75" customHeight="1" x14ac:dyDescent="0.35">
      <c r="A2721">
        <v>2714</v>
      </c>
      <c r="B2721" s="76">
        <v>44240.472604166665</v>
      </c>
      <c r="C2721" s="1" t="s">
        <v>8588</v>
      </c>
      <c r="D2721" s="76">
        <v>44240.473425925928</v>
      </c>
      <c r="E2721" s="1" t="s">
        <v>8589</v>
      </c>
      <c r="F2721" s="1" t="s">
        <v>8590</v>
      </c>
      <c r="G2721" s="1" t="s">
        <v>123</v>
      </c>
      <c r="H2721" s="1" t="s">
        <v>124</v>
      </c>
      <c r="I2721" s="1" t="s">
        <v>125</v>
      </c>
      <c r="J2721" s="1" t="s">
        <v>7528</v>
      </c>
      <c r="K2721" s="1" t="s">
        <v>8315</v>
      </c>
      <c r="L2721">
        <f>ROUNDUP(IF(B2721&gt;$D$4,0,($D$4-B2721+1)/365),0)</f>
        <v>0</v>
      </c>
      <c r="M2721">
        <f>ROUNDUP(IF(B2721&gt;$D$5,0,($D$5-B2721+1)/365),0)</f>
        <v>0</v>
      </c>
      <c r="N2721" s="28">
        <f>IF(OR(L2721=1,M2721=1),IF(B2721+364&lt;=$D$5,(B2721+364-$D$4+1)/365,IF(B2721&gt;$D$4,($D$5-B2721+1)/365,$D$6/365)),0)</f>
        <v>0</v>
      </c>
      <c r="O2721" s="28">
        <f>'Data &amp; Parameter'!$E$16*'Data &amp; Parameter'!$E$17*('Data &amp; Parameter'!$E$18+'Data &amp; Parameter'!$E$19)*'Data &amp; Parameter'!$E$20*'Data &amp; Parameter'!$E$37*N2721</f>
        <v>0</v>
      </c>
      <c r="P2721">
        <f>ROUNDUP(IF(D2721&gt;$D$4,0,($D$4-D2721+1)/365),0)</f>
        <v>0</v>
      </c>
      <c r="Q2721">
        <f>ROUNDUP(IF(D2721&gt;$D$5,0,($D$5-D2721+1)/365),0)</f>
        <v>0</v>
      </c>
      <c r="R2721" s="28">
        <f>IF(OR(P2721=1,Q2721=1),IF(D2721+364&lt;=$D$5,(D2721+364-$D$4+1)/365,IF(D2721&gt;$D$4,($D$5-D2721+1)/365,$D$6/365)),0)</f>
        <v>0</v>
      </c>
      <c r="S2721" s="28">
        <f>'Data &amp; Parameter'!$E$16*'Data &amp; Parameter'!$E$17*('Data &amp; Parameter'!$E$18+'Data &amp; Parameter'!$E$19)*'Data &amp; Parameter'!$E$20*'Data &amp; Parameter'!$E$37*R2721</f>
        <v>0</v>
      </c>
      <c r="T2721" s="28">
        <f t="shared" si="42"/>
        <v>0</v>
      </c>
    </row>
    <row r="2722" spans="1:20" ht="15.75" customHeight="1" x14ac:dyDescent="0.35">
      <c r="A2722">
        <v>2715</v>
      </c>
      <c r="B2722" s="76">
        <v>44240.475057870368</v>
      </c>
      <c r="C2722" s="1" t="s">
        <v>8591</v>
      </c>
      <c r="D2722" s="76">
        <v>44240.475949074069</v>
      </c>
      <c r="E2722" s="1" t="s">
        <v>8592</v>
      </c>
      <c r="F2722" s="1" t="s">
        <v>8593</v>
      </c>
      <c r="G2722" s="1" t="s">
        <v>123</v>
      </c>
      <c r="H2722" s="1" t="s">
        <v>124</v>
      </c>
      <c r="I2722" s="1" t="s">
        <v>125</v>
      </c>
      <c r="J2722" s="1" t="s">
        <v>7528</v>
      </c>
      <c r="K2722" s="1" t="s">
        <v>8315</v>
      </c>
      <c r="L2722">
        <f>ROUNDUP(IF(B2722&gt;$D$4,0,($D$4-B2722+1)/365),0)</f>
        <v>0</v>
      </c>
      <c r="M2722">
        <f>ROUNDUP(IF(B2722&gt;$D$5,0,($D$5-B2722+1)/365),0)</f>
        <v>0</v>
      </c>
      <c r="N2722" s="28">
        <f>IF(OR(L2722=1,M2722=1),IF(B2722+364&lt;=$D$5,(B2722+364-$D$4+1)/365,IF(B2722&gt;$D$4,($D$5-B2722+1)/365,$D$6/365)),0)</f>
        <v>0</v>
      </c>
      <c r="O2722" s="28">
        <f>'Data &amp; Parameter'!$E$16*'Data &amp; Parameter'!$E$17*('Data &amp; Parameter'!$E$18+'Data &amp; Parameter'!$E$19)*'Data &amp; Parameter'!$E$20*'Data &amp; Parameter'!$E$37*N2722</f>
        <v>0</v>
      </c>
      <c r="P2722">
        <f>ROUNDUP(IF(D2722&gt;$D$4,0,($D$4-D2722+1)/365),0)</f>
        <v>0</v>
      </c>
      <c r="Q2722">
        <f>ROUNDUP(IF(D2722&gt;$D$5,0,($D$5-D2722+1)/365),0)</f>
        <v>0</v>
      </c>
      <c r="R2722" s="28">
        <f>IF(OR(P2722=1,Q2722=1),IF(D2722+364&lt;=$D$5,(D2722+364-$D$4+1)/365,IF(D2722&gt;$D$4,($D$5-D2722+1)/365,$D$6/365)),0)</f>
        <v>0</v>
      </c>
      <c r="S2722" s="28">
        <f>'Data &amp; Parameter'!$E$16*'Data &amp; Parameter'!$E$17*('Data &amp; Parameter'!$E$18+'Data &amp; Parameter'!$E$19)*'Data &amp; Parameter'!$E$20*'Data &amp; Parameter'!$E$37*R2722</f>
        <v>0</v>
      </c>
      <c r="T2722" s="28">
        <f t="shared" si="42"/>
        <v>0</v>
      </c>
    </row>
    <row r="2723" spans="1:20" ht="15.75" customHeight="1" x14ac:dyDescent="0.35">
      <c r="A2723">
        <v>2716</v>
      </c>
      <c r="B2723" s="76">
        <v>44240.475856481484</v>
      </c>
      <c r="C2723" s="1" t="s">
        <v>8594</v>
      </c>
      <c r="D2723" s="76">
        <v>44240.477685185186</v>
      </c>
      <c r="E2723" s="1" t="s">
        <v>8595</v>
      </c>
      <c r="F2723" s="1" t="s">
        <v>8596</v>
      </c>
      <c r="G2723" s="1" t="s">
        <v>123</v>
      </c>
      <c r="H2723" s="1" t="s">
        <v>124</v>
      </c>
      <c r="I2723" s="1" t="s">
        <v>125</v>
      </c>
      <c r="J2723" s="1" t="s">
        <v>7528</v>
      </c>
      <c r="K2723" s="1" t="s">
        <v>8272</v>
      </c>
      <c r="L2723">
        <f>ROUNDUP(IF(B2723&gt;$D$4,0,($D$4-B2723+1)/365),0)</f>
        <v>0</v>
      </c>
      <c r="M2723">
        <f>ROUNDUP(IF(B2723&gt;$D$5,0,($D$5-B2723+1)/365),0)</f>
        <v>0</v>
      </c>
      <c r="N2723" s="28">
        <f>IF(OR(L2723=1,M2723=1),IF(B2723+364&lt;=$D$5,(B2723+364-$D$4+1)/365,IF(B2723&gt;$D$4,($D$5-B2723+1)/365,$D$6/365)),0)</f>
        <v>0</v>
      </c>
      <c r="O2723" s="28">
        <f>'Data &amp; Parameter'!$E$16*'Data &amp; Parameter'!$E$17*('Data &amp; Parameter'!$E$18+'Data &amp; Parameter'!$E$19)*'Data &amp; Parameter'!$E$20*'Data &amp; Parameter'!$E$37*N2723</f>
        <v>0</v>
      </c>
      <c r="P2723">
        <f>ROUNDUP(IF(D2723&gt;$D$4,0,($D$4-D2723+1)/365),0)</f>
        <v>0</v>
      </c>
      <c r="Q2723">
        <f>ROUNDUP(IF(D2723&gt;$D$5,0,($D$5-D2723+1)/365),0)</f>
        <v>0</v>
      </c>
      <c r="R2723" s="28">
        <f>IF(OR(P2723=1,Q2723=1),IF(D2723+364&lt;=$D$5,(D2723+364-$D$4+1)/365,IF(D2723&gt;$D$4,($D$5-D2723+1)/365,$D$6/365)),0)</f>
        <v>0</v>
      </c>
      <c r="S2723" s="28">
        <f>'Data &amp; Parameter'!$E$16*'Data &amp; Parameter'!$E$17*('Data &amp; Parameter'!$E$18+'Data &amp; Parameter'!$E$19)*'Data &amp; Parameter'!$E$20*'Data &amp; Parameter'!$E$37*R2723</f>
        <v>0</v>
      </c>
      <c r="T2723" s="28">
        <f t="shared" si="42"/>
        <v>0</v>
      </c>
    </row>
    <row r="2724" spans="1:20" ht="15.75" customHeight="1" x14ac:dyDescent="0.35">
      <c r="A2724">
        <v>2717</v>
      </c>
      <c r="B2724" s="76">
        <v>44240.47655092593</v>
      </c>
      <c r="C2724" s="1" t="s">
        <v>8597</v>
      </c>
      <c r="D2724" s="76">
        <v>44240.477893518517</v>
      </c>
      <c r="E2724" s="1" t="s">
        <v>8598</v>
      </c>
      <c r="F2724" s="1" t="s">
        <v>8599</v>
      </c>
      <c r="G2724" s="1" t="s">
        <v>123</v>
      </c>
      <c r="H2724" s="1" t="s">
        <v>124</v>
      </c>
      <c r="I2724" s="1" t="s">
        <v>125</v>
      </c>
      <c r="J2724" s="1" t="s">
        <v>7528</v>
      </c>
      <c r="K2724" s="1" t="s">
        <v>8315</v>
      </c>
      <c r="L2724">
        <f>ROUNDUP(IF(B2724&gt;$D$4,0,($D$4-B2724+1)/365),0)</f>
        <v>0</v>
      </c>
      <c r="M2724">
        <f>ROUNDUP(IF(B2724&gt;$D$5,0,($D$5-B2724+1)/365),0)</f>
        <v>0</v>
      </c>
      <c r="N2724" s="28">
        <f>IF(OR(L2724=1,M2724=1),IF(B2724+364&lt;=$D$5,(B2724+364-$D$4+1)/365,IF(B2724&gt;$D$4,($D$5-B2724+1)/365,$D$6/365)),0)</f>
        <v>0</v>
      </c>
      <c r="O2724" s="28">
        <f>'Data &amp; Parameter'!$E$16*'Data &amp; Parameter'!$E$17*('Data &amp; Parameter'!$E$18+'Data &amp; Parameter'!$E$19)*'Data &amp; Parameter'!$E$20*'Data &amp; Parameter'!$E$37*N2724</f>
        <v>0</v>
      </c>
      <c r="P2724">
        <f>ROUNDUP(IF(D2724&gt;$D$4,0,($D$4-D2724+1)/365),0)</f>
        <v>0</v>
      </c>
      <c r="Q2724">
        <f>ROUNDUP(IF(D2724&gt;$D$5,0,($D$5-D2724+1)/365),0)</f>
        <v>0</v>
      </c>
      <c r="R2724" s="28">
        <f>IF(OR(P2724=1,Q2724=1),IF(D2724+364&lt;=$D$5,(D2724+364-$D$4+1)/365,IF(D2724&gt;$D$4,($D$5-D2724+1)/365,$D$6/365)),0)</f>
        <v>0</v>
      </c>
      <c r="S2724" s="28">
        <f>'Data &amp; Parameter'!$E$16*'Data &amp; Parameter'!$E$17*('Data &amp; Parameter'!$E$18+'Data &amp; Parameter'!$E$19)*'Data &amp; Parameter'!$E$20*'Data &amp; Parameter'!$E$37*R2724</f>
        <v>0</v>
      </c>
      <c r="T2724" s="28">
        <f t="shared" si="42"/>
        <v>0</v>
      </c>
    </row>
    <row r="2725" spans="1:20" ht="15.75" customHeight="1" x14ac:dyDescent="0.35">
      <c r="A2725">
        <v>2718</v>
      </c>
      <c r="B2725" s="76">
        <v>44240.479317129633</v>
      </c>
      <c r="C2725" s="1" t="s">
        <v>8600</v>
      </c>
      <c r="D2725" s="76">
        <v>44240.480185185181</v>
      </c>
      <c r="E2725" s="1" t="s">
        <v>8601</v>
      </c>
      <c r="F2725" s="1" t="s">
        <v>8602</v>
      </c>
      <c r="G2725" s="1" t="s">
        <v>123</v>
      </c>
      <c r="H2725" s="1" t="s">
        <v>124</v>
      </c>
      <c r="I2725" s="1" t="s">
        <v>125</v>
      </c>
      <c r="J2725" s="1" t="s">
        <v>7528</v>
      </c>
      <c r="K2725" s="1" t="s">
        <v>8315</v>
      </c>
      <c r="L2725">
        <f>ROUNDUP(IF(B2725&gt;$D$4,0,($D$4-B2725+1)/365),0)</f>
        <v>0</v>
      </c>
      <c r="M2725">
        <f>ROUNDUP(IF(B2725&gt;$D$5,0,($D$5-B2725+1)/365),0)</f>
        <v>0</v>
      </c>
      <c r="N2725" s="28">
        <f>IF(OR(L2725=1,M2725=1),IF(B2725+364&lt;=$D$5,(B2725+364-$D$4+1)/365,IF(B2725&gt;$D$4,($D$5-B2725+1)/365,$D$6/365)),0)</f>
        <v>0</v>
      </c>
      <c r="O2725" s="28">
        <f>'Data &amp; Parameter'!$E$16*'Data &amp; Parameter'!$E$17*('Data &amp; Parameter'!$E$18+'Data &amp; Parameter'!$E$19)*'Data &amp; Parameter'!$E$20*'Data &amp; Parameter'!$E$37*N2725</f>
        <v>0</v>
      </c>
      <c r="P2725">
        <f>ROUNDUP(IF(D2725&gt;$D$4,0,($D$4-D2725+1)/365),0)</f>
        <v>0</v>
      </c>
      <c r="Q2725">
        <f>ROUNDUP(IF(D2725&gt;$D$5,0,($D$5-D2725+1)/365),0)</f>
        <v>0</v>
      </c>
      <c r="R2725" s="28">
        <f>IF(OR(P2725=1,Q2725=1),IF(D2725+364&lt;=$D$5,(D2725+364-$D$4+1)/365,IF(D2725&gt;$D$4,($D$5-D2725+1)/365,$D$6/365)),0)</f>
        <v>0</v>
      </c>
      <c r="S2725" s="28">
        <f>'Data &amp; Parameter'!$E$16*'Data &amp; Parameter'!$E$17*('Data &amp; Parameter'!$E$18+'Data &amp; Parameter'!$E$19)*'Data &amp; Parameter'!$E$20*'Data &amp; Parameter'!$E$37*R2725</f>
        <v>0</v>
      </c>
      <c r="T2725" s="28">
        <f t="shared" si="42"/>
        <v>0</v>
      </c>
    </row>
    <row r="2726" spans="1:20" ht="15.75" customHeight="1" x14ac:dyDescent="0.35">
      <c r="A2726">
        <v>2719</v>
      </c>
      <c r="B2726" s="76">
        <v>44240.480763888889</v>
      </c>
      <c r="C2726" s="1" t="s">
        <v>8603</v>
      </c>
      <c r="D2726" s="76">
        <v>44240.48137731482</v>
      </c>
      <c r="E2726" s="1" t="s">
        <v>8604</v>
      </c>
      <c r="F2726" s="1" t="s">
        <v>8605</v>
      </c>
      <c r="G2726" s="1" t="s">
        <v>123</v>
      </c>
      <c r="H2726" s="1" t="s">
        <v>124</v>
      </c>
      <c r="I2726" s="1" t="s">
        <v>125</v>
      </c>
      <c r="J2726" s="1" t="s">
        <v>7528</v>
      </c>
      <c r="K2726" s="1" t="s">
        <v>8272</v>
      </c>
      <c r="L2726">
        <f>ROUNDUP(IF(B2726&gt;$D$4,0,($D$4-B2726+1)/365),0)</f>
        <v>0</v>
      </c>
      <c r="M2726">
        <f>ROUNDUP(IF(B2726&gt;$D$5,0,($D$5-B2726+1)/365),0)</f>
        <v>0</v>
      </c>
      <c r="N2726" s="28">
        <f>IF(OR(L2726=1,M2726=1),IF(B2726+364&lt;=$D$5,(B2726+364-$D$4+1)/365,IF(B2726&gt;$D$4,($D$5-B2726+1)/365,$D$6/365)),0)</f>
        <v>0</v>
      </c>
      <c r="O2726" s="28">
        <f>'Data &amp; Parameter'!$E$16*'Data &amp; Parameter'!$E$17*('Data &amp; Parameter'!$E$18+'Data &amp; Parameter'!$E$19)*'Data &amp; Parameter'!$E$20*'Data &amp; Parameter'!$E$37*N2726</f>
        <v>0</v>
      </c>
      <c r="P2726">
        <f>ROUNDUP(IF(D2726&gt;$D$4,0,($D$4-D2726+1)/365),0)</f>
        <v>0</v>
      </c>
      <c r="Q2726">
        <f>ROUNDUP(IF(D2726&gt;$D$5,0,($D$5-D2726+1)/365),0)</f>
        <v>0</v>
      </c>
      <c r="R2726" s="28">
        <f>IF(OR(P2726=1,Q2726=1),IF(D2726+364&lt;=$D$5,(D2726+364-$D$4+1)/365,IF(D2726&gt;$D$4,($D$5-D2726+1)/365,$D$6/365)),0)</f>
        <v>0</v>
      </c>
      <c r="S2726" s="28">
        <f>'Data &amp; Parameter'!$E$16*'Data &amp; Parameter'!$E$17*('Data &amp; Parameter'!$E$18+'Data &amp; Parameter'!$E$19)*'Data &amp; Parameter'!$E$20*'Data &amp; Parameter'!$E$37*R2726</f>
        <v>0</v>
      </c>
      <c r="T2726" s="28">
        <f t="shared" si="42"/>
        <v>0</v>
      </c>
    </row>
    <row r="2727" spans="1:20" ht="15.75" customHeight="1" x14ac:dyDescent="0.35">
      <c r="A2727">
        <v>2720</v>
      </c>
      <c r="B2727" s="76">
        <v>44240.481261574074</v>
      </c>
      <c r="C2727" s="1" t="s">
        <v>8606</v>
      </c>
      <c r="D2727" s="76">
        <v>44240.482939814814</v>
      </c>
      <c r="E2727" s="1" t="s">
        <v>8607</v>
      </c>
      <c r="F2727" s="1" t="s">
        <v>8608</v>
      </c>
      <c r="G2727" s="1" t="s">
        <v>123</v>
      </c>
      <c r="H2727" s="1" t="s">
        <v>124</v>
      </c>
      <c r="I2727" s="1" t="s">
        <v>125</v>
      </c>
      <c r="J2727" s="1" t="s">
        <v>7528</v>
      </c>
      <c r="K2727" s="1" t="s">
        <v>8315</v>
      </c>
      <c r="L2727">
        <f>ROUNDUP(IF(B2727&gt;$D$4,0,($D$4-B2727+1)/365),0)</f>
        <v>0</v>
      </c>
      <c r="M2727">
        <f>ROUNDUP(IF(B2727&gt;$D$5,0,($D$5-B2727+1)/365),0)</f>
        <v>0</v>
      </c>
      <c r="N2727" s="28">
        <f>IF(OR(L2727=1,M2727=1),IF(B2727+364&lt;=$D$5,(B2727+364-$D$4+1)/365,IF(B2727&gt;$D$4,($D$5-B2727+1)/365,$D$6/365)),0)</f>
        <v>0</v>
      </c>
      <c r="O2727" s="28">
        <f>'Data &amp; Parameter'!$E$16*'Data &amp; Parameter'!$E$17*('Data &amp; Parameter'!$E$18+'Data &amp; Parameter'!$E$19)*'Data &amp; Parameter'!$E$20*'Data &amp; Parameter'!$E$37*N2727</f>
        <v>0</v>
      </c>
      <c r="P2727">
        <f>ROUNDUP(IF(D2727&gt;$D$4,0,($D$4-D2727+1)/365),0)</f>
        <v>0</v>
      </c>
      <c r="Q2727">
        <f>ROUNDUP(IF(D2727&gt;$D$5,0,($D$5-D2727+1)/365),0)</f>
        <v>0</v>
      </c>
      <c r="R2727" s="28">
        <f>IF(OR(P2727=1,Q2727=1),IF(D2727+364&lt;=$D$5,(D2727+364-$D$4+1)/365,IF(D2727&gt;$D$4,($D$5-D2727+1)/365,$D$6/365)),0)</f>
        <v>0</v>
      </c>
      <c r="S2727" s="28">
        <f>'Data &amp; Parameter'!$E$16*'Data &amp; Parameter'!$E$17*('Data &amp; Parameter'!$E$18+'Data &amp; Parameter'!$E$19)*'Data &amp; Parameter'!$E$20*'Data &amp; Parameter'!$E$37*R2727</f>
        <v>0</v>
      </c>
      <c r="T2727" s="28">
        <f t="shared" si="42"/>
        <v>0</v>
      </c>
    </row>
    <row r="2728" spans="1:20" ht="15.75" customHeight="1" x14ac:dyDescent="0.35">
      <c r="A2728">
        <v>2721</v>
      </c>
      <c r="B2728" s="76">
        <v>44240.48302083333</v>
      </c>
      <c r="C2728" s="1" t="s">
        <v>8609</v>
      </c>
      <c r="D2728" s="76">
        <v>44240.484479166669</v>
      </c>
      <c r="E2728" s="1" t="s">
        <v>8610</v>
      </c>
      <c r="F2728" s="1" t="s">
        <v>8611</v>
      </c>
      <c r="G2728" s="1" t="s">
        <v>123</v>
      </c>
      <c r="H2728" s="1" t="s">
        <v>124</v>
      </c>
      <c r="I2728" s="1" t="s">
        <v>125</v>
      </c>
      <c r="J2728" s="1" t="s">
        <v>7528</v>
      </c>
      <c r="K2728" s="1" t="s">
        <v>8612</v>
      </c>
      <c r="L2728">
        <f>ROUNDUP(IF(B2728&gt;$D$4,0,($D$4-B2728+1)/365),0)</f>
        <v>0</v>
      </c>
      <c r="M2728">
        <f>ROUNDUP(IF(B2728&gt;$D$5,0,($D$5-B2728+1)/365),0)</f>
        <v>0</v>
      </c>
      <c r="N2728" s="28">
        <f>IF(OR(L2728=1,M2728=1),IF(B2728+364&lt;=$D$5,(B2728+364-$D$4+1)/365,IF(B2728&gt;$D$4,($D$5-B2728+1)/365,$D$6/365)),0)</f>
        <v>0</v>
      </c>
      <c r="O2728" s="28">
        <f>'Data &amp; Parameter'!$E$16*'Data &amp; Parameter'!$E$17*('Data &amp; Parameter'!$E$18+'Data &amp; Parameter'!$E$19)*'Data &amp; Parameter'!$E$20*'Data &amp; Parameter'!$E$37*N2728</f>
        <v>0</v>
      </c>
      <c r="P2728">
        <f>ROUNDUP(IF(D2728&gt;$D$4,0,($D$4-D2728+1)/365),0)</f>
        <v>0</v>
      </c>
      <c r="Q2728">
        <f>ROUNDUP(IF(D2728&gt;$D$5,0,($D$5-D2728+1)/365),0)</f>
        <v>0</v>
      </c>
      <c r="R2728" s="28">
        <f>IF(OR(P2728=1,Q2728=1),IF(D2728+364&lt;=$D$5,(D2728+364-$D$4+1)/365,IF(D2728&gt;$D$4,($D$5-D2728+1)/365,$D$6/365)),0)</f>
        <v>0</v>
      </c>
      <c r="S2728" s="28">
        <f>'Data &amp; Parameter'!$E$16*'Data &amp; Parameter'!$E$17*('Data &amp; Parameter'!$E$18+'Data &amp; Parameter'!$E$19)*'Data &amp; Parameter'!$E$20*'Data &amp; Parameter'!$E$37*R2728</f>
        <v>0</v>
      </c>
      <c r="T2728" s="28">
        <f t="shared" si="42"/>
        <v>0</v>
      </c>
    </row>
    <row r="2729" spans="1:20" ht="15.75" customHeight="1" x14ac:dyDescent="0.35">
      <c r="A2729">
        <v>2722</v>
      </c>
      <c r="B2729" s="76">
        <v>44240.483773148153</v>
      </c>
      <c r="C2729" s="1" t="s">
        <v>8613</v>
      </c>
      <c r="D2729" s="76">
        <v>44240.484305555554</v>
      </c>
      <c r="E2729" s="1" t="s">
        <v>8614</v>
      </c>
      <c r="F2729" s="1" t="s">
        <v>8615</v>
      </c>
      <c r="G2729" s="1" t="s">
        <v>123</v>
      </c>
      <c r="H2729" s="1" t="s">
        <v>124</v>
      </c>
      <c r="I2729" s="1" t="s">
        <v>125</v>
      </c>
      <c r="J2729" s="1" t="s">
        <v>7528</v>
      </c>
      <c r="K2729" s="1" t="s">
        <v>8272</v>
      </c>
      <c r="L2729">
        <f>ROUNDUP(IF(B2729&gt;$D$4,0,($D$4-B2729+1)/365),0)</f>
        <v>0</v>
      </c>
      <c r="M2729">
        <f>ROUNDUP(IF(B2729&gt;$D$5,0,($D$5-B2729+1)/365),0)</f>
        <v>0</v>
      </c>
      <c r="N2729" s="28">
        <f>IF(OR(L2729=1,M2729=1),IF(B2729+364&lt;=$D$5,(B2729+364-$D$4+1)/365,IF(B2729&gt;$D$4,($D$5-B2729+1)/365,$D$6/365)),0)</f>
        <v>0</v>
      </c>
      <c r="O2729" s="28">
        <f>'Data &amp; Parameter'!$E$16*'Data &amp; Parameter'!$E$17*('Data &amp; Parameter'!$E$18+'Data &amp; Parameter'!$E$19)*'Data &amp; Parameter'!$E$20*'Data &amp; Parameter'!$E$37*N2729</f>
        <v>0</v>
      </c>
      <c r="P2729">
        <f>ROUNDUP(IF(D2729&gt;$D$4,0,($D$4-D2729+1)/365),0)</f>
        <v>0</v>
      </c>
      <c r="Q2729">
        <f>ROUNDUP(IF(D2729&gt;$D$5,0,($D$5-D2729+1)/365),0)</f>
        <v>0</v>
      </c>
      <c r="R2729" s="28">
        <f>IF(OR(P2729=1,Q2729=1),IF(D2729+364&lt;=$D$5,(D2729+364-$D$4+1)/365,IF(D2729&gt;$D$4,($D$5-D2729+1)/365,$D$6/365)),0)</f>
        <v>0</v>
      </c>
      <c r="S2729" s="28">
        <f>'Data &amp; Parameter'!$E$16*'Data &amp; Parameter'!$E$17*('Data &amp; Parameter'!$E$18+'Data &amp; Parameter'!$E$19)*'Data &amp; Parameter'!$E$20*'Data &amp; Parameter'!$E$37*R2729</f>
        <v>0</v>
      </c>
      <c r="T2729" s="28">
        <f t="shared" si="42"/>
        <v>0</v>
      </c>
    </row>
    <row r="2730" spans="1:20" ht="15.75" customHeight="1" x14ac:dyDescent="0.35">
      <c r="A2730">
        <v>2723</v>
      </c>
      <c r="B2730" s="76">
        <v>44240.486620370371</v>
      </c>
      <c r="C2730" s="1" t="s">
        <v>8616</v>
      </c>
      <c r="D2730" s="76">
        <v>44240.487245370372</v>
      </c>
      <c r="E2730" s="1" t="s">
        <v>8617</v>
      </c>
      <c r="F2730" s="1" t="s">
        <v>8618</v>
      </c>
      <c r="G2730" s="1" t="s">
        <v>123</v>
      </c>
      <c r="H2730" s="1" t="s">
        <v>124</v>
      </c>
      <c r="I2730" s="1" t="s">
        <v>125</v>
      </c>
      <c r="J2730" s="1" t="s">
        <v>7528</v>
      </c>
      <c r="K2730" s="1" t="s">
        <v>8315</v>
      </c>
      <c r="L2730">
        <f>ROUNDUP(IF(B2730&gt;$D$4,0,($D$4-B2730+1)/365),0)</f>
        <v>0</v>
      </c>
      <c r="M2730">
        <f>ROUNDUP(IF(B2730&gt;$D$5,0,($D$5-B2730+1)/365),0)</f>
        <v>0</v>
      </c>
      <c r="N2730" s="28">
        <f>IF(OR(L2730=1,M2730=1),IF(B2730+364&lt;=$D$5,(B2730+364-$D$4+1)/365,IF(B2730&gt;$D$4,($D$5-B2730+1)/365,$D$6/365)),0)</f>
        <v>0</v>
      </c>
      <c r="O2730" s="28">
        <f>'Data &amp; Parameter'!$E$16*'Data &amp; Parameter'!$E$17*('Data &amp; Parameter'!$E$18+'Data &amp; Parameter'!$E$19)*'Data &amp; Parameter'!$E$20*'Data &amp; Parameter'!$E$37*N2730</f>
        <v>0</v>
      </c>
      <c r="P2730">
        <f>ROUNDUP(IF(D2730&gt;$D$4,0,($D$4-D2730+1)/365),0)</f>
        <v>0</v>
      </c>
      <c r="Q2730">
        <f>ROUNDUP(IF(D2730&gt;$D$5,0,($D$5-D2730+1)/365),0)</f>
        <v>0</v>
      </c>
      <c r="R2730" s="28">
        <f>IF(OR(P2730=1,Q2730=1),IF(D2730+364&lt;=$D$5,(D2730+364-$D$4+1)/365,IF(D2730&gt;$D$4,($D$5-D2730+1)/365,$D$6/365)),0)</f>
        <v>0</v>
      </c>
      <c r="S2730" s="28">
        <f>'Data &amp; Parameter'!$E$16*'Data &amp; Parameter'!$E$17*('Data &amp; Parameter'!$E$18+'Data &amp; Parameter'!$E$19)*'Data &amp; Parameter'!$E$20*'Data &amp; Parameter'!$E$37*R2730</f>
        <v>0</v>
      </c>
      <c r="T2730" s="28">
        <f t="shared" si="42"/>
        <v>0</v>
      </c>
    </row>
    <row r="2731" spans="1:20" ht="15.75" customHeight="1" x14ac:dyDescent="0.35">
      <c r="A2731">
        <v>2724</v>
      </c>
      <c r="B2731" s="76">
        <v>44240.48673611111</v>
      </c>
      <c r="C2731" s="1" t="s">
        <v>8619</v>
      </c>
      <c r="D2731" s="76">
        <v>44240.487500000003</v>
      </c>
      <c r="E2731" s="1" t="s">
        <v>8620</v>
      </c>
      <c r="F2731" s="1" t="s">
        <v>8621</v>
      </c>
      <c r="G2731" s="1" t="s">
        <v>123</v>
      </c>
      <c r="H2731" s="1" t="s">
        <v>124</v>
      </c>
      <c r="I2731" s="1" t="s">
        <v>125</v>
      </c>
      <c r="J2731" s="1" t="s">
        <v>7528</v>
      </c>
      <c r="K2731" s="1" t="s">
        <v>8272</v>
      </c>
      <c r="L2731">
        <f>ROUNDUP(IF(B2731&gt;$D$4,0,($D$4-B2731+1)/365),0)</f>
        <v>0</v>
      </c>
      <c r="M2731">
        <f>ROUNDUP(IF(B2731&gt;$D$5,0,($D$5-B2731+1)/365),0)</f>
        <v>0</v>
      </c>
      <c r="N2731" s="28">
        <f>IF(OR(L2731=1,M2731=1),IF(B2731+364&lt;=$D$5,(B2731+364-$D$4+1)/365,IF(B2731&gt;$D$4,($D$5-B2731+1)/365,$D$6/365)),0)</f>
        <v>0</v>
      </c>
      <c r="O2731" s="28">
        <f>'Data &amp; Parameter'!$E$16*'Data &amp; Parameter'!$E$17*('Data &amp; Parameter'!$E$18+'Data &amp; Parameter'!$E$19)*'Data &amp; Parameter'!$E$20*'Data &amp; Parameter'!$E$37*N2731</f>
        <v>0</v>
      </c>
      <c r="P2731">
        <f>ROUNDUP(IF(D2731&gt;$D$4,0,($D$4-D2731+1)/365),0)</f>
        <v>0</v>
      </c>
      <c r="Q2731">
        <f>ROUNDUP(IF(D2731&gt;$D$5,0,($D$5-D2731+1)/365),0)</f>
        <v>0</v>
      </c>
      <c r="R2731" s="28">
        <f>IF(OR(P2731=1,Q2731=1),IF(D2731+364&lt;=$D$5,(D2731+364-$D$4+1)/365,IF(D2731&gt;$D$4,($D$5-D2731+1)/365,$D$6/365)),0)</f>
        <v>0</v>
      </c>
      <c r="S2731" s="28">
        <f>'Data &amp; Parameter'!$E$16*'Data &amp; Parameter'!$E$17*('Data &amp; Parameter'!$E$18+'Data &amp; Parameter'!$E$19)*'Data &amp; Parameter'!$E$20*'Data &amp; Parameter'!$E$37*R2731</f>
        <v>0</v>
      </c>
      <c r="T2731" s="28">
        <f t="shared" si="42"/>
        <v>0</v>
      </c>
    </row>
    <row r="2732" spans="1:20" ht="15.75" customHeight="1" x14ac:dyDescent="0.35">
      <c r="A2732">
        <v>2725</v>
      </c>
      <c r="B2732" s="76">
        <v>44240.487187499995</v>
      </c>
      <c r="C2732" s="1" t="s">
        <v>8622</v>
      </c>
      <c r="D2732" s="76">
        <v>44240.48809027778</v>
      </c>
      <c r="E2732" s="1" t="s">
        <v>8623</v>
      </c>
      <c r="F2732" s="1" t="s">
        <v>8624</v>
      </c>
      <c r="G2732" s="1" t="s">
        <v>123</v>
      </c>
      <c r="H2732" s="1" t="s">
        <v>124</v>
      </c>
      <c r="I2732" s="1" t="s">
        <v>125</v>
      </c>
      <c r="J2732" s="1" t="s">
        <v>8625</v>
      </c>
      <c r="K2732" s="1" t="s">
        <v>8626</v>
      </c>
      <c r="L2732">
        <f>ROUNDUP(IF(B2732&gt;$D$4,0,($D$4-B2732+1)/365),0)</f>
        <v>0</v>
      </c>
      <c r="M2732">
        <f>ROUNDUP(IF(B2732&gt;$D$5,0,($D$5-B2732+1)/365),0)</f>
        <v>0</v>
      </c>
      <c r="N2732" s="28">
        <f>IF(OR(L2732=1,M2732=1),IF(B2732+364&lt;=$D$5,(B2732+364-$D$4+1)/365,IF(B2732&gt;$D$4,($D$5-B2732+1)/365,$D$6/365)),0)</f>
        <v>0</v>
      </c>
      <c r="O2732" s="28">
        <f>'Data &amp; Parameter'!$E$16*'Data &amp; Parameter'!$E$17*('Data &amp; Parameter'!$E$18+'Data &amp; Parameter'!$E$19)*'Data &amp; Parameter'!$E$20*'Data &amp; Parameter'!$E$37*N2732</f>
        <v>0</v>
      </c>
      <c r="P2732">
        <f>ROUNDUP(IF(D2732&gt;$D$4,0,($D$4-D2732+1)/365),0)</f>
        <v>0</v>
      </c>
      <c r="Q2732">
        <f>ROUNDUP(IF(D2732&gt;$D$5,0,($D$5-D2732+1)/365),0)</f>
        <v>0</v>
      </c>
      <c r="R2732" s="28">
        <f>IF(OR(P2732=1,Q2732=1),IF(D2732+364&lt;=$D$5,(D2732+364-$D$4+1)/365,IF(D2732&gt;$D$4,($D$5-D2732+1)/365,$D$6/365)),0)</f>
        <v>0</v>
      </c>
      <c r="S2732" s="28">
        <f>'Data &amp; Parameter'!$E$16*'Data &amp; Parameter'!$E$17*('Data &amp; Parameter'!$E$18+'Data &amp; Parameter'!$E$19)*'Data &amp; Parameter'!$E$20*'Data &amp; Parameter'!$E$37*R2732</f>
        <v>0</v>
      </c>
      <c r="T2732" s="28">
        <f t="shared" si="42"/>
        <v>0</v>
      </c>
    </row>
    <row r="2733" spans="1:20" ht="15.75" customHeight="1" x14ac:dyDescent="0.35">
      <c r="A2733">
        <v>2726</v>
      </c>
      <c r="B2733" s="76">
        <v>44240.490312499998</v>
      </c>
      <c r="C2733" s="1" t="s">
        <v>8627</v>
      </c>
      <c r="D2733" s="76">
        <v>44240.492002314815</v>
      </c>
      <c r="E2733" s="1" t="s">
        <v>8628</v>
      </c>
      <c r="F2733" s="1" t="s">
        <v>8629</v>
      </c>
      <c r="G2733" s="1" t="s">
        <v>123</v>
      </c>
      <c r="H2733" s="1" t="s">
        <v>124</v>
      </c>
      <c r="I2733" s="1" t="s">
        <v>125</v>
      </c>
      <c r="J2733" s="1" t="s">
        <v>8625</v>
      </c>
      <c r="K2733" s="1" t="s">
        <v>8626</v>
      </c>
      <c r="L2733">
        <f>ROUNDUP(IF(B2733&gt;$D$4,0,($D$4-B2733+1)/365),0)</f>
        <v>0</v>
      </c>
      <c r="M2733">
        <f>ROUNDUP(IF(B2733&gt;$D$5,0,($D$5-B2733+1)/365),0)</f>
        <v>0</v>
      </c>
      <c r="N2733" s="28">
        <f>IF(OR(L2733=1,M2733=1),IF(B2733+364&lt;=$D$5,(B2733+364-$D$4+1)/365,IF(B2733&gt;$D$4,($D$5-B2733+1)/365,$D$6/365)),0)</f>
        <v>0</v>
      </c>
      <c r="O2733" s="28">
        <f>'Data &amp; Parameter'!$E$16*'Data &amp; Parameter'!$E$17*('Data &amp; Parameter'!$E$18+'Data &amp; Parameter'!$E$19)*'Data &amp; Parameter'!$E$20*'Data &amp; Parameter'!$E$37*N2733</f>
        <v>0</v>
      </c>
      <c r="P2733">
        <f>ROUNDUP(IF(D2733&gt;$D$4,0,($D$4-D2733+1)/365),0)</f>
        <v>0</v>
      </c>
      <c r="Q2733">
        <f>ROUNDUP(IF(D2733&gt;$D$5,0,($D$5-D2733+1)/365),0)</f>
        <v>0</v>
      </c>
      <c r="R2733" s="28">
        <f>IF(OR(P2733=1,Q2733=1),IF(D2733+364&lt;=$D$5,(D2733+364-$D$4+1)/365,IF(D2733&gt;$D$4,($D$5-D2733+1)/365,$D$6/365)),0)</f>
        <v>0</v>
      </c>
      <c r="S2733" s="28">
        <f>'Data &amp; Parameter'!$E$16*'Data &amp; Parameter'!$E$17*('Data &amp; Parameter'!$E$18+'Data &amp; Parameter'!$E$19)*'Data &amp; Parameter'!$E$20*'Data &amp; Parameter'!$E$37*R2733</f>
        <v>0</v>
      </c>
      <c r="T2733" s="28">
        <f t="shared" si="42"/>
        <v>0</v>
      </c>
    </row>
    <row r="2734" spans="1:20" ht="15.75" customHeight="1" x14ac:dyDescent="0.35">
      <c r="A2734">
        <v>2727</v>
      </c>
      <c r="B2734" s="76">
        <v>44240.491412037038</v>
      </c>
      <c r="C2734" s="1" t="s">
        <v>8630</v>
      </c>
      <c r="D2734" s="76">
        <v>44240.492395833338</v>
      </c>
      <c r="E2734" s="1" t="s">
        <v>8631</v>
      </c>
      <c r="F2734" s="1" t="s">
        <v>8632</v>
      </c>
      <c r="G2734" s="1" t="s">
        <v>123</v>
      </c>
      <c r="H2734" s="1" t="s">
        <v>124</v>
      </c>
      <c r="I2734" s="1" t="s">
        <v>125</v>
      </c>
      <c r="J2734" s="1" t="s">
        <v>7528</v>
      </c>
      <c r="K2734" s="1" t="s">
        <v>8272</v>
      </c>
      <c r="L2734">
        <f>ROUNDUP(IF(B2734&gt;$D$4,0,($D$4-B2734+1)/365),0)</f>
        <v>0</v>
      </c>
      <c r="M2734">
        <f>ROUNDUP(IF(B2734&gt;$D$5,0,($D$5-B2734+1)/365),0)</f>
        <v>0</v>
      </c>
      <c r="N2734" s="28">
        <f>IF(OR(L2734=1,M2734=1),IF(B2734+364&lt;=$D$5,(B2734+364-$D$4+1)/365,IF(B2734&gt;$D$4,($D$5-B2734+1)/365,$D$6/365)),0)</f>
        <v>0</v>
      </c>
      <c r="O2734" s="28">
        <f>'Data &amp; Parameter'!$E$16*'Data &amp; Parameter'!$E$17*('Data &amp; Parameter'!$E$18+'Data &amp; Parameter'!$E$19)*'Data &amp; Parameter'!$E$20*'Data &amp; Parameter'!$E$37*N2734</f>
        <v>0</v>
      </c>
      <c r="P2734">
        <f>ROUNDUP(IF(D2734&gt;$D$4,0,($D$4-D2734+1)/365),0)</f>
        <v>0</v>
      </c>
      <c r="Q2734">
        <f>ROUNDUP(IF(D2734&gt;$D$5,0,($D$5-D2734+1)/365),0)</f>
        <v>0</v>
      </c>
      <c r="R2734" s="28">
        <f>IF(OR(P2734=1,Q2734=1),IF(D2734+364&lt;=$D$5,(D2734+364-$D$4+1)/365,IF(D2734&gt;$D$4,($D$5-D2734+1)/365,$D$6/365)),0)</f>
        <v>0</v>
      </c>
      <c r="S2734" s="28">
        <f>'Data &amp; Parameter'!$E$16*'Data &amp; Parameter'!$E$17*('Data &amp; Parameter'!$E$18+'Data &amp; Parameter'!$E$19)*'Data &amp; Parameter'!$E$20*'Data &amp; Parameter'!$E$37*R2734</f>
        <v>0</v>
      </c>
      <c r="T2734" s="28">
        <f t="shared" si="42"/>
        <v>0</v>
      </c>
    </row>
    <row r="2735" spans="1:20" ht="15.75" customHeight="1" x14ac:dyDescent="0.35">
      <c r="A2735">
        <v>2728</v>
      </c>
      <c r="B2735" s="76">
        <v>44240.492037037038</v>
      </c>
      <c r="C2735" s="1" t="s">
        <v>8633</v>
      </c>
      <c r="D2735" s="76">
        <v>44240.492523148147</v>
      </c>
      <c r="E2735" s="1" t="s">
        <v>8634</v>
      </c>
      <c r="F2735" s="1" t="s">
        <v>8635</v>
      </c>
      <c r="G2735" s="1" t="s">
        <v>123</v>
      </c>
      <c r="H2735" s="1" t="s">
        <v>124</v>
      </c>
      <c r="I2735" s="1" t="s">
        <v>125</v>
      </c>
      <c r="J2735" s="1" t="s">
        <v>7528</v>
      </c>
      <c r="K2735" s="1" t="s">
        <v>7538</v>
      </c>
      <c r="L2735">
        <f>ROUNDUP(IF(B2735&gt;$D$4,0,($D$4-B2735+1)/365),0)</f>
        <v>0</v>
      </c>
      <c r="M2735">
        <f>ROUNDUP(IF(B2735&gt;$D$5,0,($D$5-B2735+1)/365),0)</f>
        <v>0</v>
      </c>
      <c r="N2735" s="28">
        <f>IF(OR(L2735=1,M2735=1),IF(B2735+364&lt;=$D$5,(B2735+364-$D$4+1)/365,IF(B2735&gt;$D$4,($D$5-B2735+1)/365,$D$6/365)),0)</f>
        <v>0</v>
      </c>
      <c r="O2735" s="28">
        <f>'Data &amp; Parameter'!$E$16*'Data &amp; Parameter'!$E$17*('Data &amp; Parameter'!$E$18+'Data &amp; Parameter'!$E$19)*'Data &amp; Parameter'!$E$20*'Data &amp; Parameter'!$E$37*N2735</f>
        <v>0</v>
      </c>
      <c r="P2735">
        <f>ROUNDUP(IF(D2735&gt;$D$4,0,($D$4-D2735+1)/365),0)</f>
        <v>0</v>
      </c>
      <c r="Q2735">
        <f>ROUNDUP(IF(D2735&gt;$D$5,0,($D$5-D2735+1)/365),0)</f>
        <v>0</v>
      </c>
      <c r="R2735" s="28">
        <f>IF(OR(P2735=1,Q2735=1),IF(D2735+364&lt;=$D$5,(D2735+364-$D$4+1)/365,IF(D2735&gt;$D$4,($D$5-D2735+1)/365,$D$6/365)),0)</f>
        <v>0</v>
      </c>
      <c r="S2735" s="28">
        <f>'Data &amp; Parameter'!$E$16*'Data &amp; Parameter'!$E$17*('Data &amp; Parameter'!$E$18+'Data &amp; Parameter'!$E$19)*'Data &amp; Parameter'!$E$20*'Data &amp; Parameter'!$E$37*R2735</f>
        <v>0</v>
      </c>
      <c r="T2735" s="28">
        <f t="shared" si="42"/>
        <v>0</v>
      </c>
    </row>
    <row r="2736" spans="1:20" ht="15.75" customHeight="1" x14ac:dyDescent="0.35">
      <c r="A2736">
        <v>2729</v>
      </c>
      <c r="B2736" s="76">
        <v>44240.494259259256</v>
      </c>
      <c r="C2736" s="1" t="s">
        <v>8636</v>
      </c>
      <c r="D2736" s="76">
        <v>44240.495057870372</v>
      </c>
      <c r="E2736" s="1" t="s">
        <v>8637</v>
      </c>
      <c r="F2736" s="1" t="s">
        <v>8638</v>
      </c>
      <c r="G2736" s="1" t="s">
        <v>123</v>
      </c>
      <c r="H2736" s="1" t="s">
        <v>124</v>
      </c>
      <c r="I2736" s="1" t="s">
        <v>125</v>
      </c>
      <c r="J2736" s="1" t="s">
        <v>7528</v>
      </c>
      <c r="K2736" s="1" t="s">
        <v>8626</v>
      </c>
      <c r="L2736">
        <f>ROUNDUP(IF(B2736&gt;$D$4,0,($D$4-B2736+1)/365),0)</f>
        <v>0</v>
      </c>
      <c r="M2736">
        <f>ROUNDUP(IF(B2736&gt;$D$5,0,($D$5-B2736+1)/365),0)</f>
        <v>0</v>
      </c>
      <c r="N2736" s="28">
        <f>IF(OR(L2736=1,M2736=1),IF(B2736+364&lt;=$D$5,(B2736+364-$D$4+1)/365,IF(B2736&gt;$D$4,($D$5-B2736+1)/365,$D$6/365)),0)</f>
        <v>0</v>
      </c>
      <c r="O2736" s="28">
        <f>'Data &amp; Parameter'!$E$16*'Data &amp; Parameter'!$E$17*('Data &amp; Parameter'!$E$18+'Data &amp; Parameter'!$E$19)*'Data &amp; Parameter'!$E$20*'Data &amp; Parameter'!$E$37*N2736</f>
        <v>0</v>
      </c>
      <c r="P2736">
        <f>ROUNDUP(IF(D2736&gt;$D$4,0,($D$4-D2736+1)/365),0)</f>
        <v>0</v>
      </c>
      <c r="Q2736">
        <f>ROUNDUP(IF(D2736&gt;$D$5,0,($D$5-D2736+1)/365),0)</f>
        <v>0</v>
      </c>
      <c r="R2736" s="28">
        <f>IF(OR(P2736=1,Q2736=1),IF(D2736+364&lt;=$D$5,(D2736+364-$D$4+1)/365,IF(D2736&gt;$D$4,($D$5-D2736+1)/365,$D$6/365)),0)</f>
        <v>0</v>
      </c>
      <c r="S2736" s="28">
        <f>'Data &amp; Parameter'!$E$16*'Data &amp; Parameter'!$E$17*('Data &amp; Parameter'!$E$18+'Data &amp; Parameter'!$E$19)*'Data &amp; Parameter'!$E$20*'Data &amp; Parameter'!$E$37*R2736</f>
        <v>0</v>
      </c>
      <c r="T2736" s="28">
        <f t="shared" si="42"/>
        <v>0</v>
      </c>
    </row>
    <row r="2737" spans="1:20" ht="15.75" customHeight="1" x14ac:dyDescent="0.35">
      <c r="A2737">
        <v>2730</v>
      </c>
      <c r="B2737" s="76">
        <v>44240.496828703705</v>
      </c>
      <c r="C2737" s="1" t="s">
        <v>8639</v>
      </c>
      <c r="D2737" s="76">
        <v>44240.497337962966</v>
      </c>
      <c r="E2737" s="1" t="s">
        <v>8640</v>
      </c>
      <c r="F2737" s="1" t="s">
        <v>8641</v>
      </c>
      <c r="G2737" s="1" t="s">
        <v>123</v>
      </c>
      <c r="H2737" s="1" t="s">
        <v>124</v>
      </c>
      <c r="I2737" s="1" t="s">
        <v>125</v>
      </c>
      <c r="J2737" s="1" t="s">
        <v>7528</v>
      </c>
      <c r="K2737" s="1" t="s">
        <v>8642</v>
      </c>
      <c r="L2737">
        <f>ROUNDUP(IF(B2737&gt;$D$4,0,($D$4-B2737+1)/365),0)</f>
        <v>0</v>
      </c>
      <c r="M2737">
        <f>ROUNDUP(IF(B2737&gt;$D$5,0,($D$5-B2737+1)/365),0)</f>
        <v>0</v>
      </c>
      <c r="N2737" s="28">
        <f>IF(OR(L2737=1,M2737=1),IF(B2737+364&lt;=$D$5,(B2737+364-$D$4+1)/365,IF(B2737&gt;$D$4,($D$5-B2737+1)/365,$D$6/365)),0)</f>
        <v>0</v>
      </c>
      <c r="O2737" s="28">
        <f>'Data &amp; Parameter'!$E$16*'Data &amp; Parameter'!$E$17*('Data &amp; Parameter'!$E$18+'Data &amp; Parameter'!$E$19)*'Data &amp; Parameter'!$E$20*'Data &amp; Parameter'!$E$37*N2737</f>
        <v>0</v>
      </c>
      <c r="P2737">
        <f>ROUNDUP(IF(D2737&gt;$D$4,0,($D$4-D2737+1)/365),0)</f>
        <v>0</v>
      </c>
      <c r="Q2737">
        <f>ROUNDUP(IF(D2737&gt;$D$5,0,($D$5-D2737+1)/365),0)</f>
        <v>0</v>
      </c>
      <c r="R2737" s="28">
        <f>IF(OR(P2737=1,Q2737=1),IF(D2737+364&lt;=$D$5,(D2737+364-$D$4+1)/365,IF(D2737&gt;$D$4,($D$5-D2737+1)/365,$D$6/365)),0)</f>
        <v>0</v>
      </c>
      <c r="S2737" s="28">
        <f>'Data &amp; Parameter'!$E$16*'Data &amp; Parameter'!$E$17*('Data &amp; Parameter'!$E$18+'Data &amp; Parameter'!$E$19)*'Data &amp; Parameter'!$E$20*'Data &amp; Parameter'!$E$37*R2737</f>
        <v>0</v>
      </c>
      <c r="T2737" s="28">
        <f t="shared" si="42"/>
        <v>0</v>
      </c>
    </row>
    <row r="2738" spans="1:20" ht="15.75" customHeight="1" x14ac:dyDescent="0.35">
      <c r="A2738">
        <v>2731</v>
      </c>
      <c r="B2738" s="76">
        <v>44240.497592592597</v>
      </c>
      <c r="C2738" s="1" t="s">
        <v>8643</v>
      </c>
      <c r="D2738" s="76">
        <v>44240.49832175926</v>
      </c>
      <c r="E2738" s="1" t="s">
        <v>8644</v>
      </c>
      <c r="F2738" s="1" t="s">
        <v>8645</v>
      </c>
      <c r="G2738" s="1" t="s">
        <v>123</v>
      </c>
      <c r="H2738" s="1" t="s">
        <v>124</v>
      </c>
      <c r="I2738" s="1" t="s">
        <v>125</v>
      </c>
      <c r="J2738" s="1" t="s">
        <v>7528</v>
      </c>
      <c r="K2738" s="1" t="s">
        <v>8626</v>
      </c>
      <c r="L2738">
        <f>ROUNDUP(IF(B2738&gt;$D$4,0,($D$4-B2738+1)/365),0)</f>
        <v>0</v>
      </c>
      <c r="M2738">
        <f>ROUNDUP(IF(B2738&gt;$D$5,0,($D$5-B2738+1)/365),0)</f>
        <v>0</v>
      </c>
      <c r="N2738" s="28">
        <f>IF(OR(L2738=1,M2738=1),IF(B2738+364&lt;=$D$5,(B2738+364-$D$4+1)/365,IF(B2738&gt;$D$4,($D$5-B2738+1)/365,$D$6/365)),0)</f>
        <v>0</v>
      </c>
      <c r="O2738" s="28">
        <f>'Data &amp; Parameter'!$E$16*'Data &amp; Parameter'!$E$17*('Data &amp; Parameter'!$E$18+'Data &amp; Parameter'!$E$19)*'Data &amp; Parameter'!$E$20*'Data &amp; Parameter'!$E$37*N2738</f>
        <v>0</v>
      </c>
      <c r="P2738">
        <f>ROUNDUP(IF(D2738&gt;$D$4,0,($D$4-D2738+1)/365),0)</f>
        <v>0</v>
      </c>
      <c r="Q2738">
        <f>ROUNDUP(IF(D2738&gt;$D$5,0,($D$5-D2738+1)/365),0)</f>
        <v>0</v>
      </c>
      <c r="R2738" s="28">
        <f>IF(OR(P2738=1,Q2738=1),IF(D2738+364&lt;=$D$5,(D2738+364-$D$4+1)/365,IF(D2738&gt;$D$4,($D$5-D2738+1)/365,$D$6/365)),0)</f>
        <v>0</v>
      </c>
      <c r="S2738" s="28">
        <f>'Data &amp; Parameter'!$E$16*'Data &amp; Parameter'!$E$17*('Data &amp; Parameter'!$E$18+'Data &amp; Parameter'!$E$19)*'Data &amp; Parameter'!$E$20*'Data &amp; Parameter'!$E$37*R2738</f>
        <v>0</v>
      </c>
      <c r="T2738" s="28">
        <f t="shared" si="42"/>
        <v>0</v>
      </c>
    </row>
    <row r="2739" spans="1:20" ht="15.75" customHeight="1" x14ac:dyDescent="0.35">
      <c r="A2739">
        <v>2732</v>
      </c>
      <c r="B2739" s="76">
        <v>44240.500127314815</v>
      </c>
      <c r="C2739" s="1" t="s">
        <v>8646</v>
      </c>
      <c r="D2739" s="76">
        <v>44240.500856481478</v>
      </c>
      <c r="E2739" s="1" t="s">
        <v>8647</v>
      </c>
      <c r="F2739" s="1" t="s">
        <v>8648</v>
      </c>
      <c r="G2739" s="1" t="s">
        <v>123</v>
      </c>
      <c r="H2739" s="1" t="s">
        <v>124</v>
      </c>
      <c r="I2739" s="1" t="s">
        <v>125</v>
      </c>
      <c r="J2739" s="1" t="s">
        <v>7528</v>
      </c>
      <c r="K2739" s="1" t="s">
        <v>8626</v>
      </c>
      <c r="L2739">
        <f>ROUNDUP(IF(B2739&gt;$D$4,0,($D$4-B2739+1)/365),0)</f>
        <v>0</v>
      </c>
      <c r="M2739">
        <f>ROUNDUP(IF(B2739&gt;$D$5,0,($D$5-B2739+1)/365),0)</f>
        <v>0</v>
      </c>
      <c r="N2739" s="28">
        <f>IF(OR(L2739=1,M2739=1),IF(B2739+364&lt;=$D$5,(B2739+364-$D$4+1)/365,IF(B2739&gt;$D$4,($D$5-B2739+1)/365,$D$6/365)),0)</f>
        <v>0</v>
      </c>
      <c r="O2739" s="28">
        <f>'Data &amp; Parameter'!$E$16*'Data &amp; Parameter'!$E$17*('Data &amp; Parameter'!$E$18+'Data &amp; Parameter'!$E$19)*'Data &amp; Parameter'!$E$20*'Data &amp; Parameter'!$E$37*N2739</f>
        <v>0</v>
      </c>
      <c r="P2739">
        <f>ROUNDUP(IF(D2739&gt;$D$4,0,($D$4-D2739+1)/365),0)</f>
        <v>0</v>
      </c>
      <c r="Q2739">
        <f>ROUNDUP(IF(D2739&gt;$D$5,0,($D$5-D2739+1)/365),0)</f>
        <v>0</v>
      </c>
      <c r="R2739" s="28">
        <f>IF(OR(P2739=1,Q2739=1),IF(D2739+364&lt;=$D$5,(D2739+364-$D$4+1)/365,IF(D2739&gt;$D$4,($D$5-D2739+1)/365,$D$6/365)),0)</f>
        <v>0</v>
      </c>
      <c r="S2739" s="28">
        <f>'Data &amp; Parameter'!$E$16*'Data &amp; Parameter'!$E$17*('Data &amp; Parameter'!$E$18+'Data &amp; Parameter'!$E$19)*'Data &amp; Parameter'!$E$20*'Data &amp; Parameter'!$E$37*R2739</f>
        <v>0</v>
      </c>
      <c r="T2739" s="28">
        <f t="shared" si="42"/>
        <v>0</v>
      </c>
    </row>
    <row r="2740" spans="1:20" ht="15.75" customHeight="1" x14ac:dyDescent="0.35">
      <c r="A2740">
        <v>2733</v>
      </c>
      <c r="B2740" s="76">
        <v>44240.502395833333</v>
      </c>
      <c r="C2740" s="1" t="s">
        <v>8649</v>
      </c>
      <c r="D2740" s="76">
        <v>44240.502858796295</v>
      </c>
      <c r="E2740" s="1" t="s">
        <v>8650</v>
      </c>
      <c r="F2740" s="1" t="s">
        <v>8651</v>
      </c>
      <c r="G2740" s="1" t="s">
        <v>123</v>
      </c>
      <c r="H2740" s="1" t="s">
        <v>124</v>
      </c>
      <c r="I2740" s="1" t="s">
        <v>125</v>
      </c>
      <c r="J2740" s="1" t="s">
        <v>7528</v>
      </c>
      <c r="K2740" s="1" t="s">
        <v>7538</v>
      </c>
      <c r="L2740">
        <f>ROUNDUP(IF(B2740&gt;$D$4,0,($D$4-B2740+1)/365),0)</f>
        <v>0</v>
      </c>
      <c r="M2740">
        <f>ROUNDUP(IF(B2740&gt;$D$5,0,($D$5-B2740+1)/365),0)</f>
        <v>0</v>
      </c>
      <c r="N2740" s="28">
        <f>IF(OR(L2740=1,M2740=1),IF(B2740+364&lt;=$D$5,(B2740+364-$D$4+1)/365,IF(B2740&gt;$D$4,($D$5-B2740+1)/365,$D$6/365)),0)</f>
        <v>0</v>
      </c>
      <c r="O2740" s="28">
        <f>'Data &amp; Parameter'!$E$16*'Data &amp; Parameter'!$E$17*('Data &amp; Parameter'!$E$18+'Data &amp; Parameter'!$E$19)*'Data &amp; Parameter'!$E$20*'Data &amp; Parameter'!$E$37*N2740</f>
        <v>0</v>
      </c>
      <c r="P2740">
        <f>ROUNDUP(IF(D2740&gt;$D$4,0,($D$4-D2740+1)/365),0)</f>
        <v>0</v>
      </c>
      <c r="Q2740">
        <f>ROUNDUP(IF(D2740&gt;$D$5,0,($D$5-D2740+1)/365),0)</f>
        <v>0</v>
      </c>
      <c r="R2740" s="28">
        <f>IF(OR(P2740=1,Q2740=1),IF(D2740+364&lt;=$D$5,(D2740+364-$D$4+1)/365,IF(D2740&gt;$D$4,($D$5-D2740+1)/365,$D$6/365)),0)</f>
        <v>0</v>
      </c>
      <c r="S2740" s="28">
        <f>'Data &amp; Parameter'!$E$16*'Data &amp; Parameter'!$E$17*('Data &amp; Parameter'!$E$18+'Data &amp; Parameter'!$E$19)*'Data &amp; Parameter'!$E$20*'Data &amp; Parameter'!$E$37*R2740</f>
        <v>0</v>
      </c>
      <c r="T2740" s="28">
        <f t="shared" si="42"/>
        <v>0</v>
      </c>
    </row>
    <row r="2741" spans="1:20" ht="15.75" customHeight="1" x14ac:dyDescent="0.35">
      <c r="A2741">
        <v>2734</v>
      </c>
      <c r="B2741" s="76">
        <v>44240.503078703703</v>
      </c>
      <c r="C2741" s="1" t="s">
        <v>8652</v>
      </c>
      <c r="D2741" s="76">
        <v>44240.504872685182</v>
      </c>
      <c r="E2741" s="1" t="s">
        <v>8653</v>
      </c>
      <c r="F2741" s="1" t="s">
        <v>8654</v>
      </c>
      <c r="G2741" s="1" t="s">
        <v>123</v>
      </c>
      <c r="H2741" s="1" t="s">
        <v>124</v>
      </c>
      <c r="I2741" s="1" t="s">
        <v>125</v>
      </c>
      <c r="J2741" s="1" t="s">
        <v>7528</v>
      </c>
      <c r="K2741" s="1" t="s">
        <v>8626</v>
      </c>
      <c r="L2741">
        <f>ROUNDUP(IF(B2741&gt;$D$4,0,($D$4-B2741+1)/365),0)</f>
        <v>0</v>
      </c>
      <c r="M2741">
        <f>ROUNDUP(IF(B2741&gt;$D$5,0,($D$5-B2741+1)/365),0)</f>
        <v>0</v>
      </c>
      <c r="N2741" s="28">
        <f>IF(OR(L2741=1,M2741=1),IF(B2741+364&lt;=$D$5,(B2741+364-$D$4+1)/365,IF(B2741&gt;$D$4,($D$5-B2741+1)/365,$D$6/365)),0)</f>
        <v>0</v>
      </c>
      <c r="O2741" s="28">
        <f>'Data &amp; Parameter'!$E$16*'Data &amp; Parameter'!$E$17*('Data &amp; Parameter'!$E$18+'Data &amp; Parameter'!$E$19)*'Data &amp; Parameter'!$E$20*'Data &amp; Parameter'!$E$37*N2741</f>
        <v>0</v>
      </c>
      <c r="P2741">
        <f>ROUNDUP(IF(D2741&gt;$D$4,0,($D$4-D2741+1)/365),0)</f>
        <v>0</v>
      </c>
      <c r="Q2741">
        <f>ROUNDUP(IF(D2741&gt;$D$5,0,($D$5-D2741+1)/365),0)</f>
        <v>0</v>
      </c>
      <c r="R2741" s="28">
        <f>IF(OR(P2741=1,Q2741=1),IF(D2741+364&lt;=$D$5,(D2741+364-$D$4+1)/365,IF(D2741&gt;$D$4,($D$5-D2741+1)/365,$D$6/365)),0)</f>
        <v>0</v>
      </c>
      <c r="S2741" s="28">
        <f>'Data &amp; Parameter'!$E$16*'Data &amp; Parameter'!$E$17*('Data &amp; Parameter'!$E$18+'Data &amp; Parameter'!$E$19)*'Data &amp; Parameter'!$E$20*'Data &amp; Parameter'!$E$37*R2741</f>
        <v>0</v>
      </c>
      <c r="T2741" s="28">
        <f t="shared" si="42"/>
        <v>0</v>
      </c>
    </row>
    <row r="2742" spans="1:20" ht="15.75" customHeight="1" x14ac:dyDescent="0.35">
      <c r="A2742">
        <v>2735</v>
      </c>
      <c r="B2742" s="76">
        <v>44240.504953703705</v>
      </c>
      <c r="C2742" s="1" t="s">
        <v>8655</v>
      </c>
      <c r="D2742" s="76">
        <v>44240.505358796298</v>
      </c>
      <c r="E2742" s="1" t="s">
        <v>8656</v>
      </c>
      <c r="F2742" s="1" t="s">
        <v>8657</v>
      </c>
      <c r="G2742" s="1" t="s">
        <v>123</v>
      </c>
      <c r="H2742" s="1" t="s">
        <v>124</v>
      </c>
      <c r="I2742" s="1" t="s">
        <v>125</v>
      </c>
      <c r="J2742" s="1" t="s">
        <v>7528</v>
      </c>
      <c r="K2742" s="1" t="s">
        <v>7538</v>
      </c>
      <c r="L2742">
        <f>ROUNDUP(IF(B2742&gt;$D$4,0,($D$4-B2742+1)/365),0)</f>
        <v>0</v>
      </c>
      <c r="M2742">
        <f>ROUNDUP(IF(B2742&gt;$D$5,0,($D$5-B2742+1)/365),0)</f>
        <v>0</v>
      </c>
      <c r="N2742" s="28">
        <f>IF(OR(L2742=1,M2742=1),IF(B2742+364&lt;=$D$5,(B2742+364-$D$4+1)/365,IF(B2742&gt;$D$4,($D$5-B2742+1)/365,$D$6/365)),0)</f>
        <v>0</v>
      </c>
      <c r="O2742" s="28">
        <f>'Data &amp; Parameter'!$E$16*'Data &amp; Parameter'!$E$17*('Data &amp; Parameter'!$E$18+'Data &amp; Parameter'!$E$19)*'Data &amp; Parameter'!$E$20*'Data &amp; Parameter'!$E$37*N2742</f>
        <v>0</v>
      </c>
      <c r="P2742">
        <f>ROUNDUP(IF(D2742&gt;$D$4,0,($D$4-D2742+1)/365),0)</f>
        <v>0</v>
      </c>
      <c r="Q2742">
        <f>ROUNDUP(IF(D2742&gt;$D$5,0,($D$5-D2742+1)/365),0)</f>
        <v>0</v>
      </c>
      <c r="R2742" s="28">
        <f>IF(OR(P2742=1,Q2742=1),IF(D2742+364&lt;=$D$5,(D2742+364-$D$4+1)/365,IF(D2742&gt;$D$4,($D$5-D2742+1)/365,$D$6/365)),0)</f>
        <v>0</v>
      </c>
      <c r="S2742" s="28">
        <f>'Data &amp; Parameter'!$E$16*'Data &amp; Parameter'!$E$17*('Data &amp; Parameter'!$E$18+'Data &amp; Parameter'!$E$19)*'Data &amp; Parameter'!$E$20*'Data &amp; Parameter'!$E$37*R2742</f>
        <v>0</v>
      </c>
      <c r="T2742" s="28">
        <f t="shared" si="42"/>
        <v>0</v>
      </c>
    </row>
    <row r="2743" spans="1:20" ht="15.75" customHeight="1" x14ac:dyDescent="0.35">
      <c r="A2743">
        <v>2736</v>
      </c>
      <c r="B2743" s="76">
        <v>44240.50844907407</v>
      </c>
      <c r="C2743" s="1" t="s">
        <v>8658</v>
      </c>
      <c r="D2743" s="76">
        <v>44240.508946759262</v>
      </c>
      <c r="E2743" s="1" t="s">
        <v>8659</v>
      </c>
      <c r="F2743" s="1" t="s">
        <v>8660</v>
      </c>
      <c r="G2743" s="1" t="s">
        <v>123</v>
      </c>
      <c r="H2743" s="1" t="s">
        <v>124</v>
      </c>
      <c r="I2743" s="1" t="s">
        <v>125</v>
      </c>
      <c r="J2743" s="1" t="s">
        <v>7528</v>
      </c>
      <c r="K2743" s="1" t="s">
        <v>7538</v>
      </c>
      <c r="L2743">
        <f>ROUNDUP(IF(B2743&gt;$D$4,0,($D$4-B2743+1)/365),0)</f>
        <v>0</v>
      </c>
      <c r="M2743">
        <f>ROUNDUP(IF(B2743&gt;$D$5,0,($D$5-B2743+1)/365),0)</f>
        <v>0</v>
      </c>
      <c r="N2743" s="28">
        <f>IF(OR(L2743=1,M2743=1),IF(B2743+364&lt;=$D$5,(B2743+364-$D$4+1)/365,IF(B2743&gt;$D$4,($D$5-B2743+1)/365,$D$6/365)),0)</f>
        <v>0</v>
      </c>
      <c r="O2743" s="28">
        <f>'Data &amp; Parameter'!$E$16*'Data &amp; Parameter'!$E$17*('Data &amp; Parameter'!$E$18+'Data &amp; Parameter'!$E$19)*'Data &amp; Parameter'!$E$20*'Data &amp; Parameter'!$E$37*N2743</f>
        <v>0</v>
      </c>
      <c r="P2743">
        <f>ROUNDUP(IF(D2743&gt;$D$4,0,($D$4-D2743+1)/365),0)</f>
        <v>0</v>
      </c>
      <c r="Q2743">
        <f>ROUNDUP(IF(D2743&gt;$D$5,0,($D$5-D2743+1)/365),0)</f>
        <v>0</v>
      </c>
      <c r="R2743" s="28">
        <f>IF(OR(P2743=1,Q2743=1),IF(D2743+364&lt;=$D$5,(D2743+364-$D$4+1)/365,IF(D2743&gt;$D$4,($D$5-D2743+1)/365,$D$6/365)),0)</f>
        <v>0</v>
      </c>
      <c r="S2743" s="28">
        <f>'Data &amp; Parameter'!$E$16*'Data &amp; Parameter'!$E$17*('Data &amp; Parameter'!$E$18+'Data &amp; Parameter'!$E$19)*'Data &amp; Parameter'!$E$20*'Data &amp; Parameter'!$E$37*R2743</f>
        <v>0</v>
      </c>
      <c r="T2743" s="28">
        <f t="shared" si="42"/>
        <v>0</v>
      </c>
    </row>
    <row r="2744" spans="1:20" ht="15.75" customHeight="1" x14ac:dyDescent="0.35">
      <c r="A2744">
        <v>2737</v>
      </c>
      <c r="B2744" s="76">
        <v>44240.509652777779</v>
      </c>
      <c r="C2744" s="1" t="s">
        <v>8661</v>
      </c>
      <c r="D2744" s="76">
        <v>44240.513159722221</v>
      </c>
      <c r="E2744" s="1" t="s">
        <v>8662</v>
      </c>
      <c r="F2744" s="1" t="s">
        <v>8663</v>
      </c>
      <c r="G2744" s="1" t="s">
        <v>123</v>
      </c>
      <c r="H2744" s="1" t="s">
        <v>124</v>
      </c>
      <c r="I2744" s="1" t="s">
        <v>125</v>
      </c>
      <c r="J2744" s="1" t="s">
        <v>7528</v>
      </c>
      <c r="K2744" s="1" t="s">
        <v>8626</v>
      </c>
      <c r="L2744">
        <f>ROUNDUP(IF(B2744&gt;$D$4,0,($D$4-B2744+1)/365),0)</f>
        <v>0</v>
      </c>
      <c r="M2744">
        <f>ROUNDUP(IF(B2744&gt;$D$5,0,($D$5-B2744+1)/365),0)</f>
        <v>0</v>
      </c>
      <c r="N2744" s="28">
        <f>IF(OR(L2744=1,M2744=1),IF(B2744+364&lt;=$D$5,(B2744+364-$D$4+1)/365,IF(B2744&gt;$D$4,($D$5-B2744+1)/365,$D$6/365)),0)</f>
        <v>0</v>
      </c>
      <c r="O2744" s="28">
        <f>'Data &amp; Parameter'!$E$16*'Data &amp; Parameter'!$E$17*('Data &amp; Parameter'!$E$18+'Data &amp; Parameter'!$E$19)*'Data &amp; Parameter'!$E$20*'Data &amp; Parameter'!$E$37*N2744</f>
        <v>0</v>
      </c>
      <c r="P2744">
        <f>ROUNDUP(IF(D2744&gt;$D$4,0,($D$4-D2744+1)/365),0)</f>
        <v>0</v>
      </c>
      <c r="Q2744">
        <f>ROUNDUP(IF(D2744&gt;$D$5,0,($D$5-D2744+1)/365),0)</f>
        <v>0</v>
      </c>
      <c r="R2744" s="28">
        <f>IF(OR(P2744=1,Q2744=1),IF(D2744+364&lt;=$D$5,(D2744+364-$D$4+1)/365,IF(D2744&gt;$D$4,($D$5-D2744+1)/365,$D$6/365)),0)</f>
        <v>0</v>
      </c>
      <c r="S2744" s="28">
        <f>'Data &amp; Parameter'!$E$16*'Data &amp; Parameter'!$E$17*('Data &amp; Parameter'!$E$18+'Data &amp; Parameter'!$E$19)*'Data &amp; Parameter'!$E$20*'Data &amp; Parameter'!$E$37*R2744</f>
        <v>0</v>
      </c>
      <c r="T2744" s="28">
        <f t="shared" si="42"/>
        <v>0</v>
      </c>
    </row>
    <row r="2745" spans="1:20" ht="15.75" customHeight="1" x14ac:dyDescent="0.35">
      <c r="A2745">
        <v>2738</v>
      </c>
      <c r="B2745" s="76">
        <v>44240.509710648148</v>
      </c>
      <c r="C2745" s="1" t="s">
        <v>8664</v>
      </c>
      <c r="D2745" s="76">
        <v>44240.510196759264</v>
      </c>
      <c r="E2745" s="1" t="s">
        <v>8665</v>
      </c>
      <c r="F2745" s="1" t="s">
        <v>8666</v>
      </c>
      <c r="G2745" s="1" t="s">
        <v>123</v>
      </c>
      <c r="H2745" s="1" t="s">
        <v>124</v>
      </c>
      <c r="I2745" s="1" t="s">
        <v>125</v>
      </c>
      <c r="J2745" s="1" t="s">
        <v>7528</v>
      </c>
      <c r="K2745" s="1" t="s">
        <v>8667</v>
      </c>
      <c r="L2745">
        <f>ROUNDUP(IF(B2745&gt;$D$4,0,($D$4-B2745+1)/365),0)</f>
        <v>0</v>
      </c>
      <c r="M2745">
        <f>ROUNDUP(IF(B2745&gt;$D$5,0,($D$5-B2745+1)/365),0)</f>
        <v>0</v>
      </c>
      <c r="N2745" s="28">
        <f>IF(OR(L2745=1,M2745=1),IF(B2745+364&lt;=$D$5,(B2745+364-$D$4+1)/365,IF(B2745&gt;$D$4,($D$5-B2745+1)/365,$D$6/365)),0)</f>
        <v>0</v>
      </c>
      <c r="O2745" s="28">
        <f>'Data &amp; Parameter'!$E$16*'Data &amp; Parameter'!$E$17*('Data &amp; Parameter'!$E$18+'Data &amp; Parameter'!$E$19)*'Data &amp; Parameter'!$E$20*'Data &amp; Parameter'!$E$37*N2745</f>
        <v>0</v>
      </c>
      <c r="P2745">
        <f>ROUNDUP(IF(D2745&gt;$D$4,0,($D$4-D2745+1)/365),0)</f>
        <v>0</v>
      </c>
      <c r="Q2745">
        <f>ROUNDUP(IF(D2745&gt;$D$5,0,($D$5-D2745+1)/365),0)</f>
        <v>0</v>
      </c>
      <c r="R2745" s="28">
        <f>IF(OR(P2745=1,Q2745=1),IF(D2745+364&lt;=$D$5,(D2745+364-$D$4+1)/365,IF(D2745&gt;$D$4,($D$5-D2745+1)/365,$D$6/365)),0)</f>
        <v>0</v>
      </c>
      <c r="S2745" s="28">
        <f>'Data &amp; Parameter'!$E$16*'Data &amp; Parameter'!$E$17*('Data &amp; Parameter'!$E$18+'Data &amp; Parameter'!$E$19)*'Data &amp; Parameter'!$E$20*'Data &amp; Parameter'!$E$37*R2745</f>
        <v>0</v>
      </c>
      <c r="T2745" s="28">
        <f t="shared" si="42"/>
        <v>0</v>
      </c>
    </row>
    <row r="2746" spans="1:20" ht="15.75" customHeight="1" x14ac:dyDescent="0.35">
      <c r="A2746">
        <v>2739</v>
      </c>
      <c r="B2746" s="76">
        <v>44240.515150462961</v>
      </c>
      <c r="C2746" s="1" t="s">
        <v>8668</v>
      </c>
      <c r="D2746" s="76">
        <v>44240.515706018516</v>
      </c>
      <c r="E2746" s="1" t="s">
        <v>8669</v>
      </c>
      <c r="F2746" s="1" t="s">
        <v>8670</v>
      </c>
      <c r="G2746" s="1" t="s">
        <v>123</v>
      </c>
      <c r="H2746" s="1" t="s">
        <v>124</v>
      </c>
      <c r="I2746" s="1" t="s">
        <v>125</v>
      </c>
      <c r="J2746" s="1" t="s">
        <v>7528</v>
      </c>
      <c r="K2746" s="1" t="s">
        <v>8642</v>
      </c>
      <c r="L2746">
        <f>ROUNDUP(IF(B2746&gt;$D$4,0,($D$4-B2746+1)/365),0)</f>
        <v>0</v>
      </c>
      <c r="M2746">
        <f>ROUNDUP(IF(B2746&gt;$D$5,0,($D$5-B2746+1)/365),0)</f>
        <v>0</v>
      </c>
      <c r="N2746" s="28">
        <f>IF(OR(L2746=1,M2746=1),IF(B2746+364&lt;=$D$5,(B2746+364-$D$4+1)/365,IF(B2746&gt;$D$4,($D$5-B2746+1)/365,$D$6/365)),0)</f>
        <v>0</v>
      </c>
      <c r="O2746" s="28">
        <f>'Data &amp; Parameter'!$E$16*'Data &amp; Parameter'!$E$17*('Data &amp; Parameter'!$E$18+'Data &amp; Parameter'!$E$19)*'Data &amp; Parameter'!$E$20*'Data &amp; Parameter'!$E$37*N2746</f>
        <v>0</v>
      </c>
      <c r="P2746">
        <f>ROUNDUP(IF(D2746&gt;$D$4,0,($D$4-D2746+1)/365),0)</f>
        <v>0</v>
      </c>
      <c r="Q2746">
        <f>ROUNDUP(IF(D2746&gt;$D$5,0,($D$5-D2746+1)/365),0)</f>
        <v>0</v>
      </c>
      <c r="R2746" s="28">
        <f>IF(OR(P2746=1,Q2746=1),IF(D2746+364&lt;=$D$5,(D2746+364-$D$4+1)/365,IF(D2746&gt;$D$4,($D$5-D2746+1)/365,$D$6/365)),0)</f>
        <v>0</v>
      </c>
      <c r="S2746" s="28">
        <f>'Data &amp; Parameter'!$E$16*'Data &amp; Parameter'!$E$17*('Data &amp; Parameter'!$E$18+'Data &amp; Parameter'!$E$19)*'Data &amp; Parameter'!$E$20*'Data &amp; Parameter'!$E$37*R2746</f>
        <v>0</v>
      </c>
      <c r="T2746" s="28">
        <f t="shared" si="42"/>
        <v>0</v>
      </c>
    </row>
    <row r="2747" spans="1:20" ht="15.75" customHeight="1" x14ac:dyDescent="0.35">
      <c r="A2747">
        <v>2740</v>
      </c>
      <c r="B2747" s="76">
        <v>44240.516006944439</v>
      </c>
      <c r="C2747" s="1" t="s">
        <v>8671</v>
      </c>
      <c r="D2747" s="76">
        <v>44240.517187500001</v>
      </c>
      <c r="E2747" s="1" t="s">
        <v>8672</v>
      </c>
      <c r="F2747" s="1" t="s">
        <v>8673</v>
      </c>
      <c r="G2747" s="1" t="s">
        <v>123</v>
      </c>
      <c r="H2747" s="1" t="s">
        <v>124</v>
      </c>
      <c r="I2747" s="1" t="s">
        <v>125</v>
      </c>
      <c r="J2747" s="1" t="s">
        <v>7528</v>
      </c>
      <c r="K2747" s="1" t="s">
        <v>8674</v>
      </c>
      <c r="L2747">
        <f>ROUNDUP(IF(B2747&gt;$D$4,0,($D$4-B2747+1)/365),0)</f>
        <v>0</v>
      </c>
      <c r="M2747">
        <f>ROUNDUP(IF(B2747&gt;$D$5,0,($D$5-B2747+1)/365),0)</f>
        <v>0</v>
      </c>
      <c r="N2747" s="28">
        <f>IF(OR(L2747=1,M2747=1),IF(B2747+364&lt;=$D$5,(B2747+364-$D$4+1)/365,IF(B2747&gt;$D$4,($D$5-B2747+1)/365,$D$6/365)),0)</f>
        <v>0</v>
      </c>
      <c r="O2747" s="28">
        <f>'Data &amp; Parameter'!$E$16*'Data &amp; Parameter'!$E$17*('Data &amp; Parameter'!$E$18+'Data &amp; Parameter'!$E$19)*'Data &amp; Parameter'!$E$20*'Data &amp; Parameter'!$E$37*N2747</f>
        <v>0</v>
      </c>
      <c r="P2747">
        <f>ROUNDUP(IF(D2747&gt;$D$4,0,($D$4-D2747+1)/365),0)</f>
        <v>0</v>
      </c>
      <c r="Q2747">
        <f>ROUNDUP(IF(D2747&gt;$D$5,0,($D$5-D2747+1)/365),0)</f>
        <v>0</v>
      </c>
      <c r="R2747" s="28">
        <f>IF(OR(P2747=1,Q2747=1),IF(D2747+364&lt;=$D$5,(D2747+364-$D$4+1)/365,IF(D2747&gt;$D$4,($D$5-D2747+1)/365,$D$6/365)),0)</f>
        <v>0</v>
      </c>
      <c r="S2747" s="28">
        <f>'Data &amp; Parameter'!$E$16*'Data &amp; Parameter'!$E$17*('Data &amp; Parameter'!$E$18+'Data &amp; Parameter'!$E$19)*'Data &amp; Parameter'!$E$20*'Data &amp; Parameter'!$E$37*R2747</f>
        <v>0</v>
      </c>
      <c r="T2747" s="28">
        <f t="shared" si="42"/>
        <v>0</v>
      </c>
    </row>
    <row r="2748" spans="1:20" ht="15.75" customHeight="1" x14ac:dyDescent="0.35">
      <c r="A2748">
        <v>2741</v>
      </c>
      <c r="B2748" s="76">
        <v>44240.519803240742</v>
      </c>
      <c r="C2748" s="1" t="s">
        <v>8675</v>
      </c>
      <c r="D2748" s="76">
        <v>44240.521053240736</v>
      </c>
      <c r="E2748" s="1" t="s">
        <v>8676</v>
      </c>
      <c r="F2748" s="1" t="s">
        <v>8677</v>
      </c>
      <c r="G2748" s="1" t="s">
        <v>123</v>
      </c>
      <c r="H2748" s="1" t="s">
        <v>124</v>
      </c>
      <c r="I2748" s="1" t="s">
        <v>125</v>
      </c>
      <c r="J2748" s="1" t="s">
        <v>7528</v>
      </c>
      <c r="K2748" s="1" t="s">
        <v>8315</v>
      </c>
      <c r="L2748">
        <f>ROUNDUP(IF(B2748&gt;$D$4,0,($D$4-B2748+1)/365),0)</f>
        <v>0</v>
      </c>
      <c r="M2748">
        <f>ROUNDUP(IF(B2748&gt;$D$5,0,($D$5-B2748+1)/365),0)</f>
        <v>0</v>
      </c>
      <c r="N2748" s="28">
        <f>IF(OR(L2748=1,M2748=1),IF(B2748+364&lt;=$D$5,(B2748+364-$D$4+1)/365,IF(B2748&gt;$D$4,($D$5-B2748+1)/365,$D$6/365)),0)</f>
        <v>0</v>
      </c>
      <c r="O2748" s="28">
        <f>'Data &amp; Parameter'!$E$16*'Data &amp; Parameter'!$E$17*('Data &amp; Parameter'!$E$18+'Data &amp; Parameter'!$E$19)*'Data &amp; Parameter'!$E$20*'Data &amp; Parameter'!$E$37*N2748</f>
        <v>0</v>
      </c>
      <c r="P2748">
        <f>ROUNDUP(IF(D2748&gt;$D$4,0,($D$4-D2748+1)/365),0)</f>
        <v>0</v>
      </c>
      <c r="Q2748">
        <f>ROUNDUP(IF(D2748&gt;$D$5,0,($D$5-D2748+1)/365),0)</f>
        <v>0</v>
      </c>
      <c r="R2748" s="28">
        <f>IF(OR(P2748=1,Q2748=1),IF(D2748+364&lt;=$D$5,(D2748+364-$D$4+1)/365,IF(D2748&gt;$D$4,($D$5-D2748+1)/365,$D$6/365)),0)</f>
        <v>0</v>
      </c>
      <c r="S2748" s="28">
        <f>'Data &amp; Parameter'!$E$16*'Data &amp; Parameter'!$E$17*('Data &amp; Parameter'!$E$18+'Data &amp; Parameter'!$E$19)*'Data &amp; Parameter'!$E$20*'Data &amp; Parameter'!$E$37*R2748</f>
        <v>0</v>
      </c>
      <c r="T2748" s="28">
        <f t="shared" si="42"/>
        <v>0</v>
      </c>
    </row>
    <row r="2749" spans="1:20" ht="15.75" customHeight="1" x14ac:dyDescent="0.35">
      <c r="A2749">
        <v>2742</v>
      </c>
      <c r="B2749" s="76">
        <v>44240.520277777774</v>
      </c>
      <c r="C2749" s="1" t="s">
        <v>8678</v>
      </c>
      <c r="D2749" s="76">
        <v>44240.521817129629</v>
      </c>
      <c r="E2749" s="1" t="s">
        <v>8679</v>
      </c>
      <c r="F2749" s="1" t="s">
        <v>8680</v>
      </c>
      <c r="G2749" s="1" t="s">
        <v>123</v>
      </c>
      <c r="H2749" s="1" t="s">
        <v>124</v>
      </c>
      <c r="I2749" s="1" t="s">
        <v>125</v>
      </c>
      <c r="J2749" s="1" t="s">
        <v>7528</v>
      </c>
      <c r="K2749" s="1" t="s">
        <v>8626</v>
      </c>
      <c r="L2749">
        <f>ROUNDUP(IF(B2749&gt;$D$4,0,($D$4-B2749+1)/365),0)</f>
        <v>0</v>
      </c>
      <c r="M2749">
        <f>ROUNDUP(IF(B2749&gt;$D$5,0,($D$5-B2749+1)/365),0)</f>
        <v>0</v>
      </c>
      <c r="N2749" s="28">
        <f>IF(OR(L2749=1,M2749=1),IF(B2749+364&lt;=$D$5,(B2749+364-$D$4+1)/365,IF(B2749&gt;$D$4,($D$5-B2749+1)/365,$D$6/365)),0)</f>
        <v>0</v>
      </c>
      <c r="O2749" s="28">
        <f>'Data &amp; Parameter'!$E$16*'Data &amp; Parameter'!$E$17*('Data &amp; Parameter'!$E$18+'Data &amp; Parameter'!$E$19)*'Data &amp; Parameter'!$E$20*'Data &amp; Parameter'!$E$37*N2749</f>
        <v>0</v>
      </c>
      <c r="P2749">
        <f>ROUNDUP(IF(D2749&gt;$D$4,0,($D$4-D2749+1)/365),0)</f>
        <v>0</v>
      </c>
      <c r="Q2749">
        <f>ROUNDUP(IF(D2749&gt;$D$5,0,($D$5-D2749+1)/365),0)</f>
        <v>0</v>
      </c>
      <c r="R2749" s="28">
        <f>IF(OR(P2749=1,Q2749=1),IF(D2749+364&lt;=$D$5,(D2749+364-$D$4+1)/365,IF(D2749&gt;$D$4,($D$5-D2749+1)/365,$D$6/365)),0)</f>
        <v>0</v>
      </c>
      <c r="S2749" s="28">
        <f>'Data &amp; Parameter'!$E$16*'Data &amp; Parameter'!$E$17*('Data &amp; Parameter'!$E$18+'Data &amp; Parameter'!$E$19)*'Data &amp; Parameter'!$E$20*'Data &amp; Parameter'!$E$37*R2749</f>
        <v>0</v>
      </c>
      <c r="T2749" s="28">
        <f t="shared" si="42"/>
        <v>0</v>
      </c>
    </row>
    <row r="2750" spans="1:20" ht="15.75" customHeight="1" x14ac:dyDescent="0.35">
      <c r="A2750">
        <v>2743</v>
      </c>
      <c r="B2750" s="76">
        <v>44240.52034722222</v>
      </c>
      <c r="C2750" s="1" t="s">
        <v>8681</v>
      </c>
      <c r="D2750" s="76">
        <v>44240.521157407406</v>
      </c>
      <c r="E2750" s="1" t="s">
        <v>8682</v>
      </c>
      <c r="F2750" s="1" t="s">
        <v>8683</v>
      </c>
      <c r="G2750" s="1" t="s">
        <v>123</v>
      </c>
      <c r="H2750" s="1" t="s">
        <v>124</v>
      </c>
      <c r="I2750" s="1" t="s">
        <v>125</v>
      </c>
      <c r="J2750" s="1" t="s">
        <v>7528</v>
      </c>
      <c r="K2750" s="1" t="s">
        <v>8626</v>
      </c>
      <c r="L2750">
        <f>ROUNDUP(IF(B2750&gt;$D$4,0,($D$4-B2750+1)/365),0)</f>
        <v>0</v>
      </c>
      <c r="M2750">
        <f>ROUNDUP(IF(B2750&gt;$D$5,0,($D$5-B2750+1)/365),0)</f>
        <v>0</v>
      </c>
      <c r="N2750" s="28">
        <f>IF(OR(L2750=1,M2750=1),IF(B2750+364&lt;=$D$5,(B2750+364-$D$4+1)/365,IF(B2750&gt;$D$4,($D$5-B2750+1)/365,$D$6/365)),0)</f>
        <v>0</v>
      </c>
      <c r="O2750" s="28">
        <f>'Data &amp; Parameter'!$E$16*'Data &amp; Parameter'!$E$17*('Data &amp; Parameter'!$E$18+'Data &amp; Parameter'!$E$19)*'Data &amp; Parameter'!$E$20*'Data &amp; Parameter'!$E$37*N2750</f>
        <v>0</v>
      </c>
      <c r="P2750">
        <f>ROUNDUP(IF(D2750&gt;$D$4,0,($D$4-D2750+1)/365),0)</f>
        <v>0</v>
      </c>
      <c r="Q2750">
        <f>ROUNDUP(IF(D2750&gt;$D$5,0,($D$5-D2750+1)/365),0)</f>
        <v>0</v>
      </c>
      <c r="R2750" s="28">
        <f>IF(OR(P2750=1,Q2750=1),IF(D2750+364&lt;=$D$5,(D2750+364-$D$4+1)/365,IF(D2750&gt;$D$4,($D$5-D2750+1)/365,$D$6/365)),0)</f>
        <v>0</v>
      </c>
      <c r="S2750" s="28">
        <f>'Data &amp; Parameter'!$E$16*'Data &amp; Parameter'!$E$17*('Data &amp; Parameter'!$E$18+'Data &amp; Parameter'!$E$19)*'Data &amp; Parameter'!$E$20*'Data &amp; Parameter'!$E$37*R2750</f>
        <v>0</v>
      </c>
      <c r="T2750" s="28">
        <f t="shared" si="42"/>
        <v>0</v>
      </c>
    </row>
    <row r="2751" spans="1:20" ht="15.75" customHeight="1" x14ac:dyDescent="0.35">
      <c r="A2751">
        <v>2744</v>
      </c>
      <c r="B2751" s="76">
        <v>44240.523981481485</v>
      </c>
      <c r="C2751" s="1" t="s">
        <v>8684</v>
      </c>
      <c r="D2751" s="76">
        <v>44240.524409722224</v>
      </c>
      <c r="E2751" s="1" t="s">
        <v>8685</v>
      </c>
      <c r="F2751" s="1" t="s">
        <v>8686</v>
      </c>
      <c r="G2751" s="1" t="s">
        <v>123</v>
      </c>
      <c r="H2751" s="1" t="s">
        <v>124</v>
      </c>
      <c r="I2751" s="1" t="s">
        <v>125</v>
      </c>
      <c r="J2751" s="1" t="s">
        <v>7528</v>
      </c>
      <c r="K2751" s="1" t="s">
        <v>8626</v>
      </c>
      <c r="L2751">
        <f>ROUNDUP(IF(B2751&gt;$D$4,0,($D$4-B2751+1)/365),0)</f>
        <v>0</v>
      </c>
      <c r="M2751">
        <f>ROUNDUP(IF(B2751&gt;$D$5,0,($D$5-B2751+1)/365),0)</f>
        <v>0</v>
      </c>
      <c r="N2751" s="28">
        <f>IF(OR(L2751=1,M2751=1),IF(B2751+364&lt;=$D$5,(B2751+364-$D$4+1)/365,IF(B2751&gt;$D$4,($D$5-B2751+1)/365,$D$6/365)),0)</f>
        <v>0</v>
      </c>
      <c r="O2751" s="28">
        <f>'Data &amp; Parameter'!$E$16*'Data &amp; Parameter'!$E$17*('Data &amp; Parameter'!$E$18+'Data &amp; Parameter'!$E$19)*'Data &amp; Parameter'!$E$20*'Data &amp; Parameter'!$E$37*N2751</f>
        <v>0</v>
      </c>
      <c r="P2751">
        <f>ROUNDUP(IF(D2751&gt;$D$4,0,($D$4-D2751+1)/365),0)</f>
        <v>0</v>
      </c>
      <c r="Q2751">
        <f>ROUNDUP(IF(D2751&gt;$D$5,0,($D$5-D2751+1)/365),0)</f>
        <v>0</v>
      </c>
      <c r="R2751" s="28">
        <f>IF(OR(P2751=1,Q2751=1),IF(D2751+364&lt;=$D$5,(D2751+364-$D$4+1)/365,IF(D2751&gt;$D$4,($D$5-D2751+1)/365,$D$6/365)),0)</f>
        <v>0</v>
      </c>
      <c r="S2751" s="28">
        <f>'Data &amp; Parameter'!$E$16*'Data &amp; Parameter'!$E$17*('Data &amp; Parameter'!$E$18+'Data &amp; Parameter'!$E$19)*'Data &amp; Parameter'!$E$20*'Data &amp; Parameter'!$E$37*R2751</f>
        <v>0</v>
      </c>
      <c r="T2751" s="28">
        <f t="shared" si="42"/>
        <v>0</v>
      </c>
    </row>
    <row r="2752" spans="1:20" ht="15.75" customHeight="1" x14ac:dyDescent="0.35">
      <c r="A2752">
        <v>2745</v>
      </c>
      <c r="B2752" s="76">
        <v>44240.52752314815</v>
      </c>
      <c r="C2752" s="1" t="s">
        <v>8687</v>
      </c>
      <c r="D2752" s="76">
        <v>44240.529074074075</v>
      </c>
      <c r="E2752" s="1" t="s">
        <v>8688</v>
      </c>
      <c r="F2752" s="1" t="s">
        <v>8689</v>
      </c>
      <c r="G2752" s="1" t="s">
        <v>123</v>
      </c>
      <c r="H2752" s="1" t="s">
        <v>124</v>
      </c>
      <c r="I2752" s="1" t="s">
        <v>125</v>
      </c>
      <c r="J2752" s="1" t="s">
        <v>7528</v>
      </c>
      <c r="K2752" s="1" t="s">
        <v>8674</v>
      </c>
      <c r="L2752">
        <f>ROUNDUP(IF(B2752&gt;$D$4,0,($D$4-B2752+1)/365),0)</f>
        <v>0</v>
      </c>
      <c r="M2752">
        <f>ROUNDUP(IF(B2752&gt;$D$5,0,($D$5-B2752+1)/365),0)</f>
        <v>0</v>
      </c>
      <c r="N2752" s="28">
        <f>IF(OR(L2752=1,M2752=1),IF(B2752+364&lt;=$D$5,(B2752+364-$D$4+1)/365,IF(B2752&gt;$D$4,($D$5-B2752+1)/365,$D$6/365)),0)</f>
        <v>0</v>
      </c>
      <c r="O2752" s="28">
        <f>'Data &amp; Parameter'!$E$16*'Data &amp; Parameter'!$E$17*('Data &amp; Parameter'!$E$18+'Data &amp; Parameter'!$E$19)*'Data &amp; Parameter'!$E$20*'Data &amp; Parameter'!$E$37*N2752</f>
        <v>0</v>
      </c>
      <c r="P2752">
        <f>ROUNDUP(IF(D2752&gt;$D$4,0,($D$4-D2752+1)/365),0)</f>
        <v>0</v>
      </c>
      <c r="Q2752">
        <f>ROUNDUP(IF(D2752&gt;$D$5,0,($D$5-D2752+1)/365),0)</f>
        <v>0</v>
      </c>
      <c r="R2752" s="28">
        <f>IF(OR(P2752=1,Q2752=1),IF(D2752+364&lt;=$D$5,(D2752+364-$D$4+1)/365,IF(D2752&gt;$D$4,($D$5-D2752+1)/365,$D$6/365)),0)</f>
        <v>0</v>
      </c>
      <c r="S2752" s="28">
        <f>'Data &amp; Parameter'!$E$16*'Data &amp; Parameter'!$E$17*('Data &amp; Parameter'!$E$18+'Data &amp; Parameter'!$E$19)*'Data &amp; Parameter'!$E$20*'Data &amp; Parameter'!$E$37*R2752</f>
        <v>0</v>
      </c>
      <c r="T2752" s="28">
        <f t="shared" si="42"/>
        <v>0</v>
      </c>
    </row>
    <row r="2753" spans="1:20" ht="15.75" customHeight="1" x14ac:dyDescent="0.35">
      <c r="A2753">
        <v>2746</v>
      </c>
      <c r="B2753" s="76">
        <v>44240.532847222217</v>
      </c>
      <c r="C2753" s="1" t="s">
        <v>8690</v>
      </c>
      <c r="D2753" s="76">
        <v>44240.53424768518</v>
      </c>
      <c r="E2753" s="1" t="s">
        <v>8691</v>
      </c>
      <c r="F2753" s="1" t="s">
        <v>8692</v>
      </c>
      <c r="G2753" s="1" t="s">
        <v>123</v>
      </c>
      <c r="H2753" s="1" t="s">
        <v>124</v>
      </c>
      <c r="I2753" s="1" t="s">
        <v>125</v>
      </c>
      <c r="J2753" s="1" t="s">
        <v>7528</v>
      </c>
      <c r="K2753" s="1" t="s">
        <v>8674</v>
      </c>
      <c r="L2753">
        <f>ROUNDUP(IF(B2753&gt;$D$4,0,($D$4-B2753+1)/365),0)</f>
        <v>0</v>
      </c>
      <c r="M2753">
        <f>ROUNDUP(IF(B2753&gt;$D$5,0,($D$5-B2753+1)/365),0)</f>
        <v>0</v>
      </c>
      <c r="N2753" s="28">
        <f>IF(OR(L2753=1,M2753=1),IF(B2753+364&lt;=$D$5,(B2753+364-$D$4+1)/365,IF(B2753&gt;$D$4,($D$5-B2753+1)/365,$D$6/365)),0)</f>
        <v>0</v>
      </c>
      <c r="O2753" s="28">
        <f>'Data &amp; Parameter'!$E$16*'Data &amp; Parameter'!$E$17*('Data &amp; Parameter'!$E$18+'Data &amp; Parameter'!$E$19)*'Data &amp; Parameter'!$E$20*'Data &amp; Parameter'!$E$37*N2753</f>
        <v>0</v>
      </c>
      <c r="P2753">
        <f>ROUNDUP(IF(D2753&gt;$D$4,0,($D$4-D2753+1)/365),0)</f>
        <v>0</v>
      </c>
      <c r="Q2753">
        <f>ROUNDUP(IF(D2753&gt;$D$5,0,($D$5-D2753+1)/365),0)</f>
        <v>0</v>
      </c>
      <c r="R2753" s="28">
        <f>IF(OR(P2753=1,Q2753=1),IF(D2753+364&lt;=$D$5,(D2753+364-$D$4+1)/365,IF(D2753&gt;$D$4,($D$5-D2753+1)/365,$D$6/365)),0)</f>
        <v>0</v>
      </c>
      <c r="S2753" s="28">
        <f>'Data &amp; Parameter'!$E$16*'Data &amp; Parameter'!$E$17*('Data &amp; Parameter'!$E$18+'Data &amp; Parameter'!$E$19)*'Data &amp; Parameter'!$E$20*'Data &amp; Parameter'!$E$37*R2753</f>
        <v>0</v>
      </c>
      <c r="T2753" s="28">
        <f t="shared" si="42"/>
        <v>0</v>
      </c>
    </row>
    <row r="2754" spans="1:20" ht="15.75" customHeight="1" x14ac:dyDescent="0.35">
      <c r="A2754">
        <v>2747</v>
      </c>
      <c r="B2754" s="76">
        <v>44240.535752314812</v>
      </c>
      <c r="C2754" s="1" t="s">
        <v>8693</v>
      </c>
      <c r="D2754" s="76">
        <v>44240.53633101852</v>
      </c>
      <c r="E2754" s="1" t="s">
        <v>8694</v>
      </c>
      <c r="F2754" s="1" t="s">
        <v>8695</v>
      </c>
      <c r="G2754" s="1" t="s">
        <v>123</v>
      </c>
      <c r="H2754" s="1" t="s">
        <v>124</v>
      </c>
      <c r="I2754" s="1" t="s">
        <v>125</v>
      </c>
      <c r="J2754" s="1" t="s">
        <v>7528</v>
      </c>
      <c r="K2754" s="1" t="s">
        <v>8667</v>
      </c>
      <c r="L2754">
        <f>ROUNDUP(IF(B2754&gt;$D$4,0,($D$4-B2754+1)/365),0)</f>
        <v>0</v>
      </c>
      <c r="M2754">
        <f>ROUNDUP(IF(B2754&gt;$D$5,0,($D$5-B2754+1)/365),0)</f>
        <v>0</v>
      </c>
      <c r="N2754" s="28">
        <f>IF(OR(L2754=1,M2754=1),IF(B2754+364&lt;=$D$5,(B2754+364-$D$4+1)/365,IF(B2754&gt;$D$4,($D$5-B2754+1)/365,$D$6/365)),0)</f>
        <v>0</v>
      </c>
      <c r="O2754" s="28">
        <f>'Data &amp; Parameter'!$E$16*'Data &amp; Parameter'!$E$17*('Data &amp; Parameter'!$E$18+'Data &amp; Parameter'!$E$19)*'Data &amp; Parameter'!$E$20*'Data &amp; Parameter'!$E$37*N2754</f>
        <v>0</v>
      </c>
      <c r="P2754">
        <f>ROUNDUP(IF(D2754&gt;$D$4,0,($D$4-D2754+1)/365),0)</f>
        <v>0</v>
      </c>
      <c r="Q2754">
        <f>ROUNDUP(IF(D2754&gt;$D$5,0,($D$5-D2754+1)/365),0)</f>
        <v>0</v>
      </c>
      <c r="R2754" s="28">
        <f>IF(OR(P2754=1,Q2754=1),IF(D2754+364&lt;=$D$5,(D2754+364-$D$4+1)/365,IF(D2754&gt;$D$4,($D$5-D2754+1)/365,$D$6/365)),0)</f>
        <v>0</v>
      </c>
      <c r="S2754" s="28">
        <f>'Data &amp; Parameter'!$E$16*'Data &amp; Parameter'!$E$17*('Data &amp; Parameter'!$E$18+'Data &amp; Parameter'!$E$19)*'Data &amp; Parameter'!$E$20*'Data &amp; Parameter'!$E$37*R2754</f>
        <v>0</v>
      </c>
      <c r="T2754" s="28">
        <f t="shared" si="42"/>
        <v>0</v>
      </c>
    </row>
    <row r="2755" spans="1:20" ht="15.75" customHeight="1" x14ac:dyDescent="0.35">
      <c r="A2755">
        <v>2748</v>
      </c>
      <c r="B2755" s="76">
        <v>44240.540347222224</v>
      </c>
      <c r="C2755" s="1" t="s">
        <v>8696</v>
      </c>
      <c r="D2755" s="76">
        <v>44240.543344907404</v>
      </c>
      <c r="E2755" s="1" t="s">
        <v>8697</v>
      </c>
      <c r="F2755" s="1" t="s">
        <v>8698</v>
      </c>
      <c r="G2755" s="1" t="s">
        <v>123</v>
      </c>
      <c r="H2755" s="1" t="s">
        <v>124</v>
      </c>
      <c r="I2755" s="1" t="s">
        <v>125</v>
      </c>
      <c r="J2755" s="1" t="s">
        <v>7528</v>
      </c>
      <c r="K2755" s="1" t="s">
        <v>8667</v>
      </c>
      <c r="L2755">
        <f>ROUNDUP(IF(B2755&gt;$D$4,0,($D$4-B2755+1)/365),0)</f>
        <v>0</v>
      </c>
      <c r="M2755">
        <f>ROUNDUP(IF(B2755&gt;$D$5,0,($D$5-B2755+1)/365),0)</f>
        <v>0</v>
      </c>
      <c r="N2755" s="28">
        <f>IF(OR(L2755=1,M2755=1),IF(B2755+364&lt;=$D$5,(B2755+364-$D$4+1)/365,IF(B2755&gt;$D$4,($D$5-B2755+1)/365,$D$6/365)),0)</f>
        <v>0</v>
      </c>
      <c r="O2755" s="28">
        <f>'Data &amp; Parameter'!$E$16*'Data &amp; Parameter'!$E$17*('Data &amp; Parameter'!$E$18+'Data &amp; Parameter'!$E$19)*'Data &amp; Parameter'!$E$20*'Data &amp; Parameter'!$E$37*N2755</f>
        <v>0</v>
      </c>
      <c r="P2755">
        <f>ROUNDUP(IF(D2755&gt;$D$4,0,($D$4-D2755+1)/365),0)</f>
        <v>0</v>
      </c>
      <c r="Q2755">
        <f>ROUNDUP(IF(D2755&gt;$D$5,0,($D$5-D2755+1)/365),0)</f>
        <v>0</v>
      </c>
      <c r="R2755" s="28">
        <f>IF(OR(P2755=1,Q2755=1),IF(D2755+364&lt;=$D$5,(D2755+364-$D$4+1)/365,IF(D2755&gt;$D$4,($D$5-D2755+1)/365,$D$6/365)),0)</f>
        <v>0</v>
      </c>
      <c r="S2755" s="28">
        <f>'Data &amp; Parameter'!$E$16*'Data &amp; Parameter'!$E$17*('Data &amp; Parameter'!$E$18+'Data &amp; Parameter'!$E$19)*'Data &amp; Parameter'!$E$20*'Data &amp; Parameter'!$E$37*R2755</f>
        <v>0</v>
      </c>
      <c r="T2755" s="28">
        <f t="shared" si="42"/>
        <v>0</v>
      </c>
    </row>
    <row r="2756" spans="1:20" ht="15.75" customHeight="1" x14ac:dyDescent="0.35">
      <c r="A2756">
        <v>2749</v>
      </c>
      <c r="B2756" s="76">
        <v>44240.542650462958</v>
      </c>
      <c r="C2756" s="1" t="s">
        <v>8699</v>
      </c>
      <c r="D2756" s="76">
        <v>44240.544317129628</v>
      </c>
      <c r="E2756" s="1" t="s">
        <v>8700</v>
      </c>
      <c r="F2756" s="1" t="s">
        <v>8701</v>
      </c>
      <c r="G2756" s="1" t="s">
        <v>123</v>
      </c>
      <c r="H2756" s="1" t="s">
        <v>124</v>
      </c>
      <c r="I2756" s="1" t="s">
        <v>125</v>
      </c>
      <c r="J2756" s="1" t="s">
        <v>7528</v>
      </c>
      <c r="K2756" s="1" t="s">
        <v>8626</v>
      </c>
      <c r="L2756">
        <f>ROUNDUP(IF(B2756&gt;$D$4,0,($D$4-B2756+1)/365),0)</f>
        <v>0</v>
      </c>
      <c r="M2756">
        <f>ROUNDUP(IF(B2756&gt;$D$5,0,($D$5-B2756+1)/365),0)</f>
        <v>0</v>
      </c>
      <c r="N2756" s="28">
        <f>IF(OR(L2756=1,M2756=1),IF(B2756+364&lt;=$D$5,(B2756+364-$D$4+1)/365,IF(B2756&gt;$D$4,($D$5-B2756+1)/365,$D$6/365)),0)</f>
        <v>0</v>
      </c>
      <c r="O2756" s="28">
        <f>'Data &amp; Parameter'!$E$16*'Data &amp; Parameter'!$E$17*('Data &amp; Parameter'!$E$18+'Data &amp; Parameter'!$E$19)*'Data &amp; Parameter'!$E$20*'Data &amp; Parameter'!$E$37*N2756</f>
        <v>0</v>
      </c>
      <c r="P2756">
        <f>ROUNDUP(IF(D2756&gt;$D$4,0,($D$4-D2756+1)/365),0)</f>
        <v>0</v>
      </c>
      <c r="Q2756">
        <f>ROUNDUP(IF(D2756&gt;$D$5,0,($D$5-D2756+1)/365),0)</f>
        <v>0</v>
      </c>
      <c r="R2756" s="28">
        <f>IF(OR(P2756=1,Q2756=1),IF(D2756+364&lt;=$D$5,(D2756+364-$D$4+1)/365,IF(D2756&gt;$D$4,($D$5-D2756+1)/365,$D$6/365)),0)</f>
        <v>0</v>
      </c>
      <c r="S2756" s="28">
        <f>'Data &amp; Parameter'!$E$16*'Data &amp; Parameter'!$E$17*('Data &amp; Parameter'!$E$18+'Data &amp; Parameter'!$E$19)*'Data &amp; Parameter'!$E$20*'Data &amp; Parameter'!$E$37*R2756</f>
        <v>0</v>
      </c>
      <c r="T2756" s="28">
        <f t="shared" si="42"/>
        <v>0</v>
      </c>
    </row>
    <row r="2757" spans="1:20" ht="15.75" customHeight="1" x14ac:dyDescent="0.35">
      <c r="A2757">
        <v>2750</v>
      </c>
      <c r="B2757" s="76">
        <v>44240.5472337963</v>
      </c>
      <c r="C2757" s="1" t="s">
        <v>8702</v>
      </c>
      <c r="D2757" s="76">
        <v>44240.547835648147</v>
      </c>
      <c r="E2757" s="1" t="s">
        <v>8703</v>
      </c>
      <c r="F2757" s="1" t="s">
        <v>8704</v>
      </c>
      <c r="G2757" s="1" t="s">
        <v>123</v>
      </c>
      <c r="H2757" s="1" t="s">
        <v>124</v>
      </c>
      <c r="I2757" s="1" t="s">
        <v>125</v>
      </c>
      <c r="J2757" s="1" t="s">
        <v>7528</v>
      </c>
      <c r="K2757" s="1" t="s">
        <v>8667</v>
      </c>
      <c r="L2757">
        <f>ROUNDUP(IF(B2757&gt;$D$4,0,($D$4-B2757+1)/365),0)</f>
        <v>0</v>
      </c>
      <c r="M2757">
        <f>ROUNDUP(IF(B2757&gt;$D$5,0,($D$5-B2757+1)/365),0)</f>
        <v>0</v>
      </c>
      <c r="N2757" s="28">
        <f>IF(OR(L2757=1,M2757=1),IF(B2757+364&lt;=$D$5,(B2757+364-$D$4+1)/365,IF(B2757&gt;$D$4,($D$5-B2757+1)/365,$D$6/365)),0)</f>
        <v>0</v>
      </c>
      <c r="O2757" s="28">
        <f>'Data &amp; Parameter'!$E$16*'Data &amp; Parameter'!$E$17*('Data &amp; Parameter'!$E$18+'Data &amp; Parameter'!$E$19)*'Data &amp; Parameter'!$E$20*'Data &amp; Parameter'!$E$37*N2757</f>
        <v>0</v>
      </c>
      <c r="P2757">
        <f>ROUNDUP(IF(D2757&gt;$D$4,0,($D$4-D2757+1)/365),0)</f>
        <v>0</v>
      </c>
      <c r="Q2757">
        <f>ROUNDUP(IF(D2757&gt;$D$5,0,($D$5-D2757+1)/365),0)</f>
        <v>0</v>
      </c>
      <c r="R2757" s="28">
        <f>IF(OR(P2757=1,Q2757=1),IF(D2757+364&lt;=$D$5,(D2757+364-$D$4+1)/365,IF(D2757&gt;$D$4,($D$5-D2757+1)/365,$D$6/365)),0)</f>
        <v>0</v>
      </c>
      <c r="S2757" s="28">
        <f>'Data &amp; Parameter'!$E$16*'Data &amp; Parameter'!$E$17*('Data &amp; Parameter'!$E$18+'Data &amp; Parameter'!$E$19)*'Data &amp; Parameter'!$E$20*'Data &amp; Parameter'!$E$37*R2757</f>
        <v>0</v>
      </c>
      <c r="T2757" s="28">
        <f t="shared" si="42"/>
        <v>0</v>
      </c>
    </row>
    <row r="2758" spans="1:20" ht="15.75" customHeight="1" x14ac:dyDescent="0.35">
      <c r="A2758">
        <v>2751</v>
      </c>
      <c r="B2758" s="76">
        <v>44240.550277777773</v>
      </c>
      <c r="C2758" s="1" t="s">
        <v>8705</v>
      </c>
      <c r="D2758" s="76">
        <v>44240.550833333335</v>
      </c>
      <c r="E2758" s="1" t="s">
        <v>8706</v>
      </c>
      <c r="F2758" s="1" t="s">
        <v>8707</v>
      </c>
      <c r="G2758" s="1" t="s">
        <v>123</v>
      </c>
      <c r="H2758" s="1" t="s">
        <v>124</v>
      </c>
      <c r="I2758" s="1" t="s">
        <v>125</v>
      </c>
      <c r="J2758" s="1" t="s">
        <v>7528</v>
      </c>
      <c r="K2758" s="1" t="s">
        <v>8674</v>
      </c>
      <c r="L2758">
        <f>ROUNDUP(IF(B2758&gt;$D$4,0,($D$4-B2758+1)/365),0)</f>
        <v>0</v>
      </c>
      <c r="M2758">
        <f>ROUNDUP(IF(B2758&gt;$D$5,0,($D$5-B2758+1)/365),0)</f>
        <v>0</v>
      </c>
      <c r="N2758" s="28">
        <f>IF(OR(L2758=1,M2758=1),IF(B2758+364&lt;=$D$5,(B2758+364-$D$4+1)/365,IF(B2758&gt;$D$4,($D$5-B2758+1)/365,$D$6/365)),0)</f>
        <v>0</v>
      </c>
      <c r="O2758" s="28">
        <f>'Data &amp; Parameter'!$E$16*'Data &amp; Parameter'!$E$17*('Data &amp; Parameter'!$E$18+'Data &amp; Parameter'!$E$19)*'Data &amp; Parameter'!$E$20*'Data &amp; Parameter'!$E$37*N2758</f>
        <v>0</v>
      </c>
      <c r="P2758">
        <f>ROUNDUP(IF(D2758&gt;$D$4,0,($D$4-D2758+1)/365),0)</f>
        <v>0</v>
      </c>
      <c r="Q2758">
        <f>ROUNDUP(IF(D2758&gt;$D$5,0,($D$5-D2758+1)/365),0)</f>
        <v>0</v>
      </c>
      <c r="R2758" s="28">
        <f>IF(OR(P2758=1,Q2758=1),IF(D2758+364&lt;=$D$5,(D2758+364-$D$4+1)/365,IF(D2758&gt;$D$4,($D$5-D2758+1)/365,$D$6/365)),0)</f>
        <v>0</v>
      </c>
      <c r="S2758" s="28">
        <f>'Data &amp; Parameter'!$E$16*'Data &amp; Parameter'!$E$17*('Data &amp; Parameter'!$E$18+'Data &amp; Parameter'!$E$19)*'Data &amp; Parameter'!$E$20*'Data &amp; Parameter'!$E$37*R2758</f>
        <v>0</v>
      </c>
      <c r="T2758" s="28">
        <f t="shared" si="42"/>
        <v>0</v>
      </c>
    </row>
    <row r="2759" spans="1:20" ht="15.75" customHeight="1" x14ac:dyDescent="0.35">
      <c r="A2759">
        <v>2752</v>
      </c>
      <c r="B2759" s="76">
        <v>44240.550821759258</v>
      </c>
      <c r="C2759" s="1" t="s">
        <v>8708</v>
      </c>
      <c r="D2759" s="76">
        <v>44240.551435185189</v>
      </c>
      <c r="E2759" s="1" t="s">
        <v>8709</v>
      </c>
      <c r="F2759" s="1" t="s">
        <v>8710</v>
      </c>
      <c r="G2759" s="1" t="s">
        <v>123</v>
      </c>
      <c r="H2759" s="1" t="s">
        <v>124</v>
      </c>
      <c r="I2759" s="1" t="s">
        <v>125</v>
      </c>
      <c r="J2759" s="1" t="s">
        <v>7528</v>
      </c>
      <c r="K2759" s="1" t="s">
        <v>8626</v>
      </c>
      <c r="L2759">
        <f>ROUNDUP(IF(B2759&gt;$D$4,0,($D$4-B2759+1)/365),0)</f>
        <v>0</v>
      </c>
      <c r="M2759">
        <f>ROUNDUP(IF(B2759&gt;$D$5,0,($D$5-B2759+1)/365),0)</f>
        <v>0</v>
      </c>
      <c r="N2759" s="28">
        <f>IF(OR(L2759=1,M2759=1),IF(B2759+364&lt;=$D$5,(B2759+364-$D$4+1)/365,IF(B2759&gt;$D$4,($D$5-B2759+1)/365,$D$6/365)),0)</f>
        <v>0</v>
      </c>
      <c r="O2759" s="28">
        <f>'Data &amp; Parameter'!$E$16*'Data &amp; Parameter'!$E$17*('Data &amp; Parameter'!$E$18+'Data &amp; Parameter'!$E$19)*'Data &amp; Parameter'!$E$20*'Data &amp; Parameter'!$E$37*N2759</f>
        <v>0</v>
      </c>
      <c r="P2759">
        <f>ROUNDUP(IF(D2759&gt;$D$4,0,($D$4-D2759+1)/365),0)</f>
        <v>0</v>
      </c>
      <c r="Q2759">
        <f>ROUNDUP(IF(D2759&gt;$D$5,0,($D$5-D2759+1)/365),0)</f>
        <v>0</v>
      </c>
      <c r="R2759" s="28">
        <f>IF(OR(P2759=1,Q2759=1),IF(D2759+364&lt;=$D$5,(D2759+364-$D$4+1)/365,IF(D2759&gt;$D$4,($D$5-D2759+1)/365,$D$6/365)),0)</f>
        <v>0</v>
      </c>
      <c r="S2759" s="28">
        <f>'Data &amp; Parameter'!$E$16*'Data &amp; Parameter'!$E$17*('Data &amp; Parameter'!$E$18+'Data &amp; Parameter'!$E$19)*'Data &amp; Parameter'!$E$20*'Data &amp; Parameter'!$E$37*R2759</f>
        <v>0</v>
      </c>
      <c r="T2759" s="28">
        <f t="shared" si="42"/>
        <v>0</v>
      </c>
    </row>
    <row r="2760" spans="1:20" ht="15.75" customHeight="1" x14ac:dyDescent="0.35">
      <c r="A2760">
        <v>2753</v>
      </c>
      <c r="B2760" s="76">
        <v>44240.554907407408</v>
      </c>
      <c r="C2760" s="1" t="s">
        <v>8711</v>
      </c>
      <c r="D2760" s="76">
        <v>44240.555706018524</v>
      </c>
      <c r="E2760" s="1" t="s">
        <v>8712</v>
      </c>
      <c r="F2760" s="1" t="s">
        <v>8713</v>
      </c>
      <c r="G2760" s="1" t="s">
        <v>123</v>
      </c>
      <c r="H2760" s="1" t="s">
        <v>124</v>
      </c>
      <c r="I2760" s="1" t="s">
        <v>125</v>
      </c>
      <c r="J2760" s="1" t="s">
        <v>7528</v>
      </c>
      <c r="K2760" s="1" t="s">
        <v>8667</v>
      </c>
      <c r="L2760">
        <f>ROUNDUP(IF(B2760&gt;$D$4,0,($D$4-B2760+1)/365),0)</f>
        <v>0</v>
      </c>
      <c r="M2760">
        <f>ROUNDUP(IF(B2760&gt;$D$5,0,($D$5-B2760+1)/365),0)</f>
        <v>0</v>
      </c>
      <c r="N2760" s="28">
        <f>IF(OR(L2760=1,M2760=1),IF(B2760+364&lt;=$D$5,(B2760+364-$D$4+1)/365,IF(B2760&gt;$D$4,($D$5-B2760+1)/365,$D$6/365)),0)</f>
        <v>0</v>
      </c>
      <c r="O2760" s="28">
        <f>'Data &amp; Parameter'!$E$16*'Data &amp; Parameter'!$E$17*('Data &amp; Parameter'!$E$18+'Data &amp; Parameter'!$E$19)*'Data &amp; Parameter'!$E$20*'Data &amp; Parameter'!$E$37*N2760</f>
        <v>0</v>
      </c>
      <c r="P2760">
        <f>ROUNDUP(IF(D2760&gt;$D$4,0,($D$4-D2760+1)/365),0)</f>
        <v>0</v>
      </c>
      <c r="Q2760">
        <f>ROUNDUP(IF(D2760&gt;$D$5,0,($D$5-D2760+1)/365),0)</f>
        <v>0</v>
      </c>
      <c r="R2760" s="28">
        <f>IF(OR(P2760=1,Q2760=1),IF(D2760+364&lt;=$D$5,(D2760+364-$D$4+1)/365,IF(D2760&gt;$D$4,($D$5-D2760+1)/365,$D$6/365)),0)</f>
        <v>0</v>
      </c>
      <c r="S2760" s="28">
        <f>'Data &amp; Parameter'!$E$16*'Data &amp; Parameter'!$E$17*('Data &amp; Parameter'!$E$18+'Data &amp; Parameter'!$E$19)*'Data &amp; Parameter'!$E$20*'Data &amp; Parameter'!$E$37*R2760</f>
        <v>0</v>
      </c>
      <c r="T2760" s="28">
        <f t="shared" si="42"/>
        <v>0</v>
      </c>
    </row>
    <row r="2761" spans="1:20" ht="15.75" customHeight="1" x14ac:dyDescent="0.35">
      <c r="A2761">
        <v>2754</v>
      </c>
      <c r="B2761" s="76">
        <v>44240.556701388894</v>
      </c>
      <c r="C2761" s="1" t="s">
        <v>8714</v>
      </c>
      <c r="D2761" s="76">
        <v>44240.557129629626</v>
      </c>
      <c r="E2761" s="1" t="s">
        <v>8715</v>
      </c>
      <c r="F2761" s="1" t="s">
        <v>8716</v>
      </c>
      <c r="G2761" s="1" t="s">
        <v>123</v>
      </c>
      <c r="H2761" s="1" t="s">
        <v>124</v>
      </c>
      <c r="I2761" s="1" t="s">
        <v>125</v>
      </c>
      <c r="J2761" s="1" t="s">
        <v>7528</v>
      </c>
      <c r="K2761" s="1" t="s">
        <v>8717</v>
      </c>
      <c r="L2761">
        <f>ROUNDUP(IF(B2761&gt;$D$4,0,($D$4-B2761+1)/365),0)</f>
        <v>0</v>
      </c>
      <c r="M2761">
        <f>ROUNDUP(IF(B2761&gt;$D$5,0,($D$5-B2761+1)/365),0)</f>
        <v>0</v>
      </c>
      <c r="N2761" s="28">
        <f>IF(OR(L2761=1,M2761=1),IF(B2761+364&lt;=$D$5,(B2761+364-$D$4+1)/365,IF(B2761&gt;$D$4,($D$5-B2761+1)/365,$D$6/365)),0)</f>
        <v>0</v>
      </c>
      <c r="O2761" s="28">
        <f>'Data &amp; Parameter'!$E$16*'Data &amp; Parameter'!$E$17*('Data &amp; Parameter'!$E$18+'Data &amp; Parameter'!$E$19)*'Data &amp; Parameter'!$E$20*'Data &amp; Parameter'!$E$37*N2761</f>
        <v>0</v>
      </c>
      <c r="P2761">
        <f>ROUNDUP(IF(D2761&gt;$D$4,0,($D$4-D2761+1)/365),0)</f>
        <v>0</v>
      </c>
      <c r="Q2761">
        <f>ROUNDUP(IF(D2761&gt;$D$5,0,($D$5-D2761+1)/365),0)</f>
        <v>0</v>
      </c>
      <c r="R2761" s="28">
        <f>IF(OR(P2761=1,Q2761=1),IF(D2761+364&lt;=$D$5,(D2761+364-$D$4+1)/365,IF(D2761&gt;$D$4,($D$5-D2761+1)/365,$D$6/365)),0)</f>
        <v>0</v>
      </c>
      <c r="S2761" s="28">
        <f>'Data &amp; Parameter'!$E$16*'Data &amp; Parameter'!$E$17*('Data &amp; Parameter'!$E$18+'Data &amp; Parameter'!$E$19)*'Data &amp; Parameter'!$E$20*'Data &amp; Parameter'!$E$37*R2761</f>
        <v>0</v>
      </c>
      <c r="T2761" s="28">
        <f t="shared" ref="T2761:T2824" si="43">O2761+S2761</f>
        <v>0</v>
      </c>
    </row>
    <row r="2762" spans="1:20" ht="15.75" customHeight="1" x14ac:dyDescent="0.35">
      <c r="A2762">
        <v>2755</v>
      </c>
      <c r="B2762" s="76">
        <v>44240.560057870374</v>
      </c>
      <c r="C2762" s="1" t="s">
        <v>8718</v>
      </c>
      <c r="D2762" s="76">
        <v>44240.561076388884</v>
      </c>
      <c r="E2762" s="1" t="s">
        <v>8719</v>
      </c>
      <c r="F2762" s="1" t="s">
        <v>8720</v>
      </c>
      <c r="G2762" s="1" t="s">
        <v>123</v>
      </c>
      <c r="H2762" s="1" t="s">
        <v>124</v>
      </c>
      <c r="I2762" s="1" t="s">
        <v>125</v>
      </c>
      <c r="J2762" s="1" t="s">
        <v>7528</v>
      </c>
      <c r="K2762" s="1" t="s">
        <v>8667</v>
      </c>
      <c r="L2762">
        <f>ROUNDUP(IF(B2762&gt;$D$4,0,($D$4-B2762+1)/365),0)</f>
        <v>0</v>
      </c>
      <c r="M2762">
        <f>ROUNDUP(IF(B2762&gt;$D$5,0,($D$5-B2762+1)/365),0)</f>
        <v>0</v>
      </c>
      <c r="N2762" s="28">
        <f>IF(OR(L2762=1,M2762=1),IF(B2762+364&lt;=$D$5,(B2762+364-$D$4+1)/365,IF(B2762&gt;$D$4,($D$5-B2762+1)/365,$D$6/365)),0)</f>
        <v>0</v>
      </c>
      <c r="O2762" s="28">
        <f>'Data &amp; Parameter'!$E$16*'Data &amp; Parameter'!$E$17*('Data &amp; Parameter'!$E$18+'Data &amp; Parameter'!$E$19)*'Data &amp; Parameter'!$E$20*'Data &amp; Parameter'!$E$37*N2762</f>
        <v>0</v>
      </c>
      <c r="P2762">
        <f>ROUNDUP(IF(D2762&gt;$D$4,0,($D$4-D2762+1)/365),0)</f>
        <v>0</v>
      </c>
      <c r="Q2762">
        <f>ROUNDUP(IF(D2762&gt;$D$5,0,($D$5-D2762+1)/365),0)</f>
        <v>0</v>
      </c>
      <c r="R2762" s="28">
        <f>IF(OR(P2762=1,Q2762=1),IF(D2762+364&lt;=$D$5,(D2762+364-$D$4+1)/365,IF(D2762&gt;$D$4,($D$5-D2762+1)/365,$D$6/365)),0)</f>
        <v>0</v>
      </c>
      <c r="S2762" s="28">
        <f>'Data &amp; Parameter'!$E$16*'Data &amp; Parameter'!$E$17*('Data &amp; Parameter'!$E$18+'Data &amp; Parameter'!$E$19)*'Data &amp; Parameter'!$E$20*'Data &amp; Parameter'!$E$37*R2762</f>
        <v>0</v>
      </c>
      <c r="T2762" s="28">
        <f t="shared" si="43"/>
        <v>0</v>
      </c>
    </row>
    <row r="2763" spans="1:20" ht="15.75" customHeight="1" x14ac:dyDescent="0.35">
      <c r="A2763">
        <v>2756</v>
      </c>
      <c r="B2763" s="76">
        <v>44240.560659722221</v>
      </c>
      <c r="C2763" s="1" t="s">
        <v>8721</v>
      </c>
      <c r="D2763" s="76">
        <v>44240.561562499999</v>
      </c>
      <c r="E2763" s="1" t="s">
        <v>8722</v>
      </c>
      <c r="F2763" s="1" t="s">
        <v>8723</v>
      </c>
      <c r="G2763" s="1" t="s">
        <v>123</v>
      </c>
      <c r="H2763" s="1" t="s">
        <v>124</v>
      </c>
      <c r="I2763" s="1" t="s">
        <v>125</v>
      </c>
      <c r="J2763" s="1" t="s">
        <v>7528</v>
      </c>
      <c r="K2763" s="1" t="s">
        <v>8667</v>
      </c>
      <c r="L2763">
        <f>ROUNDUP(IF(B2763&gt;$D$4,0,($D$4-B2763+1)/365),0)</f>
        <v>0</v>
      </c>
      <c r="M2763">
        <f>ROUNDUP(IF(B2763&gt;$D$5,0,($D$5-B2763+1)/365),0)</f>
        <v>0</v>
      </c>
      <c r="N2763" s="28">
        <f>IF(OR(L2763=1,M2763=1),IF(B2763+364&lt;=$D$5,(B2763+364-$D$4+1)/365,IF(B2763&gt;$D$4,($D$5-B2763+1)/365,$D$6/365)),0)</f>
        <v>0</v>
      </c>
      <c r="O2763" s="28">
        <f>'Data &amp; Parameter'!$E$16*'Data &amp; Parameter'!$E$17*('Data &amp; Parameter'!$E$18+'Data &amp; Parameter'!$E$19)*'Data &amp; Parameter'!$E$20*'Data &amp; Parameter'!$E$37*N2763</f>
        <v>0</v>
      </c>
      <c r="P2763">
        <f>ROUNDUP(IF(D2763&gt;$D$4,0,($D$4-D2763+1)/365),0)</f>
        <v>0</v>
      </c>
      <c r="Q2763">
        <f>ROUNDUP(IF(D2763&gt;$D$5,0,($D$5-D2763+1)/365),0)</f>
        <v>0</v>
      </c>
      <c r="R2763" s="28">
        <f>IF(OR(P2763=1,Q2763=1),IF(D2763+364&lt;=$D$5,(D2763+364-$D$4+1)/365,IF(D2763&gt;$D$4,($D$5-D2763+1)/365,$D$6/365)),0)</f>
        <v>0</v>
      </c>
      <c r="S2763" s="28">
        <f>'Data &amp; Parameter'!$E$16*'Data &amp; Parameter'!$E$17*('Data &amp; Parameter'!$E$18+'Data &amp; Parameter'!$E$19)*'Data &amp; Parameter'!$E$20*'Data &amp; Parameter'!$E$37*R2763</f>
        <v>0</v>
      </c>
      <c r="T2763" s="28">
        <f t="shared" si="43"/>
        <v>0</v>
      </c>
    </row>
    <row r="2764" spans="1:20" ht="15.75" customHeight="1" x14ac:dyDescent="0.35">
      <c r="A2764">
        <v>2757</v>
      </c>
      <c r="B2764" s="76">
        <v>44240.565358796295</v>
      </c>
      <c r="C2764" s="1" t="s">
        <v>8724</v>
      </c>
      <c r="D2764" s="76">
        <v>44240.566828703704</v>
      </c>
      <c r="E2764" s="1" t="s">
        <v>8725</v>
      </c>
      <c r="F2764" s="1" t="s">
        <v>8726</v>
      </c>
      <c r="G2764" s="1" t="s">
        <v>123</v>
      </c>
      <c r="H2764" s="1" t="s">
        <v>124</v>
      </c>
      <c r="I2764" s="1" t="s">
        <v>125</v>
      </c>
      <c r="J2764" s="1" t="s">
        <v>7528</v>
      </c>
      <c r="K2764" s="1" t="s">
        <v>8667</v>
      </c>
      <c r="L2764">
        <f>ROUNDUP(IF(B2764&gt;$D$4,0,($D$4-B2764+1)/365),0)</f>
        <v>0</v>
      </c>
      <c r="M2764">
        <f>ROUNDUP(IF(B2764&gt;$D$5,0,($D$5-B2764+1)/365),0)</f>
        <v>0</v>
      </c>
      <c r="N2764" s="28">
        <f>IF(OR(L2764=1,M2764=1),IF(B2764+364&lt;=$D$5,(B2764+364-$D$4+1)/365,IF(B2764&gt;$D$4,($D$5-B2764+1)/365,$D$6/365)),0)</f>
        <v>0</v>
      </c>
      <c r="O2764" s="28">
        <f>'Data &amp; Parameter'!$E$16*'Data &amp; Parameter'!$E$17*('Data &amp; Parameter'!$E$18+'Data &amp; Parameter'!$E$19)*'Data &amp; Parameter'!$E$20*'Data &amp; Parameter'!$E$37*N2764</f>
        <v>0</v>
      </c>
      <c r="P2764">
        <f>ROUNDUP(IF(D2764&gt;$D$4,0,($D$4-D2764+1)/365),0)</f>
        <v>0</v>
      </c>
      <c r="Q2764">
        <f>ROUNDUP(IF(D2764&gt;$D$5,0,($D$5-D2764+1)/365),0)</f>
        <v>0</v>
      </c>
      <c r="R2764" s="28">
        <f>IF(OR(P2764=1,Q2764=1),IF(D2764+364&lt;=$D$5,(D2764+364-$D$4+1)/365,IF(D2764&gt;$D$4,($D$5-D2764+1)/365,$D$6/365)),0)</f>
        <v>0</v>
      </c>
      <c r="S2764" s="28">
        <f>'Data &amp; Parameter'!$E$16*'Data &amp; Parameter'!$E$17*('Data &amp; Parameter'!$E$18+'Data &amp; Parameter'!$E$19)*'Data &amp; Parameter'!$E$20*'Data &amp; Parameter'!$E$37*R2764</f>
        <v>0</v>
      </c>
      <c r="T2764" s="28">
        <f t="shared" si="43"/>
        <v>0</v>
      </c>
    </row>
    <row r="2765" spans="1:20" ht="15.75" customHeight="1" x14ac:dyDescent="0.35">
      <c r="A2765">
        <v>2758</v>
      </c>
      <c r="B2765" s="76">
        <v>44240.565868055557</v>
      </c>
      <c r="C2765" s="1" t="s">
        <v>8727</v>
      </c>
      <c r="D2765" s="76">
        <v>44240.566620370373</v>
      </c>
      <c r="E2765" s="1" t="s">
        <v>8728</v>
      </c>
      <c r="F2765" s="1" t="s">
        <v>8729</v>
      </c>
      <c r="G2765" s="1" t="s">
        <v>123</v>
      </c>
      <c r="H2765" s="1" t="s">
        <v>124</v>
      </c>
      <c r="I2765" s="1" t="s">
        <v>125</v>
      </c>
      <c r="J2765" s="1" t="s">
        <v>7528</v>
      </c>
      <c r="K2765" s="1" t="s">
        <v>8674</v>
      </c>
      <c r="L2765">
        <f>ROUNDUP(IF(B2765&gt;$D$4,0,($D$4-B2765+1)/365),0)</f>
        <v>0</v>
      </c>
      <c r="M2765">
        <f>ROUNDUP(IF(B2765&gt;$D$5,0,($D$5-B2765+1)/365),0)</f>
        <v>0</v>
      </c>
      <c r="N2765" s="28">
        <f>IF(OR(L2765=1,M2765=1),IF(B2765+364&lt;=$D$5,(B2765+364-$D$4+1)/365,IF(B2765&gt;$D$4,($D$5-B2765+1)/365,$D$6/365)),0)</f>
        <v>0</v>
      </c>
      <c r="O2765" s="28">
        <f>'Data &amp; Parameter'!$E$16*'Data &amp; Parameter'!$E$17*('Data &amp; Parameter'!$E$18+'Data &amp; Parameter'!$E$19)*'Data &amp; Parameter'!$E$20*'Data &amp; Parameter'!$E$37*N2765</f>
        <v>0</v>
      </c>
      <c r="P2765">
        <f>ROUNDUP(IF(D2765&gt;$D$4,0,($D$4-D2765+1)/365),0)</f>
        <v>0</v>
      </c>
      <c r="Q2765">
        <f>ROUNDUP(IF(D2765&gt;$D$5,0,($D$5-D2765+1)/365),0)</f>
        <v>0</v>
      </c>
      <c r="R2765" s="28">
        <f>IF(OR(P2765=1,Q2765=1),IF(D2765+364&lt;=$D$5,(D2765+364-$D$4+1)/365,IF(D2765&gt;$D$4,($D$5-D2765+1)/365,$D$6/365)),0)</f>
        <v>0</v>
      </c>
      <c r="S2765" s="28">
        <f>'Data &amp; Parameter'!$E$16*'Data &amp; Parameter'!$E$17*('Data &amp; Parameter'!$E$18+'Data &amp; Parameter'!$E$19)*'Data &amp; Parameter'!$E$20*'Data &amp; Parameter'!$E$37*R2765</f>
        <v>0</v>
      </c>
      <c r="T2765" s="28">
        <f t="shared" si="43"/>
        <v>0</v>
      </c>
    </row>
    <row r="2766" spans="1:20" ht="15.75" customHeight="1" x14ac:dyDescent="0.35">
      <c r="A2766">
        <v>2759</v>
      </c>
      <c r="B2766" s="76">
        <v>44240.569652777776</v>
      </c>
      <c r="C2766" s="1" t="s">
        <v>8730</v>
      </c>
      <c r="D2766" s="76">
        <v>44240.570162037038</v>
      </c>
      <c r="E2766" s="1" t="s">
        <v>8731</v>
      </c>
      <c r="F2766" s="1" t="s">
        <v>8732</v>
      </c>
      <c r="G2766" s="1" t="s">
        <v>123</v>
      </c>
      <c r="H2766" s="1" t="s">
        <v>124</v>
      </c>
      <c r="I2766" s="1" t="s">
        <v>125</v>
      </c>
      <c r="J2766" s="1" t="s">
        <v>7528</v>
      </c>
      <c r="K2766" s="1" t="s">
        <v>8667</v>
      </c>
      <c r="L2766">
        <f>ROUNDUP(IF(B2766&gt;$D$4,0,($D$4-B2766+1)/365),0)</f>
        <v>0</v>
      </c>
      <c r="M2766">
        <f>ROUNDUP(IF(B2766&gt;$D$5,0,($D$5-B2766+1)/365),0)</f>
        <v>0</v>
      </c>
      <c r="N2766" s="28">
        <f>IF(OR(L2766=1,M2766=1),IF(B2766+364&lt;=$D$5,(B2766+364-$D$4+1)/365,IF(B2766&gt;$D$4,($D$5-B2766+1)/365,$D$6/365)),0)</f>
        <v>0</v>
      </c>
      <c r="O2766" s="28">
        <f>'Data &amp; Parameter'!$E$16*'Data &amp; Parameter'!$E$17*('Data &amp; Parameter'!$E$18+'Data &amp; Parameter'!$E$19)*'Data &amp; Parameter'!$E$20*'Data &amp; Parameter'!$E$37*N2766</f>
        <v>0</v>
      </c>
      <c r="P2766">
        <f>ROUNDUP(IF(D2766&gt;$D$4,0,($D$4-D2766+1)/365),0)</f>
        <v>0</v>
      </c>
      <c r="Q2766">
        <f>ROUNDUP(IF(D2766&gt;$D$5,0,($D$5-D2766+1)/365),0)</f>
        <v>0</v>
      </c>
      <c r="R2766" s="28">
        <f>IF(OR(P2766=1,Q2766=1),IF(D2766+364&lt;=$D$5,(D2766+364-$D$4+1)/365,IF(D2766&gt;$D$4,($D$5-D2766+1)/365,$D$6/365)),0)</f>
        <v>0</v>
      </c>
      <c r="S2766" s="28">
        <f>'Data &amp; Parameter'!$E$16*'Data &amp; Parameter'!$E$17*('Data &amp; Parameter'!$E$18+'Data &amp; Parameter'!$E$19)*'Data &amp; Parameter'!$E$20*'Data &amp; Parameter'!$E$37*R2766</f>
        <v>0</v>
      </c>
      <c r="T2766" s="28">
        <f t="shared" si="43"/>
        <v>0</v>
      </c>
    </row>
    <row r="2767" spans="1:20" ht="15.75" customHeight="1" x14ac:dyDescent="0.35">
      <c r="A2767">
        <v>2760</v>
      </c>
      <c r="B2767" s="76">
        <v>44240.573958333334</v>
      </c>
      <c r="C2767" s="1" t="s">
        <v>8733</v>
      </c>
      <c r="D2767" s="76">
        <v>44240.574479166666</v>
      </c>
      <c r="E2767" s="1" t="s">
        <v>8734</v>
      </c>
      <c r="F2767" s="1" t="s">
        <v>8735</v>
      </c>
      <c r="G2767" s="1" t="s">
        <v>123</v>
      </c>
      <c r="H2767" s="1" t="s">
        <v>124</v>
      </c>
      <c r="I2767" s="1" t="s">
        <v>125</v>
      </c>
      <c r="J2767" s="1" t="s">
        <v>7528</v>
      </c>
      <c r="K2767" s="1" t="s">
        <v>8667</v>
      </c>
      <c r="L2767">
        <f>ROUNDUP(IF(B2767&gt;$D$4,0,($D$4-B2767+1)/365),0)</f>
        <v>0</v>
      </c>
      <c r="M2767">
        <f>ROUNDUP(IF(B2767&gt;$D$5,0,($D$5-B2767+1)/365),0)</f>
        <v>0</v>
      </c>
      <c r="N2767" s="28">
        <f>IF(OR(L2767=1,M2767=1),IF(B2767+364&lt;=$D$5,(B2767+364-$D$4+1)/365,IF(B2767&gt;$D$4,($D$5-B2767+1)/365,$D$6/365)),0)</f>
        <v>0</v>
      </c>
      <c r="O2767" s="28">
        <f>'Data &amp; Parameter'!$E$16*'Data &amp; Parameter'!$E$17*('Data &amp; Parameter'!$E$18+'Data &amp; Parameter'!$E$19)*'Data &amp; Parameter'!$E$20*'Data &amp; Parameter'!$E$37*N2767</f>
        <v>0</v>
      </c>
      <c r="P2767">
        <f>ROUNDUP(IF(D2767&gt;$D$4,0,($D$4-D2767+1)/365),0)</f>
        <v>0</v>
      </c>
      <c r="Q2767">
        <f>ROUNDUP(IF(D2767&gt;$D$5,0,($D$5-D2767+1)/365),0)</f>
        <v>0</v>
      </c>
      <c r="R2767" s="28">
        <f>IF(OR(P2767=1,Q2767=1),IF(D2767+364&lt;=$D$5,(D2767+364-$D$4+1)/365,IF(D2767&gt;$D$4,($D$5-D2767+1)/365,$D$6/365)),0)</f>
        <v>0</v>
      </c>
      <c r="S2767" s="28">
        <f>'Data &amp; Parameter'!$E$16*'Data &amp; Parameter'!$E$17*('Data &amp; Parameter'!$E$18+'Data &amp; Parameter'!$E$19)*'Data &amp; Parameter'!$E$20*'Data &amp; Parameter'!$E$37*R2767</f>
        <v>0</v>
      </c>
      <c r="T2767" s="28">
        <f t="shared" si="43"/>
        <v>0</v>
      </c>
    </row>
    <row r="2768" spans="1:20" ht="15.75" customHeight="1" x14ac:dyDescent="0.35">
      <c r="A2768">
        <v>2761</v>
      </c>
      <c r="B2768" s="76">
        <v>44240.578101851846</v>
      </c>
      <c r="C2768" s="1" t="s">
        <v>8736</v>
      </c>
      <c r="D2768" s="76">
        <v>44240.578622685185</v>
      </c>
      <c r="E2768" s="1" t="s">
        <v>8737</v>
      </c>
      <c r="F2768" s="1" t="s">
        <v>8738</v>
      </c>
      <c r="G2768" s="1" t="s">
        <v>123</v>
      </c>
      <c r="H2768" s="1" t="s">
        <v>124</v>
      </c>
      <c r="I2768" s="1" t="s">
        <v>125</v>
      </c>
      <c r="J2768" s="1" t="s">
        <v>7528</v>
      </c>
      <c r="K2768" s="1" t="s">
        <v>8667</v>
      </c>
      <c r="L2768">
        <f>ROUNDUP(IF(B2768&gt;$D$4,0,($D$4-B2768+1)/365),0)</f>
        <v>0</v>
      </c>
      <c r="M2768">
        <f>ROUNDUP(IF(B2768&gt;$D$5,0,($D$5-B2768+1)/365),0)</f>
        <v>0</v>
      </c>
      <c r="N2768" s="28">
        <f>IF(OR(L2768=1,M2768=1),IF(B2768+364&lt;=$D$5,(B2768+364-$D$4+1)/365,IF(B2768&gt;$D$4,($D$5-B2768+1)/365,$D$6/365)),0)</f>
        <v>0</v>
      </c>
      <c r="O2768" s="28">
        <f>'Data &amp; Parameter'!$E$16*'Data &amp; Parameter'!$E$17*('Data &amp; Parameter'!$E$18+'Data &amp; Parameter'!$E$19)*'Data &amp; Parameter'!$E$20*'Data &amp; Parameter'!$E$37*N2768</f>
        <v>0</v>
      </c>
      <c r="P2768">
        <f>ROUNDUP(IF(D2768&gt;$D$4,0,($D$4-D2768+1)/365),0)</f>
        <v>0</v>
      </c>
      <c r="Q2768">
        <f>ROUNDUP(IF(D2768&gt;$D$5,0,($D$5-D2768+1)/365),0)</f>
        <v>0</v>
      </c>
      <c r="R2768" s="28">
        <f>IF(OR(P2768=1,Q2768=1),IF(D2768+364&lt;=$D$5,(D2768+364-$D$4+1)/365,IF(D2768&gt;$D$4,($D$5-D2768+1)/365,$D$6/365)),0)</f>
        <v>0</v>
      </c>
      <c r="S2768" s="28">
        <f>'Data &amp; Parameter'!$E$16*'Data &amp; Parameter'!$E$17*('Data &amp; Parameter'!$E$18+'Data &amp; Parameter'!$E$19)*'Data &amp; Parameter'!$E$20*'Data &amp; Parameter'!$E$37*R2768</f>
        <v>0</v>
      </c>
      <c r="T2768" s="28">
        <f t="shared" si="43"/>
        <v>0</v>
      </c>
    </row>
    <row r="2769" spans="1:20" ht="15.75" customHeight="1" x14ac:dyDescent="0.35">
      <c r="A2769">
        <v>2762</v>
      </c>
      <c r="B2769" s="76">
        <v>44240.581585648149</v>
      </c>
      <c r="C2769" s="1" t="s">
        <v>8739</v>
      </c>
      <c r="D2769" s="76">
        <v>44240.582083333335</v>
      </c>
      <c r="E2769" s="1" t="s">
        <v>8740</v>
      </c>
      <c r="F2769" s="1" t="s">
        <v>8741</v>
      </c>
      <c r="G2769" s="1" t="s">
        <v>123</v>
      </c>
      <c r="H2769" s="1" t="s">
        <v>124</v>
      </c>
      <c r="I2769" s="1" t="s">
        <v>125</v>
      </c>
      <c r="J2769" s="1" t="s">
        <v>7528</v>
      </c>
      <c r="K2769" s="1" t="s">
        <v>8667</v>
      </c>
      <c r="L2769">
        <f>ROUNDUP(IF(B2769&gt;$D$4,0,($D$4-B2769+1)/365),0)</f>
        <v>0</v>
      </c>
      <c r="M2769">
        <f>ROUNDUP(IF(B2769&gt;$D$5,0,($D$5-B2769+1)/365),0)</f>
        <v>0</v>
      </c>
      <c r="N2769" s="28">
        <f>IF(OR(L2769=1,M2769=1),IF(B2769+364&lt;=$D$5,(B2769+364-$D$4+1)/365,IF(B2769&gt;$D$4,($D$5-B2769+1)/365,$D$6/365)),0)</f>
        <v>0</v>
      </c>
      <c r="O2769" s="28">
        <f>'Data &amp; Parameter'!$E$16*'Data &amp; Parameter'!$E$17*('Data &amp; Parameter'!$E$18+'Data &amp; Parameter'!$E$19)*'Data &amp; Parameter'!$E$20*'Data &amp; Parameter'!$E$37*N2769</f>
        <v>0</v>
      </c>
      <c r="P2769">
        <f>ROUNDUP(IF(D2769&gt;$D$4,0,($D$4-D2769+1)/365),0)</f>
        <v>0</v>
      </c>
      <c r="Q2769">
        <f>ROUNDUP(IF(D2769&gt;$D$5,0,($D$5-D2769+1)/365),0)</f>
        <v>0</v>
      </c>
      <c r="R2769" s="28">
        <f>IF(OR(P2769=1,Q2769=1),IF(D2769+364&lt;=$D$5,(D2769+364-$D$4+1)/365,IF(D2769&gt;$D$4,($D$5-D2769+1)/365,$D$6/365)),0)</f>
        <v>0</v>
      </c>
      <c r="S2769" s="28">
        <f>'Data &amp; Parameter'!$E$16*'Data &amp; Parameter'!$E$17*('Data &amp; Parameter'!$E$18+'Data &amp; Parameter'!$E$19)*'Data &amp; Parameter'!$E$20*'Data &amp; Parameter'!$E$37*R2769</f>
        <v>0</v>
      </c>
      <c r="T2769" s="28">
        <f t="shared" si="43"/>
        <v>0</v>
      </c>
    </row>
    <row r="2770" spans="1:20" ht="15.75" customHeight="1" x14ac:dyDescent="0.35">
      <c r="A2770">
        <v>2763</v>
      </c>
      <c r="B2770" s="76">
        <v>44240.581782407404</v>
      </c>
      <c r="C2770" s="1" t="s">
        <v>8742</v>
      </c>
      <c r="D2770" s="76">
        <v>44240.582361111112</v>
      </c>
      <c r="E2770" s="1" t="s">
        <v>8743</v>
      </c>
      <c r="F2770" s="1" t="s">
        <v>8744</v>
      </c>
      <c r="G2770" s="1" t="s">
        <v>123</v>
      </c>
      <c r="H2770" s="1" t="s">
        <v>124</v>
      </c>
      <c r="I2770" s="1" t="s">
        <v>125</v>
      </c>
      <c r="J2770" s="1" t="s">
        <v>7528</v>
      </c>
      <c r="K2770" s="1" t="s">
        <v>8667</v>
      </c>
      <c r="L2770">
        <f>ROUNDUP(IF(B2770&gt;$D$4,0,($D$4-B2770+1)/365),0)</f>
        <v>0</v>
      </c>
      <c r="M2770">
        <f>ROUNDUP(IF(B2770&gt;$D$5,0,($D$5-B2770+1)/365),0)</f>
        <v>0</v>
      </c>
      <c r="N2770" s="28">
        <f>IF(OR(L2770=1,M2770=1),IF(B2770+364&lt;=$D$5,(B2770+364-$D$4+1)/365,IF(B2770&gt;$D$4,($D$5-B2770+1)/365,$D$6/365)),0)</f>
        <v>0</v>
      </c>
      <c r="O2770" s="28">
        <f>'Data &amp; Parameter'!$E$16*'Data &amp; Parameter'!$E$17*('Data &amp; Parameter'!$E$18+'Data &amp; Parameter'!$E$19)*'Data &amp; Parameter'!$E$20*'Data &amp; Parameter'!$E$37*N2770</f>
        <v>0</v>
      </c>
      <c r="P2770">
        <f>ROUNDUP(IF(D2770&gt;$D$4,0,($D$4-D2770+1)/365),0)</f>
        <v>0</v>
      </c>
      <c r="Q2770">
        <f>ROUNDUP(IF(D2770&gt;$D$5,0,($D$5-D2770+1)/365),0)</f>
        <v>0</v>
      </c>
      <c r="R2770" s="28">
        <f>IF(OR(P2770=1,Q2770=1),IF(D2770+364&lt;=$D$5,(D2770+364-$D$4+1)/365,IF(D2770&gt;$D$4,($D$5-D2770+1)/365,$D$6/365)),0)</f>
        <v>0</v>
      </c>
      <c r="S2770" s="28">
        <f>'Data &amp; Parameter'!$E$16*'Data &amp; Parameter'!$E$17*('Data &amp; Parameter'!$E$18+'Data &amp; Parameter'!$E$19)*'Data &amp; Parameter'!$E$20*'Data &amp; Parameter'!$E$37*R2770</f>
        <v>0</v>
      </c>
      <c r="T2770" s="28">
        <f t="shared" si="43"/>
        <v>0</v>
      </c>
    </row>
    <row r="2771" spans="1:20" ht="15.75" customHeight="1" x14ac:dyDescent="0.35">
      <c r="A2771">
        <v>2764</v>
      </c>
      <c r="B2771" s="76">
        <v>44240.585266203707</v>
      </c>
      <c r="C2771" s="1" t="s">
        <v>8745</v>
      </c>
      <c r="D2771" s="76">
        <v>44240.586111111115</v>
      </c>
      <c r="E2771" s="1" t="s">
        <v>8746</v>
      </c>
      <c r="F2771" s="1" t="s">
        <v>8747</v>
      </c>
      <c r="G2771" s="1" t="s">
        <v>123</v>
      </c>
      <c r="H2771" s="1" t="s">
        <v>124</v>
      </c>
      <c r="I2771" s="1" t="s">
        <v>125</v>
      </c>
      <c r="J2771" s="1" t="s">
        <v>7528</v>
      </c>
      <c r="K2771" s="1" t="s">
        <v>8667</v>
      </c>
      <c r="L2771">
        <f>ROUNDUP(IF(B2771&gt;$D$4,0,($D$4-B2771+1)/365),0)</f>
        <v>0</v>
      </c>
      <c r="M2771">
        <f>ROUNDUP(IF(B2771&gt;$D$5,0,($D$5-B2771+1)/365),0)</f>
        <v>0</v>
      </c>
      <c r="N2771" s="28">
        <f>IF(OR(L2771=1,M2771=1),IF(B2771+364&lt;=$D$5,(B2771+364-$D$4+1)/365,IF(B2771&gt;$D$4,($D$5-B2771+1)/365,$D$6/365)),0)</f>
        <v>0</v>
      </c>
      <c r="O2771" s="28">
        <f>'Data &amp; Parameter'!$E$16*'Data &amp; Parameter'!$E$17*('Data &amp; Parameter'!$E$18+'Data &amp; Parameter'!$E$19)*'Data &amp; Parameter'!$E$20*'Data &amp; Parameter'!$E$37*N2771</f>
        <v>0</v>
      </c>
      <c r="P2771">
        <f>ROUNDUP(IF(D2771&gt;$D$4,0,($D$4-D2771+1)/365),0)</f>
        <v>0</v>
      </c>
      <c r="Q2771">
        <f>ROUNDUP(IF(D2771&gt;$D$5,0,($D$5-D2771+1)/365),0)</f>
        <v>0</v>
      </c>
      <c r="R2771" s="28">
        <f>IF(OR(P2771=1,Q2771=1),IF(D2771+364&lt;=$D$5,(D2771+364-$D$4+1)/365,IF(D2771&gt;$D$4,($D$5-D2771+1)/365,$D$6/365)),0)</f>
        <v>0</v>
      </c>
      <c r="S2771" s="28">
        <f>'Data &amp; Parameter'!$E$16*'Data &amp; Parameter'!$E$17*('Data &amp; Parameter'!$E$18+'Data &amp; Parameter'!$E$19)*'Data &amp; Parameter'!$E$20*'Data &amp; Parameter'!$E$37*R2771</f>
        <v>0</v>
      </c>
      <c r="T2771" s="28">
        <f t="shared" si="43"/>
        <v>0</v>
      </c>
    </row>
    <row r="2772" spans="1:20" ht="15.75" customHeight="1" x14ac:dyDescent="0.35">
      <c r="A2772">
        <v>2765</v>
      </c>
      <c r="B2772" s="76">
        <v>44240.585844907408</v>
      </c>
      <c r="C2772" s="1" t="s">
        <v>8748</v>
      </c>
      <c r="D2772" s="76">
        <v>44240.586261574077</v>
      </c>
      <c r="E2772" s="1" t="s">
        <v>8749</v>
      </c>
      <c r="F2772" s="1" t="s">
        <v>8750</v>
      </c>
      <c r="G2772" s="1" t="s">
        <v>123</v>
      </c>
      <c r="H2772" s="1" t="s">
        <v>124</v>
      </c>
      <c r="I2772" s="1" t="s">
        <v>125</v>
      </c>
      <c r="J2772" s="1" t="s">
        <v>7528</v>
      </c>
      <c r="K2772" s="1" t="s">
        <v>8667</v>
      </c>
      <c r="L2772">
        <f>ROUNDUP(IF(B2772&gt;$D$4,0,($D$4-B2772+1)/365),0)</f>
        <v>0</v>
      </c>
      <c r="M2772">
        <f>ROUNDUP(IF(B2772&gt;$D$5,0,($D$5-B2772+1)/365),0)</f>
        <v>0</v>
      </c>
      <c r="N2772" s="28">
        <f>IF(OR(L2772=1,M2772=1),IF(B2772+364&lt;=$D$5,(B2772+364-$D$4+1)/365,IF(B2772&gt;$D$4,($D$5-B2772+1)/365,$D$6/365)),0)</f>
        <v>0</v>
      </c>
      <c r="O2772" s="28">
        <f>'Data &amp; Parameter'!$E$16*'Data &amp; Parameter'!$E$17*('Data &amp; Parameter'!$E$18+'Data &amp; Parameter'!$E$19)*'Data &amp; Parameter'!$E$20*'Data &amp; Parameter'!$E$37*N2772</f>
        <v>0</v>
      </c>
      <c r="P2772">
        <f>ROUNDUP(IF(D2772&gt;$D$4,0,($D$4-D2772+1)/365),0)</f>
        <v>0</v>
      </c>
      <c r="Q2772">
        <f>ROUNDUP(IF(D2772&gt;$D$5,0,($D$5-D2772+1)/365),0)</f>
        <v>0</v>
      </c>
      <c r="R2772" s="28">
        <f>IF(OR(P2772=1,Q2772=1),IF(D2772+364&lt;=$D$5,(D2772+364-$D$4+1)/365,IF(D2772&gt;$D$4,($D$5-D2772+1)/365,$D$6/365)),0)</f>
        <v>0</v>
      </c>
      <c r="S2772" s="28">
        <f>'Data &amp; Parameter'!$E$16*'Data &amp; Parameter'!$E$17*('Data &amp; Parameter'!$E$18+'Data &amp; Parameter'!$E$19)*'Data &amp; Parameter'!$E$20*'Data &amp; Parameter'!$E$37*R2772</f>
        <v>0</v>
      </c>
      <c r="T2772" s="28">
        <f t="shared" si="43"/>
        <v>0</v>
      </c>
    </row>
    <row r="2773" spans="1:20" ht="15.75" customHeight="1" x14ac:dyDescent="0.35">
      <c r="A2773">
        <v>2766</v>
      </c>
      <c r="B2773" s="76">
        <v>44240.588229166664</v>
      </c>
      <c r="C2773" s="1" t="s">
        <v>8751</v>
      </c>
      <c r="D2773" s="76">
        <v>44240.590335648143</v>
      </c>
      <c r="E2773" s="1" t="s">
        <v>8752</v>
      </c>
      <c r="F2773" s="1" t="s">
        <v>8753</v>
      </c>
      <c r="G2773" s="1" t="s">
        <v>123</v>
      </c>
      <c r="H2773" s="1" t="s">
        <v>124</v>
      </c>
      <c r="I2773" s="1" t="s">
        <v>125</v>
      </c>
      <c r="J2773" s="1" t="s">
        <v>7528</v>
      </c>
      <c r="K2773" s="1" t="s">
        <v>8667</v>
      </c>
      <c r="L2773">
        <f>ROUNDUP(IF(B2773&gt;$D$4,0,($D$4-B2773+1)/365),0)</f>
        <v>0</v>
      </c>
      <c r="M2773">
        <f>ROUNDUP(IF(B2773&gt;$D$5,0,($D$5-B2773+1)/365),0)</f>
        <v>0</v>
      </c>
      <c r="N2773" s="28">
        <f>IF(OR(L2773=1,M2773=1),IF(B2773+364&lt;=$D$5,(B2773+364-$D$4+1)/365,IF(B2773&gt;$D$4,($D$5-B2773+1)/365,$D$6/365)),0)</f>
        <v>0</v>
      </c>
      <c r="O2773" s="28">
        <f>'Data &amp; Parameter'!$E$16*'Data &amp; Parameter'!$E$17*('Data &amp; Parameter'!$E$18+'Data &amp; Parameter'!$E$19)*'Data &amp; Parameter'!$E$20*'Data &amp; Parameter'!$E$37*N2773</f>
        <v>0</v>
      </c>
      <c r="P2773">
        <f>ROUNDUP(IF(D2773&gt;$D$4,0,($D$4-D2773+1)/365),0)</f>
        <v>0</v>
      </c>
      <c r="Q2773">
        <f>ROUNDUP(IF(D2773&gt;$D$5,0,($D$5-D2773+1)/365),0)</f>
        <v>0</v>
      </c>
      <c r="R2773" s="28">
        <f>IF(OR(P2773=1,Q2773=1),IF(D2773+364&lt;=$D$5,(D2773+364-$D$4+1)/365,IF(D2773&gt;$D$4,($D$5-D2773+1)/365,$D$6/365)),0)</f>
        <v>0</v>
      </c>
      <c r="S2773" s="28">
        <f>'Data &amp; Parameter'!$E$16*'Data &amp; Parameter'!$E$17*('Data &amp; Parameter'!$E$18+'Data &amp; Parameter'!$E$19)*'Data &amp; Parameter'!$E$20*'Data &amp; Parameter'!$E$37*R2773</f>
        <v>0</v>
      </c>
      <c r="T2773" s="28">
        <f t="shared" si="43"/>
        <v>0</v>
      </c>
    </row>
    <row r="2774" spans="1:20" ht="15.75" customHeight="1" x14ac:dyDescent="0.35">
      <c r="A2774">
        <v>2767</v>
      </c>
      <c r="B2774" s="76">
        <v>44240.590289351851</v>
      </c>
      <c r="C2774" s="1" t="s">
        <v>8754</v>
      </c>
      <c r="D2774" s="76">
        <v>44240.590648148151</v>
      </c>
      <c r="E2774" s="1" t="s">
        <v>8755</v>
      </c>
      <c r="F2774" s="1" t="s">
        <v>8756</v>
      </c>
      <c r="G2774" s="1" t="s">
        <v>123</v>
      </c>
      <c r="H2774" s="1" t="s">
        <v>124</v>
      </c>
      <c r="I2774" s="1" t="s">
        <v>125</v>
      </c>
      <c r="J2774" s="1" t="s">
        <v>7528</v>
      </c>
      <c r="K2774" s="1" t="s">
        <v>8667</v>
      </c>
      <c r="L2774">
        <f>ROUNDUP(IF(B2774&gt;$D$4,0,($D$4-B2774+1)/365),0)</f>
        <v>0</v>
      </c>
      <c r="M2774">
        <f>ROUNDUP(IF(B2774&gt;$D$5,0,($D$5-B2774+1)/365),0)</f>
        <v>0</v>
      </c>
      <c r="N2774" s="28">
        <f>IF(OR(L2774=1,M2774=1),IF(B2774+364&lt;=$D$5,(B2774+364-$D$4+1)/365,IF(B2774&gt;$D$4,($D$5-B2774+1)/365,$D$6/365)),0)</f>
        <v>0</v>
      </c>
      <c r="O2774" s="28">
        <f>'Data &amp; Parameter'!$E$16*'Data &amp; Parameter'!$E$17*('Data &amp; Parameter'!$E$18+'Data &amp; Parameter'!$E$19)*'Data &amp; Parameter'!$E$20*'Data &amp; Parameter'!$E$37*N2774</f>
        <v>0</v>
      </c>
      <c r="P2774">
        <f>ROUNDUP(IF(D2774&gt;$D$4,0,($D$4-D2774+1)/365),0)</f>
        <v>0</v>
      </c>
      <c r="Q2774">
        <f>ROUNDUP(IF(D2774&gt;$D$5,0,($D$5-D2774+1)/365),0)</f>
        <v>0</v>
      </c>
      <c r="R2774" s="28">
        <f>IF(OR(P2774=1,Q2774=1),IF(D2774+364&lt;=$D$5,(D2774+364-$D$4+1)/365,IF(D2774&gt;$D$4,($D$5-D2774+1)/365,$D$6/365)),0)</f>
        <v>0</v>
      </c>
      <c r="S2774" s="28">
        <f>'Data &amp; Parameter'!$E$16*'Data &amp; Parameter'!$E$17*('Data &amp; Parameter'!$E$18+'Data &amp; Parameter'!$E$19)*'Data &amp; Parameter'!$E$20*'Data &amp; Parameter'!$E$37*R2774</f>
        <v>0</v>
      </c>
      <c r="T2774" s="28">
        <f t="shared" si="43"/>
        <v>0</v>
      </c>
    </row>
    <row r="2775" spans="1:20" ht="15.75" customHeight="1" x14ac:dyDescent="0.35">
      <c r="A2775">
        <v>2768</v>
      </c>
      <c r="B2775" s="76">
        <v>44240.592731481476</v>
      </c>
      <c r="C2775" s="1" t="s">
        <v>8757</v>
      </c>
      <c r="D2775" s="76">
        <v>44240.593506944446</v>
      </c>
      <c r="E2775" s="1" t="s">
        <v>8758</v>
      </c>
      <c r="F2775" s="1" t="s">
        <v>8759</v>
      </c>
      <c r="G2775" s="1" t="s">
        <v>123</v>
      </c>
      <c r="H2775" s="1" t="s">
        <v>124</v>
      </c>
      <c r="I2775" s="1" t="s">
        <v>125</v>
      </c>
      <c r="J2775" s="1" t="s">
        <v>7528</v>
      </c>
      <c r="K2775" s="1" t="s">
        <v>8667</v>
      </c>
      <c r="L2775">
        <f>ROUNDUP(IF(B2775&gt;$D$4,0,($D$4-B2775+1)/365),0)</f>
        <v>0</v>
      </c>
      <c r="M2775">
        <f>ROUNDUP(IF(B2775&gt;$D$5,0,($D$5-B2775+1)/365),0)</f>
        <v>0</v>
      </c>
      <c r="N2775" s="28">
        <f>IF(OR(L2775=1,M2775=1),IF(B2775+364&lt;=$D$5,(B2775+364-$D$4+1)/365,IF(B2775&gt;$D$4,($D$5-B2775+1)/365,$D$6/365)),0)</f>
        <v>0</v>
      </c>
      <c r="O2775" s="28">
        <f>'Data &amp; Parameter'!$E$16*'Data &amp; Parameter'!$E$17*('Data &amp; Parameter'!$E$18+'Data &amp; Parameter'!$E$19)*'Data &amp; Parameter'!$E$20*'Data &amp; Parameter'!$E$37*N2775</f>
        <v>0</v>
      </c>
      <c r="P2775">
        <f>ROUNDUP(IF(D2775&gt;$D$4,0,($D$4-D2775+1)/365),0)</f>
        <v>0</v>
      </c>
      <c r="Q2775">
        <f>ROUNDUP(IF(D2775&gt;$D$5,0,($D$5-D2775+1)/365),0)</f>
        <v>0</v>
      </c>
      <c r="R2775" s="28">
        <f>IF(OR(P2775=1,Q2775=1),IF(D2775+364&lt;=$D$5,(D2775+364-$D$4+1)/365,IF(D2775&gt;$D$4,($D$5-D2775+1)/365,$D$6/365)),0)</f>
        <v>0</v>
      </c>
      <c r="S2775" s="28">
        <f>'Data &amp; Parameter'!$E$16*'Data &amp; Parameter'!$E$17*('Data &amp; Parameter'!$E$18+'Data &amp; Parameter'!$E$19)*'Data &amp; Parameter'!$E$20*'Data &amp; Parameter'!$E$37*R2775</f>
        <v>0</v>
      </c>
      <c r="T2775" s="28">
        <f t="shared" si="43"/>
        <v>0</v>
      </c>
    </row>
    <row r="2776" spans="1:20" ht="15.75" customHeight="1" x14ac:dyDescent="0.35">
      <c r="A2776">
        <v>2769</v>
      </c>
      <c r="B2776" s="76">
        <v>44240.593124999999</v>
      </c>
      <c r="C2776" s="1" t="s">
        <v>8760</v>
      </c>
      <c r="D2776" s="76">
        <v>44240.594502314816</v>
      </c>
      <c r="E2776" s="1" t="s">
        <v>8761</v>
      </c>
      <c r="F2776" s="1" t="s">
        <v>8762</v>
      </c>
      <c r="G2776" s="1" t="s">
        <v>123</v>
      </c>
      <c r="H2776" s="1" t="s">
        <v>124</v>
      </c>
      <c r="I2776" s="1" t="s">
        <v>125</v>
      </c>
      <c r="J2776" s="1" t="s">
        <v>7528</v>
      </c>
      <c r="K2776" s="1" t="s">
        <v>8626</v>
      </c>
      <c r="L2776">
        <f>ROUNDUP(IF(B2776&gt;$D$4,0,($D$4-B2776+1)/365),0)</f>
        <v>0</v>
      </c>
      <c r="M2776">
        <f>ROUNDUP(IF(B2776&gt;$D$5,0,($D$5-B2776+1)/365),0)</f>
        <v>0</v>
      </c>
      <c r="N2776" s="28">
        <f>IF(OR(L2776=1,M2776=1),IF(B2776+364&lt;=$D$5,(B2776+364-$D$4+1)/365,IF(B2776&gt;$D$4,($D$5-B2776+1)/365,$D$6/365)),0)</f>
        <v>0</v>
      </c>
      <c r="O2776" s="28">
        <f>'Data &amp; Parameter'!$E$16*'Data &amp; Parameter'!$E$17*('Data &amp; Parameter'!$E$18+'Data &amp; Parameter'!$E$19)*'Data &amp; Parameter'!$E$20*'Data &amp; Parameter'!$E$37*N2776</f>
        <v>0</v>
      </c>
      <c r="P2776">
        <f>ROUNDUP(IF(D2776&gt;$D$4,0,($D$4-D2776+1)/365),0)</f>
        <v>0</v>
      </c>
      <c r="Q2776">
        <f>ROUNDUP(IF(D2776&gt;$D$5,0,($D$5-D2776+1)/365),0)</f>
        <v>0</v>
      </c>
      <c r="R2776" s="28">
        <f>IF(OR(P2776=1,Q2776=1),IF(D2776+364&lt;=$D$5,(D2776+364-$D$4+1)/365,IF(D2776&gt;$D$4,($D$5-D2776+1)/365,$D$6/365)),0)</f>
        <v>0</v>
      </c>
      <c r="S2776" s="28">
        <f>'Data &amp; Parameter'!$E$16*'Data &amp; Parameter'!$E$17*('Data &amp; Parameter'!$E$18+'Data &amp; Parameter'!$E$19)*'Data &amp; Parameter'!$E$20*'Data &amp; Parameter'!$E$37*R2776</f>
        <v>0</v>
      </c>
      <c r="T2776" s="28">
        <f t="shared" si="43"/>
        <v>0</v>
      </c>
    </row>
    <row r="2777" spans="1:20" ht="15.75" customHeight="1" x14ac:dyDescent="0.35">
      <c r="A2777">
        <v>2770</v>
      </c>
      <c r="B2777" s="76">
        <v>44240.595347222217</v>
      </c>
      <c r="C2777" s="1" t="s">
        <v>8763</v>
      </c>
      <c r="D2777" s="76">
        <v>44240.596099537041</v>
      </c>
      <c r="E2777" s="1" t="s">
        <v>8764</v>
      </c>
      <c r="F2777" s="1" t="s">
        <v>8765</v>
      </c>
      <c r="G2777" s="1" t="s">
        <v>123</v>
      </c>
      <c r="H2777" s="1" t="s">
        <v>124</v>
      </c>
      <c r="I2777" s="1" t="s">
        <v>125</v>
      </c>
      <c r="J2777" s="1" t="s">
        <v>7528</v>
      </c>
      <c r="K2777" s="1" t="s">
        <v>8667</v>
      </c>
      <c r="L2777">
        <f>ROUNDUP(IF(B2777&gt;$D$4,0,($D$4-B2777+1)/365),0)</f>
        <v>0</v>
      </c>
      <c r="M2777">
        <f>ROUNDUP(IF(B2777&gt;$D$5,0,($D$5-B2777+1)/365),0)</f>
        <v>0</v>
      </c>
      <c r="N2777" s="28">
        <f>IF(OR(L2777=1,M2777=1),IF(B2777+364&lt;=$D$5,(B2777+364-$D$4+1)/365,IF(B2777&gt;$D$4,($D$5-B2777+1)/365,$D$6/365)),0)</f>
        <v>0</v>
      </c>
      <c r="O2777" s="28">
        <f>'Data &amp; Parameter'!$E$16*'Data &amp; Parameter'!$E$17*('Data &amp; Parameter'!$E$18+'Data &amp; Parameter'!$E$19)*'Data &amp; Parameter'!$E$20*'Data &amp; Parameter'!$E$37*N2777</f>
        <v>0</v>
      </c>
      <c r="P2777">
        <f>ROUNDUP(IF(D2777&gt;$D$4,0,($D$4-D2777+1)/365),0)</f>
        <v>0</v>
      </c>
      <c r="Q2777">
        <f>ROUNDUP(IF(D2777&gt;$D$5,0,($D$5-D2777+1)/365),0)</f>
        <v>0</v>
      </c>
      <c r="R2777" s="28">
        <f>IF(OR(P2777=1,Q2777=1),IF(D2777+364&lt;=$D$5,(D2777+364-$D$4+1)/365,IF(D2777&gt;$D$4,($D$5-D2777+1)/365,$D$6/365)),0)</f>
        <v>0</v>
      </c>
      <c r="S2777" s="28">
        <f>'Data &amp; Parameter'!$E$16*'Data &amp; Parameter'!$E$17*('Data &amp; Parameter'!$E$18+'Data &amp; Parameter'!$E$19)*'Data &amp; Parameter'!$E$20*'Data &amp; Parameter'!$E$37*R2777</f>
        <v>0</v>
      </c>
      <c r="T2777" s="28">
        <f t="shared" si="43"/>
        <v>0</v>
      </c>
    </row>
    <row r="2778" spans="1:20" ht="15.75" customHeight="1" x14ac:dyDescent="0.35">
      <c r="A2778">
        <v>2771</v>
      </c>
      <c r="B2778" s="76">
        <v>44240.596990740742</v>
      </c>
      <c r="C2778" s="1" t="s">
        <v>8766</v>
      </c>
      <c r="D2778" s="76">
        <v>44240.597800925927</v>
      </c>
      <c r="E2778" s="1" t="s">
        <v>8767</v>
      </c>
      <c r="F2778" s="1" t="s">
        <v>8768</v>
      </c>
      <c r="G2778" s="1" t="s">
        <v>123</v>
      </c>
      <c r="H2778" s="1" t="s">
        <v>124</v>
      </c>
      <c r="I2778" s="1" t="s">
        <v>125</v>
      </c>
      <c r="J2778" s="1" t="s">
        <v>7528</v>
      </c>
      <c r="K2778" s="1" t="s">
        <v>8674</v>
      </c>
      <c r="L2778">
        <f>ROUNDUP(IF(B2778&gt;$D$4,0,($D$4-B2778+1)/365),0)</f>
        <v>0</v>
      </c>
      <c r="M2778">
        <f>ROUNDUP(IF(B2778&gt;$D$5,0,($D$5-B2778+1)/365),0)</f>
        <v>0</v>
      </c>
      <c r="N2778" s="28">
        <f>IF(OR(L2778=1,M2778=1),IF(B2778+364&lt;=$D$5,(B2778+364-$D$4+1)/365,IF(B2778&gt;$D$4,($D$5-B2778+1)/365,$D$6/365)),0)</f>
        <v>0</v>
      </c>
      <c r="O2778" s="28">
        <f>'Data &amp; Parameter'!$E$16*'Data &amp; Parameter'!$E$17*('Data &amp; Parameter'!$E$18+'Data &amp; Parameter'!$E$19)*'Data &amp; Parameter'!$E$20*'Data &amp; Parameter'!$E$37*N2778</f>
        <v>0</v>
      </c>
      <c r="P2778">
        <f>ROUNDUP(IF(D2778&gt;$D$4,0,($D$4-D2778+1)/365),0)</f>
        <v>0</v>
      </c>
      <c r="Q2778">
        <f>ROUNDUP(IF(D2778&gt;$D$5,0,($D$5-D2778+1)/365),0)</f>
        <v>0</v>
      </c>
      <c r="R2778" s="28">
        <f>IF(OR(P2778=1,Q2778=1),IF(D2778+364&lt;=$D$5,(D2778+364-$D$4+1)/365,IF(D2778&gt;$D$4,($D$5-D2778+1)/365,$D$6/365)),0)</f>
        <v>0</v>
      </c>
      <c r="S2778" s="28">
        <f>'Data &amp; Parameter'!$E$16*'Data &amp; Parameter'!$E$17*('Data &amp; Parameter'!$E$18+'Data &amp; Parameter'!$E$19)*'Data &amp; Parameter'!$E$20*'Data &amp; Parameter'!$E$37*R2778</f>
        <v>0</v>
      </c>
      <c r="T2778" s="28">
        <f t="shared" si="43"/>
        <v>0</v>
      </c>
    </row>
    <row r="2779" spans="1:20" ht="15.75" customHeight="1" x14ac:dyDescent="0.35">
      <c r="A2779">
        <v>2772</v>
      </c>
      <c r="B2779" s="76">
        <v>44240.598321759258</v>
      </c>
      <c r="C2779" s="1" t="s">
        <v>8769</v>
      </c>
      <c r="D2779" s="76">
        <v>44240.59888888889</v>
      </c>
      <c r="E2779" s="1" t="s">
        <v>8770</v>
      </c>
      <c r="F2779" s="1" t="s">
        <v>8771</v>
      </c>
      <c r="G2779" s="1" t="s">
        <v>123</v>
      </c>
      <c r="H2779" s="1" t="s">
        <v>124</v>
      </c>
      <c r="I2779" s="1" t="s">
        <v>125</v>
      </c>
      <c r="J2779" s="1" t="s">
        <v>7528</v>
      </c>
      <c r="K2779" s="1" t="s">
        <v>8674</v>
      </c>
      <c r="L2779">
        <f>ROUNDUP(IF(B2779&gt;$D$4,0,($D$4-B2779+1)/365),0)</f>
        <v>0</v>
      </c>
      <c r="M2779">
        <f>ROUNDUP(IF(B2779&gt;$D$5,0,($D$5-B2779+1)/365),0)</f>
        <v>0</v>
      </c>
      <c r="N2779" s="28">
        <f>IF(OR(L2779=1,M2779=1),IF(B2779+364&lt;=$D$5,(B2779+364-$D$4+1)/365,IF(B2779&gt;$D$4,($D$5-B2779+1)/365,$D$6/365)),0)</f>
        <v>0</v>
      </c>
      <c r="O2779" s="28">
        <f>'Data &amp; Parameter'!$E$16*'Data &amp; Parameter'!$E$17*('Data &amp; Parameter'!$E$18+'Data &amp; Parameter'!$E$19)*'Data &amp; Parameter'!$E$20*'Data &amp; Parameter'!$E$37*N2779</f>
        <v>0</v>
      </c>
      <c r="P2779">
        <f>ROUNDUP(IF(D2779&gt;$D$4,0,($D$4-D2779+1)/365),0)</f>
        <v>0</v>
      </c>
      <c r="Q2779">
        <f>ROUNDUP(IF(D2779&gt;$D$5,0,($D$5-D2779+1)/365),0)</f>
        <v>0</v>
      </c>
      <c r="R2779" s="28">
        <f>IF(OR(P2779=1,Q2779=1),IF(D2779+364&lt;=$D$5,(D2779+364-$D$4+1)/365,IF(D2779&gt;$D$4,($D$5-D2779+1)/365,$D$6/365)),0)</f>
        <v>0</v>
      </c>
      <c r="S2779" s="28">
        <f>'Data &amp; Parameter'!$E$16*'Data &amp; Parameter'!$E$17*('Data &amp; Parameter'!$E$18+'Data &amp; Parameter'!$E$19)*'Data &amp; Parameter'!$E$20*'Data &amp; Parameter'!$E$37*R2779</f>
        <v>0</v>
      </c>
      <c r="T2779" s="28">
        <f t="shared" si="43"/>
        <v>0</v>
      </c>
    </row>
    <row r="2780" spans="1:20" ht="15.75" customHeight="1" x14ac:dyDescent="0.35">
      <c r="A2780">
        <v>2773</v>
      </c>
      <c r="B2780" s="76">
        <v>44240.601493055554</v>
      </c>
      <c r="C2780" s="1" t="s">
        <v>8772</v>
      </c>
      <c r="D2780" s="76">
        <v>44240.602361111116</v>
      </c>
      <c r="E2780" s="1" t="s">
        <v>8773</v>
      </c>
      <c r="F2780" s="1" t="s">
        <v>8774</v>
      </c>
      <c r="G2780" s="1" t="s">
        <v>123</v>
      </c>
      <c r="H2780" s="1" t="s">
        <v>124</v>
      </c>
      <c r="I2780" s="1" t="s">
        <v>125</v>
      </c>
      <c r="J2780" s="1" t="s">
        <v>7528</v>
      </c>
      <c r="K2780" s="1" t="s">
        <v>8674</v>
      </c>
      <c r="L2780">
        <f>ROUNDUP(IF(B2780&gt;$D$4,0,($D$4-B2780+1)/365),0)</f>
        <v>0</v>
      </c>
      <c r="M2780">
        <f>ROUNDUP(IF(B2780&gt;$D$5,0,($D$5-B2780+1)/365),0)</f>
        <v>0</v>
      </c>
      <c r="N2780" s="28">
        <f>IF(OR(L2780=1,M2780=1),IF(B2780+364&lt;=$D$5,(B2780+364-$D$4+1)/365,IF(B2780&gt;$D$4,($D$5-B2780+1)/365,$D$6/365)),0)</f>
        <v>0</v>
      </c>
      <c r="O2780" s="28">
        <f>'Data &amp; Parameter'!$E$16*'Data &amp; Parameter'!$E$17*('Data &amp; Parameter'!$E$18+'Data &amp; Parameter'!$E$19)*'Data &amp; Parameter'!$E$20*'Data &amp; Parameter'!$E$37*N2780</f>
        <v>0</v>
      </c>
      <c r="P2780">
        <f>ROUNDUP(IF(D2780&gt;$D$4,0,($D$4-D2780+1)/365),0)</f>
        <v>0</v>
      </c>
      <c r="Q2780">
        <f>ROUNDUP(IF(D2780&gt;$D$5,0,($D$5-D2780+1)/365),0)</f>
        <v>0</v>
      </c>
      <c r="R2780" s="28">
        <f>IF(OR(P2780=1,Q2780=1),IF(D2780+364&lt;=$D$5,(D2780+364-$D$4+1)/365,IF(D2780&gt;$D$4,($D$5-D2780+1)/365,$D$6/365)),0)</f>
        <v>0</v>
      </c>
      <c r="S2780" s="28">
        <f>'Data &amp; Parameter'!$E$16*'Data &amp; Parameter'!$E$17*('Data &amp; Parameter'!$E$18+'Data &amp; Parameter'!$E$19)*'Data &amp; Parameter'!$E$20*'Data &amp; Parameter'!$E$37*R2780</f>
        <v>0</v>
      </c>
      <c r="T2780" s="28">
        <f t="shared" si="43"/>
        <v>0</v>
      </c>
    </row>
    <row r="2781" spans="1:20" ht="15.75" customHeight="1" x14ac:dyDescent="0.35">
      <c r="A2781">
        <v>2774</v>
      </c>
      <c r="B2781" s="76">
        <v>44240.602071759262</v>
      </c>
      <c r="C2781" s="1" t="s">
        <v>8775</v>
      </c>
      <c r="D2781" s="76">
        <v>44240.602546296301</v>
      </c>
      <c r="E2781" s="1" t="s">
        <v>8776</v>
      </c>
      <c r="F2781" s="1" t="s">
        <v>8777</v>
      </c>
      <c r="G2781" s="1" t="s">
        <v>123</v>
      </c>
      <c r="H2781" s="1" t="s">
        <v>124</v>
      </c>
      <c r="I2781" s="1" t="s">
        <v>125</v>
      </c>
      <c r="J2781" s="1" t="s">
        <v>7528</v>
      </c>
      <c r="K2781" s="1" t="s">
        <v>8674</v>
      </c>
      <c r="L2781">
        <f>ROUNDUP(IF(B2781&gt;$D$4,0,($D$4-B2781+1)/365),0)</f>
        <v>0</v>
      </c>
      <c r="M2781">
        <f>ROUNDUP(IF(B2781&gt;$D$5,0,($D$5-B2781+1)/365),0)</f>
        <v>0</v>
      </c>
      <c r="N2781" s="28">
        <f>IF(OR(L2781=1,M2781=1),IF(B2781+364&lt;=$D$5,(B2781+364-$D$4+1)/365,IF(B2781&gt;$D$4,($D$5-B2781+1)/365,$D$6/365)),0)</f>
        <v>0</v>
      </c>
      <c r="O2781" s="28">
        <f>'Data &amp; Parameter'!$E$16*'Data &amp; Parameter'!$E$17*('Data &amp; Parameter'!$E$18+'Data &amp; Parameter'!$E$19)*'Data &amp; Parameter'!$E$20*'Data &amp; Parameter'!$E$37*N2781</f>
        <v>0</v>
      </c>
      <c r="P2781">
        <f>ROUNDUP(IF(D2781&gt;$D$4,0,($D$4-D2781+1)/365),0)</f>
        <v>0</v>
      </c>
      <c r="Q2781">
        <f>ROUNDUP(IF(D2781&gt;$D$5,0,($D$5-D2781+1)/365),0)</f>
        <v>0</v>
      </c>
      <c r="R2781" s="28">
        <f>IF(OR(P2781=1,Q2781=1),IF(D2781+364&lt;=$D$5,(D2781+364-$D$4+1)/365,IF(D2781&gt;$D$4,($D$5-D2781+1)/365,$D$6/365)),0)</f>
        <v>0</v>
      </c>
      <c r="S2781" s="28">
        <f>'Data &amp; Parameter'!$E$16*'Data &amp; Parameter'!$E$17*('Data &amp; Parameter'!$E$18+'Data &amp; Parameter'!$E$19)*'Data &amp; Parameter'!$E$20*'Data &amp; Parameter'!$E$37*R2781</f>
        <v>0</v>
      </c>
      <c r="T2781" s="28">
        <f t="shared" si="43"/>
        <v>0</v>
      </c>
    </row>
    <row r="2782" spans="1:20" ht="15.75" customHeight="1" x14ac:dyDescent="0.35">
      <c r="A2782">
        <v>2775</v>
      </c>
      <c r="B2782" s="76">
        <v>44240.605115740742</v>
      </c>
      <c r="C2782" s="1" t="s">
        <v>8778</v>
      </c>
      <c r="D2782" s="76">
        <v>44240.605624999997</v>
      </c>
      <c r="E2782" s="1" t="s">
        <v>8779</v>
      </c>
      <c r="F2782" s="1" t="s">
        <v>8780</v>
      </c>
      <c r="G2782" s="1" t="s">
        <v>123</v>
      </c>
      <c r="H2782" s="1" t="s">
        <v>124</v>
      </c>
      <c r="I2782" s="1" t="s">
        <v>125</v>
      </c>
      <c r="J2782" s="1" t="s">
        <v>7528</v>
      </c>
      <c r="K2782" s="1" t="s">
        <v>8674</v>
      </c>
      <c r="L2782">
        <f>ROUNDUP(IF(B2782&gt;$D$4,0,($D$4-B2782+1)/365),0)</f>
        <v>0</v>
      </c>
      <c r="M2782">
        <f>ROUNDUP(IF(B2782&gt;$D$5,0,($D$5-B2782+1)/365),0)</f>
        <v>0</v>
      </c>
      <c r="N2782" s="28">
        <f>IF(OR(L2782=1,M2782=1),IF(B2782+364&lt;=$D$5,(B2782+364-$D$4+1)/365,IF(B2782&gt;$D$4,($D$5-B2782+1)/365,$D$6/365)),0)</f>
        <v>0</v>
      </c>
      <c r="O2782" s="28">
        <f>'Data &amp; Parameter'!$E$16*'Data &amp; Parameter'!$E$17*('Data &amp; Parameter'!$E$18+'Data &amp; Parameter'!$E$19)*'Data &amp; Parameter'!$E$20*'Data &amp; Parameter'!$E$37*N2782</f>
        <v>0</v>
      </c>
      <c r="P2782">
        <f>ROUNDUP(IF(D2782&gt;$D$4,0,($D$4-D2782+1)/365),0)</f>
        <v>0</v>
      </c>
      <c r="Q2782">
        <f>ROUNDUP(IF(D2782&gt;$D$5,0,($D$5-D2782+1)/365),0)</f>
        <v>0</v>
      </c>
      <c r="R2782" s="28">
        <f>IF(OR(P2782=1,Q2782=1),IF(D2782+364&lt;=$D$5,(D2782+364-$D$4+1)/365,IF(D2782&gt;$D$4,($D$5-D2782+1)/365,$D$6/365)),0)</f>
        <v>0</v>
      </c>
      <c r="S2782" s="28">
        <f>'Data &amp; Parameter'!$E$16*'Data &amp; Parameter'!$E$17*('Data &amp; Parameter'!$E$18+'Data &amp; Parameter'!$E$19)*'Data &amp; Parameter'!$E$20*'Data &amp; Parameter'!$E$37*R2782</f>
        <v>0</v>
      </c>
      <c r="T2782" s="28">
        <f t="shared" si="43"/>
        <v>0</v>
      </c>
    </row>
    <row r="2783" spans="1:20" ht="15.75" customHeight="1" x14ac:dyDescent="0.35">
      <c r="A2783">
        <v>2776</v>
      </c>
      <c r="B2783" s="76">
        <v>44240.605370370366</v>
      </c>
      <c r="C2783" s="1" t="s">
        <v>8781</v>
      </c>
      <c r="D2783" s="76">
        <v>44240.606006944443</v>
      </c>
      <c r="E2783" s="1" t="s">
        <v>8782</v>
      </c>
      <c r="F2783" s="1" t="s">
        <v>8783</v>
      </c>
      <c r="G2783" s="1" t="s">
        <v>123</v>
      </c>
      <c r="H2783" s="1" t="s">
        <v>124</v>
      </c>
      <c r="I2783" s="1" t="s">
        <v>125</v>
      </c>
      <c r="J2783" s="1" t="s">
        <v>7528</v>
      </c>
      <c r="K2783" s="1" t="s">
        <v>8667</v>
      </c>
      <c r="L2783">
        <f>ROUNDUP(IF(B2783&gt;$D$4,0,($D$4-B2783+1)/365),0)</f>
        <v>0</v>
      </c>
      <c r="M2783">
        <f>ROUNDUP(IF(B2783&gt;$D$5,0,($D$5-B2783+1)/365),0)</f>
        <v>0</v>
      </c>
      <c r="N2783" s="28">
        <f>IF(OR(L2783=1,M2783=1),IF(B2783+364&lt;=$D$5,(B2783+364-$D$4+1)/365,IF(B2783&gt;$D$4,($D$5-B2783+1)/365,$D$6/365)),0)</f>
        <v>0</v>
      </c>
      <c r="O2783" s="28">
        <f>'Data &amp; Parameter'!$E$16*'Data &amp; Parameter'!$E$17*('Data &amp; Parameter'!$E$18+'Data &amp; Parameter'!$E$19)*'Data &amp; Parameter'!$E$20*'Data &amp; Parameter'!$E$37*N2783</f>
        <v>0</v>
      </c>
      <c r="P2783">
        <f>ROUNDUP(IF(D2783&gt;$D$4,0,($D$4-D2783+1)/365),0)</f>
        <v>0</v>
      </c>
      <c r="Q2783">
        <f>ROUNDUP(IF(D2783&gt;$D$5,0,($D$5-D2783+1)/365),0)</f>
        <v>0</v>
      </c>
      <c r="R2783" s="28">
        <f>IF(OR(P2783=1,Q2783=1),IF(D2783+364&lt;=$D$5,(D2783+364-$D$4+1)/365,IF(D2783&gt;$D$4,($D$5-D2783+1)/365,$D$6/365)),0)</f>
        <v>0</v>
      </c>
      <c r="S2783" s="28">
        <f>'Data &amp; Parameter'!$E$16*'Data &amp; Parameter'!$E$17*('Data &amp; Parameter'!$E$18+'Data &amp; Parameter'!$E$19)*'Data &amp; Parameter'!$E$20*'Data &amp; Parameter'!$E$37*R2783</f>
        <v>0</v>
      </c>
      <c r="T2783" s="28">
        <f t="shared" si="43"/>
        <v>0</v>
      </c>
    </row>
    <row r="2784" spans="1:20" ht="15.75" customHeight="1" x14ac:dyDescent="0.35">
      <c r="A2784">
        <v>2777</v>
      </c>
      <c r="B2784" s="76">
        <v>44240.608958333338</v>
      </c>
      <c r="C2784" s="1" t="s">
        <v>8784</v>
      </c>
      <c r="D2784" s="76">
        <v>44240.609398148154</v>
      </c>
      <c r="E2784" s="1" t="s">
        <v>8785</v>
      </c>
      <c r="F2784" s="1" t="s">
        <v>8786</v>
      </c>
      <c r="G2784" s="1" t="s">
        <v>123</v>
      </c>
      <c r="H2784" s="1" t="s">
        <v>124</v>
      </c>
      <c r="I2784" s="1" t="s">
        <v>125</v>
      </c>
      <c r="J2784" s="1" t="s">
        <v>7528</v>
      </c>
      <c r="K2784" s="1" t="s">
        <v>8674</v>
      </c>
      <c r="L2784">
        <f>ROUNDUP(IF(B2784&gt;$D$4,0,($D$4-B2784+1)/365),0)</f>
        <v>0</v>
      </c>
      <c r="M2784">
        <f>ROUNDUP(IF(B2784&gt;$D$5,0,($D$5-B2784+1)/365),0)</f>
        <v>0</v>
      </c>
      <c r="N2784" s="28">
        <f>IF(OR(L2784=1,M2784=1),IF(B2784+364&lt;=$D$5,(B2784+364-$D$4+1)/365,IF(B2784&gt;$D$4,($D$5-B2784+1)/365,$D$6/365)),0)</f>
        <v>0</v>
      </c>
      <c r="O2784" s="28">
        <f>'Data &amp; Parameter'!$E$16*'Data &amp; Parameter'!$E$17*('Data &amp; Parameter'!$E$18+'Data &amp; Parameter'!$E$19)*'Data &amp; Parameter'!$E$20*'Data &amp; Parameter'!$E$37*N2784</f>
        <v>0</v>
      </c>
      <c r="P2784">
        <f>ROUNDUP(IF(D2784&gt;$D$4,0,($D$4-D2784+1)/365),0)</f>
        <v>0</v>
      </c>
      <c r="Q2784">
        <f>ROUNDUP(IF(D2784&gt;$D$5,0,($D$5-D2784+1)/365),0)</f>
        <v>0</v>
      </c>
      <c r="R2784" s="28">
        <f>IF(OR(P2784=1,Q2784=1),IF(D2784+364&lt;=$D$5,(D2784+364-$D$4+1)/365,IF(D2784&gt;$D$4,($D$5-D2784+1)/365,$D$6/365)),0)</f>
        <v>0</v>
      </c>
      <c r="S2784" s="28">
        <f>'Data &amp; Parameter'!$E$16*'Data &amp; Parameter'!$E$17*('Data &amp; Parameter'!$E$18+'Data &amp; Parameter'!$E$19)*'Data &amp; Parameter'!$E$20*'Data &amp; Parameter'!$E$37*R2784</f>
        <v>0</v>
      </c>
      <c r="T2784" s="28">
        <f t="shared" si="43"/>
        <v>0</v>
      </c>
    </row>
    <row r="2785" spans="1:20" ht="15.75" customHeight="1" x14ac:dyDescent="0.35">
      <c r="A2785">
        <v>2778</v>
      </c>
      <c r="B2785" s="76">
        <v>44240.609166666662</v>
      </c>
      <c r="C2785" s="1" t="s">
        <v>8787</v>
      </c>
      <c r="D2785" s="76">
        <v>44240.610752314809</v>
      </c>
      <c r="E2785" s="1" t="s">
        <v>8788</v>
      </c>
      <c r="F2785" s="1" t="s">
        <v>8789</v>
      </c>
      <c r="G2785" s="1" t="s">
        <v>123</v>
      </c>
      <c r="H2785" s="1" t="s">
        <v>124</v>
      </c>
      <c r="I2785" s="1" t="s">
        <v>125</v>
      </c>
      <c r="J2785" s="1" t="s">
        <v>7528</v>
      </c>
      <c r="K2785" s="1" t="s">
        <v>8667</v>
      </c>
      <c r="L2785">
        <f>ROUNDUP(IF(B2785&gt;$D$4,0,($D$4-B2785+1)/365),0)</f>
        <v>0</v>
      </c>
      <c r="M2785">
        <f>ROUNDUP(IF(B2785&gt;$D$5,0,($D$5-B2785+1)/365),0)</f>
        <v>0</v>
      </c>
      <c r="N2785" s="28">
        <f>IF(OR(L2785=1,M2785=1),IF(B2785+364&lt;=$D$5,(B2785+364-$D$4+1)/365,IF(B2785&gt;$D$4,($D$5-B2785+1)/365,$D$6/365)),0)</f>
        <v>0</v>
      </c>
      <c r="O2785" s="28">
        <f>'Data &amp; Parameter'!$E$16*'Data &amp; Parameter'!$E$17*('Data &amp; Parameter'!$E$18+'Data &amp; Parameter'!$E$19)*'Data &amp; Parameter'!$E$20*'Data &amp; Parameter'!$E$37*N2785</f>
        <v>0</v>
      </c>
      <c r="P2785">
        <f>ROUNDUP(IF(D2785&gt;$D$4,0,($D$4-D2785+1)/365),0)</f>
        <v>0</v>
      </c>
      <c r="Q2785">
        <f>ROUNDUP(IF(D2785&gt;$D$5,0,($D$5-D2785+1)/365),0)</f>
        <v>0</v>
      </c>
      <c r="R2785" s="28">
        <f>IF(OR(P2785=1,Q2785=1),IF(D2785+364&lt;=$D$5,(D2785+364-$D$4+1)/365,IF(D2785&gt;$D$4,($D$5-D2785+1)/365,$D$6/365)),0)</f>
        <v>0</v>
      </c>
      <c r="S2785" s="28">
        <f>'Data &amp; Parameter'!$E$16*'Data &amp; Parameter'!$E$17*('Data &amp; Parameter'!$E$18+'Data &amp; Parameter'!$E$19)*'Data &amp; Parameter'!$E$20*'Data &amp; Parameter'!$E$37*R2785</f>
        <v>0</v>
      </c>
      <c r="T2785" s="28">
        <f t="shared" si="43"/>
        <v>0</v>
      </c>
    </row>
    <row r="2786" spans="1:20" ht="15.75" customHeight="1" x14ac:dyDescent="0.35">
      <c r="A2786">
        <v>2779</v>
      </c>
      <c r="B2786" s="76">
        <v>44240.612314814818</v>
      </c>
      <c r="C2786" s="1" t="s">
        <v>8790</v>
      </c>
      <c r="D2786" s="76">
        <v>44240.612835648149</v>
      </c>
      <c r="E2786" s="1" t="s">
        <v>8791</v>
      </c>
      <c r="F2786" s="1" t="s">
        <v>8792</v>
      </c>
      <c r="G2786" s="1" t="s">
        <v>123</v>
      </c>
      <c r="H2786" s="1" t="s">
        <v>124</v>
      </c>
      <c r="I2786" s="1" t="s">
        <v>125</v>
      </c>
      <c r="J2786" s="1" t="s">
        <v>7528</v>
      </c>
      <c r="K2786" s="1" t="s">
        <v>8667</v>
      </c>
      <c r="L2786">
        <f>ROUNDUP(IF(B2786&gt;$D$4,0,($D$4-B2786+1)/365),0)</f>
        <v>0</v>
      </c>
      <c r="M2786">
        <f>ROUNDUP(IF(B2786&gt;$D$5,0,($D$5-B2786+1)/365),0)</f>
        <v>0</v>
      </c>
      <c r="N2786" s="28">
        <f>IF(OR(L2786=1,M2786=1),IF(B2786+364&lt;=$D$5,(B2786+364-$D$4+1)/365,IF(B2786&gt;$D$4,($D$5-B2786+1)/365,$D$6/365)),0)</f>
        <v>0</v>
      </c>
      <c r="O2786" s="28">
        <f>'Data &amp; Parameter'!$E$16*'Data &amp; Parameter'!$E$17*('Data &amp; Parameter'!$E$18+'Data &amp; Parameter'!$E$19)*'Data &amp; Parameter'!$E$20*'Data &amp; Parameter'!$E$37*N2786</f>
        <v>0</v>
      </c>
      <c r="P2786">
        <f>ROUNDUP(IF(D2786&gt;$D$4,0,($D$4-D2786+1)/365),0)</f>
        <v>0</v>
      </c>
      <c r="Q2786">
        <f>ROUNDUP(IF(D2786&gt;$D$5,0,($D$5-D2786+1)/365),0)</f>
        <v>0</v>
      </c>
      <c r="R2786" s="28">
        <f>IF(OR(P2786=1,Q2786=1),IF(D2786+364&lt;=$D$5,(D2786+364-$D$4+1)/365,IF(D2786&gt;$D$4,($D$5-D2786+1)/365,$D$6/365)),0)</f>
        <v>0</v>
      </c>
      <c r="S2786" s="28">
        <f>'Data &amp; Parameter'!$E$16*'Data &amp; Parameter'!$E$17*('Data &amp; Parameter'!$E$18+'Data &amp; Parameter'!$E$19)*'Data &amp; Parameter'!$E$20*'Data &amp; Parameter'!$E$37*R2786</f>
        <v>0</v>
      </c>
      <c r="T2786" s="28">
        <f t="shared" si="43"/>
        <v>0</v>
      </c>
    </row>
    <row r="2787" spans="1:20" ht="15.75" customHeight="1" x14ac:dyDescent="0.35">
      <c r="A2787">
        <v>2780</v>
      </c>
      <c r="B2787" s="76">
        <v>44240.613483796296</v>
      </c>
      <c r="C2787" s="1" t="s">
        <v>8793</v>
      </c>
      <c r="D2787" s="76">
        <v>44240.614340277782</v>
      </c>
      <c r="E2787" s="1" t="s">
        <v>8794</v>
      </c>
      <c r="F2787" s="1" t="s">
        <v>8795</v>
      </c>
      <c r="G2787" s="1" t="s">
        <v>123</v>
      </c>
      <c r="H2787" s="1" t="s">
        <v>124</v>
      </c>
      <c r="I2787" s="1" t="s">
        <v>125</v>
      </c>
      <c r="J2787" s="1" t="s">
        <v>7528</v>
      </c>
      <c r="K2787" s="1" t="s">
        <v>8667</v>
      </c>
      <c r="L2787">
        <f>ROUNDUP(IF(B2787&gt;$D$4,0,($D$4-B2787+1)/365),0)</f>
        <v>0</v>
      </c>
      <c r="M2787">
        <f>ROUNDUP(IF(B2787&gt;$D$5,0,($D$5-B2787+1)/365),0)</f>
        <v>0</v>
      </c>
      <c r="N2787" s="28">
        <f>IF(OR(L2787=1,M2787=1),IF(B2787+364&lt;=$D$5,(B2787+364-$D$4+1)/365,IF(B2787&gt;$D$4,($D$5-B2787+1)/365,$D$6/365)),0)</f>
        <v>0</v>
      </c>
      <c r="O2787" s="28">
        <f>'Data &amp; Parameter'!$E$16*'Data &amp; Parameter'!$E$17*('Data &amp; Parameter'!$E$18+'Data &amp; Parameter'!$E$19)*'Data &amp; Parameter'!$E$20*'Data &amp; Parameter'!$E$37*N2787</f>
        <v>0</v>
      </c>
      <c r="P2787">
        <f>ROUNDUP(IF(D2787&gt;$D$4,0,($D$4-D2787+1)/365),0)</f>
        <v>0</v>
      </c>
      <c r="Q2787">
        <f>ROUNDUP(IF(D2787&gt;$D$5,0,($D$5-D2787+1)/365),0)</f>
        <v>0</v>
      </c>
      <c r="R2787" s="28">
        <f>IF(OR(P2787=1,Q2787=1),IF(D2787+364&lt;=$D$5,(D2787+364-$D$4+1)/365,IF(D2787&gt;$D$4,($D$5-D2787+1)/365,$D$6/365)),0)</f>
        <v>0</v>
      </c>
      <c r="S2787" s="28">
        <f>'Data &amp; Parameter'!$E$16*'Data &amp; Parameter'!$E$17*('Data &amp; Parameter'!$E$18+'Data &amp; Parameter'!$E$19)*'Data &amp; Parameter'!$E$20*'Data &amp; Parameter'!$E$37*R2787</f>
        <v>0</v>
      </c>
      <c r="T2787" s="28">
        <f t="shared" si="43"/>
        <v>0</v>
      </c>
    </row>
    <row r="2788" spans="1:20" ht="15.75" customHeight="1" x14ac:dyDescent="0.35">
      <c r="A2788">
        <v>2781</v>
      </c>
      <c r="B2788" s="76">
        <v>44240.616076388891</v>
      </c>
      <c r="C2788" s="1" t="s">
        <v>8796</v>
      </c>
      <c r="D2788" s="76">
        <v>44240.616886574076</v>
      </c>
      <c r="E2788" s="1" t="s">
        <v>8797</v>
      </c>
      <c r="F2788" s="1" t="s">
        <v>8798</v>
      </c>
      <c r="G2788" s="1" t="s">
        <v>123</v>
      </c>
      <c r="H2788" s="1" t="s">
        <v>124</v>
      </c>
      <c r="I2788" s="1" t="s">
        <v>125</v>
      </c>
      <c r="J2788" s="1" t="s">
        <v>7528</v>
      </c>
      <c r="K2788" s="1" t="s">
        <v>8667</v>
      </c>
      <c r="L2788">
        <f>ROUNDUP(IF(B2788&gt;$D$4,0,($D$4-B2788+1)/365),0)</f>
        <v>0</v>
      </c>
      <c r="M2788">
        <f>ROUNDUP(IF(B2788&gt;$D$5,0,($D$5-B2788+1)/365),0)</f>
        <v>0</v>
      </c>
      <c r="N2788" s="28">
        <f>IF(OR(L2788=1,M2788=1),IF(B2788+364&lt;=$D$5,(B2788+364-$D$4+1)/365,IF(B2788&gt;$D$4,($D$5-B2788+1)/365,$D$6/365)),0)</f>
        <v>0</v>
      </c>
      <c r="O2788" s="28">
        <f>'Data &amp; Parameter'!$E$16*'Data &amp; Parameter'!$E$17*('Data &amp; Parameter'!$E$18+'Data &amp; Parameter'!$E$19)*'Data &amp; Parameter'!$E$20*'Data &amp; Parameter'!$E$37*N2788</f>
        <v>0</v>
      </c>
      <c r="P2788">
        <f>ROUNDUP(IF(D2788&gt;$D$4,0,($D$4-D2788+1)/365),0)</f>
        <v>0</v>
      </c>
      <c r="Q2788">
        <f>ROUNDUP(IF(D2788&gt;$D$5,0,($D$5-D2788+1)/365),0)</f>
        <v>0</v>
      </c>
      <c r="R2788" s="28">
        <f>IF(OR(P2788=1,Q2788=1),IF(D2788+364&lt;=$D$5,(D2788+364-$D$4+1)/365,IF(D2788&gt;$D$4,($D$5-D2788+1)/365,$D$6/365)),0)</f>
        <v>0</v>
      </c>
      <c r="S2788" s="28">
        <f>'Data &amp; Parameter'!$E$16*'Data &amp; Parameter'!$E$17*('Data &amp; Parameter'!$E$18+'Data &amp; Parameter'!$E$19)*'Data &amp; Parameter'!$E$20*'Data &amp; Parameter'!$E$37*R2788</f>
        <v>0</v>
      </c>
      <c r="T2788" s="28">
        <f t="shared" si="43"/>
        <v>0</v>
      </c>
    </row>
    <row r="2789" spans="1:20" ht="15.75" customHeight="1" x14ac:dyDescent="0.35">
      <c r="A2789">
        <v>2782</v>
      </c>
      <c r="B2789" s="76">
        <v>44240.617071759261</v>
      </c>
      <c r="C2789" s="1" t="s">
        <v>8799</v>
      </c>
      <c r="D2789" s="76">
        <v>44240.61782407407</v>
      </c>
      <c r="E2789" s="1" t="s">
        <v>8800</v>
      </c>
      <c r="F2789" s="1" t="s">
        <v>8801</v>
      </c>
      <c r="G2789" s="1" t="s">
        <v>123</v>
      </c>
      <c r="H2789" s="1" t="s">
        <v>124</v>
      </c>
      <c r="I2789" s="1" t="s">
        <v>125</v>
      </c>
      <c r="J2789" s="1" t="s">
        <v>7528</v>
      </c>
      <c r="K2789" s="1" t="s">
        <v>8674</v>
      </c>
      <c r="L2789">
        <f>ROUNDUP(IF(B2789&gt;$D$4,0,($D$4-B2789+1)/365),0)</f>
        <v>0</v>
      </c>
      <c r="M2789">
        <f>ROUNDUP(IF(B2789&gt;$D$5,0,($D$5-B2789+1)/365),0)</f>
        <v>0</v>
      </c>
      <c r="N2789" s="28">
        <f>IF(OR(L2789=1,M2789=1),IF(B2789+364&lt;=$D$5,(B2789+364-$D$4+1)/365,IF(B2789&gt;$D$4,($D$5-B2789+1)/365,$D$6/365)),0)</f>
        <v>0</v>
      </c>
      <c r="O2789" s="28">
        <f>'Data &amp; Parameter'!$E$16*'Data &amp; Parameter'!$E$17*('Data &amp; Parameter'!$E$18+'Data &amp; Parameter'!$E$19)*'Data &amp; Parameter'!$E$20*'Data &amp; Parameter'!$E$37*N2789</f>
        <v>0</v>
      </c>
      <c r="P2789">
        <f>ROUNDUP(IF(D2789&gt;$D$4,0,($D$4-D2789+1)/365),0)</f>
        <v>0</v>
      </c>
      <c r="Q2789">
        <f>ROUNDUP(IF(D2789&gt;$D$5,0,($D$5-D2789+1)/365),0)</f>
        <v>0</v>
      </c>
      <c r="R2789" s="28">
        <f>IF(OR(P2789=1,Q2789=1),IF(D2789+364&lt;=$D$5,(D2789+364-$D$4+1)/365,IF(D2789&gt;$D$4,($D$5-D2789+1)/365,$D$6/365)),0)</f>
        <v>0</v>
      </c>
      <c r="S2789" s="28">
        <f>'Data &amp; Parameter'!$E$16*'Data &amp; Parameter'!$E$17*('Data &amp; Parameter'!$E$18+'Data &amp; Parameter'!$E$19)*'Data &amp; Parameter'!$E$20*'Data &amp; Parameter'!$E$37*R2789</f>
        <v>0</v>
      </c>
      <c r="T2789" s="28">
        <f t="shared" si="43"/>
        <v>0</v>
      </c>
    </row>
    <row r="2790" spans="1:20" ht="15.75" customHeight="1" x14ac:dyDescent="0.35">
      <c r="A2790">
        <v>2783</v>
      </c>
      <c r="B2790" s="76">
        <v>44240.621168981481</v>
      </c>
      <c r="C2790" s="1" t="s">
        <v>8802</v>
      </c>
      <c r="D2790" s="76">
        <v>44240.621562500004</v>
      </c>
      <c r="E2790" s="1" t="s">
        <v>8803</v>
      </c>
      <c r="F2790" s="1" t="s">
        <v>8804</v>
      </c>
      <c r="G2790" s="1" t="s">
        <v>123</v>
      </c>
      <c r="H2790" s="1" t="s">
        <v>124</v>
      </c>
      <c r="I2790" s="1" t="s">
        <v>125</v>
      </c>
      <c r="J2790" s="1" t="s">
        <v>7528</v>
      </c>
      <c r="K2790" s="1" t="s">
        <v>8674</v>
      </c>
      <c r="L2790">
        <f>ROUNDUP(IF(B2790&gt;$D$4,0,($D$4-B2790+1)/365),0)</f>
        <v>0</v>
      </c>
      <c r="M2790">
        <f>ROUNDUP(IF(B2790&gt;$D$5,0,($D$5-B2790+1)/365),0)</f>
        <v>0</v>
      </c>
      <c r="N2790" s="28">
        <f>IF(OR(L2790=1,M2790=1),IF(B2790+364&lt;=$D$5,(B2790+364-$D$4+1)/365,IF(B2790&gt;$D$4,($D$5-B2790+1)/365,$D$6/365)),0)</f>
        <v>0</v>
      </c>
      <c r="O2790" s="28">
        <f>'Data &amp; Parameter'!$E$16*'Data &amp; Parameter'!$E$17*('Data &amp; Parameter'!$E$18+'Data &amp; Parameter'!$E$19)*'Data &amp; Parameter'!$E$20*'Data &amp; Parameter'!$E$37*N2790</f>
        <v>0</v>
      </c>
      <c r="P2790">
        <f>ROUNDUP(IF(D2790&gt;$D$4,0,($D$4-D2790+1)/365),0)</f>
        <v>0</v>
      </c>
      <c r="Q2790">
        <f>ROUNDUP(IF(D2790&gt;$D$5,0,($D$5-D2790+1)/365),0)</f>
        <v>0</v>
      </c>
      <c r="R2790" s="28">
        <f>IF(OR(P2790=1,Q2790=1),IF(D2790+364&lt;=$D$5,(D2790+364-$D$4+1)/365,IF(D2790&gt;$D$4,($D$5-D2790+1)/365,$D$6/365)),0)</f>
        <v>0</v>
      </c>
      <c r="S2790" s="28">
        <f>'Data &amp; Parameter'!$E$16*'Data &amp; Parameter'!$E$17*('Data &amp; Parameter'!$E$18+'Data &amp; Parameter'!$E$19)*'Data &amp; Parameter'!$E$20*'Data &amp; Parameter'!$E$37*R2790</f>
        <v>0</v>
      </c>
      <c r="T2790" s="28">
        <f t="shared" si="43"/>
        <v>0</v>
      </c>
    </row>
    <row r="2791" spans="1:20" ht="15.75" customHeight="1" x14ac:dyDescent="0.35">
      <c r="A2791">
        <v>2784</v>
      </c>
      <c r="B2791" s="76">
        <v>44240.623090277775</v>
      </c>
      <c r="C2791" s="1" t="s">
        <v>8805</v>
      </c>
      <c r="D2791" s="76">
        <v>44240.623599537037</v>
      </c>
      <c r="E2791" s="1" t="s">
        <v>8806</v>
      </c>
      <c r="F2791" s="1" t="s">
        <v>8807</v>
      </c>
      <c r="G2791" s="1" t="s">
        <v>123</v>
      </c>
      <c r="H2791" s="1" t="s">
        <v>124</v>
      </c>
      <c r="I2791" s="1" t="s">
        <v>125</v>
      </c>
      <c r="J2791" s="1" t="s">
        <v>8808</v>
      </c>
      <c r="K2791" s="1" t="s">
        <v>8667</v>
      </c>
      <c r="L2791">
        <f>ROUNDUP(IF(B2791&gt;$D$4,0,($D$4-B2791+1)/365),0)</f>
        <v>0</v>
      </c>
      <c r="M2791">
        <f>ROUNDUP(IF(B2791&gt;$D$5,0,($D$5-B2791+1)/365),0)</f>
        <v>0</v>
      </c>
      <c r="N2791" s="28">
        <f>IF(OR(L2791=1,M2791=1),IF(B2791+364&lt;=$D$5,(B2791+364-$D$4+1)/365,IF(B2791&gt;$D$4,($D$5-B2791+1)/365,$D$6/365)),0)</f>
        <v>0</v>
      </c>
      <c r="O2791" s="28">
        <f>'Data &amp; Parameter'!$E$16*'Data &amp; Parameter'!$E$17*('Data &amp; Parameter'!$E$18+'Data &amp; Parameter'!$E$19)*'Data &amp; Parameter'!$E$20*'Data &amp; Parameter'!$E$37*N2791</f>
        <v>0</v>
      </c>
      <c r="P2791">
        <f>ROUNDUP(IF(D2791&gt;$D$4,0,($D$4-D2791+1)/365),0)</f>
        <v>0</v>
      </c>
      <c r="Q2791">
        <f>ROUNDUP(IF(D2791&gt;$D$5,0,($D$5-D2791+1)/365),0)</f>
        <v>0</v>
      </c>
      <c r="R2791" s="28">
        <f>IF(OR(P2791=1,Q2791=1),IF(D2791+364&lt;=$D$5,(D2791+364-$D$4+1)/365,IF(D2791&gt;$D$4,($D$5-D2791+1)/365,$D$6/365)),0)</f>
        <v>0</v>
      </c>
      <c r="S2791" s="28">
        <f>'Data &amp; Parameter'!$E$16*'Data &amp; Parameter'!$E$17*('Data &amp; Parameter'!$E$18+'Data &amp; Parameter'!$E$19)*'Data &amp; Parameter'!$E$20*'Data &amp; Parameter'!$E$37*R2791</f>
        <v>0</v>
      </c>
      <c r="T2791" s="28">
        <f t="shared" si="43"/>
        <v>0</v>
      </c>
    </row>
    <row r="2792" spans="1:20" ht="15.75" customHeight="1" x14ac:dyDescent="0.35">
      <c r="A2792">
        <v>2785</v>
      </c>
      <c r="B2792" s="76">
        <v>44240.62363425926</v>
      </c>
      <c r="C2792" s="1" t="s">
        <v>8809</v>
      </c>
      <c r="D2792" s="76">
        <v>44240.624328703707</v>
      </c>
      <c r="E2792" s="1" t="s">
        <v>8810</v>
      </c>
      <c r="F2792" s="1" t="s">
        <v>8811</v>
      </c>
      <c r="G2792" s="1" t="s">
        <v>123</v>
      </c>
      <c r="H2792" s="1" t="s">
        <v>124</v>
      </c>
      <c r="I2792" s="1" t="s">
        <v>125</v>
      </c>
      <c r="J2792" s="1" t="s">
        <v>7528</v>
      </c>
      <c r="K2792" s="1" t="s">
        <v>8674</v>
      </c>
      <c r="L2792">
        <f>ROUNDUP(IF(B2792&gt;$D$4,0,($D$4-B2792+1)/365),0)</f>
        <v>0</v>
      </c>
      <c r="M2792">
        <f>ROUNDUP(IF(B2792&gt;$D$5,0,($D$5-B2792+1)/365),0)</f>
        <v>0</v>
      </c>
      <c r="N2792" s="28">
        <f>IF(OR(L2792=1,M2792=1),IF(B2792+364&lt;=$D$5,(B2792+364-$D$4+1)/365,IF(B2792&gt;$D$4,($D$5-B2792+1)/365,$D$6/365)),0)</f>
        <v>0</v>
      </c>
      <c r="O2792" s="28">
        <f>'Data &amp; Parameter'!$E$16*'Data &amp; Parameter'!$E$17*('Data &amp; Parameter'!$E$18+'Data &amp; Parameter'!$E$19)*'Data &amp; Parameter'!$E$20*'Data &amp; Parameter'!$E$37*N2792</f>
        <v>0</v>
      </c>
      <c r="P2792">
        <f>ROUNDUP(IF(D2792&gt;$D$4,0,($D$4-D2792+1)/365),0)</f>
        <v>0</v>
      </c>
      <c r="Q2792">
        <f>ROUNDUP(IF(D2792&gt;$D$5,0,($D$5-D2792+1)/365),0)</f>
        <v>0</v>
      </c>
      <c r="R2792" s="28">
        <f>IF(OR(P2792=1,Q2792=1),IF(D2792+364&lt;=$D$5,(D2792+364-$D$4+1)/365,IF(D2792&gt;$D$4,($D$5-D2792+1)/365,$D$6/365)),0)</f>
        <v>0</v>
      </c>
      <c r="S2792" s="28">
        <f>'Data &amp; Parameter'!$E$16*'Data &amp; Parameter'!$E$17*('Data &amp; Parameter'!$E$18+'Data &amp; Parameter'!$E$19)*'Data &amp; Parameter'!$E$20*'Data &amp; Parameter'!$E$37*R2792</f>
        <v>0</v>
      </c>
      <c r="T2792" s="28">
        <f t="shared" si="43"/>
        <v>0</v>
      </c>
    </row>
    <row r="2793" spans="1:20" ht="15.75" customHeight="1" x14ac:dyDescent="0.35">
      <c r="A2793">
        <v>2786</v>
      </c>
      <c r="B2793" s="76">
        <v>44240.626342592594</v>
      </c>
      <c r="C2793" s="1" t="s">
        <v>8812</v>
      </c>
      <c r="D2793" s="76">
        <v>44240.626840277779</v>
      </c>
      <c r="E2793" s="1" t="s">
        <v>8813</v>
      </c>
      <c r="F2793" s="1" t="s">
        <v>8814</v>
      </c>
      <c r="G2793" s="1" t="s">
        <v>123</v>
      </c>
      <c r="H2793" s="1" t="s">
        <v>124</v>
      </c>
      <c r="I2793" s="1" t="s">
        <v>125</v>
      </c>
      <c r="J2793" s="1" t="s">
        <v>7528</v>
      </c>
      <c r="K2793" s="1" t="s">
        <v>8674</v>
      </c>
      <c r="L2793">
        <f>ROUNDUP(IF(B2793&gt;$D$4,0,($D$4-B2793+1)/365),0)</f>
        <v>0</v>
      </c>
      <c r="M2793">
        <f>ROUNDUP(IF(B2793&gt;$D$5,0,($D$5-B2793+1)/365),0)</f>
        <v>0</v>
      </c>
      <c r="N2793" s="28">
        <f>IF(OR(L2793=1,M2793=1),IF(B2793+364&lt;=$D$5,(B2793+364-$D$4+1)/365,IF(B2793&gt;$D$4,($D$5-B2793+1)/365,$D$6/365)),0)</f>
        <v>0</v>
      </c>
      <c r="O2793" s="28">
        <f>'Data &amp; Parameter'!$E$16*'Data &amp; Parameter'!$E$17*('Data &amp; Parameter'!$E$18+'Data &amp; Parameter'!$E$19)*'Data &amp; Parameter'!$E$20*'Data &amp; Parameter'!$E$37*N2793</f>
        <v>0</v>
      </c>
      <c r="P2793">
        <f>ROUNDUP(IF(D2793&gt;$D$4,0,($D$4-D2793+1)/365),0)</f>
        <v>0</v>
      </c>
      <c r="Q2793">
        <f>ROUNDUP(IF(D2793&gt;$D$5,0,($D$5-D2793+1)/365),0)</f>
        <v>0</v>
      </c>
      <c r="R2793" s="28">
        <f>IF(OR(P2793=1,Q2793=1),IF(D2793+364&lt;=$D$5,(D2793+364-$D$4+1)/365,IF(D2793&gt;$D$4,($D$5-D2793+1)/365,$D$6/365)),0)</f>
        <v>0</v>
      </c>
      <c r="S2793" s="28">
        <f>'Data &amp; Parameter'!$E$16*'Data &amp; Parameter'!$E$17*('Data &amp; Parameter'!$E$18+'Data &amp; Parameter'!$E$19)*'Data &amp; Parameter'!$E$20*'Data &amp; Parameter'!$E$37*R2793</f>
        <v>0</v>
      </c>
      <c r="T2793" s="28">
        <f t="shared" si="43"/>
        <v>0</v>
      </c>
    </row>
    <row r="2794" spans="1:20" ht="15.75" customHeight="1" x14ac:dyDescent="0.35">
      <c r="A2794">
        <v>2787</v>
      </c>
      <c r="B2794" s="76">
        <v>44240.628842592589</v>
      </c>
      <c r="C2794" s="1" t="s">
        <v>8815</v>
      </c>
      <c r="D2794" s="76">
        <v>44240.629386574074</v>
      </c>
      <c r="E2794" s="1" t="s">
        <v>8816</v>
      </c>
      <c r="F2794" s="1" t="s">
        <v>8817</v>
      </c>
      <c r="G2794" s="1" t="s">
        <v>123</v>
      </c>
      <c r="H2794" s="1" t="s">
        <v>124</v>
      </c>
      <c r="I2794" s="1" t="s">
        <v>125</v>
      </c>
      <c r="J2794" s="1" t="s">
        <v>7528</v>
      </c>
      <c r="K2794" s="1" t="s">
        <v>8674</v>
      </c>
      <c r="L2794">
        <f>ROUNDUP(IF(B2794&gt;$D$4,0,($D$4-B2794+1)/365),0)</f>
        <v>0</v>
      </c>
      <c r="M2794">
        <f>ROUNDUP(IF(B2794&gt;$D$5,0,($D$5-B2794+1)/365),0)</f>
        <v>0</v>
      </c>
      <c r="N2794" s="28">
        <f>IF(OR(L2794=1,M2794=1),IF(B2794+364&lt;=$D$5,(B2794+364-$D$4+1)/365,IF(B2794&gt;$D$4,($D$5-B2794+1)/365,$D$6/365)),0)</f>
        <v>0</v>
      </c>
      <c r="O2794" s="28">
        <f>'Data &amp; Parameter'!$E$16*'Data &amp; Parameter'!$E$17*('Data &amp; Parameter'!$E$18+'Data &amp; Parameter'!$E$19)*'Data &amp; Parameter'!$E$20*'Data &amp; Parameter'!$E$37*N2794</f>
        <v>0</v>
      </c>
      <c r="P2794">
        <f>ROUNDUP(IF(D2794&gt;$D$4,0,($D$4-D2794+1)/365),0)</f>
        <v>0</v>
      </c>
      <c r="Q2794">
        <f>ROUNDUP(IF(D2794&gt;$D$5,0,($D$5-D2794+1)/365),0)</f>
        <v>0</v>
      </c>
      <c r="R2794" s="28">
        <f>IF(OR(P2794=1,Q2794=1),IF(D2794+364&lt;=$D$5,(D2794+364-$D$4+1)/365,IF(D2794&gt;$D$4,($D$5-D2794+1)/365,$D$6/365)),0)</f>
        <v>0</v>
      </c>
      <c r="S2794" s="28">
        <f>'Data &amp; Parameter'!$E$16*'Data &amp; Parameter'!$E$17*('Data &amp; Parameter'!$E$18+'Data &amp; Parameter'!$E$19)*'Data &amp; Parameter'!$E$20*'Data &amp; Parameter'!$E$37*R2794</f>
        <v>0</v>
      </c>
      <c r="T2794" s="28">
        <f t="shared" si="43"/>
        <v>0</v>
      </c>
    </row>
    <row r="2795" spans="1:20" ht="15.75" customHeight="1" x14ac:dyDescent="0.35">
      <c r="A2795">
        <v>2788</v>
      </c>
      <c r="B2795" s="76">
        <v>44240.629224537042</v>
      </c>
      <c r="C2795" s="1" t="s">
        <v>8818</v>
      </c>
      <c r="D2795" s="76">
        <v>44240.629756944443</v>
      </c>
      <c r="E2795" s="1" t="s">
        <v>8819</v>
      </c>
      <c r="F2795" s="1" t="s">
        <v>8820</v>
      </c>
      <c r="G2795" s="1" t="s">
        <v>123</v>
      </c>
      <c r="H2795" s="1" t="s">
        <v>124</v>
      </c>
      <c r="I2795" s="1" t="s">
        <v>125</v>
      </c>
      <c r="J2795" s="1" t="s">
        <v>7528</v>
      </c>
      <c r="K2795" s="1" t="s">
        <v>8667</v>
      </c>
      <c r="L2795">
        <f>ROUNDUP(IF(B2795&gt;$D$4,0,($D$4-B2795+1)/365),0)</f>
        <v>0</v>
      </c>
      <c r="M2795">
        <f>ROUNDUP(IF(B2795&gt;$D$5,0,($D$5-B2795+1)/365),0)</f>
        <v>0</v>
      </c>
      <c r="N2795" s="28">
        <f>IF(OR(L2795=1,M2795=1),IF(B2795+364&lt;=$D$5,(B2795+364-$D$4+1)/365,IF(B2795&gt;$D$4,($D$5-B2795+1)/365,$D$6/365)),0)</f>
        <v>0</v>
      </c>
      <c r="O2795" s="28">
        <f>'Data &amp; Parameter'!$E$16*'Data &amp; Parameter'!$E$17*('Data &amp; Parameter'!$E$18+'Data &amp; Parameter'!$E$19)*'Data &amp; Parameter'!$E$20*'Data &amp; Parameter'!$E$37*N2795</f>
        <v>0</v>
      </c>
      <c r="P2795">
        <f>ROUNDUP(IF(D2795&gt;$D$4,0,($D$4-D2795+1)/365),0)</f>
        <v>0</v>
      </c>
      <c r="Q2795">
        <f>ROUNDUP(IF(D2795&gt;$D$5,0,($D$5-D2795+1)/365),0)</f>
        <v>0</v>
      </c>
      <c r="R2795" s="28">
        <f>IF(OR(P2795=1,Q2795=1),IF(D2795+364&lt;=$D$5,(D2795+364-$D$4+1)/365,IF(D2795&gt;$D$4,($D$5-D2795+1)/365,$D$6/365)),0)</f>
        <v>0</v>
      </c>
      <c r="S2795" s="28">
        <f>'Data &amp; Parameter'!$E$16*'Data &amp; Parameter'!$E$17*('Data &amp; Parameter'!$E$18+'Data &amp; Parameter'!$E$19)*'Data &amp; Parameter'!$E$20*'Data &amp; Parameter'!$E$37*R2795</f>
        <v>0</v>
      </c>
      <c r="T2795" s="28">
        <f t="shared" si="43"/>
        <v>0</v>
      </c>
    </row>
    <row r="2796" spans="1:20" ht="15.75" customHeight="1" x14ac:dyDescent="0.35">
      <c r="A2796">
        <v>2789</v>
      </c>
      <c r="B2796" s="76">
        <v>44240.631874999999</v>
      </c>
      <c r="C2796" s="1" t="s">
        <v>8821</v>
      </c>
      <c r="D2796" s="76">
        <v>44240.632256944446</v>
      </c>
      <c r="E2796" s="1" t="s">
        <v>8822</v>
      </c>
      <c r="F2796" s="1" t="s">
        <v>8823</v>
      </c>
      <c r="G2796" s="1" t="s">
        <v>123</v>
      </c>
      <c r="H2796" s="1" t="s">
        <v>124</v>
      </c>
      <c r="I2796" s="1" t="s">
        <v>125</v>
      </c>
      <c r="J2796" s="1" t="s">
        <v>7528</v>
      </c>
      <c r="K2796" s="1" t="s">
        <v>8667</v>
      </c>
      <c r="L2796">
        <f>ROUNDUP(IF(B2796&gt;$D$4,0,($D$4-B2796+1)/365),0)</f>
        <v>0</v>
      </c>
      <c r="M2796">
        <f>ROUNDUP(IF(B2796&gt;$D$5,0,($D$5-B2796+1)/365),0)</f>
        <v>0</v>
      </c>
      <c r="N2796" s="28">
        <f>IF(OR(L2796=1,M2796=1),IF(B2796+364&lt;=$D$5,(B2796+364-$D$4+1)/365,IF(B2796&gt;$D$4,($D$5-B2796+1)/365,$D$6/365)),0)</f>
        <v>0</v>
      </c>
      <c r="O2796" s="28">
        <f>'Data &amp; Parameter'!$E$16*'Data &amp; Parameter'!$E$17*('Data &amp; Parameter'!$E$18+'Data &amp; Parameter'!$E$19)*'Data &amp; Parameter'!$E$20*'Data &amp; Parameter'!$E$37*N2796</f>
        <v>0</v>
      </c>
      <c r="P2796">
        <f>ROUNDUP(IF(D2796&gt;$D$4,0,($D$4-D2796+1)/365),0)</f>
        <v>0</v>
      </c>
      <c r="Q2796">
        <f>ROUNDUP(IF(D2796&gt;$D$5,0,($D$5-D2796+1)/365),0)</f>
        <v>0</v>
      </c>
      <c r="R2796" s="28">
        <f>IF(OR(P2796=1,Q2796=1),IF(D2796+364&lt;=$D$5,(D2796+364-$D$4+1)/365,IF(D2796&gt;$D$4,($D$5-D2796+1)/365,$D$6/365)),0)</f>
        <v>0</v>
      </c>
      <c r="S2796" s="28">
        <f>'Data &amp; Parameter'!$E$16*'Data &amp; Parameter'!$E$17*('Data &amp; Parameter'!$E$18+'Data &amp; Parameter'!$E$19)*'Data &amp; Parameter'!$E$20*'Data &amp; Parameter'!$E$37*R2796</f>
        <v>0</v>
      </c>
      <c r="T2796" s="28">
        <f t="shared" si="43"/>
        <v>0</v>
      </c>
    </row>
    <row r="2797" spans="1:20" ht="15.75" customHeight="1" x14ac:dyDescent="0.35">
      <c r="A2797">
        <v>2790</v>
      </c>
      <c r="B2797" s="76">
        <v>44240.632187499999</v>
      </c>
      <c r="C2797" s="1" t="s">
        <v>8824</v>
      </c>
      <c r="D2797" s="76">
        <v>44240.632615740746</v>
      </c>
      <c r="E2797" s="1" t="s">
        <v>8825</v>
      </c>
      <c r="F2797" s="1" t="s">
        <v>8826</v>
      </c>
      <c r="G2797" s="1" t="s">
        <v>123</v>
      </c>
      <c r="H2797" s="1" t="s">
        <v>124</v>
      </c>
      <c r="I2797" s="1" t="s">
        <v>125</v>
      </c>
      <c r="J2797" s="1" t="s">
        <v>7528</v>
      </c>
      <c r="K2797" s="1" t="s">
        <v>8667</v>
      </c>
      <c r="L2797">
        <f>ROUNDUP(IF(B2797&gt;$D$4,0,($D$4-B2797+1)/365),0)</f>
        <v>0</v>
      </c>
      <c r="M2797">
        <f>ROUNDUP(IF(B2797&gt;$D$5,0,($D$5-B2797+1)/365),0)</f>
        <v>0</v>
      </c>
      <c r="N2797" s="28">
        <f>IF(OR(L2797=1,M2797=1),IF(B2797+364&lt;=$D$5,(B2797+364-$D$4+1)/365,IF(B2797&gt;$D$4,($D$5-B2797+1)/365,$D$6/365)),0)</f>
        <v>0</v>
      </c>
      <c r="O2797" s="28">
        <f>'Data &amp; Parameter'!$E$16*'Data &amp; Parameter'!$E$17*('Data &amp; Parameter'!$E$18+'Data &amp; Parameter'!$E$19)*'Data &amp; Parameter'!$E$20*'Data &amp; Parameter'!$E$37*N2797</f>
        <v>0</v>
      </c>
      <c r="P2797">
        <f>ROUNDUP(IF(D2797&gt;$D$4,0,($D$4-D2797+1)/365),0)</f>
        <v>0</v>
      </c>
      <c r="Q2797">
        <f>ROUNDUP(IF(D2797&gt;$D$5,0,($D$5-D2797+1)/365),0)</f>
        <v>0</v>
      </c>
      <c r="R2797" s="28">
        <f>IF(OR(P2797=1,Q2797=1),IF(D2797+364&lt;=$D$5,(D2797+364-$D$4+1)/365,IF(D2797&gt;$D$4,($D$5-D2797+1)/365,$D$6/365)),0)</f>
        <v>0</v>
      </c>
      <c r="S2797" s="28">
        <f>'Data &amp; Parameter'!$E$16*'Data &amp; Parameter'!$E$17*('Data &amp; Parameter'!$E$18+'Data &amp; Parameter'!$E$19)*'Data &amp; Parameter'!$E$20*'Data &amp; Parameter'!$E$37*R2797</f>
        <v>0</v>
      </c>
      <c r="T2797" s="28">
        <f t="shared" si="43"/>
        <v>0</v>
      </c>
    </row>
    <row r="2798" spans="1:20" ht="15.75" customHeight="1" x14ac:dyDescent="0.35">
      <c r="A2798">
        <v>2791</v>
      </c>
      <c r="B2798" s="76">
        <v>44240.634363425925</v>
      </c>
      <c r="C2798" s="1" t="s">
        <v>8827</v>
      </c>
      <c r="D2798" s="76">
        <v>44240.635092592594</v>
      </c>
      <c r="E2798" s="1" t="s">
        <v>8828</v>
      </c>
      <c r="F2798" s="1" t="s">
        <v>8829</v>
      </c>
      <c r="G2798" s="1" t="s">
        <v>123</v>
      </c>
      <c r="H2798" s="1" t="s">
        <v>124</v>
      </c>
      <c r="I2798" s="1" t="s">
        <v>125</v>
      </c>
      <c r="J2798" s="1" t="s">
        <v>7528</v>
      </c>
      <c r="K2798" s="1" t="s">
        <v>8667</v>
      </c>
      <c r="L2798">
        <f>ROUNDUP(IF(B2798&gt;$D$4,0,($D$4-B2798+1)/365),0)</f>
        <v>0</v>
      </c>
      <c r="M2798">
        <f>ROUNDUP(IF(B2798&gt;$D$5,0,($D$5-B2798+1)/365),0)</f>
        <v>0</v>
      </c>
      <c r="N2798" s="28">
        <f>IF(OR(L2798=1,M2798=1),IF(B2798+364&lt;=$D$5,(B2798+364-$D$4+1)/365,IF(B2798&gt;$D$4,($D$5-B2798+1)/365,$D$6/365)),0)</f>
        <v>0</v>
      </c>
      <c r="O2798" s="28">
        <f>'Data &amp; Parameter'!$E$16*'Data &amp; Parameter'!$E$17*('Data &amp; Parameter'!$E$18+'Data &amp; Parameter'!$E$19)*'Data &amp; Parameter'!$E$20*'Data &amp; Parameter'!$E$37*N2798</f>
        <v>0</v>
      </c>
      <c r="P2798">
        <f>ROUNDUP(IF(D2798&gt;$D$4,0,($D$4-D2798+1)/365),0)</f>
        <v>0</v>
      </c>
      <c r="Q2798">
        <f>ROUNDUP(IF(D2798&gt;$D$5,0,($D$5-D2798+1)/365),0)</f>
        <v>0</v>
      </c>
      <c r="R2798" s="28">
        <f>IF(OR(P2798=1,Q2798=1),IF(D2798+364&lt;=$D$5,(D2798+364-$D$4+1)/365,IF(D2798&gt;$D$4,($D$5-D2798+1)/365,$D$6/365)),0)</f>
        <v>0</v>
      </c>
      <c r="S2798" s="28">
        <f>'Data &amp; Parameter'!$E$16*'Data &amp; Parameter'!$E$17*('Data &amp; Parameter'!$E$18+'Data &amp; Parameter'!$E$19)*'Data &amp; Parameter'!$E$20*'Data &amp; Parameter'!$E$37*R2798</f>
        <v>0</v>
      </c>
      <c r="T2798" s="28">
        <f t="shared" si="43"/>
        <v>0</v>
      </c>
    </row>
    <row r="2799" spans="1:20" ht="15.75" customHeight="1" x14ac:dyDescent="0.35">
      <c r="A2799">
        <v>2792</v>
      </c>
      <c r="B2799" s="76">
        <v>44240.634884259256</v>
      </c>
      <c r="C2799" s="1" t="s">
        <v>8830</v>
      </c>
      <c r="D2799" s="76">
        <v>44240.635416666672</v>
      </c>
      <c r="E2799" s="1" t="s">
        <v>8831</v>
      </c>
      <c r="F2799" s="1" t="s">
        <v>8832</v>
      </c>
      <c r="G2799" s="1" t="s">
        <v>123</v>
      </c>
      <c r="H2799" s="1" t="s">
        <v>124</v>
      </c>
      <c r="I2799" s="1" t="s">
        <v>125</v>
      </c>
      <c r="J2799" s="1" t="s">
        <v>7528</v>
      </c>
      <c r="K2799" s="1" t="s">
        <v>8626</v>
      </c>
      <c r="L2799">
        <f>ROUNDUP(IF(B2799&gt;$D$4,0,($D$4-B2799+1)/365),0)</f>
        <v>0</v>
      </c>
      <c r="M2799">
        <f>ROUNDUP(IF(B2799&gt;$D$5,0,($D$5-B2799+1)/365),0)</f>
        <v>0</v>
      </c>
      <c r="N2799" s="28">
        <f>IF(OR(L2799=1,M2799=1),IF(B2799+364&lt;=$D$5,(B2799+364-$D$4+1)/365,IF(B2799&gt;$D$4,($D$5-B2799+1)/365,$D$6/365)),0)</f>
        <v>0</v>
      </c>
      <c r="O2799" s="28">
        <f>'Data &amp; Parameter'!$E$16*'Data &amp; Parameter'!$E$17*('Data &amp; Parameter'!$E$18+'Data &amp; Parameter'!$E$19)*'Data &amp; Parameter'!$E$20*'Data &amp; Parameter'!$E$37*N2799</f>
        <v>0</v>
      </c>
      <c r="P2799">
        <f>ROUNDUP(IF(D2799&gt;$D$4,0,($D$4-D2799+1)/365),0)</f>
        <v>0</v>
      </c>
      <c r="Q2799">
        <f>ROUNDUP(IF(D2799&gt;$D$5,0,($D$5-D2799+1)/365),0)</f>
        <v>0</v>
      </c>
      <c r="R2799" s="28">
        <f>IF(OR(P2799=1,Q2799=1),IF(D2799+364&lt;=$D$5,(D2799+364-$D$4+1)/365,IF(D2799&gt;$D$4,($D$5-D2799+1)/365,$D$6/365)),0)</f>
        <v>0</v>
      </c>
      <c r="S2799" s="28">
        <f>'Data &amp; Parameter'!$E$16*'Data &amp; Parameter'!$E$17*('Data &amp; Parameter'!$E$18+'Data &amp; Parameter'!$E$19)*'Data &amp; Parameter'!$E$20*'Data &amp; Parameter'!$E$37*R2799</f>
        <v>0</v>
      </c>
      <c r="T2799" s="28">
        <f t="shared" si="43"/>
        <v>0</v>
      </c>
    </row>
    <row r="2800" spans="1:20" ht="15.75" customHeight="1" x14ac:dyDescent="0.35">
      <c r="A2800">
        <v>2793</v>
      </c>
      <c r="B2800" s="76">
        <v>44240.637152777781</v>
      </c>
      <c r="C2800" s="1" t="s">
        <v>8833</v>
      </c>
      <c r="D2800" s="76">
        <v>44240.63753472222</v>
      </c>
      <c r="E2800" s="1" t="s">
        <v>8834</v>
      </c>
      <c r="F2800" s="1" t="s">
        <v>8835</v>
      </c>
      <c r="G2800" s="1" t="s">
        <v>123</v>
      </c>
      <c r="H2800" s="1" t="s">
        <v>124</v>
      </c>
      <c r="I2800" s="1" t="s">
        <v>125</v>
      </c>
      <c r="J2800" s="1" t="s">
        <v>7528</v>
      </c>
      <c r="K2800" s="1" t="s">
        <v>8674</v>
      </c>
      <c r="L2800">
        <f>ROUNDUP(IF(B2800&gt;$D$4,0,($D$4-B2800+1)/365),0)</f>
        <v>0</v>
      </c>
      <c r="M2800">
        <f>ROUNDUP(IF(B2800&gt;$D$5,0,($D$5-B2800+1)/365),0)</f>
        <v>0</v>
      </c>
      <c r="N2800" s="28">
        <f>IF(OR(L2800=1,M2800=1),IF(B2800+364&lt;=$D$5,(B2800+364-$D$4+1)/365,IF(B2800&gt;$D$4,($D$5-B2800+1)/365,$D$6/365)),0)</f>
        <v>0</v>
      </c>
      <c r="O2800" s="28">
        <f>'Data &amp; Parameter'!$E$16*'Data &amp; Parameter'!$E$17*('Data &amp; Parameter'!$E$18+'Data &amp; Parameter'!$E$19)*'Data &amp; Parameter'!$E$20*'Data &amp; Parameter'!$E$37*N2800</f>
        <v>0</v>
      </c>
      <c r="P2800">
        <f>ROUNDUP(IF(D2800&gt;$D$4,0,($D$4-D2800+1)/365),0)</f>
        <v>0</v>
      </c>
      <c r="Q2800">
        <f>ROUNDUP(IF(D2800&gt;$D$5,0,($D$5-D2800+1)/365),0)</f>
        <v>0</v>
      </c>
      <c r="R2800" s="28">
        <f>IF(OR(P2800=1,Q2800=1),IF(D2800+364&lt;=$D$5,(D2800+364-$D$4+1)/365,IF(D2800&gt;$D$4,($D$5-D2800+1)/365,$D$6/365)),0)</f>
        <v>0</v>
      </c>
      <c r="S2800" s="28">
        <f>'Data &amp; Parameter'!$E$16*'Data &amp; Parameter'!$E$17*('Data &amp; Parameter'!$E$18+'Data &amp; Parameter'!$E$19)*'Data &amp; Parameter'!$E$20*'Data &amp; Parameter'!$E$37*R2800</f>
        <v>0</v>
      </c>
      <c r="T2800" s="28">
        <f t="shared" si="43"/>
        <v>0</v>
      </c>
    </row>
    <row r="2801" spans="1:20" ht="15.75" customHeight="1" x14ac:dyDescent="0.35">
      <c r="A2801">
        <v>2794</v>
      </c>
      <c r="B2801" s="76">
        <v>44240.639247685191</v>
      </c>
      <c r="C2801" s="1" t="s">
        <v>8836</v>
      </c>
      <c r="D2801" s="76">
        <v>44240.640462962961</v>
      </c>
      <c r="E2801" s="1" t="s">
        <v>8837</v>
      </c>
      <c r="F2801" s="1" t="s">
        <v>8838</v>
      </c>
      <c r="G2801" s="1" t="s">
        <v>123</v>
      </c>
      <c r="H2801" s="1" t="s">
        <v>124</v>
      </c>
      <c r="I2801" s="1" t="s">
        <v>125</v>
      </c>
      <c r="J2801" s="1" t="s">
        <v>7528</v>
      </c>
      <c r="K2801" s="1" t="s">
        <v>8626</v>
      </c>
      <c r="L2801">
        <f>ROUNDUP(IF(B2801&gt;$D$4,0,($D$4-B2801+1)/365),0)</f>
        <v>0</v>
      </c>
      <c r="M2801">
        <f>ROUNDUP(IF(B2801&gt;$D$5,0,($D$5-B2801+1)/365),0)</f>
        <v>0</v>
      </c>
      <c r="N2801" s="28">
        <f>IF(OR(L2801=1,M2801=1),IF(B2801+364&lt;=$D$5,(B2801+364-$D$4+1)/365,IF(B2801&gt;$D$4,($D$5-B2801+1)/365,$D$6/365)),0)</f>
        <v>0</v>
      </c>
      <c r="O2801" s="28">
        <f>'Data &amp; Parameter'!$E$16*'Data &amp; Parameter'!$E$17*('Data &amp; Parameter'!$E$18+'Data &amp; Parameter'!$E$19)*'Data &amp; Parameter'!$E$20*'Data &amp; Parameter'!$E$37*N2801</f>
        <v>0</v>
      </c>
      <c r="P2801">
        <f>ROUNDUP(IF(D2801&gt;$D$4,0,($D$4-D2801+1)/365),0)</f>
        <v>0</v>
      </c>
      <c r="Q2801">
        <f>ROUNDUP(IF(D2801&gt;$D$5,0,($D$5-D2801+1)/365),0)</f>
        <v>0</v>
      </c>
      <c r="R2801" s="28">
        <f>IF(OR(P2801=1,Q2801=1),IF(D2801+364&lt;=$D$5,(D2801+364-$D$4+1)/365,IF(D2801&gt;$D$4,($D$5-D2801+1)/365,$D$6/365)),0)</f>
        <v>0</v>
      </c>
      <c r="S2801" s="28">
        <f>'Data &amp; Parameter'!$E$16*'Data &amp; Parameter'!$E$17*('Data &amp; Parameter'!$E$18+'Data &amp; Parameter'!$E$19)*'Data &amp; Parameter'!$E$20*'Data &amp; Parameter'!$E$37*R2801</f>
        <v>0</v>
      </c>
      <c r="T2801" s="28">
        <f t="shared" si="43"/>
        <v>0</v>
      </c>
    </row>
    <row r="2802" spans="1:20" ht="15.75" customHeight="1" x14ac:dyDescent="0.35">
      <c r="A2802">
        <v>2795</v>
      </c>
      <c r="B2802" s="76">
        <v>44240.639652777776</v>
      </c>
      <c r="C2802" s="1" t="s">
        <v>8839</v>
      </c>
      <c r="D2802" s="76">
        <v>44240.640289351853</v>
      </c>
      <c r="E2802" s="1" t="s">
        <v>8840</v>
      </c>
      <c r="F2802" s="1" t="s">
        <v>8841</v>
      </c>
      <c r="G2802" s="1" t="s">
        <v>123</v>
      </c>
      <c r="H2802" s="1" t="s">
        <v>124</v>
      </c>
      <c r="I2802" s="1" t="s">
        <v>125</v>
      </c>
      <c r="J2802" s="1" t="s">
        <v>7528</v>
      </c>
      <c r="K2802" s="1" t="s">
        <v>8674</v>
      </c>
      <c r="L2802">
        <f>ROUNDUP(IF(B2802&gt;$D$4,0,($D$4-B2802+1)/365),0)</f>
        <v>0</v>
      </c>
      <c r="M2802">
        <f>ROUNDUP(IF(B2802&gt;$D$5,0,($D$5-B2802+1)/365),0)</f>
        <v>0</v>
      </c>
      <c r="N2802" s="28">
        <f>IF(OR(L2802=1,M2802=1),IF(B2802+364&lt;=$D$5,(B2802+364-$D$4+1)/365,IF(B2802&gt;$D$4,($D$5-B2802+1)/365,$D$6/365)),0)</f>
        <v>0</v>
      </c>
      <c r="O2802" s="28">
        <f>'Data &amp; Parameter'!$E$16*'Data &amp; Parameter'!$E$17*('Data &amp; Parameter'!$E$18+'Data &amp; Parameter'!$E$19)*'Data &amp; Parameter'!$E$20*'Data &amp; Parameter'!$E$37*N2802</f>
        <v>0</v>
      </c>
      <c r="P2802">
        <f>ROUNDUP(IF(D2802&gt;$D$4,0,($D$4-D2802+1)/365),0)</f>
        <v>0</v>
      </c>
      <c r="Q2802">
        <f>ROUNDUP(IF(D2802&gt;$D$5,0,($D$5-D2802+1)/365),0)</f>
        <v>0</v>
      </c>
      <c r="R2802" s="28">
        <f>IF(OR(P2802=1,Q2802=1),IF(D2802+364&lt;=$D$5,(D2802+364-$D$4+1)/365,IF(D2802&gt;$D$4,($D$5-D2802+1)/365,$D$6/365)),0)</f>
        <v>0</v>
      </c>
      <c r="S2802" s="28">
        <f>'Data &amp; Parameter'!$E$16*'Data &amp; Parameter'!$E$17*('Data &amp; Parameter'!$E$18+'Data &amp; Parameter'!$E$19)*'Data &amp; Parameter'!$E$20*'Data &amp; Parameter'!$E$37*R2802</f>
        <v>0</v>
      </c>
      <c r="T2802" s="28">
        <f t="shared" si="43"/>
        <v>0</v>
      </c>
    </row>
    <row r="2803" spans="1:20" ht="15.75" customHeight="1" x14ac:dyDescent="0.35">
      <c r="A2803">
        <v>2796</v>
      </c>
      <c r="B2803" s="76">
        <v>44240.643483796295</v>
      </c>
      <c r="C2803" s="1" t="s">
        <v>8842</v>
      </c>
      <c r="D2803" s="76">
        <v>44240.643923611111</v>
      </c>
      <c r="E2803" s="1" t="s">
        <v>8843</v>
      </c>
      <c r="F2803" s="1" t="s">
        <v>8844</v>
      </c>
      <c r="G2803" s="1" t="s">
        <v>123</v>
      </c>
      <c r="H2803" s="1" t="s">
        <v>124</v>
      </c>
      <c r="I2803" s="1" t="s">
        <v>125</v>
      </c>
      <c r="J2803" s="1" t="s">
        <v>7528</v>
      </c>
      <c r="K2803" s="1" t="s">
        <v>8674</v>
      </c>
      <c r="L2803">
        <f>ROUNDUP(IF(B2803&gt;$D$4,0,($D$4-B2803+1)/365),0)</f>
        <v>0</v>
      </c>
      <c r="M2803">
        <f>ROUNDUP(IF(B2803&gt;$D$5,0,($D$5-B2803+1)/365),0)</f>
        <v>0</v>
      </c>
      <c r="N2803" s="28">
        <f>IF(OR(L2803=1,M2803=1),IF(B2803+364&lt;=$D$5,(B2803+364-$D$4+1)/365,IF(B2803&gt;$D$4,($D$5-B2803+1)/365,$D$6/365)),0)</f>
        <v>0</v>
      </c>
      <c r="O2803" s="28">
        <f>'Data &amp; Parameter'!$E$16*'Data &amp; Parameter'!$E$17*('Data &amp; Parameter'!$E$18+'Data &amp; Parameter'!$E$19)*'Data &amp; Parameter'!$E$20*'Data &amp; Parameter'!$E$37*N2803</f>
        <v>0</v>
      </c>
      <c r="P2803">
        <f>ROUNDUP(IF(D2803&gt;$D$4,0,($D$4-D2803+1)/365),0)</f>
        <v>0</v>
      </c>
      <c r="Q2803">
        <f>ROUNDUP(IF(D2803&gt;$D$5,0,($D$5-D2803+1)/365),0)</f>
        <v>0</v>
      </c>
      <c r="R2803" s="28">
        <f>IF(OR(P2803=1,Q2803=1),IF(D2803+364&lt;=$D$5,(D2803+364-$D$4+1)/365,IF(D2803&gt;$D$4,($D$5-D2803+1)/365,$D$6/365)),0)</f>
        <v>0</v>
      </c>
      <c r="S2803" s="28">
        <f>'Data &amp; Parameter'!$E$16*'Data &amp; Parameter'!$E$17*('Data &amp; Parameter'!$E$18+'Data &amp; Parameter'!$E$19)*'Data &amp; Parameter'!$E$20*'Data &amp; Parameter'!$E$37*R2803</f>
        <v>0</v>
      </c>
      <c r="T2803" s="28">
        <f t="shared" si="43"/>
        <v>0</v>
      </c>
    </row>
    <row r="2804" spans="1:20" ht="15.75" customHeight="1" x14ac:dyDescent="0.35">
      <c r="A2804">
        <v>2797</v>
      </c>
      <c r="B2804" s="76">
        <v>44240.64634259259</v>
      </c>
      <c r="C2804" s="1" t="s">
        <v>8845</v>
      </c>
      <c r="D2804" s="76">
        <v>44240.646817129629</v>
      </c>
      <c r="E2804" s="1" t="s">
        <v>8846</v>
      </c>
      <c r="F2804" s="1" t="s">
        <v>8847</v>
      </c>
      <c r="G2804" s="1" t="s">
        <v>123</v>
      </c>
      <c r="H2804" s="1" t="s">
        <v>124</v>
      </c>
      <c r="I2804" s="1" t="s">
        <v>125</v>
      </c>
      <c r="J2804" s="1" t="s">
        <v>7528</v>
      </c>
      <c r="K2804" s="1" t="s">
        <v>8667</v>
      </c>
      <c r="L2804">
        <f>ROUNDUP(IF(B2804&gt;$D$4,0,($D$4-B2804+1)/365),0)</f>
        <v>0</v>
      </c>
      <c r="M2804">
        <f>ROUNDUP(IF(B2804&gt;$D$5,0,($D$5-B2804+1)/365),0)</f>
        <v>0</v>
      </c>
      <c r="N2804" s="28">
        <f>IF(OR(L2804=1,M2804=1),IF(B2804+364&lt;=$D$5,(B2804+364-$D$4+1)/365,IF(B2804&gt;$D$4,($D$5-B2804+1)/365,$D$6/365)),0)</f>
        <v>0</v>
      </c>
      <c r="O2804" s="28">
        <f>'Data &amp; Parameter'!$E$16*'Data &amp; Parameter'!$E$17*('Data &amp; Parameter'!$E$18+'Data &amp; Parameter'!$E$19)*'Data &amp; Parameter'!$E$20*'Data &amp; Parameter'!$E$37*N2804</f>
        <v>0</v>
      </c>
      <c r="P2804">
        <f>ROUNDUP(IF(D2804&gt;$D$4,0,($D$4-D2804+1)/365),0)</f>
        <v>0</v>
      </c>
      <c r="Q2804">
        <f>ROUNDUP(IF(D2804&gt;$D$5,0,($D$5-D2804+1)/365),0)</f>
        <v>0</v>
      </c>
      <c r="R2804" s="28">
        <f>IF(OR(P2804=1,Q2804=1),IF(D2804+364&lt;=$D$5,(D2804+364-$D$4+1)/365,IF(D2804&gt;$D$4,($D$5-D2804+1)/365,$D$6/365)),0)</f>
        <v>0</v>
      </c>
      <c r="S2804" s="28">
        <f>'Data &amp; Parameter'!$E$16*'Data &amp; Parameter'!$E$17*('Data &amp; Parameter'!$E$18+'Data &amp; Parameter'!$E$19)*'Data &amp; Parameter'!$E$20*'Data &amp; Parameter'!$E$37*R2804</f>
        <v>0</v>
      </c>
      <c r="T2804" s="28">
        <f t="shared" si="43"/>
        <v>0</v>
      </c>
    </row>
    <row r="2805" spans="1:20" ht="15.75" customHeight="1" x14ac:dyDescent="0.35">
      <c r="A2805">
        <v>2798</v>
      </c>
      <c r="B2805" s="76">
        <v>44240.64634259259</v>
      </c>
      <c r="C2805" s="1" t="s">
        <v>8848</v>
      </c>
      <c r="D2805" s="76">
        <v>44240.647303240738</v>
      </c>
      <c r="E2805" s="1" t="s">
        <v>8849</v>
      </c>
      <c r="F2805" s="1" t="s">
        <v>8850</v>
      </c>
      <c r="G2805" s="1" t="s">
        <v>123</v>
      </c>
      <c r="H2805" s="1" t="s">
        <v>124</v>
      </c>
      <c r="I2805" s="1" t="s">
        <v>125</v>
      </c>
      <c r="J2805" s="1" t="s">
        <v>7528</v>
      </c>
      <c r="K2805" s="1" t="s">
        <v>8851</v>
      </c>
      <c r="L2805">
        <f>ROUNDUP(IF(B2805&gt;$D$4,0,($D$4-B2805+1)/365),0)</f>
        <v>0</v>
      </c>
      <c r="M2805">
        <f>ROUNDUP(IF(B2805&gt;$D$5,0,($D$5-B2805+1)/365),0)</f>
        <v>0</v>
      </c>
      <c r="N2805" s="28">
        <f>IF(OR(L2805=1,M2805=1),IF(B2805+364&lt;=$D$5,(B2805+364-$D$4+1)/365,IF(B2805&gt;$D$4,($D$5-B2805+1)/365,$D$6/365)),0)</f>
        <v>0</v>
      </c>
      <c r="O2805" s="28">
        <f>'Data &amp; Parameter'!$E$16*'Data &amp; Parameter'!$E$17*('Data &amp; Parameter'!$E$18+'Data &amp; Parameter'!$E$19)*'Data &amp; Parameter'!$E$20*'Data &amp; Parameter'!$E$37*N2805</f>
        <v>0</v>
      </c>
      <c r="P2805">
        <f>ROUNDUP(IF(D2805&gt;$D$4,0,($D$4-D2805+1)/365),0)</f>
        <v>0</v>
      </c>
      <c r="Q2805">
        <f>ROUNDUP(IF(D2805&gt;$D$5,0,($D$5-D2805+1)/365),0)</f>
        <v>0</v>
      </c>
      <c r="R2805" s="28">
        <f>IF(OR(P2805=1,Q2805=1),IF(D2805+364&lt;=$D$5,(D2805+364-$D$4+1)/365,IF(D2805&gt;$D$4,($D$5-D2805+1)/365,$D$6/365)),0)</f>
        <v>0</v>
      </c>
      <c r="S2805" s="28">
        <f>'Data &amp; Parameter'!$E$16*'Data &amp; Parameter'!$E$17*('Data &amp; Parameter'!$E$18+'Data &amp; Parameter'!$E$19)*'Data &amp; Parameter'!$E$20*'Data &amp; Parameter'!$E$37*R2805</f>
        <v>0</v>
      </c>
      <c r="T2805" s="28">
        <f t="shared" si="43"/>
        <v>0</v>
      </c>
    </row>
    <row r="2806" spans="1:20" ht="15.75" customHeight="1" x14ac:dyDescent="0.35">
      <c r="A2806">
        <v>2799</v>
      </c>
      <c r="B2806" s="76">
        <v>44240.649108796293</v>
      </c>
      <c r="C2806" s="1" t="s">
        <v>8852</v>
      </c>
      <c r="D2806" s="76">
        <v>44240.649548611109</v>
      </c>
      <c r="E2806" s="1" t="s">
        <v>8853</v>
      </c>
      <c r="F2806" s="1" t="s">
        <v>8854</v>
      </c>
      <c r="G2806" s="1" t="s">
        <v>123</v>
      </c>
      <c r="H2806" s="1" t="s">
        <v>124</v>
      </c>
      <c r="I2806" s="1" t="s">
        <v>125</v>
      </c>
      <c r="J2806" s="1" t="s">
        <v>7528</v>
      </c>
      <c r="K2806" s="1" t="s">
        <v>8667</v>
      </c>
      <c r="L2806">
        <f>ROUNDUP(IF(B2806&gt;$D$4,0,($D$4-B2806+1)/365),0)</f>
        <v>0</v>
      </c>
      <c r="M2806">
        <f>ROUNDUP(IF(B2806&gt;$D$5,0,($D$5-B2806+1)/365),0)</f>
        <v>0</v>
      </c>
      <c r="N2806" s="28">
        <f>IF(OR(L2806=1,M2806=1),IF(B2806+364&lt;=$D$5,(B2806+364-$D$4+1)/365,IF(B2806&gt;$D$4,($D$5-B2806+1)/365,$D$6/365)),0)</f>
        <v>0</v>
      </c>
      <c r="O2806" s="28">
        <f>'Data &amp; Parameter'!$E$16*'Data &amp; Parameter'!$E$17*('Data &amp; Parameter'!$E$18+'Data &amp; Parameter'!$E$19)*'Data &amp; Parameter'!$E$20*'Data &amp; Parameter'!$E$37*N2806</f>
        <v>0</v>
      </c>
      <c r="P2806">
        <f>ROUNDUP(IF(D2806&gt;$D$4,0,($D$4-D2806+1)/365),0)</f>
        <v>0</v>
      </c>
      <c r="Q2806">
        <f>ROUNDUP(IF(D2806&gt;$D$5,0,($D$5-D2806+1)/365),0)</f>
        <v>0</v>
      </c>
      <c r="R2806" s="28">
        <f>IF(OR(P2806=1,Q2806=1),IF(D2806+364&lt;=$D$5,(D2806+364-$D$4+1)/365,IF(D2806&gt;$D$4,($D$5-D2806+1)/365,$D$6/365)),0)</f>
        <v>0</v>
      </c>
      <c r="S2806" s="28">
        <f>'Data &amp; Parameter'!$E$16*'Data &amp; Parameter'!$E$17*('Data &amp; Parameter'!$E$18+'Data &amp; Parameter'!$E$19)*'Data &amp; Parameter'!$E$20*'Data &amp; Parameter'!$E$37*R2806</f>
        <v>0</v>
      </c>
      <c r="T2806" s="28">
        <f t="shared" si="43"/>
        <v>0</v>
      </c>
    </row>
    <row r="2807" spans="1:20" ht="15.75" customHeight="1" x14ac:dyDescent="0.35">
      <c r="A2807">
        <v>2800</v>
      </c>
      <c r="B2807" s="76">
        <v>44240.652488425927</v>
      </c>
      <c r="C2807" s="1" t="s">
        <v>8855</v>
      </c>
      <c r="D2807" s="76">
        <v>44240.653622685189</v>
      </c>
      <c r="E2807" s="1" t="s">
        <v>8856</v>
      </c>
      <c r="F2807" s="1" t="s">
        <v>8857</v>
      </c>
      <c r="G2807" s="1" t="s">
        <v>123</v>
      </c>
      <c r="H2807" s="1" t="s">
        <v>124</v>
      </c>
      <c r="I2807" s="1" t="s">
        <v>125</v>
      </c>
      <c r="J2807" s="1" t="s">
        <v>7528</v>
      </c>
      <c r="K2807" s="1" t="s">
        <v>8667</v>
      </c>
      <c r="L2807">
        <f>ROUNDUP(IF(B2807&gt;$D$4,0,($D$4-B2807+1)/365),0)</f>
        <v>0</v>
      </c>
      <c r="M2807">
        <f>ROUNDUP(IF(B2807&gt;$D$5,0,($D$5-B2807+1)/365),0)</f>
        <v>0</v>
      </c>
      <c r="N2807" s="28">
        <f>IF(OR(L2807=1,M2807=1),IF(B2807+364&lt;=$D$5,(B2807+364-$D$4+1)/365,IF(B2807&gt;$D$4,($D$5-B2807+1)/365,$D$6/365)),0)</f>
        <v>0</v>
      </c>
      <c r="O2807" s="28">
        <f>'Data &amp; Parameter'!$E$16*'Data &amp; Parameter'!$E$17*('Data &amp; Parameter'!$E$18+'Data &amp; Parameter'!$E$19)*'Data &amp; Parameter'!$E$20*'Data &amp; Parameter'!$E$37*N2807</f>
        <v>0</v>
      </c>
      <c r="P2807">
        <f>ROUNDUP(IF(D2807&gt;$D$4,0,($D$4-D2807+1)/365),0)</f>
        <v>0</v>
      </c>
      <c r="Q2807">
        <f>ROUNDUP(IF(D2807&gt;$D$5,0,($D$5-D2807+1)/365),0)</f>
        <v>0</v>
      </c>
      <c r="R2807" s="28">
        <f>IF(OR(P2807=1,Q2807=1),IF(D2807+364&lt;=$D$5,(D2807+364-$D$4+1)/365,IF(D2807&gt;$D$4,($D$5-D2807+1)/365,$D$6/365)),0)</f>
        <v>0</v>
      </c>
      <c r="S2807" s="28">
        <f>'Data &amp; Parameter'!$E$16*'Data &amp; Parameter'!$E$17*('Data &amp; Parameter'!$E$18+'Data &amp; Parameter'!$E$19)*'Data &amp; Parameter'!$E$20*'Data &amp; Parameter'!$E$37*R2807</f>
        <v>0</v>
      </c>
      <c r="T2807" s="28">
        <f t="shared" si="43"/>
        <v>0</v>
      </c>
    </row>
    <row r="2808" spans="1:20" ht="15.75" customHeight="1" x14ac:dyDescent="0.35">
      <c r="A2808">
        <v>2801</v>
      </c>
      <c r="B2808" s="76">
        <v>44240.657754629632</v>
      </c>
      <c r="C2808" s="1" t="s">
        <v>8858</v>
      </c>
      <c r="D2808" s="76">
        <v>44240.65824074074</v>
      </c>
      <c r="E2808" s="1" t="s">
        <v>8859</v>
      </c>
      <c r="F2808" s="1" t="s">
        <v>8860</v>
      </c>
      <c r="G2808" s="1" t="s">
        <v>123</v>
      </c>
      <c r="H2808" s="1" t="s">
        <v>124</v>
      </c>
      <c r="I2808" s="1" t="s">
        <v>125</v>
      </c>
      <c r="J2808" s="1" t="s">
        <v>7528</v>
      </c>
      <c r="K2808" s="1" t="s">
        <v>8674</v>
      </c>
      <c r="L2808">
        <f>ROUNDUP(IF(B2808&gt;$D$4,0,($D$4-B2808+1)/365),0)</f>
        <v>0</v>
      </c>
      <c r="M2808">
        <f>ROUNDUP(IF(B2808&gt;$D$5,0,($D$5-B2808+1)/365),0)</f>
        <v>0</v>
      </c>
      <c r="N2808" s="28">
        <f>IF(OR(L2808=1,M2808=1),IF(B2808+364&lt;=$D$5,(B2808+364-$D$4+1)/365,IF(B2808&gt;$D$4,($D$5-B2808+1)/365,$D$6/365)),0)</f>
        <v>0</v>
      </c>
      <c r="O2808" s="28">
        <f>'Data &amp; Parameter'!$E$16*'Data &amp; Parameter'!$E$17*('Data &amp; Parameter'!$E$18+'Data &amp; Parameter'!$E$19)*'Data &amp; Parameter'!$E$20*'Data &amp; Parameter'!$E$37*N2808</f>
        <v>0</v>
      </c>
      <c r="P2808">
        <f>ROUNDUP(IF(D2808&gt;$D$4,0,($D$4-D2808+1)/365),0)</f>
        <v>0</v>
      </c>
      <c r="Q2808">
        <f>ROUNDUP(IF(D2808&gt;$D$5,0,($D$5-D2808+1)/365),0)</f>
        <v>0</v>
      </c>
      <c r="R2808" s="28">
        <f>IF(OR(P2808=1,Q2808=1),IF(D2808+364&lt;=$D$5,(D2808+364-$D$4+1)/365,IF(D2808&gt;$D$4,($D$5-D2808+1)/365,$D$6/365)),0)</f>
        <v>0</v>
      </c>
      <c r="S2808" s="28">
        <f>'Data &amp; Parameter'!$E$16*'Data &amp; Parameter'!$E$17*('Data &amp; Parameter'!$E$18+'Data &amp; Parameter'!$E$19)*'Data &amp; Parameter'!$E$20*'Data &amp; Parameter'!$E$37*R2808</f>
        <v>0</v>
      </c>
      <c r="T2808" s="28">
        <f t="shared" si="43"/>
        <v>0</v>
      </c>
    </row>
    <row r="2809" spans="1:20" ht="15.75" customHeight="1" x14ac:dyDescent="0.35">
      <c r="A2809">
        <v>2802</v>
      </c>
      <c r="B2809" s="76">
        <v>44240.661134259259</v>
      </c>
      <c r="C2809" s="1" t="s">
        <v>8861</v>
      </c>
      <c r="D2809" s="76">
        <v>44240.661805555559</v>
      </c>
      <c r="E2809" s="1" t="s">
        <v>8862</v>
      </c>
      <c r="F2809" s="1" t="s">
        <v>8863</v>
      </c>
      <c r="G2809" s="1" t="s">
        <v>123</v>
      </c>
      <c r="H2809" s="1" t="s">
        <v>124</v>
      </c>
      <c r="I2809" s="1" t="s">
        <v>125</v>
      </c>
      <c r="J2809" s="1" t="s">
        <v>7528</v>
      </c>
      <c r="K2809" s="1" t="s">
        <v>8674</v>
      </c>
      <c r="L2809">
        <f>ROUNDUP(IF(B2809&gt;$D$4,0,($D$4-B2809+1)/365),0)</f>
        <v>0</v>
      </c>
      <c r="M2809">
        <f>ROUNDUP(IF(B2809&gt;$D$5,0,($D$5-B2809+1)/365),0)</f>
        <v>0</v>
      </c>
      <c r="N2809" s="28">
        <f>IF(OR(L2809=1,M2809=1),IF(B2809+364&lt;=$D$5,(B2809+364-$D$4+1)/365,IF(B2809&gt;$D$4,($D$5-B2809+1)/365,$D$6/365)),0)</f>
        <v>0</v>
      </c>
      <c r="O2809" s="28">
        <f>'Data &amp; Parameter'!$E$16*'Data &amp; Parameter'!$E$17*('Data &amp; Parameter'!$E$18+'Data &amp; Parameter'!$E$19)*'Data &amp; Parameter'!$E$20*'Data &amp; Parameter'!$E$37*N2809</f>
        <v>0</v>
      </c>
      <c r="P2809">
        <f>ROUNDUP(IF(D2809&gt;$D$4,0,($D$4-D2809+1)/365),0)</f>
        <v>0</v>
      </c>
      <c r="Q2809">
        <f>ROUNDUP(IF(D2809&gt;$D$5,0,($D$5-D2809+1)/365),0)</f>
        <v>0</v>
      </c>
      <c r="R2809" s="28">
        <f>IF(OR(P2809=1,Q2809=1),IF(D2809+364&lt;=$D$5,(D2809+364-$D$4+1)/365,IF(D2809&gt;$D$4,($D$5-D2809+1)/365,$D$6/365)),0)</f>
        <v>0</v>
      </c>
      <c r="S2809" s="28">
        <f>'Data &amp; Parameter'!$E$16*'Data &amp; Parameter'!$E$17*('Data &amp; Parameter'!$E$18+'Data &amp; Parameter'!$E$19)*'Data &amp; Parameter'!$E$20*'Data &amp; Parameter'!$E$37*R2809</f>
        <v>0</v>
      </c>
      <c r="T2809" s="28">
        <f t="shared" si="43"/>
        <v>0</v>
      </c>
    </row>
    <row r="2810" spans="1:20" ht="15.75" customHeight="1" x14ac:dyDescent="0.35">
      <c r="A2810">
        <v>2803</v>
      </c>
      <c r="B2810" s="76">
        <v>44240.66574074074</v>
      </c>
      <c r="C2810" s="1" t="s">
        <v>8864</v>
      </c>
      <c r="D2810" s="76">
        <v>44240.666168981479</v>
      </c>
      <c r="E2810" s="1" t="s">
        <v>8865</v>
      </c>
      <c r="F2810" s="1" t="s">
        <v>8866</v>
      </c>
      <c r="G2810" s="1" t="s">
        <v>123</v>
      </c>
      <c r="H2810" s="1" t="s">
        <v>124</v>
      </c>
      <c r="I2810" s="1" t="s">
        <v>125</v>
      </c>
      <c r="J2810" s="1" t="s">
        <v>7528</v>
      </c>
      <c r="K2810" s="1" t="s">
        <v>8674</v>
      </c>
      <c r="L2810">
        <f>ROUNDUP(IF(B2810&gt;$D$4,0,($D$4-B2810+1)/365),0)</f>
        <v>0</v>
      </c>
      <c r="M2810">
        <f>ROUNDUP(IF(B2810&gt;$D$5,0,($D$5-B2810+1)/365),0)</f>
        <v>0</v>
      </c>
      <c r="N2810" s="28">
        <f>IF(OR(L2810=1,M2810=1),IF(B2810+364&lt;=$D$5,(B2810+364-$D$4+1)/365,IF(B2810&gt;$D$4,($D$5-B2810+1)/365,$D$6/365)),0)</f>
        <v>0</v>
      </c>
      <c r="O2810" s="28">
        <f>'Data &amp; Parameter'!$E$16*'Data &amp; Parameter'!$E$17*('Data &amp; Parameter'!$E$18+'Data &amp; Parameter'!$E$19)*'Data &amp; Parameter'!$E$20*'Data &amp; Parameter'!$E$37*N2810</f>
        <v>0</v>
      </c>
      <c r="P2810">
        <f>ROUNDUP(IF(D2810&gt;$D$4,0,($D$4-D2810+1)/365),0)</f>
        <v>0</v>
      </c>
      <c r="Q2810">
        <f>ROUNDUP(IF(D2810&gt;$D$5,0,($D$5-D2810+1)/365),0)</f>
        <v>0</v>
      </c>
      <c r="R2810" s="28">
        <f>IF(OR(P2810=1,Q2810=1),IF(D2810+364&lt;=$D$5,(D2810+364-$D$4+1)/365,IF(D2810&gt;$D$4,($D$5-D2810+1)/365,$D$6/365)),0)</f>
        <v>0</v>
      </c>
      <c r="S2810" s="28">
        <f>'Data &amp; Parameter'!$E$16*'Data &amp; Parameter'!$E$17*('Data &amp; Parameter'!$E$18+'Data &amp; Parameter'!$E$19)*'Data &amp; Parameter'!$E$20*'Data &amp; Parameter'!$E$37*R2810</f>
        <v>0</v>
      </c>
      <c r="T2810" s="28">
        <f t="shared" si="43"/>
        <v>0</v>
      </c>
    </row>
    <row r="2811" spans="1:20" ht="15.75" customHeight="1" x14ac:dyDescent="0.35">
      <c r="A2811">
        <v>2804</v>
      </c>
      <c r="B2811" s="76">
        <v>44241.340925925921</v>
      </c>
      <c r="C2811" s="1" t="s">
        <v>8867</v>
      </c>
      <c r="D2811" s="76">
        <v>44241.341851851852</v>
      </c>
      <c r="E2811" s="1" t="s">
        <v>8868</v>
      </c>
      <c r="F2811" s="1" t="s">
        <v>8869</v>
      </c>
      <c r="G2811" s="1" t="s">
        <v>123</v>
      </c>
      <c r="H2811" s="1" t="s">
        <v>124</v>
      </c>
      <c r="I2811" s="1" t="s">
        <v>125</v>
      </c>
      <c r="J2811" s="1" t="s">
        <v>7528</v>
      </c>
      <c r="K2811" s="1" t="s">
        <v>7528</v>
      </c>
      <c r="L2811">
        <f>ROUNDUP(IF(B2811&gt;$D$4,0,($D$4-B2811+1)/365),0)</f>
        <v>0</v>
      </c>
      <c r="M2811">
        <f>ROUNDUP(IF(B2811&gt;$D$5,0,($D$5-B2811+1)/365),0)</f>
        <v>0</v>
      </c>
      <c r="N2811" s="28">
        <f>IF(OR(L2811=1,M2811=1),IF(B2811+364&lt;=$D$5,(B2811+364-$D$4+1)/365,IF(B2811&gt;$D$4,($D$5-B2811+1)/365,$D$6/365)),0)</f>
        <v>0</v>
      </c>
      <c r="O2811" s="28">
        <f>'Data &amp; Parameter'!$E$16*'Data &amp; Parameter'!$E$17*('Data &amp; Parameter'!$E$18+'Data &amp; Parameter'!$E$19)*'Data &amp; Parameter'!$E$20*'Data &amp; Parameter'!$E$37*N2811</f>
        <v>0</v>
      </c>
      <c r="P2811">
        <f>ROUNDUP(IF(D2811&gt;$D$4,0,($D$4-D2811+1)/365),0)</f>
        <v>0</v>
      </c>
      <c r="Q2811">
        <f>ROUNDUP(IF(D2811&gt;$D$5,0,($D$5-D2811+1)/365),0)</f>
        <v>0</v>
      </c>
      <c r="R2811" s="28">
        <f>IF(OR(P2811=1,Q2811=1),IF(D2811+364&lt;=$D$5,(D2811+364-$D$4+1)/365,IF(D2811&gt;$D$4,($D$5-D2811+1)/365,$D$6/365)),0)</f>
        <v>0</v>
      </c>
      <c r="S2811" s="28">
        <f>'Data &amp; Parameter'!$E$16*'Data &amp; Parameter'!$E$17*('Data &amp; Parameter'!$E$18+'Data &amp; Parameter'!$E$19)*'Data &amp; Parameter'!$E$20*'Data &amp; Parameter'!$E$37*R2811</f>
        <v>0</v>
      </c>
      <c r="T2811" s="28">
        <f t="shared" si="43"/>
        <v>0</v>
      </c>
    </row>
    <row r="2812" spans="1:20" ht="15.75" customHeight="1" x14ac:dyDescent="0.35">
      <c r="A2812">
        <v>2805</v>
      </c>
      <c r="B2812" s="76">
        <v>44241.346909722226</v>
      </c>
      <c r="C2812" s="1" t="s">
        <v>8870</v>
      </c>
      <c r="D2812" s="76">
        <v>44241.347824074073</v>
      </c>
      <c r="E2812" s="1" t="s">
        <v>8871</v>
      </c>
      <c r="F2812" s="1" t="s">
        <v>8872</v>
      </c>
      <c r="G2812" s="1" t="s">
        <v>123</v>
      </c>
      <c r="H2812" s="1" t="s">
        <v>124</v>
      </c>
      <c r="I2812" s="1" t="s">
        <v>125</v>
      </c>
      <c r="J2812" s="1" t="s">
        <v>7528</v>
      </c>
      <c r="K2812" s="1" t="s">
        <v>7538</v>
      </c>
      <c r="L2812">
        <f>ROUNDUP(IF(B2812&gt;$D$4,0,($D$4-B2812+1)/365),0)</f>
        <v>0</v>
      </c>
      <c r="M2812">
        <f>ROUNDUP(IF(B2812&gt;$D$5,0,($D$5-B2812+1)/365),0)</f>
        <v>0</v>
      </c>
      <c r="N2812" s="28">
        <f>IF(OR(L2812=1,M2812=1),IF(B2812+364&lt;=$D$5,(B2812+364-$D$4+1)/365,IF(B2812&gt;$D$4,($D$5-B2812+1)/365,$D$6/365)),0)</f>
        <v>0</v>
      </c>
      <c r="O2812" s="28">
        <f>'Data &amp; Parameter'!$E$16*'Data &amp; Parameter'!$E$17*('Data &amp; Parameter'!$E$18+'Data &amp; Parameter'!$E$19)*'Data &amp; Parameter'!$E$20*'Data &amp; Parameter'!$E$37*N2812</f>
        <v>0</v>
      </c>
      <c r="P2812">
        <f>ROUNDUP(IF(D2812&gt;$D$4,0,($D$4-D2812+1)/365),0)</f>
        <v>0</v>
      </c>
      <c r="Q2812">
        <f>ROUNDUP(IF(D2812&gt;$D$5,0,($D$5-D2812+1)/365),0)</f>
        <v>0</v>
      </c>
      <c r="R2812" s="28">
        <f>IF(OR(P2812=1,Q2812=1),IF(D2812+364&lt;=$D$5,(D2812+364-$D$4+1)/365,IF(D2812&gt;$D$4,($D$5-D2812+1)/365,$D$6/365)),0)</f>
        <v>0</v>
      </c>
      <c r="S2812" s="28">
        <f>'Data &amp; Parameter'!$E$16*'Data &amp; Parameter'!$E$17*('Data &amp; Parameter'!$E$18+'Data &amp; Parameter'!$E$19)*'Data &amp; Parameter'!$E$20*'Data &amp; Parameter'!$E$37*R2812</f>
        <v>0</v>
      </c>
      <c r="T2812" s="28">
        <f t="shared" si="43"/>
        <v>0</v>
      </c>
    </row>
    <row r="2813" spans="1:20" ht="15.75" customHeight="1" x14ac:dyDescent="0.35">
      <c r="A2813">
        <v>2806</v>
      </c>
      <c r="B2813" s="76">
        <v>44241.356203703705</v>
      </c>
      <c r="C2813" s="1" t="s">
        <v>8873</v>
      </c>
      <c r="D2813" s="76">
        <v>44241.357141203705</v>
      </c>
      <c r="E2813" s="1" t="s">
        <v>8874</v>
      </c>
      <c r="F2813" s="1" t="s">
        <v>8875</v>
      </c>
      <c r="G2813" s="1" t="s">
        <v>123</v>
      </c>
      <c r="H2813" s="1" t="s">
        <v>124</v>
      </c>
      <c r="I2813" s="1" t="s">
        <v>125</v>
      </c>
      <c r="J2813" s="1" t="s">
        <v>7528</v>
      </c>
      <c r="K2813" s="1" t="s">
        <v>7538</v>
      </c>
      <c r="L2813">
        <f>ROUNDUP(IF(B2813&gt;$D$4,0,($D$4-B2813+1)/365),0)</f>
        <v>0</v>
      </c>
      <c r="M2813">
        <f>ROUNDUP(IF(B2813&gt;$D$5,0,($D$5-B2813+1)/365),0)</f>
        <v>0</v>
      </c>
      <c r="N2813" s="28">
        <f>IF(OR(L2813=1,M2813=1),IF(B2813+364&lt;=$D$5,(B2813+364-$D$4+1)/365,IF(B2813&gt;$D$4,($D$5-B2813+1)/365,$D$6/365)),0)</f>
        <v>0</v>
      </c>
      <c r="O2813" s="28">
        <f>'Data &amp; Parameter'!$E$16*'Data &amp; Parameter'!$E$17*('Data &amp; Parameter'!$E$18+'Data &amp; Parameter'!$E$19)*'Data &amp; Parameter'!$E$20*'Data &amp; Parameter'!$E$37*N2813</f>
        <v>0</v>
      </c>
      <c r="P2813">
        <f>ROUNDUP(IF(D2813&gt;$D$4,0,($D$4-D2813+1)/365),0)</f>
        <v>0</v>
      </c>
      <c r="Q2813">
        <f>ROUNDUP(IF(D2813&gt;$D$5,0,($D$5-D2813+1)/365),0)</f>
        <v>0</v>
      </c>
      <c r="R2813" s="28">
        <f>IF(OR(P2813=1,Q2813=1),IF(D2813+364&lt;=$D$5,(D2813+364-$D$4+1)/365,IF(D2813&gt;$D$4,($D$5-D2813+1)/365,$D$6/365)),0)</f>
        <v>0</v>
      </c>
      <c r="S2813" s="28">
        <f>'Data &amp; Parameter'!$E$16*'Data &amp; Parameter'!$E$17*('Data &amp; Parameter'!$E$18+'Data &amp; Parameter'!$E$19)*'Data &amp; Parameter'!$E$20*'Data &amp; Parameter'!$E$37*R2813</f>
        <v>0</v>
      </c>
      <c r="T2813" s="28">
        <f t="shared" si="43"/>
        <v>0</v>
      </c>
    </row>
    <row r="2814" spans="1:20" ht="15.75" customHeight="1" x14ac:dyDescent="0.35">
      <c r="A2814">
        <v>2807</v>
      </c>
      <c r="B2814" s="76">
        <v>44241.366782407407</v>
      </c>
      <c r="C2814" s="1" t="s">
        <v>8876</v>
      </c>
      <c r="D2814" s="76">
        <v>44241.368379629625</v>
      </c>
      <c r="E2814" s="1" t="s">
        <v>8877</v>
      </c>
      <c r="F2814" s="1" t="s">
        <v>8878</v>
      </c>
      <c r="G2814" s="1" t="s">
        <v>123</v>
      </c>
      <c r="H2814" s="1" t="s">
        <v>124</v>
      </c>
      <c r="I2814" s="1" t="s">
        <v>125</v>
      </c>
      <c r="J2814" s="1" t="s">
        <v>7528</v>
      </c>
      <c r="K2814" s="1" t="s">
        <v>7813</v>
      </c>
      <c r="L2814">
        <f>ROUNDUP(IF(B2814&gt;$D$4,0,($D$4-B2814+1)/365),0)</f>
        <v>0</v>
      </c>
      <c r="M2814">
        <f>ROUNDUP(IF(B2814&gt;$D$5,0,($D$5-B2814+1)/365),0)</f>
        <v>0</v>
      </c>
      <c r="N2814" s="28">
        <f>IF(OR(L2814=1,M2814=1),IF(B2814+364&lt;=$D$5,(B2814+364-$D$4+1)/365,IF(B2814&gt;$D$4,($D$5-B2814+1)/365,$D$6/365)),0)</f>
        <v>0</v>
      </c>
      <c r="O2814" s="28">
        <f>'Data &amp; Parameter'!$E$16*'Data &amp; Parameter'!$E$17*('Data &amp; Parameter'!$E$18+'Data &amp; Parameter'!$E$19)*'Data &amp; Parameter'!$E$20*'Data &amp; Parameter'!$E$37*N2814</f>
        <v>0</v>
      </c>
      <c r="P2814">
        <f>ROUNDUP(IF(D2814&gt;$D$4,0,($D$4-D2814+1)/365),0)</f>
        <v>0</v>
      </c>
      <c r="Q2814">
        <f>ROUNDUP(IF(D2814&gt;$D$5,0,($D$5-D2814+1)/365),0)</f>
        <v>0</v>
      </c>
      <c r="R2814" s="28">
        <f>IF(OR(P2814=1,Q2814=1),IF(D2814+364&lt;=$D$5,(D2814+364-$D$4+1)/365,IF(D2814&gt;$D$4,($D$5-D2814+1)/365,$D$6/365)),0)</f>
        <v>0</v>
      </c>
      <c r="S2814" s="28">
        <f>'Data &amp; Parameter'!$E$16*'Data &amp; Parameter'!$E$17*('Data &amp; Parameter'!$E$18+'Data &amp; Parameter'!$E$19)*'Data &amp; Parameter'!$E$20*'Data &amp; Parameter'!$E$37*R2814</f>
        <v>0</v>
      </c>
      <c r="T2814" s="28">
        <f t="shared" si="43"/>
        <v>0</v>
      </c>
    </row>
    <row r="2815" spans="1:20" ht="15.75" customHeight="1" x14ac:dyDescent="0.35">
      <c r="A2815">
        <v>2808</v>
      </c>
      <c r="B2815" s="76">
        <v>44241.377442129626</v>
      </c>
      <c r="C2815" s="1" t="s">
        <v>8879</v>
      </c>
      <c r="D2815" s="76">
        <v>44241.378206018519</v>
      </c>
      <c r="E2815" s="1" t="s">
        <v>8880</v>
      </c>
      <c r="F2815" s="1" t="s">
        <v>8881</v>
      </c>
      <c r="G2815" s="1" t="s">
        <v>123</v>
      </c>
      <c r="H2815" s="1" t="s">
        <v>124</v>
      </c>
      <c r="I2815" s="1" t="s">
        <v>125</v>
      </c>
      <c r="J2815" s="1" t="s">
        <v>7528</v>
      </c>
      <c r="K2815" s="1" t="s">
        <v>8340</v>
      </c>
      <c r="L2815">
        <f>ROUNDUP(IF(B2815&gt;$D$4,0,($D$4-B2815+1)/365),0)</f>
        <v>0</v>
      </c>
      <c r="M2815">
        <f>ROUNDUP(IF(B2815&gt;$D$5,0,($D$5-B2815+1)/365),0)</f>
        <v>0</v>
      </c>
      <c r="N2815" s="28">
        <f>IF(OR(L2815=1,M2815=1),IF(B2815+364&lt;=$D$5,(B2815+364-$D$4+1)/365,IF(B2815&gt;$D$4,($D$5-B2815+1)/365,$D$6/365)),0)</f>
        <v>0</v>
      </c>
      <c r="O2815" s="28">
        <f>'Data &amp; Parameter'!$E$16*'Data &amp; Parameter'!$E$17*('Data &amp; Parameter'!$E$18+'Data &amp; Parameter'!$E$19)*'Data &amp; Parameter'!$E$20*'Data &amp; Parameter'!$E$37*N2815</f>
        <v>0</v>
      </c>
      <c r="P2815">
        <f>ROUNDUP(IF(D2815&gt;$D$4,0,($D$4-D2815+1)/365),0)</f>
        <v>0</v>
      </c>
      <c r="Q2815">
        <f>ROUNDUP(IF(D2815&gt;$D$5,0,($D$5-D2815+1)/365),0)</f>
        <v>0</v>
      </c>
      <c r="R2815" s="28">
        <f>IF(OR(P2815=1,Q2815=1),IF(D2815+364&lt;=$D$5,(D2815+364-$D$4+1)/365,IF(D2815&gt;$D$4,($D$5-D2815+1)/365,$D$6/365)),0)</f>
        <v>0</v>
      </c>
      <c r="S2815" s="28">
        <f>'Data &amp; Parameter'!$E$16*'Data &amp; Parameter'!$E$17*('Data &amp; Parameter'!$E$18+'Data &amp; Parameter'!$E$19)*'Data &amp; Parameter'!$E$20*'Data &amp; Parameter'!$E$37*R2815</f>
        <v>0</v>
      </c>
      <c r="T2815" s="28">
        <f t="shared" si="43"/>
        <v>0</v>
      </c>
    </row>
    <row r="2816" spans="1:20" ht="15.75" customHeight="1" x14ac:dyDescent="0.35">
      <c r="A2816">
        <v>2809</v>
      </c>
      <c r="B2816" s="76">
        <v>44241.381099537037</v>
      </c>
      <c r="C2816" s="1" t="s">
        <v>8882</v>
      </c>
      <c r="D2816" s="76">
        <v>44241.38180555556</v>
      </c>
      <c r="E2816" s="1" t="s">
        <v>8883</v>
      </c>
      <c r="F2816" s="1" t="s">
        <v>8884</v>
      </c>
      <c r="G2816" s="1" t="s">
        <v>123</v>
      </c>
      <c r="H2816" s="1" t="s">
        <v>124</v>
      </c>
      <c r="I2816" s="1" t="s">
        <v>125</v>
      </c>
      <c r="J2816" s="1" t="s">
        <v>7528</v>
      </c>
      <c r="K2816" s="1" t="s">
        <v>8340</v>
      </c>
      <c r="L2816">
        <f>ROUNDUP(IF(B2816&gt;$D$4,0,($D$4-B2816+1)/365),0)</f>
        <v>0</v>
      </c>
      <c r="M2816">
        <f>ROUNDUP(IF(B2816&gt;$D$5,0,($D$5-B2816+1)/365),0)</f>
        <v>0</v>
      </c>
      <c r="N2816" s="28">
        <f>IF(OR(L2816=1,M2816=1),IF(B2816+364&lt;=$D$5,(B2816+364-$D$4+1)/365,IF(B2816&gt;$D$4,($D$5-B2816+1)/365,$D$6/365)),0)</f>
        <v>0</v>
      </c>
      <c r="O2816" s="28">
        <f>'Data &amp; Parameter'!$E$16*'Data &amp; Parameter'!$E$17*('Data &amp; Parameter'!$E$18+'Data &amp; Parameter'!$E$19)*'Data &amp; Parameter'!$E$20*'Data &amp; Parameter'!$E$37*N2816</f>
        <v>0</v>
      </c>
      <c r="P2816">
        <f>ROUNDUP(IF(D2816&gt;$D$4,0,($D$4-D2816+1)/365),0)</f>
        <v>0</v>
      </c>
      <c r="Q2816">
        <f>ROUNDUP(IF(D2816&gt;$D$5,0,($D$5-D2816+1)/365),0)</f>
        <v>0</v>
      </c>
      <c r="R2816" s="28">
        <f>IF(OR(P2816=1,Q2816=1),IF(D2816+364&lt;=$D$5,(D2816+364-$D$4+1)/365,IF(D2816&gt;$D$4,($D$5-D2816+1)/365,$D$6/365)),0)</f>
        <v>0</v>
      </c>
      <c r="S2816" s="28">
        <f>'Data &amp; Parameter'!$E$16*'Data &amp; Parameter'!$E$17*('Data &amp; Parameter'!$E$18+'Data &amp; Parameter'!$E$19)*'Data &amp; Parameter'!$E$20*'Data &amp; Parameter'!$E$37*R2816</f>
        <v>0</v>
      </c>
      <c r="T2816" s="28">
        <f t="shared" si="43"/>
        <v>0</v>
      </c>
    </row>
    <row r="2817" spans="1:20" ht="15.75" customHeight="1" x14ac:dyDescent="0.35">
      <c r="A2817">
        <v>2810</v>
      </c>
      <c r="B2817" s="76">
        <v>44241.396701388891</v>
      </c>
      <c r="C2817" s="1" t="s">
        <v>8885</v>
      </c>
      <c r="D2817" s="76">
        <v>44241.397199074076</v>
      </c>
      <c r="E2817" s="1" t="s">
        <v>8886</v>
      </c>
      <c r="F2817" s="1" t="s">
        <v>8887</v>
      </c>
      <c r="G2817" s="1" t="s">
        <v>123</v>
      </c>
      <c r="H2817" s="1" t="s">
        <v>124</v>
      </c>
      <c r="I2817" s="1" t="s">
        <v>125</v>
      </c>
      <c r="J2817" s="1" t="s">
        <v>7528</v>
      </c>
      <c r="K2817" s="1" t="s">
        <v>8315</v>
      </c>
      <c r="L2817">
        <f>ROUNDUP(IF(B2817&gt;$D$4,0,($D$4-B2817+1)/365),0)</f>
        <v>0</v>
      </c>
      <c r="M2817">
        <f>ROUNDUP(IF(B2817&gt;$D$5,0,($D$5-B2817+1)/365),0)</f>
        <v>0</v>
      </c>
      <c r="N2817" s="28">
        <f>IF(OR(L2817=1,M2817=1),IF(B2817+364&lt;=$D$5,(B2817+364-$D$4+1)/365,IF(B2817&gt;$D$4,($D$5-B2817+1)/365,$D$6/365)),0)</f>
        <v>0</v>
      </c>
      <c r="O2817" s="28">
        <f>'Data &amp; Parameter'!$E$16*'Data &amp; Parameter'!$E$17*('Data &amp; Parameter'!$E$18+'Data &amp; Parameter'!$E$19)*'Data &amp; Parameter'!$E$20*'Data &amp; Parameter'!$E$37*N2817</f>
        <v>0</v>
      </c>
      <c r="P2817">
        <f>ROUNDUP(IF(D2817&gt;$D$4,0,($D$4-D2817+1)/365),0)</f>
        <v>0</v>
      </c>
      <c r="Q2817">
        <f>ROUNDUP(IF(D2817&gt;$D$5,0,($D$5-D2817+1)/365),0)</f>
        <v>0</v>
      </c>
      <c r="R2817" s="28">
        <f>IF(OR(P2817=1,Q2817=1),IF(D2817+364&lt;=$D$5,(D2817+364-$D$4+1)/365,IF(D2817&gt;$D$4,($D$5-D2817+1)/365,$D$6/365)),0)</f>
        <v>0</v>
      </c>
      <c r="S2817" s="28">
        <f>'Data &amp; Parameter'!$E$16*'Data &amp; Parameter'!$E$17*('Data &amp; Parameter'!$E$18+'Data &amp; Parameter'!$E$19)*'Data &amp; Parameter'!$E$20*'Data &amp; Parameter'!$E$37*R2817</f>
        <v>0</v>
      </c>
      <c r="T2817" s="28">
        <f t="shared" si="43"/>
        <v>0</v>
      </c>
    </row>
    <row r="2818" spans="1:20" ht="15.75" customHeight="1" x14ac:dyDescent="0.35">
      <c r="A2818">
        <v>2811</v>
      </c>
      <c r="B2818" s="76">
        <v>44241.399409722224</v>
      </c>
      <c r="C2818" s="1" t="s">
        <v>8888</v>
      </c>
      <c r="D2818" s="76">
        <v>44241.400023148148</v>
      </c>
      <c r="E2818" s="1" t="s">
        <v>8889</v>
      </c>
      <c r="F2818" s="1" t="s">
        <v>8890</v>
      </c>
      <c r="G2818" s="1" t="s">
        <v>123</v>
      </c>
      <c r="H2818" s="1" t="s">
        <v>124</v>
      </c>
      <c r="I2818" s="1" t="s">
        <v>125</v>
      </c>
      <c r="J2818" s="1" t="s">
        <v>7528</v>
      </c>
      <c r="K2818" s="1" t="s">
        <v>8315</v>
      </c>
      <c r="L2818">
        <f>ROUNDUP(IF(B2818&gt;$D$4,0,($D$4-B2818+1)/365),0)</f>
        <v>0</v>
      </c>
      <c r="M2818">
        <f>ROUNDUP(IF(B2818&gt;$D$5,0,($D$5-B2818+1)/365),0)</f>
        <v>0</v>
      </c>
      <c r="N2818" s="28">
        <f>IF(OR(L2818=1,M2818=1),IF(B2818+364&lt;=$D$5,(B2818+364-$D$4+1)/365,IF(B2818&gt;$D$4,($D$5-B2818+1)/365,$D$6/365)),0)</f>
        <v>0</v>
      </c>
      <c r="O2818" s="28">
        <f>'Data &amp; Parameter'!$E$16*'Data &amp; Parameter'!$E$17*('Data &amp; Parameter'!$E$18+'Data &amp; Parameter'!$E$19)*'Data &amp; Parameter'!$E$20*'Data &amp; Parameter'!$E$37*N2818</f>
        <v>0</v>
      </c>
      <c r="P2818">
        <f>ROUNDUP(IF(D2818&gt;$D$4,0,($D$4-D2818+1)/365),0)</f>
        <v>0</v>
      </c>
      <c r="Q2818">
        <f>ROUNDUP(IF(D2818&gt;$D$5,0,($D$5-D2818+1)/365),0)</f>
        <v>0</v>
      </c>
      <c r="R2818" s="28">
        <f>IF(OR(P2818=1,Q2818=1),IF(D2818+364&lt;=$D$5,(D2818+364-$D$4+1)/365,IF(D2818&gt;$D$4,($D$5-D2818+1)/365,$D$6/365)),0)</f>
        <v>0</v>
      </c>
      <c r="S2818" s="28">
        <f>'Data &amp; Parameter'!$E$16*'Data &amp; Parameter'!$E$17*('Data &amp; Parameter'!$E$18+'Data &amp; Parameter'!$E$19)*'Data &amp; Parameter'!$E$20*'Data &amp; Parameter'!$E$37*R2818</f>
        <v>0</v>
      </c>
      <c r="T2818" s="28">
        <f t="shared" si="43"/>
        <v>0</v>
      </c>
    </row>
    <row r="2819" spans="1:20" ht="15.75" customHeight="1" x14ac:dyDescent="0.35">
      <c r="A2819">
        <v>2812</v>
      </c>
      <c r="B2819" s="76">
        <v>44241.404502314814</v>
      </c>
      <c r="C2819" s="1" t="s">
        <v>8891</v>
      </c>
      <c r="D2819" s="76">
        <v>44241.405162037037</v>
      </c>
      <c r="E2819" s="1" t="s">
        <v>8892</v>
      </c>
      <c r="F2819" s="1" t="s">
        <v>8893</v>
      </c>
      <c r="G2819" s="1" t="s">
        <v>123</v>
      </c>
      <c r="H2819" s="1" t="s">
        <v>124</v>
      </c>
      <c r="I2819" s="1" t="s">
        <v>125</v>
      </c>
      <c r="J2819" s="1" t="s">
        <v>7528</v>
      </c>
      <c r="K2819" s="1" t="s">
        <v>8315</v>
      </c>
      <c r="L2819">
        <f>ROUNDUP(IF(B2819&gt;$D$4,0,($D$4-B2819+1)/365),0)</f>
        <v>0</v>
      </c>
      <c r="M2819">
        <f>ROUNDUP(IF(B2819&gt;$D$5,0,($D$5-B2819+1)/365),0)</f>
        <v>0</v>
      </c>
      <c r="N2819" s="28">
        <f>IF(OR(L2819=1,M2819=1),IF(B2819+364&lt;=$D$5,(B2819+364-$D$4+1)/365,IF(B2819&gt;$D$4,($D$5-B2819+1)/365,$D$6/365)),0)</f>
        <v>0</v>
      </c>
      <c r="O2819" s="28">
        <f>'Data &amp; Parameter'!$E$16*'Data &amp; Parameter'!$E$17*('Data &amp; Parameter'!$E$18+'Data &amp; Parameter'!$E$19)*'Data &amp; Parameter'!$E$20*'Data &amp; Parameter'!$E$37*N2819</f>
        <v>0</v>
      </c>
      <c r="P2819">
        <f>ROUNDUP(IF(D2819&gt;$D$4,0,($D$4-D2819+1)/365),0)</f>
        <v>0</v>
      </c>
      <c r="Q2819">
        <f>ROUNDUP(IF(D2819&gt;$D$5,0,($D$5-D2819+1)/365),0)</f>
        <v>0</v>
      </c>
      <c r="R2819" s="28">
        <f>IF(OR(P2819=1,Q2819=1),IF(D2819+364&lt;=$D$5,(D2819+364-$D$4+1)/365,IF(D2819&gt;$D$4,($D$5-D2819+1)/365,$D$6/365)),0)</f>
        <v>0</v>
      </c>
      <c r="S2819" s="28">
        <f>'Data &amp; Parameter'!$E$16*'Data &amp; Parameter'!$E$17*('Data &amp; Parameter'!$E$18+'Data &amp; Parameter'!$E$19)*'Data &amp; Parameter'!$E$20*'Data &amp; Parameter'!$E$37*R2819</f>
        <v>0</v>
      </c>
      <c r="T2819" s="28">
        <f t="shared" si="43"/>
        <v>0</v>
      </c>
    </row>
    <row r="2820" spans="1:20" ht="15.75" customHeight="1" x14ac:dyDescent="0.35">
      <c r="A2820">
        <v>2813</v>
      </c>
      <c r="B2820" s="76">
        <v>44241.410775462966</v>
      </c>
      <c r="C2820" s="1" t="s">
        <v>8894</v>
      </c>
      <c r="D2820" s="76">
        <v>44241.411932870367</v>
      </c>
      <c r="E2820" s="1" t="s">
        <v>8895</v>
      </c>
      <c r="F2820" s="1" t="s">
        <v>8896</v>
      </c>
      <c r="G2820" s="1" t="s">
        <v>123</v>
      </c>
      <c r="H2820" s="1" t="s">
        <v>124</v>
      </c>
      <c r="I2820" s="1" t="s">
        <v>125</v>
      </c>
      <c r="J2820" s="1" t="s">
        <v>7528</v>
      </c>
      <c r="K2820" s="1" t="s">
        <v>8897</v>
      </c>
      <c r="L2820">
        <f>ROUNDUP(IF(B2820&gt;$D$4,0,($D$4-B2820+1)/365),0)</f>
        <v>0</v>
      </c>
      <c r="M2820">
        <f>ROUNDUP(IF(B2820&gt;$D$5,0,($D$5-B2820+1)/365),0)</f>
        <v>0</v>
      </c>
      <c r="N2820" s="28">
        <f>IF(OR(L2820=1,M2820=1),IF(B2820+364&lt;=$D$5,(B2820+364-$D$4+1)/365,IF(B2820&gt;$D$4,($D$5-B2820+1)/365,$D$6/365)),0)</f>
        <v>0</v>
      </c>
      <c r="O2820" s="28">
        <f>'Data &amp; Parameter'!$E$16*'Data &amp; Parameter'!$E$17*('Data &amp; Parameter'!$E$18+'Data &amp; Parameter'!$E$19)*'Data &amp; Parameter'!$E$20*'Data &amp; Parameter'!$E$37*N2820</f>
        <v>0</v>
      </c>
      <c r="P2820">
        <f>ROUNDUP(IF(D2820&gt;$D$4,0,($D$4-D2820+1)/365),0)</f>
        <v>0</v>
      </c>
      <c r="Q2820">
        <f>ROUNDUP(IF(D2820&gt;$D$5,0,($D$5-D2820+1)/365),0)</f>
        <v>0</v>
      </c>
      <c r="R2820" s="28">
        <f>IF(OR(P2820=1,Q2820=1),IF(D2820+364&lt;=$D$5,(D2820+364-$D$4+1)/365,IF(D2820&gt;$D$4,($D$5-D2820+1)/365,$D$6/365)),0)</f>
        <v>0</v>
      </c>
      <c r="S2820" s="28">
        <f>'Data &amp; Parameter'!$E$16*'Data &amp; Parameter'!$E$17*('Data &amp; Parameter'!$E$18+'Data &amp; Parameter'!$E$19)*'Data &amp; Parameter'!$E$20*'Data &amp; Parameter'!$E$37*R2820</f>
        <v>0</v>
      </c>
      <c r="T2820" s="28">
        <f t="shared" si="43"/>
        <v>0</v>
      </c>
    </row>
    <row r="2821" spans="1:20" ht="15.75" customHeight="1" x14ac:dyDescent="0.35">
      <c r="A2821">
        <v>2814</v>
      </c>
      <c r="B2821" s="76">
        <v>44241.420208333337</v>
      </c>
      <c r="C2821" s="1" t="s">
        <v>8898</v>
      </c>
      <c r="D2821" s="76">
        <v>44241.422766203701</v>
      </c>
      <c r="E2821" s="1" t="s">
        <v>8899</v>
      </c>
      <c r="F2821" s="1" t="s">
        <v>8900</v>
      </c>
      <c r="G2821" s="1" t="s">
        <v>123</v>
      </c>
      <c r="H2821" s="1" t="s">
        <v>124</v>
      </c>
      <c r="I2821" s="1" t="s">
        <v>125</v>
      </c>
      <c r="J2821" s="1" t="s">
        <v>7528</v>
      </c>
      <c r="K2821" s="1" t="s">
        <v>8901</v>
      </c>
      <c r="L2821">
        <f>ROUNDUP(IF(B2821&gt;$D$4,0,($D$4-B2821+1)/365),0)</f>
        <v>0</v>
      </c>
      <c r="M2821">
        <f>ROUNDUP(IF(B2821&gt;$D$5,0,($D$5-B2821+1)/365),0)</f>
        <v>0</v>
      </c>
      <c r="N2821" s="28">
        <f>IF(OR(L2821=1,M2821=1),IF(B2821+364&lt;=$D$5,(B2821+364-$D$4+1)/365,IF(B2821&gt;$D$4,($D$5-B2821+1)/365,$D$6/365)),0)</f>
        <v>0</v>
      </c>
      <c r="O2821" s="28">
        <f>'Data &amp; Parameter'!$E$16*'Data &amp; Parameter'!$E$17*('Data &amp; Parameter'!$E$18+'Data &amp; Parameter'!$E$19)*'Data &amp; Parameter'!$E$20*'Data &amp; Parameter'!$E$37*N2821</f>
        <v>0</v>
      </c>
      <c r="P2821">
        <f>ROUNDUP(IF(D2821&gt;$D$4,0,($D$4-D2821+1)/365),0)</f>
        <v>0</v>
      </c>
      <c r="Q2821">
        <f>ROUNDUP(IF(D2821&gt;$D$5,0,($D$5-D2821+1)/365),0)</f>
        <v>0</v>
      </c>
      <c r="R2821" s="28">
        <f>IF(OR(P2821=1,Q2821=1),IF(D2821+364&lt;=$D$5,(D2821+364-$D$4+1)/365,IF(D2821&gt;$D$4,($D$5-D2821+1)/365,$D$6/365)),0)</f>
        <v>0</v>
      </c>
      <c r="S2821" s="28">
        <f>'Data &amp; Parameter'!$E$16*'Data &amp; Parameter'!$E$17*('Data &amp; Parameter'!$E$18+'Data &amp; Parameter'!$E$19)*'Data &amp; Parameter'!$E$20*'Data &amp; Parameter'!$E$37*R2821</f>
        <v>0</v>
      </c>
      <c r="T2821" s="28">
        <f t="shared" si="43"/>
        <v>0</v>
      </c>
    </row>
    <row r="2822" spans="1:20" ht="15.75" customHeight="1" x14ac:dyDescent="0.35">
      <c r="A2822">
        <v>2815</v>
      </c>
      <c r="B2822" s="76">
        <v>44241.432754629626</v>
      </c>
      <c r="C2822" s="1" t="s">
        <v>8902</v>
      </c>
      <c r="D2822" s="76">
        <v>44241.43686342593</v>
      </c>
      <c r="E2822" s="1" t="s">
        <v>8903</v>
      </c>
      <c r="F2822" s="1" t="s">
        <v>8904</v>
      </c>
      <c r="G2822" s="1" t="s">
        <v>123</v>
      </c>
      <c r="H2822" s="1" t="s">
        <v>124</v>
      </c>
      <c r="I2822" s="1" t="s">
        <v>125</v>
      </c>
      <c r="J2822" s="1" t="s">
        <v>7528</v>
      </c>
      <c r="K2822" s="1" t="s">
        <v>8674</v>
      </c>
      <c r="L2822">
        <f>ROUNDUP(IF(B2822&gt;$D$4,0,($D$4-B2822+1)/365),0)</f>
        <v>0</v>
      </c>
      <c r="M2822">
        <f>ROUNDUP(IF(B2822&gt;$D$5,0,($D$5-B2822+1)/365),0)</f>
        <v>0</v>
      </c>
      <c r="N2822" s="28">
        <f>IF(OR(L2822=1,M2822=1),IF(B2822+364&lt;=$D$5,(B2822+364-$D$4+1)/365,IF(B2822&gt;$D$4,($D$5-B2822+1)/365,$D$6/365)),0)</f>
        <v>0</v>
      </c>
      <c r="O2822" s="28">
        <f>'Data &amp; Parameter'!$E$16*'Data &amp; Parameter'!$E$17*('Data &amp; Parameter'!$E$18+'Data &amp; Parameter'!$E$19)*'Data &amp; Parameter'!$E$20*'Data &amp; Parameter'!$E$37*N2822</f>
        <v>0</v>
      </c>
      <c r="P2822">
        <f>ROUNDUP(IF(D2822&gt;$D$4,0,($D$4-D2822+1)/365),0)</f>
        <v>0</v>
      </c>
      <c r="Q2822">
        <f>ROUNDUP(IF(D2822&gt;$D$5,0,($D$5-D2822+1)/365),0)</f>
        <v>0</v>
      </c>
      <c r="R2822" s="28">
        <f>IF(OR(P2822=1,Q2822=1),IF(D2822+364&lt;=$D$5,(D2822+364-$D$4+1)/365,IF(D2822&gt;$D$4,($D$5-D2822+1)/365,$D$6/365)),0)</f>
        <v>0</v>
      </c>
      <c r="S2822" s="28">
        <f>'Data &amp; Parameter'!$E$16*'Data &amp; Parameter'!$E$17*('Data &amp; Parameter'!$E$18+'Data &amp; Parameter'!$E$19)*'Data &amp; Parameter'!$E$20*'Data &amp; Parameter'!$E$37*R2822</f>
        <v>0</v>
      </c>
      <c r="T2822" s="28">
        <f t="shared" si="43"/>
        <v>0</v>
      </c>
    </row>
    <row r="2823" spans="1:20" ht="15.75" customHeight="1" x14ac:dyDescent="0.35">
      <c r="A2823">
        <v>2816</v>
      </c>
      <c r="B2823" s="76">
        <v>44241.444236111114</v>
      </c>
      <c r="C2823" s="1" t="s">
        <v>8905</v>
      </c>
      <c r="D2823" s="76">
        <v>44241.444791666669</v>
      </c>
      <c r="E2823" s="1" t="s">
        <v>8906</v>
      </c>
      <c r="F2823" s="1" t="s">
        <v>8907</v>
      </c>
      <c r="G2823" s="1" t="s">
        <v>123</v>
      </c>
      <c r="H2823" s="1" t="s">
        <v>124</v>
      </c>
      <c r="I2823" s="1" t="s">
        <v>125</v>
      </c>
      <c r="J2823" s="1" t="s">
        <v>7528</v>
      </c>
      <c r="K2823" s="1" t="s">
        <v>8674</v>
      </c>
      <c r="L2823">
        <f>ROUNDUP(IF(B2823&gt;$D$4,0,($D$4-B2823+1)/365),0)</f>
        <v>0</v>
      </c>
      <c r="M2823">
        <f>ROUNDUP(IF(B2823&gt;$D$5,0,($D$5-B2823+1)/365),0)</f>
        <v>0</v>
      </c>
      <c r="N2823" s="28">
        <f>IF(OR(L2823=1,M2823=1),IF(B2823+364&lt;=$D$5,(B2823+364-$D$4+1)/365,IF(B2823&gt;$D$4,($D$5-B2823+1)/365,$D$6/365)),0)</f>
        <v>0</v>
      </c>
      <c r="O2823" s="28">
        <f>'Data &amp; Parameter'!$E$16*'Data &amp; Parameter'!$E$17*('Data &amp; Parameter'!$E$18+'Data &amp; Parameter'!$E$19)*'Data &amp; Parameter'!$E$20*'Data &amp; Parameter'!$E$37*N2823</f>
        <v>0</v>
      </c>
      <c r="P2823">
        <f>ROUNDUP(IF(D2823&gt;$D$4,0,($D$4-D2823+1)/365),0)</f>
        <v>0</v>
      </c>
      <c r="Q2823">
        <f>ROUNDUP(IF(D2823&gt;$D$5,0,($D$5-D2823+1)/365),0)</f>
        <v>0</v>
      </c>
      <c r="R2823" s="28">
        <f>IF(OR(P2823=1,Q2823=1),IF(D2823+364&lt;=$D$5,(D2823+364-$D$4+1)/365,IF(D2823&gt;$D$4,($D$5-D2823+1)/365,$D$6/365)),0)</f>
        <v>0</v>
      </c>
      <c r="S2823" s="28">
        <f>'Data &amp; Parameter'!$E$16*'Data &amp; Parameter'!$E$17*('Data &amp; Parameter'!$E$18+'Data &amp; Parameter'!$E$19)*'Data &amp; Parameter'!$E$20*'Data &amp; Parameter'!$E$37*R2823</f>
        <v>0</v>
      </c>
      <c r="T2823" s="28">
        <f t="shared" si="43"/>
        <v>0</v>
      </c>
    </row>
    <row r="2824" spans="1:20" ht="15.75" customHeight="1" x14ac:dyDescent="0.35">
      <c r="A2824">
        <v>2817</v>
      </c>
      <c r="B2824" s="76">
        <v>44241.452175925922</v>
      </c>
      <c r="C2824" s="1" t="s">
        <v>8908</v>
      </c>
      <c r="D2824" s="76">
        <v>44241.456342592588</v>
      </c>
      <c r="E2824" s="1" t="s">
        <v>8909</v>
      </c>
      <c r="F2824" s="1" t="s">
        <v>8910</v>
      </c>
      <c r="G2824" s="1" t="s">
        <v>123</v>
      </c>
      <c r="H2824" s="1" t="s">
        <v>124</v>
      </c>
      <c r="I2824" s="1" t="s">
        <v>125</v>
      </c>
      <c r="J2824" s="1" t="s">
        <v>7528</v>
      </c>
      <c r="K2824" s="1" t="s">
        <v>8674</v>
      </c>
      <c r="L2824">
        <f>ROUNDUP(IF(B2824&gt;$D$4,0,($D$4-B2824+1)/365),0)</f>
        <v>0</v>
      </c>
      <c r="M2824">
        <f>ROUNDUP(IF(B2824&gt;$D$5,0,($D$5-B2824+1)/365),0)</f>
        <v>0</v>
      </c>
      <c r="N2824" s="28">
        <f>IF(OR(L2824=1,M2824=1),IF(B2824+364&lt;=$D$5,(B2824+364-$D$4+1)/365,IF(B2824&gt;$D$4,($D$5-B2824+1)/365,$D$6/365)),0)</f>
        <v>0</v>
      </c>
      <c r="O2824" s="28">
        <f>'Data &amp; Parameter'!$E$16*'Data &amp; Parameter'!$E$17*('Data &amp; Parameter'!$E$18+'Data &amp; Parameter'!$E$19)*'Data &amp; Parameter'!$E$20*'Data &amp; Parameter'!$E$37*N2824</f>
        <v>0</v>
      </c>
      <c r="P2824">
        <f>ROUNDUP(IF(D2824&gt;$D$4,0,($D$4-D2824+1)/365),0)</f>
        <v>0</v>
      </c>
      <c r="Q2824">
        <f>ROUNDUP(IF(D2824&gt;$D$5,0,($D$5-D2824+1)/365),0)</f>
        <v>0</v>
      </c>
      <c r="R2824" s="28">
        <f>IF(OR(P2824=1,Q2824=1),IF(D2824+364&lt;=$D$5,(D2824+364-$D$4+1)/365,IF(D2824&gt;$D$4,($D$5-D2824+1)/365,$D$6/365)),0)</f>
        <v>0</v>
      </c>
      <c r="S2824" s="28">
        <f>'Data &amp; Parameter'!$E$16*'Data &amp; Parameter'!$E$17*('Data &amp; Parameter'!$E$18+'Data &amp; Parameter'!$E$19)*'Data &amp; Parameter'!$E$20*'Data &amp; Parameter'!$E$37*R2824</f>
        <v>0</v>
      </c>
      <c r="T2824" s="28">
        <f t="shared" si="43"/>
        <v>0</v>
      </c>
    </row>
    <row r="2825" spans="1:20" ht="15.75" customHeight="1" x14ac:dyDescent="0.35">
      <c r="A2825">
        <v>2818</v>
      </c>
      <c r="B2825" s="76">
        <v>44241.461087962962</v>
      </c>
      <c r="C2825" s="1" t="s">
        <v>8911</v>
      </c>
      <c r="D2825" s="76">
        <v>44241.462071759262</v>
      </c>
      <c r="E2825" s="1" t="s">
        <v>8912</v>
      </c>
      <c r="F2825" s="1" t="s">
        <v>8913</v>
      </c>
      <c r="G2825" s="1" t="s">
        <v>123</v>
      </c>
      <c r="H2825" s="1" t="s">
        <v>124</v>
      </c>
      <c r="I2825" s="1" t="s">
        <v>125</v>
      </c>
      <c r="J2825" s="1" t="s">
        <v>7528</v>
      </c>
      <c r="K2825" s="1" t="s">
        <v>8674</v>
      </c>
      <c r="L2825">
        <f>ROUNDUP(IF(B2825&gt;$D$4,0,($D$4-B2825+1)/365),0)</f>
        <v>0</v>
      </c>
      <c r="M2825">
        <f>ROUNDUP(IF(B2825&gt;$D$5,0,($D$5-B2825+1)/365),0)</f>
        <v>0</v>
      </c>
      <c r="N2825" s="28">
        <f>IF(OR(L2825=1,M2825=1),IF(B2825+364&lt;=$D$5,(B2825+364-$D$4+1)/365,IF(B2825&gt;$D$4,($D$5-B2825+1)/365,$D$6/365)),0)</f>
        <v>0</v>
      </c>
      <c r="O2825" s="28">
        <f>'Data &amp; Parameter'!$E$16*'Data &amp; Parameter'!$E$17*('Data &amp; Parameter'!$E$18+'Data &amp; Parameter'!$E$19)*'Data &amp; Parameter'!$E$20*'Data &amp; Parameter'!$E$37*N2825</f>
        <v>0</v>
      </c>
      <c r="P2825">
        <f>ROUNDUP(IF(D2825&gt;$D$4,0,($D$4-D2825+1)/365),0)</f>
        <v>0</v>
      </c>
      <c r="Q2825">
        <f>ROUNDUP(IF(D2825&gt;$D$5,0,($D$5-D2825+1)/365),0)</f>
        <v>0</v>
      </c>
      <c r="R2825" s="28">
        <f>IF(OR(P2825=1,Q2825=1),IF(D2825+364&lt;=$D$5,(D2825+364-$D$4+1)/365,IF(D2825&gt;$D$4,($D$5-D2825+1)/365,$D$6/365)),0)</f>
        <v>0</v>
      </c>
      <c r="S2825" s="28">
        <f>'Data &amp; Parameter'!$E$16*'Data &amp; Parameter'!$E$17*('Data &amp; Parameter'!$E$18+'Data &amp; Parameter'!$E$19)*'Data &amp; Parameter'!$E$20*'Data &amp; Parameter'!$E$37*R2825</f>
        <v>0</v>
      </c>
      <c r="T2825" s="28">
        <f t="shared" ref="T2825:T2888" si="44">O2825+S2825</f>
        <v>0</v>
      </c>
    </row>
    <row r="2826" spans="1:20" ht="15.75" customHeight="1" x14ac:dyDescent="0.35">
      <c r="A2826">
        <v>2819</v>
      </c>
      <c r="B2826" s="76">
        <v>44241.464537037042</v>
      </c>
      <c r="C2826" s="1" t="s">
        <v>8914</v>
      </c>
      <c r="D2826" s="76">
        <v>44241.465254629627</v>
      </c>
      <c r="E2826" s="1" t="s">
        <v>8915</v>
      </c>
      <c r="F2826" s="1" t="s">
        <v>8916</v>
      </c>
      <c r="G2826" s="1" t="s">
        <v>123</v>
      </c>
      <c r="H2826" s="1" t="s">
        <v>124</v>
      </c>
      <c r="I2826" s="1" t="s">
        <v>125</v>
      </c>
      <c r="J2826" s="1" t="s">
        <v>7528</v>
      </c>
      <c r="K2826" s="1" t="s">
        <v>8674</v>
      </c>
      <c r="L2826">
        <f>ROUNDUP(IF(B2826&gt;$D$4,0,($D$4-B2826+1)/365),0)</f>
        <v>0</v>
      </c>
      <c r="M2826">
        <f>ROUNDUP(IF(B2826&gt;$D$5,0,($D$5-B2826+1)/365),0)</f>
        <v>0</v>
      </c>
      <c r="N2826" s="28">
        <f>IF(OR(L2826=1,M2826=1),IF(B2826+364&lt;=$D$5,(B2826+364-$D$4+1)/365,IF(B2826&gt;$D$4,($D$5-B2826+1)/365,$D$6/365)),0)</f>
        <v>0</v>
      </c>
      <c r="O2826" s="28">
        <f>'Data &amp; Parameter'!$E$16*'Data &amp; Parameter'!$E$17*('Data &amp; Parameter'!$E$18+'Data &amp; Parameter'!$E$19)*'Data &amp; Parameter'!$E$20*'Data &amp; Parameter'!$E$37*N2826</f>
        <v>0</v>
      </c>
      <c r="P2826">
        <f>ROUNDUP(IF(D2826&gt;$D$4,0,($D$4-D2826+1)/365),0)</f>
        <v>0</v>
      </c>
      <c r="Q2826">
        <f>ROUNDUP(IF(D2826&gt;$D$5,0,($D$5-D2826+1)/365),0)</f>
        <v>0</v>
      </c>
      <c r="R2826" s="28">
        <f>IF(OR(P2826=1,Q2826=1),IF(D2826+364&lt;=$D$5,(D2826+364-$D$4+1)/365,IF(D2826&gt;$D$4,($D$5-D2826+1)/365,$D$6/365)),0)</f>
        <v>0</v>
      </c>
      <c r="S2826" s="28">
        <f>'Data &amp; Parameter'!$E$16*'Data &amp; Parameter'!$E$17*('Data &amp; Parameter'!$E$18+'Data &amp; Parameter'!$E$19)*'Data &amp; Parameter'!$E$20*'Data &amp; Parameter'!$E$37*R2826</f>
        <v>0</v>
      </c>
      <c r="T2826" s="28">
        <f t="shared" si="44"/>
        <v>0</v>
      </c>
    </row>
    <row r="2827" spans="1:20" ht="15.75" customHeight="1" x14ac:dyDescent="0.35">
      <c r="A2827">
        <v>2820</v>
      </c>
      <c r="B2827" s="76">
        <v>44241.467870370368</v>
      </c>
      <c r="C2827" s="1" t="s">
        <v>8917</v>
      </c>
      <c r="D2827" s="76">
        <v>44241.468715277777</v>
      </c>
      <c r="E2827" s="1" t="s">
        <v>8918</v>
      </c>
      <c r="F2827" s="1" t="s">
        <v>8919</v>
      </c>
      <c r="G2827" s="1" t="s">
        <v>123</v>
      </c>
      <c r="H2827" s="1" t="s">
        <v>124</v>
      </c>
      <c r="I2827" s="1" t="s">
        <v>125</v>
      </c>
      <c r="J2827" s="1" t="s">
        <v>7528</v>
      </c>
      <c r="K2827" s="1" t="s">
        <v>8674</v>
      </c>
      <c r="L2827">
        <f>ROUNDUP(IF(B2827&gt;$D$4,0,($D$4-B2827+1)/365),0)</f>
        <v>0</v>
      </c>
      <c r="M2827">
        <f>ROUNDUP(IF(B2827&gt;$D$5,0,($D$5-B2827+1)/365),0)</f>
        <v>0</v>
      </c>
      <c r="N2827" s="28">
        <f>IF(OR(L2827=1,M2827=1),IF(B2827+364&lt;=$D$5,(B2827+364-$D$4+1)/365,IF(B2827&gt;$D$4,($D$5-B2827+1)/365,$D$6/365)),0)</f>
        <v>0</v>
      </c>
      <c r="O2827" s="28">
        <f>'Data &amp; Parameter'!$E$16*'Data &amp; Parameter'!$E$17*('Data &amp; Parameter'!$E$18+'Data &amp; Parameter'!$E$19)*'Data &amp; Parameter'!$E$20*'Data &amp; Parameter'!$E$37*N2827</f>
        <v>0</v>
      </c>
      <c r="P2827">
        <f>ROUNDUP(IF(D2827&gt;$D$4,0,($D$4-D2827+1)/365),0)</f>
        <v>0</v>
      </c>
      <c r="Q2827">
        <f>ROUNDUP(IF(D2827&gt;$D$5,0,($D$5-D2827+1)/365),0)</f>
        <v>0</v>
      </c>
      <c r="R2827" s="28">
        <f>IF(OR(P2827=1,Q2827=1),IF(D2827+364&lt;=$D$5,(D2827+364-$D$4+1)/365,IF(D2827&gt;$D$4,($D$5-D2827+1)/365,$D$6/365)),0)</f>
        <v>0</v>
      </c>
      <c r="S2827" s="28">
        <f>'Data &amp; Parameter'!$E$16*'Data &amp; Parameter'!$E$17*('Data &amp; Parameter'!$E$18+'Data &amp; Parameter'!$E$19)*'Data &amp; Parameter'!$E$20*'Data &amp; Parameter'!$E$37*R2827</f>
        <v>0</v>
      </c>
      <c r="T2827" s="28">
        <f t="shared" si="44"/>
        <v>0</v>
      </c>
    </row>
    <row r="2828" spans="1:20" ht="15.75" customHeight="1" x14ac:dyDescent="0.35">
      <c r="A2828">
        <v>2821</v>
      </c>
      <c r="B2828" s="76">
        <v>44241.473043981481</v>
      </c>
      <c r="C2828" s="1" t="s">
        <v>8920</v>
      </c>
      <c r="D2828" s="76">
        <v>44241.473495370374</v>
      </c>
      <c r="E2828" s="1" t="s">
        <v>8921</v>
      </c>
      <c r="F2828" s="1" t="s">
        <v>8922</v>
      </c>
      <c r="G2828" s="1" t="s">
        <v>123</v>
      </c>
      <c r="H2828" s="1" t="s">
        <v>124</v>
      </c>
      <c r="I2828" s="1" t="s">
        <v>125</v>
      </c>
      <c r="J2828" s="1" t="s">
        <v>7528</v>
      </c>
      <c r="K2828" s="1" t="s">
        <v>8674</v>
      </c>
      <c r="L2828">
        <f>ROUNDUP(IF(B2828&gt;$D$4,0,($D$4-B2828+1)/365),0)</f>
        <v>0</v>
      </c>
      <c r="M2828">
        <f>ROUNDUP(IF(B2828&gt;$D$5,0,($D$5-B2828+1)/365),0)</f>
        <v>0</v>
      </c>
      <c r="N2828" s="28">
        <f>IF(OR(L2828=1,M2828=1),IF(B2828+364&lt;=$D$5,(B2828+364-$D$4+1)/365,IF(B2828&gt;$D$4,($D$5-B2828+1)/365,$D$6/365)),0)</f>
        <v>0</v>
      </c>
      <c r="O2828" s="28">
        <f>'Data &amp; Parameter'!$E$16*'Data &amp; Parameter'!$E$17*('Data &amp; Parameter'!$E$18+'Data &amp; Parameter'!$E$19)*'Data &amp; Parameter'!$E$20*'Data &amp; Parameter'!$E$37*N2828</f>
        <v>0</v>
      </c>
      <c r="P2828">
        <f>ROUNDUP(IF(D2828&gt;$D$4,0,($D$4-D2828+1)/365),0)</f>
        <v>0</v>
      </c>
      <c r="Q2828">
        <f>ROUNDUP(IF(D2828&gt;$D$5,0,($D$5-D2828+1)/365),0)</f>
        <v>0</v>
      </c>
      <c r="R2828" s="28">
        <f>IF(OR(P2828=1,Q2828=1),IF(D2828+364&lt;=$D$5,(D2828+364-$D$4+1)/365,IF(D2828&gt;$D$4,($D$5-D2828+1)/365,$D$6/365)),0)</f>
        <v>0</v>
      </c>
      <c r="S2828" s="28">
        <f>'Data &amp; Parameter'!$E$16*'Data &amp; Parameter'!$E$17*('Data &amp; Parameter'!$E$18+'Data &amp; Parameter'!$E$19)*'Data &amp; Parameter'!$E$20*'Data &amp; Parameter'!$E$37*R2828</f>
        <v>0</v>
      </c>
      <c r="T2828" s="28">
        <f t="shared" si="44"/>
        <v>0</v>
      </c>
    </row>
    <row r="2829" spans="1:20" ht="15.75" customHeight="1" x14ac:dyDescent="0.35">
      <c r="A2829">
        <v>2822</v>
      </c>
      <c r="B2829" s="76">
        <v>44241.475995370369</v>
      </c>
      <c r="C2829" s="1" t="s">
        <v>8923</v>
      </c>
      <c r="D2829" s="76">
        <v>44241.476516203707</v>
      </c>
      <c r="E2829" s="1" t="s">
        <v>8924</v>
      </c>
      <c r="F2829" s="1" t="s">
        <v>8925</v>
      </c>
      <c r="G2829" s="1" t="s">
        <v>123</v>
      </c>
      <c r="H2829" s="1" t="s">
        <v>124</v>
      </c>
      <c r="I2829" s="1" t="s">
        <v>125</v>
      </c>
      <c r="J2829" s="1" t="s">
        <v>7528</v>
      </c>
      <c r="K2829" s="1" t="s">
        <v>8667</v>
      </c>
      <c r="L2829">
        <f>ROUNDUP(IF(B2829&gt;$D$4,0,($D$4-B2829+1)/365),0)</f>
        <v>0</v>
      </c>
      <c r="M2829">
        <f>ROUNDUP(IF(B2829&gt;$D$5,0,($D$5-B2829+1)/365),0)</f>
        <v>0</v>
      </c>
      <c r="N2829" s="28">
        <f>IF(OR(L2829=1,M2829=1),IF(B2829+364&lt;=$D$5,(B2829+364-$D$4+1)/365,IF(B2829&gt;$D$4,($D$5-B2829+1)/365,$D$6/365)),0)</f>
        <v>0</v>
      </c>
      <c r="O2829" s="28">
        <f>'Data &amp; Parameter'!$E$16*'Data &amp; Parameter'!$E$17*('Data &amp; Parameter'!$E$18+'Data &amp; Parameter'!$E$19)*'Data &amp; Parameter'!$E$20*'Data &amp; Parameter'!$E$37*N2829</f>
        <v>0</v>
      </c>
      <c r="P2829">
        <f>ROUNDUP(IF(D2829&gt;$D$4,0,($D$4-D2829+1)/365),0)</f>
        <v>0</v>
      </c>
      <c r="Q2829">
        <f>ROUNDUP(IF(D2829&gt;$D$5,0,($D$5-D2829+1)/365),0)</f>
        <v>0</v>
      </c>
      <c r="R2829" s="28">
        <f>IF(OR(P2829=1,Q2829=1),IF(D2829+364&lt;=$D$5,(D2829+364-$D$4+1)/365,IF(D2829&gt;$D$4,($D$5-D2829+1)/365,$D$6/365)),0)</f>
        <v>0</v>
      </c>
      <c r="S2829" s="28">
        <f>'Data &amp; Parameter'!$E$16*'Data &amp; Parameter'!$E$17*('Data &amp; Parameter'!$E$18+'Data &amp; Parameter'!$E$19)*'Data &amp; Parameter'!$E$20*'Data &amp; Parameter'!$E$37*R2829</f>
        <v>0</v>
      </c>
      <c r="T2829" s="28">
        <f t="shared" si="44"/>
        <v>0</v>
      </c>
    </row>
    <row r="2830" spans="1:20" ht="15.75" customHeight="1" x14ac:dyDescent="0.35">
      <c r="A2830">
        <v>2823</v>
      </c>
      <c r="B2830" s="76">
        <v>44241.481053240743</v>
      </c>
      <c r="C2830" s="1" t="s">
        <v>8926</v>
      </c>
      <c r="D2830" s="76">
        <v>44241.482418981483</v>
      </c>
      <c r="E2830" s="1" t="s">
        <v>8927</v>
      </c>
      <c r="F2830" s="1" t="s">
        <v>8928</v>
      </c>
      <c r="G2830" s="1" t="s">
        <v>123</v>
      </c>
      <c r="H2830" s="1" t="s">
        <v>124</v>
      </c>
      <c r="I2830" s="1" t="s">
        <v>125</v>
      </c>
      <c r="J2830" s="1" t="s">
        <v>7528</v>
      </c>
      <c r="K2830" s="1" t="s">
        <v>8674</v>
      </c>
      <c r="L2830">
        <f>ROUNDUP(IF(B2830&gt;$D$4,0,($D$4-B2830+1)/365),0)</f>
        <v>0</v>
      </c>
      <c r="M2830">
        <f>ROUNDUP(IF(B2830&gt;$D$5,0,($D$5-B2830+1)/365),0)</f>
        <v>0</v>
      </c>
      <c r="N2830" s="28">
        <f>IF(OR(L2830=1,M2830=1),IF(B2830+364&lt;=$D$5,(B2830+364-$D$4+1)/365,IF(B2830&gt;$D$4,($D$5-B2830+1)/365,$D$6/365)),0)</f>
        <v>0</v>
      </c>
      <c r="O2830" s="28">
        <f>'Data &amp; Parameter'!$E$16*'Data &amp; Parameter'!$E$17*('Data &amp; Parameter'!$E$18+'Data &amp; Parameter'!$E$19)*'Data &amp; Parameter'!$E$20*'Data &amp; Parameter'!$E$37*N2830</f>
        <v>0</v>
      </c>
      <c r="P2830">
        <f>ROUNDUP(IF(D2830&gt;$D$4,0,($D$4-D2830+1)/365),0)</f>
        <v>0</v>
      </c>
      <c r="Q2830">
        <f>ROUNDUP(IF(D2830&gt;$D$5,0,($D$5-D2830+1)/365),0)</f>
        <v>0</v>
      </c>
      <c r="R2830" s="28">
        <f>IF(OR(P2830=1,Q2830=1),IF(D2830+364&lt;=$D$5,(D2830+364-$D$4+1)/365,IF(D2830&gt;$D$4,($D$5-D2830+1)/365,$D$6/365)),0)</f>
        <v>0</v>
      </c>
      <c r="S2830" s="28">
        <f>'Data &amp; Parameter'!$E$16*'Data &amp; Parameter'!$E$17*('Data &amp; Parameter'!$E$18+'Data &amp; Parameter'!$E$19)*'Data &amp; Parameter'!$E$20*'Data &amp; Parameter'!$E$37*R2830</f>
        <v>0</v>
      </c>
      <c r="T2830" s="28">
        <f t="shared" si="44"/>
        <v>0</v>
      </c>
    </row>
    <row r="2831" spans="1:20" ht="15.75" customHeight="1" x14ac:dyDescent="0.35">
      <c r="A2831">
        <v>2824</v>
      </c>
      <c r="B2831" s="76">
        <v>44241.48542824074</v>
      </c>
      <c r="C2831" s="1" t="s">
        <v>8929</v>
      </c>
      <c r="D2831" s="76">
        <v>44241.486331018517</v>
      </c>
      <c r="E2831" s="1" t="s">
        <v>8930</v>
      </c>
      <c r="F2831" s="1" t="s">
        <v>8931</v>
      </c>
      <c r="G2831" s="1" t="s">
        <v>123</v>
      </c>
      <c r="H2831" s="1" t="s">
        <v>124</v>
      </c>
      <c r="I2831" s="1" t="s">
        <v>125</v>
      </c>
      <c r="J2831" s="1" t="s">
        <v>7528</v>
      </c>
      <c r="K2831" s="1" t="s">
        <v>8674</v>
      </c>
      <c r="L2831">
        <f>ROUNDUP(IF(B2831&gt;$D$4,0,($D$4-B2831+1)/365),0)</f>
        <v>0</v>
      </c>
      <c r="M2831">
        <f>ROUNDUP(IF(B2831&gt;$D$5,0,($D$5-B2831+1)/365),0)</f>
        <v>0</v>
      </c>
      <c r="N2831" s="28">
        <f>IF(OR(L2831=1,M2831=1),IF(B2831+364&lt;=$D$5,(B2831+364-$D$4+1)/365,IF(B2831&gt;$D$4,($D$5-B2831+1)/365,$D$6/365)),0)</f>
        <v>0</v>
      </c>
      <c r="O2831" s="28">
        <f>'Data &amp; Parameter'!$E$16*'Data &amp; Parameter'!$E$17*('Data &amp; Parameter'!$E$18+'Data &amp; Parameter'!$E$19)*'Data &amp; Parameter'!$E$20*'Data &amp; Parameter'!$E$37*N2831</f>
        <v>0</v>
      </c>
      <c r="P2831">
        <f>ROUNDUP(IF(D2831&gt;$D$4,0,($D$4-D2831+1)/365),0)</f>
        <v>0</v>
      </c>
      <c r="Q2831">
        <f>ROUNDUP(IF(D2831&gt;$D$5,0,($D$5-D2831+1)/365),0)</f>
        <v>0</v>
      </c>
      <c r="R2831" s="28">
        <f>IF(OR(P2831=1,Q2831=1),IF(D2831+364&lt;=$D$5,(D2831+364-$D$4+1)/365,IF(D2831&gt;$D$4,($D$5-D2831+1)/365,$D$6/365)),0)</f>
        <v>0</v>
      </c>
      <c r="S2831" s="28">
        <f>'Data &amp; Parameter'!$E$16*'Data &amp; Parameter'!$E$17*('Data &amp; Parameter'!$E$18+'Data &amp; Parameter'!$E$19)*'Data &amp; Parameter'!$E$20*'Data &amp; Parameter'!$E$37*R2831</f>
        <v>0</v>
      </c>
      <c r="T2831" s="28">
        <f t="shared" si="44"/>
        <v>0</v>
      </c>
    </row>
    <row r="2832" spans="1:20" ht="15.75" customHeight="1" x14ac:dyDescent="0.35">
      <c r="A2832">
        <v>2825</v>
      </c>
      <c r="B2832" s="76">
        <v>44241.492384259254</v>
      </c>
      <c r="C2832" s="1" t="s">
        <v>8932</v>
      </c>
      <c r="D2832" s="76">
        <v>44241.492754629631</v>
      </c>
      <c r="E2832" s="1" t="s">
        <v>8933</v>
      </c>
      <c r="F2832" s="1" t="s">
        <v>8934</v>
      </c>
      <c r="G2832" s="1" t="s">
        <v>123</v>
      </c>
      <c r="H2832" s="1" t="s">
        <v>124</v>
      </c>
      <c r="I2832" s="1" t="s">
        <v>125</v>
      </c>
      <c r="J2832" s="1" t="s">
        <v>7528</v>
      </c>
      <c r="K2832" s="1" t="s">
        <v>8674</v>
      </c>
      <c r="L2832">
        <f>ROUNDUP(IF(B2832&gt;$D$4,0,($D$4-B2832+1)/365),0)</f>
        <v>0</v>
      </c>
      <c r="M2832">
        <f>ROUNDUP(IF(B2832&gt;$D$5,0,($D$5-B2832+1)/365),0)</f>
        <v>0</v>
      </c>
      <c r="N2832" s="28">
        <f>IF(OR(L2832=1,M2832=1),IF(B2832+364&lt;=$D$5,(B2832+364-$D$4+1)/365,IF(B2832&gt;$D$4,($D$5-B2832+1)/365,$D$6/365)),0)</f>
        <v>0</v>
      </c>
      <c r="O2832" s="28">
        <f>'Data &amp; Parameter'!$E$16*'Data &amp; Parameter'!$E$17*('Data &amp; Parameter'!$E$18+'Data &amp; Parameter'!$E$19)*'Data &amp; Parameter'!$E$20*'Data &amp; Parameter'!$E$37*N2832</f>
        <v>0</v>
      </c>
      <c r="P2832">
        <f>ROUNDUP(IF(D2832&gt;$D$4,0,($D$4-D2832+1)/365),0)</f>
        <v>0</v>
      </c>
      <c r="Q2832">
        <f>ROUNDUP(IF(D2832&gt;$D$5,0,($D$5-D2832+1)/365),0)</f>
        <v>0</v>
      </c>
      <c r="R2832" s="28">
        <f>IF(OR(P2832=1,Q2832=1),IF(D2832+364&lt;=$D$5,(D2832+364-$D$4+1)/365,IF(D2832&gt;$D$4,($D$5-D2832+1)/365,$D$6/365)),0)</f>
        <v>0</v>
      </c>
      <c r="S2832" s="28">
        <f>'Data &amp; Parameter'!$E$16*'Data &amp; Parameter'!$E$17*('Data &amp; Parameter'!$E$18+'Data &amp; Parameter'!$E$19)*'Data &amp; Parameter'!$E$20*'Data &amp; Parameter'!$E$37*R2832</f>
        <v>0</v>
      </c>
      <c r="T2832" s="28">
        <f t="shared" si="44"/>
        <v>0</v>
      </c>
    </row>
    <row r="2833" spans="1:20" ht="15.75" customHeight="1" x14ac:dyDescent="0.35">
      <c r="A2833">
        <v>2826</v>
      </c>
      <c r="B2833" s="76">
        <v>44241.49596064815</v>
      </c>
      <c r="C2833" s="1" t="s">
        <v>8935</v>
      </c>
      <c r="D2833" s="76">
        <v>44241.497476851851</v>
      </c>
      <c r="E2833" s="1" t="s">
        <v>8936</v>
      </c>
      <c r="F2833" s="1" t="s">
        <v>8937</v>
      </c>
      <c r="G2833" s="1" t="s">
        <v>123</v>
      </c>
      <c r="H2833" s="1" t="s">
        <v>124</v>
      </c>
      <c r="I2833" s="1" t="s">
        <v>125</v>
      </c>
      <c r="J2833" s="1" t="s">
        <v>7528</v>
      </c>
      <c r="K2833" s="1" t="s">
        <v>8667</v>
      </c>
      <c r="L2833">
        <f>ROUNDUP(IF(B2833&gt;$D$4,0,($D$4-B2833+1)/365),0)</f>
        <v>0</v>
      </c>
      <c r="M2833">
        <f>ROUNDUP(IF(B2833&gt;$D$5,0,($D$5-B2833+1)/365),0)</f>
        <v>0</v>
      </c>
      <c r="N2833" s="28">
        <f>IF(OR(L2833=1,M2833=1),IF(B2833+364&lt;=$D$5,(B2833+364-$D$4+1)/365,IF(B2833&gt;$D$4,($D$5-B2833+1)/365,$D$6/365)),0)</f>
        <v>0</v>
      </c>
      <c r="O2833" s="28">
        <f>'Data &amp; Parameter'!$E$16*'Data &amp; Parameter'!$E$17*('Data &amp; Parameter'!$E$18+'Data &amp; Parameter'!$E$19)*'Data &amp; Parameter'!$E$20*'Data &amp; Parameter'!$E$37*N2833</f>
        <v>0</v>
      </c>
      <c r="P2833">
        <f>ROUNDUP(IF(D2833&gt;$D$4,0,($D$4-D2833+1)/365),0)</f>
        <v>0</v>
      </c>
      <c r="Q2833">
        <f>ROUNDUP(IF(D2833&gt;$D$5,0,($D$5-D2833+1)/365),0)</f>
        <v>0</v>
      </c>
      <c r="R2833" s="28">
        <f>IF(OR(P2833=1,Q2833=1),IF(D2833+364&lt;=$D$5,(D2833+364-$D$4+1)/365,IF(D2833&gt;$D$4,($D$5-D2833+1)/365,$D$6/365)),0)</f>
        <v>0</v>
      </c>
      <c r="S2833" s="28">
        <f>'Data &amp; Parameter'!$E$16*'Data &amp; Parameter'!$E$17*('Data &amp; Parameter'!$E$18+'Data &amp; Parameter'!$E$19)*'Data &amp; Parameter'!$E$20*'Data &amp; Parameter'!$E$37*R2833</f>
        <v>0</v>
      </c>
      <c r="T2833" s="28">
        <f t="shared" si="44"/>
        <v>0</v>
      </c>
    </row>
    <row r="2834" spans="1:20" ht="15.75" customHeight="1" x14ac:dyDescent="0.35">
      <c r="A2834">
        <v>2827</v>
      </c>
      <c r="B2834" s="76">
        <v>44241.501828703702</v>
      </c>
      <c r="C2834" s="1" t="s">
        <v>8938</v>
      </c>
      <c r="D2834" s="76">
        <v>44241.502766203703</v>
      </c>
      <c r="E2834" s="1" t="s">
        <v>8939</v>
      </c>
      <c r="F2834" s="1" t="s">
        <v>8940</v>
      </c>
      <c r="G2834" s="1" t="s">
        <v>123</v>
      </c>
      <c r="H2834" s="1" t="s">
        <v>124</v>
      </c>
      <c r="I2834" s="1" t="s">
        <v>125</v>
      </c>
      <c r="J2834" s="1" t="s">
        <v>7528</v>
      </c>
      <c r="K2834" s="1" t="s">
        <v>8667</v>
      </c>
      <c r="L2834">
        <f>ROUNDUP(IF(B2834&gt;$D$4,0,($D$4-B2834+1)/365),0)</f>
        <v>0</v>
      </c>
      <c r="M2834">
        <f>ROUNDUP(IF(B2834&gt;$D$5,0,($D$5-B2834+1)/365),0)</f>
        <v>0</v>
      </c>
      <c r="N2834" s="28">
        <f>IF(OR(L2834=1,M2834=1),IF(B2834+364&lt;=$D$5,(B2834+364-$D$4+1)/365,IF(B2834&gt;$D$4,($D$5-B2834+1)/365,$D$6/365)),0)</f>
        <v>0</v>
      </c>
      <c r="O2834" s="28">
        <f>'Data &amp; Parameter'!$E$16*'Data &amp; Parameter'!$E$17*('Data &amp; Parameter'!$E$18+'Data &amp; Parameter'!$E$19)*'Data &amp; Parameter'!$E$20*'Data &amp; Parameter'!$E$37*N2834</f>
        <v>0</v>
      </c>
      <c r="P2834">
        <f>ROUNDUP(IF(D2834&gt;$D$4,0,($D$4-D2834+1)/365),0)</f>
        <v>0</v>
      </c>
      <c r="Q2834">
        <f>ROUNDUP(IF(D2834&gt;$D$5,0,($D$5-D2834+1)/365),0)</f>
        <v>0</v>
      </c>
      <c r="R2834" s="28">
        <f>IF(OR(P2834=1,Q2834=1),IF(D2834+364&lt;=$D$5,(D2834+364-$D$4+1)/365,IF(D2834&gt;$D$4,($D$5-D2834+1)/365,$D$6/365)),0)</f>
        <v>0</v>
      </c>
      <c r="S2834" s="28">
        <f>'Data &amp; Parameter'!$E$16*'Data &amp; Parameter'!$E$17*('Data &amp; Parameter'!$E$18+'Data &amp; Parameter'!$E$19)*'Data &amp; Parameter'!$E$20*'Data &amp; Parameter'!$E$37*R2834</f>
        <v>0</v>
      </c>
      <c r="T2834" s="28">
        <f t="shared" si="44"/>
        <v>0</v>
      </c>
    </row>
    <row r="2835" spans="1:20" ht="15.75" customHeight="1" x14ac:dyDescent="0.35">
      <c r="A2835">
        <v>2828</v>
      </c>
      <c r="B2835" s="76">
        <v>44241.505925925929</v>
      </c>
      <c r="C2835" s="1" t="s">
        <v>8941</v>
      </c>
      <c r="D2835" s="76">
        <v>44241.506724537037</v>
      </c>
      <c r="E2835" s="1" t="s">
        <v>8942</v>
      </c>
      <c r="F2835" s="1" t="s">
        <v>8943</v>
      </c>
      <c r="G2835" s="1" t="s">
        <v>123</v>
      </c>
      <c r="H2835" s="1" t="s">
        <v>124</v>
      </c>
      <c r="I2835" s="1" t="s">
        <v>125</v>
      </c>
      <c r="J2835" s="1" t="s">
        <v>7528</v>
      </c>
      <c r="K2835" s="1" t="s">
        <v>8667</v>
      </c>
      <c r="L2835">
        <f>ROUNDUP(IF(B2835&gt;$D$4,0,($D$4-B2835+1)/365),0)</f>
        <v>0</v>
      </c>
      <c r="M2835">
        <f>ROUNDUP(IF(B2835&gt;$D$5,0,($D$5-B2835+1)/365),0)</f>
        <v>0</v>
      </c>
      <c r="N2835" s="28">
        <f>IF(OR(L2835=1,M2835=1),IF(B2835+364&lt;=$D$5,(B2835+364-$D$4+1)/365,IF(B2835&gt;$D$4,($D$5-B2835+1)/365,$D$6/365)),0)</f>
        <v>0</v>
      </c>
      <c r="O2835" s="28">
        <f>'Data &amp; Parameter'!$E$16*'Data &amp; Parameter'!$E$17*('Data &amp; Parameter'!$E$18+'Data &amp; Parameter'!$E$19)*'Data &amp; Parameter'!$E$20*'Data &amp; Parameter'!$E$37*N2835</f>
        <v>0</v>
      </c>
      <c r="P2835">
        <f>ROUNDUP(IF(D2835&gt;$D$4,0,($D$4-D2835+1)/365),0)</f>
        <v>0</v>
      </c>
      <c r="Q2835">
        <f>ROUNDUP(IF(D2835&gt;$D$5,0,($D$5-D2835+1)/365),0)</f>
        <v>0</v>
      </c>
      <c r="R2835" s="28">
        <f>IF(OR(P2835=1,Q2835=1),IF(D2835+364&lt;=$D$5,(D2835+364-$D$4+1)/365,IF(D2835&gt;$D$4,($D$5-D2835+1)/365,$D$6/365)),0)</f>
        <v>0</v>
      </c>
      <c r="S2835" s="28">
        <f>'Data &amp; Parameter'!$E$16*'Data &amp; Parameter'!$E$17*('Data &amp; Parameter'!$E$18+'Data &amp; Parameter'!$E$19)*'Data &amp; Parameter'!$E$20*'Data &amp; Parameter'!$E$37*R2835</f>
        <v>0</v>
      </c>
      <c r="T2835" s="28">
        <f t="shared" si="44"/>
        <v>0</v>
      </c>
    </row>
    <row r="2836" spans="1:20" ht="15.75" customHeight="1" x14ac:dyDescent="0.35">
      <c r="A2836">
        <v>2829</v>
      </c>
      <c r="B2836" s="76">
        <v>44241.509039351848</v>
      </c>
      <c r="C2836" s="1" t="s">
        <v>8944</v>
      </c>
      <c r="D2836" s="76">
        <v>44241.509675925925</v>
      </c>
      <c r="E2836" s="1" t="s">
        <v>8945</v>
      </c>
      <c r="F2836" s="1" t="s">
        <v>8946</v>
      </c>
      <c r="G2836" s="1" t="s">
        <v>123</v>
      </c>
      <c r="H2836" s="1" t="s">
        <v>124</v>
      </c>
      <c r="I2836" s="1" t="s">
        <v>125</v>
      </c>
      <c r="J2836" s="1" t="s">
        <v>7528</v>
      </c>
      <c r="K2836" s="1" t="s">
        <v>8667</v>
      </c>
      <c r="L2836">
        <f>ROUNDUP(IF(B2836&gt;$D$4,0,($D$4-B2836+1)/365),0)</f>
        <v>0</v>
      </c>
      <c r="M2836">
        <f>ROUNDUP(IF(B2836&gt;$D$5,0,($D$5-B2836+1)/365),0)</f>
        <v>0</v>
      </c>
      <c r="N2836" s="28">
        <f>IF(OR(L2836=1,M2836=1),IF(B2836+364&lt;=$D$5,(B2836+364-$D$4+1)/365,IF(B2836&gt;$D$4,($D$5-B2836+1)/365,$D$6/365)),0)</f>
        <v>0</v>
      </c>
      <c r="O2836" s="28">
        <f>'Data &amp; Parameter'!$E$16*'Data &amp; Parameter'!$E$17*('Data &amp; Parameter'!$E$18+'Data &amp; Parameter'!$E$19)*'Data &amp; Parameter'!$E$20*'Data &amp; Parameter'!$E$37*N2836</f>
        <v>0</v>
      </c>
      <c r="P2836">
        <f>ROUNDUP(IF(D2836&gt;$D$4,0,($D$4-D2836+1)/365),0)</f>
        <v>0</v>
      </c>
      <c r="Q2836">
        <f>ROUNDUP(IF(D2836&gt;$D$5,0,($D$5-D2836+1)/365),0)</f>
        <v>0</v>
      </c>
      <c r="R2836" s="28">
        <f>IF(OR(P2836=1,Q2836=1),IF(D2836+364&lt;=$D$5,(D2836+364-$D$4+1)/365,IF(D2836&gt;$D$4,($D$5-D2836+1)/365,$D$6/365)),0)</f>
        <v>0</v>
      </c>
      <c r="S2836" s="28">
        <f>'Data &amp; Parameter'!$E$16*'Data &amp; Parameter'!$E$17*('Data &amp; Parameter'!$E$18+'Data &amp; Parameter'!$E$19)*'Data &amp; Parameter'!$E$20*'Data &amp; Parameter'!$E$37*R2836</f>
        <v>0</v>
      </c>
      <c r="T2836" s="28">
        <f t="shared" si="44"/>
        <v>0</v>
      </c>
    </row>
    <row r="2837" spans="1:20" ht="15.75" customHeight="1" x14ac:dyDescent="0.35">
      <c r="A2837">
        <v>2830</v>
      </c>
      <c r="B2837" s="76">
        <v>44241.512800925921</v>
      </c>
      <c r="C2837" s="1" t="s">
        <v>8947</v>
      </c>
      <c r="D2837" s="76">
        <v>44241.513240740736</v>
      </c>
      <c r="E2837" s="1" t="s">
        <v>8948</v>
      </c>
      <c r="F2837" s="1" t="s">
        <v>8949</v>
      </c>
      <c r="G2837" s="1" t="s">
        <v>123</v>
      </c>
      <c r="H2837" s="1" t="s">
        <v>124</v>
      </c>
      <c r="I2837" s="1" t="s">
        <v>125</v>
      </c>
      <c r="J2837" s="1" t="s">
        <v>7528</v>
      </c>
      <c r="K2837" s="1" t="s">
        <v>8674</v>
      </c>
      <c r="L2837">
        <f>ROUNDUP(IF(B2837&gt;$D$4,0,($D$4-B2837+1)/365),0)</f>
        <v>0</v>
      </c>
      <c r="M2837">
        <f>ROUNDUP(IF(B2837&gt;$D$5,0,($D$5-B2837+1)/365),0)</f>
        <v>0</v>
      </c>
      <c r="N2837" s="28">
        <f>IF(OR(L2837=1,M2837=1),IF(B2837+364&lt;=$D$5,(B2837+364-$D$4+1)/365,IF(B2837&gt;$D$4,($D$5-B2837+1)/365,$D$6/365)),0)</f>
        <v>0</v>
      </c>
      <c r="O2837" s="28">
        <f>'Data &amp; Parameter'!$E$16*'Data &amp; Parameter'!$E$17*('Data &amp; Parameter'!$E$18+'Data &amp; Parameter'!$E$19)*'Data &amp; Parameter'!$E$20*'Data &amp; Parameter'!$E$37*N2837</f>
        <v>0</v>
      </c>
      <c r="P2837">
        <f>ROUNDUP(IF(D2837&gt;$D$4,0,($D$4-D2837+1)/365),0)</f>
        <v>0</v>
      </c>
      <c r="Q2837">
        <f>ROUNDUP(IF(D2837&gt;$D$5,0,($D$5-D2837+1)/365),0)</f>
        <v>0</v>
      </c>
      <c r="R2837" s="28">
        <f>IF(OR(P2837=1,Q2837=1),IF(D2837+364&lt;=$D$5,(D2837+364-$D$4+1)/365,IF(D2837&gt;$D$4,($D$5-D2837+1)/365,$D$6/365)),0)</f>
        <v>0</v>
      </c>
      <c r="S2837" s="28">
        <f>'Data &amp; Parameter'!$E$16*'Data &amp; Parameter'!$E$17*('Data &amp; Parameter'!$E$18+'Data &amp; Parameter'!$E$19)*'Data &amp; Parameter'!$E$20*'Data &amp; Parameter'!$E$37*R2837</f>
        <v>0</v>
      </c>
      <c r="T2837" s="28">
        <f t="shared" si="44"/>
        <v>0</v>
      </c>
    </row>
    <row r="2838" spans="1:20" ht="15.75" customHeight="1" x14ac:dyDescent="0.35">
      <c r="A2838">
        <v>2831</v>
      </c>
      <c r="B2838" s="76">
        <v>44241.517071759255</v>
      </c>
      <c r="C2838" s="1" t="s">
        <v>8950</v>
      </c>
      <c r="D2838" s="76">
        <v>44241.518194444448</v>
      </c>
      <c r="E2838" s="1" t="s">
        <v>8951</v>
      </c>
      <c r="F2838" s="1" t="s">
        <v>8952</v>
      </c>
      <c r="G2838" s="1" t="s">
        <v>123</v>
      </c>
      <c r="H2838" s="1" t="s">
        <v>124</v>
      </c>
      <c r="I2838" s="1" t="s">
        <v>125</v>
      </c>
      <c r="J2838" s="1" t="s">
        <v>7528</v>
      </c>
      <c r="K2838" s="1" t="s">
        <v>8953</v>
      </c>
      <c r="L2838">
        <f>ROUNDUP(IF(B2838&gt;$D$4,0,($D$4-B2838+1)/365),0)</f>
        <v>0</v>
      </c>
      <c r="M2838">
        <f>ROUNDUP(IF(B2838&gt;$D$5,0,($D$5-B2838+1)/365),0)</f>
        <v>0</v>
      </c>
      <c r="N2838" s="28">
        <f>IF(OR(L2838=1,M2838=1),IF(B2838+364&lt;=$D$5,(B2838+364-$D$4+1)/365,IF(B2838&gt;$D$4,($D$5-B2838+1)/365,$D$6/365)),0)</f>
        <v>0</v>
      </c>
      <c r="O2838" s="28">
        <f>'Data &amp; Parameter'!$E$16*'Data &amp; Parameter'!$E$17*('Data &amp; Parameter'!$E$18+'Data &amp; Parameter'!$E$19)*'Data &amp; Parameter'!$E$20*'Data &amp; Parameter'!$E$37*N2838</f>
        <v>0</v>
      </c>
      <c r="P2838">
        <f>ROUNDUP(IF(D2838&gt;$D$4,0,($D$4-D2838+1)/365),0)</f>
        <v>0</v>
      </c>
      <c r="Q2838">
        <f>ROUNDUP(IF(D2838&gt;$D$5,0,($D$5-D2838+1)/365),0)</f>
        <v>0</v>
      </c>
      <c r="R2838" s="28">
        <f>IF(OR(P2838=1,Q2838=1),IF(D2838+364&lt;=$D$5,(D2838+364-$D$4+1)/365,IF(D2838&gt;$D$4,($D$5-D2838+1)/365,$D$6/365)),0)</f>
        <v>0</v>
      </c>
      <c r="S2838" s="28">
        <f>'Data &amp; Parameter'!$E$16*'Data &amp; Parameter'!$E$17*('Data &amp; Parameter'!$E$18+'Data &amp; Parameter'!$E$19)*'Data &amp; Parameter'!$E$20*'Data &amp; Parameter'!$E$37*R2838</f>
        <v>0</v>
      </c>
      <c r="T2838" s="28">
        <f t="shared" si="44"/>
        <v>0</v>
      </c>
    </row>
    <row r="2839" spans="1:20" ht="15.75" customHeight="1" x14ac:dyDescent="0.35">
      <c r="A2839">
        <v>2832</v>
      </c>
      <c r="B2839" s="76">
        <v>44241.524004629631</v>
      </c>
      <c r="C2839" s="1" t="s">
        <v>8954</v>
      </c>
      <c r="D2839" s="76">
        <v>44241.526134259257</v>
      </c>
      <c r="E2839" s="1" t="s">
        <v>8955</v>
      </c>
      <c r="F2839" s="1" t="s">
        <v>8956</v>
      </c>
      <c r="G2839" s="1" t="s">
        <v>123</v>
      </c>
      <c r="H2839" s="1" t="s">
        <v>124</v>
      </c>
      <c r="I2839" s="1" t="s">
        <v>125</v>
      </c>
      <c r="J2839" s="1" t="s">
        <v>7528</v>
      </c>
      <c r="K2839" s="1" t="s">
        <v>8674</v>
      </c>
      <c r="L2839">
        <f>ROUNDUP(IF(B2839&gt;$D$4,0,($D$4-B2839+1)/365),0)</f>
        <v>0</v>
      </c>
      <c r="M2839">
        <f>ROUNDUP(IF(B2839&gt;$D$5,0,($D$5-B2839+1)/365),0)</f>
        <v>0</v>
      </c>
      <c r="N2839" s="28">
        <f>IF(OR(L2839=1,M2839=1),IF(B2839+364&lt;=$D$5,(B2839+364-$D$4+1)/365,IF(B2839&gt;$D$4,($D$5-B2839+1)/365,$D$6/365)),0)</f>
        <v>0</v>
      </c>
      <c r="O2839" s="28">
        <f>'Data &amp; Parameter'!$E$16*'Data &amp; Parameter'!$E$17*('Data &amp; Parameter'!$E$18+'Data &amp; Parameter'!$E$19)*'Data &amp; Parameter'!$E$20*'Data &amp; Parameter'!$E$37*N2839</f>
        <v>0</v>
      </c>
      <c r="P2839">
        <f>ROUNDUP(IF(D2839&gt;$D$4,0,($D$4-D2839+1)/365),0)</f>
        <v>0</v>
      </c>
      <c r="Q2839">
        <f>ROUNDUP(IF(D2839&gt;$D$5,0,($D$5-D2839+1)/365),0)</f>
        <v>0</v>
      </c>
      <c r="R2839" s="28">
        <f>IF(OR(P2839=1,Q2839=1),IF(D2839+364&lt;=$D$5,(D2839+364-$D$4+1)/365,IF(D2839&gt;$D$4,($D$5-D2839+1)/365,$D$6/365)),0)</f>
        <v>0</v>
      </c>
      <c r="S2839" s="28">
        <f>'Data &amp; Parameter'!$E$16*'Data &amp; Parameter'!$E$17*('Data &amp; Parameter'!$E$18+'Data &amp; Parameter'!$E$19)*'Data &amp; Parameter'!$E$20*'Data &amp; Parameter'!$E$37*R2839</f>
        <v>0</v>
      </c>
      <c r="T2839" s="28">
        <f t="shared" si="44"/>
        <v>0</v>
      </c>
    </row>
    <row r="2840" spans="1:20" ht="15.75" customHeight="1" x14ac:dyDescent="0.35">
      <c r="A2840">
        <v>2833</v>
      </c>
      <c r="B2840" s="76">
        <v>44241.531168981484</v>
      </c>
      <c r="C2840" s="1" t="s">
        <v>8957</v>
      </c>
      <c r="D2840" s="76">
        <v>44241.53325231481</v>
      </c>
      <c r="E2840" s="1" t="s">
        <v>8958</v>
      </c>
      <c r="F2840" s="1" t="s">
        <v>8959</v>
      </c>
      <c r="G2840" s="1" t="s">
        <v>123</v>
      </c>
      <c r="H2840" s="1" t="s">
        <v>124</v>
      </c>
      <c r="I2840" s="1" t="s">
        <v>125</v>
      </c>
      <c r="J2840" s="1" t="s">
        <v>7528</v>
      </c>
      <c r="K2840" s="1" t="s">
        <v>8674</v>
      </c>
      <c r="L2840">
        <f>ROUNDUP(IF(B2840&gt;$D$4,0,($D$4-B2840+1)/365),0)</f>
        <v>0</v>
      </c>
      <c r="M2840">
        <f>ROUNDUP(IF(B2840&gt;$D$5,0,($D$5-B2840+1)/365),0)</f>
        <v>0</v>
      </c>
      <c r="N2840" s="28">
        <f>IF(OR(L2840=1,M2840=1),IF(B2840+364&lt;=$D$5,(B2840+364-$D$4+1)/365,IF(B2840&gt;$D$4,($D$5-B2840+1)/365,$D$6/365)),0)</f>
        <v>0</v>
      </c>
      <c r="O2840" s="28">
        <f>'Data &amp; Parameter'!$E$16*'Data &amp; Parameter'!$E$17*('Data &amp; Parameter'!$E$18+'Data &amp; Parameter'!$E$19)*'Data &amp; Parameter'!$E$20*'Data &amp; Parameter'!$E$37*N2840</f>
        <v>0</v>
      </c>
      <c r="P2840">
        <f>ROUNDUP(IF(D2840&gt;$D$4,0,($D$4-D2840+1)/365),0)</f>
        <v>0</v>
      </c>
      <c r="Q2840">
        <f>ROUNDUP(IF(D2840&gt;$D$5,0,($D$5-D2840+1)/365),0)</f>
        <v>0</v>
      </c>
      <c r="R2840" s="28">
        <f>IF(OR(P2840=1,Q2840=1),IF(D2840+364&lt;=$D$5,(D2840+364-$D$4+1)/365,IF(D2840&gt;$D$4,($D$5-D2840+1)/365,$D$6/365)),0)</f>
        <v>0</v>
      </c>
      <c r="S2840" s="28">
        <f>'Data &amp; Parameter'!$E$16*'Data &amp; Parameter'!$E$17*('Data &amp; Parameter'!$E$18+'Data &amp; Parameter'!$E$19)*'Data &amp; Parameter'!$E$20*'Data &amp; Parameter'!$E$37*R2840</f>
        <v>0</v>
      </c>
      <c r="T2840" s="28">
        <f t="shared" si="44"/>
        <v>0</v>
      </c>
    </row>
    <row r="2841" spans="1:20" ht="15.75" customHeight="1" x14ac:dyDescent="0.35">
      <c r="A2841">
        <v>2834</v>
      </c>
      <c r="B2841" s="76">
        <v>44241.54305555555</v>
      </c>
      <c r="C2841" s="1" t="s">
        <v>8960</v>
      </c>
      <c r="D2841" s="76">
        <v>44241.543391203704</v>
      </c>
      <c r="E2841" s="1" t="s">
        <v>8961</v>
      </c>
      <c r="F2841" s="1" t="s">
        <v>8962</v>
      </c>
      <c r="G2841" s="1" t="s">
        <v>123</v>
      </c>
      <c r="H2841" s="1" t="s">
        <v>124</v>
      </c>
      <c r="I2841" s="1" t="s">
        <v>125</v>
      </c>
      <c r="J2841" s="1" t="s">
        <v>7528</v>
      </c>
      <c r="K2841" s="1" t="s">
        <v>8667</v>
      </c>
      <c r="L2841">
        <f>ROUNDUP(IF(B2841&gt;$D$4,0,($D$4-B2841+1)/365),0)</f>
        <v>0</v>
      </c>
      <c r="M2841">
        <f>ROUNDUP(IF(B2841&gt;$D$5,0,($D$5-B2841+1)/365),0)</f>
        <v>0</v>
      </c>
      <c r="N2841" s="28">
        <f>IF(OR(L2841=1,M2841=1),IF(B2841+364&lt;=$D$5,(B2841+364-$D$4+1)/365,IF(B2841&gt;$D$4,($D$5-B2841+1)/365,$D$6/365)),0)</f>
        <v>0</v>
      </c>
      <c r="O2841" s="28">
        <f>'Data &amp; Parameter'!$E$16*'Data &amp; Parameter'!$E$17*('Data &amp; Parameter'!$E$18+'Data &amp; Parameter'!$E$19)*'Data &amp; Parameter'!$E$20*'Data &amp; Parameter'!$E$37*N2841</f>
        <v>0</v>
      </c>
      <c r="P2841">
        <f>ROUNDUP(IF(D2841&gt;$D$4,0,($D$4-D2841+1)/365),0)</f>
        <v>0</v>
      </c>
      <c r="Q2841">
        <f>ROUNDUP(IF(D2841&gt;$D$5,0,($D$5-D2841+1)/365),0)</f>
        <v>0</v>
      </c>
      <c r="R2841" s="28">
        <f>IF(OR(P2841=1,Q2841=1),IF(D2841+364&lt;=$D$5,(D2841+364-$D$4+1)/365,IF(D2841&gt;$D$4,($D$5-D2841+1)/365,$D$6/365)),0)</f>
        <v>0</v>
      </c>
      <c r="S2841" s="28">
        <f>'Data &amp; Parameter'!$E$16*'Data &amp; Parameter'!$E$17*('Data &amp; Parameter'!$E$18+'Data &amp; Parameter'!$E$19)*'Data &amp; Parameter'!$E$20*'Data &amp; Parameter'!$E$37*R2841</f>
        <v>0</v>
      </c>
      <c r="T2841" s="28">
        <f t="shared" si="44"/>
        <v>0</v>
      </c>
    </row>
    <row r="2842" spans="1:20" ht="15.75" customHeight="1" x14ac:dyDescent="0.35">
      <c r="A2842">
        <v>2835</v>
      </c>
      <c r="B2842" s="76">
        <v>44241.549317129626</v>
      </c>
      <c r="C2842" s="1" t="s">
        <v>8963</v>
      </c>
      <c r="D2842" s="76">
        <v>44241.551261574074</v>
      </c>
      <c r="E2842" s="1" t="s">
        <v>8964</v>
      </c>
      <c r="F2842" s="1" t="s">
        <v>8965</v>
      </c>
      <c r="G2842" s="1" t="s">
        <v>123</v>
      </c>
      <c r="H2842" s="1" t="s">
        <v>124</v>
      </c>
      <c r="I2842" s="1" t="s">
        <v>125</v>
      </c>
      <c r="J2842" s="1" t="s">
        <v>7528</v>
      </c>
      <c r="K2842" s="1" t="s">
        <v>8667</v>
      </c>
      <c r="L2842">
        <f>ROUNDUP(IF(B2842&gt;$D$4,0,($D$4-B2842+1)/365),0)</f>
        <v>0</v>
      </c>
      <c r="M2842">
        <f>ROUNDUP(IF(B2842&gt;$D$5,0,($D$5-B2842+1)/365),0)</f>
        <v>0</v>
      </c>
      <c r="N2842" s="28">
        <f>IF(OR(L2842=1,M2842=1),IF(B2842+364&lt;=$D$5,(B2842+364-$D$4+1)/365,IF(B2842&gt;$D$4,($D$5-B2842+1)/365,$D$6/365)),0)</f>
        <v>0</v>
      </c>
      <c r="O2842" s="28">
        <f>'Data &amp; Parameter'!$E$16*'Data &amp; Parameter'!$E$17*('Data &amp; Parameter'!$E$18+'Data &amp; Parameter'!$E$19)*'Data &amp; Parameter'!$E$20*'Data &amp; Parameter'!$E$37*N2842</f>
        <v>0</v>
      </c>
      <c r="P2842">
        <f>ROUNDUP(IF(D2842&gt;$D$4,0,($D$4-D2842+1)/365),0)</f>
        <v>0</v>
      </c>
      <c r="Q2842">
        <f>ROUNDUP(IF(D2842&gt;$D$5,0,($D$5-D2842+1)/365),0)</f>
        <v>0</v>
      </c>
      <c r="R2842" s="28">
        <f>IF(OR(P2842=1,Q2842=1),IF(D2842+364&lt;=$D$5,(D2842+364-$D$4+1)/365,IF(D2842&gt;$D$4,($D$5-D2842+1)/365,$D$6/365)),0)</f>
        <v>0</v>
      </c>
      <c r="S2842" s="28">
        <f>'Data &amp; Parameter'!$E$16*'Data &amp; Parameter'!$E$17*('Data &amp; Parameter'!$E$18+'Data &amp; Parameter'!$E$19)*'Data &amp; Parameter'!$E$20*'Data &amp; Parameter'!$E$37*R2842</f>
        <v>0</v>
      </c>
      <c r="T2842" s="28">
        <f t="shared" si="44"/>
        <v>0</v>
      </c>
    </row>
    <row r="2843" spans="1:20" ht="15.75" customHeight="1" x14ac:dyDescent="0.35">
      <c r="A2843">
        <v>2836</v>
      </c>
      <c r="B2843" s="76">
        <v>44241.554895833338</v>
      </c>
      <c r="C2843" s="1" t="s">
        <v>8966</v>
      </c>
      <c r="D2843" s="76">
        <v>44241.555983796294</v>
      </c>
      <c r="E2843" s="1" t="s">
        <v>8967</v>
      </c>
      <c r="F2843" s="1" t="s">
        <v>8968</v>
      </c>
      <c r="G2843" s="1" t="s">
        <v>123</v>
      </c>
      <c r="H2843" s="1" t="s">
        <v>124</v>
      </c>
      <c r="I2843" s="1" t="s">
        <v>125</v>
      </c>
      <c r="J2843" s="1" t="s">
        <v>7528</v>
      </c>
      <c r="K2843" s="1" t="s">
        <v>8667</v>
      </c>
      <c r="L2843">
        <f>ROUNDUP(IF(B2843&gt;$D$4,0,($D$4-B2843+1)/365),0)</f>
        <v>0</v>
      </c>
      <c r="M2843">
        <f>ROUNDUP(IF(B2843&gt;$D$5,0,($D$5-B2843+1)/365),0)</f>
        <v>0</v>
      </c>
      <c r="N2843" s="28">
        <f>IF(OR(L2843=1,M2843=1),IF(B2843+364&lt;=$D$5,(B2843+364-$D$4+1)/365,IF(B2843&gt;$D$4,($D$5-B2843+1)/365,$D$6/365)),0)</f>
        <v>0</v>
      </c>
      <c r="O2843" s="28">
        <f>'Data &amp; Parameter'!$E$16*'Data &amp; Parameter'!$E$17*('Data &amp; Parameter'!$E$18+'Data &amp; Parameter'!$E$19)*'Data &amp; Parameter'!$E$20*'Data &amp; Parameter'!$E$37*N2843</f>
        <v>0</v>
      </c>
      <c r="P2843">
        <f>ROUNDUP(IF(D2843&gt;$D$4,0,($D$4-D2843+1)/365),0)</f>
        <v>0</v>
      </c>
      <c r="Q2843">
        <f>ROUNDUP(IF(D2843&gt;$D$5,0,($D$5-D2843+1)/365),0)</f>
        <v>0</v>
      </c>
      <c r="R2843" s="28">
        <f>IF(OR(P2843=1,Q2843=1),IF(D2843+364&lt;=$D$5,(D2843+364-$D$4+1)/365,IF(D2843&gt;$D$4,($D$5-D2843+1)/365,$D$6/365)),0)</f>
        <v>0</v>
      </c>
      <c r="S2843" s="28">
        <f>'Data &amp; Parameter'!$E$16*'Data &amp; Parameter'!$E$17*('Data &amp; Parameter'!$E$18+'Data &amp; Parameter'!$E$19)*'Data &amp; Parameter'!$E$20*'Data &amp; Parameter'!$E$37*R2843</f>
        <v>0</v>
      </c>
      <c r="T2843" s="28">
        <f t="shared" si="44"/>
        <v>0</v>
      </c>
    </row>
    <row r="2844" spans="1:20" ht="15.75" customHeight="1" x14ac:dyDescent="0.35">
      <c r="A2844">
        <v>2837</v>
      </c>
      <c r="B2844" s="76">
        <v>44241.56413194444</v>
      </c>
      <c r="C2844" s="1" t="s">
        <v>8969</v>
      </c>
      <c r="D2844" s="76">
        <v>44241.564780092594</v>
      </c>
      <c r="E2844" s="1" t="s">
        <v>8970</v>
      </c>
      <c r="F2844" s="1" t="s">
        <v>8971</v>
      </c>
      <c r="G2844" s="1" t="s">
        <v>123</v>
      </c>
      <c r="H2844" s="1" t="s">
        <v>124</v>
      </c>
      <c r="I2844" s="1" t="s">
        <v>125</v>
      </c>
      <c r="J2844" s="1" t="s">
        <v>7528</v>
      </c>
      <c r="K2844" s="1" t="s">
        <v>8674</v>
      </c>
      <c r="L2844">
        <f>ROUNDUP(IF(B2844&gt;$D$4,0,($D$4-B2844+1)/365),0)</f>
        <v>0</v>
      </c>
      <c r="M2844">
        <f>ROUNDUP(IF(B2844&gt;$D$5,0,($D$5-B2844+1)/365),0)</f>
        <v>0</v>
      </c>
      <c r="N2844" s="28">
        <f>IF(OR(L2844=1,M2844=1),IF(B2844+364&lt;=$D$5,(B2844+364-$D$4+1)/365,IF(B2844&gt;$D$4,($D$5-B2844+1)/365,$D$6/365)),0)</f>
        <v>0</v>
      </c>
      <c r="O2844" s="28">
        <f>'Data &amp; Parameter'!$E$16*'Data &amp; Parameter'!$E$17*('Data &amp; Parameter'!$E$18+'Data &amp; Parameter'!$E$19)*'Data &amp; Parameter'!$E$20*'Data &amp; Parameter'!$E$37*N2844</f>
        <v>0</v>
      </c>
      <c r="P2844">
        <f>ROUNDUP(IF(D2844&gt;$D$4,0,($D$4-D2844+1)/365),0)</f>
        <v>0</v>
      </c>
      <c r="Q2844">
        <f>ROUNDUP(IF(D2844&gt;$D$5,0,($D$5-D2844+1)/365),0)</f>
        <v>0</v>
      </c>
      <c r="R2844" s="28">
        <f>IF(OR(P2844=1,Q2844=1),IF(D2844+364&lt;=$D$5,(D2844+364-$D$4+1)/365,IF(D2844&gt;$D$4,($D$5-D2844+1)/365,$D$6/365)),0)</f>
        <v>0</v>
      </c>
      <c r="S2844" s="28">
        <f>'Data &amp; Parameter'!$E$16*'Data &amp; Parameter'!$E$17*('Data &amp; Parameter'!$E$18+'Data &amp; Parameter'!$E$19)*'Data &amp; Parameter'!$E$20*'Data &amp; Parameter'!$E$37*R2844</f>
        <v>0</v>
      </c>
      <c r="T2844" s="28">
        <f t="shared" si="44"/>
        <v>0</v>
      </c>
    </row>
    <row r="2845" spans="1:20" ht="15.75" customHeight="1" x14ac:dyDescent="0.35">
      <c r="A2845">
        <v>2838</v>
      </c>
      <c r="B2845" s="76">
        <v>44241.568692129629</v>
      </c>
      <c r="C2845" s="1" t="s">
        <v>8972</v>
      </c>
      <c r="D2845" s="76">
        <v>44241.578379629631</v>
      </c>
      <c r="E2845" s="1" t="s">
        <v>8973</v>
      </c>
      <c r="F2845" s="1" t="s">
        <v>8974</v>
      </c>
      <c r="G2845" s="1" t="s">
        <v>123</v>
      </c>
      <c r="H2845" s="1" t="s">
        <v>124</v>
      </c>
      <c r="I2845" s="1" t="s">
        <v>125</v>
      </c>
      <c r="J2845" s="1" t="s">
        <v>7528</v>
      </c>
      <c r="K2845" s="1" t="s">
        <v>8626</v>
      </c>
      <c r="L2845">
        <f>ROUNDUP(IF(B2845&gt;$D$4,0,($D$4-B2845+1)/365),0)</f>
        <v>0</v>
      </c>
      <c r="M2845">
        <f>ROUNDUP(IF(B2845&gt;$D$5,0,($D$5-B2845+1)/365),0)</f>
        <v>0</v>
      </c>
      <c r="N2845" s="28">
        <f>IF(OR(L2845=1,M2845=1),IF(B2845+364&lt;=$D$5,(B2845+364-$D$4+1)/365,IF(B2845&gt;$D$4,($D$5-B2845+1)/365,$D$6/365)),0)</f>
        <v>0</v>
      </c>
      <c r="O2845" s="28">
        <f>'Data &amp; Parameter'!$E$16*'Data &amp; Parameter'!$E$17*('Data &amp; Parameter'!$E$18+'Data &amp; Parameter'!$E$19)*'Data &amp; Parameter'!$E$20*'Data &amp; Parameter'!$E$37*N2845</f>
        <v>0</v>
      </c>
      <c r="P2845">
        <f>ROUNDUP(IF(D2845&gt;$D$4,0,($D$4-D2845+1)/365),0)</f>
        <v>0</v>
      </c>
      <c r="Q2845">
        <f>ROUNDUP(IF(D2845&gt;$D$5,0,($D$5-D2845+1)/365),0)</f>
        <v>0</v>
      </c>
      <c r="R2845" s="28">
        <f>IF(OR(P2845=1,Q2845=1),IF(D2845+364&lt;=$D$5,(D2845+364-$D$4+1)/365,IF(D2845&gt;$D$4,($D$5-D2845+1)/365,$D$6/365)),0)</f>
        <v>0</v>
      </c>
      <c r="S2845" s="28">
        <f>'Data &amp; Parameter'!$E$16*'Data &amp; Parameter'!$E$17*('Data &amp; Parameter'!$E$18+'Data &amp; Parameter'!$E$19)*'Data &amp; Parameter'!$E$20*'Data &amp; Parameter'!$E$37*R2845</f>
        <v>0</v>
      </c>
      <c r="T2845" s="28">
        <f t="shared" si="44"/>
        <v>0</v>
      </c>
    </row>
    <row r="2846" spans="1:20" ht="15.75" customHeight="1" x14ac:dyDescent="0.35">
      <c r="A2846">
        <v>2839</v>
      </c>
      <c r="B2846" s="76">
        <v>44241.597384259258</v>
      </c>
      <c r="C2846" s="1" t="s">
        <v>8975</v>
      </c>
      <c r="D2846" s="76">
        <v>44241.598460648151</v>
      </c>
      <c r="E2846" s="1" t="s">
        <v>8976</v>
      </c>
      <c r="F2846" s="1" t="s">
        <v>8977</v>
      </c>
      <c r="G2846" s="1" t="s">
        <v>123</v>
      </c>
      <c r="H2846" s="1" t="s">
        <v>124</v>
      </c>
      <c r="I2846" s="1" t="s">
        <v>125</v>
      </c>
      <c r="J2846" s="1" t="s">
        <v>7528</v>
      </c>
      <c r="K2846" s="1" t="s">
        <v>8674</v>
      </c>
      <c r="L2846">
        <f>ROUNDUP(IF(B2846&gt;$D$4,0,($D$4-B2846+1)/365),0)</f>
        <v>0</v>
      </c>
      <c r="M2846">
        <f>ROUNDUP(IF(B2846&gt;$D$5,0,($D$5-B2846+1)/365),0)</f>
        <v>0</v>
      </c>
      <c r="N2846" s="28">
        <f>IF(OR(L2846=1,M2846=1),IF(B2846+364&lt;=$D$5,(B2846+364-$D$4+1)/365,IF(B2846&gt;$D$4,($D$5-B2846+1)/365,$D$6/365)),0)</f>
        <v>0</v>
      </c>
      <c r="O2846" s="28">
        <f>'Data &amp; Parameter'!$E$16*'Data &amp; Parameter'!$E$17*('Data &amp; Parameter'!$E$18+'Data &amp; Parameter'!$E$19)*'Data &amp; Parameter'!$E$20*'Data &amp; Parameter'!$E$37*N2846</f>
        <v>0</v>
      </c>
      <c r="P2846">
        <f>ROUNDUP(IF(D2846&gt;$D$4,0,($D$4-D2846+1)/365),0)</f>
        <v>0</v>
      </c>
      <c r="Q2846">
        <f>ROUNDUP(IF(D2846&gt;$D$5,0,($D$5-D2846+1)/365),0)</f>
        <v>0</v>
      </c>
      <c r="R2846" s="28">
        <f>IF(OR(P2846=1,Q2846=1),IF(D2846+364&lt;=$D$5,(D2846+364-$D$4+1)/365,IF(D2846&gt;$D$4,($D$5-D2846+1)/365,$D$6/365)),0)</f>
        <v>0</v>
      </c>
      <c r="S2846" s="28">
        <f>'Data &amp; Parameter'!$E$16*'Data &amp; Parameter'!$E$17*('Data &amp; Parameter'!$E$18+'Data &amp; Parameter'!$E$19)*'Data &amp; Parameter'!$E$20*'Data &amp; Parameter'!$E$37*R2846</f>
        <v>0</v>
      </c>
      <c r="T2846" s="28">
        <f t="shared" si="44"/>
        <v>0</v>
      </c>
    </row>
    <row r="2847" spans="1:20" ht="15.75" customHeight="1" x14ac:dyDescent="0.35">
      <c r="A2847">
        <v>2840</v>
      </c>
      <c r="B2847" s="76">
        <v>44241.618344907409</v>
      </c>
      <c r="C2847" s="1" t="s">
        <v>8978</v>
      </c>
      <c r="D2847" s="76">
        <v>44241.620358796295</v>
      </c>
      <c r="E2847" s="1" t="s">
        <v>8979</v>
      </c>
      <c r="F2847" s="1" t="s">
        <v>8980</v>
      </c>
      <c r="G2847" s="1" t="s">
        <v>123</v>
      </c>
      <c r="H2847" s="1" t="s">
        <v>124</v>
      </c>
      <c r="I2847" s="1" t="s">
        <v>125</v>
      </c>
      <c r="J2847" s="1" t="s">
        <v>7528</v>
      </c>
      <c r="K2847" s="1" t="s">
        <v>7538</v>
      </c>
      <c r="L2847">
        <f>ROUNDUP(IF(B2847&gt;$D$4,0,($D$4-B2847+1)/365),0)</f>
        <v>0</v>
      </c>
      <c r="M2847">
        <f>ROUNDUP(IF(B2847&gt;$D$5,0,($D$5-B2847+1)/365),0)</f>
        <v>0</v>
      </c>
      <c r="N2847" s="28">
        <f>IF(OR(L2847=1,M2847=1),IF(B2847+364&lt;=$D$5,(B2847+364-$D$4+1)/365,IF(B2847&gt;$D$4,($D$5-B2847+1)/365,$D$6/365)),0)</f>
        <v>0</v>
      </c>
      <c r="O2847" s="28">
        <f>'Data &amp; Parameter'!$E$16*'Data &amp; Parameter'!$E$17*('Data &amp; Parameter'!$E$18+'Data &amp; Parameter'!$E$19)*'Data &amp; Parameter'!$E$20*'Data &amp; Parameter'!$E$37*N2847</f>
        <v>0</v>
      </c>
      <c r="P2847">
        <f>ROUNDUP(IF(D2847&gt;$D$4,0,($D$4-D2847+1)/365),0)</f>
        <v>0</v>
      </c>
      <c r="Q2847">
        <f>ROUNDUP(IF(D2847&gt;$D$5,0,($D$5-D2847+1)/365),0)</f>
        <v>0</v>
      </c>
      <c r="R2847" s="28">
        <f>IF(OR(P2847=1,Q2847=1),IF(D2847+364&lt;=$D$5,(D2847+364-$D$4+1)/365,IF(D2847&gt;$D$4,($D$5-D2847+1)/365,$D$6/365)),0)</f>
        <v>0</v>
      </c>
      <c r="S2847" s="28">
        <f>'Data &amp; Parameter'!$E$16*'Data &amp; Parameter'!$E$17*('Data &amp; Parameter'!$E$18+'Data &amp; Parameter'!$E$19)*'Data &amp; Parameter'!$E$20*'Data &amp; Parameter'!$E$37*R2847</f>
        <v>0</v>
      </c>
      <c r="T2847" s="28">
        <f t="shared" si="44"/>
        <v>0</v>
      </c>
    </row>
    <row r="2848" spans="1:20" ht="15.75" customHeight="1" x14ac:dyDescent="0.35">
      <c r="A2848">
        <v>2841</v>
      </c>
      <c r="B2848" s="76">
        <v>44241.655648148153</v>
      </c>
      <c r="C2848" s="1" t="s">
        <v>8981</v>
      </c>
      <c r="D2848" s="76">
        <v>44241.657962962963</v>
      </c>
      <c r="E2848" s="1" t="s">
        <v>8982</v>
      </c>
      <c r="F2848" s="1" t="s">
        <v>8983</v>
      </c>
      <c r="G2848" s="1" t="s">
        <v>123</v>
      </c>
      <c r="H2848" s="1" t="s">
        <v>124</v>
      </c>
      <c r="I2848" s="1" t="s">
        <v>125</v>
      </c>
      <c r="J2848" s="1" t="s">
        <v>936</v>
      </c>
      <c r="K2848" s="1" t="s">
        <v>4597</v>
      </c>
      <c r="L2848">
        <f>ROUNDUP(IF(B2848&gt;$D$4,0,($D$4-B2848+1)/365),0)</f>
        <v>0</v>
      </c>
      <c r="M2848">
        <f>ROUNDUP(IF(B2848&gt;$D$5,0,($D$5-B2848+1)/365),0)</f>
        <v>0</v>
      </c>
      <c r="N2848" s="28">
        <f>IF(OR(L2848=1,M2848=1),IF(B2848+364&lt;=$D$5,(B2848+364-$D$4+1)/365,IF(B2848&gt;$D$4,($D$5-B2848+1)/365,$D$6/365)),0)</f>
        <v>0</v>
      </c>
      <c r="O2848" s="28">
        <f>'Data &amp; Parameter'!$E$16*'Data &amp; Parameter'!$E$17*('Data &amp; Parameter'!$E$18+'Data &amp; Parameter'!$E$19)*'Data &amp; Parameter'!$E$20*'Data &amp; Parameter'!$E$37*N2848</f>
        <v>0</v>
      </c>
      <c r="P2848">
        <f>ROUNDUP(IF(D2848&gt;$D$4,0,($D$4-D2848+1)/365),0)</f>
        <v>0</v>
      </c>
      <c r="Q2848">
        <f>ROUNDUP(IF(D2848&gt;$D$5,0,($D$5-D2848+1)/365),0)</f>
        <v>0</v>
      </c>
      <c r="R2848" s="28">
        <f>IF(OR(P2848=1,Q2848=1),IF(D2848+364&lt;=$D$5,(D2848+364-$D$4+1)/365,IF(D2848&gt;$D$4,($D$5-D2848+1)/365,$D$6/365)),0)</f>
        <v>0</v>
      </c>
      <c r="S2848" s="28">
        <f>'Data &amp; Parameter'!$E$16*'Data &amp; Parameter'!$E$17*('Data &amp; Parameter'!$E$18+'Data &amp; Parameter'!$E$19)*'Data &amp; Parameter'!$E$20*'Data &amp; Parameter'!$E$37*R2848</f>
        <v>0</v>
      </c>
      <c r="T2848" s="28">
        <f t="shared" si="44"/>
        <v>0</v>
      </c>
    </row>
    <row r="2849" spans="1:20" ht="15.75" customHeight="1" x14ac:dyDescent="0.35">
      <c r="A2849">
        <v>2842</v>
      </c>
      <c r="B2849" s="76">
        <v>44241.661793981482</v>
      </c>
      <c r="C2849" s="1" t="s">
        <v>8984</v>
      </c>
      <c r="D2849" s="76">
        <v>44241.662303240737</v>
      </c>
      <c r="E2849" s="1" t="s">
        <v>8985</v>
      </c>
      <c r="F2849" s="1" t="s">
        <v>8986</v>
      </c>
      <c r="G2849" s="1" t="s">
        <v>123</v>
      </c>
      <c r="H2849" s="1" t="s">
        <v>124</v>
      </c>
      <c r="I2849" s="1" t="s">
        <v>125</v>
      </c>
      <c r="J2849" s="1" t="s">
        <v>936</v>
      </c>
      <c r="K2849" s="1" t="s">
        <v>4597</v>
      </c>
      <c r="L2849">
        <f>ROUNDUP(IF(B2849&gt;$D$4,0,($D$4-B2849+1)/365),0)</f>
        <v>0</v>
      </c>
      <c r="M2849">
        <f>ROUNDUP(IF(B2849&gt;$D$5,0,($D$5-B2849+1)/365),0)</f>
        <v>0</v>
      </c>
      <c r="N2849" s="28">
        <f>IF(OR(L2849=1,M2849=1),IF(B2849+364&lt;=$D$5,(B2849+364-$D$4+1)/365,IF(B2849&gt;$D$4,($D$5-B2849+1)/365,$D$6/365)),0)</f>
        <v>0</v>
      </c>
      <c r="O2849" s="28">
        <f>'Data &amp; Parameter'!$E$16*'Data &amp; Parameter'!$E$17*('Data &amp; Parameter'!$E$18+'Data &amp; Parameter'!$E$19)*'Data &amp; Parameter'!$E$20*'Data &amp; Parameter'!$E$37*N2849</f>
        <v>0</v>
      </c>
      <c r="P2849">
        <f>ROUNDUP(IF(D2849&gt;$D$4,0,($D$4-D2849+1)/365),0)</f>
        <v>0</v>
      </c>
      <c r="Q2849">
        <f>ROUNDUP(IF(D2849&gt;$D$5,0,($D$5-D2849+1)/365),0)</f>
        <v>0</v>
      </c>
      <c r="R2849" s="28">
        <f>IF(OR(P2849=1,Q2849=1),IF(D2849+364&lt;=$D$5,(D2849+364-$D$4+1)/365,IF(D2849&gt;$D$4,($D$5-D2849+1)/365,$D$6/365)),0)</f>
        <v>0</v>
      </c>
      <c r="S2849" s="28">
        <f>'Data &amp; Parameter'!$E$16*'Data &amp; Parameter'!$E$17*('Data &amp; Parameter'!$E$18+'Data &amp; Parameter'!$E$19)*'Data &amp; Parameter'!$E$20*'Data &amp; Parameter'!$E$37*R2849</f>
        <v>0</v>
      </c>
      <c r="T2849" s="28">
        <f t="shared" si="44"/>
        <v>0</v>
      </c>
    </row>
    <row r="2850" spans="1:20" ht="15.75" customHeight="1" x14ac:dyDescent="0.35">
      <c r="A2850">
        <v>2843</v>
      </c>
      <c r="B2850" s="76">
        <v>44241.684999999998</v>
      </c>
      <c r="C2850" s="1" t="s">
        <v>8987</v>
      </c>
      <c r="D2850" s="76">
        <v>44241.685648148152</v>
      </c>
      <c r="E2850" s="1" t="s">
        <v>8988</v>
      </c>
      <c r="F2850" s="1" t="s">
        <v>8989</v>
      </c>
      <c r="G2850" s="1" t="s">
        <v>123</v>
      </c>
      <c r="H2850" s="1" t="s">
        <v>124</v>
      </c>
      <c r="I2850" s="1" t="s">
        <v>125</v>
      </c>
      <c r="J2850" s="1" t="s">
        <v>1982</v>
      </c>
      <c r="K2850" s="1" t="s">
        <v>8990</v>
      </c>
      <c r="L2850">
        <f>ROUNDUP(IF(B2850&gt;$D$4,0,($D$4-B2850+1)/365),0)</f>
        <v>0</v>
      </c>
      <c r="M2850">
        <f>ROUNDUP(IF(B2850&gt;$D$5,0,($D$5-B2850+1)/365),0)</f>
        <v>0</v>
      </c>
      <c r="N2850" s="28">
        <f>IF(OR(L2850=1,M2850=1),IF(B2850+364&lt;=$D$5,(B2850+364-$D$4+1)/365,IF(B2850&gt;$D$4,($D$5-B2850+1)/365,$D$6/365)),0)</f>
        <v>0</v>
      </c>
      <c r="O2850" s="28">
        <f>'Data &amp; Parameter'!$E$16*'Data &amp; Parameter'!$E$17*('Data &amp; Parameter'!$E$18+'Data &amp; Parameter'!$E$19)*'Data &amp; Parameter'!$E$20*'Data &amp; Parameter'!$E$37*N2850</f>
        <v>0</v>
      </c>
      <c r="P2850">
        <f>ROUNDUP(IF(D2850&gt;$D$4,0,($D$4-D2850+1)/365),0)</f>
        <v>0</v>
      </c>
      <c r="Q2850">
        <f>ROUNDUP(IF(D2850&gt;$D$5,0,($D$5-D2850+1)/365),0)</f>
        <v>0</v>
      </c>
      <c r="R2850" s="28">
        <f>IF(OR(P2850=1,Q2850=1),IF(D2850+364&lt;=$D$5,(D2850+364-$D$4+1)/365,IF(D2850&gt;$D$4,($D$5-D2850+1)/365,$D$6/365)),0)</f>
        <v>0</v>
      </c>
      <c r="S2850" s="28">
        <f>'Data &amp; Parameter'!$E$16*'Data &amp; Parameter'!$E$17*('Data &amp; Parameter'!$E$18+'Data &amp; Parameter'!$E$19)*'Data &amp; Parameter'!$E$20*'Data &amp; Parameter'!$E$37*R2850</f>
        <v>0</v>
      </c>
      <c r="T2850" s="28">
        <f t="shared" si="44"/>
        <v>0</v>
      </c>
    </row>
    <row r="2851" spans="1:20" ht="15.75" customHeight="1" x14ac:dyDescent="0.35">
      <c r="A2851">
        <v>2844</v>
      </c>
      <c r="B2851" s="76">
        <v>44241.688310185185</v>
      </c>
      <c r="C2851" s="1" t="s">
        <v>8991</v>
      </c>
      <c r="D2851" s="76">
        <v>44241.688958333332</v>
      </c>
      <c r="E2851" s="1" t="s">
        <v>8992</v>
      </c>
      <c r="F2851" s="1" t="s">
        <v>8993</v>
      </c>
      <c r="G2851" s="1" t="s">
        <v>123</v>
      </c>
      <c r="H2851" s="1" t="s">
        <v>124</v>
      </c>
      <c r="I2851" s="1" t="s">
        <v>125</v>
      </c>
      <c r="J2851" s="1" t="s">
        <v>1982</v>
      </c>
      <c r="K2851" s="1" t="s">
        <v>8990</v>
      </c>
      <c r="L2851">
        <f>ROUNDUP(IF(B2851&gt;$D$4,0,($D$4-B2851+1)/365),0)</f>
        <v>0</v>
      </c>
      <c r="M2851">
        <f>ROUNDUP(IF(B2851&gt;$D$5,0,($D$5-B2851+1)/365),0)</f>
        <v>0</v>
      </c>
      <c r="N2851" s="28">
        <f>IF(OR(L2851=1,M2851=1),IF(B2851+364&lt;=$D$5,(B2851+364-$D$4+1)/365,IF(B2851&gt;$D$4,($D$5-B2851+1)/365,$D$6/365)),0)</f>
        <v>0</v>
      </c>
      <c r="O2851" s="28">
        <f>'Data &amp; Parameter'!$E$16*'Data &amp; Parameter'!$E$17*('Data &amp; Parameter'!$E$18+'Data &amp; Parameter'!$E$19)*'Data &amp; Parameter'!$E$20*'Data &amp; Parameter'!$E$37*N2851</f>
        <v>0</v>
      </c>
      <c r="P2851">
        <f>ROUNDUP(IF(D2851&gt;$D$4,0,($D$4-D2851+1)/365),0)</f>
        <v>0</v>
      </c>
      <c r="Q2851">
        <f>ROUNDUP(IF(D2851&gt;$D$5,0,($D$5-D2851+1)/365),0)</f>
        <v>0</v>
      </c>
      <c r="R2851" s="28">
        <f>IF(OR(P2851=1,Q2851=1),IF(D2851+364&lt;=$D$5,(D2851+364-$D$4+1)/365,IF(D2851&gt;$D$4,($D$5-D2851+1)/365,$D$6/365)),0)</f>
        <v>0</v>
      </c>
      <c r="S2851" s="28">
        <f>'Data &amp; Parameter'!$E$16*'Data &amp; Parameter'!$E$17*('Data &amp; Parameter'!$E$18+'Data &amp; Parameter'!$E$19)*'Data &amp; Parameter'!$E$20*'Data &amp; Parameter'!$E$37*R2851</f>
        <v>0</v>
      </c>
      <c r="T2851" s="28">
        <f t="shared" si="44"/>
        <v>0</v>
      </c>
    </row>
    <row r="2852" spans="1:20" ht="15.75" customHeight="1" x14ac:dyDescent="0.35">
      <c r="A2852">
        <v>2845</v>
      </c>
      <c r="B2852" s="76">
        <v>44241.692939814813</v>
      </c>
      <c r="C2852" s="1" t="s">
        <v>8994</v>
      </c>
      <c r="D2852" s="76">
        <v>44241.694467592592</v>
      </c>
      <c r="E2852" s="1" t="s">
        <v>8995</v>
      </c>
      <c r="F2852" s="1" t="s">
        <v>8996</v>
      </c>
      <c r="G2852" s="1" t="s">
        <v>123</v>
      </c>
      <c r="H2852" s="1" t="s">
        <v>124</v>
      </c>
      <c r="I2852" s="1" t="s">
        <v>125</v>
      </c>
      <c r="J2852" s="1" t="s">
        <v>1982</v>
      </c>
      <c r="K2852" s="1" t="s">
        <v>8990</v>
      </c>
      <c r="L2852">
        <f>ROUNDUP(IF(B2852&gt;$D$4,0,($D$4-B2852+1)/365),0)</f>
        <v>0</v>
      </c>
      <c r="M2852">
        <f>ROUNDUP(IF(B2852&gt;$D$5,0,($D$5-B2852+1)/365),0)</f>
        <v>0</v>
      </c>
      <c r="N2852" s="28">
        <f>IF(OR(L2852=1,M2852=1),IF(B2852+364&lt;=$D$5,(B2852+364-$D$4+1)/365,IF(B2852&gt;$D$4,($D$5-B2852+1)/365,$D$6/365)),0)</f>
        <v>0</v>
      </c>
      <c r="O2852" s="28">
        <f>'Data &amp; Parameter'!$E$16*'Data &amp; Parameter'!$E$17*('Data &amp; Parameter'!$E$18+'Data &amp; Parameter'!$E$19)*'Data &amp; Parameter'!$E$20*'Data &amp; Parameter'!$E$37*N2852</f>
        <v>0</v>
      </c>
      <c r="P2852">
        <f>ROUNDUP(IF(D2852&gt;$D$4,0,($D$4-D2852+1)/365),0)</f>
        <v>0</v>
      </c>
      <c r="Q2852">
        <f>ROUNDUP(IF(D2852&gt;$D$5,0,($D$5-D2852+1)/365),0)</f>
        <v>0</v>
      </c>
      <c r="R2852" s="28">
        <f>IF(OR(P2852=1,Q2852=1),IF(D2852+364&lt;=$D$5,(D2852+364-$D$4+1)/365,IF(D2852&gt;$D$4,($D$5-D2852+1)/365,$D$6/365)),0)</f>
        <v>0</v>
      </c>
      <c r="S2852" s="28">
        <f>'Data &amp; Parameter'!$E$16*'Data &amp; Parameter'!$E$17*('Data &amp; Parameter'!$E$18+'Data &amp; Parameter'!$E$19)*'Data &amp; Parameter'!$E$20*'Data &amp; Parameter'!$E$37*R2852</f>
        <v>0</v>
      </c>
      <c r="T2852" s="28">
        <f t="shared" si="44"/>
        <v>0</v>
      </c>
    </row>
    <row r="2853" spans="1:20" ht="15.75" customHeight="1" x14ac:dyDescent="0.35">
      <c r="A2853">
        <v>2846</v>
      </c>
      <c r="B2853" s="76">
        <v>44241.697789351849</v>
      </c>
      <c r="C2853" s="1" t="s">
        <v>8997</v>
      </c>
      <c r="D2853" s="76">
        <v>44241.698483796295</v>
      </c>
      <c r="E2853" s="1" t="s">
        <v>8998</v>
      </c>
      <c r="F2853" s="1" t="s">
        <v>8999</v>
      </c>
      <c r="G2853" s="1" t="s">
        <v>123</v>
      </c>
      <c r="H2853" s="1" t="s">
        <v>124</v>
      </c>
      <c r="I2853" s="1" t="s">
        <v>125</v>
      </c>
      <c r="J2853" s="1" t="s">
        <v>1982</v>
      </c>
      <c r="K2853" s="1" t="s">
        <v>8990</v>
      </c>
      <c r="L2853">
        <f>ROUNDUP(IF(B2853&gt;$D$4,0,($D$4-B2853+1)/365),0)</f>
        <v>0</v>
      </c>
      <c r="M2853">
        <f>ROUNDUP(IF(B2853&gt;$D$5,0,($D$5-B2853+1)/365),0)</f>
        <v>0</v>
      </c>
      <c r="N2853" s="28">
        <f>IF(OR(L2853=1,M2853=1),IF(B2853+364&lt;=$D$5,(B2853+364-$D$4+1)/365,IF(B2853&gt;$D$4,($D$5-B2853+1)/365,$D$6/365)),0)</f>
        <v>0</v>
      </c>
      <c r="O2853" s="28">
        <f>'Data &amp; Parameter'!$E$16*'Data &amp; Parameter'!$E$17*('Data &amp; Parameter'!$E$18+'Data &amp; Parameter'!$E$19)*'Data &amp; Parameter'!$E$20*'Data &amp; Parameter'!$E$37*N2853</f>
        <v>0</v>
      </c>
      <c r="P2853">
        <f>ROUNDUP(IF(D2853&gt;$D$4,0,($D$4-D2853+1)/365),0)</f>
        <v>0</v>
      </c>
      <c r="Q2853">
        <f>ROUNDUP(IF(D2853&gt;$D$5,0,($D$5-D2853+1)/365),0)</f>
        <v>0</v>
      </c>
      <c r="R2853" s="28">
        <f>IF(OR(P2853=1,Q2853=1),IF(D2853+364&lt;=$D$5,(D2853+364-$D$4+1)/365,IF(D2853&gt;$D$4,($D$5-D2853+1)/365,$D$6/365)),0)</f>
        <v>0</v>
      </c>
      <c r="S2853" s="28">
        <f>'Data &amp; Parameter'!$E$16*'Data &amp; Parameter'!$E$17*('Data &amp; Parameter'!$E$18+'Data &amp; Parameter'!$E$19)*'Data &amp; Parameter'!$E$20*'Data &amp; Parameter'!$E$37*R2853</f>
        <v>0</v>
      </c>
      <c r="T2853" s="28">
        <f t="shared" si="44"/>
        <v>0</v>
      </c>
    </row>
    <row r="2854" spans="1:20" ht="15.75" customHeight="1" x14ac:dyDescent="0.35">
      <c r="A2854">
        <v>2847</v>
      </c>
      <c r="B2854" s="76">
        <v>44243.318865740745</v>
      </c>
      <c r="C2854" s="1" t="s">
        <v>9000</v>
      </c>
      <c r="D2854" s="76">
        <v>44243.319490740745</v>
      </c>
      <c r="E2854" s="1" t="s">
        <v>9001</v>
      </c>
      <c r="F2854" s="1" t="s">
        <v>9002</v>
      </c>
      <c r="G2854" s="1" t="s">
        <v>123</v>
      </c>
      <c r="H2854" s="1" t="s">
        <v>124</v>
      </c>
      <c r="I2854" s="1" t="s">
        <v>125</v>
      </c>
      <c r="J2854" s="1" t="s">
        <v>5174</v>
      </c>
      <c r="K2854" s="1" t="s">
        <v>5373</v>
      </c>
      <c r="L2854">
        <f>ROUNDUP(IF(B2854&gt;$D$4,0,($D$4-B2854+1)/365),0)</f>
        <v>0</v>
      </c>
      <c r="M2854">
        <f>ROUNDUP(IF(B2854&gt;$D$5,0,($D$5-B2854+1)/365),0)</f>
        <v>0</v>
      </c>
      <c r="N2854" s="28">
        <f>IF(OR(L2854=1,M2854=1),IF(B2854+364&lt;=$D$5,(B2854+364-$D$4+1)/365,IF(B2854&gt;$D$4,($D$5-B2854+1)/365,$D$6/365)),0)</f>
        <v>0</v>
      </c>
      <c r="O2854" s="28">
        <f>'Data &amp; Parameter'!$E$16*'Data &amp; Parameter'!$E$17*('Data &amp; Parameter'!$E$18+'Data &amp; Parameter'!$E$19)*'Data &amp; Parameter'!$E$20*'Data &amp; Parameter'!$E$37*N2854</f>
        <v>0</v>
      </c>
      <c r="P2854">
        <f>ROUNDUP(IF(D2854&gt;$D$4,0,($D$4-D2854+1)/365),0)</f>
        <v>0</v>
      </c>
      <c r="Q2854">
        <f>ROUNDUP(IF(D2854&gt;$D$5,0,($D$5-D2854+1)/365),0)</f>
        <v>0</v>
      </c>
      <c r="R2854" s="28">
        <f>IF(OR(P2854=1,Q2854=1),IF(D2854+364&lt;=$D$5,(D2854+364-$D$4+1)/365,IF(D2854&gt;$D$4,($D$5-D2854+1)/365,$D$6/365)),0)</f>
        <v>0</v>
      </c>
      <c r="S2854" s="28">
        <f>'Data &amp; Parameter'!$E$16*'Data &amp; Parameter'!$E$17*('Data &amp; Parameter'!$E$18+'Data &amp; Parameter'!$E$19)*'Data &amp; Parameter'!$E$20*'Data &amp; Parameter'!$E$37*R2854</f>
        <v>0</v>
      </c>
      <c r="T2854" s="28">
        <f t="shared" si="44"/>
        <v>0</v>
      </c>
    </row>
    <row r="2855" spans="1:20" ht="15.75" customHeight="1" x14ac:dyDescent="0.35">
      <c r="A2855">
        <v>2848</v>
      </c>
      <c r="B2855" s="76">
        <v>44243.322372685187</v>
      </c>
      <c r="C2855" s="1" t="s">
        <v>9003</v>
      </c>
      <c r="D2855" s="76">
        <v>44243.322939814811</v>
      </c>
      <c r="E2855" s="1" t="s">
        <v>9004</v>
      </c>
      <c r="F2855" s="1" t="s">
        <v>9005</v>
      </c>
      <c r="G2855" s="1" t="s">
        <v>123</v>
      </c>
      <c r="H2855" s="1" t="s">
        <v>124</v>
      </c>
      <c r="I2855" s="1" t="s">
        <v>125</v>
      </c>
      <c r="J2855" s="1" t="s">
        <v>5174</v>
      </c>
      <c r="K2855" s="1" t="s">
        <v>5373</v>
      </c>
      <c r="L2855">
        <f>ROUNDUP(IF(B2855&gt;$D$4,0,($D$4-B2855+1)/365),0)</f>
        <v>0</v>
      </c>
      <c r="M2855">
        <f>ROUNDUP(IF(B2855&gt;$D$5,0,($D$5-B2855+1)/365),0)</f>
        <v>0</v>
      </c>
      <c r="N2855" s="28">
        <f>IF(OR(L2855=1,M2855=1),IF(B2855+364&lt;=$D$5,(B2855+364-$D$4+1)/365,IF(B2855&gt;$D$4,($D$5-B2855+1)/365,$D$6/365)),0)</f>
        <v>0</v>
      </c>
      <c r="O2855" s="28">
        <f>'Data &amp; Parameter'!$E$16*'Data &amp; Parameter'!$E$17*('Data &amp; Parameter'!$E$18+'Data &amp; Parameter'!$E$19)*'Data &amp; Parameter'!$E$20*'Data &amp; Parameter'!$E$37*N2855</f>
        <v>0</v>
      </c>
      <c r="P2855">
        <f>ROUNDUP(IF(D2855&gt;$D$4,0,($D$4-D2855+1)/365),0)</f>
        <v>0</v>
      </c>
      <c r="Q2855">
        <f>ROUNDUP(IF(D2855&gt;$D$5,0,($D$5-D2855+1)/365),0)</f>
        <v>0</v>
      </c>
      <c r="R2855" s="28">
        <f>IF(OR(P2855=1,Q2855=1),IF(D2855+364&lt;=$D$5,(D2855+364-$D$4+1)/365,IF(D2855&gt;$D$4,($D$5-D2855+1)/365,$D$6/365)),0)</f>
        <v>0</v>
      </c>
      <c r="S2855" s="28">
        <f>'Data &amp; Parameter'!$E$16*'Data &amp; Parameter'!$E$17*('Data &amp; Parameter'!$E$18+'Data &amp; Parameter'!$E$19)*'Data &amp; Parameter'!$E$20*'Data &amp; Parameter'!$E$37*R2855</f>
        <v>0</v>
      </c>
      <c r="T2855" s="28">
        <f t="shared" si="44"/>
        <v>0</v>
      </c>
    </row>
    <row r="2856" spans="1:20" ht="15.75" customHeight="1" x14ac:dyDescent="0.35">
      <c r="A2856">
        <v>2849</v>
      </c>
      <c r="B2856" s="76">
        <v>44243.339247685188</v>
      </c>
      <c r="C2856" s="1" t="s">
        <v>9006</v>
      </c>
      <c r="D2856" s="76">
        <v>44243.340914351851</v>
      </c>
      <c r="E2856" s="1" t="s">
        <v>9007</v>
      </c>
      <c r="F2856" s="1" t="s">
        <v>9008</v>
      </c>
      <c r="G2856" s="1" t="s">
        <v>123</v>
      </c>
      <c r="H2856" s="1" t="s">
        <v>124</v>
      </c>
      <c r="I2856" s="1" t="s">
        <v>125</v>
      </c>
      <c r="J2856" s="1" t="s">
        <v>9009</v>
      </c>
      <c r="K2856" s="1" t="s">
        <v>9009</v>
      </c>
      <c r="L2856">
        <f>ROUNDUP(IF(B2856&gt;$D$4,0,($D$4-B2856+1)/365),0)</f>
        <v>0</v>
      </c>
      <c r="M2856">
        <f>ROUNDUP(IF(B2856&gt;$D$5,0,($D$5-B2856+1)/365),0)</f>
        <v>0</v>
      </c>
      <c r="N2856" s="28">
        <f>IF(OR(L2856=1,M2856=1),IF(B2856+364&lt;=$D$5,(B2856+364-$D$4+1)/365,IF(B2856&gt;$D$4,($D$5-B2856+1)/365,$D$6/365)),0)</f>
        <v>0</v>
      </c>
      <c r="O2856" s="28">
        <f>'Data &amp; Parameter'!$E$16*'Data &amp; Parameter'!$E$17*('Data &amp; Parameter'!$E$18+'Data &amp; Parameter'!$E$19)*'Data &amp; Parameter'!$E$20*'Data &amp; Parameter'!$E$37*N2856</f>
        <v>0</v>
      </c>
      <c r="P2856">
        <f>ROUNDUP(IF(D2856&gt;$D$4,0,($D$4-D2856+1)/365),0)</f>
        <v>0</v>
      </c>
      <c r="Q2856">
        <f>ROUNDUP(IF(D2856&gt;$D$5,0,($D$5-D2856+1)/365),0)</f>
        <v>0</v>
      </c>
      <c r="R2856" s="28">
        <f>IF(OR(P2856=1,Q2856=1),IF(D2856+364&lt;=$D$5,(D2856+364-$D$4+1)/365,IF(D2856&gt;$D$4,($D$5-D2856+1)/365,$D$6/365)),0)</f>
        <v>0</v>
      </c>
      <c r="S2856" s="28">
        <f>'Data &amp; Parameter'!$E$16*'Data &amp; Parameter'!$E$17*('Data &amp; Parameter'!$E$18+'Data &amp; Parameter'!$E$19)*'Data &amp; Parameter'!$E$20*'Data &amp; Parameter'!$E$37*R2856</f>
        <v>0</v>
      </c>
      <c r="T2856" s="28">
        <f t="shared" si="44"/>
        <v>0</v>
      </c>
    </row>
    <row r="2857" spans="1:20" ht="15.75" customHeight="1" x14ac:dyDescent="0.35">
      <c r="A2857">
        <v>2850</v>
      </c>
      <c r="B2857" s="76">
        <v>44243.35765046296</v>
      </c>
      <c r="C2857" s="1" t="s">
        <v>9010</v>
      </c>
      <c r="D2857" s="76">
        <v>44243.366643518515</v>
      </c>
      <c r="E2857" s="1" t="s">
        <v>9011</v>
      </c>
      <c r="F2857" s="1" t="s">
        <v>9012</v>
      </c>
      <c r="G2857" s="1" t="s">
        <v>123</v>
      </c>
      <c r="H2857" s="1" t="s">
        <v>124</v>
      </c>
      <c r="I2857" s="1" t="s">
        <v>125</v>
      </c>
      <c r="J2857" s="1" t="s">
        <v>7027</v>
      </c>
      <c r="K2857" s="1" t="s">
        <v>6633</v>
      </c>
      <c r="L2857">
        <f>ROUNDUP(IF(B2857&gt;$D$4,0,($D$4-B2857+1)/365),0)</f>
        <v>0</v>
      </c>
      <c r="M2857">
        <f>ROUNDUP(IF(B2857&gt;$D$5,0,($D$5-B2857+1)/365),0)</f>
        <v>0</v>
      </c>
      <c r="N2857" s="28">
        <f>IF(OR(L2857=1,M2857=1),IF(B2857+364&lt;=$D$5,(B2857+364-$D$4+1)/365,IF(B2857&gt;$D$4,($D$5-B2857+1)/365,$D$6/365)),0)</f>
        <v>0</v>
      </c>
      <c r="O2857" s="28">
        <f>'Data &amp; Parameter'!$E$16*'Data &amp; Parameter'!$E$17*('Data &amp; Parameter'!$E$18+'Data &amp; Parameter'!$E$19)*'Data &amp; Parameter'!$E$20*'Data &amp; Parameter'!$E$37*N2857</f>
        <v>0</v>
      </c>
      <c r="P2857">
        <f>ROUNDUP(IF(D2857&gt;$D$4,0,($D$4-D2857+1)/365),0)</f>
        <v>0</v>
      </c>
      <c r="Q2857">
        <f>ROUNDUP(IF(D2857&gt;$D$5,0,($D$5-D2857+1)/365),0)</f>
        <v>0</v>
      </c>
      <c r="R2857" s="28">
        <f>IF(OR(P2857=1,Q2857=1),IF(D2857+364&lt;=$D$5,(D2857+364-$D$4+1)/365,IF(D2857&gt;$D$4,($D$5-D2857+1)/365,$D$6/365)),0)</f>
        <v>0</v>
      </c>
      <c r="S2857" s="28">
        <f>'Data &amp; Parameter'!$E$16*'Data &amp; Parameter'!$E$17*('Data &amp; Parameter'!$E$18+'Data &amp; Parameter'!$E$19)*'Data &amp; Parameter'!$E$20*'Data &amp; Parameter'!$E$37*R2857</f>
        <v>0</v>
      </c>
      <c r="T2857" s="28">
        <f t="shared" si="44"/>
        <v>0</v>
      </c>
    </row>
    <row r="2858" spans="1:20" ht="15.75" customHeight="1" x14ac:dyDescent="0.35">
      <c r="A2858">
        <v>2851</v>
      </c>
      <c r="B2858" s="76">
        <v>44243.374618055561</v>
      </c>
      <c r="C2858" s="1" t="s">
        <v>9013</v>
      </c>
      <c r="D2858" s="76">
        <v>44243.377175925925</v>
      </c>
      <c r="E2858" s="1" t="s">
        <v>9014</v>
      </c>
      <c r="F2858" s="1" t="s">
        <v>9015</v>
      </c>
      <c r="G2858" s="1" t="s">
        <v>123</v>
      </c>
      <c r="H2858" s="1" t="s">
        <v>124</v>
      </c>
      <c r="I2858" s="1" t="s">
        <v>125</v>
      </c>
      <c r="J2858" s="1" t="s">
        <v>7027</v>
      </c>
      <c r="K2858" s="1" t="s">
        <v>6633</v>
      </c>
      <c r="L2858">
        <f>ROUNDUP(IF(B2858&gt;$D$4,0,($D$4-B2858+1)/365),0)</f>
        <v>0</v>
      </c>
      <c r="M2858">
        <f>ROUNDUP(IF(B2858&gt;$D$5,0,($D$5-B2858+1)/365),0)</f>
        <v>0</v>
      </c>
      <c r="N2858" s="28">
        <f>IF(OR(L2858=1,M2858=1),IF(B2858+364&lt;=$D$5,(B2858+364-$D$4+1)/365,IF(B2858&gt;$D$4,($D$5-B2858+1)/365,$D$6/365)),0)</f>
        <v>0</v>
      </c>
      <c r="O2858" s="28">
        <f>'Data &amp; Parameter'!$E$16*'Data &amp; Parameter'!$E$17*('Data &amp; Parameter'!$E$18+'Data &amp; Parameter'!$E$19)*'Data &amp; Parameter'!$E$20*'Data &amp; Parameter'!$E$37*N2858</f>
        <v>0</v>
      </c>
      <c r="P2858">
        <f>ROUNDUP(IF(D2858&gt;$D$4,0,($D$4-D2858+1)/365),0)</f>
        <v>0</v>
      </c>
      <c r="Q2858">
        <f>ROUNDUP(IF(D2858&gt;$D$5,0,($D$5-D2858+1)/365),0)</f>
        <v>0</v>
      </c>
      <c r="R2858" s="28">
        <f>IF(OR(P2858=1,Q2858=1),IF(D2858+364&lt;=$D$5,(D2858+364-$D$4+1)/365,IF(D2858&gt;$D$4,($D$5-D2858+1)/365,$D$6/365)),0)</f>
        <v>0</v>
      </c>
      <c r="S2858" s="28">
        <f>'Data &amp; Parameter'!$E$16*'Data &amp; Parameter'!$E$17*('Data &amp; Parameter'!$E$18+'Data &amp; Parameter'!$E$19)*'Data &amp; Parameter'!$E$20*'Data &amp; Parameter'!$E$37*R2858</f>
        <v>0</v>
      </c>
      <c r="T2858" s="28">
        <f t="shared" si="44"/>
        <v>0</v>
      </c>
    </row>
    <row r="2859" spans="1:20" ht="15.75" customHeight="1" x14ac:dyDescent="0.35">
      <c r="A2859">
        <v>2852</v>
      </c>
      <c r="B2859" s="76">
        <v>44243.380011574074</v>
      </c>
      <c r="C2859" s="1" t="s">
        <v>9016</v>
      </c>
      <c r="D2859" s="76">
        <v>44243.380625000005</v>
      </c>
      <c r="E2859" s="1" t="s">
        <v>9017</v>
      </c>
      <c r="F2859" s="1" t="s">
        <v>9018</v>
      </c>
      <c r="G2859" s="1" t="s">
        <v>123</v>
      </c>
      <c r="H2859" s="1" t="s">
        <v>124</v>
      </c>
      <c r="I2859" s="1" t="s">
        <v>125</v>
      </c>
      <c r="J2859" s="1" t="s">
        <v>7027</v>
      </c>
      <c r="K2859" s="1" t="s">
        <v>6633</v>
      </c>
      <c r="L2859">
        <f>ROUNDUP(IF(B2859&gt;$D$4,0,($D$4-B2859+1)/365),0)</f>
        <v>0</v>
      </c>
      <c r="M2859">
        <f>ROUNDUP(IF(B2859&gt;$D$5,0,($D$5-B2859+1)/365),0)</f>
        <v>0</v>
      </c>
      <c r="N2859" s="28">
        <f>IF(OR(L2859=1,M2859=1),IF(B2859+364&lt;=$D$5,(B2859+364-$D$4+1)/365,IF(B2859&gt;$D$4,($D$5-B2859+1)/365,$D$6/365)),0)</f>
        <v>0</v>
      </c>
      <c r="O2859" s="28">
        <f>'Data &amp; Parameter'!$E$16*'Data &amp; Parameter'!$E$17*('Data &amp; Parameter'!$E$18+'Data &amp; Parameter'!$E$19)*'Data &amp; Parameter'!$E$20*'Data &amp; Parameter'!$E$37*N2859</f>
        <v>0</v>
      </c>
      <c r="P2859">
        <f>ROUNDUP(IF(D2859&gt;$D$4,0,($D$4-D2859+1)/365),0)</f>
        <v>0</v>
      </c>
      <c r="Q2859">
        <f>ROUNDUP(IF(D2859&gt;$D$5,0,($D$5-D2859+1)/365),0)</f>
        <v>0</v>
      </c>
      <c r="R2859" s="28">
        <f>IF(OR(P2859=1,Q2859=1),IF(D2859+364&lt;=$D$5,(D2859+364-$D$4+1)/365,IF(D2859&gt;$D$4,($D$5-D2859+1)/365,$D$6/365)),0)</f>
        <v>0</v>
      </c>
      <c r="S2859" s="28">
        <f>'Data &amp; Parameter'!$E$16*'Data &amp; Parameter'!$E$17*('Data &amp; Parameter'!$E$18+'Data &amp; Parameter'!$E$19)*'Data &amp; Parameter'!$E$20*'Data &amp; Parameter'!$E$37*R2859</f>
        <v>0</v>
      </c>
      <c r="T2859" s="28">
        <f t="shared" si="44"/>
        <v>0</v>
      </c>
    </row>
    <row r="2860" spans="1:20" ht="15.75" customHeight="1" x14ac:dyDescent="0.35">
      <c r="A2860">
        <v>2853</v>
      </c>
      <c r="B2860" s="76">
        <v>44243.384074074071</v>
      </c>
      <c r="C2860" s="1" t="s">
        <v>9019</v>
      </c>
      <c r="D2860" s="76">
        <v>44243.38490740741</v>
      </c>
      <c r="E2860" s="1" t="s">
        <v>9020</v>
      </c>
      <c r="F2860" s="1" t="s">
        <v>9021</v>
      </c>
      <c r="G2860" s="1" t="s">
        <v>123</v>
      </c>
      <c r="H2860" s="1" t="s">
        <v>124</v>
      </c>
      <c r="I2860" s="1" t="s">
        <v>125</v>
      </c>
      <c r="J2860" s="1" t="s">
        <v>7027</v>
      </c>
      <c r="K2860" s="1" t="s">
        <v>6633</v>
      </c>
      <c r="L2860">
        <f>ROUNDUP(IF(B2860&gt;$D$4,0,($D$4-B2860+1)/365),0)</f>
        <v>0</v>
      </c>
      <c r="M2860">
        <f>ROUNDUP(IF(B2860&gt;$D$5,0,($D$5-B2860+1)/365),0)</f>
        <v>0</v>
      </c>
      <c r="N2860" s="28">
        <f>IF(OR(L2860=1,M2860=1),IF(B2860+364&lt;=$D$5,(B2860+364-$D$4+1)/365,IF(B2860&gt;$D$4,($D$5-B2860+1)/365,$D$6/365)),0)</f>
        <v>0</v>
      </c>
      <c r="O2860" s="28">
        <f>'Data &amp; Parameter'!$E$16*'Data &amp; Parameter'!$E$17*('Data &amp; Parameter'!$E$18+'Data &amp; Parameter'!$E$19)*'Data &amp; Parameter'!$E$20*'Data &amp; Parameter'!$E$37*N2860</f>
        <v>0</v>
      </c>
      <c r="P2860">
        <f>ROUNDUP(IF(D2860&gt;$D$4,0,($D$4-D2860+1)/365),0)</f>
        <v>0</v>
      </c>
      <c r="Q2860">
        <f>ROUNDUP(IF(D2860&gt;$D$5,0,($D$5-D2860+1)/365),0)</f>
        <v>0</v>
      </c>
      <c r="R2860" s="28">
        <f>IF(OR(P2860=1,Q2860=1),IF(D2860+364&lt;=$D$5,(D2860+364-$D$4+1)/365,IF(D2860&gt;$D$4,($D$5-D2860+1)/365,$D$6/365)),0)</f>
        <v>0</v>
      </c>
      <c r="S2860" s="28">
        <f>'Data &amp; Parameter'!$E$16*'Data &amp; Parameter'!$E$17*('Data &amp; Parameter'!$E$18+'Data &amp; Parameter'!$E$19)*'Data &amp; Parameter'!$E$20*'Data &amp; Parameter'!$E$37*R2860</f>
        <v>0</v>
      </c>
      <c r="T2860" s="28">
        <f t="shared" si="44"/>
        <v>0</v>
      </c>
    </row>
    <row r="2861" spans="1:20" ht="15.75" customHeight="1" x14ac:dyDescent="0.35">
      <c r="A2861">
        <v>2854</v>
      </c>
      <c r="B2861" s="76">
        <v>44243.390277777777</v>
      </c>
      <c r="C2861" s="1" t="s">
        <v>9022</v>
      </c>
      <c r="D2861" s="76">
        <v>44243.391018518523</v>
      </c>
      <c r="E2861" s="1" t="s">
        <v>9023</v>
      </c>
      <c r="F2861" s="1" t="s">
        <v>9024</v>
      </c>
      <c r="G2861" s="1" t="s">
        <v>123</v>
      </c>
      <c r="H2861" s="1" t="s">
        <v>124</v>
      </c>
      <c r="I2861" s="1" t="s">
        <v>125</v>
      </c>
      <c r="J2861" s="1" t="s">
        <v>487</v>
      </c>
      <c r="K2861" s="1" t="s">
        <v>6637</v>
      </c>
      <c r="L2861">
        <f>ROUNDUP(IF(B2861&gt;$D$4,0,($D$4-B2861+1)/365),0)</f>
        <v>0</v>
      </c>
      <c r="M2861">
        <f>ROUNDUP(IF(B2861&gt;$D$5,0,($D$5-B2861+1)/365),0)</f>
        <v>0</v>
      </c>
      <c r="N2861" s="28">
        <f>IF(OR(L2861=1,M2861=1),IF(B2861+364&lt;=$D$5,(B2861+364-$D$4+1)/365,IF(B2861&gt;$D$4,($D$5-B2861+1)/365,$D$6/365)),0)</f>
        <v>0</v>
      </c>
      <c r="O2861" s="28">
        <f>'Data &amp; Parameter'!$E$16*'Data &amp; Parameter'!$E$17*('Data &amp; Parameter'!$E$18+'Data &amp; Parameter'!$E$19)*'Data &amp; Parameter'!$E$20*'Data &amp; Parameter'!$E$37*N2861</f>
        <v>0</v>
      </c>
      <c r="P2861">
        <f>ROUNDUP(IF(D2861&gt;$D$4,0,($D$4-D2861+1)/365),0)</f>
        <v>0</v>
      </c>
      <c r="Q2861">
        <f>ROUNDUP(IF(D2861&gt;$D$5,0,($D$5-D2861+1)/365),0)</f>
        <v>0</v>
      </c>
      <c r="R2861" s="28">
        <f>IF(OR(P2861=1,Q2861=1),IF(D2861+364&lt;=$D$5,(D2861+364-$D$4+1)/365,IF(D2861&gt;$D$4,($D$5-D2861+1)/365,$D$6/365)),0)</f>
        <v>0</v>
      </c>
      <c r="S2861" s="28">
        <f>'Data &amp; Parameter'!$E$16*'Data &amp; Parameter'!$E$17*('Data &amp; Parameter'!$E$18+'Data &amp; Parameter'!$E$19)*'Data &amp; Parameter'!$E$20*'Data &amp; Parameter'!$E$37*R2861</f>
        <v>0</v>
      </c>
      <c r="T2861" s="28">
        <f t="shared" si="44"/>
        <v>0</v>
      </c>
    </row>
    <row r="2862" spans="1:20" ht="15.75" customHeight="1" x14ac:dyDescent="0.35">
      <c r="A2862">
        <v>2855</v>
      </c>
      <c r="B2862" s="76">
        <v>44243.393761574072</v>
      </c>
      <c r="C2862" s="1" t="s">
        <v>9025</v>
      </c>
      <c r="D2862" s="76">
        <v>44243.394409722227</v>
      </c>
      <c r="E2862" s="1" t="s">
        <v>9026</v>
      </c>
      <c r="F2862" s="1" t="s">
        <v>9027</v>
      </c>
      <c r="G2862" s="1" t="s">
        <v>123</v>
      </c>
      <c r="H2862" s="1" t="s">
        <v>124</v>
      </c>
      <c r="I2862" s="1" t="s">
        <v>125</v>
      </c>
      <c r="J2862" s="1" t="s">
        <v>487</v>
      </c>
      <c r="K2862" s="1" t="s">
        <v>6633</v>
      </c>
      <c r="L2862">
        <f>ROUNDUP(IF(B2862&gt;$D$4,0,($D$4-B2862+1)/365),0)</f>
        <v>0</v>
      </c>
      <c r="M2862">
        <f>ROUNDUP(IF(B2862&gt;$D$5,0,($D$5-B2862+1)/365),0)</f>
        <v>0</v>
      </c>
      <c r="N2862" s="28">
        <f>IF(OR(L2862=1,M2862=1),IF(B2862+364&lt;=$D$5,(B2862+364-$D$4+1)/365,IF(B2862&gt;$D$4,($D$5-B2862+1)/365,$D$6/365)),0)</f>
        <v>0</v>
      </c>
      <c r="O2862" s="28">
        <f>'Data &amp; Parameter'!$E$16*'Data &amp; Parameter'!$E$17*('Data &amp; Parameter'!$E$18+'Data &amp; Parameter'!$E$19)*'Data &amp; Parameter'!$E$20*'Data &amp; Parameter'!$E$37*N2862</f>
        <v>0</v>
      </c>
      <c r="P2862">
        <f>ROUNDUP(IF(D2862&gt;$D$4,0,($D$4-D2862+1)/365),0)</f>
        <v>0</v>
      </c>
      <c r="Q2862">
        <f>ROUNDUP(IF(D2862&gt;$D$5,0,($D$5-D2862+1)/365),0)</f>
        <v>0</v>
      </c>
      <c r="R2862" s="28">
        <f>IF(OR(P2862=1,Q2862=1),IF(D2862+364&lt;=$D$5,(D2862+364-$D$4+1)/365,IF(D2862&gt;$D$4,($D$5-D2862+1)/365,$D$6/365)),0)</f>
        <v>0</v>
      </c>
      <c r="S2862" s="28">
        <f>'Data &amp; Parameter'!$E$16*'Data &amp; Parameter'!$E$17*('Data &amp; Parameter'!$E$18+'Data &amp; Parameter'!$E$19)*'Data &amp; Parameter'!$E$20*'Data &amp; Parameter'!$E$37*R2862</f>
        <v>0</v>
      </c>
      <c r="T2862" s="28">
        <f t="shared" si="44"/>
        <v>0</v>
      </c>
    </row>
    <row r="2863" spans="1:20" ht="15.75" customHeight="1" x14ac:dyDescent="0.35">
      <c r="A2863">
        <v>2856</v>
      </c>
      <c r="B2863" s="76">
        <v>44243.416504629626</v>
      </c>
      <c r="C2863" s="1" t="s">
        <v>9028</v>
      </c>
      <c r="D2863" s="76">
        <v>44243.417199074072</v>
      </c>
      <c r="E2863" s="1" t="s">
        <v>9029</v>
      </c>
      <c r="F2863" s="1" t="s">
        <v>9030</v>
      </c>
      <c r="G2863" s="1" t="s">
        <v>123</v>
      </c>
      <c r="H2863" s="1" t="s">
        <v>124</v>
      </c>
      <c r="I2863" s="1" t="s">
        <v>125</v>
      </c>
      <c r="J2863" s="1" t="s">
        <v>7027</v>
      </c>
      <c r="K2863" s="1" t="s">
        <v>7027</v>
      </c>
      <c r="L2863">
        <f>ROUNDUP(IF(B2863&gt;$D$4,0,($D$4-B2863+1)/365),0)</f>
        <v>0</v>
      </c>
      <c r="M2863">
        <f>ROUNDUP(IF(B2863&gt;$D$5,0,($D$5-B2863+1)/365),0)</f>
        <v>0</v>
      </c>
      <c r="N2863" s="28">
        <f>IF(OR(L2863=1,M2863=1),IF(B2863+364&lt;=$D$5,(B2863+364-$D$4+1)/365,IF(B2863&gt;$D$4,($D$5-B2863+1)/365,$D$6/365)),0)</f>
        <v>0</v>
      </c>
      <c r="O2863" s="28">
        <f>'Data &amp; Parameter'!$E$16*'Data &amp; Parameter'!$E$17*('Data &amp; Parameter'!$E$18+'Data &amp; Parameter'!$E$19)*'Data &amp; Parameter'!$E$20*'Data &amp; Parameter'!$E$37*N2863</f>
        <v>0</v>
      </c>
      <c r="P2863">
        <f>ROUNDUP(IF(D2863&gt;$D$4,0,($D$4-D2863+1)/365),0)</f>
        <v>0</v>
      </c>
      <c r="Q2863">
        <f>ROUNDUP(IF(D2863&gt;$D$5,0,($D$5-D2863+1)/365),0)</f>
        <v>0</v>
      </c>
      <c r="R2863" s="28">
        <f>IF(OR(P2863=1,Q2863=1),IF(D2863+364&lt;=$D$5,(D2863+364-$D$4+1)/365,IF(D2863&gt;$D$4,($D$5-D2863+1)/365,$D$6/365)),0)</f>
        <v>0</v>
      </c>
      <c r="S2863" s="28">
        <f>'Data &amp; Parameter'!$E$16*'Data &amp; Parameter'!$E$17*('Data &amp; Parameter'!$E$18+'Data &amp; Parameter'!$E$19)*'Data &amp; Parameter'!$E$20*'Data &amp; Parameter'!$E$37*R2863</f>
        <v>0</v>
      </c>
      <c r="T2863" s="28">
        <f t="shared" si="44"/>
        <v>0</v>
      </c>
    </row>
    <row r="2864" spans="1:20" ht="15.75" customHeight="1" x14ac:dyDescent="0.35">
      <c r="A2864">
        <v>2857</v>
      </c>
      <c r="B2864" s="76">
        <v>44243.43886574074</v>
      </c>
      <c r="C2864" s="1" t="s">
        <v>9031</v>
      </c>
      <c r="D2864" s="76">
        <v>44243.440520833334</v>
      </c>
      <c r="E2864" s="1" t="s">
        <v>9032</v>
      </c>
      <c r="F2864" s="1" t="s">
        <v>9033</v>
      </c>
      <c r="G2864" s="1" t="s">
        <v>123</v>
      </c>
      <c r="H2864" s="1" t="s">
        <v>124</v>
      </c>
      <c r="I2864" s="1" t="s">
        <v>125</v>
      </c>
      <c r="J2864" s="1" t="s">
        <v>7027</v>
      </c>
      <c r="K2864" s="1" t="s">
        <v>7027</v>
      </c>
      <c r="L2864">
        <f>ROUNDUP(IF(B2864&gt;$D$4,0,($D$4-B2864+1)/365),0)</f>
        <v>0</v>
      </c>
      <c r="M2864">
        <f>ROUNDUP(IF(B2864&gt;$D$5,0,($D$5-B2864+1)/365),0)</f>
        <v>0</v>
      </c>
      <c r="N2864" s="28">
        <f>IF(OR(L2864=1,M2864=1),IF(B2864+364&lt;=$D$5,(B2864+364-$D$4+1)/365,IF(B2864&gt;$D$4,($D$5-B2864+1)/365,$D$6/365)),0)</f>
        <v>0</v>
      </c>
      <c r="O2864" s="28">
        <f>'Data &amp; Parameter'!$E$16*'Data &amp; Parameter'!$E$17*('Data &amp; Parameter'!$E$18+'Data &amp; Parameter'!$E$19)*'Data &amp; Parameter'!$E$20*'Data &amp; Parameter'!$E$37*N2864</f>
        <v>0</v>
      </c>
      <c r="P2864">
        <f>ROUNDUP(IF(D2864&gt;$D$4,0,($D$4-D2864+1)/365),0)</f>
        <v>0</v>
      </c>
      <c r="Q2864">
        <f>ROUNDUP(IF(D2864&gt;$D$5,0,($D$5-D2864+1)/365),0)</f>
        <v>0</v>
      </c>
      <c r="R2864" s="28">
        <f>IF(OR(P2864=1,Q2864=1),IF(D2864+364&lt;=$D$5,(D2864+364-$D$4+1)/365,IF(D2864&gt;$D$4,($D$5-D2864+1)/365,$D$6/365)),0)</f>
        <v>0</v>
      </c>
      <c r="S2864" s="28">
        <f>'Data &amp; Parameter'!$E$16*'Data &amp; Parameter'!$E$17*('Data &amp; Parameter'!$E$18+'Data &amp; Parameter'!$E$19)*'Data &amp; Parameter'!$E$20*'Data &amp; Parameter'!$E$37*R2864</f>
        <v>0</v>
      </c>
      <c r="T2864" s="28">
        <f t="shared" si="44"/>
        <v>0</v>
      </c>
    </row>
    <row r="2865" spans="1:20" ht="15.75" customHeight="1" x14ac:dyDescent="0.35">
      <c r="A2865">
        <v>2858</v>
      </c>
      <c r="B2865" s="76">
        <v>44243.45175925926</v>
      </c>
      <c r="C2865" s="1" t="s">
        <v>9034</v>
      </c>
      <c r="D2865" s="76">
        <v>44243.453009259261</v>
      </c>
      <c r="E2865" s="1" t="s">
        <v>9035</v>
      </c>
      <c r="F2865" s="1" t="s">
        <v>9036</v>
      </c>
      <c r="G2865" s="1" t="s">
        <v>123</v>
      </c>
      <c r="H2865" s="1" t="s">
        <v>124</v>
      </c>
      <c r="I2865" s="1" t="s">
        <v>125</v>
      </c>
      <c r="J2865" s="1" t="s">
        <v>7027</v>
      </c>
      <c r="K2865" s="1" t="s">
        <v>7027</v>
      </c>
      <c r="L2865">
        <f>ROUNDUP(IF(B2865&gt;$D$4,0,($D$4-B2865+1)/365),0)</f>
        <v>0</v>
      </c>
      <c r="M2865">
        <f>ROUNDUP(IF(B2865&gt;$D$5,0,($D$5-B2865+1)/365),0)</f>
        <v>0</v>
      </c>
      <c r="N2865" s="28">
        <f>IF(OR(L2865=1,M2865=1),IF(B2865+364&lt;=$D$5,(B2865+364-$D$4+1)/365,IF(B2865&gt;$D$4,($D$5-B2865+1)/365,$D$6/365)),0)</f>
        <v>0</v>
      </c>
      <c r="O2865" s="28">
        <f>'Data &amp; Parameter'!$E$16*'Data &amp; Parameter'!$E$17*('Data &amp; Parameter'!$E$18+'Data &amp; Parameter'!$E$19)*'Data &amp; Parameter'!$E$20*'Data &amp; Parameter'!$E$37*N2865</f>
        <v>0</v>
      </c>
      <c r="P2865">
        <f>ROUNDUP(IF(D2865&gt;$D$4,0,($D$4-D2865+1)/365),0)</f>
        <v>0</v>
      </c>
      <c r="Q2865">
        <f>ROUNDUP(IF(D2865&gt;$D$5,0,($D$5-D2865+1)/365),0)</f>
        <v>0</v>
      </c>
      <c r="R2865" s="28">
        <f>IF(OR(P2865=1,Q2865=1),IF(D2865+364&lt;=$D$5,(D2865+364-$D$4+1)/365,IF(D2865&gt;$D$4,($D$5-D2865+1)/365,$D$6/365)),0)</f>
        <v>0</v>
      </c>
      <c r="S2865" s="28">
        <f>'Data &amp; Parameter'!$E$16*'Data &amp; Parameter'!$E$17*('Data &amp; Parameter'!$E$18+'Data &amp; Parameter'!$E$19)*'Data &amp; Parameter'!$E$20*'Data &amp; Parameter'!$E$37*R2865</f>
        <v>0</v>
      </c>
      <c r="T2865" s="28">
        <f t="shared" si="44"/>
        <v>0</v>
      </c>
    </row>
    <row r="2866" spans="1:20" ht="15.75" customHeight="1" x14ac:dyDescent="0.35">
      <c r="A2866">
        <v>2859</v>
      </c>
      <c r="B2866" s="76">
        <v>44243.455821759257</v>
      </c>
      <c r="C2866" s="1" t="s">
        <v>9037</v>
      </c>
      <c r="D2866" s="76">
        <v>44243.45648148148</v>
      </c>
      <c r="E2866" s="1" t="s">
        <v>9038</v>
      </c>
      <c r="F2866" s="1" t="s">
        <v>9039</v>
      </c>
      <c r="G2866" s="1" t="s">
        <v>123</v>
      </c>
      <c r="H2866" s="1" t="s">
        <v>124</v>
      </c>
      <c r="I2866" s="1" t="s">
        <v>125</v>
      </c>
      <c r="J2866" s="1" t="s">
        <v>7027</v>
      </c>
      <c r="K2866" s="1" t="s">
        <v>7027</v>
      </c>
      <c r="L2866">
        <f>ROUNDUP(IF(B2866&gt;$D$4,0,($D$4-B2866+1)/365),0)</f>
        <v>0</v>
      </c>
      <c r="M2866">
        <f>ROUNDUP(IF(B2866&gt;$D$5,0,($D$5-B2866+1)/365),0)</f>
        <v>0</v>
      </c>
      <c r="N2866" s="28">
        <f>IF(OR(L2866=1,M2866=1),IF(B2866+364&lt;=$D$5,(B2866+364-$D$4+1)/365,IF(B2866&gt;$D$4,($D$5-B2866+1)/365,$D$6/365)),0)</f>
        <v>0</v>
      </c>
      <c r="O2866" s="28">
        <f>'Data &amp; Parameter'!$E$16*'Data &amp; Parameter'!$E$17*('Data &amp; Parameter'!$E$18+'Data &amp; Parameter'!$E$19)*'Data &amp; Parameter'!$E$20*'Data &amp; Parameter'!$E$37*N2866</f>
        <v>0</v>
      </c>
      <c r="P2866">
        <f>ROUNDUP(IF(D2866&gt;$D$4,0,($D$4-D2866+1)/365),0)</f>
        <v>0</v>
      </c>
      <c r="Q2866">
        <f>ROUNDUP(IF(D2866&gt;$D$5,0,($D$5-D2866+1)/365),0)</f>
        <v>0</v>
      </c>
      <c r="R2866" s="28">
        <f>IF(OR(P2866=1,Q2866=1),IF(D2866+364&lt;=$D$5,(D2866+364-$D$4+1)/365,IF(D2866&gt;$D$4,($D$5-D2866+1)/365,$D$6/365)),0)</f>
        <v>0</v>
      </c>
      <c r="S2866" s="28">
        <f>'Data &amp; Parameter'!$E$16*'Data &amp; Parameter'!$E$17*('Data &amp; Parameter'!$E$18+'Data &amp; Parameter'!$E$19)*'Data &amp; Parameter'!$E$20*'Data &amp; Parameter'!$E$37*R2866</f>
        <v>0</v>
      </c>
      <c r="T2866" s="28">
        <f t="shared" si="44"/>
        <v>0</v>
      </c>
    </row>
    <row r="2867" spans="1:20" ht="15.75" customHeight="1" x14ac:dyDescent="0.35">
      <c r="A2867">
        <v>2860</v>
      </c>
      <c r="B2867" s="76">
        <v>44243.458854166667</v>
      </c>
      <c r="C2867" s="1" t="s">
        <v>9040</v>
      </c>
      <c r="D2867" s="76">
        <v>44243.459432870368</v>
      </c>
      <c r="E2867" s="1" t="s">
        <v>9041</v>
      </c>
      <c r="F2867" s="1" t="s">
        <v>9042</v>
      </c>
      <c r="G2867" s="1" t="s">
        <v>123</v>
      </c>
      <c r="H2867" s="1" t="s">
        <v>124</v>
      </c>
      <c r="I2867" s="1" t="s">
        <v>125</v>
      </c>
      <c r="J2867" s="1" t="s">
        <v>7027</v>
      </c>
      <c r="K2867" s="1" t="s">
        <v>7027</v>
      </c>
      <c r="L2867">
        <f>ROUNDUP(IF(B2867&gt;$D$4,0,($D$4-B2867+1)/365),0)</f>
        <v>0</v>
      </c>
      <c r="M2867">
        <f>ROUNDUP(IF(B2867&gt;$D$5,0,($D$5-B2867+1)/365),0)</f>
        <v>0</v>
      </c>
      <c r="N2867" s="28">
        <f>IF(OR(L2867=1,M2867=1),IF(B2867+364&lt;=$D$5,(B2867+364-$D$4+1)/365,IF(B2867&gt;$D$4,($D$5-B2867+1)/365,$D$6/365)),0)</f>
        <v>0</v>
      </c>
      <c r="O2867" s="28">
        <f>'Data &amp; Parameter'!$E$16*'Data &amp; Parameter'!$E$17*('Data &amp; Parameter'!$E$18+'Data &amp; Parameter'!$E$19)*'Data &amp; Parameter'!$E$20*'Data &amp; Parameter'!$E$37*N2867</f>
        <v>0</v>
      </c>
      <c r="P2867">
        <f>ROUNDUP(IF(D2867&gt;$D$4,0,($D$4-D2867+1)/365),0)</f>
        <v>0</v>
      </c>
      <c r="Q2867">
        <f>ROUNDUP(IF(D2867&gt;$D$5,0,($D$5-D2867+1)/365),0)</f>
        <v>0</v>
      </c>
      <c r="R2867" s="28">
        <f>IF(OR(P2867=1,Q2867=1),IF(D2867+364&lt;=$D$5,(D2867+364-$D$4+1)/365,IF(D2867&gt;$D$4,($D$5-D2867+1)/365,$D$6/365)),0)</f>
        <v>0</v>
      </c>
      <c r="S2867" s="28">
        <f>'Data &amp; Parameter'!$E$16*'Data &amp; Parameter'!$E$17*('Data &amp; Parameter'!$E$18+'Data &amp; Parameter'!$E$19)*'Data &amp; Parameter'!$E$20*'Data &amp; Parameter'!$E$37*R2867</f>
        <v>0</v>
      </c>
      <c r="T2867" s="28">
        <f t="shared" si="44"/>
        <v>0</v>
      </c>
    </row>
    <row r="2868" spans="1:20" ht="15.75" customHeight="1" x14ac:dyDescent="0.35">
      <c r="A2868">
        <v>2861</v>
      </c>
      <c r="B2868" s="76">
        <v>44243.461631944447</v>
      </c>
      <c r="C2868" s="1" t="s">
        <v>9043</v>
      </c>
      <c r="D2868" s="76">
        <v>44243.462361111116</v>
      </c>
      <c r="E2868" s="1" t="s">
        <v>9044</v>
      </c>
      <c r="F2868" s="1" t="s">
        <v>9045</v>
      </c>
      <c r="G2868" s="1" t="s">
        <v>123</v>
      </c>
      <c r="H2868" s="1" t="s">
        <v>124</v>
      </c>
      <c r="I2868" s="1" t="s">
        <v>125</v>
      </c>
      <c r="J2868" s="1" t="s">
        <v>7027</v>
      </c>
      <c r="K2868" s="1" t="s">
        <v>7027</v>
      </c>
      <c r="L2868">
        <f>ROUNDUP(IF(B2868&gt;$D$4,0,($D$4-B2868+1)/365),0)</f>
        <v>0</v>
      </c>
      <c r="M2868">
        <f>ROUNDUP(IF(B2868&gt;$D$5,0,($D$5-B2868+1)/365),0)</f>
        <v>0</v>
      </c>
      <c r="N2868" s="28">
        <f>IF(OR(L2868=1,M2868=1),IF(B2868+364&lt;=$D$5,(B2868+364-$D$4+1)/365,IF(B2868&gt;$D$4,($D$5-B2868+1)/365,$D$6/365)),0)</f>
        <v>0</v>
      </c>
      <c r="O2868" s="28">
        <f>'Data &amp; Parameter'!$E$16*'Data &amp; Parameter'!$E$17*('Data &amp; Parameter'!$E$18+'Data &amp; Parameter'!$E$19)*'Data &amp; Parameter'!$E$20*'Data &amp; Parameter'!$E$37*N2868</f>
        <v>0</v>
      </c>
      <c r="P2868">
        <f>ROUNDUP(IF(D2868&gt;$D$4,0,($D$4-D2868+1)/365),0)</f>
        <v>0</v>
      </c>
      <c r="Q2868">
        <f>ROUNDUP(IF(D2868&gt;$D$5,0,($D$5-D2868+1)/365),0)</f>
        <v>0</v>
      </c>
      <c r="R2868" s="28">
        <f>IF(OR(P2868=1,Q2868=1),IF(D2868+364&lt;=$D$5,(D2868+364-$D$4+1)/365,IF(D2868&gt;$D$4,($D$5-D2868+1)/365,$D$6/365)),0)</f>
        <v>0</v>
      </c>
      <c r="S2868" s="28">
        <f>'Data &amp; Parameter'!$E$16*'Data &amp; Parameter'!$E$17*('Data &amp; Parameter'!$E$18+'Data &amp; Parameter'!$E$19)*'Data &amp; Parameter'!$E$20*'Data &amp; Parameter'!$E$37*R2868</f>
        <v>0</v>
      </c>
      <c r="T2868" s="28">
        <f t="shared" si="44"/>
        <v>0</v>
      </c>
    </row>
    <row r="2869" spans="1:20" ht="15.75" customHeight="1" x14ac:dyDescent="0.35">
      <c r="A2869">
        <v>2862</v>
      </c>
      <c r="B2869" s="76">
        <v>44243.465011574073</v>
      </c>
      <c r="C2869" s="1" t="s">
        <v>9046</v>
      </c>
      <c r="D2869" s="76">
        <v>44243.465682870374</v>
      </c>
      <c r="E2869" s="1" t="s">
        <v>9047</v>
      </c>
      <c r="F2869" s="1" t="s">
        <v>9048</v>
      </c>
      <c r="G2869" s="1" t="s">
        <v>123</v>
      </c>
      <c r="H2869" s="1" t="s">
        <v>124</v>
      </c>
      <c r="I2869" s="1" t="s">
        <v>125</v>
      </c>
      <c r="J2869" s="1" t="s">
        <v>7027</v>
      </c>
      <c r="K2869" s="1" t="s">
        <v>7027</v>
      </c>
      <c r="L2869">
        <f>ROUNDUP(IF(B2869&gt;$D$4,0,($D$4-B2869+1)/365),0)</f>
        <v>0</v>
      </c>
      <c r="M2869">
        <f>ROUNDUP(IF(B2869&gt;$D$5,0,($D$5-B2869+1)/365),0)</f>
        <v>0</v>
      </c>
      <c r="N2869" s="28">
        <f>IF(OR(L2869=1,M2869=1),IF(B2869+364&lt;=$D$5,(B2869+364-$D$4+1)/365,IF(B2869&gt;$D$4,($D$5-B2869+1)/365,$D$6/365)),0)</f>
        <v>0</v>
      </c>
      <c r="O2869" s="28">
        <f>'Data &amp; Parameter'!$E$16*'Data &amp; Parameter'!$E$17*('Data &amp; Parameter'!$E$18+'Data &amp; Parameter'!$E$19)*'Data &amp; Parameter'!$E$20*'Data &amp; Parameter'!$E$37*N2869</f>
        <v>0</v>
      </c>
      <c r="P2869">
        <f>ROUNDUP(IF(D2869&gt;$D$4,0,($D$4-D2869+1)/365),0)</f>
        <v>0</v>
      </c>
      <c r="Q2869">
        <f>ROUNDUP(IF(D2869&gt;$D$5,0,($D$5-D2869+1)/365),0)</f>
        <v>0</v>
      </c>
      <c r="R2869" s="28">
        <f>IF(OR(P2869=1,Q2869=1),IF(D2869+364&lt;=$D$5,(D2869+364-$D$4+1)/365,IF(D2869&gt;$D$4,($D$5-D2869+1)/365,$D$6/365)),0)</f>
        <v>0</v>
      </c>
      <c r="S2869" s="28">
        <f>'Data &amp; Parameter'!$E$16*'Data &amp; Parameter'!$E$17*('Data &amp; Parameter'!$E$18+'Data &amp; Parameter'!$E$19)*'Data &amp; Parameter'!$E$20*'Data &amp; Parameter'!$E$37*R2869</f>
        <v>0</v>
      </c>
      <c r="T2869" s="28">
        <f t="shared" si="44"/>
        <v>0</v>
      </c>
    </row>
    <row r="2870" spans="1:20" ht="15.75" customHeight="1" x14ac:dyDescent="0.35">
      <c r="A2870">
        <v>2863</v>
      </c>
      <c r="B2870" s="76">
        <v>44243.467928240745</v>
      </c>
      <c r="C2870" s="1" t="s">
        <v>9049</v>
      </c>
      <c r="D2870" s="76">
        <v>44243.468680555554</v>
      </c>
      <c r="E2870" s="1" t="s">
        <v>9050</v>
      </c>
      <c r="F2870" s="1" t="s">
        <v>9051</v>
      </c>
      <c r="G2870" s="1" t="s">
        <v>123</v>
      </c>
      <c r="H2870" s="1" t="s">
        <v>124</v>
      </c>
      <c r="I2870" s="1" t="s">
        <v>125</v>
      </c>
      <c r="J2870" s="1" t="s">
        <v>7027</v>
      </c>
      <c r="K2870" s="1" t="s">
        <v>7027</v>
      </c>
      <c r="L2870">
        <f>ROUNDUP(IF(B2870&gt;$D$4,0,($D$4-B2870+1)/365),0)</f>
        <v>0</v>
      </c>
      <c r="M2870">
        <f>ROUNDUP(IF(B2870&gt;$D$5,0,($D$5-B2870+1)/365),0)</f>
        <v>0</v>
      </c>
      <c r="N2870" s="28">
        <f>IF(OR(L2870=1,M2870=1),IF(B2870+364&lt;=$D$5,(B2870+364-$D$4+1)/365,IF(B2870&gt;$D$4,($D$5-B2870+1)/365,$D$6/365)),0)</f>
        <v>0</v>
      </c>
      <c r="O2870" s="28">
        <f>'Data &amp; Parameter'!$E$16*'Data &amp; Parameter'!$E$17*('Data &amp; Parameter'!$E$18+'Data &amp; Parameter'!$E$19)*'Data &amp; Parameter'!$E$20*'Data &amp; Parameter'!$E$37*N2870</f>
        <v>0</v>
      </c>
      <c r="P2870">
        <f>ROUNDUP(IF(D2870&gt;$D$4,0,($D$4-D2870+1)/365),0)</f>
        <v>0</v>
      </c>
      <c r="Q2870">
        <f>ROUNDUP(IF(D2870&gt;$D$5,0,($D$5-D2870+1)/365),0)</f>
        <v>0</v>
      </c>
      <c r="R2870" s="28">
        <f>IF(OR(P2870=1,Q2870=1),IF(D2870+364&lt;=$D$5,(D2870+364-$D$4+1)/365,IF(D2870&gt;$D$4,($D$5-D2870+1)/365,$D$6/365)),0)</f>
        <v>0</v>
      </c>
      <c r="S2870" s="28">
        <f>'Data &amp; Parameter'!$E$16*'Data &amp; Parameter'!$E$17*('Data &amp; Parameter'!$E$18+'Data &amp; Parameter'!$E$19)*'Data &amp; Parameter'!$E$20*'Data &amp; Parameter'!$E$37*R2870</f>
        <v>0</v>
      </c>
      <c r="T2870" s="28">
        <f t="shared" si="44"/>
        <v>0</v>
      </c>
    </row>
    <row r="2871" spans="1:20" ht="15.75" customHeight="1" x14ac:dyDescent="0.35">
      <c r="A2871">
        <v>2864</v>
      </c>
      <c r="B2871" s="76">
        <v>44243.471736111111</v>
      </c>
      <c r="C2871" s="1" t="s">
        <v>9052</v>
      </c>
      <c r="D2871" s="76">
        <v>44243.472303240742</v>
      </c>
      <c r="E2871" s="1" t="s">
        <v>9053</v>
      </c>
      <c r="F2871" s="1" t="s">
        <v>9054</v>
      </c>
      <c r="G2871" s="1" t="s">
        <v>123</v>
      </c>
      <c r="H2871" s="1" t="s">
        <v>124</v>
      </c>
      <c r="I2871" s="1" t="s">
        <v>125</v>
      </c>
      <c r="J2871" s="1" t="s">
        <v>7027</v>
      </c>
      <c r="K2871" s="1" t="s">
        <v>7027</v>
      </c>
      <c r="L2871">
        <f>ROUNDUP(IF(B2871&gt;$D$4,0,($D$4-B2871+1)/365),0)</f>
        <v>0</v>
      </c>
      <c r="M2871">
        <f>ROUNDUP(IF(B2871&gt;$D$5,0,($D$5-B2871+1)/365),0)</f>
        <v>0</v>
      </c>
      <c r="N2871" s="28">
        <f>IF(OR(L2871=1,M2871=1),IF(B2871+364&lt;=$D$5,(B2871+364-$D$4+1)/365,IF(B2871&gt;$D$4,($D$5-B2871+1)/365,$D$6/365)),0)</f>
        <v>0</v>
      </c>
      <c r="O2871" s="28">
        <f>'Data &amp; Parameter'!$E$16*'Data &amp; Parameter'!$E$17*('Data &amp; Parameter'!$E$18+'Data &amp; Parameter'!$E$19)*'Data &amp; Parameter'!$E$20*'Data &amp; Parameter'!$E$37*N2871</f>
        <v>0</v>
      </c>
      <c r="P2871">
        <f>ROUNDUP(IF(D2871&gt;$D$4,0,($D$4-D2871+1)/365),0)</f>
        <v>0</v>
      </c>
      <c r="Q2871">
        <f>ROUNDUP(IF(D2871&gt;$D$5,0,($D$5-D2871+1)/365),0)</f>
        <v>0</v>
      </c>
      <c r="R2871" s="28">
        <f>IF(OR(P2871=1,Q2871=1),IF(D2871+364&lt;=$D$5,(D2871+364-$D$4+1)/365,IF(D2871&gt;$D$4,($D$5-D2871+1)/365,$D$6/365)),0)</f>
        <v>0</v>
      </c>
      <c r="S2871" s="28">
        <f>'Data &amp; Parameter'!$E$16*'Data &amp; Parameter'!$E$17*('Data &amp; Parameter'!$E$18+'Data &amp; Parameter'!$E$19)*'Data &amp; Parameter'!$E$20*'Data &amp; Parameter'!$E$37*R2871</f>
        <v>0</v>
      </c>
      <c r="T2871" s="28">
        <f t="shared" si="44"/>
        <v>0</v>
      </c>
    </row>
    <row r="2872" spans="1:20" ht="15.75" customHeight="1" x14ac:dyDescent="0.35">
      <c r="A2872">
        <v>2865</v>
      </c>
      <c r="B2872" s="76">
        <v>44243.474618055552</v>
      </c>
      <c r="C2872" s="1" t="s">
        <v>9055</v>
      </c>
      <c r="D2872" s="76">
        <v>44243.475624999999</v>
      </c>
      <c r="E2872" s="1" t="s">
        <v>9056</v>
      </c>
      <c r="F2872" s="1" t="s">
        <v>9057</v>
      </c>
      <c r="G2872" s="1" t="s">
        <v>123</v>
      </c>
      <c r="H2872" s="1" t="s">
        <v>124</v>
      </c>
      <c r="I2872" s="1" t="s">
        <v>125</v>
      </c>
      <c r="J2872" s="1" t="s">
        <v>7027</v>
      </c>
      <c r="K2872" s="1" t="s">
        <v>7027</v>
      </c>
      <c r="L2872">
        <f>ROUNDUP(IF(B2872&gt;$D$4,0,($D$4-B2872+1)/365),0)</f>
        <v>0</v>
      </c>
      <c r="M2872">
        <f>ROUNDUP(IF(B2872&gt;$D$5,0,($D$5-B2872+1)/365),0)</f>
        <v>0</v>
      </c>
      <c r="N2872" s="28">
        <f>IF(OR(L2872=1,M2872=1),IF(B2872+364&lt;=$D$5,(B2872+364-$D$4+1)/365,IF(B2872&gt;$D$4,($D$5-B2872+1)/365,$D$6/365)),0)</f>
        <v>0</v>
      </c>
      <c r="O2872" s="28">
        <f>'Data &amp; Parameter'!$E$16*'Data &amp; Parameter'!$E$17*('Data &amp; Parameter'!$E$18+'Data &amp; Parameter'!$E$19)*'Data &amp; Parameter'!$E$20*'Data &amp; Parameter'!$E$37*N2872</f>
        <v>0</v>
      </c>
      <c r="P2872">
        <f>ROUNDUP(IF(D2872&gt;$D$4,0,($D$4-D2872+1)/365),0)</f>
        <v>0</v>
      </c>
      <c r="Q2872">
        <f>ROUNDUP(IF(D2872&gt;$D$5,0,($D$5-D2872+1)/365),0)</f>
        <v>0</v>
      </c>
      <c r="R2872" s="28">
        <f>IF(OR(P2872=1,Q2872=1),IF(D2872+364&lt;=$D$5,(D2872+364-$D$4+1)/365,IF(D2872&gt;$D$4,($D$5-D2872+1)/365,$D$6/365)),0)</f>
        <v>0</v>
      </c>
      <c r="S2872" s="28">
        <f>'Data &amp; Parameter'!$E$16*'Data &amp; Parameter'!$E$17*('Data &amp; Parameter'!$E$18+'Data &amp; Parameter'!$E$19)*'Data &amp; Parameter'!$E$20*'Data &amp; Parameter'!$E$37*R2872</f>
        <v>0</v>
      </c>
      <c r="T2872" s="28">
        <f t="shared" si="44"/>
        <v>0</v>
      </c>
    </row>
    <row r="2873" spans="1:20" ht="15.75" customHeight="1" x14ac:dyDescent="0.35">
      <c r="A2873">
        <v>2866</v>
      </c>
      <c r="B2873" s="76">
        <v>44243.489224537036</v>
      </c>
      <c r="C2873" s="1" t="s">
        <v>9058</v>
      </c>
      <c r="D2873" s="76">
        <v>44243.489571759259</v>
      </c>
      <c r="E2873" s="1" t="s">
        <v>9059</v>
      </c>
      <c r="F2873" s="1" t="s">
        <v>9060</v>
      </c>
      <c r="G2873" s="1" t="s">
        <v>123</v>
      </c>
      <c r="H2873" s="1" t="s">
        <v>124</v>
      </c>
      <c r="I2873" s="1" t="s">
        <v>125</v>
      </c>
      <c r="J2873" s="1" t="s">
        <v>6731</v>
      </c>
      <c r="K2873" s="1" t="s">
        <v>7027</v>
      </c>
      <c r="L2873">
        <f>ROUNDUP(IF(B2873&gt;$D$4,0,($D$4-B2873+1)/365),0)</f>
        <v>0</v>
      </c>
      <c r="M2873">
        <f>ROUNDUP(IF(B2873&gt;$D$5,0,($D$5-B2873+1)/365),0)</f>
        <v>0</v>
      </c>
      <c r="N2873" s="28">
        <f>IF(OR(L2873=1,M2873=1),IF(B2873+364&lt;=$D$5,(B2873+364-$D$4+1)/365,IF(B2873&gt;$D$4,($D$5-B2873+1)/365,$D$6/365)),0)</f>
        <v>0</v>
      </c>
      <c r="O2873" s="28">
        <f>'Data &amp; Parameter'!$E$16*'Data &amp; Parameter'!$E$17*('Data &amp; Parameter'!$E$18+'Data &amp; Parameter'!$E$19)*'Data &amp; Parameter'!$E$20*'Data &amp; Parameter'!$E$37*N2873</f>
        <v>0</v>
      </c>
      <c r="P2873">
        <f>ROUNDUP(IF(D2873&gt;$D$4,0,($D$4-D2873+1)/365),0)</f>
        <v>0</v>
      </c>
      <c r="Q2873">
        <f>ROUNDUP(IF(D2873&gt;$D$5,0,($D$5-D2873+1)/365),0)</f>
        <v>0</v>
      </c>
      <c r="R2873" s="28">
        <f>IF(OR(P2873=1,Q2873=1),IF(D2873+364&lt;=$D$5,(D2873+364-$D$4+1)/365,IF(D2873&gt;$D$4,($D$5-D2873+1)/365,$D$6/365)),0)</f>
        <v>0</v>
      </c>
      <c r="S2873" s="28">
        <f>'Data &amp; Parameter'!$E$16*'Data &amp; Parameter'!$E$17*('Data &amp; Parameter'!$E$18+'Data &amp; Parameter'!$E$19)*'Data &amp; Parameter'!$E$20*'Data &amp; Parameter'!$E$37*R2873</f>
        <v>0</v>
      </c>
      <c r="T2873" s="28">
        <f t="shared" si="44"/>
        <v>0</v>
      </c>
    </row>
    <row r="2874" spans="1:20" ht="15.75" customHeight="1" x14ac:dyDescent="0.35">
      <c r="A2874">
        <v>2867</v>
      </c>
      <c r="B2874" s="76">
        <v>44243.492384259254</v>
      </c>
      <c r="C2874" s="1" t="s">
        <v>9061</v>
      </c>
      <c r="D2874" s="76">
        <v>44243.493726851855</v>
      </c>
      <c r="E2874" s="1" t="s">
        <v>9062</v>
      </c>
      <c r="F2874" s="1" t="s">
        <v>9063</v>
      </c>
      <c r="G2874" s="1" t="s">
        <v>123</v>
      </c>
      <c r="H2874" s="1" t="s">
        <v>124</v>
      </c>
      <c r="I2874" s="1" t="s">
        <v>125</v>
      </c>
      <c r="J2874" s="1" t="s">
        <v>7027</v>
      </c>
      <c r="K2874" s="1" t="s">
        <v>7027</v>
      </c>
      <c r="L2874">
        <f>ROUNDUP(IF(B2874&gt;$D$4,0,($D$4-B2874+1)/365),0)</f>
        <v>0</v>
      </c>
      <c r="M2874">
        <f>ROUNDUP(IF(B2874&gt;$D$5,0,($D$5-B2874+1)/365),0)</f>
        <v>0</v>
      </c>
      <c r="N2874" s="28">
        <f>IF(OR(L2874=1,M2874=1),IF(B2874+364&lt;=$D$5,(B2874+364-$D$4+1)/365,IF(B2874&gt;$D$4,($D$5-B2874+1)/365,$D$6/365)),0)</f>
        <v>0</v>
      </c>
      <c r="O2874" s="28">
        <f>'Data &amp; Parameter'!$E$16*'Data &amp; Parameter'!$E$17*('Data &amp; Parameter'!$E$18+'Data &amp; Parameter'!$E$19)*'Data &amp; Parameter'!$E$20*'Data &amp; Parameter'!$E$37*N2874</f>
        <v>0</v>
      </c>
      <c r="P2874">
        <f>ROUNDUP(IF(D2874&gt;$D$4,0,($D$4-D2874+1)/365),0)</f>
        <v>0</v>
      </c>
      <c r="Q2874">
        <f>ROUNDUP(IF(D2874&gt;$D$5,0,($D$5-D2874+1)/365),0)</f>
        <v>0</v>
      </c>
      <c r="R2874" s="28">
        <f>IF(OR(P2874=1,Q2874=1),IF(D2874+364&lt;=$D$5,(D2874+364-$D$4+1)/365,IF(D2874&gt;$D$4,($D$5-D2874+1)/365,$D$6/365)),0)</f>
        <v>0</v>
      </c>
      <c r="S2874" s="28">
        <f>'Data &amp; Parameter'!$E$16*'Data &amp; Parameter'!$E$17*('Data &amp; Parameter'!$E$18+'Data &amp; Parameter'!$E$19)*'Data &amp; Parameter'!$E$20*'Data &amp; Parameter'!$E$37*R2874</f>
        <v>0</v>
      </c>
      <c r="T2874" s="28">
        <f t="shared" si="44"/>
        <v>0</v>
      </c>
    </row>
    <row r="2875" spans="1:20" ht="15.75" customHeight="1" x14ac:dyDescent="0.35">
      <c r="A2875">
        <v>2868</v>
      </c>
      <c r="B2875" s="76">
        <v>44243.49591435185</v>
      </c>
      <c r="C2875" s="1" t="s">
        <v>9064</v>
      </c>
      <c r="D2875" s="76">
        <v>44243.49700231482</v>
      </c>
      <c r="E2875" s="1" t="s">
        <v>9065</v>
      </c>
      <c r="F2875" s="1" t="s">
        <v>9066</v>
      </c>
      <c r="G2875" s="1" t="s">
        <v>123</v>
      </c>
      <c r="H2875" s="1" t="s">
        <v>124</v>
      </c>
      <c r="I2875" s="1" t="s">
        <v>125</v>
      </c>
      <c r="J2875" s="1" t="s">
        <v>7031</v>
      </c>
      <c r="K2875" s="1" t="s">
        <v>7027</v>
      </c>
      <c r="L2875">
        <f>ROUNDUP(IF(B2875&gt;$D$4,0,($D$4-B2875+1)/365),0)</f>
        <v>0</v>
      </c>
      <c r="M2875">
        <f>ROUNDUP(IF(B2875&gt;$D$5,0,($D$5-B2875+1)/365),0)</f>
        <v>0</v>
      </c>
      <c r="N2875" s="28">
        <f>IF(OR(L2875=1,M2875=1),IF(B2875+364&lt;=$D$5,(B2875+364-$D$4+1)/365,IF(B2875&gt;$D$4,($D$5-B2875+1)/365,$D$6/365)),0)</f>
        <v>0</v>
      </c>
      <c r="O2875" s="28">
        <f>'Data &amp; Parameter'!$E$16*'Data &amp; Parameter'!$E$17*('Data &amp; Parameter'!$E$18+'Data &amp; Parameter'!$E$19)*'Data &amp; Parameter'!$E$20*'Data &amp; Parameter'!$E$37*N2875</f>
        <v>0</v>
      </c>
      <c r="P2875">
        <f>ROUNDUP(IF(D2875&gt;$D$4,0,($D$4-D2875+1)/365),0)</f>
        <v>0</v>
      </c>
      <c r="Q2875">
        <f>ROUNDUP(IF(D2875&gt;$D$5,0,($D$5-D2875+1)/365),0)</f>
        <v>0</v>
      </c>
      <c r="R2875" s="28">
        <f>IF(OR(P2875=1,Q2875=1),IF(D2875+364&lt;=$D$5,(D2875+364-$D$4+1)/365,IF(D2875&gt;$D$4,($D$5-D2875+1)/365,$D$6/365)),0)</f>
        <v>0</v>
      </c>
      <c r="S2875" s="28">
        <f>'Data &amp; Parameter'!$E$16*'Data &amp; Parameter'!$E$17*('Data &amp; Parameter'!$E$18+'Data &amp; Parameter'!$E$19)*'Data &amp; Parameter'!$E$20*'Data &amp; Parameter'!$E$37*R2875</f>
        <v>0</v>
      </c>
      <c r="T2875" s="28">
        <f t="shared" si="44"/>
        <v>0</v>
      </c>
    </row>
    <row r="2876" spans="1:20" ht="15.75" customHeight="1" x14ac:dyDescent="0.35">
      <c r="A2876">
        <v>2869</v>
      </c>
      <c r="B2876" s="76">
        <v>44243.53324074074</v>
      </c>
      <c r="C2876" s="1" t="s">
        <v>9067</v>
      </c>
      <c r="D2876" s="76">
        <v>44243.533958333333</v>
      </c>
      <c r="E2876" s="1" t="s">
        <v>9068</v>
      </c>
      <c r="F2876" s="1" t="s">
        <v>9069</v>
      </c>
      <c r="G2876" s="1" t="s">
        <v>123</v>
      </c>
      <c r="H2876" s="1" t="s">
        <v>124</v>
      </c>
      <c r="I2876" s="1" t="s">
        <v>125</v>
      </c>
      <c r="J2876" s="1" t="s">
        <v>5174</v>
      </c>
      <c r="K2876" s="1" t="s">
        <v>5373</v>
      </c>
      <c r="L2876">
        <f>ROUNDUP(IF(B2876&gt;$D$4,0,($D$4-B2876+1)/365),0)</f>
        <v>0</v>
      </c>
      <c r="M2876">
        <f>ROUNDUP(IF(B2876&gt;$D$5,0,($D$5-B2876+1)/365),0)</f>
        <v>0</v>
      </c>
      <c r="N2876" s="28">
        <f>IF(OR(L2876=1,M2876=1),IF(B2876+364&lt;=$D$5,(B2876+364-$D$4+1)/365,IF(B2876&gt;$D$4,($D$5-B2876+1)/365,$D$6/365)),0)</f>
        <v>0</v>
      </c>
      <c r="O2876" s="28">
        <f>'Data &amp; Parameter'!$E$16*'Data &amp; Parameter'!$E$17*('Data &amp; Parameter'!$E$18+'Data &amp; Parameter'!$E$19)*'Data &amp; Parameter'!$E$20*'Data &amp; Parameter'!$E$37*N2876</f>
        <v>0</v>
      </c>
      <c r="P2876">
        <f>ROUNDUP(IF(D2876&gt;$D$4,0,($D$4-D2876+1)/365),0)</f>
        <v>0</v>
      </c>
      <c r="Q2876">
        <f>ROUNDUP(IF(D2876&gt;$D$5,0,($D$5-D2876+1)/365),0)</f>
        <v>0</v>
      </c>
      <c r="R2876" s="28">
        <f>IF(OR(P2876=1,Q2876=1),IF(D2876+364&lt;=$D$5,(D2876+364-$D$4+1)/365,IF(D2876&gt;$D$4,($D$5-D2876+1)/365,$D$6/365)),0)</f>
        <v>0</v>
      </c>
      <c r="S2876" s="28">
        <f>'Data &amp; Parameter'!$E$16*'Data &amp; Parameter'!$E$17*('Data &amp; Parameter'!$E$18+'Data &amp; Parameter'!$E$19)*'Data &amp; Parameter'!$E$20*'Data &amp; Parameter'!$E$37*R2876</f>
        <v>0</v>
      </c>
      <c r="T2876" s="28">
        <f t="shared" si="44"/>
        <v>0</v>
      </c>
    </row>
    <row r="2877" spans="1:20" ht="15.75" customHeight="1" x14ac:dyDescent="0.35">
      <c r="A2877">
        <v>2870</v>
      </c>
      <c r="B2877" s="76">
        <v>44243.53634259259</v>
      </c>
      <c r="C2877" s="1" t="s">
        <v>9070</v>
      </c>
      <c r="D2877" s="76">
        <v>44243.537025462967</v>
      </c>
      <c r="E2877" s="1" t="s">
        <v>9071</v>
      </c>
      <c r="F2877" s="1" t="s">
        <v>9072</v>
      </c>
      <c r="G2877" s="1" t="s">
        <v>123</v>
      </c>
      <c r="H2877" s="1" t="s">
        <v>124</v>
      </c>
      <c r="I2877" s="1" t="s">
        <v>125</v>
      </c>
      <c r="J2877" s="1" t="s">
        <v>5174</v>
      </c>
      <c r="K2877" s="1" t="s">
        <v>5373</v>
      </c>
      <c r="L2877">
        <f>ROUNDUP(IF(B2877&gt;$D$4,0,($D$4-B2877+1)/365),0)</f>
        <v>0</v>
      </c>
      <c r="M2877">
        <f>ROUNDUP(IF(B2877&gt;$D$5,0,($D$5-B2877+1)/365),0)</f>
        <v>0</v>
      </c>
      <c r="N2877" s="28">
        <f>IF(OR(L2877=1,M2877=1),IF(B2877+364&lt;=$D$5,(B2877+364-$D$4+1)/365,IF(B2877&gt;$D$4,($D$5-B2877+1)/365,$D$6/365)),0)</f>
        <v>0</v>
      </c>
      <c r="O2877" s="28">
        <f>'Data &amp; Parameter'!$E$16*'Data &amp; Parameter'!$E$17*('Data &amp; Parameter'!$E$18+'Data &amp; Parameter'!$E$19)*'Data &amp; Parameter'!$E$20*'Data &amp; Parameter'!$E$37*N2877</f>
        <v>0</v>
      </c>
      <c r="P2877">
        <f>ROUNDUP(IF(D2877&gt;$D$4,0,($D$4-D2877+1)/365),0)</f>
        <v>0</v>
      </c>
      <c r="Q2877">
        <f>ROUNDUP(IF(D2877&gt;$D$5,0,($D$5-D2877+1)/365),0)</f>
        <v>0</v>
      </c>
      <c r="R2877" s="28">
        <f>IF(OR(P2877=1,Q2877=1),IF(D2877+364&lt;=$D$5,(D2877+364-$D$4+1)/365,IF(D2877&gt;$D$4,($D$5-D2877+1)/365,$D$6/365)),0)</f>
        <v>0</v>
      </c>
      <c r="S2877" s="28">
        <f>'Data &amp; Parameter'!$E$16*'Data &amp; Parameter'!$E$17*('Data &amp; Parameter'!$E$18+'Data &amp; Parameter'!$E$19)*'Data &amp; Parameter'!$E$20*'Data &amp; Parameter'!$E$37*R2877</f>
        <v>0</v>
      </c>
      <c r="T2877" s="28">
        <f t="shared" si="44"/>
        <v>0</v>
      </c>
    </row>
    <row r="2878" spans="1:20" ht="15.75" customHeight="1" x14ac:dyDescent="0.35">
      <c r="A2878">
        <v>2871</v>
      </c>
      <c r="B2878" s="76">
        <v>44244.350752314815</v>
      </c>
      <c r="C2878" s="1" t="s">
        <v>9073</v>
      </c>
      <c r="D2878" s="76">
        <v>44251.351898148147</v>
      </c>
      <c r="E2878" s="1" t="s">
        <v>9074</v>
      </c>
      <c r="F2878" s="1" t="s">
        <v>9075</v>
      </c>
      <c r="G2878" s="1" t="s">
        <v>123</v>
      </c>
      <c r="H2878" s="1" t="s">
        <v>124</v>
      </c>
      <c r="I2878" s="1" t="s">
        <v>125</v>
      </c>
      <c r="J2878" s="1" t="s">
        <v>9076</v>
      </c>
      <c r="K2878" s="1" t="s">
        <v>9077</v>
      </c>
      <c r="L2878">
        <f>ROUNDUP(IF(B2878&gt;$D$4,0,($D$4-B2878+1)/365),0)</f>
        <v>0</v>
      </c>
      <c r="M2878">
        <f>ROUNDUP(IF(B2878&gt;$D$5,0,($D$5-B2878+1)/365),0)</f>
        <v>0</v>
      </c>
      <c r="N2878" s="28">
        <f>IF(OR(L2878=1,M2878=1),IF(B2878+364&lt;=$D$5,(B2878+364-$D$4+1)/365,IF(B2878&gt;$D$4,($D$5-B2878+1)/365,$D$6/365)),0)</f>
        <v>0</v>
      </c>
      <c r="O2878" s="28">
        <f>'Data &amp; Parameter'!$E$16*'Data &amp; Parameter'!$E$17*('Data &amp; Parameter'!$E$18+'Data &amp; Parameter'!$E$19)*'Data &amp; Parameter'!$E$20*'Data &amp; Parameter'!$E$37*N2878</f>
        <v>0</v>
      </c>
      <c r="P2878">
        <f>ROUNDUP(IF(D2878&gt;$D$4,0,($D$4-D2878+1)/365),0)</f>
        <v>0</v>
      </c>
      <c r="Q2878">
        <f>ROUNDUP(IF(D2878&gt;$D$5,0,($D$5-D2878+1)/365),0)</f>
        <v>0</v>
      </c>
      <c r="R2878" s="28">
        <f>IF(OR(P2878=1,Q2878=1),IF(D2878+364&lt;=$D$5,(D2878+364-$D$4+1)/365,IF(D2878&gt;$D$4,($D$5-D2878+1)/365,$D$6/365)),0)</f>
        <v>0</v>
      </c>
      <c r="S2878" s="28">
        <f>'Data &amp; Parameter'!$E$16*'Data &amp; Parameter'!$E$17*('Data &amp; Parameter'!$E$18+'Data &amp; Parameter'!$E$19)*'Data &amp; Parameter'!$E$20*'Data &amp; Parameter'!$E$37*R2878</f>
        <v>0</v>
      </c>
      <c r="T2878" s="28">
        <f t="shared" si="44"/>
        <v>0</v>
      </c>
    </row>
    <row r="2879" spans="1:20" ht="15.75" customHeight="1" x14ac:dyDescent="0.35">
      <c r="A2879">
        <v>2872</v>
      </c>
      <c r="B2879" s="76">
        <v>44244.386736111112</v>
      </c>
      <c r="C2879" s="1" t="s">
        <v>9078</v>
      </c>
      <c r="D2879" s="76">
        <v>44244.388877314814</v>
      </c>
      <c r="E2879" s="1" t="s">
        <v>9079</v>
      </c>
      <c r="F2879" s="1" t="s">
        <v>9080</v>
      </c>
      <c r="G2879" s="1" t="s">
        <v>123</v>
      </c>
      <c r="H2879" s="1" t="s">
        <v>124</v>
      </c>
      <c r="I2879" s="1" t="s">
        <v>125</v>
      </c>
      <c r="J2879" s="1" t="s">
        <v>1623</v>
      </c>
      <c r="K2879" s="1" t="s">
        <v>1623</v>
      </c>
      <c r="L2879">
        <f>ROUNDUP(IF(B2879&gt;$D$4,0,($D$4-B2879+1)/365),0)</f>
        <v>0</v>
      </c>
      <c r="M2879">
        <f>ROUNDUP(IF(B2879&gt;$D$5,0,($D$5-B2879+1)/365),0)</f>
        <v>0</v>
      </c>
      <c r="N2879" s="28">
        <f>IF(OR(L2879=1,M2879=1),IF(B2879+364&lt;=$D$5,(B2879+364-$D$4+1)/365,IF(B2879&gt;$D$4,($D$5-B2879+1)/365,$D$6/365)),0)</f>
        <v>0</v>
      </c>
      <c r="O2879" s="28">
        <f>'Data &amp; Parameter'!$E$16*'Data &amp; Parameter'!$E$17*('Data &amp; Parameter'!$E$18+'Data &amp; Parameter'!$E$19)*'Data &amp; Parameter'!$E$20*'Data &amp; Parameter'!$E$37*N2879</f>
        <v>0</v>
      </c>
      <c r="P2879">
        <f>ROUNDUP(IF(D2879&gt;$D$4,0,($D$4-D2879+1)/365),0)</f>
        <v>0</v>
      </c>
      <c r="Q2879">
        <f>ROUNDUP(IF(D2879&gt;$D$5,0,($D$5-D2879+1)/365),0)</f>
        <v>0</v>
      </c>
      <c r="R2879" s="28">
        <f>IF(OR(P2879=1,Q2879=1),IF(D2879+364&lt;=$D$5,(D2879+364-$D$4+1)/365,IF(D2879&gt;$D$4,($D$5-D2879+1)/365,$D$6/365)),0)</f>
        <v>0</v>
      </c>
      <c r="S2879" s="28">
        <f>'Data &amp; Parameter'!$E$16*'Data &amp; Parameter'!$E$17*('Data &amp; Parameter'!$E$18+'Data &amp; Parameter'!$E$19)*'Data &amp; Parameter'!$E$20*'Data &amp; Parameter'!$E$37*R2879</f>
        <v>0</v>
      </c>
      <c r="T2879" s="28">
        <f t="shared" si="44"/>
        <v>0</v>
      </c>
    </row>
    <row r="2880" spans="1:20" ht="15.75" customHeight="1" x14ac:dyDescent="0.35">
      <c r="A2880">
        <v>2873</v>
      </c>
      <c r="B2880" s="76">
        <v>44244.392280092594</v>
      </c>
      <c r="C2880" s="1" t="s">
        <v>9081</v>
      </c>
      <c r="D2880" s="76">
        <v>44244.393263888887</v>
      </c>
      <c r="E2880" s="1" t="s">
        <v>9082</v>
      </c>
      <c r="F2880" s="1" t="s">
        <v>9083</v>
      </c>
      <c r="G2880" s="1" t="s">
        <v>123</v>
      </c>
      <c r="H2880" s="1" t="s">
        <v>124</v>
      </c>
      <c r="I2880" s="1" t="s">
        <v>125</v>
      </c>
      <c r="J2880" s="1" t="s">
        <v>1623</v>
      </c>
      <c r="K2880" s="1" t="s">
        <v>1623</v>
      </c>
      <c r="L2880">
        <f>ROUNDUP(IF(B2880&gt;$D$4,0,($D$4-B2880+1)/365),0)</f>
        <v>0</v>
      </c>
      <c r="M2880">
        <f>ROUNDUP(IF(B2880&gt;$D$5,0,($D$5-B2880+1)/365),0)</f>
        <v>0</v>
      </c>
      <c r="N2880" s="28">
        <f>IF(OR(L2880=1,M2880=1),IF(B2880+364&lt;=$D$5,(B2880+364-$D$4+1)/365,IF(B2880&gt;$D$4,($D$5-B2880+1)/365,$D$6/365)),0)</f>
        <v>0</v>
      </c>
      <c r="O2880" s="28">
        <f>'Data &amp; Parameter'!$E$16*'Data &amp; Parameter'!$E$17*('Data &amp; Parameter'!$E$18+'Data &amp; Parameter'!$E$19)*'Data &amp; Parameter'!$E$20*'Data &amp; Parameter'!$E$37*N2880</f>
        <v>0</v>
      </c>
      <c r="P2880">
        <f>ROUNDUP(IF(D2880&gt;$D$4,0,($D$4-D2880+1)/365),0)</f>
        <v>0</v>
      </c>
      <c r="Q2880">
        <f>ROUNDUP(IF(D2880&gt;$D$5,0,($D$5-D2880+1)/365),0)</f>
        <v>0</v>
      </c>
      <c r="R2880" s="28">
        <f>IF(OR(P2880=1,Q2880=1),IF(D2880+364&lt;=$D$5,(D2880+364-$D$4+1)/365,IF(D2880&gt;$D$4,($D$5-D2880+1)/365,$D$6/365)),0)</f>
        <v>0</v>
      </c>
      <c r="S2880" s="28">
        <f>'Data &amp; Parameter'!$E$16*'Data &amp; Parameter'!$E$17*('Data &amp; Parameter'!$E$18+'Data &amp; Parameter'!$E$19)*'Data &amp; Parameter'!$E$20*'Data &amp; Parameter'!$E$37*R2880</f>
        <v>0</v>
      </c>
      <c r="T2880" s="28">
        <f t="shared" si="44"/>
        <v>0</v>
      </c>
    </row>
    <row r="2881" spans="1:20" ht="15.75" customHeight="1" x14ac:dyDescent="0.35">
      <c r="A2881">
        <v>2874</v>
      </c>
      <c r="B2881" s="76">
        <v>44244.434918981482</v>
      </c>
      <c r="C2881" s="1" t="s">
        <v>9084</v>
      </c>
      <c r="D2881" s="76">
        <v>44244.435798611114</v>
      </c>
      <c r="E2881" s="1" t="s">
        <v>9085</v>
      </c>
      <c r="F2881" s="1" t="s">
        <v>9086</v>
      </c>
      <c r="G2881" s="1" t="s">
        <v>123</v>
      </c>
      <c r="H2881" s="1" t="s">
        <v>124</v>
      </c>
      <c r="I2881" s="1" t="s">
        <v>125</v>
      </c>
      <c r="J2881" s="1" t="s">
        <v>1616</v>
      </c>
      <c r="K2881" s="1" t="s">
        <v>1616</v>
      </c>
      <c r="L2881">
        <f>ROUNDUP(IF(B2881&gt;$D$4,0,($D$4-B2881+1)/365),0)</f>
        <v>0</v>
      </c>
      <c r="M2881">
        <f>ROUNDUP(IF(B2881&gt;$D$5,0,($D$5-B2881+1)/365),0)</f>
        <v>0</v>
      </c>
      <c r="N2881" s="28">
        <f>IF(OR(L2881=1,M2881=1),IF(B2881+364&lt;=$D$5,(B2881+364-$D$4+1)/365,IF(B2881&gt;$D$4,($D$5-B2881+1)/365,$D$6/365)),0)</f>
        <v>0</v>
      </c>
      <c r="O2881" s="28">
        <f>'Data &amp; Parameter'!$E$16*'Data &amp; Parameter'!$E$17*('Data &amp; Parameter'!$E$18+'Data &amp; Parameter'!$E$19)*'Data &amp; Parameter'!$E$20*'Data &amp; Parameter'!$E$37*N2881</f>
        <v>0</v>
      </c>
      <c r="P2881">
        <f>ROUNDUP(IF(D2881&gt;$D$4,0,($D$4-D2881+1)/365),0)</f>
        <v>0</v>
      </c>
      <c r="Q2881">
        <f>ROUNDUP(IF(D2881&gt;$D$5,0,($D$5-D2881+1)/365),0)</f>
        <v>0</v>
      </c>
      <c r="R2881" s="28">
        <f>IF(OR(P2881=1,Q2881=1),IF(D2881+364&lt;=$D$5,(D2881+364-$D$4+1)/365,IF(D2881&gt;$D$4,($D$5-D2881+1)/365,$D$6/365)),0)</f>
        <v>0</v>
      </c>
      <c r="S2881" s="28">
        <f>'Data &amp; Parameter'!$E$16*'Data &amp; Parameter'!$E$17*('Data &amp; Parameter'!$E$18+'Data &amp; Parameter'!$E$19)*'Data &amp; Parameter'!$E$20*'Data &amp; Parameter'!$E$37*R2881</f>
        <v>0</v>
      </c>
      <c r="T2881" s="28">
        <f t="shared" si="44"/>
        <v>0</v>
      </c>
    </row>
    <row r="2882" spans="1:20" ht="15.75" customHeight="1" x14ac:dyDescent="0.35">
      <c r="A2882">
        <v>2875</v>
      </c>
      <c r="B2882" s="76">
        <v>44244.447453703702</v>
      </c>
      <c r="C2882" s="1" t="s">
        <v>9087</v>
      </c>
      <c r="D2882" s="76">
        <v>44244.450532407413</v>
      </c>
      <c r="E2882" s="1" t="s">
        <v>9088</v>
      </c>
      <c r="F2882" s="1" t="s">
        <v>9089</v>
      </c>
      <c r="G2882" s="1" t="s">
        <v>123</v>
      </c>
      <c r="H2882" s="1" t="s">
        <v>124</v>
      </c>
      <c r="I2882" s="1" t="s">
        <v>125</v>
      </c>
      <c r="J2882" s="1" t="s">
        <v>1616</v>
      </c>
      <c r="K2882" s="1" t="s">
        <v>1616</v>
      </c>
      <c r="L2882">
        <f>ROUNDUP(IF(B2882&gt;$D$4,0,($D$4-B2882+1)/365),0)</f>
        <v>0</v>
      </c>
      <c r="M2882">
        <f>ROUNDUP(IF(B2882&gt;$D$5,0,($D$5-B2882+1)/365),0)</f>
        <v>0</v>
      </c>
      <c r="N2882" s="28">
        <f>IF(OR(L2882=1,M2882=1),IF(B2882+364&lt;=$D$5,(B2882+364-$D$4+1)/365,IF(B2882&gt;$D$4,($D$5-B2882+1)/365,$D$6/365)),0)</f>
        <v>0</v>
      </c>
      <c r="O2882" s="28">
        <f>'Data &amp; Parameter'!$E$16*'Data &amp; Parameter'!$E$17*('Data &amp; Parameter'!$E$18+'Data &amp; Parameter'!$E$19)*'Data &amp; Parameter'!$E$20*'Data &amp; Parameter'!$E$37*N2882</f>
        <v>0</v>
      </c>
      <c r="P2882">
        <f>ROUNDUP(IF(D2882&gt;$D$4,0,($D$4-D2882+1)/365),0)</f>
        <v>0</v>
      </c>
      <c r="Q2882">
        <f>ROUNDUP(IF(D2882&gt;$D$5,0,($D$5-D2882+1)/365),0)</f>
        <v>0</v>
      </c>
      <c r="R2882" s="28">
        <f>IF(OR(P2882=1,Q2882=1),IF(D2882+364&lt;=$D$5,(D2882+364-$D$4+1)/365,IF(D2882&gt;$D$4,($D$5-D2882+1)/365,$D$6/365)),0)</f>
        <v>0</v>
      </c>
      <c r="S2882" s="28">
        <f>'Data &amp; Parameter'!$E$16*'Data &amp; Parameter'!$E$17*('Data &amp; Parameter'!$E$18+'Data &amp; Parameter'!$E$19)*'Data &amp; Parameter'!$E$20*'Data &amp; Parameter'!$E$37*R2882</f>
        <v>0</v>
      </c>
      <c r="T2882" s="28">
        <f t="shared" si="44"/>
        <v>0</v>
      </c>
    </row>
    <row r="2883" spans="1:20" ht="15.75" customHeight="1" x14ac:dyDescent="0.35">
      <c r="A2883">
        <v>2876</v>
      </c>
      <c r="B2883" s="76">
        <v>44245.312719907408</v>
      </c>
      <c r="C2883" s="1" t="s">
        <v>9090</v>
      </c>
      <c r="D2883" s="76">
        <v>44245.313298611116</v>
      </c>
      <c r="E2883" s="1" t="s">
        <v>9091</v>
      </c>
      <c r="F2883" s="1" t="s">
        <v>9092</v>
      </c>
      <c r="G2883" s="1" t="s">
        <v>123</v>
      </c>
      <c r="H2883" s="1" t="s">
        <v>124</v>
      </c>
      <c r="I2883" s="1" t="s">
        <v>125</v>
      </c>
      <c r="J2883" s="1" t="s">
        <v>9093</v>
      </c>
      <c r="K2883" s="1" t="s">
        <v>9094</v>
      </c>
      <c r="L2883">
        <f>ROUNDUP(IF(B2883&gt;$D$4,0,($D$4-B2883+1)/365),0)</f>
        <v>0</v>
      </c>
      <c r="M2883">
        <f>ROUNDUP(IF(B2883&gt;$D$5,0,($D$5-B2883+1)/365),0)</f>
        <v>0</v>
      </c>
      <c r="N2883" s="28">
        <f>IF(OR(L2883=1,M2883=1),IF(B2883+364&lt;=$D$5,(B2883+364-$D$4+1)/365,IF(B2883&gt;$D$4,($D$5-B2883+1)/365,$D$6/365)),0)</f>
        <v>0</v>
      </c>
      <c r="O2883" s="28">
        <f>'Data &amp; Parameter'!$E$16*'Data &amp; Parameter'!$E$17*('Data &amp; Parameter'!$E$18+'Data &amp; Parameter'!$E$19)*'Data &amp; Parameter'!$E$20*'Data &amp; Parameter'!$E$37*N2883</f>
        <v>0</v>
      </c>
      <c r="P2883">
        <f>ROUNDUP(IF(D2883&gt;$D$4,0,($D$4-D2883+1)/365),0)</f>
        <v>0</v>
      </c>
      <c r="Q2883">
        <f>ROUNDUP(IF(D2883&gt;$D$5,0,($D$5-D2883+1)/365),0)</f>
        <v>0</v>
      </c>
      <c r="R2883" s="28">
        <f>IF(OR(P2883=1,Q2883=1),IF(D2883+364&lt;=$D$5,(D2883+364-$D$4+1)/365,IF(D2883&gt;$D$4,($D$5-D2883+1)/365,$D$6/365)),0)</f>
        <v>0</v>
      </c>
      <c r="S2883" s="28">
        <f>'Data &amp; Parameter'!$E$16*'Data &amp; Parameter'!$E$17*('Data &amp; Parameter'!$E$18+'Data &amp; Parameter'!$E$19)*'Data &amp; Parameter'!$E$20*'Data &amp; Parameter'!$E$37*R2883</f>
        <v>0</v>
      </c>
      <c r="T2883" s="28">
        <f t="shared" si="44"/>
        <v>0</v>
      </c>
    </row>
    <row r="2884" spans="1:20" ht="15.75" customHeight="1" x14ac:dyDescent="0.35">
      <c r="A2884">
        <v>2877</v>
      </c>
      <c r="B2884" s="76">
        <v>44245.315995370373</v>
      </c>
      <c r="C2884" s="1" t="s">
        <v>9095</v>
      </c>
      <c r="D2884" s="76">
        <v>44245.31658564815</v>
      </c>
      <c r="E2884" s="1" t="s">
        <v>9096</v>
      </c>
      <c r="F2884" s="1" t="s">
        <v>9097</v>
      </c>
      <c r="G2884" s="1" t="s">
        <v>123</v>
      </c>
      <c r="H2884" s="1" t="s">
        <v>124</v>
      </c>
      <c r="I2884" s="1" t="s">
        <v>125</v>
      </c>
      <c r="J2884" s="1" t="s">
        <v>9093</v>
      </c>
      <c r="K2884" s="1" t="s">
        <v>9094</v>
      </c>
      <c r="L2884">
        <f>ROUNDUP(IF(B2884&gt;$D$4,0,($D$4-B2884+1)/365),0)</f>
        <v>0</v>
      </c>
      <c r="M2884">
        <f>ROUNDUP(IF(B2884&gt;$D$5,0,($D$5-B2884+1)/365),0)</f>
        <v>0</v>
      </c>
      <c r="N2884" s="28">
        <f>IF(OR(L2884=1,M2884=1),IF(B2884+364&lt;=$D$5,(B2884+364-$D$4+1)/365,IF(B2884&gt;$D$4,($D$5-B2884+1)/365,$D$6/365)),0)</f>
        <v>0</v>
      </c>
      <c r="O2884" s="28">
        <f>'Data &amp; Parameter'!$E$16*'Data &amp; Parameter'!$E$17*('Data &amp; Parameter'!$E$18+'Data &amp; Parameter'!$E$19)*'Data &amp; Parameter'!$E$20*'Data &amp; Parameter'!$E$37*N2884</f>
        <v>0</v>
      </c>
      <c r="P2884">
        <f>ROUNDUP(IF(D2884&gt;$D$4,0,($D$4-D2884+1)/365),0)</f>
        <v>0</v>
      </c>
      <c r="Q2884">
        <f>ROUNDUP(IF(D2884&gt;$D$5,0,($D$5-D2884+1)/365),0)</f>
        <v>0</v>
      </c>
      <c r="R2884" s="28">
        <f>IF(OR(P2884=1,Q2884=1),IF(D2884+364&lt;=$D$5,(D2884+364-$D$4+1)/365,IF(D2884&gt;$D$4,($D$5-D2884+1)/365,$D$6/365)),0)</f>
        <v>0</v>
      </c>
      <c r="S2884" s="28">
        <f>'Data &amp; Parameter'!$E$16*'Data &amp; Parameter'!$E$17*('Data &amp; Parameter'!$E$18+'Data &amp; Parameter'!$E$19)*'Data &amp; Parameter'!$E$20*'Data &amp; Parameter'!$E$37*R2884</f>
        <v>0</v>
      </c>
      <c r="T2884" s="28">
        <f t="shared" si="44"/>
        <v>0</v>
      </c>
    </row>
    <row r="2885" spans="1:20" ht="15.75" customHeight="1" x14ac:dyDescent="0.35">
      <c r="A2885">
        <v>2878</v>
      </c>
      <c r="B2885" s="76">
        <v>44245.3203125</v>
      </c>
      <c r="C2885" s="1" t="s">
        <v>9098</v>
      </c>
      <c r="D2885" s="76">
        <v>44245.321087962962</v>
      </c>
      <c r="E2885" s="1" t="s">
        <v>9099</v>
      </c>
      <c r="F2885" s="1" t="s">
        <v>9100</v>
      </c>
      <c r="G2885" s="1" t="s">
        <v>123</v>
      </c>
      <c r="H2885" s="1" t="s">
        <v>124</v>
      </c>
      <c r="I2885" s="1" t="s">
        <v>125</v>
      </c>
      <c r="J2885" s="1" t="s">
        <v>9093</v>
      </c>
      <c r="K2885" s="1" t="s">
        <v>9094</v>
      </c>
      <c r="L2885">
        <f>ROUNDUP(IF(B2885&gt;$D$4,0,($D$4-B2885+1)/365),0)</f>
        <v>0</v>
      </c>
      <c r="M2885">
        <f>ROUNDUP(IF(B2885&gt;$D$5,0,($D$5-B2885+1)/365),0)</f>
        <v>0</v>
      </c>
      <c r="N2885" s="28">
        <f>IF(OR(L2885=1,M2885=1),IF(B2885+364&lt;=$D$5,(B2885+364-$D$4+1)/365,IF(B2885&gt;$D$4,($D$5-B2885+1)/365,$D$6/365)),0)</f>
        <v>0</v>
      </c>
      <c r="O2885" s="28">
        <f>'Data &amp; Parameter'!$E$16*'Data &amp; Parameter'!$E$17*('Data &amp; Parameter'!$E$18+'Data &amp; Parameter'!$E$19)*'Data &amp; Parameter'!$E$20*'Data &amp; Parameter'!$E$37*N2885</f>
        <v>0</v>
      </c>
      <c r="P2885">
        <f>ROUNDUP(IF(D2885&gt;$D$4,0,($D$4-D2885+1)/365),0)</f>
        <v>0</v>
      </c>
      <c r="Q2885">
        <f>ROUNDUP(IF(D2885&gt;$D$5,0,($D$5-D2885+1)/365),0)</f>
        <v>0</v>
      </c>
      <c r="R2885" s="28">
        <f>IF(OR(P2885=1,Q2885=1),IF(D2885+364&lt;=$D$5,(D2885+364-$D$4+1)/365,IF(D2885&gt;$D$4,($D$5-D2885+1)/365,$D$6/365)),0)</f>
        <v>0</v>
      </c>
      <c r="S2885" s="28">
        <f>'Data &amp; Parameter'!$E$16*'Data &amp; Parameter'!$E$17*('Data &amp; Parameter'!$E$18+'Data &amp; Parameter'!$E$19)*'Data &amp; Parameter'!$E$20*'Data &amp; Parameter'!$E$37*R2885</f>
        <v>0</v>
      </c>
      <c r="T2885" s="28">
        <f t="shared" si="44"/>
        <v>0</v>
      </c>
    </row>
    <row r="2886" spans="1:20" ht="15.75" customHeight="1" x14ac:dyDescent="0.35">
      <c r="A2886">
        <v>2879</v>
      </c>
      <c r="B2886" s="76">
        <v>44245.323611111111</v>
      </c>
      <c r="C2886" s="1" t="s">
        <v>9101</v>
      </c>
      <c r="D2886" s="76">
        <v>44245.32439814815</v>
      </c>
      <c r="E2886" s="1" t="s">
        <v>9102</v>
      </c>
      <c r="F2886" s="1" t="s">
        <v>9103</v>
      </c>
      <c r="G2886" s="1" t="s">
        <v>123</v>
      </c>
      <c r="H2886" s="1" t="s">
        <v>124</v>
      </c>
      <c r="I2886" s="1" t="s">
        <v>125</v>
      </c>
      <c r="J2886" s="1" t="s">
        <v>9093</v>
      </c>
      <c r="K2886" s="1" t="s">
        <v>9094</v>
      </c>
      <c r="L2886">
        <f>ROUNDUP(IF(B2886&gt;$D$4,0,($D$4-B2886+1)/365),0)</f>
        <v>0</v>
      </c>
      <c r="M2886">
        <f>ROUNDUP(IF(B2886&gt;$D$5,0,($D$5-B2886+1)/365),0)</f>
        <v>0</v>
      </c>
      <c r="N2886" s="28">
        <f>IF(OR(L2886=1,M2886=1),IF(B2886+364&lt;=$D$5,(B2886+364-$D$4+1)/365,IF(B2886&gt;$D$4,($D$5-B2886+1)/365,$D$6/365)),0)</f>
        <v>0</v>
      </c>
      <c r="O2886" s="28">
        <f>'Data &amp; Parameter'!$E$16*'Data &amp; Parameter'!$E$17*('Data &amp; Parameter'!$E$18+'Data &amp; Parameter'!$E$19)*'Data &amp; Parameter'!$E$20*'Data &amp; Parameter'!$E$37*N2886</f>
        <v>0</v>
      </c>
      <c r="P2886">
        <f>ROUNDUP(IF(D2886&gt;$D$4,0,($D$4-D2886+1)/365),0)</f>
        <v>0</v>
      </c>
      <c r="Q2886">
        <f>ROUNDUP(IF(D2886&gt;$D$5,0,($D$5-D2886+1)/365),0)</f>
        <v>0</v>
      </c>
      <c r="R2886" s="28">
        <f>IF(OR(P2886=1,Q2886=1),IF(D2886+364&lt;=$D$5,(D2886+364-$D$4+1)/365,IF(D2886&gt;$D$4,($D$5-D2886+1)/365,$D$6/365)),0)</f>
        <v>0</v>
      </c>
      <c r="S2886" s="28">
        <f>'Data &amp; Parameter'!$E$16*'Data &amp; Parameter'!$E$17*('Data &amp; Parameter'!$E$18+'Data &amp; Parameter'!$E$19)*'Data &amp; Parameter'!$E$20*'Data &amp; Parameter'!$E$37*R2886</f>
        <v>0</v>
      </c>
      <c r="T2886" s="28">
        <f t="shared" si="44"/>
        <v>0</v>
      </c>
    </row>
    <row r="2887" spans="1:20" ht="15.75" customHeight="1" x14ac:dyDescent="0.35">
      <c r="A2887">
        <v>2880</v>
      </c>
      <c r="B2887" s="76">
        <v>44245.327581018515</v>
      </c>
      <c r="C2887" s="1" t="s">
        <v>9104</v>
      </c>
      <c r="D2887" s="76">
        <v>44245.328171296293</v>
      </c>
      <c r="E2887" s="1" t="s">
        <v>9105</v>
      </c>
      <c r="F2887" s="1" t="s">
        <v>9106</v>
      </c>
      <c r="G2887" s="1" t="s">
        <v>123</v>
      </c>
      <c r="H2887" s="1" t="s">
        <v>124</v>
      </c>
      <c r="I2887" s="1" t="s">
        <v>125</v>
      </c>
      <c r="J2887" s="1" t="s">
        <v>9093</v>
      </c>
      <c r="K2887" s="1" t="s">
        <v>9094</v>
      </c>
      <c r="L2887">
        <f>ROUNDUP(IF(B2887&gt;$D$4,0,($D$4-B2887+1)/365),0)</f>
        <v>0</v>
      </c>
      <c r="M2887">
        <f>ROUNDUP(IF(B2887&gt;$D$5,0,($D$5-B2887+1)/365),0)</f>
        <v>0</v>
      </c>
      <c r="N2887" s="28">
        <f>IF(OR(L2887=1,M2887=1),IF(B2887+364&lt;=$D$5,(B2887+364-$D$4+1)/365,IF(B2887&gt;$D$4,($D$5-B2887+1)/365,$D$6/365)),0)</f>
        <v>0</v>
      </c>
      <c r="O2887" s="28">
        <f>'Data &amp; Parameter'!$E$16*'Data &amp; Parameter'!$E$17*('Data &amp; Parameter'!$E$18+'Data &amp; Parameter'!$E$19)*'Data &amp; Parameter'!$E$20*'Data &amp; Parameter'!$E$37*N2887</f>
        <v>0</v>
      </c>
      <c r="P2887">
        <f>ROUNDUP(IF(D2887&gt;$D$4,0,($D$4-D2887+1)/365),0)</f>
        <v>0</v>
      </c>
      <c r="Q2887">
        <f>ROUNDUP(IF(D2887&gt;$D$5,0,($D$5-D2887+1)/365),0)</f>
        <v>0</v>
      </c>
      <c r="R2887" s="28">
        <f>IF(OR(P2887=1,Q2887=1),IF(D2887+364&lt;=$D$5,(D2887+364-$D$4+1)/365,IF(D2887&gt;$D$4,($D$5-D2887+1)/365,$D$6/365)),0)</f>
        <v>0</v>
      </c>
      <c r="S2887" s="28">
        <f>'Data &amp; Parameter'!$E$16*'Data &amp; Parameter'!$E$17*('Data &amp; Parameter'!$E$18+'Data &amp; Parameter'!$E$19)*'Data &amp; Parameter'!$E$20*'Data &amp; Parameter'!$E$37*R2887</f>
        <v>0</v>
      </c>
      <c r="T2887" s="28">
        <f t="shared" si="44"/>
        <v>0</v>
      </c>
    </row>
    <row r="2888" spans="1:20" ht="15.75" customHeight="1" x14ac:dyDescent="0.35">
      <c r="A2888">
        <v>2881</v>
      </c>
      <c r="B2888" s="76">
        <v>44245.330925925926</v>
      </c>
      <c r="C2888" s="1" t="s">
        <v>9107</v>
      </c>
      <c r="D2888" s="76">
        <v>44245.331608796296</v>
      </c>
      <c r="E2888" s="1" t="s">
        <v>9108</v>
      </c>
      <c r="F2888" s="1" t="s">
        <v>9109</v>
      </c>
      <c r="G2888" s="1" t="s">
        <v>123</v>
      </c>
      <c r="H2888" s="1" t="s">
        <v>124</v>
      </c>
      <c r="I2888" s="1" t="s">
        <v>125</v>
      </c>
      <c r="J2888" s="1" t="s">
        <v>9093</v>
      </c>
      <c r="K2888" s="1" t="s">
        <v>9094</v>
      </c>
      <c r="L2888">
        <f>ROUNDUP(IF(B2888&gt;$D$4,0,($D$4-B2888+1)/365),0)</f>
        <v>0</v>
      </c>
      <c r="M2888">
        <f>ROUNDUP(IF(B2888&gt;$D$5,0,($D$5-B2888+1)/365),0)</f>
        <v>0</v>
      </c>
      <c r="N2888" s="28">
        <f>IF(OR(L2888=1,M2888=1),IF(B2888+364&lt;=$D$5,(B2888+364-$D$4+1)/365,IF(B2888&gt;$D$4,($D$5-B2888+1)/365,$D$6/365)),0)</f>
        <v>0</v>
      </c>
      <c r="O2888" s="28">
        <f>'Data &amp; Parameter'!$E$16*'Data &amp; Parameter'!$E$17*('Data &amp; Parameter'!$E$18+'Data &amp; Parameter'!$E$19)*'Data &amp; Parameter'!$E$20*'Data &amp; Parameter'!$E$37*N2888</f>
        <v>0</v>
      </c>
      <c r="P2888">
        <f>ROUNDUP(IF(D2888&gt;$D$4,0,($D$4-D2888+1)/365),0)</f>
        <v>0</v>
      </c>
      <c r="Q2888">
        <f>ROUNDUP(IF(D2888&gt;$D$5,0,($D$5-D2888+1)/365),0)</f>
        <v>0</v>
      </c>
      <c r="R2888" s="28">
        <f>IF(OR(P2888=1,Q2888=1),IF(D2888+364&lt;=$D$5,(D2888+364-$D$4+1)/365,IF(D2888&gt;$D$4,($D$5-D2888+1)/365,$D$6/365)),0)</f>
        <v>0</v>
      </c>
      <c r="S2888" s="28">
        <f>'Data &amp; Parameter'!$E$16*'Data &amp; Parameter'!$E$17*('Data &amp; Parameter'!$E$18+'Data &amp; Parameter'!$E$19)*'Data &amp; Parameter'!$E$20*'Data &amp; Parameter'!$E$37*R2888</f>
        <v>0</v>
      </c>
      <c r="T2888" s="28">
        <f t="shared" si="44"/>
        <v>0</v>
      </c>
    </row>
    <row r="2889" spans="1:20" ht="15.75" customHeight="1" x14ac:dyDescent="0.35">
      <c r="A2889">
        <v>2882</v>
      </c>
      <c r="B2889" s="76">
        <v>44245.3356712963</v>
      </c>
      <c r="C2889" s="1" t="s">
        <v>9110</v>
      </c>
      <c r="D2889" s="76">
        <v>44245.336076388892</v>
      </c>
      <c r="E2889" s="1" t="s">
        <v>9111</v>
      </c>
      <c r="F2889" s="1" t="s">
        <v>9112</v>
      </c>
      <c r="G2889" s="1" t="s">
        <v>123</v>
      </c>
      <c r="H2889" s="1" t="s">
        <v>124</v>
      </c>
      <c r="I2889" s="1" t="s">
        <v>125</v>
      </c>
      <c r="J2889" s="1" t="s">
        <v>9093</v>
      </c>
      <c r="K2889" s="1" t="s">
        <v>9094</v>
      </c>
      <c r="L2889">
        <f>ROUNDUP(IF(B2889&gt;$D$4,0,($D$4-B2889+1)/365),0)</f>
        <v>0</v>
      </c>
      <c r="M2889">
        <f>ROUNDUP(IF(B2889&gt;$D$5,0,($D$5-B2889+1)/365),0)</f>
        <v>0</v>
      </c>
      <c r="N2889" s="28">
        <f>IF(OR(L2889=1,M2889=1),IF(B2889+364&lt;=$D$5,(B2889+364-$D$4+1)/365,IF(B2889&gt;$D$4,($D$5-B2889+1)/365,$D$6/365)),0)</f>
        <v>0</v>
      </c>
      <c r="O2889" s="28">
        <f>'Data &amp; Parameter'!$E$16*'Data &amp; Parameter'!$E$17*('Data &amp; Parameter'!$E$18+'Data &amp; Parameter'!$E$19)*'Data &amp; Parameter'!$E$20*'Data &amp; Parameter'!$E$37*N2889</f>
        <v>0</v>
      </c>
      <c r="P2889">
        <f>ROUNDUP(IF(D2889&gt;$D$4,0,($D$4-D2889+1)/365),0)</f>
        <v>0</v>
      </c>
      <c r="Q2889">
        <f>ROUNDUP(IF(D2889&gt;$D$5,0,($D$5-D2889+1)/365),0)</f>
        <v>0</v>
      </c>
      <c r="R2889" s="28">
        <f>IF(OR(P2889=1,Q2889=1),IF(D2889+364&lt;=$D$5,(D2889+364-$D$4+1)/365,IF(D2889&gt;$D$4,($D$5-D2889+1)/365,$D$6/365)),0)</f>
        <v>0</v>
      </c>
      <c r="S2889" s="28">
        <f>'Data &amp; Parameter'!$E$16*'Data &amp; Parameter'!$E$17*('Data &amp; Parameter'!$E$18+'Data &amp; Parameter'!$E$19)*'Data &amp; Parameter'!$E$20*'Data &amp; Parameter'!$E$37*R2889</f>
        <v>0</v>
      </c>
      <c r="T2889" s="28">
        <f t="shared" ref="T2889:T2952" si="45">O2889+S2889</f>
        <v>0</v>
      </c>
    </row>
    <row r="2890" spans="1:20" ht="15.75" customHeight="1" x14ac:dyDescent="0.35">
      <c r="A2890">
        <v>2883</v>
      </c>
      <c r="B2890" s="76">
        <v>44245.339722222227</v>
      </c>
      <c r="C2890" s="1" t="s">
        <v>9113</v>
      </c>
      <c r="D2890" s="76">
        <v>44245.341168981482</v>
      </c>
      <c r="E2890" s="1" t="s">
        <v>9114</v>
      </c>
      <c r="F2890" s="1" t="s">
        <v>9115</v>
      </c>
      <c r="G2890" s="1" t="s">
        <v>123</v>
      </c>
      <c r="H2890" s="1" t="s">
        <v>124</v>
      </c>
      <c r="I2890" s="1" t="s">
        <v>125</v>
      </c>
      <c r="J2890" s="1" t="s">
        <v>9093</v>
      </c>
      <c r="K2890" s="1" t="s">
        <v>9094</v>
      </c>
      <c r="L2890">
        <f>ROUNDUP(IF(B2890&gt;$D$4,0,($D$4-B2890+1)/365),0)</f>
        <v>0</v>
      </c>
      <c r="M2890">
        <f>ROUNDUP(IF(B2890&gt;$D$5,0,($D$5-B2890+1)/365),0)</f>
        <v>0</v>
      </c>
      <c r="N2890" s="28">
        <f>IF(OR(L2890=1,M2890=1),IF(B2890+364&lt;=$D$5,(B2890+364-$D$4+1)/365,IF(B2890&gt;$D$4,($D$5-B2890+1)/365,$D$6/365)),0)</f>
        <v>0</v>
      </c>
      <c r="O2890" s="28">
        <f>'Data &amp; Parameter'!$E$16*'Data &amp; Parameter'!$E$17*('Data &amp; Parameter'!$E$18+'Data &amp; Parameter'!$E$19)*'Data &amp; Parameter'!$E$20*'Data &amp; Parameter'!$E$37*N2890</f>
        <v>0</v>
      </c>
      <c r="P2890">
        <f>ROUNDUP(IF(D2890&gt;$D$4,0,($D$4-D2890+1)/365),0)</f>
        <v>0</v>
      </c>
      <c r="Q2890">
        <f>ROUNDUP(IF(D2890&gt;$D$5,0,($D$5-D2890+1)/365),0)</f>
        <v>0</v>
      </c>
      <c r="R2890" s="28">
        <f>IF(OR(P2890=1,Q2890=1),IF(D2890+364&lt;=$D$5,(D2890+364-$D$4+1)/365,IF(D2890&gt;$D$4,($D$5-D2890+1)/365,$D$6/365)),0)</f>
        <v>0</v>
      </c>
      <c r="S2890" s="28">
        <f>'Data &amp; Parameter'!$E$16*'Data &amp; Parameter'!$E$17*('Data &amp; Parameter'!$E$18+'Data &amp; Parameter'!$E$19)*'Data &amp; Parameter'!$E$20*'Data &amp; Parameter'!$E$37*R2890</f>
        <v>0</v>
      </c>
      <c r="T2890" s="28">
        <f t="shared" si="45"/>
        <v>0</v>
      </c>
    </row>
    <row r="2891" spans="1:20" ht="15.75" customHeight="1" x14ac:dyDescent="0.35">
      <c r="A2891">
        <v>2884</v>
      </c>
      <c r="B2891" s="76">
        <v>44245.344363425931</v>
      </c>
      <c r="C2891" s="1" t="s">
        <v>9116</v>
      </c>
      <c r="D2891" s="76">
        <v>44245.345196759255</v>
      </c>
      <c r="E2891" s="1" t="s">
        <v>9117</v>
      </c>
      <c r="F2891" s="1" t="s">
        <v>9118</v>
      </c>
      <c r="G2891" s="1" t="s">
        <v>123</v>
      </c>
      <c r="H2891" s="1" t="s">
        <v>124</v>
      </c>
      <c r="I2891" s="1" t="s">
        <v>125</v>
      </c>
      <c r="J2891" s="1" t="s">
        <v>9093</v>
      </c>
      <c r="K2891" s="1" t="s">
        <v>9119</v>
      </c>
      <c r="L2891">
        <f>ROUNDUP(IF(B2891&gt;$D$4,0,($D$4-B2891+1)/365),0)</f>
        <v>0</v>
      </c>
      <c r="M2891">
        <f>ROUNDUP(IF(B2891&gt;$D$5,0,($D$5-B2891+1)/365),0)</f>
        <v>0</v>
      </c>
      <c r="N2891" s="28">
        <f>IF(OR(L2891=1,M2891=1),IF(B2891+364&lt;=$D$5,(B2891+364-$D$4+1)/365,IF(B2891&gt;$D$4,($D$5-B2891+1)/365,$D$6/365)),0)</f>
        <v>0</v>
      </c>
      <c r="O2891" s="28">
        <f>'Data &amp; Parameter'!$E$16*'Data &amp; Parameter'!$E$17*('Data &amp; Parameter'!$E$18+'Data &amp; Parameter'!$E$19)*'Data &amp; Parameter'!$E$20*'Data &amp; Parameter'!$E$37*N2891</f>
        <v>0</v>
      </c>
      <c r="P2891">
        <f>ROUNDUP(IF(D2891&gt;$D$4,0,($D$4-D2891+1)/365),0)</f>
        <v>0</v>
      </c>
      <c r="Q2891">
        <f>ROUNDUP(IF(D2891&gt;$D$5,0,($D$5-D2891+1)/365),0)</f>
        <v>0</v>
      </c>
      <c r="R2891" s="28">
        <f>IF(OR(P2891=1,Q2891=1),IF(D2891+364&lt;=$D$5,(D2891+364-$D$4+1)/365,IF(D2891&gt;$D$4,($D$5-D2891+1)/365,$D$6/365)),0)</f>
        <v>0</v>
      </c>
      <c r="S2891" s="28">
        <f>'Data &amp; Parameter'!$E$16*'Data &amp; Parameter'!$E$17*('Data &amp; Parameter'!$E$18+'Data &amp; Parameter'!$E$19)*'Data &amp; Parameter'!$E$20*'Data &amp; Parameter'!$E$37*R2891</f>
        <v>0</v>
      </c>
      <c r="T2891" s="28">
        <f t="shared" si="45"/>
        <v>0</v>
      </c>
    </row>
    <row r="2892" spans="1:20" ht="15.75" customHeight="1" x14ac:dyDescent="0.35">
      <c r="A2892">
        <v>2885</v>
      </c>
      <c r="B2892" s="76">
        <v>44245.350046296298</v>
      </c>
      <c r="C2892" s="1" t="s">
        <v>9120</v>
      </c>
      <c r="D2892" s="76">
        <v>44245.350682870368</v>
      </c>
      <c r="E2892" s="1" t="s">
        <v>9121</v>
      </c>
      <c r="F2892" s="1" t="s">
        <v>9122</v>
      </c>
      <c r="G2892" s="1" t="s">
        <v>123</v>
      </c>
      <c r="H2892" s="1" t="s">
        <v>124</v>
      </c>
      <c r="I2892" s="1" t="s">
        <v>125</v>
      </c>
      <c r="J2892" s="1" t="s">
        <v>9093</v>
      </c>
      <c r="K2892" s="1" t="s">
        <v>9094</v>
      </c>
      <c r="L2892">
        <f>ROUNDUP(IF(B2892&gt;$D$4,0,($D$4-B2892+1)/365),0)</f>
        <v>0</v>
      </c>
      <c r="M2892">
        <f>ROUNDUP(IF(B2892&gt;$D$5,0,($D$5-B2892+1)/365),0)</f>
        <v>0</v>
      </c>
      <c r="N2892" s="28">
        <f>IF(OR(L2892=1,M2892=1),IF(B2892+364&lt;=$D$5,(B2892+364-$D$4+1)/365,IF(B2892&gt;$D$4,($D$5-B2892+1)/365,$D$6/365)),0)</f>
        <v>0</v>
      </c>
      <c r="O2892" s="28">
        <f>'Data &amp; Parameter'!$E$16*'Data &amp; Parameter'!$E$17*('Data &amp; Parameter'!$E$18+'Data &amp; Parameter'!$E$19)*'Data &amp; Parameter'!$E$20*'Data &amp; Parameter'!$E$37*N2892</f>
        <v>0</v>
      </c>
      <c r="P2892">
        <f>ROUNDUP(IF(D2892&gt;$D$4,0,($D$4-D2892+1)/365),0)</f>
        <v>0</v>
      </c>
      <c r="Q2892">
        <f>ROUNDUP(IF(D2892&gt;$D$5,0,($D$5-D2892+1)/365),0)</f>
        <v>0</v>
      </c>
      <c r="R2892" s="28">
        <f>IF(OR(P2892=1,Q2892=1),IF(D2892+364&lt;=$D$5,(D2892+364-$D$4+1)/365,IF(D2892&gt;$D$4,($D$5-D2892+1)/365,$D$6/365)),0)</f>
        <v>0</v>
      </c>
      <c r="S2892" s="28">
        <f>'Data &amp; Parameter'!$E$16*'Data &amp; Parameter'!$E$17*('Data &amp; Parameter'!$E$18+'Data &amp; Parameter'!$E$19)*'Data &amp; Parameter'!$E$20*'Data &amp; Parameter'!$E$37*R2892</f>
        <v>0</v>
      </c>
      <c r="T2892" s="28">
        <f t="shared" si="45"/>
        <v>0</v>
      </c>
    </row>
    <row r="2893" spans="1:20" ht="15.75" customHeight="1" x14ac:dyDescent="0.35">
      <c r="A2893">
        <v>2886</v>
      </c>
      <c r="B2893" s="76">
        <v>44245.353541666671</v>
      </c>
      <c r="C2893" s="1" t="s">
        <v>9123</v>
      </c>
      <c r="D2893" s="76">
        <v>44245.354085648149</v>
      </c>
      <c r="E2893" s="1" t="s">
        <v>9124</v>
      </c>
      <c r="F2893" s="1" t="s">
        <v>9125</v>
      </c>
      <c r="G2893" s="1" t="s">
        <v>123</v>
      </c>
      <c r="H2893" s="1" t="s">
        <v>124</v>
      </c>
      <c r="I2893" s="1" t="s">
        <v>125</v>
      </c>
      <c r="J2893" s="1" t="s">
        <v>9093</v>
      </c>
      <c r="K2893" s="1" t="s">
        <v>9126</v>
      </c>
      <c r="L2893">
        <f>ROUNDUP(IF(B2893&gt;$D$4,0,($D$4-B2893+1)/365),0)</f>
        <v>0</v>
      </c>
      <c r="M2893">
        <f>ROUNDUP(IF(B2893&gt;$D$5,0,($D$5-B2893+1)/365),0)</f>
        <v>0</v>
      </c>
      <c r="N2893" s="28">
        <f>IF(OR(L2893=1,M2893=1),IF(B2893+364&lt;=$D$5,(B2893+364-$D$4+1)/365,IF(B2893&gt;$D$4,($D$5-B2893+1)/365,$D$6/365)),0)</f>
        <v>0</v>
      </c>
      <c r="O2893" s="28">
        <f>'Data &amp; Parameter'!$E$16*'Data &amp; Parameter'!$E$17*('Data &amp; Parameter'!$E$18+'Data &amp; Parameter'!$E$19)*'Data &amp; Parameter'!$E$20*'Data &amp; Parameter'!$E$37*N2893</f>
        <v>0</v>
      </c>
      <c r="P2893">
        <f>ROUNDUP(IF(D2893&gt;$D$4,0,($D$4-D2893+1)/365),0)</f>
        <v>0</v>
      </c>
      <c r="Q2893">
        <f>ROUNDUP(IF(D2893&gt;$D$5,0,($D$5-D2893+1)/365),0)</f>
        <v>0</v>
      </c>
      <c r="R2893" s="28">
        <f>IF(OR(P2893=1,Q2893=1),IF(D2893+364&lt;=$D$5,(D2893+364-$D$4+1)/365,IF(D2893&gt;$D$4,($D$5-D2893+1)/365,$D$6/365)),0)</f>
        <v>0</v>
      </c>
      <c r="S2893" s="28">
        <f>'Data &amp; Parameter'!$E$16*'Data &amp; Parameter'!$E$17*('Data &amp; Parameter'!$E$18+'Data &amp; Parameter'!$E$19)*'Data &amp; Parameter'!$E$20*'Data &amp; Parameter'!$E$37*R2893</f>
        <v>0</v>
      </c>
      <c r="T2893" s="28">
        <f t="shared" si="45"/>
        <v>0</v>
      </c>
    </row>
    <row r="2894" spans="1:20" ht="15.75" customHeight="1" x14ac:dyDescent="0.35">
      <c r="A2894">
        <v>2887</v>
      </c>
      <c r="B2894" s="76">
        <v>44245.356759259259</v>
      </c>
      <c r="C2894" s="1" t="s">
        <v>9127</v>
      </c>
      <c r="D2894" s="76">
        <v>44245.357766203699</v>
      </c>
      <c r="E2894" s="1" t="s">
        <v>9128</v>
      </c>
      <c r="F2894" s="1" t="s">
        <v>9129</v>
      </c>
      <c r="G2894" s="1" t="s">
        <v>123</v>
      </c>
      <c r="H2894" s="1" t="s">
        <v>124</v>
      </c>
      <c r="I2894" s="1" t="s">
        <v>125</v>
      </c>
      <c r="J2894" s="1" t="s">
        <v>9093</v>
      </c>
      <c r="K2894" s="1" t="s">
        <v>9094</v>
      </c>
      <c r="L2894">
        <f>ROUNDUP(IF(B2894&gt;$D$4,0,($D$4-B2894+1)/365),0)</f>
        <v>0</v>
      </c>
      <c r="M2894">
        <f>ROUNDUP(IF(B2894&gt;$D$5,0,($D$5-B2894+1)/365),0)</f>
        <v>0</v>
      </c>
      <c r="N2894" s="28">
        <f>IF(OR(L2894=1,M2894=1),IF(B2894+364&lt;=$D$5,(B2894+364-$D$4+1)/365,IF(B2894&gt;$D$4,($D$5-B2894+1)/365,$D$6/365)),0)</f>
        <v>0</v>
      </c>
      <c r="O2894" s="28">
        <f>'Data &amp; Parameter'!$E$16*'Data &amp; Parameter'!$E$17*('Data &amp; Parameter'!$E$18+'Data &amp; Parameter'!$E$19)*'Data &amp; Parameter'!$E$20*'Data &amp; Parameter'!$E$37*N2894</f>
        <v>0</v>
      </c>
      <c r="P2894">
        <f>ROUNDUP(IF(D2894&gt;$D$4,0,($D$4-D2894+1)/365),0)</f>
        <v>0</v>
      </c>
      <c r="Q2894">
        <f>ROUNDUP(IF(D2894&gt;$D$5,0,($D$5-D2894+1)/365),0)</f>
        <v>0</v>
      </c>
      <c r="R2894" s="28">
        <f>IF(OR(P2894=1,Q2894=1),IF(D2894+364&lt;=$D$5,(D2894+364-$D$4+1)/365,IF(D2894&gt;$D$4,($D$5-D2894+1)/365,$D$6/365)),0)</f>
        <v>0</v>
      </c>
      <c r="S2894" s="28">
        <f>'Data &amp; Parameter'!$E$16*'Data &amp; Parameter'!$E$17*('Data &amp; Parameter'!$E$18+'Data &amp; Parameter'!$E$19)*'Data &amp; Parameter'!$E$20*'Data &amp; Parameter'!$E$37*R2894</f>
        <v>0</v>
      </c>
      <c r="T2894" s="28">
        <f t="shared" si="45"/>
        <v>0</v>
      </c>
    </row>
    <row r="2895" spans="1:20" ht="15.75" customHeight="1" x14ac:dyDescent="0.35">
      <c r="A2895">
        <v>2888</v>
      </c>
      <c r="B2895" s="76">
        <v>44245.360405092593</v>
      </c>
      <c r="C2895" s="1" t="s">
        <v>9130</v>
      </c>
      <c r="D2895" s="76">
        <v>44245.361145833333</v>
      </c>
      <c r="E2895" s="1" t="s">
        <v>9131</v>
      </c>
      <c r="F2895" s="1" t="s">
        <v>9132</v>
      </c>
      <c r="G2895" s="1" t="s">
        <v>123</v>
      </c>
      <c r="H2895" s="1" t="s">
        <v>124</v>
      </c>
      <c r="I2895" s="1" t="s">
        <v>125</v>
      </c>
      <c r="J2895" s="1" t="s">
        <v>9093</v>
      </c>
      <c r="K2895" s="1" t="s">
        <v>9094</v>
      </c>
      <c r="L2895">
        <f>ROUNDUP(IF(B2895&gt;$D$4,0,($D$4-B2895+1)/365),0)</f>
        <v>0</v>
      </c>
      <c r="M2895">
        <f>ROUNDUP(IF(B2895&gt;$D$5,0,($D$5-B2895+1)/365),0)</f>
        <v>0</v>
      </c>
      <c r="N2895" s="28">
        <f>IF(OR(L2895=1,M2895=1),IF(B2895+364&lt;=$D$5,(B2895+364-$D$4+1)/365,IF(B2895&gt;$D$4,($D$5-B2895+1)/365,$D$6/365)),0)</f>
        <v>0</v>
      </c>
      <c r="O2895" s="28">
        <f>'Data &amp; Parameter'!$E$16*'Data &amp; Parameter'!$E$17*('Data &amp; Parameter'!$E$18+'Data &amp; Parameter'!$E$19)*'Data &amp; Parameter'!$E$20*'Data &amp; Parameter'!$E$37*N2895</f>
        <v>0</v>
      </c>
      <c r="P2895">
        <f>ROUNDUP(IF(D2895&gt;$D$4,0,($D$4-D2895+1)/365),0)</f>
        <v>0</v>
      </c>
      <c r="Q2895">
        <f>ROUNDUP(IF(D2895&gt;$D$5,0,($D$5-D2895+1)/365),0)</f>
        <v>0</v>
      </c>
      <c r="R2895" s="28">
        <f>IF(OR(P2895=1,Q2895=1),IF(D2895+364&lt;=$D$5,(D2895+364-$D$4+1)/365,IF(D2895&gt;$D$4,($D$5-D2895+1)/365,$D$6/365)),0)</f>
        <v>0</v>
      </c>
      <c r="S2895" s="28">
        <f>'Data &amp; Parameter'!$E$16*'Data &amp; Parameter'!$E$17*('Data &amp; Parameter'!$E$18+'Data &amp; Parameter'!$E$19)*'Data &amp; Parameter'!$E$20*'Data &amp; Parameter'!$E$37*R2895</f>
        <v>0</v>
      </c>
      <c r="T2895" s="28">
        <f t="shared" si="45"/>
        <v>0</v>
      </c>
    </row>
    <row r="2896" spans="1:20" ht="15.75" customHeight="1" x14ac:dyDescent="0.35">
      <c r="A2896">
        <v>2889</v>
      </c>
      <c r="B2896" s="76">
        <v>44245.363969907412</v>
      </c>
      <c r="C2896" s="1" t="s">
        <v>9133</v>
      </c>
      <c r="D2896" s="76">
        <v>44245.364583333328</v>
      </c>
      <c r="E2896" s="1" t="s">
        <v>9134</v>
      </c>
      <c r="F2896" s="1" t="s">
        <v>9135</v>
      </c>
      <c r="G2896" s="1" t="s">
        <v>123</v>
      </c>
      <c r="H2896" s="1" t="s">
        <v>124</v>
      </c>
      <c r="I2896" s="1" t="s">
        <v>125</v>
      </c>
      <c r="J2896" s="1" t="s">
        <v>9093</v>
      </c>
      <c r="K2896" s="1" t="s">
        <v>9094</v>
      </c>
      <c r="L2896">
        <f>ROUNDUP(IF(B2896&gt;$D$4,0,($D$4-B2896+1)/365),0)</f>
        <v>0</v>
      </c>
      <c r="M2896">
        <f>ROUNDUP(IF(B2896&gt;$D$5,0,($D$5-B2896+1)/365),0)</f>
        <v>0</v>
      </c>
      <c r="N2896" s="28">
        <f>IF(OR(L2896=1,M2896=1),IF(B2896+364&lt;=$D$5,(B2896+364-$D$4+1)/365,IF(B2896&gt;$D$4,($D$5-B2896+1)/365,$D$6/365)),0)</f>
        <v>0</v>
      </c>
      <c r="O2896" s="28">
        <f>'Data &amp; Parameter'!$E$16*'Data &amp; Parameter'!$E$17*('Data &amp; Parameter'!$E$18+'Data &amp; Parameter'!$E$19)*'Data &amp; Parameter'!$E$20*'Data &amp; Parameter'!$E$37*N2896</f>
        <v>0</v>
      </c>
      <c r="P2896">
        <f>ROUNDUP(IF(D2896&gt;$D$4,0,($D$4-D2896+1)/365),0)</f>
        <v>0</v>
      </c>
      <c r="Q2896">
        <f>ROUNDUP(IF(D2896&gt;$D$5,0,($D$5-D2896+1)/365),0)</f>
        <v>0</v>
      </c>
      <c r="R2896" s="28">
        <f>IF(OR(P2896=1,Q2896=1),IF(D2896+364&lt;=$D$5,(D2896+364-$D$4+1)/365,IF(D2896&gt;$D$4,($D$5-D2896+1)/365,$D$6/365)),0)</f>
        <v>0</v>
      </c>
      <c r="S2896" s="28">
        <f>'Data &amp; Parameter'!$E$16*'Data &amp; Parameter'!$E$17*('Data &amp; Parameter'!$E$18+'Data &amp; Parameter'!$E$19)*'Data &amp; Parameter'!$E$20*'Data &amp; Parameter'!$E$37*R2896</f>
        <v>0</v>
      </c>
      <c r="T2896" s="28">
        <f t="shared" si="45"/>
        <v>0</v>
      </c>
    </row>
    <row r="2897" spans="1:20" ht="15.75" customHeight="1" x14ac:dyDescent="0.35">
      <c r="A2897">
        <v>2890</v>
      </c>
      <c r="B2897" s="76">
        <v>44245.367650462962</v>
      </c>
      <c r="C2897" s="1" t="s">
        <v>9136</v>
      </c>
      <c r="D2897" s="76">
        <v>44245.368368055555</v>
      </c>
      <c r="E2897" s="1" t="s">
        <v>9137</v>
      </c>
      <c r="F2897" s="1" t="s">
        <v>9138</v>
      </c>
      <c r="G2897" s="1" t="s">
        <v>123</v>
      </c>
      <c r="H2897" s="1" t="s">
        <v>124</v>
      </c>
      <c r="I2897" s="1" t="s">
        <v>125</v>
      </c>
      <c r="J2897" s="1" t="s">
        <v>9093</v>
      </c>
      <c r="K2897" s="1" t="s">
        <v>9094</v>
      </c>
      <c r="L2897">
        <f>ROUNDUP(IF(B2897&gt;$D$4,0,($D$4-B2897+1)/365),0)</f>
        <v>0</v>
      </c>
      <c r="M2897">
        <f>ROUNDUP(IF(B2897&gt;$D$5,0,($D$5-B2897+1)/365),0)</f>
        <v>0</v>
      </c>
      <c r="N2897" s="28">
        <f>IF(OR(L2897=1,M2897=1),IF(B2897+364&lt;=$D$5,(B2897+364-$D$4+1)/365,IF(B2897&gt;$D$4,($D$5-B2897+1)/365,$D$6/365)),0)</f>
        <v>0</v>
      </c>
      <c r="O2897" s="28">
        <f>'Data &amp; Parameter'!$E$16*'Data &amp; Parameter'!$E$17*('Data &amp; Parameter'!$E$18+'Data &amp; Parameter'!$E$19)*'Data &amp; Parameter'!$E$20*'Data &amp; Parameter'!$E$37*N2897</f>
        <v>0</v>
      </c>
      <c r="P2897">
        <f>ROUNDUP(IF(D2897&gt;$D$4,0,($D$4-D2897+1)/365),0)</f>
        <v>0</v>
      </c>
      <c r="Q2897">
        <f>ROUNDUP(IF(D2897&gt;$D$5,0,($D$5-D2897+1)/365),0)</f>
        <v>0</v>
      </c>
      <c r="R2897" s="28">
        <f>IF(OR(P2897=1,Q2897=1),IF(D2897+364&lt;=$D$5,(D2897+364-$D$4+1)/365,IF(D2897&gt;$D$4,($D$5-D2897+1)/365,$D$6/365)),0)</f>
        <v>0</v>
      </c>
      <c r="S2897" s="28">
        <f>'Data &amp; Parameter'!$E$16*'Data &amp; Parameter'!$E$17*('Data &amp; Parameter'!$E$18+'Data &amp; Parameter'!$E$19)*'Data &amp; Parameter'!$E$20*'Data &amp; Parameter'!$E$37*R2897</f>
        <v>0</v>
      </c>
      <c r="T2897" s="28">
        <f t="shared" si="45"/>
        <v>0</v>
      </c>
    </row>
    <row r="2898" spans="1:20" ht="15.75" customHeight="1" x14ac:dyDescent="0.35">
      <c r="A2898">
        <v>2891</v>
      </c>
      <c r="B2898" s="76">
        <v>44245.37096064815</v>
      </c>
      <c r="C2898" s="1" t="s">
        <v>9139</v>
      </c>
      <c r="D2898" s="76">
        <v>44245.371562500004</v>
      </c>
      <c r="E2898" s="1" t="s">
        <v>9140</v>
      </c>
      <c r="F2898" s="1" t="s">
        <v>9141</v>
      </c>
      <c r="G2898" s="1" t="s">
        <v>123</v>
      </c>
      <c r="H2898" s="1" t="s">
        <v>124</v>
      </c>
      <c r="I2898" s="1" t="s">
        <v>125</v>
      </c>
      <c r="J2898" s="1" t="s">
        <v>9093</v>
      </c>
      <c r="K2898" s="1" t="s">
        <v>9094</v>
      </c>
      <c r="L2898">
        <f>ROUNDUP(IF(B2898&gt;$D$4,0,($D$4-B2898+1)/365),0)</f>
        <v>0</v>
      </c>
      <c r="M2898">
        <f>ROUNDUP(IF(B2898&gt;$D$5,0,($D$5-B2898+1)/365),0)</f>
        <v>0</v>
      </c>
      <c r="N2898" s="28">
        <f>IF(OR(L2898=1,M2898=1),IF(B2898+364&lt;=$D$5,(B2898+364-$D$4+1)/365,IF(B2898&gt;$D$4,($D$5-B2898+1)/365,$D$6/365)),0)</f>
        <v>0</v>
      </c>
      <c r="O2898" s="28">
        <f>'Data &amp; Parameter'!$E$16*'Data &amp; Parameter'!$E$17*('Data &amp; Parameter'!$E$18+'Data &amp; Parameter'!$E$19)*'Data &amp; Parameter'!$E$20*'Data &amp; Parameter'!$E$37*N2898</f>
        <v>0</v>
      </c>
      <c r="P2898">
        <f>ROUNDUP(IF(D2898&gt;$D$4,0,($D$4-D2898+1)/365),0)</f>
        <v>0</v>
      </c>
      <c r="Q2898">
        <f>ROUNDUP(IF(D2898&gt;$D$5,0,($D$5-D2898+1)/365),0)</f>
        <v>0</v>
      </c>
      <c r="R2898" s="28">
        <f>IF(OR(P2898=1,Q2898=1),IF(D2898+364&lt;=$D$5,(D2898+364-$D$4+1)/365,IF(D2898&gt;$D$4,($D$5-D2898+1)/365,$D$6/365)),0)</f>
        <v>0</v>
      </c>
      <c r="S2898" s="28">
        <f>'Data &amp; Parameter'!$E$16*'Data &amp; Parameter'!$E$17*('Data &amp; Parameter'!$E$18+'Data &amp; Parameter'!$E$19)*'Data &amp; Parameter'!$E$20*'Data &amp; Parameter'!$E$37*R2898</f>
        <v>0</v>
      </c>
      <c r="T2898" s="28">
        <f t="shared" si="45"/>
        <v>0</v>
      </c>
    </row>
    <row r="2899" spans="1:20" ht="15.75" customHeight="1" x14ac:dyDescent="0.35">
      <c r="A2899">
        <v>2892</v>
      </c>
      <c r="B2899" s="76">
        <v>44245.374710648146</v>
      </c>
      <c r="C2899" s="1" t="s">
        <v>9142</v>
      </c>
      <c r="D2899" s="76">
        <v>44245.375347222223</v>
      </c>
      <c r="E2899" s="1" t="s">
        <v>9143</v>
      </c>
      <c r="F2899" s="1" t="s">
        <v>9144</v>
      </c>
      <c r="G2899" s="1" t="s">
        <v>123</v>
      </c>
      <c r="H2899" s="1" t="s">
        <v>124</v>
      </c>
      <c r="I2899" s="1" t="s">
        <v>125</v>
      </c>
      <c r="J2899" s="1" t="s">
        <v>9093</v>
      </c>
      <c r="K2899" s="1" t="s">
        <v>9126</v>
      </c>
      <c r="L2899">
        <f>ROUNDUP(IF(B2899&gt;$D$4,0,($D$4-B2899+1)/365),0)</f>
        <v>0</v>
      </c>
      <c r="M2899">
        <f>ROUNDUP(IF(B2899&gt;$D$5,0,($D$5-B2899+1)/365),0)</f>
        <v>0</v>
      </c>
      <c r="N2899" s="28">
        <f>IF(OR(L2899=1,M2899=1),IF(B2899+364&lt;=$D$5,(B2899+364-$D$4+1)/365,IF(B2899&gt;$D$4,($D$5-B2899+1)/365,$D$6/365)),0)</f>
        <v>0</v>
      </c>
      <c r="O2899" s="28">
        <f>'Data &amp; Parameter'!$E$16*'Data &amp; Parameter'!$E$17*('Data &amp; Parameter'!$E$18+'Data &amp; Parameter'!$E$19)*'Data &amp; Parameter'!$E$20*'Data &amp; Parameter'!$E$37*N2899</f>
        <v>0</v>
      </c>
      <c r="P2899">
        <f>ROUNDUP(IF(D2899&gt;$D$4,0,($D$4-D2899+1)/365),0)</f>
        <v>0</v>
      </c>
      <c r="Q2899">
        <f>ROUNDUP(IF(D2899&gt;$D$5,0,($D$5-D2899+1)/365),0)</f>
        <v>0</v>
      </c>
      <c r="R2899" s="28">
        <f>IF(OR(P2899=1,Q2899=1),IF(D2899+364&lt;=$D$5,(D2899+364-$D$4+1)/365,IF(D2899&gt;$D$4,($D$5-D2899+1)/365,$D$6/365)),0)</f>
        <v>0</v>
      </c>
      <c r="S2899" s="28">
        <f>'Data &amp; Parameter'!$E$16*'Data &amp; Parameter'!$E$17*('Data &amp; Parameter'!$E$18+'Data &amp; Parameter'!$E$19)*'Data &amp; Parameter'!$E$20*'Data &amp; Parameter'!$E$37*R2899</f>
        <v>0</v>
      </c>
      <c r="T2899" s="28">
        <f t="shared" si="45"/>
        <v>0</v>
      </c>
    </row>
    <row r="2900" spans="1:20" ht="15.75" customHeight="1" x14ac:dyDescent="0.35">
      <c r="A2900">
        <v>2893</v>
      </c>
      <c r="B2900" s="76">
        <v>44245.377928240741</v>
      </c>
      <c r="C2900" s="1" t="s">
        <v>9145</v>
      </c>
      <c r="D2900" s="76">
        <v>44245.378854166665</v>
      </c>
      <c r="E2900" s="1" t="s">
        <v>9146</v>
      </c>
      <c r="F2900" s="1" t="s">
        <v>9147</v>
      </c>
      <c r="G2900" s="1" t="s">
        <v>123</v>
      </c>
      <c r="H2900" s="1" t="s">
        <v>124</v>
      </c>
      <c r="I2900" s="1" t="s">
        <v>125</v>
      </c>
      <c r="J2900" s="1" t="s">
        <v>9093</v>
      </c>
      <c r="K2900" s="1" t="s">
        <v>9148</v>
      </c>
      <c r="L2900">
        <f>ROUNDUP(IF(B2900&gt;$D$4,0,($D$4-B2900+1)/365),0)</f>
        <v>0</v>
      </c>
      <c r="M2900">
        <f>ROUNDUP(IF(B2900&gt;$D$5,0,($D$5-B2900+1)/365),0)</f>
        <v>0</v>
      </c>
      <c r="N2900" s="28">
        <f>IF(OR(L2900=1,M2900=1),IF(B2900+364&lt;=$D$5,(B2900+364-$D$4+1)/365,IF(B2900&gt;$D$4,($D$5-B2900+1)/365,$D$6/365)),0)</f>
        <v>0</v>
      </c>
      <c r="O2900" s="28">
        <f>'Data &amp; Parameter'!$E$16*'Data &amp; Parameter'!$E$17*('Data &amp; Parameter'!$E$18+'Data &amp; Parameter'!$E$19)*'Data &amp; Parameter'!$E$20*'Data &amp; Parameter'!$E$37*N2900</f>
        <v>0</v>
      </c>
      <c r="P2900">
        <f>ROUNDUP(IF(D2900&gt;$D$4,0,($D$4-D2900+1)/365),0)</f>
        <v>0</v>
      </c>
      <c r="Q2900">
        <f>ROUNDUP(IF(D2900&gt;$D$5,0,($D$5-D2900+1)/365),0)</f>
        <v>0</v>
      </c>
      <c r="R2900" s="28">
        <f>IF(OR(P2900=1,Q2900=1),IF(D2900+364&lt;=$D$5,(D2900+364-$D$4+1)/365,IF(D2900&gt;$D$4,($D$5-D2900+1)/365,$D$6/365)),0)</f>
        <v>0</v>
      </c>
      <c r="S2900" s="28">
        <f>'Data &amp; Parameter'!$E$16*'Data &amp; Parameter'!$E$17*('Data &amp; Parameter'!$E$18+'Data &amp; Parameter'!$E$19)*'Data &amp; Parameter'!$E$20*'Data &amp; Parameter'!$E$37*R2900</f>
        <v>0</v>
      </c>
      <c r="T2900" s="28">
        <f t="shared" si="45"/>
        <v>0</v>
      </c>
    </row>
    <row r="2901" spans="1:20" ht="15.75" customHeight="1" x14ac:dyDescent="0.35">
      <c r="A2901">
        <v>2894</v>
      </c>
      <c r="B2901" s="76">
        <v>44245.383888888886</v>
      </c>
      <c r="C2901" s="1" t="s">
        <v>9149</v>
      </c>
      <c r="D2901" s="76">
        <v>44245.384317129632</v>
      </c>
      <c r="E2901" s="1" t="s">
        <v>9150</v>
      </c>
      <c r="F2901" s="1" t="s">
        <v>9151</v>
      </c>
      <c r="G2901" s="1" t="s">
        <v>123</v>
      </c>
      <c r="H2901" s="1" t="s">
        <v>124</v>
      </c>
      <c r="I2901" s="1" t="s">
        <v>125</v>
      </c>
      <c r="J2901" s="1" t="s">
        <v>9152</v>
      </c>
      <c r="K2901" s="1" t="s">
        <v>9094</v>
      </c>
      <c r="L2901">
        <f>ROUNDUP(IF(B2901&gt;$D$4,0,($D$4-B2901+1)/365),0)</f>
        <v>0</v>
      </c>
      <c r="M2901">
        <f>ROUNDUP(IF(B2901&gt;$D$5,0,($D$5-B2901+1)/365),0)</f>
        <v>0</v>
      </c>
      <c r="N2901" s="28">
        <f>IF(OR(L2901=1,M2901=1),IF(B2901+364&lt;=$D$5,(B2901+364-$D$4+1)/365,IF(B2901&gt;$D$4,($D$5-B2901+1)/365,$D$6/365)),0)</f>
        <v>0</v>
      </c>
      <c r="O2901" s="28">
        <f>'Data &amp; Parameter'!$E$16*'Data &amp; Parameter'!$E$17*('Data &amp; Parameter'!$E$18+'Data &amp; Parameter'!$E$19)*'Data &amp; Parameter'!$E$20*'Data &amp; Parameter'!$E$37*N2901</f>
        <v>0</v>
      </c>
      <c r="P2901">
        <f>ROUNDUP(IF(D2901&gt;$D$4,0,($D$4-D2901+1)/365),0)</f>
        <v>0</v>
      </c>
      <c r="Q2901">
        <f>ROUNDUP(IF(D2901&gt;$D$5,0,($D$5-D2901+1)/365),0)</f>
        <v>0</v>
      </c>
      <c r="R2901" s="28">
        <f>IF(OR(P2901=1,Q2901=1),IF(D2901+364&lt;=$D$5,(D2901+364-$D$4+1)/365,IF(D2901&gt;$D$4,($D$5-D2901+1)/365,$D$6/365)),0)</f>
        <v>0</v>
      </c>
      <c r="S2901" s="28">
        <f>'Data &amp; Parameter'!$E$16*'Data &amp; Parameter'!$E$17*('Data &amp; Parameter'!$E$18+'Data &amp; Parameter'!$E$19)*'Data &amp; Parameter'!$E$20*'Data &amp; Parameter'!$E$37*R2901</f>
        <v>0</v>
      </c>
      <c r="T2901" s="28">
        <f t="shared" si="45"/>
        <v>0</v>
      </c>
    </row>
    <row r="2902" spans="1:20" ht="15.75" customHeight="1" x14ac:dyDescent="0.35">
      <c r="A2902">
        <v>2895</v>
      </c>
      <c r="B2902" s="76">
        <v>44245.387222222227</v>
      </c>
      <c r="C2902" s="1" t="s">
        <v>9153</v>
      </c>
      <c r="D2902" s="76">
        <v>44245.387708333335</v>
      </c>
      <c r="E2902" s="1" t="s">
        <v>9154</v>
      </c>
      <c r="F2902" s="1" t="s">
        <v>9155</v>
      </c>
      <c r="G2902" s="1" t="s">
        <v>123</v>
      </c>
      <c r="H2902" s="1" t="s">
        <v>124</v>
      </c>
      <c r="I2902" s="1" t="s">
        <v>125</v>
      </c>
      <c r="J2902" s="1" t="s">
        <v>9156</v>
      </c>
      <c r="K2902" s="1" t="s">
        <v>9094</v>
      </c>
      <c r="L2902">
        <f>ROUNDUP(IF(B2902&gt;$D$4,0,($D$4-B2902+1)/365),0)</f>
        <v>0</v>
      </c>
      <c r="M2902">
        <f>ROUNDUP(IF(B2902&gt;$D$5,0,($D$5-B2902+1)/365),0)</f>
        <v>0</v>
      </c>
      <c r="N2902" s="28">
        <f>IF(OR(L2902=1,M2902=1),IF(B2902+364&lt;=$D$5,(B2902+364-$D$4+1)/365,IF(B2902&gt;$D$4,($D$5-B2902+1)/365,$D$6/365)),0)</f>
        <v>0</v>
      </c>
      <c r="O2902" s="28">
        <f>'Data &amp; Parameter'!$E$16*'Data &amp; Parameter'!$E$17*('Data &amp; Parameter'!$E$18+'Data &amp; Parameter'!$E$19)*'Data &amp; Parameter'!$E$20*'Data &amp; Parameter'!$E$37*N2902</f>
        <v>0</v>
      </c>
      <c r="P2902">
        <f>ROUNDUP(IF(D2902&gt;$D$4,0,($D$4-D2902+1)/365),0)</f>
        <v>0</v>
      </c>
      <c r="Q2902">
        <f>ROUNDUP(IF(D2902&gt;$D$5,0,($D$5-D2902+1)/365),0)</f>
        <v>0</v>
      </c>
      <c r="R2902" s="28">
        <f>IF(OR(P2902=1,Q2902=1),IF(D2902+364&lt;=$D$5,(D2902+364-$D$4+1)/365,IF(D2902&gt;$D$4,($D$5-D2902+1)/365,$D$6/365)),0)</f>
        <v>0</v>
      </c>
      <c r="S2902" s="28">
        <f>'Data &amp; Parameter'!$E$16*'Data &amp; Parameter'!$E$17*('Data &amp; Parameter'!$E$18+'Data &amp; Parameter'!$E$19)*'Data &amp; Parameter'!$E$20*'Data &amp; Parameter'!$E$37*R2902</f>
        <v>0</v>
      </c>
      <c r="T2902" s="28">
        <f t="shared" si="45"/>
        <v>0</v>
      </c>
    </row>
    <row r="2903" spans="1:20" ht="15.75" customHeight="1" x14ac:dyDescent="0.35">
      <c r="A2903">
        <v>2896</v>
      </c>
      <c r="B2903" s="76">
        <v>44245.391550925924</v>
      </c>
      <c r="C2903" s="1" t="s">
        <v>9157</v>
      </c>
      <c r="D2903" s="76">
        <v>44245.392569444448</v>
      </c>
      <c r="E2903" s="1" t="s">
        <v>9158</v>
      </c>
      <c r="F2903" s="1" t="s">
        <v>9159</v>
      </c>
      <c r="G2903" s="1" t="s">
        <v>123</v>
      </c>
      <c r="H2903" s="1" t="s">
        <v>124</v>
      </c>
      <c r="I2903" s="1" t="s">
        <v>125</v>
      </c>
      <c r="J2903" s="1" t="s">
        <v>9093</v>
      </c>
      <c r="K2903" s="1" t="s">
        <v>9160</v>
      </c>
      <c r="L2903">
        <f>ROUNDUP(IF(B2903&gt;$D$4,0,($D$4-B2903+1)/365),0)</f>
        <v>0</v>
      </c>
      <c r="M2903">
        <f>ROUNDUP(IF(B2903&gt;$D$5,0,($D$5-B2903+1)/365),0)</f>
        <v>0</v>
      </c>
      <c r="N2903" s="28">
        <f>IF(OR(L2903=1,M2903=1),IF(B2903+364&lt;=$D$5,(B2903+364-$D$4+1)/365,IF(B2903&gt;$D$4,($D$5-B2903+1)/365,$D$6/365)),0)</f>
        <v>0</v>
      </c>
      <c r="O2903" s="28">
        <f>'Data &amp; Parameter'!$E$16*'Data &amp; Parameter'!$E$17*('Data &amp; Parameter'!$E$18+'Data &amp; Parameter'!$E$19)*'Data &amp; Parameter'!$E$20*'Data &amp; Parameter'!$E$37*N2903</f>
        <v>0</v>
      </c>
      <c r="P2903">
        <f>ROUNDUP(IF(D2903&gt;$D$4,0,($D$4-D2903+1)/365),0)</f>
        <v>0</v>
      </c>
      <c r="Q2903">
        <f>ROUNDUP(IF(D2903&gt;$D$5,0,($D$5-D2903+1)/365),0)</f>
        <v>0</v>
      </c>
      <c r="R2903" s="28">
        <f>IF(OR(P2903=1,Q2903=1),IF(D2903+364&lt;=$D$5,(D2903+364-$D$4+1)/365,IF(D2903&gt;$D$4,($D$5-D2903+1)/365,$D$6/365)),0)</f>
        <v>0</v>
      </c>
      <c r="S2903" s="28">
        <f>'Data &amp; Parameter'!$E$16*'Data &amp; Parameter'!$E$17*('Data &amp; Parameter'!$E$18+'Data &amp; Parameter'!$E$19)*'Data &amp; Parameter'!$E$20*'Data &amp; Parameter'!$E$37*R2903</f>
        <v>0</v>
      </c>
      <c r="T2903" s="28">
        <f t="shared" si="45"/>
        <v>0</v>
      </c>
    </row>
    <row r="2904" spans="1:20" ht="15.75" customHeight="1" x14ac:dyDescent="0.35">
      <c r="A2904">
        <v>2897</v>
      </c>
      <c r="B2904" s="76">
        <v>44245.396458333329</v>
      </c>
      <c r="C2904" s="1" t="s">
        <v>9161</v>
      </c>
      <c r="D2904" s="76">
        <v>44245.397002314814</v>
      </c>
      <c r="E2904" s="1" t="s">
        <v>9162</v>
      </c>
      <c r="F2904" s="1" t="s">
        <v>9163</v>
      </c>
      <c r="G2904" s="1" t="s">
        <v>123</v>
      </c>
      <c r="H2904" s="1" t="s">
        <v>124</v>
      </c>
      <c r="I2904" s="1" t="s">
        <v>125</v>
      </c>
      <c r="J2904" s="1" t="s">
        <v>9093</v>
      </c>
      <c r="K2904" s="1" t="s">
        <v>9094</v>
      </c>
      <c r="L2904">
        <f>ROUNDUP(IF(B2904&gt;$D$4,0,($D$4-B2904+1)/365),0)</f>
        <v>0</v>
      </c>
      <c r="M2904">
        <f>ROUNDUP(IF(B2904&gt;$D$5,0,($D$5-B2904+1)/365),0)</f>
        <v>0</v>
      </c>
      <c r="N2904" s="28">
        <f>IF(OR(L2904=1,M2904=1),IF(B2904+364&lt;=$D$5,(B2904+364-$D$4+1)/365,IF(B2904&gt;$D$4,($D$5-B2904+1)/365,$D$6/365)),0)</f>
        <v>0</v>
      </c>
      <c r="O2904" s="28">
        <f>'Data &amp; Parameter'!$E$16*'Data &amp; Parameter'!$E$17*('Data &amp; Parameter'!$E$18+'Data &amp; Parameter'!$E$19)*'Data &amp; Parameter'!$E$20*'Data &amp; Parameter'!$E$37*N2904</f>
        <v>0</v>
      </c>
      <c r="P2904">
        <f>ROUNDUP(IF(D2904&gt;$D$4,0,($D$4-D2904+1)/365),0)</f>
        <v>0</v>
      </c>
      <c r="Q2904">
        <f>ROUNDUP(IF(D2904&gt;$D$5,0,($D$5-D2904+1)/365),0)</f>
        <v>0</v>
      </c>
      <c r="R2904" s="28">
        <f>IF(OR(P2904=1,Q2904=1),IF(D2904+364&lt;=$D$5,(D2904+364-$D$4+1)/365,IF(D2904&gt;$D$4,($D$5-D2904+1)/365,$D$6/365)),0)</f>
        <v>0</v>
      </c>
      <c r="S2904" s="28">
        <f>'Data &amp; Parameter'!$E$16*'Data &amp; Parameter'!$E$17*('Data &amp; Parameter'!$E$18+'Data &amp; Parameter'!$E$19)*'Data &amp; Parameter'!$E$20*'Data &amp; Parameter'!$E$37*R2904</f>
        <v>0</v>
      </c>
      <c r="T2904" s="28">
        <f t="shared" si="45"/>
        <v>0</v>
      </c>
    </row>
    <row r="2905" spans="1:20" ht="15.75" customHeight="1" x14ac:dyDescent="0.35">
      <c r="A2905">
        <v>2898</v>
      </c>
      <c r="B2905" s="76">
        <v>44245.443738425922</v>
      </c>
      <c r="C2905" s="1" t="s">
        <v>9164</v>
      </c>
      <c r="D2905" s="76">
        <v>44245.444756944446</v>
      </c>
      <c r="E2905" s="1" t="s">
        <v>9165</v>
      </c>
      <c r="F2905" s="1" t="s">
        <v>9166</v>
      </c>
      <c r="G2905" s="1" t="s">
        <v>123</v>
      </c>
      <c r="H2905" s="1" t="s">
        <v>124</v>
      </c>
      <c r="I2905" s="1" t="s">
        <v>125</v>
      </c>
      <c r="J2905" s="1" t="s">
        <v>9093</v>
      </c>
      <c r="K2905" s="1" t="s">
        <v>9167</v>
      </c>
      <c r="L2905">
        <f>ROUNDUP(IF(B2905&gt;$D$4,0,($D$4-B2905+1)/365),0)</f>
        <v>0</v>
      </c>
      <c r="M2905">
        <f>ROUNDUP(IF(B2905&gt;$D$5,0,($D$5-B2905+1)/365),0)</f>
        <v>0</v>
      </c>
      <c r="N2905" s="28">
        <f>IF(OR(L2905=1,M2905=1),IF(B2905+364&lt;=$D$5,(B2905+364-$D$4+1)/365,IF(B2905&gt;$D$4,($D$5-B2905+1)/365,$D$6/365)),0)</f>
        <v>0</v>
      </c>
      <c r="O2905" s="28">
        <f>'Data &amp; Parameter'!$E$16*'Data &amp; Parameter'!$E$17*('Data &amp; Parameter'!$E$18+'Data &amp; Parameter'!$E$19)*'Data &amp; Parameter'!$E$20*'Data &amp; Parameter'!$E$37*N2905</f>
        <v>0</v>
      </c>
      <c r="P2905">
        <f>ROUNDUP(IF(D2905&gt;$D$4,0,($D$4-D2905+1)/365),0)</f>
        <v>0</v>
      </c>
      <c r="Q2905">
        <f>ROUNDUP(IF(D2905&gt;$D$5,0,($D$5-D2905+1)/365),0)</f>
        <v>0</v>
      </c>
      <c r="R2905" s="28">
        <f>IF(OR(P2905=1,Q2905=1),IF(D2905+364&lt;=$D$5,(D2905+364-$D$4+1)/365,IF(D2905&gt;$D$4,($D$5-D2905+1)/365,$D$6/365)),0)</f>
        <v>0</v>
      </c>
      <c r="S2905" s="28">
        <f>'Data &amp; Parameter'!$E$16*'Data &amp; Parameter'!$E$17*('Data &amp; Parameter'!$E$18+'Data &amp; Parameter'!$E$19)*'Data &amp; Parameter'!$E$20*'Data &amp; Parameter'!$E$37*R2905</f>
        <v>0</v>
      </c>
      <c r="T2905" s="28">
        <f t="shared" si="45"/>
        <v>0</v>
      </c>
    </row>
    <row r="2906" spans="1:20" ht="15.75" customHeight="1" x14ac:dyDescent="0.35">
      <c r="A2906">
        <v>2899</v>
      </c>
      <c r="B2906" s="76">
        <v>44246.369155092594</v>
      </c>
      <c r="C2906" s="1" t="s">
        <v>9168</v>
      </c>
      <c r="D2906" s="76">
        <v>44246.370115740741</v>
      </c>
      <c r="E2906" s="1" t="s">
        <v>9169</v>
      </c>
      <c r="F2906" s="1" t="s">
        <v>9170</v>
      </c>
      <c r="G2906" s="1" t="s">
        <v>123</v>
      </c>
      <c r="H2906" s="1" t="s">
        <v>124</v>
      </c>
      <c r="I2906" s="1" t="s">
        <v>125</v>
      </c>
      <c r="J2906" s="1" t="s">
        <v>8263</v>
      </c>
      <c r="K2906" s="1" t="s">
        <v>8263</v>
      </c>
      <c r="L2906">
        <f>ROUNDUP(IF(B2906&gt;$D$4,0,($D$4-B2906+1)/365),0)</f>
        <v>0</v>
      </c>
      <c r="M2906">
        <f>ROUNDUP(IF(B2906&gt;$D$5,0,($D$5-B2906+1)/365),0)</f>
        <v>0</v>
      </c>
      <c r="N2906" s="28">
        <f>IF(OR(L2906=1,M2906=1),IF(B2906+364&lt;=$D$5,(B2906+364-$D$4+1)/365,IF(B2906&gt;$D$4,($D$5-B2906+1)/365,$D$6/365)),0)</f>
        <v>0</v>
      </c>
      <c r="O2906" s="28">
        <f>'Data &amp; Parameter'!$E$16*'Data &amp; Parameter'!$E$17*('Data &amp; Parameter'!$E$18+'Data &amp; Parameter'!$E$19)*'Data &amp; Parameter'!$E$20*'Data &amp; Parameter'!$E$37*N2906</f>
        <v>0</v>
      </c>
      <c r="P2906">
        <f>ROUNDUP(IF(D2906&gt;$D$4,0,($D$4-D2906+1)/365),0)</f>
        <v>0</v>
      </c>
      <c r="Q2906">
        <f>ROUNDUP(IF(D2906&gt;$D$5,0,($D$5-D2906+1)/365),0)</f>
        <v>0</v>
      </c>
      <c r="R2906" s="28">
        <f>IF(OR(P2906=1,Q2906=1),IF(D2906+364&lt;=$D$5,(D2906+364-$D$4+1)/365,IF(D2906&gt;$D$4,($D$5-D2906+1)/365,$D$6/365)),0)</f>
        <v>0</v>
      </c>
      <c r="S2906" s="28">
        <f>'Data &amp; Parameter'!$E$16*'Data &amp; Parameter'!$E$17*('Data &amp; Parameter'!$E$18+'Data &amp; Parameter'!$E$19)*'Data &amp; Parameter'!$E$20*'Data &amp; Parameter'!$E$37*R2906</f>
        <v>0</v>
      </c>
      <c r="T2906" s="28">
        <f t="shared" si="45"/>
        <v>0</v>
      </c>
    </row>
    <row r="2907" spans="1:20" ht="15.75" customHeight="1" x14ac:dyDescent="0.35">
      <c r="A2907">
        <v>2900</v>
      </c>
      <c r="B2907" s="76">
        <v>44246.380277777775</v>
      </c>
      <c r="C2907" s="1" t="s">
        <v>9171</v>
      </c>
      <c r="D2907" s="76">
        <v>44246.381168981483</v>
      </c>
      <c r="E2907" s="1" t="s">
        <v>9172</v>
      </c>
      <c r="F2907" s="1" t="s">
        <v>9173</v>
      </c>
      <c r="G2907" s="1" t="s">
        <v>123</v>
      </c>
      <c r="H2907" s="1" t="s">
        <v>124</v>
      </c>
      <c r="I2907" s="1" t="s">
        <v>125</v>
      </c>
      <c r="J2907" s="1" t="s">
        <v>8263</v>
      </c>
      <c r="K2907" s="1" t="s">
        <v>8263</v>
      </c>
      <c r="L2907">
        <f>ROUNDUP(IF(B2907&gt;$D$4,0,($D$4-B2907+1)/365),0)</f>
        <v>0</v>
      </c>
      <c r="M2907">
        <f>ROUNDUP(IF(B2907&gt;$D$5,0,($D$5-B2907+1)/365),0)</f>
        <v>0</v>
      </c>
      <c r="N2907" s="28">
        <f>IF(OR(L2907=1,M2907=1),IF(B2907+364&lt;=$D$5,(B2907+364-$D$4+1)/365,IF(B2907&gt;$D$4,($D$5-B2907+1)/365,$D$6/365)),0)</f>
        <v>0</v>
      </c>
      <c r="O2907" s="28">
        <f>'Data &amp; Parameter'!$E$16*'Data &amp; Parameter'!$E$17*('Data &amp; Parameter'!$E$18+'Data &amp; Parameter'!$E$19)*'Data &amp; Parameter'!$E$20*'Data &amp; Parameter'!$E$37*N2907</f>
        <v>0</v>
      </c>
      <c r="P2907">
        <f>ROUNDUP(IF(D2907&gt;$D$4,0,($D$4-D2907+1)/365),0)</f>
        <v>0</v>
      </c>
      <c r="Q2907">
        <f>ROUNDUP(IF(D2907&gt;$D$5,0,($D$5-D2907+1)/365),0)</f>
        <v>0</v>
      </c>
      <c r="R2907" s="28">
        <f>IF(OR(P2907=1,Q2907=1),IF(D2907+364&lt;=$D$5,(D2907+364-$D$4+1)/365,IF(D2907&gt;$D$4,($D$5-D2907+1)/365,$D$6/365)),0)</f>
        <v>0</v>
      </c>
      <c r="S2907" s="28">
        <f>'Data &amp; Parameter'!$E$16*'Data &amp; Parameter'!$E$17*('Data &amp; Parameter'!$E$18+'Data &amp; Parameter'!$E$19)*'Data &amp; Parameter'!$E$20*'Data &amp; Parameter'!$E$37*R2907</f>
        <v>0</v>
      </c>
      <c r="T2907" s="28">
        <f t="shared" si="45"/>
        <v>0</v>
      </c>
    </row>
    <row r="2908" spans="1:20" ht="15.75" customHeight="1" x14ac:dyDescent="0.35">
      <c r="A2908">
        <v>2901</v>
      </c>
      <c r="B2908" s="76">
        <v>44246.383993055555</v>
      </c>
      <c r="C2908" s="1" t="s">
        <v>9174</v>
      </c>
      <c r="D2908" s="76">
        <v>44246.384548611109</v>
      </c>
      <c r="E2908" s="1" t="s">
        <v>9175</v>
      </c>
      <c r="F2908" s="1" t="s">
        <v>9176</v>
      </c>
      <c r="G2908" s="1" t="s">
        <v>123</v>
      </c>
      <c r="H2908" s="1" t="s">
        <v>124</v>
      </c>
      <c r="I2908" s="1" t="s">
        <v>125</v>
      </c>
      <c r="J2908" s="1" t="s">
        <v>8263</v>
      </c>
      <c r="K2908" s="1" t="s">
        <v>8263</v>
      </c>
      <c r="L2908">
        <f>ROUNDUP(IF(B2908&gt;$D$4,0,($D$4-B2908+1)/365),0)</f>
        <v>0</v>
      </c>
      <c r="M2908">
        <f>ROUNDUP(IF(B2908&gt;$D$5,0,($D$5-B2908+1)/365),0)</f>
        <v>0</v>
      </c>
      <c r="N2908" s="28">
        <f>IF(OR(L2908=1,M2908=1),IF(B2908+364&lt;=$D$5,(B2908+364-$D$4+1)/365,IF(B2908&gt;$D$4,($D$5-B2908+1)/365,$D$6/365)),0)</f>
        <v>0</v>
      </c>
      <c r="O2908" s="28">
        <f>'Data &amp; Parameter'!$E$16*'Data &amp; Parameter'!$E$17*('Data &amp; Parameter'!$E$18+'Data &amp; Parameter'!$E$19)*'Data &amp; Parameter'!$E$20*'Data &amp; Parameter'!$E$37*N2908</f>
        <v>0</v>
      </c>
      <c r="P2908">
        <f>ROUNDUP(IF(D2908&gt;$D$4,0,($D$4-D2908+1)/365),0)</f>
        <v>0</v>
      </c>
      <c r="Q2908">
        <f>ROUNDUP(IF(D2908&gt;$D$5,0,($D$5-D2908+1)/365),0)</f>
        <v>0</v>
      </c>
      <c r="R2908" s="28">
        <f>IF(OR(P2908=1,Q2908=1),IF(D2908+364&lt;=$D$5,(D2908+364-$D$4+1)/365,IF(D2908&gt;$D$4,($D$5-D2908+1)/365,$D$6/365)),0)</f>
        <v>0</v>
      </c>
      <c r="S2908" s="28">
        <f>'Data &amp; Parameter'!$E$16*'Data &amp; Parameter'!$E$17*('Data &amp; Parameter'!$E$18+'Data &amp; Parameter'!$E$19)*'Data &amp; Parameter'!$E$20*'Data &amp; Parameter'!$E$37*R2908</f>
        <v>0</v>
      </c>
      <c r="T2908" s="28">
        <f t="shared" si="45"/>
        <v>0</v>
      </c>
    </row>
    <row r="2909" spans="1:20" ht="15.75" customHeight="1" x14ac:dyDescent="0.35">
      <c r="A2909">
        <v>2902</v>
      </c>
      <c r="B2909" s="76">
        <v>44246.391018518523</v>
      </c>
      <c r="C2909" s="1" t="s">
        <v>9177</v>
      </c>
      <c r="D2909" s="76">
        <v>44246.39162037037</v>
      </c>
      <c r="E2909" s="1" t="s">
        <v>9178</v>
      </c>
      <c r="F2909" s="1" t="s">
        <v>9179</v>
      </c>
      <c r="G2909" s="1" t="s">
        <v>123</v>
      </c>
      <c r="H2909" s="1" t="s">
        <v>124</v>
      </c>
      <c r="I2909" s="1" t="s">
        <v>125</v>
      </c>
      <c r="J2909" s="1" t="s">
        <v>8263</v>
      </c>
      <c r="K2909" s="1" t="s">
        <v>8263</v>
      </c>
      <c r="L2909">
        <f>ROUNDUP(IF(B2909&gt;$D$4,0,($D$4-B2909+1)/365),0)</f>
        <v>0</v>
      </c>
      <c r="M2909">
        <f>ROUNDUP(IF(B2909&gt;$D$5,0,($D$5-B2909+1)/365),0)</f>
        <v>0</v>
      </c>
      <c r="N2909" s="28">
        <f>IF(OR(L2909=1,M2909=1),IF(B2909+364&lt;=$D$5,(B2909+364-$D$4+1)/365,IF(B2909&gt;$D$4,($D$5-B2909+1)/365,$D$6/365)),0)</f>
        <v>0</v>
      </c>
      <c r="O2909" s="28">
        <f>'Data &amp; Parameter'!$E$16*'Data &amp; Parameter'!$E$17*('Data &amp; Parameter'!$E$18+'Data &amp; Parameter'!$E$19)*'Data &amp; Parameter'!$E$20*'Data &amp; Parameter'!$E$37*N2909</f>
        <v>0</v>
      </c>
      <c r="P2909">
        <f>ROUNDUP(IF(D2909&gt;$D$4,0,($D$4-D2909+1)/365),0)</f>
        <v>0</v>
      </c>
      <c r="Q2909">
        <f>ROUNDUP(IF(D2909&gt;$D$5,0,($D$5-D2909+1)/365),0)</f>
        <v>0</v>
      </c>
      <c r="R2909" s="28">
        <f>IF(OR(P2909=1,Q2909=1),IF(D2909+364&lt;=$D$5,(D2909+364-$D$4+1)/365,IF(D2909&gt;$D$4,($D$5-D2909+1)/365,$D$6/365)),0)</f>
        <v>0</v>
      </c>
      <c r="S2909" s="28">
        <f>'Data &amp; Parameter'!$E$16*'Data &amp; Parameter'!$E$17*('Data &amp; Parameter'!$E$18+'Data &amp; Parameter'!$E$19)*'Data &amp; Parameter'!$E$20*'Data &amp; Parameter'!$E$37*R2909</f>
        <v>0</v>
      </c>
      <c r="T2909" s="28">
        <f t="shared" si="45"/>
        <v>0</v>
      </c>
    </row>
    <row r="2910" spans="1:20" ht="15.75" customHeight="1" x14ac:dyDescent="0.35">
      <c r="A2910">
        <v>2903</v>
      </c>
      <c r="B2910" s="76">
        <v>44246.394537037035</v>
      </c>
      <c r="C2910" s="1" t="s">
        <v>9180</v>
      </c>
      <c r="D2910" s="76">
        <v>44246.395115740743</v>
      </c>
      <c r="E2910" s="1" t="s">
        <v>9181</v>
      </c>
      <c r="F2910" s="1" t="s">
        <v>9182</v>
      </c>
      <c r="G2910" s="1" t="s">
        <v>123</v>
      </c>
      <c r="H2910" s="1" t="s">
        <v>124</v>
      </c>
      <c r="I2910" s="1" t="s">
        <v>125</v>
      </c>
      <c r="J2910" s="1" t="s">
        <v>8263</v>
      </c>
      <c r="K2910" s="1" t="s">
        <v>8263</v>
      </c>
      <c r="L2910">
        <f>ROUNDUP(IF(B2910&gt;$D$4,0,($D$4-B2910+1)/365),0)</f>
        <v>0</v>
      </c>
      <c r="M2910">
        <f>ROUNDUP(IF(B2910&gt;$D$5,0,($D$5-B2910+1)/365),0)</f>
        <v>0</v>
      </c>
      <c r="N2910" s="28">
        <f>IF(OR(L2910=1,M2910=1),IF(B2910+364&lt;=$D$5,(B2910+364-$D$4+1)/365,IF(B2910&gt;$D$4,($D$5-B2910+1)/365,$D$6/365)),0)</f>
        <v>0</v>
      </c>
      <c r="O2910" s="28">
        <f>'Data &amp; Parameter'!$E$16*'Data &amp; Parameter'!$E$17*('Data &amp; Parameter'!$E$18+'Data &amp; Parameter'!$E$19)*'Data &amp; Parameter'!$E$20*'Data &amp; Parameter'!$E$37*N2910</f>
        <v>0</v>
      </c>
      <c r="P2910">
        <f>ROUNDUP(IF(D2910&gt;$D$4,0,($D$4-D2910+1)/365),0)</f>
        <v>0</v>
      </c>
      <c r="Q2910">
        <f>ROUNDUP(IF(D2910&gt;$D$5,0,($D$5-D2910+1)/365),0)</f>
        <v>0</v>
      </c>
      <c r="R2910" s="28">
        <f>IF(OR(P2910=1,Q2910=1),IF(D2910+364&lt;=$D$5,(D2910+364-$D$4+1)/365,IF(D2910&gt;$D$4,($D$5-D2910+1)/365,$D$6/365)),0)</f>
        <v>0</v>
      </c>
      <c r="S2910" s="28">
        <f>'Data &amp; Parameter'!$E$16*'Data &amp; Parameter'!$E$17*('Data &amp; Parameter'!$E$18+'Data &amp; Parameter'!$E$19)*'Data &amp; Parameter'!$E$20*'Data &amp; Parameter'!$E$37*R2910</f>
        <v>0</v>
      </c>
      <c r="T2910" s="28">
        <f t="shared" si="45"/>
        <v>0</v>
      </c>
    </row>
    <row r="2911" spans="1:20" ht="15.75" customHeight="1" x14ac:dyDescent="0.35">
      <c r="A2911">
        <v>2904</v>
      </c>
      <c r="B2911" s="76">
        <v>44246.398958333331</v>
      </c>
      <c r="C2911" s="1" t="s">
        <v>9183</v>
      </c>
      <c r="D2911" s="76">
        <v>44246.399560185186</v>
      </c>
      <c r="E2911" s="1" t="s">
        <v>9184</v>
      </c>
      <c r="F2911" s="1" t="s">
        <v>9185</v>
      </c>
      <c r="G2911" s="1" t="s">
        <v>123</v>
      </c>
      <c r="H2911" s="1" t="s">
        <v>124</v>
      </c>
      <c r="I2911" s="1" t="s">
        <v>125</v>
      </c>
      <c r="J2911" s="1" t="s">
        <v>8263</v>
      </c>
      <c r="K2911" s="1" t="s">
        <v>8263</v>
      </c>
      <c r="L2911">
        <f>ROUNDUP(IF(B2911&gt;$D$4,0,($D$4-B2911+1)/365),0)</f>
        <v>0</v>
      </c>
      <c r="M2911">
        <f>ROUNDUP(IF(B2911&gt;$D$5,0,($D$5-B2911+1)/365),0)</f>
        <v>0</v>
      </c>
      <c r="N2911" s="28">
        <f>IF(OR(L2911=1,M2911=1),IF(B2911+364&lt;=$D$5,(B2911+364-$D$4+1)/365,IF(B2911&gt;$D$4,($D$5-B2911+1)/365,$D$6/365)),0)</f>
        <v>0</v>
      </c>
      <c r="O2911" s="28">
        <f>'Data &amp; Parameter'!$E$16*'Data &amp; Parameter'!$E$17*('Data &amp; Parameter'!$E$18+'Data &amp; Parameter'!$E$19)*'Data &amp; Parameter'!$E$20*'Data &amp; Parameter'!$E$37*N2911</f>
        <v>0</v>
      </c>
      <c r="P2911">
        <f>ROUNDUP(IF(D2911&gt;$D$4,0,($D$4-D2911+1)/365),0)</f>
        <v>0</v>
      </c>
      <c r="Q2911">
        <f>ROUNDUP(IF(D2911&gt;$D$5,0,($D$5-D2911+1)/365),0)</f>
        <v>0</v>
      </c>
      <c r="R2911" s="28">
        <f>IF(OR(P2911=1,Q2911=1),IF(D2911+364&lt;=$D$5,(D2911+364-$D$4+1)/365,IF(D2911&gt;$D$4,($D$5-D2911+1)/365,$D$6/365)),0)</f>
        <v>0</v>
      </c>
      <c r="S2911" s="28">
        <f>'Data &amp; Parameter'!$E$16*'Data &amp; Parameter'!$E$17*('Data &amp; Parameter'!$E$18+'Data &amp; Parameter'!$E$19)*'Data &amp; Parameter'!$E$20*'Data &amp; Parameter'!$E$37*R2911</f>
        <v>0</v>
      </c>
      <c r="T2911" s="28">
        <f t="shared" si="45"/>
        <v>0</v>
      </c>
    </row>
    <row r="2912" spans="1:20" ht="15.75" customHeight="1" x14ac:dyDescent="0.35">
      <c r="A2912">
        <v>2905</v>
      </c>
      <c r="B2912" s="76">
        <v>44246.401724537034</v>
      </c>
      <c r="C2912" s="1" t="s">
        <v>9186</v>
      </c>
      <c r="D2912" s="76">
        <v>44246.402662037042</v>
      </c>
      <c r="E2912" s="1" t="s">
        <v>9187</v>
      </c>
      <c r="F2912" s="1" t="s">
        <v>9188</v>
      </c>
      <c r="G2912" s="1" t="s">
        <v>123</v>
      </c>
      <c r="H2912" s="1" t="s">
        <v>124</v>
      </c>
      <c r="I2912" s="1" t="s">
        <v>125</v>
      </c>
      <c r="J2912" s="1" t="s">
        <v>8263</v>
      </c>
      <c r="K2912" s="1" t="s">
        <v>8263</v>
      </c>
      <c r="L2912">
        <f>ROUNDUP(IF(B2912&gt;$D$4,0,($D$4-B2912+1)/365),0)</f>
        <v>0</v>
      </c>
      <c r="M2912">
        <f>ROUNDUP(IF(B2912&gt;$D$5,0,($D$5-B2912+1)/365),0)</f>
        <v>0</v>
      </c>
      <c r="N2912" s="28">
        <f>IF(OR(L2912=1,M2912=1),IF(B2912+364&lt;=$D$5,(B2912+364-$D$4+1)/365,IF(B2912&gt;$D$4,($D$5-B2912+1)/365,$D$6/365)),0)</f>
        <v>0</v>
      </c>
      <c r="O2912" s="28">
        <f>'Data &amp; Parameter'!$E$16*'Data &amp; Parameter'!$E$17*('Data &amp; Parameter'!$E$18+'Data &amp; Parameter'!$E$19)*'Data &amp; Parameter'!$E$20*'Data &amp; Parameter'!$E$37*N2912</f>
        <v>0</v>
      </c>
      <c r="P2912">
        <f>ROUNDUP(IF(D2912&gt;$D$4,0,($D$4-D2912+1)/365),0)</f>
        <v>0</v>
      </c>
      <c r="Q2912">
        <f>ROUNDUP(IF(D2912&gt;$D$5,0,($D$5-D2912+1)/365),0)</f>
        <v>0</v>
      </c>
      <c r="R2912" s="28">
        <f>IF(OR(P2912=1,Q2912=1),IF(D2912+364&lt;=$D$5,(D2912+364-$D$4+1)/365,IF(D2912&gt;$D$4,($D$5-D2912+1)/365,$D$6/365)),0)</f>
        <v>0</v>
      </c>
      <c r="S2912" s="28">
        <f>'Data &amp; Parameter'!$E$16*'Data &amp; Parameter'!$E$17*('Data &amp; Parameter'!$E$18+'Data &amp; Parameter'!$E$19)*'Data &amp; Parameter'!$E$20*'Data &amp; Parameter'!$E$37*R2912</f>
        <v>0</v>
      </c>
      <c r="T2912" s="28">
        <f t="shared" si="45"/>
        <v>0</v>
      </c>
    </row>
    <row r="2913" spans="1:20" ht="15.75" customHeight="1" x14ac:dyDescent="0.35">
      <c r="A2913">
        <v>2906</v>
      </c>
      <c r="B2913" s="76">
        <v>44246.40623842593</v>
      </c>
      <c r="C2913" s="1" t="s">
        <v>9189</v>
      </c>
      <c r="D2913" s="76">
        <v>44246.406840277778</v>
      </c>
      <c r="E2913" s="1" t="s">
        <v>9190</v>
      </c>
      <c r="F2913" s="1" t="s">
        <v>9191</v>
      </c>
      <c r="G2913" s="1" t="s">
        <v>123</v>
      </c>
      <c r="H2913" s="1" t="s">
        <v>124</v>
      </c>
      <c r="I2913" s="1" t="s">
        <v>125</v>
      </c>
      <c r="J2913" s="1" t="s">
        <v>8263</v>
      </c>
      <c r="K2913" s="1" t="s">
        <v>8263</v>
      </c>
      <c r="L2913">
        <f>ROUNDUP(IF(B2913&gt;$D$4,0,($D$4-B2913+1)/365),0)</f>
        <v>0</v>
      </c>
      <c r="M2913">
        <f>ROUNDUP(IF(B2913&gt;$D$5,0,($D$5-B2913+1)/365),0)</f>
        <v>0</v>
      </c>
      <c r="N2913" s="28">
        <f>IF(OR(L2913=1,M2913=1),IF(B2913+364&lt;=$D$5,(B2913+364-$D$4+1)/365,IF(B2913&gt;$D$4,($D$5-B2913+1)/365,$D$6/365)),0)</f>
        <v>0</v>
      </c>
      <c r="O2913" s="28">
        <f>'Data &amp; Parameter'!$E$16*'Data &amp; Parameter'!$E$17*('Data &amp; Parameter'!$E$18+'Data &amp; Parameter'!$E$19)*'Data &amp; Parameter'!$E$20*'Data &amp; Parameter'!$E$37*N2913</f>
        <v>0</v>
      </c>
      <c r="P2913">
        <f>ROUNDUP(IF(D2913&gt;$D$4,0,($D$4-D2913+1)/365),0)</f>
        <v>0</v>
      </c>
      <c r="Q2913">
        <f>ROUNDUP(IF(D2913&gt;$D$5,0,($D$5-D2913+1)/365),0)</f>
        <v>0</v>
      </c>
      <c r="R2913" s="28">
        <f>IF(OR(P2913=1,Q2913=1),IF(D2913+364&lt;=$D$5,(D2913+364-$D$4+1)/365,IF(D2913&gt;$D$4,($D$5-D2913+1)/365,$D$6/365)),0)</f>
        <v>0</v>
      </c>
      <c r="S2913" s="28">
        <f>'Data &amp; Parameter'!$E$16*'Data &amp; Parameter'!$E$17*('Data &amp; Parameter'!$E$18+'Data &amp; Parameter'!$E$19)*'Data &amp; Parameter'!$E$20*'Data &amp; Parameter'!$E$37*R2913</f>
        <v>0</v>
      </c>
      <c r="T2913" s="28">
        <f t="shared" si="45"/>
        <v>0</v>
      </c>
    </row>
    <row r="2914" spans="1:20" ht="15.75" customHeight="1" x14ac:dyDescent="0.35">
      <c r="A2914">
        <v>2907</v>
      </c>
      <c r="B2914" s="76">
        <v>44246.411076388889</v>
      </c>
      <c r="C2914" s="1" t="s">
        <v>9192</v>
      </c>
      <c r="D2914" s="76">
        <v>44246.411759259259</v>
      </c>
      <c r="E2914" s="1" t="s">
        <v>9193</v>
      </c>
      <c r="F2914" s="1" t="s">
        <v>9194</v>
      </c>
      <c r="G2914" s="1" t="s">
        <v>123</v>
      </c>
      <c r="H2914" s="1" t="s">
        <v>124</v>
      </c>
      <c r="I2914" s="1" t="s">
        <v>125</v>
      </c>
      <c r="J2914" s="1" t="s">
        <v>8263</v>
      </c>
      <c r="K2914" s="1" t="s">
        <v>8263</v>
      </c>
      <c r="L2914">
        <f>ROUNDUP(IF(B2914&gt;$D$4,0,($D$4-B2914+1)/365),0)</f>
        <v>0</v>
      </c>
      <c r="M2914">
        <f>ROUNDUP(IF(B2914&gt;$D$5,0,($D$5-B2914+1)/365),0)</f>
        <v>0</v>
      </c>
      <c r="N2914" s="28">
        <f>IF(OR(L2914=1,M2914=1),IF(B2914+364&lt;=$D$5,(B2914+364-$D$4+1)/365,IF(B2914&gt;$D$4,($D$5-B2914+1)/365,$D$6/365)),0)</f>
        <v>0</v>
      </c>
      <c r="O2914" s="28">
        <f>'Data &amp; Parameter'!$E$16*'Data &amp; Parameter'!$E$17*('Data &amp; Parameter'!$E$18+'Data &amp; Parameter'!$E$19)*'Data &amp; Parameter'!$E$20*'Data &amp; Parameter'!$E$37*N2914</f>
        <v>0</v>
      </c>
      <c r="P2914">
        <f>ROUNDUP(IF(D2914&gt;$D$4,0,($D$4-D2914+1)/365),0)</f>
        <v>0</v>
      </c>
      <c r="Q2914">
        <f>ROUNDUP(IF(D2914&gt;$D$5,0,($D$5-D2914+1)/365),0)</f>
        <v>0</v>
      </c>
      <c r="R2914" s="28">
        <f>IF(OR(P2914=1,Q2914=1),IF(D2914+364&lt;=$D$5,(D2914+364-$D$4+1)/365,IF(D2914&gt;$D$4,($D$5-D2914+1)/365,$D$6/365)),0)</f>
        <v>0</v>
      </c>
      <c r="S2914" s="28">
        <f>'Data &amp; Parameter'!$E$16*'Data &amp; Parameter'!$E$17*('Data &amp; Parameter'!$E$18+'Data &amp; Parameter'!$E$19)*'Data &amp; Parameter'!$E$20*'Data &amp; Parameter'!$E$37*R2914</f>
        <v>0</v>
      </c>
      <c r="T2914" s="28">
        <f t="shared" si="45"/>
        <v>0</v>
      </c>
    </row>
    <row r="2915" spans="1:20" ht="15.75" customHeight="1" x14ac:dyDescent="0.35">
      <c r="A2915">
        <v>2908</v>
      </c>
      <c r="B2915" s="76">
        <v>44246.414756944447</v>
      </c>
      <c r="C2915" s="1" t="s">
        <v>9195</v>
      </c>
      <c r="D2915" s="76">
        <v>44246.415451388893</v>
      </c>
      <c r="E2915" s="1" t="s">
        <v>9196</v>
      </c>
      <c r="F2915" s="1" t="s">
        <v>9197</v>
      </c>
      <c r="G2915" s="1" t="s">
        <v>123</v>
      </c>
      <c r="H2915" s="1" t="s">
        <v>124</v>
      </c>
      <c r="I2915" s="1" t="s">
        <v>125</v>
      </c>
      <c r="J2915" s="1" t="s">
        <v>8263</v>
      </c>
      <c r="K2915" s="1" t="s">
        <v>8263</v>
      </c>
      <c r="L2915">
        <f>ROUNDUP(IF(B2915&gt;$D$4,0,($D$4-B2915+1)/365),0)</f>
        <v>0</v>
      </c>
      <c r="M2915">
        <f>ROUNDUP(IF(B2915&gt;$D$5,0,($D$5-B2915+1)/365),0)</f>
        <v>0</v>
      </c>
      <c r="N2915" s="28">
        <f>IF(OR(L2915=1,M2915=1),IF(B2915+364&lt;=$D$5,(B2915+364-$D$4+1)/365,IF(B2915&gt;$D$4,($D$5-B2915+1)/365,$D$6/365)),0)</f>
        <v>0</v>
      </c>
      <c r="O2915" s="28">
        <f>'Data &amp; Parameter'!$E$16*'Data &amp; Parameter'!$E$17*('Data &amp; Parameter'!$E$18+'Data &amp; Parameter'!$E$19)*'Data &amp; Parameter'!$E$20*'Data &amp; Parameter'!$E$37*N2915</f>
        <v>0</v>
      </c>
      <c r="P2915">
        <f>ROUNDUP(IF(D2915&gt;$D$4,0,($D$4-D2915+1)/365),0)</f>
        <v>0</v>
      </c>
      <c r="Q2915">
        <f>ROUNDUP(IF(D2915&gt;$D$5,0,($D$5-D2915+1)/365),0)</f>
        <v>0</v>
      </c>
      <c r="R2915" s="28">
        <f>IF(OR(P2915=1,Q2915=1),IF(D2915+364&lt;=$D$5,(D2915+364-$D$4+1)/365,IF(D2915&gt;$D$4,($D$5-D2915+1)/365,$D$6/365)),0)</f>
        <v>0</v>
      </c>
      <c r="S2915" s="28">
        <f>'Data &amp; Parameter'!$E$16*'Data &amp; Parameter'!$E$17*('Data &amp; Parameter'!$E$18+'Data &amp; Parameter'!$E$19)*'Data &amp; Parameter'!$E$20*'Data &amp; Parameter'!$E$37*R2915</f>
        <v>0</v>
      </c>
      <c r="T2915" s="28">
        <f t="shared" si="45"/>
        <v>0</v>
      </c>
    </row>
    <row r="2916" spans="1:20" ht="15.75" customHeight="1" x14ac:dyDescent="0.35">
      <c r="A2916">
        <v>2909</v>
      </c>
      <c r="B2916" s="76">
        <v>44246.423530092594</v>
      </c>
      <c r="C2916" s="1" t="s">
        <v>9198</v>
      </c>
      <c r="D2916" s="76">
        <v>44246.423888888894</v>
      </c>
      <c r="E2916" s="1" t="s">
        <v>9199</v>
      </c>
      <c r="F2916" s="1" t="s">
        <v>9200</v>
      </c>
      <c r="G2916" s="1" t="s">
        <v>123</v>
      </c>
      <c r="H2916" s="1" t="s">
        <v>124</v>
      </c>
      <c r="I2916" s="1" t="s">
        <v>125</v>
      </c>
      <c r="J2916" s="1" t="s">
        <v>8263</v>
      </c>
      <c r="K2916" s="1" t="s">
        <v>8263</v>
      </c>
      <c r="L2916">
        <f>ROUNDUP(IF(B2916&gt;$D$4,0,($D$4-B2916+1)/365),0)</f>
        <v>0</v>
      </c>
      <c r="M2916">
        <f>ROUNDUP(IF(B2916&gt;$D$5,0,($D$5-B2916+1)/365),0)</f>
        <v>0</v>
      </c>
      <c r="N2916" s="28">
        <f>IF(OR(L2916=1,M2916=1),IF(B2916+364&lt;=$D$5,(B2916+364-$D$4+1)/365,IF(B2916&gt;$D$4,($D$5-B2916+1)/365,$D$6/365)),0)</f>
        <v>0</v>
      </c>
      <c r="O2916" s="28">
        <f>'Data &amp; Parameter'!$E$16*'Data &amp; Parameter'!$E$17*('Data &amp; Parameter'!$E$18+'Data &amp; Parameter'!$E$19)*'Data &amp; Parameter'!$E$20*'Data &amp; Parameter'!$E$37*N2916</f>
        <v>0</v>
      </c>
      <c r="P2916">
        <f>ROUNDUP(IF(D2916&gt;$D$4,0,($D$4-D2916+1)/365),0)</f>
        <v>0</v>
      </c>
      <c r="Q2916">
        <f>ROUNDUP(IF(D2916&gt;$D$5,0,($D$5-D2916+1)/365),0)</f>
        <v>0</v>
      </c>
      <c r="R2916" s="28">
        <f>IF(OR(P2916=1,Q2916=1),IF(D2916+364&lt;=$D$5,(D2916+364-$D$4+1)/365,IF(D2916&gt;$D$4,($D$5-D2916+1)/365,$D$6/365)),0)</f>
        <v>0</v>
      </c>
      <c r="S2916" s="28">
        <f>'Data &amp; Parameter'!$E$16*'Data &amp; Parameter'!$E$17*('Data &amp; Parameter'!$E$18+'Data &amp; Parameter'!$E$19)*'Data &amp; Parameter'!$E$20*'Data &amp; Parameter'!$E$37*R2916</f>
        <v>0</v>
      </c>
      <c r="T2916" s="28">
        <f t="shared" si="45"/>
        <v>0</v>
      </c>
    </row>
    <row r="2917" spans="1:20" ht="15.75" customHeight="1" x14ac:dyDescent="0.35">
      <c r="A2917">
        <v>2910</v>
      </c>
      <c r="B2917" s="76">
        <v>44246.426203703704</v>
      </c>
      <c r="C2917" s="1" t="s">
        <v>9201</v>
      </c>
      <c r="D2917" s="76">
        <v>44246.426863425921</v>
      </c>
      <c r="E2917" s="1" t="s">
        <v>9202</v>
      </c>
      <c r="F2917" s="1" t="s">
        <v>9203</v>
      </c>
      <c r="G2917" s="1" t="s">
        <v>123</v>
      </c>
      <c r="H2917" s="1" t="s">
        <v>124</v>
      </c>
      <c r="I2917" s="1" t="s">
        <v>125</v>
      </c>
      <c r="J2917" s="1" t="s">
        <v>8263</v>
      </c>
      <c r="K2917" s="1" t="s">
        <v>8263</v>
      </c>
      <c r="L2917">
        <f>ROUNDUP(IF(B2917&gt;$D$4,0,($D$4-B2917+1)/365),0)</f>
        <v>0</v>
      </c>
      <c r="M2917">
        <f>ROUNDUP(IF(B2917&gt;$D$5,0,($D$5-B2917+1)/365),0)</f>
        <v>0</v>
      </c>
      <c r="N2917" s="28">
        <f>IF(OR(L2917=1,M2917=1),IF(B2917+364&lt;=$D$5,(B2917+364-$D$4+1)/365,IF(B2917&gt;$D$4,($D$5-B2917+1)/365,$D$6/365)),0)</f>
        <v>0</v>
      </c>
      <c r="O2917" s="28">
        <f>'Data &amp; Parameter'!$E$16*'Data &amp; Parameter'!$E$17*('Data &amp; Parameter'!$E$18+'Data &amp; Parameter'!$E$19)*'Data &amp; Parameter'!$E$20*'Data &amp; Parameter'!$E$37*N2917</f>
        <v>0</v>
      </c>
      <c r="P2917">
        <f>ROUNDUP(IF(D2917&gt;$D$4,0,($D$4-D2917+1)/365),0)</f>
        <v>0</v>
      </c>
      <c r="Q2917">
        <f>ROUNDUP(IF(D2917&gt;$D$5,0,($D$5-D2917+1)/365),0)</f>
        <v>0</v>
      </c>
      <c r="R2917" s="28">
        <f>IF(OR(P2917=1,Q2917=1),IF(D2917+364&lt;=$D$5,(D2917+364-$D$4+1)/365,IF(D2917&gt;$D$4,($D$5-D2917+1)/365,$D$6/365)),0)</f>
        <v>0</v>
      </c>
      <c r="S2917" s="28">
        <f>'Data &amp; Parameter'!$E$16*'Data &amp; Parameter'!$E$17*('Data &amp; Parameter'!$E$18+'Data &amp; Parameter'!$E$19)*'Data &amp; Parameter'!$E$20*'Data &amp; Parameter'!$E$37*R2917</f>
        <v>0</v>
      </c>
      <c r="T2917" s="28">
        <f t="shared" si="45"/>
        <v>0</v>
      </c>
    </row>
    <row r="2918" spans="1:20" ht="15.75" customHeight="1" x14ac:dyDescent="0.35">
      <c r="A2918">
        <v>2911</v>
      </c>
      <c r="B2918" s="76">
        <v>44246.429201388892</v>
      </c>
      <c r="C2918" s="1" t="s">
        <v>9204</v>
      </c>
      <c r="D2918" s="76">
        <v>44246.429988425924</v>
      </c>
      <c r="E2918" s="1" t="s">
        <v>9205</v>
      </c>
      <c r="F2918" s="1" t="s">
        <v>9206</v>
      </c>
      <c r="G2918" s="1" t="s">
        <v>123</v>
      </c>
      <c r="H2918" s="1" t="s">
        <v>124</v>
      </c>
      <c r="I2918" s="1" t="s">
        <v>125</v>
      </c>
      <c r="J2918" s="1" t="s">
        <v>8263</v>
      </c>
      <c r="K2918" s="1" t="s">
        <v>8263</v>
      </c>
      <c r="L2918">
        <f>ROUNDUP(IF(B2918&gt;$D$4,0,($D$4-B2918+1)/365),0)</f>
        <v>0</v>
      </c>
      <c r="M2918">
        <f>ROUNDUP(IF(B2918&gt;$D$5,0,($D$5-B2918+1)/365),0)</f>
        <v>0</v>
      </c>
      <c r="N2918" s="28">
        <f>IF(OR(L2918=1,M2918=1),IF(B2918+364&lt;=$D$5,(B2918+364-$D$4+1)/365,IF(B2918&gt;$D$4,($D$5-B2918+1)/365,$D$6/365)),0)</f>
        <v>0</v>
      </c>
      <c r="O2918" s="28">
        <f>'Data &amp; Parameter'!$E$16*'Data &amp; Parameter'!$E$17*('Data &amp; Parameter'!$E$18+'Data &amp; Parameter'!$E$19)*'Data &amp; Parameter'!$E$20*'Data &amp; Parameter'!$E$37*N2918</f>
        <v>0</v>
      </c>
      <c r="P2918">
        <f>ROUNDUP(IF(D2918&gt;$D$4,0,($D$4-D2918+1)/365),0)</f>
        <v>0</v>
      </c>
      <c r="Q2918">
        <f>ROUNDUP(IF(D2918&gt;$D$5,0,($D$5-D2918+1)/365),0)</f>
        <v>0</v>
      </c>
      <c r="R2918" s="28">
        <f>IF(OR(P2918=1,Q2918=1),IF(D2918+364&lt;=$D$5,(D2918+364-$D$4+1)/365,IF(D2918&gt;$D$4,($D$5-D2918+1)/365,$D$6/365)),0)</f>
        <v>0</v>
      </c>
      <c r="S2918" s="28">
        <f>'Data &amp; Parameter'!$E$16*'Data &amp; Parameter'!$E$17*('Data &amp; Parameter'!$E$18+'Data &amp; Parameter'!$E$19)*'Data &amp; Parameter'!$E$20*'Data &amp; Parameter'!$E$37*R2918</f>
        <v>0</v>
      </c>
      <c r="T2918" s="28">
        <f t="shared" si="45"/>
        <v>0</v>
      </c>
    </row>
    <row r="2919" spans="1:20" ht="15.75" customHeight="1" x14ac:dyDescent="0.35">
      <c r="A2919">
        <v>2912</v>
      </c>
      <c r="B2919" s="76">
        <v>44246.432430555556</v>
      </c>
      <c r="C2919" s="1" t="s">
        <v>9207</v>
      </c>
      <c r="D2919" s="76">
        <v>44246.433159722219</v>
      </c>
      <c r="E2919" s="1" t="s">
        <v>9208</v>
      </c>
      <c r="F2919" s="1" t="s">
        <v>9209</v>
      </c>
      <c r="G2919" s="1" t="s">
        <v>123</v>
      </c>
      <c r="H2919" s="1" t="s">
        <v>124</v>
      </c>
      <c r="I2919" s="1" t="s">
        <v>125</v>
      </c>
      <c r="J2919" s="1" t="s">
        <v>8263</v>
      </c>
      <c r="K2919" s="1" t="s">
        <v>8263</v>
      </c>
      <c r="L2919">
        <f>ROUNDUP(IF(B2919&gt;$D$4,0,($D$4-B2919+1)/365),0)</f>
        <v>0</v>
      </c>
      <c r="M2919">
        <f>ROUNDUP(IF(B2919&gt;$D$5,0,($D$5-B2919+1)/365),0)</f>
        <v>0</v>
      </c>
      <c r="N2919" s="28">
        <f>IF(OR(L2919=1,M2919=1),IF(B2919+364&lt;=$D$5,(B2919+364-$D$4+1)/365,IF(B2919&gt;$D$4,($D$5-B2919+1)/365,$D$6/365)),0)</f>
        <v>0</v>
      </c>
      <c r="O2919" s="28">
        <f>'Data &amp; Parameter'!$E$16*'Data &amp; Parameter'!$E$17*('Data &amp; Parameter'!$E$18+'Data &amp; Parameter'!$E$19)*'Data &amp; Parameter'!$E$20*'Data &amp; Parameter'!$E$37*N2919</f>
        <v>0</v>
      </c>
      <c r="P2919">
        <f>ROUNDUP(IF(D2919&gt;$D$4,0,($D$4-D2919+1)/365),0)</f>
        <v>0</v>
      </c>
      <c r="Q2919">
        <f>ROUNDUP(IF(D2919&gt;$D$5,0,($D$5-D2919+1)/365),0)</f>
        <v>0</v>
      </c>
      <c r="R2919" s="28">
        <f>IF(OR(P2919=1,Q2919=1),IF(D2919+364&lt;=$D$5,(D2919+364-$D$4+1)/365,IF(D2919&gt;$D$4,($D$5-D2919+1)/365,$D$6/365)),0)</f>
        <v>0</v>
      </c>
      <c r="S2919" s="28">
        <f>'Data &amp; Parameter'!$E$16*'Data &amp; Parameter'!$E$17*('Data &amp; Parameter'!$E$18+'Data &amp; Parameter'!$E$19)*'Data &amp; Parameter'!$E$20*'Data &amp; Parameter'!$E$37*R2919</f>
        <v>0</v>
      </c>
      <c r="T2919" s="28">
        <f t="shared" si="45"/>
        <v>0</v>
      </c>
    </row>
    <row r="2920" spans="1:20" ht="15.75" customHeight="1" x14ac:dyDescent="0.35">
      <c r="A2920">
        <v>2913</v>
      </c>
      <c r="B2920" s="76">
        <v>44246.434791666667</v>
      </c>
      <c r="C2920" s="1" t="s">
        <v>9210</v>
      </c>
      <c r="D2920" s="76">
        <v>44246.435717592598</v>
      </c>
      <c r="E2920" s="1" t="s">
        <v>9211</v>
      </c>
      <c r="F2920" s="1" t="s">
        <v>9212</v>
      </c>
      <c r="G2920" s="1" t="s">
        <v>123</v>
      </c>
      <c r="H2920" s="1" t="s">
        <v>124</v>
      </c>
      <c r="I2920" s="1" t="s">
        <v>125</v>
      </c>
      <c r="J2920" s="1" t="s">
        <v>8263</v>
      </c>
      <c r="K2920" s="1" t="s">
        <v>8263</v>
      </c>
      <c r="L2920">
        <f>ROUNDUP(IF(B2920&gt;$D$4,0,($D$4-B2920+1)/365),0)</f>
        <v>0</v>
      </c>
      <c r="M2920">
        <f>ROUNDUP(IF(B2920&gt;$D$5,0,($D$5-B2920+1)/365),0)</f>
        <v>0</v>
      </c>
      <c r="N2920" s="28">
        <f>IF(OR(L2920=1,M2920=1),IF(B2920+364&lt;=$D$5,(B2920+364-$D$4+1)/365,IF(B2920&gt;$D$4,($D$5-B2920+1)/365,$D$6/365)),0)</f>
        <v>0</v>
      </c>
      <c r="O2920" s="28">
        <f>'Data &amp; Parameter'!$E$16*'Data &amp; Parameter'!$E$17*('Data &amp; Parameter'!$E$18+'Data &amp; Parameter'!$E$19)*'Data &amp; Parameter'!$E$20*'Data &amp; Parameter'!$E$37*N2920</f>
        <v>0</v>
      </c>
      <c r="P2920">
        <f>ROUNDUP(IF(D2920&gt;$D$4,0,($D$4-D2920+1)/365),0)</f>
        <v>0</v>
      </c>
      <c r="Q2920">
        <f>ROUNDUP(IF(D2920&gt;$D$5,0,($D$5-D2920+1)/365),0)</f>
        <v>0</v>
      </c>
      <c r="R2920" s="28">
        <f>IF(OR(P2920=1,Q2920=1),IF(D2920+364&lt;=$D$5,(D2920+364-$D$4+1)/365,IF(D2920&gt;$D$4,($D$5-D2920+1)/365,$D$6/365)),0)</f>
        <v>0</v>
      </c>
      <c r="S2920" s="28">
        <f>'Data &amp; Parameter'!$E$16*'Data &amp; Parameter'!$E$17*('Data &amp; Parameter'!$E$18+'Data &amp; Parameter'!$E$19)*'Data &amp; Parameter'!$E$20*'Data &amp; Parameter'!$E$37*R2920</f>
        <v>0</v>
      </c>
      <c r="T2920" s="28">
        <f t="shared" si="45"/>
        <v>0</v>
      </c>
    </row>
    <row r="2921" spans="1:20" ht="15.75" customHeight="1" x14ac:dyDescent="0.35">
      <c r="A2921">
        <v>2914</v>
      </c>
      <c r="B2921" s="76">
        <v>44246.43954861111</v>
      </c>
      <c r="C2921" s="1" t="s">
        <v>9213</v>
      </c>
      <c r="D2921" s="76">
        <v>44246.440023148149</v>
      </c>
      <c r="E2921" s="1" t="s">
        <v>9214</v>
      </c>
      <c r="F2921" s="1" t="s">
        <v>9215</v>
      </c>
      <c r="G2921" s="1" t="s">
        <v>123</v>
      </c>
      <c r="H2921" s="1" t="s">
        <v>124</v>
      </c>
      <c r="I2921" s="1" t="s">
        <v>125</v>
      </c>
      <c r="J2921" s="1" t="s">
        <v>9216</v>
      </c>
      <c r="K2921" s="1" t="s">
        <v>9217</v>
      </c>
      <c r="L2921">
        <f>ROUNDUP(IF(B2921&gt;$D$4,0,($D$4-B2921+1)/365),0)</f>
        <v>0</v>
      </c>
      <c r="M2921">
        <f>ROUNDUP(IF(B2921&gt;$D$5,0,($D$5-B2921+1)/365),0)</f>
        <v>0</v>
      </c>
      <c r="N2921" s="28">
        <f>IF(OR(L2921=1,M2921=1),IF(B2921+364&lt;=$D$5,(B2921+364-$D$4+1)/365,IF(B2921&gt;$D$4,($D$5-B2921+1)/365,$D$6/365)),0)</f>
        <v>0</v>
      </c>
      <c r="O2921" s="28">
        <f>'Data &amp; Parameter'!$E$16*'Data &amp; Parameter'!$E$17*('Data &amp; Parameter'!$E$18+'Data &amp; Parameter'!$E$19)*'Data &amp; Parameter'!$E$20*'Data &amp; Parameter'!$E$37*N2921</f>
        <v>0</v>
      </c>
      <c r="P2921">
        <f>ROUNDUP(IF(D2921&gt;$D$4,0,($D$4-D2921+1)/365),0)</f>
        <v>0</v>
      </c>
      <c r="Q2921">
        <f>ROUNDUP(IF(D2921&gt;$D$5,0,($D$5-D2921+1)/365),0)</f>
        <v>0</v>
      </c>
      <c r="R2921" s="28">
        <f>IF(OR(P2921=1,Q2921=1),IF(D2921+364&lt;=$D$5,(D2921+364-$D$4+1)/365,IF(D2921&gt;$D$4,($D$5-D2921+1)/365,$D$6/365)),0)</f>
        <v>0</v>
      </c>
      <c r="S2921" s="28">
        <f>'Data &amp; Parameter'!$E$16*'Data &amp; Parameter'!$E$17*('Data &amp; Parameter'!$E$18+'Data &amp; Parameter'!$E$19)*'Data &amp; Parameter'!$E$20*'Data &amp; Parameter'!$E$37*R2921</f>
        <v>0</v>
      </c>
      <c r="T2921" s="28">
        <f t="shared" si="45"/>
        <v>0</v>
      </c>
    </row>
    <row r="2922" spans="1:20" ht="15.75" customHeight="1" x14ac:dyDescent="0.35">
      <c r="A2922">
        <v>2915</v>
      </c>
      <c r="B2922" s="76">
        <v>44246.44358796296</v>
      </c>
      <c r="C2922" s="1" t="s">
        <v>9218</v>
      </c>
      <c r="D2922" s="76">
        <v>44246.444050925929</v>
      </c>
      <c r="E2922" s="1" t="s">
        <v>9219</v>
      </c>
      <c r="F2922" s="1" t="s">
        <v>9220</v>
      </c>
      <c r="G2922" s="1" t="s">
        <v>123</v>
      </c>
      <c r="H2922" s="1" t="s">
        <v>124</v>
      </c>
      <c r="I2922" s="1" t="s">
        <v>125</v>
      </c>
      <c r="J2922" s="1" t="s">
        <v>8263</v>
      </c>
      <c r="K2922" s="1" t="s">
        <v>9217</v>
      </c>
      <c r="L2922">
        <f>ROUNDUP(IF(B2922&gt;$D$4,0,($D$4-B2922+1)/365),0)</f>
        <v>0</v>
      </c>
      <c r="M2922">
        <f>ROUNDUP(IF(B2922&gt;$D$5,0,($D$5-B2922+1)/365),0)</f>
        <v>0</v>
      </c>
      <c r="N2922" s="28">
        <f>IF(OR(L2922=1,M2922=1),IF(B2922+364&lt;=$D$5,(B2922+364-$D$4+1)/365,IF(B2922&gt;$D$4,($D$5-B2922+1)/365,$D$6/365)),0)</f>
        <v>0</v>
      </c>
      <c r="O2922" s="28">
        <f>'Data &amp; Parameter'!$E$16*'Data &amp; Parameter'!$E$17*('Data &amp; Parameter'!$E$18+'Data &amp; Parameter'!$E$19)*'Data &amp; Parameter'!$E$20*'Data &amp; Parameter'!$E$37*N2922</f>
        <v>0</v>
      </c>
      <c r="P2922">
        <f>ROUNDUP(IF(D2922&gt;$D$4,0,($D$4-D2922+1)/365),0)</f>
        <v>0</v>
      </c>
      <c r="Q2922">
        <f>ROUNDUP(IF(D2922&gt;$D$5,0,($D$5-D2922+1)/365),0)</f>
        <v>0</v>
      </c>
      <c r="R2922" s="28">
        <f>IF(OR(P2922=1,Q2922=1),IF(D2922+364&lt;=$D$5,(D2922+364-$D$4+1)/365,IF(D2922&gt;$D$4,($D$5-D2922+1)/365,$D$6/365)),0)</f>
        <v>0</v>
      </c>
      <c r="S2922" s="28">
        <f>'Data &amp; Parameter'!$E$16*'Data &amp; Parameter'!$E$17*('Data &amp; Parameter'!$E$18+'Data &amp; Parameter'!$E$19)*'Data &amp; Parameter'!$E$20*'Data &amp; Parameter'!$E$37*R2922</f>
        <v>0</v>
      </c>
      <c r="T2922" s="28">
        <f t="shared" si="45"/>
        <v>0</v>
      </c>
    </row>
    <row r="2923" spans="1:20" ht="15.75" customHeight="1" x14ac:dyDescent="0.35">
      <c r="A2923">
        <v>2916</v>
      </c>
      <c r="B2923" s="76">
        <v>44246.447106481486</v>
      </c>
      <c r="C2923" s="1" t="s">
        <v>9221</v>
      </c>
      <c r="D2923" s="76">
        <v>44246.447951388887</v>
      </c>
      <c r="E2923" s="1" t="s">
        <v>9222</v>
      </c>
      <c r="F2923" s="1" t="s">
        <v>9223</v>
      </c>
      <c r="G2923" s="1" t="s">
        <v>123</v>
      </c>
      <c r="H2923" s="1" t="s">
        <v>124</v>
      </c>
      <c r="I2923" s="1" t="s">
        <v>125</v>
      </c>
      <c r="J2923" s="1" t="s">
        <v>8263</v>
      </c>
      <c r="K2923" s="1" t="s">
        <v>9217</v>
      </c>
      <c r="L2923">
        <f>ROUNDUP(IF(B2923&gt;$D$4,0,($D$4-B2923+1)/365),0)</f>
        <v>0</v>
      </c>
      <c r="M2923">
        <f>ROUNDUP(IF(B2923&gt;$D$5,0,($D$5-B2923+1)/365),0)</f>
        <v>0</v>
      </c>
      <c r="N2923" s="28">
        <f>IF(OR(L2923=1,M2923=1),IF(B2923+364&lt;=$D$5,(B2923+364-$D$4+1)/365,IF(B2923&gt;$D$4,($D$5-B2923+1)/365,$D$6/365)),0)</f>
        <v>0</v>
      </c>
      <c r="O2923" s="28">
        <f>'Data &amp; Parameter'!$E$16*'Data &amp; Parameter'!$E$17*('Data &amp; Parameter'!$E$18+'Data &amp; Parameter'!$E$19)*'Data &amp; Parameter'!$E$20*'Data &amp; Parameter'!$E$37*N2923</f>
        <v>0</v>
      </c>
      <c r="P2923">
        <f>ROUNDUP(IF(D2923&gt;$D$4,0,($D$4-D2923+1)/365),0)</f>
        <v>0</v>
      </c>
      <c r="Q2923">
        <f>ROUNDUP(IF(D2923&gt;$D$5,0,($D$5-D2923+1)/365),0)</f>
        <v>0</v>
      </c>
      <c r="R2923" s="28">
        <f>IF(OR(P2923=1,Q2923=1),IF(D2923+364&lt;=$D$5,(D2923+364-$D$4+1)/365,IF(D2923&gt;$D$4,($D$5-D2923+1)/365,$D$6/365)),0)</f>
        <v>0</v>
      </c>
      <c r="S2923" s="28">
        <f>'Data &amp; Parameter'!$E$16*'Data &amp; Parameter'!$E$17*('Data &amp; Parameter'!$E$18+'Data &amp; Parameter'!$E$19)*'Data &amp; Parameter'!$E$20*'Data &amp; Parameter'!$E$37*R2923</f>
        <v>0</v>
      </c>
      <c r="T2923" s="28">
        <f t="shared" si="45"/>
        <v>0</v>
      </c>
    </row>
    <row r="2924" spans="1:20" ht="15.75" customHeight="1" x14ac:dyDescent="0.35">
      <c r="A2924">
        <v>2917</v>
      </c>
      <c r="B2924" s="76">
        <v>44246.452939814815</v>
      </c>
      <c r="C2924" s="1" t="s">
        <v>9224</v>
      </c>
      <c r="D2924" s="76">
        <v>44246.453344907408</v>
      </c>
      <c r="E2924" s="1" t="s">
        <v>9225</v>
      </c>
      <c r="F2924" s="1" t="s">
        <v>9226</v>
      </c>
      <c r="G2924" s="1" t="s">
        <v>123</v>
      </c>
      <c r="H2924" s="1" t="s">
        <v>124</v>
      </c>
      <c r="I2924" s="1" t="s">
        <v>125</v>
      </c>
      <c r="J2924" s="1" t="s">
        <v>8263</v>
      </c>
      <c r="K2924" s="1" t="s">
        <v>9227</v>
      </c>
      <c r="L2924">
        <f>ROUNDUP(IF(B2924&gt;$D$4,0,($D$4-B2924+1)/365),0)</f>
        <v>0</v>
      </c>
      <c r="M2924">
        <f>ROUNDUP(IF(B2924&gt;$D$5,0,($D$5-B2924+1)/365),0)</f>
        <v>0</v>
      </c>
      <c r="N2924" s="28">
        <f>IF(OR(L2924=1,M2924=1),IF(B2924+364&lt;=$D$5,(B2924+364-$D$4+1)/365,IF(B2924&gt;$D$4,($D$5-B2924+1)/365,$D$6/365)),0)</f>
        <v>0</v>
      </c>
      <c r="O2924" s="28">
        <f>'Data &amp; Parameter'!$E$16*'Data &amp; Parameter'!$E$17*('Data &amp; Parameter'!$E$18+'Data &amp; Parameter'!$E$19)*'Data &amp; Parameter'!$E$20*'Data &amp; Parameter'!$E$37*N2924</f>
        <v>0</v>
      </c>
      <c r="P2924">
        <f>ROUNDUP(IF(D2924&gt;$D$4,0,($D$4-D2924+1)/365),0)</f>
        <v>0</v>
      </c>
      <c r="Q2924">
        <f>ROUNDUP(IF(D2924&gt;$D$5,0,($D$5-D2924+1)/365),0)</f>
        <v>0</v>
      </c>
      <c r="R2924" s="28">
        <f>IF(OR(P2924=1,Q2924=1),IF(D2924+364&lt;=$D$5,(D2924+364-$D$4+1)/365,IF(D2924&gt;$D$4,($D$5-D2924+1)/365,$D$6/365)),0)</f>
        <v>0</v>
      </c>
      <c r="S2924" s="28">
        <f>'Data &amp; Parameter'!$E$16*'Data &amp; Parameter'!$E$17*('Data &amp; Parameter'!$E$18+'Data &amp; Parameter'!$E$19)*'Data &amp; Parameter'!$E$20*'Data &amp; Parameter'!$E$37*R2924</f>
        <v>0</v>
      </c>
      <c r="T2924" s="28">
        <f t="shared" si="45"/>
        <v>0</v>
      </c>
    </row>
    <row r="2925" spans="1:20" ht="15.75" customHeight="1" x14ac:dyDescent="0.35">
      <c r="A2925">
        <v>2918</v>
      </c>
      <c r="B2925" s="76">
        <v>44246.45579861111</v>
      </c>
      <c r="C2925" s="1" t="s">
        <v>9228</v>
      </c>
      <c r="D2925" s="76">
        <v>44246.456354166672</v>
      </c>
      <c r="E2925" s="1" t="s">
        <v>9229</v>
      </c>
      <c r="F2925" s="1" t="s">
        <v>9230</v>
      </c>
      <c r="G2925" s="1" t="s">
        <v>123</v>
      </c>
      <c r="H2925" s="1" t="s">
        <v>124</v>
      </c>
      <c r="I2925" s="1" t="s">
        <v>125</v>
      </c>
      <c r="J2925" s="1" t="s">
        <v>8263</v>
      </c>
      <c r="K2925" s="1" t="s">
        <v>9227</v>
      </c>
      <c r="L2925">
        <f>ROUNDUP(IF(B2925&gt;$D$4,0,($D$4-B2925+1)/365),0)</f>
        <v>0</v>
      </c>
      <c r="M2925">
        <f>ROUNDUP(IF(B2925&gt;$D$5,0,($D$5-B2925+1)/365),0)</f>
        <v>0</v>
      </c>
      <c r="N2925" s="28">
        <f>IF(OR(L2925=1,M2925=1),IF(B2925+364&lt;=$D$5,(B2925+364-$D$4+1)/365,IF(B2925&gt;$D$4,($D$5-B2925+1)/365,$D$6/365)),0)</f>
        <v>0</v>
      </c>
      <c r="O2925" s="28">
        <f>'Data &amp; Parameter'!$E$16*'Data &amp; Parameter'!$E$17*('Data &amp; Parameter'!$E$18+'Data &amp; Parameter'!$E$19)*'Data &amp; Parameter'!$E$20*'Data &amp; Parameter'!$E$37*N2925</f>
        <v>0</v>
      </c>
      <c r="P2925">
        <f>ROUNDUP(IF(D2925&gt;$D$4,0,($D$4-D2925+1)/365),0)</f>
        <v>0</v>
      </c>
      <c r="Q2925">
        <f>ROUNDUP(IF(D2925&gt;$D$5,0,($D$5-D2925+1)/365),0)</f>
        <v>0</v>
      </c>
      <c r="R2925" s="28">
        <f>IF(OR(P2925=1,Q2925=1),IF(D2925+364&lt;=$D$5,(D2925+364-$D$4+1)/365,IF(D2925&gt;$D$4,($D$5-D2925+1)/365,$D$6/365)),0)</f>
        <v>0</v>
      </c>
      <c r="S2925" s="28">
        <f>'Data &amp; Parameter'!$E$16*'Data &amp; Parameter'!$E$17*('Data &amp; Parameter'!$E$18+'Data &amp; Parameter'!$E$19)*'Data &amp; Parameter'!$E$20*'Data &amp; Parameter'!$E$37*R2925</f>
        <v>0</v>
      </c>
      <c r="T2925" s="28">
        <f t="shared" si="45"/>
        <v>0</v>
      </c>
    </row>
    <row r="2926" spans="1:20" ht="15.75" customHeight="1" x14ac:dyDescent="0.35">
      <c r="A2926">
        <v>2919</v>
      </c>
      <c r="B2926" s="76">
        <v>44246.459085648152</v>
      </c>
      <c r="C2926" s="1" t="s">
        <v>9231</v>
      </c>
      <c r="D2926" s="76">
        <v>44246.459768518514</v>
      </c>
      <c r="E2926" s="1" t="s">
        <v>9232</v>
      </c>
      <c r="F2926" s="1" t="s">
        <v>9233</v>
      </c>
      <c r="G2926" s="1" t="s">
        <v>123</v>
      </c>
      <c r="H2926" s="1" t="s">
        <v>124</v>
      </c>
      <c r="I2926" s="1" t="s">
        <v>125</v>
      </c>
      <c r="J2926" s="1" t="s">
        <v>8263</v>
      </c>
      <c r="K2926" s="1" t="s">
        <v>9217</v>
      </c>
      <c r="L2926">
        <f>ROUNDUP(IF(B2926&gt;$D$4,0,($D$4-B2926+1)/365),0)</f>
        <v>0</v>
      </c>
      <c r="M2926">
        <f>ROUNDUP(IF(B2926&gt;$D$5,0,($D$5-B2926+1)/365),0)</f>
        <v>0</v>
      </c>
      <c r="N2926" s="28">
        <f>IF(OR(L2926=1,M2926=1),IF(B2926+364&lt;=$D$5,(B2926+364-$D$4+1)/365,IF(B2926&gt;$D$4,($D$5-B2926+1)/365,$D$6/365)),0)</f>
        <v>0</v>
      </c>
      <c r="O2926" s="28">
        <f>'Data &amp; Parameter'!$E$16*'Data &amp; Parameter'!$E$17*('Data &amp; Parameter'!$E$18+'Data &amp; Parameter'!$E$19)*'Data &amp; Parameter'!$E$20*'Data &amp; Parameter'!$E$37*N2926</f>
        <v>0</v>
      </c>
      <c r="P2926">
        <f>ROUNDUP(IF(D2926&gt;$D$4,0,($D$4-D2926+1)/365),0)</f>
        <v>0</v>
      </c>
      <c r="Q2926">
        <f>ROUNDUP(IF(D2926&gt;$D$5,0,($D$5-D2926+1)/365),0)</f>
        <v>0</v>
      </c>
      <c r="R2926" s="28">
        <f>IF(OR(P2926=1,Q2926=1),IF(D2926+364&lt;=$D$5,(D2926+364-$D$4+1)/365,IF(D2926&gt;$D$4,($D$5-D2926+1)/365,$D$6/365)),0)</f>
        <v>0</v>
      </c>
      <c r="S2926" s="28">
        <f>'Data &amp; Parameter'!$E$16*'Data &amp; Parameter'!$E$17*('Data &amp; Parameter'!$E$18+'Data &amp; Parameter'!$E$19)*'Data &amp; Parameter'!$E$20*'Data &amp; Parameter'!$E$37*R2926</f>
        <v>0</v>
      </c>
      <c r="T2926" s="28">
        <f t="shared" si="45"/>
        <v>0</v>
      </c>
    </row>
    <row r="2927" spans="1:20" ht="15.75" customHeight="1" x14ac:dyDescent="0.35">
      <c r="A2927">
        <v>2920</v>
      </c>
      <c r="B2927" s="76">
        <v>44246.46193287037</v>
      </c>
      <c r="C2927" s="1" t="s">
        <v>9234</v>
      </c>
      <c r="D2927" s="76">
        <v>44246.462500000001</v>
      </c>
      <c r="E2927" s="1" t="s">
        <v>9235</v>
      </c>
      <c r="F2927" s="1" t="s">
        <v>9236</v>
      </c>
      <c r="G2927" s="1" t="s">
        <v>123</v>
      </c>
      <c r="H2927" s="1" t="s">
        <v>124</v>
      </c>
      <c r="I2927" s="1" t="s">
        <v>125</v>
      </c>
      <c r="J2927" s="1" t="s">
        <v>8263</v>
      </c>
      <c r="K2927" s="1" t="s">
        <v>9217</v>
      </c>
      <c r="L2927">
        <f>ROUNDUP(IF(B2927&gt;$D$4,0,($D$4-B2927+1)/365),0)</f>
        <v>0</v>
      </c>
      <c r="M2927">
        <f>ROUNDUP(IF(B2927&gt;$D$5,0,($D$5-B2927+1)/365),0)</f>
        <v>0</v>
      </c>
      <c r="N2927" s="28">
        <f>IF(OR(L2927=1,M2927=1),IF(B2927+364&lt;=$D$5,(B2927+364-$D$4+1)/365,IF(B2927&gt;$D$4,($D$5-B2927+1)/365,$D$6/365)),0)</f>
        <v>0</v>
      </c>
      <c r="O2927" s="28">
        <f>'Data &amp; Parameter'!$E$16*'Data &amp; Parameter'!$E$17*('Data &amp; Parameter'!$E$18+'Data &amp; Parameter'!$E$19)*'Data &amp; Parameter'!$E$20*'Data &amp; Parameter'!$E$37*N2927</f>
        <v>0</v>
      </c>
      <c r="P2927">
        <f>ROUNDUP(IF(D2927&gt;$D$4,0,($D$4-D2927+1)/365),0)</f>
        <v>0</v>
      </c>
      <c r="Q2927">
        <f>ROUNDUP(IF(D2927&gt;$D$5,0,($D$5-D2927+1)/365),0)</f>
        <v>0</v>
      </c>
      <c r="R2927" s="28">
        <f>IF(OR(P2927=1,Q2927=1),IF(D2927+364&lt;=$D$5,(D2927+364-$D$4+1)/365,IF(D2927&gt;$D$4,($D$5-D2927+1)/365,$D$6/365)),0)</f>
        <v>0</v>
      </c>
      <c r="S2927" s="28">
        <f>'Data &amp; Parameter'!$E$16*'Data &amp; Parameter'!$E$17*('Data &amp; Parameter'!$E$18+'Data &amp; Parameter'!$E$19)*'Data &amp; Parameter'!$E$20*'Data &amp; Parameter'!$E$37*R2927</f>
        <v>0</v>
      </c>
      <c r="T2927" s="28">
        <f t="shared" si="45"/>
        <v>0</v>
      </c>
    </row>
    <row r="2928" spans="1:20" ht="15.75" customHeight="1" x14ac:dyDescent="0.35">
      <c r="A2928">
        <v>2921</v>
      </c>
      <c r="B2928" s="76">
        <v>44246.465011574073</v>
      </c>
      <c r="C2928" s="1" t="s">
        <v>9237</v>
      </c>
      <c r="D2928" s="76">
        <v>44246.465682870374</v>
      </c>
      <c r="E2928" s="1" t="s">
        <v>9238</v>
      </c>
      <c r="F2928" s="1" t="s">
        <v>9239</v>
      </c>
      <c r="G2928" s="1" t="s">
        <v>123</v>
      </c>
      <c r="H2928" s="1" t="s">
        <v>124</v>
      </c>
      <c r="I2928" s="1" t="s">
        <v>125</v>
      </c>
      <c r="J2928" s="1" t="s">
        <v>8263</v>
      </c>
      <c r="K2928" s="1" t="s">
        <v>9217</v>
      </c>
      <c r="L2928">
        <f>ROUNDUP(IF(B2928&gt;$D$4,0,($D$4-B2928+1)/365),0)</f>
        <v>0</v>
      </c>
      <c r="M2928">
        <f>ROUNDUP(IF(B2928&gt;$D$5,0,($D$5-B2928+1)/365),0)</f>
        <v>0</v>
      </c>
      <c r="N2928" s="28">
        <f>IF(OR(L2928=1,M2928=1),IF(B2928+364&lt;=$D$5,(B2928+364-$D$4+1)/365,IF(B2928&gt;$D$4,($D$5-B2928+1)/365,$D$6/365)),0)</f>
        <v>0</v>
      </c>
      <c r="O2928" s="28">
        <f>'Data &amp; Parameter'!$E$16*'Data &amp; Parameter'!$E$17*('Data &amp; Parameter'!$E$18+'Data &amp; Parameter'!$E$19)*'Data &amp; Parameter'!$E$20*'Data &amp; Parameter'!$E$37*N2928</f>
        <v>0</v>
      </c>
      <c r="P2928">
        <f>ROUNDUP(IF(D2928&gt;$D$4,0,($D$4-D2928+1)/365),0)</f>
        <v>0</v>
      </c>
      <c r="Q2928">
        <f>ROUNDUP(IF(D2928&gt;$D$5,0,($D$5-D2928+1)/365),0)</f>
        <v>0</v>
      </c>
      <c r="R2928" s="28">
        <f>IF(OR(P2928=1,Q2928=1),IF(D2928+364&lt;=$D$5,(D2928+364-$D$4+1)/365,IF(D2928&gt;$D$4,($D$5-D2928+1)/365,$D$6/365)),0)</f>
        <v>0</v>
      </c>
      <c r="S2928" s="28">
        <f>'Data &amp; Parameter'!$E$16*'Data &amp; Parameter'!$E$17*('Data &amp; Parameter'!$E$18+'Data &amp; Parameter'!$E$19)*'Data &amp; Parameter'!$E$20*'Data &amp; Parameter'!$E$37*R2928</f>
        <v>0</v>
      </c>
      <c r="T2928" s="28">
        <f t="shared" si="45"/>
        <v>0</v>
      </c>
    </row>
    <row r="2929" spans="1:20" ht="15.75" customHeight="1" x14ac:dyDescent="0.35">
      <c r="A2929">
        <v>2922</v>
      </c>
      <c r="B2929" s="76">
        <v>44246.467974537038</v>
      </c>
      <c r="C2929" s="1" t="s">
        <v>9240</v>
      </c>
      <c r="D2929" s="76">
        <v>44246.469212962962</v>
      </c>
      <c r="E2929" s="1" t="s">
        <v>9241</v>
      </c>
      <c r="F2929" s="1" t="s">
        <v>9242</v>
      </c>
      <c r="G2929" s="1" t="s">
        <v>123</v>
      </c>
      <c r="H2929" s="1" t="s">
        <v>124</v>
      </c>
      <c r="I2929" s="1" t="s">
        <v>125</v>
      </c>
      <c r="J2929" s="1" t="s">
        <v>8263</v>
      </c>
      <c r="K2929" s="1" t="s">
        <v>9217</v>
      </c>
      <c r="L2929">
        <f>ROUNDUP(IF(B2929&gt;$D$4,0,($D$4-B2929+1)/365),0)</f>
        <v>0</v>
      </c>
      <c r="M2929">
        <f>ROUNDUP(IF(B2929&gt;$D$5,0,($D$5-B2929+1)/365),0)</f>
        <v>0</v>
      </c>
      <c r="N2929" s="28">
        <f>IF(OR(L2929=1,M2929=1),IF(B2929+364&lt;=$D$5,(B2929+364-$D$4+1)/365,IF(B2929&gt;$D$4,($D$5-B2929+1)/365,$D$6/365)),0)</f>
        <v>0</v>
      </c>
      <c r="O2929" s="28">
        <f>'Data &amp; Parameter'!$E$16*'Data &amp; Parameter'!$E$17*('Data &amp; Parameter'!$E$18+'Data &amp; Parameter'!$E$19)*'Data &amp; Parameter'!$E$20*'Data &amp; Parameter'!$E$37*N2929</f>
        <v>0</v>
      </c>
      <c r="P2929">
        <f>ROUNDUP(IF(D2929&gt;$D$4,0,($D$4-D2929+1)/365),0)</f>
        <v>0</v>
      </c>
      <c r="Q2929">
        <f>ROUNDUP(IF(D2929&gt;$D$5,0,($D$5-D2929+1)/365),0)</f>
        <v>0</v>
      </c>
      <c r="R2929" s="28">
        <f>IF(OR(P2929=1,Q2929=1),IF(D2929+364&lt;=$D$5,(D2929+364-$D$4+1)/365,IF(D2929&gt;$D$4,($D$5-D2929+1)/365,$D$6/365)),0)</f>
        <v>0</v>
      </c>
      <c r="S2929" s="28">
        <f>'Data &amp; Parameter'!$E$16*'Data &amp; Parameter'!$E$17*('Data &amp; Parameter'!$E$18+'Data &amp; Parameter'!$E$19)*'Data &amp; Parameter'!$E$20*'Data &amp; Parameter'!$E$37*R2929</f>
        <v>0</v>
      </c>
      <c r="T2929" s="28">
        <f t="shared" si="45"/>
        <v>0</v>
      </c>
    </row>
    <row r="2930" spans="1:20" ht="15.75" customHeight="1" x14ac:dyDescent="0.35">
      <c r="A2930">
        <v>2923</v>
      </c>
      <c r="B2930" s="76">
        <v>44246.472870370373</v>
      </c>
      <c r="C2930" s="1" t="s">
        <v>9243</v>
      </c>
      <c r="D2930" s="76">
        <v>44246.473379629635</v>
      </c>
      <c r="E2930" s="1" t="s">
        <v>9244</v>
      </c>
      <c r="F2930" s="1" t="s">
        <v>9245</v>
      </c>
      <c r="G2930" s="1" t="s">
        <v>123</v>
      </c>
      <c r="H2930" s="1" t="s">
        <v>124</v>
      </c>
      <c r="I2930" s="1" t="s">
        <v>125</v>
      </c>
      <c r="J2930" s="1" t="s">
        <v>8263</v>
      </c>
      <c r="K2930" s="1" t="s">
        <v>8263</v>
      </c>
      <c r="L2930">
        <f>ROUNDUP(IF(B2930&gt;$D$4,0,($D$4-B2930+1)/365),0)</f>
        <v>0</v>
      </c>
      <c r="M2930">
        <f>ROUNDUP(IF(B2930&gt;$D$5,0,($D$5-B2930+1)/365),0)</f>
        <v>0</v>
      </c>
      <c r="N2930" s="28">
        <f>IF(OR(L2930=1,M2930=1),IF(B2930+364&lt;=$D$5,(B2930+364-$D$4+1)/365,IF(B2930&gt;$D$4,($D$5-B2930+1)/365,$D$6/365)),0)</f>
        <v>0</v>
      </c>
      <c r="O2930" s="28">
        <f>'Data &amp; Parameter'!$E$16*'Data &amp; Parameter'!$E$17*('Data &amp; Parameter'!$E$18+'Data &amp; Parameter'!$E$19)*'Data &amp; Parameter'!$E$20*'Data &amp; Parameter'!$E$37*N2930</f>
        <v>0</v>
      </c>
      <c r="P2930">
        <f>ROUNDUP(IF(D2930&gt;$D$4,0,($D$4-D2930+1)/365),0)</f>
        <v>0</v>
      </c>
      <c r="Q2930">
        <f>ROUNDUP(IF(D2930&gt;$D$5,0,($D$5-D2930+1)/365),0)</f>
        <v>0</v>
      </c>
      <c r="R2930" s="28">
        <f>IF(OR(P2930=1,Q2930=1),IF(D2930+364&lt;=$D$5,(D2930+364-$D$4+1)/365,IF(D2930&gt;$D$4,($D$5-D2930+1)/365,$D$6/365)),0)</f>
        <v>0</v>
      </c>
      <c r="S2930" s="28">
        <f>'Data &amp; Parameter'!$E$16*'Data &amp; Parameter'!$E$17*('Data &amp; Parameter'!$E$18+'Data &amp; Parameter'!$E$19)*'Data &amp; Parameter'!$E$20*'Data &amp; Parameter'!$E$37*R2930</f>
        <v>0</v>
      </c>
      <c r="T2930" s="28">
        <f t="shared" si="45"/>
        <v>0</v>
      </c>
    </row>
    <row r="2931" spans="1:20" ht="15.75" customHeight="1" x14ac:dyDescent="0.35">
      <c r="A2931">
        <v>2924</v>
      </c>
      <c r="B2931" s="76">
        <v>44246.477465277778</v>
      </c>
      <c r="C2931" s="1" t="s">
        <v>9246</v>
      </c>
      <c r="D2931" s="76">
        <v>44246.478263888886</v>
      </c>
      <c r="E2931" s="1" t="s">
        <v>9247</v>
      </c>
      <c r="F2931" s="1" t="s">
        <v>9248</v>
      </c>
      <c r="G2931" s="1" t="s">
        <v>123</v>
      </c>
      <c r="H2931" s="1" t="s">
        <v>124</v>
      </c>
      <c r="I2931" s="1" t="s">
        <v>125</v>
      </c>
      <c r="J2931" s="1" t="s">
        <v>8263</v>
      </c>
      <c r="K2931" s="1" t="s">
        <v>9217</v>
      </c>
      <c r="L2931">
        <f>ROUNDUP(IF(B2931&gt;$D$4,0,($D$4-B2931+1)/365),0)</f>
        <v>0</v>
      </c>
      <c r="M2931">
        <f>ROUNDUP(IF(B2931&gt;$D$5,0,($D$5-B2931+1)/365),0)</f>
        <v>0</v>
      </c>
      <c r="N2931" s="28">
        <f>IF(OR(L2931=1,M2931=1),IF(B2931+364&lt;=$D$5,(B2931+364-$D$4+1)/365,IF(B2931&gt;$D$4,($D$5-B2931+1)/365,$D$6/365)),0)</f>
        <v>0</v>
      </c>
      <c r="O2931" s="28">
        <f>'Data &amp; Parameter'!$E$16*'Data &amp; Parameter'!$E$17*('Data &amp; Parameter'!$E$18+'Data &amp; Parameter'!$E$19)*'Data &amp; Parameter'!$E$20*'Data &amp; Parameter'!$E$37*N2931</f>
        <v>0</v>
      </c>
      <c r="P2931">
        <f>ROUNDUP(IF(D2931&gt;$D$4,0,($D$4-D2931+1)/365),0)</f>
        <v>0</v>
      </c>
      <c r="Q2931">
        <f>ROUNDUP(IF(D2931&gt;$D$5,0,($D$5-D2931+1)/365),0)</f>
        <v>0</v>
      </c>
      <c r="R2931" s="28">
        <f>IF(OR(P2931=1,Q2931=1),IF(D2931+364&lt;=$D$5,(D2931+364-$D$4+1)/365,IF(D2931&gt;$D$4,($D$5-D2931+1)/365,$D$6/365)),0)</f>
        <v>0</v>
      </c>
      <c r="S2931" s="28">
        <f>'Data &amp; Parameter'!$E$16*'Data &amp; Parameter'!$E$17*('Data &amp; Parameter'!$E$18+'Data &amp; Parameter'!$E$19)*'Data &amp; Parameter'!$E$20*'Data &amp; Parameter'!$E$37*R2931</f>
        <v>0</v>
      </c>
      <c r="T2931" s="28">
        <f t="shared" si="45"/>
        <v>0</v>
      </c>
    </row>
    <row r="2932" spans="1:20" ht="15.75" customHeight="1" x14ac:dyDescent="0.35">
      <c r="A2932">
        <v>2925</v>
      </c>
      <c r="B2932" s="76">
        <v>44246.485277777778</v>
      </c>
      <c r="C2932" s="1" t="s">
        <v>9249</v>
      </c>
      <c r="D2932" s="76">
        <v>44246.485613425924</v>
      </c>
      <c r="E2932" s="1" t="s">
        <v>9250</v>
      </c>
      <c r="F2932" s="1" t="s">
        <v>9251</v>
      </c>
      <c r="G2932" s="1" t="s">
        <v>123</v>
      </c>
      <c r="H2932" s="1" t="s">
        <v>124</v>
      </c>
      <c r="I2932" s="1" t="s">
        <v>125</v>
      </c>
      <c r="J2932" s="1" t="s">
        <v>8263</v>
      </c>
      <c r="K2932" s="1" t="s">
        <v>8263</v>
      </c>
      <c r="L2932">
        <f>ROUNDUP(IF(B2932&gt;$D$4,0,($D$4-B2932+1)/365),0)</f>
        <v>0</v>
      </c>
      <c r="M2932">
        <f>ROUNDUP(IF(B2932&gt;$D$5,0,($D$5-B2932+1)/365),0)</f>
        <v>0</v>
      </c>
      <c r="N2932" s="28">
        <f>IF(OR(L2932=1,M2932=1),IF(B2932+364&lt;=$D$5,(B2932+364-$D$4+1)/365,IF(B2932&gt;$D$4,($D$5-B2932+1)/365,$D$6/365)),0)</f>
        <v>0</v>
      </c>
      <c r="O2932" s="28">
        <f>'Data &amp; Parameter'!$E$16*'Data &amp; Parameter'!$E$17*('Data &amp; Parameter'!$E$18+'Data &amp; Parameter'!$E$19)*'Data &amp; Parameter'!$E$20*'Data &amp; Parameter'!$E$37*N2932</f>
        <v>0</v>
      </c>
      <c r="P2932">
        <f>ROUNDUP(IF(D2932&gt;$D$4,0,($D$4-D2932+1)/365),0)</f>
        <v>0</v>
      </c>
      <c r="Q2932">
        <f>ROUNDUP(IF(D2932&gt;$D$5,0,($D$5-D2932+1)/365),0)</f>
        <v>0</v>
      </c>
      <c r="R2932" s="28">
        <f>IF(OR(P2932=1,Q2932=1),IF(D2932+364&lt;=$D$5,(D2932+364-$D$4+1)/365,IF(D2932&gt;$D$4,($D$5-D2932+1)/365,$D$6/365)),0)</f>
        <v>0</v>
      </c>
      <c r="S2932" s="28">
        <f>'Data &amp; Parameter'!$E$16*'Data &amp; Parameter'!$E$17*('Data &amp; Parameter'!$E$18+'Data &amp; Parameter'!$E$19)*'Data &amp; Parameter'!$E$20*'Data &amp; Parameter'!$E$37*R2932</f>
        <v>0</v>
      </c>
      <c r="T2932" s="28">
        <f t="shared" si="45"/>
        <v>0</v>
      </c>
    </row>
    <row r="2933" spans="1:20" ht="15.75" customHeight="1" x14ac:dyDescent="0.35">
      <c r="A2933">
        <v>2926</v>
      </c>
      <c r="B2933" s="76">
        <v>44246.487245370372</v>
      </c>
      <c r="C2933" s="1" t="s">
        <v>9252</v>
      </c>
      <c r="D2933" s="76">
        <v>44246.487997685181</v>
      </c>
      <c r="E2933" s="1" t="s">
        <v>9253</v>
      </c>
      <c r="F2933" s="1" t="s">
        <v>9254</v>
      </c>
      <c r="G2933" s="1" t="s">
        <v>123</v>
      </c>
      <c r="H2933" s="1" t="s">
        <v>124</v>
      </c>
      <c r="I2933" s="1" t="s">
        <v>125</v>
      </c>
      <c r="J2933" s="1" t="s">
        <v>8263</v>
      </c>
      <c r="K2933" s="1" t="s">
        <v>9255</v>
      </c>
      <c r="L2933">
        <f>ROUNDUP(IF(B2933&gt;$D$4,0,($D$4-B2933+1)/365),0)</f>
        <v>0</v>
      </c>
      <c r="M2933">
        <f>ROUNDUP(IF(B2933&gt;$D$5,0,($D$5-B2933+1)/365),0)</f>
        <v>0</v>
      </c>
      <c r="N2933" s="28">
        <f>IF(OR(L2933=1,M2933=1),IF(B2933+364&lt;=$D$5,(B2933+364-$D$4+1)/365,IF(B2933&gt;$D$4,($D$5-B2933+1)/365,$D$6/365)),0)</f>
        <v>0</v>
      </c>
      <c r="O2933" s="28">
        <f>'Data &amp; Parameter'!$E$16*'Data &amp; Parameter'!$E$17*('Data &amp; Parameter'!$E$18+'Data &amp; Parameter'!$E$19)*'Data &amp; Parameter'!$E$20*'Data &amp; Parameter'!$E$37*N2933</f>
        <v>0</v>
      </c>
      <c r="P2933">
        <f>ROUNDUP(IF(D2933&gt;$D$4,0,($D$4-D2933+1)/365),0)</f>
        <v>0</v>
      </c>
      <c r="Q2933">
        <f>ROUNDUP(IF(D2933&gt;$D$5,0,($D$5-D2933+1)/365),0)</f>
        <v>0</v>
      </c>
      <c r="R2933" s="28">
        <f>IF(OR(P2933=1,Q2933=1),IF(D2933+364&lt;=$D$5,(D2933+364-$D$4+1)/365,IF(D2933&gt;$D$4,($D$5-D2933+1)/365,$D$6/365)),0)</f>
        <v>0</v>
      </c>
      <c r="S2933" s="28">
        <f>'Data &amp; Parameter'!$E$16*'Data &amp; Parameter'!$E$17*('Data &amp; Parameter'!$E$18+'Data &amp; Parameter'!$E$19)*'Data &amp; Parameter'!$E$20*'Data &amp; Parameter'!$E$37*R2933</f>
        <v>0</v>
      </c>
      <c r="T2933" s="28">
        <f t="shared" si="45"/>
        <v>0</v>
      </c>
    </row>
    <row r="2934" spans="1:20" ht="15.75" customHeight="1" x14ac:dyDescent="0.35">
      <c r="A2934">
        <v>2927</v>
      </c>
      <c r="B2934" s="76">
        <v>44246.496944444443</v>
      </c>
      <c r="C2934" s="1" t="s">
        <v>9256</v>
      </c>
      <c r="D2934" s="76">
        <v>44246.497349537036</v>
      </c>
      <c r="E2934" s="1" t="s">
        <v>9257</v>
      </c>
      <c r="F2934" s="1" t="s">
        <v>9258</v>
      </c>
      <c r="G2934" s="1" t="s">
        <v>123</v>
      </c>
      <c r="H2934" s="1" t="s">
        <v>124</v>
      </c>
      <c r="I2934" s="1" t="s">
        <v>125</v>
      </c>
      <c r="J2934" s="1" t="s">
        <v>8263</v>
      </c>
      <c r="K2934" s="1" t="s">
        <v>9259</v>
      </c>
      <c r="L2934">
        <f>ROUNDUP(IF(B2934&gt;$D$4,0,($D$4-B2934+1)/365),0)</f>
        <v>0</v>
      </c>
      <c r="M2934">
        <f>ROUNDUP(IF(B2934&gt;$D$5,0,($D$5-B2934+1)/365),0)</f>
        <v>0</v>
      </c>
      <c r="N2934" s="28">
        <f>IF(OR(L2934=1,M2934=1),IF(B2934+364&lt;=$D$5,(B2934+364-$D$4+1)/365,IF(B2934&gt;$D$4,($D$5-B2934+1)/365,$D$6/365)),0)</f>
        <v>0</v>
      </c>
      <c r="O2934" s="28">
        <f>'Data &amp; Parameter'!$E$16*'Data &amp; Parameter'!$E$17*('Data &amp; Parameter'!$E$18+'Data &amp; Parameter'!$E$19)*'Data &amp; Parameter'!$E$20*'Data &amp; Parameter'!$E$37*N2934</f>
        <v>0</v>
      </c>
      <c r="P2934">
        <f>ROUNDUP(IF(D2934&gt;$D$4,0,($D$4-D2934+1)/365),0)</f>
        <v>0</v>
      </c>
      <c r="Q2934">
        <f>ROUNDUP(IF(D2934&gt;$D$5,0,($D$5-D2934+1)/365),0)</f>
        <v>0</v>
      </c>
      <c r="R2934" s="28">
        <f>IF(OR(P2934=1,Q2934=1),IF(D2934+364&lt;=$D$5,(D2934+364-$D$4+1)/365,IF(D2934&gt;$D$4,($D$5-D2934+1)/365,$D$6/365)),0)</f>
        <v>0</v>
      </c>
      <c r="S2934" s="28">
        <f>'Data &amp; Parameter'!$E$16*'Data &amp; Parameter'!$E$17*('Data &amp; Parameter'!$E$18+'Data &amp; Parameter'!$E$19)*'Data &amp; Parameter'!$E$20*'Data &amp; Parameter'!$E$37*R2934</f>
        <v>0</v>
      </c>
      <c r="T2934" s="28">
        <f t="shared" si="45"/>
        <v>0</v>
      </c>
    </row>
    <row r="2935" spans="1:20" ht="15.75" customHeight="1" x14ac:dyDescent="0.35">
      <c r="A2935">
        <v>2928</v>
      </c>
      <c r="B2935" s="76">
        <v>44246.503263888888</v>
      </c>
      <c r="C2935" s="1" t="s">
        <v>9260</v>
      </c>
      <c r="D2935" s="76">
        <v>44246.503738425927</v>
      </c>
      <c r="E2935" s="1" t="s">
        <v>9261</v>
      </c>
      <c r="F2935" s="1" t="s">
        <v>9262</v>
      </c>
      <c r="G2935" s="1" t="s">
        <v>123</v>
      </c>
      <c r="H2935" s="1" t="s">
        <v>124</v>
      </c>
      <c r="I2935" s="1" t="s">
        <v>125</v>
      </c>
      <c r="J2935" s="1" t="s">
        <v>8263</v>
      </c>
      <c r="K2935" s="1" t="s">
        <v>9227</v>
      </c>
      <c r="L2935">
        <f>ROUNDUP(IF(B2935&gt;$D$4,0,($D$4-B2935+1)/365),0)</f>
        <v>0</v>
      </c>
      <c r="M2935">
        <f>ROUNDUP(IF(B2935&gt;$D$5,0,($D$5-B2935+1)/365),0)</f>
        <v>0</v>
      </c>
      <c r="N2935" s="28">
        <f>IF(OR(L2935=1,M2935=1),IF(B2935+364&lt;=$D$5,(B2935+364-$D$4+1)/365,IF(B2935&gt;$D$4,($D$5-B2935+1)/365,$D$6/365)),0)</f>
        <v>0</v>
      </c>
      <c r="O2935" s="28">
        <f>'Data &amp; Parameter'!$E$16*'Data &amp; Parameter'!$E$17*('Data &amp; Parameter'!$E$18+'Data &amp; Parameter'!$E$19)*'Data &amp; Parameter'!$E$20*'Data &amp; Parameter'!$E$37*N2935</f>
        <v>0</v>
      </c>
      <c r="P2935">
        <f>ROUNDUP(IF(D2935&gt;$D$4,0,($D$4-D2935+1)/365),0)</f>
        <v>0</v>
      </c>
      <c r="Q2935">
        <f>ROUNDUP(IF(D2935&gt;$D$5,0,($D$5-D2935+1)/365),0)</f>
        <v>0</v>
      </c>
      <c r="R2935" s="28">
        <f>IF(OR(P2935=1,Q2935=1),IF(D2935+364&lt;=$D$5,(D2935+364-$D$4+1)/365,IF(D2935&gt;$D$4,($D$5-D2935+1)/365,$D$6/365)),0)</f>
        <v>0</v>
      </c>
      <c r="S2935" s="28">
        <f>'Data &amp; Parameter'!$E$16*'Data &amp; Parameter'!$E$17*('Data &amp; Parameter'!$E$18+'Data &amp; Parameter'!$E$19)*'Data &amp; Parameter'!$E$20*'Data &amp; Parameter'!$E$37*R2935</f>
        <v>0</v>
      </c>
      <c r="T2935" s="28">
        <f t="shared" si="45"/>
        <v>0</v>
      </c>
    </row>
    <row r="2936" spans="1:20" ht="15.75" customHeight="1" x14ac:dyDescent="0.35">
      <c r="A2936">
        <v>2929</v>
      </c>
      <c r="B2936" s="76">
        <v>44246.506018518514</v>
      </c>
      <c r="C2936" s="1" t="s">
        <v>9263</v>
      </c>
      <c r="D2936" s="76">
        <v>44246.506770833337</v>
      </c>
      <c r="E2936" s="1" t="s">
        <v>9264</v>
      </c>
      <c r="F2936" s="1" t="s">
        <v>9265</v>
      </c>
      <c r="G2936" s="1" t="s">
        <v>123</v>
      </c>
      <c r="H2936" s="1" t="s">
        <v>124</v>
      </c>
      <c r="I2936" s="1" t="s">
        <v>125</v>
      </c>
      <c r="J2936" s="1" t="s">
        <v>8263</v>
      </c>
      <c r="K2936" s="1" t="s">
        <v>9227</v>
      </c>
      <c r="L2936">
        <f>ROUNDUP(IF(B2936&gt;$D$4,0,($D$4-B2936+1)/365),0)</f>
        <v>0</v>
      </c>
      <c r="M2936">
        <f>ROUNDUP(IF(B2936&gt;$D$5,0,($D$5-B2936+1)/365),0)</f>
        <v>0</v>
      </c>
      <c r="N2936" s="28">
        <f>IF(OR(L2936=1,M2936=1),IF(B2936+364&lt;=$D$5,(B2936+364-$D$4+1)/365,IF(B2936&gt;$D$4,($D$5-B2936+1)/365,$D$6/365)),0)</f>
        <v>0</v>
      </c>
      <c r="O2936" s="28">
        <f>'Data &amp; Parameter'!$E$16*'Data &amp; Parameter'!$E$17*('Data &amp; Parameter'!$E$18+'Data &amp; Parameter'!$E$19)*'Data &amp; Parameter'!$E$20*'Data &amp; Parameter'!$E$37*N2936</f>
        <v>0</v>
      </c>
      <c r="P2936">
        <f>ROUNDUP(IF(D2936&gt;$D$4,0,($D$4-D2936+1)/365),0)</f>
        <v>0</v>
      </c>
      <c r="Q2936">
        <f>ROUNDUP(IF(D2936&gt;$D$5,0,($D$5-D2936+1)/365),0)</f>
        <v>0</v>
      </c>
      <c r="R2936" s="28">
        <f>IF(OR(P2936=1,Q2936=1),IF(D2936+364&lt;=$D$5,(D2936+364-$D$4+1)/365,IF(D2936&gt;$D$4,($D$5-D2936+1)/365,$D$6/365)),0)</f>
        <v>0</v>
      </c>
      <c r="S2936" s="28">
        <f>'Data &amp; Parameter'!$E$16*'Data &amp; Parameter'!$E$17*('Data &amp; Parameter'!$E$18+'Data &amp; Parameter'!$E$19)*'Data &amp; Parameter'!$E$20*'Data &amp; Parameter'!$E$37*R2936</f>
        <v>0</v>
      </c>
      <c r="T2936" s="28">
        <f t="shared" si="45"/>
        <v>0</v>
      </c>
    </row>
    <row r="2937" spans="1:20" ht="15.75" customHeight="1" x14ac:dyDescent="0.35">
      <c r="A2937">
        <v>2930</v>
      </c>
      <c r="B2937" s="76">
        <v>44246.511087962965</v>
      </c>
      <c r="C2937" s="1" t="s">
        <v>9266</v>
      </c>
      <c r="D2937" s="76">
        <v>44246.511678240742</v>
      </c>
      <c r="E2937" s="1" t="s">
        <v>9267</v>
      </c>
      <c r="F2937" s="1" t="s">
        <v>9268</v>
      </c>
      <c r="G2937" s="1" t="s">
        <v>123</v>
      </c>
      <c r="H2937" s="1" t="s">
        <v>124</v>
      </c>
      <c r="I2937" s="1" t="s">
        <v>125</v>
      </c>
      <c r="J2937" s="1" t="s">
        <v>8263</v>
      </c>
      <c r="K2937" s="1" t="s">
        <v>9255</v>
      </c>
      <c r="L2937">
        <f>ROUNDUP(IF(B2937&gt;$D$4,0,($D$4-B2937+1)/365),0)</f>
        <v>0</v>
      </c>
      <c r="M2937">
        <f>ROUNDUP(IF(B2937&gt;$D$5,0,($D$5-B2937+1)/365),0)</f>
        <v>0</v>
      </c>
      <c r="N2937" s="28">
        <f>IF(OR(L2937=1,M2937=1),IF(B2937+364&lt;=$D$5,(B2937+364-$D$4+1)/365,IF(B2937&gt;$D$4,($D$5-B2937+1)/365,$D$6/365)),0)</f>
        <v>0</v>
      </c>
      <c r="O2937" s="28">
        <f>'Data &amp; Parameter'!$E$16*'Data &amp; Parameter'!$E$17*('Data &amp; Parameter'!$E$18+'Data &amp; Parameter'!$E$19)*'Data &amp; Parameter'!$E$20*'Data &amp; Parameter'!$E$37*N2937</f>
        <v>0</v>
      </c>
      <c r="P2937">
        <f>ROUNDUP(IF(D2937&gt;$D$4,0,($D$4-D2937+1)/365),0)</f>
        <v>0</v>
      </c>
      <c r="Q2937">
        <f>ROUNDUP(IF(D2937&gt;$D$5,0,($D$5-D2937+1)/365),0)</f>
        <v>0</v>
      </c>
      <c r="R2937" s="28">
        <f>IF(OR(P2937=1,Q2937=1),IF(D2937+364&lt;=$D$5,(D2937+364-$D$4+1)/365,IF(D2937&gt;$D$4,($D$5-D2937+1)/365,$D$6/365)),0)</f>
        <v>0</v>
      </c>
      <c r="S2937" s="28">
        <f>'Data &amp; Parameter'!$E$16*'Data &amp; Parameter'!$E$17*('Data &amp; Parameter'!$E$18+'Data &amp; Parameter'!$E$19)*'Data &amp; Parameter'!$E$20*'Data &amp; Parameter'!$E$37*R2937</f>
        <v>0</v>
      </c>
      <c r="T2937" s="28">
        <f t="shared" si="45"/>
        <v>0</v>
      </c>
    </row>
    <row r="2938" spans="1:20" ht="15.75" customHeight="1" x14ac:dyDescent="0.35">
      <c r="A2938">
        <v>2931</v>
      </c>
      <c r="B2938" s="76">
        <v>44246.516388888893</v>
      </c>
      <c r="C2938" s="1" t="s">
        <v>9269</v>
      </c>
      <c r="D2938" s="76">
        <v>44246.51699074074</v>
      </c>
      <c r="E2938" s="1" t="s">
        <v>9270</v>
      </c>
      <c r="F2938" s="1" t="s">
        <v>9271</v>
      </c>
      <c r="G2938" s="1" t="s">
        <v>123</v>
      </c>
      <c r="H2938" s="1" t="s">
        <v>124</v>
      </c>
      <c r="I2938" s="1" t="s">
        <v>125</v>
      </c>
      <c r="J2938" s="1" t="s">
        <v>8263</v>
      </c>
      <c r="K2938" s="1" t="s">
        <v>9272</v>
      </c>
      <c r="L2938">
        <f>ROUNDUP(IF(B2938&gt;$D$4,0,($D$4-B2938+1)/365),0)</f>
        <v>0</v>
      </c>
      <c r="M2938">
        <f>ROUNDUP(IF(B2938&gt;$D$5,0,($D$5-B2938+1)/365),0)</f>
        <v>0</v>
      </c>
      <c r="N2938" s="28">
        <f>IF(OR(L2938=1,M2938=1),IF(B2938+364&lt;=$D$5,(B2938+364-$D$4+1)/365,IF(B2938&gt;$D$4,($D$5-B2938+1)/365,$D$6/365)),0)</f>
        <v>0</v>
      </c>
      <c r="O2938" s="28">
        <f>'Data &amp; Parameter'!$E$16*'Data &amp; Parameter'!$E$17*('Data &amp; Parameter'!$E$18+'Data &amp; Parameter'!$E$19)*'Data &amp; Parameter'!$E$20*'Data &amp; Parameter'!$E$37*N2938</f>
        <v>0</v>
      </c>
      <c r="P2938">
        <f>ROUNDUP(IF(D2938&gt;$D$4,0,($D$4-D2938+1)/365),0)</f>
        <v>0</v>
      </c>
      <c r="Q2938">
        <f>ROUNDUP(IF(D2938&gt;$D$5,0,($D$5-D2938+1)/365),0)</f>
        <v>0</v>
      </c>
      <c r="R2938" s="28">
        <f>IF(OR(P2938=1,Q2938=1),IF(D2938+364&lt;=$D$5,(D2938+364-$D$4+1)/365,IF(D2938&gt;$D$4,($D$5-D2938+1)/365,$D$6/365)),0)</f>
        <v>0</v>
      </c>
      <c r="S2938" s="28">
        <f>'Data &amp; Parameter'!$E$16*'Data &amp; Parameter'!$E$17*('Data &amp; Parameter'!$E$18+'Data &amp; Parameter'!$E$19)*'Data &amp; Parameter'!$E$20*'Data &amp; Parameter'!$E$37*R2938</f>
        <v>0</v>
      </c>
      <c r="T2938" s="28">
        <f t="shared" si="45"/>
        <v>0</v>
      </c>
    </row>
    <row r="2939" spans="1:20" ht="15.75" customHeight="1" x14ac:dyDescent="0.35">
      <c r="A2939">
        <v>2932</v>
      </c>
      <c r="B2939" s="76">
        <v>44246.521550925929</v>
      </c>
      <c r="C2939" s="1" t="s">
        <v>9273</v>
      </c>
      <c r="D2939" s="76">
        <v>44246.521921296298</v>
      </c>
      <c r="E2939" s="1" t="s">
        <v>9274</v>
      </c>
      <c r="F2939" s="1" t="s">
        <v>9275</v>
      </c>
      <c r="G2939" s="1" t="s">
        <v>123</v>
      </c>
      <c r="H2939" s="1" t="s">
        <v>124</v>
      </c>
      <c r="I2939" s="1" t="s">
        <v>125</v>
      </c>
      <c r="J2939" s="1" t="s">
        <v>8263</v>
      </c>
      <c r="K2939" s="1" t="s">
        <v>9276</v>
      </c>
      <c r="L2939">
        <f>ROUNDUP(IF(B2939&gt;$D$4,0,($D$4-B2939+1)/365),0)</f>
        <v>0</v>
      </c>
      <c r="M2939">
        <f>ROUNDUP(IF(B2939&gt;$D$5,0,($D$5-B2939+1)/365),0)</f>
        <v>0</v>
      </c>
      <c r="N2939" s="28">
        <f>IF(OR(L2939=1,M2939=1),IF(B2939+364&lt;=$D$5,(B2939+364-$D$4+1)/365,IF(B2939&gt;$D$4,($D$5-B2939+1)/365,$D$6/365)),0)</f>
        <v>0</v>
      </c>
      <c r="O2939" s="28">
        <f>'Data &amp; Parameter'!$E$16*'Data &amp; Parameter'!$E$17*('Data &amp; Parameter'!$E$18+'Data &amp; Parameter'!$E$19)*'Data &amp; Parameter'!$E$20*'Data &amp; Parameter'!$E$37*N2939</f>
        <v>0</v>
      </c>
      <c r="P2939">
        <f>ROUNDUP(IF(D2939&gt;$D$4,0,($D$4-D2939+1)/365),0)</f>
        <v>0</v>
      </c>
      <c r="Q2939">
        <f>ROUNDUP(IF(D2939&gt;$D$5,0,($D$5-D2939+1)/365),0)</f>
        <v>0</v>
      </c>
      <c r="R2939" s="28">
        <f>IF(OR(P2939=1,Q2939=1),IF(D2939+364&lt;=$D$5,(D2939+364-$D$4+1)/365,IF(D2939&gt;$D$4,($D$5-D2939+1)/365,$D$6/365)),0)</f>
        <v>0</v>
      </c>
      <c r="S2939" s="28">
        <f>'Data &amp; Parameter'!$E$16*'Data &amp; Parameter'!$E$17*('Data &amp; Parameter'!$E$18+'Data &amp; Parameter'!$E$19)*'Data &amp; Parameter'!$E$20*'Data &amp; Parameter'!$E$37*R2939</f>
        <v>0</v>
      </c>
      <c r="T2939" s="28">
        <f t="shared" si="45"/>
        <v>0</v>
      </c>
    </row>
    <row r="2940" spans="1:20" ht="15.75" customHeight="1" x14ac:dyDescent="0.35">
      <c r="A2940">
        <v>2933</v>
      </c>
      <c r="B2940" s="76">
        <v>44246.531967592593</v>
      </c>
      <c r="C2940" s="1" t="s">
        <v>9277</v>
      </c>
      <c r="D2940" s="76">
        <v>44246.53292824074</v>
      </c>
      <c r="E2940" s="1" t="s">
        <v>9278</v>
      </c>
      <c r="F2940" s="1" t="s">
        <v>9279</v>
      </c>
      <c r="G2940" s="1" t="s">
        <v>123</v>
      </c>
      <c r="H2940" s="1" t="s">
        <v>124</v>
      </c>
      <c r="I2940" s="1" t="s">
        <v>125</v>
      </c>
      <c r="J2940" s="1" t="s">
        <v>8263</v>
      </c>
      <c r="K2940" s="1" t="s">
        <v>9272</v>
      </c>
      <c r="L2940">
        <f>ROUNDUP(IF(B2940&gt;$D$4,0,($D$4-B2940+1)/365),0)</f>
        <v>0</v>
      </c>
      <c r="M2940">
        <f>ROUNDUP(IF(B2940&gt;$D$5,0,($D$5-B2940+1)/365),0)</f>
        <v>0</v>
      </c>
      <c r="N2940" s="28">
        <f>IF(OR(L2940=1,M2940=1),IF(B2940+364&lt;=$D$5,(B2940+364-$D$4+1)/365,IF(B2940&gt;$D$4,($D$5-B2940+1)/365,$D$6/365)),0)</f>
        <v>0</v>
      </c>
      <c r="O2940" s="28">
        <f>'Data &amp; Parameter'!$E$16*'Data &amp; Parameter'!$E$17*('Data &amp; Parameter'!$E$18+'Data &amp; Parameter'!$E$19)*'Data &amp; Parameter'!$E$20*'Data &amp; Parameter'!$E$37*N2940</f>
        <v>0</v>
      </c>
      <c r="P2940">
        <f>ROUNDUP(IF(D2940&gt;$D$4,0,($D$4-D2940+1)/365),0)</f>
        <v>0</v>
      </c>
      <c r="Q2940">
        <f>ROUNDUP(IF(D2940&gt;$D$5,0,($D$5-D2940+1)/365),0)</f>
        <v>0</v>
      </c>
      <c r="R2940" s="28">
        <f>IF(OR(P2940=1,Q2940=1),IF(D2940+364&lt;=$D$5,(D2940+364-$D$4+1)/365,IF(D2940&gt;$D$4,($D$5-D2940+1)/365,$D$6/365)),0)</f>
        <v>0</v>
      </c>
      <c r="S2940" s="28">
        <f>'Data &amp; Parameter'!$E$16*'Data &amp; Parameter'!$E$17*('Data &amp; Parameter'!$E$18+'Data &amp; Parameter'!$E$19)*'Data &amp; Parameter'!$E$20*'Data &amp; Parameter'!$E$37*R2940</f>
        <v>0</v>
      </c>
      <c r="T2940" s="28">
        <f t="shared" si="45"/>
        <v>0</v>
      </c>
    </row>
    <row r="2941" spans="1:20" ht="15.75" customHeight="1" x14ac:dyDescent="0.35">
      <c r="A2941">
        <v>2934</v>
      </c>
      <c r="B2941" s="76">
        <v>44246.537858796291</v>
      </c>
      <c r="C2941" s="1" t="s">
        <v>9280</v>
      </c>
      <c r="D2941" s="76">
        <v>44246.538888888885</v>
      </c>
      <c r="E2941" s="1" t="s">
        <v>9281</v>
      </c>
      <c r="F2941" s="1" t="s">
        <v>9282</v>
      </c>
      <c r="G2941" s="1" t="s">
        <v>123</v>
      </c>
      <c r="H2941" s="1" t="s">
        <v>124</v>
      </c>
      <c r="I2941" s="1" t="s">
        <v>125</v>
      </c>
      <c r="J2941" s="1" t="s">
        <v>8263</v>
      </c>
      <c r="K2941" s="1" t="s">
        <v>9255</v>
      </c>
      <c r="L2941">
        <f>ROUNDUP(IF(B2941&gt;$D$4,0,($D$4-B2941+1)/365),0)</f>
        <v>0</v>
      </c>
      <c r="M2941">
        <f>ROUNDUP(IF(B2941&gt;$D$5,0,($D$5-B2941+1)/365),0)</f>
        <v>0</v>
      </c>
      <c r="N2941" s="28">
        <f>IF(OR(L2941=1,M2941=1),IF(B2941+364&lt;=$D$5,(B2941+364-$D$4+1)/365,IF(B2941&gt;$D$4,($D$5-B2941+1)/365,$D$6/365)),0)</f>
        <v>0</v>
      </c>
      <c r="O2941" s="28">
        <f>'Data &amp; Parameter'!$E$16*'Data &amp; Parameter'!$E$17*('Data &amp; Parameter'!$E$18+'Data &amp; Parameter'!$E$19)*'Data &amp; Parameter'!$E$20*'Data &amp; Parameter'!$E$37*N2941</f>
        <v>0</v>
      </c>
      <c r="P2941">
        <f>ROUNDUP(IF(D2941&gt;$D$4,0,($D$4-D2941+1)/365),0)</f>
        <v>0</v>
      </c>
      <c r="Q2941">
        <f>ROUNDUP(IF(D2941&gt;$D$5,0,($D$5-D2941+1)/365),0)</f>
        <v>0</v>
      </c>
      <c r="R2941" s="28">
        <f>IF(OR(P2941=1,Q2941=1),IF(D2941+364&lt;=$D$5,(D2941+364-$D$4+1)/365,IF(D2941&gt;$D$4,($D$5-D2941+1)/365,$D$6/365)),0)</f>
        <v>0</v>
      </c>
      <c r="S2941" s="28">
        <f>'Data &amp; Parameter'!$E$16*'Data &amp; Parameter'!$E$17*('Data &amp; Parameter'!$E$18+'Data &amp; Parameter'!$E$19)*'Data &amp; Parameter'!$E$20*'Data &amp; Parameter'!$E$37*R2941</f>
        <v>0</v>
      </c>
      <c r="T2941" s="28">
        <f t="shared" si="45"/>
        <v>0</v>
      </c>
    </row>
    <row r="2942" spans="1:20" ht="15.75" customHeight="1" x14ac:dyDescent="0.35">
      <c r="A2942">
        <v>2935</v>
      </c>
      <c r="B2942" s="76">
        <v>44246.54106481481</v>
      </c>
      <c r="C2942" s="1" t="s">
        <v>9283</v>
      </c>
      <c r="D2942" s="76">
        <v>44246.542129629626</v>
      </c>
      <c r="E2942" s="1" t="s">
        <v>9284</v>
      </c>
      <c r="F2942" s="1" t="s">
        <v>9285</v>
      </c>
      <c r="G2942" s="1" t="s">
        <v>123</v>
      </c>
      <c r="H2942" s="1" t="s">
        <v>124</v>
      </c>
      <c r="I2942" s="1" t="s">
        <v>125</v>
      </c>
      <c r="J2942" s="1" t="s">
        <v>8263</v>
      </c>
      <c r="K2942" s="1" t="s">
        <v>9255</v>
      </c>
      <c r="L2942">
        <f>ROUNDUP(IF(B2942&gt;$D$4,0,($D$4-B2942+1)/365),0)</f>
        <v>0</v>
      </c>
      <c r="M2942">
        <f>ROUNDUP(IF(B2942&gt;$D$5,0,($D$5-B2942+1)/365),0)</f>
        <v>0</v>
      </c>
      <c r="N2942" s="28">
        <f>IF(OR(L2942=1,M2942=1),IF(B2942+364&lt;=$D$5,(B2942+364-$D$4+1)/365,IF(B2942&gt;$D$4,($D$5-B2942+1)/365,$D$6/365)),0)</f>
        <v>0</v>
      </c>
      <c r="O2942" s="28">
        <f>'Data &amp; Parameter'!$E$16*'Data &amp; Parameter'!$E$17*('Data &amp; Parameter'!$E$18+'Data &amp; Parameter'!$E$19)*'Data &amp; Parameter'!$E$20*'Data &amp; Parameter'!$E$37*N2942</f>
        <v>0</v>
      </c>
      <c r="P2942">
        <f>ROUNDUP(IF(D2942&gt;$D$4,0,($D$4-D2942+1)/365),0)</f>
        <v>0</v>
      </c>
      <c r="Q2942">
        <f>ROUNDUP(IF(D2942&gt;$D$5,0,($D$5-D2942+1)/365),0)</f>
        <v>0</v>
      </c>
      <c r="R2942" s="28">
        <f>IF(OR(P2942=1,Q2942=1),IF(D2942+364&lt;=$D$5,(D2942+364-$D$4+1)/365,IF(D2942&gt;$D$4,($D$5-D2942+1)/365,$D$6/365)),0)</f>
        <v>0</v>
      </c>
      <c r="S2942" s="28">
        <f>'Data &amp; Parameter'!$E$16*'Data &amp; Parameter'!$E$17*('Data &amp; Parameter'!$E$18+'Data &amp; Parameter'!$E$19)*'Data &amp; Parameter'!$E$20*'Data &amp; Parameter'!$E$37*R2942</f>
        <v>0</v>
      </c>
      <c r="T2942" s="28">
        <f t="shared" si="45"/>
        <v>0</v>
      </c>
    </row>
    <row r="2943" spans="1:20" ht="15.75" customHeight="1" x14ac:dyDescent="0.35">
      <c r="A2943">
        <v>2936</v>
      </c>
      <c r="B2943" s="76">
        <v>44246.546967592592</v>
      </c>
      <c r="C2943" s="1" t="s">
        <v>9286</v>
      </c>
      <c r="D2943" s="76">
        <v>44246.54788194444</v>
      </c>
      <c r="E2943" s="1" t="s">
        <v>9287</v>
      </c>
      <c r="F2943" s="1" t="s">
        <v>9288</v>
      </c>
      <c r="G2943" s="1" t="s">
        <v>123</v>
      </c>
      <c r="H2943" s="1" t="s">
        <v>124</v>
      </c>
      <c r="I2943" s="1" t="s">
        <v>125</v>
      </c>
      <c r="J2943" s="1" t="s">
        <v>8263</v>
      </c>
      <c r="K2943" s="1" t="s">
        <v>8264</v>
      </c>
      <c r="L2943">
        <f>ROUNDUP(IF(B2943&gt;$D$4,0,($D$4-B2943+1)/365),0)</f>
        <v>0</v>
      </c>
      <c r="M2943">
        <f>ROUNDUP(IF(B2943&gt;$D$5,0,($D$5-B2943+1)/365),0)</f>
        <v>0</v>
      </c>
      <c r="N2943" s="28">
        <f>IF(OR(L2943=1,M2943=1),IF(B2943+364&lt;=$D$5,(B2943+364-$D$4+1)/365,IF(B2943&gt;$D$4,($D$5-B2943+1)/365,$D$6/365)),0)</f>
        <v>0</v>
      </c>
      <c r="O2943" s="28">
        <f>'Data &amp; Parameter'!$E$16*'Data &amp; Parameter'!$E$17*('Data &amp; Parameter'!$E$18+'Data &amp; Parameter'!$E$19)*'Data &amp; Parameter'!$E$20*'Data &amp; Parameter'!$E$37*N2943</f>
        <v>0</v>
      </c>
      <c r="P2943">
        <f>ROUNDUP(IF(D2943&gt;$D$4,0,($D$4-D2943+1)/365),0)</f>
        <v>0</v>
      </c>
      <c r="Q2943">
        <f>ROUNDUP(IF(D2943&gt;$D$5,0,($D$5-D2943+1)/365),0)</f>
        <v>0</v>
      </c>
      <c r="R2943" s="28">
        <f>IF(OR(P2943=1,Q2943=1),IF(D2943+364&lt;=$D$5,(D2943+364-$D$4+1)/365,IF(D2943&gt;$D$4,($D$5-D2943+1)/365,$D$6/365)),0)</f>
        <v>0</v>
      </c>
      <c r="S2943" s="28">
        <f>'Data &amp; Parameter'!$E$16*'Data &amp; Parameter'!$E$17*('Data &amp; Parameter'!$E$18+'Data &amp; Parameter'!$E$19)*'Data &amp; Parameter'!$E$20*'Data &amp; Parameter'!$E$37*R2943</f>
        <v>0</v>
      </c>
      <c r="T2943" s="28">
        <f t="shared" si="45"/>
        <v>0</v>
      </c>
    </row>
    <row r="2944" spans="1:20" ht="15.75" customHeight="1" x14ac:dyDescent="0.35">
      <c r="A2944">
        <v>2937</v>
      </c>
      <c r="B2944" s="76">
        <v>44246.550370370373</v>
      </c>
      <c r="C2944" s="1" t="s">
        <v>9289</v>
      </c>
      <c r="D2944" s="76">
        <v>44246.551215277781</v>
      </c>
      <c r="E2944" s="1" t="s">
        <v>9290</v>
      </c>
      <c r="F2944" s="1" t="s">
        <v>9291</v>
      </c>
      <c r="G2944" s="1" t="s">
        <v>123</v>
      </c>
      <c r="H2944" s="1" t="s">
        <v>124</v>
      </c>
      <c r="I2944" s="1" t="s">
        <v>125</v>
      </c>
      <c r="J2944" s="1" t="s">
        <v>8263</v>
      </c>
      <c r="K2944" s="1" t="s">
        <v>9276</v>
      </c>
      <c r="L2944">
        <f>ROUNDUP(IF(B2944&gt;$D$4,0,($D$4-B2944+1)/365),0)</f>
        <v>0</v>
      </c>
      <c r="M2944">
        <f>ROUNDUP(IF(B2944&gt;$D$5,0,($D$5-B2944+1)/365),0)</f>
        <v>0</v>
      </c>
      <c r="N2944" s="28">
        <f>IF(OR(L2944=1,M2944=1),IF(B2944+364&lt;=$D$5,(B2944+364-$D$4+1)/365,IF(B2944&gt;$D$4,($D$5-B2944+1)/365,$D$6/365)),0)</f>
        <v>0</v>
      </c>
      <c r="O2944" s="28">
        <f>'Data &amp; Parameter'!$E$16*'Data &amp; Parameter'!$E$17*('Data &amp; Parameter'!$E$18+'Data &amp; Parameter'!$E$19)*'Data &amp; Parameter'!$E$20*'Data &amp; Parameter'!$E$37*N2944</f>
        <v>0</v>
      </c>
      <c r="P2944">
        <f>ROUNDUP(IF(D2944&gt;$D$4,0,($D$4-D2944+1)/365),0)</f>
        <v>0</v>
      </c>
      <c r="Q2944">
        <f>ROUNDUP(IF(D2944&gt;$D$5,0,($D$5-D2944+1)/365),0)</f>
        <v>0</v>
      </c>
      <c r="R2944" s="28">
        <f>IF(OR(P2944=1,Q2944=1),IF(D2944+364&lt;=$D$5,(D2944+364-$D$4+1)/365,IF(D2944&gt;$D$4,($D$5-D2944+1)/365,$D$6/365)),0)</f>
        <v>0</v>
      </c>
      <c r="S2944" s="28">
        <f>'Data &amp; Parameter'!$E$16*'Data &amp; Parameter'!$E$17*('Data &amp; Parameter'!$E$18+'Data &amp; Parameter'!$E$19)*'Data &amp; Parameter'!$E$20*'Data &amp; Parameter'!$E$37*R2944</f>
        <v>0</v>
      </c>
      <c r="T2944" s="28">
        <f t="shared" si="45"/>
        <v>0</v>
      </c>
    </row>
    <row r="2945" spans="1:20" ht="15.75" customHeight="1" x14ac:dyDescent="0.35">
      <c r="A2945">
        <v>2938</v>
      </c>
      <c r="B2945" s="76">
        <v>44246.553784722222</v>
      </c>
      <c r="C2945" s="1" t="s">
        <v>9292</v>
      </c>
      <c r="D2945" s="76">
        <v>44246.554513888885</v>
      </c>
      <c r="E2945" s="1" t="s">
        <v>9293</v>
      </c>
      <c r="F2945" s="1" t="s">
        <v>9294</v>
      </c>
      <c r="G2945" s="1" t="s">
        <v>123</v>
      </c>
      <c r="H2945" s="1" t="s">
        <v>124</v>
      </c>
      <c r="I2945" s="1" t="s">
        <v>125</v>
      </c>
      <c r="J2945" s="1" t="s">
        <v>8263</v>
      </c>
      <c r="K2945" s="1" t="s">
        <v>8264</v>
      </c>
      <c r="L2945">
        <f>ROUNDUP(IF(B2945&gt;$D$4,0,($D$4-B2945+1)/365),0)</f>
        <v>0</v>
      </c>
      <c r="M2945">
        <f>ROUNDUP(IF(B2945&gt;$D$5,0,($D$5-B2945+1)/365),0)</f>
        <v>0</v>
      </c>
      <c r="N2945" s="28">
        <f>IF(OR(L2945=1,M2945=1),IF(B2945+364&lt;=$D$5,(B2945+364-$D$4+1)/365,IF(B2945&gt;$D$4,($D$5-B2945+1)/365,$D$6/365)),0)</f>
        <v>0</v>
      </c>
      <c r="O2945" s="28">
        <f>'Data &amp; Parameter'!$E$16*'Data &amp; Parameter'!$E$17*('Data &amp; Parameter'!$E$18+'Data &amp; Parameter'!$E$19)*'Data &amp; Parameter'!$E$20*'Data &amp; Parameter'!$E$37*N2945</f>
        <v>0</v>
      </c>
      <c r="P2945">
        <f>ROUNDUP(IF(D2945&gt;$D$4,0,($D$4-D2945+1)/365),0)</f>
        <v>0</v>
      </c>
      <c r="Q2945">
        <f>ROUNDUP(IF(D2945&gt;$D$5,0,($D$5-D2945+1)/365),0)</f>
        <v>0</v>
      </c>
      <c r="R2945" s="28">
        <f>IF(OR(P2945=1,Q2945=1),IF(D2945+364&lt;=$D$5,(D2945+364-$D$4+1)/365,IF(D2945&gt;$D$4,($D$5-D2945+1)/365,$D$6/365)),0)</f>
        <v>0</v>
      </c>
      <c r="S2945" s="28">
        <f>'Data &amp; Parameter'!$E$16*'Data &amp; Parameter'!$E$17*('Data &amp; Parameter'!$E$18+'Data &amp; Parameter'!$E$19)*'Data &amp; Parameter'!$E$20*'Data &amp; Parameter'!$E$37*R2945</f>
        <v>0</v>
      </c>
      <c r="T2945" s="28">
        <f t="shared" si="45"/>
        <v>0</v>
      </c>
    </row>
    <row r="2946" spans="1:20" ht="15.75" customHeight="1" x14ac:dyDescent="0.35">
      <c r="A2946">
        <v>2939</v>
      </c>
      <c r="B2946" s="76">
        <v>44246.559699074074</v>
      </c>
      <c r="C2946" s="1" t="s">
        <v>9295</v>
      </c>
      <c r="D2946" s="76">
        <v>44246.56049768519</v>
      </c>
      <c r="E2946" s="1" t="s">
        <v>9296</v>
      </c>
      <c r="F2946" s="1" t="s">
        <v>9297</v>
      </c>
      <c r="G2946" s="1" t="s">
        <v>123</v>
      </c>
      <c r="H2946" s="1" t="s">
        <v>124</v>
      </c>
      <c r="I2946" s="1" t="s">
        <v>125</v>
      </c>
      <c r="J2946" s="1" t="s">
        <v>9298</v>
      </c>
      <c r="K2946" s="1" t="s">
        <v>9298</v>
      </c>
      <c r="L2946">
        <f>ROUNDUP(IF(B2946&gt;$D$4,0,($D$4-B2946+1)/365),0)</f>
        <v>0</v>
      </c>
      <c r="M2946">
        <f>ROUNDUP(IF(B2946&gt;$D$5,0,($D$5-B2946+1)/365),0)</f>
        <v>0</v>
      </c>
      <c r="N2946" s="28">
        <f>IF(OR(L2946=1,M2946=1),IF(B2946+364&lt;=$D$5,(B2946+364-$D$4+1)/365,IF(B2946&gt;$D$4,($D$5-B2946+1)/365,$D$6/365)),0)</f>
        <v>0</v>
      </c>
      <c r="O2946" s="28">
        <f>'Data &amp; Parameter'!$E$16*'Data &amp; Parameter'!$E$17*('Data &amp; Parameter'!$E$18+'Data &amp; Parameter'!$E$19)*'Data &amp; Parameter'!$E$20*'Data &amp; Parameter'!$E$37*N2946</f>
        <v>0</v>
      </c>
      <c r="P2946">
        <f>ROUNDUP(IF(D2946&gt;$D$4,0,($D$4-D2946+1)/365),0)</f>
        <v>0</v>
      </c>
      <c r="Q2946">
        <f>ROUNDUP(IF(D2946&gt;$D$5,0,($D$5-D2946+1)/365),0)</f>
        <v>0</v>
      </c>
      <c r="R2946" s="28">
        <f>IF(OR(P2946=1,Q2946=1),IF(D2946+364&lt;=$D$5,(D2946+364-$D$4+1)/365,IF(D2946&gt;$D$4,($D$5-D2946+1)/365,$D$6/365)),0)</f>
        <v>0</v>
      </c>
      <c r="S2946" s="28">
        <f>'Data &amp; Parameter'!$E$16*'Data &amp; Parameter'!$E$17*('Data &amp; Parameter'!$E$18+'Data &amp; Parameter'!$E$19)*'Data &amp; Parameter'!$E$20*'Data &amp; Parameter'!$E$37*R2946</f>
        <v>0</v>
      </c>
      <c r="T2946" s="28">
        <f t="shared" si="45"/>
        <v>0</v>
      </c>
    </row>
    <row r="2947" spans="1:20" ht="15.75" customHeight="1" x14ac:dyDescent="0.35">
      <c r="A2947">
        <v>2940</v>
      </c>
      <c r="B2947" s="76">
        <v>44246.56350694444</v>
      </c>
      <c r="C2947" s="1" t="s">
        <v>9299</v>
      </c>
      <c r="D2947" s="76">
        <v>44246.564212962963</v>
      </c>
      <c r="E2947" s="1" t="s">
        <v>9300</v>
      </c>
      <c r="F2947" s="1" t="s">
        <v>9301</v>
      </c>
      <c r="G2947" s="1" t="s">
        <v>123</v>
      </c>
      <c r="H2947" s="1" t="s">
        <v>124</v>
      </c>
      <c r="I2947" s="1" t="s">
        <v>125</v>
      </c>
      <c r="J2947" s="1" t="s">
        <v>9298</v>
      </c>
      <c r="K2947" s="1" t="s">
        <v>9302</v>
      </c>
      <c r="L2947">
        <f>ROUNDUP(IF(B2947&gt;$D$4,0,($D$4-B2947+1)/365),0)</f>
        <v>0</v>
      </c>
      <c r="M2947">
        <f>ROUNDUP(IF(B2947&gt;$D$5,0,($D$5-B2947+1)/365),0)</f>
        <v>0</v>
      </c>
      <c r="N2947" s="28">
        <f>IF(OR(L2947=1,M2947=1),IF(B2947+364&lt;=$D$5,(B2947+364-$D$4+1)/365,IF(B2947&gt;$D$4,($D$5-B2947+1)/365,$D$6/365)),0)</f>
        <v>0</v>
      </c>
      <c r="O2947" s="28">
        <f>'Data &amp; Parameter'!$E$16*'Data &amp; Parameter'!$E$17*('Data &amp; Parameter'!$E$18+'Data &amp; Parameter'!$E$19)*'Data &amp; Parameter'!$E$20*'Data &amp; Parameter'!$E$37*N2947</f>
        <v>0</v>
      </c>
      <c r="P2947">
        <f>ROUNDUP(IF(D2947&gt;$D$4,0,($D$4-D2947+1)/365),0)</f>
        <v>0</v>
      </c>
      <c r="Q2947">
        <f>ROUNDUP(IF(D2947&gt;$D$5,0,($D$5-D2947+1)/365),0)</f>
        <v>0</v>
      </c>
      <c r="R2947" s="28">
        <f>IF(OR(P2947=1,Q2947=1),IF(D2947+364&lt;=$D$5,(D2947+364-$D$4+1)/365,IF(D2947&gt;$D$4,($D$5-D2947+1)/365,$D$6/365)),0)</f>
        <v>0</v>
      </c>
      <c r="S2947" s="28">
        <f>'Data &amp; Parameter'!$E$16*'Data &amp; Parameter'!$E$17*('Data &amp; Parameter'!$E$18+'Data &amp; Parameter'!$E$19)*'Data &amp; Parameter'!$E$20*'Data &amp; Parameter'!$E$37*R2947</f>
        <v>0</v>
      </c>
      <c r="T2947" s="28">
        <f t="shared" si="45"/>
        <v>0</v>
      </c>
    </row>
    <row r="2948" spans="1:20" ht="15.75" customHeight="1" x14ac:dyDescent="0.35">
      <c r="A2948">
        <v>2941</v>
      </c>
      <c r="B2948" s="76">
        <v>44246.568391203706</v>
      </c>
      <c r="C2948" s="1" t="s">
        <v>9303</v>
      </c>
      <c r="D2948" s="76">
        <v>44246.568865740745</v>
      </c>
      <c r="E2948" s="1" t="s">
        <v>9304</v>
      </c>
      <c r="F2948" s="1" t="s">
        <v>9305</v>
      </c>
      <c r="G2948" s="1" t="s">
        <v>123</v>
      </c>
      <c r="H2948" s="1" t="s">
        <v>124</v>
      </c>
      <c r="I2948" s="1" t="s">
        <v>125</v>
      </c>
      <c r="J2948" s="1" t="s">
        <v>9298</v>
      </c>
      <c r="K2948" s="1" t="s">
        <v>9298</v>
      </c>
      <c r="L2948">
        <f>ROUNDUP(IF(B2948&gt;$D$4,0,($D$4-B2948+1)/365),0)</f>
        <v>0</v>
      </c>
      <c r="M2948">
        <f>ROUNDUP(IF(B2948&gt;$D$5,0,($D$5-B2948+1)/365),0)</f>
        <v>0</v>
      </c>
      <c r="N2948" s="28">
        <f>IF(OR(L2948=1,M2948=1),IF(B2948+364&lt;=$D$5,(B2948+364-$D$4+1)/365,IF(B2948&gt;$D$4,($D$5-B2948+1)/365,$D$6/365)),0)</f>
        <v>0</v>
      </c>
      <c r="O2948" s="28">
        <f>'Data &amp; Parameter'!$E$16*'Data &amp; Parameter'!$E$17*('Data &amp; Parameter'!$E$18+'Data &amp; Parameter'!$E$19)*'Data &amp; Parameter'!$E$20*'Data &amp; Parameter'!$E$37*N2948</f>
        <v>0</v>
      </c>
      <c r="P2948">
        <f>ROUNDUP(IF(D2948&gt;$D$4,0,($D$4-D2948+1)/365),0)</f>
        <v>0</v>
      </c>
      <c r="Q2948">
        <f>ROUNDUP(IF(D2948&gt;$D$5,0,($D$5-D2948+1)/365),0)</f>
        <v>0</v>
      </c>
      <c r="R2948" s="28">
        <f>IF(OR(P2948=1,Q2948=1),IF(D2948+364&lt;=$D$5,(D2948+364-$D$4+1)/365,IF(D2948&gt;$D$4,($D$5-D2948+1)/365,$D$6/365)),0)</f>
        <v>0</v>
      </c>
      <c r="S2948" s="28">
        <f>'Data &amp; Parameter'!$E$16*'Data &amp; Parameter'!$E$17*('Data &amp; Parameter'!$E$18+'Data &amp; Parameter'!$E$19)*'Data &amp; Parameter'!$E$20*'Data &amp; Parameter'!$E$37*R2948</f>
        <v>0</v>
      </c>
      <c r="T2948" s="28">
        <f t="shared" si="45"/>
        <v>0</v>
      </c>
    </row>
    <row r="2949" spans="1:20" ht="15.75" customHeight="1" x14ac:dyDescent="0.35">
      <c r="A2949">
        <v>2942</v>
      </c>
      <c r="B2949" s="76">
        <v>44246.572071759263</v>
      </c>
      <c r="C2949" s="1" t="s">
        <v>9306</v>
      </c>
      <c r="D2949" s="76">
        <v>44246.572465277779</v>
      </c>
      <c r="E2949" s="1" t="s">
        <v>9307</v>
      </c>
      <c r="F2949" s="1" t="s">
        <v>9308</v>
      </c>
      <c r="G2949" s="1" t="s">
        <v>123</v>
      </c>
      <c r="H2949" s="1" t="s">
        <v>124</v>
      </c>
      <c r="I2949" s="1" t="s">
        <v>125</v>
      </c>
      <c r="J2949" s="1" t="s">
        <v>9298</v>
      </c>
      <c r="K2949" s="1" t="s">
        <v>9302</v>
      </c>
      <c r="L2949">
        <f>ROUNDUP(IF(B2949&gt;$D$4,0,($D$4-B2949+1)/365),0)</f>
        <v>0</v>
      </c>
      <c r="M2949">
        <f>ROUNDUP(IF(B2949&gt;$D$5,0,($D$5-B2949+1)/365),0)</f>
        <v>0</v>
      </c>
      <c r="N2949" s="28">
        <f>IF(OR(L2949=1,M2949=1),IF(B2949+364&lt;=$D$5,(B2949+364-$D$4+1)/365,IF(B2949&gt;$D$4,($D$5-B2949+1)/365,$D$6/365)),0)</f>
        <v>0</v>
      </c>
      <c r="O2949" s="28">
        <f>'Data &amp; Parameter'!$E$16*'Data &amp; Parameter'!$E$17*('Data &amp; Parameter'!$E$18+'Data &amp; Parameter'!$E$19)*'Data &amp; Parameter'!$E$20*'Data &amp; Parameter'!$E$37*N2949</f>
        <v>0</v>
      </c>
      <c r="P2949">
        <f>ROUNDUP(IF(D2949&gt;$D$4,0,($D$4-D2949+1)/365),0)</f>
        <v>0</v>
      </c>
      <c r="Q2949">
        <f>ROUNDUP(IF(D2949&gt;$D$5,0,($D$5-D2949+1)/365),0)</f>
        <v>0</v>
      </c>
      <c r="R2949" s="28">
        <f>IF(OR(P2949=1,Q2949=1),IF(D2949+364&lt;=$D$5,(D2949+364-$D$4+1)/365,IF(D2949&gt;$D$4,($D$5-D2949+1)/365,$D$6/365)),0)</f>
        <v>0</v>
      </c>
      <c r="S2949" s="28">
        <f>'Data &amp; Parameter'!$E$16*'Data &amp; Parameter'!$E$17*('Data &amp; Parameter'!$E$18+'Data &amp; Parameter'!$E$19)*'Data &amp; Parameter'!$E$20*'Data &amp; Parameter'!$E$37*R2949</f>
        <v>0</v>
      </c>
      <c r="T2949" s="28">
        <f t="shared" si="45"/>
        <v>0</v>
      </c>
    </row>
    <row r="2950" spans="1:20" ht="15.75" customHeight="1" x14ac:dyDescent="0.35">
      <c r="A2950">
        <v>2943</v>
      </c>
      <c r="B2950" s="76">
        <v>44246.575381944444</v>
      </c>
      <c r="C2950" s="1" t="s">
        <v>9309</v>
      </c>
      <c r="D2950" s="76">
        <v>44246.576932870375</v>
      </c>
      <c r="E2950" s="1" t="s">
        <v>9310</v>
      </c>
      <c r="F2950" s="1" t="s">
        <v>9311</v>
      </c>
      <c r="G2950" s="1" t="s">
        <v>123</v>
      </c>
      <c r="H2950" s="1" t="s">
        <v>124</v>
      </c>
      <c r="I2950" s="1" t="s">
        <v>125</v>
      </c>
      <c r="J2950" s="1" t="s">
        <v>9298</v>
      </c>
      <c r="K2950" s="1" t="s">
        <v>9298</v>
      </c>
      <c r="L2950">
        <f>ROUNDUP(IF(B2950&gt;$D$4,0,($D$4-B2950+1)/365),0)</f>
        <v>0</v>
      </c>
      <c r="M2950">
        <f>ROUNDUP(IF(B2950&gt;$D$5,0,($D$5-B2950+1)/365),0)</f>
        <v>0</v>
      </c>
      <c r="N2950" s="28">
        <f>IF(OR(L2950=1,M2950=1),IF(B2950+364&lt;=$D$5,(B2950+364-$D$4+1)/365,IF(B2950&gt;$D$4,($D$5-B2950+1)/365,$D$6/365)),0)</f>
        <v>0</v>
      </c>
      <c r="O2950" s="28">
        <f>'Data &amp; Parameter'!$E$16*'Data &amp; Parameter'!$E$17*('Data &amp; Parameter'!$E$18+'Data &amp; Parameter'!$E$19)*'Data &amp; Parameter'!$E$20*'Data &amp; Parameter'!$E$37*N2950</f>
        <v>0</v>
      </c>
      <c r="P2950">
        <f>ROUNDUP(IF(D2950&gt;$D$4,0,($D$4-D2950+1)/365),0)</f>
        <v>0</v>
      </c>
      <c r="Q2950">
        <f>ROUNDUP(IF(D2950&gt;$D$5,0,($D$5-D2950+1)/365),0)</f>
        <v>0</v>
      </c>
      <c r="R2950" s="28">
        <f>IF(OR(P2950=1,Q2950=1),IF(D2950+364&lt;=$D$5,(D2950+364-$D$4+1)/365,IF(D2950&gt;$D$4,($D$5-D2950+1)/365,$D$6/365)),0)</f>
        <v>0</v>
      </c>
      <c r="S2950" s="28">
        <f>'Data &amp; Parameter'!$E$16*'Data &amp; Parameter'!$E$17*('Data &amp; Parameter'!$E$18+'Data &amp; Parameter'!$E$19)*'Data &amp; Parameter'!$E$20*'Data &amp; Parameter'!$E$37*R2950</f>
        <v>0</v>
      </c>
      <c r="T2950" s="28">
        <f t="shared" si="45"/>
        <v>0</v>
      </c>
    </row>
    <row r="2951" spans="1:20" ht="15.75" customHeight="1" x14ac:dyDescent="0.35">
      <c r="A2951">
        <v>2944</v>
      </c>
      <c r="B2951" s="76">
        <v>44246.578668981485</v>
      </c>
      <c r="C2951" s="1" t="s">
        <v>9312</v>
      </c>
      <c r="D2951" s="76">
        <v>44246.579837962963</v>
      </c>
      <c r="E2951" s="1" t="s">
        <v>9313</v>
      </c>
      <c r="F2951" s="1" t="s">
        <v>9314</v>
      </c>
      <c r="G2951" s="1" t="s">
        <v>123</v>
      </c>
      <c r="H2951" s="1" t="s">
        <v>124</v>
      </c>
      <c r="I2951" s="1" t="s">
        <v>125</v>
      </c>
      <c r="J2951" s="1" t="s">
        <v>9315</v>
      </c>
      <c r="K2951" s="1" t="s">
        <v>9316</v>
      </c>
      <c r="L2951">
        <f>ROUNDUP(IF(B2951&gt;$D$4,0,($D$4-B2951+1)/365),0)</f>
        <v>0</v>
      </c>
      <c r="M2951">
        <f>ROUNDUP(IF(B2951&gt;$D$5,0,($D$5-B2951+1)/365),0)</f>
        <v>0</v>
      </c>
      <c r="N2951" s="28">
        <f>IF(OR(L2951=1,M2951=1),IF(B2951+364&lt;=$D$5,(B2951+364-$D$4+1)/365,IF(B2951&gt;$D$4,($D$5-B2951+1)/365,$D$6/365)),0)</f>
        <v>0</v>
      </c>
      <c r="O2951" s="28">
        <f>'Data &amp; Parameter'!$E$16*'Data &amp; Parameter'!$E$17*('Data &amp; Parameter'!$E$18+'Data &amp; Parameter'!$E$19)*'Data &amp; Parameter'!$E$20*'Data &amp; Parameter'!$E$37*N2951</f>
        <v>0</v>
      </c>
      <c r="P2951">
        <f>ROUNDUP(IF(D2951&gt;$D$4,0,($D$4-D2951+1)/365),0)</f>
        <v>0</v>
      </c>
      <c r="Q2951">
        <f>ROUNDUP(IF(D2951&gt;$D$5,0,($D$5-D2951+1)/365),0)</f>
        <v>0</v>
      </c>
      <c r="R2951" s="28">
        <f>IF(OR(P2951=1,Q2951=1),IF(D2951+364&lt;=$D$5,(D2951+364-$D$4+1)/365,IF(D2951&gt;$D$4,($D$5-D2951+1)/365,$D$6/365)),0)</f>
        <v>0</v>
      </c>
      <c r="S2951" s="28">
        <f>'Data &amp; Parameter'!$E$16*'Data &amp; Parameter'!$E$17*('Data &amp; Parameter'!$E$18+'Data &amp; Parameter'!$E$19)*'Data &amp; Parameter'!$E$20*'Data &amp; Parameter'!$E$37*R2951</f>
        <v>0</v>
      </c>
      <c r="T2951" s="28">
        <f t="shared" si="45"/>
        <v>0</v>
      </c>
    </row>
    <row r="2952" spans="1:20" ht="15.75" customHeight="1" x14ac:dyDescent="0.35">
      <c r="A2952">
        <v>2945</v>
      </c>
      <c r="B2952" s="76">
        <v>44246.581736111111</v>
      </c>
      <c r="C2952" s="1" t="s">
        <v>9317</v>
      </c>
      <c r="D2952" s="76">
        <v>44246.582291666666</v>
      </c>
      <c r="E2952" s="1" t="s">
        <v>9318</v>
      </c>
      <c r="F2952" s="1" t="s">
        <v>9319</v>
      </c>
      <c r="G2952" s="1" t="s">
        <v>123</v>
      </c>
      <c r="H2952" s="1" t="s">
        <v>124</v>
      </c>
      <c r="I2952" s="1" t="s">
        <v>125</v>
      </c>
      <c r="J2952" s="1" t="s">
        <v>9298</v>
      </c>
      <c r="K2952" s="1" t="s">
        <v>9298</v>
      </c>
      <c r="L2952">
        <f>ROUNDUP(IF(B2952&gt;$D$4,0,($D$4-B2952+1)/365),0)</f>
        <v>0</v>
      </c>
      <c r="M2952">
        <f>ROUNDUP(IF(B2952&gt;$D$5,0,($D$5-B2952+1)/365),0)</f>
        <v>0</v>
      </c>
      <c r="N2952" s="28">
        <f>IF(OR(L2952=1,M2952=1),IF(B2952+364&lt;=$D$5,(B2952+364-$D$4+1)/365,IF(B2952&gt;$D$4,($D$5-B2952+1)/365,$D$6/365)),0)</f>
        <v>0</v>
      </c>
      <c r="O2952" s="28">
        <f>'Data &amp; Parameter'!$E$16*'Data &amp; Parameter'!$E$17*('Data &amp; Parameter'!$E$18+'Data &amp; Parameter'!$E$19)*'Data &amp; Parameter'!$E$20*'Data &amp; Parameter'!$E$37*N2952</f>
        <v>0</v>
      </c>
      <c r="P2952">
        <f>ROUNDUP(IF(D2952&gt;$D$4,0,($D$4-D2952+1)/365),0)</f>
        <v>0</v>
      </c>
      <c r="Q2952">
        <f>ROUNDUP(IF(D2952&gt;$D$5,0,($D$5-D2952+1)/365),0)</f>
        <v>0</v>
      </c>
      <c r="R2952" s="28">
        <f>IF(OR(P2952=1,Q2952=1),IF(D2952+364&lt;=$D$5,(D2952+364-$D$4+1)/365,IF(D2952&gt;$D$4,($D$5-D2952+1)/365,$D$6/365)),0)</f>
        <v>0</v>
      </c>
      <c r="S2952" s="28">
        <f>'Data &amp; Parameter'!$E$16*'Data &amp; Parameter'!$E$17*('Data &amp; Parameter'!$E$18+'Data &amp; Parameter'!$E$19)*'Data &amp; Parameter'!$E$20*'Data &amp; Parameter'!$E$37*R2952</f>
        <v>0</v>
      </c>
      <c r="T2952" s="28">
        <f t="shared" si="45"/>
        <v>0</v>
      </c>
    </row>
    <row r="2953" spans="1:20" ht="15.75" customHeight="1" x14ac:dyDescent="0.35">
      <c r="A2953">
        <v>2946</v>
      </c>
      <c r="B2953" s="76">
        <v>44246.584733796291</v>
      </c>
      <c r="C2953" s="1" t="s">
        <v>9320</v>
      </c>
      <c r="D2953" s="76">
        <v>44246.585914351846</v>
      </c>
      <c r="E2953" s="1" t="s">
        <v>9321</v>
      </c>
      <c r="F2953" s="1" t="s">
        <v>9322</v>
      </c>
      <c r="G2953" s="1" t="s">
        <v>123</v>
      </c>
      <c r="H2953" s="1" t="s">
        <v>124</v>
      </c>
      <c r="I2953" s="1" t="s">
        <v>125</v>
      </c>
      <c r="J2953" s="1" t="s">
        <v>9323</v>
      </c>
      <c r="K2953" s="1" t="s">
        <v>9324</v>
      </c>
      <c r="L2953">
        <f>ROUNDUP(IF(B2953&gt;$D$4,0,($D$4-B2953+1)/365),0)</f>
        <v>0</v>
      </c>
      <c r="M2953">
        <f>ROUNDUP(IF(B2953&gt;$D$5,0,($D$5-B2953+1)/365),0)</f>
        <v>0</v>
      </c>
      <c r="N2953" s="28">
        <f>IF(OR(L2953=1,M2953=1),IF(B2953+364&lt;=$D$5,(B2953+364-$D$4+1)/365,IF(B2953&gt;$D$4,($D$5-B2953+1)/365,$D$6/365)),0)</f>
        <v>0</v>
      </c>
      <c r="O2953" s="28">
        <f>'Data &amp; Parameter'!$E$16*'Data &amp; Parameter'!$E$17*('Data &amp; Parameter'!$E$18+'Data &amp; Parameter'!$E$19)*'Data &amp; Parameter'!$E$20*'Data &amp; Parameter'!$E$37*N2953</f>
        <v>0</v>
      </c>
      <c r="P2953">
        <f>ROUNDUP(IF(D2953&gt;$D$4,0,($D$4-D2953+1)/365),0)</f>
        <v>0</v>
      </c>
      <c r="Q2953">
        <f>ROUNDUP(IF(D2953&gt;$D$5,0,($D$5-D2953+1)/365),0)</f>
        <v>0</v>
      </c>
      <c r="R2953" s="28">
        <f>IF(OR(P2953=1,Q2953=1),IF(D2953+364&lt;=$D$5,(D2953+364-$D$4+1)/365,IF(D2953&gt;$D$4,($D$5-D2953+1)/365,$D$6/365)),0)</f>
        <v>0</v>
      </c>
      <c r="S2953" s="28">
        <f>'Data &amp; Parameter'!$E$16*'Data &amp; Parameter'!$E$17*('Data &amp; Parameter'!$E$18+'Data &amp; Parameter'!$E$19)*'Data &amp; Parameter'!$E$20*'Data &amp; Parameter'!$E$37*R2953</f>
        <v>0</v>
      </c>
      <c r="T2953" s="28">
        <f t="shared" ref="T2953:T3016" si="46">O2953+S2953</f>
        <v>0</v>
      </c>
    </row>
    <row r="2954" spans="1:20" ht="15.75" customHeight="1" x14ac:dyDescent="0.35">
      <c r="A2954">
        <v>2947</v>
      </c>
      <c r="B2954" s="76">
        <v>44246.585196759261</v>
      </c>
      <c r="C2954" s="1" t="s">
        <v>9325</v>
      </c>
      <c r="D2954" s="76">
        <v>44246.5859375</v>
      </c>
      <c r="E2954" s="1" t="s">
        <v>9326</v>
      </c>
      <c r="F2954" s="1" t="s">
        <v>9327</v>
      </c>
      <c r="G2954" s="1" t="s">
        <v>123</v>
      </c>
      <c r="H2954" s="1" t="s">
        <v>124</v>
      </c>
      <c r="I2954" s="1" t="s">
        <v>125</v>
      </c>
      <c r="J2954" s="1" t="s">
        <v>9298</v>
      </c>
      <c r="K2954" s="1" t="s">
        <v>9328</v>
      </c>
      <c r="L2954">
        <f>ROUNDUP(IF(B2954&gt;$D$4,0,($D$4-B2954+1)/365),0)</f>
        <v>0</v>
      </c>
      <c r="M2954">
        <f>ROUNDUP(IF(B2954&gt;$D$5,0,($D$5-B2954+1)/365),0)</f>
        <v>0</v>
      </c>
      <c r="N2954" s="28">
        <f>IF(OR(L2954=1,M2954=1),IF(B2954+364&lt;=$D$5,(B2954+364-$D$4+1)/365,IF(B2954&gt;$D$4,($D$5-B2954+1)/365,$D$6/365)),0)</f>
        <v>0</v>
      </c>
      <c r="O2954" s="28">
        <f>'Data &amp; Parameter'!$E$16*'Data &amp; Parameter'!$E$17*('Data &amp; Parameter'!$E$18+'Data &amp; Parameter'!$E$19)*'Data &amp; Parameter'!$E$20*'Data &amp; Parameter'!$E$37*N2954</f>
        <v>0</v>
      </c>
      <c r="P2954">
        <f>ROUNDUP(IF(D2954&gt;$D$4,0,($D$4-D2954+1)/365),0)</f>
        <v>0</v>
      </c>
      <c r="Q2954">
        <f>ROUNDUP(IF(D2954&gt;$D$5,0,($D$5-D2954+1)/365),0)</f>
        <v>0</v>
      </c>
      <c r="R2954" s="28">
        <f>IF(OR(P2954=1,Q2954=1),IF(D2954+364&lt;=$D$5,(D2954+364-$D$4+1)/365,IF(D2954&gt;$D$4,($D$5-D2954+1)/365,$D$6/365)),0)</f>
        <v>0</v>
      </c>
      <c r="S2954" s="28">
        <f>'Data &amp; Parameter'!$E$16*'Data &amp; Parameter'!$E$17*('Data &amp; Parameter'!$E$18+'Data &amp; Parameter'!$E$19)*'Data &amp; Parameter'!$E$20*'Data &amp; Parameter'!$E$37*R2954</f>
        <v>0</v>
      </c>
      <c r="T2954" s="28">
        <f t="shared" si="46"/>
        <v>0</v>
      </c>
    </row>
    <row r="2955" spans="1:20" ht="15.75" customHeight="1" x14ac:dyDescent="0.35">
      <c r="A2955">
        <v>2948</v>
      </c>
      <c r="B2955" s="76">
        <v>44246.592083333337</v>
      </c>
      <c r="C2955" s="1" t="s">
        <v>9329</v>
      </c>
      <c r="D2955" s="76">
        <v>44246.59674768518</v>
      </c>
      <c r="E2955" s="1" t="s">
        <v>9330</v>
      </c>
      <c r="F2955" s="1" t="s">
        <v>9331</v>
      </c>
      <c r="G2955" s="1" t="s">
        <v>123</v>
      </c>
      <c r="H2955" s="1" t="s">
        <v>124</v>
      </c>
      <c r="I2955" s="1" t="s">
        <v>125</v>
      </c>
      <c r="J2955" s="1" t="s">
        <v>9298</v>
      </c>
      <c r="K2955" s="1" t="s">
        <v>9328</v>
      </c>
      <c r="L2955">
        <f>ROUNDUP(IF(B2955&gt;$D$4,0,($D$4-B2955+1)/365),0)</f>
        <v>0</v>
      </c>
      <c r="M2955">
        <f>ROUNDUP(IF(B2955&gt;$D$5,0,($D$5-B2955+1)/365),0)</f>
        <v>0</v>
      </c>
      <c r="N2955" s="28">
        <f>IF(OR(L2955=1,M2955=1),IF(B2955+364&lt;=$D$5,(B2955+364-$D$4+1)/365,IF(B2955&gt;$D$4,($D$5-B2955+1)/365,$D$6/365)),0)</f>
        <v>0</v>
      </c>
      <c r="O2955" s="28">
        <f>'Data &amp; Parameter'!$E$16*'Data &amp; Parameter'!$E$17*('Data &amp; Parameter'!$E$18+'Data &amp; Parameter'!$E$19)*'Data &amp; Parameter'!$E$20*'Data &amp; Parameter'!$E$37*N2955</f>
        <v>0</v>
      </c>
      <c r="P2955">
        <f>ROUNDUP(IF(D2955&gt;$D$4,0,($D$4-D2955+1)/365),0)</f>
        <v>0</v>
      </c>
      <c r="Q2955">
        <f>ROUNDUP(IF(D2955&gt;$D$5,0,($D$5-D2955+1)/365),0)</f>
        <v>0</v>
      </c>
      <c r="R2955" s="28">
        <f>IF(OR(P2955=1,Q2955=1),IF(D2955+364&lt;=$D$5,(D2955+364-$D$4+1)/365,IF(D2955&gt;$D$4,($D$5-D2955+1)/365,$D$6/365)),0)</f>
        <v>0</v>
      </c>
      <c r="S2955" s="28">
        <f>'Data &amp; Parameter'!$E$16*'Data &amp; Parameter'!$E$17*('Data &amp; Parameter'!$E$18+'Data &amp; Parameter'!$E$19)*'Data &amp; Parameter'!$E$20*'Data &amp; Parameter'!$E$37*R2955</f>
        <v>0</v>
      </c>
      <c r="T2955" s="28">
        <f t="shared" si="46"/>
        <v>0</v>
      </c>
    </row>
    <row r="2956" spans="1:20" ht="15.75" customHeight="1" x14ac:dyDescent="0.35">
      <c r="A2956">
        <v>2949</v>
      </c>
      <c r="B2956" s="76">
        <v>44246.601585648154</v>
      </c>
      <c r="C2956" s="1" t="s">
        <v>9332</v>
      </c>
      <c r="D2956" s="76">
        <v>44246.602361111116</v>
      </c>
      <c r="E2956" s="1" t="s">
        <v>9333</v>
      </c>
      <c r="F2956" s="1" t="s">
        <v>9334</v>
      </c>
      <c r="G2956" s="1" t="s">
        <v>123</v>
      </c>
      <c r="H2956" s="1" t="s">
        <v>124</v>
      </c>
      <c r="I2956" s="1" t="s">
        <v>125</v>
      </c>
      <c r="J2956" s="1" t="s">
        <v>9298</v>
      </c>
      <c r="K2956" s="1" t="s">
        <v>9335</v>
      </c>
      <c r="L2956">
        <f>ROUNDUP(IF(B2956&gt;$D$4,0,($D$4-B2956+1)/365),0)</f>
        <v>0</v>
      </c>
      <c r="M2956">
        <f>ROUNDUP(IF(B2956&gt;$D$5,0,($D$5-B2956+1)/365),0)</f>
        <v>0</v>
      </c>
      <c r="N2956" s="28">
        <f>IF(OR(L2956=1,M2956=1),IF(B2956+364&lt;=$D$5,(B2956+364-$D$4+1)/365,IF(B2956&gt;$D$4,($D$5-B2956+1)/365,$D$6/365)),0)</f>
        <v>0</v>
      </c>
      <c r="O2956" s="28">
        <f>'Data &amp; Parameter'!$E$16*'Data &amp; Parameter'!$E$17*('Data &amp; Parameter'!$E$18+'Data &amp; Parameter'!$E$19)*'Data &amp; Parameter'!$E$20*'Data &amp; Parameter'!$E$37*N2956</f>
        <v>0</v>
      </c>
      <c r="P2956">
        <f>ROUNDUP(IF(D2956&gt;$D$4,0,($D$4-D2956+1)/365),0)</f>
        <v>0</v>
      </c>
      <c r="Q2956">
        <f>ROUNDUP(IF(D2956&gt;$D$5,0,($D$5-D2956+1)/365),0)</f>
        <v>0</v>
      </c>
      <c r="R2956" s="28">
        <f>IF(OR(P2956=1,Q2956=1),IF(D2956+364&lt;=$D$5,(D2956+364-$D$4+1)/365,IF(D2956&gt;$D$4,($D$5-D2956+1)/365,$D$6/365)),0)</f>
        <v>0</v>
      </c>
      <c r="S2956" s="28">
        <f>'Data &amp; Parameter'!$E$16*'Data &amp; Parameter'!$E$17*('Data &amp; Parameter'!$E$18+'Data &amp; Parameter'!$E$19)*'Data &amp; Parameter'!$E$20*'Data &amp; Parameter'!$E$37*R2956</f>
        <v>0</v>
      </c>
      <c r="T2956" s="28">
        <f t="shared" si="46"/>
        <v>0</v>
      </c>
    </row>
    <row r="2957" spans="1:20" ht="15.75" customHeight="1" x14ac:dyDescent="0.35">
      <c r="A2957">
        <v>2950</v>
      </c>
      <c r="B2957" s="76">
        <v>44246.622546296298</v>
      </c>
      <c r="C2957" s="1" t="s">
        <v>9336</v>
      </c>
      <c r="D2957" s="76">
        <v>44246.623020833329</v>
      </c>
      <c r="E2957" s="1" t="s">
        <v>9337</v>
      </c>
      <c r="F2957" s="1" t="s">
        <v>9338</v>
      </c>
      <c r="G2957" s="1" t="s">
        <v>123</v>
      </c>
      <c r="H2957" s="1" t="s">
        <v>124</v>
      </c>
      <c r="I2957" s="1" t="s">
        <v>125</v>
      </c>
      <c r="J2957" s="1" t="s">
        <v>8263</v>
      </c>
      <c r="K2957" s="1" t="s">
        <v>8263</v>
      </c>
      <c r="L2957">
        <f>ROUNDUP(IF(B2957&gt;$D$4,0,($D$4-B2957+1)/365),0)</f>
        <v>0</v>
      </c>
      <c r="M2957">
        <f>ROUNDUP(IF(B2957&gt;$D$5,0,($D$5-B2957+1)/365),0)</f>
        <v>0</v>
      </c>
      <c r="N2957" s="28">
        <f>IF(OR(L2957=1,M2957=1),IF(B2957+364&lt;=$D$5,(B2957+364-$D$4+1)/365,IF(B2957&gt;$D$4,($D$5-B2957+1)/365,$D$6/365)),0)</f>
        <v>0</v>
      </c>
      <c r="O2957" s="28">
        <f>'Data &amp; Parameter'!$E$16*'Data &amp; Parameter'!$E$17*('Data &amp; Parameter'!$E$18+'Data &amp; Parameter'!$E$19)*'Data &amp; Parameter'!$E$20*'Data &amp; Parameter'!$E$37*N2957</f>
        <v>0</v>
      </c>
      <c r="P2957">
        <f>ROUNDUP(IF(D2957&gt;$D$4,0,($D$4-D2957+1)/365),0)</f>
        <v>0</v>
      </c>
      <c r="Q2957">
        <f>ROUNDUP(IF(D2957&gt;$D$5,0,($D$5-D2957+1)/365),0)</f>
        <v>0</v>
      </c>
      <c r="R2957" s="28">
        <f>IF(OR(P2957=1,Q2957=1),IF(D2957+364&lt;=$D$5,(D2957+364-$D$4+1)/365,IF(D2957&gt;$D$4,($D$5-D2957+1)/365,$D$6/365)),0)</f>
        <v>0</v>
      </c>
      <c r="S2957" s="28">
        <f>'Data &amp; Parameter'!$E$16*'Data &amp; Parameter'!$E$17*('Data &amp; Parameter'!$E$18+'Data &amp; Parameter'!$E$19)*'Data &amp; Parameter'!$E$20*'Data &amp; Parameter'!$E$37*R2957</f>
        <v>0</v>
      </c>
      <c r="T2957" s="28">
        <f t="shared" si="46"/>
        <v>0</v>
      </c>
    </row>
    <row r="2958" spans="1:20" ht="15.75" customHeight="1" x14ac:dyDescent="0.35">
      <c r="A2958">
        <v>2951</v>
      </c>
      <c r="B2958" s="76">
        <v>44246.6253587963</v>
      </c>
      <c r="C2958" s="1" t="s">
        <v>9339</v>
      </c>
      <c r="D2958" s="76">
        <v>44246.626423611116</v>
      </c>
      <c r="E2958" s="1" t="s">
        <v>9340</v>
      </c>
      <c r="F2958" s="1" t="s">
        <v>9341</v>
      </c>
      <c r="G2958" s="1" t="s">
        <v>123</v>
      </c>
      <c r="H2958" s="1" t="s">
        <v>124</v>
      </c>
      <c r="I2958" s="1" t="s">
        <v>125</v>
      </c>
      <c r="J2958" s="1" t="s">
        <v>8263</v>
      </c>
      <c r="K2958" s="1" t="s">
        <v>8263</v>
      </c>
      <c r="L2958">
        <f>ROUNDUP(IF(B2958&gt;$D$4,0,($D$4-B2958+1)/365),0)</f>
        <v>0</v>
      </c>
      <c r="M2958">
        <f>ROUNDUP(IF(B2958&gt;$D$5,0,($D$5-B2958+1)/365),0)</f>
        <v>0</v>
      </c>
      <c r="N2958" s="28">
        <f>IF(OR(L2958=1,M2958=1),IF(B2958+364&lt;=$D$5,(B2958+364-$D$4+1)/365,IF(B2958&gt;$D$4,($D$5-B2958+1)/365,$D$6/365)),0)</f>
        <v>0</v>
      </c>
      <c r="O2958" s="28">
        <f>'Data &amp; Parameter'!$E$16*'Data &amp; Parameter'!$E$17*('Data &amp; Parameter'!$E$18+'Data &amp; Parameter'!$E$19)*'Data &amp; Parameter'!$E$20*'Data &amp; Parameter'!$E$37*N2958</f>
        <v>0</v>
      </c>
      <c r="P2958">
        <f>ROUNDUP(IF(D2958&gt;$D$4,0,($D$4-D2958+1)/365),0)</f>
        <v>0</v>
      </c>
      <c r="Q2958">
        <f>ROUNDUP(IF(D2958&gt;$D$5,0,($D$5-D2958+1)/365),0)</f>
        <v>0</v>
      </c>
      <c r="R2958" s="28">
        <f>IF(OR(P2958=1,Q2958=1),IF(D2958+364&lt;=$D$5,(D2958+364-$D$4+1)/365,IF(D2958&gt;$D$4,($D$5-D2958+1)/365,$D$6/365)),0)</f>
        <v>0</v>
      </c>
      <c r="S2958" s="28">
        <f>'Data &amp; Parameter'!$E$16*'Data &amp; Parameter'!$E$17*('Data &amp; Parameter'!$E$18+'Data &amp; Parameter'!$E$19)*'Data &amp; Parameter'!$E$20*'Data &amp; Parameter'!$E$37*R2958</f>
        <v>0</v>
      </c>
      <c r="T2958" s="28">
        <f t="shared" si="46"/>
        <v>0</v>
      </c>
    </row>
    <row r="2959" spans="1:20" ht="15.75" customHeight="1" x14ac:dyDescent="0.35">
      <c r="A2959">
        <v>2952</v>
      </c>
      <c r="B2959" s="76">
        <v>44247.32503472222</v>
      </c>
      <c r="C2959" s="1" t="s">
        <v>9342</v>
      </c>
      <c r="D2959" s="76">
        <v>44247.325995370367</v>
      </c>
      <c r="E2959" s="1" t="s">
        <v>9343</v>
      </c>
      <c r="F2959" s="1" t="s">
        <v>9344</v>
      </c>
      <c r="G2959" s="1" t="s">
        <v>123</v>
      </c>
      <c r="H2959" s="1" t="s">
        <v>124</v>
      </c>
      <c r="I2959" s="1" t="s">
        <v>125</v>
      </c>
      <c r="J2959" s="1" t="s">
        <v>9345</v>
      </c>
      <c r="K2959" s="1" t="s">
        <v>8187</v>
      </c>
      <c r="L2959">
        <f>ROUNDUP(IF(B2959&gt;$D$4,0,($D$4-B2959+1)/365),0)</f>
        <v>0</v>
      </c>
      <c r="M2959">
        <f>ROUNDUP(IF(B2959&gt;$D$5,0,($D$5-B2959+1)/365),0)</f>
        <v>0</v>
      </c>
      <c r="N2959" s="28">
        <f>IF(OR(L2959=1,M2959=1),IF(B2959+364&lt;=$D$5,(B2959+364-$D$4+1)/365,IF(B2959&gt;$D$4,($D$5-B2959+1)/365,$D$6/365)),0)</f>
        <v>0</v>
      </c>
      <c r="O2959" s="28">
        <f>'Data &amp; Parameter'!$E$16*'Data &amp; Parameter'!$E$17*('Data &amp; Parameter'!$E$18+'Data &amp; Parameter'!$E$19)*'Data &amp; Parameter'!$E$20*'Data &amp; Parameter'!$E$37*N2959</f>
        <v>0</v>
      </c>
      <c r="P2959">
        <f>ROUNDUP(IF(D2959&gt;$D$4,0,($D$4-D2959+1)/365),0)</f>
        <v>0</v>
      </c>
      <c r="Q2959">
        <f>ROUNDUP(IF(D2959&gt;$D$5,0,($D$5-D2959+1)/365),0)</f>
        <v>0</v>
      </c>
      <c r="R2959" s="28">
        <f>IF(OR(P2959=1,Q2959=1),IF(D2959+364&lt;=$D$5,(D2959+364-$D$4+1)/365,IF(D2959&gt;$D$4,($D$5-D2959+1)/365,$D$6/365)),0)</f>
        <v>0</v>
      </c>
      <c r="S2959" s="28">
        <f>'Data &amp; Parameter'!$E$16*'Data &amp; Parameter'!$E$17*('Data &amp; Parameter'!$E$18+'Data &amp; Parameter'!$E$19)*'Data &amp; Parameter'!$E$20*'Data &amp; Parameter'!$E$37*R2959</f>
        <v>0</v>
      </c>
      <c r="T2959" s="28">
        <f t="shared" si="46"/>
        <v>0</v>
      </c>
    </row>
    <row r="2960" spans="1:20" ht="15.75" customHeight="1" x14ac:dyDescent="0.35">
      <c r="A2960">
        <v>2953</v>
      </c>
      <c r="B2960" s="76">
        <v>44247.326435185183</v>
      </c>
      <c r="C2960" s="1" t="s">
        <v>9346</v>
      </c>
      <c r="D2960" s="76">
        <v>44247.327280092592</v>
      </c>
      <c r="E2960" s="1" t="s">
        <v>9347</v>
      </c>
      <c r="F2960" s="1" t="s">
        <v>9348</v>
      </c>
      <c r="G2960" s="1" t="s">
        <v>123</v>
      </c>
      <c r="H2960" s="1" t="s">
        <v>124</v>
      </c>
      <c r="I2960" s="1" t="s">
        <v>125</v>
      </c>
      <c r="J2960" s="1" t="s">
        <v>7979</v>
      </c>
      <c r="K2960" s="1" t="s">
        <v>8187</v>
      </c>
      <c r="L2960">
        <f>ROUNDUP(IF(B2960&gt;$D$4,0,($D$4-B2960+1)/365),0)</f>
        <v>0</v>
      </c>
      <c r="M2960">
        <f>ROUNDUP(IF(B2960&gt;$D$5,0,($D$5-B2960+1)/365),0)</f>
        <v>0</v>
      </c>
      <c r="N2960" s="28">
        <f>IF(OR(L2960=1,M2960=1),IF(B2960+364&lt;=$D$5,(B2960+364-$D$4+1)/365,IF(B2960&gt;$D$4,($D$5-B2960+1)/365,$D$6/365)),0)</f>
        <v>0</v>
      </c>
      <c r="O2960" s="28">
        <f>'Data &amp; Parameter'!$E$16*'Data &amp; Parameter'!$E$17*('Data &amp; Parameter'!$E$18+'Data &amp; Parameter'!$E$19)*'Data &amp; Parameter'!$E$20*'Data &amp; Parameter'!$E$37*N2960</f>
        <v>0</v>
      </c>
      <c r="P2960">
        <f>ROUNDUP(IF(D2960&gt;$D$4,0,($D$4-D2960+1)/365),0)</f>
        <v>0</v>
      </c>
      <c r="Q2960">
        <f>ROUNDUP(IF(D2960&gt;$D$5,0,($D$5-D2960+1)/365),0)</f>
        <v>0</v>
      </c>
      <c r="R2960" s="28">
        <f>IF(OR(P2960=1,Q2960=1),IF(D2960+364&lt;=$D$5,(D2960+364-$D$4+1)/365,IF(D2960&gt;$D$4,($D$5-D2960+1)/365,$D$6/365)),0)</f>
        <v>0</v>
      </c>
      <c r="S2960" s="28">
        <f>'Data &amp; Parameter'!$E$16*'Data &amp; Parameter'!$E$17*('Data &amp; Parameter'!$E$18+'Data &amp; Parameter'!$E$19)*'Data &amp; Parameter'!$E$20*'Data &amp; Parameter'!$E$37*R2960</f>
        <v>0</v>
      </c>
      <c r="T2960" s="28">
        <f t="shared" si="46"/>
        <v>0</v>
      </c>
    </row>
    <row r="2961" spans="1:20" ht="15.75" customHeight="1" x14ac:dyDescent="0.35">
      <c r="A2961">
        <v>2954</v>
      </c>
      <c r="B2961" s="76">
        <v>44247.328344907408</v>
      </c>
      <c r="C2961" s="1" t="s">
        <v>9349</v>
      </c>
      <c r="D2961" s="76">
        <v>44247.328958333332</v>
      </c>
      <c r="E2961" s="1" t="s">
        <v>9350</v>
      </c>
      <c r="F2961" s="1" t="s">
        <v>9351</v>
      </c>
      <c r="G2961" s="1" t="s">
        <v>123</v>
      </c>
      <c r="H2961" s="1" t="s">
        <v>124</v>
      </c>
      <c r="I2961" s="1" t="s">
        <v>125</v>
      </c>
      <c r="J2961" s="1" t="s">
        <v>9345</v>
      </c>
      <c r="K2961" s="1" t="s">
        <v>8187</v>
      </c>
      <c r="L2961">
        <f>ROUNDUP(IF(B2961&gt;$D$4,0,($D$4-B2961+1)/365),0)</f>
        <v>0</v>
      </c>
      <c r="M2961">
        <f>ROUNDUP(IF(B2961&gt;$D$5,0,($D$5-B2961+1)/365),0)</f>
        <v>0</v>
      </c>
      <c r="N2961" s="28">
        <f>IF(OR(L2961=1,M2961=1),IF(B2961+364&lt;=$D$5,(B2961+364-$D$4+1)/365,IF(B2961&gt;$D$4,($D$5-B2961+1)/365,$D$6/365)),0)</f>
        <v>0</v>
      </c>
      <c r="O2961" s="28">
        <f>'Data &amp; Parameter'!$E$16*'Data &amp; Parameter'!$E$17*('Data &amp; Parameter'!$E$18+'Data &amp; Parameter'!$E$19)*'Data &amp; Parameter'!$E$20*'Data &amp; Parameter'!$E$37*N2961</f>
        <v>0</v>
      </c>
      <c r="P2961">
        <f>ROUNDUP(IF(D2961&gt;$D$4,0,($D$4-D2961+1)/365),0)</f>
        <v>0</v>
      </c>
      <c r="Q2961">
        <f>ROUNDUP(IF(D2961&gt;$D$5,0,($D$5-D2961+1)/365),0)</f>
        <v>0</v>
      </c>
      <c r="R2961" s="28">
        <f>IF(OR(P2961=1,Q2961=1),IF(D2961+364&lt;=$D$5,(D2961+364-$D$4+1)/365,IF(D2961&gt;$D$4,($D$5-D2961+1)/365,$D$6/365)),0)</f>
        <v>0</v>
      </c>
      <c r="S2961" s="28">
        <f>'Data &amp; Parameter'!$E$16*'Data &amp; Parameter'!$E$17*('Data &amp; Parameter'!$E$18+'Data &amp; Parameter'!$E$19)*'Data &amp; Parameter'!$E$20*'Data &amp; Parameter'!$E$37*R2961</f>
        <v>0</v>
      </c>
      <c r="T2961" s="28">
        <f t="shared" si="46"/>
        <v>0</v>
      </c>
    </row>
    <row r="2962" spans="1:20" ht="15.75" customHeight="1" x14ac:dyDescent="0.35">
      <c r="A2962">
        <v>2955</v>
      </c>
      <c r="B2962" s="76">
        <v>44247.332060185188</v>
      </c>
      <c r="C2962" s="1" t="s">
        <v>9352</v>
      </c>
      <c r="D2962" s="76">
        <v>44247.332743055551</v>
      </c>
      <c r="E2962" s="1" t="s">
        <v>9353</v>
      </c>
      <c r="F2962" s="1" t="s">
        <v>9354</v>
      </c>
      <c r="G2962" s="1" t="s">
        <v>123</v>
      </c>
      <c r="H2962" s="1" t="s">
        <v>124</v>
      </c>
      <c r="I2962" s="1" t="s">
        <v>125</v>
      </c>
      <c r="J2962" s="1" t="s">
        <v>9355</v>
      </c>
      <c r="K2962" s="1" t="s">
        <v>9355</v>
      </c>
      <c r="L2962">
        <f>ROUNDUP(IF(B2962&gt;$D$4,0,($D$4-B2962+1)/365),0)</f>
        <v>0</v>
      </c>
      <c r="M2962">
        <f>ROUNDUP(IF(B2962&gt;$D$5,0,($D$5-B2962+1)/365),0)</f>
        <v>0</v>
      </c>
      <c r="N2962" s="28">
        <f>IF(OR(L2962=1,M2962=1),IF(B2962+364&lt;=$D$5,(B2962+364-$D$4+1)/365,IF(B2962&gt;$D$4,($D$5-B2962+1)/365,$D$6/365)),0)</f>
        <v>0</v>
      </c>
      <c r="O2962" s="28">
        <f>'Data &amp; Parameter'!$E$16*'Data &amp; Parameter'!$E$17*('Data &amp; Parameter'!$E$18+'Data &amp; Parameter'!$E$19)*'Data &amp; Parameter'!$E$20*'Data &amp; Parameter'!$E$37*N2962</f>
        <v>0</v>
      </c>
      <c r="P2962">
        <f>ROUNDUP(IF(D2962&gt;$D$4,0,($D$4-D2962+1)/365),0)</f>
        <v>0</v>
      </c>
      <c r="Q2962">
        <f>ROUNDUP(IF(D2962&gt;$D$5,0,($D$5-D2962+1)/365),0)</f>
        <v>0</v>
      </c>
      <c r="R2962" s="28">
        <f>IF(OR(P2962=1,Q2962=1),IF(D2962+364&lt;=$D$5,(D2962+364-$D$4+1)/365,IF(D2962&gt;$D$4,($D$5-D2962+1)/365,$D$6/365)),0)</f>
        <v>0</v>
      </c>
      <c r="S2962" s="28">
        <f>'Data &amp; Parameter'!$E$16*'Data &amp; Parameter'!$E$17*('Data &amp; Parameter'!$E$18+'Data &amp; Parameter'!$E$19)*'Data &amp; Parameter'!$E$20*'Data &amp; Parameter'!$E$37*R2962</f>
        <v>0</v>
      </c>
      <c r="T2962" s="28">
        <f t="shared" si="46"/>
        <v>0</v>
      </c>
    </row>
    <row r="2963" spans="1:20" ht="15.75" customHeight="1" x14ac:dyDescent="0.35">
      <c r="A2963">
        <v>2956</v>
      </c>
      <c r="B2963" s="76">
        <v>44247.336631944447</v>
      </c>
      <c r="C2963" s="1" t="s">
        <v>9356</v>
      </c>
      <c r="D2963" s="76">
        <v>44247.338703703703</v>
      </c>
      <c r="E2963" s="1" t="s">
        <v>9357</v>
      </c>
      <c r="F2963" s="1" t="s">
        <v>9358</v>
      </c>
      <c r="G2963" s="1" t="s">
        <v>123</v>
      </c>
      <c r="H2963" s="1" t="s">
        <v>124</v>
      </c>
      <c r="I2963" s="1" t="s">
        <v>125</v>
      </c>
      <c r="J2963" s="1" t="s">
        <v>9359</v>
      </c>
      <c r="K2963" s="1" t="s">
        <v>9360</v>
      </c>
      <c r="L2963">
        <f>ROUNDUP(IF(B2963&gt;$D$4,0,($D$4-B2963+1)/365),0)</f>
        <v>0</v>
      </c>
      <c r="M2963">
        <f>ROUNDUP(IF(B2963&gt;$D$5,0,($D$5-B2963+1)/365),0)</f>
        <v>0</v>
      </c>
      <c r="N2963" s="28">
        <f>IF(OR(L2963=1,M2963=1),IF(B2963+364&lt;=$D$5,(B2963+364-$D$4+1)/365,IF(B2963&gt;$D$4,($D$5-B2963+1)/365,$D$6/365)),0)</f>
        <v>0</v>
      </c>
      <c r="O2963" s="28">
        <f>'Data &amp; Parameter'!$E$16*'Data &amp; Parameter'!$E$17*('Data &amp; Parameter'!$E$18+'Data &amp; Parameter'!$E$19)*'Data &amp; Parameter'!$E$20*'Data &amp; Parameter'!$E$37*N2963</f>
        <v>0</v>
      </c>
      <c r="P2963">
        <f>ROUNDUP(IF(D2963&gt;$D$4,0,($D$4-D2963+1)/365),0)</f>
        <v>0</v>
      </c>
      <c r="Q2963">
        <f>ROUNDUP(IF(D2963&gt;$D$5,0,($D$5-D2963+1)/365),0)</f>
        <v>0</v>
      </c>
      <c r="R2963" s="28">
        <f>IF(OR(P2963=1,Q2963=1),IF(D2963+364&lt;=$D$5,(D2963+364-$D$4+1)/365,IF(D2963&gt;$D$4,($D$5-D2963+1)/365,$D$6/365)),0)</f>
        <v>0</v>
      </c>
      <c r="S2963" s="28">
        <f>'Data &amp; Parameter'!$E$16*'Data &amp; Parameter'!$E$17*('Data &amp; Parameter'!$E$18+'Data &amp; Parameter'!$E$19)*'Data &amp; Parameter'!$E$20*'Data &amp; Parameter'!$E$37*R2963</f>
        <v>0</v>
      </c>
      <c r="T2963" s="28">
        <f t="shared" si="46"/>
        <v>0</v>
      </c>
    </row>
    <row r="2964" spans="1:20" ht="15.75" customHeight="1" x14ac:dyDescent="0.35">
      <c r="A2964">
        <v>2957</v>
      </c>
      <c r="B2964" s="76">
        <v>44247.337233796294</v>
      </c>
      <c r="C2964" s="1" t="s">
        <v>9361</v>
      </c>
      <c r="D2964" s="76">
        <v>44247.338796296295</v>
      </c>
      <c r="E2964" s="1" t="s">
        <v>9362</v>
      </c>
      <c r="F2964" s="1" t="s">
        <v>9363</v>
      </c>
      <c r="G2964" s="1" t="s">
        <v>123</v>
      </c>
      <c r="H2964" s="1" t="s">
        <v>124</v>
      </c>
      <c r="I2964" s="1" t="s">
        <v>125</v>
      </c>
      <c r="J2964" s="1" t="s">
        <v>9364</v>
      </c>
      <c r="K2964" s="1" t="s">
        <v>9360</v>
      </c>
      <c r="L2964">
        <f>ROUNDUP(IF(B2964&gt;$D$4,0,($D$4-B2964+1)/365),0)</f>
        <v>0</v>
      </c>
      <c r="M2964">
        <f>ROUNDUP(IF(B2964&gt;$D$5,0,($D$5-B2964+1)/365),0)</f>
        <v>0</v>
      </c>
      <c r="N2964" s="28">
        <f>IF(OR(L2964=1,M2964=1),IF(B2964+364&lt;=$D$5,(B2964+364-$D$4+1)/365,IF(B2964&gt;$D$4,($D$5-B2964+1)/365,$D$6/365)),0)</f>
        <v>0</v>
      </c>
      <c r="O2964" s="28">
        <f>'Data &amp; Parameter'!$E$16*'Data &amp; Parameter'!$E$17*('Data &amp; Parameter'!$E$18+'Data &amp; Parameter'!$E$19)*'Data &amp; Parameter'!$E$20*'Data &amp; Parameter'!$E$37*N2964</f>
        <v>0</v>
      </c>
      <c r="P2964">
        <f>ROUNDUP(IF(D2964&gt;$D$4,0,($D$4-D2964+1)/365),0)</f>
        <v>0</v>
      </c>
      <c r="Q2964">
        <f>ROUNDUP(IF(D2964&gt;$D$5,0,($D$5-D2964+1)/365),0)</f>
        <v>0</v>
      </c>
      <c r="R2964" s="28">
        <f>IF(OR(P2964=1,Q2964=1),IF(D2964+364&lt;=$D$5,(D2964+364-$D$4+1)/365,IF(D2964&gt;$D$4,($D$5-D2964+1)/365,$D$6/365)),0)</f>
        <v>0</v>
      </c>
      <c r="S2964" s="28">
        <f>'Data &amp; Parameter'!$E$16*'Data &amp; Parameter'!$E$17*('Data &amp; Parameter'!$E$18+'Data &amp; Parameter'!$E$19)*'Data &amp; Parameter'!$E$20*'Data &amp; Parameter'!$E$37*R2964</f>
        <v>0</v>
      </c>
      <c r="T2964" s="28">
        <f t="shared" si="46"/>
        <v>0</v>
      </c>
    </row>
    <row r="2965" spans="1:20" ht="15.75" customHeight="1" x14ac:dyDescent="0.35">
      <c r="A2965">
        <v>2958</v>
      </c>
      <c r="B2965" s="76">
        <v>44247.342048611114</v>
      </c>
      <c r="C2965" s="1" t="s">
        <v>9365</v>
      </c>
      <c r="D2965" s="76">
        <v>44247.342650462961</v>
      </c>
      <c r="E2965" s="1" t="s">
        <v>9366</v>
      </c>
      <c r="F2965" s="1" t="s">
        <v>9367</v>
      </c>
      <c r="G2965" s="1" t="s">
        <v>123</v>
      </c>
      <c r="H2965" s="1" t="s">
        <v>124</v>
      </c>
      <c r="I2965" s="1" t="s">
        <v>125</v>
      </c>
      <c r="J2965" s="1" t="s">
        <v>9355</v>
      </c>
      <c r="K2965" s="1" t="s">
        <v>9360</v>
      </c>
      <c r="L2965">
        <f>ROUNDUP(IF(B2965&gt;$D$4,0,($D$4-B2965+1)/365),0)</f>
        <v>0</v>
      </c>
      <c r="M2965">
        <f>ROUNDUP(IF(B2965&gt;$D$5,0,($D$5-B2965+1)/365),0)</f>
        <v>0</v>
      </c>
      <c r="N2965" s="28">
        <f>IF(OR(L2965=1,M2965=1),IF(B2965+364&lt;=$D$5,(B2965+364-$D$4+1)/365,IF(B2965&gt;$D$4,($D$5-B2965+1)/365,$D$6/365)),0)</f>
        <v>0</v>
      </c>
      <c r="O2965" s="28">
        <f>'Data &amp; Parameter'!$E$16*'Data &amp; Parameter'!$E$17*('Data &amp; Parameter'!$E$18+'Data &amp; Parameter'!$E$19)*'Data &amp; Parameter'!$E$20*'Data &amp; Parameter'!$E$37*N2965</f>
        <v>0</v>
      </c>
      <c r="P2965">
        <f>ROUNDUP(IF(D2965&gt;$D$4,0,($D$4-D2965+1)/365),0)</f>
        <v>0</v>
      </c>
      <c r="Q2965">
        <f>ROUNDUP(IF(D2965&gt;$D$5,0,($D$5-D2965+1)/365),0)</f>
        <v>0</v>
      </c>
      <c r="R2965" s="28">
        <f>IF(OR(P2965=1,Q2965=1),IF(D2965+364&lt;=$D$5,(D2965+364-$D$4+1)/365,IF(D2965&gt;$D$4,($D$5-D2965+1)/365,$D$6/365)),0)</f>
        <v>0</v>
      </c>
      <c r="S2965" s="28">
        <f>'Data &amp; Parameter'!$E$16*'Data &amp; Parameter'!$E$17*('Data &amp; Parameter'!$E$18+'Data &amp; Parameter'!$E$19)*'Data &amp; Parameter'!$E$20*'Data &amp; Parameter'!$E$37*R2965</f>
        <v>0</v>
      </c>
      <c r="T2965" s="28">
        <f t="shared" si="46"/>
        <v>0</v>
      </c>
    </row>
    <row r="2966" spans="1:20" ht="15.75" customHeight="1" x14ac:dyDescent="0.35">
      <c r="A2966">
        <v>2959</v>
      </c>
      <c r="B2966" s="76">
        <v>44247.345983796295</v>
      </c>
      <c r="C2966" s="1" t="s">
        <v>9368</v>
      </c>
      <c r="D2966" s="76">
        <v>44247.349236111113</v>
      </c>
      <c r="E2966" s="1" t="s">
        <v>9369</v>
      </c>
      <c r="F2966" s="1" t="s">
        <v>9370</v>
      </c>
      <c r="G2966" s="1" t="s">
        <v>123</v>
      </c>
      <c r="H2966" s="1" t="s">
        <v>124</v>
      </c>
      <c r="I2966" s="1" t="s">
        <v>125</v>
      </c>
      <c r="J2966" s="1" t="s">
        <v>9371</v>
      </c>
      <c r="K2966" s="1" t="s">
        <v>9372</v>
      </c>
      <c r="L2966">
        <f>ROUNDUP(IF(B2966&gt;$D$4,0,($D$4-B2966+1)/365),0)</f>
        <v>0</v>
      </c>
      <c r="M2966">
        <f>ROUNDUP(IF(B2966&gt;$D$5,0,($D$5-B2966+1)/365),0)</f>
        <v>0</v>
      </c>
      <c r="N2966" s="28">
        <f>IF(OR(L2966=1,M2966=1),IF(B2966+364&lt;=$D$5,(B2966+364-$D$4+1)/365,IF(B2966&gt;$D$4,($D$5-B2966+1)/365,$D$6/365)),0)</f>
        <v>0</v>
      </c>
      <c r="O2966" s="28">
        <f>'Data &amp; Parameter'!$E$16*'Data &amp; Parameter'!$E$17*('Data &amp; Parameter'!$E$18+'Data &amp; Parameter'!$E$19)*'Data &amp; Parameter'!$E$20*'Data &amp; Parameter'!$E$37*N2966</f>
        <v>0</v>
      </c>
      <c r="P2966">
        <f>ROUNDUP(IF(D2966&gt;$D$4,0,($D$4-D2966+1)/365),0)</f>
        <v>0</v>
      </c>
      <c r="Q2966">
        <f>ROUNDUP(IF(D2966&gt;$D$5,0,($D$5-D2966+1)/365),0)</f>
        <v>0</v>
      </c>
      <c r="R2966" s="28">
        <f>IF(OR(P2966=1,Q2966=1),IF(D2966+364&lt;=$D$5,(D2966+364-$D$4+1)/365,IF(D2966&gt;$D$4,($D$5-D2966+1)/365,$D$6/365)),0)</f>
        <v>0</v>
      </c>
      <c r="S2966" s="28">
        <f>'Data &amp; Parameter'!$E$16*'Data &amp; Parameter'!$E$17*('Data &amp; Parameter'!$E$18+'Data &amp; Parameter'!$E$19)*'Data &amp; Parameter'!$E$20*'Data &amp; Parameter'!$E$37*R2966</f>
        <v>0</v>
      </c>
      <c r="T2966" s="28">
        <f t="shared" si="46"/>
        <v>0</v>
      </c>
    </row>
    <row r="2967" spans="1:20" ht="15.75" customHeight="1" x14ac:dyDescent="0.35">
      <c r="A2967">
        <v>2960</v>
      </c>
      <c r="B2967" s="76">
        <v>44247.346226851849</v>
      </c>
      <c r="C2967" s="1" t="s">
        <v>9373</v>
      </c>
      <c r="D2967" s="76">
        <v>44247.347546296296</v>
      </c>
      <c r="E2967" s="1" t="s">
        <v>9374</v>
      </c>
      <c r="F2967" s="1" t="s">
        <v>9375</v>
      </c>
      <c r="G2967" s="1" t="s">
        <v>123</v>
      </c>
      <c r="H2967" s="1" t="s">
        <v>124</v>
      </c>
      <c r="I2967" s="1" t="s">
        <v>125</v>
      </c>
      <c r="J2967" s="1" t="s">
        <v>7979</v>
      </c>
      <c r="K2967" s="1" t="s">
        <v>9360</v>
      </c>
      <c r="L2967">
        <f>ROUNDUP(IF(B2967&gt;$D$4,0,($D$4-B2967+1)/365),0)</f>
        <v>0</v>
      </c>
      <c r="M2967">
        <f>ROUNDUP(IF(B2967&gt;$D$5,0,($D$5-B2967+1)/365),0)</f>
        <v>0</v>
      </c>
      <c r="N2967" s="28">
        <f>IF(OR(L2967=1,M2967=1),IF(B2967+364&lt;=$D$5,(B2967+364-$D$4+1)/365,IF(B2967&gt;$D$4,($D$5-B2967+1)/365,$D$6/365)),0)</f>
        <v>0</v>
      </c>
      <c r="O2967" s="28">
        <f>'Data &amp; Parameter'!$E$16*'Data &amp; Parameter'!$E$17*('Data &amp; Parameter'!$E$18+'Data &amp; Parameter'!$E$19)*'Data &amp; Parameter'!$E$20*'Data &amp; Parameter'!$E$37*N2967</f>
        <v>0</v>
      </c>
      <c r="P2967">
        <f>ROUNDUP(IF(D2967&gt;$D$4,0,($D$4-D2967+1)/365),0)</f>
        <v>0</v>
      </c>
      <c r="Q2967">
        <f>ROUNDUP(IF(D2967&gt;$D$5,0,($D$5-D2967+1)/365),0)</f>
        <v>0</v>
      </c>
      <c r="R2967" s="28">
        <f>IF(OR(P2967=1,Q2967=1),IF(D2967+364&lt;=$D$5,(D2967+364-$D$4+1)/365,IF(D2967&gt;$D$4,($D$5-D2967+1)/365,$D$6/365)),0)</f>
        <v>0</v>
      </c>
      <c r="S2967" s="28">
        <f>'Data &amp; Parameter'!$E$16*'Data &amp; Parameter'!$E$17*('Data &amp; Parameter'!$E$18+'Data &amp; Parameter'!$E$19)*'Data &amp; Parameter'!$E$20*'Data &amp; Parameter'!$E$37*R2967</f>
        <v>0</v>
      </c>
      <c r="T2967" s="28">
        <f t="shared" si="46"/>
        <v>0</v>
      </c>
    </row>
    <row r="2968" spans="1:20" ht="15.75" customHeight="1" x14ac:dyDescent="0.35">
      <c r="A2968">
        <v>2961</v>
      </c>
      <c r="B2968" s="76">
        <v>44247.349976851852</v>
      </c>
      <c r="C2968" s="1" t="s">
        <v>9376</v>
      </c>
      <c r="D2968" s="76">
        <v>44247.350300925929</v>
      </c>
      <c r="E2968" s="1" t="s">
        <v>9377</v>
      </c>
      <c r="F2968" s="1" t="s">
        <v>9378</v>
      </c>
      <c r="G2968" s="1" t="s">
        <v>123</v>
      </c>
      <c r="H2968" s="1" t="s">
        <v>124</v>
      </c>
      <c r="I2968" s="1" t="s">
        <v>125</v>
      </c>
      <c r="J2968" s="1" t="s">
        <v>9364</v>
      </c>
      <c r="K2968" s="1" t="s">
        <v>9360</v>
      </c>
      <c r="L2968">
        <f>ROUNDUP(IF(B2968&gt;$D$4,0,($D$4-B2968+1)/365),0)</f>
        <v>0</v>
      </c>
      <c r="M2968">
        <f>ROUNDUP(IF(B2968&gt;$D$5,0,($D$5-B2968+1)/365),0)</f>
        <v>0</v>
      </c>
      <c r="N2968" s="28">
        <f>IF(OR(L2968=1,M2968=1),IF(B2968+364&lt;=$D$5,(B2968+364-$D$4+1)/365,IF(B2968&gt;$D$4,($D$5-B2968+1)/365,$D$6/365)),0)</f>
        <v>0</v>
      </c>
      <c r="O2968" s="28">
        <f>'Data &amp; Parameter'!$E$16*'Data &amp; Parameter'!$E$17*('Data &amp; Parameter'!$E$18+'Data &amp; Parameter'!$E$19)*'Data &amp; Parameter'!$E$20*'Data &amp; Parameter'!$E$37*N2968</f>
        <v>0</v>
      </c>
      <c r="P2968">
        <f>ROUNDUP(IF(D2968&gt;$D$4,0,($D$4-D2968+1)/365),0)</f>
        <v>0</v>
      </c>
      <c r="Q2968">
        <f>ROUNDUP(IF(D2968&gt;$D$5,0,($D$5-D2968+1)/365),0)</f>
        <v>0</v>
      </c>
      <c r="R2968" s="28">
        <f>IF(OR(P2968=1,Q2968=1),IF(D2968+364&lt;=$D$5,(D2968+364-$D$4+1)/365,IF(D2968&gt;$D$4,($D$5-D2968+1)/365,$D$6/365)),0)</f>
        <v>0</v>
      </c>
      <c r="S2968" s="28">
        <f>'Data &amp; Parameter'!$E$16*'Data &amp; Parameter'!$E$17*('Data &amp; Parameter'!$E$18+'Data &amp; Parameter'!$E$19)*'Data &amp; Parameter'!$E$20*'Data &amp; Parameter'!$E$37*R2968</f>
        <v>0</v>
      </c>
      <c r="T2968" s="28">
        <f t="shared" si="46"/>
        <v>0</v>
      </c>
    </row>
    <row r="2969" spans="1:20" ht="15.75" customHeight="1" x14ac:dyDescent="0.35">
      <c r="A2969">
        <v>2962</v>
      </c>
      <c r="B2969" s="76">
        <v>44247.351030092592</v>
      </c>
      <c r="C2969" s="1" t="s">
        <v>9379</v>
      </c>
      <c r="D2969" s="76">
        <v>44247.351527777777</v>
      </c>
      <c r="E2969" s="1" t="s">
        <v>9380</v>
      </c>
      <c r="F2969" s="1" t="s">
        <v>9381</v>
      </c>
      <c r="G2969" s="1" t="s">
        <v>123</v>
      </c>
      <c r="H2969" s="1" t="s">
        <v>124</v>
      </c>
      <c r="I2969" s="1" t="s">
        <v>125</v>
      </c>
      <c r="J2969" s="1" t="s">
        <v>9359</v>
      </c>
      <c r="K2969" s="1" t="s">
        <v>9372</v>
      </c>
      <c r="L2969">
        <f>ROUNDUP(IF(B2969&gt;$D$4,0,($D$4-B2969+1)/365),0)</f>
        <v>0</v>
      </c>
      <c r="M2969">
        <f>ROUNDUP(IF(B2969&gt;$D$5,0,($D$5-B2969+1)/365),0)</f>
        <v>0</v>
      </c>
      <c r="N2969" s="28">
        <f>IF(OR(L2969=1,M2969=1),IF(B2969+364&lt;=$D$5,(B2969+364-$D$4+1)/365,IF(B2969&gt;$D$4,($D$5-B2969+1)/365,$D$6/365)),0)</f>
        <v>0</v>
      </c>
      <c r="O2969" s="28">
        <f>'Data &amp; Parameter'!$E$16*'Data &amp; Parameter'!$E$17*('Data &amp; Parameter'!$E$18+'Data &amp; Parameter'!$E$19)*'Data &amp; Parameter'!$E$20*'Data &amp; Parameter'!$E$37*N2969</f>
        <v>0</v>
      </c>
      <c r="P2969">
        <f>ROUNDUP(IF(D2969&gt;$D$4,0,($D$4-D2969+1)/365),0)</f>
        <v>0</v>
      </c>
      <c r="Q2969">
        <f>ROUNDUP(IF(D2969&gt;$D$5,0,($D$5-D2969+1)/365),0)</f>
        <v>0</v>
      </c>
      <c r="R2969" s="28">
        <f>IF(OR(P2969=1,Q2969=1),IF(D2969+364&lt;=$D$5,(D2969+364-$D$4+1)/365,IF(D2969&gt;$D$4,($D$5-D2969+1)/365,$D$6/365)),0)</f>
        <v>0</v>
      </c>
      <c r="S2969" s="28">
        <f>'Data &amp; Parameter'!$E$16*'Data &amp; Parameter'!$E$17*('Data &amp; Parameter'!$E$18+'Data &amp; Parameter'!$E$19)*'Data &amp; Parameter'!$E$20*'Data &amp; Parameter'!$E$37*R2969</f>
        <v>0</v>
      </c>
      <c r="T2969" s="28">
        <f t="shared" si="46"/>
        <v>0</v>
      </c>
    </row>
    <row r="2970" spans="1:20" ht="15.75" customHeight="1" x14ac:dyDescent="0.35">
      <c r="A2970">
        <v>2963</v>
      </c>
      <c r="B2970" s="76">
        <v>44247.351053240738</v>
      </c>
      <c r="C2970" s="1" t="s">
        <v>9382</v>
      </c>
      <c r="D2970" s="76">
        <v>44247.353171296301</v>
      </c>
      <c r="E2970" s="1" t="s">
        <v>9383</v>
      </c>
      <c r="F2970" s="1" t="s">
        <v>9384</v>
      </c>
      <c r="G2970" s="1" t="s">
        <v>123</v>
      </c>
      <c r="H2970" s="1" t="s">
        <v>124</v>
      </c>
      <c r="I2970" s="1" t="s">
        <v>125</v>
      </c>
      <c r="J2970" s="1" t="s">
        <v>9385</v>
      </c>
      <c r="K2970" s="1" t="s">
        <v>9360</v>
      </c>
      <c r="L2970">
        <f>ROUNDUP(IF(B2970&gt;$D$4,0,($D$4-B2970+1)/365),0)</f>
        <v>0</v>
      </c>
      <c r="M2970">
        <f>ROUNDUP(IF(B2970&gt;$D$5,0,($D$5-B2970+1)/365),0)</f>
        <v>0</v>
      </c>
      <c r="N2970" s="28">
        <f>IF(OR(L2970=1,M2970=1),IF(B2970+364&lt;=$D$5,(B2970+364-$D$4+1)/365,IF(B2970&gt;$D$4,($D$5-B2970+1)/365,$D$6/365)),0)</f>
        <v>0</v>
      </c>
      <c r="O2970" s="28">
        <f>'Data &amp; Parameter'!$E$16*'Data &amp; Parameter'!$E$17*('Data &amp; Parameter'!$E$18+'Data &amp; Parameter'!$E$19)*'Data &amp; Parameter'!$E$20*'Data &amp; Parameter'!$E$37*N2970</f>
        <v>0</v>
      </c>
      <c r="P2970">
        <f>ROUNDUP(IF(D2970&gt;$D$4,0,($D$4-D2970+1)/365),0)</f>
        <v>0</v>
      </c>
      <c r="Q2970">
        <f>ROUNDUP(IF(D2970&gt;$D$5,0,($D$5-D2970+1)/365),0)</f>
        <v>0</v>
      </c>
      <c r="R2970" s="28">
        <f>IF(OR(P2970=1,Q2970=1),IF(D2970+364&lt;=$D$5,(D2970+364-$D$4+1)/365,IF(D2970&gt;$D$4,($D$5-D2970+1)/365,$D$6/365)),0)</f>
        <v>0</v>
      </c>
      <c r="S2970" s="28">
        <f>'Data &amp; Parameter'!$E$16*'Data &amp; Parameter'!$E$17*('Data &amp; Parameter'!$E$18+'Data &amp; Parameter'!$E$19)*'Data &amp; Parameter'!$E$20*'Data &amp; Parameter'!$E$37*R2970</f>
        <v>0</v>
      </c>
      <c r="T2970" s="28">
        <f t="shared" si="46"/>
        <v>0</v>
      </c>
    </row>
    <row r="2971" spans="1:20" ht="15.75" customHeight="1" x14ac:dyDescent="0.35">
      <c r="A2971">
        <v>2964</v>
      </c>
      <c r="B2971" s="76">
        <v>44247.356226851851</v>
      </c>
      <c r="C2971" s="1" t="s">
        <v>9386</v>
      </c>
      <c r="D2971" s="76">
        <v>44247.356817129628</v>
      </c>
      <c r="E2971" s="1" t="s">
        <v>9387</v>
      </c>
      <c r="F2971" s="1" t="s">
        <v>9388</v>
      </c>
      <c r="G2971" s="1" t="s">
        <v>123</v>
      </c>
      <c r="H2971" s="1" t="s">
        <v>124</v>
      </c>
      <c r="I2971" s="1" t="s">
        <v>125</v>
      </c>
      <c r="J2971" s="1" t="s">
        <v>9364</v>
      </c>
      <c r="K2971" s="1" t="s">
        <v>9360</v>
      </c>
      <c r="L2971">
        <f>ROUNDUP(IF(B2971&gt;$D$4,0,($D$4-B2971+1)/365),0)</f>
        <v>0</v>
      </c>
      <c r="M2971">
        <f>ROUNDUP(IF(B2971&gt;$D$5,0,($D$5-B2971+1)/365),0)</f>
        <v>0</v>
      </c>
      <c r="N2971" s="28">
        <f>IF(OR(L2971=1,M2971=1),IF(B2971+364&lt;=$D$5,(B2971+364-$D$4+1)/365,IF(B2971&gt;$D$4,($D$5-B2971+1)/365,$D$6/365)),0)</f>
        <v>0</v>
      </c>
      <c r="O2971" s="28">
        <f>'Data &amp; Parameter'!$E$16*'Data &amp; Parameter'!$E$17*('Data &amp; Parameter'!$E$18+'Data &amp; Parameter'!$E$19)*'Data &amp; Parameter'!$E$20*'Data &amp; Parameter'!$E$37*N2971</f>
        <v>0</v>
      </c>
      <c r="P2971">
        <f>ROUNDUP(IF(D2971&gt;$D$4,0,($D$4-D2971+1)/365),0)</f>
        <v>0</v>
      </c>
      <c r="Q2971">
        <f>ROUNDUP(IF(D2971&gt;$D$5,0,($D$5-D2971+1)/365),0)</f>
        <v>0</v>
      </c>
      <c r="R2971" s="28">
        <f>IF(OR(P2971=1,Q2971=1),IF(D2971+364&lt;=$D$5,(D2971+364-$D$4+1)/365,IF(D2971&gt;$D$4,($D$5-D2971+1)/365,$D$6/365)),0)</f>
        <v>0</v>
      </c>
      <c r="S2971" s="28">
        <f>'Data &amp; Parameter'!$E$16*'Data &amp; Parameter'!$E$17*('Data &amp; Parameter'!$E$18+'Data &amp; Parameter'!$E$19)*'Data &amp; Parameter'!$E$20*'Data &amp; Parameter'!$E$37*R2971</f>
        <v>0</v>
      </c>
      <c r="T2971" s="28">
        <f t="shared" si="46"/>
        <v>0</v>
      </c>
    </row>
    <row r="2972" spans="1:20" ht="15.75" customHeight="1" x14ac:dyDescent="0.35">
      <c r="A2972">
        <v>2965</v>
      </c>
      <c r="B2972" s="76">
        <v>44247.356539351851</v>
      </c>
      <c r="C2972" s="1" t="s">
        <v>9389</v>
      </c>
      <c r="D2972" s="76">
        <v>44247.357152777782</v>
      </c>
      <c r="E2972" s="1" t="s">
        <v>9390</v>
      </c>
      <c r="F2972" s="1" t="s">
        <v>9391</v>
      </c>
      <c r="G2972" s="1" t="s">
        <v>123</v>
      </c>
      <c r="H2972" s="1" t="s">
        <v>124</v>
      </c>
      <c r="I2972" s="1" t="s">
        <v>125</v>
      </c>
      <c r="J2972" s="1" t="s">
        <v>9355</v>
      </c>
      <c r="K2972" s="1" t="s">
        <v>9360</v>
      </c>
      <c r="L2972">
        <f>ROUNDUP(IF(B2972&gt;$D$4,0,($D$4-B2972+1)/365),0)</f>
        <v>0</v>
      </c>
      <c r="M2972">
        <f>ROUNDUP(IF(B2972&gt;$D$5,0,($D$5-B2972+1)/365),0)</f>
        <v>0</v>
      </c>
      <c r="N2972" s="28">
        <f>IF(OR(L2972=1,M2972=1),IF(B2972+364&lt;=$D$5,(B2972+364-$D$4+1)/365,IF(B2972&gt;$D$4,($D$5-B2972+1)/365,$D$6/365)),0)</f>
        <v>0</v>
      </c>
      <c r="O2972" s="28">
        <f>'Data &amp; Parameter'!$E$16*'Data &amp; Parameter'!$E$17*('Data &amp; Parameter'!$E$18+'Data &amp; Parameter'!$E$19)*'Data &amp; Parameter'!$E$20*'Data &amp; Parameter'!$E$37*N2972</f>
        <v>0</v>
      </c>
      <c r="P2972">
        <f>ROUNDUP(IF(D2972&gt;$D$4,0,($D$4-D2972+1)/365),0)</f>
        <v>0</v>
      </c>
      <c r="Q2972">
        <f>ROUNDUP(IF(D2972&gt;$D$5,0,($D$5-D2972+1)/365),0)</f>
        <v>0</v>
      </c>
      <c r="R2972" s="28">
        <f>IF(OR(P2972=1,Q2972=1),IF(D2972+364&lt;=$D$5,(D2972+364-$D$4+1)/365,IF(D2972&gt;$D$4,($D$5-D2972+1)/365,$D$6/365)),0)</f>
        <v>0</v>
      </c>
      <c r="S2972" s="28">
        <f>'Data &amp; Parameter'!$E$16*'Data &amp; Parameter'!$E$17*('Data &amp; Parameter'!$E$18+'Data &amp; Parameter'!$E$19)*'Data &amp; Parameter'!$E$20*'Data &amp; Parameter'!$E$37*R2972</f>
        <v>0</v>
      </c>
      <c r="T2972" s="28">
        <f t="shared" si="46"/>
        <v>0</v>
      </c>
    </row>
    <row r="2973" spans="1:20" ht="15.75" customHeight="1" x14ac:dyDescent="0.35">
      <c r="A2973">
        <v>2966</v>
      </c>
      <c r="B2973" s="76">
        <v>44247.35832175926</v>
      </c>
      <c r="C2973" s="1" t="s">
        <v>9392</v>
      </c>
      <c r="D2973" s="76">
        <v>44247.359027777777</v>
      </c>
      <c r="E2973" s="1" t="s">
        <v>9393</v>
      </c>
      <c r="F2973" s="1" t="s">
        <v>9394</v>
      </c>
      <c r="G2973" s="1" t="s">
        <v>123</v>
      </c>
      <c r="H2973" s="1" t="s">
        <v>124</v>
      </c>
      <c r="I2973" s="1" t="s">
        <v>125</v>
      </c>
      <c r="J2973" s="1" t="s">
        <v>7979</v>
      </c>
      <c r="K2973" s="1" t="s">
        <v>9360</v>
      </c>
      <c r="L2973">
        <f>ROUNDUP(IF(B2973&gt;$D$4,0,($D$4-B2973+1)/365),0)</f>
        <v>0</v>
      </c>
      <c r="M2973">
        <f>ROUNDUP(IF(B2973&gt;$D$5,0,($D$5-B2973+1)/365),0)</f>
        <v>0</v>
      </c>
      <c r="N2973" s="28">
        <f>IF(OR(L2973=1,M2973=1),IF(B2973+364&lt;=$D$5,(B2973+364-$D$4+1)/365,IF(B2973&gt;$D$4,($D$5-B2973+1)/365,$D$6/365)),0)</f>
        <v>0</v>
      </c>
      <c r="O2973" s="28">
        <f>'Data &amp; Parameter'!$E$16*'Data &amp; Parameter'!$E$17*('Data &amp; Parameter'!$E$18+'Data &amp; Parameter'!$E$19)*'Data &amp; Parameter'!$E$20*'Data &amp; Parameter'!$E$37*N2973</f>
        <v>0</v>
      </c>
      <c r="P2973">
        <f>ROUNDUP(IF(D2973&gt;$D$4,0,($D$4-D2973+1)/365),0)</f>
        <v>0</v>
      </c>
      <c r="Q2973">
        <f>ROUNDUP(IF(D2973&gt;$D$5,0,($D$5-D2973+1)/365),0)</f>
        <v>0</v>
      </c>
      <c r="R2973" s="28">
        <f>IF(OR(P2973=1,Q2973=1),IF(D2973+364&lt;=$D$5,(D2973+364-$D$4+1)/365,IF(D2973&gt;$D$4,($D$5-D2973+1)/365,$D$6/365)),0)</f>
        <v>0</v>
      </c>
      <c r="S2973" s="28">
        <f>'Data &amp; Parameter'!$E$16*'Data &amp; Parameter'!$E$17*('Data &amp; Parameter'!$E$18+'Data &amp; Parameter'!$E$19)*'Data &amp; Parameter'!$E$20*'Data &amp; Parameter'!$E$37*R2973</f>
        <v>0</v>
      </c>
      <c r="T2973" s="28">
        <f t="shared" si="46"/>
        <v>0</v>
      </c>
    </row>
    <row r="2974" spans="1:20" ht="15.75" customHeight="1" x14ac:dyDescent="0.35">
      <c r="A2974">
        <v>2967</v>
      </c>
      <c r="B2974" s="76">
        <v>44247.36010416667</v>
      </c>
      <c r="C2974" s="1" t="s">
        <v>9395</v>
      </c>
      <c r="D2974" s="76">
        <v>44247.360520833332</v>
      </c>
      <c r="E2974" s="1" t="s">
        <v>9396</v>
      </c>
      <c r="F2974" s="1" t="s">
        <v>9397</v>
      </c>
      <c r="G2974" s="1" t="s">
        <v>123</v>
      </c>
      <c r="H2974" s="1" t="s">
        <v>124</v>
      </c>
      <c r="I2974" s="1" t="s">
        <v>125</v>
      </c>
      <c r="J2974" s="1" t="s">
        <v>9364</v>
      </c>
      <c r="K2974" s="1" t="s">
        <v>9360</v>
      </c>
      <c r="L2974">
        <f>ROUNDUP(IF(B2974&gt;$D$4,0,($D$4-B2974+1)/365),0)</f>
        <v>0</v>
      </c>
      <c r="M2974">
        <f>ROUNDUP(IF(B2974&gt;$D$5,0,($D$5-B2974+1)/365),0)</f>
        <v>0</v>
      </c>
      <c r="N2974" s="28">
        <f>IF(OR(L2974=1,M2974=1),IF(B2974+364&lt;=$D$5,(B2974+364-$D$4+1)/365,IF(B2974&gt;$D$4,($D$5-B2974+1)/365,$D$6/365)),0)</f>
        <v>0</v>
      </c>
      <c r="O2974" s="28">
        <f>'Data &amp; Parameter'!$E$16*'Data &amp; Parameter'!$E$17*('Data &amp; Parameter'!$E$18+'Data &amp; Parameter'!$E$19)*'Data &amp; Parameter'!$E$20*'Data &amp; Parameter'!$E$37*N2974</f>
        <v>0</v>
      </c>
      <c r="P2974">
        <f>ROUNDUP(IF(D2974&gt;$D$4,0,($D$4-D2974+1)/365),0)</f>
        <v>0</v>
      </c>
      <c r="Q2974">
        <f>ROUNDUP(IF(D2974&gt;$D$5,0,($D$5-D2974+1)/365),0)</f>
        <v>0</v>
      </c>
      <c r="R2974" s="28">
        <f>IF(OR(P2974=1,Q2974=1),IF(D2974+364&lt;=$D$5,(D2974+364-$D$4+1)/365,IF(D2974&gt;$D$4,($D$5-D2974+1)/365,$D$6/365)),0)</f>
        <v>0</v>
      </c>
      <c r="S2974" s="28">
        <f>'Data &amp; Parameter'!$E$16*'Data &amp; Parameter'!$E$17*('Data &amp; Parameter'!$E$18+'Data &amp; Parameter'!$E$19)*'Data &amp; Parameter'!$E$20*'Data &amp; Parameter'!$E$37*R2974</f>
        <v>0</v>
      </c>
      <c r="T2974" s="28">
        <f t="shared" si="46"/>
        <v>0</v>
      </c>
    </row>
    <row r="2975" spans="1:20" ht="15.75" customHeight="1" x14ac:dyDescent="0.35">
      <c r="A2975">
        <v>2968</v>
      </c>
      <c r="B2975" s="76">
        <v>44247.361921296295</v>
      </c>
      <c r="C2975" s="1" t="s">
        <v>9398</v>
      </c>
      <c r="D2975" s="76">
        <v>44247.362916666665</v>
      </c>
      <c r="E2975" s="1" t="s">
        <v>9399</v>
      </c>
      <c r="F2975" s="1" t="s">
        <v>9400</v>
      </c>
      <c r="G2975" s="1" t="s">
        <v>123</v>
      </c>
      <c r="H2975" s="1" t="s">
        <v>124</v>
      </c>
      <c r="I2975" s="1" t="s">
        <v>125</v>
      </c>
      <c r="J2975" s="1" t="s">
        <v>9355</v>
      </c>
      <c r="K2975" s="1" t="s">
        <v>9360</v>
      </c>
      <c r="L2975">
        <f>ROUNDUP(IF(B2975&gt;$D$4,0,($D$4-B2975+1)/365),0)</f>
        <v>0</v>
      </c>
      <c r="M2975">
        <f>ROUNDUP(IF(B2975&gt;$D$5,0,($D$5-B2975+1)/365),0)</f>
        <v>0</v>
      </c>
      <c r="N2975" s="28">
        <f>IF(OR(L2975=1,M2975=1),IF(B2975+364&lt;=$D$5,(B2975+364-$D$4+1)/365,IF(B2975&gt;$D$4,($D$5-B2975+1)/365,$D$6/365)),0)</f>
        <v>0</v>
      </c>
      <c r="O2975" s="28">
        <f>'Data &amp; Parameter'!$E$16*'Data &amp; Parameter'!$E$17*('Data &amp; Parameter'!$E$18+'Data &amp; Parameter'!$E$19)*'Data &amp; Parameter'!$E$20*'Data &amp; Parameter'!$E$37*N2975</f>
        <v>0</v>
      </c>
      <c r="P2975">
        <f>ROUNDUP(IF(D2975&gt;$D$4,0,($D$4-D2975+1)/365),0)</f>
        <v>0</v>
      </c>
      <c r="Q2975">
        <f>ROUNDUP(IF(D2975&gt;$D$5,0,($D$5-D2975+1)/365),0)</f>
        <v>0</v>
      </c>
      <c r="R2975" s="28">
        <f>IF(OR(P2975=1,Q2975=1),IF(D2975+364&lt;=$D$5,(D2975+364-$D$4+1)/365,IF(D2975&gt;$D$4,($D$5-D2975+1)/365,$D$6/365)),0)</f>
        <v>0</v>
      </c>
      <c r="S2975" s="28">
        <f>'Data &amp; Parameter'!$E$16*'Data &amp; Parameter'!$E$17*('Data &amp; Parameter'!$E$18+'Data &amp; Parameter'!$E$19)*'Data &amp; Parameter'!$E$20*'Data &amp; Parameter'!$E$37*R2975</f>
        <v>0</v>
      </c>
      <c r="T2975" s="28">
        <f t="shared" si="46"/>
        <v>0</v>
      </c>
    </row>
    <row r="2976" spans="1:20" ht="15.75" customHeight="1" x14ac:dyDescent="0.35">
      <c r="A2976">
        <v>2969</v>
      </c>
      <c r="B2976" s="76">
        <v>44247.363206018519</v>
      </c>
      <c r="C2976" s="1" t="s">
        <v>9401</v>
      </c>
      <c r="D2976" s="76">
        <v>44247.364479166667</v>
      </c>
      <c r="E2976" s="1" t="s">
        <v>9402</v>
      </c>
      <c r="F2976" s="1" t="s">
        <v>9403</v>
      </c>
      <c r="G2976" s="1" t="s">
        <v>123</v>
      </c>
      <c r="H2976" s="1" t="s">
        <v>124</v>
      </c>
      <c r="I2976" s="1" t="s">
        <v>125</v>
      </c>
      <c r="J2976" s="1" t="s">
        <v>9364</v>
      </c>
      <c r="K2976" s="1" t="s">
        <v>9360</v>
      </c>
      <c r="L2976">
        <f>ROUNDUP(IF(B2976&gt;$D$4,0,($D$4-B2976+1)/365),0)</f>
        <v>0</v>
      </c>
      <c r="M2976">
        <f>ROUNDUP(IF(B2976&gt;$D$5,0,($D$5-B2976+1)/365),0)</f>
        <v>0</v>
      </c>
      <c r="N2976" s="28">
        <f>IF(OR(L2976=1,M2976=1),IF(B2976+364&lt;=$D$5,(B2976+364-$D$4+1)/365,IF(B2976&gt;$D$4,($D$5-B2976+1)/365,$D$6/365)),0)</f>
        <v>0</v>
      </c>
      <c r="O2976" s="28">
        <f>'Data &amp; Parameter'!$E$16*'Data &amp; Parameter'!$E$17*('Data &amp; Parameter'!$E$18+'Data &amp; Parameter'!$E$19)*'Data &amp; Parameter'!$E$20*'Data &amp; Parameter'!$E$37*N2976</f>
        <v>0</v>
      </c>
      <c r="P2976">
        <f>ROUNDUP(IF(D2976&gt;$D$4,0,($D$4-D2976+1)/365),0)</f>
        <v>0</v>
      </c>
      <c r="Q2976">
        <f>ROUNDUP(IF(D2976&gt;$D$5,0,($D$5-D2976+1)/365),0)</f>
        <v>0</v>
      </c>
      <c r="R2976" s="28">
        <f>IF(OR(P2976=1,Q2976=1),IF(D2976+364&lt;=$D$5,(D2976+364-$D$4+1)/365,IF(D2976&gt;$D$4,($D$5-D2976+1)/365,$D$6/365)),0)</f>
        <v>0</v>
      </c>
      <c r="S2976" s="28">
        <f>'Data &amp; Parameter'!$E$16*'Data &amp; Parameter'!$E$17*('Data &amp; Parameter'!$E$18+'Data &amp; Parameter'!$E$19)*'Data &amp; Parameter'!$E$20*'Data &amp; Parameter'!$E$37*R2976</f>
        <v>0</v>
      </c>
      <c r="T2976" s="28">
        <f t="shared" si="46"/>
        <v>0</v>
      </c>
    </row>
    <row r="2977" spans="1:20" ht="15.75" customHeight="1" x14ac:dyDescent="0.35">
      <c r="A2977">
        <v>2970</v>
      </c>
      <c r="B2977" s="76">
        <v>44247.370370370365</v>
      </c>
      <c r="C2977" s="1" t="s">
        <v>9404</v>
      </c>
      <c r="D2977" s="76">
        <v>44247.371122685188</v>
      </c>
      <c r="E2977" s="1" t="s">
        <v>9405</v>
      </c>
      <c r="F2977" s="1" t="s">
        <v>9406</v>
      </c>
      <c r="G2977" s="1" t="s">
        <v>123</v>
      </c>
      <c r="H2977" s="1" t="s">
        <v>124</v>
      </c>
      <c r="I2977" s="1" t="s">
        <v>125</v>
      </c>
      <c r="J2977" s="1" t="s">
        <v>9359</v>
      </c>
      <c r="K2977" s="1" t="s">
        <v>9407</v>
      </c>
      <c r="L2977">
        <f>ROUNDUP(IF(B2977&gt;$D$4,0,($D$4-B2977+1)/365),0)</f>
        <v>0</v>
      </c>
      <c r="M2977">
        <f>ROUNDUP(IF(B2977&gt;$D$5,0,($D$5-B2977+1)/365),0)</f>
        <v>0</v>
      </c>
      <c r="N2977" s="28">
        <f>IF(OR(L2977=1,M2977=1),IF(B2977+364&lt;=$D$5,(B2977+364-$D$4+1)/365,IF(B2977&gt;$D$4,($D$5-B2977+1)/365,$D$6/365)),0)</f>
        <v>0</v>
      </c>
      <c r="O2977" s="28">
        <f>'Data &amp; Parameter'!$E$16*'Data &amp; Parameter'!$E$17*('Data &amp; Parameter'!$E$18+'Data &amp; Parameter'!$E$19)*'Data &amp; Parameter'!$E$20*'Data &amp; Parameter'!$E$37*N2977</f>
        <v>0</v>
      </c>
      <c r="P2977">
        <f>ROUNDUP(IF(D2977&gt;$D$4,0,($D$4-D2977+1)/365),0)</f>
        <v>0</v>
      </c>
      <c r="Q2977">
        <f>ROUNDUP(IF(D2977&gt;$D$5,0,($D$5-D2977+1)/365),0)</f>
        <v>0</v>
      </c>
      <c r="R2977" s="28">
        <f>IF(OR(P2977=1,Q2977=1),IF(D2977+364&lt;=$D$5,(D2977+364-$D$4+1)/365,IF(D2977&gt;$D$4,($D$5-D2977+1)/365,$D$6/365)),0)</f>
        <v>0</v>
      </c>
      <c r="S2977" s="28">
        <f>'Data &amp; Parameter'!$E$16*'Data &amp; Parameter'!$E$17*('Data &amp; Parameter'!$E$18+'Data &amp; Parameter'!$E$19)*'Data &amp; Parameter'!$E$20*'Data &amp; Parameter'!$E$37*R2977</f>
        <v>0</v>
      </c>
      <c r="T2977" s="28">
        <f t="shared" si="46"/>
        <v>0</v>
      </c>
    </row>
    <row r="2978" spans="1:20" ht="15.75" customHeight="1" x14ac:dyDescent="0.35">
      <c r="A2978">
        <v>2971</v>
      </c>
      <c r="B2978" s="76">
        <v>44247.376203703709</v>
      </c>
      <c r="C2978" s="1" t="s">
        <v>9408</v>
      </c>
      <c r="D2978" s="76">
        <v>44247.37699074074</v>
      </c>
      <c r="E2978" s="1" t="s">
        <v>9409</v>
      </c>
      <c r="F2978" s="1" t="s">
        <v>9410</v>
      </c>
      <c r="G2978" s="1" t="s">
        <v>123</v>
      </c>
      <c r="H2978" s="1" t="s">
        <v>124</v>
      </c>
      <c r="I2978" s="1" t="s">
        <v>125</v>
      </c>
      <c r="J2978" s="1" t="s">
        <v>9359</v>
      </c>
      <c r="K2978" s="1" t="s">
        <v>9411</v>
      </c>
      <c r="L2978">
        <f>ROUNDUP(IF(B2978&gt;$D$4,0,($D$4-B2978+1)/365),0)</f>
        <v>0</v>
      </c>
      <c r="M2978">
        <f>ROUNDUP(IF(B2978&gt;$D$5,0,($D$5-B2978+1)/365),0)</f>
        <v>0</v>
      </c>
      <c r="N2978" s="28">
        <f>IF(OR(L2978=1,M2978=1),IF(B2978+364&lt;=$D$5,(B2978+364-$D$4+1)/365,IF(B2978&gt;$D$4,($D$5-B2978+1)/365,$D$6/365)),0)</f>
        <v>0</v>
      </c>
      <c r="O2978" s="28">
        <f>'Data &amp; Parameter'!$E$16*'Data &amp; Parameter'!$E$17*('Data &amp; Parameter'!$E$18+'Data &amp; Parameter'!$E$19)*'Data &amp; Parameter'!$E$20*'Data &amp; Parameter'!$E$37*N2978</f>
        <v>0</v>
      </c>
      <c r="P2978">
        <f>ROUNDUP(IF(D2978&gt;$D$4,0,($D$4-D2978+1)/365),0)</f>
        <v>0</v>
      </c>
      <c r="Q2978">
        <f>ROUNDUP(IF(D2978&gt;$D$5,0,($D$5-D2978+1)/365),0)</f>
        <v>0</v>
      </c>
      <c r="R2978" s="28">
        <f>IF(OR(P2978=1,Q2978=1),IF(D2978+364&lt;=$D$5,(D2978+364-$D$4+1)/365,IF(D2978&gt;$D$4,($D$5-D2978+1)/365,$D$6/365)),0)</f>
        <v>0</v>
      </c>
      <c r="S2978" s="28">
        <f>'Data &amp; Parameter'!$E$16*'Data &amp; Parameter'!$E$17*('Data &amp; Parameter'!$E$18+'Data &amp; Parameter'!$E$19)*'Data &amp; Parameter'!$E$20*'Data &amp; Parameter'!$E$37*R2978</f>
        <v>0</v>
      </c>
      <c r="T2978" s="28">
        <f t="shared" si="46"/>
        <v>0</v>
      </c>
    </row>
    <row r="2979" spans="1:20" ht="15.75" customHeight="1" x14ac:dyDescent="0.35">
      <c r="A2979">
        <v>2972</v>
      </c>
      <c r="B2979" s="76">
        <v>44247.37672453704</v>
      </c>
      <c r="C2979" s="1" t="s">
        <v>9412</v>
      </c>
      <c r="D2979" s="76">
        <v>44247.37709490741</v>
      </c>
      <c r="E2979" s="1" t="s">
        <v>9413</v>
      </c>
      <c r="F2979" s="1" t="s">
        <v>9414</v>
      </c>
      <c r="G2979" s="1" t="s">
        <v>123</v>
      </c>
      <c r="H2979" s="1" t="s">
        <v>124</v>
      </c>
      <c r="I2979" s="1" t="s">
        <v>125</v>
      </c>
      <c r="J2979" s="1" t="s">
        <v>9415</v>
      </c>
      <c r="K2979" s="1" t="s">
        <v>9411</v>
      </c>
      <c r="L2979">
        <f>ROUNDUP(IF(B2979&gt;$D$4,0,($D$4-B2979+1)/365),0)</f>
        <v>0</v>
      </c>
      <c r="M2979">
        <f>ROUNDUP(IF(B2979&gt;$D$5,0,($D$5-B2979+1)/365),0)</f>
        <v>0</v>
      </c>
      <c r="N2979" s="28">
        <f>IF(OR(L2979=1,M2979=1),IF(B2979+364&lt;=$D$5,(B2979+364-$D$4+1)/365,IF(B2979&gt;$D$4,($D$5-B2979+1)/365,$D$6/365)),0)</f>
        <v>0</v>
      </c>
      <c r="O2979" s="28">
        <f>'Data &amp; Parameter'!$E$16*'Data &amp; Parameter'!$E$17*('Data &amp; Parameter'!$E$18+'Data &amp; Parameter'!$E$19)*'Data &amp; Parameter'!$E$20*'Data &amp; Parameter'!$E$37*N2979</f>
        <v>0</v>
      </c>
      <c r="P2979">
        <f>ROUNDUP(IF(D2979&gt;$D$4,0,($D$4-D2979+1)/365),0)</f>
        <v>0</v>
      </c>
      <c r="Q2979">
        <f>ROUNDUP(IF(D2979&gt;$D$5,0,($D$5-D2979+1)/365),0)</f>
        <v>0</v>
      </c>
      <c r="R2979" s="28">
        <f>IF(OR(P2979=1,Q2979=1),IF(D2979+364&lt;=$D$5,(D2979+364-$D$4+1)/365,IF(D2979&gt;$D$4,($D$5-D2979+1)/365,$D$6/365)),0)</f>
        <v>0</v>
      </c>
      <c r="S2979" s="28">
        <f>'Data &amp; Parameter'!$E$16*'Data &amp; Parameter'!$E$17*('Data &amp; Parameter'!$E$18+'Data &amp; Parameter'!$E$19)*'Data &amp; Parameter'!$E$20*'Data &amp; Parameter'!$E$37*R2979</f>
        <v>0</v>
      </c>
      <c r="T2979" s="28">
        <f t="shared" si="46"/>
        <v>0</v>
      </c>
    </row>
    <row r="2980" spans="1:20" ht="15.75" customHeight="1" x14ac:dyDescent="0.35">
      <c r="A2980">
        <v>2973</v>
      </c>
      <c r="B2980" s="76">
        <v>44247.376793981486</v>
      </c>
      <c r="C2980" s="1" t="s">
        <v>9416</v>
      </c>
      <c r="D2980" s="76">
        <v>44247.37771990741</v>
      </c>
      <c r="E2980" s="1" t="s">
        <v>9417</v>
      </c>
      <c r="F2980" s="1" t="s">
        <v>9418</v>
      </c>
      <c r="G2980" s="1" t="s">
        <v>123</v>
      </c>
      <c r="H2980" s="1" t="s">
        <v>124</v>
      </c>
      <c r="I2980" s="1" t="s">
        <v>125</v>
      </c>
      <c r="J2980" s="1" t="s">
        <v>9355</v>
      </c>
      <c r="K2980" s="1" t="s">
        <v>9411</v>
      </c>
      <c r="L2980">
        <f>ROUNDUP(IF(B2980&gt;$D$4,0,($D$4-B2980+1)/365),0)</f>
        <v>0</v>
      </c>
      <c r="M2980">
        <f>ROUNDUP(IF(B2980&gt;$D$5,0,($D$5-B2980+1)/365),0)</f>
        <v>0</v>
      </c>
      <c r="N2980" s="28">
        <f>IF(OR(L2980=1,M2980=1),IF(B2980+364&lt;=$D$5,(B2980+364-$D$4+1)/365,IF(B2980&gt;$D$4,($D$5-B2980+1)/365,$D$6/365)),0)</f>
        <v>0</v>
      </c>
      <c r="O2980" s="28">
        <f>'Data &amp; Parameter'!$E$16*'Data &amp; Parameter'!$E$17*('Data &amp; Parameter'!$E$18+'Data &amp; Parameter'!$E$19)*'Data &amp; Parameter'!$E$20*'Data &amp; Parameter'!$E$37*N2980</f>
        <v>0</v>
      </c>
      <c r="P2980">
        <f>ROUNDUP(IF(D2980&gt;$D$4,0,($D$4-D2980+1)/365),0)</f>
        <v>0</v>
      </c>
      <c r="Q2980">
        <f>ROUNDUP(IF(D2980&gt;$D$5,0,($D$5-D2980+1)/365),0)</f>
        <v>0</v>
      </c>
      <c r="R2980" s="28">
        <f>IF(OR(P2980=1,Q2980=1),IF(D2980+364&lt;=$D$5,(D2980+364-$D$4+1)/365,IF(D2980&gt;$D$4,($D$5-D2980+1)/365,$D$6/365)),0)</f>
        <v>0</v>
      </c>
      <c r="S2980" s="28">
        <f>'Data &amp; Parameter'!$E$16*'Data &amp; Parameter'!$E$17*('Data &amp; Parameter'!$E$18+'Data &amp; Parameter'!$E$19)*'Data &amp; Parameter'!$E$20*'Data &amp; Parameter'!$E$37*R2980</f>
        <v>0</v>
      </c>
      <c r="T2980" s="28">
        <f t="shared" si="46"/>
        <v>0</v>
      </c>
    </row>
    <row r="2981" spans="1:20" ht="15.75" customHeight="1" x14ac:dyDescent="0.35">
      <c r="A2981">
        <v>2974</v>
      </c>
      <c r="B2981" s="76">
        <v>44247.379594907412</v>
      </c>
      <c r="C2981" s="1" t="s">
        <v>9419</v>
      </c>
      <c r="D2981" s="76">
        <v>44247.380601851852</v>
      </c>
      <c r="E2981" s="1" t="s">
        <v>9420</v>
      </c>
      <c r="F2981" s="1" t="s">
        <v>9421</v>
      </c>
      <c r="G2981" s="1" t="s">
        <v>123</v>
      </c>
      <c r="H2981" s="1" t="s">
        <v>124</v>
      </c>
      <c r="I2981" s="1" t="s">
        <v>125</v>
      </c>
      <c r="J2981" s="1" t="s">
        <v>9415</v>
      </c>
      <c r="K2981" s="1" t="s">
        <v>9411</v>
      </c>
      <c r="L2981">
        <f>ROUNDUP(IF(B2981&gt;$D$4,0,($D$4-B2981+1)/365),0)</f>
        <v>0</v>
      </c>
      <c r="M2981">
        <f>ROUNDUP(IF(B2981&gt;$D$5,0,($D$5-B2981+1)/365),0)</f>
        <v>0</v>
      </c>
      <c r="N2981" s="28">
        <f>IF(OR(L2981=1,M2981=1),IF(B2981+364&lt;=$D$5,(B2981+364-$D$4+1)/365,IF(B2981&gt;$D$4,($D$5-B2981+1)/365,$D$6/365)),0)</f>
        <v>0</v>
      </c>
      <c r="O2981" s="28">
        <f>'Data &amp; Parameter'!$E$16*'Data &amp; Parameter'!$E$17*('Data &amp; Parameter'!$E$18+'Data &amp; Parameter'!$E$19)*'Data &amp; Parameter'!$E$20*'Data &amp; Parameter'!$E$37*N2981</f>
        <v>0</v>
      </c>
      <c r="P2981">
        <f>ROUNDUP(IF(D2981&gt;$D$4,0,($D$4-D2981+1)/365),0)</f>
        <v>0</v>
      </c>
      <c r="Q2981">
        <f>ROUNDUP(IF(D2981&gt;$D$5,0,($D$5-D2981+1)/365),0)</f>
        <v>0</v>
      </c>
      <c r="R2981" s="28">
        <f>IF(OR(P2981=1,Q2981=1),IF(D2981+364&lt;=$D$5,(D2981+364-$D$4+1)/365,IF(D2981&gt;$D$4,($D$5-D2981+1)/365,$D$6/365)),0)</f>
        <v>0</v>
      </c>
      <c r="S2981" s="28">
        <f>'Data &amp; Parameter'!$E$16*'Data &amp; Parameter'!$E$17*('Data &amp; Parameter'!$E$18+'Data &amp; Parameter'!$E$19)*'Data &amp; Parameter'!$E$20*'Data &amp; Parameter'!$E$37*R2981</f>
        <v>0</v>
      </c>
      <c r="T2981" s="28">
        <f t="shared" si="46"/>
        <v>0</v>
      </c>
    </row>
    <row r="2982" spans="1:20" ht="15.75" customHeight="1" x14ac:dyDescent="0.35">
      <c r="A2982">
        <v>2975</v>
      </c>
      <c r="B2982" s="76">
        <v>44247.381574074076</v>
      </c>
      <c r="C2982" s="1" t="s">
        <v>9422</v>
      </c>
      <c r="D2982" s="76">
        <v>44247.382060185184</v>
      </c>
      <c r="E2982" s="1" t="s">
        <v>9423</v>
      </c>
      <c r="F2982" s="1" t="s">
        <v>9424</v>
      </c>
      <c r="G2982" s="1" t="s">
        <v>123</v>
      </c>
      <c r="H2982" s="1" t="s">
        <v>124</v>
      </c>
      <c r="I2982" s="1" t="s">
        <v>125</v>
      </c>
      <c r="J2982" s="1" t="s">
        <v>9355</v>
      </c>
      <c r="K2982" s="1" t="s">
        <v>9411</v>
      </c>
      <c r="L2982">
        <f>ROUNDUP(IF(B2982&gt;$D$4,0,($D$4-B2982+1)/365),0)</f>
        <v>0</v>
      </c>
      <c r="M2982">
        <f>ROUNDUP(IF(B2982&gt;$D$5,0,($D$5-B2982+1)/365),0)</f>
        <v>0</v>
      </c>
      <c r="N2982" s="28">
        <f>IF(OR(L2982=1,M2982=1),IF(B2982+364&lt;=$D$5,(B2982+364-$D$4+1)/365,IF(B2982&gt;$D$4,($D$5-B2982+1)/365,$D$6/365)),0)</f>
        <v>0</v>
      </c>
      <c r="O2982" s="28">
        <f>'Data &amp; Parameter'!$E$16*'Data &amp; Parameter'!$E$17*('Data &amp; Parameter'!$E$18+'Data &amp; Parameter'!$E$19)*'Data &amp; Parameter'!$E$20*'Data &amp; Parameter'!$E$37*N2982</f>
        <v>0</v>
      </c>
      <c r="P2982">
        <f>ROUNDUP(IF(D2982&gt;$D$4,0,($D$4-D2982+1)/365),0)</f>
        <v>0</v>
      </c>
      <c r="Q2982">
        <f>ROUNDUP(IF(D2982&gt;$D$5,0,($D$5-D2982+1)/365),0)</f>
        <v>0</v>
      </c>
      <c r="R2982" s="28">
        <f>IF(OR(P2982=1,Q2982=1),IF(D2982+364&lt;=$D$5,(D2982+364-$D$4+1)/365,IF(D2982&gt;$D$4,($D$5-D2982+1)/365,$D$6/365)),0)</f>
        <v>0</v>
      </c>
      <c r="S2982" s="28">
        <f>'Data &amp; Parameter'!$E$16*'Data &amp; Parameter'!$E$17*('Data &amp; Parameter'!$E$18+'Data &amp; Parameter'!$E$19)*'Data &amp; Parameter'!$E$20*'Data &amp; Parameter'!$E$37*R2982</f>
        <v>0</v>
      </c>
      <c r="T2982" s="28">
        <f t="shared" si="46"/>
        <v>0</v>
      </c>
    </row>
    <row r="2983" spans="1:20" ht="15.75" customHeight="1" x14ac:dyDescent="0.35">
      <c r="A2983">
        <v>2976</v>
      </c>
      <c r="B2983" s="76">
        <v>44247.382071759261</v>
      </c>
      <c r="C2983" s="1" t="s">
        <v>9425</v>
      </c>
      <c r="D2983" s="76">
        <v>44247.383217592593</v>
      </c>
      <c r="E2983" s="1" t="s">
        <v>9426</v>
      </c>
      <c r="F2983" s="1" t="s">
        <v>9427</v>
      </c>
      <c r="G2983" s="1" t="s">
        <v>123</v>
      </c>
      <c r="H2983" s="1" t="s">
        <v>124</v>
      </c>
      <c r="I2983" s="1" t="s">
        <v>125</v>
      </c>
      <c r="J2983" s="1" t="s">
        <v>9415</v>
      </c>
      <c r="K2983" s="1" t="s">
        <v>9411</v>
      </c>
      <c r="L2983">
        <f>ROUNDUP(IF(B2983&gt;$D$4,0,($D$4-B2983+1)/365),0)</f>
        <v>0</v>
      </c>
      <c r="M2983">
        <f>ROUNDUP(IF(B2983&gt;$D$5,0,($D$5-B2983+1)/365),0)</f>
        <v>0</v>
      </c>
      <c r="N2983" s="28">
        <f>IF(OR(L2983=1,M2983=1),IF(B2983+364&lt;=$D$5,(B2983+364-$D$4+1)/365,IF(B2983&gt;$D$4,($D$5-B2983+1)/365,$D$6/365)),0)</f>
        <v>0</v>
      </c>
      <c r="O2983" s="28">
        <f>'Data &amp; Parameter'!$E$16*'Data &amp; Parameter'!$E$17*('Data &amp; Parameter'!$E$18+'Data &amp; Parameter'!$E$19)*'Data &amp; Parameter'!$E$20*'Data &amp; Parameter'!$E$37*N2983</f>
        <v>0</v>
      </c>
      <c r="P2983">
        <f>ROUNDUP(IF(D2983&gt;$D$4,0,($D$4-D2983+1)/365),0)</f>
        <v>0</v>
      </c>
      <c r="Q2983">
        <f>ROUNDUP(IF(D2983&gt;$D$5,0,($D$5-D2983+1)/365),0)</f>
        <v>0</v>
      </c>
      <c r="R2983" s="28">
        <f>IF(OR(P2983=1,Q2983=1),IF(D2983+364&lt;=$D$5,(D2983+364-$D$4+1)/365,IF(D2983&gt;$D$4,($D$5-D2983+1)/365,$D$6/365)),0)</f>
        <v>0</v>
      </c>
      <c r="S2983" s="28">
        <f>'Data &amp; Parameter'!$E$16*'Data &amp; Parameter'!$E$17*('Data &amp; Parameter'!$E$18+'Data &amp; Parameter'!$E$19)*'Data &amp; Parameter'!$E$20*'Data &amp; Parameter'!$E$37*R2983</f>
        <v>0</v>
      </c>
      <c r="T2983" s="28">
        <f t="shared" si="46"/>
        <v>0</v>
      </c>
    </row>
    <row r="2984" spans="1:20" ht="15.75" customHeight="1" x14ac:dyDescent="0.35">
      <c r="A2984">
        <v>2977</v>
      </c>
      <c r="B2984" s="76">
        <v>44247.382685185185</v>
      </c>
      <c r="C2984" s="1" t="s">
        <v>9428</v>
      </c>
      <c r="D2984" s="76">
        <v>44247.384004629625</v>
      </c>
      <c r="E2984" s="1" t="s">
        <v>9429</v>
      </c>
      <c r="F2984" s="1" t="s">
        <v>9430</v>
      </c>
      <c r="G2984" s="1" t="s">
        <v>123</v>
      </c>
      <c r="H2984" s="1" t="s">
        <v>124</v>
      </c>
      <c r="I2984" s="1" t="s">
        <v>125</v>
      </c>
      <c r="J2984" s="1" t="s">
        <v>9415</v>
      </c>
      <c r="K2984" s="1" t="s">
        <v>9411</v>
      </c>
      <c r="L2984">
        <f>ROUNDUP(IF(B2984&gt;$D$4,0,($D$4-B2984+1)/365),0)</f>
        <v>0</v>
      </c>
      <c r="M2984">
        <f>ROUNDUP(IF(B2984&gt;$D$5,0,($D$5-B2984+1)/365),0)</f>
        <v>0</v>
      </c>
      <c r="N2984" s="28">
        <f>IF(OR(L2984=1,M2984=1),IF(B2984+364&lt;=$D$5,(B2984+364-$D$4+1)/365,IF(B2984&gt;$D$4,($D$5-B2984+1)/365,$D$6/365)),0)</f>
        <v>0</v>
      </c>
      <c r="O2984" s="28">
        <f>'Data &amp; Parameter'!$E$16*'Data &amp; Parameter'!$E$17*('Data &amp; Parameter'!$E$18+'Data &amp; Parameter'!$E$19)*'Data &amp; Parameter'!$E$20*'Data &amp; Parameter'!$E$37*N2984</f>
        <v>0</v>
      </c>
      <c r="P2984">
        <f>ROUNDUP(IF(D2984&gt;$D$4,0,($D$4-D2984+1)/365),0)</f>
        <v>0</v>
      </c>
      <c r="Q2984">
        <f>ROUNDUP(IF(D2984&gt;$D$5,0,($D$5-D2984+1)/365),0)</f>
        <v>0</v>
      </c>
      <c r="R2984" s="28">
        <f>IF(OR(P2984=1,Q2984=1),IF(D2984+364&lt;=$D$5,(D2984+364-$D$4+1)/365,IF(D2984&gt;$D$4,($D$5-D2984+1)/365,$D$6/365)),0)</f>
        <v>0</v>
      </c>
      <c r="S2984" s="28">
        <f>'Data &amp; Parameter'!$E$16*'Data &amp; Parameter'!$E$17*('Data &amp; Parameter'!$E$18+'Data &amp; Parameter'!$E$19)*'Data &amp; Parameter'!$E$20*'Data &amp; Parameter'!$E$37*R2984</f>
        <v>0</v>
      </c>
      <c r="T2984" s="28">
        <f t="shared" si="46"/>
        <v>0</v>
      </c>
    </row>
    <row r="2985" spans="1:20" ht="15.75" customHeight="1" x14ac:dyDescent="0.35">
      <c r="A2985">
        <v>2978</v>
      </c>
      <c r="B2985" s="76">
        <v>44247.382685185185</v>
      </c>
      <c r="C2985" s="1" t="s">
        <v>9431</v>
      </c>
      <c r="D2985" s="76">
        <v>44247.3830787037</v>
      </c>
      <c r="E2985" s="1" t="s">
        <v>9432</v>
      </c>
      <c r="F2985" s="1" t="s">
        <v>9433</v>
      </c>
      <c r="G2985" s="1" t="s">
        <v>123</v>
      </c>
      <c r="H2985" s="1" t="s">
        <v>124</v>
      </c>
      <c r="I2985" s="1" t="s">
        <v>125</v>
      </c>
      <c r="J2985" s="1" t="s">
        <v>9415</v>
      </c>
      <c r="K2985" s="1" t="s">
        <v>9434</v>
      </c>
      <c r="L2985">
        <f>ROUNDUP(IF(B2985&gt;$D$4,0,($D$4-B2985+1)/365),0)</f>
        <v>0</v>
      </c>
      <c r="M2985">
        <f>ROUNDUP(IF(B2985&gt;$D$5,0,($D$5-B2985+1)/365),0)</f>
        <v>0</v>
      </c>
      <c r="N2985" s="28">
        <f>IF(OR(L2985=1,M2985=1),IF(B2985+364&lt;=$D$5,(B2985+364-$D$4+1)/365,IF(B2985&gt;$D$4,($D$5-B2985+1)/365,$D$6/365)),0)</f>
        <v>0</v>
      </c>
      <c r="O2985" s="28">
        <f>'Data &amp; Parameter'!$E$16*'Data &amp; Parameter'!$E$17*('Data &amp; Parameter'!$E$18+'Data &amp; Parameter'!$E$19)*'Data &amp; Parameter'!$E$20*'Data &amp; Parameter'!$E$37*N2985</f>
        <v>0</v>
      </c>
      <c r="P2985">
        <f>ROUNDUP(IF(D2985&gt;$D$4,0,($D$4-D2985+1)/365),0)</f>
        <v>0</v>
      </c>
      <c r="Q2985">
        <f>ROUNDUP(IF(D2985&gt;$D$5,0,($D$5-D2985+1)/365),0)</f>
        <v>0</v>
      </c>
      <c r="R2985" s="28">
        <f>IF(OR(P2985=1,Q2985=1),IF(D2985+364&lt;=$D$5,(D2985+364-$D$4+1)/365,IF(D2985&gt;$D$4,($D$5-D2985+1)/365,$D$6/365)),0)</f>
        <v>0</v>
      </c>
      <c r="S2985" s="28">
        <f>'Data &amp; Parameter'!$E$16*'Data &amp; Parameter'!$E$17*('Data &amp; Parameter'!$E$18+'Data &amp; Parameter'!$E$19)*'Data &amp; Parameter'!$E$20*'Data &amp; Parameter'!$E$37*R2985</f>
        <v>0</v>
      </c>
      <c r="T2985" s="28">
        <f t="shared" si="46"/>
        <v>0</v>
      </c>
    </row>
    <row r="2986" spans="1:20" ht="15.75" customHeight="1" x14ac:dyDescent="0.35">
      <c r="A2986">
        <v>2979</v>
      </c>
      <c r="B2986" s="76">
        <v>44247.385023148148</v>
      </c>
      <c r="C2986" s="1" t="s">
        <v>9435</v>
      </c>
      <c r="D2986" s="76">
        <v>44247.385462962964</v>
      </c>
      <c r="E2986" s="1" t="s">
        <v>9436</v>
      </c>
      <c r="F2986" s="1" t="s">
        <v>9437</v>
      </c>
      <c r="G2986" s="1" t="s">
        <v>123</v>
      </c>
      <c r="H2986" s="1" t="s">
        <v>124</v>
      </c>
      <c r="I2986" s="1" t="s">
        <v>125</v>
      </c>
      <c r="J2986" s="1" t="s">
        <v>9415</v>
      </c>
      <c r="K2986" s="1" t="s">
        <v>9434</v>
      </c>
      <c r="L2986">
        <f>ROUNDUP(IF(B2986&gt;$D$4,0,($D$4-B2986+1)/365),0)</f>
        <v>0</v>
      </c>
      <c r="M2986">
        <f>ROUNDUP(IF(B2986&gt;$D$5,0,($D$5-B2986+1)/365),0)</f>
        <v>0</v>
      </c>
      <c r="N2986" s="28">
        <f>IF(OR(L2986=1,M2986=1),IF(B2986+364&lt;=$D$5,(B2986+364-$D$4+1)/365,IF(B2986&gt;$D$4,($D$5-B2986+1)/365,$D$6/365)),0)</f>
        <v>0</v>
      </c>
      <c r="O2986" s="28">
        <f>'Data &amp; Parameter'!$E$16*'Data &amp; Parameter'!$E$17*('Data &amp; Parameter'!$E$18+'Data &amp; Parameter'!$E$19)*'Data &amp; Parameter'!$E$20*'Data &amp; Parameter'!$E$37*N2986</f>
        <v>0</v>
      </c>
      <c r="P2986">
        <f>ROUNDUP(IF(D2986&gt;$D$4,0,($D$4-D2986+1)/365),0)</f>
        <v>0</v>
      </c>
      <c r="Q2986">
        <f>ROUNDUP(IF(D2986&gt;$D$5,0,($D$5-D2986+1)/365),0)</f>
        <v>0</v>
      </c>
      <c r="R2986" s="28">
        <f>IF(OR(P2986=1,Q2986=1),IF(D2986+364&lt;=$D$5,(D2986+364-$D$4+1)/365,IF(D2986&gt;$D$4,($D$5-D2986+1)/365,$D$6/365)),0)</f>
        <v>0</v>
      </c>
      <c r="S2986" s="28">
        <f>'Data &amp; Parameter'!$E$16*'Data &amp; Parameter'!$E$17*('Data &amp; Parameter'!$E$18+'Data &amp; Parameter'!$E$19)*'Data &amp; Parameter'!$E$20*'Data &amp; Parameter'!$E$37*R2986</f>
        <v>0</v>
      </c>
      <c r="T2986" s="28">
        <f t="shared" si="46"/>
        <v>0</v>
      </c>
    </row>
    <row r="2987" spans="1:20" ht="15.75" customHeight="1" x14ac:dyDescent="0.35">
      <c r="A2987">
        <v>2980</v>
      </c>
      <c r="B2987" s="76">
        <v>44247.387835648144</v>
      </c>
      <c r="C2987" s="1" t="s">
        <v>9438</v>
      </c>
      <c r="D2987" s="76">
        <v>44247.388344907406</v>
      </c>
      <c r="E2987" s="1" t="s">
        <v>9439</v>
      </c>
      <c r="F2987" s="1" t="s">
        <v>9440</v>
      </c>
      <c r="G2987" s="1" t="s">
        <v>123</v>
      </c>
      <c r="H2987" s="1" t="s">
        <v>124</v>
      </c>
      <c r="I2987" s="1" t="s">
        <v>125</v>
      </c>
      <c r="J2987" s="1" t="s">
        <v>9415</v>
      </c>
      <c r="K2987" s="1" t="s">
        <v>9434</v>
      </c>
      <c r="L2987">
        <f>ROUNDUP(IF(B2987&gt;$D$4,0,($D$4-B2987+1)/365),0)</f>
        <v>0</v>
      </c>
      <c r="M2987">
        <f>ROUNDUP(IF(B2987&gt;$D$5,0,($D$5-B2987+1)/365),0)</f>
        <v>0</v>
      </c>
      <c r="N2987" s="28">
        <f>IF(OR(L2987=1,M2987=1),IF(B2987+364&lt;=$D$5,(B2987+364-$D$4+1)/365,IF(B2987&gt;$D$4,($D$5-B2987+1)/365,$D$6/365)),0)</f>
        <v>0</v>
      </c>
      <c r="O2987" s="28">
        <f>'Data &amp; Parameter'!$E$16*'Data &amp; Parameter'!$E$17*('Data &amp; Parameter'!$E$18+'Data &amp; Parameter'!$E$19)*'Data &amp; Parameter'!$E$20*'Data &amp; Parameter'!$E$37*N2987</f>
        <v>0</v>
      </c>
      <c r="P2987">
        <f>ROUNDUP(IF(D2987&gt;$D$4,0,($D$4-D2987+1)/365),0)</f>
        <v>0</v>
      </c>
      <c r="Q2987">
        <f>ROUNDUP(IF(D2987&gt;$D$5,0,($D$5-D2987+1)/365),0)</f>
        <v>0</v>
      </c>
      <c r="R2987" s="28">
        <f>IF(OR(P2987=1,Q2987=1),IF(D2987+364&lt;=$D$5,(D2987+364-$D$4+1)/365,IF(D2987&gt;$D$4,($D$5-D2987+1)/365,$D$6/365)),0)</f>
        <v>0</v>
      </c>
      <c r="S2987" s="28">
        <f>'Data &amp; Parameter'!$E$16*'Data &amp; Parameter'!$E$17*('Data &amp; Parameter'!$E$18+'Data &amp; Parameter'!$E$19)*'Data &amp; Parameter'!$E$20*'Data &amp; Parameter'!$E$37*R2987</f>
        <v>0</v>
      </c>
      <c r="T2987" s="28">
        <f t="shared" si="46"/>
        <v>0</v>
      </c>
    </row>
    <row r="2988" spans="1:20" ht="15.75" customHeight="1" x14ac:dyDescent="0.35">
      <c r="A2988">
        <v>2981</v>
      </c>
      <c r="B2988" s="76">
        <v>44247.388495370367</v>
      </c>
      <c r="C2988" s="1" t="s">
        <v>9441</v>
      </c>
      <c r="D2988" s="76">
        <v>44247.389027777783</v>
      </c>
      <c r="E2988" s="1" t="s">
        <v>9442</v>
      </c>
      <c r="F2988" s="1" t="s">
        <v>9443</v>
      </c>
      <c r="G2988" s="1" t="s">
        <v>123</v>
      </c>
      <c r="H2988" s="1" t="s">
        <v>124</v>
      </c>
      <c r="I2988" s="1" t="s">
        <v>125</v>
      </c>
      <c r="J2988" s="1" t="s">
        <v>9355</v>
      </c>
      <c r="K2988" s="1" t="s">
        <v>9444</v>
      </c>
      <c r="L2988">
        <f>ROUNDUP(IF(B2988&gt;$D$4,0,($D$4-B2988+1)/365),0)</f>
        <v>0</v>
      </c>
      <c r="M2988">
        <f>ROUNDUP(IF(B2988&gt;$D$5,0,($D$5-B2988+1)/365),0)</f>
        <v>0</v>
      </c>
      <c r="N2988" s="28">
        <f>IF(OR(L2988=1,M2988=1),IF(B2988+364&lt;=$D$5,(B2988+364-$D$4+1)/365,IF(B2988&gt;$D$4,($D$5-B2988+1)/365,$D$6/365)),0)</f>
        <v>0</v>
      </c>
      <c r="O2988" s="28">
        <f>'Data &amp; Parameter'!$E$16*'Data &amp; Parameter'!$E$17*('Data &amp; Parameter'!$E$18+'Data &amp; Parameter'!$E$19)*'Data &amp; Parameter'!$E$20*'Data &amp; Parameter'!$E$37*N2988</f>
        <v>0</v>
      </c>
      <c r="P2988">
        <f>ROUNDUP(IF(D2988&gt;$D$4,0,($D$4-D2988+1)/365),0)</f>
        <v>0</v>
      </c>
      <c r="Q2988">
        <f>ROUNDUP(IF(D2988&gt;$D$5,0,($D$5-D2988+1)/365),0)</f>
        <v>0</v>
      </c>
      <c r="R2988" s="28">
        <f>IF(OR(P2988=1,Q2988=1),IF(D2988+364&lt;=$D$5,(D2988+364-$D$4+1)/365,IF(D2988&gt;$D$4,($D$5-D2988+1)/365,$D$6/365)),0)</f>
        <v>0</v>
      </c>
      <c r="S2988" s="28">
        <f>'Data &amp; Parameter'!$E$16*'Data &amp; Parameter'!$E$17*('Data &amp; Parameter'!$E$18+'Data &amp; Parameter'!$E$19)*'Data &amp; Parameter'!$E$20*'Data &amp; Parameter'!$E$37*R2988</f>
        <v>0</v>
      </c>
      <c r="T2988" s="28">
        <f t="shared" si="46"/>
        <v>0</v>
      </c>
    </row>
    <row r="2989" spans="1:20" ht="15.75" customHeight="1" x14ac:dyDescent="0.35">
      <c r="A2989">
        <v>2982</v>
      </c>
      <c r="B2989" s="76">
        <v>44247.390763888892</v>
      </c>
      <c r="C2989" s="1" t="s">
        <v>9445</v>
      </c>
      <c r="D2989" s="76">
        <v>44247.391562500001</v>
      </c>
      <c r="E2989" s="1" t="s">
        <v>9446</v>
      </c>
      <c r="F2989" s="1" t="s">
        <v>9447</v>
      </c>
      <c r="G2989" s="1" t="s">
        <v>123</v>
      </c>
      <c r="H2989" s="1" t="s">
        <v>124</v>
      </c>
      <c r="I2989" s="1" t="s">
        <v>125</v>
      </c>
      <c r="J2989" s="1" t="s">
        <v>9415</v>
      </c>
      <c r="K2989" s="1" t="s">
        <v>9434</v>
      </c>
      <c r="L2989">
        <f>ROUNDUP(IF(B2989&gt;$D$4,0,($D$4-B2989+1)/365),0)</f>
        <v>0</v>
      </c>
      <c r="M2989">
        <f>ROUNDUP(IF(B2989&gt;$D$5,0,($D$5-B2989+1)/365),0)</f>
        <v>0</v>
      </c>
      <c r="N2989" s="28">
        <f>IF(OR(L2989=1,M2989=1),IF(B2989+364&lt;=$D$5,(B2989+364-$D$4+1)/365,IF(B2989&gt;$D$4,($D$5-B2989+1)/365,$D$6/365)),0)</f>
        <v>0</v>
      </c>
      <c r="O2989" s="28">
        <f>'Data &amp; Parameter'!$E$16*'Data &amp; Parameter'!$E$17*('Data &amp; Parameter'!$E$18+'Data &amp; Parameter'!$E$19)*'Data &amp; Parameter'!$E$20*'Data &amp; Parameter'!$E$37*N2989</f>
        <v>0</v>
      </c>
      <c r="P2989">
        <f>ROUNDUP(IF(D2989&gt;$D$4,0,($D$4-D2989+1)/365),0)</f>
        <v>0</v>
      </c>
      <c r="Q2989">
        <f>ROUNDUP(IF(D2989&gt;$D$5,0,($D$5-D2989+1)/365),0)</f>
        <v>0</v>
      </c>
      <c r="R2989" s="28">
        <f>IF(OR(P2989=1,Q2989=1),IF(D2989+364&lt;=$D$5,(D2989+364-$D$4+1)/365,IF(D2989&gt;$D$4,($D$5-D2989+1)/365,$D$6/365)),0)</f>
        <v>0</v>
      </c>
      <c r="S2989" s="28">
        <f>'Data &amp; Parameter'!$E$16*'Data &amp; Parameter'!$E$17*('Data &amp; Parameter'!$E$18+'Data &amp; Parameter'!$E$19)*'Data &amp; Parameter'!$E$20*'Data &amp; Parameter'!$E$37*R2989</f>
        <v>0</v>
      </c>
      <c r="T2989" s="28">
        <f t="shared" si="46"/>
        <v>0</v>
      </c>
    </row>
    <row r="2990" spans="1:20" ht="15.75" customHeight="1" x14ac:dyDescent="0.35">
      <c r="A2990">
        <v>2983</v>
      </c>
      <c r="B2990" s="76">
        <v>44247.39261574074</v>
      </c>
      <c r="C2990" s="1" t="s">
        <v>9448</v>
      </c>
      <c r="D2990" s="76">
        <v>44247.393113425926</v>
      </c>
      <c r="E2990" s="1" t="s">
        <v>9449</v>
      </c>
      <c r="F2990" s="1" t="s">
        <v>9450</v>
      </c>
      <c r="G2990" s="1" t="s">
        <v>123</v>
      </c>
      <c r="H2990" s="1" t="s">
        <v>124</v>
      </c>
      <c r="I2990" s="1" t="s">
        <v>125</v>
      </c>
      <c r="J2990" s="1" t="s">
        <v>9451</v>
      </c>
      <c r="K2990" s="1" t="s">
        <v>9411</v>
      </c>
      <c r="L2990">
        <f>ROUNDUP(IF(B2990&gt;$D$4,0,($D$4-B2990+1)/365),0)</f>
        <v>0</v>
      </c>
      <c r="M2990">
        <f>ROUNDUP(IF(B2990&gt;$D$5,0,($D$5-B2990+1)/365),0)</f>
        <v>0</v>
      </c>
      <c r="N2990" s="28">
        <f>IF(OR(L2990=1,M2990=1),IF(B2990+364&lt;=$D$5,(B2990+364-$D$4+1)/365,IF(B2990&gt;$D$4,($D$5-B2990+1)/365,$D$6/365)),0)</f>
        <v>0</v>
      </c>
      <c r="O2990" s="28">
        <f>'Data &amp; Parameter'!$E$16*'Data &amp; Parameter'!$E$17*('Data &amp; Parameter'!$E$18+'Data &amp; Parameter'!$E$19)*'Data &amp; Parameter'!$E$20*'Data &amp; Parameter'!$E$37*N2990</f>
        <v>0</v>
      </c>
      <c r="P2990">
        <f>ROUNDUP(IF(D2990&gt;$D$4,0,($D$4-D2990+1)/365),0)</f>
        <v>0</v>
      </c>
      <c r="Q2990">
        <f>ROUNDUP(IF(D2990&gt;$D$5,0,($D$5-D2990+1)/365),0)</f>
        <v>0</v>
      </c>
      <c r="R2990" s="28">
        <f>IF(OR(P2990=1,Q2990=1),IF(D2990+364&lt;=$D$5,(D2990+364-$D$4+1)/365,IF(D2990&gt;$D$4,($D$5-D2990+1)/365,$D$6/365)),0)</f>
        <v>0</v>
      </c>
      <c r="S2990" s="28">
        <f>'Data &amp; Parameter'!$E$16*'Data &amp; Parameter'!$E$17*('Data &amp; Parameter'!$E$18+'Data &amp; Parameter'!$E$19)*'Data &amp; Parameter'!$E$20*'Data &amp; Parameter'!$E$37*R2990</f>
        <v>0</v>
      </c>
      <c r="T2990" s="28">
        <f t="shared" si="46"/>
        <v>0</v>
      </c>
    </row>
    <row r="2991" spans="1:20" ht="15.75" customHeight="1" x14ac:dyDescent="0.35">
      <c r="A2991">
        <v>2984</v>
      </c>
      <c r="B2991" s="76">
        <v>44247.393854166672</v>
      </c>
      <c r="C2991" s="1" t="s">
        <v>9452</v>
      </c>
      <c r="D2991" s="76">
        <v>44247.394224537042</v>
      </c>
      <c r="E2991" s="1" t="s">
        <v>9453</v>
      </c>
      <c r="F2991" s="1" t="s">
        <v>9454</v>
      </c>
      <c r="G2991" s="1" t="s">
        <v>123</v>
      </c>
      <c r="H2991" s="1" t="s">
        <v>124</v>
      </c>
      <c r="I2991" s="1" t="s">
        <v>125</v>
      </c>
      <c r="J2991" s="1" t="s">
        <v>9355</v>
      </c>
      <c r="K2991" s="1" t="s">
        <v>9455</v>
      </c>
      <c r="L2991">
        <f>ROUNDUP(IF(B2991&gt;$D$4,0,($D$4-B2991+1)/365),0)</f>
        <v>0</v>
      </c>
      <c r="M2991">
        <f>ROUNDUP(IF(B2991&gt;$D$5,0,($D$5-B2991+1)/365),0)</f>
        <v>0</v>
      </c>
      <c r="N2991" s="28">
        <f>IF(OR(L2991=1,M2991=1),IF(B2991+364&lt;=$D$5,(B2991+364-$D$4+1)/365,IF(B2991&gt;$D$4,($D$5-B2991+1)/365,$D$6/365)),0)</f>
        <v>0</v>
      </c>
      <c r="O2991" s="28">
        <f>'Data &amp; Parameter'!$E$16*'Data &amp; Parameter'!$E$17*('Data &amp; Parameter'!$E$18+'Data &amp; Parameter'!$E$19)*'Data &amp; Parameter'!$E$20*'Data &amp; Parameter'!$E$37*N2991</f>
        <v>0</v>
      </c>
      <c r="P2991">
        <f>ROUNDUP(IF(D2991&gt;$D$4,0,($D$4-D2991+1)/365),0)</f>
        <v>0</v>
      </c>
      <c r="Q2991">
        <f>ROUNDUP(IF(D2991&gt;$D$5,0,($D$5-D2991+1)/365),0)</f>
        <v>0</v>
      </c>
      <c r="R2991" s="28">
        <f>IF(OR(P2991=1,Q2991=1),IF(D2991+364&lt;=$D$5,(D2991+364-$D$4+1)/365,IF(D2991&gt;$D$4,($D$5-D2991+1)/365,$D$6/365)),0)</f>
        <v>0</v>
      </c>
      <c r="S2991" s="28">
        <f>'Data &amp; Parameter'!$E$16*'Data &amp; Parameter'!$E$17*('Data &amp; Parameter'!$E$18+'Data &amp; Parameter'!$E$19)*'Data &amp; Parameter'!$E$20*'Data &amp; Parameter'!$E$37*R2991</f>
        <v>0</v>
      </c>
      <c r="T2991" s="28">
        <f t="shared" si="46"/>
        <v>0</v>
      </c>
    </row>
    <row r="2992" spans="1:20" ht="15.75" customHeight="1" x14ac:dyDescent="0.35">
      <c r="A2992">
        <v>2985</v>
      </c>
      <c r="B2992" s="76">
        <v>44247.394039351857</v>
      </c>
      <c r="C2992" s="1" t="s">
        <v>9456</v>
      </c>
      <c r="D2992" s="76">
        <v>44247.394652777773</v>
      </c>
      <c r="E2992" s="1" t="s">
        <v>9457</v>
      </c>
      <c r="F2992" s="1" t="s">
        <v>9458</v>
      </c>
      <c r="G2992" s="1" t="s">
        <v>123</v>
      </c>
      <c r="H2992" s="1" t="s">
        <v>124</v>
      </c>
      <c r="I2992" s="1" t="s">
        <v>125</v>
      </c>
      <c r="J2992" s="1" t="s">
        <v>9415</v>
      </c>
      <c r="K2992" s="1" t="s">
        <v>9459</v>
      </c>
      <c r="L2992">
        <f>ROUNDUP(IF(B2992&gt;$D$4,0,($D$4-B2992+1)/365),0)</f>
        <v>0</v>
      </c>
      <c r="M2992">
        <f>ROUNDUP(IF(B2992&gt;$D$5,0,($D$5-B2992+1)/365),0)</f>
        <v>0</v>
      </c>
      <c r="N2992" s="28">
        <f>IF(OR(L2992=1,M2992=1),IF(B2992+364&lt;=$D$5,(B2992+364-$D$4+1)/365,IF(B2992&gt;$D$4,($D$5-B2992+1)/365,$D$6/365)),0)</f>
        <v>0</v>
      </c>
      <c r="O2992" s="28">
        <f>'Data &amp; Parameter'!$E$16*'Data &amp; Parameter'!$E$17*('Data &amp; Parameter'!$E$18+'Data &amp; Parameter'!$E$19)*'Data &amp; Parameter'!$E$20*'Data &amp; Parameter'!$E$37*N2992</f>
        <v>0</v>
      </c>
      <c r="P2992">
        <f>ROUNDUP(IF(D2992&gt;$D$4,0,($D$4-D2992+1)/365),0)</f>
        <v>0</v>
      </c>
      <c r="Q2992">
        <f>ROUNDUP(IF(D2992&gt;$D$5,0,($D$5-D2992+1)/365),0)</f>
        <v>0</v>
      </c>
      <c r="R2992" s="28">
        <f>IF(OR(P2992=1,Q2992=1),IF(D2992+364&lt;=$D$5,(D2992+364-$D$4+1)/365,IF(D2992&gt;$D$4,($D$5-D2992+1)/365,$D$6/365)),0)</f>
        <v>0</v>
      </c>
      <c r="S2992" s="28">
        <f>'Data &amp; Parameter'!$E$16*'Data &amp; Parameter'!$E$17*('Data &amp; Parameter'!$E$18+'Data &amp; Parameter'!$E$19)*'Data &amp; Parameter'!$E$20*'Data &amp; Parameter'!$E$37*R2992</f>
        <v>0</v>
      </c>
      <c r="T2992" s="28">
        <f t="shared" si="46"/>
        <v>0</v>
      </c>
    </row>
    <row r="2993" spans="1:20" ht="15.75" customHeight="1" x14ac:dyDescent="0.35">
      <c r="A2993">
        <v>2986</v>
      </c>
      <c r="B2993" s="76">
        <v>44247.395833333328</v>
      </c>
      <c r="C2993" s="1" t="s">
        <v>9460</v>
      </c>
      <c r="D2993" s="76">
        <v>44247.396180555559</v>
      </c>
      <c r="E2993" s="1" t="s">
        <v>9461</v>
      </c>
      <c r="F2993" s="1" t="s">
        <v>9462</v>
      </c>
      <c r="G2993" s="1" t="s">
        <v>123</v>
      </c>
      <c r="H2993" s="1" t="s">
        <v>124</v>
      </c>
      <c r="I2993" s="1" t="s">
        <v>125</v>
      </c>
      <c r="J2993" s="1" t="s">
        <v>9415</v>
      </c>
      <c r="K2993" s="1" t="s">
        <v>9411</v>
      </c>
      <c r="L2993">
        <f>ROUNDUP(IF(B2993&gt;$D$4,0,($D$4-B2993+1)/365),0)</f>
        <v>0</v>
      </c>
      <c r="M2993">
        <f>ROUNDUP(IF(B2993&gt;$D$5,0,($D$5-B2993+1)/365),0)</f>
        <v>0</v>
      </c>
      <c r="N2993" s="28">
        <f>IF(OR(L2993=1,M2993=1),IF(B2993+364&lt;=$D$5,(B2993+364-$D$4+1)/365,IF(B2993&gt;$D$4,($D$5-B2993+1)/365,$D$6/365)),0)</f>
        <v>0</v>
      </c>
      <c r="O2993" s="28">
        <f>'Data &amp; Parameter'!$E$16*'Data &amp; Parameter'!$E$17*('Data &amp; Parameter'!$E$18+'Data &amp; Parameter'!$E$19)*'Data &amp; Parameter'!$E$20*'Data &amp; Parameter'!$E$37*N2993</f>
        <v>0</v>
      </c>
      <c r="P2993">
        <f>ROUNDUP(IF(D2993&gt;$D$4,0,($D$4-D2993+1)/365),0)</f>
        <v>0</v>
      </c>
      <c r="Q2993">
        <f>ROUNDUP(IF(D2993&gt;$D$5,0,($D$5-D2993+1)/365),0)</f>
        <v>0</v>
      </c>
      <c r="R2993" s="28">
        <f>IF(OR(P2993=1,Q2993=1),IF(D2993+364&lt;=$D$5,(D2993+364-$D$4+1)/365,IF(D2993&gt;$D$4,($D$5-D2993+1)/365,$D$6/365)),0)</f>
        <v>0</v>
      </c>
      <c r="S2993" s="28">
        <f>'Data &amp; Parameter'!$E$16*'Data &amp; Parameter'!$E$17*('Data &amp; Parameter'!$E$18+'Data &amp; Parameter'!$E$19)*'Data &amp; Parameter'!$E$20*'Data &amp; Parameter'!$E$37*R2993</f>
        <v>0</v>
      </c>
      <c r="T2993" s="28">
        <f t="shared" si="46"/>
        <v>0</v>
      </c>
    </row>
    <row r="2994" spans="1:20" ht="15.75" customHeight="1" x14ac:dyDescent="0.35">
      <c r="A2994">
        <v>2987</v>
      </c>
      <c r="B2994" s="76">
        <v>44247.396331018521</v>
      </c>
      <c r="C2994" s="1" t="s">
        <v>9463</v>
      </c>
      <c r="D2994" s="76">
        <v>44247.396921296298</v>
      </c>
      <c r="E2994" s="1" t="s">
        <v>9464</v>
      </c>
      <c r="F2994" s="1" t="s">
        <v>1194</v>
      </c>
      <c r="G2994" s="1" t="s">
        <v>123</v>
      </c>
      <c r="H2994" s="1" t="s">
        <v>124</v>
      </c>
      <c r="I2994" s="1" t="s">
        <v>125</v>
      </c>
      <c r="J2994" s="1" t="s">
        <v>9355</v>
      </c>
      <c r="K2994" s="1" t="s">
        <v>9444</v>
      </c>
      <c r="L2994">
        <f>ROUNDUP(IF(B2994&gt;$D$4,0,($D$4-B2994+1)/365),0)</f>
        <v>0</v>
      </c>
      <c r="M2994">
        <f>ROUNDUP(IF(B2994&gt;$D$5,0,($D$5-B2994+1)/365),0)</f>
        <v>0</v>
      </c>
      <c r="N2994" s="28">
        <f>IF(OR(L2994=1,M2994=1),IF(B2994+364&lt;=$D$5,(B2994+364-$D$4+1)/365,IF(B2994&gt;$D$4,($D$5-B2994+1)/365,$D$6/365)),0)</f>
        <v>0</v>
      </c>
      <c r="O2994" s="28">
        <f>'Data &amp; Parameter'!$E$16*'Data &amp; Parameter'!$E$17*('Data &amp; Parameter'!$E$18+'Data &amp; Parameter'!$E$19)*'Data &amp; Parameter'!$E$20*'Data &amp; Parameter'!$E$37*N2994</f>
        <v>0</v>
      </c>
      <c r="P2994">
        <f>ROUNDUP(IF(D2994&gt;$D$4,0,($D$4-D2994+1)/365),0)</f>
        <v>0</v>
      </c>
      <c r="Q2994">
        <f>ROUNDUP(IF(D2994&gt;$D$5,0,($D$5-D2994+1)/365),0)</f>
        <v>0</v>
      </c>
      <c r="R2994" s="28">
        <f>IF(OR(P2994=1,Q2994=1),IF(D2994+364&lt;=$D$5,(D2994+364-$D$4+1)/365,IF(D2994&gt;$D$4,($D$5-D2994+1)/365,$D$6/365)),0)</f>
        <v>0</v>
      </c>
      <c r="S2994" s="28">
        <f>'Data &amp; Parameter'!$E$16*'Data &amp; Parameter'!$E$17*('Data &amp; Parameter'!$E$18+'Data &amp; Parameter'!$E$19)*'Data &amp; Parameter'!$E$20*'Data &amp; Parameter'!$E$37*R2994</f>
        <v>0</v>
      </c>
      <c r="T2994" s="28">
        <f t="shared" si="46"/>
        <v>0</v>
      </c>
    </row>
    <row r="2995" spans="1:20" ht="15.75" customHeight="1" x14ac:dyDescent="0.35">
      <c r="A2995">
        <v>2988</v>
      </c>
      <c r="B2995" s="76">
        <v>44247.398576388892</v>
      </c>
      <c r="C2995" s="1" t="s">
        <v>9465</v>
      </c>
      <c r="D2995" s="76">
        <v>44247.399178240739</v>
      </c>
      <c r="E2995" s="1" t="s">
        <v>9466</v>
      </c>
      <c r="F2995" s="1" t="s">
        <v>9467</v>
      </c>
      <c r="G2995" s="1" t="s">
        <v>123</v>
      </c>
      <c r="H2995" s="1" t="s">
        <v>124</v>
      </c>
      <c r="I2995" s="1" t="s">
        <v>125</v>
      </c>
      <c r="J2995" s="1" t="s">
        <v>9451</v>
      </c>
      <c r="K2995" s="1" t="s">
        <v>9411</v>
      </c>
      <c r="L2995">
        <f>ROUNDUP(IF(B2995&gt;$D$4,0,($D$4-B2995+1)/365),0)</f>
        <v>0</v>
      </c>
      <c r="M2995">
        <f>ROUNDUP(IF(B2995&gt;$D$5,0,($D$5-B2995+1)/365),0)</f>
        <v>0</v>
      </c>
      <c r="N2995" s="28">
        <f>IF(OR(L2995=1,M2995=1),IF(B2995+364&lt;=$D$5,(B2995+364-$D$4+1)/365,IF(B2995&gt;$D$4,($D$5-B2995+1)/365,$D$6/365)),0)</f>
        <v>0</v>
      </c>
      <c r="O2995" s="28">
        <f>'Data &amp; Parameter'!$E$16*'Data &amp; Parameter'!$E$17*('Data &amp; Parameter'!$E$18+'Data &amp; Parameter'!$E$19)*'Data &amp; Parameter'!$E$20*'Data &amp; Parameter'!$E$37*N2995</f>
        <v>0</v>
      </c>
      <c r="P2995">
        <f>ROUNDUP(IF(D2995&gt;$D$4,0,($D$4-D2995+1)/365),0)</f>
        <v>0</v>
      </c>
      <c r="Q2995">
        <f>ROUNDUP(IF(D2995&gt;$D$5,0,($D$5-D2995+1)/365),0)</f>
        <v>0</v>
      </c>
      <c r="R2995" s="28">
        <f>IF(OR(P2995=1,Q2995=1),IF(D2995+364&lt;=$D$5,(D2995+364-$D$4+1)/365,IF(D2995&gt;$D$4,($D$5-D2995+1)/365,$D$6/365)),0)</f>
        <v>0</v>
      </c>
      <c r="S2995" s="28">
        <f>'Data &amp; Parameter'!$E$16*'Data &amp; Parameter'!$E$17*('Data &amp; Parameter'!$E$18+'Data &amp; Parameter'!$E$19)*'Data &amp; Parameter'!$E$20*'Data &amp; Parameter'!$E$37*R2995</f>
        <v>0</v>
      </c>
      <c r="T2995" s="28">
        <f t="shared" si="46"/>
        <v>0</v>
      </c>
    </row>
    <row r="2996" spans="1:20" ht="15.75" customHeight="1" x14ac:dyDescent="0.35">
      <c r="A2996">
        <v>2989</v>
      </c>
      <c r="B2996" s="76">
        <v>44247.398831018523</v>
      </c>
      <c r="C2996" s="1" t="s">
        <v>9468</v>
      </c>
      <c r="D2996" s="76">
        <v>44247.399305555555</v>
      </c>
      <c r="E2996" s="1" t="s">
        <v>9469</v>
      </c>
      <c r="F2996" s="1" t="s">
        <v>9470</v>
      </c>
      <c r="G2996" s="1" t="s">
        <v>123</v>
      </c>
      <c r="H2996" s="1" t="s">
        <v>124</v>
      </c>
      <c r="I2996" s="1" t="s">
        <v>125</v>
      </c>
      <c r="J2996" s="1" t="s">
        <v>9415</v>
      </c>
      <c r="K2996" s="1" t="s">
        <v>9434</v>
      </c>
      <c r="L2996">
        <f>ROUNDUP(IF(B2996&gt;$D$4,0,($D$4-B2996+1)/365),0)</f>
        <v>0</v>
      </c>
      <c r="M2996">
        <f>ROUNDUP(IF(B2996&gt;$D$5,0,($D$5-B2996+1)/365),0)</f>
        <v>0</v>
      </c>
      <c r="N2996" s="28">
        <f>IF(OR(L2996=1,M2996=1),IF(B2996+364&lt;=$D$5,(B2996+364-$D$4+1)/365,IF(B2996&gt;$D$4,($D$5-B2996+1)/365,$D$6/365)),0)</f>
        <v>0</v>
      </c>
      <c r="O2996" s="28">
        <f>'Data &amp; Parameter'!$E$16*'Data &amp; Parameter'!$E$17*('Data &amp; Parameter'!$E$18+'Data &amp; Parameter'!$E$19)*'Data &amp; Parameter'!$E$20*'Data &amp; Parameter'!$E$37*N2996</f>
        <v>0</v>
      </c>
      <c r="P2996">
        <f>ROUNDUP(IF(D2996&gt;$D$4,0,($D$4-D2996+1)/365),0)</f>
        <v>0</v>
      </c>
      <c r="Q2996">
        <f>ROUNDUP(IF(D2996&gt;$D$5,0,($D$5-D2996+1)/365),0)</f>
        <v>0</v>
      </c>
      <c r="R2996" s="28">
        <f>IF(OR(P2996=1,Q2996=1),IF(D2996+364&lt;=$D$5,(D2996+364-$D$4+1)/365,IF(D2996&gt;$D$4,($D$5-D2996+1)/365,$D$6/365)),0)</f>
        <v>0</v>
      </c>
      <c r="S2996" s="28">
        <f>'Data &amp; Parameter'!$E$16*'Data &amp; Parameter'!$E$17*('Data &amp; Parameter'!$E$18+'Data &amp; Parameter'!$E$19)*'Data &amp; Parameter'!$E$20*'Data &amp; Parameter'!$E$37*R2996</f>
        <v>0</v>
      </c>
      <c r="T2996" s="28">
        <f t="shared" si="46"/>
        <v>0</v>
      </c>
    </row>
    <row r="2997" spans="1:20" ht="15.75" customHeight="1" x14ac:dyDescent="0.35">
      <c r="A2997">
        <v>2990</v>
      </c>
      <c r="B2997" s="76">
        <v>44247.399768518517</v>
      </c>
      <c r="C2997" s="1" t="s">
        <v>9471</v>
      </c>
      <c r="D2997" s="76">
        <v>44247.400891203702</v>
      </c>
      <c r="E2997" s="1" t="s">
        <v>9472</v>
      </c>
      <c r="F2997" s="1" t="s">
        <v>9473</v>
      </c>
      <c r="G2997" s="1" t="s">
        <v>123</v>
      </c>
      <c r="H2997" s="1" t="s">
        <v>124</v>
      </c>
      <c r="I2997" s="1" t="s">
        <v>125</v>
      </c>
      <c r="J2997" s="1" t="s">
        <v>9474</v>
      </c>
      <c r="K2997" s="1" t="s">
        <v>9444</v>
      </c>
      <c r="L2997">
        <f>ROUNDUP(IF(B2997&gt;$D$4,0,($D$4-B2997+1)/365),0)</f>
        <v>0</v>
      </c>
      <c r="M2997">
        <f>ROUNDUP(IF(B2997&gt;$D$5,0,($D$5-B2997+1)/365),0)</f>
        <v>0</v>
      </c>
      <c r="N2997" s="28">
        <f>IF(OR(L2997=1,M2997=1),IF(B2997+364&lt;=$D$5,(B2997+364-$D$4+1)/365,IF(B2997&gt;$D$4,($D$5-B2997+1)/365,$D$6/365)),0)</f>
        <v>0</v>
      </c>
      <c r="O2997" s="28">
        <f>'Data &amp; Parameter'!$E$16*'Data &amp; Parameter'!$E$17*('Data &amp; Parameter'!$E$18+'Data &amp; Parameter'!$E$19)*'Data &amp; Parameter'!$E$20*'Data &amp; Parameter'!$E$37*N2997</f>
        <v>0</v>
      </c>
      <c r="P2997">
        <f>ROUNDUP(IF(D2997&gt;$D$4,0,($D$4-D2997+1)/365),0)</f>
        <v>0</v>
      </c>
      <c r="Q2997">
        <f>ROUNDUP(IF(D2997&gt;$D$5,0,($D$5-D2997+1)/365),0)</f>
        <v>0</v>
      </c>
      <c r="R2997" s="28">
        <f>IF(OR(P2997=1,Q2997=1),IF(D2997+364&lt;=$D$5,(D2997+364-$D$4+1)/365,IF(D2997&gt;$D$4,($D$5-D2997+1)/365,$D$6/365)),0)</f>
        <v>0</v>
      </c>
      <c r="S2997" s="28">
        <f>'Data &amp; Parameter'!$E$16*'Data &amp; Parameter'!$E$17*('Data &amp; Parameter'!$E$18+'Data &amp; Parameter'!$E$19)*'Data &amp; Parameter'!$E$20*'Data &amp; Parameter'!$E$37*R2997</f>
        <v>0</v>
      </c>
      <c r="T2997" s="28">
        <f t="shared" si="46"/>
        <v>0</v>
      </c>
    </row>
    <row r="2998" spans="1:20" ht="15.75" customHeight="1" x14ac:dyDescent="0.35">
      <c r="A2998">
        <v>2991</v>
      </c>
      <c r="B2998" s="76">
        <v>44247.401134259257</v>
      </c>
      <c r="C2998" s="1" t="s">
        <v>9475</v>
      </c>
      <c r="D2998" s="76">
        <v>44247.40253472222</v>
      </c>
      <c r="E2998" s="1" t="s">
        <v>9476</v>
      </c>
      <c r="F2998" s="1" t="s">
        <v>9477</v>
      </c>
      <c r="G2998" s="1" t="s">
        <v>123</v>
      </c>
      <c r="H2998" s="1" t="s">
        <v>124</v>
      </c>
      <c r="I2998" s="1" t="s">
        <v>125</v>
      </c>
      <c r="J2998" s="1" t="s">
        <v>9451</v>
      </c>
      <c r="K2998" s="1" t="s">
        <v>9411</v>
      </c>
      <c r="L2998">
        <f>ROUNDUP(IF(B2998&gt;$D$4,0,($D$4-B2998+1)/365),0)</f>
        <v>0</v>
      </c>
      <c r="M2998">
        <f>ROUNDUP(IF(B2998&gt;$D$5,0,($D$5-B2998+1)/365),0)</f>
        <v>0</v>
      </c>
      <c r="N2998" s="28">
        <f>IF(OR(L2998=1,M2998=1),IF(B2998+364&lt;=$D$5,(B2998+364-$D$4+1)/365,IF(B2998&gt;$D$4,($D$5-B2998+1)/365,$D$6/365)),0)</f>
        <v>0</v>
      </c>
      <c r="O2998" s="28">
        <f>'Data &amp; Parameter'!$E$16*'Data &amp; Parameter'!$E$17*('Data &amp; Parameter'!$E$18+'Data &amp; Parameter'!$E$19)*'Data &amp; Parameter'!$E$20*'Data &amp; Parameter'!$E$37*N2998</f>
        <v>0</v>
      </c>
      <c r="P2998">
        <f>ROUNDUP(IF(D2998&gt;$D$4,0,($D$4-D2998+1)/365),0)</f>
        <v>0</v>
      </c>
      <c r="Q2998">
        <f>ROUNDUP(IF(D2998&gt;$D$5,0,($D$5-D2998+1)/365),0)</f>
        <v>0</v>
      </c>
      <c r="R2998" s="28">
        <f>IF(OR(P2998=1,Q2998=1),IF(D2998+364&lt;=$D$5,(D2998+364-$D$4+1)/365,IF(D2998&gt;$D$4,($D$5-D2998+1)/365,$D$6/365)),0)</f>
        <v>0</v>
      </c>
      <c r="S2998" s="28">
        <f>'Data &amp; Parameter'!$E$16*'Data &amp; Parameter'!$E$17*('Data &amp; Parameter'!$E$18+'Data &amp; Parameter'!$E$19)*'Data &amp; Parameter'!$E$20*'Data &amp; Parameter'!$E$37*R2998</f>
        <v>0</v>
      </c>
      <c r="T2998" s="28">
        <f t="shared" si="46"/>
        <v>0</v>
      </c>
    </row>
    <row r="2999" spans="1:20" ht="15.75" customHeight="1" x14ac:dyDescent="0.35">
      <c r="A2999">
        <v>2992</v>
      </c>
      <c r="B2999" s="76">
        <v>44247.415370370371</v>
      </c>
      <c r="C2999" s="1" t="s">
        <v>9478</v>
      </c>
      <c r="D2999" s="76">
        <v>44247.41611111111</v>
      </c>
      <c r="E2999" s="1" t="s">
        <v>9479</v>
      </c>
      <c r="F2999" s="1" t="s">
        <v>9480</v>
      </c>
      <c r="G2999" s="1" t="s">
        <v>123</v>
      </c>
      <c r="H2999" s="1" t="s">
        <v>124</v>
      </c>
      <c r="I2999" s="1" t="s">
        <v>125</v>
      </c>
      <c r="J2999" s="1" t="s">
        <v>9355</v>
      </c>
      <c r="K2999" s="1" t="s">
        <v>9411</v>
      </c>
      <c r="L2999">
        <f>ROUNDUP(IF(B2999&gt;$D$4,0,($D$4-B2999+1)/365),0)</f>
        <v>0</v>
      </c>
      <c r="M2999">
        <f>ROUNDUP(IF(B2999&gt;$D$5,0,($D$5-B2999+1)/365),0)</f>
        <v>0</v>
      </c>
      <c r="N2999" s="28">
        <f>IF(OR(L2999=1,M2999=1),IF(B2999+364&lt;=$D$5,(B2999+364-$D$4+1)/365,IF(B2999&gt;$D$4,($D$5-B2999+1)/365,$D$6/365)),0)</f>
        <v>0</v>
      </c>
      <c r="O2999" s="28">
        <f>'Data &amp; Parameter'!$E$16*'Data &amp; Parameter'!$E$17*('Data &amp; Parameter'!$E$18+'Data &amp; Parameter'!$E$19)*'Data &amp; Parameter'!$E$20*'Data &amp; Parameter'!$E$37*N2999</f>
        <v>0</v>
      </c>
      <c r="P2999">
        <f>ROUNDUP(IF(D2999&gt;$D$4,0,($D$4-D2999+1)/365),0)</f>
        <v>0</v>
      </c>
      <c r="Q2999">
        <f>ROUNDUP(IF(D2999&gt;$D$5,0,($D$5-D2999+1)/365),0)</f>
        <v>0</v>
      </c>
      <c r="R2999" s="28">
        <f>IF(OR(P2999=1,Q2999=1),IF(D2999+364&lt;=$D$5,(D2999+364-$D$4+1)/365,IF(D2999&gt;$D$4,($D$5-D2999+1)/365,$D$6/365)),0)</f>
        <v>0</v>
      </c>
      <c r="S2999" s="28">
        <f>'Data &amp; Parameter'!$E$16*'Data &amp; Parameter'!$E$17*('Data &amp; Parameter'!$E$18+'Data &amp; Parameter'!$E$19)*'Data &amp; Parameter'!$E$20*'Data &amp; Parameter'!$E$37*R2999</f>
        <v>0</v>
      </c>
      <c r="T2999" s="28">
        <f t="shared" si="46"/>
        <v>0</v>
      </c>
    </row>
    <row r="3000" spans="1:20" ht="15.75" customHeight="1" x14ac:dyDescent="0.35">
      <c r="A3000">
        <v>2993</v>
      </c>
      <c r="B3000" s="76">
        <v>44247.428217592591</v>
      </c>
      <c r="C3000" s="1" t="s">
        <v>9481</v>
      </c>
      <c r="D3000" s="76">
        <v>44247.428923611107</v>
      </c>
      <c r="E3000" s="1" t="s">
        <v>9482</v>
      </c>
      <c r="F3000" s="1" t="s">
        <v>9483</v>
      </c>
      <c r="G3000" s="1" t="s">
        <v>123</v>
      </c>
      <c r="H3000" s="1" t="s">
        <v>124</v>
      </c>
      <c r="I3000" s="1" t="s">
        <v>125</v>
      </c>
      <c r="J3000" s="1" t="s">
        <v>9415</v>
      </c>
      <c r="K3000" s="1" t="s">
        <v>9415</v>
      </c>
      <c r="L3000">
        <f>ROUNDUP(IF(B3000&gt;$D$4,0,($D$4-B3000+1)/365),0)</f>
        <v>0</v>
      </c>
      <c r="M3000">
        <f>ROUNDUP(IF(B3000&gt;$D$5,0,($D$5-B3000+1)/365),0)</f>
        <v>0</v>
      </c>
      <c r="N3000" s="28">
        <f>IF(OR(L3000=1,M3000=1),IF(B3000+364&lt;=$D$5,(B3000+364-$D$4+1)/365,IF(B3000&gt;$D$4,($D$5-B3000+1)/365,$D$6/365)),0)</f>
        <v>0</v>
      </c>
      <c r="O3000" s="28">
        <f>'Data &amp; Parameter'!$E$16*'Data &amp; Parameter'!$E$17*('Data &amp; Parameter'!$E$18+'Data &amp; Parameter'!$E$19)*'Data &amp; Parameter'!$E$20*'Data &amp; Parameter'!$E$37*N3000</f>
        <v>0</v>
      </c>
      <c r="P3000">
        <f>ROUNDUP(IF(D3000&gt;$D$4,0,($D$4-D3000+1)/365),0)</f>
        <v>0</v>
      </c>
      <c r="Q3000">
        <f>ROUNDUP(IF(D3000&gt;$D$5,0,($D$5-D3000+1)/365),0)</f>
        <v>0</v>
      </c>
      <c r="R3000" s="28">
        <f>IF(OR(P3000=1,Q3000=1),IF(D3000+364&lt;=$D$5,(D3000+364-$D$4+1)/365,IF(D3000&gt;$D$4,($D$5-D3000+1)/365,$D$6/365)),0)</f>
        <v>0</v>
      </c>
      <c r="S3000" s="28">
        <f>'Data &amp; Parameter'!$E$16*'Data &amp; Parameter'!$E$17*('Data &amp; Parameter'!$E$18+'Data &amp; Parameter'!$E$19)*'Data &amp; Parameter'!$E$20*'Data &amp; Parameter'!$E$37*R3000</f>
        <v>0</v>
      </c>
      <c r="T3000" s="28">
        <f t="shared" si="46"/>
        <v>0</v>
      </c>
    </row>
    <row r="3001" spans="1:20" ht="15.75" customHeight="1" x14ac:dyDescent="0.35">
      <c r="A3001">
        <v>2994</v>
      </c>
      <c r="B3001" s="76">
        <v>44247.429305555561</v>
      </c>
      <c r="C3001" s="1" t="s">
        <v>9484</v>
      </c>
      <c r="D3001" s="76">
        <v>44247.430486111116</v>
      </c>
      <c r="E3001" s="1" t="s">
        <v>9485</v>
      </c>
      <c r="F3001" s="1" t="s">
        <v>9486</v>
      </c>
      <c r="G3001" s="1" t="s">
        <v>123</v>
      </c>
      <c r="H3001" s="1" t="s">
        <v>124</v>
      </c>
      <c r="I3001" s="1" t="s">
        <v>125</v>
      </c>
      <c r="J3001" s="1" t="s">
        <v>9415</v>
      </c>
      <c r="K3001" s="1" t="s">
        <v>9415</v>
      </c>
      <c r="L3001">
        <f>ROUNDUP(IF(B3001&gt;$D$4,0,($D$4-B3001+1)/365),0)</f>
        <v>0</v>
      </c>
      <c r="M3001">
        <f>ROUNDUP(IF(B3001&gt;$D$5,0,($D$5-B3001+1)/365),0)</f>
        <v>0</v>
      </c>
      <c r="N3001" s="28">
        <f>IF(OR(L3001=1,M3001=1),IF(B3001+364&lt;=$D$5,(B3001+364-$D$4+1)/365,IF(B3001&gt;$D$4,($D$5-B3001+1)/365,$D$6/365)),0)</f>
        <v>0</v>
      </c>
      <c r="O3001" s="28">
        <f>'Data &amp; Parameter'!$E$16*'Data &amp; Parameter'!$E$17*('Data &amp; Parameter'!$E$18+'Data &amp; Parameter'!$E$19)*'Data &amp; Parameter'!$E$20*'Data &amp; Parameter'!$E$37*N3001</f>
        <v>0</v>
      </c>
      <c r="P3001">
        <f>ROUNDUP(IF(D3001&gt;$D$4,0,($D$4-D3001+1)/365),0)</f>
        <v>0</v>
      </c>
      <c r="Q3001">
        <f>ROUNDUP(IF(D3001&gt;$D$5,0,($D$5-D3001+1)/365),0)</f>
        <v>0</v>
      </c>
      <c r="R3001" s="28">
        <f>IF(OR(P3001=1,Q3001=1),IF(D3001+364&lt;=$D$5,(D3001+364-$D$4+1)/365,IF(D3001&gt;$D$4,($D$5-D3001+1)/365,$D$6/365)),0)</f>
        <v>0</v>
      </c>
      <c r="S3001" s="28">
        <f>'Data &amp; Parameter'!$E$16*'Data &amp; Parameter'!$E$17*('Data &amp; Parameter'!$E$18+'Data &amp; Parameter'!$E$19)*'Data &amp; Parameter'!$E$20*'Data &amp; Parameter'!$E$37*R3001</f>
        <v>0</v>
      </c>
      <c r="T3001" s="28">
        <f t="shared" si="46"/>
        <v>0</v>
      </c>
    </row>
    <row r="3002" spans="1:20" ht="15.75" customHeight="1" x14ac:dyDescent="0.35">
      <c r="A3002">
        <v>2995</v>
      </c>
      <c r="B3002" s="76">
        <v>44247.430486111116</v>
      </c>
      <c r="C3002" s="1" t="s">
        <v>9487</v>
      </c>
      <c r="D3002" s="76">
        <v>44247.43131944444</v>
      </c>
      <c r="E3002" s="1" t="s">
        <v>9488</v>
      </c>
      <c r="F3002" s="1" t="s">
        <v>9489</v>
      </c>
      <c r="G3002" s="1" t="s">
        <v>123</v>
      </c>
      <c r="H3002" s="1" t="s">
        <v>124</v>
      </c>
      <c r="I3002" s="1" t="s">
        <v>125</v>
      </c>
      <c r="J3002" s="1" t="s">
        <v>9415</v>
      </c>
      <c r="K3002" s="1" t="s">
        <v>9490</v>
      </c>
      <c r="L3002">
        <f>ROUNDUP(IF(B3002&gt;$D$4,0,($D$4-B3002+1)/365),0)</f>
        <v>0</v>
      </c>
      <c r="M3002">
        <f>ROUNDUP(IF(B3002&gt;$D$5,0,($D$5-B3002+1)/365),0)</f>
        <v>0</v>
      </c>
      <c r="N3002" s="28">
        <f>IF(OR(L3002=1,M3002=1),IF(B3002+364&lt;=$D$5,(B3002+364-$D$4+1)/365,IF(B3002&gt;$D$4,($D$5-B3002+1)/365,$D$6/365)),0)</f>
        <v>0</v>
      </c>
      <c r="O3002" s="28">
        <f>'Data &amp; Parameter'!$E$16*'Data &amp; Parameter'!$E$17*('Data &amp; Parameter'!$E$18+'Data &amp; Parameter'!$E$19)*'Data &amp; Parameter'!$E$20*'Data &amp; Parameter'!$E$37*N3002</f>
        <v>0</v>
      </c>
      <c r="P3002">
        <f>ROUNDUP(IF(D3002&gt;$D$4,0,($D$4-D3002+1)/365),0)</f>
        <v>0</v>
      </c>
      <c r="Q3002">
        <f>ROUNDUP(IF(D3002&gt;$D$5,0,($D$5-D3002+1)/365),0)</f>
        <v>0</v>
      </c>
      <c r="R3002" s="28">
        <f>IF(OR(P3002=1,Q3002=1),IF(D3002+364&lt;=$D$5,(D3002+364-$D$4+1)/365,IF(D3002&gt;$D$4,($D$5-D3002+1)/365,$D$6/365)),0)</f>
        <v>0</v>
      </c>
      <c r="S3002" s="28">
        <f>'Data &amp; Parameter'!$E$16*'Data &amp; Parameter'!$E$17*('Data &amp; Parameter'!$E$18+'Data &amp; Parameter'!$E$19)*'Data &amp; Parameter'!$E$20*'Data &amp; Parameter'!$E$37*R3002</f>
        <v>0</v>
      </c>
      <c r="T3002" s="28">
        <f t="shared" si="46"/>
        <v>0</v>
      </c>
    </row>
    <row r="3003" spans="1:20" ht="15.75" customHeight="1" x14ac:dyDescent="0.35">
      <c r="A3003">
        <v>2996</v>
      </c>
      <c r="B3003" s="76">
        <v>44247.435266203705</v>
      </c>
      <c r="C3003" s="1" t="s">
        <v>9491</v>
      </c>
      <c r="D3003" s="76">
        <v>44247.436747685184</v>
      </c>
      <c r="E3003" s="1" t="s">
        <v>9492</v>
      </c>
      <c r="F3003" s="1" t="s">
        <v>9493</v>
      </c>
      <c r="G3003" s="1" t="s">
        <v>123</v>
      </c>
      <c r="H3003" s="1" t="s">
        <v>124</v>
      </c>
      <c r="I3003" s="1" t="s">
        <v>125</v>
      </c>
      <c r="J3003" s="1" t="s">
        <v>9415</v>
      </c>
      <c r="K3003" s="1" t="s">
        <v>9415</v>
      </c>
      <c r="L3003">
        <f>ROUNDUP(IF(B3003&gt;$D$4,0,($D$4-B3003+1)/365),0)</f>
        <v>0</v>
      </c>
      <c r="M3003">
        <f>ROUNDUP(IF(B3003&gt;$D$5,0,($D$5-B3003+1)/365),0)</f>
        <v>0</v>
      </c>
      <c r="N3003" s="28">
        <f>IF(OR(L3003=1,M3003=1),IF(B3003+364&lt;=$D$5,(B3003+364-$D$4+1)/365,IF(B3003&gt;$D$4,($D$5-B3003+1)/365,$D$6/365)),0)</f>
        <v>0</v>
      </c>
      <c r="O3003" s="28">
        <f>'Data &amp; Parameter'!$E$16*'Data &amp; Parameter'!$E$17*('Data &amp; Parameter'!$E$18+'Data &amp; Parameter'!$E$19)*'Data &amp; Parameter'!$E$20*'Data &amp; Parameter'!$E$37*N3003</f>
        <v>0</v>
      </c>
      <c r="P3003">
        <f>ROUNDUP(IF(D3003&gt;$D$4,0,($D$4-D3003+1)/365),0)</f>
        <v>0</v>
      </c>
      <c r="Q3003">
        <f>ROUNDUP(IF(D3003&gt;$D$5,0,($D$5-D3003+1)/365),0)</f>
        <v>0</v>
      </c>
      <c r="R3003" s="28">
        <f>IF(OR(P3003=1,Q3003=1),IF(D3003+364&lt;=$D$5,(D3003+364-$D$4+1)/365,IF(D3003&gt;$D$4,($D$5-D3003+1)/365,$D$6/365)),0)</f>
        <v>0</v>
      </c>
      <c r="S3003" s="28">
        <f>'Data &amp; Parameter'!$E$16*'Data &amp; Parameter'!$E$17*('Data &amp; Parameter'!$E$18+'Data &amp; Parameter'!$E$19)*'Data &amp; Parameter'!$E$20*'Data &amp; Parameter'!$E$37*R3003</f>
        <v>0</v>
      </c>
      <c r="T3003" s="28">
        <f t="shared" si="46"/>
        <v>0</v>
      </c>
    </row>
    <row r="3004" spans="1:20" ht="15.75" customHeight="1" x14ac:dyDescent="0.35">
      <c r="A3004">
        <v>2997</v>
      </c>
      <c r="B3004" s="76">
        <v>44247.436331018514</v>
      </c>
      <c r="C3004" s="1" t="s">
        <v>9494</v>
      </c>
      <c r="D3004" s="76">
        <v>44247.43818287037</v>
      </c>
      <c r="E3004" s="1" t="s">
        <v>9495</v>
      </c>
      <c r="F3004" s="1" t="s">
        <v>9496</v>
      </c>
      <c r="G3004" s="1" t="s">
        <v>123</v>
      </c>
      <c r="H3004" s="1" t="s">
        <v>124</v>
      </c>
      <c r="I3004" s="1" t="s">
        <v>125</v>
      </c>
      <c r="J3004" s="1" t="s">
        <v>9415</v>
      </c>
      <c r="K3004" s="1" t="s">
        <v>9497</v>
      </c>
      <c r="L3004">
        <f>ROUNDUP(IF(B3004&gt;$D$4,0,($D$4-B3004+1)/365),0)</f>
        <v>0</v>
      </c>
      <c r="M3004">
        <f>ROUNDUP(IF(B3004&gt;$D$5,0,($D$5-B3004+1)/365),0)</f>
        <v>0</v>
      </c>
      <c r="N3004" s="28">
        <f>IF(OR(L3004=1,M3004=1),IF(B3004+364&lt;=$D$5,(B3004+364-$D$4+1)/365,IF(B3004&gt;$D$4,($D$5-B3004+1)/365,$D$6/365)),0)</f>
        <v>0</v>
      </c>
      <c r="O3004" s="28">
        <f>'Data &amp; Parameter'!$E$16*'Data &amp; Parameter'!$E$17*('Data &amp; Parameter'!$E$18+'Data &amp; Parameter'!$E$19)*'Data &amp; Parameter'!$E$20*'Data &amp; Parameter'!$E$37*N3004</f>
        <v>0</v>
      </c>
      <c r="P3004">
        <f>ROUNDUP(IF(D3004&gt;$D$4,0,($D$4-D3004+1)/365),0)</f>
        <v>0</v>
      </c>
      <c r="Q3004">
        <f>ROUNDUP(IF(D3004&gt;$D$5,0,($D$5-D3004+1)/365),0)</f>
        <v>0</v>
      </c>
      <c r="R3004" s="28">
        <f>IF(OR(P3004=1,Q3004=1),IF(D3004+364&lt;=$D$5,(D3004+364-$D$4+1)/365,IF(D3004&gt;$D$4,($D$5-D3004+1)/365,$D$6/365)),0)</f>
        <v>0</v>
      </c>
      <c r="S3004" s="28">
        <f>'Data &amp; Parameter'!$E$16*'Data &amp; Parameter'!$E$17*('Data &amp; Parameter'!$E$18+'Data &amp; Parameter'!$E$19)*'Data &amp; Parameter'!$E$20*'Data &amp; Parameter'!$E$37*R3004</f>
        <v>0</v>
      </c>
      <c r="T3004" s="28">
        <f t="shared" si="46"/>
        <v>0</v>
      </c>
    </row>
    <row r="3005" spans="1:20" ht="15.75" customHeight="1" x14ac:dyDescent="0.35">
      <c r="A3005">
        <v>2998</v>
      </c>
      <c r="B3005" s="76">
        <v>44247.43649305556</v>
      </c>
      <c r="C3005" s="1" t="s">
        <v>9498</v>
      </c>
      <c r="D3005" s="76">
        <v>44247.437291666662</v>
      </c>
      <c r="E3005" s="1" t="s">
        <v>9499</v>
      </c>
      <c r="F3005" s="1" t="s">
        <v>9500</v>
      </c>
      <c r="G3005" s="1" t="s">
        <v>123</v>
      </c>
      <c r="H3005" s="1" t="s">
        <v>124</v>
      </c>
      <c r="I3005" s="1" t="s">
        <v>125</v>
      </c>
      <c r="J3005" s="1" t="s">
        <v>9415</v>
      </c>
      <c r="K3005" s="1" t="s">
        <v>9497</v>
      </c>
      <c r="L3005">
        <f>ROUNDUP(IF(B3005&gt;$D$4,0,($D$4-B3005+1)/365),0)</f>
        <v>0</v>
      </c>
      <c r="M3005">
        <f>ROUNDUP(IF(B3005&gt;$D$5,0,($D$5-B3005+1)/365),0)</f>
        <v>0</v>
      </c>
      <c r="N3005" s="28">
        <f>IF(OR(L3005=1,M3005=1),IF(B3005+364&lt;=$D$5,(B3005+364-$D$4+1)/365,IF(B3005&gt;$D$4,($D$5-B3005+1)/365,$D$6/365)),0)</f>
        <v>0</v>
      </c>
      <c r="O3005" s="28">
        <f>'Data &amp; Parameter'!$E$16*'Data &amp; Parameter'!$E$17*('Data &amp; Parameter'!$E$18+'Data &amp; Parameter'!$E$19)*'Data &amp; Parameter'!$E$20*'Data &amp; Parameter'!$E$37*N3005</f>
        <v>0</v>
      </c>
      <c r="P3005">
        <f>ROUNDUP(IF(D3005&gt;$D$4,0,($D$4-D3005+1)/365),0)</f>
        <v>0</v>
      </c>
      <c r="Q3005">
        <f>ROUNDUP(IF(D3005&gt;$D$5,0,($D$5-D3005+1)/365),0)</f>
        <v>0</v>
      </c>
      <c r="R3005" s="28">
        <f>IF(OR(P3005=1,Q3005=1),IF(D3005+364&lt;=$D$5,(D3005+364-$D$4+1)/365,IF(D3005&gt;$D$4,($D$5-D3005+1)/365,$D$6/365)),0)</f>
        <v>0</v>
      </c>
      <c r="S3005" s="28">
        <f>'Data &amp; Parameter'!$E$16*'Data &amp; Parameter'!$E$17*('Data &amp; Parameter'!$E$18+'Data &amp; Parameter'!$E$19)*'Data &amp; Parameter'!$E$20*'Data &amp; Parameter'!$E$37*R3005</f>
        <v>0</v>
      </c>
      <c r="T3005" s="28">
        <f t="shared" si="46"/>
        <v>0</v>
      </c>
    </row>
    <row r="3006" spans="1:20" ht="15.75" customHeight="1" x14ac:dyDescent="0.35">
      <c r="A3006">
        <v>2999</v>
      </c>
      <c r="B3006" s="76">
        <v>44247.440486111111</v>
      </c>
      <c r="C3006" s="1" t="s">
        <v>9501</v>
      </c>
      <c r="D3006" s="76">
        <v>44247.442789351851</v>
      </c>
      <c r="E3006" s="1" t="s">
        <v>9502</v>
      </c>
      <c r="F3006" s="1" t="s">
        <v>9503</v>
      </c>
      <c r="G3006" s="1" t="s">
        <v>123</v>
      </c>
      <c r="H3006" s="1" t="s">
        <v>124</v>
      </c>
      <c r="I3006" s="1" t="s">
        <v>125</v>
      </c>
      <c r="J3006" s="1" t="s">
        <v>9415</v>
      </c>
      <c r="K3006" s="1" t="s">
        <v>9497</v>
      </c>
      <c r="L3006">
        <f>ROUNDUP(IF(B3006&gt;$D$4,0,($D$4-B3006+1)/365),0)</f>
        <v>0</v>
      </c>
      <c r="M3006">
        <f>ROUNDUP(IF(B3006&gt;$D$5,0,($D$5-B3006+1)/365),0)</f>
        <v>0</v>
      </c>
      <c r="N3006" s="28">
        <f>IF(OR(L3006=1,M3006=1),IF(B3006+364&lt;=$D$5,(B3006+364-$D$4+1)/365,IF(B3006&gt;$D$4,($D$5-B3006+1)/365,$D$6/365)),0)</f>
        <v>0</v>
      </c>
      <c r="O3006" s="28">
        <f>'Data &amp; Parameter'!$E$16*'Data &amp; Parameter'!$E$17*('Data &amp; Parameter'!$E$18+'Data &amp; Parameter'!$E$19)*'Data &amp; Parameter'!$E$20*'Data &amp; Parameter'!$E$37*N3006</f>
        <v>0</v>
      </c>
      <c r="P3006">
        <f>ROUNDUP(IF(D3006&gt;$D$4,0,($D$4-D3006+1)/365),0)</f>
        <v>0</v>
      </c>
      <c r="Q3006">
        <f>ROUNDUP(IF(D3006&gt;$D$5,0,($D$5-D3006+1)/365),0)</f>
        <v>0</v>
      </c>
      <c r="R3006" s="28">
        <f>IF(OR(P3006=1,Q3006=1),IF(D3006+364&lt;=$D$5,(D3006+364-$D$4+1)/365,IF(D3006&gt;$D$4,($D$5-D3006+1)/365,$D$6/365)),0)</f>
        <v>0</v>
      </c>
      <c r="S3006" s="28">
        <f>'Data &amp; Parameter'!$E$16*'Data &amp; Parameter'!$E$17*('Data &amp; Parameter'!$E$18+'Data &amp; Parameter'!$E$19)*'Data &amp; Parameter'!$E$20*'Data &amp; Parameter'!$E$37*R3006</f>
        <v>0</v>
      </c>
      <c r="T3006" s="28">
        <f t="shared" si="46"/>
        <v>0</v>
      </c>
    </row>
    <row r="3007" spans="1:20" ht="15.75" customHeight="1" x14ac:dyDescent="0.35">
      <c r="A3007">
        <v>3000</v>
      </c>
      <c r="B3007" s="76">
        <v>44247.44085648148</v>
      </c>
      <c r="C3007" s="1" t="s">
        <v>9504</v>
      </c>
      <c r="D3007" s="76">
        <v>44247.44158564815</v>
      </c>
      <c r="E3007" s="1" t="s">
        <v>9505</v>
      </c>
      <c r="F3007" s="1" t="s">
        <v>9506</v>
      </c>
      <c r="G3007" s="1" t="s">
        <v>123</v>
      </c>
      <c r="H3007" s="1" t="s">
        <v>124</v>
      </c>
      <c r="I3007" s="1" t="s">
        <v>125</v>
      </c>
      <c r="J3007" s="1" t="s">
        <v>9415</v>
      </c>
      <c r="K3007" s="1" t="s">
        <v>9497</v>
      </c>
      <c r="L3007">
        <f>ROUNDUP(IF(B3007&gt;$D$4,0,($D$4-B3007+1)/365),0)</f>
        <v>0</v>
      </c>
      <c r="M3007">
        <f>ROUNDUP(IF(B3007&gt;$D$5,0,($D$5-B3007+1)/365),0)</f>
        <v>0</v>
      </c>
      <c r="N3007" s="28">
        <f>IF(OR(L3007=1,M3007=1),IF(B3007+364&lt;=$D$5,(B3007+364-$D$4+1)/365,IF(B3007&gt;$D$4,($D$5-B3007+1)/365,$D$6/365)),0)</f>
        <v>0</v>
      </c>
      <c r="O3007" s="28">
        <f>'Data &amp; Parameter'!$E$16*'Data &amp; Parameter'!$E$17*('Data &amp; Parameter'!$E$18+'Data &amp; Parameter'!$E$19)*'Data &amp; Parameter'!$E$20*'Data &amp; Parameter'!$E$37*N3007</f>
        <v>0</v>
      </c>
      <c r="P3007">
        <f>ROUNDUP(IF(D3007&gt;$D$4,0,($D$4-D3007+1)/365),0)</f>
        <v>0</v>
      </c>
      <c r="Q3007">
        <f>ROUNDUP(IF(D3007&gt;$D$5,0,($D$5-D3007+1)/365),0)</f>
        <v>0</v>
      </c>
      <c r="R3007" s="28">
        <f>IF(OR(P3007=1,Q3007=1),IF(D3007+364&lt;=$D$5,(D3007+364-$D$4+1)/365,IF(D3007&gt;$D$4,($D$5-D3007+1)/365,$D$6/365)),0)</f>
        <v>0</v>
      </c>
      <c r="S3007" s="28">
        <f>'Data &amp; Parameter'!$E$16*'Data &amp; Parameter'!$E$17*('Data &amp; Parameter'!$E$18+'Data &amp; Parameter'!$E$19)*'Data &amp; Parameter'!$E$20*'Data &amp; Parameter'!$E$37*R3007</f>
        <v>0</v>
      </c>
      <c r="T3007" s="28">
        <f t="shared" si="46"/>
        <v>0</v>
      </c>
    </row>
    <row r="3008" spans="1:20" ht="15.75" customHeight="1" x14ac:dyDescent="0.35">
      <c r="A3008">
        <v>3001</v>
      </c>
      <c r="B3008" s="76">
        <v>44247.443182870367</v>
      </c>
      <c r="C3008" s="1" t="s">
        <v>9507</v>
      </c>
      <c r="D3008" s="76">
        <v>44247.443738425922</v>
      </c>
      <c r="E3008" s="1" t="s">
        <v>9508</v>
      </c>
      <c r="F3008" s="1" t="s">
        <v>9509</v>
      </c>
      <c r="G3008" s="1" t="s">
        <v>123</v>
      </c>
      <c r="H3008" s="1" t="s">
        <v>124</v>
      </c>
      <c r="I3008" s="1" t="s">
        <v>125</v>
      </c>
      <c r="J3008" s="1" t="s">
        <v>9415</v>
      </c>
      <c r="K3008" s="1" t="s">
        <v>9497</v>
      </c>
      <c r="L3008">
        <f>ROUNDUP(IF(B3008&gt;$D$4,0,($D$4-B3008+1)/365),0)</f>
        <v>0</v>
      </c>
      <c r="M3008">
        <f>ROUNDUP(IF(B3008&gt;$D$5,0,($D$5-B3008+1)/365),0)</f>
        <v>0</v>
      </c>
      <c r="N3008" s="28">
        <f>IF(OR(L3008=1,M3008=1),IF(B3008+364&lt;=$D$5,(B3008+364-$D$4+1)/365,IF(B3008&gt;$D$4,($D$5-B3008+1)/365,$D$6/365)),0)</f>
        <v>0</v>
      </c>
      <c r="O3008" s="28">
        <f>'Data &amp; Parameter'!$E$16*'Data &amp; Parameter'!$E$17*('Data &amp; Parameter'!$E$18+'Data &amp; Parameter'!$E$19)*'Data &amp; Parameter'!$E$20*'Data &amp; Parameter'!$E$37*N3008</f>
        <v>0</v>
      </c>
      <c r="P3008">
        <f>ROUNDUP(IF(D3008&gt;$D$4,0,($D$4-D3008+1)/365),0)</f>
        <v>0</v>
      </c>
      <c r="Q3008">
        <f>ROUNDUP(IF(D3008&gt;$D$5,0,($D$5-D3008+1)/365),0)</f>
        <v>0</v>
      </c>
      <c r="R3008" s="28">
        <f>IF(OR(P3008=1,Q3008=1),IF(D3008+364&lt;=$D$5,(D3008+364-$D$4+1)/365,IF(D3008&gt;$D$4,($D$5-D3008+1)/365,$D$6/365)),0)</f>
        <v>0</v>
      </c>
      <c r="S3008" s="28">
        <f>'Data &amp; Parameter'!$E$16*'Data &amp; Parameter'!$E$17*('Data &amp; Parameter'!$E$18+'Data &amp; Parameter'!$E$19)*'Data &amp; Parameter'!$E$20*'Data &amp; Parameter'!$E$37*R3008</f>
        <v>0</v>
      </c>
      <c r="T3008" s="28">
        <f t="shared" si="46"/>
        <v>0</v>
      </c>
    </row>
    <row r="3009" spans="1:20" ht="15.75" customHeight="1" x14ac:dyDescent="0.35">
      <c r="A3009">
        <v>3002</v>
      </c>
      <c r="B3009" s="76">
        <v>44247.445960648147</v>
      </c>
      <c r="C3009" s="1" t="s">
        <v>9510</v>
      </c>
      <c r="D3009" s="76">
        <v>44247.447013888886</v>
      </c>
      <c r="E3009" s="1" t="s">
        <v>9511</v>
      </c>
      <c r="F3009" s="1" t="s">
        <v>9512</v>
      </c>
      <c r="G3009" s="1" t="s">
        <v>123</v>
      </c>
      <c r="H3009" s="1" t="s">
        <v>124</v>
      </c>
      <c r="I3009" s="1" t="s">
        <v>125</v>
      </c>
      <c r="J3009" s="1" t="s">
        <v>9415</v>
      </c>
      <c r="K3009" s="1" t="s">
        <v>9497</v>
      </c>
      <c r="L3009">
        <f>ROUNDUP(IF(B3009&gt;$D$4,0,($D$4-B3009+1)/365),0)</f>
        <v>0</v>
      </c>
      <c r="M3009">
        <f>ROUNDUP(IF(B3009&gt;$D$5,0,($D$5-B3009+1)/365),0)</f>
        <v>0</v>
      </c>
      <c r="N3009" s="28">
        <f>IF(OR(L3009=1,M3009=1),IF(B3009+364&lt;=$D$5,(B3009+364-$D$4+1)/365,IF(B3009&gt;$D$4,($D$5-B3009+1)/365,$D$6/365)),0)</f>
        <v>0</v>
      </c>
      <c r="O3009" s="28">
        <f>'Data &amp; Parameter'!$E$16*'Data &amp; Parameter'!$E$17*('Data &amp; Parameter'!$E$18+'Data &amp; Parameter'!$E$19)*'Data &amp; Parameter'!$E$20*'Data &amp; Parameter'!$E$37*N3009</f>
        <v>0</v>
      </c>
      <c r="P3009">
        <f>ROUNDUP(IF(D3009&gt;$D$4,0,($D$4-D3009+1)/365),0)</f>
        <v>0</v>
      </c>
      <c r="Q3009">
        <f>ROUNDUP(IF(D3009&gt;$D$5,0,($D$5-D3009+1)/365),0)</f>
        <v>0</v>
      </c>
      <c r="R3009" s="28">
        <f>IF(OR(P3009=1,Q3009=1),IF(D3009+364&lt;=$D$5,(D3009+364-$D$4+1)/365,IF(D3009&gt;$D$4,($D$5-D3009+1)/365,$D$6/365)),0)</f>
        <v>0</v>
      </c>
      <c r="S3009" s="28">
        <f>'Data &amp; Parameter'!$E$16*'Data &amp; Parameter'!$E$17*('Data &amp; Parameter'!$E$18+'Data &amp; Parameter'!$E$19)*'Data &amp; Parameter'!$E$20*'Data &amp; Parameter'!$E$37*R3009</f>
        <v>0</v>
      </c>
      <c r="T3009" s="28">
        <f t="shared" si="46"/>
        <v>0</v>
      </c>
    </row>
    <row r="3010" spans="1:20" ht="15.75" customHeight="1" x14ac:dyDescent="0.35">
      <c r="A3010">
        <v>3003</v>
      </c>
      <c r="B3010" s="76">
        <v>44247.446064814816</v>
      </c>
      <c r="C3010" s="1" t="s">
        <v>9513</v>
      </c>
      <c r="D3010" s="76">
        <v>44247.44667824074</v>
      </c>
      <c r="E3010" s="1" t="s">
        <v>9514</v>
      </c>
      <c r="F3010" s="1" t="s">
        <v>9515</v>
      </c>
      <c r="G3010" s="1" t="s">
        <v>123</v>
      </c>
      <c r="H3010" s="1" t="s">
        <v>124</v>
      </c>
      <c r="I3010" s="1" t="s">
        <v>125</v>
      </c>
      <c r="J3010" s="1" t="s">
        <v>9516</v>
      </c>
      <c r="K3010" s="1" t="s">
        <v>9517</v>
      </c>
      <c r="L3010">
        <f>ROUNDUP(IF(B3010&gt;$D$4,0,($D$4-B3010+1)/365),0)</f>
        <v>0</v>
      </c>
      <c r="M3010">
        <f>ROUNDUP(IF(B3010&gt;$D$5,0,($D$5-B3010+1)/365),0)</f>
        <v>0</v>
      </c>
      <c r="N3010" s="28">
        <f>IF(OR(L3010=1,M3010=1),IF(B3010+364&lt;=$D$5,(B3010+364-$D$4+1)/365,IF(B3010&gt;$D$4,($D$5-B3010+1)/365,$D$6/365)),0)</f>
        <v>0</v>
      </c>
      <c r="O3010" s="28">
        <f>'Data &amp; Parameter'!$E$16*'Data &amp; Parameter'!$E$17*('Data &amp; Parameter'!$E$18+'Data &amp; Parameter'!$E$19)*'Data &amp; Parameter'!$E$20*'Data &amp; Parameter'!$E$37*N3010</f>
        <v>0</v>
      </c>
      <c r="P3010">
        <f>ROUNDUP(IF(D3010&gt;$D$4,0,($D$4-D3010+1)/365),0)</f>
        <v>0</v>
      </c>
      <c r="Q3010">
        <f>ROUNDUP(IF(D3010&gt;$D$5,0,($D$5-D3010+1)/365),0)</f>
        <v>0</v>
      </c>
      <c r="R3010" s="28">
        <f>IF(OR(P3010=1,Q3010=1),IF(D3010+364&lt;=$D$5,(D3010+364-$D$4+1)/365,IF(D3010&gt;$D$4,($D$5-D3010+1)/365,$D$6/365)),0)</f>
        <v>0</v>
      </c>
      <c r="S3010" s="28">
        <f>'Data &amp; Parameter'!$E$16*'Data &amp; Parameter'!$E$17*('Data &amp; Parameter'!$E$18+'Data &amp; Parameter'!$E$19)*'Data &amp; Parameter'!$E$20*'Data &amp; Parameter'!$E$37*R3010</f>
        <v>0</v>
      </c>
      <c r="T3010" s="28">
        <f t="shared" si="46"/>
        <v>0</v>
      </c>
    </row>
    <row r="3011" spans="1:20" ht="15.75" customHeight="1" x14ac:dyDescent="0.35">
      <c r="A3011">
        <v>3004</v>
      </c>
      <c r="B3011" s="76">
        <v>44247.446631944447</v>
      </c>
      <c r="C3011" s="1" t="s">
        <v>9518</v>
      </c>
      <c r="D3011" s="76">
        <v>44247.447650462964</v>
      </c>
      <c r="E3011" s="1" t="s">
        <v>9519</v>
      </c>
      <c r="F3011" s="1" t="s">
        <v>9520</v>
      </c>
      <c r="G3011" s="1" t="s">
        <v>123</v>
      </c>
      <c r="H3011" s="1" t="s">
        <v>124</v>
      </c>
      <c r="I3011" s="1" t="s">
        <v>125</v>
      </c>
      <c r="J3011" s="1" t="s">
        <v>9415</v>
      </c>
      <c r="K3011" s="1" t="s">
        <v>9521</v>
      </c>
      <c r="L3011">
        <f>ROUNDUP(IF(B3011&gt;$D$4,0,($D$4-B3011+1)/365),0)</f>
        <v>0</v>
      </c>
      <c r="M3011">
        <f>ROUNDUP(IF(B3011&gt;$D$5,0,($D$5-B3011+1)/365),0)</f>
        <v>0</v>
      </c>
      <c r="N3011" s="28">
        <f>IF(OR(L3011=1,M3011=1),IF(B3011+364&lt;=$D$5,(B3011+364-$D$4+1)/365,IF(B3011&gt;$D$4,($D$5-B3011+1)/365,$D$6/365)),0)</f>
        <v>0</v>
      </c>
      <c r="O3011" s="28">
        <f>'Data &amp; Parameter'!$E$16*'Data &amp; Parameter'!$E$17*('Data &amp; Parameter'!$E$18+'Data &amp; Parameter'!$E$19)*'Data &amp; Parameter'!$E$20*'Data &amp; Parameter'!$E$37*N3011</f>
        <v>0</v>
      </c>
      <c r="P3011">
        <f>ROUNDUP(IF(D3011&gt;$D$4,0,($D$4-D3011+1)/365),0)</f>
        <v>0</v>
      </c>
      <c r="Q3011">
        <f>ROUNDUP(IF(D3011&gt;$D$5,0,($D$5-D3011+1)/365),0)</f>
        <v>0</v>
      </c>
      <c r="R3011" s="28">
        <f>IF(OR(P3011=1,Q3011=1),IF(D3011+364&lt;=$D$5,(D3011+364-$D$4+1)/365,IF(D3011&gt;$D$4,($D$5-D3011+1)/365,$D$6/365)),0)</f>
        <v>0</v>
      </c>
      <c r="S3011" s="28">
        <f>'Data &amp; Parameter'!$E$16*'Data &amp; Parameter'!$E$17*('Data &amp; Parameter'!$E$18+'Data &amp; Parameter'!$E$19)*'Data &amp; Parameter'!$E$20*'Data &amp; Parameter'!$E$37*R3011</f>
        <v>0</v>
      </c>
      <c r="T3011" s="28">
        <f t="shared" si="46"/>
        <v>0</v>
      </c>
    </row>
    <row r="3012" spans="1:20" ht="15.75" customHeight="1" x14ac:dyDescent="0.35">
      <c r="A3012">
        <v>3005</v>
      </c>
      <c r="B3012" s="76">
        <v>44247.448726851857</v>
      </c>
      <c r="C3012" s="1" t="s">
        <v>9522</v>
      </c>
      <c r="D3012" s="76">
        <v>44247.449178240742</v>
      </c>
      <c r="E3012" s="1" t="s">
        <v>9523</v>
      </c>
      <c r="F3012" s="1" t="s">
        <v>9524</v>
      </c>
      <c r="G3012" s="1" t="s">
        <v>123</v>
      </c>
      <c r="H3012" s="1" t="s">
        <v>124</v>
      </c>
      <c r="I3012" s="1" t="s">
        <v>125</v>
      </c>
      <c r="J3012" s="1" t="s">
        <v>9415</v>
      </c>
      <c r="K3012" s="1" t="s">
        <v>9497</v>
      </c>
      <c r="L3012">
        <f>ROUNDUP(IF(B3012&gt;$D$4,0,($D$4-B3012+1)/365),0)</f>
        <v>0</v>
      </c>
      <c r="M3012">
        <f>ROUNDUP(IF(B3012&gt;$D$5,0,($D$5-B3012+1)/365),0)</f>
        <v>0</v>
      </c>
      <c r="N3012" s="28">
        <f>IF(OR(L3012=1,M3012=1),IF(B3012+364&lt;=$D$5,(B3012+364-$D$4+1)/365,IF(B3012&gt;$D$4,($D$5-B3012+1)/365,$D$6/365)),0)</f>
        <v>0</v>
      </c>
      <c r="O3012" s="28">
        <f>'Data &amp; Parameter'!$E$16*'Data &amp; Parameter'!$E$17*('Data &amp; Parameter'!$E$18+'Data &amp; Parameter'!$E$19)*'Data &amp; Parameter'!$E$20*'Data &amp; Parameter'!$E$37*N3012</f>
        <v>0</v>
      </c>
      <c r="P3012">
        <f>ROUNDUP(IF(D3012&gt;$D$4,0,($D$4-D3012+1)/365),0)</f>
        <v>0</v>
      </c>
      <c r="Q3012">
        <f>ROUNDUP(IF(D3012&gt;$D$5,0,($D$5-D3012+1)/365),0)</f>
        <v>0</v>
      </c>
      <c r="R3012" s="28">
        <f>IF(OR(P3012=1,Q3012=1),IF(D3012+364&lt;=$D$5,(D3012+364-$D$4+1)/365,IF(D3012&gt;$D$4,($D$5-D3012+1)/365,$D$6/365)),0)</f>
        <v>0</v>
      </c>
      <c r="S3012" s="28">
        <f>'Data &amp; Parameter'!$E$16*'Data &amp; Parameter'!$E$17*('Data &amp; Parameter'!$E$18+'Data &amp; Parameter'!$E$19)*'Data &amp; Parameter'!$E$20*'Data &amp; Parameter'!$E$37*R3012</f>
        <v>0</v>
      </c>
      <c r="T3012" s="28">
        <f t="shared" si="46"/>
        <v>0</v>
      </c>
    </row>
    <row r="3013" spans="1:20" ht="15.75" customHeight="1" x14ac:dyDescent="0.35">
      <c r="A3013">
        <v>3006</v>
      </c>
      <c r="B3013" s="76">
        <v>44247.449826388889</v>
      </c>
      <c r="C3013" s="1" t="s">
        <v>9525</v>
      </c>
      <c r="D3013" s="76">
        <v>44247.450428240743</v>
      </c>
      <c r="E3013" s="1" t="s">
        <v>9526</v>
      </c>
      <c r="F3013" s="1" t="s">
        <v>9527</v>
      </c>
      <c r="G3013" s="1" t="s">
        <v>123</v>
      </c>
      <c r="H3013" s="1" t="s">
        <v>124</v>
      </c>
      <c r="I3013" s="1" t="s">
        <v>125</v>
      </c>
      <c r="J3013" s="1" t="s">
        <v>9415</v>
      </c>
      <c r="K3013" s="1" t="s">
        <v>9497</v>
      </c>
      <c r="L3013">
        <f>ROUNDUP(IF(B3013&gt;$D$4,0,($D$4-B3013+1)/365),0)</f>
        <v>0</v>
      </c>
      <c r="M3013">
        <f>ROUNDUP(IF(B3013&gt;$D$5,0,($D$5-B3013+1)/365),0)</f>
        <v>0</v>
      </c>
      <c r="N3013" s="28">
        <f>IF(OR(L3013=1,M3013=1),IF(B3013+364&lt;=$D$5,(B3013+364-$D$4+1)/365,IF(B3013&gt;$D$4,($D$5-B3013+1)/365,$D$6/365)),0)</f>
        <v>0</v>
      </c>
      <c r="O3013" s="28">
        <f>'Data &amp; Parameter'!$E$16*'Data &amp; Parameter'!$E$17*('Data &amp; Parameter'!$E$18+'Data &amp; Parameter'!$E$19)*'Data &amp; Parameter'!$E$20*'Data &amp; Parameter'!$E$37*N3013</f>
        <v>0</v>
      </c>
      <c r="P3013">
        <f>ROUNDUP(IF(D3013&gt;$D$4,0,($D$4-D3013+1)/365),0)</f>
        <v>0</v>
      </c>
      <c r="Q3013">
        <f>ROUNDUP(IF(D3013&gt;$D$5,0,($D$5-D3013+1)/365),0)</f>
        <v>0</v>
      </c>
      <c r="R3013" s="28">
        <f>IF(OR(P3013=1,Q3013=1),IF(D3013+364&lt;=$D$5,(D3013+364-$D$4+1)/365,IF(D3013&gt;$D$4,($D$5-D3013+1)/365,$D$6/365)),0)</f>
        <v>0</v>
      </c>
      <c r="S3013" s="28">
        <f>'Data &amp; Parameter'!$E$16*'Data &amp; Parameter'!$E$17*('Data &amp; Parameter'!$E$18+'Data &amp; Parameter'!$E$19)*'Data &amp; Parameter'!$E$20*'Data &amp; Parameter'!$E$37*R3013</f>
        <v>0</v>
      </c>
      <c r="T3013" s="28">
        <f t="shared" si="46"/>
        <v>0</v>
      </c>
    </row>
    <row r="3014" spans="1:20" ht="15.75" customHeight="1" x14ac:dyDescent="0.35">
      <c r="A3014">
        <v>3007</v>
      </c>
      <c r="B3014" s="76">
        <v>44247.452719907407</v>
      </c>
      <c r="C3014" s="1" t="s">
        <v>9528</v>
      </c>
      <c r="D3014" s="76">
        <v>44247.453229166669</v>
      </c>
      <c r="E3014" s="1" t="s">
        <v>9529</v>
      </c>
      <c r="F3014" s="1" t="s">
        <v>9530</v>
      </c>
      <c r="G3014" s="1" t="s">
        <v>123</v>
      </c>
      <c r="H3014" s="1" t="s">
        <v>124</v>
      </c>
      <c r="I3014" s="1" t="s">
        <v>125</v>
      </c>
      <c r="J3014" s="1" t="s">
        <v>9415</v>
      </c>
      <c r="K3014" s="1" t="s">
        <v>9531</v>
      </c>
      <c r="L3014">
        <f>ROUNDUP(IF(B3014&gt;$D$4,0,($D$4-B3014+1)/365),0)</f>
        <v>0</v>
      </c>
      <c r="M3014">
        <f>ROUNDUP(IF(B3014&gt;$D$5,0,($D$5-B3014+1)/365),0)</f>
        <v>0</v>
      </c>
      <c r="N3014" s="28">
        <f>IF(OR(L3014=1,M3014=1),IF(B3014+364&lt;=$D$5,(B3014+364-$D$4+1)/365,IF(B3014&gt;$D$4,($D$5-B3014+1)/365,$D$6/365)),0)</f>
        <v>0</v>
      </c>
      <c r="O3014" s="28">
        <f>'Data &amp; Parameter'!$E$16*'Data &amp; Parameter'!$E$17*('Data &amp; Parameter'!$E$18+'Data &amp; Parameter'!$E$19)*'Data &amp; Parameter'!$E$20*'Data &amp; Parameter'!$E$37*N3014</f>
        <v>0</v>
      </c>
      <c r="P3014">
        <f>ROUNDUP(IF(D3014&gt;$D$4,0,($D$4-D3014+1)/365),0)</f>
        <v>0</v>
      </c>
      <c r="Q3014">
        <f>ROUNDUP(IF(D3014&gt;$D$5,0,($D$5-D3014+1)/365),0)</f>
        <v>0</v>
      </c>
      <c r="R3014" s="28">
        <f>IF(OR(P3014=1,Q3014=1),IF(D3014+364&lt;=$D$5,(D3014+364-$D$4+1)/365,IF(D3014&gt;$D$4,($D$5-D3014+1)/365,$D$6/365)),0)</f>
        <v>0</v>
      </c>
      <c r="S3014" s="28">
        <f>'Data &amp; Parameter'!$E$16*'Data &amp; Parameter'!$E$17*('Data &amp; Parameter'!$E$18+'Data &amp; Parameter'!$E$19)*'Data &amp; Parameter'!$E$20*'Data &amp; Parameter'!$E$37*R3014</f>
        <v>0</v>
      </c>
      <c r="T3014" s="28">
        <f t="shared" si="46"/>
        <v>0</v>
      </c>
    </row>
    <row r="3015" spans="1:20" ht="15.75" customHeight="1" x14ac:dyDescent="0.35">
      <c r="A3015">
        <v>3008</v>
      </c>
      <c r="B3015" s="76">
        <v>44247.453900462962</v>
      </c>
      <c r="C3015" s="1" t="s">
        <v>9532</v>
      </c>
      <c r="D3015" s="76">
        <v>44247.454537037032</v>
      </c>
      <c r="E3015" s="1" t="s">
        <v>9533</v>
      </c>
      <c r="F3015" s="1" t="s">
        <v>9534</v>
      </c>
      <c r="G3015" s="1" t="s">
        <v>123</v>
      </c>
      <c r="H3015" s="1" t="s">
        <v>124</v>
      </c>
      <c r="I3015" s="1" t="s">
        <v>125</v>
      </c>
      <c r="J3015" s="1" t="s">
        <v>9451</v>
      </c>
      <c r="K3015" s="1" t="s">
        <v>8197</v>
      </c>
      <c r="L3015">
        <f>ROUNDUP(IF(B3015&gt;$D$4,0,($D$4-B3015+1)/365),0)</f>
        <v>0</v>
      </c>
      <c r="M3015">
        <f>ROUNDUP(IF(B3015&gt;$D$5,0,($D$5-B3015+1)/365),0)</f>
        <v>0</v>
      </c>
      <c r="N3015" s="28">
        <f>IF(OR(L3015=1,M3015=1),IF(B3015+364&lt;=$D$5,(B3015+364-$D$4+1)/365,IF(B3015&gt;$D$4,($D$5-B3015+1)/365,$D$6/365)),0)</f>
        <v>0</v>
      </c>
      <c r="O3015" s="28">
        <f>'Data &amp; Parameter'!$E$16*'Data &amp; Parameter'!$E$17*('Data &amp; Parameter'!$E$18+'Data &amp; Parameter'!$E$19)*'Data &amp; Parameter'!$E$20*'Data &amp; Parameter'!$E$37*N3015</f>
        <v>0</v>
      </c>
      <c r="P3015">
        <f>ROUNDUP(IF(D3015&gt;$D$4,0,($D$4-D3015+1)/365),0)</f>
        <v>0</v>
      </c>
      <c r="Q3015">
        <f>ROUNDUP(IF(D3015&gt;$D$5,0,($D$5-D3015+1)/365),0)</f>
        <v>0</v>
      </c>
      <c r="R3015" s="28">
        <f>IF(OR(P3015=1,Q3015=1),IF(D3015+364&lt;=$D$5,(D3015+364-$D$4+1)/365,IF(D3015&gt;$D$4,($D$5-D3015+1)/365,$D$6/365)),0)</f>
        <v>0</v>
      </c>
      <c r="S3015" s="28">
        <f>'Data &amp; Parameter'!$E$16*'Data &amp; Parameter'!$E$17*('Data &amp; Parameter'!$E$18+'Data &amp; Parameter'!$E$19)*'Data &amp; Parameter'!$E$20*'Data &amp; Parameter'!$E$37*R3015</f>
        <v>0</v>
      </c>
      <c r="T3015" s="28">
        <f t="shared" si="46"/>
        <v>0</v>
      </c>
    </row>
    <row r="3016" spans="1:20" ht="15.75" customHeight="1" x14ac:dyDescent="0.35">
      <c r="A3016">
        <v>3009</v>
      </c>
      <c r="B3016" s="76">
        <v>44247.453935185185</v>
      </c>
      <c r="C3016" s="1" t="s">
        <v>9535</v>
      </c>
      <c r="D3016" s="76">
        <v>44247.45512731481</v>
      </c>
      <c r="E3016" s="1" t="s">
        <v>9536</v>
      </c>
      <c r="F3016" s="1" t="s">
        <v>9537</v>
      </c>
      <c r="G3016" s="1" t="s">
        <v>123</v>
      </c>
      <c r="H3016" s="1" t="s">
        <v>124</v>
      </c>
      <c r="I3016" s="1" t="s">
        <v>125</v>
      </c>
      <c r="J3016" s="1" t="s">
        <v>9415</v>
      </c>
      <c r="K3016" s="1" t="s">
        <v>8197</v>
      </c>
      <c r="L3016">
        <f>ROUNDUP(IF(B3016&gt;$D$4,0,($D$4-B3016+1)/365),0)</f>
        <v>0</v>
      </c>
      <c r="M3016">
        <f>ROUNDUP(IF(B3016&gt;$D$5,0,($D$5-B3016+1)/365),0)</f>
        <v>0</v>
      </c>
      <c r="N3016" s="28">
        <f>IF(OR(L3016=1,M3016=1),IF(B3016+364&lt;=$D$5,(B3016+364-$D$4+1)/365,IF(B3016&gt;$D$4,($D$5-B3016+1)/365,$D$6/365)),0)</f>
        <v>0</v>
      </c>
      <c r="O3016" s="28">
        <f>'Data &amp; Parameter'!$E$16*'Data &amp; Parameter'!$E$17*('Data &amp; Parameter'!$E$18+'Data &amp; Parameter'!$E$19)*'Data &amp; Parameter'!$E$20*'Data &amp; Parameter'!$E$37*N3016</f>
        <v>0</v>
      </c>
      <c r="P3016">
        <f>ROUNDUP(IF(D3016&gt;$D$4,0,($D$4-D3016+1)/365),0)</f>
        <v>0</v>
      </c>
      <c r="Q3016">
        <f>ROUNDUP(IF(D3016&gt;$D$5,0,($D$5-D3016+1)/365),0)</f>
        <v>0</v>
      </c>
      <c r="R3016" s="28">
        <f>IF(OR(P3016=1,Q3016=1),IF(D3016+364&lt;=$D$5,(D3016+364-$D$4+1)/365,IF(D3016&gt;$D$4,($D$5-D3016+1)/365,$D$6/365)),0)</f>
        <v>0</v>
      </c>
      <c r="S3016" s="28">
        <f>'Data &amp; Parameter'!$E$16*'Data &amp; Parameter'!$E$17*('Data &amp; Parameter'!$E$18+'Data &amp; Parameter'!$E$19)*'Data &amp; Parameter'!$E$20*'Data &amp; Parameter'!$E$37*R3016</f>
        <v>0</v>
      </c>
      <c r="T3016" s="28">
        <f t="shared" si="46"/>
        <v>0</v>
      </c>
    </row>
    <row r="3017" spans="1:20" ht="15.75" customHeight="1" x14ac:dyDescent="0.35">
      <c r="A3017">
        <v>3010</v>
      </c>
      <c r="B3017" s="76">
        <v>44247.455474537041</v>
      </c>
      <c r="C3017" s="1" t="s">
        <v>9538</v>
      </c>
      <c r="D3017" s="76">
        <v>44247.455868055556</v>
      </c>
      <c r="E3017" s="1" t="s">
        <v>9539</v>
      </c>
      <c r="F3017" s="1" t="s">
        <v>9540</v>
      </c>
      <c r="G3017" s="1" t="s">
        <v>123</v>
      </c>
      <c r="H3017" s="1" t="s">
        <v>124</v>
      </c>
      <c r="I3017" s="1" t="s">
        <v>125</v>
      </c>
      <c r="J3017" s="1" t="s">
        <v>9415</v>
      </c>
      <c r="K3017" s="1" t="s">
        <v>9531</v>
      </c>
      <c r="L3017">
        <f>ROUNDUP(IF(B3017&gt;$D$4,0,($D$4-B3017+1)/365),0)</f>
        <v>0</v>
      </c>
      <c r="M3017">
        <f>ROUNDUP(IF(B3017&gt;$D$5,0,($D$5-B3017+1)/365),0)</f>
        <v>0</v>
      </c>
      <c r="N3017" s="28">
        <f>IF(OR(L3017=1,M3017=1),IF(B3017+364&lt;=$D$5,(B3017+364-$D$4+1)/365,IF(B3017&gt;$D$4,($D$5-B3017+1)/365,$D$6/365)),0)</f>
        <v>0</v>
      </c>
      <c r="O3017" s="28">
        <f>'Data &amp; Parameter'!$E$16*'Data &amp; Parameter'!$E$17*('Data &amp; Parameter'!$E$18+'Data &amp; Parameter'!$E$19)*'Data &amp; Parameter'!$E$20*'Data &amp; Parameter'!$E$37*N3017</f>
        <v>0</v>
      </c>
      <c r="P3017">
        <f>ROUNDUP(IF(D3017&gt;$D$4,0,($D$4-D3017+1)/365),0)</f>
        <v>0</v>
      </c>
      <c r="Q3017">
        <f>ROUNDUP(IF(D3017&gt;$D$5,0,($D$5-D3017+1)/365),0)</f>
        <v>0</v>
      </c>
      <c r="R3017" s="28">
        <f>IF(OR(P3017=1,Q3017=1),IF(D3017+364&lt;=$D$5,(D3017+364-$D$4+1)/365,IF(D3017&gt;$D$4,($D$5-D3017+1)/365,$D$6/365)),0)</f>
        <v>0</v>
      </c>
      <c r="S3017" s="28">
        <f>'Data &amp; Parameter'!$E$16*'Data &amp; Parameter'!$E$17*('Data &amp; Parameter'!$E$18+'Data &amp; Parameter'!$E$19)*'Data &amp; Parameter'!$E$20*'Data &amp; Parameter'!$E$37*R3017</f>
        <v>0</v>
      </c>
      <c r="T3017" s="28">
        <f t="shared" ref="T3017:T3080" si="47">O3017+S3017</f>
        <v>0</v>
      </c>
    </row>
    <row r="3018" spans="1:20" ht="15.75" customHeight="1" x14ac:dyDescent="0.35">
      <c r="A3018">
        <v>3011</v>
      </c>
      <c r="B3018" s="76">
        <v>44247.456527777773</v>
      </c>
      <c r="C3018" s="1" t="s">
        <v>9541</v>
      </c>
      <c r="D3018" s="76">
        <v>44247.45722222222</v>
      </c>
      <c r="E3018" s="1" t="s">
        <v>9542</v>
      </c>
      <c r="F3018" s="1" t="s">
        <v>9543</v>
      </c>
      <c r="G3018" s="1" t="s">
        <v>123</v>
      </c>
      <c r="H3018" s="1" t="s">
        <v>124</v>
      </c>
      <c r="I3018" s="1" t="s">
        <v>125</v>
      </c>
      <c r="J3018" s="1" t="s">
        <v>9544</v>
      </c>
      <c r="K3018" s="1" t="s">
        <v>8197</v>
      </c>
      <c r="L3018">
        <f>ROUNDUP(IF(B3018&gt;$D$4,0,($D$4-B3018+1)/365),0)</f>
        <v>0</v>
      </c>
      <c r="M3018">
        <f>ROUNDUP(IF(B3018&gt;$D$5,0,($D$5-B3018+1)/365),0)</f>
        <v>0</v>
      </c>
      <c r="N3018" s="28">
        <f>IF(OR(L3018=1,M3018=1),IF(B3018+364&lt;=$D$5,(B3018+364-$D$4+1)/365,IF(B3018&gt;$D$4,($D$5-B3018+1)/365,$D$6/365)),0)</f>
        <v>0</v>
      </c>
      <c r="O3018" s="28">
        <f>'Data &amp; Parameter'!$E$16*'Data &amp; Parameter'!$E$17*('Data &amp; Parameter'!$E$18+'Data &amp; Parameter'!$E$19)*'Data &amp; Parameter'!$E$20*'Data &amp; Parameter'!$E$37*N3018</f>
        <v>0</v>
      </c>
      <c r="P3018">
        <f>ROUNDUP(IF(D3018&gt;$D$4,0,($D$4-D3018+1)/365),0)</f>
        <v>0</v>
      </c>
      <c r="Q3018">
        <f>ROUNDUP(IF(D3018&gt;$D$5,0,($D$5-D3018+1)/365),0)</f>
        <v>0</v>
      </c>
      <c r="R3018" s="28">
        <f>IF(OR(P3018=1,Q3018=1),IF(D3018+364&lt;=$D$5,(D3018+364-$D$4+1)/365,IF(D3018&gt;$D$4,($D$5-D3018+1)/365,$D$6/365)),0)</f>
        <v>0</v>
      </c>
      <c r="S3018" s="28">
        <f>'Data &amp; Parameter'!$E$16*'Data &amp; Parameter'!$E$17*('Data &amp; Parameter'!$E$18+'Data &amp; Parameter'!$E$19)*'Data &amp; Parameter'!$E$20*'Data &amp; Parameter'!$E$37*R3018</f>
        <v>0</v>
      </c>
      <c r="T3018" s="28">
        <f t="shared" si="47"/>
        <v>0</v>
      </c>
    </row>
    <row r="3019" spans="1:20" ht="15.75" customHeight="1" x14ac:dyDescent="0.35">
      <c r="A3019">
        <v>3012</v>
      </c>
      <c r="B3019" s="76">
        <v>44247.457696759258</v>
      </c>
      <c r="C3019" s="1" t="s">
        <v>9545</v>
      </c>
      <c r="D3019" s="76">
        <v>44247.458391203705</v>
      </c>
      <c r="E3019" s="1" t="s">
        <v>9546</v>
      </c>
      <c r="F3019" s="1" t="s">
        <v>9547</v>
      </c>
      <c r="G3019" s="1" t="s">
        <v>123</v>
      </c>
      <c r="H3019" s="1" t="s">
        <v>124</v>
      </c>
      <c r="I3019" s="1" t="s">
        <v>125</v>
      </c>
      <c r="J3019" s="1" t="s">
        <v>9415</v>
      </c>
      <c r="K3019" s="1" t="s">
        <v>8197</v>
      </c>
      <c r="L3019">
        <f>ROUNDUP(IF(B3019&gt;$D$4,0,($D$4-B3019+1)/365),0)</f>
        <v>0</v>
      </c>
      <c r="M3019">
        <f>ROUNDUP(IF(B3019&gt;$D$5,0,($D$5-B3019+1)/365),0)</f>
        <v>0</v>
      </c>
      <c r="N3019" s="28">
        <f>IF(OR(L3019=1,M3019=1),IF(B3019+364&lt;=$D$5,(B3019+364-$D$4+1)/365,IF(B3019&gt;$D$4,($D$5-B3019+1)/365,$D$6/365)),0)</f>
        <v>0</v>
      </c>
      <c r="O3019" s="28">
        <f>'Data &amp; Parameter'!$E$16*'Data &amp; Parameter'!$E$17*('Data &amp; Parameter'!$E$18+'Data &amp; Parameter'!$E$19)*'Data &amp; Parameter'!$E$20*'Data &amp; Parameter'!$E$37*N3019</f>
        <v>0</v>
      </c>
      <c r="P3019">
        <f>ROUNDUP(IF(D3019&gt;$D$4,0,($D$4-D3019+1)/365),0)</f>
        <v>0</v>
      </c>
      <c r="Q3019">
        <f>ROUNDUP(IF(D3019&gt;$D$5,0,($D$5-D3019+1)/365),0)</f>
        <v>0</v>
      </c>
      <c r="R3019" s="28">
        <f>IF(OR(P3019=1,Q3019=1),IF(D3019+364&lt;=$D$5,(D3019+364-$D$4+1)/365,IF(D3019&gt;$D$4,($D$5-D3019+1)/365,$D$6/365)),0)</f>
        <v>0</v>
      </c>
      <c r="S3019" s="28">
        <f>'Data &amp; Parameter'!$E$16*'Data &amp; Parameter'!$E$17*('Data &amp; Parameter'!$E$18+'Data &amp; Parameter'!$E$19)*'Data &amp; Parameter'!$E$20*'Data &amp; Parameter'!$E$37*R3019</f>
        <v>0</v>
      </c>
      <c r="T3019" s="28">
        <f t="shared" si="47"/>
        <v>0</v>
      </c>
    </row>
    <row r="3020" spans="1:20" ht="15.75" customHeight="1" x14ac:dyDescent="0.35">
      <c r="A3020">
        <v>3013</v>
      </c>
      <c r="B3020" s="76">
        <v>44247.457962962959</v>
      </c>
      <c r="C3020" s="1" t="s">
        <v>9548</v>
      </c>
      <c r="D3020" s="76">
        <v>44247.458530092597</v>
      </c>
      <c r="E3020" s="1" t="s">
        <v>9549</v>
      </c>
      <c r="F3020" s="1" t="s">
        <v>9550</v>
      </c>
      <c r="G3020" s="1" t="s">
        <v>123</v>
      </c>
      <c r="H3020" s="1" t="s">
        <v>124</v>
      </c>
      <c r="I3020" s="1" t="s">
        <v>125</v>
      </c>
      <c r="J3020" s="1" t="s">
        <v>9415</v>
      </c>
      <c r="K3020" s="1" t="s">
        <v>9497</v>
      </c>
      <c r="L3020">
        <f>ROUNDUP(IF(B3020&gt;$D$4,0,($D$4-B3020+1)/365),0)</f>
        <v>0</v>
      </c>
      <c r="M3020">
        <f>ROUNDUP(IF(B3020&gt;$D$5,0,($D$5-B3020+1)/365),0)</f>
        <v>0</v>
      </c>
      <c r="N3020" s="28">
        <f>IF(OR(L3020=1,M3020=1),IF(B3020+364&lt;=$D$5,(B3020+364-$D$4+1)/365,IF(B3020&gt;$D$4,($D$5-B3020+1)/365,$D$6/365)),0)</f>
        <v>0</v>
      </c>
      <c r="O3020" s="28">
        <f>'Data &amp; Parameter'!$E$16*'Data &amp; Parameter'!$E$17*('Data &amp; Parameter'!$E$18+'Data &amp; Parameter'!$E$19)*'Data &amp; Parameter'!$E$20*'Data &amp; Parameter'!$E$37*N3020</f>
        <v>0</v>
      </c>
      <c r="P3020">
        <f>ROUNDUP(IF(D3020&gt;$D$4,0,($D$4-D3020+1)/365),0)</f>
        <v>0</v>
      </c>
      <c r="Q3020">
        <f>ROUNDUP(IF(D3020&gt;$D$5,0,($D$5-D3020+1)/365),0)</f>
        <v>0</v>
      </c>
      <c r="R3020" s="28">
        <f>IF(OR(P3020=1,Q3020=1),IF(D3020+364&lt;=$D$5,(D3020+364-$D$4+1)/365,IF(D3020&gt;$D$4,($D$5-D3020+1)/365,$D$6/365)),0)</f>
        <v>0</v>
      </c>
      <c r="S3020" s="28">
        <f>'Data &amp; Parameter'!$E$16*'Data &amp; Parameter'!$E$17*('Data &amp; Parameter'!$E$18+'Data &amp; Parameter'!$E$19)*'Data &amp; Parameter'!$E$20*'Data &amp; Parameter'!$E$37*R3020</f>
        <v>0</v>
      </c>
      <c r="T3020" s="28">
        <f t="shared" si="47"/>
        <v>0</v>
      </c>
    </row>
    <row r="3021" spans="1:20" ht="15.75" customHeight="1" x14ac:dyDescent="0.35">
      <c r="A3021">
        <v>3014</v>
      </c>
      <c r="B3021" s="76">
        <v>44247.459537037037</v>
      </c>
      <c r="C3021" s="1" t="s">
        <v>9551</v>
      </c>
      <c r="D3021" s="76">
        <v>44247.460092592592</v>
      </c>
      <c r="E3021" s="1" t="s">
        <v>9552</v>
      </c>
      <c r="F3021" s="1" t="s">
        <v>9553</v>
      </c>
      <c r="G3021" s="1" t="s">
        <v>123</v>
      </c>
      <c r="H3021" s="1" t="s">
        <v>124</v>
      </c>
      <c r="I3021" s="1" t="s">
        <v>125</v>
      </c>
      <c r="J3021" s="1" t="s">
        <v>9415</v>
      </c>
      <c r="K3021" s="1" t="s">
        <v>8197</v>
      </c>
      <c r="L3021">
        <f>ROUNDUP(IF(B3021&gt;$D$4,0,($D$4-B3021+1)/365),0)</f>
        <v>0</v>
      </c>
      <c r="M3021">
        <f>ROUNDUP(IF(B3021&gt;$D$5,0,($D$5-B3021+1)/365),0)</f>
        <v>0</v>
      </c>
      <c r="N3021" s="28">
        <f>IF(OR(L3021=1,M3021=1),IF(B3021+364&lt;=$D$5,(B3021+364-$D$4+1)/365,IF(B3021&gt;$D$4,($D$5-B3021+1)/365,$D$6/365)),0)</f>
        <v>0</v>
      </c>
      <c r="O3021" s="28">
        <f>'Data &amp; Parameter'!$E$16*'Data &amp; Parameter'!$E$17*('Data &amp; Parameter'!$E$18+'Data &amp; Parameter'!$E$19)*'Data &amp; Parameter'!$E$20*'Data &amp; Parameter'!$E$37*N3021</f>
        <v>0</v>
      </c>
      <c r="P3021">
        <f>ROUNDUP(IF(D3021&gt;$D$4,0,($D$4-D3021+1)/365),0)</f>
        <v>0</v>
      </c>
      <c r="Q3021">
        <f>ROUNDUP(IF(D3021&gt;$D$5,0,($D$5-D3021+1)/365),0)</f>
        <v>0</v>
      </c>
      <c r="R3021" s="28">
        <f>IF(OR(P3021=1,Q3021=1),IF(D3021+364&lt;=$D$5,(D3021+364-$D$4+1)/365,IF(D3021&gt;$D$4,($D$5-D3021+1)/365,$D$6/365)),0)</f>
        <v>0</v>
      </c>
      <c r="S3021" s="28">
        <f>'Data &amp; Parameter'!$E$16*'Data &amp; Parameter'!$E$17*('Data &amp; Parameter'!$E$18+'Data &amp; Parameter'!$E$19)*'Data &amp; Parameter'!$E$20*'Data &amp; Parameter'!$E$37*R3021</f>
        <v>0</v>
      </c>
      <c r="T3021" s="28">
        <f t="shared" si="47"/>
        <v>0</v>
      </c>
    </row>
    <row r="3022" spans="1:20" ht="15.75" customHeight="1" x14ac:dyDescent="0.35">
      <c r="A3022">
        <v>3015</v>
      </c>
      <c r="B3022" s="76">
        <v>44247.460810185185</v>
      </c>
      <c r="C3022" s="1" t="s">
        <v>9554</v>
      </c>
      <c r="D3022" s="76">
        <v>44247.461261574077</v>
      </c>
      <c r="E3022" s="1" t="s">
        <v>9555</v>
      </c>
      <c r="F3022" s="1" t="s">
        <v>9556</v>
      </c>
      <c r="G3022" s="1" t="s">
        <v>123</v>
      </c>
      <c r="H3022" s="1" t="s">
        <v>124</v>
      </c>
      <c r="I3022" s="1" t="s">
        <v>125</v>
      </c>
      <c r="J3022" s="1" t="s">
        <v>9415</v>
      </c>
      <c r="K3022" s="1" t="s">
        <v>9497</v>
      </c>
      <c r="L3022">
        <f>ROUNDUP(IF(B3022&gt;$D$4,0,($D$4-B3022+1)/365),0)</f>
        <v>0</v>
      </c>
      <c r="M3022">
        <f>ROUNDUP(IF(B3022&gt;$D$5,0,($D$5-B3022+1)/365),0)</f>
        <v>0</v>
      </c>
      <c r="N3022" s="28">
        <f>IF(OR(L3022=1,M3022=1),IF(B3022+364&lt;=$D$5,(B3022+364-$D$4+1)/365,IF(B3022&gt;$D$4,($D$5-B3022+1)/365,$D$6/365)),0)</f>
        <v>0</v>
      </c>
      <c r="O3022" s="28">
        <f>'Data &amp; Parameter'!$E$16*'Data &amp; Parameter'!$E$17*('Data &amp; Parameter'!$E$18+'Data &amp; Parameter'!$E$19)*'Data &amp; Parameter'!$E$20*'Data &amp; Parameter'!$E$37*N3022</f>
        <v>0</v>
      </c>
      <c r="P3022">
        <f>ROUNDUP(IF(D3022&gt;$D$4,0,($D$4-D3022+1)/365),0)</f>
        <v>0</v>
      </c>
      <c r="Q3022">
        <f>ROUNDUP(IF(D3022&gt;$D$5,0,($D$5-D3022+1)/365),0)</f>
        <v>0</v>
      </c>
      <c r="R3022" s="28">
        <f>IF(OR(P3022=1,Q3022=1),IF(D3022+364&lt;=$D$5,(D3022+364-$D$4+1)/365,IF(D3022&gt;$D$4,($D$5-D3022+1)/365,$D$6/365)),0)</f>
        <v>0</v>
      </c>
      <c r="S3022" s="28">
        <f>'Data &amp; Parameter'!$E$16*'Data &amp; Parameter'!$E$17*('Data &amp; Parameter'!$E$18+'Data &amp; Parameter'!$E$19)*'Data &amp; Parameter'!$E$20*'Data &amp; Parameter'!$E$37*R3022</f>
        <v>0</v>
      </c>
      <c r="T3022" s="28">
        <f t="shared" si="47"/>
        <v>0</v>
      </c>
    </row>
    <row r="3023" spans="1:20" ht="15.75" customHeight="1" x14ac:dyDescent="0.35">
      <c r="A3023">
        <v>3016</v>
      </c>
      <c r="B3023" s="76">
        <v>44247.464004629626</v>
      </c>
      <c r="C3023" s="1" t="s">
        <v>9557</v>
      </c>
      <c r="D3023" s="76">
        <v>44247.464583333334</v>
      </c>
      <c r="E3023" s="1" t="s">
        <v>9558</v>
      </c>
      <c r="F3023" s="1" t="s">
        <v>9559</v>
      </c>
      <c r="G3023" s="1" t="s">
        <v>123</v>
      </c>
      <c r="H3023" s="1" t="s">
        <v>124</v>
      </c>
      <c r="I3023" s="1" t="s">
        <v>125</v>
      </c>
      <c r="J3023" s="1" t="s">
        <v>9415</v>
      </c>
      <c r="K3023" s="1" t="s">
        <v>9560</v>
      </c>
      <c r="L3023">
        <f>ROUNDUP(IF(B3023&gt;$D$4,0,($D$4-B3023+1)/365),0)</f>
        <v>0</v>
      </c>
      <c r="M3023">
        <f>ROUNDUP(IF(B3023&gt;$D$5,0,($D$5-B3023+1)/365),0)</f>
        <v>0</v>
      </c>
      <c r="N3023" s="28">
        <f>IF(OR(L3023=1,M3023=1),IF(B3023+364&lt;=$D$5,(B3023+364-$D$4+1)/365,IF(B3023&gt;$D$4,($D$5-B3023+1)/365,$D$6/365)),0)</f>
        <v>0</v>
      </c>
      <c r="O3023" s="28">
        <f>'Data &amp; Parameter'!$E$16*'Data &amp; Parameter'!$E$17*('Data &amp; Parameter'!$E$18+'Data &amp; Parameter'!$E$19)*'Data &amp; Parameter'!$E$20*'Data &amp; Parameter'!$E$37*N3023</f>
        <v>0</v>
      </c>
      <c r="P3023">
        <f>ROUNDUP(IF(D3023&gt;$D$4,0,($D$4-D3023+1)/365),0)</f>
        <v>0</v>
      </c>
      <c r="Q3023">
        <f>ROUNDUP(IF(D3023&gt;$D$5,0,($D$5-D3023+1)/365),0)</f>
        <v>0</v>
      </c>
      <c r="R3023" s="28">
        <f>IF(OR(P3023=1,Q3023=1),IF(D3023+364&lt;=$D$5,(D3023+364-$D$4+1)/365,IF(D3023&gt;$D$4,($D$5-D3023+1)/365,$D$6/365)),0)</f>
        <v>0</v>
      </c>
      <c r="S3023" s="28">
        <f>'Data &amp; Parameter'!$E$16*'Data &amp; Parameter'!$E$17*('Data &amp; Parameter'!$E$18+'Data &amp; Parameter'!$E$19)*'Data &amp; Parameter'!$E$20*'Data &amp; Parameter'!$E$37*R3023</f>
        <v>0</v>
      </c>
      <c r="T3023" s="28">
        <f t="shared" si="47"/>
        <v>0</v>
      </c>
    </row>
    <row r="3024" spans="1:20" ht="15.75" customHeight="1" x14ac:dyDescent="0.35">
      <c r="A3024">
        <v>3017</v>
      </c>
      <c r="B3024" s="76">
        <v>44247.464259259257</v>
      </c>
      <c r="C3024" s="1" t="s">
        <v>9561</v>
      </c>
      <c r="D3024" s="76">
        <v>44247.46471064815</v>
      </c>
      <c r="E3024" s="1" t="s">
        <v>9562</v>
      </c>
      <c r="F3024" s="1" t="s">
        <v>9563</v>
      </c>
      <c r="G3024" s="1" t="s">
        <v>123</v>
      </c>
      <c r="H3024" s="1" t="s">
        <v>124</v>
      </c>
      <c r="I3024" s="1" t="s">
        <v>125</v>
      </c>
      <c r="J3024" s="1" t="s">
        <v>9451</v>
      </c>
      <c r="K3024" s="1" t="s">
        <v>9497</v>
      </c>
      <c r="L3024">
        <f>ROUNDUP(IF(B3024&gt;$D$4,0,($D$4-B3024+1)/365),0)</f>
        <v>0</v>
      </c>
      <c r="M3024">
        <f>ROUNDUP(IF(B3024&gt;$D$5,0,($D$5-B3024+1)/365),0)</f>
        <v>0</v>
      </c>
      <c r="N3024" s="28">
        <f>IF(OR(L3024=1,M3024=1),IF(B3024+364&lt;=$D$5,(B3024+364-$D$4+1)/365,IF(B3024&gt;$D$4,($D$5-B3024+1)/365,$D$6/365)),0)</f>
        <v>0</v>
      </c>
      <c r="O3024" s="28">
        <f>'Data &amp; Parameter'!$E$16*'Data &amp; Parameter'!$E$17*('Data &amp; Parameter'!$E$18+'Data &amp; Parameter'!$E$19)*'Data &amp; Parameter'!$E$20*'Data &amp; Parameter'!$E$37*N3024</f>
        <v>0</v>
      </c>
      <c r="P3024">
        <f>ROUNDUP(IF(D3024&gt;$D$4,0,($D$4-D3024+1)/365),0)</f>
        <v>0</v>
      </c>
      <c r="Q3024">
        <f>ROUNDUP(IF(D3024&gt;$D$5,0,($D$5-D3024+1)/365),0)</f>
        <v>0</v>
      </c>
      <c r="R3024" s="28">
        <f>IF(OR(P3024=1,Q3024=1),IF(D3024+364&lt;=$D$5,(D3024+364-$D$4+1)/365,IF(D3024&gt;$D$4,($D$5-D3024+1)/365,$D$6/365)),0)</f>
        <v>0</v>
      </c>
      <c r="S3024" s="28">
        <f>'Data &amp; Parameter'!$E$16*'Data &amp; Parameter'!$E$17*('Data &amp; Parameter'!$E$18+'Data &amp; Parameter'!$E$19)*'Data &amp; Parameter'!$E$20*'Data &amp; Parameter'!$E$37*R3024</f>
        <v>0</v>
      </c>
      <c r="T3024" s="28">
        <f t="shared" si="47"/>
        <v>0</v>
      </c>
    </row>
    <row r="3025" spans="1:20" ht="15.75" customHeight="1" x14ac:dyDescent="0.35">
      <c r="A3025">
        <v>3018</v>
      </c>
      <c r="B3025" s="76">
        <v>44247.464618055557</v>
      </c>
      <c r="C3025" s="1" t="s">
        <v>9564</v>
      </c>
      <c r="D3025" s="76">
        <v>44247.465636574074</v>
      </c>
      <c r="E3025" s="1" t="s">
        <v>9565</v>
      </c>
      <c r="F3025" s="1" t="s">
        <v>9566</v>
      </c>
      <c r="G3025" s="1" t="s">
        <v>123</v>
      </c>
      <c r="H3025" s="1" t="s">
        <v>124</v>
      </c>
      <c r="I3025" s="1" t="s">
        <v>125</v>
      </c>
      <c r="J3025" s="1" t="s">
        <v>9415</v>
      </c>
      <c r="K3025" s="1" t="s">
        <v>9497</v>
      </c>
      <c r="L3025">
        <f>ROUNDUP(IF(B3025&gt;$D$4,0,($D$4-B3025+1)/365),0)</f>
        <v>0</v>
      </c>
      <c r="M3025">
        <f>ROUNDUP(IF(B3025&gt;$D$5,0,($D$5-B3025+1)/365),0)</f>
        <v>0</v>
      </c>
      <c r="N3025" s="28">
        <f>IF(OR(L3025=1,M3025=1),IF(B3025+364&lt;=$D$5,(B3025+364-$D$4+1)/365,IF(B3025&gt;$D$4,($D$5-B3025+1)/365,$D$6/365)),0)</f>
        <v>0</v>
      </c>
      <c r="O3025" s="28">
        <f>'Data &amp; Parameter'!$E$16*'Data &amp; Parameter'!$E$17*('Data &amp; Parameter'!$E$18+'Data &amp; Parameter'!$E$19)*'Data &amp; Parameter'!$E$20*'Data &amp; Parameter'!$E$37*N3025</f>
        <v>0</v>
      </c>
      <c r="P3025">
        <f>ROUNDUP(IF(D3025&gt;$D$4,0,($D$4-D3025+1)/365),0)</f>
        <v>0</v>
      </c>
      <c r="Q3025">
        <f>ROUNDUP(IF(D3025&gt;$D$5,0,($D$5-D3025+1)/365),0)</f>
        <v>0</v>
      </c>
      <c r="R3025" s="28">
        <f>IF(OR(P3025=1,Q3025=1),IF(D3025+364&lt;=$D$5,(D3025+364-$D$4+1)/365,IF(D3025&gt;$D$4,($D$5-D3025+1)/365,$D$6/365)),0)</f>
        <v>0</v>
      </c>
      <c r="S3025" s="28">
        <f>'Data &amp; Parameter'!$E$16*'Data &amp; Parameter'!$E$17*('Data &amp; Parameter'!$E$18+'Data &amp; Parameter'!$E$19)*'Data &amp; Parameter'!$E$20*'Data &amp; Parameter'!$E$37*R3025</f>
        <v>0</v>
      </c>
      <c r="T3025" s="28">
        <f t="shared" si="47"/>
        <v>0</v>
      </c>
    </row>
    <row r="3026" spans="1:20" ht="15.75" customHeight="1" x14ac:dyDescent="0.35">
      <c r="A3026">
        <v>3019</v>
      </c>
      <c r="B3026" s="76">
        <v>44247.465046296296</v>
      </c>
      <c r="C3026" s="1" t="s">
        <v>9567</v>
      </c>
      <c r="D3026" s="76">
        <v>44247.465787037036</v>
      </c>
      <c r="E3026" s="1" t="s">
        <v>9568</v>
      </c>
      <c r="F3026" s="1" t="s">
        <v>9569</v>
      </c>
      <c r="G3026" s="1" t="s">
        <v>123</v>
      </c>
      <c r="H3026" s="1" t="s">
        <v>124</v>
      </c>
      <c r="I3026" s="1" t="s">
        <v>125</v>
      </c>
      <c r="J3026" s="1" t="s">
        <v>9415</v>
      </c>
      <c r="K3026" s="1" t="s">
        <v>9497</v>
      </c>
      <c r="L3026">
        <f>ROUNDUP(IF(B3026&gt;$D$4,0,($D$4-B3026+1)/365),0)</f>
        <v>0</v>
      </c>
      <c r="M3026">
        <f>ROUNDUP(IF(B3026&gt;$D$5,0,($D$5-B3026+1)/365),0)</f>
        <v>0</v>
      </c>
      <c r="N3026" s="28">
        <f>IF(OR(L3026=1,M3026=1),IF(B3026+364&lt;=$D$5,(B3026+364-$D$4+1)/365,IF(B3026&gt;$D$4,($D$5-B3026+1)/365,$D$6/365)),0)</f>
        <v>0</v>
      </c>
      <c r="O3026" s="28">
        <f>'Data &amp; Parameter'!$E$16*'Data &amp; Parameter'!$E$17*('Data &amp; Parameter'!$E$18+'Data &amp; Parameter'!$E$19)*'Data &amp; Parameter'!$E$20*'Data &amp; Parameter'!$E$37*N3026</f>
        <v>0</v>
      </c>
      <c r="P3026">
        <f>ROUNDUP(IF(D3026&gt;$D$4,0,($D$4-D3026+1)/365),0)</f>
        <v>0</v>
      </c>
      <c r="Q3026">
        <f>ROUNDUP(IF(D3026&gt;$D$5,0,($D$5-D3026+1)/365),0)</f>
        <v>0</v>
      </c>
      <c r="R3026" s="28">
        <f>IF(OR(P3026=1,Q3026=1),IF(D3026+364&lt;=$D$5,(D3026+364-$D$4+1)/365,IF(D3026&gt;$D$4,($D$5-D3026+1)/365,$D$6/365)),0)</f>
        <v>0</v>
      </c>
      <c r="S3026" s="28">
        <f>'Data &amp; Parameter'!$E$16*'Data &amp; Parameter'!$E$17*('Data &amp; Parameter'!$E$18+'Data &amp; Parameter'!$E$19)*'Data &amp; Parameter'!$E$20*'Data &amp; Parameter'!$E$37*R3026</f>
        <v>0</v>
      </c>
      <c r="T3026" s="28">
        <f t="shared" si="47"/>
        <v>0</v>
      </c>
    </row>
    <row r="3027" spans="1:20" ht="15.75" customHeight="1" x14ac:dyDescent="0.35">
      <c r="A3027">
        <v>3020</v>
      </c>
      <c r="B3027" s="76">
        <v>44247.466724537036</v>
      </c>
      <c r="C3027" s="1" t="s">
        <v>9570</v>
      </c>
      <c r="D3027" s="76">
        <v>44247.467222222222</v>
      </c>
      <c r="E3027" s="1" t="s">
        <v>9571</v>
      </c>
      <c r="F3027" s="1" t="s">
        <v>9572</v>
      </c>
      <c r="G3027" s="1" t="s">
        <v>123</v>
      </c>
      <c r="H3027" s="1" t="s">
        <v>124</v>
      </c>
      <c r="I3027" s="1" t="s">
        <v>125</v>
      </c>
      <c r="J3027" s="1" t="s">
        <v>9415</v>
      </c>
      <c r="K3027" s="1" t="s">
        <v>9573</v>
      </c>
      <c r="L3027">
        <f>ROUNDUP(IF(B3027&gt;$D$4,0,($D$4-B3027+1)/365),0)</f>
        <v>0</v>
      </c>
      <c r="M3027">
        <f>ROUNDUP(IF(B3027&gt;$D$5,0,($D$5-B3027+1)/365),0)</f>
        <v>0</v>
      </c>
      <c r="N3027" s="28">
        <f>IF(OR(L3027=1,M3027=1),IF(B3027+364&lt;=$D$5,(B3027+364-$D$4+1)/365,IF(B3027&gt;$D$4,($D$5-B3027+1)/365,$D$6/365)),0)</f>
        <v>0</v>
      </c>
      <c r="O3027" s="28">
        <f>'Data &amp; Parameter'!$E$16*'Data &amp; Parameter'!$E$17*('Data &amp; Parameter'!$E$18+'Data &amp; Parameter'!$E$19)*'Data &amp; Parameter'!$E$20*'Data &amp; Parameter'!$E$37*N3027</f>
        <v>0</v>
      </c>
      <c r="P3027">
        <f>ROUNDUP(IF(D3027&gt;$D$4,0,($D$4-D3027+1)/365),0)</f>
        <v>0</v>
      </c>
      <c r="Q3027">
        <f>ROUNDUP(IF(D3027&gt;$D$5,0,($D$5-D3027+1)/365),0)</f>
        <v>0</v>
      </c>
      <c r="R3027" s="28">
        <f>IF(OR(P3027=1,Q3027=1),IF(D3027+364&lt;=$D$5,(D3027+364-$D$4+1)/365,IF(D3027&gt;$D$4,($D$5-D3027+1)/365,$D$6/365)),0)</f>
        <v>0</v>
      </c>
      <c r="S3027" s="28">
        <f>'Data &amp; Parameter'!$E$16*'Data &amp; Parameter'!$E$17*('Data &amp; Parameter'!$E$18+'Data &amp; Parameter'!$E$19)*'Data &amp; Parameter'!$E$20*'Data &amp; Parameter'!$E$37*R3027</f>
        <v>0</v>
      </c>
      <c r="T3027" s="28">
        <f t="shared" si="47"/>
        <v>0</v>
      </c>
    </row>
    <row r="3028" spans="1:20" ht="15.75" customHeight="1" x14ac:dyDescent="0.35">
      <c r="A3028">
        <v>3021</v>
      </c>
      <c r="B3028" s="76">
        <v>44247.468541666662</v>
      </c>
      <c r="C3028" s="1" t="s">
        <v>9574</v>
      </c>
      <c r="D3028" s="76">
        <v>44247.469224537039</v>
      </c>
      <c r="E3028" s="1" t="s">
        <v>9575</v>
      </c>
      <c r="F3028" s="1" t="s">
        <v>9576</v>
      </c>
      <c r="G3028" s="1" t="s">
        <v>123</v>
      </c>
      <c r="H3028" s="1" t="s">
        <v>124</v>
      </c>
      <c r="I3028" s="1" t="s">
        <v>125</v>
      </c>
      <c r="J3028" s="1" t="s">
        <v>9415</v>
      </c>
      <c r="K3028" s="1" t="s">
        <v>9497</v>
      </c>
      <c r="L3028">
        <f>ROUNDUP(IF(B3028&gt;$D$4,0,($D$4-B3028+1)/365),0)</f>
        <v>0</v>
      </c>
      <c r="M3028">
        <f>ROUNDUP(IF(B3028&gt;$D$5,0,($D$5-B3028+1)/365),0)</f>
        <v>0</v>
      </c>
      <c r="N3028" s="28">
        <f>IF(OR(L3028=1,M3028=1),IF(B3028+364&lt;=$D$5,(B3028+364-$D$4+1)/365,IF(B3028&gt;$D$4,($D$5-B3028+1)/365,$D$6/365)),0)</f>
        <v>0</v>
      </c>
      <c r="O3028" s="28">
        <f>'Data &amp; Parameter'!$E$16*'Data &amp; Parameter'!$E$17*('Data &amp; Parameter'!$E$18+'Data &amp; Parameter'!$E$19)*'Data &amp; Parameter'!$E$20*'Data &amp; Parameter'!$E$37*N3028</f>
        <v>0</v>
      </c>
      <c r="P3028">
        <f>ROUNDUP(IF(D3028&gt;$D$4,0,($D$4-D3028+1)/365),0)</f>
        <v>0</v>
      </c>
      <c r="Q3028">
        <f>ROUNDUP(IF(D3028&gt;$D$5,0,($D$5-D3028+1)/365),0)</f>
        <v>0</v>
      </c>
      <c r="R3028" s="28">
        <f>IF(OR(P3028=1,Q3028=1),IF(D3028+364&lt;=$D$5,(D3028+364-$D$4+1)/365,IF(D3028&gt;$D$4,($D$5-D3028+1)/365,$D$6/365)),0)</f>
        <v>0</v>
      </c>
      <c r="S3028" s="28">
        <f>'Data &amp; Parameter'!$E$16*'Data &amp; Parameter'!$E$17*('Data &amp; Parameter'!$E$18+'Data &amp; Parameter'!$E$19)*'Data &amp; Parameter'!$E$20*'Data &amp; Parameter'!$E$37*R3028</f>
        <v>0</v>
      </c>
      <c r="T3028" s="28">
        <f t="shared" si="47"/>
        <v>0</v>
      </c>
    </row>
    <row r="3029" spans="1:20" ht="15.75" customHeight="1" x14ac:dyDescent="0.35">
      <c r="A3029">
        <v>3022</v>
      </c>
      <c r="B3029" s="76">
        <v>44247.469305555554</v>
      </c>
      <c r="C3029" s="1" t="s">
        <v>9577</v>
      </c>
      <c r="D3029" s="76">
        <v>44247.470347222217</v>
      </c>
      <c r="E3029" s="1" t="s">
        <v>9578</v>
      </c>
      <c r="F3029" s="1" t="s">
        <v>9579</v>
      </c>
      <c r="G3029" s="1" t="s">
        <v>123</v>
      </c>
      <c r="H3029" s="1" t="s">
        <v>124</v>
      </c>
      <c r="I3029" s="1" t="s">
        <v>125</v>
      </c>
      <c r="J3029" s="1" t="s">
        <v>9415</v>
      </c>
      <c r="K3029" s="1" t="s">
        <v>9580</v>
      </c>
      <c r="L3029">
        <f>ROUNDUP(IF(B3029&gt;$D$4,0,($D$4-B3029+1)/365),0)</f>
        <v>0</v>
      </c>
      <c r="M3029">
        <f>ROUNDUP(IF(B3029&gt;$D$5,0,($D$5-B3029+1)/365),0)</f>
        <v>0</v>
      </c>
      <c r="N3029" s="28">
        <f>IF(OR(L3029=1,M3029=1),IF(B3029+364&lt;=$D$5,(B3029+364-$D$4+1)/365,IF(B3029&gt;$D$4,($D$5-B3029+1)/365,$D$6/365)),0)</f>
        <v>0</v>
      </c>
      <c r="O3029" s="28">
        <f>'Data &amp; Parameter'!$E$16*'Data &amp; Parameter'!$E$17*('Data &amp; Parameter'!$E$18+'Data &amp; Parameter'!$E$19)*'Data &amp; Parameter'!$E$20*'Data &amp; Parameter'!$E$37*N3029</f>
        <v>0</v>
      </c>
      <c r="P3029">
        <f>ROUNDUP(IF(D3029&gt;$D$4,0,($D$4-D3029+1)/365),0)</f>
        <v>0</v>
      </c>
      <c r="Q3029">
        <f>ROUNDUP(IF(D3029&gt;$D$5,0,($D$5-D3029+1)/365),0)</f>
        <v>0</v>
      </c>
      <c r="R3029" s="28">
        <f>IF(OR(P3029=1,Q3029=1),IF(D3029+364&lt;=$D$5,(D3029+364-$D$4+1)/365,IF(D3029&gt;$D$4,($D$5-D3029+1)/365,$D$6/365)),0)</f>
        <v>0</v>
      </c>
      <c r="S3029" s="28">
        <f>'Data &amp; Parameter'!$E$16*'Data &amp; Parameter'!$E$17*('Data &amp; Parameter'!$E$18+'Data &amp; Parameter'!$E$19)*'Data &amp; Parameter'!$E$20*'Data &amp; Parameter'!$E$37*R3029</f>
        <v>0</v>
      </c>
      <c r="T3029" s="28">
        <f t="shared" si="47"/>
        <v>0</v>
      </c>
    </row>
    <row r="3030" spans="1:20" ht="15.75" customHeight="1" x14ac:dyDescent="0.35">
      <c r="A3030">
        <v>3023</v>
      </c>
      <c r="B3030" s="76">
        <v>44247.471921296295</v>
      </c>
      <c r="C3030" s="1" t="s">
        <v>9581</v>
      </c>
      <c r="D3030" s="76">
        <v>44247.472442129627</v>
      </c>
      <c r="E3030" s="1" t="s">
        <v>9582</v>
      </c>
      <c r="F3030" s="1" t="s">
        <v>9583</v>
      </c>
      <c r="G3030" s="1" t="s">
        <v>123</v>
      </c>
      <c r="H3030" s="1" t="s">
        <v>124</v>
      </c>
      <c r="I3030" s="1" t="s">
        <v>125</v>
      </c>
      <c r="J3030" s="1" t="s">
        <v>9415</v>
      </c>
      <c r="K3030" s="1" t="s">
        <v>9497</v>
      </c>
      <c r="L3030">
        <f>ROUNDUP(IF(B3030&gt;$D$4,0,($D$4-B3030+1)/365),0)</f>
        <v>0</v>
      </c>
      <c r="M3030">
        <f>ROUNDUP(IF(B3030&gt;$D$5,0,($D$5-B3030+1)/365),0)</f>
        <v>0</v>
      </c>
      <c r="N3030" s="28">
        <f>IF(OR(L3030=1,M3030=1),IF(B3030+364&lt;=$D$5,(B3030+364-$D$4+1)/365,IF(B3030&gt;$D$4,($D$5-B3030+1)/365,$D$6/365)),0)</f>
        <v>0</v>
      </c>
      <c r="O3030" s="28">
        <f>'Data &amp; Parameter'!$E$16*'Data &amp; Parameter'!$E$17*('Data &amp; Parameter'!$E$18+'Data &amp; Parameter'!$E$19)*'Data &amp; Parameter'!$E$20*'Data &amp; Parameter'!$E$37*N3030</f>
        <v>0</v>
      </c>
      <c r="P3030">
        <f>ROUNDUP(IF(D3030&gt;$D$4,0,($D$4-D3030+1)/365),0)</f>
        <v>0</v>
      </c>
      <c r="Q3030">
        <f>ROUNDUP(IF(D3030&gt;$D$5,0,($D$5-D3030+1)/365),0)</f>
        <v>0</v>
      </c>
      <c r="R3030" s="28">
        <f>IF(OR(P3030=1,Q3030=1),IF(D3030+364&lt;=$D$5,(D3030+364-$D$4+1)/365,IF(D3030&gt;$D$4,($D$5-D3030+1)/365,$D$6/365)),0)</f>
        <v>0</v>
      </c>
      <c r="S3030" s="28">
        <f>'Data &amp; Parameter'!$E$16*'Data &amp; Parameter'!$E$17*('Data &amp; Parameter'!$E$18+'Data &amp; Parameter'!$E$19)*'Data &amp; Parameter'!$E$20*'Data &amp; Parameter'!$E$37*R3030</f>
        <v>0</v>
      </c>
      <c r="T3030" s="28">
        <f t="shared" si="47"/>
        <v>0</v>
      </c>
    </row>
    <row r="3031" spans="1:20" ht="15.75" customHeight="1" x14ac:dyDescent="0.35">
      <c r="A3031">
        <v>3024</v>
      </c>
      <c r="B3031" s="76">
        <v>44247.473217592589</v>
      </c>
      <c r="C3031" s="1" t="s">
        <v>9584</v>
      </c>
      <c r="D3031" s="76">
        <v>44247.473750000005</v>
      </c>
      <c r="E3031" s="1" t="s">
        <v>9585</v>
      </c>
      <c r="F3031" s="1" t="s">
        <v>9586</v>
      </c>
      <c r="G3031" s="1" t="s">
        <v>123</v>
      </c>
      <c r="H3031" s="1" t="s">
        <v>124</v>
      </c>
      <c r="I3031" s="1" t="s">
        <v>125</v>
      </c>
      <c r="J3031" s="1" t="s">
        <v>9415</v>
      </c>
      <c r="K3031" s="1" t="s">
        <v>9560</v>
      </c>
      <c r="L3031">
        <f>ROUNDUP(IF(B3031&gt;$D$4,0,($D$4-B3031+1)/365),0)</f>
        <v>0</v>
      </c>
      <c r="M3031">
        <f>ROUNDUP(IF(B3031&gt;$D$5,0,($D$5-B3031+1)/365),0)</f>
        <v>0</v>
      </c>
      <c r="N3031" s="28">
        <f>IF(OR(L3031=1,M3031=1),IF(B3031+364&lt;=$D$5,(B3031+364-$D$4+1)/365,IF(B3031&gt;$D$4,($D$5-B3031+1)/365,$D$6/365)),0)</f>
        <v>0</v>
      </c>
      <c r="O3031" s="28">
        <f>'Data &amp; Parameter'!$E$16*'Data &amp; Parameter'!$E$17*('Data &amp; Parameter'!$E$18+'Data &amp; Parameter'!$E$19)*'Data &amp; Parameter'!$E$20*'Data &amp; Parameter'!$E$37*N3031</f>
        <v>0</v>
      </c>
      <c r="P3031">
        <f>ROUNDUP(IF(D3031&gt;$D$4,0,($D$4-D3031+1)/365),0)</f>
        <v>0</v>
      </c>
      <c r="Q3031">
        <f>ROUNDUP(IF(D3031&gt;$D$5,0,($D$5-D3031+1)/365),0)</f>
        <v>0</v>
      </c>
      <c r="R3031" s="28">
        <f>IF(OR(P3031=1,Q3031=1),IF(D3031+364&lt;=$D$5,(D3031+364-$D$4+1)/365,IF(D3031&gt;$D$4,($D$5-D3031+1)/365,$D$6/365)),0)</f>
        <v>0</v>
      </c>
      <c r="S3031" s="28">
        <f>'Data &amp; Parameter'!$E$16*'Data &amp; Parameter'!$E$17*('Data &amp; Parameter'!$E$18+'Data &amp; Parameter'!$E$19)*'Data &amp; Parameter'!$E$20*'Data &amp; Parameter'!$E$37*R3031</f>
        <v>0</v>
      </c>
      <c r="T3031" s="28">
        <f t="shared" si="47"/>
        <v>0</v>
      </c>
    </row>
    <row r="3032" spans="1:20" ht="15.75" customHeight="1" x14ac:dyDescent="0.35">
      <c r="A3032">
        <v>3025</v>
      </c>
      <c r="B3032" s="76">
        <v>44247.475543981476</v>
      </c>
      <c r="C3032" s="1" t="s">
        <v>9587</v>
      </c>
      <c r="D3032" s="76">
        <v>44247.476770833338</v>
      </c>
      <c r="E3032" s="1" t="s">
        <v>9588</v>
      </c>
      <c r="F3032" s="1" t="s">
        <v>9589</v>
      </c>
      <c r="G3032" s="1" t="s">
        <v>123</v>
      </c>
      <c r="H3032" s="1" t="s">
        <v>124</v>
      </c>
      <c r="I3032" s="1" t="s">
        <v>125</v>
      </c>
      <c r="J3032" s="1" t="s">
        <v>9415</v>
      </c>
      <c r="K3032" s="1" t="s">
        <v>9590</v>
      </c>
      <c r="L3032">
        <f>ROUNDUP(IF(B3032&gt;$D$4,0,($D$4-B3032+1)/365),0)</f>
        <v>0</v>
      </c>
      <c r="M3032">
        <f>ROUNDUP(IF(B3032&gt;$D$5,0,($D$5-B3032+1)/365),0)</f>
        <v>0</v>
      </c>
      <c r="N3032" s="28">
        <f>IF(OR(L3032=1,M3032=1),IF(B3032+364&lt;=$D$5,(B3032+364-$D$4+1)/365,IF(B3032&gt;$D$4,($D$5-B3032+1)/365,$D$6/365)),0)</f>
        <v>0</v>
      </c>
      <c r="O3032" s="28">
        <f>'Data &amp; Parameter'!$E$16*'Data &amp; Parameter'!$E$17*('Data &amp; Parameter'!$E$18+'Data &amp; Parameter'!$E$19)*'Data &amp; Parameter'!$E$20*'Data &amp; Parameter'!$E$37*N3032</f>
        <v>0</v>
      </c>
      <c r="P3032">
        <f>ROUNDUP(IF(D3032&gt;$D$4,0,($D$4-D3032+1)/365),0)</f>
        <v>0</v>
      </c>
      <c r="Q3032">
        <f>ROUNDUP(IF(D3032&gt;$D$5,0,($D$5-D3032+1)/365),0)</f>
        <v>0</v>
      </c>
      <c r="R3032" s="28">
        <f>IF(OR(P3032=1,Q3032=1),IF(D3032+364&lt;=$D$5,(D3032+364-$D$4+1)/365,IF(D3032&gt;$D$4,($D$5-D3032+1)/365,$D$6/365)),0)</f>
        <v>0</v>
      </c>
      <c r="S3032" s="28">
        <f>'Data &amp; Parameter'!$E$16*'Data &amp; Parameter'!$E$17*('Data &amp; Parameter'!$E$18+'Data &amp; Parameter'!$E$19)*'Data &amp; Parameter'!$E$20*'Data &amp; Parameter'!$E$37*R3032</f>
        <v>0</v>
      </c>
      <c r="T3032" s="28">
        <f t="shared" si="47"/>
        <v>0</v>
      </c>
    </row>
    <row r="3033" spans="1:20" ht="15.75" customHeight="1" x14ac:dyDescent="0.35">
      <c r="A3033">
        <v>3026</v>
      </c>
      <c r="B3033" s="76">
        <v>44247.47657407407</v>
      </c>
      <c r="C3033" s="1" t="s">
        <v>9591</v>
      </c>
      <c r="D3033" s="76">
        <v>44247.477060185185</v>
      </c>
      <c r="E3033" s="1" t="s">
        <v>9592</v>
      </c>
      <c r="F3033" s="1" t="s">
        <v>9593</v>
      </c>
      <c r="G3033" s="1" t="s">
        <v>123</v>
      </c>
      <c r="H3033" s="1" t="s">
        <v>124</v>
      </c>
      <c r="I3033" s="1" t="s">
        <v>125</v>
      </c>
      <c r="J3033" s="1" t="s">
        <v>9415</v>
      </c>
      <c r="K3033" s="1" t="s">
        <v>9560</v>
      </c>
      <c r="L3033">
        <f>ROUNDUP(IF(B3033&gt;$D$4,0,($D$4-B3033+1)/365),0)</f>
        <v>0</v>
      </c>
      <c r="M3033">
        <f>ROUNDUP(IF(B3033&gt;$D$5,0,($D$5-B3033+1)/365),0)</f>
        <v>0</v>
      </c>
      <c r="N3033" s="28">
        <f>IF(OR(L3033=1,M3033=1),IF(B3033+364&lt;=$D$5,(B3033+364-$D$4+1)/365,IF(B3033&gt;$D$4,($D$5-B3033+1)/365,$D$6/365)),0)</f>
        <v>0</v>
      </c>
      <c r="O3033" s="28">
        <f>'Data &amp; Parameter'!$E$16*'Data &amp; Parameter'!$E$17*('Data &amp; Parameter'!$E$18+'Data &amp; Parameter'!$E$19)*'Data &amp; Parameter'!$E$20*'Data &amp; Parameter'!$E$37*N3033</f>
        <v>0</v>
      </c>
      <c r="P3033">
        <f>ROUNDUP(IF(D3033&gt;$D$4,0,($D$4-D3033+1)/365),0)</f>
        <v>0</v>
      </c>
      <c r="Q3033">
        <f>ROUNDUP(IF(D3033&gt;$D$5,0,($D$5-D3033+1)/365),0)</f>
        <v>0</v>
      </c>
      <c r="R3033" s="28">
        <f>IF(OR(P3033=1,Q3033=1),IF(D3033+364&lt;=$D$5,(D3033+364-$D$4+1)/365,IF(D3033&gt;$D$4,($D$5-D3033+1)/365,$D$6/365)),0)</f>
        <v>0</v>
      </c>
      <c r="S3033" s="28">
        <f>'Data &amp; Parameter'!$E$16*'Data &amp; Parameter'!$E$17*('Data &amp; Parameter'!$E$18+'Data &amp; Parameter'!$E$19)*'Data &amp; Parameter'!$E$20*'Data &amp; Parameter'!$E$37*R3033</f>
        <v>0</v>
      </c>
      <c r="T3033" s="28">
        <f t="shared" si="47"/>
        <v>0</v>
      </c>
    </row>
    <row r="3034" spans="1:20" ht="15.75" customHeight="1" x14ac:dyDescent="0.35">
      <c r="A3034">
        <v>3027</v>
      </c>
      <c r="B3034" s="76">
        <v>44247.478113425925</v>
      </c>
      <c r="C3034" s="1" t="s">
        <v>9594</v>
      </c>
      <c r="D3034" s="76">
        <v>44247.479699074072</v>
      </c>
      <c r="E3034" s="1" t="s">
        <v>9595</v>
      </c>
      <c r="F3034" s="1" t="s">
        <v>9596</v>
      </c>
      <c r="G3034" s="1" t="s">
        <v>123</v>
      </c>
      <c r="H3034" s="1" t="s">
        <v>124</v>
      </c>
      <c r="I3034" s="1" t="s">
        <v>125</v>
      </c>
      <c r="J3034" s="1" t="s">
        <v>9451</v>
      </c>
      <c r="K3034" s="1" t="s">
        <v>9451</v>
      </c>
      <c r="L3034">
        <f>ROUNDUP(IF(B3034&gt;$D$4,0,($D$4-B3034+1)/365),0)</f>
        <v>0</v>
      </c>
      <c r="M3034">
        <f>ROUNDUP(IF(B3034&gt;$D$5,0,($D$5-B3034+1)/365),0)</f>
        <v>0</v>
      </c>
      <c r="N3034" s="28">
        <f>IF(OR(L3034=1,M3034=1),IF(B3034+364&lt;=$D$5,(B3034+364-$D$4+1)/365,IF(B3034&gt;$D$4,($D$5-B3034+1)/365,$D$6/365)),0)</f>
        <v>0</v>
      </c>
      <c r="O3034" s="28">
        <f>'Data &amp; Parameter'!$E$16*'Data &amp; Parameter'!$E$17*('Data &amp; Parameter'!$E$18+'Data &amp; Parameter'!$E$19)*'Data &amp; Parameter'!$E$20*'Data &amp; Parameter'!$E$37*N3034</f>
        <v>0</v>
      </c>
      <c r="P3034">
        <f>ROUNDUP(IF(D3034&gt;$D$4,0,($D$4-D3034+1)/365),0)</f>
        <v>0</v>
      </c>
      <c r="Q3034">
        <f>ROUNDUP(IF(D3034&gt;$D$5,0,($D$5-D3034+1)/365),0)</f>
        <v>0</v>
      </c>
      <c r="R3034" s="28">
        <f>IF(OR(P3034=1,Q3034=1),IF(D3034+364&lt;=$D$5,(D3034+364-$D$4+1)/365,IF(D3034&gt;$D$4,($D$5-D3034+1)/365,$D$6/365)),0)</f>
        <v>0</v>
      </c>
      <c r="S3034" s="28">
        <f>'Data &amp; Parameter'!$E$16*'Data &amp; Parameter'!$E$17*('Data &amp; Parameter'!$E$18+'Data &amp; Parameter'!$E$19)*'Data &amp; Parameter'!$E$20*'Data &amp; Parameter'!$E$37*R3034</f>
        <v>0</v>
      </c>
      <c r="T3034" s="28">
        <f t="shared" si="47"/>
        <v>0</v>
      </c>
    </row>
    <row r="3035" spans="1:20" ht="15.75" customHeight="1" x14ac:dyDescent="0.35">
      <c r="A3035">
        <v>3028</v>
      </c>
      <c r="B3035" s="76">
        <v>44247.478958333333</v>
      </c>
      <c r="C3035" s="1" t="s">
        <v>9597</v>
      </c>
      <c r="D3035" s="76">
        <v>44247.480798611112</v>
      </c>
      <c r="E3035" s="1" t="s">
        <v>9598</v>
      </c>
      <c r="F3035" s="1" t="s">
        <v>9599</v>
      </c>
      <c r="G3035" s="1" t="s">
        <v>123</v>
      </c>
      <c r="H3035" s="1" t="s">
        <v>124</v>
      </c>
      <c r="I3035" s="1" t="s">
        <v>125</v>
      </c>
      <c r="J3035" s="1" t="s">
        <v>9415</v>
      </c>
      <c r="K3035" s="1" t="s">
        <v>9415</v>
      </c>
      <c r="L3035">
        <f>ROUNDUP(IF(B3035&gt;$D$4,0,($D$4-B3035+1)/365),0)</f>
        <v>0</v>
      </c>
      <c r="M3035">
        <f>ROUNDUP(IF(B3035&gt;$D$5,0,($D$5-B3035+1)/365),0)</f>
        <v>0</v>
      </c>
      <c r="N3035" s="28">
        <f>IF(OR(L3035=1,M3035=1),IF(B3035+364&lt;=$D$5,(B3035+364-$D$4+1)/365,IF(B3035&gt;$D$4,($D$5-B3035+1)/365,$D$6/365)),0)</f>
        <v>0</v>
      </c>
      <c r="O3035" s="28">
        <f>'Data &amp; Parameter'!$E$16*'Data &amp; Parameter'!$E$17*('Data &amp; Parameter'!$E$18+'Data &amp; Parameter'!$E$19)*'Data &amp; Parameter'!$E$20*'Data &amp; Parameter'!$E$37*N3035</f>
        <v>0</v>
      </c>
      <c r="P3035">
        <f>ROUNDUP(IF(D3035&gt;$D$4,0,($D$4-D3035+1)/365),0)</f>
        <v>0</v>
      </c>
      <c r="Q3035">
        <f>ROUNDUP(IF(D3035&gt;$D$5,0,($D$5-D3035+1)/365),0)</f>
        <v>0</v>
      </c>
      <c r="R3035" s="28">
        <f>IF(OR(P3035=1,Q3035=1),IF(D3035+364&lt;=$D$5,(D3035+364-$D$4+1)/365,IF(D3035&gt;$D$4,($D$5-D3035+1)/365,$D$6/365)),0)</f>
        <v>0</v>
      </c>
      <c r="S3035" s="28">
        <f>'Data &amp; Parameter'!$E$16*'Data &amp; Parameter'!$E$17*('Data &amp; Parameter'!$E$18+'Data &amp; Parameter'!$E$19)*'Data &amp; Parameter'!$E$20*'Data &amp; Parameter'!$E$37*R3035</f>
        <v>0</v>
      </c>
      <c r="T3035" s="28">
        <f t="shared" si="47"/>
        <v>0</v>
      </c>
    </row>
    <row r="3036" spans="1:20" ht="15.75" customHeight="1" x14ac:dyDescent="0.35">
      <c r="A3036">
        <v>3029</v>
      </c>
      <c r="B3036" s="76">
        <v>44247.480636574073</v>
      </c>
      <c r="C3036" s="1" t="s">
        <v>9600</v>
      </c>
      <c r="D3036" s="76">
        <v>44247.481319444443</v>
      </c>
      <c r="E3036" s="1" t="s">
        <v>9601</v>
      </c>
      <c r="F3036" s="1" t="s">
        <v>9602</v>
      </c>
      <c r="G3036" s="1" t="s">
        <v>123</v>
      </c>
      <c r="H3036" s="1" t="s">
        <v>124</v>
      </c>
      <c r="I3036" s="1" t="s">
        <v>125</v>
      </c>
      <c r="J3036" s="1" t="s">
        <v>9415</v>
      </c>
      <c r="K3036" s="1" t="s">
        <v>9573</v>
      </c>
      <c r="L3036">
        <f>ROUNDUP(IF(B3036&gt;$D$4,0,($D$4-B3036+1)/365),0)</f>
        <v>0</v>
      </c>
      <c r="M3036">
        <f>ROUNDUP(IF(B3036&gt;$D$5,0,($D$5-B3036+1)/365),0)</f>
        <v>0</v>
      </c>
      <c r="N3036" s="28">
        <f>IF(OR(L3036=1,M3036=1),IF(B3036+364&lt;=$D$5,(B3036+364-$D$4+1)/365,IF(B3036&gt;$D$4,($D$5-B3036+1)/365,$D$6/365)),0)</f>
        <v>0</v>
      </c>
      <c r="O3036" s="28">
        <f>'Data &amp; Parameter'!$E$16*'Data &amp; Parameter'!$E$17*('Data &amp; Parameter'!$E$18+'Data &amp; Parameter'!$E$19)*'Data &amp; Parameter'!$E$20*'Data &amp; Parameter'!$E$37*N3036</f>
        <v>0</v>
      </c>
      <c r="P3036">
        <f>ROUNDUP(IF(D3036&gt;$D$4,0,($D$4-D3036+1)/365),0)</f>
        <v>0</v>
      </c>
      <c r="Q3036">
        <f>ROUNDUP(IF(D3036&gt;$D$5,0,($D$5-D3036+1)/365),0)</f>
        <v>0</v>
      </c>
      <c r="R3036" s="28">
        <f>IF(OR(P3036=1,Q3036=1),IF(D3036+364&lt;=$D$5,(D3036+364-$D$4+1)/365,IF(D3036&gt;$D$4,($D$5-D3036+1)/365,$D$6/365)),0)</f>
        <v>0</v>
      </c>
      <c r="S3036" s="28">
        <f>'Data &amp; Parameter'!$E$16*'Data &amp; Parameter'!$E$17*('Data &amp; Parameter'!$E$18+'Data &amp; Parameter'!$E$19)*'Data &amp; Parameter'!$E$20*'Data &amp; Parameter'!$E$37*R3036</f>
        <v>0</v>
      </c>
      <c r="T3036" s="28">
        <f t="shared" si="47"/>
        <v>0</v>
      </c>
    </row>
    <row r="3037" spans="1:20" ht="15.75" customHeight="1" x14ac:dyDescent="0.35">
      <c r="A3037">
        <v>3030</v>
      </c>
      <c r="B3037" s="76">
        <v>44247.482291666667</v>
      </c>
      <c r="C3037" s="1" t="s">
        <v>9603</v>
      </c>
      <c r="D3037" s="76">
        <v>44247.483206018514</v>
      </c>
      <c r="E3037" s="1" t="s">
        <v>9604</v>
      </c>
      <c r="F3037" s="1" t="s">
        <v>9605</v>
      </c>
      <c r="G3037" s="1" t="s">
        <v>123</v>
      </c>
      <c r="H3037" s="1" t="s">
        <v>124</v>
      </c>
      <c r="I3037" s="1" t="s">
        <v>125</v>
      </c>
      <c r="J3037" s="1" t="s">
        <v>9415</v>
      </c>
      <c r="K3037" s="1" t="s">
        <v>9497</v>
      </c>
      <c r="L3037">
        <f>ROUNDUP(IF(B3037&gt;$D$4,0,($D$4-B3037+1)/365),0)</f>
        <v>0</v>
      </c>
      <c r="M3037">
        <f>ROUNDUP(IF(B3037&gt;$D$5,0,($D$5-B3037+1)/365),0)</f>
        <v>0</v>
      </c>
      <c r="N3037" s="28">
        <f>IF(OR(L3037=1,M3037=1),IF(B3037+364&lt;=$D$5,(B3037+364-$D$4+1)/365,IF(B3037&gt;$D$4,($D$5-B3037+1)/365,$D$6/365)),0)</f>
        <v>0</v>
      </c>
      <c r="O3037" s="28">
        <f>'Data &amp; Parameter'!$E$16*'Data &amp; Parameter'!$E$17*('Data &amp; Parameter'!$E$18+'Data &amp; Parameter'!$E$19)*'Data &amp; Parameter'!$E$20*'Data &amp; Parameter'!$E$37*N3037</f>
        <v>0</v>
      </c>
      <c r="P3037">
        <f>ROUNDUP(IF(D3037&gt;$D$4,0,($D$4-D3037+1)/365),0)</f>
        <v>0</v>
      </c>
      <c r="Q3037">
        <f>ROUNDUP(IF(D3037&gt;$D$5,0,($D$5-D3037+1)/365),0)</f>
        <v>0</v>
      </c>
      <c r="R3037" s="28">
        <f>IF(OR(P3037=1,Q3037=1),IF(D3037+364&lt;=$D$5,(D3037+364-$D$4+1)/365,IF(D3037&gt;$D$4,($D$5-D3037+1)/365,$D$6/365)),0)</f>
        <v>0</v>
      </c>
      <c r="S3037" s="28">
        <f>'Data &amp; Parameter'!$E$16*'Data &amp; Parameter'!$E$17*('Data &amp; Parameter'!$E$18+'Data &amp; Parameter'!$E$19)*'Data &amp; Parameter'!$E$20*'Data &amp; Parameter'!$E$37*R3037</f>
        <v>0</v>
      </c>
      <c r="T3037" s="28">
        <f t="shared" si="47"/>
        <v>0</v>
      </c>
    </row>
    <row r="3038" spans="1:20" ht="15.75" customHeight="1" x14ac:dyDescent="0.35">
      <c r="A3038">
        <v>3031</v>
      </c>
      <c r="B3038" s="76">
        <v>44247.482418981483</v>
      </c>
      <c r="C3038" s="1" t="s">
        <v>9606</v>
      </c>
      <c r="D3038" s="76">
        <v>44247.483206018514</v>
      </c>
      <c r="E3038" s="1" t="s">
        <v>9607</v>
      </c>
      <c r="F3038" s="1" t="s">
        <v>9608</v>
      </c>
      <c r="G3038" s="1" t="s">
        <v>123</v>
      </c>
      <c r="H3038" s="1" t="s">
        <v>124</v>
      </c>
      <c r="I3038" s="1" t="s">
        <v>125</v>
      </c>
      <c r="J3038" s="1" t="s">
        <v>9451</v>
      </c>
      <c r="K3038" s="1" t="s">
        <v>9451</v>
      </c>
      <c r="L3038">
        <f>ROUNDUP(IF(B3038&gt;$D$4,0,($D$4-B3038+1)/365),0)</f>
        <v>0</v>
      </c>
      <c r="M3038">
        <f>ROUNDUP(IF(B3038&gt;$D$5,0,($D$5-B3038+1)/365),0)</f>
        <v>0</v>
      </c>
      <c r="N3038" s="28">
        <f>IF(OR(L3038=1,M3038=1),IF(B3038+364&lt;=$D$5,(B3038+364-$D$4+1)/365,IF(B3038&gt;$D$4,($D$5-B3038+1)/365,$D$6/365)),0)</f>
        <v>0</v>
      </c>
      <c r="O3038" s="28">
        <f>'Data &amp; Parameter'!$E$16*'Data &amp; Parameter'!$E$17*('Data &amp; Parameter'!$E$18+'Data &amp; Parameter'!$E$19)*'Data &amp; Parameter'!$E$20*'Data &amp; Parameter'!$E$37*N3038</f>
        <v>0</v>
      </c>
      <c r="P3038">
        <f>ROUNDUP(IF(D3038&gt;$D$4,0,($D$4-D3038+1)/365),0)</f>
        <v>0</v>
      </c>
      <c r="Q3038">
        <f>ROUNDUP(IF(D3038&gt;$D$5,0,($D$5-D3038+1)/365),0)</f>
        <v>0</v>
      </c>
      <c r="R3038" s="28">
        <f>IF(OR(P3038=1,Q3038=1),IF(D3038+364&lt;=$D$5,(D3038+364-$D$4+1)/365,IF(D3038&gt;$D$4,($D$5-D3038+1)/365,$D$6/365)),0)</f>
        <v>0</v>
      </c>
      <c r="S3038" s="28">
        <f>'Data &amp; Parameter'!$E$16*'Data &amp; Parameter'!$E$17*('Data &amp; Parameter'!$E$18+'Data &amp; Parameter'!$E$19)*'Data &amp; Parameter'!$E$20*'Data &amp; Parameter'!$E$37*R3038</f>
        <v>0</v>
      </c>
      <c r="T3038" s="28">
        <f t="shared" si="47"/>
        <v>0</v>
      </c>
    </row>
    <row r="3039" spans="1:20" ht="15.75" customHeight="1" x14ac:dyDescent="0.35">
      <c r="A3039">
        <v>3032</v>
      </c>
      <c r="B3039" s="76">
        <v>44247.485821759255</v>
      </c>
      <c r="C3039" s="1" t="s">
        <v>9609</v>
      </c>
      <c r="D3039" s="76">
        <v>44247.486585648148</v>
      </c>
      <c r="E3039" s="1" t="s">
        <v>9610</v>
      </c>
      <c r="F3039" s="1" t="s">
        <v>9611</v>
      </c>
      <c r="G3039" s="1" t="s">
        <v>123</v>
      </c>
      <c r="H3039" s="1" t="s">
        <v>124</v>
      </c>
      <c r="I3039" s="1" t="s">
        <v>125</v>
      </c>
      <c r="J3039" s="1" t="s">
        <v>9415</v>
      </c>
      <c r="K3039" s="1" t="s">
        <v>9497</v>
      </c>
      <c r="L3039">
        <f>ROUNDUP(IF(B3039&gt;$D$4,0,($D$4-B3039+1)/365),0)</f>
        <v>0</v>
      </c>
      <c r="M3039">
        <f>ROUNDUP(IF(B3039&gt;$D$5,0,($D$5-B3039+1)/365),0)</f>
        <v>0</v>
      </c>
      <c r="N3039" s="28">
        <f>IF(OR(L3039=1,M3039=1),IF(B3039+364&lt;=$D$5,(B3039+364-$D$4+1)/365,IF(B3039&gt;$D$4,($D$5-B3039+1)/365,$D$6/365)),0)</f>
        <v>0</v>
      </c>
      <c r="O3039" s="28">
        <f>'Data &amp; Parameter'!$E$16*'Data &amp; Parameter'!$E$17*('Data &amp; Parameter'!$E$18+'Data &amp; Parameter'!$E$19)*'Data &amp; Parameter'!$E$20*'Data &amp; Parameter'!$E$37*N3039</f>
        <v>0</v>
      </c>
      <c r="P3039">
        <f>ROUNDUP(IF(D3039&gt;$D$4,0,($D$4-D3039+1)/365),0)</f>
        <v>0</v>
      </c>
      <c r="Q3039">
        <f>ROUNDUP(IF(D3039&gt;$D$5,0,($D$5-D3039+1)/365),0)</f>
        <v>0</v>
      </c>
      <c r="R3039" s="28">
        <f>IF(OR(P3039=1,Q3039=1),IF(D3039+364&lt;=$D$5,(D3039+364-$D$4+1)/365,IF(D3039&gt;$D$4,($D$5-D3039+1)/365,$D$6/365)),0)</f>
        <v>0</v>
      </c>
      <c r="S3039" s="28">
        <f>'Data &amp; Parameter'!$E$16*'Data &amp; Parameter'!$E$17*('Data &amp; Parameter'!$E$18+'Data &amp; Parameter'!$E$19)*'Data &amp; Parameter'!$E$20*'Data &amp; Parameter'!$E$37*R3039</f>
        <v>0</v>
      </c>
      <c r="T3039" s="28">
        <f t="shared" si="47"/>
        <v>0</v>
      </c>
    </row>
    <row r="3040" spans="1:20" ht="15.75" customHeight="1" x14ac:dyDescent="0.35">
      <c r="A3040">
        <v>3033</v>
      </c>
      <c r="B3040" s="76">
        <v>44247.489247685182</v>
      </c>
      <c r="C3040" s="1" t="s">
        <v>9612</v>
      </c>
      <c r="D3040" s="76">
        <v>44247.489861111113</v>
      </c>
      <c r="E3040" s="1" t="s">
        <v>9613</v>
      </c>
      <c r="F3040" s="1" t="s">
        <v>9614</v>
      </c>
      <c r="G3040" s="1" t="s">
        <v>123</v>
      </c>
      <c r="H3040" s="1" t="s">
        <v>124</v>
      </c>
      <c r="I3040" s="1" t="s">
        <v>125</v>
      </c>
      <c r="J3040" s="1" t="s">
        <v>9415</v>
      </c>
      <c r="K3040" s="1" t="s">
        <v>9497</v>
      </c>
      <c r="L3040">
        <f>ROUNDUP(IF(B3040&gt;$D$4,0,($D$4-B3040+1)/365),0)</f>
        <v>0</v>
      </c>
      <c r="M3040">
        <f>ROUNDUP(IF(B3040&gt;$D$5,0,($D$5-B3040+1)/365),0)</f>
        <v>0</v>
      </c>
      <c r="N3040" s="28">
        <f>IF(OR(L3040=1,M3040=1),IF(B3040+364&lt;=$D$5,(B3040+364-$D$4+1)/365,IF(B3040&gt;$D$4,($D$5-B3040+1)/365,$D$6/365)),0)</f>
        <v>0</v>
      </c>
      <c r="O3040" s="28">
        <f>'Data &amp; Parameter'!$E$16*'Data &amp; Parameter'!$E$17*('Data &amp; Parameter'!$E$18+'Data &amp; Parameter'!$E$19)*'Data &amp; Parameter'!$E$20*'Data &amp; Parameter'!$E$37*N3040</f>
        <v>0</v>
      </c>
      <c r="P3040">
        <f>ROUNDUP(IF(D3040&gt;$D$4,0,($D$4-D3040+1)/365),0)</f>
        <v>0</v>
      </c>
      <c r="Q3040">
        <f>ROUNDUP(IF(D3040&gt;$D$5,0,($D$5-D3040+1)/365),0)</f>
        <v>0</v>
      </c>
      <c r="R3040" s="28">
        <f>IF(OR(P3040=1,Q3040=1),IF(D3040+364&lt;=$D$5,(D3040+364-$D$4+1)/365,IF(D3040&gt;$D$4,($D$5-D3040+1)/365,$D$6/365)),0)</f>
        <v>0</v>
      </c>
      <c r="S3040" s="28">
        <f>'Data &amp; Parameter'!$E$16*'Data &amp; Parameter'!$E$17*('Data &amp; Parameter'!$E$18+'Data &amp; Parameter'!$E$19)*'Data &amp; Parameter'!$E$20*'Data &amp; Parameter'!$E$37*R3040</f>
        <v>0</v>
      </c>
      <c r="T3040" s="28">
        <f t="shared" si="47"/>
        <v>0</v>
      </c>
    </row>
    <row r="3041" spans="1:20" ht="15.75" customHeight="1" x14ac:dyDescent="0.35">
      <c r="A3041">
        <v>3034</v>
      </c>
      <c r="B3041" s="76">
        <v>44247.489641203705</v>
      </c>
      <c r="C3041" s="1" t="s">
        <v>9615</v>
      </c>
      <c r="D3041" s="76">
        <v>44247.490081018521</v>
      </c>
      <c r="E3041" s="1" t="s">
        <v>9616</v>
      </c>
      <c r="F3041" s="1" t="s">
        <v>9617</v>
      </c>
      <c r="G3041" s="1" t="s">
        <v>123</v>
      </c>
      <c r="H3041" s="1" t="s">
        <v>124</v>
      </c>
      <c r="I3041" s="1" t="s">
        <v>125</v>
      </c>
      <c r="J3041" s="1" t="s">
        <v>9415</v>
      </c>
      <c r="K3041" s="1" t="s">
        <v>9560</v>
      </c>
      <c r="L3041">
        <f>ROUNDUP(IF(B3041&gt;$D$4,0,($D$4-B3041+1)/365),0)</f>
        <v>0</v>
      </c>
      <c r="M3041">
        <f>ROUNDUP(IF(B3041&gt;$D$5,0,($D$5-B3041+1)/365),0)</f>
        <v>0</v>
      </c>
      <c r="N3041" s="28">
        <f>IF(OR(L3041=1,M3041=1),IF(B3041+364&lt;=$D$5,(B3041+364-$D$4+1)/365,IF(B3041&gt;$D$4,($D$5-B3041+1)/365,$D$6/365)),0)</f>
        <v>0</v>
      </c>
      <c r="O3041" s="28">
        <f>'Data &amp; Parameter'!$E$16*'Data &amp; Parameter'!$E$17*('Data &amp; Parameter'!$E$18+'Data &amp; Parameter'!$E$19)*'Data &amp; Parameter'!$E$20*'Data &amp; Parameter'!$E$37*N3041</f>
        <v>0</v>
      </c>
      <c r="P3041">
        <f>ROUNDUP(IF(D3041&gt;$D$4,0,($D$4-D3041+1)/365),0)</f>
        <v>0</v>
      </c>
      <c r="Q3041">
        <f>ROUNDUP(IF(D3041&gt;$D$5,0,($D$5-D3041+1)/365),0)</f>
        <v>0</v>
      </c>
      <c r="R3041" s="28">
        <f>IF(OR(P3041=1,Q3041=1),IF(D3041+364&lt;=$D$5,(D3041+364-$D$4+1)/365,IF(D3041&gt;$D$4,($D$5-D3041+1)/365,$D$6/365)),0)</f>
        <v>0</v>
      </c>
      <c r="S3041" s="28">
        <f>'Data &amp; Parameter'!$E$16*'Data &amp; Parameter'!$E$17*('Data &amp; Parameter'!$E$18+'Data &amp; Parameter'!$E$19)*'Data &amp; Parameter'!$E$20*'Data &amp; Parameter'!$E$37*R3041</f>
        <v>0</v>
      </c>
      <c r="T3041" s="28">
        <f t="shared" si="47"/>
        <v>0</v>
      </c>
    </row>
    <row r="3042" spans="1:20" ht="15.75" customHeight="1" x14ac:dyDescent="0.35">
      <c r="A3042">
        <v>3035</v>
      </c>
      <c r="B3042" s="76">
        <v>44247.492638888885</v>
      </c>
      <c r="C3042" s="1" t="s">
        <v>9618</v>
      </c>
      <c r="D3042" s="76">
        <v>44247.493159722224</v>
      </c>
      <c r="E3042" s="1" t="s">
        <v>9619</v>
      </c>
      <c r="F3042" s="1" t="s">
        <v>9620</v>
      </c>
      <c r="G3042" s="1" t="s">
        <v>123</v>
      </c>
      <c r="H3042" s="1" t="s">
        <v>124</v>
      </c>
      <c r="I3042" s="1" t="s">
        <v>125</v>
      </c>
      <c r="J3042" s="1" t="s">
        <v>9415</v>
      </c>
      <c r="K3042" s="1" t="s">
        <v>9560</v>
      </c>
      <c r="L3042">
        <f>ROUNDUP(IF(B3042&gt;$D$4,0,($D$4-B3042+1)/365),0)</f>
        <v>0</v>
      </c>
      <c r="M3042">
        <f>ROUNDUP(IF(B3042&gt;$D$5,0,($D$5-B3042+1)/365),0)</f>
        <v>0</v>
      </c>
      <c r="N3042" s="28">
        <f>IF(OR(L3042=1,M3042=1),IF(B3042+364&lt;=$D$5,(B3042+364-$D$4+1)/365,IF(B3042&gt;$D$4,($D$5-B3042+1)/365,$D$6/365)),0)</f>
        <v>0</v>
      </c>
      <c r="O3042" s="28">
        <f>'Data &amp; Parameter'!$E$16*'Data &amp; Parameter'!$E$17*('Data &amp; Parameter'!$E$18+'Data &amp; Parameter'!$E$19)*'Data &amp; Parameter'!$E$20*'Data &amp; Parameter'!$E$37*N3042</f>
        <v>0</v>
      </c>
      <c r="P3042">
        <f>ROUNDUP(IF(D3042&gt;$D$4,0,($D$4-D3042+1)/365),0)</f>
        <v>0</v>
      </c>
      <c r="Q3042">
        <f>ROUNDUP(IF(D3042&gt;$D$5,0,($D$5-D3042+1)/365),0)</f>
        <v>0</v>
      </c>
      <c r="R3042" s="28">
        <f>IF(OR(P3042=1,Q3042=1),IF(D3042+364&lt;=$D$5,(D3042+364-$D$4+1)/365,IF(D3042&gt;$D$4,($D$5-D3042+1)/365,$D$6/365)),0)</f>
        <v>0</v>
      </c>
      <c r="S3042" s="28">
        <f>'Data &amp; Parameter'!$E$16*'Data &amp; Parameter'!$E$17*('Data &amp; Parameter'!$E$18+'Data &amp; Parameter'!$E$19)*'Data &amp; Parameter'!$E$20*'Data &amp; Parameter'!$E$37*R3042</f>
        <v>0</v>
      </c>
      <c r="T3042" s="28">
        <f t="shared" si="47"/>
        <v>0</v>
      </c>
    </row>
    <row r="3043" spans="1:20" ht="15.75" customHeight="1" x14ac:dyDescent="0.35">
      <c r="A3043">
        <v>3036</v>
      </c>
      <c r="B3043" s="76">
        <v>44247.493692129632</v>
      </c>
      <c r="C3043" s="1" t="s">
        <v>9621</v>
      </c>
      <c r="D3043" s="76">
        <v>44247.494710648149</v>
      </c>
      <c r="E3043" s="1" t="s">
        <v>9622</v>
      </c>
      <c r="F3043" s="1" t="s">
        <v>9623</v>
      </c>
      <c r="G3043" s="1" t="s">
        <v>123</v>
      </c>
      <c r="H3043" s="1" t="s">
        <v>124</v>
      </c>
      <c r="I3043" s="1" t="s">
        <v>125</v>
      </c>
      <c r="J3043" s="1" t="s">
        <v>9415</v>
      </c>
      <c r="K3043" s="1" t="s">
        <v>9497</v>
      </c>
      <c r="L3043">
        <f>ROUNDUP(IF(B3043&gt;$D$4,0,($D$4-B3043+1)/365),0)</f>
        <v>0</v>
      </c>
      <c r="M3043">
        <f>ROUNDUP(IF(B3043&gt;$D$5,0,($D$5-B3043+1)/365),0)</f>
        <v>0</v>
      </c>
      <c r="N3043" s="28">
        <f>IF(OR(L3043=1,M3043=1),IF(B3043+364&lt;=$D$5,(B3043+364-$D$4+1)/365,IF(B3043&gt;$D$4,($D$5-B3043+1)/365,$D$6/365)),0)</f>
        <v>0</v>
      </c>
      <c r="O3043" s="28">
        <f>'Data &amp; Parameter'!$E$16*'Data &amp; Parameter'!$E$17*('Data &amp; Parameter'!$E$18+'Data &amp; Parameter'!$E$19)*'Data &amp; Parameter'!$E$20*'Data &amp; Parameter'!$E$37*N3043</f>
        <v>0</v>
      </c>
      <c r="P3043">
        <f>ROUNDUP(IF(D3043&gt;$D$4,0,($D$4-D3043+1)/365),0)</f>
        <v>0</v>
      </c>
      <c r="Q3043">
        <f>ROUNDUP(IF(D3043&gt;$D$5,0,($D$5-D3043+1)/365),0)</f>
        <v>0</v>
      </c>
      <c r="R3043" s="28">
        <f>IF(OR(P3043=1,Q3043=1),IF(D3043+364&lt;=$D$5,(D3043+364-$D$4+1)/365,IF(D3043&gt;$D$4,($D$5-D3043+1)/365,$D$6/365)),0)</f>
        <v>0</v>
      </c>
      <c r="S3043" s="28">
        <f>'Data &amp; Parameter'!$E$16*'Data &amp; Parameter'!$E$17*('Data &amp; Parameter'!$E$18+'Data &amp; Parameter'!$E$19)*'Data &amp; Parameter'!$E$20*'Data &amp; Parameter'!$E$37*R3043</f>
        <v>0</v>
      </c>
      <c r="T3043" s="28">
        <f t="shared" si="47"/>
        <v>0</v>
      </c>
    </row>
    <row r="3044" spans="1:20" ht="15.75" customHeight="1" x14ac:dyDescent="0.35">
      <c r="A3044">
        <v>3037</v>
      </c>
      <c r="B3044" s="76">
        <v>44247.495821759258</v>
      </c>
      <c r="C3044" s="1" t="s">
        <v>9624</v>
      </c>
      <c r="D3044" s="76">
        <v>44247.496342592596</v>
      </c>
      <c r="E3044" s="1" t="s">
        <v>9625</v>
      </c>
      <c r="F3044" s="1" t="s">
        <v>9626</v>
      </c>
      <c r="G3044" s="1" t="s">
        <v>123</v>
      </c>
      <c r="H3044" s="1" t="s">
        <v>124</v>
      </c>
      <c r="I3044" s="1" t="s">
        <v>125</v>
      </c>
      <c r="J3044" s="1" t="s">
        <v>9415</v>
      </c>
      <c r="K3044" s="1" t="s">
        <v>9560</v>
      </c>
      <c r="L3044">
        <f>ROUNDUP(IF(B3044&gt;$D$4,0,($D$4-B3044+1)/365),0)</f>
        <v>0</v>
      </c>
      <c r="M3044">
        <f>ROUNDUP(IF(B3044&gt;$D$5,0,($D$5-B3044+1)/365),0)</f>
        <v>0</v>
      </c>
      <c r="N3044" s="28">
        <f>IF(OR(L3044=1,M3044=1),IF(B3044+364&lt;=$D$5,(B3044+364-$D$4+1)/365,IF(B3044&gt;$D$4,($D$5-B3044+1)/365,$D$6/365)),0)</f>
        <v>0</v>
      </c>
      <c r="O3044" s="28">
        <f>'Data &amp; Parameter'!$E$16*'Data &amp; Parameter'!$E$17*('Data &amp; Parameter'!$E$18+'Data &amp; Parameter'!$E$19)*'Data &amp; Parameter'!$E$20*'Data &amp; Parameter'!$E$37*N3044</f>
        <v>0</v>
      </c>
      <c r="P3044">
        <f>ROUNDUP(IF(D3044&gt;$D$4,0,($D$4-D3044+1)/365),0)</f>
        <v>0</v>
      </c>
      <c r="Q3044">
        <f>ROUNDUP(IF(D3044&gt;$D$5,0,($D$5-D3044+1)/365),0)</f>
        <v>0</v>
      </c>
      <c r="R3044" s="28">
        <f>IF(OR(P3044=1,Q3044=1),IF(D3044+364&lt;=$D$5,(D3044+364-$D$4+1)/365,IF(D3044&gt;$D$4,($D$5-D3044+1)/365,$D$6/365)),0)</f>
        <v>0</v>
      </c>
      <c r="S3044" s="28">
        <f>'Data &amp; Parameter'!$E$16*'Data &amp; Parameter'!$E$17*('Data &amp; Parameter'!$E$18+'Data &amp; Parameter'!$E$19)*'Data &amp; Parameter'!$E$20*'Data &amp; Parameter'!$E$37*R3044</f>
        <v>0</v>
      </c>
      <c r="T3044" s="28">
        <f t="shared" si="47"/>
        <v>0</v>
      </c>
    </row>
    <row r="3045" spans="1:20" ht="15.75" customHeight="1" x14ac:dyDescent="0.35">
      <c r="A3045">
        <v>3038</v>
      </c>
      <c r="B3045" s="76">
        <v>44247.497569444444</v>
      </c>
      <c r="C3045" s="1" t="s">
        <v>9627</v>
      </c>
      <c r="D3045" s="76">
        <v>44247.498194444444</v>
      </c>
      <c r="E3045" s="1" t="s">
        <v>9628</v>
      </c>
      <c r="F3045" s="1" t="s">
        <v>9629</v>
      </c>
      <c r="G3045" s="1" t="s">
        <v>123</v>
      </c>
      <c r="H3045" s="1" t="s">
        <v>124</v>
      </c>
      <c r="I3045" s="1" t="s">
        <v>125</v>
      </c>
      <c r="J3045" s="1" t="s">
        <v>9451</v>
      </c>
      <c r="K3045" s="1" t="s">
        <v>9497</v>
      </c>
      <c r="L3045">
        <f>ROUNDUP(IF(B3045&gt;$D$4,0,($D$4-B3045+1)/365),0)</f>
        <v>0</v>
      </c>
      <c r="M3045">
        <f>ROUNDUP(IF(B3045&gt;$D$5,0,($D$5-B3045+1)/365),0)</f>
        <v>0</v>
      </c>
      <c r="N3045" s="28">
        <f>IF(OR(L3045=1,M3045=1),IF(B3045+364&lt;=$D$5,(B3045+364-$D$4+1)/365,IF(B3045&gt;$D$4,($D$5-B3045+1)/365,$D$6/365)),0)</f>
        <v>0</v>
      </c>
      <c r="O3045" s="28">
        <f>'Data &amp; Parameter'!$E$16*'Data &amp; Parameter'!$E$17*('Data &amp; Parameter'!$E$18+'Data &amp; Parameter'!$E$19)*'Data &amp; Parameter'!$E$20*'Data &amp; Parameter'!$E$37*N3045</f>
        <v>0</v>
      </c>
      <c r="P3045">
        <f>ROUNDUP(IF(D3045&gt;$D$4,0,($D$4-D3045+1)/365),0)</f>
        <v>0</v>
      </c>
      <c r="Q3045">
        <f>ROUNDUP(IF(D3045&gt;$D$5,0,($D$5-D3045+1)/365),0)</f>
        <v>0</v>
      </c>
      <c r="R3045" s="28">
        <f>IF(OR(P3045=1,Q3045=1),IF(D3045+364&lt;=$D$5,(D3045+364-$D$4+1)/365,IF(D3045&gt;$D$4,($D$5-D3045+1)/365,$D$6/365)),0)</f>
        <v>0</v>
      </c>
      <c r="S3045" s="28">
        <f>'Data &amp; Parameter'!$E$16*'Data &amp; Parameter'!$E$17*('Data &amp; Parameter'!$E$18+'Data &amp; Parameter'!$E$19)*'Data &amp; Parameter'!$E$20*'Data &amp; Parameter'!$E$37*R3045</f>
        <v>0</v>
      </c>
      <c r="T3045" s="28">
        <f t="shared" si="47"/>
        <v>0</v>
      </c>
    </row>
    <row r="3046" spans="1:20" ht="15.75" customHeight="1" x14ac:dyDescent="0.35">
      <c r="A3046">
        <v>3039</v>
      </c>
      <c r="B3046" s="76">
        <v>44247.501782407402</v>
      </c>
      <c r="C3046" s="1" t="s">
        <v>9630</v>
      </c>
      <c r="D3046" s="76">
        <v>44247.502268518518</v>
      </c>
      <c r="E3046" s="1" t="s">
        <v>9631</v>
      </c>
      <c r="F3046" s="1" t="s">
        <v>9632</v>
      </c>
      <c r="G3046" s="1" t="s">
        <v>123</v>
      </c>
      <c r="H3046" s="1" t="s">
        <v>124</v>
      </c>
      <c r="I3046" s="1" t="s">
        <v>125</v>
      </c>
      <c r="J3046" s="1" t="s">
        <v>9415</v>
      </c>
      <c r="K3046" s="1" t="s">
        <v>9560</v>
      </c>
      <c r="L3046">
        <f>ROUNDUP(IF(B3046&gt;$D$4,0,($D$4-B3046+1)/365),0)</f>
        <v>0</v>
      </c>
      <c r="M3046">
        <f>ROUNDUP(IF(B3046&gt;$D$5,0,($D$5-B3046+1)/365),0)</f>
        <v>0</v>
      </c>
      <c r="N3046" s="28">
        <f>IF(OR(L3046=1,M3046=1),IF(B3046+364&lt;=$D$5,(B3046+364-$D$4+1)/365,IF(B3046&gt;$D$4,($D$5-B3046+1)/365,$D$6/365)),0)</f>
        <v>0</v>
      </c>
      <c r="O3046" s="28">
        <f>'Data &amp; Parameter'!$E$16*'Data &amp; Parameter'!$E$17*('Data &amp; Parameter'!$E$18+'Data &amp; Parameter'!$E$19)*'Data &amp; Parameter'!$E$20*'Data &amp; Parameter'!$E$37*N3046</f>
        <v>0</v>
      </c>
      <c r="P3046">
        <f>ROUNDUP(IF(D3046&gt;$D$4,0,($D$4-D3046+1)/365),0)</f>
        <v>0</v>
      </c>
      <c r="Q3046">
        <f>ROUNDUP(IF(D3046&gt;$D$5,0,($D$5-D3046+1)/365),0)</f>
        <v>0</v>
      </c>
      <c r="R3046" s="28">
        <f>IF(OR(P3046=1,Q3046=1),IF(D3046+364&lt;=$D$5,(D3046+364-$D$4+1)/365,IF(D3046&gt;$D$4,($D$5-D3046+1)/365,$D$6/365)),0)</f>
        <v>0</v>
      </c>
      <c r="S3046" s="28">
        <f>'Data &amp; Parameter'!$E$16*'Data &amp; Parameter'!$E$17*('Data &amp; Parameter'!$E$18+'Data &amp; Parameter'!$E$19)*'Data &amp; Parameter'!$E$20*'Data &amp; Parameter'!$E$37*R3046</f>
        <v>0</v>
      </c>
      <c r="T3046" s="28">
        <f t="shared" si="47"/>
        <v>0</v>
      </c>
    </row>
    <row r="3047" spans="1:20" ht="15.75" customHeight="1" x14ac:dyDescent="0.35">
      <c r="A3047">
        <v>3040</v>
      </c>
      <c r="B3047" s="76">
        <v>44247.505185185189</v>
      </c>
      <c r="C3047" s="1" t="s">
        <v>9633</v>
      </c>
      <c r="D3047" s="76">
        <v>44247.508020833338</v>
      </c>
      <c r="E3047" s="1" t="s">
        <v>9634</v>
      </c>
      <c r="F3047" s="1" t="s">
        <v>9635</v>
      </c>
      <c r="G3047" s="1" t="s">
        <v>123</v>
      </c>
      <c r="H3047" s="1" t="s">
        <v>124</v>
      </c>
      <c r="I3047" s="1" t="s">
        <v>125</v>
      </c>
      <c r="J3047" s="1" t="s">
        <v>9415</v>
      </c>
      <c r="K3047" s="1" t="s">
        <v>9560</v>
      </c>
      <c r="L3047">
        <f>ROUNDUP(IF(B3047&gt;$D$4,0,($D$4-B3047+1)/365),0)</f>
        <v>0</v>
      </c>
      <c r="M3047">
        <f>ROUNDUP(IF(B3047&gt;$D$5,0,($D$5-B3047+1)/365),0)</f>
        <v>0</v>
      </c>
      <c r="N3047" s="28">
        <f>IF(OR(L3047=1,M3047=1),IF(B3047+364&lt;=$D$5,(B3047+364-$D$4+1)/365,IF(B3047&gt;$D$4,($D$5-B3047+1)/365,$D$6/365)),0)</f>
        <v>0</v>
      </c>
      <c r="O3047" s="28">
        <f>'Data &amp; Parameter'!$E$16*'Data &amp; Parameter'!$E$17*('Data &amp; Parameter'!$E$18+'Data &amp; Parameter'!$E$19)*'Data &amp; Parameter'!$E$20*'Data &amp; Parameter'!$E$37*N3047</f>
        <v>0</v>
      </c>
      <c r="P3047">
        <f>ROUNDUP(IF(D3047&gt;$D$4,0,($D$4-D3047+1)/365),0)</f>
        <v>0</v>
      </c>
      <c r="Q3047">
        <f>ROUNDUP(IF(D3047&gt;$D$5,0,($D$5-D3047+1)/365),0)</f>
        <v>0</v>
      </c>
      <c r="R3047" s="28">
        <f>IF(OR(P3047=1,Q3047=1),IF(D3047+364&lt;=$D$5,(D3047+364-$D$4+1)/365,IF(D3047&gt;$D$4,($D$5-D3047+1)/365,$D$6/365)),0)</f>
        <v>0</v>
      </c>
      <c r="S3047" s="28">
        <f>'Data &amp; Parameter'!$E$16*'Data &amp; Parameter'!$E$17*('Data &amp; Parameter'!$E$18+'Data &amp; Parameter'!$E$19)*'Data &amp; Parameter'!$E$20*'Data &amp; Parameter'!$E$37*R3047</f>
        <v>0</v>
      </c>
      <c r="T3047" s="28">
        <f t="shared" si="47"/>
        <v>0</v>
      </c>
    </row>
    <row r="3048" spans="1:20" ht="15.75" customHeight="1" x14ac:dyDescent="0.35">
      <c r="A3048">
        <v>3041</v>
      </c>
      <c r="B3048" s="76">
        <v>44247.509525462963</v>
      </c>
      <c r="C3048" s="1" t="s">
        <v>9636</v>
      </c>
      <c r="D3048" s="76">
        <v>44247.510092592594</v>
      </c>
      <c r="E3048" s="1" t="s">
        <v>9637</v>
      </c>
      <c r="F3048" s="1" t="s">
        <v>9638</v>
      </c>
      <c r="G3048" s="1" t="s">
        <v>123</v>
      </c>
      <c r="H3048" s="1" t="s">
        <v>124</v>
      </c>
      <c r="I3048" s="1" t="s">
        <v>125</v>
      </c>
      <c r="J3048" s="1" t="s">
        <v>9415</v>
      </c>
      <c r="K3048" s="1" t="s">
        <v>9497</v>
      </c>
      <c r="L3048">
        <f>ROUNDUP(IF(B3048&gt;$D$4,0,($D$4-B3048+1)/365),0)</f>
        <v>0</v>
      </c>
      <c r="M3048">
        <f>ROUNDUP(IF(B3048&gt;$D$5,0,($D$5-B3048+1)/365),0)</f>
        <v>0</v>
      </c>
      <c r="N3048" s="28">
        <f>IF(OR(L3048=1,M3048=1),IF(B3048+364&lt;=$D$5,(B3048+364-$D$4+1)/365,IF(B3048&gt;$D$4,($D$5-B3048+1)/365,$D$6/365)),0)</f>
        <v>0</v>
      </c>
      <c r="O3048" s="28">
        <f>'Data &amp; Parameter'!$E$16*'Data &amp; Parameter'!$E$17*('Data &amp; Parameter'!$E$18+'Data &amp; Parameter'!$E$19)*'Data &amp; Parameter'!$E$20*'Data &amp; Parameter'!$E$37*N3048</f>
        <v>0</v>
      </c>
      <c r="P3048">
        <f>ROUNDUP(IF(D3048&gt;$D$4,0,($D$4-D3048+1)/365),0)</f>
        <v>0</v>
      </c>
      <c r="Q3048">
        <f>ROUNDUP(IF(D3048&gt;$D$5,0,($D$5-D3048+1)/365),0)</f>
        <v>0</v>
      </c>
      <c r="R3048" s="28">
        <f>IF(OR(P3048=1,Q3048=1),IF(D3048+364&lt;=$D$5,(D3048+364-$D$4+1)/365,IF(D3048&gt;$D$4,($D$5-D3048+1)/365,$D$6/365)),0)</f>
        <v>0</v>
      </c>
      <c r="S3048" s="28">
        <f>'Data &amp; Parameter'!$E$16*'Data &amp; Parameter'!$E$17*('Data &amp; Parameter'!$E$18+'Data &amp; Parameter'!$E$19)*'Data &amp; Parameter'!$E$20*'Data &amp; Parameter'!$E$37*R3048</f>
        <v>0</v>
      </c>
      <c r="T3048" s="28">
        <f t="shared" si="47"/>
        <v>0</v>
      </c>
    </row>
    <row r="3049" spans="1:20" ht="15.75" customHeight="1" x14ac:dyDescent="0.35">
      <c r="A3049">
        <v>3042</v>
      </c>
      <c r="B3049" s="76">
        <v>44247.513553240744</v>
      </c>
      <c r="C3049" s="1" t="s">
        <v>9639</v>
      </c>
      <c r="D3049" s="76">
        <v>44247.514386574076</v>
      </c>
      <c r="E3049" s="1" t="s">
        <v>9640</v>
      </c>
      <c r="F3049" s="1" t="s">
        <v>9641</v>
      </c>
      <c r="G3049" s="1" t="s">
        <v>123</v>
      </c>
      <c r="H3049" s="1" t="s">
        <v>124</v>
      </c>
      <c r="I3049" s="1" t="s">
        <v>125</v>
      </c>
      <c r="J3049" s="1" t="s">
        <v>9415</v>
      </c>
      <c r="K3049" s="1" t="s">
        <v>9497</v>
      </c>
      <c r="L3049">
        <f>ROUNDUP(IF(B3049&gt;$D$4,0,($D$4-B3049+1)/365),0)</f>
        <v>0</v>
      </c>
      <c r="M3049">
        <f>ROUNDUP(IF(B3049&gt;$D$5,0,($D$5-B3049+1)/365),0)</f>
        <v>0</v>
      </c>
      <c r="N3049" s="28">
        <f>IF(OR(L3049=1,M3049=1),IF(B3049+364&lt;=$D$5,(B3049+364-$D$4+1)/365,IF(B3049&gt;$D$4,($D$5-B3049+1)/365,$D$6/365)),0)</f>
        <v>0</v>
      </c>
      <c r="O3049" s="28">
        <f>'Data &amp; Parameter'!$E$16*'Data &amp; Parameter'!$E$17*('Data &amp; Parameter'!$E$18+'Data &amp; Parameter'!$E$19)*'Data &amp; Parameter'!$E$20*'Data &amp; Parameter'!$E$37*N3049</f>
        <v>0</v>
      </c>
      <c r="P3049">
        <f>ROUNDUP(IF(D3049&gt;$D$4,0,($D$4-D3049+1)/365),0)</f>
        <v>0</v>
      </c>
      <c r="Q3049">
        <f>ROUNDUP(IF(D3049&gt;$D$5,0,($D$5-D3049+1)/365),0)</f>
        <v>0</v>
      </c>
      <c r="R3049" s="28">
        <f>IF(OR(P3049=1,Q3049=1),IF(D3049+364&lt;=$D$5,(D3049+364-$D$4+1)/365,IF(D3049&gt;$D$4,($D$5-D3049+1)/365,$D$6/365)),0)</f>
        <v>0</v>
      </c>
      <c r="S3049" s="28">
        <f>'Data &amp; Parameter'!$E$16*'Data &amp; Parameter'!$E$17*('Data &amp; Parameter'!$E$18+'Data &amp; Parameter'!$E$19)*'Data &amp; Parameter'!$E$20*'Data &amp; Parameter'!$E$37*R3049</f>
        <v>0</v>
      </c>
      <c r="T3049" s="28">
        <f t="shared" si="47"/>
        <v>0</v>
      </c>
    </row>
    <row r="3050" spans="1:20" ht="15.75" customHeight="1" x14ac:dyDescent="0.35">
      <c r="A3050">
        <v>3043</v>
      </c>
      <c r="B3050" s="76">
        <v>44247.514166666668</v>
      </c>
      <c r="C3050" s="1" t="s">
        <v>9642</v>
      </c>
      <c r="D3050" s="76">
        <v>44247.514675925922</v>
      </c>
      <c r="E3050" s="1" t="s">
        <v>9643</v>
      </c>
      <c r="F3050" s="1" t="s">
        <v>9644</v>
      </c>
      <c r="G3050" s="1" t="s">
        <v>123</v>
      </c>
      <c r="H3050" s="1" t="s">
        <v>124</v>
      </c>
      <c r="I3050" s="1" t="s">
        <v>125</v>
      </c>
      <c r="J3050" s="1" t="s">
        <v>9415</v>
      </c>
      <c r="K3050" s="1" t="s">
        <v>9573</v>
      </c>
      <c r="L3050">
        <f>ROUNDUP(IF(B3050&gt;$D$4,0,($D$4-B3050+1)/365),0)</f>
        <v>0</v>
      </c>
      <c r="M3050">
        <f>ROUNDUP(IF(B3050&gt;$D$5,0,($D$5-B3050+1)/365),0)</f>
        <v>0</v>
      </c>
      <c r="N3050" s="28">
        <f>IF(OR(L3050=1,M3050=1),IF(B3050+364&lt;=$D$5,(B3050+364-$D$4+1)/365,IF(B3050&gt;$D$4,($D$5-B3050+1)/365,$D$6/365)),0)</f>
        <v>0</v>
      </c>
      <c r="O3050" s="28">
        <f>'Data &amp; Parameter'!$E$16*'Data &amp; Parameter'!$E$17*('Data &amp; Parameter'!$E$18+'Data &amp; Parameter'!$E$19)*'Data &amp; Parameter'!$E$20*'Data &amp; Parameter'!$E$37*N3050</f>
        <v>0</v>
      </c>
      <c r="P3050">
        <f>ROUNDUP(IF(D3050&gt;$D$4,0,($D$4-D3050+1)/365),0)</f>
        <v>0</v>
      </c>
      <c r="Q3050">
        <f>ROUNDUP(IF(D3050&gt;$D$5,0,($D$5-D3050+1)/365),0)</f>
        <v>0</v>
      </c>
      <c r="R3050" s="28">
        <f>IF(OR(P3050=1,Q3050=1),IF(D3050+364&lt;=$D$5,(D3050+364-$D$4+1)/365,IF(D3050&gt;$D$4,($D$5-D3050+1)/365,$D$6/365)),0)</f>
        <v>0</v>
      </c>
      <c r="S3050" s="28">
        <f>'Data &amp; Parameter'!$E$16*'Data &amp; Parameter'!$E$17*('Data &amp; Parameter'!$E$18+'Data &amp; Parameter'!$E$19)*'Data &amp; Parameter'!$E$20*'Data &amp; Parameter'!$E$37*R3050</f>
        <v>0</v>
      </c>
      <c r="T3050" s="28">
        <f t="shared" si="47"/>
        <v>0</v>
      </c>
    </row>
    <row r="3051" spans="1:20" ht="15.75" customHeight="1" x14ac:dyDescent="0.35">
      <c r="A3051">
        <v>3044</v>
      </c>
      <c r="B3051" s="76">
        <v>44247.537546296298</v>
      </c>
      <c r="C3051" s="1" t="s">
        <v>9645</v>
      </c>
      <c r="D3051" s="76">
        <v>44247.537986111114</v>
      </c>
      <c r="E3051" s="1" t="s">
        <v>9646</v>
      </c>
      <c r="F3051" s="1" t="s">
        <v>9647</v>
      </c>
      <c r="G3051" s="1" t="s">
        <v>123</v>
      </c>
      <c r="H3051" s="1" t="s">
        <v>124</v>
      </c>
      <c r="I3051" s="1" t="s">
        <v>125</v>
      </c>
      <c r="J3051" s="1" t="s">
        <v>9415</v>
      </c>
      <c r="K3051" s="1" t="s">
        <v>9497</v>
      </c>
      <c r="L3051">
        <f>ROUNDUP(IF(B3051&gt;$D$4,0,($D$4-B3051+1)/365),0)</f>
        <v>0</v>
      </c>
      <c r="M3051">
        <f>ROUNDUP(IF(B3051&gt;$D$5,0,($D$5-B3051+1)/365),0)</f>
        <v>0</v>
      </c>
      <c r="N3051" s="28">
        <f>IF(OR(L3051=1,M3051=1),IF(B3051+364&lt;=$D$5,(B3051+364-$D$4+1)/365,IF(B3051&gt;$D$4,($D$5-B3051+1)/365,$D$6/365)),0)</f>
        <v>0</v>
      </c>
      <c r="O3051" s="28">
        <f>'Data &amp; Parameter'!$E$16*'Data &amp; Parameter'!$E$17*('Data &amp; Parameter'!$E$18+'Data &amp; Parameter'!$E$19)*'Data &amp; Parameter'!$E$20*'Data &amp; Parameter'!$E$37*N3051</f>
        <v>0</v>
      </c>
      <c r="P3051">
        <f>ROUNDUP(IF(D3051&gt;$D$4,0,($D$4-D3051+1)/365),0)</f>
        <v>0</v>
      </c>
      <c r="Q3051">
        <f>ROUNDUP(IF(D3051&gt;$D$5,0,($D$5-D3051+1)/365),0)</f>
        <v>0</v>
      </c>
      <c r="R3051" s="28">
        <f>IF(OR(P3051=1,Q3051=1),IF(D3051+364&lt;=$D$5,(D3051+364-$D$4+1)/365,IF(D3051&gt;$D$4,($D$5-D3051+1)/365,$D$6/365)),0)</f>
        <v>0</v>
      </c>
      <c r="S3051" s="28">
        <f>'Data &amp; Parameter'!$E$16*'Data &amp; Parameter'!$E$17*('Data &amp; Parameter'!$E$18+'Data &amp; Parameter'!$E$19)*'Data &amp; Parameter'!$E$20*'Data &amp; Parameter'!$E$37*R3051</f>
        <v>0</v>
      </c>
      <c r="T3051" s="28">
        <f t="shared" si="47"/>
        <v>0</v>
      </c>
    </row>
    <row r="3052" spans="1:20" ht="15.75" customHeight="1" x14ac:dyDescent="0.35">
      <c r="A3052">
        <v>3045</v>
      </c>
      <c r="B3052" s="76">
        <v>44247.540081018524</v>
      </c>
      <c r="C3052" s="1" t="s">
        <v>9648</v>
      </c>
      <c r="D3052" s="76">
        <v>44247.54078703704</v>
      </c>
      <c r="E3052" s="1" t="s">
        <v>9649</v>
      </c>
      <c r="F3052" s="1" t="s">
        <v>9650</v>
      </c>
      <c r="G3052" s="1" t="s">
        <v>123</v>
      </c>
      <c r="H3052" s="1" t="s">
        <v>124</v>
      </c>
      <c r="I3052" s="1" t="s">
        <v>125</v>
      </c>
      <c r="J3052" s="1" t="s">
        <v>9415</v>
      </c>
      <c r="K3052" s="1" t="s">
        <v>9651</v>
      </c>
      <c r="L3052">
        <f>ROUNDUP(IF(B3052&gt;$D$4,0,($D$4-B3052+1)/365),0)</f>
        <v>0</v>
      </c>
      <c r="M3052">
        <f>ROUNDUP(IF(B3052&gt;$D$5,0,($D$5-B3052+1)/365),0)</f>
        <v>0</v>
      </c>
      <c r="N3052" s="28">
        <f>IF(OR(L3052=1,M3052=1),IF(B3052+364&lt;=$D$5,(B3052+364-$D$4+1)/365,IF(B3052&gt;$D$4,($D$5-B3052+1)/365,$D$6/365)),0)</f>
        <v>0</v>
      </c>
      <c r="O3052" s="28">
        <f>'Data &amp; Parameter'!$E$16*'Data &amp; Parameter'!$E$17*('Data &amp; Parameter'!$E$18+'Data &amp; Parameter'!$E$19)*'Data &amp; Parameter'!$E$20*'Data &amp; Parameter'!$E$37*N3052</f>
        <v>0</v>
      </c>
      <c r="P3052">
        <f>ROUNDUP(IF(D3052&gt;$D$4,0,($D$4-D3052+1)/365),0)</f>
        <v>0</v>
      </c>
      <c r="Q3052">
        <f>ROUNDUP(IF(D3052&gt;$D$5,0,($D$5-D3052+1)/365),0)</f>
        <v>0</v>
      </c>
      <c r="R3052" s="28">
        <f>IF(OR(P3052=1,Q3052=1),IF(D3052+364&lt;=$D$5,(D3052+364-$D$4+1)/365,IF(D3052&gt;$D$4,($D$5-D3052+1)/365,$D$6/365)),0)</f>
        <v>0</v>
      </c>
      <c r="S3052" s="28">
        <f>'Data &amp; Parameter'!$E$16*'Data &amp; Parameter'!$E$17*('Data &amp; Parameter'!$E$18+'Data &amp; Parameter'!$E$19)*'Data &amp; Parameter'!$E$20*'Data &amp; Parameter'!$E$37*R3052</f>
        <v>0</v>
      </c>
      <c r="T3052" s="28">
        <f t="shared" si="47"/>
        <v>0</v>
      </c>
    </row>
    <row r="3053" spans="1:20" ht="15.75" customHeight="1" x14ac:dyDescent="0.35">
      <c r="A3053">
        <v>3046</v>
      </c>
      <c r="B3053" s="76">
        <v>44247.544224537036</v>
      </c>
      <c r="C3053" s="1" t="s">
        <v>9652</v>
      </c>
      <c r="D3053" s="76">
        <v>44247.544918981483</v>
      </c>
      <c r="E3053" s="1" t="s">
        <v>9653</v>
      </c>
      <c r="F3053" s="1" t="s">
        <v>9654</v>
      </c>
      <c r="G3053" s="1" t="s">
        <v>123</v>
      </c>
      <c r="H3053" s="1" t="s">
        <v>124</v>
      </c>
      <c r="I3053" s="1" t="s">
        <v>125</v>
      </c>
      <c r="J3053" s="1" t="s">
        <v>9415</v>
      </c>
      <c r="K3053" s="1" t="s">
        <v>9497</v>
      </c>
      <c r="L3053">
        <f>ROUNDUP(IF(B3053&gt;$D$4,0,($D$4-B3053+1)/365),0)</f>
        <v>0</v>
      </c>
      <c r="M3053">
        <f>ROUNDUP(IF(B3053&gt;$D$5,0,($D$5-B3053+1)/365),0)</f>
        <v>0</v>
      </c>
      <c r="N3053" s="28">
        <f>IF(OR(L3053=1,M3053=1),IF(B3053+364&lt;=$D$5,(B3053+364-$D$4+1)/365,IF(B3053&gt;$D$4,($D$5-B3053+1)/365,$D$6/365)),0)</f>
        <v>0</v>
      </c>
      <c r="O3053" s="28">
        <f>'Data &amp; Parameter'!$E$16*'Data &amp; Parameter'!$E$17*('Data &amp; Parameter'!$E$18+'Data &amp; Parameter'!$E$19)*'Data &amp; Parameter'!$E$20*'Data &amp; Parameter'!$E$37*N3053</f>
        <v>0</v>
      </c>
      <c r="P3053">
        <f>ROUNDUP(IF(D3053&gt;$D$4,0,($D$4-D3053+1)/365),0)</f>
        <v>0</v>
      </c>
      <c r="Q3053">
        <f>ROUNDUP(IF(D3053&gt;$D$5,0,($D$5-D3053+1)/365),0)</f>
        <v>0</v>
      </c>
      <c r="R3053" s="28">
        <f>IF(OR(P3053=1,Q3053=1),IF(D3053+364&lt;=$D$5,(D3053+364-$D$4+1)/365,IF(D3053&gt;$D$4,($D$5-D3053+1)/365,$D$6/365)),0)</f>
        <v>0</v>
      </c>
      <c r="S3053" s="28">
        <f>'Data &amp; Parameter'!$E$16*'Data &amp; Parameter'!$E$17*('Data &amp; Parameter'!$E$18+'Data &amp; Parameter'!$E$19)*'Data &amp; Parameter'!$E$20*'Data &amp; Parameter'!$E$37*R3053</f>
        <v>0</v>
      </c>
      <c r="T3053" s="28">
        <f t="shared" si="47"/>
        <v>0</v>
      </c>
    </row>
    <row r="3054" spans="1:20" ht="15.75" customHeight="1" x14ac:dyDescent="0.35">
      <c r="A3054">
        <v>3047</v>
      </c>
      <c r="B3054" s="76">
        <v>44247.57136574074</v>
      </c>
      <c r="C3054" s="1" t="s">
        <v>9655</v>
      </c>
      <c r="D3054" s="76">
        <v>44247.572685185187</v>
      </c>
      <c r="E3054" s="1" t="s">
        <v>9656</v>
      </c>
      <c r="F3054" s="1" t="s">
        <v>9657</v>
      </c>
      <c r="G3054" s="1" t="s">
        <v>123</v>
      </c>
      <c r="H3054" s="1" t="s">
        <v>124</v>
      </c>
      <c r="I3054" s="1" t="s">
        <v>125</v>
      </c>
      <c r="J3054" s="1" t="s">
        <v>9658</v>
      </c>
      <c r="K3054" s="1" t="s">
        <v>9659</v>
      </c>
      <c r="L3054">
        <f>ROUNDUP(IF(B3054&gt;$D$4,0,($D$4-B3054+1)/365),0)</f>
        <v>0</v>
      </c>
      <c r="M3054">
        <f>ROUNDUP(IF(B3054&gt;$D$5,0,($D$5-B3054+1)/365),0)</f>
        <v>0</v>
      </c>
      <c r="N3054" s="28">
        <f>IF(OR(L3054=1,M3054=1),IF(B3054+364&lt;=$D$5,(B3054+364-$D$4+1)/365,IF(B3054&gt;$D$4,($D$5-B3054+1)/365,$D$6/365)),0)</f>
        <v>0</v>
      </c>
      <c r="O3054" s="28">
        <f>'Data &amp; Parameter'!$E$16*'Data &amp; Parameter'!$E$17*('Data &amp; Parameter'!$E$18+'Data &amp; Parameter'!$E$19)*'Data &amp; Parameter'!$E$20*'Data &amp; Parameter'!$E$37*N3054</f>
        <v>0</v>
      </c>
      <c r="P3054">
        <f>ROUNDUP(IF(D3054&gt;$D$4,0,($D$4-D3054+1)/365),0)</f>
        <v>0</v>
      </c>
      <c r="Q3054">
        <f>ROUNDUP(IF(D3054&gt;$D$5,0,($D$5-D3054+1)/365),0)</f>
        <v>0</v>
      </c>
      <c r="R3054" s="28">
        <f>IF(OR(P3054=1,Q3054=1),IF(D3054+364&lt;=$D$5,(D3054+364-$D$4+1)/365,IF(D3054&gt;$D$4,($D$5-D3054+1)/365,$D$6/365)),0)</f>
        <v>0</v>
      </c>
      <c r="S3054" s="28">
        <f>'Data &amp; Parameter'!$E$16*'Data &amp; Parameter'!$E$17*('Data &amp; Parameter'!$E$18+'Data &amp; Parameter'!$E$19)*'Data &amp; Parameter'!$E$20*'Data &amp; Parameter'!$E$37*R3054</f>
        <v>0</v>
      </c>
      <c r="T3054" s="28">
        <f t="shared" si="47"/>
        <v>0</v>
      </c>
    </row>
    <row r="3055" spans="1:20" ht="15.75" customHeight="1" x14ac:dyDescent="0.35">
      <c r="A3055">
        <v>3048</v>
      </c>
      <c r="B3055" s="76">
        <v>44247.571747685186</v>
      </c>
      <c r="C3055" s="1" t="s">
        <v>9660</v>
      </c>
      <c r="D3055" s="76">
        <v>44247.572164351848</v>
      </c>
      <c r="E3055" s="1" t="s">
        <v>9661</v>
      </c>
      <c r="F3055" s="1" t="s">
        <v>9662</v>
      </c>
      <c r="G3055" s="1" t="s">
        <v>123</v>
      </c>
      <c r="H3055" s="1" t="s">
        <v>124</v>
      </c>
      <c r="I3055" s="1" t="s">
        <v>125</v>
      </c>
      <c r="J3055" s="1" t="s">
        <v>9663</v>
      </c>
      <c r="K3055" s="1" t="s">
        <v>9659</v>
      </c>
      <c r="L3055">
        <f>ROUNDUP(IF(B3055&gt;$D$4,0,($D$4-B3055+1)/365),0)</f>
        <v>0</v>
      </c>
      <c r="M3055">
        <f>ROUNDUP(IF(B3055&gt;$D$5,0,($D$5-B3055+1)/365),0)</f>
        <v>0</v>
      </c>
      <c r="N3055" s="28">
        <f>IF(OR(L3055=1,M3055=1),IF(B3055+364&lt;=$D$5,(B3055+364-$D$4+1)/365,IF(B3055&gt;$D$4,($D$5-B3055+1)/365,$D$6/365)),0)</f>
        <v>0</v>
      </c>
      <c r="O3055" s="28">
        <f>'Data &amp; Parameter'!$E$16*'Data &amp; Parameter'!$E$17*('Data &amp; Parameter'!$E$18+'Data &amp; Parameter'!$E$19)*'Data &amp; Parameter'!$E$20*'Data &amp; Parameter'!$E$37*N3055</f>
        <v>0</v>
      </c>
      <c r="P3055">
        <f>ROUNDUP(IF(D3055&gt;$D$4,0,($D$4-D3055+1)/365),0)</f>
        <v>0</v>
      </c>
      <c r="Q3055">
        <f>ROUNDUP(IF(D3055&gt;$D$5,0,($D$5-D3055+1)/365),0)</f>
        <v>0</v>
      </c>
      <c r="R3055" s="28">
        <f>IF(OR(P3055=1,Q3055=1),IF(D3055+364&lt;=$D$5,(D3055+364-$D$4+1)/365,IF(D3055&gt;$D$4,($D$5-D3055+1)/365,$D$6/365)),0)</f>
        <v>0</v>
      </c>
      <c r="S3055" s="28">
        <f>'Data &amp; Parameter'!$E$16*'Data &amp; Parameter'!$E$17*('Data &amp; Parameter'!$E$18+'Data &amp; Parameter'!$E$19)*'Data &amp; Parameter'!$E$20*'Data &amp; Parameter'!$E$37*R3055</f>
        <v>0</v>
      </c>
      <c r="T3055" s="28">
        <f t="shared" si="47"/>
        <v>0</v>
      </c>
    </row>
    <row r="3056" spans="1:20" ht="15.75" customHeight="1" x14ac:dyDescent="0.35">
      <c r="A3056">
        <v>3049</v>
      </c>
      <c r="B3056" s="76">
        <v>44247.574560185181</v>
      </c>
      <c r="C3056" s="1" t="s">
        <v>9664</v>
      </c>
      <c r="D3056" s="76">
        <v>44247.575185185182</v>
      </c>
      <c r="E3056" s="1" t="s">
        <v>9665</v>
      </c>
      <c r="F3056" s="1" t="s">
        <v>9666</v>
      </c>
      <c r="G3056" s="1" t="s">
        <v>123</v>
      </c>
      <c r="H3056" s="1" t="s">
        <v>124</v>
      </c>
      <c r="I3056" s="1" t="s">
        <v>125</v>
      </c>
      <c r="J3056" s="1" t="s">
        <v>9667</v>
      </c>
      <c r="K3056" s="1" t="s">
        <v>9668</v>
      </c>
      <c r="L3056">
        <f>ROUNDUP(IF(B3056&gt;$D$4,0,($D$4-B3056+1)/365),0)</f>
        <v>0</v>
      </c>
      <c r="M3056">
        <f>ROUNDUP(IF(B3056&gt;$D$5,0,($D$5-B3056+1)/365),0)</f>
        <v>0</v>
      </c>
      <c r="N3056" s="28">
        <f>IF(OR(L3056=1,M3056=1),IF(B3056+364&lt;=$D$5,(B3056+364-$D$4+1)/365,IF(B3056&gt;$D$4,($D$5-B3056+1)/365,$D$6/365)),0)</f>
        <v>0</v>
      </c>
      <c r="O3056" s="28">
        <f>'Data &amp; Parameter'!$E$16*'Data &amp; Parameter'!$E$17*('Data &amp; Parameter'!$E$18+'Data &amp; Parameter'!$E$19)*'Data &amp; Parameter'!$E$20*'Data &amp; Parameter'!$E$37*N3056</f>
        <v>0</v>
      </c>
      <c r="P3056">
        <f>ROUNDUP(IF(D3056&gt;$D$4,0,($D$4-D3056+1)/365),0)</f>
        <v>0</v>
      </c>
      <c r="Q3056">
        <f>ROUNDUP(IF(D3056&gt;$D$5,0,($D$5-D3056+1)/365),0)</f>
        <v>0</v>
      </c>
      <c r="R3056" s="28">
        <f>IF(OR(P3056=1,Q3056=1),IF(D3056+364&lt;=$D$5,(D3056+364-$D$4+1)/365,IF(D3056&gt;$D$4,($D$5-D3056+1)/365,$D$6/365)),0)</f>
        <v>0</v>
      </c>
      <c r="S3056" s="28">
        <f>'Data &amp; Parameter'!$E$16*'Data &amp; Parameter'!$E$17*('Data &amp; Parameter'!$E$18+'Data &amp; Parameter'!$E$19)*'Data &amp; Parameter'!$E$20*'Data &amp; Parameter'!$E$37*R3056</f>
        <v>0</v>
      </c>
      <c r="T3056" s="28">
        <f t="shared" si="47"/>
        <v>0</v>
      </c>
    </row>
    <row r="3057" spans="1:20" ht="15.75" customHeight="1" x14ac:dyDescent="0.35">
      <c r="A3057">
        <v>3050</v>
      </c>
      <c r="B3057" s="76">
        <v>44247.57545138889</v>
      </c>
      <c r="C3057" s="1" t="s">
        <v>9669</v>
      </c>
      <c r="D3057" s="76">
        <v>44247.575925925921</v>
      </c>
      <c r="E3057" s="1" t="s">
        <v>9670</v>
      </c>
      <c r="F3057" s="1" t="s">
        <v>9671</v>
      </c>
      <c r="G3057" s="1" t="s">
        <v>123</v>
      </c>
      <c r="H3057" s="1" t="s">
        <v>124</v>
      </c>
      <c r="I3057" s="1" t="s">
        <v>125</v>
      </c>
      <c r="J3057" s="1" t="s">
        <v>9658</v>
      </c>
      <c r="K3057" s="1" t="s">
        <v>9672</v>
      </c>
      <c r="L3057">
        <f>ROUNDUP(IF(B3057&gt;$D$4,0,($D$4-B3057+1)/365),0)</f>
        <v>0</v>
      </c>
      <c r="M3057">
        <f>ROUNDUP(IF(B3057&gt;$D$5,0,($D$5-B3057+1)/365),0)</f>
        <v>0</v>
      </c>
      <c r="N3057" s="28">
        <f>IF(OR(L3057=1,M3057=1),IF(B3057+364&lt;=$D$5,(B3057+364-$D$4+1)/365,IF(B3057&gt;$D$4,($D$5-B3057+1)/365,$D$6/365)),0)</f>
        <v>0</v>
      </c>
      <c r="O3057" s="28">
        <f>'Data &amp; Parameter'!$E$16*'Data &amp; Parameter'!$E$17*('Data &amp; Parameter'!$E$18+'Data &amp; Parameter'!$E$19)*'Data &amp; Parameter'!$E$20*'Data &amp; Parameter'!$E$37*N3057</f>
        <v>0</v>
      </c>
      <c r="P3057">
        <f>ROUNDUP(IF(D3057&gt;$D$4,0,($D$4-D3057+1)/365),0)</f>
        <v>0</v>
      </c>
      <c r="Q3057">
        <f>ROUNDUP(IF(D3057&gt;$D$5,0,($D$5-D3057+1)/365),0)</f>
        <v>0</v>
      </c>
      <c r="R3057" s="28">
        <f>IF(OR(P3057=1,Q3057=1),IF(D3057+364&lt;=$D$5,(D3057+364-$D$4+1)/365,IF(D3057&gt;$D$4,($D$5-D3057+1)/365,$D$6/365)),0)</f>
        <v>0</v>
      </c>
      <c r="S3057" s="28">
        <f>'Data &amp; Parameter'!$E$16*'Data &amp; Parameter'!$E$17*('Data &amp; Parameter'!$E$18+'Data &amp; Parameter'!$E$19)*'Data &amp; Parameter'!$E$20*'Data &amp; Parameter'!$E$37*R3057</f>
        <v>0</v>
      </c>
      <c r="T3057" s="28">
        <f t="shared" si="47"/>
        <v>0</v>
      </c>
    </row>
    <row r="3058" spans="1:20" ht="15.75" customHeight="1" x14ac:dyDescent="0.35">
      <c r="A3058">
        <v>3051</v>
      </c>
      <c r="B3058" s="76">
        <v>44247.58222222222</v>
      </c>
      <c r="C3058" s="1" t="s">
        <v>9673</v>
      </c>
      <c r="D3058" s="76">
        <v>44247.584618055553</v>
      </c>
      <c r="E3058" s="1" t="s">
        <v>9674</v>
      </c>
      <c r="F3058" s="1" t="s">
        <v>9675</v>
      </c>
      <c r="G3058" s="1" t="s">
        <v>123</v>
      </c>
      <c r="H3058" s="1" t="s">
        <v>124</v>
      </c>
      <c r="I3058" s="1" t="s">
        <v>125</v>
      </c>
      <c r="J3058" s="1" t="s">
        <v>9474</v>
      </c>
      <c r="K3058" s="1" t="s">
        <v>9474</v>
      </c>
      <c r="L3058">
        <f>ROUNDUP(IF(B3058&gt;$D$4,0,($D$4-B3058+1)/365),0)</f>
        <v>0</v>
      </c>
      <c r="M3058">
        <f>ROUNDUP(IF(B3058&gt;$D$5,0,($D$5-B3058+1)/365),0)</f>
        <v>0</v>
      </c>
      <c r="N3058" s="28">
        <f>IF(OR(L3058=1,M3058=1),IF(B3058+364&lt;=$D$5,(B3058+364-$D$4+1)/365,IF(B3058&gt;$D$4,($D$5-B3058+1)/365,$D$6/365)),0)</f>
        <v>0</v>
      </c>
      <c r="O3058" s="28">
        <f>'Data &amp; Parameter'!$E$16*'Data &amp; Parameter'!$E$17*('Data &amp; Parameter'!$E$18+'Data &amp; Parameter'!$E$19)*'Data &amp; Parameter'!$E$20*'Data &amp; Parameter'!$E$37*N3058</f>
        <v>0</v>
      </c>
      <c r="P3058">
        <f>ROUNDUP(IF(D3058&gt;$D$4,0,($D$4-D3058+1)/365),0)</f>
        <v>0</v>
      </c>
      <c r="Q3058">
        <f>ROUNDUP(IF(D3058&gt;$D$5,0,($D$5-D3058+1)/365),0)</f>
        <v>0</v>
      </c>
      <c r="R3058" s="28">
        <f>IF(OR(P3058=1,Q3058=1),IF(D3058+364&lt;=$D$5,(D3058+364-$D$4+1)/365,IF(D3058&gt;$D$4,($D$5-D3058+1)/365,$D$6/365)),0)</f>
        <v>0</v>
      </c>
      <c r="S3058" s="28">
        <f>'Data &amp; Parameter'!$E$16*'Data &amp; Parameter'!$E$17*('Data &amp; Parameter'!$E$18+'Data &amp; Parameter'!$E$19)*'Data &amp; Parameter'!$E$20*'Data &amp; Parameter'!$E$37*R3058</f>
        <v>0</v>
      </c>
      <c r="T3058" s="28">
        <f t="shared" si="47"/>
        <v>0</v>
      </c>
    </row>
    <row r="3059" spans="1:20" ht="15.75" customHeight="1" x14ac:dyDescent="0.35">
      <c r="A3059">
        <v>3052</v>
      </c>
      <c r="B3059" s="76">
        <v>44247.582453703704</v>
      </c>
      <c r="C3059" s="1" t="s">
        <v>9676</v>
      </c>
      <c r="D3059" s="76">
        <v>44247.583171296297</v>
      </c>
      <c r="E3059" s="1" t="s">
        <v>9677</v>
      </c>
      <c r="F3059" s="1" t="s">
        <v>9678</v>
      </c>
      <c r="G3059" s="1" t="s">
        <v>123</v>
      </c>
      <c r="H3059" s="1" t="s">
        <v>124</v>
      </c>
      <c r="I3059" s="1" t="s">
        <v>125</v>
      </c>
      <c r="J3059" s="1" t="s">
        <v>9364</v>
      </c>
      <c r="K3059" s="1" t="s">
        <v>9364</v>
      </c>
      <c r="L3059">
        <f>ROUNDUP(IF(B3059&gt;$D$4,0,($D$4-B3059+1)/365),0)</f>
        <v>0</v>
      </c>
      <c r="M3059">
        <f>ROUNDUP(IF(B3059&gt;$D$5,0,($D$5-B3059+1)/365),0)</f>
        <v>0</v>
      </c>
      <c r="N3059" s="28">
        <f>IF(OR(L3059=1,M3059=1),IF(B3059+364&lt;=$D$5,(B3059+364-$D$4+1)/365,IF(B3059&gt;$D$4,($D$5-B3059+1)/365,$D$6/365)),0)</f>
        <v>0</v>
      </c>
      <c r="O3059" s="28">
        <f>'Data &amp; Parameter'!$E$16*'Data &amp; Parameter'!$E$17*('Data &amp; Parameter'!$E$18+'Data &amp; Parameter'!$E$19)*'Data &amp; Parameter'!$E$20*'Data &amp; Parameter'!$E$37*N3059</f>
        <v>0</v>
      </c>
      <c r="P3059">
        <f>ROUNDUP(IF(D3059&gt;$D$4,0,($D$4-D3059+1)/365),0)</f>
        <v>0</v>
      </c>
      <c r="Q3059">
        <f>ROUNDUP(IF(D3059&gt;$D$5,0,($D$5-D3059+1)/365),0)</f>
        <v>0</v>
      </c>
      <c r="R3059" s="28">
        <f>IF(OR(P3059=1,Q3059=1),IF(D3059+364&lt;=$D$5,(D3059+364-$D$4+1)/365,IF(D3059&gt;$D$4,($D$5-D3059+1)/365,$D$6/365)),0)</f>
        <v>0</v>
      </c>
      <c r="S3059" s="28">
        <f>'Data &amp; Parameter'!$E$16*'Data &amp; Parameter'!$E$17*('Data &amp; Parameter'!$E$18+'Data &amp; Parameter'!$E$19)*'Data &amp; Parameter'!$E$20*'Data &amp; Parameter'!$E$37*R3059</f>
        <v>0</v>
      </c>
      <c r="T3059" s="28">
        <f t="shared" si="47"/>
        <v>0</v>
      </c>
    </row>
    <row r="3060" spans="1:20" ht="15.75" customHeight="1" x14ac:dyDescent="0.35">
      <c r="A3060">
        <v>3053</v>
      </c>
      <c r="B3060" s="76">
        <v>44247.585659722223</v>
      </c>
      <c r="C3060" s="1" t="s">
        <v>9679</v>
      </c>
      <c r="D3060" s="76">
        <v>44247.586145833338</v>
      </c>
      <c r="E3060" s="1" t="s">
        <v>9680</v>
      </c>
      <c r="F3060" s="1" t="s">
        <v>9681</v>
      </c>
      <c r="G3060" s="1" t="s">
        <v>123</v>
      </c>
      <c r="H3060" s="1" t="s">
        <v>124</v>
      </c>
      <c r="I3060" s="1" t="s">
        <v>125</v>
      </c>
      <c r="J3060" s="1" t="s">
        <v>9364</v>
      </c>
      <c r="K3060" s="1" t="s">
        <v>9364</v>
      </c>
      <c r="L3060">
        <f>ROUNDUP(IF(B3060&gt;$D$4,0,($D$4-B3060+1)/365),0)</f>
        <v>0</v>
      </c>
      <c r="M3060">
        <f>ROUNDUP(IF(B3060&gt;$D$5,0,($D$5-B3060+1)/365),0)</f>
        <v>0</v>
      </c>
      <c r="N3060" s="28">
        <f>IF(OR(L3060=1,M3060=1),IF(B3060+364&lt;=$D$5,(B3060+364-$D$4+1)/365,IF(B3060&gt;$D$4,($D$5-B3060+1)/365,$D$6/365)),0)</f>
        <v>0</v>
      </c>
      <c r="O3060" s="28">
        <f>'Data &amp; Parameter'!$E$16*'Data &amp; Parameter'!$E$17*('Data &amp; Parameter'!$E$18+'Data &amp; Parameter'!$E$19)*'Data &amp; Parameter'!$E$20*'Data &amp; Parameter'!$E$37*N3060</f>
        <v>0</v>
      </c>
      <c r="P3060">
        <f>ROUNDUP(IF(D3060&gt;$D$4,0,($D$4-D3060+1)/365),0)</f>
        <v>0</v>
      </c>
      <c r="Q3060">
        <f>ROUNDUP(IF(D3060&gt;$D$5,0,($D$5-D3060+1)/365),0)</f>
        <v>0</v>
      </c>
      <c r="R3060" s="28">
        <f>IF(OR(P3060=1,Q3060=1),IF(D3060+364&lt;=$D$5,(D3060+364-$D$4+1)/365,IF(D3060&gt;$D$4,($D$5-D3060+1)/365,$D$6/365)),0)</f>
        <v>0</v>
      </c>
      <c r="S3060" s="28">
        <f>'Data &amp; Parameter'!$E$16*'Data &amp; Parameter'!$E$17*('Data &amp; Parameter'!$E$18+'Data &amp; Parameter'!$E$19)*'Data &amp; Parameter'!$E$20*'Data &amp; Parameter'!$E$37*R3060</f>
        <v>0</v>
      </c>
      <c r="T3060" s="28">
        <f t="shared" si="47"/>
        <v>0</v>
      </c>
    </row>
    <row r="3061" spans="1:20" ht="15.75" customHeight="1" x14ac:dyDescent="0.35">
      <c r="A3061">
        <v>3054</v>
      </c>
      <c r="B3061" s="76">
        <v>44247.58966435185</v>
      </c>
      <c r="C3061" s="1" t="s">
        <v>9682</v>
      </c>
      <c r="D3061" s="76">
        <v>44247.590219907404</v>
      </c>
      <c r="E3061" s="1" t="s">
        <v>9683</v>
      </c>
      <c r="F3061" s="1" t="s">
        <v>9684</v>
      </c>
      <c r="G3061" s="1" t="s">
        <v>123</v>
      </c>
      <c r="H3061" s="1" t="s">
        <v>124</v>
      </c>
      <c r="I3061" s="1" t="s">
        <v>125</v>
      </c>
      <c r="J3061" s="1" t="s">
        <v>9364</v>
      </c>
      <c r="K3061" s="1" t="s">
        <v>9364</v>
      </c>
      <c r="L3061">
        <f>ROUNDUP(IF(B3061&gt;$D$4,0,($D$4-B3061+1)/365),0)</f>
        <v>0</v>
      </c>
      <c r="M3061">
        <f>ROUNDUP(IF(B3061&gt;$D$5,0,($D$5-B3061+1)/365),0)</f>
        <v>0</v>
      </c>
      <c r="N3061" s="28">
        <f>IF(OR(L3061=1,M3061=1),IF(B3061+364&lt;=$D$5,(B3061+364-$D$4+1)/365,IF(B3061&gt;$D$4,($D$5-B3061+1)/365,$D$6/365)),0)</f>
        <v>0</v>
      </c>
      <c r="O3061" s="28">
        <f>'Data &amp; Parameter'!$E$16*'Data &amp; Parameter'!$E$17*('Data &amp; Parameter'!$E$18+'Data &amp; Parameter'!$E$19)*'Data &amp; Parameter'!$E$20*'Data &amp; Parameter'!$E$37*N3061</f>
        <v>0</v>
      </c>
      <c r="P3061">
        <f>ROUNDUP(IF(D3061&gt;$D$4,0,($D$4-D3061+1)/365),0)</f>
        <v>0</v>
      </c>
      <c r="Q3061">
        <f>ROUNDUP(IF(D3061&gt;$D$5,0,($D$5-D3061+1)/365),0)</f>
        <v>0</v>
      </c>
      <c r="R3061" s="28">
        <f>IF(OR(P3061=1,Q3061=1),IF(D3061+364&lt;=$D$5,(D3061+364-$D$4+1)/365,IF(D3061&gt;$D$4,($D$5-D3061+1)/365,$D$6/365)),0)</f>
        <v>0</v>
      </c>
      <c r="S3061" s="28">
        <f>'Data &amp; Parameter'!$E$16*'Data &amp; Parameter'!$E$17*('Data &amp; Parameter'!$E$18+'Data &amp; Parameter'!$E$19)*'Data &amp; Parameter'!$E$20*'Data &amp; Parameter'!$E$37*R3061</f>
        <v>0</v>
      </c>
      <c r="T3061" s="28">
        <f t="shared" si="47"/>
        <v>0</v>
      </c>
    </row>
    <row r="3062" spans="1:20" ht="15.75" customHeight="1" x14ac:dyDescent="0.35">
      <c r="A3062">
        <v>3055</v>
      </c>
      <c r="B3062" s="76">
        <v>44247.592233796298</v>
      </c>
      <c r="C3062" s="1" t="s">
        <v>9685</v>
      </c>
      <c r="D3062" s="76">
        <v>44247.594583333332</v>
      </c>
      <c r="E3062" s="1" t="s">
        <v>9686</v>
      </c>
      <c r="F3062" s="1" t="s">
        <v>9687</v>
      </c>
      <c r="G3062" s="1" t="s">
        <v>123</v>
      </c>
      <c r="H3062" s="1" t="s">
        <v>124</v>
      </c>
      <c r="I3062" s="1" t="s">
        <v>125</v>
      </c>
      <c r="J3062" s="1" t="s">
        <v>9355</v>
      </c>
      <c r="K3062" s="1" t="s">
        <v>9355</v>
      </c>
      <c r="L3062">
        <f>ROUNDUP(IF(B3062&gt;$D$4,0,($D$4-B3062+1)/365),0)</f>
        <v>0</v>
      </c>
      <c r="M3062">
        <f>ROUNDUP(IF(B3062&gt;$D$5,0,($D$5-B3062+1)/365),0)</f>
        <v>0</v>
      </c>
      <c r="N3062" s="28">
        <f>IF(OR(L3062=1,M3062=1),IF(B3062+364&lt;=$D$5,(B3062+364-$D$4+1)/365,IF(B3062&gt;$D$4,($D$5-B3062+1)/365,$D$6/365)),0)</f>
        <v>0</v>
      </c>
      <c r="O3062" s="28">
        <f>'Data &amp; Parameter'!$E$16*'Data &amp; Parameter'!$E$17*('Data &amp; Parameter'!$E$18+'Data &amp; Parameter'!$E$19)*'Data &amp; Parameter'!$E$20*'Data &amp; Parameter'!$E$37*N3062</f>
        <v>0</v>
      </c>
      <c r="P3062">
        <f>ROUNDUP(IF(D3062&gt;$D$4,0,($D$4-D3062+1)/365),0)</f>
        <v>0</v>
      </c>
      <c r="Q3062">
        <f>ROUNDUP(IF(D3062&gt;$D$5,0,($D$5-D3062+1)/365),0)</f>
        <v>0</v>
      </c>
      <c r="R3062" s="28">
        <f>IF(OR(P3062=1,Q3062=1),IF(D3062+364&lt;=$D$5,(D3062+364-$D$4+1)/365,IF(D3062&gt;$D$4,($D$5-D3062+1)/365,$D$6/365)),0)</f>
        <v>0</v>
      </c>
      <c r="S3062" s="28">
        <f>'Data &amp; Parameter'!$E$16*'Data &amp; Parameter'!$E$17*('Data &amp; Parameter'!$E$18+'Data &amp; Parameter'!$E$19)*'Data &amp; Parameter'!$E$20*'Data &amp; Parameter'!$E$37*R3062</f>
        <v>0</v>
      </c>
      <c r="T3062" s="28">
        <f t="shared" si="47"/>
        <v>0</v>
      </c>
    </row>
    <row r="3063" spans="1:20" ht="15.75" customHeight="1" x14ac:dyDescent="0.35">
      <c r="A3063">
        <v>3056</v>
      </c>
      <c r="B3063" s="76">
        <v>44247.595069444447</v>
      </c>
      <c r="C3063" s="1" t="s">
        <v>9688</v>
      </c>
      <c r="D3063" s="76">
        <v>44247.596655092595</v>
      </c>
      <c r="E3063" s="1" t="s">
        <v>9689</v>
      </c>
      <c r="F3063" s="1" t="s">
        <v>9690</v>
      </c>
      <c r="G3063" s="1" t="s">
        <v>123</v>
      </c>
      <c r="H3063" s="1" t="s">
        <v>124</v>
      </c>
      <c r="I3063" s="1" t="s">
        <v>125</v>
      </c>
      <c r="J3063" s="1" t="s">
        <v>9364</v>
      </c>
      <c r="K3063" s="1" t="s">
        <v>9364</v>
      </c>
      <c r="L3063">
        <f>ROUNDUP(IF(B3063&gt;$D$4,0,($D$4-B3063+1)/365),0)</f>
        <v>0</v>
      </c>
      <c r="M3063">
        <f>ROUNDUP(IF(B3063&gt;$D$5,0,($D$5-B3063+1)/365),0)</f>
        <v>0</v>
      </c>
      <c r="N3063" s="28">
        <f>IF(OR(L3063=1,M3063=1),IF(B3063+364&lt;=$D$5,(B3063+364-$D$4+1)/365,IF(B3063&gt;$D$4,($D$5-B3063+1)/365,$D$6/365)),0)</f>
        <v>0</v>
      </c>
      <c r="O3063" s="28">
        <f>'Data &amp; Parameter'!$E$16*'Data &amp; Parameter'!$E$17*('Data &amp; Parameter'!$E$18+'Data &amp; Parameter'!$E$19)*'Data &amp; Parameter'!$E$20*'Data &amp; Parameter'!$E$37*N3063</f>
        <v>0</v>
      </c>
      <c r="P3063">
        <f>ROUNDUP(IF(D3063&gt;$D$4,0,($D$4-D3063+1)/365),0)</f>
        <v>0</v>
      </c>
      <c r="Q3063">
        <f>ROUNDUP(IF(D3063&gt;$D$5,0,($D$5-D3063+1)/365),0)</f>
        <v>0</v>
      </c>
      <c r="R3063" s="28">
        <f>IF(OR(P3063=1,Q3063=1),IF(D3063+364&lt;=$D$5,(D3063+364-$D$4+1)/365,IF(D3063&gt;$D$4,($D$5-D3063+1)/365,$D$6/365)),0)</f>
        <v>0</v>
      </c>
      <c r="S3063" s="28">
        <f>'Data &amp; Parameter'!$E$16*'Data &amp; Parameter'!$E$17*('Data &amp; Parameter'!$E$18+'Data &amp; Parameter'!$E$19)*'Data &amp; Parameter'!$E$20*'Data &amp; Parameter'!$E$37*R3063</f>
        <v>0</v>
      </c>
      <c r="T3063" s="28">
        <f t="shared" si="47"/>
        <v>0</v>
      </c>
    </row>
    <row r="3064" spans="1:20" ht="15.75" customHeight="1" x14ac:dyDescent="0.35">
      <c r="A3064">
        <v>3057</v>
      </c>
      <c r="B3064" s="76">
        <v>44248.458831018521</v>
      </c>
      <c r="C3064" s="1" t="s">
        <v>9691</v>
      </c>
      <c r="D3064" s="76">
        <v>44255.459618055553</v>
      </c>
      <c r="E3064" s="1" t="s">
        <v>9692</v>
      </c>
      <c r="F3064" s="1" t="s">
        <v>9693</v>
      </c>
      <c r="G3064" s="1" t="s">
        <v>123</v>
      </c>
      <c r="H3064" s="1" t="s">
        <v>124</v>
      </c>
      <c r="I3064" s="1" t="s">
        <v>125</v>
      </c>
      <c r="J3064" s="1" t="s">
        <v>9694</v>
      </c>
      <c r="K3064" s="1" t="s">
        <v>9695</v>
      </c>
      <c r="L3064">
        <f>ROUNDUP(IF(B3064&gt;$D$4,0,($D$4-B3064+1)/365),0)</f>
        <v>0</v>
      </c>
      <c r="M3064">
        <f>ROUNDUP(IF(B3064&gt;$D$5,0,($D$5-B3064+1)/365),0)</f>
        <v>0</v>
      </c>
      <c r="N3064" s="28">
        <f>IF(OR(L3064=1,M3064=1),IF(B3064+364&lt;=$D$5,(B3064+364-$D$4+1)/365,IF(B3064&gt;$D$4,($D$5-B3064+1)/365,$D$6/365)),0)</f>
        <v>0</v>
      </c>
      <c r="O3064" s="28">
        <f>'Data &amp; Parameter'!$E$16*'Data &amp; Parameter'!$E$17*('Data &amp; Parameter'!$E$18+'Data &amp; Parameter'!$E$19)*'Data &amp; Parameter'!$E$20*'Data &amp; Parameter'!$E$37*N3064</f>
        <v>0</v>
      </c>
      <c r="P3064">
        <f>ROUNDUP(IF(D3064&gt;$D$4,0,($D$4-D3064+1)/365),0)</f>
        <v>0</v>
      </c>
      <c r="Q3064">
        <f>ROUNDUP(IF(D3064&gt;$D$5,0,($D$5-D3064+1)/365),0)</f>
        <v>0</v>
      </c>
      <c r="R3064" s="28">
        <f>IF(OR(P3064=1,Q3064=1),IF(D3064+364&lt;=$D$5,(D3064+364-$D$4+1)/365,IF(D3064&gt;$D$4,($D$5-D3064+1)/365,$D$6/365)),0)</f>
        <v>0</v>
      </c>
      <c r="S3064" s="28">
        <f>'Data &amp; Parameter'!$E$16*'Data &amp; Parameter'!$E$17*('Data &amp; Parameter'!$E$18+'Data &amp; Parameter'!$E$19)*'Data &amp; Parameter'!$E$20*'Data &amp; Parameter'!$E$37*R3064</f>
        <v>0</v>
      </c>
      <c r="T3064" s="28">
        <f t="shared" si="47"/>
        <v>0</v>
      </c>
    </row>
    <row r="3065" spans="1:20" ht="15.75" customHeight="1" x14ac:dyDescent="0.35">
      <c r="A3065">
        <v>3058</v>
      </c>
      <c r="B3065" s="76">
        <v>44251.259131944447</v>
      </c>
      <c r="C3065" s="1" t="s">
        <v>9696</v>
      </c>
      <c r="D3065" s="76">
        <v>44251.259895833333</v>
      </c>
      <c r="E3065" s="1" t="s">
        <v>9697</v>
      </c>
      <c r="F3065" s="1" t="s">
        <v>9698</v>
      </c>
      <c r="G3065" s="1" t="s">
        <v>123</v>
      </c>
      <c r="H3065" s="1" t="s">
        <v>124</v>
      </c>
      <c r="I3065" s="1" t="s">
        <v>125</v>
      </c>
      <c r="J3065" s="1" t="s">
        <v>9699</v>
      </c>
      <c r="K3065" s="1" t="s">
        <v>9700</v>
      </c>
      <c r="L3065">
        <f>ROUNDUP(IF(B3065&gt;$D$4,0,($D$4-B3065+1)/365),0)</f>
        <v>0</v>
      </c>
      <c r="M3065">
        <f>ROUNDUP(IF(B3065&gt;$D$5,0,($D$5-B3065+1)/365),0)</f>
        <v>0</v>
      </c>
      <c r="N3065" s="28">
        <f>IF(OR(L3065=1,M3065=1),IF(B3065+364&lt;=$D$5,(B3065+364-$D$4+1)/365,IF(B3065&gt;$D$4,($D$5-B3065+1)/365,$D$6/365)),0)</f>
        <v>0</v>
      </c>
      <c r="O3065" s="28">
        <f>'Data &amp; Parameter'!$E$16*'Data &amp; Parameter'!$E$17*('Data &amp; Parameter'!$E$18+'Data &amp; Parameter'!$E$19)*'Data &amp; Parameter'!$E$20*'Data &amp; Parameter'!$E$37*N3065</f>
        <v>0</v>
      </c>
      <c r="P3065">
        <f>ROUNDUP(IF(D3065&gt;$D$4,0,($D$4-D3065+1)/365),0)</f>
        <v>0</v>
      </c>
      <c r="Q3065">
        <f>ROUNDUP(IF(D3065&gt;$D$5,0,($D$5-D3065+1)/365),0)</f>
        <v>0</v>
      </c>
      <c r="R3065" s="28">
        <f>IF(OR(P3065=1,Q3065=1),IF(D3065+364&lt;=$D$5,(D3065+364-$D$4+1)/365,IF(D3065&gt;$D$4,($D$5-D3065+1)/365,$D$6/365)),0)</f>
        <v>0</v>
      </c>
      <c r="S3065" s="28">
        <f>'Data &amp; Parameter'!$E$16*'Data &amp; Parameter'!$E$17*('Data &amp; Parameter'!$E$18+'Data &amp; Parameter'!$E$19)*'Data &amp; Parameter'!$E$20*'Data &amp; Parameter'!$E$37*R3065</f>
        <v>0</v>
      </c>
      <c r="T3065" s="28">
        <f t="shared" si="47"/>
        <v>0</v>
      </c>
    </row>
    <row r="3066" spans="1:20" ht="15.75" customHeight="1" x14ac:dyDescent="0.35">
      <c r="A3066">
        <v>3059</v>
      </c>
      <c r="B3066" s="76">
        <v>44251.264212962968</v>
      </c>
      <c r="C3066" s="1" t="s">
        <v>9701</v>
      </c>
      <c r="D3066" s="76">
        <v>44251.265231481477</v>
      </c>
      <c r="E3066" s="1" t="s">
        <v>9702</v>
      </c>
      <c r="F3066" s="1" t="s">
        <v>9703</v>
      </c>
      <c r="G3066" s="1" t="s">
        <v>123</v>
      </c>
      <c r="H3066" s="1" t="s">
        <v>124</v>
      </c>
      <c r="I3066" s="1" t="s">
        <v>125</v>
      </c>
      <c r="J3066" s="1" t="s">
        <v>9699</v>
      </c>
      <c r="K3066" s="1" t="s">
        <v>9700</v>
      </c>
      <c r="L3066">
        <f>ROUNDUP(IF(B3066&gt;$D$4,0,($D$4-B3066+1)/365),0)</f>
        <v>0</v>
      </c>
      <c r="M3066">
        <f>ROUNDUP(IF(B3066&gt;$D$5,0,($D$5-B3066+1)/365),0)</f>
        <v>0</v>
      </c>
      <c r="N3066" s="28">
        <f>IF(OR(L3066=1,M3066=1),IF(B3066+364&lt;=$D$5,(B3066+364-$D$4+1)/365,IF(B3066&gt;$D$4,($D$5-B3066+1)/365,$D$6/365)),0)</f>
        <v>0</v>
      </c>
      <c r="O3066" s="28">
        <f>'Data &amp; Parameter'!$E$16*'Data &amp; Parameter'!$E$17*('Data &amp; Parameter'!$E$18+'Data &amp; Parameter'!$E$19)*'Data &amp; Parameter'!$E$20*'Data &amp; Parameter'!$E$37*N3066</f>
        <v>0</v>
      </c>
      <c r="P3066">
        <f>ROUNDUP(IF(D3066&gt;$D$4,0,($D$4-D3066+1)/365),0)</f>
        <v>0</v>
      </c>
      <c r="Q3066">
        <f>ROUNDUP(IF(D3066&gt;$D$5,0,($D$5-D3066+1)/365),0)</f>
        <v>0</v>
      </c>
      <c r="R3066" s="28">
        <f>IF(OR(P3066=1,Q3066=1),IF(D3066+364&lt;=$D$5,(D3066+364-$D$4+1)/365,IF(D3066&gt;$D$4,($D$5-D3066+1)/365,$D$6/365)),0)</f>
        <v>0</v>
      </c>
      <c r="S3066" s="28">
        <f>'Data &amp; Parameter'!$E$16*'Data &amp; Parameter'!$E$17*('Data &amp; Parameter'!$E$18+'Data &amp; Parameter'!$E$19)*'Data &amp; Parameter'!$E$20*'Data &amp; Parameter'!$E$37*R3066</f>
        <v>0</v>
      </c>
      <c r="T3066" s="28">
        <f t="shared" si="47"/>
        <v>0</v>
      </c>
    </row>
    <row r="3067" spans="1:20" ht="15.75" customHeight="1" x14ac:dyDescent="0.35">
      <c r="A3067">
        <v>3060</v>
      </c>
      <c r="B3067" s="76">
        <v>44251.279942129629</v>
      </c>
      <c r="C3067" s="1" t="s">
        <v>9704</v>
      </c>
      <c r="D3067" s="76">
        <v>44251.28123842593</v>
      </c>
      <c r="E3067" s="1" t="s">
        <v>9705</v>
      </c>
      <c r="F3067" s="1" t="s">
        <v>9706</v>
      </c>
      <c r="G3067" s="1" t="s">
        <v>123</v>
      </c>
      <c r="H3067" s="1" t="s">
        <v>124</v>
      </c>
      <c r="I3067" s="1" t="s">
        <v>125</v>
      </c>
      <c r="J3067" s="1" t="s">
        <v>9077</v>
      </c>
      <c r="K3067" s="1" t="s">
        <v>9077</v>
      </c>
      <c r="L3067">
        <f>ROUNDUP(IF(B3067&gt;$D$4,0,($D$4-B3067+1)/365),0)</f>
        <v>0</v>
      </c>
      <c r="M3067">
        <f>ROUNDUP(IF(B3067&gt;$D$5,0,($D$5-B3067+1)/365),0)</f>
        <v>0</v>
      </c>
      <c r="N3067" s="28">
        <f>IF(OR(L3067=1,M3067=1),IF(B3067+364&lt;=$D$5,(B3067+364-$D$4+1)/365,IF(B3067&gt;$D$4,($D$5-B3067+1)/365,$D$6/365)),0)</f>
        <v>0</v>
      </c>
      <c r="O3067" s="28">
        <f>'Data &amp; Parameter'!$E$16*'Data &amp; Parameter'!$E$17*('Data &amp; Parameter'!$E$18+'Data &amp; Parameter'!$E$19)*'Data &amp; Parameter'!$E$20*'Data &amp; Parameter'!$E$37*N3067</f>
        <v>0</v>
      </c>
      <c r="P3067">
        <f>ROUNDUP(IF(D3067&gt;$D$4,0,($D$4-D3067+1)/365),0)</f>
        <v>0</v>
      </c>
      <c r="Q3067">
        <f>ROUNDUP(IF(D3067&gt;$D$5,0,($D$5-D3067+1)/365),0)</f>
        <v>0</v>
      </c>
      <c r="R3067" s="28">
        <f>IF(OR(P3067=1,Q3067=1),IF(D3067+364&lt;=$D$5,(D3067+364-$D$4+1)/365,IF(D3067&gt;$D$4,($D$5-D3067+1)/365,$D$6/365)),0)</f>
        <v>0</v>
      </c>
      <c r="S3067" s="28">
        <f>'Data &amp; Parameter'!$E$16*'Data &amp; Parameter'!$E$17*('Data &amp; Parameter'!$E$18+'Data &amp; Parameter'!$E$19)*'Data &amp; Parameter'!$E$20*'Data &amp; Parameter'!$E$37*R3067</f>
        <v>0</v>
      </c>
      <c r="T3067" s="28">
        <f t="shared" si="47"/>
        <v>0</v>
      </c>
    </row>
    <row r="3068" spans="1:20" ht="15.75" customHeight="1" x14ac:dyDescent="0.35">
      <c r="A3068">
        <v>3061</v>
      </c>
      <c r="B3068" s="76">
        <v>44251.28533564815</v>
      </c>
      <c r="C3068" s="1" t="s">
        <v>9707</v>
      </c>
      <c r="D3068" s="76">
        <v>44251.286006944443</v>
      </c>
      <c r="E3068" s="1" t="s">
        <v>9708</v>
      </c>
      <c r="F3068" s="1" t="s">
        <v>9709</v>
      </c>
      <c r="G3068" s="1" t="s">
        <v>123</v>
      </c>
      <c r="H3068" s="1" t="s">
        <v>124</v>
      </c>
      <c r="I3068" s="1" t="s">
        <v>125</v>
      </c>
      <c r="J3068" s="1" t="s">
        <v>9077</v>
      </c>
      <c r="K3068" s="1" t="s">
        <v>9077</v>
      </c>
      <c r="L3068">
        <f>ROUNDUP(IF(B3068&gt;$D$4,0,($D$4-B3068+1)/365),0)</f>
        <v>0</v>
      </c>
      <c r="M3068">
        <f>ROUNDUP(IF(B3068&gt;$D$5,0,($D$5-B3068+1)/365),0)</f>
        <v>0</v>
      </c>
      <c r="N3068" s="28">
        <f>IF(OR(L3068=1,M3068=1),IF(B3068+364&lt;=$D$5,(B3068+364-$D$4+1)/365,IF(B3068&gt;$D$4,($D$5-B3068+1)/365,$D$6/365)),0)</f>
        <v>0</v>
      </c>
      <c r="O3068" s="28">
        <f>'Data &amp; Parameter'!$E$16*'Data &amp; Parameter'!$E$17*('Data &amp; Parameter'!$E$18+'Data &amp; Parameter'!$E$19)*'Data &amp; Parameter'!$E$20*'Data &amp; Parameter'!$E$37*N3068</f>
        <v>0</v>
      </c>
      <c r="P3068">
        <f>ROUNDUP(IF(D3068&gt;$D$4,0,($D$4-D3068+1)/365),0)</f>
        <v>0</v>
      </c>
      <c r="Q3068">
        <f>ROUNDUP(IF(D3068&gt;$D$5,0,($D$5-D3068+1)/365),0)</f>
        <v>0</v>
      </c>
      <c r="R3068" s="28">
        <f>IF(OR(P3068=1,Q3068=1),IF(D3068+364&lt;=$D$5,(D3068+364-$D$4+1)/365,IF(D3068&gt;$D$4,($D$5-D3068+1)/365,$D$6/365)),0)</f>
        <v>0</v>
      </c>
      <c r="S3068" s="28">
        <f>'Data &amp; Parameter'!$E$16*'Data &amp; Parameter'!$E$17*('Data &amp; Parameter'!$E$18+'Data &amp; Parameter'!$E$19)*'Data &amp; Parameter'!$E$20*'Data &amp; Parameter'!$E$37*R3068</f>
        <v>0</v>
      </c>
      <c r="T3068" s="28">
        <f t="shared" si="47"/>
        <v>0</v>
      </c>
    </row>
    <row r="3069" spans="1:20" ht="15.75" customHeight="1" x14ac:dyDescent="0.35">
      <c r="A3069">
        <v>3062</v>
      </c>
      <c r="B3069" s="76">
        <v>44251.289039351846</v>
      </c>
      <c r="C3069" s="1" t="s">
        <v>9710</v>
      </c>
      <c r="D3069" s="76">
        <v>44251.289583333331</v>
      </c>
      <c r="E3069" s="1" t="s">
        <v>9711</v>
      </c>
      <c r="F3069" s="1" t="s">
        <v>9712</v>
      </c>
      <c r="G3069" s="1" t="s">
        <v>123</v>
      </c>
      <c r="H3069" s="1" t="s">
        <v>124</v>
      </c>
      <c r="I3069" s="1" t="s">
        <v>125</v>
      </c>
      <c r="J3069" s="1" t="s">
        <v>9077</v>
      </c>
      <c r="K3069" s="1" t="s">
        <v>9077</v>
      </c>
      <c r="L3069">
        <f>ROUNDUP(IF(B3069&gt;$D$4,0,($D$4-B3069+1)/365),0)</f>
        <v>0</v>
      </c>
      <c r="M3069">
        <f>ROUNDUP(IF(B3069&gt;$D$5,0,($D$5-B3069+1)/365),0)</f>
        <v>0</v>
      </c>
      <c r="N3069" s="28">
        <f>IF(OR(L3069=1,M3069=1),IF(B3069+364&lt;=$D$5,(B3069+364-$D$4+1)/365,IF(B3069&gt;$D$4,($D$5-B3069+1)/365,$D$6/365)),0)</f>
        <v>0</v>
      </c>
      <c r="O3069" s="28">
        <f>'Data &amp; Parameter'!$E$16*'Data &amp; Parameter'!$E$17*('Data &amp; Parameter'!$E$18+'Data &amp; Parameter'!$E$19)*'Data &amp; Parameter'!$E$20*'Data &amp; Parameter'!$E$37*N3069</f>
        <v>0</v>
      </c>
      <c r="P3069">
        <f>ROUNDUP(IF(D3069&gt;$D$4,0,($D$4-D3069+1)/365),0)</f>
        <v>0</v>
      </c>
      <c r="Q3069">
        <f>ROUNDUP(IF(D3069&gt;$D$5,0,($D$5-D3069+1)/365),0)</f>
        <v>0</v>
      </c>
      <c r="R3069" s="28">
        <f>IF(OR(P3069=1,Q3069=1),IF(D3069+364&lt;=$D$5,(D3069+364-$D$4+1)/365,IF(D3069&gt;$D$4,($D$5-D3069+1)/365,$D$6/365)),0)</f>
        <v>0</v>
      </c>
      <c r="S3069" s="28">
        <f>'Data &amp; Parameter'!$E$16*'Data &amp; Parameter'!$E$17*('Data &amp; Parameter'!$E$18+'Data &amp; Parameter'!$E$19)*'Data &amp; Parameter'!$E$20*'Data &amp; Parameter'!$E$37*R3069</f>
        <v>0</v>
      </c>
      <c r="T3069" s="28">
        <f t="shared" si="47"/>
        <v>0</v>
      </c>
    </row>
    <row r="3070" spans="1:20" ht="15.75" customHeight="1" x14ac:dyDescent="0.35">
      <c r="A3070">
        <v>3063</v>
      </c>
      <c r="B3070" s="76">
        <v>44251.29751157407</v>
      </c>
      <c r="C3070" s="1" t="s">
        <v>9713</v>
      </c>
      <c r="D3070" s="76">
        <v>44251.298449074078</v>
      </c>
      <c r="E3070" s="1" t="s">
        <v>9714</v>
      </c>
      <c r="F3070" s="1" t="s">
        <v>9715</v>
      </c>
      <c r="G3070" s="1" t="s">
        <v>123</v>
      </c>
      <c r="H3070" s="1" t="s">
        <v>124</v>
      </c>
      <c r="I3070" s="1" t="s">
        <v>125</v>
      </c>
      <c r="J3070" s="1" t="s">
        <v>9077</v>
      </c>
      <c r="K3070" s="1" t="s">
        <v>9077</v>
      </c>
      <c r="L3070">
        <f>ROUNDUP(IF(B3070&gt;$D$4,0,($D$4-B3070+1)/365),0)</f>
        <v>0</v>
      </c>
      <c r="M3070">
        <f>ROUNDUP(IF(B3070&gt;$D$5,0,($D$5-B3070+1)/365),0)</f>
        <v>0</v>
      </c>
      <c r="N3070" s="28">
        <f>IF(OR(L3070=1,M3070=1),IF(B3070+364&lt;=$D$5,(B3070+364-$D$4+1)/365,IF(B3070&gt;$D$4,($D$5-B3070+1)/365,$D$6/365)),0)</f>
        <v>0</v>
      </c>
      <c r="O3070" s="28">
        <f>'Data &amp; Parameter'!$E$16*'Data &amp; Parameter'!$E$17*('Data &amp; Parameter'!$E$18+'Data &amp; Parameter'!$E$19)*'Data &amp; Parameter'!$E$20*'Data &amp; Parameter'!$E$37*N3070</f>
        <v>0</v>
      </c>
      <c r="P3070">
        <f>ROUNDUP(IF(D3070&gt;$D$4,0,($D$4-D3070+1)/365),0)</f>
        <v>0</v>
      </c>
      <c r="Q3070">
        <f>ROUNDUP(IF(D3070&gt;$D$5,0,($D$5-D3070+1)/365),0)</f>
        <v>0</v>
      </c>
      <c r="R3070" s="28">
        <f>IF(OR(P3070=1,Q3070=1),IF(D3070+364&lt;=$D$5,(D3070+364-$D$4+1)/365,IF(D3070&gt;$D$4,($D$5-D3070+1)/365,$D$6/365)),0)</f>
        <v>0</v>
      </c>
      <c r="S3070" s="28">
        <f>'Data &amp; Parameter'!$E$16*'Data &amp; Parameter'!$E$17*('Data &amp; Parameter'!$E$18+'Data &amp; Parameter'!$E$19)*'Data &amp; Parameter'!$E$20*'Data &amp; Parameter'!$E$37*R3070</f>
        <v>0</v>
      </c>
      <c r="T3070" s="28">
        <f t="shared" si="47"/>
        <v>0</v>
      </c>
    </row>
    <row r="3071" spans="1:20" ht="15.75" customHeight="1" x14ac:dyDescent="0.35">
      <c r="A3071">
        <v>3064</v>
      </c>
      <c r="B3071" s="76">
        <v>44251.305601851855</v>
      </c>
      <c r="C3071" s="1" t="s">
        <v>9716</v>
      </c>
      <c r="D3071" s="76">
        <v>44251.307013888887</v>
      </c>
      <c r="E3071" s="1" t="s">
        <v>9717</v>
      </c>
      <c r="F3071" s="1" t="s">
        <v>9718</v>
      </c>
      <c r="G3071" s="1" t="s">
        <v>123</v>
      </c>
      <c r="H3071" s="1" t="s">
        <v>124</v>
      </c>
      <c r="I3071" s="1" t="s">
        <v>125</v>
      </c>
      <c r="J3071" s="1" t="s">
        <v>9077</v>
      </c>
      <c r="K3071" s="1" t="s">
        <v>9077</v>
      </c>
      <c r="L3071">
        <f>ROUNDUP(IF(B3071&gt;$D$4,0,($D$4-B3071+1)/365),0)</f>
        <v>0</v>
      </c>
      <c r="M3071">
        <f>ROUNDUP(IF(B3071&gt;$D$5,0,($D$5-B3071+1)/365),0)</f>
        <v>0</v>
      </c>
      <c r="N3071" s="28">
        <f>IF(OR(L3071=1,M3071=1),IF(B3071+364&lt;=$D$5,(B3071+364-$D$4+1)/365,IF(B3071&gt;$D$4,($D$5-B3071+1)/365,$D$6/365)),0)</f>
        <v>0</v>
      </c>
      <c r="O3071" s="28">
        <f>'Data &amp; Parameter'!$E$16*'Data &amp; Parameter'!$E$17*('Data &amp; Parameter'!$E$18+'Data &amp; Parameter'!$E$19)*'Data &amp; Parameter'!$E$20*'Data &amp; Parameter'!$E$37*N3071</f>
        <v>0</v>
      </c>
      <c r="P3071">
        <f>ROUNDUP(IF(D3071&gt;$D$4,0,($D$4-D3071+1)/365),0)</f>
        <v>0</v>
      </c>
      <c r="Q3071">
        <f>ROUNDUP(IF(D3071&gt;$D$5,0,($D$5-D3071+1)/365),0)</f>
        <v>0</v>
      </c>
      <c r="R3071" s="28">
        <f>IF(OR(P3071=1,Q3071=1),IF(D3071+364&lt;=$D$5,(D3071+364-$D$4+1)/365,IF(D3071&gt;$D$4,($D$5-D3071+1)/365,$D$6/365)),0)</f>
        <v>0</v>
      </c>
      <c r="S3071" s="28">
        <f>'Data &amp; Parameter'!$E$16*'Data &amp; Parameter'!$E$17*('Data &amp; Parameter'!$E$18+'Data &amp; Parameter'!$E$19)*'Data &amp; Parameter'!$E$20*'Data &amp; Parameter'!$E$37*R3071</f>
        <v>0</v>
      </c>
      <c r="T3071" s="28">
        <f t="shared" si="47"/>
        <v>0</v>
      </c>
    </row>
    <row r="3072" spans="1:20" ht="15.75" customHeight="1" x14ac:dyDescent="0.35">
      <c r="A3072">
        <v>3065</v>
      </c>
      <c r="B3072" s="76">
        <v>44251.318125000005</v>
      </c>
      <c r="C3072" s="1" t="s">
        <v>9719</v>
      </c>
      <c r="D3072" s="76">
        <v>44251.318703703699</v>
      </c>
      <c r="E3072" s="1" t="s">
        <v>9720</v>
      </c>
      <c r="F3072" s="1" t="s">
        <v>9721</v>
      </c>
      <c r="G3072" s="1" t="s">
        <v>123</v>
      </c>
      <c r="H3072" s="1" t="s">
        <v>124</v>
      </c>
      <c r="I3072" s="1" t="s">
        <v>125</v>
      </c>
      <c r="J3072" s="1" t="s">
        <v>9077</v>
      </c>
      <c r="K3072" s="1" t="s">
        <v>9077</v>
      </c>
      <c r="L3072">
        <f>ROUNDUP(IF(B3072&gt;$D$4,0,($D$4-B3072+1)/365),0)</f>
        <v>0</v>
      </c>
      <c r="M3072">
        <f>ROUNDUP(IF(B3072&gt;$D$5,0,($D$5-B3072+1)/365),0)</f>
        <v>0</v>
      </c>
      <c r="N3072" s="28">
        <f>IF(OR(L3072=1,M3072=1),IF(B3072+364&lt;=$D$5,(B3072+364-$D$4+1)/365,IF(B3072&gt;$D$4,($D$5-B3072+1)/365,$D$6/365)),0)</f>
        <v>0</v>
      </c>
      <c r="O3072" s="28">
        <f>'Data &amp; Parameter'!$E$16*'Data &amp; Parameter'!$E$17*('Data &amp; Parameter'!$E$18+'Data &amp; Parameter'!$E$19)*'Data &amp; Parameter'!$E$20*'Data &amp; Parameter'!$E$37*N3072</f>
        <v>0</v>
      </c>
      <c r="P3072">
        <f>ROUNDUP(IF(D3072&gt;$D$4,0,($D$4-D3072+1)/365),0)</f>
        <v>0</v>
      </c>
      <c r="Q3072">
        <f>ROUNDUP(IF(D3072&gt;$D$5,0,($D$5-D3072+1)/365),0)</f>
        <v>0</v>
      </c>
      <c r="R3072" s="28">
        <f>IF(OR(P3072=1,Q3072=1),IF(D3072+364&lt;=$D$5,(D3072+364-$D$4+1)/365,IF(D3072&gt;$D$4,($D$5-D3072+1)/365,$D$6/365)),0)</f>
        <v>0</v>
      </c>
      <c r="S3072" s="28">
        <f>'Data &amp; Parameter'!$E$16*'Data &amp; Parameter'!$E$17*('Data &amp; Parameter'!$E$18+'Data &amp; Parameter'!$E$19)*'Data &amp; Parameter'!$E$20*'Data &amp; Parameter'!$E$37*R3072</f>
        <v>0</v>
      </c>
      <c r="T3072" s="28">
        <f t="shared" si="47"/>
        <v>0</v>
      </c>
    </row>
    <row r="3073" spans="1:20" ht="15.75" customHeight="1" x14ac:dyDescent="0.35">
      <c r="A3073">
        <v>3066</v>
      </c>
      <c r="B3073" s="76">
        <v>44251.321053240739</v>
      </c>
      <c r="C3073" s="1" t="s">
        <v>9722</v>
      </c>
      <c r="D3073" s="76">
        <v>44251.321782407409</v>
      </c>
      <c r="E3073" s="1" t="s">
        <v>9723</v>
      </c>
      <c r="F3073" s="1" t="s">
        <v>9724</v>
      </c>
      <c r="G3073" s="1" t="s">
        <v>123</v>
      </c>
      <c r="H3073" s="1" t="s">
        <v>124</v>
      </c>
      <c r="I3073" s="1" t="s">
        <v>125</v>
      </c>
      <c r="J3073" s="1" t="s">
        <v>9077</v>
      </c>
      <c r="K3073" s="1" t="s">
        <v>9725</v>
      </c>
      <c r="L3073">
        <f>ROUNDUP(IF(B3073&gt;$D$4,0,($D$4-B3073+1)/365),0)</f>
        <v>0</v>
      </c>
      <c r="M3073">
        <f>ROUNDUP(IF(B3073&gt;$D$5,0,($D$5-B3073+1)/365),0)</f>
        <v>0</v>
      </c>
      <c r="N3073" s="28">
        <f>IF(OR(L3073=1,M3073=1),IF(B3073+364&lt;=$D$5,(B3073+364-$D$4+1)/365,IF(B3073&gt;$D$4,($D$5-B3073+1)/365,$D$6/365)),0)</f>
        <v>0</v>
      </c>
      <c r="O3073" s="28">
        <f>'Data &amp; Parameter'!$E$16*'Data &amp; Parameter'!$E$17*('Data &amp; Parameter'!$E$18+'Data &amp; Parameter'!$E$19)*'Data &amp; Parameter'!$E$20*'Data &amp; Parameter'!$E$37*N3073</f>
        <v>0</v>
      </c>
      <c r="P3073">
        <f>ROUNDUP(IF(D3073&gt;$D$4,0,($D$4-D3073+1)/365),0)</f>
        <v>0</v>
      </c>
      <c r="Q3073">
        <f>ROUNDUP(IF(D3073&gt;$D$5,0,($D$5-D3073+1)/365),0)</f>
        <v>0</v>
      </c>
      <c r="R3073" s="28">
        <f>IF(OR(P3073=1,Q3073=1),IF(D3073+364&lt;=$D$5,(D3073+364-$D$4+1)/365,IF(D3073&gt;$D$4,($D$5-D3073+1)/365,$D$6/365)),0)</f>
        <v>0</v>
      </c>
      <c r="S3073" s="28">
        <f>'Data &amp; Parameter'!$E$16*'Data &amp; Parameter'!$E$17*('Data &amp; Parameter'!$E$18+'Data &amp; Parameter'!$E$19)*'Data &amp; Parameter'!$E$20*'Data &amp; Parameter'!$E$37*R3073</f>
        <v>0</v>
      </c>
      <c r="T3073" s="28">
        <f t="shared" si="47"/>
        <v>0</v>
      </c>
    </row>
    <row r="3074" spans="1:20" ht="15.75" customHeight="1" x14ac:dyDescent="0.35">
      <c r="A3074">
        <v>3067</v>
      </c>
      <c r="B3074" s="76">
        <v>44251.324687500004</v>
      </c>
      <c r="C3074" s="1" t="s">
        <v>9726</v>
      </c>
      <c r="D3074" s="76">
        <v>44251.325879629629</v>
      </c>
      <c r="E3074" s="1" t="s">
        <v>9727</v>
      </c>
      <c r="F3074" s="1" t="s">
        <v>9728</v>
      </c>
      <c r="G3074" s="1" t="s">
        <v>123</v>
      </c>
      <c r="H3074" s="1" t="s">
        <v>124</v>
      </c>
      <c r="I3074" s="1" t="s">
        <v>125</v>
      </c>
      <c r="J3074" s="1" t="s">
        <v>9077</v>
      </c>
      <c r="K3074" s="1" t="s">
        <v>9725</v>
      </c>
      <c r="L3074">
        <f>ROUNDUP(IF(B3074&gt;$D$4,0,($D$4-B3074+1)/365),0)</f>
        <v>0</v>
      </c>
      <c r="M3074">
        <f>ROUNDUP(IF(B3074&gt;$D$5,0,($D$5-B3074+1)/365),0)</f>
        <v>0</v>
      </c>
      <c r="N3074" s="28">
        <f>IF(OR(L3074=1,M3074=1),IF(B3074+364&lt;=$D$5,(B3074+364-$D$4+1)/365,IF(B3074&gt;$D$4,($D$5-B3074+1)/365,$D$6/365)),0)</f>
        <v>0</v>
      </c>
      <c r="O3074" s="28">
        <f>'Data &amp; Parameter'!$E$16*'Data &amp; Parameter'!$E$17*('Data &amp; Parameter'!$E$18+'Data &amp; Parameter'!$E$19)*'Data &amp; Parameter'!$E$20*'Data &amp; Parameter'!$E$37*N3074</f>
        <v>0</v>
      </c>
      <c r="P3074">
        <f>ROUNDUP(IF(D3074&gt;$D$4,0,($D$4-D3074+1)/365),0)</f>
        <v>0</v>
      </c>
      <c r="Q3074">
        <f>ROUNDUP(IF(D3074&gt;$D$5,0,($D$5-D3074+1)/365),0)</f>
        <v>0</v>
      </c>
      <c r="R3074" s="28">
        <f>IF(OR(P3074=1,Q3074=1),IF(D3074+364&lt;=$D$5,(D3074+364-$D$4+1)/365,IF(D3074&gt;$D$4,($D$5-D3074+1)/365,$D$6/365)),0)</f>
        <v>0</v>
      </c>
      <c r="S3074" s="28">
        <f>'Data &amp; Parameter'!$E$16*'Data &amp; Parameter'!$E$17*('Data &amp; Parameter'!$E$18+'Data &amp; Parameter'!$E$19)*'Data &amp; Parameter'!$E$20*'Data &amp; Parameter'!$E$37*R3074</f>
        <v>0</v>
      </c>
      <c r="T3074" s="28">
        <f t="shared" si="47"/>
        <v>0</v>
      </c>
    </row>
    <row r="3075" spans="1:20" ht="15.75" customHeight="1" x14ac:dyDescent="0.35">
      <c r="A3075">
        <v>3068</v>
      </c>
      <c r="B3075" s="76">
        <v>44251.329675925925</v>
      </c>
      <c r="C3075" s="1" t="s">
        <v>9729</v>
      </c>
      <c r="D3075" s="76">
        <v>44251.330231481479</v>
      </c>
      <c r="E3075" s="1" t="s">
        <v>9730</v>
      </c>
      <c r="F3075" s="1" t="s">
        <v>9731</v>
      </c>
      <c r="G3075" s="1" t="s">
        <v>123</v>
      </c>
      <c r="H3075" s="1" t="s">
        <v>124</v>
      </c>
      <c r="I3075" s="1" t="s">
        <v>125</v>
      </c>
      <c r="J3075" s="1" t="s">
        <v>9077</v>
      </c>
      <c r="K3075" s="1" t="s">
        <v>9725</v>
      </c>
      <c r="L3075">
        <f>ROUNDUP(IF(B3075&gt;$D$4,0,($D$4-B3075+1)/365),0)</f>
        <v>0</v>
      </c>
      <c r="M3075">
        <f>ROUNDUP(IF(B3075&gt;$D$5,0,($D$5-B3075+1)/365),0)</f>
        <v>0</v>
      </c>
      <c r="N3075" s="28">
        <f>IF(OR(L3075=1,M3075=1),IF(B3075+364&lt;=$D$5,(B3075+364-$D$4+1)/365,IF(B3075&gt;$D$4,($D$5-B3075+1)/365,$D$6/365)),0)</f>
        <v>0</v>
      </c>
      <c r="O3075" s="28">
        <f>'Data &amp; Parameter'!$E$16*'Data &amp; Parameter'!$E$17*('Data &amp; Parameter'!$E$18+'Data &amp; Parameter'!$E$19)*'Data &amp; Parameter'!$E$20*'Data &amp; Parameter'!$E$37*N3075</f>
        <v>0</v>
      </c>
      <c r="P3075">
        <f>ROUNDUP(IF(D3075&gt;$D$4,0,($D$4-D3075+1)/365),0)</f>
        <v>0</v>
      </c>
      <c r="Q3075">
        <f>ROUNDUP(IF(D3075&gt;$D$5,0,($D$5-D3075+1)/365),0)</f>
        <v>0</v>
      </c>
      <c r="R3075" s="28">
        <f>IF(OR(P3075=1,Q3075=1),IF(D3075+364&lt;=$D$5,(D3075+364-$D$4+1)/365,IF(D3075&gt;$D$4,($D$5-D3075+1)/365,$D$6/365)),0)</f>
        <v>0</v>
      </c>
      <c r="S3075" s="28">
        <f>'Data &amp; Parameter'!$E$16*'Data &amp; Parameter'!$E$17*('Data &amp; Parameter'!$E$18+'Data &amp; Parameter'!$E$19)*'Data &amp; Parameter'!$E$20*'Data &amp; Parameter'!$E$37*R3075</f>
        <v>0</v>
      </c>
      <c r="T3075" s="28">
        <f t="shared" si="47"/>
        <v>0</v>
      </c>
    </row>
    <row r="3076" spans="1:20" ht="15.75" customHeight="1" x14ac:dyDescent="0.35">
      <c r="A3076">
        <v>3069</v>
      </c>
      <c r="B3076" s="76">
        <v>44251.334444444445</v>
      </c>
      <c r="C3076" s="1" t="s">
        <v>9732</v>
      </c>
      <c r="D3076" s="76">
        <v>44251.334837962961</v>
      </c>
      <c r="E3076" s="1" t="s">
        <v>9733</v>
      </c>
      <c r="F3076" s="1" t="s">
        <v>9734</v>
      </c>
      <c r="G3076" s="1" t="s">
        <v>123</v>
      </c>
      <c r="H3076" s="1" t="s">
        <v>124</v>
      </c>
      <c r="I3076" s="1" t="s">
        <v>125</v>
      </c>
      <c r="J3076" s="1" t="s">
        <v>9077</v>
      </c>
      <c r="K3076" s="1" t="s">
        <v>9077</v>
      </c>
      <c r="L3076">
        <f>ROUNDUP(IF(B3076&gt;$D$4,0,($D$4-B3076+1)/365),0)</f>
        <v>0</v>
      </c>
      <c r="M3076">
        <f>ROUNDUP(IF(B3076&gt;$D$5,0,($D$5-B3076+1)/365),0)</f>
        <v>0</v>
      </c>
      <c r="N3076" s="28">
        <f>IF(OR(L3076=1,M3076=1),IF(B3076+364&lt;=$D$5,(B3076+364-$D$4+1)/365,IF(B3076&gt;$D$4,($D$5-B3076+1)/365,$D$6/365)),0)</f>
        <v>0</v>
      </c>
      <c r="O3076" s="28">
        <f>'Data &amp; Parameter'!$E$16*'Data &amp; Parameter'!$E$17*('Data &amp; Parameter'!$E$18+'Data &amp; Parameter'!$E$19)*'Data &amp; Parameter'!$E$20*'Data &amp; Parameter'!$E$37*N3076</f>
        <v>0</v>
      </c>
      <c r="P3076">
        <f>ROUNDUP(IF(D3076&gt;$D$4,0,($D$4-D3076+1)/365),0)</f>
        <v>0</v>
      </c>
      <c r="Q3076">
        <f>ROUNDUP(IF(D3076&gt;$D$5,0,($D$5-D3076+1)/365),0)</f>
        <v>0</v>
      </c>
      <c r="R3076" s="28">
        <f>IF(OR(P3076=1,Q3076=1),IF(D3076+364&lt;=$D$5,(D3076+364-$D$4+1)/365,IF(D3076&gt;$D$4,($D$5-D3076+1)/365,$D$6/365)),0)</f>
        <v>0</v>
      </c>
      <c r="S3076" s="28">
        <f>'Data &amp; Parameter'!$E$16*'Data &amp; Parameter'!$E$17*('Data &amp; Parameter'!$E$18+'Data &amp; Parameter'!$E$19)*'Data &amp; Parameter'!$E$20*'Data &amp; Parameter'!$E$37*R3076</f>
        <v>0</v>
      </c>
      <c r="T3076" s="28">
        <f t="shared" si="47"/>
        <v>0</v>
      </c>
    </row>
    <row r="3077" spans="1:20" ht="15.75" customHeight="1" x14ac:dyDescent="0.35">
      <c r="A3077">
        <v>3070</v>
      </c>
      <c r="B3077" s="76">
        <v>44251.337314814809</v>
      </c>
      <c r="C3077" s="1" t="s">
        <v>9735</v>
      </c>
      <c r="D3077" s="76">
        <v>44251.337905092594</v>
      </c>
      <c r="E3077" s="1" t="s">
        <v>9736</v>
      </c>
      <c r="F3077" s="1" t="s">
        <v>9737</v>
      </c>
      <c r="G3077" s="1" t="s">
        <v>123</v>
      </c>
      <c r="H3077" s="1" t="s">
        <v>124</v>
      </c>
      <c r="I3077" s="1" t="s">
        <v>125</v>
      </c>
      <c r="J3077" s="1" t="s">
        <v>9077</v>
      </c>
      <c r="K3077" s="1" t="s">
        <v>9077</v>
      </c>
      <c r="L3077">
        <f>ROUNDUP(IF(B3077&gt;$D$4,0,($D$4-B3077+1)/365),0)</f>
        <v>0</v>
      </c>
      <c r="M3077">
        <f>ROUNDUP(IF(B3077&gt;$D$5,0,($D$5-B3077+1)/365),0)</f>
        <v>0</v>
      </c>
      <c r="N3077" s="28">
        <f>IF(OR(L3077=1,M3077=1),IF(B3077+364&lt;=$D$5,(B3077+364-$D$4+1)/365,IF(B3077&gt;$D$4,($D$5-B3077+1)/365,$D$6/365)),0)</f>
        <v>0</v>
      </c>
      <c r="O3077" s="28">
        <f>'Data &amp; Parameter'!$E$16*'Data &amp; Parameter'!$E$17*('Data &amp; Parameter'!$E$18+'Data &amp; Parameter'!$E$19)*'Data &amp; Parameter'!$E$20*'Data &amp; Parameter'!$E$37*N3077</f>
        <v>0</v>
      </c>
      <c r="P3077">
        <f>ROUNDUP(IF(D3077&gt;$D$4,0,($D$4-D3077+1)/365),0)</f>
        <v>0</v>
      </c>
      <c r="Q3077">
        <f>ROUNDUP(IF(D3077&gt;$D$5,0,($D$5-D3077+1)/365),0)</f>
        <v>0</v>
      </c>
      <c r="R3077" s="28">
        <f>IF(OR(P3077=1,Q3077=1),IF(D3077+364&lt;=$D$5,(D3077+364-$D$4+1)/365,IF(D3077&gt;$D$4,($D$5-D3077+1)/365,$D$6/365)),0)</f>
        <v>0</v>
      </c>
      <c r="S3077" s="28">
        <f>'Data &amp; Parameter'!$E$16*'Data &amp; Parameter'!$E$17*('Data &amp; Parameter'!$E$18+'Data &amp; Parameter'!$E$19)*'Data &amp; Parameter'!$E$20*'Data &amp; Parameter'!$E$37*R3077</f>
        <v>0</v>
      </c>
      <c r="T3077" s="28">
        <f t="shared" si="47"/>
        <v>0</v>
      </c>
    </row>
    <row r="3078" spans="1:20" ht="15.75" customHeight="1" x14ac:dyDescent="0.35">
      <c r="A3078">
        <v>3071</v>
      </c>
      <c r="B3078" s="76">
        <v>44251.34239583333</v>
      </c>
      <c r="C3078" s="1" t="s">
        <v>9738</v>
      </c>
      <c r="D3078" s="76">
        <v>44251.342800925922</v>
      </c>
      <c r="E3078" s="1" t="s">
        <v>9739</v>
      </c>
      <c r="F3078" s="1" t="s">
        <v>9740</v>
      </c>
      <c r="G3078" s="1" t="s">
        <v>123</v>
      </c>
      <c r="H3078" s="1" t="s">
        <v>124</v>
      </c>
      <c r="I3078" s="1" t="s">
        <v>125</v>
      </c>
      <c r="J3078" s="1" t="s">
        <v>9077</v>
      </c>
      <c r="K3078" s="1" t="s">
        <v>9725</v>
      </c>
      <c r="L3078">
        <f>ROUNDUP(IF(B3078&gt;$D$4,0,($D$4-B3078+1)/365),0)</f>
        <v>0</v>
      </c>
      <c r="M3078">
        <f>ROUNDUP(IF(B3078&gt;$D$5,0,($D$5-B3078+1)/365),0)</f>
        <v>0</v>
      </c>
      <c r="N3078" s="28">
        <f>IF(OR(L3078=1,M3078=1),IF(B3078+364&lt;=$D$5,(B3078+364-$D$4+1)/365,IF(B3078&gt;$D$4,($D$5-B3078+1)/365,$D$6/365)),0)</f>
        <v>0</v>
      </c>
      <c r="O3078" s="28">
        <f>'Data &amp; Parameter'!$E$16*'Data &amp; Parameter'!$E$17*('Data &amp; Parameter'!$E$18+'Data &amp; Parameter'!$E$19)*'Data &amp; Parameter'!$E$20*'Data &amp; Parameter'!$E$37*N3078</f>
        <v>0</v>
      </c>
      <c r="P3078">
        <f>ROUNDUP(IF(D3078&gt;$D$4,0,($D$4-D3078+1)/365),0)</f>
        <v>0</v>
      </c>
      <c r="Q3078">
        <f>ROUNDUP(IF(D3078&gt;$D$5,0,($D$5-D3078+1)/365),0)</f>
        <v>0</v>
      </c>
      <c r="R3078" s="28">
        <f>IF(OR(P3078=1,Q3078=1),IF(D3078+364&lt;=$D$5,(D3078+364-$D$4+1)/365,IF(D3078&gt;$D$4,($D$5-D3078+1)/365,$D$6/365)),0)</f>
        <v>0</v>
      </c>
      <c r="S3078" s="28">
        <f>'Data &amp; Parameter'!$E$16*'Data &amp; Parameter'!$E$17*('Data &amp; Parameter'!$E$18+'Data &amp; Parameter'!$E$19)*'Data &amp; Parameter'!$E$20*'Data &amp; Parameter'!$E$37*R3078</f>
        <v>0</v>
      </c>
      <c r="T3078" s="28">
        <f t="shared" si="47"/>
        <v>0</v>
      </c>
    </row>
    <row r="3079" spans="1:20" ht="15.75" customHeight="1" x14ac:dyDescent="0.35">
      <c r="A3079">
        <v>3072</v>
      </c>
      <c r="B3079" s="76">
        <v>44251.346435185187</v>
      </c>
      <c r="C3079" s="1" t="s">
        <v>9741</v>
      </c>
      <c r="D3079" s="76">
        <v>44251.347662037035</v>
      </c>
      <c r="E3079" s="1" t="s">
        <v>9742</v>
      </c>
      <c r="F3079" s="1" t="s">
        <v>9743</v>
      </c>
      <c r="G3079" s="1" t="s">
        <v>123</v>
      </c>
      <c r="H3079" s="1" t="s">
        <v>124</v>
      </c>
      <c r="I3079" s="1" t="s">
        <v>125</v>
      </c>
      <c r="J3079" s="1" t="s">
        <v>9077</v>
      </c>
      <c r="K3079" s="1" t="s">
        <v>9725</v>
      </c>
      <c r="L3079">
        <f>ROUNDUP(IF(B3079&gt;$D$4,0,($D$4-B3079+1)/365),0)</f>
        <v>0</v>
      </c>
      <c r="M3079">
        <f>ROUNDUP(IF(B3079&gt;$D$5,0,($D$5-B3079+1)/365),0)</f>
        <v>0</v>
      </c>
      <c r="N3079" s="28">
        <f>IF(OR(L3079=1,M3079=1),IF(B3079+364&lt;=$D$5,(B3079+364-$D$4+1)/365,IF(B3079&gt;$D$4,($D$5-B3079+1)/365,$D$6/365)),0)</f>
        <v>0</v>
      </c>
      <c r="O3079" s="28">
        <f>'Data &amp; Parameter'!$E$16*'Data &amp; Parameter'!$E$17*('Data &amp; Parameter'!$E$18+'Data &amp; Parameter'!$E$19)*'Data &amp; Parameter'!$E$20*'Data &amp; Parameter'!$E$37*N3079</f>
        <v>0</v>
      </c>
      <c r="P3079">
        <f>ROUNDUP(IF(D3079&gt;$D$4,0,($D$4-D3079+1)/365),0)</f>
        <v>0</v>
      </c>
      <c r="Q3079">
        <f>ROUNDUP(IF(D3079&gt;$D$5,0,($D$5-D3079+1)/365),0)</f>
        <v>0</v>
      </c>
      <c r="R3079" s="28">
        <f>IF(OR(P3079=1,Q3079=1),IF(D3079+364&lt;=$D$5,(D3079+364-$D$4+1)/365,IF(D3079&gt;$D$4,($D$5-D3079+1)/365,$D$6/365)),0)</f>
        <v>0</v>
      </c>
      <c r="S3079" s="28">
        <f>'Data &amp; Parameter'!$E$16*'Data &amp; Parameter'!$E$17*('Data &amp; Parameter'!$E$18+'Data &amp; Parameter'!$E$19)*'Data &amp; Parameter'!$E$20*'Data &amp; Parameter'!$E$37*R3079</f>
        <v>0</v>
      </c>
      <c r="T3079" s="28">
        <f t="shared" si="47"/>
        <v>0</v>
      </c>
    </row>
    <row r="3080" spans="1:20" ht="15.75" customHeight="1" x14ac:dyDescent="0.35">
      <c r="A3080">
        <v>3073</v>
      </c>
      <c r="B3080" s="76">
        <v>44251.350370370375</v>
      </c>
      <c r="C3080" s="1" t="s">
        <v>9744</v>
      </c>
      <c r="D3080" s="76">
        <v>44251.350844907407</v>
      </c>
      <c r="E3080" s="1" t="s">
        <v>9745</v>
      </c>
      <c r="F3080" s="1" t="s">
        <v>9746</v>
      </c>
      <c r="G3080" s="1" t="s">
        <v>123</v>
      </c>
      <c r="H3080" s="1" t="s">
        <v>124</v>
      </c>
      <c r="I3080" s="1" t="s">
        <v>125</v>
      </c>
      <c r="J3080" s="1" t="s">
        <v>9077</v>
      </c>
      <c r="K3080" s="1" t="s">
        <v>9725</v>
      </c>
      <c r="L3080">
        <f>ROUNDUP(IF(B3080&gt;$D$4,0,($D$4-B3080+1)/365),0)</f>
        <v>0</v>
      </c>
      <c r="M3080">
        <f>ROUNDUP(IF(B3080&gt;$D$5,0,($D$5-B3080+1)/365),0)</f>
        <v>0</v>
      </c>
      <c r="N3080" s="28">
        <f>IF(OR(L3080=1,M3080=1),IF(B3080+364&lt;=$D$5,(B3080+364-$D$4+1)/365,IF(B3080&gt;$D$4,($D$5-B3080+1)/365,$D$6/365)),0)</f>
        <v>0</v>
      </c>
      <c r="O3080" s="28">
        <f>'Data &amp; Parameter'!$E$16*'Data &amp; Parameter'!$E$17*('Data &amp; Parameter'!$E$18+'Data &amp; Parameter'!$E$19)*'Data &amp; Parameter'!$E$20*'Data &amp; Parameter'!$E$37*N3080</f>
        <v>0</v>
      </c>
      <c r="P3080">
        <f>ROUNDUP(IF(D3080&gt;$D$4,0,($D$4-D3080+1)/365),0)</f>
        <v>0</v>
      </c>
      <c r="Q3080">
        <f>ROUNDUP(IF(D3080&gt;$D$5,0,($D$5-D3080+1)/365),0)</f>
        <v>0</v>
      </c>
      <c r="R3080" s="28">
        <f>IF(OR(P3080=1,Q3080=1),IF(D3080+364&lt;=$D$5,(D3080+364-$D$4+1)/365,IF(D3080&gt;$D$4,($D$5-D3080+1)/365,$D$6/365)),0)</f>
        <v>0</v>
      </c>
      <c r="S3080" s="28">
        <f>'Data &amp; Parameter'!$E$16*'Data &amp; Parameter'!$E$17*('Data &amp; Parameter'!$E$18+'Data &amp; Parameter'!$E$19)*'Data &amp; Parameter'!$E$20*'Data &amp; Parameter'!$E$37*R3080</f>
        <v>0</v>
      </c>
      <c r="T3080" s="28">
        <f t="shared" si="47"/>
        <v>0</v>
      </c>
    </row>
    <row r="3081" spans="1:20" ht="15.75" customHeight="1" x14ac:dyDescent="0.35">
      <c r="A3081">
        <v>3074</v>
      </c>
      <c r="B3081" s="76">
        <v>44251.354432870372</v>
      </c>
      <c r="C3081" s="1" t="s">
        <v>9747</v>
      </c>
      <c r="D3081" s="76">
        <v>44251.35538194445</v>
      </c>
      <c r="E3081" s="1" t="s">
        <v>9748</v>
      </c>
      <c r="F3081" s="1" t="s">
        <v>9749</v>
      </c>
      <c r="G3081" s="1" t="s">
        <v>123</v>
      </c>
      <c r="H3081" s="1" t="s">
        <v>124</v>
      </c>
      <c r="I3081" s="1" t="s">
        <v>125</v>
      </c>
      <c r="J3081" s="1" t="s">
        <v>9077</v>
      </c>
      <c r="K3081" s="1" t="s">
        <v>9077</v>
      </c>
      <c r="L3081">
        <f>ROUNDUP(IF(B3081&gt;$D$4,0,($D$4-B3081+1)/365),0)</f>
        <v>0</v>
      </c>
      <c r="M3081">
        <f>ROUNDUP(IF(B3081&gt;$D$5,0,($D$5-B3081+1)/365),0)</f>
        <v>0</v>
      </c>
      <c r="N3081" s="28">
        <f>IF(OR(L3081=1,M3081=1),IF(B3081+364&lt;=$D$5,(B3081+364-$D$4+1)/365,IF(B3081&gt;$D$4,($D$5-B3081+1)/365,$D$6/365)),0)</f>
        <v>0</v>
      </c>
      <c r="O3081" s="28">
        <f>'Data &amp; Parameter'!$E$16*'Data &amp; Parameter'!$E$17*('Data &amp; Parameter'!$E$18+'Data &amp; Parameter'!$E$19)*'Data &amp; Parameter'!$E$20*'Data &amp; Parameter'!$E$37*N3081</f>
        <v>0</v>
      </c>
      <c r="P3081">
        <f>ROUNDUP(IF(D3081&gt;$D$4,0,($D$4-D3081+1)/365),0)</f>
        <v>0</v>
      </c>
      <c r="Q3081">
        <f>ROUNDUP(IF(D3081&gt;$D$5,0,($D$5-D3081+1)/365),0)</f>
        <v>0</v>
      </c>
      <c r="R3081" s="28">
        <f>IF(OR(P3081=1,Q3081=1),IF(D3081+364&lt;=$D$5,(D3081+364-$D$4+1)/365,IF(D3081&gt;$D$4,($D$5-D3081+1)/365,$D$6/365)),0)</f>
        <v>0</v>
      </c>
      <c r="S3081" s="28">
        <f>'Data &amp; Parameter'!$E$16*'Data &amp; Parameter'!$E$17*('Data &amp; Parameter'!$E$18+'Data &amp; Parameter'!$E$19)*'Data &amp; Parameter'!$E$20*'Data &amp; Parameter'!$E$37*R3081</f>
        <v>0</v>
      </c>
      <c r="T3081" s="28">
        <f t="shared" ref="T3081:T3144" si="48">O3081+S3081</f>
        <v>0</v>
      </c>
    </row>
    <row r="3082" spans="1:20" ht="15.75" customHeight="1" x14ac:dyDescent="0.35">
      <c r="A3082">
        <v>3075</v>
      </c>
      <c r="B3082" s="76">
        <v>44251.354641203703</v>
      </c>
      <c r="C3082" s="1" t="s">
        <v>9750</v>
      </c>
      <c r="D3082" s="76">
        <v>44251.355208333334</v>
      </c>
      <c r="E3082" s="1" t="s">
        <v>9751</v>
      </c>
      <c r="F3082" s="1" t="s">
        <v>9752</v>
      </c>
      <c r="G3082" s="1" t="s">
        <v>123</v>
      </c>
      <c r="H3082" s="1" t="s">
        <v>124</v>
      </c>
      <c r="I3082" s="1" t="s">
        <v>125</v>
      </c>
      <c r="J3082" s="1" t="s">
        <v>9077</v>
      </c>
      <c r="K3082" s="1" t="s">
        <v>9077</v>
      </c>
      <c r="L3082">
        <f>ROUNDUP(IF(B3082&gt;$D$4,0,($D$4-B3082+1)/365),0)</f>
        <v>0</v>
      </c>
      <c r="M3082">
        <f>ROUNDUP(IF(B3082&gt;$D$5,0,($D$5-B3082+1)/365),0)</f>
        <v>0</v>
      </c>
      <c r="N3082" s="28">
        <f>IF(OR(L3082=1,M3082=1),IF(B3082+364&lt;=$D$5,(B3082+364-$D$4+1)/365,IF(B3082&gt;$D$4,($D$5-B3082+1)/365,$D$6/365)),0)</f>
        <v>0</v>
      </c>
      <c r="O3082" s="28">
        <f>'Data &amp; Parameter'!$E$16*'Data &amp; Parameter'!$E$17*('Data &amp; Parameter'!$E$18+'Data &amp; Parameter'!$E$19)*'Data &amp; Parameter'!$E$20*'Data &amp; Parameter'!$E$37*N3082</f>
        <v>0</v>
      </c>
      <c r="P3082">
        <f>ROUNDUP(IF(D3082&gt;$D$4,0,($D$4-D3082+1)/365),0)</f>
        <v>0</v>
      </c>
      <c r="Q3082">
        <f>ROUNDUP(IF(D3082&gt;$D$5,0,($D$5-D3082+1)/365),0)</f>
        <v>0</v>
      </c>
      <c r="R3082" s="28">
        <f>IF(OR(P3082=1,Q3082=1),IF(D3082+364&lt;=$D$5,(D3082+364-$D$4+1)/365,IF(D3082&gt;$D$4,($D$5-D3082+1)/365,$D$6/365)),0)</f>
        <v>0</v>
      </c>
      <c r="S3082" s="28">
        <f>'Data &amp; Parameter'!$E$16*'Data &amp; Parameter'!$E$17*('Data &amp; Parameter'!$E$18+'Data &amp; Parameter'!$E$19)*'Data &amp; Parameter'!$E$20*'Data &amp; Parameter'!$E$37*R3082</f>
        <v>0</v>
      </c>
      <c r="T3082" s="28">
        <f t="shared" si="48"/>
        <v>0</v>
      </c>
    </row>
    <row r="3083" spans="1:20" ht="15.75" customHeight="1" x14ac:dyDescent="0.35">
      <c r="A3083">
        <v>3076</v>
      </c>
      <c r="B3083" s="76">
        <v>44251.357303240744</v>
      </c>
      <c r="C3083" s="1" t="s">
        <v>9753</v>
      </c>
      <c r="D3083" s="76">
        <v>44251.357766203699</v>
      </c>
      <c r="E3083" s="1" t="s">
        <v>9754</v>
      </c>
      <c r="F3083" s="1" t="s">
        <v>9755</v>
      </c>
      <c r="G3083" s="1" t="s">
        <v>123</v>
      </c>
      <c r="H3083" s="1" t="s">
        <v>124</v>
      </c>
      <c r="I3083" s="1" t="s">
        <v>125</v>
      </c>
      <c r="J3083" s="1" t="s">
        <v>9077</v>
      </c>
      <c r="K3083" s="1" t="s">
        <v>9725</v>
      </c>
      <c r="L3083">
        <f>ROUNDUP(IF(B3083&gt;$D$4,0,($D$4-B3083+1)/365),0)</f>
        <v>0</v>
      </c>
      <c r="M3083">
        <f>ROUNDUP(IF(B3083&gt;$D$5,0,($D$5-B3083+1)/365),0)</f>
        <v>0</v>
      </c>
      <c r="N3083" s="28">
        <f>IF(OR(L3083=1,M3083=1),IF(B3083+364&lt;=$D$5,(B3083+364-$D$4+1)/365,IF(B3083&gt;$D$4,($D$5-B3083+1)/365,$D$6/365)),0)</f>
        <v>0</v>
      </c>
      <c r="O3083" s="28">
        <f>'Data &amp; Parameter'!$E$16*'Data &amp; Parameter'!$E$17*('Data &amp; Parameter'!$E$18+'Data &amp; Parameter'!$E$19)*'Data &amp; Parameter'!$E$20*'Data &amp; Parameter'!$E$37*N3083</f>
        <v>0</v>
      </c>
      <c r="P3083">
        <f>ROUNDUP(IF(D3083&gt;$D$4,0,($D$4-D3083+1)/365),0)</f>
        <v>0</v>
      </c>
      <c r="Q3083">
        <f>ROUNDUP(IF(D3083&gt;$D$5,0,($D$5-D3083+1)/365),0)</f>
        <v>0</v>
      </c>
      <c r="R3083" s="28">
        <f>IF(OR(P3083=1,Q3083=1),IF(D3083+364&lt;=$D$5,(D3083+364-$D$4+1)/365,IF(D3083&gt;$D$4,($D$5-D3083+1)/365,$D$6/365)),0)</f>
        <v>0</v>
      </c>
      <c r="S3083" s="28">
        <f>'Data &amp; Parameter'!$E$16*'Data &amp; Parameter'!$E$17*('Data &amp; Parameter'!$E$18+'Data &amp; Parameter'!$E$19)*'Data &amp; Parameter'!$E$20*'Data &amp; Parameter'!$E$37*R3083</f>
        <v>0</v>
      </c>
      <c r="T3083" s="28">
        <f t="shared" si="48"/>
        <v>0</v>
      </c>
    </row>
    <row r="3084" spans="1:20" ht="15.75" customHeight="1" x14ac:dyDescent="0.35">
      <c r="A3084">
        <v>3077</v>
      </c>
      <c r="B3084" s="76">
        <v>44251.358483796299</v>
      </c>
      <c r="C3084" s="1" t="s">
        <v>9756</v>
      </c>
      <c r="D3084" s="76">
        <v>44251.359664351854</v>
      </c>
      <c r="E3084" s="1" t="s">
        <v>9757</v>
      </c>
      <c r="F3084" s="1" t="s">
        <v>9758</v>
      </c>
      <c r="G3084" s="1" t="s">
        <v>123</v>
      </c>
      <c r="H3084" s="1" t="s">
        <v>124</v>
      </c>
      <c r="I3084" s="1" t="s">
        <v>125</v>
      </c>
      <c r="J3084" s="1" t="s">
        <v>9077</v>
      </c>
      <c r="K3084" s="1" t="s">
        <v>9077</v>
      </c>
      <c r="L3084">
        <f>ROUNDUP(IF(B3084&gt;$D$4,0,($D$4-B3084+1)/365),0)</f>
        <v>0</v>
      </c>
      <c r="M3084">
        <f>ROUNDUP(IF(B3084&gt;$D$5,0,($D$5-B3084+1)/365),0)</f>
        <v>0</v>
      </c>
      <c r="N3084" s="28">
        <f>IF(OR(L3084=1,M3084=1),IF(B3084+364&lt;=$D$5,(B3084+364-$D$4+1)/365,IF(B3084&gt;$D$4,($D$5-B3084+1)/365,$D$6/365)),0)</f>
        <v>0</v>
      </c>
      <c r="O3084" s="28">
        <f>'Data &amp; Parameter'!$E$16*'Data &amp; Parameter'!$E$17*('Data &amp; Parameter'!$E$18+'Data &amp; Parameter'!$E$19)*'Data &amp; Parameter'!$E$20*'Data &amp; Parameter'!$E$37*N3084</f>
        <v>0</v>
      </c>
      <c r="P3084">
        <f>ROUNDUP(IF(D3084&gt;$D$4,0,($D$4-D3084+1)/365),0)</f>
        <v>0</v>
      </c>
      <c r="Q3084">
        <f>ROUNDUP(IF(D3084&gt;$D$5,0,($D$5-D3084+1)/365),0)</f>
        <v>0</v>
      </c>
      <c r="R3084" s="28">
        <f>IF(OR(P3084=1,Q3084=1),IF(D3084+364&lt;=$D$5,(D3084+364-$D$4+1)/365,IF(D3084&gt;$D$4,($D$5-D3084+1)/365,$D$6/365)),0)</f>
        <v>0</v>
      </c>
      <c r="S3084" s="28">
        <f>'Data &amp; Parameter'!$E$16*'Data &amp; Parameter'!$E$17*('Data &amp; Parameter'!$E$18+'Data &amp; Parameter'!$E$19)*'Data &amp; Parameter'!$E$20*'Data &amp; Parameter'!$E$37*R3084</f>
        <v>0</v>
      </c>
      <c r="T3084" s="28">
        <f t="shared" si="48"/>
        <v>0</v>
      </c>
    </row>
    <row r="3085" spans="1:20" ht="15.75" customHeight="1" x14ac:dyDescent="0.35">
      <c r="A3085">
        <v>3078</v>
      </c>
      <c r="B3085" s="76">
        <v>44251.358819444446</v>
      </c>
      <c r="C3085" s="1" t="s">
        <v>9759</v>
      </c>
      <c r="D3085" s="76">
        <v>44251.359351851846</v>
      </c>
      <c r="E3085" s="1" t="s">
        <v>9760</v>
      </c>
      <c r="F3085" s="1" t="s">
        <v>9761</v>
      </c>
      <c r="G3085" s="1" t="s">
        <v>123</v>
      </c>
      <c r="H3085" s="1" t="s">
        <v>124</v>
      </c>
      <c r="I3085" s="1" t="s">
        <v>125</v>
      </c>
      <c r="J3085" s="1" t="s">
        <v>9762</v>
      </c>
      <c r="K3085" s="1" t="s">
        <v>9763</v>
      </c>
      <c r="L3085">
        <f>ROUNDUP(IF(B3085&gt;$D$4,0,($D$4-B3085+1)/365),0)</f>
        <v>0</v>
      </c>
      <c r="M3085">
        <f>ROUNDUP(IF(B3085&gt;$D$5,0,($D$5-B3085+1)/365),0)</f>
        <v>0</v>
      </c>
      <c r="N3085" s="28">
        <f>IF(OR(L3085=1,M3085=1),IF(B3085+364&lt;=$D$5,(B3085+364-$D$4+1)/365,IF(B3085&gt;$D$4,($D$5-B3085+1)/365,$D$6/365)),0)</f>
        <v>0</v>
      </c>
      <c r="O3085" s="28">
        <f>'Data &amp; Parameter'!$E$16*'Data &amp; Parameter'!$E$17*('Data &amp; Parameter'!$E$18+'Data &amp; Parameter'!$E$19)*'Data &amp; Parameter'!$E$20*'Data &amp; Parameter'!$E$37*N3085</f>
        <v>0</v>
      </c>
      <c r="P3085">
        <f>ROUNDUP(IF(D3085&gt;$D$4,0,($D$4-D3085+1)/365),0)</f>
        <v>0</v>
      </c>
      <c r="Q3085">
        <f>ROUNDUP(IF(D3085&gt;$D$5,0,($D$5-D3085+1)/365),0)</f>
        <v>0</v>
      </c>
      <c r="R3085" s="28">
        <f>IF(OR(P3085=1,Q3085=1),IF(D3085+364&lt;=$D$5,(D3085+364-$D$4+1)/365,IF(D3085&gt;$D$4,($D$5-D3085+1)/365,$D$6/365)),0)</f>
        <v>0</v>
      </c>
      <c r="S3085" s="28">
        <f>'Data &amp; Parameter'!$E$16*'Data &amp; Parameter'!$E$17*('Data &amp; Parameter'!$E$18+'Data &amp; Parameter'!$E$19)*'Data &amp; Parameter'!$E$20*'Data &amp; Parameter'!$E$37*R3085</f>
        <v>0</v>
      </c>
      <c r="T3085" s="28">
        <f t="shared" si="48"/>
        <v>0</v>
      </c>
    </row>
    <row r="3086" spans="1:20" ht="15.75" customHeight="1" x14ac:dyDescent="0.35">
      <c r="A3086">
        <v>3079</v>
      </c>
      <c r="B3086" s="76">
        <v>44251.358958333338</v>
      </c>
      <c r="C3086" s="1" t="s">
        <v>9764</v>
      </c>
      <c r="D3086" s="76">
        <v>44251.359895833331</v>
      </c>
      <c r="E3086" s="1" t="s">
        <v>9765</v>
      </c>
      <c r="F3086" s="1" t="s">
        <v>9766</v>
      </c>
      <c r="G3086" s="1" t="s">
        <v>123</v>
      </c>
      <c r="H3086" s="1" t="s">
        <v>124</v>
      </c>
      <c r="I3086" s="1" t="s">
        <v>125</v>
      </c>
      <c r="J3086" s="1" t="s">
        <v>9767</v>
      </c>
      <c r="K3086" s="1" t="s">
        <v>9767</v>
      </c>
      <c r="L3086">
        <f>ROUNDUP(IF(B3086&gt;$D$4,0,($D$4-B3086+1)/365),0)</f>
        <v>0</v>
      </c>
      <c r="M3086">
        <f>ROUNDUP(IF(B3086&gt;$D$5,0,($D$5-B3086+1)/365),0)</f>
        <v>0</v>
      </c>
      <c r="N3086" s="28">
        <f>IF(OR(L3086=1,M3086=1),IF(B3086+364&lt;=$D$5,(B3086+364-$D$4+1)/365,IF(B3086&gt;$D$4,($D$5-B3086+1)/365,$D$6/365)),0)</f>
        <v>0</v>
      </c>
      <c r="O3086" s="28">
        <f>'Data &amp; Parameter'!$E$16*'Data &amp; Parameter'!$E$17*('Data &amp; Parameter'!$E$18+'Data &amp; Parameter'!$E$19)*'Data &amp; Parameter'!$E$20*'Data &amp; Parameter'!$E$37*N3086</f>
        <v>0</v>
      </c>
      <c r="P3086">
        <f>ROUNDUP(IF(D3086&gt;$D$4,0,($D$4-D3086+1)/365),0)</f>
        <v>0</v>
      </c>
      <c r="Q3086">
        <f>ROUNDUP(IF(D3086&gt;$D$5,0,($D$5-D3086+1)/365),0)</f>
        <v>0</v>
      </c>
      <c r="R3086" s="28">
        <f>IF(OR(P3086=1,Q3086=1),IF(D3086+364&lt;=$D$5,(D3086+364-$D$4+1)/365,IF(D3086&gt;$D$4,($D$5-D3086+1)/365,$D$6/365)),0)</f>
        <v>0</v>
      </c>
      <c r="S3086" s="28">
        <f>'Data &amp; Parameter'!$E$16*'Data &amp; Parameter'!$E$17*('Data &amp; Parameter'!$E$18+'Data &amp; Parameter'!$E$19)*'Data &amp; Parameter'!$E$20*'Data &amp; Parameter'!$E$37*R3086</f>
        <v>0</v>
      </c>
      <c r="T3086" s="28">
        <f t="shared" si="48"/>
        <v>0</v>
      </c>
    </row>
    <row r="3087" spans="1:20" ht="15.75" customHeight="1" x14ac:dyDescent="0.35">
      <c r="A3087">
        <v>3080</v>
      </c>
      <c r="B3087" s="76">
        <v>44251.360462962963</v>
      </c>
      <c r="C3087" s="1" t="s">
        <v>9768</v>
      </c>
      <c r="D3087" s="76">
        <v>44251.360902777778</v>
      </c>
      <c r="E3087" s="1" t="s">
        <v>9769</v>
      </c>
      <c r="F3087" s="1" t="s">
        <v>9770</v>
      </c>
      <c r="G3087" s="1" t="s">
        <v>123</v>
      </c>
      <c r="H3087" s="1" t="s">
        <v>124</v>
      </c>
      <c r="I3087" s="1" t="s">
        <v>125</v>
      </c>
      <c r="J3087" s="1" t="s">
        <v>9077</v>
      </c>
      <c r="K3087" s="1" t="s">
        <v>9725</v>
      </c>
      <c r="L3087">
        <f>ROUNDUP(IF(B3087&gt;$D$4,0,($D$4-B3087+1)/365),0)</f>
        <v>0</v>
      </c>
      <c r="M3087">
        <f>ROUNDUP(IF(B3087&gt;$D$5,0,($D$5-B3087+1)/365),0)</f>
        <v>0</v>
      </c>
      <c r="N3087" s="28">
        <f>IF(OR(L3087=1,M3087=1),IF(B3087+364&lt;=$D$5,(B3087+364-$D$4+1)/365,IF(B3087&gt;$D$4,($D$5-B3087+1)/365,$D$6/365)),0)</f>
        <v>0</v>
      </c>
      <c r="O3087" s="28">
        <f>'Data &amp; Parameter'!$E$16*'Data &amp; Parameter'!$E$17*('Data &amp; Parameter'!$E$18+'Data &amp; Parameter'!$E$19)*'Data &amp; Parameter'!$E$20*'Data &amp; Parameter'!$E$37*N3087</f>
        <v>0</v>
      </c>
      <c r="P3087">
        <f>ROUNDUP(IF(D3087&gt;$D$4,0,($D$4-D3087+1)/365),0)</f>
        <v>0</v>
      </c>
      <c r="Q3087">
        <f>ROUNDUP(IF(D3087&gt;$D$5,0,($D$5-D3087+1)/365),0)</f>
        <v>0</v>
      </c>
      <c r="R3087" s="28">
        <f>IF(OR(P3087=1,Q3087=1),IF(D3087+364&lt;=$D$5,(D3087+364-$D$4+1)/365,IF(D3087&gt;$D$4,($D$5-D3087+1)/365,$D$6/365)),0)</f>
        <v>0</v>
      </c>
      <c r="S3087" s="28">
        <f>'Data &amp; Parameter'!$E$16*'Data &amp; Parameter'!$E$17*('Data &amp; Parameter'!$E$18+'Data &amp; Parameter'!$E$19)*'Data &amp; Parameter'!$E$20*'Data &amp; Parameter'!$E$37*R3087</f>
        <v>0</v>
      </c>
      <c r="T3087" s="28">
        <f t="shared" si="48"/>
        <v>0</v>
      </c>
    </row>
    <row r="3088" spans="1:20" ht="15.75" customHeight="1" x14ac:dyDescent="0.35">
      <c r="A3088">
        <v>3081</v>
      </c>
      <c r="B3088" s="76">
        <v>44251.362615740742</v>
      </c>
      <c r="C3088" s="1" t="s">
        <v>9771</v>
      </c>
      <c r="D3088" s="76">
        <v>44251.363078703704</v>
      </c>
      <c r="E3088" s="1" t="s">
        <v>9772</v>
      </c>
      <c r="F3088" s="1" t="s">
        <v>9773</v>
      </c>
      <c r="G3088" s="1" t="s">
        <v>123</v>
      </c>
      <c r="H3088" s="1" t="s">
        <v>124</v>
      </c>
      <c r="I3088" s="1" t="s">
        <v>125</v>
      </c>
      <c r="J3088" s="1" t="s">
        <v>9077</v>
      </c>
      <c r="K3088" s="1" t="s">
        <v>9725</v>
      </c>
      <c r="L3088">
        <f>ROUNDUP(IF(B3088&gt;$D$4,0,($D$4-B3088+1)/365),0)</f>
        <v>0</v>
      </c>
      <c r="M3088">
        <f>ROUNDUP(IF(B3088&gt;$D$5,0,($D$5-B3088+1)/365),0)</f>
        <v>0</v>
      </c>
      <c r="N3088" s="28">
        <f>IF(OR(L3088=1,M3088=1),IF(B3088+364&lt;=$D$5,(B3088+364-$D$4+1)/365,IF(B3088&gt;$D$4,($D$5-B3088+1)/365,$D$6/365)),0)</f>
        <v>0</v>
      </c>
      <c r="O3088" s="28">
        <f>'Data &amp; Parameter'!$E$16*'Data &amp; Parameter'!$E$17*('Data &amp; Parameter'!$E$18+'Data &amp; Parameter'!$E$19)*'Data &amp; Parameter'!$E$20*'Data &amp; Parameter'!$E$37*N3088</f>
        <v>0</v>
      </c>
      <c r="P3088">
        <f>ROUNDUP(IF(D3088&gt;$D$4,0,($D$4-D3088+1)/365),0)</f>
        <v>0</v>
      </c>
      <c r="Q3088">
        <f>ROUNDUP(IF(D3088&gt;$D$5,0,($D$5-D3088+1)/365),0)</f>
        <v>0</v>
      </c>
      <c r="R3088" s="28">
        <f>IF(OR(P3088=1,Q3088=1),IF(D3088+364&lt;=$D$5,(D3088+364-$D$4+1)/365,IF(D3088&gt;$D$4,($D$5-D3088+1)/365,$D$6/365)),0)</f>
        <v>0</v>
      </c>
      <c r="S3088" s="28">
        <f>'Data &amp; Parameter'!$E$16*'Data &amp; Parameter'!$E$17*('Data &amp; Parameter'!$E$18+'Data &amp; Parameter'!$E$19)*'Data &amp; Parameter'!$E$20*'Data &amp; Parameter'!$E$37*R3088</f>
        <v>0</v>
      </c>
      <c r="T3088" s="28">
        <f t="shared" si="48"/>
        <v>0</v>
      </c>
    </row>
    <row r="3089" spans="1:20" ht="15.75" customHeight="1" x14ac:dyDescent="0.35">
      <c r="A3089">
        <v>3082</v>
      </c>
      <c r="B3089" s="76">
        <v>44251.362916666665</v>
      </c>
      <c r="C3089" s="1" t="s">
        <v>9774</v>
      </c>
      <c r="D3089" s="76">
        <v>44251.364571759259</v>
      </c>
      <c r="E3089" s="1" t="s">
        <v>9775</v>
      </c>
      <c r="F3089" s="1" t="s">
        <v>9776</v>
      </c>
      <c r="G3089" s="1" t="s">
        <v>123</v>
      </c>
      <c r="H3089" s="1" t="s">
        <v>124</v>
      </c>
      <c r="I3089" s="1" t="s">
        <v>125</v>
      </c>
      <c r="J3089" s="1" t="s">
        <v>9767</v>
      </c>
      <c r="K3089" s="1" t="s">
        <v>9767</v>
      </c>
      <c r="L3089">
        <f>ROUNDUP(IF(B3089&gt;$D$4,0,($D$4-B3089+1)/365),0)</f>
        <v>0</v>
      </c>
      <c r="M3089">
        <f>ROUNDUP(IF(B3089&gt;$D$5,0,($D$5-B3089+1)/365),0)</f>
        <v>0</v>
      </c>
      <c r="N3089" s="28">
        <f>IF(OR(L3089=1,M3089=1),IF(B3089+364&lt;=$D$5,(B3089+364-$D$4+1)/365,IF(B3089&gt;$D$4,($D$5-B3089+1)/365,$D$6/365)),0)</f>
        <v>0</v>
      </c>
      <c r="O3089" s="28">
        <f>'Data &amp; Parameter'!$E$16*'Data &amp; Parameter'!$E$17*('Data &amp; Parameter'!$E$18+'Data &amp; Parameter'!$E$19)*'Data &amp; Parameter'!$E$20*'Data &amp; Parameter'!$E$37*N3089</f>
        <v>0</v>
      </c>
      <c r="P3089">
        <f>ROUNDUP(IF(D3089&gt;$D$4,0,($D$4-D3089+1)/365),0)</f>
        <v>0</v>
      </c>
      <c r="Q3089">
        <f>ROUNDUP(IF(D3089&gt;$D$5,0,($D$5-D3089+1)/365),0)</f>
        <v>0</v>
      </c>
      <c r="R3089" s="28">
        <f>IF(OR(P3089=1,Q3089=1),IF(D3089+364&lt;=$D$5,(D3089+364-$D$4+1)/365,IF(D3089&gt;$D$4,($D$5-D3089+1)/365,$D$6/365)),0)</f>
        <v>0</v>
      </c>
      <c r="S3089" s="28">
        <f>'Data &amp; Parameter'!$E$16*'Data &amp; Parameter'!$E$17*('Data &amp; Parameter'!$E$18+'Data &amp; Parameter'!$E$19)*'Data &amp; Parameter'!$E$20*'Data &amp; Parameter'!$E$37*R3089</f>
        <v>0</v>
      </c>
      <c r="T3089" s="28">
        <f t="shared" si="48"/>
        <v>0</v>
      </c>
    </row>
    <row r="3090" spans="1:20" ht="15.75" customHeight="1" x14ac:dyDescent="0.35">
      <c r="A3090">
        <v>3083</v>
      </c>
      <c r="B3090" s="76">
        <v>44251.363136574073</v>
      </c>
      <c r="C3090" s="1" t="s">
        <v>9777</v>
      </c>
      <c r="D3090" s="76">
        <v>44251.363946759258</v>
      </c>
      <c r="E3090" s="1" t="s">
        <v>9778</v>
      </c>
      <c r="F3090" s="1" t="s">
        <v>9779</v>
      </c>
      <c r="G3090" s="1" t="s">
        <v>123</v>
      </c>
      <c r="H3090" s="1" t="s">
        <v>124</v>
      </c>
      <c r="I3090" s="1" t="s">
        <v>125</v>
      </c>
      <c r="J3090" s="1" t="s">
        <v>9077</v>
      </c>
      <c r="K3090" s="1" t="s">
        <v>9077</v>
      </c>
      <c r="L3090">
        <f>ROUNDUP(IF(B3090&gt;$D$4,0,($D$4-B3090+1)/365),0)</f>
        <v>0</v>
      </c>
      <c r="M3090">
        <f>ROUNDUP(IF(B3090&gt;$D$5,0,($D$5-B3090+1)/365),0)</f>
        <v>0</v>
      </c>
      <c r="N3090" s="28">
        <f>IF(OR(L3090=1,M3090=1),IF(B3090+364&lt;=$D$5,(B3090+364-$D$4+1)/365,IF(B3090&gt;$D$4,($D$5-B3090+1)/365,$D$6/365)),0)</f>
        <v>0</v>
      </c>
      <c r="O3090" s="28">
        <f>'Data &amp; Parameter'!$E$16*'Data &amp; Parameter'!$E$17*('Data &amp; Parameter'!$E$18+'Data &amp; Parameter'!$E$19)*'Data &amp; Parameter'!$E$20*'Data &amp; Parameter'!$E$37*N3090</f>
        <v>0</v>
      </c>
      <c r="P3090">
        <f>ROUNDUP(IF(D3090&gt;$D$4,0,($D$4-D3090+1)/365),0)</f>
        <v>0</v>
      </c>
      <c r="Q3090">
        <f>ROUNDUP(IF(D3090&gt;$D$5,0,($D$5-D3090+1)/365),0)</f>
        <v>0</v>
      </c>
      <c r="R3090" s="28">
        <f>IF(OR(P3090=1,Q3090=1),IF(D3090+364&lt;=$D$5,(D3090+364-$D$4+1)/365,IF(D3090&gt;$D$4,($D$5-D3090+1)/365,$D$6/365)),0)</f>
        <v>0</v>
      </c>
      <c r="S3090" s="28">
        <f>'Data &amp; Parameter'!$E$16*'Data &amp; Parameter'!$E$17*('Data &amp; Parameter'!$E$18+'Data &amp; Parameter'!$E$19)*'Data &amp; Parameter'!$E$20*'Data &amp; Parameter'!$E$37*R3090</f>
        <v>0</v>
      </c>
      <c r="T3090" s="28">
        <f t="shared" si="48"/>
        <v>0</v>
      </c>
    </row>
    <row r="3091" spans="1:20" ht="15.75" customHeight="1" x14ac:dyDescent="0.35">
      <c r="A3091">
        <v>3084</v>
      </c>
      <c r="B3091" s="76">
        <v>44251.364583333328</v>
      </c>
      <c r="C3091" s="1" t="s">
        <v>9780</v>
      </c>
      <c r="D3091" s="76">
        <v>44251.365162037036</v>
      </c>
      <c r="E3091" s="1" t="s">
        <v>9781</v>
      </c>
      <c r="F3091" s="1" t="s">
        <v>9782</v>
      </c>
      <c r="G3091" s="1" t="s">
        <v>123</v>
      </c>
      <c r="H3091" s="1" t="s">
        <v>124</v>
      </c>
      <c r="I3091" s="1" t="s">
        <v>125</v>
      </c>
      <c r="J3091" s="1" t="s">
        <v>9783</v>
      </c>
      <c r="K3091" s="1" t="s">
        <v>9783</v>
      </c>
      <c r="L3091">
        <f>ROUNDUP(IF(B3091&gt;$D$4,0,($D$4-B3091+1)/365),0)</f>
        <v>0</v>
      </c>
      <c r="M3091">
        <f>ROUNDUP(IF(B3091&gt;$D$5,0,($D$5-B3091+1)/365),0)</f>
        <v>0</v>
      </c>
      <c r="N3091" s="28">
        <f>IF(OR(L3091=1,M3091=1),IF(B3091+364&lt;=$D$5,(B3091+364-$D$4+1)/365,IF(B3091&gt;$D$4,($D$5-B3091+1)/365,$D$6/365)),0)</f>
        <v>0</v>
      </c>
      <c r="O3091" s="28">
        <f>'Data &amp; Parameter'!$E$16*'Data &amp; Parameter'!$E$17*('Data &amp; Parameter'!$E$18+'Data &amp; Parameter'!$E$19)*'Data &amp; Parameter'!$E$20*'Data &amp; Parameter'!$E$37*N3091</f>
        <v>0</v>
      </c>
      <c r="P3091">
        <f>ROUNDUP(IF(D3091&gt;$D$4,0,($D$4-D3091+1)/365),0)</f>
        <v>0</v>
      </c>
      <c r="Q3091">
        <f>ROUNDUP(IF(D3091&gt;$D$5,0,($D$5-D3091+1)/365),0)</f>
        <v>0</v>
      </c>
      <c r="R3091" s="28">
        <f>IF(OR(P3091=1,Q3091=1),IF(D3091+364&lt;=$D$5,(D3091+364-$D$4+1)/365,IF(D3091&gt;$D$4,($D$5-D3091+1)/365,$D$6/365)),0)</f>
        <v>0</v>
      </c>
      <c r="S3091" s="28">
        <f>'Data &amp; Parameter'!$E$16*'Data &amp; Parameter'!$E$17*('Data &amp; Parameter'!$E$18+'Data &amp; Parameter'!$E$19)*'Data &amp; Parameter'!$E$20*'Data &amp; Parameter'!$E$37*R3091</f>
        <v>0</v>
      </c>
      <c r="T3091" s="28">
        <f t="shared" si="48"/>
        <v>0</v>
      </c>
    </row>
    <row r="3092" spans="1:20" ht="15.75" customHeight="1" x14ac:dyDescent="0.35">
      <c r="A3092">
        <v>3085</v>
      </c>
      <c r="B3092" s="76">
        <v>44251.365798611107</v>
      </c>
      <c r="C3092" s="1" t="s">
        <v>9784</v>
      </c>
      <c r="D3092" s="76">
        <v>44251.366469907407</v>
      </c>
      <c r="E3092" s="1" t="s">
        <v>9785</v>
      </c>
      <c r="F3092" s="1" t="s">
        <v>9786</v>
      </c>
      <c r="G3092" s="1" t="s">
        <v>123</v>
      </c>
      <c r="H3092" s="1" t="s">
        <v>124</v>
      </c>
      <c r="I3092" s="1" t="s">
        <v>125</v>
      </c>
      <c r="J3092" s="1" t="s">
        <v>9077</v>
      </c>
      <c r="K3092" s="1" t="s">
        <v>9725</v>
      </c>
      <c r="L3092">
        <f>ROUNDUP(IF(B3092&gt;$D$4,0,($D$4-B3092+1)/365),0)</f>
        <v>0</v>
      </c>
      <c r="M3092">
        <f>ROUNDUP(IF(B3092&gt;$D$5,0,($D$5-B3092+1)/365),0)</f>
        <v>0</v>
      </c>
      <c r="N3092" s="28">
        <f>IF(OR(L3092=1,M3092=1),IF(B3092+364&lt;=$D$5,(B3092+364-$D$4+1)/365,IF(B3092&gt;$D$4,($D$5-B3092+1)/365,$D$6/365)),0)</f>
        <v>0</v>
      </c>
      <c r="O3092" s="28">
        <f>'Data &amp; Parameter'!$E$16*'Data &amp; Parameter'!$E$17*('Data &amp; Parameter'!$E$18+'Data &amp; Parameter'!$E$19)*'Data &amp; Parameter'!$E$20*'Data &amp; Parameter'!$E$37*N3092</f>
        <v>0</v>
      </c>
      <c r="P3092">
        <f>ROUNDUP(IF(D3092&gt;$D$4,0,($D$4-D3092+1)/365),0)</f>
        <v>0</v>
      </c>
      <c r="Q3092">
        <f>ROUNDUP(IF(D3092&gt;$D$5,0,($D$5-D3092+1)/365),0)</f>
        <v>0</v>
      </c>
      <c r="R3092" s="28">
        <f>IF(OR(P3092=1,Q3092=1),IF(D3092+364&lt;=$D$5,(D3092+364-$D$4+1)/365,IF(D3092&gt;$D$4,($D$5-D3092+1)/365,$D$6/365)),0)</f>
        <v>0</v>
      </c>
      <c r="S3092" s="28">
        <f>'Data &amp; Parameter'!$E$16*'Data &amp; Parameter'!$E$17*('Data &amp; Parameter'!$E$18+'Data &amp; Parameter'!$E$19)*'Data &amp; Parameter'!$E$20*'Data &amp; Parameter'!$E$37*R3092</f>
        <v>0</v>
      </c>
      <c r="T3092" s="28">
        <f t="shared" si="48"/>
        <v>0</v>
      </c>
    </row>
    <row r="3093" spans="1:20" ht="15.75" customHeight="1" x14ac:dyDescent="0.35">
      <c r="A3093">
        <v>3086</v>
      </c>
      <c r="B3093" s="76">
        <v>44251.366724537038</v>
      </c>
      <c r="C3093" s="1" t="s">
        <v>9787</v>
      </c>
      <c r="D3093" s="76">
        <v>44251.367638888885</v>
      </c>
      <c r="E3093" s="1" t="s">
        <v>9788</v>
      </c>
      <c r="F3093" s="1" t="s">
        <v>9789</v>
      </c>
      <c r="G3093" s="1" t="s">
        <v>123</v>
      </c>
      <c r="H3093" s="1" t="s">
        <v>124</v>
      </c>
      <c r="I3093" s="1" t="s">
        <v>125</v>
      </c>
      <c r="J3093" s="1" t="s">
        <v>9790</v>
      </c>
      <c r="K3093" s="1" t="s">
        <v>9791</v>
      </c>
      <c r="L3093">
        <f>ROUNDUP(IF(B3093&gt;$D$4,0,($D$4-B3093+1)/365),0)</f>
        <v>0</v>
      </c>
      <c r="M3093">
        <f>ROUNDUP(IF(B3093&gt;$D$5,0,($D$5-B3093+1)/365),0)</f>
        <v>0</v>
      </c>
      <c r="N3093" s="28">
        <f>IF(OR(L3093=1,M3093=1),IF(B3093+364&lt;=$D$5,(B3093+364-$D$4+1)/365,IF(B3093&gt;$D$4,($D$5-B3093+1)/365,$D$6/365)),0)</f>
        <v>0</v>
      </c>
      <c r="O3093" s="28">
        <f>'Data &amp; Parameter'!$E$16*'Data &amp; Parameter'!$E$17*('Data &amp; Parameter'!$E$18+'Data &amp; Parameter'!$E$19)*'Data &amp; Parameter'!$E$20*'Data &amp; Parameter'!$E$37*N3093</f>
        <v>0</v>
      </c>
      <c r="P3093">
        <f>ROUNDUP(IF(D3093&gt;$D$4,0,($D$4-D3093+1)/365),0)</f>
        <v>0</v>
      </c>
      <c r="Q3093">
        <f>ROUNDUP(IF(D3093&gt;$D$5,0,($D$5-D3093+1)/365),0)</f>
        <v>0</v>
      </c>
      <c r="R3093" s="28">
        <f>IF(OR(P3093=1,Q3093=1),IF(D3093+364&lt;=$D$5,(D3093+364-$D$4+1)/365,IF(D3093&gt;$D$4,($D$5-D3093+1)/365,$D$6/365)),0)</f>
        <v>0</v>
      </c>
      <c r="S3093" s="28">
        <f>'Data &amp; Parameter'!$E$16*'Data &amp; Parameter'!$E$17*('Data &amp; Parameter'!$E$18+'Data &amp; Parameter'!$E$19)*'Data &amp; Parameter'!$E$20*'Data &amp; Parameter'!$E$37*R3093</f>
        <v>0</v>
      </c>
      <c r="T3093" s="28">
        <f t="shared" si="48"/>
        <v>0</v>
      </c>
    </row>
    <row r="3094" spans="1:20" ht="15.75" customHeight="1" x14ac:dyDescent="0.35">
      <c r="A3094">
        <v>3087</v>
      </c>
      <c r="B3094" s="76">
        <v>44251.368055555555</v>
      </c>
      <c r="C3094" s="1" t="s">
        <v>9792</v>
      </c>
      <c r="D3094" s="76">
        <v>44251.368761574078</v>
      </c>
      <c r="E3094" s="1" t="s">
        <v>9793</v>
      </c>
      <c r="F3094" s="1" t="s">
        <v>9794</v>
      </c>
      <c r="G3094" s="1" t="s">
        <v>123</v>
      </c>
      <c r="H3094" s="1" t="s">
        <v>124</v>
      </c>
      <c r="I3094" s="1" t="s">
        <v>125</v>
      </c>
      <c r="J3094" s="1" t="s">
        <v>9077</v>
      </c>
      <c r="K3094" s="1" t="s">
        <v>9795</v>
      </c>
      <c r="L3094">
        <f>ROUNDUP(IF(B3094&gt;$D$4,0,($D$4-B3094+1)/365),0)</f>
        <v>0</v>
      </c>
      <c r="M3094">
        <f>ROUNDUP(IF(B3094&gt;$D$5,0,($D$5-B3094+1)/365),0)</f>
        <v>0</v>
      </c>
      <c r="N3094" s="28">
        <f>IF(OR(L3094=1,M3094=1),IF(B3094+364&lt;=$D$5,(B3094+364-$D$4+1)/365,IF(B3094&gt;$D$4,($D$5-B3094+1)/365,$D$6/365)),0)</f>
        <v>0</v>
      </c>
      <c r="O3094" s="28">
        <f>'Data &amp; Parameter'!$E$16*'Data &amp; Parameter'!$E$17*('Data &amp; Parameter'!$E$18+'Data &amp; Parameter'!$E$19)*'Data &amp; Parameter'!$E$20*'Data &amp; Parameter'!$E$37*N3094</f>
        <v>0</v>
      </c>
      <c r="P3094">
        <f>ROUNDUP(IF(D3094&gt;$D$4,0,($D$4-D3094+1)/365),0)</f>
        <v>0</v>
      </c>
      <c r="Q3094">
        <f>ROUNDUP(IF(D3094&gt;$D$5,0,($D$5-D3094+1)/365),0)</f>
        <v>0</v>
      </c>
      <c r="R3094" s="28">
        <f>IF(OR(P3094=1,Q3094=1),IF(D3094+364&lt;=$D$5,(D3094+364-$D$4+1)/365,IF(D3094&gt;$D$4,($D$5-D3094+1)/365,$D$6/365)),0)</f>
        <v>0</v>
      </c>
      <c r="S3094" s="28">
        <f>'Data &amp; Parameter'!$E$16*'Data &amp; Parameter'!$E$17*('Data &amp; Parameter'!$E$18+'Data &amp; Parameter'!$E$19)*'Data &amp; Parameter'!$E$20*'Data &amp; Parameter'!$E$37*R3094</f>
        <v>0</v>
      </c>
      <c r="T3094" s="28">
        <f t="shared" si="48"/>
        <v>0</v>
      </c>
    </row>
    <row r="3095" spans="1:20" ht="15.75" customHeight="1" x14ac:dyDescent="0.35">
      <c r="A3095">
        <v>3088</v>
      </c>
      <c r="B3095" s="76">
        <v>44251.36819444444</v>
      </c>
      <c r="C3095" s="1" t="s">
        <v>9796</v>
      </c>
      <c r="D3095" s="76">
        <v>44251.369340277779</v>
      </c>
      <c r="E3095" s="1" t="s">
        <v>9797</v>
      </c>
      <c r="F3095" s="1" t="s">
        <v>9798</v>
      </c>
      <c r="G3095" s="1" t="s">
        <v>123</v>
      </c>
      <c r="H3095" s="1" t="s">
        <v>124</v>
      </c>
      <c r="I3095" s="1" t="s">
        <v>125</v>
      </c>
      <c r="J3095" s="1" t="s">
        <v>9767</v>
      </c>
      <c r="K3095" s="1" t="s">
        <v>9767</v>
      </c>
      <c r="L3095">
        <f>ROUNDUP(IF(B3095&gt;$D$4,0,($D$4-B3095+1)/365),0)</f>
        <v>0</v>
      </c>
      <c r="M3095">
        <f>ROUNDUP(IF(B3095&gt;$D$5,0,($D$5-B3095+1)/365),0)</f>
        <v>0</v>
      </c>
      <c r="N3095" s="28">
        <f>IF(OR(L3095=1,M3095=1),IF(B3095+364&lt;=$D$5,(B3095+364-$D$4+1)/365,IF(B3095&gt;$D$4,($D$5-B3095+1)/365,$D$6/365)),0)</f>
        <v>0</v>
      </c>
      <c r="O3095" s="28">
        <f>'Data &amp; Parameter'!$E$16*'Data &amp; Parameter'!$E$17*('Data &amp; Parameter'!$E$18+'Data &amp; Parameter'!$E$19)*'Data &amp; Parameter'!$E$20*'Data &amp; Parameter'!$E$37*N3095</f>
        <v>0</v>
      </c>
      <c r="P3095">
        <f>ROUNDUP(IF(D3095&gt;$D$4,0,($D$4-D3095+1)/365),0)</f>
        <v>0</v>
      </c>
      <c r="Q3095">
        <f>ROUNDUP(IF(D3095&gt;$D$5,0,($D$5-D3095+1)/365),0)</f>
        <v>0</v>
      </c>
      <c r="R3095" s="28">
        <f>IF(OR(P3095=1,Q3095=1),IF(D3095+364&lt;=$D$5,(D3095+364-$D$4+1)/365,IF(D3095&gt;$D$4,($D$5-D3095+1)/365,$D$6/365)),0)</f>
        <v>0</v>
      </c>
      <c r="S3095" s="28">
        <f>'Data &amp; Parameter'!$E$16*'Data &amp; Parameter'!$E$17*('Data &amp; Parameter'!$E$18+'Data &amp; Parameter'!$E$19)*'Data &amp; Parameter'!$E$20*'Data &amp; Parameter'!$E$37*R3095</f>
        <v>0</v>
      </c>
      <c r="T3095" s="28">
        <f t="shared" si="48"/>
        <v>0</v>
      </c>
    </row>
    <row r="3096" spans="1:20" ht="15.75" customHeight="1" x14ac:dyDescent="0.35">
      <c r="A3096">
        <v>3089</v>
      </c>
      <c r="B3096" s="76">
        <v>44251.370590277773</v>
      </c>
      <c r="C3096" s="1" t="s">
        <v>9799</v>
      </c>
      <c r="D3096" s="76">
        <v>44251.37100694445</v>
      </c>
      <c r="E3096" s="1" t="s">
        <v>9800</v>
      </c>
      <c r="F3096" s="1" t="s">
        <v>9801</v>
      </c>
      <c r="G3096" s="1" t="s">
        <v>123</v>
      </c>
      <c r="H3096" s="1" t="s">
        <v>124</v>
      </c>
      <c r="I3096" s="1" t="s">
        <v>125</v>
      </c>
      <c r="J3096" s="1" t="s">
        <v>9077</v>
      </c>
      <c r="K3096" s="1" t="s">
        <v>9725</v>
      </c>
      <c r="L3096">
        <f>ROUNDUP(IF(B3096&gt;$D$4,0,($D$4-B3096+1)/365),0)</f>
        <v>0</v>
      </c>
      <c r="M3096">
        <f>ROUNDUP(IF(B3096&gt;$D$5,0,($D$5-B3096+1)/365),0)</f>
        <v>0</v>
      </c>
      <c r="N3096" s="28">
        <f>IF(OR(L3096=1,M3096=1),IF(B3096+364&lt;=$D$5,(B3096+364-$D$4+1)/365,IF(B3096&gt;$D$4,($D$5-B3096+1)/365,$D$6/365)),0)</f>
        <v>0</v>
      </c>
      <c r="O3096" s="28">
        <f>'Data &amp; Parameter'!$E$16*'Data &amp; Parameter'!$E$17*('Data &amp; Parameter'!$E$18+'Data &amp; Parameter'!$E$19)*'Data &amp; Parameter'!$E$20*'Data &amp; Parameter'!$E$37*N3096</f>
        <v>0</v>
      </c>
      <c r="P3096">
        <f>ROUNDUP(IF(D3096&gt;$D$4,0,($D$4-D3096+1)/365),0)</f>
        <v>0</v>
      </c>
      <c r="Q3096">
        <f>ROUNDUP(IF(D3096&gt;$D$5,0,($D$5-D3096+1)/365),0)</f>
        <v>0</v>
      </c>
      <c r="R3096" s="28">
        <f>IF(OR(P3096=1,Q3096=1),IF(D3096+364&lt;=$D$5,(D3096+364-$D$4+1)/365,IF(D3096&gt;$D$4,($D$5-D3096+1)/365,$D$6/365)),0)</f>
        <v>0</v>
      </c>
      <c r="S3096" s="28">
        <f>'Data &amp; Parameter'!$E$16*'Data &amp; Parameter'!$E$17*('Data &amp; Parameter'!$E$18+'Data &amp; Parameter'!$E$19)*'Data &amp; Parameter'!$E$20*'Data &amp; Parameter'!$E$37*R3096</f>
        <v>0</v>
      </c>
      <c r="T3096" s="28">
        <f t="shared" si="48"/>
        <v>0</v>
      </c>
    </row>
    <row r="3097" spans="1:20" ht="15.75" customHeight="1" x14ac:dyDescent="0.35">
      <c r="A3097">
        <v>3090</v>
      </c>
      <c r="B3097" s="76">
        <v>44251.370798611111</v>
      </c>
      <c r="C3097" s="1" t="s">
        <v>9802</v>
      </c>
      <c r="D3097" s="76">
        <v>44251.371388888889</v>
      </c>
      <c r="E3097" s="1" t="s">
        <v>9803</v>
      </c>
      <c r="F3097" s="1" t="s">
        <v>9804</v>
      </c>
      <c r="G3097" s="1" t="s">
        <v>123</v>
      </c>
      <c r="H3097" s="1" t="s">
        <v>124</v>
      </c>
      <c r="I3097" s="1" t="s">
        <v>125</v>
      </c>
      <c r="J3097" s="1" t="s">
        <v>9762</v>
      </c>
      <c r="K3097" s="1" t="s">
        <v>9763</v>
      </c>
      <c r="L3097">
        <f>ROUNDUP(IF(B3097&gt;$D$4,0,($D$4-B3097+1)/365),0)</f>
        <v>0</v>
      </c>
      <c r="M3097">
        <f>ROUNDUP(IF(B3097&gt;$D$5,0,($D$5-B3097+1)/365),0)</f>
        <v>0</v>
      </c>
      <c r="N3097" s="28">
        <f>IF(OR(L3097=1,M3097=1),IF(B3097+364&lt;=$D$5,(B3097+364-$D$4+1)/365,IF(B3097&gt;$D$4,($D$5-B3097+1)/365,$D$6/365)),0)</f>
        <v>0</v>
      </c>
      <c r="O3097" s="28">
        <f>'Data &amp; Parameter'!$E$16*'Data &amp; Parameter'!$E$17*('Data &amp; Parameter'!$E$18+'Data &amp; Parameter'!$E$19)*'Data &amp; Parameter'!$E$20*'Data &amp; Parameter'!$E$37*N3097</f>
        <v>0</v>
      </c>
      <c r="P3097">
        <f>ROUNDUP(IF(D3097&gt;$D$4,0,($D$4-D3097+1)/365),0)</f>
        <v>0</v>
      </c>
      <c r="Q3097">
        <f>ROUNDUP(IF(D3097&gt;$D$5,0,($D$5-D3097+1)/365),0)</f>
        <v>0</v>
      </c>
      <c r="R3097" s="28">
        <f>IF(OR(P3097=1,Q3097=1),IF(D3097+364&lt;=$D$5,(D3097+364-$D$4+1)/365,IF(D3097&gt;$D$4,($D$5-D3097+1)/365,$D$6/365)),0)</f>
        <v>0</v>
      </c>
      <c r="S3097" s="28">
        <f>'Data &amp; Parameter'!$E$16*'Data &amp; Parameter'!$E$17*('Data &amp; Parameter'!$E$18+'Data &amp; Parameter'!$E$19)*'Data &amp; Parameter'!$E$20*'Data &amp; Parameter'!$E$37*R3097</f>
        <v>0</v>
      </c>
      <c r="T3097" s="28">
        <f t="shared" si="48"/>
        <v>0</v>
      </c>
    </row>
    <row r="3098" spans="1:20" ht="15.75" customHeight="1" x14ac:dyDescent="0.35">
      <c r="A3098">
        <v>3091</v>
      </c>
      <c r="B3098" s="76">
        <v>44251.371145833335</v>
      </c>
      <c r="C3098" s="1" t="s">
        <v>9805</v>
      </c>
      <c r="D3098" s="76">
        <v>44251.371770833328</v>
      </c>
      <c r="E3098" s="1" t="s">
        <v>9806</v>
      </c>
      <c r="F3098" s="1" t="s">
        <v>9807</v>
      </c>
      <c r="G3098" s="1" t="s">
        <v>123</v>
      </c>
      <c r="H3098" s="1" t="s">
        <v>124</v>
      </c>
      <c r="I3098" s="1" t="s">
        <v>125</v>
      </c>
      <c r="J3098" s="1" t="s">
        <v>9808</v>
      </c>
      <c r="K3098" s="1" t="s">
        <v>9809</v>
      </c>
      <c r="L3098">
        <f>ROUNDUP(IF(B3098&gt;$D$4,0,($D$4-B3098+1)/365),0)</f>
        <v>0</v>
      </c>
      <c r="M3098">
        <f>ROUNDUP(IF(B3098&gt;$D$5,0,($D$5-B3098+1)/365),0)</f>
        <v>0</v>
      </c>
      <c r="N3098" s="28">
        <f>IF(OR(L3098=1,M3098=1),IF(B3098+364&lt;=$D$5,(B3098+364-$D$4+1)/365,IF(B3098&gt;$D$4,($D$5-B3098+1)/365,$D$6/365)),0)</f>
        <v>0</v>
      </c>
      <c r="O3098" s="28">
        <f>'Data &amp; Parameter'!$E$16*'Data &amp; Parameter'!$E$17*('Data &amp; Parameter'!$E$18+'Data &amp; Parameter'!$E$19)*'Data &amp; Parameter'!$E$20*'Data &amp; Parameter'!$E$37*N3098</f>
        <v>0</v>
      </c>
      <c r="P3098">
        <f>ROUNDUP(IF(D3098&gt;$D$4,0,($D$4-D3098+1)/365),0)</f>
        <v>0</v>
      </c>
      <c r="Q3098">
        <f>ROUNDUP(IF(D3098&gt;$D$5,0,($D$5-D3098+1)/365),0)</f>
        <v>0</v>
      </c>
      <c r="R3098" s="28">
        <f>IF(OR(P3098=1,Q3098=1),IF(D3098+364&lt;=$D$5,(D3098+364-$D$4+1)/365,IF(D3098&gt;$D$4,($D$5-D3098+1)/365,$D$6/365)),0)</f>
        <v>0</v>
      </c>
      <c r="S3098" s="28">
        <f>'Data &amp; Parameter'!$E$16*'Data &amp; Parameter'!$E$17*('Data &amp; Parameter'!$E$18+'Data &amp; Parameter'!$E$19)*'Data &amp; Parameter'!$E$20*'Data &amp; Parameter'!$E$37*R3098</f>
        <v>0</v>
      </c>
      <c r="T3098" s="28">
        <f t="shared" si="48"/>
        <v>0</v>
      </c>
    </row>
    <row r="3099" spans="1:20" ht="15.75" customHeight="1" x14ac:dyDescent="0.35">
      <c r="A3099">
        <v>3092</v>
      </c>
      <c r="B3099" s="76">
        <v>44251.371481481481</v>
      </c>
      <c r="C3099" s="1" t="s">
        <v>9810</v>
      </c>
      <c r="D3099" s="76">
        <v>44251.372465277775</v>
      </c>
      <c r="E3099" s="1" t="s">
        <v>9811</v>
      </c>
      <c r="F3099" s="1" t="s">
        <v>9812</v>
      </c>
      <c r="G3099" s="1" t="s">
        <v>123</v>
      </c>
      <c r="H3099" s="1" t="s">
        <v>124</v>
      </c>
      <c r="I3099" s="1" t="s">
        <v>125</v>
      </c>
      <c r="J3099" s="1" t="s">
        <v>9767</v>
      </c>
      <c r="K3099" s="1" t="s">
        <v>9767</v>
      </c>
      <c r="L3099">
        <f>ROUNDUP(IF(B3099&gt;$D$4,0,($D$4-B3099+1)/365),0)</f>
        <v>0</v>
      </c>
      <c r="M3099">
        <f>ROUNDUP(IF(B3099&gt;$D$5,0,($D$5-B3099+1)/365),0)</f>
        <v>0</v>
      </c>
      <c r="N3099" s="28">
        <f>IF(OR(L3099=1,M3099=1),IF(B3099+364&lt;=$D$5,(B3099+364-$D$4+1)/365,IF(B3099&gt;$D$4,($D$5-B3099+1)/365,$D$6/365)),0)</f>
        <v>0</v>
      </c>
      <c r="O3099" s="28">
        <f>'Data &amp; Parameter'!$E$16*'Data &amp; Parameter'!$E$17*('Data &amp; Parameter'!$E$18+'Data &amp; Parameter'!$E$19)*'Data &amp; Parameter'!$E$20*'Data &amp; Parameter'!$E$37*N3099</f>
        <v>0</v>
      </c>
      <c r="P3099">
        <f>ROUNDUP(IF(D3099&gt;$D$4,0,($D$4-D3099+1)/365),0)</f>
        <v>0</v>
      </c>
      <c r="Q3099">
        <f>ROUNDUP(IF(D3099&gt;$D$5,0,($D$5-D3099+1)/365),0)</f>
        <v>0</v>
      </c>
      <c r="R3099" s="28">
        <f>IF(OR(P3099=1,Q3099=1),IF(D3099+364&lt;=$D$5,(D3099+364-$D$4+1)/365,IF(D3099&gt;$D$4,($D$5-D3099+1)/365,$D$6/365)),0)</f>
        <v>0</v>
      </c>
      <c r="S3099" s="28">
        <f>'Data &amp; Parameter'!$E$16*'Data &amp; Parameter'!$E$17*('Data &amp; Parameter'!$E$18+'Data &amp; Parameter'!$E$19)*'Data &amp; Parameter'!$E$20*'Data &amp; Parameter'!$E$37*R3099</f>
        <v>0</v>
      </c>
      <c r="T3099" s="28">
        <f t="shared" si="48"/>
        <v>0</v>
      </c>
    </row>
    <row r="3100" spans="1:20" ht="15.75" customHeight="1" x14ac:dyDescent="0.35">
      <c r="A3100">
        <v>3093</v>
      </c>
      <c r="B3100" s="76">
        <v>44251.372870370367</v>
      </c>
      <c r="C3100" s="1" t="s">
        <v>9813</v>
      </c>
      <c r="D3100" s="76">
        <v>44251.373599537037</v>
      </c>
      <c r="E3100" s="1" t="s">
        <v>9814</v>
      </c>
      <c r="F3100" s="1" t="s">
        <v>9815</v>
      </c>
      <c r="G3100" s="1" t="s">
        <v>123</v>
      </c>
      <c r="H3100" s="1" t="s">
        <v>124</v>
      </c>
      <c r="I3100" s="1" t="s">
        <v>125</v>
      </c>
      <c r="J3100" s="1" t="s">
        <v>9077</v>
      </c>
      <c r="K3100" s="1" t="s">
        <v>9077</v>
      </c>
      <c r="L3100">
        <f>ROUNDUP(IF(B3100&gt;$D$4,0,($D$4-B3100+1)/365),0)</f>
        <v>0</v>
      </c>
      <c r="M3100">
        <f>ROUNDUP(IF(B3100&gt;$D$5,0,($D$5-B3100+1)/365),0)</f>
        <v>0</v>
      </c>
      <c r="N3100" s="28">
        <f>IF(OR(L3100=1,M3100=1),IF(B3100+364&lt;=$D$5,(B3100+364-$D$4+1)/365,IF(B3100&gt;$D$4,($D$5-B3100+1)/365,$D$6/365)),0)</f>
        <v>0</v>
      </c>
      <c r="O3100" s="28">
        <f>'Data &amp; Parameter'!$E$16*'Data &amp; Parameter'!$E$17*('Data &amp; Parameter'!$E$18+'Data &amp; Parameter'!$E$19)*'Data &amp; Parameter'!$E$20*'Data &amp; Parameter'!$E$37*N3100</f>
        <v>0</v>
      </c>
      <c r="P3100">
        <f>ROUNDUP(IF(D3100&gt;$D$4,0,($D$4-D3100+1)/365),0)</f>
        <v>0</v>
      </c>
      <c r="Q3100">
        <f>ROUNDUP(IF(D3100&gt;$D$5,0,($D$5-D3100+1)/365),0)</f>
        <v>0</v>
      </c>
      <c r="R3100" s="28">
        <f>IF(OR(P3100=1,Q3100=1),IF(D3100+364&lt;=$D$5,(D3100+364-$D$4+1)/365,IF(D3100&gt;$D$4,($D$5-D3100+1)/365,$D$6/365)),0)</f>
        <v>0</v>
      </c>
      <c r="S3100" s="28">
        <f>'Data &amp; Parameter'!$E$16*'Data &amp; Parameter'!$E$17*('Data &amp; Parameter'!$E$18+'Data &amp; Parameter'!$E$19)*'Data &amp; Parameter'!$E$20*'Data &amp; Parameter'!$E$37*R3100</f>
        <v>0</v>
      </c>
      <c r="T3100" s="28">
        <f t="shared" si="48"/>
        <v>0</v>
      </c>
    </row>
    <row r="3101" spans="1:20" ht="15.75" customHeight="1" x14ac:dyDescent="0.35">
      <c r="A3101">
        <v>3094</v>
      </c>
      <c r="B3101" s="76">
        <v>44251.373171296298</v>
      </c>
      <c r="C3101" s="1" t="s">
        <v>9816</v>
      </c>
      <c r="D3101" s="76">
        <v>44251.374166666668</v>
      </c>
      <c r="E3101" s="1" t="s">
        <v>9817</v>
      </c>
      <c r="F3101" s="1" t="s">
        <v>9818</v>
      </c>
      <c r="G3101" s="1" t="s">
        <v>123</v>
      </c>
      <c r="H3101" s="1" t="s">
        <v>124</v>
      </c>
      <c r="I3101" s="1" t="s">
        <v>125</v>
      </c>
      <c r="J3101" s="1" t="s">
        <v>9077</v>
      </c>
      <c r="K3101" s="1" t="s">
        <v>9725</v>
      </c>
      <c r="L3101">
        <f>ROUNDUP(IF(B3101&gt;$D$4,0,($D$4-B3101+1)/365),0)</f>
        <v>0</v>
      </c>
      <c r="M3101">
        <f>ROUNDUP(IF(B3101&gt;$D$5,0,($D$5-B3101+1)/365),0)</f>
        <v>0</v>
      </c>
      <c r="N3101" s="28">
        <f>IF(OR(L3101=1,M3101=1),IF(B3101+364&lt;=$D$5,(B3101+364-$D$4+1)/365,IF(B3101&gt;$D$4,($D$5-B3101+1)/365,$D$6/365)),0)</f>
        <v>0</v>
      </c>
      <c r="O3101" s="28">
        <f>'Data &amp; Parameter'!$E$16*'Data &amp; Parameter'!$E$17*('Data &amp; Parameter'!$E$18+'Data &amp; Parameter'!$E$19)*'Data &amp; Parameter'!$E$20*'Data &amp; Parameter'!$E$37*N3101</f>
        <v>0</v>
      </c>
      <c r="P3101">
        <f>ROUNDUP(IF(D3101&gt;$D$4,0,($D$4-D3101+1)/365),0)</f>
        <v>0</v>
      </c>
      <c r="Q3101">
        <f>ROUNDUP(IF(D3101&gt;$D$5,0,($D$5-D3101+1)/365),0)</f>
        <v>0</v>
      </c>
      <c r="R3101" s="28">
        <f>IF(OR(P3101=1,Q3101=1),IF(D3101+364&lt;=$D$5,(D3101+364-$D$4+1)/365,IF(D3101&gt;$D$4,($D$5-D3101+1)/365,$D$6/365)),0)</f>
        <v>0</v>
      </c>
      <c r="S3101" s="28">
        <f>'Data &amp; Parameter'!$E$16*'Data &amp; Parameter'!$E$17*('Data &amp; Parameter'!$E$18+'Data &amp; Parameter'!$E$19)*'Data &amp; Parameter'!$E$20*'Data &amp; Parameter'!$E$37*R3101</f>
        <v>0</v>
      </c>
      <c r="T3101" s="28">
        <f t="shared" si="48"/>
        <v>0</v>
      </c>
    </row>
    <row r="3102" spans="1:20" ht="15.75" customHeight="1" x14ac:dyDescent="0.35">
      <c r="A3102">
        <v>3095</v>
      </c>
      <c r="B3102" s="76">
        <v>44251.373692129629</v>
      </c>
      <c r="C3102" s="1" t="s">
        <v>9819</v>
      </c>
      <c r="D3102" s="76">
        <v>44251.374224537038</v>
      </c>
      <c r="E3102" s="1" t="s">
        <v>9820</v>
      </c>
      <c r="F3102" s="1" t="s">
        <v>9821</v>
      </c>
      <c r="G3102" s="1" t="s">
        <v>123</v>
      </c>
      <c r="H3102" s="1" t="s">
        <v>124</v>
      </c>
      <c r="I3102" s="1" t="s">
        <v>125</v>
      </c>
      <c r="J3102" s="1" t="s">
        <v>9822</v>
      </c>
      <c r="K3102" s="1" t="s">
        <v>9823</v>
      </c>
      <c r="L3102">
        <f>ROUNDUP(IF(B3102&gt;$D$4,0,($D$4-B3102+1)/365),0)</f>
        <v>0</v>
      </c>
      <c r="M3102">
        <f>ROUNDUP(IF(B3102&gt;$D$5,0,($D$5-B3102+1)/365),0)</f>
        <v>0</v>
      </c>
      <c r="N3102" s="28">
        <f>IF(OR(L3102=1,M3102=1),IF(B3102+364&lt;=$D$5,(B3102+364-$D$4+1)/365,IF(B3102&gt;$D$4,($D$5-B3102+1)/365,$D$6/365)),0)</f>
        <v>0</v>
      </c>
      <c r="O3102" s="28">
        <f>'Data &amp; Parameter'!$E$16*'Data &amp; Parameter'!$E$17*('Data &amp; Parameter'!$E$18+'Data &amp; Parameter'!$E$19)*'Data &amp; Parameter'!$E$20*'Data &amp; Parameter'!$E$37*N3102</f>
        <v>0</v>
      </c>
      <c r="P3102">
        <f>ROUNDUP(IF(D3102&gt;$D$4,0,($D$4-D3102+1)/365),0)</f>
        <v>0</v>
      </c>
      <c r="Q3102">
        <f>ROUNDUP(IF(D3102&gt;$D$5,0,($D$5-D3102+1)/365),0)</f>
        <v>0</v>
      </c>
      <c r="R3102" s="28">
        <f>IF(OR(P3102=1,Q3102=1),IF(D3102+364&lt;=$D$5,(D3102+364-$D$4+1)/365,IF(D3102&gt;$D$4,($D$5-D3102+1)/365,$D$6/365)),0)</f>
        <v>0</v>
      </c>
      <c r="S3102" s="28">
        <f>'Data &amp; Parameter'!$E$16*'Data &amp; Parameter'!$E$17*('Data &amp; Parameter'!$E$18+'Data &amp; Parameter'!$E$19)*'Data &amp; Parameter'!$E$20*'Data &amp; Parameter'!$E$37*R3102</f>
        <v>0</v>
      </c>
      <c r="T3102" s="28">
        <f t="shared" si="48"/>
        <v>0</v>
      </c>
    </row>
    <row r="3103" spans="1:20" ht="15.75" customHeight="1" x14ac:dyDescent="0.35">
      <c r="A3103">
        <v>3096</v>
      </c>
      <c r="B3103" s="76">
        <v>44251.375775462962</v>
      </c>
      <c r="C3103" s="1" t="s">
        <v>9824</v>
      </c>
      <c r="D3103" s="76">
        <v>44251.376435185186</v>
      </c>
      <c r="E3103" s="1" t="s">
        <v>9825</v>
      </c>
      <c r="F3103" s="1" t="s">
        <v>9826</v>
      </c>
      <c r="G3103" s="1" t="s">
        <v>123</v>
      </c>
      <c r="H3103" s="1" t="s">
        <v>124</v>
      </c>
      <c r="I3103" s="1" t="s">
        <v>125</v>
      </c>
      <c r="J3103" s="1" t="s">
        <v>9767</v>
      </c>
      <c r="K3103" s="1" t="s">
        <v>9767</v>
      </c>
      <c r="L3103">
        <f>ROUNDUP(IF(B3103&gt;$D$4,0,($D$4-B3103+1)/365),0)</f>
        <v>0</v>
      </c>
      <c r="M3103">
        <f>ROUNDUP(IF(B3103&gt;$D$5,0,($D$5-B3103+1)/365),0)</f>
        <v>0</v>
      </c>
      <c r="N3103" s="28">
        <f>IF(OR(L3103=1,M3103=1),IF(B3103+364&lt;=$D$5,(B3103+364-$D$4+1)/365,IF(B3103&gt;$D$4,($D$5-B3103+1)/365,$D$6/365)),0)</f>
        <v>0</v>
      </c>
      <c r="O3103" s="28">
        <f>'Data &amp; Parameter'!$E$16*'Data &amp; Parameter'!$E$17*('Data &amp; Parameter'!$E$18+'Data &amp; Parameter'!$E$19)*'Data &amp; Parameter'!$E$20*'Data &amp; Parameter'!$E$37*N3103</f>
        <v>0</v>
      </c>
      <c r="P3103">
        <f>ROUNDUP(IF(D3103&gt;$D$4,0,($D$4-D3103+1)/365),0)</f>
        <v>0</v>
      </c>
      <c r="Q3103">
        <f>ROUNDUP(IF(D3103&gt;$D$5,0,($D$5-D3103+1)/365),0)</f>
        <v>0</v>
      </c>
      <c r="R3103" s="28">
        <f>IF(OR(P3103=1,Q3103=1),IF(D3103+364&lt;=$D$5,(D3103+364-$D$4+1)/365,IF(D3103&gt;$D$4,($D$5-D3103+1)/365,$D$6/365)),0)</f>
        <v>0</v>
      </c>
      <c r="S3103" s="28">
        <f>'Data &amp; Parameter'!$E$16*'Data &amp; Parameter'!$E$17*('Data &amp; Parameter'!$E$18+'Data &amp; Parameter'!$E$19)*'Data &amp; Parameter'!$E$20*'Data &amp; Parameter'!$E$37*R3103</f>
        <v>0</v>
      </c>
      <c r="T3103" s="28">
        <f t="shared" si="48"/>
        <v>0</v>
      </c>
    </row>
    <row r="3104" spans="1:20" ht="15.75" customHeight="1" x14ac:dyDescent="0.35">
      <c r="A3104">
        <v>3097</v>
      </c>
      <c r="B3104" s="76">
        <v>44251.375914351855</v>
      </c>
      <c r="C3104" s="1" t="s">
        <v>9827</v>
      </c>
      <c r="D3104" s="76">
        <v>44251.377303240741</v>
      </c>
      <c r="E3104" s="1" t="s">
        <v>9828</v>
      </c>
      <c r="F3104" s="1" t="s">
        <v>9829</v>
      </c>
      <c r="G3104" s="1" t="s">
        <v>123</v>
      </c>
      <c r="H3104" s="1" t="s">
        <v>124</v>
      </c>
      <c r="I3104" s="1" t="s">
        <v>125</v>
      </c>
      <c r="J3104" s="1" t="s">
        <v>9830</v>
      </c>
      <c r="K3104" s="1" t="s">
        <v>9831</v>
      </c>
      <c r="L3104">
        <f>ROUNDUP(IF(B3104&gt;$D$4,0,($D$4-B3104+1)/365),0)</f>
        <v>0</v>
      </c>
      <c r="M3104">
        <f>ROUNDUP(IF(B3104&gt;$D$5,0,($D$5-B3104+1)/365),0)</f>
        <v>0</v>
      </c>
      <c r="N3104" s="28">
        <f>IF(OR(L3104=1,M3104=1),IF(B3104+364&lt;=$D$5,(B3104+364-$D$4+1)/365,IF(B3104&gt;$D$4,($D$5-B3104+1)/365,$D$6/365)),0)</f>
        <v>0</v>
      </c>
      <c r="O3104" s="28">
        <f>'Data &amp; Parameter'!$E$16*'Data &amp; Parameter'!$E$17*('Data &amp; Parameter'!$E$18+'Data &amp; Parameter'!$E$19)*'Data &amp; Parameter'!$E$20*'Data &amp; Parameter'!$E$37*N3104</f>
        <v>0</v>
      </c>
      <c r="P3104">
        <f>ROUNDUP(IF(D3104&gt;$D$4,0,($D$4-D3104+1)/365),0)</f>
        <v>0</v>
      </c>
      <c r="Q3104">
        <f>ROUNDUP(IF(D3104&gt;$D$5,0,($D$5-D3104+1)/365),0)</f>
        <v>0</v>
      </c>
      <c r="R3104" s="28">
        <f>IF(OR(P3104=1,Q3104=1),IF(D3104+364&lt;=$D$5,(D3104+364-$D$4+1)/365,IF(D3104&gt;$D$4,($D$5-D3104+1)/365,$D$6/365)),0)</f>
        <v>0</v>
      </c>
      <c r="S3104" s="28">
        <f>'Data &amp; Parameter'!$E$16*'Data &amp; Parameter'!$E$17*('Data &amp; Parameter'!$E$18+'Data &amp; Parameter'!$E$19)*'Data &amp; Parameter'!$E$20*'Data &amp; Parameter'!$E$37*R3104</f>
        <v>0</v>
      </c>
      <c r="T3104" s="28">
        <f t="shared" si="48"/>
        <v>0</v>
      </c>
    </row>
    <row r="3105" spans="1:20" ht="15.75" customHeight="1" x14ac:dyDescent="0.35">
      <c r="A3105">
        <v>3098</v>
      </c>
      <c r="B3105" s="76">
        <v>44251.376203703709</v>
      </c>
      <c r="C3105" s="1" t="s">
        <v>9832</v>
      </c>
      <c r="D3105" s="76">
        <v>44251.377106481479</v>
      </c>
      <c r="E3105" s="1" t="s">
        <v>9833</v>
      </c>
      <c r="F3105" s="1" t="s">
        <v>9834</v>
      </c>
      <c r="G3105" s="1" t="s">
        <v>123</v>
      </c>
      <c r="H3105" s="1" t="s">
        <v>124</v>
      </c>
      <c r="I3105" s="1" t="s">
        <v>125</v>
      </c>
      <c r="J3105" s="1" t="s">
        <v>9077</v>
      </c>
      <c r="K3105" s="1" t="s">
        <v>9077</v>
      </c>
      <c r="L3105">
        <f>ROUNDUP(IF(B3105&gt;$D$4,0,($D$4-B3105+1)/365),0)</f>
        <v>0</v>
      </c>
      <c r="M3105">
        <f>ROUNDUP(IF(B3105&gt;$D$5,0,($D$5-B3105+1)/365),0)</f>
        <v>0</v>
      </c>
      <c r="N3105" s="28">
        <f>IF(OR(L3105=1,M3105=1),IF(B3105+364&lt;=$D$5,(B3105+364-$D$4+1)/365,IF(B3105&gt;$D$4,($D$5-B3105+1)/365,$D$6/365)),0)</f>
        <v>0</v>
      </c>
      <c r="O3105" s="28">
        <f>'Data &amp; Parameter'!$E$16*'Data &amp; Parameter'!$E$17*('Data &amp; Parameter'!$E$18+'Data &amp; Parameter'!$E$19)*'Data &amp; Parameter'!$E$20*'Data &amp; Parameter'!$E$37*N3105</f>
        <v>0</v>
      </c>
      <c r="P3105">
        <f>ROUNDUP(IF(D3105&gt;$D$4,0,($D$4-D3105+1)/365),0)</f>
        <v>0</v>
      </c>
      <c r="Q3105">
        <f>ROUNDUP(IF(D3105&gt;$D$5,0,($D$5-D3105+1)/365),0)</f>
        <v>0</v>
      </c>
      <c r="R3105" s="28">
        <f>IF(OR(P3105=1,Q3105=1),IF(D3105+364&lt;=$D$5,(D3105+364-$D$4+1)/365,IF(D3105&gt;$D$4,($D$5-D3105+1)/365,$D$6/365)),0)</f>
        <v>0</v>
      </c>
      <c r="S3105" s="28">
        <f>'Data &amp; Parameter'!$E$16*'Data &amp; Parameter'!$E$17*('Data &amp; Parameter'!$E$18+'Data &amp; Parameter'!$E$19)*'Data &amp; Parameter'!$E$20*'Data &amp; Parameter'!$E$37*R3105</f>
        <v>0</v>
      </c>
      <c r="T3105" s="28">
        <f t="shared" si="48"/>
        <v>0</v>
      </c>
    </row>
    <row r="3106" spans="1:20" ht="15.75" customHeight="1" x14ac:dyDescent="0.35">
      <c r="A3106">
        <v>3099</v>
      </c>
      <c r="B3106" s="76">
        <v>44251.377442129626</v>
      </c>
      <c r="C3106" s="1" t="s">
        <v>9835</v>
      </c>
      <c r="D3106" s="76">
        <v>44251.378483796296</v>
      </c>
      <c r="E3106" s="1" t="s">
        <v>9836</v>
      </c>
      <c r="F3106" s="1" t="s">
        <v>9837</v>
      </c>
      <c r="G3106" s="1" t="s">
        <v>123</v>
      </c>
      <c r="H3106" s="1" t="s">
        <v>124</v>
      </c>
      <c r="I3106" s="1" t="s">
        <v>125</v>
      </c>
      <c r="J3106" s="1" t="s">
        <v>9762</v>
      </c>
      <c r="K3106" s="1" t="s">
        <v>9763</v>
      </c>
      <c r="L3106">
        <f>ROUNDUP(IF(B3106&gt;$D$4,0,($D$4-B3106+1)/365),0)</f>
        <v>0</v>
      </c>
      <c r="M3106">
        <f>ROUNDUP(IF(B3106&gt;$D$5,0,($D$5-B3106+1)/365),0)</f>
        <v>0</v>
      </c>
      <c r="N3106" s="28">
        <f>IF(OR(L3106=1,M3106=1),IF(B3106+364&lt;=$D$5,(B3106+364-$D$4+1)/365,IF(B3106&gt;$D$4,($D$5-B3106+1)/365,$D$6/365)),0)</f>
        <v>0</v>
      </c>
      <c r="O3106" s="28">
        <f>'Data &amp; Parameter'!$E$16*'Data &amp; Parameter'!$E$17*('Data &amp; Parameter'!$E$18+'Data &amp; Parameter'!$E$19)*'Data &amp; Parameter'!$E$20*'Data &amp; Parameter'!$E$37*N3106</f>
        <v>0</v>
      </c>
      <c r="P3106">
        <f>ROUNDUP(IF(D3106&gt;$D$4,0,($D$4-D3106+1)/365),0)</f>
        <v>0</v>
      </c>
      <c r="Q3106">
        <f>ROUNDUP(IF(D3106&gt;$D$5,0,($D$5-D3106+1)/365),0)</f>
        <v>0</v>
      </c>
      <c r="R3106" s="28">
        <f>IF(OR(P3106=1,Q3106=1),IF(D3106+364&lt;=$D$5,(D3106+364-$D$4+1)/365,IF(D3106&gt;$D$4,($D$5-D3106+1)/365,$D$6/365)),0)</f>
        <v>0</v>
      </c>
      <c r="S3106" s="28">
        <f>'Data &amp; Parameter'!$E$16*'Data &amp; Parameter'!$E$17*('Data &amp; Parameter'!$E$18+'Data &amp; Parameter'!$E$19)*'Data &amp; Parameter'!$E$20*'Data &amp; Parameter'!$E$37*R3106</f>
        <v>0</v>
      </c>
      <c r="T3106" s="28">
        <f t="shared" si="48"/>
        <v>0</v>
      </c>
    </row>
    <row r="3107" spans="1:20" ht="15.75" customHeight="1" x14ac:dyDescent="0.35">
      <c r="A3107">
        <v>3100</v>
      </c>
      <c r="B3107" s="76">
        <v>44251.377870370372</v>
      </c>
      <c r="C3107" s="1" t="s">
        <v>9838</v>
      </c>
      <c r="D3107" s="76">
        <v>44251.378379629634</v>
      </c>
      <c r="E3107" s="1" t="s">
        <v>9839</v>
      </c>
      <c r="F3107" s="1" t="s">
        <v>9840</v>
      </c>
      <c r="G3107" s="1" t="s">
        <v>123</v>
      </c>
      <c r="H3107" s="1" t="s">
        <v>124</v>
      </c>
      <c r="I3107" s="1" t="s">
        <v>125</v>
      </c>
      <c r="J3107" s="1" t="s">
        <v>9077</v>
      </c>
      <c r="K3107" s="1" t="s">
        <v>9077</v>
      </c>
      <c r="L3107">
        <f>ROUNDUP(IF(B3107&gt;$D$4,0,($D$4-B3107+1)/365),0)</f>
        <v>0</v>
      </c>
      <c r="M3107">
        <f>ROUNDUP(IF(B3107&gt;$D$5,0,($D$5-B3107+1)/365),0)</f>
        <v>0</v>
      </c>
      <c r="N3107" s="28">
        <f>IF(OR(L3107=1,M3107=1),IF(B3107+364&lt;=$D$5,(B3107+364-$D$4+1)/365,IF(B3107&gt;$D$4,($D$5-B3107+1)/365,$D$6/365)),0)</f>
        <v>0</v>
      </c>
      <c r="O3107" s="28">
        <f>'Data &amp; Parameter'!$E$16*'Data &amp; Parameter'!$E$17*('Data &amp; Parameter'!$E$18+'Data &amp; Parameter'!$E$19)*'Data &amp; Parameter'!$E$20*'Data &amp; Parameter'!$E$37*N3107</f>
        <v>0</v>
      </c>
      <c r="P3107">
        <f>ROUNDUP(IF(D3107&gt;$D$4,0,($D$4-D3107+1)/365),0)</f>
        <v>0</v>
      </c>
      <c r="Q3107">
        <f>ROUNDUP(IF(D3107&gt;$D$5,0,($D$5-D3107+1)/365),0)</f>
        <v>0</v>
      </c>
      <c r="R3107" s="28">
        <f>IF(OR(P3107=1,Q3107=1),IF(D3107+364&lt;=$D$5,(D3107+364-$D$4+1)/365,IF(D3107&gt;$D$4,($D$5-D3107+1)/365,$D$6/365)),0)</f>
        <v>0</v>
      </c>
      <c r="S3107" s="28">
        <f>'Data &amp; Parameter'!$E$16*'Data &amp; Parameter'!$E$17*('Data &amp; Parameter'!$E$18+'Data &amp; Parameter'!$E$19)*'Data &amp; Parameter'!$E$20*'Data &amp; Parameter'!$E$37*R3107</f>
        <v>0</v>
      </c>
      <c r="T3107" s="28">
        <f t="shared" si="48"/>
        <v>0</v>
      </c>
    </row>
    <row r="3108" spans="1:20" ht="15.75" customHeight="1" x14ac:dyDescent="0.35">
      <c r="A3108">
        <v>3101</v>
      </c>
      <c r="B3108" s="76">
        <v>44251.378587962958</v>
      </c>
      <c r="C3108" s="1" t="s">
        <v>9841</v>
      </c>
      <c r="D3108" s="76">
        <v>44251.379664351851</v>
      </c>
      <c r="E3108" s="1" t="s">
        <v>9842</v>
      </c>
      <c r="F3108" s="1" t="s">
        <v>9843</v>
      </c>
      <c r="G3108" s="1" t="s">
        <v>123</v>
      </c>
      <c r="H3108" s="1" t="s">
        <v>124</v>
      </c>
      <c r="I3108" s="1" t="s">
        <v>125</v>
      </c>
      <c r="J3108" s="1" t="s">
        <v>9767</v>
      </c>
      <c r="K3108" s="1" t="s">
        <v>9767</v>
      </c>
      <c r="L3108">
        <f>ROUNDUP(IF(B3108&gt;$D$4,0,($D$4-B3108+1)/365),0)</f>
        <v>0</v>
      </c>
      <c r="M3108">
        <f>ROUNDUP(IF(B3108&gt;$D$5,0,($D$5-B3108+1)/365),0)</f>
        <v>0</v>
      </c>
      <c r="N3108" s="28">
        <f>IF(OR(L3108=1,M3108=1),IF(B3108+364&lt;=$D$5,(B3108+364-$D$4+1)/365,IF(B3108&gt;$D$4,($D$5-B3108+1)/365,$D$6/365)),0)</f>
        <v>0</v>
      </c>
      <c r="O3108" s="28">
        <f>'Data &amp; Parameter'!$E$16*'Data &amp; Parameter'!$E$17*('Data &amp; Parameter'!$E$18+'Data &amp; Parameter'!$E$19)*'Data &amp; Parameter'!$E$20*'Data &amp; Parameter'!$E$37*N3108</f>
        <v>0</v>
      </c>
      <c r="P3108">
        <f>ROUNDUP(IF(D3108&gt;$D$4,0,($D$4-D3108+1)/365),0)</f>
        <v>0</v>
      </c>
      <c r="Q3108">
        <f>ROUNDUP(IF(D3108&gt;$D$5,0,($D$5-D3108+1)/365),0)</f>
        <v>0</v>
      </c>
      <c r="R3108" s="28">
        <f>IF(OR(P3108=1,Q3108=1),IF(D3108+364&lt;=$D$5,(D3108+364-$D$4+1)/365,IF(D3108&gt;$D$4,($D$5-D3108+1)/365,$D$6/365)),0)</f>
        <v>0</v>
      </c>
      <c r="S3108" s="28">
        <f>'Data &amp; Parameter'!$E$16*'Data &amp; Parameter'!$E$17*('Data &amp; Parameter'!$E$18+'Data &amp; Parameter'!$E$19)*'Data &amp; Parameter'!$E$20*'Data &amp; Parameter'!$E$37*R3108</f>
        <v>0</v>
      </c>
      <c r="T3108" s="28">
        <f t="shared" si="48"/>
        <v>0</v>
      </c>
    </row>
    <row r="3109" spans="1:20" ht="15.75" customHeight="1" x14ac:dyDescent="0.35">
      <c r="A3109">
        <v>3102</v>
      </c>
      <c r="B3109" s="76">
        <v>44251.379027777773</v>
      </c>
      <c r="C3109" s="1" t="s">
        <v>9844</v>
      </c>
      <c r="D3109" s="76">
        <v>44251.379421296297</v>
      </c>
      <c r="E3109" s="1" t="s">
        <v>9845</v>
      </c>
      <c r="F3109" s="1" t="s">
        <v>9846</v>
      </c>
      <c r="G3109" s="1" t="s">
        <v>123</v>
      </c>
      <c r="H3109" s="1" t="s">
        <v>124</v>
      </c>
      <c r="I3109" s="1" t="s">
        <v>125</v>
      </c>
      <c r="J3109" s="1" t="s">
        <v>9808</v>
      </c>
      <c r="K3109" s="1" t="s">
        <v>9783</v>
      </c>
      <c r="L3109">
        <f>ROUNDUP(IF(B3109&gt;$D$4,0,($D$4-B3109+1)/365),0)</f>
        <v>0</v>
      </c>
      <c r="M3109">
        <f>ROUNDUP(IF(B3109&gt;$D$5,0,($D$5-B3109+1)/365),0)</f>
        <v>0</v>
      </c>
      <c r="N3109" s="28">
        <f>IF(OR(L3109=1,M3109=1),IF(B3109+364&lt;=$D$5,(B3109+364-$D$4+1)/365,IF(B3109&gt;$D$4,($D$5-B3109+1)/365,$D$6/365)),0)</f>
        <v>0</v>
      </c>
      <c r="O3109" s="28">
        <f>'Data &amp; Parameter'!$E$16*'Data &amp; Parameter'!$E$17*('Data &amp; Parameter'!$E$18+'Data &amp; Parameter'!$E$19)*'Data &amp; Parameter'!$E$20*'Data &amp; Parameter'!$E$37*N3109</f>
        <v>0</v>
      </c>
      <c r="P3109">
        <f>ROUNDUP(IF(D3109&gt;$D$4,0,($D$4-D3109+1)/365),0)</f>
        <v>0</v>
      </c>
      <c r="Q3109">
        <f>ROUNDUP(IF(D3109&gt;$D$5,0,($D$5-D3109+1)/365),0)</f>
        <v>0</v>
      </c>
      <c r="R3109" s="28">
        <f>IF(OR(P3109=1,Q3109=1),IF(D3109+364&lt;=$D$5,(D3109+364-$D$4+1)/365,IF(D3109&gt;$D$4,($D$5-D3109+1)/365,$D$6/365)),0)</f>
        <v>0</v>
      </c>
      <c r="S3109" s="28">
        <f>'Data &amp; Parameter'!$E$16*'Data &amp; Parameter'!$E$17*('Data &amp; Parameter'!$E$18+'Data &amp; Parameter'!$E$19)*'Data &amp; Parameter'!$E$20*'Data &amp; Parameter'!$E$37*R3109</f>
        <v>0</v>
      </c>
      <c r="T3109" s="28">
        <f t="shared" si="48"/>
        <v>0</v>
      </c>
    </row>
    <row r="3110" spans="1:20" ht="15.75" customHeight="1" x14ac:dyDescent="0.35">
      <c r="A3110">
        <v>3103</v>
      </c>
      <c r="B3110" s="76">
        <v>44251.380127314813</v>
      </c>
      <c r="C3110" s="1" t="s">
        <v>9847</v>
      </c>
      <c r="D3110" s="76">
        <v>44251.381099537037</v>
      </c>
      <c r="E3110" s="1" t="s">
        <v>9848</v>
      </c>
      <c r="F3110" s="1" t="s">
        <v>9849</v>
      </c>
      <c r="G3110" s="1" t="s">
        <v>123</v>
      </c>
      <c r="H3110" s="1" t="s">
        <v>124</v>
      </c>
      <c r="I3110" s="1" t="s">
        <v>125</v>
      </c>
      <c r="J3110" s="1" t="s">
        <v>9077</v>
      </c>
      <c r="K3110" s="1" t="s">
        <v>9077</v>
      </c>
      <c r="L3110">
        <f>ROUNDUP(IF(B3110&gt;$D$4,0,($D$4-B3110+1)/365),0)</f>
        <v>0</v>
      </c>
      <c r="M3110">
        <f>ROUNDUP(IF(B3110&gt;$D$5,0,($D$5-B3110+1)/365),0)</f>
        <v>0</v>
      </c>
      <c r="N3110" s="28">
        <f>IF(OR(L3110=1,M3110=1),IF(B3110+364&lt;=$D$5,(B3110+364-$D$4+1)/365,IF(B3110&gt;$D$4,($D$5-B3110+1)/365,$D$6/365)),0)</f>
        <v>0</v>
      </c>
      <c r="O3110" s="28">
        <f>'Data &amp; Parameter'!$E$16*'Data &amp; Parameter'!$E$17*('Data &amp; Parameter'!$E$18+'Data &amp; Parameter'!$E$19)*'Data &amp; Parameter'!$E$20*'Data &amp; Parameter'!$E$37*N3110</f>
        <v>0</v>
      </c>
      <c r="P3110">
        <f>ROUNDUP(IF(D3110&gt;$D$4,0,($D$4-D3110+1)/365),0)</f>
        <v>0</v>
      </c>
      <c r="Q3110">
        <f>ROUNDUP(IF(D3110&gt;$D$5,0,($D$5-D3110+1)/365),0)</f>
        <v>0</v>
      </c>
      <c r="R3110" s="28">
        <f>IF(OR(P3110=1,Q3110=1),IF(D3110+364&lt;=$D$5,(D3110+364-$D$4+1)/365,IF(D3110&gt;$D$4,($D$5-D3110+1)/365,$D$6/365)),0)</f>
        <v>0</v>
      </c>
      <c r="S3110" s="28">
        <f>'Data &amp; Parameter'!$E$16*'Data &amp; Parameter'!$E$17*('Data &amp; Parameter'!$E$18+'Data &amp; Parameter'!$E$19)*'Data &amp; Parameter'!$E$20*'Data &amp; Parameter'!$E$37*R3110</f>
        <v>0</v>
      </c>
      <c r="T3110" s="28">
        <f t="shared" si="48"/>
        <v>0</v>
      </c>
    </row>
    <row r="3111" spans="1:20" ht="15.75" customHeight="1" x14ac:dyDescent="0.35">
      <c r="A3111">
        <v>3104</v>
      </c>
      <c r="B3111" s="76">
        <v>44251.381516203706</v>
      </c>
      <c r="C3111" s="1" t="s">
        <v>9850</v>
      </c>
      <c r="D3111" s="76">
        <v>44251.382025462968</v>
      </c>
      <c r="E3111" s="1" t="s">
        <v>9851</v>
      </c>
      <c r="F3111" s="1" t="s">
        <v>9852</v>
      </c>
      <c r="G3111" s="1" t="s">
        <v>123</v>
      </c>
      <c r="H3111" s="1" t="s">
        <v>124</v>
      </c>
      <c r="I3111" s="1" t="s">
        <v>125</v>
      </c>
      <c r="J3111" s="1" t="s">
        <v>9077</v>
      </c>
      <c r="K3111" s="1" t="s">
        <v>9077</v>
      </c>
      <c r="L3111">
        <f>ROUNDUP(IF(B3111&gt;$D$4,0,($D$4-B3111+1)/365),0)</f>
        <v>0</v>
      </c>
      <c r="M3111">
        <f>ROUNDUP(IF(B3111&gt;$D$5,0,($D$5-B3111+1)/365),0)</f>
        <v>0</v>
      </c>
      <c r="N3111" s="28">
        <f>IF(OR(L3111=1,M3111=1),IF(B3111+364&lt;=$D$5,(B3111+364-$D$4+1)/365,IF(B3111&gt;$D$4,($D$5-B3111+1)/365,$D$6/365)),0)</f>
        <v>0</v>
      </c>
      <c r="O3111" s="28">
        <f>'Data &amp; Parameter'!$E$16*'Data &amp; Parameter'!$E$17*('Data &amp; Parameter'!$E$18+'Data &amp; Parameter'!$E$19)*'Data &amp; Parameter'!$E$20*'Data &amp; Parameter'!$E$37*N3111</f>
        <v>0</v>
      </c>
      <c r="P3111">
        <f>ROUNDUP(IF(D3111&gt;$D$4,0,($D$4-D3111+1)/365),0)</f>
        <v>0</v>
      </c>
      <c r="Q3111">
        <f>ROUNDUP(IF(D3111&gt;$D$5,0,($D$5-D3111+1)/365),0)</f>
        <v>0</v>
      </c>
      <c r="R3111" s="28">
        <f>IF(OR(P3111=1,Q3111=1),IF(D3111+364&lt;=$D$5,(D3111+364-$D$4+1)/365,IF(D3111&gt;$D$4,($D$5-D3111+1)/365,$D$6/365)),0)</f>
        <v>0</v>
      </c>
      <c r="S3111" s="28">
        <f>'Data &amp; Parameter'!$E$16*'Data &amp; Parameter'!$E$17*('Data &amp; Parameter'!$E$18+'Data &amp; Parameter'!$E$19)*'Data &amp; Parameter'!$E$20*'Data &amp; Parameter'!$E$37*R3111</f>
        <v>0</v>
      </c>
      <c r="T3111" s="28">
        <f t="shared" si="48"/>
        <v>0</v>
      </c>
    </row>
    <row r="3112" spans="1:20" ht="15.75" customHeight="1" x14ac:dyDescent="0.35">
      <c r="A3112">
        <v>3105</v>
      </c>
      <c r="B3112" s="76">
        <v>44251.381898148145</v>
      </c>
      <c r="C3112" s="1" t="s">
        <v>9853</v>
      </c>
      <c r="D3112" s="76">
        <v>44251.382650462961</v>
      </c>
      <c r="E3112" s="1" t="s">
        <v>9854</v>
      </c>
      <c r="F3112" s="1" t="s">
        <v>9855</v>
      </c>
      <c r="G3112" s="1" t="s">
        <v>123</v>
      </c>
      <c r="H3112" s="1" t="s">
        <v>124</v>
      </c>
      <c r="I3112" s="1" t="s">
        <v>125</v>
      </c>
      <c r="J3112" s="1" t="s">
        <v>9767</v>
      </c>
      <c r="K3112" s="1" t="s">
        <v>9767</v>
      </c>
      <c r="L3112">
        <f>ROUNDUP(IF(B3112&gt;$D$4,0,($D$4-B3112+1)/365),0)</f>
        <v>0</v>
      </c>
      <c r="M3112">
        <f>ROUNDUP(IF(B3112&gt;$D$5,0,($D$5-B3112+1)/365),0)</f>
        <v>0</v>
      </c>
      <c r="N3112" s="28">
        <f>IF(OR(L3112=1,M3112=1),IF(B3112+364&lt;=$D$5,(B3112+364-$D$4+1)/365,IF(B3112&gt;$D$4,($D$5-B3112+1)/365,$D$6/365)),0)</f>
        <v>0</v>
      </c>
      <c r="O3112" s="28">
        <f>'Data &amp; Parameter'!$E$16*'Data &amp; Parameter'!$E$17*('Data &amp; Parameter'!$E$18+'Data &amp; Parameter'!$E$19)*'Data &amp; Parameter'!$E$20*'Data &amp; Parameter'!$E$37*N3112</f>
        <v>0</v>
      </c>
      <c r="P3112">
        <f>ROUNDUP(IF(D3112&gt;$D$4,0,($D$4-D3112+1)/365),0)</f>
        <v>0</v>
      </c>
      <c r="Q3112">
        <f>ROUNDUP(IF(D3112&gt;$D$5,0,($D$5-D3112+1)/365),0)</f>
        <v>0</v>
      </c>
      <c r="R3112" s="28">
        <f>IF(OR(P3112=1,Q3112=1),IF(D3112+364&lt;=$D$5,(D3112+364-$D$4+1)/365,IF(D3112&gt;$D$4,($D$5-D3112+1)/365,$D$6/365)),0)</f>
        <v>0</v>
      </c>
      <c r="S3112" s="28">
        <f>'Data &amp; Parameter'!$E$16*'Data &amp; Parameter'!$E$17*('Data &amp; Parameter'!$E$18+'Data &amp; Parameter'!$E$19)*'Data &amp; Parameter'!$E$20*'Data &amp; Parameter'!$E$37*R3112</f>
        <v>0</v>
      </c>
      <c r="T3112" s="28">
        <f t="shared" si="48"/>
        <v>0</v>
      </c>
    </row>
    <row r="3113" spans="1:20" ht="15.75" customHeight="1" x14ac:dyDescent="0.35">
      <c r="A3113">
        <v>3106</v>
      </c>
      <c r="B3113" s="76">
        <v>44251.382719907408</v>
      </c>
      <c r="C3113" s="1" t="s">
        <v>9856</v>
      </c>
      <c r="D3113" s="76">
        <v>44251.383425925931</v>
      </c>
      <c r="E3113" s="1" t="s">
        <v>9857</v>
      </c>
      <c r="F3113" s="1" t="s">
        <v>9858</v>
      </c>
      <c r="G3113" s="1" t="s">
        <v>123</v>
      </c>
      <c r="H3113" s="1" t="s">
        <v>124</v>
      </c>
      <c r="I3113" s="1" t="s">
        <v>125</v>
      </c>
      <c r="J3113" s="1" t="s">
        <v>9762</v>
      </c>
      <c r="K3113" s="1" t="s">
        <v>9859</v>
      </c>
      <c r="L3113">
        <f>ROUNDUP(IF(B3113&gt;$D$4,0,($D$4-B3113+1)/365),0)</f>
        <v>0</v>
      </c>
      <c r="M3113">
        <f>ROUNDUP(IF(B3113&gt;$D$5,0,($D$5-B3113+1)/365),0)</f>
        <v>0</v>
      </c>
      <c r="N3113" s="28">
        <f>IF(OR(L3113=1,M3113=1),IF(B3113+364&lt;=$D$5,(B3113+364-$D$4+1)/365,IF(B3113&gt;$D$4,($D$5-B3113+1)/365,$D$6/365)),0)</f>
        <v>0</v>
      </c>
      <c r="O3113" s="28">
        <f>'Data &amp; Parameter'!$E$16*'Data &amp; Parameter'!$E$17*('Data &amp; Parameter'!$E$18+'Data &amp; Parameter'!$E$19)*'Data &amp; Parameter'!$E$20*'Data &amp; Parameter'!$E$37*N3113</f>
        <v>0</v>
      </c>
      <c r="P3113">
        <f>ROUNDUP(IF(D3113&gt;$D$4,0,($D$4-D3113+1)/365),0)</f>
        <v>0</v>
      </c>
      <c r="Q3113">
        <f>ROUNDUP(IF(D3113&gt;$D$5,0,($D$5-D3113+1)/365),0)</f>
        <v>0</v>
      </c>
      <c r="R3113" s="28">
        <f>IF(OR(P3113=1,Q3113=1),IF(D3113+364&lt;=$D$5,(D3113+364-$D$4+1)/365,IF(D3113&gt;$D$4,($D$5-D3113+1)/365,$D$6/365)),0)</f>
        <v>0</v>
      </c>
      <c r="S3113" s="28">
        <f>'Data &amp; Parameter'!$E$16*'Data &amp; Parameter'!$E$17*('Data &amp; Parameter'!$E$18+'Data &amp; Parameter'!$E$19)*'Data &amp; Parameter'!$E$20*'Data &amp; Parameter'!$E$37*R3113</f>
        <v>0</v>
      </c>
      <c r="T3113" s="28">
        <f t="shared" si="48"/>
        <v>0</v>
      </c>
    </row>
    <row r="3114" spans="1:20" ht="15.75" customHeight="1" x14ac:dyDescent="0.35">
      <c r="A3114">
        <v>3107</v>
      </c>
      <c r="B3114" s="76">
        <v>44251.382754629631</v>
      </c>
      <c r="C3114" s="1" t="s">
        <v>9860</v>
      </c>
      <c r="D3114" s="76">
        <v>44251.383402777778</v>
      </c>
      <c r="E3114" s="1" t="s">
        <v>9861</v>
      </c>
      <c r="F3114" s="1" t="s">
        <v>9862</v>
      </c>
      <c r="G3114" s="1" t="s">
        <v>123</v>
      </c>
      <c r="H3114" s="1" t="s">
        <v>124</v>
      </c>
      <c r="I3114" s="1" t="s">
        <v>125</v>
      </c>
      <c r="J3114" s="1" t="s">
        <v>9863</v>
      </c>
      <c r="K3114" s="1" t="s">
        <v>9808</v>
      </c>
      <c r="L3114">
        <f>ROUNDUP(IF(B3114&gt;$D$4,0,($D$4-B3114+1)/365),0)</f>
        <v>0</v>
      </c>
      <c r="M3114">
        <f>ROUNDUP(IF(B3114&gt;$D$5,0,($D$5-B3114+1)/365),0)</f>
        <v>0</v>
      </c>
      <c r="N3114" s="28">
        <f>IF(OR(L3114=1,M3114=1),IF(B3114+364&lt;=$D$5,(B3114+364-$D$4+1)/365,IF(B3114&gt;$D$4,($D$5-B3114+1)/365,$D$6/365)),0)</f>
        <v>0</v>
      </c>
      <c r="O3114" s="28">
        <f>'Data &amp; Parameter'!$E$16*'Data &amp; Parameter'!$E$17*('Data &amp; Parameter'!$E$18+'Data &amp; Parameter'!$E$19)*'Data &amp; Parameter'!$E$20*'Data &amp; Parameter'!$E$37*N3114</f>
        <v>0</v>
      </c>
      <c r="P3114">
        <f>ROUNDUP(IF(D3114&gt;$D$4,0,($D$4-D3114+1)/365),0)</f>
        <v>0</v>
      </c>
      <c r="Q3114">
        <f>ROUNDUP(IF(D3114&gt;$D$5,0,($D$5-D3114+1)/365),0)</f>
        <v>0</v>
      </c>
      <c r="R3114" s="28">
        <f>IF(OR(P3114=1,Q3114=1),IF(D3114+364&lt;=$D$5,(D3114+364-$D$4+1)/365,IF(D3114&gt;$D$4,($D$5-D3114+1)/365,$D$6/365)),0)</f>
        <v>0</v>
      </c>
      <c r="S3114" s="28">
        <f>'Data &amp; Parameter'!$E$16*'Data &amp; Parameter'!$E$17*('Data &amp; Parameter'!$E$18+'Data &amp; Parameter'!$E$19)*'Data &amp; Parameter'!$E$20*'Data &amp; Parameter'!$E$37*R3114</f>
        <v>0</v>
      </c>
      <c r="T3114" s="28">
        <f t="shared" si="48"/>
        <v>0</v>
      </c>
    </row>
    <row r="3115" spans="1:20" ht="15.75" customHeight="1" x14ac:dyDescent="0.35">
      <c r="A3115">
        <v>3108</v>
      </c>
      <c r="B3115" s="76">
        <v>44251.383414351847</v>
      </c>
      <c r="C3115" s="1" t="s">
        <v>9864</v>
      </c>
      <c r="D3115" s="76">
        <v>44251.383981481486</v>
      </c>
      <c r="E3115" s="1" t="s">
        <v>9865</v>
      </c>
      <c r="F3115" s="1" t="s">
        <v>9866</v>
      </c>
      <c r="G3115" s="1" t="s">
        <v>123</v>
      </c>
      <c r="H3115" s="1" t="s">
        <v>124</v>
      </c>
      <c r="I3115" s="1" t="s">
        <v>125</v>
      </c>
      <c r="J3115" s="1" t="s">
        <v>9077</v>
      </c>
      <c r="K3115" s="1" t="s">
        <v>9077</v>
      </c>
      <c r="L3115">
        <f>ROUNDUP(IF(B3115&gt;$D$4,0,($D$4-B3115+1)/365),0)</f>
        <v>0</v>
      </c>
      <c r="M3115">
        <f>ROUNDUP(IF(B3115&gt;$D$5,0,($D$5-B3115+1)/365),0)</f>
        <v>0</v>
      </c>
      <c r="N3115" s="28">
        <f>IF(OR(L3115=1,M3115=1),IF(B3115+364&lt;=$D$5,(B3115+364-$D$4+1)/365,IF(B3115&gt;$D$4,($D$5-B3115+1)/365,$D$6/365)),0)</f>
        <v>0</v>
      </c>
      <c r="O3115" s="28">
        <f>'Data &amp; Parameter'!$E$16*'Data &amp; Parameter'!$E$17*('Data &amp; Parameter'!$E$18+'Data &amp; Parameter'!$E$19)*'Data &amp; Parameter'!$E$20*'Data &amp; Parameter'!$E$37*N3115</f>
        <v>0</v>
      </c>
      <c r="P3115">
        <f>ROUNDUP(IF(D3115&gt;$D$4,0,($D$4-D3115+1)/365),0)</f>
        <v>0</v>
      </c>
      <c r="Q3115">
        <f>ROUNDUP(IF(D3115&gt;$D$5,0,($D$5-D3115+1)/365),0)</f>
        <v>0</v>
      </c>
      <c r="R3115" s="28">
        <f>IF(OR(P3115=1,Q3115=1),IF(D3115+364&lt;=$D$5,(D3115+364-$D$4+1)/365,IF(D3115&gt;$D$4,($D$5-D3115+1)/365,$D$6/365)),0)</f>
        <v>0</v>
      </c>
      <c r="S3115" s="28">
        <f>'Data &amp; Parameter'!$E$16*'Data &amp; Parameter'!$E$17*('Data &amp; Parameter'!$E$18+'Data &amp; Parameter'!$E$19)*'Data &amp; Parameter'!$E$20*'Data &amp; Parameter'!$E$37*R3115</f>
        <v>0</v>
      </c>
      <c r="T3115" s="28">
        <f t="shared" si="48"/>
        <v>0</v>
      </c>
    </row>
    <row r="3116" spans="1:20" ht="15.75" customHeight="1" x14ac:dyDescent="0.35">
      <c r="A3116">
        <v>3109</v>
      </c>
      <c r="B3116" s="76">
        <v>44251.385324074072</v>
      </c>
      <c r="C3116" s="1" t="s">
        <v>9867</v>
      </c>
      <c r="D3116" s="76">
        <v>44251.38590277778</v>
      </c>
      <c r="E3116" s="1" t="s">
        <v>9868</v>
      </c>
      <c r="F3116" s="1" t="s">
        <v>9869</v>
      </c>
      <c r="G3116" s="1" t="s">
        <v>123</v>
      </c>
      <c r="H3116" s="1" t="s">
        <v>124</v>
      </c>
      <c r="I3116" s="1" t="s">
        <v>125</v>
      </c>
      <c r="J3116" s="1" t="s">
        <v>9077</v>
      </c>
      <c r="K3116" s="1" t="s">
        <v>9725</v>
      </c>
      <c r="L3116">
        <f>ROUNDUP(IF(B3116&gt;$D$4,0,($D$4-B3116+1)/365),0)</f>
        <v>0</v>
      </c>
      <c r="M3116">
        <f>ROUNDUP(IF(B3116&gt;$D$5,0,($D$5-B3116+1)/365),0)</f>
        <v>0</v>
      </c>
      <c r="N3116" s="28">
        <f>IF(OR(L3116=1,M3116=1),IF(B3116+364&lt;=$D$5,(B3116+364-$D$4+1)/365,IF(B3116&gt;$D$4,($D$5-B3116+1)/365,$D$6/365)),0)</f>
        <v>0</v>
      </c>
      <c r="O3116" s="28">
        <f>'Data &amp; Parameter'!$E$16*'Data &amp; Parameter'!$E$17*('Data &amp; Parameter'!$E$18+'Data &amp; Parameter'!$E$19)*'Data &amp; Parameter'!$E$20*'Data &amp; Parameter'!$E$37*N3116</f>
        <v>0</v>
      </c>
      <c r="P3116">
        <f>ROUNDUP(IF(D3116&gt;$D$4,0,($D$4-D3116+1)/365),0)</f>
        <v>0</v>
      </c>
      <c r="Q3116">
        <f>ROUNDUP(IF(D3116&gt;$D$5,0,($D$5-D3116+1)/365),0)</f>
        <v>0</v>
      </c>
      <c r="R3116" s="28">
        <f>IF(OR(P3116=1,Q3116=1),IF(D3116+364&lt;=$D$5,(D3116+364-$D$4+1)/365,IF(D3116&gt;$D$4,($D$5-D3116+1)/365,$D$6/365)),0)</f>
        <v>0</v>
      </c>
      <c r="S3116" s="28">
        <f>'Data &amp; Parameter'!$E$16*'Data &amp; Parameter'!$E$17*('Data &amp; Parameter'!$E$18+'Data &amp; Parameter'!$E$19)*'Data &amp; Parameter'!$E$20*'Data &amp; Parameter'!$E$37*R3116</f>
        <v>0</v>
      </c>
      <c r="T3116" s="28">
        <f t="shared" si="48"/>
        <v>0</v>
      </c>
    </row>
    <row r="3117" spans="1:20" ht="15.75" customHeight="1" x14ac:dyDescent="0.35">
      <c r="A3117">
        <v>3110</v>
      </c>
      <c r="B3117" s="76">
        <v>44251.386249999996</v>
      </c>
      <c r="C3117" s="1" t="s">
        <v>9870</v>
      </c>
      <c r="D3117" s="76">
        <v>44251.387141203704</v>
      </c>
      <c r="E3117" s="1" t="s">
        <v>9871</v>
      </c>
      <c r="F3117" s="1" t="s">
        <v>9872</v>
      </c>
      <c r="G3117" s="1" t="s">
        <v>123</v>
      </c>
      <c r="H3117" s="1" t="s">
        <v>124</v>
      </c>
      <c r="I3117" s="1" t="s">
        <v>125</v>
      </c>
      <c r="J3117" s="1" t="s">
        <v>9783</v>
      </c>
      <c r="K3117" s="1" t="s">
        <v>9873</v>
      </c>
      <c r="L3117">
        <f>ROUNDUP(IF(B3117&gt;$D$4,0,($D$4-B3117+1)/365),0)</f>
        <v>0</v>
      </c>
      <c r="M3117">
        <f>ROUNDUP(IF(B3117&gt;$D$5,0,($D$5-B3117+1)/365),0)</f>
        <v>0</v>
      </c>
      <c r="N3117" s="28">
        <f>IF(OR(L3117=1,M3117=1),IF(B3117+364&lt;=$D$5,(B3117+364-$D$4+1)/365,IF(B3117&gt;$D$4,($D$5-B3117+1)/365,$D$6/365)),0)</f>
        <v>0</v>
      </c>
      <c r="O3117" s="28">
        <f>'Data &amp; Parameter'!$E$16*'Data &amp; Parameter'!$E$17*('Data &amp; Parameter'!$E$18+'Data &amp; Parameter'!$E$19)*'Data &amp; Parameter'!$E$20*'Data &amp; Parameter'!$E$37*N3117</f>
        <v>0</v>
      </c>
      <c r="P3117">
        <f>ROUNDUP(IF(D3117&gt;$D$4,0,($D$4-D3117+1)/365),0)</f>
        <v>0</v>
      </c>
      <c r="Q3117">
        <f>ROUNDUP(IF(D3117&gt;$D$5,0,($D$5-D3117+1)/365),0)</f>
        <v>0</v>
      </c>
      <c r="R3117" s="28">
        <f>IF(OR(P3117=1,Q3117=1),IF(D3117+364&lt;=$D$5,(D3117+364-$D$4+1)/365,IF(D3117&gt;$D$4,($D$5-D3117+1)/365,$D$6/365)),0)</f>
        <v>0</v>
      </c>
      <c r="S3117" s="28">
        <f>'Data &amp; Parameter'!$E$16*'Data &amp; Parameter'!$E$17*('Data &amp; Parameter'!$E$18+'Data &amp; Parameter'!$E$19)*'Data &amp; Parameter'!$E$20*'Data &amp; Parameter'!$E$37*R3117</f>
        <v>0</v>
      </c>
      <c r="T3117" s="28">
        <f t="shared" si="48"/>
        <v>0</v>
      </c>
    </row>
    <row r="3118" spans="1:20" ht="15.75" customHeight="1" x14ac:dyDescent="0.35">
      <c r="A3118">
        <v>3111</v>
      </c>
      <c r="B3118" s="76">
        <v>44251.386354166665</v>
      </c>
      <c r="C3118" s="1" t="s">
        <v>9874</v>
      </c>
      <c r="D3118" s="76">
        <v>44251.387037037042</v>
      </c>
      <c r="E3118" s="1" t="s">
        <v>9875</v>
      </c>
      <c r="F3118" s="1" t="s">
        <v>9876</v>
      </c>
      <c r="G3118" s="1" t="s">
        <v>123</v>
      </c>
      <c r="H3118" s="1" t="s">
        <v>124</v>
      </c>
      <c r="I3118" s="1" t="s">
        <v>125</v>
      </c>
      <c r="J3118" s="1" t="s">
        <v>9762</v>
      </c>
      <c r="K3118" s="1" t="s">
        <v>9763</v>
      </c>
      <c r="L3118">
        <f>ROUNDUP(IF(B3118&gt;$D$4,0,($D$4-B3118+1)/365),0)</f>
        <v>0</v>
      </c>
      <c r="M3118">
        <f>ROUNDUP(IF(B3118&gt;$D$5,0,($D$5-B3118+1)/365),0)</f>
        <v>0</v>
      </c>
      <c r="N3118" s="28">
        <f>IF(OR(L3118=1,M3118=1),IF(B3118+364&lt;=$D$5,(B3118+364-$D$4+1)/365,IF(B3118&gt;$D$4,($D$5-B3118+1)/365,$D$6/365)),0)</f>
        <v>0</v>
      </c>
      <c r="O3118" s="28">
        <f>'Data &amp; Parameter'!$E$16*'Data &amp; Parameter'!$E$17*('Data &amp; Parameter'!$E$18+'Data &amp; Parameter'!$E$19)*'Data &amp; Parameter'!$E$20*'Data &amp; Parameter'!$E$37*N3118</f>
        <v>0</v>
      </c>
      <c r="P3118">
        <f>ROUNDUP(IF(D3118&gt;$D$4,0,($D$4-D3118+1)/365),0)</f>
        <v>0</v>
      </c>
      <c r="Q3118">
        <f>ROUNDUP(IF(D3118&gt;$D$5,0,($D$5-D3118+1)/365),0)</f>
        <v>0</v>
      </c>
      <c r="R3118" s="28">
        <f>IF(OR(P3118=1,Q3118=1),IF(D3118+364&lt;=$D$5,(D3118+364-$D$4+1)/365,IF(D3118&gt;$D$4,($D$5-D3118+1)/365,$D$6/365)),0)</f>
        <v>0</v>
      </c>
      <c r="S3118" s="28">
        <f>'Data &amp; Parameter'!$E$16*'Data &amp; Parameter'!$E$17*('Data &amp; Parameter'!$E$18+'Data &amp; Parameter'!$E$19)*'Data &amp; Parameter'!$E$20*'Data &amp; Parameter'!$E$37*R3118</f>
        <v>0</v>
      </c>
      <c r="T3118" s="28">
        <f t="shared" si="48"/>
        <v>0</v>
      </c>
    </row>
    <row r="3119" spans="1:20" ht="15.75" customHeight="1" x14ac:dyDescent="0.35">
      <c r="A3119">
        <v>3112</v>
      </c>
      <c r="B3119" s="76">
        <v>44251.38680555555</v>
      </c>
      <c r="C3119" s="1" t="s">
        <v>9877</v>
      </c>
      <c r="D3119" s="76">
        <v>44251.387546296297</v>
      </c>
      <c r="E3119" s="1" t="s">
        <v>9878</v>
      </c>
      <c r="F3119" s="1" t="s">
        <v>9879</v>
      </c>
      <c r="G3119" s="1" t="s">
        <v>123</v>
      </c>
      <c r="H3119" s="1" t="s">
        <v>124</v>
      </c>
      <c r="I3119" s="1" t="s">
        <v>125</v>
      </c>
      <c r="J3119" s="1" t="s">
        <v>9767</v>
      </c>
      <c r="K3119" s="1" t="s">
        <v>9767</v>
      </c>
      <c r="L3119">
        <f>ROUNDUP(IF(B3119&gt;$D$4,0,($D$4-B3119+1)/365),0)</f>
        <v>0</v>
      </c>
      <c r="M3119">
        <f>ROUNDUP(IF(B3119&gt;$D$5,0,($D$5-B3119+1)/365),0)</f>
        <v>0</v>
      </c>
      <c r="N3119" s="28">
        <f>IF(OR(L3119=1,M3119=1),IF(B3119+364&lt;=$D$5,(B3119+364-$D$4+1)/365,IF(B3119&gt;$D$4,($D$5-B3119+1)/365,$D$6/365)),0)</f>
        <v>0</v>
      </c>
      <c r="O3119" s="28">
        <f>'Data &amp; Parameter'!$E$16*'Data &amp; Parameter'!$E$17*('Data &amp; Parameter'!$E$18+'Data &amp; Parameter'!$E$19)*'Data &amp; Parameter'!$E$20*'Data &amp; Parameter'!$E$37*N3119</f>
        <v>0</v>
      </c>
      <c r="P3119">
        <f>ROUNDUP(IF(D3119&gt;$D$4,0,($D$4-D3119+1)/365),0)</f>
        <v>0</v>
      </c>
      <c r="Q3119">
        <f>ROUNDUP(IF(D3119&gt;$D$5,0,($D$5-D3119+1)/365),0)</f>
        <v>0</v>
      </c>
      <c r="R3119" s="28">
        <f>IF(OR(P3119=1,Q3119=1),IF(D3119+364&lt;=$D$5,(D3119+364-$D$4+1)/365,IF(D3119&gt;$D$4,($D$5-D3119+1)/365,$D$6/365)),0)</f>
        <v>0</v>
      </c>
      <c r="S3119" s="28">
        <f>'Data &amp; Parameter'!$E$16*'Data &amp; Parameter'!$E$17*('Data &amp; Parameter'!$E$18+'Data &amp; Parameter'!$E$19)*'Data &amp; Parameter'!$E$20*'Data &amp; Parameter'!$E$37*R3119</f>
        <v>0</v>
      </c>
      <c r="T3119" s="28">
        <f t="shared" si="48"/>
        <v>0</v>
      </c>
    </row>
    <row r="3120" spans="1:20" ht="15.75" customHeight="1" x14ac:dyDescent="0.35">
      <c r="A3120">
        <v>3113</v>
      </c>
      <c r="B3120" s="76">
        <v>44251.387118055558</v>
      </c>
      <c r="C3120" s="1" t="s">
        <v>9880</v>
      </c>
      <c r="D3120" s="76">
        <v>44251.387743055559</v>
      </c>
      <c r="E3120" s="1" t="s">
        <v>9881</v>
      </c>
      <c r="F3120" s="1" t="s">
        <v>9882</v>
      </c>
      <c r="G3120" s="1" t="s">
        <v>123</v>
      </c>
      <c r="H3120" s="1" t="s">
        <v>124</v>
      </c>
      <c r="I3120" s="1" t="s">
        <v>125</v>
      </c>
      <c r="J3120" s="1" t="s">
        <v>9830</v>
      </c>
      <c r="K3120" s="1" t="s">
        <v>9831</v>
      </c>
      <c r="L3120">
        <f>ROUNDUP(IF(B3120&gt;$D$4,0,($D$4-B3120+1)/365),0)</f>
        <v>0</v>
      </c>
      <c r="M3120">
        <f>ROUNDUP(IF(B3120&gt;$D$5,0,($D$5-B3120+1)/365),0)</f>
        <v>0</v>
      </c>
      <c r="N3120" s="28">
        <f>IF(OR(L3120=1,M3120=1),IF(B3120+364&lt;=$D$5,(B3120+364-$D$4+1)/365,IF(B3120&gt;$D$4,($D$5-B3120+1)/365,$D$6/365)),0)</f>
        <v>0</v>
      </c>
      <c r="O3120" s="28">
        <f>'Data &amp; Parameter'!$E$16*'Data &amp; Parameter'!$E$17*('Data &amp; Parameter'!$E$18+'Data &amp; Parameter'!$E$19)*'Data &amp; Parameter'!$E$20*'Data &amp; Parameter'!$E$37*N3120</f>
        <v>0</v>
      </c>
      <c r="P3120">
        <f>ROUNDUP(IF(D3120&gt;$D$4,0,($D$4-D3120+1)/365),0)</f>
        <v>0</v>
      </c>
      <c r="Q3120">
        <f>ROUNDUP(IF(D3120&gt;$D$5,0,($D$5-D3120+1)/365),0)</f>
        <v>0</v>
      </c>
      <c r="R3120" s="28">
        <f>IF(OR(P3120=1,Q3120=1),IF(D3120+364&lt;=$D$5,(D3120+364-$D$4+1)/365,IF(D3120&gt;$D$4,($D$5-D3120+1)/365,$D$6/365)),0)</f>
        <v>0</v>
      </c>
      <c r="S3120" s="28">
        <f>'Data &amp; Parameter'!$E$16*'Data &amp; Parameter'!$E$17*('Data &amp; Parameter'!$E$18+'Data &amp; Parameter'!$E$19)*'Data &amp; Parameter'!$E$20*'Data &amp; Parameter'!$E$37*R3120</f>
        <v>0</v>
      </c>
      <c r="T3120" s="28">
        <f t="shared" si="48"/>
        <v>0</v>
      </c>
    </row>
    <row r="3121" spans="1:20" ht="15.75" customHeight="1" x14ac:dyDescent="0.35">
      <c r="A3121">
        <v>3114</v>
      </c>
      <c r="B3121" s="76">
        <v>44251.388912037037</v>
      </c>
      <c r="C3121" s="1" t="s">
        <v>9883</v>
      </c>
      <c r="D3121" s="76">
        <v>44251.389456018514</v>
      </c>
      <c r="E3121" s="1" t="s">
        <v>9884</v>
      </c>
      <c r="F3121" s="1" t="s">
        <v>9885</v>
      </c>
      <c r="G3121" s="1" t="s">
        <v>123</v>
      </c>
      <c r="H3121" s="1" t="s">
        <v>124</v>
      </c>
      <c r="I3121" s="1" t="s">
        <v>125</v>
      </c>
      <c r="J3121" s="1" t="s">
        <v>9077</v>
      </c>
      <c r="K3121" s="1" t="s">
        <v>9077</v>
      </c>
      <c r="L3121">
        <f>ROUNDUP(IF(B3121&gt;$D$4,0,($D$4-B3121+1)/365),0)</f>
        <v>0</v>
      </c>
      <c r="M3121">
        <f>ROUNDUP(IF(B3121&gt;$D$5,0,($D$5-B3121+1)/365),0)</f>
        <v>0</v>
      </c>
      <c r="N3121" s="28">
        <f>IF(OR(L3121=1,M3121=1),IF(B3121+364&lt;=$D$5,(B3121+364-$D$4+1)/365,IF(B3121&gt;$D$4,($D$5-B3121+1)/365,$D$6/365)),0)</f>
        <v>0</v>
      </c>
      <c r="O3121" s="28">
        <f>'Data &amp; Parameter'!$E$16*'Data &amp; Parameter'!$E$17*('Data &amp; Parameter'!$E$18+'Data &amp; Parameter'!$E$19)*'Data &amp; Parameter'!$E$20*'Data &amp; Parameter'!$E$37*N3121</f>
        <v>0</v>
      </c>
      <c r="P3121">
        <f>ROUNDUP(IF(D3121&gt;$D$4,0,($D$4-D3121+1)/365),0)</f>
        <v>0</v>
      </c>
      <c r="Q3121">
        <f>ROUNDUP(IF(D3121&gt;$D$5,0,($D$5-D3121+1)/365),0)</f>
        <v>0</v>
      </c>
      <c r="R3121" s="28">
        <f>IF(OR(P3121=1,Q3121=1),IF(D3121+364&lt;=$D$5,(D3121+364-$D$4+1)/365,IF(D3121&gt;$D$4,($D$5-D3121+1)/365,$D$6/365)),0)</f>
        <v>0</v>
      </c>
      <c r="S3121" s="28">
        <f>'Data &amp; Parameter'!$E$16*'Data &amp; Parameter'!$E$17*('Data &amp; Parameter'!$E$18+'Data &amp; Parameter'!$E$19)*'Data &amp; Parameter'!$E$20*'Data &amp; Parameter'!$E$37*R3121</f>
        <v>0</v>
      </c>
      <c r="T3121" s="28">
        <f t="shared" si="48"/>
        <v>0</v>
      </c>
    </row>
    <row r="3122" spans="1:20" ht="15.75" customHeight="1" x14ac:dyDescent="0.35">
      <c r="A3122">
        <v>3115</v>
      </c>
      <c r="B3122" s="76">
        <v>44251.389502314814</v>
      </c>
      <c r="C3122" s="1" t="s">
        <v>9886</v>
      </c>
      <c r="D3122" s="76">
        <v>44251.390914351854</v>
      </c>
      <c r="E3122" s="1" t="s">
        <v>9887</v>
      </c>
      <c r="F3122" s="1" t="s">
        <v>9888</v>
      </c>
      <c r="G3122" s="1" t="s">
        <v>123</v>
      </c>
      <c r="H3122" s="1" t="s">
        <v>124</v>
      </c>
      <c r="I3122" s="1" t="s">
        <v>125</v>
      </c>
      <c r="J3122" s="1" t="s">
        <v>9767</v>
      </c>
      <c r="K3122" s="1" t="s">
        <v>9767</v>
      </c>
      <c r="L3122">
        <f>ROUNDUP(IF(B3122&gt;$D$4,0,($D$4-B3122+1)/365),0)</f>
        <v>0</v>
      </c>
      <c r="M3122">
        <f>ROUNDUP(IF(B3122&gt;$D$5,0,($D$5-B3122+1)/365),0)</f>
        <v>0</v>
      </c>
      <c r="N3122" s="28">
        <f>IF(OR(L3122=1,M3122=1),IF(B3122+364&lt;=$D$5,(B3122+364-$D$4+1)/365,IF(B3122&gt;$D$4,($D$5-B3122+1)/365,$D$6/365)),0)</f>
        <v>0</v>
      </c>
      <c r="O3122" s="28">
        <f>'Data &amp; Parameter'!$E$16*'Data &amp; Parameter'!$E$17*('Data &amp; Parameter'!$E$18+'Data &amp; Parameter'!$E$19)*'Data &amp; Parameter'!$E$20*'Data &amp; Parameter'!$E$37*N3122</f>
        <v>0</v>
      </c>
      <c r="P3122">
        <f>ROUNDUP(IF(D3122&gt;$D$4,0,($D$4-D3122+1)/365),0)</f>
        <v>0</v>
      </c>
      <c r="Q3122">
        <f>ROUNDUP(IF(D3122&gt;$D$5,0,($D$5-D3122+1)/365),0)</f>
        <v>0</v>
      </c>
      <c r="R3122" s="28">
        <f>IF(OR(P3122=1,Q3122=1),IF(D3122+364&lt;=$D$5,(D3122+364-$D$4+1)/365,IF(D3122&gt;$D$4,($D$5-D3122+1)/365,$D$6/365)),0)</f>
        <v>0</v>
      </c>
      <c r="S3122" s="28">
        <f>'Data &amp; Parameter'!$E$16*'Data &amp; Parameter'!$E$17*('Data &amp; Parameter'!$E$18+'Data &amp; Parameter'!$E$19)*'Data &amp; Parameter'!$E$20*'Data &amp; Parameter'!$E$37*R3122</f>
        <v>0</v>
      </c>
      <c r="T3122" s="28">
        <f t="shared" si="48"/>
        <v>0</v>
      </c>
    </row>
    <row r="3123" spans="1:20" ht="15.75" customHeight="1" x14ac:dyDescent="0.35">
      <c r="A3123">
        <v>3116</v>
      </c>
      <c r="B3123" s="76">
        <v>44251.389791666668</v>
      </c>
      <c r="C3123" s="1" t="s">
        <v>9889</v>
      </c>
      <c r="D3123" s="76">
        <v>44251.391284722224</v>
      </c>
      <c r="E3123" s="1" t="s">
        <v>9890</v>
      </c>
      <c r="F3123" s="1" t="s">
        <v>9891</v>
      </c>
      <c r="G3123" s="1" t="s">
        <v>123</v>
      </c>
      <c r="H3123" s="1" t="s">
        <v>124</v>
      </c>
      <c r="I3123" s="1" t="s">
        <v>125</v>
      </c>
      <c r="J3123" s="1" t="s">
        <v>9762</v>
      </c>
      <c r="K3123" s="1" t="s">
        <v>9763</v>
      </c>
      <c r="L3123">
        <f>ROUNDUP(IF(B3123&gt;$D$4,0,($D$4-B3123+1)/365),0)</f>
        <v>0</v>
      </c>
      <c r="M3123">
        <f>ROUNDUP(IF(B3123&gt;$D$5,0,($D$5-B3123+1)/365),0)</f>
        <v>0</v>
      </c>
      <c r="N3123" s="28">
        <f>IF(OR(L3123=1,M3123=1),IF(B3123+364&lt;=$D$5,(B3123+364-$D$4+1)/365,IF(B3123&gt;$D$4,($D$5-B3123+1)/365,$D$6/365)),0)</f>
        <v>0</v>
      </c>
      <c r="O3123" s="28">
        <f>'Data &amp; Parameter'!$E$16*'Data &amp; Parameter'!$E$17*('Data &amp; Parameter'!$E$18+'Data &amp; Parameter'!$E$19)*'Data &amp; Parameter'!$E$20*'Data &amp; Parameter'!$E$37*N3123</f>
        <v>0</v>
      </c>
      <c r="P3123">
        <f>ROUNDUP(IF(D3123&gt;$D$4,0,($D$4-D3123+1)/365),0)</f>
        <v>0</v>
      </c>
      <c r="Q3123">
        <f>ROUNDUP(IF(D3123&gt;$D$5,0,($D$5-D3123+1)/365),0)</f>
        <v>0</v>
      </c>
      <c r="R3123" s="28">
        <f>IF(OR(P3123=1,Q3123=1),IF(D3123+364&lt;=$D$5,(D3123+364-$D$4+1)/365,IF(D3123&gt;$D$4,($D$5-D3123+1)/365,$D$6/365)),0)</f>
        <v>0</v>
      </c>
      <c r="S3123" s="28">
        <f>'Data &amp; Parameter'!$E$16*'Data &amp; Parameter'!$E$17*('Data &amp; Parameter'!$E$18+'Data &amp; Parameter'!$E$19)*'Data &amp; Parameter'!$E$20*'Data &amp; Parameter'!$E$37*R3123</f>
        <v>0</v>
      </c>
      <c r="T3123" s="28">
        <f t="shared" si="48"/>
        <v>0</v>
      </c>
    </row>
    <row r="3124" spans="1:20" ht="15.75" customHeight="1" x14ac:dyDescent="0.35">
      <c r="A3124">
        <v>3117</v>
      </c>
      <c r="B3124" s="76">
        <v>44251.39061342593</v>
      </c>
      <c r="C3124" s="1" t="s">
        <v>9892</v>
      </c>
      <c r="D3124" s="76">
        <v>44251.391226851847</v>
      </c>
      <c r="E3124" s="1" t="s">
        <v>9893</v>
      </c>
      <c r="F3124" s="1" t="s">
        <v>9894</v>
      </c>
      <c r="G3124" s="1" t="s">
        <v>123</v>
      </c>
      <c r="H3124" s="1" t="s">
        <v>124</v>
      </c>
      <c r="I3124" s="1" t="s">
        <v>125</v>
      </c>
      <c r="J3124" s="1" t="s">
        <v>9830</v>
      </c>
      <c r="K3124" s="1" t="s">
        <v>9831</v>
      </c>
      <c r="L3124">
        <f>ROUNDUP(IF(B3124&gt;$D$4,0,($D$4-B3124+1)/365),0)</f>
        <v>0</v>
      </c>
      <c r="M3124">
        <f>ROUNDUP(IF(B3124&gt;$D$5,0,($D$5-B3124+1)/365),0)</f>
        <v>0</v>
      </c>
      <c r="N3124" s="28">
        <f>IF(OR(L3124=1,M3124=1),IF(B3124+364&lt;=$D$5,(B3124+364-$D$4+1)/365,IF(B3124&gt;$D$4,($D$5-B3124+1)/365,$D$6/365)),0)</f>
        <v>0</v>
      </c>
      <c r="O3124" s="28">
        <f>'Data &amp; Parameter'!$E$16*'Data &amp; Parameter'!$E$17*('Data &amp; Parameter'!$E$18+'Data &amp; Parameter'!$E$19)*'Data &amp; Parameter'!$E$20*'Data &amp; Parameter'!$E$37*N3124</f>
        <v>0</v>
      </c>
      <c r="P3124">
        <f>ROUNDUP(IF(D3124&gt;$D$4,0,($D$4-D3124+1)/365),0)</f>
        <v>0</v>
      </c>
      <c r="Q3124">
        <f>ROUNDUP(IF(D3124&gt;$D$5,0,($D$5-D3124+1)/365),0)</f>
        <v>0</v>
      </c>
      <c r="R3124" s="28">
        <f>IF(OR(P3124=1,Q3124=1),IF(D3124+364&lt;=$D$5,(D3124+364-$D$4+1)/365,IF(D3124&gt;$D$4,($D$5-D3124+1)/365,$D$6/365)),0)</f>
        <v>0</v>
      </c>
      <c r="S3124" s="28">
        <f>'Data &amp; Parameter'!$E$16*'Data &amp; Parameter'!$E$17*('Data &amp; Parameter'!$E$18+'Data &amp; Parameter'!$E$19)*'Data &amp; Parameter'!$E$20*'Data &amp; Parameter'!$E$37*R3124</f>
        <v>0</v>
      </c>
      <c r="T3124" s="28">
        <f t="shared" si="48"/>
        <v>0</v>
      </c>
    </row>
    <row r="3125" spans="1:20" ht="15.75" customHeight="1" x14ac:dyDescent="0.35">
      <c r="A3125">
        <v>3118</v>
      </c>
      <c r="B3125" s="76">
        <v>44251.390914351854</v>
      </c>
      <c r="C3125" s="1" t="s">
        <v>9895</v>
      </c>
      <c r="D3125" s="76">
        <v>44251.391597222224</v>
      </c>
      <c r="E3125" s="1" t="s">
        <v>9896</v>
      </c>
      <c r="F3125" s="1" t="s">
        <v>9897</v>
      </c>
      <c r="G3125" s="1" t="s">
        <v>123</v>
      </c>
      <c r="H3125" s="1" t="s">
        <v>124</v>
      </c>
      <c r="I3125" s="1" t="s">
        <v>125</v>
      </c>
      <c r="J3125" s="1" t="s">
        <v>9077</v>
      </c>
      <c r="K3125" s="1" t="s">
        <v>9077</v>
      </c>
      <c r="L3125">
        <f>ROUNDUP(IF(B3125&gt;$D$4,0,($D$4-B3125+1)/365),0)</f>
        <v>0</v>
      </c>
      <c r="M3125">
        <f>ROUNDUP(IF(B3125&gt;$D$5,0,($D$5-B3125+1)/365),0)</f>
        <v>0</v>
      </c>
      <c r="N3125" s="28">
        <f>IF(OR(L3125=1,M3125=1),IF(B3125+364&lt;=$D$5,(B3125+364-$D$4+1)/365,IF(B3125&gt;$D$4,($D$5-B3125+1)/365,$D$6/365)),0)</f>
        <v>0</v>
      </c>
      <c r="O3125" s="28">
        <f>'Data &amp; Parameter'!$E$16*'Data &amp; Parameter'!$E$17*('Data &amp; Parameter'!$E$18+'Data &amp; Parameter'!$E$19)*'Data &amp; Parameter'!$E$20*'Data &amp; Parameter'!$E$37*N3125</f>
        <v>0</v>
      </c>
      <c r="P3125">
        <f>ROUNDUP(IF(D3125&gt;$D$4,0,($D$4-D3125+1)/365),0)</f>
        <v>0</v>
      </c>
      <c r="Q3125">
        <f>ROUNDUP(IF(D3125&gt;$D$5,0,($D$5-D3125+1)/365),0)</f>
        <v>0</v>
      </c>
      <c r="R3125" s="28">
        <f>IF(OR(P3125=1,Q3125=1),IF(D3125+364&lt;=$D$5,(D3125+364-$D$4+1)/365,IF(D3125&gt;$D$4,($D$5-D3125+1)/365,$D$6/365)),0)</f>
        <v>0</v>
      </c>
      <c r="S3125" s="28">
        <f>'Data &amp; Parameter'!$E$16*'Data &amp; Parameter'!$E$17*('Data &amp; Parameter'!$E$18+'Data &amp; Parameter'!$E$19)*'Data &amp; Parameter'!$E$20*'Data &amp; Parameter'!$E$37*R3125</f>
        <v>0</v>
      </c>
      <c r="T3125" s="28">
        <f t="shared" si="48"/>
        <v>0</v>
      </c>
    </row>
    <row r="3126" spans="1:20" ht="15.75" customHeight="1" x14ac:dyDescent="0.35">
      <c r="A3126">
        <v>3119</v>
      </c>
      <c r="B3126" s="76">
        <v>44251.392118055555</v>
      </c>
      <c r="C3126" s="1" t="s">
        <v>9898</v>
      </c>
      <c r="D3126" s="76">
        <v>44251.39271990741</v>
      </c>
      <c r="E3126" s="1" t="s">
        <v>9899</v>
      </c>
      <c r="F3126" s="1" t="s">
        <v>9900</v>
      </c>
      <c r="G3126" s="1" t="s">
        <v>123</v>
      </c>
      <c r="H3126" s="1" t="s">
        <v>124</v>
      </c>
      <c r="I3126" s="1" t="s">
        <v>125</v>
      </c>
      <c r="J3126" s="1" t="s">
        <v>9077</v>
      </c>
      <c r="K3126" s="1" t="s">
        <v>9077</v>
      </c>
      <c r="L3126">
        <f>ROUNDUP(IF(B3126&gt;$D$4,0,($D$4-B3126+1)/365),0)</f>
        <v>0</v>
      </c>
      <c r="M3126">
        <f>ROUNDUP(IF(B3126&gt;$D$5,0,($D$5-B3126+1)/365),0)</f>
        <v>0</v>
      </c>
      <c r="N3126" s="28">
        <f>IF(OR(L3126=1,M3126=1),IF(B3126+364&lt;=$D$5,(B3126+364-$D$4+1)/365,IF(B3126&gt;$D$4,($D$5-B3126+1)/365,$D$6/365)),0)</f>
        <v>0</v>
      </c>
      <c r="O3126" s="28">
        <f>'Data &amp; Parameter'!$E$16*'Data &amp; Parameter'!$E$17*('Data &amp; Parameter'!$E$18+'Data &amp; Parameter'!$E$19)*'Data &amp; Parameter'!$E$20*'Data &amp; Parameter'!$E$37*N3126</f>
        <v>0</v>
      </c>
      <c r="P3126">
        <f>ROUNDUP(IF(D3126&gt;$D$4,0,($D$4-D3126+1)/365),0)</f>
        <v>0</v>
      </c>
      <c r="Q3126">
        <f>ROUNDUP(IF(D3126&gt;$D$5,0,($D$5-D3126+1)/365),0)</f>
        <v>0</v>
      </c>
      <c r="R3126" s="28">
        <f>IF(OR(P3126=1,Q3126=1),IF(D3126+364&lt;=$D$5,(D3126+364-$D$4+1)/365,IF(D3126&gt;$D$4,($D$5-D3126+1)/365,$D$6/365)),0)</f>
        <v>0</v>
      </c>
      <c r="S3126" s="28">
        <f>'Data &amp; Parameter'!$E$16*'Data &amp; Parameter'!$E$17*('Data &amp; Parameter'!$E$18+'Data &amp; Parameter'!$E$19)*'Data &amp; Parameter'!$E$20*'Data &amp; Parameter'!$E$37*R3126</f>
        <v>0</v>
      </c>
      <c r="T3126" s="28">
        <f t="shared" si="48"/>
        <v>0</v>
      </c>
    </row>
    <row r="3127" spans="1:20" ht="15.75" customHeight="1" x14ac:dyDescent="0.35">
      <c r="A3127">
        <v>3120</v>
      </c>
      <c r="B3127" s="76">
        <v>44251.392662037033</v>
      </c>
      <c r="C3127" s="1" t="s">
        <v>9901</v>
      </c>
      <c r="D3127" s="76">
        <v>44251.393229166672</v>
      </c>
      <c r="E3127" s="1" t="s">
        <v>9902</v>
      </c>
      <c r="F3127" s="1" t="s">
        <v>9903</v>
      </c>
      <c r="G3127" s="1" t="s">
        <v>123</v>
      </c>
      <c r="H3127" s="1" t="s">
        <v>124</v>
      </c>
      <c r="I3127" s="1" t="s">
        <v>125</v>
      </c>
      <c r="J3127" s="1" t="s">
        <v>9808</v>
      </c>
      <c r="K3127" s="1" t="s">
        <v>9783</v>
      </c>
      <c r="L3127">
        <f>ROUNDUP(IF(B3127&gt;$D$4,0,($D$4-B3127+1)/365),0)</f>
        <v>0</v>
      </c>
      <c r="M3127">
        <f>ROUNDUP(IF(B3127&gt;$D$5,0,($D$5-B3127+1)/365),0)</f>
        <v>0</v>
      </c>
      <c r="N3127" s="28">
        <f>IF(OR(L3127=1,M3127=1),IF(B3127+364&lt;=$D$5,(B3127+364-$D$4+1)/365,IF(B3127&gt;$D$4,($D$5-B3127+1)/365,$D$6/365)),0)</f>
        <v>0</v>
      </c>
      <c r="O3127" s="28">
        <f>'Data &amp; Parameter'!$E$16*'Data &amp; Parameter'!$E$17*('Data &amp; Parameter'!$E$18+'Data &amp; Parameter'!$E$19)*'Data &amp; Parameter'!$E$20*'Data &amp; Parameter'!$E$37*N3127</f>
        <v>0</v>
      </c>
      <c r="P3127">
        <f>ROUNDUP(IF(D3127&gt;$D$4,0,($D$4-D3127+1)/365),0)</f>
        <v>0</v>
      </c>
      <c r="Q3127">
        <f>ROUNDUP(IF(D3127&gt;$D$5,0,($D$5-D3127+1)/365),0)</f>
        <v>0</v>
      </c>
      <c r="R3127" s="28">
        <f>IF(OR(P3127=1,Q3127=1),IF(D3127+364&lt;=$D$5,(D3127+364-$D$4+1)/365,IF(D3127&gt;$D$4,($D$5-D3127+1)/365,$D$6/365)),0)</f>
        <v>0</v>
      </c>
      <c r="S3127" s="28">
        <f>'Data &amp; Parameter'!$E$16*'Data &amp; Parameter'!$E$17*('Data &amp; Parameter'!$E$18+'Data &amp; Parameter'!$E$19)*'Data &amp; Parameter'!$E$20*'Data &amp; Parameter'!$E$37*R3127</f>
        <v>0</v>
      </c>
      <c r="T3127" s="28">
        <f t="shared" si="48"/>
        <v>0</v>
      </c>
    </row>
    <row r="3128" spans="1:20" ht="15.75" customHeight="1" x14ac:dyDescent="0.35">
      <c r="A3128">
        <v>3121</v>
      </c>
      <c r="B3128" s="76">
        <v>44251.393854166672</v>
      </c>
      <c r="C3128" s="1" t="s">
        <v>9904</v>
      </c>
      <c r="D3128" s="76">
        <v>44251.394502314812</v>
      </c>
      <c r="E3128" s="1" t="s">
        <v>9905</v>
      </c>
      <c r="F3128" s="1" t="s">
        <v>9906</v>
      </c>
      <c r="G3128" s="1" t="s">
        <v>123</v>
      </c>
      <c r="H3128" s="1" t="s">
        <v>124</v>
      </c>
      <c r="I3128" s="1" t="s">
        <v>125</v>
      </c>
      <c r="J3128" s="1" t="s">
        <v>9831</v>
      </c>
      <c r="K3128" s="1" t="s">
        <v>9830</v>
      </c>
      <c r="L3128">
        <f>ROUNDUP(IF(B3128&gt;$D$4,0,($D$4-B3128+1)/365),0)</f>
        <v>0</v>
      </c>
      <c r="M3128">
        <f>ROUNDUP(IF(B3128&gt;$D$5,0,($D$5-B3128+1)/365),0)</f>
        <v>0</v>
      </c>
      <c r="N3128" s="28">
        <f>IF(OR(L3128=1,M3128=1),IF(B3128+364&lt;=$D$5,(B3128+364-$D$4+1)/365,IF(B3128&gt;$D$4,($D$5-B3128+1)/365,$D$6/365)),0)</f>
        <v>0</v>
      </c>
      <c r="O3128" s="28">
        <f>'Data &amp; Parameter'!$E$16*'Data &amp; Parameter'!$E$17*('Data &amp; Parameter'!$E$18+'Data &amp; Parameter'!$E$19)*'Data &amp; Parameter'!$E$20*'Data &amp; Parameter'!$E$37*N3128</f>
        <v>0</v>
      </c>
      <c r="P3128">
        <f>ROUNDUP(IF(D3128&gt;$D$4,0,($D$4-D3128+1)/365),0)</f>
        <v>0</v>
      </c>
      <c r="Q3128">
        <f>ROUNDUP(IF(D3128&gt;$D$5,0,($D$5-D3128+1)/365),0)</f>
        <v>0</v>
      </c>
      <c r="R3128" s="28">
        <f>IF(OR(P3128=1,Q3128=1),IF(D3128+364&lt;=$D$5,(D3128+364-$D$4+1)/365,IF(D3128&gt;$D$4,($D$5-D3128+1)/365,$D$6/365)),0)</f>
        <v>0</v>
      </c>
      <c r="S3128" s="28">
        <f>'Data &amp; Parameter'!$E$16*'Data &amp; Parameter'!$E$17*('Data &amp; Parameter'!$E$18+'Data &amp; Parameter'!$E$19)*'Data &amp; Parameter'!$E$20*'Data &amp; Parameter'!$E$37*R3128</f>
        <v>0</v>
      </c>
      <c r="T3128" s="28">
        <f t="shared" si="48"/>
        <v>0</v>
      </c>
    </row>
    <row r="3129" spans="1:20" ht="15.75" customHeight="1" x14ac:dyDescent="0.35">
      <c r="A3129">
        <v>3122</v>
      </c>
      <c r="B3129" s="76">
        <v>44251.393969907411</v>
      </c>
      <c r="C3129" s="1" t="s">
        <v>9907</v>
      </c>
      <c r="D3129" s="76">
        <v>44251.395300925928</v>
      </c>
      <c r="E3129" s="1" t="s">
        <v>9908</v>
      </c>
      <c r="F3129" s="1" t="s">
        <v>9909</v>
      </c>
      <c r="G3129" s="1" t="s">
        <v>123</v>
      </c>
      <c r="H3129" s="1" t="s">
        <v>124</v>
      </c>
      <c r="I3129" s="1" t="s">
        <v>125</v>
      </c>
      <c r="J3129" s="1" t="s">
        <v>9767</v>
      </c>
      <c r="K3129" s="1" t="s">
        <v>9767</v>
      </c>
      <c r="L3129">
        <f>ROUNDUP(IF(B3129&gt;$D$4,0,($D$4-B3129+1)/365),0)</f>
        <v>0</v>
      </c>
      <c r="M3129">
        <f>ROUNDUP(IF(B3129&gt;$D$5,0,($D$5-B3129+1)/365),0)</f>
        <v>0</v>
      </c>
      <c r="N3129" s="28">
        <f>IF(OR(L3129=1,M3129=1),IF(B3129+364&lt;=$D$5,(B3129+364-$D$4+1)/365,IF(B3129&gt;$D$4,($D$5-B3129+1)/365,$D$6/365)),0)</f>
        <v>0</v>
      </c>
      <c r="O3129" s="28">
        <f>'Data &amp; Parameter'!$E$16*'Data &amp; Parameter'!$E$17*('Data &amp; Parameter'!$E$18+'Data &amp; Parameter'!$E$19)*'Data &amp; Parameter'!$E$20*'Data &amp; Parameter'!$E$37*N3129</f>
        <v>0</v>
      </c>
      <c r="P3129">
        <f>ROUNDUP(IF(D3129&gt;$D$4,0,($D$4-D3129+1)/365),0)</f>
        <v>0</v>
      </c>
      <c r="Q3129">
        <f>ROUNDUP(IF(D3129&gt;$D$5,0,($D$5-D3129+1)/365),0)</f>
        <v>0</v>
      </c>
      <c r="R3129" s="28">
        <f>IF(OR(P3129=1,Q3129=1),IF(D3129+364&lt;=$D$5,(D3129+364-$D$4+1)/365,IF(D3129&gt;$D$4,($D$5-D3129+1)/365,$D$6/365)),0)</f>
        <v>0</v>
      </c>
      <c r="S3129" s="28">
        <f>'Data &amp; Parameter'!$E$16*'Data &amp; Parameter'!$E$17*('Data &amp; Parameter'!$E$18+'Data &amp; Parameter'!$E$19)*'Data &amp; Parameter'!$E$20*'Data &amp; Parameter'!$E$37*R3129</f>
        <v>0</v>
      </c>
      <c r="T3129" s="28">
        <f t="shared" si="48"/>
        <v>0</v>
      </c>
    </row>
    <row r="3130" spans="1:20" ht="15.75" customHeight="1" x14ac:dyDescent="0.35">
      <c r="A3130">
        <v>3123</v>
      </c>
      <c r="B3130" s="76">
        <v>44251.394386574073</v>
      </c>
      <c r="C3130" s="1" t="s">
        <v>9910</v>
      </c>
      <c r="D3130" s="76">
        <v>44251.395381944443</v>
      </c>
      <c r="E3130" s="1" t="s">
        <v>9911</v>
      </c>
      <c r="F3130" s="1" t="s">
        <v>9912</v>
      </c>
      <c r="G3130" s="1" t="s">
        <v>123</v>
      </c>
      <c r="H3130" s="1" t="s">
        <v>124</v>
      </c>
      <c r="I3130" s="1" t="s">
        <v>125</v>
      </c>
      <c r="J3130" s="1" t="s">
        <v>9077</v>
      </c>
      <c r="K3130" s="1" t="s">
        <v>9077</v>
      </c>
      <c r="L3130">
        <f>ROUNDUP(IF(B3130&gt;$D$4,0,($D$4-B3130+1)/365),0)</f>
        <v>0</v>
      </c>
      <c r="M3130">
        <f>ROUNDUP(IF(B3130&gt;$D$5,0,($D$5-B3130+1)/365),0)</f>
        <v>0</v>
      </c>
      <c r="N3130" s="28">
        <f>IF(OR(L3130=1,M3130=1),IF(B3130+364&lt;=$D$5,(B3130+364-$D$4+1)/365,IF(B3130&gt;$D$4,($D$5-B3130+1)/365,$D$6/365)),0)</f>
        <v>0</v>
      </c>
      <c r="O3130" s="28">
        <f>'Data &amp; Parameter'!$E$16*'Data &amp; Parameter'!$E$17*('Data &amp; Parameter'!$E$18+'Data &amp; Parameter'!$E$19)*'Data &amp; Parameter'!$E$20*'Data &amp; Parameter'!$E$37*N3130</f>
        <v>0</v>
      </c>
      <c r="P3130">
        <f>ROUNDUP(IF(D3130&gt;$D$4,0,($D$4-D3130+1)/365),0)</f>
        <v>0</v>
      </c>
      <c r="Q3130">
        <f>ROUNDUP(IF(D3130&gt;$D$5,0,($D$5-D3130+1)/365),0)</f>
        <v>0</v>
      </c>
      <c r="R3130" s="28">
        <f>IF(OR(P3130=1,Q3130=1),IF(D3130+364&lt;=$D$5,(D3130+364-$D$4+1)/365,IF(D3130&gt;$D$4,($D$5-D3130+1)/365,$D$6/365)),0)</f>
        <v>0</v>
      </c>
      <c r="S3130" s="28">
        <f>'Data &amp; Parameter'!$E$16*'Data &amp; Parameter'!$E$17*('Data &amp; Parameter'!$E$18+'Data &amp; Parameter'!$E$19)*'Data &amp; Parameter'!$E$20*'Data &amp; Parameter'!$E$37*R3130</f>
        <v>0</v>
      </c>
      <c r="T3130" s="28">
        <f t="shared" si="48"/>
        <v>0</v>
      </c>
    </row>
    <row r="3131" spans="1:20" ht="15.75" customHeight="1" x14ac:dyDescent="0.35">
      <c r="A3131">
        <v>3124</v>
      </c>
      <c r="B3131" s="76">
        <v>44251.394594907411</v>
      </c>
      <c r="C3131" s="1" t="s">
        <v>9913</v>
      </c>
      <c r="D3131" s="76">
        <v>44251.395335648151</v>
      </c>
      <c r="E3131" s="1" t="s">
        <v>9914</v>
      </c>
      <c r="F3131" s="1" t="s">
        <v>9915</v>
      </c>
      <c r="G3131" s="1" t="s">
        <v>123</v>
      </c>
      <c r="H3131" s="1" t="s">
        <v>124</v>
      </c>
      <c r="I3131" s="1" t="s">
        <v>125</v>
      </c>
      <c r="J3131" s="1" t="s">
        <v>9762</v>
      </c>
      <c r="K3131" s="1" t="s">
        <v>9916</v>
      </c>
      <c r="L3131">
        <f>ROUNDUP(IF(B3131&gt;$D$4,0,($D$4-B3131+1)/365),0)</f>
        <v>0</v>
      </c>
      <c r="M3131">
        <f>ROUNDUP(IF(B3131&gt;$D$5,0,($D$5-B3131+1)/365),0)</f>
        <v>0</v>
      </c>
      <c r="N3131" s="28">
        <f>IF(OR(L3131=1,M3131=1),IF(B3131+364&lt;=$D$5,(B3131+364-$D$4+1)/365,IF(B3131&gt;$D$4,($D$5-B3131+1)/365,$D$6/365)),0)</f>
        <v>0</v>
      </c>
      <c r="O3131" s="28">
        <f>'Data &amp; Parameter'!$E$16*'Data &amp; Parameter'!$E$17*('Data &amp; Parameter'!$E$18+'Data &amp; Parameter'!$E$19)*'Data &amp; Parameter'!$E$20*'Data &amp; Parameter'!$E$37*N3131</f>
        <v>0</v>
      </c>
      <c r="P3131">
        <f>ROUNDUP(IF(D3131&gt;$D$4,0,($D$4-D3131+1)/365),0)</f>
        <v>0</v>
      </c>
      <c r="Q3131">
        <f>ROUNDUP(IF(D3131&gt;$D$5,0,($D$5-D3131+1)/365),0)</f>
        <v>0</v>
      </c>
      <c r="R3131" s="28">
        <f>IF(OR(P3131=1,Q3131=1),IF(D3131+364&lt;=$D$5,(D3131+364-$D$4+1)/365,IF(D3131&gt;$D$4,($D$5-D3131+1)/365,$D$6/365)),0)</f>
        <v>0</v>
      </c>
      <c r="S3131" s="28">
        <f>'Data &amp; Parameter'!$E$16*'Data &amp; Parameter'!$E$17*('Data &amp; Parameter'!$E$18+'Data &amp; Parameter'!$E$19)*'Data &amp; Parameter'!$E$20*'Data &amp; Parameter'!$E$37*R3131</f>
        <v>0</v>
      </c>
      <c r="T3131" s="28">
        <f t="shared" si="48"/>
        <v>0</v>
      </c>
    </row>
    <row r="3132" spans="1:20" ht="15.75" customHeight="1" x14ac:dyDescent="0.35">
      <c r="A3132">
        <v>3125</v>
      </c>
      <c r="B3132" s="76">
        <v>44251.395451388889</v>
      </c>
      <c r="C3132" s="1" t="s">
        <v>9917</v>
      </c>
      <c r="D3132" s="76">
        <v>44251.395949074074</v>
      </c>
      <c r="E3132" s="1" t="s">
        <v>9918</v>
      </c>
      <c r="F3132" s="1" t="s">
        <v>9919</v>
      </c>
      <c r="G3132" s="1" t="s">
        <v>123</v>
      </c>
      <c r="H3132" s="1" t="s">
        <v>124</v>
      </c>
      <c r="I3132" s="1" t="s">
        <v>125</v>
      </c>
      <c r="J3132" s="1" t="s">
        <v>9077</v>
      </c>
      <c r="K3132" s="1" t="s">
        <v>9077</v>
      </c>
      <c r="L3132">
        <f>ROUNDUP(IF(B3132&gt;$D$4,0,($D$4-B3132+1)/365),0)</f>
        <v>0</v>
      </c>
      <c r="M3132">
        <f>ROUNDUP(IF(B3132&gt;$D$5,0,($D$5-B3132+1)/365),0)</f>
        <v>0</v>
      </c>
      <c r="N3132" s="28">
        <f>IF(OR(L3132=1,M3132=1),IF(B3132+364&lt;=$D$5,(B3132+364-$D$4+1)/365,IF(B3132&gt;$D$4,($D$5-B3132+1)/365,$D$6/365)),0)</f>
        <v>0</v>
      </c>
      <c r="O3132" s="28">
        <f>'Data &amp; Parameter'!$E$16*'Data &amp; Parameter'!$E$17*('Data &amp; Parameter'!$E$18+'Data &amp; Parameter'!$E$19)*'Data &amp; Parameter'!$E$20*'Data &amp; Parameter'!$E$37*N3132</f>
        <v>0</v>
      </c>
      <c r="P3132">
        <f>ROUNDUP(IF(D3132&gt;$D$4,0,($D$4-D3132+1)/365),0)</f>
        <v>0</v>
      </c>
      <c r="Q3132">
        <f>ROUNDUP(IF(D3132&gt;$D$5,0,($D$5-D3132+1)/365),0)</f>
        <v>0</v>
      </c>
      <c r="R3132" s="28">
        <f>IF(OR(P3132=1,Q3132=1),IF(D3132+364&lt;=$D$5,(D3132+364-$D$4+1)/365,IF(D3132&gt;$D$4,($D$5-D3132+1)/365,$D$6/365)),0)</f>
        <v>0</v>
      </c>
      <c r="S3132" s="28">
        <f>'Data &amp; Parameter'!$E$16*'Data &amp; Parameter'!$E$17*('Data &amp; Parameter'!$E$18+'Data &amp; Parameter'!$E$19)*'Data &amp; Parameter'!$E$20*'Data &amp; Parameter'!$E$37*R3132</f>
        <v>0</v>
      </c>
      <c r="T3132" s="28">
        <f t="shared" si="48"/>
        <v>0</v>
      </c>
    </row>
    <row r="3133" spans="1:20" ht="15.75" customHeight="1" x14ac:dyDescent="0.35">
      <c r="A3133">
        <v>3126</v>
      </c>
      <c r="B3133" s="76">
        <v>44251.397303240738</v>
      </c>
      <c r="C3133" s="1" t="s">
        <v>9920</v>
      </c>
      <c r="D3133" s="76">
        <v>44251.398136574076</v>
      </c>
      <c r="E3133" s="1" t="s">
        <v>9921</v>
      </c>
      <c r="F3133" s="1" t="s">
        <v>9922</v>
      </c>
      <c r="G3133" s="1" t="s">
        <v>123</v>
      </c>
      <c r="H3133" s="1" t="s">
        <v>124</v>
      </c>
      <c r="I3133" s="1" t="s">
        <v>125</v>
      </c>
      <c r="J3133" s="1" t="s">
        <v>9830</v>
      </c>
      <c r="K3133" s="1" t="s">
        <v>9831</v>
      </c>
      <c r="L3133">
        <f>ROUNDUP(IF(B3133&gt;$D$4,0,($D$4-B3133+1)/365),0)</f>
        <v>0</v>
      </c>
      <c r="M3133">
        <f>ROUNDUP(IF(B3133&gt;$D$5,0,($D$5-B3133+1)/365),0)</f>
        <v>0</v>
      </c>
      <c r="N3133" s="28">
        <f>IF(OR(L3133=1,M3133=1),IF(B3133+364&lt;=$D$5,(B3133+364-$D$4+1)/365,IF(B3133&gt;$D$4,($D$5-B3133+1)/365,$D$6/365)),0)</f>
        <v>0</v>
      </c>
      <c r="O3133" s="28">
        <f>'Data &amp; Parameter'!$E$16*'Data &amp; Parameter'!$E$17*('Data &amp; Parameter'!$E$18+'Data &amp; Parameter'!$E$19)*'Data &amp; Parameter'!$E$20*'Data &amp; Parameter'!$E$37*N3133</f>
        <v>0</v>
      </c>
      <c r="P3133">
        <f>ROUNDUP(IF(D3133&gt;$D$4,0,($D$4-D3133+1)/365),0)</f>
        <v>0</v>
      </c>
      <c r="Q3133">
        <f>ROUNDUP(IF(D3133&gt;$D$5,0,($D$5-D3133+1)/365),0)</f>
        <v>0</v>
      </c>
      <c r="R3133" s="28">
        <f>IF(OR(P3133=1,Q3133=1),IF(D3133+364&lt;=$D$5,(D3133+364-$D$4+1)/365,IF(D3133&gt;$D$4,($D$5-D3133+1)/365,$D$6/365)),0)</f>
        <v>0</v>
      </c>
      <c r="S3133" s="28">
        <f>'Data &amp; Parameter'!$E$16*'Data &amp; Parameter'!$E$17*('Data &amp; Parameter'!$E$18+'Data &amp; Parameter'!$E$19)*'Data &amp; Parameter'!$E$20*'Data &amp; Parameter'!$E$37*R3133</f>
        <v>0</v>
      </c>
      <c r="T3133" s="28">
        <f t="shared" si="48"/>
        <v>0</v>
      </c>
    </row>
    <row r="3134" spans="1:20" ht="15.75" customHeight="1" x14ac:dyDescent="0.35">
      <c r="A3134">
        <v>3127</v>
      </c>
      <c r="B3134" s="76">
        <v>44251.397662037038</v>
      </c>
      <c r="C3134" s="1" t="s">
        <v>9923</v>
      </c>
      <c r="D3134" s="76">
        <v>44251.398402777777</v>
      </c>
      <c r="E3134" s="1" t="s">
        <v>9924</v>
      </c>
      <c r="F3134" s="1" t="s">
        <v>9925</v>
      </c>
      <c r="G3134" s="1" t="s">
        <v>123</v>
      </c>
      <c r="H3134" s="1" t="s">
        <v>124</v>
      </c>
      <c r="I3134" s="1" t="s">
        <v>125</v>
      </c>
      <c r="J3134" s="1" t="s">
        <v>9077</v>
      </c>
      <c r="K3134" s="1" t="s">
        <v>9077</v>
      </c>
      <c r="L3134">
        <f>ROUNDUP(IF(B3134&gt;$D$4,0,($D$4-B3134+1)/365),0)</f>
        <v>0</v>
      </c>
      <c r="M3134">
        <f>ROUNDUP(IF(B3134&gt;$D$5,0,($D$5-B3134+1)/365),0)</f>
        <v>0</v>
      </c>
      <c r="N3134" s="28">
        <f>IF(OR(L3134=1,M3134=1),IF(B3134+364&lt;=$D$5,(B3134+364-$D$4+1)/365,IF(B3134&gt;$D$4,($D$5-B3134+1)/365,$D$6/365)),0)</f>
        <v>0</v>
      </c>
      <c r="O3134" s="28">
        <f>'Data &amp; Parameter'!$E$16*'Data &amp; Parameter'!$E$17*('Data &amp; Parameter'!$E$18+'Data &amp; Parameter'!$E$19)*'Data &amp; Parameter'!$E$20*'Data &amp; Parameter'!$E$37*N3134</f>
        <v>0</v>
      </c>
      <c r="P3134">
        <f>ROUNDUP(IF(D3134&gt;$D$4,0,($D$4-D3134+1)/365),0)</f>
        <v>0</v>
      </c>
      <c r="Q3134">
        <f>ROUNDUP(IF(D3134&gt;$D$5,0,($D$5-D3134+1)/365),0)</f>
        <v>0</v>
      </c>
      <c r="R3134" s="28">
        <f>IF(OR(P3134=1,Q3134=1),IF(D3134+364&lt;=$D$5,(D3134+364-$D$4+1)/365,IF(D3134&gt;$D$4,($D$5-D3134+1)/365,$D$6/365)),0)</f>
        <v>0</v>
      </c>
      <c r="S3134" s="28">
        <f>'Data &amp; Parameter'!$E$16*'Data &amp; Parameter'!$E$17*('Data &amp; Parameter'!$E$18+'Data &amp; Parameter'!$E$19)*'Data &amp; Parameter'!$E$20*'Data &amp; Parameter'!$E$37*R3134</f>
        <v>0</v>
      </c>
      <c r="T3134" s="28">
        <f t="shared" si="48"/>
        <v>0</v>
      </c>
    </row>
    <row r="3135" spans="1:20" ht="15.75" customHeight="1" x14ac:dyDescent="0.35">
      <c r="A3135">
        <v>3128</v>
      </c>
      <c r="B3135" s="76">
        <v>44251.397835648153</v>
      </c>
      <c r="C3135" s="1" t="s">
        <v>9926</v>
      </c>
      <c r="D3135" s="76">
        <v>44251.399398148147</v>
      </c>
      <c r="E3135" s="1" t="s">
        <v>9927</v>
      </c>
      <c r="F3135" s="1" t="s">
        <v>9928</v>
      </c>
      <c r="G3135" s="1" t="s">
        <v>123</v>
      </c>
      <c r="H3135" s="1" t="s">
        <v>124</v>
      </c>
      <c r="I3135" s="1" t="s">
        <v>125</v>
      </c>
      <c r="J3135" s="1" t="s">
        <v>9767</v>
      </c>
      <c r="K3135" s="1" t="s">
        <v>9767</v>
      </c>
      <c r="L3135">
        <f>ROUNDUP(IF(B3135&gt;$D$4,0,($D$4-B3135+1)/365),0)</f>
        <v>0</v>
      </c>
      <c r="M3135">
        <f>ROUNDUP(IF(B3135&gt;$D$5,0,($D$5-B3135+1)/365),0)</f>
        <v>0</v>
      </c>
      <c r="N3135" s="28">
        <f>IF(OR(L3135=1,M3135=1),IF(B3135+364&lt;=$D$5,(B3135+364-$D$4+1)/365,IF(B3135&gt;$D$4,($D$5-B3135+1)/365,$D$6/365)),0)</f>
        <v>0</v>
      </c>
      <c r="O3135" s="28">
        <f>'Data &amp; Parameter'!$E$16*'Data &amp; Parameter'!$E$17*('Data &amp; Parameter'!$E$18+'Data &amp; Parameter'!$E$19)*'Data &amp; Parameter'!$E$20*'Data &amp; Parameter'!$E$37*N3135</f>
        <v>0</v>
      </c>
      <c r="P3135">
        <f>ROUNDUP(IF(D3135&gt;$D$4,0,($D$4-D3135+1)/365),0)</f>
        <v>0</v>
      </c>
      <c r="Q3135">
        <f>ROUNDUP(IF(D3135&gt;$D$5,0,($D$5-D3135+1)/365),0)</f>
        <v>0</v>
      </c>
      <c r="R3135" s="28">
        <f>IF(OR(P3135=1,Q3135=1),IF(D3135+364&lt;=$D$5,(D3135+364-$D$4+1)/365,IF(D3135&gt;$D$4,($D$5-D3135+1)/365,$D$6/365)),0)</f>
        <v>0</v>
      </c>
      <c r="S3135" s="28">
        <f>'Data &amp; Parameter'!$E$16*'Data &amp; Parameter'!$E$17*('Data &amp; Parameter'!$E$18+'Data &amp; Parameter'!$E$19)*'Data &amp; Parameter'!$E$20*'Data &amp; Parameter'!$E$37*R3135</f>
        <v>0</v>
      </c>
      <c r="T3135" s="28">
        <f t="shared" si="48"/>
        <v>0</v>
      </c>
    </row>
    <row r="3136" spans="1:20" ht="15.75" customHeight="1" x14ac:dyDescent="0.35">
      <c r="A3136">
        <v>3129</v>
      </c>
      <c r="B3136" s="76">
        <v>44251.398206018523</v>
      </c>
      <c r="C3136" s="1" t="s">
        <v>9929</v>
      </c>
      <c r="D3136" s="76">
        <v>44251.398761574077</v>
      </c>
      <c r="E3136" s="1" t="s">
        <v>9930</v>
      </c>
      <c r="F3136" s="1" t="s">
        <v>9931</v>
      </c>
      <c r="G3136" s="1" t="s">
        <v>123</v>
      </c>
      <c r="H3136" s="1" t="s">
        <v>124</v>
      </c>
      <c r="I3136" s="1" t="s">
        <v>125</v>
      </c>
      <c r="J3136" s="1" t="s">
        <v>9077</v>
      </c>
      <c r="K3136" s="1" t="s">
        <v>9077</v>
      </c>
      <c r="L3136">
        <f>ROUNDUP(IF(B3136&gt;$D$4,0,($D$4-B3136+1)/365),0)</f>
        <v>0</v>
      </c>
      <c r="M3136">
        <f>ROUNDUP(IF(B3136&gt;$D$5,0,($D$5-B3136+1)/365),0)</f>
        <v>0</v>
      </c>
      <c r="N3136" s="28">
        <f>IF(OR(L3136=1,M3136=1),IF(B3136+364&lt;=$D$5,(B3136+364-$D$4+1)/365,IF(B3136&gt;$D$4,($D$5-B3136+1)/365,$D$6/365)),0)</f>
        <v>0</v>
      </c>
      <c r="O3136" s="28">
        <f>'Data &amp; Parameter'!$E$16*'Data &amp; Parameter'!$E$17*('Data &amp; Parameter'!$E$18+'Data &amp; Parameter'!$E$19)*'Data &amp; Parameter'!$E$20*'Data &amp; Parameter'!$E$37*N3136</f>
        <v>0</v>
      </c>
      <c r="P3136">
        <f>ROUNDUP(IF(D3136&gt;$D$4,0,($D$4-D3136+1)/365),0)</f>
        <v>0</v>
      </c>
      <c r="Q3136">
        <f>ROUNDUP(IF(D3136&gt;$D$5,0,($D$5-D3136+1)/365),0)</f>
        <v>0</v>
      </c>
      <c r="R3136" s="28">
        <f>IF(OR(P3136=1,Q3136=1),IF(D3136+364&lt;=$D$5,(D3136+364-$D$4+1)/365,IF(D3136&gt;$D$4,($D$5-D3136+1)/365,$D$6/365)),0)</f>
        <v>0</v>
      </c>
      <c r="S3136" s="28">
        <f>'Data &amp; Parameter'!$E$16*'Data &amp; Parameter'!$E$17*('Data &amp; Parameter'!$E$18+'Data &amp; Parameter'!$E$19)*'Data &amp; Parameter'!$E$20*'Data &amp; Parameter'!$E$37*R3136</f>
        <v>0</v>
      </c>
      <c r="T3136" s="28">
        <f t="shared" si="48"/>
        <v>0</v>
      </c>
    </row>
    <row r="3137" spans="1:20" ht="15.75" customHeight="1" x14ac:dyDescent="0.35">
      <c r="A3137">
        <v>3130</v>
      </c>
      <c r="B3137" s="76">
        <v>44251.398356481484</v>
      </c>
      <c r="C3137" s="1" t="s">
        <v>9932</v>
      </c>
      <c r="D3137" s="76">
        <v>44251.39949074074</v>
      </c>
      <c r="E3137" s="1" t="s">
        <v>9933</v>
      </c>
      <c r="F3137" s="1" t="s">
        <v>9934</v>
      </c>
      <c r="G3137" s="1" t="s">
        <v>123</v>
      </c>
      <c r="H3137" s="1" t="s">
        <v>124</v>
      </c>
      <c r="I3137" s="1" t="s">
        <v>125</v>
      </c>
      <c r="J3137" s="1" t="s">
        <v>9762</v>
      </c>
      <c r="K3137" s="1" t="s">
        <v>9916</v>
      </c>
      <c r="L3137">
        <f>ROUNDUP(IF(B3137&gt;$D$4,0,($D$4-B3137+1)/365),0)</f>
        <v>0</v>
      </c>
      <c r="M3137">
        <f>ROUNDUP(IF(B3137&gt;$D$5,0,($D$5-B3137+1)/365),0)</f>
        <v>0</v>
      </c>
      <c r="N3137" s="28">
        <f>IF(OR(L3137=1,M3137=1),IF(B3137+364&lt;=$D$5,(B3137+364-$D$4+1)/365,IF(B3137&gt;$D$4,($D$5-B3137+1)/365,$D$6/365)),0)</f>
        <v>0</v>
      </c>
      <c r="O3137" s="28">
        <f>'Data &amp; Parameter'!$E$16*'Data &amp; Parameter'!$E$17*('Data &amp; Parameter'!$E$18+'Data &amp; Parameter'!$E$19)*'Data &amp; Parameter'!$E$20*'Data &amp; Parameter'!$E$37*N3137</f>
        <v>0</v>
      </c>
      <c r="P3137">
        <f>ROUNDUP(IF(D3137&gt;$D$4,0,($D$4-D3137+1)/365),0)</f>
        <v>0</v>
      </c>
      <c r="Q3137">
        <f>ROUNDUP(IF(D3137&gt;$D$5,0,($D$5-D3137+1)/365),0)</f>
        <v>0</v>
      </c>
      <c r="R3137" s="28">
        <f>IF(OR(P3137=1,Q3137=1),IF(D3137+364&lt;=$D$5,(D3137+364-$D$4+1)/365,IF(D3137&gt;$D$4,($D$5-D3137+1)/365,$D$6/365)),0)</f>
        <v>0</v>
      </c>
      <c r="S3137" s="28">
        <f>'Data &amp; Parameter'!$E$16*'Data &amp; Parameter'!$E$17*('Data &amp; Parameter'!$E$18+'Data &amp; Parameter'!$E$19)*'Data &amp; Parameter'!$E$20*'Data &amp; Parameter'!$E$37*R3137</f>
        <v>0</v>
      </c>
      <c r="T3137" s="28">
        <f t="shared" si="48"/>
        <v>0</v>
      </c>
    </row>
    <row r="3138" spans="1:20" ht="15.75" customHeight="1" x14ac:dyDescent="0.35">
      <c r="A3138">
        <v>3131</v>
      </c>
      <c r="B3138" s="76">
        <v>44251.398576388892</v>
      </c>
      <c r="C3138" s="1" t="s">
        <v>9935</v>
      </c>
      <c r="D3138" s="76">
        <v>44251.398923611108</v>
      </c>
      <c r="E3138" s="1" t="s">
        <v>9936</v>
      </c>
      <c r="F3138" s="1" t="s">
        <v>9937</v>
      </c>
      <c r="G3138" s="1" t="s">
        <v>123</v>
      </c>
      <c r="H3138" s="1" t="s">
        <v>124</v>
      </c>
      <c r="I3138" s="1" t="s">
        <v>125</v>
      </c>
      <c r="J3138" s="1" t="s">
        <v>9808</v>
      </c>
      <c r="K3138" s="1" t="s">
        <v>9783</v>
      </c>
      <c r="L3138">
        <f>ROUNDUP(IF(B3138&gt;$D$4,0,($D$4-B3138+1)/365),0)</f>
        <v>0</v>
      </c>
      <c r="M3138">
        <f>ROUNDUP(IF(B3138&gt;$D$5,0,($D$5-B3138+1)/365),0)</f>
        <v>0</v>
      </c>
      <c r="N3138" s="28">
        <f>IF(OR(L3138=1,M3138=1),IF(B3138+364&lt;=$D$5,(B3138+364-$D$4+1)/365,IF(B3138&gt;$D$4,($D$5-B3138+1)/365,$D$6/365)),0)</f>
        <v>0</v>
      </c>
      <c r="O3138" s="28">
        <f>'Data &amp; Parameter'!$E$16*'Data &amp; Parameter'!$E$17*('Data &amp; Parameter'!$E$18+'Data &amp; Parameter'!$E$19)*'Data &amp; Parameter'!$E$20*'Data &amp; Parameter'!$E$37*N3138</f>
        <v>0</v>
      </c>
      <c r="P3138">
        <f>ROUNDUP(IF(D3138&gt;$D$4,0,($D$4-D3138+1)/365),0)</f>
        <v>0</v>
      </c>
      <c r="Q3138">
        <f>ROUNDUP(IF(D3138&gt;$D$5,0,($D$5-D3138+1)/365),0)</f>
        <v>0</v>
      </c>
      <c r="R3138" s="28">
        <f>IF(OR(P3138=1,Q3138=1),IF(D3138+364&lt;=$D$5,(D3138+364-$D$4+1)/365,IF(D3138&gt;$D$4,($D$5-D3138+1)/365,$D$6/365)),0)</f>
        <v>0</v>
      </c>
      <c r="S3138" s="28">
        <f>'Data &amp; Parameter'!$E$16*'Data &amp; Parameter'!$E$17*('Data &amp; Parameter'!$E$18+'Data &amp; Parameter'!$E$19)*'Data &amp; Parameter'!$E$20*'Data &amp; Parameter'!$E$37*R3138</f>
        <v>0</v>
      </c>
      <c r="T3138" s="28">
        <f t="shared" si="48"/>
        <v>0</v>
      </c>
    </row>
    <row r="3139" spans="1:20" ht="15.75" customHeight="1" x14ac:dyDescent="0.35">
      <c r="A3139">
        <v>3132</v>
      </c>
      <c r="B3139" s="76">
        <v>44251.400243055556</v>
      </c>
      <c r="C3139" s="1" t="s">
        <v>9938</v>
      </c>
      <c r="D3139" s="76">
        <v>44251.401064814811</v>
      </c>
      <c r="E3139" s="1" t="s">
        <v>9939</v>
      </c>
      <c r="F3139" s="1" t="s">
        <v>9940</v>
      </c>
      <c r="G3139" s="1" t="s">
        <v>123</v>
      </c>
      <c r="H3139" s="1" t="s">
        <v>124</v>
      </c>
      <c r="I3139" s="1" t="s">
        <v>125</v>
      </c>
      <c r="J3139" s="1" t="s">
        <v>9077</v>
      </c>
      <c r="K3139" s="1" t="s">
        <v>9077</v>
      </c>
      <c r="L3139">
        <f>ROUNDUP(IF(B3139&gt;$D$4,0,($D$4-B3139+1)/365),0)</f>
        <v>0</v>
      </c>
      <c r="M3139">
        <f>ROUNDUP(IF(B3139&gt;$D$5,0,($D$5-B3139+1)/365),0)</f>
        <v>0</v>
      </c>
      <c r="N3139" s="28">
        <f>IF(OR(L3139=1,M3139=1),IF(B3139+364&lt;=$D$5,(B3139+364-$D$4+1)/365,IF(B3139&gt;$D$4,($D$5-B3139+1)/365,$D$6/365)),0)</f>
        <v>0</v>
      </c>
      <c r="O3139" s="28">
        <f>'Data &amp; Parameter'!$E$16*'Data &amp; Parameter'!$E$17*('Data &amp; Parameter'!$E$18+'Data &amp; Parameter'!$E$19)*'Data &amp; Parameter'!$E$20*'Data &amp; Parameter'!$E$37*N3139</f>
        <v>0</v>
      </c>
      <c r="P3139">
        <f>ROUNDUP(IF(D3139&gt;$D$4,0,($D$4-D3139+1)/365),0)</f>
        <v>0</v>
      </c>
      <c r="Q3139">
        <f>ROUNDUP(IF(D3139&gt;$D$5,0,($D$5-D3139+1)/365),0)</f>
        <v>0</v>
      </c>
      <c r="R3139" s="28">
        <f>IF(OR(P3139=1,Q3139=1),IF(D3139+364&lt;=$D$5,(D3139+364-$D$4+1)/365,IF(D3139&gt;$D$4,($D$5-D3139+1)/365,$D$6/365)),0)</f>
        <v>0</v>
      </c>
      <c r="S3139" s="28">
        <f>'Data &amp; Parameter'!$E$16*'Data &amp; Parameter'!$E$17*('Data &amp; Parameter'!$E$18+'Data &amp; Parameter'!$E$19)*'Data &amp; Parameter'!$E$20*'Data &amp; Parameter'!$E$37*R3139</f>
        <v>0</v>
      </c>
      <c r="T3139" s="28">
        <f t="shared" si="48"/>
        <v>0</v>
      </c>
    </row>
    <row r="3140" spans="1:20" ht="15.75" customHeight="1" x14ac:dyDescent="0.35">
      <c r="A3140">
        <v>3133</v>
      </c>
      <c r="B3140" s="76">
        <v>44251.400659722218</v>
      </c>
      <c r="C3140" s="1" t="s">
        <v>9941</v>
      </c>
      <c r="D3140" s="76">
        <v>44251.40148148148</v>
      </c>
      <c r="E3140" s="1" t="s">
        <v>9942</v>
      </c>
      <c r="F3140" s="1" t="s">
        <v>9943</v>
      </c>
      <c r="G3140" s="1" t="s">
        <v>123</v>
      </c>
      <c r="H3140" s="1" t="s">
        <v>124</v>
      </c>
      <c r="I3140" s="1" t="s">
        <v>125</v>
      </c>
      <c r="J3140" s="1" t="s">
        <v>9830</v>
      </c>
      <c r="K3140" s="1" t="s">
        <v>9831</v>
      </c>
      <c r="L3140">
        <f>ROUNDUP(IF(B3140&gt;$D$4,0,($D$4-B3140+1)/365),0)</f>
        <v>0</v>
      </c>
      <c r="M3140">
        <f>ROUNDUP(IF(B3140&gt;$D$5,0,($D$5-B3140+1)/365),0)</f>
        <v>0</v>
      </c>
      <c r="N3140" s="28">
        <f>IF(OR(L3140=1,M3140=1),IF(B3140+364&lt;=$D$5,(B3140+364-$D$4+1)/365,IF(B3140&gt;$D$4,($D$5-B3140+1)/365,$D$6/365)),0)</f>
        <v>0</v>
      </c>
      <c r="O3140" s="28">
        <f>'Data &amp; Parameter'!$E$16*'Data &amp; Parameter'!$E$17*('Data &amp; Parameter'!$E$18+'Data &amp; Parameter'!$E$19)*'Data &amp; Parameter'!$E$20*'Data &amp; Parameter'!$E$37*N3140</f>
        <v>0</v>
      </c>
      <c r="P3140">
        <f>ROUNDUP(IF(D3140&gt;$D$4,0,($D$4-D3140+1)/365),0)</f>
        <v>0</v>
      </c>
      <c r="Q3140">
        <f>ROUNDUP(IF(D3140&gt;$D$5,0,($D$5-D3140+1)/365),0)</f>
        <v>0</v>
      </c>
      <c r="R3140" s="28">
        <f>IF(OR(P3140=1,Q3140=1),IF(D3140+364&lt;=$D$5,(D3140+364-$D$4+1)/365,IF(D3140&gt;$D$4,($D$5-D3140+1)/365,$D$6/365)),0)</f>
        <v>0</v>
      </c>
      <c r="S3140" s="28">
        <f>'Data &amp; Parameter'!$E$16*'Data &amp; Parameter'!$E$17*('Data &amp; Parameter'!$E$18+'Data &amp; Parameter'!$E$19)*'Data &amp; Parameter'!$E$20*'Data &amp; Parameter'!$E$37*R3140</f>
        <v>0</v>
      </c>
      <c r="T3140" s="28">
        <f t="shared" si="48"/>
        <v>0</v>
      </c>
    </row>
    <row r="3141" spans="1:20" ht="15.75" customHeight="1" x14ac:dyDescent="0.35">
      <c r="A3141">
        <v>3134</v>
      </c>
      <c r="B3141" s="76">
        <v>44251.400729166664</v>
      </c>
      <c r="C3141" s="1" t="s">
        <v>9944</v>
      </c>
      <c r="D3141" s="76">
        <v>44251.401122685187</v>
      </c>
      <c r="E3141" s="1" t="s">
        <v>9945</v>
      </c>
      <c r="F3141" s="1" t="s">
        <v>9946</v>
      </c>
      <c r="G3141" s="1" t="s">
        <v>123</v>
      </c>
      <c r="H3141" s="1" t="s">
        <v>124</v>
      </c>
      <c r="I3141" s="1" t="s">
        <v>125</v>
      </c>
      <c r="J3141" s="1" t="s">
        <v>9077</v>
      </c>
      <c r="K3141" s="1" t="s">
        <v>9077</v>
      </c>
      <c r="L3141">
        <f>ROUNDUP(IF(B3141&gt;$D$4,0,($D$4-B3141+1)/365),0)</f>
        <v>0</v>
      </c>
      <c r="M3141">
        <f>ROUNDUP(IF(B3141&gt;$D$5,0,($D$5-B3141+1)/365),0)</f>
        <v>0</v>
      </c>
      <c r="N3141" s="28">
        <f>IF(OR(L3141=1,M3141=1),IF(B3141+364&lt;=$D$5,(B3141+364-$D$4+1)/365,IF(B3141&gt;$D$4,($D$5-B3141+1)/365,$D$6/365)),0)</f>
        <v>0</v>
      </c>
      <c r="O3141" s="28">
        <f>'Data &amp; Parameter'!$E$16*'Data &amp; Parameter'!$E$17*('Data &amp; Parameter'!$E$18+'Data &amp; Parameter'!$E$19)*'Data &amp; Parameter'!$E$20*'Data &amp; Parameter'!$E$37*N3141</f>
        <v>0</v>
      </c>
      <c r="P3141">
        <f>ROUNDUP(IF(D3141&gt;$D$4,0,($D$4-D3141+1)/365),0)</f>
        <v>0</v>
      </c>
      <c r="Q3141">
        <f>ROUNDUP(IF(D3141&gt;$D$5,0,($D$5-D3141+1)/365),0)</f>
        <v>0</v>
      </c>
      <c r="R3141" s="28">
        <f>IF(OR(P3141=1,Q3141=1),IF(D3141+364&lt;=$D$5,(D3141+364-$D$4+1)/365,IF(D3141&gt;$D$4,($D$5-D3141+1)/365,$D$6/365)),0)</f>
        <v>0</v>
      </c>
      <c r="S3141" s="28">
        <f>'Data &amp; Parameter'!$E$16*'Data &amp; Parameter'!$E$17*('Data &amp; Parameter'!$E$18+'Data &amp; Parameter'!$E$19)*'Data &amp; Parameter'!$E$20*'Data &amp; Parameter'!$E$37*R3141</f>
        <v>0</v>
      </c>
      <c r="T3141" s="28">
        <f t="shared" si="48"/>
        <v>0</v>
      </c>
    </row>
    <row r="3142" spans="1:20" ht="15.75" customHeight="1" x14ac:dyDescent="0.35">
      <c r="A3142">
        <v>3135</v>
      </c>
      <c r="B3142" s="76">
        <v>44251.401747685188</v>
      </c>
      <c r="C3142" s="1" t="s">
        <v>9947</v>
      </c>
      <c r="D3142" s="76">
        <v>44251.402384259258</v>
      </c>
      <c r="E3142" s="1" t="s">
        <v>9948</v>
      </c>
      <c r="F3142" s="1" t="s">
        <v>9949</v>
      </c>
      <c r="G3142" s="1" t="s">
        <v>123</v>
      </c>
      <c r="H3142" s="1" t="s">
        <v>124</v>
      </c>
      <c r="I3142" s="1" t="s">
        <v>125</v>
      </c>
      <c r="J3142" s="1" t="s">
        <v>9767</v>
      </c>
      <c r="K3142" s="1" t="s">
        <v>9767</v>
      </c>
      <c r="L3142">
        <f>ROUNDUP(IF(B3142&gt;$D$4,0,($D$4-B3142+1)/365),0)</f>
        <v>0</v>
      </c>
      <c r="M3142">
        <f>ROUNDUP(IF(B3142&gt;$D$5,0,($D$5-B3142+1)/365),0)</f>
        <v>0</v>
      </c>
      <c r="N3142" s="28">
        <f>IF(OR(L3142=1,M3142=1),IF(B3142+364&lt;=$D$5,(B3142+364-$D$4+1)/365,IF(B3142&gt;$D$4,($D$5-B3142+1)/365,$D$6/365)),0)</f>
        <v>0</v>
      </c>
      <c r="O3142" s="28">
        <f>'Data &amp; Parameter'!$E$16*'Data &amp; Parameter'!$E$17*('Data &amp; Parameter'!$E$18+'Data &amp; Parameter'!$E$19)*'Data &amp; Parameter'!$E$20*'Data &amp; Parameter'!$E$37*N3142</f>
        <v>0</v>
      </c>
      <c r="P3142">
        <f>ROUNDUP(IF(D3142&gt;$D$4,0,($D$4-D3142+1)/365),0)</f>
        <v>0</v>
      </c>
      <c r="Q3142">
        <f>ROUNDUP(IF(D3142&gt;$D$5,0,($D$5-D3142+1)/365),0)</f>
        <v>0</v>
      </c>
      <c r="R3142" s="28">
        <f>IF(OR(P3142=1,Q3142=1),IF(D3142+364&lt;=$D$5,(D3142+364-$D$4+1)/365,IF(D3142&gt;$D$4,($D$5-D3142+1)/365,$D$6/365)),0)</f>
        <v>0</v>
      </c>
      <c r="S3142" s="28">
        <f>'Data &amp; Parameter'!$E$16*'Data &amp; Parameter'!$E$17*('Data &amp; Parameter'!$E$18+'Data &amp; Parameter'!$E$19)*'Data &amp; Parameter'!$E$20*'Data &amp; Parameter'!$E$37*R3142</f>
        <v>0</v>
      </c>
      <c r="T3142" s="28">
        <f t="shared" si="48"/>
        <v>0</v>
      </c>
    </row>
    <row r="3143" spans="1:20" ht="15.75" customHeight="1" x14ac:dyDescent="0.35">
      <c r="A3143">
        <v>3136</v>
      </c>
      <c r="B3143" s="76">
        <v>44251.402106481481</v>
      </c>
      <c r="C3143" s="1" t="s">
        <v>9950</v>
      </c>
      <c r="D3143" s="76">
        <v>44251.403043981481</v>
      </c>
      <c r="E3143" s="1" t="s">
        <v>9951</v>
      </c>
      <c r="F3143" s="1" t="s">
        <v>9952</v>
      </c>
      <c r="G3143" s="1" t="s">
        <v>123</v>
      </c>
      <c r="H3143" s="1" t="s">
        <v>124</v>
      </c>
      <c r="I3143" s="1" t="s">
        <v>125</v>
      </c>
      <c r="J3143" s="1" t="s">
        <v>9762</v>
      </c>
      <c r="K3143" s="1" t="s">
        <v>9763</v>
      </c>
      <c r="L3143">
        <f>ROUNDUP(IF(B3143&gt;$D$4,0,($D$4-B3143+1)/365),0)</f>
        <v>0</v>
      </c>
      <c r="M3143">
        <f>ROUNDUP(IF(B3143&gt;$D$5,0,($D$5-B3143+1)/365),0)</f>
        <v>0</v>
      </c>
      <c r="N3143" s="28">
        <f>IF(OR(L3143=1,M3143=1),IF(B3143+364&lt;=$D$5,(B3143+364-$D$4+1)/365,IF(B3143&gt;$D$4,($D$5-B3143+1)/365,$D$6/365)),0)</f>
        <v>0</v>
      </c>
      <c r="O3143" s="28">
        <f>'Data &amp; Parameter'!$E$16*'Data &amp; Parameter'!$E$17*('Data &amp; Parameter'!$E$18+'Data &amp; Parameter'!$E$19)*'Data &amp; Parameter'!$E$20*'Data &amp; Parameter'!$E$37*N3143</f>
        <v>0</v>
      </c>
      <c r="P3143">
        <f>ROUNDUP(IF(D3143&gt;$D$4,0,($D$4-D3143+1)/365),0)</f>
        <v>0</v>
      </c>
      <c r="Q3143">
        <f>ROUNDUP(IF(D3143&gt;$D$5,0,($D$5-D3143+1)/365),0)</f>
        <v>0</v>
      </c>
      <c r="R3143" s="28">
        <f>IF(OR(P3143=1,Q3143=1),IF(D3143+364&lt;=$D$5,(D3143+364-$D$4+1)/365,IF(D3143&gt;$D$4,($D$5-D3143+1)/365,$D$6/365)),0)</f>
        <v>0</v>
      </c>
      <c r="S3143" s="28">
        <f>'Data &amp; Parameter'!$E$16*'Data &amp; Parameter'!$E$17*('Data &amp; Parameter'!$E$18+'Data &amp; Parameter'!$E$19)*'Data &amp; Parameter'!$E$20*'Data &amp; Parameter'!$E$37*R3143</f>
        <v>0</v>
      </c>
      <c r="T3143" s="28">
        <f t="shared" si="48"/>
        <v>0</v>
      </c>
    </row>
    <row r="3144" spans="1:20" ht="15.75" customHeight="1" x14ac:dyDescent="0.35">
      <c r="A3144">
        <v>3137</v>
      </c>
      <c r="B3144" s="76">
        <v>44251.403634259259</v>
      </c>
      <c r="C3144" s="1" t="s">
        <v>9953</v>
      </c>
      <c r="D3144" s="76">
        <v>44251.404212962967</v>
      </c>
      <c r="E3144" s="1" t="s">
        <v>9954</v>
      </c>
      <c r="F3144" s="1" t="s">
        <v>9955</v>
      </c>
      <c r="G3144" s="1" t="s">
        <v>123</v>
      </c>
      <c r="H3144" s="1" t="s">
        <v>124</v>
      </c>
      <c r="I3144" s="1" t="s">
        <v>125</v>
      </c>
      <c r="J3144" s="1" t="s">
        <v>9783</v>
      </c>
      <c r="K3144" s="1" t="s">
        <v>9808</v>
      </c>
      <c r="L3144">
        <f>ROUNDUP(IF(B3144&gt;$D$4,0,($D$4-B3144+1)/365),0)</f>
        <v>0</v>
      </c>
      <c r="M3144">
        <f>ROUNDUP(IF(B3144&gt;$D$5,0,($D$5-B3144+1)/365),0)</f>
        <v>0</v>
      </c>
      <c r="N3144" s="28">
        <f>IF(OR(L3144=1,M3144=1),IF(B3144+364&lt;=$D$5,(B3144+364-$D$4+1)/365,IF(B3144&gt;$D$4,($D$5-B3144+1)/365,$D$6/365)),0)</f>
        <v>0</v>
      </c>
      <c r="O3144" s="28">
        <f>'Data &amp; Parameter'!$E$16*'Data &amp; Parameter'!$E$17*('Data &amp; Parameter'!$E$18+'Data &amp; Parameter'!$E$19)*'Data &amp; Parameter'!$E$20*'Data &amp; Parameter'!$E$37*N3144</f>
        <v>0</v>
      </c>
      <c r="P3144">
        <f>ROUNDUP(IF(D3144&gt;$D$4,0,($D$4-D3144+1)/365),0)</f>
        <v>0</v>
      </c>
      <c r="Q3144">
        <f>ROUNDUP(IF(D3144&gt;$D$5,0,($D$5-D3144+1)/365),0)</f>
        <v>0</v>
      </c>
      <c r="R3144" s="28">
        <f>IF(OR(P3144=1,Q3144=1),IF(D3144+364&lt;=$D$5,(D3144+364-$D$4+1)/365,IF(D3144&gt;$D$4,($D$5-D3144+1)/365,$D$6/365)),0)</f>
        <v>0</v>
      </c>
      <c r="S3144" s="28">
        <f>'Data &amp; Parameter'!$E$16*'Data &amp; Parameter'!$E$17*('Data &amp; Parameter'!$E$18+'Data &amp; Parameter'!$E$19)*'Data &amp; Parameter'!$E$20*'Data &amp; Parameter'!$E$37*R3144</f>
        <v>0</v>
      </c>
      <c r="T3144" s="28">
        <f t="shared" si="48"/>
        <v>0</v>
      </c>
    </row>
    <row r="3145" spans="1:20" ht="15.75" customHeight="1" x14ac:dyDescent="0.35">
      <c r="A3145">
        <v>3138</v>
      </c>
      <c r="B3145" s="76">
        <v>44251.404479166667</v>
      </c>
      <c r="C3145" s="1" t="s">
        <v>9956</v>
      </c>
      <c r="D3145" s="76">
        <v>44251.405115740738</v>
      </c>
      <c r="E3145" s="1" t="s">
        <v>9957</v>
      </c>
      <c r="F3145" s="1" t="s">
        <v>9958</v>
      </c>
      <c r="G3145" s="1" t="s">
        <v>123</v>
      </c>
      <c r="H3145" s="1" t="s">
        <v>124</v>
      </c>
      <c r="I3145" s="1" t="s">
        <v>125</v>
      </c>
      <c r="J3145" s="1" t="s">
        <v>9830</v>
      </c>
      <c r="K3145" s="1" t="s">
        <v>9831</v>
      </c>
      <c r="L3145">
        <f>ROUNDUP(IF(B3145&gt;$D$4,0,($D$4-B3145+1)/365),0)</f>
        <v>0</v>
      </c>
      <c r="M3145">
        <f>ROUNDUP(IF(B3145&gt;$D$5,0,($D$5-B3145+1)/365),0)</f>
        <v>0</v>
      </c>
      <c r="N3145" s="28">
        <f>IF(OR(L3145=1,M3145=1),IF(B3145+364&lt;=$D$5,(B3145+364-$D$4+1)/365,IF(B3145&gt;$D$4,($D$5-B3145+1)/365,$D$6/365)),0)</f>
        <v>0</v>
      </c>
      <c r="O3145" s="28">
        <f>'Data &amp; Parameter'!$E$16*'Data &amp; Parameter'!$E$17*('Data &amp; Parameter'!$E$18+'Data &amp; Parameter'!$E$19)*'Data &amp; Parameter'!$E$20*'Data &amp; Parameter'!$E$37*N3145</f>
        <v>0</v>
      </c>
      <c r="P3145">
        <f>ROUNDUP(IF(D3145&gt;$D$4,0,($D$4-D3145+1)/365),0)</f>
        <v>0</v>
      </c>
      <c r="Q3145">
        <f>ROUNDUP(IF(D3145&gt;$D$5,0,($D$5-D3145+1)/365),0)</f>
        <v>0</v>
      </c>
      <c r="R3145" s="28">
        <f>IF(OR(P3145=1,Q3145=1),IF(D3145+364&lt;=$D$5,(D3145+364-$D$4+1)/365,IF(D3145&gt;$D$4,($D$5-D3145+1)/365,$D$6/365)),0)</f>
        <v>0</v>
      </c>
      <c r="S3145" s="28">
        <f>'Data &amp; Parameter'!$E$16*'Data &amp; Parameter'!$E$17*('Data &amp; Parameter'!$E$18+'Data &amp; Parameter'!$E$19)*'Data &amp; Parameter'!$E$20*'Data &amp; Parameter'!$E$37*R3145</f>
        <v>0</v>
      </c>
      <c r="T3145" s="28">
        <f t="shared" ref="T3145:T3208" si="49">O3145+S3145</f>
        <v>0</v>
      </c>
    </row>
    <row r="3146" spans="1:20" ht="15.75" customHeight="1" x14ac:dyDescent="0.35">
      <c r="A3146">
        <v>3139</v>
      </c>
      <c r="B3146" s="76">
        <v>44251.405671296292</v>
      </c>
      <c r="C3146" s="1" t="s">
        <v>9959</v>
      </c>
      <c r="D3146" s="76">
        <v>44251.407592592594</v>
      </c>
      <c r="E3146" s="1" t="s">
        <v>9960</v>
      </c>
      <c r="F3146" s="1" t="s">
        <v>9961</v>
      </c>
      <c r="G3146" s="1" t="s">
        <v>123</v>
      </c>
      <c r="H3146" s="1" t="s">
        <v>124</v>
      </c>
      <c r="I3146" s="1" t="s">
        <v>125</v>
      </c>
      <c r="J3146" s="1" t="s">
        <v>9767</v>
      </c>
      <c r="K3146" s="1" t="s">
        <v>9767</v>
      </c>
      <c r="L3146">
        <f>ROUNDUP(IF(B3146&gt;$D$4,0,($D$4-B3146+1)/365),0)</f>
        <v>0</v>
      </c>
      <c r="M3146">
        <f>ROUNDUP(IF(B3146&gt;$D$5,0,($D$5-B3146+1)/365),0)</f>
        <v>0</v>
      </c>
      <c r="N3146" s="28">
        <f>IF(OR(L3146=1,M3146=1),IF(B3146+364&lt;=$D$5,(B3146+364-$D$4+1)/365,IF(B3146&gt;$D$4,($D$5-B3146+1)/365,$D$6/365)),0)</f>
        <v>0</v>
      </c>
      <c r="O3146" s="28">
        <f>'Data &amp; Parameter'!$E$16*'Data &amp; Parameter'!$E$17*('Data &amp; Parameter'!$E$18+'Data &amp; Parameter'!$E$19)*'Data &amp; Parameter'!$E$20*'Data &amp; Parameter'!$E$37*N3146</f>
        <v>0</v>
      </c>
      <c r="P3146">
        <f>ROUNDUP(IF(D3146&gt;$D$4,0,($D$4-D3146+1)/365),0)</f>
        <v>0</v>
      </c>
      <c r="Q3146">
        <f>ROUNDUP(IF(D3146&gt;$D$5,0,($D$5-D3146+1)/365),0)</f>
        <v>0</v>
      </c>
      <c r="R3146" s="28">
        <f>IF(OR(P3146=1,Q3146=1),IF(D3146+364&lt;=$D$5,(D3146+364-$D$4+1)/365,IF(D3146&gt;$D$4,($D$5-D3146+1)/365,$D$6/365)),0)</f>
        <v>0</v>
      </c>
      <c r="S3146" s="28">
        <f>'Data &amp; Parameter'!$E$16*'Data &amp; Parameter'!$E$17*('Data &amp; Parameter'!$E$18+'Data &amp; Parameter'!$E$19)*'Data &amp; Parameter'!$E$20*'Data &amp; Parameter'!$E$37*R3146</f>
        <v>0</v>
      </c>
      <c r="T3146" s="28">
        <f t="shared" si="49"/>
        <v>0</v>
      </c>
    </row>
    <row r="3147" spans="1:20" ht="15.75" customHeight="1" x14ac:dyDescent="0.35">
      <c r="A3147">
        <v>3140</v>
      </c>
      <c r="B3147" s="76">
        <v>44251.406192129631</v>
      </c>
      <c r="C3147" s="1" t="s">
        <v>9962</v>
      </c>
      <c r="D3147" s="76">
        <v>44251.406631944439</v>
      </c>
      <c r="E3147" s="1" t="s">
        <v>9963</v>
      </c>
      <c r="F3147" s="1" t="s">
        <v>9964</v>
      </c>
      <c r="G3147" s="1" t="s">
        <v>123</v>
      </c>
      <c r="H3147" s="1" t="s">
        <v>124</v>
      </c>
      <c r="I3147" s="1" t="s">
        <v>125</v>
      </c>
      <c r="J3147" s="1" t="s">
        <v>9077</v>
      </c>
      <c r="K3147" s="1" t="s">
        <v>9077</v>
      </c>
      <c r="L3147">
        <f>ROUNDUP(IF(B3147&gt;$D$4,0,($D$4-B3147+1)/365),0)</f>
        <v>0</v>
      </c>
      <c r="M3147">
        <f>ROUNDUP(IF(B3147&gt;$D$5,0,($D$5-B3147+1)/365),0)</f>
        <v>0</v>
      </c>
      <c r="N3147" s="28">
        <f>IF(OR(L3147=1,M3147=1),IF(B3147+364&lt;=$D$5,(B3147+364-$D$4+1)/365,IF(B3147&gt;$D$4,($D$5-B3147+1)/365,$D$6/365)),0)</f>
        <v>0</v>
      </c>
      <c r="O3147" s="28">
        <f>'Data &amp; Parameter'!$E$16*'Data &amp; Parameter'!$E$17*('Data &amp; Parameter'!$E$18+'Data &amp; Parameter'!$E$19)*'Data &amp; Parameter'!$E$20*'Data &amp; Parameter'!$E$37*N3147</f>
        <v>0</v>
      </c>
      <c r="P3147">
        <f>ROUNDUP(IF(D3147&gt;$D$4,0,($D$4-D3147+1)/365),0)</f>
        <v>0</v>
      </c>
      <c r="Q3147">
        <f>ROUNDUP(IF(D3147&gt;$D$5,0,($D$5-D3147+1)/365),0)</f>
        <v>0</v>
      </c>
      <c r="R3147" s="28">
        <f>IF(OR(P3147=1,Q3147=1),IF(D3147+364&lt;=$D$5,(D3147+364-$D$4+1)/365,IF(D3147&gt;$D$4,($D$5-D3147+1)/365,$D$6/365)),0)</f>
        <v>0</v>
      </c>
      <c r="S3147" s="28">
        <f>'Data &amp; Parameter'!$E$16*'Data &amp; Parameter'!$E$17*('Data &amp; Parameter'!$E$18+'Data &amp; Parameter'!$E$19)*'Data &amp; Parameter'!$E$20*'Data &amp; Parameter'!$E$37*R3147</f>
        <v>0</v>
      </c>
      <c r="T3147" s="28">
        <f t="shared" si="49"/>
        <v>0</v>
      </c>
    </row>
    <row r="3148" spans="1:20" ht="15.75" customHeight="1" x14ac:dyDescent="0.35">
      <c r="A3148">
        <v>3141</v>
      </c>
      <c r="B3148" s="76">
        <v>44251.4066087963</v>
      </c>
      <c r="C3148" s="1" t="s">
        <v>9965</v>
      </c>
      <c r="D3148" s="76">
        <v>44251.407291666663</v>
      </c>
      <c r="E3148" s="1" t="s">
        <v>9966</v>
      </c>
      <c r="F3148" s="1" t="s">
        <v>9967</v>
      </c>
      <c r="G3148" s="1" t="s">
        <v>123</v>
      </c>
      <c r="H3148" s="1" t="s">
        <v>124</v>
      </c>
      <c r="I3148" s="1" t="s">
        <v>125</v>
      </c>
      <c r="J3148" s="1" t="s">
        <v>9762</v>
      </c>
      <c r="K3148" s="1" t="s">
        <v>9763</v>
      </c>
      <c r="L3148">
        <f>ROUNDUP(IF(B3148&gt;$D$4,0,($D$4-B3148+1)/365),0)</f>
        <v>0</v>
      </c>
      <c r="M3148">
        <f>ROUNDUP(IF(B3148&gt;$D$5,0,($D$5-B3148+1)/365),0)</f>
        <v>0</v>
      </c>
      <c r="N3148" s="28">
        <f>IF(OR(L3148=1,M3148=1),IF(B3148+364&lt;=$D$5,(B3148+364-$D$4+1)/365,IF(B3148&gt;$D$4,($D$5-B3148+1)/365,$D$6/365)),0)</f>
        <v>0</v>
      </c>
      <c r="O3148" s="28">
        <f>'Data &amp; Parameter'!$E$16*'Data &amp; Parameter'!$E$17*('Data &amp; Parameter'!$E$18+'Data &amp; Parameter'!$E$19)*'Data &amp; Parameter'!$E$20*'Data &amp; Parameter'!$E$37*N3148</f>
        <v>0</v>
      </c>
      <c r="P3148">
        <f>ROUNDUP(IF(D3148&gt;$D$4,0,($D$4-D3148+1)/365),0)</f>
        <v>0</v>
      </c>
      <c r="Q3148">
        <f>ROUNDUP(IF(D3148&gt;$D$5,0,($D$5-D3148+1)/365),0)</f>
        <v>0</v>
      </c>
      <c r="R3148" s="28">
        <f>IF(OR(P3148=1,Q3148=1),IF(D3148+364&lt;=$D$5,(D3148+364-$D$4+1)/365,IF(D3148&gt;$D$4,($D$5-D3148+1)/365,$D$6/365)),0)</f>
        <v>0</v>
      </c>
      <c r="S3148" s="28">
        <f>'Data &amp; Parameter'!$E$16*'Data &amp; Parameter'!$E$17*('Data &amp; Parameter'!$E$18+'Data &amp; Parameter'!$E$19)*'Data &amp; Parameter'!$E$20*'Data &amp; Parameter'!$E$37*R3148</f>
        <v>0</v>
      </c>
      <c r="T3148" s="28">
        <f t="shared" si="49"/>
        <v>0</v>
      </c>
    </row>
    <row r="3149" spans="1:20" ht="15.75" customHeight="1" x14ac:dyDescent="0.35">
      <c r="A3149">
        <v>3142</v>
      </c>
      <c r="B3149" s="76">
        <v>44251.406770833331</v>
      </c>
      <c r="C3149" s="1" t="s">
        <v>9968</v>
      </c>
      <c r="D3149" s="76">
        <v>44251.407372685186</v>
      </c>
      <c r="E3149" s="1" t="s">
        <v>9969</v>
      </c>
      <c r="F3149" s="1" t="s">
        <v>9970</v>
      </c>
      <c r="G3149" s="1" t="s">
        <v>123</v>
      </c>
      <c r="H3149" s="1" t="s">
        <v>124</v>
      </c>
      <c r="I3149" s="1" t="s">
        <v>125</v>
      </c>
      <c r="J3149" s="1" t="s">
        <v>9808</v>
      </c>
      <c r="K3149" s="1" t="s">
        <v>9783</v>
      </c>
      <c r="L3149">
        <f>ROUNDUP(IF(B3149&gt;$D$4,0,($D$4-B3149+1)/365),0)</f>
        <v>0</v>
      </c>
      <c r="M3149">
        <f>ROUNDUP(IF(B3149&gt;$D$5,0,($D$5-B3149+1)/365),0)</f>
        <v>0</v>
      </c>
      <c r="N3149" s="28">
        <f>IF(OR(L3149=1,M3149=1),IF(B3149+364&lt;=$D$5,(B3149+364-$D$4+1)/365,IF(B3149&gt;$D$4,($D$5-B3149+1)/365,$D$6/365)),0)</f>
        <v>0</v>
      </c>
      <c r="O3149" s="28">
        <f>'Data &amp; Parameter'!$E$16*'Data &amp; Parameter'!$E$17*('Data &amp; Parameter'!$E$18+'Data &amp; Parameter'!$E$19)*'Data &amp; Parameter'!$E$20*'Data &amp; Parameter'!$E$37*N3149</f>
        <v>0</v>
      </c>
      <c r="P3149">
        <f>ROUNDUP(IF(D3149&gt;$D$4,0,($D$4-D3149+1)/365),0)</f>
        <v>0</v>
      </c>
      <c r="Q3149">
        <f>ROUNDUP(IF(D3149&gt;$D$5,0,($D$5-D3149+1)/365),0)</f>
        <v>0</v>
      </c>
      <c r="R3149" s="28">
        <f>IF(OR(P3149=1,Q3149=1),IF(D3149+364&lt;=$D$5,(D3149+364-$D$4+1)/365,IF(D3149&gt;$D$4,($D$5-D3149+1)/365,$D$6/365)),0)</f>
        <v>0</v>
      </c>
      <c r="S3149" s="28">
        <f>'Data &amp; Parameter'!$E$16*'Data &amp; Parameter'!$E$17*('Data &amp; Parameter'!$E$18+'Data &amp; Parameter'!$E$19)*'Data &amp; Parameter'!$E$20*'Data &amp; Parameter'!$E$37*R3149</f>
        <v>0</v>
      </c>
      <c r="T3149" s="28">
        <f t="shared" si="49"/>
        <v>0</v>
      </c>
    </row>
    <row r="3150" spans="1:20" ht="15.75" customHeight="1" x14ac:dyDescent="0.35">
      <c r="A3150">
        <v>3143</v>
      </c>
      <c r="B3150" s="76">
        <v>44251.407743055555</v>
      </c>
      <c r="C3150" s="1" t="s">
        <v>9971</v>
      </c>
      <c r="D3150" s="76">
        <v>44251.408333333333</v>
      </c>
      <c r="E3150" s="1" t="s">
        <v>9972</v>
      </c>
      <c r="F3150" s="1" t="s">
        <v>9973</v>
      </c>
      <c r="G3150" s="1" t="s">
        <v>123</v>
      </c>
      <c r="H3150" s="1" t="s">
        <v>124</v>
      </c>
      <c r="I3150" s="1" t="s">
        <v>125</v>
      </c>
      <c r="J3150" s="1" t="s">
        <v>9830</v>
      </c>
      <c r="K3150" s="1" t="s">
        <v>9831</v>
      </c>
      <c r="L3150">
        <f>ROUNDUP(IF(B3150&gt;$D$4,0,($D$4-B3150+1)/365),0)</f>
        <v>0</v>
      </c>
      <c r="M3150">
        <f>ROUNDUP(IF(B3150&gt;$D$5,0,($D$5-B3150+1)/365),0)</f>
        <v>0</v>
      </c>
      <c r="N3150" s="28">
        <f>IF(OR(L3150=1,M3150=1),IF(B3150+364&lt;=$D$5,(B3150+364-$D$4+1)/365,IF(B3150&gt;$D$4,($D$5-B3150+1)/365,$D$6/365)),0)</f>
        <v>0</v>
      </c>
      <c r="O3150" s="28">
        <f>'Data &amp; Parameter'!$E$16*'Data &amp; Parameter'!$E$17*('Data &amp; Parameter'!$E$18+'Data &amp; Parameter'!$E$19)*'Data &amp; Parameter'!$E$20*'Data &amp; Parameter'!$E$37*N3150</f>
        <v>0</v>
      </c>
      <c r="P3150">
        <f>ROUNDUP(IF(D3150&gt;$D$4,0,($D$4-D3150+1)/365),0)</f>
        <v>0</v>
      </c>
      <c r="Q3150">
        <f>ROUNDUP(IF(D3150&gt;$D$5,0,($D$5-D3150+1)/365),0)</f>
        <v>0</v>
      </c>
      <c r="R3150" s="28">
        <f>IF(OR(P3150=1,Q3150=1),IF(D3150+364&lt;=$D$5,(D3150+364-$D$4+1)/365,IF(D3150&gt;$D$4,($D$5-D3150+1)/365,$D$6/365)),0)</f>
        <v>0</v>
      </c>
      <c r="S3150" s="28">
        <f>'Data &amp; Parameter'!$E$16*'Data &amp; Parameter'!$E$17*('Data &amp; Parameter'!$E$18+'Data &amp; Parameter'!$E$19)*'Data &amp; Parameter'!$E$20*'Data &amp; Parameter'!$E$37*R3150</f>
        <v>0</v>
      </c>
      <c r="T3150" s="28">
        <f t="shared" si="49"/>
        <v>0</v>
      </c>
    </row>
    <row r="3151" spans="1:20" ht="15.75" customHeight="1" x14ac:dyDescent="0.35">
      <c r="A3151">
        <v>3144</v>
      </c>
      <c r="B3151" s="76">
        <v>44251.409375000003</v>
      </c>
      <c r="C3151" s="1" t="s">
        <v>9974</v>
      </c>
      <c r="D3151" s="76">
        <v>44251.409861111111</v>
      </c>
      <c r="E3151" s="1" t="s">
        <v>9975</v>
      </c>
      <c r="F3151" s="1" t="s">
        <v>9976</v>
      </c>
      <c r="G3151" s="1" t="s">
        <v>123</v>
      </c>
      <c r="H3151" s="1" t="s">
        <v>124</v>
      </c>
      <c r="I3151" s="1" t="s">
        <v>125</v>
      </c>
      <c r="J3151" s="1" t="s">
        <v>9077</v>
      </c>
      <c r="K3151" s="1" t="s">
        <v>9725</v>
      </c>
      <c r="L3151">
        <f>ROUNDUP(IF(B3151&gt;$D$4,0,($D$4-B3151+1)/365),0)</f>
        <v>0</v>
      </c>
      <c r="M3151">
        <f>ROUNDUP(IF(B3151&gt;$D$5,0,($D$5-B3151+1)/365),0)</f>
        <v>0</v>
      </c>
      <c r="N3151" s="28">
        <f>IF(OR(L3151=1,M3151=1),IF(B3151+364&lt;=$D$5,(B3151+364-$D$4+1)/365,IF(B3151&gt;$D$4,($D$5-B3151+1)/365,$D$6/365)),0)</f>
        <v>0</v>
      </c>
      <c r="O3151" s="28">
        <f>'Data &amp; Parameter'!$E$16*'Data &amp; Parameter'!$E$17*('Data &amp; Parameter'!$E$18+'Data &amp; Parameter'!$E$19)*'Data &amp; Parameter'!$E$20*'Data &amp; Parameter'!$E$37*N3151</f>
        <v>0</v>
      </c>
      <c r="P3151">
        <f>ROUNDUP(IF(D3151&gt;$D$4,0,($D$4-D3151+1)/365),0)</f>
        <v>0</v>
      </c>
      <c r="Q3151">
        <f>ROUNDUP(IF(D3151&gt;$D$5,0,($D$5-D3151+1)/365),0)</f>
        <v>0</v>
      </c>
      <c r="R3151" s="28">
        <f>IF(OR(P3151=1,Q3151=1),IF(D3151+364&lt;=$D$5,(D3151+364-$D$4+1)/365,IF(D3151&gt;$D$4,($D$5-D3151+1)/365,$D$6/365)),0)</f>
        <v>0</v>
      </c>
      <c r="S3151" s="28">
        <f>'Data &amp; Parameter'!$E$16*'Data &amp; Parameter'!$E$17*('Data &amp; Parameter'!$E$18+'Data &amp; Parameter'!$E$19)*'Data &amp; Parameter'!$E$20*'Data &amp; Parameter'!$E$37*R3151</f>
        <v>0</v>
      </c>
      <c r="T3151" s="28">
        <f t="shared" si="49"/>
        <v>0</v>
      </c>
    </row>
    <row r="3152" spans="1:20" ht="15.75" customHeight="1" x14ac:dyDescent="0.35">
      <c r="A3152">
        <v>3145</v>
      </c>
      <c r="B3152" s="76">
        <v>44251.410046296296</v>
      </c>
      <c r="C3152" s="1" t="s">
        <v>9977</v>
      </c>
      <c r="D3152" s="76">
        <v>44251.410555555558</v>
      </c>
      <c r="E3152" s="1" t="s">
        <v>9978</v>
      </c>
      <c r="F3152" s="1" t="s">
        <v>9979</v>
      </c>
      <c r="G3152" s="1" t="s">
        <v>123</v>
      </c>
      <c r="H3152" s="1" t="s">
        <v>124</v>
      </c>
      <c r="I3152" s="1" t="s">
        <v>125</v>
      </c>
      <c r="J3152" s="1" t="s">
        <v>9767</v>
      </c>
      <c r="K3152" s="1" t="s">
        <v>9767</v>
      </c>
      <c r="L3152">
        <f>ROUNDUP(IF(B3152&gt;$D$4,0,($D$4-B3152+1)/365),0)</f>
        <v>0</v>
      </c>
      <c r="M3152">
        <f>ROUNDUP(IF(B3152&gt;$D$5,0,($D$5-B3152+1)/365),0)</f>
        <v>0</v>
      </c>
      <c r="N3152" s="28">
        <f>IF(OR(L3152=1,M3152=1),IF(B3152+364&lt;=$D$5,(B3152+364-$D$4+1)/365,IF(B3152&gt;$D$4,($D$5-B3152+1)/365,$D$6/365)),0)</f>
        <v>0</v>
      </c>
      <c r="O3152" s="28">
        <f>'Data &amp; Parameter'!$E$16*'Data &amp; Parameter'!$E$17*('Data &amp; Parameter'!$E$18+'Data &amp; Parameter'!$E$19)*'Data &amp; Parameter'!$E$20*'Data &amp; Parameter'!$E$37*N3152</f>
        <v>0</v>
      </c>
      <c r="P3152">
        <f>ROUNDUP(IF(D3152&gt;$D$4,0,($D$4-D3152+1)/365),0)</f>
        <v>0</v>
      </c>
      <c r="Q3152">
        <f>ROUNDUP(IF(D3152&gt;$D$5,0,($D$5-D3152+1)/365),0)</f>
        <v>0</v>
      </c>
      <c r="R3152" s="28">
        <f>IF(OR(P3152=1,Q3152=1),IF(D3152+364&lt;=$D$5,(D3152+364-$D$4+1)/365,IF(D3152&gt;$D$4,($D$5-D3152+1)/365,$D$6/365)),0)</f>
        <v>0</v>
      </c>
      <c r="S3152" s="28">
        <f>'Data &amp; Parameter'!$E$16*'Data &amp; Parameter'!$E$17*('Data &amp; Parameter'!$E$18+'Data &amp; Parameter'!$E$19)*'Data &amp; Parameter'!$E$20*'Data &amp; Parameter'!$E$37*R3152</f>
        <v>0</v>
      </c>
      <c r="T3152" s="28">
        <f t="shared" si="49"/>
        <v>0</v>
      </c>
    </row>
    <row r="3153" spans="1:20" ht="15.75" customHeight="1" x14ac:dyDescent="0.35">
      <c r="A3153">
        <v>3146</v>
      </c>
      <c r="B3153" s="76">
        <v>44251.410381944443</v>
      </c>
      <c r="C3153" s="1" t="s">
        <v>9980</v>
      </c>
      <c r="D3153" s="76">
        <v>44251.411516203705</v>
      </c>
      <c r="E3153" s="1" t="s">
        <v>9981</v>
      </c>
      <c r="F3153" s="1" t="s">
        <v>9982</v>
      </c>
      <c r="G3153" s="1" t="s">
        <v>123</v>
      </c>
      <c r="H3153" s="1" t="s">
        <v>124</v>
      </c>
      <c r="I3153" s="1" t="s">
        <v>125</v>
      </c>
      <c r="J3153" s="1" t="s">
        <v>9077</v>
      </c>
      <c r="K3153" s="1" t="s">
        <v>9983</v>
      </c>
      <c r="L3153">
        <f>ROUNDUP(IF(B3153&gt;$D$4,0,($D$4-B3153+1)/365),0)</f>
        <v>0</v>
      </c>
      <c r="M3153">
        <f>ROUNDUP(IF(B3153&gt;$D$5,0,($D$5-B3153+1)/365),0)</f>
        <v>0</v>
      </c>
      <c r="N3153" s="28">
        <f>IF(OR(L3153=1,M3153=1),IF(B3153+364&lt;=$D$5,(B3153+364-$D$4+1)/365,IF(B3153&gt;$D$4,($D$5-B3153+1)/365,$D$6/365)),0)</f>
        <v>0</v>
      </c>
      <c r="O3153" s="28">
        <f>'Data &amp; Parameter'!$E$16*'Data &amp; Parameter'!$E$17*('Data &amp; Parameter'!$E$18+'Data &amp; Parameter'!$E$19)*'Data &amp; Parameter'!$E$20*'Data &amp; Parameter'!$E$37*N3153</f>
        <v>0</v>
      </c>
      <c r="P3153">
        <f>ROUNDUP(IF(D3153&gt;$D$4,0,($D$4-D3153+1)/365),0)</f>
        <v>0</v>
      </c>
      <c r="Q3153">
        <f>ROUNDUP(IF(D3153&gt;$D$5,0,($D$5-D3153+1)/365),0)</f>
        <v>0</v>
      </c>
      <c r="R3153" s="28">
        <f>IF(OR(P3153=1,Q3153=1),IF(D3153+364&lt;=$D$5,(D3153+364-$D$4+1)/365,IF(D3153&gt;$D$4,($D$5-D3153+1)/365,$D$6/365)),0)</f>
        <v>0</v>
      </c>
      <c r="S3153" s="28">
        <f>'Data &amp; Parameter'!$E$16*'Data &amp; Parameter'!$E$17*('Data &amp; Parameter'!$E$18+'Data &amp; Parameter'!$E$19)*'Data &amp; Parameter'!$E$20*'Data &amp; Parameter'!$E$37*R3153</f>
        <v>0</v>
      </c>
      <c r="T3153" s="28">
        <f t="shared" si="49"/>
        <v>0</v>
      </c>
    </row>
    <row r="3154" spans="1:20" ht="15.75" customHeight="1" x14ac:dyDescent="0.35">
      <c r="A3154">
        <v>3147</v>
      </c>
      <c r="B3154" s="76">
        <v>44251.410439814819</v>
      </c>
      <c r="C3154" s="1" t="s">
        <v>9984</v>
      </c>
      <c r="D3154" s="76">
        <v>44251.411481481482</v>
      </c>
      <c r="E3154" s="1" t="s">
        <v>9985</v>
      </c>
      <c r="F3154" s="1" t="s">
        <v>9986</v>
      </c>
      <c r="G3154" s="1" t="s">
        <v>123</v>
      </c>
      <c r="H3154" s="1" t="s">
        <v>124</v>
      </c>
      <c r="I3154" s="1" t="s">
        <v>125</v>
      </c>
      <c r="J3154" s="1" t="s">
        <v>9830</v>
      </c>
      <c r="K3154" s="1" t="s">
        <v>9831</v>
      </c>
      <c r="L3154">
        <f>ROUNDUP(IF(B3154&gt;$D$4,0,($D$4-B3154+1)/365),0)</f>
        <v>0</v>
      </c>
      <c r="M3154">
        <f>ROUNDUP(IF(B3154&gt;$D$5,0,($D$5-B3154+1)/365),0)</f>
        <v>0</v>
      </c>
      <c r="N3154" s="28">
        <f>IF(OR(L3154=1,M3154=1),IF(B3154+364&lt;=$D$5,(B3154+364-$D$4+1)/365,IF(B3154&gt;$D$4,($D$5-B3154+1)/365,$D$6/365)),0)</f>
        <v>0</v>
      </c>
      <c r="O3154" s="28">
        <f>'Data &amp; Parameter'!$E$16*'Data &amp; Parameter'!$E$17*('Data &amp; Parameter'!$E$18+'Data &amp; Parameter'!$E$19)*'Data &amp; Parameter'!$E$20*'Data &amp; Parameter'!$E$37*N3154</f>
        <v>0</v>
      </c>
      <c r="P3154">
        <f>ROUNDUP(IF(D3154&gt;$D$4,0,($D$4-D3154+1)/365),0)</f>
        <v>0</v>
      </c>
      <c r="Q3154">
        <f>ROUNDUP(IF(D3154&gt;$D$5,0,($D$5-D3154+1)/365),0)</f>
        <v>0</v>
      </c>
      <c r="R3154" s="28">
        <f>IF(OR(P3154=1,Q3154=1),IF(D3154+364&lt;=$D$5,(D3154+364-$D$4+1)/365,IF(D3154&gt;$D$4,($D$5-D3154+1)/365,$D$6/365)),0)</f>
        <v>0</v>
      </c>
      <c r="S3154" s="28">
        <f>'Data &amp; Parameter'!$E$16*'Data &amp; Parameter'!$E$17*('Data &amp; Parameter'!$E$18+'Data &amp; Parameter'!$E$19)*'Data &amp; Parameter'!$E$20*'Data &amp; Parameter'!$E$37*R3154</f>
        <v>0</v>
      </c>
      <c r="T3154" s="28">
        <f t="shared" si="49"/>
        <v>0</v>
      </c>
    </row>
    <row r="3155" spans="1:20" ht="15.75" customHeight="1" x14ac:dyDescent="0.35">
      <c r="A3155">
        <v>3148</v>
      </c>
      <c r="B3155" s="76">
        <v>44251.411446759259</v>
      </c>
      <c r="C3155" s="1" t="s">
        <v>9987</v>
      </c>
      <c r="D3155" s="76">
        <v>44251.412442129629</v>
      </c>
      <c r="E3155" s="1" t="s">
        <v>9988</v>
      </c>
      <c r="F3155" s="1" t="s">
        <v>9989</v>
      </c>
      <c r="G3155" s="1" t="s">
        <v>123</v>
      </c>
      <c r="H3155" s="1" t="s">
        <v>124</v>
      </c>
      <c r="I3155" s="1" t="s">
        <v>125</v>
      </c>
      <c r="J3155" s="1" t="s">
        <v>9808</v>
      </c>
      <c r="K3155" s="1" t="s">
        <v>9783</v>
      </c>
      <c r="L3155">
        <f>ROUNDUP(IF(B3155&gt;$D$4,0,($D$4-B3155+1)/365),0)</f>
        <v>0</v>
      </c>
      <c r="M3155">
        <f>ROUNDUP(IF(B3155&gt;$D$5,0,($D$5-B3155+1)/365),0)</f>
        <v>0</v>
      </c>
      <c r="N3155" s="28">
        <f>IF(OR(L3155=1,M3155=1),IF(B3155+364&lt;=$D$5,(B3155+364-$D$4+1)/365,IF(B3155&gt;$D$4,($D$5-B3155+1)/365,$D$6/365)),0)</f>
        <v>0</v>
      </c>
      <c r="O3155" s="28">
        <f>'Data &amp; Parameter'!$E$16*'Data &amp; Parameter'!$E$17*('Data &amp; Parameter'!$E$18+'Data &amp; Parameter'!$E$19)*'Data &amp; Parameter'!$E$20*'Data &amp; Parameter'!$E$37*N3155</f>
        <v>0</v>
      </c>
      <c r="P3155">
        <f>ROUNDUP(IF(D3155&gt;$D$4,0,($D$4-D3155+1)/365),0)</f>
        <v>0</v>
      </c>
      <c r="Q3155">
        <f>ROUNDUP(IF(D3155&gt;$D$5,0,($D$5-D3155+1)/365),0)</f>
        <v>0</v>
      </c>
      <c r="R3155" s="28">
        <f>IF(OR(P3155=1,Q3155=1),IF(D3155+364&lt;=$D$5,(D3155+364-$D$4+1)/365,IF(D3155&gt;$D$4,($D$5-D3155+1)/365,$D$6/365)),0)</f>
        <v>0</v>
      </c>
      <c r="S3155" s="28">
        <f>'Data &amp; Parameter'!$E$16*'Data &amp; Parameter'!$E$17*('Data &amp; Parameter'!$E$18+'Data &amp; Parameter'!$E$19)*'Data &amp; Parameter'!$E$20*'Data &amp; Parameter'!$E$37*R3155</f>
        <v>0</v>
      </c>
      <c r="T3155" s="28">
        <f t="shared" si="49"/>
        <v>0</v>
      </c>
    </row>
    <row r="3156" spans="1:20" ht="15.75" customHeight="1" x14ac:dyDescent="0.35">
      <c r="A3156">
        <v>3149</v>
      </c>
      <c r="B3156" s="76">
        <v>44251.41270833333</v>
      </c>
      <c r="C3156" s="1" t="s">
        <v>9990</v>
      </c>
      <c r="D3156" s="76">
        <v>44251.413206018522</v>
      </c>
      <c r="E3156" s="1" t="s">
        <v>9991</v>
      </c>
      <c r="F3156" s="1" t="s">
        <v>9992</v>
      </c>
      <c r="G3156" s="1" t="s">
        <v>123</v>
      </c>
      <c r="H3156" s="1" t="s">
        <v>124</v>
      </c>
      <c r="I3156" s="1" t="s">
        <v>125</v>
      </c>
      <c r="J3156" s="1" t="s">
        <v>9077</v>
      </c>
      <c r="K3156" s="1" t="s">
        <v>9077</v>
      </c>
      <c r="L3156">
        <f>ROUNDUP(IF(B3156&gt;$D$4,0,($D$4-B3156+1)/365),0)</f>
        <v>0</v>
      </c>
      <c r="M3156">
        <f>ROUNDUP(IF(B3156&gt;$D$5,0,($D$5-B3156+1)/365),0)</f>
        <v>0</v>
      </c>
      <c r="N3156" s="28">
        <f>IF(OR(L3156=1,M3156=1),IF(B3156+364&lt;=$D$5,(B3156+364-$D$4+1)/365,IF(B3156&gt;$D$4,($D$5-B3156+1)/365,$D$6/365)),0)</f>
        <v>0</v>
      </c>
      <c r="O3156" s="28">
        <f>'Data &amp; Parameter'!$E$16*'Data &amp; Parameter'!$E$17*('Data &amp; Parameter'!$E$18+'Data &amp; Parameter'!$E$19)*'Data &amp; Parameter'!$E$20*'Data &amp; Parameter'!$E$37*N3156</f>
        <v>0</v>
      </c>
      <c r="P3156">
        <f>ROUNDUP(IF(D3156&gt;$D$4,0,($D$4-D3156+1)/365),0)</f>
        <v>0</v>
      </c>
      <c r="Q3156">
        <f>ROUNDUP(IF(D3156&gt;$D$5,0,($D$5-D3156+1)/365),0)</f>
        <v>0</v>
      </c>
      <c r="R3156" s="28">
        <f>IF(OR(P3156=1,Q3156=1),IF(D3156+364&lt;=$D$5,(D3156+364-$D$4+1)/365,IF(D3156&gt;$D$4,($D$5-D3156+1)/365,$D$6/365)),0)</f>
        <v>0</v>
      </c>
      <c r="S3156" s="28">
        <f>'Data &amp; Parameter'!$E$16*'Data &amp; Parameter'!$E$17*('Data &amp; Parameter'!$E$18+'Data &amp; Parameter'!$E$19)*'Data &amp; Parameter'!$E$20*'Data &amp; Parameter'!$E$37*R3156</f>
        <v>0</v>
      </c>
      <c r="T3156" s="28">
        <f t="shared" si="49"/>
        <v>0</v>
      </c>
    </row>
    <row r="3157" spans="1:20" ht="15.75" customHeight="1" x14ac:dyDescent="0.35">
      <c r="A3157">
        <v>3150</v>
      </c>
      <c r="B3157" s="76">
        <v>44251.413530092592</v>
      </c>
      <c r="C3157" s="1" t="s">
        <v>9993</v>
      </c>
      <c r="D3157" s="76">
        <v>44251.414282407408</v>
      </c>
      <c r="E3157" s="1" t="s">
        <v>9994</v>
      </c>
      <c r="F3157" s="1" t="s">
        <v>9995</v>
      </c>
      <c r="G3157" s="1" t="s">
        <v>123</v>
      </c>
      <c r="H3157" s="1" t="s">
        <v>124</v>
      </c>
      <c r="I3157" s="1" t="s">
        <v>125</v>
      </c>
      <c r="J3157" s="1" t="s">
        <v>9830</v>
      </c>
      <c r="K3157" s="1" t="s">
        <v>9831</v>
      </c>
      <c r="L3157">
        <f>ROUNDUP(IF(B3157&gt;$D$4,0,($D$4-B3157+1)/365),0)</f>
        <v>0</v>
      </c>
      <c r="M3157">
        <f>ROUNDUP(IF(B3157&gt;$D$5,0,($D$5-B3157+1)/365),0)</f>
        <v>0</v>
      </c>
      <c r="N3157" s="28">
        <f>IF(OR(L3157=1,M3157=1),IF(B3157+364&lt;=$D$5,(B3157+364-$D$4+1)/365,IF(B3157&gt;$D$4,($D$5-B3157+1)/365,$D$6/365)),0)</f>
        <v>0</v>
      </c>
      <c r="O3157" s="28">
        <f>'Data &amp; Parameter'!$E$16*'Data &amp; Parameter'!$E$17*('Data &amp; Parameter'!$E$18+'Data &amp; Parameter'!$E$19)*'Data &amp; Parameter'!$E$20*'Data &amp; Parameter'!$E$37*N3157</f>
        <v>0</v>
      </c>
      <c r="P3157">
        <f>ROUNDUP(IF(D3157&gt;$D$4,0,($D$4-D3157+1)/365),0)</f>
        <v>0</v>
      </c>
      <c r="Q3157">
        <f>ROUNDUP(IF(D3157&gt;$D$5,0,($D$5-D3157+1)/365),0)</f>
        <v>0</v>
      </c>
      <c r="R3157" s="28">
        <f>IF(OR(P3157=1,Q3157=1),IF(D3157+364&lt;=$D$5,(D3157+364-$D$4+1)/365,IF(D3157&gt;$D$4,($D$5-D3157+1)/365,$D$6/365)),0)</f>
        <v>0</v>
      </c>
      <c r="S3157" s="28">
        <f>'Data &amp; Parameter'!$E$16*'Data &amp; Parameter'!$E$17*('Data &amp; Parameter'!$E$18+'Data &amp; Parameter'!$E$19)*'Data &amp; Parameter'!$E$20*'Data &amp; Parameter'!$E$37*R3157</f>
        <v>0</v>
      </c>
      <c r="T3157" s="28">
        <f t="shared" si="49"/>
        <v>0</v>
      </c>
    </row>
    <row r="3158" spans="1:20" ht="15.75" customHeight="1" x14ac:dyDescent="0.35">
      <c r="A3158">
        <v>3151</v>
      </c>
      <c r="B3158" s="76">
        <v>44251.414502314816</v>
      </c>
      <c r="C3158" s="1" t="s">
        <v>9996</v>
      </c>
      <c r="D3158" s="76">
        <v>44251.415474537032</v>
      </c>
      <c r="E3158" s="1" t="s">
        <v>9997</v>
      </c>
      <c r="F3158" s="1" t="s">
        <v>9998</v>
      </c>
      <c r="G3158" s="1" t="s">
        <v>123</v>
      </c>
      <c r="H3158" s="1" t="s">
        <v>124</v>
      </c>
      <c r="I3158" s="1" t="s">
        <v>125</v>
      </c>
      <c r="J3158" s="1" t="s">
        <v>9077</v>
      </c>
      <c r="K3158" s="1" t="s">
        <v>9077</v>
      </c>
      <c r="L3158">
        <f>ROUNDUP(IF(B3158&gt;$D$4,0,($D$4-B3158+1)/365),0)</f>
        <v>0</v>
      </c>
      <c r="M3158">
        <f>ROUNDUP(IF(B3158&gt;$D$5,0,($D$5-B3158+1)/365),0)</f>
        <v>0</v>
      </c>
      <c r="N3158" s="28">
        <f>IF(OR(L3158=1,M3158=1),IF(B3158+364&lt;=$D$5,(B3158+364-$D$4+1)/365,IF(B3158&gt;$D$4,($D$5-B3158+1)/365,$D$6/365)),0)</f>
        <v>0</v>
      </c>
      <c r="O3158" s="28">
        <f>'Data &amp; Parameter'!$E$16*'Data &amp; Parameter'!$E$17*('Data &amp; Parameter'!$E$18+'Data &amp; Parameter'!$E$19)*'Data &amp; Parameter'!$E$20*'Data &amp; Parameter'!$E$37*N3158</f>
        <v>0</v>
      </c>
      <c r="P3158">
        <f>ROUNDUP(IF(D3158&gt;$D$4,0,($D$4-D3158+1)/365),0)</f>
        <v>0</v>
      </c>
      <c r="Q3158">
        <f>ROUNDUP(IF(D3158&gt;$D$5,0,($D$5-D3158+1)/365),0)</f>
        <v>0</v>
      </c>
      <c r="R3158" s="28">
        <f>IF(OR(P3158=1,Q3158=1),IF(D3158+364&lt;=$D$5,(D3158+364-$D$4+1)/365,IF(D3158&gt;$D$4,($D$5-D3158+1)/365,$D$6/365)),0)</f>
        <v>0</v>
      </c>
      <c r="S3158" s="28">
        <f>'Data &amp; Parameter'!$E$16*'Data &amp; Parameter'!$E$17*('Data &amp; Parameter'!$E$18+'Data &amp; Parameter'!$E$19)*'Data &amp; Parameter'!$E$20*'Data &amp; Parameter'!$E$37*R3158</f>
        <v>0</v>
      </c>
      <c r="T3158" s="28">
        <f t="shared" si="49"/>
        <v>0</v>
      </c>
    </row>
    <row r="3159" spans="1:20" ht="15.75" customHeight="1" x14ac:dyDescent="0.35">
      <c r="A3159">
        <v>3152</v>
      </c>
      <c r="B3159" s="76">
        <v>44251.41541666667</v>
      </c>
      <c r="C3159" s="1" t="s">
        <v>9999</v>
      </c>
      <c r="D3159" s="76">
        <v>44251.415995370371</v>
      </c>
      <c r="E3159" s="1" t="s">
        <v>10000</v>
      </c>
      <c r="F3159" s="1" t="s">
        <v>10001</v>
      </c>
      <c r="G3159" s="1" t="s">
        <v>123</v>
      </c>
      <c r="H3159" s="1" t="s">
        <v>124</v>
      </c>
      <c r="I3159" s="1" t="s">
        <v>125</v>
      </c>
      <c r="J3159" s="1" t="s">
        <v>9077</v>
      </c>
      <c r="K3159" s="1" t="s">
        <v>9077</v>
      </c>
      <c r="L3159">
        <f>ROUNDUP(IF(B3159&gt;$D$4,0,($D$4-B3159+1)/365),0)</f>
        <v>0</v>
      </c>
      <c r="M3159">
        <f>ROUNDUP(IF(B3159&gt;$D$5,0,($D$5-B3159+1)/365),0)</f>
        <v>0</v>
      </c>
      <c r="N3159" s="28">
        <f>IF(OR(L3159=1,M3159=1),IF(B3159+364&lt;=$D$5,(B3159+364-$D$4+1)/365,IF(B3159&gt;$D$4,($D$5-B3159+1)/365,$D$6/365)),0)</f>
        <v>0</v>
      </c>
      <c r="O3159" s="28">
        <f>'Data &amp; Parameter'!$E$16*'Data &amp; Parameter'!$E$17*('Data &amp; Parameter'!$E$18+'Data &amp; Parameter'!$E$19)*'Data &amp; Parameter'!$E$20*'Data &amp; Parameter'!$E$37*N3159</f>
        <v>0</v>
      </c>
      <c r="P3159">
        <f>ROUNDUP(IF(D3159&gt;$D$4,0,($D$4-D3159+1)/365),0)</f>
        <v>0</v>
      </c>
      <c r="Q3159">
        <f>ROUNDUP(IF(D3159&gt;$D$5,0,($D$5-D3159+1)/365),0)</f>
        <v>0</v>
      </c>
      <c r="R3159" s="28">
        <f>IF(OR(P3159=1,Q3159=1),IF(D3159+364&lt;=$D$5,(D3159+364-$D$4+1)/365,IF(D3159&gt;$D$4,($D$5-D3159+1)/365,$D$6/365)),0)</f>
        <v>0</v>
      </c>
      <c r="S3159" s="28">
        <f>'Data &amp; Parameter'!$E$16*'Data &amp; Parameter'!$E$17*('Data &amp; Parameter'!$E$18+'Data &amp; Parameter'!$E$19)*'Data &amp; Parameter'!$E$20*'Data &amp; Parameter'!$E$37*R3159</f>
        <v>0</v>
      </c>
      <c r="T3159" s="28">
        <f t="shared" si="49"/>
        <v>0</v>
      </c>
    </row>
    <row r="3160" spans="1:20" ht="15.75" customHeight="1" x14ac:dyDescent="0.35">
      <c r="A3160">
        <v>3153</v>
      </c>
      <c r="B3160" s="76">
        <v>44251.415810185186</v>
      </c>
      <c r="C3160" s="1" t="s">
        <v>10002</v>
      </c>
      <c r="D3160" s="76">
        <v>44251.416354166664</v>
      </c>
      <c r="E3160" s="1" t="s">
        <v>10003</v>
      </c>
      <c r="F3160" s="1" t="s">
        <v>10004</v>
      </c>
      <c r="G3160" s="1" t="s">
        <v>123</v>
      </c>
      <c r="H3160" s="1" t="s">
        <v>124</v>
      </c>
      <c r="I3160" s="1" t="s">
        <v>125</v>
      </c>
      <c r="J3160" s="1" t="s">
        <v>9762</v>
      </c>
      <c r="K3160" s="1" t="s">
        <v>9763</v>
      </c>
      <c r="L3160">
        <f>ROUNDUP(IF(B3160&gt;$D$4,0,($D$4-B3160+1)/365),0)</f>
        <v>0</v>
      </c>
      <c r="M3160">
        <f>ROUNDUP(IF(B3160&gt;$D$5,0,($D$5-B3160+1)/365),0)</f>
        <v>0</v>
      </c>
      <c r="N3160" s="28">
        <f>IF(OR(L3160=1,M3160=1),IF(B3160+364&lt;=$D$5,(B3160+364-$D$4+1)/365,IF(B3160&gt;$D$4,($D$5-B3160+1)/365,$D$6/365)),0)</f>
        <v>0</v>
      </c>
      <c r="O3160" s="28">
        <f>'Data &amp; Parameter'!$E$16*'Data &amp; Parameter'!$E$17*('Data &amp; Parameter'!$E$18+'Data &amp; Parameter'!$E$19)*'Data &amp; Parameter'!$E$20*'Data &amp; Parameter'!$E$37*N3160</f>
        <v>0</v>
      </c>
      <c r="P3160">
        <f>ROUNDUP(IF(D3160&gt;$D$4,0,($D$4-D3160+1)/365),0)</f>
        <v>0</v>
      </c>
      <c r="Q3160">
        <f>ROUNDUP(IF(D3160&gt;$D$5,0,($D$5-D3160+1)/365),0)</f>
        <v>0</v>
      </c>
      <c r="R3160" s="28">
        <f>IF(OR(P3160=1,Q3160=1),IF(D3160+364&lt;=$D$5,(D3160+364-$D$4+1)/365,IF(D3160&gt;$D$4,($D$5-D3160+1)/365,$D$6/365)),0)</f>
        <v>0</v>
      </c>
      <c r="S3160" s="28">
        <f>'Data &amp; Parameter'!$E$16*'Data &amp; Parameter'!$E$17*('Data &amp; Parameter'!$E$18+'Data &amp; Parameter'!$E$19)*'Data &amp; Parameter'!$E$20*'Data &amp; Parameter'!$E$37*R3160</f>
        <v>0</v>
      </c>
      <c r="T3160" s="28">
        <f t="shared" si="49"/>
        <v>0</v>
      </c>
    </row>
    <row r="3161" spans="1:20" ht="15.75" customHeight="1" x14ac:dyDescent="0.35">
      <c r="A3161">
        <v>3154</v>
      </c>
      <c r="B3161" s="76">
        <v>44251.416006944448</v>
      </c>
      <c r="C3161" s="1" t="s">
        <v>10005</v>
      </c>
      <c r="D3161" s="76">
        <v>44251.417962962965</v>
      </c>
      <c r="E3161" s="1" t="s">
        <v>10006</v>
      </c>
      <c r="F3161" s="1" t="s">
        <v>10007</v>
      </c>
      <c r="G3161" s="1" t="s">
        <v>123</v>
      </c>
      <c r="H3161" s="1" t="s">
        <v>124</v>
      </c>
      <c r="I3161" s="1" t="s">
        <v>125</v>
      </c>
      <c r="J3161" s="1" t="s">
        <v>9767</v>
      </c>
      <c r="K3161" s="1" t="s">
        <v>9767</v>
      </c>
      <c r="L3161">
        <f>ROUNDUP(IF(B3161&gt;$D$4,0,($D$4-B3161+1)/365),0)</f>
        <v>0</v>
      </c>
      <c r="M3161">
        <f>ROUNDUP(IF(B3161&gt;$D$5,0,($D$5-B3161+1)/365),0)</f>
        <v>0</v>
      </c>
      <c r="N3161" s="28">
        <f>IF(OR(L3161=1,M3161=1),IF(B3161+364&lt;=$D$5,(B3161+364-$D$4+1)/365,IF(B3161&gt;$D$4,($D$5-B3161+1)/365,$D$6/365)),0)</f>
        <v>0</v>
      </c>
      <c r="O3161" s="28">
        <f>'Data &amp; Parameter'!$E$16*'Data &amp; Parameter'!$E$17*('Data &amp; Parameter'!$E$18+'Data &amp; Parameter'!$E$19)*'Data &amp; Parameter'!$E$20*'Data &amp; Parameter'!$E$37*N3161</f>
        <v>0</v>
      </c>
      <c r="P3161">
        <f>ROUNDUP(IF(D3161&gt;$D$4,0,($D$4-D3161+1)/365),0)</f>
        <v>0</v>
      </c>
      <c r="Q3161">
        <f>ROUNDUP(IF(D3161&gt;$D$5,0,($D$5-D3161+1)/365),0)</f>
        <v>0</v>
      </c>
      <c r="R3161" s="28">
        <f>IF(OR(P3161=1,Q3161=1),IF(D3161+364&lt;=$D$5,(D3161+364-$D$4+1)/365,IF(D3161&gt;$D$4,($D$5-D3161+1)/365,$D$6/365)),0)</f>
        <v>0</v>
      </c>
      <c r="S3161" s="28">
        <f>'Data &amp; Parameter'!$E$16*'Data &amp; Parameter'!$E$17*('Data &amp; Parameter'!$E$18+'Data &amp; Parameter'!$E$19)*'Data &amp; Parameter'!$E$20*'Data &amp; Parameter'!$E$37*R3161</f>
        <v>0</v>
      </c>
      <c r="T3161" s="28">
        <f t="shared" si="49"/>
        <v>0</v>
      </c>
    </row>
    <row r="3162" spans="1:20" ht="15.75" customHeight="1" x14ac:dyDescent="0.35">
      <c r="A3162">
        <v>3155</v>
      </c>
      <c r="B3162" s="76">
        <v>44251.416319444441</v>
      </c>
      <c r="C3162" s="1" t="s">
        <v>10008</v>
      </c>
      <c r="D3162" s="76">
        <v>44251.416979166665</v>
      </c>
      <c r="E3162" s="1" t="s">
        <v>10009</v>
      </c>
      <c r="F3162" s="1" t="s">
        <v>10010</v>
      </c>
      <c r="G3162" s="1" t="s">
        <v>123</v>
      </c>
      <c r="H3162" s="1" t="s">
        <v>124</v>
      </c>
      <c r="I3162" s="1" t="s">
        <v>125</v>
      </c>
      <c r="J3162" s="1" t="s">
        <v>9830</v>
      </c>
      <c r="K3162" s="1" t="s">
        <v>9831</v>
      </c>
      <c r="L3162">
        <f>ROUNDUP(IF(B3162&gt;$D$4,0,($D$4-B3162+1)/365),0)</f>
        <v>0</v>
      </c>
      <c r="M3162">
        <f>ROUNDUP(IF(B3162&gt;$D$5,0,($D$5-B3162+1)/365),0)</f>
        <v>0</v>
      </c>
      <c r="N3162" s="28">
        <f>IF(OR(L3162=1,M3162=1),IF(B3162+364&lt;=$D$5,(B3162+364-$D$4+1)/365,IF(B3162&gt;$D$4,($D$5-B3162+1)/365,$D$6/365)),0)</f>
        <v>0</v>
      </c>
      <c r="O3162" s="28">
        <f>'Data &amp; Parameter'!$E$16*'Data &amp; Parameter'!$E$17*('Data &amp; Parameter'!$E$18+'Data &amp; Parameter'!$E$19)*'Data &amp; Parameter'!$E$20*'Data &amp; Parameter'!$E$37*N3162</f>
        <v>0</v>
      </c>
      <c r="P3162">
        <f>ROUNDUP(IF(D3162&gt;$D$4,0,($D$4-D3162+1)/365),0)</f>
        <v>0</v>
      </c>
      <c r="Q3162">
        <f>ROUNDUP(IF(D3162&gt;$D$5,0,($D$5-D3162+1)/365),0)</f>
        <v>0</v>
      </c>
      <c r="R3162" s="28">
        <f>IF(OR(P3162=1,Q3162=1),IF(D3162+364&lt;=$D$5,(D3162+364-$D$4+1)/365,IF(D3162&gt;$D$4,($D$5-D3162+1)/365,$D$6/365)),0)</f>
        <v>0</v>
      </c>
      <c r="S3162" s="28">
        <f>'Data &amp; Parameter'!$E$16*'Data &amp; Parameter'!$E$17*('Data &amp; Parameter'!$E$18+'Data &amp; Parameter'!$E$19)*'Data &amp; Parameter'!$E$20*'Data &amp; Parameter'!$E$37*R3162</f>
        <v>0</v>
      </c>
      <c r="T3162" s="28">
        <f t="shared" si="49"/>
        <v>0</v>
      </c>
    </row>
    <row r="3163" spans="1:20" ht="15.75" customHeight="1" x14ac:dyDescent="0.35">
      <c r="A3163">
        <v>3156</v>
      </c>
      <c r="B3163" s="76">
        <v>44251.419641203705</v>
      </c>
      <c r="C3163" s="1" t="s">
        <v>10011</v>
      </c>
      <c r="D3163" s="76">
        <v>44251.420115740737</v>
      </c>
      <c r="E3163" s="1" t="s">
        <v>10012</v>
      </c>
      <c r="F3163" s="1" t="s">
        <v>10013</v>
      </c>
      <c r="G3163" s="1" t="s">
        <v>123</v>
      </c>
      <c r="H3163" s="1" t="s">
        <v>124</v>
      </c>
      <c r="I3163" s="1" t="s">
        <v>125</v>
      </c>
      <c r="J3163" s="1" t="s">
        <v>9830</v>
      </c>
      <c r="K3163" s="1" t="s">
        <v>9831</v>
      </c>
      <c r="L3163">
        <f>ROUNDUP(IF(B3163&gt;$D$4,0,($D$4-B3163+1)/365),0)</f>
        <v>0</v>
      </c>
      <c r="M3163">
        <f>ROUNDUP(IF(B3163&gt;$D$5,0,($D$5-B3163+1)/365),0)</f>
        <v>0</v>
      </c>
      <c r="N3163" s="28">
        <f>IF(OR(L3163=1,M3163=1),IF(B3163+364&lt;=$D$5,(B3163+364-$D$4+1)/365,IF(B3163&gt;$D$4,($D$5-B3163+1)/365,$D$6/365)),0)</f>
        <v>0</v>
      </c>
      <c r="O3163" s="28">
        <f>'Data &amp; Parameter'!$E$16*'Data &amp; Parameter'!$E$17*('Data &amp; Parameter'!$E$18+'Data &amp; Parameter'!$E$19)*'Data &amp; Parameter'!$E$20*'Data &amp; Parameter'!$E$37*N3163</f>
        <v>0</v>
      </c>
      <c r="P3163">
        <f>ROUNDUP(IF(D3163&gt;$D$4,0,($D$4-D3163+1)/365),0)</f>
        <v>0</v>
      </c>
      <c r="Q3163">
        <f>ROUNDUP(IF(D3163&gt;$D$5,0,($D$5-D3163+1)/365),0)</f>
        <v>0</v>
      </c>
      <c r="R3163" s="28">
        <f>IF(OR(P3163=1,Q3163=1),IF(D3163+364&lt;=$D$5,(D3163+364-$D$4+1)/365,IF(D3163&gt;$D$4,($D$5-D3163+1)/365,$D$6/365)),0)</f>
        <v>0</v>
      </c>
      <c r="S3163" s="28">
        <f>'Data &amp; Parameter'!$E$16*'Data &amp; Parameter'!$E$17*('Data &amp; Parameter'!$E$18+'Data &amp; Parameter'!$E$19)*'Data &amp; Parameter'!$E$20*'Data &amp; Parameter'!$E$37*R3163</f>
        <v>0</v>
      </c>
      <c r="T3163" s="28">
        <f t="shared" si="49"/>
        <v>0</v>
      </c>
    </row>
    <row r="3164" spans="1:20" ht="15.75" customHeight="1" x14ac:dyDescent="0.35">
      <c r="A3164">
        <v>3157</v>
      </c>
      <c r="B3164" s="76">
        <v>44251.41988425926</v>
      </c>
      <c r="C3164" s="1" t="s">
        <v>10014</v>
      </c>
      <c r="D3164" s="76">
        <v>44251.420497685191</v>
      </c>
      <c r="E3164" s="1" t="s">
        <v>10015</v>
      </c>
      <c r="F3164" s="1" t="s">
        <v>10016</v>
      </c>
      <c r="G3164" s="1" t="s">
        <v>123</v>
      </c>
      <c r="H3164" s="1" t="s">
        <v>124</v>
      </c>
      <c r="I3164" s="1" t="s">
        <v>125</v>
      </c>
      <c r="J3164" s="1" t="s">
        <v>9767</v>
      </c>
      <c r="K3164" s="1" t="s">
        <v>9767</v>
      </c>
      <c r="L3164">
        <f>ROUNDUP(IF(B3164&gt;$D$4,0,($D$4-B3164+1)/365),0)</f>
        <v>0</v>
      </c>
      <c r="M3164">
        <f>ROUNDUP(IF(B3164&gt;$D$5,0,($D$5-B3164+1)/365),0)</f>
        <v>0</v>
      </c>
      <c r="N3164" s="28">
        <f>IF(OR(L3164=1,M3164=1),IF(B3164+364&lt;=$D$5,(B3164+364-$D$4+1)/365,IF(B3164&gt;$D$4,($D$5-B3164+1)/365,$D$6/365)),0)</f>
        <v>0</v>
      </c>
      <c r="O3164" s="28">
        <f>'Data &amp; Parameter'!$E$16*'Data &amp; Parameter'!$E$17*('Data &amp; Parameter'!$E$18+'Data &amp; Parameter'!$E$19)*'Data &amp; Parameter'!$E$20*'Data &amp; Parameter'!$E$37*N3164</f>
        <v>0</v>
      </c>
      <c r="P3164">
        <f>ROUNDUP(IF(D3164&gt;$D$4,0,($D$4-D3164+1)/365),0)</f>
        <v>0</v>
      </c>
      <c r="Q3164">
        <f>ROUNDUP(IF(D3164&gt;$D$5,0,($D$5-D3164+1)/365),0)</f>
        <v>0</v>
      </c>
      <c r="R3164" s="28">
        <f>IF(OR(P3164=1,Q3164=1),IF(D3164+364&lt;=$D$5,(D3164+364-$D$4+1)/365,IF(D3164&gt;$D$4,($D$5-D3164+1)/365,$D$6/365)),0)</f>
        <v>0</v>
      </c>
      <c r="S3164" s="28">
        <f>'Data &amp; Parameter'!$E$16*'Data &amp; Parameter'!$E$17*('Data &amp; Parameter'!$E$18+'Data &amp; Parameter'!$E$19)*'Data &amp; Parameter'!$E$20*'Data &amp; Parameter'!$E$37*R3164</f>
        <v>0</v>
      </c>
      <c r="T3164" s="28">
        <f t="shared" si="49"/>
        <v>0</v>
      </c>
    </row>
    <row r="3165" spans="1:20" ht="15.75" customHeight="1" x14ac:dyDescent="0.35">
      <c r="A3165">
        <v>3158</v>
      </c>
      <c r="B3165" s="76">
        <v>44251.420266203699</v>
      </c>
      <c r="C3165" s="1" t="s">
        <v>10017</v>
      </c>
      <c r="D3165" s="76">
        <v>44251.421805555554</v>
      </c>
      <c r="E3165" s="1" t="s">
        <v>10018</v>
      </c>
      <c r="F3165" s="1" t="s">
        <v>10019</v>
      </c>
      <c r="G3165" s="1" t="s">
        <v>123</v>
      </c>
      <c r="H3165" s="1" t="s">
        <v>124</v>
      </c>
      <c r="I3165" s="1" t="s">
        <v>125</v>
      </c>
      <c r="J3165" s="1" t="s">
        <v>9762</v>
      </c>
      <c r="K3165" s="1" t="s">
        <v>9763</v>
      </c>
      <c r="L3165">
        <f>ROUNDUP(IF(B3165&gt;$D$4,0,($D$4-B3165+1)/365),0)</f>
        <v>0</v>
      </c>
      <c r="M3165">
        <f>ROUNDUP(IF(B3165&gt;$D$5,0,($D$5-B3165+1)/365),0)</f>
        <v>0</v>
      </c>
      <c r="N3165" s="28">
        <f>IF(OR(L3165=1,M3165=1),IF(B3165+364&lt;=$D$5,(B3165+364-$D$4+1)/365,IF(B3165&gt;$D$4,($D$5-B3165+1)/365,$D$6/365)),0)</f>
        <v>0</v>
      </c>
      <c r="O3165" s="28">
        <f>'Data &amp; Parameter'!$E$16*'Data &amp; Parameter'!$E$17*('Data &amp; Parameter'!$E$18+'Data &amp; Parameter'!$E$19)*'Data &amp; Parameter'!$E$20*'Data &amp; Parameter'!$E$37*N3165</f>
        <v>0</v>
      </c>
      <c r="P3165">
        <f>ROUNDUP(IF(D3165&gt;$D$4,0,($D$4-D3165+1)/365),0)</f>
        <v>0</v>
      </c>
      <c r="Q3165">
        <f>ROUNDUP(IF(D3165&gt;$D$5,0,($D$5-D3165+1)/365),0)</f>
        <v>0</v>
      </c>
      <c r="R3165" s="28">
        <f>IF(OR(P3165=1,Q3165=1),IF(D3165+364&lt;=$D$5,(D3165+364-$D$4+1)/365,IF(D3165&gt;$D$4,($D$5-D3165+1)/365,$D$6/365)),0)</f>
        <v>0</v>
      </c>
      <c r="S3165" s="28">
        <f>'Data &amp; Parameter'!$E$16*'Data &amp; Parameter'!$E$17*('Data &amp; Parameter'!$E$18+'Data &amp; Parameter'!$E$19)*'Data &amp; Parameter'!$E$20*'Data &amp; Parameter'!$E$37*R3165</f>
        <v>0</v>
      </c>
      <c r="T3165" s="28">
        <f t="shared" si="49"/>
        <v>0</v>
      </c>
    </row>
    <row r="3166" spans="1:20" ht="15.75" customHeight="1" x14ac:dyDescent="0.35">
      <c r="A3166">
        <v>3159</v>
      </c>
      <c r="B3166" s="76">
        <v>44251.421030092592</v>
      </c>
      <c r="C3166" s="1" t="s">
        <v>10020</v>
      </c>
      <c r="D3166" s="76">
        <v>44251.421666666662</v>
      </c>
      <c r="E3166" s="1" t="s">
        <v>10021</v>
      </c>
      <c r="F3166" s="1" t="s">
        <v>10022</v>
      </c>
      <c r="G3166" s="1" t="s">
        <v>123</v>
      </c>
      <c r="H3166" s="1" t="s">
        <v>124</v>
      </c>
      <c r="I3166" s="1" t="s">
        <v>125</v>
      </c>
      <c r="J3166" s="1" t="s">
        <v>9808</v>
      </c>
      <c r="K3166" s="1" t="s">
        <v>9783</v>
      </c>
      <c r="L3166">
        <f>ROUNDUP(IF(B3166&gt;$D$4,0,($D$4-B3166+1)/365),0)</f>
        <v>0</v>
      </c>
      <c r="M3166">
        <f>ROUNDUP(IF(B3166&gt;$D$5,0,($D$5-B3166+1)/365),0)</f>
        <v>0</v>
      </c>
      <c r="N3166" s="28">
        <f>IF(OR(L3166=1,M3166=1),IF(B3166+364&lt;=$D$5,(B3166+364-$D$4+1)/365,IF(B3166&gt;$D$4,($D$5-B3166+1)/365,$D$6/365)),0)</f>
        <v>0</v>
      </c>
      <c r="O3166" s="28">
        <f>'Data &amp; Parameter'!$E$16*'Data &amp; Parameter'!$E$17*('Data &amp; Parameter'!$E$18+'Data &amp; Parameter'!$E$19)*'Data &amp; Parameter'!$E$20*'Data &amp; Parameter'!$E$37*N3166</f>
        <v>0</v>
      </c>
      <c r="P3166">
        <f>ROUNDUP(IF(D3166&gt;$D$4,0,($D$4-D3166+1)/365),0)</f>
        <v>0</v>
      </c>
      <c r="Q3166">
        <f>ROUNDUP(IF(D3166&gt;$D$5,0,($D$5-D3166+1)/365),0)</f>
        <v>0</v>
      </c>
      <c r="R3166" s="28">
        <f>IF(OR(P3166=1,Q3166=1),IF(D3166+364&lt;=$D$5,(D3166+364-$D$4+1)/365,IF(D3166&gt;$D$4,($D$5-D3166+1)/365,$D$6/365)),0)</f>
        <v>0</v>
      </c>
      <c r="S3166" s="28">
        <f>'Data &amp; Parameter'!$E$16*'Data &amp; Parameter'!$E$17*('Data &amp; Parameter'!$E$18+'Data &amp; Parameter'!$E$19)*'Data &amp; Parameter'!$E$20*'Data &amp; Parameter'!$E$37*R3166</f>
        <v>0</v>
      </c>
      <c r="T3166" s="28">
        <f t="shared" si="49"/>
        <v>0</v>
      </c>
    </row>
    <row r="3167" spans="1:20" ht="15.75" customHeight="1" x14ac:dyDescent="0.35">
      <c r="A3167">
        <v>3160</v>
      </c>
      <c r="B3167" s="76">
        <v>44251.423854166671</v>
      </c>
      <c r="C3167" s="1" t="s">
        <v>10023</v>
      </c>
      <c r="D3167" s="76">
        <v>44251.424976851849</v>
      </c>
      <c r="E3167" s="1" t="s">
        <v>10024</v>
      </c>
      <c r="F3167" s="1" t="s">
        <v>10025</v>
      </c>
      <c r="G3167" s="1" t="s">
        <v>123</v>
      </c>
      <c r="H3167" s="1" t="s">
        <v>124</v>
      </c>
      <c r="I3167" s="1" t="s">
        <v>125</v>
      </c>
      <c r="J3167" s="1" t="s">
        <v>9808</v>
      </c>
      <c r="K3167" s="1" t="s">
        <v>9783</v>
      </c>
      <c r="L3167">
        <f>ROUNDUP(IF(B3167&gt;$D$4,0,($D$4-B3167+1)/365),0)</f>
        <v>0</v>
      </c>
      <c r="M3167">
        <f>ROUNDUP(IF(B3167&gt;$D$5,0,($D$5-B3167+1)/365),0)</f>
        <v>0</v>
      </c>
      <c r="N3167" s="28">
        <f>IF(OR(L3167=1,M3167=1),IF(B3167+364&lt;=$D$5,(B3167+364-$D$4+1)/365,IF(B3167&gt;$D$4,($D$5-B3167+1)/365,$D$6/365)),0)</f>
        <v>0</v>
      </c>
      <c r="O3167" s="28">
        <f>'Data &amp; Parameter'!$E$16*'Data &amp; Parameter'!$E$17*('Data &amp; Parameter'!$E$18+'Data &amp; Parameter'!$E$19)*'Data &amp; Parameter'!$E$20*'Data &amp; Parameter'!$E$37*N3167</f>
        <v>0</v>
      </c>
      <c r="P3167">
        <f>ROUNDUP(IF(D3167&gt;$D$4,0,($D$4-D3167+1)/365),0)</f>
        <v>0</v>
      </c>
      <c r="Q3167">
        <f>ROUNDUP(IF(D3167&gt;$D$5,0,($D$5-D3167+1)/365),0)</f>
        <v>0</v>
      </c>
      <c r="R3167" s="28">
        <f>IF(OR(P3167=1,Q3167=1),IF(D3167+364&lt;=$D$5,(D3167+364-$D$4+1)/365,IF(D3167&gt;$D$4,($D$5-D3167+1)/365,$D$6/365)),0)</f>
        <v>0</v>
      </c>
      <c r="S3167" s="28">
        <f>'Data &amp; Parameter'!$E$16*'Data &amp; Parameter'!$E$17*('Data &amp; Parameter'!$E$18+'Data &amp; Parameter'!$E$19)*'Data &amp; Parameter'!$E$20*'Data &amp; Parameter'!$E$37*R3167</f>
        <v>0</v>
      </c>
      <c r="T3167" s="28">
        <f t="shared" si="49"/>
        <v>0</v>
      </c>
    </row>
    <row r="3168" spans="1:20" ht="15.75" customHeight="1" x14ac:dyDescent="0.35">
      <c r="A3168">
        <v>3161</v>
      </c>
      <c r="B3168" s="76">
        <v>44251.424699074079</v>
      </c>
      <c r="C3168" s="1" t="s">
        <v>10026</v>
      </c>
      <c r="D3168" s="76">
        <v>44251.426550925928</v>
      </c>
      <c r="E3168" s="1" t="s">
        <v>10027</v>
      </c>
      <c r="F3168" s="1" t="s">
        <v>10028</v>
      </c>
      <c r="G3168" s="1" t="s">
        <v>123</v>
      </c>
      <c r="H3168" s="1" t="s">
        <v>124</v>
      </c>
      <c r="I3168" s="1" t="s">
        <v>125</v>
      </c>
      <c r="J3168" s="1" t="s">
        <v>9767</v>
      </c>
      <c r="K3168" s="1" t="s">
        <v>9767</v>
      </c>
      <c r="L3168">
        <f>ROUNDUP(IF(B3168&gt;$D$4,0,($D$4-B3168+1)/365),0)</f>
        <v>0</v>
      </c>
      <c r="M3168">
        <f>ROUNDUP(IF(B3168&gt;$D$5,0,($D$5-B3168+1)/365),0)</f>
        <v>0</v>
      </c>
      <c r="N3168" s="28">
        <f>IF(OR(L3168=1,M3168=1),IF(B3168+364&lt;=$D$5,(B3168+364-$D$4+1)/365,IF(B3168&gt;$D$4,($D$5-B3168+1)/365,$D$6/365)),0)</f>
        <v>0</v>
      </c>
      <c r="O3168" s="28">
        <f>'Data &amp; Parameter'!$E$16*'Data &amp; Parameter'!$E$17*('Data &amp; Parameter'!$E$18+'Data &amp; Parameter'!$E$19)*'Data &amp; Parameter'!$E$20*'Data &amp; Parameter'!$E$37*N3168</f>
        <v>0</v>
      </c>
      <c r="P3168">
        <f>ROUNDUP(IF(D3168&gt;$D$4,0,($D$4-D3168+1)/365),0)</f>
        <v>0</v>
      </c>
      <c r="Q3168">
        <f>ROUNDUP(IF(D3168&gt;$D$5,0,($D$5-D3168+1)/365),0)</f>
        <v>0</v>
      </c>
      <c r="R3168" s="28">
        <f>IF(OR(P3168=1,Q3168=1),IF(D3168+364&lt;=$D$5,(D3168+364-$D$4+1)/365,IF(D3168&gt;$D$4,($D$5-D3168+1)/365,$D$6/365)),0)</f>
        <v>0</v>
      </c>
      <c r="S3168" s="28">
        <f>'Data &amp; Parameter'!$E$16*'Data &amp; Parameter'!$E$17*('Data &amp; Parameter'!$E$18+'Data &amp; Parameter'!$E$19)*'Data &amp; Parameter'!$E$20*'Data &amp; Parameter'!$E$37*R3168</f>
        <v>0</v>
      </c>
      <c r="T3168" s="28">
        <f t="shared" si="49"/>
        <v>0</v>
      </c>
    </row>
    <row r="3169" spans="1:20" ht="15.75" customHeight="1" x14ac:dyDescent="0.35">
      <c r="A3169">
        <v>3162</v>
      </c>
      <c r="B3169" s="76">
        <v>44251.42496527778</v>
      </c>
      <c r="C3169" s="1" t="s">
        <v>10029</v>
      </c>
      <c r="D3169" s="76">
        <v>44251.425428240742</v>
      </c>
      <c r="E3169" s="1" t="s">
        <v>10030</v>
      </c>
      <c r="F3169" s="1" t="s">
        <v>10031</v>
      </c>
      <c r="G3169" s="1" t="s">
        <v>123</v>
      </c>
      <c r="H3169" s="1" t="s">
        <v>124</v>
      </c>
      <c r="I3169" s="1" t="s">
        <v>125</v>
      </c>
      <c r="J3169" s="1" t="s">
        <v>9762</v>
      </c>
      <c r="K3169" s="1" t="s">
        <v>9763</v>
      </c>
      <c r="L3169">
        <f>ROUNDUP(IF(B3169&gt;$D$4,0,($D$4-B3169+1)/365),0)</f>
        <v>0</v>
      </c>
      <c r="M3169">
        <f>ROUNDUP(IF(B3169&gt;$D$5,0,($D$5-B3169+1)/365),0)</f>
        <v>0</v>
      </c>
      <c r="N3169" s="28">
        <f>IF(OR(L3169=1,M3169=1),IF(B3169+364&lt;=$D$5,(B3169+364-$D$4+1)/365,IF(B3169&gt;$D$4,($D$5-B3169+1)/365,$D$6/365)),0)</f>
        <v>0</v>
      </c>
      <c r="O3169" s="28">
        <f>'Data &amp; Parameter'!$E$16*'Data &amp; Parameter'!$E$17*('Data &amp; Parameter'!$E$18+'Data &amp; Parameter'!$E$19)*'Data &amp; Parameter'!$E$20*'Data &amp; Parameter'!$E$37*N3169</f>
        <v>0</v>
      </c>
      <c r="P3169">
        <f>ROUNDUP(IF(D3169&gt;$D$4,0,($D$4-D3169+1)/365),0)</f>
        <v>0</v>
      </c>
      <c r="Q3169">
        <f>ROUNDUP(IF(D3169&gt;$D$5,0,($D$5-D3169+1)/365),0)</f>
        <v>0</v>
      </c>
      <c r="R3169" s="28">
        <f>IF(OR(P3169=1,Q3169=1),IF(D3169+364&lt;=$D$5,(D3169+364-$D$4+1)/365,IF(D3169&gt;$D$4,($D$5-D3169+1)/365,$D$6/365)),0)</f>
        <v>0</v>
      </c>
      <c r="S3169" s="28">
        <f>'Data &amp; Parameter'!$E$16*'Data &amp; Parameter'!$E$17*('Data &amp; Parameter'!$E$18+'Data &amp; Parameter'!$E$19)*'Data &amp; Parameter'!$E$20*'Data &amp; Parameter'!$E$37*R3169</f>
        <v>0</v>
      </c>
      <c r="T3169" s="28">
        <f t="shared" si="49"/>
        <v>0</v>
      </c>
    </row>
    <row r="3170" spans="1:20" ht="15.75" customHeight="1" x14ac:dyDescent="0.35">
      <c r="A3170">
        <v>3163</v>
      </c>
      <c r="B3170" s="76">
        <v>44251.428391203706</v>
      </c>
      <c r="C3170" s="1" t="s">
        <v>10032</v>
      </c>
      <c r="D3170" s="76">
        <v>44251.429143518515</v>
      </c>
      <c r="E3170" s="1" t="s">
        <v>10033</v>
      </c>
      <c r="F3170" s="1" t="s">
        <v>10034</v>
      </c>
      <c r="G3170" s="1" t="s">
        <v>123</v>
      </c>
      <c r="H3170" s="1" t="s">
        <v>124</v>
      </c>
      <c r="I3170" s="1" t="s">
        <v>125</v>
      </c>
      <c r="J3170" s="1" t="s">
        <v>9077</v>
      </c>
      <c r="K3170" s="1" t="s">
        <v>9077</v>
      </c>
      <c r="L3170">
        <f>ROUNDUP(IF(B3170&gt;$D$4,0,($D$4-B3170+1)/365),0)</f>
        <v>0</v>
      </c>
      <c r="M3170">
        <f>ROUNDUP(IF(B3170&gt;$D$5,0,($D$5-B3170+1)/365),0)</f>
        <v>0</v>
      </c>
      <c r="N3170" s="28">
        <f>IF(OR(L3170=1,M3170=1),IF(B3170+364&lt;=$D$5,(B3170+364-$D$4+1)/365,IF(B3170&gt;$D$4,($D$5-B3170+1)/365,$D$6/365)),0)</f>
        <v>0</v>
      </c>
      <c r="O3170" s="28">
        <f>'Data &amp; Parameter'!$E$16*'Data &amp; Parameter'!$E$17*('Data &amp; Parameter'!$E$18+'Data &amp; Parameter'!$E$19)*'Data &amp; Parameter'!$E$20*'Data &amp; Parameter'!$E$37*N3170</f>
        <v>0</v>
      </c>
      <c r="P3170">
        <f>ROUNDUP(IF(D3170&gt;$D$4,0,($D$4-D3170+1)/365),0)</f>
        <v>0</v>
      </c>
      <c r="Q3170">
        <f>ROUNDUP(IF(D3170&gt;$D$5,0,($D$5-D3170+1)/365),0)</f>
        <v>0</v>
      </c>
      <c r="R3170" s="28">
        <f>IF(OR(P3170=1,Q3170=1),IF(D3170+364&lt;=$D$5,(D3170+364-$D$4+1)/365,IF(D3170&gt;$D$4,($D$5-D3170+1)/365,$D$6/365)),0)</f>
        <v>0</v>
      </c>
      <c r="S3170" s="28">
        <f>'Data &amp; Parameter'!$E$16*'Data &amp; Parameter'!$E$17*('Data &amp; Parameter'!$E$18+'Data &amp; Parameter'!$E$19)*'Data &amp; Parameter'!$E$20*'Data &amp; Parameter'!$E$37*R3170</f>
        <v>0</v>
      </c>
      <c r="T3170" s="28">
        <f t="shared" si="49"/>
        <v>0</v>
      </c>
    </row>
    <row r="3171" spans="1:20" ht="15.75" customHeight="1" x14ac:dyDescent="0.35">
      <c r="A3171">
        <v>3164</v>
      </c>
      <c r="B3171" s="76">
        <v>44251.428460648152</v>
      </c>
      <c r="C3171" s="1" t="s">
        <v>10035</v>
      </c>
      <c r="D3171" s="76">
        <v>44251.429178240738</v>
      </c>
      <c r="E3171" s="1" t="s">
        <v>10036</v>
      </c>
      <c r="F3171" s="1" t="s">
        <v>10037</v>
      </c>
      <c r="G3171" s="1" t="s">
        <v>123</v>
      </c>
      <c r="H3171" s="1" t="s">
        <v>124</v>
      </c>
      <c r="I3171" s="1" t="s">
        <v>125</v>
      </c>
      <c r="J3171" s="1" t="s">
        <v>9790</v>
      </c>
      <c r="K3171" s="1" t="s">
        <v>9763</v>
      </c>
      <c r="L3171">
        <f>ROUNDUP(IF(B3171&gt;$D$4,0,($D$4-B3171+1)/365),0)</f>
        <v>0</v>
      </c>
      <c r="M3171">
        <f>ROUNDUP(IF(B3171&gt;$D$5,0,($D$5-B3171+1)/365),0)</f>
        <v>0</v>
      </c>
      <c r="N3171" s="28">
        <f>IF(OR(L3171=1,M3171=1),IF(B3171+364&lt;=$D$5,(B3171+364-$D$4+1)/365,IF(B3171&gt;$D$4,($D$5-B3171+1)/365,$D$6/365)),0)</f>
        <v>0</v>
      </c>
      <c r="O3171" s="28">
        <f>'Data &amp; Parameter'!$E$16*'Data &amp; Parameter'!$E$17*('Data &amp; Parameter'!$E$18+'Data &amp; Parameter'!$E$19)*'Data &amp; Parameter'!$E$20*'Data &amp; Parameter'!$E$37*N3171</f>
        <v>0</v>
      </c>
      <c r="P3171">
        <f>ROUNDUP(IF(D3171&gt;$D$4,0,($D$4-D3171+1)/365),0)</f>
        <v>0</v>
      </c>
      <c r="Q3171">
        <f>ROUNDUP(IF(D3171&gt;$D$5,0,($D$5-D3171+1)/365),0)</f>
        <v>0</v>
      </c>
      <c r="R3171" s="28">
        <f>IF(OR(P3171=1,Q3171=1),IF(D3171+364&lt;=$D$5,(D3171+364-$D$4+1)/365,IF(D3171&gt;$D$4,($D$5-D3171+1)/365,$D$6/365)),0)</f>
        <v>0</v>
      </c>
      <c r="S3171" s="28">
        <f>'Data &amp; Parameter'!$E$16*'Data &amp; Parameter'!$E$17*('Data &amp; Parameter'!$E$18+'Data &amp; Parameter'!$E$19)*'Data &amp; Parameter'!$E$20*'Data &amp; Parameter'!$E$37*R3171</f>
        <v>0</v>
      </c>
      <c r="T3171" s="28">
        <f t="shared" si="49"/>
        <v>0</v>
      </c>
    </row>
    <row r="3172" spans="1:20" ht="15.75" customHeight="1" x14ac:dyDescent="0.35">
      <c r="A3172">
        <v>3165</v>
      </c>
      <c r="B3172" s="76">
        <v>44251.42863425926</v>
      </c>
      <c r="C3172" s="1" t="s">
        <v>10038</v>
      </c>
      <c r="D3172" s="76">
        <v>44251.429212962961</v>
      </c>
      <c r="E3172" s="1" t="s">
        <v>10039</v>
      </c>
      <c r="F3172" s="1" t="s">
        <v>10040</v>
      </c>
      <c r="G3172" s="1" t="s">
        <v>123</v>
      </c>
      <c r="H3172" s="1" t="s">
        <v>124</v>
      </c>
      <c r="I3172" s="1" t="s">
        <v>125</v>
      </c>
      <c r="J3172" s="1" t="s">
        <v>9830</v>
      </c>
      <c r="K3172" s="1" t="s">
        <v>9831</v>
      </c>
      <c r="L3172">
        <f>ROUNDUP(IF(B3172&gt;$D$4,0,($D$4-B3172+1)/365),0)</f>
        <v>0</v>
      </c>
      <c r="M3172">
        <f>ROUNDUP(IF(B3172&gt;$D$5,0,($D$5-B3172+1)/365),0)</f>
        <v>0</v>
      </c>
      <c r="N3172" s="28">
        <f>IF(OR(L3172=1,M3172=1),IF(B3172+364&lt;=$D$5,(B3172+364-$D$4+1)/365,IF(B3172&gt;$D$4,($D$5-B3172+1)/365,$D$6/365)),0)</f>
        <v>0</v>
      </c>
      <c r="O3172" s="28">
        <f>'Data &amp; Parameter'!$E$16*'Data &amp; Parameter'!$E$17*('Data &amp; Parameter'!$E$18+'Data &amp; Parameter'!$E$19)*'Data &amp; Parameter'!$E$20*'Data &amp; Parameter'!$E$37*N3172</f>
        <v>0</v>
      </c>
      <c r="P3172">
        <f>ROUNDUP(IF(D3172&gt;$D$4,0,($D$4-D3172+1)/365),0)</f>
        <v>0</v>
      </c>
      <c r="Q3172">
        <f>ROUNDUP(IF(D3172&gt;$D$5,0,($D$5-D3172+1)/365),0)</f>
        <v>0</v>
      </c>
      <c r="R3172" s="28">
        <f>IF(OR(P3172=1,Q3172=1),IF(D3172+364&lt;=$D$5,(D3172+364-$D$4+1)/365,IF(D3172&gt;$D$4,($D$5-D3172+1)/365,$D$6/365)),0)</f>
        <v>0</v>
      </c>
      <c r="S3172" s="28">
        <f>'Data &amp; Parameter'!$E$16*'Data &amp; Parameter'!$E$17*('Data &amp; Parameter'!$E$18+'Data &amp; Parameter'!$E$19)*'Data &amp; Parameter'!$E$20*'Data &amp; Parameter'!$E$37*R3172</f>
        <v>0</v>
      </c>
      <c r="T3172" s="28">
        <f t="shared" si="49"/>
        <v>0</v>
      </c>
    </row>
    <row r="3173" spans="1:20" ht="15.75" customHeight="1" x14ac:dyDescent="0.35">
      <c r="A3173">
        <v>3166</v>
      </c>
      <c r="B3173" s="76">
        <v>44251.42905092593</v>
      </c>
      <c r="C3173" s="1" t="s">
        <v>10041</v>
      </c>
      <c r="D3173" s="76">
        <v>44251.429791666669</v>
      </c>
      <c r="E3173" s="1" t="s">
        <v>10042</v>
      </c>
      <c r="F3173" s="1" t="s">
        <v>10043</v>
      </c>
      <c r="G3173" s="1" t="s">
        <v>123</v>
      </c>
      <c r="H3173" s="1" t="s">
        <v>124</v>
      </c>
      <c r="I3173" s="1" t="s">
        <v>125</v>
      </c>
      <c r="J3173" s="1" t="s">
        <v>9873</v>
      </c>
      <c r="K3173" s="1" t="s">
        <v>9783</v>
      </c>
      <c r="L3173">
        <f>ROUNDUP(IF(B3173&gt;$D$4,0,($D$4-B3173+1)/365),0)</f>
        <v>0</v>
      </c>
      <c r="M3173">
        <f>ROUNDUP(IF(B3173&gt;$D$5,0,($D$5-B3173+1)/365),0)</f>
        <v>0</v>
      </c>
      <c r="N3173" s="28">
        <f>IF(OR(L3173=1,M3173=1),IF(B3173+364&lt;=$D$5,(B3173+364-$D$4+1)/365,IF(B3173&gt;$D$4,($D$5-B3173+1)/365,$D$6/365)),0)</f>
        <v>0</v>
      </c>
      <c r="O3173" s="28">
        <f>'Data &amp; Parameter'!$E$16*'Data &amp; Parameter'!$E$17*('Data &amp; Parameter'!$E$18+'Data &amp; Parameter'!$E$19)*'Data &amp; Parameter'!$E$20*'Data &amp; Parameter'!$E$37*N3173</f>
        <v>0</v>
      </c>
      <c r="P3173">
        <f>ROUNDUP(IF(D3173&gt;$D$4,0,($D$4-D3173+1)/365),0)</f>
        <v>0</v>
      </c>
      <c r="Q3173">
        <f>ROUNDUP(IF(D3173&gt;$D$5,0,($D$5-D3173+1)/365),0)</f>
        <v>0</v>
      </c>
      <c r="R3173" s="28">
        <f>IF(OR(P3173=1,Q3173=1),IF(D3173+364&lt;=$D$5,(D3173+364-$D$4+1)/365,IF(D3173&gt;$D$4,($D$5-D3173+1)/365,$D$6/365)),0)</f>
        <v>0</v>
      </c>
      <c r="S3173" s="28">
        <f>'Data &amp; Parameter'!$E$16*'Data &amp; Parameter'!$E$17*('Data &amp; Parameter'!$E$18+'Data &amp; Parameter'!$E$19)*'Data &amp; Parameter'!$E$20*'Data &amp; Parameter'!$E$37*R3173</f>
        <v>0</v>
      </c>
      <c r="T3173" s="28">
        <f t="shared" si="49"/>
        <v>0</v>
      </c>
    </row>
    <row r="3174" spans="1:20" ht="15.75" customHeight="1" x14ac:dyDescent="0.35">
      <c r="A3174">
        <v>3167</v>
      </c>
      <c r="B3174" s="76">
        <v>44251.429236111115</v>
      </c>
      <c r="C3174" s="1" t="s">
        <v>10044</v>
      </c>
      <c r="D3174" s="76">
        <v>44251.429976851854</v>
      </c>
      <c r="E3174" s="1" t="s">
        <v>10045</v>
      </c>
      <c r="F3174" s="1" t="s">
        <v>10046</v>
      </c>
      <c r="G3174" s="1" t="s">
        <v>123</v>
      </c>
      <c r="H3174" s="1" t="s">
        <v>124</v>
      </c>
      <c r="I3174" s="1" t="s">
        <v>125</v>
      </c>
      <c r="J3174" s="1" t="s">
        <v>9077</v>
      </c>
      <c r="K3174" s="1" t="s">
        <v>9795</v>
      </c>
      <c r="L3174">
        <f>ROUNDUP(IF(B3174&gt;$D$4,0,($D$4-B3174+1)/365),0)</f>
        <v>0</v>
      </c>
      <c r="M3174">
        <f>ROUNDUP(IF(B3174&gt;$D$5,0,($D$5-B3174+1)/365),0)</f>
        <v>0</v>
      </c>
      <c r="N3174" s="28">
        <f>IF(OR(L3174=1,M3174=1),IF(B3174+364&lt;=$D$5,(B3174+364-$D$4+1)/365,IF(B3174&gt;$D$4,($D$5-B3174+1)/365,$D$6/365)),0)</f>
        <v>0</v>
      </c>
      <c r="O3174" s="28">
        <f>'Data &amp; Parameter'!$E$16*'Data &amp; Parameter'!$E$17*('Data &amp; Parameter'!$E$18+'Data &amp; Parameter'!$E$19)*'Data &amp; Parameter'!$E$20*'Data &amp; Parameter'!$E$37*N3174</f>
        <v>0</v>
      </c>
      <c r="P3174">
        <f>ROUNDUP(IF(D3174&gt;$D$4,0,($D$4-D3174+1)/365),0)</f>
        <v>0</v>
      </c>
      <c r="Q3174">
        <f>ROUNDUP(IF(D3174&gt;$D$5,0,($D$5-D3174+1)/365),0)</f>
        <v>0</v>
      </c>
      <c r="R3174" s="28">
        <f>IF(OR(P3174=1,Q3174=1),IF(D3174+364&lt;=$D$5,(D3174+364-$D$4+1)/365,IF(D3174&gt;$D$4,($D$5-D3174+1)/365,$D$6/365)),0)</f>
        <v>0</v>
      </c>
      <c r="S3174" s="28">
        <f>'Data &amp; Parameter'!$E$16*'Data &amp; Parameter'!$E$17*('Data &amp; Parameter'!$E$18+'Data &amp; Parameter'!$E$19)*'Data &amp; Parameter'!$E$20*'Data &amp; Parameter'!$E$37*R3174</f>
        <v>0</v>
      </c>
      <c r="T3174" s="28">
        <f t="shared" si="49"/>
        <v>0</v>
      </c>
    </row>
    <row r="3175" spans="1:20" ht="15.75" customHeight="1" x14ac:dyDescent="0.35">
      <c r="A3175">
        <v>3168</v>
      </c>
      <c r="B3175" s="76">
        <v>44251.429386574076</v>
      </c>
      <c r="C3175" s="1" t="s">
        <v>10047</v>
      </c>
      <c r="D3175" s="76">
        <v>44251.431354166663</v>
      </c>
      <c r="E3175" s="1" t="s">
        <v>10048</v>
      </c>
      <c r="F3175" s="1" t="s">
        <v>10049</v>
      </c>
      <c r="G3175" s="1" t="s">
        <v>123</v>
      </c>
      <c r="H3175" s="1" t="s">
        <v>124</v>
      </c>
      <c r="I3175" s="1" t="s">
        <v>125</v>
      </c>
      <c r="J3175" s="1" t="s">
        <v>9767</v>
      </c>
      <c r="K3175" s="1" t="s">
        <v>9767</v>
      </c>
      <c r="L3175">
        <f>ROUNDUP(IF(B3175&gt;$D$4,0,($D$4-B3175+1)/365),0)</f>
        <v>0</v>
      </c>
      <c r="M3175">
        <f>ROUNDUP(IF(B3175&gt;$D$5,0,($D$5-B3175+1)/365),0)</f>
        <v>0</v>
      </c>
      <c r="N3175" s="28">
        <f>IF(OR(L3175=1,M3175=1),IF(B3175+364&lt;=$D$5,(B3175+364-$D$4+1)/365,IF(B3175&gt;$D$4,($D$5-B3175+1)/365,$D$6/365)),0)</f>
        <v>0</v>
      </c>
      <c r="O3175" s="28">
        <f>'Data &amp; Parameter'!$E$16*'Data &amp; Parameter'!$E$17*('Data &amp; Parameter'!$E$18+'Data &amp; Parameter'!$E$19)*'Data &amp; Parameter'!$E$20*'Data &amp; Parameter'!$E$37*N3175</f>
        <v>0</v>
      </c>
      <c r="P3175">
        <f>ROUNDUP(IF(D3175&gt;$D$4,0,($D$4-D3175+1)/365),0)</f>
        <v>0</v>
      </c>
      <c r="Q3175">
        <f>ROUNDUP(IF(D3175&gt;$D$5,0,($D$5-D3175+1)/365),0)</f>
        <v>0</v>
      </c>
      <c r="R3175" s="28">
        <f>IF(OR(P3175=1,Q3175=1),IF(D3175+364&lt;=$D$5,(D3175+364-$D$4+1)/365,IF(D3175&gt;$D$4,($D$5-D3175+1)/365,$D$6/365)),0)</f>
        <v>0</v>
      </c>
      <c r="S3175" s="28">
        <f>'Data &amp; Parameter'!$E$16*'Data &amp; Parameter'!$E$17*('Data &amp; Parameter'!$E$18+'Data &amp; Parameter'!$E$19)*'Data &amp; Parameter'!$E$20*'Data &amp; Parameter'!$E$37*R3175</f>
        <v>0</v>
      </c>
      <c r="T3175" s="28">
        <f t="shared" si="49"/>
        <v>0</v>
      </c>
    </row>
    <row r="3176" spans="1:20" ht="15.75" customHeight="1" x14ac:dyDescent="0.35">
      <c r="A3176">
        <v>3169</v>
      </c>
      <c r="B3176" s="76">
        <v>44251.431215277778</v>
      </c>
      <c r="C3176" s="1" t="s">
        <v>10050</v>
      </c>
      <c r="D3176" s="76">
        <v>44251.431701388894</v>
      </c>
      <c r="E3176" s="1" t="s">
        <v>10051</v>
      </c>
      <c r="F3176" s="1" t="s">
        <v>10052</v>
      </c>
      <c r="G3176" s="1" t="s">
        <v>123</v>
      </c>
      <c r="H3176" s="1" t="s">
        <v>124</v>
      </c>
      <c r="I3176" s="1" t="s">
        <v>125</v>
      </c>
      <c r="J3176" s="1" t="s">
        <v>9830</v>
      </c>
      <c r="K3176" s="1" t="s">
        <v>9831</v>
      </c>
      <c r="L3176">
        <f>ROUNDUP(IF(B3176&gt;$D$4,0,($D$4-B3176+1)/365),0)</f>
        <v>0</v>
      </c>
      <c r="M3176">
        <f>ROUNDUP(IF(B3176&gt;$D$5,0,($D$5-B3176+1)/365),0)</f>
        <v>0</v>
      </c>
      <c r="N3176" s="28">
        <f>IF(OR(L3176=1,M3176=1),IF(B3176+364&lt;=$D$5,(B3176+364-$D$4+1)/365,IF(B3176&gt;$D$4,($D$5-B3176+1)/365,$D$6/365)),0)</f>
        <v>0</v>
      </c>
      <c r="O3176" s="28">
        <f>'Data &amp; Parameter'!$E$16*'Data &amp; Parameter'!$E$17*('Data &amp; Parameter'!$E$18+'Data &amp; Parameter'!$E$19)*'Data &amp; Parameter'!$E$20*'Data &amp; Parameter'!$E$37*N3176</f>
        <v>0</v>
      </c>
      <c r="P3176">
        <f>ROUNDUP(IF(D3176&gt;$D$4,0,($D$4-D3176+1)/365),0)</f>
        <v>0</v>
      </c>
      <c r="Q3176">
        <f>ROUNDUP(IF(D3176&gt;$D$5,0,($D$5-D3176+1)/365),0)</f>
        <v>0</v>
      </c>
      <c r="R3176" s="28">
        <f>IF(OR(P3176=1,Q3176=1),IF(D3176+364&lt;=$D$5,(D3176+364-$D$4+1)/365,IF(D3176&gt;$D$4,($D$5-D3176+1)/365,$D$6/365)),0)</f>
        <v>0</v>
      </c>
      <c r="S3176" s="28">
        <f>'Data &amp; Parameter'!$E$16*'Data &amp; Parameter'!$E$17*('Data &amp; Parameter'!$E$18+'Data &amp; Parameter'!$E$19)*'Data &amp; Parameter'!$E$20*'Data &amp; Parameter'!$E$37*R3176</f>
        <v>0</v>
      </c>
      <c r="T3176" s="28">
        <f t="shared" si="49"/>
        <v>0</v>
      </c>
    </row>
    <row r="3177" spans="1:20" ht="15.75" customHeight="1" x14ac:dyDescent="0.35">
      <c r="A3177">
        <v>3170</v>
      </c>
      <c r="B3177" s="76">
        <v>44251.43277777778</v>
      </c>
      <c r="C3177" s="1" t="s">
        <v>10053</v>
      </c>
      <c r="D3177" s="76">
        <v>44251.433356481481</v>
      </c>
      <c r="E3177" s="1" t="s">
        <v>10054</v>
      </c>
      <c r="F3177" s="1" t="s">
        <v>10055</v>
      </c>
      <c r="G3177" s="1" t="s">
        <v>123</v>
      </c>
      <c r="H3177" s="1" t="s">
        <v>124</v>
      </c>
      <c r="I3177" s="1" t="s">
        <v>125</v>
      </c>
      <c r="J3177" s="1" t="s">
        <v>9808</v>
      </c>
      <c r="K3177" s="1" t="s">
        <v>10056</v>
      </c>
      <c r="L3177">
        <f>ROUNDUP(IF(B3177&gt;$D$4,0,($D$4-B3177+1)/365),0)</f>
        <v>0</v>
      </c>
      <c r="M3177">
        <f>ROUNDUP(IF(B3177&gt;$D$5,0,($D$5-B3177+1)/365),0)</f>
        <v>0</v>
      </c>
      <c r="N3177" s="28">
        <f>IF(OR(L3177=1,M3177=1),IF(B3177+364&lt;=$D$5,(B3177+364-$D$4+1)/365,IF(B3177&gt;$D$4,($D$5-B3177+1)/365,$D$6/365)),0)</f>
        <v>0</v>
      </c>
      <c r="O3177" s="28">
        <f>'Data &amp; Parameter'!$E$16*'Data &amp; Parameter'!$E$17*('Data &amp; Parameter'!$E$18+'Data &amp; Parameter'!$E$19)*'Data &amp; Parameter'!$E$20*'Data &amp; Parameter'!$E$37*N3177</f>
        <v>0</v>
      </c>
      <c r="P3177">
        <f>ROUNDUP(IF(D3177&gt;$D$4,0,($D$4-D3177+1)/365),0)</f>
        <v>0</v>
      </c>
      <c r="Q3177">
        <f>ROUNDUP(IF(D3177&gt;$D$5,0,($D$5-D3177+1)/365),0)</f>
        <v>0</v>
      </c>
      <c r="R3177" s="28">
        <f>IF(OR(P3177=1,Q3177=1),IF(D3177+364&lt;=$D$5,(D3177+364-$D$4+1)/365,IF(D3177&gt;$D$4,($D$5-D3177+1)/365,$D$6/365)),0)</f>
        <v>0</v>
      </c>
      <c r="S3177" s="28">
        <f>'Data &amp; Parameter'!$E$16*'Data &amp; Parameter'!$E$17*('Data &amp; Parameter'!$E$18+'Data &amp; Parameter'!$E$19)*'Data &amp; Parameter'!$E$20*'Data &amp; Parameter'!$E$37*R3177</f>
        <v>0</v>
      </c>
      <c r="T3177" s="28">
        <f t="shared" si="49"/>
        <v>0</v>
      </c>
    </row>
    <row r="3178" spans="1:20" ht="15.75" customHeight="1" x14ac:dyDescent="0.35">
      <c r="A3178">
        <v>3171</v>
      </c>
      <c r="B3178" s="76">
        <v>44251.433564814812</v>
      </c>
      <c r="C3178" s="1" t="s">
        <v>10057</v>
      </c>
      <c r="D3178" s="76">
        <v>44251.434259259258</v>
      </c>
      <c r="E3178" s="1" t="s">
        <v>10058</v>
      </c>
      <c r="F3178" s="1" t="s">
        <v>10059</v>
      </c>
      <c r="G3178" s="1" t="s">
        <v>123</v>
      </c>
      <c r="H3178" s="1" t="s">
        <v>124</v>
      </c>
      <c r="I3178" s="1" t="s">
        <v>125</v>
      </c>
      <c r="J3178" s="1" t="s">
        <v>9762</v>
      </c>
      <c r="K3178" s="1" t="s">
        <v>9763</v>
      </c>
      <c r="L3178">
        <f>ROUNDUP(IF(B3178&gt;$D$4,0,($D$4-B3178+1)/365),0)</f>
        <v>0</v>
      </c>
      <c r="M3178">
        <f>ROUNDUP(IF(B3178&gt;$D$5,0,($D$5-B3178+1)/365),0)</f>
        <v>0</v>
      </c>
      <c r="N3178" s="28">
        <f>IF(OR(L3178=1,M3178=1),IF(B3178+364&lt;=$D$5,(B3178+364-$D$4+1)/365,IF(B3178&gt;$D$4,($D$5-B3178+1)/365,$D$6/365)),0)</f>
        <v>0</v>
      </c>
      <c r="O3178" s="28">
        <f>'Data &amp; Parameter'!$E$16*'Data &amp; Parameter'!$E$17*('Data &amp; Parameter'!$E$18+'Data &amp; Parameter'!$E$19)*'Data &amp; Parameter'!$E$20*'Data &amp; Parameter'!$E$37*N3178</f>
        <v>0</v>
      </c>
      <c r="P3178">
        <f>ROUNDUP(IF(D3178&gt;$D$4,0,($D$4-D3178+1)/365),0)</f>
        <v>0</v>
      </c>
      <c r="Q3178">
        <f>ROUNDUP(IF(D3178&gt;$D$5,0,($D$5-D3178+1)/365),0)</f>
        <v>0</v>
      </c>
      <c r="R3178" s="28">
        <f>IF(OR(P3178=1,Q3178=1),IF(D3178+364&lt;=$D$5,(D3178+364-$D$4+1)/365,IF(D3178&gt;$D$4,($D$5-D3178+1)/365,$D$6/365)),0)</f>
        <v>0</v>
      </c>
      <c r="S3178" s="28">
        <f>'Data &amp; Parameter'!$E$16*'Data &amp; Parameter'!$E$17*('Data &amp; Parameter'!$E$18+'Data &amp; Parameter'!$E$19)*'Data &amp; Parameter'!$E$20*'Data &amp; Parameter'!$E$37*R3178</f>
        <v>0</v>
      </c>
      <c r="T3178" s="28">
        <f t="shared" si="49"/>
        <v>0</v>
      </c>
    </row>
    <row r="3179" spans="1:20" ht="15.75" customHeight="1" x14ac:dyDescent="0.35">
      <c r="A3179">
        <v>3172</v>
      </c>
      <c r="B3179" s="76">
        <v>44251.434178240743</v>
      </c>
      <c r="C3179" s="1" t="s">
        <v>10060</v>
      </c>
      <c r="D3179" s="76">
        <v>44251.434988425928</v>
      </c>
      <c r="E3179" s="1" t="s">
        <v>10061</v>
      </c>
      <c r="F3179" s="1" t="s">
        <v>10062</v>
      </c>
      <c r="G3179" s="1" t="s">
        <v>123</v>
      </c>
      <c r="H3179" s="1" t="s">
        <v>124</v>
      </c>
      <c r="I3179" s="1" t="s">
        <v>125</v>
      </c>
      <c r="J3179" s="1" t="s">
        <v>9767</v>
      </c>
      <c r="K3179" s="1" t="s">
        <v>9767</v>
      </c>
      <c r="L3179">
        <f>ROUNDUP(IF(B3179&gt;$D$4,0,($D$4-B3179+1)/365),0)</f>
        <v>0</v>
      </c>
      <c r="M3179">
        <f>ROUNDUP(IF(B3179&gt;$D$5,0,($D$5-B3179+1)/365),0)</f>
        <v>0</v>
      </c>
      <c r="N3179" s="28">
        <f>IF(OR(L3179=1,M3179=1),IF(B3179+364&lt;=$D$5,(B3179+364-$D$4+1)/365,IF(B3179&gt;$D$4,($D$5-B3179+1)/365,$D$6/365)),0)</f>
        <v>0</v>
      </c>
      <c r="O3179" s="28">
        <f>'Data &amp; Parameter'!$E$16*'Data &amp; Parameter'!$E$17*('Data &amp; Parameter'!$E$18+'Data &amp; Parameter'!$E$19)*'Data &amp; Parameter'!$E$20*'Data &amp; Parameter'!$E$37*N3179</f>
        <v>0</v>
      </c>
      <c r="P3179">
        <f>ROUNDUP(IF(D3179&gt;$D$4,0,($D$4-D3179+1)/365),0)</f>
        <v>0</v>
      </c>
      <c r="Q3179">
        <f>ROUNDUP(IF(D3179&gt;$D$5,0,($D$5-D3179+1)/365),0)</f>
        <v>0</v>
      </c>
      <c r="R3179" s="28">
        <f>IF(OR(P3179=1,Q3179=1),IF(D3179+364&lt;=$D$5,(D3179+364-$D$4+1)/365,IF(D3179&gt;$D$4,($D$5-D3179+1)/365,$D$6/365)),0)</f>
        <v>0</v>
      </c>
      <c r="S3179" s="28">
        <f>'Data &amp; Parameter'!$E$16*'Data &amp; Parameter'!$E$17*('Data &amp; Parameter'!$E$18+'Data &amp; Parameter'!$E$19)*'Data &amp; Parameter'!$E$20*'Data &amp; Parameter'!$E$37*R3179</f>
        <v>0</v>
      </c>
      <c r="T3179" s="28">
        <f t="shared" si="49"/>
        <v>0</v>
      </c>
    </row>
    <row r="3180" spans="1:20" ht="15.75" customHeight="1" x14ac:dyDescent="0.35">
      <c r="A3180">
        <v>3173</v>
      </c>
      <c r="B3180" s="76">
        <v>44251.435763888891</v>
      </c>
      <c r="C3180" s="1" t="s">
        <v>10063</v>
      </c>
      <c r="D3180" s="76">
        <v>44251.43650462963</v>
      </c>
      <c r="E3180" s="1" t="s">
        <v>10064</v>
      </c>
      <c r="F3180" s="1" t="s">
        <v>10065</v>
      </c>
      <c r="G3180" s="1" t="s">
        <v>123</v>
      </c>
      <c r="H3180" s="1" t="s">
        <v>124</v>
      </c>
      <c r="I3180" s="1" t="s">
        <v>125</v>
      </c>
      <c r="J3180" s="1" t="s">
        <v>9808</v>
      </c>
      <c r="K3180" s="1" t="s">
        <v>10056</v>
      </c>
      <c r="L3180">
        <f>ROUNDUP(IF(B3180&gt;$D$4,0,($D$4-B3180+1)/365),0)</f>
        <v>0</v>
      </c>
      <c r="M3180">
        <f>ROUNDUP(IF(B3180&gt;$D$5,0,($D$5-B3180+1)/365),0)</f>
        <v>0</v>
      </c>
      <c r="N3180" s="28">
        <f>IF(OR(L3180=1,M3180=1),IF(B3180+364&lt;=$D$5,(B3180+364-$D$4+1)/365,IF(B3180&gt;$D$4,($D$5-B3180+1)/365,$D$6/365)),0)</f>
        <v>0</v>
      </c>
      <c r="O3180" s="28">
        <f>'Data &amp; Parameter'!$E$16*'Data &amp; Parameter'!$E$17*('Data &amp; Parameter'!$E$18+'Data &amp; Parameter'!$E$19)*'Data &amp; Parameter'!$E$20*'Data &amp; Parameter'!$E$37*N3180</f>
        <v>0</v>
      </c>
      <c r="P3180">
        <f>ROUNDUP(IF(D3180&gt;$D$4,0,($D$4-D3180+1)/365),0)</f>
        <v>0</v>
      </c>
      <c r="Q3180">
        <f>ROUNDUP(IF(D3180&gt;$D$5,0,($D$5-D3180+1)/365),0)</f>
        <v>0</v>
      </c>
      <c r="R3180" s="28">
        <f>IF(OR(P3180=1,Q3180=1),IF(D3180+364&lt;=$D$5,(D3180+364-$D$4+1)/365,IF(D3180&gt;$D$4,($D$5-D3180+1)/365,$D$6/365)),0)</f>
        <v>0</v>
      </c>
      <c r="S3180" s="28">
        <f>'Data &amp; Parameter'!$E$16*'Data &amp; Parameter'!$E$17*('Data &amp; Parameter'!$E$18+'Data &amp; Parameter'!$E$19)*'Data &amp; Parameter'!$E$20*'Data &amp; Parameter'!$E$37*R3180</f>
        <v>0</v>
      </c>
      <c r="T3180" s="28">
        <f t="shared" si="49"/>
        <v>0</v>
      </c>
    </row>
    <row r="3181" spans="1:20" ht="15.75" customHeight="1" x14ac:dyDescent="0.35">
      <c r="A3181">
        <v>3174</v>
      </c>
      <c r="B3181" s="76">
        <v>44251.437337962961</v>
      </c>
      <c r="C3181" s="1" t="s">
        <v>10066</v>
      </c>
      <c r="D3181" s="76">
        <v>44251.437847222223</v>
      </c>
      <c r="E3181" s="1" t="s">
        <v>10067</v>
      </c>
      <c r="F3181" s="1" t="s">
        <v>10068</v>
      </c>
      <c r="G3181" s="1" t="s">
        <v>123</v>
      </c>
      <c r="H3181" s="1" t="s">
        <v>124</v>
      </c>
      <c r="I3181" s="1" t="s">
        <v>125</v>
      </c>
      <c r="J3181" s="1" t="s">
        <v>9830</v>
      </c>
      <c r="K3181" s="1" t="s">
        <v>9831</v>
      </c>
      <c r="L3181">
        <f>ROUNDUP(IF(B3181&gt;$D$4,0,($D$4-B3181+1)/365),0)</f>
        <v>0</v>
      </c>
      <c r="M3181">
        <f>ROUNDUP(IF(B3181&gt;$D$5,0,($D$5-B3181+1)/365),0)</f>
        <v>0</v>
      </c>
      <c r="N3181" s="28">
        <f>IF(OR(L3181=1,M3181=1),IF(B3181+364&lt;=$D$5,(B3181+364-$D$4+1)/365,IF(B3181&gt;$D$4,($D$5-B3181+1)/365,$D$6/365)),0)</f>
        <v>0</v>
      </c>
      <c r="O3181" s="28">
        <f>'Data &amp; Parameter'!$E$16*'Data &amp; Parameter'!$E$17*('Data &amp; Parameter'!$E$18+'Data &amp; Parameter'!$E$19)*'Data &amp; Parameter'!$E$20*'Data &amp; Parameter'!$E$37*N3181</f>
        <v>0</v>
      </c>
      <c r="P3181">
        <f>ROUNDUP(IF(D3181&gt;$D$4,0,($D$4-D3181+1)/365),0)</f>
        <v>0</v>
      </c>
      <c r="Q3181">
        <f>ROUNDUP(IF(D3181&gt;$D$5,0,($D$5-D3181+1)/365),0)</f>
        <v>0</v>
      </c>
      <c r="R3181" s="28">
        <f>IF(OR(P3181=1,Q3181=1),IF(D3181+364&lt;=$D$5,(D3181+364-$D$4+1)/365,IF(D3181&gt;$D$4,($D$5-D3181+1)/365,$D$6/365)),0)</f>
        <v>0</v>
      </c>
      <c r="S3181" s="28">
        <f>'Data &amp; Parameter'!$E$16*'Data &amp; Parameter'!$E$17*('Data &amp; Parameter'!$E$18+'Data &amp; Parameter'!$E$19)*'Data &amp; Parameter'!$E$20*'Data &amp; Parameter'!$E$37*R3181</f>
        <v>0</v>
      </c>
      <c r="T3181" s="28">
        <f t="shared" si="49"/>
        <v>0</v>
      </c>
    </row>
    <row r="3182" spans="1:20" ht="15.75" customHeight="1" x14ac:dyDescent="0.35">
      <c r="A3182">
        <v>3175</v>
      </c>
      <c r="B3182" s="76">
        <v>44251.439826388887</v>
      </c>
      <c r="C3182" s="1" t="s">
        <v>10069</v>
      </c>
      <c r="D3182" s="76">
        <v>44251.440567129626</v>
      </c>
      <c r="E3182" s="1" t="s">
        <v>10070</v>
      </c>
      <c r="F3182" s="1" t="s">
        <v>10071</v>
      </c>
      <c r="G3182" s="1" t="s">
        <v>123</v>
      </c>
      <c r="H3182" s="1" t="s">
        <v>124</v>
      </c>
      <c r="I3182" s="1" t="s">
        <v>125</v>
      </c>
      <c r="J3182" s="1" t="s">
        <v>9830</v>
      </c>
      <c r="K3182" s="1" t="s">
        <v>9831</v>
      </c>
      <c r="L3182">
        <f>ROUNDUP(IF(B3182&gt;$D$4,0,($D$4-B3182+1)/365),0)</f>
        <v>0</v>
      </c>
      <c r="M3182">
        <f>ROUNDUP(IF(B3182&gt;$D$5,0,($D$5-B3182+1)/365),0)</f>
        <v>0</v>
      </c>
      <c r="N3182" s="28">
        <f>IF(OR(L3182=1,M3182=1),IF(B3182+364&lt;=$D$5,(B3182+364-$D$4+1)/365,IF(B3182&gt;$D$4,($D$5-B3182+1)/365,$D$6/365)),0)</f>
        <v>0</v>
      </c>
      <c r="O3182" s="28">
        <f>'Data &amp; Parameter'!$E$16*'Data &amp; Parameter'!$E$17*('Data &amp; Parameter'!$E$18+'Data &amp; Parameter'!$E$19)*'Data &amp; Parameter'!$E$20*'Data &amp; Parameter'!$E$37*N3182</f>
        <v>0</v>
      </c>
      <c r="P3182">
        <f>ROUNDUP(IF(D3182&gt;$D$4,0,($D$4-D3182+1)/365),0)</f>
        <v>0</v>
      </c>
      <c r="Q3182">
        <f>ROUNDUP(IF(D3182&gt;$D$5,0,($D$5-D3182+1)/365),0)</f>
        <v>0</v>
      </c>
      <c r="R3182" s="28">
        <f>IF(OR(P3182=1,Q3182=1),IF(D3182+364&lt;=$D$5,(D3182+364-$D$4+1)/365,IF(D3182&gt;$D$4,($D$5-D3182+1)/365,$D$6/365)),0)</f>
        <v>0</v>
      </c>
      <c r="S3182" s="28">
        <f>'Data &amp; Parameter'!$E$16*'Data &amp; Parameter'!$E$17*('Data &amp; Parameter'!$E$18+'Data &amp; Parameter'!$E$19)*'Data &amp; Parameter'!$E$20*'Data &amp; Parameter'!$E$37*R3182</f>
        <v>0</v>
      </c>
      <c r="T3182" s="28">
        <f t="shared" si="49"/>
        <v>0</v>
      </c>
    </row>
    <row r="3183" spans="1:20" ht="15.75" customHeight="1" x14ac:dyDescent="0.35">
      <c r="A3183">
        <v>3176</v>
      </c>
      <c r="B3183" s="76">
        <v>44251.440752314811</v>
      </c>
      <c r="C3183" s="1" t="s">
        <v>10072</v>
      </c>
      <c r="D3183" s="76">
        <v>44251.44131944445</v>
      </c>
      <c r="E3183" s="1" t="s">
        <v>10073</v>
      </c>
      <c r="F3183" s="1" t="s">
        <v>10074</v>
      </c>
      <c r="G3183" s="1" t="s">
        <v>123</v>
      </c>
      <c r="H3183" s="1" t="s">
        <v>124</v>
      </c>
      <c r="I3183" s="1" t="s">
        <v>125</v>
      </c>
      <c r="J3183" s="1" t="s">
        <v>9762</v>
      </c>
      <c r="K3183" s="1" t="s">
        <v>9763</v>
      </c>
      <c r="L3183">
        <f>ROUNDUP(IF(B3183&gt;$D$4,0,($D$4-B3183+1)/365),0)</f>
        <v>0</v>
      </c>
      <c r="M3183">
        <f>ROUNDUP(IF(B3183&gt;$D$5,0,($D$5-B3183+1)/365),0)</f>
        <v>0</v>
      </c>
      <c r="N3183" s="28">
        <f>IF(OR(L3183=1,M3183=1),IF(B3183+364&lt;=$D$5,(B3183+364-$D$4+1)/365,IF(B3183&gt;$D$4,($D$5-B3183+1)/365,$D$6/365)),0)</f>
        <v>0</v>
      </c>
      <c r="O3183" s="28">
        <f>'Data &amp; Parameter'!$E$16*'Data &amp; Parameter'!$E$17*('Data &amp; Parameter'!$E$18+'Data &amp; Parameter'!$E$19)*'Data &amp; Parameter'!$E$20*'Data &amp; Parameter'!$E$37*N3183</f>
        <v>0</v>
      </c>
      <c r="P3183">
        <f>ROUNDUP(IF(D3183&gt;$D$4,0,($D$4-D3183+1)/365),0)</f>
        <v>0</v>
      </c>
      <c r="Q3183">
        <f>ROUNDUP(IF(D3183&gt;$D$5,0,($D$5-D3183+1)/365),0)</f>
        <v>0</v>
      </c>
      <c r="R3183" s="28">
        <f>IF(OR(P3183=1,Q3183=1),IF(D3183+364&lt;=$D$5,(D3183+364-$D$4+1)/365,IF(D3183&gt;$D$4,($D$5-D3183+1)/365,$D$6/365)),0)</f>
        <v>0</v>
      </c>
      <c r="S3183" s="28">
        <f>'Data &amp; Parameter'!$E$16*'Data &amp; Parameter'!$E$17*('Data &amp; Parameter'!$E$18+'Data &amp; Parameter'!$E$19)*'Data &amp; Parameter'!$E$20*'Data &amp; Parameter'!$E$37*R3183</f>
        <v>0</v>
      </c>
      <c r="T3183" s="28">
        <f t="shared" si="49"/>
        <v>0</v>
      </c>
    </row>
    <row r="3184" spans="1:20" ht="15.75" customHeight="1" x14ac:dyDescent="0.35">
      <c r="A3184">
        <v>3177</v>
      </c>
      <c r="B3184" s="76">
        <v>44251.442893518513</v>
      </c>
      <c r="C3184" s="1" t="s">
        <v>10075</v>
      </c>
      <c r="D3184" s="76">
        <v>44251.443275462967</v>
      </c>
      <c r="E3184" s="1" t="s">
        <v>10076</v>
      </c>
      <c r="F3184" s="1" t="s">
        <v>10077</v>
      </c>
      <c r="G3184" s="1" t="s">
        <v>123</v>
      </c>
      <c r="H3184" s="1" t="s">
        <v>124</v>
      </c>
      <c r="I3184" s="1" t="s">
        <v>125</v>
      </c>
      <c r="J3184" s="1" t="s">
        <v>9808</v>
      </c>
      <c r="K3184" s="1" t="s">
        <v>9783</v>
      </c>
      <c r="L3184">
        <f>ROUNDUP(IF(B3184&gt;$D$4,0,($D$4-B3184+1)/365),0)</f>
        <v>0</v>
      </c>
      <c r="M3184">
        <f>ROUNDUP(IF(B3184&gt;$D$5,0,($D$5-B3184+1)/365),0)</f>
        <v>0</v>
      </c>
      <c r="N3184" s="28">
        <f>IF(OR(L3184=1,M3184=1),IF(B3184+364&lt;=$D$5,(B3184+364-$D$4+1)/365,IF(B3184&gt;$D$4,($D$5-B3184+1)/365,$D$6/365)),0)</f>
        <v>0</v>
      </c>
      <c r="O3184" s="28">
        <f>'Data &amp; Parameter'!$E$16*'Data &amp; Parameter'!$E$17*('Data &amp; Parameter'!$E$18+'Data &amp; Parameter'!$E$19)*'Data &amp; Parameter'!$E$20*'Data &amp; Parameter'!$E$37*N3184</f>
        <v>0</v>
      </c>
      <c r="P3184">
        <f>ROUNDUP(IF(D3184&gt;$D$4,0,($D$4-D3184+1)/365),0)</f>
        <v>0</v>
      </c>
      <c r="Q3184">
        <f>ROUNDUP(IF(D3184&gt;$D$5,0,($D$5-D3184+1)/365),0)</f>
        <v>0</v>
      </c>
      <c r="R3184" s="28">
        <f>IF(OR(P3184=1,Q3184=1),IF(D3184+364&lt;=$D$5,(D3184+364-$D$4+1)/365,IF(D3184&gt;$D$4,($D$5-D3184+1)/365,$D$6/365)),0)</f>
        <v>0</v>
      </c>
      <c r="S3184" s="28">
        <f>'Data &amp; Parameter'!$E$16*'Data &amp; Parameter'!$E$17*('Data &amp; Parameter'!$E$18+'Data &amp; Parameter'!$E$19)*'Data &amp; Parameter'!$E$20*'Data &amp; Parameter'!$E$37*R3184</f>
        <v>0</v>
      </c>
      <c r="T3184" s="28">
        <f t="shared" si="49"/>
        <v>0</v>
      </c>
    </row>
    <row r="3185" spans="1:20" ht="15.75" customHeight="1" x14ac:dyDescent="0.35">
      <c r="A3185">
        <v>3178</v>
      </c>
      <c r="B3185" s="76">
        <v>44251.442916666667</v>
      </c>
      <c r="C3185" s="1" t="s">
        <v>10078</v>
      </c>
      <c r="D3185" s="76">
        <v>44251.443703703699</v>
      </c>
      <c r="E3185" s="1" t="s">
        <v>10079</v>
      </c>
      <c r="F3185" s="1" t="s">
        <v>10080</v>
      </c>
      <c r="G3185" s="1" t="s">
        <v>123</v>
      </c>
      <c r="H3185" s="1" t="s">
        <v>124</v>
      </c>
      <c r="I3185" s="1" t="s">
        <v>125</v>
      </c>
      <c r="J3185" s="1" t="s">
        <v>9830</v>
      </c>
      <c r="K3185" s="1" t="s">
        <v>10081</v>
      </c>
      <c r="L3185">
        <f>ROUNDUP(IF(B3185&gt;$D$4,0,($D$4-B3185+1)/365),0)</f>
        <v>0</v>
      </c>
      <c r="M3185">
        <f>ROUNDUP(IF(B3185&gt;$D$5,0,($D$5-B3185+1)/365),0)</f>
        <v>0</v>
      </c>
      <c r="N3185" s="28">
        <f>IF(OR(L3185=1,M3185=1),IF(B3185+364&lt;=$D$5,(B3185+364-$D$4+1)/365,IF(B3185&gt;$D$4,($D$5-B3185+1)/365,$D$6/365)),0)</f>
        <v>0</v>
      </c>
      <c r="O3185" s="28">
        <f>'Data &amp; Parameter'!$E$16*'Data &amp; Parameter'!$E$17*('Data &amp; Parameter'!$E$18+'Data &amp; Parameter'!$E$19)*'Data &amp; Parameter'!$E$20*'Data &amp; Parameter'!$E$37*N3185</f>
        <v>0</v>
      </c>
      <c r="P3185">
        <f>ROUNDUP(IF(D3185&gt;$D$4,0,($D$4-D3185+1)/365),0)</f>
        <v>0</v>
      </c>
      <c r="Q3185">
        <f>ROUNDUP(IF(D3185&gt;$D$5,0,($D$5-D3185+1)/365),0)</f>
        <v>0</v>
      </c>
      <c r="R3185" s="28">
        <f>IF(OR(P3185=1,Q3185=1),IF(D3185+364&lt;=$D$5,(D3185+364-$D$4+1)/365,IF(D3185&gt;$D$4,($D$5-D3185+1)/365,$D$6/365)),0)</f>
        <v>0</v>
      </c>
      <c r="S3185" s="28">
        <f>'Data &amp; Parameter'!$E$16*'Data &amp; Parameter'!$E$17*('Data &amp; Parameter'!$E$18+'Data &amp; Parameter'!$E$19)*'Data &amp; Parameter'!$E$20*'Data &amp; Parameter'!$E$37*R3185</f>
        <v>0</v>
      </c>
      <c r="T3185" s="28">
        <f t="shared" si="49"/>
        <v>0</v>
      </c>
    </row>
    <row r="3186" spans="1:20" ht="15.75" customHeight="1" x14ac:dyDescent="0.35">
      <c r="A3186">
        <v>3179</v>
      </c>
      <c r="B3186" s="76">
        <v>44251.44331018519</v>
      </c>
      <c r="C3186" s="1" t="s">
        <v>10082</v>
      </c>
      <c r="D3186" s="76">
        <v>44251.444108796291</v>
      </c>
      <c r="E3186" s="1" t="s">
        <v>10083</v>
      </c>
      <c r="F3186" s="1" t="s">
        <v>10084</v>
      </c>
      <c r="G3186" s="1" t="s">
        <v>123</v>
      </c>
      <c r="H3186" s="1" t="s">
        <v>124</v>
      </c>
      <c r="I3186" s="1" t="s">
        <v>125</v>
      </c>
      <c r="J3186" s="1" t="s">
        <v>10085</v>
      </c>
      <c r="K3186" s="1" t="s">
        <v>10085</v>
      </c>
      <c r="L3186">
        <f>ROUNDUP(IF(B3186&gt;$D$4,0,($D$4-B3186+1)/365),0)</f>
        <v>0</v>
      </c>
      <c r="M3186">
        <f>ROUNDUP(IF(B3186&gt;$D$5,0,($D$5-B3186+1)/365),0)</f>
        <v>0</v>
      </c>
      <c r="N3186" s="28">
        <f>IF(OR(L3186=1,M3186=1),IF(B3186+364&lt;=$D$5,(B3186+364-$D$4+1)/365,IF(B3186&gt;$D$4,($D$5-B3186+1)/365,$D$6/365)),0)</f>
        <v>0</v>
      </c>
      <c r="O3186" s="28">
        <f>'Data &amp; Parameter'!$E$16*'Data &amp; Parameter'!$E$17*('Data &amp; Parameter'!$E$18+'Data &amp; Parameter'!$E$19)*'Data &amp; Parameter'!$E$20*'Data &amp; Parameter'!$E$37*N3186</f>
        <v>0</v>
      </c>
      <c r="P3186">
        <f>ROUNDUP(IF(D3186&gt;$D$4,0,($D$4-D3186+1)/365),0)</f>
        <v>0</v>
      </c>
      <c r="Q3186">
        <f>ROUNDUP(IF(D3186&gt;$D$5,0,($D$5-D3186+1)/365),0)</f>
        <v>0</v>
      </c>
      <c r="R3186" s="28">
        <f>IF(OR(P3186=1,Q3186=1),IF(D3186+364&lt;=$D$5,(D3186+364-$D$4+1)/365,IF(D3186&gt;$D$4,($D$5-D3186+1)/365,$D$6/365)),0)</f>
        <v>0</v>
      </c>
      <c r="S3186" s="28">
        <f>'Data &amp; Parameter'!$E$16*'Data &amp; Parameter'!$E$17*('Data &amp; Parameter'!$E$18+'Data &amp; Parameter'!$E$19)*'Data &amp; Parameter'!$E$20*'Data &amp; Parameter'!$E$37*R3186</f>
        <v>0</v>
      </c>
      <c r="T3186" s="28">
        <f t="shared" si="49"/>
        <v>0</v>
      </c>
    </row>
    <row r="3187" spans="1:20" ht="15.75" customHeight="1" x14ac:dyDescent="0.35">
      <c r="A3187">
        <v>3180</v>
      </c>
      <c r="B3187" s="76">
        <v>44251.444236111114</v>
      </c>
      <c r="C3187" s="1" t="s">
        <v>10086</v>
      </c>
      <c r="D3187" s="76">
        <v>44251.444733796292</v>
      </c>
      <c r="E3187" s="1" t="s">
        <v>10087</v>
      </c>
      <c r="F3187" s="1" t="s">
        <v>5170</v>
      </c>
      <c r="G3187" s="1" t="s">
        <v>123</v>
      </c>
      <c r="H3187" s="1" t="s">
        <v>124</v>
      </c>
      <c r="I3187" s="1" t="s">
        <v>125</v>
      </c>
      <c r="J3187" s="1" t="s">
        <v>9762</v>
      </c>
      <c r="K3187" s="1" t="s">
        <v>9763</v>
      </c>
      <c r="L3187">
        <f>ROUNDUP(IF(B3187&gt;$D$4,0,($D$4-B3187+1)/365),0)</f>
        <v>0</v>
      </c>
      <c r="M3187">
        <f>ROUNDUP(IF(B3187&gt;$D$5,0,($D$5-B3187+1)/365),0)</f>
        <v>0</v>
      </c>
      <c r="N3187" s="28">
        <f>IF(OR(L3187=1,M3187=1),IF(B3187+364&lt;=$D$5,(B3187+364-$D$4+1)/365,IF(B3187&gt;$D$4,($D$5-B3187+1)/365,$D$6/365)),0)</f>
        <v>0</v>
      </c>
      <c r="O3187" s="28">
        <f>'Data &amp; Parameter'!$E$16*'Data &amp; Parameter'!$E$17*('Data &amp; Parameter'!$E$18+'Data &amp; Parameter'!$E$19)*'Data &amp; Parameter'!$E$20*'Data &amp; Parameter'!$E$37*N3187</f>
        <v>0</v>
      </c>
      <c r="P3187">
        <f>ROUNDUP(IF(D3187&gt;$D$4,0,($D$4-D3187+1)/365),0)</f>
        <v>0</v>
      </c>
      <c r="Q3187">
        <f>ROUNDUP(IF(D3187&gt;$D$5,0,($D$5-D3187+1)/365),0)</f>
        <v>0</v>
      </c>
      <c r="R3187" s="28">
        <f>IF(OR(P3187=1,Q3187=1),IF(D3187+364&lt;=$D$5,(D3187+364-$D$4+1)/365,IF(D3187&gt;$D$4,($D$5-D3187+1)/365,$D$6/365)),0)</f>
        <v>0</v>
      </c>
      <c r="S3187" s="28">
        <f>'Data &amp; Parameter'!$E$16*'Data &amp; Parameter'!$E$17*('Data &amp; Parameter'!$E$18+'Data &amp; Parameter'!$E$19)*'Data &amp; Parameter'!$E$20*'Data &amp; Parameter'!$E$37*R3187</f>
        <v>0</v>
      </c>
      <c r="T3187" s="28">
        <f t="shared" si="49"/>
        <v>0</v>
      </c>
    </row>
    <row r="3188" spans="1:20" ht="15.75" customHeight="1" x14ac:dyDescent="0.35">
      <c r="A3188">
        <v>3181</v>
      </c>
      <c r="B3188" s="76">
        <v>44251.446215277778</v>
      </c>
      <c r="C3188" s="1" t="s">
        <v>10088</v>
      </c>
      <c r="D3188" s="76">
        <v>44251.446956018517</v>
      </c>
      <c r="E3188" s="1" t="s">
        <v>10089</v>
      </c>
      <c r="F3188" s="1" t="s">
        <v>10090</v>
      </c>
      <c r="G3188" s="1" t="s">
        <v>123</v>
      </c>
      <c r="H3188" s="1" t="s">
        <v>124</v>
      </c>
      <c r="I3188" s="1" t="s">
        <v>125</v>
      </c>
      <c r="J3188" s="1" t="s">
        <v>9830</v>
      </c>
      <c r="K3188" s="1" t="s">
        <v>10081</v>
      </c>
      <c r="L3188">
        <f>ROUNDUP(IF(B3188&gt;$D$4,0,($D$4-B3188+1)/365),0)</f>
        <v>0</v>
      </c>
      <c r="M3188">
        <f>ROUNDUP(IF(B3188&gt;$D$5,0,($D$5-B3188+1)/365),0)</f>
        <v>0</v>
      </c>
      <c r="N3188" s="28">
        <f>IF(OR(L3188=1,M3188=1),IF(B3188+364&lt;=$D$5,(B3188+364-$D$4+1)/365,IF(B3188&gt;$D$4,($D$5-B3188+1)/365,$D$6/365)),0)</f>
        <v>0</v>
      </c>
      <c r="O3188" s="28">
        <f>'Data &amp; Parameter'!$E$16*'Data &amp; Parameter'!$E$17*('Data &amp; Parameter'!$E$18+'Data &amp; Parameter'!$E$19)*'Data &amp; Parameter'!$E$20*'Data &amp; Parameter'!$E$37*N3188</f>
        <v>0</v>
      </c>
      <c r="P3188">
        <f>ROUNDUP(IF(D3188&gt;$D$4,0,($D$4-D3188+1)/365),0)</f>
        <v>0</v>
      </c>
      <c r="Q3188">
        <f>ROUNDUP(IF(D3188&gt;$D$5,0,($D$5-D3188+1)/365),0)</f>
        <v>0</v>
      </c>
      <c r="R3188" s="28">
        <f>IF(OR(P3188=1,Q3188=1),IF(D3188+364&lt;=$D$5,(D3188+364-$D$4+1)/365,IF(D3188&gt;$D$4,($D$5-D3188+1)/365,$D$6/365)),0)</f>
        <v>0</v>
      </c>
      <c r="S3188" s="28">
        <f>'Data &amp; Parameter'!$E$16*'Data &amp; Parameter'!$E$17*('Data &amp; Parameter'!$E$18+'Data &amp; Parameter'!$E$19)*'Data &amp; Parameter'!$E$20*'Data &amp; Parameter'!$E$37*R3188</f>
        <v>0</v>
      </c>
      <c r="T3188" s="28">
        <f t="shared" si="49"/>
        <v>0</v>
      </c>
    </row>
    <row r="3189" spans="1:20" ht="15.75" customHeight="1" x14ac:dyDescent="0.35">
      <c r="A3189">
        <v>3182</v>
      </c>
      <c r="B3189" s="76">
        <v>44251.447256944448</v>
      </c>
      <c r="C3189" s="1" t="s">
        <v>10091</v>
      </c>
      <c r="D3189" s="76">
        <v>44251.452789351853</v>
      </c>
      <c r="E3189" s="1" t="s">
        <v>10092</v>
      </c>
      <c r="F3189" s="1" t="s">
        <v>10093</v>
      </c>
      <c r="G3189" s="1" t="s">
        <v>123</v>
      </c>
      <c r="H3189" s="1" t="s">
        <v>124</v>
      </c>
      <c r="I3189" s="1" t="s">
        <v>125</v>
      </c>
      <c r="J3189" s="1" t="s">
        <v>10085</v>
      </c>
      <c r="K3189" s="1" t="s">
        <v>10094</v>
      </c>
      <c r="L3189">
        <f>ROUNDUP(IF(B3189&gt;$D$4,0,($D$4-B3189+1)/365),0)</f>
        <v>0</v>
      </c>
      <c r="M3189">
        <f>ROUNDUP(IF(B3189&gt;$D$5,0,($D$5-B3189+1)/365),0)</f>
        <v>0</v>
      </c>
      <c r="N3189" s="28">
        <f>IF(OR(L3189=1,M3189=1),IF(B3189+364&lt;=$D$5,(B3189+364-$D$4+1)/365,IF(B3189&gt;$D$4,($D$5-B3189+1)/365,$D$6/365)),0)</f>
        <v>0</v>
      </c>
      <c r="O3189" s="28">
        <f>'Data &amp; Parameter'!$E$16*'Data &amp; Parameter'!$E$17*('Data &amp; Parameter'!$E$18+'Data &amp; Parameter'!$E$19)*'Data &amp; Parameter'!$E$20*'Data &amp; Parameter'!$E$37*N3189</f>
        <v>0</v>
      </c>
      <c r="P3189">
        <f>ROUNDUP(IF(D3189&gt;$D$4,0,($D$4-D3189+1)/365),0)</f>
        <v>0</v>
      </c>
      <c r="Q3189">
        <f>ROUNDUP(IF(D3189&gt;$D$5,0,($D$5-D3189+1)/365),0)</f>
        <v>0</v>
      </c>
      <c r="R3189" s="28">
        <f>IF(OR(P3189=1,Q3189=1),IF(D3189+364&lt;=$D$5,(D3189+364-$D$4+1)/365,IF(D3189&gt;$D$4,($D$5-D3189+1)/365,$D$6/365)),0)</f>
        <v>0</v>
      </c>
      <c r="S3189" s="28">
        <f>'Data &amp; Parameter'!$E$16*'Data &amp; Parameter'!$E$17*('Data &amp; Parameter'!$E$18+'Data &amp; Parameter'!$E$19)*'Data &amp; Parameter'!$E$20*'Data &amp; Parameter'!$E$37*R3189</f>
        <v>0</v>
      </c>
      <c r="T3189" s="28">
        <f t="shared" si="49"/>
        <v>0</v>
      </c>
    </row>
    <row r="3190" spans="1:20" ht="15.75" customHeight="1" x14ac:dyDescent="0.35">
      <c r="A3190">
        <v>3183</v>
      </c>
      <c r="B3190" s="76">
        <v>44251.447465277779</v>
      </c>
      <c r="C3190" s="1" t="s">
        <v>10095</v>
      </c>
      <c r="D3190" s="76">
        <v>44251.450439814813</v>
      </c>
      <c r="E3190" s="1" t="s">
        <v>10096</v>
      </c>
      <c r="F3190" s="1" t="s">
        <v>10097</v>
      </c>
      <c r="G3190" s="1" t="s">
        <v>123</v>
      </c>
      <c r="H3190" s="1" t="s">
        <v>124</v>
      </c>
      <c r="I3190" s="1" t="s">
        <v>125</v>
      </c>
      <c r="J3190" s="1" t="s">
        <v>9767</v>
      </c>
      <c r="K3190" s="1" t="s">
        <v>9767</v>
      </c>
      <c r="L3190">
        <f>ROUNDUP(IF(B3190&gt;$D$4,0,($D$4-B3190+1)/365),0)</f>
        <v>0</v>
      </c>
      <c r="M3190">
        <f>ROUNDUP(IF(B3190&gt;$D$5,0,($D$5-B3190+1)/365),0)</f>
        <v>0</v>
      </c>
      <c r="N3190" s="28">
        <f>IF(OR(L3190=1,M3190=1),IF(B3190+364&lt;=$D$5,(B3190+364-$D$4+1)/365,IF(B3190&gt;$D$4,($D$5-B3190+1)/365,$D$6/365)),0)</f>
        <v>0</v>
      </c>
      <c r="O3190" s="28">
        <f>'Data &amp; Parameter'!$E$16*'Data &amp; Parameter'!$E$17*('Data &amp; Parameter'!$E$18+'Data &amp; Parameter'!$E$19)*'Data &amp; Parameter'!$E$20*'Data &amp; Parameter'!$E$37*N3190</f>
        <v>0</v>
      </c>
      <c r="P3190">
        <f>ROUNDUP(IF(D3190&gt;$D$4,0,($D$4-D3190+1)/365),0)</f>
        <v>0</v>
      </c>
      <c r="Q3190">
        <f>ROUNDUP(IF(D3190&gt;$D$5,0,($D$5-D3190+1)/365),0)</f>
        <v>0</v>
      </c>
      <c r="R3190" s="28">
        <f>IF(OR(P3190=1,Q3190=1),IF(D3190+364&lt;=$D$5,(D3190+364-$D$4+1)/365,IF(D3190&gt;$D$4,($D$5-D3190+1)/365,$D$6/365)),0)</f>
        <v>0</v>
      </c>
      <c r="S3190" s="28">
        <f>'Data &amp; Parameter'!$E$16*'Data &amp; Parameter'!$E$17*('Data &amp; Parameter'!$E$18+'Data &amp; Parameter'!$E$19)*'Data &amp; Parameter'!$E$20*'Data &amp; Parameter'!$E$37*R3190</f>
        <v>0</v>
      </c>
      <c r="T3190" s="28">
        <f t="shared" si="49"/>
        <v>0</v>
      </c>
    </row>
    <row r="3191" spans="1:20" ht="15.75" customHeight="1" x14ac:dyDescent="0.35">
      <c r="A3191">
        <v>3184</v>
      </c>
      <c r="B3191" s="76">
        <v>44251.448819444442</v>
      </c>
      <c r="C3191" s="1" t="s">
        <v>10098</v>
      </c>
      <c r="D3191" s="76">
        <v>44251.44940972222</v>
      </c>
      <c r="E3191" s="1" t="s">
        <v>10099</v>
      </c>
      <c r="F3191" s="1" t="s">
        <v>10100</v>
      </c>
      <c r="G3191" s="1" t="s">
        <v>123</v>
      </c>
      <c r="H3191" s="1" t="s">
        <v>124</v>
      </c>
      <c r="I3191" s="1" t="s">
        <v>125</v>
      </c>
      <c r="J3191" s="1" t="s">
        <v>9762</v>
      </c>
      <c r="K3191" s="1" t="s">
        <v>9763</v>
      </c>
      <c r="L3191">
        <f>ROUNDUP(IF(B3191&gt;$D$4,0,($D$4-B3191+1)/365),0)</f>
        <v>0</v>
      </c>
      <c r="M3191">
        <f>ROUNDUP(IF(B3191&gt;$D$5,0,($D$5-B3191+1)/365),0)</f>
        <v>0</v>
      </c>
      <c r="N3191" s="28">
        <f>IF(OR(L3191=1,M3191=1),IF(B3191+364&lt;=$D$5,(B3191+364-$D$4+1)/365,IF(B3191&gt;$D$4,($D$5-B3191+1)/365,$D$6/365)),0)</f>
        <v>0</v>
      </c>
      <c r="O3191" s="28">
        <f>'Data &amp; Parameter'!$E$16*'Data &amp; Parameter'!$E$17*('Data &amp; Parameter'!$E$18+'Data &amp; Parameter'!$E$19)*'Data &amp; Parameter'!$E$20*'Data &amp; Parameter'!$E$37*N3191</f>
        <v>0</v>
      </c>
      <c r="P3191">
        <f>ROUNDUP(IF(D3191&gt;$D$4,0,($D$4-D3191+1)/365),0)</f>
        <v>0</v>
      </c>
      <c r="Q3191">
        <f>ROUNDUP(IF(D3191&gt;$D$5,0,($D$5-D3191+1)/365),0)</f>
        <v>0</v>
      </c>
      <c r="R3191" s="28">
        <f>IF(OR(P3191=1,Q3191=1),IF(D3191+364&lt;=$D$5,(D3191+364-$D$4+1)/365,IF(D3191&gt;$D$4,($D$5-D3191+1)/365,$D$6/365)),0)</f>
        <v>0</v>
      </c>
      <c r="S3191" s="28">
        <f>'Data &amp; Parameter'!$E$16*'Data &amp; Parameter'!$E$17*('Data &amp; Parameter'!$E$18+'Data &amp; Parameter'!$E$19)*'Data &amp; Parameter'!$E$20*'Data &amp; Parameter'!$E$37*R3191</f>
        <v>0</v>
      </c>
      <c r="T3191" s="28">
        <f t="shared" si="49"/>
        <v>0</v>
      </c>
    </row>
    <row r="3192" spans="1:20" ht="15.75" customHeight="1" x14ac:dyDescent="0.35">
      <c r="A3192">
        <v>3185</v>
      </c>
      <c r="B3192" s="76">
        <v>44251.449155092589</v>
      </c>
      <c r="C3192" s="1" t="s">
        <v>10101</v>
      </c>
      <c r="D3192" s="76">
        <v>44251.449976851851</v>
      </c>
      <c r="E3192" s="1" t="s">
        <v>10102</v>
      </c>
      <c r="F3192" s="1" t="s">
        <v>10103</v>
      </c>
      <c r="G3192" s="1" t="s">
        <v>123</v>
      </c>
      <c r="H3192" s="1" t="s">
        <v>124</v>
      </c>
      <c r="I3192" s="1" t="s">
        <v>125</v>
      </c>
      <c r="J3192" s="1" t="s">
        <v>9830</v>
      </c>
      <c r="K3192" s="1" t="s">
        <v>10104</v>
      </c>
      <c r="L3192">
        <f>ROUNDUP(IF(B3192&gt;$D$4,0,($D$4-B3192+1)/365),0)</f>
        <v>0</v>
      </c>
      <c r="M3192">
        <f>ROUNDUP(IF(B3192&gt;$D$5,0,($D$5-B3192+1)/365),0)</f>
        <v>0</v>
      </c>
      <c r="N3192" s="28">
        <f>IF(OR(L3192=1,M3192=1),IF(B3192+364&lt;=$D$5,(B3192+364-$D$4+1)/365,IF(B3192&gt;$D$4,($D$5-B3192+1)/365,$D$6/365)),0)</f>
        <v>0</v>
      </c>
      <c r="O3192" s="28">
        <f>'Data &amp; Parameter'!$E$16*'Data &amp; Parameter'!$E$17*('Data &amp; Parameter'!$E$18+'Data &amp; Parameter'!$E$19)*'Data &amp; Parameter'!$E$20*'Data &amp; Parameter'!$E$37*N3192</f>
        <v>0</v>
      </c>
      <c r="P3192">
        <f>ROUNDUP(IF(D3192&gt;$D$4,0,($D$4-D3192+1)/365),0)</f>
        <v>0</v>
      </c>
      <c r="Q3192">
        <f>ROUNDUP(IF(D3192&gt;$D$5,0,($D$5-D3192+1)/365),0)</f>
        <v>0</v>
      </c>
      <c r="R3192" s="28">
        <f>IF(OR(P3192=1,Q3192=1),IF(D3192+364&lt;=$D$5,(D3192+364-$D$4+1)/365,IF(D3192&gt;$D$4,($D$5-D3192+1)/365,$D$6/365)),0)</f>
        <v>0</v>
      </c>
      <c r="S3192" s="28">
        <f>'Data &amp; Parameter'!$E$16*'Data &amp; Parameter'!$E$17*('Data &amp; Parameter'!$E$18+'Data &amp; Parameter'!$E$19)*'Data &amp; Parameter'!$E$20*'Data &amp; Parameter'!$E$37*R3192</f>
        <v>0</v>
      </c>
      <c r="T3192" s="28">
        <f t="shared" si="49"/>
        <v>0</v>
      </c>
    </row>
    <row r="3193" spans="1:20" ht="15.75" customHeight="1" x14ac:dyDescent="0.35">
      <c r="A3193">
        <v>3186</v>
      </c>
      <c r="B3193" s="76">
        <v>44251.450636574074</v>
      </c>
      <c r="C3193" s="1" t="s">
        <v>10105</v>
      </c>
      <c r="D3193" s="76">
        <v>44251.451388888891</v>
      </c>
      <c r="E3193" s="1" t="s">
        <v>10106</v>
      </c>
      <c r="F3193" s="1" t="s">
        <v>10107</v>
      </c>
      <c r="G3193" s="1" t="s">
        <v>123</v>
      </c>
      <c r="H3193" s="1" t="s">
        <v>124</v>
      </c>
      <c r="I3193" s="1" t="s">
        <v>125</v>
      </c>
      <c r="J3193" s="1" t="s">
        <v>10085</v>
      </c>
      <c r="K3193" s="1" t="s">
        <v>10085</v>
      </c>
      <c r="L3193">
        <f>ROUNDUP(IF(B3193&gt;$D$4,0,($D$4-B3193+1)/365),0)</f>
        <v>0</v>
      </c>
      <c r="M3193">
        <f>ROUNDUP(IF(B3193&gt;$D$5,0,($D$5-B3193+1)/365),0)</f>
        <v>0</v>
      </c>
      <c r="N3193" s="28">
        <f>IF(OR(L3193=1,M3193=1),IF(B3193+364&lt;=$D$5,(B3193+364-$D$4+1)/365,IF(B3193&gt;$D$4,($D$5-B3193+1)/365,$D$6/365)),0)</f>
        <v>0</v>
      </c>
      <c r="O3193" s="28">
        <f>'Data &amp; Parameter'!$E$16*'Data &amp; Parameter'!$E$17*('Data &amp; Parameter'!$E$18+'Data &amp; Parameter'!$E$19)*'Data &amp; Parameter'!$E$20*'Data &amp; Parameter'!$E$37*N3193</f>
        <v>0</v>
      </c>
      <c r="P3193">
        <f>ROUNDUP(IF(D3193&gt;$D$4,0,($D$4-D3193+1)/365),0)</f>
        <v>0</v>
      </c>
      <c r="Q3193">
        <f>ROUNDUP(IF(D3193&gt;$D$5,0,($D$5-D3193+1)/365),0)</f>
        <v>0</v>
      </c>
      <c r="R3193" s="28">
        <f>IF(OR(P3193=1,Q3193=1),IF(D3193+364&lt;=$D$5,(D3193+364-$D$4+1)/365,IF(D3193&gt;$D$4,($D$5-D3193+1)/365,$D$6/365)),0)</f>
        <v>0</v>
      </c>
      <c r="S3193" s="28">
        <f>'Data &amp; Parameter'!$E$16*'Data &amp; Parameter'!$E$17*('Data &amp; Parameter'!$E$18+'Data &amp; Parameter'!$E$19)*'Data &amp; Parameter'!$E$20*'Data &amp; Parameter'!$E$37*R3193</f>
        <v>0</v>
      </c>
      <c r="T3193" s="28">
        <f t="shared" si="49"/>
        <v>0</v>
      </c>
    </row>
    <row r="3194" spans="1:20" ht="15.75" customHeight="1" x14ac:dyDescent="0.35">
      <c r="A3194">
        <v>3187</v>
      </c>
      <c r="B3194" s="76">
        <v>44251.452881944446</v>
      </c>
      <c r="C3194" s="1" t="s">
        <v>10108</v>
      </c>
      <c r="D3194" s="76">
        <v>44251.456064814818</v>
      </c>
      <c r="E3194" s="1" t="s">
        <v>10109</v>
      </c>
      <c r="F3194" s="1" t="s">
        <v>10110</v>
      </c>
      <c r="G3194" s="1" t="s">
        <v>123</v>
      </c>
      <c r="H3194" s="1" t="s">
        <v>124</v>
      </c>
      <c r="I3194" s="1" t="s">
        <v>125</v>
      </c>
      <c r="J3194" s="1" t="s">
        <v>9767</v>
      </c>
      <c r="K3194" s="1" t="s">
        <v>9767</v>
      </c>
      <c r="L3194">
        <f>ROUNDUP(IF(B3194&gt;$D$4,0,($D$4-B3194+1)/365),0)</f>
        <v>0</v>
      </c>
      <c r="M3194">
        <f>ROUNDUP(IF(B3194&gt;$D$5,0,($D$5-B3194+1)/365),0)</f>
        <v>0</v>
      </c>
      <c r="N3194" s="28">
        <f>IF(OR(L3194=1,M3194=1),IF(B3194+364&lt;=$D$5,(B3194+364-$D$4+1)/365,IF(B3194&gt;$D$4,($D$5-B3194+1)/365,$D$6/365)),0)</f>
        <v>0</v>
      </c>
      <c r="O3194" s="28">
        <f>'Data &amp; Parameter'!$E$16*'Data &amp; Parameter'!$E$17*('Data &amp; Parameter'!$E$18+'Data &amp; Parameter'!$E$19)*'Data &amp; Parameter'!$E$20*'Data &amp; Parameter'!$E$37*N3194</f>
        <v>0</v>
      </c>
      <c r="P3194">
        <f>ROUNDUP(IF(D3194&gt;$D$4,0,($D$4-D3194+1)/365),0)</f>
        <v>0</v>
      </c>
      <c r="Q3194">
        <f>ROUNDUP(IF(D3194&gt;$D$5,0,($D$5-D3194+1)/365),0)</f>
        <v>0</v>
      </c>
      <c r="R3194" s="28">
        <f>IF(OR(P3194=1,Q3194=1),IF(D3194+364&lt;=$D$5,(D3194+364-$D$4+1)/365,IF(D3194&gt;$D$4,($D$5-D3194+1)/365,$D$6/365)),0)</f>
        <v>0</v>
      </c>
      <c r="S3194" s="28">
        <f>'Data &amp; Parameter'!$E$16*'Data &amp; Parameter'!$E$17*('Data &amp; Parameter'!$E$18+'Data &amp; Parameter'!$E$19)*'Data &amp; Parameter'!$E$20*'Data &amp; Parameter'!$E$37*R3194</f>
        <v>0</v>
      </c>
      <c r="T3194" s="28">
        <f t="shared" si="49"/>
        <v>0</v>
      </c>
    </row>
    <row r="3195" spans="1:20" ht="15.75" customHeight="1" x14ac:dyDescent="0.35">
      <c r="A3195">
        <v>3188</v>
      </c>
      <c r="B3195" s="76">
        <v>44251.452962962961</v>
      </c>
      <c r="C3195" s="1" t="s">
        <v>10111</v>
      </c>
      <c r="D3195" s="76">
        <v>44251.453703703708</v>
      </c>
      <c r="E3195" s="1" t="s">
        <v>10112</v>
      </c>
      <c r="F3195" s="1" t="s">
        <v>10113</v>
      </c>
      <c r="G3195" s="1" t="s">
        <v>123</v>
      </c>
      <c r="H3195" s="1" t="s">
        <v>124</v>
      </c>
      <c r="I3195" s="1" t="s">
        <v>125</v>
      </c>
      <c r="J3195" s="1" t="s">
        <v>9763</v>
      </c>
      <c r="K3195" s="1" t="s">
        <v>9763</v>
      </c>
      <c r="L3195">
        <f>ROUNDUP(IF(B3195&gt;$D$4,0,($D$4-B3195+1)/365),0)</f>
        <v>0</v>
      </c>
      <c r="M3195">
        <f>ROUNDUP(IF(B3195&gt;$D$5,0,($D$5-B3195+1)/365),0)</f>
        <v>0</v>
      </c>
      <c r="N3195" s="28">
        <f>IF(OR(L3195=1,M3195=1),IF(B3195+364&lt;=$D$5,(B3195+364-$D$4+1)/365,IF(B3195&gt;$D$4,($D$5-B3195+1)/365,$D$6/365)),0)</f>
        <v>0</v>
      </c>
      <c r="O3195" s="28">
        <f>'Data &amp; Parameter'!$E$16*'Data &amp; Parameter'!$E$17*('Data &amp; Parameter'!$E$18+'Data &amp; Parameter'!$E$19)*'Data &amp; Parameter'!$E$20*'Data &amp; Parameter'!$E$37*N3195</f>
        <v>0</v>
      </c>
      <c r="P3195">
        <f>ROUNDUP(IF(D3195&gt;$D$4,0,($D$4-D3195+1)/365),0)</f>
        <v>0</v>
      </c>
      <c r="Q3195">
        <f>ROUNDUP(IF(D3195&gt;$D$5,0,($D$5-D3195+1)/365),0)</f>
        <v>0</v>
      </c>
      <c r="R3195" s="28">
        <f>IF(OR(P3195=1,Q3195=1),IF(D3195+364&lt;=$D$5,(D3195+364-$D$4+1)/365,IF(D3195&gt;$D$4,($D$5-D3195+1)/365,$D$6/365)),0)</f>
        <v>0</v>
      </c>
      <c r="S3195" s="28">
        <f>'Data &amp; Parameter'!$E$16*'Data &amp; Parameter'!$E$17*('Data &amp; Parameter'!$E$18+'Data &amp; Parameter'!$E$19)*'Data &amp; Parameter'!$E$20*'Data &amp; Parameter'!$E$37*R3195</f>
        <v>0</v>
      </c>
      <c r="T3195" s="28">
        <f t="shared" si="49"/>
        <v>0</v>
      </c>
    </row>
    <row r="3196" spans="1:20" ht="15.75" customHeight="1" x14ac:dyDescent="0.35">
      <c r="A3196">
        <v>3189</v>
      </c>
      <c r="B3196" s="76">
        <v>44251.45412037037</v>
      </c>
      <c r="C3196" s="1" t="s">
        <v>10114</v>
      </c>
      <c r="D3196" s="76">
        <v>44251.45475694444</v>
      </c>
      <c r="E3196" s="1" t="s">
        <v>10115</v>
      </c>
      <c r="F3196" s="1" t="s">
        <v>10116</v>
      </c>
      <c r="G3196" s="1" t="s">
        <v>123</v>
      </c>
      <c r="H3196" s="1" t="s">
        <v>124</v>
      </c>
      <c r="I3196" s="1" t="s">
        <v>125</v>
      </c>
      <c r="J3196" s="1" t="s">
        <v>9808</v>
      </c>
      <c r="K3196" s="1" t="s">
        <v>9783</v>
      </c>
      <c r="L3196">
        <f>ROUNDUP(IF(B3196&gt;$D$4,0,($D$4-B3196+1)/365),0)</f>
        <v>0</v>
      </c>
      <c r="M3196">
        <f>ROUNDUP(IF(B3196&gt;$D$5,0,($D$5-B3196+1)/365),0)</f>
        <v>0</v>
      </c>
      <c r="N3196" s="28">
        <f>IF(OR(L3196=1,M3196=1),IF(B3196+364&lt;=$D$5,(B3196+364-$D$4+1)/365,IF(B3196&gt;$D$4,($D$5-B3196+1)/365,$D$6/365)),0)</f>
        <v>0</v>
      </c>
      <c r="O3196" s="28">
        <f>'Data &amp; Parameter'!$E$16*'Data &amp; Parameter'!$E$17*('Data &amp; Parameter'!$E$18+'Data &amp; Parameter'!$E$19)*'Data &amp; Parameter'!$E$20*'Data &amp; Parameter'!$E$37*N3196</f>
        <v>0</v>
      </c>
      <c r="P3196">
        <f>ROUNDUP(IF(D3196&gt;$D$4,0,($D$4-D3196+1)/365),0)</f>
        <v>0</v>
      </c>
      <c r="Q3196">
        <f>ROUNDUP(IF(D3196&gt;$D$5,0,($D$5-D3196+1)/365),0)</f>
        <v>0</v>
      </c>
      <c r="R3196" s="28">
        <f>IF(OR(P3196=1,Q3196=1),IF(D3196+364&lt;=$D$5,(D3196+364-$D$4+1)/365,IF(D3196&gt;$D$4,($D$5-D3196+1)/365,$D$6/365)),0)</f>
        <v>0</v>
      </c>
      <c r="S3196" s="28">
        <f>'Data &amp; Parameter'!$E$16*'Data &amp; Parameter'!$E$17*('Data &amp; Parameter'!$E$18+'Data &amp; Parameter'!$E$19)*'Data &amp; Parameter'!$E$20*'Data &amp; Parameter'!$E$37*R3196</f>
        <v>0</v>
      </c>
      <c r="T3196" s="28">
        <f t="shared" si="49"/>
        <v>0</v>
      </c>
    </row>
    <row r="3197" spans="1:20" ht="15.75" customHeight="1" x14ac:dyDescent="0.35">
      <c r="A3197">
        <v>3190</v>
      </c>
      <c r="B3197" s="76">
        <v>44251.454548611116</v>
      </c>
      <c r="C3197" s="1" t="s">
        <v>10117</v>
      </c>
      <c r="D3197" s="76">
        <v>44251.455405092594</v>
      </c>
      <c r="E3197" s="1" t="s">
        <v>10118</v>
      </c>
      <c r="F3197" s="1" t="s">
        <v>10119</v>
      </c>
      <c r="G3197" s="1" t="s">
        <v>123</v>
      </c>
      <c r="H3197" s="1" t="s">
        <v>124</v>
      </c>
      <c r="I3197" s="1" t="s">
        <v>125</v>
      </c>
      <c r="J3197" s="1" t="s">
        <v>9830</v>
      </c>
      <c r="K3197" s="1" t="s">
        <v>10104</v>
      </c>
      <c r="L3197">
        <f>ROUNDUP(IF(B3197&gt;$D$4,0,($D$4-B3197+1)/365),0)</f>
        <v>0</v>
      </c>
      <c r="M3197">
        <f>ROUNDUP(IF(B3197&gt;$D$5,0,($D$5-B3197+1)/365),0)</f>
        <v>0</v>
      </c>
      <c r="N3197" s="28">
        <f>IF(OR(L3197=1,M3197=1),IF(B3197+364&lt;=$D$5,(B3197+364-$D$4+1)/365,IF(B3197&gt;$D$4,($D$5-B3197+1)/365,$D$6/365)),0)</f>
        <v>0</v>
      </c>
      <c r="O3197" s="28">
        <f>'Data &amp; Parameter'!$E$16*'Data &amp; Parameter'!$E$17*('Data &amp; Parameter'!$E$18+'Data &amp; Parameter'!$E$19)*'Data &amp; Parameter'!$E$20*'Data &amp; Parameter'!$E$37*N3197</f>
        <v>0</v>
      </c>
      <c r="P3197">
        <f>ROUNDUP(IF(D3197&gt;$D$4,0,($D$4-D3197+1)/365),0)</f>
        <v>0</v>
      </c>
      <c r="Q3197">
        <f>ROUNDUP(IF(D3197&gt;$D$5,0,($D$5-D3197+1)/365),0)</f>
        <v>0</v>
      </c>
      <c r="R3197" s="28">
        <f>IF(OR(P3197=1,Q3197=1),IF(D3197+364&lt;=$D$5,(D3197+364-$D$4+1)/365,IF(D3197&gt;$D$4,($D$5-D3197+1)/365,$D$6/365)),0)</f>
        <v>0</v>
      </c>
      <c r="S3197" s="28">
        <f>'Data &amp; Parameter'!$E$16*'Data &amp; Parameter'!$E$17*('Data &amp; Parameter'!$E$18+'Data &amp; Parameter'!$E$19)*'Data &amp; Parameter'!$E$20*'Data &amp; Parameter'!$E$37*R3197</f>
        <v>0</v>
      </c>
      <c r="T3197" s="28">
        <f t="shared" si="49"/>
        <v>0</v>
      </c>
    </row>
    <row r="3198" spans="1:20" ht="15.75" customHeight="1" x14ac:dyDescent="0.35">
      <c r="A3198">
        <v>3191</v>
      </c>
      <c r="B3198" s="76">
        <v>44251.455324074079</v>
      </c>
      <c r="C3198" s="1" t="s">
        <v>10120</v>
      </c>
      <c r="D3198" s="76">
        <v>44251.455983796295</v>
      </c>
      <c r="E3198" s="1" t="s">
        <v>10121</v>
      </c>
      <c r="F3198" s="1" t="s">
        <v>10122</v>
      </c>
      <c r="G3198" s="1" t="s">
        <v>123</v>
      </c>
      <c r="H3198" s="1" t="s">
        <v>124</v>
      </c>
      <c r="I3198" s="1" t="s">
        <v>125</v>
      </c>
      <c r="J3198" s="1" t="s">
        <v>3846</v>
      </c>
      <c r="K3198" s="1" t="s">
        <v>10094</v>
      </c>
      <c r="L3198">
        <f>ROUNDUP(IF(B3198&gt;$D$4,0,($D$4-B3198+1)/365),0)</f>
        <v>0</v>
      </c>
      <c r="M3198">
        <f>ROUNDUP(IF(B3198&gt;$D$5,0,($D$5-B3198+1)/365),0)</f>
        <v>0</v>
      </c>
      <c r="N3198" s="28">
        <f>IF(OR(L3198=1,M3198=1),IF(B3198+364&lt;=$D$5,(B3198+364-$D$4+1)/365,IF(B3198&gt;$D$4,($D$5-B3198+1)/365,$D$6/365)),0)</f>
        <v>0</v>
      </c>
      <c r="O3198" s="28">
        <f>'Data &amp; Parameter'!$E$16*'Data &amp; Parameter'!$E$17*('Data &amp; Parameter'!$E$18+'Data &amp; Parameter'!$E$19)*'Data &amp; Parameter'!$E$20*'Data &amp; Parameter'!$E$37*N3198</f>
        <v>0</v>
      </c>
      <c r="P3198">
        <f>ROUNDUP(IF(D3198&gt;$D$4,0,($D$4-D3198+1)/365),0)</f>
        <v>0</v>
      </c>
      <c r="Q3198">
        <f>ROUNDUP(IF(D3198&gt;$D$5,0,($D$5-D3198+1)/365),0)</f>
        <v>0</v>
      </c>
      <c r="R3198" s="28">
        <f>IF(OR(P3198=1,Q3198=1),IF(D3198+364&lt;=$D$5,(D3198+364-$D$4+1)/365,IF(D3198&gt;$D$4,($D$5-D3198+1)/365,$D$6/365)),0)</f>
        <v>0</v>
      </c>
      <c r="S3198" s="28">
        <f>'Data &amp; Parameter'!$E$16*'Data &amp; Parameter'!$E$17*('Data &amp; Parameter'!$E$18+'Data &amp; Parameter'!$E$19)*'Data &amp; Parameter'!$E$20*'Data &amp; Parameter'!$E$37*R3198</f>
        <v>0</v>
      </c>
      <c r="T3198" s="28">
        <f t="shared" si="49"/>
        <v>0</v>
      </c>
    </row>
    <row r="3199" spans="1:20" ht="15.75" customHeight="1" x14ac:dyDescent="0.35">
      <c r="A3199">
        <v>3192</v>
      </c>
      <c r="B3199" s="76">
        <v>44251.455694444448</v>
      </c>
      <c r="C3199" s="1" t="s">
        <v>10123</v>
      </c>
      <c r="D3199" s="76">
        <v>44251.456608796296</v>
      </c>
      <c r="E3199" s="1" t="s">
        <v>10124</v>
      </c>
      <c r="F3199" s="1" t="s">
        <v>10125</v>
      </c>
      <c r="G3199" s="1" t="s">
        <v>123</v>
      </c>
      <c r="H3199" s="1" t="s">
        <v>124</v>
      </c>
      <c r="I3199" s="1" t="s">
        <v>125</v>
      </c>
      <c r="J3199" s="1" t="s">
        <v>10085</v>
      </c>
      <c r="K3199" s="1" t="s">
        <v>10085</v>
      </c>
      <c r="L3199">
        <f>ROUNDUP(IF(B3199&gt;$D$4,0,($D$4-B3199+1)/365),0)</f>
        <v>0</v>
      </c>
      <c r="M3199">
        <f>ROUNDUP(IF(B3199&gt;$D$5,0,($D$5-B3199+1)/365),0)</f>
        <v>0</v>
      </c>
      <c r="N3199" s="28">
        <f>IF(OR(L3199=1,M3199=1),IF(B3199+364&lt;=$D$5,(B3199+364-$D$4+1)/365,IF(B3199&gt;$D$4,($D$5-B3199+1)/365,$D$6/365)),0)</f>
        <v>0</v>
      </c>
      <c r="O3199" s="28">
        <f>'Data &amp; Parameter'!$E$16*'Data &amp; Parameter'!$E$17*('Data &amp; Parameter'!$E$18+'Data &amp; Parameter'!$E$19)*'Data &amp; Parameter'!$E$20*'Data &amp; Parameter'!$E$37*N3199</f>
        <v>0</v>
      </c>
      <c r="P3199">
        <f>ROUNDUP(IF(D3199&gt;$D$4,0,($D$4-D3199+1)/365),0)</f>
        <v>0</v>
      </c>
      <c r="Q3199">
        <f>ROUNDUP(IF(D3199&gt;$D$5,0,($D$5-D3199+1)/365),0)</f>
        <v>0</v>
      </c>
      <c r="R3199" s="28">
        <f>IF(OR(P3199=1,Q3199=1),IF(D3199+364&lt;=$D$5,(D3199+364-$D$4+1)/365,IF(D3199&gt;$D$4,($D$5-D3199+1)/365,$D$6/365)),0)</f>
        <v>0</v>
      </c>
      <c r="S3199" s="28">
        <f>'Data &amp; Parameter'!$E$16*'Data &amp; Parameter'!$E$17*('Data &amp; Parameter'!$E$18+'Data &amp; Parameter'!$E$19)*'Data &amp; Parameter'!$E$20*'Data &amp; Parameter'!$E$37*R3199</f>
        <v>0</v>
      </c>
      <c r="T3199" s="28">
        <f t="shared" si="49"/>
        <v>0</v>
      </c>
    </row>
    <row r="3200" spans="1:20" ht="15.75" customHeight="1" x14ac:dyDescent="0.35">
      <c r="A3200">
        <v>3193</v>
      </c>
      <c r="B3200" s="76">
        <v>44251.456921296296</v>
      </c>
      <c r="C3200" s="1" t="s">
        <v>10126</v>
      </c>
      <c r="D3200" s="76">
        <v>44251.457858796297</v>
      </c>
      <c r="E3200" s="1" t="s">
        <v>10127</v>
      </c>
      <c r="F3200" s="1" t="s">
        <v>10128</v>
      </c>
      <c r="G3200" s="1" t="s">
        <v>123</v>
      </c>
      <c r="H3200" s="1" t="s">
        <v>124</v>
      </c>
      <c r="I3200" s="1" t="s">
        <v>125</v>
      </c>
      <c r="J3200" s="1" t="s">
        <v>9808</v>
      </c>
      <c r="K3200" s="1" t="s">
        <v>9783</v>
      </c>
      <c r="L3200">
        <f>ROUNDUP(IF(B3200&gt;$D$4,0,($D$4-B3200+1)/365),0)</f>
        <v>0</v>
      </c>
      <c r="M3200">
        <f>ROUNDUP(IF(B3200&gt;$D$5,0,($D$5-B3200+1)/365),0)</f>
        <v>0</v>
      </c>
      <c r="N3200" s="28">
        <f>IF(OR(L3200=1,M3200=1),IF(B3200+364&lt;=$D$5,(B3200+364-$D$4+1)/365,IF(B3200&gt;$D$4,($D$5-B3200+1)/365,$D$6/365)),0)</f>
        <v>0</v>
      </c>
      <c r="O3200" s="28">
        <f>'Data &amp; Parameter'!$E$16*'Data &amp; Parameter'!$E$17*('Data &amp; Parameter'!$E$18+'Data &amp; Parameter'!$E$19)*'Data &amp; Parameter'!$E$20*'Data &amp; Parameter'!$E$37*N3200</f>
        <v>0</v>
      </c>
      <c r="P3200">
        <f>ROUNDUP(IF(D3200&gt;$D$4,0,($D$4-D3200+1)/365),0)</f>
        <v>0</v>
      </c>
      <c r="Q3200">
        <f>ROUNDUP(IF(D3200&gt;$D$5,0,($D$5-D3200+1)/365),0)</f>
        <v>0</v>
      </c>
      <c r="R3200" s="28">
        <f>IF(OR(P3200=1,Q3200=1),IF(D3200+364&lt;=$D$5,(D3200+364-$D$4+1)/365,IF(D3200&gt;$D$4,($D$5-D3200+1)/365,$D$6/365)),0)</f>
        <v>0</v>
      </c>
      <c r="S3200" s="28">
        <f>'Data &amp; Parameter'!$E$16*'Data &amp; Parameter'!$E$17*('Data &amp; Parameter'!$E$18+'Data &amp; Parameter'!$E$19)*'Data &amp; Parameter'!$E$20*'Data &amp; Parameter'!$E$37*R3200</f>
        <v>0</v>
      </c>
      <c r="T3200" s="28">
        <f t="shared" si="49"/>
        <v>0</v>
      </c>
    </row>
    <row r="3201" spans="1:20" ht="15.75" customHeight="1" x14ac:dyDescent="0.35">
      <c r="A3201">
        <v>3194</v>
      </c>
      <c r="B3201" s="76">
        <v>44251.457245370373</v>
      </c>
      <c r="C3201" s="1" t="s">
        <v>10129</v>
      </c>
      <c r="D3201" s="76">
        <v>44251.457731481481</v>
      </c>
      <c r="E3201" s="1" t="s">
        <v>10130</v>
      </c>
      <c r="F3201" s="1" t="s">
        <v>10131</v>
      </c>
      <c r="G3201" s="1" t="s">
        <v>123</v>
      </c>
      <c r="H3201" s="1" t="s">
        <v>124</v>
      </c>
      <c r="I3201" s="1" t="s">
        <v>125</v>
      </c>
      <c r="J3201" s="1" t="s">
        <v>9763</v>
      </c>
      <c r="K3201" s="1" t="s">
        <v>9791</v>
      </c>
      <c r="L3201">
        <f>ROUNDUP(IF(B3201&gt;$D$4,0,($D$4-B3201+1)/365),0)</f>
        <v>0</v>
      </c>
      <c r="M3201">
        <f>ROUNDUP(IF(B3201&gt;$D$5,0,($D$5-B3201+1)/365),0)</f>
        <v>0</v>
      </c>
      <c r="N3201" s="28">
        <f>IF(OR(L3201=1,M3201=1),IF(B3201+364&lt;=$D$5,(B3201+364-$D$4+1)/365,IF(B3201&gt;$D$4,($D$5-B3201+1)/365,$D$6/365)),0)</f>
        <v>0</v>
      </c>
      <c r="O3201" s="28">
        <f>'Data &amp; Parameter'!$E$16*'Data &amp; Parameter'!$E$17*('Data &amp; Parameter'!$E$18+'Data &amp; Parameter'!$E$19)*'Data &amp; Parameter'!$E$20*'Data &amp; Parameter'!$E$37*N3201</f>
        <v>0</v>
      </c>
      <c r="P3201">
        <f>ROUNDUP(IF(D3201&gt;$D$4,0,($D$4-D3201+1)/365),0)</f>
        <v>0</v>
      </c>
      <c r="Q3201">
        <f>ROUNDUP(IF(D3201&gt;$D$5,0,($D$5-D3201+1)/365),0)</f>
        <v>0</v>
      </c>
      <c r="R3201" s="28">
        <f>IF(OR(P3201=1,Q3201=1),IF(D3201+364&lt;=$D$5,(D3201+364-$D$4+1)/365,IF(D3201&gt;$D$4,($D$5-D3201+1)/365,$D$6/365)),0)</f>
        <v>0</v>
      </c>
      <c r="S3201" s="28">
        <f>'Data &amp; Parameter'!$E$16*'Data &amp; Parameter'!$E$17*('Data &amp; Parameter'!$E$18+'Data &amp; Parameter'!$E$19)*'Data &amp; Parameter'!$E$20*'Data &amp; Parameter'!$E$37*R3201</f>
        <v>0</v>
      </c>
      <c r="T3201" s="28">
        <f t="shared" si="49"/>
        <v>0</v>
      </c>
    </row>
    <row r="3202" spans="1:20" ht="15.75" customHeight="1" x14ac:dyDescent="0.35">
      <c r="A3202">
        <v>3195</v>
      </c>
      <c r="B3202" s="76">
        <v>44251.458379629628</v>
      </c>
      <c r="C3202" s="1" t="s">
        <v>10132</v>
      </c>
      <c r="D3202" s="76">
        <v>44251.459027777775</v>
      </c>
      <c r="E3202" s="1" t="s">
        <v>10133</v>
      </c>
      <c r="F3202" s="1" t="s">
        <v>10134</v>
      </c>
      <c r="G3202" s="1" t="s">
        <v>123</v>
      </c>
      <c r="H3202" s="1" t="s">
        <v>124</v>
      </c>
      <c r="I3202" s="1" t="s">
        <v>125</v>
      </c>
      <c r="J3202" s="1" t="s">
        <v>9830</v>
      </c>
      <c r="K3202" s="1" t="s">
        <v>10104</v>
      </c>
      <c r="L3202">
        <f>ROUNDUP(IF(B3202&gt;$D$4,0,($D$4-B3202+1)/365),0)</f>
        <v>0</v>
      </c>
      <c r="M3202">
        <f>ROUNDUP(IF(B3202&gt;$D$5,0,($D$5-B3202+1)/365),0)</f>
        <v>0</v>
      </c>
      <c r="N3202" s="28">
        <f>IF(OR(L3202=1,M3202=1),IF(B3202+364&lt;=$D$5,(B3202+364-$D$4+1)/365,IF(B3202&gt;$D$4,($D$5-B3202+1)/365,$D$6/365)),0)</f>
        <v>0</v>
      </c>
      <c r="O3202" s="28">
        <f>'Data &amp; Parameter'!$E$16*'Data &amp; Parameter'!$E$17*('Data &amp; Parameter'!$E$18+'Data &amp; Parameter'!$E$19)*'Data &amp; Parameter'!$E$20*'Data &amp; Parameter'!$E$37*N3202</f>
        <v>0</v>
      </c>
      <c r="P3202">
        <f>ROUNDUP(IF(D3202&gt;$D$4,0,($D$4-D3202+1)/365),0)</f>
        <v>0</v>
      </c>
      <c r="Q3202">
        <f>ROUNDUP(IF(D3202&gt;$D$5,0,($D$5-D3202+1)/365),0)</f>
        <v>0</v>
      </c>
      <c r="R3202" s="28">
        <f>IF(OR(P3202=1,Q3202=1),IF(D3202+364&lt;=$D$5,(D3202+364-$D$4+1)/365,IF(D3202&gt;$D$4,($D$5-D3202+1)/365,$D$6/365)),0)</f>
        <v>0</v>
      </c>
      <c r="S3202" s="28">
        <f>'Data &amp; Parameter'!$E$16*'Data &amp; Parameter'!$E$17*('Data &amp; Parameter'!$E$18+'Data &amp; Parameter'!$E$19)*'Data &amp; Parameter'!$E$20*'Data &amp; Parameter'!$E$37*R3202</f>
        <v>0</v>
      </c>
      <c r="T3202" s="28">
        <f t="shared" si="49"/>
        <v>0</v>
      </c>
    </row>
    <row r="3203" spans="1:20" ht="15.75" customHeight="1" x14ac:dyDescent="0.35">
      <c r="A3203">
        <v>3196</v>
      </c>
      <c r="B3203" s="76">
        <v>44251.458414351851</v>
      </c>
      <c r="C3203" s="1" t="s">
        <v>10135</v>
      </c>
      <c r="D3203" s="76">
        <v>44251.458912037036</v>
      </c>
      <c r="E3203" s="1" t="s">
        <v>10136</v>
      </c>
      <c r="F3203" s="1" t="s">
        <v>10137</v>
      </c>
      <c r="G3203" s="1" t="s">
        <v>123</v>
      </c>
      <c r="H3203" s="1" t="s">
        <v>124</v>
      </c>
      <c r="I3203" s="1" t="s">
        <v>125</v>
      </c>
      <c r="J3203" s="1" t="s">
        <v>10085</v>
      </c>
      <c r="K3203" s="1" t="s">
        <v>10094</v>
      </c>
      <c r="L3203">
        <f>ROUNDUP(IF(B3203&gt;$D$4,0,($D$4-B3203+1)/365),0)</f>
        <v>0</v>
      </c>
      <c r="M3203">
        <f>ROUNDUP(IF(B3203&gt;$D$5,0,($D$5-B3203+1)/365),0)</f>
        <v>0</v>
      </c>
      <c r="N3203" s="28">
        <f>IF(OR(L3203=1,M3203=1),IF(B3203+364&lt;=$D$5,(B3203+364-$D$4+1)/365,IF(B3203&gt;$D$4,($D$5-B3203+1)/365,$D$6/365)),0)</f>
        <v>0</v>
      </c>
      <c r="O3203" s="28">
        <f>'Data &amp; Parameter'!$E$16*'Data &amp; Parameter'!$E$17*('Data &amp; Parameter'!$E$18+'Data &amp; Parameter'!$E$19)*'Data &amp; Parameter'!$E$20*'Data &amp; Parameter'!$E$37*N3203</f>
        <v>0</v>
      </c>
      <c r="P3203">
        <f>ROUNDUP(IF(D3203&gt;$D$4,0,($D$4-D3203+1)/365),0)</f>
        <v>0</v>
      </c>
      <c r="Q3203">
        <f>ROUNDUP(IF(D3203&gt;$D$5,0,($D$5-D3203+1)/365),0)</f>
        <v>0</v>
      </c>
      <c r="R3203" s="28">
        <f>IF(OR(P3203=1,Q3203=1),IF(D3203+364&lt;=$D$5,(D3203+364-$D$4+1)/365,IF(D3203&gt;$D$4,($D$5-D3203+1)/365,$D$6/365)),0)</f>
        <v>0</v>
      </c>
      <c r="S3203" s="28">
        <f>'Data &amp; Parameter'!$E$16*'Data &amp; Parameter'!$E$17*('Data &amp; Parameter'!$E$18+'Data &amp; Parameter'!$E$19)*'Data &amp; Parameter'!$E$20*'Data &amp; Parameter'!$E$37*R3203</f>
        <v>0</v>
      </c>
      <c r="T3203" s="28">
        <f t="shared" si="49"/>
        <v>0</v>
      </c>
    </row>
    <row r="3204" spans="1:20" ht="15.75" customHeight="1" x14ac:dyDescent="0.35">
      <c r="A3204">
        <v>3197</v>
      </c>
      <c r="B3204" s="76">
        <v>44251.459143518514</v>
      </c>
      <c r="C3204" s="1" t="s">
        <v>10138</v>
      </c>
      <c r="D3204" s="76">
        <v>44251.459918981476</v>
      </c>
      <c r="E3204" s="1" t="s">
        <v>10139</v>
      </c>
      <c r="F3204" s="1" t="s">
        <v>10140</v>
      </c>
      <c r="G3204" s="1" t="s">
        <v>123</v>
      </c>
      <c r="H3204" s="1" t="s">
        <v>124</v>
      </c>
      <c r="I3204" s="1" t="s">
        <v>125</v>
      </c>
      <c r="J3204" s="1" t="s">
        <v>10085</v>
      </c>
      <c r="K3204" s="1" t="s">
        <v>10094</v>
      </c>
      <c r="L3204">
        <f>ROUNDUP(IF(B3204&gt;$D$4,0,($D$4-B3204+1)/365),0)</f>
        <v>0</v>
      </c>
      <c r="M3204">
        <f>ROUNDUP(IF(B3204&gt;$D$5,0,($D$5-B3204+1)/365),0)</f>
        <v>0</v>
      </c>
      <c r="N3204" s="28">
        <f>IF(OR(L3204=1,M3204=1),IF(B3204+364&lt;=$D$5,(B3204+364-$D$4+1)/365,IF(B3204&gt;$D$4,($D$5-B3204+1)/365,$D$6/365)),0)</f>
        <v>0</v>
      </c>
      <c r="O3204" s="28">
        <f>'Data &amp; Parameter'!$E$16*'Data &amp; Parameter'!$E$17*('Data &amp; Parameter'!$E$18+'Data &amp; Parameter'!$E$19)*'Data &amp; Parameter'!$E$20*'Data &amp; Parameter'!$E$37*N3204</f>
        <v>0</v>
      </c>
      <c r="P3204">
        <f>ROUNDUP(IF(D3204&gt;$D$4,0,($D$4-D3204+1)/365),0)</f>
        <v>0</v>
      </c>
      <c r="Q3204">
        <f>ROUNDUP(IF(D3204&gt;$D$5,0,($D$5-D3204+1)/365),0)</f>
        <v>0</v>
      </c>
      <c r="R3204" s="28">
        <f>IF(OR(P3204=1,Q3204=1),IF(D3204+364&lt;=$D$5,(D3204+364-$D$4+1)/365,IF(D3204&gt;$D$4,($D$5-D3204+1)/365,$D$6/365)),0)</f>
        <v>0</v>
      </c>
      <c r="S3204" s="28">
        <f>'Data &amp; Parameter'!$E$16*'Data &amp; Parameter'!$E$17*('Data &amp; Parameter'!$E$18+'Data &amp; Parameter'!$E$19)*'Data &amp; Parameter'!$E$20*'Data &amp; Parameter'!$E$37*R3204</f>
        <v>0</v>
      </c>
      <c r="T3204" s="28">
        <f t="shared" si="49"/>
        <v>0</v>
      </c>
    </row>
    <row r="3205" spans="1:20" ht="15.75" customHeight="1" x14ac:dyDescent="0.35">
      <c r="A3205">
        <v>3198</v>
      </c>
      <c r="B3205" s="76">
        <v>44251.459189814814</v>
      </c>
      <c r="C3205" s="1" t="s">
        <v>10141</v>
      </c>
      <c r="D3205" s="76">
        <v>44251.459814814814</v>
      </c>
      <c r="E3205" s="1" t="s">
        <v>10142</v>
      </c>
      <c r="F3205" s="1" t="s">
        <v>10143</v>
      </c>
      <c r="G3205" s="1" t="s">
        <v>123</v>
      </c>
      <c r="H3205" s="1" t="s">
        <v>124</v>
      </c>
      <c r="I3205" s="1" t="s">
        <v>125</v>
      </c>
      <c r="J3205" s="1" t="s">
        <v>9767</v>
      </c>
      <c r="K3205" s="1" t="s">
        <v>9767</v>
      </c>
      <c r="L3205">
        <f>ROUNDUP(IF(B3205&gt;$D$4,0,($D$4-B3205+1)/365),0)</f>
        <v>0</v>
      </c>
      <c r="M3205">
        <f>ROUNDUP(IF(B3205&gt;$D$5,0,($D$5-B3205+1)/365),0)</f>
        <v>0</v>
      </c>
      <c r="N3205" s="28">
        <f>IF(OR(L3205=1,M3205=1),IF(B3205+364&lt;=$D$5,(B3205+364-$D$4+1)/365,IF(B3205&gt;$D$4,($D$5-B3205+1)/365,$D$6/365)),0)</f>
        <v>0</v>
      </c>
      <c r="O3205" s="28">
        <f>'Data &amp; Parameter'!$E$16*'Data &amp; Parameter'!$E$17*('Data &amp; Parameter'!$E$18+'Data &amp; Parameter'!$E$19)*'Data &amp; Parameter'!$E$20*'Data &amp; Parameter'!$E$37*N3205</f>
        <v>0</v>
      </c>
      <c r="P3205">
        <f>ROUNDUP(IF(D3205&gt;$D$4,0,($D$4-D3205+1)/365),0)</f>
        <v>0</v>
      </c>
      <c r="Q3205">
        <f>ROUNDUP(IF(D3205&gt;$D$5,0,($D$5-D3205+1)/365),0)</f>
        <v>0</v>
      </c>
      <c r="R3205" s="28">
        <f>IF(OR(P3205=1,Q3205=1),IF(D3205+364&lt;=$D$5,(D3205+364-$D$4+1)/365,IF(D3205&gt;$D$4,($D$5-D3205+1)/365,$D$6/365)),0)</f>
        <v>0</v>
      </c>
      <c r="S3205" s="28">
        <f>'Data &amp; Parameter'!$E$16*'Data &amp; Parameter'!$E$17*('Data &amp; Parameter'!$E$18+'Data &amp; Parameter'!$E$19)*'Data &amp; Parameter'!$E$20*'Data &amp; Parameter'!$E$37*R3205</f>
        <v>0</v>
      </c>
      <c r="T3205" s="28">
        <f t="shared" si="49"/>
        <v>0</v>
      </c>
    </row>
    <row r="3206" spans="1:20" ht="15.75" customHeight="1" x14ac:dyDescent="0.35">
      <c r="A3206">
        <v>3199</v>
      </c>
      <c r="B3206" s="76">
        <v>44251.460115740745</v>
      </c>
      <c r="C3206" s="1" t="s">
        <v>10144</v>
      </c>
      <c r="D3206" s="76">
        <v>44251.461157407408</v>
      </c>
      <c r="E3206" s="1" t="s">
        <v>10145</v>
      </c>
      <c r="F3206" s="1" t="s">
        <v>10146</v>
      </c>
      <c r="G3206" s="1" t="s">
        <v>123</v>
      </c>
      <c r="H3206" s="1" t="s">
        <v>124</v>
      </c>
      <c r="I3206" s="1" t="s">
        <v>125</v>
      </c>
      <c r="J3206" s="1" t="s">
        <v>10147</v>
      </c>
      <c r="K3206" s="1" t="s">
        <v>9783</v>
      </c>
      <c r="L3206">
        <f>ROUNDUP(IF(B3206&gt;$D$4,0,($D$4-B3206+1)/365),0)</f>
        <v>0</v>
      </c>
      <c r="M3206">
        <f>ROUNDUP(IF(B3206&gt;$D$5,0,($D$5-B3206+1)/365),0)</f>
        <v>0</v>
      </c>
      <c r="N3206" s="28">
        <f>IF(OR(L3206=1,M3206=1),IF(B3206+364&lt;=$D$5,(B3206+364-$D$4+1)/365,IF(B3206&gt;$D$4,($D$5-B3206+1)/365,$D$6/365)),0)</f>
        <v>0</v>
      </c>
      <c r="O3206" s="28">
        <f>'Data &amp; Parameter'!$E$16*'Data &amp; Parameter'!$E$17*('Data &amp; Parameter'!$E$18+'Data &amp; Parameter'!$E$19)*'Data &amp; Parameter'!$E$20*'Data &amp; Parameter'!$E$37*N3206</f>
        <v>0</v>
      </c>
      <c r="P3206">
        <f>ROUNDUP(IF(D3206&gt;$D$4,0,($D$4-D3206+1)/365),0)</f>
        <v>0</v>
      </c>
      <c r="Q3206">
        <f>ROUNDUP(IF(D3206&gt;$D$5,0,($D$5-D3206+1)/365),0)</f>
        <v>0</v>
      </c>
      <c r="R3206" s="28">
        <f>IF(OR(P3206=1,Q3206=1),IF(D3206+364&lt;=$D$5,(D3206+364-$D$4+1)/365,IF(D3206&gt;$D$4,($D$5-D3206+1)/365,$D$6/365)),0)</f>
        <v>0</v>
      </c>
      <c r="S3206" s="28">
        <f>'Data &amp; Parameter'!$E$16*'Data &amp; Parameter'!$E$17*('Data &amp; Parameter'!$E$18+'Data &amp; Parameter'!$E$19)*'Data &amp; Parameter'!$E$20*'Data &amp; Parameter'!$E$37*R3206</f>
        <v>0</v>
      </c>
      <c r="T3206" s="28">
        <f t="shared" si="49"/>
        <v>0</v>
      </c>
    </row>
    <row r="3207" spans="1:20" ht="15.75" customHeight="1" x14ac:dyDescent="0.35">
      <c r="A3207">
        <v>3200</v>
      </c>
      <c r="B3207" s="76">
        <v>44251.460115740745</v>
      </c>
      <c r="C3207" s="1" t="s">
        <v>10148</v>
      </c>
      <c r="D3207" s="76">
        <v>44251.460706018523</v>
      </c>
      <c r="E3207" s="1" t="s">
        <v>10149</v>
      </c>
      <c r="F3207" s="1" t="s">
        <v>10150</v>
      </c>
      <c r="G3207" s="1" t="s">
        <v>123</v>
      </c>
      <c r="H3207" s="1" t="s">
        <v>124</v>
      </c>
      <c r="I3207" s="1" t="s">
        <v>125</v>
      </c>
      <c r="J3207" s="1" t="s">
        <v>9763</v>
      </c>
      <c r="K3207" s="1" t="s">
        <v>9763</v>
      </c>
      <c r="L3207">
        <f>ROUNDUP(IF(B3207&gt;$D$4,0,($D$4-B3207+1)/365),0)</f>
        <v>0</v>
      </c>
      <c r="M3207">
        <f>ROUNDUP(IF(B3207&gt;$D$5,0,($D$5-B3207+1)/365),0)</f>
        <v>0</v>
      </c>
      <c r="N3207" s="28">
        <f>IF(OR(L3207=1,M3207=1),IF(B3207+364&lt;=$D$5,(B3207+364-$D$4+1)/365,IF(B3207&gt;$D$4,($D$5-B3207+1)/365,$D$6/365)),0)</f>
        <v>0</v>
      </c>
      <c r="O3207" s="28">
        <f>'Data &amp; Parameter'!$E$16*'Data &amp; Parameter'!$E$17*('Data &amp; Parameter'!$E$18+'Data &amp; Parameter'!$E$19)*'Data &amp; Parameter'!$E$20*'Data &amp; Parameter'!$E$37*N3207</f>
        <v>0</v>
      </c>
      <c r="P3207">
        <f>ROUNDUP(IF(D3207&gt;$D$4,0,($D$4-D3207+1)/365),0)</f>
        <v>0</v>
      </c>
      <c r="Q3207">
        <f>ROUNDUP(IF(D3207&gt;$D$5,0,($D$5-D3207+1)/365),0)</f>
        <v>0</v>
      </c>
      <c r="R3207" s="28">
        <f>IF(OR(P3207=1,Q3207=1),IF(D3207+364&lt;=$D$5,(D3207+364-$D$4+1)/365,IF(D3207&gt;$D$4,($D$5-D3207+1)/365,$D$6/365)),0)</f>
        <v>0</v>
      </c>
      <c r="S3207" s="28">
        <f>'Data &amp; Parameter'!$E$16*'Data &amp; Parameter'!$E$17*('Data &amp; Parameter'!$E$18+'Data &amp; Parameter'!$E$19)*'Data &amp; Parameter'!$E$20*'Data &amp; Parameter'!$E$37*R3207</f>
        <v>0</v>
      </c>
      <c r="T3207" s="28">
        <f t="shared" si="49"/>
        <v>0</v>
      </c>
    </row>
    <row r="3208" spans="1:20" ht="15.75" customHeight="1" x14ac:dyDescent="0.35">
      <c r="A3208">
        <v>3201</v>
      </c>
      <c r="B3208" s="76">
        <v>44251.460914351846</v>
      </c>
      <c r="C3208" s="1" t="s">
        <v>10151</v>
      </c>
      <c r="D3208" s="76">
        <v>44251.461562500001</v>
      </c>
      <c r="E3208" s="1" t="s">
        <v>10152</v>
      </c>
      <c r="F3208" s="1" t="s">
        <v>10153</v>
      </c>
      <c r="G3208" s="1" t="s">
        <v>123</v>
      </c>
      <c r="H3208" s="1" t="s">
        <v>124</v>
      </c>
      <c r="I3208" s="1" t="s">
        <v>125</v>
      </c>
      <c r="J3208" s="1" t="s">
        <v>10085</v>
      </c>
      <c r="K3208" s="1" t="s">
        <v>10085</v>
      </c>
      <c r="L3208">
        <f>ROUNDUP(IF(B3208&gt;$D$4,0,($D$4-B3208+1)/365),0)</f>
        <v>0</v>
      </c>
      <c r="M3208">
        <f>ROUNDUP(IF(B3208&gt;$D$5,0,($D$5-B3208+1)/365),0)</f>
        <v>0</v>
      </c>
      <c r="N3208" s="28">
        <f>IF(OR(L3208=1,M3208=1),IF(B3208+364&lt;=$D$5,(B3208+364-$D$4+1)/365,IF(B3208&gt;$D$4,($D$5-B3208+1)/365,$D$6/365)),0)</f>
        <v>0</v>
      </c>
      <c r="O3208" s="28">
        <f>'Data &amp; Parameter'!$E$16*'Data &amp; Parameter'!$E$17*('Data &amp; Parameter'!$E$18+'Data &amp; Parameter'!$E$19)*'Data &amp; Parameter'!$E$20*'Data &amp; Parameter'!$E$37*N3208</f>
        <v>0</v>
      </c>
      <c r="P3208">
        <f>ROUNDUP(IF(D3208&gt;$D$4,0,($D$4-D3208+1)/365),0)</f>
        <v>0</v>
      </c>
      <c r="Q3208">
        <f>ROUNDUP(IF(D3208&gt;$D$5,0,($D$5-D3208+1)/365),0)</f>
        <v>0</v>
      </c>
      <c r="R3208" s="28">
        <f>IF(OR(P3208=1,Q3208=1),IF(D3208+364&lt;=$D$5,(D3208+364-$D$4+1)/365,IF(D3208&gt;$D$4,($D$5-D3208+1)/365,$D$6/365)),0)</f>
        <v>0</v>
      </c>
      <c r="S3208" s="28">
        <f>'Data &amp; Parameter'!$E$16*'Data &amp; Parameter'!$E$17*('Data &amp; Parameter'!$E$18+'Data &amp; Parameter'!$E$19)*'Data &amp; Parameter'!$E$20*'Data &amp; Parameter'!$E$37*R3208</f>
        <v>0</v>
      </c>
      <c r="T3208" s="28">
        <f t="shared" si="49"/>
        <v>0</v>
      </c>
    </row>
    <row r="3209" spans="1:20" ht="15.75" customHeight="1" x14ac:dyDescent="0.35">
      <c r="A3209">
        <v>3202</v>
      </c>
      <c r="B3209" s="76">
        <v>44251.461712962962</v>
      </c>
      <c r="C3209" s="1" t="s">
        <v>10154</v>
      </c>
      <c r="D3209" s="76">
        <v>44251.462372685186</v>
      </c>
      <c r="E3209" s="1" t="s">
        <v>10155</v>
      </c>
      <c r="F3209" s="1" t="s">
        <v>10156</v>
      </c>
      <c r="G3209" s="1" t="s">
        <v>123</v>
      </c>
      <c r="H3209" s="1" t="s">
        <v>124</v>
      </c>
      <c r="I3209" s="1" t="s">
        <v>125</v>
      </c>
      <c r="J3209" s="1" t="s">
        <v>9830</v>
      </c>
      <c r="K3209" s="1" t="s">
        <v>10104</v>
      </c>
      <c r="L3209">
        <f>ROUNDUP(IF(B3209&gt;$D$4,0,($D$4-B3209+1)/365),0)</f>
        <v>0</v>
      </c>
      <c r="M3209">
        <f>ROUNDUP(IF(B3209&gt;$D$5,0,($D$5-B3209+1)/365),0)</f>
        <v>0</v>
      </c>
      <c r="N3209" s="28">
        <f>IF(OR(L3209=1,M3209=1),IF(B3209+364&lt;=$D$5,(B3209+364-$D$4+1)/365,IF(B3209&gt;$D$4,($D$5-B3209+1)/365,$D$6/365)),0)</f>
        <v>0</v>
      </c>
      <c r="O3209" s="28">
        <f>'Data &amp; Parameter'!$E$16*'Data &amp; Parameter'!$E$17*('Data &amp; Parameter'!$E$18+'Data &amp; Parameter'!$E$19)*'Data &amp; Parameter'!$E$20*'Data &amp; Parameter'!$E$37*N3209</f>
        <v>0</v>
      </c>
      <c r="P3209">
        <f>ROUNDUP(IF(D3209&gt;$D$4,0,($D$4-D3209+1)/365),0)</f>
        <v>0</v>
      </c>
      <c r="Q3209">
        <f>ROUNDUP(IF(D3209&gt;$D$5,0,($D$5-D3209+1)/365),0)</f>
        <v>0</v>
      </c>
      <c r="R3209" s="28">
        <f>IF(OR(P3209=1,Q3209=1),IF(D3209+364&lt;=$D$5,(D3209+364-$D$4+1)/365,IF(D3209&gt;$D$4,($D$5-D3209+1)/365,$D$6/365)),0)</f>
        <v>0</v>
      </c>
      <c r="S3209" s="28">
        <f>'Data &amp; Parameter'!$E$16*'Data &amp; Parameter'!$E$17*('Data &amp; Parameter'!$E$18+'Data &amp; Parameter'!$E$19)*'Data &amp; Parameter'!$E$20*'Data &amp; Parameter'!$E$37*R3209</f>
        <v>0</v>
      </c>
      <c r="T3209" s="28">
        <f t="shared" ref="T3209:T3272" si="50">O3209+S3209</f>
        <v>0</v>
      </c>
    </row>
    <row r="3210" spans="1:20" ht="15.75" customHeight="1" x14ac:dyDescent="0.35">
      <c r="A3210">
        <v>3203</v>
      </c>
      <c r="B3210" s="76">
        <v>44251.461817129632</v>
      </c>
      <c r="C3210" s="1" t="s">
        <v>10157</v>
      </c>
      <c r="D3210" s="76">
        <v>44251.462789351848</v>
      </c>
      <c r="E3210" s="1" t="s">
        <v>10158</v>
      </c>
      <c r="F3210" s="1" t="s">
        <v>10159</v>
      </c>
      <c r="G3210" s="1" t="s">
        <v>123</v>
      </c>
      <c r="H3210" s="1" t="s">
        <v>124</v>
      </c>
      <c r="I3210" s="1" t="s">
        <v>125</v>
      </c>
      <c r="J3210" s="1" t="s">
        <v>10085</v>
      </c>
      <c r="K3210" s="1" t="s">
        <v>10094</v>
      </c>
      <c r="L3210">
        <f>ROUNDUP(IF(B3210&gt;$D$4,0,($D$4-B3210+1)/365),0)</f>
        <v>0</v>
      </c>
      <c r="M3210">
        <f>ROUNDUP(IF(B3210&gt;$D$5,0,($D$5-B3210+1)/365),0)</f>
        <v>0</v>
      </c>
      <c r="N3210" s="28">
        <f>IF(OR(L3210=1,M3210=1),IF(B3210+364&lt;=$D$5,(B3210+364-$D$4+1)/365,IF(B3210&gt;$D$4,($D$5-B3210+1)/365,$D$6/365)),0)</f>
        <v>0</v>
      </c>
      <c r="O3210" s="28">
        <f>'Data &amp; Parameter'!$E$16*'Data &amp; Parameter'!$E$17*('Data &amp; Parameter'!$E$18+'Data &amp; Parameter'!$E$19)*'Data &amp; Parameter'!$E$20*'Data &amp; Parameter'!$E$37*N3210</f>
        <v>0</v>
      </c>
      <c r="P3210">
        <f>ROUNDUP(IF(D3210&gt;$D$4,0,($D$4-D3210+1)/365),0)</f>
        <v>0</v>
      </c>
      <c r="Q3210">
        <f>ROUNDUP(IF(D3210&gt;$D$5,0,($D$5-D3210+1)/365),0)</f>
        <v>0</v>
      </c>
      <c r="R3210" s="28">
        <f>IF(OR(P3210=1,Q3210=1),IF(D3210+364&lt;=$D$5,(D3210+364-$D$4+1)/365,IF(D3210&gt;$D$4,($D$5-D3210+1)/365,$D$6/365)),0)</f>
        <v>0</v>
      </c>
      <c r="S3210" s="28">
        <f>'Data &amp; Parameter'!$E$16*'Data &amp; Parameter'!$E$17*('Data &amp; Parameter'!$E$18+'Data &amp; Parameter'!$E$19)*'Data &amp; Parameter'!$E$20*'Data &amp; Parameter'!$E$37*R3210</f>
        <v>0</v>
      </c>
      <c r="T3210" s="28">
        <f t="shared" si="50"/>
        <v>0</v>
      </c>
    </row>
    <row r="3211" spans="1:20" ht="15.75" customHeight="1" x14ac:dyDescent="0.35">
      <c r="A3211">
        <v>3204</v>
      </c>
      <c r="B3211" s="76">
        <v>44251.463344907403</v>
      </c>
      <c r="C3211" s="1" t="s">
        <v>10160</v>
      </c>
      <c r="D3211" s="76">
        <v>44251.463969907403</v>
      </c>
      <c r="E3211" s="1" t="s">
        <v>10161</v>
      </c>
      <c r="F3211" s="1" t="s">
        <v>10162</v>
      </c>
      <c r="G3211" s="1" t="s">
        <v>123</v>
      </c>
      <c r="H3211" s="1" t="s">
        <v>124</v>
      </c>
      <c r="I3211" s="1" t="s">
        <v>125</v>
      </c>
      <c r="J3211" s="1" t="s">
        <v>10163</v>
      </c>
      <c r="K3211" s="1" t="s">
        <v>9916</v>
      </c>
      <c r="L3211">
        <f>ROUNDUP(IF(B3211&gt;$D$4,0,($D$4-B3211+1)/365),0)</f>
        <v>0</v>
      </c>
      <c r="M3211">
        <f>ROUNDUP(IF(B3211&gt;$D$5,0,($D$5-B3211+1)/365),0)</f>
        <v>0</v>
      </c>
      <c r="N3211" s="28">
        <f>IF(OR(L3211=1,M3211=1),IF(B3211+364&lt;=$D$5,(B3211+364-$D$4+1)/365,IF(B3211&gt;$D$4,($D$5-B3211+1)/365,$D$6/365)),0)</f>
        <v>0</v>
      </c>
      <c r="O3211" s="28">
        <f>'Data &amp; Parameter'!$E$16*'Data &amp; Parameter'!$E$17*('Data &amp; Parameter'!$E$18+'Data &amp; Parameter'!$E$19)*'Data &amp; Parameter'!$E$20*'Data &amp; Parameter'!$E$37*N3211</f>
        <v>0</v>
      </c>
      <c r="P3211">
        <f>ROUNDUP(IF(D3211&gt;$D$4,0,($D$4-D3211+1)/365),0)</f>
        <v>0</v>
      </c>
      <c r="Q3211">
        <f>ROUNDUP(IF(D3211&gt;$D$5,0,($D$5-D3211+1)/365),0)</f>
        <v>0</v>
      </c>
      <c r="R3211" s="28">
        <f>IF(OR(P3211=1,Q3211=1),IF(D3211+364&lt;=$D$5,(D3211+364-$D$4+1)/365,IF(D3211&gt;$D$4,($D$5-D3211+1)/365,$D$6/365)),0)</f>
        <v>0</v>
      </c>
      <c r="S3211" s="28">
        <f>'Data &amp; Parameter'!$E$16*'Data &amp; Parameter'!$E$17*('Data &amp; Parameter'!$E$18+'Data &amp; Parameter'!$E$19)*'Data &amp; Parameter'!$E$20*'Data &amp; Parameter'!$E$37*R3211</f>
        <v>0</v>
      </c>
      <c r="T3211" s="28">
        <f t="shared" si="50"/>
        <v>0</v>
      </c>
    </row>
    <row r="3212" spans="1:20" ht="15.75" customHeight="1" x14ac:dyDescent="0.35">
      <c r="A3212">
        <v>3205</v>
      </c>
      <c r="B3212" s="76">
        <v>44251.464398148149</v>
      </c>
      <c r="C3212" s="1" t="s">
        <v>10164</v>
      </c>
      <c r="D3212" s="76">
        <v>44251.464988425927</v>
      </c>
      <c r="E3212" s="1" t="s">
        <v>10165</v>
      </c>
      <c r="F3212" s="1" t="s">
        <v>10166</v>
      </c>
      <c r="G3212" s="1" t="s">
        <v>123</v>
      </c>
      <c r="H3212" s="1" t="s">
        <v>124</v>
      </c>
      <c r="I3212" s="1" t="s">
        <v>125</v>
      </c>
      <c r="J3212" s="1" t="s">
        <v>9808</v>
      </c>
      <c r="K3212" s="1" t="s">
        <v>9783</v>
      </c>
      <c r="L3212">
        <f>ROUNDUP(IF(B3212&gt;$D$4,0,($D$4-B3212+1)/365),0)</f>
        <v>0</v>
      </c>
      <c r="M3212">
        <f>ROUNDUP(IF(B3212&gt;$D$5,0,($D$5-B3212+1)/365),0)</f>
        <v>0</v>
      </c>
      <c r="N3212" s="28">
        <f>IF(OR(L3212=1,M3212=1),IF(B3212+364&lt;=$D$5,(B3212+364-$D$4+1)/365,IF(B3212&gt;$D$4,($D$5-B3212+1)/365,$D$6/365)),0)</f>
        <v>0</v>
      </c>
      <c r="O3212" s="28">
        <f>'Data &amp; Parameter'!$E$16*'Data &amp; Parameter'!$E$17*('Data &amp; Parameter'!$E$18+'Data &amp; Parameter'!$E$19)*'Data &amp; Parameter'!$E$20*'Data &amp; Parameter'!$E$37*N3212</f>
        <v>0</v>
      </c>
      <c r="P3212">
        <f>ROUNDUP(IF(D3212&gt;$D$4,0,($D$4-D3212+1)/365),0)</f>
        <v>0</v>
      </c>
      <c r="Q3212">
        <f>ROUNDUP(IF(D3212&gt;$D$5,0,($D$5-D3212+1)/365),0)</f>
        <v>0</v>
      </c>
      <c r="R3212" s="28">
        <f>IF(OR(P3212=1,Q3212=1),IF(D3212+364&lt;=$D$5,(D3212+364-$D$4+1)/365,IF(D3212&gt;$D$4,($D$5-D3212+1)/365,$D$6/365)),0)</f>
        <v>0</v>
      </c>
      <c r="S3212" s="28">
        <f>'Data &amp; Parameter'!$E$16*'Data &amp; Parameter'!$E$17*('Data &amp; Parameter'!$E$18+'Data &amp; Parameter'!$E$19)*'Data &amp; Parameter'!$E$20*'Data &amp; Parameter'!$E$37*R3212</f>
        <v>0</v>
      </c>
      <c r="T3212" s="28">
        <f t="shared" si="50"/>
        <v>0</v>
      </c>
    </row>
    <row r="3213" spans="1:20" ht="15.75" customHeight="1" x14ac:dyDescent="0.35">
      <c r="A3213">
        <v>3206</v>
      </c>
      <c r="B3213" s="76">
        <v>44251.464571759258</v>
      </c>
      <c r="C3213" s="1" t="s">
        <v>10167</v>
      </c>
      <c r="D3213" s="76">
        <v>44251.465138888889</v>
      </c>
      <c r="E3213" s="1" t="s">
        <v>10168</v>
      </c>
      <c r="F3213" s="1" t="s">
        <v>10169</v>
      </c>
      <c r="G3213" s="1" t="s">
        <v>123</v>
      </c>
      <c r="H3213" s="1" t="s">
        <v>124</v>
      </c>
      <c r="I3213" s="1" t="s">
        <v>125</v>
      </c>
      <c r="J3213" s="1" t="s">
        <v>9830</v>
      </c>
      <c r="K3213" s="1" t="s">
        <v>10104</v>
      </c>
      <c r="L3213">
        <f>ROUNDUP(IF(B3213&gt;$D$4,0,($D$4-B3213+1)/365),0)</f>
        <v>0</v>
      </c>
      <c r="M3213">
        <f>ROUNDUP(IF(B3213&gt;$D$5,0,($D$5-B3213+1)/365),0)</f>
        <v>0</v>
      </c>
      <c r="N3213" s="28">
        <f>IF(OR(L3213=1,M3213=1),IF(B3213+364&lt;=$D$5,(B3213+364-$D$4+1)/365,IF(B3213&gt;$D$4,($D$5-B3213+1)/365,$D$6/365)),0)</f>
        <v>0</v>
      </c>
      <c r="O3213" s="28">
        <f>'Data &amp; Parameter'!$E$16*'Data &amp; Parameter'!$E$17*('Data &amp; Parameter'!$E$18+'Data &amp; Parameter'!$E$19)*'Data &amp; Parameter'!$E$20*'Data &amp; Parameter'!$E$37*N3213</f>
        <v>0</v>
      </c>
      <c r="P3213">
        <f>ROUNDUP(IF(D3213&gt;$D$4,0,($D$4-D3213+1)/365),0)</f>
        <v>0</v>
      </c>
      <c r="Q3213">
        <f>ROUNDUP(IF(D3213&gt;$D$5,0,($D$5-D3213+1)/365),0)</f>
        <v>0</v>
      </c>
      <c r="R3213" s="28">
        <f>IF(OR(P3213=1,Q3213=1),IF(D3213+364&lt;=$D$5,(D3213+364-$D$4+1)/365,IF(D3213&gt;$D$4,($D$5-D3213+1)/365,$D$6/365)),0)</f>
        <v>0</v>
      </c>
      <c r="S3213" s="28">
        <f>'Data &amp; Parameter'!$E$16*'Data &amp; Parameter'!$E$17*('Data &amp; Parameter'!$E$18+'Data &amp; Parameter'!$E$19)*'Data &amp; Parameter'!$E$20*'Data &amp; Parameter'!$E$37*R3213</f>
        <v>0</v>
      </c>
      <c r="T3213" s="28">
        <f t="shared" si="50"/>
        <v>0</v>
      </c>
    </row>
    <row r="3214" spans="1:20" ht="15.75" customHeight="1" x14ac:dyDescent="0.35">
      <c r="A3214">
        <v>3207</v>
      </c>
      <c r="B3214" s="76">
        <v>44251.465995370367</v>
      </c>
      <c r="C3214" s="1" t="s">
        <v>10170</v>
      </c>
      <c r="D3214" s="76">
        <v>44251.466331018513</v>
      </c>
      <c r="E3214" s="1" t="s">
        <v>10171</v>
      </c>
      <c r="F3214" s="1" t="s">
        <v>10172</v>
      </c>
      <c r="G3214" s="1" t="s">
        <v>123</v>
      </c>
      <c r="H3214" s="1" t="s">
        <v>124</v>
      </c>
      <c r="I3214" s="1" t="s">
        <v>125</v>
      </c>
      <c r="J3214" s="1" t="s">
        <v>10085</v>
      </c>
      <c r="K3214" s="1" t="s">
        <v>10085</v>
      </c>
      <c r="L3214">
        <f>ROUNDUP(IF(B3214&gt;$D$4,0,($D$4-B3214+1)/365),0)</f>
        <v>0</v>
      </c>
      <c r="M3214">
        <f>ROUNDUP(IF(B3214&gt;$D$5,0,($D$5-B3214+1)/365),0)</f>
        <v>0</v>
      </c>
      <c r="N3214" s="28">
        <f>IF(OR(L3214=1,M3214=1),IF(B3214+364&lt;=$D$5,(B3214+364-$D$4+1)/365,IF(B3214&gt;$D$4,($D$5-B3214+1)/365,$D$6/365)),0)</f>
        <v>0</v>
      </c>
      <c r="O3214" s="28">
        <f>'Data &amp; Parameter'!$E$16*'Data &amp; Parameter'!$E$17*('Data &amp; Parameter'!$E$18+'Data &amp; Parameter'!$E$19)*'Data &amp; Parameter'!$E$20*'Data &amp; Parameter'!$E$37*N3214</f>
        <v>0</v>
      </c>
      <c r="P3214">
        <f>ROUNDUP(IF(D3214&gt;$D$4,0,($D$4-D3214+1)/365),0)</f>
        <v>0</v>
      </c>
      <c r="Q3214">
        <f>ROUNDUP(IF(D3214&gt;$D$5,0,($D$5-D3214+1)/365),0)</f>
        <v>0</v>
      </c>
      <c r="R3214" s="28">
        <f>IF(OR(P3214=1,Q3214=1),IF(D3214+364&lt;=$D$5,(D3214+364-$D$4+1)/365,IF(D3214&gt;$D$4,($D$5-D3214+1)/365,$D$6/365)),0)</f>
        <v>0</v>
      </c>
      <c r="S3214" s="28">
        <f>'Data &amp; Parameter'!$E$16*'Data &amp; Parameter'!$E$17*('Data &amp; Parameter'!$E$18+'Data &amp; Parameter'!$E$19)*'Data &amp; Parameter'!$E$20*'Data &amp; Parameter'!$E$37*R3214</f>
        <v>0</v>
      </c>
      <c r="T3214" s="28">
        <f t="shared" si="50"/>
        <v>0</v>
      </c>
    </row>
    <row r="3215" spans="1:20" ht="15.75" customHeight="1" x14ac:dyDescent="0.35">
      <c r="A3215">
        <v>3208</v>
      </c>
      <c r="B3215" s="76">
        <v>44251.466273148151</v>
      </c>
      <c r="C3215" s="1" t="s">
        <v>10173</v>
      </c>
      <c r="D3215" s="76">
        <v>44251.466840277775</v>
      </c>
      <c r="E3215" s="1" t="s">
        <v>10174</v>
      </c>
      <c r="F3215" s="1" t="s">
        <v>10175</v>
      </c>
      <c r="G3215" s="1" t="s">
        <v>123</v>
      </c>
      <c r="H3215" s="1" t="s">
        <v>124</v>
      </c>
      <c r="I3215" s="1" t="s">
        <v>125</v>
      </c>
      <c r="J3215" s="1" t="s">
        <v>9763</v>
      </c>
      <c r="K3215" s="1" t="s">
        <v>9763</v>
      </c>
      <c r="L3215">
        <f>ROUNDUP(IF(B3215&gt;$D$4,0,($D$4-B3215+1)/365),0)</f>
        <v>0</v>
      </c>
      <c r="M3215">
        <f>ROUNDUP(IF(B3215&gt;$D$5,0,($D$5-B3215+1)/365),0)</f>
        <v>0</v>
      </c>
      <c r="N3215" s="28">
        <f>IF(OR(L3215=1,M3215=1),IF(B3215+364&lt;=$D$5,(B3215+364-$D$4+1)/365,IF(B3215&gt;$D$4,($D$5-B3215+1)/365,$D$6/365)),0)</f>
        <v>0</v>
      </c>
      <c r="O3215" s="28">
        <f>'Data &amp; Parameter'!$E$16*'Data &amp; Parameter'!$E$17*('Data &amp; Parameter'!$E$18+'Data &amp; Parameter'!$E$19)*'Data &amp; Parameter'!$E$20*'Data &amp; Parameter'!$E$37*N3215</f>
        <v>0</v>
      </c>
      <c r="P3215">
        <f>ROUNDUP(IF(D3215&gt;$D$4,0,($D$4-D3215+1)/365),0)</f>
        <v>0</v>
      </c>
      <c r="Q3215">
        <f>ROUNDUP(IF(D3215&gt;$D$5,0,($D$5-D3215+1)/365),0)</f>
        <v>0</v>
      </c>
      <c r="R3215" s="28">
        <f>IF(OR(P3215=1,Q3215=1),IF(D3215+364&lt;=$D$5,(D3215+364-$D$4+1)/365,IF(D3215&gt;$D$4,($D$5-D3215+1)/365,$D$6/365)),0)</f>
        <v>0</v>
      </c>
      <c r="S3215" s="28">
        <f>'Data &amp; Parameter'!$E$16*'Data &amp; Parameter'!$E$17*('Data &amp; Parameter'!$E$18+'Data &amp; Parameter'!$E$19)*'Data &amp; Parameter'!$E$20*'Data &amp; Parameter'!$E$37*R3215</f>
        <v>0</v>
      </c>
      <c r="T3215" s="28">
        <f t="shared" si="50"/>
        <v>0</v>
      </c>
    </row>
    <row r="3216" spans="1:20" ht="15.75" customHeight="1" x14ac:dyDescent="0.35">
      <c r="A3216">
        <v>3209</v>
      </c>
      <c r="B3216" s="76">
        <v>44251.467986111107</v>
      </c>
      <c r="C3216" s="1" t="s">
        <v>10176</v>
      </c>
      <c r="D3216" s="76">
        <v>44251.469050925924</v>
      </c>
      <c r="E3216" s="1" t="s">
        <v>10177</v>
      </c>
      <c r="F3216" s="1" t="s">
        <v>10178</v>
      </c>
      <c r="G3216" s="1" t="s">
        <v>123</v>
      </c>
      <c r="H3216" s="1" t="s">
        <v>124</v>
      </c>
      <c r="I3216" s="1" t="s">
        <v>125</v>
      </c>
      <c r="J3216" s="1" t="s">
        <v>9830</v>
      </c>
      <c r="K3216" s="1" t="s">
        <v>10104</v>
      </c>
      <c r="L3216">
        <f>ROUNDUP(IF(B3216&gt;$D$4,0,($D$4-B3216+1)/365),0)</f>
        <v>0</v>
      </c>
      <c r="M3216">
        <f>ROUNDUP(IF(B3216&gt;$D$5,0,($D$5-B3216+1)/365),0)</f>
        <v>0</v>
      </c>
      <c r="N3216" s="28">
        <f>IF(OR(L3216=1,M3216=1),IF(B3216+364&lt;=$D$5,(B3216+364-$D$4+1)/365,IF(B3216&gt;$D$4,($D$5-B3216+1)/365,$D$6/365)),0)</f>
        <v>0</v>
      </c>
      <c r="O3216" s="28">
        <f>'Data &amp; Parameter'!$E$16*'Data &amp; Parameter'!$E$17*('Data &amp; Parameter'!$E$18+'Data &amp; Parameter'!$E$19)*'Data &amp; Parameter'!$E$20*'Data &amp; Parameter'!$E$37*N3216</f>
        <v>0</v>
      </c>
      <c r="P3216">
        <f>ROUNDUP(IF(D3216&gt;$D$4,0,($D$4-D3216+1)/365),0)</f>
        <v>0</v>
      </c>
      <c r="Q3216">
        <f>ROUNDUP(IF(D3216&gt;$D$5,0,($D$5-D3216+1)/365),0)</f>
        <v>0</v>
      </c>
      <c r="R3216" s="28">
        <f>IF(OR(P3216=1,Q3216=1),IF(D3216+364&lt;=$D$5,(D3216+364-$D$4+1)/365,IF(D3216&gt;$D$4,($D$5-D3216+1)/365,$D$6/365)),0)</f>
        <v>0</v>
      </c>
      <c r="S3216" s="28">
        <f>'Data &amp; Parameter'!$E$16*'Data &amp; Parameter'!$E$17*('Data &amp; Parameter'!$E$18+'Data &amp; Parameter'!$E$19)*'Data &amp; Parameter'!$E$20*'Data &amp; Parameter'!$E$37*R3216</f>
        <v>0</v>
      </c>
      <c r="T3216" s="28">
        <f t="shared" si="50"/>
        <v>0</v>
      </c>
    </row>
    <row r="3217" spans="1:20" ht="15.75" customHeight="1" x14ac:dyDescent="0.35">
      <c r="A3217">
        <v>3210</v>
      </c>
      <c r="B3217" s="76">
        <v>44251.468842592592</v>
      </c>
      <c r="C3217" s="1" t="s">
        <v>10179</v>
      </c>
      <c r="D3217" s="76">
        <v>44251.469375000001</v>
      </c>
      <c r="E3217" s="1" t="s">
        <v>10180</v>
      </c>
      <c r="F3217" s="1" t="s">
        <v>10181</v>
      </c>
      <c r="G3217" s="1" t="s">
        <v>123</v>
      </c>
      <c r="H3217" s="1" t="s">
        <v>124</v>
      </c>
      <c r="I3217" s="1" t="s">
        <v>125</v>
      </c>
      <c r="J3217" s="1" t="s">
        <v>10085</v>
      </c>
      <c r="K3217" s="1" t="s">
        <v>10085</v>
      </c>
      <c r="L3217">
        <f>ROUNDUP(IF(B3217&gt;$D$4,0,($D$4-B3217+1)/365),0)</f>
        <v>0</v>
      </c>
      <c r="M3217">
        <f>ROUNDUP(IF(B3217&gt;$D$5,0,($D$5-B3217+1)/365),0)</f>
        <v>0</v>
      </c>
      <c r="N3217" s="28">
        <f>IF(OR(L3217=1,M3217=1),IF(B3217+364&lt;=$D$5,(B3217+364-$D$4+1)/365,IF(B3217&gt;$D$4,($D$5-B3217+1)/365,$D$6/365)),0)</f>
        <v>0</v>
      </c>
      <c r="O3217" s="28">
        <f>'Data &amp; Parameter'!$E$16*'Data &amp; Parameter'!$E$17*('Data &amp; Parameter'!$E$18+'Data &amp; Parameter'!$E$19)*'Data &amp; Parameter'!$E$20*'Data &amp; Parameter'!$E$37*N3217</f>
        <v>0</v>
      </c>
      <c r="P3217">
        <f>ROUNDUP(IF(D3217&gt;$D$4,0,($D$4-D3217+1)/365),0)</f>
        <v>0</v>
      </c>
      <c r="Q3217">
        <f>ROUNDUP(IF(D3217&gt;$D$5,0,($D$5-D3217+1)/365),0)</f>
        <v>0</v>
      </c>
      <c r="R3217" s="28">
        <f>IF(OR(P3217=1,Q3217=1),IF(D3217+364&lt;=$D$5,(D3217+364-$D$4+1)/365,IF(D3217&gt;$D$4,($D$5-D3217+1)/365,$D$6/365)),0)</f>
        <v>0</v>
      </c>
      <c r="S3217" s="28">
        <f>'Data &amp; Parameter'!$E$16*'Data &amp; Parameter'!$E$17*('Data &amp; Parameter'!$E$18+'Data &amp; Parameter'!$E$19)*'Data &amp; Parameter'!$E$20*'Data &amp; Parameter'!$E$37*R3217</f>
        <v>0</v>
      </c>
      <c r="T3217" s="28">
        <f t="shared" si="50"/>
        <v>0</v>
      </c>
    </row>
    <row r="3218" spans="1:20" ht="15.75" customHeight="1" x14ac:dyDescent="0.35">
      <c r="A3218">
        <v>3211</v>
      </c>
      <c r="B3218" s="76">
        <v>44251.471006944441</v>
      </c>
      <c r="C3218" s="1" t="s">
        <v>10182</v>
      </c>
      <c r="D3218" s="76">
        <v>44251.47142361111</v>
      </c>
      <c r="E3218" s="1" t="s">
        <v>10183</v>
      </c>
      <c r="F3218" s="1" t="s">
        <v>10184</v>
      </c>
      <c r="G3218" s="1" t="s">
        <v>123</v>
      </c>
      <c r="H3218" s="1" t="s">
        <v>124</v>
      </c>
      <c r="I3218" s="1" t="s">
        <v>125</v>
      </c>
      <c r="J3218" s="1" t="s">
        <v>9916</v>
      </c>
      <c r="K3218" s="1" t="s">
        <v>9763</v>
      </c>
      <c r="L3218">
        <f>ROUNDUP(IF(B3218&gt;$D$4,0,($D$4-B3218+1)/365),0)</f>
        <v>0</v>
      </c>
      <c r="M3218">
        <f>ROUNDUP(IF(B3218&gt;$D$5,0,($D$5-B3218+1)/365),0)</f>
        <v>0</v>
      </c>
      <c r="N3218" s="28">
        <f>IF(OR(L3218=1,M3218=1),IF(B3218+364&lt;=$D$5,(B3218+364-$D$4+1)/365,IF(B3218&gt;$D$4,($D$5-B3218+1)/365,$D$6/365)),0)</f>
        <v>0</v>
      </c>
      <c r="O3218" s="28">
        <f>'Data &amp; Parameter'!$E$16*'Data &amp; Parameter'!$E$17*('Data &amp; Parameter'!$E$18+'Data &amp; Parameter'!$E$19)*'Data &amp; Parameter'!$E$20*'Data &amp; Parameter'!$E$37*N3218</f>
        <v>0</v>
      </c>
      <c r="P3218">
        <f>ROUNDUP(IF(D3218&gt;$D$4,0,($D$4-D3218+1)/365),0)</f>
        <v>0</v>
      </c>
      <c r="Q3218">
        <f>ROUNDUP(IF(D3218&gt;$D$5,0,($D$5-D3218+1)/365),0)</f>
        <v>0</v>
      </c>
      <c r="R3218" s="28">
        <f>IF(OR(P3218=1,Q3218=1),IF(D3218+364&lt;=$D$5,(D3218+364-$D$4+1)/365,IF(D3218&gt;$D$4,($D$5-D3218+1)/365,$D$6/365)),0)</f>
        <v>0</v>
      </c>
      <c r="S3218" s="28">
        <f>'Data &amp; Parameter'!$E$16*'Data &amp; Parameter'!$E$17*('Data &amp; Parameter'!$E$18+'Data &amp; Parameter'!$E$19)*'Data &amp; Parameter'!$E$20*'Data &amp; Parameter'!$E$37*R3218</f>
        <v>0</v>
      </c>
      <c r="T3218" s="28">
        <f t="shared" si="50"/>
        <v>0</v>
      </c>
    </row>
    <row r="3219" spans="1:20" ht="15.75" customHeight="1" x14ac:dyDescent="0.35">
      <c r="A3219">
        <v>3212</v>
      </c>
      <c r="B3219" s="76">
        <v>44251.471064814818</v>
      </c>
      <c r="C3219" s="1" t="s">
        <v>10185</v>
      </c>
      <c r="D3219" s="76">
        <v>44251.47184027778</v>
      </c>
      <c r="E3219" s="1" t="s">
        <v>10186</v>
      </c>
      <c r="F3219" s="1" t="s">
        <v>10187</v>
      </c>
      <c r="G3219" s="1" t="s">
        <v>123</v>
      </c>
      <c r="H3219" s="1" t="s">
        <v>124</v>
      </c>
      <c r="I3219" s="1" t="s">
        <v>125</v>
      </c>
      <c r="J3219" s="1" t="s">
        <v>9830</v>
      </c>
      <c r="K3219" s="1" t="s">
        <v>10188</v>
      </c>
      <c r="L3219">
        <f>ROUNDUP(IF(B3219&gt;$D$4,0,($D$4-B3219+1)/365),0)</f>
        <v>0</v>
      </c>
      <c r="M3219">
        <f>ROUNDUP(IF(B3219&gt;$D$5,0,($D$5-B3219+1)/365),0)</f>
        <v>0</v>
      </c>
      <c r="N3219" s="28">
        <f>IF(OR(L3219=1,M3219=1),IF(B3219+364&lt;=$D$5,(B3219+364-$D$4+1)/365,IF(B3219&gt;$D$4,($D$5-B3219+1)/365,$D$6/365)),0)</f>
        <v>0</v>
      </c>
      <c r="O3219" s="28">
        <f>'Data &amp; Parameter'!$E$16*'Data &amp; Parameter'!$E$17*('Data &amp; Parameter'!$E$18+'Data &amp; Parameter'!$E$19)*'Data &amp; Parameter'!$E$20*'Data &amp; Parameter'!$E$37*N3219</f>
        <v>0</v>
      </c>
      <c r="P3219">
        <f>ROUNDUP(IF(D3219&gt;$D$4,0,($D$4-D3219+1)/365),0)</f>
        <v>0</v>
      </c>
      <c r="Q3219">
        <f>ROUNDUP(IF(D3219&gt;$D$5,0,($D$5-D3219+1)/365),0)</f>
        <v>0</v>
      </c>
      <c r="R3219" s="28">
        <f>IF(OR(P3219=1,Q3219=1),IF(D3219+364&lt;=$D$5,(D3219+364-$D$4+1)/365,IF(D3219&gt;$D$4,($D$5-D3219+1)/365,$D$6/365)),0)</f>
        <v>0</v>
      </c>
      <c r="S3219" s="28">
        <f>'Data &amp; Parameter'!$E$16*'Data &amp; Parameter'!$E$17*('Data &amp; Parameter'!$E$18+'Data &amp; Parameter'!$E$19)*'Data &amp; Parameter'!$E$20*'Data &amp; Parameter'!$E$37*R3219</f>
        <v>0</v>
      </c>
      <c r="T3219" s="28">
        <f t="shared" si="50"/>
        <v>0</v>
      </c>
    </row>
    <row r="3220" spans="1:20" ht="15.75" customHeight="1" x14ac:dyDescent="0.35">
      <c r="A3220">
        <v>3213</v>
      </c>
      <c r="B3220" s="76">
        <v>44251.471192129626</v>
      </c>
      <c r="C3220" s="1" t="s">
        <v>10189</v>
      </c>
      <c r="D3220" s="76">
        <v>44251.473287037035</v>
      </c>
      <c r="E3220" s="1" t="s">
        <v>10190</v>
      </c>
      <c r="F3220" s="1" t="s">
        <v>10191</v>
      </c>
      <c r="G3220" s="1" t="s">
        <v>123</v>
      </c>
      <c r="H3220" s="1" t="s">
        <v>124</v>
      </c>
      <c r="I3220" s="1" t="s">
        <v>125</v>
      </c>
      <c r="J3220" s="1" t="s">
        <v>10085</v>
      </c>
      <c r="K3220" s="1" t="s">
        <v>10085</v>
      </c>
      <c r="L3220">
        <f>ROUNDUP(IF(B3220&gt;$D$4,0,($D$4-B3220+1)/365),0)</f>
        <v>0</v>
      </c>
      <c r="M3220">
        <f>ROUNDUP(IF(B3220&gt;$D$5,0,($D$5-B3220+1)/365),0)</f>
        <v>0</v>
      </c>
      <c r="N3220" s="28">
        <f>IF(OR(L3220=1,M3220=1),IF(B3220+364&lt;=$D$5,(B3220+364-$D$4+1)/365,IF(B3220&gt;$D$4,($D$5-B3220+1)/365,$D$6/365)),0)</f>
        <v>0</v>
      </c>
      <c r="O3220" s="28">
        <f>'Data &amp; Parameter'!$E$16*'Data &amp; Parameter'!$E$17*('Data &amp; Parameter'!$E$18+'Data &amp; Parameter'!$E$19)*'Data &amp; Parameter'!$E$20*'Data &amp; Parameter'!$E$37*N3220</f>
        <v>0</v>
      </c>
      <c r="P3220">
        <f>ROUNDUP(IF(D3220&gt;$D$4,0,($D$4-D3220+1)/365),0)</f>
        <v>0</v>
      </c>
      <c r="Q3220">
        <f>ROUNDUP(IF(D3220&gt;$D$5,0,($D$5-D3220+1)/365),0)</f>
        <v>0</v>
      </c>
      <c r="R3220" s="28">
        <f>IF(OR(P3220=1,Q3220=1),IF(D3220+364&lt;=$D$5,(D3220+364-$D$4+1)/365,IF(D3220&gt;$D$4,($D$5-D3220+1)/365,$D$6/365)),0)</f>
        <v>0</v>
      </c>
      <c r="S3220" s="28">
        <f>'Data &amp; Parameter'!$E$16*'Data &amp; Parameter'!$E$17*('Data &amp; Parameter'!$E$18+'Data &amp; Parameter'!$E$19)*'Data &amp; Parameter'!$E$20*'Data &amp; Parameter'!$E$37*R3220</f>
        <v>0</v>
      </c>
      <c r="T3220" s="28">
        <f t="shared" si="50"/>
        <v>0</v>
      </c>
    </row>
    <row r="3221" spans="1:20" ht="15.75" customHeight="1" x14ac:dyDescent="0.35">
      <c r="A3221">
        <v>3214</v>
      </c>
      <c r="B3221" s="76">
        <v>44251.473553240736</v>
      </c>
      <c r="C3221" s="1" t="s">
        <v>10192</v>
      </c>
      <c r="D3221" s="76">
        <v>44251.474375000005</v>
      </c>
      <c r="E3221" s="1" t="s">
        <v>10193</v>
      </c>
      <c r="F3221" s="1" t="s">
        <v>10194</v>
      </c>
      <c r="G3221" s="1" t="s">
        <v>123</v>
      </c>
      <c r="H3221" s="1" t="s">
        <v>124</v>
      </c>
      <c r="I3221" s="1" t="s">
        <v>125</v>
      </c>
      <c r="J3221" s="1" t="s">
        <v>10085</v>
      </c>
      <c r="K3221" s="1" t="s">
        <v>10085</v>
      </c>
      <c r="L3221">
        <f>ROUNDUP(IF(B3221&gt;$D$4,0,($D$4-B3221+1)/365),0)</f>
        <v>0</v>
      </c>
      <c r="M3221">
        <f>ROUNDUP(IF(B3221&gt;$D$5,0,($D$5-B3221+1)/365),0)</f>
        <v>0</v>
      </c>
      <c r="N3221" s="28">
        <f>IF(OR(L3221=1,M3221=1),IF(B3221+364&lt;=$D$5,(B3221+364-$D$4+1)/365,IF(B3221&gt;$D$4,($D$5-B3221+1)/365,$D$6/365)),0)</f>
        <v>0</v>
      </c>
      <c r="O3221" s="28">
        <f>'Data &amp; Parameter'!$E$16*'Data &amp; Parameter'!$E$17*('Data &amp; Parameter'!$E$18+'Data &amp; Parameter'!$E$19)*'Data &amp; Parameter'!$E$20*'Data &amp; Parameter'!$E$37*N3221</f>
        <v>0</v>
      </c>
      <c r="P3221">
        <f>ROUNDUP(IF(D3221&gt;$D$4,0,($D$4-D3221+1)/365),0)</f>
        <v>0</v>
      </c>
      <c r="Q3221">
        <f>ROUNDUP(IF(D3221&gt;$D$5,0,($D$5-D3221+1)/365),0)</f>
        <v>0</v>
      </c>
      <c r="R3221" s="28">
        <f>IF(OR(P3221=1,Q3221=1),IF(D3221+364&lt;=$D$5,(D3221+364-$D$4+1)/365,IF(D3221&gt;$D$4,($D$5-D3221+1)/365,$D$6/365)),0)</f>
        <v>0</v>
      </c>
      <c r="S3221" s="28">
        <f>'Data &amp; Parameter'!$E$16*'Data &amp; Parameter'!$E$17*('Data &amp; Parameter'!$E$18+'Data &amp; Parameter'!$E$19)*'Data &amp; Parameter'!$E$20*'Data &amp; Parameter'!$E$37*R3221</f>
        <v>0</v>
      </c>
      <c r="T3221" s="28">
        <f t="shared" si="50"/>
        <v>0</v>
      </c>
    </row>
    <row r="3222" spans="1:20" ht="15.75" customHeight="1" x14ac:dyDescent="0.35">
      <c r="A3222">
        <v>3215</v>
      </c>
      <c r="B3222" s="76">
        <v>44251.475057870368</v>
      </c>
      <c r="C3222" s="1" t="s">
        <v>10195</v>
      </c>
      <c r="D3222" s="76">
        <v>44251.475624999999</v>
      </c>
      <c r="E3222" s="1" t="s">
        <v>10196</v>
      </c>
      <c r="F3222" s="1" t="s">
        <v>10197</v>
      </c>
      <c r="G3222" s="1" t="s">
        <v>123</v>
      </c>
      <c r="H3222" s="1" t="s">
        <v>124</v>
      </c>
      <c r="I3222" s="1" t="s">
        <v>125</v>
      </c>
      <c r="J3222" s="1" t="s">
        <v>9763</v>
      </c>
      <c r="K3222" s="1" t="s">
        <v>9763</v>
      </c>
      <c r="L3222">
        <f>ROUNDUP(IF(B3222&gt;$D$4,0,($D$4-B3222+1)/365),0)</f>
        <v>0</v>
      </c>
      <c r="M3222">
        <f>ROUNDUP(IF(B3222&gt;$D$5,0,($D$5-B3222+1)/365),0)</f>
        <v>0</v>
      </c>
      <c r="N3222" s="28">
        <f>IF(OR(L3222=1,M3222=1),IF(B3222+364&lt;=$D$5,(B3222+364-$D$4+1)/365,IF(B3222&gt;$D$4,($D$5-B3222+1)/365,$D$6/365)),0)</f>
        <v>0</v>
      </c>
      <c r="O3222" s="28">
        <f>'Data &amp; Parameter'!$E$16*'Data &amp; Parameter'!$E$17*('Data &amp; Parameter'!$E$18+'Data &amp; Parameter'!$E$19)*'Data &amp; Parameter'!$E$20*'Data &amp; Parameter'!$E$37*N3222</f>
        <v>0</v>
      </c>
      <c r="P3222">
        <f>ROUNDUP(IF(D3222&gt;$D$4,0,($D$4-D3222+1)/365),0)</f>
        <v>0</v>
      </c>
      <c r="Q3222">
        <f>ROUNDUP(IF(D3222&gt;$D$5,0,($D$5-D3222+1)/365),0)</f>
        <v>0</v>
      </c>
      <c r="R3222" s="28">
        <f>IF(OR(P3222=1,Q3222=1),IF(D3222+364&lt;=$D$5,(D3222+364-$D$4+1)/365,IF(D3222&gt;$D$4,($D$5-D3222+1)/365,$D$6/365)),0)</f>
        <v>0</v>
      </c>
      <c r="S3222" s="28">
        <f>'Data &amp; Parameter'!$E$16*'Data &amp; Parameter'!$E$17*('Data &amp; Parameter'!$E$18+'Data &amp; Parameter'!$E$19)*'Data &amp; Parameter'!$E$20*'Data &amp; Parameter'!$E$37*R3222</f>
        <v>0</v>
      </c>
      <c r="T3222" s="28">
        <f t="shared" si="50"/>
        <v>0</v>
      </c>
    </row>
    <row r="3223" spans="1:20" ht="15.75" customHeight="1" x14ac:dyDescent="0.35">
      <c r="A3223">
        <v>3216</v>
      </c>
      <c r="B3223" s="76">
        <v>44251.475671296299</v>
      </c>
      <c r="C3223" s="1" t="s">
        <v>10198</v>
      </c>
      <c r="D3223" s="76">
        <v>44251.476168981477</v>
      </c>
      <c r="E3223" s="1" t="s">
        <v>10199</v>
      </c>
      <c r="F3223" s="1" t="s">
        <v>10200</v>
      </c>
      <c r="G3223" s="1" t="s">
        <v>123</v>
      </c>
      <c r="H3223" s="1" t="s">
        <v>124</v>
      </c>
      <c r="I3223" s="1" t="s">
        <v>125</v>
      </c>
      <c r="J3223" s="1" t="s">
        <v>9808</v>
      </c>
      <c r="K3223" s="1" t="s">
        <v>9783</v>
      </c>
      <c r="L3223">
        <f>ROUNDUP(IF(B3223&gt;$D$4,0,($D$4-B3223+1)/365),0)</f>
        <v>0</v>
      </c>
      <c r="M3223">
        <f>ROUNDUP(IF(B3223&gt;$D$5,0,($D$5-B3223+1)/365),0)</f>
        <v>0</v>
      </c>
      <c r="N3223" s="28">
        <f>IF(OR(L3223=1,M3223=1),IF(B3223+364&lt;=$D$5,(B3223+364-$D$4+1)/365,IF(B3223&gt;$D$4,($D$5-B3223+1)/365,$D$6/365)),0)</f>
        <v>0</v>
      </c>
      <c r="O3223" s="28">
        <f>'Data &amp; Parameter'!$E$16*'Data &amp; Parameter'!$E$17*('Data &amp; Parameter'!$E$18+'Data &amp; Parameter'!$E$19)*'Data &amp; Parameter'!$E$20*'Data &amp; Parameter'!$E$37*N3223</f>
        <v>0</v>
      </c>
      <c r="P3223">
        <f>ROUNDUP(IF(D3223&gt;$D$4,0,($D$4-D3223+1)/365),0)</f>
        <v>0</v>
      </c>
      <c r="Q3223">
        <f>ROUNDUP(IF(D3223&gt;$D$5,0,($D$5-D3223+1)/365),0)</f>
        <v>0</v>
      </c>
      <c r="R3223" s="28">
        <f>IF(OR(P3223=1,Q3223=1),IF(D3223+364&lt;=$D$5,(D3223+364-$D$4+1)/365,IF(D3223&gt;$D$4,($D$5-D3223+1)/365,$D$6/365)),0)</f>
        <v>0</v>
      </c>
      <c r="S3223" s="28">
        <f>'Data &amp; Parameter'!$E$16*'Data &amp; Parameter'!$E$17*('Data &amp; Parameter'!$E$18+'Data &amp; Parameter'!$E$19)*'Data &amp; Parameter'!$E$20*'Data &amp; Parameter'!$E$37*R3223</f>
        <v>0</v>
      </c>
      <c r="T3223" s="28">
        <f t="shared" si="50"/>
        <v>0</v>
      </c>
    </row>
    <row r="3224" spans="1:20" ht="15.75" customHeight="1" x14ac:dyDescent="0.35">
      <c r="A3224">
        <v>3217</v>
      </c>
      <c r="B3224" s="76">
        <v>44251.475740740745</v>
      </c>
      <c r="C3224" s="1" t="s">
        <v>10201</v>
      </c>
      <c r="D3224" s="76">
        <v>44251.477141203708</v>
      </c>
      <c r="E3224" s="1" t="s">
        <v>10202</v>
      </c>
      <c r="F3224" s="1" t="s">
        <v>10203</v>
      </c>
      <c r="G3224" s="1" t="s">
        <v>123</v>
      </c>
      <c r="H3224" s="1" t="s">
        <v>124</v>
      </c>
      <c r="I3224" s="1" t="s">
        <v>125</v>
      </c>
      <c r="J3224" s="1" t="s">
        <v>10085</v>
      </c>
      <c r="K3224" s="1" t="s">
        <v>10085</v>
      </c>
      <c r="L3224">
        <f>ROUNDUP(IF(B3224&gt;$D$4,0,($D$4-B3224+1)/365),0)</f>
        <v>0</v>
      </c>
      <c r="M3224">
        <f>ROUNDUP(IF(B3224&gt;$D$5,0,($D$5-B3224+1)/365),0)</f>
        <v>0</v>
      </c>
      <c r="N3224" s="28">
        <f>IF(OR(L3224=1,M3224=1),IF(B3224+364&lt;=$D$5,(B3224+364-$D$4+1)/365,IF(B3224&gt;$D$4,($D$5-B3224+1)/365,$D$6/365)),0)</f>
        <v>0</v>
      </c>
      <c r="O3224" s="28">
        <f>'Data &amp; Parameter'!$E$16*'Data &amp; Parameter'!$E$17*('Data &amp; Parameter'!$E$18+'Data &amp; Parameter'!$E$19)*'Data &amp; Parameter'!$E$20*'Data &amp; Parameter'!$E$37*N3224</f>
        <v>0</v>
      </c>
      <c r="P3224">
        <f>ROUNDUP(IF(D3224&gt;$D$4,0,($D$4-D3224+1)/365),0)</f>
        <v>0</v>
      </c>
      <c r="Q3224">
        <f>ROUNDUP(IF(D3224&gt;$D$5,0,($D$5-D3224+1)/365),0)</f>
        <v>0</v>
      </c>
      <c r="R3224" s="28">
        <f>IF(OR(P3224=1,Q3224=1),IF(D3224+364&lt;=$D$5,(D3224+364-$D$4+1)/365,IF(D3224&gt;$D$4,($D$5-D3224+1)/365,$D$6/365)),0)</f>
        <v>0</v>
      </c>
      <c r="S3224" s="28">
        <f>'Data &amp; Parameter'!$E$16*'Data &amp; Parameter'!$E$17*('Data &amp; Parameter'!$E$18+'Data &amp; Parameter'!$E$19)*'Data &amp; Parameter'!$E$20*'Data &amp; Parameter'!$E$37*R3224</f>
        <v>0</v>
      </c>
      <c r="T3224" s="28">
        <f t="shared" si="50"/>
        <v>0</v>
      </c>
    </row>
    <row r="3225" spans="1:20" ht="15.75" customHeight="1" x14ac:dyDescent="0.35">
      <c r="A3225">
        <v>3218</v>
      </c>
      <c r="B3225" s="76">
        <v>44251.47791666667</v>
      </c>
      <c r="C3225" s="1" t="s">
        <v>10204</v>
      </c>
      <c r="D3225" s="76">
        <v>44251.478622685187</v>
      </c>
      <c r="E3225" s="1" t="s">
        <v>10205</v>
      </c>
      <c r="F3225" s="1" t="s">
        <v>10206</v>
      </c>
      <c r="G3225" s="1" t="s">
        <v>123</v>
      </c>
      <c r="H3225" s="1" t="s">
        <v>124</v>
      </c>
      <c r="I3225" s="1" t="s">
        <v>125</v>
      </c>
      <c r="J3225" s="1" t="s">
        <v>10085</v>
      </c>
      <c r="K3225" s="1" t="s">
        <v>10085</v>
      </c>
      <c r="L3225">
        <f>ROUNDUP(IF(B3225&gt;$D$4,0,($D$4-B3225+1)/365),0)</f>
        <v>0</v>
      </c>
      <c r="M3225">
        <f>ROUNDUP(IF(B3225&gt;$D$5,0,($D$5-B3225+1)/365),0)</f>
        <v>0</v>
      </c>
      <c r="N3225" s="28">
        <f>IF(OR(L3225=1,M3225=1),IF(B3225+364&lt;=$D$5,(B3225+364-$D$4+1)/365,IF(B3225&gt;$D$4,($D$5-B3225+1)/365,$D$6/365)),0)</f>
        <v>0</v>
      </c>
      <c r="O3225" s="28">
        <f>'Data &amp; Parameter'!$E$16*'Data &amp; Parameter'!$E$17*('Data &amp; Parameter'!$E$18+'Data &amp; Parameter'!$E$19)*'Data &amp; Parameter'!$E$20*'Data &amp; Parameter'!$E$37*N3225</f>
        <v>0</v>
      </c>
      <c r="P3225">
        <f>ROUNDUP(IF(D3225&gt;$D$4,0,($D$4-D3225+1)/365),0)</f>
        <v>0</v>
      </c>
      <c r="Q3225">
        <f>ROUNDUP(IF(D3225&gt;$D$5,0,($D$5-D3225+1)/365),0)</f>
        <v>0</v>
      </c>
      <c r="R3225" s="28">
        <f>IF(OR(P3225=1,Q3225=1),IF(D3225+364&lt;=$D$5,(D3225+364-$D$4+1)/365,IF(D3225&gt;$D$4,($D$5-D3225+1)/365,$D$6/365)),0)</f>
        <v>0</v>
      </c>
      <c r="S3225" s="28">
        <f>'Data &amp; Parameter'!$E$16*'Data &amp; Parameter'!$E$17*('Data &amp; Parameter'!$E$18+'Data &amp; Parameter'!$E$19)*'Data &amp; Parameter'!$E$20*'Data &amp; Parameter'!$E$37*R3225</f>
        <v>0</v>
      </c>
      <c r="T3225" s="28">
        <f t="shared" si="50"/>
        <v>0</v>
      </c>
    </row>
    <row r="3226" spans="1:20" ht="15.75" customHeight="1" x14ac:dyDescent="0.35">
      <c r="A3226">
        <v>3219</v>
      </c>
      <c r="B3226" s="76">
        <v>44251.478634259256</v>
      </c>
      <c r="C3226" s="1" t="s">
        <v>10207</v>
      </c>
      <c r="D3226" s="76">
        <v>44251.479710648149</v>
      </c>
      <c r="E3226" s="1" t="s">
        <v>10208</v>
      </c>
      <c r="F3226" s="1" t="s">
        <v>10209</v>
      </c>
      <c r="G3226" s="1" t="s">
        <v>123</v>
      </c>
      <c r="H3226" s="1" t="s">
        <v>124</v>
      </c>
      <c r="I3226" s="1" t="s">
        <v>125</v>
      </c>
      <c r="J3226" s="1" t="s">
        <v>9791</v>
      </c>
      <c r="K3226" s="1" t="s">
        <v>9791</v>
      </c>
      <c r="L3226">
        <f>ROUNDUP(IF(B3226&gt;$D$4,0,($D$4-B3226+1)/365),0)</f>
        <v>0</v>
      </c>
      <c r="M3226">
        <f>ROUNDUP(IF(B3226&gt;$D$5,0,($D$5-B3226+1)/365),0)</f>
        <v>0</v>
      </c>
      <c r="N3226" s="28">
        <f>IF(OR(L3226=1,M3226=1),IF(B3226+364&lt;=$D$5,(B3226+364-$D$4+1)/365,IF(B3226&gt;$D$4,($D$5-B3226+1)/365,$D$6/365)),0)</f>
        <v>0</v>
      </c>
      <c r="O3226" s="28">
        <f>'Data &amp; Parameter'!$E$16*'Data &amp; Parameter'!$E$17*('Data &amp; Parameter'!$E$18+'Data &amp; Parameter'!$E$19)*'Data &amp; Parameter'!$E$20*'Data &amp; Parameter'!$E$37*N3226</f>
        <v>0</v>
      </c>
      <c r="P3226">
        <f>ROUNDUP(IF(D3226&gt;$D$4,0,($D$4-D3226+1)/365),0)</f>
        <v>0</v>
      </c>
      <c r="Q3226">
        <f>ROUNDUP(IF(D3226&gt;$D$5,0,($D$5-D3226+1)/365),0)</f>
        <v>0</v>
      </c>
      <c r="R3226" s="28">
        <f>IF(OR(P3226=1,Q3226=1),IF(D3226+364&lt;=$D$5,(D3226+364-$D$4+1)/365,IF(D3226&gt;$D$4,($D$5-D3226+1)/365,$D$6/365)),0)</f>
        <v>0</v>
      </c>
      <c r="S3226" s="28">
        <f>'Data &amp; Parameter'!$E$16*'Data &amp; Parameter'!$E$17*('Data &amp; Parameter'!$E$18+'Data &amp; Parameter'!$E$19)*'Data &amp; Parameter'!$E$20*'Data &amp; Parameter'!$E$37*R3226</f>
        <v>0</v>
      </c>
      <c r="T3226" s="28">
        <f t="shared" si="50"/>
        <v>0</v>
      </c>
    </row>
    <row r="3227" spans="1:20" ht="15.75" customHeight="1" x14ac:dyDescent="0.35">
      <c r="A3227">
        <v>3220</v>
      </c>
      <c r="B3227" s="76">
        <v>44251.479328703703</v>
      </c>
      <c r="C3227" s="1" t="s">
        <v>10210</v>
      </c>
      <c r="D3227" s="76">
        <v>44251.480196759258</v>
      </c>
      <c r="E3227" s="1" t="s">
        <v>10211</v>
      </c>
      <c r="F3227" s="1" t="s">
        <v>10212</v>
      </c>
      <c r="G3227" s="1" t="s">
        <v>123</v>
      </c>
      <c r="H3227" s="1" t="s">
        <v>124</v>
      </c>
      <c r="I3227" s="1" t="s">
        <v>125</v>
      </c>
      <c r="J3227" s="1" t="s">
        <v>9763</v>
      </c>
      <c r="K3227" s="1" t="s">
        <v>9763</v>
      </c>
      <c r="L3227">
        <f>ROUNDUP(IF(B3227&gt;$D$4,0,($D$4-B3227+1)/365),0)</f>
        <v>0</v>
      </c>
      <c r="M3227">
        <f>ROUNDUP(IF(B3227&gt;$D$5,0,($D$5-B3227+1)/365),0)</f>
        <v>0</v>
      </c>
      <c r="N3227" s="28">
        <f>IF(OR(L3227=1,M3227=1),IF(B3227+364&lt;=$D$5,(B3227+364-$D$4+1)/365,IF(B3227&gt;$D$4,($D$5-B3227+1)/365,$D$6/365)),0)</f>
        <v>0</v>
      </c>
      <c r="O3227" s="28">
        <f>'Data &amp; Parameter'!$E$16*'Data &amp; Parameter'!$E$17*('Data &amp; Parameter'!$E$18+'Data &amp; Parameter'!$E$19)*'Data &amp; Parameter'!$E$20*'Data &amp; Parameter'!$E$37*N3227</f>
        <v>0</v>
      </c>
      <c r="P3227">
        <f>ROUNDUP(IF(D3227&gt;$D$4,0,($D$4-D3227+1)/365),0)</f>
        <v>0</v>
      </c>
      <c r="Q3227">
        <f>ROUNDUP(IF(D3227&gt;$D$5,0,($D$5-D3227+1)/365),0)</f>
        <v>0</v>
      </c>
      <c r="R3227" s="28">
        <f>IF(OR(P3227=1,Q3227=1),IF(D3227+364&lt;=$D$5,(D3227+364-$D$4+1)/365,IF(D3227&gt;$D$4,($D$5-D3227+1)/365,$D$6/365)),0)</f>
        <v>0</v>
      </c>
      <c r="S3227" s="28">
        <f>'Data &amp; Parameter'!$E$16*'Data &amp; Parameter'!$E$17*('Data &amp; Parameter'!$E$18+'Data &amp; Parameter'!$E$19)*'Data &amp; Parameter'!$E$20*'Data &amp; Parameter'!$E$37*R3227</f>
        <v>0</v>
      </c>
      <c r="T3227" s="28">
        <f t="shared" si="50"/>
        <v>0</v>
      </c>
    </row>
    <row r="3228" spans="1:20" ht="15.75" customHeight="1" x14ac:dyDescent="0.35">
      <c r="A3228">
        <v>3221</v>
      </c>
      <c r="B3228" s="76">
        <v>44251.480208333334</v>
      </c>
      <c r="C3228" s="1" t="s">
        <v>10213</v>
      </c>
      <c r="D3228" s="76">
        <v>44251.480937500004</v>
      </c>
      <c r="E3228" s="1" t="s">
        <v>10214</v>
      </c>
      <c r="F3228" s="1" t="s">
        <v>10215</v>
      </c>
      <c r="G3228" s="1" t="s">
        <v>123</v>
      </c>
      <c r="H3228" s="1" t="s">
        <v>124</v>
      </c>
      <c r="I3228" s="1" t="s">
        <v>125</v>
      </c>
      <c r="J3228" s="1" t="s">
        <v>10085</v>
      </c>
      <c r="K3228" s="1" t="s">
        <v>10085</v>
      </c>
      <c r="L3228">
        <f>ROUNDUP(IF(B3228&gt;$D$4,0,($D$4-B3228+1)/365),0)</f>
        <v>0</v>
      </c>
      <c r="M3228">
        <f>ROUNDUP(IF(B3228&gt;$D$5,0,($D$5-B3228+1)/365),0)</f>
        <v>0</v>
      </c>
      <c r="N3228" s="28">
        <f>IF(OR(L3228=1,M3228=1),IF(B3228+364&lt;=$D$5,(B3228+364-$D$4+1)/365,IF(B3228&gt;$D$4,($D$5-B3228+1)/365,$D$6/365)),0)</f>
        <v>0</v>
      </c>
      <c r="O3228" s="28">
        <f>'Data &amp; Parameter'!$E$16*'Data &amp; Parameter'!$E$17*('Data &amp; Parameter'!$E$18+'Data &amp; Parameter'!$E$19)*'Data &amp; Parameter'!$E$20*'Data &amp; Parameter'!$E$37*N3228</f>
        <v>0</v>
      </c>
      <c r="P3228">
        <f>ROUNDUP(IF(D3228&gt;$D$4,0,($D$4-D3228+1)/365),0)</f>
        <v>0</v>
      </c>
      <c r="Q3228">
        <f>ROUNDUP(IF(D3228&gt;$D$5,0,($D$5-D3228+1)/365),0)</f>
        <v>0</v>
      </c>
      <c r="R3228" s="28">
        <f>IF(OR(P3228=1,Q3228=1),IF(D3228+364&lt;=$D$5,(D3228+364-$D$4+1)/365,IF(D3228&gt;$D$4,($D$5-D3228+1)/365,$D$6/365)),0)</f>
        <v>0</v>
      </c>
      <c r="S3228" s="28">
        <f>'Data &amp; Parameter'!$E$16*'Data &amp; Parameter'!$E$17*('Data &amp; Parameter'!$E$18+'Data &amp; Parameter'!$E$19)*'Data &amp; Parameter'!$E$20*'Data &amp; Parameter'!$E$37*R3228</f>
        <v>0</v>
      </c>
      <c r="T3228" s="28">
        <f t="shared" si="50"/>
        <v>0</v>
      </c>
    </row>
    <row r="3229" spans="1:20" ht="15.75" customHeight="1" x14ac:dyDescent="0.35">
      <c r="A3229">
        <v>3222</v>
      </c>
      <c r="B3229" s="76">
        <v>44251.48265046296</v>
      </c>
      <c r="C3229" s="1" t="s">
        <v>10216</v>
      </c>
      <c r="D3229" s="76">
        <v>44251.483182870375</v>
      </c>
      <c r="E3229" s="1" t="s">
        <v>10217</v>
      </c>
      <c r="F3229" s="1" t="s">
        <v>10218</v>
      </c>
      <c r="G3229" s="1" t="s">
        <v>123</v>
      </c>
      <c r="H3229" s="1" t="s">
        <v>124</v>
      </c>
      <c r="I3229" s="1" t="s">
        <v>125</v>
      </c>
      <c r="J3229" s="1" t="s">
        <v>10085</v>
      </c>
      <c r="K3229" s="1" t="s">
        <v>10085</v>
      </c>
      <c r="L3229">
        <f>ROUNDUP(IF(B3229&gt;$D$4,0,($D$4-B3229+1)/365),0)</f>
        <v>0</v>
      </c>
      <c r="M3229">
        <f>ROUNDUP(IF(B3229&gt;$D$5,0,($D$5-B3229+1)/365),0)</f>
        <v>0</v>
      </c>
      <c r="N3229" s="28">
        <f>IF(OR(L3229=1,M3229=1),IF(B3229+364&lt;=$D$5,(B3229+364-$D$4+1)/365,IF(B3229&gt;$D$4,($D$5-B3229+1)/365,$D$6/365)),0)</f>
        <v>0</v>
      </c>
      <c r="O3229" s="28">
        <f>'Data &amp; Parameter'!$E$16*'Data &amp; Parameter'!$E$17*('Data &amp; Parameter'!$E$18+'Data &amp; Parameter'!$E$19)*'Data &amp; Parameter'!$E$20*'Data &amp; Parameter'!$E$37*N3229</f>
        <v>0</v>
      </c>
      <c r="P3229">
        <f>ROUNDUP(IF(D3229&gt;$D$4,0,($D$4-D3229+1)/365),0)</f>
        <v>0</v>
      </c>
      <c r="Q3229">
        <f>ROUNDUP(IF(D3229&gt;$D$5,0,($D$5-D3229+1)/365),0)</f>
        <v>0</v>
      </c>
      <c r="R3229" s="28">
        <f>IF(OR(P3229=1,Q3229=1),IF(D3229+364&lt;=$D$5,(D3229+364-$D$4+1)/365,IF(D3229&gt;$D$4,($D$5-D3229+1)/365,$D$6/365)),0)</f>
        <v>0</v>
      </c>
      <c r="S3229" s="28">
        <f>'Data &amp; Parameter'!$E$16*'Data &amp; Parameter'!$E$17*('Data &amp; Parameter'!$E$18+'Data &amp; Parameter'!$E$19)*'Data &amp; Parameter'!$E$20*'Data &amp; Parameter'!$E$37*R3229</f>
        <v>0</v>
      </c>
      <c r="T3229" s="28">
        <f t="shared" si="50"/>
        <v>0</v>
      </c>
    </row>
    <row r="3230" spans="1:20" ht="15.75" customHeight="1" x14ac:dyDescent="0.35">
      <c r="A3230">
        <v>3223</v>
      </c>
      <c r="B3230" s="76">
        <v>44251.483217592591</v>
      </c>
      <c r="C3230" s="1" t="s">
        <v>10219</v>
      </c>
      <c r="D3230" s="76">
        <v>44251.490115740744</v>
      </c>
      <c r="E3230" s="1" t="s">
        <v>10220</v>
      </c>
      <c r="F3230" s="1" t="s">
        <v>10221</v>
      </c>
      <c r="G3230" s="1" t="s">
        <v>123</v>
      </c>
      <c r="H3230" s="1" t="s">
        <v>124</v>
      </c>
      <c r="I3230" s="1" t="s">
        <v>125</v>
      </c>
      <c r="J3230" s="1" t="s">
        <v>9763</v>
      </c>
      <c r="K3230" s="1" t="s">
        <v>9763</v>
      </c>
      <c r="L3230">
        <f>ROUNDUP(IF(B3230&gt;$D$4,0,($D$4-B3230+1)/365),0)</f>
        <v>0</v>
      </c>
      <c r="M3230">
        <f>ROUNDUP(IF(B3230&gt;$D$5,0,($D$5-B3230+1)/365),0)</f>
        <v>0</v>
      </c>
      <c r="N3230" s="28">
        <f>IF(OR(L3230=1,M3230=1),IF(B3230+364&lt;=$D$5,(B3230+364-$D$4+1)/365,IF(B3230&gt;$D$4,($D$5-B3230+1)/365,$D$6/365)),0)</f>
        <v>0</v>
      </c>
      <c r="O3230" s="28">
        <f>'Data &amp; Parameter'!$E$16*'Data &amp; Parameter'!$E$17*('Data &amp; Parameter'!$E$18+'Data &amp; Parameter'!$E$19)*'Data &amp; Parameter'!$E$20*'Data &amp; Parameter'!$E$37*N3230</f>
        <v>0</v>
      </c>
      <c r="P3230">
        <f>ROUNDUP(IF(D3230&gt;$D$4,0,($D$4-D3230+1)/365),0)</f>
        <v>0</v>
      </c>
      <c r="Q3230">
        <f>ROUNDUP(IF(D3230&gt;$D$5,0,($D$5-D3230+1)/365),0)</f>
        <v>0</v>
      </c>
      <c r="R3230" s="28">
        <f>IF(OR(P3230=1,Q3230=1),IF(D3230+364&lt;=$D$5,(D3230+364-$D$4+1)/365,IF(D3230&gt;$D$4,($D$5-D3230+1)/365,$D$6/365)),0)</f>
        <v>0</v>
      </c>
      <c r="S3230" s="28">
        <f>'Data &amp; Parameter'!$E$16*'Data &amp; Parameter'!$E$17*('Data &amp; Parameter'!$E$18+'Data &amp; Parameter'!$E$19)*'Data &amp; Parameter'!$E$20*'Data &amp; Parameter'!$E$37*R3230</f>
        <v>0</v>
      </c>
      <c r="T3230" s="28">
        <f t="shared" si="50"/>
        <v>0</v>
      </c>
    </row>
    <row r="3231" spans="1:20" ht="15.75" customHeight="1" x14ac:dyDescent="0.35">
      <c r="A3231">
        <v>3224</v>
      </c>
      <c r="B3231" s="76">
        <v>44251.483391203699</v>
      </c>
      <c r="C3231" s="1" t="s">
        <v>10222</v>
      </c>
      <c r="D3231" s="76">
        <v>44251.483969907407</v>
      </c>
      <c r="E3231" s="1" t="s">
        <v>10223</v>
      </c>
      <c r="F3231" s="1" t="s">
        <v>10224</v>
      </c>
      <c r="G3231" s="1" t="s">
        <v>123</v>
      </c>
      <c r="H3231" s="1" t="s">
        <v>124</v>
      </c>
      <c r="I3231" s="1" t="s">
        <v>125</v>
      </c>
      <c r="J3231" s="1" t="s">
        <v>10225</v>
      </c>
      <c r="K3231" s="1" t="s">
        <v>10085</v>
      </c>
      <c r="L3231">
        <f>ROUNDUP(IF(B3231&gt;$D$4,0,($D$4-B3231+1)/365),0)</f>
        <v>0</v>
      </c>
      <c r="M3231">
        <f>ROUNDUP(IF(B3231&gt;$D$5,0,($D$5-B3231+1)/365),0)</f>
        <v>0</v>
      </c>
      <c r="N3231" s="28">
        <f>IF(OR(L3231=1,M3231=1),IF(B3231+364&lt;=$D$5,(B3231+364-$D$4+1)/365,IF(B3231&gt;$D$4,($D$5-B3231+1)/365,$D$6/365)),0)</f>
        <v>0</v>
      </c>
      <c r="O3231" s="28">
        <f>'Data &amp; Parameter'!$E$16*'Data &amp; Parameter'!$E$17*('Data &amp; Parameter'!$E$18+'Data &amp; Parameter'!$E$19)*'Data &amp; Parameter'!$E$20*'Data &amp; Parameter'!$E$37*N3231</f>
        <v>0</v>
      </c>
      <c r="P3231">
        <f>ROUNDUP(IF(D3231&gt;$D$4,0,($D$4-D3231+1)/365),0)</f>
        <v>0</v>
      </c>
      <c r="Q3231">
        <f>ROUNDUP(IF(D3231&gt;$D$5,0,($D$5-D3231+1)/365),0)</f>
        <v>0</v>
      </c>
      <c r="R3231" s="28">
        <f>IF(OR(P3231=1,Q3231=1),IF(D3231+364&lt;=$D$5,(D3231+364-$D$4+1)/365,IF(D3231&gt;$D$4,($D$5-D3231+1)/365,$D$6/365)),0)</f>
        <v>0</v>
      </c>
      <c r="S3231" s="28">
        <f>'Data &amp; Parameter'!$E$16*'Data &amp; Parameter'!$E$17*('Data &amp; Parameter'!$E$18+'Data &amp; Parameter'!$E$19)*'Data &amp; Parameter'!$E$20*'Data &amp; Parameter'!$E$37*R3231</f>
        <v>0</v>
      </c>
      <c r="T3231" s="28">
        <f t="shared" si="50"/>
        <v>0</v>
      </c>
    </row>
    <row r="3232" spans="1:20" ht="15.75" customHeight="1" x14ac:dyDescent="0.35">
      <c r="A3232">
        <v>3225</v>
      </c>
      <c r="B3232" s="76">
        <v>44251.484259259261</v>
      </c>
      <c r="C3232" s="1" t="s">
        <v>10226</v>
      </c>
      <c r="D3232" s="76">
        <v>44251.486168981486</v>
      </c>
      <c r="E3232" s="1" t="s">
        <v>10227</v>
      </c>
      <c r="F3232" s="1" t="s">
        <v>10228</v>
      </c>
      <c r="G3232" s="1" t="s">
        <v>123</v>
      </c>
      <c r="H3232" s="1" t="s">
        <v>124</v>
      </c>
      <c r="I3232" s="1" t="s">
        <v>125</v>
      </c>
      <c r="J3232" s="1" t="s">
        <v>9830</v>
      </c>
      <c r="K3232" s="1" t="s">
        <v>10081</v>
      </c>
      <c r="L3232">
        <f>ROUNDUP(IF(B3232&gt;$D$4,0,($D$4-B3232+1)/365),0)</f>
        <v>0</v>
      </c>
      <c r="M3232">
        <f>ROUNDUP(IF(B3232&gt;$D$5,0,($D$5-B3232+1)/365),0)</f>
        <v>0</v>
      </c>
      <c r="N3232" s="28">
        <f>IF(OR(L3232=1,M3232=1),IF(B3232+364&lt;=$D$5,(B3232+364-$D$4+1)/365,IF(B3232&gt;$D$4,($D$5-B3232+1)/365,$D$6/365)),0)</f>
        <v>0</v>
      </c>
      <c r="O3232" s="28">
        <f>'Data &amp; Parameter'!$E$16*'Data &amp; Parameter'!$E$17*('Data &amp; Parameter'!$E$18+'Data &amp; Parameter'!$E$19)*'Data &amp; Parameter'!$E$20*'Data &amp; Parameter'!$E$37*N3232</f>
        <v>0</v>
      </c>
      <c r="P3232">
        <f>ROUNDUP(IF(D3232&gt;$D$4,0,($D$4-D3232+1)/365),0)</f>
        <v>0</v>
      </c>
      <c r="Q3232">
        <f>ROUNDUP(IF(D3232&gt;$D$5,0,($D$5-D3232+1)/365),0)</f>
        <v>0</v>
      </c>
      <c r="R3232" s="28">
        <f>IF(OR(P3232=1,Q3232=1),IF(D3232+364&lt;=$D$5,(D3232+364-$D$4+1)/365,IF(D3232&gt;$D$4,($D$5-D3232+1)/365,$D$6/365)),0)</f>
        <v>0</v>
      </c>
      <c r="S3232" s="28">
        <f>'Data &amp; Parameter'!$E$16*'Data &amp; Parameter'!$E$17*('Data &amp; Parameter'!$E$18+'Data &amp; Parameter'!$E$19)*'Data &amp; Parameter'!$E$20*'Data &amp; Parameter'!$E$37*R3232</f>
        <v>0</v>
      </c>
      <c r="T3232" s="28">
        <f t="shared" si="50"/>
        <v>0</v>
      </c>
    </row>
    <row r="3233" spans="1:20" ht="15.75" customHeight="1" x14ac:dyDescent="0.35">
      <c r="A3233">
        <v>3226</v>
      </c>
      <c r="B3233" s="76">
        <v>44251.484293981484</v>
      </c>
      <c r="C3233" s="1" t="s">
        <v>10229</v>
      </c>
      <c r="D3233" s="76">
        <v>44251.485798611116</v>
      </c>
      <c r="E3233" s="1" t="s">
        <v>10230</v>
      </c>
      <c r="F3233" s="1" t="s">
        <v>10231</v>
      </c>
      <c r="G3233" s="1" t="s">
        <v>123</v>
      </c>
      <c r="H3233" s="1" t="s">
        <v>124</v>
      </c>
      <c r="I3233" s="1" t="s">
        <v>125</v>
      </c>
      <c r="J3233" s="1" t="s">
        <v>9763</v>
      </c>
      <c r="K3233" s="1" t="s">
        <v>9763</v>
      </c>
      <c r="L3233">
        <f>ROUNDUP(IF(B3233&gt;$D$4,0,($D$4-B3233+1)/365),0)</f>
        <v>0</v>
      </c>
      <c r="M3233">
        <f>ROUNDUP(IF(B3233&gt;$D$5,0,($D$5-B3233+1)/365),0)</f>
        <v>0</v>
      </c>
      <c r="N3233" s="28">
        <f>IF(OR(L3233=1,M3233=1),IF(B3233+364&lt;=$D$5,(B3233+364-$D$4+1)/365,IF(B3233&gt;$D$4,($D$5-B3233+1)/365,$D$6/365)),0)</f>
        <v>0</v>
      </c>
      <c r="O3233" s="28">
        <f>'Data &amp; Parameter'!$E$16*'Data &amp; Parameter'!$E$17*('Data &amp; Parameter'!$E$18+'Data &amp; Parameter'!$E$19)*'Data &amp; Parameter'!$E$20*'Data &amp; Parameter'!$E$37*N3233</f>
        <v>0</v>
      </c>
      <c r="P3233">
        <f>ROUNDUP(IF(D3233&gt;$D$4,0,($D$4-D3233+1)/365),0)</f>
        <v>0</v>
      </c>
      <c r="Q3233">
        <f>ROUNDUP(IF(D3233&gt;$D$5,0,($D$5-D3233+1)/365),0)</f>
        <v>0</v>
      </c>
      <c r="R3233" s="28">
        <f>IF(OR(P3233=1,Q3233=1),IF(D3233+364&lt;=$D$5,(D3233+364-$D$4+1)/365,IF(D3233&gt;$D$4,($D$5-D3233+1)/365,$D$6/365)),0)</f>
        <v>0</v>
      </c>
      <c r="S3233" s="28">
        <f>'Data &amp; Parameter'!$E$16*'Data &amp; Parameter'!$E$17*('Data &amp; Parameter'!$E$18+'Data &amp; Parameter'!$E$19)*'Data &amp; Parameter'!$E$20*'Data &amp; Parameter'!$E$37*R3233</f>
        <v>0</v>
      </c>
      <c r="T3233" s="28">
        <f t="shared" si="50"/>
        <v>0</v>
      </c>
    </row>
    <row r="3234" spans="1:20" ht="15.75" customHeight="1" x14ac:dyDescent="0.35">
      <c r="A3234">
        <v>3227</v>
      </c>
      <c r="B3234" s="76">
        <v>44251.484560185185</v>
      </c>
      <c r="C3234" s="1" t="s">
        <v>10232</v>
      </c>
      <c r="D3234" s="76">
        <v>44251.485601851848</v>
      </c>
      <c r="E3234" s="1" t="s">
        <v>10233</v>
      </c>
      <c r="F3234" s="1" t="s">
        <v>10234</v>
      </c>
      <c r="G3234" s="1" t="s">
        <v>123</v>
      </c>
      <c r="H3234" s="1" t="s">
        <v>124</v>
      </c>
      <c r="I3234" s="1" t="s">
        <v>125</v>
      </c>
      <c r="J3234" s="1" t="s">
        <v>9808</v>
      </c>
      <c r="K3234" s="1" t="s">
        <v>9783</v>
      </c>
      <c r="L3234">
        <f>ROUNDUP(IF(B3234&gt;$D$4,0,($D$4-B3234+1)/365),0)</f>
        <v>0</v>
      </c>
      <c r="M3234">
        <f>ROUNDUP(IF(B3234&gt;$D$5,0,($D$5-B3234+1)/365),0)</f>
        <v>0</v>
      </c>
      <c r="N3234" s="28">
        <f>IF(OR(L3234=1,M3234=1),IF(B3234+364&lt;=$D$5,(B3234+364-$D$4+1)/365,IF(B3234&gt;$D$4,($D$5-B3234+1)/365,$D$6/365)),0)</f>
        <v>0</v>
      </c>
      <c r="O3234" s="28">
        <f>'Data &amp; Parameter'!$E$16*'Data &amp; Parameter'!$E$17*('Data &amp; Parameter'!$E$18+'Data &amp; Parameter'!$E$19)*'Data &amp; Parameter'!$E$20*'Data &amp; Parameter'!$E$37*N3234</f>
        <v>0</v>
      </c>
      <c r="P3234">
        <f>ROUNDUP(IF(D3234&gt;$D$4,0,($D$4-D3234+1)/365),0)</f>
        <v>0</v>
      </c>
      <c r="Q3234">
        <f>ROUNDUP(IF(D3234&gt;$D$5,0,($D$5-D3234+1)/365),0)</f>
        <v>0</v>
      </c>
      <c r="R3234" s="28">
        <f>IF(OR(P3234=1,Q3234=1),IF(D3234+364&lt;=$D$5,(D3234+364-$D$4+1)/365,IF(D3234&gt;$D$4,($D$5-D3234+1)/365,$D$6/365)),0)</f>
        <v>0</v>
      </c>
      <c r="S3234" s="28">
        <f>'Data &amp; Parameter'!$E$16*'Data &amp; Parameter'!$E$17*('Data &amp; Parameter'!$E$18+'Data &amp; Parameter'!$E$19)*'Data &amp; Parameter'!$E$20*'Data &amp; Parameter'!$E$37*R3234</f>
        <v>0</v>
      </c>
      <c r="T3234" s="28">
        <f t="shared" si="50"/>
        <v>0</v>
      </c>
    </row>
    <row r="3235" spans="1:20" ht="15.75" customHeight="1" x14ac:dyDescent="0.35">
      <c r="A3235">
        <v>3228</v>
      </c>
      <c r="B3235" s="76">
        <v>44251.485069444447</v>
      </c>
      <c r="C3235" s="1" t="s">
        <v>10235</v>
      </c>
      <c r="D3235" s="76">
        <v>44251.485613425924</v>
      </c>
      <c r="E3235" s="1" t="s">
        <v>10236</v>
      </c>
      <c r="F3235" s="1" t="s">
        <v>10237</v>
      </c>
      <c r="G3235" s="1" t="s">
        <v>123</v>
      </c>
      <c r="H3235" s="1" t="s">
        <v>124</v>
      </c>
      <c r="I3235" s="1" t="s">
        <v>125</v>
      </c>
      <c r="J3235" s="1" t="s">
        <v>10085</v>
      </c>
      <c r="K3235" s="1" t="s">
        <v>10085</v>
      </c>
      <c r="L3235">
        <f>ROUNDUP(IF(B3235&gt;$D$4,0,($D$4-B3235+1)/365),0)</f>
        <v>0</v>
      </c>
      <c r="M3235">
        <f>ROUNDUP(IF(B3235&gt;$D$5,0,($D$5-B3235+1)/365),0)</f>
        <v>0</v>
      </c>
      <c r="N3235" s="28">
        <f>IF(OR(L3235=1,M3235=1),IF(B3235+364&lt;=$D$5,(B3235+364-$D$4+1)/365,IF(B3235&gt;$D$4,($D$5-B3235+1)/365,$D$6/365)),0)</f>
        <v>0</v>
      </c>
      <c r="O3235" s="28">
        <f>'Data &amp; Parameter'!$E$16*'Data &amp; Parameter'!$E$17*('Data &amp; Parameter'!$E$18+'Data &amp; Parameter'!$E$19)*'Data &amp; Parameter'!$E$20*'Data &amp; Parameter'!$E$37*N3235</f>
        <v>0</v>
      </c>
      <c r="P3235">
        <f>ROUNDUP(IF(D3235&gt;$D$4,0,($D$4-D3235+1)/365),0)</f>
        <v>0</v>
      </c>
      <c r="Q3235">
        <f>ROUNDUP(IF(D3235&gt;$D$5,0,($D$5-D3235+1)/365),0)</f>
        <v>0</v>
      </c>
      <c r="R3235" s="28">
        <f>IF(OR(P3235=1,Q3235=1),IF(D3235+364&lt;=$D$5,(D3235+364-$D$4+1)/365,IF(D3235&gt;$D$4,($D$5-D3235+1)/365,$D$6/365)),0)</f>
        <v>0</v>
      </c>
      <c r="S3235" s="28">
        <f>'Data &amp; Parameter'!$E$16*'Data &amp; Parameter'!$E$17*('Data &amp; Parameter'!$E$18+'Data &amp; Parameter'!$E$19)*'Data &amp; Parameter'!$E$20*'Data &amp; Parameter'!$E$37*R3235</f>
        <v>0</v>
      </c>
      <c r="T3235" s="28">
        <f t="shared" si="50"/>
        <v>0</v>
      </c>
    </row>
    <row r="3236" spans="1:20" ht="15.75" customHeight="1" x14ac:dyDescent="0.35">
      <c r="A3236">
        <v>3229</v>
      </c>
      <c r="B3236" s="76">
        <v>44251.487500000003</v>
      </c>
      <c r="C3236" s="1" t="s">
        <v>10238</v>
      </c>
      <c r="D3236" s="76">
        <v>44251.488113425927</v>
      </c>
      <c r="E3236" s="1" t="s">
        <v>10239</v>
      </c>
      <c r="F3236" s="1" t="s">
        <v>10240</v>
      </c>
      <c r="G3236" s="1" t="s">
        <v>123</v>
      </c>
      <c r="H3236" s="1" t="s">
        <v>124</v>
      </c>
      <c r="I3236" s="1" t="s">
        <v>125</v>
      </c>
      <c r="J3236" s="1" t="s">
        <v>10085</v>
      </c>
      <c r="K3236" s="1" t="s">
        <v>10085</v>
      </c>
      <c r="L3236">
        <f>ROUNDUP(IF(B3236&gt;$D$4,0,($D$4-B3236+1)/365),0)</f>
        <v>0</v>
      </c>
      <c r="M3236">
        <f>ROUNDUP(IF(B3236&gt;$D$5,0,($D$5-B3236+1)/365),0)</f>
        <v>0</v>
      </c>
      <c r="N3236" s="28">
        <f>IF(OR(L3236=1,M3236=1),IF(B3236+364&lt;=$D$5,(B3236+364-$D$4+1)/365,IF(B3236&gt;$D$4,($D$5-B3236+1)/365,$D$6/365)),0)</f>
        <v>0</v>
      </c>
      <c r="O3236" s="28">
        <f>'Data &amp; Parameter'!$E$16*'Data &amp; Parameter'!$E$17*('Data &amp; Parameter'!$E$18+'Data &amp; Parameter'!$E$19)*'Data &amp; Parameter'!$E$20*'Data &amp; Parameter'!$E$37*N3236</f>
        <v>0</v>
      </c>
      <c r="P3236">
        <f>ROUNDUP(IF(D3236&gt;$D$4,0,($D$4-D3236+1)/365),0)</f>
        <v>0</v>
      </c>
      <c r="Q3236">
        <f>ROUNDUP(IF(D3236&gt;$D$5,0,($D$5-D3236+1)/365),0)</f>
        <v>0</v>
      </c>
      <c r="R3236" s="28">
        <f>IF(OR(P3236=1,Q3236=1),IF(D3236+364&lt;=$D$5,(D3236+364-$D$4+1)/365,IF(D3236&gt;$D$4,($D$5-D3236+1)/365,$D$6/365)),0)</f>
        <v>0</v>
      </c>
      <c r="S3236" s="28">
        <f>'Data &amp; Parameter'!$E$16*'Data &amp; Parameter'!$E$17*('Data &amp; Parameter'!$E$18+'Data &amp; Parameter'!$E$19)*'Data &amp; Parameter'!$E$20*'Data &amp; Parameter'!$E$37*R3236</f>
        <v>0</v>
      </c>
      <c r="T3236" s="28">
        <f t="shared" si="50"/>
        <v>0</v>
      </c>
    </row>
    <row r="3237" spans="1:20" ht="15.75" customHeight="1" x14ac:dyDescent="0.35">
      <c r="A3237">
        <v>3230</v>
      </c>
      <c r="B3237" s="76">
        <v>44251.487673611111</v>
      </c>
      <c r="C3237" s="1" t="s">
        <v>10241</v>
      </c>
      <c r="D3237" s="76">
        <v>44251.488182870366</v>
      </c>
      <c r="E3237" s="1" t="s">
        <v>10242</v>
      </c>
      <c r="F3237" s="1" t="s">
        <v>10243</v>
      </c>
      <c r="G3237" s="1" t="s">
        <v>123</v>
      </c>
      <c r="H3237" s="1" t="s">
        <v>124</v>
      </c>
      <c r="I3237" s="1" t="s">
        <v>125</v>
      </c>
      <c r="J3237" s="1" t="s">
        <v>10085</v>
      </c>
      <c r="K3237" s="1" t="s">
        <v>10085</v>
      </c>
      <c r="L3237">
        <f>ROUNDUP(IF(B3237&gt;$D$4,0,($D$4-B3237+1)/365),0)</f>
        <v>0</v>
      </c>
      <c r="M3237">
        <f>ROUNDUP(IF(B3237&gt;$D$5,0,($D$5-B3237+1)/365),0)</f>
        <v>0</v>
      </c>
      <c r="N3237" s="28">
        <f>IF(OR(L3237=1,M3237=1),IF(B3237+364&lt;=$D$5,(B3237+364-$D$4+1)/365,IF(B3237&gt;$D$4,($D$5-B3237+1)/365,$D$6/365)),0)</f>
        <v>0</v>
      </c>
      <c r="O3237" s="28">
        <f>'Data &amp; Parameter'!$E$16*'Data &amp; Parameter'!$E$17*('Data &amp; Parameter'!$E$18+'Data &amp; Parameter'!$E$19)*'Data &amp; Parameter'!$E$20*'Data &amp; Parameter'!$E$37*N3237</f>
        <v>0</v>
      </c>
      <c r="P3237">
        <f>ROUNDUP(IF(D3237&gt;$D$4,0,($D$4-D3237+1)/365),0)</f>
        <v>0</v>
      </c>
      <c r="Q3237">
        <f>ROUNDUP(IF(D3237&gt;$D$5,0,($D$5-D3237+1)/365),0)</f>
        <v>0</v>
      </c>
      <c r="R3237" s="28">
        <f>IF(OR(P3237=1,Q3237=1),IF(D3237+364&lt;=$D$5,(D3237+364-$D$4+1)/365,IF(D3237&gt;$D$4,($D$5-D3237+1)/365,$D$6/365)),0)</f>
        <v>0</v>
      </c>
      <c r="S3237" s="28">
        <f>'Data &amp; Parameter'!$E$16*'Data &amp; Parameter'!$E$17*('Data &amp; Parameter'!$E$18+'Data &amp; Parameter'!$E$19)*'Data &amp; Parameter'!$E$20*'Data &amp; Parameter'!$E$37*R3237</f>
        <v>0</v>
      </c>
      <c r="T3237" s="28">
        <f t="shared" si="50"/>
        <v>0</v>
      </c>
    </row>
    <row r="3238" spans="1:20" ht="15.75" customHeight="1" x14ac:dyDescent="0.35">
      <c r="A3238">
        <v>3231</v>
      </c>
      <c r="B3238" s="76">
        <v>44251.489340277782</v>
      </c>
      <c r="C3238" s="1" t="s">
        <v>10244</v>
      </c>
      <c r="D3238" s="76">
        <v>44251.489849537036</v>
      </c>
      <c r="E3238" s="1" t="s">
        <v>10245</v>
      </c>
      <c r="F3238" s="1" t="s">
        <v>10246</v>
      </c>
      <c r="G3238" s="1" t="s">
        <v>123</v>
      </c>
      <c r="H3238" s="1" t="s">
        <v>124</v>
      </c>
      <c r="I3238" s="1" t="s">
        <v>125</v>
      </c>
      <c r="J3238" s="1" t="s">
        <v>9830</v>
      </c>
      <c r="K3238" s="1" t="s">
        <v>10188</v>
      </c>
      <c r="L3238">
        <f>ROUNDUP(IF(B3238&gt;$D$4,0,($D$4-B3238+1)/365),0)</f>
        <v>0</v>
      </c>
      <c r="M3238">
        <f>ROUNDUP(IF(B3238&gt;$D$5,0,($D$5-B3238+1)/365),0)</f>
        <v>0</v>
      </c>
      <c r="N3238" s="28">
        <f>IF(OR(L3238=1,M3238=1),IF(B3238+364&lt;=$D$5,(B3238+364-$D$4+1)/365,IF(B3238&gt;$D$4,($D$5-B3238+1)/365,$D$6/365)),0)</f>
        <v>0</v>
      </c>
      <c r="O3238" s="28">
        <f>'Data &amp; Parameter'!$E$16*'Data &amp; Parameter'!$E$17*('Data &amp; Parameter'!$E$18+'Data &amp; Parameter'!$E$19)*'Data &amp; Parameter'!$E$20*'Data &amp; Parameter'!$E$37*N3238</f>
        <v>0</v>
      </c>
      <c r="P3238">
        <f>ROUNDUP(IF(D3238&gt;$D$4,0,($D$4-D3238+1)/365),0)</f>
        <v>0</v>
      </c>
      <c r="Q3238">
        <f>ROUNDUP(IF(D3238&gt;$D$5,0,($D$5-D3238+1)/365),0)</f>
        <v>0</v>
      </c>
      <c r="R3238" s="28">
        <f>IF(OR(P3238=1,Q3238=1),IF(D3238+364&lt;=$D$5,(D3238+364-$D$4+1)/365,IF(D3238&gt;$D$4,($D$5-D3238+1)/365,$D$6/365)),0)</f>
        <v>0</v>
      </c>
      <c r="S3238" s="28">
        <f>'Data &amp; Parameter'!$E$16*'Data &amp; Parameter'!$E$17*('Data &amp; Parameter'!$E$18+'Data &amp; Parameter'!$E$19)*'Data &amp; Parameter'!$E$20*'Data &amp; Parameter'!$E$37*R3238</f>
        <v>0</v>
      </c>
      <c r="T3238" s="28">
        <f t="shared" si="50"/>
        <v>0</v>
      </c>
    </row>
    <row r="3239" spans="1:20" ht="15.75" customHeight="1" x14ac:dyDescent="0.35">
      <c r="A3239">
        <v>3232</v>
      </c>
      <c r="B3239" s="76">
        <v>44251.490254629629</v>
      </c>
      <c r="C3239" s="1" t="s">
        <v>10247</v>
      </c>
      <c r="D3239" s="76">
        <v>44251.490636574075</v>
      </c>
      <c r="E3239" s="1" t="s">
        <v>10248</v>
      </c>
      <c r="F3239" s="1" t="s">
        <v>10249</v>
      </c>
      <c r="G3239" s="1" t="s">
        <v>123</v>
      </c>
      <c r="H3239" s="1" t="s">
        <v>124</v>
      </c>
      <c r="I3239" s="1" t="s">
        <v>125</v>
      </c>
      <c r="J3239" s="1" t="s">
        <v>10085</v>
      </c>
      <c r="K3239" s="1" t="s">
        <v>10085</v>
      </c>
      <c r="L3239">
        <f>ROUNDUP(IF(B3239&gt;$D$4,0,($D$4-B3239+1)/365),0)</f>
        <v>0</v>
      </c>
      <c r="M3239">
        <f>ROUNDUP(IF(B3239&gt;$D$5,0,($D$5-B3239+1)/365),0)</f>
        <v>0</v>
      </c>
      <c r="N3239" s="28">
        <f>IF(OR(L3239=1,M3239=1),IF(B3239+364&lt;=$D$5,(B3239+364-$D$4+1)/365,IF(B3239&gt;$D$4,($D$5-B3239+1)/365,$D$6/365)),0)</f>
        <v>0</v>
      </c>
      <c r="O3239" s="28">
        <f>'Data &amp; Parameter'!$E$16*'Data &amp; Parameter'!$E$17*('Data &amp; Parameter'!$E$18+'Data &amp; Parameter'!$E$19)*'Data &amp; Parameter'!$E$20*'Data &amp; Parameter'!$E$37*N3239</f>
        <v>0</v>
      </c>
      <c r="P3239">
        <f>ROUNDUP(IF(D3239&gt;$D$4,0,($D$4-D3239+1)/365),0)</f>
        <v>0</v>
      </c>
      <c r="Q3239">
        <f>ROUNDUP(IF(D3239&gt;$D$5,0,($D$5-D3239+1)/365),0)</f>
        <v>0</v>
      </c>
      <c r="R3239" s="28">
        <f>IF(OR(P3239=1,Q3239=1),IF(D3239+364&lt;=$D$5,(D3239+364-$D$4+1)/365,IF(D3239&gt;$D$4,($D$5-D3239+1)/365,$D$6/365)),0)</f>
        <v>0</v>
      </c>
      <c r="S3239" s="28">
        <f>'Data &amp; Parameter'!$E$16*'Data &amp; Parameter'!$E$17*('Data &amp; Parameter'!$E$18+'Data &amp; Parameter'!$E$19)*'Data &amp; Parameter'!$E$20*'Data &amp; Parameter'!$E$37*R3239</f>
        <v>0</v>
      </c>
      <c r="T3239" s="28">
        <f t="shared" si="50"/>
        <v>0</v>
      </c>
    </row>
    <row r="3240" spans="1:20" ht="15.75" customHeight="1" x14ac:dyDescent="0.35">
      <c r="A3240">
        <v>3233</v>
      </c>
      <c r="B3240" s="76">
        <v>44251.490486111114</v>
      </c>
      <c r="C3240" s="1" t="s">
        <v>10250</v>
      </c>
      <c r="D3240" s="76">
        <v>44251.491562499999</v>
      </c>
      <c r="E3240" s="1" t="s">
        <v>10251</v>
      </c>
      <c r="F3240" s="1" t="s">
        <v>10252</v>
      </c>
      <c r="G3240" s="1" t="s">
        <v>123</v>
      </c>
      <c r="H3240" s="1" t="s">
        <v>124</v>
      </c>
      <c r="I3240" s="1" t="s">
        <v>125</v>
      </c>
      <c r="J3240" s="1" t="s">
        <v>10085</v>
      </c>
      <c r="K3240" s="1" t="s">
        <v>10085</v>
      </c>
      <c r="L3240">
        <f>ROUNDUP(IF(B3240&gt;$D$4,0,($D$4-B3240+1)/365),0)</f>
        <v>0</v>
      </c>
      <c r="M3240">
        <f>ROUNDUP(IF(B3240&gt;$D$5,0,($D$5-B3240+1)/365),0)</f>
        <v>0</v>
      </c>
      <c r="N3240" s="28">
        <f>IF(OR(L3240=1,M3240=1),IF(B3240+364&lt;=$D$5,(B3240+364-$D$4+1)/365,IF(B3240&gt;$D$4,($D$5-B3240+1)/365,$D$6/365)),0)</f>
        <v>0</v>
      </c>
      <c r="O3240" s="28">
        <f>'Data &amp; Parameter'!$E$16*'Data &amp; Parameter'!$E$17*('Data &amp; Parameter'!$E$18+'Data &amp; Parameter'!$E$19)*'Data &amp; Parameter'!$E$20*'Data &amp; Parameter'!$E$37*N3240</f>
        <v>0</v>
      </c>
      <c r="P3240">
        <f>ROUNDUP(IF(D3240&gt;$D$4,0,($D$4-D3240+1)/365),0)</f>
        <v>0</v>
      </c>
      <c r="Q3240">
        <f>ROUNDUP(IF(D3240&gt;$D$5,0,($D$5-D3240+1)/365),0)</f>
        <v>0</v>
      </c>
      <c r="R3240" s="28">
        <f>IF(OR(P3240=1,Q3240=1),IF(D3240+364&lt;=$D$5,(D3240+364-$D$4+1)/365,IF(D3240&gt;$D$4,($D$5-D3240+1)/365,$D$6/365)),0)</f>
        <v>0</v>
      </c>
      <c r="S3240" s="28">
        <f>'Data &amp; Parameter'!$E$16*'Data &amp; Parameter'!$E$17*('Data &amp; Parameter'!$E$18+'Data &amp; Parameter'!$E$19)*'Data &amp; Parameter'!$E$20*'Data &amp; Parameter'!$E$37*R3240</f>
        <v>0</v>
      </c>
      <c r="T3240" s="28">
        <f t="shared" si="50"/>
        <v>0</v>
      </c>
    </row>
    <row r="3241" spans="1:20" ht="15.75" customHeight="1" x14ac:dyDescent="0.35">
      <c r="A3241">
        <v>3234</v>
      </c>
      <c r="B3241" s="76">
        <v>44251.491759259261</v>
      </c>
      <c r="C3241" s="1" t="s">
        <v>10253</v>
      </c>
      <c r="D3241" s="76">
        <v>44251.49255787037</v>
      </c>
      <c r="E3241" s="1" t="s">
        <v>10254</v>
      </c>
      <c r="F3241" s="1" t="s">
        <v>10255</v>
      </c>
      <c r="G3241" s="1" t="s">
        <v>123</v>
      </c>
      <c r="H3241" s="1" t="s">
        <v>124</v>
      </c>
      <c r="I3241" s="1" t="s">
        <v>125</v>
      </c>
      <c r="J3241" s="1" t="s">
        <v>10256</v>
      </c>
      <c r="K3241" s="1" t="s">
        <v>10188</v>
      </c>
      <c r="L3241">
        <f>ROUNDUP(IF(B3241&gt;$D$4,0,($D$4-B3241+1)/365),0)</f>
        <v>0</v>
      </c>
      <c r="M3241">
        <f>ROUNDUP(IF(B3241&gt;$D$5,0,($D$5-B3241+1)/365),0)</f>
        <v>0</v>
      </c>
      <c r="N3241" s="28">
        <f>IF(OR(L3241=1,M3241=1),IF(B3241+364&lt;=$D$5,(B3241+364-$D$4+1)/365,IF(B3241&gt;$D$4,($D$5-B3241+1)/365,$D$6/365)),0)</f>
        <v>0</v>
      </c>
      <c r="O3241" s="28">
        <f>'Data &amp; Parameter'!$E$16*'Data &amp; Parameter'!$E$17*('Data &amp; Parameter'!$E$18+'Data &amp; Parameter'!$E$19)*'Data &amp; Parameter'!$E$20*'Data &amp; Parameter'!$E$37*N3241</f>
        <v>0</v>
      </c>
      <c r="P3241">
        <f>ROUNDUP(IF(D3241&gt;$D$4,0,($D$4-D3241+1)/365),0)</f>
        <v>0</v>
      </c>
      <c r="Q3241">
        <f>ROUNDUP(IF(D3241&gt;$D$5,0,($D$5-D3241+1)/365),0)</f>
        <v>0</v>
      </c>
      <c r="R3241" s="28">
        <f>IF(OR(P3241=1,Q3241=1),IF(D3241+364&lt;=$D$5,(D3241+364-$D$4+1)/365,IF(D3241&gt;$D$4,($D$5-D3241+1)/365,$D$6/365)),0)</f>
        <v>0</v>
      </c>
      <c r="S3241" s="28">
        <f>'Data &amp; Parameter'!$E$16*'Data &amp; Parameter'!$E$17*('Data &amp; Parameter'!$E$18+'Data &amp; Parameter'!$E$19)*'Data &amp; Parameter'!$E$20*'Data &amp; Parameter'!$E$37*R3241</f>
        <v>0</v>
      </c>
      <c r="T3241" s="28">
        <f t="shared" si="50"/>
        <v>0</v>
      </c>
    </row>
    <row r="3242" spans="1:20" ht="15.75" customHeight="1" x14ac:dyDescent="0.35">
      <c r="A3242">
        <v>3235</v>
      </c>
      <c r="B3242" s="76">
        <v>44251.494143518517</v>
      </c>
      <c r="C3242" s="1" t="s">
        <v>10257</v>
      </c>
      <c r="D3242" s="76">
        <v>44251.494675925926</v>
      </c>
      <c r="E3242" s="1" t="s">
        <v>10258</v>
      </c>
      <c r="F3242" s="1" t="s">
        <v>10259</v>
      </c>
      <c r="G3242" s="1" t="s">
        <v>123</v>
      </c>
      <c r="H3242" s="1" t="s">
        <v>124</v>
      </c>
      <c r="I3242" s="1" t="s">
        <v>125</v>
      </c>
      <c r="J3242" s="1" t="s">
        <v>10085</v>
      </c>
      <c r="K3242" s="1" t="s">
        <v>10085</v>
      </c>
      <c r="L3242">
        <f>ROUNDUP(IF(B3242&gt;$D$4,0,($D$4-B3242+1)/365),0)</f>
        <v>0</v>
      </c>
      <c r="M3242">
        <f>ROUNDUP(IF(B3242&gt;$D$5,0,($D$5-B3242+1)/365),0)</f>
        <v>0</v>
      </c>
      <c r="N3242" s="28">
        <f>IF(OR(L3242=1,M3242=1),IF(B3242+364&lt;=$D$5,(B3242+364-$D$4+1)/365,IF(B3242&gt;$D$4,($D$5-B3242+1)/365,$D$6/365)),0)</f>
        <v>0</v>
      </c>
      <c r="O3242" s="28">
        <f>'Data &amp; Parameter'!$E$16*'Data &amp; Parameter'!$E$17*('Data &amp; Parameter'!$E$18+'Data &amp; Parameter'!$E$19)*'Data &amp; Parameter'!$E$20*'Data &amp; Parameter'!$E$37*N3242</f>
        <v>0</v>
      </c>
      <c r="P3242">
        <f>ROUNDUP(IF(D3242&gt;$D$4,0,($D$4-D3242+1)/365),0)</f>
        <v>0</v>
      </c>
      <c r="Q3242">
        <f>ROUNDUP(IF(D3242&gt;$D$5,0,($D$5-D3242+1)/365),0)</f>
        <v>0</v>
      </c>
      <c r="R3242" s="28">
        <f>IF(OR(P3242=1,Q3242=1),IF(D3242+364&lt;=$D$5,(D3242+364-$D$4+1)/365,IF(D3242&gt;$D$4,($D$5-D3242+1)/365,$D$6/365)),0)</f>
        <v>0</v>
      </c>
      <c r="S3242" s="28">
        <f>'Data &amp; Parameter'!$E$16*'Data &amp; Parameter'!$E$17*('Data &amp; Parameter'!$E$18+'Data &amp; Parameter'!$E$19)*'Data &amp; Parameter'!$E$20*'Data &amp; Parameter'!$E$37*R3242</f>
        <v>0</v>
      </c>
      <c r="T3242" s="28">
        <f t="shared" si="50"/>
        <v>0</v>
      </c>
    </row>
    <row r="3243" spans="1:20" ht="15.75" customHeight="1" x14ac:dyDescent="0.35">
      <c r="A3243">
        <v>3236</v>
      </c>
      <c r="B3243" s="76">
        <v>44251.494398148148</v>
      </c>
      <c r="C3243" s="1" t="s">
        <v>10260</v>
      </c>
      <c r="D3243" s="76">
        <v>44251.49523148148</v>
      </c>
      <c r="E3243" s="1" t="s">
        <v>10261</v>
      </c>
      <c r="F3243" s="1" t="s">
        <v>10262</v>
      </c>
      <c r="G3243" s="1" t="s">
        <v>123</v>
      </c>
      <c r="H3243" s="1" t="s">
        <v>124</v>
      </c>
      <c r="I3243" s="1" t="s">
        <v>125</v>
      </c>
      <c r="J3243" s="1" t="s">
        <v>10085</v>
      </c>
      <c r="K3243" s="1" t="s">
        <v>10085</v>
      </c>
      <c r="L3243">
        <f>ROUNDUP(IF(B3243&gt;$D$4,0,($D$4-B3243+1)/365),0)</f>
        <v>0</v>
      </c>
      <c r="M3243">
        <f>ROUNDUP(IF(B3243&gt;$D$5,0,($D$5-B3243+1)/365),0)</f>
        <v>0</v>
      </c>
      <c r="N3243" s="28">
        <f>IF(OR(L3243=1,M3243=1),IF(B3243+364&lt;=$D$5,(B3243+364-$D$4+1)/365,IF(B3243&gt;$D$4,($D$5-B3243+1)/365,$D$6/365)),0)</f>
        <v>0</v>
      </c>
      <c r="O3243" s="28">
        <f>'Data &amp; Parameter'!$E$16*'Data &amp; Parameter'!$E$17*('Data &amp; Parameter'!$E$18+'Data &amp; Parameter'!$E$19)*'Data &amp; Parameter'!$E$20*'Data &amp; Parameter'!$E$37*N3243</f>
        <v>0</v>
      </c>
      <c r="P3243">
        <f>ROUNDUP(IF(D3243&gt;$D$4,0,($D$4-D3243+1)/365),0)</f>
        <v>0</v>
      </c>
      <c r="Q3243">
        <f>ROUNDUP(IF(D3243&gt;$D$5,0,($D$5-D3243+1)/365),0)</f>
        <v>0</v>
      </c>
      <c r="R3243" s="28">
        <f>IF(OR(P3243=1,Q3243=1),IF(D3243+364&lt;=$D$5,(D3243+364-$D$4+1)/365,IF(D3243&gt;$D$4,($D$5-D3243+1)/365,$D$6/365)),0)</f>
        <v>0</v>
      </c>
      <c r="S3243" s="28">
        <f>'Data &amp; Parameter'!$E$16*'Data &amp; Parameter'!$E$17*('Data &amp; Parameter'!$E$18+'Data &amp; Parameter'!$E$19)*'Data &amp; Parameter'!$E$20*'Data &amp; Parameter'!$E$37*R3243</f>
        <v>0</v>
      </c>
      <c r="T3243" s="28">
        <f t="shared" si="50"/>
        <v>0</v>
      </c>
    </row>
    <row r="3244" spans="1:20" ht="15.75" customHeight="1" x14ac:dyDescent="0.35">
      <c r="A3244">
        <v>3237</v>
      </c>
      <c r="B3244" s="76">
        <v>44251.495312500003</v>
      </c>
      <c r="C3244" s="1" t="s">
        <v>10263</v>
      </c>
      <c r="D3244" s="76">
        <v>44251.503020833334</v>
      </c>
      <c r="E3244" s="1" t="s">
        <v>10264</v>
      </c>
      <c r="F3244" s="1" t="s">
        <v>10265</v>
      </c>
      <c r="G3244" s="1" t="s">
        <v>123</v>
      </c>
      <c r="H3244" s="1" t="s">
        <v>124</v>
      </c>
      <c r="I3244" s="1" t="s">
        <v>125</v>
      </c>
      <c r="J3244" s="1" t="s">
        <v>9767</v>
      </c>
      <c r="K3244" s="1" t="s">
        <v>9763</v>
      </c>
      <c r="L3244">
        <f>ROUNDUP(IF(B3244&gt;$D$4,0,($D$4-B3244+1)/365),0)</f>
        <v>0</v>
      </c>
      <c r="M3244">
        <f>ROUNDUP(IF(B3244&gt;$D$5,0,($D$5-B3244+1)/365),0)</f>
        <v>0</v>
      </c>
      <c r="N3244" s="28">
        <f>IF(OR(L3244=1,M3244=1),IF(B3244+364&lt;=$D$5,(B3244+364-$D$4+1)/365,IF(B3244&gt;$D$4,($D$5-B3244+1)/365,$D$6/365)),0)</f>
        <v>0</v>
      </c>
      <c r="O3244" s="28">
        <f>'Data &amp; Parameter'!$E$16*'Data &amp; Parameter'!$E$17*('Data &amp; Parameter'!$E$18+'Data &amp; Parameter'!$E$19)*'Data &amp; Parameter'!$E$20*'Data &amp; Parameter'!$E$37*N3244</f>
        <v>0</v>
      </c>
      <c r="P3244">
        <f>ROUNDUP(IF(D3244&gt;$D$4,0,($D$4-D3244+1)/365),0)</f>
        <v>0</v>
      </c>
      <c r="Q3244">
        <f>ROUNDUP(IF(D3244&gt;$D$5,0,($D$5-D3244+1)/365),0)</f>
        <v>0</v>
      </c>
      <c r="R3244" s="28">
        <f>IF(OR(P3244=1,Q3244=1),IF(D3244+364&lt;=$D$5,(D3244+364-$D$4+1)/365,IF(D3244&gt;$D$4,($D$5-D3244+1)/365,$D$6/365)),0)</f>
        <v>0</v>
      </c>
      <c r="S3244" s="28">
        <f>'Data &amp; Parameter'!$E$16*'Data &amp; Parameter'!$E$17*('Data &amp; Parameter'!$E$18+'Data &amp; Parameter'!$E$19)*'Data &amp; Parameter'!$E$20*'Data &amp; Parameter'!$E$37*R3244</f>
        <v>0</v>
      </c>
      <c r="T3244" s="28">
        <f t="shared" si="50"/>
        <v>0</v>
      </c>
    </row>
    <row r="3245" spans="1:20" ht="15.75" customHeight="1" x14ac:dyDescent="0.35">
      <c r="A3245">
        <v>3238</v>
      </c>
      <c r="B3245" s="76">
        <v>44251.496932870374</v>
      </c>
      <c r="C3245" s="1" t="s">
        <v>10266</v>
      </c>
      <c r="D3245" s="76">
        <v>44251.497384259259</v>
      </c>
      <c r="E3245" s="1" t="s">
        <v>10267</v>
      </c>
      <c r="F3245" s="1" t="s">
        <v>10268</v>
      </c>
      <c r="G3245" s="1" t="s">
        <v>123</v>
      </c>
      <c r="H3245" s="1" t="s">
        <v>124</v>
      </c>
      <c r="I3245" s="1" t="s">
        <v>125</v>
      </c>
      <c r="J3245" s="1" t="s">
        <v>9830</v>
      </c>
      <c r="K3245" s="1" t="s">
        <v>10188</v>
      </c>
      <c r="L3245">
        <f>ROUNDUP(IF(B3245&gt;$D$4,0,($D$4-B3245+1)/365),0)</f>
        <v>0</v>
      </c>
      <c r="M3245">
        <f>ROUNDUP(IF(B3245&gt;$D$5,0,($D$5-B3245+1)/365),0)</f>
        <v>0</v>
      </c>
      <c r="N3245" s="28">
        <f>IF(OR(L3245=1,M3245=1),IF(B3245+364&lt;=$D$5,(B3245+364-$D$4+1)/365,IF(B3245&gt;$D$4,($D$5-B3245+1)/365,$D$6/365)),0)</f>
        <v>0</v>
      </c>
      <c r="O3245" s="28">
        <f>'Data &amp; Parameter'!$E$16*'Data &amp; Parameter'!$E$17*('Data &amp; Parameter'!$E$18+'Data &amp; Parameter'!$E$19)*'Data &amp; Parameter'!$E$20*'Data &amp; Parameter'!$E$37*N3245</f>
        <v>0</v>
      </c>
      <c r="P3245">
        <f>ROUNDUP(IF(D3245&gt;$D$4,0,($D$4-D3245+1)/365),0)</f>
        <v>0</v>
      </c>
      <c r="Q3245">
        <f>ROUNDUP(IF(D3245&gt;$D$5,0,($D$5-D3245+1)/365),0)</f>
        <v>0</v>
      </c>
      <c r="R3245" s="28">
        <f>IF(OR(P3245=1,Q3245=1),IF(D3245+364&lt;=$D$5,(D3245+364-$D$4+1)/365,IF(D3245&gt;$D$4,($D$5-D3245+1)/365,$D$6/365)),0)</f>
        <v>0</v>
      </c>
      <c r="S3245" s="28">
        <f>'Data &amp; Parameter'!$E$16*'Data &amp; Parameter'!$E$17*('Data &amp; Parameter'!$E$18+'Data &amp; Parameter'!$E$19)*'Data &amp; Parameter'!$E$20*'Data &amp; Parameter'!$E$37*R3245</f>
        <v>0</v>
      </c>
      <c r="T3245" s="28">
        <f t="shared" si="50"/>
        <v>0</v>
      </c>
    </row>
    <row r="3246" spans="1:20" ht="15.75" customHeight="1" x14ac:dyDescent="0.35">
      <c r="A3246">
        <v>3239</v>
      </c>
      <c r="B3246" s="76">
        <v>44251.497337962966</v>
      </c>
      <c r="C3246" s="1" t="s">
        <v>10269</v>
      </c>
      <c r="D3246" s="76">
        <v>44251.497696759259</v>
      </c>
      <c r="E3246" s="1" t="s">
        <v>10270</v>
      </c>
      <c r="F3246" s="1" t="s">
        <v>10271</v>
      </c>
      <c r="G3246" s="1" t="s">
        <v>123</v>
      </c>
      <c r="H3246" s="1" t="s">
        <v>124</v>
      </c>
      <c r="I3246" s="1" t="s">
        <v>125</v>
      </c>
      <c r="J3246" s="1" t="s">
        <v>10085</v>
      </c>
      <c r="K3246" s="1" t="s">
        <v>10085</v>
      </c>
      <c r="L3246">
        <f>ROUNDUP(IF(B3246&gt;$D$4,0,($D$4-B3246+1)/365),0)</f>
        <v>0</v>
      </c>
      <c r="M3246">
        <f>ROUNDUP(IF(B3246&gt;$D$5,0,($D$5-B3246+1)/365),0)</f>
        <v>0</v>
      </c>
      <c r="N3246" s="28">
        <f>IF(OR(L3246=1,M3246=1),IF(B3246+364&lt;=$D$5,(B3246+364-$D$4+1)/365,IF(B3246&gt;$D$4,($D$5-B3246+1)/365,$D$6/365)),0)</f>
        <v>0</v>
      </c>
      <c r="O3246" s="28">
        <f>'Data &amp; Parameter'!$E$16*'Data &amp; Parameter'!$E$17*('Data &amp; Parameter'!$E$18+'Data &amp; Parameter'!$E$19)*'Data &amp; Parameter'!$E$20*'Data &amp; Parameter'!$E$37*N3246</f>
        <v>0</v>
      </c>
      <c r="P3246">
        <f>ROUNDUP(IF(D3246&gt;$D$4,0,($D$4-D3246+1)/365),0)</f>
        <v>0</v>
      </c>
      <c r="Q3246">
        <f>ROUNDUP(IF(D3246&gt;$D$5,0,($D$5-D3246+1)/365),0)</f>
        <v>0</v>
      </c>
      <c r="R3246" s="28">
        <f>IF(OR(P3246=1,Q3246=1),IF(D3246+364&lt;=$D$5,(D3246+364-$D$4+1)/365,IF(D3246&gt;$D$4,($D$5-D3246+1)/365,$D$6/365)),0)</f>
        <v>0</v>
      </c>
      <c r="S3246" s="28">
        <f>'Data &amp; Parameter'!$E$16*'Data &amp; Parameter'!$E$17*('Data &amp; Parameter'!$E$18+'Data &amp; Parameter'!$E$19)*'Data &amp; Parameter'!$E$20*'Data &amp; Parameter'!$E$37*R3246</f>
        <v>0</v>
      </c>
      <c r="T3246" s="28">
        <f t="shared" si="50"/>
        <v>0</v>
      </c>
    </row>
    <row r="3247" spans="1:20" ht="15.75" customHeight="1" x14ac:dyDescent="0.35">
      <c r="A3247">
        <v>3240</v>
      </c>
      <c r="B3247" s="76">
        <v>44251.497557870374</v>
      </c>
      <c r="C3247" s="1" t="s">
        <v>10272</v>
      </c>
      <c r="D3247" s="76">
        <v>44251.497974537036</v>
      </c>
      <c r="E3247" s="1" t="s">
        <v>10273</v>
      </c>
      <c r="F3247" s="1" t="s">
        <v>10274</v>
      </c>
      <c r="G3247" s="1" t="s">
        <v>123</v>
      </c>
      <c r="H3247" s="1" t="s">
        <v>124</v>
      </c>
      <c r="I3247" s="1" t="s">
        <v>125</v>
      </c>
      <c r="J3247" s="1" t="s">
        <v>9791</v>
      </c>
      <c r="K3247" s="1" t="s">
        <v>9763</v>
      </c>
      <c r="L3247">
        <f>ROUNDUP(IF(B3247&gt;$D$4,0,($D$4-B3247+1)/365),0)</f>
        <v>0</v>
      </c>
      <c r="M3247">
        <f>ROUNDUP(IF(B3247&gt;$D$5,0,($D$5-B3247+1)/365),0)</f>
        <v>0</v>
      </c>
      <c r="N3247" s="28">
        <f>IF(OR(L3247=1,M3247=1),IF(B3247+364&lt;=$D$5,(B3247+364-$D$4+1)/365,IF(B3247&gt;$D$4,($D$5-B3247+1)/365,$D$6/365)),0)</f>
        <v>0</v>
      </c>
      <c r="O3247" s="28">
        <f>'Data &amp; Parameter'!$E$16*'Data &amp; Parameter'!$E$17*('Data &amp; Parameter'!$E$18+'Data &amp; Parameter'!$E$19)*'Data &amp; Parameter'!$E$20*'Data &amp; Parameter'!$E$37*N3247</f>
        <v>0</v>
      </c>
      <c r="P3247">
        <f>ROUNDUP(IF(D3247&gt;$D$4,0,($D$4-D3247+1)/365),0)</f>
        <v>0</v>
      </c>
      <c r="Q3247">
        <f>ROUNDUP(IF(D3247&gt;$D$5,0,($D$5-D3247+1)/365),0)</f>
        <v>0</v>
      </c>
      <c r="R3247" s="28">
        <f>IF(OR(P3247=1,Q3247=1),IF(D3247+364&lt;=$D$5,(D3247+364-$D$4+1)/365,IF(D3247&gt;$D$4,($D$5-D3247+1)/365,$D$6/365)),0)</f>
        <v>0</v>
      </c>
      <c r="S3247" s="28">
        <f>'Data &amp; Parameter'!$E$16*'Data &amp; Parameter'!$E$17*('Data &amp; Parameter'!$E$18+'Data &amp; Parameter'!$E$19)*'Data &amp; Parameter'!$E$20*'Data &amp; Parameter'!$E$37*R3247</f>
        <v>0</v>
      </c>
      <c r="T3247" s="28">
        <f t="shared" si="50"/>
        <v>0</v>
      </c>
    </row>
    <row r="3248" spans="1:20" ht="15.75" customHeight="1" x14ac:dyDescent="0.35">
      <c r="A3248">
        <v>3241</v>
      </c>
      <c r="B3248" s="76">
        <v>44251.498206018514</v>
      </c>
      <c r="C3248" s="1" t="s">
        <v>10275</v>
      </c>
      <c r="D3248" s="76">
        <v>44251.49927083333</v>
      </c>
      <c r="E3248" s="1" t="s">
        <v>10276</v>
      </c>
      <c r="F3248" s="1" t="s">
        <v>10277</v>
      </c>
      <c r="G3248" s="1" t="s">
        <v>123</v>
      </c>
      <c r="H3248" s="1" t="s">
        <v>124</v>
      </c>
      <c r="I3248" s="1" t="s">
        <v>125</v>
      </c>
      <c r="J3248" s="1" t="s">
        <v>10085</v>
      </c>
      <c r="K3248" s="1" t="s">
        <v>10085</v>
      </c>
      <c r="L3248">
        <f>ROUNDUP(IF(B3248&gt;$D$4,0,($D$4-B3248+1)/365),0)</f>
        <v>0</v>
      </c>
      <c r="M3248">
        <f>ROUNDUP(IF(B3248&gt;$D$5,0,($D$5-B3248+1)/365),0)</f>
        <v>0</v>
      </c>
      <c r="N3248" s="28">
        <f>IF(OR(L3248=1,M3248=1),IF(B3248+364&lt;=$D$5,(B3248+364-$D$4+1)/365,IF(B3248&gt;$D$4,($D$5-B3248+1)/365,$D$6/365)),0)</f>
        <v>0</v>
      </c>
      <c r="O3248" s="28">
        <f>'Data &amp; Parameter'!$E$16*'Data &amp; Parameter'!$E$17*('Data &amp; Parameter'!$E$18+'Data &amp; Parameter'!$E$19)*'Data &amp; Parameter'!$E$20*'Data &amp; Parameter'!$E$37*N3248</f>
        <v>0</v>
      </c>
      <c r="P3248">
        <f>ROUNDUP(IF(D3248&gt;$D$4,0,($D$4-D3248+1)/365),0)</f>
        <v>0</v>
      </c>
      <c r="Q3248">
        <f>ROUNDUP(IF(D3248&gt;$D$5,0,($D$5-D3248+1)/365),0)</f>
        <v>0</v>
      </c>
      <c r="R3248" s="28">
        <f>IF(OR(P3248=1,Q3248=1),IF(D3248+364&lt;=$D$5,(D3248+364-$D$4+1)/365,IF(D3248&gt;$D$4,($D$5-D3248+1)/365,$D$6/365)),0)</f>
        <v>0</v>
      </c>
      <c r="S3248" s="28">
        <f>'Data &amp; Parameter'!$E$16*'Data &amp; Parameter'!$E$17*('Data &amp; Parameter'!$E$18+'Data &amp; Parameter'!$E$19)*'Data &amp; Parameter'!$E$20*'Data &amp; Parameter'!$E$37*R3248</f>
        <v>0</v>
      </c>
      <c r="T3248" s="28">
        <f t="shared" si="50"/>
        <v>0</v>
      </c>
    </row>
    <row r="3249" spans="1:20" ht="15.75" customHeight="1" x14ac:dyDescent="0.35">
      <c r="A3249">
        <v>3242</v>
      </c>
      <c r="B3249" s="76">
        <v>44251.499259259261</v>
      </c>
      <c r="C3249" s="1" t="s">
        <v>10278</v>
      </c>
      <c r="D3249" s="76">
        <v>44251.499675925923</v>
      </c>
      <c r="E3249" s="1" t="s">
        <v>10279</v>
      </c>
      <c r="F3249" s="1" t="s">
        <v>10280</v>
      </c>
      <c r="G3249" s="1" t="s">
        <v>123</v>
      </c>
      <c r="H3249" s="1" t="s">
        <v>124</v>
      </c>
      <c r="I3249" s="1" t="s">
        <v>125</v>
      </c>
      <c r="J3249" s="1" t="s">
        <v>9077</v>
      </c>
      <c r="K3249" s="1" t="s">
        <v>10281</v>
      </c>
      <c r="L3249">
        <f>ROUNDUP(IF(B3249&gt;$D$4,0,($D$4-B3249+1)/365),0)</f>
        <v>0</v>
      </c>
      <c r="M3249">
        <f>ROUNDUP(IF(B3249&gt;$D$5,0,($D$5-B3249+1)/365),0)</f>
        <v>0</v>
      </c>
      <c r="N3249" s="28">
        <f>IF(OR(L3249=1,M3249=1),IF(B3249+364&lt;=$D$5,(B3249+364-$D$4+1)/365,IF(B3249&gt;$D$4,($D$5-B3249+1)/365,$D$6/365)),0)</f>
        <v>0</v>
      </c>
      <c r="O3249" s="28">
        <f>'Data &amp; Parameter'!$E$16*'Data &amp; Parameter'!$E$17*('Data &amp; Parameter'!$E$18+'Data &amp; Parameter'!$E$19)*'Data &amp; Parameter'!$E$20*'Data &amp; Parameter'!$E$37*N3249</f>
        <v>0</v>
      </c>
      <c r="P3249">
        <f>ROUNDUP(IF(D3249&gt;$D$4,0,($D$4-D3249+1)/365),0)</f>
        <v>0</v>
      </c>
      <c r="Q3249">
        <f>ROUNDUP(IF(D3249&gt;$D$5,0,($D$5-D3249+1)/365),0)</f>
        <v>0</v>
      </c>
      <c r="R3249" s="28">
        <f>IF(OR(P3249=1,Q3249=1),IF(D3249+364&lt;=$D$5,(D3249+364-$D$4+1)/365,IF(D3249&gt;$D$4,($D$5-D3249+1)/365,$D$6/365)),0)</f>
        <v>0</v>
      </c>
      <c r="S3249" s="28">
        <f>'Data &amp; Parameter'!$E$16*'Data &amp; Parameter'!$E$17*('Data &amp; Parameter'!$E$18+'Data &amp; Parameter'!$E$19)*'Data &amp; Parameter'!$E$20*'Data &amp; Parameter'!$E$37*R3249</f>
        <v>0</v>
      </c>
      <c r="T3249" s="28">
        <f t="shared" si="50"/>
        <v>0</v>
      </c>
    </row>
    <row r="3250" spans="1:20" ht="15.75" customHeight="1" x14ac:dyDescent="0.35">
      <c r="A3250">
        <v>3243</v>
      </c>
      <c r="B3250" s="76">
        <v>44251.49931712963</v>
      </c>
      <c r="C3250" s="1" t="s">
        <v>10282</v>
      </c>
      <c r="D3250" s="76">
        <v>44251.500706018516</v>
      </c>
      <c r="E3250" s="1" t="s">
        <v>10283</v>
      </c>
      <c r="F3250" s="1" t="s">
        <v>10284</v>
      </c>
      <c r="G3250" s="1" t="s">
        <v>123</v>
      </c>
      <c r="H3250" s="1" t="s">
        <v>124</v>
      </c>
      <c r="I3250" s="1" t="s">
        <v>125</v>
      </c>
      <c r="J3250" s="1" t="s">
        <v>9830</v>
      </c>
      <c r="K3250" s="1" t="s">
        <v>10188</v>
      </c>
      <c r="L3250">
        <f>ROUNDUP(IF(B3250&gt;$D$4,0,($D$4-B3250+1)/365),0)</f>
        <v>0</v>
      </c>
      <c r="M3250">
        <f>ROUNDUP(IF(B3250&gt;$D$5,0,($D$5-B3250+1)/365),0)</f>
        <v>0</v>
      </c>
      <c r="N3250" s="28">
        <f>IF(OR(L3250=1,M3250=1),IF(B3250+364&lt;=$D$5,(B3250+364-$D$4+1)/365,IF(B3250&gt;$D$4,($D$5-B3250+1)/365,$D$6/365)),0)</f>
        <v>0</v>
      </c>
      <c r="O3250" s="28">
        <f>'Data &amp; Parameter'!$E$16*'Data &amp; Parameter'!$E$17*('Data &amp; Parameter'!$E$18+'Data &amp; Parameter'!$E$19)*'Data &amp; Parameter'!$E$20*'Data &amp; Parameter'!$E$37*N3250</f>
        <v>0</v>
      </c>
      <c r="P3250">
        <f>ROUNDUP(IF(D3250&gt;$D$4,0,($D$4-D3250+1)/365),0)</f>
        <v>0</v>
      </c>
      <c r="Q3250">
        <f>ROUNDUP(IF(D3250&gt;$D$5,0,($D$5-D3250+1)/365),0)</f>
        <v>0</v>
      </c>
      <c r="R3250" s="28">
        <f>IF(OR(P3250=1,Q3250=1),IF(D3250+364&lt;=$D$5,(D3250+364-$D$4+1)/365,IF(D3250&gt;$D$4,($D$5-D3250+1)/365,$D$6/365)),0)</f>
        <v>0</v>
      </c>
      <c r="S3250" s="28">
        <f>'Data &amp; Parameter'!$E$16*'Data &amp; Parameter'!$E$17*('Data &amp; Parameter'!$E$18+'Data &amp; Parameter'!$E$19)*'Data &amp; Parameter'!$E$20*'Data &amp; Parameter'!$E$37*R3250</f>
        <v>0</v>
      </c>
      <c r="T3250" s="28">
        <f t="shared" si="50"/>
        <v>0</v>
      </c>
    </row>
    <row r="3251" spans="1:20" ht="15.75" customHeight="1" x14ac:dyDescent="0.35">
      <c r="A3251">
        <v>3244</v>
      </c>
      <c r="B3251" s="76">
        <v>44251.500648148147</v>
      </c>
      <c r="C3251" s="1" t="s">
        <v>10285</v>
      </c>
      <c r="D3251" s="76">
        <v>44251.501134259262</v>
      </c>
      <c r="E3251" s="1" t="s">
        <v>10286</v>
      </c>
      <c r="F3251" s="1" t="s">
        <v>10287</v>
      </c>
      <c r="G3251" s="1" t="s">
        <v>123</v>
      </c>
      <c r="H3251" s="1" t="s">
        <v>124</v>
      </c>
      <c r="I3251" s="1" t="s">
        <v>125</v>
      </c>
      <c r="J3251" s="1" t="s">
        <v>10085</v>
      </c>
      <c r="K3251" s="1" t="s">
        <v>10094</v>
      </c>
      <c r="L3251">
        <f>ROUNDUP(IF(B3251&gt;$D$4,0,($D$4-B3251+1)/365),0)</f>
        <v>0</v>
      </c>
      <c r="M3251">
        <f>ROUNDUP(IF(B3251&gt;$D$5,0,($D$5-B3251+1)/365),0)</f>
        <v>0</v>
      </c>
      <c r="N3251" s="28">
        <f>IF(OR(L3251=1,M3251=1),IF(B3251+364&lt;=$D$5,(B3251+364-$D$4+1)/365,IF(B3251&gt;$D$4,($D$5-B3251+1)/365,$D$6/365)),0)</f>
        <v>0</v>
      </c>
      <c r="O3251" s="28">
        <f>'Data &amp; Parameter'!$E$16*'Data &amp; Parameter'!$E$17*('Data &amp; Parameter'!$E$18+'Data &amp; Parameter'!$E$19)*'Data &amp; Parameter'!$E$20*'Data &amp; Parameter'!$E$37*N3251</f>
        <v>0</v>
      </c>
      <c r="P3251">
        <f>ROUNDUP(IF(D3251&gt;$D$4,0,($D$4-D3251+1)/365),0)</f>
        <v>0</v>
      </c>
      <c r="Q3251">
        <f>ROUNDUP(IF(D3251&gt;$D$5,0,($D$5-D3251+1)/365),0)</f>
        <v>0</v>
      </c>
      <c r="R3251" s="28">
        <f>IF(OR(P3251=1,Q3251=1),IF(D3251+364&lt;=$D$5,(D3251+364-$D$4+1)/365,IF(D3251&gt;$D$4,($D$5-D3251+1)/365,$D$6/365)),0)</f>
        <v>0</v>
      </c>
      <c r="S3251" s="28">
        <f>'Data &amp; Parameter'!$E$16*'Data &amp; Parameter'!$E$17*('Data &amp; Parameter'!$E$18+'Data &amp; Parameter'!$E$19)*'Data &amp; Parameter'!$E$20*'Data &amp; Parameter'!$E$37*R3251</f>
        <v>0</v>
      </c>
      <c r="T3251" s="28">
        <f t="shared" si="50"/>
        <v>0</v>
      </c>
    </row>
    <row r="3252" spans="1:20" ht="15.75" customHeight="1" x14ac:dyDescent="0.35">
      <c r="A3252">
        <v>3245</v>
      </c>
      <c r="B3252" s="76">
        <v>44251.501770833333</v>
      </c>
      <c r="C3252" s="1" t="s">
        <v>10288</v>
      </c>
      <c r="D3252" s="76">
        <v>44251.50271990741</v>
      </c>
      <c r="E3252" s="1" t="s">
        <v>10289</v>
      </c>
      <c r="F3252" s="1" t="s">
        <v>10290</v>
      </c>
      <c r="G3252" s="1" t="s">
        <v>123</v>
      </c>
      <c r="H3252" s="1" t="s">
        <v>124</v>
      </c>
      <c r="I3252" s="1" t="s">
        <v>125</v>
      </c>
      <c r="J3252" s="1" t="s">
        <v>10085</v>
      </c>
      <c r="K3252" s="1" t="s">
        <v>10094</v>
      </c>
      <c r="L3252">
        <f>ROUNDUP(IF(B3252&gt;$D$4,0,($D$4-B3252+1)/365),0)</f>
        <v>0</v>
      </c>
      <c r="M3252">
        <f>ROUNDUP(IF(B3252&gt;$D$5,0,($D$5-B3252+1)/365),0)</f>
        <v>0</v>
      </c>
      <c r="N3252" s="28">
        <f>IF(OR(L3252=1,M3252=1),IF(B3252+364&lt;=$D$5,(B3252+364-$D$4+1)/365,IF(B3252&gt;$D$4,($D$5-B3252+1)/365,$D$6/365)),0)</f>
        <v>0</v>
      </c>
      <c r="O3252" s="28">
        <f>'Data &amp; Parameter'!$E$16*'Data &amp; Parameter'!$E$17*('Data &amp; Parameter'!$E$18+'Data &amp; Parameter'!$E$19)*'Data &amp; Parameter'!$E$20*'Data &amp; Parameter'!$E$37*N3252</f>
        <v>0</v>
      </c>
      <c r="P3252">
        <f>ROUNDUP(IF(D3252&gt;$D$4,0,($D$4-D3252+1)/365),0)</f>
        <v>0</v>
      </c>
      <c r="Q3252">
        <f>ROUNDUP(IF(D3252&gt;$D$5,0,($D$5-D3252+1)/365),0)</f>
        <v>0</v>
      </c>
      <c r="R3252" s="28">
        <f>IF(OR(P3252=1,Q3252=1),IF(D3252+364&lt;=$D$5,(D3252+364-$D$4+1)/365,IF(D3252&gt;$D$4,($D$5-D3252+1)/365,$D$6/365)),0)</f>
        <v>0</v>
      </c>
      <c r="S3252" s="28">
        <f>'Data &amp; Parameter'!$E$16*'Data &amp; Parameter'!$E$17*('Data &amp; Parameter'!$E$18+'Data &amp; Parameter'!$E$19)*'Data &amp; Parameter'!$E$20*'Data &amp; Parameter'!$E$37*R3252</f>
        <v>0</v>
      </c>
      <c r="T3252" s="28">
        <f t="shared" si="50"/>
        <v>0</v>
      </c>
    </row>
    <row r="3253" spans="1:20" ht="15.75" customHeight="1" x14ac:dyDescent="0.35">
      <c r="A3253">
        <v>3246</v>
      </c>
      <c r="B3253" s="76">
        <v>44251.502743055556</v>
      </c>
      <c r="C3253" s="1" t="s">
        <v>10291</v>
      </c>
      <c r="D3253" s="76">
        <v>44251.503622685181</v>
      </c>
      <c r="E3253" s="1" t="s">
        <v>10292</v>
      </c>
      <c r="F3253" s="1" t="s">
        <v>10293</v>
      </c>
      <c r="G3253" s="1" t="s">
        <v>123</v>
      </c>
      <c r="H3253" s="1" t="s">
        <v>124</v>
      </c>
      <c r="I3253" s="1" t="s">
        <v>125</v>
      </c>
      <c r="J3253" s="1" t="s">
        <v>9077</v>
      </c>
      <c r="K3253" s="1" t="s">
        <v>10281</v>
      </c>
      <c r="L3253">
        <f>ROUNDUP(IF(B3253&gt;$D$4,0,($D$4-B3253+1)/365),0)</f>
        <v>0</v>
      </c>
      <c r="M3253">
        <f>ROUNDUP(IF(B3253&gt;$D$5,0,($D$5-B3253+1)/365),0)</f>
        <v>0</v>
      </c>
      <c r="N3253" s="28">
        <f>IF(OR(L3253=1,M3253=1),IF(B3253+364&lt;=$D$5,(B3253+364-$D$4+1)/365,IF(B3253&gt;$D$4,($D$5-B3253+1)/365,$D$6/365)),0)</f>
        <v>0</v>
      </c>
      <c r="O3253" s="28">
        <f>'Data &amp; Parameter'!$E$16*'Data &amp; Parameter'!$E$17*('Data &amp; Parameter'!$E$18+'Data &amp; Parameter'!$E$19)*'Data &amp; Parameter'!$E$20*'Data &amp; Parameter'!$E$37*N3253</f>
        <v>0</v>
      </c>
      <c r="P3253">
        <f>ROUNDUP(IF(D3253&gt;$D$4,0,($D$4-D3253+1)/365),0)</f>
        <v>0</v>
      </c>
      <c r="Q3253">
        <f>ROUNDUP(IF(D3253&gt;$D$5,0,($D$5-D3253+1)/365),0)</f>
        <v>0</v>
      </c>
      <c r="R3253" s="28">
        <f>IF(OR(P3253=1,Q3253=1),IF(D3253+364&lt;=$D$5,(D3253+364-$D$4+1)/365,IF(D3253&gt;$D$4,($D$5-D3253+1)/365,$D$6/365)),0)</f>
        <v>0</v>
      </c>
      <c r="S3253" s="28">
        <f>'Data &amp; Parameter'!$E$16*'Data &amp; Parameter'!$E$17*('Data &amp; Parameter'!$E$18+'Data &amp; Parameter'!$E$19)*'Data &amp; Parameter'!$E$20*'Data &amp; Parameter'!$E$37*R3253</f>
        <v>0</v>
      </c>
      <c r="T3253" s="28">
        <f t="shared" si="50"/>
        <v>0</v>
      </c>
    </row>
    <row r="3254" spans="1:20" ht="15.75" customHeight="1" x14ac:dyDescent="0.35">
      <c r="A3254">
        <v>3247</v>
      </c>
      <c r="B3254" s="76">
        <v>44251.503055555557</v>
      </c>
      <c r="C3254" s="1" t="s">
        <v>10294</v>
      </c>
      <c r="D3254" s="76">
        <v>44251.503807870366</v>
      </c>
      <c r="E3254" s="1" t="s">
        <v>10295</v>
      </c>
      <c r="F3254" s="1" t="s">
        <v>10296</v>
      </c>
      <c r="G3254" s="1" t="s">
        <v>123</v>
      </c>
      <c r="H3254" s="1" t="s">
        <v>124</v>
      </c>
      <c r="I3254" s="1" t="s">
        <v>125</v>
      </c>
      <c r="J3254" s="1" t="s">
        <v>9830</v>
      </c>
      <c r="K3254" s="1" t="s">
        <v>10188</v>
      </c>
      <c r="L3254">
        <f>ROUNDUP(IF(B3254&gt;$D$4,0,($D$4-B3254+1)/365),0)</f>
        <v>0</v>
      </c>
      <c r="M3254">
        <f>ROUNDUP(IF(B3254&gt;$D$5,0,($D$5-B3254+1)/365),0)</f>
        <v>0</v>
      </c>
      <c r="N3254" s="28">
        <f>IF(OR(L3254=1,M3254=1),IF(B3254+364&lt;=$D$5,(B3254+364-$D$4+1)/365,IF(B3254&gt;$D$4,($D$5-B3254+1)/365,$D$6/365)),0)</f>
        <v>0</v>
      </c>
      <c r="O3254" s="28">
        <f>'Data &amp; Parameter'!$E$16*'Data &amp; Parameter'!$E$17*('Data &amp; Parameter'!$E$18+'Data &amp; Parameter'!$E$19)*'Data &amp; Parameter'!$E$20*'Data &amp; Parameter'!$E$37*N3254</f>
        <v>0</v>
      </c>
      <c r="P3254">
        <f>ROUNDUP(IF(D3254&gt;$D$4,0,($D$4-D3254+1)/365),0)</f>
        <v>0</v>
      </c>
      <c r="Q3254">
        <f>ROUNDUP(IF(D3254&gt;$D$5,0,($D$5-D3254+1)/365),0)</f>
        <v>0</v>
      </c>
      <c r="R3254" s="28">
        <f>IF(OR(P3254=1,Q3254=1),IF(D3254+364&lt;=$D$5,(D3254+364-$D$4+1)/365,IF(D3254&gt;$D$4,($D$5-D3254+1)/365,$D$6/365)),0)</f>
        <v>0</v>
      </c>
      <c r="S3254" s="28">
        <f>'Data &amp; Parameter'!$E$16*'Data &amp; Parameter'!$E$17*('Data &amp; Parameter'!$E$18+'Data &amp; Parameter'!$E$19)*'Data &amp; Parameter'!$E$20*'Data &amp; Parameter'!$E$37*R3254</f>
        <v>0</v>
      </c>
      <c r="T3254" s="28">
        <f t="shared" si="50"/>
        <v>0</v>
      </c>
    </row>
    <row r="3255" spans="1:20" ht="15.75" customHeight="1" x14ac:dyDescent="0.35">
      <c r="A3255">
        <v>3248</v>
      </c>
      <c r="B3255" s="76">
        <v>44251.503252314811</v>
      </c>
      <c r="C3255" s="1" t="s">
        <v>10297</v>
      </c>
      <c r="D3255" s="76">
        <v>44251.503796296296</v>
      </c>
      <c r="E3255" s="1" t="s">
        <v>10298</v>
      </c>
      <c r="F3255" s="1" t="s">
        <v>10299</v>
      </c>
      <c r="G3255" s="1" t="s">
        <v>123</v>
      </c>
      <c r="H3255" s="1" t="s">
        <v>124</v>
      </c>
      <c r="I3255" s="1" t="s">
        <v>125</v>
      </c>
      <c r="J3255" s="1" t="s">
        <v>10085</v>
      </c>
      <c r="K3255" s="1" t="s">
        <v>10094</v>
      </c>
      <c r="L3255">
        <f>ROUNDUP(IF(B3255&gt;$D$4,0,($D$4-B3255+1)/365),0)</f>
        <v>0</v>
      </c>
      <c r="M3255">
        <f>ROUNDUP(IF(B3255&gt;$D$5,0,($D$5-B3255+1)/365),0)</f>
        <v>0</v>
      </c>
      <c r="N3255" s="28">
        <f>IF(OR(L3255=1,M3255=1),IF(B3255+364&lt;=$D$5,(B3255+364-$D$4+1)/365,IF(B3255&gt;$D$4,($D$5-B3255+1)/365,$D$6/365)),0)</f>
        <v>0</v>
      </c>
      <c r="O3255" s="28">
        <f>'Data &amp; Parameter'!$E$16*'Data &amp; Parameter'!$E$17*('Data &amp; Parameter'!$E$18+'Data &amp; Parameter'!$E$19)*'Data &amp; Parameter'!$E$20*'Data &amp; Parameter'!$E$37*N3255</f>
        <v>0</v>
      </c>
      <c r="P3255">
        <f>ROUNDUP(IF(D3255&gt;$D$4,0,($D$4-D3255+1)/365),0)</f>
        <v>0</v>
      </c>
      <c r="Q3255">
        <f>ROUNDUP(IF(D3255&gt;$D$5,0,($D$5-D3255+1)/365),0)</f>
        <v>0</v>
      </c>
      <c r="R3255" s="28">
        <f>IF(OR(P3255=1,Q3255=1),IF(D3255+364&lt;=$D$5,(D3255+364-$D$4+1)/365,IF(D3255&gt;$D$4,($D$5-D3255+1)/365,$D$6/365)),0)</f>
        <v>0</v>
      </c>
      <c r="S3255" s="28">
        <f>'Data &amp; Parameter'!$E$16*'Data &amp; Parameter'!$E$17*('Data &amp; Parameter'!$E$18+'Data &amp; Parameter'!$E$19)*'Data &amp; Parameter'!$E$20*'Data &amp; Parameter'!$E$37*R3255</f>
        <v>0</v>
      </c>
      <c r="T3255" s="28">
        <f t="shared" si="50"/>
        <v>0</v>
      </c>
    </row>
    <row r="3256" spans="1:20" ht="15.75" customHeight="1" x14ac:dyDescent="0.35">
      <c r="A3256">
        <v>3249</v>
      </c>
      <c r="B3256" s="76">
        <v>44251.504930555559</v>
      </c>
      <c r="C3256" s="1" t="s">
        <v>10300</v>
      </c>
      <c r="D3256" s="76">
        <v>44251.506597222222</v>
      </c>
      <c r="E3256" s="1" t="s">
        <v>10301</v>
      </c>
      <c r="F3256" s="1" t="s">
        <v>10302</v>
      </c>
      <c r="G3256" s="1" t="s">
        <v>123</v>
      </c>
      <c r="H3256" s="1" t="s">
        <v>124</v>
      </c>
      <c r="I3256" s="1" t="s">
        <v>125</v>
      </c>
      <c r="J3256" s="1" t="s">
        <v>10085</v>
      </c>
      <c r="K3256" s="1" t="s">
        <v>3846</v>
      </c>
      <c r="L3256">
        <f>ROUNDUP(IF(B3256&gt;$D$4,0,($D$4-B3256+1)/365),0)</f>
        <v>0</v>
      </c>
      <c r="M3256">
        <f>ROUNDUP(IF(B3256&gt;$D$5,0,($D$5-B3256+1)/365),0)</f>
        <v>0</v>
      </c>
      <c r="N3256" s="28">
        <f>IF(OR(L3256=1,M3256=1),IF(B3256+364&lt;=$D$5,(B3256+364-$D$4+1)/365,IF(B3256&gt;$D$4,($D$5-B3256+1)/365,$D$6/365)),0)</f>
        <v>0</v>
      </c>
      <c r="O3256" s="28">
        <f>'Data &amp; Parameter'!$E$16*'Data &amp; Parameter'!$E$17*('Data &amp; Parameter'!$E$18+'Data &amp; Parameter'!$E$19)*'Data &amp; Parameter'!$E$20*'Data &amp; Parameter'!$E$37*N3256</f>
        <v>0</v>
      </c>
      <c r="P3256">
        <f>ROUNDUP(IF(D3256&gt;$D$4,0,($D$4-D3256+1)/365),0)</f>
        <v>0</v>
      </c>
      <c r="Q3256">
        <f>ROUNDUP(IF(D3256&gt;$D$5,0,($D$5-D3256+1)/365),0)</f>
        <v>0</v>
      </c>
      <c r="R3256" s="28">
        <f>IF(OR(P3256=1,Q3256=1),IF(D3256+364&lt;=$D$5,(D3256+364-$D$4+1)/365,IF(D3256&gt;$D$4,($D$5-D3256+1)/365,$D$6/365)),0)</f>
        <v>0</v>
      </c>
      <c r="S3256" s="28">
        <f>'Data &amp; Parameter'!$E$16*'Data &amp; Parameter'!$E$17*('Data &amp; Parameter'!$E$18+'Data &amp; Parameter'!$E$19)*'Data &amp; Parameter'!$E$20*'Data &amp; Parameter'!$E$37*R3256</f>
        <v>0</v>
      </c>
      <c r="T3256" s="28">
        <f t="shared" si="50"/>
        <v>0</v>
      </c>
    </row>
    <row r="3257" spans="1:20" ht="15.75" customHeight="1" x14ac:dyDescent="0.35">
      <c r="A3257">
        <v>3250</v>
      </c>
      <c r="B3257" s="76">
        <v>44251.505659722221</v>
      </c>
      <c r="C3257" s="1" t="s">
        <v>10303</v>
      </c>
      <c r="D3257" s="76">
        <v>44251.506990740745</v>
      </c>
      <c r="E3257" s="1" t="s">
        <v>10304</v>
      </c>
      <c r="F3257" s="1" t="s">
        <v>10305</v>
      </c>
      <c r="G3257" s="1" t="s">
        <v>123</v>
      </c>
      <c r="H3257" s="1" t="s">
        <v>124</v>
      </c>
      <c r="I3257" s="1" t="s">
        <v>125</v>
      </c>
      <c r="J3257" s="1" t="s">
        <v>9830</v>
      </c>
      <c r="K3257" s="1" t="s">
        <v>10281</v>
      </c>
      <c r="L3257">
        <f>ROUNDUP(IF(B3257&gt;$D$4,0,($D$4-B3257+1)/365),0)</f>
        <v>0</v>
      </c>
      <c r="M3257">
        <f>ROUNDUP(IF(B3257&gt;$D$5,0,($D$5-B3257+1)/365),0)</f>
        <v>0</v>
      </c>
      <c r="N3257" s="28">
        <f>IF(OR(L3257=1,M3257=1),IF(B3257+364&lt;=$D$5,(B3257+364-$D$4+1)/365,IF(B3257&gt;$D$4,($D$5-B3257+1)/365,$D$6/365)),0)</f>
        <v>0</v>
      </c>
      <c r="O3257" s="28">
        <f>'Data &amp; Parameter'!$E$16*'Data &amp; Parameter'!$E$17*('Data &amp; Parameter'!$E$18+'Data &amp; Parameter'!$E$19)*'Data &amp; Parameter'!$E$20*'Data &amp; Parameter'!$E$37*N3257</f>
        <v>0</v>
      </c>
      <c r="P3257">
        <f>ROUNDUP(IF(D3257&gt;$D$4,0,($D$4-D3257+1)/365),0)</f>
        <v>0</v>
      </c>
      <c r="Q3257">
        <f>ROUNDUP(IF(D3257&gt;$D$5,0,($D$5-D3257+1)/365),0)</f>
        <v>0</v>
      </c>
      <c r="R3257" s="28">
        <f>IF(OR(P3257=1,Q3257=1),IF(D3257+364&lt;=$D$5,(D3257+364-$D$4+1)/365,IF(D3257&gt;$D$4,($D$5-D3257+1)/365,$D$6/365)),0)</f>
        <v>0</v>
      </c>
      <c r="S3257" s="28">
        <f>'Data &amp; Parameter'!$E$16*'Data &amp; Parameter'!$E$17*('Data &amp; Parameter'!$E$18+'Data &amp; Parameter'!$E$19)*'Data &amp; Parameter'!$E$20*'Data &amp; Parameter'!$E$37*R3257</f>
        <v>0</v>
      </c>
      <c r="T3257" s="28">
        <f t="shared" si="50"/>
        <v>0</v>
      </c>
    </row>
    <row r="3258" spans="1:20" ht="15.75" customHeight="1" x14ac:dyDescent="0.35">
      <c r="A3258">
        <v>3251</v>
      </c>
      <c r="B3258" s="76">
        <v>44251.506354166668</v>
      </c>
      <c r="C3258" s="1" t="s">
        <v>10306</v>
      </c>
      <c r="D3258" s="76">
        <v>44251.507673611108</v>
      </c>
      <c r="E3258" s="1" t="s">
        <v>10307</v>
      </c>
      <c r="F3258" s="1" t="s">
        <v>10308</v>
      </c>
      <c r="G3258" s="1" t="s">
        <v>123</v>
      </c>
      <c r="H3258" s="1" t="s">
        <v>124</v>
      </c>
      <c r="I3258" s="1" t="s">
        <v>125</v>
      </c>
      <c r="J3258" s="1" t="s">
        <v>9077</v>
      </c>
      <c r="K3258" s="1" t="s">
        <v>10281</v>
      </c>
      <c r="L3258">
        <f>ROUNDUP(IF(B3258&gt;$D$4,0,($D$4-B3258+1)/365),0)</f>
        <v>0</v>
      </c>
      <c r="M3258">
        <f>ROUNDUP(IF(B3258&gt;$D$5,0,($D$5-B3258+1)/365),0)</f>
        <v>0</v>
      </c>
      <c r="N3258" s="28">
        <f>IF(OR(L3258=1,M3258=1),IF(B3258+364&lt;=$D$5,(B3258+364-$D$4+1)/365,IF(B3258&gt;$D$4,($D$5-B3258+1)/365,$D$6/365)),0)</f>
        <v>0</v>
      </c>
      <c r="O3258" s="28">
        <f>'Data &amp; Parameter'!$E$16*'Data &amp; Parameter'!$E$17*('Data &amp; Parameter'!$E$18+'Data &amp; Parameter'!$E$19)*'Data &amp; Parameter'!$E$20*'Data &amp; Parameter'!$E$37*N3258</f>
        <v>0</v>
      </c>
      <c r="P3258">
        <f>ROUNDUP(IF(D3258&gt;$D$4,0,($D$4-D3258+1)/365),0)</f>
        <v>0</v>
      </c>
      <c r="Q3258">
        <f>ROUNDUP(IF(D3258&gt;$D$5,0,($D$5-D3258+1)/365),0)</f>
        <v>0</v>
      </c>
      <c r="R3258" s="28">
        <f>IF(OR(P3258=1,Q3258=1),IF(D3258+364&lt;=$D$5,(D3258+364-$D$4+1)/365,IF(D3258&gt;$D$4,($D$5-D3258+1)/365,$D$6/365)),0)</f>
        <v>0</v>
      </c>
      <c r="S3258" s="28">
        <f>'Data &amp; Parameter'!$E$16*'Data &amp; Parameter'!$E$17*('Data &amp; Parameter'!$E$18+'Data &amp; Parameter'!$E$19)*'Data &amp; Parameter'!$E$20*'Data &amp; Parameter'!$E$37*R3258</f>
        <v>0</v>
      </c>
      <c r="T3258" s="28">
        <f t="shared" si="50"/>
        <v>0</v>
      </c>
    </row>
    <row r="3259" spans="1:20" ht="15.75" customHeight="1" x14ac:dyDescent="0.35">
      <c r="A3259">
        <v>3252</v>
      </c>
      <c r="B3259" s="76">
        <v>44251.507361111115</v>
      </c>
      <c r="C3259" s="1" t="s">
        <v>10309</v>
      </c>
      <c r="D3259" s="76">
        <v>44251.507835648154</v>
      </c>
      <c r="E3259" s="1" t="s">
        <v>10310</v>
      </c>
      <c r="F3259" s="1" t="s">
        <v>10311</v>
      </c>
      <c r="G3259" s="1" t="s">
        <v>123</v>
      </c>
      <c r="H3259" s="1" t="s">
        <v>124</v>
      </c>
      <c r="I3259" s="1" t="s">
        <v>125</v>
      </c>
      <c r="J3259" s="1" t="s">
        <v>3846</v>
      </c>
      <c r="K3259" s="1" t="s">
        <v>3846</v>
      </c>
      <c r="L3259">
        <f>ROUNDUP(IF(B3259&gt;$D$4,0,($D$4-B3259+1)/365),0)</f>
        <v>0</v>
      </c>
      <c r="M3259">
        <f>ROUNDUP(IF(B3259&gt;$D$5,0,($D$5-B3259+1)/365),0)</f>
        <v>0</v>
      </c>
      <c r="N3259" s="28">
        <f>IF(OR(L3259=1,M3259=1),IF(B3259+364&lt;=$D$5,(B3259+364-$D$4+1)/365,IF(B3259&gt;$D$4,($D$5-B3259+1)/365,$D$6/365)),0)</f>
        <v>0</v>
      </c>
      <c r="O3259" s="28">
        <f>'Data &amp; Parameter'!$E$16*'Data &amp; Parameter'!$E$17*('Data &amp; Parameter'!$E$18+'Data &amp; Parameter'!$E$19)*'Data &amp; Parameter'!$E$20*'Data &amp; Parameter'!$E$37*N3259</f>
        <v>0</v>
      </c>
      <c r="P3259">
        <f>ROUNDUP(IF(D3259&gt;$D$4,0,($D$4-D3259+1)/365),0)</f>
        <v>0</v>
      </c>
      <c r="Q3259">
        <f>ROUNDUP(IF(D3259&gt;$D$5,0,($D$5-D3259+1)/365),0)</f>
        <v>0</v>
      </c>
      <c r="R3259" s="28">
        <f>IF(OR(P3259=1,Q3259=1),IF(D3259+364&lt;=$D$5,(D3259+364-$D$4+1)/365,IF(D3259&gt;$D$4,($D$5-D3259+1)/365,$D$6/365)),0)</f>
        <v>0</v>
      </c>
      <c r="S3259" s="28">
        <f>'Data &amp; Parameter'!$E$16*'Data &amp; Parameter'!$E$17*('Data &amp; Parameter'!$E$18+'Data &amp; Parameter'!$E$19)*'Data &amp; Parameter'!$E$20*'Data &amp; Parameter'!$E$37*R3259</f>
        <v>0</v>
      </c>
      <c r="T3259" s="28">
        <f t="shared" si="50"/>
        <v>0</v>
      </c>
    </row>
    <row r="3260" spans="1:20" ht="15.75" customHeight="1" x14ac:dyDescent="0.35">
      <c r="A3260">
        <v>3253</v>
      </c>
      <c r="B3260" s="76">
        <v>44251.508958333332</v>
      </c>
      <c r="C3260" s="1" t="s">
        <v>10312</v>
      </c>
      <c r="D3260" s="76">
        <v>44251.509652777779</v>
      </c>
      <c r="E3260" s="1" t="s">
        <v>10313</v>
      </c>
      <c r="F3260" s="1" t="s">
        <v>10314</v>
      </c>
      <c r="G3260" s="1" t="s">
        <v>123</v>
      </c>
      <c r="H3260" s="1" t="s">
        <v>124</v>
      </c>
      <c r="I3260" s="1" t="s">
        <v>125</v>
      </c>
      <c r="J3260" s="1" t="s">
        <v>10085</v>
      </c>
      <c r="K3260" s="1" t="s">
        <v>3846</v>
      </c>
      <c r="L3260">
        <f>ROUNDUP(IF(B3260&gt;$D$4,0,($D$4-B3260+1)/365),0)</f>
        <v>0</v>
      </c>
      <c r="M3260">
        <f>ROUNDUP(IF(B3260&gt;$D$5,0,($D$5-B3260+1)/365),0)</f>
        <v>0</v>
      </c>
      <c r="N3260" s="28">
        <f>IF(OR(L3260=1,M3260=1),IF(B3260+364&lt;=$D$5,(B3260+364-$D$4+1)/365,IF(B3260&gt;$D$4,($D$5-B3260+1)/365,$D$6/365)),0)</f>
        <v>0</v>
      </c>
      <c r="O3260" s="28">
        <f>'Data &amp; Parameter'!$E$16*'Data &amp; Parameter'!$E$17*('Data &amp; Parameter'!$E$18+'Data &amp; Parameter'!$E$19)*'Data &amp; Parameter'!$E$20*'Data &amp; Parameter'!$E$37*N3260</f>
        <v>0</v>
      </c>
      <c r="P3260">
        <f>ROUNDUP(IF(D3260&gt;$D$4,0,($D$4-D3260+1)/365),0)</f>
        <v>0</v>
      </c>
      <c r="Q3260">
        <f>ROUNDUP(IF(D3260&gt;$D$5,0,($D$5-D3260+1)/365),0)</f>
        <v>0</v>
      </c>
      <c r="R3260" s="28">
        <f>IF(OR(P3260=1,Q3260=1),IF(D3260+364&lt;=$D$5,(D3260+364-$D$4+1)/365,IF(D3260&gt;$D$4,($D$5-D3260+1)/365,$D$6/365)),0)</f>
        <v>0</v>
      </c>
      <c r="S3260" s="28">
        <f>'Data &amp; Parameter'!$E$16*'Data &amp; Parameter'!$E$17*('Data &amp; Parameter'!$E$18+'Data &amp; Parameter'!$E$19)*'Data &amp; Parameter'!$E$20*'Data &amp; Parameter'!$E$37*R3260</f>
        <v>0</v>
      </c>
      <c r="T3260" s="28">
        <f t="shared" si="50"/>
        <v>0</v>
      </c>
    </row>
    <row r="3261" spans="1:20" ht="15.75" customHeight="1" x14ac:dyDescent="0.35">
      <c r="A3261">
        <v>3254</v>
      </c>
      <c r="B3261" s="76">
        <v>44251.509988425925</v>
      </c>
      <c r="C3261" s="1" t="s">
        <v>10315</v>
      </c>
      <c r="D3261" s="76">
        <v>44251.510393518518</v>
      </c>
      <c r="E3261" s="1" t="s">
        <v>10316</v>
      </c>
      <c r="F3261" s="1" t="s">
        <v>10317</v>
      </c>
      <c r="G3261" s="1" t="s">
        <v>123</v>
      </c>
      <c r="H3261" s="1" t="s">
        <v>124</v>
      </c>
      <c r="I3261" s="1" t="s">
        <v>125</v>
      </c>
      <c r="J3261" s="1" t="s">
        <v>10281</v>
      </c>
      <c r="K3261" s="1" t="s">
        <v>10318</v>
      </c>
      <c r="L3261">
        <f>ROUNDUP(IF(B3261&gt;$D$4,0,($D$4-B3261+1)/365),0)</f>
        <v>0</v>
      </c>
      <c r="M3261">
        <f>ROUNDUP(IF(B3261&gt;$D$5,0,($D$5-B3261+1)/365),0)</f>
        <v>0</v>
      </c>
      <c r="N3261" s="28">
        <f>IF(OR(L3261=1,M3261=1),IF(B3261+364&lt;=$D$5,(B3261+364-$D$4+1)/365,IF(B3261&gt;$D$4,($D$5-B3261+1)/365,$D$6/365)),0)</f>
        <v>0</v>
      </c>
      <c r="O3261" s="28">
        <f>'Data &amp; Parameter'!$E$16*'Data &amp; Parameter'!$E$17*('Data &amp; Parameter'!$E$18+'Data &amp; Parameter'!$E$19)*'Data &amp; Parameter'!$E$20*'Data &amp; Parameter'!$E$37*N3261</f>
        <v>0</v>
      </c>
      <c r="P3261">
        <f>ROUNDUP(IF(D3261&gt;$D$4,0,($D$4-D3261+1)/365),0)</f>
        <v>0</v>
      </c>
      <c r="Q3261">
        <f>ROUNDUP(IF(D3261&gt;$D$5,0,($D$5-D3261+1)/365),0)</f>
        <v>0</v>
      </c>
      <c r="R3261" s="28">
        <f>IF(OR(P3261=1,Q3261=1),IF(D3261+364&lt;=$D$5,(D3261+364-$D$4+1)/365,IF(D3261&gt;$D$4,($D$5-D3261+1)/365,$D$6/365)),0)</f>
        <v>0</v>
      </c>
      <c r="S3261" s="28">
        <f>'Data &amp; Parameter'!$E$16*'Data &amp; Parameter'!$E$17*('Data &amp; Parameter'!$E$18+'Data &amp; Parameter'!$E$19)*'Data &amp; Parameter'!$E$20*'Data &amp; Parameter'!$E$37*R3261</f>
        <v>0</v>
      </c>
      <c r="T3261" s="28">
        <f t="shared" si="50"/>
        <v>0</v>
      </c>
    </row>
    <row r="3262" spans="1:20" ht="15.75" customHeight="1" x14ac:dyDescent="0.35">
      <c r="A3262">
        <v>3255</v>
      </c>
      <c r="B3262" s="76">
        <v>44251.51226851852</v>
      </c>
      <c r="C3262" s="1" t="s">
        <v>10319</v>
      </c>
      <c r="D3262" s="76">
        <v>44251.513784722221</v>
      </c>
      <c r="E3262" s="1" t="s">
        <v>10320</v>
      </c>
      <c r="F3262" s="1" t="s">
        <v>10321</v>
      </c>
      <c r="G3262" s="1" t="s">
        <v>123</v>
      </c>
      <c r="H3262" s="1" t="s">
        <v>124</v>
      </c>
      <c r="I3262" s="1" t="s">
        <v>125</v>
      </c>
      <c r="J3262" s="1" t="s">
        <v>10085</v>
      </c>
      <c r="K3262" s="1" t="s">
        <v>10085</v>
      </c>
      <c r="L3262">
        <f>ROUNDUP(IF(B3262&gt;$D$4,0,($D$4-B3262+1)/365),0)</f>
        <v>0</v>
      </c>
      <c r="M3262">
        <f>ROUNDUP(IF(B3262&gt;$D$5,0,($D$5-B3262+1)/365),0)</f>
        <v>0</v>
      </c>
      <c r="N3262" s="28">
        <f>IF(OR(L3262=1,M3262=1),IF(B3262+364&lt;=$D$5,(B3262+364-$D$4+1)/365,IF(B3262&gt;$D$4,($D$5-B3262+1)/365,$D$6/365)),0)</f>
        <v>0</v>
      </c>
      <c r="O3262" s="28">
        <f>'Data &amp; Parameter'!$E$16*'Data &amp; Parameter'!$E$17*('Data &amp; Parameter'!$E$18+'Data &amp; Parameter'!$E$19)*'Data &amp; Parameter'!$E$20*'Data &amp; Parameter'!$E$37*N3262</f>
        <v>0</v>
      </c>
      <c r="P3262">
        <f>ROUNDUP(IF(D3262&gt;$D$4,0,($D$4-D3262+1)/365),0)</f>
        <v>0</v>
      </c>
      <c r="Q3262">
        <f>ROUNDUP(IF(D3262&gt;$D$5,0,($D$5-D3262+1)/365),0)</f>
        <v>0</v>
      </c>
      <c r="R3262" s="28">
        <f>IF(OR(P3262=1,Q3262=1),IF(D3262+364&lt;=$D$5,(D3262+364-$D$4+1)/365,IF(D3262&gt;$D$4,($D$5-D3262+1)/365,$D$6/365)),0)</f>
        <v>0</v>
      </c>
      <c r="S3262" s="28">
        <f>'Data &amp; Parameter'!$E$16*'Data &amp; Parameter'!$E$17*('Data &amp; Parameter'!$E$18+'Data &amp; Parameter'!$E$19)*'Data &amp; Parameter'!$E$20*'Data &amp; Parameter'!$E$37*R3262</f>
        <v>0</v>
      </c>
      <c r="T3262" s="28">
        <f t="shared" si="50"/>
        <v>0</v>
      </c>
    </row>
    <row r="3263" spans="1:20" ht="15.75" customHeight="1" x14ac:dyDescent="0.35">
      <c r="A3263">
        <v>3256</v>
      </c>
      <c r="B3263" s="76">
        <v>44251.513298611113</v>
      </c>
      <c r="C3263" s="1" t="s">
        <v>10322</v>
      </c>
      <c r="D3263" s="76">
        <v>44251.513888888891</v>
      </c>
      <c r="E3263" s="1" t="s">
        <v>10323</v>
      </c>
      <c r="F3263" s="1" t="s">
        <v>10324</v>
      </c>
      <c r="G3263" s="1" t="s">
        <v>123</v>
      </c>
      <c r="H3263" s="1" t="s">
        <v>124</v>
      </c>
      <c r="I3263" s="1" t="s">
        <v>125</v>
      </c>
      <c r="J3263" s="1" t="s">
        <v>9077</v>
      </c>
      <c r="K3263" s="1" t="s">
        <v>10281</v>
      </c>
      <c r="L3263">
        <f>ROUNDUP(IF(B3263&gt;$D$4,0,($D$4-B3263+1)/365),0)</f>
        <v>0</v>
      </c>
      <c r="M3263">
        <f>ROUNDUP(IF(B3263&gt;$D$5,0,($D$5-B3263+1)/365),0)</f>
        <v>0</v>
      </c>
      <c r="N3263" s="28">
        <f>IF(OR(L3263=1,M3263=1),IF(B3263+364&lt;=$D$5,(B3263+364-$D$4+1)/365,IF(B3263&gt;$D$4,($D$5-B3263+1)/365,$D$6/365)),0)</f>
        <v>0</v>
      </c>
      <c r="O3263" s="28">
        <f>'Data &amp; Parameter'!$E$16*'Data &amp; Parameter'!$E$17*('Data &amp; Parameter'!$E$18+'Data &amp; Parameter'!$E$19)*'Data &amp; Parameter'!$E$20*'Data &amp; Parameter'!$E$37*N3263</f>
        <v>0</v>
      </c>
      <c r="P3263">
        <f>ROUNDUP(IF(D3263&gt;$D$4,0,($D$4-D3263+1)/365),0)</f>
        <v>0</v>
      </c>
      <c r="Q3263">
        <f>ROUNDUP(IF(D3263&gt;$D$5,0,($D$5-D3263+1)/365),0)</f>
        <v>0</v>
      </c>
      <c r="R3263" s="28">
        <f>IF(OR(P3263=1,Q3263=1),IF(D3263+364&lt;=$D$5,(D3263+364-$D$4+1)/365,IF(D3263&gt;$D$4,($D$5-D3263+1)/365,$D$6/365)),0)</f>
        <v>0</v>
      </c>
      <c r="S3263" s="28">
        <f>'Data &amp; Parameter'!$E$16*'Data &amp; Parameter'!$E$17*('Data &amp; Parameter'!$E$18+'Data &amp; Parameter'!$E$19)*'Data &amp; Parameter'!$E$20*'Data &amp; Parameter'!$E$37*R3263</f>
        <v>0</v>
      </c>
      <c r="T3263" s="28">
        <f t="shared" si="50"/>
        <v>0</v>
      </c>
    </row>
    <row r="3264" spans="1:20" ht="15.75" customHeight="1" x14ac:dyDescent="0.35">
      <c r="A3264">
        <v>3257</v>
      </c>
      <c r="B3264" s="76">
        <v>44251.513310185182</v>
      </c>
      <c r="C3264" s="1" t="s">
        <v>10325</v>
      </c>
      <c r="D3264" s="76">
        <v>44251.513703703706</v>
      </c>
      <c r="E3264" s="1" t="s">
        <v>10326</v>
      </c>
      <c r="F3264" s="1" t="s">
        <v>10327</v>
      </c>
      <c r="G3264" s="1" t="s">
        <v>123</v>
      </c>
      <c r="H3264" s="1" t="s">
        <v>124</v>
      </c>
      <c r="I3264" s="1" t="s">
        <v>125</v>
      </c>
      <c r="J3264" s="1" t="s">
        <v>3846</v>
      </c>
      <c r="K3264" s="1" t="s">
        <v>3846</v>
      </c>
      <c r="L3264">
        <f>ROUNDUP(IF(B3264&gt;$D$4,0,($D$4-B3264+1)/365),0)</f>
        <v>0</v>
      </c>
      <c r="M3264">
        <f>ROUNDUP(IF(B3264&gt;$D$5,0,($D$5-B3264+1)/365),0)</f>
        <v>0</v>
      </c>
      <c r="N3264" s="28">
        <f>IF(OR(L3264=1,M3264=1),IF(B3264+364&lt;=$D$5,(B3264+364-$D$4+1)/365,IF(B3264&gt;$D$4,($D$5-B3264+1)/365,$D$6/365)),0)</f>
        <v>0</v>
      </c>
      <c r="O3264" s="28">
        <f>'Data &amp; Parameter'!$E$16*'Data &amp; Parameter'!$E$17*('Data &amp; Parameter'!$E$18+'Data &amp; Parameter'!$E$19)*'Data &amp; Parameter'!$E$20*'Data &amp; Parameter'!$E$37*N3264</f>
        <v>0</v>
      </c>
      <c r="P3264">
        <f>ROUNDUP(IF(D3264&gt;$D$4,0,($D$4-D3264+1)/365),0)</f>
        <v>0</v>
      </c>
      <c r="Q3264">
        <f>ROUNDUP(IF(D3264&gt;$D$5,0,($D$5-D3264+1)/365),0)</f>
        <v>0</v>
      </c>
      <c r="R3264" s="28">
        <f>IF(OR(P3264=1,Q3264=1),IF(D3264+364&lt;=$D$5,(D3264+364-$D$4+1)/365,IF(D3264&gt;$D$4,($D$5-D3264+1)/365,$D$6/365)),0)</f>
        <v>0</v>
      </c>
      <c r="S3264" s="28">
        <f>'Data &amp; Parameter'!$E$16*'Data &amp; Parameter'!$E$17*('Data &amp; Parameter'!$E$18+'Data &amp; Parameter'!$E$19)*'Data &amp; Parameter'!$E$20*'Data &amp; Parameter'!$E$37*R3264</f>
        <v>0</v>
      </c>
      <c r="T3264" s="28">
        <f t="shared" si="50"/>
        <v>0</v>
      </c>
    </row>
    <row r="3265" spans="1:20" ht="15.75" customHeight="1" x14ac:dyDescent="0.35">
      <c r="A3265">
        <v>3258</v>
      </c>
      <c r="B3265" s="76">
        <v>44251.515729166669</v>
      </c>
      <c r="C3265" s="1" t="s">
        <v>10328</v>
      </c>
      <c r="D3265" s="76">
        <v>44251.516134259262</v>
      </c>
      <c r="E3265" s="1" t="s">
        <v>10329</v>
      </c>
      <c r="F3265" s="1" t="s">
        <v>10330</v>
      </c>
      <c r="G3265" s="1" t="s">
        <v>123</v>
      </c>
      <c r="H3265" s="1" t="s">
        <v>124</v>
      </c>
      <c r="I3265" s="1" t="s">
        <v>125</v>
      </c>
      <c r="J3265" s="1" t="s">
        <v>3846</v>
      </c>
      <c r="K3265" s="1" t="s">
        <v>3846</v>
      </c>
      <c r="L3265">
        <f>ROUNDUP(IF(B3265&gt;$D$4,0,($D$4-B3265+1)/365),0)</f>
        <v>0</v>
      </c>
      <c r="M3265">
        <f>ROUNDUP(IF(B3265&gt;$D$5,0,($D$5-B3265+1)/365),0)</f>
        <v>0</v>
      </c>
      <c r="N3265" s="28">
        <f>IF(OR(L3265=1,M3265=1),IF(B3265+364&lt;=$D$5,(B3265+364-$D$4+1)/365,IF(B3265&gt;$D$4,($D$5-B3265+1)/365,$D$6/365)),0)</f>
        <v>0</v>
      </c>
      <c r="O3265" s="28">
        <f>'Data &amp; Parameter'!$E$16*'Data &amp; Parameter'!$E$17*('Data &amp; Parameter'!$E$18+'Data &amp; Parameter'!$E$19)*'Data &amp; Parameter'!$E$20*'Data &amp; Parameter'!$E$37*N3265</f>
        <v>0</v>
      </c>
      <c r="P3265">
        <f>ROUNDUP(IF(D3265&gt;$D$4,0,($D$4-D3265+1)/365),0)</f>
        <v>0</v>
      </c>
      <c r="Q3265">
        <f>ROUNDUP(IF(D3265&gt;$D$5,0,($D$5-D3265+1)/365),0)</f>
        <v>0</v>
      </c>
      <c r="R3265" s="28">
        <f>IF(OR(P3265=1,Q3265=1),IF(D3265+364&lt;=$D$5,(D3265+364-$D$4+1)/365,IF(D3265&gt;$D$4,($D$5-D3265+1)/365,$D$6/365)),0)</f>
        <v>0</v>
      </c>
      <c r="S3265" s="28">
        <f>'Data &amp; Parameter'!$E$16*'Data &amp; Parameter'!$E$17*('Data &amp; Parameter'!$E$18+'Data &amp; Parameter'!$E$19)*'Data &amp; Parameter'!$E$20*'Data &amp; Parameter'!$E$37*R3265</f>
        <v>0</v>
      </c>
      <c r="T3265" s="28">
        <f t="shared" si="50"/>
        <v>0</v>
      </c>
    </row>
    <row r="3266" spans="1:20" ht="15.75" customHeight="1" x14ac:dyDescent="0.35">
      <c r="A3266">
        <v>3259</v>
      </c>
      <c r="B3266" s="76">
        <v>44251.515949074077</v>
      </c>
      <c r="C3266" s="1" t="s">
        <v>10331</v>
      </c>
      <c r="D3266" s="76">
        <v>44251.51667824074</v>
      </c>
      <c r="E3266" s="1" t="s">
        <v>10332</v>
      </c>
      <c r="F3266" s="1" t="s">
        <v>10333</v>
      </c>
      <c r="G3266" s="1" t="s">
        <v>123</v>
      </c>
      <c r="H3266" s="1" t="s">
        <v>124</v>
      </c>
      <c r="I3266" s="1" t="s">
        <v>125</v>
      </c>
      <c r="J3266" s="1" t="s">
        <v>9077</v>
      </c>
      <c r="K3266" s="1" t="s">
        <v>10281</v>
      </c>
      <c r="L3266">
        <f>ROUNDUP(IF(B3266&gt;$D$4,0,($D$4-B3266+1)/365),0)</f>
        <v>0</v>
      </c>
      <c r="M3266">
        <f>ROUNDUP(IF(B3266&gt;$D$5,0,($D$5-B3266+1)/365),0)</f>
        <v>0</v>
      </c>
      <c r="N3266" s="28">
        <f>IF(OR(L3266=1,M3266=1),IF(B3266+364&lt;=$D$5,(B3266+364-$D$4+1)/365,IF(B3266&gt;$D$4,($D$5-B3266+1)/365,$D$6/365)),0)</f>
        <v>0</v>
      </c>
      <c r="O3266" s="28">
        <f>'Data &amp; Parameter'!$E$16*'Data &amp; Parameter'!$E$17*('Data &amp; Parameter'!$E$18+'Data &amp; Parameter'!$E$19)*'Data &amp; Parameter'!$E$20*'Data &amp; Parameter'!$E$37*N3266</f>
        <v>0</v>
      </c>
      <c r="P3266">
        <f>ROUNDUP(IF(D3266&gt;$D$4,0,($D$4-D3266+1)/365),0)</f>
        <v>0</v>
      </c>
      <c r="Q3266">
        <f>ROUNDUP(IF(D3266&gt;$D$5,0,($D$5-D3266+1)/365),0)</f>
        <v>0</v>
      </c>
      <c r="R3266" s="28">
        <f>IF(OR(P3266=1,Q3266=1),IF(D3266+364&lt;=$D$5,(D3266+364-$D$4+1)/365,IF(D3266&gt;$D$4,($D$5-D3266+1)/365,$D$6/365)),0)</f>
        <v>0</v>
      </c>
      <c r="S3266" s="28">
        <f>'Data &amp; Parameter'!$E$16*'Data &amp; Parameter'!$E$17*('Data &amp; Parameter'!$E$18+'Data &amp; Parameter'!$E$19)*'Data &amp; Parameter'!$E$20*'Data &amp; Parameter'!$E$37*R3266</f>
        <v>0</v>
      </c>
      <c r="T3266" s="28">
        <f t="shared" si="50"/>
        <v>0</v>
      </c>
    </row>
    <row r="3267" spans="1:20" ht="15.75" customHeight="1" x14ac:dyDescent="0.35">
      <c r="A3267">
        <v>3260</v>
      </c>
      <c r="B3267" s="76">
        <v>44251.516516203701</v>
      </c>
      <c r="C3267" s="1" t="s">
        <v>10334</v>
      </c>
      <c r="D3267" s="76">
        <v>44251.517928240741</v>
      </c>
      <c r="E3267" s="1" t="s">
        <v>10335</v>
      </c>
      <c r="F3267" s="1" t="s">
        <v>10336</v>
      </c>
      <c r="G3267" s="1" t="s">
        <v>123</v>
      </c>
      <c r="H3267" s="1" t="s">
        <v>124</v>
      </c>
      <c r="I3267" s="1" t="s">
        <v>125</v>
      </c>
      <c r="J3267" s="1" t="s">
        <v>10085</v>
      </c>
      <c r="K3267" s="1" t="s">
        <v>10085</v>
      </c>
      <c r="L3267">
        <f>ROUNDUP(IF(B3267&gt;$D$4,0,($D$4-B3267+1)/365),0)</f>
        <v>0</v>
      </c>
      <c r="M3267">
        <f>ROUNDUP(IF(B3267&gt;$D$5,0,($D$5-B3267+1)/365),0)</f>
        <v>0</v>
      </c>
      <c r="N3267" s="28">
        <f>IF(OR(L3267=1,M3267=1),IF(B3267+364&lt;=$D$5,(B3267+364-$D$4+1)/365,IF(B3267&gt;$D$4,($D$5-B3267+1)/365,$D$6/365)),0)</f>
        <v>0</v>
      </c>
      <c r="O3267" s="28">
        <f>'Data &amp; Parameter'!$E$16*'Data &amp; Parameter'!$E$17*('Data &amp; Parameter'!$E$18+'Data &amp; Parameter'!$E$19)*'Data &amp; Parameter'!$E$20*'Data &amp; Parameter'!$E$37*N3267</f>
        <v>0</v>
      </c>
      <c r="P3267">
        <f>ROUNDUP(IF(D3267&gt;$D$4,0,($D$4-D3267+1)/365),0)</f>
        <v>0</v>
      </c>
      <c r="Q3267">
        <f>ROUNDUP(IF(D3267&gt;$D$5,0,($D$5-D3267+1)/365),0)</f>
        <v>0</v>
      </c>
      <c r="R3267" s="28">
        <f>IF(OR(P3267=1,Q3267=1),IF(D3267+364&lt;=$D$5,(D3267+364-$D$4+1)/365,IF(D3267&gt;$D$4,($D$5-D3267+1)/365,$D$6/365)),0)</f>
        <v>0</v>
      </c>
      <c r="S3267" s="28">
        <f>'Data &amp; Parameter'!$E$16*'Data &amp; Parameter'!$E$17*('Data &amp; Parameter'!$E$18+'Data &amp; Parameter'!$E$19)*'Data &amp; Parameter'!$E$20*'Data &amp; Parameter'!$E$37*R3267</f>
        <v>0</v>
      </c>
      <c r="T3267" s="28">
        <f t="shared" si="50"/>
        <v>0</v>
      </c>
    </row>
    <row r="3268" spans="1:20" ht="15.75" customHeight="1" x14ac:dyDescent="0.35">
      <c r="A3268">
        <v>3261</v>
      </c>
      <c r="B3268" s="76">
        <v>44251.519212962958</v>
      </c>
      <c r="C3268" s="1" t="s">
        <v>10337</v>
      </c>
      <c r="D3268" s="76">
        <v>44251.520104166666</v>
      </c>
      <c r="E3268" s="1" t="s">
        <v>10338</v>
      </c>
      <c r="F3268" s="1" t="s">
        <v>10339</v>
      </c>
      <c r="G3268" s="1" t="s">
        <v>123</v>
      </c>
      <c r="H3268" s="1" t="s">
        <v>124</v>
      </c>
      <c r="I3268" s="1" t="s">
        <v>125</v>
      </c>
      <c r="J3268" s="1" t="s">
        <v>3846</v>
      </c>
      <c r="K3268" s="1" t="s">
        <v>3846</v>
      </c>
      <c r="L3268">
        <f>ROUNDUP(IF(B3268&gt;$D$4,0,($D$4-B3268+1)/365),0)</f>
        <v>0</v>
      </c>
      <c r="M3268">
        <f>ROUNDUP(IF(B3268&gt;$D$5,0,($D$5-B3268+1)/365),0)</f>
        <v>0</v>
      </c>
      <c r="N3268" s="28">
        <f>IF(OR(L3268=1,M3268=1),IF(B3268+364&lt;=$D$5,(B3268+364-$D$4+1)/365,IF(B3268&gt;$D$4,($D$5-B3268+1)/365,$D$6/365)),0)</f>
        <v>0</v>
      </c>
      <c r="O3268" s="28">
        <f>'Data &amp; Parameter'!$E$16*'Data &amp; Parameter'!$E$17*('Data &amp; Parameter'!$E$18+'Data &amp; Parameter'!$E$19)*'Data &amp; Parameter'!$E$20*'Data &amp; Parameter'!$E$37*N3268</f>
        <v>0</v>
      </c>
      <c r="P3268">
        <f>ROUNDUP(IF(D3268&gt;$D$4,0,($D$4-D3268+1)/365),0)</f>
        <v>0</v>
      </c>
      <c r="Q3268">
        <f>ROUNDUP(IF(D3268&gt;$D$5,0,($D$5-D3268+1)/365),0)</f>
        <v>0</v>
      </c>
      <c r="R3268" s="28">
        <f>IF(OR(P3268=1,Q3268=1),IF(D3268+364&lt;=$D$5,(D3268+364-$D$4+1)/365,IF(D3268&gt;$D$4,($D$5-D3268+1)/365,$D$6/365)),0)</f>
        <v>0</v>
      </c>
      <c r="S3268" s="28">
        <f>'Data &amp; Parameter'!$E$16*'Data &amp; Parameter'!$E$17*('Data &amp; Parameter'!$E$18+'Data &amp; Parameter'!$E$19)*'Data &amp; Parameter'!$E$20*'Data &amp; Parameter'!$E$37*R3268</f>
        <v>0</v>
      </c>
      <c r="T3268" s="28">
        <f t="shared" si="50"/>
        <v>0</v>
      </c>
    </row>
    <row r="3269" spans="1:20" ht="15.75" customHeight="1" x14ac:dyDescent="0.35">
      <c r="A3269">
        <v>3262</v>
      </c>
      <c r="B3269" s="76">
        <v>44251.520243055551</v>
      </c>
      <c r="C3269" s="1" t="s">
        <v>10340</v>
      </c>
      <c r="D3269" s="76">
        <v>44251.521284722221</v>
      </c>
      <c r="E3269" s="1" t="s">
        <v>10341</v>
      </c>
      <c r="F3269" s="1" t="s">
        <v>10342</v>
      </c>
      <c r="G3269" s="1" t="s">
        <v>123</v>
      </c>
      <c r="H3269" s="1" t="s">
        <v>124</v>
      </c>
      <c r="I3269" s="1" t="s">
        <v>125</v>
      </c>
      <c r="J3269" s="1" t="s">
        <v>10085</v>
      </c>
      <c r="K3269" s="1" t="s">
        <v>3846</v>
      </c>
      <c r="L3269">
        <f>ROUNDUP(IF(B3269&gt;$D$4,0,($D$4-B3269+1)/365),0)</f>
        <v>0</v>
      </c>
      <c r="M3269">
        <f>ROUNDUP(IF(B3269&gt;$D$5,0,($D$5-B3269+1)/365),0)</f>
        <v>0</v>
      </c>
      <c r="N3269" s="28">
        <f>IF(OR(L3269=1,M3269=1),IF(B3269+364&lt;=$D$5,(B3269+364-$D$4+1)/365,IF(B3269&gt;$D$4,($D$5-B3269+1)/365,$D$6/365)),0)</f>
        <v>0</v>
      </c>
      <c r="O3269" s="28">
        <f>'Data &amp; Parameter'!$E$16*'Data &amp; Parameter'!$E$17*('Data &amp; Parameter'!$E$18+'Data &amp; Parameter'!$E$19)*'Data &amp; Parameter'!$E$20*'Data &amp; Parameter'!$E$37*N3269</f>
        <v>0</v>
      </c>
      <c r="P3269">
        <f>ROUNDUP(IF(D3269&gt;$D$4,0,($D$4-D3269+1)/365),0)</f>
        <v>0</v>
      </c>
      <c r="Q3269">
        <f>ROUNDUP(IF(D3269&gt;$D$5,0,($D$5-D3269+1)/365),0)</f>
        <v>0</v>
      </c>
      <c r="R3269" s="28">
        <f>IF(OR(P3269=1,Q3269=1),IF(D3269+364&lt;=$D$5,(D3269+364-$D$4+1)/365,IF(D3269&gt;$D$4,($D$5-D3269+1)/365,$D$6/365)),0)</f>
        <v>0</v>
      </c>
      <c r="S3269" s="28">
        <f>'Data &amp; Parameter'!$E$16*'Data &amp; Parameter'!$E$17*('Data &amp; Parameter'!$E$18+'Data &amp; Parameter'!$E$19)*'Data &amp; Parameter'!$E$20*'Data &amp; Parameter'!$E$37*R3269</f>
        <v>0</v>
      </c>
      <c r="T3269" s="28">
        <f t="shared" si="50"/>
        <v>0</v>
      </c>
    </row>
    <row r="3270" spans="1:20" ht="15.75" customHeight="1" x14ac:dyDescent="0.35">
      <c r="A3270">
        <v>3263</v>
      </c>
      <c r="B3270" s="76">
        <v>44251.521053240736</v>
      </c>
      <c r="C3270" s="1" t="s">
        <v>10343</v>
      </c>
      <c r="D3270" s="76">
        <v>44251.522060185191</v>
      </c>
      <c r="E3270" s="1" t="s">
        <v>10344</v>
      </c>
      <c r="F3270" s="1" t="s">
        <v>10345</v>
      </c>
      <c r="G3270" s="1" t="s">
        <v>123</v>
      </c>
      <c r="H3270" s="1" t="s">
        <v>124</v>
      </c>
      <c r="I3270" s="1" t="s">
        <v>125</v>
      </c>
      <c r="J3270" s="1" t="s">
        <v>10346</v>
      </c>
      <c r="K3270" s="1" t="s">
        <v>10281</v>
      </c>
      <c r="L3270">
        <f>ROUNDUP(IF(B3270&gt;$D$4,0,($D$4-B3270+1)/365),0)</f>
        <v>0</v>
      </c>
      <c r="M3270">
        <f>ROUNDUP(IF(B3270&gt;$D$5,0,($D$5-B3270+1)/365),0)</f>
        <v>0</v>
      </c>
      <c r="N3270" s="28">
        <f>IF(OR(L3270=1,M3270=1),IF(B3270+364&lt;=$D$5,(B3270+364-$D$4+1)/365,IF(B3270&gt;$D$4,($D$5-B3270+1)/365,$D$6/365)),0)</f>
        <v>0</v>
      </c>
      <c r="O3270" s="28">
        <f>'Data &amp; Parameter'!$E$16*'Data &amp; Parameter'!$E$17*('Data &amp; Parameter'!$E$18+'Data &amp; Parameter'!$E$19)*'Data &amp; Parameter'!$E$20*'Data &amp; Parameter'!$E$37*N3270</f>
        <v>0</v>
      </c>
      <c r="P3270">
        <f>ROUNDUP(IF(D3270&gt;$D$4,0,($D$4-D3270+1)/365),0)</f>
        <v>0</v>
      </c>
      <c r="Q3270">
        <f>ROUNDUP(IF(D3270&gt;$D$5,0,($D$5-D3270+1)/365),0)</f>
        <v>0</v>
      </c>
      <c r="R3270" s="28">
        <f>IF(OR(P3270=1,Q3270=1),IF(D3270+364&lt;=$D$5,(D3270+364-$D$4+1)/365,IF(D3270&gt;$D$4,($D$5-D3270+1)/365,$D$6/365)),0)</f>
        <v>0</v>
      </c>
      <c r="S3270" s="28">
        <f>'Data &amp; Parameter'!$E$16*'Data &amp; Parameter'!$E$17*('Data &amp; Parameter'!$E$18+'Data &amp; Parameter'!$E$19)*'Data &amp; Parameter'!$E$20*'Data &amp; Parameter'!$E$37*R3270</f>
        <v>0</v>
      </c>
      <c r="T3270" s="28">
        <f t="shared" si="50"/>
        <v>0</v>
      </c>
    </row>
    <row r="3271" spans="1:20" ht="15.75" customHeight="1" x14ac:dyDescent="0.35">
      <c r="A3271">
        <v>3264</v>
      </c>
      <c r="B3271" s="76">
        <v>44251.523217592592</v>
      </c>
      <c r="C3271" s="1" t="s">
        <v>10347</v>
      </c>
      <c r="D3271" s="76">
        <v>44251.52443287037</v>
      </c>
      <c r="E3271" s="1" t="s">
        <v>10348</v>
      </c>
      <c r="F3271" s="1" t="s">
        <v>10349</v>
      </c>
      <c r="G3271" s="1" t="s">
        <v>123</v>
      </c>
      <c r="H3271" s="1" t="s">
        <v>124</v>
      </c>
      <c r="I3271" s="1" t="s">
        <v>125</v>
      </c>
      <c r="J3271" s="1" t="s">
        <v>10085</v>
      </c>
      <c r="K3271" s="1" t="s">
        <v>3846</v>
      </c>
      <c r="L3271">
        <f>ROUNDUP(IF(B3271&gt;$D$4,0,($D$4-B3271+1)/365),0)</f>
        <v>0</v>
      </c>
      <c r="M3271">
        <f>ROUNDUP(IF(B3271&gt;$D$5,0,($D$5-B3271+1)/365),0)</f>
        <v>0</v>
      </c>
      <c r="N3271" s="28">
        <f>IF(OR(L3271=1,M3271=1),IF(B3271+364&lt;=$D$5,(B3271+364-$D$4+1)/365,IF(B3271&gt;$D$4,($D$5-B3271+1)/365,$D$6/365)),0)</f>
        <v>0</v>
      </c>
      <c r="O3271" s="28">
        <f>'Data &amp; Parameter'!$E$16*'Data &amp; Parameter'!$E$17*('Data &amp; Parameter'!$E$18+'Data &amp; Parameter'!$E$19)*'Data &amp; Parameter'!$E$20*'Data &amp; Parameter'!$E$37*N3271</f>
        <v>0</v>
      </c>
      <c r="P3271">
        <f>ROUNDUP(IF(D3271&gt;$D$4,0,($D$4-D3271+1)/365),0)</f>
        <v>0</v>
      </c>
      <c r="Q3271">
        <f>ROUNDUP(IF(D3271&gt;$D$5,0,($D$5-D3271+1)/365),0)</f>
        <v>0</v>
      </c>
      <c r="R3271" s="28">
        <f>IF(OR(P3271=1,Q3271=1),IF(D3271+364&lt;=$D$5,(D3271+364-$D$4+1)/365,IF(D3271&gt;$D$4,($D$5-D3271+1)/365,$D$6/365)),0)</f>
        <v>0</v>
      </c>
      <c r="S3271" s="28">
        <f>'Data &amp; Parameter'!$E$16*'Data &amp; Parameter'!$E$17*('Data &amp; Parameter'!$E$18+'Data &amp; Parameter'!$E$19)*'Data &amp; Parameter'!$E$20*'Data &amp; Parameter'!$E$37*R3271</f>
        <v>0</v>
      </c>
      <c r="T3271" s="28">
        <f t="shared" si="50"/>
        <v>0</v>
      </c>
    </row>
    <row r="3272" spans="1:20" ht="15.75" customHeight="1" x14ac:dyDescent="0.35">
      <c r="A3272">
        <v>3265</v>
      </c>
      <c r="B3272" s="76">
        <v>44251.5237962963</v>
      </c>
      <c r="C3272" s="1" t="s">
        <v>10350</v>
      </c>
      <c r="D3272" s="76">
        <v>44251.524884259255</v>
      </c>
      <c r="E3272" s="1" t="s">
        <v>10351</v>
      </c>
      <c r="F3272" s="1" t="s">
        <v>10352</v>
      </c>
      <c r="G3272" s="1" t="s">
        <v>123</v>
      </c>
      <c r="H3272" s="1" t="s">
        <v>124</v>
      </c>
      <c r="I3272" s="1" t="s">
        <v>125</v>
      </c>
      <c r="J3272" s="1" t="s">
        <v>9077</v>
      </c>
      <c r="K3272" s="1" t="s">
        <v>10281</v>
      </c>
      <c r="L3272">
        <f>ROUNDUP(IF(B3272&gt;$D$4,0,($D$4-B3272+1)/365),0)</f>
        <v>0</v>
      </c>
      <c r="M3272">
        <f>ROUNDUP(IF(B3272&gt;$D$5,0,($D$5-B3272+1)/365),0)</f>
        <v>0</v>
      </c>
      <c r="N3272" s="28">
        <f>IF(OR(L3272=1,M3272=1),IF(B3272+364&lt;=$D$5,(B3272+364-$D$4+1)/365,IF(B3272&gt;$D$4,($D$5-B3272+1)/365,$D$6/365)),0)</f>
        <v>0</v>
      </c>
      <c r="O3272" s="28">
        <f>'Data &amp; Parameter'!$E$16*'Data &amp; Parameter'!$E$17*('Data &amp; Parameter'!$E$18+'Data &amp; Parameter'!$E$19)*'Data &amp; Parameter'!$E$20*'Data &amp; Parameter'!$E$37*N3272</f>
        <v>0</v>
      </c>
      <c r="P3272">
        <f>ROUNDUP(IF(D3272&gt;$D$4,0,($D$4-D3272+1)/365),0)</f>
        <v>0</v>
      </c>
      <c r="Q3272">
        <f>ROUNDUP(IF(D3272&gt;$D$5,0,($D$5-D3272+1)/365),0)</f>
        <v>0</v>
      </c>
      <c r="R3272" s="28">
        <f>IF(OR(P3272=1,Q3272=1),IF(D3272+364&lt;=$D$5,(D3272+364-$D$4+1)/365,IF(D3272&gt;$D$4,($D$5-D3272+1)/365,$D$6/365)),0)</f>
        <v>0</v>
      </c>
      <c r="S3272" s="28">
        <f>'Data &amp; Parameter'!$E$16*'Data &amp; Parameter'!$E$17*('Data &amp; Parameter'!$E$18+'Data &amp; Parameter'!$E$19)*'Data &amp; Parameter'!$E$20*'Data &amp; Parameter'!$E$37*R3272</f>
        <v>0</v>
      </c>
      <c r="T3272" s="28">
        <f t="shared" si="50"/>
        <v>0</v>
      </c>
    </row>
    <row r="3273" spans="1:20" ht="15.75" customHeight="1" x14ac:dyDescent="0.35">
      <c r="A3273">
        <v>3266</v>
      </c>
      <c r="B3273" s="76">
        <v>44251.525451388894</v>
      </c>
      <c r="C3273" s="1" t="s">
        <v>10353</v>
      </c>
      <c r="D3273" s="76">
        <v>44251.525810185187</v>
      </c>
      <c r="E3273" s="1" t="s">
        <v>10354</v>
      </c>
      <c r="F3273" s="1" t="s">
        <v>10355</v>
      </c>
      <c r="G3273" s="1" t="s">
        <v>123</v>
      </c>
      <c r="H3273" s="1" t="s">
        <v>124</v>
      </c>
      <c r="I3273" s="1" t="s">
        <v>125</v>
      </c>
      <c r="J3273" s="1" t="s">
        <v>3846</v>
      </c>
      <c r="K3273" s="1" t="s">
        <v>3846</v>
      </c>
      <c r="L3273">
        <f>ROUNDUP(IF(B3273&gt;$D$4,0,($D$4-B3273+1)/365),0)</f>
        <v>0</v>
      </c>
      <c r="M3273">
        <f>ROUNDUP(IF(B3273&gt;$D$5,0,($D$5-B3273+1)/365),0)</f>
        <v>0</v>
      </c>
      <c r="N3273" s="28">
        <f>IF(OR(L3273=1,M3273=1),IF(B3273+364&lt;=$D$5,(B3273+364-$D$4+1)/365,IF(B3273&gt;$D$4,($D$5-B3273+1)/365,$D$6/365)),0)</f>
        <v>0</v>
      </c>
      <c r="O3273" s="28">
        <f>'Data &amp; Parameter'!$E$16*'Data &amp; Parameter'!$E$17*('Data &amp; Parameter'!$E$18+'Data &amp; Parameter'!$E$19)*'Data &amp; Parameter'!$E$20*'Data &amp; Parameter'!$E$37*N3273</f>
        <v>0</v>
      </c>
      <c r="P3273">
        <f>ROUNDUP(IF(D3273&gt;$D$4,0,($D$4-D3273+1)/365),0)</f>
        <v>0</v>
      </c>
      <c r="Q3273">
        <f>ROUNDUP(IF(D3273&gt;$D$5,0,($D$5-D3273+1)/365),0)</f>
        <v>0</v>
      </c>
      <c r="R3273" s="28">
        <f>IF(OR(P3273=1,Q3273=1),IF(D3273+364&lt;=$D$5,(D3273+364-$D$4+1)/365,IF(D3273&gt;$D$4,($D$5-D3273+1)/365,$D$6/365)),0)</f>
        <v>0</v>
      </c>
      <c r="S3273" s="28">
        <f>'Data &amp; Parameter'!$E$16*'Data &amp; Parameter'!$E$17*('Data &amp; Parameter'!$E$18+'Data &amp; Parameter'!$E$19)*'Data &amp; Parameter'!$E$20*'Data &amp; Parameter'!$E$37*R3273</f>
        <v>0</v>
      </c>
      <c r="T3273" s="28">
        <f t="shared" ref="T3273:T3336" si="51">O3273+S3273</f>
        <v>0</v>
      </c>
    </row>
    <row r="3274" spans="1:20" ht="15.75" customHeight="1" x14ac:dyDescent="0.35">
      <c r="A3274">
        <v>3267</v>
      </c>
      <c r="B3274" s="76">
        <v>44251.527268518519</v>
      </c>
      <c r="C3274" s="1" t="s">
        <v>10356</v>
      </c>
      <c r="D3274" s="76">
        <v>44251.528414351851</v>
      </c>
      <c r="E3274" s="1" t="s">
        <v>10357</v>
      </c>
      <c r="F3274" s="1" t="s">
        <v>10358</v>
      </c>
      <c r="G3274" s="1" t="s">
        <v>123</v>
      </c>
      <c r="H3274" s="1" t="s">
        <v>124</v>
      </c>
      <c r="I3274" s="1" t="s">
        <v>125</v>
      </c>
      <c r="J3274" s="1" t="s">
        <v>10085</v>
      </c>
      <c r="K3274" s="1" t="s">
        <v>3846</v>
      </c>
      <c r="L3274">
        <f>ROUNDUP(IF(B3274&gt;$D$4,0,($D$4-B3274+1)/365),0)</f>
        <v>0</v>
      </c>
      <c r="M3274">
        <f>ROUNDUP(IF(B3274&gt;$D$5,0,($D$5-B3274+1)/365),0)</f>
        <v>0</v>
      </c>
      <c r="N3274" s="28">
        <f>IF(OR(L3274=1,M3274=1),IF(B3274+364&lt;=$D$5,(B3274+364-$D$4+1)/365,IF(B3274&gt;$D$4,($D$5-B3274+1)/365,$D$6/365)),0)</f>
        <v>0</v>
      </c>
      <c r="O3274" s="28">
        <f>'Data &amp; Parameter'!$E$16*'Data &amp; Parameter'!$E$17*('Data &amp; Parameter'!$E$18+'Data &amp; Parameter'!$E$19)*'Data &amp; Parameter'!$E$20*'Data &amp; Parameter'!$E$37*N3274</f>
        <v>0</v>
      </c>
      <c r="P3274">
        <f>ROUNDUP(IF(D3274&gt;$D$4,0,($D$4-D3274+1)/365),0)</f>
        <v>0</v>
      </c>
      <c r="Q3274">
        <f>ROUNDUP(IF(D3274&gt;$D$5,0,($D$5-D3274+1)/365),0)</f>
        <v>0</v>
      </c>
      <c r="R3274" s="28">
        <f>IF(OR(P3274=1,Q3274=1),IF(D3274+364&lt;=$D$5,(D3274+364-$D$4+1)/365,IF(D3274&gt;$D$4,($D$5-D3274+1)/365,$D$6/365)),0)</f>
        <v>0</v>
      </c>
      <c r="S3274" s="28">
        <f>'Data &amp; Parameter'!$E$16*'Data &amp; Parameter'!$E$17*('Data &amp; Parameter'!$E$18+'Data &amp; Parameter'!$E$19)*'Data &amp; Parameter'!$E$20*'Data &amp; Parameter'!$E$37*R3274</f>
        <v>0</v>
      </c>
      <c r="T3274" s="28">
        <f t="shared" si="51"/>
        <v>0</v>
      </c>
    </row>
    <row r="3275" spans="1:20" ht="15.75" customHeight="1" x14ac:dyDescent="0.35">
      <c r="A3275">
        <v>3268</v>
      </c>
      <c r="B3275" s="76">
        <v>44251.527662037042</v>
      </c>
      <c r="C3275" s="1" t="s">
        <v>10359</v>
      </c>
      <c r="D3275" s="76">
        <v>44251.528831018513</v>
      </c>
      <c r="E3275" s="1" t="s">
        <v>10360</v>
      </c>
      <c r="F3275" s="1" t="s">
        <v>10361</v>
      </c>
      <c r="G3275" s="1" t="s">
        <v>123</v>
      </c>
      <c r="H3275" s="1" t="s">
        <v>124</v>
      </c>
      <c r="I3275" s="1" t="s">
        <v>125</v>
      </c>
      <c r="J3275" s="1" t="s">
        <v>9077</v>
      </c>
      <c r="K3275" s="1" t="s">
        <v>10281</v>
      </c>
      <c r="L3275">
        <f>ROUNDUP(IF(B3275&gt;$D$4,0,($D$4-B3275+1)/365),0)</f>
        <v>0</v>
      </c>
      <c r="M3275">
        <f>ROUNDUP(IF(B3275&gt;$D$5,0,($D$5-B3275+1)/365),0)</f>
        <v>0</v>
      </c>
      <c r="N3275" s="28">
        <f>IF(OR(L3275=1,M3275=1),IF(B3275+364&lt;=$D$5,(B3275+364-$D$4+1)/365,IF(B3275&gt;$D$4,($D$5-B3275+1)/365,$D$6/365)),0)</f>
        <v>0</v>
      </c>
      <c r="O3275" s="28">
        <f>'Data &amp; Parameter'!$E$16*'Data &amp; Parameter'!$E$17*('Data &amp; Parameter'!$E$18+'Data &amp; Parameter'!$E$19)*'Data &amp; Parameter'!$E$20*'Data &amp; Parameter'!$E$37*N3275</f>
        <v>0</v>
      </c>
      <c r="P3275">
        <f>ROUNDUP(IF(D3275&gt;$D$4,0,($D$4-D3275+1)/365),0)</f>
        <v>0</v>
      </c>
      <c r="Q3275">
        <f>ROUNDUP(IF(D3275&gt;$D$5,0,($D$5-D3275+1)/365),0)</f>
        <v>0</v>
      </c>
      <c r="R3275" s="28">
        <f>IF(OR(P3275=1,Q3275=1),IF(D3275+364&lt;=$D$5,(D3275+364-$D$4+1)/365,IF(D3275&gt;$D$4,($D$5-D3275+1)/365,$D$6/365)),0)</f>
        <v>0</v>
      </c>
      <c r="S3275" s="28">
        <f>'Data &amp; Parameter'!$E$16*'Data &amp; Parameter'!$E$17*('Data &amp; Parameter'!$E$18+'Data &amp; Parameter'!$E$19)*'Data &amp; Parameter'!$E$20*'Data &amp; Parameter'!$E$37*R3275</f>
        <v>0</v>
      </c>
      <c r="T3275" s="28">
        <f t="shared" si="51"/>
        <v>0</v>
      </c>
    </row>
    <row r="3276" spans="1:20" ht="15.75" customHeight="1" x14ac:dyDescent="0.35">
      <c r="A3276">
        <v>3269</v>
      </c>
      <c r="B3276" s="76">
        <v>44251.528414351851</v>
      </c>
      <c r="C3276" s="1" t="s">
        <v>10362</v>
      </c>
      <c r="D3276" s="76">
        <v>44251.530138888891</v>
      </c>
      <c r="E3276" s="1" t="s">
        <v>10363</v>
      </c>
      <c r="F3276" s="1" t="s">
        <v>10364</v>
      </c>
      <c r="G3276" s="1" t="s">
        <v>123</v>
      </c>
      <c r="H3276" s="1" t="s">
        <v>124</v>
      </c>
      <c r="I3276" s="1" t="s">
        <v>125</v>
      </c>
      <c r="J3276" s="1" t="s">
        <v>3846</v>
      </c>
      <c r="K3276" s="1" t="s">
        <v>3846</v>
      </c>
      <c r="L3276">
        <f>ROUNDUP(IF(B3276&gt;$D$4,0,($D$4-B3276+1)/365),0)</f>
        <v>0</v>
      </c>
      <c r="M3276">
        <f>ROUNDUP(IF(B3276&gt;$D$5,0,($D$5-B3276+1)/365),0)</f>
        <v>0</v>
      </c>
      <c r="N3276" s="28">
        <f>IF(OR(L3276=1,M3276=1),IF(B3276+364&lt;=$D$5,(B3276+364-$D$4+1)/365,IF(B3276&gt;$D$4,($D$5-B3276+1)/365,$D$6/365)),0)</f>
        <v>0</v>
      </c>
      <c r="O3276" s="28">
        <f>'Data &amp; Parameter'!$E$16*'Data &amp; Parameter'!$E$17*('Data &amp; Parameter'!$E$18+'Data &amp; Parameter'!$E$19)*'Data &amp; Parameter'!$E$20*'Data &amp; Parameter'!$E$37*N3276</f>
        <v>0</v>
      </c>
      <c r="P3276">
        <f>ROUNDUP(IF(D3276&gt;$D$4,0,($D$4-D3276+1)/365),0)</f>
        <v>0</v>
      </c>
      <c r="Q3276">
        <f>ROUNDUP(IF(D3276&gt;$D$5,0,($D$5-D3276+1)/365),0)</f>
        <v>0</v>
      </c>
      <c r="R3276" s="28">
        <f>IF(OR(P3276=1,Q3276=1),IF(D3276+364&lt;=$D$5,(D3276+364-$D$4+1)/365,IF(D3276&gt;$D$4,($D$5-D3276+1)/365,$D$6/365)),0)</f>
        <v>0</v>
      </c>
      <c r="S3276" s="28">
        <f>'Data &amp; Parameter'!$E$16*'Data &amp; Parameter'!$E$17*('Data &amp; Parameter'!$E$18+'Data &amp; Parameter'!$E$19)*'Data &amp; Parameter'!$E$20*'Data &amp; Parameter'!$E$37*R3276</f>
        <v>0</v>
      </c>
      <c r="T3276" s="28">
        <f t="shared" si="51"/>
        <v>0</v>
      </c>
    </row>
    <row r="3277" spans="1:20" ht="15.75" customHeight="1" x14ac:dyDescent="0.35">
      <c r="A3277">
        <v>3270</v>
      </c>
      <c r="B3277" s="76">
        <v>44251.530717592592</v>
      </c>
      <c r="C3277" s="1" t="s">
        <v>10365</v>
      </c>
      <c r="D3277" s="76">
        <v>44251.531736111108</v>
      </c>
      <c r="E3277" s="1" t="s">
        <v>10366</v>
      </c>
      <c r="F3277" s="1" t="s">
        <v>10367</v>
      </c>
      <c r="G3277" s="1" t="s">
        <v>123</v>
      </c>
      <c r="H3277" s="1" t="s">
        <v>124</v>
      </c>
      <c r="I3277" s="1" t="s">
        <v>125</v>
      </c>
      <c r="J3277" s="1" t="s">
        <v>10085</v>
      </c>
      <c r="K3277" s="1" t="s">
        <v>3846</v>
      </c>
      <c r="L3277">
        <f>ROUNDUP(IF(B3277&gt;$D$4,0,($D$4-B3277+1)/365),0)</f>
        <v>0</v>
      </c>
      <c r="M3277">
        <f>ROUNDUP(IF(B3277&gt;$D$5,0,($D$5-B3277+1)/365),0)</f>
        <v>0</v>
      </c>
      <c r="N3277" s="28">
        <f>IF(OR(L3277=1,M3277=1),IF(B3277+364&lt;=$D$5,(B3277+364-$D$4+1)/365,IF(B3277&gt;$D$4,($D$5-B3277+1)/365,$D$6/365)),0)</f>
        <v>0</v>
      </c>
      <c r="O3277" s="28">
        <f>'Data &amp; Parameter'!$E$16*'Data &amp; Parameter'!$E$17*('Data &amp; Parameter'!$E$18+'Data &amp; Parameter'!$E$19)*'Data &amp; Parameter'!$E$20*'Data &amp; Parameter'!$E$37*N3277</f>
        <v>0</v>
      </c>
      <c r="P3277">
        <f>ROUNDUP(IF(D3277&gt;$D$4,0,($D$4-D3277+1)/365),0)</f>
        <v>0</v>
      </c>
      <c r="Q3277">
        <f>ROUNDUP(IF(D3277&gt;$D$5,0,($D$5-D3277+1)/365),0)</f>
        <v>0</v>
      </c>
      <c r="R3277" s="28">
        <f>IF(OR(P3277=1,Q3277=1),IF(D3277+364&lt;=$D$5,(D3277+364-$D$4+1)/365,IF(D3277&gt;$D$4,($D$5-D3277+1)/365,$D$6/365)),0)</f>
        <v>0</v>
      </c>
      <c r="S3277" s="28">
        <f>'Data &amp; Parameter'!$E$16*'Data &amp; Parameter'!$E$17*('Data &amp; Parameter'!$E$18+'Data &amp; Parameter'!$E$19)*'Data &amp; Parameter'!$E$20*'Data &amp; Parameter'!$E$37*R3277</f>
        <v>0</v>
      </c>
      <c r="T3277" s="28">
        <f t="shared" si="51"/>
        <v>0</v>
      </c>
    </row>
    <row r="3278" spans="1:20" ht="15.75" customHeight="1" x14ac:dyDescent="0.35">
      <c r="A3278">
        <v>3271</v>
      </c>
      <c r="B3278" s="76">
        <v>44251.531458333338</v>
      </c>
      <c r="C3278" s="1" t="s">
        <v>10368</v>
      </c>
      <c r="D3278" s="76">
        <v>44251.53193287037</v>
      </c>
      <c r="E3278" s="1" t="s">
        <v>10369</v>
      </c>
      <c r="F3278" s="1" t="s">
        <v>10370</v>
      </c>
      <c r="G3278" s="1" t="s">
        <v>123</v>
      </c>
      <c r="H3278" s="1" t="s">
        <v>124</v>
      </c>
      <c r="I3278" s="1" t="s">
        <v>125</v>
      </c>
      <c r="J3278" s="1" t="s">
        <v>9077</v>
      </c>
      <c r="K3278" s="1" t="s">
        <v>10281</v>
      </c>
      <c r="L3278">
        <f>ROUNDUP(IF(B3278&gt;$D$4,0,($D$4-B3278+1)/365),0)</f>
        <v>0</v>
      </c>
      <c r="M3278">
        <f>ROUNDUP(IF(B3278&gt;$D$5,0,($D$5-B3278+1)/365),0)</f>
        <v>0</v>
      </c>
      <c r="N3278" s="28">
        <f>IF(OR(L3278=1,M3278=1),IF(B3278+364&lt;=$D$5,(B3278+364-$D$4+1)/365,IF(B3278&gt;$D$4,($D$5-B3278+1)/365,$D$6/365)),0)</f>
        <v>0</v>
      </c>
      <c r="O3278" s="28">
        <f>'Data &amp; Parameter'!$E$16*'Data &amp; Parameter'!$E$17*('Data &amp; Parameter'!$E$18+'Data &amp; Parameter'!$E$19)*'Data &amp; Parameter'!$E$20*'Data &amp; Parameter'!$E$37*N3278</f>
        <v>0</v>
      </c>
      <c r="P3278">
        <f>ROUNDUP(IF(D3278&gt;$D$4,0,($D$4-D3278+1)/365),0)</f>
        <v>0</v>
      </c>
      <c r="Q3278">
        <f>ROUNDUP(IF(D3278&gt;$D$5,0,($D$5-D3278+1)/365),0)</f>
        <v>0</v>
      </c>
      <c r="R3278" s="28">
        <f>IF(OR(P3278=1,Q3278=1),IF(D3278+364&lt;=$D$5,(D3278+364-$D$4+1)/365,IF(D3278&gt;$D$4,($D$5-D3278+1)/365,$D$6/365)),0)</f>
        <v>0</v>
      </c>
      <c r="S3278" s="28">
        <f>'Data &amp; Parameter'!$E$16*'Data &amp; Parameter'!$E$17*('Data &amp; Parameter'!$E$18+'Data &amp; Parameter'!$E$19)*'Data &amp; Parameter'!$E$20*'Data &amp; Parameter'!$E$37*R3278</f>
        <v>0</v>
      </c>
      <c r="T3278" s="28">
        <f t="shared" si="51"/>
        <v>0</v>
      </c>
    </row>
    <row r="3279" spans="1:20" ht="15.75" customHeight="1" x14ac:dyDescent="0.35">
      <c r="A3279">
        <v>3272</v>
      </c>
      <c r="B3279" s="76">
        <v>44251.534560185188</v>
      </c>
      <c r="C3279" s="1" t="s">
        <v>10371</v>
      </c>
      <c r="D3279" s="76">
        <v>44251.536956018521</v>
      </c>
      <c r="E3279" s="1" t="s">
        <v>10372</v>
      </c>
      <c r="F3279" s="1" t="s">
        <v>10373</v>
      </c>
      <c r="G3279" s="1" t="s">
        <v>123</v>
      </c>
      <c r="H3279" s="1" t="s">
        <v>124</v>
      </c>
      <c r="I3279" s="1" t="s">
        <v>125</v>
      </c>
      <c r="J3279" s="1" t="s">
        <v>9077</v>
      </c>
      <c r="K3279" s="1" t="s">
        <v>10281</v>
      </c>
      <c r="L3279">
        <f>ROUNDUP(IF(B3279&gt;$D$4,0,($D$4-B3279+1)/365),0)</f>
        <v>0</v>
      </c>
      <c r="M3279">
        <f>ROUNDUP(IF(B3279&gt;$D$5,0,($D$5-B3279+1)/365),0)</f>
        <v>0</v>
      </c>
      <c r="N3279" s="28">
        <f>IF(OR(L3279=1,M3279=1),IF(B3279+364&lt;=$D$5,(B3279+364-$D$4+1)/365,IF(B3279&gt;$D$4,($D$5-B3279+1)/365,$D$6/365)),0)</f>
        <v>0</v>
      </c>
      <c r="O3279" s="28">
        <f>'Data &amp; Parameter'!$E$16*'Data &amp; Parameter'!$E$17*('Data &amp; Parameter'!$E$18+'Data &amp; Parameter'!$E$19)*'Data &amp; Parameter'!$E$20*'Data &amp; Parameter'!$E$37*N3279</f>
        <v>0</v>
      </c>
      <c r="P3279">
        <f>ROUNDUP(IF(D3279&gt;$D$4,0,($D$4-D3279+1)/365),0)</f>
        <v>0</v>
      </c>
      <c r="Q3279">
        <f>ROUNDUP(IF(D3279&gt;$D$5,0,($D$5-D3279+1)/365),0)</f>
        <v>0</v>
      </c>
      <c r="R3279" s="28">
        <f>IF(OR(P3279=1,Q3279=1),IF(D3279+364&lt;=$D$5,(D3279+364-$D$4+1)/365,IF(D3279&gt;$D$4,($D$5-D3279+1)/365,$D$6/365)),0)</f>
        <v>0</v>
      </c>
      <c r="S3279" s="28">
        <f>'Data &amp; Parameter'!$E$16*'Data &amp; Parameter'!$E$17*('Data &amp; Parameter'!$E$18+'Data &amp; Parameter'!$E$19)*'Data &amp; Parameter'!$E$20*'Data &amp; Parameter'!$E$37*R3279</f>
        <v>0</v>
      </c>
      <c r="T3279" s="28">
        <f t="shared" si="51"/>
        <v>0</v>
      </c>
    </row>
    <row r="3280" spans="1:20" ht="15.75" customHeight="1" x14ac:dyDescent="0.35">
      <c r="A3280">
        <v>3273</v>
      </c>
      <c r="B3280" s="76">
        <v>44251.538935185185</v>
      </c>
      <c r="C3280" s="1" t="s">
        <v>10374</v>
      </c>
      <c r="D3280" s="76">
        <v>44251.540092592593</v>
      </c>
      <c r="E3280" s="1" t="s">
        <v>10375</v>
      </c>
      <c r="F3280" s="1" t="s">
        <v>10376</v>
      </c>
      <c r="G3280" s="1" t="s">
        <v>123</v>
      </c>
      <c r="H3280" s="1" t="s">
        <v>124</v>
      </c>
      <c r="I3280" s="1" t="s">
        <v>125</v>
      </c>
      <c r="J3280" s="1" t="s">
        <v>3846</v>
      </c>
      <c r="K3280" s="1" t="s">
        <v>3846</v>
      </c>
      <c r="L3280">
        <f>ROUNDUP(IF(B3280&gt;$D$4,0,($D$4-B3280+1)/365),0)</f>
        <v>0</v>
      </c>
      <c r="M3280">
        <f>ROUNDUP(IF(B3280&gt;$D$5,0,($D$5-B3280+1)/365),0)</f>
        <v>0</v>
      </c>
      <c r="N3280" s="28">
        <f>IF(OR(L3280=1,M3280=1),IF(B3280+364&lt;=$D$5,(B3280+364-$D$4+1)/365,IF(B3280&gt;$D$4,($D$5-B3280+1)/365,$D$6/365)),0)</f>
        <v>0</v>
      </c>
      <c r="O3280" s="28">
        <f>'Data &amp; Parameter'!$E$16*'Data &amp; Parameter'!$E$17*('Data &amp; Parameter'!$E$18+'Data &amp; Parameter'!$E$19)*'Data &amp; Parameter'!$E$20*'Data &amp; Parameter'!$E$37*N3280</f>
        <v>0</v>
      </c>
      <c r="P3280">
        <f>ROUNDUP(IF(D3280&gt;$D$4,0,($D$4-D3280+1)/365),0)</f>
        <v>0</v>
      </c>
      <c r="Q3280">
        <f>ROUNDUP(IF(D3280&gt;$D$5,0,($D$5-D3280+1)/365),0)</f>
        <v>0</v>
      </c>
      <c r="R3280" s="28">
        <f>IF(OR(P3280=1,Q3280=1),IF(D3280+364&lt;=$D$5,(D3280+364-$D$4+1)/365,IF(D3280&gt;$D$4,($D$5-D3280+1)/365,$D$6/365)),0)</f>
        <v>0</v>
      </c>
      <c r="S3280" s="28">
        <f>'Data &amp; Parameter'!$E$16*'Data &amp; Parameter'!$E$17*('Data &amp; Parameter'!$E$18+'Data &amp; Parameter'!$E$19)*'Data &amp; Parameter'!$E$20*'Data &amp; Parameter'!$E$37*R3280</f>
        <v>0</v>
      </c>
      <c r="T3280" s="28">
        <f t="shared" si="51"/>
        <v>0</v>
      </c>
    </row>
    <row r="3281" spans="1:20" ht="15.75" customHeight="1" x14ac:dyDescent="0.35">
      <c r="A3281">
        <v>3274</v>
      </c>
      <c r="B3281" s="76">
        <v>44251.539849537032</v>
      </c>
      <c r="C3281" s="1" t="s">
        <v>10377</v>
      </c>
      <c r="D3281" s="76">
        <v>44251.541006944448</v>
      </c>
      <c r="E3281" s="1" t="s">
        <v>10378</v>
      </c>
      <c r="F3281" s="1" t="s">
        <v>10379</v>
      </c>
      <c r="G3281" s="1" t="s">
        <v>123</v>
      </c>
      <c r="H3281" s="1" t="s">
        <v>124</v>
      </c>
      <c r="I3281" s="1" t="s">
        <v>125</v>
      </c>
      <c r="J3281" s="1" t="s">
        <v>10380</v>
      </c>
      <c r="K3281" s="1" t="s">
        <v>3846</v>
      </c>
      <c r="L3281">
        <f>ROUNDUP(IF(B3281&gt;$D$4,0,($D$4-B3281+1)/365),0)</f>
        <v>0</v>
      </c>
      <c r="M3281">
        <f>ROUNDUP(IF(B3281&gt;$D$5,0,($D$5-B3281+1)/365),0)</f>
        <v>0</v>
      </c>
      <c r="N3281" s="28">
        <f>IF(OR(L3281=1,M3281=1),IF(B3281+364&lt;=$D$5,(B3281+364-$D$4+1)/365,IF(B3281&gt;$D$4,($D$5-B3281+1)/365,$D$6/365)),0)</f>
        <v>0</v>
      </c>
      <c r="O3281" s="28">
        <f>'Data &amp; Parameter'!$E$16*'Data &amp; Parameter'!$E$17*('Data &amp; Parameter'!$E$18+'Data &amp; Parameter'!$E$19)*'Data &amp; Parameter'!$E$20*'Data &amp; Parameter'!$E$37*N3281</f>
        <v>0</v>
      </c>
      <c r="P3281">
        <f>ROUNDUP(IF(D3281&gt;$D$4,0,($D$4-D3281+1)/365),0)</f>
        <v>0</v>
      </c>
      <c r="Q3281">
        <f>ROUNDUP(IF(D3281&gt;$D$5,0,($D$5-D3281+1)/365),0)</f>
        <v>0</v>
      </c>
      <c r="R3281" s="28">
        <f>IF(OR(P3281=1,Q3281=1),IF(D3281+364&lt;=$D$5,(D3281+364-$D$4+1)/365,IF(D3281&gt;$D$4,($D$5-D3281+1)/365,$D$6/365)),0)</f>
        <v>0</v>
      </c>
      <c r="S3281" s="28">
        <f>'Data &amp; Parameter'!$E$16*'Data &amp; Parameter'!$E$17*('Data &amp; Parameter'!$E$18+'Data &amp; Parameter'!$E$19)*'Data &amp; Parameter'!$E$20*'Data &amp; Parameter'!$E$37*R3281</f>
        <v>0</v>
      </c>
      <c r="T3281" s="28">
        <f t="shared" si="51"/>
        <v>0</v>
      </c>
    </row>
    <row r="3282" spans="1:20" ht="15.75" customHeight="1" x14ac:dyDescent="0.35">
      <c r="A3282">
        <v>3275</v>
      </c>
      <c r="B3282" s="76">
        <v>44251.540567129632</v>
      </c>
      <c r="C3282" s="1" t="s">
        <v>10381</v>
      </c>
      <c r="D3282" s="76">
        <v>44251.541527777779</v>
      </c>
      <c r="E3282" s="1" t="s">
        <v>10382</v>
      </c>
      <c r="F3282" s="1" t="s">
        <v>10383</v>
      </c>
      <c r="G3282" s="1" t="s">
        <v>123</v>
      </c>
      <c r="H3282" s="1" t="s">
        <v>124</v>
      </c>
      <c r="I3282" s="1" t="s">
        <v>125</v>
      </c>
      <c r="J3282" s="1" t="s">
        <v>9077</v>
      </c>
      <c r="K3282" s="1" t="s">
        <v>10281</v>
      </c>
      <c r="L3282">
        <f>ROUNDUP(IF(B3282&gt;$D$4,0,($D$4-B3282+1)/365),0)</f>
        <v>0</v>
      </c>
      <c r="M3282">
        <f>ROUNDUP(IF(B3282&gt;$D$5,0,($D$5-B3282+1)/365),0)</f>
        <v>0</v>
      </c>
      <c r="N3282" s="28">
        <f>IF(OR(L3282=1,M3282=1),IF(B3282+364&lt;=$D$5,(B3282+364-$D$4+1)/365,IF(B3282&gt;$D$4,($D$5-B3282+1)/365,$D$6/365)),0)</f>
        <v>0</v>
      </c>
      <c r="O3282" s="28">
        <f>'Data &amp; Parameter'!$E$16*'Data &amp; Parameter'!$E$17*('Data &amp; Parameter'!$E$18+'Data &amp; Parameter'!$E$19)*'Data &amp; Parameter'!$E$20*'Data &amp; Parameter'!$E$37*N3282</f>
        <v>0</v>
      </c>
      <c r="P3282">
        <f>ROUNDUP(IF(D3282&gt;$D$4,0,($D$4-D3282+1)/365),0)</f>
        <v>0</v>
      </c>
      <c r="Q3282">
        <f>ROUNDUP(IF(D3282&gt;$D$5,0,($D$5-D3282+1)/365),0)</f>
        <v>0</v>
      </c>
      <c r="R3282" s="28">
        <f>IF(OR(P3282=1,Q3282=1),IF(D3282+364&lt;=$D$5,(D3282+364-$D$4+1)/365,IF(D3282&gt;$D$4,($D$5-D3282+1)/365,$D$6/365)),0)</f>
        <v>0</v>
      </c>
      <c r="S3282" s="28">
        <f>'Data &amp; Parameter'!$E$16*'Data &amp; Parameter'!$E$17*('Data &amp; Parameter'!$E$18+'Data &amp; Parameter'!$E$19)*'Data &amp; Parameter'!$E$20*'Data &amp; Parameter'!$E$37*R3282</f>
        <v>0</v>
      </c>
      <c r="T3282" s="28">
        <f t="shared" si="51"/>
        <v>0</v>
      </c>
    </row>
    <row r="3283" spans="1:20" ht="15.75" customHeight="1" x14ac:dyDescent="0.35">
      <c r="A3283">
        <v>3276</v>
      </c>
      <c r="B3283" s="76">
        <v>44251.546342592592</v>
      </c>
      <c r="C3283" s="1" t="s">
        <v>10384</v>
      </c>
      <c r="D3283" s="76">
        <v>44251.546956018516</v>
      </c>
      <c r="E3283" s="1" t="s">
        <v>10385</v>
      </c>
      <c r="F3283" s="1" t="s">
        <v>10386</v>
      </c>
      <c r="G3283" s="1" t="s">
        <v>123</v>
      </c>
      <c r="H3283" s="1" t="s">
        <v>124</v>
      </c>
      <c r="I3283" s="1" t="s">
        <v>125</v>
      </c>
      <c r="J3283" s="1" t="s">
        <v>10085</v>
      </c>
      <c r="K3283" s="1" t="s">
        <v>10387</v>
      </c>
      <c r="L3283">
        <f>ROUNDUP(IF(B3283&gt;$D$4,0,($D$4-B3283+1)/365),0)</f>
        <v>0</v>
      </c>
      <c r="M3283">
        <f>ROUNDUP(IF(B3283&gt;$D$5,0,($D$5-B3283+1)/365),0)</f>
        <v>0</v>
      </c>
      <c r="N3283" s="28">
        <f>IF(OR(L3283=1,M3283=1),IF(B3283+364&lt;=$D$5,(B3283+364-$D$4+1)/365,IF(B3283&gt;$D$4,($D$5-B3283+1)/365,$D$6/365)),0)</f>
        <v>0</v>
      </c>
      <c r="O3283" s="28">
        <f>'Data &amp; Parameter'!$E$16*'Data &amp; Parameter'!$E$17*('Data &amp; Parameter'!$E$18+'Data &amp; Parameter'!$E$19)*'Data &amp; Parameter'!$E$20*'Data &amp; Parameter'!$E$37*N3283</f>
        <v>0</v>
      </c>
      <c r="P3283">
        <f>ROUNDUP(IF(D3283&gt;$D$4,0,($D$4-D3283+1)/365),0)</f>
        <v>0</v>
      </c>
      <c r="Q3283">
        <f>ROUNDUP(IF(D3283&gt;$D$5,0,($D$5-D3283+1)/365),0)</f>
        <v>0</v>
      </c>
      <c r="R3283" s="28">
        <f>IF(OR(P3283=1,Q3283=1),IF(D3283+364&lt;=$D$5,(D3283+364-$D$4+1)/365,IF(D3283&gt;$D$4,($D$5-D3283+1)/365,$D$6/365)),0)</f>
        <v>0</v>
      </c>
      <c r="S3283" s="28">
        <f>'Data &amp; Parameter'!$E$16*'Data &amp; Parameter'!$E$17*('Data &amp; Parameter'!$E$18+'Data &amp; Parameter'!$E$19)*'Data &amp; Parameter'!$E$20*'Data &amp; Parameter'!$E$37*R3283</f>
        <v>0</v>
      </c>
      <c r="T3283" s="28">
        <f t="shared" si="51"/>
        <v>0</v>
      </c>
    </row>
    <row r="3284" spans="1:20" ht="15.75" customHeight="1" x14ac:dyDescent="0.35">
      <c r="A3284">
        <v>3277</v>
      </c>
      <c r="B3284" s="76">
        <v>44251.546793981484</v>
      </c>
      <c r="C3284" s="1" t="s">
        <v>10388</v>
      </c>
      <c r="D3284" s="76">
        <v>44251.547500000001</v>
      </c>
      <c r="E3284" s="1" t="s">
        <v>10389</v>
      </c>
      <c r="F3284" s="1" t="s">
        <v>10390</v>
      </c>
      <c r="G3284" s="1" t="s">
        <v>123</v>
      </c>
      <c r="H3284" s="1" t="s">
        <v>124</v>
      </c>
      <c r="I3284" s="1" t="s">
        <v>125</v>
      </c>
      <c r="J3284" s="1" t="s">
        <v>10391</v>
      </c>
      <c r="K3284" s="1" t="s">
        <v>10281</v>
      </c>
      <c r="L3284">
        <f>ROUNDUP(IF(B3284&gt;$D$4,0,($D$4-B3284+1)/365),0)</f>
        <v>0</v>
      </c>
      <c r="M3284">
        <f>ROUNDUP(IF(B3284&gt;$D$5,0,($D$5-B3284+1)/365),0)</f>
        <v>0</v>
      </c>
      <c r="N3284" s="28">
        <f>IF(OR(L3284=1,M3284=1),IF(B3284+364&lt;=$D$5,(B3284+364-$D$4+1)/365,IF(B3284&gt;$D$4,($D$5-B3284+1)/365,$D$6/365)),0)</f>
        <v>0</v>
      </c>
      <c r="O3284" s="28">
        <f>'Data &amp; Parameter'!$E$16*'Data &amp; Parameter'!$E$17*('Data &amp; Parameter'!$E$18+'Data &amp; Parameter'!$E$19)*'Data &amp; Parameter'!$E$20*'Data &amp; Parameter'!$E$37*N3284</f>
        <v>0</v>
      </c>
      <c r="P3284">
        <f>ROUNDUP(IF(D3284&gt;$D$4,0,($D$4-D3284+1)/365),0)</f>
        <v>0</v>
      </c>
      <c r="Q3284">
        <f>ROUNDUP(IF(D3284&gt;$D$5,0,($D$5-D3284+1)/365),0)</f>
        <v>0</v>
      </c>
      <c r="R3284" s="28">
        <f>IF(OR(P3284=1,Q3284=1),IF(D3284+364&lt;=$D$5,(D3284+364-$D$4+1)/365,IF(D3284&gt;$D$4,($D$5-D3284+1)/365,$D$6/365)),0)</f>
        <v>0</v>
      </c>
      <c r="S3284" s="28">
        <f>'Data &amp; Parameter'!$E$16*'Data &amp; Parameter'!$E$17*('Data &amp; Parameter'!$E$18+'Data &amp; Parameter'!$E$19)*'Data &amp; Parameter'!$E$20*'Data &amp; Parameter'!$E$37*R3284</f>
        <v>0</v>
      </c>
      <c r="T3284" s="28">
        <f t="shared" si="51"/>
        <v>0</v>
      </c>
    </row>
    <row r="3285" spans="1:20" ht="15.75" customHeight="1" x14ac:dyDescent="0.35">
      <c r="A3285">
        <v>3278</v>
      </c>
      <c r="B3285" s="76">
        <v>44251.547071759254</v>
      </c>
      <c r="C3285" s="1" t="s">
        <v>10392</v>
      </c>
      <c r="D3285" s="76">
        <v>44251.547500000001</v>
      </c>
      <c r="E3285" s="1" t="s">
        <v>10393</v>
      </c>
      <c r="F3285" s="1" t="s">
        <v>10394</v>
      </c>
      <c r="G3285" s="1" t="s">
        <v>123</v>
      </c>
      <c r="H3285" s="1" t="s">
        <v>124</v>
      </c>
      <c r="I3285" s="1" t="s">
        <v>125</v>
      </c>
      <c r="J3285" s="1" t="s">
        <v>10395</v>
      </c>
      <c r="K3285" s="1" t="s">
        <v>10094</v>
      </c>
      <c r="L3285">
        <f>ROUNDUP(IF(B3285&gt;$D$4,0,($D$4-B3285+1)/365),0)</f>
        <v>0</v>
      </c>
      <c r="M3285">
        <f>ROUNDUP(IF(B3285&gt;$D$5,0,($D$5-B3285+1)/365),0)</f>
        <v>0</v>
      </c>
      <c r="N3285" s="28">
        <f>IF(OR(L3285=1,M3285=1),IF(B3285+364&lt;=$D$5,(B3285+364-$D$4+1)/365,IF(B3285&gt;$D$4,($D$5-B3285+1)/365,$D$6/365)),0)</f>
        <v>0</v>
      </c>
      <c r="O3285" s="28">
        <f>'Data &amp; Parameter'!$E$16*'Data &amp; Parameter'!$E$17*('Data &amp; Parameter'!$E$18+'Data &amp; Parameter'!$E$19)*'Data &amp; Parameter'!$E$20*'Data &amp; Parameter'!$E$37*N3285</f>
        <v>0</v>
      </c>
      <c r="P3285">
        <f>ROUNDUP(IF(D3285&gt;$D$4,0,($D$4-D3285+1)/365),0)</f>
        <v>0</v>
      </c>
      <c r="Q3285">
        <f>ROUNDUP(IF(D3285&gt;$D$5,0,($D$5-D3285+1)/365),0)</f>
        <v>0</v>
      </c>
      <c r="R3285" s="28">
        <f>IF(OR(P3285=1,Q3285=1),IF(D3285+364&lt;=$D$5,(D3285+364-$D$4+1)/365,IF(D3285&gt;$D$4,($D$5-D3285+1)/365,$D$6/365)),0)</f>
        <v>0</v>
      </c>
      <c r="S3285" s="28">
        <f>'Data &amp; Parameter'!$E$16*'Data &amp; Parameter'!$E$17*('Data &amp; Parameter'!$E$18+'Data &amp; Parameter'!$E$19)*'Data &amp; Parameter'!$E$20*'Data &amp; Parameter'!$E$37*R3285</f>
        <v>0</v>
      </c>
      <c r="T3285" s="28">
        <f t="shared" si="51"/>
        <v>0</v>
      </c>
    </row>
    <row r="3286" spans="1:20" ht="15.75" customHeight="1" x14ac:dyDescent="0.35">
      <c r="A3286">
        <v>3279</v>
      </c>
      <c r="B3286" s="76">
        <v>44251.550046296295</v>
      </c>
      <c r="C3286" s="1" t="s">
        <v>10396</v>
      </c>
      <c r="D3286" s="76">
        <v>44251.560729166667</v>
      </c>
      <c r="E3286" s="1" t="s">
        <v>10397</v>
      </c>
      <c r="F3286" s="1" t="s">
        <v>10398</v>
      </c>
      <c r="G3286" s="1" t="s">
        <v>123</v>
      </c>
      <c r="H3286" s="1" t="s">
        <v>124</v>
      </c>
      <c r="I3286" s="1" t="s">
        <v>125</v>
      </c>
      <c r="J3286" s="1" t="s">
        <v>10399</v>
      </c>
      <c r="K3286" s="1" t="s">
        <v>10188</v>
      </c>
      <c r="L3286">
        <f>ROUNDUP(IF(B3286&gt;$D$4,0,($D$4-B3286+1)/365),0)</f>
        <v>0</v>
      </c>
      <c r="M3286">
        <f>ROUNDUP(IF(B3286&gt;$D$5,0,($D$5-B3286+1)/365),0)</f>
        <v>0</v>
      </c>
      <c r="N3286" s="28">
        <f>IF(OR(L3286=1,M3286=1),IF(B3286+364&lt;=$D$5,(B3286+364-$D$4+1)/365,IF(B3286&gt;$D$4,($D$5-B3286+1)/365,$D$6/365)),0)</f>
        <v>0</v>
      </c>
      <c r="O3286" s="28">
        <f>'Data &amp; Parameter'!$E$16*'Data &amp; Parameter'!$E$17*('Data &amp; Parameter'!$E$18+'Data &amp; Parameter'!$E$19)*'Data &amp; Parameter'!$E$20*'Data &amp; Parameter'!$E$37*N3286</f>
        <v>0</v>
      </c>
      <c r="P3286">
        <f>ROUNDUP(IF(D3286&gt;$D$4,0,($D$4-D3286+1)/365),0)</f>
        <v>0</v>
      </c>
      <c r="Q3286">
        <f>ROUNDUP(IF(D3286&gt;$D$5,0,($D$5-D3286+1)/365),0)</f>
        <v>0</v>
      </c>
      <c r="R3286" s="28">
        <f>IF(OR(P3286=1,Q3286=1),IF(D3286+364&lt;=$D$5,(D3286+364-$D$4+1)/365,IF(D3286&gt;$D$4,($D$5-D3286+1)/365,$D$6/365)),0)</f>
        <v>0</v>
      </c>
      <c r="S3286" s="28">
        <f>'Data &amp; Parameter'!$E$16*'Data &amp; Parameter'!$E$17*('Data &amp; Parameter'!$E$18+'Data &amp; Parameter'!$E$19)*'Data &amp; Parameter'!$E$20*'Data &amp; Parameter'!$E$37*R3286</f>
        <v>0</v>
      </c>
      <c r="T3286" s="28">
        <f t="shared" si="51"/>
        <v>0</v>
      </c>
    </row>
    <row r="3287" spans="1:20" ht="15.75" customHeight="1" x14ac:dyDescent="0.35">
      <c r="A3287">
        <v>3280</v>
      </c>
      <c r="B3287" s="76">
        <v>44251.550902777773</v>
      </c>
      <c r="C3287" s="1" t="s">
        <v>10400</v>
      </c>
      <c r="D3287" s="76">
        <v>44251.563379629632</v>
      </c>
      <c r="E3287" s="1" t="s">
        <v>10401</v>
      </c>
      <c r="F3287" s="1" t="s">
        <v>10402</v>
      </c>
      <c r="G3287" s="1" t="s">
        <v>123</v>
      </c>
      <c r="H3287" s="1" t="s">
        <v>124</v>
      </c>
      <c r="I3287" s="1" t="s">
        <v>125</v>
      </c>
      <c r="J3287" s="1" t="s">
        <v>10085</v>
      </c>
      <c r="K3287" s="1" t="s">
        <v>10085</v>
      </c>
      <c r="L3287">
        <f>ROUNDUP(IF(B3287&gt;$D$4,0,($D$4-B3287+1)/365),0)</f>
        <v>0</v>
      </c>
      <c r="M3287">
        <f>ROUNDUP(IF(B3287&gt;$D$5,0,($D$5-B3287+1)/365),0)</f>
        <v>0</v>
      </c>
      <c r="N3287" s="28">
        <f>IF(OR(L3287=1,M3287=1),IF(B3287+364&lt;=$D$5,(B3287+364-$D$4+1)/365,IF(B3287&gt;$D$4,($D$5-B3287+1)/365,$D$6/365)),0)</f>
        <v>0</v>
      </c>
      <c r="O3287" s="28">
        <f>'Data &amp; Parameter'!$E$16*'Data &amp; Parameter'!$E$17*('Data &amp; Parameter'!$E$18+'Data &amp; Parameter'!$E$19)*'Data &amp; Parameter'!$E$20*'Data &amp; Parameter'!$E$37*N3287</f>
        <v>0</v>
      </c>
      <c r="P3287">
        <f>ROUNDUP(IF(D3287&gt;$D$4,0,($D$4-D3287+1)/365),0)</f>
        <v>0</v>
      </c>
      <c r="Q3287">
        <f>ROUNDUP(IF(D3287&gt;$D$5,0,($D$5-D3287+1)/365),0)</f>
        <v>0</v>
      </c>
      <c r="R3287" s="28">
        <f>IF(OR(P3287=1,Q3287=1),IF(D3287+364&lt;=$D$5,(D3287+364-$D$4+1)/365,IF(D3287&gt;$D$4,($D$5-D3287+1)/365,$D$6/365)),0)</f>
        <v>0</v>
      </c>
      <c r="S3287" s="28">
        <f>'Data &amp; Parameter'!$E$16*'Data &amp; Parameter'!$E$17*('Data &amp; Parameter'!$E$18+'Data &amp; Parameter'!$E$19)*'Data &amp; Parameter'!$E$20*'Data &amp; Parameter'!$E$37*R3287</f>
        <v>0</v>
      </c>
      <c r="T3287" s="28">
        <f t="shared" si="51"/>
        <v>0</v>
      </c>
    </row>
    <row r="3288" spans="1:20" ht="15.75" customHeight="1" x14ac:dyDescent="0.35">
      <c r="A3288">
        <v>3281</v>
      </c>
      <c r="B3288" s="76">
        <v>44251.556828703702</v>
      </c>
      <c r="C3288" s="1" t="s">
        <v>10403</v>
      </c>
      <c r="D3288" s="76">
        <v>44251.557800925926</v>
      </c>
      <c r="E3288" s="1" t="s">
        <v>10404</v>
      </c>
      <c r="F3288" s="1" t="s">
        <v>10405</v>
      </c>
      <c r="G3288" s="1" t="s">
        <v>123</v>
      </c>
      <c r="H3288" s="1" t="s">
        <v>124</v>
      </c>
      <c r="I3288" s="1" t="s">
        <v>125</v>
      </c>
      <c r="J3288" s="1" t="s">
        <v>10085</v>
      </c>
      <c r="K3288" s="1" t="s">
        <v>10085</v>
      </c>
      <c r="L3288">
        <f>ROUNDUP(IF(B3288&gt;$D$4,0,($D$4-B3288+1)/365),0)</f>
        <v>0</v>
      </c>
      <c r="M3288">
        <f>ROUNDUP(IF(B3288&gt;$D$5,0,($D$5-B3288+1)/365),0)</f>
        <v>0</v>
      </c>
      <c r="N3288" s="28">
        <f>IF(OR(L3288=1,M3288=1),IF(B3288+364&lt;=$D$5,(B3288+364-$D$4+1)/365,IF(B3288&gt;$D$4,($D$5-B3288+1)/365,$D$6/365)),0)</f>
        <v>0</v>
      </c>
      <c r="O3288" s="28">
        <f>'Data &amp; Parameter'!$E$16*'Data &amp; Parameter'!$E$17*('Data &amp; Parameter'!$E$18+'Data &amp; Parameter'!$E$19)*'Data &amp; Parameter'!$E$20*'Data &amp; Parameter'!$E$37*N3288</f>
        <v>0</v>
      </c>
      <c r="P3288">
        <f>ROUNDUP(IF(D3288&gt;$D$4,0,($D$4-D3288+1)/365),0)</f>
        <v>0</v>
      </c>
      <c r="Q3288">
        <f>ROUNDUP(IF(D3288&gt;$D$5,0,($D$5-D3288+1)/365),0)</f>
        <v>0</v>
      </c>
      <c r="R3288" s="28">
        <f>IF(OR(P3288=1,Q3288=1),IF(D3288+364&lt;=$D$5,(D3288+364-$D$4+1)/365,IF(D3288&gt;$D$4,($D$5-D3288+1)/365,$D$6/365)),0)</f>
        <v>0</v>
      </c>
      <c r="S3288" s="28">
        <f>'Data &amp; Parameter'!$E$16*'Data &amp; Parameter'!$E$17*('Data &amp; Parameter'!$E$18+'Data &amp; Parameter'!$E$19)*'Data &amp; Parameter'!$E$20*'Data &amp; Parameter'!$E$37*R3288</f>
        <v>0</v>
      </c>
      <c r="T3288" s="28">
        <f t="shared" si="51"/>
        <v>0</v>
      </c>
    </row>
    <row r="3289" spans="1:20" ht="15.75" customHeight="1" x14ac:dyDescent="0.35">
      <c r="A3289">
        <v>3282</v>
      </c>
      <c r="B3289" s="76">
        <v>44251.561701388884</v>
      </c>
      <c r="C3289" s="1" t="s">
        <v>10406</v>
      </c>
      <c r="D3289" s="76">
        <v>44251.562199074076</v>
      </c>
      <c r="E3289" s="1" t="s">
        <v>10407</v>
      </c>
      <c r="F3289" s="1" t="s">
        <v>10408</v>
      </c>
      <c r="G3289" s="1" t="s">
        <v>123</v>
      </c>
      <c r="H3289" s="1" t="s">
        <v>124</v>
      </c>
      <c r="I3289" s="1" t="s">
        <v>125</v>
      </c>
      <c r="J3289" s="1" t="s">
        <v>9830</v>
      </c>
      <c r="K3289" s="1" t="s">
        <v>9831</v>
      </c>
      <c r="L3289">
        <f>ROUNDUP(IF(B3289&gt;$D$4,0,($D$4-B3289+1)/365),0)</f>
        <v>0</v>
      </c>
      <c r="M3289">
        <f>ROUNDUP(IF(B3289&gt;$D$5,0,($D$5-B3289+1)/365),0)</f>
        <v>0</v>
      </c>
      <c r="N3289" s="28">
        <f>IF(OR(L3289=1,M3289=1),IF(B3289+364&lt;=$D$5,(B3289+364-$D$4+1)/365,IF(B3289&gt;$D$4,($D$5-B3289+1)/365,$D$6/365)),0)</f>
        <v>0</v>
      </c>
      <c r="O3289" s="28">
        <f>'Data &amp; Parameter'!$E$16*'Data &amp; Parameter'!$E$17*('Data &amp; Parameter'!$E$18+'Data &amp; Parameter'!$E$19)*'Data &amp; Parameter'!$E$20*'Data &amp; Parameter'!$E$37*N3289</f>
        <v>0</v>
      </c>
      <c r="P3289">
        <f>ROUNDUP(IF(D3289&gt;$D$4,0,($D$4-D3289+1)/365),0)</f>
        <v>0</v>
      </c>
      <c r="Q3289">
        <f>ROUNDUP(IF(D3289&gt;$D$5,0,($D$5-D3289+1)/365),0)</f>
        <v>0</v>
      </c>
      <c r="R3289" s="28">
        <f>IF(OR(P3289=1,Q3289=1),IF(D3289+364&lt;=$D$5,(D3289+364-$D$4+1)/365,IF(D3289&gt;$D$4,($D$5-D3289+1)/365,$D$6/365)),0)</f>
        <v>0</v>
      </c>
      <c r="S3289" s="28">
        <f>'Data &amp; Parameter'!$E$16*'Data &amp; Parameter'!$E$17*('Data &amp; Parameter'!$E$18+'Data &amp; Parameter'!$E$19)*'Data &amp; Parameter'!$E$20*'Data &amp; Parameter'!$E$37*R3289</f>
        <v>0</v>
      </c>
      <c r="T3289" s="28">
        <f t="shared" si="51"/>
        <v>0</v>
      </c>
    </row>
    <row r="3290" spans="1:20" ht="15.75" customHeight="1" x14ac:dyDescent="0.35">
      <c r="A3290">
        <v>3283</v>
      </c>
      <c r="B3290" s="76">
        <v>44251.562476851846</v>
      </c>
      <c r="C3290" s="1" t="s">
        <v>10409</v>
      </c>
      <c r="D3290" s="76">
        <v>44251.563530092593</v>
      </c>
      <c r="E3290" s="1" t="s">
        <v>10410</v>
      </c>
      <c r="F3290" s="1" t="s">
        <v>10411</v>
      </c>
      <c r="G3290" s="1" t="s">
        <v>123</v>
      </c>
      <c r="H3290" s="1" t="s">
        <v>124</v>
      </c>
      <c r="I3290" s="1" t="s">
        <v>125</v>
      </c>
      <c r="J3290" s="1" t="s">
        <v>9076</v>
      </c>
      <c r="K3290" s="1" t="s">
        <v>10412</v>
      </c>
      <c r="L3290">
        <f>ROUNDUP(IF(B3290&gt;$D$4,0,($D$4-B3290+1)/365),0)</f>
        <v>0</v>
      </c>
      <c r="M3290">
        <f>ROUNDUP(IF(B3290&gt;$D$5,0,($D$5-B3290+1)/365),0)</f>
        <v>0</v>
      </c>
      <c r="N3290" s="28">
        <f>IF(OR(L3290=1,M3290=1),IF(B3290+364&lt;=$D$5,(B3290+364-$D$4+1)/365,IF(B3290&gt;$D$4,($D$5-B3290+1)/365,$D$6/365)),0)</f>
        <v>0</v>
      </c>
      <c r="O3290" s="28">
        <f>'Data &amp; Parameter'!$E$16*'Data &amp; Parameter'!$E$17*('Data &amp; Parameter'!$E$18+'Data &amp; Parameter'!$E$19)*'Data &amp; Parameter'!$E$20*'Data &amp; Parameter'!$E$37*N3290</f>
        <v>0</v>
      </c>
      <c r="P3290">
        <f>ROUNDUP(IF(D3290&gt;$D$4,0,($D$4-D3290+1)/365),0)</f>
        <v>0</v>
      </c>
      <c r="Q3290">
        <f>ROUNDUP(IF(D3290&gt;$D$5,0,($D$5-D3290+1)/365),0)</f>
        <v>0</v>
      </c>
      <c r="R3290" s="28">
        <f>IF(OR(P3290=1,Q3290=1),IF(D3290+364&lt;=$D$5,(D3290+364-$D$4+1)/365,IF(D3290&gt;$D$4,($D$5-D3290+1)/365,$D$6/365)),0)</f>
        <v>0</v>
      </c>
      <c r="S3290" s="28">
        <f>'Data &amp; Parameter'!$E$16*'Data &amp; Parameter'!$E$17*('Data &amp; Parameter'!$E$18+'Data &amp; Parameter'!$E$19)*'Data &amp; Parameter'!$E$20*'Data &amp; Parameter'!$E$37*R3290</f>
        <v>0</v>
      </c>
      <c r="T3290" s="28">
        <f t="shared" si="51"/>
        <v>0</v>
      </c>
    </row>
    <row r="3291" spans="1:20" ht="15.75" customHeight="1" x14ac:dyDescent="0.35">
      <c r="A3291">
        <v>3284</v>
      </c>
      <c r="B3291" s="76">
        <v>44251.564317129625</v>
      </c>
      <c r="C3291" s="1" t="s">
        <v>10413</v>
      </c>
      <c r="D3291" s="76">
        <v>44251.565266203703</v>
      </c>
      <c r="E3291" s="1" t="s">
        <v>10414</v>
      </c>
      <c r="F3291" s="1" t="s">
        <v>10415</v>
      </c>
      <c r="G3291" s="1" t="s">
        <v>123</v>
      </c>
      <c r="H3291" s="1" t="s">
        <v>124</v>
      </c>
      <c r="I3291" s="1" t="s">
        <v>125</v>
      </c>
      <c r="J3291" s="1" t="s">
        <v>9830</v>
      </c>
      <c r="K3291" s="1" t="s">
        <v>9831</v>
      </c>
      <c r="L3291">
        <f>ROUNDUP(IF(B3291&gt;$D$4,0,($D$4-B3291+1)/365),0)</f>
        <v>0</v>
      </c>
      <c r="M3291">
        <f>ROUNDUP(IF(B3291&gt;$D$5,0,($D$5-B3291+1)/365),0)</f>
        <v>0</v>
      </c>
      <c r="N3291" s="28">
        <f>IF(OR(L3291=1,M3291=1),IF(B3291+364&lt;=$D$5,(B3291+364-$D$4+1)/365,IF(B3291&gt;$D$4,($D$5-B3291+1)/365,$D$6/365)),0)</f>
        <v>0</v>
      </c>
      <c r="O3291" s="28">
        <f>'Data &amp; Parameter'!$E$16*'Data &amp; Parameter'!$E$17*('Data &amp; Parameter'!$E$18+'Data &amp; Parameter'!$E$19)*'Data &amp; Parameter'!$E$20*'Data &amp; Parameter'!$E$37*N3291</f>
        <v>0</v>
      </c>
      <c r="P3291">
        <f>ROUNDUP(IF(D3291&gt;$D$4,0,($D$4-D3291+1)/365),0)</f>
        <v>0</v>
      </c>
      <c r="Q3291">
        <f>ROUNDUP(IF(D3291&gt;$D$5,0,($D$5-D3291+1)/365),0)</f>
        <v>0</v>
      </c>
      <c r="R3291" s="28">
        <f>IF(OR(P3291=1,Q3291=1),IF(D3291+364&lt;=$D$5,(D3291+364-$D$4+1)/365,IF(D3291&gt;$D$4,($D$5-D3291+1)/365,$D$6/365)),0)</f>
        <v>0</v>
      </c>
      <c r="S3291" s="28">
        <f>'Data &amp; Parameter'!$E$16*'Data &amp; Parameter'!$E$17*('Data &amp; Parameter'!$E$18+'Data &amp; Parameter'!$E$19)*'Data &amp; Parameter'!$E$20*'Data &amp; Parameter'!$E$37*R3291</f>
        <v>0</v>
      </c>
      <c r="T3291" s="28">
        <f t="shared" si="51"/>
        <v>0</v>
      </c>
    </row>
    <row r="3292" spans="1:20" ht="15.75" customHeight="1" x14ac:dyDescent="0.35">
      <c r="A3292">
        <v>3285</v>
      </c>
      <c r="B3292" s="76">
        <v>44251.566250000003</v>
      </c>
      <c r="C3292" s="1" t="s">
        <v>10416</v>
      </c>
      <c r="D3292" s="76">
        <v>44251.567048611112</v>
      </c>
      <c r="E3292" s="1" t="s">
        <v>10417</v>
      </c>
      <c r="F3292" s="1" t="s">
        <v>10418</v>
      </c>
      <c r="G3292" s="1" t="s">
        <v>123</v>
      </c>
      <c r="H3292" s="1" t="s">
        <v>124</v>
      </c>
      <c r="I3292" s="1" t="s">
        <v>125</v>
      </c>
      <c r="J3292" s="1" t="s">
        <v>9077</v>
      </c>
      <c r="K3292" s="1" t="s">
        <v>10419</v>
      </c>
      <c r="L3292">
        <f>ROUNDUP(IF(B3292&gt;$D$4,0,($D$4-B3292+1)/365),0)</f>
        <v>0</v>
      </c>
      <c r="M3292">
        <f>ROUNDUP(IF(B3292&gt;$D$5,0,($D$5-B3292+1)/365),0)</f>
        <v>0</v>
      </c>
      <c r="N3292" s="28">
        <f>IF(OR(L3292=1,M3292=1),IF(B3292+364&lt;=$D$5,(B3292+364-$D$4+1)/365,IF(B3292&gt;$D$4,($D$5-B3292+1)/365,$D$6/365)),0)</f>
        <v>0</v>
      </c>
      <c r="O3292" s="28">
        <f>'Data &amp; Parameter'!$E$16*'Data &amp; Parameter'!$E$17*('Data &amp; Parameter'!$E$18+'Data &amp; Parameter'!$E$19)*'Data &amp; Parameter'!$E$20*'Data &amp; Parameter'!$E$37*N3292</f>
        <v>0</v>
      </c>
      <c r="P3292">
        <f>ROUNDUP(IF(D3292&gt;$D$4,0,($D$4-D3292+1)/365),0)</f>
        <v>0</v>
      </c>
      <c r="Q3292">
        <f>ROUNDUP(IF(D3292&gt;$D$5,0,($D$5-D3292+1)/365),0)</f>
        <v>0</v>
      </c>
      <c r="R3292" s="28">
        <f>IF(OR(P3292=1,Q3292=1),IF(D3292+364&lt;=$D$5,(D3292+364-$D$4+1)/365,IF(D3292&gt;$D$4,($D$5-D3292+1)/365,$D$6/365)),0)</f>
        <v>0</v>
      </c>
      <c r="S3292" s="28">
        <f>'Data &amp; Parameter'!$E$16*'Data &amp; Parameter'!$E$17*('Data &amp; Parameter'!$E$18+'Data &amp; Parameter'!$E$19)*'Data &amp; Parameter'!$E$20*'Data &amp; Parameter'!$E$37*R3292</f>
        <v>0</v>
      </c>
      <c r="T3292" s="28">
        <f t="shared" si="51"/>
        <v>0</v>
      </c>
    </row>
    <row r="3293" spans="1:20" ht="15.75" customHeight="1" x14ac:dyDescent="0.35">
      <c r="A3293">
        <v>3286</v>
      </c>
      <c r="B3293" s="76">
        <v>44251.566759259258</v>
      </c>
      <c r="C3293" s="1" t="s">
        <v>10420</v>
      </c>
      <c r="D3293" s="76">
        <v>44251.571226851855</v>
      </c>
      <c r="E3293" s="1" t="s">
        <v>10421</v>
      </c>
      <c r="F3293" s="1" t="s">
        <v>10422</v>
      </c>
      <c r="G3293" s="1" t="s">
        <v>123</v>
      </c>
      <c r="H3293" s="1" t="s">
        <v>124</v>
      </c>
      <c r="I3293" s="1" t="s">
        <v>125</v>
      </c>
      <c r="J3293" s="1" t="s">
        <v>10085</v>
      </c>
      <c r="K3293" s="1" t="s">
        <v>10085</v>
      </c>
      <c r="L3293">
        <f>ROUNDUP(IF(B3293&gt;$D$4,0,($D$4-B3293+1)/365),0)</f>
        <v>0</v>
      </c>
      <c r="M3293">
        <f>ROUNDUP(IF(B3293&gt;$D$5,0,($D$5-B3293+1)/365),0)</f>
        <v>0</v>
      </c>
      <c r="N3293" s="28">
        <f>IF(OR(L3293=1,M3293=1),IF(B3293+364&lt;=$D$5,(B3293+364-$D$4+1)/365,IF(B3293&gt;$D$4,($D$5-B3293+1)/365,$D$6/365)),0)</f>
        <v>0</v>
      </c>
      <c r="O3293" s="28">
        <f>'Data &amp; Parameter'!$E$16*'Data &amp; Parameter'!$E$17*('Data &amp; Parameter'!$E$18+'Data &amp; Parameter'!$E$19)*'Data &amp; Parameter'!$E$20*'Data &amp; Parameter'!$E$37*N3293</f>
        <v>0</v>
      </c>
      <c r="P3293">
        <f>ROUNDUP(IF(D3293&gt;$D$4,0,($D$4-D3293+1)/365),0)</f>
        <v>0</v>
      </c>
      <c r="Q3293">
        <f>ROUNDUP(IF(D3293&gt;$D$5,0,($D$5-D3293+1)/365),0)</f>
        <v>0</v>
      </c>
      <c r="R3293" s="28">
        <f>IF(OR(P3293=1,Q3293=1),IF(D3293+364&lt;=$D$5,(D3293+364-$D$4+1)/365,IF(D3293&gt;$D$4,($D$5-D3293+1)/365,$D$6/365)),0)</f>
        <v>0</v>
      </c>
      <c r="S3293" s="28">
        <f>'Data &amp; Parameter'!$E$16*'Data &amp; Parameter'!$E$17*('Data &amp; Parameter'!$E$18+'Data &amp; Parameter'!$E$19)*'Data &amp; Parameter'!$E$20*'Data &amp; Parameter'!$E$37*R3293</f>
        <v>0</v>
      </c>
      <c r="T3293" s="28">
        <f t="shared" si="51"/>
        <v>0</v>
      </c>
    </row>
    <row r="3294" spans="1:20" ht="15.75" customHeight="1" x14ac:dyDescent="0.35">
      <c r="A3294">
        <v>3287</v>
      </c>
      <c r="B3294" s="76">
        <v>44251.567905092597</v>
      </c>
      <c r="C3294" s="1" t="s">
        <v>10423</v>
      </c>
      <c r="D3294" s="76">
        <v>44251.569710648153</v>
      </c>
      <c r="E3294" s="1" t="s">
        <v>10424</v>
      </c>
      <c r="F3294" s="1" t="s">
        <v>10425</v>
      </c>
      <c r="G3294" s="1" t="s">
        <v>123</v>
      </c>
      <c r="H3294" s="1" t="s">
        <v>124</v>
      </c>
      <c r="I3294" s="1" t="s">
        <v>125</v>
      </c>
      <c r="J3294" s="1" t="s">
        <v>9830</v>
      </c>
      <c r="K3294" s="1" t="s">
        <v>9831</v>
      </c>
      <c r="L3294">
        <f>ROUNDUP(IF(B3294&gt;$D$4,0,($D$4-B3294+1)/365),0)</f>
        <v>0</v>
      </c>
      <c r="M3294">
        <f>ROUNDUP(IF(B3294&gt;$D$5,0,($D$5-B3294+1)/365),0)</f>
        <v>0</v>
      </c>
      <c r="N3294" s="28">
        <f>IF(OR(L3294=1,M3294=1),IF(B3294+364&lt;=$D$5,(B3294+364-$D$4+1)/365,IF(B3294&gt;$D$4,($D$5-B3294+1)/365,$D$6/365)),0)</f>
        <v>0</v>
      </c>
      <c r="O3294" s="28">
        <f>'Data &amp; Parameter'!$E$16*'Data &amp; Parameter'!$E$17*('Data &amp; Parameter'!$E$18+'Data &amp; Parameter'!$E$19)*'Data &amp; Parameter'!$E$20*'Data &amp; Parameter'!$E$37*N3294</f>
        <v>0</v>
      </c>
      <c r="P3294">
        <f>ROUNDUP(IF(D3294&gt;$D$4,0,($D$4-D3294+1)/365),0)</f>
        <v>0</v>
      </c>
      <c r="Q3294">
        <f>ROUNDUP(IF(D3294&gt;$D$5,0,($D$5-D3294+1)/365),0)</f>
        <v>0</v>
      </c>
      <c r="R3294" s="28">
        <f>IF(OR(P3294=1,Q3294=1),IF(D3294+364&lt;=$D$5,(D3294+364-$D$4+1)/365,IF(D3294&gt;$D$4,($D$5-D3294+1)/365,$D$6/365)),0)</f>
        <v>0</v>
      </c>
      <c r="S3294" s="28">
        <f>'Data &amp; Parameter'!$E$16*'Data &amp; Parameter'!$E$17*('Data &amp; Parameter'!$E$18+'Data &amp; Parameter'!$E$19)*'Data &amp; Parameter'!$E$20*'Data &amp; Parameter'!$E$37*R3294</f>
        <v>0</v>
      </c>
      <c r="T3294" s="28">
        <f t="shared" si="51"/>
        <v>0</v>
      </c>
    </row>
    <row r="3295" spans="1:20" ht="15.75" customHeight="1" x14ac:dyDescent="0.35">
      <c r="A3295">
        <v>3288</v>
      </c>
      <c r="B3295" s="76">
        <v>44251.569895833338</v>
      </c>
      <c r="C3295" s="1" t="s">
        <v>10426</v>
      </c>
      <c r="D3295" s="76">
        <v>44251.570486111115</v>
      </c>
      <c r="E3295" s="1" t="s">
        <v>10427</v>
      </c>
      <c r="F3295" s="1" t="s">
        <v>10428</v>
      </c>
      <c r="G3295" s="1" t="s">
        <v>123</v>
      </c>
      <c r="H3295" s="1" t="s">
        <v>124</v>
      </c>
      <c r="I3295" s="1" t="s">
        <v>125</v>
      </c>
      <c r="J3295" s="1" t="s">
        <v>10429</v>
      </c>
      <c r="K3295" s="1" t="s">
        <v>10430</v>
      </c>
      <c r="L3295">
        <f>ROUNDUP(IF(B3295&gt;$D$4,0,($D$4-B3295+1)/365),0)</f>
        <v>0</v>
      </c>
      <c r="M3295">
        <f>ROUNDUP(IF(B3295&gt;$D$5,0,($D$5-B3295+1)/365),0)</f>
        <v>0</v>
      </c>
      <c r="N3295" s="28">
        <f>IF(OR(L3295=1,M3295=1),IF(B3295+364&lt;=$D$5,(B3295+364-$D$4+1)/365,IF(B3295&gt;$D$4,($D$5-B3295+1)/365,$D$6/365)),0)</f>
        <v>0</v>
      </c>
      <c r="O3295" s="28">
        <f>'Data &amp; Parameter'!$E$16*'Data &amp; Parameter'!$E$17*('Data &amp; Parameter'!$E$18+'Data &amp; Parameter'!$E$19)*'Data &amp; Parameter'!$E$20*'Data &amp; Parameter'!$E$37*N3295</f>
        <v>0</v>
      </c>
      <c r="P3295">
        <f>ROUNDUP(IF(D3295&gt;$D$4,0,($D$4-D3295+1)/365),0)</f>
        <v>0</v>
      </c>
      <c r="Q3295">
        <f>ROUNDUP(IF(D3295&gt;$D$5,0,($D$5-D3295+1)/365),0)</f>
        <v>0</v>
      </c>
      <c r="R3295" s="28">
        <f>IF(OR(P3295=1,Q3295=1),IF(D3295+364&lt;=$D$5,(D3295+364-$D$4+1)/365,IF(D3295&gt;$D$4,($D$5-D3295+1)/365,$D$6/365)),0)</f>
        <v>0</v>
      </c>
      <c r="S3295" s="28">
        <f>'Data &amp; Parameter'!$E$16*'Data &amp; Parameter'!$E$17*('Data &amp; Parameter'!$E$18+'Data &amp; Parameter'!$E$19)*'Data &amp; Parameter'!$E$20*'Data &amp; Parameter'!$E$37*R3295</f>
        <v>0</v>
      </c>
      <c r="T3295" s="28">
        <f t="shared" si="51"/>
        <v>0</v>
      </c>
    </row>
    <row r="3296" spans="1:20" ht="15.75" customHeight="1" x14ac:dyDescent="0.35">
      <c r="A3296">
        <v>3289</v>
      </c>
      <c r="B3296" s="76">
        <v>44251.570428240739</v>
      </c>
      <c r="C3296" s="1" t="s">
        <v>10431</v>
      </c>
      <c r="D3296" s="76">
        <v>44251.570983796293</v>
      </c>
      <c r="E3296" s="1" t="s">
        <v>10432</v>
      </c>
      <c r="F3296" s="1" t="s">
        <v>10433</v>
      </c>
      <c r="G3296" s="1" t="s">
        <v>123</v>
      </c>
      <c r="H3296" s="1" t="s">
        <v>124</v>
      </c>
      <c r="I3296" s="1" t="s">
        <v>125</v>
      </c>
      <c r="J3296" s="1" t="s">
        <v>9077</v>
      </c>
      <c r="K3296" s="1" t="s">
        <v>10434</v>
      </c>
      <c r="L3296">
        <f>ROUNDUP(IF(B3296&gt;$D$4,0,($D$4-B3296+1)/365),0)</f>
        <v>0</v>
      </c>
      <c r="M3296">
        <f>ROUNDUP(IF(B3296&gt;$D$5,0,($D$5-B3296+1)/365),0)</f>
        <v>0</v>
      </c>
      <c r="N3296" s="28">
        <f>IF(OR(L3296=1,M3296=1),IF(B3296+364&lt;=$D$5,(B3296+364-$D$4+1)/365,IF(B3296&gt;$D$4,($D$5-B3296+1)/365,$D$6/365)),0)</f>
        <v>0</v>
      </c>
      <c r="O3296" s="28">
        <f>'Data &amp; Parameter'!$E$16*'Data &amp; Parameter'!$E$17*('Data &amp; Parameter'!$E$18+'Data &amp; Parameter'!$E$19)*'Data &amp; Parameter'!$E$20*'Data &amp; Parameter'!$E$37*N3296</f>
        <v>0</v>
      </c>
      <c r="P3296">
        <f>ROUNDUP(IF(D3296&gt;$D$4,0,($D$4-D3296+1)/365),0)</f>
        <v>0</v>
      </c>
      <c r="Q3296">
        <f>ROUNDUP(IF(D3296&gt;$D$5,0,($D$5-D3296+1)/365),0)</f>
        <v>0</v>
      </c>
      <c r="R3296" s="28">
        <f>IF(OR(P3296=1,Q3296=1),IF(D3296+364&lt;=$D$5,(D3296+364-$D$4+1)/365,IF(D3296&gt;$D$4,($D$5-D3296+1)/365,$D$6/365)),0)</f>
        <v>0</v>
      </c>
      <c r="S3296" s="28">
        <f>'Data &amp; Parameter'!$E$16*'Data &amp; Parameter'!$E$17*('Data &amp; Parameter'!$E$18+'Data &amp; Parameter'!$E$19)*'Data &amp; Parameter'!$E$20*'Data &amp; Parameter'!$E$37*R3296</f>
        <v>0</v>
      </c>
      <c r="T3296" s="28">
        <f t="shared" si="51"/>
        <v>0</v>
      </c>
    </row>
    <row r="3297" spans="1:20" ht="15.75" customHeight="1" x14ac:dyDescent="0.35">
      <c r="A3297">
        <v>3290</v>
      </c>
      <c r="B3297" s="76">
        <v>44251.570868055554</v>
      </c>
      <c r="C3297" s="1" t="s">
        <v>10435</v>
      </c>
      <c r="D3297" s="76">
        <v>44251.572754629626</v>
      </c>
      <c r="E3297" s="1" t="s">
        <v>10436</v>
      </c>
      <c r="F3297" s="1" t="s">
        <v>10437</v>
      </c>
      <c r="G3297" s="1" t="s">
        <v>123</v>
      </c>
      <c r="H3297" s="1" t="s">
        <v>124</v>
      </c>
      <c r="I3297" s="1" t="s">
        <v>125</v>
      </c>
      <c r="J3297" s="1" t="s">
        <v>9077</v>
      </c>
      <c r="K3297" s="1" t="s">
        <v>10188</v>
      </c>
      <c r="L3297">
        <f>ROUNDUP(IF(B3297&gt;$D$4,0,($D$4-B3297+1)/365),0)</f>
        <v>0</v>
      </c>
      <c r="M3297">
        <f>ROUNDUP(IF(B3297&gt;$D$5,0,($D$5-B3297+1)/365),0)</f>
        <v>0</v>
      </c>
      <c r="N3297" s="28">
        <f>IF(OR(L3297=1,M3297=1),IF(B3297+364&lt;=$D$5,(B3297+364-$D$4+1)/365,IF(B3297&gt;$D$4,($D$5-B3297+1)/365,$D$6/365)),0)</f>
        <v>0</v>
      </c>
      <c r="O3297" s="28">
        <f>'Data &amp; Parameter'!$E$16*'Data &amp; Parameter'!$E$17*('Data &amp; Parameter'!$E$18+'Data &amp; Parameter'!$E$19)*'Data &amp; Parameter'!$E$20*'Data &amp; Parameter'!$E$37*N3297</f>
        <v>0</v>
      </c>
      <c r="P3297">
        <f>ROUNDUP(IF(D3297&gt;$D$4,0,($D$4-D3297+1)/365),0)</f>
        <v>0</v>
      </c>
      <c r="Q3297">
        <f>ROUNDUP(IF(D3297&gt;$D$5,0,($D$5-D3297+1)/365),0)</f>
        <v>0</v>
      </c>
      <c r="R3297" s="28">
        <f>IF(OR(P3297=1,Q3297=1),IF(D3297+364&lt;=$D$5,(D3297+364-$D$4+1)/365,IF(D3297&gt;$D$4,($D$5-D3297+1)/365,$D$6/365)),0)</f>
        <v>0</v>
      </c>
      <c r="S3297" s="28">
        <f>'Data &amp; Parameter'!$E$16*'Data &amp; Parameter'!$E$17*('Data &amp; Parameter'!$E$18+'Data &amp; Parameter'!$E$19)*'Data &amp; Parameter'!$E$20*'Data &amp; Parameter'!$E$37*R3297</f>
        <v>0</v>
      </c>
      <c r="T3297" s="28">
        <f t="shared" si="51"/>
        <v>0</v>
      </c>
    </row>
    <row r="3298" spans="1:20" ht="15.75" customHeight="1" x14ac:dyDescent="0.35">
      <c r="A3298">
        <v>3291</v>
      </c>
      <c r="B3298" s="76">
        <v>44251.571550925924</v>
      </c>
      <c r="C3298" s="1" t="s">
        <v>10438</v>
      </c>
      <c r="D3298" s="76">
        <v>44251.57230324074</v>
      </c>
      <c r="E3298" s="1" t="s">
        <v>10439</v>
      </c>
      <c r="F3298" s="1" t="s">
        <v>10440</v>
      </c>
      <c r="G3298" s="1" t="s">
        <v>123</v>
      </c>
      <c r="H3298" s="1" t="s">
        <v>124</v>
      </c>
      <c r="I3298" s="1" t="s">
        <v>125</v>
      </c>
      <c r="J3298" s="1" t="s">
        <v>9830</v>
      </c>
      <c r="K3298" s="1" t="s">
        <v>9831</v>
      </c>
      <c r="L3298">
        <f>ROUNDUP(IF(B3298&gt;$D$4,0,($D$4-B3298+1)/365),0)</f>
        <v>0</v>
      </c>
      <c r="M3298">
        <f>ROUNDUP(IF(B3298&gt;$D$5,0,($D$5-B3298+1)/365),0)</f>
        <v>0</v>
      </c>
      <c r="N3298" s="28">
        <f>IF(OR(L3298=1,M3298=1),IF(B3298+364&lt;=$D$5,(B3298+364-$D$4+1)/365,IF(B3298&gt;$D$4,($D$5-B3298+1)/365,$D$6/365)),0)</f>
        <v>0</v>
      </c>
      <c r="O3298" s="28">
        <f>'Data &amp; Parameter'!$E$16*'Data &amp; Parameter'!$E$17*('Data &amp; Parameter'!$E$18+'Data &amp; Parameter'!$E$19)*'Data &amp; Parameter'!$E$20*'Data &amp; Parameter'!$E$37*N3298</f>
        <v>0</v>
      </c>
      <c r="P3298">
        <f>ROUNDUP(IF(D3298&gt;$D$4,0,($D$4-D3298+1)/365),0)</f>
        <v>0</v>
      </c>
      <c r="Q3298">
        <f>ROUNDUP(IF(D3298&gt;$D$5,0,($D$5-D3298+1)/365),0)</f>
        <v>0</v>
      </c>
      <c r="R3298" s="28">
        <f>IF(OR(P3298=1,Q3298=1),IF(D3298+364&lt;=$D$5,(D3298+364-$D$4+1)/365,IF(D3298&gt;$D$4,($D$5-D3298+1)/365,$D$6/365)),0)</f>
        <v>0</v>
      </c>
      <c r="S3298" s="28">
        <f>'Data &amp; Parameter'!$E$16*'Data &amp; Parameter'!$E$17*('Data &amp; Parameter'!$E$18+'Data &amp; Parameter'!$E$19)*'Data &amp; Parameter'!$E$20*'Data &amp; Parameter'!$E$37*R3298</f>
        <v>0</v>
      </c>
      <c r="T3298" s="28">
        <f t="shared" si="51"/>
        <v>0</v>
      </c>
    </row>
    <row r="3299" spans="1:20" ht="15.75" customHeight="1" x14ac:dyDescent="0.35">
      <c r="A3299">
        <v>3292</v>
      </c>
      <c r="B3299" s="76">
        <v>44251.573564814811</v>
      </c>
      <c r="C3299" s="1" t="s">
        <v>10441</v>
      </c>
      <c r="D3299" s="76">
        <v>44251.575416666667</v>
      </c>
      <c r="E3299" s="1" t="s">
        <v>10442</v>
      </c>
      <c r="F3299" s="1" t="s">
        <v>10443</v>
      </c>
      <c r="G3299" s="1" t="s">
        <v>123</v>
      </c>
      <c r="H3299" s="1" t="s">
        <v>124</v>
      </c>
      <c r="I3299" s="1" t="s">
        <v>125</v>
      </c>
      <c r="J3299" s="1" t="s">
        <v>9077</v>
      </c>
      <c r="K3299" s="1" t="s">
        <v>10434</v>
      </c>
      <c r="L3299">
        <f>ROUNDUP(IF(B3299&gt;$D$4,0,($D$4-B3299+1)/365),0)</f>
        <v>0</v>
      </c>
      <c r="M3299">
        <f>ROUNDUP(IF(B3299&gt;$D$5,0,($D$5-B3299+1)/365),0)</f>
        <v>0</v>
      </c>
      <c r="N3299" s="28">
        <f>IF(OR(L3299=1,M3299=1),IF(B3299+364&lt;=$D$5,(B3299+364-$D$4+1)/365,IF(B3299&gt;$D$4,($D$5-B3299+1)/365,$D$6/365)),0)</f>
        <v>0</v>
      </c>
      <c r="O3299" s="28">
        <f>'Data &amp; Parameter'!$E$16*'Data &amp; Parameter'!$E$17*('Data &amp; Parameter'!$E$18+'Data &amp; Parameter'!$E$19)*'Data &amp; Parameter'!$E$20*'Data &amp; Parameter'!$E$37*N3299</f>
        <v>0</v>
      </c>
      <c r="P3299">
        <f>ROUNDUP(IF(D3299&gt;$D$4,0,($D$4-D3299+1)/365),0)</f>
        <v>0</v>
      </c>
      <c r="Q3299">
        <f>ROUNDUP(IF(D3299&gt;$D$5,0,($D$5-D3299+1)/365),0)</f>
        <v>0</v>
      </c>
      <c r="R3299" s="28">
        <f>IF(OR(P3299=1,Q3299=1),IF(D3299+364&lt;=$D$5,(D3299+364-$D$4+1)/365,IF(D3299&gt;$D$4,($D$5-D3299+1)/365,$D$6/365)),0)</f>
        <v>0</v>
      </c>
      <c r="S3299" s="28">
        <f>'Data &amp; Parameter'!$E$16*'Data &amp; Parameter'!$E$17*('Data &amp; Parameter'!$E$18+'Data &amp; Parameter'!$E$19)*'Data &amp; Parameter'!$E$20*'Data &amp; Parameter'!$E$37*R3299</f>
        <v>0</v>
      </c>
      <c r="T3299" s="28">
        <f t="shared" si="51"/>
        <v>0</v>
      </c>
    </row>
    <row r="3300" spans="1:20" ht="15.75" customHeight="1" x14ac:dyDescent="0.35">
      <c r="A3300">
        <v>3293</v>
      </c>
      <c r="B3300" s="76">
        <v>44251.573738425926</v>
      </c>
      <c r="C3300" s="1" t="s">
        <v>10444</v>
      </c>
      <c r="D3300" s="76">
        <v>44251.575138888889</v>
      </c>
      <c r="E3300" s="1" t="s">
        <v>10445</v>
      </c>
      <c r="F3300" s="1" t="s">
        <v>10446</v>
      </c>
      <c r="G3300" s="1" t="s">
        <v>123</v>
      </c>
      <c r="H3300" s="1" t="s">
        <v>124</v>
      </c>
      <c r="I3300" s="1" t="s">
        <v>125</v>
      </c>
      <c r="J3300" s="1" t="s">
        <v>10085</v>
      </c>
      <c r="K3300" s="1" t="s">
        <v>10085</v>
      </c>
      <c r="L3300">
        <f>ROUNDUP(IF(B3300&gt;$D$4,0,($D$4-B3300+1)/365),0)</f>
        <v>0</v>
      </c>
      <c r="M3300">
        <f>ROUNDUP(IF(B3300&gt;$D$5,0,($D$5-B3300+1)/365),0)</f>
        <v>0</v>
      </c>
      <c r="N3300" s="28">
        <f>IF(OR(L3300=1,M3300=1),IF(B3300+364&lt;=$D$5,(B3300+364-$D$4+1)/365,IF(B3300&gt;$D$4,($D$5-B3300+1)/365,$D$6/365)),0)</f>
        <v>0</v>
      </c>
      <c r="O3300" s="28">
        <f>'Data &amp; Parameter'!$E$16*'Data &amp; Parameter'!$E$17*('Data &amp; Parameter'!$E$18+'Data &amp; Parameter'!$E$19)*'Data &amp; Parameter'!$E$20*'Data &amp; Parameter'!$E$37*N3300</f>
        <v>0</v>
      </c>
      <c r="P3300">
        <f>ROUNDUP(IF(D3300&gt;$D$4,0,($D$4-D3300+1)/365),0)</f>
        <v>0</v>
      </c>
      <c r="Q3300">
        <f>ROUNDUP(IF(D3300&gt;$D$5,0,($D$5-D3300+1)/365),0)</f>
        <v>0</v>
      </c>
      <c r="R3300" s="28">
        <f>IF(OR(P3300=1,Q3300=1),IF(D3300+364&lt;=$D$5,(D3300+364-$D$4+1)/365,IF(D3300&gt;$D$4,($D$5-D3300+1)/365,$D$6/365)),0)</f>
        <v>0</v>
      </c>
      <c r="S3300" s="28">
        <f>'Data &amp; Parameter'!$E$16*'Data &amp; Parameter'!$E$17*('Data &amp; Parameter'!$E$18+'Data &amp; Parameter'!$E$19)*'Data &amp; Parameter'!$E$20*'Data &amp; Parameter'!$E$37*R3300</f>
        <v>0</v>
      </c>
      <c r="T3300" s="28">
        <f t="shared" si="51"/>
        <v>0</v>
      </c>
    </row>
    <row r="3301" spans="1:20" ht="15.75" customHeight="1" x14ac:dyDescent="0.35">
      <c r="A3301">
        <v>3294</v>
      </c>
      <c r="B3301" s="76">
        <v>44251.574340277773</v>
      </c>
      <c r="C3301" s="1" t="s">
        <v>10447</v>
      </c>
      <c r="D3301" s="76">
        <v>44251.575428240743</v>
      </c>
      <c r="E3301" s="1" t="s">
        <v>10448</v>
      </c>
      <c r="F3301" s="1" t="s">
        <v>10449</v>
      </c>
      <c r="G3301" s="1" t="s">
        <v>123</v>
      </c>
      <c r="H3301" s="1" t="s">
        <v>124</v>
      </c>
      <c r="I3301" s="1" t="s">
        <v>125</v>
      </c>
      <c r="J3301" s="1" t="s">
        <v>9830</v>
      </c>
      <c r="K3301" s="1" t="s">
        <v>9831</v>
      </c>
      <c r="L3301">
        <f>ROUNDUP(IF(B3301&gt;$D$4,0,($D$4-B3301+1)/365),0)</f>
        <v>0</v>
      </c>
      <c r="M3301">
        <f>ROUNDUP(IF(B3301&gt;$D$5,0,($D$5-B3301+1)/365),0)</f>
        <v>0</v>
      </c>
      <c r="N3301" s="28">
        <f>IF(OR(L3301=1,M3301=1),IF(B3301+364&lt;=$D$5,(B3301+364-$D$4+1)/365,IF(B3301&gt;$D$4,($D$5-B3301+1)/365,$D$6/365)),0)</f>
        <v>0</v>
      </c>
      <c r="O3301" s="28">
        <f>'Data &amp; Parameter'!$E$16*'Data &amp; Parameter'!$E$17*('Data &amp; Parameter'!$E$18+'Data &amp; Parameter'!$E$19)*'Data &amp; Parameter'!$E$20*'Data &amp; Parameter'!$E$37*N3301</f>
        <v>0</v>
      </c>
      <c r="P3301">
        <f>ROUNDUP(IF(D3301&gt;$D$4,0,($D$4-D3301+1)/365),0)</f>
        <v>0</v>
      </c>
      <c r="Q3301">
        <f>ROUNDUP(IF(D3301&gt;$D$5,0,($D$5-D3301+1)/365),0)</f>
        <v>0</v>
      </c>
      <c r="R3301" s="28">
        <f>IF(OR(P3301=1,Q3301=1),IF(D3301+364&lt;=$D$5,(D3301+364-$D$4+1)/365,IF(D3301&gt;$D$4,($D$5-D3301+1)/365,$D$6/365)),0)</f>
        <v>0</v>
      </c>
      <c r="S3301" s="28">
        <f>'Data &amp; Parameter'!$E$16*'Data &amp; Parameter'!$E$17*('Data &amp; Parameter'!$E$18+'Data &amp; Parameter'!$E$19)*'Data &amp; Parameter'!$E$20*'Data &amp; Parameter'!$E$37*R3301</f>
        <v>0</v>
      </c>
      <c r="T3301" s="28">
        <f t="shared" si="51"/>
        <v>0</v>
      </c>
    </row>
    <row r="3302" spans="1:20" ht="15.75" customHeight="1" x14ac:dyDescent="0.35">
      <c r="A3302">
        <v>3295</v>
      </c>
      <c r="B3302" s="76">
        <v>44251.574444444443</v>
      </c>
      <c r="C3302" s="1" t="s">
        <v>10450</v>
      </c>
      <c r="D3302" s="76">
        <v>44251.575173611112</v>
      </c>
      <c r="E3302" s="1" t="s">
        <v>10451</v>
      </c>
      <c r="F3302" s="1" t="s">
        <v>10452</v>
      </c>
      <c r="G3302" s="1" t="s">
        <v>123</v>
      </c>
      <c r="H3302" s="1" t="s">
        <v>124</v>
      </c>
      <c r="I3302" s="1" t="s">
        <v>125</v>
      </c>
      <c r="J3302" s="1" t="s">
        <v>9077</v>
      </c>
      <c r="K3302" s="1" t="s">
        <v>10430</v>
      </c>
      <c r="L3302">
        <f>ROUNDUP(IF(B3302&gt;$D$4,0,($D$4-B3302+1)/365),0)</f>
        <v>0</v>
      </c>
      <c r="M3302">
        <f>ROUNDUP(IF(B3302&gt;$D$5,0,($D$5-B3302+1)/365),0)</f>
        <v>0</v>
      </c>
      <c r="N3302" s="28">
        <f>IF(OR(L3302=1,M3302=1),IF(B3302+364&lt;=$D$5,(B3302+364-$D$4+1)/365,IF(B3302&gt;$D$4,($D$5-B3302+1)/365,$D$6/365)),0)</f>
        <v>0</v>
      </c>
      <c r="O3302" s="28">
        <f>'Data &amp; Parameter'!$E$16*'Data &amp; Parameter'!$E$17*('Data &amp; Parameter'!$E$18+'Data &amp; Parameter'!$E$19)*'Data &amp; Parameter'!$E$20*'Data &amp; Parameter'!$E$37*N3302</f>
        <v>0</v>
      </c>
      <c r="P3302">
        <f>ROUNDUP(IF(D3302&gt;$D$4,0,($D$4-D3302+1)/365),0)</f>
        <v>0</v>
      </c>
      <c r="Q3302">
        <f>ROUNDUP(IF(D3302&gt;$D$5,0,($D$5-D3302+1)/365),0)</f>
        <v>0</v>
      </c>
      <c r="R3302" s="28">
        <f>IF(OR(P3302=1,Q3302=1),IF(D3302+364&lt;=$D$5,(D3302+364-$D$4+1)/365,IF(D3302&gt;$D$4,($D$5-D3302+1)/365,$D$6/365)),0)</f>
        <v>0</v>
      </c>
      <c r="S3302" s="28">
        <f>'Data &amp; Parameter'!$E$16*'Data &amp; Parameter'!$E$17*('Data &amp; Parameter'!$E$18+'Data &amp; Parameter'!$E$19)*'Data &amp; Parameter'!$E$20*'Data &amp; Parameter'!$E$37*R3302</f>
        <v>0</v>
      </c>
      <c r="T3302" s="28">
        <f t="shared" si="51"/>
        <v>0</v>
      </c>
    </row>
    <row r="3303" spans="1:20" ht="15.75" customHeight="1" x14ac:dyDescent="0.35">
      <c r="A3303">
        <v>3296</v>
      </c>
      <c r="B3303" s="76">
        <v>44251.577361111107</v>
      </c>
      <c r="C3303" s="1" t="s">
        <v>10453</v>
      </c>
      <c r="D3303" s="76">
        <v>44251.577893518523</v>
      </c>
      <c r="E3303" s="1" t="s">
        <v>10454</v>
      </c>
      <c r="F3303" s="1" t="s">
        <v>10455</v>
      </c>
      <c r="G3303" s="1" t="s">
        <v>123</v>
      </c>
      <c r="H3303" s="1" t="s">
        <v>124</v>
      </c>
      <c r="I3303" s="1" t="s">
        <v>125</v>
      </c>
      <c r="J3303" s="1" t="s">
        <v>9077</v>
      </c>
      <c r="K3303" s="1" t="s">
        <v>10434</v>
      </c>
      <c r="L3303">
        <f>ROUNDUP(IF(B3303&gt;$D$4,0,($D$4-B3303+1)/365),0)</f>
        <v>0</v>
      </c>
      <c r="M3303">
        <f>ROUNDUP(IF(B3303&gt;$D$5,0,($D$5-B3303+1)/365),0)</f>
        <v>0</v>
      </c>
      <c r="N3303" s="28">
        <f>IF(OR(L3303=1,M3303=1),IF(B3303+364&lt;=$D$5,(B3303+364-$D$4+1)/365,IF(B3303&gt;$D$4,($D$5-B3303+1)/365,$D$6/365)),0)</f>
        <v>0</v>
      </c>
      <c r="O3303" s="28">
        <f>'Data &amp; Parameter'!$E$16*'Data &amp; Parameter'!$E$17*('Data &amp; Parameter'!$E$18+'Data &amp; Parameter'!$E$19)*'Data &amp; Parameter'!$E$20*'Data &amp; Parameter'!$E$37*N3303</f>
        <v>0</v>
      </c>
      <c r="P3303">
        <f>ROUNDUP(IF(D3303&gt;$D$4,0,($D$4-D3303+1)/365),0)</f>
        <v>0</v>
      </c>
      <c r="Q3303">
        <f>ROUNDUP(IF(D3303&gt;$D$5,0,($D$5-D3303+1)/365),0)</f>
        <v>0</v>
      </c>
      <c r="R3303" s="28">
        <f>IF(OR(P3303=1,Q3303=1),IF(D3303+364&lt;=$D$5,(D3303+364-$D$4+1)/365,IF(D3303&gt;$D$4,($D$5-D3303+1)/365,$D$6/365)),0)</f>
        <v>0</v>
      </c>
      <c r="S3303" s="28">
        <f>'Data &amp; Parameter'!$E$16*'Data &amp; Parameter'!$E$17*('Data &amp; Parameter'!$E$18+'Data &amp; Parameter'!$E$19)*'Data &amp; Parameter'!$E$20*'Data &amp; Parameter'!$E$37*R3303</f>
        <v>0</v>
      </c>
      <c r="T3303" s="28">
        <f t="shared" si="51"/>
        <v>0</v>
      </c>
    </row>
    <row r="3304" spans="1:20" ht="15.75" customHeight="1" x14ac:dyDescent="0.35">
      <c r="A3304">
        <v>3297</v>
      </c>
      <c r="B3304" s="76">
        <v>44251.577638888892</v>
      </c>
      <c r="C3304" s="1" t="s">
        <v>10456</v>
      </c>
      <c r="D3304" s="76">
        <v>44251.578344907408</v>
      </c>
      <c r="E3304" s="1" t="s">
        <v>10457</v>
      </c>
      <c r="F3304" s="1" t="s">
        <v>10458</v>
      </c>
      <c r="G3304" s="1" t="s">
        <v>123</v>
      </c>
      <c r="H3304" s="1" t="s">
        <v>124</v>
      </c>
      <c r="I3304" s="1" t="s">
        <v>125</v>
      </c>
      <c r="J3304" s="1" t="s">
        <v>9077</v>
      </c>
      <c r="K3304" s="1" t="s">
        <v>10188</v>
      </c>
      <c r="L3304">
        <f>ROUNDUP(IF(B3304&gt;$D$4,0,($D$4-B3304+1)/365),0)</f>
        <v>0</v>
      </c>
      <c r="M3304">
        <f>ROUNDUP(IF(B3304&gt;$D$5,0,($D$5-B3304+1)/365),0)</f>
        <v>0</v>
      </c>
      <c r="N3304" s="28">
        <f>IF(OR(L3304=1,M3304=1),IF(B3304+364&lt;=$D$5,(B3304+364-$D$4+1)/365,IF(B3304&gt;$D$4,($D$5-B3304+1)/365,$D$6/365)),0)</f>
        <v>0</v>
      </c>
      <c r="O3304" s="28">
        <f>'Data &amp; Parameter'!$E$16*'Data &amp; Parameter'!$E$17*('Data &amp; Parameter'!$E$18+'Data &amp; Parameter'!$E$19)*'Data &amp; Parameter'!$E$20*'Data &amp; Parameter'!$E$37*N3304</f>
        <v>0</v>
      </c>
      <c r="P3304">
        <f>ROUNDUP(IF(D3304&gt;$D$4,0,($D$4-D3304+1)/365),0)</f>
        <v>0</v>
      </c>
      <c r="Q3304">
        <f>ROUNDUP(IF(D3304&gt;$D$5,0,($D$5-D3304+1)/365),0)</f>
        <v>0</v>
      </c>
      <c r="R3304" s="28">
        <f>IF(OR(P3304=1,Q3304=1),IF(D3304+364&lt;=$D$5,(D3304+364-$D$4+1)/365,IF(D3304&gt;$D$4,($D$5-D3304+1)/365,$D$6/365)),0)</f>
        <v>0</v>
      </c>
      <c r="S3304" s="28">
        <f>'Data &amp; Parameter'!$E$16*'Data &amp; Parameter'!$E$17*('Data &amp; Parameter'!$E$18+'Data &amp; Parameter'!$E$19)*'Data &amp; Parameter'!$E$20*'Data &amp; Parameter'!$E$37*R3304</f>
        <v>0</v>
      </c>
      <c r="T3304" s="28">
        <f t="shared" si="51"/>
        <v>0</v>
      </c>
    </row>
    <row r="3305" spans="1:20" ht="15.75" customHeight="1" x14ac:dyDescent="0.35">
      <c r="A3305">
        <v>3298</v>
      </c>
      <c r="B3305" s="76">
        <v>44251.578692129631</v>
      </c>
      <c r="C3305" s="1" t="s">
        <v>10459</v>
      </c>
      <c r="D3305" s="76">
        <v>44251.579664351855</v>
      </c>
      <c r="E3305" s="1" t="s">
        <v>10460</v>
      </c>
      <c r="F3305" s="1" t="s">
        <v>10461</v>
      </c>
      <c r="G3305" s="1" t="s">
        <v>123</v>
      </c>
      <c r="H3305" s="1" t="s">
        <v>124</v>
      </c>
      <c r="I3305" s="1" t="s">
        <v>125</v>
      </c>
      <c r="J3305" s="1" t="s">
        <v>9830</v>
      </c>
      <c r="K3305" s="1" t="s">
        <v>9831</v>
      </c>
      <c r="L3305">
        <f>ROUNDUP(IF(B3305&gt;$D$4,0,($D$4-B3305+1)/365),0)</f>
        <v>0</v>
      </c>
      <c r="M3305">
        <f>ROUNDUP(IF(B3305&gt;$D$5,0,($D$5-B3305+1)/365),0)</f>
        <v>0</v>
      </c>
      <c r="N3305" s="28">
        <f>IF(OR(L3305=1,M3305=1),IF(B3305+364&lt;=$D$5,(B3305+364-$D$4+1)/365,IF(B3305&gt;$D$4,($D$5-B3305+1)/365,$D$6/365)),0)</f>
        <v>0</v>
      </c>
      <c r="O3305" s="28">
        <f>'Data &amp; Parameter'!$E$16*'Data &amp; Parameter'!$E$17*('Data &amp; Parameter'!$E$18+'Data &amp; Parameter'!$E$19)*'Data &amp; Parameter'!$E$20*'Data &amp; Parameter'!$E$37*N3305</f>
        <v>0</v>
      </c>
      <c r="P3305">
        <f>ROUNDUP(IF(D3305&gt;$D$4,0,($D$4-D3305+1)/365),0)</f>
        <v>0</v>
      </c>
      <c r="Q3305">
        <f>ROUNDUP(IF(D3305&gt;$D$5,0,($D$5-D3305+1)/365),0)</f>
        <v>0</v>
      </c>
      <c r="R3305" s="28">
        <f>IF(OR(P3305=1,Q3305=1),IF(D3305+364&lt;=$D$5,(D3305+364-$D$4+1)/365,IF(D3305&gt;$D$4,($D$5-D3305+1)/365,$D$6/365)),0)</f>
        <v>0</v>
      </c>
      <c r="S3305" s="28">
        <f>'Data &amp; Parameter'!$E$16*'Data &amp; Parameter'!$E$17*('Data &amp; Parameter'!$E$18+'Data &amp; Parameter'!$E$19)*'Data &amp; Parameter'!$E$20*'Data &amp; Parameter'!$E$37*R3305</f>
        <v>0</v>
      </c>
      <c r="T3305" s="28">
        <f t="shared" si="51"/>
        <v>0</v>
      </c>
    </row>
    <row r="3306" spans="1:20" ht="15.75" customHeight="1" x14ac:dyDescent="0.35">
      <c r="A3306">
        <v>3299</v>
      </c>
      <c r="B3306" s="76">
        <v>44251.578923611116</v>
      </c>
      <c r="C3306" s="1" t="s">
        <v>10462</v>
      </c>
      <c r="D3306" s="76">
        <v>44251.579942129625</v>
      </c>
      <c r="E3306" s="1" t="s">
        <v>10463</v>
      </c>
      <c r="F3306" s="1" t="s">
        <v>10464</v>
      </c>
      <c r="G3306" s="1" t="s">
        <v>123</v>
      </c>
      <c r="H3306" s="1" t="s">
        <v>124</v>
      </c>
      <c r="I3306" s="1" t="s">
        <v>125</v>
      </c>
      <c r="J3306" s="1" t="s">
        <v>9077</v>
      </c>
      <c r="K3306" s="1" t="s">
        <v>10465</v>
      </c>
      <c r="L3306">
        <f>ROUNDUP(IF(B3306&gt;$D$4,0,($D$4-B3306+1)/365),0)</f>
        <v>0</v>
      </c>
      <c r="M3306">
        <f>ROUNDUP(IF(B3306&gt;$D$5,0,($D$5-B3306+1)/365),0)</f>
        <v>0</v>
      </c>
      <c r="N3306" s="28">
        <f>IF(OR(L3306=1,M3306=1),IF(B3306+364&lt;=$D$5,(B3306+364-$D$4+1)/365,IF(B3306&gt;$D$4,($D$5-B3306+1)/365,$D$6/365)),0)</f>
        <v>0</v>
      </c>
      <c r="O3306" s="28">
        <f>'Data &amp; Parameter'!$E$16*'Data &amp; Parameter'!$E$17*('Data &amp; Parameter'!$E$18+'Data &amp; Parameter'!$E$19)*'Data &amp; Parameter'!$E$20*'Data &amp; Parameter'!$E$37*N3306</f>
        <v>0</v>
      </c>
      <c r="P3306">
        <f>ROUNDUP(IF(D3306&gt;$D$4,0,($D$4-D3306+1)/365),0)</f>
        <v>0</v>
      </c>
      <c r="Q3306">
        <f>ROUNDUP(IF(D3306&gt;$D$5,0,($D$5-D3306+1)/365),0)</f>
        <v>0</v>
      </c>
      <c r="R3306" s="28">
        <f>IF(OR(P3306=1,Q3306=1),IF(D3306+364&lt;=$D$5,(D3306+364-$D$4+1)/365,IF(D3306&gt;$D$4,($D$5-D3306+1)/365,$D$6/365)),0)</f>
        <v>0</v>
      </c>
      <c r="S3306" s="28">
        <f>'Data &amp; Parameter'!$E$16*'Data &amp; Parameter'!$E$17*('Data &amp; Parameter'!$E$18+'Data &amp; Parameter'!$E$19)*'Data &amp; Parameter'!$E$20*'Data &amp; Parameter'!$E$37*R3306</f>
        <v>0</v>
      </c>
      <c r="T3306" s="28">
        <f t="shared" si="51"/>
        <v>0</v>
      </c>
    </row>
    <row r="3307" spans="1:20" ht="15.75" customHeight="1" x14ac:dyDescent="0.35">
      <c r="A3307">
        <v>3300</v>
      </c>
      <c r="B3307" s="76">
        <v>44251.580081018517</v>
      </c>
      <c r="C3307" s="1" t="s">
        <v>10466</v>
      </c>
      <c r="D3307" s="76">
        <v>44251.581018518518</v>
      </c>
      <c r="E3307" s="1" t="s">
        <v>10467</v>
      </c>
      <c r="F3307" s="1" t="s">
        <v>10468</v>
      </c>
      <c r="G3307" s="1" t="s">
        <v>123</v>
      </c>
      <c r="H3307" s="1" t="s">
        <v>124</v>
      </c>
      <c r="I3307" s="1" t="s">
        <v>125</v>
      </c>
      <c r="J3307" s="1" t="s">
        <v>9077</v>
      </c>
      <c r="K3307" s="1" t="s">
        <v>10434</v>
      </c>
      <c r="L3307">
        <f>ROUNDUP(IF(B3307&gt;$D$4,0,($D$4-B3307+1)/365),0)</f>
        <v>0</v>
      </c>
      <c r="M3307">
        <f>ROUNDUP(IF(B3307&gt;$D$5,0,($D$5-B3307+1)/365),0)</f>
        <v>0</v>
      </c>
      <c r="N3307" s="28">
        <f>IF(OR(L3307=1,M3307=1),IF(B3307+364&lt;=$D$5,(B3307+364-$D$4+1)/365,IF(B3307&gt;$D$4,($D$5-B3307+1)/365,$D$6/365)),0)</f>
        <v>0</v>
      </c>
      <c r="O3307" s="28">
        <f>'Data &amp; Parameter'!$E$16*'Data &amp; Parameter'!$E$17*('Data &amp; Parameter'!$E$18+'Data &amp; Parameter'!$E$19)*'Data &amp; Parameter'!$E$20*'Data &amp; Parameter'!$E$37*N3307</f>
        <v>0</v>
      </c>
      <c r="P3307">
        <f>ROUNDUP(IF(D3307&gt;$D$4,0,($D$4-D3307+1)/365),0)</f>
        <v>0</v>
      </c>
      <c r="Q3307">
        <f>ROUNDUP(IF(D3307&gt;$D$5,0,($D$5-D3307+1)/365),0)</f>
        <v>0</v>
      </c>
      <c r="R3307" s="28">
        <f>IF(OR(P3307=1,Q3307=1),IF(D3307+364&lt;=$D$5,(D3307+364-$D$4+1)/365,IF(D3307&gt;$D$4,($D$5-D3307+1)/365,$D$6/365)),0)</f>
        <v>0</v>
      </c>
      <c r="S3307" s="28">
        <f>'Data &amp; Parameter'!$E$16*'Data &amp; Parameter'!$E$17*('Data &amp; Parameter'!$E$18+'Data &amp; Parameter'!$E$19)*'Data &amp; Parameter'!$E$20*'Data &amp; Parameter'!$E$37*R3307</f>
        <v>0</v>
      </c>
      <c r="T3307" s="28">
        <f t="shared" si="51"/>
        <v>0</v>
      </c>
    </row>
    <row r="3308" spans="1:20" ht="15.75" customHeight="1" x14ac:dyDescent="0.35">
      <c r="A3308">
        <v>3301</v>
      </c>
      <c r="B3308" s="76">
        <v>44251.581365740742</v>
      </c>
      <c r="C3308" s="1" t="s">
        <v>10469</v>
      </c>
      <c r="D3308" s="76">
        <v>44251.582534722227</v>
      </c>
      <c r="E3308" s="1" t="s">
        <v>10470</v>
      </c>
      <c r="F3308" s="1" t="s">
        <v>10471</v>
      </c>
      <c r="G3308" s="1" t="s">
        <v>123</v>
      </c>
      <c r="H3308" s="1" t="s">
        <v>124</v>
      </c>
      <c r="I3308" s="1" t="s">
        <v>125</v>
      </c>
      <c r="J3308" s="1" t="s">
        <v>10085</v>
      </c>
      <c r="K3308" s="1" t="s">
        <v>10085</v>
      </c>
      <c r="L3308">
        <f>ROUNDUP(IF(B3308&gt;$D$4,0,($D$4-B3308+1)/365),0)</f>
        <v>0</v>
      </c>
      <c r="M3308">
        <f>ROUNDUP(IF(B3308&gt;$D$5,0,($D$5-B3308+1)/365),0)</f>
        <v>0</v>
      </c>
      <c r="N3308" s="28">
        <f>IF(OR(L3308=1,M3308=1),IF(B3308+364&lt;=$D$5,(B3308+364-$D$4+1)/365,IF(B3308&gt;$D$4,($D$5-B3308+1)/365,$D$6/365)),0)</f>
        <v>0</v>
      </c>
      <c r="O3308" s="28">
        <f>'Data &amp; Parameter'!$E$16*'Data &amp; Parameter'!$E$17*('Data &amp; Parameter'!$E$18+'Data &amp; Parameter'!$E$19)*'Data &amp; Parameter'!$E$20*'Data &amp; Parameter'!$E$37*N3308</f>
        <v>0</v>
      </c>
      <c r="P3308">
        <f>ROUNDUP(IF(D3308&gt;$D$4,0,($D$4-D3308+1)/365),0)</f>
        <v>0</v>
      </c>
      <c r="Q3308">
        <f>ROUNDUP(IF(D3308&gt;$D$5,0,($D$5-D3308+1)/365),0)</f>
        <v>0</v>
      </c>
      <c r="R3308" s="28">
        <f>IF(OR(P3308=1,Q3308=1),IF(D3308+364&lt;=$D$5,(D3308+364-$D$4+1)/365,IF(D3308&gt;$D$4,($D$5-D3308+1)/365,$D$6/365)),0)</f>
        <v>0</v>
      </c>
      <c r="S3308" s="28">
        <f>'Data &amp; Parameter'!$E$16*'Data &amp; Parameter'!$E$17*('Data &amp; Parameter'!$E$18+'Data &amp; Parameter'!$E$19)*'Data &amp; Parameter'!$E$20*'Data &amp; Parameter'!$E$37*R3308</f>
        <v>0</v>
      </c>
      <c r="T3308" s="28">
        <f t="shared" si="51"/>
        <v>0</v>
      </c>
    </row>
    <row r="3309" spans="1:20" ht="15.75" customHeight="1" x14ac:dyDescent="0.35">
      <c r="A3309">
        <v>3302</v>
      </c>
      <c r="B3309" s="76">
        <v>44251.582986111112</v>
      </c>
      <c r="C3309" s="1" t="s">
        <v>10472</v>
      </c>
      <c r="D3309" s="76">
        <v>44251.583703703705</v>
      </c>
      <c r="E3309" s="1" t="s">
        <v>10473</v>
      </c>
      <c r="F3309" s="1" t="s">
        <v>10474</v>
      </c>
      <c r="G3309" s="1" t="s">
        <v>123</v>
      </c>
      <c r="H3309" s="1" t="s">
        <v>124</v>
      </c>
      <c r="I3309" s="1" t="s">
        <v>125</v>
      </c>
      <c r="J3309" s="1" t="s">
        <v>9077</v>
      </c>
      <c r="K3309" s="1" t="s">
        <v>10188</v>
      </c>
      <c r="L3309">
        <f>ROUNDUP(IF(B3309&gt;$D$4,0,($D$4-B3309+1)/365),0)</f>
        <v>0</v>
      </c>
      <c r="M3309">
        <f>ROUNDUP(IF(B3309&gt;$D$5,0,($D$5-B3309+1)/365),0)</f>
        <v>0</v>
      </c>
      <c r="N3309" s="28">
        <f>IF(OR(L3309=1,M3309=1),IF(B3309+364&lt;=$D$5,(B3309+364-$D$4+1)/365,IF(B3309&gt;$D$4,($D$5-B3309+1)/365,$D$6/365)),0)</f>
        <v>0</v>
      </c>
      <c r="O3309" s="28">
        <f>'Data &amp; Parameter'!$E$16*'Data &amp; Parameter'!$E$17*('Data &amp; Parameter'!$E$18+'Data &amp; Parameter'!$E$19)*'Data &amp; Parameter'!$E$20*'Data &amp; Parameter'!$E$37*N3309</f>
        <v>0</v>
      </c>
      <c r="P3309">
        <f>ROUNDUP(IF(D3309&gt;$D$4,0,($D$4-D3309+1)/365),0)</f>
        <v>0</v>
      </c>
      <c r="Q3309">
        <f>ROUNDUP(IF(D3309&gt;$D$5,0,($D$5-D3309+1)/365),0)</f>
        <v>0</v>
      </c>
      <c r="R3309" s="28">
        <f>IF(OR(P3309=1,Q3309=1),IF(D3309+364&lt;=$D$5,(D3309+364-$D$4+1)/365,IF(D3309&gt;$D$4,($D$5-D3309+1)/365,$D$6/365)),0)</f>
        <v>0</v>
      </c>
      <c r="S3309" s="28">
        <f>'Data &amp; Parameter'!$E$16*'Data &amp; Parameter'!$E$17*('Data &amp; Parameter'!$E$18+'Data &amp; Parameter'!$E$19)*'Data &amp; Parameter'!$E$20*'Data &amp; Parameter'!$E$37*R3309</f>
        <v>0</v>
      </c>
      <c r="T3309" s="28">
        <f t="shared" si="51"/>
        <v>0</v>
      </c>
    </row>
    <row r="3310" spans="1:20" ht="15.75" customHeight="1" x14ac:dyDescent="0.35">
      <c r="A3310">
        <v>3303</v>
      </c>
      <c r="B3310" s="76">
        <v>44251.583067129628</v>
      </c>
      <c r="C3310" s="1" t="s">
        <v>10475</v>
      </c>
      <c r="D3310" s="76">
        <v>44251.584108796298</v>
      </c>
      <c r="E3310" s="1" t="s">
        <v>10476</v>
      </c>
      <c r="F3310" s="1" t="s">
        <v>10477</v>
      </c>
      <c r="G3310" s="1" t="s">
        <v>123</v>
      </c>
      <c r="H3310" s="1" t="s">
        <v>124</v>
      </c>
      <c r="I3310" s="1" t="s">
        <v>125</v>
      </c>
      <c r="J3310" s="1" t="s">
        <v>9077</v>
      </c>
      <c r="K3310" s="1" t="s">
        <v>10434</v>
      </c>
      <c r="L3310">
        <f>ROUNDUP(IF(B3310&gt;$D$4,0,($D$4-B3310+1)/365),0)</f>
        <v>0</v>
      </c>
      <c r="M3310">
        <f>ROUNDUP(IF(B3310&gt;$D$5,0,($D$5-B3310+1)/365),0)</f>
        <v>0</v>
      </c>
      <c r="N3310" s="28">
        <f>IF(OR(L3310=1,M3310=1),IF(B3310+364&lt;=$D$5,(B3310+364-$D$4+1)/365,IF(B3310&gt;$D$4,($D$5-B3310+1)/365,$D$6/365)),0)</f>
        <v>0</v>
      </c>
      <c r="O3310" s="28">
        <f>'Data &amp; Parameter'!$E$16*'Data &amp; Parameter'!$E$17*('Data &amp; Parameter'!$E$18+'Data &amp; Parameter'!$E$19)*'Data &amp; Parameter'!$E$20*'Data &amp; Parameter'!$E$37*N3310</f>
        <v>0</v>
      </c>
      <c r="P3310">
        <f>ROUNDUP(IF(D3310&gt;$D$4,0,($D$4-D3310+1)/365),0)</f>
        <v>0</v>
      </c>
      <c r="Q3310">
        <f>ROUNDUP(IF(D3310&gt;$D$5,0,($D$5-D3310+1)/365),0)</f>
        <v>0</v>
      </c>
      <c r="R3310" s="28">
        <f>IF(OR(P3310=1,Q3310=1),IF(D3310+364&lt;=$D$5,(D3310+364-$D$4+1)/365,IF(D3310&gt;$D$4,($D$5-D3310+1)/365,$D$6/365)),0)</f>
        <v>0</v>
      </c>
      <c r="S3310" s="28">
        <f>'Data &amp; Parameter'!$E$16*'Data &amp; Parameter'!$E$17*('Data &amp; Parameter'!$E$18+'Data &amp; Parameter'!$E$19)*'Data &amp; Parameter'!$E$20*'Data &amp; Parameter'!$E$37*R3310</f>
        <v>0</v>
      </c>
      <c r="T3310" s="28">
        <f t="shared" si="51"/>
        <v>0</v>
      </c>
    </row>
    <row r="3311" spans="1:20" ht="15.75" customHeight="1" x14ac:dyDescent="0.35">
      <c r="A3311">
        <v>3304</v>
      </c>
      <c r="B3311" s="76">
        <v>44251.584143518514</v>
      </c>
      <c r="C3311" s="1" t="s">
        <v>10478</v>
      </c>
      <c r="D3311" s="76">
        <v>44251.58493055556</v>
      </c>
      <c r="E3311" s="1" t="s">
        <v>10479</v>
      </c>
      <c r="F3311" s="1" t="s">
        <v>10480</v>
      </c>
      <c r="G3311" s="1" t="s">
        <v>123</v>
      </c>
      <c r="H3311" s="1" t="s">
        <v>124</v>
      </c>
      <c r="I3311" s="1" t="s">
        <v>125</v>
      </c>
      <c r="J3311" s="1" t="s">
        <v>9830</v>
      </c>
      <c r="K3311" s="1" t="s">
        <v>9831</v>
      </c>
      <c r="L3311">
        <f>ROUNDUP(IF(B3311&gt;$D$4,0,($D$4-B3311+1)/365),0)</f>
        <v>0</v>
      </c>
      <c r="M3311">
        <f>ROUNDUP(IF(B3311&gt;$D$5,0,($D$5-B3311+1)/365),0)</f>
        <v>0</v>
      </c>
      <c r="N3311" s="28">
        <f>IF(OR(L3311=1,M3311=1),IF(B3311+364&lt;=$D$5,(B3311+364-$D$4+1)/365,IF(B3311&gt;$D$4,($D$5-B3311+1)/365,$D$6/365)),0)</f>
        <v>0</v>
      </c>
      <c r="O3311" s="28">
        <f>'Data &amp; Parameter'!$E$16*'Data &amp; Parameter'!$E$17*('Data &amp; Parameter'!$E$18+'Data &amp; Parameter'!$E$19)*'Data &amp; Parameter'!$E$20*'Data &amp; Parameter'!$E$37*N3311</f>
        <v>0</v>
      </c>
      <c r="P3311">
        <f>ROUNDUP(IF(D3311&gt;$D$4,0,($D$4-D3311+1)/365),0)</f>
        <v>0</v>
      </c>
      <c r="Q3311">
        <f>ROUNDUP(IF(D3311&gt;$D$5,0,($D$5-D3311+1)/365),0)</f>
        <v>0</v>
      </c>
      <c r="R3311" s="28">
        <f>IF(OR(P3311=1,Q3311=1),IF(D3311+364&lt;=$D$5,(D3311+364-$D$4+1)/365,IF(D3311&gt;$D$4,($D$5-D3311+1)/365,$D$6/365)),0)</f>
        <v>0</v>
      </c>
      <c r="S3311" s="28">
        <f>'Data &amp; Parameter'!$E$16*'Data &amp; Parameter'!$E$17*('Data &amp; Parameter'!$E$18+'Data &amp; Parameter'!$E$19)*'Data &amp; Parameter'!$E$20*'Data &amp; Parameter'!$E$37*R3311</f>
        <v>0</v>
      </c>
      <c r="T3311" s="28">
        <f t="shared" si="51"/>
        <v>0</v>
      </c>
    </row>
    <row r="3312" spans="1:20" ht="15.75" customHeight="1" x14ac:dyDescent="0.35">
      <c r="A3312">
        <v>3305</v>
      </c>
      <c r="B3312" s="76">
        <v>44251.584965277776</v>
      </c>
      <c r="C3312" s="1" t="s">
        <v>10481</v>
      </c>
      <c r="D3312" s="76">
        <v>44251.585451388892</v>
      </c>
      <c r="E3312" s="1" t="s">
        <v>10482</v>
      </c>
      <c r="F3312" s="1" t="s">
        <v>10483</v>
      </c>
      <c r="G3312" s="1" t="s">
        <v>123</v>
      </c>
      <c r="H3312" s="1" t="s">
        <v>124</v>
      </c>
      <c r="I3312" s="1" t="s">
        <v>125</v>
      </c>
      <c r="J3312" s="1" t="s">
        <v>9077</v>
      </c>
      <c r="K3312" s="1" t="s">
        <v>10430</v>
      </c>
      <c r="L3312">
        <f>ROUNDUP(IF(B3312&gt;$D$4,0,($D$4-B3312+1)/365),0)</f>
        <v>0</v>
      </c>
      <c r="M3312">
        <f>ROUNDUP(IF(B3312&gt;$D$5,0,($D$5-B3312+1)/365),0)</f>
        <v>0</v>
      </c>
      <c r="N3312" s="28">
        <f>IF(OR(L3312=1,M3312=1),IF(B3312+364&lt;=$D$5,(B3312+364-$D$4+1)/365,IF(B3312&gt;$D$4,($D$5-B3312+1)/365,$D$6/365)),0)</f>
        <v>0</v>
      </c>
      <c r="O3312" s="28">
        <f>'Data &amp; Parameter'!$E$16*'Data &amp; Parameter'!$E$17*('Data &amp; Parameter'!$E$18+'Data &amp; Parameter'!$E$19)*'Data &amp; Parameter'!$E$20*'Data &amp; Parameter'!$E$37*N3312</f>
        <v>0</v>
      </c>
      <c r="P3312">
        <f>ROUNDUP(IF(D3312&gt;$D$4,0,($D$4-D3312+1)/365),0)</f>
        <v>0</v>
      </c>
      <c r="Q3312">
        <f>ROUNDUP(IF(D3312&gt;$D$5,0,($D$5-D3312+1)/365),0)</f>
        <v>0</v>
      </c>
      <c r="R3312" s="28">
        <f>IF(OR(P3312=1,Q3312=1),IF(D3312+364&lt;=$D$5,(D3312+364-$D$4+1)/365,IF(D3312&gt;$D$4,($D$5-D3312+1)/365,$D$6/365)),0)</f>
        <v>0</v>
      </c>
      <c r="S3312" s="28">
        <f>'Data &amp; Parameter'!$E$16*'Data &amp; Parameter'!$E$17*('Data &amp; Parameter'!$E$18+'Data &amp; Parameter'!$E$19)*'Data &amp; Parameter'!$E$20*'Data &amp; Parameter'!$E$37*R3312</f>
        <v>0</v>
      </c>
      <c r="T3312" s="28">
        <f t="shared" si="51"/>
        <v>0</v>
      </c>
    </row>
    <row r="3313" spans="1:20" ht="15.75" customHeight="1" x14ac:dyDescent="0.35">
      <c r="A3313">
        <v>3306</v>
      </c>
      <c r="B3313" s="76">
        <v>44251.586261574077</v>
      </c>
      <c r="C3313" s="1" t="s">
        <v>10484</v>
      </c>
      <c r="D3313" s="76">
        <v>44251.58729166667</v>
      </c>
      <c r="E3313" s="1" t="s">
        <v>10485</v>
      </c>
      <c r="F3313" s="1" t="s">
        <v>10486</v>
      </c>
      <c r="G3313" s="1" t="s">
        <v>123</v>
      </c>
      <c r="H3313" s="1" t="s">
        <v>124</v>
      </c>
      <c r="I3313" s="1" t="s">
        <v>125</v>
      </c>
      <c r="J3313" s="1" t="s">
        <v>9077</v>
      </c>
      <c r="K3313" s="1" t="s">
        <v>10487</v>
      </c>
      <c r="L3313">
        <f>ROUNDUP(IF(B3313&gt;$D$4,0,($D$4-B3313+1)/365),0)</f>
        <v>0</v>
      </c>
      <c r="M3313">
        <f>ROUNDUP(IF(B3313&gt;$D$5,0,($D$5-B3313+1)/365),0)</f>
        <v>0</v>
      </c>
      <c r="N3313" s="28">
        <f>IF(OR(L3313=1,M3313=1),IF(B3313+364&lt;=$D$5,(B3313+364-$D$4+1)/365,IF(B3313&gt;$D$4,($D$5-B3313+1)/365,$D$6/365)),0)</f>
        <v>0</v>
      </c>
      <c r="O3313" s="28">
        <f>'Data &amp; Parameter'!$E$16*'Data &amp; Parameter'!$E$17*('Data &amp; Parameter'!$E$18+'Data &amp; Parameter'!$E$19)*'Data &amp; Parameter'!$E$20*'Data &amp; Parameter'!$E$37*N3313</f>
        <v>0</v>
      </c>
      <c r="P3313">
        <f>ROUNDUP(IF(D3313&gt;$D$4,0,($D$4-D3313+1)/365),0)</f>
        <v>0</v>
      </c>
      <c r="Q3313">
        <f>ROUNDUP(IF(D3313&gt;$D$5,0,($D$5-D3313+1)/365),0)</f>
        <v>0</v>
      </c>
      <c r="R3313" s="28">
        <f>IF(OR(P3313=1,Q3313=1),IF(D3313+364&lt;=$D$5,(D3313+364-$D$4+1)/365,IF(D3313&gt;$D$4,($D$5-D3313+1)/365,$D$6/365)),0)</f>
        <v>0</v>
      </c>
      <c r="S3313" s="28">
        <f>'Data &amp; Parameter'!$E$16*'Data &amp; Parameter'!$E$17*('Data &amp; Parameter'!$E$18+'Data &amp; Parameter'!$E$19)*'Data &amp; Parameter'!$E$20*'Data &amp; Parameter'!$E$37*R3313</f>
        <v>0</v>
      </c>
      <c r="T3313" s="28">
        <f t="shared" si="51"/>
        <v>0</v>
      </c>
    </row>
    <row r="3314" spans="1:20" ht="15.75" customHeight="1" x14ac:dyDescent="0.35">
      <c r="A3314">
        <v>3307</v>
      </c>
      <c r="B3314" s="76">
        <v>44251.587719907402</v>
      </c>
      <c r="C3314" s="1" t="s">
        <v>10488</v>
      </c>
      <c r="D3314" s="76">
        <v>44251.588506944448</v>
      </c>
      <c r="E3314" s="1" t="s">
        <v>10489</v>
      </c>
      <c r="F3314" s="1" t="s">
        <v>10490</v>
      </c>
      <c r="G3314" s="1" t="s">
        <v>123</v>
      </c>
      <c r="H3314" s="1" t="s">
        <v>124</v>
      </c>
      <c r="I3314" s="1" t="s">
        <v>125</v>
      </c>
      <c r="J3314" s="1" t="s">
        <v>9830</v>
      </c>
      <c r="K3314" s="1" t="s">
        <v>9831</v>
      </c>
      <c r="L3314">
        <f>ROUNDUP(IF(B3314&gt;$D$4,0,($D$4-B3314+1)/365),0)</f>
        <v>0</v>
      </c>
      <c r="M3314">
        <f>ROUNDUP(IF(B3314&gt;$D$5,0,($D$5-B3314+1)/365),0)</f>
        <v>0</v>
      </c>
      <c r="N3314" s="28">
        <f>IF(OR(L3314=1,M3314=1),IF(B3314+364&lt;=$D$5,(B3314+364-$D$4+1)/365,IF(B3314&gt;$D$4,($D$5-B3314+1)/365,$D$6/365)),0)</f>
        <v>0</v>
      </c>
      <c r="O3314" s="28">
        <f>'Data &amp; Parameter'!$E$16*'Data &amp; Parameter'!$E$17*('Data &amp; Parameter'!$E$18+'Data &amp; Parameter'!$E$19)*'Data &amp; Parameter'!$E$20*'Data &amp; Parameter'!$E$37*N3314</f>
        <v>0</v>
      </c>
      <c r="P3314">
        <f>ROUNDUP(IF(D3314&gt;$D$4,0,($D$4-D3314+1)/365),0)</f>
        <v>0</v>
      </c>
      <c r="Q3314">
        <f>ROUNDUP(IF(D3314&gt;$D$5,0,($D$5-D3314+1)/365),0)</f>
        <v>0</v>
      </c>
      <c r="R3314" s="28">
        <f>IF(OR(P3314=1,Q3314=1),IF(D3314+364&lt;=$D$5,(D3314+364-$D$4+1)/365,IF(D3314&gt;$D$4,($D$5-D3314+1)/365,$D$6/365)),0)</f>
        <v>0</v>
      </c>
      <c r="S3314" s="28">
        <f>'Data &amp; Parameter'!$E$16*'Data &amp; Parameter'!$E$17*('Data &amp; Parameter'!$E$18+'Data &amp; Parameter'!$E$19)*'Data &amp; Parameter'!$E$20*'Data &amp; Parameter'!$E$37*R3314</f>
        <v>0</v>
      </c>
      <c r="T3314" s="28">
        <f t="shared" si="51"/>
        <v>0</v>
      </c>
    </row>
    <row r="3315" spans="1:20" ht="15.75" customHeight="1" x14ac:dyDescent="0.35">
      <c r="A3315">
        <v>3308</v>
      </c>
      <c r="B3315" s="76">
        <v>44251.588576388887</v>
      </c>
      <c r="C3315" s="1" t="s">
        <v>10491</v>
      </c>
      <c r="D3315" s="76">
        <v>44251.589768518519</v>
      </c>
      <c r="E3315" s="1" t="s">
        <v>10492</v>
      </c>
      <c r="F3315" s="1" t="s">
        <v>10493</v>
      </c>
      <c r="G3315" s="1" t="s">
        <v>123</v>
      </c>
      <c r="H3315" s="1" t="s">
        <v>124</v>
      </c>
      <c r="I3315" s="1" t="s">
        <v>125</v>
      </c>
      <c r="J3315" s="1" t="s">
        <v>9077</v>
      </c>
      <c r="K3315" s="1" t="s">
        <v>10434</v>
      </c>
      <c r="L3315">
        <f>ROUNDUP(IF(B3315&gt;$D$4,0,($D$4-B3315+1)/365),0)</f>
        <v>0</v>
      </c>
      <c r="M3315">
        <f>ROUNDUP(IF(B3315&gt;$D$5,0,($D$5-B3315+1)/365),0)</f>
        <v>0</v>
      </c>
      <c r="N3315" s="28">
        <f>IF(OR(L3315=1,M3315=1),IF(B3315+364&lt;=$D$5,(B3315+364-$D$4+1)/365,IF(B3315&gt;$D$4,($D$5-B3315+1)/365,$D$6/365)),0)</f>
        <v>0</v>
      </c>
      <c r="O3315" s="28">
        <f>'Data &amp; Parameter'!$E$16*'Data &amp; Parameter'!$E$17*('Data &amp; Parameter'!$E$18+'Data &amp; Parameter'!$E$19)*'Data &amp; Parameter'!$E$20*'Data &amp; Parameter'!$E$37*N3315</f>
        <v>0</v>
      </c>
      <c r="P3315">
        <f>ROUNDUP(IF(D3315&gt;$D$4,0,($D$4-D3315+1)/365),0)</f>
        <v>0</v>
      </c>
      <c r="Q3315">
        <f>ROUNDUP(IF(D3315&gt;$D$5,0,($D$5-D3315+1)/365),0)</f>
        <v>0</v>
      </c>
      <c r="R3315" s="28">
        <f>IF(OR(P3315=1,Q3315=1),IF(D3315+364&lt;=$D$5,(D3315+364-$D$4+1)/365,IF(D3315&gt;$D$4,($D$5-D3315+1)/365,$D$6/365)),0)</f>
        <v>0</v>
      </c>
      <c r="S3315" s="28">
        <f>'Data &amp; Parameter'!$E$16*'Data &amp; Parameter'!$E$17*('Data &amp; Parameter'!$E$18+'Data &amp; Parameter'!$E$19)*'Data &amp; Parameter'!$E$20*'Data &amp; Parameter'!$E$37*R3315</f>
        <v>0</v>
      </c>
      <c r="T3315" s="28">
        <f t="shared" si="51"/>
        <v>0</v>
      </c>
    </row>
    <row r="3316" spans="1:20" ht="15.75" customHeight="1" x14ac:dyDescent="0.35">
      <c r="A3316">
        <v>3309</v>
      </c>
      <c r="B3316" s="76">
        <v>44251.589560185181</v>
      </c>
      <c r="C3316" s="1" t="s">
        <v>10494</v>
      </c>
      <c r="D3316" s="76">
        <v>44251.590462962966</v>
      </c>
      <c r="E3316" s="1" t="s">
        <v>10495</v>
      </c>
      <c r="F3316" s="1" t="s">
        <v>10496</v>
      </c>
      <c r="G3316" s="1" t="s">
        <v>123</v>
      </c>
      <c r="H3316" s="1" t="s">
        <v>124</v>
      </c>
      <c r="I3316" s="1" t="s">
        <v>125</v>
      </c>
      <c r="J3316" s="1" t="s">
        <v>9077</v>
      </c>
      <c r="K3316" s="1" t="s">
        <v>10430</v>
      </c>
      <c r="L3316">
        <f>ROUNDUP(IF(B3316&gt;$D$4,0,($D$4-B3316+1)/365),0)</f>
        <v>0</v>
      </c>
      <c r="M3316">
        <f>ROUNDUP(IF(B3316&gt;$D$5,0,($D$5-B3316+1)/365),0)</f>
        <v>0</v>
      </c>
      <c r="N3316" s="28">
        <f>IF(OR(L3316=1,M3316=1),IF(B3316+364&lt;=$D$5,(B3316+364-$D$4+1)/365,IF(B3316&gt;$D$4,($D$5-B3316+1)/365,$D$6/365)),0)</f>
        <v>0</v>
      </c>
      <c r="O3316" s="28">
        <f>'Data &amp; Parameter'!$E$16*'Data &amp; Parameter'!$E$17*('Data &amp; Parameter'!$E$18+'Data &amp; Parameter'!$E$19)*'Data &amp; Parameter'!$E$20*'Data &amp; Parameter'!$E$37*N3316</f>
        <v>0</v>
      </c>
      <c r="P3316">
        <f>ROUNDUP(IF(D3316&gt;$D$4,0,($D$4-D3316+1)/365),0)</f>
        <v>0</v>
      </c>
      <c r="Q3316">
        <f>ROUNDUP(IF(D3316&gt;$D$5,0,($D$5-D3316+1)/365),0)</f>
        <v>0</v>
      </c>
      <c r="R3316" s="28">
        <f>IF(OR(P3316=1,Q3316=1),IF(D3316+364&lt;=$D$5,(D3316+364-$D$4+1)/365,IF(D3316&gt;$D$4,($D$5-D3316+1)/365,$D$6/365)),0)</f>
        <v>0</v>
      </c>
      <c r="S3316" s="28">
        <f>'Data &amp; Parameter'!$E$16*'Data &amp; Parameter'!$E$17*('Data &amp; Parameter'!$E$18+'Data &amp; Parameter'!$E$19)*'Data &amp; Parameter'!$E$20*'Data &amp; Parameter'!$E$37*R3316</f>
        <v>0</v>
      </c>
      <c r="T3316" s="28">
        <f t="shared" si="51"/>
        <v>0</v>
      </c>
    </row>
    <row r="3317" spans="1:20" ht="15.75" customHeight="1" x14ac:dyDescent="0.35">
      <c r="A3317">
        <v>3310</v>
      </c>
      <c r="B3317" s="76">
        <v>44251.592569444445</v>
      </c>
      <c r="C3317" s="1" t="s">
        <v>10497</v>
      </c>
      <c r="D3317" s="76">
        <v>44251.593460648146</v>
      </c>
      <c r="E3317" s="1" t="s">
        <v>10498</v>
      </c>
      <c r="F3317" s="1" t="s">
        <v>10499</v>
      </c>
      <c r="G3317" s="1" t="s">
        <v>123</v>
      </c>
      <c r="H3317" s="1" t="s">
        <v>124</v>
      </c>
      <c r="I3317" s="1" t="s">
        <v>125</v>
      </c>
      <c r="J3317" s="1" t="s">
        <v>9077</v>
      </c>
      <c r="K3317" s="1" t="s">
        <v>10430</v>
      </c>
      <c r="L3317">
        <f>ROUNDUP(IF(B3317&gt;$D$4,0,($D$4-B3317+1)/365),0)</f>
        <v>0</v>
      </c>
      <c r="M3317">
        <f>ROUNDUP(IF(B3317&gt;$D$5,0,($D$5-B3317+1)/365),0)</f>
        <v>0</v>
      </c>
      <c r="N3317" s="28">
        <f>IF(OR(L3317=1,M3317=1),IF(B3317+364&lt;=$D$5,(B3317+364-$D$4+1)/365,IF(B3317&gt;$D$4,($D$5-B3317+1)/365,$D$6/365)),0)</f>
        <v>0</v>
      </c>
      <c r="O3317" s="28">
        <f>'Data &amp; Parameter'!$E$16*'Data &amp; Parameter'!$E$17*('Data &amp; Parameter'!$E$18+'Data &amp; Parameter'!$E$19)*'Data &amp; Parameter'!$E$20*'Data &amp; Parameter'!$E$37*N3317</f>
        <v>0</v>
      </c>
      <c r="P3317">
        <f>ROUNDUP(IF(D3317&gt;$D$4,0,($D$4-D3317+1)/365),0)</f>
        <v>0</v>
      </c>
      <c r="Q3317">
        <f>ROUNDUP(IF(D3317&gt;$D$5,0,($D$5-D3317+1)/365),0)</f>
        <v>0</v>
      </c>
      <c r="R3317" s="28">
        <f>IF(OR(P3317=1,Q3317=1),IF(D3317+364&lt;=$D$5,(D3317+364-$D$4+1)/365,IF(D3317&gt;$D$4,($D$5-D3317+1)/365,$D$6/365)),0)</f>
        <v>0</v>
      </c>
      <c r="S3317" s="28">
        <f>'Data &amp; Parameter'!$E$16*'Data &amp; Parameter'!$E$17*('Data &amp; Parameter'!$E$18+'Data &amp; Parameter'!$E$19)*'Data &amp; Parameter'!$E$20*'Data &amp; Parameter'!$E$37*R3317</f>
        <v>0</v>
      </c>
      <c r="T3317" s="28">
        <f t="shared" si="51"/>
        <v>0</v>
      </c>
    </row>
    <row r="3318" spans="1:20" ht="15.75" customHeight="1" x14ac:dyDescent="0.35">
      <c r="A3318">
        <v>3311</v>
      </c>
      <c r="B3318" s="76">
        <v>44251.592581018514</v>
      </c>
      <c r="C3318" s="1" t="s">
        <v>10500</v>
      </c>
      <c r="D3318" s="76">
        <v>44251.5941087963</v>
      </c>
      <c r="E3318" s="1" t="s">
        <v>10501</v>
      </c>
      <c r="F3318" s="1" t="s">
        <v>10502</v>
      </c>
      <c r="G3318" s="1" t="s">
        <v>123</v>
      </c>
      <c r="H3318" s="1" t="s">
        <v>124</v>
      </c>
      <c r="I3318" s="1" t="s">
        <v>125</v>
      </c>
      <c r="J3318" s="1" t="s">
        <v>9077</v>
      </c>
      <c r="K3318" s="1" t="s">
        <v>10434</v>
      </c>
      <c r="L3318">
        <f>ROUNDUP(IF(B3318&gt;$D$4,0,($D$4-B3318+1)/365),0)</f>
        <v>0</v>
      </c>
      <c r="M3318">
        <f>ROUNDUP(IF(B3318&gt;$D$5,0,($D$5-B3318+1)/365),0)</f>
        <v>0</v>
      </c>
      <c r="N3318" s="28">
        <f>IF(OR(L3318=1,M3318=1),IF(B3318+364&lt;=$D$5,(B3318+364-$D$4+1)/365,IF(B3318&gt;$D$4,($D$5-B3318+1)/365,$D$6/365)),0)</f>
        <v>0</v>
      </c>
      <c r="O3318" s="28">
        <f>'Data &amp; Parameter'!$E$16*'Data &amp; Parameter'!$E$17*('Data &amp; Parameter'!$E$18+'Data &amp; Parameter'!$E$19)*'Data &amp; Parameter'!$E$20*'Data &amp; Parameter'!$E$37*N3318</f>
        <v>0</v>
      </c>
      <c r="P3318">
        <f>ROUNDUP(IF(D3318&gt;$D$4,0,($D$4-D3318+1)/365),0)</f>
        <v>0</v>
      </c>
      <c r="Q3318">
        <f>ROUNDUP(IF(D3318&gt;$D$5,0,($D$5-D3318+1)/365),0)</f>
        <v>0</v>
      </c>
      <c r="R3318" s="28">
        <f>IF(OR(P3318=1,Q3318=1),IF(D3318+364&lt;=$D$5,(D3318+364-$D$4+1)/365,IF(D3318&gt;$D$4,($D$5-D3318+1)/365,$D$6/365)),0)</f>
        <v>0</v>
      </c>
      <c r="S3318" s="28">
        <f>'Data &amp; Parameter'!$E$16*'Data &amp; Parameter'!$E$17*('Data &amp; Parameter'!$E$18+'Data &amp; Parameter'!$E$19)*'Data &amp; Parameter'!$E$20*'Data &amp; Parameter'!$E$37*R3318</f>
        <v>0</v>
      </c>
      <c r="T3318" s="28">
        <f t="shared" si="51"/>
        <v>0</v>
      </c>
    </row>
    <row r="3319" spans="1:20" ht="15.75" customHeight="1" x14ac:dyDescent="0.35">
      <c r="A3319">
        <v>3312</v>
      </c>
      <c r="B3319" s="76">
        <v>44251.592916666668</v>
      </c>
      <c r="C3319" s="1" t="s">
        <v>10503</v>
      </c>
      <c r="D3319" s="76">
        <v>44251.593680555554</v>
      </c>
      <c r="E3319" s="1" t="s">
        <v>10504</v>
      </c>
      <c r="F3319" s="1" t="s">
        <v>10505</v>
      </c>
      <c r="G3319" s="1" t="s">
        <v>123</v>
      </c>
      <c r="H3319" s="1" t="s">
        <v>124</v>
      </c>
      <c r="I3319" s="1" t="s">
        <v>125</v>
      </c>
      <c r="J3319" s="1" t="s">
        <v>9830</v>
      </c>
      <c r="K3319" s="1" t="s">
        <v>9831</v>
      </c>
      <c r="L3319">
        <f>ROUNDUP(IF(B3319&gt;$D$4,0,($D$4-B3319+1)/365),0)</f>
        <v>0</v>
      </c>
      <c r="M3319">
        <f>ROUNDUP(IF(B3319&gt;$D$5,0,($D$5-B3319+1)/365),0)</f>
        <v>0</v>
      </c>
      <c r="N3319" s="28">
        <f>IF(OR(L3319=1,M3319=1),IF(B3319+364&lt;=$D$5,(B3319+364-$D$4+1)/365,IF(B3319&gt;$D$4,($D$5-B3319+1)/365,$D$6/365)),0)</f>
        <v>0</v>
      </c>
      <c r="O3319" s="28">
        <f>'Data &amp; Parameter'!$E$16*'Data &amp; Parameter'!$E$17*('Data &amp; Parameter'!$E$18+'Data &amp; Parameter'!$E$19)*'Data &amp; Parameter'!$E$20*'Data &amp; Parameter'!$E$37*N3319</f>
        <v>0</v>
      </c>
      <c r="P3319">
        <f>ROUNDUP(IF(D3319&gt;$D$4,0,($D$4-D3319+1)/365),0)</f>
        <v>0</v>
      </c>
      <c r="Q3319">
        <f>ROUNDUP(IF(D3319&gt;$D$5,0,($D$5-D3319+1)/365),0)</f>
        <v>0</v>
      </c>
      <c r="R3319" s="28">
        <f>IF(OR(P3319=1,Q3319=1),IF(D3319+364&lt;=$D$5,(D3319+364-$D$4+1)/365,IF(D3319&gt;$D$4,($D$5-D3319+1)/365,$D$6/365)),0)</f>
        <v>0</v>
      </c>
      <c r="S3319" s="28">
        <f>'Data &amp; Parameter'!$E$16*'Data &amp; Parameter'!$E$17*('Data &amp; Parameter'!$E$18+'Data &amp; Parameter'!$E$19)*'Data &amp; Parameter'!$E$20*'Data &amp; Parameter'!$E$37*R3319</f>
        <v>0</v>
      </c>
      <c r="T3319" s="28">
        <f t="shared" si="51"/>
        <v>0</v>
      </c>
    </row>
    <row r="3320" spans="1:20" ht="15.75" customHeight="1" x14ac:dyDescent="0.35">
      <c r="A3320">
        <v>3313</v>
      </c>
      <c r="B3320" s="76">
        <v>44251.595590277779</v>
      </c>
      <c r="C3320" s="1" t="s">
        <v>10506</v>
      </c>
      <c r="D3320" s="76">
        <v>44251.596064814818</v>
      </c>
      <c r="E3320" s="1" t="s">
        <v>10507</v>
      </c>
      <c r="F3320" s="1" t="s">
        <v>10508</v>
      </c>
      <c r="G3320" s="1" t="s">
        <v>123</v>
      </c>
      <c r="H3320" s="1" t="s">
        <v>124</v>
      </c>
      <c r="I3320" s="1" t="s">
        <v>125</v>
      </c>
      <c r="J3320" s="1" t="s">
        <v>9830</v>
      </c>
      <c r="K3320" s="1" t="s">
        <v>9831</v>
      </c>
      <c r="L3320">
        <f>ROUNDUP(IF(B3320&gt;$D$4,0,($D$4-B3320+1)/365),0)</f>
        <v>0</v>
      </c>
      <c r="M3320">
        <f>ROUNDUP(IF(B3320&gt;$D$5,0,($D$5-B3320+1)/365),0)</f>
        <v>0</v>
      </c>
      <c r="N3320" s="28">
        <f>IF(OR(L3320=1,M3320=1),IF(B3320+364&lt;=$D$5,(B3320+364-$D$4+1)/365,IF(B3320&gt;$D$4,($D$5-B3320+1)/365,$D$6/365)),0)</f>
        <v>0</v>
      </c>
      <c r="O3320" s="28">
        <f>'Data &amp; Parameter'!$E$16*'Data &amp; Parameter'!$E$17*('Data &amp; Parameter'!$E$18+'Data &amp; Parameter'!$E$19)*'Data &amp; Parameter'!$E$20*'Data &amp; Parameter'!$E$37*N3320</f>
        <v>0</v>
      </c>
      <c r="P3320">
        <f>ROUNDUP(IF(D3320&gt;$D$4,0,($D$4-D3320+1)/365),0)</f>
        <v>0</v>
      </c>
      <c r="Q3320">
        <f>ROUNDUP(IF(D3320&gt;$D$5,0,($D$5-D3320+1)/365),0)</f>
        <v>0</v>
      </c>
      <c r="R3320" s="28">
        <f>IF(OR(P3320=1,Q3320=1),IF(D3320+364&lt;=$D$5,(D3320+364-$D$4+1)/365,IF(D3320&gt;$D$4,($D$5-D3320+1)/365,$D$6/365)),0)</f>
        <v>0</v>
      </c>
      <c r="S3320" s="28">
        <f>'Data &amp; Parameter'!$E$16*'Data &amp; Parameter'!$E$17*('Data &amp; Parameter'!$E$18+'Data &amp; Parameter'!$E$19)*'Data &amp; Parameter'!$E$20*'Data &amp; Parameter'!$E$37*R3320</f>
        <v>0</v>
      </c>
      <c r="T3320" s="28">
        <f t="shared" si="51"/>
        <v>0</v>
      </c>
    </row>
    <row r="3321" spans="1:20" ht="15.75" customHeight="1" x14ac:dyDescent="0.35">
      <c r="A3321">
        <v>3314</v>
      </c>
      <c r="B3321" s="76">
        <v>44251.59575231481</v>
      </c>
      <c r="C3321" s="1" t="s">
        <v>10509</v>
      </c>
      <c r="D3321" s="76">
        <v>44251.597349537042</v>
      </c>
      <c r="E3321" s="1" t="s">
        <v>10510</v>
      </c>
      <c r="F3321" s="1" t="s">
        <v>10511</v>
      </c>
      <c r="G3321" s="1" t="s">
        <v>123</v>
      </c>
      <c r="H3321" s="1" t="s">
        <v>124</v>
      </c>
      <c r="I3321" s="1" t="s">
        <v>125</v>
      </c>
      <c r="J3321" s="1" t="s">
        <v>9077</v>
      </c>
      <c r="K3321" s="1" t="s">
        <v>10430</v>
      </c>
      <c r="L3321">
        <f>ROUNDUP(IF(B3321&gt;$D$4,0,($D$4-B3321+1)/365),0)</f>
        <v>0</v>
      </c>
      <c r="M3321">
        <f>ROUNDUP(IF(B3321&gt;$D$5,0,($D$5-B3321+1)/365),0)</f>
        <v>0</v>
      </c>
      <c r="N3321" s="28">
        <f>IF(OR(L3321=1,M3321=1),IF(B3321+364&lt;=$D$5,(B3321+364-$D$4+1)/365,IF(B3321&gt;$D$4,($D$5-B3321+1)/365,$D$6/365)),0)</f>
        <v>0</v>
      </c>
      <c r="O3321" s="28">
        <f>'Data &amp; Parameter'!$E$16*'Data &amp; Parameter'!$E$17*('Data &amp; Parameter'!$E$18+'Data &amp; Parameter'!$E$19)*'Data &amp; Parameter'!$E$20*'Data &amp; Parameter'!$E$37*N3321</f>
        <v>0</v>
      </c>
      <c r="P3321">
        <f>ROUNDUP(IF(D3321&gt;$D$4,0,($D$4-D3321+1)/365),0)</f>
        <v>0</v>
      </c>
      <c r="Q3321">
        <f>ROUNDUP(IF(D3321&gt;$D$5,0,($D$5-D3321+1)/365),0)</f>
        <v>0</v>
      </c>
      <c r="R3321" s="28">
        <f>IF(OR(P3321=1,Q3321=1),IF(D3321+364&lt;=$D$5,(D3321+364-$D$4+1)/365,IF(D3321&gt;$D$4,($D$5-D3321+1)/365,$D$6/365)),0)</f>
        <v>0</v>
      </c>
      <c r="S3321" s="28">
        <f>'Data &amp; Parameter'!$E$16*'Data &amp; Parameter'!$E$17*('Data &amp; Parameter'!$E$18+'Data &amp; Parameter'!$E$19)*'Data &amp; Parameter'!$E$20*'Data &amp; Parameter'!$E$37*R3321</f>
        <v>0</v>
      </c>
      <c r="T3321" s="28">
        <f t="shared" si="51"/>
        <v>0</v>
      </c>
    </row>
    <row r="3322" spans="1:20" ht="15.75" customHeight="1" x14ac:dyDescent="0.35">
      <c r="A3322">
        <v>3315</v>
      </c>
      <c r="B3322" s="76">
        <v>44251.59710648148</v>
      </c>
      <c r="C3322" s="1" t="s">
        <v>10512</v>
      </c>
      <c r="D3322" s="76">
        <v>44251.599155092597</v>
      </c>
      <c r="E3322" s="1" t="s">
        <v>10513</v>
      </c>
      <c r="F3322" s="1" t="s">
        <v>10514</v>
      </c>
      <c r="G3322" s="1" t="s">
        <v>123</v>
      </c>
      <c r="H3322" s="1" t="s">
        <v>124</v>
      </c>
      <c r="I3322" s="1" t="s">
        <v>125</v>
      </c>
      <c r="J3322" s="1" t="s">
        <v>10515</v>
      </c>
      <c r="K3322" s="1" t="s">
        <v>10516</v>
      </c>
      <c r="L3322">
        <f>ROUNDUP(IF(B3322&gt;$D$4,0,($D$4-B3322+1)/365),0)</f>
        <v>0</v>
      </c>
      <c r="M3322">
        <f>ROUNDUP(IF(B3322&gt;$D$5,0,($D$5-B3322+1)/365),0)</f>
        <v>0</v>
      </c>
      <c r="N3322" s="28">
        <f>IF(OR(L3322=1,M3322=1),IF(B3322+364&lt;=$D$5,(B3322+364-$D$4+1)/365,IF(B3322&gt;$D$4,($D$5-B3322+1)/365,$D$6/365)),0)</f>
        <v>0</v>
      </c>
      <c r="O3322" s="28">
        <f>'Data &amp; Parameter'!$E$16*'Data &amp; Parameter'!$E$17*('Data &amp; Parameter'!$E$18+'Data &amp; Parameter'!$E$19)*'Data &amp; Parameter'!$E$20*'Data &amp; Parameter'!$E$37*N3322</f>
        <v>0</v>
      </c>
      <c r="P3322">
        <f>ROUNDUP(IF(D3322&gt;$D$4,0,($D$4-D3322+1)/365),0)</f>
        <v>0</v>
      </c>
      <c r="Q3322">
        <f>ROUNDUP(IF(D3322&gt;$D$5,0,($D$5-D3322+1)/365),0)</f>
        <v>0</v>
      </c>
      <c r="R3322" s="28">
        <f>IF(OR(P3322=1,Q3322=1),IF(D3322+364&lt;=$D$5,(D3322+364-$D$4+1)/365,IF(D3322&gt;$D$4,($D$5-D3322+1)/365,$D$6/365)),0)</f>
        <v>0</v>
      </c>
      <c r="S3322" s="28">
        <f>'Data &amp; Parameter'!$E$16*'Data &amp; Parameter'!$E$17*('Data &amp; Parameter'!$E$18+'Data &amp; Parameter'!$E$19)*'Data &amp; Parameter'!$E$20*'Data &amp; Parameter'!$E$37*R3322</f>
        <v>0</v>
      </c>
      <c r="T3322" s="28">
        <f t="shared" si="51"/>
        <v>0</v>
      </c>
    </row>
    <row r="3323" spans="1:20" ht="15.75" customHeight="1" x14ac:dyDescent="0.35">
      <c r="A3323">
        <v>3316</v>
      </c>
      <c r="B3323" s="76">
        <v>44251.597141203703</v>
      </c>
      <c r="C3323" s="1" t="s">
        <v>10517</v>
      </c>
      <c r="D3323" s="76">
        <v>44251.597638888888</v>
      </c>
      <c r="E3323" s="1" t="s">
        <v>10518</v>
      </c>
      <c r="F3323" s="1" t="s">
        <v>10519</v>
      </c>
      <c r="G3323" s="1" t="s">
        <v>123</v>
      </c>
      <c r="H3323" s="1" t="s">
        <v>124</v>
      </c>
      <c r="I3323" s="1" t="s">
        <v>125</v>
      </c>
      <c r="J3323" s="1" t="s">
        <v>10520</v>
      </c>
      <c r="K3323" s="1" t="s">
        <v>10521</v>
      </c>
      <c r="L3323">
        <f>ROUNDUP(IF(B3323&gt;$D$4,0,($D$4-B3323+1)/365),0)</f>
        <v>0</v>
      </c>
      <c r="M3323">
        <f>ROUNDUP(IF(B3323&gt;$D$5,0,($D$5-B3323+1)/365),0)</f>
        <v>0</v>
      </c>
      <c r="N3323" s="28">
        <f>IF(OR(L3323=1,M3323=1),IF(B3323+364&lt;=$D$5,(B3323+364-$D$4+1)/365,IF(B3323&gt;$D$4,($D$5-B3323+1)/365,$D$6/365)),0)</f>
        <v>0</v>
      </c>
      <c r="O3323" s="28">
        <f>'Data &amp; Parameter'!$E$16*'Data &amp; Parameter'!$E$17*('Data &amp; Parameter'!$E$18+'Data &amp; Parameter'!$E$19)*'Data &amp; Parameter'!$E$20*'Data &amp; Parameter'!$E$37*N3323</f>
        <v>0</v>
      </c>
      <c r="P3323">
        <f>ROUNDUP(IF(D3323&gt;$D$4,0,($D$4-D3323+1)/365),0)</f>
        <v>0</v>
      </c>
      <c r="Q3323">
        <f>ROUNDUP(IF(D3323&gt;$D$5,0,($D$5-D3323+1)/365),0)</f>
        <v>0</v>
      </c>
      <c r="R3323" s="28">
        <f>IF(OR(P3323=1,Q3323=1),IF(D3323+364&lt;=$D$5,(D3323+364-$D$4+1)/365,IF(D3323&gt;$D$4,($D$5-D3323+1)/365,$D$6/365)),0)</f>
        <v>0</v>
      </c>
      <c r="S3323" s="28">
        <f>'Data &amp; Parameter'!$E$16*'Data &amp; Parameter'!$E$17*('Data &amp; Parameter'!$E$18+'Data &amp; Parameter'!$E$19)*'Data &amp; Parameter'!$E$20*'Data &amp; Parameter'!$E$37*R3323</f>
        <v>0</v>
      </c>
      <c r="T3323" s="28">
        <f t="shared" si="51"/>
        <v>0</v>
      </c>
    </row>
    <row r="3324" spans="1:20" ht="15.75" customHeight="1" x14ac:dyDescent="0.35">
      <c r="A3324">
        <v>3317</v>
      </c>
      <c r="B3324" s="76">
        <v>44251.597187499996</v>
      </c>
      <c r="C3324" s="1" t="s">
        <v>10522</v>
      </c>
      <c r="D3324" s="76">
        <v>44251.598321759258</v>
      </c>
      <c r="E3324" s="1" t="s">
        <v>10523</v>
      </c>
      <c r="F3324" s="1" t="s">
        <v>10524</v>
      </c>
      <c r="G3324" s="1" t="s">
        <v>123</v>
      </c>
      <c r="H3324" s="1" t="s">
        <v>124</v>
      </c>
      <c r="I3324" s="1" t="s">
        <v>125</v>
      </c>
      <c r="J3324" s="1" t="s">
        <v>10525</v>
      </c>
      <c r="K3324" s="1" t="s">
        <v>10434</v>
      </c>
      <c r="L3324">
        <f>ROUNDUP(IF(B3324&gt;$D$4,0,($D$4-B3324+1)/365),0)</f>
        <v>0</v>
      </c>
      <c r="M3324">
        <f>ROUNDUP(IF(B3324&gt;$D$5,0,($D$5-B3324+1)/365),0)</f>
        <v>0</v>
      </c>
      <c r="N3324" s="28">
        <f>IF(OR(L3324=1,M3324=1),IF(B3324+364&lt;=$D$5,(B3324+364-$D$4+1)/365,IF(B3324&gt;$D$4,($D$5-B3324+1)/365,$D$6/365)),0)</f>
        <v>0</v>
      </c>
      <c r="O3324" s="28">
        <f>'Data &amp; Parameter'!$E$16*'Data &amp; Parameter'!$E$17*('Data &amp; Parameter'!$E$18+'Data &amp; Parameter'!$E$19)*'Data &amp; Parameter'!$E$20*'Data &amp; Parameter'!$E$37*N3324</f>
        <v>0</v>
      </c>
      <c r="P3324">
        <f>ROUNDUP(IF(D3324&gt;$D$4,0,($D$4-D3324+1)/365),0)</f>
        <v>0</v>
      </c>
      <c r="Q3324">
        <f>ROUNDUP(IF(D3324&gt;$D$5,0,($D$5-D3324+1)/365),0)</f>
        <v>0</v>
      </c>
      <c r="R3324" s="28">
        <f>IF(OR(P3324=1,Q3324=1),IF(D3324+364&lt;=$D$5,(D3324+364-$D$4+1)/365,IF(D3324&gt;$D$4,($D$5-D3324+1)/365,$D$6/365)),0)</f>
        <v>0</v>
      </c>
      <c r="S3324" s="28">
        <f>'Data &amp; Parameter'!$E$16*'Data &amp; Parameter'!$E$17*('Data &amp; Parameter'!$E$18+'Data &amp; Parameter'!$E$19)*'Data &amp; Parameter'!$E$20*'Data &amp; Parameter'!$E$37*R3324</f>
        <v>0</v>
      </c>
      <c r="T3324" s="28">
        <f t="shared" si="51"/>
        <v>0</v>
      </c>
    </row>
    <row r="3325" spans="1:20" ht="15.75" customHeight="1" x14ac:dyDescent="0.35">
      <c r="A3325">
        <v>3318</v>
      </c>
      <c r="B3325" s="76">
        <v>44251.597997685181</v>
      </c>
      <c r="C3325" s="1" t="s">
        <v>10526</v>
      </c>
      <c r="D3325" s="76">
        <v>44251.598530092597</v>
      </c>
      <c r="E3325" s="1" t="s">
        <v>10527</v>
      </c>
      <c r="F3325" s="1" t="s">
        <v>10528</v>
      </c>
      <c r="G3325" s="1" t="s">
        <v>123</v>
      </c>
      <c r="H3325" s="1" t="s">
        <v>124</v>
      </c>
      <c r="I3325" s="1" t="s">
        <v>125</v>
      </c>
      <c r="J3325" s="1" t="s">
        <v>9077</v>
      </c>
      <c r="K3325" s="1" t="s">
        <v>10465</v>
      </c>
      <c r="L3325">
        <f>ROUNDUP(IF(B3325&gt;$D$4,0,($D$4-B3325+1)/365),0)</f>
        <v>0</v>
      </c>
      <c r="M3325">
        <f>ROUNDUP(IF(B3325&gt;$D$5,0,($D$5-B3325+1)/365),0)</f>
        <v>0</v>
      </c>
      <c r="N3325" s="28">
        <f>IF(OR(L3325=1,M3325=1),IF(B3325+364&lt;=$D$5,(B3325+364-$D$4+1)/365,IF(B3325&gt;$D$4,($D$5-B3325+1)/365,$D$6/365)),0)</f>
        <v>0</v>
      </c>
      <c r="O3325" s="28">
        <f>'Data &amp; Parameter'!$E$16*'Data &amp; Parameter'!$E$17*('Data &amp; Parameter'!$E$18+'Data &amp; Parameter'!$E$19)*'Data &amp; Parameter'!$E$20*'Data &amp; Parameter'!$E$37*N3325</f>
        <v>0</v>
      </c>
      <c r="P3325">
        <f>ROUNDUP(IF(D3325&gt;$D$4,0,($D$4-D3325+1)/365),0)</f>
        <v>0</v>
      </c>
      <c r="Q3325">
        <f>ROUNDUP(IF(D3325&gt;$D$5,0,($D$5-D3325+1)/365),0)</f>
        <v>0</v>
      </c>
      <c r="R3325" s="28">
        <f>IF(OR(P3325=1,Q3325=1),IF(D3325+364&lt;=$D$5,(D3325+364-$D$4+1)/365,IF(D3325&gt;$D$4,($D$5-D3325+1)/365,$D$6/365)),0)</f>
        <v>0</v>
      </c>
      <c r="S3325" s="28">
        <f>'Data &amp; Parameter'!$E$16*'Data &amp; Parameter'!$E$17*('Data &amp; Parameter'!$E$18+'Data &amp; Parameter'!$E$19)*'Data &amp; Parameter'!$E$20*'Data &amp; Parameter'!$E$37*R3325</f>
        <v>0</v>
      </c>
      <c r="T3325" s="28">
        <f t="shared" si="51"/>
        <v>0</v>
      </c>
    </row>
    <row r="3326" spans="1:20" ht="15.75" customHeight="1" x14ac:dyDescent="0.35">
      <c r="A3326">
        <v>3319</v>
      </c>
      <c r="B3326" s="76">
        <v>44251.598611111112</v>
      </c>
      <c r="C3326" s="1" t="s">
        <v>10529</v>
      </c>
      <c r="D3326" s="76">
        <v>44251.599965277783</v>
      </c>
      <c r="E3326" s="1" t="s">
        <v>10530</v>
      </c>
      <c r="F3326" s="1" t="s">
        <v>10531</v>
      </c>
      <c r="G3326" s="1" t="s">
        <v>123</v>
      </c>
      <c r="H3326" s="1" t="s">
        <v>124</v>
      </c>
      <c r="I3326" s="1" t="s">
        <v>125</v>
      </c>
      <c r="J3326" s="1" t="s">
        <v>9830</v>
      </c>
      <c r="K3326" s="1" t="s">
        <v>9831</v>
      </c>
      <c r="L3326">
        <f>ROUNDUP(IF(B3326&gt;$D$4,0,($D$4-B3326+1)/365),0)</f>
        <v>0</v>
      </c>
      <c r="M3326">
        <f>ROUNDUP(IF(B3326&gt;$D$5,0,($D$5-B3326+1)/365),0)</f>
        <v>0</v>
      </c>
      <c r="N3326" s="28">
        <f>IF(OR(L3326=1,M3326=1),IF(B3326+364&lt;=$D$5,(B3326+364-$D$4+1)/365,IF(B3326&gt;$D$4,($D$5-B3326+1)/365,$D$6/365)),0)</f>
        <v>0</v>
      </c>
      <c r="O3326" s="28">
        <f>'Data &amp; Parameter'!$E$16*'Data &amp; Parameter'!$E$17*('Data &amp; Parameter'!$E$18+'Data &amp; Parameter'!$E$19)*'Data &amp; Parameter'!$E$20*'Data &amp; Parameter'!$E$37*N3326</f>
        <v>0</v>
      </c>
      <c r="P3326">
        <f>ROUNDUP(IF(D3326&gt;$D$4,0,($D$4-D3326+1)/365),0)</f>
        <v>0</v>
      </c>
      <c r="Q3326">
        <f>ROUNDUP(IF(D3326&gt;$D$5,0,($D$5-D3326+1)/365),0)</f>
        <v>0</v>
      </c>
      <c r="R3326" s="28">
        <f>IF(OR(P3326=1,Q3326=1),IF(D3326+364&lt;=$D$5,(D3326+364-$D$4+1)/365,IF(D3326&gt;$D$4,($D$5-D3326+1)/365,$D$6/365)),0)</f>
        <v>0</v>
      </c>
      <c r="S3326" s="28">
        <f>'Data &amp; Parameter'!$E$16*'Data &amp; Parameter'!$E$17*('Data &amp; Parameter'!$E$18+'Data &amp; Parameter'!$E$19)*'Data &amp; Parameter'!$E$20*'Data &amp; Parameter'!$E$37*R3326</f>
        <v>0</v>
      </c>
      <c r="T3326" s="28">
        <f t="shared" si="51"/>
        <v>0</v>
      </c>
    </row>
    <row r="3327" spans="1:20" ht="15.75" customHeight="1" x14ac:dyDescent="0.35">
      <c r="A3327">
        <v>3320</v>
      </c>
      <c r="B3327" s="76">
        <v>44251.600706018522</v>
      </c>
      <c r="C3327" s="1" t="s">
        <v>10532</v>
      </c>
      <c r="D3327" s="76">
        <v>44251.601180555561</v>
      </c>
      <c r="E3327" s="1" t="s">
        <v>10533</v>
      </c>
      <c r="F3327" s="1" t="s">
        <v>10534</v>
      </c>
      <c r="G3327" s="1" t="s">
        <v>123</v>
      </c>
      <c r="H3327" s="1" t="s">
        <v>124</v>
      </c>
      <c r="I3327" s="1" t="s">
        <v>125</v>
      </c>
      <c r="J3327" s="1" t="s">
        <v>9762</v>
      </c>
      <c r="K3327" s="1" t="s">
        <v>10516</v>
      </c>
      <c r="L3327">
        <f>ROUNDUP(IF(B3327&gt;$D$4,0,($D$4-B3327+1)/365),0)</f>
        <v>0</v>
      </c>
      <c r="M3327">
        <f>ROUNDUP(IF(B3327&gt;$D$5,0,($D$5-B3327+1)/365),0)</f>
        <v>0</v>
      </c>
      <c r="N3327" s="28">
        <f>IF(OR(L3327=1,M3327=1),IF(B3327+364&lt;=$D$5,(B3327+364-$D$4+1)/365,IF(B3327&gt;$D$4,($D$5-B3327+1)/365,$D$6/365)),0)</f>
        <v>0</v>
      </c>
      <c r="O3327" s="28">
        <f>'Data &amp; Parameter'!$E$16*'Data &amp; Parameter'!$E$17*('Data &amp; Parameter'!$E$18+'Data &amp; Parameter'!$E$19)*'Data &amp; Parameter'!$E$20*'Data &amp; Parameter'!$E$37*N3327</f>
        <v>0</v>
      </c>
      <c r="P3327">
        <f>ROUNDUP(IF(D3327&gt;$D$4,0,($D$4-D3327+1)/365),0)</f>
        <v>0</v>
      </c>
      <c r="Q3327">
        <f>ROUNDUP(IF(D3327&gt;$D$5,0,($D$5-D3327+1)/365),0)</f>
        <v>0</v>
      </c>
      <c r="R3327" s="28">
        <f>IF(OR(P3327=1,Q3327=1),IF(D3327+364&lt;=$D$5,(D3327+364-$D$4+1)/365,IF(D3327&gt;$D$4,($D$5-D3327+1)/365,$D$6/365)),0)</f>
        <v>0</v>
      </c>
      <c r="S3327" s="28">
        <f>'Data &amp; Parameter'!$E$16*'Data &amp; Parameter'!$E$17*('Data &amp; Parameter'!$E$18+'Data &amp; Parameter'!$E$19)*'Data &amp; Parameter'!$E$20*'Data &amp; Parameter'!$E$37*R3327</f>
        <v>0</v>
      </c>
      <c r="T3327" s="28">
        <f t="shared" si="51"/>
        <v>0</v>
      </c>
    </row>
    <row r="3328" spans="1:20" ht="15.75" customHeight="1" x14ac:dyDescent="0.35">
      <c r="A3328">
        <v>3321</v>
      </c>
      <c r="B3328" s="76">
        <v>44251.600821759261</v>
      </c>
      <c r="C3328" s="1" t="s">
        <v>10535</v>
      </c>
      <c r="D3328" s="76">
        <v>44251.60157407407</v>
      </c>
      <c r="E3328" s="1" t="s">
        <v>10536</v>
      </c>
      <c r="F3328" s="1" t="s">
        <v>10537</v>
      </c>
      <c r="G3328" s="1" t="s">
        <v>123</v>
      </c>
      <c r="H3328" s="1" t="s">
        <v>124</v>
      </c>
      <c r="I3328" s="1" t="s">
        <v>125</v>
      </c>
      <c r="J3328" s="1" t="s">
        <v>9077</v>
      </c>
      <c r="K3328" s="1" t="s">
        <v>10430</v>
      </c>
      <c r="L3328">
        <f>ROUNDUP(IF(B3328&gt;$D$4,0,($D$4-B3328+1)/365),0)</f>
        <v>0</v>
      </c>
      <c r="M3328">
        <f>ROUNDUP(IF(B3328&gt;$D$5,0,($D$5-B3328+1)/365),0)</f>
        <v>0</v>
      </c>
      <c r="N3328" s="28">
        <f>IF(OR(L3328=1,M3328=1),IF(B3328+364&lt;=$D$5,(B3328+364-$D$4+1)/365,IF(B3328&gt;$D$4,($D$5-B3328+1)/365,$D$6/365)),0)</f>
        <v>0</v>
      </c>
      <c r="O3328" s="28">
        <f>'Data &amp; Parameter'!$E$16*'Data &amp; Parameter'!$E$17*('Data &amp; Parameter'!$E$18+'Data &amp; Parameter'!$E$19)*'Data &amp; Parameter'!$E$20*'Data &amp; Parameter'!$E$37*N3328</f>
        <v>0</v>
      </c>
      <c r="P3328">
        <f>ROUNDUP(IF(D3328&gt;$D$4,0,($D$4-D3328+1)/365),0)</f>
        <v>0</v>
      </c>
      <c r="Q3328">
        <f>ROUNDUP(IF(D3328&gt;$D$5,0,($D$5-D3328+1)/365),0)</f>
        <v>0</v>
      </c>
      <c r="R3328" s="28">
        <f>IF(OR(P3328=1,Q3328=1),IF(D3328+364&lt;=$D$5,(D3328+364-$D$4+1)/365,IF(D3328&gt;$D$4,($D$5-D3328+1)/365,$D$6/365)),0)</f>
        <v>0</v>
      </c>
      <c r="S3328" s="28">
        <f>'Data &amp; Parameter'!$E$16*'Data &amp; Parameter'!$E$17*('Data &amp; Parameter'!$E$18+'Data &amp; Parameter'!$E$19)*'Data &amp; Parameter'!$E$20*'Data &amp; Parameter'!$E$37*R3328</f>
        <v>0</v>
      </c>
      <c r="T3328" s="28">
        <f t="shared" si="51"/>
        <v>0</v>
      </c>
    </row>
    <row r="3329" spans="1:20" ht="15.75" customHeight="1" x14ac:dyDescent="0.35">
      <c r="A3329">
        <v>3322</v>
      </c>
      <c r="B3329" s="76">
        <v>44251.602939814809</v>
      </c>
      <c r="C3329" s="1" t="s">
        <v>10538</v>
      </c>
      <c r="D3329" s="76">
        <v>44251.603865740741</v>
      </c>
      <c r="E3329" s="1" t="s">
        <v>10539</v>
      </c>
      <c r="F3329" s="1" t="s">
        <v>10540</v>
      </c>
      <c r="G3329" s="1" t="s">
        <v>123</v>
      </c>
      <c r="H3329" s="1" t="s">
        <v>124</v>
      </c>
      <c r="I3329" s="1" t="s">
        <v>125</v>
      </c>
      <c r="J3329" s="1" t="s">
        <v>10515</v>
      </c>
      <c r="K3329" s="1" t="s">
        <v>10516</v>
      </c>
      <c r="L3329">
        <f>ROUNDUP(IF(B3329&gt;$D$4,0,($D$4-B3329+1)/365),0)</f>
        <v>0</v>
      </c>
      <c r="M3329">
        <f>ROUNDUP(IF(B3329&gt;$D$5,0,($D$5-B3329+1)/365),0)</f>
        <v>0</v>
      </c>
      <c r="N3329" s="28">
        <f>IF(OR(L3329=1,M3329=1),IF(B3329+364&lt;=$D$5,(B3329+364-$D$4+1)/365,IF(B3329&gt;$D$4,($D$5-B3329+1)/365,$D$6/365)),0)</f>
        <v>0</v>
      </c>
      <c r="O3329" s="28">
        <f>'Data &amp; Parameter'!$E$16*'Data &amp; Parameter'!$E$17*('Data &amp; Parameter'!$E$18+'Data &amp; Parameter'!$E$19)*'Data &amp; Parameter'!$E$20*'Data &amp; Parameter'!$E$37*N3329</f>
        <v>0</v>
      </c>
      <c r="P3329">
        <f>ROUNDUP(IF(D3329&gt;$D$4,0,($D$4-D3329+1)/365),0)</f>
        <v>0</v>
      </c>
      <c r="Q3329">
        <f>ROUNDUP(IF(D3329&gt;$D$5,0,($D$5-D3329+1)/365),0)</f>
        <v>0</v>
      </c>
      <c r="R3329" s="28">
        <f>IF(OR(P3329=1,Q3329=1),IF(D3329+364&lt;=$D$5,(D3329+364-$D$4+1)/365,IF(D3329&gt;$D$4,($D$5-D3329+1)/365,$D$6/365)),0)</f>
        <v>0</v>
      </c>
      <c r="S3329" s="28">
        <f>'Data &amp; Parameter'!$E$16*'Data &amp; Parameter'!$E$17*('Data &amp; Parameter'!$E$18+'Data &amp; Parameter'!$E$19)*'Data &amp; Parameter'!$E$20*'Data &amp; Parameter'!$E$37*R3329</f>
        <v>0</v>
      </c>
      <c r="T3329" s="28">
        <f t="shared" si="51"/>
        <v>0</v>
      </c>
    </row>
    <row r="3330" spans="1:20" ht="15.75" customHeight="1" x14ac:dyDescent="0.35">
      <c r="A3330">
        <v>3323</v>
      </c>
      <c r="B3330" s="76">
        <v>44251.60319444444</v>
      </c>
      <c r="C3330" s="1" t="s">
        <v>10541</v>
      </c>
      <c r="D3330" s="76">
        <v>44251.603969907403</v>
      </c>
      <c r="E3330" s="1" t="s">
        <v>10542</v>
      </c>
      <c r="F3330" s="1" t="s">
        <v>10543</v>
      </c>
      <c r="G3330" s="1" t="s">
        <v>123</v>
      </c>
      <c r="H3330" s="1" t="s">
        <v>124</v>
      </c>
      <c r="I3330" s="1" t="s">
        <v>125</v>
      </c>
      <c r="J3330" s="1" t="s">
        <v>9762</v>
      </c>
      <c r="K3330" s="1" t="s">
        <v>10516</v>
      </c>
      <c r="L3330">
        <f>ROUNDUP(IF(B3330&gt;$D$4,0,($D$4-B3330+1)/365),0)</f>
        <v>0</v>
      </c>
      <c r="M3330">
        <f>ROUNDUP(IF(B3330&gt;$D$5,0,($D$5-B3330+1)/365),0)</f>
        <v>0</v>
      </c>
      <c r="N3330" s="28">
        <f>IF(OR(L3330=1,M3330=1),IF(B3330+364&lt;=$D$5,(B3330+364-$D$4+1)/365,IF(B3330&gt;$D$4,($D$5-B3330+1)/365,$D$6/365)),0)</f>
        <v>0</v>
      </c>
      <c r="O3330" s="28">
        <f>'Data &amp; Parameter'!$E$16*'Data &amp; Parameter'!$E$17*('Data &amp; Parameter'!$E$18+'Data &amp; Parameter'!$E$19)*'Data &amp; Parameter'!$E$20*'Data &amp; Parameter'!$E$37*N3330</f>
        <v>0</v>
      </c>
      <c r="P3330">
        <f>ROUNDUP(IF(D3330&gt;$D$4,0,($D$4-D3330+1)/365),0)</f>
        <v>0</v>
      </c>
      <c r="Q3330">
        <f>ROUNDUP(IF(D3330&gt;$D$5,0,($D$5-D3330+1)/365),0)</f>
        <v>0</v>
      </c>
      <c r="R3330" s="28">
        <f>IF(OR(P3330=1,Q3330=1),IF(D3330+364&lt;=$D$5,(D3330+364-$D$4+1)/365,IF(D3330&gt;$D$4,($D$5-D3330+1)/365,$D$6/365)),0)</f>
        <v>0</v>
      </c>
      <c r="S3330" s="28">
        <f>'Data &amp; Parameter'!$E$16*'Data &amp; Parameter'!$E$17*('Data &amp; Parameter'!$E$18+'Data &amp; Parameter'!$E$19)*'Data &amp; Parameter'!$E$20*'Data &amp; Parameter'!$E$37*R3330</f>
        <v>0</v>
      </c>
      <c r="T3330" s="28">
        <f t="shared" si="51"/>
        <v>0</v>
      </c>
    </row>
    <row r="3331" spans="1:20" ht="15.75" customHeight="1" x14ac:dyDescent="0.35">
      <c r="A3331">
        <v>3324</v>
      </c>
      <c r="B3331" s="76">
        <v>44251.604571759264</v>
      </c>
      <c r="C3331" s="1" t="s">
        <v>10544</v>
      </c>
      <c r="D3331" s="76">
        <v>44251.605798611112</v>
      </c>
      <c r="E3331" s="1" t="s">
        <v>10545</v>
      </c>
      <c r="F3331" s="1" t="s">
        <v>10546</v>
      </c>
      <c r="G3331" s="1" t="s">
        <v>123</v>
      </c>
      <c r="H3331" s="1" t="s">
        <v>124</v>
      </c>
      <c r="I3331" s="1" t="s">
        <v>125</v>
      </c>
      <c r="J3331" s="1" t="s">
        <v>9077</v>
      </c>
      <c r="K3331" s="1" t="s">
        <v>10430</v>
      </c>
      <c r="L3331">
        <f>ROUNDUP(IF(B3331&gt;$D$4,0,($D$4-B3331+1)/365),0)</f>
        <v>0</v>
      </c>
      <c r="M3331">
        <f>ROUNDUP(IF(B3331&gt;$D$5,0,($D$5-B3331+1)/365),0)</f>
        <v>0</v>
      </c>
      <c r="N3331" s="28">
        <f>IF(OR(L3331=1,M3331=1),IF(B3331+364&lt;=$D$5,(B3331+364-$D$4+1)/365,IF(B3331&gt;$D$4,($D$5-B3331+1)/365,$D$6/365)),0)</f>
        <v>0</v>
      </c>
      <c r="O3331" s="28">
        <f>'Data &amp; Parameter'!$E$16*'Data &amp; Parameter'!$E$17*('Data &amp; Parameter'!$E$18+'Data &amp; Parameter'!$E$19)*'Data &amp; Parameter'!$E$20*'Data &amp; Parameter'!$E$37*N3331</f>
        <v>0</v>
      </c>
      <c r="P3331">
        <f>ROUNDUP(IF(D3331&gt;$D$4,0,($D$4-D3331+1)/365),0)</f>
        <v>0</v>
      </c>
      <c r="Q3331">
        <f>ROUNDUP(IF(D3331&gt;$D$5,0,($D$5-D3331+1)/365),0)</f>
        <v>0</v>
      </c>
      <c r="R3331" s="28">
        <f>IF(OR(P3331=1,Q3331=1),IF(D3331+364&lt;=$D$5,(D3331+364-$D$4+1)/365,IF(D3331&gt;$D$4,($D$5-D3331+1)/365,$D$6/365)),0)</f>
        <v>0</v>
      </c>
      <c r="S3331" s="28">
        <f>'Data &amp; Parameter'!$E$16*'Data &amp; Parameter'!$E$17*('Data &amp; Parameter'!$E$18+'Data &amp; Parameter'!$E$19)*'Data &amp; Parameter'!$E$20*'Data &amp; Parameter'!$E$37*R3331</f>
        <v>0</v>
      </c>
      <c r="T3331" s="28">
        <f t="shared" si="51"/>
        <v>0</v>
      </c>
    </row>
    <row r="3332" spans="1:20" ht="15.75" customHeight="1" x14ac:dyDescent="0.35">
      <c r="A3332">
        <v>3325</v>
      </c>
      <c r="B3332" s="76">
        <v>44251.606412037036</v>
      </c>
      <c r="C3332" s="1" t="s">
        <v>10547</v>
      </c>
      <c r="D3332" s="76">
        <v>44251.606956018513</v>
      </c>
      <c r="E3332" s="1" t="s">
        <v>10548</v>
      </c>
      <c r="F3332" s="1" t="s">
        <v>10549</v>
      </c>
      <c r="G3332" s="1" t="s">
        <v>123</v>
      </c>
      <c r="H3332" s="1" t="s">
        <v>124</v>
      </c>
      <c r="I3332" s="1" t="s">
        <v>125</v>
      </c>
      <c r="J3332" s="1" t="s">
        <v>9762</v>
      </c>
      <c r="K3332" s="1" t="s">
        <v>10516</v>
      </c>
      <c r="L3332">
        <f>ROUNDUP(IF(B3332&gt;$D$4,0,($D$4-B3332+1)/365),0)</f>
        <v>0</v>
      </c>
      <c r="M3332">
        <f>ROUNDUP(IF(B3332&gt;$D$5,0,($D$5-B3332+1)/365),0)</f>
        <v>0</v>
      </c>
      <c r="N3332" s="28">
        <f>IF(OR(L3332=1,M3332=1),IF(B3332+364&lt;=$D$5,(B3332+364-$D$4+1)/365,IF(B3332&gt;$D$4,($D$5-B3332+1)/365,$D$6/365)),0)</f>
        <v>0</v>
      </c>
      <c r="O3332" s="28">
        <f>'Data &amp; Parameter'!$E$16*'Data &amp; Parameter'!$E$17*('Data &amp; Parameter'!$E$18+'Data &amp; Parameter'!$E$19)*'Data &amp; Parameter'!$E$20*'Data &amp; Parameter'!$E$37*N3332</f>
        <v>0</v>
      </c>
      <c r="P3332">
        <f>ROUNDUP(IF(D3332&gt;$D$4,0,($D$4-D3332+1)/365),0)</f>
        <v>0</v>
      </c>
      <c r="Q3332">
        <f>ROUNDUP(IF(D3332&gt;$D$5,0,($D$5-D3332+1)/365),0)</f>
        <v>0</v>
      </c>
      <c r="R3332" s="28">
        <f>IF(OR(P3332=1,Q3332=1),IF(D3332+364&lt;=$D$5,(D3332+364-$D$4+1)/365,IF(D3332&gt;$D$4,($D$5-D3332+1)/365,$D$6/365)),0)</f>
        <v>0</v>
      </c>
      <c r="S3332" s="28">
        <f>'Data &amp; Parameter'!$E$16*'Data &amp; Parameter'!$E$17*('Data &amp; Parameter'!$E$18+'Data &amp; Parameter'!$E$19)*'Data &amp; Parameter'!$E$20*'Data &amp; Parameter'!$E$37*R3332</f>
        <v>0</v>
      </c>
      <c r="T3332" s="28">
        <f t="shared" si="51"/>
        <v>0</v>
      </c>
    </row>
    <row r="3333" spans="1:20" ht="15.75" customHeight="1" x14ac:dyDescent="0.35">
      <c r="A3333">
        <v>3326</v>
      </c>
      <c r="B3333" s="76">
        <v>44251.606423611112</v>
      </c>
      <c r="C3333" s="1" t="s">
        <v>10550</v>
      </c>
      <c r="D3333" s="76">
        <v>44251.607071759259</v>
      </c>
      <c r="E3333" s="1" t="s">
        <v>10551</v>
      </c>
      <c r="F3333" s="1" t="s">
        <v>10552</v>
      </c>
      <c r="G3333" s="1" t="s">
        <v>123</v>
      </c>
      <c r="H3333" s="1" t="s">
        <v>124</v>
      </c>
      <c r="I3333" s="1" t="s">
        <v>125</v>
      </c>
      <c r="J3333" s="1" t="s">
        <v>10515</v>
      </c>
      <c r="K3333" s="1" t="s">
        <v>10516</v>
      </c>
      <c r="L3333">
        <f>ROUNDUP(IF(B3333&gt;$D$4,0,($D$4-B3333+1)/365),0)</f>
        <v>0</v>
      </c>
      <c r="M3333">
        <f>ROUNDUP(IF(B3333&gt;$D$5,0,($D$5-B3333+1)/365),0)</f>
        <v>0</v>
      </c>
      <c r="N3333" s="28">
        <f>IF(OR(L3333=1,M3333=1),IF(B3333+364&lt;=$D$5,(B3333+364-$D$4+1)/365,IF(B3333&gt;$D$4,($D$5-B3333+1)/365,$D$6/365)),0)</f>
        <v>0</v>
      </c>
      <c r="O3333" s="28">
        <f>'Data &amp; Parameter'!$E$16*'Data &amp; Parameter'!$E$17*('Data &amp; Parameter'!$E$18+'Data &amp; Parameter'!$E$19)*'Data &amp; Parameter'!$E$20*'Data &amp; Parameter'!$E$37*N3333</f>
        <v>0</v>
      </c>
      <c r="P3333">
        <f>ROUNDUP(IF(D3333&gt;$D$4,0,($D$4-D3333+1)/365),0)</f>
        <v>0</v>
      </c>
      <c r="Q3333">
        <f>ROUNDUP(IF(D3333&gt;$D$5,0,($D$5-D3333+1)/365),0)</f>
        <v>0</v>
      </c>
      <c r="R3333" s="28">
        <f>IF(OR(P3333=1,Q3333=1),IF(D3333+364&lt;=$D$5,(D3333+364-$D$4+1)/365,IF(D3333&gt;$D$4,($D$5-D3333+1)/365,$D$6/365)),0)</f>
        <v>0</v>
      </c>
      <c r="S3333" s="28">
        <f>'Data &amp; Parameter'!$E$16*'Data &amp; Parameter'!$E$17*('Data &amp; Parameter'!$E$18+'Data &amp; Parameter'!$E$19)*'Data &amp; Parameter'!$E$20*'Data &amp; Parameter'!$E$37*R3333</f>
        <v>0</v>
      </c>
      <c r="T3333" s="28">
        <f t="shared" si="51"/>
        <v>0</v>
      </c>
    </row>
    <row r="3334" spans="1:20" ht="15.75" customHeight="1" x14ac:dyDescent="0.35">
      <c r="A3334">
        <v>3327</v>
      </c>
      <c r="B3334" s="76">
        <v>44251.608796296292</v>
      </c>
      <c r="C3334" s="1" t="s">
        <v>10553</v>
      </c>
      <c r="D3334" s="76">
        <v>44251.609756944439</v>
      </c>
      <c r="E3334" s="1" t="s">
        <v>10554</v>
      </c>
      <c r="F3334" s="1" t="s">
        <v>10555</v>
      </c>
      <c r="G3334" s="1" t="s">
        <v>123</v>
      </c>
      <c r="H3334" s="1" t="s">
        <v>124</v>
      </c>
      <c r="I3334" s="1" t="s">
        <v>125</v>
      </c>
      <c r="J3334" s="1" t="s">
        <v>10556</v>
      </c>
      <c r="K3334" s="1" t="s">
        <v>10516</v>
      </c>
      <c r="L3334">
        <f>ROUNDUP(IF(B3334&gt;$D$4,0,($D$4-B3334+1)/365),0)</f>
        <v>0</v>
      </c>
      <c r="M3334">
        <f>ROUNDUP(IF(B3334&gt;$D$5,0,($D$5-B3334+1)/365),0)</f>
        <v>0</v>
      </c>
      <c r="N3334" s="28">
        <f>IF(OR(L3334=1,M3334=1),IF(B3334+364&lt;=$D$5,(B3334+364-$D$4+1)/365,IF(B3334&gt;$D$4,($D$5-B3334+1)/365,$D$6/365)),0)</f>
        <v>0</v>
      </c>
      <c r="O3334" s="28">
        <f>'Data &amp; Parameter'!$E$16*'Data &amp; Parameter'!$E$17*('Data &amp; Parameter'!$E$18+'Data &amp; Parameter'!$E$19)*'Data &amp; Parameter'!$E$20*'Data &amp; Parameter'!$E$37*N3334</f>
        <v>0</v>
      </c>
      <c r="P3334">
        <f>ROUNDUP(IF(D3334&gt;$D$4,0,($D$4-D3334+1)/365),0)</f>
        <v>0</v>
      </c>
      <c r="Q3334">
        <f>ROUNDUP(IF(D3334&gt;$D$5,0,($D$5-D3334+1)/365),0)</f>
        <v>0</v>
      </c>
      <c r="R3334" s="28">
        <f>IF(OR(P3334=1,Q3334=1),IF(D3334+364&lt;=$D$5,(D3334+364-$D$4+1)/365,IF(D3334&gt;$D$4,($D$5-D3334+1)/365,$D$6/365)),0)</f>
        <v>0</v>
      </c>
      <c r="S3334" s="28">
        <f>'Data &amp; Parameter'!$E$16*'Data &amp; Parameter'!$E$17*('Data &amp; Parameter'!$E$18+'Data &amp; Parameter'!$E$19)*'Data &amp; Parameter'!$E$20*'Data &amp; Parameter'!$E$37*R3334</f>
        <v>0</v>
      </c>
      <c r="T3334" s="28">
        <f t="shared" si="51"/>
        <v>0</v>
      </c>
    </row>
    <row r="3335" spans="1:20" ht="15.75" customHeight="1" x14ac:dyDescent="0.35">
      <c r="A3335">
        <v>3328</v>
      </c>
      <c r="B3335" s="76">
        <v>44251.609467592592</v>
      </c>
      <c r="C3335" s="1" t="s">
        <v>10557</v>
      </c>
      <c r="D3335" s="76">
        <v>44251.610138888893</v>
      </c>
      <c r="E3335" s="1" t="s">
        <v>10558</v>
      </c>
      <c r="F3335" s="1" t="s">
        <v>10559</v>
      </c>
      <c r="G3335" s="1" t="s">
        <v>123</v>
      </c>
      <c r="H3335" s="1" t="s">
        <v>124</v>
      </c>
      <c r="I3335" s="1" t="s">
        <v>125</v>
      </c>
      <c r="J3335" s="1" t="s">
        <v>10515</v>
      </c>
      <c r="K3335" s="1" t="s">
        <v>10516</v>
      </c>
      <c r="L3335">
        <f>ROUNDUP(IF(B3335&gt;$D$4,0,($D$4-B3335+1)/365),0)</f>
        <v>0</v>
      </c>
      <c r="M3335">
        <f>ROUNDUP(IF(B3335&gt;$D$5,0,($D$5-B3335+1)/365),0)</f>
        <v>0</v>
      </c>
      <c r="N3335" s="28">
        <f>IF(OR(L3335=1,M3335=1),IF(B3335+364&lt;=$D$5,(B3335+364-$D$4+1)/365,IF(B3335&gt;$D$4,($D$5-B3335+1)/365,$D$6/365)),0)</f>
        <v>0</v>
      </c>
      <c r="O3335" s="28">
        <f>'Data &amp; Parameter'!$E$16*'Data &amp; Parameter'!$E$17*('Data &amp; Parameter'!$E$18+'Data &amp; Parameter'!$E$19)*'Data &amp; Parameter'!$E$20*'Data &amp; Parameter'!$E$37*N3335</f>
        <v>0</v>
      </c>
      <c r="P3335">
        <f>ROUNDUP(IF(D3335&gt;$D$4,0,($D$4-D3335+1)/365),0)</f>
        <v>0</v>
      </c>
      <c r="Q3335">
        <f>ROUNDUP(IF(D3335&gt;$D$5,0,($D$5-D3335+1)/365),0)</f>
        <v>0</v>
      </c>
      <c r="R3335" s="28">
        <f>IF(OR(P3335=1,Q3335=1),IF(D3335+364&lt;=$D$5,(D3335+364-$D$4+1)/365,IF(D3335&gt;$D$4,($D$5-D3335+1)/365,$D$6/365)),0)</f>
        <v>0</v>
      </c>
      <c r="S3335" s="28">
        <f>'Data &amp; Parameter'!$E$16*'Data &amp; Parameter'!$E$17*('Data &amp; Parameter'!$E$18+'Data &amp; Parameter'!$E$19)*'Data &amp; Parameter'!$E$20*'Data &amp; Parameter'!$E$37*R3335</f>
        <v>0</v>
      </c>
      <c r="T3335" s="28">
        <f t="shared" si="51"/>
        <v>0</v>
      </c>
    </row>
    <row r="3336" spans="1:20" ht="15.75" customHeight="1" x14ac:dyDescent="0.35">
      <c r="A3336">
        <v>3329</v>
      </c>
      <c r="B3336" s="76">
        <v>44251.610243055555</v>
      </c>
      <c r="C3336" s="1" t="s">
        <v>10560</v>
      </c>
      <c r="D3336" s="76">
        <v>44251.611481481479</v>
      </c>
      <c r="E3336" s="1" t="s">
        <v>10561</v>
      </c>
      <c r="F3336" s="1" t="s">
        <v>10562</v>
      </c>
      <c r="G3336" s="1" t="s">
        <v>123</v>
      </c>
      <c r="H3336" s="1" t="s">
        <v>124</v>
      </c>
      <c r="I3336" s="1" t="s">
        <v>125</v>
      </c>
      <c r="J3336" s="1" t="s">
        <v>9077</v>
      </c>
      <c r="K3336" s="1" t="s">
        <v>10563</v>
      </c>
      <c r="L3336">
        <f>ROUNDUP(IF(B3336&gt;$D$4,0,($D$4-B3336+1)/365),0)</f>
        <v>0</v>
      </c>
      <c r="M3336">
        <f>ROUNDUP(IF(B3336&gt;$D$5,0,($D$5-B3336+1)/365),0)</f>
        <v>0</v>
      </c>
      <c r="N3336" s="28">
        <f>IF(OR(L3336=1,M3336=1),IF(B3336+364&lt;=$D$5,(B3336+364-$D$4+1)/365,IF(B3336&gt;$D$4,($D$5-B3336+1)/365,$D$6/365)),0)</f>
        <v>0</v>
      </c>
      <c r="O3336" s="28">
        <f>'Data &amp; Parameter'!$E$16*'Data &amp; Parameter'!$E$17*('Data &amp; Parameter'!$E$18+'Data &amp; Parameter'!$E$19)*'Data &amp; Parameter'!$E$20*'Data &amp; Parameter'!$E$37*N3336</f>
        <v>0</v>
      </c>
      <c r="P3336">
        <f>ROUNDUP(IF(D3336&gt;$D$4,0,($D$4-D3336+1)/365),0)</f>
        <v>0</v>
      </c>
      <c r="Q3336">
        <f>ROUNDUP(IF(D3336&gt;$D$5,0,($D$5-D3336+1)/365),0)</f>
        <v>0</v>
      </c>
      <c r="R3336" s="28">
        <f>IF(OR(P3336=1,Q3336=1),IF(D3336+364&lt;=$D$5,(D3336+364-$D$4+1)/365,IF(D3336&gt;$D$4,($D$5-D3336+1)/365,$D$6/365)),0)</f>
        <v>0</v>
      </c>
      <c r="S3336" s="28">
        <f>'Data &amp; Parameter'!$E$16*'Data &amp; Parameter'!$E$17*('Data &amp; Parameter'!$E$18+'Data &amp; Parameter'!$E$19)*'Data &amp; Parameter'!$E$20*'Data &amp; Parameter'!$E$37*R3336</f>
        <v>0</v>
      </c>
      <c r="T3336" s="28">
        <f t="shared" si="51"/>
        <v>0</v>
      </c>
    </row>
    <row r="3337" spans="1:20" ht="15.75" customHeight="1" x14ac:dyDescent="0.35">
      <c r="A3337">
        <v>3330</v>
      </c>
      <c r="B3337" s="76">
        <v>44251.61173611111</v>
      </c>
      <c r="C3337" s="1" t="s">
        <v>10564</v>
      </c>
      <c r="D3337" s="76">
        <v>44251.612349537041</v>
      </c>
      <c r="E3337" s="1" t="s">
        <v>10565</v>
      </c>
      <c r="F3337" s="1" t="s">
        <v>10566</v>
      </c>
      <c r="G3337" s="1" t="s">
        <v>123</v>
      </c>
      <c r="H3337" s="1" t="s">
        <v>124</v>
      </c>
      <c r="I3337" s="1" t="s">
        <v>125</v>
      </c>
      <c r="J3337" s="1" t="s">
        <v>9762</v>
      </c>
      <c r="K3337" s="1" t="s">
        <v>10516</v>
      </c>
      <c r="L3337">
        <f>ROUNDUP(IF(B3337&gt;$D$4,0,($D$4-B3337+1)/365),0)</f>
        <v>0</v>
      </c>
      <c r="M3337">
        <f>ROUNDUP(IF(B3337&gt;$D$5,0,($D$5-B3337+1)/365),0)</f>
        <v>0</v>
      </c>
      <c r="N3337" s="28">
        <f>IF(OR(L3337=1,M3337=1),IF(B3337+364&lt;=$D$5,(B3337+364-$D$4+1)/365,IF(B3337&gt;$D$4,($D$5-B3337+1)/365,$D$6/365)),0)</f>
        <v>0</v>
      </c>
      <c r="O3337" s="28">
        <f>'Data &amp; Parameter'!$E$16*'Data &amp; Parameter'!$E$17*('Data &amp; Parameter'!$E$18+'Data &amp; Parameter'!$E$19)*'Data &amp; Parameter'!$E$20*'Data &amp; Parameter'!$E$37*N3337</f>
        <v>0</v>
      </c>
      <c r="P3337">
        <f>ROUNDUP(IF(D3337&gt;$D$4,0,($D$4-D3337+1)/365),0)</f>
        <v>0</v>
      </c>
      <c r="Q3337">
        <f>ROUNDUP(IF(D3337&gt;$D$5,0,($D$5-D3337+1)/365),0)</f>
        <v>0</v>
      </c>
      <c r="R3337" s="28">
        <f>IF(OR(P3337=1,Q3337=1),IF(D3337+364&lt;=$D$5,(D3337+364-$D$4+1)/365,IF(D3337&gt;$D$4,($D$5-D3337+1)/365,$D$6/365)),0)</f>
        <v>0</v>
      </c>
      <c r="S3337" s="28">
        <f>'Data &amp; Parameter'!$E$16*'Data &amp; Parameter'!$E$17*('Data &amp; Parameter'!$E$18+'Data &amp; Parameter'!$E$19)*'Data &amp; Parameter'!$E$20*'Data &amp; Parameter'!$E$37*R3337</f>
        <v>0</v>
      </c>
      <c r="T3337" s="28">
        <f t="shared" ref="T3337:T3400" si="52">O3337+S3337</f>
        <v>0</v>
      </c>
    </row>
    <row r="3338" spans="1:20" ht="15.75" customHeight="1" x14ac:dyDescent="0.35">
      <c r="A3338">
        <v>3331</v>
      </c>
      <c r="B3338" s="76">
        <v>44251.613333333335</v>
      </c>
      <c r="C3338" s="1" t="s">
        <v>10567</v>
      </c>
      <c r="D3338" s="76">
        <v>44251.614166666666</v>
      </c>
      <c r="E3338" s="1" t="s">
        <v>10568</v>
      </c>
      <c r="F3338" s="1" t="s">
        <v>10569</v>
      </c>
      <c r="G3338" s="1" t="s">
        <v>123</v>
      </c>
      <c r="H3338" s="1" t="s">
        <v>124</v>
      </c>
      <c r="I3338" s="1" t="s">
        <v>125</v>
      </c>
      <c r="J3338" s="1" t="s">
        <v>10515</v>
      </c>
      <c r="K3338" s="1" t="s">
        <v>10516</v>
      </c>
      <c r="L3338">
        <f>ROUNDUP(IF(B3338&gt;$D$4,0,($D$4-B3338+1)/365),0)</f>
        <v>0</v>
      </c>
      <c r="M3338">
        <f>ROUNDUP(IF(B3338&gt;$D$5,0,($D$5-B3338+1)/365),0)</f>
        <v>0</v>
      </c>
      <c r="N3338" s="28">
        <f>IF(OR(L3338=1,M3338=1),IF(B3338+364&lt;=$D$5,(B3338+364-$D$4+1)/365,IF(B3338&gt;$D$4,($D$5-B3338+1)/365,$D$6/365)),0)</f>
        <v>0</v>
      </c>
      <c r="O3338" s="28">
        <f>'Data &amp; Parameter'!$E$16*'Data &amp; Parameter'!$E$17*('Data &amp; Parameter'!$E$18+'Data &amp; Parameter'!$E$19)*'Data &amp; Parameter'!$E$20*'Data &amp; Parameter'!$E$37*N3338</f>
        <v>0</v>
      </c>
      <c r="P3338">
        <f>ROUNDUP(IF(D3338&gt;$D$4,0,($D$4-D3338+1)/365),0)</f>
        <v>0</v>
      </c>
      <c r="Q3338">
        <f>ROUNDUP(IF(D3338&gt;$D$5,0,($D$5-D3338+1)/365),0)</f>
        <v>0</v>
      </c>
      <c r="R3338" s="28">
        <f>IF(OR(P3338=1,Q3338=1),IF(D3338+364&lt;=$D$5,(D3338+364-$D$4+1)/365,IF(D3338&gt;$D$4,($D$5-D3338+1)/365,$D$6/365)),0)</f>
        <v>0</v>
      </c>
      <c r="S3338" s="28">
        <f>'Data &amp; Parameter'!$E$16*'Data &amp; Parameter'!$E$17*('Data &amp; Parameter'!$E$18+'Data &amp; Parameter'!$E$19)*'Data &amp; Parameter'!$E$20*'Data &amp; Parameter'!$E$37*R3338</f>
        <v>0</v>
      </c>
      <c r="T3338" s="28">
        <f t="shared" si="52"/>
        <v>0</v>
      </c>
    </row>
    <row r="3339" spans="1:20" ht="15.75" customHeight="1" x14ac:dyDescent="0.35">
      <c r="A3339">
        <v>3332</v>
      </c>
      <c r="B3339" s="76">
        <v>44251.614074074074</v>
      </c>
      <c r="C3339" s="1" t="s">
        <v>10570</v>
      </c>
      <c r="D3339" s="76">
        <v>44251.61482638889</v>
      </c>
      <c r="E3339" s="1" t="s">
        <v>10571</v>
      </c>
      <c r="F3339" s="1" t="s">
        <v>10572</v>
      </c>
      <c r="G3339" s="1" t="s">
        <v>123</v>
      </c>
      <c r="H3339" s="1" t="s">
        <v>124</v>
      </c>
      <c r="I3339" s="1" t="s">
        <v>125</v>
      </c>
      <c r="J3339" s="1" t="s">
        <v>9077</v>
      </c>
      <c r="K3339" s="1" t="s">
        <v>10430</v>
      </c>
      <c r="L3339">
        <f>ROUNDUP(IF(B3339&gt;$D$4,0,($D$4-B3339+1)/365),0)</f>
        <v>0</v>
      </c>
      <c r="M3339">
        <f>ROUNDUP(IF(B3339&gt;$D$5,0,($D$5-B3339+1)/365),0)</f>
        <v>0</v>
      </c>
      <c r="N3339" s="28">
        <f>IF(OR(L3339=1,M3339=1),IF(B3339+364&lt;=$D$5,(B3339+364-$D$4+1)/365,IF(B3339&gt;$D$4,($D$5-B3339+1)/365,$D$6/365)),0)</f>
        <v>0</v>
      </c>
      <c r="O3339" s="28">
        <f>'Data &amp; Parameter'!$E$16*'Data &amp; Parameter'!$E$17*('Data &amp; Parameter'!$E$18+'Data &amp; Parameter'!$E$19)*'Data &amp; Parameter'!$E$20*'Data &amp; Parameter'!$E$37*N3339</f>
        <v>0</v>
      </c>
      <c r="P3339">
        <f>ROUNDUP(IF(D3339&gt;$D$4,0,($D$4-D3339+1)/365),0)</f>
        <v>0</v>
      </c>
      <c r="Q3339">
        <f>ROUNDUP(IF(D3339&gt;$D$5,0,($D$5-D3339+1)/365),0)</f>
        <v>0</v>
      </c>
      <c r="R3339" s="28">
        <f>IF(OR(P3339=1,Q3339=1),IF(D3339+364&lt;=$D$5,(D3339+364-$D$4+1)/365,IF(D3339&gt;$D$4,($D$5-D3339+1)/365,$D$6/365)),0)</f>
        <v>0</v>
      </c>
      <c r="S3339" s="28">
        <f>'Data &amp; Parameter'!$E$16*'Data &amp; Parameter'!$E$17*('Data &amp; Parameter'!$E$18+'Data &amp; Parameter'!$E$19)*'Data &amp; Parameter'!$E$20*'Data &amp; Parameter'!$E$37*R3339</f>
        <v>0</v>
      </c>
      <c r="T3339" s="28">
        <f t="shared" si="52"/>
        <v>0</v>
      </c>
    </row>
    <row r="3340" spans="1:20" ht="15.75" customHeight="1" x14ac:dyDescent="0.35">
      <c r="A3340">
        <v>3333</v>
      </c>
      <c r="B3340" s="76">
        <v>44251.614664351851</v>
      </c>
      <c r="C3340" s="1" t="s">
        <v>10573</v>
      </c>
      <c r="D3340" s="76">
        <v>44251.61513888889</v>
      </c>
      <c r="E3340" s="1" t="s">
        <v>10574</v>
      </c>
      <c r="F3340" s="1" t="s">
        <v>10575</v>
      </c>
      <c r="G3340" s="1" t="s">
        <v>123</v>
      </c>
      <c r="H3340" s="1" t="s">
        <v>124</v>
      </c>
      <c r="I3340" s="1" t="s">
        <v>125</v>
      </c>
      <c r="J3340" s="1" t="s">
        <v>9762</v>
      </c>
      <c r="K3340" s="1" t="s">
        <v>10516</v>
      </c>
      <c r="L3340">
        <f>ROUNDUP(IF(B3340&gt;$D$4,0,($D$4-B3340+1)/365),0)</f>
        <v>0</v>
      </c>
      <c r="M3340">
        <f>ROUNDUP(IF(B3340&gt;$D$5,0,($D$5-B3340+1)/365),0)</f>
        <v>0</v>
      </c>
      <c r="N3340" s="28">
        <f>IF(OR(L3340=1,M3340=1),IF(B3340+364&lt;=$D$5,(B3340+364-$D$4+1)/365,IF(B3340&gt;$D$4,($D$5-B3340+1)/365,$D$6/365)),0)</f>
        <v>0</v>
      </c>
      <c r="O3340" s="28">
        <f>'Data &amp; Parameter'!$E$16*'Data &amp; Parameter'!$E$17*('Data &amp; Parameter'!$E$18+'Data &amp; Parameter'!$E$19)*'Data &amp; Parameter'!$E$20*'Data &amp; Parameter'!$E$37*N3340</f>
        <v>0</v>
      </c>
      <c r="P3340">
        <f>ROUNDUP(IF(D3340&gt;$D$4,0,($D$4-D3340+1)/365),0)</f>
        <v>0</v>
      </c>
      <c r="Q3340">
        <f>ROUNDUP(IF(D3340&gt;$D$5,0,($D$5-D3340+1)/365),0)</f>
        <v>0</v>
      </c>
      <c r="R3340" s="28">
        <f>IF(OR(P3340=1,Q3340=1),IF(D3340+364&lt;=$D$5,(D3340+364-$D$4+1)/365,IF(D3340&gt;$D$4,($D$5-D3340+1)/365,$D$6/365)),0)</f>
        <v>0</v>
      </c>
      <c r="S3340" s="28">
        <f>'Data &amp; Parameter'!$E$16*'Data &amp; Parameter'!$E$17*('Data &amp; Parameter'!$E$18+'Data &amp; Parameter'!$E$19)*'Data &amp; Parameter'!$E$20*'Data &amp; Parameter'!$E$37*R3340</f>
        <v>0</v>
      </c>
      <c r="T3340" s="28">
        <f t="shared" si="52"/>
        <v>0</v>
      </c>
    </row>
    <row r="3341" spans="1:20" ht="15.75" customHeight="1" x14ac:dyDescent="0.35">
      <c r="A3341">
        <v>3334</v>
      </c>
      <c r="B3341" s="76">
        <v>44251.616064814814</v>
      </c>
      <c r="C3341" s="1" t="s">
        <v>10576</v>
      </c>
      <c r="D3341" s="76">
        <v>44251.6168287037</v>
      </c>
      <c r="E3341" s="1" t="s">
        <v>10577</v>
      </c>
      <c r="F3341" s="1" t="s">
        <v>10578</v>
      </c>
      <c r="G3341" s="1" t="s">
        <v>123</v>
      </c>
      <c r="H3341" s="1" t="s">
        <v>124</v>
      </c>
      <c r="I3341" s="1" t="s">
        <v>125</v>
      </c>
      <c r="J3341" s="1" t="s">
        <v>10515</v>
      </c>
      <c r="K3341" s="1" t="s">
        <v>10516</v>
      </c>
      <c r="L3341">
        <f>ROUNDUP(IF(B3341&gt;$D$4,0,($D$4-B3341+1)/365),0)</f>
        <v>0</v>
      </c>
      <c r="M3341">
        <f>ROUNDUP(IF(B3341&gt;$D$5,0,($D$5-B3341+1)/365),0)</f>
        <v>0</v>
      </c>
      <c r="N3341" s="28">
        <f>IF(OR(L3341=1,M3341=1),IF(B3341+364&lt;=$D$5,(B3341+364-$D$4+1)/365,IF(B3341&gt;$D$4,($D$5-B3341+1)/365,$D$6/365)),0)</f>
        <v>0</v>
      </c>
      <c r="O3341" s="28">
        <f>'Data &amp; Parameter'!$E$16*'Data &amp; Parameter'!$E$17*('Data &amp; Parameter'!$E$18+'Data &amp; Parameter'!$E$19)*'Data &amp; Parameter'!$E$20*'Data &amp; Parameter'!$E$37*N3341</f>
        <v>0</v>
      </c>
      <c r="P3341">
        <f>ROUNDUP(IF(D3341&gt;$D$4,0,($D$4-D3341+1)/365),0)</f>
        <v>0</v>
      </c>
      <c r="Q3341">
        <f>ROUNDUP(IF(D3341&gt;$D$5,0,($D$5-D3341+1)/365),0)</f>
        <v>0</v>
      </c>
      <c r="R3341" s="28">
        <f>IF(OR(P3341=1,Q3341=1),IF(D3341+364&lt;=$D$5,(D3341+364-$D$4+1)/365,IF(D3341&gt;$D$4,($D$5-D3341+1)/365,$D$6/365)),0)</f>
        <v>0</v>
      </c>
      <c r="S3341" s="28">
        <f>'Data &amp; Parameter'!$E$16*'Data &amp; Parameter'!$E$17*('Data &amp; Parameter'!$E$18+'Data &amp; Parameter'!$E$19)*'Data &amp; Parameter'!$E$20*'Data &amp; Parameter'!$E$37*R3341</f>
        <v>0</v>
      </c>
      <c r="T3341" s="28">
        <f t="shared" si="52"/>
        <v>0</v>
      </c>
    </row>
    <row r="3342" spans="1:20" ht="15.75" customHeight="1" x14ac:dyDescent="0.35">
      <c r="A3342">
        <v>3335</v>
      </c>
      <c r="B3342" s="76">
        <v>44251.616898148146</v>
      </c>
      <c r="C3342" s="1" t="s">
        <v>10579</v>
      </c>
      <c r="D3342" s="76">
        <v>44251.617534722223</v>
      </c>
      <c r="E3342" s="1" t="s">
        <v>10580</v>
      </c>
      <c r="F3342" s="1" t="s">
        <v>10581</v>
      </c>
      <c r="G3342" s="1" t="s">
        <v>123</v>
      </c>
      <c r="H3342" s="1" t="s">
        <v>124</v>
      </c>
      <c r="I3342" s="1" t="s">
        <v>125</v>
      </c>
      <c r="J3342" s="1" t="s">
        <v>9762</v>
      </c>
      <c r="K3342" s="1" t="s">
        <v>10516</v>
      </c>
      <c r="L3342">
        <f>ROUNDUP(IF(B3342&gt;$D$4,0,($D$4-B3342+1)/365),0)</f>
        <v>0</v>
      </c>
      <c r="M3342">
        <f>ROUNDUP(IF(B3342&gt;$D$5,0,($D$5-B3342+1)/365),0)</f>
        <v>0</v>
      </c>
      <c r="N3342" s="28">
        <f>IF(OR(L3342=1,M3342=1),IF(B3342+364&lt;=$D$5,(B3342+364-$D$4+1)/365,IF(B3342&gt;$D$4,($D$5-B3342+1)/365,$D$6/365)),0)</f>
        <v>0</v>
      </c>
      <c r="O3342" s="28">
        <f>'Data &amp; Parameter'!$E$16*'Data &amp; Parameter'!$E$17*('Data &amp; Parameter'!$E$18+'Data &amp; Parameter'!$E$19)*'Data &amp; Parameter'!$E$20*'Data &amp; Parameter'!$E$37*N3342</f>
        <v>0</v>
      </c>
      <c r="P3342">
        <f>ROUNDUP(IF(D3342&gt;$D$4,0,($D$4-D3342+1)/365),0)</f>
        <v>0</v>
      </c>
      <c r="Q3342">
        <f>ROUNDUP(IF(D3342&gt;$D$5,0,($D$5-D3342+1)/365),0)</f>
        <v>0</v>
      </c>
      <c r="R3342" s="28">
        <f>IF(OR(P3342=1,Q3342=1),IF(D3342+364&lt;=$D$5,(D3342+364-$D$4+1)/365,IF(D3342&gt;$D$4,($D$5-D3342+1)/365,$D$6/365)),0)</f>
        <v>0</v>
      </c>
      <c r="S3342" s="28">
        <f>'Data &amp; Parameter'!$E$16*'Data &amp; Parameter'!$E$17*('Data &amp; Parameter'!$E$18+'Data &amp; Parameter'!$E$19)*'Data &amp; Parameter'!$E$20*'Data &amp; Parameter'!$E$37*R3342</f>
        <v>0</v>
      </c>
      <c r="T3342" s="28">
        <f t="shared" si="52"/>
        <v>0</v>
      </c>
    </row>
    <row r="3343" spans="1:20" ht="15.75" customHeight="1" x14ac:dyDescent="0.35">
      <c r="A3343">
        <v>3336</v>
      </c>
      <c r="B3343" s="76">
        <v>44251.618969907402</v>
      </c>
      <c r="C3343" s="1" t="s">
        <v>10582</v>
      </c>
      <c r="D3343" s="76">
        <v>44251.621053240742</v>
      </c>
      <c r="E3343" s="1" t="s">
        <v>10583</v>
      </c>
      <c r="F3343" s="1" t="s">
        <v>10584</v>
      </c>
      <c r="G3343" s="1" t="s">
        <v>123</v>
      </c>
      <c r="H3343" s="1" t="s">
        <v>124</v>
      </c>
      <c r="I3343" s="1" t="s">
        <v>125</v>
      </c>
      <c r="J3343" s="1" t="s">
        <v>9077</v>
      </c>
      <c r="K3343" s="1" t="s">
        <v>10430</v>
      </c>
      <c r="L3343">
        <f>ROUNDUP(IF(B3343&gt;$D$4,0,($D$4-B3343+1)/365),0)</f>
        <v>0</v>
      </c>
      <c r="M3343">
        <f>ROUNDUP(IF(B3343&gt;$D$5,0,($D$5-B3343+1)/365),0)</f>
        <v>0</v>
      </c>
      <c r="N3343" s="28">
        <f>IF(OR(L3343=1,M3343=1),IF(B3343+364&lt;=$D$5,(B3343+364-$D$4+1)/365,IF(B3343&gt;$D$4,($D$5-B3343+1)/365,$D$6/365)),0)</f>
        <v>0</v>
      </c>
      <c r="O3343" s="28">
        <f>'Data &amp; Parameter'!$E$16*'Data &amp; Parameter'!$E$17*('Data &amp; Parameter'!$E$18+'Data &amp; Parameter'!$E$19)*'Data &amp; Parameter'!$E$20*'Data &amp; Parameter'!$E$37*N3343</f>
        <v>0</v>
      </c>
      <c r="P3343">
        <f>ROUNDUP(IF(D3343&gt;$D$4,0,($D$4-D3343+1)/365),0)</f>
        <v>0</v>
      </c>
      <c r="Q3343">
        <f>ROUNDUP(IF(D3343&gt;$D$5,0,($D$5-D3343+1)/365),0)</f>
        <v>0</v>
      </c>
      <c r="R3343" s="28">
        <f>IF(OR(P3343=1,Q3343=1),IF(D3343+364&lt;=$D$5,(D3343+364-$D$4+1)/365,IF(D3343&gt;$D$4,($D$5-D3343+1)/365,$D$6/365)),0)</f>
        <v>0</v>
      </c>
      <c r="S3343" s="28">
        <f>'Data &amp; Parameter'!$E$16*'Data &amp; Parameter'!$E$17*('Data &amp; Parameter'!$E$18+'Data &amp; Parameter'!$E$19)*'Data &amp; Parameter'!$E$20*'Data &amp; Parameter'!$E$37*R3343</f>
        <v>0</v>
      </c>
      <c r="T3343" s="28">
        <f t="shared" si="52"/>
        <v>0</v>
      </c>
    </row>
    <row r="3344" spans="1:20" ht="15.75" customHeight="1" x14ac:dyDescent="0.35">
      <c r="A3344">
        <v>3337</v>
      </c>
      <c r="B3344" s="76">
        <v>44251.619016203702</v>
      </c>
      <c r="C3344" s="1" t="s">
        <v>10585</v>
      </c>
      <c r="D3344" s="76">
        <v>44251.620775462958</v>
      </c>
      <c r="E3344" s="1" t="s">
        <v>10586</v>
      </c>
      <c r="F3344" s="1" t="s">
        <v>10587</v>
      </c>
      <c r="G3344" s="1" t="s">
        <v>123</v>
      </c>
      <c r="H3344" s="1" t="s">
        <v>124</v>
      </c>
      <c r="I3344" s="1" t="s">
        <v>125</v>
      </c>
      <c r="J3344" s="1" t="s">
        <v>10515</v>
      </c>
      <c r="K3344" s="1" t="s">
        <v>10516</v>
      </c>
      <c r="L3344">
        <f>ROUNDUP(IF(B3344&gt;$D$4,0,($D$4-B3344+1)/365),0)</f>
        <v>0</v>
      </c>
      <c r="M3344">
        <f>ROUNDUP(IF(B3344&gt;$D$5,0,($D$5-B3344+1)/365),0)</f>
        <v>0</v>
      </c>
      <c r="N3344" s="28">
        <f>IF(OR(L3344=1,M3344=1),IF(B3344+364&lt;=$D$5,(B3344+364-$D$4+1)/365,IF(B3344&gt;$D$4,($D$5-B3344+1)/365,$D$6/365)),0)</f>
        <v>0</v>
      </c>
      <c r="O3344" s="28">
        <f>'Data &amp; Parameter'!$E$16*'Data &amp; Parameter'!$E$17*('Data &amp; Parameter'!$E$18+'Data &amp; Parameter'!$E$19)*'Data &amp; Parameter'!$E$20*'Data &amp; Parameter'!$E$37*N3344</f>
        <v>0</v>
      </c>
      <c r="P3344">
        <f>ROUNDUP(IF(D3344&gt;$D$4,0,($D$4-D3344+1)/365),0)</f>
        <v>0</v>
      </c>
      <c r="Q3344">
        <f>ROUNDUP(IF(D3344&gt;$D$5,0,($D$5-D3344+1)/365),0)</f>
        <v>0</v>
      </c>
      <c r="R3344" s="28">
        <f>IF(OR(P3344=1,Q3344=1),IF(D3344+364&lt;=$D$5,(D3344+364-$D$4+1)/365,IF(D3344&gt;$D$4,($D$5-D3344+1)/365,$D$6/365)),0)</f>
        <v>0</v>
      </c>
      <c r="S3344" s="28">
        <f>'Data &amp; Parameter'!$E$16*'Data &amp; Parameter'!$E$17*('Data &amp; Parameter'!$E$18+'Data &amp; Parameter'!$E$19)*'Data &amp; Parameter'!$E$20*'Data &amp; Parameter'!$E$37*R3344</f>
        <v>0</v>
      </c>
      <c r="T3344" s="28">
        <f t="shared" si="52"/>
        <v>0</v>
      </c>
    </row>
    <row r="3345" spans="1:20" ht="15.75" customHeight="1" x14ac:dyDescent="0.35">
      <c r="A3345">
        <v>3338</v>
      </c>
      <c r="B3345" s="76">
        <v>44251.619687500002</v>
      </c>
      <c r="C3345" s="1" t="s">
        <v>10588</v>
      </c>
      <c r="D3345" s="76">
        <v>44251.620358796295</v>
      </c>
      <c r="E3345" s="1" t="s">
        <v>10589</v>
      </c>
      <c r="F3345" s="1" t="s">
        <v>10590</v>
      </c>
      <c r="G3345" s="1" t="s">
        <v>123</v>
      </c>
      <c r="H3345" s="1" t="s">
        <v>124</v>
      </c>
      <c r="I3345" s="1" t="s">
        <v>125</v>
      </c>
      <c r="J3345" s="1" t="s">
        <v>9762</v>
      </c>
      <c r="K3345" s="1" t="s">
        <v>10516</v>
      </c>
      <c r="L3345">
        <f>ROUNDUP(IF(B3345&gt;$D$4,0,($D$4-B3345+1)/365),0)</f>
        <v>0</v>
      </c>
      <c r="M3345">
        <f>ROUNDUP(IF(B3345&gt;$D$5,0,($D$5-B3345+1)/365),0)</f>
        <v>0</v>
      </c>
      <c r="N3345" s="28">
        <f>IF(OR(L3345=1,M3345=1),IF(B3345+364&lt;=$D$5,(B3345+364-$D$4+1)/365,IF(B3345&gt;$D$4,($D$5-B3345+1)/365,$D$6/365)),0)</f>
        <v>0</v>
      </c>
      <c r="O3345" s="28">
        <f>'Data &amp; Parameter'!$E$16*'Data &amp; Parameter'!$E$17*('Data &amp; Parameter'!$E$18+'Data &amp; Parameter'!$E$19)*'Data &amp; Parameter'!$E$20*'Data &amp; Parameter'!$E$37*N3345</f>
        <v>0</v>
      </c>
      <c r="P3345">
        <f>ROUNDUP(IF(D3345&gt;$D$4,0,($D$4-D3345+1)/365),0)</f>
        <v>0</v>
      </c>
      <c r="Q3345">
        <f>ROUNDUP(IF(D3345&gt;$D$5,0,($D$5-D3345+1)/365),0)</f>
        <v>0</v>
      </c>
      <c r="R3345" s="28">
        <f>IF(OR(P3345=1,Q3345=1),IF(D3345+364&lt;=$D$5,(D3345+364-$D$4+1)/365,IF(D3345&gt;$D$4,($D$5-D3345+1)/365,$D$6/365)),0)</f>
        <v>0</v>
      </c>
      <c r="S3345" s="28">
        <f>'Data &amp; Parameter'!$E$16*'Data &amp; Parameter'!$E$17*('Data &amp; Parameter'!$E$18+'Data &amp; Parameter'!$E$19)*'Data &amp; Parameter'!$E$20*'Data &amp; Parameter'!$E$37*R3345</f>
        <v>0</v>
      </c>
      <c r="T3345" s="28">
        <f t="shared" si="52"/>
        <v>0</v>
      </c>
    </row>
    <row r="3346" spans="1:20" ht="15.75" customHeight="1" x14ac:dyDescent="0.35">
      <c r="A3346">
        <v>3339</v>
      </c>
      <c r="B3346" s="76">
        <v>44251.621874999997</v>
      </c>
      <c r="C3346" s="1" t="s">
        <v>10591</v>
      </c>
      <c r="D3346" s="76">
        <v>44244.622615740736</v>
      </c>
      <c r="E3346" s="1" t="s">
        <v>10592</v>
      </c>
      <c r="F3346" s="1" t="s">
        <v>10593</v>
      </c>
      <c r="G3346" s="1" t="s">
        <v>123</v>
      </c>
      <c r="H3346" s="1" t="s">
        <v>124</v>
      </c>
      <c r="I3346" s="1" t="s">
        <v>125</v>
      </c>
      <c r="J3346" s="1" t="s">
        <v>9762</v>
      </c>
      <c r="K3346" s="1" t="s">
        <v>10516</v>
      </c>
      <c r="L3346">
        <f>ROUNDUP(IF(B3346&gt;$D$4,0,($D$4-B3346+1)/365),0)</f>
        <v>0</v>
      </c>
      <c r="M3346">
        <f>ROUNDUP(IF(B3346&gt;$D$5,0,($D$5-B3346+1)/365),0)</f>
        <v>0</v>
      </c>
      <c r="N3346" s="28">
        <f>IF(OR(L3346=1,M3346=1),IF(B3346+364&lt;=$D$5,(B3346+364-$D$4+1)/365,IF(B3346&gt;$D$4,($D$5-B3346+1)/365,$D$6/365)),0)</f>
        <v>0</v>
      </c>
      <c r="O3346" s="28">
        <f>'Data &amp; Parameter'!$E$16*'Data &amp; Parameter'!$E$17*('Data &amp; Parameter'!$E$18+'Data &amp; Parameter'!$E$19)*'Data &amp; Parameter'!$E$20*'Data &amp; Parameter'!$E$37*N3346</f>
        <v>0</v>
      </c>
      <c r="P3346">
        <f>ROUNDUP(IF(D3346&gt;$D$4,0,($D$4-D3346+1)/365),0)</f>
        <v>0</v>
      </c>
      <c r="Q3346">
        <f>ROUNDUP(IF(D3346&gt;$D$5,0,($D$5-D3346+1)/365),0)</f>
        <v>0</v>
      </c>
      <c r="R3346" s="28">
        <f>IF(OR(P3346=1,Q3346=1),IF(D3346+364&lt;=$D$5,(D3346+364-$D$4+1)/365,IF(D3346&gt;$D$4,($D$5-D3346+1)/365,$D$6/365)),0)</f>
        <v>0</v>
      </c>
      <c r="S3346" s="28">
        <f>'Data &amp; Parameter'!$E$16*'Data &amp; Parameter'!$E$17*('Data &amp; Parameter'!$E$18+'Data &amp; Parameter'!$E$19)*'Data &amp; Parameter'!$E$20*'Data &amp; Parameter'!$E$37*R3346</f>
        <v>0</v>
      </c>
      <c r="T3346" s="28">
        <f t="shared" si="52"/>
        <v>0</v>
      </c>
    </row>
    <row r="3347" spans="1:20" ht="15.75" customHeight="1" x14ac:dyDescent="0.35">
      <c r="A3347">
        <v>3340</v>
      </c>
      <c r="B3347" s="76">
        <v>44251.625509259262</v>
      </c>
      <c r="C3347" s="1" t="s">
        <v>10594</v>
      </c>
      <c r="D3347" s="76">
        <v>44251.626238425924</v>
      </c>
      <c r="E3347" s="1" t="s">
        <v>10595</v>
      </c>
      <c r="F3347" s="1" t="s">
        <v>10596</v>
      </c>
      <c r="G3347" s="1" t="s">
        <v>123</v>
      </c>
      <c r="H3347" s="1" t="s">
        <v>124</v>
      </c>
      <c r="I3347" s="1" t="s">
        <v>125</v>
      </c>
      <c r="J3347" s="1" t="s">
        <v>9077</v>
      </c>
      <c r="K3347" s="1" t="s">
        <v>10430</v>
      </c>
      <c r="L3347">
        <f>ROUNDUP(IF(B3347&gt;$D$4,0,($D$4-B3347+1)/365),0)</f>
        <v>0</v>
      </c>
      <c r="M3347">
        <f>ROUNDUP(IF(B3347&gt;$D$5,0,($D$5-B3347+1)/365),0)</f>
        <v>0</v>
      </c>
      <c r="N3347" s="28">
        <f>IF(OR(L3347=1,M3347=1),IF(B3347+364&lt;=$D$5,(B3347+364-$D$4+1)/365,IF(B3347&gt;$D$4,($D$5-B3347+1)/365,$D$6/365)),0)</f>
        <v>0</v>
      </c>
      <c r="O3347" s="28">
        <f>'Data &amp; Parameter'!$E$16*'Data &amp; Parameter'!$E$17*('Data &amp; Parameter'!$E$18+'Data &amp; Parameter'!$E$19)*'Data &amp; Parameter'!$E$20*'Data &amp; Parameter'!$E$37*N3347</f>
        <v>0</v>
      </c>
      <c r="P3347">
        <f>ROUNDUP(IF(D3347&gt;$D$4,0,($D$4-D3347+1)/365),0)</f>
        <v>0</v>
      </c>
      <c r="Q3347">
        <f>ROUNDUP(IF(D3347&gt;$D$5,0,($D$5-D3347+1)/365),0)</f>
        <v>0</v>
      </c>
      <c r="R3347" s="28">
        <f>IF(OR(P3347=1,Q3347=1),IF(D3347+364&lt;=$D$5,(D3347+364-$D$4+1)/365,IF(D3347&gt;$D$4,($D$5-D3347+1)/365,$D$6/365)),0)</f>
        <v>0</v>
      </c>
      <c r="S3347" s="28">
        <f>'Data &amp; Parameter'!$E$16*'Data &amp; Parameter'!$E$17*('Data &amp; Parameter'!$E$18+'Data &amp; Parameter'!$E$19)*'Data &amp; Parameter'!$E$20*'Data &amp; Parameter'!$E$37*R3347</f>
        <v>0</v>
      </c>
      <c r="T3347" s="28">
        <f t="shared" si="52"/>
        <v>0</v>
      </c>
    </row>
    <row r="3348" spans="1:20" ht="15.75" customHeight="1" x14ac:dyDescent="0.35">
      <c r="A3348">
        <v>3341</v>
      </c>
      <c r="B3348" s="76">
        <v>44251.629398148143</v>
      </c>
      <c r="C3348" s="1" t="s">
        <v>10597</v>
      </c>
      <c r="D3348" s="76">
        <v>44251.629803240736</v>
      </c>
      <c r="E3348" s="1" t="s">
        <v>10598</v>
      </c>
      <c r="F3348" s="1" t="s">
        <v>10599</v>
      </c>
      <c r="G3348" s="1" t="s">
        <v>123</v>
      </c>
      <c r="H3348" s="1" t="s">
        <v>124</v>
      </c>
      <c r="I3348" s="1" t="s">
        <v>125</v>
      </c>
      <c r="J3348" s="1" t="s">
        <v>9762</v>
      </c>
      <c r="K3348" s="1" t="s">
        <v>9762</v>
      </c>
      <c r="L3348">
        <f>ROUNDUP(IF(B3348&gt;$D$4,0,($D$4-B3348+1)/365),0)</f>
        <v>0</v>
      </c>
      <c r="M3348">
        <f>ROUNDUP(IF(B3348&gt;$D$5,0,($D$5-B3348+1)/365),0)</f>
        <v>0</v>
      </c>
      <c r="N3348" s="28">
        <f>IF(OR(L3348=1,M3348=1),IF(B3348+364&lt;=$D$5,(B3348+364-$D$4+1)/365,IF(B3348&gt;$D$4,($D$5-B3348+1)/365,$D$6/365)),0)</f>
        <v>0</v>
      </c>
      <c r="O3348" s="28">
        <f>'Data &amp; Parameter'!$E$16*'Data &amp; Parameter'!$E$17*('Data &amp; Parameter'!$E$18+'Data &amp; Parameter'!$E$19)*'Data &amp; Parameter'!$E$20*'Data &amp; Parameter'!$E$37*N3348</f>
        <v>0</v>
      </c>
      <c r="P3348">
        <f>ROUNDUP(IF(D3348&gt;$D$4,0,($D$4-D3348+1)/365),0)</f>
        <v>0</v>
      </c>
      <c r="Q3348">
        <f>ROUNDUP(IF(D3348&gt;$D$5,0,($D$5-D3348+1)/365),0)</f>
        <v>0</v>
      </c>
      <c r="R3348" s="28">
        <f>IF(OR(P3348=1,Q3348=1),IF(D3348+364&lt;=$D$5,(D3348+364-$D$4+1)/365,IF(D3348&gt;$D$4,($D$5-D3348+1)/365,$D$6/365)),0)</f>
        <v>0</v>
      </c>
      <c r="S3348" s="28">
        <f>'Data &amp; Parameter'!$E$16*'Data &amp; Parameter'!$E$17*('Data &amp; Parameter'!$E$18+'Data &amp; Parameter'!$E$19)*'Data &amp; Parameter'!$E$20*'Data &amp; Parameter'!$E$37*R3348</f>
        <v>0</v>
      </c>
      <c r="T3348" s="28">
        <f t="shared" si="52"/>
        <v>0</v>
      </c>
    </row>
    <row r="3349" spans="1:20" ht="15.75" customHeight="1" x14ac:dyDescent="0.35">
      <c r="A3349">
        <v>3342</v>
      </c>
      <c r="B3349" s="76">
        <v>44251.630509259259</v>
      </c>
      <c r="C3349" s="1" t="s">
        <v>10600</v>
      </c>
      <c r="D3349" s="76">
        <v>44251.631238425922</v>
      </c>
      <c r="E3349" s="1" t="s">
        <v>10601</v>
      </c>
      <c r="F3349" s="1" t="s">
        <v>10602</v>
      </c>
      <c r="G3349" s="1" t="s">
        <v>123</v>
      </c>
      <c r="H3349" s="1" t="s">
        <v>124</v>
      </c>
      <c r="I3349" s="1" t="s">
        <v>125</v>
      </c>
      <c r="J3349" s="1" t="s">
        <v>9077</v>
      </c>
      <c r="K3349" s="1" t="s">
        <v>10430</v>
      </c>
      <c r="L3349">
        <f>ROUNDUP(IF(B3349&gt;$D$4,0,($D$4-B3349+1)/365),0)</f>
        <v>0</v>
      </c>
      <c r="M3349">
        <f>ROUNDUP(IF(B3349&gt;$D$5,0,($D$5-B3349+1)/365),0)</f>
        <v>0</v>
      </c>
      <c r="N3349" s="28">
        <f>IF(OR(L3349=1,M3349=1),IF(B3349+364&lt;=$D$5,(B3349+364-$D$4+1)/365,IF(B3349&gt;$D$4,($D$5-B3349+1)/365,$D$6/365)),0)</f>
        <v>0</v>
      </c>
      <c r="O3349" s="28">
        <f>'Data &amp; Parameter'!$E$16*'Data &amp; Parameter'!$E$17*('Data &amp; Parameter'!$E$18+'Data &amp; Parameter'!$E$19)*'Data &amp; Parameter'!$E$20*'Data &amp; Parameter'!$E$37*N3349</f>
        <v>0</v>
      </c>
      <c r="P3349">
        <f>ROUNDUP(IF(D3349&gt;$D$4,0,($D$4-D3349+1)/365),0)</f>
        <v>0</v>
      </c>
      <c r="Q3349">
        <f>ROUNDUP(IF(D3349&gt;$D$5,0,($D$5-D3349+1)/365),0)</f>
        <v>0</v>
      </c>
      <c r="R3349" s="28">
        <f>IF(OR(P3349=1,Q3349=1),IF(D3349+364&lt;=$D$5,(D3349+364-$D$4+1)/365,IF(D3349&gt;$D$4,($D$5-D3349+1)/365,$D$6/365)),0)</f>
        <v>0</v>
      </c>
      <c r="S3349" s="28">
        <f>'Data &amp; Parameter'!$E$16*'Data &amp; Parameter'!$E$17*('Data &amp; Parameter'!$E$18+'Data &amp; Parameter'!$E$19)*'Data &amp; Parameter'!$E$20*'Data &amp; Parameter'!$E$37*R3349</f>
        <v>0</v>
      </c>
      <c r="T3349" s="28">
        <f t="shared" si="52"/>
        <v>0</v>
      </c>
    </row>
    <row r="3350" spans="1:20" ht="15.75" customHeight="1" x14ac:dyDescent="0.35">
      <c r="A3350">
        <v>3343</v>
      </c>
      <c r="B3350" s="76">
        <v>44251.631226851852</v>
      </c>
      <c r="C3350" s="1" t="s">
        <v>10603</v>
      </c>
      <c r="D3350" s="76">
        <v>44251.631944444445</v>
      </c>
      <c r="E3350" s="1" t="s">
        <v>10604</v>
      </c>
      <c r="F3350" s="1" t="s">
        <v>10605</v>
      </c>
      <c r="G3350" s="1" t="s">
        <v>123</v>
      </c>
      <c r="H3350" s="1" t="s">
        <v>124</v>
      </c>
      <c r="I3350" s="1" t="s">
        <v>125</v>
      </c>
      <c r="J3350" s="1" t="s">
        <v>9830</v>
      </c>
      <c r="K3350" s="1" t="s">
        <v>9831</v>
      </c>
      <c r="L3350">
        <f>ROUNDUP(IF(B3350&gt;$D$4,0,($D$4-B3350+1)/365),0)</f>
        <v>0</v>
      </c>
      <c r="M3350">
        <f>ROUNDUP(IF(B3350&gt;$D$5,0,($D$5-B3350+1)/365),0)</f>
        <v>0</v>
      </c>
      <c r="N3350" s="28">
        <f>IF(OR(L3350=1,M3350=1),IF(B3350+364&lt;=$D$5,(B3350+364-$D$4+1)/365,IF(B3350&gt;$D$4,($D$5-B3350+1)/365,$D$6/365)),0)</f>
        <v>0</v>
      </c>
      <c r="O3350" s="28">
        <f>'Data &amp; Parameter'!$E$16*'Data &amp; Parameter'!$E$17*('Data &amp; Parameter'!$E$18+'Data &amp; Parameter'!$E$19)*'Data &amp; Parameter'!$E$20*'Data &amp; Parameter'!$E$37*N3350</f>
        <v>0</v>
      </c>
      <c r="P3350">
        <f>ROUNDUP(IF(D3350&gt;$D$4,0,($D$4-D3350+1)/365),0)</f>
        <v>0</v>
      </c>
      <c r="Q3350">
        <f>ROUNDUP(IF(D3350&gt;$D$5,0,($D$5-D3350+1)/365),0)</f>
        <v>0</v>
      </c>
      <c r="R3350" s="28">
        <f>IF(OR(P3350=1,Q3350=1),IF(D3350+364&lt;=$D$5,(D3350+364-$D$4+1)/365,IF(D3350&gt;$D$4,($D$5-D3350+1)/365,$D$6/365)),0)</f>
        <v>0</v>
      </c>
      <c r="S3350" s="28">
        <f>'Data &amp; Parameter'!$E$16*'Data &amp; Parameter'!$E$17*('Data &amp; Parameter'!$E$18+'Data &amp; Parameter'!$E$19)*'Data &amp; Parameter'!$E$20*'Data &amp; Parameter'!$E$37*R3350</f>
        <v>0</v>
      </c>
      <c r="T3350" s="28">
        <f t="shared" si="52"/>
        <v>0</v>
      </c>
    </row>
    <row r="3351" spans="1:20" ht="15.75" customHeight="1" x14ac:dyDescent="0.35">
      <c r="A3351">
        <v>3344</v>
      </c>
      <c r="B3351" s="76">
        <v>44251.631689814814</v>
      </c>
      <c r="C3351" s="1" t="s">
        <v>10606</v>
      </c>
      <c r="D3351" s="76">
        <v>44251.63244212963</v>
      </c>
      <c r="E3351" s="1" t="s">
        <v>10607</v>
      </c>
      <c r="F3351" s="1" t="s">
        <v>10608</v>
      </c>
      <c r="G3351" s="1" t="s">
        <v>123</v>
      </c>
      <c r="H3351" s="1" t="s">
        <v>124</v>
      </c>
      <c r="I3351" s="1" t="s">
        <v>125</v>
      </c>
      <c r="J3351" s="1" t="s">
        <v>9077</v>
      </c>
      <c r="K3351" s="1" t="s">
        <v>10465</v>
      </c>
      <c r="L3351">
        <f>ROUNDUP(IF(B3351&gt;$D$4,0,($D$4-B3351+1)/365),0)</f>
        <v>0</v>
      </c>
      <c r="M3351">
        <f>ROUNDUP(IF(B3351&gt;$D$5,0,($D$5-B3351+1)/365),0)</f>
        <v>0</v>
      </c>
      <c r="N3351" s="28">
        <f>IF(OR(L3351=1,M3351=1),IF(B3351+364&lt;=$D$5,(B3351+364-$D$4+1)/365,IF(B3351&gt;$D$4,($D$5-B3351+1)/365,$D$6/365)),0)</f>
        <v>0</v>
      </c>
      <c r="O3351" s="28">
        <f>'Data &amp; Parameter'!$E$16*'Data &amp; Parameter'!$E$17*('Data &amp; Parameter'!$E$18+'Data &amp; Parameter'!$E$19)*'Data &amp; Parameter'!$E$20*'Data &amp; Parameter'!$E$37*N3351</f>
        <v>0</v>
      </c>
      <c r="P3351">
        <f>ROUNDUP(IF(D3351&gt;$D$4,0,($D$4-D3351+1)/365),0)</f>
        <v>0</v>
      </c>
      <c r="Q3351">
        <f>ROUNDUP(IF(D3351&gt;$D$5,0,($D$5-D3351+1)/365),0)</f>
        <v>0</v>
      </c>
      <c r="R3351" s="28">
        <f>IF(OR(P3351=1,Q3351=1),IF(D3351+364&lt;=$D$5,(D3351+364-$D$4+1)/365,IF(D3351&gt;$D$4,($D$5-D3351+1)/365,$D$6/365)),0)</f>
        <v>0</v>
      </c>
      <c r="S3351" s="28">
        <f>'Data &amp; Parameter'!$E$16*'Data &amp; Parameter'!$E$17*('Data &amp; Parameter'!$E$18+'Data &amp; Parameter'!$E$19)*'Data &amp; Parameter'!$E$20*'Data &amp; Parameter'!$E$37*R3351</f>
        <v>0</v>
      </c>
      <c r="T3351" s="28">
        <f t="shared" si="52"/>
        <v>0</v>
      </c>
    </row>
    <row r="3352" spans="1:20" ht="15.75" customHeight="1" x14ac:dyDescent="0.35">
      <c r="A3352">
        <v>3345</v>
      </c>
      <c r="B3352" s="76">
        <v>44251.634479166663</v>
      </c>
      <c r="C3352" s="1" t="s">
        <v>10609</v>
      </c>
      <c r="D3352" s="76">
        <v>44251.634895833333</v>
      </c>
      <c r="E3352" s="1" t="s">
        <v>10610</v>
      </c>
      <c r="F3352" s="1" t="s">
        <v>10611</v>
      </c>
      <c r="G3352" s="1" t="s">
        <v>123</v>
      </c>
      <c r="H3352" s="1" t="s">
        <v>124</v>
      </c>
      <c r="I3352" s="1" t="s">
        <v>125</v>
      </c>
      <c r="J3352" s="1" t="s">
        <v>9762</v>
      </c>
      <c r="K3352" s="1" t="s">
        <v>9762</v>
      </c>
      <c r="L3352">
        <f>ROUNDUP(IF(B3352&gt;$D$4,0,($D$4-B3352+1)/365),0)</f>
        <v>0</v>
      </c>
      <c r="M3352">
        <f>ROUNDUP(IF(B3352&gt;$D$5,0,($D$5-B3352+1)/365),0)</f>
        <v>0</v>
      </c>
      <c r="N3352" s="28">
        <f>IF(OR(L3352=1,M3352=1),IF(B3352+364&lt;=$D$5,(B3352+364-$D$4+1)/365,IF(B3352&gt;$D$4,($D$5-B3352+1)/365,$D$6/365)),0)</f>
        <v>0</v>
      </c>
      <c r="O3352" s="28">
        <f>'Data &amp; Parameter'!$E$16*'Data &amp; Parameter'!$E$17*('Data &amp; Parameter'!$E$18+'Data &amp; Parameter'!$E$19)*'Data &amp; Parameter'!$E$20*'Data &amp; Parameter'!$E$37*N3352</f>
        <v>0</v>
      </c>
      <c r="P3352">
        <f>ROUNDUP(IF(D3352&gt;$D$4,0,($D$4-D3352+1)/365),0)</f>
        <v>0</v>
      </c>
      <c r="Q3352">
        <f>ROUNDUP(IF(D3352&gt;$D$5,0,($D$5-D3352+1)/365),0)</f>
        <v>0</v>
      </c>
      <c r="R3352" s="28">
        <f>IF(OR(P3352=1,Q3352=1),IF(D3352+364&lt;=$D$5,(D3352+364-$D$4+1)/365,IF(D3352&gt;$D$4,($D$5-D3352+1)/365,$D$6/365)),0)</f>
        <v>0</v>
      </c>
      <c r="S3352" s="28">
        <f>'Data &amp; Parameter'!$E$16*'Data &amp; Parameter'!$E$17*('Data &amp; Parameter'!$E$18+'Data &amp; Parameter'!$E$19)*'Data &amp; Parameter'!$E$20*'Data &amp; Parameter'!$E$37*R3352</f>
        <v>0</v>
      </c>
      <c r="T3352" s="28">
        <f t="shared" si="52"/>
        <v>0</v>
      </c>
    </row>
    <row r="3353" spans="1:20" ht="15.75" customHeight="1" x14ac:dyDescent="0.35">
      <c r="A3353">
        <v>3346</v>
      </c>
      <c r="B3353" s="76">
        <v>44251.634571759263</v>
      </c>
      <c r="C3353" s="1" t="s">
        <v>10612</v>
      </c>
      <c r="D3353" s="76">
        <v>44251.635347222225</v>
      </c>
      <c r="E3353" s="1" t="s">
        <v>10613</v>
      </c>
      <c r="F3353" s="1" t="s">
        <v>10614</v>
      </c>
      <c r="G3353" s="1" t="s">
        <v>123</v>
      </c>
      <c r="H3353" s="1" t="s">
        <v>124</v>
      </c>
      <c r="I3353" s="1" t="s">
        <v>125</v>
      </c>
      <c r="J3353" s="1" t="s">
        <v>9077</v>
      </c>
      <c r="K3353" s="1" t="s">
        <v>10430</v>
      </c>
      <c r="L3353">
        <f>ROUNDUP(IF(B3353&gt;$D$4,0,($D$4-B3353+1)/365),0)</f>
        <v>0</v>
      </c>
      <c r="M3353">
        <f>ROUNDUP(IF(B3353&gt;$D$5,0,($D$5-B3353+1)/365),0)</f>
        <v>0</v>
      </c>
      <c r="N3353" s="28">
        <f>IF(OR(L3353=1,M3353=1),IF(B3353+364&lt;=$D$5,(B3353+364-$D$4+1)/365,IF(B3353&gt;$D$4,($D$5-B3353+1)/365,$D$6/365)),0)</f>
        <v>0</v>
      </c>
      <c r="O3353" s="28">
        <f>'Data &amp; Parameter'!$E$16*'Data &amp; Parameter'!$E$17*('Data &amp; Parameter'!$E$18+'Data &amp; Parameter'!$E$19)*'Data &amp; Parameter'!$E$20*'Data &amp; Parameter'!$E$37*N3353</f>
        <v>0</v>
      </c>
      <c r="P3353">
        <f>ROUNDUP(IF(D3353&gt;$D$4,0,($D$4-D3353+1)/365),0)</f>
        <v>0</v>
      </c>
      <c r="Q3353">
        <f>ROUNDUP(IF(D3353&gt;$D$5,0,($D$5-D3353+1)/365),0)</f>
        <v>0</v>
      </c>
      <c r="R3353" s="28">
        <f>IF(OR(P3353=1,Q3353=1),IF(D3353+364&lt;=$D$5,(D3353+364-$D$4+1)/365,IF(D3353&gt;$D$4,($D$5-D3353+1)/365,$D$6/365)),0)</f>
        <v>0</v>
      </c>
      <c r="S3353" s="28">
        <f>'Data &amp; Parameter'!$E$16*'Data &amp; Parameter'!$E$17*('Data &amp; Parameter'!$E$18+'Data &amp; Parameter'!$E$19)*'Data &amp; Parameter'!$E$20*'Data &amp; Parameter'!$E$37*R3353</f>
        <v>0</v>
      </c>
      <c r="T3353" s="28">
        <f t="shared" si="52"/>
        <v>0</v>
      </c>
    </row>
    <row r="3354" spans="1:20" ht="15.75" customHeight="1" x14ac:dyDescent="0.35">
      <c r="A3354">
        <v>3347</v>
      </c>
      <c r="B3354" s="76">
        <v>44251.638171296298</v>
      </c>
      <c r="C3354" s="1" t="s">
        <v>10615</v>
      </c>
      <c r="D3354" s="76">
        <v>44251.638692129629</v>
      </c>
      <c r="E3354" s="1" t="s">
        <v>10616</v>
      </c>
      <c r="F3354" s="1" t="s">
        <v>10617</v>
      </c>
      <c r="G3354" s="1" t="s">
        <v>123</v>
      </c>
      <c r="H3354" s="1" t="s">
        <v>124</v>
      </c>
      <c r="I3354" s="1" t="s">
        <v>125</v>
      </c>
      <c r="J3354" s="1" t="s">
        <v>9830</v>
      </c>
      <c r="K3354" s="1" t="s">
        <v>9831</v>
      </c>
      <c r="L3354">
        <f>ROUNDUP(IF(B3354&gt;$D$4,0,($D$4-B3354+1)/365),0)</f>
        <v>0</v>
      </c>
      <c r="M3354">
        <f>ROUNDUP(IF(B3354&gt;$D$5,0,($D$5-B3354+1)/365),0)</f>
        <v>0</v>
      </c>
      <c r="N3354" s="28">
        <f>IF(OR(L3354=1,M3354=1),IF(B3354+364&lt;=$D$5,(B3354+364-$D$4+1)/365,IF(B3354&gt;$D$4,($D$5-B3354+1)/365,$D$6/365)),0)</f>
        <v>0</v>
      </c>
      <c r="O3354" s="28">
        <f>'Data &amp; Parameter'!$E$16*'Data &amp; Parameter'!$E$17*('Data &amp; Parameter'!$E$18+'Data &amp; Parameter'!$E$19)*'Data &amp; Parameter'!$E$20*'Data &amp; Parameter'!$E$37*N3354</f>
        <v>0</v>
      </c>
      <c r="P3354">
        <f>ROUNDUP(IF(D3354&gt;$D$4,0,($D$4-D3354+1)/365),0)</f>
        <v>0</v>
      </c>
      <c r="Q3354">
        <f>ROUNDUP(IF(D3354&gt;$D$5,0,($D$5-D3354+1)/365),0)</f>
        <v>0</v>
      </c>
      <c r="R3354" s="28">
        <f>IF(OR(P3354=1,Q3354=1),IF(D3354+364&lt;=$D$5,(D3354+364-$D$4+1)/365,IF(D3354&gt;$D$4,($D$5-D3354+1)/365,$D$6/365)),0)</f>
        <v>0</v>
      </c>
      <c r="S3354" s="28">
        <f>'Data &amp; Parameter'!$E$16*'Data &amp; Parameter'!$E$17*('Data &amp; Parameter'!$E$18+'Data &amp; Parameter'!$E$19)*'Data &amp; Parameter'!$E$20*'Data &amp; Parameter'!$E$37*R3354</f>
        <v>0</v>
      </c>
      <c r="T3354" s="28">
        <f t="shared" si="52"/>
        <v>0</v>
      </c>
    </row>
    <row r="3355" spans="1:20" ht="15.75" customHeight="1" x14ac:dyDescent="0.35">
      <c r="A3355">
        <v>3348</v>
      </c>
      <c r="B3355" s="76">
        <v>44251.638611111106</v>
      </c>
      <c r="C3355" s="1" t="s">
        <v>10618</v>
      </c>
      <c r="D3355" s="76">
        <v>44251.63927083333</v>
      </c>
      <c r="E3355" s="1" t="s">
        <v>10619</v>
      </c>
      <c r="F3355" s="1" t="s">
        <v>10620</v>
      </c>
      <c r="G3355" s="1" t="s">
        <v>123</v>
      </c>
      <c r="H3355" s="1" t="s">
        <v>124</v>
      </c>
      <c r="I3355" s="1" t="s">
        <v>125</v>
      </c>
      <c r="J3355" s="1" t="s">
        <v>9762</v>
      </c>
      <c r="K3355" s="1" t="s">
        <v>10621</v>
      </c>
      <c r="L3355">
        <f>ROUNDUP(IF(B3355&gt;$D$4,0,($D$4-B3355+1)/365),0)</f>
        <v>0</v>
      </c>
      <c r="M3355">
        <f>ROUNDUP(IF(B3355&gt;$D$5,0,($D$5-B3355+1)/365),0)</f>
        <v>0</v>
      </c>
      <c r="N3355" s="28">
        <f>IF(OR(L3355=1,M3355=1),IF(B3355+364&lt;=$D$5,(B3355+364-$D$4+1)/365,IF(B3355&gt;$D$4,($D$5-B3355+1)/365,$D$6/365)),0)</f>
        <v>0</v>
      </c>
      <c r="O3355" s="28">
        <f>'Data &amp; Parameter'!$E$16*'Data &amp; Parameter'!$E$17*('Data &amp; Parameter'!$E$18+'Data &amp; Parameter'!$E$19)*'Data &amp; Parameter'!$E$20*'Data &amp; Parameter'!$E$37*N3355</f>
        <v>0</v>
      </c>
      <c r="P3355">
        <f>ROUNDUP(IF(D3355&gt;$D$4,0,($D$4-D3355+1)/365),0)</f>
        <v>0</v>
      </c>
      <c r="Q3355">
        <f>ROUNDUP(IF(D3355&gt;$D$5,0,($D$5-D3355+1)/365),0)</f>
        <v>0</v>
      </c>
      <c r="R3355" s="28">
        <f>IF(OR(P3355=1,Q3355=1),IF(D3355+364&lt;=$D$5,(D3355+364-$D$4+1)/365,IF(D3355&gt;$D$4,($D$5-D3355+1)/365,$D$6/365)),0)</f>
        <v>0</v>
      </c>
      <c r="S3355" s="28">
        <f>'Data &amp; Parameter'!$E$16*'Data &amp; Parameter'!$E$17*('Data &amp; Parameter'!$E$18+'Data &amp; Parameter'!$E$19)*'Data &amp; Parameter'!$E$20*'Data &amp; Parameter'!$E$37*R3355</f>
        <v>0</v>
      </c>
      <c r="T3355" s="28">
        <f t="shared" si="52"/>
        <v>0</v>
      </c>
    </row>
    <row r="3356" spans="1:20" ht="15.75" customHeight="1" x14ac:dyDescent="0.35">
      <c r="A3356">
        <v>3349</v>
      </c>
      <c r="B3356" s="76">
        <v>44251.63957175926</v>
      </c>
      <c r="C3356" s="1" t="s">
        <v>10622</v>
      </c>
      <c r="D3356" s="76">
        <v>44251.640023148153</v>
      </c>
      <c r="E3356" s="1" t="s">
        <v>10623</v>
      </c>
      <c r="F3356" s="1" t="s">
        <v>10624</v>
      </c>
      <c r="G3356" s="1" t="s">
        <v>123</v>
      </c>
      <c r="H3356" s="1" t="s">
        <v>124</v>
      </c>
      <c r="I3356" s="1" t="s">
        <v>125</v>
      </c>
      <c r="J3356" s="1" t="s">
        <v>9077</v>
      </c>
      <c r="K3356" s="1" t="s">
        <v>10281</v>
      </c>
      <c r="L3356">
        <f>ROUNDUP(IF(B3356&gt;$D$4,0,($D$4-B3356+1)/365),0)</f>
        <v>0</v>
      </c>
      <c r="M3356">
        <f>ROUNDUP(IF(B3356&gt;$D$5,0,($D$5-B3356+1)/365),0)</f>
        <v>0</v>
      </c>
      <c r="N3356" s="28">
        <f>IF(OR(L3356=1,M3356=1),IF(B3356+364&lt;=$D$5,(B3356+364-$D$4+1)/365,IF(B3356&gt;$D$4,($D$5-B3356+1)/365,$D$6/365)),0)</f>
        <v>0</v>
      </c>
      <c r="O3356" s="28">
        <f>'Data &amp; Parameter'!$E$16*'Data &amp; Parameter'!$E$17*('Data &amp; Parameter'!$E$18+'Data &amp; Parameter'!$E$19)*'Data &amp; Parameter'!$E$20*'Data &amp; Parameter'!$E$37*N3356</f>
        <v>0</v>
      </c>
      <c r="P3356">
        <f>ROUNDUP(IF(D3356&gt;$D$4,0,($D$4-D3356+1)/365),0)</f>
        <v>0</v>
      </c>
      <c r="Q3356">
        <f>ROUNDUP(IF(D3356&gt;$D$5,0,($D$5-D3356+1)/365),0)</f>
        <v>0</v>
      </c>
      <c r="R3356" s="28">
        <f>IF(OR(P3356=1,Q3356=1),IF(D3356+364&lt;=$D$5,(D3356+364-$D$4+1)/365,IF(D3356&gt;$D$4,($D$5-D3356+1)/365,$D$6/365)),0)</f>
        <v>0</v>
      </c>
      <c r="S3356" s="28">
        <f>'Data &amp; Parameter'!$E$16*'Data &amp; Parameter'!$E$17*('Data &amp; Parameter'!$E$18+'Data &amp; Parameter'!$E$19)*'Data &amp; Parameter'!$E$20*'Data &amp; Parameter'!$E$37*R3356</f>
        <v>0</v>
      </c>
      <c r="T3356" s="28">
        <f t="shared" si="52"/>
        <v>0</v>
      </c>
    </row>
    <row r="3357" spans="1:20" ht="15.75" customHeight="1" x14ac:dyDescent="0.35">
      <c r="A3357">
        <v>3350</v>
      </c>
      <c r="B3357" s="76">
        <v>44251.64225694444</v>
      </c>
      <c r="C3357" s="1" t="s">
        <v>10625</v>
      </c>
      <c r="D3357" s="76">
        <v>44251.643796296295</v>
      </c>
      <c r="E3357" s="1" t="s">
        <v>10626</v>
      </c>
      <c r="F3357" s="1" t="s">
        <v>10627</v>
      </c>
      <c r="G3357" s="1" t="s">
        <v>123</v>
      </c>
      <c r="H3357" s="1" t="s">
        <v>124</v>
      </c>
      <c r="I3357" s="1" t="s">
        <v>125</v>
      </c>
      <c r="J3357" s="1" t="s">
        <v>9077</v>
      </c>
      <c r="K3357" s="1" t="s">
        <v>10104</v>
      </c>
      <c r="L3357">
        <f>ROUNDUP(IF(B3357&gt;$D$4,0,($D$4-B3357+1)/365),0)</f>
        <v>0</v>
      </c>
      <c r="M3357">
        <f>ROUNDUP(IF(B3357&gt;$D$5,0,($D$5-B3357+1)/365),0)</f>
        <v>0</v>
      </c>
      <c r="N3357" s="28">
        <f>IF(OR(L3357=1,M3357=1),IF(B3357+364&lt;=$D$5,(B3357+364-$D$4+1)/365,IF(B3357&gt;$D$4,($D$5-B3357+1)/365,$D$6/365)),0)</f>
        <v>0</v>
      </c>
      <c r="O3357" s="28">
        <f>'Data &amp; Parameter'!$E$16*'Data &amp; Parameter'!$E$17*('Data &amp; Parameter'!$E$18+'Data &amp; Parameter'!$E$19)*'Data &amp; Parameter'!$E$20*'Data &amp; Parameter'!$E$37*N3357</f>
        <v>0</v>
      </c>
      <c r="P3357">
        <f>ROUNDUP(IF(D3357&gt;$D$4,0,($D$4-D3357+1)/365),0)</f>
        <v>0</v>
      </c>
      <c r="Q3357">
        <f>ROUNDUP(IF(D3357&gt;$D$5,0,($D$5-D3357+1)/365),0)</f>
        <v>0</v>
      </c>
      <c r="R3357" s="28">
        <f>IF(OR(P3357=1,Q3357=1),IF(D3357+364&lt;=$D$5,(D3357+364-$D$4+1)/365,IF(D3357&gt;$D$4,($D$5-D3357+1)/365,$D$6/365)),0)</f>
        <v>0</v>
      </c>
      <c r="S3357" s="28">
        <f>'Data &amp; Parameter'!$E$16*'Data &amp; Parameter'!$E$17*('Data &amp; Parameter'!$E$18+'Data &amp; Parameter'!$E$19)*'Data &amp; Parameter'!$E$20*'Data &amp; Parameter'!$E$37*R3357</f>
        <v>0</v>
      </c>
      <c r="T3357" s="28">
        <f t="shared" si="52"/>
        <v>0</v>
      </c>
    </row>
    <row r="3358" spans="1:20" ht="15.75" customHeight="1" x14ac:dyDescent="0.35">
      <c r="A3358">
        <v>3351</v>
      </c>
      <c r="B3358" s="76">
        <v>44251.643472222218</v>
      </c>
      <c r="C3358" s="1" t="s">
        <v>10628</v>
      </c>
      <c r="D3358" s="76">
        <v>44251.643993055557</v>
      </c>
      <c r="E3358" s="1" t="s">
        <v>10629</v>
      </c>
      <c r="F3358" s="1" t="s">
        <v>10630</v>
      </c>
      <c r="G3358" s="1" t="s">
        <v>123</v>
      </c>
      <c r="H3358" s="1" t="s">
        <v>124</v>
      </c>
      <c r="I3358" s="1" t="s">
        <v>125</v>
      </c>
      <c r="J3358" s="1" t="s">
        <v>9077</v>
      </c>
      <c r="K3358" s="1" t="s">
        <v>10631</v>
      </c>
      <c r="L3358">
        <f>ROUNDUP(IF(B3358&gt;$D$4,0,($D$4-B3358+1)/365),0)</f>
        <v>0</v>
      </c>
      <c r="M3358">
        <f>ROUNDUP(IF(B3358&gt;$D$5,0,($D$5-B3358+1)/365),0)</f>
        <v>0</v>
      </c>
      <c r="N3358" s="28">
        <f>IF(OR(L3358=1,M3358=1),IF(B3358+364&lt;=$D$5,(B3358+364-$D$4+1)/365,IF(B3358&gt;$D$4,($D$5-B3358+1)/365,$D$6/365)),0)</f>
        <v>0</v>
      </c>
      <c r="O3358" s="28">
        <f>'Data &amp; Parameter'!$E$16*'Data &amp; Parameter'!$E$17*('Data &amp; Parameter'!$E$18+'Data &amp; Parameter'!$E$19)*'Data &amp; Parameter'!$E$20*'Data &amp; Parameter'!$E$37*N3358</f>
        <v>0</v>
      </c>
      <c r="P3358">
        <f>ROUNDUP(IF(D3358&gt;$D$4,0,($D$4-D3358+1)/365),0)</f>
        <v>0</v>
      </c>
      <c r="Q3358">
        <f>ROUNDUP(IF(D3358&gt;$D$5,0,($D$5-D3358+1)/365),0)</f>
        <v>0</v>
      </c>
      <c r="R3358" s="28">
        <f>IF(OR(P3358=1,Q3358=1),IF(D3358+364&lt;=$D$5,(D3358+364-$D$4+1)/365,IF(D3358&gt;$D$4,($D$5-D3358+1)/365,$D$6/365)),0)</f>
        <v>0</v>
      </c>
      <c r="S3358" s="28">
        <f>'Data &amp; Parameter'!$E$16*'Data &amp; Parameter'!$E$17*('Data &amp; Parameter'!$E$18+'Data &amp; Parameter'!$E$19)*'Data &amp; Parameter'!$E$20*'Data &amp; Parameter'!$E$37*R3358</f>
        <v>0</v>
      </c>
      <c r="T3358" s="28">
        <f t="shared" si="52"/>
        <v>0</v>
      </c>
    </row>
    <row r="3359" spans="1:20" ht="15.75" customHeight="1" x14ac:dyDescent="0.35">
      <c r="A3359">
        <v>3352</v>
      </c>
      <c r="B3359" s="76">
        <v>44251.643958333334</v>
      </c>
      <c r="C3359" s="1" t="s">
        <v>10632</v>
      </c>
      <c r="D3359" s="76">
        <v>44251.645127314812</v>
      </c>
      <c r="E3359" s="1" t="s">
        <v>10633</v>
      </c>
      <c r="F3359" s="1" t="s">
        <v>10634</v>
      </c>
      <c r="G3359" s="1" t="s">
        <v>123</v>
      </c>
      <c r="H3359" s="1" t="s">
        <v>124</v>
      </c>
      <c r="I3359" s="1" t="s">
        <v>125</v>
      </c>
      <c r="J3359" s="1" t="s">
        <v>9830</v>
      </c>
      <c r="K3359" s="1" t="s">
        <v>10635</v>
      </c>
      <c r="L3359">
        <f>ROUNDUP(IF(B3359&gt;$D$4,0,($D$4-B3359+1)/365),0)</f>
        <v>0</v>
      </c>
      <c r="M3359">
        <f>ROUNDUP(IF(B3359&gt;$D$5,0,($D$5-B3359+1)/365),0)</f>
        <v>0</v>
      </c>
      <c r="N3359" s="28">
        <f>IF(OR(L3359=1,M3359=1),IF(B3359+364&lt;=$D$5,(B3359+364-$D$4+1)/365,IF(B3359&gt;$D$4,($D$5-B3359+1)/365,$D$6/365)),0)</f>
        <v>0</v>
      </c>
      <c r="O3359" s="28">
        <f>'Data &amp; Parameter'!$E$16*'Data &amp; Parameter'!$E$17*('Data &amp; Parameter'!$E$18+'Data &amp; Parameter'!$E$19)*'Data &amp; Parameter'!$E$20*'Data &amp; Parameter'!$E$37*N3359</f>
        <v>0</v>
      </c>
      <c r="P3359">
        <f>ROUNDUP(IF(D3359&gt;$D$4,0,($D$4-D3359+1)/365),0)</f>
        <v>0</v>
      </c>
      <c r="Q3359">
        <f>ROUNDUP(IF(D3359&gt;$D$5,0,($D$5-D3359+1)/365),0)</f>
        <v>0</v>
      </c>
      <c r="R3359" s="28">
        <f>IF(OR(P3359=1,Q3359=1),IF(D3359+364&lt;=$D$5,(D3359+364-$D$4+1)/365,IF(D3359&gt;$D$4,($D$5-D3359+1)/365,$D$6/365)),0)</f>
        <v>0</v>
      </c>
      <c r="S3359" s="28">
        <f>'Data &amp; Parameter'!$E$16*'Data &amp; Parameter'!$E$17*('Data &amp; Parameter'!$E$18+'Data &amp; Parameter'!$E$19)*'Data &amp; Parameter'!$E$20*'Data &amp; Parameter'!$E$37*R3359</f>
        <v>0</v>
      </c>
      <c r="T3359" s="28">
        <f t="shared" si="52"/>
        <v>0</v>
      </c>
    </row>
    <row r="3360" spans="1:20" ht="15.75" customHeight="1" x14ac:dyDescent="0.35">
      <c r="A3360">
        <v>3353</v>
      </c>
      <c r="B3360" s="76">
        <v>44251.645775462966</v>
      </c>
      <c r="C3360" s="1" t="s">
        <v>10636</v>
      </c>
      <c r="D3360" s="76">
        <v>44251.646550925929</v>
      </c>
      <c r="E3360" s="1" t="s">
        <v>10637</v>
      </c>
      <c r="F3360" s="1" t="s">
        <v>10638</v>
      </c>
      <c r="G3360" s="1" t="s">
        <v>123</v>
      </c>
      <c r="H3360" s="1" t="s">
        <v>124</v>
      </c>
      <c r="I3360" s="1" t="s">
        <v>125</v>
      </c>
      <c r="J3360" s="1" t="s">
        <v>9077</v>
      </c>
      <c r="K3360" s="1" t="s">
        <v>10104</v>
      </c>
      <c r="L3360">
        <f>ROUNDUP(IF(B3360&gt;$D$4,0,($D$4-B3360+1)/365),0)</f>
        <v>0</v>
      </c>
      <c r="M3360">
        <f>ROUNDUP(IF(B3360&gt;$D$5,0,($D$5-B3360+1)/365),0)</f>
        <v>0</v>
      </c>
      <c r="N3360" s="28">
        <f>IF(OR(L3360=1,M3360=1),IF(B3360+364&lt;=$D$5,(B3360+364-$D$4+1)/365,IF(B3360&gt;$D$4,($D$5-B3360+1)/365,$D$6/365)),0)</f>
        <v>0</v>
      </c>
      <c r="O3360" s="28">
        <f>'Data &amp; Parameter'!$E$16*'Data &amp; Parameter'!$E$17*('Data &amp; Parameter'!$E$18+'Data &amp; Parameter'!$E$19)*'Data &amp; Parameter'!$E$20*'Data &amp; Parameter'!$E$37*N3360</f>
        <v>0</v>
      </c>
      <c r="P3360">
        <f>ROUNDUP(IF(D3360&gt;$D$4,0,($D$4-D3360+1)/365),0)</f>
        <v>0</v>
      </c>
      <c r="Q3360">
        <f>ROUNDUP(IF(D3360&gt;$D$5,0,($D$5-D3360+1)/365),0)</f>
        <v>0</v>
      </c>
      <c r="R3360" s="28">
        <f>IF(OR(P3360=1,Q3360=1),IF(D3360+364&lt;=$D$5,(D3360+364-$D$4+1)/365,IF(D3360&gt;$D$4,($D$5-D3360+1)/365,$D$6/365)),0)</f>
        <v>0</v>
      </c>
      <c r="S3360" s="28">
        <f>'Data &amp; Parameter'!$E$16*'Data &amp; Parameter'!$E$17*('Data &amp; Parameter'!$E$18+'Data &amp; Parameter'!$E$19)*'Data &amp; Parameter'!$E$20*'Data &amp; Parameter'!$E$37*R3360</f>
        <v>0</v>
      </c>
      <c r="T3360" s="28">
        <f t="shared" si="52"/>
        <v>0</v>
      </c>
    </row>
    <row r="3361" spans="1:20" ht="15.75" customHeight="1" x14ac:dyDescent="0.35">
      <c r="A3361">
        <v>3354</v>
      </c>
      <c r="B3361" s="76">
        <v>44251.646365740744</v>
      </c>
      <c r="C3361" s="1" t="s">
        <v>10639</v>
      </c>
      <c r="D3361" s="76">
        <v>44251.647222222222</v>
      </c>
      <c r="E3361" s="1" t="s">
        <v>10640</v>
      </c>
      <c r="F3361" s="1" t="s">
        <v>10641</v>
      </c>
      <c r="G3361" s="1" t="s">
        <v>123</v>
      </c>
      <c r="H3361" s="1" t="s">
        <v>124</v>
      </c>
      <c r="I3361" s="1" t="s">
        <v>125</v>
      </c>
      <c r="J3361" s="1" t="s">
        <v>9762</v>
      </c>
      <c r="K3361" s="1" t="s">
        <v>10621</v>
      </c>
      <c r="L3361">
        <f>ROUNDUP(IF(B3361&gt;$D$4,0,($D$4-B3361+1)/365),0)</f>
        <v>0</v>
      </c>
      <c r="M3361">
        <f>ROUNDUP(IF(B3361&gt;$D$5,0,($D$5-B3361+1)/365),0)</f>
        <v>0</v>
      </c>
      <c r="N3361" s="28">
        <f>IF(OR(L3361=1,M3361=1),IF(B3361+364&lt;=$D$5,(B3361+364-$D$4+1)/365,IF(B3361&gt;$D$4,($D$5-B3361+1)/365,$D$6/365)),0)</f>
        <v>0</v>
      </c>
      <c r="O3361" s="28">
        <f>'Data &amp; Parameter'!$E$16*'Data &amp; Parameter'!$E$17*('Data &amp; Parameter'!$E$18+'Data &amp; Parameter'!$E$19)*'Data &amp; Parameter'!$E$20*'Data &amp; Parameter'!$E$37*N3361</f>
        <v>0</v>
      </c>
      <c r="P3361">
        <f>ROUNDUP(IF(D3361&gt;$D$4,0,($D$4-D3361+1)/365),0)</f>
        <v>0</v>
      </c>
      <c r="Q3361">
        <f>ROUNDUP(IF(D3361&gt;$D$5,0,($D$5-D3361+1)/365),0)</f>
        <v>0</v>
      </c>
      <c r="R3361" s="28">
        <f>IF(OR(P3361=1,Q3361=1),IF(D3361+364&lt;=$D$5,(D3361+364-$D$4+1)/365,IF(D3361&gt;$D$4,($D$5-D3361+1)/365,$D$6/365)),0)</f>
        <v>0</v>
      </c>
      <c r="S3361" s="28">
        <f>'Data &amp; Parameter'!$E$16*'Data &amp; Parameter'!$E$17*('Data &amp; Parameter'!$E$18+'Data &amp; Parameter'!$E$19)*'Data &amp; Parameter'!$E$20*'Data &amp; Parameter'!$E$37*R3361</f>
        <v>0</v>
      </c>
      <c r="T3361" s="28">
        <f t="shared" si="52"/>
        <v>0</v>
      </c>
    </row>
    <row r="3362" spans="1:20" ht="15.75" customHeight="1" x14ac:dyDescent="0.35">
      <c r="A3362">
        <v>3355</v>
      </c>
      <c r="B3362" s="76">
        <v>44251.64743055556</v>
      </c>
      <c r="C3362" s="1" t="s">
        <v>10642</v>
      </c>
      <c r="D3362" s="76">
        <v>44251.648576388892</v>
      </c>
      <c r="E3362" s="1" t="s">
        <v>10643</v>
      </c>
      <c r="F3362" s="1" t="s">
        <v>10644</v>
      </c>
      <c r="G3362" s="1" t="s">
        <v>123</v>
      </c>
      <c r="H3362" s="1" t="s">
        <v>124</v>
      </c>
      <c r="I3362" s="1" t="s">
        <v>125</v>
      </c>
      <c r="J3362" s="1" t="s">
        <v>9077</v>
      </c>
      <c r="K3362" s="1" t="s">
        <v>10635</v>
      </c>
      <c r="L3362">
        <f>ROUNDUP(IF(B3362&gt;$D$4,0,($D$4-B3362+1)/365),0)</f>
        <v>0</v>
      </c>
      <c r="M3362">
        <f>ROUNDUP(IF(B3362&gt;$D$5,0,($D$5-B3362+1)/365),0)</f>
        <v>0</v>
      </c>
      <c r="N3362" s="28">
        <f>IF(OR(L3362=1,M3362=1),IF(B3362+364&lt;=$D$5,(B3362+364-$D$4+1)/365,IF(B3362&gt;$D$4,($D$5-B3362+1)/365,$D$6/365)),0)</f>
        <v>0</v>
      </c>
      <c r="O3362" s="28">
        <f>'Data &amp; Parameter'!$E$16*'Data &amp; Parameter'!$E$17*('Data &amp; Parameter'!$E$18+'Data &amp; Parameter'!$E$19)*'Data &amp; Parameter'!$E$20*'Data &amp; Parameter'!$E$37*N3362</f>
        <v>0</v>
      </c>
      <c r="P3362">
        <f>ROUNDUP(IF(D3362&gt;$D$4,0,($D$4-D3362+1)/365),0)</f>
        <v>0</v>
      </c>
      <c r="Q3362">
        <f>ROUNDUP(IF(D3362&gt;$D$5,0,($D$5-D3362+1)/365),0)</f>
        <v>0</v>
      </c>
      <c r="R3362" s="28">
        <f>IF(OR(P3362=1,Q3362=1),IF(D3362+364&lt;=$D$5,(D3362+364-$D$4+1)/365,IF(D3362&gt;$D$4,($D$5-D3362+1)/365,$D$6/365)),0)</f>
        <v>0</v>
      </c>
      <c r="S3362" s="28">
        <f>'Data &amp; Parameter'!$E$16*'Data &amp; Parameter'!$E$17*('Data &amp; Parameter'!$E$18+'Data &amp; Parameter'!$E$19)*'Data &amp; Parameter'!$E$20*'Data &amp; Parameter'!$E$37*R3362</f>
        <v>0</v>
      </c>
      <c r="T3362" s="28">
        <f t="shared" si="52"/>
        <v>0</v>
      </c>
    </row>
    <row r="3363" spans="1:20" ht="15.75" customHeight="1" x14ac:dyDescent="0.35">
      <c r="A3363">
        <v>3356</v>
      </c>
      <c r="B3363" s="76">
        <v>44251.6487962963</v>
      </c>
      <c r="C3363" s="1" t="s">
        <v>10645</v>
      </c>
      <c r="D3363" s="76">
        <v>44251.649305555555</v>
      </c>
      <c r="E3363" s="1" t="s">
        <v>10646</v>
      </c>
      <c r="F3363" s="1" t="s">
        <v>10647</v>
      </c>
      <c r="G3363" s="1" t="s">
        <v>123</v>
      </c>
      <c r="H3363" s="1" t="s">
        <v>124</v>
      </c>
      <c r="I3363" s="1" t="s">
        <v>125</v>
      </c>
      <c r="J3363" s="1" t="s">
        <v>9077</v>
      </c>
      <c r="K3363" s="1" t="s">
        <v>10648</v>
      </c>
      <c r="L3363">
        <f>ROUNDUP(IF(B3363&gt;$D$4,0,($D$4-B3363+1)/365),0)</f>
        <v>0</v>
      </c>
      <c r="M3363">
        <f>ROUNDUP(IF(B3363&gt;$D$5,0,($D$5-B3363+1)/365),0)</f>
        <v>0</v>
      </c>
      <c r="N3363" s="28">
        <f>IF(OR(L3363=1,M3363=1),IF(B3363+364&lt;=$D$5,(B3363+364-$D$4+1)/365,IF(B3363&gt;$D$4,($D$5-B3363+1)/365,$D$6/365)),0)</f>
        <v>0</v>
      </c>
      <c r="O3363" s="28">
        <f>'Data &amp; Parameter'!$E$16*'Data &amp; Parameter'!$E$17*('Data &amp; Parameter'!$E$18+'Data &amp; Parameter'!$E$19)*'Data &amp; Parameter'!$E$20*'Data &amp; Parameter'!$E$37*N3363</f>
        <v>0</v>
      </c>
      <c r="P3363">
        <f>ROUNDUP(IF(D3363&gt;$D$4,0,($D$4-D3363+1)/365),0)</f>
        <v>0</v>
      </c>
      <c r="Q3363">
        <f>ROUNDUP(IF(D3363&gt;$D$5,0,($D$5-D3363+1)/365),0)</f>
        <v>0</v>
      </c>
      <c r="R3363" s="28">
        <f>IF(OR(P3363=1,Q3363=1),IF(D3363+364&lt;=$D$5,(D3363+364-$D$4+1)/365,IF(D3363&gt;$D$4,($D$5-D3363+1)/365,$D$6/365)),0)</f>
        <v>0</v>
      </c>
      <c r="S3363" s="28">
        <f>'Data &amp; Parameter'!$E$16*'Data &amp; Parameter'!$E$17*('Data &amp; Parameter'!$E$18+'Data &amp; Parameter'!$E$19)*'Data &amp; Parameter'!$E$20*'Data &amp; Parameter'!$E$37*R3363</f>
        <v>0</v>
      </c>
      <c r="T3363" s="28">
        <f t="shared" si="52"/>
        <v>0</v>
      </c>
    </row>
    <row r="3364" spans="1:20" ht="15.75" customHeight="1" x14ac:dyDescent="0.35">
      <c r="A3364">
        <v>3357</v>
      </c>
      <c r="B3364" s="76">
        <v>44251.649027777778</v>
      </c>
      <c r="C3364" s="1" t="s">
        <v>10649</v>
      </c>
      <c r="D3364" s="76">
        <v>44251.649641203709</v>
      </c>
      <c r="E3364" s="1" t="s">
        <v>10650</v>
      </c>
      <c r="F3364" s="1" t="s">
        <v>10651</v>
      </c>
      <c r="G3364" s="1" t="s">
        <v>123</v>
      </c>
      <c r="H3364" s="1" t="s">
        <v>124</v>
      </c>
      <c r="I3364" s="1" t="s">
        <v>125</v>
      </c>
      <c r="J3364" s="1" t="s">
        <v>9830</v>
      </c>
      <c r="K3364" s="1" t="s">
        <v>9831</v>
      </c>
      <c r="L3364">
        <f>ROUNDUP(IF(B3364&gt;$D$4,0,($D$4-B3364+1)/365),0)</f>
        <v>0</v>
      </c>
      <c r="M3364">
        <f>ROUNDUP(IF(B3364&gt;$D$5,0,($D$5-B3364+1)/365),0)</f>
        <v>0</v>
      </c>
      <c r="N3364" s="28">
        <f>IF(OR(L3364=1,M3364=1),IF(B3364+364&lt;=$D$5,(B3364+364-$D$4+1)/365,IF(B3364&gt;$D$4,($D$5-B3364+1)/365,$D$6/365)),0)</f>
        <v>0</v>
      </c>
      <c r="O3364" s="28">
        <f>'Data &amp; Parameter'!$E$16*'Data &amp; Parameter'!$E$17*('Data &amp; Parameter'!$E$18+'Data &amp; Parameter'!$E$19)*'Data &amp; Parameter'!$E$20*'Data &amp; Parameter'!$E$37*N3364</f>
        <v>0</v>
      </c>
      <c r="P3364">
        <f>ROUNDUP(IF(D3364&gt;$D$4,0,($D$4-D3364+1)/365),0)</f>
        <v>0</v>
      </c>
      <c r="Q3364">
        <f>ROUNDUP(IF(D3364&gt;$D$5,0,($D$5-D3364+1)/365),0)</f>
        <v>0</v>
      </c>
      <c r="R3364" s="28">
        <f>IF(OR(P3364=1,Q3364=1),IF(D3364+364&lt;=$D$5,(D3364+364-$D$4+1)/365,IF(D3364&gt;$D$4,($D$5-D3364+1)/365,$D$6/365)),0)</f>
        <v>0</v>
      </c>
      <c r="S3364" s="28">
        <f>'Data &amp; Parameter'!$E$16*'Data &amp; Parameter'!$E$17*('Data &amp; Parameter'!$E$18+'Data &amp; Parameter'!$E$19)*'Data &amp; Parameter'!$E$20*'Data &amp; Parameter'!$E$37*R3364</f>
        <v>0</v>
      </c>
      <c r="T3364" s="28">
        <f t="shared" si="52"/>
        <v>0</v>
      </c>
    </row>
    <row r="3365" spans="1:20" ht="15.75" customHeight="1" x14ac:dyDescent="0.35">
      <c r="A3365">
        <v>3358</v>
      </c>
      <c r="B3365" s="76">
        <v>44251.649918981479</v>
      </c>
      <c r="C3365" s="1" t="s">
        <v>10652</v>
      </c>
      <c r="D3365" s="76">
        <v>44251.650509259256</v>
      </c>
      <c r="E3365" s="1" t="s">
        <v>10653</v>
      </c>
      <c r="F3365" s="1" t="s">
        <v>10654</v>
      </c>
      <c r="G3365" s="1" t="s">
        <v>123</v>
      </c>
      <c r="H3365" s="1" t="s">
        <v>124</v>
      </c>
      <c r="I3365" s="1" t="s">
        <v>125</v>
      </c>
      <c r="J3365" s="1" t="s">
        <v>9762</v>
      </c>
      <c r="K3365" s="1" t="s">
        <v>10621</v>
      </c>
      <c r="L3365">
        <f>ROUNDUP(IF(B3365&gt;$D$4,0,($D$4-B3365+1)/365),0)</f>
        <v>0</v>
      </c>
      <c r="M3365">
        <f>ROUNDUP(IF(B3365&gt;$D$5,0,($D$5-B3365+1)/365),0)</f>
        <v>0</v>
      </c>
      <c r="N3365" s="28">
        <f>IF(OR(L3365=1,M3365=1),IF(B3365+364&lt;=$D$5,(B3365+364-$D$4+1)/365,IF(B3365&gt;$D$4,($D$5-B3365+1)/365,$D$6/365)),0)</f>
        <v>0</v>
      </c>
      <c r="O3365" s="28">
        <f>'Data &amp; Parameter'!$E$16*'Data &amp; Parameter'!$E$17*('Data &amp; Parameter'!$E$18+'Data &amp; Parameter'!$E$19)*'Data &amp; Parameter'!$E$20*'Data &amp; Parameter'!$E$37*N3365</f>
        <v>0</v>
      </c>
      <c r="P3365">
        <f>ROUNDUP(IF(D3365&gt;$D$4,0,($D$4-D3365+1)/365),0)</f>
        <v>0</v>
      </c>
      <c r="Q3365">
        <f>ROUNDUP(IF(D3365&gt;$D$5,0,($D$5-D3365+1)/365),0)</f>
        <v>0</v>
      </c>
      <c r="R3365" s="28">
        <f>IF(OR(P3365=1,Q3365=1),IF(D3365+364&lt;=$D$5,(D3365+364-$D$4+1)/365,IF(D3365&gt;$D$4,($D$5-D3365+1)/365,$D$6/365)),0)</f>
        <v>0</v>
      </c>
      <c r="S3365" s="28">
        <f>'Data &amp; Parameter'!$E$16*'Data &amp; Parameter'!$E$17*('Data &amp; Parameter'!$E$18+'Data &amp; Parameter'!$E$19)*'Data &amp; Parameter'!$E$20*'Data &amp; Parameter'!$E$37*R3365</f>
        <v>0</v>
      </c>
      <c r="T3365" s="28">
        <f t="shared" si="52"/>
        <v>0</v>
      </c>
    </row>
    <row r="3366" spans="1:20" ht="15.75" customHeight="1" x14ac:dyDescent="0.35">
      <c r="A3366">
        <v>3359</v>
      </c>
      <c r="B3366" s="76">
        <v>44251.65006944444</v>
      </c>
      <c r="C3366" s="1" t="s">
        <v>10655</v>
      </c>
      <c r="D3366" s="76">
        <v>44251.650914351849</v>
      </c>
      <c r="E3366" s="1" t="s">
        <v>10656</v>
      </c>
      <c r="F3366" s="1" t="s">
        <v>10657</v>
      </c>
      <c r="G3366" s="1" t="s">
        <v>123</v>
      </c>
      <c r="H3366" s="1" t="s">
        <v>124</v>
      </c>
      <c r="I3366" s="1" t="s">
        <v>125</v>
      </c>
      <c r="J3366" s="1" t="s">
        <v>9077</v>
      </c>
      <c r="K3366" s="1" t="s">
        <v>10104</v>
      </c>
      <c r="L3366">
        <f>ROUNDUP(IF(B3366&gt;$D$4,0,($D$4-B3366+1)/365),0)</f>
        <v>0</v>
      </c>
      <c r="M3366">
        <f>ROUNDUP(IF(B3366&gt;$D$5,0,($D$5-B3366+1)/365),0)</f>
        <v>0</v>
      </c>
      <c r="N3366" s="28">
        <f>IF(OR(L3366=1,M3366=1),IF(B3366+364&lt;=$D$5,(B3366+364-$D$4+1)/365,IF(B3366&gt;$D$4,($D$5-B3366+1)/365,$D$6/365)),0)</f>
        <v>0</v>
      </c>
      <c r="O3366" s="28">
        <f>'Data &amp; Parameter'!$E$16*'Data &amp; Parameter'!$E$17*('Data &amp; Parameter'!$E$18+'Data &amp; Parameter'!$E$19)*'Data &amp; Parameter'!$E$20*'Data &amp; Parameter'!$E$37*N3366</f>
        <v>0</v>
      </c>
      <c r="P3366">
        <f>ROUNDUP(IF(D3366&gt;$D$4,0,($D$4-D3366+1)/365),0)</f>
        <v>0</v>
      </c>
      <c r="Q3366">
        <f>ROUNDUP(IF(D3366&gt;$D$5,0,($D$5-D3366+1)/365),0)</f>
        <v>0</v>
      </c>
      <c r="R3366" s="28">
        <f>IF(OR(P3366=1,Q3366=1),IF(D3366+364&lt;=$D$5,(D3366+364-$D$4+1)/365,IF(D3366&gt;$D$4,($D$5-D3366+1)/365,$D$6/365)),0)</f>
        <v>0</v>
      </c>
      <c r="S3366" s="28">
        <f>'Data &amp; Parameter'!$E$16*'Data &amp; Parameter'!$E$17*('Data &amp; Parameter'!$E$18+'Data &amp; Parameter'!$E$19)*'Data &amp; Parameter'!$E$20*'Data &amp; Parameter'!$E$37*R3366</f>
        <v>0</v>
      </c>
      <c r="T3366" s="28">
        <f t="shared" si="52"/>
        <v>0</v>
      </c>
    </row>
    <row r="3367" spans="1:20" ht="15.75" customHeight="1" x14ac:dyDescent="0.35">
      <c r="A3367">
        <v>3360</v>
      </c>
      <c r="B3367" s="76">
        <v>44251.654328703706</v>
      </c>
      <c r="C3367" s="1" t="s">
        <v>10658</v>
      </c>
      <c r="D3367" s="76">
        <v>44251.657326388886</v>
      </c>
      <c r="E3367" s="1" t="s">
        <v>10659</v>
      </c>
      <c r="F3367" s="1" t="s">
        <v>10660</v>
      </c>
      <c r="G3367" s="1" t="s">
        <v>123</v>
      </c>
      <c r="H3367" s="1" t="s">
        <v>124</v>
      </c>
      <c r="I3367" s="1" t="s">
        <v>125</v>
      </c>
      <c r="J3367" s="1" t="s">
        <v>9077</v>
      </c>
      <c r="K3367" s="1" t="s">
        <v>10661</v>
      </c>
      <c r="L3367">
        <f>ROUNDUP(IF(B3367&gt;$D$4,0,($D$4-B3367+1)/365),0)</f>
        <v>0</v>
      </c>
      <c r="M3367">
        <f>ROUNDUP(IF(B3367&gt;$D$5,0,($D$5-B3367+1)/365),0)</f>
        <v>0</v>
      </c>
      <c r="N3367" s="28">
        <f>IF(OR(L3367=1,M3367=1),IF(B3367+364&lt;=$D$5,(B3367+364-$D$4+1)/365,IF(B3367&gt;$D$4,($D$5-B3367+1)/365,$D$6/365)),0)</f>
        <v>0</v>
      </c>
      <c r="O3367" s="28">
        <f>'Data &amp; Parameter'!$E$16*'Data &amp; Parameter'!$E$17*('Data &amp; Parameter'!$E$18+'Data &amp; Parameter'!$E$19)*'Data &amp; Parameter'!$E$20*'Data &amp; Parameter'!$E$37*N3367</f>
        <v>0</v>
      </c>
      <c r="P3367">
        <f>ROUNDUP(IF(D3367&gt;$D$4,0,($D$4-D3367+1)/365),0)</f>
        <v>0</v>
      </c>
      <c r="Q3367">
        <f>ROUNDUP(IF(D3367&gt;$D$5,0,($D$5-D3367+1)/365),0)</f>
        <v>0</v>
      </c>
      <c r="R3367" s="28">
        <f>IF(OR(P3367=1,Q3367=1),IF(D3367+364&lt;=$D$5,(D3367+364-$D$4+1)/365,IF(D3367&gt;$D$4,($D$5-D3367+1)/365,$D$6/365)),0)</f>
        <v>0</v>
      </c>
      <c r="S3367" s="28">
        <f>'Data &amp; Parameter'!$E$16*'Data &amp; Parameter'!$E$17*('Data &amp; Parameter'!$E$18+'Data &amp; Parameter'!$E$19)*'Data &amp; Parameter'!$E$20*'Data &amp; Parameter'!$E$37*R3367</f>
        <v>0</v>
      </c>
      <c r="T3367" s="28">
        <f t="shared" si="52"/>
        <v>0</v>
      </c>
    </row>
    <row r="3368" spans="1:20" ht="15.75" customHeight="1" x14ac:dyDescent="0.35">
      <c r="A3368">
        <v>3361</v>
      </c>
      <c r="B3368" s="76">
        <v>44251.655277777776</v>
      </c>
      <c r="C3368" s="1" t="s">
        <v>10662</v>
      </c>
      <c r="D3368" s="76">
        <v>44251.655960648146</v>
      </c>
      <c r="E3368" s="1" t="s">
        <v>10663</v>
      </c>
      <c r="F3368" s="1" t="s">
        <v>10664</v>
      </c>
      <c r="G3368" s="1" t="s">
        <v>123</v>
      </c>
      <c r="H3368" s="1" t="s">
        <v>124</v>
      </c>
      <c r="I3368" s="1" t="s">
        <v>125</v>
      </c>
      <c r="J3368" s="1" t="s">
        <v>9762</v>
      </c>
      <c r="K3368" s="1" t="s">
        <v>10621</v>
      </c>
      <c r="L3368">
        <f>ROUNDUP(IF(B3368&gt;$D$4,0,($D$4-B3368+1)/365),0)</f>
        <v>0</v>
      </c>
      <c r="M3368">
        <f>ROUNDUP(IF(B3368&gt;$D$5,0,($D$5-B3368+1)/365),0)</f>
        <v>0</v>
      </c>
      <c r="N3368" s="28">
        <f>IF(OR(L3368=1,M3368=1),IF(B3368+364&lt;=$D$5,(B3368+364-$D$4+1)/365,IF(B3368&gt;$D$4,($D$5-B3368+1)/365,$D$6/365)),0)</f>
        <v>0</v>
      </c>
      <c r="O3368" s="28">
        <f>'Data &amp; Parameter'!$E$16*'Data &amp; Parameter'!$E$17*('Data &amp; Parameter'!$E$18+'Data &amp; Parameter'!$E$19)*'Data &amp; Parameter'!$E$20*'Data &amp; Parameter'!$E$37*N3368</f>
        <v>0</v>
      </c>
      <c r="P3368">
        <f>ROUNDUP(IF(D3368&gt;$D$4,0,($D$4-D3368+1)/365),0)</f>
        <v>0</v>
      </c>
      <c r="Q3368">
        <f>ROUNDUP(IF(D3368&gt;$D$5,0,($D$5-D3368+1)/365),0)</f>
        <v>0</v>
      </c>
      <c r="R3368" s="28">
        <f>IF(OR(P3368=1,Q3368=1),IF(D3368+364&lt;=$D$5,(D3368+364-$D$4+1)/365,IF(D3368&gt;$D$4,($D$5-D3368+1)/365,$D$6/365)),0)</f>
        <v>0</v>
      </c>
      <c r="S3368" s="28">
        <f>'Data &amp; Parameter'!$E$16*'Data &amp; Parameter'!$E$17*('Data &amp; Parameter'!$E$18+'Data &amp; Parameter'!$E$19)*'Data &amp; Parameter'!$E$20*'Data &amp; Parameter'!$E$37*R3368</f>
        <v>0</v>
      </c>
      <c r="T3368" s="28">
        <f t="shared" si="52"/>
        <v>0</v>
      </c>
    </row>
    <row r="3369" spans="1:20" ht="15.75" customHeight="1" x14ac:dyDescent="0.35">
      <c r="A3369">
        <v>3362</v>
      </c>
      <c r="B3369" s="76">
        <v>44251.657766203702</v>
      </c>
      <c r="C3369" s="1" t="s">
        <v>10665</v>
      </c>
      <c r="D3369" s="76">
        <v>44251.659560185188</v>
      </c>
      <c r="E3369" s="1" t="s">
        <v>10666</v>
      </c>
      <c r="F3369" s="1" t="s">
        <v>10667</v>
      </c>
      <c r="G3369" s="1" t="s">
        <v>123</v>
      </c>
      <c r="H3369" s="1" t="s">
        <v>124</v>
      </c>
      <c r="I3369" s="1" t="s">
        <v>125</v>
      </c>
      <c r="J3369" s="1" t="s">
        <v>9077</v>
      </c>
      <c r="K3369" s="1" t="s">
        <v>10281</v>
      </c>
      <c r="L3369">
        <f>ROUNDUP(IF(B3369&gt;$D$4,0,($D$4-B3369+1)/365),0)</f>
        <v>0</v>
      </c>
      <c r="M3369">
        <f>ROUNDUP(IF(B3369&gt;$D$5,0,($D$5-B3369+1)/365),0)</f>
        <v>0</v>
      </c>
      <c r="N3369" s="28">
        <f>IF(OR(L3369=1,M3369=1),IF(B3369+364&lt;=$D$5,(B3369+364-$D$4+1)/365,IF(B3369&gt;$D$4,($D$5-B3369+1)/365,$D$6/365)),0)</f>
        <v>0</v>
      </c>
      <c r="O3369" s="28">
        <f>'Data &amp; Parameter'!$E$16*'Data &amp; Parameter'!$E$17*('Data &amp; Parameter'!$E$18+'Data &amp; Parameter'!$E$19)*'Data &amp; Parameter'!$E$20*'Data &amp; Parameter'!$E$37*N3369</f>
        <v>0</v>
      </c>
      <c r="P3369">
        <f>ROUNDUP(IF(D3369&gt;$D$4,0,($D$4-D3369+1)/365),0)</f>
        <v>0</v>
      </c>
      <c r="Q3369">
        <f>ROUNDUP(IF(D3369&gt;$D$5,0,($D$5-D3369+1)/365),0)</f>
        <v>0</v>
      </c>
      <c r="R3369" s="28">
        <f>IF(OR(P3369=1,Q3369=1),IF(D3369+364&lt;=$D$5,(D3369+364-$D$4+1)/365,IF(D3369&gt;$D$4,($D$5-D3369+1)/365,$D$6/365)),0)</f>
        <v>0</v>
      </c>
      <c r="S3369" s="28">
        <f>'Data &amp; Parameter'!$E$16*'Data &amp; Parameter'!$E$17*('Data &amp; Parameter'!$E$18+'Data &amp; Parameter'!$E$19)*'Data &amp; Parameter'!$E$20*'Data &amp; Parameter'!$E$37*R3369</f>
        <v>0</v>
      </c>
      <c r="T3369" s="28">
        <f t="shared" si="52"/>
        <v>0</v>
      </c>
    </row>
    <row r="3370" spans="1:20" ht="15.75" customHeight="1" x14ac:dyDescent="0.35">
      <c r="A3370">
        <v>3363</v>
      </c>
      <c r="B3370" s="76">
        <v>44251.666585648149</v>
      </c>
      <c r="C3370" s="1" t="s">
        <v>10668</v>
      </c>
      <c r="D3370" s="76">
        <v>44251.667523148149</v>
      </c>
      <c r="E3370" s="1" t="s">
        <v>10669</v>
      </c>
      <c r="F3370" s="1" t="s">
        <v>10670</v>
      </c>
      <c r="G3370" s="1" t="s">
        <v>123</v>
      </c>
      <c r="H3370" s="1" t="s">
        <v>124</v>
      </c>
      <c r="I3370" s="1" t="s">
        <v>125</v>
      </c>
      <c r="J3370" s="1" t="s">
        <v>9077</v>
      </c>
      <c r="K3370" s="1" t="s">
        <v>10281</v>
      </c>
      <c r="L3370">
        <f>ROUNDUP(IF(B3370&gt;$D$4,0,($D$4-B3370+1)/365),0)</f>
        <v>0</v>
      </c>
      <c r="M3370">
        <f>ROUNDUP(IF(B3370&gt;$D$5,0,($D$5-B3370+1)/365),0)</f>
        <v>0</v>
      </c>
      <c r="N3370" s="28">
        <f>IF(OR(L3370=1,M3370=1),IF(B3370+364&lt;=$D$5,(B3370+364-$D$4+1)/365,IF(B3370&gt;$D$4,($D$5-B3370+1)/365,$D$6/365)),0)</f>
        <v>0</v>
      </c>
      <c r="O3370" s="28">
        <f>'Data &amp; Parameter'!$E$16*'Data &amp; Parameter'!$E$17*('Data &amp; Parameter'!$E$18+'Data &amp; Parameter'!$E$19)*'Data &amp; Parameter'!$E$20*'Data &amp; Parameter'!$E$37*N3370</f>
        <v>0</v>
      </c>
      <c r="P3370">
        <f>ROUNDUP(IF(D3370&gt;$D$4,0,($D$4-D3370+1)/365),0)</f>
        <v>0</v>
      </c>
      <c r="Q3370">
        <f>ROUNDUP(IF(D3370&gt;$D$5,0,($D$5-D3370+1)/365),0)</f>
        <v>0</v>
      </c>
      <c r="R3370" s="28">
        <f>IF(OR(P3370=1,Q3370=1),IF(D3370+364&lt;=$D$5,(D3370+364-$D$4+1)/365,IF(D3370&gt;$D$4,($D$5-D3370+1)/365,$D$6/365)),0)</f>
        <v>0</v>
      </c>
      <c r="S3370" s="28">
        <f>'Data &amp; Parameter'!$E$16*'Data &amp; Parameter'!$E$17*('Data &amp; Parameter'!$E$18+'Data &amp; Parameter'!$E$19)*'Data &amp; Parameter'!$E$20*'Data &amp; Parameter'!$E$37*R3370</f>
        <v>0</v>
      </c>
      <c r="T3370" s="28">
        <f t="shared" si="52"/>
        <v>0</v>
      </c>
    </row>
    <row r="3371" spans="1:20" ht="15.75" customHeight="1" x14ac:dyDescent="0.35">
      <c r="A3371">
        <v>3364</v>
      </c>
      <c r="B3371" s="76">
        <v>44251.670902777776</v>
      </c>
      <c r="C3371" s="1" t="s">
        <v>10671</v>
      </c>
      <c r="D3371" s="76">
        <v>44251.672152777777</v>
      </c>
      <c r="E3371" s="1" t="s">
        <v>10672</v>
      </c>
      <c r="F3371" s="1" t="s">
        <v>10673</v>
      </c>
      <c r="G3371" s="1" t="s">
        <v>123</v>
      </c>
      <c r="H3371" s="1" t="s">
        <v>124</v>
      </c>
      <c r="I3371" s="1" t="s">
        <v>125</v>
      </c>
      <c r="J3371" s="1" t="s">
        <v>9077</v>
      </c>
      <c r="K3371" s="1" t="s">
        <v>10281</v>
      </c>
      <c r="L3371">
        <f>ROUNDUP(IF(B3371&gt;$D$4,0,($D$4-B3371+1)/365),0)</f>
        <v>0</v>
      </c>
      <c r="M3371">
        <f>ROUNDUP(IF(B3371&gt;$D$5,0,($D$5-B3371+1)/365),0)</f>
        <v>0</v>
      </c>
      <c r="N3371" s="28">
        <f>IF(OR(L3371=1,M3371=1),IF(B3371+364&lt;=$D$5,(B3371+364-$D$4+1)/365,IF(B3371&gt;$D$4,($D$5-B3371+1)/365,$D$6/365)),0)</f>
        <v>0</v>
      </c>
      <c r="O3371" s="28">
        <f>'Data &amp; Parameter'!$E$16*'Data &amp; Parameter'!$E$17*('Data &amp; Parameter'!$E$18+'Data &amp; Parameter'!$E$19)*'Data &amp; Parameter'!$E$20*'Data &amp; Parameter'!$E$37*N3371</f>
        <v>0</v>
      </c>
      <c r="P3371">
        <f>ROUNDUP(IF(D3371&gt;$D$4,0,($D$4-D3371+1)/365),0)</f>
        <v>0</v>
      </c>
      <c r="Q3371">
        <f>ROUNDUP(IF(D3371&gt;$D$5,0,($D$5-D3371+1)/365),0)</f>
        <v>0</v>
      </c>
      <c r="R3371" s="28">
        <f>IF(OR(P3371=1,Q3371=1),IF(D3371+364&lt;=$D$5,(D3371+364-$D$4+1)/365,IF(D3371&gt;$D$4,($D$5-D3371+1)/365,$D$6/365)),0)</f>
        <v>0</v>
      </c>
      <c r="S3371" s="28">
        <f>'Data &amp; Parameter'!$E$16*'Data &amp; Parameter'!$E$17*('Data &amp; Parameter'!$E$18+'Data &amp; Parameter'!$E$19)*'Data &amp; Parameter'!$E$20*'Data &amp; Parameter'!$E$37*R3371</f>
        <v>0</v>
      </c>
      <c r="T3371" s="28">
        <f t="shared" si="52"/>
        <v>0</v>
      </c>
    </row>
    <row r="3372" spans="1:20" ht="15.75" customHeight="1" x14ac:dyDescent="0.35">
      <c r="A3372">
        <v>3365</v>
      </c>
      <c r="B3372" s="76">
        <v>44251.670902777776</v>
      </c>
      <c r="C3372" s="1" t="s">
        <v>10674</v>
      </c>
      <c r="D3372" s="76">
        <v>44251.672384259262</v>
      </c>
      <c r="E3372" s="1" t="s">
        <v>10675</v>
      </c>
      <c r="F3372" s="1" t="s">
        <v>10676</v>
      </c>
      <c r="G3372" s="1" t="s">
        <v>123</v>
      </c>
      <c r="H3372" s="1" t="s">
        <v>124</v>
      </c>
      <c r="I3372" s="1" t="s">
        <v>125</v>
      </c>
      <c r="J3372" s="1" t="s">
        <v>10399</v>
      </c>
      <c r="K3372" s="1" t="s">
        <v>10677</v>
      </c>
      <c r="L3372">
        <f>ROUNDUP(IF(B3372&gt;$D$4,0,($D$4-B3372+1)/365),0)</f>
        <v>0</v>
      </c>
      <c r="M3372">
        <f>ROUNDUP(IF(B3372&gt;$D$5,0,($D$5-B3372+1)/365),0)</f>
        <v>0</v>
      </c>
      <c r="N3372" s="28">
        <f>IF(OR(L3372=1,M3372=1),IF(B3372+364&lt;=$D$5,(B3372+364-$D$4+1)/365,IF(B3372&gt;$D$4,($D$5-B3372+1)/365,$D$6/365)),0)</f>
        <v>0</v>
      </c>
      <c r="O3372" s="28">
        <f>'Data &amp; Parameter'!$E$16*'Data &amp; Parameter'!$E$17*('Data &amp; Parameter'!$E$18+'Data &amp; Parameter'!$E$19)*'Data &amp; Parameter'!$E$20*'Data &amp; Parameter'!$E$37*N3372</f>
        <v>0</v>
      </c>
      <c r="P3372">
        <f>ROUNDUP(IF(D3372&gt;$D$4,0,($D$4-D3372+1)/365),0)</f>
        <v>0</v>
      </c>
      <c r="Q3372">
        <f>ROUNDUP(IF(D3372&gt;$D$5,0,($D$5-D3372+1)/365),0)</f>
        <v>0</v>
      </c>
      <c r="R3372" s="28">
        <f>IF(OR(P3372=1,Q3372=1),IF(D3372+364&lt;=$D$5,(D3372+364-$D$4+1)/365,IF(D3372&gt;$D$4,($D$5-D3372+1)/365,$D$6/365)),0)</f>
        <v>0</v>
      </c>
      <c r="S3372" s="28">
        <f>'Data &amp; Parameter'!$E$16*'Data &amp; Parameter'!$E$17*('Data &amp; Parameter'!$E$18+'Data &amp; Parameter'!$E$19)*'Data &amp; Parameter'!$E$20*'Data &amp; Parameter'!$E$37*R3372</f>
        <v>0</v>
      </c>
      <c r="T3372" s="28">
        <f t="shared" si="52"/>
        <v>0</v>
      </c>
    </row>
    <row r="3373" spans="1:20" ht="15.75" customHeight="1" x14ac:dyDescent="0.35">
      <c r="A3373">
        <v>3366</v>
      </c>
      <c r="B3373" s="76">
        <v>44251.677384259259</v>
      </c>
      <c r="C3373" s="1" t="s">
        <v>10678</v>
      </c>
      <c r="D3373" s="76">
        <v>44251.677951388891</v>
      </c>
      <c r="E3373" s="1" t="s">
        <v>10679</v>
      </c>
      <c r="F3373" s="1" t="s">
        <v>10680</v>
      </c>
      <c r="G3373" s="1" t="s">
        <v>123</v>
      </c>
      <c r="H3373" s="1" t="s">
        <v>124</v>
      </c>
      <c r="I3373" s="1" t="s">
        <v>125</v>
      </c>
      <c r="J3373" s="1" t="s">
        <v>10399</v>
      </c>
      <c r="K3373" s="1" t="s">
        <v>10677</v>
      </c>
      <c r="L3373">
        <f>ROUNDUP(IF(B3373&gt;$D$4,0,($D$4-B3373+1)/365),0)</f>
        <v>0</v>
      </c>
      <c r="M3373">
        <f>ROUNDUP(IF(B3373&gt;$D$5,0,($D$5-B3373+1)/365),0)</f>
        <v>0</v>
      </c>
      <c r="N3373" s="28">
        <f>IF(OR(L3373=1,M3373=1),IF(B3373+364&lt;=$D$5,(B3373+364-$D$4+1)/365,IF(B3373&gt;$D$4,($D$5-B3373+1)/365,$D$6/365)),0)</f>
        <v>0</v>
      </c>
      <c r="O3373" s="28">
        <f>'Data &amp; Parameter'!$E$16*'Data &amp; Parameter'!$E$17*('Data &amp; Parameter'!$E$18+'Data &amp; Parameter'!$E$19)*'Data &amp; Parameter'!$E$20*'Data &amp; Parameter'!$E$37*N3373</f>
        <v>0</v>
      </c>
      <c r="P3373">
        <f>ROUNDUP(IF(D3373&gt;$D$4,0,($D$4-D3373+1)/365),0)</f>
        <v>0</v>
      </c>
      <c r="Q3373">
        <f>ROUNDUP(IF(D3373&gt;$D$5,0,($D$5-D3373+1)/365),0)</f>
        <v>0</v>
      </c>
      <c r="R3373" s="28">
        <f>IF(OR(P3373=1,Q3373=1),IF(D3373+364&lt;=$D$5,(D3373+364-$D$4+1)/365,IF(D3373&gt;$D$4,($D$5-D3373+1)/365,$D$6/365)),0)</f>
        <v>0</v>
      </c>
      <c r="S3373" s="28">
        <f>'Data &amp; Parameter'!$E$16*'Data &amp; Parameter'!$E$17*('Data &amp; Parameter'!$E$18+'Data &amp; Parameter'!$E$19)*'Data &amp; Parameter'!$E$20*'Data &amp; Parameter'!$E$37*R3373</f>
        <v>0</v>
      </c>
      <c r="T3373" s="28">
        <f t="shared" si="52"/>
        <v>0</v>
      </c>
    </row>
    <row r="3374" spans="1:20" ht="15.75" customHeight="1" x14ac:dyDescent="0.35">
      <c r="A3374">
        <v>3367</v>
      </c>
      <c r="B3374" s="76">
        <v>44251.704525462963</v>
      </c>
      <c r="C3374" s="1" t="s">
        <v>10681</v>
      </c>
      <c r="D3374" s="76">
        <v>44251.705787037034</v>
      </c>
      <c r="E3374" s="1" t="s">
        <v>10682</v>
      </c>
      <c r="F3374" s="1" t="s">
        <v>10683</v>
      </c>
      <c r="G3374" s="1" t="s">
        <v>123</v>
      </c>
      <c r="H3374" s="1" t="s">
        <v>3942</v>
      </c>
      <c r="I3374" s="1" t="s">
        <v>125</v>
      </c>
      <c r="J3374" s="1" t="s">
        <v>10684</v>
      </c>
      <c r="K3374" s="1" t="s">
        <v>10685</v>
      </c>
      <c r="L3374">
        <f>ROUNDUP(IF(B3374&gt;$D$4,0,($D$4-B3374+1)/365),0)</f>
        <v>0</v>
      </c>
      <c r="M3374">
        <f>ROUNDUP(IF(B3374&gt;$D$5,0,($D$5-B3374+1)/365),0)</f>
        <v>0</v>
      </c>
      <c r="N3374" s="28">
        <f>IF(OR(L3374=1,M3374=1),IF(B3374+364&lt;=$D$5,(B3374+364-$D$4+1)/365,IF(B3374&gt;$D$4,($D$5-B3374+1)/365,$D$6/365)),0)</f>
        <v>0</v>
      </c>
      <c r="O3374" s="28">
        <f>'Data &amp; Parameter'!$E$16*'Data &amp; Parameter'!$E$17*('Data &amp; Parameter'!$E$18+'Data &amp; Parameter'!$E$19)*'Data &amp; Parameter'!$E$20*'Data &amp; Parameter'!$E$37*N3374</f>
        <v>0</v>
      </c>
      <c r="P3374">
        <f>ROUNDUP(IF(D3374&gt;$D$4,0,($D$4-D3374+1)/365),0)</f>
        <v>0</v>
      </c>
      <c r="Q3374">
        <f>ROUNDUP(IF(D3374&gt;$D$5,0,($D$5-D3374+1)/365),0)</f>
        <v>0</v>
      </c>
      <c r="R3374" s="28">
        <f>IF(OR(P3374=1,Q3374=1),IF(D3374+364&lt;=$D$5,(D3374+364-$D$4+1)/365,IF(D3374&gt;$D$4,($D$5-D3374+1)/365,$D$6/365)),0)</f>
        <v>0</v>
      </c>
      <c r="S3374" s="28">
        <f>'Data &amp; Parameter'!$E$16*'Data &amp; Parameter'!$E$17*('Data &amp; Parameter'!$E$18+'Data &amp; Parameter'!$E$19)*'Data &amp; Parameter'!$E$20*'Data &amp; Parameter'!$E$37*R3374</f>
        <v>0</v>
      </c>
      <c r="T3374" s="28">
        <f t="shared" si="52"/>
        <v>0</v>
      </c>
    </row>
    <row r="3375" spans="1:20" ht="15.75" customHeight="1" x14ac:dyDescent="0.35">
      <c r="A3375">
        <v>3368</v>
      </c>
      <c r="B3375" s="76">
        <v>44251.709456018521</v>
      </c>
      <c r="C3375" s="1" t="s">
        <v>10686</v>
      </c>
      <c r="D3375" s="76">
        <v>44251.711921296301</v>
      </c>
      <c r="E3375" s="1" t="s">
        <v>10687</v>
      </c>
      <c r="F3375" s="1" t="s">
        <v>10688</v>
      </c>
      <c r="G3375" s="1" t="s">
        <v>123</v>
      </c>
      <c r="H3375" s="1" t="s">
        <v>3942</v>
      </c>
      <c r="I3375" s="1" t="s">
        <v>125</v>
      </c>
      <c r="J3375" s="1" t="s">
        <v>10684</v>
      </c>
      <c r="K3375" s="1" t="s">
        <v>10685</v>
      </c>
      <c r="L3375">
        <f>ROUNDUP(IF(B3375&gt;$D$4,0,($D$4-B3375+1)/365),0)</f>
        <v>0</v>
      </c>
      <c r="M3375">
        <f>ROUNDUP(IF(B3375&gt;$D$5,0,($D$5-B3375+1)/365),0)</f>
        <v>0</v>
      </c>
      <c r="N3375" s="28">
        <f>IF(OR(L3375=1,M3375=1),IF(B3375+364&lt;=$D$5,(B3375+364-$D$4+1)/365,IF(B3375&gt;$D$4,($D$5-B3375+1)/365,$D$6/365)),0)</f>
        <v>0</v>
      </c>
      <c r="O3375" s="28">
        <f>'Data &amp; Parameter'!$E$16*'Data &amp; Parameter'!$E$17*('Data &amp; Parameter'!$E$18+'Data &amp; Parameter'!$E$19)*'Data &amp; Parameter'!$E$20*'Data &amp; Parameter'!$E$37*N3375</f>
        <v>0</v>
      </c>
      <c r="P3375">
        <f>ROUNDUP(IF(D3375&gt;$D$4,0,($D$4-D3375+1)/365),0)</f>
        <v>0</v>
      </c>
      <c r="Q3375">
        <f>ROUNDUP(IF(D3375&gt;$D$5,0,($D$5-D3375+1)/365),0)</f>
        <v>0</v>
      </c>
      <c r="R3375" s="28">
        <f>IF(OR(P3375=1,Q3375=1),IF(D3375+364&lt;=$D$5,(D3375+364-$D$4+1)/365,IF(D3375&gt;$D$4,($D$5-D3375+1)/365,$D$6/365)),0)</f>
        <v>0</v>
      </c>
      <c r="S3375" s="28">
        <f>'Data &amp; Parameter'!$E$16*'Data &amp; Parameter'!$E$17*('Data &amp; Parameter'!$E$18+'Data &amp; Parameter'!$E$19)*'Data &amp; Parameter'!$E$20*'Data &amp; Parameter'!$E$37*R3375</f>
        <v>0</v>
      </c>
      <c r="T3375" s="28">
        <f t="shared" si="52"/>
        <v>0</v>
      </c>
    </row>
    <row r="3376" spans="1:20" ht="15.75" customHeight="1" x14ac:dyDescent="0.35">
      <c r="A3376">
        <v>3369</v>
      </c>
      <c r="B3376" s="76">
        <v>44251.715937500005</v>
      </c>
      <c r="C3376" s="1" t="s">
        <v>10689</v>
      </c>
      <c r="D3376" s="76">
        <v>44251.717430555553</v>
      </c>
      <c r="E3376" s="1" t="s">
        <v>10690</v>
      </c>
      <c r="F3376" s="1" t="s">
        <v>10691</v>
      </c>
      <c r="G3376" s="1" t="s">
        <v>123</v>
      </c>
      <c r="H3376" s="1" t="s">
        <v>3942</v>
      </c>
      <c r="I3376" s="1" t="s">
        <v>125</v>
      </c>
      <c r="J3376" s="1" t="s">
        <v>10684</v>
      </c>
      <c r="K3376" s="1" t="s">
        <v>10684</v>
      </c>
      <c r="L3376">
        <f>ROUNDUP(IF(B3376&gt;$D$4,0,($D$4-B3376+1)/365),0)</f>
        <v>0</v>
      </c>
      <c r="M3376">
        <f>ROUNDUP(IF(B3376&gt;$D$5,0,($D$5-B3376+1)/365),0)</f>
        <v>0</v>
      </c>
      <c r="N3376" s="28">
        <f>IF(OR(L3376=1,M3376=1),IF(B3376+364&lt;=$D$5,(B3376+364-$D$4+1)/365,IF(B3376&gt;$D$4,($D$5-B3376+1)/365,$D$6/365)),0)</f>
        <v>0</v>
      </c>
      <c r="O3376" s="28">
        <f>'Data &amp; Parameter'!$E$16*'Data &amp; Parameter'!$E$17*('Data &amp; Parameter'!$E$18+'Data &amp; Parameter'!$E$19)*'Data &amp; Parameter'!$E$20*'Data &amp; Parameter'!$E$37*N3376</f>
        <v>0</v>
      </c>
      <c r="P3376">
        <f>ROUNDUP(IF(D3376&gt;$D$4,0,($D$4-D3376+1)/365),0)</f>
        <v>0</v>
      </c>
      <c r="Q3376">
        <f>ROUNDUP(IF(D3376&gt;$D$5,0,($D$5-D3376+1)/365),0)</f>
        <v>0</v>
      </c>
      <c r="R3376" s="28">
        <f>IF(OR(P3376=1,Q3376=1),IF(D3376+364&lt;=$D$5,(D3376+364-$D$4+1)/365,IF(D3376&gt;$D$4,($D$5-D3376+1)/365,$D$6/365)),0)</f>
        <v>0</v>
      </c>
      <c r="S3376" s="28">
        <f>'Data &amp; Parameter'!$E$16*'Data &amp; Parameter'!$E$17*('Data &amp; Parameter'!$E$18+'Data &amp; Parameter'!$E$19)*'Data &amp; Parameter'!$E$20*'Data &amp; Parameter'!$E$37*R3376</f>
        <v>0</v>
      </c>
      <c r="T3376" s="28">
        <f t="shared" si="52"/>
        <v>0</v>
      </c>
    </row>
    <row r="3377" spans="1:20" ht="15.75" customHeight="1" x14ac:dyDescent="0.35">
      <c r="A3377">
        <v>3370</v>
      </c>
      <c r="B3377" s="76">
        <v>44251.720937499995</v>
      </c>
      <c r="C3377" s="1" t="s">
        <v>10692</v>
      </c>
      <c r="D3377" s="76">
        <v>44251.721898148149</v>
      </c>
      <c r="E3377" s="1" t="s">
        <v>10693</v>
      </c>
      <c r="F3377" s="1" t="s">
        <v>10694</v>
      </c>
      <c r="G3377" s="1" t="s">
        <v>123</v>
      </c>
      <c r="H3377" s="1" t="s">
        <v>3942</v>
      </c>
      <c r="I3377" s="1" t="s">
        <v>125</v>
      </c>
      <c r="J3377" s="1" t="s">
        <v>10684</v>
      </c>
      <c r="K3377" s="1" t="s">
        <v>10684</v>
      </c>
      <c r="L3377">
        <f>ROUNDUP(IF(B3377&gt;$D$4,0,($D$4-B3377+1)/365),0)</f>
        <v>0</v>
      </c>
      <c r="M3377">
        <f>ROUNDUP(IF(B3377&gt;$D$5,0,($D$5-B3377+1)/365),0)</f>
        <v>0</v>
      </c>
      <c r="N3377" s="28">
        <f>IF(OR(L3377=1,M3377=1),IF(B3377+364&lt;=$D$5,(B3377+364-$D$4+1)/365,IF(B3377&gt;$D$4,($D$5-B3377+1)/365,$D$6/365)),0)</f>
        <v>0</v>
      </c>
      <c r="O3377" s="28">
        <f>'Data &amp; Parameter'!$E$16*'Data &amp; Parameter'!$E$17*('Data &amp; Parameter'!$E$18+'Data &amp; Parameter'!$E$19)*'Data &amp; Parameter'!$E$20*'Data &amp; Parameter'!$E$37*N3377</f>
        <v>0</v>
      </c>
      <c r="P3377">
        <f>ROUNDUP(IF(D3377&gt;$D$4,0,($D$4-D3377+1)/365),0)</f>
        <v>0</v>
      </c>
      <c r="Q3377">
        <f>ROUNDUP(IF(D3377&gt;$D$5,0,($D$5-D3377+1)/365),0)</f>
        <v>0</v>
      </c>
      <c r="R3377" s="28">
        <f>IF(OR(P3377=1,Q3377=1),IF(D3377+364&lt;=$D$5,(D3377+364-$D$4+1)/365,IF(D3377&gt;$D$4,($D$5-D3377+1)/365,$D$6/365)),0)</f>
        <v>0</v>
      </c>
      <c r="S3377" s="28">
        <f>'Data &amp; Parameter'!$E$16*'Data &amp; Parameter'!$E$17*('Data &amp; Parameter'!$E$18+'Data &amp; Parameter'!$E$19)*'Data &amp; Parameter'!$E$20*'Data &amp; Parameter'!$E$37*R3377</f>
        <v>0</v>
      </c>
      <c r="T3377" s="28">
        <f t="shared" si="52"/>
        <v>0</v>
      </c>
    </row>
    <row r="3378" spans="1:20" ht="15.75" customHeight="1" x14ac:dyDescent="0.35">
      <c r="A3378">
        <v>3371</v>
      </c>
      <c r="B3378" s="76">
        <v>44251.724421296298</v>
      </c>
      <c r="C3378" s="1" t="s">
        <v>10695</v>
      </c>
      <c r="D3378" s="76">
        <v>44251.726180555561</v>
      </c>
      <c r="E3378" s="1" t="s">
        <v>10696</v>
      </c>
      <c r="F3378" s="1" t="s">
        <v>10697</v>
      </c>
      <c r="G3378" s="1" t="s">
        <v>123</v>
      </c>
      <c r="H3378" s="1" t="s">
        <v>3942</v>
      </c>
      <c r="I3378" s="1" t="s">
        <v>125</v>
      </c>
      <c r="J3378" s="1" t="s">
        <v>10684</v>
      </c>
      <c r="K3378" s="1" t="s">
        <v>10684</v>
      </c>
      <c r="L3378">
        <f>ROUNDUP(IF(B3378&gt;$D$4,0,($D$4-B3378+1)/365),0)</f>
        <v>0</v>
      </c>
      <c r="M3378">
        <f>ROUNDUP(IF(B3378&gt;$D$5,0,($D$5-B3378+1)/365),0)</f>
        <v>0</v>
      </c>
      <c r="N3378" s="28">
        <f>IF(OR(L3378=1,M3378=1),IF(B3378+364&lt;=$D$5,(B3378+364-$D$4+1)/365,IF(B3378&gt;$D$4,($D$5-B3378+1)/365,$D$6/365)),0)</f>
        <v>0</v>
      </c>
      <c r="O3378" s="28">
        <f>'Data &amp; Parameter'!$E$16*'Data &amp; Parameter'!$E$17*('Data &amp; Parameter'!$E$18+'Data &amp; Parameter'!$E$19)*'Data &amp; Parameter'!$E$20*'Data &amp; Parameter'!$E$37*N3378</f>
        <v>0</v>
      </c>
      <c r="P3378">
        <f>ROUNDUP(IF(D3378&gt;$D$4,0,($D$4-D3378+1)/365),0)</f>
        <v>0</v>
      </c>
      <c r="Q3378">
        <f>ROUNDUP(IF(D3378&gt;$D$5,0,($D$5-D3378+1)/365),0)</f>
        <v>0</v>
      </c>
      <c r="R3378" s="28">
        <f>IF(OR(P3378=1,Q3378=1),IF(D3378+364&lt;=$D$5,(D3378+364-$D$4+1)/365,IF(D3378&gt;$D$4,($D$5-D3378+1)/365,$D$6/365)),0)</f>
        <v>0</v>
      </c>
      <c r="S3378" s="28">
        <f>'Data &amp; Parameter'!$E$16*'Data &amp; Parameter'!$E$17*('Data &amp; Parameter'!$E$18+'Data &amp; Parameter'!$E$19)*'Data &amp; Parameter'!$E$20*'Data &amp; Parameter'!$E$37*R3378</f>
        <v>0</v>
      </c>
      <c r="T3378" s="28">
        <f t="shared" si="52"/>
        <v>0</v>
      </c>
    </row>
    <row r="3379" spans="1:20" ht="15.75" customHeight="1" x14ac:dyDescent="0.35">
      <c r="A3379">
        <v>3372</v>
      </c>
      <c r="B3379" s="76">
        <v>44251.729791666672</v>
      </c>
      <c r="C3379" s="1" t="s">
        <v>10698</v>
      </c>
      <c r="D3379" s="76">
        <v>44251.731400462959</v>
      </c>
      <c r="E3379" s="1" t="s">
        <v>10699</v>
      </c>
      <c r="F3379" s="1" t="s">
        <v>10700</v>
      </c>
      <c r="G3379" s="1" t="s">
        <v>123</v>
      </c>
      <c r="H3379" s="1" t="s">
        <v>3942</v>
      </c>
      <c r="I3379" s="1" t="s">
        <v>125</v>
      </c>
      <c r="J3379" s="1" t="s">
        <v>10684</v>
      </c>
      <c r="K3379" s="1" t="s">
        <v>10684</v>
      </c>
      <c r="L3379">
        <f>ROUNDUP(IF(B3379&gt;$D$4,0,($D$4-B3379+1)/365),0)</f>
        <v>0</v>
      </c>
      <c r="M3379">
        <f>ROUNDUP(IF(B3379&gt;$D$5,0,($D$5-B3379+1)/365),0)</f>
        <v>0</v>
      </c>
      <c r="N3379" s="28">
        <f>IF(OR(L3379=1,M3379=1),IF(B3379+364&lt;=$D$5,(B3379+364-$D$4+1)/365,IF(B3379&gt;$D$4,($D$5-B3379+1)/365,$D$6/365)),0)</f>
        <v>0</v>
      </c>
      <c r="O3379" s="28">
        <f>'Data &amp; Parameter'!$E$16*'Data &amp; Parameter'!$E$17*('Data &amp; Parameter'!$E$18+'Data &amp; Parameter'!$E$19)*'Data &amp; Parameter'!$E$20*'Data &amp; Parameter'!$E$37*N3379</f>
        <v>0</v>
      </c>
      <c r="P3379">
        <f>ROUNDUP(IF(D3379&gt;$D$4,0,($D$4-D3379+1)/365),0)</f>
        <v>0</v>
      </c>
      <c r="Q3379">
        <f>ROUNDUP(IF(D3379&gt;$D$5,0,($D$5-D3379+1)/365),0)</f>
        <v>0</v>
      </c>
      <c r="R3379" s="28">
        <f>IF(OR(P3379=1,Q3379=1),IF(D3379+364&lt;=$D$5,(D3379+364-$D$4+1)/365,IF(D3379&gt;$D$4,($D$5-D3379+1)/365,$D$6/365)),0)</f>
        <v>0</v>
      </c>
      <c r="S3379" s="28">
        <f>'Data &amp; Parameter'!$E$16*'Data &amp; Parameter'!$E$17*('Data &amp; Parameter'!$E$18+'Data &amp; Parameter'!$E$19)*'Data &amp; Parameter'!$E$20*'Data &amp; Parameter'!$E$37*R3379</f>
        <v>0</v>
      </c>
      <c r="T3379" s="28">
        <f t="shared" si="52"/>
        <v>0</v>
      </c>
    </row>
    <row r="3380" spans="1:20" ht="15.75" customHeight="1" x14ac:dyDescent="0.35">
      <c r="A3380">
        <v>3373</v>
      </c>
      <c r="B3380" s="76">
        <v>44251.734699074077</v>
      </c>
      <c r="C3380" s="1" t="s">
        <v>10701</v>
      </c>
      <c r="D3380" s="76">
        <v>44251.735543981486</v>
      </c>
      <c r="E3380" s="1" t="s">
        <v>10702</v>
      </c>
      <c r="F3380" s="1" t="s">
        <v>10703</v>
      </c>
      <c r="G3380" s="1" t="s">
        <v>123</v>
      </c>
      <c r="H3380" s="1" t="s">
        <v>3942</v>
      </c>
      <c r="I3380" s="1" t="s">
        <v>125</v>
      </c>
      <c r="J3380" s="1" t="s">
        <v>10684</v>
      </c>
      <c r="K3380" s="1" t="s">
        <v>10684</v>
      </c>
      <c r="L3380">
        <f>ROUNDUP(IF(B3380&gt;$D$4,0,($D$4-B3380+1)/365),0)</f>
        <v>0</v>
      </c>
      <c r="M3380">
        <f>ROUNDUP(IF(B3380&gt;$D$5,0,($D$5-B3380+1)/365),0)</f>
        <v>0</v>
      </c>
      <c r="N3380" s="28">
        <f>IF(OR(L3380=1,M3380=1),IF(B3380+364&lt;=$D$5,(B3380+364-$D$4+1)/365,IF(B3380&gt;$D$4,($D$5-B3380+1)/365,$D$6/365)),0)</f>
        <v>0</v>
      </c>
      <c r="O3380" s="28">
        <f>'Data &amp; Parameter'!$E$16*'Data &amp; Parameter'!$E$17*('Data &amp; Parameter'!$E$18+'Data &amp; Parameter'!$E$19)*'Data &amp; Parameter'!$E$20*'Data &amp; Parameter'!$E$37*N3380</f>
        <v>0</v>
      </c>
      <c r="P3380">
        <f>ROUNDUP(IF(D3380&gt;$D$4,0,($D$4-D3380+1)/365),0)</f>
        <v>0</v>
      </c>
      <c r="Q3380">
        <f>ROUNDUP(IF(D3380&gt;$D$5,0,($D$5-D3380+1)/365),0)</f>
        <v>0</v>
      </c>
      <c r="R3380" s="28">
        <f>IF(OR(P3380=1,Q3380=1),IF(D3380+364&lt;=$D$5,(D3380+364-$D$4+1)/365,IF(D3380&gt;$D$4,($D$5-D3380+1)/365,$D$6/365)),0)</f>
        <v>0</v>
      </c>
      <c r="S3380" s="28">
        <f>'Data &amp; Parameter'!$E$16*'Data &amp; Parameter'!$E$17*('Data &amp; Parameter'!$E$18+'Data &amp; Parameter'!$E$19)*'Data &amp; Parameter'!$E$20*'Data &amp; Parameter'!$E$37*R3380</f>
        <v>0</v>
      </c>
      <c r="T3380" s="28">
        <f t="shared" si="52"/>
        <v>0</v>
      </c>
    </row>
    <row r="3381" spans="1:20" ht="15.75" customHeight="1" x14ac:dyDescent="0.35">
      <c r="A3381">
        <v>3374</v>
      </c>
      <c r="B3381" s="76">
        <v>44251.740208333329</v>
      </c>
      <c r="C3381" s="1" t="s">
        <v>10704</v>
      </c>
      <c r="D3381" s="76">
        <v>44251.741342592592</v>
      </c>
      <c r="E3381" s="1" t="s">
        <v>10705</v>
      </c>
      <c r="F3381" s="1" t="s">
        <v>10706</v>
      </c>
      <c r="G3381" s="1" t="s">
        <v>123</v>
      </c>
      <c r="H3381" s="1" t="s">
        <v>3942</v>
      </c>
      <c r="I3381" s="1" t="s">
        <v>125</v>
      </c>
      <c r="J3381" s="1" t="s">
        <v>10684</v>
      </c>
      <c r="K3381" s="1" t="s">
        <v>10684</v>
      </c>
      <c r="L3381">
        <f>ROUNDUP(IF(B3381&gt;$D$4,0,($D$4-B3381+1)/365),0)</f>
        <v>0</v>
      </c>
      <c r="M3381">
        <f>ROUNDUP(IF(B3381&gt;$D$5,0,($D$5-B3381+1)/365),0)</f>
        <v>0</v>
      </c>
      <c r="N3381" s="28">
        <f>IF(OR(L3381=1,M3381=1),IF(B3381+364&lt;=$D$5,(B3381+364-$D$4+1)/365,IF(B3381&gt;$D$4,($D$5-B3381+1)/365,$D$6/365)),0)</f>
        <v>0</v>
      </c>
      <c r="O3381" s="28">
        <f>'Data &amp; Parameter'!$E$16*'Data &amp; Parameter'!$E$17*('Data &amp; Parameter'!$E$18+'Data &amp; Parameter'!$E$19)*'Data &amp; Parameter'!$E$20*'Data &amp; Parameter'!$E$37*N3381</f>
        <v>0</v>
      </c>
      <c r="P3381">
        <f>ROUNDUP(IF(D3381&gt;$D$4,0,($D$4-D3381+1)/365),0)</f>
        <v>0</v>
      </c>
      <c r="Q3381">
        <f>ROUNDUP(IF(D3381&gt;$D$5,0,($D$5-D3381+1)/365),0)</f>
        <v>0</v>
      </c>
      <c r="R3381" s="28">
        <f>IF(OR(P3381=1,Q3381=1),IF(D3381+364&lt;=$D$5,(D3381+364-$D$4+1)/365,IF(D3381&gt;$D$4,($D$5-D3381+1)/365,$D$6/365)),0)</f>
        <v>0</v>
      </c>
      <c r="S3381" s="28">
        <f>'Data &amp; Parameter'!$E$16*'Data &amp; Parameter'!$E$17*('Data &amp; Parameter'!$E$18+'Data &amp; Parameter'!$E$19)*'Data &amp; Parameter'!$E$20*'Data &amp; Parameter'!$E$37*R3381</f>
        <v>0</v>
      </c>
      <c r="T3381" s="28">
        <f t="shared" si="52"/>
        <v>0</v>
      </c>
    </row>
    <row r="3382" spans="1:20" ht="15.75" customHeight="1" x14ac:dyDescent="0.35">
      <c r="A3382">
        <v>3375</v>
      </c>
      <c r="B3382" s="76">
        <v>44251.744479166664</v>
      </c>
      <c r="C3382" s="1" t="s">
        <v>10707</v>
      </c>
      <c r="D3382" s="76">
        <v>44251.746192129634</v>
      </c>
      <c r="E3382" s="1" t="s">
        <v>10708</v>
      </c>
      <c r="F3382" s="1" t="s">
        <v>10709</v>
      </c>
      <c r="G3382" s="1" t="s">
        <v>123</v>
      </c>
      <c r="H3382" s="1" t="s">
        <v>3942</v>
      </c>
      <c r="I3382" s="1" t="s">
        <v>125</v>
      </c>
      <c r="J3382" s="1" t="s">
        <v>10684</v>
      </c>
      <c r="K3382" s="1" t="s">
        <v>10684</v>
      </c>
      <c r="L3382">
        <f>ROUNDUP(IF(B3382&gt;$D$4,0,($D$4-B3382+1)/365),0)</f>
        <v>0</v>
      </c>
      <c r="M3382">
        <f>ROUNDUP(IF(B3382&gt;$D$5,0,($D$5-B3382+1)/365),0)</f>
        <v>0</v>
      </c>
      <c r="N3382" s="28">
        <f>IF(OR(L3382=1,M3382=1),IF(B3382+364&lt;=$D$5,(B3382+364-$D$4+1)/365,IF(B3382&gt;$D$4,($D$5-B3382+1)/365,$D$6/365)),0)</f>
        <v>0</v>
      </c>
      <c r="O3382" s="28">
        <f>'Data &amp; Parameter'!$E$16*'Data &amp; Parameter'!$E$17*('Data &amp; Parameter'!$E$18+'Data &amp; Parameter'!$E$19)*'Data &amp; Parameter'!$E$20*'Data &amp; Parameter'!$E$37*N3382</f>
        <v>0</v>
      </c>
      <c r="P3382">
        <f>ROUNDUP(IF(D3382&gt;$D$4,0,($D$4-D3382+1)/365),0)</f>
        <v>0</v>
      </c>
      <c r="Q3382">
        <f>ROUNDUP(IF(D3382&gt;$D$5,0,($D$5-D3382+1)/365),0)</f>
        <v>0</v>
      </c>
      <c r="R3382" s="28">
        <f>IF(OR(P3382=1,Q3382=1),IF(D3382+364&lt;=$D$5,(D3382+364-$D$4+1)/365,IF(D3382&gt;$D$4,($D$5-D3382+1)/365,$D$6/365)),0)</f>
        <v>0</v>
      </c>
      <c r="S3382" s="28">
        <f>'Data &amp; Parameter'!$E$16*'Data &amp; Parameter'!$E$17*('Data &amp; Parameter'!$E$18+'Data &amp; Parameter'!$E$19)*'Data &amp; Parameter'!$E$20*'Data &amp; Parameter'!$E$37*R3382</f>
        <v>0</v>
      </c>
      <c r="T3382" s="28">
        <f t="shared" si="52"/>
        <v>0</v>
      </c>
    </row>
    <row r="3383" spans="1:20" ht="15.75" customHeight="1" x14ac:dyDescent="0.35">
      <c r="A3383">
        <v>3376</v>
      </c>
      <c r="B3383" s="76">
        <v>44251.750567129631</v>
      </c>
      <c r="C3383" s="1" t="s">
        <v>10710</v>
      </c>
      <c r="D3383" s="76">
        <v>44251.751736111109</v>
      </c>
      <c r="E3383" s="1" t="s">
        <v>10711</v>
      </c>
      <c r="F3383" s="1" t="s">
        <v>10712</v>
      </c>
      <c r="G3383" s="1" t="s">
        <v>123</v>
      </c>
      <c r="H3383" s="1" t="s">
        <v>3942</v>
      </c>
      <c r="I3383" s="1" t="s">
        <v>125</v>
      </c>
      <c r="J3383" s="1" t="s">
        <v>10684</v>
      </c>
      <c r="K3383" s="1" t="s">
        <v>10684</v>
      </c>
      <c r="L3383">
        <f>ROUNDUP(IF(B3383&gt;$D$4,0,($D$4-B3383+1)/365),0)</f>
        <v>0</v>
      </c>
      <c r="M3383">
        <f>ROUNDUP(IF(B3383&gt;$D$5,0,($D$5-B3383+1)/365),0)</f>
        <v>0</v>
      </c>
      <c r="N3383" s="28">
        <f>IF(OR(L3383=1,M3383=1),IF(B3383+364&lt;=$D$5,(B3383+364-$D$4+1)/365,IF(B3383&gt;$D$4,($D$5-B3383+1)/365,$D$6/365)),0)</f>
        <v>0</v>
      </c>
      <c r="O3383" s="28">
        <f>'Data &amp; Parameter'!$E$16*'Data &amp; Parameter'!$E$17*('Data &amp; Parameter'!$E$18+'Data &amp; Parameter'!$E$19)*'Data &amp; Parameter'!$E$20*'Data &amp; Parameter'!$E$37*N3383</f>
        <v>0</v>
      </c>
      <c r="P3383">
        <f>ROUNDUP(IF(D3383&gt;$D$4,0,($D$4-D3383+1)/365),0)</f>
        <v>0</v>
      </c>
      <c r="Q3383">
        <f>ROUNDUP(IF(D3383&gt;$D$5,0,($D$5-D3383+1)/365),0)</f>
        <v>0</v>
      </c>
      <c r="R3383" s="28">
        <f>IF(OR(P3383=1,Q3383=1),IF(D3383+364&lt;=$D$5,(D3383+364-$D$4+1)/365,IF(D3383&gt;$D$4,($D$5-D3383+1)/365,$D$6/365)),0)</f>
        <v>0</v>
      </c>
      <c r="S3383" s="28">
        <f>'Data &amp; Parameter'!$E$16*'Data &amp; Parameter'!$E$17*('Data &amp; Parameter'!$E$18+'Data &amp; Parameter'!$E$19)*'Data &amp; Parameter'!$E$20*'Data &amp; Parameter'!$E$37*R3383</f>
        <v>0</v>
      </c>
      <c r="T3383" s="28">
        <f t="shared" si="52"/>
        <v>0</v>
      </c>
    </row>
    <row r="3384" spans="1:20" ht="15.75" customHeight="1" x14ac:dyDescent="0.35">
      <c r="A3384">
        <v>3377</v>
      </c>
      <c r="B3384" s="76">
        <v>44251.754594907412</v>
      </c>
      <c r="C3384" s="1" t="s">
        <v>10713</v>
      </c>
      <c r="D3384" s="76">
        <v>44251.755439814813</v>
      </c>
      <c r="E3384" s="1" t="s">
        <v>10714</v>
      </c>
      <c r="F3384" s="1" t="s">
        <v>10715</v>
      </c>
      <c r="G3384" s="1" t="s">
        <v>123</v>
      </c>
      <c r="H3384" s="1" t="s">
        <v>3942</v>
      </c>
      <c r="I3384" s="1" t="s">
        <v>125</v>
      </c>
      <c r="J3384" s="1" t="s">
        <v>10684</v>
      </c>
      <c r="K3384" s="1" t="s">
        <v>10684</v>
      </c>
      <c r="L3384">
        <f>ROUNDUP(IF(B3384&gt;$D$4,0,($D$4-B3384+1)/365),0)</f>
        <v>0</v>
      </c>
      <c r="M3384">
        <f>ROUNDUP(IF(B3384&gt;$D$5,0,($D$5-B3384+1)/365),0)</f>
        <v>0</v>
      </c>
      <c r="N3384" s="28">
        <f>IF(OR(L3384=1,M3384=1),IF(B3384+364&lt;=$D$5,(B3384+364-$D$4+1)/365,IF(B3384&gt;$D$4,($D$5-B3384+1)/365,$D$6/365)),0)</f>
        <v>0</v>
      </c>
      <c r="O3384" s="28">
        <f>'Data &amp; Parameter'!$E$16*'Data &amp; Parameter'!$E$17*('Data &amp; Parameter'!$E$18+'Data &amp; Parameter'!$E$19)*'Data &amp; Parameter'!$E$20*'Data &amp; Parameter'!$E$37*N3384</f>
        <v>0</v>
      </c>
      <c r="P3384">
        <f>ROUNDUP(IF(D3384&gt;$D$4,0,($D$4-D3384+1)/365),0)</f>
        <v>0</v>
      </c>
      <c r="Q3384">
        <f>ROUNDUP(IF(D3384&gt;$D$5,0,($D$5-D3384+1)/365),0)</f>
        <v>0</v>
      </c>
      <c r="R3384" s="28">
        <f>IF(OR(P3384=1,Q3384=1),IF(D3384+364&lt;=$D$5,(D3384+364-$D$4+1)/365,IF(D3384&gt;$D$4,($D$5-D3384+1)/365,$D$6/365)),0)</f>
        <v>0</v>
      </c>
      <c r="S3384" s="28">
        <f>'Data &amp; Parameter'!$E$16*'Data &amp; Parameter'!$E$17*('Data &amp; Parameter'!$E$18+'Data &amp; Parameter'!$E$19)*'Data &amp; Parameter'!$E$20*'Data &amp; Parameter'!$E$37*R3384</f>
        <v>0</v>
      </c>
      <c r="T3384" s="28">
        <f t="shared" si="52"/>
        <v>0</v>
      </c>
    </row>
    <row r="3385" spans="1:20" ht="15.75" customHeight="1" x14ac:dyDescent="0.35">
      <c r="A3385">
        <v>3378</v>
      </c>
      <c r="B3385" s="76">
        <v>44251.761400462958</v>
      </c>
      <c r="C3385" s="1" t="s">
        <v>10716</v>
      </c>
      <c r="D3385" s="76">
        <v>44251.762384259258</v>
      </c>
      <c r="E3385" s="1" t="s">
        <v>10717</v>
      </c>
      <c r="F3385" s="1" t="s">
        <v>10718</v>
      </c>
      <c r="G3385" s="1" t="s">
        <v>123</v>
      </c>
      <c r="H3385" s="1" t="s">
        <v>3942</v>
      </c>
      <c r="I3385" s="1" t="s">
        <v>125</v>
      </c>
      <c r="J3385" s="1" t="s">
        <v>10684</v>
      </c>
      <c r="K3385" s="1" t="s">
        <v>10684</v>
      </c>
      <c r="L3385">
        <f>ROUNDUP(IF(B3385&gt;$D$4,0,($D$4-B3385+1)/365),0)</f>
        <v>0</v>
      </c>
      <c r="M3385">
        <f>ROUNDUP(IF(B3385&gt;$D$5,0,($D$5-B3385+1)/365),0)</f>
        <v>0</v>
      </c>
      <c r="N3385" s="28">
        <f>IF(OR(L3385=1,M3385=1),IF(B3385+364&lt;=$D$5,(B3385+364-$D$4+1)/365,IF(B3385&gt;$D$4,($D$5-B3385+1)/365,$D$6/365)),0)</f>
        <v>0</v>
      </c>
      <c r="O3385" s="28">
        <f>'Data &amp; Parameter'!$E$16*'Data &amp; Parameter'!$E$17*('Data &amp; Parameter'!$E$18+'Data &amp; Parameter'!$E$19)*'Data &amp; Parameter'!$E$20*'Data &amp; Parameter'!$E$37*N3385</f>
        <v>0</v>
      </c>
      <c r="P3385">
        <f>ROUNDUP(IF(D3385&gt;$D$4,0,($D$4-D3385+1)/365),0)</f>
        <v>0</v>
      </c>
      <c r="Q3385">
        <f>ROUNDUP(IF(D3385&gt;$D$5,0,($D$5-D3385+1)/365),0)</f>
        <v>0</v>
      </c>
      <c r="R3385" s="28">
        <f>IF(OR(P3385=1,Q3385=1),IF(D3385+364&lt;=$D$5,(D3385+364-$D$4+1)/365,IF(D3385&gt;$D$4,($D$5-D3385+1)/365,$D$6/365)),0)</f>
        <v>0</v>
      </c>
      <c r="S3385" s="28">
        <f>'Data &amp; Parameter'!$E$16*'Data &amp; Parameter'!$E$17*('Data &amp; Parameter'!$E$18+'Data &amp; Parameter'!$E$19)*'Data &amp; Parameter'!$E$20*'Data &amp; Parameter'!$E$37*R3385</f>
        <v>0</v>
      </c>
      <c r="T3385" s="28">
        <f t="shared" si="52"/>
        <v>0</v>
      </c>
    </row>
    <row r="3386" spans="1:20" ht="15.75" customHeight="1" x14ac:dyDescent="0.35">
      <c r="A3386">
        <v>3379</v>
      </c>
      <c r="B3386" s="76">
        <v>44252.315636574072</v>
      </c>
      <c r="C3386" s="1" t="s">
        <v>10719</v>
      </c>
      <c r="D3386" s="76">
        <v>44252.316006944442</v>
      </c>
      <c r="E3386" s="1" t="s">
        <v>10720</v>
      </c>
      <c r="F3386" s="1" t="s">
        <v>10721</v>
      </c>
      <c r="G3386" s="1" t="s">
        <v>123</v>
      </c>
      <c r="H3386" s="1" t="s">
        <v>124</v>
      </c>
      <c r="I3386" s="1" t="s">
        <v>125</v>
      </c>
      <c r="J3386" s="1" t="s">
        <v>10722</v>
      </c>
      <c r="K3386" s="1" t="s">
        <v>10723</v>
      </c>
      <c r="L3386">
        <f>ROUNDUP(IF(B3386&gt;$D$4,0,($D$4-B3386+1)/365),0)</f>
        <v>0</v>
      </c>
      <c r="M3386">
        <f>ROUNDUP(IF(B3386&gt;$D$5,0,($D$5-B3386+1)/365),0)</f>
        <v>0</v>
      </c>
      <c r="N3386" s="28">
        <f>IF(OR(L3386=1,M3386=1),IF(B3386+364&lt;=$D$5,(B3386+364-$D$4+1)/365,IF(B3386&gt;$D$4,($D$5-B3386+1)/365,$D$6/365)),0)</f>
        <v>0</v>
      </c>
      <c r="O3386" s="28">
        <f>'Data &amp; Parameter'!$E$16*'Data &amp; Parameter'!$E$17*('Data &amp; Parameter'!$E$18+'Data &amp; Parameter'!$E$19)*'Data &amp; Parameter'!$E$20*'Data &amp; Parameter'!$E$37*N3386</f>
        <v>0</v>
      </c>
      <c r="P3386">
        <f>ROUNDUP(IF(D3386&gt;$D$4,0,($D$4-D3386+1)/365),0)</f>
        <v>0</v>
      </c>
      <c r="Q3386">
        <f>ROUNDUP(IF(D3386&gt;$D$5,0,($D$5-D3386+1)/365),0)</f>
        <v>0</v>
      </c>
      <c r="R3386" s="28">
        <f>IF(OR(P3386=1,Q3386=1),IF(D3386+364&lt;=$D$5,(D3386+364-$D$4+1)/365,IF(D3386&gt;$D$4,($D$5-D3386+1)/365,$D$6/365)),0)</f>
        <v>0</v>
      </c>
      <c r="S3386" s="28">
        <f>'Data &amp; Parameter'!$E$16*'Data &amp; Parameter'!$E$17*('Data &amp; Parameter'!$E$18+'Data &amp; Parameter'!$E$19)*'Data &amp; Parameter'!$E$20*'Data &amp; Parameter'!$E$37*R3386</f>
        <v>0</v>
      </c>
      <c r="T3386" s="28">
        <f t="shared" si="52"/>
        <v>0</v>
      </c>
    </row>
    <row r="3387" spans="1:20" ht="15.75" customHeight="1" x14ac:dyDescent="0.35">
      <c r="A3387">
        <v>3380</v>
      </c>
      <c r="B3387" s="76">
        <v>44252.315706018519</v>
      </c>
      <c r="C3387" s="1" t="s">
        <v>10724</v>
      </c>
      <c r="D3387" s="76">
        <v>44252.316446759258</v>
      </c>
      <c r="E3387" s="1" t="s">
        <v>10725</v>
      </c>
      <c r="F3387" s="1" t="s">
        <v>10726</v>
      </c>
      <c r="G3387" s="1" t="s">
        <v>123</v>
      </c>
      <c r="H3387" s="1" t="s">
        <v>124</v>
      </c>
      <c r="I3387" s="1" t="s">
        <v>125</v>
      </c>
      <c r="J3387" s="1" t="s">
        <v>10727</v>
      </c>
      <c r="K3387" s="1" t="s">
        <v>10723</v>
      </c>
      <c r="L3387">
        <f>ROUNDUP(IF(B3387&gt;$D$4,0,($D$4-B3387+1)/365),0)</f>
        <v>0</v>
      </c>
      <c r="M3387">
        <f>ROUNDUP(IF(B3387&gt;$D$5,0,($D$5-B3387+1)/365),0)</f>
        <v>0</v>
      </c>
      <c r="N3387" s="28">
        <f>IF(OR(L3387=1,M3387=1),IF(B3387+364&lt;=$D$5,(B3387+364-$D$4+1)/365,IF(B3387&gt;$D$4,($D$5-B3387+1)/365,$D$6/365)),0)</f>
        <v>0</v>
      </c>
      <c r="O3387" s="28">
        <f>'Data &amp; Parameter'!$E$16*'Data &amp; Parameter'!$E$17*('Data &amp; Parameter'!$E$18+'Data &amp; Parameter'!$E$19)*'Data &amp; Parameter'!$E$20*'Data &amp; Parameter'!$E$37*N3387</f>
        <v>0</v>
      </c>
      <c r="P3387">
        <f>ROUNDUP(IF(D3387&gt;$D$4,0,($D$4-D3387+1)/365),0)</f>
        <v>0</v>
      </c>
      <c r="Q3387">
        <f>ROUNDUP(IF(D3387&gt;$D$5,0,($D$5-D3387+1)/365),0)</f>
        <v>0</v>
      </c>
      <c r="R3387" s="28">
        <f>IF(OR(P3387=1,Q3387=1),IF(D3387+364&lt;=$D$5,(D3387+364-$D$4+1)/365,IF(D3387&gt;$D$4,($D$5-D3387+1)/365,$D$6/365)),0)</f>
        <v>0</v>
      </c>
      <c r="S3387" s="28">
        <f>'Data &amp; Parameter'!$E$16*'Data &amp; Parameter'!$E$17*('Data &amp; Parameter'!$E$18+'Data &amp; Parameter'!$E$19)*'Data &amp; Parameter'!$E$20*'Data &amp; Parameter'!$E$37*R3387</f>
        <v>0</v>
      </c>
      <c r="T3387" s="28">
        <f t="shared" si="52"/>
        <v>0</v>
      </c>
    </row>
    <row r="3388" spans="1:20" ht="15.75" customHeight="1" x14ac:dyDescent="0.35">
      <c r="A3388">
        <v>3381</v>
      </c>
      <c r="B3388" s="76">
        <v>44252.319062499999</v>
      </c>
      <c r="C3388" s="1" t="s">
        <v>10728</v>
      </c>
      <c r="D3388" s="76">
        <v>44252.32032407407</v>
      </c>
      <c r="E3388" s="1" t="s">
        <v>10729</v>
      </c>
      <c r="F3388" s="1" t="s">
        <v>10730</v>
      </c>
      <c r="G3388" s="1" t="s">
        <v>123</v>
      </c>
      <c r="H3388" s="1" t="s">
        <v>124</v>
      </c>
      <c r="I3388" s="1" t="s">
        <v>125</v>
      </c>
      <c r="J3388" s="1" t="s">
        <v>10727</v>
      </c>
      <c r="K3388" s="1" t="s">
        <v>10723</v>
      </c>
      <c r="L3388">
        <f>ROUNDUP(IF(B3388&gt;$D$4,0,($D$4-B3388+1)/365),0)</f>
        <v>0</v>
      </c>
      <c r="M3388">
        <f>ROUNDUP(IF(B3388&gt;$D$5,0,($D$5-B3388+1)/365),0)</f>
        <v>0</v>
      </c>
      <c r="N3388" s="28">
        <f>IF(OR(L3388=1,M3388=1),IF(B3388+364&lt;=$D$5,(B3388+364-$D$4+1)/365,IF(B3388&gt;$D$4,($D$5-B3388+1)/365,$D$6/365)),0)</f>
        <v>0</v>
      </c>
      <c r="O3388" s="28">
        <f>'Data &amp; Parameter'!$E$16*'Data &amp; Parameter'!$E$17*('Data &amp; Parameter'!$E$18+'Data &amp; Parameter'!$E$19)*'Data &amp; Parameter'!$E$20*'Data &amp; Parameter'!$E$37*N3388</f>
        <v>0</v>
      </c>
      <c r="P3388">
        <f>ROUNDUP(IF(D3388&gt;$D$4,0,($D$4-D3388+1)/365),0)</f>
        <v>0</v>
      </c>
      <c r="Q3388">
        <f>ROUNDUP(IF(D3388&gt;$D$5,0,($D$5-D3388+1)/365),0)</f>
        <v>0</v>
      </c>
      <c r="R3388" s="28">
        <f>IF(OR(P3388=1,Q3388=1),IF(D3388+364&lt;=$D$5,(D3388+364-$D$4+1)/365,IF(D3388&gt;$D$4,($D$5-D3388+1)/365,$D$6/365)),0)</f>
        <v>0</v>
      </c>
      <c r="S3388" s="28">
        <f>'Data &amp; Parameter'!$E$16*'Data &amp; Parameter'!$E$17*('Data &amp; Parameter'!$E$18+'Data &amp; Parameter'!$E$19)*'Data &amp; Parameter'!$E$20*'Data &amp; Parameter'!$E$37*R3388</f>
        <v>0</v>
      </c>
      <c r="T3388" s="28">
        <f t="shared" si="52"/>
        <v>0</v>
      </c>
    </row>
    <row r="3389" spans="1:20" ht="15.75" customHeight="1" x14ac:dyDescent="0.35">
      <c r="A3389">
        <v>3382</v>
      </c>
      <c r="B3389" s="76">
        <v>44252.320567129631</v>
      </c>
      <c r="C3389" s="1" t="s">
        <v>10731</v>
      </c>
      <c r="D3389" s="76">
        <v>44252.321076388893</v>
      </c>
      <c r="E3389" s="1" t="s">
        <v>10732</v>
      </c>
      <c r="F3389" s="1" t="s">
        <v>10733</v>
      </c>
      <c r="G3389" s="1" t="s">
        <v>123</v>
      </c>
      <c r="H3389" s="1" t="s">
        <v>124</v>
      </c>
      <c r="I3389" s="1" t="s">
        <v>125</v>
      </c>
      <c r="J3389" s="1" t="s">
        <v>10727</v>
      </c>
      <c r="K3389" s="1" t="s">
        <v>10723</v>
      </c>
      <c r="L3389">
        <f>ROUNDUP(IF(B3389&gt;$D$4,0,($D$4-B3389+1)/365),0)</f>
        <v>0</v>
      </c>
      <c r="M3389">
        <f>ROUNDUP(IF(B3389&gt;$D$5,0,($D$5-B3389+1)/365),0)</f>
        <v>0</v>
      </c>
      <c r="N3389" s="28">
        <f>IF(OR(L3389=1,M3389=1),IF(B3389+364&lt;=$D$5,(B3389+364-$D$4+1)/365,IF(B3389&gt;$D$4,($D$5-B3389+1)/365,$D$6/365)),0)</f>
        <v>0</v>
      </c>
      <c r="O3389" s="28">
        <f>'Data &amp; Parameter'!$E$16*'Data &amp; Parameter'!$E$17*('Data &amp; Parameter'!$E$18+'Data &amp; Parameter'!$E$19)*'Data &amp; Parameter'!$E$20*'Data &amp; Parameter'!$E$37*N3389</f>
        <v>0</v>
      </c>
      <c r="P3389">
        <f>ROUNDUP(IF(D3389&gt;$D$4,0,($D$4-D3389+1)/365),0)</f>
        <v>0</v>
      </c>
      <c r="Q3389">
        <f>ROUNDUP(IF(D3389&gt;$D$5,0,($D$5-D3389+1)/365),0)</f>
        <v>0</v>
      </c>
      <c r="R3389" s="28">
        <f>IF(OR(P3389=1,Q3389=1),IF(D3389+364&lt;=$D$5,(D3389+364-$D$4+1)/365,IF(D3389&gt;$D$4,($D$5-D3389+1)/365,$D$6/365)),0)</f>
        <v>0</v>
      </c>
      <c r="S3389" s="28">
        <f>'Data &amp; Parameter'!$E$16*'Data &amp; Parameter'!$E$17*('Data &amp; Parameter'!$E$18+'Data &amp; Parameter'!$E$19)*'Data &amp; Parameter'!$E$20*'Data &amp; Parameter'!$E$37*R3389</f>
        <v>0</v>
      </c>
      <c r="T3389" s="28">
        <f t="shared" si="52"/>
        <v>0</v>
      </c>
    </row>
    <row r="3390" spans="1:20" ht="15.75" customHeight="1" x14ac:dyDescent="0.35">
      <c r="A3390">
        <v>3383</v>
      </c>
      <c r="B3390" s="76">
        <v>44252.32340277778</v>
      </c>
      <c r="C3390" s="1" t="s">
        <v>10734</v>
      </c>
      <c r="D3390" s="76">
        <v>44252.323854166665</v>
      </c>
      <c r="E3390" s="1" t="s">
        <v>10735</v>
      </c>
      <c r="F3390" s="1" t="s">
        <v>10736</v>
      </c>
      <c r="G3390" s="1" t="s">
        <v>123</v>
      </c>
      <c r="H3390" s="1" t="s">
        <v>124</v>
      </c>
      <c r="I3390" s="1" t="s">
        <v>125</v>
      </c>
      <c r="J3390" s="1" t="s">
        <v>10727</v>
      </c>
      <c r="K3390" s="1" t="s">
        <v>10723</v>
      </c>
      <c r="L3390">
        <f>ROUNDUP(IF(B3390&gt;$D$4,0,($D$4-B3390+1)/365),0)</f>
        <v>0</v>
      </c>
      <c r="M3390">
        <f>ROUNDUP(IF(B3390&gt;$D$5,0,($D$5-B3390+1)/365),0)</f>
        <v>0</v>
      </c>
      <c r="N3390" s="28">
        <f>IF(OR(L3390=1,M3390=1),IF(B3390+364&lt;=$D$5,(B3390+364-$D$4+1)/365,IF(B3390&gt;$D$4,($D$5-B3390+1)/365,$D$6/365)),0)</f>
        <v>0</v>
      </c>
      <c r="O3390" s="28">
        <f>'Data &amp; Parameter'!$E$16*'Data &amp; Parameter'!$E$17*('Data &amp; Parameter'!$E$18+'Data &amp; Parameter'!$E$19)*'Data &amp; Parameter'!$E$20*'Data &amp; Parameter'!$E$37*N3390</f>
        <v>0</v>
      </c>
      <c r="P3390">
        <f>ROUNDUP(IF(D3390&gt;$D$4,0,($D$4-D3390+1)/365),0)</f>
        <v>0</v>
      </c>
      <c r="Q3390">
        <f>ROUNDUP(IF(D3390&gt;$D$5,0,($D$5-D3390+1)/365),0)</f>
        <v>0</v>
      </c>
      <c r="R3390" s="28">
        <f>IF(OR(P3390=1,Q3390=1),IF(D3390+364&lt;=$D$5,(D3390+364-$D$4+1)/365,IF(D3390&gt;$D$4,($D$5-D3390+1)/365,$D$6/365)),0)</f>
        <v>0</v>
      </c>
      <c r="S3390" s="28">
        <f>'Data &amp; Parameter'!$E$16*'Data &amp; Parameter'!$E$17*('Data &amp; Parameter'!$E$18+'Data &amp; Parameter'!$E$19)*'Data &amp; Parameter'!$E$20*'Data &amp; Parameter'!$E$37*R3390</f>
        <v>0</v>
      </c>
      <c r="T3390" s="28">
        <f t="shared" si="52"/>
        <v>0</v>
      </c>
    </row>
    <row r="3391" spans="1:20" ht="15.75" customHeight="1" x14ac:dyDescent="0.35">
      <c r="A3391">
        <v>3384</v>
      </c>
      <c r="B3391" s="76">
        <v>44252.324884259258</v>
      </c>
      <c r="C3391" s="1" t="s">
        <v>10737</v>
      </c>
      <c r="D3391" s="76">
        <v>44252.325624999998</v>
      </c>
      <c r="E3391" s="1" t="s">
        <v>10738</v>
      </c>
      <c r="F3391" s="1" t="s">
        <v>10739</v>
      </c>
      <c r="G3391" s="1" t="s">
        <v>123</v>
      </c>
      <c r="H3391" s="1" t="s">
        <v>124</v>
      </c>
      <c r="I3391" s="1" t="s">
        <v>125</v>
      </c>
      <c r="J3391" s="1" t="s">
        <v>10727</v>
      </c>
      <c r="K3391" s="1" t="s">
        <v>10723</v>
      </c>
      <c r="L3391">
        <f>ROUNDUP(IF(B3391&gt;$D$4,0,($D$4-B3391+1)/365),0)</f>
        <v>0</v>
      </c>
      <c r="M3391">
        <f>ROUNDUP(IF(B3391&gt;$D$5,0,($D$5-B3391+1)/365),0)</f>
        <v>0</v>
      </c>
      <c r="N3391" s="28">
        <f>IF(OR(L3391=1,M3391=1),IF(B3391+364&lt;=$D$5,(B3391+364-$D$4+1)/365,IF(B3391&gt;$D$4,($D$5-B3391+1)/365,$D$6/365)),0)</f>
        <v>0</v>
      </c>
      <c r="O3391" s="28">
        <f>'Data &amp; Parameter'!$E$16*'Data &amp; Parameter'!$E$17*('Data &amp; Parameter'!$E$18+'Data &amp; Parameter'!$E$19)*'Data &amp; Parameter'!$E$20*'Data &amp; Parameter'!$E$37*N3391</f>
        <v>0</v>
      </c>
      <c r="P3391">
        <f>ROUNDUP(IF(D3391&gt;$D$4,0,($D$4-D3391+1)/365),0)</f>
        <v>0</v>
      </c>
      <c r="Q3391">
        <f>ROUNDUP(IF(D3391&gt;$D$5,0,($D$5-D3391+1)/365),0)</f>
        <v>0</v>
      </c>
      <c r="R3391" s="28">
        <f>IF(OR(P3391=1,Q3391=1),IF(D3391+364&lt;=$D$5,(D3391+364-$D$4+1)/365,IF(D3391&gt;$D$4,($D$5-D3391+1)/365,$D$6/365)),0)</f>
        <v>0</v>
      </c>
      <c r="S3391" s="28">
        <f>'Data &amp; Parameter'!$E$16*'Data &amp; Parameter'!$E$17*('Data &amp; Parameter'!$E$18+'Data &amp; Parameter'!$E$19)*'Data &amp; Parameter'!$E$20*'Data &amp; Parameter'!$E$37*R3391</f>
        <v>0</v>
      </c>
      <c r="T3391" s="28">
        <f t="shared" si="52"/>
        <v>0</v>
      </c>
    </row>
    <row r="3392" spans="1:20" ht="15.75" customHeight="1" x14ac:dyDescent="0.35">
      <c r="A3392">
        <v>3385</v>
      </c>
      <c r="B3392" s="76">
        <v>44252.327430555553</v>
      </c>
      <c r="C3392" s="1" t="s">
        <v>10740</v>
      </c>
      <c r="D3392" s="76">
        <v>44252.327962962961</v>
      </c>
      <c r="E3392" s="1" t="s">
        <v>10741</v>
      </c>
      <c r="F3392" s="1" t="s">
        <v>10742</v>
      </c>
      <c r="G3392" s="1" t="s">
        <v>123</v>
      </c>
      <c r="H3392" s="1" t="s">
        <v>124</v>
      </c>
      <c r="I3392" s="1" t="s">
        <v>125</v>
      </c>
      <c r="J3392" s="1" t="s">
        <v>10727</v>
      </c>
      <c r="K3392" s="1" t="s">
        <v>10723</v>
      </c>
      <c r="L3392">
        <f>ROUNDUP(IF(B3392&gt;$D$4,0,($D$4-B3392+1)/365),0)</f>
        <v>0</v>
      </c>
      <c r="M3392">
        <f>ROUNDUP(IF(B3392&gt;$D$5,0,($D$5-B3392+1)/365),0)</f>
        <v>0</v>
      </c>
      <c r="N3392" s="28">
        <f>IF(OR(L3392=1,M3392=1),IF(B3392+364&lt;=$D$5,(B3392+364-$D$4+1)/365,IF(B3392&gt;$D$4,($D$5-B3392+1)/365,$D$6/365)),0)</f>
        <v>0</v>
      </c>
      <c r="O3392" s="28">
        <f>'Data &amp; Parameter'!$E$16*'Data &amp; Parameter'!$E$17*('Data &amp; Parameter'!$E$18+'Data &amp; Parameter'!$E$19)*'Data &amp; Parameter'!$E$20*'Data &amp; Parameter'!$E$37*N3392</f>
        <v>0</v>
      </c>
      <c r="P3392">
        <f>ROUNDUP(IF(D3392&gt;$D$4,0,($D$4-D3392+1)/365),0)</f>
        <v>0</v>
      </c>
      <c r="Q3392">
        <f>ROUNDUP(IF(D3392&gt;$D$5,0,($D$5-D3392+1)/365),0)</f>
        <v>0</v>
      </c>
      <c r="R3392" s="28">
        <f>IF(OR(P3392=1,Q3392=1),IF(D3392+364&lt;=$D$5,(D3392+364-$D$4+1)/365,IF(D3392&gt;$D$4,($D$5-D3392+1)/365,$D$6/365)),0)</f>
        <v>0</v>
      </c>
      <c r="S3392" s="28">
        <f>'Data &amp; Parameter'!$E$16*'Data &amp; Parameter'!$E$17*('Data &amp; Parameter'!$E$18+'Data &amp; Parameter'!$E$19)*'Data &amp; Parameter'!$E$20*'Data &amp; Parameter'!$E$37*R3392</f>
        <v>0</v>
      </c>
      <c r="T3392" s="28">
        <f t="shared" si="52"/>
        <v>0</v>
      </c>
    </row>
    <row r="3393" spans="1:20" ht="15.75" customHeight="1" x14ac:dyDescent="0.35">
      <c r="A3393">
        <v>3386</v>
      </c>
      <c r="B3393" s="76">
        <v>44252.32912037037</v>
      </c>
      <c r="C3393" s="1" t="s">
        <v>10743</v>
      </c>
      <c r="D3393" s="76">
        <v>44252.330138888894</v>
      </c>
      <c r="E3393" s="1" t="s">
        <v>10744</v>
      </c>
      <c r="F3393" s="1" t="s">
        <v>10745</v>
      </c>
      <c r="G3393" s="1" t="s">
        <v>123</v>
      </c>
      <c r="H3393" s="1" t="s">
        <v>124</v>
      </c>
      <c r="I3393" s="1" t="s">
        <v>125</v>
      </c>
      <c r="J3393" s="1" t="s">
        <v>10727</v>
      </c>
      <c r="K3393" s="1" t="s">
        <v>10723</v>
      </c>
      <c r="L3393">
        <f>ROUNDUP(IF(B3393&gt;$D$4,0,($D$4-B3393+1)/365),0)</f>
        <v>0</v>
      </c>
      <c r="M3393">
        <f>ROUNDUP(IF(B3393&gt;$D$5,0,($D$5-B3393+1)/365),0)</f>
        <v>0</v>
      </c>
      <c r="N3393" s="28">
        <f>IF(OR(L3393=1,M3393=1),IF(B3393+364&lt;=$D$5,(B3393+364-$D$4+1)/365,IF(B3393&gt;$D$4,($D$5-B3393+1)/365,$D$6/365)),0)</f>
        <v>0</v>
      </c>
      <c r="O3393" s="28">
        <f>'Data &amp; Parameter'!$E$16*'Data &amp; Parameter'!$E$17*('Data &amp; Parameter'!$E$18+'Data &amp; Parameter'!$E$19)*'Data &amp; Parameter'!$E$20*'Data &amp; Parameter'!$E$37*N3393</f>
        <v>0</v>
      </c>
      <c r="P3393">
        <f>ROUNDUP(IF(D3393&gt;$D$4,0,($D$4-D3393+1)/365),0)</f>
        <v>0</v>
      </c>
      <c r="Q3393">
        <f>ROUNDUP(IF(D3393&gt;$D$5,0,($D$5-D3393+1)/365),0)</f>
        <v>0</v>
      </c>
      <c r="R3393" s="28">
        <f>IF(OR(P3393=1,Q3393=1),IF(D3393+364&lt;=$D$5,(D3393+364-$D$4+1)/365,IF(D3393&gt;$D$4,($D$5-D3393+1)/365,$D$6/365)),0)</f>
        <v>0</v>
      </c>
      <c r="S3393" s="28">
        <f>'Data &amp; Parameter'!$E$16*'Data &amp; Parameter'!$E$17*('Data &amp; Parameter'!$E$18+'Data &amp; Parameter'!$E$19)*'Data &amp; Parameter'!$E$20*'Data &amp; Parameter'!$E$37*R3393</f>
        <v>0</v>
      </c>
      <c r="T3393" s="28">
        <f t="shared" si="52"/>
        <v>0</v>
      </c>
    </row>
    <row r="3394" spans="1:20" ht="15.75" customHeight="1" x14ac:dyDescent="0.35">
      <c r="A3394">
        <v>3387</v>
      </c>
      <c r="B3394" s="76">
        <v>44252.331469907411</v>
      </c>
      <c r="C3394" s="1" t="s">
        <v>10746</v>
      </c>
      <c r="D3394" s="76">
        <v>44252.331956018519</v>
      </c>
      <c r="E3394" s="1" t="s">
        <v>10747</v>
      </c>
      <c r="F3394" s="1" t="s">
        <v>10748</v>
      </c>
      <c r="G3394" s="1" t="s">
        <v>123</v>
      </c>
      <c r="H3394" s="1" t="s">
        <v>124</v>
      </c>
      <c r="I3394" s="1" t="s">
        <v>125</v>
      </c>
      <c r="J3394" s="1" t="s">
        <v>10727</v>
      </c>
      <c r="K3394" s="1" t="s">
        <v>10723</v>
      </c>
      <c r="L3394">
        <f>ROUNDUP(IF(B3394&gt;$D$4,0,($D$4-B3394+1)/365),0)</f>
        <v>0</v>
      </c>
      <c r="M3394">
        <f>ROUNDUP(IF(B3394&gt;$D$5,0,($D$5-B3394+1)/365),0)</f>
        <v>0</v>
      </c>
      <c r="N3394" s="28">
        <f>IF(OR(L3394=1,M3394=1),IF(B3394+364&lt;=$D$5,(B3394+364-$D$4+1)/365,IF(B3394&gt;$D$4,($D$5-B3394+1)/365,$D$6/365)),0)</f>
        <v>0</v>
      </c>
      <c r="O3394" s="28">
        <f>'Data &amp; Parameter'!$E$16*'Data &amp; Parameter'!$E$17*('Data &amp; Parameter'!$E$18+'Data &amp; Parameter'!$E$19)*'Data &amp; Parameter'!$E$20*'Data &amp; Parameter'!$E$37*N3394</f>
        <v>0</v>
      </c>
      <c r="P3394">
        <f>ROUNDUP(IF(D3394&gt;$D$4,0,($D$4-D3394+1)/365),0)</f>
        <v>0</v>
      </c>
      <c r="Q3394">
        <f>ROUNDUP(IF(D3394&gt;$D$5,0,($D$5-D3394+1)/365),0)</f>
        <v>0</v>
      </c>
      <c r="R3394" s="28">
        <f>IF(OR(P3394=1,Q3394=1),IF(D3394+364&lt;=$D$5,(D3394+364-$D$4+1)/365,IF(D3394&gt;$D$4,($D$5-D3394+1)/365,$D$6/365)),0)</f>
        <v>0</v>
      </c>
      <c r="S3394" s="28">
        <f>'Data &amp; Parameter'!$E$16*'Data &amp; Parameter'!$E$17*('Data &amp; Parameter'!$E$18+'Data &amp; Parameter'!$E$19)*'Data &amp; Parameter'!$E$20*'Data &amp; Parameter'!$E$37*R3394</f>
        <v>0</v>
      </c>
      <c r="T3394" s="28">
        <f t="shared" si="52"/>
        <v>0</v>
      </c>
    </row>
    <row r="3395" spans="1:20" ht="15.75" customHeight="1" x14ac:dyDescent="0.35">
      <c r="A3395">
        <v>3388</v>
      </c>
      <c r="B3395" s="76">
        <v>44252.33394675926</v>
      </c>
      <c r="C3395" s="1" t="s">
        <v>10749</v>
      </c>
      <c r="D3395" s="76">
        <v>44252.334768518514</v>
      </c>
      <c r="E3395" s="1" t="s">
        <v>10750</v>
      </c>
      <c r="F3395" s="1" t="s">
        <v>10751</v>
      </c>
      <c r="G3395" s="1" t="s">
        <v>123</v>
      </c>
      <c r="H3395" s="1" t="s">
        <v>124</v>
      </c>
      <c r="I3395" s="1" t="s">
        <v>125</v>
      </c>
      <c r="J3395" s="1" t="s">
        <v>10515</v>
      </c>
      <c r="K3395" s="1" t="s">
        <v>10752</v>
      </c>
      <c r="L3395">
        <f>ROUNDUP(IF(B3395&gt;$D$4,0,($D$4-B3395+1)/365),0)</f>
        <v>0</v>
      </c>
      <c r="M3395">
        <f>ROUNDUP(IF(B3395&gt;$D$5,0,($D$5-B3395+1)/365),0)</f>
        <v>0</v>
      </c>
      <c r="N3395" s="28">
        <f>IF(OR(L3395=1,M3395=1),IF(B3395+364&lt;=$D$5,(B3395+364-$D$4+1)/365,IF(B3395&gt;$D$4,($D$5-B3395+1)/365,$D$6/365)),0)</f>
        <v>0</v>
      </c>
      <c r="O3395" s="28">
        <f>'Data &amp; Parameter'!$E$16*'Data &amp; Parameter'!$E$17*('Data &amp; Parameter'!$E$18+'Data &amp; Parameter'!$E$19)*'Data &amp; Parameter'!$E$20*'Data &amp; Parameter'!$E$37*N3395</f>
        <v>0</v>
      </c>
      <c r="P3395">
        <f>ROUNDUP(IF(D3395&gt;$D$4,0,($D$4-D3395+1)/365),0)</f>
        <v>0</v>
      </c>
      <c r="Q3395">
        <f>ROUNDUP(IF(D3395&gt;$D$5,0,($D$5-D3395+1)/365),0)</f>
        <v>0</v>
      </c>
      <c r="R3395" s="28">
        <f>IF(OR(P3395=1,Q3395=1),IF(D3395+364&lt;=$D$5,(D3395+364-$D$4+1)/365,IF(D3395&gt;$D$4,($D$5-D3395+1)/365,$D$6/365)),0)</f>
        <v>0</v>
      </c>
      <c r="S3395" s="28">
        <f>'Data &amp; Parameter'!$E$16*'Data &amp; Parameter'!$E$17*('Data &amp; Parameter'!$E$18+'Data &amp; Parameter'!$E$19)*'Data &amp; Parameter'!$E$20*'Data &amp; Parameter'!$E$37*R3395</f>
        <v>0</v>
      </c>
      <c r="T3395" s="28">
        <f t="shared" si="52"/>
        <v>0</v>
      </c>
    </row>
    <row r="3396" spans="1:20" ht="15.75" customHeight="1" x14ac:dyDescent="0.35">
      <c r="A3396">
        <v>3389</v>
      </c>
      <c r="B3396" s="76">
        <v>44252.3359375</v>
      </c>
      <c r="C3396" s="1" t="s">
        <v>10753</v>
      </c>
      <c r="D3396" s="76">
        <v>44252.336851851855</v>
      </c>
      <c r="E3396" s="1" t="s">
        <v>10754</v>
      </c>
      <c r="F3396" s="1" t="s">
        <v>10755</v>
      </c>
      <c r="G3396" s="1" t="s">
        <v>123</v>
      </c>
      <c r="H3396" s="1" t="s">
        <v>124</v>
      </c>
      <c r="I3396" s="1" t="s">
        <v>125</v>
      </c>
      <c r="J3396" s="1" t="s">
        <v>10727</v>
      </c>
      <c r="K3396" s="1" t="s">
        <v>10723</v>
      </c>
      <c r="L3396">
        <f>ROUNDUP(IF(B3396&gt;$D$4,0,($D$4-B3396+1)/365),0)</f>
        <v>0</v>
      </c>
      <c r="M3396">
        <f>ROUNDUP(IF(B3396&gt;$D$5,0,($D$5-B3396+1)/365),0)</f>
        <v>0</v>
      </c>
      <c r="N3396" s="28">
        <f>IF(OR(L3396=1,M3396=1),IF(B3396+364&lt;=$D$5,(B3396+364-$D$4+1)/365,IF(B3396&gt;$D$4,($D$5-B3396+1)/365,$D$6/365)),0)</f>
        <v>0</v>
      </c>
      <c r="O3396" s="28">
        <f>'Data &amp; Parameter'!$E$16*'Data &amp; Parameter'!$E$17*('Data &amp; Parameter'!$E$18+'Data &amp; Parameter'!$E$19)*'Data &amp; Parameter'!$E$20*'Data &amp; Parameter'!$E$37*N3396</f>
        <v>0</v>
      </c>
      <c r="P3396">
        <f>ROUNDUP(IF(D3396&gt;$D$4,0,($D$4-D3396+1)/365),0)</f>
        <v>0</v>
      </c>
      <c r="Q3396">
        <f>ROUNDUP(IF(D3396&gt;$D$5,0,($D$5-D3396+1)/365),0)</f>
        <v>0</v>
      </c>
      <c r="R3396" s="28">
        <f>IF(OR(P3396=1,Q3396=1),IF(D3396+364&lt;=$D$5,(D3396+364-$D$4+1)/365,IF(D3396&gt;$D$4,($D$5-D3396+1)/365,$D$6/365)),0)</f>
        <v>0</v>
      </c>
      <c r="S3396" s="28">
        <f>'Data &amp; Parameter'!$E$16*'Data &amp; Parameter'!$E$17*('Data &amp; Parameter'!$E$18+'Data &amp; Parameter'!$E$19)*'Data &amp; Parameter'!$E$20*'Data &amp; Parameter'!$E$37*R3396</f>
        <v>0</v>
      </c>
      <c r="T3396" s="28">
        <f t="shared" si="52"/>
        <v>0</v>
      </c>
    </row>
    <row r="3397" spans="1:20" ht="15.75" customHeight="1" x14ac:dyDescent="0.35">
      <c r="A3397">
        <v>3390</v>
      </c>
      <c r="B3397" s="76">
        <v>44252.339537037042</v>
      </c>
      <c r="C3397" s="1" t="s">
        <v>10756</v>
      </c>
      <c r="D3397" s="76">
        <v>44252.340115740742</v>
      </c>
      <c r="E3397" s="1" t="s">
        <v>10757</v>
      </c>
      <c r="F3397" s="1" t="s">
        <v>10758</v>
      </c>
      <c r="G3397" s="1" t="s">
        <v>123</v>
      </c>
      <c r="H3397" s="1" t="s">
        <v>124</v>
      </c>
      <c r="I3397" s="1" t="s">
        <v>125</v>
      </c>
      <c r="J3397" s="1" t="s">
        <v>10727</v>
      </c>
      <c r="K3397" s="1" t="s">
        <v>10723</v>
      </c>
      <c r="L3397">
        <f>ROUNDUP(IF(B3397&gt;$D$4,0,($D$4-B3397+1)/365),0)</f>
        <v>0</v>
      </c>
      <c r="M3397">
        <f>ROUNDUP(IF(B3397&gt;$D$5,0,($D$5-B3397+1)/365),0)</f>
        <v>0</v>
      </c>
      <c r="N3397" s="28">
        <f>IF(OR(L3397=1,M3397=1),IF(B3397+364&lt;=$D$5,(B3397+364-$D$4+1)/365,IF(B3397&gt;$D$4,($D$5-B3397+1)/365,$D$6/365)),0)</f>
        <v>0</v>
      </c>
      <c r="O3397" s="28">
        <f>'Data &amp; Parameter'!$E$16*'Data &amp; Parameter'!$E$17*('Data &amp; Parameter'!$E$18+'Data &amp; Parameter'!$E$19)*'Data &amp; Parameter'!$E$20*'Data &amp; Parameter'!$E$37*N3397</f>
        <v>0</v>
      </c>
      <c r="P3397">
        <f>ROUNDUP(IF(D3397&gt;$D$4,0,($D$4-D3397+1)/365),0)</f>
        <v>0</v>
      </c>
      <c r="Q3397">
        <f>ROUNDUP(IF(D3397&gt;$D$5,0,($D$5-D3397+1)/365),0)</f>
        <v>0</v>
      </c>
      <c r="R3397" s="28">
        <f>IF(OR(P3397=1,Q3397=1),IF(D3397+364&lt;=$D$5,(D3397+364-$D$4+1)/365,IF(D3397&gt;$D$4,($D$5-D3397+1)/365,$D$6/365)),0)</f>
        <v>0</v>
      </c>
      <c r="S3397" s="28">
        <f>'Data &amp; Parameter'!$E$16*'Data &amp; Parameter'!$E$17*('Data &amp; Parameter'!$E$18+'Data &amp; Parameter'!$E$19)*'Data &amp; Parameter'!$E$20*'Data &amp; Parameter'!$E$37*R3397</f>
        <v>0</v>
      </c>
      <c r="T3397" s="28">
        <f t="shared" si="52"/>
        <v>0</v>
      </c>
    </row>
    <row r="3398" spans="1:20" ht="15.75" customHeight="1" x14ac:dyDescent="0.35">
      <c r="A3398">
        <v>3391</v>
      </c>
      <c r="B3398" s="76">
        <v>44252.341215277775</v>
      </c>
      <c r="C3398" s="1" t="s">
        <v>10759</v>
      </c>
      <c r="D3398" s="76">
        <v>44252.342048611114</v>
      </c>
      <c r="E3398" s="1" t="s">
        <v>10760</v>
      </c>
      <c r="F3398" s="1" t="s">
        <v>10761</v>
      </c>
      <c r="G3398" s="1" t="s">
        <v>123</v>
      </c>
      <c r="H3398" s="1" t="s">
        <v>124</v>
      </c>
      <c r="I3398" s="1" t="s">
        <v>125</v>
      </c>
      <c r="J3398" s="1" t="s">
        <v>10515</v>
      </c>
      <c r="K3398" s="1" t="s">
        <v>10762</v>
      </c>
      <c r="L3398">
        <f>ROUNDUP(IF(B3398&gt;$D$4,0,($D$4-B3398+1)/365),0)</f>
        <v>0</v>
      </c>
      <c r="M3398">
        <f>ROUNDUP(IF(B3398&gt;$D$5,0,($D$5-B3398+1)/365),0)</f>
        <v>0</v>
      </c>
      <c r="N3398" s="28">
        <f>IF(OR(L3398=1,M3398=1),IF(B3398+364&lt;=$D$5,(B3398+364-$D$4+1)/365,IF(B3398&gt;$D$4,($D$5-B3398+1)/365,$D$6/365)),0)</f>
        <v>0</v>
      </c>
      <c r="O3398" s="28">
        <f>'Data &amp; Parameter'!$E$16*'Data &amp; Parameter'!$E$17*('Data &amp; Parameter'!$E$18+'Data &amp; Parameter'!$E$19)*'Data &amp; Parameter'!$E$20*'Data &amp; Parameter'!$E$37*N3398</f>
        <v>0</v>
      </c>
      <c r="P3398">
        <f>ROUNDUP(IF(D3398&gt;$D$4,0,($D$4-D3398+1)/365),0)</f>
        <v>0</v>
      </c>
      <c r="Q3398">
        <f>ROUNDUP(IF(D3398&gt;$D$5,0,($D$5-D3398+1)/365),0)</f>
        <v>0</v>
      </c>
      <c r="R3398" s="28">
        <f>IF(OR(P3398=1,Q3398=1),IF(D3398+364&lt;=$D$5,(D3398+364-$D$4+1)/365,IF(D3398&gt;$D$4,($D$5-D3398+1)/365,$D$6/365)),0)</f>
        <v>0</v>
      </c>
      <c r="S3398" s="28">
        <f>'Data &amp; Parameter'!$E$16*'Data &amp; Parameter'!$E$17*('Data &amp; Parameter'!$E$18+'Data &amp; Parameter'!$E$19)*'Data &amp; Parameter'!$E$20*'Data &amp; Parameter'!$E$37*R3398</f>
        <v>0</v>
      </c>
      <c r="T3398" s="28">
        <f t="shared" si="52"/>
        <v>0</v>
      </c>
    </row>
    <row r="3399" spans="1:20" ht="15.75" customHeight="1" x14ac:dyDescent="0.35">
      <c r="A3399">
        <v>3392</v>
      </c>
      <c r="B3399" s="76">
        <v>44252.34376157407</v>
      </c>
      <c r="C3399" s="1" t="s">
        <v>10763</v>
      </c>
      <c r="D3399" s="76">
        <v>44252.344259259262</v>
      </c>
      <c r="E3399" s="1" t="s">
        <v>10764</v>
      </c>
      <c r="F3399" s="1" t="s">
        <v>10765</v>
      </c>
      <c r="G3399" s="1" t="s">
        <v>123</v>
      </c>
      <c r="H3399" s="1" t="s">
        <v>124</v>
      </c>
      <c r="I3399" s="1" t="s">
        <v>125</v>
      </c>
      <c r="J3399" s="1" t="s">
        <v>10727</v>
      </c>
      <c r="K3399" s="1" t="s">
        <v>10723</v>
      </c>
      <c r="L3399">
        <f>ROUNDUP(IF(B3399&gt;$D$4,0,($D$4-B3399+1)/365),0)</f>
        <v>0</v>
      </c>
      <c r="M3399">
        <f>ROUNDUP(IF(B3399&gt;$D$5,0,($D$5-B3399+1)/365),0)</f>
        <v>0</v>
      </c>
      <c r="N3399" s="28">
        <f>IF(OR(L3399=1,M3399=1),IF(B3399+364&lt;=$D$5,(B3399+364-$D$4+1)/365,IF(B3399&gt;$D$4,($D$5-B3399+1)/365,$D$6/365)),0)</f>
        <v>0</v>
      </c>
      <c r="O3399" s="28">
        <f>'Data &amp; Parameter'!$E$16*'Data &amp; Parameter'!$E$17*('Data &amp; Parameter'!$E$18+'Data &amp; Parameter'!$E$19)*'Data &amp; Parameter'!$E$20*'Data &amp; Parameter'!$E$37*N3399</f>
        <v>0</v>
      </c>
      <c r="P3399">
        <f>ROUNDUP(IF(D3399&gt;$D$4,0,($D$4-D3399+1)/365),0)</f>
        <v>0</v>
      </c>
      <c r="Q3399">
        <f>ROUNDUP(IF(D3399&gt;$D$5,0,($D$5-D3399+1)/365),0)</f>
        <v>0</v>
      </c>
      <c r="R3399" s="28">
        <f>IF(OR(P3399=1,Q3399=1),IF(D3399+364&lt;=$D$5,(D3399+364-$D$4+1)/365,IF(D3399&gt;$D$4,($D$5-D3399+1)/365,$D$6/365)),0)</f>
        <v>0</v>
      </c>
      <c r="S3399" s="28">
        <f>'Data &amp; Parameter'!$E$16*'Data &amp; Parameter'!$E$17*('Data &amp; Parameter'!$E$18+'Data &amp; Parameter'!$E$19)*'Data &amp; Parameter'!$E$20*'Data &amp; Parameter'!$E$37*R3399</f>
        <v>0</v>
      </c>
      <c r="T3399" s="28">
        <f t="shared" si="52"/>
        <v>0</v>
      </c>
    </row>
    <row r="3400" spans="1:20" ht="15.75" customHeight="1" x14ac:dyDescent="0.35">
      <c r="A3400">
        <v>3393</v>
      </c>
      <c r="B3400" s="76">
        <v>44252.344837962963</v>
      </c>
      <c r="C3400" s="1" t="s">
        <v>10766</v>
      </c>
      <c r="D3400" s="76">
        <v>44252.345613425925</v>
      </c>
      <c r="E3400" s="1" t="s">
        <v>10767</v>
      </c>
      <c r="F3400" s="1" t="s">
        <v>10768</v>
      </c>
      <c r="G3400" s="1" t="s">
        <v>123</v>
      </c>
      <c r="H3400" s="1" t="s">
        <v>124</v>
      </c>
      <c r="I3400" s="1" t="s">
        <v>125</v>
      </c>
      <c r="J3400" s="1" t="s">
        <v>10515</v>
      </c>
      <c r="K3400" s="1" t="s">
        <v>10762</v>
      </c>
      <c r="L3400">
        <f>ROUNDUP(IF(B3400&gt;$D$4,0,($D$4-B3400+1)/365),0)</f>
        <v>0</v>
      </c>
      <c r="M3400">
        <f>ROUNDUP(IF(B3400&gt;$D$5,0,($D$5-B3400+1)/365),0)</f>
        <v>0</v>
      </c>
      <c r="N3400" s="28">
        <f>IF(OR(L3400=1,M3400=1),IF(B3400+364&lt;=$D$5,(B3400+364-$D$4+1)/365,IF(B3400&gt;$D$4,($D$5-B3400+1)/365,$D$6/365)),0)</f>
        <v>0</v>
      </c>
      <c r="O3400" s="28">
        <f>'Data &amp; Parameter'!$E$16*'Data &amp; Parameter'!$E$17*('Data &amp; Parameter'!$E$18+'Data &amp; Parameter'!$E$19)*'Data &amp; Parameter'!$E$20*'Data &amp; Parameter'!$E$37*N3400</f>
        <v>0</v>
      </c>
      <c r="P3400">
        <f>ROUNDUP(IF(D3400&gt;$D$4,0,($D$4-D3400+1)/365),0)</f>
        <v>0</v>
      </c>
      <c r="Q3400">
        <f>ROUNDUP(IF(D3400&gt;$D$5,0,($D$5-D3400+1)/365),0)</f>
        <v>0</v>
      </c>
      <c r="R3400" s="28">
        <f>IF(OR(P3400=1,Q3400=1),IF(D3400+364&lt;=$D$5,(D3400+364-$D$4+1)/365,IF(D3400&gt;$D$4,($D$5-D3400+1)/365,$D$6/365)),0)</f>
        <v>0</v>
      </c>
      <c r="S3400" s="28">
        <f>'Data &amp; Parameter'!$E$16*'Data &amp; Parameter'!$E$17*('Data &amp; Parameter'!$E$18+'Data &amp; Parameter'!$E$19)*'Data &amp; Parameter'!$E$20*'Data &amp; Parameter'!$E$37*R3400</f>
        <v>0</v>
      </c>
      <c r="T3400" s="28">
        <f t="shared" si="52"/>
        <v>0</v>
      </c>
    </row>
    <row r="3401" spans="1:20" ht="15.75" customHeight="1" x14ac:dyDescent="0.35">
      <c r="A3401">
        <v>3394</v>
      </c>
      <c r="B3401" s="76">
        <v>44252.349375000005</v>
      </c>
      <c r="C3401" s="1" t="s">
        <v>10769</v>
      </c>
      <c r="D3401" s="76">
        <v>44252.350219907406</v>
      </c>
      <c r="E3401" s="1" t="s">
        <v>10770</v>
      </c>
      <c r="F3401" s="1" t="s">
        <v>10771</v>
      </c>
      <c r="G3401" s="1" t="s">
        <v>123</v>
      </c>
      <c r="H3401" s="1" t="s">
        <v>124</v>
      </c>
      <c r="I3401" s="1" t="s">
        <v>125</v>
      </c>
      <c r="J3401" s="1" t="s">
        <v>10515</v>
      </c>
      <c r="K3401" s="1" t="s">
        <v>10762</v>
      </c>
      <c r="L3401">
        <f>ROUNDUP(IF(B3401&gt;$D$4,0,($D$4-B3401+1)/365),0)</f>
        <v>0</v>
      </c>
      <c r="M3401">
        <f>ROUNDUP(IF(B3401&gt;$D$5,0,($D$5-B3401+1)/365),0)</f>
        <v>0</v>
      </c>
      <c r="N3401" s="28">
        <f>IF(OR(L3401=1,M3401=1),IF(B3401+364&lt;=$D$5,(B3401+364-$D$4+1)/365,IF(B3401&gt;$D$4,($D$5-B3401+1)/365,$D$6/365)),0)</f>
        <v>0</v>
      </c>
      <c r="O3401" s="28">
        <f>'Data &amp; Parameter'!$E$16*'Data &amp; Parameter'!$E$17*('Data &amp; Parameter'!$E$18+'Data &amp; Parameter'!$E$19)*'Data &amp; Parameter'!$E$20*'Data &amp; Parameter'!$E$37*N3401</f>
        <v>0</v>
      </c>
      <c r="P3401">
        <f>ROUNDUP(IF(D3401&gt;$D$4,0,($D$4-D3401+1)/365),0)</f>
        <v>0</v>
      </c>
      <c r="Q3401">
        <f>ROUNDUP(IF(D3401&gt;$D$5,0,($D$5-D3401+1)/365),0)</f>
        <v>0</v>
      </c>
      <c r="R3401" s="28">
        <f>IF(OR(P3401=1,Q3401=1),IF(D3401+364&lt;=$D$5,(D3401+364-$D$4+1)/365,IF(D3401&gt;$D$4,($D$5-D3401+1)/365,$D$6/365)),0)</f>
        <v>0</v>
      </c>
      <c r="S3401" s="28">
        <f>'Data &amp; Parameter'!$E$16*'Data &amp; Parameter'!$E$17*('Data &amp; Parameter'!$E$18+'Data &amp; Parameter'!$E$19)*'Data &amp; Parameter'!$E$20*'Data &amp; Parameter'!$E$37*R3401</f>
        <v>0</v>
      </c>
      <c r="T3401" s="28">
        <f t="shared" ref="T3401:T3464" si="53">O3401+S3401</f>
        <v>0</v>
      </c>
    </row>
    <row r="3402" spans="1:20" ht="15.75" customHeight="1" x14ac:dyDescent="0.35">
      <c r="A3402">
        <v>3395</v>
      </c>
      <c r="B3402" s="76">
        <v>44252.34983796296</v>
      </c>
      <c r="C3402" s="1" t="s">
        <v>10772</v>
      </c>
      <c r="D3402" s="76">
        <v>44252.350451388891</v>
      </c>
      <c r="E3402" s="1" t="s">
        <v>10773</v>
      </c>
      <c r="F3402" s="1" t="s">
        <v>10774</v>
      </c>
      <c r="G3402" s="1" t="s">
        <v>123</v>
      </c>
      <c r="H3402" s="1" t="s">
        <v>124</v>
      </c>
      <c r="I3402" s="1" t="s">
        <v>125</v>
      </c>
      <c r="J3402" s="1" t="s">
        <v>10727</v>
      </c>
      <c r="K3402" s="1" t="s">
        <v>10723</v>
      </c>
      <c r="L3402">
        <f>ROUNDUP(IF(B3402&gt;$D$4,0,($D$4-B3402+1)/365),0)</f>
        <v>0</v>
      </c>
      <c r="M3402">
        <f>ROUNDUP(IF(B3402&gt;$D$5,0,($D$5-B3402+1)/365),0)</f>
        <v>0</v>
      </c>
      <c r="N3402" s="28">
        <f>IF(OR(L3402=1,M3402=1),IF(B3402+364&lt;=$D$5,(B3402+364-$D$4+1)/365,IF(B3402&gt;$D$4,($D$5-B3402+1)/365,$D$6/365)),0)</f>
        <v>0</v>
      </c>
      <c r="O3402" s="28">
        <f>'Data &amp; Parameter'!$E$16*'Data &amp; Parameter'!$E$17*('Data &amp; Parameter'!$E$18+'Data &amp; Parameter'!$E$19)*'Data &amp; Parameter'!$E$20*'Data &amp; Parameter'!$E$37*N3402</f>
        <v>0</v>
      </c>
      <c r="P3402">
        <f>ROUNDUP(IF(D3402&gt;$D$4,0,($D$4-D3402+1)/365),0)</f>
        <v>0</v>
      </c>
      <c r="Q3402">
        <f>ROUNDUP(IF(D3402&gt;$D$5,0,($D$5-D3402+1)/365),0)</f>
        <v>0</v>
      </c>
      <c r="R3402" s="28">
        <f>IF(OR(P3402=1,Q3402=1),IF(D3402+364&lt;=$D$5,(D3402+364-$D$4+1)/365,IF(D3402&gt;$D$4,($D$5-D3402+1)/365,$D$6/365)),0)</f>
        <v>0</v>
      </c>
      <c r="S3402" s="28">
        <f>'Data &amp; Parameter'!$E$16*'Data &amp; Parameter'!$E$17*('Data &amp; Parameter'!$E$18+'Data &amp; Parameter'!$E$19)*'Data &amp; Parameter'!$E$20*'Data &amp; Parameter'!$E$37*R3402</f>
        <v>0</v>
      </c>
      <c r="T3402" s="28">
        <f t="shared" si="53"/>
        <v>0</v>
      </c>
    </row>
    <row r="3403" spans="1:20" ht="15.75" customHeight="1" x14ac:dyDescent="0.35">
      <c r="A3403">
        <v>3396</v>
      </c>
      <c r="B3403" s="76">
        <v>44252.353460648148</v>
      </c>
      <c r="C3403" s="1" t="s">
        <v>10775</v>
      </c>
      <c r="D3403" s="76">
        <v>44252.35560185185</v>
      </c>
      <c r="E3403" s="1" t="s">
        <v>10776</v>
      </c>
      <c r="F3403" s="1" t="s">
        <v>10777</v>
      </c>
      <c r="G3403" s="1" t="s">
        <v>123</v>
      </c>
      <c r="H3403" s="1" t="s">
        <v>124</v>
      </c>
      <c r="I3403" s="1" t="s">
        <v>125</v>
      </c>
      <c r="J3403" s="1" t="s">
        <v>10515</v>
      </c>
      <c r="K3403" s="1" t="s">
        <v>10762</v>
      </c>
      <c r="L3403">
        <f>ROUNDUP(IF(B3403&gt;$D$4,0,($D$4-B3403+1)/365),0)</f>
        <v>0</v>
      </c>
      <c r="M3403">
        <f>ROUNDUP(IF(B3403&gt;$D$5,0,($D$5-B3403+1)/365),0)</f>
        <v>0</v>
      </c>
      <c r="N3403" s="28">
        <f>IF(OR(L3403=1,M3403=1),IF(B3403+364&lt;=$D$5,(B3403+364-$D$4+1)/365,IF(B3403&gt;$D$4,($D$5-B3403+1)/365,$D$6/365)),0)</f>
        <v>0</v>
      </c>
      <c r="O3403" s="28">
        <f>'Data &amp; Parameter'!$E$16*'Data &amp; Parameter'!$E$17*('Data &amp; Parameter'!$E$18+'Data &amp; Parameter'!$E$19)*'Data &amp; Parameter'!$E$20*'Data &amp; Parameter'!$E$37*N3403</f>
        <v>0</v>
      </c>
      <c r="P3403">
        <f>ROUNDUP(IF(D3403&gt;$D$4,0,($D$4-D3403+1)/365),0)</f>
        <v>0</v>
      </c>
      <c r="Q3403">
        <f>ROUNDUP(IF(D3403&gt;$D$5,0,($D$5-D3403+1)/365),0)</f>
        <v>0</v>
      </c>
      <c r="R3403" s="28">
        <f>IF(OR(P3403=1,Q3403=1),IF(D3403+364&lt;=$D$5,(D3403+364-$D$4+1)/365,IF(D3403&gt;$D$4,($D$5-D3403+1)/365,$D$6/365)),0)</f>
        <v>0</v>
      </c>
      <c r="S3403" s="28">
        <f>'Data &amp; Parameter'!$E$16*'Data &amp; Parameter'!$E$17*('Data &amp; Parameter'!$E$18+'Data &amp; Parameter'!$E$19)*'Data &amp; Parameter'!$E$20*'Data &amp; Parameter'!$E$37*R3403</f>
        <v>0</v>
      </c>
      <c r="T3403" s="28">
        <f t="shared" si="53"/>
        <v>0</v>
      </c>
    </row>
    <row r="3404" spans="1:20" ht="15.75" customHeight="1" x14ac:dyDescent="0.35">
      <c r="A3404">
        <v>3397</v>
      </c>
      <c r="B3404" s="76">
        <v>44252.354884259257</v>
      </c>
      <c r="C3404" s="1" t="s">
        <v>10778</v>
      </c>
      <c r="D3404" s="76">
        <v>44252.355347222227</v>
      </c>
      <c r="E3404" s="1" t="s">
        <v>10779</v>
      </c>
      <c r="F3404" s="1" t="s">
        <v>10780</v>
      </c>
      <c r="G3404" s="1" t="s">
        <v>123</v>
      </c>
      <c r="H3404" s="1" t="s">
        <v>124</v>
      </c>
      <c r="I3404" s="1" t="s">
        <v>125</v>
      </c>
      <c r="J3404" s="1" t="s">
        <v>10727</v>
      </c>
      <c r="K3404" s="1" t="s">
        <v>10781</v>
      </c>
      <c r="L3404">
        <f>ROUNDUP(IF(B3404&gt;$D$4,0,($D$4-B3404+1)/365),0)</f>
        <v>0</v>
      </c>
      <c r="M3404">
        <f>ROUNDUP(IF(B3404&gt;$D$5,0,($D$5-B3404+1)/365),0)</f>
        <v>0</v>
      </c>
      <c r="N3404" s="28">
        <f>IF(OR(L3404=1,M3404=1),IF(B3404+364&lt;=$D$5,(B3404+364-$D$4+1)/365,IF(B3404&gt;$D$4,($D$5-B3404+1)/365,$D$6/365)),0)</f>
        <v>0</v>
      </c>
      <c r="O3404" s="28">
        <f>'Data &amp; Parameter'!$E$16*'Data &amp; Parameter'!$E$17*('Data &amp; Parameter'!$E$18+'Data &amp; Parameter'!$E$19)*'Data &amp; Parameter'!$E$20*'Data &amp; Parameter'!$E$37*N3404</f>
        <v>0</v>
      </c>
      <c r="P3404">
        <f>ROUNDUP(IF(D3404&gt;$D$4,0,($D$4-D3404+1)/365),0)</f>
        <v>0</v>
      </c>
      <c r="Q3404">
        <f>ROUNDUP(IF(D3404&gt;$D$5,0,($D$5-D3404+1)/365),0)</f>
        <v>0</v>
      </c>
      <c r="R3404" s="28">
        <f>IF(OR(P3404=1,Q3404=1),IF(D3404+364&lt;=$D$5,(D3404+364-$D$4+1)/365,IF(D3404&gt;$D$4,($D$5-D3404+1)/365,$D$6/365)),0)</f>
        <v>0</v>
      </c>
      <c r="S3404" s="28">
        <f>'Data &amp; Parameter'!$E$16*'Data &amp; Parameter'!$E$17*('Data &amp; Parameter'!$E$18+'Data &amp; Parameter'!$E$19)*'Data &amp; Parameter'!$E$20*'Data &amp; Parameter'!$E$37*R3404</f>
        <v>0</v>
      </c>
      <c r="T3404" s="28">
        <f t="shared" si="53"/>
        <v>0</v>
      </c>
    </row>
    <row r="3405" spans="1:20" ht="15.75" customHeight="1" x14ac:dyDescent="0.35">
      <c r="A3405">
        <v>3398</v>
      </c>
      <c r="B3405" s="76">
        <v>44252.358657407407</v>
      </c>
      <c r="C3405" s="1" t="s">
        <v>10782</v>
      </c>
      <c r="D3405" s="76">
        <v>44252.359074074076</v>
      </c>
      <c r="E3405" s="1" t="s">
        <v>10783</v>
      </c>
      <c r="F3405" s="1" t="s">
        <v>10784</v>
      </c>
      <c r="G3405" s="1" t="s">
        <v>123</v>
      </c>
      <c r="H3405" s="1" t="s">
        <v>124</v>
      </c>
      <c r="I3405" s="1" t="s">
        <v>125</v>
      </c>
      <c r="J3405" s="1" t="s">
        <v>10727</v>
      </c>
      <c r="K3405" s="1" t="s">
        <v>10781</v>
      </c>
      <c r="L3405">
        <f>ROUNDUP(IF(B3405&gt;$D$4,0,($D$4-B3405+1)/365),0)</f>
        <v>0</v>
      </c>
      <c r="M3405">
        <f>ROUNDUP(IF(B3405&gt;$D$5,0,($D$5-B3405+1)/365),0)</f>
        <v>0</v>
      </c>
      <c r="N3405" s="28">
        <f>IF(OR(L3405=1,M3405=1),IF(B3405+364&lt;=$D$5,(B3405+364-$D$4+1)/365,IF(B3405&gt;$D$4,($D$5-B3405+1)/365,$D$6/365)),0)</f>
        <v>0</v>
      </c>
      <c r="O3405" s="28">
        <f>'Data &amp; Parameter'!$E$16*'Data &amp; Parameter'!$E$17*('Data &amp; Parameter'!$E$18+'Data &amp; Parameter'!$E$19)*'Data &amp; Parameter'!$E$20*'Data &amp; Parameter'!$E$37*N3405</f>
        <v>0</v>
      </c>
      <c r="P3405">
        <f>ROUNDUP(IF(D3405&gt;$D$4,0,($D$4-D3405+1)/365),0)</f>
        <v>0</v>
      </c>
      <c r="Q3405">
        <f>ROUNDUP(IF(D3405&gt;$D$5,0,($D$5-D3405+1)/365),0)</f>
        <v>0</v>
      </c>
      <c r="R3405" s="28">
        <f>IF(OR(P3405=1,Q3405=1),IF(D3405+364&lt;=$D$5,(D3405+364-$D$4+1)/365,IF(D3405&gt;$D$4,($D$5-D3405+1)/365,$D$6/365)),0)</f>
        <v>0</v>
      </c>
      <c r="S3405" s="28">
        <f>'Data &amp; Parameter'!$E$16*'Data &amp; Parameter'!$E$17*('Data &amp; Parameter'!$E$18+'Data &amp; Parameter'!$E$19)*'Data &amp; Parameter'!$E$20*'Data &amp; Parameter'!$E$37*R3405</f>
        <v>0</v>
      </c>
      <c r="T3405" s="28">
        <f t="shared" si="53"/>
        <v>0</v>
      </c>
    </row>
    <row r="3406" spans="1:20" ht="15.75" customHeight="1" x14ac:dyDescent="0.35">
      <c r="A3406">
        <v>3399</v>
      </c>
      <c r="B3406" s="76">
        <v>44252.35873842593</v>
      </c>
      <c r="C3406" s="1" t="s">
        <v>10785</v>
      </c>
      <c r="D3406" s="76">
        <v>44252.359872685185</v>
      </c>
      <c r="E3406" s="1" t="s">
        <v>10786</v>
      </c>
      <c r="F3406" s="1" t="s">
        <v>10787</v>
      </c>
      <c r="G3406" s="1" t="s">
        <v>123</v>
      </c>
      <c r="H3406" s="1" t="s">
        <v>124</v>
      </c>
      <c r="I3406" s="1" t="s">
        <v>125</v>
      </c>
      <c r="J3406" s="1" t="s">
        <v>10515</v>
      </c>
      <c r="K3406" s="1" t="s">
        <v>10788</v>
      </c>
      <c r="L3406">
        <f>ROUNDUP(IF(B3406&gt;$D$4,0,($D$4-B3406+1)/365),0)</f>
        <v>0</v>
      </c>
      <c r="M3406">
        <f>ROUNDUP(IF(B3406&gt;$D$5,0,($D$5-B3406+1)/365),0)</f>
        <v>0</v>
      </c>
      <c r="N3406" s="28">
        <f>IF(OR(L3406=1,M3406=1),IF(B3406+364&lt;=$D$5,(B3406+364-$D$4+1)/365,IF(B3406&gt;$D$4,($D$5-B3406+1)/365,$D$6/365)),0)</f>
        <v>0</v>
      </c>
      <c r="O3406" s="28">
        <f>'Data &amp; Parameter'!$E$16*'Data &amp; Parameter'!$E$17*('Data &amp; Parameter'!$E$18+'Data &amp; Parameter'!$E$19)*'Data &amp; Parameter'!$E$20*'Data &amp; Parameter'!$E$37*N3406</f>
        <v>0</v>
      </c>
      <c r="P3406">
        <f>ROUNDUP(IF(D3406&gt;$D$4,0,($D$4-D3406+1)/365),0)</f>
        <v>0</v>
      </c>
      <c r="Q3406">
        <f>ROUNDUP(IF(D3406&gt;$D$5,0,($D$5-D3406+1)/365),0)</f>
        <v>0</v>
      </c>
      <c r="R3406" s="28">
        <f>IF(OR(P3406=1,Q3406=1),IF(D3406+364&lt;=$D$5,(D3406+364-$D$4+1)/365,IF(D3406&gt;$D$4,($D$5-D3406+1)/365,$D$6/365)),0)</f>
        <v>0</v>
      </c>
      <c r="S3406" s="28">
        <f>'Data &amp; Parameter'!$E$16*'Data &amp; Parameter'!$E$17*('Data &amp; Parameter'!$E$18+'Data &amp; Parameter'!$E$19)*'Data &amp; Parameter'!$E$20*'Data &amp; Parameter'!$E$37*R3406</f>
        <v>0</v>
      </c>
      <c r="T3406" s="28">
        <f t="shared" si="53"/>
        <v>0</v>
      </c>
    </row>
    <row r="3407" spans="1:20" ht="15.75" customHeight="1" x14ac:dyDescent="0.35">
      <c r="A3407">
        <v>3400</v>
      </c>
      <c r="B3407" s="76">
        <v>44252.362280092595</v>
      </c>
      <c r="C3407" s="1" t="s">
        <v>10789</v>
      </c>
      <c r="D3407" s="76">
        <v>44252.362685185188</v>
      </c>
      <c r="E3407" s="1" t="s">
        <v>10790</v>
      </c>
      <c r="F3407" s="1" t="s">
        <v>10791</v>
      </c>
      <c r="G3407" s="1" t="s">
        <v>123</v>
      </c>
      <c r="H3407" s="1" t="s">
        <v>124</v>
      </c>
      <c r="I3407" s="1" t="s">
        <v>125</v>
      </c>
      <c r="J3407" s="1" t="s">
        <v>10792</v>
      </c>
      <c r="K3407" s="1" t="s">
        <v>10781</v>
      </c>
      <c r="L3407">
        <f>ROUNDUP(IF(B3407&gt;$D$4,0,($D$4-B3407+1)/365),0)</f>
        <v>0</v>
      </c>
      <c r="M3407">
        <f>ROUNDUP(IF(B3407&gt;$D$5,0,($D$5-B3407+1)/365),0)</f>
        <v>0</v>
      </c>
      <c r="N3407" s="28">
        <f>IF(OR(L3407=1,M3407=1),IF(B3407+364&lt;=$D$5,(B3407+364-$D$4+1)/365,IF(B3407&gt;$D$4,($D$5-B3407+1)/365,$D$6/365)),0)</f>
        <v>0</v>
      </c>
      <c r="O3407" s="28">
        <f>'Data &amp; Parameter'!$E$16*'Data &amp; Parameter'!$E$17*('Data &amp; Parameter'!$E$18+'Data &amp; Parameter'!$E$19)*'Data &amp; Parameter'!$E$20*'Data &amp; Parameter'!$E$37*N3407</f>
        <v>0</v>
      </c>
      <c r="P3407">
        <f>ROUNDUP(IF(D3407&gt;$D$4,0,($D$4-D3407+1)/365),0)</f>
        <v>0</v>
      </c>
      <c r="Q3407">
        <f>ROUNDUP(IF(D3407&gt;$D$5,0,($D$5-D3407+1)/365),0)</f>
        <v>0</v>
      </c>
      <c r="R3407" s="28">
        <f>IF(OR(P3407=1,Q3407=1),IF(D3407+364&lt;=$D$5,(D3407+364-$D$4+1)/365,IF(D3407&gt;$D$4,($D$5-D3407+1)/365,$D$6/365)),0)</f>
        <v>0</v>
      </c>
      <c r="S3407" s="28">
        <f>'Data &amp; Parameter'!$E$16*'Data &amp; Parameter'!$E$17*('Data &amp; Parameter'!$E$18+'Data &amp; Parameter'!$E$19)*'Data &amp; Parameter'!$E$20*'Data &amp; Parameter'!$E$37*R3407</f>
        <v>0</v>
      </c>
      <c r="T3407" s="28">
        <f t="shared" si="53"/>
        <v>0</v>
      </c>
    </row>
    <row r="3408" spans="1:20" ht="15.75" customHeight="1" x14ac:dyDescent="0.35">
      <c r="A3408">
        <v>3401</v>
      </c>
      <c r="B3408" s="76">
        <v>44252.363587962958</v>
      </c>
      <c r="C3408" s="1" t="s">
        <v>10793</v>
      </c>
      <c r="D3408" s="76">
        <v>44252.365659722222</v>
      </c>
      <c r="E3408" s="1" t="s">
        <v>10794</v>
      </c>
      <c r="F3408" s="1" t="s">
        <v>10795</v>
      </c>
      <c r="G3408" s="1" t="s">
        <v>123</v>
      </c>
      <c r="H3408" s="1" t="s">
        <v>124</v>
      </c>
      <c r="I3408" s="1" t="s">
        <v>125</v>
      </c>
      <c r="J3408" s="1" t="s">
        <v>10515</v>
      </c>
      <c r="K3408" s="1" t="s">
        <v>10788</v>
      </c>
      <c r="L3408">
        <f>ROUNDUP(IF(B3408&gt;$D$4,0,($D$4-B3408+1)/365),0)</f>
        <v>0</v>
      </c>
      <c r="M3408">
        <f>ROUNDUP(IF(B3408&gt;$D$5,0,($D$5-B3408+1)/365),0)</f>
        <v>0</v>
      </c>
      <c r="N3408" s="28">
        <f>IF(OR(L3408=1,M3408=1),IF(B3408+364&lt;=$D$5,(B3408+364-$D$4+1)/365,IF(B3408&gt;$D$4,($D$5-B3408+1)/365,$D$6/365)),0)</f>
        <v>0</v>
      </c>
      <c r="O3408" s="28">
        <f>'Data &amp; Parameter'!$E$16*'Data &amp; Parameter'!$E$17*('Data &amp; Parameter'!$E$18+'Data &amp; Parameter'!$E$19)*'Data &amp; Parameter'!$E$20*'Data &amp; Parameter'!$E$37*N3408</f>
        <v>0</v>
      </c>
      <c r="P3408">
        <f>ROUNDUP(IF(D3408&gt;$D$4,0,($D$4-D3408+1)/365),0)</f>
        <v>0</v>
      </c>
      <c r="Q3408">
        <f>ROUNDUP(IF(D3408&gt;$D$5,0,($D$5-D3408+1)/365),0)</f>
        <v>0</v>
      </c>
      <c r="R3408" s="28">
        <f>IF(OR(P3408=1,Q3408=1),IF(D3408+364&lt;=$D$5,(D3408+364-$D$4+1)/365,IF(D3408&gt;$D$4,($D$5-D3408+1)/365,$D$6/365)),0)</f>
        <v>0</v>
      </c>
      <c r="S3408" s="28">
        <f>'Data &amp; Parameter'!$E$16*'Data &amp; Parameter'!$E$17*('Data &amp; Parameter'!$E$18+'Data &amp; Parameter'!$E$19)*'Data &amp; Parameter'!$E$20*'Data &amp; Parameter'!$E$37*R3408</f>
        <v>0</v>
      </c>
      <c r="T3408" s="28">
        <f t="shared" si="53"/>
        <v>0</v>
      </c>
    </row>
    <row r="3409" spans="1:20" ht="15.75" customHeight="1" x14ac:dyDescent="0.35">
      <c r="A3409">
        <v>3402</v>
      </c>
      <c r="B3409" s="76">
        <v>44252.365601851852</v>
      </c>
      <c r="C3409" s="1" t="s">
        <v>10796</v>
      </c>
      <c r="D3409" s="76">
        <v>44252.366863425923</v>
      </c>
      <c r="E3409" s="1" t="s">
        <v>10797</v>
      </c>
      <c r="F3409" s="1" t="s">
        <v>10798</v>
      </c>
      <c r="G3409" s="1" t="s">
        <v>123</v>
      </c>
      <c r="H3409" s="1" t="s">
        <v>124</v>
      </c>
      <c r="I3409" s="1" t="s">
        <v>125</v>
      </c>
      <c r="J3409" s="1" t="s">
        <v>10727</v>
      </c>
      <c r="K3409" s="1" t="s">
        <v>10781</v>
      </c>
      <c r="L3409">
        <f>ROUNDUP(IF(B3409&gt;$D$4,0,($D$4-B3409+1)/365),0)</f>
        <v>0</v>
      </c>
      <c r="M3409">
        <f>ROUNDUP(IF(B3409&gt;$D$5,0,($D$5-B3409+1)/365),0)</f>
        <v>0</v>
      </c>
      <c r="N3409" s="28">
        <f>IF(OR(L3409=1,M3409=1),IF(B3409+364&lt;=$D$5,(B3409+364-$D$4+1)/365,IF(B3409&gt;$D$4,($D$5-B3409+1)/365,$D$6/365)),0)</f>
        <v>0</v>
      </c>
      <c r="O3409" s="28">
        <f>'Data &amp; Parameter'!$E$16*'Data &amp; Parameter'!$E$17*('Data &amp; Parameter'!$E$18+'Data &amp; Parameter'!$E$19)*'Data &amp; Parameter'!$E$20*'Data &amp; Parameter'!$E$37*N3409</f>
        <v>0</v>
      </c>
      <c r="P3409">
        <f>ROUNDUP(IF(D3409&gt;$D$4,0,($D$4-D3409+1)/365),0)</f>
        <v>0</v>
      </c>
      <c r="Q3409">
        <f>ROUNDUP(IF(D3409&gt;$D$5,0,($D$5-D3409+1)/365),0)</f>
        <v>0</v>
      </c>
      <c r="R3409" s="28">
        <f>IF(OR(P3409=1,Q3409=1),IF(D3409+364&lt;=$D$5,(D3409+364-$D$4+1)/365,IF(D3409&gt;$D$4,($D$5-D3409+1)/365,$D$6/365)),0)</f>
        <v>0</v>
      </c>
      <c r="S3409" s="28">
        <f>'Data &amp; Parameter'!$E$16*'Data &amp; Parameter'!$E$17*('Data &amp; Parameter'!$E$18+'Data &amp; Parameter'!$E$19)*'Data &amp; Parameter'!$E$20*'Data &amp; Parameter'!$E$37*R3409</f>
        <v>0</v>
      </c>
      <c r="T3409" s="28">
        <f t="shared" si="53"/>
        <v>0</v>
      </c>
    </row>
    <row r="3410" spans="1:20" ht="15.75" customHeight="1" x14ac:dyDescent="0.35">
      <c r="A3410">
        <v>3403</v>
      </c>
      <c r="B3410" s="76">
        <v>44252.370972222227</v>
      </c>
      <c r="C3410" s="1" t="s">
        <v>10799</v>
      </c>
      <c r="D3410" s="76">
        <v>44252.371423611112</v>
      </c>
      <c r="E3410" s="1" t="s">
        <v>10800</v>
      </c>
      <c r="F3410" s="1" t="s">
        <v>10801</v>
      </c>
      <c r="G3410" s="1" t="s">
        <v>123</v>
      </c>
      <c r="H3410" s="1" t="s">
        <v>124</v>
      </c>
      <c r="I3410" s="1" t="s">
        <v>125</v>
      </c>
      <c r="J3410" s="1" t="s">
        <v>10727</v>
      </c>
      <c r="K3410" s="1" t="s">
        <v>10781</v>
      </c>
      <c r="L3410">
        <f>ROUNDUP(IF(B3410&gt;$D$4,0,($D$4-B3410+1)/365),0)</f>
        <v>0</v>
      </c>
      <c r="M3410">
        <f>ROUNDUP(IF(B3410&gt;$D$5,0,($D$5-B3410+1)/365),0)</f>
        <v>0</v>
      </c>
      <c r="N3410" s="28">
        <f>IF(OR(L3410=1,M3410=1),IF(B3410+364&lt;=$D$5,(B3410+364-$D$4+1)/365,IF(B3410&gt;$D$4,($D$5-B3410+1)/365,$D$6/365)),0)</f>
        <v>0</v>
      </c>
      <c r="O3410" s="28">
        <f>'Data &amp; Parameter'!$E$16*'Data &amp; Parameter'!$E$17*('Data &amp; Parameter'!$E$18+'Data &amp; Parameter'!$E$19)*'Data &amp; Parameter'!$E$20*'Data &amp; Parameter'!$E$37*N3410</f>
        <v>0</v>
      </c>
      <c r="P3410">
        <f>ROUNDUP(IF(D3410&gt;$D$4,0,($D$4-D3410+1)/365),0)</f>
        <v>0</v>
      </c>
      <c r="Q3410">
        <f>ROUNDUP(IF(D3410&gt;$D$5,0,($D$5-D3410+1)/365),0)</f>
        <v>0</v>
      </c>
      <c r="R3410" s="28">
        <f>IF(OR(P3410=1,Q3410=1),IF(D3410+364&lt;=$D$5,(D3410+364-$D$4+1)/365,IF(D3410&gt;$D$4,($D$5-D3410+1)/365,$D$6/365)),0)</f>
        <v>0</v>
      </c>
      <c r="S3410" s="28">
        <f>'Data &amp; Parameter'!$E$16*'Data &amp; Parameter'!$E$17*('Data &amp; Parameter'!$E$18+'Data &amp; Parameter'!$E$19)*'Data &amp; Parameter'!$E$20*'Data &amp; Parameter'!$E$37*R3410</f>
        <v>0</v>
      </c>
      <c r="T3410" s="28">
        <f t="shared" si="53"/>
        <v>0</v>
      </c>
    </row>
    <row r="3411" spans="1:20" ht="15.75" customHeight="1" x14ac:dyDescent="0.35">
      <c r="A3411">
        <v>3404</v>
      </c>
      <c r="B3411" s="76">
        <v>44252.371435185181</v>
      </c>
      <c r="C3411" s="1" t="s">
        <v>10802</v>
      </c>
      <c r="D3411" s="76">
        <v>44252.37427083333</v>
      </c>
      <c r="E3411" s="1" t="s">
        <v>10803</v>
      </c>
      <c r="F3411" s="1" t="s">
        <v>10804</v>
      </c>
      <c r="G3411" s="1" t="s">
        <v>123</v>
      </c>
      <c r="H3411" s="1" t="s">
        <v>124</v>
      </c>
      <c r="I3411" s="1" t="s">
        <v>125</v>
      </c>
      <c r="J3411" s="1" t="s">
        <v>10515</v>
      </c>
      <c r="K3411" s="1" t="s">
        <v>10788</v>
      </c>
      <c r="L3411">
        <f>ROUNDUP(IF(B3411&gt;$D$4,0,($D$4-B3411+1)/365),0)</f>
        <v>0</v>
      </c>
      <c r="M3411">
        <f>ROUNDUP(IF(B3411&gt;$D$5,0,($D$5-B3411+1)/365),0)</f>
        <v>0</v>
      </c>
      <c r="N3411" s="28">
        <f>IF(OR(L3411=1,M3411=1),IF(B3411+364&lt;=$D$5,(B3411+364-$D$4+1)/365,IF(B3411&gt;$D$4,($D$5-B3411+1)/365,$D$6/365)),0)</f>
        <v>0</v>
      </c>
      <c r="O3411" s="28">
        <f>'Data &amp; Parameter'!$E$16*'Data &amp; Parameter'!$E$17*('Data &amp; Parameter'!$E$18+'Data &amp; Parameter'!$E$19)*'Data &amp; Parameter'!$E$20*'Data &amp; Parameter'!$E$37*N3411</f>
        <v>0</v>
      </c>
      <c r="P3411">
        <f>ROUNDUP(IF(D3411&gt;$D$4,0,($D$4-D3411+1)/365),0)</f>
        <v>0</v>
      </c>
      <c r="Q3411">
        <f>ROUNDUP(IF(D3411&gt;$D$5,0,($D$5-D3411+1)/365),0)</f>
        <v>0</v>
      </c>
      <c r="R3411" s="28">
        <f>IF(OR(P3411=1,Q3411=1),IF(D3411+364&lt;=$D$5,(D3411+364-$D$4+1)/365,IF(D3411&gt;$D$4,($D$5-D3411+1)/365,$D$6/365)),0)</f>
        <v>0</v>
      </c>
      <c r="S3411" s="28">
        <f>'Data &amp; Parameter'!$E$16*'Data &amp; Parameter'!$E$17*('Data &amp; Parameter'!$E$18+'Data &amp; Parameter'!$E$19)*'Data &amp; Parameter'!$E$20*'Data &amp; Parameter'!$E$37*R3411</f>
        <v>0</v>
      </c>
      <c r="T3411" s="28">
        <f t="shared" si="53"/>
        <v>0</v>
      </c>
    </row>
    <row r="3412" spans="1:20" ht="15.75" customHeight="1" x14ac:dyDescent="0.35">
      <c r="A3412">
        <v>3405</v>
      </c>
      <c r="B3412" s="76">
        <v>44252.375324074077</v>
      </c>
      <c r="C3412" s="1" t="s">
        <v>10805</v>
      </c>
      <c r="D3412" s="76">
        <v>44252.375879629632</v>
      </c>
      <c r="E3412" s="1" t="s">
        <v>10806</v>
      </c>
      <c r="F3412" s="1" t="s">
        <v>10807</v>
      </c>
      <c r="G3412" s="1" t="s">
        <v>123</v>
      </c>
      <c r="H3412" s="1" t="s">
        <v>124</v>
      </c>
      <c r="I3412" s="1" t="s">
        <v>125</v>
      </c>
      <c r="J3412" s="1" t="s">
        <v>10727</v>
      </c>
      <c r="K3412" s="1" t="s">
        <v>10808</v>
      </c>
      <c r="L3412">
        <f>ROUNDUP(IF(B3412&gt;$D$4,0,($D$4-B3412+1)/365),0)</f>
        <v>0</v>
      </c>
      <c r="M3412">
        <f>ROUNDUP(IF(B3412&gt;$D$5,0,($D$5-B3412+1)/365),0)</f>
        <v>0</v>
      </c>
      <c r="N3412" s="28">
        <f>IF(OR(L3412=1,M3412=1),IF(B3412+364&lt;=$D$5,(B3412+364-$D$4+1)/365,IF(B3412&gt;$D$4,($D$5-B3412+1)/365,$D$6/365)),0)</f>
        <v>0</v>
      </c>
      <c r="O3412" s="28">
        <f>'Data &amp; Parameter'!$E$16*'Data &amp; Parameter'!$E$17*('Data &amp; Parameter'!$E$18+'Data &amp; Parameter'!$E$19)*'Data &amp; Parameter'!$E$20*'Data &amp; Parameter'!$E$37*N3412</f>
        <v>0</v>
      </c>
      <c r="P3412">
        <f>ROUNDUP(IF(D3412&gt;$D$4,0,($D$4-D3412+1)/365),0)</f>
        <v>0</v>
      </c>
      <c r="Q3412">
        <f>ROUNDUP(IF(D3412&gt;$D$5,0,($D$5-D3412+1)/365),0)</f>
        <v>0</v>
      </c>
      <c r="R3412" s="28">
        <f>IF(OR(P3412=1,Q3412=1),IF(D3412+364&lt;=$D$5,(D3412+364-$D$4+1)/365,IF(D3412&gt;$D$4,($D$5-D3412+1)/365,$D$6/365)),0)</f>
        <v>0</v>
      </c>
      <c r="S3412" s="28">
        <f>'Data &amp; Parameter'!$E$16*'Data &amp; Parameter'!$E$17*('Data &amp; Parameter'!$E$18+'Data &amp; Parameter'!$E$19)*'Data &amp; Parameter'!$E$20*'Data &amp; Parameter'!$E$37*R3412</f>
        <v>0</v>
      </c>
      <c r="T3412" s="28">
        <f t="shared" si="53"/>
        <v>0</v>
      </c>
    </row>
    <row r="3413" spans="1:20" ht="15.75" customHeight="1" x14ac:dyDescent="0.35">
      <c r="A3413">
        <v>3406</v>
      </c>
      <c r="B3413" s="76">
        <v>44252.377210648148</v>
      </c>
      <c r="C3413" s="1" t="s">
        <v>10809</v>
      </c>
      <c r="D3413" s="76">
        <v>44252.377800925926</v>
      </c>
      <c r="E3413" s="1" t="s">
        <v>10810</v>
      </c>
      <c r="F3413" s="1" t="s">
        <v>10811</v>
      </c>
      <c r="G3413" s="1" t="s">
        <v>123</v>
      </c>
      <c r="H3413" s="1" t="s">
        <v>124</v>
      </c>
      <c r="I3413" s="1" t="s">
        <v>125</v>
      </c>
      <c r="J3413" s="1" t="s">
        <v>10515</v>
      </c>
      <c r="K3413" s="1" t="s">
        <v>10788</v>
      </c>
      <c r="L3413">
        <f>ROUNDUP(IF(B3413&gt;$D$4,0,($D$4-B3413+1)/365),0)</f>
        <v>0</v>
      </c>
      <c r="M3413">
        <f>ROUNDUP(IF(B3413&gt;$D$5,0,($D$5-B3413+1)/365),0)</f>
        <v>0</v>
      </c>
      <c r="N3413" s="28">
        <f>IF(OR(L3413=1,M3413=1),IF(B3413+364&lt;=$D$5,(B3413+364-$D$4+1)/365,IF(B3413&gt;$D$4,($D$5-B3413+1)/365,$D$6/365)),0)</f>
        <v>0</v>
      </c>
      <c r="O3413" s="28">
        <f>'Data &amp; Parameter'!$E$16*'Data &amp; Parameter'!$E$17*('Data &amp; Parameter'!$E$18+'Data &amp; Parameter'!$E$19)*'Data &amp; Parameter'!$E$20*'Data &amp; Parameter'!$E$37*N3413</f>
        <v>0</v>
      </c>
      <c r="P3413">
        <f>ROUNDUP(IF(D3413&gt;$D$4,0,($D$4-D3413+1)/365),0)</f>
        <v>0</v>
      </c>
      <c r="Q3413">
        <f>ROUNDUP(IF(D3413&gt;$D$5,0,($D$5-D3413+1)/365),0)</f>
        <v>0</v>
      </c>
      <c r="R3413" s="28">
        <f>IF(OR(P3413=1,Q3413=1),IF(D3413+364&lt;=$D$5,(D3413+364-$D$4+1)/365,IF(D3413&gt;$D$4,($D$5-D3413+1)/365,$D$6/365)),0)</f>
        <v>0</v>
      </c>
      <c r="S3413" s="28">
        <f>'Data &amp; Parameter'!$E$16*'Data &amp; Parameter'!$E$17*('Data &amp; Parameter'!$E$18+'Data &amp; Parameter'!$E$19)*'Data &amp; Parameter'!$E$20*'Data &amp; Parameter'!$E$37*R3413</f>
        <v>0</v>
      </c>
      <c r="T3413" s="28">
        <f t="shared" si="53"/>
        <v>0</v>
      </c>
    </row>
    <row r="3414" spans="1:20" ht="15.75" customHeight="1" x14ac:dyDescent="0.35">
      <c r="A3414">
        <v>3407</v>
      </c>
      <c r="B3414" s="76">
        <v>44252.380578703705</v>
      </c>
      <c r="C3414" s="1" t="s">
        <v>10812</v>
      </c>
      <c r="D3414" s="76">
        <v>44252.381192129629</v>
      </c>
      <c r="E3414" s="1" t="s">
        <v>10813</v>
      </c>
      <c r="F3414" s="1" t="s">
        <v>10814</v>
      </c>
      <c r="G3414" s="1" t="s">
        <v>123</v>
      </c>
      <c r="H3414" s="1" t="s">
        <v>124</v>
      </c>
      <c r="I3414" s="1" t="s">
        <v>125</v>
      </c>
      <c r="J3414" s="1" t="s">
        <v>10515</v>
      </c>
      <c r="K3414" s="1" t="s">
        <v>10788</v>
      </c>
      <c r="L3414">
        <f>ROUNDUP(IF(B3414&gt;$D$4,0,($D$4-B3414+1)/365),0)</f>
        <v>0</v>
      </c>
      <c r="M3414">
        <f>ROUNDUP(IF(B3414&gt;$D$5,0,($D$5-B3414+1)/365),0)</f>
        <v>0</v>
      </c>
      <c r="N3414" s="28">
        <f>IF(OR(L3414=1,M3414=1),IF(B3414+364&lt;=$D$5,(B3414+364-$D$4+1)/365,IF(B3414&gt;$D$4,($D$5-B3414+1)/365,$D$6/365)),0)</f>
        <v>0</v>
      </c>
      <c r="O3414" s="28">
        <f>'Data &amp; Parameter'!$E$16*'Data &amp; Parameter'!$E$17*('Data &amp; Parameter'!$E$18+'Data &amp; Parameter'!$E$19)*'Data &amp; Parameter'!$E$20*'Data &amp; Parameter'!$E$37*N3414</f>
        <v>0</v>
      </c>
      <c r="P3414">
        <f>ROUNDUP(IF(D3414&gt;$D$4,0,($D$4-D3414+1)/365),0)</f>
        <v>0</v>
      </c>
      <c r="Q3414">
        <f>ROUNDUP(IF(D3414&gt;$D$5,0,($D$5-D3414+1)/365),0)</f>
        <v>0</v>
      </c>
      <c r="R3414" s="28">
        <f>IF(OR(P3414=1,Q3414=1),IF(D3414+364&lt;=$D$5,(D3414+364-$D$4+1)/365,IF(D3414&gt;$D$4,($D$5-D3414+1)/365,$D$6/365)),0)</f>
        <v>0</v>
      </c>
      <c r="S3414" s="28">
        <f>'Data &amp; Parameter'!$E$16*'Data &amp; Parameter'!$E$17*('Data &amp; Parameter'!$E$18+'Data &amp; Parameter'!$E$19)*'Data &amp; Parameter'!$E$20*'Data &amp; Parameter'!$E$37*R3414</f>
        <v>0</v>
      </c>
      <c r="T3414" s="28">
        <f t="shared" si="53"/>
        <v>0</v>
      </c>
    </row>
    <row r="3415" spans="1:20" ht="15.75" customHeight="1" x14ac:dyDescent="0.35">
      <c r="A3415">
        <v>3408</v>
      </c>
      <c r="B3415" s="76">
        <v>44252.382777777777</v>
      </c>
      <c r="C3415" s="1" t="s">
        <v>10815</v>
      </c>
      <c r="D3415" s="76">
        <v>44252.383518518516</v>
      </c>
      <c r="E3415" s="1" t="s">
        <v>10816</v>
      </c>
      <c r="F3415" s="1" t="s">
        <v>10817</v>
      </c>
      <c r="G3415" s="1" t="s">
        <v>123</v>
      </c>
      <c r="H3415" s="1" t="s">
        <v>124</v>
      </c>
      <c r="I3415" s="1" t="s">
        <v>125</v>
      </c>
      <c r="J3415" s="1" t="s">
        <v>10727</v>
      </c>
      <c r="K3415" s="1" t="s">
        <v>10818</v>
      </c>
      <c r="L3415">
        <f>ROUNDUP(IF(B3415&gt;$D$4,0,($D$4-B3415+1)/365),0)</f>
        <v>0</v>
      </c>
      <c r="M3415">
        <f>ROUNDUP(IF(B3415&gt;$D$5,0,($D$5-B3415+1)/365),0)</f>
        <v>0</v>
      </c>
      <c r="N3415" s="28">
        <f>IF(OR(L3415=1,M3415=1),IF(B3415+364&lt;=$D$5,(B3415+364-$D$4+1)/365,IF(B3415&gt;$D$4,($D$5-B3415+1)/365,$D$6/365)),0)</f>
        <v>0</v>
      </c>
      <c r="O3415" s="28">
        <f>'Data &amp; Parameter'!$E$16*'Data &amp; Parameter'!$E$17*('Data &amp; Parameter'!$E$18+'Data &amp; Parameter'!$E$19)*'Data &amp; Parameter'!$E$20*'Data &amp; Parameter'!$E$37*N3415</f>
        <v>0</v>
      </c>
      <c r="P3415">
        <f>ROUNDUP(IF(D3415&gt;$D$4,0,($D$4-D3415+1)/365),0)</f>
        <v>0</v>
      </c>
      <c r="Q3415">
        <f>ROUNDUP(IF(D3415&gt;$D$5,0,($D$5-D3415+1)/365),0)</f>
        <v>0</v>
      </c>
      <c r="R3415" s="28">
        <f>IF(OR(P3415=1,Q3415=1),IF(D3415+364&lt;=$D$5,(D3415+364-$D$4+1)/365,IF(D3415&gt;$D$4,($D$5-D3415+1)/365,$D$6/365)),0)</f>
        <v>0</v>
      </c>
      <c r="S3415" s="28">
        <f>'Data &amp; Parameter'!$E$16*'Data &amp; Parameter'!$E$17*('Data &amp; Parameter'!$E$18+'Data &amp; Parameter'!$E$19)*'Data &amp; Parameter'!$E$20*'Data &amp; Parameter'!$E$37*R3415</f>
        <v>0</v>
      </c>
      <c r="T3415" s="28">
        <f t="shared" si="53"/>
        <v>0</v>
      </c>
    </row>
    <row r="3416" spans="1:20" ht="15.75" customHeight="1" x14ac:dyDescent="0.35">
      <c r="A3416">
        <v>3409</v>
      </c>
      <c r="B3416" s="76">
        <v>44252.386238425926</v>
      </c>
      <c r="C3416" s="1" t="s">
        <v>10819</v>
      </c>
      <c r="D3416" s="76">
        <v>44252.386747685188</v>
      </c>
      <c r="E3416" s="1" t="s">
        <v>10820</v>
      </c>
      <c r="F3416" s="1" t="s">
        <v>10821</v>
      </c>
      <c r="G3416" s="1" t="s">
        <v>123</v>
      </c>
      <c r="H3416" s="1" t="s">
        <v>124</v>
      </c>
      <c r="I3416" s="1" t="s">
        <v>125</v>
      </c>
      <c r="J3416" s="1" t="s">
        <v>10727</v>
      </c>
      <c r="K3416" s="1" t="s">
        <v>10818</v>
      </c>
      <c r="L3416">
        <f>ROUNDUP(IF(B3416&gt;$D$4,0,($D$4-B3416+1)/365),0)</f>
        <v>0</v>
      </c>
      <c r="M3416">
        <f>ROUNDUP(IF(B3416&gt;$D$5,0,($D$5-B3416+1)/365),0)</f>
        <v>0</v>
      </c>
      <c r="N3416" s="28">
        <f>IF(OR(L3416=1,M3416=1),IF(B3416+364&lt;=$D$5,(B3416+364-$D$4+1)/365,IF(B3416&gt;$D$4,($D$5-B3416+1)/365,$D$6/365)),0)</f>
        <v>0</v>
      </c>
      <c r="O3416" s="28">
        <f>'Data &amp; Parameter'!$E$16*'Data &amp; Parameter'!$E$17*('Data &amp; Parameter'!$E$18+'Data &amp; Parameter'!$E$19)*'Data &amp; Parameter'!$E$20*'Data &amp; Parameter'!$E$37*N3416</f>
        <v>0</v>
      </c>
      <c r="P3416">
        <f>ROUNDUP(IF(D3416&gt;$D$4,0,($D$4-D3416+1)/365),0)</f>
        <v>0</v>
      </c>
      <c r="Q3416">
        <f>ROUNDUP(IF(D3416&gt;$D$5,0,($D$5-D3416+1)/365),0)</f>
        <v>0</v>
      </c>
      <c r="R3416" s="28">
        <f>IF(OR(P3416=1,Q3416=1),IF(D3416+364&lt;=$D$5,(D3416+364-$D$4+1)/365,IF(D3416&gt;$D$4,($D$5-D3416+1)/365,$D$6/365)),0)</f>
        <v>0</v>
      </c>
      <c r="S3416" s="28">
        <f>'Data &amp; Parameter'!$E$16*'Data &amp; Parameter'!$E$17*('Data &amp; Parameter'!$E$18+'Data &amp; Parameter'!$E$19)*'Data &amp; Parameter'!$E$20*'Data &amp; Parameter'!$E$37*R3416</f>
        <v>0</v>
      </c>
      <c r="T3416" s="28">
        <f t="shared" si="53"/>
        <v>0</v>
      </c>
    </row>
    <row r="3417" spans="1:20" ht="15.75" customHeight="1" x14ac:dyDescent="0.35">
      <c r="A3417">
        <v>3410</v>
      </c>
      <c r="B3417" s="76">
        <v>44252.389456018514</v>
      </c>
      <c r="C3417" s="1" t="s">
        <v>10822</v>
      </c>
      <c r="D3417" s="76">
        <v>44252.390023148153</v>
      </c>
      <c r="E3417" s="1" t="s">
        <v>10823</v>
      </c>
      <c r="F3417" s="1" t="s">
        <v>10824</v>
      </c>
      <c r="G3417" s="1" t="s">
        <v>123</v>
      </c>
      <c r="H3417" s="1" t="s">
        <v>124</v>
      </c>
      <c r="I3417" s="1" t="s">
        <v>125</v>
      </c>
      <c r="J3417" s="1" t="s">
        <v>10515</v>
      </c>
      <c r="K3417" s="1" t="s">
        <v>10788</v>
      </c>
      <c r="L3417">
        <f>ROUNDUP(IF(B3417&gt;$D$4,0,($D$4-B3417+1)/365),0)</f>
        <v>0</v>
      </c>
      <c r="M3417">
        <f>ROUNDUP(IF(B3417&gt;$D$5,0,($D$5-B3417+1)/365),0)</f>
        <v>0</v>
      </c>
      <c r="N3417" s="28">
        <f>IF(OR(L3417=1,M3417=1),IF(B3417+364&lt;=$D$5,(B3417+364-$D$4+1)/365,IF(B3417&gt;$D$4,($D$5-B3417+1)/365,$D$6/365)),0)</f>
        <v>0</v>
      </c>
      <c r="O3417" s="28">
        <f>'Data &amp; Parameter'!$E$16*'Data &amp; Parameter'!$E$17*('Data &amp; Parameter'!$E$18+'Data &amp; Parameter'!$E$19)*'Data &amp; Parameter'!$E$20*'Data &amp; Parameter'!$E$37*N3417</f>
        <v>0</v>
      </c>
      <c r="P3417">
        <f>ROUNDUP(IF(D3417&gt;$D$4,0,($D$4-D3417+1)/365),0)</f>
        <v>0</v>
      </c>
      <c r="Q3417">
        <f>ROUNDUP(IF(D3417&gt;$D$5,0,($D$5-D3417+1)/365),0)</f>
        <v>0</v>
      </c>
      <c r="R3417" s="28">
        <f>IF(OR(P3417=1,Q3417=1),IF(D3417+364&lt;=$D$5,(D3417+364-$D$4+1)/365,IF(D3417&gt;$D$4,($D$5-D3417+1)/365,$D$6/365)),0)</f>
        <v>0</v>
      </c>
      <c r="S3417" s="28">
        <f>'Data &amp; Parameter'!$E$16*'Data &amp; Parameter'!$E$17*('Data &amp; Parameter'!$E$18+'Data &amp; Parameter'!$E$19)*'Data &amp; Parameter'!$E$20*'Data &amp; Parameter'!$E$37*R3417</f>
        <v>0</v>
      </c>
      <c r="T3417" s="28">
        <f t="shared" si="53"/>
        <v>0</v>
      </c>
    </row>
    <row r="3418" spans="1:20" ht="15.75" customHeight="1" x14ac:dyDescent="0.35">
      <c r="A3418">
        <v>3411</v>
      </c>
      <c r="B3418" s="76">
        <v>44252.39</v>
      </c>
      <c r="C3418" s="1" t="s">
        <v>10825</v>
      </c>
      <c r="D3418" s="76">
        <v>44252.390694444446</v>
      </c>
      <c r="E3418" s="1" t="s">
        <v>10826</v>
      </c>
      <c r="F3418" s="1" t="s">
        <v>10827</v>
      </c>
      <c r="G3418" s="1" t="s">
        <v>123</v>
      </c>
      <c r="H3418" s="1" t="s">
        <v>124</v>
      </c>
      <c r="I3418" s="1" t="s">
        <v>125</v>
      </c>
      <c r="J3418" s="1" t="s">
        <v>10727</v>
      </c>
      <c r="K3418" s="1" t="s">
        <v>10828</v>
      </c>
      <c r="L3418">
        <f>ROUNDUP(IF(B3418&gt;$D$4,0,($D$4-B3418+1)/365),0)</f>
        <v>0</v>
      </c>
      <c r="M3418">
        <f>ROUNDUP(IF(B3418&gt;$D$5,0,($D$5-B3418+1)/365),0)</f>
        <v>0</v>
      </c>
      <c r="N3418" s="28">
        <f>IF(OR(L3418=1,M3418=1),IF(B3418+364&lt;=$D$5,(B3418+364-$D$4+1)/365,IF(B3418&gt;$D$4,($D$5-B3418+1)/365,$D$6/365)),0)</f>
        <v>0</v>
      </c>
      <c r="O3418" s="28">
        <f>'Data &amp; Parameter'!$E$16*'Data &amp; Parameter'!$E$17*('Data &amp; Parameter'!$E$18+'Data &amp; Parameter'!$E$19)*'Data &amp; Parameter'!$E$20*'Data &amp; Parameter'!$E$37*N3418</f>
        <v>0</v>
      </c>
      <c r="P3418">
        <f>ROUNDUP(IF(D3418&gt;$D$4,0,($D$4-D3418+1)/365),0)</f>
        <v>0</v>
      </c>
      <c r="Q3418">
        <f>ROUNDUP(IF(D3418&gt;$D$5,0,($D$5-D3418+1)/365),0)</f>
        <v>0</v>
      </c>
      <c r="R3418" s="28">
        <f>IF(OR(P3418=1,Q3418=1),IF(D3418+364&lt;=$D$5,(D3418+364-$D$4+1)/365,IF(D3418&gt;$D$4,($D$5-D3418+1)/365,$D$6/365)),0)</f>
        <v>0</v>
      </c>
      <c r="S3418" s="28">
        <f>'Data &amp; Parameter'!$E$16*'Data &amp; Parameter'!$E$17*('Data &amp; Parameter'!$E$18+'Data &amp; Parameter'!$E$19)*'Data &amp; Parameter'!$E$20*'Data &amp; Parameter'!$E$37*R3418</f>
        <v>0</v>
      </c>
      <c r="T3418" s="28">
        <f t="shared" si="53"/>
        <v>0</v>
      </c>
    </row>
    <row r="3419" spans="1:20" ht="15.75" customHeight="1" x14ac:dyDescent="0.35">
      <c r="A3419">
        <v>3412</v>
      </c>
      <c r="B3419" s="76">
        <v>44252.39234953704</v>
      </c>
      <c r="C3419" s="1" t="s">
        <v>10829</v>
      </c>
      <c r="D3419" s="76">
        <v>44252.393055555556</v>
      </c>
      <c r="E3419" s="1" t="s">
        <v>10830</v>
      </c>
      <c r="F3419" s="1" t="s">
        <v>10831</v>
      </c>
      <c r="G3419" s="1" t="s">
        <v>123</v>
      </c>
      <c r="H3419" s="1" t="s">
        <v>124</v>
      </c>
      <c r="I3419" s="1" t="s">
        <v>125</v>
      </c>
      <c r="J3419" s="1" t="s">
        <v>10515</v>
      </c>
      <c r="K3419" s="1" t="s">
        <v>10788</v>
      </c>
      <c r="L3419">
        <f>ROUNDUP(IF(B3419&gt;$D$4,0,($D$4-B3419+1)/365),0)</f>
        <v>0</v>
      </c>
      <c r="M3419">
        <f>ROUNDUP(IF(B3419&gt;$D$5,0,($D$5-B3419+1)/365),0)</f>
        <v>0</v>
      </c>
      <c r="N3419" s="28">
        <f>IF(OR(L3419=1,M3419=1),IF(B3419+364&lt;=$D$5,(B3419+364-$D$4+1)/365,IF(B3419&gt;$D$4,($D$5-B3419+1)/365,$D$6/365)),0)</f>
        <v>0</v>
      </c>
      <c r="O3419" s="28">
        <f>'Data &amp; Parameter'!$E$16*'Data &amp; Parameter'!$E$17*('Data &amp; Parameter'!$E$18+'Data &amp; Parameter'!$E$19)*'Data &amp; Parameter'!$E$20*'Data &amp; Parameter'!$E$37*N3419</f>
        <v>0</v>
      </c>
      <c r="P3419">
        <f>ROUNDUP(IF(D3419&gt;$D$4,0,($D$4-D3419+1)/365),0)</f>
        <v>0</v>
      </c>
      <c r="Q3419">
        <f>ROUNDUP(IF(D3419&gt;$D$5,0,($D$5-D3419+1)/365),0)</f>
        <v>0</v>
      </c>
      <c r="R3419" s="28">
        <f>IF(OR(P3419=1,Q3419=1),IF(D3419+364&lt;=$D$5,(D3419+364-$D$4+1)/365,IF(D3419&gt;$D$4,($D$5-D3419+1)/365,$D$6/365)),0)</f>
        <v>0</v>
      </c>
      <c r="S3419" s="28">
        <f>'Data &amp; Parameter'!$E$16*'Data &amp; Parameter'!$E$17*('Data &amp; Parameter'!$E$18+'Data &amp; Parameter'!$E$19)*'Data &amp; Parameter'!$E$20*'Data &amp; Parameter'!$E$37*R3419</f>
        <v>0</v>
      </c>
      <c r="T3419" s="28">
        <f t="shared" si="53"/>
        <v>0</v>
      </c>
    </row>
    <row r="3420" spans="1:20" ht="15.75" customHeight="1" x14ac:dyDescent="0.35">
      <c r="A3420">
        <v>3413</v>
      </c>
      <c r="B3420" s="76">
        <v>44252.393877314811</v>
      </c>
      <c r="C3420" s="1" t="s">
        <v>10832</v>
      </c>
      <c r="D3420" s="76">
        <v>44252.394247685181</v>
      </c>
      <c r="E3420" s="1" t="s">
        <v>10833</v>
      </c>
      <c r="F3420" s="1" t="s">
        <v>10834</v>
      </c>
      <c r="G3420" s="1" t="s">
        <v>123</v>
      </c>
      <c r="H3420" s="1" t="s">
        <v>124</v>
      </c>
      <c r="I3420" s="1" t="s">
        <v>125</v>
      </c>
      <c r="J3420" s="1" t="s">
        <v>10727</v>
      </c>
      <c r="K3420" s="1" t="s">
        <v>10835</v>
      </c>
      <c r="L3420">
        <f>ROUNDUP(IF(B3420&gt;$D$4,0,($D$4-B3420+1)/365),0)</f>
        <v>0</v>
      </c>
      <c r="M3420">
        <f>ROUNDUP(IF(B3420&gt;$D$5,0,($D$5-B3420+1)/365),0)</f>
        <v>0</v>
      </c>
      <c r="N3420" s="28">
        <f>IF(OR(L3420=1,M3420=1),IF(B3420+364&lt;=$D$5,(B3420+364-$D$4+1)/365,IF(B3420&gt;$D$4,($D$5-B3420+1)/365,$D$6/365)),0)</f>
        <v>0</v>
      </c>
      <c r="O3420" s="28">
        <f>'Data &amp; Parameter'!$E$16*'Data &amp; Parameter'!$E$17*('Data &amp; Parameter'!$E$18+'Data &amp; Parameter'!$E$19)*'Data &amp; Parameter'!$E$20*'Data &amp; Parameter'!$E$37*N3420</f>
        <v>0</v>
      </c>
      <c r="P3420">
        <f>ROUNDUP(IF(D3420&gt;$D$4,0,($D$4-D3420+1)/365),0)</f>
        <v>0</v>
      </c>
      <c r="Q3420">
        <f>ROUNDUP(IF(D3420&gt;$D$5,0,($D$5-D3420+1)/365),0)</f>
        <v>0</v>
      </c>
      <c r="R3420" s="28">
        <f>IF(OR(P3420=1,Q3420=1),IF(D3420+364&lt;=$D$5,(D3420+364-$D$4+1)/365,IF(D3420&gt;$D$4,($D$5-D3420+1)/365,$D$6/365)),0)</f>
        <v>0</v>
      </c>
      <c r="S3420" s="28">
        <f>'Data &amp; Parameter'!$E$16*'Data &amp; Parameter'!$E$17*('Data &amp; Parameter'!$E$18+'Data &amp; Parameter'!$E$19)*'Data &amp; Parameter'!$E$20*'Data &amp; Parameter'!$E$37*R3420</f>
        <v>0</v>
      </c>
      <c r="T3420" s="28">
        <f t="shared" si="53"/>
        <v>0</v>
      </c>
    </row>
    <row r="3421" spans="1:20" ht="15.75" customHeight="1" x14ac:dyDescent="0.35">
      <c r="A3421">
        <v>3414</v>
      </c>
      <c r="B3421" s="76">
        <v>44252.395208333328</v>
      </c>
      <c r="C3421" s="1" t="s">
        <v>10836</v>
      </c>
      <c r="D3421" s="76">
        <v>44252.396192129629</v>
      </c>
      <c r="E3421" s="1" t="s">
        <v>10837</v>
      </c>
      <c r="F3421" s="1" t="s">
        <v>10838</v>
      </c>
      <c r="G3421" s="1" t="s">
        <v>123</v>
      </c>
      <c r="H3421" s="1" t="s">
        <v>124</v>
      </c>
      <c r="I3421" s="1" t="s">
        <v>125</v>
      </c>
      <c r="J3421" s="1" t="s">
        <v>10515</v>
      </c>
      <c r="K3421" s="1" t="s">
        <v>10788</v>
      </c>
      <c r="L3421">
        <f>ROUNDUP(IF(B3421&gt;$D$4,0,($D$4-B3421+1)/365),0)</f>
        <v>0</v>
      </c>
      <c r="M3421">
        <f>ROUNDUP(IF(B3421&gt;$D$5,0,($D$5-B3421+1)/365),0)</f>
        <v>0</v>
      </c>
      <c r="N3421" s="28">
        <f>IF(OR(L3421=1,M3421=1),IF(B3421+364&lt;=$D$5,(B3421+364-$D$4+1)/365,IF(B3421&gt;$D$4,($D$5-B3421+1)/365,$D$6/365)),0)</f>
        <v>0</v>
      </c>
      <c r="O3421" s="28">
        <f>'Data &amp; Parameter'!$E$16*'Data &amp; Parameter'!$E$17*('Data &amp; Parameter'!$E$18+'Data &amp; Parameter'!$E$19)*'Data &amp; Parameter'!$E$20*'Data &amp; Parameter'!$E$37*N3421</f>
        <v>0</v>
      </c>
      <c r="P3421">
        <f>ROUNDUP(IF(D3421&gt;$D$4,0,($D$4-D3421+1)/365),0)</f>
        <v>0</v>
      </c>
      <c r="Q3421">
        <f>ROUNDUP(IF(D3421&gt;$D$5,0,($D$5-D3421+1)/365),0)</f>
        <v>0</v>
      </c>
      <c r="R3421" s="28">
        <f>IF(OR(P3421=1,Q3421=1),IF(D3421+364&lt;=$D$5,(D3421+364-$D$4+1)/365,IF(D3421&gt;$D$4,($D$5-D3421+1)/365,$D$6/365)),0)</f>
        <v>0</v>
      </c>
      <c r="S3421" s="28">
        <f>'Data &amp; Parameter'!$E$16*'Data &amp; Parameter'!$E$17*('Data &amp; Parameter'!$E$18+'Data &amp; Parameter'!$E$19)*'Data &amp; Parameter'!$E$20*'Data &amp; Parameter'!$E$37*R3421</f>
        <v>0</v>
      </c>
      <c r="T3421" s="28">
        <f t="shared" si="53"/>
        <v>0</v>
      </c>
    </row>
    <row r="3422" spans="1:20" ht="15.75" customHeight="1" x14ac:dyDescent="0.35">
      <c r="A3422">
        <v>3415</v>
      </c>
      <c r="B3422" s="76">
        <v>44252.398298611108</v>
      </c>
      <c r="C3422" s="1" t="s">
        <v>10839</v>
      </c>
      <c r="D3422" s="76">
        <v>44252.399884259255</v>
      </c>
      <c r="E3422" s="1" t="s">
        <v>10840</v>
      </c>
      <c r="F3422" s="1" t="s">
        <v>10841</v>
      </c>
      <c r="G3422" s="1" t="s">
        <v>123</v>
      </c>
      <c r="H3422" s="1" t="s">
        <v>124</v>
      </c>
      <c r="I3422" s="1" t="s">
        <v>125</v>
      </c>
      <c r="J3422" s="1" t="s">
        <v>10515</v>
      </c>
      <c r="K3422" s="1" t="s">
        <v>10788</v>
      </c>
      <c r="L3422">
        <f>ROUNDUP(IF(B3422&gt;$D$4,0,($D$4-B3422+1)/365),0)</f>
        <v>0</v>
      </c>
      <c r="M3422">
        <f>ROUNDUP(IF(B3422&gt;$D$5,0,($D$5-B3422+1)/365),0)</f>
        <v>0</v>
      </c>
      <c r="N3422" s="28">
        <f>IF(OR(L3422=1,M3422=1),IF(B3422+364&lt;=$D$5,(B3422+364-$D$4+1)/365,IF(B3422&gt;$D$4,($D$5-B3422+1)/365,$D$6/365)),0)</f>
        <v>0</v>
      </c>
      <c r="O3422" s="28">
        <f>'Data &amp; Parameter'!$E$16*'Data &amp; Parameter'!$E$17*('Data &amp; Parameter'!$E$18+'Data &amp; Parameter'!$E$19)*'Data &amp; Parameter'!$E$20*'Data &amp; Parameter'!$E$37*N3422</f>
        <v>0</v>
      </c>
      <c r="P3422">
        <f>ROUNDUP(IF(D3422&gt;$D$4,0,($D$4-D3422+1)/365),0)</f>
        <v>0</v>
      </c>
      <c r="Q3422">
        <f>ROUNDUP(IF(D3422&gt;$D$5,0,($D$5-D3422+1)/365),0)</f>
        <v>0</v>
      </c>
      <c r="R3422" s="28">
        <f>IF(OR(P3422=1,Q3422=1),IF(D3422+364&lt;=$D$5,(D3422+364-$D$4+1)/365,IF(D3422&gt;$D$4,($D$5-D3422+1)/365,$D$6/365)),0)</f>
        <v>0</v>
      </c>
      <c r="S3422" s="28">
        <f>'Data &amp; Parameter'!$E$16*'Data &amp; Parameter'!$E$17*('Data &amp; Parameter'!$E$18+'Data &amp; Parameter'!$E$19)*'Data &amp; Parameter'!$E$20*'Data &amp; Parameter'!$E$37*R3422</f>
        <v>0</v>
      </c>
      <c r="T3422" s="28">
        <f t="shared" si="53"/>
        <v>0</v>
      </c>
    </row>
    <row r="3423" spans="1:20" ht="15.75" customHeight="1" x14ac:dyDescent="0.35">
      <c r="A3423">
        <v>3416</v>
      </c>
      <c r="B3423" s="76">
        <v>44252.399421296301</v>
      </c>
      <c r="C3423" s="1" t="s">
        <v>10842</v>
      </c>
      <c r="D3423" s="76">
        <v>44252.399768518517</v>
      </c>
      <c r="E3423" s="1" t="s">
        <v>10843</v>
      </c>
      <c r="F3423" s="1" t="s">
        <v>10844</v>
      </c>
      <c r="G3423" s="1" t="s">
        <v>123</v>
      </c>
      <c r="H3423" s="1" t="s">
        <v>124</v>
      </c>
      <c r="I3423" s="1" t="s">
        <v>125</v>
      </c>
      <c r="J3423" s="1" t="s">
        <v>10727</v>
      </c>
      <c r="K3423" s="1" t="s">
        <v>10808</v>
      </c>
      <c r="L3423">
        <f>ROUNDUP(IF(B3423&gt;$D$4,0,($D$4-B3423+1)/365),0)</f>
        <v>0</v>
      </c>
      <c r="M3423">
        <f>ROUNDUP(IF(B3423&gt;$D$5,0,($D$5-B3423+1)/365),0)</f>
        <v>0</v>
      </c>
      <c r="N3423" s="28">
        <f>IF(OR(L3423=1,M3423=1),IF(B3423+364&lt;=$D$5,(B3423+364-$D$4+1)/365,IF(B3423&gt;$D$4,($D$5-B3423+1)/365,$D$6/365)),0)</f>
        <v>0</v>
      </c>
      <c r="O3423" s="28">
        <f>'Data &amp; Parameter'!$E$16*'Data &amp; Parameter'!$E$17*('Data &amp; Parameter'!$E$18+'Data &amp; Parameter'!$E$19)*'Data &amp; Parameter'!$E$20*'Data &amp; Parameter'!$E$37*N3423</f>
        <v>0</v>
      </c>
      <c r="P3423">
        <f>ROUNDUP(IF(D3423&gt;$D$4,0,($D$4-D3423+1)/365),0)</f>
        <v>0</v>
      </c>
      <c r="Q3423">
        <f>ROUNDUP(IF(D3423&gt;$D$5,0,($D$5-D3423+1)/365),0)</f>
        <v>0</v>
      </c>
      <c r="R3423" s="28">
        <f>IF(OR(P3423=1,Q3423=1),IF(D3423+364&lt;=$D$5,(D3423+364-$D$4+1)/365,IF(D3423&gt;$D$4,($D$5-D3423+1)/365,$D$6/365)),0)</f>
        <v>0</v>
      </c>
      <c r="S3423" s="28">
        <f>'Data &amp; Parameter'!$E$16*'Data &amp; Parameter'!$E$17*('Data &amp; Parameter'!$E$18+'Data &amp; Parameter'!$E$19)*'Data &amp; Parameter'!$E$20*'Data &amp; Parameter'!$E$37*R3423</f>
        <v>0</v>
      </c>
      <c r="T3423" s="28">
        <f t="shared" si="53"/>
        <v>0</v>
      </c>
    </row>
    <row r="3424" spans="1:20" ht="15.75" customHeight="1" x14ac:dyDescent="0.35">
      <c r="A3424">
        <v>3417</v>
      </c>
      <c r="B3424" s="76">
        <v>44252.403437500005</v>
      </c>
      <c r="C3424" s="1" t="s">
        <v>10845</v>
      </c>
      <c r="D3424" s="76">
        <v>44252.404282407406</v>
      </c>
      <c r="E3424" s="1" t="s">
        <v>10846</v>
      </c>
      <c r="F3424" s="1" t="s">
        <v>10847</v>
      </c>
      <c r="G3424" s="1" t="s">
        <v>123</v>
      </c>
      <c r="H3424" s="1" t="s">
        <v>124</v>
      </c>
      <c r="I3424" s="1" t="s">
        <v>125</v>
      </c>
      <c r="J3424" s="1" t="s">
        <v>10515</v>
      </c>
      <c r="K3424" s="1" t="s">
        <v>10788</v>
      </c>
      <c r="L3424">
        <f>ROUNDUP(IF(B3424&gt;$D$4,0,($D$4-B3424+1)/365),0)</f>
        <v>0</v>
      </c>
      <c r="M3424">
        <f>ROUNDUP(IF(B3424&gt;$D$5,0,($D$5-B3424+1)/365),0)</f>
        <v>0</v>
      </c>
      <c r="N3424" s="28">
        <f>IF(OR(L3424=1,M3424=1),IF(B3424+364&lt;=$D$5,(B3424+364-$D$4+1)/365,IF(B3424&gt;$D$4,($D$5-B3424+1)/365,$D$6/365)),0)</f>
        <v>0</v>
      </c>
      <c r="O3424" s="28">
        <f>'Data &amp; Parameter'!$E$16*'Data &amp; Parameter'!$E$17*('Data &amp; Parameter'!$E$18+'Data &amp; Parameter'!$E$19)*'Data &amp; Parameter'!$E$20*'Data &amp; Parameter'!$E$37*N3424</f>
        <v>0</v>
      </c>
      <c r="P3424">
        <f>ROUNDUP(IF(D3424&gt;$D$4,0,($D$4-D3424+1)/365),0)</f>
        <v>0</v>
      </c>
      <c r="Q3424">
        <f>ROUNDUP(IF(D3424&gt;$D$5,0,($D$5-D3424+1)/365),0)</f>
        <v>0</v>
      </c>
      <c r="R3424" s="28">
        <f>IF(OR(P3424=1,Q3424=1),IF(D3424+364&lt;=$D$5,(D3424+364-$D$4+1)/365,IF(D3424&gt;$D$4,($D$5-D3424+1)/365,$D$6/365)),0)</f>
        <v>0</v>
      </c>
      <c r="S3424" s="28">
        <f>'Data &amp; Parameter'!$E$16*'Data &amp; Parameter'!$E$17*('Data &amp; Parameter'!$E$18+'Data &amp; Parameter'!$E$19)*'Data &amp; Parameter'!$E$20*'Data &amp; Parameter'!$E$37*R3424</f>
        <v>0</v>
      </c>
      <c r="T3424" s="28">
        <f t="shared" si="53"/>
        <v>0</v>
      </c>
    </row>
    <row r="3425" spans="1:20" ht="15.75" customHeight="1" x14ac:dyDescent="0.35">
      <c r="A3425">
        <v>3418</v>
      </c>
      <c r="B3425" s="76">
        <v>44252.406585648147</v>
      </c>
      <c r="C3425" s="1" t="s">
        <v>10848</v>
      </c>
      <c r="D3425" s="76">
        <v>44252.407164351855</v>
      </c>
      <c r="E3425" s="1" t="s">
        <v>10849</v>
      </c>
      <c r="F3425" s="1" t="s">
        <v>10850</v>
      </c>
      <c r="G3425" s="1" t="s">
        <v>123</v>
      </c>
      <c r="H3425" s="1" t="s">
        <v>124</v>
      </c>
      <c r="I3425" s="1" t="s">
        <v>125</v>
      </c>
      <c r="J3425" s="1" t="s">
        <v>10515</v>
      </c>
      <c r="K3425" s="1" t="s">
        <v>10788</v>
      </c>
      <c r="L3425">
        <f>ROUNDUP(IF(B3425&gt;$D$4,0,($D$4-B3425+1)/365),0)</f>
        <v>0</v>
      </c>
      <c r="M3425">
        <f>ROUNDUP(IF(B3425&gt;$D$5,0,($D$5-B3425+1)/365),0)</f>
        <v>0</v>
      </c>
      <c r="N3425" s="28">
        <f>IF(OR(L3425=1,M3425=1),IF(B3425+364&lt;=$D$5,(B3425+364-$D$4+1)/365,IF(B3425&gt;$D$4,($D$5-B3425+1)/365,$D$6/365)),0)</f>
        <v>0</v>
      </c>
      <c r="O3425" s="28">
        <f>'Data &amp; Parameter'!$E$16*'Data &amp; Parameter'!$E$17*('Data &amp; Parameter'!$E$18+'Data &amp; Parameter'!$E$19)*'Data &amp; Parameter'!$E$20*'Data &amp; Parameter'!$E$37*N3425</f>
        <v>0</v>
      </c>
      <c r="P3425">
        <f>ROUNDUP(IF(D3425&gt;$D$4,0,($D$4-D3425+1)/365),0)</f>
        <v>0</v>
      </c>
      <c r="Q3425">
        <f>ROUNDUP(IF(D3425&gt;$D$5,0,($D$5-D3425+1)/365),0)</f>
        <v>0</v>
      </c>
      <c r="R3425" s="28">
        <f>IF(OR(P3425=1,Q3425=1),IF(D3425+364&lt;=$D$5,(D3425+364-$D$4+1)/365,IF(D3425&gt;$D$4,($D$5-D3425+1)/365,$D$6/365)),0)</f>
        <v>0</v>
      </c>
      <c r="S3425" s="28">
        <f>'Data &amp; Parameter'!$E$16*'Data &amp; Parameter'!$E$17*('Data &amp; Parameter'!$E$18+'Data &amp; Parameter'!$E$19)*'Data &amp; Parameter'!$E$20*'Data &amp; Parameter'!$E$37*R3425</f>
        <v>0</v>
      </c>
      <c r="T3425" s="28">
        <f t="shared" si="53"/>
        <v>0</v>
      </c>
    </row>
    <row r="3426" spans="1:20" ht="15.75" customHeight="1" x14ac:dyDescent="0.35">
      <c r="A3426">
        <v>3419</v>
      </c>
      <c r="B3426" s="76">
        <v>44252.409780092596</v>
      </c>
      <c r="C3426" s="1" t="s">
        <v>10851</v>
      </c>
      <c r="D3426" s="76">
        <v>44252.41034722222</v>
      </c>
      <c r="E3426" s="1" t="s">
        <v>10852</v>
      </c>
      <c r="F3426" s="1" t="s">
        <v>7767</v>
      </c>
      <c r="G3426" s="1" t="s">
        <v>123</v>
      </c>
      <c r="H3426" s="1" t="s">
        <v>124</v>
      </c>
      <c r="I3426" s="1" t="s">
        <v>125</v>
      </c>
      <c r="J3426" s="1" t="s">
        <v>10515</v>
      </c>
      <c r="K3426" s="1" t="s">
        <v>10788</v>
      </c>
      <c r="L3426">
        <f>ROUNDUP(IF(B3426&gt;$D$4,0,($D$4-B3426+1)/365),0)</f>
        <v>0</v>
      </c>
      <c r="M3426">
        <f>ROUNDUP(IF(B3426&gt;$D$5,0,($D$5-B3426+1)/365),0)</f>
        <v>0</v>
      </c>
      <c r="N3426" s="28">
        <f>IF(OR(L3426=1,M3426=1),IF(B3426+364&lt;=$D$5,(B3426+364-$D$4+1)/365,IF(B3426&gt;$D$4,($D$5-B3426+1)/365,$D$6/365)),0)</f>
        <v>0</v>
      </c>
      <c r="O3426" s="28">
        <f>'Data &amp; Parameter'!$E$16*'Data &amp; Parameter'!$E$17*('Data &amp; Parameter'!$E$18+'Data &amp; Parameter'!$E$19)*'Data &amp; Parameter'!$E$20*'Data &amp; Parameter'!$E$37*N3426</f>
        <v>0</v>
      </c>
      <c r="P3426">
        <f>ROUNDUP(IF(D3426&gt;$D$4,0,($D$4-D3426+1)/365),0)</f>
        <v>0</v>
      </c>
      <c r="Q3426">
        <f>ROUNDUP(IF(D3426&gt;$D$5,0,($D$5-D3426+1)/365),0)</f>
        <v>0</v>
      </c>
      <c r="R3426" s="28">
        <f>IF(OR(P3426=1,Q3426=1),IF(D3426+364&lt;=$D$5,(D3426+364-$D$4+1)/365,IF(D3426&gt;$D$4,($D$5-D3426+1)/365,$D$6/365)),0)</f>
        <v>0</v>
      </c>
      <c r="S3426" s="28">
        <f>'Data &amp; Parameter'!$E$16*'Data &amp; Parameter'!$E$17*('Data &amp; Parameter'!$E$18+'Data &amp; Parameter'!$E$19)*'Data &amp; Parameter'!$E$20*'Data &amp; Parameter'!$E$37*R3426</f>
        <v>0</v>
      </c>
      <c r="T3426" s="28">
        <f t="shared" si="53"/>
        <v>0</v>
      </c>
    </row>
    <row r="3427" spans="1:20" ht="15.75" customHeight="1" x14ac:dyDescent="0.35">
      <c r="A3427">
        <v>3420</v>
      </c>
      <c r="B3427" s="76">
        <v>44252.410960648151</v>
      </c>
      <c r="C3427" s="1" t="s">
        <v>10853</v>
      </c>
      <c r="D3427" s="76">
        <v>44252.41128472222</v>
      </c>
      <c r="E3427" s="1" t="s">
        <v>10854</v>
      </c>
      <c r="F3427" s="1" t="s">
        <v>10855</v>
      </c>
      <c r="G3427" s="1" t="s">
        <v>123</v>
      </c>
      <c r="H3427" s="1" t="s">
        <v>124</v>
      </c>
      <c r="I3427" s="1" t="s">
        <v>125</v>
      </c>
      <c r="J3427" s="1" t="s">
        <v>10856</v>
      </c>
      <c r="K3427" s="1" t="s">
        <v>10781</v>
      </c>
      <c r="L3427">
        <f>ROUNDUP(IF(B3427&gt;$D$4,0,($D$4-B3427+1)/365),0)</f>
        <v>0</v>
      </c>
      <c r="M3427">
        <f>ROUNDUP(IF(B3427&gt;$D$5,0,($D$5-B3427+1)/365),0)</f>
        <v>0</v>
      </c>
      <c r="N3427" s="28">
        <f>IF(OR(L3427=1,M3427=1),IF(B3427+364&lt;=$D$5,(B3427+364-$D$4+1)/365,IF(B3427&gt;$D$4,($D$5-B3427+1)/365,$D$6/365)),0)</f>
        <v>0</v>
      </c>
      <c r="O3427" s="28">
        <f>'Data &amp; Parameter'!$E$16*'Data &amp; Parameter'!$E$17*('Data &amp; Parameter'!$E$18+'Data &amp; Parameter'!$E$19)*'Data &amp; Parameter'!$E$20*'Data &amp; Parameter'!$E$37*N3427</f>
        <v>0</v>
      </c>
      <c r="P3427">
        <f>ROUNDUP(IF(D3427&gt;$D$4,0,($D$4-D3427+1)/365),0)</f>
        <v>0</v>
      </c>
      <c r="Q3427">
        <f>ROUNDUP(IF(D3427&gt;$D$5,0,($D$5-D3427+1)/365),0)</f>
        <v>0</v>
      </c>
      <c r="R3427" s="28">
        <f>IF(OR(P3427=1,Q3427=1),IF(D3427+364&lt;=$D$5,(D3427+364-$D$4+1)/365,IF(D3427&gt;$D$4,($D$5-D3427+1)/365,$D$6/365)),0)</f>
        <v>0</v>
      </c>
      <c r="S3427" s="28">
        <f>'Data &amp; Parameter'!$E$16*'Data &amp; Parameter'!$E$17*('Data &amp; Parameter'!$E$18+'Data &amp; Parameter'!$E$19)*'Data &amp; Parameter'!$E$20*'Data &amp; Parameter'!$E$37*R3427</f>
        <v>0</v>
      </c>
      <c r="T3427" s="28">
        <f t="shared" si="53"/>
        <v>0</v>
      </c>
    </row>
    <row r="3428" spans="1:20" ht="15.75" customHeight="1" x14ac:dyDescent="0.35">
      <c r="A3428">
        <v>3421</v>
      </c>
      <c r="B3428" s="76">
        <v>44252.412743055553</v>
      </c>
      <c r="C3428" s="1" t="s">
        <v>10857</v>
      </c>
      <c r="D3428" s="76">
        <v>44252.415000000001</v>
      </c>
      <c r="E3428" s="1" t="s">
        <v>10858</v>
      </c>
      <c r="F3428" s="1" t="s">
        <v>10859</v>
      </c>
      <c r="G3428" s="1" t="s">
        <v>123</v>
      </c>
      <c r="H3428" s="1" t="s">
        <v>124</v>
      </c>
      <c r="I3428" s="1" t="s">
        <v>125</v>
      </c>
      <c r="J3428" s="1" t="s">
        <v>10515</v>
      </c>
      <c r="K3428" s="1" t="s">
        <v>10788</v>
      </c>
      <c r="L3428">
        <f>ROUNDUP(IF(B3428&gt;$D$4,0,($D$4-B3428+1)/365),0)</f>
        <v>0</v>
      </c>
      <c r="M3428">
        <f>ROUNDUP(IF(B3428&gt;$D$5,0,($D$5-B3428+1)/365),0)</f>
        <v>0</v>
      </c>
      <c r="N3428" s="28">
        <f>IF(OR(L3428=1,M3428=1),IF(B3428+364&lt;=$D$5,(B3428+364-$D$4+1)/365,IF(B3428&gt;$D$4,($D$5-B3428+1)/365,$D$6/365)),0)</f>
        <v>0</v>
      </c>
      <c r="O3428" s="28">
        <f>'Data &amp; Parameter'!$E$16*'Data &amp; Parameter'!$E$17*('Data &amp; Parameter'!$E$18+'Data &amp; Parameter'!$E$19)*'Data &amp; Parameter'!$E$20*'Data &amp; Parameter'!$E$37*N3428</f>
        <v>0</v>
      </c>
      <c r="P3428">
        <f>ROUNDUP(IF(D3428&gt;$D$4,0,($D$4-D3428+1)/365),0)</f>
        <v>0</v>
      </c>
      <c r="Q3428">
        <f>ROUNDUP(IF(D3428&gt;$D$5,0,($D$5-D3428+1)/365),0)</f>
        <v>0</v>
      </c>
      <c r="R3428" s="28">
        <f>IF(OR(P3428=1,Q3428=1),IF(D3428+364&lt;=$D$5,(D3428+364-$D$4+1)/365,IF(D3428&gt;$D$4,($D$5-D3428+1)/365,$D$6/365)),0)</f>
        <v>0</v>
      </c>
      <c r="S3428" s="28">
        <f>'Data &amp; Parameter'!$E$16*'Data &amp; Parameter'!$E$17*('Data &amp; Parameter'!$E$18+'Data &amp; Parameter'!$E$19)*'Data &amp; Parameter'!$E$20*'Data &amp; Parameter'!$E$37*R3428</f>
        <v>0</v>
      </c>
      <c r="T3428" s="28">
        <f t="shared" si="53"/>
        <v>0</v>
      </c>
    </row>
    <row r="3429" spans="1:20" ht="15.75" customHeight="1" x14ac:dyDescent="0.35">
      <c r="A3429">
        <v>3422</v>
      </c>
      <c r="B3429" s="76">
        <v>44252.41305555556</v>
      </c>
      <c r="C3429" s="1" t="s">
        <v>10860</v>
      </c>
      <c r="D3429" s="76">
        <v>44252.413518518515</v>
      </c>
      <c r="E3429" s="1" t="s">
        <v>10861</v>
      </c>
      <c r="F3429" s="1" t="s">
        <v>10862</v>
      </c>
      <c r="G3429" s="1" t="s">
        <v>123</v>
      </c>
      <c r="H3429" s="1" t="s">
        <v>124</v>
      </c>
      <c r="I3429" s="1" t="s">
        <v>125</v>
      </c>
      <c r="J3429" s="1" t="s">
        <v>10727</v>
      </c>
      <c r="K3429" s="1" t="s">
        <v>10781</v>
      </c>
      <c r="L3429">
        <f>ROUNDUP(IF(B3429&gt;$D$4,0,($D$4-B3429+1)/365),0)</f>
        <v>0</v>
      </c>
      <c r="M3429">
        <f>ROUNDUP(IF(B3429&gt;$D$5,0,($D$5-B3429+1)/365),0)</f>
        <v>0</v>
      </c>
      <c r="N3429" s="28">
        <f>IF(OR(L3429=1,M3429=1),IF(B3429+364&lt;=$D$5,(B3429+364-$D$4+1)/365,IF(B3429&gt;$D$4,($D$5-B3429+1)/365,$D$6/365)),0)</f>
        <v>0</v>
      </c>
      <c r="O3429" s="28">
        <f>'Data &amp; Parameter'!$E$16*'Data &amp; Parameter'!$E$17*('Data &amp; Parameter'!$E$18+'Data &amp; Parameter'!$E$19)*'Data &amp; Parameter'!$E$20*'Data &amp; Parameter'!$E$37*N3429</f>
        <v>0</v>
      </c>
      <c r="P3429">
        <f>ROUNDUP(IF(D3429&gt;$D$4,0,($D$4-D3429+1)/365),0)</f>
        <v>0</v>
      </c>
      <c r="Q3429">
        <f>ROUNDUP(IF(D3429&gt;$D$5,0,($D$5-D3429+1)/365),0)</f>
        <v>0</v>
      </c>
      <c r="R3429" s="28">
        <f>IF(OR(P3429=1,Q3429=1),IF(D3429+364&lt;=$D$5,(D3429+364-$D$4+1)/365,IF(D3429&gt;$D$4,($D$5-D3429+1)/365,$D$6/365)),0)</f>
        <v>0</v>
      </c>
      <c r="S3429" s="28">
        <f>'Data &amp; Parameter'!$E$16*'Data &amp; Parameter'!$E$17*('Data &amp; Parameter'!$E$18+'Data &amp; Parameter'!$E$19)*'Data &amp; Parameter'!$E$20*'Data &amp; Parameter'!$E$37*R3429</f>
        <v>0</v>
      </c>
      <c r="T3429" s="28">
        <f t="shared" si="53"/>
        <v>0</v>
      </c>
    </row>
    <row r="3430" spans="1:20" ht="15.75" customHeight="1" x14ac:dyDescent="0.35">
      <c r="A3430">
        <v>3423</v>
      </c>
      <c r="B3430" s="76">
        <v>44252.415555555555</v>
      </c>
      <c r="C3430" s="1" t="s">
        <v>10863</v>
      </c>
      <c r="D3430" s="76">
        <v>44252.416168981479</v>
      </c>
      <c r="E3430" s="1" t="s">
        <v>10864</v>
      </c>
      <c r="F3430" s="1" t="s">
        <v>10865</v>
      </c>
      <c r="G3430" s="1" t="s">
        <v>123</v>
      </c>
      <c r="H3430" s="1" t="s">
        <v>124</v>
      </c>
      <c r="I3430" s="1" t="s">
        <v>125</v>
      </c>
      <c r="J3430" s="1" t="s">
        <v>10727</v>
      </c>
      <c r="K3430" s="1" t="s">
        <v>10781</v>
      </c>
      <c r="L3430">
        <f>ROUNDUP(IF(B3430&gt;$D$4,0,($D$4-B3430+1)/365),0)</f>
        <v>0</v>
      </c>
      <c r="M3430">
        <f>ROUNDUP(IF(B3430&gt;$D$5,0,($D$5-B3430+1)/365),0)</f>
        <v>0</v>
      </c>
      <c r="N3430" s="28">
        <f>IF(OR(L3430=1,M3430=1),IF(B3430+364&lt;=$D$5,(B3430+364-$D$4+1)/365,IF(B3430&gt;$D$4,($D$5-B3430+1)/365,$D$6/365)),0)</f>
        <v>0</v>
      </c>
      <c r="O3430" s="28">
        <f>'Data &amp; Parameter'!$E$16*'Data &amp; Parameter'!$E$17*('Data &amp; Parameter'!$E$18+'Data &amp; Parameter'!$E$19)*'Data &amp; Parameter'!$E$20*'Data &amp; Parameter'!$E$37*N3430</f>
        <v>0</v>
      </c>
      <c r="P3430">
        <f>ROUNDUP(IF(D3430&gt;$D$4,0,($D$4-D3430+1)/365),0)</f>
        <v>0</v>
      </c>
      <c r="Q3430">
        <f>ROUNDUP(IF(D3430&gt;$D$5,0,($D$5-D3430+1)/365),0)</f>
        <v>0</v>
      </c>
      <c r="R3430" s="28">
        <f>IF(OR(P3430=1,Q3430=1),IF(D3430+364&lt;=$D$5,(D3430+364-$D$4+1)/365,IF(D3430&gt;$D$4,($D$5-D3430+1)/365,$D$6/365)),0)</f>
        <v>0</v>
      </c>
      <c r="S3430" s="28">
        <f>'Data &amp; Parameter'!$E$16*'Data &amp; Parameter'!$E$17*('Data &amp; Parameter'!$E$18+'Data &amp; Parameter'!$E$19)*'Data &amp; Parameter'!$E$20*'Data &amp; Parameter'!$E$37*R3430</f>
        <v>0</v>
      </c>
      <c r="T3430" s="28">
        <f t="shared" si="53"/>
        <v>0</v>
      </c>
    </row>
    <row r="3431" spans="1:20" ht="15.75" customHeight="1" x14ac:dyDescent="0.35">
      <c r="A3431">
        <v>3424</v>
      </c>
      <c r="B3431" s="76">
        <v>44252.417499999996</v>
      </c>
      <c r="C3431" s="1" t="s">
        <v>10866</v>
      </c>
      <c r="D3431" s="76">
        <v>44252.418206018519</v>
      </c>
      <c r="E3431" s="1" t="s">
        <v>10867</v>
      </c>
      <c r="F3431" s="1" t="s">
        <v>10868</v>
      </c>
      <c r="G3431" s="1" t="s">
        <v>123</v>
      </c>
      <c r="H3431" s="1" t="s">
        <v>124</v>
      </c>
      <c r="I3431" s="1" t="s">
        <v>125</v>
      </c>
      <c r="J3431" s="1" t="s">
        <v>10515</v>
      </c>
      <c r="K3431" s="1" t="s">
        <v>10869</v>
      </c>
      <c r="L3431">
        <f>ROUNDUP(IF(B3431&gt;$D$4,0,($D$4-B3431+1)/365),0)</f>
        <v>0</v>
      </c>
      <c r="M3431">
        <f>ROUNDUP(IF(B3431&gt;$D$5,0,($D$5-B3431+1)/365),0)</f>
        <v>0</v>
      </c>
      <c r="N3431" s="28">
        <f>IF(OR(L3431=1,M3431=1),IF(B3431+364&lt;=$D$5,(B3431+364-$D$4+1)/365,IF(B3431&gt;$D$4,($D$5-B3431+1)/365,$D$6/365)),0)</f>
        <v>0</v>
      </c>
      <c r="O3431" s="28">
        <f>'Data &amp; Parameter'!$E$16*'Data &amp; Parameter'!$E$17*('Data &amp; Parameter'!$E$18+'Data &amp; Parameter'!$E$19)*'Data &amp; Parameter'!$E$20*'Data &amp; Parameter'!$E$37*N3431</f>
        <v>0</v>
      </c>
      <c r="P3431">
        <f>ROUNDUP(IF(D3431&gt;$D$4,0,($D$4-D3431+1)/365),0)</f>
        <v>0</v>
      </c>
      <c r="Q3431">
        <f>ROUNDUP(IF(D3431&gt;$D$5,0,($D$5-D3431+1)/365),0)</f>
        <v>0</v>
      </c>
      <c r="R3431" s="28">
        <f>IF(OR(P3431=1,Q3431=1),IF(D3431+364&lt;=$D$5,(D3431+364-$D$4+1)/365,IF(D3431&gt;$D$4,($D$5-D3431+1)/365,$D$6/365)),0)</f>
        <v>0</v>
      </c>
      <c r="S3431" s="28">
        <f>'Data &amp; Parameter'!$E$16*'Data &amp; Parameter'!$E$17*('Data &amp; Parameter'!$E$18+'Data &amp; Parameter'!$E$19)*'Data &amp; Parameter'!$E$20*'Data &amp; Parameter'!$E$37*R3431</f>
        <v>0</v>
      </c>
      <c r="T3431" s="28">
        <f t="shared" si="53"/>
        <v>0</v>
      </c>
    </row>
    <row r="3432" spans="1:20" ht="15.75" customHeight="1" x14ac:dyDescent="0.35">
      <c r="A3432">
        <v>3425</v>
      </c>
      <c r="B3432" s="76">
        <v>44252.418321759258</v>
      </c>
      <c r="C3432" s="1" t="s">
        <v>10870</v>
      </c>
      <c r="D3432" s="76">
        <v>44252.41909722222</v>
      </c>
      <c r="E3432" s="1" t="s">
        <v>10871</v>
      </c>
      <c r="F3432" s="1" t="s">
        <v>10872</v>
      </c>
      <c r="G3432" s="1" t="s">
        <v>123</v>
      </c>
      <c r="H3432" s="1" t="s">
        <v>124</v>
      </c>
      <c r="I3432" s="1" t="s">
        <v>125</v>
      </c>
      <c r="J3432" s="1" t="s">
        <v>10727</v>
      </c>
      <c r="K3432" s="1" t="s">
        <v>10808</v>
      </c>
      <c r="L3432">
        <f>ROUNDUP(IF(B3432&gt;$D$4,0,($D$4-B3432+1)/365),0)</f>
        <v>0</v>
      </c>
      <c r="M3432">
        <f>ROUNDUP(IF(B3432&gt;$D$5,0,($D$5-B3432+1)/365),0)</f>
        <v>0</v>
      </c>
      <c r="N3432" s="28">
        <f>IF(OR(L3432=1,M3432=1),IF(B3432+364&lt;=$D$5,(B3432+364-$D$4+1)/365,IF(B3432&gt;$D$4,($D$5-B3432+1)/365,$D$6/365)),0)</f>
        <v>0</v>
      </c>
      <c r="O3432" s="28">
        <f>'Data &amp; Parameter'!$E$16*'Data &amp; Parameter'!$E$17*('Data &amp; Parameter'!$E$18+'Data &amp; Parameter'!$E$19)*'Data &amp; Parameter'!$E$20*'Data &amp; Parameter'!$E$37*N3432</f>
        <v>0</v>
      </c>
      <c r="P3432">
        <f>ROUNDUP(IF(D3432&gt;$D$4,0,($D$4-D3432+1)/365),0)</f>
        <v>0</v>
      </c>
      <c r="Q3432">
        <f>ROUNDUP(IF(D3432&gt;$D$5,0,($D$5-D3432+1)/365),0)</f>
        <v>0</v>
      </c>
      <c r="R3432" s="28">
        <f>IF(OR(P3432=1,Q3432=1),IF(D3432+364&lt;=$D$5,(D3432+364-$D$4+1)/365,IF(D3432&gt;$D$4,($D$5-D3432+1)/365,$D$6/365)),0)</f>
        <v>0</v>
      </c>
      <c r="S3432" s="28">
        <f>'Data &amp; Parameter'!$E$16*'Data &amp; Parameter'!$E$17*('Data &amp; Parameter'!$E$18+'Data &amp; Parameter'!$E$19)*'Data &amp; Parameter'!$E$20*'Data &amp; Parameter'!$E$37*R3432</f>
        <v>0</v>
      </c>
      <c r="T3432" s="28">
        <f t="shared" si="53"/>
        <v>0</v>
      </c>
    </row>
    <row r="3433" spans="1:20" ht="15.75" customHeight="1" x14ac:dyDescent="0.35">
      <c r="A3433">
        <v>3426</v>
      </c>
      <c r="B3433" s="76">
        <v>44252.420185185183</v>
      </c>
      <c r="C3433" s="1" t="s">
        <v>10873</v>
      </c>
      <c r="D3433" s="76">
        <v>44252.420729166668</v>
      </c>
      <c r="E3433" s="1" t="s">
        <v>10874</v>
      </c>
      <c r="F3433" s="1" t="s">
        <v>10875</v>
      </c>
      <c r="G3433" s="1" t="s">
        <v>123</v>
      </c>
      <c r="H3433" s="1" t="s">
        <v>124</v>
      </c>
      <c r="I3433" s="1" t="s">
        <v>125</v>
      </c>
      <c r="J3433" s="1" t="s">
        <v>10515</v>
      </c>
      <c r="K3433" s="1" t="s">
        <v>10788</v>
      </c>
      <c r="L3433">
        <f>ROUNDUP(IF(B3433&gt;$D$4,0,($D$4-B3433+1)/365),0)</f>
        <v>0</v>
      </c>
      <c r="M3433">
        <f>ROUNDUP(IF(B3433&gt;$D$5,0,($D$5-B3433+1)/365),0)</f>
        <v>0</v>
      </c>
      <c r="N3433" s="28">
        <f>IF(OR(L3433=1,M3433=1),IF(B3433+364&lt;=$D$5,(B3433+364-$D$4+1)/365,IF(B3433&gt;$D$4,($D$5-B3433+1)/365,$D$6/365)),0)</f>
        <v>0</v>
      </c>
      <c r="O3433" s="28">
        <f>'Data &amp; Parameter'!$E$16*'Data &amp; Parameter'!$E$17*('Data &amp; Parameter'!$E$18+'Data &amp; Parameter'!$E$19)*'Data &amp; Parameter'!$E$20*'Data &amp; Parameter'!$E$37*N3433</f>
        <v>0</v>
      </c>
      <c r="P3433">
        <f>ROUNDUP(IF(D3433&gt;$D$4,0,($D$4-D3433+1)/365),0)</f>
        <v>0</v>
      </c>
      <c r="Q3433">
        <f>ROUNDUP(IF(D3433&gt;$D$5,0,($D$5-D3433+1)/365),0)</f>
        <v>0</v>
      </c>
      <c r="R3433" s="28">
        <f>IF(OR(P3433=1,Q3433=1),IF(D3433+364&lt;=$D$5,(D3433+364-$D$4+1)/365,IF(D3433&gt;$D$4,($D$5-D3433+1)/365,$D$6/365)),0)</f>
        <v>0</v>
      </c>
      <c r="S3433" s="28">
        <f>'Data &amp; Parameter'!$E$16*'Data &amp; Parameter'!$E$17*('Data &amp; Parameter'!$E$18+'Data &amp; Parameter'!$E$19)*'Data &amp; Parameter'!$E$20*'Data &amp; Parameter'!$E$37*R3433</f>
        <v>0</v>
      </c>
      <c r="T3433" s="28">
        <f t="shared" si="53"/>
        <v>0</v>
      </c>
    </row>
    <row r="3434" spans="1:20" ht="15.75" customHeight="1" x14ac:dyDescent="0.35">
      <c r="A3434">
        <v>3427</v>
      </c>
      <c r="B3434" s="76">
        <v>44252.422465277778</v>
      </c>
      <c r="C3434" s="1" t="s">
        <v>10876</v>
      </c>
      <c r="D3434" s="76">
        <v>44252.423287037032</v>
      </c>
      <c r="E3434" s="1" t="s">
        <v>10877</v>
      </c>
      <c r="F3434" s="1" t="s">
        <v>10878</v>
      </c>
      <c r="G3434" s="1" t="s">
        <v>123</v>
      </c>
      <c r="H3434" s="1" t="s">
        <v>124</v>
      </c>
      <c r="I3434" s="1" t="s">
        <v>125</v>
      </c>
      <c r="J3434" s="1" t="s">
        <v>10727</v>
      </c>
      <c r="K3434" s="1" t="s">
        <v>10808</v>
      </c>
      <c r="L3434">
        <f>ROUNDUP(IF(B3434&gt;$D$4,0,($D$4-B3434+1)/365),0)</f>
        <v>0</v>
      </c>
      <c r="M3434">
        <f>ROUNDUP(IF(B3434&gt;$D$5,0,($D$5-B3434+1)/365),0)</f>
        <v>0</v>
      </c>
      <c r="N3434" s="28">
        <f>IF(OR(L3434=1,M3434=1),IF(B3434+364&lt;=$D$5,(B3434+364-$D$4+1)/365,IF(B3434&gt;$D$4,($D$5-B3434+1)/365,$D$6/365)),0)</f>
        <v>0</v>
      </c>
      <c r="O3434" s="28">
        <f>'Data &amp; Parameter'!$E$16*'Data &amp; Parameter'!$E$17*('Data &amp; Parameter'!$E$18+'Data &amp; Parameter'!$E$19)*'Data &amp; Parameter'!$E$20*'Data &amp; Parameter'!$E$37*N3434</f>
        <v>0</v>
      </c>
      <c r="P3434">
        <f>ROUNDUP(IF(D3434&gt;$D$4,0,($D$4-D3434+1)/365),0)</f>
        <v>0</v>
      </c>
      <c r="Q3434">
        <f>ROUNDUP(IF(D3434&gt;$D$5,0,($D$5-D3434+1)/365),0)</f>
        <v>0</v>
      </c>
      <c r="R3434" s="28">
        <f>IF(OR(P3434=1,Q3434=1),IF(D3434+364&lt;=$D$5,(D3434+364-$D$4+1)/365,IF(D3434&gt;$D$4,($D$5-D3434+1)/365,$D$6/365)),0)</f>
        <v>0</v>
      </c>
      <c r="S3434" s="28">
        <f>'Data &amp; Parameter'!$E$16*'Data &amp; Parameter'!$E$17*('Data &amp; Parameter'!$E$18+'Data &amp; Parameter'!$E$19)*'Data &amp; Parameter'!$E$20*'Data &amp; Parameter'!$E$37*R3434</f>
        <v>0</v>
      </c>
      <c r="T3434" s="28">
        <f t="shared" si="53"/>
        <v>0</v>
      </c>
    </row>
    <row r="3435" spans="1:20" ht="15.75" customHeight="1" x14ac:dyDescent="0.35">
      <c r="A3435">
        <v>3428</v>
      </c>
      <c r="B3435" s="76">
        <v>44252.423402777778</v>
      </c>
      <c r="C3435" s="1" t="s">
        <v>10879</v>
      </c>
      <c r="D3435" s="76">
        <v>44252.424085648148</v>
      </c>
      <c r="E3435" s="1" t="s">
        <v>10880</v>
      </c>
      <c r="F3435" s="1" t="s">
        <v>10881</v>
      </c>
      <c r="G3435" s="1" t="s">
        <v>123</v>
      </c>
      <c r="H3435" s="1" t="s">
        <v>124</v>
      </c>
      <c r="I3435" s="1" t="s">
        <v>125</v>
      </c>
      <c r="J3435" s="1" t="s">
        <v>10515</v>
      </c>
      <c r="K3435" s="1" t="s">
        <v>10788</v>
      </c>
      <c r="L3435">
        <f>ROUNDUP(IF(B3435&gt;$D$4,0,($D$4-B3435+1)/365),0)</f>
        <v>0</v>
      </c>
      <c r="M3435">
        <f>ROUNDUP(IF(B3435&gt;$D$5,0,($D$5-B3435+1)/365),0)</f>
        <v>0</v>
      </c>
      <c r="N3435" s="28">
        <f>IF(OR(L3435=1,M3435=1),IF(B3435+364&lt;=$D$5,(B3435+364-$D$4+1)/365,IF(B3435&gt;$D$4,($D$5-B3435+1)/365,$D$6/365)),0)</f>
        <v>0</v>
      </c>
      <c r="O3435" s="28">
        <f>'Data &amp; Parameter'!$E$16*'Data &amp; Parameter'!$E$17*('Data &amp; Parameter'!$E$18+'Data &amp; Parameter'!$E$19)*'Data &amp; Parameter'!$E$20*'Data &amp; Parameter'!$E$37*N3435</f>
        <v>0</v>
      </c>
      <c r="P3435">
        <f>ROUNDUP(IF(D3435&gt;$D$4,0,($D$4-D3435+1)/365),0)</f>
        <v>0</v>
      </c>
      <c r="Q3435">
        <f>ROUNDUP(IF(D3435&gt;$D$5,0,($D$5-D3435+1)/365),0)</f>
        <v>0</v>
      </c>
      <c r="R3435" s="28">
        <f>IF(OR(P3435=1,Q3435=1),IF(D3435+364&lt;=$D$5,(D3435+364-$D$4+1)/365,IF(D3435&gt;$D$4,($D$5-D3435+1)/365,$D$6/365)),0)</f>
        <v>0</v>
      </c>
      <c r="S3435" s="28">
        <f>'Data &amp; Parameter'!$E$16*'Data &amp; Parameter'!$E$17*('Data &amp; Parameter'!$E$18+'Data &amp; Parameter'!$E$19)*'Data &amp; Parameter'!$E$20*'Data &amp; Parameter'!$E$37*R3435</f>
        <v>0</v>
      </c>
      <c r="T3435" s="28">
        <f t="shared" si="53"/>
        <v>0</v>
      </c>
    </row>
    <row r="3436" spans="1:20" ht="15.75" customHeight="1" x14ac:dyDescent="0.35">
      <c r="A3436">
        <v>3429</v>
      </c>
      <c r="B3436" s="76">
        <v>44252.426805555559</v>
      </c>
      <c r="C3436" s="1" t="s">
        <v>10882</v>
      </c>
      <c r="D3436" s="76">
        <v>44252.427465277782</v>
      </c>
      <c r="E3436" s="1" t="s">
        <v>10883</v>
      </c>
      <c r="F3436" s="1" t="s">
        <v>10884</v>
      </c>
      <c r="G3436" s="1" t="s">
        <v>123</v>
      </c>
      <c r="H3436" s="1" t="s">
        <v>124</v>
      </c>
      <c r="I3436" s="1" t="s">
        <v>125</v>
      </c>
      <c r="J3436" s="1" t="s">
        <v>10515</v>
      </c>
      <c r="K3436" s="1" t="s">
        <v>10621</v>
      </c>
      <c r="L3436">
        <f>ROUNDUP(IF(B3436&gt;$D$4,0,($D$4-B3436+1)/365),0)</f>
        <v>0</v>
      </c>
      <c r="M3436">
        <f>ROUNDUP(IF(B3436&gt;$D$5,0,($D$5-B3436+1)/365),0)</f>
        <v>0</v>
      </c>
      <c r="N3436" s="28">
        <f>IF(OR(L3436=1,M3436=1),IF(B3436+364&lt;=$D$5,(B3436+364-$D$4+1)/365,IF(B3436&gt;$D$4,($D$5-B3436+1)/365,$D$6/365)),0)</f>
        <v>0</v>
      </c>
      <c r="O3436" s="28">
        <f>'Data &amp; Parameter'!$E$16*'Data &amp; Parameter'!$E$17*('Data &amp; Parameter'!$E$18+'Data &amp; Parameter'!$E$19)*'Data &amp; Parameter'!$E$20*'Data &amp; Parameter'!$E$37*N3436</f>
        <v>0</v>
      </c>
      <c r="P3436">
        <f>ROUNDUP(IF(D3436&gt;$D$4,0,($D$4-D3436+1)/365),0)</f>
        <v>0</v>
      </c>
      <c r="Q3436">
        <f>ROUNDUP(IF(D3436&gt;$D$5,0,($D$5-D3436+1)/365),0)</f>
        <v>0</v>
      </c>
      <c r="R3436" s="28">
        <f>IF(OR(P3436=1,Q3436=1),IF(D3436+364&lt;=$D$5,(D3436+364-$D$4+1)/365,IF(D3436&gt;$D$4,($D$5-D3436+1)/365,$D$6/365)),0)</f>
        <v>0</v>
      </c>
      <c r="S3436" s="28">
        <f>'Data &amp; Parameter'!$E$16*'Data &amp; Parameter'!$E$17*('Data &amp; Parameter'!$E$18+'Data &amp; Parameter'!$E$19)*'Data &amp; Parameter'!$E$20*'Data &amp; Parameter'!$E$37*R3436</f>
        <v>0</v>
      </c>
      <c r="T3436" s="28">
        <f t="shared" si="53"/>
        <v>0</v>
      </c>
    </row>
    <row r="3437" spans="1:20" ht="15.75" customHeight="1" x14ac:dyDescent="0.35">
      <c r="A3437">
        <v>3430</v>
      </c>
      <c r="B3437" s="76">
        <v>44252.430069444439</v>
      </c>
      <c r="C3437" s="1" t="s">
        <v>10885</v>
      </c>
      <c r="D3437" s="76">
        <v>44252.431018518517</v>
      </c>
      <c r="E3437" s="1" t="s">
        <v>10886</v>
      </c>
      <c r="F3437" s="1" t="s">
        <v>10887</v>
      </c>
      <c r="G3437" s="1" t="s">
        <v>123</v>
      </c>
      <c r="H3437" s="1" t="s">
        <v>124</v>
      </c>
      <c r="I3437" s="1" t="s">
        <v>125</v>
      </c>
      <c r="J3437" s="1" t="s">
        <v>10515</v>
      </c>
      <c r="K3437" s="1" t="s">
        <v>10788</v>
      </c>
      <c r="L3437">
        <f>ROUNDUP(IF(B3437&gt;$D$4,0,($D$4-B3437+1)/365),0)</f>
        <v>0</v>
      </c>
      <c r="M3437">
        <f>ROUNDUP(IF(B3437&gt;$D$5,0,($D$5-B3437+1)/365),0)</f>
        <v>0</v>
      </c>
      <c r="N3437" s="28">
        <f>IF(OR(L3437=1,M3437=1),IF(B3437+364&lt;=$D$5,(B3437+364-$D$4+1)/365,IF(B3437&gt;$D$4,($D$5-B3437+1)/365,$D$6/365)),0)</f>
        <v>0</v>
      </c>
      <c r="O3437" s="28">
        <f>'Data &amp; Parameter'!$E$16*'Data &amp; Parameter'!$E$17*('Data &amp; Parameter'!$E$18+'Data &amp; Parameter'!$E$19)*'Data &amp; Parameter'!$E$20*'Data &amp; Parameter'!$E$37*N3437</f>
        <v>0</v>
      </c>
      <c r="P3437">
        <f>ROUNDUP(IF(D3437&gt;$D$4,0,($D$4-D3437+1)/365),0)</f>
        <v>0</v>
      </c>
      <c r="Q3437">
        <f>ROUNDUP(IF(D3437&gt;$D$5,0,($D$5-D3437+1)/365),0)</f>
        <v>0</v>
      </c>
      <c r="R3437" s="28">
        <f>IF(OR(P3437=1,Q3437=1),IF(D3437+364&lt;=$D$5,(D3437+364-$D$4+1)/365,IF(D3437&gt;$D$4,($D$5-D3437+1)/365,$D$6/365)),0)</f>
        <v>0</v>
      </c>
      <c r="S3437" s="28">
        <f>'Data &amp; Parameter'!$E$16*'Data &amp; Parameter'!$E$17*('Data &amp; Parameter'!$E$18+'Data &amp; Parameter'!$E$19)*'Data &amp; Parameter'!$E$20*'Data &amp; Parameter'!$E$37*R3437</f>
        <v>0</v>
      </c>
      <c r="T3437" s="28">
        <f t="shared" si="53"/>
        <v>0</v>
      </c>
    </row>
    <row r="3438" spans="1:20" ht="15.75" customHeight="1" x14ac:dyDescent="0.35">
      <c r="A3438">
        <v>3431</v>
      </c>
      <c r="B3438" s="76">
        <v>44252.433923611112</v>
      </c>
      <c r="C3438" s="1" t="s">
        <v>10888</v>
      </c>
      <c r="D3438" s="76">
        <v>44252.434421296297</v>
      </c>
      <c r="E3438" s="1" t="s">
        <v>10889</v>
      </c>
      <c r="F3438" s="1" t="s">
        <v>10890</v>
      </c>
      <c r="G3438" s="1" t="s">
        <v>123</v>
      </c>
      <c r="H3438" s="1" t="s">
        <v>124</v>
      </c>
      <c r="I3438" s="1" t="s">
        <v>125</v>
      </c>
      <c r="J3438" s="1" t="s">
        <v>10727</v>
      </c>
      <c r="K3438" s="1" t="s">
        <v>10808</v>
      </c>
      <c r="L3438">
        <f>ROUNDUP(IF(B3438&gt;$D$4,0,($D$4-B3438+1)/365),0)</f>
        <v>0</v>
      </c>
      <c r="M3438">
        <f>ROUNDUP(IF(B3438&gt;$D$5,0,($D$5-B3438+1)/365),0)</f>
        <v>0</v>
      </c>
      <c r="N3438" s="28">
        <f>IF(OR(L3438=1,M3438=1),IF(B3438+364&lt;=$D$5,(B3438+364-$D$4+1)/365,IF(B3438&gt;$D$4,($D$5-B3438+1)/365,$D$6/365)),0)</f>
        <v>0</v>
      </c>
      <c r="O3438" s="28">
        <f>'Data &amp; Parameter'!$E$16*'Data &amp; Parameter'!$E$17*('Data &amp; Parameter'!$E$18+'Data &amp; Parameter'!$E$19)*'Data &amp; Parameter'!$E$20*'Data &amp; Parameter'!$E$37*N3438</f>
        <v>0</v>
      </c>
      <c r="P3438">
        <f>ROUNDUP(IF(D3438&gt;$D$4,0,($D$4-D3438+1)/365),0)</f>
        <v>0</v>
      </c>
      <c r="Q3438">
        <f>ROUNDUP(IF(D3438&gt;$D$5,0,($D$5-D3438+1)/365),0)</f>
        <v>0</v>
      </c>
      <c r="R3438" s="28">
        <f>IF(OR(P3438=1,Q3438=1),IF(D3438+364&lt;=$D$5,(D3438+364-$D$4+1)/365,IF(D3438&gt;$D$4,($D$5-D3438+1)/365,$D$6/365)),0)</f>
        <v>0</v>
      </c>
      <c r="S3438" s="28">
        <f>'Data &amp; Parameter'!$E$16*'Data &amp; Parameter'!$E$17*('Data &amp; Parameter'!$E$18+'Data &amp; Parameter'!$E$19)*'Data &amp; Parameter'!$E$20*'Data &amp; Parameter'!$E$37*R3438</f>
        <v>0</v>
      </c>
      <c r="T3438" s="28">
        <f t="shared" si="53"/>
        <v>0</v>
      </c>
    </row>
    <row r="3439" spans="1:20" ht="15.75" customHeight="1" x14ac:dyDescent="0.35">
      <c r="A3439">
        <v>3432</v>
      </c>
      <c r="B3439" s="76">
        <v>44252.434328703705</v>
      </c>
      <c r="C3439" s="1" t="s">
        <v>10891</v>
      </c>
      <c r="D3439" s="76">
        <v>44252.435601851852</v>
      </c>
      <c r="E3439" s="1" t="s">
        <v>10892</v>
      </c>
      <c r="F3439" s="1" t="s">
        <v>10893</v>
      </c>
      <c r="G3439" s="1" t="s">
        <v>123</v>
      </c>
      <c r="H3439" s="1" t="s">
        <v>124</v>
      </c>
      <c r="I3439" s="1" t="s">
        <v>125</v>
      </c>
      <c r="J3439" s="1" t="s">
        <v>10515</v>
      </c>
      <c r="K3439" s="1" t="s">
        <v>10788</v>
      </c>
      <c r="L3439">
        <f>ROUNDUP(IF(B3439&gt;$D$4,0,($D$4-B3439+1)/365),0)</f>
        <v>0</v>
      </c>
      <c r="M3439">
        <f>ROUNDUP(IF(B3439&gt;$D$5,0,($D$5-B3439+1)/365),0)</f>
        <v>0</v>
      </c>
      <c r="N3439" s="28">
        <f>IF(OR(L3439=1,M3439=1),IF(B3439+364&lt;=$D$5,(B3439+364-$D$4+1)/365,IF(B3439&gt;$D$4,($D$5-B3439+1)/365,$D$6/365)),0)</f>
        <v>0</v>
      </c>
      <c r="O3439" s="28">
        <f>'Data &amp; Parameter'!$E$16*'Data &amp; Parameter'!$E$17*('Data &amp; Parameter'!$E$18+'Data &amp; Parameter'!$E$19)*'Data &amp; Parameter'!$E$20*'Data &amp; Parameter'!$E$37*N3439</f>
        <v>0</v>
      </c>
      <c r="P3439">
        <f>ROUNDUP(IF(D3439&gt;$D$4,0,($D$4-D3439+1)/365),0)</f>
        <v>0</v>
      </c>
      <c r="Q3439">
        <f>ROUNDUP(IF(D3439&gt;$D$5,0,($D$5-D3439+1)/365),0)</f>
        <v>0</v>
      </c>
      <c r="R3439" s="28">
        <f>IF(OR(P3439=1,Q3439=1),IF(D3439+364&lt;=$D$5,(D3439+364-$D$4+1)/365,IF(D3439&gt;$D$4,($D$5-D3439+1)/365,$D$6/365)),0)</f>
        <v>0</v>
      </c>
      <c r="S3439" s="28">
        <f>'Data &amp; Parameter'!$E$16*'Data &amp; Parameter'!$E$17*('Data &amp; Parameter'!$E$18+'Data &amp; Parameter'!$E$19)*'Data &amp; Parameter'!$E$20*'Data &amp; Parameter'!$E$37*R3439</f>
        <v>0</v>
      </c>
      <c r="T3439" s="28">
        <f t="shared" si="53"/>
        <v>0</v>
      </c>
    </row>
    <row r="3440" spans="1:20" ht="15.75" customHeight="1" x14ac:dyDescent="0.35">
      <c r="A3440">
        <v>3433</v>
      </c>
      <c r="B3440" s="76">
        <v>44252.436354166668</v>
      </c>
      <c r="C3440" s="1" t="s">
        <v>10894</v>
      </c>
      <c r="D3440" s="76">
        <v>44252.437013888892</v>
      </c>
      <c r="E3440" s="1" t="s">
        <v>10895</v>
      </c>
      <c r="F3440" s="1" t="s">
        <v>10896</v>
      </c>
      <c r="G3440" s="1" t="s">
        <v>123</v>
      </c>
      <c r="H3440" s="1" t="s">
        <v>124</v>
      </c>
      <c r="I3440" s="1" t="s">
        <v>125</v>
      </c>
      <c r="J3440" s="1" t="s">
        <v>10727</v>
      </c>
      <c r="K3440" s="1" t="s">
        <v>10808</v>
      </c>
      <c r="L3440">
        <f>ROUNDUP(IF(B3440&gt;$D$4,0,($D$4-B3440+1)/365),0)</f>
        <v>0</v>
      </c>
      <c r="M3440">
        <f>ROUNDUP(IF(B3440&gt;$D$5,0,($D$5-B3440+1)/365),0)</f>
        <v>0</v>
      </c>
      <c r="N3440" s="28">
        <f>IF(OR(L3440=1,M3440=1),IF(B3440+364&lt;=$D$5,(B3440+364-$D$4+1)/365,IF(B3440&gt;$D$4,($D$5-B3440+1)/365,$D$6/365)),0)</f>
        <v>0</v>
      </c>
      <c r="O3440" s="28">
        <f>'Data &amp; Parameter'!$E$16*'Data &amp; Parameter'!$E$17*('Data &amp; Parameter'!$E$18+'Data &amp; Parameter'!$E$19)*'Data &amp; Parameter'!$E$20*'Data &amp; Parameter'!$E$37*N3440</f>
        <v>0</v>
      </c>
      <c r="P3440">
        <f>ROUNDUP(IF(D3440&gt;$D$4,0,($D$4-D3440+1)/365),0)</f>
        <v>0</v>
      </c>
      <c r="Q3440">
        <f>ROUNDUP(IF(D3440&gt;$D$5,0,($D$5-D3440+1)/365),0)</f>
        <v>0</v>
      </c>
      <c r="R3440" s="28">
        <f>IF(OR(P3440=1,Q3440=1),IF(D3440+364&lt;=$D$5,(D3440+364-$D$4+1)/365,IF(D3440&gt;$D$4,($D$5-D3440+1)/365,$D$6/365)),0)</f>
        <v>0</v>
      </c>
      <c r="S3440" s="28">
        <f>'Data &amp; Parameter'!$E$16*'Data &amp; Parameter'!$E$17*('Data &amp; Parameter'!$E$18+'Data &amp; Parameter'!$E$19)*'Data &amp; Parameter'!$E$20*'Data &amp; Parameter'!$E$37*R3440</f>
        <v>0</v>
      </c>
      <c r="T3440" s="28">
        <f t="shared" si="53"/>
        <v>0</v>
      </c>
    </row>
    <row r="3441" spans="1:20" ht="15.75" customHeight="1" x14ac:dyDescent="0.35">
      <c r="A3441">
        <v>3434</v>
      </c>
      <c r="B3441" s="76">
        <v>44252.43959490741</v>
      </c>
      <c r="C3441" s="1" t="s">
        <v>10897</v>
      </c>
      <c r="D3441" s="76">
        <v>44252.454629629632</v>
      </c>
      <c r="E3441" s="1" t="s">
        <v>10898</v>
      </c>
      <c r="F3441" s="1" t="s">
        <v>10899</v>
      </c>
      <c r="G3441" s="1" t="s">
        <v>123</v>
      </c>
      <c r="H3441" s="1" t="s">
        <v>124</v>
      </c>
      <c r="I3441" s="1" t="s">
        <v>125</v>
      </c>
      <c r="J3441" s="1" t="s">
        <v>10515</v>
      </c>
      <c r="K3441" s="1" t="s">
        <v>10788</v>
      </c>
      <c r="L3441">
        <f>ROUNDUP(IF(B3441&gt;$D$4,0,($D$4-B3441+1)/365),0)</f>
        <v>0</v>
      </c>
      <c r="M3441">
        <f>ROUNDUP(IF(B3441&gt;$D$5,0,($D$5-B3441+1)/365),0)</f>
        <v>0</v>
      </c>
      <c r="N3441" s="28">
        <f>IF(OR(L3441=1,M3441=1),IF(B3441+364&lt;=$D$5,(B3441+364-$D$4+1)/365,IF(B3441&gt;$D$4,($D$5-B3441+1)/365,$D$6/365)),0)</f>
        <v>0</v>
      </c>
      <c r="O3441" s="28">
        <f>'Data &amp; Parameter'!$E$16*'Data &amp; Parameter'!$E$17*('Data &amp; Parameter'!$E$18+'Data &amp; Parameter'!$E$19)*'Data &amp; Parameter'!$E$20*'Data &amp; Parameter'!$E$37*N3441</f>
        <v>0</v>
      </c>
      <c r="P3441">
        <f>ROUNDUP(IF(D3441&gt;$D$4,0,($D$4-D3441+1)/365),0)</f>
        <v>0</v>
      </c>
      <c r="Q3441">
        <f>ROUNDUP(IF(D3441&gt;$D$5,0,($D$5-D3441+1)/365),0)</f>
        <v>0</v>
      </c>
      <c r="R3441" s="28">
        <f>IF(OR(P3441=1,Q3441=1),IF(D3441+364&lt;=$D$5,(D3441+364-$D$4+1)/365,IF(D3441&gt;$D$4,($D$5-D3441+1)/365,$D$6/365)),0)</f>
        <v>0</v>
      </c>
      <c r="S3441" s="28">
        <f>'Data &amp; Parameter'!$E$16*'Data &amp; Parameter'!$E$17*('Data &amp; Parameter'!$E$18+'Data &amp; Parameter'!$E$19)*'Data &amp; Parameter'!$E$20*'Data &amp; Parameter'!$E$37*R3441</f>
        <v>0</v>
      </c>
      <c r="T3441" s="28">
        <f t="shared" si="53"/>
        <v>0</v>
      </c>
    </row>
    <row r="3442" spans="1:20" ht="15.75" customHeight="1" x14ac:dyDescent="0.35">
      <c r="A3442">
        <v>3435</v>
      </c>
      <c r="B3442" s="76">
        <v>44252.439814814818</v>
      </c>
      <c r="C3442" s="1" t="s">
        <v>10900</v>
      </c>
      <c r="D3442" s="76">
        <v>44252.440555555557</v>
      </c>
      <c r="E3442" s="1" t="s">
        <v>10901</v>
      </c>
      <c r="F3442" s="1" t="s">
        <v>10902</v>
      </c>
      <c r="G3442" s="1" t="s">
        <v>123</v>
      </c>
      <c r="H3442" s="1" t="s">
        <v>3942</v>
      </c>
      <c r="I3442" s="1" t="s">
        <v>125</v>
      </c>
      <c r="J3442" s="1" t="s">
        <v>5023</v>
      </c>
      <c r="K3442" s="1" t="s">
        <v>5023</v>
      </c>
      <c r="L3442">
        <f>ROUNDUP(IF(B3442&gt;$D$4,0,($D$4-B3442+1)/365),0)</f>
        <v>0</v>
      </c>
      <c r="M3442">
        <f>ROUNDUP(IF(B3442&gt;$D$5,0,($D$5-B3442+1)/365),0)</f>
        <v>0</v>
      </c>
      <c r="N3442" s="28">
        <f>IF(OR(L3442=1,M3442=1),IF(B3442+364&lt;=$D$5,(B3442+364-$D$4+1)/365,IF(B3442&gt;$D$4,($D$5-B3442+1)/365,$D$6/365)),0)</f>
        <v>0</v>
      </c>
      <c r="O3442" s="28">
        <f>'Data &amp; Parameter'!$E$16*'Data &amp; Parameter'!$E$17*('Data &amp; Parameter'!$E$18+'Data &amp; Parameter'!$E$19)*'Data &amp; Parameter'!$E$20*'Data &amp; Parameter'!$E$37*N3442</f>
        <v>0</v>
      </c>
      <c r="P3442">
        <f>ROUNDUP(IF(D3442&gt;$D$4,0,($D$4-D3442+1)/365),0)</f>
        <v>0</v>
      </c>
      <c r="Q3442">
        <f>ROUNDUP(IF(D3442&gt;$D$5,0,($D$5-D3442+1)/365),0)</f>
        <v>0</v>
      </c>
      <c r="R3442" s="28">
        <f>IF(OR(P3442=1,Q3442=1),IF(D3442+364&lt;=$D$5,(D3442+364-$D$4+1)/365,IF(D3442&gt;$D$4,($D$5-D3442+1)/365,$D$6/365)),0)</f>
        <v>0</v>
      </c>
      <c r="S3442" s="28">
        <f>'Data &amp; Parameter'!$E$16*'Data &amp; Parameter'!$E$17*('Data &amp; Parameter'!$E$18+'Data &amp; Parameter'!$E$19)*'Data &amp; Parameter'!$E$20*'Data &amp; Parameter'!$E$37*R3442</f>
        <v>0</v>
      </c>
      <c r="T3442" s="28">
        <f t="shared" si="53"/>
        <v>0</v>
      </c>
    </row>
    <row r="3443" spans="1:20" ht="15.75" customHeight="1" x14ac:dyDescent="0.35">
      <c r="A3443">
        <v>3436</v>
      </c>
      <c r="B3443" s="76">
        <v>44252.457199074073</v>
      </c>
      <c r="C3443" s="1" t="s">
        <v>10903</v>
      </c>
      <c r="D3443" s="76">
        <v>44252.45826388889</v>
      </c>
      <c r="E3443" s="1" t="s">
        <v>10904</v>
      </c>
      <c r="F3443" s="1" t="s">
        <v>10905</v>
      </c>
      <c r="G3443" s="1" t="s">
        <v>123</v>
      </c>
      <c r="H3443" s="1" t="s">
        <v>124</v>
      </c>
      <c r="I3443" s="1" t="s">
        <v>125</v>
      </c>
      <c r="J3443" s="1" t="s">
        <v>10515</v>
      </c>
      <c r="K3443" s="1" t="s">
        <v>10788</v>
      </c>
      <c r="L3443">
        <f>ROUNDUP(IF(B3443&gt;$D$4,0,($D$4-B3443+1)/365),0)</f>
        <v>0</v>
      </c>
      <c r="M3443">
        <f>ROUNDUP(IF(B3443&gt;$D$5,0,($D$5-B3443+1)/365),0)</f>
        <v>0</v>
      </c>
      <c r="N3443" s="28">
        <f>IF(OR(L3443=1,M3443=1),IF(B3443+364&lt;=$D$5,(B3443+364-$D$4+1)/365,IF(B3443&gt;$D$4,($D$5-B3443+1)/365,$D$6/365)),0)</f>
        <v>0</v>
      </c>
      <c r="O3443" s="28">
        <f>'Data &amp; Parameter'!$E$16*'Data &amp; Parameter'!$E$17*('Data &amp; Parameter'!$E$18+'Data &amp; Parameter'!$E$19)*'Data &amp; Parameter'!$E$20*'Data &amp; Parameter'!$E$37*N3443</f>
        <v>0</v>
      </c>
      <c r="P3443">
        <f>ROUNDUP(IF(D3443&gt;$D$4,0,($D$4-D3443+1)/365),0)</f>
        <v>0</v>
      </c>
      <c r="Q3443">
        <f>ROUNDUP(IF(D3443&gt;$D$5,0,($D$5-D3443+1)/365),0)</f>
        <v>0</v>
      </c>
      <c r="R3443" s="28">
        <f>IF(OR(P3443=1,Q3443=1),IF(D3443+364&lt;=$D$5,(D3443+364-$D$4+1)/365,IF(D3443&gt;$D$4,($D$5-D3443+1)/365,$D$6/365)),0)</f>
        <v>0</v>
      </c>
      <c r="S3443" s="28">
        <f>'Data &amp; Parameter'!$E$16*'Data &amp; Parameter'!$E$17*('Data &amp; Parameter'!$E$18+'Data &amp; Parameter'!$E$19)*'Data &amp; Parameter'!$E$20*'Data &amp; Parameter'!$E$37*R3443</f>
        <v>0</v>
      </c>
      <c r="T3443" s="28">
        <f t="shared" si="53"/>
        <v>0</v>
      </c>
    </row>
    <row r="3444" spans="1:20" ht="15.75" customHeight="1" x14ac:dyDescent="0.35">
      <c r="A3444">
        <v>3437</v>
      </c>
      <c r="B3444" s="76">
        <v>44252.460740740746</v>
      </c>
      <c r="C3444" s="1" t="s">
        <v>10906</v>
      </c>
      <c r="D3444" s="76">
        <v>44252.462754629625</v>
      </c>
      <c r="E3444" s="1" t="s">
        <v>10907</v>
      </c>
      <c r="F3444" s="1" t="s">
        <v>10908</v>
      </c>
      <c r="G3444" s="1" t="s">
        <v>123</v>
      </c>
      <c r="H3444" s="1" t="s">
        <v>124</v>
      </c>
      <c r="I3444" s="1" t="s">
        <v>125</v>
      </c>
      <c r="J3444" s="1" t="s">
        <v>10515</v>
      </c>
      <c r="K3444" s="1" t="s">
        <v>10788</v>
      </c>
      <c r="L3444">
        <f>ROUNDUP(IF(B3444&gt;$D$4,0,($D$4-B3444+1)/365),0)</f>
        <v>0</v>
      </c>
      <c r="M3444">
        <f>ROUNDUP(IF(B3444&gt;$D$5,0,($D$5-B3444+1)/365),0)</f>
        <v>0</v>
      </c>
      <c r="N3444" s="28">
        <f>IF(OR(L3444=1,M3444=1),IF(B3444+364&lt;=$D$5,(B3444+364-$D$4+1)/365,IF(B3444&gt;$D$4,($D$5-B3444+1)/365,$D$6/365)),0)</f>
        <v>0</v>
      </c>
      <c r="O3444" s="28">
        <f>'Data &amp; Parameter'!$E$16*'Data &amp; Parameter'!$E$17*('Data &amp; Parameter'!$E$18+'Data &amp; Parameter'!$E$19)*'Data &amp; Parameter'!$E$20*'Data &amp; Parameter'!$E$37*N3444</f>
        <v>0</v>
      </c>
      <c r="P3444">
        <f>ROUNDUP(IF(D3444&gt;$D$4,0,($D$4-D3444+1)/365),0)</f>
        <v>0</v>
      </c>
      <c r="Q3444">
        <f>ROUNDUP(IF(D3444&gt;$D$5,0,($D$5-D3444+1)/365),0)</f>
        <v>0</v>
      </c>
      <c r="R3444" s="28">
        <f>IF(OR(P3444=1,Q3444=1),IF(D3444+364&lt;=$D$5,(D3444+364-$D$4+1)/365,IF(D3444&gt;$D$4,($D$5-D3444+1)/365,$D$6/365)),0)</f>
        <v>0</v>
      </c>
      <c r="S3444" s="28">
        <f>'Data &amp; Parameter'!$E$16*'Data &amp; Parameter'!$E$17*('Data &amp; Parameter'!$E$18+'Data &amp; Parameter'!$E$19)*'Data &amp; Parameter'!$E$20*'Data &amp; Parameter'!$E$37*R3444</f>
        <v>0</v>
      </c>
      <c r="T3444" s="28">
        <f t="shared" si="53"/>
        <v>0</v>
      </c>
    </row>
    <row r="3445" spans="1:20" ht="15.75" customHeight="1" x14ac:dyDescent="0.35">
      <c r="A3445">
        <v>3438</v>
      </c>
      <c r="B3445" s="76">
        <v>44252.460914351846</v>
      </c>
      <c r="C3445" s="1" t="s">
        <v>10909</v>
      </c>
      <c r="D3445" s="76">
        <v>44252.462094907409</v>
      </c>
      <c r="E3445" s="1" t="s">
        <v>10910</v>
      </c>
      <c r="F3445" s="1" t="s">
        <v>10911</v>
      </c>
      <c r="G3445" s="1" t="s">
        <v>123</v>
      </c>
      <c r="H3445" s="1" t="s">
        <v>3942</v>
      </c>
      <c r="I3445" s="1" t="s">
        <v>125</v>
      </c>
      <c r="J3445" s="1" t="s">
        <v>5023</v>
      </c>
      <c r="K3445" s="1" t="s">
        <v>5023</v>
      </c>
      <c r="L3445">
        <f>ROUNDUP(IF(B3445&gt;$D$4,0,($D$4-B3445+1)/365),0)</f>
        <v>0</v>
      </c>
      <c r="M3445">
        <f>ROUNDUP(IF(B3445&gt;$D$5,0,($D$5-B3445+1)/365),0)</f>
        <v>0</v>
      </c>
      <c r="N3445" s="28">
        <f>IF(OR(L3445=1,M3445=1),IF(B3445+364&lt;=$D$5,(B3445+364-$D$4+1)/365,IF(B3445&gt;$D$4,($D$5-B3445+1)/365,$D$6/365)),0)</f>
        <v>0</v>
      </c>
      <c r="O3445" s="28">
        <f>'Data &amp; Parameter'!$E$16*'Data &amp; Parameter'!$E$17*('Data &amp; Parameter'!$E$18+'Data &amp; Parameter'!$E$19)*'Data &amp; Parameter'!$E$20*'Data &amp; Parameter'!$E$37*N3445</f>
        <v>0</v>
      </c>
      <c r="P3445">
        <f>ROUNDUP(IF(D3445&gt;$D$4,0,($D$4-D3445+1)/365),0)</f>
        <v>0</v>
      </c>
      <c r="Q3445">
        <f>ROUNDUP(IF(D3445&gt;$D$5,0,($D$5-D3445+1)/365),0)</f>
        <v>0</v>
      </c>
      <c r="R3445" s="28">
        <f>IF(OR(P3445=1,Q3445=1),IF(D3445+364&lt;=$D$5,(D3445+364-$D$4+1)/365,IF(D3445&gt;$D$4,($D$5-D3445+1)/365,$D$6/365)),0)</f>
        <v>0</v>
      </c>
      <c r="S3445" s="28">
        <f>'Data &amp; Parameter'!$E$16*'Data &amp; Parameter'!$E$17*('Data &amp; Parameter'!$E$18+'Data &amp; Parameter'!$E$19)*'Data &amp; Parameter'!$E$20*'Data &amp; Parameter'!$E$37*R3445</f>
        <v>0</v>
      </c>
      <c r="T3445" s="28">
        <f t="shared" si="53"/>
        <v>0</v>
      </c>
    </row>
    <row r="3446" spans="1:20" ht="15.75" customHeight="1" x14ac:dyDescent="0.35">
      <c r="A3446">
        <v>3439</v>
      </c>
      <c r="B3446" s="76">
        <v>44252.465729166666</v>
      </c>
      <c r="C3446" s="1" t="s">
        <v>10912</v>
      </c>
      <c r="D3446" s="76">
        <v>44252.467708333337</v>
      </c>
      <c r="E3446" s="1" t="s">
        <v>10913</v>
      </c>
      <c r="F3446" s="1" t="s">
        <v>10914</v>
      </c>
      <c r="G3446" s="1" t="s">
        <v>123</v>
      </c>
      <c r="H3446" s="1" t="s">
        <v>124</v>
      </c>
      <c r="I3446" s="1" t="s">
        <v>125</v>
      </c>
      <c r="J3446" s="1" t="s">
        <v>10515</v>
      </c>
      <c r="K3446" s="1" t="s">
        <v>10788</v>
      </c>
      <c r="L3446">
        <f>ROUNDUP(IF(B3446&gt;$D$4,0,($D$4-B3446+1)/365),0)</f>
        <v>0</v>
      </c>
      <c r="M3446">
        <f>ROUNDUP(IF(B3446&gt;$D$5,0,($D$5-B3446+1)/365),0)</f>
        <v>0</v>
      </c>
      <c r="N3446" s="28">
        <f>IF(OR(L3446=1,M3446=1),IF(B3446+364&lt;=$D$5,(B3446+364-$D$4+1)/365,IF(B3446&gt;$D$4,($D$5-B3446+1)/365,$D$6/365)),0)</f>
        <v>0</v>
      </c>
      <c r="O3446" s="28">
        <f>'Data &amp; Parameter'!$E$16*'Data &amp; Parameter'!$E$17*('Data &amp; Parameter'!$E$18+'Data &amp; Parameter'!$E$19)*'Data &amp; Parameter'!$E$20*'Data &amp; Parameter'!$E$37*N3446</f>
        <v>0</v>
      </c>
      <c r="P3446">
        <f>ROUNDUP(IF(D3446&gt;$D$4,0,($D$4-D3446+1)/365),0)</f>
        <v>0</v>
      </c>
      <c r="Q3446">
        <f>ROUNDUP(IF(D3446&gt;$D$5,0,($D$5-D3446+1)/365),0)</f>
        <v>0</v>
      </c>
      <c r="R3446" s="28">
        <f>IF(OR(P3446=1,Q3446=1),IF(D3446+364&lt;=$D$5,(D3446+364-$D$4+1)/365,IF(D3446&gt;$D$4,($D$5-D3446+1)/365,$D$6/365)),0)</f>
        <v>0</v>
      </c>
      <c r="S3446" s="28">
        <f>'Data &amp; Parameter'!$E$16*'Data &amp; Parameter'!$E$17*('Data &amp; Parameter'!$E$18+'Data &amp; Parameter'!$E$19)*'Data &amp; Parameter'!$E$20*'Data &amp; Parameter'!$E$37*R3446</f>
        <v>0</v>
      </c>
      <c r="T3446" s="28">
        <f t="shared" si="53"/>
        <v>0</v>
      </c>
    </row>
    <row r="3447" spans="1:20" ht="15.75" customHeight="1" x14ac:dyDescent="0.35">
      <c r="A3447">
        <v>3440</v>
      </c>
      <c r="B3447" s="76">
        <v>44252.465833333335</v>
      </c>
      <c r="C3447" s="1" t="s">
        <v>10915</v>
      </c>
      <c r="D3447" s="76">
        <v>44252.466736111106</v>
      </c>
      <c r="E3447" s="1" t="s">
        <v>10916</v>
      </c>
      <c r="F3447" s="1" t="s">
        <v>10917</v>
      </c>
      <c r="G3447" s="1" t="s">
        <v>123</v>
      </c>
      <c r="H3447" s="1" t="s">
        <v>3942</v>
      </c>
      <c r="I3447" s="1" t="s">
        <v>125</v>
      </c>
      <c r="J3447" s="1" t="s">
        <v>5023</v>
      </c>
      <c r="K3447" s="1" t="s">
        <v>5023</v>
      </c>
      <c r="L3447">
        <f>ROUNDUP(IF(B3447&gt;$D$4,0,($D$4-B3447+1)/365),0)</f>
        <v>0</v>
      </c>
      <c r="M3447">
        <f>ROUNDUP(IF(B3447&gt;$D$5,0,($D$5-B3447+1)/365),0)</f>
        <v>0</v>
      </c>
      <c r="N3447" s="28">
        <f>IF(OR(L3447=1,M3447=1),IF(B3447+364&lt;=$D$5,(B3447+364-$D$4+1)/365,IF(B3447&gt;$D$4,($D$5-B3447+1)/365,$D$6/365)),0)</f>
        <v>0</v>
      </c>
      <c r="O3447" s="28">
        <f>'Data &amp; Parameter'!$E$16*'Data &amp; Parameter'!$E$17*('Data &amp; Parameter'!$E$18+'Data &amp; Parameter'!$E$19)*'Data &amp; Parameter'!$E$20*'Data &amp; Parameter'!$E$37*N3447</f>
        <v>0</v>
      </c>
      <c r="P3447">
        <f>ROUNDUP(IF(D3447&gt;$D$4,0,($D$4-D3447+1)/365),0)</f>
        <v>0</v>
      </c>
      <c r="Q3447">
        <f>ROUNDUP(IF(D3447&gt;$D$5,0,($D$5-D3447+1)/365),0)</f>
        <v>0</v>
      </c>
      <c r="R3447" s="28">
        <f>IF(OR(P3447=1,Q3447=1),IF(D3447+364&lt;=$D$5,(D3447+364-$D$4+1)/365,IF(D3447&gt;$D$4,($D$5-D3447+1)/365,$D$6/365)),0)</f>
        <v>0</v>
      </c>
      <c r="S3447" s="28">
        <f>'Data &amp; Parameter'!$E$16*'Data &amp; Parameter'!$E$17*('Data &amp; Parameter'!$E$18+'Data &amp; Parameter'!$E$19)*'Data &amp; Parameter'!$E$20*'Data &amp; Parameter'!$E$37*R3447</f>
        <v>0</v>
      </c>
      <c r="T3447" s="28">
        <f t="shared" si="53"/>
        <v>0</v>
      </c>
    </row>
    <row r="3448" spans="1:20" ht="15.75" customHeight="1" x14ac:dyDescent="0.35">
      <c r="A3448">
        <v>3441</v>
      </c>
      <c r="B3448" s="76">
        <v>44252.470972222218</v>
      </c>
      <c r="C3448" s="1" t="s">
        <v>10918</v>
      </c>
      <c r="D3448" s="76">
        <v>44252.472037037034</v>
      </c>
      <c r="E3448" s="1" t="s">
        <v>10919</v>
      </c>
      <c r="F3448" s="1" t="s">
        <v>10920</v>
      </c>
      <c r="G3448" s="1" t="s">
        <v>123</v>
      </c>
      <c r="H3448" s="1" t="s">
        <v>124</v>
      </c>
      <c r="I3448" s="1" t="s">
        <v>125</v>
      </c>
      <c r="J3448" s="1" t="s">
        <v>10515</v>
      </c>
      <c r="K3448" s="1" t="s">
        <v>10788</v>
      </c>
      <c r="L3448">
        <f>ROUNDUP(IF(B3448&gt;$D$4,0,($D$4-B3448+1)/365),0)</f>
        <v>0</v>
      </c>
      <c r="M3448">
        <f>ROUNDUP(IF(B3448&gt;$D$5,0,($D$5-B3448+1)/365),0)</f>
        <v>0</v>
      </c>
      <c r="N3448" s="28">
        <f>IF(OR(L3448=1,M3448=1),IF(B3448+364&lt;=$D$5,(B3448+364-$D$4+1)/365,IF(B3448&gt;$D$4,($D$5-B3448+1)/365,$D$6/365)),0)</f>
        <v>0</v>
      </c>
      <c r="O3448" s="28">
        <f>'Data &amp; Parameter'!$E$16*'Data &amp; Parameter'!$E$17*('Data &amp; Parameter'!$E$18+'Data &amp; Parameter'!$E$19)*'Data &amp; Parameter'!$E$20*'Data &amp; Parameter'!$E$37*N3448</f>
        <v>0</v>
      </c>
      <c r="P3448">
        <f>ROUNDUP(IF(D3448&gt;$D$4,0,($D$4-D3448+1)/365),0)</f>
        <v>0</v>
      </c>
      <c r="Q3448">
        <f>ROUNDUP(IF(D3448&gt;$D$5,0,($D$5-D3448+1)/365),0)</f>
        <v>0</v>
      </c>
      <c r="R3448" s="28">
        <f>IF(OR(P3448=1,Q3448=1),IF(D3448+364&lt;=$D$5,(D3448+364-$D$4+1)/365,IF(D3448&gt;$D$4,($D$5-D3448+1)/365,$D$6/365)),0)</f>
        <v>0</v>
      </c>
      <c r="S3448" s="28">
        <f>'Data &amp; Parameter'!$E$16*'Data &amp; Parameter'!$E$17*('Data &amp; Parameter'!$E$18+'Data &amp; Parameter'!$E$19)*'Data &amp; Parameter'!$E$20*'Data &amp; Parameter'!$E$37*R3448</f>
        <v>0</v>
      </c>
      <c r="T3448" s="28">
        <f t="shared" si="53"/>
        <v>0</v>
      </c>
    </row>
    <row r="3449" spans="1:20" ht="15.75" customHeight="1" x14ac:dyDescent="0.35">
      <c r="A3449">
        <v>3442</v>
      </c>
      <c r="B3449" s="76">
        <v>44252.473020833335</v>
      </c>
      <c r="C3449" s="1" t="s">
        <v>10921</v>
      </c>
      <c r="D3449" s="76">
        <v>44252.474479166667</v>
      </c>
      <c r="E3449" s="1" t="s">
        <v>10922</v>
      </c>
      <c r="F3449" s="1" t="s">
        <v>10923</v>
      </c>
      <c r="G3449" s="1" t="s">
        <v>123</v>
      </c>
      <c r="H3449" s="1" t="s">
        <v>3942</v>
      </c>
      <c r="I3449" s="1" t="s">
        <v>125</v>
      </c>
      <c r="J3449" s="1" t="s">
        <v>5023</v>
      </c>
      <c r="K3449" s="1" t="s">
        <v>5023</v>
      </c>
      <c r="L3449">
        <f>ROUNDUP(IF(B3449&gt;$D$4,0,($D$4-B3449+1)/365),0)</f>
        <v>0</v>
      </c>
      <c r="M3449">
        <f>ROUNDUP(IF(B3449&gt;$D$5,0,($D$5-B3449+1)/365),0)</f>
        <v>0</v>
      </c>
      <c r="N3449" s="28">
        <f>IF(OR(L3449=1,M3449=1),IF(B3449+364&lt;=$D$5,(B3449+364-$D$4+1)/365,IF(B3449&gt;$D$4,($D$5-B3449+1)/365,$D$6/365)),0)</f>
        <v>0</v>
      </c>
      <c r="O3449" s="28">
        <f>'Data &amp; Parameter'!$E$16*'Data &amp; Parameter'!$E$17*('Data &amp; Parameter'!$E$18+'Data &amp; Parameter'!$E$19)*'Data &amp; Parameter'!$E$20*'Data &amp; Parameter'!$E$37*N3449</f>
        <v>0</v>
      </c>
      <c r="P3449">
        <f>ROUNDUP(IF(D3449&gt;$D$4,0,($D$4-D3449+1)/365),0)</f>
        <v>0</v>
      </c>
      <c r="Q3449">
        <f>ROUNDUP(IF(D3449&gt;$D$5,0,($D$5-D3449+1)/365),0)</f>
        <v>0</v>
      </c>
      <c r="R3449" s="28">
        <f>IF(OR(P3449=1,Q3449=1),IF(D3449+364&lt;=$D$5,(D3449+364-$D$4+1)/365,IF(D3449&gt;$D$4,($D$5-D3449+1)/365,$D$6/365)),0)</f>
        <v>0</v>
      </c>
      <c r="S3449" s="28">
        <f>'Data &amp; Parameter'!$E$16*'Data &amp; Parameter'!$E$17*('Data &amp; Parameter'!$E$18+'Data &amp; Parameter'!$E$19)*'Data &amp; Parameter'!$E$20*'Data &amp; Parameter'!$E$37*R3449</f>
        <v>0</v>
      </c>
      <c r="T3449" s="28">
        <f t="shared" si="53"/>
        <v>0</v>
      </c>
    </row>
    <row r="3450" spans="1:20" ht="15.75" customHeight="1" x14ac:dyDescent="0.35">
      <c r="A3450">
        <v>3443</v>
      </c>
      <c r="B3450" s="76">
        <v>44252.475868055553</v>
      </c>
      <c r="C3450" s="1" t="s">
        <v>10924</v>
      </c>
      <c r="D3450" s="76">
        <v>44252.476377314815</v>
      </c>
      <c r="E3450" s="1" t="s">
        <v>10925</v>
      </c>
      <c r="F3450" s="1" t="s">
        <v>10926</v>
      </c>
      <c r="G3450" s="1" t="s">
        <v>123</v>
      </c>
      <c r="H3450" s="1" t="s">
        <v>124</v>
      </c>
      <c r="I3450" s="1" t="s">
        <v>125</v>
      </c>
      <c r="J3450" s="1" t="s">
        <v>10515</v>
      </c>
      <c r="K3450" s="1" t="s">
        <v>10788</v>
      </c>
      <c r="L3450">
        <f>ROUNDUP(IF(B3450&gt;$D$4,0,($D$4-B3450+1)/365),0)</f>
        <v>0</v>
      </c>
      <c r="M3450">
        <f>ROUNDUP(IF(B3450&gt;$D$5,0,($D$5-B3450+1)/365),0)</f>
        <v>0</v>
      </c>
      <c r="N3450" s="28">
        <f>IF(OR(L3450=1,M3450=1),IF(B3450+364&lt;=$D$5,(B3450+364-$D$4+1)/365,IF(B3450&gt;$D$4,($D$5-B3450+1)/365,$D$6/365)),0)</f>
        <v>0</v>
      </c>
      <c r="O3450" s="28">
        <f>'Data &amp; Parameter'!$E$16*'Data &amp; Parameter'!$E$17*('Data &amp; Parameter'!$E$18+'Data &amp; Parameter'!$E$19)*'Data &amp; Parameter'!$E$20*'Data &amp; Parameter'!$E$37*N3450</f>
        <v>0</v>
      </c>
      <c r="P3450">
        <f>ROUNDUP(IF(D3450&gt;$D$4,0,($D$4-D3450+1)/365),0)</f>
        <v>0</v>
      </c>
      <c r="Q3450">
        <f>ROUNDUP(IF(D3450&gt;$D$5,0,($D$5-D3450+1)/365),0)</f>
        <v>0</v>
      </c>
      <c r="R3450" s="28">
        <f>IF(OR(P3450=1,Q3450=1),IF(D3450+364&lt;=$D$5,(D3450+364-$D$4+1)/365,IF(D3450&gt;$D$4,($D$5-D3450+1)/365,$D$6/365)),0)</f>
        <v>0</v>
      </c>
      <c r="S3450" s="28">
        <f>'Data &amp; Parameter'!$E$16*'Data &amp; Parameter'!$E$17*('Data &amp; Parameter'!$E$18+'Data &amp; Parameter'!$E$19)*'Data &amp; Parameter'!$E$20*'Data &amp; Parameter'!$E$37*R3450</f>
        <v>0</v>
      </c>
      <c r="T3450" s="28">
        <f t="shared" si="53"/>
        <v>0</v>
      </c>
    </row>
    <row r="3451" spans="1:20" ht="15.75" customHeight="1" x14ac:dyDescent="0.35">
      <c r="A3451">
        <v>3444</v>
      </c>
      <c r="B3451" s="76">
        <v>44252.478495370371</v>
      </c>
      <c r="C3451" s="1" t="s">
        <v>10927</v>
      </c>
      <c r="D3451" s="76">
        <v>44252.481192129635</v>
      </c>
      <c r="E3451" s="1" t="s">
        <v>10928</v>
      </c>
      <c r="F3451" s="1" t="s">
        <v>10929</v>
      </c>
      <c r="G3451" s="1" t="s">
        <v>123</v>
      </c>
      <c r="H3451" s="1" t="s">
        <v>124</v>
      </c>
      <c r="I3451" s="1" t="s">
        <v>125</v>
      </c>
      <c r="J3451" s="1" t="s">
        <v>10515</v>
      </c>
      <c r="K3451" s="1" t="s">
        <v>10788</v>
      </c>
      <c r="L3451">
        <f>ROUNDUP(IF(B3451&gt;$D$4,0,($D$4-B3451+1)/365),0)</f>
        <v>0</v>
      </c>
      <c r="M3451">
        <f>ROUNDUP(IF(B3451&gt;$D$5,0,($D$5-B3451+1)/365),0)</f>
        <v>0</v>
      </c>
      <c r="N3451" s="28">
        <f>IF(OR(L3451=1,M3451=1),IF(B3451+364&lt;=$D$5,(B3451+364-$D$4+1)/365,IF(B3451&gt;$D$4,($D$5-B3451+1)/365,$D$6/365)),0)</f>
        <v>0</v>
      </c>
      <c r="O3451" s="28">
        <f>'Data &amp; Parameter'!$E$16*'Data &amp; Parameter'!$E$17*('Data &amp; Parameter'!$E$18+'Data &amp; Parameter'!$E$19)*'Data &amp; Parameter'!$E$20*'Data &amp; Parameter'!$E$37*N3451</f>
        <v>0</v>
      </c>
      <c r="P3451">
        <f>ROUNDUP(IF(D3451&gt;$D$4,0,($D$4-D3451+1)/365),0)</f>
        <v>0</v>
      </c>
      <c r="Q3451">
        <f>ROUNDUP(IF(D3451&gt;$D$5,0,($D$5-D3451+1)/365),0)</f>
        <v>0</v>
      </c>
      <c r="R3451" s="28">
        <f>IF(OR(P3451=1,Q3451=1),IF(D3451+364&lt;=$D$5,(D3451+364-$D$4+1)/365,IF(D3451&gt;$D$4,($D$5-D3451+1)/365,$D$6/365)),0)</f>
        <v>0</v>
      </c>
      <c r="S3451" s="28">
        <f>'Data &amp; Parameter'!$E$16*'Data &amp; Parameter'!$E$17*('Data &amp; Parameter'!$E$18+'Data &amp; Parameter'!$E$19)*'Data &amp; Parameter'!$E$20*'Data &amp; Parameter'!$E$37*R3451</f>
        <v>0</v>
      </c>
      <c r="T3451" s="28">
        <f t="shared" si="53"/>
        <v>0</v>
      </c>
    </row>
    <row r="3452" spans="1:20" ht="15.75" customHeight="1" x14ac:dyDescent="0.35">
      <c r="A3452">
        <v>3445</v>
      </c>
      <c r="B3452" s="76">
        <v>44252.479907407411</v>
      </c>
      <c r="C3452" s="1" t="s">
        <v>10930</v>
      </c>
      <c r="D3452" s="76">
        <v>44252.480578703704</v>
      </c>
      <c r="E3452" s="1" t="s">
        <v>10931</v>
      </c>
      <c r="F3452" s="1" t="s">
        <v>10932</v>
      </c>
      <c r="G3452" s="1" t="s">
        <v>123</v>
      </c>
      <c r="H3452" s="1" t="s">
        <v>3942</v>
      </c>
      <c r="I3452" s="1" t="s">
        <v>125</v>
      </c>
      <c r="J3452" s="1" t="s">
        <v>5023</v>
      </c>
      <c r="K3452" s="1" t="s">
        <v>5023</v>
      </c>
      <c r="L3452">
        <f>ROUNDUP(IF(B3452&gt;$D$4,0,($D$4-B3452+1)/365),0)</f>
        <v>0</v>
      </c>
      <c r="M3452">
        <f>ROUNDUP(IF(B3452&gt;$D$5,0,($D$5-B3452+1)/365),0)</f>
        <v>0</v>
      </c>
      <c r="N3452" s="28">
        <f>IF(OR(L3452=1,M3452=1),IF(B3452+364&lt;=$D$5,(B3452+364-$D$4+1)/365,IF(B3452&gt;$D$4,($D$5-B3452+1)/365,$D$6/365)),0)</f>
        <v>0</v>
      </c>
      <c r="O3452" s="28">
        <f>'Data &amp; Parameter'!$E$16*'Data &amp; Parameter'!$E$17*('Data &amp; Parameter'!$E$18+'Data &amp; Parameter'!$E$19)*'Data &amp; Parameter'!$E$20*'Data &amp; Parameter'!$E$37*N3452</f>
        <v>0</v>
      </c>
      <c r="P3452">
        <f>ROUNDUP(IF(D3452&gt;$D$4,0,($D$4-D3452+1)/365),0)</f>
        <v>0</v>
      </c>
      <c r="Q3452">
        <f>ROUNDUP(IF(D3452&gt;$D$5,0,($D$5-D3452+1)/365),0)</f>
        <v>0</v>
      </c>
      <c r="R3452" s="28">
        <f>IF(OR(P3452=1,Q3452=1),IF(D3452+364&lt;=$D$5,(D3452+364-$D$4+1)/365,IF(D3452&gt;$D$4,($D$5-D3452+1)/365,$D$6/365)),0)</f>
        <v>0</v>
      </c>
      <c r="S3452" s="28">
        <f>'Data &amp; Parameter'!$E$16*'Data &amp; Parameter'!$E$17*('Data &amp; Parameter'!$E$18+'Data &amp; Parameter'!$E$19)*'Data &amp; Parameter'!$E$20*'Data &amp; Parameter'!$E$37*R3452</f>
        <v>0</v>
      </c>
      <c r="T3452" s="28">
        <f t="shared" si="53"/>
        <v>0</v>
      </c>
    </row>
    <row r="3453" spans="1:20" ht="15.75" customHeight="1" x14ac:dyDescent="0.35">
      <c r="A3453">
        <v>3446</v>
      </c>
      <c r="B3453" s="76">
        <v>44252.484027777777</v>
      </c>
      <c r="C3453" s="1" t="s">
        <v>10933</v>
      </c>
      <c r="D3453" s="76">
        <v>44252.486307870371</v>
      </c>
      <c r="E3453" s="1" t="s">
        <v>10934</v>
      </c>
      <c r="F3453" s="1" t="s">
        <v>10935</v>
      </c>
      <c r="G3453" s="1" t="s">
        <v>123</v>
      </c>
      <c r="H3453" s="1" t="s">
        <v>3942</v>
      </c>
      <c r="I3453" s="1" t="s">
        <v>125</v>
      </c>
      <c r="J3453" s="1" t="s">
        <v>5023</v>
      </c>
      <c r="K3453" s="1" t="s">
        <v>5023</v>
      </c>
      <c r="L3453">
        <f>ROUNDUP(IF(B3453&gt;$D$4,0,($D$4-B3453+1)/365),0)</f>
        <v>0</v>
      </c>
      <c r="M3453">
        <f>ROUNDUP(IF(B3453&gt;$D$5,0,($D$5-B3453+1)/365),0)</f>
        <v>0</v>
      </c>
      <c r="N3453" s="28">
        <f>IF(OR(L3453=1,M3453=1),IF(B3453+364&lt;=$D$5,(B3453+364-$D$4+1)/365,IF(B3453&gt;$D$4,($D$5-B3453+1)/365,$D$6/365)),0)</f>
        <v>0</v>
      </c>
      <c r="O3453" s="28">
        <f>'Data &amp; Parameter'!$E$16*'Data &amp; Parameter'!$E$17*('Data &amp; Parameter'!$E$18+'Data &amp; Parameter'!$E$19)*'Data &amp; Parameter'!$E$20*'Data &amp; Parameter'!$E$37*N3453</f>
        <v>0</v>
      </c>
      <c r="P3453">
        <f>ROUNDUP(IF(D3453&gt;$D$4,0,($D$4-D3453+1)/365),0)</f>
        <v>0</v>
      </c>
      <c r="Q3453">
        <f>ROUNDUP(IF(D3453&gt;$D$5,0,($D$5-D3453+1)/365),0)</f>
        <v>0</v>
      </c>
      <c r="R3453" s="28">
        <f>IF(OR(P3453=1,Q3453=1),IF(D3453+364&lt;=$D$5,(D3453+364-$D$4+1)/365,IF(D3453&gt;$D$4,($D$5-D3453+1)/365,$D$6/365)),0)</f>
        <v>0</v>
      </c>
      <c r="S3453" s="28">
        <f>'Data &amp; Parameter'!$E$16*'Data &amp; Parameter'!$E$17*('Data &amp; Parameter'!$E$18+'Data &amp; Parameter'!$E$19)*'Data &amp; Parameter'!$E$20*'Data &amp; Parameter'!$E$37*R3453</f>
        <v>0</v>
      </c>
      <c r="T3453" s="28">
        <f t="shared" si="53"/>
        <v>0</v>
      </c>
    </row>
    <row r="3454" spans="1:20" ht="15.75" customHeight="1" x14ac:dyDescent="0.35">
      <c r="A3454">
        <v>3447</v>
      </c>
      <c r="B3454" s="76">
        <v>44252.489108796297</v>
      </c>
      <c r="C3454" s="1" t="s">
        <v>10936</v>
      </c>
      <c r="D3454" s="76">
        <v>44252.489976851852</v>
      </c>
      <c r="E3454" s="1" t="s">
        <v>10937</v>
      </c>
      <c r="F3454" s="1" t="s">
        <v>10938</v>
      </c>
      <c r="G3454" s="1" t="s">
        <v>123</v>
      </c>
      <c r="H3454" s="1" t="s">
        <v>3942</v>
      </c>
      <c r="I3454" s="1" t="s">
        <v>125</v>
      </c>
      <c r="J3454" s="1" t="s">
        <v>5023</v>
      </c>
      <c r="K3454" s="1" t="s">
        <v>5023</v>
      </c>
      <c r="L3454">
        <f>ROUNDUP(IF(B3454&gt;$D$4,0,($D$4-B3454+1)/365),0)</f>
        <v>0</v>
      </c>
      <c r="M3454">
        <f>ROUNDUP(IF(B3454&gt;$D$5,0,($D$5-B3454+1)/365),0)</f>
        <v>0</v>
      </c>
      <c r="N3454" s="28">
        <f>IF(OR(L3454=1,M3454=1),IF(B3454+364&lt;=$D$5,(B3454+364-$D$4+1)/365,IF(B3454&gt;$D$4,($D$5-B3454+1)/365,$D$6/365)),0)</f>
        <v>0</v>
      </c>
      <c r="O3454" s="28">
        <f>'Data &amp; Parameter'!$E$16*'Data &amp; Parameter'!$E$17*('Data &amp; Parameter'!$E$18+'Data &amp; Parameter'!$E$19)*'Data &amp; Parameter'!$E$20*'Data &amp; Parameter'!$E$37*N3454</f>
        <v>0</v>
      </c>
      <c r="P3454">
        <f>ROUNDUP(IF(D3454&gt;$D$4,0,($D$4-D3454+1)/365),0)</f>
        <v>0</v>
      </c>
      <c r="Q3454">
        <f>ROUNDUP(IF(D3454&gt;$D$5,0,($D$5-D3454+1)/365),0)</f>
        <v>0</v>
      </c>
      <c r="R3454" s="28">
        <f>IF(OR(P3454=1,Q3454=1),IF(D3454+364&lt;=$D$5,(D3454+364-$D$4+1)/365,IF(D3454&gt;$D$4,($D$5-D3454+1)/365,$D$6/365)),0)</f>
        <v>0</v>
      </c>
      <c r="S3454" s="28">
        <f>'Data &amp; Parameter'!$E$16*'Data &amp; Parameter'!$E$17*('Data &amp; Parameter'!$E$18+'Data &amp; Parameter'!$E$19)*'Data &amp; Parameter'!$E$20*'Data &amp; Parameter'!$E$37*R3454</f>
        <v>0</v>
      </c>
      <c r="T3454" s="28">
        <f t="shared" si="53"/>
        <v>0</v>
      </c>
    </row>
    <row r="3455" spans="1:20" ht="15.75" customHeight="1" x14ac:dyDescent="0.35">
      <c r="A3455">
        <v>3448</v>
      </c>
      <c r="B3455" s="76">
        <v>44252.490648148145</v>
      </c>
      <c r="C3455" s="1" t="s">
        <v>10939</v>
      </c>
      <c r="D3455" s="76">
        <v>44252.491168981476</v>
      </c>
      <c r="E3455" s="1" t="s">
        <v>10940</v>
      </c>
      <c r="F3455" s="1" t="s">
        <v>10941</v>
      </c>
      <c r="G3455" s="1" t="s">
        <v>123</v>
      </c>
      <c r="H3455" s="1" t="s">
        <v>124</v>
      </c>
      <c r="I3455" s="1" t="s">
        <v>125</v>
      </c>
      <c r="J3455" s="1" t="s">
        <v>10515</v>
      </c>
      <c r="K3455" s="1" t="s">
        <v>10788</v>
      </c>
      <c r="L3455">
        <f>ROUNDUP(IF(B3455&gt;$D$4,0,($D$4-B3455+1)/365),0)</f>
        <v>0</v>
      </c>
      <c r="M3455">
        <f>ROUNDUP(IF(B3455&gt;$D$5,0,($D$5-B3455+1)/365),0)</f>
        <v>0</v>
      </c>
      <c r="N3455" s="28">
        <f>IF(OR(L3455=1,M3455=1),IF(B3455+364&lt;=$D$5,(B3455+364-$D$4+1)/365,IF(B3455&gt;$D$4,($D$5-B3455+1)/365,$D$6/365)),0)</f>
        <v>0</v>
      </c>
      <c r="O3455" s="28">
        <f>'Data &amp; Parameter'!$E$16*'Data &amp; Parameter'!$E$17*('Data &amp; Parameter'!$E$18+'Data &amp; Parameter'!$E$19)*'Data &amp; Parameter'!$E$20*'Data &amp; Parameter'!$E$37*N3455</f>
        <v>0</v>
      </c>
      <c r="P3455">
        <f>ROUNDUP(IF(D3455&gt;$D$4,0,($D$4-D3455+1)/365),0)</f>
        <v>0</v>
      </c>
      <c r="Q3455">
        <f>ROUNDUP(IF(D3455&gt;$D$5,0,($D$5-D3455+1)/365),0)</f>
        <v>0</v>
      </c>
      <c r="R3455" s="28">
        <f>IF(OR(P3455=1,Q3455=1),IF(D3455+364&lt;=$D$5,(D3455+364-$D$4+1)/365,IF(D3455&gt;$D$4,($D$5-D3455+1)/365,$D$6/365)),0)</f>
        <v>0</v>
      </c>
      <c r="S3455" s="28">
        <f>'Data &amp; Parameter'!$E$16*'Data &amp; Parameter'!$E$17*('Data &amp; Parameter'!$E$18+'Data &amp; Parameter'!$E$19)*'Data &amp; Parameter'!$E$20*'Data &amp; Parameter'!$E$37*R3455</f>
        <v>0</v>
      </c>
      <c r="T3455" s="28">
        <f t="shared" si="53"/>
        <v>0</v>
      </c>
    </row>
    <row r="3456" spans="1:20" ht="15.75" customHeight="1" x14ac:dyDescent="0.35">
      <c r="A3456">
        <v>3449</v>
      </c>
      <c r="B3456" s="76">
        <v>44252.493136574078</v>
      </c>
      <c r="C3456" s="1" t="s">
        <v>10942</v>
      </c>
      <c r="D3456" s="76">
        <v>44252.494652777779</v>
      </c>
      <c r="E3456" s="1" t="s">
        <v>10943</v>
      </c>
      <c r="F3456" s="1" t="s">
        <v>10944</v>
      </c>
      <c r="G3456" s="1" t="s">
        <v>123</v>
      </c>
      <c r="H3456" s="1" t="s">
        <v>3942</v>
      </c>
      <c r="I3456" s="1" t="s">
        <v>125</v>
      </c>
      <c r="J3456" s="1" t="s">
        <v>5023</v>
      </c>
      <c r="K3456" s="1" t="s">
        <v>5023</v>
      </c>
      <c r="L3456">
        <f>ROUNDUP(IF(B3456&gt;$D$4,0,($D$4-B3456+1)/365),0)</f>
        <v>0</v>
      </c>
      <c r="M3456">
        <f>ROUNDUP(IF(B3456&gt;$D$5,0,($D$5-B3456+1)/365),0)</f>
        <v>0</v>
      </c>
      <c r="N3456" s="28">
        <f>IF(OR(L3456=1,M3456=1),IF(B3456+364&lt;=$D$5,(B3456+364-$D$4+1)/365,IF(B3456&gt;$D$4,($D$5-B3456+1)/365,$D$6/365)),0)</f>
        <v>0</v>
      </c>
      <c r="O3456" s="28">
        <f>'Data &amp; Parameter'!$E$16*'Data &amp; Parameter'!$E$17*('Data &amp; Parameter'!$E$18+'Data &amp; Parameter'!$E$19)*'Data &amp; Parameter'!$E$20*'Data &amp; Parameter'!$E$37*N3456</f>
        <v>0</v>
      </c>
      <c r="P3456">
        <f>ROUNDUP(IF(D3456&gt;$D$4,0,($D$4-D3456+1)/365),0)</f>
        <v>0</v>
      </c>
      <c r="Q3456">
        <f>ROUNDUP(IF(D3456&gt;$D$5,0,($D$5-D3456+1)/365),0)</f>
        <v>0</v>
      </c>
      <c r="R3456" s="28">
        <f>IF(OR(P3456=1,Q3456=1),IF(D3456+364&lt;=$D$5,(D3456+364-$D$4+1)/365,IF(D3456&gt;$D$4,($D$5-D3456+1)/365,$D$6/365)),0)</f>
        <v>0</v>
      </c>
      <c r="S3456" s="28">
        <f>'Data &amp; Parameter'!$E$16*'Data &amp; Parameter'!$E$17*('Data &amp; Parameter'!$E$18+'Data &amp; Parameter'!$E$19)*'Data &amp; Parameter'!$E$20*'Data &amp; Parameter'!$E$37*R3456</f>
        <v>0</v>
      </c>
      <c r="T3456" s="28">
        <f t="shared" si="53"/>
        <v>0</v>
      </c>
    </row>
    <row r="3457" spans="1:20" ht="15.75" customHeight="1" x14ac:dyDescent="0.35">
      <c r="A3457">
        <v>3450</v>
      </c>
      <c r="B3457" s="76">
        <v>44252.499710648146</v>
      </c>
      <c r="C3457" s="1" t="s">
        <v>10945</v>
      </c>
      <c r="D3457" s="76">
        <v>44252.500590277778</v>
      </c>
      <c r="E3457" s="1" t="s">
        <v>10946</v>
      </c>
      <c r="F3457" s="1" t="s">
        <v>10947</v>
      </c>
      <c r="G3457" s="1" t="s">
        <v>123</v>
      </c>
      <c r="H3457" s="1" t="s">
        <v>3942</v>
      </c>
      <c r="I3457" s="1" t="s">
        <v>125</v>
      </c>
      <c r="J3457" s="1" t="s">
        <v>5023</v>
      </c>
      <c r="K3457" s="1" t="s">
        <v>5023</v>
      </c>
      <c r="L3457">
        <f>ROUNDUP(IF(B3457&gt;$D$4,0,($D$4-B3457+1)/365),0)</f>
        <v>0</v>
      </c>
      <c r="M3457">
        <f>ROUNDUP(IF(B3457&gt;$D$5,0,($D$5-B3457+1)/365),0)</f>
        <v>0</v>
      </c>
      <c r="N3457" s="28">
        <f>IF(OR(L3457=1,M3457=1),IF(B3457+364&lt;=$D$5,(B3457+364-$D$4+1)/365,IF(B3457&gt;$D$4,($D$5-B3457+1)/365,$D$6/365)),0)</f>
        <v>0</v>
      </c>
      <c r="O3457" s="28">
        <f>'Data &amp; Parameter'!$E$16*'Data &amp; Parameter'!$E$17*('Data &amp; Parameter'!$E$18+'Data &amp; Parameter'!$E$19)*'Data &amp; Parameter'!$E$20*'Data &amp; Parameter'!$E$37*N3457</f>
        <v>0</v>
      </c>
      <c r="P3457">
        <f>ROUNDUP(IF(D3457&gt;$D$4,0,($D$4-D3457+1)/365),0)</f>
        <v>0</v>
      </c>
      <c r="Q3457">
        <f>ROUNDUP(IF(D3457&gt;$D$5,0,($D$5-D3457+1)/365),0)</f>
        <v>0</v>
      </c>
      <c r="R3457" s="28">
        <f>IF(OR(P3457=1,Q3457=1),IF(D3457+364&lt;=$D$5,(D3457+364-$D$4+1)/365,IF(D3457&gt;$D$4,($D$5-D3457+1)/365,$D$6/365)),0)</f>
        <v>0</v>
      </c>
      <c r="S3457" s="28">
        <f>'Data &amp; Parameter'!$E$16*'Data &amp; Parameter'!$E$17*('Data &amp; Parameter'!$E$18+'Data &amp; Parameter'!$E$19)*'Data &amp; Parameter'!$E$20*'Data &amp; Parameter'!$E$37*R3457</f>
        <v>0</v>
      </c>
      <c r="T3457" s="28">
        <f t="shared" si="53"/>
        <v>0</v>
      </c>
    </row>
    <row r="3458" spans="1:20" ht="15.75" customHeight="1" x14ac:dyDescent="0.35">
      <c r="A3458">
        <v>3451</v>
      </c>
      <c r="B3458" s="76">
        <v>44252.500208333338</v>
      </c>
      <c r="C3458" s="1" t="s">
        <v>10948</v>
      </c>
      <c r="D3458" s="76">
        <v>44252.500891203701</v>
      </c>
      <c r="E3458" s="1" t="s">
        <v>10949</v>
      </c>
      <c r="F3458" s="1" t="s">
        <v>10950</v>
      </c>
      <c r="G3458" s="1" t="s">
        <v>123</v>
      </c>
      <c r="H3458" s="1" t="s">
        <v>124</v>
      </c>
      <c r="I3458" s="1" t="s">
        <v>125</v>
      </c>
      <c r="J3458" s="1" t="s">
        <v>10727</v>
      </c>
      <c r="K3458" s="1" t="s">
        <v>10808</v>
      </c>
      <c r="L3458">
        <f>ROUNDUP(IF(B3458&gt;$D$4,0,($D$4-B3458+1)/365),0)</f>
        <v>0</v>
      </c>
      <c r="M3458">
        <f>ROUNDUP(IF(B3458&gt;$D$5,0,($D$5-B3458+1)/365),0)</f>
        <v>0</v>
      </c>
      <c r="N3458" s="28">
        <f>IF(OR(L3458=1,M3458=1),IF(B3458+364&lt;=$D$5,(B3458+364-$D$4+1)/365,IF(B3458&gt;$D$4,($D$5-B3458+1)/365,$D$6/365)),0)</f>
        <v>0</v>
      </c>
      <c r="O3458" s="28">
        <f>'Data &amp; Parameter'!$E$16*'Data &amp; Parameter'!$E$17*('Data &amp; Parameter'!$E$18+'Data &amp; Parameter'!$E$19)*'Data &amp; Parameter'!$E$20*'Data &amp; Parameter'!$E$37*N3458</f>
        <v>0</v>
      </c>
      <c r="P3458">
        <f>ROUNDUP(IF(D3458&gt;$D$4,0,($D$4-D3458+1)/365),0)</f>
        <v>0</v>
      </c>
      <c r="Q3458">
        <f>ROUNDUP(IF(D3458&gt;$D$5,0,($D$5-D3458+1)/365),0)</f>
        <v>0</v>
      </c>
      <c r="R3458" s="28">
        <f>IF(OR(P3458=1,Q3458=1),IF(D3458+364&lt;=$D$5,(D3458+364-$D$4+1)/365,IF(D3458&gt;$D$4,($D$5-D3458+1)/365,$D$6/365)),0)</f>
        <v>0</v>
      </c>
      <c r="S3458" s="28">
        <f>'Data &amp; Parameter'!$E$16*'Data &amp; Parameter'!$E$17*('Data &amp; Parameter'!$E$18+'Data &amp; Parameter'!$E$19)*'Data &amp; Parameter'!$E$20*'Data &amp; Parameter'!$E$37*R3458</f>
        <v>0</v>
      </c>
      <c r="T3458" s="28">
        <f t="shared" si="53"/>
        <v>0</v>
      </c>
    </row>
    <row r="3459" spans="1:20" ht="15.75" customHeight="1" x14ac:dyDescent="0.35">
      <c r="A3459">
        <v>3452</v>
      </c>
      <c r="B3459" s="76">
        <v>44252.501759259263</v>
      </c>
      <c r="C3459" s="1" t="s">
        <v>10951</v>
      </c>
      <c r="D3459" s="76">
        <v>44252.502372685187</v>
      </c>
      <c r="E3459" s="1" t="s">
        <v>10952</v>
      </c>
      <c r="F3459" s="1" t="s">
        <v>10953</v>
      </c>
      <c r="G3459" s="1" t="s">
        <v>123</v>
      </c>
      <c r="H3459" s="1" t="s">
        <v>124</v>
      </c>
      <c r="I3459" s="1" t="s">
        <v>125</v>
      </c>
      <c r="J3459" s="1" t="s">
        <v>10727</v>
      </c>
      <c r="K3459" s="1" t="s">
        <v>10818</v>
      </c>
      <c r="L3459">
        <f>ROUNDUP(IF(B3459&gt;$D$4,0,($D$4-B3459+1)/365),0)</f>
        <v>0</v>
      </c>
      <c r="M3459">
        <f>ROUNDUP(IF(B3459&gt;$D$5,0,($D$5-B3459+1)/365),0)</f>
        <v>0</v>
      </c>
      <c r="N3459" s="28">
        <f>IF(OR(L3459=1,M3459=1),IF(B3459+364&lt;=$D$5,(B3459+364-$D$4+1)/365,IF(B3459&gt;$D$4,($D$5-B3459+1)/365,$D$6/365)),0)</f>
        <v>0</v>
      </c>
      <c r="O3459" s="28">
        <f>'Data &amp; Parameter'!$E$16*'Data &amp; Parameter'!$E$17*('Data &amp; Parameter'!$E$18+'Data &amp; Parameter'!$E$19)*'Data &amp; Parameter'!$E$20*'Data &amp; Parameter'!$E$37*N3459</f>
        <v>0</v>
      </c>
      <c r="P3459">
        <f>ROUNDUP(IF(D3459&gt;$D$4,0,($D$4-D3459+1)/365),0)</f>
        <v>0</v>
      </c>
      <c r="Q3459">
        <f>ROUNDUP(IF(D3459&gt;$D$5,0,($D$5-D3459+1)/365),0)</f>
        <v>0</v>
      </c>
      <c r="R3459" s="28">
        <f>IF(OR(P3459=1,Q3459=1),IF(D3459+364&lt;=$D$5,(D3459+364-$D$4+1)/365,IF(D3459&gt;$D$4,($D$5-D3459+1)/365,$D$6/365)),0)</f>
        <v>0</v>
      </c>
      <c r="S3459" s="28">
        <f>'Data &amp; Parameter'!$E$16*'Data &amp; Parameter'!$E$17*('Data &amp; Parameter'!$E$18+'Data &amp; Parameter'!$E$19)*'Data &amp; Parameter'!$E$20*'Data &amp; Parameter'!$E$37*R3459</f>
        <v>0</v>
      </c>
      <c r="T3459" s="28">
        <f t="shared" si="53"/>
        <v>0</v>
      </c>
    </row>
    <row r="3460" spans="1:20" ht="15.75" customHeight="1" x14ac:dyDescent="0.35">
      <c r="A3460">
        <v>3453</v>
      </c>
      <c r="B3460" s="76">
        <v>44252.504189814819</v>
      </c>
      <c r="C3460" s="1" t="s">
        <v>10954</v>
      </c>
      <c r="D3460" s="76">
        <v>44252.505011574074</v>
      </c>
      <c r="E3460" s="1" t="s">
        <v>10955</v>
      </c>
      <c r="F3460" s="1" t="s">
        <v>10956</v>
      </c>
      <c r="G3460" s="1" t="s">
        <v>123</v>
      </c>
      <c r="H3460" s="1" t="s">
        <v>124</v>
      </c>
      <c r="I3460" s="1" t="s">
        <v>125</v>
      </c>
      <c r="J3460" s="1" t="s">
        <v>10727</v>
      </c>
      <c r="K3460" s="1" t="s">
        <v>10808</v>
      </c>
      <c r="L3460">
        <f>ROUNDUP(IF(B3460&gt;$D$4,0,($D$4-B3460+1)/365),0)</f>
        <v>0</v>
      </c>
      <c r="M3460">
        <f>ROUNDUP(IF(B3460&gt;$D$5,0,($D$5-B3460+1)/365),0)</f>
        <v>0</v>
      </c>
      <c r="N3460" s="28">
        <f>IF(OR(L3460=1,M3460=1),IF(B3460+364&lt;=$D$5,(B3460+364-$D$4+1)/365,IF(B3460&gt;$D$4,($D$5-B3460+1)/365,$D$6/365)),0)</f>
        <v>0</v>
      </c>
      <c r="O3460" s="28">
        <f>'Data &amp; Parameter'!$E$16*'Data &amp; Parameter'!$E$17*('Data &amp; Parameter'!$E$18+'Data &amp; Parameter'!$E$19)*'Data &amp; Parameter'!$E$20*'Data &amp; Parameter'!$E$37*N3460</f>
        <v>0</v>
      </c>
      <c r="P3460">
        <f>ROUNDUP(IF(D3460&gt;$D$4,0,($D$4-D3460+1)/365),0)</f>
        <v>0</v>
      </c>
      <c r="Q3460">
        <f>ROUNDUP(IF(D3460&gt;$D$5,0,($D$5-D3460+1)/365),0)</f>
        <v>0</v>
      </c>
      <c r="R3460" s="28">
        <f>IF(OR(P3460=1,Q3460=1),IF(D3460+364&lt;=$D$5,(D3460+364-$D$4+1)/365,IF(D3460&gt;$D$4,($D$5-D3460+1)/365,$D$6/365)),0)</f>
        <v>0</v>
      </c>
      <c r="S3460" s="28">
        <f>'Data &amp; Parameter'!$E$16*'Data &amp; Parameter'!$E$17*('Data &amp; Parameter'!$E$18+'Data &amp; Parameter'!$E$19)*'Data &amp; Parameter'!$E$20*'Data &amp; Parameter'!$E$37*R3460</f>
        <v>0</v>
      </c>
      <c r="T3460" s="28">
        <f t="shared" si="53"/>
        <v>0</v>
      </c>
    </row>
    <row r="3461" spans="1:20" ht="15.75" customHeight="1" x14ac:dyDescent="0.35">
      <c r="A3461">
        <v>3454</v>
      </c>
      <c r="B3461" s="76">
        <v>44252.504293981481</v>
      </c>
      <c r="C3461" s="1" t="s">
        <v>10957</v>
      </c>
      <c r="D3461" s="76">
        <v>44252.506481481483</v>
      </c>
      <c r="E3461" s="1" t="s">
        <v>10958</v>
      </c>
      <c r="F3461" s="1" t="s">
        <v>10959</v>
      </c>
      <c r="G3461" s="1" t="s">
        <v>123</v>
      </c>
      <c r="H3461" s="1" t="s">
        <v>3942</v>
      </c>
      <c r="I3461" s="1" t="s">
        <v>125</v>
      </c>
      <c r="J3461" s="1" t="s">
        <v>5023</v>
      </c>
      <c r="K3461" s="1" t="s">
        <v>5023</v>
      </c>
      <c r="L3461">
        <f>ROUNDUP(IF(B3461&gt;$D$4,0,($D$4-B3461+1)/365),0)</f>
        <v>0</v>
      </c>
      <c r="M3461">
        <f>ROUNDUP(IF(B3461&gt;$D$5,0,($D$5-B3461+1)/365),0)</f>
        <v>0</v>
      </c>
      <c r="N3461" s="28">
        <f>IF(OR(L3461=1,M3461=1),IF(B3461+364&lt;=$D$5,(B3461+364-$D$4+1)/365,IF(B3461&gt;$D$4,($D$5-B3461+1)/365,$D$6/365)),0)</f>
        <v>0</v>
      </c>
      <c r="O3461" s="28">
        <f>'Data &amp; Parameter'!$E$16*'Data &amp; Parameter'!$E$17*('Data &amp; Parameter'!$E$18+'Data &amp; Parameter'!$E$19)*'Data &amp; Parameter'!$E$20*'Data &amp; Parameter'!$E$37*N3461</f>
        <v>0</v>
      </c>
      <c r="P3461">
        <f>ROUNDUP(IF(D3461&gt;$D$4,0,($D$4-D3461+1)/365),0)</f>
        <v>0</v>
      </c>
      <c r="Q3461">
        <f>ROUNDUP(IF(D3461&gt;$D$5,0,($D$5-D3461+1)/365),0)</f>
        <v>0</v>
      </c>
      <c r="R3461" s="28">
        <f>IF(OR(P3461=1,Q3461=1),IF(D3461+364&lt;=$D$5,(D3461+364-$D$4+1)/365,IF(D3461&gt;$D$4,($D$5-D3461+1)/365,$D$6/365)),0)</f>
        <v>0</v>
      </c>
      <c r="S3461" s="28">
        <f>'Data &amp; Parameter'!$E$16*'Data &amp; Parameter'!$E$17*('Data &amp; Parameter'!$E$18+'Data &amp; Parameter'!$E$19)*'Data &amp; Parameter'!$E$20*'Data &amp; Parameter'!$E$37*R3461</f>
        <v>0</v>
      </c>
      <c r="T3461" s="28">
        <f t="shared" si="53"/>
        <v>0</v>
      </c>
    </row>
    <row r="3462" spans="1:20" ht="15.75" customHeight="1" x14ac:dyDescent="0.35">
      <c r="A3462">
        <v>3455</v>
      </c>
      <c r="B3462" s="76">
        <v>44252.504687499997</v>
      </c>
      <c r="C3462" s="1" t="s">
        <v>10960</v>
      </c>
      <c r="D3462" s="76">
        <v>44252.50509259259</v>
      </c>
      <c r="E3462" s="1" t="s">
        <v>10961</v>
      </c>
      <c r="F3462" s="1" t="s">
        <v>10962</v>
      </c>
      <c r="G3462" s="1" t="s">
        <v>123</v>
      </c>
      <c r="H3462" s="1" t="s">
        <v>124</v>
      </c>
      <c r="I3462" s="1" t="s">
        <v>125</v>
      </c>
      <c r="J3462" s="1" t="s">
        <v>10727</v>
      </c>
      <c r="K3462" s="1" t="s">
        <v>10818</v>
      </c>
      <c r="L3462">
        <f>ROUNDUP(IF(B3462&gt;$D$4,0,($D$4-B3462+1)/365),0)</f>
        <v>0</v>
      </c>
      <c r="M3462">
        <f>ROUNDUP(IF(B3462&gt;$D$5,0,($D$5-B3462+1)/365),0)</f>
        <v>0</v>
      </c>
      <c r="N3462" s="28">
        <f>IF(OR(L3462=1,M3462=1),IF(B3462+364&lt;=$D$5,(B3462+364-$D$4+1)/365,IF(B3462&gt;$D$4,($D$5-B3462+1)/365,$D$6/365)),0)</f>
        <v>0</v>
      </c>
      <c r="O3462" s="28">
        <f>'Data &amp; Parameter'!$E$16*'Data &amp; Parameter'!$E$17*('Data &amp; Parameter'!$E$18+'Data &amp; Parameter'!$E$19)*'Data &amp; Parameter'!$E$20*'Data &amp; Parameter'!$E$37*N3462</f>
        <v>0</v>
      </c>
      <c r="P3462">
        <f>ROUNDUP(IF(D3462&gt;$D$4,0,($D$4-D3462+1)/365),0)</f>
        <v>0</v>
      </c>
      <c r="Q3462">
        <f>ROUNDUP(IF(D3462&gt;$D$5,0,($D$5-D3462+1)/365),0)</f>
        <v>0</v>
      </c>
      <c r="R3462" s="28">
        <f>IF(OR(P3462=1,Q3462=1),IF(D3462+364&lt;=$D$5,(D3462+364-$D$4+1)/365,IF(D3462&gt;$D$4,($D$5-D3462+1)/365,$D$6/365)),0)</f>
        <v>0</v>
      </c>
      <c r="S3462" s="28">
        <f>'Data &amp; Parameter'!$E$16*'Data &amp; Parameter'!$E$17*('Data &amp; Parameter'!$E$18+'Data &amp; Parameter'!$E$19)*'Data &amp; Parameter'!$E$20*'Data &amp; Parameter'!$E$37*R3462</f>
        <v>0</v>
      </c>
      <c r="T3462" s="28">
        <f t="shared" si="53"/>
        <v>0</v>
      </c>
    </row>
    <row r="3463" spans="1:20" ht="15.75" customHeight="1" x14ac:dyDescent="0.35">
      <c r="A3463">
        <v>3456</v>
      </c>
      <c r="B3463" s="76">
        <v>44252.5078125</v>
      </c>
      <c r="C3463" s="1" t="s">
        <v>10963</v>
      </c>
      <c r="D3463" s="76">
        <v>44252.508703703701</v>
      </c>
      <c r="E3463" s="1" t="s">
        <v>10964</v>
      </c>
      <c r="F3463" s="1" t="s">
        <v>10965</v>
      </c>
      <c r="G3463" s="1" t="s">
        <v>123</v>
      </c>
      <c r="H3463" s="1" t="s">
        <v>124</v>
      </c>
      <c r="I3463" s="1" t="s">
        <v>125</v>
      </c>
      <c r="J3463" s="1" t="s">
        <v>10727</v>
      </c>
      <c r="K3463" s="1" t="s">
        <v>10808</v>
      </c>
      <c r="L3463">
        <f>ROUNDUP(IF(B3463&gt;$D$4,0,($D$4-B3463+1)/365),0)</f>
        <v>0</v>
      </c>
      <c r="M3463">
        <f>ROUNDUP(IF(B3463&gt;$D$5,0,($D$5-B3463+1)/365),0)</f>
        <v>0</v>
      </c>
      <c r="N3463" s="28">
        <f>IF(OR(L3463=1,M3463=1),IF(B3463+364&lt;=$D$5,(B3463+364-$D$4+1)/365,IF(B3463&gt;$D$4,($D$5-B3463+1)/365,$D$6/365)),0)</f>
        <v>0</v>
      </c>
      <c r="O3463" s="28">
        <f>'Data &amp; Parameter'!$E$16*'Data &amp; Parameter'!$E$17*('Data &amp; Parameter'!$E$18+'Data &amp; Parameter'!$E$19)*'Data &amp; Parameter'!$E$20*'Data &amp; Parameter'!$E$37*N3463</f>
        <v>0</v>
      </c>
      <c r="P3463">
        <f>ROUNDUP(IF(D3463&gt;$D$4,0,($D$4-D3463+1)/365),0)</f>
        <v>0</v>
      </c>
      <c r="Q3463">
        <f>ROUNDUP(IF(D3463&gt;$D$5,0,($D$5-D3463+1)/365),0)</f>
        <v>0</v>
      </c>
      <c r="R3463" s="28">
        <f>IF(OR(P3463=1,Q3463=1),IF(D3463+364&lt;=$D$5,(D3463+364-$D$4+1)/365,IF(D3463&gt;$D$4,($D$5-D3463+1)/365,$D$6/365)),0)</f>
        <v>0</v>
      </c>
      <c r="S3463" s="28">
        <f>'Data &amp; Parameter'!$E$16*'Data &amp; Parameter'!$E$17*('Data &amp; Parameter'!$E$18+'Data &amp; Parameter'!$E$19)*'Data &amp; Parameter'!$E$20*'Data &amp; Parameter'!$E$37*R3463</f>
        <v>0</v>
      </c>
      <c r="T3463" s="28">
        <f t="shared" si="53"/>
        <v>0</v>
      </c>
    </row>
    <row r="3464" spans="1:20" ht="15.75" customHeight="1" x14ac:dyDescent="0.35">
      <c r="A3464">
        <v>3457</v>
      </c>
      <c r="B3464" s="76">
        <v>44252.508032407408</v>
      </c>
      <c r="C3464" s="1" t="s">
        <v>10966</v>
      </c>
      <c r="D3464" s="76">
        <v>44252.508553240739</v>
      </c>
      <c r="E3464" s="1" t="s">
        <v>10967</v>
      </c>
      <c r="F3464" s="1" t="s">
        <v>10968</v>
      </c>
      <c r="G3464" s="1" t="s">
        <v>123</v>
      </c>
      <c r="H3464" s="1" t="s">
        <v>124</v>
      </c>
      <c r="I3464" s="1" t="s">
        <v>125</v>
      </c>
      <c r="J3464" s="1" t="s">
        <v>10792</v>
      </c>
      <c r="K3464" s="1" t="s">
        <v>10969</v>
      </c>
      <c r="L3464">
        <f>ROUNDUP(IF(B3464&gt;$D$4,0,($D$4-B3464+1)/365),0)</f>
        <v>0</v>
      </c>
      <c r="M3464">
        <f>ROUNDUP(IF(B3464&gt;$D$5,0,($D$5-B3464+1)/365),0)</f>
        <v>0</v>
      </c>
      <c r="N3464" s="28">
        <f>IF(OR(L3464=1,M3464=1),IF(B3464+364&lt;=$D$5,(B3464+364-$D$4+1)/365,IF(B3464&gt;$D$4,($D$5-B3464+1)/365,$D$6/365)),0)</f>
        <v>0</v>
      </c>
      <c r="O3464" s="28">
        <f>'Data &amp; Parameter'!$E$16*'Data &amp; Parameter'!$E$17*('Data &amp; Parameter'!$E$18+'Data &amp; Parameter'!$E$19)*'Data &amp; Parameter'!$E$20*'Data &amp; Parameter'!$E$37*N3464</f>
        <v>0</v>
      </c>
      <c r="P3464">
        <f>ROUNDUP(IF(D3464&gt;$D$4,0,($D$4-D3464+1)/365),0)</f>
        <v>0</v>
      </c>
      <c r="Q3464">
        <f>ROUNDUP(IF(D3464&gt;$D$5,0,($D$5-D3464+1)/365),0)</f>
        <v>0</v>
      </c>
      <c r="R3464" s="28">
        <f>IF(OR(P3464=1,Q3464=1),IF(D3464+364&lt;=$D$5,(D3464+364-$D$4+1)/365,IF(D3464&gt;$D$4,($D$5-D3464+1)/365,$D$6/365)),0)</f>
        <v>0</v>
      </c>
      <c r="S3464" s="28">
        <f>'Data &amp; Parameter'!$E$16*'Data &amp; Parameter'!$E$17*('Data &amp; Parameter'!$E$18+'Data &amp; Parameter'!$E$19)*'Data &amp; Parameter'!$E$20*'Data &amp; Parameter'!$E$37*R3464</f>
        <v>0</v>
      </c>
      <c r="T3464" s="28">
        <f t="shared" si="53"/>
        <v>0</v>
      </c>
    </row>
    <row r="3465" spans="1:20" ht="15.75" customHeight="1" x14ac:dyDescent="0.35">
      <c r="A3465">
        <v>3458</v>
      </c>
      <c r="B3465" s="76">
        <v>44252.510555555556</v>
      </c>
      <c r="C3465" s="1" t="s">
        <v>10970</v>
      </c>
      <c r="D3465" s="76">
        <v>44252.51163194445</v>
      </c>
      <c r="E3465" s="1" t="s">
        <v>10971</v>
      </c>
      <c r="F3465" s="1" t="s">
        <v>10972</v>
      </c>
      <c r="G3465" s="1" t="s">
        <v>123</v>
      </c>
      <c r="H3465" s="1" t="s">
        <v>3942</v>
      </c>
      <c r="I3465" s="1" t="s">
        <v>125</v>
      </c>
      <c r="J3465" s="1" t="s">
        <v>5023</v>
      </c>
      <c r="K3465" s="1" t="s">
        <v>5023</v>
      </c>
      <c r="L3465">
        <f>ROUNDUP(IF(B3465&gt;$D$4,0,($D$4-B3465+1)/365),0)</f>
        <v>0</v>
      </c>
      <c r="M3465">
        <f>ROUNDUP(IF(B3465&gt;$D$5,0,($D$5-B3465+1)/365),0)</f>
        <v>0</v>
      </c>
      <c r="N3465" s="28">
        <f>IF(OR(L3465=1,M3465=1),IF(B3465+364&lt;=$D$5,(B3465+364-$D$4+1)/365,IF(B3465&gt;$D$4,($D$5-B3465+1)/365,$D$6/365)),0)</f>
        <v>0</v>
      </c>
      <c r="O3465" s="28">
        <f>'Data &amp; Parameter'!$E$16*'Data &amp; Parameter'!$E$17*('Data &amp; Parameter'!$E$18+'Data &amp; Parameter'!$E$19)*'Data &amp; Parameter'!$E$20*'Data &amp; Parameter'!$E$37*N3465</f>
        <v>0</v>
      </c>
      <c r="P3465">
        <f>ROUNDUP(IF(D3465&gt;$D$4,0,($D$4-D3465+1)/365),0)</f>
        <v>0</v>
      </c>
      <c r="Q3465">
        <f>ROUNDUP(IF(D3465&gt;$D$5,0,($D$5-D3465+1)/365),0)</f>
        <v>0</v>
      </c>
      <c r="R3465" s="28">
        <f>IF(OR(P3465=1,Q3465=1),IF(D3465+364&lt;=$D$5,(D3465+364-$D$4+1)/365,IF(D3465&gt;$D$4,($D$5-D3465+1)/365,$D$6/365)),0)</f>
        <v>0</v>
      </c>
      <c r="S3465" s="28">
        <f>'Data &amp; Parameter'!$E$16*'Data &amp; Parameter'!$E$17*('Data &amp; Parameter'!$E$18+'Data &amp; Parameter'!$E$19)*'Data &amp; Parameter'!$E$20*'Data &amp; Parameter'!$E$37*R3465</f>
        <v>0</v>
      </c>
      <c r="T3465" s="28">
        <f t="shared" ref="T3465:T3528" si="54">O3465+S3465</f>
        <v>0</v>
      </c>
    </row>
    <row r="3466" spans="1:20" ht="15.75" customHeight="1" x14ac:dyDescent="0.35">
      <c r="A3466">
        <v>3459</v>
      </c>
      <c r="B3466" s="76">
        <v>44252.511932870373</v>
      </c>
      <c r="C3466" s="1" t="s">
        <v>10973</v>
      </c>
      <c r="D3466" s="76">
        <v>44252.512499999997</v>
      </c>
      <c r="E3466" s="1" t="s">
        <v>10974</v>
      </c>
      <c r="F3466" s="1" t="s">
        <v>10975</v>
      </c>
      <c r="G3466" s="1" t="s">
        <v>123</v>
      </c>
      <c r="H3466" s="1" t="s">
        <v>124</v>
      </c>
      <c r="I3466" s="1" t="s">
        <v>125</v>
      </c>
      <c r="J3466" s="1" t="s">
        <v>10727</v>
      </c>
      <c r="K3466" s="1" t="s">
        <v>10818</v>
      </c>
      <c r="L3466">
        <f>ROUNDUP(IF(B3466&gt;$D$4,0,($D$4-B3466+1)/365),0)</f>
        <v>0</v>
      </c>
      <c r="M3466">
        <f>ROUNDUP(IF(B3466&gt;$D$5,0,($D$5-B3466+1)/365),0)</f>
        <v>0</v>
      </c>
      <c r="N3466" s="28">
        <f>IF(OR(L3466=1,M3466=1),IF(B3466+364&lt;=$D$5,(B3466+364-$D$4+1)/365,IF(B3466&gt;$D$4,($D$5-B3466+1)/365,$D$6/365)),0)</f>
        <v>0</v>
      </c>
      <c r="O3466" s="28">
        <f>'Data &amp; Parameter'!$E$16*'Data &amp; Parameter'!$E$17*('Data &amp; Parameter'!$E$18+'Data &amp; Parameter'!$E$19)*'Data &amp; Parameter'!$E$20*'Data &amp; Parameter'!$E$37*N3466</f>
        <v>0</v>
      </c>
      <c r="P3466">
        <f>ROUNDUP(IF(D3466&gt;$D$4,0,($D$4-D3466+1)/365),0)</f>
        <v>0</v>
      </c>
      <c r="Q3466">
        <f>ROUNDUP(IF(D3466&gt;$D$5,0,($D$5-D3466+1)/365),0)</f>
        <v>0</v>
      </c>
      <c r="R3466" s="28">
        <f>IF(OR(P3466=1,Q3466=1),IF(D3466+364&lt;=$D$5,(D3466+364-$D$4+1)/365,IF(D3466&gt;$D$4,($D$5-D3466+1)/365,$D$6/365)),0)</f>
        <v>0</v>
      </c>
      <c r="S3466" s="28">
        <f>'Data &amp; Parameter'!$E$16*'Data &amp; Parameter'!$E$17*('Data &amp; Parameter'!$E$18+'Data &amp; Parameter'!$E$19)*'Data &amp; Parameter'!$E$20*'Data &amp; Parameter'!$E$37*R3466</f>
        <v>0</v>
      </c>
      <c r="T3466" s="28">
        <f t="shared" si="54"/>
        <v>0</v>
      </c>
    </row>
    <row r="3467" spans="1:20" ht="15.75" customHeight="1" x14ac:dyDescent="0.35">
      <c r="A3467">
        <v>3460</v>
      </c>
      <c r="B3467" s="76">
        <v>44252.511932870373</v>
      </c>
      <c r="C3467" s="1" t="s">
        <v>10976</v>
      </c>
      <c r="D3467" s="76">
        <v>44252.512499999997</v>
      </c>
      <c r="E3467" s="1" t="s">
        <v>10977</v>
      </c>
      <c r="F3467" s="1" t="s">
        <v>10978</v>
      </c>
      <c r="G3467" s="1" t="s">
        <v>123</v>
      </c>
      <c r="H3467" s="1" t="s">
        <v>124</v>
      </c>
      <c r="I3467" s="1" t="s">
        <v>125</v>
      </c>
      <c r="J3467" s="1" t="s">
        <v>10727</v>
      </c>
      <c r="K3467" s="1" t="s">
        <v>10808</v>
      </c>
      <c r="L3467">
        <f>ROUNDUP(IF(B3467&gt;$D$4,0,($D$4-B3467+1)/365),0)</f>
        <v>0</v>
      </c>
      <c r="M3467">
        <f>ROUNDUP(IF(B3467&gt;$D$5,0,($D$5-B3467+1)/365),0)</f>
        <v>0</v>
      </c>
      <c r="N3467" s="28">
        <f>IF(OR(L3467=1,M3467=1),IF(B3467+364&lt;=$D$5,(B3467+364-$D$4+1)/365,IF(B3467&gt;$D$4,($D$5-B3467+1)/365,$D$6/365)),0)</f>
        <v>0</v>
      </c>
      <c r="O3467" s="28">
        <f>'Data &amp; Parameter'!$E$16*'Data &amp; Parameter'!$E$17*('Data &amp; Parameter'!$E$18+'Data &amp; Parameter'!$E$19)*'Data &amp; Parameter'!$E$20*'Data &amp; Parameter'!$E$37*N3467</f>
        <v>0</v>
      </c>
      <c r="P3467">
        <f>ROUNDUP(IF(D3467&gt;$D$4,0,($D$4-D3467+1)/365),0)</f>
        <v>0</v>
      </c>
      <c r="Q3467">
        <f>ROUNDUP(IF(D3467&gt;$D$5,0,($D$5-D3467+1)/365),0)</f>
        <v>0</v>
      </c>
      <c r="R3467" s="28">
        <f>IF(OR(P3467=1,Q3467=1),IF(D3467+364&lt;=$D$5,(D3467+364-$D$4+1)/365,IF(D3467&gt;$D$4,($D$5-D3467+1)/365,$D$6/365)),0)</f>
        <v>0</v>
      </c>
      <c r="S3467" s="28">
        <f>'Data &amp; Parameter'!$E$16*'Data &amp; Parameter'!$E$17*('Data &amp; Parameter'!$E$18+'Data &amp; Parameter'!$E$19)*'Data &amp; Parameter'!$E$20*'Data &amp; Parameter'!$E$37*R3467</f>
        <v>0</v>
      </c>
      <c r="T3467" s="28">
        <f t="shared" si="54"/>
        <v>0</v>
      </c>
    </row>
    <row r="3468" spans="1:20" ht="15.75" customHeight="1" x14ac:dyDescent="0.35">
      <c r="A3468">
        <v>3461</v>
      </c>
      <c r="B3468" s="76">
        <v>44252.515069444446</v>
      </c>
      <c r="C3468" s="1" t="s">
        <v>10979</v>
      </c>
      <c r="D3468" s="76">
        <v>44252.515462962961</v>
      </c>
      <c r="E3468" s="1" t="s">
        <v>10980</v>
      </c>
      <c r="F3468" s="1" t="s">
        <v>10981</v>
      </c>
      <c r="G3468" s="1" t="s">
        <v>123</v>
      </c>
      <c r="H3468" s="1" t="s">
        <v>124</v>
      </c>
      <c r="I3468" s="1" t="s">
        <v>125</v>
      </c>
      <c r="J3468" s="1" t="s">
        <v>10727</v>
      </c>
      <c r="K3468" s="1" t="s">
        <v>10818</v>
      </c>
      <c r="L3468">
        <f>ROUNDUP(IF(B3468&gt;$D$4,0,($D$4-B3468+1)/365),0)</f>
        <v>0</v>
      </c>
      <c r="M3468">
        <f>ROUNDUP(IF(B3468&gt;$D$5,0,($D$5-B3468+1)/365),0)</f>
        <v>0</v>
      </c>
      <c r="N3468" s="28">
        <f>IF(OR(L3468=1,M3468=1),IF(B3468+364&lt;=$D$5,(B3468+364-$D$4+1)/365,IF(B3468&gt;$D$4,($D$5-B3468+1)/365,$D$6/365)),0)</f>
        <v>0</v>
      </c>
      <c r="O3468" s="28">
        <f>'Data &amp; Parameter'!$E$16*'Data &amp; Parameter'!$E$17*('Data &amp; Parameter'!$E$18+'Data &amp; Parameter'!$E$19)*'Data &amp; Parameter'!$E$20*'Data &amp; Parameter'!$E$37*N3468</f>
        <v>0</v>
      </c>
      <c r="P3468">
        <f>ROUNDUP(IF(D3468&gt;$D$4,0,($D$4-D3468+1)/365),0)</f>
        <v>0</v>
      </c>
      <c r="Q3468">
        <f>ROUNDUP(IF(D3468&gt;$D$5,0,($D$5-D3468+1)/365),0)</f>
        <v>0</v>
      </c>
      <c r="R3468" s="28">
        <f>IF(OR(P3468=1,Q3468=1),IF(D3468+364&lt;=$D$5,(D3468+364-$D$4+1)/365,IF(D3468&gt;$D$4,($D$5-D3468+1)/365,$D$6/365)),0)</f>
        <v>0</v>
      </c>
      <c r="S3468" s="28">
        <f>'Data &amp; Parameter'!$E$16*'Data &amp; Parameter'!$E$17*('Data &amp; Parameter'!$E$18+'Data &amp; Parameter'!$E$19)*'Data &amp; Parameter'!$E$20*'Data &amp; Parameter'!$E$37*R3468</f>
        <v>0</v>
      </c>
      <c r="T3468" s="28">
        <f t="shared" si="54"/>
        <v>0</v>
      </c>
    </row>
    <row r="3469" spans="1:20" ht="15.75" customHeight="1" x14ac:dyDescent="0.35">
      <c r="A3469">
        <v>3462</v>
      </c>
      <c r="B3469" s="76">
        <v>44252.516493055555</v>
      </c>
      <c r="C3469" s="1" t="s">
        <v>10982</v>
      </c>
      <c r="D3469" s="76">
        <v>44252.517141203702</v>
      </c>
      <c r="E3469" s="1" t="s">
        <v>10983</v>
      </c>
      <c r="F3469" s="1" t="s">
        <v>10984</v>
      </c>
      <c r="G3469" s="1" t="s">
        <v>123</v>
      </c>
      <c r="H3469" s="1" t="s">
        <v>124</v>
      </c>
      <c r="I3469" s="1" t="s">
        <v>125</v>
      </c>
      <c r="J3469" s="1" t="s">
        <v>10985</v>
      </c>
      <c r="K3469" s="1" t="s">
        <v>10781</v>
      </c>
      <c r="L3469">
        <f>ROUNDUP(IF(B3469&gt;$D$4,0,($D$4-B3469+1)/365),0)</f>
        <v>0</v>
      </c>
      <c r="M3469">
        <f>ROUNDUP(IF(B3469&gt;$D$5,0,($D$5-B3469+1)/365),0)</f>
        <v>0</v>
      </c>
      <c r="N3469" s="28">
        <f>IF(OR(L3469=1,M3469=1),IF(B3469+364&lt;=$D$5,(B3469+364-$D$4+1)/365,IF(B3469&gt;$D$4,($D$5-B3469+1)/365,$D$6/365)),0)</f>
        <v>0</v>
      </c>
      <c r="O3469" s="28">
        <f>'Data &amp; Parameter'!$E$16*'Data &amp; Parameter'!$E$17*('Data &amp; Parameter'!$E$18+'Data &amp; Parameter'!$E$19)*'Data &amp; Parameter'!$E$20*'Data &amp; Parameter'!$E$37*N3469</f>
        <v>0</v>
      </c>
      <c r="P3469">
        <f>ROUNDUP(IF(D3469&gt;$D$4,0,($D$4-D3469+1)/365),0)</f>
        <v>0</v>
      </c>
      <c r="Q3469">
        <f>ROUNDUP(IF(D3469&gt;$D$5,0,($D$5-D3469+1)/365),0)</f>
        <v>0</v>
      </c>
      <c r="R3469" s="28">
        <f>IF(OR(P3469=1,Q3469=1),IF(D3469+364&lt;=$D$5,(D3469+364-$D$4+1)/365,IF(D3469&gt;$D$4,($D$5-D3469+1)/365,$D$6/365)),0)</f>
        <v>0</v>
      </c>
      <c r="S3469" s="28">
        <f>'Data &amp; Parameter'!$E$16*'Data &amp; Parameter'!$E$17*('Data &amp; Parameter'!$E$18+'Data &amp; Parameter'!$E$19)*'Data &amp; Parameter'!$E$20*'Data &amp; Parameter'!$E$37*R3469</f>
        <v>0</v>
      </c>
      <c r="T3469" s="28">
        <f t="shared" si="54"/>
        <v>0</v>
      </c>
    </row>
    <row r="3470" spans="1:20" ht="15.75" customHeight="1" x14ac:dyDescent="0.35">
      <c r="A3470">
        <v>3463</v>
      </c>
      <c r="B3470" s="76">
        <v>44252.517997685187</v>
      </c>
      <c r="C3470" s="1" t="s">
        <v>10986</v>
      </c>
      <c r="D3470" s="76">
        <v>44252.518900462965</v>
      </c>
      <c r="E3470" s="1" t="s">
        <v>10987</v>
      </c>
      <c r="F3470" s="1" t="s">
        <v>10988</v>
      </c>
      <c r="G3470" s="1" t="s">
        <v>123</v>
      </c>
      <c r="H3470" s="1" t="s">
        <v>124</v>
      </c>
      <c r="I3470" s="1" t="s">
        <v>125</v>
      </c>
      <c r="J3470" s="1" t="s">
        <v>10515</v>
      </c>
      <c r="K3470" s="1" t="s">
        <v>10788</v>
      </c>
      <c r="L3470">
        <f>ROUNDUP(IF(B3470&gt;$D$4,0,($D$4-B3470+1)/365),0)</f>
        <v>0</v>
      </c>
      <c r="M3470">
        <f>ROUNDUP(IF(B3470&gt;$D$5,0,($D$5-B3470+1)/365),0)</f>
        <v>0</v>
      </c>
      <c r="N3470" s="28">
        <f>IF(OR(L3470=1,M3470=1),IF(B3470+364&lt;=$D$5,(B3470+364-$D$4+1)/365,IF(B3470&gt;$D$4,($D$5-B3470+1)/365,$D$6/365)),0)</f>
        <v>0</v>
      </c>
      <c r="O3470" s="28">
        <f>'Data &amp; Parameter'!$E$16*'Data &amp; Parameter'!$E$17*('Data &amp; Parameter'!$E$18+'Data &amp; Parameter'!$E$19)*'Data &amp; Parameter'!$E$20*'Data &amp; Parameter'!$E$37*N3470</f>
        <v>0</v>
      </c>
      <c r="P3470">
        <f>ROUNDUP(IF(D3470&gt;$D$4,0,($D$4-D3470+1)/365),0)</f>
        <v>0</v>
      </c>
      <c r="Q3470">
        <f>ROUNDUP(IF(D3470&gt;$D$5,0,($D$5-D3470+1)/365),0)</f>
        <v>0</v>
      </c>
      <c r="R3470" s="28">
        <f>IF(OR(P3470=1,Q3470=1),IF(D3470+364&lt;=$D$5,(D3470+364-$D$4+1)/365,IF(D3470&gt;$D$4,($D$5-D3470+1)/365,$D$6/365)),0)</f>
        <v>0</v>
      </c>
      <c r="S3470" s="28">
        <f>'Data &amp; Parameter'!$E$16*'Data &amp; Parameter'!$E$17*('Data &amp; Parameter'!$E$18+'Data &amp; Parameter'!$E$19)*'Data &amp; Parameter'!$E$20*'Data &amp; Parameter'!$E$37*R3470</f>
        <v>0</v>
      </c>
      <c r="T3470" s="28">
        <f t="shared" si="54"/>
        <v>0</v>
      </c>
    </row>
    <row r="3471" spans="1:20" ht="15.75" customHeight="1" x14ac:dyDescent="0.35">
      <c r="A3471">
        <v>3464</v>
      </c>
      <c r="B3471" s="76">
        <v>44252.518993055557</v>
      </c>
      <c r="C3471" s="1" t="s">
        <v>10989</v>
      </c>
      <c r="D3471" s="76">
        <v>44252.519583333335</v>
      </c>
      <c r="E3471" s="1" t="s">
        <v>10990</v>
      </c>
      <c r="F3471" s="1" t="s">
        <v>10991</v>
      </c>
      <c r="G3471" s="1" t="s">
        <v>123</v>
      </c>
      <c r="H3471" s="1" t="s">
        <v>124</v>
      </c>
      <c r="I3471" s="1" t="s">
        <v>125</v>
      </c>
      <c r="J3471" s="1" t="s">
        <v>10727</v>
      </c>
      <c r="K3471" s="1" t="s">
        <v>10818</v>
      </c>
      <c r="L3471">
        <f>ROUNDUP(IF(B3471&gt;$D$4,0,($D$4-B3471+1)/365),0)</f>
        <v>0</v>
      </c>
      <c r="M3471">
        <f>ROUNDUP(IF(B3471&gt;$D$5,0,($D$5-B3471+1)/365),0)</f>
        <v>0</v>
      </c>
      <c r="N3471" s="28">
        <f>IF(OR(L3471=1,M3471=1),IF(B3471+364&lt;=$D$5,(B3471+364-$D$4+1)/365,IF(B3471&gt;$D$4,($D$5-B3471+1)/365,$D$6/365)),0)</f>
        <v>0</v>
      </c>
      <c r="O3471" s="28">
        <f>'Data &amp; Parameter'!$E$16*'Data &amp; Parameter'!$E$17*('Data &amp; Parameter'!$E$18+'Data &amp; Parameter'!$E$19)*'Data &amp; Parameter'!$E$20*'Data &amp; Parameter'!$E$37*N3471</f>
        <v>0</v>
      </c>
      <c r="P3471">
        <f>ROUNDUP(IF(D3471&gt;$D$4,0,($D$4-D3471+1)/365),0)</f>
        <v>0</v>
      </c>
      <c r="Q3471">
        <f>ROUNDUP(IF(D3471&gt;$D$5,0,($D$5-D3471+1)/365),0)</f>
        <v>0</v>
      </c>
      <c r="R3471" s="28">
        <f>IF(OR(P3471=1,Q3471=1),IF(D3471+364&lt;=$D$5,(D3471+364-$D$4+1)/365,IF(D3471&gt;$D$4,($D$5-D3471+1)/365,$D$6/365)),0)</f>
        <v>0</v>
      </c>
      <c r="S3471" s="28">
        <f>'Data &amp; Parameter'!$E$16*'Data &amp; Parameter'!$E$17*('Data &amp; Parameter'!$E$18+'Data &amp; Parameter'!$E$19)*'Data &amp; Parameter'!$E$20*'Data &amp; Parameter'!$E$37*R3471</f>
        <v>0</v>
      </c>
      <c r="T3471" s="28">
        <f t="shared" si="54"/>
        <v>0</v>
      </c>
    </row>
    <row r="3472" spans="1:20" ht="15.75" customHeight="1" x14ac:dyDescent="0.35">
      <c r="A3472">
        <v>3465</v>
      </c>
      <c r="B3472" s="76">
        <v>44252.519629629634</v>
      </c>
      <c r="C3472" s="1" t="s">
        <v>10992</v>
      </c>
      <c r="D3472" s="76">
        <v>44252.520358796297</v>
      </c>
      <c r="E3472" s="1" t="s">
        <v>10993</v>
      </c>
      <c r="F3472" s="1" t="s">
        <v>10994</v>
      </c>
      <c r="G3472" s="1" t="s">
        <v>123</v>
      </c>
      <c r="H3472" s="1" t="s">
        <v>124</v>
      </c>
      <c r="I3472" s="1" t="s">
        <v>125</v>
      </c>
      <c r="J3472" s="1" t="s">
        <v>10727</v>
      </c>
      <c r="K3472" s="1" t="s">
        <v>10995</v>
      </c>
      <c r="L3472">
        <f>ROUNDUP(IF(B3472&gt;$D$4,0,($D$4-B3472+1)/365),0)</f>
        <v>0</v>
      </c>
      <c r="M3472">
        <f>ROUNDUP(IF(B3472&gt;$D$5,0,($D$5-B3472+1)/365),0)</f>
        <v>0</v>
      </c>
      <c r="N3472" s="28">
        <f>IF(OR(L3472=1,M3472=1),IF(B3472+364&lt;=$D$5,(B3472+364-$D$4+1)/365,IF(B3472&gt;$D$4,($D$5-B3472+1)/365,$D$6/365)),0)</f>
        <v>0</v>
      </c>
      <c r="O3472" s="28">
        <f>'Data &amp; Parameter'!$E$16*'Data &amp; Parameter'!$E$17*('Data &amp; Parameter'!$E$18+'Data &amp; Parameter'!$E$19)*'Data &amp; Parameter'!$E$20*'Data &amp; Parameter'!$E$37*N3472</f>
        <v>0</v>
      </c>
      <c r="P3472">
        <f>ROUNDUP(IF(D3472&gt;$D$4,0,($D$4-D3472+1)/365),0)</f>
        <v>0</v>
      </c>
      <c r="Q3472">
        <f>ROUNDUP(IF(D3472&gt;$D$5,0,($D$5-D3472+1)/365),0)</f>
        <v>0</v>
      </c>
      <c r="R3472" s="28">
        <f>IF(OR(P3472=1,Q3472=1),IF(D3472+364&lt;=$D$5,(D3472+364-$D$4+1)/365,IF(D3472&gt;$D$4,($D$5-D3472+1)/365,$D$6/365)),0)</f>
        <v>0</v>
      </c>
      <c r="S3472" s="28">
        <f>'Data &amp; Parameter'!$E$16*'Data &amp; Parameter'!$E$17*('Data &amp; Parameter'!$E$18+'Data &amp; Parameter'!$E$19)*'Data &amp; Parameter'!$E$20*'Data &amp; Parameter'!$E$37*R3472</f>
        <v>0</v>
      </c>
      <c r="T3472" s="28">
        <f t="shared" si="54"/>
        <v>0</v>
      </c>
    </row>
    <row r="3473" spans="1:20" ht="15.75" customHeight="1" x14ac:dyDescent="0.35">
      <c r="A3473">
        <v>3466</v>
      </c>
      <c r="B3473" s="76">
        <v>44252.520231481481</v>
      </c>
      <c r="C3473" s="1" t="s">
        <v>10996</v>
      </c>
      <c r="D3473" s="76">
        <v>44252.521319444444</v>
      </c>
      <c r="E3473" s="1" t="s">
        <v>10997</v>
      </c>
      <c r="F3473" s="1" t="s">
        <v>10998</v>
      </c>
      <c r="G3473" s="1" t="s">
        <v>123</v>
      </c>
      <c r="H3473" s="1" t="s">
        <v>3942</v>
      </c>
      <c r="I3473" s="1" t="s">
        <v>125</v>
      </c>
      <c r="J3473" s="1" t="s">
        <v>5023</v>
      </c>
      <c r="K3473" s="1" t="s">
        <v>5023</v>
      </c>
      <c r="L3473">
        <f>ROUNDUP(IF(B3473&gt;$D$4,0,($D$4-B3473+1)/365),0)</f>
        <v>0</v>
      </c>
      <c r="M3473">
        <f>ROUNDUP(IF(B3473&gt;$D$5,0,($D$5-B3473+1)/365),0)</f>
        <v>0</v>
      </c>
      <c r="N3473" s="28">
        <f>IF(OR(L3473=1,M3473=1),IF(B3473+364&lt;=$D$5,(B3473+364-$D$4+1)/365,IF(B3473&gt;$D$4,($D$5-B3473+1)/365,$D$6/365)),0)</f>
        <v>0</v>
      </c>
      <c r="O3473" s="28">
        <f>'Data &amp; Parameter'!$E$16*'Data &amp; Parameter'!$E$17*('Data &amp; Parameter'!$E$18+'Data &amp; Parameter'!$E$19)*'Data &amp; Parameter'!$E$20*'Data &amp; Parameter'!$E$37*N3473</f>
        <v>0</v>
      </c>
      <c r="P3473">
        <f>ROUNDUP(IF(D3473&gt;$D$4,0,($D$4-D3473+1)/365),0)</f>
        <v>0</v>
      </c>
      <c r="Q3473">
        <f>ROUNDUP(IF(D3473&gt;$D$5,0,($D$5-D3473+1)/365),0)</f>
        <v>0</v>
      </c>
      <c r="R3473" s="28">
        <f>IF(OR(P3473=1,Q3473=1),IF(D3473+364&lt;=$D$5,(D3473+364-$D$4+1)/365,IF(D3473&gt;$D$4,($D$5-D3473+1)/365,$D$6/365)),0)</f>
        <v>0</v>
      </c>
      <c r="S3473" s="28">
        <f>'Data &amp; Parameter'!$E$16*'Data &amp; Parameter'!$E$17*('Data &amp; Parameter'!$E$18+'Data &amp; Parameter'!$E$19)*'Data &amp; Parameter'!$E$20*'Data &amp; Parameter'!$E$37*R3473</f>
        <v>0</v>
      </c>
      <c r="T3473" s="28">
        <f t="shared" si="54"/>
        <v>0</v>
      </c>
    </row>
    <row r="3474" spans="1:20" ht="15.75" customHeight="1" x14ac:dyDescent="0.35">
      <c r="A3474">
        <v>3467</v>
      </c>
      <c r="B3474" s="76">
        <v>44252.52143518519</v>
      </c>
      <c r="C3474" s="1" t="s">
        <v>10999</v>
      </c>
      <c r="D3474" s="76">
        <v>44252.522233796291</v>
      </c>
      <c r="E3474" s="1" t="s">
        <v>11000</v>
      </c>
      <c r="F3474" s="1" t="s">
        <v>11001</v>
      </c>
      <c r="G3474" s="1" t="s">
        <v>123</v>
      </c>
      <c r="H3474" s="1" t="s">
        <v>124</v>
      </c>
      <c r="I3474" s="1" t="s">
        <v>125</v>
      </c>
      <c r="J3474" s="1" t="s">
        <v>10515</v>
      </c>
      <c r="K3474" s="1" t="s">
        <v>10788</v>
      </c>
      <c r="L3474">
        <f>ROUNDUP(IF(B3474&gt;$D$4,0,($D$4-B3474+1)/365),0)</f>
        <v>0</v>
      </c>
      <c r="M3474">
        <f>ROUNDUP(IF(B3474&gt;$D$5,0,($D$5-B3474+1)/365),0)</f>
        <v>0</v>
      </c>
      <c r="N3474" s="28">
        <f>IF(OR(L3474=1,M3474=1),IF(B3474+364&lt;=$D$5,(B3474+364-$D$4+1)/365,IF(B3474&gt;$D$4,($D$5-B3474+1)/365,$D$6/365)),0)</f>
        <v>0</v>
      </c>
      <c r="O3474" s="28">
        <f>'Data &amp; Parameter'!$E$16*'Data &amp; Parameter'!$E$17*('Data &amp; Parameter'!$E$18+'Data &amp; Parameter'!$E$19)*'Data &amp; Parameter'!$E$20*'Data &amp; Parameter'!$E$37*N3474</f>
        <v>0</v>
      </c>
      <c r="P3474">
        <f>ROUNDUP(IF(D3474&gt;$D$4,0,($D$4-D3474+1)/365),0)</f>
        <v>0</v>
      </c>
      <c r="Q3474">
        <f>ROUNDUP(IF(D3474&gt;$D$5,0,($D$5-D3474+1)/365),0)</f>
        <v>0</v>
      </c>
      <c r="R3474" s="28">
        <f>IF(OR(P3474=1,Q3474=1),IF(D3474+364&lt;=$D$5,(D3474+364-$D$4+1)/365,IF(D3474&gt;$D$4,($D$5-D3474+1)/365,$D$6/365)),0)</f>
        <v>0</v>
      </c>
      <c r="S3474" s="28">
        <f>'Data &amp; Parameter'!$E$16*'Data &amp; Parameter'!$E$17*('Data &amp; Parameter'!$E$18+'Data &amp; Parameter'!$E$19)*'Data &amp; Parameter'!$E$20*'Data &amp; Parameter'!$E$37*R3474</f>
        <v>0</v>
      </c>
      <c r="T3474" s="28">
        <f t="shared" si="54"/>
        <v>0</v>
      </c>
    </row>
    <row r="3475" spans="1:20" ht="15.75" customHeight="1" x14ac:dyDescent="0.35">
      <c r="A3475">
        <v>3468</v>
      </c>
      <c r="B3475" s="76">
        <v>44252.522476851853</v>
      </c>
      <c r="C3475" s="1" t="s">
        <v>11002</v>
      </c>
      <c r="D3475" s="76">
        <v>44252.522997685184</v>
      </c>
      <c r="E3475" s="1" t="s">
        <v>11003</v>
      </c>
      <c r="F3475" s="1" t="s">
        <v>11004</v>
      </c>
      <c r="G3475" s="1" t="s">
        <v>123</v>
      </c>
      <c r="H3475" s="1" t="s">
        <v>124</v>
      </c>
      <c r="I3475" s="1" t="s">
        <v>125</v>
      </c>
      <c r="J3475" s="1" t="s">
        <v>10727</v>
      </c>
      <c r="K3475" s="1" t="s">
        <v>10818</v>
      </c>
      <c r="L3475">
        <f>ROUNDUP(IF(B3475&gt;$D$4,0,($D$4-B3475+1)/365),0)</f>
        <v>0</v>
      </c>
      <c r="M3475">
        <f>ROUNDUP(IF(B3475&gt;$D$5,0,($D$5-B3475+1)/365),0)</f>
        <v>0</v>
      </c>
      <c r="N3475" s="28">
        <f>IF(OR(L3475=1,M3475=1),IF(B3475+364&lt;=$D$5,(B3475+364-$D$4+1)/365,IF(B3475&gt;$D$4,($D$5-B3475+1)/365,$D$6/365)),0)</f>
        <v>0</v>
      </c>
      <c r="O3475" s="28">
        <f>'Data &amp; Parameter'!$E$16*'Data &amp; Parameter'!$E$17*('Data &amp; Parameter'!$E$18+'Data &amp; Parameter'!$E$19)*'Data &amp; Parameter'!$E$20*'Data &amp; Parameter'!$E$37*N3475</f>
        <v>0</v>
      </c>
      <c r="P3475">
        <f>ROUNDUP(IF(D3475&gt;$D$4,0,($D$4-D3475+1)/365),0)</f>
        <v>0</v>
      </c>
      <c r="Q3475">
        <f>ROUNDUP(IF(D3475&gt;$D$5,0,($D$5-D3475+1)/365),0)</f>
        <v>0</v>
      </c>
      <c r="R3475" s="28">
        <f>IF(OR(P3475=1,Q3475=1),IF(D3475+364&lt;=$D$5,(D3475+364-$D$4+1)/365,IF(D3475&gt;$D$4,($D$5-D3475+1)/365,$D$6/365)),0)</f>
        <v>0</v>
      </c>
      <c r="S3475" s="28">
        <f>'Data &amp; Parameter'!$E$16*'Data &amp; Parameter'!$E$17*('Data &amp; Parameter'!$E$18+'Data &amp; Parameter'!$E$19)*'Data &amp; Parameter'!$E$20*'Data &amp; Parameter'!$E$37*R3475</f>
        <v>0</v>
      </c>
      <c r="T3475" s="28">
        <f t="shared" si="54"/>
        <v>0</v>
      </c>
    </row>
    <row r="3476" spans="1:20" ht="15.75" customHeight="1" x14ac:dyDescent="0.35">
      <c r="A3476">
        <v>3469</v>
      </c>
      <c r="B3476" s="76">
        <v>44252.522812499999</v>
      </c>
      <c r="C3476" s="1" t="s">
        <v>11005</v>
      </c>
      <c r="D3476" s="76">
        <v>44252.523344907408</v>
      </c>
      <c r="E3476" s="1" t="s">
        <v>11006</v>
      </c>
      <c r="F3476" s="1" t="s">
        <v>11007</v>
      </c>
      <c r="G3476" s="1" t="s">
        <v>123</v>
      </c>
      <c r="H3476" s="1" t="s">
        <v>124</v>
      </c>
      <c r="I3476" s="1" t="s">
        <v>125</v>
      </c>
      <c r="J3476" s="1" t="s">
        <v>10727</v>
      </c>
      <c r="K3476" s="1" t="s">
        <v>10781</v>
      </c>
      <c r="L3476">
        <f>ROUNDUP(IF(B3476&gt;$D$4,0,($D$4-B3476+1)/365),0)</f>
        <v>0</v>
      </c>
      <c r="M3476">
        <f>ROUNDUP(IF(B3476&gt;$D$5,0,($D$5-B3476+1)/365),0)</f>
        <v>0</v>
      </c>
      <c r="N3476" s="28">
        <f>IF(OR(L3476=1,M3476=1),IF(B3476+364&lt;=$D$5,(B3476+364-$D$4+1)/365,IF(B3476&gt;$D$4,($D$5-B3476+1)/365,$D$6/365)),0)</f>
        <v>0</v>
      </c>
      <c r="O3476" s="28">
        <f>'Data &amp; Parameter'!$E$16*'Data &amp; Parameter'!$E$17*('Data &amp; Parameter'!$E$18+'Data &amp; Parameter'!$E$19)*'Data &amp; Parameter'!$E$20*'Data &amp; Parameter'!$E$37*N3476</f>
        <v>0</v>
      </c>
      <c r="P3476">
        <f>ROUNDUP(IF(D3476&gt;$D$4,0,($D$4-D3476+1)/365),0)</f>
        <v>0</v>
      </c>
      <c r="Q3476">
        <f>ROUNDUP(IF(D3476&gt;$D$5,0,($D$5-D3476+1)/365),0)</f>
        <v>0</v>
      </c>
      <c r="R3476" s="28">
        <f>IF(OR(P3476=1,Q3476=1),IF(D3476+364&lt;=$D$5,(D3476+364-$D$4+1)/365,IF(D3476&gt;$D$4,($D$5-D3476+1)/365,$D$6/365)),0)</f>
        <v>0</v>
      </c>
      <c r="S3476" s="28">
        <f>'Data &amp; Parameter'!$E$16*'Data &amp; Parameter'!$E$17*('Data &amp; Parameter'!$E$18+'Data &amp; Parameter'!$E$19)*'Data &amp; Parameter'!$E$20*'Data &amp; Parameter'!$E$37*R3476</f>
        <v>0</v>
      </c>
      <c r="T3476" s="28">
        <f t="shared" si="54"/>
        <v>0</v>
      </c>
    </row>
    <row r="3477" spans="1:20" ht="15.75" customHeight="1" x14ac:dyDescent="0.35">
      <c r="A3477">
        <v>3470</v>
      </c>
      <c r="B3477" s="76">
        <v>44252.524988425925</v>
      </c>
      <c r="C3477" s="1" t="s">
        <v>11008</v>
      </c>
      <c r="D3477" s="76">
        <v>44252.525393518517</v>
      </c>
      <c r="E3477" s="1" t="s">
        <v>11009</v>
      </c>
      <c r="F3477" s="1" t="s">
        <v>11010</v>
      </c>
      <c r="G3477" s="1" t="s">
        <v>123</v>
      </c>
      <c r="H3477" s="1" t="s">
        <v>124</v>
      </c>
      <c r="I3477" s="1" t="s">
        <v>125</v>
      </c>
      <c r="J3477" s="1" t="s">
        <v>10727</v>
      </c>
      <c r="K3477" s="1" t="s">
        <v>10818</v>
      </c>
      <c r="L3477">
        <f>ROUNDUP(IF(B3477&gt;$D$4,0,($D$4-B3477+1)/365),0)</f>
        <v>0</v>
      </c>
      <c r="M3477">
        <f>ROUNDUP(IF(B3477&gt;$D$5,0,($D$5-B3477+1)/365),0)</f>
        <v>0</v>
      </c>
      <c r="N3477" s="28">
        <f>IF(OR(L3477=1,M3477=1),IF(B3477+364&lt;=$D$5,(B3477+364-$D$4+1)/365,IF(B3477&gt;$D$4,($D$5-B3477+1)/365,$D$6/365)),0)</f>
        <v>0</v>
      </c>
      <c r="O3477" s="28">
        <f>'Data &amp; Parameter'!$E$16*'Data &amp; Parameter'!$E$17*('Data &amp; Parameter'!$E$18+'Data &amp; Parameter'!$E$19)*'Data &amp; Parameter'!$E$20*'Data &amp; Parameter'!$E$37*N3477</f>
        <v>0</v>
      </c>
      <c r="P3477">
        <f>ROUNDUP(IF(D3477&gt;$D$4,0,($D$4-D3477+1)/365),0)</f>
        <v>0</v>
      </c>
      <c r="Q3477">
        <f>ROUNDUP(IF(D3477&gt;$D$5,0,($D$5-D3477+1)/365),0)</f>
        <v>0</v>
      </c>
      <c r="R3477" s="28">
        <f>IF(OR(P3477=1,Q3477=1),IF(D3477+364&lt;=$D$5,(D3477+364-$D$4+1)/365,IF(D3477&gt;$D$4,($D$5-D3477+1)/365,$D$6/365)),0)</f>
        <v>0</v>
      </c>
      <c r="S3477" s="28">
        <f>'Data &amp; Parameter'!$E$16*'Data &amp; Parameter'!$E$17*('Data &amp; Parameter'!$E$18+'Data &amp; Parameter'!$E$19)*'Data &amp; Parameter'!$E$20*'Data &amp; Parameter'!$E$37*R3477</f>
        <v>0</v>
      </c>
      <c r="T3477" s="28">
        <f t="shared" si="54"/>
        <v>0</v>
      </c>
    </row>
    <row r="3478" spans="1:20" ht="15.75" customHeight="1" x14ac:dyDescent="0.35">
      <c r="A3478">
        <v>3471</v>
      </c>
      <c r="B3478" s="76">
        <v>44252.525671296295</v>
      </c>
      <c r="C3478" s="1" t="s">
        <v>11011</v>
      </c>
      <c r="D3478" s="76">
        <v>44252.526053240741</v>
      </c>
      <c r="E3478" s="1" t="s">
        <v>11012</v>
      </c>
      <c r="F3478" s="1" t="s">
        <v>11013</v>
      </c>
      <c r="G3478" s="1" t="s">
        <v>123</v>
      </c>
      <c r="H3478" s="1" t="s">
        <v>124</v>
      </c>
      <c r="I3478" s="1" t="s">
        <v>125</v>
      </c>
      <c r="J3478" s="1" t="s">
        <v>10727</v>
      </c>
      <c r="K3478" s="1" t="s">
        <v>10835</v>
      </c>
      <c r="L3478">
        <f>ROUNDUP(IF(B3478&gt;$D$4,0,($D$4-B3478+1)/365),0)</f>
        <v>0</v>
      </c>
      <c r="M3478">
        <f>ROUNDUP(IF(B3478&gt;$D$5,0,($D$5-B3478+1)/365),0)</f>
        <v>0</v>
      </c>
      <c r="N3478" s="28">
        <f>IF(OR(L3478=1,M3478=1),IF(B3478+364&lt;=$D$5,(B3478+364-$D$4+1)/365,IF(B3478&gt;$D$4,($D$5-B3478+1)/365,$D$6/365)),0)</f>
        <v>0</v>
      </c>
      <c r="O3478" s="28">
        <f>'Data &amp; Parameter'!$E$16*'Data &amp; Parameter'!$E$17*('Data &amp; Parameter'!$E$18+'Data &amp; Parameter'!$E$19)*'Data &amp; Parameter'!$E$20*'Data &amp; Parameter'!$E$37*N3478</f>
        <v>0</v>
      </c>
      <c r="P3478">
        <f>ROUNDUP(IF(D3478&gt;$D$4,0,($D$4-D3478+1)/365),0)</f>
        <v>0</v>
      </c>
      <c r="Q3478">
        <f>ROUNDUP(IF(D3478&gt;$D$5,0,($D$5-D3478+1)/365),0)</f>
        <v>0</v>
      </c>
      <c r="R3478" s="28">
        <f>IF(OR(P3478=1,Q3478=1),IF(D3478+364&lt;=$D$5,(D3478+364-$D$4+1)/365,IF(D3478&gt;$D$4,($D$5-D3478+1)/365,$D$6/365)),0)</f>
        <v>0</v>
      </c>
      <c r="S3478" s="28">
        <f>'Data &amp; Parameter'!$E$16*'Data &amp; Parameter'!$E$17*('Data &amp; Parameter'!$E$18+'Data &amp; Parameter'!$E$19)*'Data &amp; Parameter'!$E$20*'Data &amp; Parameter'!$E$37*R3478</f>
        <v>0</v>
      </c>
      <c r="T3478" s="28">
        <f t="shared" si="54"/>
        <v>0</v>
      </c>
    </row>
    <row r="3479" spans="1:20" ht="15.75" customHeight="1" x14ac:dyDescent="0.35">
      <c r="A3479">
        <v>3472</v>
      </c>
      <c r="B3479" s="76">
        <v>44252.527638888889</v>
      </c>
      <c r="C3479" s="1" t="s">
        <v>11014</v>
      </c>
      <c r="D3479" s="76">
        <v>44252.528009259258</v>
      </c>
      <c r="E3479" s="1" t="s">
        <v>11015</v>
      </c>
      <c r="F3479" s="1" t="s">
        <v>11016</v>
      </c>
      <c r="G3479" s="1" t="s">
        <v>123</v>
      </c>
      <c r="H3479" s="1" t="s">
        <v>124</v>
      </c>
      <c r="I3479" s="1" t="s">
        <v>125</v>
      </c>
      <c r="J3479" s="1" t="s">
        <v>10727</v>
      </c>
      <c r="K3479" s="1" t="s">
        <v>10818</v>
      </c>
      <c r="L3479">
        <f>ROUNDUP(IF(B3479&gt;$D$4,0,($D$4-B3479+1)/365),0)</f>
        <v>0</v>
      </c>
      <c r="M3479">
        <f>ROUNDUP(IF(B3479&gt;$D$5,0,($D$5-B3479+1)/365),0)</f>
        <v>0</v>
      </c>
      <c r="N3479" s="28">
        <f>IF(OR(L3479=1,M3479=1),IF(B3479+364&lt;=$D$5,(B3479+364-$D$4+1)/365,IF(B3479&gt;$D$4,($D$5-B3479+1)/365,$D$6/365)),0)</f>
        <v>0</v>
      </c>
      <c r="O3479" s="28">
        <f>'Data &amp; Parameter'!$E$16*'Data &amp; Parameter'!$E$17*('Data &amp; Parameter'!$E$18+'Data &amp; Parameter'!$E$19)*'Data &amp; Parameter'!$E$20*'Data &amp; Parameter'!$E$37*N3479</f>
        <v>0</v>
      </c>
      <c r="P3479">
        <f>ROUNDUP(IF(D3479&gt;$D$4,0,($D$4-D3479+1)/365),0)</f>
        <v>0</v>
      </c>
      <c r="Q3479">
        <f>ROUNDUP(IF(D3479&gt;$D$5,0,($D$5-D3479+1)/365),0)</f>
        <v>0</v>
      </c>
      <c r="R3479" s="28">
        <f>IF(OR(P3479=1,Q3479=1),IF(D3479+364&lt;=$D$5,(D3479+364-$D$4+1)/365,IF(D3479&gt;$D$4,($D$5-D3479+1)/365,$D$6/365)),0)</f>
        <v>0</v>
      </c>
      <c r="S3479" s="28">
        <f>'Data &amp; Parameter'!$E$16*'Data &amp; Parameter'!$E$17*('Data &amp; Parameter'!$E$18+'Data &amp; Parameter'!$E$19)*'Data &amp; Parameter'!$E$20*'Data &amp; Parameter'!$E$37*R3479</f>
        <v>0</v>
      </c>
      <c r="T3479" s="28">
        <f t="shared" si="54"/>
        <v>0</v>
      </c>
    </row>
    <row r="3480" spans="1:20" ht="15.75" customHeight="1" x14ac:dyDescent="0.35">
      <c r="A3480">
        <v>3473</v>
      </c>
      <c r="B3480" s="76">
        <v>44252.528043981481</v>
      </c>
      <c r="C3480" s="1" t="s">
        <v>11017</v>
      </c>
      <c r="D3480" s="76">
        <v>44252.528460648144</v>
      </c>
      <c r="E3480" s="1" t="s">
        <v>11018</v>
      </c>
      <c r="F3480" s="1" t="s">
        <v>11019</v>
      </c>
      <c r="G3480" s="1" t="s">
        <v>123</v>
      </c>
      <c r="H3480" s="1" t="s">
        <v>124</v>
      </c>
      <c r="I3480" s="1" t="s">
        <v>125</v>
      </c>
      <c r="J3480" s="1" t="s">
        <v>10727</v>
      </c>
      <c r="K3480" s="1" t="s">
        <v>10781</v>
      </c>
      <c r="L3480">
        <f>ROUNDUP(IF(B3480&gt;$D$4,0,($D$4-B3480+1)/365),0)</f>
        <v>0</v>
      </c>
      <c r="M3480">
        <f>ROUNDUP(IF(B3480&gt;$D$5,0,($D$5-B3480+1)/365),0)</f>
        <v>0</v>
      </c>
      <c r="N3480" s="28">
        <f>IF(OR(L3480=1,M3480=1),IF(B3480+364&lt;=$D$5,(B3480+364-$D$4+1)/365,IF(B3480&gt;$D$4,($D$5-B3480+1)/365,$D$6/365)),0)</f>
        <v>0</v>
      </c>
      <c r="O3480" s="28">
        <f>'Data &amp; Parameter'!$E$16*'Data &amp; Parameter'!$E$17*('Data &amp; Parameter'!$E$18+'Data &amp; Parameter'!$E$19)*'Data &amp; Parameter'!$E$20*'Data &amp; Parameter'!$E$37*N3480</f>
        <v>0</v>
      </c>
      <c r="P3480">
        <f>ROUNDUP(IF(D3480&gt;$D$4,0,($D$4-D3480+1)/365),0)</f>
        <v>0</v>
      </c>
      <c r="Q3480">
        <f>ROUNDUP(IF(D3480&gt;$D$5,0,($D$5-D3480+1)/365),0)</f>
        <v>0</v>
      </c>
      <c r="R3480" s="28">
        <f>IF(OR(P3480=1,Q3480=1),IF(D3480+364&lt;=$D$5,(D3480+364-$D$4+1)/365,IF(D3480&gt;$D$4,($D$5-D3480+1)/365,$D$6/365)),0)</f>
        <v>0</v>
      </c>
      <c r="S3480" s="28">
        <f>'Data &amp; Parameter'!$E$16*'Data &amp; Parameter'!$E$17*('Data &amp; Parameter'!$E$18+'Data &amp; Parameter'!$E$19)*'Data &amp; Parameter'!$E$20*'Data &amp; Parameter'!$E$37*R3480</f>
        <v>0</v>
      </c>
      <c r="T3480" s="28">
        <f t="shared" si="54"/>
        <v>0</v>
      </c>
    </row>
    <row r="3481" spans="1:20" ht="15.75" customHeight="1" x14ac:dyDescent="0.35">
      <c r="A3481">
        <v>3474</v>
      </c>
      <c r="B3481" s="76">
        <v>44252.530486111107</v>
      </c>
      <c r="C3481" s="1" t="s">
        <v>11020</v>
      </c>
      <c r="D3481" s="76">
        <v>44252.531041666662</v>
      </c>
      <c r="E3481" s="1" t="s">
        <v>11021</v>
      </c>
      <c r="F3481" s="1" t="s">
        <v>11022</v>
      </c>
      <c r="G3481" s="1" t="s">
        <v>123</v>
      </c>
      <c r="H3481" s="1" t="s">
        <v>124</v>
      </c>
      <c r="I3481" s="1" t="s">
        <v>125</v>
      </c>
      <c r="J3481" s="1" t="s">
        <v>10727</v>
      </c>
      <c r="K3481" s="1" t="s">
        <v>10808</v>
      </c>
      <c r="L3481">
        <f>ROUNDUP(IF(B3481&gt;$D$4,0,($D$4-B3481+1)/365),0)</f>
        <v>0</v>
      </c>
      <c r="M3481">
        <f>ROUNDUP(IF(B3481&gt;$D$5,0,($D$5-B3481+1)/365),0)</f>
        <v>0</v>
      </c>
      <c r="N3481" s="28">
        <f>IF(OR(L3481=1,M3481=1),IF(B3481+364&lt;=$D$5,(B3481+364-$D$4+1)/365,IF(B3481&gt;$D$4,($D$5-B3481+1)/365,$D$6/365)),0)</f>
        <v>0</v>
      </c>
      <c r="O3481" s="28">
        <f>'Data &amp; Parameter'!$E$16*'Data &amp; Parameter'!$E$17*('Data &amp; Parameter'!$E$18+'Data &amp; Parameter'!$E$19)*'Data &amp; Parameter'!$E$20*'Data &amp; Parameter'!$E$37*N3481</f>
        <v>0</v>
      </c>
      <c r="P3481">
        <f>ROUNDUP(IF(D3481&gt;$D$4,0,($D$4-D3481+1)/365),0)</f>
        <v>0</v>
      </c>
      <c r="Q3481">
        <f>ROUNDUP(IF(D3481&gt;$D$5,0,($D$5-D3481+1)/365),0)</f>
        <v>0</v>
      </c>
      <c r="R3481" s="28">
        <f>IF(OR(P3481=1,Q3481=1),IF(D3481+364&lt;=$D$5,(D3481+364-$D$4+1)/365,IF(D3481&gt;$D$4,($D$5-D3481+1)/365,$D$6/365)),0)</f>
        <v>0</v>
      </c>
      <c r="S3481" s="28">
        <f>'Data &amp; Parameter'!$E$16*'Data &amp; Parameter'!$E$17*('Data &amp; Parameter'!$E$18+'Data &amp; Parameter'!$E$19)*'Data &amp; Parameter'!$E$20*'Data &amp; Parameter'!$E$37*R3481</f>
        <v>0</v>
      </c>
      <c r="T3481" s="28">
        <f t="shared" si="54"/>
        <v>0</v>
      </c>
    </row>
    <row r="3482" spans="1:20" ht="15.75" customHeight="1" x14ac:dyDescent="0.35">
      <c r="A3482">
        <v>3475</v>
      </c>
      <c r="B3482" s="76">
        <v>44252.530682870369</v>
      </c>
      <c r="C3482" s="1" t="s">
        <v>11023</v>
      </c>
      <c r="D3482" s="76">
        <v>44252.531296296293</v>
      </c>
      <c r="E3482" s="1" t="s">
        <v>11024</v>
      </c>
      <c r="F3482" s="1" t="s">
        <v>11025</v>
      </c>
      <c r="G3482" s="1" t="s">
        <v>123</v>
      </c>
      <c r="H3482" s="1" t="s">
        <v>124</v>
      </c>
      <c r="I3482" s="1" t="s">
        <v>125</v>
      </c>
      <c r="J3482" s="1" t="s">
        <v>10727</v>
      </c>
      <c r="K3482" s="1" t="s">
        <v>10818</v>
      </c>
      <c r="L3482">
        <f>ROUNDUP(IF(B3482&gt;$D$4,0,($D$4-B3482+1)/365),0)</f>
        <v>0</v>
      </c>
      <c r="M3482">
        <f>ROUNDUP(IF(B3482&gt;$D$5,0,($D$5-B3482+1)/365),0)</f>
        <v>0</v>
      </c>
      <c r="N3482" s="28">
        <f>IF(OR(L3482=1,M3482=1),IF(B3482+364&lt;=$D$5,(B3482+364-$D$4+1)/365,IF(B3482&gt;$D$4,($D$5-B3482+1)/365,$D$6/365)),0)</f>
        <v>0</v>
      </c>
      <c r="O3482" s="28">
        <f>'Data &amp; Parameter'!$E$16*'Data &amp; Parameter'!$E$17*('Data &amp; Parameter'!$E$18+'Data &amp; Parameter'!$E$19)*'Data &amp; Parameter'!$E$20*'Data &amp; Parameter'!$E$37*N3482</f>
        <v>0</v>
      </c>
      <c r="P3482">
        <f>ROUNDUP(IF(D3482&gt;$D$4,0,($D$4-D3482+1)/365),0)</f>
        <v>0</v>
      </c>
      <c r="Q3482">
        <f>ROUNDUP(IF(D3482&gt;$D$5,0,($D$5-D3482+1)/365),0)</f>
        <v>0</v>
      </c>
      <c r="R3482" s="28">
        <f>IF(OR(P3482=1,Q3482=1),IF(D3482+364&lt;=$D$5,(D3482+364-$D$4+1)/365,IF(D3482&gt;$D$4,($D$5-D3482+1)/365,$D$6/365)),0)</f>
        <v>0</v>
      </c>
      <c r="S3482" s="28">
        <f>'Data &amp; Parameter'!$E$16*'Data &amp; Parameter'!$E$17*('Data &amp; Parameter'!$E$18+'Data &amp; Parameter'!$E$19)*'Data &amp; Parameter'!$E$20*'Data &amp; Parameter'!$E$37*R3482</f>
        <v>0</v>
      </c>
      <c r="T3482" s="28">
        <f t="shared" si="54"/>
        <v>0</v>
      </c>
    </row>
    <row r="3483" spans="1:20" ht="15.75" customHeight="1" x14ac:dyDescent="0.35">
      <c r="A3483">
        <v>3476</v>
      </c>
      <c r="B3483" s="76">
        <v>44252.530740740738</v>
      </c>
      <c r="C3483" s="1" t="s">
        <v>11026</v>
      </c>
      <c r="D3483" s="76">
        <v>44252.531423611115</v>
      </c>
      <c r="E3483" s="1" t="s">
        <v>11027</v>
      </c>
      <c r="F3483" s="1" t="s">
        <v>11028</v>
      </c>
      <c r="G3483" s="1" t="s">
        <v>123</v>
      </c>
      <c r="H3483" s="1" t="s">
        <v>124</v>
      </c>
      <c r="I3483" s="1" t="s">
        <v>125</v>
      </c>
      <c r="J3483" s="1" t="s">
        <v>10515</v>
      </c>
      <c r="K3483" s="1" t="s">
        <v>10515</v>
      </c>
      <c r="L3483">
        <f>ROUNDUP(IF(B3483&gt;$D$4,0,($D$4-B3483+1)/365),0)</f>
        <v>0</v>
      </c>
      <c r="M3483">
        <f>ROUNDUP(IF(B3483&gt;$D$5,0,($D$5-B3483+1)/365),0)</f>
        <v>0</v>
      </c>
      <c r="N3483" s="28">
        <f>IF(OR(L3483=1,M3483=1),IF(B3483+364&lt;=$D$5,(B3483+364-$D$4+1)/365,IF(B3483&gt;$D$4,($D$5-B3483+1)/365,$D$6/365)),0)</f>
        <v>0</v>
      </c>
      <c r="O3483" s="28">
        <f>'Data &amp; Parameter'!$E$16*'Data &amp; Parameter'!$E$17*('Data &amp; Parameter'!$E$18+'Data &amp; Parameter'!$E$19)*'Data &amp; Parameter'!$E$20*'Data &amp; Parameter'!$E$37*N3483</f>
        <v>0</v>
      </c>
      <c r="P3483">
        <f>ROUNDUP(IF(D3483&gt;$D$4,0,($D$4-D3483+1)/365),0)</f>
        <v>0</v>
      </c>
      <c r="Q3483">
        <f>ROUNDUP(IF(D3483&gt;$D$5,0,($D$5-D3483+1)/365),0)</f>
        <v>0</v>
      </c>
      <c r="R3483" s="28">
        <f>IF(OR(P3483=1,Q3483=1),IF(D3483+364&lt;=$D$5,(D3483+364-$D$4+1)/365,IF(D3483&gt;$D$4,($D$5-D3483+1)/365,$D$6/365)),0)</f>
        <v>0</v>
      </c>
      <c r="S3483" s="28">
        <f>'Data &amp; Parameter'!$E$16*'Data &amp; Parameter'!$E$17*('Data &amp; Parameter'!$E$18+'Data &amp; Parameter'!$E$19)*'Data &amp; Parameter'!$E$20*'Data &amp; Parameter'!$E$37*R3483</f>
        <v>0</v>
      </c>
      <c r="T3483" s="28">
        <f t="shared" si="54"/>
        <v>0</v>
      </c>
    </row>
    <row r="3484" spans="1:20" ht="15.75" customHeight="1" x14ac:dyDescent="0.35">
      <c r="A3484">
        <v>3477</v>
      </c>
      <c r="B3484" s="76">
        <v>44252.533171296294</v>
      </c>
      <c r="C3484" s="1" t="s">
        <v>11029</v>
      </c>
      <c r="D3484" s="76">
        <v>44252.534039351856</v>
      </c>
      <c r="E3484" s="1" t="s">
        <v>11030</v>
      </c>
      <c r="F3484" s="1" t="s">
        <v>11031</v>
      </c>
      <c r="G3484" s="1" t="s">
        <v>123</v>
      </c>
      <c r="H3484" s="1" t="s">
        <v>124</v>
      </c>
      <c r="I3484" s="1" t="s">
        <v>125</v>
      </c>
      <c r="J3484" s="1" t="s">
        <v>10727</v>
      </c>
      <c r="K3484" s="1" t="s">
        <v>10808</v>
      </c>
      <c r="L3484">
        <f>ROUNDUP(IF(B3484&gt;$D$4,0,($D$4-B3484+1)/365),0)</f>
        <v>0</v>
      </c>
      <c r="M3484">
        <f>ROUNDUP(IF(B3484&gt;$D$5,0,($D$5-B3484+1)/365),0)</f>
        <v>0</v>
      </c>
      <c r="N3484" s="28">
        <f>IF(OR(L3484=1,M3484=1),IF(B3484+364&lt;=$D$5,(B3484+364-$D$4+1)/365,IF(B3484&gt;$D$4,($D$5-B3484+1)/365,$D$6/365)),0)</f>
        <v>0</v>
      </c>
      <c r="O3484" s="28">
        <f>'Data &amp; Parameter'!$E$16*'Data &amp; Parameter'!$E$17*('Data &amp; Parameter'!$E$18+'Data &amp; Parameter'!$E$19)*'Data &amp; Parameter'!$E$20*'Data &amp; Parameter'!$E$37*N3484</f>
        <v>0</v>
      </c>
      <c r="P3484">
        <f>ROUNDUP(IF(D3484&gt;$D$4,0,($D$4-D3484+1)/365),0)</f>
        <v>0</v>
      </c>
      <c r="Q3484">
        <f>ROUNDUP(IF(D3484&gt;$D$5,0,($D$5-D3484+1)/365),0)</f>
        <v>0</v>
      </c>
      <c r="R3484" s="28">
        <f>IF(OR(P3484=1,Q3484=1),IF(D3484+364&lt;=$D$5,(D3484+364-$D$4+1)/365,IF(D3484&gt;$D$4,($D$5-D3484+1)/365,$D$6/365)),0)</f>
        <v>0</v>
      </c>
      <c r="S3484" s="28">
        <f>'Data &amp; Parameter'!$E$16*'Data &amp; Parameter'!$E$17*('Data &amp; Parameter'!$E$18+'Data &amp; Parameter'!$E$19)*'Data &amp; Parameter'!$E$20*'Data &amp; Parameter'!$E$37*R3484</f>
        <v>0</v>
      </c>
      <c r="T3484" s="28">
        <f t="shared" si="54"/>
        <v>0</v>
      </c>
    </row>
    <row r="3485" spans="1:20" ht="15.75" customHeight="1" x14ac:dyDescent="0.35">
      <c r="A3485">
        <v>3478</v>
      </c>
      <c r="B3485" s="76">
        <v>44252.533900462964</v>
      </c>
      <c r="C3485" s="1" t="s">
        <v>11032</v>
      </c>
      <c r="D3485" s="76">
        <v>44252.534409722226</v>
      </c>
      <c r="E3485" s="1" t="s">
        <v>11033</v>
      </c>
      <c r="F3485" s="1" t="s">
        <v>11034</v>
      </c>
      <c r="G3485" s="1" t="s">
        <v>123</v>
      </c>
      <c r="H3485" s="1" t="s">
        <v>124</v>
      </c>
      <c r="I3485" s="1" t="s">
        <v>125</v>
      </c>
      <c r="J3485" s="1" t="s">
        <v>10727</v>
      </c>
      <c r="K3485" s="1" t="s">
        <v>10818</v>
      </c>
      <c r="L3485">
        <f>ROUNDUP(IF(B3485&gt;$D$4,0,($D$4-B3485+1)/365),0)</f>
        <v>0</v>
      </c>
      <c r="M3485">
        <f>ROUNDUP(IF(B3485&gt;$D$5,0,($D$5-B3485+1)/365),0)</f>
        <v>0</v>
      </c>
      <c r="N3485" s="28">
        <f>IF(OR(L3485=1,M3485=1),IF(B3485+364&lt;=$D$5,(B3485+364-$D$4+1)/365,IF(B3485&gt;$D$4,($D$5-B3485+1)/365,$D$6/365)),0)</f>
        <v>0</v>
      </c>
      <c r="O3485" s="28">
        <f>'Data &amp; Parameter'!$E$16*'Data &amp; Parameter'!$E$17*('Data &amp; Parameter'!$E$18+'Data &amp; Parameter'!$E$19)*'Data &amp; Parameter'!$E$20*'Data &amp; Parameter'!$E$37*N3485</f>
        <v>0</v>
      </c>
      <c r="P3485">
        <f>ROUNDUP(IF(D3485&gt;$D$4,0,($D$4-D3485+1)/365),0)</f>
        <v>0</v>
      </c>
      <c r="Q3485">
        <f>ROUNDUP(IF(D3485&gt;$D$5,0,($D$5-D3485+1)/365),0)</f>
        <v>0</v>
      </c>
      <c r="R3485" s="28">
        <f>IF(OR(P3485=1,Q3485=1),IF(D3485+364&lt;=$D$5,(D3485+364-$D$4+1)/365,IF(D3485&gt;$D$4,($D$5-D3485+1)/365,$D$6/365)),0)</f>
        <v>0</v>
      </c>
      <c r="S3485" s="28">
        <f>'Data &amp; Parameter'!$E$16*'Data &amp; Parameter'!$E$17*('Data &amp; Parameter'!$E$18+'Data &amp; Parameter'!$E$19)*'Data &amp; Parameter'!$E$20*'Data &amp; Parameter'!$E$37*R3485</f>
        <v>0</v>
      </c>
      <c r="T3485" s="28">
        <f t="shared" si="54"/>
        <v>0</v>
      </c>
    </row>
    <row r="3486" spans="1:20" ht="15.75" customHeight="1" x14ac:dyDescent="0.35">
      <c r="A3486">
        <v>3479</v>
      </c>
      <c r="B3486" s="76">
        <v>44252.534513888888</v>
      </c>
      <c r="C3486" s="1" t="s">
        <v>11035</v>
      </c>
      <c r="D3486" s="76">
        <v>44252.536527777775</v>
      </c>
      <c r="E3486" s="1" t="s">
        <v>11036</v>
      </c>
      <c r="F3486" s="1" t="s">
        <v>11037</v>
      </c>
      <c r="G3486" s="1" t="s">
        <v>123</v>
      </c>
      <c r="H3486" s="1" t="s">
        <v>124</v>
      </c>
      <c r="I3486" s="1" t="s">
        <v>125</v>
      </c>
      <c r="J3486" s="1" t="s">
        <v>10515</v>
      </c>
      <c r="K3486" s="1" t="s">
        <v>10515</v>
      </c>
      <c r="L3486">
        <f>ROUNDUP(IF(B3486&gt;$D$4,0,($D$4-B3486+1)/365),0)</f>
        <v>0</v>
      </c>
      <c r="M3486">
        <f>ROUNDUP(IF(B3486&gt;$D$5,0,($D$5-B3486+1)/365),0)</f>
        <v>0</v>
      </c>
      <c r="N3486" s="28">
        <f>IF(OR(L3486=1,M3486=1),IF(B3486+364&lt;=$D$5,(B3486+364-$D$4+1)/365,IF(B3486&gt;$D$4,($D$5-B3486+1)/365,$D$6/365)),0)</f>
        <v>0</v>
      </c>
      <c r="O3486" s="28">
        <f>'Data &amp; Parameter'!$E$16*'Data &amp; Parameter'!$E$17*('Data &amp; Parameter'!$E$18+'Data &amp; Parameter'!$E$19)*'Data &amp; Parameter'!$E$20*'Data &amp; Parameter'!$E$37*N3486</f>
        <v>0</v>
      </c>
      <c r="P3486">
        <f>ROUNDUP(IF(D3486&gt;$D$4,0,($D$4-D3486+1)/365),0)</f>
        <v>0</v>
      </c>
      <c r="Q3486">
        <f>ROUNDUP(IF(D3486&gt;$D$5,0,($D$5-D3486+1)/365),0)</f>
        <v>0</v>
      </c>
      <c r="R3486" s="28">
        <f>IF(OR(P3486=1,Q3486=1),IF(D3486+364&lt;=$D$5,(D3486+364-$D$4+1)/365,IF(D3486&gt;$D$4,($D$5-D3486+1)/365,$D$6/365)),0)</f>
        <v>0</v>
      </c>
      <c r="S3486" s="28">
        <f>'Data &amp; Parameter'!$E$16*'Data &amp; Parameter'!$E$17*('Data &amp; Parameter'!$E$18+'Data &amp; Parameter'!$E$19)*'Data &amp; Parameter'!$E$20*'Data &amp; Parameter'!$E$37*R3486</f>
        <v>0</v>
      </c>
      <c r="T3486" s="28">
        <f t="shared" si="54"/>
        <v>0</v>
      </c>
    </row>
    <row r="3487" spans="1:20" ht="15.75" customHeight="1" x14ac:dyDescent="0.35">
      <c r="A3487">
        <v>3480</v>
      </c>
      <c r="B3487" s="76">
        <v>44252.536030092597</v>
      </c>
      <c r="C3487" s="1" t="s">
        <v>11038</v>
      </c>
      <c r="D3487" s="76">
        <v>44252.536782407406</v>
      </c>
      <c r="E3487" s="1" t="s">
        <v>11039</v>
      </c>
      <c r="F3487" s="1" t="s">
        <v>11040</v>
      </c>
      <c r="G3487" s="1" t="s">
        <v>123</v>
      </c>
      <c r="H3487" s="1" t="s">
        <v>124</v>
      </c>
      <c r="I3487" s="1" t="s">
        <v>125</v>
      </c>
      <c r="J3487" s="1" t="s">
        <v>10727</v>
      </c>
      <c r="K3487" s="1" t="s">
        <v>10808</v>
      </c>
      <c r="L3487">
        <f>ROUNDUP(IF(B3487&gt;$D$4,0,($D$4-B3487+1)/365),0)</f>
        <v>0</v>
      </c>
      <c r="M3487">
        <f>ROUNDUP(IF(B3487&gt;$D$5,0,($D$5-B3487+1)/365),0)</f>
        <v>0</v>
      </c>
      <c r="N3487" s="28">
        <f>IF(OR(L3487=1,M3487=1),IF(B3487+364&lt;=$D$5,(B3487+364-$D$4+1)/365,IF(B3487&gt;$D$4,($D$5-B3487+1)/365,$D$6/365)),0)</f>
        <v>0</v>
      </c>
      <c r="O3487" s="28">
        <f>'Data &amp; Parameter'!$E$16*'Data &amp; Parameter'!$E$17*('Data &amp; Parameter'!$E$18+'Data &amp; Parameter'!$E$19)*'Data &amp; Parameter'!$E$20*'Data &amp; Parameter'!$E$37*N3487</f>
        <v>0</v>
      </c>
      <c r="P3487">
        <f>ROUNDUP(IF(D3487&gt;$D$4,0,($D$4-D3487+1)/365),0)</f>
        <v>0</v>
      </c>
      <c r="Q3487">
        <f>ROUNDUP(IF(D3487&gt;$D$5,0,($D$5-D3487+1)/365),0)</f>
        <v>0</v>
      </c>
      <c r="R3487" s="28">
        <f>IF(OR(P3487=1,Q3487=1),IF(D3487+364&lt;=$D$5,(D3487+364-$D$4+1)/365,IF(D3487&gt;$D$4,($D$5-D3487+1)/365,$D$6/365)),0)</f>
        <v>0</v>
      </c>
      <c r="S3487" s="28">
        <f>'Data &amp; Parameter'!$E$16*'Data &amp; Parameter'!$E$17*('Data &amp; Parameter'!$E$18+'Data &amp; Parameter'!$E$19)*'Data &amp; Parameter'!$E$20*'Data &amp; Parameter'!$E$37*R3487</f>
        <v>0</v>
      </c>
      <c r="T3487" s="28">
        <f t="shared" si="54"/>
        <v>0</v>
      </c>
    </row>
    <row r="3488" spans="1:20" ht="15.75" customHeight="1" x14ac:dyDescent="0.35">
      <c r="A3488">
        <v>3481</v>
      </c>
      <c r="B3488" s="76">
        <v>44252.536863425921</v>
      </c>
      <c r="C3488" s="1" t="s">
        <v>11041</v>
      </c>
      <c r="D3488" s="76">
        <v>44252.53769675926</v>
      </c>
      <c r="E3488" s="1" t="s">
        <v>11042</v>
      </c>
      <c r="F3488" s="1" t="s">
        <v>11043</v>
      </c>
      <c r="G3488" s="1" t="s">
        <v>123</v>
      </c>
      <c r="H3488" s="1" t="s">
        <v>124</v>
      </c>
      <c r="I3488" s="1" t="s">
        <v>125</v>
      </c>
      <c r="J3488" s="1" t="s">
        <v>10727</v>
      </c>
      <c r="K3488" s="1" t="s">
        <v>10818</v>
      </c>
      <c r="L3488">
        <f>ROUNDUP(IF(B3488&gt;$D$4,0,($D$4-B3488+1)/365),0)</f>
        <v>0</v>
      </c>
      <c r="M3488">
        <f>ROUNDUP(IF(B3488&gt;$D$5,0,($D$5-B3488+1)/365),0)</f>
        <v>0</v>
      </c>
      <c r="N3488" s="28">
        <f>IF(OR(L3488=1,M3488=1),IF(B3488+364&lt;=$D$5,(B3488+364-$D$4+1)/365,IF(B3488&gt;$D$4,($D$5-B3488+1)/365,$D$6/365)),0)</f>
        <v>0</v>
      </c>
      <c r="O3488" s="28">
        <f>'Data &amp; Parameter'!$E$16*'Data &amp; Parameter'!$E$17*('Data &amp; Parameter'!$E$18+'Data &amp; Parameter'!$E$19)*'Data &amp; Parameter'!$E$20*'Data &amp; Parameter'!$E$37*N3488</f>
        <v>0</v>
      </c>
      <c r="P3488">
        <f>ROUNDUP(IF(D3488&gt;$D$4,0,($D$4-D3488+1)/365),0)</f>
        <v>0</v>
      </c>
      <c r="Q3488">
        <f>ROUNDUP(IF(D3488&gt;$D$5,0,($D$5-D3488+1)/365),0)</f>
        <v>0</v>
      </c>
      <c r="R3488" s="28">
        <f>IF(OR(P3488=1,Q3488=1),IF(D3488+364&lt;=$D$5,(D3488+364-$D$4+1)/365,IF(D3488&gt;$D$4,($D$5-D3488+1)/365,$D$6/365)),0)</f>
        <v>0</v>
      </c>
      <c r="S3488" s="28">
        <f>'Data &amp; Parameter'!$E$16*'Data &amp; Parameter'!$E$17*('Data &amp; Parameter'!$E$18+'Data &amp; Parameter'!$E$19)*'Data &amp; Parameter'!$E$20*'Data &amp; Parameter'!$E$37*R3488</f>
        <v>0</v>
      </c>
      <c r="T3488" s="28">
        <f t="shared" si="54"/>
        <v>0</v>
      </c>
    </row>
    <row r="3489" spans="1:20" ht="15.75" customHeight="1" x14ac:dyDescent="0.35">
      <c r="A3489">
        <v>3482</v>
      </c>
      <c r="B3489" s="76">
        <v>44252.538958333331</v>
      </c>
      <c r="C3489" s="1" t="s">
        <v>11044</v>
      </c>
      <c r="D3489" s="76">
        <v>44252.541909722218</v>
      </c>
      <c r="E3489" s="1" t="s">
        <v>11045</v>
      </c>
      <c r="F3489" s="1" t="s">
        <v>11046</v>
      </c>
      <c r="G3489" s="1" t="s">
        <v>123</v>
      </c>
      <c r="H3489" s="1" t="s">
        <v>124</v>
      </c>
      <c r="I3489" s="1" t="s">
        <v>125</v>
      </c>
      <c r="J3489" s="1" t="s">
        <v>10515</v>
      </c>
      <c r="K3489" s="1" t="s">
        <v>10515</v>
      </c>
      <c r="L3489">
        <f>ROUNDUP(IF(B3489&gt;$D$4,0,($D$4-B3489+1)/365),0)</f>
        <v>0</v>
      </c>
      <c r="M3489">
        <f>ROUNDUP(IF(B3489&gt;$D$5,0,($D$5-B3489+1)/365),0)</f>
        <v>0</v>
      </c>
      <c r="N3489" s="28">
        <f>IF(OR(L3489=1,M3489=1),IF(B3489+364&lt;=$D$5,(B3489+364-$D$4+1)/365,IF(B3489&gt;$D$4,($D$5-B3489+1)/365,$D$6/365)),0)</f>
        <v>0</v>
      </c>
      <c r="O3489" s="28">
        <f>'Data &amp; Parameter'!$E$16*'Data &amp; Parameter'!$E$17*('Data &amp; Parameter'!$E$18+'Data &amp; Parameter'!$E$19)*'Data &amp; Parameter'!$E$20*'Data &amp; Parameter'!$E$37*N3489</f>
        <v>0</v>
      </c>
      <c r="P3489">
        <f>ROUNDUP(IF(D3489&gt;$D$4,0,($D$4-D3489+1)/365),0)</f>
        <v>0</v>
      </c>
      <c r="Q3489">
        <f>ROUNDUP(IF(D3489&gt;$D$5,0,($D$5-D3489+1)/365),0)</f>
        <v>0</v>
      </c>
      <c r="R3489" s="28">
        <f>IF(OR(P3489=1,Q3489=1),IF(D3489+364&lt;=$D$5,(D3489+364-$D$4+1)/365,IF(D3489&gt;$D$4,($D$5-D3489+1)/365,$D$6/365)),0)</f>
        <v>0</v>
      </c>
      <c r="S3489" s="28">
        <f>'Data &amp; Parameter'!$E$16*'Data &amp; Parameter'!$E$17*('Data &amp; Parameter'!$E$18+'Data &amp; Parameter'!$E$19)*'Data &amp; Parameter'!$E$20*'Data &amp; Parameter'!$E$37*R3489</f>
        <v>0</v>
      </c>
      <c r="T3489" s="28">
        <f t="shared" si="54"/>
        <v>0</v>
      </c>
    </row>
    <row r="3490" spans="1:20" ht="15.75" customHeight="1" x14ac:dyDescent="0.35">
      <c r="A3490">
        <v>3483</v>
      </c>
      <c r="B3490" s="76">
        <v>44252.539085648154</v>
      </c>
      <c r="C3490" s="1" t="s">
        <v>11047</v>
      </c>
      <c r="D3490" s="76">
        <v>44252.540011574078</v>
      </c>
      <c r="E3490" s="1" t="s">
        <v>11048</v>
      </c>
      <c r="F3490" s="1" t="s">
        <v>11049</v>
      </c>
      <c r="G3490" s="1" t="s">
        <v>123</v>
      </c>
      <c r="H3490" s="1" t="s">
        <v>124</v>
      </c>
      <c r="I3490" s="1" t="s">
        <v>125</v>
      </c>
      <c r="J3490" s="1" t="s">
        <v>10727</v>
      </c>
      <c r="K3490" s="1" t="s">
        <v>10808</v>
      </c>
      <c r="L3490">
        <f>ROUNDUP(IF(B3490&gt;$D$4,0,($D$4-B3490+1)/365),0)</f>
        <v>0</v>
      </c>
      <c r="M3490">
        <f>ROUNDUP(IF(B3490&gt;$D$5,0,($D$5-B3490+1)/365),0)</f>
        <v>0</v>
      </c>
      <c r="N3490" s="28">
        <f>IF(OR(L3490=1,M3490=1),IF(B3490+364&lt;=$D$5,(B3490+364-$D$4+1)/365,IF(B3490&gt;$D$4,($D$5-B3490+1)/365,$D$6/365)),0)</f>
        <v>0</v>
      </c>
      <c r="O3490" s="28">
        <f>'Data &amp; Parameter'!$E$16*'Data &amp; Parameter'!$E$17*('Data &amp; Parameter'!$E$18+'Data &amp; Parameter'!$E$19)*'Data &amp; Parameter'!$E$20*'Data &amp; Parameter'!$E$37*N3490</f>
        <v>0</v>
      </c>
      <c r="P3490">
        <f>ROUNDUP(IF(D3490&gt;$D$4,0,($D$4-D3490+1)/365),0)</f>
        <v>0</v>
      </c>
      <c r="Q3490">
        <f>ROUNDUP(IF(D3490&gt;$D$5,0,($D$5-D3490+1)/365),0)</f>
        <v>0</v>
      </c>
      <c r="R3490" s="28">
        <f>IF(OR(P3490=1,Q3490=1),IF(D3490+364&lt;=$D$5,(D3490+364-$D$4+1)/365,IF(D3490&gt;$D$4,($D$5-D3490+1)/365,$D$6/365)),0)</f>
        <v>0</v>
      </c>
      <c r="S3490" s="28">
        <f>'Data &amp; Parameter'!$E$16*'Data &amp; Parameter'!$E$17*('Data &amp; Parameter'!$E$18+'Data &amp; Parameter'!$E$19)*'Data &amp; Parameter'!$E$20*'Data &amp; Parameter'!$E$37*R3490</f>
        <v>0</v>
      </c>
      <c r="T3490" s="28">
        <f t="shared" si="54"/>
        <v>0</v>
      </c>
    </row>
    <row r="3491" spans="1:20" ht="15.75" customHeight="1" x14ac:dyDescent="0.35">
      <c r="A3491">
        <v>3484</v>
      </c>
      <c r="B3491" s="76">
        <v>44252.54</v>
      </c>
      <c r="C3491" s="1" t="s">
        <v>11050</v>
      </c>
      <c r="D3491" s="76">
        <v>44252.540729166663</v>
      </c>
      <c r="E3491" s="1" t="s">
        <v>11051</v>
      </c>
      <c r="F3491" s="1" t="s">
        <v>11052</v>
      </c>
      <c r="G3491" s="1" t="s">
        <v>123</v>
      </c>
      <c r="H3491" s="1" t="s">
        <v>124</v>
      </c>
      <c r="I3491" s="1" t="s">
        <v>125</v>
      </c>
      <c r="J3491" s="1" t="s">
        <v>10727</v>
      </c>
      <c r="K3491" s="1" t="s">
        <v>10818</v>
      </c>
      <c r="L3491">
        <f>ROUNDUP(IF(B3491&gt;$D$4,0,($D$4-B3491+1)/365),0)</f>
        <v>0</v>
      </c>
      <c r="M3491">
        <f>ROUNDUP(IF(B3491&gt;$D$5,0,($D$5-B3491+1)/365),0)</f>
        <v>0</v>
      </c>
      <c r="N3491" s="28">
        <f>IF(OR(L3491=1,M3491=1),IF(B3491+364&lt;=$D$5,(B3491+364-$D$4+1)/365,IF(B3491&gt;$D$4,($D$5-B3491+1)/365,$D$6/365)),0)</f>
        <v>0</v>
      </c>
      <c r="O3491" s="28">
        <f>'Data &amp; Parameter'!$E$16*'Data &amp; Parameter'!$E$17*('Data &amp; Parameter'!$E$18+'Data &amp; Parameter'!$E$19)*'Data &amp; Parameter'!$E$20*'Data &amp; Parameter'!$E$37*N3491</f>
        <v>0</v>
      </c>
      <c r="P3491">
        <f>ROUNDUP(IF(D3491&gt;$D$4,0,($D$4-D3491+1)/365),0)</f>
        <v>0</v>
      </c>
      <c r="Q3491">
        <f>ROUNDUP(IF(D3491&gt;$D$5,0,($D$5-D3491+1)/365),0)</f>
        <v>0</v>
      </c>
      <c r="R3491" s="28">
        <f>IF(OR(P3491=1,Q3491=1),IF(D3491+364&lt;=$D$5,(D3491+364-$D$4+1)/365,IF(D3491&gt;$D$4,($D$5-D3491+1)/365,$D$6/365)),0)</f>
        <v>0</v>
      </c>
      <c r="S3491" s="28">
        <f>'Data &amp; Parameter'!$E$16*'Data &amp; Parameter'!$E$17*('Data &amp; Parameter'!$E$18+'Data &amp; Parameter'!$E$19)*'Data &amp; Parameter'!$E$20*'Data &amp; Parameter'!$E$37*R3491</f>
        <v>0</v>
      </c>
      <c r="T3491" s="28">
        <f t="shared" si="54"/>
        <v>0</v>
      </c>
    </row>
    <row r="3492" spans="1:20" ht="15.75" customHeight="1" x14ac:dyDescent="0.35">
      <c r="A3492">
        <v>3485</v>
      </c>
      <c r="B3492" s="76">
        <v>44252.541886574079</v>
      </c>
      <c r="C3492" s="1" t="s">
        <v>11053</v>
      </c>
      <c r="D3492" s="76">
        <v>44252.542280092588</v>
      </c>
      <c r="E3492" s="1" t="s">
        <v>11054</v>
      </c>
      <c r="F3492" s="1" t="s">
        <v>11055</v>
      </c>
      <c r="G3492" s="1" t="s">
        <v>123</v>
      </c>
      <c r="H3492" s="1" t="s">
        <v>124</v>
      </c>
      <c r="I3492" s="1" t="s">
        <v>125</v>
      </c>
      <c r="J3492" s="1" t="s">
        <v>10727</v>
      </c>
      <c r="K3492" s="1" t="s">
        <v>10808</v>
      </c>
      <c r="L3492">
        <f>ROUNDUP(IF(B3492&gt;$D$4,0,($D$4-B3492+1)/365),0)</f>
        <v>0</v>
      </c>
      <c r="M3492">
        <f>ROUNDUP(IF(B3492&gt;$D$5,0,($D$5-B3492+1)/365),0)</f>
        <v>0</v>
      </c>
      <c r="N3492" s="28">
        <f>IF(OR(L3492=1,M3492=1),IF(B3492+364&lt;=$D$5,(B3492+364-$D$4+1)/365,IF(B3492&gt;$D$4,($D$5-B3492+1)/365,$D$6/365)),0)</f>
        <v>0</v>
      </c>
      <c r="O3492" s="28">
        <f>'Data &amp; Parameter'!$E$16*'Data &amp; Parameter'!$E$17*('Data &amp; Parameter'!$E$18+'Data &amp; Parameter'!$E$19)*'Data &amp; Parameter'!$E$20*'Data &amp; Parameter'!$E$37*N3492</f>
        <v>0</v>
      </c>
      <c r="P3492">
        <f>ROUNDUP(IF(D3492&gt;$D$4,0,($D$4-D3492+1)/365),0)</f>
        <v>0</v>
      </c>
      <c r="Q3492">
        <f>ROUNDUP(IF(D3492&gt;$D$5,0,($D$5-D3492+1)/365),0)</f>
        <v>0</v>
      </c>
      <c r="R3492" s="28">
        <f>IF(OR(P3492=1,Q3492=1),IF(D3492+364&lt;=$D$5,(D3492+364-$D$4+1)/365,IF(D3492&gt;$D$4,($D$5-D3492+1)/365,$D$6/365)),0)</f>
        <v>0</v>
      </c>
      <c r="S3492" s="28">
        <f>'Data &amp; Parameter'!$E$16*'Data &amp; Parameter'!$E$17*('Data &amp; Parameter'!$E$18+'Data &amp; Parameter'!$E$19)*'Data &amp; Parameter'!$E$20*'Data &amp; Parameter'!$E$37*R3492</f>
        <v>0</v>
      </c>
      <c r="T3492" s="28">
        <f t="shared" si="54"/>
        <v>0</v>
      </c>
    </row>
    <row r="3493" spans="1:20" ht="15.75" customHeight="1" x14ac:dyDescent="0.35">
      <c r="A3493">
        <v>3486</v>
      </c>
      <c r="B3493" s="76">
        <v>44252.542766203704</v>
      </c>
      <c r="C3493" s="1" t="s">
        <v>11056</v>
      </c>
      <c r="D3493" s="76">
        <v>44252.543194444443</v>
      </c>
      <c r="E3493" s="1" t="s">
        <v>11057</v>
      </c>
      <c r="F3493" s="1" t="s">
        <v>11058</v>
      </c>
      <c r="G3493" s="1" t="s">
        <v>123</v>
      </c>
      <c r="H3493" s="1" t="s">
        <v>124</v>
      </c>
      <c r="I3493" s="1" t="s">
        <v>125</v>
      </c>
      <c r="J3493" s="1" t="s">
        <v>10727</v>
      </c>
      <c r="K3493" s="1" t="s">
        <v>10828</v>
      </c>
      <c r="L3493">
        <f>ROUNDUP(IF(B3493&gt;$D$4,0,($D$4-B3493+1)/365),0)</f>
        <v>0</v>
      </c>
      <c r="M3493">
        <f>ROUNDUP(IF(B3493&gt;$D$5,0,($D$5-B3493+1)/365),0)</f>
        <v>0</v>
      </c>
      <c r="N3493" s="28">
        <f>IF(OR(L3493=1,M3493=1),IF(B3493+364&lt;=$D$5,(B3493+364-$D$4+1)/365,IF(B3493&gt;$D$4,($D$5-B3493+1)/365,$D$6/365)),0)</f>
        <v>0</v>
      </c>
      <c r="O3493" s="28">
        <f>'Data &amp; Parameter'!$E$16*'Data &amp; Parameter'!$E$17*('Data &amp; Parameter'!$E$18+'Data &amp; Parameter'!$E$19)*'Data &amp; Parameter'!$E$20*'Data &amp; Parameter'!$E$37*N3493</f>
        <v>0</v>
      </c>
      <c r="P3493">
        <f>ROUNDUP(IF(D3493&gt;$D$4,0,($D$4-D3493+1)/365),0)</f>
        <v>0</v>
      </c>
      <c r="Q3493">
        <f>ROUNDUP(IF(D3493&gt;$D$5,0,($D$5-D3493+1)/365),0)</f>
        <v>0</v>
      </c>
      <c r="R3493" s="28">
        <f>IF(OR(P3493=1,Q3493=1),IF(D3493+364&lt;=$D$5,(D3493+364-$D$4+1)/365,IF(D3493&gt;$D$4,($D$5-D3493+1)/365,$D$6/365)),0)</f>
        <v>0</v>
      </c>
      <c r="S3493" s="28">
        <f>'Data &amp; Parameter'!$E$16*'Data &amp; Parameter'!$E$17*('Data &amp; Parameter'!$E$18+'Data &amp; Parameter'!$E$19)*'Data &amp; Parameter'!$E$20*'Data &amp; Parameter'!$E$37*R3493</f>
        <v>0</v>
      </c>
      <c r="T3493" s="28">
        <f t="shared" si="54"/>
        <v>0</v>
      </c>
    </row>
    <row r="3494" spans="1:20" ht="15.75" customHeight="1" x14ac:dyDescent="0.35">
      <c r="A3494">
        <v>3487</v>
      </c>
      <c r="B3494" s="76">
        <v>44252.54519675926</v>
      </c>
      <c r="C3494" s="1" t="s">
        <v>11059</v>
      </c>
      <c r="D3494" s="76">
        <v>44252.546828703707</v>
      </c>
      <c r="E3494" s="1" t="s">
        <v>11060</v>
      </c>
      <c r="F3494" s="1" t="s">
        <v>11061</v>
      </c>
      <c r="G3494" s="1" t="s">
        <v>123</v>
      </c>
      <c r="H3494" s="1" t="s">
        <v>124</v>
      </c>
      <c r="I3494" s="1" t="s">
        <v>125</v>
      </c>
      <c r="J3494" s="1" t="s">
        <v>10515</v>
      </c>
      <c r="K3494" s="1" t="s">
        <v>10515</v>
      </c>
      <c r="L3494">
        <f>ROUNDUP(IF(B3494&gt;$D$4,0,($D$4-B3494+1)/365),0)</f>
        <v>0</v>
      </c>
      <c r="M3494">
        <f>ROUNDUP(IF(B3494&gt;$D$5,0,($D$5-B3494+1)/365),0)</f>
        <v>0</v>
      </c>
      <c r="N3494" s="28">
        <f>IF(OR(L3494=1,M3494=1),IF(B3494+364&lt;=$D$5,(B3494+364-$D$4+1)/365,IF(B3494&gt;$D$4,($D$5-B3494+1)/365,$D$6/365)),0)</f>
        <v>0</v>
      </c>
      <c r="O3494" s="28">
        <f>'Data &amp; Parameter'!$E$16*'Data &amp; Parameter'!$E$17*('Data &amp; Parameter'!$E$18+'Data &amp; Parameter'!$E$19)*'Data &amp; Parameter'!$E$20*'Data &amp; Parameter'!$E$37*N3494</f>
        <v>0</v>
      </c>
      <c r="P3494">
        <f>ROUNDUP(IF(D3494&gt;$D$4,0,($D$4-D3494+1)/365),0)</f>
        <v>0</v>
      </c>
      <c r="Q3494">
        <f>ROUNDUP(IF(D3494&gt;$D$5,0,($D$5-D3494+1)/365),0)</f>
        <v>0</v>
      </c>
      <c r="R3494" s="28">
        <f>IF(OR(P3494=1,Q3494=1),IF(D3494+364&lt;=$D$5,(D3494+364-$D$4+1)/365,IF(D3494&gt;$D$4,($D$5-D3494+1)/365,$D$6/365)),0)</f>
        <v>0</v>
      </c>
      <c r="S3494" s="28">
        <f>'Data &amp; Parameter'!$E$16*'Data &amp; Parameter'!$E$17*('Data &amp; Parameter'!$E$18+'Data &amp; Parameter'!$E$19)*'Data &amp; Parameter'!$E$20*'Data &amp; Parameter'!$E$37*R3494</f>
        <v>0</v>
      </c>
      <c r="T3494" s="28">
        <f t="shared" si="54"/>
        <v>0</v>
      </c>
    </row>
    <row r="3495" spans="1:20" ht="15.75" customHeight="1" x14ac:dyDescent="0.35">
      <c r="A3495">
        <v>3488</v>
      </c>
      <c r="B3495" s="76">
        <v>44252.545729166668</v>
      </c>
      <c r="C3495" s="1" t="s">
        <v>11062</v>
      </c>
      <c r="D3495" s="76">
        <v>44252.546284722222</v>
      </c>
      <c r="E3495" s="1" t="s">
        <v>11063</v>
      </c>
      <c r="F3495" s="1" t="s">
        <v>11064</v>
      </c>
      <c r="G3495" s="1" t="s">
        <v>123</v>
      </c>
      <c r="H3495" s="1" t="s">
        <v>124</v>
      </c>
      <c r="I3495" s="1" t="s">
        <v>125</v>
      </c>
      <c r="J3495" s="1" t="s">
        <v>10727</v>
      </c>
      <c r="K3495" s="1" t="s">
        <v>10781</v>
      </c>
      <c r="L3495">
        <f>ROUNDUP(IF(B3495&gt;$D$4,0,($D$4-B3495+1)/365),0)</f>
        <v>0</v>
      </c>
      <c r="M3495">
        <f>ROUNDUP(IF(B3495&gt;$D$5,0,($D$5-B3495+1)/365),0)</f>
        <v>0</v>
      </c>
      <c r="N3495" s="28">
        <f>IF(OR(L3495=1,M3495=1),IF(B3495+364&lt;=$D$5,(B3495+364-$D$4+1)/365,IF(B3495&gt;$D$4,($D$5-B3495+1)/365,$D$6/365)),0)</f>
        <v>0</v>
      </c>
      <c r="O3495" s="28">
        <f>'Data &amp; Parameter'!$E$16*'Data &amp; Parameter'!$E$17*('Data &amp; Parameter'!$E$18+'Data &amp; Parameter'!$E$19)*'Data &amp; Parameter'!$E$20*'Data &amp; Parameter'!$E$37*N3495</f>
        <v>0</v>
      </c>
      <c r="P3495">
        <f>ROUNDUP(IF(D3495&gt;$D$4,0,($D$4-D3495+1)/365),0)</f>
        <v>0</v>
      </c>
      <c r="Q3495">
        <f>ROUNDUP(IF(D3495&gt;$D$5,0,($D$5-D3495+1)/365),0)</f>
        <v>0</v>
      </c>
      <c r="R3495" s="28">
        <f>IF(OR(P3495=1,Q3495=1),IF(D3495+364&lt;=$D$5,(D3495+364-$D$4+1)/365,IF(D3495&gt;$D$4,($D$5-D3495+1)/365,$D$6/365)),0)</f>
        <v>0</v>
      </c>
      <c r="S3495" s="28">
        <f>'Data &amp; Parameter'!$E$16*'Data &amp; Parameter'!$E$17*('Data &amp; Parameter'!$E$18+'Data &amp; Parameter'!$E$19)*'Data &amp; Parameter'!$E$20*'Data &amp; Parameter'!$E$37*R3495</f>
        <v>0</v>
      </c>
      <c r="T3495" s="28">
        <f t="shared" si="54"/>
        <v>0</v>
      </c>
    </row>
    <row r="3496" spans="1:20" ht="15.75" customHeight="1" x14ac:dyDescent="0.35">
      <c r="A3496">
        <v>3489</v>
      </c>
      <c r="B3496" s="76">
        <v>44252.545810185184</v>
      </c>
      <c r="C3496" s="1" t="s">
        <v>11065</v>
      </c>
      <c r="D3496" s="76">
        <v>44252.546388888892</v>
      </c>
      <c r="E3496" s="1" t="s">
        <v>11066</v>
      </c>
      <c r="F3496" s="1" t="s">
        <v>11067</v>
      </c>
      <c r="G3496" s="1" t="s">
        <v>123</v>
      </c>
      <c r="H3496" s="1" t="s">
        <v>124</v>
      </c>
      <c r="I3496" s="1" t="s">
        <v>125</v>
      </c>
      <c r="J3496" s="1" t="s">
        <v>10727</v>
      </c>
      <c r="K3496" s="1" t="s">
        <v>10818</v>
      </c>
      <c r="L3496">
        <f>ROUNDUP(IF(B3496&gt;$D$4,0,($D$4-B3496+1)/365),0)</f>
        <v>0</v>
      </c>
      <c r="M3496">
        <f>ROUNDUP(IF(B3496&gt;$D$5,0,($D$5-B3496+1)/365),0)</f>
        <v>0</v>
      </c>
      <c r="N3496" s="28">
        <f>IF(OR(L3496=1,M3496=1),IF(B3496+364&lt;=$D$5,(B3496+364-$D$4+1)/365,IF(B3496&gt;$D$4,($D$5-B3496+1)/365,$D$6/365)),0)</f>
        <v>0</v>
      </c>
      <c r="O3496" s="28">
        <f>'Data &amp; Parameter'!$E$16*'Data &amp; Parameter'!$E$17*('Data &amp; Parameter'!$E$18+'Data &amp; Parameter'!$E$19)*'Data &amp; Parameter'!$E$20*'Data &amp; Parameter'!$E$37*N3496</f>
        <v>0</v>
      </c>
      <c r="P3496">
        <f>ROUNDUP(IF(D3496&gt;$D$4,0,($D$4-D3496+1)/365),0)</f>
        <v>0</v>
      </c>
      <c r="Q3496">
        <f>ROUNDUP(IF(D3496&gt;$D$5,0,($D$5-D3496+1)/365),0)</f>
        <v>0</v>
      </c>
      <c r="R3496" s="28">
        <f>IF(OR(P3496=1,Q3496=1),IF(D3496+364&lt;=$D$5,(D3496+364-$D$4+1)/365,IF(D3496&gt;$D$4,($D$5-D3496+1)/365,$D$6/365)),0)</f>
        <v>0</v>
      </c>
      <c r="S3496" s="28">
        <f>'Data &amp; Parameter'!$E$16*'Data &amp; Parameter'!$E$17*('Data &amp; Parameter'!$E$18+'Data &amp; Parameter'!$E$19)*'Data &amp; Parameter'!$E$20*'Data &amp; Parameter'!$E$37*R3496</f>
        <v>0</v>
      </c>
      <c r="T3496" s="28">
        <f t="shared" si="54"/>
        <v>0</v>
      </c>
    </row>
    <row r="3497" spans="1:20" ht="15.75" customHeight="1" x14ac:dyDescent="0.35">
      <c r="A3497">
        <v>3490</v>
      </c>
      <c r="B3497" s="76">
        <v>44252.548379629632</v>
      </c>
      <c r="C3497" s="1" t="s">
        <v>11068</v>
      </c>
      <c r="D3497" s="76">
        <v>44252.548993055556</v>
      </c>
      <c r="E3497" s="1" t="s">
        <v>11069</v>
      </c>
      <c r="F3497" s="1" t="s">
        <v>11070</v>
      </c>
      <c r="G3497" s="1" t="s">
        <v>123</v>
      </c>
      <c r="H3497" s="1" t="s">
        <v>124</v>
      </c>
      <c r="I3497" s="1" t="s">
        <v>125</v>
      </c>
      <c r="J3497" s="1" t="s">
        <v>10727</v>
      </c>
      <c r="K3497" s="1" t="s">
        <v>10818</v>
      </c>
      <c r="L3497">
        <f>ROUNDUP(IF(B3497&gt;$D$4,0,($D$4-B3497+1)/365),0)</f>
        <v>0</v>
      </c>
      <c r="M3497">
        <f>ROUNDUP(IF(B3497&gt;$D$5,0,($D$5-B3497+1)/365),0)</f>
        <v>0</v>
      </c>
      <c r="N3497" s="28">
        <f>IF(OR(L3497=1,M3497=1),IF(B3497+364&lt;=$D$5,(B3497+364-$D$4+1)/365,IF(B3497&gt;$D$4,($D$5-B3497+1)/365,$D$6/365)),0)</f>
        <v>0</v>
      </c>
      <c r="O3497" s="28">
        <f>'Data &amp; Parameter'!$E$16*'Data &amp; Parameter'!$E$17*('Data &amp; Parameter'!$E$18+'Data &amp; Parameter'!$E$19)*'Data &amp; Parameter'!$E$20*'Data &amp; Parameter'!$E$37*N3497</f>
        <v>0</v>
      </c>
      <c r="P3497">
        <f>ROUNDUP(IF(D3497&gt;$D$4,0,($D$4-D3497+1)/365),0)</f>
        <v>0</v>
      </c>
      <c r="Q3497">
        <f>ROUNDUP(IF(D3497&gt;$D$5,0,($D$5-D3497+1)/365),0)</f>
        <v>0</v>
      </c>
      <c r="R3497" s="28">
        <f>IF(OR(P3497=1,Q3497=1),IF(D3497+364&lt;=$D$5,(D3497+364-$D$4+1)/365,IF(D3497&gt;$D$4,($D$5-D3497+1)/365,$D$6/365)),0)</f>
        <v>0</v>
      </c>
      <c r="S3497" s="28">
        <f>'Data &amp; Parameter'!$E$16*'Data &amp; Parameter'!$E$17*('Data &amp; Parameter'!$E$18+'Data &amp; Parameter'!$E$19)*'Data &amp; Parameter'!$E$20*'Data &amp; Parameter'!$E$37*R3497</f>
        <v>0</v>
      </c>
      <c r="T3497" s="28">
        <f t="shared" si="54"/>
        <v>0</v>
      </c>
    </row>
    <row r="3498" spans="1:20" ht="15.75" customHeight="1" x14ac:dyDescent="0.35">
      <c r="A3498">
        <v>3491</v>
      </c>
      <c r="B3498" s="76">
        <v>44252.549039351856</v>
      </c>
      <c r="C3498" s="1" t="s">
        <v>11071</v>
      </c>
      <c r="D3498" s="76">
        <v>44252.549571759257</v>
      </c>
      <c r="E3498" s="1" t="s">
        <v>11072</v>
      </c>
      <c r="F3498" s="1" t="s">
        <v>11073</v>
      </c>
      <c r="G3498" s="1" t="s">
        <v>123</v>
      </c>
      <c r="H3498" s="1" t="s">
        <v>124</v>
      </c>
      <c r="I3498" s="1" t="s">
        <v>125</v>
      </c>
      <c r="J3498" s="1" t="s">
        <v>10727</v>
      </c>
      <c r="K3498" s="1" t="s">
        <v>10808</v>
      </c>
      <c r="L3498">
        <f>ROUNDUP(IF(B3498&gt;$D$4,0,($D$4-B3498+1)/365),0)</f>
        <v>0</v>
      </c>
      <c r="M3498">
        <f>ROUNDUP(IF(B3498&gt;$D$5,0,($D$5-B3498+1)/365),0)</f>
        <v>0</v>
      </c>
      <c r="N3498" s="28">
        <f>IF(OR(L3498=1,M3498=1),IF(B3498+364&lt;=$D$5,(B3498+364-$D$4+1)/365,IF(B3498&gt;$D$4,($D$5-B3498+1)/365,$D$6/365)),0)</f>
        <v>0</v>
      </c>
      <c r="O3498" s="28">
        <f>'Data &amp; Parameter'!$E$16*'Data &amp; Parameter'!$E$17*('Data &amp; Parameter'!$E$18+'Data &amp; Parameter'!$E$19)*'Data &amp; Parameter'!$E$20*'Data &amp; Parameter'!$E$37*N3498</f>
        <v>0</v>
      </c>
      <c r="P3498">
        <f>ROUNDUP(IF(D3498&gt;$D$4,0,($D$4-D3498+1)/365),0)</f>
        <v>0</v>
      </c>
      <c r="Q3498">
        <f>ROUNDUP(IF(D3498&gt;$D$5,0,($D$5-D3498+1)/365),0)</f>
        <v>0</v>
      </c>
      <c r="R3498" s="28">
        <f>IF(OR(P3498=1,Q3498=1),IF(D3498+364&lt;=$D$5,(D3498+364-$D$4+1)/365,IF(D3498&gt;$D$4,($D$5-D3498+1)/365,$D$6/365)),0)</f>
        <v>0</v>
      </c>
      <c r="S3498" s="28">
        <f>'Data &amp; Parameter'!$E$16*'Data &amp; Parameter'!$E$17*('Data &amp; Parameter'!$E$18+'Data &amp; Parameter'!$E$19)*'Data &amp; Parameter'!$E$20*'Data &amp; Parameter'!$E$37*R3498</f>
        <v>0</v>
      </c>
      <c r="T3498" s="28">
        <f t="shared" si="54"/>
        <v>0</v>
      </c>
    </row>
    <row r="3499" spans="1:20" ht="15.75" customHeight="1" x14ac:dyDescent="0.35">
      <c r="A3499">
        <v>3492</v>
      </c>
      <c r="B3499" s="76">
        <v>44252.549525462964</v>
      </c>
      <c r="C3499" s="1" t="s">
        <v>11074</v>
      </c>
      <c r="D3499" s="76">
        <v>44252.55133101852</v>
      </c>
      <c r="E3499" s="1" t="s">
        <v>11075</v>
      </c>
      <c r="F3499" s="1" t="s">
        <v>11076</v>
      </c>
      <c r="G3499" s="1" t="s">
        <v>123</v>
      </c>
      <c r="H3499" s="1" t="s">
        <v>124</v>
      </c>
      <c r="I3499" s="1" t="s">
        <v>125</v>
      </c>
      <c r="J3499" s="1" t="s">
        <v>10515</v>
      </c>
      <c r="K3499" s="1" t="s">
        <v>10515</v>
      </c>
      <c r="L3499">
        <f>ROUNDUP(IF(B3499&gt;$D$4,0,($D$4-B3499+1)/365),0)</f>
        <v>0</v>
      </c>
      <c r="M3499">
        <f>ROUNDUP(IF(B3499&gt;$D$5,0,($D$5-B3499+1)/365),0)</f>
        <v>0</v>
      </c>
      <c r="N3499" s="28">
        <f>IF(OR(L3499=1,M3499=1),IF(B3499+364&lt;=$D$5,(B3499+364-$D$4+1)/365,IF(B3499&gt;$D$4,($D$5-B3499+1)/365,$D$6/365)),0)</f>
        <v>0</v>
      </c>
      <c r="O3499" s="28">
        <f>'Data &amp; Parameter'!$E$16*'Data &amp; Parameter'!$E$17*('Data &amp; Parameter'!$E$18+'Data &amp; Parameter'!$E$19)*'Data &amp; Parameter'!$E$20*'Data &amp; Parameter'!$E$37*N3499</f>
        <v>0</v>
      </c>
      <c r="P3499">
        <f>ROUNDUP(IF(D3499&gt;$D$4,0,($D$4-D3499+1)/365),0)</f>
        <v>0</v>
      </c>
      <c r="Q3499">
        <f>ROUNDUP(IF(D3499&gt;$D$5,0,($D$5-D3499+1)/365),0)</f>
        <v>0</v>
      </c>
      <c r="R3499" s="28">
        <f>IF(OR(P3499=1,Q3499=1),IF(D3499+364&lt;=$D$5,(D3499+364-$D$4+1)/365,IF(D3499&gt;$D$4,($D$5-D3499+1)/365,$D$6/365)),0)</f>
        <v>0</v>
      </c>
      <c r="S3499" s="28">
        <f>'Data &amp; Parameter'!$E$16*'Data &amp; Parameter'!$E$17*('Data &amp; Parameter'!$E$18+'Data &amp; Parameter'!$E$19)*'Data &amp; Parameter'!$E$20*'Data &amp; Parameter'!$E$37*R3499</f>
        <v>0</v>
      </c>
      <c r="T3499" s="28">
        <f t="shared" si="54"/>
        <v>0</v>
      </c>
    </row>
    <row r="3500" spans="1:20" ht="15.75" customHeight="1" x14ac:dyDescent="0.35">
      <c r="A3500">
        <v>3493</v>
      </c>
      <c r="B3500" s="76">
        <v>44252.551990740743</v>
      </c>
      <c r="C3500" s="1" t="s">
        <v>11077</v>
      </c>
      <c r="D3500" s="76">
        <v>44252.554976851854</v>
      </c>
      <c r="E3500" s="1" t="s">
        <v>11078</v>
      </c>
      <c r="F3500" s="1" t="s">
        <v>11079</v>
      </c>
      <c r="G3500" s="1" t="s">
        <v>123</v>
      </c>
      <c r="H3500" s="1" t="s">
        <v>124</v>
      </c>
      <c r="I3500" s="1" t="s">
        <v>125</v>
      </c>
      <c r="J3500" s="1" t="s">
        <v>10722</v>
      </c>
      <c r="K3500" s="1" t="s">
        <v>10781</v>
      </c>
      <c r="L3500">
        <f>ROUNDUP(IF(B3500&gt;$D$4,0,($D$4-B3500+1)/365),0)</f>
        <v>0</v>
      </c>
      <c r="M3500">
        <f>ROUNDUP(IF(B3500&gt;$D$5,0,($D$5-B3500+1)/365),0)</f>
        <v>0</v>
      </c>
      <c r="N3500" s="28">
        <f>IF(OR(L3500=1,M3500=1),IF(B3500+364&lt;=$D$5,(B3500+364-$D$4+1)/365,IF(B3500&gt;$D$4,($D$5-B3500+1)/365,$D$6/365)),0)</f>
        <v>0</v>
      </c>
      <c r="O3500" s="28">
        <f>'Data &amp; Parameter'!$E$16*'Data &amp; Parameter'!$E$17*('Data &amp; Parameter'!$E$18+'Data &amp; Parameter'!$E$19)*'Data &amp; Parameter'!$E$20*'Data &amp; Parameter'!$E$37*N3500</f>
        <v>0</v>
      </c>
      <c r="P3500">
        <f>ROUNDUP(IF(D3500&gt;$D$4,0,($D$4-D3500+1)/365),0)</f>
        <v>0</v>
      </c>
      <c r="Q3500">
        <f>ROUNDUP(IF(D3500&gt;$D$5,0,($D$5-D3500+1)/365),0)</f>
        <v>0</v>
      </c>
      <c r="R3500" s="28">
        <f>IF(OR(P3500=1,Q3500=1),IF(D3500+364&lt;=$D$5,(D3500+364-$D$4+1)/365,IF(D3500&gt;$D$4,($D$5-D3500+1)/365,$D$6/365)),0)</f>
        <v>0</v>
      </c>
      <c r="S3500" s="28">
        <f>'Data &amp; Parameter'!$E$16*'Data &amp; Parameter'!$E$17*('Data &amp; Parameter'!$E$18+'Data &amp; Parameter'!$E$19)*'Data &amp; Parameter'!$E$20*'Data &amp; Parameter'!$E$37*R3500</f>
        <v>0</v>
      </c>
      <c r="T3500" s="28">
        <f t="shared" si="54"/>
        <v>0</v>
      </c>
    </row>
    <row r="3501" spans="1:20" ht="15.75" customHeight="1" x14ac:dyDescent="0.35">
      <c r="A3501">
        <v>3494</v>
      </c>
      <c r="B3501" s="76">
        <v>44252.552025462966</v>
      </c>
      <c r="C3501" s="1" t="s">
        <v>11080</v>
      </c>
      <c r="D3501" s="76">
        <v>44252.552442129629</v>
      </c>
      <c r="E3501" s="1" t="s">
        <v>11081</v>
      </c>
      <c r="F3501" s="1" t="s">
        <v>11082</v>
      </c>
      <c r="G3501" s="1" t="s">
        <v>123</v>
      </c>
      <c r="H3501" s="1" t="s">
        <v>124</v>
      </c>
      <c r="I3501" s="1" t="s">
        <v>125</v>
      </c>
      <c r="J3501" s="1" t="s">
        <v>10727</v>
      </c>
      <c r="K3501" s="1" t="s">
        <v>10818</v>
      </c>
      <c r="L3501">
        <f>ROUNDUP(IF(B3501&gt;$D$4,0,($D$4-B3501+1)/365),0)</f>
        <v>0</v>
      </c>
      <c r="M3501">
        <f>ROUNDUP(IF(B3501&gt;$D$5,0,($D$5-B3501+1)/365),0)</f>
        <v>0</v>
      </c>
      <c r="N3501" s="28">
        <f>IF(OR(L3501=1,M3501=1),IF(B3501+364&lt;=$D$5,(B3501+364-$D$4+1)/365,IF(B3501&gt;$D$4,($D$5-B3501+1)/365,$D$6/365)),0)</f>
        <v>0</v>
      </c>
      <c r="O3501" s="28">
        <f>'Data &amp; Parameter'!$E$16*'Data &amp; Parameter'!$E$17*('Data &amp; Parameter'!$E$18+'Data &amp; Parameter'!$E$19)*'Data &amp; Parameter'!$E$20*'Data &amp; Parameter'!$E$37*N3501</f>
        <v>0</v>
      </c>
      <c r="P3501">
        <f>ROUNDUP(IF(D3501&gt;$D$4,0,($D$4-D3501+1)/365),0)</f>
        <v>0</v>
      </c>
      <c r="Q3501">
        <f>ROUNDUP(IF(D3501&gt;$D$5,0,($D$5-D3501+1)/365),0)</f>
        <v>0</v>
      </c>
      <c r="R3501" s="28">
        <f>IF(OR(P3501=1,Q3501=1),IF(D3501+364&lt;=$D$5,(D3501+364-$D$4+1)/365,IF(D3501&gt;$D$4,($D$5-D3501+1)/365,$D$6/365)),0)</f>
        <v>0</v>
      </c>
      <c r="S3501" s="28">
        <f>'Data &amp; Parameter'!$E$16*'Data &amp; Parameter'!$E$17*('Data &amp; Parameter'!$E$18+'Data &amp; Parameter'!$E$19)*'Data &amp; Parameter'!$E$20*'Data &amp; Parameter'!$E$37*R3501</f>
        <v>0</v>
      </c>
      <c r="T3501" s="28">
        <f t="shared" si="54"/>
        <v>0</v>
      </c>
    </row>
    <row r="3502" spans="1:20" ht="15.75" customHeight="1" x14ac:dyDescent="0.35">
      <c r="A3502">
        <v>3495</v>
      </c>
      <c r="B3502" s="76">
        <v>44252.553101851852</v>
      </c>
      <c r="C3502" s="1" t="s">
        <v>11083</v>
      </c>
      <c r="D3502" s="76">
        <v>44252.55368055556</v>
      </c>
      <c r="E3502" s="1" t="s">
        <v>11084</v>
      </c>
      <c r="F3502" s="1" t="s">
        <v>11085</v>
      </c>
      <c r="G3502" s="1" t="s">
        <v>123</v>
      </c>
      <c r="H3502" s="1" t="s">
        <v>124</v>
      </c>
      <c r="I3502" s="1" t="s">
        <v>125</v>
      </c>
      <c r="J3502" s="1" t="s">
        <v>11086</v>
      </c>
      <c r="K3502" s="1" t="s">
        <v>10781</v>
      </c>
      <c r="L3502">
        <f>ROUNDUP(IF(B3502&gt;$D$4,0,($D$4-B3502+1)/365),0)</f>
        <v>0</v>
      </c>
      <c r="M3502">
        <f>ROUNDUP(IF(B3502&gt;$D$5,0,($D$5-B3502+1)/365),0)</f>
        <v>0</v>
      </c>
      <c r="N3502" s="28">
        <f>IF(OR(L3502=1,M3502=1),IF(B3502+364&lt;=$D$5,(B3502+364-$D$4+1)/365,IF(B3502&gt;$D$4,($D$5-B3502+1)/365,$D$6/365)),0)</f>
        <v>0</v>
      </c>
      <c r="O3502" s="28">
        <f>'Data &amp; Parameter'!$E$16*'Data &amp; Parameter'!$E$17*('Data &amp; Parameter'!$E$18+'Data &amp; Parameter'!$E$19)*'Data &amp; Parameter'!$E$20*'Data &amp; Parameter'!$E$37*N3502</f>
        <v>0</v>
      </c>
      <c r="P3502">
        <f>ROUNDUP(IF(D3502&gt;$D$4,0,($D$4-D3502+1)/365),0)</f>
        <v>0</v>
      </c>
      <c r="Q3502">
        <f>ROUNDUP(IF(D3502&gt;$D$5,0,($D$5-D3502+1)/365),0)</f>
        <v>0</v>
      </c>
      <c r="R3502" s="28">
        <f>IF(OR(P3502=1,Q3502=1),IF(D3502+364&lt;=$D$5,(D3502+364-$D$4+1)/365,IF(D3502&gt;$D$4,($D$5-D3502+1)/365,$D$6/365)),0)</f>
        <v>0</v>
      </c>
      <c r="S3502" s="28">
        <f>'Data &amp; Parameter'!$E$16*'Data &amp; Parameter'!$E$17*('Data &amp; Parameter'!$E$18+'Data &amp; Parameter'!$E$19)*'Data &amp; Parameter'!$E$20*'Data &amp; Parameter'!$E$37*R3502</f>
        <v>0</v>
      </c>
      <c r="T3502" s="28">
        <f t="shared" si="54"/>
        <v>0</v>
      </c>
    </row>
    <row r="3503" spans="1:20" ht="15.75" customHeight="1" x14ac:dyDescent="0.35">
      <c r="A3503">
        <v>3496</v>
      </c>
      <c r="B3503" s="76">
        <v>44252.553437499999</v>
      </c>
      <c r="C3503" s="1" t="s">
        <v>11087</v>
      </c>
      <c r="D3503" s="76">
        <v>44252.553831018522</v>
      </c>
      <c r="E3503" s="1" t="s">
        <v>11088</v>
      </c>
      <c r="F3503" s="1" t="s">
        <v>11089</v>
      </c>
      <c r="G3503" s="1" t="s">
        <v>123</v>
      </c>
      <c r="H3503" s="1" t="s">
        <v>124</v>
      </c>
      <c r="I3503" s="1" t="s">
        <v>125</v>
      </c>
      <c r="J3503" s="1" t="s">
        <v>10727</v>
      </c>
      <c r="K3503" s="1" t="s">
        <v>10781</v>
      </c>
      <c r="L3503">
        <f>ROUNDUP(IF(B3503&gt;$D$4,0,($D$4-B3503+1)/365),0)</f>
        <v>0</v>
      </c>
      <c r="M3503">
        <f>ROUNDUP(IF(B3503&gt;$D$5,0,($D$5-B3503+1)/365),0)</f>
        <v>0</v>
      </c>
      <c r="N3503" s="28">
        <f>IF(OR(L3503=1,M3503=1),IF(B3503+364&lt;=$D$5,(B3503+364-$D$4+1)/365,IF(B3503&gt;$D$4,($D$5-B3503+1)/365,$D$6/365)),0)</f>
        <v>0</v>
      </c>
      <c r="O3503" s="28">
        <f>'Data &amp; Parameter'!$E$16*'Data &amp; Parameter'!$E$17*('Data &amp; Parameter'!$E$18+'Data &amp; Parameter'!$E$19)*'Data &amp; Parameter'!$E$20*'Data &amp; Parameter'!$E$37*N3503</f>
        <v>0</v>
      </c>
      <c r="P3503">
        <f>ROUNDUP(IF(D3503&gt;$D$4,0,($D$4-D3503+1)/365),0)</f>
        <v>0</v>
      </c>
      <c r="Q3503">
        <f>ROUNDUP(IF(D3503&gt;$D$5,0,($D$5-D3503+1)/365),0)</f>
        <v>0</v>
      </c>
      <c r="R3503" s="28">
        <f>IF(OR(P3503=1,Q3503=1),IF(D3503+364&lt;=$D$5,(D3503+364-$D$4+1)/365,IF(D3503&gt;$D$4,($D$5-D3503+1)/365,$D$6/365)),0)</f>
        <v>0</v>
      </c>
      <c r="S3503" s="28">
        <f>'Data &amp; Parameter'!$E$16*'Data &amp; Parameter'!$E$17*('Data &amp; Parameter'!$E$18+'Data &amp; Parameter'!$E$19)*'Data &amp; Parameter'!$E$20*'Data &amp; Parameter'!$E$37*R3503</f>
        <v>0</v>
      </c>
      <c r="T3503" s="28">
        <f t="shared" si="54"/>
        <v>0</v>
      </c>
    </row>
    <row r="3504" spans="1:20" ht="15.75" customHeight="1" x14ac:dyDescent="0.35">
      <c r="A3504">
        <v>3497</v>
      </c>
      <c r="B3504" s="76">
        <v>44252.554062499999</v>
      </c>
      <c r="C3504" s="1" t="s">
        <v>11090</v>
      </c>
      <c r="D3504" s="76">
        <v>44252.554780092592</v>
      </c>
      <c r="E3504" s="1" t="s">
        <v>11091</v>
      </c>
      <c r="F3504" s="1" t="s">
        <v>11092</v>
      </c>
      <c r="G3504" s="1" t="s">
        <v>123</v>
      </c>
      <c r="H3504" s="1" t="s">
        <v>124</v>
      </c>
      <c r="I3504" s="1" t="s">
        <v>125</v>
      </c>
      <c r="J3504" s="1" t="s">
        <v>10515</v>
      </c>
      <c r="K3504" s="1" t="s">
        <v>10515</v>
      </c>
      <c r="L3504">
        <f>ROUNDUP(IF(B3504&gt;$D$4,0,($D$4-B3504+1)/365),0)</f>
        <v>0</v>
      </c>
      <c r="M3504">
        <f>ROUNDUP(IF(B3504&gt;$D$5,0,($D$5-B3504+1)/365),0)</f>
        <v>0</v>
      </c>
      <c r="N3504" s="28">
        <f>IF(OR(L3504=1,M3504=1),IF(B3504+364&lt;=$D$5,(B3504+364-$D$4+1)/365,IF(B3504&gt;$D$4,($D$5-B3504+1)/365,$D$6/365)),0)</f>
        <v>0</v>
      </c>
      <c r="O3504" s="28">
        <f>'Data &amp; Parameter'!$E$16*'Data &amp; Parameter'!$E$17*('Data &amp; Parameter'!$E$18+'Data &amp; Parameter'!$E$19)*'Data &amp; Parameter'!$E$20*'Data &amp; Parameter'!$E$37*N3504</f>
        <v>0</v>
      </c>
      <c r="P3504">
        <f>ROUNDUP(IF(D3504&gt;$D$4,0,($D$4-D3504+1)/365),0)</f>
        <v>0</v>
      </c>
      <c r="Q3504">
        <f>ROUNDUP(IF(D3504&gt;$D$5,0,($D$5-D3504+1)/365),0)</f>
        <v>0</v>
      </c>
      <c r="R3504" s="28">
        <f>IF(OR(P3504=1,Q3504=1),IF(D3504+364&lt;=$D$5,(D3504+364-$D$4+1)/365,IF(D3504&gt;$D$4,($D$5-D3504+1)/365,$D$6/365)),0)</f>
        <v>0</v>
      </c>
      <c r="S3504" s="28">
        <f>'Data &amp; Parameter'!$E$16*'Data &amp; Parameter'!$E$17*('Data &amp; Parameter'!$E$18+'Data &amp; Parameter'!$E$19)*'Data &amp; Parameter'!$E$20*'Data &amp; Parameter'!$E$37*R3504</f>
        <v>0</v>
      </c>
      <c r="T3504" s="28">
        <f t="shared" si="54"/>
        <v>0</v>
      </c>
    </row>
    <row r="3505" spans="1:20" ht="15.75" customHeight="1" x14ac:dyDescent="0.35">
      <c r="A3505">
        <v>3498</v>
      </c>
      <c r="B3505" s="76">
        <v>44252.554930555554</v>
      </c>
      <c r="C3505" s="1" t="s">
        <v>11093</v>
      </c>
      <c r="D3505" s="76">
        <v>44252.555590277778</v>
      </c>
      <c r="E3505" s="1" t="s">
        <v>11094</v>
      </c>
      <c r="F3505" s="1" t="s">
        <v>11095</v>
      </c>
      <c r="G3505" s="1" t="s">
        <v>123</v>
      </c>
      <c r="H3505" s="1" t="s">
        <v>124</v>
      </c>
      <c r="I3505" s="1" t="s">
        <v>125</v>
      </c>
      <c r="J3505" s="1" t="s">
        <v>10727</v>
      </c>
      <c r="K3505" s="1" t="s">
        <v>10781</v>
      </c>
      <c r="L3505">
        <f>ROUNDUP(IF(B3505&gt;$D$4,0,($D$4-B3505+1)/365),0)</f>
        <v>0</v>
      </c>
      <c r="M3505">
        <f>ROUNDUP(IF(B3505&gt;$D$5,0,($D$5-B3505+1)/365),0)</f>
        <v>0</v>
      </c>
      <c r="N3505" s="28">
        <f>IF(OR(L3505=1,M3505=1),IF(B3505+364&lt;=$D$5,(B3505+364-$D$4+1)/365,IF(B3505&gt;$D$4,($D$5-B3505+1)/365,$D$6/365)),0)</f>
        <v>0</v>
      </c>
      <c r="O3505" s="28">
        <f>'Data &amp; Parameter'!$E$16*'Data &amp; Parameter'!$E$17*('Data &amp; Parameter'!$E$18+'Data &amp; Parameter'!$E$19)*'Data &amp; Parameter'!$E$20*'Data &amp; Parameter'!$E$37*N3505</f>
        <v>0</v>
      </c>
      <c r="P3505">
        <f>ROUNDUP(IF(D3505&gt;$D$4,0,($D$4-D3505+1)/365),0)</f>
        <v>0</v>
      </c>
      <c r="Q3505">
        <f>ROUNDUP(IF(D3505&gt;$D$5,0,($D$5-D3505+1)/365),0)</f>
        <v>0</v>
      </c>
      <c r="R3505" s="28">
        <f>IF(OR(P3505=1,Q3505=1),IF(D3505+364&lt;=$D$5,(D3505+364-$D$4+1)/365,IF(D3505&gt;$D$4,($D$5-D3505+1)/365,$D$6/365)),0)</f>
        <v>0</v>
      </c>
      <c r="S3505" s="28">
        <f>'Data &amp; Parameter'!$E$16*'Data &amp; Parameter'!$E$17*('Data &amp; Parameter'!$E$18+'Data &amp; Parameter'!$E$19)*'Data &amp; Parameter'!$E$20*'Data &amp; Parameter'!$E$37*R3505</f>
        <v>0</v>
      </c>
      <c r="T3505" s="28">
        <f t="shared" si="54"/>
        <v>0</v>
      </c>
    </row>
    <row r="3506" spans="1:20" ht="15.75" customHeight="1" x14ac:dyDescent="0.35">
      <c r="A3506">
        <v>3499</v>
      </c>
      <c r="B3506" s="76">
        <v>44252.555439814816</v>
      </c>
      <c r="C3506" s="1" t="s">
        <v>11096</v>
      </c>
      <c r="D3506" s="76">
        <v>44252.556157407409</v>
      </c>
      <c r="E3506" s="1" t="s">
        <v>11097</v>
      </c>
      <c r="F3506" s="1" t="s">
        <v>11098</v>
      </c>
      <c r="G3506" s="1" t="s">
        <v>123</v>
      </c>
      <c r="H3506" s="1" t="s">
        <v>124</v>
      </c>
      <c r="I3506" s="1" t="s">
        <v>125</v>
      </c>
      <c r="J3506" s="1" t="s">
        <v>10727</v>
      </c>
      <c r="K3506" s="1" t="s">
        <v>10781</v>
      </c>
      <c r="L3506">
        <f>ROUNDUP(IF(B3506&gt;$D$4,0,($D$4-B3506+1)/365),0)</f>
        <v>0</v>
      </c>
      <c r="M3506">
        <f>ROUNDUP(IF(B3506&gt;$D$5,0,($D$5-B3506+1)/365),0)</f>
        <v>0</v>
      </c>
      <c r="N3506" s="28">
        <f>IF(OR(L3506=1,M3506=1),IF(B3506+364&lt;=$D$5,(B3506+364-$D$4+1)/365,IF(B3506&gt;$D$4,($D$5-B3506+1)/365,$D$6/365)),0)</f>
        <v>0</v>
      </c>
      <c r="O3506" s="28">
        <f>'Data &amp; Parameter'!$E$16*'Data &amp; Parameter'!$E$17*('Data &amp; Parameter'!$E$18+'Data &amp; Parameter'!$E$19)*'Data &amp; Parameter'!$E$20*'Data &amp; Parameter'!$E$37*N3506</f>
        <v>0</v>
      </c>
      <c r="P3506">
        <f>ROUNDUP(IF(D3506&gt;$D$4,0,($D$4-D3506+1)/365),0)</f>
        <v>0</v>
      </c>
      <c r="Q3506">
        <f>ROUNDUP(IF(D3506&gt;$D$5,0,($D$5-D3506+1)/365),0)</f>
        <v>0</v>
      </c>
      <c r="R3506" s="28">
        <f>IF(OR(P3506=1,Q3506=1),IF(D3506+364&lt;=$D$5,(D3506+364-$D$4+1)/365,IF(D3506&gt;$D$4,($D$5-D3506+1)/365,$D$6/365)),0)</f>
        <v>0</v>
      </c>
      <c r="S3506" s="28">
        <f>'Data &amp; Parameter'!$E$16*'Data &amp; Parameter'!$E$17*('Data &amp; Parameter'!$E$18+'Data &amp; Parameter'!$E$19)*'Data &amp; Parameter'!$E$20*'Data &amp; Parameter'!$E$37*R3506</f>
        <v>0</v>
      </c>
      <c r="T3506" s="28">
        <f t="shared" si="54"/>
        <v>0</v>
      </c>
    </row>
    <row r="3507" spans="1:20" ht="15.75" customHeight="1" x14ac:dyDescent="0.35">
      <c r="A3507">
        <v>3500</v>
      </c>
      <c r="B3507" s="76">
        <v>44252.557106481487</v>
      </c>
      <c r="C3507" s="1" t="s">
        <v>11099</v>
      </c>
      <c r="D3507" s="76">
        <v>44252.557870370365</v>
      </c>
      <c r="E3507" s="1" t="s">
        <v>11100</v>
      </c>
      <c r="F3507" s="1" t="s">
        <v>11101</v>
      </c>
      <c r="G3507" s="1" t="s">
        <v>123</v>
      </c>
      <c r="H3507" s="1" t="s">
        <v>124</v>
      </c>
      <c r="I3507" s="1" t="s">
        <v>125</v>
      </c>
      <c r="J3507" s="1" t="s">
        <v>10515</v>
      </c>
      <c r="K3507" s="1" t="s">
        <v>10515</v>
      </c>
      <c r="L3507">
        <f>ROUNDUP(IF(B3507&gt;$D$4,0,($D$4-B3507+1)/365),0)</f>
        <v>0</v>
      </c>
      <c r="M3507">
        <f>ROUNDUP(IF(B3507&gt;$D$5,0,($D$5-B3507+1)/365),0)</f>
        <v>0</v>
      </c>
      <c r="N3507" s="28">
        <f>IF(OR(L3507=1,M3507=1),IF(B3507+364&lt;=$D$5,(B3507+364-$D$4+1)/365,IF(B3507&gt;$D$4,($D$5-B3507+1)/365,$D$6/365)),0)</f>
        <v>0</v>
      </c>
      <c r="O3507" s="28">
        <f>'Data &amp; Parameter'!$E$16*'Data &amp; Parameter'!$E$17*('Data &amp; Parameter'!$E$18+'Data &amp; Parameter'!$E$19)*'Data &amp; Parameter'!$E$20*'Data &amp; Parameter'!$E$37*N3507</f>
        <v>0</v>
      </c>
      <c r="P3507">
        <f>ROUNDUP(IF(D3507&gt;$D$4,0,($D$4-D3507+1)/365),0)</f>
        <v>0</v>
      </c>
      <c r="Q3507">
        <f>ROUNDUP(IF(D3507&gt;$D$5,0,($D$5-D3507+1)/365),0)</f>
        <v>0</v>
      </c>
      <c r="R3507" s="28">
        <f>IF(OR(P3507=1,Q3507=1),IF(D3507+364&lt;=$D$5,(D3507+364-$D$4+1)/365,IF(D3507&gt;$D$4,($D$5-D3507+1)/365,$D$6/365)),0)</f>
        <v>0</v>
      </c>
      <c r="S3507" s="28">
        <f>'Data &amp; Parameter'!$E$16*'Data &amp; Parameter'!$E$17*('Data &amp; Parameter'!$E$18+'Data &amp; Parameter'!$E$19)*'Data &amp; Parameter'!$E$20*'Data &amp; Parameter'!$E$37*R3507</f>
        <v>0</v>
      </c>
      <c r="T3507" s="28">
        <f t="shared" si="54"/>
        <v>0</v>
      </c>
    </row>
    <row r="3508" spans="1:20" ht="15.75" customHeight="1" x14ac:dyDescent="0.35">
      <c r="A3508">
        <v>3501</v>
      </c>
      <c r="B3508" s="76">
        <v>44252.557118055556</v>
      </c>
      <c r="C3508" s="1" t="s">
        <v>11102</v>
      </c>
      <c r="D3508" s="76">
        <v>44252.558715277773</v>
      </c>
      <c r="E3508" s="1" t="s">
        <v>11103</v>
      </c>
      <c r="F3508" s="1" t="s">
        <v>11104</v>
      </c>
      <c r="G3508" s="1" t="s">
        <v>123</v>
      </c>
      <c r="H3508" s="1" t="s">
        <v>124</v>
      </c>
      <c r="I3508" s="1" t="s">
        <v>125</v>
      </c>
      <c r="J3508" s="1" t="s">
        <v>10722</v>
      </c>
      <c r="K3508" s="1" t="s">
        <v>10781</v>
      </c>
      <c r="L3508">
        <f>ROUNDUP(IF(B3508&gt;$D$4,0,($D$4-B3508+1)/365),0)</f>
        <v>0</v>
      </c>
      <c r="M3508">
        <f>ROUNDUP(IF(B3508&gt;$D$5,0,($D$5-B3508+1)/365),0)</f>
        <v>0</v>
      </c>
      <c r="N3508" s="28">
        <f>IF(OR(L3508=1,M3508=1),IF(B3508+364&lt;=$D$5,(B3508+364-$D$4+1)/365,IF(B3508&gt;$D$4,($D$5-B3508+1)/365,$D$6/365)),0)</f>
        <v>0</v>
      </c>
      <c r="O3508" s="28">
        <f>'Data &amp; Parameter'!$E$16*'Data &amp; Parameter'!$E$17*('Data &amp; Parameter'!$E$18+'Data &amp; Parameter'!$E$19)*'Data &amp; Parameter'!$E$20*'Data &amp; Parameter'!$E$37*N3508</f>
        <v>0</v>
      </c>
      <c r="P3508">
        <f>ROUNDUP(IF(D3508&gt;$D$4,0,($D$4-D3508+1)/365),0)</f>
        <v>0</v>
      </c>
      <c r="Q3508">
        <f>ROUNDUP(IF(D3508&gt;$D$5,0,($D$5-D3508+1)/365),0)</f>
        <v>0</v>
      </c>
      <c r="R3508" s="28">
        <f>IF(OR(P3508=1,Q3508=1),IF(D3508+364&lt;=$D$5,(D3508+364-$D$4+1)/365,IF(D3508&gt;$D$4,($D$5-D3508+1)/365,$D$6/365)),0)</f>
        <v>0</v>
      </c>
      <c r="S3508" s="28">
        <f>'Data &amp; Parameter'!$E$16*'Data &amp; Parameter'!$E$17*('Data &amp; Parameter'!$E$18+'Data &amp; Parameter'!$E$19)*'Data &amp; Parameter'!$E$20*'Data &amp; Parameter'!$E$37*R3508</f>
        <v>0</v>
      </c>
      <c r="T3508" s="28">
        <f t="shared" si="54"/>
        <v>0</v>
      </c>
    </row>
    <row r="3509" spans="1:20" ht="15.75" customHeight="1" x14ac:dyDescent="0.35">
      <c r="A3509">
        <v>3502</v>
      </c>
      <c r="B3509" s="76">
        <v>44252.557175925926</v>
      </c>
      <c r="C3509" s="1" t="s">
        <v>11105</v>
      </c>
      <c r="D3509" s="76">
        <v>44252.557986111111</v>
      </c>
      <c r="E3509" s="1" t="s">
        <v>11106</v>
      </c>
      <c r="F3509" s="1" t="s">
        <v>11107</v>
      </c>
      <c r="G3509" s="1" t="s">
        <v>123</v>
      </c>
      <c r="H3509" s="1" t="s">
        <v>124</v>
      </c>
      <c r="I3509" s="1" t="s">
        <v>125</v>
      </c>
      <c r="J3509" s="1" t="s">
        <v>10727</v>
      </c>
      <c r="K3509" s="1" t="s">
        <v>10781</v>
      </c>
      <c r="L3509">
        <f>ROUNDUP(IF(B3509&gt;$D$4,0,($D$4-B3509+1)/365),0)</f>
        <v>0</v>
      </c>
      <c r="M3509">
        <f>ROUNDUP(IF(B3509&gt;$D$5,0,($D$5-B3509+1)/365),0)</f>
        <v>0</v>
      </c>
      <c r="N3509" s="28">
        <f>IF(OR(L3509=1,M3509=1),IF(B3509+364&lt;=$D$5,(B3509+364-$D$4+1)/365,IF(B3509&gt;$D$4,($D$5-B3509+1)/365,$D$6/365)),0)</f>
        <v>0</v>
      </c>
      <c r="O3509" s="28">
        <f>'Data &amp; Parameter'!$E$16*'Data &amp; Parameter'!$E$17*('Data &amp; Parameter'!$E$18+'Data &amp; Parameter'!$E$19)*'Data &amp; Parameter'!$E$20*'Data &amp; Parameter'!$E$37*N3509</f>
        <v>0</v>
      </c>
      <c r="P3509">
        <f>ROUNDUP(IF(D3509&gt;$D$4,0,($D$4-D3509+1)/365),0)</f>
        <v>0</v>
      </c>
      <c r="Q3509">
        <f>ROUNDUP(IF(D3509&gt;$D$5,0,($D$5-D3509+1)/365),0)</f>
        <v>0</v>
      </c>
      <c r="R3509" s="28">
        <f>IF(OR(P3509=1,Q3509=1),IF(D3509+364&lt;=$D$5,(D3509+364-$D$4+1)/365,IF(D3509&gt;$D$4,($D$5-D3509+1)/365,$D$6/365)),0)</f>
        <v>0</v>
      </c>
      <c r="S3509" s="28">
        <f>'Data &amp; Parameter'!$E$16*'Data &amp; Parameter'!$E$17*('Data &amp; Parameter'!$E$18+'Data &amp; Parameter'!$E$19)*'Data &amp; Parameter'!$E$20*'Data &amp; Parameter'!$E$37*R3509</f>
        <v>0</v>
      </c>
      <c r="T3509" s="28">
        <f t="shared" si="54"/>
        <v>0</v>
      </c>
    </row>
    <row r="3510" spans="1:20" ht="15.75" customHeight="1" x14ac:dyDescent="0.35">
      <c r="A3510">
        <v>3503</v>
      </c>
      <c r="B3510" s="76">
        <v>44252.559108796297</v>
      </c>
      <c r="C3510" s="1" t="s">
        <v>11108</v>
      </c>
      <c r="D3510" s="76">
        <v>44252.559583333335</v>
      </c>
      <c r="E3510" s="1" t="s">
        <v>11109</v>
      </c>
      <c r="F3510" s="1" t="s">
        <v>11110</v>
      </c>
      <c r="G3510" s="1" t="s">
        <v>123</v>
      </c>
      <c r="H3510" s="1" t="s">
        <v>124</v>
      </c>
      <c r="I3510" s="1" t="s">
        <v>125</v>
      </c>
      <c r="J3510" s="1" t="s">
        <v>10727</v>
      </c>
      <c r="K3510" s="1" t="s">
        <v>10818</v>
      </c>
      <c r="L3510">
        <f>ROUNDUP(IF(B3510&gt;$D$4,0,($D$4-B3510+1)/365),0)</f>
        <v>0</v>
      </c>
      <c r="M3510">
        <f>ROUNDUP(IF(B3510&gt;$D$5,0,($D$5-B3510+1)/365),0)</f>
        <v>0</v>
      </c>
      <c r="N3510" s="28">
        <f>IF(OR(L3510=1,M3510=1),IF(B3510+364&lt;=$D$5,(B3510+364-$D$4+1)/365,IF(B3510&gt;$D$4,($D$5-B3510+1)/365,$D$6/365)),0)</f>
        <v>0</v>
      </c>
      <c r="O3510" s="28">
        <f>'Data &amp; Parameter'!$E$16*'Data &amp; Parameter'!$E$17*('Data &amp; Parameter'!$E$18+'Data &amp; Parameter'!$E$19)*'Data &amp; Parameter'!$E$20*'Data &amp; Parameter'!$E$37*N3510</f>
        <v>0</v>
      </c>
      <c r="P3510">
        <f>ROUNDUP(IF(D3510&gt;$D$4,0,($D$4-D3510+1)/365),0)</f>
        <v>0</v>
      </c>
      <c r="Q3510">
        <f>ROUNDUP(IF(D3510&gt;$D$5,0,($D$5-D3510+1)/365),0)</f>
        <v>0</v>
      </c>
      <c r="R3510" s="28">
        <f>IF(OR(P3510=1,Q3510=1),IF(D3510+364&lt;=$D$5,(D3510+364-$D$4+1)/365,IF(D3510&gt;$D$4,($D$5-D3510+1)/365,$D$6/365)),0)</f>
        <v>0</v>
      </c>
      <c r="S3510" s="28">
        <f>'Data &amp; Parameter'!$E$16*'Data &amp; Parameter'!$E$17*('Data &amp; Parameter'!$E$18+'Data &amp; Parameter'!$E$19)*'Data &amp; Parameter'!$E$20*'Data &amp; Parameter'!$E$37*R3510</f>
        <v>0</v>
      </c>
      <c r="T3510" s="28">
        <f t="shared" si="54"/>
        <v>0</v>
      </c>
    </row>
    <row r="3511" spans="1:20" ht="15.75" customHeight="1" x14ac:dyDescent="0.35">
      <c r="A3511">
        <v>3504</v>
      </c>
      <c r="B3511" s="76">
        <v>44252.560219907406</v>
      </c>
      <c r="C3511" s="1" t="s">
        <v>11111</v>
      </c>
      <c r="D3511" s="76">
        <v>44252.562106481477</v>
      </c>
      <c r="E3511" s="1" t="s">
        <v>11112</v>
      </c>
      <c r="F3511" s="1" t="s">
        <v>11113</v>
      </c>
      <c r="G3511" s="1" t="s">
        <v>123</v>
      </c>
      <c r="H3511" s="1" t="s">
        <v>124</v>
      </c>
      <c r="I3511" s="1" t="s">
        <v>125</v>
      </c>
      <c r="J3511" s="1" t="s">
        <v>10515</v>
      </c>
      <c r="K3511" s="1" t="s">
        <v>10515</v>
      </c>
      <c r="L3511">
        <f>ROUNDUP(IF(B3511&gt;$D$4,0,($D$4-B3511+1)/365),0)</f>
        <v>0</v>
      </c>
      <c r="M3511">
        <f>ROUNDUP(IF(B3511&gt;$D$5,0,($D$5-B3511+1)/365),0)</f>
        <v>0</v>
      </c>
      <c r="N3511" s="28">
        <f>IF(OR(L3511=1,M3511=1),IF(B3511+364&lt;=$D$5,(B3511+364-$D$4+1)/365,IF(B3511&gt;$D$4,($D$5-B3511+1)/365,$D$6/365)),0)</f>
        <v>0</v>
      </c>
      <c r="O3511" s="28">
        <f>'Data &amp; Parameter'!$E$16*'Data &amp; Parameter'!$E$17*('Data &amp; Parameter'!$E$18+'Data &amp; Parameter'!$E$19)*'Data &amp; Parameter'!$E$20*'Data &amp; Parameter'!$E$37*N3511</f>
        <v>0</v>
      </c>
      <c r="P3511">
        <f>ROUNDUP(IF(D3511&gt;$D$4,0,($D$4-D3511+1)/365),0)</f>
        <v>0</v>
      </c>
      <c r="Q3511">
        <f>ROUNDUP(IF(D3511&gt;$D$5,0,($D$5-D3511+1)/365),0)</f>
        <v>0</v>
      </c>
      <c r="R3511" s="28">
        <f>IF(OR(P3511=1,Q3511=1),IF(D3511+364&lt;=$D$5,(D3511+364-$D$4+1)/365,IF(D3511&gt;$D$4,($D$5-D3511+1)/365,$D$6/365)),0)</f>
        <v>0</v>
      </c>
      <c r="S3511" s="28">
        <f>'Data &amp; Parameter'!$E$16*'Data &amp; Parameter'!$E$17*('Data &amp; Parameter'!$E$18+'Data &amp; Parameter'!$E$19)*'Data &amp; Parameter'!$E$20*'Data &amp; Parameter'!$E$37*R3511</f>
        <v>0</v>
      </c>
      <c r="T3511" s="28">
        <f t="shared" si="54"/>
        <v>0</v>
      </c>
    </row>
    <row r="3512" spans="1:20" ht="15.75" customHeight="1" x14ac:dyDescent="0.35">
      <c r="A3512">
        <v>3505</v>
      </c>
      <c r="B3512" s="76">
        <v>44252.560706018514</v>
      </c>
      <c r="C3512" s="1" t="s">
        <v>11114</v>
      </c>
      <c r="D3512" s="76">
        <v>44252.561203703706</v>
      </c>
      <c r="E3512" s="1" t="s">
        <v>11115</v>
      </c>
      <c r="F3512" s="1" t="s">
        <v>11116</v>
      </c>
      <c r="G3512" s="1" t="s">
        <v>123</v>
      </c>
      <c r="H3512" s="1" t="s">
        <v>124</v>
      </c>
      <c r="I3512" s="1" t="s">
        <v>125</v>
      </c>
      <c r="J3512" s="1" t="s">
        <v>10727</v>
      </c>
      <c r="K3512" s="1" t="s">
        <v>10781</v>
      </c>
      <c r="L3512">
        <f>ROUNDUP(IF(B3512&gt;$D$4,0,($D$4-B3512+1)/365),0)</f>
        <v>0</v>
      </c>
      <c r="M3512">
        <f>ROUNDUP(IF(B3512&gt;$D$5,0,($D$5-B3512+1)/365),0)</f>
        <v>0</v>
      </c>
      <c r="N3512" s="28">
        <f>IF(OR(L3512=1,M3512=1),IF(B3512+364&lt;=$D$5,(B3512+364-$D$4+1)/365,IF(B3512&gt;$D$4,($D$5-B3512+1)/365,$D$6/365)),0)</f>
        <v>0</v>
      </c>
      <c r="O3512" s="28">
        <f>'Data &amp; Parameter'!$E$16*'Data &amp; Parameter'!$E$17*('Data &amp; Parameter'!$E$18+'Data &amp; Parameter'!$E$19)*'Data &amp; Parameter'!$E$20*'Data &amp; Parameter'!$E$37*N3512</f>
        <v>0</v>
      </c>
      <c r="P3512">
        <f>ROUNDUP(IF(D3512&gt;$D$4,0,($D$4-D3512+1)/365),0)</f>
        <v>0</v>
      </c>
      <c r="Q3512">
        <f>ROUNDUP(IF(D3512&gt;$D$5,0,($D$5-D3512+1)/365),0)</f>
        <v>0</v>
      </c>
      <c r="R3512" s="28">
        <f>IF(OR(P3512=1,Q3512=1),IF(D3512+364&lt;=$D$5,(D3512+364-$D$4+1)/365,IF(D3512&gt;$D$4,($D$5-D3512+1)/365,$D$6/365)),0)</f>
        <v>0</v>
      </c>
      <c r="S3512" s="28">
        <f>'Data &amp; Parameter'!$E$16*'Data &amp; Parameter'!$E$17*('Data &amp; Parameter'!$E$18+'Data &amp; Parameter'!$E$19)*'Data &amp; Parameter'!$E$20*'Data &amp; Parameter'!$E$37*R3512</f>
        <v>0</v>
      </c>
      <c r="T3512" s="28">
        <f t="shared" si="54"/>
        <v>0</v>
      </c>
    </row>
    <row r="3513" spans="1:20" ht="15.75" customHeight="1" x14ac:dyDescent="0.35">
      <c r="A3513">
        <v>3506</v>
      </c>
      <c r="B3513" s="76">
        <v>44252.560717592598</v>
      </c>
      <c r="C3513" s="1" t="s">
        <v>11117</v>
      </c>
      <c r="D3513" s="76">
        <v>44252.561435185184</v>
      </c>
      <c r="E3513" s="1" t="s">
        <v>11118</v>
      </c>
      <c r="F3513" s="1" t="s">
        <v>11119</v>
      </c>
      <c r="G3513" s="1" t="s">
        <v>123</v>
      </c>
      <c r="H3513" s="1" t="s">
        <v>124</v>
      </c>
      <c r="I3513" s="1" t="s">
        <v>125</v>
      </c>
      <c r="J3513" s="1" t="s">
        <v>10727</v>
      </c>
      <c r="K3513" s="1" t="s">
        <v>10727</v>
      </c>
      <c r="L3513">
        <f>ROUNDUP(IF(B3513&gt;$D$4,0,($D$4-B3513+1)/365),0)</f>
        <v>0</v>
      </c>
      <c r="M3513">
        <f>ROUNDUP(IF(B3513&gt;$D$5,0,($D$5-B3513+1)/365),0)</f>
        <v>0</v>
      </c>
      <c r="N3513" s="28">
        <f>IF(OR(L3513=1,M3513=1),IF(B3513+364&lt;=$D$5,(B3513+364-$D$4+1)/365,IF(B3513&gt;$D$4,($D$5-B3513+1)/365,$D$6/365)),0)</f>
        <v>0</v>
      </c>
      <c r="O3513" s="28">
        <f>'Data &amp; Parameter'!$E$16*'Data &amp; Parameter'!$E$17*('Data &amp; Parameter'!$E$18+'Data &amp; Parameter'!$E$19)*'Data &amp; Parameter'!$E$20*'Data &amp; Parameter'!$E$37*N3513</f>
        <v>0</v>
      </c>
      <c r="P3513">
        <f>ROUNDUP(IF(D3513&gt;$D$4,0,($D$4-D3513+1)/365),0)</f>
        <v>0</v>
      </c>
      <c r="Q3513">
        <f>ROUNDUP(IF(D3513&gt;$D$5,0,($D$5-D3513+1)/365),0)</f>
        <v>0</v>
      </c>
      <c r="R3513" s="28">
        <f>IF(OR(P3513=1,Q3513=1),IF(D3513+364&lt;=$D$5,(D3513+364-$D$4+1)/365,IF(D3513&gt;$D$4,($D$5-D3513+1)/365,$D$6/365)),0)</f>
        <v>0</v>
      </c>
      <c r="S3513" s="28">
        <f>'Data &amp; Parameter'!$E$16*'Data &amp; Parameter'!$E$17*('Data &amp; Parameter'!$E$18+'Data &amp; Parameter'!$E$19)*'Data &amp; Parameter'!$E$20*'Data &amp; Parameter'!$E$37*R3513</f>
        <v>0</v>
      </c>
      <c r="T3513" s="28">
        <f t="shared" si="54"/>
        <v>0</v>
      </c>
    </row>
    <row r="3514" spans="1:20" ht="15.75" customHeight="1" x14ac:dyDescent="0.35">
      <c r="A3514">
        <v>3507</v>
      </c>
      <c r="B3514" s="76">
        <v>44252.561793981484</v>
      </c>
      <c r="C3514" s="1" t="s">
        <v>11120</v>
      </c>
      <c r="D3514" s="76">
        <v>44252.562407407408</v>
      </c>
      <c r="E3514" s="1" t="s">
        <v>11121</v>
      </c>
      <c r="F3514" s="1" t="s">
        <v>11122</v>
      </c>
      <c r="G3514" s="1" t="s">
        <v>123</v>
      </c>
      <c r="H3514" s="1" t="s">
        <v>124</v>
      </c>
      <c r="I3514" s="1" t="s">
        <v>125</v>
      </c>
      <c r="J3514" s="1" t="s">
        <v>10727</v>
      </c>
      <c r="K3514" s="1" t="s">
        <v>10818</v>
      </c>
      <c r="L3514">
        <f>ROUNDUP(IF(B3514&gt;$D$4,0,($D$4-B3514+1)/365),0)</f>
        <v>0</v>
      </c>
      <c r="M3514">
        <f>ROUNDUP(IF(B3514&gt;$D$5,0,($D$5-B3514+1)/365),0)</f>
        <v>0</v>
      </c>
      <c r="N3514" s="28">
        <f>IF(OR(L3514=1,M3514=1),IF(B3514+364&lt;=$D$5,(B3514+364-$D$4+1)/365,IF(B3514&gt;$D$4,($D$5-B3514+1)/365,$D$6/365)),0)</f>
        <v>0</v>
      </c>
      <c r="O3514" s="28">
        <f>'Data &amp; Parameter'!$E$16*'Data &amp; Parameter'!$E$17*('Data &amp; Parameter'!$E$18+'Data &amp; Parameter'!$E$19)*'Data &amp; Parameter'!$E$20*'Data &amp; Parameter'!$E$37*N3514</f>
        <v>0</v>
      </c>
      <c r="P3514">
        <f>ROUNDUP(IF(D3514&gt;$D$4,0,($D$4-D3514+1)/365),0)</f>
        <v>0</v>
      </c>
      <c r="Q3514">
        <f>ROUNDUP(IF(D3514&gt;$D$5,0,($D$5-D3514+1)/365),0)</f>
        <v>0</v>
      </c>
      <c r="R3514" s="28">
        <f>IF(OR(P3514=1,Q3514=1),IF(D3514+364&lt;=$D$5,(D3514+364-$D$4+1)/365,IF(D3514&gt;$D$4,($D$5-D3514+1)/365,$D$6/365)),0)</f>
        <v>0</v>
      </c>
      <c r="S3514" s="28">
        <f>'Data &amp; Parameter'!$E$16*'Data &amp; Parameter'!$E$17*('Data &amp; Parameter'!$E$18+'Data &amp; Parameter'!$E$19)*'Data &amp; Parameter'!$E$20*'Data &amp; Parameter'!$E$37*R3514</f>
        <v>0</v>
      </c>
      <c r="T3514" s="28">
        <f t="shared" si="54"/>
        <v>0</v>
      </c>
    </row>
    <row r="3515" spans="1:20" ht="15.75" customHeight="1" x14ac:dyDescent="0.35">
      <c r="A3515">
        <v>3508</v>
      </c>
      <c r="B3515" s="76">
        <v>44252.562002314815</v>
      </c>
      <c r="C3515" s="1" t="s">
        <v>11123</v>
      </c>
      <c r="D3515" s="76">
        <v>44252.562430555554</v>
      </c>
      <c r="E3515" s="1" t="s">
        <v>11124</v>
      </c>
      <c r="F3515" s="1" t="s">
        <v>11125</v>
      </c>
      <c r="G3515" s="1" t="s">
        <v>123</v>
      </c>
      <c r="H3515" s="1" t="s">
        <v>124</v>
      </c>
      <c r="I3515" s="1" t="s">
        <v>125</v>
      </c>
      <c r="J3515" s="1" t="s">
        <v>10722</v>
      </c>
      <c r="K3515" s="1" t="s">
        <v>10781</v>
      </c>
      <c r="L3515">
        <f>ROUNDUP(IF(B3515&gt;$D$4,0,($D$4-B3515+1)/365),0)</f>
        <v>0</v>
      </c>
      <c r="M3515">
        <f>ROUNDUP(IF(B3515&gt;$D$5,0,($D$5-B3515+1)/365),0)</f>
        <v>0</v>
      </c>
      <c r="N3515" s="28">
        <f>IF(OR(L3515=1,M3515=1),IF(B3515+364&lt;=$D$5,(B3515+364-$D$4+1)/365,IF(B3515&gt;$D$4,($D$5-B3515+1)/365,$D$6/365)),0)</f>
        <v>0</v>
      </c>
      <c r="O3515" s="28">
        <f>'Data &amp; Parameter'!$E$16*'Data &amp; Parameter'!$E$17*('Data &amp; Parameter'!$E$18+'Data &amp; Parameter'!$E$19)*'Data &amp; Parameter'!$E$20*'Data &amp; Parameter'!$E$37*N3515</f>
        <v>0</v>
      </c>
      <c r="P3515">
        <f>ROUNDUP(IF(D3515&gt;$D$4,0,($D$4-D3515+1)/365),0)</f>
        <v>0</v>
      </c>
      <c r="Q3515">
        <f>ROUNDUP(IF(D3515&gt;$D$5,0,($D$5-D3515+1)/365),0)</f>
        <v>0</v>
      </c>
      <c r="R3515" s="28">
        <f>IF(OR(P3515=1,Q3515=1),IF(D3515+364&lt;=$D$5,(D3515+364-$D$4+1)/365,IF(D3515&gt;$D$4,($D$5-D3515+1)/365,$D$6/365)),0)</f>
        <v>0</v>
      </c>
      <c r="S3515" s="28">
        <f>'Data &amp; Parameter'!$E$16*'Data &amp; Parameter'!$E$17*('Data &amp; Parameter'!$E$18+'Data &amp; Parameter'!$E$19)*'Data &amp; Parameter'!$E$20*'Data &amp; Parameter'!$E$37*R3515</f>
        <v>0</v>
      </c>
      <c r="T3515" s="28">
        <f t="shared" si="54"/>
        <v>0</v>
      </c>
    </row>
    <row r="3516" spans="1:20" ht="15.75" customHeight="1" x14ac:dyDescent="0.35">
      <c r="A3516">
        <v>3509</v>
      </c>
      <c r="B3516" s="76">
        <v>44252.56486111111</v>
      </c>
      <c r="C3516" s="1" t="s">
        <v>11126</v>
      </c>
      <c r="D3516" s="76">
        <v>44252.565659722226</v>
      </c>
      <c r="E3516" s="1" t="s">
        <v>11127</v>
      </c>
      <c r="F3516" s="1" t="s">
        <v>11128</v>
      </c>
      <c r="G3516" s="1" t="s">
        <v>123</v>
      </c>
      <c r="H3516" s="1" t="s">
        <v>124</v>
      </c>
      <c r="I3516" s="1" t="s">
        <v>125</v>
      </c>
      <c r="J3516" s="1" t="s">
        <v>10722</v>
      </c>
      <c r="K3516" s="1" t="s">
        <v>10781</v>
      </c>
      <c r="L3516">
        <f>ROUNDUP(IF(B3516&gt;$D$4,0,($D$4-B3516+1)/365),0)</f>
        <v>0</v>
      </c>
      <c r="M3516">
        <f>ROUNDUP(IF(B3516&gt;$D$5,0,($D$5-B3516+1)/365),0)</f>
        <v>0</v>
      </c>
      <c r="N3516" s="28">
        <f>IF(OR(L3516=1,M3516=1),IF(B3516+364&lt;=$D$5,(B3516+364-$D$4+1)/365,IF(B3516&gt;$D$4,($D$5-B3516+1)/365,$D$6/365)),0)</f>
        <v>0</v>
      </c>
      <c r="O3516" s="28">
        <f>'Data &amp; Parameter'!$E$16*'Data &amp; Parameter'!$E$17*('Data &amp; Parameter'!$E$18+'Data &amp; Parameter'!$E$19)*'Data &amp; Parameter'!$E$20*'Data &amp; Parameter'!$E$37*N3516</f>
        <v>0</v>
      </c>
      <c r="P3516">
        <f>ROUNDUP(IF(D3516&gt;$D$4,0,($D$4-D3516+1)/365),0)</f>
        <v>0</v>
      </c>
      <c r="Q3516">
        <f>ROUNDUP(IF(D3516&gt;$D$5,0,($D$5-D3516+1)/365),0)</f>
        <v>0</v>
      </c>
      <c r="R3516" s="28">
        <f>IF(OR(P3516=1,Q3516=1),IF(D3516+364&lt;=$D$5,(D3516+364-$D$4+1)/365,IF(D3516&gt;$D$4,($D$5-D3516+1)/365,$D$6/365)),0)</f>
        <v>0</v>
      </c>
      <c r="S3516" s="28">
        <f>'Data &amp; Parameter'!$E$16*'Data &amp; Parameter'!$E$17*('Data &amp; Parameter'!$E$18+'Data &amp; Parameter'!$E$19)*'Data &amp; Parameter'!$E$20*'Data &amp; Parameter'!$E$37*R3516</f>
        <v>0</v>
      </c>
      <c r="T3516" s="28">
        <f t="shared" si="54"/>
        <v>0</v>
      </c>
    </row>
    <row r="3517" spans="1:20" ht="15.75" customHeight="1" x14ac:dyDescent="0.35">
      <c r="A3517">
        <v>3510</v>
      </c>
      <c r="B3517" s="76">
        <v>44252.564976851849</v>
      </c>
      <c r="C3517" s="1" t="s">
        <v>11129</v>
      </c>
      <c r="D3517" s="76">
        <v>44252.565486111111</v>
      </c>
      <c r="E3517" s="1" t="s">
        <v>11130</v>
      </c>
      <c r="F3517" s="1" t="s">
        <v>11131</v>
      </c>
      <c r="G3517" s="1" t="s">
        <v>123</v>
      </c>
      <c r="H3517" s="1" t="s">
        <v>124</v>
      </c>
      <c r="I3517" s="1" t="s">
        <v>125</v>
      </c>
      <c r="J3517" s="1" t="s">
        <v>10727</v>
      </c>
      <c r="K3517" s="1" t="s">
        <v>10818</v>
      </c>
      <c r="L3517">
        <f>ROUNDUP(IF(B3517&gt;$D$4,0,($D$4-B3517+1)/365),0)</f>
        <v>0</v>
      </c>
      <c r="M3517">
        <f>ROUNDUP(IF(B3517&gt;$D$5,0,($D$5-B3517+1)/365),0)</f>
        <v>0</v>
      </c>
      <c r="N3517" s="28">
        <f>IF(OR(L3517=1,M3517=1),IF(B3517+364&lt;=$D$5,(B3517+364-$D$4+1)/365,IF(B3517&gt;$D$4,($D$5-B3517+1)/365,$D$6/365)),0)</f>
        <v>0</v>
      </c>
      <c r="O3517" s="28">
        <f>'Data &amp; Parameter'!$E$16*'Data &amp; Parameter'!$E$17*('Data &amp; Parameter'!$E$18+'Data &amp; Parameter'!$E$19)*'Data &amp; Parameter'!$E$20*'Data &amp; Parameter'!$E$37*N3517</f>
        <v>0</v>
      </c>
      <c r="P3517">
        <f>ROUNDUP(IF(D3517&gt;$D$4,0,($D$4-D3517+1)/365),0)</f>
        <v>0</v>
      </c>
      <c r="Q3517">
        <f>ROUNDUP(IF(D3517&gt;$D$5,0,($D$5-D3517+1)/365),0)</f>
        <v>0</v>
      </c>
      <c r="R3517" s="28">
        <f>IF(OR(P3517=1,Q3517=1),IF(D3517+364&lt;=$D$5,(D3517+364-$D$4+1)/365,IF(D3517&gt;$D$4,($D$5-D3517+1)/365,$D$6/365)),0)</f>
        <v>0</v>
      </c>
      <c r="S3517" s="28">
        <f>'Data &amp; Parameter'!$E$16*'Data &amp; Parameter'!$E$17*('Data &amp; Parameter'!$E$18+'Data &amp; Parameter'!$E$19)*'Data &amp; Parameter'!$E$20*'Data &amp; Parameter'!$E$37*R3517</f>
        <v>0</v>
      </c>
      <c r="T3517" s="28">
        <f t="shared" si="54"/>
        <v>0</v>
      </c>
    </row>
    <row r="3518" spans="1:20" ht="15.75" customHeight="1" x14ac:dyDescent="0.35">
      <c r="A3518">
        <v>3511</v>
      </c>
      <c r="B3518" s="76">
        <v>44252.565115740741</v>
      </c>
      <c r="C3518" s="1" t="s">
        <v>11132</v>
      </c>
      <c r="D3518" s="76">
        <v>44252.566250000003</v>
      </c>
      <c r="E3518" s="1" t="s">
        <v>11133</v>
      </c>
      <c r="F3518" s="1" t="s">
        <v>5105</v>
      </c>
      <c r="G3518" s="1" t="s">
        <v>123</v>
      </c>
      <c r="H3518" s="1" t="s">
        <v>124</v>
      </c>
      <c r="I3518" s="1" t="s">
        <v>125</v>
      </c>
      <c r="J3518" s="1" t="s">
        <v>10515</v>
      </c>
      <c r="K3518" s="1" t="s">
        <v>10515</v>
      </c>
      <c r="L3518">
        <f>ROUNDUP(IF(B3518&gt;$D$4,0,($D$4-B3518+1)/365),0)</f>
        <v>0</v>
      </c>
      <c r="M3518">
        <f>ROUNDUP(IF(B3518&gt;$D$5,0,($D$5-B3518+1)/365),0)</f>
        <v>0</v>
      </c>
      <c r="N3518" s="28">
        <f>IF(OR(L3518=1,M3518=1),IF(B3518+364&lt;=$D$5,(B3518+364-$D$4+1)/365,IF(B3518&gt;$D$4,($D$5-B3518+1)/365,$D$6/365)),0)</f>
        <v>0</v>
      </c>
      <c r="O3518" s="28">
        <f>'Data &amp; Parameter'!$E$16*'Data &amp; Parameter'!$E$17*('Data &amp; Parameter'!$E$18+'Data &amp; Parameter'!$E$19)*'Data &amp; Parameter'!$E$20*'Data &amp; Parameter'!$E$37*N3518</f>
        <v>0</v>
      </c>
      <c r="P3518">
        <f>ROUNDUP(IF(D3518&gt;$D$4,0,($D$4-D3518+1)/365),0)</f>
        <v>0</v>
      </c>
      <c r="Q3518">
        <f>ROUNDUP(IF(D3518&gt;$D$5,0,($D$5-D3518+1)/365),0)</f>
        <v>0</v>
      </c>
      <c r="R3518" s="28">
        <f>IF(OR(P3518=1,Q3518=1),IF(D3518+364&lt;=$D$5,(D3518+364-$D$4+1)/365,IF(D3518&gt;$D$4,($D$5-D3518+1)/365,$D$6/365)),0)</f>
        <v>0</v>
      </c>
      <c r="S3518" s="28">
        <f>'Data &amp; Parameter'!$E$16*'Data &amp; Parameter'!$E$17*('Data &amp; Parameter'!$E$18+'Data &amp; Parameter'!$E$19)*'Data &amp; Parameter'!$E$20*'Data &amp; Parameter'!$E$37*R3518</f>
        <v>0</v>
      </c>
      <c r="T3518" s="28">
        <f t="shared" si="54"/>
        <v>0</v>
      </c>
    </row>
    <row r="3519" spans="1:20" ht="15.75" customHeight="1" x14ac:dyDescent="0.35">
      <c r="A3519">
        <v>3512</v>
      </c>
      <c r="B3519" s="76">
        <v>44252.566018518519</v>
      </c>
      <c r="C3519" s="1" t="s">
        <v>11134</v>
      </c>
      <c r="D3519" s="76">
        <v>44252.567986111113</v>
      </c>
      <c r="E3519" s="1" t="s">
        <v>11135</v>
      </c>
      <c r="F3519" s="1" t="s">
        <v>11136</v>
      </c>
      <c r="G3519" s="1" t="s">
        <v>123</v>
      </c>
      <c r="H3519" s="1" t="s">
        <v>124</v>
      </c>
      <c r="I3519" s="1" t="s">
        <v>125</v>
      </c>
      <c r="J3519" s="1" t="s">
        <v>11137</v>
      </c>
      <c r="K3519" s="1" t="s">
        <v>10781</v>
      </c>
      <c r="L3519">
        <f>ROUNDUP(IF(B3519&gt;$D$4,0,($D$4-B3519+1)/365),0)</f>
        <v>0</v>
      </c>
      <c r="M3519">
        <f>ROUNDUP(IF(B3519&gt;$D$5,0,($D$5-B3519+1)/365),0)</f>
        <v>0</v>
      </c>
      <c r="N3519" s="28">
        <f>IF(OR(L3519=1,M3519=1),IF(B3519+364&lt;=$D$5,(B3519+364-$D$4+1)/365,IF(B3519&gt;$D$4,($D$5-B3519+1)/365,$D$6/365)),0)</f>
        <v>0</v>
      </c>
      <c r="O3519" s="28">
        <f>'Data &amp; Parameter'!$E$16*'Data &amp; Parameter'!$E$17*('Data &amp; Parameter'!$E$18+'Data &amp; Parameter'!$E$19)*'Data &amp; Parameter'!$E$20*'Data &amp; Parameter'!$E$37*N3519</f>
        <v>0</v>
      </c>
      <c r="P3519">
        <f>ROUNDUP(IF(D3519&gt;$D$4,0,($D$4-D3519+1)/365),0)</f>
        <v>0</v>
      </c>
      <c r="Q3519">
        <f>ROUNDUP(IF(D3519&gt;$D$5,0,($D$5-D3519+1)/365),0)</f>
        <v>0</v>
      </c>
      <c r="R3519" s="28">
        <f>IF(OR(P3519=1,Q3519=1),IF(D3519+364&lt;=$D$5,(D3519+364-$D$4+1)/365,IF(D3519&gt;$D$4,($D$5-D3519+1)/365,$D$6/365)),0)</f>
        <v>0</v>
      </c>
      <c r="S3519" s="28">
        <f>'Data &amp; Parameter'!$E$16*'Data &amp; Parameter'!$E$17*('Data &amp; Parameter'!$E$18+'Data &amp; Parameter'!$E$19)*'Data &amp; Parameter'!$E$20*'Data &amp; Parameter'!$E$37*R3519</f>
        <v>0</v>
      </c>
      <c r="T3519" s="28">
        <f t="shared" si="54"/>
        <v>0</v>
      </c>
    </row>
    <row r="3520" spans="1:20" ht="15.75" customHeight="1" x14ac:dyDescent="0.35">
      <c r="A3520">
        <v>3513</v>
      </c>
      <c r="B3520" s="76">
        <v>44252.56627314815</v>
      </c>
      <c r="C3520" s="1" t="s">
        <v>11138</v>
      </c>
      <c r="D3520" s="76">
        <v>44252.566886574074</v>
      </c>
      <c r="E3520" s="1" t="s">
        <v>11139</v>
      </c>
      <c r="F3520" s="1" t="s">
        <v>11140</v>
      </c>
      <c r="G3520" s="1" t="s">
        <v>123</v>
      </c>
      <c r="H3520" s="1" t="s">
        <v>124</v>
      </c>
      <c r="I3520" s="1" t="s">
        <v>125</v>
      </c>
      <c r="J3520" s="1" t="s">
        <v>10727</v>
      </c>
      <c r="K3520" s="1" t="s">
        <v>10727</v>
      </c>
      <c r="L3520">
        <f>ROUNDUP(IF(B3520&gt;$D$4,0,($D$4-B3520+1)/365),0)</f>
        <v>0</v>
      </c>
      <c r="M3520">
        <f>ROUNDUP(IF(B3520&gt;$D$5,0,($D$5-B3520+1)/365),0)</f>
        <v>0</v>
      </c>
      <c r="N3520" s="28">
        <f>IF(OR(L3520=1,M3520=1),IF(B3520+364&lt;=$D$5,(B3520+364-$D$4+1)/365,IF(B3520&gt;$D$4,($D$5-B3520+1)/365,$D$6/365)),0)</f>
        <v>0</v>
      </c>
      <c r="O3520" s="28">
        <f>'Data &amp; Parameter'!$E$16*'Data &amp; Parameter'!$E$17*('Data &amp; Parameter'!$E$18+'Data &amp; Parameter'!$E$19)*'Data &amp; Parameter'!$E$20*'Data &amp; Parameter'!$E$37*N3520</f>
        <v>0</v>
      </c>
      <c r="P3520">
        <f>ROUNDUP(IF(D3520&gt;$D$4,0,($D$4-D3520+1)/365),0)</f>
        <v>0</v>
      </c>
      <c r="Q3520">
        <f>ROUNDUP(IF(D3520&gt;$D$5,0,($D$5-D3520+1)/365),0)</f>
        <v>0</v>
      </c>
      <c r="R3520" s="28">
        <f>IF(OR(P3520=1,Q3520=1),IF(D3520+364&lt;=$D$5,(D3520+364-$D$4+1)/365,IF(D3520&gt;$D$4,($D$5-D3520+1)/365,$D$6/365)),0)</f>
        <v>0</v>
      </c>
      <c r="S3520" s="28">
        <f>'Data &amp; Parameter'!$E$16*'Data &amp; Parameter'!$E$17*('Data &amp; Parameter'!$E$18+'Data &amp; Parameter'!$E$19)*'Data &amp; Parameter'!$E$20*'Data &amp; Parameter'!$E$37*R3520</f>
        <v>0</v>
      </c>
      <c r="T3520" s="28">
        <f t="shared" si="54"/>
        <v>0</v>
      </c>
    </row>
    <row r="3521" spans="1:20" ht="15.75" customHeight="1" x14ac:dyDescent="0.35">
      <c r="A3521">
        <v>3514</v>
      </c>
      <c r="B3521" s="76">
        <v>44252.567870370374</v>
      </c>
      <c r="C3521" s="1" t="s">
        <v>11141</v>
      </c>
      <c r="D3521" s="76">
        <v>44252.569733796292</v>
      </c>
      <c r="E3521" s="1" t="s">
        <v>11142</v>
      </c>
      <c r="F3521" s="1" t="s">
        <v>11143</v>
      </c>
      <c r="G3521" s="1" t="s">
        <v>123</v>
      </c>
      <c r="H3521" s="1" t="s">
        <v>124</v>
      </c>
      <c r="I3521" s="1" t="s">
        <v>125</v>
      </c>
      <c r="J3521" s="1" t="s">
        <v>10722</v>
      </c>
      <c r="K3521" s="1" t="s">
        <v>10722</v>
      </c>
      <c r="L3521">
        <f>ROUNDUP(IF(B3521&gt;$D$4,0,($D$4-B3521+1)/365),0)</f>
        <v>0</v>
      </c>
      <c r="M3521">
        <f>ROUNDUP(IF(B3521&gt;$D$5,0,($D$5-B3521+1)/365),0)</f>
        <v>0</v>
      </c>
      <c r="N3521" s="28">
        <f>IF(OR(L3521=1,M3521=1),IF(B3521+364&lt;=$D$5,(B3521+364-$D$4+1)/365,IF(B3521&gt;$D$4,($D$5-B3521+1)/365,$D$6/365)),0)</f>
        <v>0</v>
      </c>
      <c r="O3521" s="28">
        <f>'Data &amp; Parameter'!$E$16*'Data &amp; Parameter'!$E$17*('Data &amp; Parameter'!$E$18+'Data &amp; Parameter'!$E$19)*'Data &amp; Parameter'!$E$20*'Data &amp; Parameter'!$E$37*N3521</f>
        <v>0</v>
      </c>
      <c r="P3521">
        <f>ROUNDUP(IF(D3521&gt;$D$4,0,($D$4-D3521+1)/365),0)</f>
        <v>0</v>
      </c>
      <c r="Q3521">
        <f>ROUNDUP(IF(D3521&gt;$D$5,0,($D$5-D3521+1)/365),0)</f>
        <v>0</v>
      </c>
      <c r="R3521" s="28">
        <f>IF(OR(P3521=1,Q3521=1),IF(D3521+364&lt;=$D$5,(D3521+364-$D$4+1)/365,IF(D3521&gt;$D$4,($D$5-D3521+1)/365,$D$6/365)),0)</f>
        <v>0</v>
      </c>
      <c r="S3521" s="28">
        <f>'Data &amp; Parameter'!$E$16*'Data &amp; Parameter'!$E$17*('Data &amp; Parameter'!$E$18+'Data &amp; Parameter'!$E$19)*'Data &amp; Parameter'!$E$20*'Data &amp; Parameter'!$E$37*R3521</f>
        <v>0</v>
      </c>
      <c r="T3521" s="28">
        <f t="shared" si="54"/>
        <v>0</v>
      </c>
    </row>
    <row r="3522" spans="1:20" ht="15.75" customHeight="1" x14ac:dyDescent="0.35">
      <c r="A3522">
        <v>3515</v>
      </c>
      <c r="B3522" s="76">
        <v>44252.568831018521</v>
      </c>
      <c r="C3522" s="1" t="s">
        <v>11144</v>
      </c>
      <c r="D3522" s="76">
        <v>44252.569756944446</v>
      </c>
      <c r="E3522" s="1" t="s">
        <v>11145</v>
      </c>
      <c r="F3522" s="1" t="s">
        <v>11146</v>
      </c>
      <c r="G3522" s="1" t="s">
        <v>123</v>
      </c>
      <c r="H3522" s="1" t="s">
        <v>124</v>
      </c>
      <c r="I3522" s="1" t="s">
        <v>125</v>
      </c>
      <c r="J3522" s="1" t="s">
        <v>10515</v>
      </c>
      <c r="K3522" s="1" t="s">
        <v>10515</v>
      </c>
      <c r="L3522">
        <f>ROUNDUP(IF(B3522&gt;$D$4,0,($D$4-B3522+1)/365),0)</f>
        <v>0</v>
      </c>
      <c r="M3522">
        <f>ROUNDUP(IF(B3522&gt;$D$5,0,($D$5-B3522+1)/365),0)</f>
        <v>0</v>
      </c>
      <c r="N3522" s="28">
        <f>IF(OR(L3522=1,M3522=1),IF(B3522+364&lt;=$D$5,(B3522+364-$D$4+1)/365,IF(B3522&gt;$D$4,($D$5-B3522+1)/365,$D$6/365)),0)</f>
        <v>0</v>
      </c>
      <c r="O3522" s="28">
        <f>'Data &amp; Parameter'!$E$16*'Data &amp; Parameter'!$E$17*('Data &amp; Parameter'!$E$18+'Data &amp; Parameter'!$E$19)*'Data &amp; Parameter'!$E$20*'Data &amp; Parameter'!$E$37*N3522</f>
        <v>0</v>
      </c>
      <c r="P3522">
        <f>ROUNDUP(IF(D3522&gt;$D$4,0,($D$4-D3522+1)/365),0)</f>
        <v>0</v>
      </c>
      <c r="Q3522">
        <f>ROUNDUP(IF(D3522&gt;$D$5,0,($D$5-D3522+1)/365),0)</f>
        <v>0</v>
      </c>
      <c r="R3522" s="28">
        <f>IF(OR(P3522=1,Q3522=1),IF(D3522+364&lt;=$D$5,(D3522+364-$D$4+1)/365,IF(D3522&gt;$D$4,($D$5-D3522+1)/365,$D$6/365)),0)</f>
        <v>0</v>
      </c>
      <c r="S3522" s="28">
        <f>'Data &amp; Parameter'!$E$16*'Data &amp; Parameter'!$E$17*('Data &amp; Parameter'!$E$18+'Data &amp; Parameter'!$E$19)*'Data &amp; Parameter'!$E$20*'Data &amp; Parameter'!$E$37*R3522</f>
        <v>0</v>
      </c>
      <c r="T3522" s="28">
        <f t="shared" si="54"/>
        <v>0</v>
      </c>
    </row>
    <row r="3523" spans="1:20" ht="15.75" customHeight="1" x14ac:dyDescent="0.35">
      <c r="A3523">
        <v>3516</v>
      </c>
      <c r="B3523" s="76">
        <v>44252.570196759261</v>
      </c>
      <c r="C3523" s="1" t="s">
        <v>11147</v>
      </c>
      <c r="D3523" s="76">
        <v>44252.572187500002</v>
      </c>
      <c r="E3523" s="1" t="s">
        <v>11148</v>
      </c>
      <c r="F3523" s="1" t="s">
        <v>11149</v>
      </c>
      <c r="G3523" s="1" t="s">
        <v>123</v>
      </c>
      <c r="H3523" s="1" t="s">
        <v>124</v>
      </c>
      <c r="I3523" s="1" t="s">
        <v>125</v>
      </c>
      <c r="J3523" s="1" t="s">
        <v>10727</v>
      </c>
      <c r="K3523" s="1" t="s">
        <v>10727</v>
      </c>
      <c r="L3523">
        <f>ROUNDUP(IF(B3523&gt;$D$4,0,($D$4-B3523+1)/365),0)</f>
        <v>0</v>
      </c>
      <c r="M3523">
        <f>ROUNDUP(IF(B3523&gt;$D$5,0,($D$5-B3523+1)/365),0)</f>
        <v>0</v>
      </c>
      <c r="N3523" s="28">
        <f>IF(OR(L3523=1,M3523=1),IF(B3523+364&lt;=$D$5,(B3523+364-$D$4+1)/365,IF(B3523&gt;$D$4,($D$5-B3523+1)/365,$D$6/365)),0)</f>
        <v>0</v>
      </c>
      <c r="O3523" s="28">
        <f>'Data &amp; Parameter'!$E$16*'Data &amp; Parameter'!$E$17*('Data &amp; Parameter'!$E$18+'Data &amp; Parameter'!$E$19)*'Data &amp; Parameter'!$E$20*'Data &amp; Parameter'!$E$37*N3523</f>
        <v>0</v>
      </c>
      <c r="P3523">
        <f>ROUNDUP(IF(D3523&gt;$D$4,0,($D$4-D3523+1)/365),0)</f>
        <v>0</v>
      </c>
      <c r="Q3523">
        <f>ROUNDUP(IF(D3523&gt;$D$5,0,($D$5-D3523+1)/365),0)</f>
        <v>0</v>
      </c>
      <c r="R3523" s="28">
        <f>IF(OR(P3523=1,Q3523=1),IF(D3523+364&lt;=$D$5,(D3523+364-$D$4+1)/365,IF(D3523&gt;$D$4,($D$5-D3523+1)/365,$D$6/365)),0)</f>
        <v>0</v>
      </c>
      <c r="S3523" s="28">
        <f>'Data &amp; Parameter'!$E$16*'Data &amp; Parameter'!$E$17*('Data &amp; Parameter'!$E$18+'Data &amp; Parameter'!$E$19)*'Data &amp; Parameter'!$E$20*'Data &amp; Parameter'!$E$37*R3523</f>
        <v>0</v>
      </c>
      <c r="T3523" s="28">
        <f t="shared" si="54"/>
        <v>0</v>
      </c>
    </row>
    <row r="3524" spans="1:20" ht="15.75" customHeight="1" x14ac:dyDescent="0.35">
      <c r="A3524">
        <v>3517</v>
      </c>
      <c r="B3524" s="76">
        <v>44252.5703125</v>
      </c>
      <c r="C3524" s="1" t="s">
        <v>11150</v>
      </c>
      <c r="D3524" s="76">
        <v>44252.571064814816</v>
      </c>
      <c r="E3524" s="1" t="s">
        <v>11151</v>
      </c>
      <c r="F3524" s="1" t="s">
        <v>11152</v>
      </c>
      <c r="G3524" s="1" t="s">
        <v>123</v>
      </c>
      <c r="H3524" s="1" t="s">
        <v>124</v>
      </c>
      <c r="I3524" s="1" t="s">
        <v>125</v>
      </c>
      <c r="J3524" s="1" t="s">
        <v>10727</v>
      </c>
      <c r="K3524" s="1" t="s">
        <v>10781</v>
      </c>
      <c r="L3524">
        <f>ROUNDUP(IF(B3524&gt;$D$4,0,($D$4-B3524+1)/365),0)</f>
        <v>0</v>
      </c>
      <c r="M3524">
        <f>ROUNDUP(IF(B3524&gt;$D$5,0,($D$5-B3524+1)/365),0)</f>
        <v>0</v>
      </c>
      <c r="N3524" s="28">
        <f>IF(OR(L3524=1,M3524=1),IF(B3524+364&lt;=$D$5,(B3524+364-$D$4+1)/365,IF(B3524&gt;$D$4,($D$5-B3524+1)/365,$D$6/365)),0)</f>
        <v>0</v>
      </c>
      <c r="O3524" s="28">
        <f>'Data &amp; Parameter'!$E$16*'Data &amp; Parameter'!$E$17*('Data &amp; Parameter'!$E$18+'Data &amp; Parameter'!$E$19)*'Data &amp; Parameter'!$E$20*'Data &amp; Parameter'!$E$37*N3524</f>
        <v>0</v>
      </c>
      <c r="P3524">
        <f>ROUNDUP(IF(D3524&gt;$D$4,0,($D$4-D3524+1)/365),0)</f>
        <v>0</v>
      </c>
      <c r="Q3524">
        <f>ROUNDUP(IF(D3524&gt;$D$5,0,($D$5-D3524+1)/365),0)</f>
        <v>0</v>
      </c>
      <c r="R3524" s="28">
        <f>IF(OR(P3524=1,Q3524=1),IF(D3524+364&lt;=$D$5,(D3524+364-$D$4+1)/365,IF(D3524&gt;$D$4,($D$5-D3524+1)/365,$D$6/365)),0)</f>
        <v>0</v>
      </c>
      <c r="S3524" s="28">
        <f>'Data &amp; Parameter'!$E$16*'Data &amp; Parameter'!$E$17*('Data &amp; Parameter'!$E$18+'Data &amp; Parameter'!$E$19)*'Data &amp; Parameter'!$E$20*'Data &amp; Parameter'!$E$37*R3524</f>
        <v>0</v>
      </c>
      <c r="T3524" s="28">
        <f t="shared" si="54"/>
        <v>0</v>
      </c>
    </row>
    <row r="3525" spans="1:20" ht="15.75" customHeight="1" x14ac:dyDescent="0.35">
      <c r="A3525">
        <v>3518</v>
      </c>
      <c r="B3525" s="76">
        <v>44252.572048611109</v>
      </c>
      <c r="C3525" s="1" t="s">
        <v>11153</v>
      </c>
      <c r="D3525" s="76">
        <v>44252.575868055559</v>
      </c>
      <c r="E3525" s="1" t="s">
        <v>11154</v>
      </c>
      <c r="F3525" s="1" t="s">
        <v>11155</v>
      </c>
      <c r="G3525" s="1" t="s">
        <v>123</v>
      </c>
      <c r="H3525" s="1" t="s">
        <v>124</v>
      </c>
      <c r="I3525" s="1" t="s">
        <v>125</v>
      </c>
      <c r="J3525" s="1" t="s">
        <v>10722</v>
      </c>
      <c r="K3525" s="1" t="s">
        <v>10722</v>
      </c>
      <c r="L3525">
        <f>ROUNDUP(IF(B3525&gt;$D$4,0,($D$4-B3525+1)/365),0)</f>
        <v>0</v>
      </c>
      <c r="M3525">
        <f>ROUNDUP(IF(B3525&gt;$D$5,0,($D$5-B3525+1)/365),0)</f>
        <v>0</v>
      </c>
      <c r="N3525" s="28">
        <f>IF(OR(L3525=1,M3525=1),IF(B3525+364&lt;=$D$5,(B3525+364-$D$4+1)/365,IF(B3525&gt;$D$4,($D$5-B3525+1)/365,$D$6/365)),0)</f>
        <v>0</v>
      </c>
      <c r="O3525" s="28">
        <f>'Data &amp; Parameter'!$E$16*'Data &amp; Parameter'!$E$17*('Data &amp; Parameter'!$E$18+'Data &amp; Parameter'!$E$19)*'Data &amp; Parameter'!$E$20*'Data &amp; Parameter'!$E$37*N3525</f>
        <v>0</v>
      </c>
      <c r="P3525">
        <f>ROUNDUP(IF(D3525&gt;$D$4,0,($D$4-D3525+1)/365),0)</f>
        <v>0</v>
      </c>
      <c r="Q3525">
        <f>ROUNDUP(IF(D3525&gt;$D$5,0,($D$5-D3525+1)/365),0)</f>
        <v>0</v>
      </c>
      <c r="R3525" s="28">
        <f>IF(OR(P3525=1,Q3525=1),IF(D3525+364&lt;=$D$5,(D3525+364-$D$4+1)/365,IF(D3525&gt;$D$4,($D$5-D3525+1)/365,$D$6/365)),0)</f>
        <v>0</v>
      </c>
      <c r="S3525" s="28">
        <f>'Data &amp; Parameter'!$E$16*'Data &amp; Parameter'!$E$17*('Data &amp; Parameter'!$E$18+'Data &amp; Parameter'!$E$19)*'Data &amp; Parameter'!$E$20*'Data &amp; Parameter'!$E$37*R3525</f>
        <v>0</v>
      </c>
      <c r="T3525" s="28">
        <f t="shared" si="54"/>
        <v>0</v>
      </c>
    </row>
    <row r="3526" spans="1:20" ht="15.75" customHeight="1" x14ac:dyDescent="0.35">
      <c r="A3526">
        <v>3519</v>
      </c>
      <c r="B3526" s="76">
        <v>44252.572650462964</v>
      </c>
      <c r="C3526" s="1" t="s">
        <v>11156</v>
      </c>
      <c r="D3526" s="76">
        <v>44252.573437500003</v>
      </c>
      <c r="E3526" s="1" t="s">
        <v>11157</v>
      </c>
      <c r="F3526" s="1" t="s">
        <v>11158</v>
      </c>
      <c r="G3526" s="1" t="s">
        <v>123</v>
      </c>
      <c r="H3526" s="1" t="s">
        <v>124</v>
      </c>
      <c r="I3526" s="1" t="s">
        <v>125</v>
      </c>
      <c r="J3526" s="1" t="s">
        <v>10727</v>
      </c>
      <c r="K3526" s="1" t="s">
        <v>10727</v>
      </c>
      <c r="L3526">
        <f>ROUNDUP(IF(B3526&gt;$D$4,0,($D$4-B3526+1)/365),0)</f>
        <v>0</v>
      </c>
      <c r="M3526">
        <f>ROUNDUP(IF(B3526&gt;$D$5,0,($D$5-B3526+1)/365),0)</f>
        <v>0</v>
      </c>
      <c r="N3526" s="28">
        <f>IF(OR(L3526=1,M3526=1),IF(B3526+364&lt;=$D$5,(B3526+364-$D$4+1)/365,IF(B3526&gt;$D$4,($D$5-B3526+1)/365,$D$6/365)),0)</f>
        <v>0</v>
      </c>
      <c r="O3526" s="28">
        <f>'Data &amp; Parameter'!$E$16*'Data &amp; Parameter'!$E$17*('Data &amp; Parameter'!$E$18+'Data &amp; Parameter'!$E$19)*'Data &amp; Parameter'!$E$20*'Data &amp; Parameter'!$E$37*N3526</f>
        <v>0</v>
      </c>
      <c r="P3526">
        <f>ROUNDUP(IF(D3526&gt;$D$4,0,($D$4-D3526+1)/365),0)</f>
        <v>0</v>
      </c>
      <c r="Q3526">
        <f>ROUNDUP(IF(D3526&gt;$D$5,0,($D$5-D3526+1)/365),0)</f>
        <v>0</v>
      </c>
      <c r="R3526" s="28">
        <f>IF(OR(P3526=1,Q3526=1),IF(D3526+364&lt;=$D$5,(D3526+364-$D$4+1)/365,IF(D3526&gt;$D$4,($D$5-D3526+1)/365,$D$6/365)),0)</f>
        <v>0</v>
      </c>
      <c r="S3526" s="28">
        <f>'Data &amp; Parameter'!$E$16*'Data &amp; Parameter'!$E$17*('Data &amp; Parameter'!$E$18+'Data &amp; Parameter'!$E$19)*'Data &amp; Parameter'!$E$20*'Data &amp; Parameter'!$E$37*R3526</f>
        <v>0</v>
      </c>
      <c r="T3526" s="28">
        <f t="shared" si="54"/>
        <v>0</v>
      </c>
    </row>
    <row r="3527" spans="1:20" ht="15.75" customHeight="1" x14ac:dyDescent="0.35">
      <c r="A3527">
        <v>3520</v>
      </c>
      <c r="B3527" s="76">
        <v>44252.572743055556</v>
      </c>
      <c r="C3527" s="1" t="s">
        <v>11159</v>
      </c>
      <c r="D3527" s="76">
        <v>44252.573923611111</v>
      </c>
      <c r="E3527" s="1" t="s">
        <v>11160</v>
      </c>
      <c r="F3527" s="1" t="s">
        <v>11161</v>
      </c>
      <c r="G3527" s="1" t="s">
        <v>123</v>
      </c>
      <c r="H3527" s="1" t="s">
        <v>124</v>
      </c>
      <c r="I3527" s="1" t="s">
        <v>125</v>
      </c>
      <c r="J3527" s="1" t="s">
        <v>10515</v>
      </c>
      <c r="K3527" s="1" t="s">
        <v>10515</v>
      </c>
      <c r="L3527">
        <f>ROUNDUP(IF(B3527&gt;$D$4,0,($D$4-B3527+1)/365),0)</f>
        <v>0</v>
      </c>
      <c r="M3527">
        <f>ROUNDUP(IF(B3527&gt;$D$5,0,($D$5-B3527+1)/365),0)</f>
        <v>0</v>
      </c>
      <c r="N3527" s="28">
        <f>IF(OR(L3527=1,M3527=1),IF(B3527+364&lt;=$D$5,(B3527+364-$D$4+1)/365,IF(B3527&gt;$D$4,($D$5-B3527+1)/365,$D$6/365)),0)</f>
        <v>0</v>
      </c>
      <c r="O3527" s="28">
        <f>'Data &amp; Parameter'!$E$16*'Data &amp; Parameter'!$E$17*('Data &amp; Parameter'!$E$18+'Data &amp; Parameter'!$E$19)*'Data &amp; Parameter'!$E$20*'Data &amp; Parameter'!$E$37*N3527</f>
        <v>0</v>
      </c>
      <c r="P3527">
        <f>ROUNDUP(IF(D3527&gt;$D$4,0,($D$4-D3527+1)/365),0)</f>
        <v>0</v>
      </c>
      <c r="Q3527">
        <f>ROUNDUP(IF(D3527&gt;$D$5,0,($D$5-D3527+1)/365),0)</f>
        <v>0</v>
      </c>
      <c r="R3527" s="28">
        <f>IF(OR(P3527=1,Q3527=1),IF(D3527+364&lt;=$D$5,(D3527+364-$D$4+1)/365,IF(D3527&gt;$D$4,($D$5-D3527+1)/365,$D$6/365)),0)</f>
        <v>0</v>
      </c>
      <c r="S3527" s="28">
        <f>'Data &amp; Parameter'!$E$16*'Data &amp; Parameter'!$E$17*('Data &amp; Parameter'!$E$18+'Data &amp; Parameter'!$E$19)*'Data &amp; Parameter'!$E$20*'Data &amp; Parameter'!$E$37*R3527</f>
        <v>0</v>
      </c>
      <c r="T3527" s="28">
        <f t="shared" si="54"/>
        <v>0</v>
      </c>
    </row>
    <row r="3528" spans="1:20" ht="15.75" customHeight="1" x14ac:dyDescent="0.35">
      <c r="A3528">
        <v>3521</v>
      </c>
      <c r="B3528" s="76">
        <v>44252.573171296295</v>
      </c>
      <c r="C3528" s="1" t="s">
        <v>11162</v>
      </c>
      <c r="D3528" s="76">
        <v>44252.574537037042</v>
      </c>
      <c r="E3528" s="1" t="s">
        <v>11163</v>
      </c>
      <c r="F3528" s="1" t="s">
        <v>11164</v>
      </c>
      <c r="G3528" s="1" t="s">
        <v>123</v>
      </c>
      <c r="H3528" s="1" t="s">
        <v>124</v>
      </c>
      <c r="I3528" s="1" t="s">
        <v>125</v>
      </c>
      <c r="J3528" s="1" t="s">
        <v>10727</v>
      </c>
      <c r="K3528" s="1" t="s">
        <v>10781</v>
      </c>
      <c r="L3528">
        <f>ROUNDUP(IF(B3528&gt;$D$4,0,($D$4-B3528+1)/365),0)</f>
        <v>0</v>
      </c>
      <c r="M3528">
        <f>ROUNDUP(IF(B3528&gt;$D$5,0,($D$5-B3528+1)/365),0)</f>
        <v>0</v>
      </c>
      <c r="N3528" s="28">
        <f>IF(OR(L3528=1,M3528=1),IF(B3528+364&lt;=$D$5,(B3528+364-$D$4+1)/365,IF(B3528&gt;$D$4,($D$5-B3528+1)/365,$D$6/365)),0)</f>
        <v>0</v>
      </c>
      <c r="O3528" s="28">
        <f>'Data &amp; Parameter'!$E$16*'Data &amp; Parameter'!$E$17*('Data &amp; Parameter'!$E$18+'Data &amp; Parameter'!$E$19)*'Data &amp; Parameter'!$E$20*'Data &amp; Parameter'!$E$37*N3528</f>
        <v>0</v>
      </c>
      <c r="P3528">
        <f>ROUNDUP(IF(D3528&gt;$D$4,0,($D$4-D3528+1)/365),0)</f>
        <v>0</v>
      </c>
      <c r="Q3528">
        <f>ROUNDUP(IF(D3528&gt;$D$5,0,($D$5-D3528+1)/365),0)</f>
        <v>0</v>
      </c>
      <c r="R3528" s="28">
        <f>IF(OR(P3528=1,Q3528=1),IF(D3528+364&lt;=$D$5,(D3528+364-$D$4+1)/365,IF(D3528&gt;$D$4,($D$5-D3528+1)/365,$D$6/365)),0)</f>
        <v>0</v>
      </c>
      <c r="S3528" s="28">
        <f>'Data &amp; Parameter'!$E$16*'Data &amp; Parameter'!$E$17*('Data &amp; Parameter'!$E$18+'Data &amp; Parameter'!$E$19)*'Data &amp; Parameter'!$E$20*'Data &amp; Parameter'!$E$37*R3528</f>
        <v>0</v>
      </c>
      <c r="T3528" s="28">
        <f t="shared" si="54"/>
        <v>0</v>
      </c>
    </row>
    <row r="3529" spans="1:20" ht="15.75" customHeight="1" x14ac:dyDescent="0.35">
      <c r="A3529">
        <v>3522</v>
      </c>
      <c r="B3529" s="76">
        <v>44252.57644675926</v>
      </c>
      <c r="C3529" s="1" t="s">
        <v>11165</v>
      </c>
      <c r="D3529" s="76">
        <v>44252.577916666662</v>
      </c>
      <c r="E3529" s="1" t="s">
        <v>11166</v>
      </c>
      <c r="F3529" s="1" t="s">
        <v>11167</v>
      </c>
      <c r="G3529" s="1" t="s">
        <v>123</v>
      </c>
      <c r="H3529" s="1" t="s">
        <v>124</v>
      </c>
      <c r="I3529" s="1" t="s">
        <v>125</v>
      </c>
      <c r="J3529" s="1" t="s">
        <v>10515</v>
      </c>
      <c r="K3529" s="1" t="s">
        <v>10515</v>
      </c>
      <c r="L3529">
        <f>ROUNDUP(IF(B3529&gt;$D$4,0,($D$4-B3529+1)/365),0)</f>
        <v>0</v>
      </c>
      <c r="M3529">
        <f>ROUNDUP(IF(B3529&gt;$D$5,0,($D$5-B3529+1)/365),0)</f>
        <v>0</v>
      </c>
      <c r="N3529" s="28">
        <f>IF(OR(L3529=1,M3529=1),IF(B3529+364&lt;=$D$5,(B3529+364-$D$4+1)/365,IF(B3529&gt;$D$4,($D$5-B3529+1)/365,$D$6/365)),0)</f>
        <v>0</v>
      </c>
      <c r="O3529" s="28">
        <f>'Data &amp; Parameter'!$E$16*'Data &amp; Parameter'!$E$17*('Data &amp; Parameter'!$E$18+'Data &amp; Parameter'!$E$19)*'Data &amp; Parameter'!$E$20*'Data &amp; Parameter'!$E$37*N3529</f>
        <v>0</v>
      </c>
      <c r="P3529">
        <f>ROUNDUP(IF(D3529&gt;$D$4,0,($D$4-D3529+1)/365),0)</f>
        <v>0</v>
      </c>
      <c r="Q3529">
        <f>ROUNDUP(IF(D3529&gt;$D$5,0,($D$5-D3529+1)/365),0)</f>
        <v>0</v>
      </c>
      <c r="R3529" s="28">
        <f>IF(OR(P3529=1,Q3529=1),IF(D3529+364&lt;=$D$5,(D3529+364-$D$4+1)/365,IF(D3529&gt;$D$4,($D$5-D3529+1)/365,$D$6/365)),0)</f>
        <v>0</v>
      </c>
      <c r="S3529" s="28">
        <f>'Data &amp; Parameter'!$E$16*'Data &amp; Parameter'!$E$17*('Data &amp; Parameter'!$E$18+'Data &amp; Parameter'!$E$19)*'Data &amp; Parameter'!$E$20*'Data &amp; Parameter'!$E$37*R3529</f>
        <v>0</v>
      </c>
      <c r="T3529" s="28">
        <f t="shared" ref="T3529:T3592" si="55">O3529+S3529</f>
        <v>0</v>
      </c>
    </row>
    <row r="3530" spans="1:20" ht="15.75" customHeight="1" x14ac:dyDescent="0.35">
      <c r="A3530">
        <v>3523</v>
      </c>
      <c r="B3530" s="76">
        <v>44252.576956018514</v>
      </c>
      <c r="C3530" s="1" t="s">
        <v>11168</v>
      </c>
      <c r="D3530" s="76">
        <v>44252.577638888892</v>
      </c>
      <c r="E3530" s="1" t="s">
        <v>11169</v>
      </c>
      <c r="F3530" s="1" t="s">
        <v>11170</v>
      </c>
      <c r="G3530" s="1" t="s">
        <v>123</v>
      </c>
      <c r="H3530" s="1" t="s">
        <v>124</v>
      </c>
      <c r="I3530" s="1" t="s">
        <v>125</v>
      </c>
      <c r="J3530" s="1" t="s">
        <v>10727</v>
      </c>
      <c r="K3530" s="1" t="s">
        <v>10727</v>
      </c>
      <c r="L3530">
        <f>ROUNDUP(IF(B3530&gt;$D$4,0,($D$4-B3530+1)/365),0)</f>
        <v>0</v>
      </c>
      <c r="M3530">
        <f>ROUNDUP(IF(B3530&gt;$D$5,0,($D$5-B3530+1)/365),0)</f>
        <v>0</v>
      </c>
      <c r="N3530" s="28">
        <f>IF(OR(L3530=1,M3530=1),IF(B3530+364&lt;=$D$5,(B3530+364-$D$4+1)/365,IF(B3530&gt;$D$4,($D$5-B3530+1)/365,$D$6/365)),0)</f>
        <v>0</v>
      </c>
      <c r="O3530" s="28">
        <f>'Data &amp; Parameter'!$E$16*'Data &amp; Parameter'!$E$17*('Data &amp; Parameter'!$E$18+'Data &amp; Parameter'!$E$19)*'Data &amp; Parameter'!$E$20*'Data &amp; Parameter'!$E$37*N3530</f>
        <v>0</v>
      </c>
      <c r="P3530">
        <f>ROUNDUP(IF(D3530&gt;$D$4,0,($D$4-D3530+1)/365),0)</f>
        <v>0</v>
      </c>
      <c r="Q3530">
        <f>ROUNDUP(IF(D3530&gt;$D$5,0,($D$5-D3530+1)/365),0)</f>
        <v>0</v>
      </c>
      <c r="R3530" s="28">
        <f>IF(OR(P3530=1,Q3530=1),IF(D3530+364&lt;=$D$5,(D3530+364-$D$4+1)/365,IF(D3530&gt;$D$4,($D$5-D3530+1)/365,$D$6/365)),0)</f>
        <v>0</v>
      </c>
      <c r="S3530" s="28">
        <f>'Data &amp; Parameter'!$E$16*'Data &amp; Parameter'!$E$17*('Data &amp; Parameter'!$E$18+'Data &amp; Parameter'!$E$19)*'Data &amp; Parameter'!$E$20*'Data &amp; Parameter'!$E$37*R3530</f>
        <v>0</v>
      </c>
      <c r="T3530" s="28">
        <f t="shared" si="55"/>
        <v>0</v>
      </c>
    </row>
    <row r="3531" spans="1:20" ht="15.75" customHeight="1" x14ac:dyDescent="0.35">
      <c r="A3531">
        <v>3524</v>
      </c>
      <c r="B3531" s="76">
        <v>44252.577777777777</v>
      </c>
      <c r="C3531" s="1" t="s">
        <v>11171</v>
      </c>
      <c r="D3531" s="76">
        <v>44252.578344907408</v>
      </c>
      <c r="E3531" s="1" t="s">
        <v>11172</v>
      </c>
      <c r="F3531" s="1" t="s">
        <v>11173</v>
      </c>
      <c r="G3531" s="1" t="s">
        <v>123</v>
      </c>
      <c r="H3531" s="1" t="s">
        <v>124</v>
      </c>
      <c r="I3531" s="1" t="s">
        <v>125</v>
      </c>
      <c r="J3531" s="1" t="s">
        <v>10727</v>
      </c>
      <c r="K3531" s="1" t="s">
        <v>10727</v>
      </c>
      <c r="L3531">
        <f>ROUNDUP(IF(B3531&gt;$D$4,0,($D$4-B3531+1)/365),0)</f>
        <v>0</v>
      </c>
      <c r="M3531">
        <f>ROUNDUP(IF(B3531&gt;$D$5,0,($D$5-B3531+1)/365),0)</f>
        <v>0</v>
      </c>
      <c r="N3531" s="28">
        <f>IF(OR(L3531=1,M3531=1),IF(B3531+364&lt;=$D$5,(B3531+364-$D$4+1)/365,IF(B3531&gt;$D$4,($D$5-B3531+1)/365,$D$6/365)),0)</f>
        <v>0</v>
      </c>
      <c r="O3531" s="28">
        <f>'Data &amp; Parameter'!$E$16*'Data &amp; Parameter'!$E$17*('Data &amp; Parameter'!$E$18+'Data &amp; Parameter'!$E$19)*'Data &amp; Parameter'!$E$20*'Data &amp; Parameter'!$E$37*N3531</f>
        <v>0</v>
      </c>
      <c r="P3531">
        <f>ROUNDUP(IF(D3531&gt;$D$4,0,($D$4-D3531+1)/365),0)</f>
        <v>0</v>
      </c>
      <c r="Q3531">
        <f>ROUNDUP(IF(D3531&gt;$D$5,0,($D$5-D3531+1)/365),0)</f>
        <v>0</v>
      </c>
      <c r="R3531" s="28">
        <f>IF(OR(P3531=1,Q3531=1),IF(D3531+364&lt;=$D$5,(D3531+364-$D$4+1)/365,IF(D3531&gt;$D$4,($D$5-D3531+1)/365,$D$6/365)),0)</f>
        <v>0</v>
      </c>
      <c r="S3531" s="28">
        <f>'Data &amp; Parameter'!$E$16*'Data &amp; Parameter'!$E$17*('Data &amp; Parameter'!$E$18+'Data &amp; Parameter'!$E$19)*'Data &amp; Parameter'!$E$20*'Data &amp; Parameter'!$E$37*R3531</f>
        <v>0</v>
      </c>
      <c r="T3531" s="28">
        <f t="shared" si="55"/>
        <v>0</v>
      </c>
    </row>
    <row r="3532" spans="1:20" ht="15.75" customHeight="1" x14ac:dyDescent="0.35">
      <c r="A3532">
        <v>3525</v>
      </c>
      <c r="B3532" s="76">
        <v>44252.577777777777</v>
      </c>
      <c r="C3532" s="1" t="s">
        <v>11174</v>
      </c>
      <c r="D3532" s="76">
        <v>44252.578217592592</v>
      </c>
      <c r="E3532" s="1" t="s">
        <v>11175</v>
      </c>
      <c r="F3532" s="1" t="s">
        <v>11176</v>
      </c>
      <c r="G3532" s="1" t="s">
        <v>123</v>
      </c>
      <c r="H3532" s="1" t="s">
        <v>124</v>
      </c>
      <c r="I3532" s="1" t="s">
        <v>125</v>
      </c>
      <c r="J3532" s="1" t="s">
        <v>10727</v>
      </c>
      <c r="K3532" s="1" t="s">
        <v>10781</v>
      </c>
      <c r="L3532">
        <f>ROUNDUP(IF(B3532&gt;$D$4,0,($D$4-B3532+1)/365),0)</f>
        <v>0</v>
      </c>
      <c r="M3532">
        <f>ROUNDUP(IF(B3532&gt;$D$5,0,($D$5-B3532+1)/365),0)</f>
        <v>0</v>
      </c>
      <c r="N3532" s="28">
        <f>IF(OR(L3532=1,M3532=1),IF(B3532+364&lt;=$D$5,(B3532+364-$D$4+1)/365,IF(B3532&gt;$D$4,($D$5-B3532+1)/365,$D$6/365)),0)</f>
        <v>0</v>
      </c>
      <c r="O3532" s="28">
        <f>'Data &amp; Parameter'!$E$16*'Data &amp; Parameter'!$E$17*('Data &amp; Parameter'!$E$18+'Data &amp; Parameter'!$E$19)*'Data &amp; Parameter'!$E$20*'Data &amp; Parameter'!$E$37*N3532</f>
        <v>0</v>
      </c>
      <c r="P3532">
        <f>ROUNDUP(IF(D3532&gt;$D$4,0,($D$4-D3532+1)/365),0)</f>
        <v>0</v>
      </c>
      <c r="Q3532">
        <f>ROUNDUP(IF(D3532&gt;$D$5,0,($D$5-D3532+1)/365),0)</f>
        <v>0</v>
      </c>
      <c r="R3532" s="28">
        <f>IF(OR(P3532=1,Q3532=1),IF(D3532+364&lt;=$D$5,(D3532+364-$D$4+1)/365,IF(D3532&gt;$D$4,($D$5-D3532+1)/365,$D$6/365)),0)</f>
        <v>0</v>
      </c>
      <c r="S3532" s="28">
        <f>'Data &amp; Parameter'!$E$16*'Data &amp; Parameter'!$E$17*('Data &amp; Parameter'!$E$18+'Data &amp; Parameter'!$E$19)*'Data &amp; Parameter'!$E$20*'Data &amp; Parameter'!$E$37*R3532</f>
        <v>0</v>
      </c>
      <c r="T3532" s="28">
        <f t="shared" si="55"/>
        <v>0</v>
      </c>
    </row>
    <row r="3533" spans="1:20" ht="15.75" customHeight="1" x14ac:dyDescent="0.35">
      <c r="A3533">
        <v>3526</v>
      </c>
      <c r="B3533" s="76">
        <v>44252.580196759256</v>
      </c>
      <c r="C3533" s="1" t="s">
        <v>11177</v>
      </c>
      <c r="D3533" s="76">
        <v>44252.581076388888</v>
      </c>
      <c r="E3533" s="1" t="s">
        <v>11178</v>
      </c>
      <c r="F3533" s="1" t="s">
        <v>11179</v>
      </c>
      <c r="G3533" s="1" t="s">
        <v>123</v>
      </c>
      <c r="H3533" s="1" t="s">
        <v>124</v>
      </c>
      <c r="I3533" s="1" t="s">
        <v>125</v>
      </c>
      <c r="J3533" s="1" t="s">
        <v>10515</v>
      </c>
      <c r="K3533" s="1" t="s">
        <v>10515</v>
      </c>
      <c r="L3533">
        <f>ROUNDUP(IF(B3533&gt;$D$4,0,($D$4-B3533+1)/365),0)</f>
        <v>0</v>
      </c>
      <c r="M3533">
        <f>ROUNDUP(IF(B3533&gt;$D$5,0,($D$5-B3533+1)/365),0)</f>
        <v>0</v>
      </c>
      <c r="N3533" s="28">
        <f>IF(OR(L3533=1,M3533=1),IF(B3533+364&lt;=$D$5,(B3533+364-$D$4+1)/365,IF(B3533&gt;$D$4,($D$5-B3533+1)/365,$D$6/365)),0)</f>
        <v>0</v>
      </c>
      <c r="O3533" s="28">
        <f>'Data &amp; Parameter'!$E$16*'Data &amp; Parameter'!$E$17*('Data &amp; Parameter'!$E$18+'Data &amp; Parameter'!$E$19)*'Data &amp; Parameter'!$E$20*'Data &amp; Parameter'!$E$37*N3533</f>
        <v>0</v>
      </c>
      <c r="P3533">
        <f>ROUNDUP(IF(D3533&gt;$D$4,0,($D$4-D3533+1)/365),0)</f>
        <v>0</v>
      </c>
      <c r="Q3533">
        <f>ROUNDUP(IF(D3533&gt;$D$5,0,($D$5-D3533+1)/365),0)</f>
        <v>0</v>
      </c>
      <c r="R3533" s="28">
        <f>IF(OR(P3533=1,Q3533=1),IF(D3533+364&lt;=$D$5,(D3533+364-$D$4+1)/365,IF(D3533&gt;$D$4,($D$5-D3533+1)/365,$D$6/365)),0)</f>
        <v>0</v>
      </c>
      <c r="S3533" s="28">
        <f>'Data &amp; Parameter'!$E$16*'Data &amp; Parameter'!$E$17*('Data &amp; Parameter'!$E$18+'Data &amp; Parameter'!$E$19)*'Data &amp; Parameter'!$E$20*'Data &amp; Parameter'!$E$37*R3533</f>
        <v>0</v>
      </c>
      <c r="T3533" s="28">
        <f t="shared" si="55"/>
        <v>0</v>
      </c>
    </row>
    <row r="3534" spans="1:20" ht="15.75" customHeight="1" x14ac:dyDescent="0.35">
      <c r="A3534">
        <v>3527</v>
      </c>
      <c r="B3534" s="76">
        <v>44252.583726851852</v>
      </c>
      <c r="C3534" s="1" t="s">
        <v>11180</v>
      </c>
      <c r="D3534" s="76">
        <v>44252.584733796291</v>
      </c>
      <c r="E3534" s="1" t="s">
        <v>11181</v>
      </c>
      <c r="F3534" s="1" t="s">
        <v>11182</v>
      </c>
      <c r="G3534" s="1" t="s">
        <v>123</v>
      </c>
      <c r="H3534" s="1" t="s">
        <v>124</v>
      </c>
      <c r="I3534" s="1" t="s">
        <v>125</v>
      </c>
      <c r="J3534" s="1" t="s">
        <v>10515</v>
      </c>
      <c r="K3534" s="1" t="s">
        <v>10515</v>
      </c>
      <c r="L3534">
        <f>ROUNDUP(IF(B3534&gt;$D$4,0,($D$4-B3534+1)/365),0)</f>
        <v>0</v>
      </c>
      <c r="M3534">
        <f>ROUNDUP(IF(B3534&gt;$D$5,0,($D$5-B3534+1)/365),0)</f>
        <v>0</v>
      </c>
      <c r="N3534" s="28">
        <f>IF(OR(L3534=1,M3534=1),IF(B3534+364&lt;=$D$5,(B3534+364-$D$4+1)/365,IF(B3534&gt;$D$4,($D$5-B3534+1)/365,$D$6/365)),0)</f>
        <v>0</v>
      </c>
      <c r="O3534" s="28">
        <f>'Data &amp; Parameter'!$E$16*'Data &amp; Parameter'!$E$17*('Data &amp; Parameter'!$E$18+'Data &amp; Parameter'!$E$19)*'Data &amp; Parameter'!$E$20*'Data &amp; Parameter'!$E$37*N3534</f>
        <v>0</v>
      </c>
      <c r="P3534">
        <f>ROUNDUP(IF(D3534&gt;$D$4,0,($D$4-D3534+1)/365),0)</f>
        <v>0</v>
      </c>
      <c r="Q3534">
        <f>ROUNDUP(IF(D3534&gt;$D$5,0,($D$5-D3534+1)/365),0)</f>
        <v>0</v>
      </c>
      <c r="R3534" s="28">
        <f>IF(OR(P3534=1,Q3534=1),IF(D3534+364&lt;=$D$5,(D3534+364-$D$4+1)/365,IF(D3534&gt;$D$4,($D$5-D3534+1)/365,$D$6/365)),0)</f>
        <v>0</v>
      </c>
      <c r="S3534" s="28">
        <f>'Data &amp; Parameter'!$E$16*'Data &amp; Parameter'!$E$17*('Data &amp; Parameter'!$E$18+'Data &amp; Parameter'!$E$19)*'Data &amp; Parameter'!$E$20*'Data &amp; Parameter'!$E$37*R3534</f>
        <v>0</v>
      </c>
      <c r="T3534" s="28">
        <f t="shared" si="55"/>
        <v>0</v>
      </c>
    </row>
    <row r="3535" spans="1:20" ht="15.75" customHeight="1" x14ac:dyDescent="0.35">
      <c r="A3535">
        <v>3528</v>
      </c>
      <c r="B3535" s="76">
        <v>44252.58729166667</v>
      </c>
      <c r="C3535" s="1" t="s">
        <v>11183</v>
      </c>
      <c r="D3535" s="76">
        <v>44252.594583333332</v>
      </c>
      <c r="E3535" s="1" t="s">
        <v>11184</v>
      </c>
      <c r="F3535" s="1" t="s">
        <v>11185</v>
      </c>
      <c r="G3535" s="1" t="s">
        <v>123</v>
      </c>
      <c r="H3535" s="1" t="s">
        <v>124</v>
      </c>
      <c r="I3535" s="1" t="s">
        <v>125</v>
      </c>
      <c r="J3535" s="1" t="s">
        <v>10722</v>
      </c>
      <c r="K3535" s="1" t="s">
        <v>11186</v>
      </c>
      <c r="L3535">
        <f>ROUNDUP(IF(B3535&gt;$D$4,0,($D$4-B3535+1)/365),0)</f>
        <v>0</v>
      </c>
      <c r="M3535">
        <f>ROUNDUP(IF(B3535&gt;$D$5,0,($D$5-B3535+1)/365),0)</f>
        <v>0</v>
      </c>
      <c r="N3535" s="28">
        <f>IF(OR(L3535=1,M3535=1),IF(B3535+364&lt;=$D$5,(B3535+364-$D$4+1)/365,IF(B3535&gt;$D$4,($D$5-B3535+1)/365,$D$6/365)),0)</f>
        <v>0</v>
      </c>
      <c r="O3535" s="28">
        <f>'Data &amp; Parameter'!$E$16*'Data &amp; Parameter'!$E$17*('Data &amp; Parameter'!$E$18+'Data &amp; Parameter'!$E$19)*'Data &amp; Parameter'!$E$20*'Data &amp; Parameter'!$E$37*N3535</f>
        <v>0</v>
      </c>
      <c r="P3535">
        <f>ROUNDUP(IF(D3535&gt;$D$4,0,($D$4-D3535+1)/365),0)</f>
        <v>0</v>
      </c>
      <c r="Q3535">
        <f>ROUNDUP(IF(D3535&gt;$D$5,0,($D$5-D3535+1)/365),0)</f>
        <v>0</v>
      </c>
      <c r="R3535" s="28">
        <f>IF(OR(P3535=1,Q3535=1),IF(D3535+364&lt;=$D$5,(D3535+364-$D$4+1)/365,IF(D3535&gt;$D$4,($D$5-D3535+1)/365,$D$6/365)),0)</f>
        <v>0</v>
      </c>
      <c r="S3535" s="28">
        <f>'Data &amp; Parameter'!$E$16*'Data &amp; Parameter'!$E$17*('Data &amp; Parameter'!$E$18+'Data &amp; Parameter'!$E$19)*'Data &amp; Parameter'!$E$20*'Data &amp; Parameter'!$E$37*R3535</f>
        <v>0</v>
      </c>
      <c r="T3535" s="28">
        <f t="shared" si="55"/>
        <v>0</v>
      </c>
    </row>
    <row r="3536" spans="1:20" ht="15.75" customHeight="1" x14ac:dyDescent="0.35">
      <c r="A3536">
        <v>3529</v>
      </c>
      <c r="B3536" s="76">
        <v>44252.587905092594</v>
      </c>
      <c r="C3536" s="1" t="s">
        <v>11187</v>
      </c>
      <c r="D3536" s="76">
        <v>44252.588877314818</v>
      </c>
      <c r="E3536" s="1" t="s">
        <v>11188</v>
      </c>
      <c r="F3536" s="1" t="s">
        <v>11189</v>
      </c>
      <c r="G3536" s="1" t="s">
        <v>123</v>
      </c>
      <c r="H3536" s="1" t="s">
        <v>124</v>
      </c>
      <c r="I3536" s="1" t="s">
        <v>125</v>
      </c>
      <c r="J3536" s="1" t="s">
        <v>10515</v>
      </c>
      <c r="K3536" s="1" t="s">
        <v>10515</v>
      </c>
      <c r="L3536">
        <f>ROUNDUP(IF(B3536&gt;$D$4,0,($D$4-B3536+1)/365),0)</f>
        <v>0</v>
      </c>
      <c r="M3536">
        <f>ROUNDUP(IF(B3536&gt;$D$5,0,($D$5-B3536+1)/365),0)</f>
        <v>0</v>
      </c>
      <c r="N3536" s="28">
        <f>IF(OR(L3536=1,M3536=1),IF(B3536+364&lt;=$D$5,(B3536+364-$D$4+1)/365,IF(B3536&gt;$D$4,($D$5-B3536+1)/365,$D$6/365)),0)</f>
        <v>0</v>
      </c>
      <c r="O3536" s="28">
        <f>'Data &amp; Parameter'!$E$16*'Data &amp; Parameter'!$E$17*('Data &amp; Parameter'!$E$18+'Data &amp; Parameter'!$E$19)*'Data &amp; Parameter'!$E$20*'Data &amp; Parameter'!$E$37*N3536</f>
        <v>0</v>
      </c>
      <c r="P3536">
        <f>ROUNDUP(IF(D3536&gt;$D$4,0,($D$4-D3536+1)/365),0)</f>
        <v>0</v>
      </c>
      <c r="Q3536">
        <f>ROUNDUP(IF(D3536&gt;$D$5,0,($D$5-D3536+1)/365),0)</f>
        <v>0</v>
      </c>
      <c r="R3536" s="28">
        <f>IF(OR(P3536=1,Q3536=1),IF(D3536+364&lt;=$D$5,(D3536+364-$D$4+1)/365,IF(D3536&gt;$D$4,($D$5-D3536+1)/365,$D$6/365)),0)</f>
        <v>0</v>
      </c>
      <c r="S3536" s="28">
        <f>'Data &amp; Parameter'!$E$16*'Data &amp; Parameter'!$E$17*('Data &amp; Parameter'!$E$18+'Data &amp; Parameter'!$E$19)*'Data &amp; Parameter'!$E$20*'Data &amp; Parameter'!$E$37*R3536</f>
        <v>0</v>
      </c>
      <c r="T3536" s="28">
        <f t="shared" si="55"/>
        <v>0</v>
      </c>
    </row>
    <row r="3537" spans="1:20" ht="15.75" customHeight="1" x14ac:dyDescent="0.35">
      <c r="A3537">
        <v>3530</v>
      </c>
      <c r="B3537" s="76">
        <v>44252.590370370366</v>
      </c>
      <c r="C3537" s="1" t="s">
        <v>11190</v>
      </c>
      <c r="D3537" s="76">
        <v>44252.591909722221</v>
      </c>
      <c r="E3537" s="1" t="s">
        <v>11191</v>
      </c>
      <c r="F3537" s="1" t="s">
        <v>11192</v>
      </c>
      <c r="G3537" s="1" t="s">
        <v>123</v>
      </c>
      <c r="H3537" s="1" t="s">
        <v>124</v>
      </c>
      <c r="I3537" s="1" t="s">
        <v>125</v>
      </c>
      <c r="J3537" s="1" t="s">
        <v>11193</v>
      </c>
      <c r="K3537" s="1" t="s">
        <v>11193</v>
      </c>
      <c r="L3537">
        <f>ROUNDUP(IF(B3537&gt;$D$4,0,($D$4-B3537+1)/365),0)</f>
        <v>0</v>
      </c>
      <c r="M3537">
        <f>ROUNDUP(IF(B3537&gt;$D$5,0,($D$5-B3537+1)/365),0)</f>
        <v>0</v>
      </c>
      <c r="N3537" s="28">
        <f>IF(OR(L3537=1,M3537=1),IF(B3537+364&lt;=$D$5,(B3537+364-$D$4+1)/365,IF(B3537&gt;$D$4,($D$5-B3537+1)/365,$D$6/365)),0)</f>
        <v>0</v>
      </c>
      <c r="O3537" s="28">
        <f>'Data &amp; Parameter'!$E$16*'Data &amp; Parameter'!$E$17*('Data &amp; Parameter'!$E$18+'Data &amp; Parameter'!$E$19)*'Data &amp; Parameter'!$E$20*'Data &amp; Parameter'!$E$37*N3537</f>
        <v>0</v>
      </c>
      <c r="P3537">
        <f>ROUNDUP(IF(D3537&gt;$D$4,0,($D$4-D3537+1)/365),0)</f>
        <v>0</v>
      </c>
      <c r="Q3537">
        <f>ROUNDUP(IF(D3537&gt;$D$5,0,($D$5-D3537+1)/365),0)</f>
        <v>0</v>
      </c>
      <c r="R3537" s="28">
        <f>IF(OR(P3537=1,Q3537=1),IF(D3537+364&lt;=$D$5,(D3537+364-$D$4+1)/365,IF(D3537&gt;$D$4,($D$5-D3537+1)/365,$D$6/365)),0)</f>
        <v>0</v>
      </c>
      <c r="S3537" s="28">
        <f>'Data &amp; Parameter'!$E$16*'Data &amp; Parameter'!$E$17*('Data &amp; Parameter'!$E$18+'Data &amp; Parameter'!$E$19)*'Data &amp; Parameter'!$E$20*'Data &amp; Parameter'!$E$37*R3537</f>
        <v>0</v>
      </c>
      <c r="T3537" s="28">
        <f t="shared" si="55"/>
        <v>0</v>
      </c>
    </row>
    <row r="3538" spans="1:20" ht="15.75" customHeight="1" x14ac:dyDescent="0.35">
      <c r="A3538">
        <v>3531</v>
      </c>
      <c r="B3538" s="76">
        <v>44252.592905092592</v>
      </c>
      <c r="C3538" s="1" t="s">
        <v>11194</v>
      </c>
      <c r="D3538" s="76">
        <v>44252.594675925924</v>
      </c>
      <c r="E3538" s="1" t="s">
        <v>11195</v>
      </c>
      <c r="F3538" s="1" t="s">
        <v>11196</v>
      </c>
      <c r="G3538" s="1" t="s">
        <v>123</v>
      </c>
      <c r="H3538" s="1" t="s">
        <v>124</v>
      </c>
      <c r="I3538" s="1" t="s">
        <v>125</v>
      </c>
      <c r="J3538" s="1" t="s">
        <v>10727</v>
      </c>
      <c r="K3538" s="1" t="s">
        <v>11197</v>
      </c>
      <c r="L3538">
        <f>ROUNDUP(IF(B3538&gt;$D$4,0,($D$4-B3538+1)/365),0)</f>
        <v>0</v>
      </c>
      <c r="M3538">
        <f>ROUNDUP(IF(B3538&gt;$D$5,0,($D$5-B3538+1)/365),0)</f>
        <v>0</v>
      </c>
      <c r="N3538" s="28">
        <f>IF(OR(L3538=1,M3538=1),IF(B3538+364&lt;=$D$5,(B3538+364-$D$4+1)/365,IF(B3538&gt;$D$4,($D$5-B3538+1)/365,$D$6/365)),0)</f>
        <v>0</v>
      </c>
      <c r="O3538" s="28">
        <f>'Data &amp; Parameter'!$E$16*'Data &amp; Parameter'!$E$17*('Data &amp; Parameter'!$E$18+'Data &amp; Parameter'!$E$19)*'Data &amp; Parameter'!$E$20*'Data &amp; Parameter'!$E$37*N3538</f>
        <v>0</v>
      </c>
      <c r="P3538">
        <f>ROUNDUP(IF(D3538&gt;$D$4,0,($D$4-D3538+1)/365),0)</f>
        <v>0</v>
      </c>
      <c r="Q3538">
        <f>ROUNDUP(IF(D3538&gt;$D$5,0,($D$5-D3538+1)/365),0)</f>
        <v>0</v>
      </c>
      <c r="R3538" s="28">
        <f>IF(OR(P3538=1,Q3538=1),IF(D3538+364&lt;=$D$5,(D3538+364-$D$4+1)/365,IF(D3538&gt;$D$4,($D$5-D3538+1)/365,$D$6/365)),0)</f>
        <v>0</v>
      </c>
      <c r="S3538" s="28">
        <f>'Data &amp; Parameter'!$E$16*'Data &amp; Parameter'!$E$17*('Data &amp; Parameter'!$E$18+'Data &amp; Parameter'!$E$19)*'Data &amp; Parameter'!$E$20*'Data &amp; Parameter'!$E$37*R3538</f>
        <v>0</v>
      </c>
      <c r="T3538" s="28">
        <f t="shared" si="55"/>
        <v>0</v>
      </c>
    </row>
    <row r="3539" spans="1:20" ht="15.75" customHeight="1" x14ac:dyDescent="0.35">
      <c r="A3539">
        <v>3532</v>
      </c>
      <c r="B3539" s="76">
        <v>44252.595092592594</v>
      </c>
      <c r="C3539" s="1" t="s">
        <v>11198</v>
      </c>
      <c r="D3539" s="76">
        <v>44252.595567129625</v>
      </c>
      <c r="E3539" s="1" t="s">
        <v>11199</v>
      </c>
      <c r="F3539" s="1" t="s">
        <v>11200</v>
      </c>
      <c r="G3539" s="1" t="s">
        <v>123</v>
      </c>
      <c r="H3539" s="1" t="s">
        <v>124</v>
      </c>
      <c r="I3539" s="1" t="s">
        <v>125</v>
      </c>
      <c r="J3539" s="1" t="s">
        <v>11201</v>
      </c>
      <c r="K3539" s="1" t="s">
        <v>11201</v>
      </c>
      <c r="L3539">
        <f>ROUNDUP(IF(B3539&gt;$D$4,0,($D$4-B3539+1)/365),0)</f>
        <v>0</v>
      </c>
      <c r="M3539">
        <f>ROUNDUP(IF(B3539&gt;$D$5,0,($D$5-B3539+1)/365),0)</f>
        <v>0</v>
      </c>
      <c r="N3539" s="28">
        <f>IF(OR(L3539=1,M3539=1),IF(B3539+364&lt;=$D$5,(B3539+364-$D$4+1)/365,IF(B3539&gt;$D$4,($D$5-B3539+1)/365,$D$6/365)),0)</f>
        <v>0</v>
      </c>
      <c r="O3539" s="28">
        <f>'Data &amp; Parameter'!$E$16*'Data &amp; Parameter'!$E$17*('Data &amp; Parameter'!$E$18+'Data &amp; Parameter'!$E$19)*'Data &amp; Parameter'!$E$20*'Data &amp; Parameter'!$E$37*N3539</f>
        <v>0</v>
      </c>
      <c r="P3539">
        <f>ROUNDUP(IF(D3539&gt;$D$4,0,($D$4-D3539+1)/365),0)</f>
        <v>0</v>
      </c>
      <c r="Q3539">
        <f>ROUNDUP(IF(D3539&gt;$D$5,0,($D$5-D3539+1)/365),0)</f>
        <v>0</v>
      </c>
      <c r="R3539" s="28">
        <f>IF(OR(P3539=1,Q3539=1),IF(D3539+364&lt;=$D$5,(D3539+364-$D$4+1)/365,IF(D3539&gt;$D$4,($D$5-D3539+1)/365,$D$6/365)),0)</f>
        <v>0</v>
      </c>
      <c r="S3539" s="28">
        <f>'Data &amp; Parameter'!$E$16*'Data &amp; Parameter'!$E$17*('Data &amp; Parameter'!$E$18+'Data &amp; Parameter'!$E$19)*'Data &amp; Parameter'!$E$20*'Data &amp; Parameter'!$E$37*R3539</f>
        <v>0</v>
      </c>
      <c r="T3539" s="28">
        <f t="shared" si="55"/>
        <v>0</v>
      </c>
    </row>
    <row r="3540" spans="1:20" ht="15.75" customHeight="1" x14ac:dyDescent="0.35">
      <c r="A3540">
        <v>3533</v>
      </c>
      <c r="B3540" s="76">
        <v>44252.596226851849</v>
      </c>
      <c r="C3540" s="1" t="s">
        <v>11202</v>
      </c>
      <c r="D3540" s="76">
        <v>44252.596990740742</v>
      </c>
      <c r="E3540" s="1" t="s">
        <v>11203</v>
      </c>
      <c r="F3540" s="1" t="s">
        <v>11204</v>
      </c>
      <c r="G3540" s="1" t="s">
        <v>123</v>
      </c>
      <c r="H3540" s="1" t="s">
        <v>124</v>
      </c>
      <c r="I3540" s="1" t="s">
        <v>125</v>
      </c>
      <c r="J3540" s="1" t="s">
        <v>10722</v>
      </c>
      <c r="K3540" s="1" t="s">
        <v>11205</v>
      </c>
      <c r="L3540">
        <f>ROUNDUP(IF(B3540&gt;$D$4,0,($D$4-B3540+1)/365),0)</f>
        <v>0</v>
      </c>
      <c r="M3540">
        <f>ROUNDUP(IF(B3540&gt;$D$5,0,($D$5-B3540+1)/365),0)</f>
        <v>0</v>
      </c>
      <c r="N3540" s="28">
        <f>IF(OR(L3540=1,M3540=1),IF(B3540+364&lt;=$D$5,(B3540+364-$D$4+1)/365,IF(B3540&gt;$D$4,($D$5-B3540+1)/365,$D$6/365)),0)</f>
        <v>0</v>
      </c>
      <c r="O3540" s="28">
        <f>'Data &amp; Parameter'!$E$16*'Data &amp; Parameter'!$E$17*('Data &amp; Parameter'!$E$18+'Data &amp; Parameter'!$E$19)*'Data &amp; Parameter'!$E$20*'Data &amp; Parameter'!$E$37*N3540</f>
        <v>0</v>
      </c>
      <c r="P3540">
        <f>ROUNDUP(IF(D3540&gt;$D$4,0,($D$4-D3540+1)/365),0)</f>
        <v>0</v>
      </c>
      <c r="Q3540">
        <f>ROUNDUP(IF(D3540&gt;$D$5,0,($D$5-D3540+1)/365),0)</f>
        <v>0</v>
      </c>
      <c r="R3540" s="28">
        <f>IF(OR(P3540=1,Q3540=1),IF(D3540+364&lt;=$D$5,(D3540+364-$D$4+1)/365,IF(D3540&gt;$D$4,($D$5-D3540+1)/365,$D$6/365)),0)</f>
        <v>0</v>
      </c>
      <c r="S3540" s="28">
        <f>'Data &amp; Parameter'!$E$16*'Data &amp; Parameter'!$E$17*('Data &amp; Parameter'!$E$18+'Data &amp; Parameter'!$E$19)*'Data &amp; Parameter'!$E$20*'Data &amp; Parameter'!$E$37*R3540</f>
        <v>0</v>
      </c>
      <c r="T3540" s="28">
        <f t="shared" si="55"/>
        <v>0</v>
      </c>
    </row>
    <row r="3541" spans="1:20" ht="15.75" customHeight="1" x14ac:dyDescent="0.35">
      <c r="A3541">
        <v>3534</v>
      </c>
      <c r="B3541" s="76">
        <v>44252.596736111111</v>
      </c>
      <c r="C3541" s="1" t="s">
        <v>11206</v>
      </c>
      <c r="D3541" s="76">
        <v>44252.59774305555</v>
      </c>
      <c r="E3541" s="1" t="s">
        <v>11207</v>
      </c>
      <c r="F3541" s="1" t="s">
        <v>11208</v>
      </c>
      <c r="G3541" s="1" t="s">
        <v>123</v>
      </c>
      <c r="H3541" s="1" t="s">
        <v>124</v>
      </c>
      <c r="I3541" s="1" t="s">
        <v>125</v>
      </c>
      <c r="J3541" s="1" t="s">
        <v>11201</v>
      </c>
      <c r="K3541" s="1" t="s">
        <v>11201</v>
      </c>
      <c r="L3541">
        <f>ROUNDUP(IF(B3541&gt;$D$4,0,($D$4-B3541+1)/365),0)</f>
        <v>0</v>
      </c>
      <c r="M3541">
        <f>ROUNDUP(IF(B3541&gt;$D$5,0,($D$5-B3541+1)/365),0)</f>
        <v>0</v>
      </c>
      <c r="N3541" s="28">
        <f>IF(OR(L3541=1,M3541=1),IF(B3541+364&lt;=$D$5,(B3541+364-$D$4+1)/365,IF(B3541&gt;$D$4,($D$5-B3541+1)/365,$D$6/365)),0)</f>
        <v>0</v>
      </c>
      <c r="O3541" s="28">
        <f>'Data &amp; Parameter'!$E$16*'Data &amp; Parameter'!$E$17*('Data &amp; Parameter'!$E$18+'Data &amp; Parameter'!$E$19)*'Data &amp; Parameter'!$E$20*'Data &amp; Parameter'!$E$37*N3541</f>
        <v>0</v>
      </c>
      <c r="P3541">
        <f>ROUNDUP(IF(D3541&gt;$D$4,0,($D$4-D3541+1)/365),0)</f>
        <v>0</v>
      </c>
      <c r="Q3541">
        <f>ROUNDUP(IF(D3541&gt;$D$5,0,($D$5-D3541+1)/365),0)</f>
        <v>0</v>
      </c>
      <c r="R3541" s="28">
        <f>IF(OR(P3541=1,Q3541=1),IF(D3541+364&lt;=$D$5,(D3541+364-$D$4+1)/365,IF(D3541&gt;$D$4,($D$5-D3541+1)/365,$D$6/365)),0)</f>
        <v>0</v>
      </c>
      <c r="S3541" s="28">
        <f>'Data &amp; Parameter'!$E$16*'Data &amp; Parameter'!$E$17*('Data &amp; Parameter'!$E$18+'Data &amp; Parameter'!$E$19)*'Data &amp; Parameter'!$E$20*'Data &amp; Parameter'!$E$37*R3541</f>
        <v>0</v>
      </c>
      <c r="T3541" s="28">
        <f t="shared" si="55"/>
        <v>0</v>
      </c>
    </row>
    <row r="3542" spans="1:20" ht="15.75" customHeight="1" x14ac:dyDescent="0.35">
      <c r="A3542">
        <v>3535</v>
      </c>
      <c r="B3542" s="76">
        <v>44252.596909722226</v>
      </c>
      <c r="C3542" s="1" t="s">
        <v>11209</v>
      </c>
      <c r="D3542" s="76">
        <v>44252.597384259258</v>
      </c>
      <c r="E3542" s="1" t="s">
        <v>11210</v>
      </c>
      <c r="F3542" s="1" t="s">
        <v>11211</v>
      </c>
      <c r="G3542" s="1" t="s">
        <v>123</v>
      </c>
      <c r="H3542" s="1" t="s">
        <v>124</v>
      </c>
      <c r="I3542" s="1" t="s">
        <v>125</v>
      </c>
      <c r="J3542" s="1" t="s">
        <v>10727</v>
      </c>
      <c r="K3542" s="1" t="s">
        <v>11197</v>
      </c>
      <c r="L3542">
        <f>ROUNDUP(IF(B3542&gt;$D$4,0,($D$4-B3542+1)/365),0)</f>
        <v>0</v>
      </c>
      <c r="M3542">
        <f>ROUNDUP(IF(B3542&gt;$D$5,0,($D$5-B3542+1)/365),0)</f>
        <v>0</v>
      </c>
      <c r="N3542" s="28">
        <f>IF(OR(L3542=1,M3542=1),IF(B3542+364&lt;=$D$5,(B3542+364-$D$4+1)/365,IF(B3542&gt;$D$4,($D$5-B3542+1)/365,$D$6/365)),0)</f>
        <v>0</v>
      </c>
      <c r="O3542" s="28">
        <f>'Data &amp; Parameter'!$E$16*'Data &amp; Parameter'!$E$17*('Data &amp; Parameter'!$E$18+'Data &amp; Parameter'!$E$19)*'Data &amp; Parameter'!$E$20*'Data &amp; Parameter'!$E$37*N3542</f>
        <v>0</v>
      </c>
      <c r="P3542">
        <f>ROUNDUP(IF(D3542&gt;$D$4,0,($D$4-D3542+1)/365),0)</f>
        <v>0</v>
      </c>
      <c r="Q3542">
        <f>ROUNDUP(IF(D3542&gt;$D$5,0,($D$5-D3542+1)/365),0)</f>
        <v>0</v>
      </c>
      <c r="R3542" s="28">
        <f>IF(OR(P3542=1,Q3542=1),IF(D3542+364&lt;=$D$5,(D3542+364-$D$4+1)/365,IF(D3542&gt;$D$4,($D$5-D3542+1)/365,$D$6/365)),0)</f>
        <v>0</v>
      </c>
      <c r="S3542" s="28">
        <f>'Data &amp; Parameter'!$E$16*'Data &amp; Parameter'!$E$17*('Data &amp; Parameter'!$E$18+'Data &amp; Parameter'!$E$19)*'Data &amp; Parameter'!$E$20*'Data &amp; Parameter'!$E$37*R3542</f>
        <v>0</v>
      </c>
      <c r="T3542" s="28">
        <f t="shared" si="55"/>
        <v>0</v>
      </c>
    </row>
    <row r="3543" spans="1:20" ht="15.75" customHeight="1" x14ac:dyDescent="0.35">
      <c r="A3543">
        <v>3536</v>
      </c>
      <c r="B3543" s="76">
        <v>44252.599456018521</v>
      </c>
      <c r="C3543" s="1" t="s">
        <v>11212</v>
      </c>
      <c r="D3543" s="76">
        <v>44252.601458333331</v>
      </c>
      <c r="E3543" s="1" t="s">
        <v>11213</v>
      </c>
      <c r="F3543" s="1" t="s">
        <v>11214</v>
      </c>
      <c r="G3543" s="1" t="s">
        <v>123</v>
      </c>
      <c r="H3543" s="1" t="s">
        <v>124</v>
      </c>
      <c r="I3543" s="1" t="s">
        <v>125</v>
      </c>
      <c r="J3543" s="1" t="s">
        <v>10722</v>
      </c>
      <c r="K3543" s="1" t="s">
        <v>11215</v>
      </c>
      <c r="L3543">
        <f>ROUNDUP(IF(B3543&gt;$D$4,0,($D$4-B3543+1)/365),0)</f>
        <v>0</v>
      </c>
      <c r="M3543">
        <f>ROUNDUP(IF(B3543&gt;$D$5,0,($D$5-B3543+1)/365),0)</f>
        <v>0</v>
      </c>
      <c r="N3543" s="28">
        <f>IF(OR(L3543=1,M3543=1),IF(B3543+364&lt;=$D$5,(B3543+364-$D$4+1)/365,IF(B3543&gt;$D$4,($D$5-B3543+1)/365,$D$6/365)),0)</f>
        <v>0</v>
      </c>
      <c r="O3543" s="28">
        <f>'Data &amp; Parameter'!$E$16*'Data &amp; Parameter'!$E$17*('Data &amp; Parameter'!$E$18+'Data &amp; Parameter'!$E$19)*'Data &amp; Parameter'!$E$20*'Data &amp; Parameter'!$E$37*N3543</f>
        <v>0</v>
      </c>
      <c r="P3543">
        <f>ROUNDUP(IF(D3543&gt;$D$4,0,($D$4-D3543+1)/365),0)</f>
        <v>0</v>
      </c>
      <c r="Q3543">
        <f>ROUNDUP(IF(D3543&gt;$D$5,0,($D$5-D3543+1)/365),0)</f>
        <v>0</v>
      </c>
      <c r="R3543" s="28">
        <f>IF(OR(P3543=1,Q3543=1),IF(D3543+364&lt;=$D$5,(D3543+364-$D$4+1)/365,IF(D3543&gt;$D$4,($D$5-D3543+1)/365,$D$6/365)),0)</f>
        <v>0</v>
      </c>
      <c r="S3543" s="28">
        <f>'Data &amp; Parameter'!$E$16*'Data &amp; Parameter'!$E$17*('Data &amp; Parameter'!$E$18+'Data &amp; Parameter'!$E$19)*'Data &amp; Parameter'!$E$20*'Data &amp; Parameter'!$E$37*R3543</f>
        <v>0</v>
      </c>
      <c r="T3543" s="28">
        <f t="shared" si="55"/>
        <v>0</v>
      </c>
    </row>
    <row r="3544" spans="1:20" ht="15.75" customHeight="1" x14ac:dyDescent="0.35">
      <c r="A3544">
        <v>3537</v>
      </c>
      <c r="B3544" s="76">
        <v>44252.600081018521</v>
      </c>
      <c r="C3544" s="1" t="s">
        <v>11216</v>
      </c>
      <c r="D3544" s="76">
        <v>44252.60083333333</v>
      </c>
      <c r="E3544" s="1" t="s">
        <v>11217</v>
      </c>
      <c r="F3544" s="1" t="s">
        <v>11218</v>
      </c>
      <c r="G3544" s="1" t="s">
        <v>123</v>
      </c>
      <c r="H3544" s="1" t="s">
        <v>124</v>
      </c>
      <c r="I3544" s="1" t="s">
        <v>125</v>
      </c>
      <c r="J3544" s="1" t="s">
        <v>11193</v>
      </c>
      <c r="K3544" s="1" t="s">
        <v>11193</v>
      </c>
      <c r="L3544">
        <f>ROUNDUP(IF(B3544&gt;$D$4,0,($D$4-B3544+1)/365),0)</f>
        <v>0</v>
      </c>
      <c r="M3544">
        <f>ROUNDUP(IF(B3544&gt;$D$5,0,($D$5-B3544+1)/365),0)</f>
        <v>0</v>
      </c>
      <c r="N3544" s="28">
        <f>IF(OR(L3544=1,M3544=1),IF(B3544+364&lt;=$D$5,(B3544+364-$D$4+1)/365,IF(B3544&gt;$D$4,($D$5-B3544+1)/365,$D$6/365)),0)</f>
        <v>0</v>
      </c>
      <c r="O3544" s="28">
        <f>'Data &amp; Parameter'!$E$16*'Data &amp; Parameter'!$E$17*('Data &amp; Parameter'!$E$18+'Data &amp; Parameter'!$E$19)*'Data &amp; Parameter'!$E$20*'Data &amp; Parameter'!$E$37*N3544</f>
        <v>0</v>
      </c>
      <c r="P3544">
        <f>ROUNDUP(IF(D3544&gt;$D$4,0,($D$4-D3544+1)/365),0)</f>
        <v>0</v>
      </c>
      <c r="Q3544">
        <f>ROUNDUP(IF(D3544&gt;$D$5,0,($D$5-D3544+1)/365),0)</f>
        <v>0</v>
      </c>
      <c r="R3544" s="28">
        <f>IF(OR(P3544=1,Q3544=1),IF(D3544+364&lt;=$D$5,(D3544+364-$D$4+1)/365,IF(D3544&gt;$D$4,($D$5-D3544+1)/365,$D$6/365)),0)</f>
        <v>0</v>
      </c>
      <c r="S3544" s="28">
        <f>'Data &amp; Parameter'!$E$16*'Data &amp; Parameter'!$E$17*('Data &amp; Parameter'!$E$18+'Data &amp; Parameter'!$E$19)*'Data &amp; Parameter'!$E$20*'Data &amp; Parameter'!$E$37*R3544</f>
        <v>0</v>
      </c>
      <c r="T3544" s="28">
        <f t="shared" si="55"/>
        <v>0</v>
      </c>
    </row>
    <row r="3545" spans="1:20" ht="15.75" customHeight="1" x14ac:dyDescent="0.35">
      <c r="A3545">
        <v>3538</v>
      </c>
      <c r="B3545" s="76">
        <v>44252.601678240739</v>
      </c>
      <c r="C3545" s="1" t="s">
        <v>11219</v>
      </c>
      <c r="D3545" s="76">
        <v>44252.602534722224</v>
      </c>
      <c r="E3545" s="1" t="s">
        <v>11220</v>
      </c>
      <c r="F3545" s="1" t="s">
        <v>11221</v>
      </c>
      <c r="G3545" s="1" t="s">
        <v>123</v>
      </c>
      <c r="H3545" s="1" t="s">
        <v>124</v>
      </c>
      <c r="I3545" s="1" t="s">
        <v>125</v>
      </c>
      <c r="J3545" s="1" t="s">
        <v>10727</v>
      </c>
      <c r="K3545" s="1" t="s">
        <v>11205</v>
      </c>
      <c r="L3545">
        <f>ROUNDUP(IF(B3545&gt;$D$4,0,($D$4-B3545+1)/365),0)</f>
        <v>0</v>
      </c>
      <c r="M3545">
        <f>ROUNDUP(IF(B3545&gt;$D$5,0,($D$5-B3545+1)/365),0)</f>
        <v>0</v>
      </c>
      <c r="N3545" s="28">
        <f>IF(OR(L3545=1,M3545=1),IF(B3545+364&lt;=$D$5,(B3545+364-$D$4+1)/365,IF(B3545&gt;$D$4,($D$5-B3545+1)/365,$D$6/365)),0)</f>
        <v>0</v>
      </c>
      <c r="O3545" s="28">
        <f>'Data &amp; Parameter'!$E$16*'Data &amp; Parameter'!$E$17*('Data &amp; Parameter'!$E$18+'Data &amp; Parameter'!$E$19)*'Data &amp; Parameter'!$E$20*'Data &amp; Parameter'!$E$37*N3545</f>
        <v>0</v>
      </c>
      <c r="P3545">
        <f>ROUNDUP(IF(D3545&gt;$D$4,0,($D$4-D3545+1)/365),0)</f>
        <v>0</v>
      </c>
      <c r="Q3545">
        <f>ROUNDUP(IF(D3545&gt;$D$5,0,($D$5-D3545+1)/365),0)</f>
        <v>0</v>
      </c>
      <c r="R3545" s="28">
        <f>IF(OR(P3545=1,Q3545=1),IF(D3545+364&lt;=$D$5,(D3545+364-$D$4+1)/365,IF(D3545&gt;$D$4,($D$5-D3545+1)/365,$D$6/365)),0)</f>
        <v>0</v>
      </c>
      <c r="S3545" s="28">
        <f>'Data &amp; Parameter'!$E$16*'Data &amp; Parameter'!$E$17*('Data &amp; Parameter'!$E$18+'Data &amp; Parameter'!$E$19)*'Data &amp; Parameter'!$E$20*'Data &amp; Parameter'!$E$37*R3545</f>
        <v>0</v>
      </c>
      <c r="T3545" s="28">
        <f t="shared" si="55"/>
        <v>0</v>
      </c>
    </row>
    <row r="3546" spans="1:20" ht="15.75" customHeight="1" x14ac:dyDescent="0.35">
      <c r="A3546">
        <v>3539</v>
      </c>
      <c r="B3546" s="76">
        <v>44252.60356481481</v>
      </c>
      <c r="C3546" s="1" t="s">
        <v>11222</v>
      </c>
      <c r="D3546" s="76">
        <v>44252.604016203702</v>
      </c>
      <c r="E3546" s="1" t="s">
        <v>11223</v>
      </c>
      <c r="F3546" s="1" t="s">
        <v>11224</v>
      </c>
      <c r="G3546" s="1" t="s">
        <v>123</v>
      </c>
      <c r="H3546" s="1" t="s">
        <v>124</v>
      </c>
      <c r="I3546" s="1" t="s">
        <v>125</v>
      </c>
      <c r="J3546" s="1" t="s">
        <v>11225</v>
      </c>
      <c r="K3546" s="1" t="s">
        <v>11193</v>
      </c>
      <c r="L3546">
        <f>ROUNDUP(IF(B3546&gt;$D$4,0,($D$4-B3546+1)/365),0)</f>
        <v>0</v>
      </c>
      <c r="M3546">
        <f>ROUNDUP(IF(B3546&gt;$D$5,0,($D$5-B3546+1)/365),0)</f>
        <v>0</v>
      </c>
      <c r="N3546" s="28">
        <f>IF(OR(L3546=1,M3546=1),IF(B3546+364&lt;=$D$5,(B3546+364-$D$4+1)/365,IF(B3546&gt;$D$4,($D$5-B3546+1)/365,$D$6/365)),0)</f>
        <v>0</v>
      </c>
      <c r="O3546" s="28">
        <f>'Data &amp; Parameter'!$E$16*'Data &amp; Parameter'!$E$17*('Data &amp; Parameter'!$E$18+'Data &amp; Parameter'!$E$19)*'Data &amp; Parameter'!$E$20*'Data &amp; Parameter'!$E$37*N3546</f>
        <v>0</v>
      </c>
      <c r="P3546">
        <f>ROUNDUP(IF(D3546&gt;$D$4,0,($D$4-D3546+1)/365),0)</f>
        <v>0</v>
      </c>
      <c r="Q3546">
        <f>ROUNDUP(IF(D3546&gt;$D$5,0,($D$5-D3546+1)/365),0)</f>
        <v>0</v>
      </c>
      <c r="R3546" s="28">
        <f>IF(OR(P3546=1,Q3546=1),IF(D3546+364&lt;=$D$5,(D3546+364-$D$4+1)/365,IF(D3546&gt;$D$4,($D$5-D3546+1)/365,$D$6/365)),0)</f>
        <v>0</v>
      </c>
      <c r="S3546" s="28">
        <f>'Data &amp; Parameter'!$E$16*'Data &amp; Parameter'!$E$17*('Data &amp; Parameter'!$E$18+'Data &amp; Parameter'!$E$19)*'Data &amp; Parameter'!$E$20*'Data &amp; Parameter'!$E$37*R3546</f>
        <v>0</v>
      </c>
      <c r="T3546" s="28">
        <f t="shared" si="55"/>
        <v>0</v>
      </c>
    </row>
    <row r="3547" spans="1:20" ht="15.75" customHeight="1" x14ac:dyDescent="0.35">
      <c r="A3547">
        <v>3540</v>
      </c>
      <c r="B3547" s="76">
        <v>44252.604305555556</v>
      </c>
      <c r="C3547" s="1" t="s">
        <v>11226</v>
      </c>
      <c r="D3547" s="76">
        <v>44252.6090162037</v>
      </c>
      <c r="E3547" s="1" t="s">
        <v>11227</v>
      </c>
      <c r="F3547" s="1" t="s">
        <v>11228</v>
      </c>
      <c r="G3547" s="1" t="s">
        <v>123</v>
      </c>
      <c r="H3547" s="1" t="s">
        <v>124</v>
      </c>
      <c r="I3547" s="1" t="s">
        <v>125</v>
      </c>
      <c r="J3547" s="1" t="s">
        <v>10722</v>
      </c>
      <c r="K3547" s="1" t="s">
        <v>11229</v>
      </c>
      <c r="L3547">
        <f>ROUNDUP(IF(B3547&gt;$D$4,0,($D$4-B3547+1)/365),0)</f>
        <v>0</v>
      </c>
      <c r="M3547">
        <f>ROUNDUP(IF(B3547&gt;$D$5,0,($D$5-B3547+1)/365),0)</f>
        <v>0</v>
      </c>
      <c r="N3547" s="28">
        <f>IF(OR(L3547=1,M3547=1),IF(B3547+364&lt;=$D$5,(B3547+364-$D$4+1)/365,IF(B3547&gt;$D$4,($D$5-B3547+1)/365,$D$6/365)),0)</f>
        <v>0</v>
      </c>
      <c r="O3547" s="28">
        <f>'Data &amp; Parameter'!$E$16*'Data &amp; Parameter'!$E$17*('Data &amp; Parameter'!$E$18+'Data &amp; Parameter'!$E$19)*'Data &amp; Parameter'!$E$20*'Data &amp; Parameter'!$E$37*N3547</f>
        <v>0</v>
      </c>
      <c r="P3547">
        <f>ROUNDUP(IF(D3547&gt;$D$4,0,($D$4-D3547+1)/365),0)</f>
        <v>0</v>
      </c>
      <c r="Q3547">
        <f>ROUNDUP(IF(D3547&gt;$D$5,0,($D$5-D3547+1)/365),0)</f>
        <v>0</v>
      </c>
      <c r="R3547" s="28">
        <f>IF(OR(P3547=1,Q3547=1),IF(D3547+364&lt;=$D$5,(D3547+364-$D$4+1)/365,IF(D3547&gt;$D$4,($D$5-D3547+1)/365,$D$6/365)),0)</f>
        <v>0</v>
      </c>
      <c r="S3547" s="28">
        <f>'Data &amp; Parameter'!$E$16*'Data &amp; Parameter'!$E$17*('Data &amp; Parameter'!$E$18+'Data &amp; Parameter'!$E$19)*'Data &amp; Parameter'!$E$20*'Data &amp; Parameter'!$E$37*R3547</f>
        <v>0</v>
      </c>
      <c r="T3547" s="28">
        <f t="shared" si="55"/>
        <v>0</v>
      </c>
    </row>
    <row r="3548" spans="1:20" ht="15.75" customHeight="1" x14ac:dyDescent="0.35">
      <c r="A3548">
        <v>3541</v>
      </c>
      <c r="B3548" s="76">
        <v>44252.605497685188</v>
      </c>
      <c r="C3548" s="1" t="s">
        <v>11230</v>
      </c>
      <c r="D3548" s="76">
        <v>44252.606099537035</v>
      </c>
      <c r="E3548" s="1" t="s">
        <v>11231</v>
      </c>
      <c r="F3548" s="1" t="s">
        <v>11232</v>
      </c>
      <c r="G3548" s="1" t="s">
        <v>123</v>
      </c>
      <c r="H3548" s="1" t="s">
        <v>124</v>
      </c>
      <c r="I3548" s="1" t="s">
        <v>125</v>
      </c>
      <c r="J3548" s="1" t="s">
        <v>10727</v>
      </c>
      <c r="K3548" s="1" t="s">
        <v>11205</v>
      </c>
      <c r="L3548">
        <f>ROUNDUP(IF(B3548&gt;$D$4,0,($D$4-B3548+1)/365),0)</f>
        <v>0</v>
      </c>
      <c r="M3548">
        <f>ROUNDUP(IF(B3548&gt;$D$5,0,($D$5-B3548+1)/365),0)</f>
        <v>0</v>
      </c>
      <c r="N3548" s="28">
        <f>IF(OR(L3548=1,M3548=1),IF(B3548+364&lt;=$D$5,(B3548+364-$D$4+1)/365,IF(B3548&gt;$D$4,($D$5-B3548+1)/365,$D$6/365)),0)</f>
        <v>0</v>
      </c>
      <c r="O3548" s="28">
        <f>'Data &amp; Parameter'!$E$16*'Data &amp; Parameter'!$E$17*('Data &amp; Parameter'!$E$18+'Data &amp; Parameter'!$E$19)*'Data &amp; Parameter'!$E$20*'Data &amp; Parameter'!$E$37*N3548</f>
        <v>0</v>
      </c>
      <c r="P3548">
        <f>ROUNDUP(IF(D3548&gt;$D$4,0,($D$4-D3548+1)/365),0)</f>
        <v>0</v>
      </c>
      <c r="Q3548">
        <f>ROUNDUP(IF(D3548&gt;$D$5,0,($D$5-D3548+1)/365),0)</f>
        <v>0</v>
      </c>
      <c r="R3548" s="28">
        <f>IF(OR(P3548=1,Q3548=1),IF(D3548+364&lt;=$D$5,(D3548+364-$D$4+1)/365,IF(D3548&gt;$D$4,($D$5-D3548+1)/365,$D$6/365)),0)</f>
        <v>0</v>
      </c>
      <c r="S3548" s="28">
        <f>'Data &amp; Parameter'!$E$16*'Data &amp; Parameter'!$E$17*('Data &amp; Parameter'!$E$18+'Data &amp; Parameter'!$E$19)*'Data &amp; Parameter'!$E$20*'Data &amp; Parameter'!$E$37*R3548</f>
        <v>0</v>
      </c>
      <c r="T3548" s="28">
        <f t="shared" si="55"/>
        <v>0</v>
      </c>
    </row>
    <row r="3549" spans="1:20" ht="15.75" customHeight="1" x14ac:dyDescent="0.35">
      <c r="A3549">
        <v>3542</v>
      </c>
      <c r="B3549" s="76">
        <v>44252.606238425928</v>
      </c>
      <c r="C3549" s="1" t="s">
        <v>11233</v>
      </c>
      <c r="D3549" s="76">
        <v>44252.606712962966</v>
      </c>
      <c r="E3549" s="1" t="s">
        <v>11234</v>
      </c>
      <c r="F3549" s="1" t="s">
        <v>11235</v>
      </c>
      <c r="G3549" s="1" t="s">
        <v>123</v>
      </c>
      <c r="H3549" s="1" t="s">
        <v>124</v>
      </c>
      <c r="I3549" s="1" t="s">
        <v>125</v>
      </c>
      <c r="J3549" s="1" t="s">
        <v>11193</v>
      </c>
      <c r="K3549" s="1" t="s">
        <v>11193</v>
      </c>
      <c r="L3549">
        <f>ROUNDUP(IF(B3549&gt;$D$4,0,($D$4-B3549+1)/365),0)</f>
        <v>0</v>
      </c>
      <c r="M3549">
        <f>ROUNDUP(IF(B3549&gt;$D$5,0,($D$5-B3549+1)/365),0)</f>
        <v>0</v>
      </c>
      <c r="N3549" s="28">
        <f>IF(OR(L3549=1,M3549=1),IF(B3549+364&lt;=$D$5,(B3549+364-$D$4+1)/365,IF(B3549&gt;$D$4,($D$5-B3549+1)/365,$D$6/365)),0)</f>
        <v>0</v>
      </c>
      <c r="O3549" s="28">
        <f>'Data &amp; Parameter'!$E$16*'Data &amp; Parameter'!$E$17*('Data &amp; Parameter'!$E$18+'Data &amp; Parameter'!$E$19)*'Data &amp; Parameter'!$E$20*'Data &amp; Parameter'!$E$37*N3549</f>
        <v>0</v>
      </c>
      <c r="P3549">
        <f>ROUNDUP(IF(D3549&gt;$D$4,0,($D$4-D3549+1)/365),0)</f>
        <v>0</v>
      </c>
      <c r="Q3549">
        <f>ROUNDUP(IF(D3549&gt;$D$5,0,($D$5-D3549+1)/365),0)</f>
        <v>0</v>
      </c>
      <c r="R3549" s="28">
        <f>IF(OR(P3549=1,Q3549=1),IF(D3549+364&lt;=$D$5,(D3549+364-$D$4+1)/365,IF(D3549&gt;$D$4,($D$5-D3549+1)/365,$D$6/365)),0)</f>
        <v>0</v>
      </c>
      <c r="S3549" s="28">
        <f>'Data &amp; Parameter'!$E$16*'Data &amp; Parameter'!$E$17*('Data &amp; Parameter'!$E$18+'Data &amp; Parameter'!$E$19)*'Data &amp; Parameter'!$E$20*'Data &amp; Parameter'!$E$37*R3549</f>
        <v>0</v>
      </c>
      <c r="T3549" s="28">
        <f t="shared" si="55"/>
        <v>0</v>
      </c>
    </row>
    <row r="3550" spans="1:20" ht="15.75" customHeight="1" x14ac:dyDescent="0.35">
      <c r="A3550">
        <v>3543</v>
      </c>
      <c r="B3550" s="76">
        <v>44252.608761574069</v>
      </c>
      <c r="C3550" s="1" t="s">
        <v>11236</v>
      </c>
      <c r="D3550" s="76">
        <v>44252.612442129626</v>
      </c>
      <c r="E3550" s="1" t="s">
        <v>11237</v>
      </c>
      <c r="F3550" s="1" t="s">
        <v>11238</v>
      </c>
      <c r="G3550" s="1" t="s">
        <v>123</v>
      </c>
      <c r="H3550" s="1" t="s">
        <v>124</v>
      </c>
      <c r="I3550" s="1" t="s">
        <v>125</v>
      </c>
      <c r="J3550" s="1" t="s">
        <v>11193</v>
      </c>
      <c r="K3550" s="1" t="s">
        <v>11193</v>
      </c>
      <c r="L3550">
        <f>ROUNDUP(IF(B3550&gt;$D$4,0,($D$4-B3550+1)/365),0)</f>
        <v>0</v>
      </c>
      <c r="M3550">
        <f>ROUNDUP(IF(B3550&gt;$D$5,0,($D$5-B3550+1)/365),0)</f>
        <v>0</v>
      </c>
      <c r="N3550" s="28">
        <f>IF(OR(L3550=1,M3550=1),IF(B3550+364&lt;=$D$5,(B3550+364-$D$4+1)/365,IF(B3550&gt;$D$4,($D$5-B3550+1)/365,$D$6/365)),0)</f>
        <v>0</v>
      </c>
      <c r="O3550" s="28">
        <f>'Data &amp; Parameter'!$E$16*'Data &amp; Parameter'!$E$17*('Data &amp; Parameter'!$E$18+'Data &amp; Parameter'!$E$19)*'Data &amp; Parameter'!$E$20*'Data &amp; Parameter'!$E$37*N3550</f>
        <v>0</v>
      </c>
      <c r="P3550">
        <f>ROUNDUP(IF(D3550&gt;$D$4,0,($D$4-D3550+1)/365),0)</f>
        <v>0</v>
      </c>
      <c r="Q3550">
        <f>ROUNDUP(IF(D3550&gt;$D$5,0,($D$5-D3550+1)/365),0)</f>
        <v>0</v>
      </c>
      <c r="R3550" s="28">
        <f>IF(OR(P3550=1,Q3550=1),IF(D3550+364&lt;=$D$5,(D3550+364-$D$4+1)/365,IF(D3550&gt;$D$4,($D$5-D3550+1)/365,$D$6/365)),0)</f>
        <v>0</v>
      </c>
      <c r="S3550" s="28">
        <f>'Data &amp; Parameter'!$E$16*'Data &amp; Parameter'!$E$17*('Data &amp; Parameter'!$E$18+'Data &amp; Parameter'!$E$19)*'Data &amp; Parameter'!$E$20*'Data &amp; Parameter'!$E$37*R3550</f>
        <v>0</v>
      </c>
      <c r="T3550" s="28">
        <f t="shared" si="55"/>
        <v>0</v>
      </c>
    </row>
    <row r="3551" spans="1:20" ht="15.75" customHeight="1" x14ac:dyDescent="0.35">
      <c r="A3551">
        <v>3544</v>
      </c>
      <c r="B3551" s="76">
        <v>44252.610393518524</v>
      </c>
      <c r="C3551" s="1" t="s">
        <v>11239</v>
      </c>
      <c r="D3551" s="76">
        <v>44252.613657407404</v>
      </c>
      <c r="E3551" s="1" t="s">
        <v>11240</v>
      </c>
      <c r="F3551" s="1" t="s">
        <v>11241</v>
      </c>
      <c r="G3551" s="1" t="s">
        <v>123</v>
      </c>
      <c r="H3551" s="1" t="s">
        <v>124</v>
      </c>
      <c r="I3551" s="1" t="s">
        <v>125</v>
      </c>
      <c r="J3551" s="1" t="s">
        <v>10722</v>
      </c>
      <c r="K3551" s="1" t="s">
        <v>11205</v>
      </c>
      <c r="L3551">
        <f>ROUNDUP(IF(B3551&gt;$D$4,0,($D$4-B3551+1)/365),0)</f>
        <v>0</v>
      </c>
      <c r="M3551">
        <f>ROUNDUP(IF(B3551&gt;$D$5,0,($D$5-B3551+1)/365),0)</f>
        <v>0</v>
      </c>
      <c r="N3551" s="28">
        <f>IF(OR(L3551=1,M3551=1),IF(B3551+364&lt;=$D$5,(B3551+364-$D$4+1)/365,IF(B3551&gt;$D$4,($D$5-B3551+1)/365,$D$6/365)),0)</f>
        <v>0</v>
      </c>
      <c r="O3551" s="28">
        <f>'Data &amp; Parameter'!$E$16*'Data &amp; Parameter'!$E$17*('Data &amp; Parameter'!$E$18+'Data &amp; Parameter'!$E$19)*'Data &amp; Parameter'!$E$20*'Data &amp; Parameter'!$E$37*N3551</f>
        <v>0</v>
      </c>
      <c r="P3551">
        <f>ROUNDUP(IF(D3551&gt;$D$4,0,($D$4-D3551+1)/365),0)</f>
        <v>0</v>
      </c>
      <c r="Q3551">
        <f>ROUNDUP(IF(D3551&gt;$D$5,0,($D$5-D3551+1)/365),0)</f>
        <v>0</v>
      </c>
      <c r="R3551" s="28">
        <f>IF(OR(P3551=1,Q3551=1),IF(D3551+364&lt;=$D$5,(D3551+364-$D$4+1)/365,IF(D3551&gt;$D$4,($D$5-D3551+1)/365,$D$6/365)),0)</f>
        <v>0</v>
      </c>
      <c r="S3551" s="28">
        <f>'Data &amp; Parameter'!$E$16*'Data &amp; Parameter'!$E$17*('Data &amp; Parameter'!$E$18+'Data &amp; Parameter'!$E$19)*'Data &amp; Parameter'!$E$20*'Data &amp; Parameter'!$E$37*R3551</f>
        <v>0</v>
      </c>
      <c r="T3551" s="28">
        <f t="shared" si="55"/>
        <v>0</v>
      </c>
    </row>
    <row r="3552" spans="1:20" ht="15.75" customHeight="1" x14ac:dyDescent="0.35">
      <c r="A3552">
        <v>3545</v>
      </c>
      <c r="B3552" s="76">
        <v>44252.610601851848</v>
      </c>
      <c r="C3552" s="1" t="s">
        <v>11242</v>
      </c>
      <c r="D3552" s="76">
        <v>44252.61100694444</v>
      </c>
      <c r="E3552" s="1" t="s">
        <v>11243</v>
      </c>
      <c r="F3552" s="1" t="s">
        <v>11244</v>
      </c>
      <c r="G3552" s="1" t="s">
        <v>123</v>
      </c>
      <c r="H3552" s="1" t="s">
        <v>124</v>
      </c>
      <c r="I3552" s="1" t="s">
        <v>125</v>
      </c>
      <c r="J3552" s="1" t="s">
        <v>10727</v>
      </c>
      <c r="K3552" s="1" t="s">
        <v>11186</v>
      </c>
      <c r="L3552">
        <f>ROUNDUP(IF(B3552&gt;$D$4,0,($D$4-B3552+1)/365),0)</f>
        <v>0</v>
      </c>
      <c r="M3552">
        <f>ROUNDUP(IF(B3552&gt;$D$5,0,($D$5-B3552+1)/365),0)</f>
        <v>0</v>
      </c>
      <c r="N3552" s="28">
        <f>IF(OR(L3552=1,M3552=1),IF(B3552+364&lt;=$D$5,(B3552+364-$D$4+1)/365,IF(B3552&gt;$D$4,($D$5-B3552+1)/365,$D$6/365)),0)</f>
        <v>0</v>
      </c>
      <c r="O3552" s="28">
        <f>'Data &amp; Parameter'!$E$16*'Data &amp; Parameter'!$E$17*('Data &amp; Parameter'!$E$18+'Data &amp; Parameter'!$E$19)*'Data &amp; Parameter'!$E$20*'Data &amp; Parameter'!$E$37*N3552</f>
        <v>0</v>
      </c>
      <c r="P3552">
        <f>ROUNDUP(IF(D3552&gt;$D$4,0,($D$4-D3552+1)/365),0)</f>
        <v>0</v>
      </c>
      <c r="Q3552">
        <f>ROUNDUP(IF(D3552&gt;$D$5,0,($D$5-D3552+1)/365),0)</f>
        <v>0</v>
      </c>
      <c r="R3552" s="28">
        <f>IF(OR(P3552=1,Q3552=1),IF(D3552+364&lt;=$D$5,(D3552+364-$D$4+1)/365,IF(D3552&gt;$D$4,($D$5-D3552+1)/365,$D$6/365)),0)</f>
        <v>0</v>
      </c>
      <c r="S3552" s="28">
        <f>'Data &amp; Parameter'!$E$16*'Data &amp; Parameter'!$E$17*('Data &amp; Parameter'!$E$18+'Data &amp; Parameter'!$E$19)*'Data &amp; Parameter'!$E$20*'Data &amp; Parameter'!$E$37*R3552</f>
        <v>0</v>
      </c>
      <c r="T3552" s="28">
        <f t="shared" si="55"/>
        <v>0</v>
      </c>
    </row>
    <row r="3553" spans="1:20" ht="15.75" customHeight="1" x14ac:dyDescent="0.35">
      <c r="A3553">
        <v>3546</v>
      </c>
      <c r="B3553" s="76">
        <v>44252.615023148144</v>
      </c>
      <c r="C3553" s="1" t="s">
        <v>11245</v>
      </c>
      <c r="D3553" s="76">
        <v>44252.616886574076</v>
      </c>
      <c r="E3553" s="1" t="s">
        <v>11246</v>
      </c>
      <c r="F3553" s="1" t="s">
        <v>11247</v>
      </c>
      <c r="G3553" s="1" t="s">
        <v>123</v>
      </c>
      <c r="H3553" s="1" t="s">
        <v>124</v>
      </c>
      <c r="I3553" s="1" t="s">
        <v>125</v>
      </c>
      <c r="J3553" s="1" t="s">
        <v>10727</v>
      </c>
      <c r="K3553" s="1" t="s">
        <v>11186</v>
      </c>
      <c r="L3553">
        <f>ROUNDUP(IF(B3553&gt;$D$4,0,($D$4-B3553+1)/365),0)</f>
        <v>0</v>
      </c>
      <c r="M3553">
        <f>ROUNDUP(IF(B3553&gt;$D$5,0,($D$5-B3553+1)/365),0)</f>
        <v>0</v>
      </c>
      <c r="N3553" s="28">
        <f>IF(OR(L3553=1,M3553=1),IF(B3553+364&lt;=$D$5,(B3553+364-$D$4+1)/365,IF(B3553&gt;$D$4,($D$5-B3553+1)/365,$D$6/365)),0)</f>
        <v>0</v>
      </c>
      <c r="O3553" s="28">
        <f>'Data &amp; Parameter'!$E$16*'Data &amp; Parameter'!$E$17*('Data &amp; Parameter'!$E$18+'Data &amp; Parameter'!$E$19)*'Data &amp; Parameter'!$E$20*'Data &amp; Parameter'!$E$37*N3553</f>
        <v>0</v>
      </c>
      <c r="P3553">
        <f>ROUNDUP(IF(D3553&gt;$D$4,0,($D$4-D3553+1)/365),0)</f>
        <v>0</v>
      </c>
      <c r="Q3553">
        <f>ROUNDUP(IF(D3553&gt;$D$5,0,($D$5-D3553+1)/365),0)</f>
        <v>0</v>
      </c>
      <c r="R3553" s="28">
        <f>IF(OR(P3553=1,Q3553=1),IF(D3553+364&lt;=$D$5,(D3553+364-$D$4+1)/365,IF(D3553&gt;$D$4,($D$5-D3553+1)/365,$D$6/365)),0)</f>
        <v>0</v>
      </c>
      <c r="S3553" s="28">
        <f>'Data &amp; Parameter'!$E$16*'Data &amp; Parameter'!$E$17*('Data &amp; Parameter'!$E$18+'Data &amp; Parameter'!$E$19)*'Data &amp; Parameter'!$E$20*'Data &amp; Parameter'!$E$37*R3553</f>
        <v>0</v>
      </c>
      <c r="T3553" s="28">
        <f t="shared" si="55"/>
        <v>0</v>
      </c>
    </row>
    <row r="3554" spans="1:20" ht="15.75" customHeight="1" x14ac:dyDescent="0.35">
      <c r="A3554">
        <v>3547</v>
      </c>
      <c r="B3554" s="76">
        <v>44252.61513888889</v>
      </c>
      <c r="C3554" s="1" t="s">
        <v>11248</v>
      </c>
      <c r="D3554" s="76">
        <v>44252.615706018521</v>
      </c>
      <c r="E3554" s="1" t="s">
        <v>11249</v>
      </c>
      <c r="F3554" s="1" t="s">
        <v>11250</v>
      </c>
      <c r="G3554" s="1" t="s">
        <v>123</v>
      </c>
      <c r="H3554" s="1" t="s">
        <v>124</v>
      </c>
      <c r="I3554" s="1" t="s">
        <v>125</v>
      </c>
      <c r="J3554" s="1" t="s">
        <v>11193</v>
      </c>
      <c r="K3554" s="1" t="s">
        <v>11251</v>
      </c>
      <c r="L3554">
        <f>ROUNDUP(IF(B3554&gt;$D$4,0,($D$4-B3554+1)/365),0)</f>
        <v>0</v>
      </c>
      <c r="M3554">
        <f>ROUNDUP(IF(B3554&gt;$D$5,0,($D$5-B3554+1)/365),0)</f>
        <v>0</v>
      </c>
      <c r="N3554" s="28">
        <f>IF(OR(L3554=1,M3554=1),IF(B3554+364&lt;=$D$5,(B3554+364-$D$4+1)/365,IF(B3554&gt;$D$4,($D$5-B3554+1)/365,$D$6/365)),0)</f>
        <v>0</v>
      </c>
      <c r="O3554" s="28">
        <f>'Data &amp; Parameter'!$E$16*'Data &amp; Parameter'!$E$17*('Data &amp; Parameter'!$E$18+'Data &amp; Parameter'!$E$19)*'Data &amp; Parameter'!$E$20*'Data &amp; Parameter'!$E$37*N3554</f>
        <v>0</v>
      </c>
      <c r="P3554">
        <f>ROUNDUP(IF(D3554&gt;$D$4,0,($D$4-D3554+1)/365),0)</f>
        <v>0</v>
      </c>
      <c r="Q3554">
        <f>ROUNDUP(IF(D3554&gt;$D$5,0,($D$5-D3554+1)/365),0)</f>
        <v>0</v>
      </c>
      <c r="R3554" s="28">
        <f>IF(OR(P3554=1,Q3554=1),IF(D3554+364&lt;=$D$5,(D3554+364-$D$4+1)/365,IF(D3554&gt;$D$4,($D$5-D3554+1)/365,$D$6/365)),0)</f>
        <v>0</v>
      </c>
      <c r="S3554" s="28">
        <f>'Data &amp; Parameter'!$E$16*'Data &amp; Parameter'!$E$17*('Data &amp; Parameter'!$E$18+'Data &amp; Parameter'!$E$19)*'Data &amp; Parameter'!$E$20*'Data &amp; Parameter'!$E$37*R3554</f>
        <v>0</v>
      </c>
      <c r="T3554" s="28">
        <f t="shared" si="55"/>
        <v>0</v>
      </c>
    </row>
    <row r="3555" spans="1:20" ht="15.75" customHeight="1" x14ac:dyDescent="0.35">
      <c r="A3555">
        <v>3548</v>
      </c>
      <c r="B3555" s="76">
        <v>44252.616805555561</v>
      </c>
      <c r="C3555" s="1" t="s">
        <v>11252</v>
      </c>
      <c r="D3555" s="76">
        <v>44252.617407407408</v>
      </c>
      <c r="E3555" s="1" t="s">
        <v>11253</v>
      </c>
      <c r="F3555" s="1" t="s">
        <v>11254</v>
      </c>
      <c r="G3555" s="1" t="s">
        <v>123</v>
      </c>
      <c r="H3555" s="1" t="s">
        <v>124</v>
      </c>
      <c r="I3555" s="1" t="s">
        <v>125</v>
      </c>
      <c r="J3555" s="1" t="s">
        <v>11255</v>
      </c>
      <c r="K3555" s="1" t="s">
        <v>11256</v>
      </c>
      <c r="L3555">
        <f>ROUNDUP(IF(B3555&gt;$D$4,0,($D$4-B3555+1)/365),0)</f>
        <v>0</v>
      </c>
      <c r="M3555">
        <f>ROUNDUP(IF(B3555&gt;$D$5,0,($D$5-B3555+1)/365),0)</f>
        <v>0</v>
      </c>
      <c r="N3555" s="28">
        <f>IF(OR(L3555=1,M3555=1),IF(B3555+364&lt;=$D$5,(B3555+364-$D$4+1)/365,IF(B3555&gt;$D$4,($D$5-B3555+1)/365,$D$6/365)),0)</f>
        <v>0</v>
      </c>
      <c r="O3555" s="28">
        <f>'Data &amp; Parameter'!$E$16*'Data &amp; Parameter'!$E$17*('Data &amp; Parameter'!$E$18+'Data &amp; Parameter'!$E$19)*'Data &amp; Parameter'!$E$20*'Data &amp; Parameter'!$E$37*N3555</f>
        <v>0</v>
      </c>
      <c r="P3555">
        <f>ROUNDUP(IF(D3555&gt;$D$4,0,($D$4-D3555+1)/365),0)</f>
        <v>0</v>
      </c>
      <c r="Q3555">
        <f>ROUNDUP(IF(D3555&gt;$D$5,0,($D$5-D3555+1)/365),0)</f>
        <v>0</v>
      </c>
      <c r="R3555" s="28">
        <f>IF(OR(P3555=1,Q3555=1),IF(D3555+364&lt;=$D$5,(D3555+364-$D$4+1)/365,IF(D3555&gt;$D$4,($D$5-D3555+1)/365,$D$6/365)),0)</f>
        <v>0</v>
      </c>
      <c r="S3555" s="28">
        <f>'Data &amp; Parameter'!$E$16*'Data &amp; Parameter'!$E$17*('Data &amp; Parameter'!$E$18+'Data &amp; Parameter'!$E$19)*'Data &amp; Parameter'!$E$20*'Data &amp; Parameter'!$E$37*R3555</f>
        <v>0</v>
      </c>
      <c r="T3555" s="28">
        <f t="shared" si="55"/>
        <v>0</v>
      </c>
    </row>
    <row r="3556" spans="1:20" ht="15.75" customHeight="1" x14ac:dyDescent="0.35">
      <c r="A3556">
        <v>3549</v>
      </c>
      <c r="B3556" s="76">
        <v>44252.617384259254</v>
      </c>
      <c r="C3556" s="1" t="s">
        <v>11257</v>
      </c>
      <c r="D3556" s="76">
        <v>44252.619826388887</v>
      </c>
      <c r="E3556" s="1" t="s">
        <v>11258</v>
      </c>
      <c r="F3556" s="1" t="s">
        <v>11259</v>
      </c>
      <c r="G3556" s="1" t="s">
        <v>123</v>
      </c>
      <c r="H3556" s="1" t="s">
        <v>124</v>
      </c>
      <c r="I3556" s="1" t="s">
        <v>125</v>
      </c>
      <c r="J3556" s="1" t="s">
        <v>10722</v>
      </c>
      <c r="K3556" s="1" t="s">
        <v>11205</v>
      </c>
      <c r="L3556">
        <f>ROUNDUP(IF(B3556&gt;$D$4,0,($D$4-B3556+1)/365),0)</f>
        <v>0</v>
      </c>
      <c r="M3556">
        <f>ROUNDUP(IF(B3556&gt;$D$5,0,($D$5-B3556+1)/365),0)</f>
        <v>0</v>
      </c>
      <c r="N3556" s="28">
        <f>IF(OR(L3556=1,M3556=1),IF(B3556+364&lt;=$D$5,(B3556+364-$D$4+1)/365,IF(B3556&gt;$D$4,($D$5-B3556+1)/365,$D$6/365)),0)</f>
        <v>0</v>
      </c>
      <c r="O3556" s="28">
        <f>'Data &amp; Parameter'!$E$16*'Data &amp; Parameter'!$E$17*('Data &amp; Parameter'!$E$18+'Data &amp; Parameter'!$E$19)*'Data &amp; Parameter'!$E$20*'Data &amp; Parameter'!$E$37*N3556</f>
        <v>0</v>
      </c>
      <c r="P3556">
        <f>ROUNDUP(IF(D3556&gt;$D$4,0,($D$4-D3556+1)/365),0)</f>
        <v>0</v>
      </c>
      <c r="Q3556">
        <f>ROUNDUP(IF(D3556&gt;$D$5,0,($D$5-D3556+1)/365),0)</f>
        <v>0</v>
      </c>
      <c r="R3556" s="28">
        <f>IF(OR(P3556=1,Q3556=1),IF(D3556+364&lt;=$D$5,(D3556+364-$D$4+1)/365,IF(D3556&gt;$D$4,($D$5-D3556+1)/365,$D$6/365)),0)</f>
        <v>0</v>
      </c>
      <c r="S3556" s="28">
        <f>'Data &amp; Parameter'!$E$16*'Data &amp; Parameter'!$E$17*('Data &amp; Parameter'!$E$18+'Data &amp; Parameter'!$E$19)*'Data &amp; Parameter'!$E$20*'Data &amp; Parameter'!$E$37*R3556</f>
        <v>0</v>
      </c>
      <c r="T3556" s="28">
        <f t="shared" si="55"/>
        <v>0</v>
      </c>
    </row>
    <row r="3557" spans="1:20" ht="15.75" customHeight="1" x14ac:dyDescent="0.35">
      <c r="A3557">
        <v>3550</v>
      </c>
      <c r="B3557" s="76">
        <v>44252.617731481485</v>
      </c>
      <c r="C3557" s="1" t="s">
        <v>11260</v>
      </c>
      <c r="D3557" s="76">
        <v>44252.619745370372</v>
      </c>
      <c r="E3557" s="1" t="s">
        <v>11261</v>
      </c>
      <c r="F3557" s="1" t="s">
        <v>11262</v>
      </c>
      <c r="G3557" s="1" t="s">
        <v>123</v>
      </c>
      <c r="H3557" s="1" t="s">
        <v>124</v>
      </c>
      <c r="I3557" s="1" t="s">
        <v>125</v>
      </c>
      <c r="J3557" s="1" t="s">
        <v>11251</v>
      </c>
      <c r="K3557" s="1" t="s">
        <v>11193</v>
      </c>
      <c r="L3557">
        <f>ROUNDUP(IF(B3557&gt;$D$4,0,($D$4-B3557+1)/365),0)</f>
        <v>0</v>
      </c>
      <c r="M3557">
        <f>ROUNDUP(IF(B3557&gt;$D$5,0,($D$5-B3557+1)/365),0)</f>
        <v>0</v>
      </c>
      <c r="N3557" s="28">
        <f>IF(OR(L3557=1,M3557=1),IF(B3557+364&lt;=$D$5,(B3557+364-$D$4+1)/365,IF(B3557&gt;$D$4,($D$5-B3557+1)/365,$D$6/365)),0)</f>
        <v>0</v>
      </c>
      <c r="O3557" s="28">
        <f>'Data &amp; Parameter'!$E$16*'Data &amp; Parameter'!$E$17*('Data &amp; Parameter'!$E$18+'Data &amp; Parameter'!$E$19)*'Data &amp; Parameter'!$E$20*'Data &amp; Parameter'!$E$37*N3557</f>
        <v>0</v>
      </c>
      <c r="P3557">
        <f>ROUNDUP(IF(D3557&gt;$D$4,0,($D$4-D3557+1)/365),0)</f>
        <v>0</v>
      </c>
      <c r="Q3557">
        <f>ROUNDUP(IF(D3557&gt;$D$5,0,($D$5-D3557+1)/365),0)</f>
        <v>0</v>
      </c>
      <c r="R3557" s="28">
        <f>IF(OR(P3557=1,Q3557=1),IF(D3557+364&lt;=$D$5,(D3557+364-$D$4+1)/365,IF(D3557&gt;$D$4,($D$5-D3557+1)/365,$D$6/365)),0)</f>
        <v>0</v>
      </c>
      <c r="S3557" s="28">
        <f>'Data &amp; Parameter'!$E$16*'Data &amp; Parameter'!$E$17*('Data &amp; Parameter'!$E$18+'Data &amp; Parameter'!$E$19)*'Data &amp; Parameter'!$E$20*'Data &amp; Parameter'!$E$37*R3557</f>
        <v>0</v>
      </c>
      <c r="T3557" s="28">
        <f t="shared" si="55"/>
        <v>0</v>
      </c>
    </row>
    <row r="3558" spans="1:20" ht="15.75" customHeight="1" x14ac:dyDescent="0.35">
      <c r="A3558">
        <v>3551</v>
      </c>
      <c r="B3558" s="76">
        <v>44252.620150462964</v>
      </c>
      <c r="C3558" s="1" t="s">
        <v>11263</v>
      </c>
      <c r="D3558" s="76">
        <v>44252.621122685188</v>
      </c>
      <c r="E3558" s="1" t="s">
        <v>11264</v>
      </c>
      <c r="F3558" s="1" t="s">
        <v>11265</v>
      </c>
      <c r="G3558" s="1" t="s">
        <v>123</v>
      </c>
      <c r="H3558" s="1" t="s">
        <v>124</v>
      </c>
      <c r="I3558" s="1" t="s">
        <v>125</v>
      </c>
      <c r="J3558" s="1" t="s">
        <v>10985</v>
      </c>
      <c r="K3558" s="1" t="s">
        <v>11186</v>
      </c>
      <c r="L3558">
        <f>ROUNDUP(IF(B3558&gt;$D$4,0,($D$4-B3558+1)/365),0)</f>
        <v>0</v>
      </c>
      <c r="M3558">
        <f>ROUNDUP(IF(B3558&gt;$D$5,0,($D$5-B3558+1)/365),0)</f>
        <v>0</v>
      </c>
      <c r="N3558" s="28">
        <f>IF(OR(L3558=1,M3558=1),IF(B3558+364&lt;=$D$5,(B3558+364-$D$4+1)/365,IF(B3558&gt;$D$4,($D$5-B3558+1)/365,$D$6/365)),0)</f>
        <v>0</v>
      </c>
      <c r="O3558" s="28">
        <f>'Data &amp; Parameter'!$E$16*'Data &amp; Parameter'!$E$17*('Data &amp; Parameter'!$E$18+'Data &amp; Parameter'!$E$19)*'Data &amp; Parameter'!$E$20*'Data &amp; Parameter'!$E$37*N3558</f>
        <v>0</v>
      </c>
      <c r="P3558">
        <f>ROUNDUP(IF(D3558&gt;$D$4,0,($D$4-D3558+1)/365),0)</f>
        <v>0</v>
      </c>
      <c r="Q3558">
        <f>ROUNDUP(IF(D3558&gt;$D$5,0,($D$5-D3558+1)/365),0)</f>
        <v>0</v>
      </c>
      <c r="R3558" s="28">
        <f>IF(OR(P3558=1,Q3558=1),IF(D3558+364&lt;=$D$5,(D3558+364-$D$4+1)/365,IF(D3558&gt;$D$4,($D$5-D3558+1)/365,$D$6/365)),0)</f>
        <v>0</v>
      </c>
      <c r="S3558" s="28">
        <f>'Data &amp; Parameter'!$E$16*'Data &amp; Parameter'!$E$17*('Data &amp; Parameter'!$E$18+'Data &amp; Parameter'!$E$19)*'Data &amp; Parameter'!$E$20*'Data &amp; Parameter'!$E$37*R3558</f>
        <v>0</v>
      </c>
      <c r="T3558" s="28">
        <f t="shared" si="55"/>
        <v>0</v>
      </c>
    </row>
    <row r="3559" spans="1:20" ht="15.75" customHeight="1" x14ac:dyDescent="0.35">
      <c r="A3559">
        <v>3552</v>
      </c>
      <c r="B3559" s="76">
        <v>44252.621712962966</v>
      </c>
      <c r="C3559" s="1" t="s">
        <v>11266</v>
      </c>
      <c r="D3559" s="76">
        <v>44252.622256944444</v>
      </c>
      <c r="E3559" s="1" t="s">
        <v>11267</v>
      </c>
      <c r="F3559" s="1" t="s">
        <v>11268</v>
      </c>
      <c r="G3559" s="1" t="s">
        <v>123</v>
      </c>
      <c r="H3559" s="1" t="s">
        <v>124</v>
      </c>
      <c r="I3559" s="1" t="s">
        <v>125</v>
      </c>
      <c r="J3559" s="1" t="s">
        <v>10722</v>
      </c>
      <c r="K3559" s="1" t="s">
        <v>11205</v>
      </c>
      <c r="L3559">
        <f>ROUNDUP(IF(B3559&gt;$D$4,0,($D$4-B3559+1)/365),0)</f>
        <v>0</v>
      </c>
      <c r="M3559">
        <f>ROUNDUP(IF(B3559&gt;$D$5,0,($D$5-B3559+1)/365),0)</f>
        <v>0</v>
      </c>
      <c r="N3559" s="28">
        <f>IF(OR(L3559=1,M3559=1),IF(B3559+364&lt;=$D$5,(B3559+364-$D$4+1)/365,IF(B3559&gt;$D$4,($D$5-B3559+1)/365,$D$6/365)),0)</f>
        <v>0</v>
      </c>
      <c r="O3559" s="28">
        <f>'Data &amp; Parameter'!$E$16*'Data &amp; Parameter'!$E$17*('Data &amp; Parameter'!$E$18+'Data &amp; Parameter'!$E$19)*'Data &amp; Parameter'!$E$20*'Data &amp; Parameter'!$E$37*N3559</f>
        <v>0</v>
      </c>
      <c r="P3559">
        <f>ROUNDUP(IF(D3559&gt;$D$4,0,($D$4-D3559+1)/365),0)</f>
        <v>0</v>
      </c>
      <c r="Q3559">
        <f>ROUNDUP(IF(D3559&gt;$D$5,0,($D$5-D3559+1)/365),0)</f>
        <v>0</v>
      </c>
      <c r="R3559" s="28">
        <f>IF(OR(P3559=1,Q3559=1),IF(D3559+364&lt;=$D$5,(D3559+364-$D$4+1)/365,IF(D3559&gt;$D$4,($D$5-D3559+1)/365,$D$6/365)),0)</f>
        <v>0</v>
      </c>
      <c r="S3559" s="28">
        <f>'Data &amp; Parameter'!$E$16*'Data &amp; Parameter'!$E$17*('Data &amp; Parameter'!$E$18+'Data &amp; Parameter'!$E$19)*'Data &amp; Parameter'!$E$20*'Data &amp; Parameter'!$E$37*R3559</f>
        <v>0</v>
      </c>
      <c r="T3559" s="28">
        <f t="shared" si="55"/>
        <v>0</v>
      </c>
    </row>
    <row r="3560" spans="1:20" ht="15.75" customHeight="1" x14ac:dyDescent="0.35">
      <c r="A3560">
        <v>3553</v>
      </c>
      <c r="B3560" s="76">
        <v>44252.623703703706</v>
      </c>
      <c r="C3560" s="1" t="s">
        <v>11269</v>
      </c>
      <c r="D3560" s="76">
        <v>44252.626979166671</v>
      </c>
      <c r="E3560" s="1" t="s">
        <v>11270</v>
      </c>
      <c r="F3560" s="1" t="s">
        <v>11271</v>
      </c>
      <c r="G3560" s="1" t="s">
        <v>123</v>
      </c>
      <c r="H3560" s="1" t="s">
        <v>124</v>
      </c>
      <c r="I3560" s="1" t="s">
        <v>125</v>
      </c>
      <c r="J3560" s="1" t="s">
        <v>10727</v>
      </c>
      <c r="K3560" s="1" t="s">
        <v>11186</v>
      </c>
      <c r="L3560">
        <f>ROUNDUP(IF(B3560&gt;$D$4,0,($D$4-B3560+1)/365),0)</f>
        <v>0</v>
      </c>
      <c r="M3560">
        <f>ROUNDUP(IF(B3560&gt;$D$5,0,($D$5-B3560+1)/365),0)</f>
        <v>0</v>
      </c>
      <c r="N3560" s="28">
        <f>IF(OR(L3560=1,M3560=1),IF(B3560+364&lt;=$D$5,(B3560+364-$D$4+1)/365,IF(B3560&gt;$D$4,($D$5-B3560+1)/365,$D$6/365)),0)</f>
        <v>0</v>
      </c>
      <c r="O3560" s="28">
        <f>'Data &amp; Parameter'!$E$16*'Data &amp; Parameter'!$E$17*('Data &amp; Parameter'!$E$18+'Data &amp; Parameter'!$E$19)*'Data &amp; Parameter'!$E$20*'Data &amp; Parameter'!$E$37*N3560</f>
        <v>0</v>
      </c>
      <c r="P3560">
        <f>ROUNDUP(IF(D3560&gt;$D$4,0,($D$4-D3560+1)/365),0)</f>
        <v>0</v>
      </c>
      <c r="Q3560">
        <f>ROUNDUP(IF(D3560&gt;$D$5,0,($D$5-D3560+1)/365),0)</f>
        <v>0</v>
      </c>
      <c r="R3560" s="28">
        <f>IF(OR(P3560=1,Q3560=1),IF(D3560+364&lt;=$D$5,(D3560+364-$D$4+1)/365,IF(D3560&gt;$D$4,($D$5-D3560+1)/365,$D$6/365)),0)</f>
        <v>0</v>
      </c>
      <c r="S3560" s="28">
        <f>'Data &amp; Parameter'!$E$16*'Data &amp; Parameter'!$E$17*('Data &amp; Parameter'!$E$18+'Data &amp; Parameter'!$E$19)*'Data &amp; Parameter'!$E$20*'Data &amp; Parameter'!$E$37*R3560</f>
        <v>0</v>
      </c>
      <c r="T3560" s="28">
        <f t="shared" si="55"/>
        <v>0</v>
      </c>
    </row>
    <row r="3561" spans="1:20" ht="15.75" customHeight="1" x14ac:dyDescent="0.35">
      <c r="A3561">
        <v>3554</v>
      </c>
      <c r="B3561" s="76">
        <v>44252.623912037037</v>
      </c>
      <c r="C3561" s="1" t="s">
        <v>11272</v>
      </c>
      <c r="D3561" s="76">
        <v>44252.624513888892</v>
      </c>
      <c r="E3561" s="1" t="s">
        <v>11273</v>
      </c>
      <c r="F3561" s="1" t="s">
        <v>11274</v>
      </c>
      <c r="G3561" s="1" t="s">
        <v>123</v>
      </c>
      <c r="H3561" s="1" t="s">
        <v>124</v>
      </c>
      <c r="I3561" s="1" t="s">
        <v>125</v>
      </c>
      <c r="J3561" s="1" t="s">
        <v>11275</v>
      </c>
      <c r="K3561" s="1" t="s">
        <v>11201</v>
      </c>
      <c r="L3561">
        <f>ROUNDUP(IF(B3561&gt;$D$4,0,($D$4-B3561+1)/365),0)</f>
        <v>0</v>
      </c>
      <c r="M3561">
        <f>ROUNDUP(IF(B3561&gt;$D$5,0,($D$5-B3561+1)/365),0)</f>
        <v>0</v>
      </c>
      <c r="N3561" s="28">
        <f>IF(OR(L3561=1,M3561=1),IF(B3561+364&lt;=$D$5,(B3561+364-$D$4+1)/365,IF(B3561&gt;$D$4,($D$5-B3561+1)/365,$D$6/365)),0)</f>
        <v>0</v>
      </c>
      <c r="O3561" s="28">
        <f>'Data &amp; Parameter'!$E$16*'Data &amp; Parameter'!$E$17*('Data &amp; Parameter'!$E$18+'Data &amp; Parameter'!$E$19)*'Data &amp; Parameter'!$E$20*'Data &amp; Parameter'!$E$37*N3561</f>
        <v>0</v>
      </c>
      <c r="P3561">
        <f>ROUNDUP(IF(D3561&gt;$D$4,0,($D$4-D3561+1)/365),0)</f>
        <v>0</v>
      </c>
      <c r="Q3561">
        <f>ROUNDUP(IF(D3561&gt;$D$5,0,($D$5-D3561+1)/365),0)</f>
        <v>0</v>
      </c>
      <c r="R3561" s="28">
        <f>IF(OR(P3561=1,Q3561=1),IF(D3561+364&lt;=$D$5,(D3561+364-$D$4+1)/365,IF(D3561&gt;$D$4,($D$5-D3561+1)/365,$D$6/365)),0)</f>
        <v>0</v>
      </c>
      <c r="S3561" s="28">
        <f>'Data &amp; Parameter'!$E$16*'Data &amp; Parameter'!$E$17*('Data &amp; Parameter'!$E$18+'Data &amp; Parameter'!$E$19)*'Data &amp; Parameter'!$E$20*'Data &amp; Parameter'!$E$37*R3561</f>
        <v>0</v>
      </c>
      <c r="T3561" s="28">
        <f t="shared" si="55"/>
        <v>0</v>
      </c>
    </row>
    <row r="3562" spans="1:20" ht="15.75" customHeight="1" x14ac:dyDescent="0.35">
      <c r="A3562">
        <v>3555</v>
      </c>
      <c r="B3562" s="76">
        <v>44252.625081018516</v>
      </c>
      <c r="C3562" s="1" t="s">
        <v>11276</v>
      </c>
      <c r="D3562" s="76">
        <v>44252.629988425921</v>
      </c>
      <c r="E3562" s="1" t="s">
        <v>11277</v>
      </c>
      <c r="F3562" s="1" t="s">
        <v>11278</v>
      </c>
      <c r="G3562" s="1" t="s">
        <v>123</v>
      </c>
      <c r="H3562" s="1" t="s">
        <v>124</v>
      </c>
      <c r="I3562" s="1" t="s">
        <v>125</v>
      </c>
      <c r="J3562" s="1" t="s">
        <v>10722</v>
      </c>
      <c r="K3562" s="1" t="s">
        <v>11205</v>
      </c>
      <c r="L3562">
        <f>ROUNDUP(IF(B3562&gt;$D$4,0,($D$4-B3562+1)/365),0)</f>
        <v>0</v>
      </c>
      <c r="M3562">
        <f>ROUNDUP(IF(B3562&gt;$D$5,0,($D$5-B3562+1)/365),0)</f>
        <v>0</v>
      </c>
      <c r="N3562" s="28">
        <f>IF(OR(L3562=1,M3562=1),IF(B3562+364&lt;=$D$5,(B3562+364-$D$4+1)/365,IF(B3562&gt;$D$4,($D$5-B3562+1)/365,$D$6/365)),0)</f>
        <v>0</v>
      </c>
      <c r="O3562" s="28">
        <f>'Data &amp; Parameter'!$E$16*'Data &amp; Parameter'!$E$17*('Data &amp; Parameter'!$E$18+'Data &amp; Parameter'!$E$19)*'Data &amp; Parameter'!$E$20*'Data &amp; Parameter'!$E$37*N3562</f>
        <v>0</v>
      </c>
      <c r="P3562">
        <f>ROUNDUP(IF(D3562&gt;$D$4,0,($D$4-D3562+1)/365),0)</f>
        <v>0</v>
      </c>
      <c r="Q3562">
        <f>ROUNDUP(IF(D3562&gt;$D$5,0,($D$5-D3562+1)/365),0)</f>
        <v>0</v>
      </c>
      <c r="R3562" s="28">
        <f>IF(OR(P3562=1,Q3562=1),IF(D3562+364&lt;=$D$5,(D3562+364-$D$4+1)/365,IF(D3562&gt;$D$4,($D$5-D3562+1)/365,$D$6/365)),0)</f>
        <v>0</v>
      </c>
      <c r="S3562" s="28">
        <f>'Data &amp; Parameter'!$E$16*'Data &amp; Parameter'!$E$17*('Data &amp; Parameter'!$E$18+'Data &amp; Parameter'!$E$19)*'Data &amp; Parameter'!$E$20*'Data &amp; Parameter'!$E$37*R3562</f>
        <v>0</v>
      </c>
      <c r="T3562" s="28">
        <f t="shared" si="55"/>
        <v>0</v>
      </c>
    </row>
    <row r="3563" spans="1:20" ht="15.75" customHeight="1" x14ac:dyDescent="0.35">
      <c r="A3563">
        <v>3556</v>
      </c>
      <c r="B3563" s="76">
        <v>44252.63013888889</v>
      </c>
      <c r="C3563" s="1" t="s">
        <v>11279</v>
      </c>
      <c r="D3563" s="76">
        <v>44252.633287037039</v>
      </c>
      <c r="E3563" s="1" t="s">
        <v>11280</v>
      </c>
      <c r="F3563" s="1" t="s">
        <v>11281</v>
      </c>
      <c r="G3563" s="1" t="s">
        <v>123</v>
      </c>
      <c r="H3563" s="1" t="s">
        <v>124</v>
      </c>
      <c r="I3563" s="1" t="s">
        <v>125</v>
      </c>
      <c r="J3563" s="1" t="s">
        <v>10727</v>
      </c>
      <c r="K3563" s="1" t="s">
        <v>11186</v>
      </c>
      <c r="L3563">
        <f>ROUNDUP(IF(B3563&gt;$D$4,0,($D$4-B3563+1)/365),0)</f>
        <v>0</v>
      </c>
      <c r="M3563">
        <f>ROUNDUP(IF(B3563&gt;$D$5,0,($D$5-B3563+1)/365),0)</f>
        <v>0</v>
      </c>
      <c r="N3563" s="28">
        <f>IF(OR(L3563=1,M3563=1),IF(B3563+364&lt;=$D$5,(B3563+364-$D$4+1)/365,IF(B3563&gt;$D$4,($D$5-B3563+1)/365,$D$6/365)),0)</f>
        <v>0</v>
      </c>
      <c r="O3563" s="28">
        <f>'Data &amp; Parameter'!$E$16*'Data &amp; Parameter'!$E$17*('Data &amp; Parameter'!$E$18+'Data &amp; Parameter'!$E$19)*'Data &amp; Parameter'!$E$20*'Data &amp; Parameter'!$E$37*N3563</f>
        <v>0</v>
      </c>
      <c r="P3563">
        <f>ROUNDUP(IF(D3563&gt;$D$4,0,($D$4-D3563+1)/365),0)</f>
        <v>0</v>
      </c>
      <c r="Q3563">
        <f>ROUNDUP(IF(D3563&gt;$D$5,0,($D$5-D3563+1)/365),0)</f>
        <v>0</v>
      </c>
      <c r="R3563" s="28">
        <f>IF(OR(P3563=1,Q3563=1),IF(D3563+364&lt;=$D$5,(D3563+364-$D$4+1)/365,IF(D3563&gt;$D$4,($D$5-D3563+1)/365,$D$6/365)),0)</f>
        <v>0</v>
      </c>
      <c r="S3563" s="28">
        <f>'Data &amp; Parameter'!$E$16*'Data &amp; Parameter'!$E$17*('Data &amp; Parameter'!$E$18+'Data &amp; Parameter'!$E$19)*'Data &amp; Parameter'!$E$20*'Data &amp; Parameter'!$E$37*R3563</f>
        <v>0</v>
      </c>
      <c r="T3563" s="28">
        <f t="shared" si="55"/>
        <v>0</v>
      </c>
    </row>
    <row r="3564" spans="1:20" ht="15.75" customHeight="1" x14ac:dyDescent="0.35">
      <c r="A3564">
        <v>3557</v>
      </c>
      <c r="B3564" s="76">
        <v>44252.632268518515</v>
      </c>
      <c r="C3564" s="1" t="s">
        <v>11282</v>
      </c>
      <c r="D3564" s="76">
        <v>44252.633784722224</v>
      </c>
      <c r="E3564" s="1" t="s">
        <v>11283</v>
      </c>
      <c r="F3564" s="1" t="s">
        <v>11284</v>
      </c>
      <c r="G3564" s="1" t="s">
        <v>123</v>
      </c>
      <c r="H3564" s="1" t="s">
        <v>124</v>
      </c>
      <c r="I3564" s="1" t="s">
        <v>125</v>
      </c>
      <c r="J3564" s="1" t="s">
        <v>11193</v>
      </c>
      <c r="K3564" s="1" t="s">
        <v>11193</v>
      </c>
      <c r="L3564">
        <f>ROUNDUP(IF(B3564&gt;$D$4,0,($D$4-B3564+1)/365),0)</f>
        <v>0</v>
      </c>
      <c r="M3564">
        <f>ROUNDUP(IF(B3564&gt;$D$5,0,($D$5-B3564+1)/365),0)</f>
        <v>0</v>
      </c>
      <c r="N3564" s="28">
        <f>IF(OR(L3564=1,M3564=1),IF(B3564+364&lt;=$D$5,(B3564+364-$D$4+1)/365,IF(B3564&gt;$D$4,($D$5-B3564+1)/365,$D$6/365)),0)</f>
        <v>0</v>
      </c>
      <c r="O3564" s="28">
        <f>'Data &amp; Parameter'!$E$16*'Data &amp; Parameter'!$E$17*('Data &amp; Parameter'!$E$18+'Data &amp; Parameter'!$E$19)*'Data &amp; Parameter'!$E$20*'Data &amp; Parameter'!$E$37*N3564</f>
        <v>0</v>
      </c>
      <c r="P3564">
        <f>ROUNDUP(IF(D3564&gt;$D$4,0,($D$4-D3564+1)/365),0)</f>
        <v>0</v>
      </c>
      <c r="Q3564">
        <f>ROUNDUP(IF(D3564&gt;$D$5,0,($D$5-D3564+1)/365),0)</f>
        <v>0</v>
      </c>
      <c r="R3564" s="28">
        <f>IF(OR(P3564=1,Q3564=1),IF(D3564+364&lt;=$D$5,(D3564+364-$D$4+1)/365,IF(D3564&gt;$D$4,($D$5-D3564+1)/365,$D$6/365)),0)</f>
        <v>0</v>
      </c>
      <c r="S3564" s="28">
        <f>'Data &amp; Parameter'!$E$16*'Data &amp; Parameter'!$E$17*('Data &amp; Parameter'!$E$18+'Data &amp; Parameter'!$E$19)*'Data &amp; Parameter'!$E$20*'Data &amp; Parameter'!$E$37*R3564</f>
        <v>0</v>
      </c>
      <c r="T3564" s="28">
        <f t="shared" si="55"/>
        <v>0</v>
      </c>
    </row>
    <row r="3565" spans="1:20" ht="15.75" customHeight="1" x14ac:dyDescent="0.35">
      <c r="A3565">
        <v>3558</v>
      </c>
      <c r="B3565" s="76">
        <v>44252.636874999997</v>
      </c>
      <c r="C3565" s="1" t="s">
        <v>11285</v>
      </c>
      <c r="D3565" s="76">
        <v>44252.638171296298</v>
      </c>
      <c r="E3565" s="1" t="s">
        <v>11286</v>
      </c>
      <c r="F3565" s="1" t="s">
        <v>11287</v>
      </c>
      <c r="G3565" s="1" t="s">
        <v>123</v>
      </c>
      <c r="H3565" s="1" t="s">
        <v>124</v>
      </c>
      <c r="I3565" s="1" t="s">
        <v>125</v>
      </c>
      <c r="J3565" s="1" t="s">
        <v>11193</v>
      </c>
      <c r="K3565" s="1" t="s">
        <v>11251</v>
      </c>
      <c r="L3565">
        <f>ROUNDUP(IF(B3565&gt;$D$4,0,($D$4-B3565+1)/365),0)</f>
        <v>0</v>
      </c>
      <c r="M3565">
        <f>ROUNDUP(IF(B3565&gt;$D$5,0,($D$5-B3565+1)/365),0)</f>
        <v>0</v>
      </c>
      <c r="N3565" s="28">
        <f>IF(OR(L3565=1,M3565=1),IF(B3565+364&lt;=$D$5,(B3565+364-$D$4+1)/365,IF(B3565&gt;$D$4,($D$5-B3565+1)/365,$D$6/365)),0)</f>
        <v>0</v>
      </c>
      <c r="O3565" s="28">
        <f>'Data &amp; Parameter'!$E$16*'Data &amp; Parameter'!$E$17*('Data &amp; Parameter'!$E$18+'Data &amp; Parameter'!$E$19)*'Data &amp; Parameter'!$E$20*'Data &amp; Parameter'!$E$37*N3565</f>
        <v>0</v>
      </c>
      <c r="P3565">
        <f>ROUNDUP(IF(D3565&gt;$D$4,0,($D$4-D3565+1)/365),0)</f>
        <v>0</v>
      </c>
      <c r="Q3565">
        <f>ROUNDUP(IF(D3565&gt;$D$5,0,($D$5-D3565+1)/365),0)</f>
        <v>0</v>
      </c>
      <c r="R3565" s="28">
        <f>IF(OR(P3565=1,Q3565=1),IF(D3565+364&lt;=$D$5,(D3565+364-$D$4+1)/365,IF(D3565&gt;$D$4,($D$5-D3565+1)/365,$D$6/365)),0)</f>
        <v>0</v>
      </c>
      <c r="S3565" s="28">
        <f>'Data &amp; Parameter'!$E$16*'Data &amp; Parameter'!$E$17*('Data &amp; Parameter'!$E$18+'Data &amp; Parameter'!$E$19)*'Data &amp; Parameter'!$E$20*'Data &amp; Parameter'!$E$37*R3565</f>
        <v>0</v>
      </c>
      <c r="T3565" s="28">
        <f t="shared" si="55"/>
        <v>0</v>
      </c>
    </row>
    <row r="3566" spans="1:20" ht="15.75" customHeight="1" x14ac:dyDescent="0.35">
      <c r="A3566">
        <v>3559</v>
      </c>
      <c r="B3566" s="76">
        <v>44252.640717592592</v>
      </c>
      <c r="C3566" s="1" t="s">
        <v>11288</v>
      </c>
      <c r="D3566" s="76">
        <v>44252.642754629633</v>
      </c>
      <c r="E3566" s="1" t="s">
        <v>11289</v>
      </c>
      <c r="F3566" s="1" t="s">
        <v>11290</v>
      </c>
      <c r="G3566" s="1" t="s">
        <v>123</v>
      </c>
      <c r="H3566" s="1" t="s">
        <v>124</v>
      </c>
      <c r="I3566" s="1" t="s">
        <v>125</v>
      </c>
      <c r="J3566" s="1" t="s">
        <v>11193</v>
      </c>
      <c r="K3566" s="1" t="s">
        <v>11193</v>
      </c>
      <c r="L3566">
        <f>ROUNDUP(IF(B3566&gt;$D$4,0,($D$4-B3566+1)/365),0)</f>
        <v>0</v>
      </c>
      <c r="M3566">
        <f>ROUNDUP(IF(B3566&gt;$D$5,0,($D$5-B3566+1)/365),0)</f>
        <v>0</v>
      </c>
      <c r="N3566" s="28">
        <f>IF(OR(L3566=1,M3566=1),IF(B3566+364&lt;=$D$5,(B3566+364-$D$4+1)/365,IF(B3566&gt;$D$4,($D$5-B3566+1)/365,$D$6/365)),0)</f>
        <v>0</v>
      </c>
      <c r="O3566" s="28">
        <f>'Data &amp; Parameter'!$E$16*'Data &amp; Parameter'!$E$17*('Data &amp; Parameter'!$E$18+'Data &amp; Parameter'!$E$19)*'Data &amp; Parameter'!$E$20*'Data &amp; Parameter'!$E$37*N3566</f>
        <v>0</v>
      </c>
      <c r="P3566">
        <f>ROUNDUP(IF(D3566&gt;$D$4,0,($D$4-D3566+1)/365),0)</f>
        <v>0</v>
      </c>
      <c r="Q3566">
        <f>ROUNDUP(IF(D3566&gt;$D$5,0,($D$5-D3566+1)/365),0)</f>
        <v>0</v>
      </c>
      <c r="R3566" s="28">
        <f>IF(OR(P3566=1,Q3566=1),IF(D3566+364&lt;=$D$5,(D3566+364-$D$4+1)/365,IF(D3566&gt;$D$4,($D$5-D3566+1)/365,$D$6/365)),0)</f>
        <v>0</v>
      </c>
      <c r="S3566" s="28">
        <f>'Data &amp; Parameter'!$E$16*'Data &amp; Parameter'!$E$17*('Data &amp; Parameter'!$E$18+'Data &amp; Parameter'!$E$19)*'Data &amp; Parameter'!$E$20*'Data &amp; Parameter'!$E$37*R3566</f>
        <v>0</v>
      </c>
      <c r="T3566" s="28">
        <f t="shared" si="55"/>
        <v>0</v>
      </c>
    </row>
    <row r="3567" spans="1:20" ht="15.75" customHeight="1" x14ac:dyDescent="0.35">
      <c r="A3567">
        <v>3560</v>
      </c>
      <c r="B3567" s="76">
        <v>44252.645925925928</v>
      </c>
      <c r="C3567" s="1" t="s">
        <v>11291</v>
      </c>
      <c r="D3567" s="76">
        <v>44252.647280092591</v>
      </c>
      <c r="E3567" s="1" t="s">
        <v>11292</v>
      </c>
      <c r="F3567" s="1" t="s">
        <v>11293</v>
      </c>
      <c r="G3567" s="1" t="s">
        <v>123</v>
      </c>
      <c r="H3567" s="1" t="s">
        <v>124</v>
      </c>
      <c r="I3567" s="1" t="s">
        <v>125</v>
      </c>
      <c r="J3567" s="1" t="s">
        <v>11294</v>
      </c>
      <c r="K3567" s="1" t="s">
        <v>11193</v>
      </c>
      <c r="L3567">
        <f>ROUNDUP(IF(B3567&gt;$D$4,0,($D$4-B3567+1)/365),0)</f>
        <v>0</v>
      </c>
      <c r="M3567">
        <f>ROUNDUP(IF(B3567&gt;$D$5,0,($D$5-B3567+1)/365),0)</f>
        <v>0</v>
      </c>
      <c r="N3567" s="28">
        <f>IF(OR(L3567=1,M3567=1),IF(B3567+364&lt;=$D$5,(B3567+364-$D$4+1)/365,IF(B3567&gt;$D$4,($D$5-B3567+1)/365,$D$6/365)),0)</f>
        <v>0</v>
      </c>
      <c r="O3567" s="28">
        <f>'Data &amp; Parameter'!$E$16*'Data &amp; Parameter'!$E$17*('Data &amp; Parameter'!$E$18+'Data &amp; Parameter'!$E$19)*'Data &amp; Parameter'!$E$20*'Data &amp; Parameter'!$E$37*N3567</f>
        <v>0</v>
      </c>
      <c r="P3567">
        <f>ROUNDUP(IF(D3567&gt;$D$4,0,($D$4-D3567+1)/365),0)</f>
        <v>0</v>
      </c>
      <c r="Q3567">
        <f>ROUNDUP(IF(D3567&gt;$D$5,0,($D$5-D3567+1)/365),0)</f>
        <v>0</v>
      </c>
      <c r="R3567" s="28">
        <f>IF(OR(P3567=1,Q3567=1),IF(D3567+364&lt;=$D$5,(D3567+364-$D$4+1)/365,IF(D3567&gt;$D$4,($D$5-D3567+1)/365,$D$6/365)),0)</f>
        <v>0</v>
      </c>
      <c r="S3567" s="28">
        <f>'Data &amp; Parameter'!$E$16*'Data &amp; Parameter'!$E$17*('Data &amp; Parameter'!$E$18+'Data &amp; Parameter'!$E$19)*'Data &amp; Parameter'!$E$20*'Data &amp; Parameter'!$E$37*R3567</f>
        <v>0</v>
      </c>
      <c r="T3567" s="28">
        <f t="shared" si="55"/>
        <v>0</v>
      </c>
    </row>
    <row r="3568" spans="1:20" ht="15.75" customHeight="1" x14ac:dyDescent="0.35">
      <c r="A3568">
        <v>3561</v>
      </c>
      <c r="B3568" s="76">
        <v>44252.656458333338</v>
      </c>
      <c r="C3568" s="1" t="s">
        <v>11295</v>
      </c>
      <c r="D3568" s="76">
        <v>44252.65697916667</v>
      </c>
      <c r="E3568" s="1" t="s">
        <v>11296</v>
      </c>
      <c r="F3568" s="1" t="s">
        <v>11297</v>
      </c>
      <c r="G3568" s="1" t="s">
        <v>123</v>
      </c>
      <c r="H3568" s="1" t="s">
        <v>124</v>
      </c>
      <c r="I3568" s="1" t="s">
        <v>125</v>
      </c>
      <c r="J3568" s="1" t="s">
        <v>11255</v>
      </c>
      <c r="K3568" s="1" t="s">
        <v>11215</v>
      </c>
      <c r="L3568">
        <f>ROUNDUP(IF(B3568&gt;$D$4,0,($D$4-B3568+1)/365),0)</f>
        <v>0</v>
      </c>
      <c r="M3568">
        <f>ROUNDUP(IF(B3568&gt;$D$5,0,($D$5-B3568+1)/365),0)</f>
        <v>0</v>
      </c>
      <c r="N3568" s="28">
        <f>IF(OR(L3568=1,M3568=1),IF(B3568+364&lt;=$D$5,(B3568+364-$D$4+1)/365,IF(B3568&gt;$D$4,($D$5-B3568+1)/365,$D$6/365)),0)</f>
        <v>0</v>
      </c>
      <c r="O3568" s="28">
        <f>'Data &amp; Parameter'!$E$16*'Data &amp; Parameter'!$E$17*('Data &amp; Parameter'!$E$18+'Data &amp; Parameter'!$E$19)*'Data &amp; Parameter'!$E$20*'Data &amp; Parameter'!$E$37*N3568</f>
        <v>0</v>
      </c>
      <c r="P3568">
        <f>ROUNDUP(IF(D3568&gt;$D$4,0,($D$4-D3568+1)/365),0)</f>
        <v>0</v>
      </c>
      <c r="Q3568">
        <f>ROUNDUP(IF(D3568&gt;$D$5,0,($D$5-D3568+1)/365),0)</f>
        <v>0</v>
      </c>
      <c r="R3568" s="28">
        <f>IF(OR(P3568=1,Q3568=1),IF(D3568+364&lt;=$D$5,(D3568+364-$D$4+1)/365,IF(D3568&gt;$D$4,($D$5-D3568+1)/365,$D$6/365)),0)</f>
        <v>0</v>
      </c>
      <c r="S3568" s="28">
        <f>'Data &amp; Parameter'!$E$16*'Data &amp; Parameter'!$E$17*('Data &amp; Parameter'!$E$18+'Data &amp; Parameter'!$E$19)*'Data &amp; Parameter'!$E$20*'Data &amp; Parameter'!$E$37*R3568</f>
        <v>0</v>
      </c>
      <c r="T3568" s="28">
        <f t="shared" si="55"/>
        <v>0</v>
      </c>
    </row>
    <row r="3569" spans="1:20" ht="15.75" customHeight="1" x14ac:dyDescent="0.35">
      <c r="A3569">
        <v>3562</v>
      </c>
      <c r="B3569" s="76">
        <v>44252.676006944443</v>
      </c>
      <c r="C3569" s="1" t="s">
        <v>11298</v>
      </c>
      <c r="D3569" s="76">
        <v>44252.678090277783</v>
      </c>
      <c r="E3569" s="1" t="s">
        <v>11299</v>
      </c>
      <c r="F3569" s="1" t="s">
        <v>11300</v>
      </c>
      <c r="G3569" s="1" t="s">
        <v>123</v>
      </c>
      <c r="H3569" s="1" t="s">
        <v>124</v>
      </c>
      <c r="I3569" s="1" t="s">
        <v>125</v>
      </c>
      <c r="J3569" s="1" t="s">
        <v>10722</v>
      </c>
      <c r="K3569" s="1" t="s">
        <v>10722</v>
      </c>
      <c r="L3569">
        <f>ROUNDUP(IF(B3569&gt;$D$4,0,($D$4-B3569+1)/365),0)</f>
        <v>0</v>
      </c>
      <c r="M3569">
        <f>ROUNDUP(IF(B3569&gt;$D$5,0,($D$5-B3569+1)/365),0)</f>
        <v>0</v>
      </c>
      <c r="N3569" s="28">
        <f>IF(OR(L3569=1,M3569=1),IF(B3569+364&lt;=$D$5,(B3569+364-$D$4+1)/365,IF(B3569&gt;$D$4,($D$5-B3569+1)/365,$D$6/365)),0)</f>
        <v>0</v>
      </c>
      <c r="O3569" s="28">
        <f>'Data &amp; Parameter'!$E$16*'Data &amp; Parameter'!$E$17*('Data &amp; Parameter'!$E$18+'Data &amp; Parameter'!$E$19)*'Data &amp; Parameter'!$E$20*'Data &amp; Parameter'!$E$37*N3569</f>
        <v>0</v>
      </c>
      <c r="P3569">
        <f>ROUNDUP(IF(D3569&gt;$D$4,0,($D$4-D3569+1)/365),0)</f>
        <v>0</v>
      </c>
      <c r="Q3569">
        <f>ROUNDUP(IF(D3569&gt;$D$5,0,($D$5-D3569+1)/365),0)</f>
        <v>0</v>
      </c>
      <c r="R3569" s="28">
        <f>IF(OR(P3569=1,Q3569=1),IF(D3569+364&lt;=$D$5,(D3569+364-$D$4+1)/365,IF(D3569&gt;$D$4,($D$5-D3569+1)/365,$D$6/365)),0)</f>
        <v>0</v>
      </c>
      <c r="S3569" s="28">
        <f>'Data &amp; Parameter'!$E$16*'Data &amp; Parameter'!$E$17*('Data &amp; Parameter'!$E$18+'Data &amp; Parameter'!$E$19)*'Data &amp; Parameter'!$E$20*'Data &amp; Parameter'!$E$37*R3569</f>
        <v>0</v>
      </c>
      <c r="T3569" s="28">
        <f t="shared" si="55"/>
        <v>0</v>
      </c>
    </row>
    <row r="3570" spans="1:20" ht="15.75" customHeight="1" x14ac:dyDescent="0.35">
      <c r="A3570">
        <v>3563</v>
      </c>
      <c r="B3570" s="76">
        <v>44252.681851851856</v>
      </c>
      <c r="C3570" s="1" t="s">
        <v>11301</v>
      </c>
      <c r="D3570" s="76">
        <v>44252.684849537036</v>
      </c>
      <c r="E3570" s="1" t="s">
        <v>11302</v>
      </c>
      <c r="F3570" s="1" t="s">
        <v>11303</v>
      </c>
      <c r="G3570" s="1" t="s">
        <v>123</v>
      </c>
      <c r="H3570" s="1" t="s">
        <v>124</v>
      </c>
      <c r="I3570" s="1" t="s">
        <v>125</v>
      </c>
      <c r="J3570" s="1" t="s">
        <v>10722</v>
      </c>
      <c r="K3570" s="1" t="s">
        <v>10723</v>
      </c>
      <c r="L3570">
        <f>ROUNDUP(IF(B3570&gt;$D$4,0,($D$4-B3570+1)/365),0)</f>
        <v>0</v>
      </c>
      <c r="M3570">
        <f>ROUNDUP(IF(B3570&gt;$D$5,0,($D$5-B3570+1)/365),0)</f>
        <v>0</v>
      </c>
      <c r="N3570" s="28">
        <f>IF(OR(L3570=1,M3570=1),IF(B3570+364&lt;=$D$5,(B3570+364-$D$4+1)/365,IF(B3570&gt;$D$4,($D$5-B3570+1)/365,$D$6/365)),0)</f>
        <v>0</v>
      </c>
      <c r="O3570" s="28">
        <f>'Data &amp; Parameter'!$E$16*'Data &amp; Parameter'!$E$17*('Data &amp; Parameter'!$E$18+'Data &amp; Parameter'!$E$19)*'Data &amp; Parameter'!$E$20*'Data &amp; Parameter'!$E$37*N3570</f>
        <v>0</v>
      </c>
      <c r="P3570">
        <f>ROUNDUP(IF(D3570&gt;$D$4,0,($D$4-D3570+1)/365),0)</f>
        <v>0</v>
      </c>
      <c r="Q3570">
        <f>ROUNDUP(IF(D3570&gt;$D$5,0,($D$5-D3570+1)/365),0)</f>
        <v>0</v>
      </c>
      <c r="R3570" s="28">
        <f>IF(OR(P3570=1,Q3570=1),IF(D3570+364&lt;=$D$5,(D3570+364-$D$4+1)/365,IF(D3570&gt;$D$4,($D$5-D3570+1)/365,$D$6/365)),0)</f>
        <v>0</v>
      </c>
      <c r="S3570" s="28">
        <f>'Data &amp; Parameter'!$E$16*'Data &amp; Parameter'!$E$17*('Data &amp; Parameter'!$E$18+'Data &amp; Parameter'!$E$19)*'Data &amp; Parameter'!$E$20*'Data &amp; Parameter'!$E$37*R3570</f>
        <v>0</v>
      </c>
      <c r="T3570" s="28">
        <f t="shared" si="55"/>
        <v>0</v>
      </c>
    </row>
    <row r="3571" spans="1:20" ht="15.75" customHeight="1" x14ac:dyDescent="0.35">
      <c r="A3571">
        <v>3564</v>
      </c>
      <c r="B3571" s="76">
        <v>44252.682789351849</v>
      </c>
      <c r="C3571" s="1" t="s">
        <v>11304</v>
      </c>
      <c r="D3571" s="76">
        <v>44252.683611111112</v>
      </c>
      <c r="E3571" s="1" t="s">
        <v>11305</v>
      </c>
      <c r="F3571" s="1" t="s">
        <v>11306</v>
      </c>
      <c r="G3571" s="1" t="s">
        <v>123</v>
      </c>
      <c r="H3571" s="1" t="s">
        <v>124</v>
      </c>
      <c r="I3571" s="1" t="s">
        <v>125</v>
      </c>
      <c r="J3571" s="1" t="s">
        <v>10727</v>
      </c>
      <c r="K3571" s="1" t="s">
        <v>10727</v>
      </c>
      <c r="L3571">
        <f>ROUNDUP(IF(B3571&gt;$D$4,0,($D$4-B3571+1)/365),0)</f>
        <v>0</v>
      </c>
      <c r="M3571">
        <f>ROUNDUP(IF(B3571&gt;$D$5,0,($D$5-B3571+1)/365),0)</f>
        <v>0</v>
      </c>
      <c r="N3571" s="28">
        <f>IF(OR(L3571=1,M3571=1),IF(B3571+364&lt;=$D$5,(B3571+364-$D$4+1)/365,IF(B3571&gt;$D$4,($D$5-B3571+1)/365,$D$6/365)),0)</f>
        <v>0</v>
      </c>
      <c r="O3571" s="28">
        <f>'Data &amp; Parameter'!$E$16*'Data &amp; Parameter'!$E$17*('Data &amp; Parameter'!$E$18+'Data &amp; Parameter'!$E$19)*'Data &amp; Parameter'!$E$20*'Data &amp; Parameter'!$E$37*N3571</f>
        <v>0</v>
      </c>
      <c r="P3571">
        <f>ROUNDUP(IF(D3571&gt;$D$4,0,($D$4-D3571+1)/365),0)</f>
        <v>0</v>
      </c>
      <c r="Q3571">
        <f>ROUNDUP(IF(D3571&gt;$D$5,0,($D$5-D3571+1)/365),0)</f>
        <v>0</v>
      </c>
      <c r="R3571" s="28">
        <f>IF(OR(P3571=1,Q3571=1),IF(D3571+364&lt;=$D$5,(D3571+364-$D$4+1)/365,IF(D3571&gt;$D$4,($D$5-D3571+1)/365,$D$6/365)),0)</f>
        <v>0</v>
      </c>
      <c r="S3571" s="28">
        <f>'Data &amp; Parameter'!$E$16*'Data &amp; Parameter'!$E$17*('Data &amp; Parameter'!$E$18+'Data &amp; Parameter'!$E$19)*'Data &amp; Parameter'!$E$20*'Data &amp; Parameter'!$E$37*R3571</f>
        <v>0</v>
      </c>
      <c r="T3571" s="28">
        <f t="shared" si="55"/>
        <v>0</v>
      </c>
    </row>
    <row r="3572" spans="1:20" ht="15.75" customHeight="1" x14ac:dyDescent="0.35">
      <c r="A3572">
        <v>3565</v>
      </c>
      <c r="B3572" s="76">
        <v>44252.686805555553</v>
      </c>
      <c r="C3572" s="1" t="s">
        <v>11307</v>
      </c>
      <c r="D3572" s="76">
        <v>44252.687453703707</v>
      </c>
      <c r="E3572" s="1" t="s">
        <v>11308</v>
      </c>
      <c r="F3572" s="1" t="s">
        <v>11309</v>
      </c>
      <c r="G3572" s="1" t="s">
        <v>123</v>
      </c>
      <c r="H3572" s="1" t="s">
        <v>124</v>
      </c>
      <c r="I3572" s="1" t="s">
        <v>125</v>
      </c>
      <c r="J3572" s="1" t="s">
        <v>10722</v>
      </c>
      <c r="K3572" s="1" t="s">
        <v>10723</v>
      </c>
      <c r="L3572">
        <f>ROUNDUP(IF(B3572&gt;$D$4,0,($D$4-B3572+1)/365),0)</f>
        <v>0</v>
      </c>
      <c r="M3572">
        <f>ROUNDUP(IF(B3572&gt;$D$5,0,($D$5-B3572+1)/365),0)</f>
        <v>0</v>
      </c>
      <c r="N3572" s="28">
        <f>IF(OR(L3572=1,M3572=1),IF(B3572+364&lt;=$D$5,(B3572+364-$D$4+1)/365,IF(B3572&gt;$D$4,($D$5-B3572+1)/365,$D$6/365)),0)</f>
        <v>0</v>
      </c>
      <c r="O3572" s="28">
        <f>'Data &amp; Parameter'!$E$16*'Data &amp; Parameter'!$E$17*('Data &amp; Parameter'!$E$18+'Data &amp; Parameter'!$E$19)*'Data &amp; Parameter'!$E$20*'Data &amp; Parameter'!$E$37*N3572</f>
        <v>0</v>
      </c>
      <c r="P3572">
        <f>ROUNDUP(IF(D3572&gt;$D$4,0,($D$4-D3572+1)/365),0)</f>
        <v>0</v>
      </c>
      <c r="Q3572">
        <f>ROUNDUP(IF(D3572&gt;$D$5,0,($D$5-D3572+1)/365),0)</f>
        <v>0</v>
      </c>
      <c r="R3572" s="28">
        <f>IF(OR(P3572=1,Q3572=1),IF(D3572+364&lt;=$D$5,(D3572+364-$D$4+1)/365,IF(D3572&gt;$D$4,($D$5-D3572+1)/365,$D$6/365)),0)</f>
        <v>0</v>
      </c>
      <c r="S3572" s="28">
        <f>'Data &amp; Parameter'!$E$16*'Data &amp; Parameter'!$E$17*('Data &amp; Parameter'!$E$18+'Data &amp; Parameter'!$E$19)*'Data &amp; Parameter'!$E$20*'Data &amp; Parameter'!$E$37*R3572</f>
        <v>0</v>
      </c>
      <c r="T3572" s="28">
        <f t="shared" si="55"/>
        <v>0</v>
      </c>
    </row>
    <row r="3573" spans="1:20" ht="15.75" customHeight="1" x14ac:dyDescent="0.35">
      <c r="A3573">
        <v>3566</v>
      </c>
      <c r="B3573" s="76">
        <v>44252.689560185187</v>
      </c>
      <c r="C3573" s="1" t="s">
        <v>11310</v>
      </c>
      <c r="D3573" s="76">
        <v>44252.690474537041</v>
      </c>
      <c r="E3573" s="1" t="s">
        <v>11311</v>
      </c>
      <c r="F3573" s="1" t="s">
        <v>11312</v>
      </c>
      <c r="G3573" s="1" t="s">
        <v>123</v>
      </c>
      <c r="H3573" s="1" t="s">
        <v>124</v>
      </c>
      <c r="I3573" s="1" t="s">
        <v>125</v>
      </c>
      <c r="J3573" s="1" t="s">
        <v>10722</v>
      </c>
      <c r="K3573" s="1" t="s">
        <v>10723</v>
      </c>
      <c r="L3573">
        <f>ROUNDUP(IF(B3573&gt;$D$4,0,($D$4-B3573+1)/365),0)</f>
        <v>0</v>
      </c>
      <c r="M3573">
        <f>ROUNDUP(IF(B3573&gt;$D$5,0,($D$5-B3573+1)/365),0)</f>
        <v>0</v>
      </c>
      <c r="N3573" s="28">
        <f>IF(OR(L3573=1,M3573=1),IF(B3573+364&lt;=$D$5,(B3573+364-$D$4+1)/365,IF(B3573&gt;$D$4,($D$5-B3573+1)/365,$D$6/365)),0)</f>
        <v>0</v>
      </c>
      <c r="O3573" s="28">
        <f>'Data &amp; Parameter'!$E$16*'Data &amp; Parameter'!$E$17*('Data &amp; Parameter'!$E$18+'Data &amp; Parameter'!$E$19)*'Data &amp; Parameter'!$E$20*'Data &amp; Parameter'!$E$37*N3573</f>
        <v>0</v>
      </c>
      <c r="P3573">
        <f>ROUNDUP(IF(D3573&gt;$D$4,0,($D$4-D3573+1)/365),0)</f>
        <v>0</v>
      </c>
      <c r="Q3573">
        <f>ROUNDUP(IF(D3573&gt;$D$5,0,($D$5-D3573+1)/365),0)</f>
        <v>0</v>
      </c>
      <c r="R3573" s="28">
        <f>IF(OR(P3573=1,Q3573=1),IF(D3573+364&lt;=$D$5,(D3573+364-$D$4+1)/365,IF(D3573&gt;$D$4,($D$5-D3573+1)/365,$D$6/365)),0)</f>
        <v>0</v>
      </c>
      <c r="S3573" s="28">
        <f>'Data &amp; Parameter'!$E$16*'Data &amp; Parameter'!$E$17*('Data &amp; Parameter'!$E$18+'Data &amp; Parameter'!$E$19)*'Data &amp; Parameter'!$E$20*'Data &amp; Parameter'!$E$37*R3573</f>
        <v>0</v>
      </c>
      <c r="T3573" s="28">
        <f t="shared" si="55"/>
        <v>0</v>
      </c>
    </row>
    <row r="3574" spans="1:20" ht="15.75" customHeight="1" x14ac:dyDescent="0.35">
      <c r="A3574">
        <v>3567</v>
      </c>
      <c r="B3574" s="76">
        <v>44252.690150462964</v>
      </c>
      <c r="C3574" s="1" t="s">
        <v>11313</v>
      </c>
      <c r="D3574" s="76">
        <v>44252.691643518519</v>
      </c>
      <c r="E3574" s="1" t="s">
        <v>11314</v>
      </c>
      <c r="F3574" s="1" t="s">
        <v>11315</v>
      </c>
      <c r="G3574" s="1" t="s">
        <v>123</v>
      </c>
      <c r="H3574" s="1" t="s">
        <v>124</v>
      </c>
      <c r="I3574" s="1" t="s">
        <v>125</v>
      </c>
      <c r="J3574" s="1" t="s">
        <v>10727</v>
      </c>
      <c r="K3574" s="1" t="s">
        <v>11086</v>
      </c>
      <c r="L3574">
        <f>ROUNDUP(IF(B3574&gt;$D$4,0,($D$4-B3574+1)/365),0)</f>
        <v>0</v>
      </c>
      <c r="M3574">
        <f>ROUNDUP(IF(B3574&gt;$D$5,0,($D$5-B3574+1)/365),0)</f>
        <v>0</v>
      </c>
      <c r="N3574" s="28">
        <f>IF(OR(L3574=1,M3574=1),IF(B3574+364&lt;=$D$5,(B3574+364-$D$4+1)/365,IF(B3574&gt;$D$4,($D$5-B3574+1)/365,$D$6/365)),0)</f>
        <v>0</v>
      </c>
      <c r="O3574" s="28">
        <f>'Data &amp; Parameter'!$E$16*'Data &amp; Parameter'!$E$17*('Data &amp; Parameter'!$E$18+'Data &amp; Parameter'!$E$19)*'Data &amp; Parameter'!$E$20*'Data &amp; Parameter'!$E$37*N3574</f>
        <v>0</v>
      </c>
      <c r="P3574">
        <f>ROUNDUP(IF(D3574&gt;$D$4,0,($D$4-D3574+1)/365),0)</f>
        <v>0</v>
      </c>
      <c r="Q3574">
        <f>ROUNDUP(IF(D3574&gt;$D$5,0,($D$5-D3574+1)/365),0)</f>
        <v>0</v>
      </c>
      <c r="R3574" s="28">
        <f>IF(OR(P3574=1,Q3574=1),IF(D3574+364&lt;=$D$5,(D3574+364-$D$4+1)/365,IF(D3574&gt;$D$4,($D$5-D3574+1)/365,$D$6/365)),0)</f>
        <v>0</v>
      </c>
      <c r="S3574" s="28">
        <f>'Data &amp; Parameter'!$E$16*'Data &amp; Parameter'!$E$17*('Data &amp; Parameter'!$E$18+'Data &amp; Parameter'!$E$19)*'Data &amp; Parameter'!$E$20*'Data &amp; Parameter'!$E$37*R3574</f>
        <v>0</v>
      </c>
      <c r="T3574" s="28">
        <f t="shared" si="55"/>
        <v>0</v>
      </c>
    </row>
    <row r="3575" spans="1:20" ht="15.75" customHeight="1" x14ac:dyDescent="0.35">
      <c r="A3575">
        <v>3568</v>
      </c>
      <c r="B3575" s="76">
        <v>44252.692013888889</v>
      </c>
      <c r="C3575" s="1" t="s">
        <v>11316</v>
      </c>
      <c r="D3575" s="76">
        <v>44252.694548611107</v>
      </c>
      <c r="E3575" s="1" t="s">
        <v>11317</v>
      </c>
      <c r="F3575" s="1" t="s">
        <v>11318</v>
      </c>
      <c r="G3575" s="1" t="s">
        <v>123</v>
      </c>
      <c r="H3575" s="1" t="s">
        <v>3942</v>
      </c>
      <c r="I3575" s="1" t="s">
        <v>125</v>
      </c>
      <c r="J3575" s="1" t="s">
        <v>10684</v>
      </c>
      <c r="K3575" s="1" t="s">
        <v>10684</v>
      </c>
      <c r="L3575">
        <f>ROUNDUP(IF(B3575&gt;$D$4,0,($D$4-B3575+1)/365),0)</f>
        <v>0</v>
      </c>
      <c r="M3575">
        <f>ROUNDUP(IF(B3575&gt;$D$5,0,($D$5-B3575+1)/365),0)</f>
        <v>0</v>
      </c>
      <c r="N3575" s="28">
        <f>IF(OR(L3575=1,M3575=1),IF(B3575+364&lt;=$D$5,(B3575+364-$D$4+1)/365,IF(B3575&gt;$D$4,($D$5-B3575+1)/365,$D$6/365)),0)</f>
        <v>0</v>
      </c>
      <c r="O3575" s="28">
        <f>'Data &amp; Parameter'!$E$16*'Data &amp; Parameter'!$E$17*('Data &amp; Parameter'!$E$18+'Data &amp; Parameter'!$E$19)*'Data &amp; Parameter'!$E$20*'Data &amp; Parameter'!$E$37*N3575</f>
        <v>0</v>
      </c>
      <c r="P3575">
        <f>ROUNDUP(IF(D3575&gt;$D$4,0,($D$4-D3575+1)/365),0)</f>
        <v>0</v>
      </c>
      <c r="Q3575">
        <f>ROUNDUP(IF(D3575&gt;$D$5,0,($D$5-D3575+1)/365),0)</f>
        <v>0</v>
      </c>
      <c r="R3575" s="28">
        <f>IF(OR(P3575=1,Q3575=1),IF(D3575+364&lt;=$D$5,(D3575+364-$D$4+1)/365,IF(D3575&gt;$D$4,($D$5-D3575+1)/365,$D$6/365)),0)</f>
        <v>0</v>
      </c>
      <c r="S3575" s="28">
        <f>'Data &amp; Parameter'!$E$16*'Data &amp; Parameter'!$E$17*('Data &amp; Parameter'!$E$18+'Data &amp; Parameter'!$E$19)*'Data &amp; Parameter'!$E$20*'Data &amp; Parameter'!$E$37*R3575</f>
        <v>0</v>
      </c>
      <c r="T3575" s="28">
        <f t="shared" si="55"/>
        <v>0</v>
      </c>
    </row>
    <row r="3576" spans="1:20" ht="15.75" customHeight="1" x14ac:dyDescent="0.35">
      <c r="A3576">
        <v>3569</v>
      </c>
      <c r="B3576" s="76">
        <v>44252.693020833336</v>
      </c>
      <c r="C3576" s="1" t="s">
        <v>11319</v>
      </c>
      <c r="D3576" s="76">
        <v>44252.697152777779</v>
      </c>
      <c r="E3576" s="1" t="s">
        <v>11320</v>
      </c>
      <c r="F3576" s="1" t="s">
        <v>11321</v>
      </c>
      <c r="G3576" s="1" t="s">
        <v>123</v>
      </c>
      <c r="H3576" s="1" t="s">
        <v>124</v>
      </c>
      <c r="I3576" s="1" t="s">
        <v>125</v>
      </c>
      <c r="J3576" s="1" t="s">
        <v>10722</v>
      </c>
      <c r="K3576" s="1" t="s">
        <v>10723</v>
      </c>
      <c r="L3576">
        <f>ROUNDUP(IF(B3576&gt;$D$4,0,($D$4-B3576+1)/365),0)</f>
        <v>0</v>
      </c>
      <c r="M3576">
        <f>ROUNDUP(IF(B3576&gt;$D$5,0,($D$5-B3576+1)/365),0)</f>
        <v>0</v>
      </c>
      <c r="N3576" s="28">
        <f>IF(OR(L3576=1,M3576=1),IF(B3576+364&lt;=$D$5,(B3576+364-$D$4+1)/365,IF(B3576&gt;$D$4,($D$5-B3576+1)/365,$D$6/365)),0)</f>
        <v>0</v>
      </c>
      <c r="O3576" s="28">
        <f>'Data &amp; Parameter'!$E$16*'Data &amp; Parameter'!$E$17*('Data &amp; Parameter'!$E$18+'Data &amp; Parameter'!$E$19)*'Data &amp; Parameter'!$E$20*'Data &amp; Parameter'!$E$37*N3576</f>
        <v>0</v>
      </c>
      <c r="P3576">
        <f>ROUNDUP(IF(D3576&gt;$D$4,0,($D$4-D3576+1)/365),0)</f>
        <v>0</v>
      </c>
      <c r="Q3576">
        <f>ROUNDUP(IF(D3576&gt;$D$5,0,($D$5-D3576+1)/365),0)</f>
        <v>0</v>
      </c>
      <c r="R3576" s="28">
        <f>IF(OR(P3576=1,Q3576=1),IF(D3576+364&lt;=$D$5,(D3576+364-$D$4+1)/365,IF(D3576&gt;$D$4,($D$5-D3576+1)/365,$D$6/365)),0)</f>
        <v>0</v>
      </c>
      <c r="S3576" s="28">
        <f>'Data &amp; Parameter'!$E$16*'Data &amp; Parameter'!$E$17*('Data &amp; Parameter'!$E$18+'Data &amp; Parameter'!$E$19)*'Data &amp; Parameter'!$E$20*'Data &amp; Parameter'!$E$37*R3576</f>
        <v>0</v>
      </c>
      <c r="T3576" s="28">
        <f t="shared" si="55"/>
        <v>0</v>
      </c>
    </row>
    <row r="3577" spans="1:20" ht="15.75" customHeight="1" x14ac:dyDescent="0.35">
      <c r="A3577">
        <v>3570</v>
      </c>
      <c r="B3577" s="76">
        <v>44252.693726851852</v>
      </c>
      <c r="C3577" s="1" t="s">
        <v>11322</v>
      </c>
      <c r="D3577" s="76">
        <v>44252.694826388892</v>
      </c>
      <c r="E3577" s="1" t="s">
        <v>11323</v>
      </c>
      <c r="F3577" s="1" t="s">
        <v>11324</v>
      </c>
      <c r="G3577" s="1" t="s">
        <v>123</v>
      </c>
      <c r="H3577" s="1" t="s">
        <v>124</v>
      </c>
      <c r="I3577" s="1" t="s">
        <v>125</v>
      </c>
      <c r="J3577" s="1" t="s">
        <v>11086</v>
      </c>
      <c r="K3577" s="1" t="s">
        <v>10727</v>
      </c>
      <c r="L3577">
        <f>ROUNDUP(IF(B3577&gt;$D$4,0,($D$4-B3577+1)/365),0)</f>
        <v>0</v>
      </c>
      <c r="M3577">
        <f>ROUNDUP(IF(B3577&gt;$D$5,0,($D$5-B3577+1)/365),0)</f>
        <v>0</v>
      </c>
      <c r="N3577" s="28">
        <f>IF(OR(L3577=1,M3577=1),IF(B3577+364&lt;=$D$5,(B3577+364-$D$4+1)/365,IF(B3577&gt;$D$4,($D$5-B3577+1)/365,$D$6/365)),0)</f>
        <v>0</v>
      </c>
      <c r="O3577" s="28">
        <f>'Data &amp; Parameter'!$E$16*'Data &amp; Parameter'!$E$17*('Data &amp; Parameter'!$E$18+'Data &amp; Parameter'!$E$19)*'Data &amp; Parameter'!$E$20*'Data &amp; Parameter'!$E$37*N3577</f>
        <v>0</v>
      </c>
      <c r="P3577">
        <f>ROUNDUP(IF(D3577&gt;$D$4,0,($D$4-D3577+1)/365),0)</f>
        <v>0</v>
      </c>
      <c r="Q3577">
        <f>ROUNDUP(IF(D3577&gt;$D$5,0,($D$5-D3577+1)/365),0)</f>
        <v>0</v>
      </c>
      <c r="R3577" s="28">
        <f>IF(OR(P3577=1,Q3577=1),IF(D3577+364&lt;=$D$5,(D3577+364-$D$4+1)/365,IF(D3577&gt;$D$4,($D$5-D3577+1)/365,$D$6/365)),0)</f>
        <v>0</v>
      </c>
      <c r="S3577" s="28">
        <f>'Data &amp; Parameter'!$E$16*'Data &amp; Parameter'!$E$17*('Data &amp; Parameter'!$E$18+'Data &amp; Parameter'!$E$19)*'Data &amp; Parameter'!$E$20*'Data &amp; Parameter'!$E$37*R3577</f>
        <v>0</v>
      </c>
      <c r="T3577" s="28">
        <f t="shared" si="55"/>
        <v>0</v>
      </c>
    </row>
    <row r="3578" spans="1:20" ht="15.75" customHeight="1" x14ac:dyDescent="0.35">
      <c r="A3578">
        <v>3571</v>
      </c>
      <c r="B3578" s="76">
        <v>44252.698472222226</v>
      </c>
      <c r="C3578" s="1" t="s">
        <v>11325</v>
      </c>
      <c r="D3578" s="76">
        <v>44252.700821759259</v>
      </c>
      <c r="E3578" s="1" t="s">
        <v>11326</v>
      </c>
      <c r="F3578" s="1" t="s">
        <v>11327</v>
      </c>
      <c r="G3578" s="1" t="s">
        <v>123</v>
      </c>
      <c r="H3578" s="1" t="s">
        <v>124</v>
      </c>
      <c r="I3578" s="1" t="s">
        <v>125</v>
      </c>
      <c r="J3578" s="1" t="s">
        <v>10727</v>
      </c>
      <c r="K3578" s="1" t="s">
        <v>10727</v>
      </c>
      <c r="L3578">
        <f>ROUNDUP(IF(B3578&gt;$D$4,0,($D$4-B3578+1)/365),0)</f>
        <v>0</v>
      </c>
      <c r="M3578">
        <f>ROUNDUP(IF(B3578&gt;$D$5,0,($D$5-B3578+1)/365),0)</f>
        <v>0</v>
      </c>
      <c r="N3578" s="28">
        <f>IF(OR(L3578=1,M3578=1),IF(B3578+364&lt;=$D$5,(B3578+364-$D$4+1)/365,IF(B3578&gt;$D$4,($D$5-B3578+1)/365,$D$6/365)),0)</f>
        <v>0</v>
      </c>
      <c r="O3578" s="28">
        <f>'Data &amp; Parameter'!$E$16*'Data &amp; Parameter'!$E$17*('Data &amp; Parameter'!$E$18+'Data &amp; Parameter'!$E$19)*'Data &amp; Parameter'!$E$20*'Data &amp; Parameter'!$E$37*N3578</f>
        <v>0</v>
      </c>
      <c r="P3578">
        <f>ROUNDUP(IF(D3578&gt;$D$4,0,($D$4-D3578+1)/365),0)</f>
        <v>0</v>
      </c>
      <c r="Q3578">
        <f>ROUNDUP(IF(D3578&gt;$D$5,0,($D$5-D3578+1)/365),0)</f>
        <v>0</v>
      </c>
      <c r="R3578" s="28">
        <f>IF(OR(P3578=1,Q3578=1),IF(D3578+364&lt;=$D$5,(D3578+364-$D$4+1)/365,IF(D3578&gt;$D$4,($D$5-D3578+1)/365,$D$6/365)),0)</f>
        <v>0</v>
      </c>
      <c r="S3578" s="28">
        <f>'Data &amp; Parameter'!$E$16*'Data &amp; Parameter'!$E$17*('Data &amp; Parameter'!$E$18+'Data &amp; Parameter'!$E$19)*'Data &amp; Parameter'!$E$20*'Data &amp; Parameter'!$E$37*R3578</f>
        <v>0</v>
      </c>
      <c r="T3578" s="28">
        <f t="shared" si="55"/>
        <v>0</v>
      </c>
    </row>
    <row r="3579" spans="1:20" ht="15.75" customHeight="1" x14ac:dyDescent="0.35">
      <c r="A3579">
        <v>3572</v>
      </c>
      <c r="B3579" s="76">
        <v>44252.699328703704</v>
      </c>
      <c r="C3579" s="1" t="s">
        <v>11328</v>
      </c>
      <c r="D3579" s="76">
        <v>44252.700717592597</v>
      </c>
      <c r="E3579" s="1" t="s">
        <v>11329</v>
      </c>
      <c r="F3579" s="1" t="s">
        <v>11330</v>
      </c>
      <c r="G3579" s="1" t="s">
        <v>123</v>
      </c>
      <c r="H3579" s="1" t="s">
        <v>124</v>
      </c>
      <c r="I3579" s="1" t="s">
        <v>125</v>
      </c>
      <c r="J3579" s="1" t="s">
        <v>10722</v>
      </c>
      <c r="K3579" s="1" t="s">
        <v>10723</v>
      </c>
      <c r="L3579">
        <f>ROUNDUP(IF(B3579&gt;$D$4,0,($D$4-B3579+1)/365),0)</f>
        <v>0</v>
      </c>
      <c r="M3579">
        <f>ROUNDUP(IF(B3579&gt;$D$5,0,($D$5-B3579+1)/365),0)</f>
        <v>0</v>
      </c>
      <c r="N3579" s="28">
        <f>IF(OR(L3579=1,M3579=1),IF(B3579+364&lt;=$D$5,(B3579+364-$D$4+1)/365,IF(B3579&gt;$D$4,($D$5-B3579+1)/365,$D$6/365)),0)</f>
        <v>0</v>
      </c>
      <c r="O3579" s="28">
        <f>'Data &amp; Parameter'!$E$16*'Data &amp; Parameter'!$E$17*('Data &amp; Parameter'!$E$18+'Data &amp; Parameter'!$E$19)*'Data &amp; Parameter'!$E$20*'Data &amp; Parameter'!$E$37*N3579</f>
        <v>0</v>
      </c>
      <c r="P3579">
        <f>ROUNDUP(IF(D3579&gt;$D$4,0,($D$4-D3579+1)/365),0)</f>
        <v>0</v>
      </c>
      <c r="Q3579">
        <f>ROUNDUP(IF(D3579&gt;$D$5,0,($D$5-D3579+1)/365),0)</f>
        <v>0</v>
      </c>
      <c r="R3579" s="28">
        <f>IF(OR(P3579=1,Q3579=1),IF(D3579+364&lt;=$D$5,(D3579+364-$D$4+1)/365,IF(D3579&gt;$D$4,($D$5-D3579+1)/365,$D$6/365)),0)</f>
        <v>0</v>
      </c>
      <c r="S3579" s="28">
        <f>'Data &amp; Parameter'!$E$16*'Data &amp; Parameter'!$E$17*('Data &amp; Parameter'!$E$18+'Data &amp; Parameter'!$E$19)*'Data &amp; Parameter'!$E$20*'Data &amp; Parameter'!$E$37*R3579</f>
        <v>0</v>
      </c>
      <c r="T3579" s="28">
        <f t="shared" si="55"/>
        <v>0</v>
      </c>
    </row>
    <row r="3580" spans="1:20" ht="15.75" customHeight="1" x14ac:dyDescent="0.35">
      <c r="A3580">
        <v>3573</v>
      </c>
      <c r="B3580" s="76">
        <v>44252.703368055554</v>
      </c>
      <c r="C3580" s="1" t="s">
        <v>11331</v>
      </c>
      <c r="D3580" s="76">
        <v>44252.704340277778</v>
      </c>
      <c r="E3580" s="1" t="s">
        <v>11332</v>
      </c>
      <c r="F3580" s="1" t="s">
        <v>11333</v>
      </c>
      <c r="G3580" s="1" t="s">
        <v>123</v>
      </c>
      <c r="H3580" s="1" t="s">
        <v>124</v>
      </c>
      <c r="I3580" s="1" t="s">
        <v>125</v>
      </c>
      <c r="J3580" s="1" t="s">
        <v>10722</v>
      </c>
      <c r="K3580" s="1" t="s">
        <v>10723</v>
      </c>
      <c r="L3580">
        <f>ROUNDUP(IF(B3580&gt;$D$4,0,($D$4-B3580+1)/365),0)</f>
        <v>0</v>
      </c>
      <c r="M3580">
        <f>ROUNDUP(IF(B3580&gt;$D$5,0,($D$5-B3580+1)/365),0)</f>
        <v>0</v>
      </c>
      <c r="N3580" s="28">
        <f>IF(OR(L3580=1,M3580=1),IF(B3580+364&lt;=$D$5,(B3580+364-$D$4+1)/365,IF(B3580&gt;$D$4,($D$5-B3580+1)/365,$D$6/365)),0)</f>
        <v>0</v>
      </c>
      <c r="O3580" s="28">
        <f>'Data &amp; Parameter'!$E$16*'Data &amp; Parameter'!$E$17*('Data &amp; Parameter'!$E$18+'Data &amp; Parameter'!$E$19)*'Data &amp; Parameter'!$E$20*'Data &amp; Parameter'!$E$37*N3580</f>
        <v>0</v>
      </c>
      <c r="P3580">
        <f>ROUNDUP(IF(D3580&gt;$D$4,0,($D$4-D3580+1)/365),0)</f>
        <v>0</v>
      </c>
      <c r="Q3580">
        <f>ROUNDUP(IF(D3580&gt;$D$5,0,($D$5-D3580+1)/365),0)</f>
        <v>0</v>
      </c>
      <c r="R3580" s="28">
        <f>IF(OR(P3580=1,Q3580=1),IF(D3580+364&lt;=$D$5,(D3580+364-$D$4+1)/365,IF(D3580&gt;$D$4,($D$5-D3580+1)/365,$D$6/365)),0)</f>
        <v>0</v>
      </c>
      <c r="S3580" s="28">
        <f>'Data &amp; Parameter'!$E$16*'Data &amp; Parameter'!$E$17*('Data &amp; Parameter'!$E$18+'Data &amp; Parameter'!$E$19)*'Data &amp; Parameter'!$E$20*'Data &amp; Parameter'!$E$37*R3580</f>
        <v>0</v>
      </c>
      <c r="T3580" s="28">
        <f t="shared" si="55"/>
        <v>0</v>
      </c>
    </row>
    <row r="3581" spans="1:20" ht="15.75" customHeight="1" x14ac:dyDescent="0.35">
      <c r="A3581">
        <v>3574</v>
      </c>
      <c r="B3581" s="76">
        <v>44252.704062500001</v>
      </c>
      <c r="C3581" s="1" t="s">
        <v>11334</v>
      </c>
      <c r="D3581" s="76">
        <v>44252.706087962964</v>
      </c>
      <c r="E3581" s="1" t="s">
        <v>11335</v>
      </c>
      <c r="F3581" s="1" t="s">
        <v>11336</v>
      </c>
      <c r="G3581" s="1" t="s">
        <v>123</v>
      </c>
      <c r="H3581" s="1" t="s">
        <v>124</v>
      </c>
      <c r="I3581" s="1" t="s">
        <v>125</v>
      </c>
      <c r="J3581" s="1" t="s">
        <v>10727</v>
      </c>
      <c r="K3581" s="1" t="s">
        <v>10727</v>
      </c>
      <c r="L3581">
        <f>ROUNDUP(IF(B3581&gt;$D$4,0,($D$4-B3581+1)/365),0)</f>
        <v>0</v>
      </c>
      <c r="M3581">
        <f>ROUNDUP(IF(B3581&gt;$D$5,0,($D$5-B3581+1)/365),0)</f>
        <v>0</v>
      </c>
      <c r="N3581" s="28">
        <f>IF(OR(L3581=1,M3581=1),IF(B3581+364&lt;=$D$5,(B3581+364-$D$4+1)/365,IF(B3581&gt;$D$4,($D$5-B3581+1)/365,$D$6/365)),0)</f>
        <v>0</v>
      </c>
      <c r="O3581" s="28">
        <f>'Data &amp; Parameter'!$E$16*'Data &amp; Parameter'!$E$17*('Data &amp; Parameter'!$E$18+'Data &amp; Parameter'!$E$19)*'Data &amp; Parameter'!$E$20*'Data &amp; Parameter'!$E$37*N3581</f>
        <v>0</v>
      </c>
      <c r="P3581">
        <f>ROUNDUP(IF(D3581&gt;$D$4,0,($D$4-D3581+1)/365),0)</f>
        <v>0</v>
      </c>
      <c r="Q3581">
        <f>ROUNDUP(IF(D3581&gt;$D$5,0,($D$5-D3581+1)/365),0)</f>
        <v>0</v>
      </c>
      <c r="R3581" s="28">
        <f>IF(OR(P3581=1,Q3581=1),IF(D3581+364&lt;=$D$5,(D3581+364-$D$4+1)/365,IF(D3581&gt;$D$4,($D$5-D3581+1)/365,$D$6/365)),0)</f>
        <v>0</v>
      </c>
      <c r="S3581" s="28">
        <f>'Data &amp; Parameter'!$E$16*'Data &amp; Parameter'!$E$17*('Data &amp; Parameter'!$E$18+'Data &amp; Parameter'!$E$19)*'Data &amp; Parameter'!$E$20*'Data &amp; Parameter'!$E$37*R3581</f>
        <v>0</v>
      </c>
      <c r="T3581" s="28">
        <f t="shared" si="55"/>
        <v>0</v>
      </c>
    </row>
    <row r="3582" spans="1:20" ht="15.75" customHeight="1" x14ac:dyDescent="0.35">
      <c r="A3582">
        <v>3575</v>
      </c>
      <c r="B3582" s="76">
        <v>44252.706527777773</v>
      </c>
      <c r="C3582" s="1" t="s">
        <v>11337</v>
      </c>
      <c r="D3582" s="76">
        <v>44252.707719907412</v>
      </c>
      <c r="E3582" s="1" t="s">
        <v>11338</v>
      </c>
      <c r="F3582" s="1" t="s">
        <v>11339</v>
      </c>
      <c r="G3582" s="1" t="s">
        <v>123</v>
      </c>
      <c r="H3582" s="1" t="s">
        <v>124</v>
      </c>
      <c r="I3582" s="1" t="s">
        <v>125</v>
      </c>
      <c r="J3582" s="1" t="s">
        <v>10722</v>
      </c>
      <c r="K3582" s="1" t="s">
        <v>10723</v>
      </c>
      <c r="L3582">
        <f>ROUNDUP(IF(B3582&gt;$D$4,0,($D$4-B3582+1)/365),0)</f>
        <v>0</v>
      </c>
      <c r="M3582">
        <f>ROUNDUP(IF(B3582&gt;$D$5,0,($D$5-B3582+1)/365),0)</f>
        <v>0</v>
      </c>
      <c r="N3582" s="28">
        <f>IF(OR(L3582=1,M3582=1),IF(B3582+364&lt;=$D$5,(B3582+364-$D$4+1)/365,IF(B3582&gt;$D$4,($D$5-B3582+1)/365,$D$6/365)),0)</f>
        <v>0</v>
      </c>
      <c r="O3582" s="28">
        <f>'Data &amp; Parameter'!$E$16*'Data &amp; Parameter'!$E$17*('Data &amp; Parameter'!$E$18+'Data &amp; Parameter'!$E$19)*'Data &amp; Parameter'!$E$20*'Data &amp; Parameter'!$E$37*N3582</f>
        <v>0</v>
      </c>
      <c r="P3582">
        <f>ROUNDUP(IF(D3582&gt;$D$4,0,($D$4-D3582+1)/365),0)</f>
        <v>0</v>
      </c>
      <c r="Q3582">
        <f>ROUNDUP(IF(D3582&gt;$D$5,0,($D$5-D3582+1)/365),0)</f>
        <v>0</v>
      </c>
      <c r="R3582" s="28">
        <f>IF(OR(P3582=1,Q3582=1),IF(D3582+364&lt;=$D$5,(D3582+364-$D$4+1)/365,IF(D3582&gt;$D$4,($D$5-D3582+1)/365,$D$6/365)),0)</f>
        <v>0</v>
      </c>
      <c r="S3582" s="28">
        <f>'Data &amp; Parameter'!$E$16*'Data &amp; Parameter'!$E$17*('Data &amp; Parameter'!$E$18+'Data &amp; Parameter'!$E$19)*'Data &amp; Parameter'!$E$20*'Data &amp; Parameter'!$E$37*R3582</f>
        <v>0</v>
      </c>
      <c r="T3582" s="28">
        <f t="shared" si="55"/>
        <v>0</v>
      </c>
    </row>
    <row r="3583" spans="1:20" ht="15.75" customHeight="1" x14ac:dyDescent="0.35">
      <c r="A3583">
        <v>3576</v>
      </c>
      <c r="B3583" s="76">
        <v>44252.707800925928</v>
      </c>
      <c r="C3583" s="1" t="s">
        <v>11340</v>
      </c>
      <c r="D3583" s="76">
        <v>44252.708437499998</v>
      </c>
      <c r="E3583" s="1" t="s">
        <v>11341</v>
      </c>
      <c r="F3583" s="1" t="s">
        <v>11342</v>
      </c>
      <c r="G3583" s="1" t="s">
        <v>123</v>
      </c>
      <c r="H3583" s="1" t="s">
        <v>124</v>
      </c>
      <c r="I3583" s="1" t="s">
        <v>125</v>
      </c>
      <c r="J3583" s="1" t="s">
        <v>10727</v>
      </c>
      <c r="K3583" s="1" t="s">
        <v>11343</v>
      </c>
      <c r="L3583">
        <f>ROUNDUP(IF(B3583&gt;$D$4,0,($D$4-B3583+1)/365),0)</f>
        <v>0</v>
      </c>
      <c r="M3583">
        <f>ROUNDUP(IF(B3583&gt;$D$5,0,($D$5-B3583+1)/365),0)</f>
        <v>0</v>
      </c>
      <c r="N3583" s="28">
        <f>IF(OR(L3583=1,M3583=1),IF(B3583+364&lt;=$D$5,(B3583+364-$D$4+1)/365,IF(B3583&gt;$D$4,($D$5-B3583+1)/365,$D$6/365)),0)</f>
        <v>0</v>
      </c>
      <c r="O3583" s="28">
        <f>'Data &amp; Parameter'!$E$16*'Data &amp; Parameter'!$E$17*('Data &amp; Parameter'!$E$18+'Data &amp; Parameter'!$E$19)*'Data &amp; Parameter'!$E$20*'Data &amp; Parameter'!$E$37*N3583</f>
        <v>0</v>
      </c>
      <c r="P3583">
        <f>ROUNDUP(IF(D3583&gt;$D$4,0,($D$4-D3583+1)/365),0)</f>
        <v>0</v>
      </c>
      <c r="Q3583">
        <f>ROUNDUP(IF(D3583&gt;$D$5,0,($D$5-D3583+1)/365),0)</f>
        <v>0</v>
      </c>
      <c r="R3583" s="28">
        <f>IF(OR(P3583=1,Q3583=1),IF(D3583+364&lt;=$D$5,(D3583+364-$D$4+1)/365,IF(D3583&gt;$D$4,($D$5-D3583+1)/365,$D$6/365)),0)</f>
        <v>0</v>
      </c>
      <c r="S3583" s="28">
        <f>'Data &amp; Parameter'!$E$16*'Data &amp; Parameter'!$E$17*('Data &amp; Parameter'!$E$18+'Data &amp; Parameter'!$E$19)*'Data &amp; Parameter'!$E$20*'Data &amp; Parameter'!$E$37*R3583</f>
        <v>0</v>
      </c>
      <c r="T3583" s="28">
        <f t="shared" si="55"/>
        <v>0</v>
      </c>
    </row>
    <row r="3584" spans="1:20" ht="15.75" customHeight="1" x14ac:dyDescent="0.35">
      <c r="A3584">
        <v>3577</v>
      </c>
      <c r="B3584" s="76">
        <v>44252.710416666669</v>
      </c>
      <c r="C3584" s="1" t="s">
        <v>11344</v>
      </c>
      <c r="D3584" s="76">
        <v>44252.711168981477</v>
      </c>
      <c r="E3584" s="1" t="s">
        <v>11345</v>
      </c>
      <c r="F3584" s="1" t="s">
        <v>11346</v>
      </c>
      <c r="G3584" s="1" t="s">
        <v>123</v>
      </c>
      <c r="H3584" s="1" t="s">
        <v>124</v>
      </c>
      <c r="I3584" s="1" t="s">
        <v>125</v>
      </c>
      <c r="J3584" s="1" t="s">
        <v>10727</v>
      </c>
      <c r="K3584" s="1" t="s">
        <v>10727</v>
      </c>
      <c r="L3584">
        <f>ROUNDUP(IF(B3584&gt;$D$4,0,($D$4-B3584+1)/365),0)</f>
        <v>0</v>
      </c>
      <c r="M3584">
        <f>ROUNDUP(IF(B3584&gt;$D$5,0,($D$5-B3584+1)/365),0)</f>
        <v>0</v>
      </c>
      <c r="N3584" s="28">
        <f>IF(OR(L3584=1,M3584=1),IF(B3584+364&lt;=$D$5,(B3584+364-$D$4+1)/365,IF(B3584&gt;$D$4,($D$5-B3584+1)/365,$D$6/365)),0)</f>
        <v>0</v>
      </c>
      <c r="O3584" s="28">
        <f>'Data &amp; Parameter'!$E$16*'Data &amp; Parameter'!$E$17*('Data &amp; Parameter'!$E$18+'Data &amp; Parameter'!$E$19)*'Data &amp; Parameter'!$E$20*'Data &amp; Parameter'!$E$37*N3584</f>
        <v>0</v>
      </c>
      <c r="P3584">
        <f>ROUNDUP(IF(D3584&gt;$D$4,0,($D$4-D3584+1)/365),0)</f>
        <v>0</v>
      </c>
      <c r="Q3584">
        <f>ROUNDUP(IF(D3584&gt;$D$5,0,($D$5-D3584+1)/365),0)</f>
        <v>0</v>
      </c>
      <c r="R3584" s="28">
        <f>IF(OR(P3584=1,Q3584=1),IF(D3584+364&lt;=$D$5,(D3584+364-$D$4+1)/365,IF(D3584&gt;$D$4,($D$5-D3584+1)/365,$D$6/365)),0)</f>
        <v>0</v>
      </c>
      <c r="S3584" s="28">
        <f>'Data &amp; Parameter'!$E$16*'Data &amp; Parameter'!$E$17*('Data &amp; Parameter'!$E$18+'Data &amp; Parameter'!$E$19)*'Data &amp; Parameter'!$E$20*'Data &amp; Parameter'!$E$37*R3584</f>
        <v>0</v>
      </c>
      <c r="T3584" s="28">
        <f t="shared" si="55"/>
        <v>0</v>
      </c>
    </row>
    <row r="3585" spans="1:20" ht="15.75" customHeight="1" x14ac:dyDescent="0.35">
      <c r="A3585">
        <v>3578</v>
      </c>
      <c r="B3585" s="76">
        <v>44252.710520833338</v>
      </c>
      <c r="C3585" s="1" t="s">
        <v>11347</v>
      </c>
      <c r="D3585" s="76">
        <v>44252.711400462962</v>
      </c>
      <c r="E3585" s="1" t="s">
        <v>11348</v>
      </c>
      <c r="F3585" s="1" t="s">
        <v>11349</v>
      </c>
      <c r="G3585" s="1" t="s">
        <v>123</v>
      </c>
      <c r="H3585" s="1" t="s">
        <v>124</v>
      </c>
      <c r="I3585" s="1" t="s">
        <v>125</v>
      </c>
      <c r="J3585" s="1" t="s">
        <v>10722</v>
      </c>
      <c r="K3585" s="1" t="s">
        <v>10723</v>
      </c>
      <c r="L3585">
        <f>ROUNDUP(IF(B3585&gt;$D$4,0,($D$4-B3585+1)/365),0)</f>
        <v>0</v>
      </c>
      <c r="M3585">
        <f>ROUNDUP(IF(B3585&gt;$D$5,0,($D$5-B3585+1)/365),0)</f>
        <v>0</v>
      </c>
      <c r="N3585" s="28">
        <f>IF(OR(L3585=1,M3585=1),IF(B3585+364&lt;=$D$5,(B3585+364-$D$4+1)/365,IF(B3585&gt;$D$4,($D$5-B3585+1)/365,$D$6/365)),0)</f>
        <v>0</v>
      </c>
      <c r="O3585" s="28">
        <f>'Data &amp; Parameter'!$E$16*'Data &amp; Parameter'!$E$17*('Data &amp; Parameter'!$E$18+'Data &amp; Parameter'!$E$19)*'Data &amp; Parameter'!$E$20*'Data &amp; Parameter'!$E$37*N3585</f>
        <v>0</v>
      </c>
      <c r="P3585">
        <f>ROUNDUP(IF(D3585&gt;$D$4,0,($D$4-D3585+1)/365),0)</f>
        <v>0</v>
      </c>
      <c r="Q3585">
        <f>ROUNDUP(IF(D3585&gt;$D$5,0,($D$5-D3585+1)/365),0)</f>
        <v>0</v>
      </c>
      <c r="R3585" s="28">
        <f>IF(OR(P3585=1,Q3585=1),IF(D3585+364&lt;=$D$5,(D3585+364-$D$4+1)/365,IF(D3585&gt;$D$4,($D$5-D3585+1)/365,$D$6/365)),0)</f>
        <v>0</v>
      </c>
      <c r="S3585" s="28">
        <f>'Data &amp; Parameter'!$E$16*'Data &amp; Parameter'!$E$17*('Data &amp; Parameter'!$E$18+'Data &amp; Parameter'!$E$19)*'Data &amp; Parameter'!$E$20*'Data &amp; Parameter'!$E$37*R3585</f>
        <v>0</v>
      </c>
      <c r="T3585" s="28">
        <f t="shared" si="55"/>
        <v>0</v>
      </c>
    </row>
    <row r="3586" spans="1:20" ht="15.75" customHeight="1" x14ac:dyDescent="0.35">
      <c r="A3586">
        <v>3579</v>
      </c>
      <c r="B3586" s="76">
        <v>44252.714317129634</v>
      </c>
      <c r="C3586" s="1" t="s">
        <v>11350</v>
      </c>
      <c r="D3586" s="76">
        <v>44252.715219907404</v>
      </c>
      <c r="E3586" s="1" t="s">
        <v>11351</v>
      </c>
      <c r="F3586" s="1" t="s">
        <v>11352</v>
      </c>
      <c r="G3586" s="1" t="s">
        <v>123</v>
      </c>
      <c r="H3586" s="1" t="s">
        <v>124</v>
      </c>
      <c r="I3586" s="1" t="s">
        <v>125</v>
      </c>
      <c r="J3586" s="1" t="s">
        <v>10722</v>
      </c>
      <c r="K3586" s="1" t="s">
        <v>10723</v>
      </c>
      <c r="L3586">
        <f>ROUNDUP(IF(B3586&gt;$D$4,0,($D$4-B3586+1)/365),0)</f>
        <v>0</v>
      </c>
      <c r="M3586">
        <f>ROUNDUP(IF(B3586&gt;$D$5,0,($D$5-B3586+1)/365),0)</f>
        <v>0</v>
      </c>
      <c r="N3586" s="28">
        <f>IF(OR(L3586=1,M3586=1),IF(B3586+364&lt;=$D$5,(B3586+364-$D$4+1)/365,IF(B3586&gt;$D$4,($D$5-B3586+1)/365,$D$6/365)),0)</f>
        <v>0</v>
      </c>
      <c r="O3586" s="28">
        <f>'Data &amp; Parameter'!$E$16*'Data &amp; Parameter'!$E$17*('Data &amp; Parameter'!$E$18+'Data &amp; Parameter'!$E$19)*'Data &amp; Parameter'!$E$20*'Data &amp; Parameter'!$E$37*N3586</f>
        <v>0</v>
      </c>
      <c r="P3586">
        <f>ROUNDUP(IF(D3586&gt;$D$4,0,($D$4-D3586+1)/365),0)</f>
        <v>0</v>
      </c>
      <c r="Q3586">
        <f>ROUNDUP(IF(D3586&gt;$D$5,0,($D$5-D3586+1)/365),0)</f>
        <v>0</v>
      </c>
      <c r="R3586" s="28">
        <f>IF(OR(P3586=1,Q3586=1),IF(D3586+364&lt;=$D$5,(D3586+364-$D$4+1)/365,IF(D3586&gt;$D$4,($D$5-D3586+1)/365,$D$6/365)),0)</f>
        <v>0</v>
      </c>
      <c r="S3586" s="28">
        <f>'Data &amp; Parameter'!$E$16*'Data &amp; Parameter'!$E$17*('Data &amp; Parameter'!$E$18+'Data &amp; Parameter'!$E$19)*'Data &amp; Parameter'!$E$20*'Data &amp; Parameter'!$E$37*R3586</f>
        <v>0</v>
      </c>
      <c r="T3586" s="28">
        <f t="shared" si="55"/>
        <v>0</v>
      </c>
    </row>
    <row r="3587" spans="1:20" ht="15.75" customHeight="1" x14ac:dyDescent="0.35">
      <c r="A3587">
        <v>3580</v>
      </c>
      <c r="B3587" s="76">
        <v>44253.305960648147</v>
      </c>
      <c r="C3587" s="1" t="s">
        <v>11353</v>
      </c>
      <c r="D3587" s="76">
        <v>44253.336412037039</v>
      </c>
      <c r="E3587" s="1" t="s">
        <v>11354</v>
      </c>
      <c r="F3587" s="1" t="s">
        <v>11355</v>
      </c>
      <c r="G3587" s="1" t="s">
        <v>123</v>
      </c>
      <c r="H3587" s="1" t="s">
        <v>124</v>
      </c>
      <c r="I3587" s="1" t="s">
        <v>125</v>
      </c>
      <c r="J3587" s="1" t="s">
        <v>11356</v>
      </c>
      <c r="K3587" s="1" t="s">
        <v>11357</v>
      </c>
      <c r="L3587">
        <f>ROUNDUP(IF(B3587&gt;$D$4,0,($D$4-B3587+1)/365),0)</f>
        <v>0</v>
      </c>
      <c r="M3587">
        <f>ROUNDUP(IF(B3587&gt;$D$5,0,($D$5-B3587+1)/365),0)</f>
        <v>0</v>
      </c>
      <c r="N3587" s="28">
        <f>IF(OR(L3587=1,M3587=1),IF(B3587+364&lt;=$D$5,(B3587+364-$D$4+1)/365,IF(B3587&gt;$D$4,($D$5-B3587+1)/365,$D$6/365)),0)</f>
        <v>0</v>
      </c>
      <c r="O3587" s="28">
        <f>'Data &amp; Parameter'!$E$16*'Data &amp; Parameter'!$E$17*('Data &amp; Parameter'!$E$18+'Data &amp; Parameter'!$E$19)*'Data &amp; Parameter'!$E$20*'Data &amp; Parameter'!$E$37*N3587</f>
        <v>0</v>
      </c>
      <c r="P3587">
        <f>ROUNDUP(IF(D3587&gt;$D$4,0,($D$4-D3587+1)/365),0)</f>
        <v>0</v>
      </c>
      <c r="Q3587">
        <f>ROUNDUP(IF(D3587&gt;$D$5,0,($D$5-D3587+1)/365),0)</f>
        <v>0</v>
      </c>
      <c r="R3587" s="28">
        <f>IF(OR(P3587=1,Q3587=1),IF(D3587+364&lt;=$D$5,(D3587+364-$D$4+1)/365,IF(D3587&gt;$D$4,($D$5-D3587+1)/365,$D$6/365)),0)</f>
        <v>0</v>
      </c>
      <c r="S3587" s="28">
        <f>'Data &amp; Parameter'!$E$16*'Data &amp; Parameter'!$E$17*('Data &amp; Parameter'!$E$18+'Data &amp; Parameter'!$E$19)*'Data &amp; Parameter'!$E$20*'Data &amp; Parameter'!$E$37*R3587</f>
        <v>0</v>
      </c>
      <c r="T3587" s="28">
        <f t="shared" si="55"/>
        <v>0</v>
      </c>
    </row>
    <row r="3588" spans="1:20" ht="15.75" customHeight="1" x14ac:dyDescent="0.35">
      <c r="A3588">
        <v>3581</v>
      </c>
      <c r="B3588" s="76">
        <v>44253.331284722226</v>
      </c>
      <c r="C3588" s="1" t="s">
        <v>11358</v>
      </c>
      <c r="D3588" s="76">
        <v>44253.342731481476</v>
      </c>
      <c r="E3588" s="1" t="s">
        <v>11359</v>
      </c>
      <c r="F3588" s="1" t="s">
        <v>11360</v>
      </c>
      <c r="G3588" s="1" t="s">
        <v>123</v>
      </c>
      <c r="H3588" s="1" t="s">
        <v>124</v>
      </c>
      <c r="I3588" s="1" t="s">
        <v>125</v>
      </c>
      <c r="J3588" s="1" t="s">
        <v>11361</v>
      </c>
      <c r="K3588" s="1" t="s">
        <v>11362</v>
      </c>
      <c r="L3588">
        <f>ROUNDUP(IF(B3588&gt;$D$4,0,($D$4-B3588+1)/365),0)</f>
        <v>0</v>
      </c>
      <c r="M3588">
        <f>ROUNDUP(IF(B3588&gt;$D$5,0,($D$5-B3588+1)/365),0)</f>
        <v>0</v>
      </c>
      <c r="N3588" s="28">
        <f>IF(OR(L3588=1,M3588=1),IF(B3588+364&lt;=$D$5,(B3588+364-$D$4+1)/365,IF(B3588&gt;$D$4,($D$5-B3588+1)/365,$D$6/365)),0)</f>
        <v>0</v>
      </c>
      <c r="O3588" s="28">
        <f>'Data &amp; Parameter'!$E$16*'Data &amp; Parameter'!$E$17*('Data &amp; Parameter'!$E$18+'Data &amp; Parameter'!$E$19)*'Data &amp; Parameter'!$E$20*'Data &amp; Parameter'!$E$37*N3588</f>
        <v>0</v>
      </c>
      <c r="P3588">
        <f>ROUNDUP(IF(D3588&gt;$D$4,0,($D$4-D3588+1)/365),0)</f>
        <v>0</v>
      </c>
      <c r="Q3588">
        <f>ROUNDUP(IF(D3588&gt;$D$5,0,($D$5-D3588+1)/365),0)</f>
        <v>0</v>
      </c>
      <c r="R3588" s="28">
        <f>IF(OR(P3588=1,Q3588=1),IF(D3588+364&lt;=$D$5,(D3588+364-$D$4+1)/365,IF(D3588&gt;$D$4,($D$5-D3588+1)/365,$D$6/365)),0)</f>
        <v>0</v>
      </c>
      <c r="S3588" s="28">
        <f>'Data &amp; Parameter'!$E$16*'Data &amp; Parameter'!$E$17*('Data &amp; Parameter'!$E$18+'Data &amp; Parameter'!$E$19)*'Data &amp; Parameter'!$E$20*'Data &amp; Parameter'!$E$37*R3588</f>
        <v>0</v>
      </c>
      <c r="T3588" s="28">
        <f t="shared" si="55"/>
        <v>0</v>
      </c>
    </row>
    <row r="3589" spans="1:20" ht="15.75" customHeight="1" x14ac:dyDescent="0.35">
      <c r="A3589">
        <v>3582</v>
      </c>
      <c r="B3589" s="76">
        <v>44253.340381944443</v>
      </c>
      <c r="C3589" s="1" t="s">
        <v>11363</v>
      </c>
      <c r="D3589" s="76">
        <v>44253.340775462959</v>
      </c>
      <c r="E3589" s="1" t="s">
        <v>11364</v>
      </c>
      <c r="F3589" s="1" t="s">
        <v>11365</v>
      </c>
      <c r="G3589" s="1" t="s">
        <v>123</v>
      </c>
      <c r="H3589" s="1" t="s">
        <v>124</v>
      </c>
      <c r="I3589" s="1" t="s">
        <v>125</v>
      </c>
      <c r="J3589" s="1" t="s">
        <v>11366</v>
      </c>
      <c r="K3589" s="1" t="s">
        <v>11366</v>
      </c>
      <c r="L3589">
        <f>ROUNDUP(IF(B3589&gt;$D$4,0,($D$4-B3589+1)/365),0)</f>
        <v>0</v>
      </c>
      <c r="M3589">
        <f>ROUNDUP(IF(B3589&gt;$D$5,0,($D$5-B3589+1)/365),0)</f>
        <v>0</v>
      </c>
      <c r="N3589" s="28">
        <f>IF(OR(L3589=1,M3589=1),IF(B3589+364&lt;=$D$5,(B3589+364-$D$4+1)/365,IF(B3589&gt;$D$4,($D$5-B3589+1)/365,$D$6/365)),0)</f>
        <v>0</v>
      </c>
      <c r="O3589" s="28">
        <f>'Data &amp; Parameter'!$E$16*'Data &amp; Parameter'!$E$17*('Data &amp; Parameter'!$E$18+'Data &amp; Parameter'!$E$19)*'Data &amp; Parameter'!$E$20*'Data &amp; Parameter'!$E$37*N3589</f>
        <v>0</v>
      </c>
      <c r="P3589">
        <f>ROUNDUP(IF(D3589&gt;$D$4,0,($D$4-D3589+1)/365),0)</f>
        <v>0</v>
      </c>
      <c r="Q3589">
        <f>ROUNDUP(IF(D3589&gt;$D$5,0,($D$5-D3589+1)/365),0)</f>
        <v>0</v>
      </c>
      <c r="R3589" s="28">
        <f>IF(OR(P3589=1,Q3589=1),IF(D3589+364&lt;=$D$5,(D3589+364-$D$4+1)/365,IF(D3589&gt;$D$4,($D$5-D3589+1)/365,$D$6/365)),0)</f>
        <v>0</v>
      </c>
      <c r="S3589" s="28">
        <f>'Data &amp; Parameter'!$E$16*'Data &amp; Parameter'!$E$17*('Data &amp; Parameter'!$E$18+'Data &amp; Parameter'!$E$19)*'Data &amp; Parameter'!$E$20*'Data &amp; Parameter'!$E$37*R3589</f>
        <v>0</v>
      </c>
      <c r="T3589" s="28">
        <f t="shared" si="55"/>
        <v>0</v>
      </c>
    </row>
    <row r="3590" spans="1:20" ht="15.75" customHeight="1" x14ac:dyDescent="0.35">
      <c r="A3590">
        <v>3583</v>
      </c>
      <c r="B3590" s="76">
        <v>44253.341249999998</v>
      </c>
      <c r="C3590" s="1" t="s">
        <v>11367</v>
      </c>
      <c r="D3590" s="76">
        <v>44253.341886574075</v>
      </c>
      <c r="E3590" s="1" t="s">
        <v>11368</v>
      </c>
      <c r="F3590" s="1" t="s">
        <v>11369</v>
      </c>
      <c r="G3590" s="1" t="s">
        <v>123</v>
      </c>
      <c r="H3590" s="1" t="s">
        <v>124</v>
      </c>
      <c r="I3590" s="1" t="s">
        <v>125</v>
      </c>
      <c r="J3590" s="1" t="s">
        <v>11370</v>
      </c>
      <c r="K3590" s="1" t="s">
        <v>11370</v>
      </c>
      <c r="L3590">
        <f>ROUNDUP(IF(B3590&gt;$D$4,0,($D$4-B3590+1)/365),0)</f>
        <v>0</v>
      </c>
      <c r="M3590">
        <f>ROUNDUP(IF(B3590&gt;$D$5,0,($D$5-B3590+1)/365),0)</f>
        <v>0</v>
      </c>
      <c r="N3590" s="28">
        <f>IF(OR(L3590=1,M3590=1),IF(B3590+364&lt;=$D$5,(B3590+364-$D$4+1)/365,IF(B3590&gt;$D$4,($D$5-B3590+1)/365,$D$6/365)),0)</f>
        <v>0</v>
      </c>
      <c r="O3590" s="28">
        <f>'Data &amp; Parameter'!$E$16*'Data &amp; Parameter'!$E$17*('Data &amp; Parameter'!$E$18+'Data &amp; Parameter'!$E$19)*'Data &amp; Parameter'!$E$20*'Data &amp; Parameter'!$E$37*N3590</f>
        <v>0</v>
      </c>
      <c r="P3590">
        <f>ROUNDUP(IF(D3590&gt;$D$4,0,($D$4-D3590+1)/365),0)</f>
        <v>0</v>
      </c>
      <c r="Q3590">
        <f>ROUNDUP(IF(D3590&gt;$D$5,0,($D$5-D3590+1)/365),0)</f>
        <v>0</v>
      </c>
      <c r="R3590" s="28">
        <f>IF(OR(P3590=1,Q3590=1),IF(D3590+364&lt;=$D$5,(D3590+364-$D$4+1)/365,IF(D3590&gt;$D$4,($D$5-D3590+1)/365,$D$6/365)),0)</f>
        <v>0</v>
      </c>
      <c r="S3590" s="28">
        <f>'Data &amp; Parameter'!$E$16*'Data &amp; Parameter'!$E$17*('Data &amp; Parameter'!$E$18+'Data &amp; Parameter'!$E$19)*'Data &amp; Parameter'!$E$20*'Data &amp; Parameter'!$E$37*R3590</f>
        <v>0</v>
      </c>
      <c r="T3590" s="28">
        <f t="shared" si="55"/>
        <v>0</v>
      </c>
    </row>
    <row r="3591" spans="1:20" ht="15.75" customHeight="1" x14ac:dyDescent="0.35">
      <c r="A3591">
        <v>3584</v>
      </c>
      <c r="B3591" s="76">
        <v>44253.343831018516</v>
      </c>
      <c r="C3591" s="1" t="s">
        <v>11371</v>
      </c>
      <c r="D3591" s="76">
        <v>44253.344652777778</v>
      </c>
      <c r="E3591" s="1" t="s">
        <v>11372</v>
      </c>
      <c r="F3591" s="1" t="s">
        <v>11373</v>
      </c>
      <c r="G3591" s="1" t="s">
        <v>123</v>
      </c>
      <c r="H3591" s="1" t="s">
        <v>124</v>
      </c>
      <c r="I3591" s="1" t="s">
        <v>125</v>
      </c>
      <c r="J3591" s="1" t="s">
        <v>11366</v>
      </c>
      <c r="K3591" s="1" t="s">
        <v>11366</v>
      </c>
      <c r="L3591">
        <f>ROUNDUP(IF(B3591&gt;$D$4,0,($D$4-B3591+1)/365),0)</f>
        <v>0</v>
      </c>
      <c r="M3591">
        <f>ROUNDUP(IF(B3591&gt;$D$5,0,($D$5-B3591+1)/365),0)</f>
        <v>0</v>
      </c>
      <c r="N3591" s="28">
        <f>IF(OR(L3591=1,M3591=1),IF(B3591+364&lt;=$D$5,(B3591+364-$D$4+1)/365,IF(B3591&gt;$D$4,($D$5-B3591+1)/365,$D$6/365)),0)</f>
        <v>0</v>
      </c>
      <c r="O3591" s="28">
        <f>'Data &amp; Parameter'!$E$16*'Data &amp; Parameter'!$E$17*('Data &amp; Parameter'!$E$18+'Data &amp; Parameter'!$E$19)*'Data &amp; Parameter'!$E$20*'Data &amp; Parameter'!$E$37*N3591</f>
        <v>0</v>
      </c>
      <c r="P3591">
        <f>ROUNDUP(IF(D3591&gt;$D$4,0,($D$4-D3591+1)/365),0)</f>
        <v>0</v>
      </c>
      <c r="Q3591">
        <f>ROUNDUP(IF(D3591&gt;$D$5,0,($D$5-D3591+1)/365),0)</f>
        <v>0</v>
      </c>
      <c r="R3591" s="28">
        <f>IF(OR(P3591=1,Q3591=1),IF(D3591+364&lt;=$D$5,(D3591+364-$D$4+1)/365,IF(D3591&gt;$D$4,($D$5-D3591+1)/365,$D$6/365)),0)</f>
        <v>0</v>
      </c>
      <c r="S3591" s="28">
        <f>'Data &amp; Parameter'!$E$16*'Data &amp; Parameter'!$E$17*('Data &amp; Parameter'!$E$18+'Data &amp; Parameter'!$E$19)*'Data &amp; Parameter'!$E$20*'Data &amp; Parameter'!$E$37*R3591</f>
        <v>0</v>
      </c>
      <c r="T3591" s="28">
        <f t="shared" si="55"/>
        <v>0</v>
      </c>
    </row>
    <row r="3592" spans="1:20" ht="15.75" customHeight="1" x14ac:dyDescent="0.35">
      <c r="A3592">
        <v>3585</v>
      </c>
      <c r="B3592" s="76">
        <v>44253.345243055555</v>
      </c>
      <c r="C3592" s="1" t="s">
        <v>11374</v>
      </c>
      <c r="D3592" s="76">
        <v>44253.350752314815</v>
      </c>
      <c r="E3592" s="1" t="s">
        <v>11375</v>
      </c>
      <c r="F3592" s="1" t="s">
        <v>11376</v>
      </c>
      <c r="G3592" s="1" t="s">
        <v>123</v>
      </c>
      <c r="H3592" s="1" t="s">
        <v>124</v>
      </c>
      <c r="I3592" s="1" t="s">
        <v>125</v>
      </c>
      <c r="J3592" s="1" t="s">
        <v>11356</v>
      </c>
      <c r="K3592" s="1" t="s">
        <v>11362</v>
      </c>
      <c r="L3592">
        <f>ROUNDUP(IF(B3592&gt;$D$4,0,($D$4-B3592+1)/365),0)</f>
        <v>0</v>
      </c>
      <c r="M3592">
        <f>ROUNDUP(IF(B3592&gt;$D$5,0,($D$5-B3592+1)/365),0)</f>
        <v>0</v>
      </c>
      <c r="N3592" s="28">
        <f>IF(OR(L3592=1,M3592=1),IF(B3592+364&lt;=$D$5,(B3592+364-$D$4+1)/365,IF(B3592&gt;$D$4,($D$5-B3592+1)/365,$D$6/365)),0)</f>
        <v>0</v>
      </c>
      <c r="O3592" s="28">
        <f>'Data &amp; Parameter'!$E$16*'Data &amp; Parameter'!$E$17*('Data &amp; Parameter'!$E$18+'Data &amp; Parameter'!$E$19)*'Data &amp; Parameter'!$E$20*'Data &amp; Parameter'!$E$37*N3592</f>
        <v>0</v>
      </c>
      <c r="P3592">
        <f>ROUNDUP(IF(D3592&gt;$D$4,0,($D$4-D3592+1)/365),0)</f>
        <v>0</v>
      </c>
      <c r="Q3592">
        <f>ROUNDUP(IF(D3592&gt;$D$5,0,($D$5-D3592+1)/365),0)</f>
        <v>0</v>
      </c>
      <c r="R3592" s="28">
        <f>IF(OR(P3592=1,Q3592=1),IF(D3592+364&lt;=$D$5,(D3592+364-$D$4+1)/365,IF(D3592&gt;$D$4,($D$5-D3592+1)/365,$D$6/365)),0)</f>
        <v>0</v>
      </c>
      <c r="S3592" s="28">
        <f>'Data &amp; Parameter'!$E$16*'Data &amp; Parameter'!$E$17*('Data &amp; Parameter'!$E$18+'Data &amp; Parameter'!$E$19)*'Data &amp; Parameter'!$E$20*'Data &amp; Parameter'!$E$37*R3592</f>
        <v>0</v>
      </c>
      <c r="T3592" s="28">
        <f t="shared" si="55"/>
        <v>0</v>
      </c>
    </row>
    <row r="3593" spans="1:20" ht="15.75" customHeight="1" x14ac:dyDescent="0.35">
      <c r="A3593">
        <v>3586</v>
      </c>
      <c r="B3593" s="76">
        <v>44253.346145833333</v>
      </c>
      <c r="C3593" s="1" t="s">
        <v>11377</v>
      </c>
      <c r="D3593" s="76">
        <v>44253.346458333333</v>
      </c>
      <c r="E3593" s="1" t="s">
        <v>11378</v>
      </c>
      <c r="F3593" s="1" t="s">
        <v>11379</v>
      </c>
      <c r="G3593" s="1" t="s">
        <v>123</v>
      </c>
      <c r="H3593" s="1" t="s">
        <v>124</v>
      </c>
      <c r="I3593" s="1" t="s">
        <v>125</v>
      </c>
      <c r="J3593" s="1" t="s">
        <v>11370</v>
      </c>
      <c r="K3593" s="1" t="s">
        <v>11370</v>
      </c>
      <c r="L3593">
        <f>ROUNDUP(IF(B3593&gt;$D$4,0,($D$4-B3593+1)/365),0)</f>
        <v>0</v>
      </c>
      <c r="M3593">
        <f>ROUNDUP(IF(B3593&gt;$D$5,0,($D$5-B3593+1)/365),0)</f>
        <v>0</v>
      </c>
      <c r="N3593" s="28">
        <f>IF(OR(L3593=1,M3593=1),IF(B3593+364&lt;=$D$5,(B3593+364-$D$4+1)/365,IF(B3593&gt;$D$4,($D$5-B3593+1)/365,$D$6/365)),0)</f>
        <v>0</v>
      </c>
      <c r="O3593" s="28">
        <f>'Data &amp; Parameter'!$E$16*'Data &amp; Parameter'!$E$17*('Data &amp; Parameter'!$E$18+'Data &amp; Parameter'!$E$19)*'Data &amp; Parameter'!$E$20*'Data &amp; Parameter'!$E$37*N3593</f>
        <v>0</v>
      </c>
      <c r="P3593">
        <f>ROUNDUP(IF(D3593&gt;$D$4,0,($D$4-D3593+1)/365),0)</f>
        <v>0</v>
      </c>
      <c r="Q3593">
        <f>ROUNDUP(IF(D3593&gt;$D$5,0,($D$5-D3593+1)/365),0)</f>
        <v>0</v>
      </c>
      <c r="R3593" s="28">
        <f>IF(OR(P3593=1,Q3593=1),IF(D3593+364&lt;=$D$5,(D3593+364-$D$4+1)/365,IF(D3593&gt;$D$4,($D$5-D3593+1)/365,$D$6/365)),0)</f>
        <v>0</v>
      </c>
      <c r="S3593" s="28">
        <f>'Data &amp; Parameter'!$E$16*'Data &amp; Parameter'!$E$17*('Data &amp; Parameter'!$E$18+'Data &amp; Parameter'!$E$19)*'Data &amp; Parameter'!$E$20*'Data &amp; Parameter'!$E$37*R3593</f>
        <v>0</v>
      </c>
      <c r="T3593" s="28">
        <f t="shared" ref="T3593:T3656" si="56">O3593+S3593</f>
        <v>0</v>
      </c>
    </row>
    <row r="3594" spans="1:20" ht="15.75" customHeight="1" x14ac:dyDescent="0.35">
      <c r="A3594">
        <v>3587</v>
      </c>
      <c r="B3594" s="76">
        <v>44253.347766203704</v>
      </c>
      <c r="C3594" s="1" t="s">
        <v>11380</v>
      </c>
      <c r="D3594" s="76">
        <v>44253.348923611113</v>
      </c>
      <c r="E3594" s="1" t="s">
        <v>11381</v>
      </c>
      <c r="F3594" s="1" t="s">
        <v>11382</v>
      </c>
      <c r="G3594" s="1" t="s">
        <v>123</v>
      </c>
      <c r="H3594" s="1" t="s">
        <v>124</v>
      </c>
      <c r="I3594" s="1" t="s">
        <v>125</v>
      </c>
      <c r="J3594" s="1" t="s">
        <v>11383</v>
      </c>
      <c r="K3594" s="1" t="s">
        <v>11366</v>
      </c>
      <c r="L3594">
        <f>ROUNDUP(IF(B3594&gt;$D$4,0,($D$4-B3594+1)/365),0)</f>
        <v>0</v>
      </c>
      <c r="M3594">
        <f>ROUNDUP(IF(B3594&gt;$D$5,0,($D$5-B3594+1)/365),0)</f>
        <v>0</v>
      </c>
      <c r="N3594" s="28">
        <f>IF(OR(L3594=1,M3594=1),IF(B3594+364&lt;=$D$5,(B3594+364-$D$4+1)/365,IF(B3594&gt;$D$4,($D$5-B3594+1)/365,$D$6/365)),0)</f>
        <v>0</v>
      </c>
      <c r="O3594" s="28">
        <f>'Data &amp; Parameter'!$E$16*'Data &amp; Parameter'!$E$17*('Data &amp; Parameter'!$E$18+'Data &amp; Parameter'!$E$19)*'Data &amp; Parameter'!$E$20*'Data &amp; Parameter'!$E$37*N3594</f>
        <v>0</v>
      </c>
      <c r="P3594">
        <f>ROUNDUP(IF(D3594&gt;$D$4,0,($D$4-D3594+1)/365),0)</f>
        <v>0</v>
      </c>
      <c r="Q3594">
        <f>ROUNDUP(IF(D3594&gt;$D$5,0,($D$5-D3594+1)/365),0)</f>
        <v>0</v>
      </c>
      <c r="R3594" s="28">
        <f>IF(OR(P3594=1,Q3594=1),IF(D3594+364&lt;=$D$5,(D3594+364-$D$4+1)/365,IF(D3594&gt;$D$4,($D$5-D3594+1)/365,$D$6/365)),0)</f>
        <v>0</v>
      </c>
      <c r="S3594" s="28">
        <f>'Data &amp; Parameter'!$E$16*'Data &amp; Parameter'!$E$17*('Data &amp; Parameter'!$E$18+'Data &amp; Parameter'!$E$19)*'Data &amp; Parameter'!$E$20*'Data &amp; Parameter'!$E$37*R3594</f>
        <v>0</v>
      </c>
      <c r="T3594" s="28">
        <f t="shared" si="56"/>
        <v>0</v>
      </c>
    </row>
    <row r="3595" spans="1:20" ht="15.75" customHeight="1" x14ac:dyDescent="0.35">
      <c r="A3595">
        <v>3588</v>
      </c>
      <c r="B3595" s="76">
        <v>44253.349444444444</v>
      </c>
      <c r="C3595" s="1" t="s">
        <v>11384</v>
      </c>
      <c r="D3595" s="76">
        <v>44253.349988425922</v>
      </c>
      <c r="E3595" s="1" t="s">
        <v>11385</v>
      </c>
      <c r="F3595" s="1" t="s">
        <v>11386</v>
      </c>
      <c r="G3595" s="1" t="s">
        <v>123</v>
      </c>
      <c r="H3595" s="1" t="s">
        <v>124</v>
      </c>
      <c r="I3595" s="1" t="s">
        <v>125</v>
      </c>
      <c r="J3595" s="1" t="s">
        <v>11366</v>
      </c>
      <c r="K3595" s="1" t="s">
        <v>11362</v>
      </c>
      <c r="L3595">
        <f>ROUNDUP(IF(B3595&gt;$D$4,0,($D$4-B3595+1)/365),0)</f>
        <v>0</v>
      </c>
      <c r="M3595">
        <f>ROUNDUP(IF(B3595&gt;$D$5,0,($D$5-B3595+1)/365),0)</f>
        <v>0</v>
      </c>
      <c r="N3595" s="28">
        <f>IF(OR(L3595=1,M3595=1),IF(B3595+364&lt;=$D$5,(B3595+364-$D$4+1)/365,IF(B3595&gt;$D$4,($D$5-B3595+1)/365,$D$6/365)),0)</f>
        <v>0</v>
      </c>
      <c r="O3595" s="28">
        <f>'Data &amp; Parameter'!$E$16*'Data &amp; Parameter'!$E$17*('Data &amp; Parameter'!$E$18+'Data &amp; Parameter'!$E$19)*'Data &amp; Parameter'!$E$20*'Data &amp; Parameter'!$E$37*N3595</f>
        <v>0</v>
      </c>
      <c r="P3595">
        <f>ROUNDUP(IF(D3595&gt;$D$4,0,($D$4-D3595+1)/365),0)</f>
        <v>0</v>
      </c>
      <c r="Q3595">
        <f>ROUNDUP(IF(D3595&gt;$D$5,0,($D$5-D3595+1)/365),0)</f>
        <v>0</v>
      </c>
      <c r="R3595" s="28">
        <f>IF(OR(P3595=1,Q3595=1),IF(D3595+364&lt;=$D$5,(D3595+364-$D$4+1)/365,IF(D3595&gt;$D$4,($D$5-D3595+1)/365,$D$6/365)),0)</f>
        <v>0</v>
      </c>
      <c r="S3595" s="28">
        <f>'Data &amp; Parameter'!$E$16*'Data &amp; Parameter'!$E$17*('Data &amp; Parameter'!$E$18+'Data &amp; Parameter'!$E$19)*'Data &amp; Parameter'!$E$20*'Data &amp; Parameter'!$E$37*R3595</f>
        <v>0</v>
      </c>
      <c r="T3595" s="28">
        <f t="shared" si="56"/>
        <v>0</v>
      </c>
    </row>
    <row r="3596" spans="1:20" ht="15.75" customHeight="1" x14ac:dyDescent="0.35">
      <c r="A3596">
        <v>3589</v>
      </c>
      <c r="B3596" s="76">
        <v>44253.351770833338</v>
      </c>
      <c r="C3596" s="1" t="s">
        <v>11387</v>
      </c>
      <c r="D3596" s="76">
        <v>44253.35324074074</v>
      </c>
      <c r="E3596" s="1" t="s">
        <v>11388</v>
      </c>
      <c r="F3596" s="1" t="s">
        <v>11389</v>
      </c>
      <c r="G3596" s="1" t="s">
        <v>123</v>
      </c>
      <c r="H3596" s="1" t="s">
        <v>124</v>
      </c>
      <c r="I3596" s="1" t="s">
        <v>125</v>
      </c>
      <c r="J3596" s="1" t="s">
        <v>11370</v>
      </c>
      <c r="K3596" s="1" t="s">
        <v>11370</v>
      </c>
      <c r="L3596">
        <f>ROUNDUP(IF(B3596&gt;$D$4,0,($D$4-B3596+1)/365),0)</f>
        <v>0</v>
      </c>
      <c r="M3596">
        <f>ROUNDUP(IF(B3596&gt;$D$5,0,($D$5-B3596+1)/365),0)</f>
        <v>0</v>
      </c>
      <c r="N3596" s="28">
        <f>IF(OR(L3596=1,M3596=1),IF(B3596+364&lt;=$D$5,(B3596+364-$D$4+1)/365,IF(B3596&gt;$D$4,($D$5-B3596+1)/365,$D$6/365)),0)</f>
        <v>0</v>
      </c>
      <c r="O3596" s="28">
        <f>'Data &amp; Parameter'!$E$16*'Data &amp; Parameter'!$E$17*('Data &amp; Parameter'!$E$18+'Data &amp; Parameter'!$E$19)*'Data &amp; Parameter'!$E$20*'Data &amp; Parameter'!$E$37*N3596</f>
        <v>0</v>
      </c>
      <c r="P3596">
        <f>ROUNDUP(IF(D3596&gt;$D$4,0,($D$4-D3596+1)/365),0)</f>
        <v>0</v>
      </c>
      <c r="Q3596">
        <f>ROUNDUP(IF(D3596&gt;$D$5,0,($D$5-D3596+1)/365),0)</f>
        <v>0</v>
      </c>
      <c r="R3596" s="28">
        <f>IF(OR(P3596=1,Q3596=1),IF(D3596+364&lt;=$D$5,(D3596+364-$D$4+1)/365,IF(D3596&gt;$D$4,($D$5-D3596+1)/365,$D$6/365)),0)</f>
        <v>0</v>
      </c>
      <c r="S3596" s="28">
        <f>'Data &amp; Parameter'!$E$16*'Data &amp; Parameter'!$E$17*('Data &amp; Parameter'!$E$18+'Data &amp; Parameter'!$E$19)*'Data &amp; Parameter'!$E$20*'Data &amp; Parameter'!$E$37*R3596</f>
        <v>0</v>
      </c>
      <c r="T3596" s="28">
        <f t="shared" si="56"/>
        <v>0</v>
      </c>
    </row>
    <row r="3597" spans="1:20" ht="15.75" customHeight="1" x14ac:dyDescent="0.35">
      <c r="A3597">
        <v>3590</v>
      </c>
      <c r="B3597" s="76">
        <v>44253.35328703704</v>
      </c>
      <c r="C3597" s="1" t="s">
        <v>11390</v>
      </c>
      <c r="D3597" s="76">
        <v>44253.354259259257</v>
      </c>
      <c r="E3597" s="1" t="s">
        <v>11391</v>
      </c>
      <c r="F3597" s="1" t="s">
        <v>11392</v>
      </c>
      <c r="G3597" s="1" t="s">
        <v>123</v>
      </c>
      <c r="H3597" s="1" t="s">
        <v>124</v>
      </c>
      <c r="I3597" s="1" t="s">
        <v>125</v>
      </c>
      <c r="J3597" s="1" t="s">
        <v>11366</v>
      </c>
      <c r="K3597" s="1" t="s">
        <v>11393</v>
      </c>
      <c r="L3597">
        <f>ROUNDUP(IF(B3597&gt;$D$4,0,($D$4-B3597+1)/365),0)</f>
        <v>0</v>
      </c>
      <c r="M3597">
        <f>ROUNDUP(IF(B3597&gt;$D$5,0,($D$5-B3597+1)/365),0)</f>
        <v>0</v>
      </c>
      <c r="N3597" s="28">
        <f>IF(OR(L3597=1,M3597=1),IF(B3597+364&lt;=$D$5,(B3597+364-$D$4+1)/365,IF(B3597&gt;$D$4,($D$5-B3597+1)/365,$D$6/365)),0)</f>
        <v>0</v>
      </c>
      <c r="O3597" s="28">
        <f>'Data &amp; Parameter'!$E$16*'Data &amp; Parameter'!$E$17*('Data &amp; Parameter'!$E$18+'Data &amp; Parameter'!$E$19)*'Data &amp; Parameter'!$E$20*'Data &amp; Parameter'!$E$37*N3597</f>
        <v>0</v>
      </c>
      <c r="P3597">
        <f>ROUNDUP(IF(D3597&gt;$D$4,0,($D$4-D3597+1)/365),0)</f>
        <v>0</v>
      </c>
      <c r="Q3597">
        <f>ROUNDUP(IF(D3597&gt;$D$5,0,($D$5-D3597+1)/365),0)</f>
        <v>0</v>
      </c>
      <c r="R3597" s="28">
        <f>IF(OR(P3597=1,Q3597=1),IF(D3597+364&lt;=$D$5,(D3597+364-$D$4+1)/365,IF(D3597&gt;$D$4,($D$5-D3597+1)/365,$D$6/365)),0)</f>
        <v>0</v>
      </c>
      <c r="S3597" s="28">
        <f>'Data &amp; Parameter'!$E$16*'Data &amp; Parameter'!$E$17*('Data &amp; Parameter'!$E$18+'Data &amp; Parameter'!$E$19)*'Data &amp; Parameter'!$E$20*'Data &amp; Parameter'!$E$37*R3597</f>
        <v>0</v>
      </c>
      <c r="T3597" s="28">
        <f t="shared" si="56"/>
        <v>0</v>
      </c>
    </row>
    <row r="3598" spans="1:20" ht="15.75" customHeight="1" x14ac:dyDescent="0.35">
      <c r="A3598">
        <v>3591</v>
      </c>
      <c r="B3598" s="76">
        <v>44253.354548611111</v>
      </c>
      <c r="C3598" s="1" t="s">
        <v>11394</v>
      </c>
      <c r="D3598" s="76">
        <v>44253.359050925923</v>
      </c>
      <c r="E3598" s="1" t="s">
        <v>11395</v>
      </c>
      <c r="F3598" s="1" t="s">
        <v>11396</v>
      </c>
      <c r="G3598" s="1" t="s">
        <v>123</v>
      </c>
      <c r="H3598" s="1" t="s">
        <v>124</v>
      </c>
      <c r="I3598" s="1" t="s">
        <v>125</v>
      </c>
      <c r="J3598" s="1" t="s">
        <v>11356</v>
      </c>
      <c r="K3598" s="1" t="s">
        <v>11356</v>
      </c>
      <c r="L3598">
        <f>ROUNDUP(IF(B3598&gt;$D$4,0,($D$4-B3598+1)/365),0)</f>
        <v>0</v>
      </c>
      <c r="M3598">
        <f>ROUNDUP(IF(B3598&gt;$D$5,0,($D$5-B3598+1)/365),0)</f>
        <v>0</v>
      </c>
      <c r="N3598" s="28">
        <f>IF(OR(L3598=1,M3598=1),IF(B3598+364&lt;=$D$5,(B3598+364-$D$4+1)/365,IF(B3598&gt;$D$4,($D$5-B3598+1)/365,$D$6/365)),0)</f>
        <v>0</v>
      </c>
      <c r="O3598" s="28">
        <f>'Data &amp; Parameter'!$E$16*'Data &amp; Parameter'!$E$17*('Data &amp; Parameter'!$E$18+'Data &amp; Parameter'!$E$19)*'Data &amp; Parameter'!$E$20*'Data &amp; Parameter'!$E$37*N3598</f>
        <v>0</v>
      </c>
      <c r="P3598">
        <f>ROUNDUP(IF(D3598&gt;$D$4,0,($D$4-D3598+1)/365),0)</f>
        <v>0</v>
      </c>
      <c r="Q3598">
        <f>ROUNDUP(IF(D3598&gt;$D$5,0,($D$5-D3598+1)/365),0)</f>
        <v>0</v>
      </c>
      <c r="R3598" s="28">
        <f>IF(OR(P3598=1,Q3598=1),IF(D3598+364&lt;=$D$5,(D3598+364-$D$4+1)/365,IF(D3598&gt;$D$4,($D$5-D3598+1)/365,$D$6/365)),0)</f>
        <v>0</v>
      </c>
      <c r="S3598" s="28">
        <f>'Data &amp; Parameter'!$E$16*'Data &amp; Parameter'!$E$17*('Data &amp; Parameter'!$E$18+'Data &amp; Parameter'!$E$19)*'Data &amp; Parameter'!$E$20*'Data &amp; Parameter'!$E$37*R3598</f>
        <v>0</v>
      </c>
      <c r="T3598" s="28">
        <f t="shared" si="56"/>
        <v>0</v>
      </c>
    </row>
    <row r="3599" spans="1:20" ht="15.75" customHeight="1" x14ac:dyDescent="0.35">
      <c r="A3599">
        <v>3592</v>
      </c>
      <c r="B3599" s="76">
        <v>44253.355312500003</v>
      </c>
      <c r="C3599" s="1" t="s">
        <v>11397</v>
      </c>
      <c r="D3599" s="76">
        <v>44253.355671296296</v>
      </c>
      <c r="E3599" s="1" t="s">
        <v>11398</v>
      </c>
      <c r="F3599" s="1" t="s">
        <v>11399</v>
      </c>
      <c r="G3599" s="1" t="s">
        <v>123</v>
      </c>
      <c r="H3599" s="1" t="s">
        <v>124</v>
      </c>
      <c r="I3599" s="1" t="s">
        <v>125</v>
      </c>
      <c r="J3599" s="1" t="s">
        <v>11366</v>
      </c>
      <c r="K3599" s="1" t="s">
        <v>11366</v>
      </c>
      <c r="L3599">
        <f>ROUNDUP(IF(B3599&gt;$D$4,0,($D$4-B3599+1)/365),0)</f>
        <v>0</v>
      </c>
      <c r="M3599">
        <f>ROUNDUP(IF(B3599&gt;$D$5,0,($D$5-B3599+1)/365),0)</f>
        <v>0</v>
      </c>
      <c r="N3599" s="28">
        <f>IF(OR(L3599=1,M3599=1),IF(B3599+364&lt;=$D$5,(B3599+364-$D$4+1)/365,IF(B3599&gt;$D$4,($D$5-B3599+1)/365,$D$6/365)),0)</f>
        <v>0</v>
      </c>
      <c r="O3599" s="28">
        <f>'Data &amp; Parameter'!$E$16*'Data &amp; Parameter'!$E$17*('Data &amp; Parameter'!$E$18+'Data &amp; Parameter'!$E$19)*'Data &amp; Parameter'!$E$20*'Data &amp; Parameter'!$E$37*N3599</f>
        <v>0</v>
      </c>
      <c r="P3599">
        <f>ROUNDUP(IF(D3599&gt;$D$4,0,($D$4-D3599+1)/365),0)</f>
        <v>0</v>
      </c>
      <c r="Q3599">
        <f>ROUNDUP(IF(D3599&gt;$D$5,0,($D$5-D3599+1)/365),0)</f>
        <v>0</v>
      </c>
      <c r="R3599" s="28">
        <f>IF(OR(P3599=1,Q3599=1),IF(D3599+364&lt;=$D$5,(D3599+364-$D$4+1)/365,IF(D3599&gt;$D$4,($D$5-D3599+1)/365,$D$6/365)),0)</f>
        <v>0</v>
      </c>
      <c r="S3599" s="28">
        <f>'Data &amp; Parameter'!$E$16*'Data &amp; Parameter'!$E$17*('Data &amp; Parameter'!$E$18+'Data &amp; Parameter'!$E$19)*'Data &amp; Parameter'!$E$20*'Data &amp; Parameter'!$E$37*R3599</f>
        <v>0</v>
      </c>
      <c r="T3599" s="28">
        <f t="shared" si="56"/>
        <v>0</v>
      </c>
    </row>
    <row r="3600" spans="1:20" ht="15.75" customHeight="1" x14ac:dyDescent="0.35">
      <c r="A3600">
        <v>3593</v>
      </c>
      <c r="B3600" s="76">
        <v>44253.358993055561</v>
      </c>
      <c r="C3600" s="1" t="s">
        <v>11400</v>
      </c>
      <c r="D3600" s="76">
        <v>44253.359479166669</v>
      </c>
      <c r="E3600" s="1" t="s">
        <v>11401</v>
      </c>
      <c r="F3600" s="1" t="s">
        <v>11402</v>
      </c>
      <c r="G3600" s="1" t="s">
        <v>123</v>
      </c>
      <c r="H3600" s="1" t="s">
        <v>124</v>
      </c>
      <c r="I3600" s="1" t="s">
        <v>125</v>
      </c>
      <c r="J3600" s="1" t="s">
        <v>11366</v>
      </c>
      <c r="K3600" s="1" t="s">
        <v>11403</v>
      </c>
      <c r="L3600">
        <f>ROUNDUP(IF(B3600&gt;$D$4,0,($D$4-B3600+1)/365),0)</f>
        <v>0</v>
      </c>
      <c r="M3600">
        <f>ROUNDUP(IF(B3600&gt;$D$5,0,($D$5-B3600+1)/365),0)</f>
        <v>0</v>
      </c>
      <c r="N3600" s="28">
        <f>IF(OR(L3600=1,M3600=1),IF(B3600+364&lt;=$D$5,(B3600+364-$D$4+1)/365,IF(B3600&gt;$D$4,($D$5-B3600+1)/365,$D$6/365)),0)</f>
        <v>0</v>
      </c>
      <c r="O3600" s="28">
        <f>'Data &amp; Parameter'!$E$16*'Data &amp; Parameter'!$E$17*('Data &amp; Parameter'!$E$18+'Data &amp; Parameter'!$E$19)*'Data &amp; Parameter'!$E$20*'Data &amp; Parameter'!$E$37*N3600</f>
        <v>0</v>
      </c>
      <c r="P3600">
        <f>ROUNDUP(IF(D3600&gt;$D$4,0,($D$4-D3600+1)/365),0)</f>
        <v>0</v>
      </c>
      <c r="Q3600">
        <f>ROUNDUP(IF(D3600&gt;$D$5,0,($D$5-D3600+1)/365),0)</f>
        <v>0</v>
      </c>
      <c r="R3600" s="28">
        <f>IF(OR(P3600=1,Q3600=1),IF(D3600+364&lt;=$D$5,(D3600+364-$D$4+1)/365,IF(D3600&gt;$D$4,($D$5-D3600+1)/365,$D$6/365)),0)</f>
        <v>0</v>
      </c>
      <c r="S3600" s="28">
        <f>'Data &amp; Parameter'!$E$16*'Data &amp; Parameter'!$E$17*('Data &amp; Parameter'!$E$18+'Data &amp; Parameter'!$E$19)*'Data &amp; Parameter'!$E$20*'Data &amp; Parameter'!$E$37*R3600</f>
        <v>0</v>
      </c>
      <c r="T3600" s="28">
        <f t="shared" si="56"/>
        <v>0</v>
      </c>
    </row>
    <row r="3601" spans="1:20" ht="15.75" customHeight="1" x14ac:dyDescent="0.35">
      <c r="A3601">
        <v>3594</v>
      </c>
      <c r="B3601" s="76">
        <v>44253.360462962963</v>
      </c>
      <c r="C3601" s="1" t="s">
        <v>11404</v>
      </c>
      <c r="D3601" s="76">
        <v>44253.361689814818</v>
      </c>
      <c r="E3601" s="1" t="s">
        <v>11405</v>
      </c>
      <c r="F3601" s="1" t="s">
        <v>11406</v>
      </c>
      <c r="G3601" s="1" t="s">
        <v>123</v>
      </c>
      <c r="H3601" s="1" t="s">
        <v>124</v>
      </c>
      <c r="I3601" s="1" t="s">
        <v>125</v>
      </c>
      <c r="J3601" s="1" t="s">
        <v>11356</v>
      </c>
      <c r="K3601" s="1" t="s">
        <v>11356</v>
      </c>
      <c r="L3601">
        <f>ROUNDUP(IF(B3601&gt;$D$4,0,($D$4-B3601+1)/365),0)</f>
        <v>0</v>
      </c>
      <c r="M3601">
        <f>ROUNDUP(IF(B3601&gt;$D$5,0,($D$5-B3601+1)/365),0)</f>
        <v>0</v>
      </c>
      <c r="N3601" s="28">
        <f>IF(OR(L3601=1,M3601=1),IF(B3601+364&lt;=$D$5,(B3601+364-$D$4+1)/365,IF(B3601&gt;$D$4,($D$5-B3601+1)/365,$D$6/365)),0)</f>
        <v>0</v>
      </c>
      <c r="O3601" s="28">
        <f>'Data &amp; Parameter'!$E$16*'Data &amp; Parameter'!$E$17*('Data &amp; Parameter'!$E$18+'Data &amp; Parameter'!$E$19)*'Data &amp; Parameter'!$E$20*'Data &amp; Parameter'!$E$37*N3601</f>
        <v>0</v>
      </c>
      <c r="P3601">
        <f>ROUNDUP(IF(D3601&gt;$D$4,0,($D$4-D3601+1)/365),0)</f>
        <v>0</v>
      </c>
      <c r="Q3601">
        <f>ROUNDUP(IF(D3601&gt;$D$5,0,($D$5-D3601+1)/365),0)</f>
        <v>0</v>
      </c>
      <c r="R3601" s="28">
        <f>IF(OR(P3601=1,Q3601=1),IF(D3601+364&lt;=$D$5,(D3601+364-$D$4+1)/365,IF(D3601&gt;$D$4,($D$5-D3601+1)/365,$D$6/365)),0)</f>
        <v>0</v>
      </c>
      <c r="S3601" s="28">
        <f>'Data &amp; Parameter'!$E$16*'Data &amp; Parameter'!$E$17*('Data &amp; Parameter'!$E$18+'Data &amp; Parameter'!$E$19)*'Data &amp; Parameter'!$E$20*'Data &amp; Parameter'!$E$37*R3601</f>
        <v>0</v>
      </c>
      <c r="T3601" s="28">
        <f t="shared" si="56"/>
        <v>0</v>
      </c>
    </row>
    <row r="3602" spans="1:20" ht="15.75" customHeight="1" x14ac:dyDescent="0.35">
      <c r="A3602">
        <v>3595</v>
      </c>
      <c r="B3602" s="76">
        <v>44253.361851851849</v>
      </c>
      <c r="C3602" s="1" t="s">
        <v>11407</v>
      </c>
      <c r="D3602" s="76">
        <v>44253.362662037034</v>
      </c>
      <c r="E3602" s="1" t="s">
        <v>11408</v>
      </c>
      <c r="F3602" s="1" t="s">
        <v>11409</v>
      </c>
      <c r="G3602" s="1" t="s">
        <v>123</v>
      </c>
      <c r="H3602" s="1" t="s">
        <v>124</v>
      </c>
      <c r="I3602" s="1" t="s">
        <v>125</v>
      </c>
      <c r="J3602" s="1" t="s">
        <v>11370</v>
      </c>
      <c r="K3602" s="1" t="s">
        <v>11370</v>
      </c>
      <c r="L3602">
        <f>ROUNDUP(IF(B3602&gt;$D$4,0,($D$4-B3602+1)/365),0)</f>
        <v>0</v>
      </c>
      <c r="M3602">
        <f>ROUNDUP(IF(B3602&gt;$D$5,0,($D$5-B3602+1)/365),0)</f>
        <v>0</v>
      </c>
      <c r="N3602" s="28">
        <f>IF(OR(L3602=1,M3602=1),IF(B3602+364&lt;=$D$5,(B3602+364-$D$4+1)/365,IF(B3602&gt;$D$4,($D$5-B3602+1)/365,$D$6/365)),0)</f>
        <v>0</v>
      </c>
      <c r="O3602" s="28">
        <f>'Data &amp; Parameter'!$E$16*'Data &amp; Parameter'!$E$17*('Data &amp; Parameter'!$E$18+'Data &amp; Parameter'!$E$19)*'Data &amp; Parameter'!$E$20*'Data &amp; Parameter'!$E$37*N3602</f>
        <v>0</v>
      </c>
      <c r="P3602">
        <f>ROUNDUP(IF(D3602&gt;$D$4,0,($D$4-D3602+1)/365),0)</f>
        <v>0</v>
      </c>
      <c r="Q3602">
        <f>ROUNDUP(IF(D3602&gt;$D$5,0,($D$5-D3602+1)/365),0)</f>
        <v>0</v>
      </c>
      <c r="R3602" s="28">
        <f>IF(OR(P3602=1,Q3602=1),IF(D3602+364&lt;=$D$5,(D3602+364-$D$4+1)/365,IF(D3602&gt;$D$4,($D$5-D3602+1)/365,$D$6/365)),0)</f>
        <v>0</v>
      </c>
      <c r="S3602" s="28">
        <f>'Data &amp; Parameter'!$E$16*'Data &amp; Parameter'!$E$17*('Data &amp; Parameter'!$E$18+'Data &amp; Parameter'!$E$19)*'Data &amp; Parameter'!$E$20*'Data &amp; Parameter'!$E$37*R3602</f>
        <v>0</v>
      </c>
      <c r="T3602" s="28">
        <f t="shared" si="56"/>
        <v>0</v>
      </c>
    </row>
    <row r="3603" spans="1:20" ht="15.75" customHeight="1" x14ac:dyDescent="0.35">
      <c r="A3603">
        <v>3596</v>
      </c>
      <c r="B3603" s="76">
        <v>44253.362476851849</v>
      </c>
      <c r="C3603" s="1" t="s">
        <v>11410</v>
      </c>
      <c r="D3603" s="76">
        <v>44253.363715277781</v>
      </c>
      <c r="E3603" s="1" t="s">
        <v>11411</v>
      </c>
      <c r="F3603" s="1" t="s">
        <v>11412</v>
      </c>
      <c r="G3603" s="1" t="s">
        <v>123</v>
      </c>
      <c r="H3603" s="1" t="s">
        <v>124</v>
      </c>
      <c r="I3603" s="1" t="s">
        <v>125</v>
      </c>
      <c r="J3603" s="1" t="s">
        <v>11366</v>
      </c>
      <c r="K3603" s="1" t="s">
        <v>11366</v>
      </c>
      <c r="L3603">
        <f>ROUNDUP(IF(B3603&gt;$D$4,0,($D$4-B3603+1)/365),0)</f>
        <v>0</v>
      </c>
      <c r="M3603">
        <f>ROUNDUP(IF(B3603&gt;$D$5,0,($D$5-B3603+1)/365),0)</f>
        <v>0</v>
      </c>
      <c r="N3603" s="28">
        <f>IF(OR(L3603=1,M3603=1),IF(B3603+364&lt;=$D$5,(B3603+364-$D$4+1)/365,IF(B3603&gt;$D$4,($D$5-B3603+1)/365,$D$6/365)),0)</f>
        <v>0</v>
      </c>
      <c r="O3603" s="28">
        <f>'Data &amp; Parameter'!$E$16*'Data &amp; Parameter'!$E$17*('Data &amp; Parameter'!$E$18+'Data &amp; Parameter'!$E$19)*'Data &amp; Parameter'!$E$20*'Data &amp; Parameter'!$E$37*N3603</f>
        <v>0</v>
      </c>
      <c r="P3603">
        <f>ROUNDUP(IF(D3603&gt;$D$4,0,($D$4-D3603+1)/365),0)</f>
        <v>0</v>
      </c>
      <c r="Q3603">
        <f>ROUNDUP(IF(D3603&gt;$D$5,0,($D$5-D3603+1)/365),0)</f>
        <v>0</v>
      </c>
      <c r="R3603" s="28">
        <f>IF(OR(P3603=1,Q3603=1),IF(D3603+364&lt;=$D$5,(D3603+364-$D$4+1)/365,IF(D3603&gt;$D$4,($D$5-D3603+1)/365,$D$6/365)),0)</f>
        <v>0</v>
      </c>
      <c r="S3603" s="28">
        <f>'Data &amp; Parameter'!$E$16*'Data &amp; Parameter'!$E$17*('Data &amp; Parameter'!$E$18+'Data &amp; Parameter'!$E$19)*'Data &amp; Parameter'!$E$20*'Data &amp; Parameter'!$E$37*R3603</f>
        <v>0</v>
      </c>
      <c r="T3603" s="28">
        <f t="shared" si="56"/>
        <v>0</v>
      </c>
    </row>
    <row r="3604" spans="1:20" ht="15.75" customHeight="1" x14ac:dyDescent="0.35">
      <c r="A3604">
        <v>3597</v>
      </c>
      <c r="B3604" s="76">
        <v>44253.363657407404</v>
      </c>
      <c r="C3604" s="1" t="s">
        <v>11413</v>
      </c>
      <c r="D3604" s="76">
        <v>44253.364293981482</v>
      </c>
      <c r="E3604" s="1" t="s">
        <v>11414</v>
      </c>
      <c r="F3604" s="1" t="s">
        <v>11415</v>
      </c>
      <c r="G3604" s="1" t="s">
        <v>123</v>
      </c>
      <c r="H3604" s="1" t="s">
        <v>124</v>
      </c>
      <c r="I3604" s="1" t="s">
        <v>125</v>
      </c>
      <c r="J3604" s="1" t="s">
        <v>11383</v>
      </c>
      <c r="K3604" s="1" t="s">
        <v>11403</v>
      </c>
      <c r="L3604">
        <f>ROUNDUP(IF(B3604&gt;$D$4,0,($D$4-B3604+1)/365),0)</f>
        <v>0</v>
      </c>
      <c r="M3604">
        <f>ROUNDUP(IF(B3604&gt;$D$5,0,($D$5-B3604+1)/365),0)</f>
        <v>0</v>
      </c>
      <c r="N3604" s="28">
        <f>IF(OR(L3604=1,M3604=1),IF(B3604+364&lt;=$D$5,(B3604+364-$D$4+1)/365,IF(B3604&gt;$D$4,($D$5-B3604+1)/365,$D$6/365)),0)</f>
        <v>0</v>
      </c>
      <c r="O3604" s="28">
        <f>'Data &amp; Parameter'!$E$16*'Data &amp; Parameter'!$E$17*('Data &amp; Parameter'!$E$18+'Data &amp; Parameter'!$E$19)*'Data &amp; Parameter'!$E$20*'Data &amp; Parameter'!$E$37*N3604</f>
        <v>0</v>
      </c>
      <c r="P3604">
        <f>ROUNDUP(IF(D3604&gt;$D$4,0,($D$4-D3604+1)/365),0)</f>
        <v>0</v>
      </c>
      <c r="Q3604">
        <f>ROUNDUP(IF(D3604&gt;$D$5,0,($D$5-D3604+1)/365),0)</f>
        <v>0</v>
      </c>
      <c r="R3604" s="28">
        <f>IF(OR(P3604=1,Q3604=1),IF(D3604+364&lt;=$D$5,(D3604+364-$D$4+1)/365,IF(D3604&gt;$D$4,($D$5-D3604+1)/365,$D$6/365)),0)</f>
        <v>0</v>
      </c>
      <c r="S3604" s="28">
        <f>'Data &amp; Parameter'!$E$16*'Data &amp; Parameter'!$E$17*('Data &amp; Parameter'!$E$18+'Data &amp; Parameter'!$E$19)*'Data &amp; Parameter'!$E$20*'Data &amp; Parameter'!$E$37*R3604</f>
        <v>0</v>
      </c>
      <c r="T3604" s="28">
        <f t="shared" si="56"/>
        <v>0</v>
      </c>
    </row>
    <row r="3605" spans="1:20" ht="15.75" customHeight="1" x14ac:dyDescent="0.35">
      <c r="A3605">
        <v>3598</v>
      </c>
      <c r="B3605" s="76">
        <v>44253.364502314813</v>
      </c>
      <c r="C3605" s="1" t="s">
        <v>11416</v>
      </c>
      <c r="D3605" s="76">
        <v>44253.36546296296</v>
      </c>
      <c r="E3605" s="1" t="s">
        <v>11417</v>
      </c>
      <c r="F3605" s="1" t="s">
        <v>11418</v>
      </c>
      <c r="G3605" s="1" t="s">
        <v>123</v>
      </c>
      <c r="H3605" s="1" t="s">
        <v>124</v>
      </c>
      <c r="I3605" s="1" t="s">
        <v>125</v>
      </c>
      <c r="J3605" s="1" t="s">
        <v>11356</v>
      </c>
      <c r="K3605" s="1" t="s">
        <v>11356</v>
      </c>
      <c r="L3605">
        <f>ROUNDUP(IF(B3605&gt;$D$4,0,($D$4-B3605+1)/365),0)</f>
        <v>0</v>
      </c>
      <c r="M3605">
        <f>ROUNDUP(IF(B3605&gt;$D$5,0,($D$5-B3605+1)/365),0)</f>
        <v>0</v>
      </c>
      <c r="N3605" s="28">
        <f>IF(OR(L3605=1,M3605=1),IF(B3605+364&lt;=$D$5,(B3605+364-$D$4+1)/365,IF(B3605&gt;$D$4,($D$5-B3605+1)/365,$D$6/365)),0)</f>
        <v>0</v>
      </c>
      <c r="O3605" s="28">
        <f>'Data &amp; Parameter'!$E$16*'Data &amp; Parameter'!$E$17*('Data &amp; Parameter'!$E$18+'Data &amp; Parameter'!$E$19)*'Data &amp; Parameter'!$E$20*'Data &amp; Parameter'!$E$37*N3605</f>
        <v>0</v>
      </c>
      <c r="P3605">
        <f>ROUNDUP(IF(D3605&gt;$D$4,0,($D$4-D3605+1)/365),0)</f>
        <v>0</v>
      </c>
      <c r="Q3605">
        <f>ROUNDUP(IF(D3605&gt;$D$5,0,($D$5-D3605+1)/365),0)</f>
        <v>0</v>
      </c>
      <c r="R3605" s="28">
        <f>IF(OR(P3605=1,Q3605=1),IF(D3605+364&lt;=$D$5,(D3605+364-$D$4+1)/365,IF(D3605&gt;$D$4,($D$5-D3605+1)/365,$D$6/365)),0)</f>
        <v>0</v>
      </c>
      <c r="S3605" s="28">
        <f>'Data &amp; Parameter'!$E$16*'Data &amp; Parameter'!$E$17*('Data &amp; Parameter'!$E$18+'Data &amp; Parameter'!$E$19)*'Data &amp; Parameter'!$E$20*'Data &amp; Parameter'!$E$37*R3605</f>
        <v>0</v>
      </c>
      <c r="T3605" s="28">
        <f t="shared" si="56"/>
        <v>0</v>
      </c>
    </row>
    <row r="3606" spans="1:20" ht="15.75" customHeight="1" x14ac:dyDescent="0.35">
      <c r="A3606">
        <v>3599</v>
      </c>
      <c r="B3606" s="76">
        <v>44253.366215277776</v>
      </c>
      <c r="C3606" s="1" t="s">
        <v>11419</v>
      </c>
      <c r="D3606" s="76">
        <v>44253.369999999995</v>
      </c>
      <c r="E3606" s="1" t="s">
        <v>11420</v>
      </c>
      <c r="F3606" s="1" t="s">
        <v>11421</v>
      </c>
      <c r="G3606" s="1" t="s">
        <v>123</v>
      </c>
      <c r="H3606" s="1" t="s">
        <v>124</v>
      </c>
      <c r="I3606" s="1" t="s">
        <v>125</v>
      </c>
      <c r="J3606" s="1" t="s">
        <v>11422</v>
      </c>
      <c r="K3606" s="1" t="s">
        <v>11370</v>
      </c>
      <c r="L3606">
        <f>ROUNDUP(IF(B3606&gt;$D$4,0,($D$4-B3606+1)/365),0)</f>
        <v>0</v>
      </c>
      <c r="M3606">
        <f>ROUNDUP(IF(B3606&gt;$D$5,0,($D$5-B3606+1)/365),0)</f>
        <v>0</v>
      </c>
      <c r="N3606" s="28">
        <f>IF(OR(L3606=1,M3606=1),IF(B3606+364&lt;=$D$5,(B3606+364-$D$4+1)/365,IF(B3606&gt;$D$4,($D$5-B3606+1)/365,$D$6/365)),0)</f>
        <v>0</v>
      </c>
      <c r="O3606" s="28">
        <f>'Data &amp; Parameter'!$E$16*'Data &amp; Parameter'!$E$17*('Data &amp; Parameter'!$E$18+'Data &amp; Parameter'!$E$19)*'Data &amp; Parameter'!$E$20*'Data &amp; Parameter'!$E$37*N3606</f>
        <v>0</v>
      </c>
      <c r="P3606">
        <f>ROUNDUP(IF(D3606&gt;$D$4,0,($D$4-D3606+1)/365),0)</f>
        <v>0</v>
      </c>
      <c r="Q3606">
        <f>ROUNDUP(IF(D3606&gt;$D$5,0,($D$5-D3606+1)/365),0)</f>
        <v>0</v>
      </c>
      <c r="R3606" s="28">
        <f>IF(OR(P3606=1,Q3606=1),IF(D3606+364&lt;=$D$5,(D3606+364-$D$4+1)/365,IF(D3606&gt;$D$4,($D$5-D3606+1)/365,$D$6/365)),0)</f>
        <v>0</v>
      </c>
      <c r="S3606" s="28">
        <f>'Data &amp; Parameter'!$E$16*'Data &amp; Parameter'!$E$17*('Data &amp; Parameter'!$E$18+'Data &amp; Parameter'!$E$19)*'Data &amp; Parameter'!$E$20*'Data &amp; Parameter'!$E$37*R3606</f>
        <v>0</v>
      </c>
      <c r="T3606" s="28">
        <f t="shared" si="56"/>
        <v>0</v>
      </c>
    </row>
    <row r="3607" spans="1:20" ht="15.75" customHeight="1" x14ac:dyDescent="0.35">
      <c r="A3607">
        <v>3600</v>
      </c>
      <c r="B3607" s="76">
        <v>44253.366249999999</v>
      </c>
      <c r="C3607" s="1" t="s">
        <v>11423</v>
      </c>
      <c r="D3607" s="76">
        <v>44253.366701388892</v>
      </c>
      <c r="E3607" s="1" t="s">
        <v>11424</v>
      </c>
      <c r="F3607" s="1" t="s">
        <v>11425</v>
      </c>
      <c r="G3607" s="1" t="s">
        <v>123</v>
      </c>
      <c r="H3607" s="1" t="s">
        <v>124</v>
      </c>
      <c r="I3607" s="1" t="s">
        <v>125</v>
      </c>
      <c r="J3607" s="1" t="s">
        <v>11366</v>
      </c>
      <c r="K3607" s="1" t="s">
        <v>11366</v>
      </c>
      <c r="L3607">
        <f>ROUNDUP(IF(B3607&gt;$D$4,0,($D$4-B3607+1)/365),0)</f>
        <v>0</v>
      </c>
      <c r="M3607">
        <f>ROUNDUP(IF(B3607&gt;$D$5,0,($D$5-B3607+1)/365),0)</f>
        <v>0</v>
      </c>
      <c r="N3607" s="28">
        <f>IF(OR(L3607=1,M3607=1),IF(B3607+364&lt;=$D$5,(B3607+364-$D$4+1)/365,IF(B3607&gt;$D$4,($D$5-B3607+1)/365,$D$6/365)),0)</f>
        <v>0</v>
      </c>
      <c r="O3607" s="28">
        <f>'Data &amp; Parameter'!$E$16*'Data &amp; Parameter'!$E$17*('Data &amp; Parameter'!$E$18+'Data &amp; Parameter'!$E$19)*'Data &amp; Parameter'!$E$20*'Data &amp; Parameter'!$E$37*N3607</f>
        <v>0</v>
      </c>
      <c r="P3607">
        <f>ROUNDUP(IF(D3607&gt;$D$4,0,($D$4-D3607+1)/365),0)</f>
        <v>0</v>
      </c>
      <c r="Q3607">
        <f>ROUNDUP(IF(D3607&gt;$D$5,0,($D$5-D3607+1)/365),0)</f>
        <v>0</v>
      </c>
      <c r="R3607" s="28">
        <f>IF(OR(P3607=1,Q3607=1),IF(D3607+364&lt;=$D$5,(D3607+364-$D$4+1)/365,IF(D3607&gt;$D$4,($D$5-D3607+1)/365,$D$6/365)),0)</f>
        <v>0</v>
      </c>
      <c r="S3607" s="28">
        <f>'Data &amp; Parameter'!$E$16*'Data &amp; Parameter'!$E$17*('Data &amp; Parameter'!$E$18+'Data &amp; Parameter'!$E$19)*'Data &amp; Parameter'!$E$20*'Data &amp; Parameter'!$E$37*R3607</f>
        <v>0</v>
      </c>
      <c r="T3607" s="28">
        <f t="shared" si="56"/>
        <v>0</v>
      </c>
    </row>
    <row r="3608" spans="1:20" ht="15.75" customHeight="1" x14ac:dyDescent="0.35">
      <c r="A3608">
        <v>3601</v>
      </c>
      <c r="B3608" s="76">
        <v>44253.366701388892</v>
      </c>
      <c r="C3608" s="1" t="s">
        <v>11426</v>
      </c>
      <c r="D3608" s="76">
        <v>44253.367673611108</v>
      </c>
      <c r="E3608" s="1" t="s">
        <v>11427</v>
      </c>
      <c r="F3608" s="1" t="s">
        <v>11428</v>
      </c>
      <c r="G3608" s="1" t="s">
        <v>123</v>
      </c>
      <c r="H3608" s="1" t="s">
        <v>124</v>
      </c>
      <c r="I3608" s="1" t="s">
        <v>125</v>
      </c>
      <c r="J3608" s="1" t="s">
        <v>11366</v>
      </c>
      <c r="K3608" s="1" t="s">
        <v>11366</v>
      </c>
      <c r="L3608">
        <f>ROUNDUP(IF(B3608&gt;$D$4,0,($D$4-B3608+1)/365),0)</f>
        <v>0</v>
      </c>
      <c r="M3608">
        <f>ROUNDUP(IF(B3608&gt;$D$5,0,($D$5-B3608+1)/365),0)</f>
        <v>0</v>
      </c>
      <c r="N3608" s="28">
        <f>IF(OR(L3608=1,M3608=1),IF(B3608+364&lt;=$D$5,(B3608+364-$D$4+1)/365,IF(B3608&gt;$D$4,($D$5-B3608+1)/365,$D$6/365)),0)</f>
        <v>0</v>
      </c>
      <c r="O3608" s="28">
        <f>'Data &amp; Parameter'!$E$16*'Data &amp; Parameter'!$E$17*('Data &amp; Parameter'!$E$18+'Data &amp; Parameter'!$E$19)*'Data &amp; Parameter'!$E$20*'Data &amp; Parameter'!$E$37*N3608</f>
        <v>0</v>
      </c>
      <c r="P3608">
        <f>ROUNDUP(IF(D3608&gt;$D$4,0,($D$4-D3608+1)/365),0)</f>
        <v>0</v>
      </c>
      <c r="Q3608">
        <f>ROUNDUP(IF(D3608&gt;$D$5,0,($D$5-D3608+1)/365),0)</f>
        <v>0</v>
      </c>
      <c r="R3608" s="28">
        <f>IF(OR(P3608=1,Q3608=1),IF(D3608+364&lt;=$D$5,(D3608+364-$D$4+1)/365,IF(D3608&gt;$D$4,($D$5-D3608+1)/365,$D$6/365)),0)</f>
        <v>0</v>
      </c>
      <c r="S3608" s="28">
        <f>'Data &amp; Parameter'!$E$16*'Data &amp; Parameter'!$E$17*('Data &amp; Parameter'!$E$18+'Data &amp; Parameter'!$E$19)*'Data &amp; Parameter'!$E$20*'Data &amp; Parameter'!$E$37*R3608</f>
        <v>0</v>
      </c>
      <c r="T3608" s="28">
        <f t="shared" si="56"/>
        <v>0</v>
      </c>
    </row>
    <row r="3609" spans="1:20" ht="15.75" customHeight="1" x14ac:dyDescent="0.35">
      <c r="A3609">
        <v>3602</v>
      </c>
      <c r="B3609" s="76">
        <v>44253.367696759262</v>
      </c>
      <c r="C3609" s="1" t="s">
        <v>11429</v>
      </c>
      <c r="D3609" s="76">
        <v>44253.368402777778</v>
      </c>
      <c r="E3609" s="1" t="s">
        <v>11430</v>
      </c>
      <c r="F3609" s="1" t="s">
        <v>11431</v>
      </c>
      <c r="G3609" s="1" t="s">
        <v>123</v>
      </c>
      <c r="H3609" s="1" t="s">
        <v>124</v>
      </c>
      <c r="I3609" s="1" t="s">
        <v>125</v>
      </c>
      <c r="J3609" s="1" t="s">
        <v>11356</v>
      </c>
      <c r="K3609" s="1" t="s">
        <v>11356</v>
      </c>
      <c r="L3609">
        <f>ROUNDUP(IF(B3609&gt;$D$4,0,($D$4-B3609+1)/365),0)</f>
        <v>0</v>
      </c>
      <c r="M3609">
        <f>ROUNDUP(IF(B3609&gt;$D$5,0,($D$5-B3609+1)/365),0)</f>
        <v>0</v>
      </c>
      <c r="N3609" s="28">
        <f>IF(OR(L3609=1,M3609=1),IF(B3609+364&lt;=$D$5,(B3609+364-$D$4+1)/365,IF(B3609&gt;$D$4,($D$5-B3609+1)/365,$D$6/365)),0)</f>
        <v>0</v>
      </c>
      <c r="O3609" s="28">
        <f>'Data &amp; Parameter'!$E$16*'Data &amp; Parameter'!$E$17*('Data &amp; Parameter'!$E$18+'Data &amp; Parameter'!$E$19)*'Data &amp; Parameter'!$E$20*'Data &amp; Parameter'!$E$37*N3609</f>
        <v>0</v>
      </c>
      <c r="P3609">
        <f>ROUNDUP(IF(D3609&gt;$D$4,0,($D$4-D3609+1)/365),0)</f>
        <v>0</v>
      </c>
      <c r="Q3609">
        <f>ROUNDUP(IF(D3609&gt;$D$5,0,($D$5-D3609+1)/365),0)</f>
        <v>0</v>
      </c>
      <c r="R3609" s="28">
        <f>IF(OR(P3609=1,Q3609=1),IF(D3609+364&lt;=$D$5,(D3609+364-$D$4+1)/365,IF(D3609&gt;$D$4,($D$5-D3609+1)/365,$D$6/365)),0)</f>
        <v>0</v>
      </c>
      <c r="S3609" s="28">
        <f>'Data &amp; Parameter'!$E$16*'Data &amp; Parameter'!$E$17*('Data &amp; Parameter'!$E$18+'Data &amp; Parameter'!$E$19)*'Data &amp; Parameter'!$E$20*'Data &amp; Parameter'!$E$37*R3609</f>
        <v>0</v>
      </c>
      <c r="T3609" s="28">
        <f t="shared" si="56"/>
        <v>0</v>
      </c>
    </row>
    <row r="3610" spans="1:20" ht="15.75" customHeight="1" x14ac:dyDescent="0.35">
      <c r="A3610">
        <v>3603</v>
      </c>
      <c r="B3610" s="76">
        <v>44253.369027777779</v>
      </c>
      <c r="C3610" s="1" t="s">
        <v>11432</v>
      </c>
      <c r="D3610" s="76">
        <v>44253.369641203702</v>
      </c>
      <c r="E3610" s="1" t="s">
        <v>11433</v>
      </c>
      <c r="F3610" s="1" t="s">
        <v>11434</v>
      </c>
      <c r="G3610" s="1" t="s">
        <v>123</v>
      </c>
      <c r="H3610" s="1" t="s">
        <v>124</v>
      </c>
      <c r="I3610" s="1" t="s">
        <v>125</v>
      </c>
      <c r="J3610" s="1" t="s">
        <v>11366</v>
      </c>
      <c r="K3610" s="1" t="s">
        <v>11366</v>
      </c>
      <c r="L3610">
        <f>ROUNDUP(IF(B3610&gt;$D$4,0,($D$4-B3610+1)/365),0)</f>
        <v>0</v>
      </c>
      <c r="M3610">
        <f>ROUNDUP(IF(B3610&gt;$D$5,0,($D$5-B3610+1)/365),0)</f>
        <v>0</v>
      </c>
      <c r="N3610" s="28">
        <f>IF(OR(L3610=1,M3610=1),IF(B3610+364&lt;=$D$5,(B3610+364-$D$4+1)/365,IF(B3610&gt;$D$4,($D$5-B3610+1)/365,$D$6/365)),0)</f>
        <v>0</v>
      </c>
      <c r="O3610" s="28">
        <f>'Data &amp; Parameter'!$E$16*'Data &amp; Parameter'!$E$17*('Data &amp; Parameter'!$E$18+'Data &amp; Parameter'!$E$19)*'Data &amp; Parameter'!$E$20*'Data &amp; Parameter'!$E$37*N3610</f>
        <v>0</v>
      </c>
      <c r="P3610">
        <f>ROUNDUP(IF(D3610&gt;$D$4,0,($D$4-D3610+1)/365),0)</f>
        <v>0</v>
      </c>
      <c r="Q3610">
        <f>ROUNDUP(IF(D3610&gt;$D$5,0,($D$5-D3610+1)/365),0)</f>
        <v>0</v>
      </c>
      <c r="R3610" s="28">
        <f>IF(OR(P3610=1,Q3610=1),IF(D3610+364&lt;=$D$5,(D3610+364-$D$4+1)/365,IF(D3610&gt;$D$4,($D$5-D3610+1)/365,$D$6/365)),0)</f>
        <v>0</v>
      </c>
      <c r="S3610" s="28">
        <f>'Data &amp; Parameter'!$E$16*'Data &amp; Parameter'!$E$17*('Data &amp; Parameter'!$E$18+'Data &amp; Parameter'!$E$19)*'Data &amp; Parameter'!$E$20*'Data &amp; Parameter'!$E$37*R3610</f>
        <v>0</v>
      </c>
      <c r="T3610" s="28">
        <f t="shared" si="56"/>
        <v>0</v>
      </c>
    </row>
    <row r="3611" spans="1:20" ht="15.75" customHeight="1" x14ac:dyDescent="0.35">
      <c r="A3611">
        <v>3604</v>
      </c>
      <c r="B3611" s="76">
        <v>44253.369884259257</v>
      </c>
      <c r="C3611" s="1" t="s">
        <v>11435</v>
      </c>
      <c r="D3611" s="76">
        <v>44253.370451388888</v>
      </c>
      <c r="E3611" s="1" t="s">
        <v>11436</v>
      </c>
      <c r="F3611" s="1" t="s">
        <v>11437</v>
      </c>
      <c r="G3611" s="1" t="s">
        <v>123</v>
      </c>
      <c r="H3611" s="1" t="s">
        <v>124</v>
      </c>
      <c r="I3611" s="1" t="s">
        <v>125</v>
      </c>
      <c r="J3611" s="1" t="s">
        <v>11366</v>
      </c>
      <c r="K3611" s="1" t="s">
        <v>11403</v>
      </c>
      <c r="L3611">
        <f>ROUNDUP(IF(B3611&gt;$D$4,0,($D$4-B3611+1)/365),0)</f>
        <v>0</v>
      </c>
      <c r="M3611">
        <f>ROUNDUP(IF(B3611&gt;$D$5,0,($D$5-B3611+1)/365),0)</f>
        <v>0</v>
      </c>
      <c r="N3611" s="28">
        <f>IF(OR(L3611=1,M3611=1),IF(B3611+364&lt;=$D$5,(B3611+364-$D$4+1)/365,IF(B3611&gt;$D$4,($D$5-B3611+1)/365,$D$6/365)),0)</f>
        <v>0</v>
      </c>
      <c r="O3611" s="28">
        <f>'Data &amp; Parameter'!$E$16*'Data &amp; Parameter'!$E$17*('Data &amp; Parameter'!$E$18+'Data &amp; Parameter'!$E$19)*'Data &amp; Parameter'!$E$20*'Data &amp; Parameter'!$E$37*N3611</f>
        <v>0</v>
      </c>
      <c r="P3611">
        <f>ROUNDUP(IF(D3611&gt;$D$4,0,($D$4-D3611+1)/365),0)</f>
        <v>0</v>
      </c>
      <c r="Q3611">
        <f>ROUNDUP(IF(D3611&gt;$D$5,0,($D$5-D3611+1)/365),0)</f>
        <v>0</v>
      </c>
      <c r="R3611" s="28">
        <f>IF(OR(P3611=1,Q3611=1),IF(D3611+364&lt;=$D$5,(D3611+364-$D$4+1)/365,IF(D3611&gt;$D$4,($D$5-D3611+1)/365,$D$6/365)),0)</f>
        <v>0</v>
      </c>
      <c r="S3611" s="28">
        <f>'Data &amp; Parameter'!$E$16*'Data &amp; Parameter'!$E$17*('Data &amp; Parameter'!$E$18+'Data &amp; Parameter'!$E$19)*'Data &amp; Parameter'!$E$20*'Data &amp; Parameter'!$E$37*R3611</f>
        <v>0</v>
      </c>
      <c r="T3611" s="28">
        <f t="shared" si="56"/>
        <v>0</v>
      </c>
    </row>
    <row r="3612" spans="1:20" ht="15.75" customHeight="1" x14ac:dyDescent="0.35">
      <c r="A3612">
        <v>3605</v>
      </c>
      <c r="B3612" s="76">
        <v>44253.370856481481</v>
      </c>
      <c r="C3612" s="1" t="s">
        <v>11438</v>
      </c>
      <c r="D3612" s="76">
        <v>44253.371481481481</v>
      </c>
      <c r="E3612" s="1" t="s">
        <v>11439</v>
      </c>
      <c r="F3612" s="1" t="s">
        <v>11440</v>
      </c>
      <c r="G3612" s="1" t="s">
        <v>123</v>
      </c>
      <c r="H3612" s="1" t="s">
        <v>124</v>
      </c>
      <c r="I3612" s="1" t="s">
        <v>125</v>
      </c>
      <c r="J3612" s="1" t="s">
        <v>11356</v>
      </c>
      <c r="K3612" s="1" t="s">
        <v>11356</v>
      </c>
      <c r="L3612">
        <f>ROUNDUP(IF(B3612&gt;$D$4,0,($D$4-B3612+1)/365),0)</f>
        <v>0</v>
      </c>
      <c r="M3612">
        <f>ROUNDUP(IF(B3612&gt;$D$5,0,($D$5-B3612+1)/365),0)</f>
        <v>0</v>
      </c>
      <c r="N3612" s="28">
        <f>IF(OR(L3612=1,M3612=1),IF(B3612+364&lt;=$D$5,(B3612+364-$D$4+1)/365,IF(B3612&gt;$D$4,($D$5-B3612+1)/365,$D$6/365)),0)</f>
        <v>0</v>
      </c>
      <c r="O3612" s="28">
        <f>'Data &amp; Parameter'!$E$16*'Data &amp; Parameter'!$E$17*('Data &amp; Parameter'!$E$18+'Data &amp; Parameter'!$E$19)*'Data &amp; Parameter'!$E$20*'Data &amp; Parameter'!$E$37*N3612</f>
        <v>0</v>
      </c>
      <c r="P3612">
        <f>ROUNDUP(IF(D3612&gt;$D$4,0,($D$4-D3612+1)/365),0)</f>
        <v>0</v>
      </c>
      <c r="Q3612">
        <f>ROUNDUP(IF(D3612&gt;$D$5,0,($D$5-D3612+1)/365),0)</f>
        <v>0</v>
      </c>
      <c r="R3612" s="28">
        <f>IF(OR(P3612=1,Q3612=1),IF(D3612+364&lt;=$D$5,(D3612+364-$D$4+1)/365,IF(D3612&gt;$D$4,($D$5-D3612+1)/365,$D$6/365)),0)</f>
        <v>0</v>
      </c>
      <c r="S3612" s="28">
        <f>'Data &amp; Parameter'!$E$16*'Data &amp; Parameter'!$E$17*('Data &amp; Parameter'!$E$18+'Data &amp; Parameter'!$E$19)*'Data &amp; Parameter'!$E$20*'Data &amp; Parameter'!$E$37*R3612</f>
        <v>0</v>
      </c>
      <c r="T3612" s="28">
        <f t="shared" si="56"/>
        <v>0</v>
      </c>
    </row>
    <row r="3613" spans="1:20" ht="15.75" customHeight="1" x14ac:dyDescent="0.35">
      <c r="A3613">
        <v>3606</v>
      </c>
      <c r="B3613" s="76">
        <v>44253.372187500005</v>
      </c>
      <c r="C3613" s="1" t="s">
        <v>11441</v>
      </c>
      <c r="D3613" s="76">
        <v>44253.372766203705</v>
      </c>
      <c r="E3613" s="1" t="s">
        <v>11442</v>
      </c>
      <c r="F3613" s="1" t="s">
        <v>11443</v>
      </c>
      <c r="G3613" s="1" t="s">
        <v>123</v>
      </c>
      <c r="H3613" s="1" t="s">
        <v>124</v>
      </c>
      <c r="I3613" s="1" t="s">
        <v>125</v>
      </c>
      <c r="J3613" s="1" t="s">
        <v>11383</v>
      </c>
      <c r="K3613" s="1" t="s">
        <v>11366</v>
      </c>
      <c r="L3613">
        <f>ROUNDUP(IF(B3613&gt;$D$4,0,($D$4-B3613+1)/365),0)</f>
        <v>0</v>
      </c>
      <c r="M3613">
        <f>ROUNDUP(IF(B3613&gt;$D$5,0,($D$5-B3613+1)/365),0)</f>
        <v>0</v>
      </c>
      <c r="N3613" s="28">
        <f>IF(OR(L3613=1,M3613=1),IF(B3613+364&lt;=$D$5,(B3613+364-$D$4+1)/365,IF(B3613&gt;$D$4,($D$5-B3613+1)/365,$D$6/365)),0)</f>
        <v>0</v>
      </c>
      <c r="O3613" s="28">
        <f>'Data &amp; Parameter'!$E$16*'Data &amp; Parameter'!$E$17*('Data &amp; Parameter'!$E$18+'Data &amp; Parameter'!$E$19)*'Data &amp; Parameter'!$E$20*'Data &amp; Parameter'!$E$37*N3613</f>
        <v>0</v>
      </c>
      <c r="P3613">
        <f>ROUNDUP(IF(D3613&gt;$D$4,0,($D$4-D3613+1)/365),0)</f>
        <v>0</v>
      </c>
      <c r="Q3613">
        <f>ROUNDUP(IF(D3613&gt;$D$5,0,($D$5-D3613+1)/365),0)</f>
        <v>0</v>
      </c>
      <c r="R3613" s="28">
        <f>IF(OR(P3613=1,Q3613=1),IF(D3613+364&lt;=$D$5,(D3613+364-$D$4+1)/365,IF(D3613&gt;$D$4,($D$5-D3613+1)/365,$D$6/365)),0)</f>
        <v>0</v>
      </c>
      <c r="S3613" s="28">
        <f>'Data &amp; Parameter'!$E$16*'Data &amp; Parameter'!$E$17*('Data &amp; Parameter'!$E$18+'Data &amp; Parameter'!$E$19)*'Data &amp; Parameter'!$E$20*'Data &amp; Parameter'!$E$37*R3613</f>
        <v>0</v>
      </c>
      <c r="T3613" s="28">
        <f t="shared" si="56"/>
        <v>0</v>
      </c>
    </row>
    <row r="3614" spans="1:20" ht="15.75" customHeight="1" x14ac:dyDescent="0.35">
      <c r="A3614">
        <v>3607</v>
      </c>
      <c r="B3614" s="76">
        <v>44253.372847222221</v>
      </c>
      <c r="C3614" s="1" t="s">
        <v>11444</v>
      </c>
      <c r="D3614" s="76">
        <v>44253.373391203699</v>
      </c>
      <c r="E3614" s="1" t="s">
        <v>11445</v>
      </c>
      <c r="F3614" s="1" t="s">
        <v>11446</v>
      </c>
      <c r="G3614" s="1" t="s">
        <v>123</v>
      </c>
      <c r="H3614" s="1" t="s">
        <v>124</v>
      </c>
      <c r="I3614" s="1" t="s">
        <v>125</v>
      </c>
      <c r="J3614" s="1" t="s">
        <v>11447</v>
      </c>
      <c r="K3614" s="1" t="s">
        <v>11366</v>
      </c>
      <c r="L3614">
        <f>ROUNDUP(IF(B3614&gt;$D$4,0,($D$4-B3614+1)/365),0)</f>
        <v>0</v>
      </c>
      <c r="M3614">
        <f>ROUNDUP(IF(B3614&gt;$D$5,0,($D$5-B3614+1)/365),0)</f>
        <v>0</v>
      </c>
      <c r="N3614" s="28">
        <f>IF(OR(L3614=1,M3614=1),IF(B3614+364&lt;=$D$5,(B3614+364-$D$4+1)/365,IF(B3614&gt;$D$4,($D$5-B3614+1)/365,$D$6/365)),0)</f>
        <v>0</v>
      </c>
      <c r="O3614" s="28">
        <f>'Data &amp; Parameter'!$E$16*'Data &amp; Parameter'!$E$17*('Data &amp; Parameter'!$E$18+'Data &amp; Parameter'!$E$19)*'Data &amp; Parameter'!$E$20*'Data &amp; Parameter'!$E$37*N3614</f>
        <v>0</v>
      </c>
      <c r="P3614">
        <f>ROUNDUP(IF(D3614&gt;$D$4,0,($D$4-D3614+1)/365),0)</f>
        <v>0</v>
      </c>
      <c r="Q3614">
        <f>ROUNDUP(IF(D3614&gt;$D$5,0,($D$5-D3614+1)/365),0)</f>
        <v>0</v>
      </c>
      <c r="R3614" s="28">
        <f>IF(OR(P3614=1,Q3614=1),IF(D3614+364&lt;=$D$5,(D3614+364-$D$4+1)/365,IF(D3614&gt;$D$4,($D$5-D3614+1)/365,$D$6/365)),0)</f>
        <v>0</v>
      </c>
      <c r="S3614" s="28">
        <f>'Data &amp; Parameter'!$E$16*'Data &amp; Parameter'!$E$17*('Data &amp; Parameter'!$E$18+'Data &amp; Parameter'!$E$19)*'Data &amp; Parameter'!$E$20*'Data &amp; Parameter'!$E$37*R3614</f>
        <v>0</v>
      </c>
      <c r="T3614" s="28">
        <f t="shared" si="56"/>
        <v>0</v>
      </c>
    </row>
    <row r="3615" spans="1:20" ht="15.75" customHeight="1" x14ac:dyDescent="0.35">
      <c r="A3615">
        <v>3608</v>
      </c>
      <c r="B3615" s="76">
        <v>44253.37501157407</v>
      </c>
      <c r="C3615" s="1" t="s">
        <v>11448</v>
      </c>
      <c r="D3615" s="76">
        <v>44253.375763888893</v>
      </c>
      <c r="E3615" s="1" t="s">
        <v>11449</v>
      </c>
      <c r="F3615" s="1" t="s">
        <v>11450</v>
      </c>
      <c r="G3615" s="1" t="s">
        <v>123</v>
      </c>
      <c r="H3615" s="1" t="s">
        <v>124</v>
      </c>
      <c r="I3615" s="1" t="s">
        <v>125</v>
      </c>
      <c r="J3615" s="1" t="s">
        <v>11356</v>
      </c>
      <c r="K3615" s="1" t="s">
        <v>11356</v>
      </c>
      <c r="L3615">
        <f>ROUNDUP(IF(B3615&gt;$D$4,0,($D$4-B3615+1)/365),0)</f>
        <v>0</v>
      </c>
      <c r="M3615">
        <f>ROUNDUP(IF(B3615&gt;$D$5,0,($D$5-B3615+1)/365),0)</f>
        <v>0</v>
      </c>
      <c r="N3615" s="28">
        <f>IF(OR(L3615=1,M3615=1),IF(B3615+364&lt;=$D$5,(B3615+364-$D$4+1)/365,IF(B3615&gt;$D$4,($D$5-B3615+1)/365,$D$6/365)),0)</f>
        <v>0</v>
      </c>
      <c r="O3615" s="28">
        <f>'Data &amp; Parameter'!$E$16*'Data &amp; Parameter'!$E$17*('Data &amp; Parameter'!$E$18+'Data &amp; Parameter'!$E$19)*'Data &amp; Parameter'!$E$20*'Data &amp; Parameter'!$E$37*N3615</f>
        <v>0</v>
      </c>
      <c r="P3615">
        <f>ROUNDUP(IF(D3615&gt;$D$4,0,($D$4-D3615+1)/365),0)</f>
        <v>0</v>
      </c>
      <c r="Q3615">
        <f>ROUNDUP(IF(D3615&gt;$D$5,0,($D$5-D3615+1)/365),0)</f>
        <v>0</v>
      </c>
      <c r="R3615" s="28">
        <f>IF(OR(P3615=1,Q3615=1),IF(D3615+364&lt;=$D$5,(D3615+364-$D$4+1)/365,IF(D3615&gt;$D$4,($D$5-D3615+1)/365,$D$6/365)),0)</f>
        <v>0</v>
      </c>
      <c r="S3615" s="28">
        <f>'Data &amp; Parameter'!$E$16*'Data &amp; Parameter'!$E$17*('Data &amp; Parameter'!$E$18+'Data &amp; Parameter'!$E$19)*'Data &amp; Parameter'!$E$20*'Data &amp; Parameter'!$E$37*R3615</f>
        <v>0</v>
      </c>
      <c r="T3615" s="28">
        <f t="shared" si="56"/>
        <v>0</v>
      </c>
    </row>
    <row r="3616" spans="1:20" ht="15.75" customHeight="1" x14ac:dyDescent="0.35">
      <c r="A3616">
        <v>3609</v>
      </c>
      <c r="B3616" s="76">
        <v>44253.375243055554</v>
      </c>
      <c r="C3616" s="1" t="s">
        <v>11451</v>
      </c>
      <c r="D3616" s="76">
        <v>44253.37572916667</v>
      </c>
      <c r="E3616" s="1" t="s">
        <v>11452</v>
      </c>
      <c r="F3616" s="1" t="s">
        <v>11453</v>
      </c>
      <c r="G3616" s="1" t="s">
        <v>123</v>
      </c>
      <c r="H3616" s="1" t="s">
        <v>124</v>
      </c>
      <c r="I3616" s="1" t="s">
        <v>125</v>
      </c>
      <c r="J3616" s="1" t="s">
        <v>11366</v>
      </c>
      <c r="K3616" s="1" t="s">
        <v>11366</v>
      </c>
      <c r="L3616">
        <f>ROUNDUP(IF(B3616&gt;$D$4,0,($D$4-B3616+1)/365),0)</f>
        <v>0</v>
      </c>
      <c r="M3616">
        <f>ROUNDUP(IF(B3616&gt;$D$5,0,($D$5-B3616+1)/365),0)</f>
        <v>0</v>
      </c>
      <c r="N3616" s="28">
        <f>IF(OR(L3616=1,M3616=1),IF(B3616+364&lt;=$D$5,(B3616+364-$D$4+1)/365,IF(B3616&gt;$D$4,($D$5-B3616+1)/365,$D$6/365)),0)</f>
        <v>0</v>
      </c>
      <c r="O3616" s="28">
        <f>'Data &amp; Parameter'!$E$16*'Data &amp; Parameter'!$E$17*('Data &amp; Parameter'!$E$18+'Data &amp; Parameter'!$E$19)*'Data &amp; Parameter'!$E$20*'Data &amp; Parameter'!$E$37*N3616</f>
        <v>0</v>
      </c>
      <c r="P3616">
        <f>ROUNDUP(IF(D3616&gt;$D$4,0,($D$4-D3616+1)/365),0)</f>
        <v>0</v>
      </c>
      <c r="Q3616">
        <f>ROUNDUP(IF(D3616&gt;$D$5,0,($D$5-D3616+1)/365),0)</f>
        <v>0</v>
      </c>
      <c r="R3616" s="28">
        <f>IF(OR(P3616=1,Q3616=1),IF(D3616+364&lt;=$D$5,(D3616+364-$D$4+1)/365,IF(D3616&gt;$D$4,($D$5-D3616+1)/365,$D$6/365)),0)</f>
        <v>0</v>
      </c>
      <c r="S3616" s="28">
        <f>'Data &amp; Parameter'!$E$16*'Data &amp; Parameter'!$E$17*('Data &amp; Parameter'!$E$18+'Data &amp; Parameter'!$E$19)*'Data &amp; Parameter'!$E$20*'Data &amp; Parameter'!$E$37*R3616</f>
        <v>0</v>
      </c>
      <c r="T3616" s="28">
        <f t="shared" si="56"/>
        <v>0</v>
      </c>
    </row>
    <row r="3617" spans="1:20" ht="15.75" customHeight="1" x14ac:dyDescent="0.35">
      <c r="A3617">
        <v>3610</v>
      </c>
      <c r="B3617" s="76">
        <v>44253.375717592593</v>
      </c>
      <c r="C3617" s="1" t="s">
        <v>11454</v>
      </c>
      <c r="D3617" s="76">
        <v>44253.376319444447</v>
      </c>
      <c r="E3617" s="1" t="s">
        <v>11455</v>
      </c>
      <c r="F3617" s="1" t="s">
        <v>11456</v>
      </c>
      <c r="G3617" s="1" t="s">
        <v>123</v>
      </c>
      <c r="H3617" s="1" t="s">
        <v>124</v>
      </c>
      <c r="I3617" s="1" t="s">
        <v>125</v>
      </c>
      <c r="J3617" s="1" t="s">
        <v>11366</v>
      </c>
      <c r="K3617" s="1" t="s">
        <v>11366</v>
      </c>
      <c r="L3617">
        <f>ROUNDUP(IF(B3617&gt;$D$4,0,($D$4-B3617+1)/365),0)</f>
        <v>0</v>
      </c>
      <c r="M3617">
        <f>ROUNDUP(IF(B3617&gt;$D$5,0,($D$5-B3617+1)/365),0)</f>
        <v>0</v>
      </c>
      <c r="N3617" s="28">
        <f>IF(OR(L3617=1,M3617=1),IF(B3617+364&lt;=$D$5,(B3617+364-$D$4+1)/365,IF(B3617&gt;$D$4,($D$5-B3617+1)/365,$D$6/365)),0)</f>
        <v>0</v>
      </c>
      <c r="O3617" s="28">
        <f>'Data &amp; Parameter'!$E$16*'Data &amp; Parameter'!$E$17*('Data &amp; Parameter'!$E$18+'Data &amp; Parameter'!$E$19)*'Data &amp; Parameter'!$E$20*'Data &amp; Parameter'!$E$37*N3617</f>
        <v>0</v>
      </c>
      <c r="P3617">
        <f>ROUNDUP(IF(D3617&gt;$D$4,0,($D$4-D3617+1)/365),0)</f>
        <v>0</v>
      </c>
      <c r="Q3617">
        <f>ROUNDUP(IF(D3617&gt;$D$5,0,($D$5-D3617+1)/365),0)</f>
        <v>0</v>
      </c>
      <c r="R3617" s="28">
        <f>IF(OR(P3617=1,Q3617=1),IF(D3617+364&lt;=$D$5,(D3617+364-$D$4+1)/365,IF(D3617&gt;$D$4,($D$5-D3617+1)/365,$D$6/365)),0)</f>
        <v>0</v>
      </c>
      <c r="S3617" s="28">
        <f>'Data &amp; Parameter'!$E$16*'Data &amp; Parameter'!$E$17*('Data &amp; Parameter'!$E$18+'Data &amp; Parameter'!$E$19)*'Data &amp; Parameter'!$E$20*'Data &amp; Parameter'!$E$37*R3617</f>
        <v>0</v>
      </c>
      <c r="T3617" s="28">
        <f t="shared" si="56"/>
        <v>0</v>
      </c>
    </row>
    <row r="3618" spans="1:20" ht="15.75" customHeight="1" x14ac:dyDescent="0.35">
      <c r="A3618">
        <v>3611</v>
      </c>
      <c r="B3618" s="76">
        <v>44253.376516203702</v>
      </c>
      <c r="C3618" s="1" t="s">
        <v>11457</v>
      </c>
      <c r="D3618" s="76">
        <v>44253.377222222218</v>
      </c>
      <c r="E3618" s="1" t="s">
        <v>11458</v>
      </c>
      <c r="F3618" s="1" t="s">
        <v>11459</v>
      </c>
      <c r="G3618" s="1" t="s">
        <v>123</v>
      </c>
      <c r="H3618" s="1" t="s">
        <v>124</v>
      </c>
      <c r="I3618" s="1" t="s">
        <v>125</v>
      </c>
      <c r="J3618" s="1" t="s">
        <v>11370</v>
      </c>
      <c r="K3618" s="1" t="s">
        <v>11370</v>
      </c>
      <c r="L3618">
        <f>ROUNDUP(IF(B3618&gt;$D$4,0,($D$4-B3618+1)/365),0)</f>
        <v>0</v>
      </c>
      <c r="M3618">
        <f>ROUNDUP(IF(B3618&gt;$D$5,0,($D$5-B3618+1)/365),0)</f>
        <v>0</v>
      </c>
      <c r="N3618" s="28">
        <f>IF(OR(L3618=1,M3618=1),IF(B3618+364&lt;=$D$5,(B3618+364-$D$4+1)/365,IF(B3618&gt;$D$4,($D$5-B3618+1)/365,$D$6/365)),0)</f>
        <v>0</v>
      </c>
      <c r="O3618" s="28">
        <f>'Data &amp; Parameter'!$E$16*'Data &amp; Parameter'!$E$17*('Data &amp; Parameter'!$E$18+'Data &amp; Parameter'!$E$19)*'Data &amp; Parameter'!$E$20*'Data &amp; Parameter'!$E$37*N3618</f>
        <v>0</v>
      </c>
      <c r="P3618">
        <f>ROUNDUP(IF(D3618&gt;$D$4,0,($D$4-D3618+1)/365),0)</f>
        <v>0</v>
      </c>
      <c r="Q3618">
        <f>ROUNDUP(IF(D3618&gt;$D$5,0,($D$5-D3618+1)/365),0)</f>
        <v>0</v>
      </c>
      <c r="R3618" s="28">
        <f>IF(OR(P3618=1,Q3618=1),IF(D3618+364&lt;=$D$5,(D3618+364-$D$4+1)/365,IF(D3618&gt;$D$4,($D$5-D3618+1)/365,$D$6/365)),0)</f>
        <v>0</v>
      </c>
      <c r="S3618" s="28">
        <f>'Data &amp; Parameter'!$E$16*'Data &amp; Parameter'!$E$17*('Data &amp; Parameter'!$E$18+'Data &amp; Parameter'!$E$19)*'Data &amp; Parameter'!$E$20*'Data &amp; Parameter'!$E$37*R3618</f>
        <v>0</v>
      </c>
      <c r="T3618" s="28">
        <f t="shared" si="56"/>
        <v>0</v>
      </c>
    </row>
    <row r="3619" spans="1:20" ht="15.75" customHeight="1" x14ac:dyDescent="0.35">
      <c r="A3619">
        <v>3612</v>
      </c>
      <c r="B3619" s="76">
        <v>44253.377523148149</v>
      </c>
      <c r="C3619" s="1" t="s">
        <v>11460</v>
      </c>
      <c r="D3619" s="76">
        <v>44253.378113425926</v>
      </c>
      <c r="E3619" s="1" t="s">
        <v>11461</v>
      </c>
      <c r="F3619" s="1" t="s">
        <v>11462</v>
      </c>
      <c r="G3619" s="1" t="s">
        <v>123</v>
      </c>
      <c r="H3619" s="1" t="s">
        <v>124</v>
      </c>
      <c r="I3619" s="1" t="s">
        <v>125</v>
      </c>
      <c r="J3619" s="1" t="s">
        <v>11356</v>
      </c>
      <c r="K3619" s="1" t="s">
        <v>11356</v>
      </c>
      <c r="L3619">
        <f>ROUNDUP(IF(B3619&gt;$D$4,0,($D$4-B3619+1)/365),0)</f>
        <v>0</v>
      </c>
      <c r="M3619">
        <f>ROUNDUP(IF(B3619&gt;$D$5,0,($D$5-B3619+1)/365),0)</f>
        <v>0</v>
      </c>
      <c r="N3619" s="28">
        <f>IF(OR(L3619=1,M3619=1),IF(B3619+364&lt;=$D$5,(B3619+364-$D$4+1)/365,IF(B3619&gt;$D$4,($D$5-B3619+1)/365,$D$6/365)),0)</f>
        <v>0</v>
      </c>
      <c r="O3619" s="28">
        <f>'Data &amp; Parameter'!$E$16*'Data &amp; Parameter'!$E$17*('Data &amp; Parameter'!$E$18+'Data &amp; Parameter'!$E$19)*'Data &amp; Parameter'!$E$20*'Data &amp; Parameter'!$E$37*N3619</f>
        <v>0</v>
      </c>
      <c r="P3619">
        <f>ROUNDUP(IF(D3619&gt;$D$4,0,($D$4-D3619+1)/365),0)</f>
        <v>0</v>
      </c>
      <c r="Q3619">
        <f>ROUNDUP(IF(D3619&gt;$D$5,0,($D$5-D3619+1)/365),0)</f>
        <v>0</v>
      </c>
      <c r="R3619" s="28">
        <f>IF(OR(P3619=1,Q3619=1),IF(D3619+364&lt;=$D$5,(D3619+364-$D$4+1)/365,IF(D3619&gt;$D$4,($D$5-D3619+1)/365,$D$6/365)),0)</f>
        <v>0</v>
      </c>
      <c r="S3619" s="28">
        <f>'Data &amp; Parameter'!$E$16*'Data &amp; Parameter'!$E$17*('Data &amp; Parameter'!$E$18+'Data &amp; Parameter'!$E$19)*'Data &amp; Parameter'!$E$20*'Data &amp; Parameter'!$E$37*R3619</f>
        <v>0</v>
      </c>
      <c r="T3619" s="28">
        <f t="shared" si="56"/>
        <v>0</v>
      </c>
    </row>
    <row r="3620" spans="1:20" ht="15.75" customHeight="1" x14ac:dyDescent="0.35">
      <c r="A3620">
        <v>3613</v>
      </c>
      <c r="B3620" s="76">
        <v>44253.379340277781</v>
      </c>
      <c r="C3620" s="1" t="s">
        <v>11463</v>
      </c>
      <c r="D3620" s="76">
        <v>44253.379849537036</v>
      </c>
      <c r="E3620" s="1" t="s">
        <v>11464</v>
      </c>
      <c r="F3620" s="1" t="s">
        <v>11465</v>
      </c>
      <c r="G3620" s="1" t="s">
        <v>123</v>
      </c>
      <c r="H3620" s="1" t="s">
        <v>124</v>
      </c>
      <c r="I3620" s="1" t="s">
        <v>125</v>
      </c>
      <c r="J3620" s="1" t="s">
        <v>11366</v>
      </c>
      <c r="K3620" s="1" t="s">
        <v>11366</v>
      </c>
      <c r="L3620">
        <f>ROUNDUP(IF(B3620&gt;$D$4,0,($D$4-B3620+1)/365),0)</f>
        <v>0</v>
      </c>
      <c r="M3620">
        <f>ROUNDUP(IF(B3620&gt;$D$5,0,($D$5-B3620+1)/365),0)</f>
        <v>0</v>
      </c>
      <c r="N3620" s="28">
        <f>IF(OR(L3620=1,M3620=1),IF(B3620+364&lt;=$D$5,(B3620+364-$D$4+1)/365,IF(B3620&gt;$D$4,($D$5-B3620+1)/365,$D$6/365)),0)</f>
        <v>0</v>
      </c>
      <c r="O3620" s="28">
        <f>'Data &amp; Parameter'!$E$16*'Data &amp; Parameter'!$E$17*('Data &amp; Parameter'!$E$18+'Data &amp; Parameter'!$E$19)*'Data &amp; Parameter'!$E$20*'Data &amp; Parameter'!$E$37*N3620</f>
        <v>0</v>
      </c>
      <c r="P3620">
        <f>ROUNDUP(IF(D3620&gt;$D$4,0,($D$4-D3620+1)/365),0)</f>
        <v>0</v>
      </c>
      <c r="Q3620">
        <f>ROUNDUP(IF(D3620&gt;$D$5,0,($D$5-D3620+1)/365),0)</f>
        <v>0</v>
      </c>
      <c r="R3620" s="28">
        <f>IF(OR(P3620=1,Q3620=1),IF(D3620+364&lt;=$D$5,(D3620+364-$D$4+1)/365,IF(D3620&gt;$D$4,($D$5-D3620+1)/365,$D$6/365)),0)</f>
        <v>0</v>
      </c>
      <c r="S3620" s="28">
        <f>'Data &amp; Parameter'!$E$16*'Data &amp; Parameter'!$E$17*('Data &amp; Parameter'!$E$18+'Data &amp; Parameter'!$E$19)*'Data &amp; Parameter'!$E$20*'Data &amp; Parameter'!$E$37*R3620</f>
        <v>0</v>
      </c>
      <c r="T3620" s="28">
        <f t="shared" si="56"/>
        <v>0</v>
      </c>
    </row>
    <row r="3621" spans="1:20" ht="15.75" customHeight="1" x14ac:dyDescent="0.35">
      <c r="A3621">
        <v>3614</v>
      </c>
      <c r="B3621" s="76">
        <v>44253.380011574074</v>
      </c>
      <c r="C3621" s="1" t="s">
        <v>11466</v>
      </c>
      <c r="D3621" s="76">
        <v>44253.380567129629</v>
      </c>
      <c r="E3621" s="1" t="s">
        <v>11467</v>
      </c>
      <c r="F3621" s="1" t="s">
        <v>11468</v>
      </c>
      <c r="G3621" s="1" t="s">
        <v>123</v>
      </c>
      <c r="H3621" s="1" t="s">
        <v>124</v>
      </c>
      <c r="I3621" s="1" t="s">
        <v>125</v>
      </c>
      <c r="J3621" s="1" t="s">
        <v>11370</v>
      </c>
      <c r="K3621" s="1" t="s">
        <v>11370</v>
      </c>
      <c r="L3621">
        <f>ROUNDUP(IF(B3621&gt;$D$4,0,($D$4-B3621+1)/365),0)</f>
        <v>0</v>
      </c>
      <c r="M3621">
        <f>ROUNDUP(IF(B3621&gt;$D$5,0,($D$5-B3621+1)/365),0)</f>
        <v>0</v>
      </c>
      <c r="N3621" s="28">
        <f>IF(OR(L3621=1,M3621=1),IF(B3621+364&lt;=$D$5,(B3621+364-$D$4+1)/365,IF(B3621&gt;$D$4,($D$5-B3621+1)/365,$D$6/365)),0)</f>
        <v>0</v>
      </c>
      <c r="O3621" s="28">
        <f>'Data &amp; Parameter'!$E$16*'Data &amp; Parameter'!$E$17*('Data &amp; Parameter'!$E$18+'Data &amp; Parameter'!$E$19)*'Data &amp; Parameter'!$E$20*'Data &amp; Parameter'!$E$37*N3621</f>
        <v>0</v>
      </c>
      <c r="P3621">
        <f>ROUNDUP(IF(D3621&gt;$D$4,0,($D$4-D3621+1)/365),0)</f>
        <v>0</v>
      </c>
      <c r="Q3621">
        <f>ROUNDUP(IF(D3621&gt;$D$5,0,($D$5-D3621+1)/365),0)</f>
        <v>0</v>
      </c>
      <c r="R3621" s="28">
        <f>IF(OR(P3621=1,Q3621=1),IF(D3621+364&lt;=$D$5,(D3621+364-$D$4+1)/365,IF(D3621&gt;$D$4,($D$5-D3621+1)/365,$D$6/365)),0)</f>
        <v>0</v>
      </c>
      <c r="S3621" s="28">
        <f>'Data &amp; Parameter'!$E$16*'Data &amp; Parameter'!$E$17*('Data &amp; Parameter'!$E$18+'Data &amp; Parameter'!$E$19)*'Data &amp; Parameter'!$E$20*'Data &amp; Parameter'!$E$37*R3621</f>
        <v>0</v>
      </c>
      <c r="T3621" s="28">
        <f t="shared" si="56"/>
        <v>0</v>
      </c>
    </row>
    <row r="3622" spans="1:20" ht="15.75" customHeight="1" x14ac:dyDescent="0.35">
      <c r="A3622">
        <v>3615</v>
      </c>
      <c r="B3622" s="76">
        <v>44253.380173611113</v>
      </c>
      <c r="C3622" s="1" t="s">
        <v>11469</v>
      </c>
      <c r="D3622" s="76">
        <v>44253.381331018521</v>
      </c>
      <c r="E3622" s="1" t="s">
        <v>11470</v>
      </c>
      <c r="F3622" s="1" t="s">
        <v>11471</v>
      </c>
      <c r="G3622" s="1" t="s">
        <v>123</v>
      </c>
      <c r="H3622" s="1" t="s">
        <v>124</v>
      </c>
      <c r="I3622" s="1" t="s">
        <v>125</v>
      </c>
      <c r="J3622" s="1" t="s">
        <v>11356</v>
      </c>
      <c r="K3622" s="1" t="s">
        <v>11356</v>
      </c>
      <c r="L3622">
        <f>ROUNDUP(IF(B3622&gt;$D$4,0,($D$4-B3622+1)/365),0)</f>
        <v>0</v>
      </c>
      <c r="M3622">
        <f>ROUNDUP(IF(B3622&gt;$D$5,0,($D$5-B3622+1)/365),0)</f>
        <v>0</v>
      </c>
      <c r="N3622" s="28">
        <f>IF(OR(L3622=1,M3622=1),IF(B3622+364&lt;=$D$5,(B3622+364-$D$4+1)/365,IF(B3622&gt;$D$4,($D$5-B3622+1)/365,$D$6/365)),0)</f>
        <v>0</v>
      </c>
      <c r="O3622" s="28">
        <f>'Data &amp; Parameter'!$E$16*'Data &amp; Parameter'!$E$17*('Data &amp; Parameter'!$E$18+'Data &amp; Parameter'!$E$19)*'Data &amp; Parameter'!$E$20*'Data &amp; Parameter'!$E$37*N3622</f>
        <v>0</v>
      </c>
      <c r="P3622">
        <f>ROUNDUP(IF(D3622&gt;$D$4,0,($D$4-D3622+1)/365),0)</f>
        <v>0</v>
      </c>
      <c r="Q3622">
        <f>ROUNDUP(IF(D3622&gt;$D$5,0,($D$5-D3622+1)/365),0)</f>
        <v>0</v>
      </c>
      <c r="R3622" s="28">
        <f>IF(OR(P3622=1,Q3622=1),IF(D3622+364&lt;=$D$5,(D3622+364-$D$4+1)/365,IF(D3622&gt;$D$4,($D$5-D3622+1)/365,$D$6/365)),0)</f>
        <v>0</v>
      </c>
      <c r="S3622" s="28">
        <f>'Data &amp; Parameter'!$E$16*'Data &amp; Parameter'!$E$17*('Data &amp; Parameter'!$E$18+'Data &amp; Parameter'!$E$19)*'Data &amp; Parameter'!$E$20*'Data &amp; Parameter'!$E$37*R3622</f>
        <v>0</v>
      </c>
      <c r="T3622" s="28">
        <f t="shared" si="56"/>
        <v>0</v>
      </c>
    </row>
    <row r="3623" spans="1:20" ht="15.75" customHeight="1" x14ac:dyDescent="0.35">
      <c r="A3623">
        <v>3616</v>
      </c>
      <c r="B3623" s="76">
        <v>44253.380335648151</v>
      </c>
      <c r="C3623" s="1" t="s">
        <v>11472</v>
      </c>
      <c r="D3623" s="76">
        <v>44253.380856481483</v>
      </c>
      <c r="E3623" s="1" t="s">
        <v>11473</v>
      </c>
      <c r="F3623" s="1" t="s">
        <v>11474</v>
      </c>
      <c r="G3623" s="1" t="s">
        <v>123</v>
      </c>
      <c r="H3623" s="1" t="s">
        <v>124</v>
      </c>
      <c r="I3623" s="1" t="s">
        <v>125</v>
      </c>
      <c r="J3623" s="1" t="s">
        <v>11366</v>
      </c>
      <c r="K3623" s="1" t="s">
        <v>11366</v>
      </c>
      <c r="L3623">
        <f>ROUNDUP(IF(B3623&gt;$D$4,0,($D$4-B3623+1)/365),0)</f>
        <v>0</v>
      </c>
      <c r="M3623">
        <f>ROUNDUP(IF(B3623&gt;$D$5,0,($D$5-B3623+1)/365),0)</f>
        <v>0</v>
      </c>
      <c r="N3623" s="28">
        <f>IF(OR(L3623=1,M3623=1),IF(B3623+364&lt;=$D$5,(B3623+364-$D$4+1)/365,IF(B3623&gt;$D$4,($D$5-B3623+1)/365,$D$6/365)),0)</f>
        <v>0</v>
      </c>
      <c r="O3623" s="28">
        <f>'Data &amp; Parameter'!$E$16*'Data &amp; Parameter'!$E$17*('Data &amp; Parameter'!$E$18+'Data &amp; Parameter'!$E$19)*'Data &amp; Parameter'!$E$20*'Data &amp; Parameter'!$E$37*N3623</f>
        <v>0</v>
      </c>
      <c r="P3623">
        <f>ROUNDUP(IF(D3623&gt;$D$4,0,($D$4-D3623+1)/365),0)</f>
        <v>0</v>
      </c>
      <c r="Q3623">
        <f>ROUNDUP(IF(D3623&gt;$D$5,0,($D$5-D3623+1)/365),0)</f>
        <v>0</v>
      </c>
      <c r="R3623" s="28">
        <f>IF(OR(P3623=1,Q3623=1),IF(D3623+364&lt;=$D$5,(D3623+364-$D$4+1)/365,IF(D3623&gt;$D$4,($D$5-D3623+1)/365,$D$6/365)),0)</f>
        <v>0</v>
      </c>
      <c r="S3623" s="28">
        <f>'Data &amp; Parameter'!$E$16*'Data &amp; Parameter'!$E$17*('Data &amp; Parameter'!$E$18+'Data &amp; Parameter'!$E$19)*'Data &amp; Parameter'!$E$20*'Data &amp; Parameter'!$E$37*R3623</f>
        <v>0</v>
      </c>
      <c r="T3623" s="28">
        <f t="shared" si="56"/>
        <v>0</v>
      </c>
    </row>
    <row r="3624" spans="1:20" ht="15.75" customHeight="1" x14ac:dyDescent="0.35">
      <c r="A3624">
        <v>3617</v>
      </c>
      <c r="B3624" s="76">
        <v>44253.382754629631</v>
      </c>
      <c r="C3624" s="1" t="s">
        <v>11475</v>
      </c>
      <c r="D3624" s="76">
        <v>44253.383622685185</v>
      </c>
      <c r="E3624" s="1" t="s">
        <v>11476</v>
      </c>
      <c r="F3624" s="1" t="s">
        <v>11477</v>
      </c>
      <c r="G3624" s="1" t="s">
        <v>123</v>
      </c>
      <c r="H3624" s="1" t="s">
        <v>124</v>
      </c>
      <c r="I3624" s="1" t="s">
        <v>125</v>
      </c>
      <c r="J3624" s="1" t="s">
        <v>11403</v>
      </c>
      <c r="K3624" s="1" t="s">
        <v>11366</v>
      </c>
      <c r="L3624">
        <f>ROUNDUP(IF(B3624&gt;$D$4,0,($D$4-B3624+1)/365),0)</f>
        <v>0</v>
      </c>
      <c r="M3624">
        <f>ROUNDUP(IF(B3624&gt;$D$5,0,($D$5-B3624+1)/365),0)</f>
        <v>0</v>
      </c>
      <c r="N3624" s="28">
        <f>IF(OR(L3624=1,M3624=1),IF(B3624+364&lt;=$D$5,(B3624+364-$D$4+1)/365,IF(B3624&gt;$D$4,($D$5-B3624+1)/365,$D$6/365)),0)</f>
        <v>0</v>
      </c>
      <c r="O3624" s="28">
        <f>'Data &amp; Parameter'!$E$16*'Data &amp; Parameter'!$E$17*('Data &amp; Parameter'!$E$18+'Data &amp; Parameter'!$E$19)*'Data &amp; Parameter'!$E$20*'Data &amp; Parameter'!$E$37*N3624</f>
        <v>0</v>
      </c>
      <c r="P3624">
        <f>ROUNDUP(IF(D3624&gt;$D$4,0,($D$4-D3624+1)/365),0)</f>
        <v>0</v>
      </c>
      <c r="Q3624">
        <f>ROUNDUP(IF(D3624&gt;$D$5,0,($D$5-D3624+1)/365),0)</f>
        <v>0</v>
      </c>
      <c r="R3624" s="28">
        <f>IF(OR(P3624=1,Q3624=1),IF(D3624+364&lt;=$D$5,(D3624+364-$D$4+1)/365,IF(D3624&gt;$D$4,($D$5-D3624+1)/365,$D$6/365)),0)</f>
        <v>0</v>
      </c>
      <c r="S3624" s="28">
        <f>'Data &amp; Parameter'!$E$16*'Data &amp; Parameter'!$E$17*('Data &amp; Parameter'!$E$18+'Data &amp; Parameter'!$E$19)*'Data &amp; Parameter'!$E$20*'Data &amp; Parameter'!$E$37*R3624</f>
        <v>0</v>
      </c>
      <c r="T3624" s="28">
        <f t="shared" si="56"/>
        <v>0</v>
      </c>
    </row>
    <row r="3625" spans="1:20" ht="15.75" customHeight="1" x14ac:dyDescent="0.35">
      <c r="A3625">
        <v>3618</v>
      </c>
      <c r="B3625" s="76">
        <v>44253.383263888885</v>
      </c>
      <c r="C3625" s="1" t="s">
        <v>11478</v>
      </c>
      <c r="D3625" s="76">
        <v>44253.383784722224</v>
      </c>
      <c r="E3625" s="1" t="s">
        <v>11479</v>
      </c>
      <c r="F3625" s="1" t="s">
        <v>11480</v>
      </c>
      <c r="G3625" s="1" t="s">
        <v>123</v>
      </c>
      <c r="H3625" s="1" t="s">
        <v>124</v>
      </c>
      <c r="I3625" s="1" t="s">
        <v>125</v>
      </c>
      <c r="J3625" s="1" t="s">
        <v>11356</v>
      </c>
      <c r="K3625" s="1" t="s">
        <v>11356</v>
      </c>
      <c r="L3625">
        <f>ROUNDUP(IF(B3625&gt;$D$4,0,($D$4-B3625+1)/365),0)</f>
        <v>0</v>
      </c>
      <c r="M3625">
        <f>ROUNDUP(IF(B3625&gt;$D$5,0,($D$5-B3625+1)/365),0)</f>
        <v>0</v>
      </c>
      <c r="N3625" s="28">
        <f>IF(OR(L3625=1,M3625=1),IF(B3625+364&lt;=$D$5,(B3625+364-$D$4+1)/365,IF(B3625&gt;$D$4,($D$5-B3625+1)/365,$D$6/365)),0)</f>
        <v>0</v>
      </c>
      <c r="O3625" s="28">
        <f>'Data &amp; Parameter'!$E$16*'Data &amp; Parameter'!$E$17*('Data &amp; Parameter'!$E$18+'Data &amp; Parameter'!$E$19)*'Data &amp; Parameter'!$E$20*'Data &amp; Parameter'!$E$37*N3625</f>
        <v>0</v>
      </c>
      <c r="P3625">
        <f>ROUNDUP(IF(D3625&gt;$D$4,0,($D$4-D3625+1)/365),0)</f>
        <v>0</v>
      </c>
      <c r="Q3625">
        <f>ROUNDUP(IF(D3625&gt;$D$5,0,($D$5-D3625+1)/365),0)</f>
        <v>0</v>
      </c>
      <c r="R3625" s="28">
        <f>IF(OR(P3625=1,Q3625=1),IF(D3625+364&lt;=$D$5,(D3625+364-$D$4+1)/365,IF(D3625&gt;$D$4,($D$5-D3625+1)/365,$D$6/365)),0)</f>
        <v>0</v>
      </c>
      <c r="S3625" s="28">
        <f>'Data &amp; Parameter'!$E$16*'Data &amp; Parameter'!$E$17*('Data &amp; Parameter'!$E$18+'Data &amp; Parameter'!$E$19)*'Data &amp; Parameter'!$E$20*'Data &amp; Parameter'!$E$37*R3625</f>
        <v>0</v>
      </c>
      <c r="T3625" s="28">
        <f t="shared" si="56"/>
        <v>0</v>
      </c>
    </row>
    <row r="3626" spans="1:20" ht="15.75" customHeight="1" x14ac:dyDescent="0.35">
      <c r="A3626">
        <v>3619</v>
      </c>
      <c r="B3626" s="76">
        <v>44253.383310185185</v>
      </c>
      <c r="C3626" s="1" t="s">
        <v>11481</v>
      </c>
      <c r="D3626" s="76">
        <v>44253.383761574078</v>
      </c>
      <c r="E3626" s="1" t="s">
        <v>11482</v>
      </c>
      <c r="F3626" s="1" t="s">
        <v>11483</v>
      </c>
      <c r="G3626" s="1" t="s">
        <v>123</v>
      </c>
      <c r="H3626" s="1" t="s">
        <v>124</v>
      </c>
      <c r="I3626" s="1" t="s">
        <v>125</v>
      </c>
      <c r="J3626" s="1" t="s">
        <v>11366</v>
      </c>
      <c r="K3626" s="1" t="s">
        <v>11366</v>
      </c>
      <c r="L3626">
        <f>ROUNDUP(IF(B3626&gt;$D$4,0,($D$4-B3626+1)/365),0)</f>
        <v>0</v>
      </c>
      <c r="M3626">
        <f>ROUNDUP(IF(B3626&gt;$D$5,0,($D$5-B3626+1)/365),0)</f>
        <v>0</v>
      </c>
      <c r="N3626" s="28">
        <f>IF(OR(L3626=1,M3626=1),IF(B3626+364&lt;=$D$5,(B3626+364-$D$4+1)/365,IF(B3626&gt;$D$4,($D$5-B3626+1)/365,$D$6/365)),0)</f>
        <v>0</v>
      </c>
      <c r="O3626" s="28">
        <f>'Data &amp; Parameter'!$E$16*'Data &amp; Parameter'!$E$17*('Data &amp; Parameter'!$E$18+'Data &amp; Parameter'!$E$19)*'Data &amp; Parameter'!$E$20*'Data &amp; Parameter'!$E$37*N3626</f>
        <v>0</v>
      </c>
      <c r="P3626">
        <f>ROUNDUP(IF(D3626&gt;$D$4,0,($D$4-D3626+1)/365),0)</f>
        <v>0</v>
      </c>
      <c r="Q3626">
        <f>ROUNDUP(IF(D3626&gt;$D$5,0,($D$5-D3626+1)/365),0)</f>
        <v>0</v>
      </c>
      <c r="R3626" s="28">
        <f>IF(OR(P3626=1,Q3626=1),IF(D3626+364&lt;=$D$5,(D3626+364-$D$4+1)/365,IF(D3626&gt;$D$4,($D$5-D3626+1)/365,$D$6/365)),0)</f>
        <v>0</v>
      </c>
      <c r="S3626" s="28">
        <f>'Data &amp; Parameter'!$E$16*'Data &amp; Parameter'!$E$17*('Data &amp; Parameter'!$E$18+'Data &amp; Parameter'!$E$19)*'Data &amp; Parameter'!$E$20*'Data &amp; Parameter'!$E$37*R3626</f>
        <v>0</v>
      </c>
      <c r="T3626" s="28">
        <f t="shared" si="56"/>
        <v>0</v>
      </c>
    </row>
    <row r="3627" spans="1:20" ht="15.75" customHeight="1" x14ac:dyDescent="0.35">
      <c r="A3627">
        <v>3620</v>
      </c>
      <c r="B3627" s="76">
        <v>44253.384513888886</v>
      </c>
      <c r="C3627" s="1" t="s">
        <v>11484</v>
      </c>
      <c r="D3627" s="76">
        <v>44253.384826388894</v>
      </c>
      <c r="E3627" s="1" t="s">
        <v>11485</v>
      </c>
      <c r="F3627" s="1" t="s">
        <v>11486</v>
      </c>
      <c r="G3627" s="1" t="s">
        <v>123</v>
      </c>
      <c r="H3627" s="1" t="s">
        <v>124</v>
      </c>
      <c r="I3627" s="1" t="s">
        <v>125</v>
      </c>
      <c r="J3627" s="1" t="s">
        <v>11370</v>
      </c>
      <c r="K3627" s="1" t="s">
        <v>11370</v>
      </c>
      <c r="L3627">
        <f>ROUNDUP(IF(B3627&gt;$D$4,0,($D$4-B3627+1)/365),0)</f>
        <v>0</v>
      </c>
      <c r="M3627">
        <f>ROUNDUP(IF(B3627&gt;$D$5,0,($D$5-B3627+1)/365),0)</f>
        <v>0</v>
      </c>
      <c r="N3627" s="28">
        <f>IF(OR(L3627=1,M3627=1),IF(B3627+364&lt;=$D$5,(B3627+364-$D$4+1)/365,IF(B3627&gt;$D$4,($D$5-B3627+1)/365,$D$6/365)),0)</f>
        <v>0</v>
      </c>
      <c r="O3627" s="28">
        <f>'Data &amp; Parameter'!$E$16*'Data &amp; Parameter'!$E$17*('Data &amp; Parameter'!$E$18+'Data &amp; Parameter'!$E$19)*'Data &amp; Parameter'!$E$20*'Data &amp; Parameter'!$E$37*N3627</f>
        <v>0</v>
      </c>
      <c r="P3627">
        <f>ROUNDUP(IF(D3627&gt;$D$4,0,($D$4-D3627+1)/365),0)</f>
        <v>0</v>
      </c>
      <c r="Q3627">
        <f>ROUNDUP(IF(D3627&gt;$D$5,0,($D$5-D3627+1)/365),0)</f>
        <v>0</v>
      </c>
      <c r="R3627" s="28">
        <f>IF(OR(P3627=1,Q3627=1),IF(D3627+364&lt;=$D$5,(D3627+364-$D$4+1)/365,IF(D3627&gt;$D$4,($D$5-D3627+1)/365,$D$6/365)),0)</f>
        <v>0</v>
      </c>
      <c r="S3627" s="28">
        <f>'Data &amp; Parameter'!$E$16*'Data &amp; Parameter'!$E$17*('Data &amp; Parameter'!$E$18+'Data &amp; Parameter'!$E$19)*'Data &amp; Parameter'!$E$20*'Data &amp; Parameter'!$E$37*R3627</f>
        <v>0</v>
      </c>
      <c r="T3627" s="28">
        <f t="shared" si="56"/>
        <v>0</v>
      </c>
    </row>
    <row r="3628" spans="1:20" ht="15.75" customHeight="1" x14ac:dyDescent="0.35">
      <c r="A3628">
        <v>3621</v>
      </c>
      <c r="B3628" s="76">
        <v>44253.388090277775</v>
      </c>
      <c r="C3628" s="1" t="s">
        <v>11487</v>
      </c>
      <c r="D3628" s="76">
        <v>44253.388935185183</v>
      </c>
      <c r="E3628" s="1" t="s">
        <v>11488</v>
      </c>
      <c r="F3628" s="1" t="s">
        <v>11489</v>
      </c>
      <c r="G3628" s="1" t="s">
        <v>123</v>
      </c>
      <c r="H3628" s="1" t="s">
        <v>124</v>
      </c>
      <c r="I3628" s="1" t="s">
        <v>125</v>
      </c>
      <c r="J3628" s="1" t="s">
        <v>11370</v>
      </c>
      <c r="K3628" s="1" t="s">
        <v>11370</v>
      </c>
      <c r="L3628">
        <f>ROUNDUP(IF(B3628&gt;$D$4,0,($D$4-B3628+1)/365),0)</f>
        <v>0</v>
      </c>
      <c r="M3628">
        <f>ROUNDUP(IF(B3628&gt;$D$5,0,($D$5-B3628+1)/365),0)</f>
        <v>0</v>
      </c>
      <c r="N3628" s="28">
        <f>IF(OR(L3628=1,M3628=1),IF(B3628+364&lt;=$D$5,(B3628+364-$D$4+1)/365,IF(B3628&gt;$D$4,($D$5-B3628+1)/365,$D$6/365)),0)</f>
        <v>0</v>
      </c>
      <c r="O3628" s="28">
        <f>'Data &amp; Parameter'!$E$16*'Data &amp; Parameter'!$E$17*('Data &amp; Parameter'!$E$18+'Data &amp; Parameter'!$E$19)*'Data &amp; Parameter'!$E$20*'Data &amp; Parameter'!$E$37*N3628</f>
        <v>0</v>
      </c>
      <c r="P3628">
        <f>ROUNDUP(IF(D3628&gt;$D$4,0,($D$4-D3628+1)/365),0)</f>
        <v>0</v>
      </c>
      <c r="Q3628">
        <f>ROUNDUP(IF(D3628&gt;$D$5,0,($D$5-D3628+1)/365),0)</f>
        <v>0</v>
      </c>
      <c r="R3628" s="28">
        <f>IF(OR(P3628=1,Q3628=1),IF(D3628+364&lt;=$D$5,(D3628+364-$D$4+1)/365,IF(D3628&gt;$D$4,($D$5-D3628+1)/365,$D$6/365)),0)</f>
        <v>0</v>
      </c>
      <c r="S3628" s="28">
        <f>'Data &amp; Parameter'!$E$16*'Data &amp; Parameter'!$E$17*('Data &amp; Parameter'!$E$18+'Data &amp; Parameter'!$E$19)*'Data &amp; Parameter'!$E$20*'Data &amp; Parameter'!$E$37*R3628</f>
        <v>0</v>
      </c>
      <c r="T3628" s="28">
        <f t="shared" si="56"/>
        <v>0</v>
      </c>
    </row>
    <row r="3629" spans="1:20" ht="15.75" customHeight="1" x14ac:dyDescent="0.35">
      <c r="A3629">
        <v>3622</v>
      </c>
      <c r="B3629" s="76">
        <v>44253.388194444444</v>
      </c>
      <c r="C3629" s="1" t="s">
        <v>11490</v>
      </c>
      <c r="D3629" s="76">
        <v>44253.39</v>
      </c>
      <c r="E3629" s="1" t="s">
        <v>11491</v>
      </c>
      <c r="F3629" s="1" t="s">
        <v>11492</v>
      </c>
      <c r="G3629" s="1" t="s">
        <v>123</v>
      </c>
      <c r="H3629" s="1" t="s">
        <v>124</v>
      </c>
      <c r="I3629" s="1" t="s">
        <v>125</v>
      </c>
      <c r="J3629" s="1" t="s">
        <v>11356</v>
      </c>
      <c r="K3629" s="1" t="s">
        <v>11493</v>
      </c>
      <c r="L3629">
        <f>ROUNDUP(IF(B3629&gt;$D$4,0,($D$4-B3629+1)/365),0)</f>
        <v>0</v>
      </c>
      <c r="M3629">
        <f>ROUNDUP(IF(B3629&gt;$D$5,0,($D$5-B3629+1)/365),0)</f>
        <v>0</v>
      </c>
      <c r="N3629" s="28">
        <f>IF(OR(L3629=1,M3629=1),IF(B3629+364&lt;=$D$5,(B3629+364-$D$4+1)/365,IF(B3629&gt;$D$4,($D$5-B3629+1)/365,$D$6/365)),0)</f>
        <v>0</v>
      </c>
      <c r="O3629" s="28">
        <f>'Data &amp; Parameter'!$E$16*'Data &amp; Parameter'!$E$17*('Data &amp; Parameter'!$E$18+'Data &amp; Parameter'!$E$19)*'Data &amp; Parameter'!$E$20*'Data &amp; Parameter'!$E$37*N3629</f>
        <v>0</v>
      </c>
      <c r="P3629">
        <f>ROUNDUP(IF(D3629&gt;$D$4,0,($D$4-D3629+1)/365),0)</f>
        <v>0</v>
      </c>
      <c r="Q3629">
        <f>ROUNDUP(IF(D3629&gt;$D$5,0,($D$5-D3629+1)/365),0)</f>
        <v>0</v>
      </c>
      <c r="R3629" s="28">
        <f>IF(OR(P3629=1,Q3629=1),IF(D3629+364&lt;=$D$5,(D3629+364-$D$4+1)/365,IF(D3629&gt;$D$4,($D$5-D3629+1)/365,$D$6/365)),0)</f>
        <v>0</v>
      </c>
      <c r="S3629" s="28">
        <f>'Data &amp; Parameter'!$E$16*'Data &amp; Parameter'!$E$17*('Data &amp; Parameter'!$E$18+'Data &amp; Parameter'!$E$19)*'Data &amp; Parameter'!$E$20*'Data &amp; Parameter'!$E$37*R3629</f>
        <v>0</v>
      </c>
      <c r="T3629" s="28">
        <f t="shared" si="56"/>
        <v>0</v>
      </c>
    </row>
    <row r="3630" spans="1:20" ht="15.75" customHeight="1" x14ac:dyDescent="0.35">
      <c r="A3630">
        <v>3623</v>
      </c>
      <c r="B3630" s="76">
        <v>44253.388425925921</v>
      </c>
      <c r="C3630" s="1" t="s">
        <v>11494</v>
      </c>
      <c r="D3630" s="76">
        <v>44253.38957175926</v>
      </c>
      <c r="E3630" s="1" t="s">
        <v>11495</v>
      </c>
      <c r="F3630" s="1" t="s">
        <v>11496</v>
      </c>
      <c r="G3630" s="1" t="s">
        <v>123</v>
      </c>
      <c r="H3630" s="1" t="s">
        <v>124</v>
      </c>
      <c r="I3630" s="1" t="s">
        <v>125</v>
      </c>
      <c r="J3630" s="1" t="s">
        <v>11366</v>
      </c>
      <c r="K3630" s="1" t="s">
        <v>11497</v>
      </c>
      <c r="L3630">
        <f>ROUNDUP(IF(B3630&gt;$D$4,0,($D$4-B3630+1)/365),0)</f>
        <v>0</v>
      </c>
      <c r="M3630">
        <f>ROUNDUP(IF(B3630&gt;$D$5,0,($D$5-B3630+1)/365),0)</f>
        <v>0</v>
      </c>
      <c r="N3630" s="28">
        <f>IF(OR(L3630=1,M3630=1),IF(B3630+364&lt;=$D$5,(B3630+364-$D$4+1)/365,IF(B3630&gt;$D$4,($D$5-B3630+1)/365,$D$6/365)),0)</f>
        <v>0</v>
      </c>
      <c r="O3630" s="28">
        <f>'Data &amp; Parameter'!$E$16*'Data &amp; Parameter'!$E$17*('Data &amp; Parameter'!$E$18+'Data &amp; Parameter'!$E$19)*'Data &amp; Parameter'!$E$20*'Data &amp; Parameter'!$E$37*N3630</f>
        <v>0</v>
      </c>
      <c r="P3630">
        <f>ROUNDUP(IF(D3630&gt;$D$4,0,($D$4-D3630+1)/365),0)</f>
        <v>0</v>
      </c>
      <c r="Q3630">
        <f>ROUNDUP(IF(D3630&gt;$D$5,0,($D$5-D3630+1)/365),0)</f>
        <v>0</v>
      </c>
      <c r="R3630" s="28">
        <f>IF(OR(P3630=1,Q3630=1),IF(D3630+364&lt;=$D$5,(D3630+364-$D$4+1)/365,IF(D3630&gt;$D$4,($D$5-D3630+1)/365,$D$6/365)),0)</f>
        <v>0</v>
      </c>
      <c r="S3630" s="28">
        <f>'Data &amp; Parameter'!$E$16*'Data &amp; Parameter'!$E$17*('Data &amp; Parameter'!$E$18+'Data &amp; Parameter'!$E$19)*'Data &amp; Parameter'!$E$20*'Data &amp; Parameter'!$E$37*R3630</f>
        <v>0</v>
      </c>
      <c r="T3630" s="28">
        <f t="shared" si="56"/>
        <v>0</v>
      </c>
    </row>
    <row r="3631" spans="1:20" ht="15.75" customHeight="1" x14ac:dyDescent="0.35">
      <c r="A3631">
        <v>3624</v>
      </c>
      <c r="B3631" s="76">
        <v>44253.389398148152</v>
      </c>
      <c r="C3631" s="1" t="s">
        <v>11498</v>
      </c>
      <c r="D3631" s="76">
        <v>44253.389918981484</v>
      </c>
      <c r="E3631" s="1" t="s">
        <v>11499</v>
      </c>
      <c r="F3631" s="1" t="s">
        <v>11500</v>
      </c>
      <c r="G3631" s="1" t="s">
        <v>123</v>
      </c>
      <c r="H3631" s="1" t="s">
        <v>124</v>
      </c>
      <c r="I3631" s="1" t="s">
        <v>125</v>
      </c>
      <c r="J3631" s="1" t="s">
        <v>11366</v>
      </c>
      <c r="K3631" s="1" t="s">
        <v>11366</v>
      </c>
      <c r="L3631">
        <f>ROUNDUP(IF(B3631&gt;$D$4,0,($D$4-B3631+1)/365),0)</f>
        <v>0</v>
      </c>
      <c r="M3631">
        <f>ROUNDUP(IF(B3631&gt;$D$5,0,($D$5-B3631+1)/365),0)</f>
        <v>0</v>
      </c>
      <c r="N3631" s="28">
        <f>IF(OR(L3631=1,M3631=1),IF(B3631+364&lt;=$D$5,(B3631+364-$D$4+1)/365,IF(B3631&gt;$D$4,($D$5-B3631+1)/365,$D$6/365)),0)</f>
        <v>0</v>
      </c>
      <c r="O3631" s="28">
        <f>'Data &amp; Parameter'!$E$16*'Data &amp; Parameter'!$E$17*('Data &amp; Parameter'!$E$18+'Data &amp; Parameter'!$E$19)*'Data &amp; Parameter'!$E$20*'Data &amp; Parameter'!$E$37*N3631</f>
        <v>0</v>
      </c>
      <c r="P3631">
        <f>ROUNDUP(IF(D3631&gt;$D$4,0,($D$4-D3631+1)/365),0)</f>
        <v>0</v>
      </c>
      <c r="Q3631">
        <f>ROUNDUP(IF(D3631&gt;$D$5,0,($D$5-D3631+1)/365),0)</f>
        <v>0</v>
      </c>
      <c r="R3631" s="28">
        <f>IF(OR(P3631=1,Q3631=1),IF(D3631+364&lt;=$D$5,(D3631+364-$D$4+1)/365,IF(D3631&gt;$D$4,($D$5-D3631+1)/365,$D$6/365)),0)</f>
        <v>0</v>
      </c>
      <c r="S3631" s="28">
        <f>'Data &amp; Parameter'!$E$16*'Data &amp; Parameter'!$E$17*('Data &amp; Parameter'!$E$18+'Data &amp; Parameter'!$E$19)*'Data &amp; Parameter'!$E$20*'Data &amp; Parameter'!$E$37*R3631</f>
        <v>0</v>
      </c>
      <c r="T3631" s="28">
        <f t="shared" si="56"/>
        <v>0</v>
      </c>
    </row>
    <row r="3632" spans="1:20" ht="15.75" customHeight="1" x14ac:dyDescent="0.35">
      <c r="A3632">
        <v>3625</v>
      </c>
      <c r="B3632" s="76">
        <v>44253.391886574071</v>
      </c>
      <c r="C3632" s="1" t="s">
        <v>11501</v>
      </c>
      <c r="D3632" s="76">
        <v>44253.39262731481</v>
      </c>
      <c r="E3632" s="1" t="s">
        <v>11502</v>
      </c>
      <c r="F3632" s="1" t="s">
        <v>11503</v>
      </c>
      <c r="G3632" s="1" t="s">
        <v>123</v>
      </c>
      <c r="H3632" s="1" t="s">
        <v>124</v>
      </c>
      <c r="I3632" s="1" t="s">
        <v>125</v>
      </c>
      <c r="J3632" s="1" t="s">
        <v>11356</v>
      </c>
      <c r="K3632" s="1" t="s">
        <v>11493</v>
      </c>
      <c r="L3632">
        <f>ROUNDUP(IF(B3632&gt;$D$4,0,($D$4-B3632+1)/365),0)</f>
        <v>0</v>
      </c>
      <c r="M3632">
        <f>ROUNDUP(IF(B3632&gt;$D$5,0,($D$5-B3632+1)/365),0)</f>
        <v>0</v>
      </c>
      <c r="N3632" s="28">
        <f>IF(OR(L3632=1,M3632=1),IF(B3632+364&lt;=$D$5,(B3632+364-$D$4+1)/365,IF(B3632&gt;$D$4,($D$5-B3632+1)/365,$D$6/365)),0)</f>
        <v>0</v>
      </c>
      <c r="O3632" s="28">
        <f>'Data &amp; Parameter'!$E$16*'Data &amp; Parameter'!$E$17*('Data &amp; Parameter'!$E$18+'Data &amp; Parameter'!$E$19)*'Data &amp; Parameter'!$E$20*'Data &amp; Parameter'!$E$37*N3632</f>
        <v>0</v>
      </c>
      <c r="P3632">
        <f>ROUNDUP(IF(D3632&gt;$D$4,0,($D$4-D3632+1)/365),0)</f>
        <v>0</v>
      </c>
      <c r="Q3632">
        <f>ROUNDUP(IF(D3632&gt;$D$5,0,($D$5-D3632+1)/365),0)</f>
        <v>0</v>
      </c>
      <c r="R3632" s="28">
        <f>IF(OR(P3632=1,Q3632=1),IF(D3632+364&lt;=$D$5,(D3632+364-$D$4+1)/365,IF(D3632&gt;$D$4,($D$5-D3632+1)/365,$D$6/365)),0)</f>
        <v>0</v>
      </c>
      <c r="S3632" s="28">
        <f>'Data &amp; Parameter'!$E$16*'Data &amp; Parameter'!$E$17*('Data &amp; Parameter'!$E$18+'Data &amp; Parameter'!$E$19)*'Data &amp; Parameter'!$E$20*'Data &amp; Parameter'!$E$37*R3632</f>
        <v>0</v>
      </c>
      <c r="T3632" s="28">
        <f t="shared" si="56"/>
        <v>0</v>
      </c>
    </row>
    <row r="3633" spans="1:20" ht="15.75" customHeight="1" x14ac:dyDescent="0.35">
      <c r="A3633">
        <v>3626</v>
      </c>
      <c r="B3633" s="76">
        <v>44253.392060185186</v>
      </c>
      <c r="C3633" s="1" t="s">
        <v>11504</v>
      </c>
      <c r="D3633" s="76">
        <v>44253.393530092595</v>
      </c>
      <c r="E3633" s="1" t="s">
        <v>11505</v>
      </c>
      <c r="F3633" s="1" t="s">
        <v>11506</v>
      </c>
      <c r="G3633" s="1" t="s">
        <v>123</v>
      </c>
      <c r="H3633" s="1" t="s">
        <v>124</v>
      </c>
      <c r="I3633" s="1" t="s">
        <v>125</v>
      </c>
      <c r="J3633" s="1" t="s">
        <v>11366</v>
      </c>
      <c r="K3633" s="1" t="s">
        <v>11366</v>
      </c>
      <c r="L3633">
        <f>ROUNDUP(IF(B3633&gt;$D$4,0,($D$4-B3633+1)/365),0)</f>
        <v>0</v>
      </c>
      <c r="M3633">
        <f>ROUNDUP(IF(B3633&gt;$D$5,0,($D$5-B3633+1)/365),0)</f>
        <v>0</v>
      </c>
      <c r="N3633" s="28">
        <f>IF(OR(L3633=1,M3633=1),IF(B3633+364&lt;=$D$5,(B3633+364-$D$4+1)/365,IF(B3633&gt;$D$4,($D$5-B3633+1)/365,$D$6/365)),0)</f>
        <v>0</v>
      </c>
      <c r="O3633" s="28">
        <f>'Data &amp; Parameter'!$E$16*'Data &amp; Parameter'!$E$17*('Data &amp; Parameter'!$E$18+'Data &amp; Parameter'!$E$19)*'Data &amp; Parameter'!$E$20*'Data &amp; Parameter'!$E$37*N3633</f>
        <v>0</v>
      </c>
      <c r="P3633">
        <f>ROUNDUP(IF(D3633&gt;$D$4,0,($D$4-D3633+1)/365),0)</f>
        <v>0</v>
      </c>
      <c r="Q3633">
        <f>ROUNDUP(IF(D3633&gt;$D$5,0,($D$5-D3633+1)/365),0)</f>
        <v>0</v>
      </c>
      <c r="R3633" s="28">
        <f>IF(OR(P3633=1,Q3633=1),IF(D3633+364&lt;=$D$5,(D3633+364-$D$4+1)/365,IF(D3633&gt;$D$4,($D$5-D3633+1)/365,$D$6/365)),0)</f>
        <v>0</v>
      </c>
      <c r="S3633" s="28">
        <f>'Data &amp; Parameter'!$E$16*'Data &amp; Parameter'!$E$17*('Data &amp; Parameter'!$E$18+'Data &amp; Parameter'!$E$19)*'Data &amp; Parameter'!$E$20*'Data &amp; Parameter'!$E$37*R3633</f>
        <v>0</v>
      </c>
      <c r="T3633" s="28">
        <f t="shared" si="56"/>
        <v>0</v>
      </c>
    </row>
    <row r="3634" spans="1:20" ht="15.75" customHeight="1" x14ac:dyDescent="0.35">
      <c r="A3634">
        <v>3627</v>
      </c>
      <c r="B3634" s="76">
        <v>44253.392280092594</v>
      </c>
      <c r="C3634" s="1" t="s">
        <v>11507</v>
      </c>
      <c r="D3634" s="76">
        <v>44253.393275462964</v>
      </c>
      <c r="E3634" s="1" t="s">
        <v>11508</v>
      </c>
      <c r="F3634" s="1" t="s">
        <v>11509</v>
      </c>
      <c r="G3634" s="1" t="s">
        <v>123</v>
      </c>
      <c r="H3634" s="1" t="s">
        <v>124</v>
      </c>
      <c r="I3634" s="1" t="s">
        <v>125</v>
      </c>
      <c r="J3634" s="1" t="s">
        <v>11370</v>
      </c>
      <c r="K3634" s="1" t="s">
        <v>11370</v>
      </c>
      <c r="L3634">
        <f>ROUNDUP(IF(B3634&gt;$D$4,0,($D$4-B3634+1)/365),0)</f>
        <v>0</v>
      </c>
      <c r="M3634">
        <f>ROUNDUP(IF(B3634&gt;$D$5,0,($D$5-B3634+1)/365),0)</f>
        <v>0</v>
      </c>
      <c r="N3634" s="28">
        <f>IF(OR(L3634=1,M3634=1),IF(B3634+364&lt;=$D$5,(B3634+364-$D$4+1)/365,IF(B3634&gt;$D$4,($D$5-B3634+1)/365,$D$6/365)),0)</f>
        <v>0</v>
      </c>
      <c r="O3634" s="28">
        <f>'Data &amp; Parameter'!$E$16*'Data &amp; Parameter'!$E$17*('Data &amp; Parameter'!$E$18+'Data &amp; Parameter'!$E$19)*'Data &amp; Parameter'!$E$20*'Data &amp; Parameter'!$E$37*N3634</f>
        <v>0</v>
      </c>
      <c r="P3634">
        <f>ROUNDUP(IF(D3634&gt;$D$4,0,($D$4-D3634+1)/365),0)</f>
        <v>0</v>
      </c>
      <c r="Q3634">
        <f>ROUNDUP(IF(D3634&gt;$D$5,0,($D$5-D3634+1)/365),0)</f>
        <v>0</v>
      </c>
      <c r="R3634" s="28">
        <f>IF(OR(P3634=1,Q3634=1),IF(D3634+364&lt;=$D$5,(D3634+364-$D$4+1)/365,IF(D3634&gt;$D$4,($D$5-D3634+1)/365,$D$6/365)),0)</f>
        <v>0</v>
      </c>
      <c r="S3634" s="28">
        <f>'Data &amp; Parameter'!$E$16*'Data &amp; Parameter'!$E$17*('Data &amp; Parameter'!$E$18+'Data &amp; Parameter'!$E$19)*'Data &amp; Parameter'!$E$20*'Data &amp; Parameter'!$E$37*R3634</f>
        <v>0</v>
      </c>
      <c r="T3634" s="28">
        <f t="shared" si="56"/>
        <v>0</v>
      </c>
    </row>
    <row r="3635" spans="1:20" ht="15.75" customHeight="1" x14ac:dyDescent="0.35">
      <c r="A3635">
        <v>3628</v>
      </c>
      <c r="B3635" s="76">
        <v>44253.39362268518</v>
      </c>
      <c r="C3635" s="1" t="s">
        <v>11510</v>
      </c>
      <c r="D3635" s="76">
        <v>44253.394074074073</v>
      </c>
      <c r="E3635" s="1" t="s">
        <v>11511</v>
      </c>
      <c r="F3635" s="1" t="s">
        <v>11512</v>
      </c>
      <c r="G3635" s="1" t="s">
        <v>123</v>
      </c>
      <c r="H3635" s="1" t="s">
        <v>124</v>
      </c>
      <c r="I3635" s="1" t="s">
        <v>125</v>
      </c>
      <c r="J3635" s="1" t="s">
        <v>11366</v>
      </c>
      <c r="K3635" s="1" t="s">
        <v>11366</v>
      </c>
      <c r="L3635">
        <f>ROUNDUP(IF(B3635&gt;$D$4,0,($D$4-B3635+1)/365),0)</f>
        <v>0</v>
      </c>
      <c r="M3635">
        <f>ROUNDUP(IF(B3635&gt;$D$5,0,($D$5-B3635+1)/365),0)</f>
        <v>0</v>
      </c>
      <c r="N3635" s="28">
        <f>IF(OR(L3635=1,M3635=1),IF(B3635+364&lt;=$D$5,(B3635+364-$D$4+1)/365,IF(B3635&gt;$D$4,($D$5-B3635+1)/365,$D$6/365)),0)</f>
        <v>0</v>
      </c>
      <c r="O3635" s="28">
        <f>'Data &amp; Parameter'!$E$16*'Data &amp; Parameter'!$E$17*('Data &amp; Parameter'!$E$18+'Data &amp; Parameter'!$E$19)*'Data &amp; Parameter'!$E$20*'Data &amp; Parameter'!$E$37*N3635</f>
        <v>0</v>
      </c>
      <c r="P3635">
        <f>ROUNDUP(IF(D3635&gt;$D$4,0,($D$4-D3635+1)/365),0)</f>
        <v>0</v>
      </c>
      <c r="Q3635">
        <f>ROUNDUP(IF(D3635&gt;$D$5,0,($D$5-D3635+1)/365),0)</f>
        <v>0</v>
      </c>
      <c r="R3635" s="28">
        <f>IF(OR(P3635=1,Q3635=1),IF(D3635+364&lt;=$D$5,(D3635+364-$D$4+1)/365,IF(D3635&gt;$D$4,($D$5-D3635+1)/365,$D$6/365)),0)</f>
        <v>0</v>
      </c>
      <c r="S3635" s="28">
        <f>'Data &amp; Parameter'!$E$16*'Data &amp; Parameter'!$E$17*('Data &amp; Parameter'!$E$18+'Data &amp; Parameter'!$E$19)*'Data &amp; Parameter'!$E$20*'Data &amp; Parameter'!$E$37*R3635</f>
        <v>0</v>
      </c>
      <c r="T3635" s="28">
        <f t="shared" si="56"/>
        <v>0</v>
      </c>
    </row>
    <row r="3636" spans="1:20" ht="15.75" customHeight="1" x14ac:dyDescent="0.35">
      <c r="A3636">
        <v>3629</v>
      </c>
      <c r="B3636" s="76">
        <v>44253.395381944443</v>
      </c>
      <c r="C3636" s="1" t="s">
        <v>11513</v>
      </c>
      <c r="D3636" s="76">
        <v>44253.396423611106</v>
      </c>
      <c r="E3636" s="1" t="s">
        <v>11514</v>
      </c>
      <c r="F3636" s="1" t="s">
        <v>11515</v>
      </c>
      <c r="G3636" s="1" t="s">
        <v>123</v>
      </c>
      <c r="H3636" s="1" t="s">
        <v>124</v>
      </c>
      <c r="I3636" s="1" t="s">
        <v>125</v>
      </c>
      <c r="J3636" s="1" t="s">
        <v>11356</v>
      </c>
      <c r="K3636" s="1" t="s">
        <v>11493</v>
      </c>
      <c r="L3636">
        <f>ROUNDUP(IF(B3636&gt;$D$4,0,($D$4-B3636+1)/365),0)</f>
        <v>0</v>
      </c>
      <c r="M3636">
        <f>ROUNDUP(IF(B3636&gt;$D$5,0,($D$5-B3636+1)/365),0)</f>
        <v>0</v>
      </c>
      <c r="N3636" s="28">
        <f>IF(OR(L3636=1,M3636=1),IF(B3636+364&lt;=$D$5,(B3636+364-$D$4+1)/365,IF(B3636&gt;$D$4,($D$5-B3636+1)/365,$D$6/365)),0)</f>
        <v>0</v>
      </c>
      <c r="O3636" s="28">
        <f>'Data &amp; Parameter'!$E$16*'Data &amp; Parameter'!$E$17*('Data &amp; Parameter'!$E$18+'Data &amp; Parameter'!$E$19)*'Data &amp; Parameter'!$E$20*'Data &amp; Parameter'!$E$37*N3636</f>
        <v>0</v>
      </c>
      <c r="P3636">
        <f>ROUNDUP(IF(D3636&gt;$D$4,0,($D$4-D3636+1)/365),0)</f>
        <v>0</v>
      </c>
      <c r="Q3636">
        <f>ROUNDUP(IF(D3636&gt;$D$5,0,($D$5-D3636+1)/365),0)</f>
        <v>0</v>
      </c>
      <c r="R3636" s="28">
        <f>IF(OR(P3636=1,Q3636=1),IF(D3636+364&lt;=$D$5,(D3636+364-$D$4+1)/365,IF(D3636&gt;$D$4,($D$5-D3636+1)/365,$D$6/365)),0)</f>
        <v>0</v>
      </c>
      <c r="S3636" s="28">
        <f>'Data &amp; Parameter'!$E$16*'Data &amp; Parameter'!$E$17*('Data &amp; Parameter'!$E$18+'Data &amp; Parameter'!$E$19)*'Data &amp; Parameter'!$E$20*'Data &amp; Parameter'!$E$37*R3636</f>
        <v>0</v>
      </c>
      <c r="T3636" s="28">
        <f t="shared" si="56"/>
        <v>0</v>
      </c>
    </row>
    <row r="3637" spans="1:20" ht="15.75" customHeight="1" x14ac:dyDescent="0.35">
      <c r="A3637">
        <v>3630</v>
      </c>
      <c r="B3637" s="76">
        <v>44253.395821759259</v>
      </c>
      <c r="C3637" s="1" t="s">
        <v>11516</v>
      </c>
      <c r="D3637" s="76">
        <v>44253.397245370375</v>
      </c>
      <c r="E3637" s="1" t="s">
        <v>11517</v>
      </c>
      <c r="F3637" s="1" t="s">
        <v>11518</v>
      </c>
      <c r="G3637" s="1" t="s">
        <v>123</v>
      </c>
      <c r="H3637" s="1" t="s">
        <v>124</v>
      </c>
      <c r="I3637" s="1" t="s">
        <v>125</v>
      </c>
      <c r="J3637" s="1" t="s">
        <v>11370</v>
      </c>
      <c r="K3637" s="1" t="s">
        <v>11519</v>
      </c>
      <c r="L3637">
        <f>ROUNDUP(IF(B3637&gt;$D$4,0,($D$4-B3637+1)/365),0)</f>
        <v>0</v>
      </c>
      <c r="M3637">
        <f>ROUNDUP(IF(B3637&gt;$D$5,0,($D$5-B3637+1)/365),0)</f>
        <v>0</v>
      </c>
      <c r="N3637" s="28">
        <f>IF(OR(L3637=1,M3637=1),IF(B3637+364&lt;=$D$5,(B3637+364-$D$4+1)/365,IF(B3637&gt;$D$4,($D$5-B3637+1)/365,$D$6/365)),0)</f>
        <v>0</v>
      </c>
      <c r="O3637" s="28">
        <f>'Data &amp; Parameter'!$E$16*'Data &amp; Parameter'!$E$17*('Data &amp; Parameter'!$E$18+'Data &amp; Parameter'!$E$19)*'Data &amp; Parameter'!$E$20*'Data &amp; Parameter'!$E$37*N3637</f>
        <v>0</v>
      </c>
      <c r="P3637">
        <f>ROUNDUP(IF(D3637&gt;$D$4,0,($D$4-D3637+1)/365),0)</f>
        <v>0</v>
      </c>
      <c r="Q3637">
        <f>ROUNDUP(IF(D3637&gt;$D$5,0,($D$5-D3637+1)/365),0)</f>
        <v>0</v>
      </c>
      <c r="R3637" s="28">
        <f>IF(OR(P3637=1,Q3637=1),IF(D3637+364&lt;=$D$5,(D3637+364-$D$4+1)/365,IF(D3637&gt;$D$4,($D$5-D3637+1)/365,$D$6/365)),0)</f>
        <v>0</v>
      </c>
      <c r="S3637" s="28">
        <f>'Data &amp; Parameter'!$E$16*'Data &amp; Parameter'!$E$17*('Data &amp; Parameter'!$E$18+'Data &amp; Parameter'!$E$19)*'Data &amp; Parameter'!$E$20*'Data &amp; Parameter'!$E$37*R3637</f>
        <v>0</v>
      </c>
      <c r="T3637" s="28">
        <f t="shared" si="56"/>
        <v>0</v>
      </c>
    </row>
    <row r="3638" spans="1:20" ht="15.75" customHeight="1" x14ac:dyDescent="0.35">
      <c r="A3638">
        <v>3631</v>
      </c>
      <c r="B3638" s="76">
        <v>44253.396851851852</v>
      </c>
      <c r="C3638" s="1" t="s">
        <v>11520</v>
      </c>
      <c r="D3638" s="76">
        <v>44253.397326388891</v>
      </c>
      <c r="E3638" s="1" t="s">
        <v>11521</v>
      </c>
      <c r="F3638" s="1" t="s">
        <v>11522</v>
      </c>
      <c r="G3638" s="1" t="s">
        <v>123</v>
      </c>
      <c r="H3638" s="1" t="s">
        <v>124</v>
      </c>
      <c r="I3638" s="1" t="s">
        <v>125</v>
      </c>
      <c r="J3638" s="1" t="s">
        <v>11366</v>
      </c>
      <c r="K3638" s="1" t="s">
        <v>11366</v>
      </c>
      <c r="L3638">
        <f>ROUNDUP(IF(B3638&gt;$D$4,0,($D$4-B3638+1)/365),0)</f>
        <v>0</v>
      </c>
      <c r="M3638">
        <f>ROUNDUP(IF(B3638&gt;$D$5,0,($D$5-B3638+1)/365),0)</f>
        <v>0</v>
      </c>
      <c r="N3638" s="28">
        <f>IF(OR(L3638=1,M3638=1),IF(B3638+364&lt;=$D$5,(B3638+364-$D$4+1)/365,IF(B3638&gt;$D$4,($D$5-B3638+1)/365,$D$6/365)),0)</f>
        <v>0</v>
      </c>
      <c r="O3638" s="28">
        <f>'Data &amp; Parameter'!$E$16*'Data &amp; Parameter'!$E$17*('Data &amp; Parameter'!$E$18+'Data &amp; Parameter'!$E$19)*'Data &amp; Parameter'!$E$20*'Data &amp; Parameter'!$E$37*N3638</f>
        <v>0</v>
      </c>
      <c r="P3638">
        <f>ROUNDUP(IF(D3638&gt;$D$4,0,($D$4-D3638+1)/365),0)</f>
        <v>0</v>
      </c>
      <c r="Q3638">
        <f>ROUNDUP(IF(D3638&gt;$D$5,0,($D$5-D3638+1)/365),0)</f>
        <v>0</v>
      </c>
      <c r="R3638" s="28">
        <f>IF(OR(P3638=1,Q3638=1),IF(D3638+364&lt;=$D$5,(D3638+364-$D$4+1)/365,IF(D3638&gt;$D$4,($D$5-D3638+1)/365,$D$6/365)),0)</f>
        <v>0</v>
      </c>
      <c r="S3638" s="28">
        <f>'Data &amp; Parameter'!$E$16*'Data &amp; Parameter'!$E$17*('Data &amp; Parameter'!$E$18+'Data &amp; Parameter'!$E$19)*'Data &amp; Parameter'!$E$20*'Data &amp; Parameter'!$E$37*R3638</f>
        <v>0</v>
      </c>
      <c r="T3638" s="28">
        <f t="shared" si="56"/>
        <v>0</v>
      </c>
    </row>
    <row r="3639" spans="1:20" ht="15.75" customHeight="1" x14ac:dyDescent="0.35">
      <c r="A3639">
        <v>3632</v>
      </c>
      <c r="B3639" s="76">
        <v>44253.398020833338</v>
      </c>
      <c r="C3639" s="1" t="s">
        <v>11523</v>
      </c>
      <c r="D3639" s="76">
        <v>44253.399537037039</v>
      </c>
      <c r="E3639" s="1" t="s">
        <v>11524</v>
      </c>
      <c r="F3639" s="1" t="s">
        <v>11525</v>
      </c>
      <c r="G3639" s="1" t="s">
        <v>123</v>
      </c>
      <c r="H3639" s="1" t="s">
        <v>124</v>
      </c>
      <c r="I3639" s="1" t="s">
        <v>125</v>
      </c>
      <c r="J3639" s="1" t="s">
        <v>11366</v>
      </c>
      <c r="K3639" s="1" t="s">
        <v>11497</v>
      </c>
      <c r="L3639">
        <f>ROUNDUP(IF(B3639&gt;$D$4,0,($D$4-B3639+1)/365),0)</f>
        <v>0</v>
      </c>
      <c r="M3639">
        <f>ROUNDUP(IF(B3639&gt;$D$5,0,($D$5-B3639+1)/365),0)</f>
        <v>0</v>
      </c>
      <c r="N3639" s="28">
        <f>IF(OR(L3639=1,M3639=1),IF(B3639+364&lt;=$D$5,(B3639+364-$D$4+1)/365,IF(B3639&gt;$D$4,($D$5-B3639+1)/365,$D$6/365)),0)</f>
        <v>0</v>
      </c>
      <c r="O3639" s="28">
        <f>'Data &amp; Parameter'!$E$16*'Data &amp; Parameter'!$E$17*('Data &amp; Parameter'!$E$18+'Data &amp; Parameter'!$E$19)*'Data &amp; Parameter'!$E$20*'Data &amp; Parameter'!$E$37*N3639</f>
        <v>0</v>
      </c>
      <c r="P3639">
        <f>ROUNDUP(IF(D3639&gt;$D$4,0,($D$4-D3639+1)/365),0)</f>
        <v>0</v>
      </c>
      <c r="Q3639">
        <f>ROUNDUP(IF(D3639&gt;$D$5,0,($D$5-D3639+1)/365),0)</f>
        <v>0</v>
      </c>
      <c r="R3639" s="28">
        <f>IF(OR(P3639=1,Q3639=1),IF(D3639+364&lt;=$D$5,(D3639+364-$D$4+1)/365,IF(D3639&gt;$D$4,($D$5-D3639+1)/365,$D$6/365)),0)</f>
        <v>0</v>
      </c>
      <c r="S3639" s="28">
        <f>'Data &amp; Parameter'!$E$16*'Data &amp; Parameter'!$E$17*('Data &amp; Parameter'!$E$18+'Data &amp; Parameter'!$E$19)*'Data &amp; Parameter'!$E$20*'Data &amp; Parameter'!$E$37*R3639</f>
        <v>0</v>
      </c>
      <c r="T3639" s="28">
        <f t="shared" si="56"/>
        <v>0</v>
      </c>
    </row>
    <row r="3640" spans="1:20" ht="15.75" customHeight="1" x14ac:dyDescent="0.35">
      <c r="A3640">
        <v>3633</v>
      </c>
      <c r="B3640" s="76">
        <v>44253.398564814815</v>
      </c>
      <c r="C3640" s="1" t="s">
        <v>11526</v>
      </c>
      <c r="D3640" s="76">
        <v>44253.399050925931</v>
      </c>
      <c r="E3640" s="1" t="s">
        <v>11527</v>
      </c>
      <c r="F3640" s="1" t="s">
        <v>11528</v>
      </c>
      <c r="G3640" s="1" t="s">
        <v>123</v>
      </c>
      <c r="H3640" s="1" t="s">
        <v>124</v>
      </c>
      <c r="I3640" s="1" t="s">
        <v>125</v>
      </c>
      <c r="J3640" s="1" t="s">
        <v>11356</v>
      </c>
      <c r="K3640" s="1" t="s">
        <v>11356</v>
      </c>
      <c r="L3640">
        <f>ROUNDUP(IF(B3640&gt;$D$4,0,($D$4-B3640+1)/365),0)</f>
        <v>0</v>
      </c>
      <c r="M3640">
        <f>ROUNDUP(IF(B3640&gt;$D$5,0,($D$5-B3640+1)/365),0)</f>
        <v>0</v>
      </c>
      <c r="N3640" s="28">
        <f>IF(OR(L3640=1,M3640=1),IF(B3640+364&lt;=$D$5,(B3640+364-$D$4+1)/365,IF(B3640&gt;$D$4,($D$5-B3640+1)/365,$D$6/365)),0)</f>
        <v>0</v>
      </c>
      <c r="O3640" s="28">
        <f>'Data &amp; Parameter'!$E$16*'Data &amp; Parameter'!$E$17*('Data &amp; Parameter'!$E$18+'Data &amp; Parameter'!$E$19)*'Data &amp; Parameter'!$E$20*'Data &amp; Parameter'!$E$37*N3640</f>
        <v>0</v>
      </c>
      <c r="P3640">
        <f>ROUNDUP(IF(D3640&gt;$D$4,0,($D$4-D3640+1)/365),0)</f>
        <v>0</v>
      </c>
      <c r="Q3640">
        <f>ROUNDUP(IF(D3640&gt;$D$5,0,($D$5-D3640+1)/365),0)</f>
        <v>0</v>
      </c>
      <c r="R3640" s="28">
        <f>IF(OR(P3640=1,Q3640=1),IF(D3640+364&lt;=$D$5,(D3640+364-$D$4+1)/365,IF(D3640&gt;$D$4,($D$5-D3640+1)/365,$D$6/365)),0)</f>
        <v>0</v>
      </c>
      <c r="S3640" s="28">
        <f>'Data &amp; Parameter'!$E$16*'Data &amp; Parameter'!$E$17*('Data &amp; Parameter'!$E$18+'Data &amp; Parameter'!$E$19)*'Data &amp; Parameter'!$E$20*'Data &amp; Parameter'!$E$37*R3640</f>
        <v>0</v>
      </c>
      <c r="T3640" s="28">
        <f t="shared" si="56"/>
        <v>0</v>
      </c>
    </row>
    <row r="3641" spans="1:20" ht="15.75" customHeight="1" x14ac:dyDescent="0.35">
      <c r="A3641">
        <v>3634</v>
      </c>
      <c r="B3641" s="76">
        <v>44253.399942129632</v>
      </c>
      <c r="C3641" s="1" t="s">
        <v>11529</v>
      </c>
      <c r="D3641" s="76">
        <v>44253.401261574079</v>
      </c>
      <c r="E3641" s="1" t="s">
        <v>11530</v>
      </c>
      <c r="F3641" s="1" t="s">
        <v>11531</v>
      </c>
      <c r="G3641" s="1" t="s">
        <v>123</v>
      </c>
      <c r="H3641" s="1" t="s">
        <v>124</v>
      </c>
      <c r="I3641" s="1" t="s">
        <v>125</v>
      </c>
      <c r="J3641" s="1" t="s">
        <v>11370</v>
      </c>
      <c r="K3641" s="1" t="s">
        <v>11519</v>
      </c>
      <c r="L3641">
        <f>ROUNDUP(IF(B3641&gt;$D$4,0,($D$4-B3641+1)/365),0)</f>
        <v>0</v>
      </c>
      <c r="M3641">
        <f>ROUNDUP(IF(B3641&gt;$D$5,0,($D$5-B3641+1)/365),0)</f>
        <v>0</v>
      </c>
      <c r="N3641" s="28">
        <f>IF(OR(L3641=1,M3641=1),IF(B3641+364&lt;=$D$5,(B3641+364-$D$4+1)/365,IF(B3641&gt;$D$4,($D$5-B3641+1)/365,$D$6/365)),0)</f>
        <v>0</v>
      </c>
      <c r="O3641" s="28">
        <f>'Data &amp; Parameter'!$E$16*'Data &amp; Parameter'!$E$17*('Data &amp; Parameter'!$E$18+'Data &amp; Parameter'!$E$19)*'Data &amp; Parameter'!$E$20*'Data &amp; Parameter'!$E$37*N3641</f>
        <v>0</v>
      </c>
      <c r="P3641">
        <f>ROUNDUP(IF(D3641&gt;$D$4,0,($D$4-D3641+1)/365),0)</f>
        <v>0</v>
      </c>
      <c r="Q3641">
        <f>ROUNDUP(IF(D3641&gt;$D$5,0,($D$5-D3641+1)/365),0)</f>
        <v>0</v>
      </c>
      <c r="R3641" s="28">
        <f>IF(OR(P3641=1,Q3641=1),IF(D3641+364&lt;=$D$5,(D3641+364-$D$4+1)/365,IF(D3641&gt;$D$4,($D$5-D3641+1)/365,$D$6/365)),0)</f>
        <v>0</v>
      </c>
      <c r="S3641" s="28">
        <f>'Data &amp; Parameter'!$E$16*'Data &amp; Parameter'!$E$17*('Data &amp; Parameter'!$E$18+'Data &amp; Parameter'!$E$19)*'Data &amp; Parameter'!$E$20*'Data &amp; Parameter'!$E$37*R3641</f>
        <v>0</v>
      </c>
      <c r="T3641" s="28">
        <f t="shared" si="56"/>
        <v>0</v>
      </c>
    </row>
    <row r="3642" spans="1:20" ht="15.75" customHeight="1" x14ac:dyDescent="0.35">
      <c r="A3642">
        <v>3635</v>
      </c>
      <c r="B3642" s="76">
        <v>44253.400127314817</v>
      </c>
      <c r="C3642" s="1" t="s">
        <v>11532</v>
      </c>
      <c r="D3642" s="76">
        <v>44253.40115740741</v>
      </c>
      <c r="E3642" s="1" t="s">
        <v>11533</v>
      </c>
      <c r="F3642" s="1" t="s">
        <v>11534</v>
      </c>
      <c r="G3642" s="1" t="s">
        <v>123</v>
      </c>
      <c r="H3642" s="1" t="s">
        <v>124</v>
      </c>
      <c r="I3642" s="1" t="s">
        <v>125</v>
      </c>
      <c r="J3642" s="1" t="s">
        <v>11366</v>
      </c>
      <c r="K3642" s="1" t="s">
        <v>11366</v>
      </c>
      <c r="L3642">
        <f>ROUNDUP(IF(B3642&gt;$D$4,0,($D$4-B3642+1)/365),0)</f>
        <v>0</v>
      </c>
      <c r="M3642">
        <f>ROUNDUP(IF(B3642&gt;$D$5,0,($D$5-B3642+1)/365),0)</f>
        <v>0</v>
      </c>
      <c r="N3642" s="28">
        <f>IF(OR(L3642=1,M3642=1),IF(B3642+364&lt;=$D$5,(B3642+364-$D$4+1)/365,IF(B3642&gt;$D$4,($D$5-B3642+1)/365,$D$6/365)),0)</f>
        <v>0</v>
      </c>
      <c r="O3642" s="28">
        <f>'Data &amp; Parameter'!$E$16*'Data &amp; Parameter'!$E$17*('Data &amp; Parameter'!$E$18+'Data &amp; Parameter'!$E$19)*'Data &amp; Parameter'!$E$20*'Data &amp; Parameter'!$E$37*N3642</f>
        <v>0</v>
      </c>
      <c r="P3642">
        <f>ROUNDUP(IF(D3642&gt;$D$4,0,($D$4-D3642+1)/365),0)</f>
        <v>0</v>
      </c>
      <c r="Q3642">
        <f>ROUNDUP(IF(D3642&gt;$D$5,0,($D$5-D3642+1)/365),0)</f>
        <v>0</v>
      </c>
      <c r="R3642" s="28">
        <f>IF(OR(P3642=1,Q3642=1),IF(D3642+364&lt;=$D$5,(D3642+364-$D$4+1)/365,IF(D3642&gt;$D$4,($D$5-D3642+1)/365,$D$6/365)),0)</f>
        <v>0</v>
      </c>
      <c r="S3642" s="28">
        <f>'Data &amp; Parameter'!$E$16*'Data &amp; Parameter'!$E$17*('Data &amp; Parameter'!$E$18+'Data &amp; Parameter'!$E$19)*'Data &amp; Parameter'!$E$20*'Data &amp; Parameter'!$E$37*R3642</f>
        <v>0</v>
      </c>
      <c r="T3642" s="28">
        <f t="shared" si="56"/>
        <v>0</v>
      </c>
    </row>
    <row r="3643" spans="1:20" ht="15.75" customHeight="1" x14ac:dyDescent="0.35">
      <c r="A3643">
        <v>3636</v>
      </c>
      <c r="B3643" s="76">
        <v>44253.400763888887</v>
      </c>
      <c r="C3643" s="1" t="s">
        <v>11535</v>
      </c>
      <c r="D3643" s="76">
        <v>44253.401458333334</v>
      </c>
      <c r="E3643" s="1" t="s">
        <v>11536</v>
      </c>
      <c r="F3643" s="1" t="s">
        <v>11537</v>
      </c>
      <c r="G3643" s="1" t="s">
        <v>123</v>
      </c>
      <c r="H3643" s="1" t="s">
        <v>124</v>
      </c>
      <c r="I3643" s="1" t="s">
        <v>125</v>
      </c>
      <c r="J3643" s="1" t="s">
        <v>11356</v>
      </c>
      <c r="K3643" s="1" t="s">
        <v>11356</v>
      </c>
      <c r="L3643">
        <f>ROUNDUP(IF(B3643&gt;$D$4,0,($D$4-B3643+1)/365),0)</f>
        <v>0</v>
      </c>
      <c r="M3643">
        <f>ROUNDUP(IF(B3643&gt;$D$5,0,($D$5-B3643+1)/365),0)</f>
        <v>0</v>
      </c>
      <c r="N3643" s="28">
        <f>IF(OR(L3643=1,M3643=1),IF(B3643+364&lt;=$D$5,(B3643+364-$D$4+1)/365,IF(B3643&gt;$D$4,($D$5-B3643+1)/365,$D$6/365)),0)</f>
        <v>0</v>
      </c>
      <c r="O3643" s="28">
        <f>'Data &amp; Parameter'!$E$16*'Data &amp; Parameter'!$E$17*('Data &amp; Parameter'!$E$18+'Data &amp; Parameter'!$E$19)*'Data &amp; Parameter'!$E$20*'Data &amp; Parameter'!$E$37*N3643</f>
        <v>0</v>
      </c>
      <c r="P3643">
        <f>ROUNDUP(IF(D3643&gt;$D$4,0,($D$4-D3643+1)/365),0)</f>
        <v>0</v>
      </c>
      <c r="Q3643">
        <f>ROUNDUP(IF(D3643&gt;$D$5,0,($D$5-D3643+1)/365),0)</f>
        <v>0</v>
      </c>
      <c r="R3643" s="28">
        <f>IF(OR(P3643=1,Q3643=1),IF(D3643+364&lt;=$D$5,(D3643+364-$D$4+1)/365,IF(D3643&gt;$D$4,($D$5-D3643+1)/365,$D$6/365)),0)</f>
        <v>0</v>
      </c>
      <c r="S3643" s="28">
        <f>'Data &amp; Parameter'!$E$16*'Data &amp; Parameter'!$E$17*('Data &amp; Parameter'!$E$18+'Data &amp; Parameter'!$E$19)*'Data &amp; Parameter'!$E$20*'Data &amp; Parameter'!$E$37*R3643</f>
        <v>0</v>
      </c>
      <c r="T3643" s="28">
        <f t="shared" si="56"/>
        <v>0</v>
      </c>
    </row>
    <row r="3644" spans="1:20" ht="15.75" customHeight="1" x14ac:dyDescent="0.35">
      <c r="A3644">
        <v>3637</v>
      </c>
      <c r="B3644" s="76">
        <v>44253.40143518518</v>
      </c>
      <c r="C3644" s="1" t="s">
        <v>11538</v>
      </c>
      <c r="D3644" s="76">
        <v>44253.402025462958</v>
      </c>
      <c r="E3644" s="1" t="s">
        <v>11539</v>
      </c>
      <c r="F3644" s="1" t="s">
        <v>11540</v>
      </c>
      <c r="G3644" s="1" t="s">
        <v>123</v>
      </c>
      <c r="H3644" s="1" t="s">
        <v>124</v>
      </c>
      <c r="I3644" s="1" t="s">
        <v>125</v>
      </c>
      <c r="J3644" s="1" t="s">
        <v>11366</v>
      </c>
      <c r="K3644" s="1" t="s">
        <v>11403</v>
      </c>
      <c r="L3644">
        <f>ROUNDUP(IF(B3644&gt;$D$4,0,($D$4-B3644+1)/365),0)</f>
        <v>0</v>
      </c>
      <c r="M3644">
        <f>ROUNDUP(IF(B3644&gt;$D$5,0,($D$5-B3644+1)/365),0)</f>
        <v>0</v>
      </c>
      <c r="N3644" s="28">
        <f>IF(OR(L3644=1,M3644=1),IF(B3644+364&lt;=$D$5,(B3644+364-$D$4+1)/365,IF(B3644&gt;$D$4,($D$5-B3644+1)/365,$D$6/365)),0)</f>
        <v>0</v>
      </c>
      <c r="O3644" s="28">
        <f>'Data &amp; Parameter'!$E$16*'Data &amp; Parameter'!$E$17*('Data &amp; Parameter'!$E$18+'Data &amp; Parameter'!$E$19)*'Data &amp; Parameter'!$E$20*'Data &amp; Parameter'!$E$37*N3644</f>
        <v>0</v>
      </c>
      <c r="P3644">
        <f>ROUNDUP(IF(D3644&gt;$D$4,0,($D$4-D3644+1)/365),0)</f>
        <v>0</v>
      </c>
      <c r="Q3644">
        <f>ROUNDUP(IF(D3644&gt;$D$5,0,($D$5-D3644+1)/365),0)</f>
        <v>0</v>
      </c>
      <c r="R3644" s="28">
        <f>IF(OR(P3644=1,Q3644=1),IF(D3644+364&lt;=$D$5,(D3644+364-$D$4+1)/365,IF(D3644&gt;$D$4,($D$5-D3644+1)/365,$D$6/365)),0)</f>
        <v>0</v>
      </c>
      <c r="S3644" s="28">
        <f>'Data &amp; Parameter'!$E$16*'Data &amp; Parameter'!$E$17*('Data &amp; Parameter'!$E$18+'Data &amp; Parameter'!$E$19)*'Data &amp; Parameter'!$E$20*'Data &amp; Parameter'!$E$37*R3644</f>
        <v>0</v>
      </c>
      <c r="T3644" s="28">
        <f t="shared" si="56"/>
        <v>0</v>
      </c>
    </row>
    <row r="3645" spans="1:20" ht="15.75" customHeight="1" x14ac:dyDescent="0.35">
      <c r="A3645">
        <v>3638</v>
      </c>
      <c r="B3645" s="76">
        <v>44253.403437500005</v>
      </c>
      <c r="C3645" s="1" t="s">
        <v>11541</v>
      </c>
      <c r="D3645" s="76">
        <v>44253.404837962968</v>
      </c>
      <c r="E3645" s="1" t="s">
        <v>11542</v>
      </c>
      <c r="F3645" s="1" t="s">
        <v>11543</v>
      </c>
      <c r="G3645" s="1" t="s">
        <v>123</v>
      </c>
      <c r="H3645" s="1" t="s">
        <v>124</v>
      </c>
      <c r="I3645" s="1" t="s">
        <v>125</v>
      </c>
      <c r="J3645" s="1" t="s">
        <v>11356</v>
      </c>
      <c r="K3645" s="1" t="s">
        <v>11356</v>
      </c>
      <c r="L3645">
        <f>ROUNDUP(IF(B3645&gt;$D$4,0,($D$4-B3645+1)/365),0)</f>
        <v>0</v>
      </c>
      <c r="M3645">
        <f>ROUNDUP(IF(B3645&gt;$D$5,0,($D$5-B3645+1)/365),0)</f>
        <v>0</v>
      </c>
      <c r="N3645" s="28">
        <f>IF(OR(L3645=1,M3645=1),IF(B3645+364&lt;=$D$5,(B3645+364-$D$4+1)/365,IF(B3645&gt;$D$4,($D$5-B3645+1)/365,$D$6/365)),0)</f>
        <v>0</v>
      </c>
      <c r="O3645" s="28">
        <f>'Data &amp; Parameter'!$E$16*'Data &amp; Parameter'!$E$17*('Data &amp; Parameter'!$E$18+'Data &amp; Parameter'!$E$19)*'Data &amp; Parameter'!$E$20*'Data &amp; Parameter'!$E$37*N3645</f>
        <v>0</v>
      </c>
      <c r="P3645">
        <f>ROUNDUP(IF(D3645&gt;$D$4,0,($D$4-D3645+1)/365),0)</f>
        <v>0</v>
      </c>
      <c r="Q3645">
        <f>ROUNDUP(IF(D3645&gt;$D$5,0,($D$5-D3645+1)/365),0)</f>
        <v>0</v>
      </c>
      <c r="R3645" s="28">
        <f>IF(OR(P3645=1,Q3645=1),IF(D3645+364&lt;=$D$5,(D3645+364-$D$4+1)/365,IF(D3645&gt;$D$4,($D$5-D3645+1)/365,$D$6/365)),0)</f>
        <v>0</v>
      </c>
      <c r="S3645" s="28">
        <f>'Data &amp; Parameter'!$E$16*'Data &amp; Parameter'!$E$17*('Data &amp; Parameter'!$E$18+'Data &amp; Parameter'!$E$19)*'Data &amp; Parameter'!$E$20*'Data &amp; Parameter'!$E$37*R3645</f>
        <v>0</v>
      </c>
      <c r="T3645" s="28">
        <f t="shared" si="56"/>
        <v>0</v>
      </c>
    </row>
    <row r="3646" spans="1:20" ht="15.75" customHeight="1" x14ac:dyDescent="0.35">
      <c r="A3646">
        <v>3639</v>
      </c>
      <c r="B3646" s="76">
        <v>44253.404409722221</v>
      </c>
      <c r="C3646" s="1" t="s">
        <v>11544</v>
      </c>
      <c r="D3646" s="76">
        <v>44253.404988425929</v>
      </c>
      <c r="E3646" s="1" t="s">
        <v>11545</v>
      </c>
      <c r="F3646" s="1" t="s">
        <v>11546</v>
      </c>
      <c r="G3646" s="1" t="s">
        <v>123</v>
      </c>
      <c r="H3646" s="1" t="s">
        <v>124</v>
      </c>
      <c r="I3646" s="1" t="s">
        <v>125</v>
      </c>
      <c r="J3646" s="1" t="s">
        <v>11366</v>
      </c>
      <c r="K3646" s="1" t="s">
        <v>11366</v>
      </c>
      <c r="L3646">
        <f>ROUNDUP(IF(B3646&gt;$D$4,0,($D$4-B3646+1)/365),0)</f>
        <v>0</v>
      </c>
      <c r="M3646">
        <f>ROUNDUP(IF(B3646&gt;$D$5,0,($D$5-B3646+1)/365),0)</f>
        <v>0</v>
      </c>
      <c r="N3646" s="28">
        <f>IF(OR(L3646=1,M3646=1),IF(B3646+364&lt;=$D$5,(B3646+364-$D$4+1)/365,IF(B3646&gt;$D$4,($D$5-B3646+1)/365,$D$6/365)),0)</f>
        <v>0</v>
      </c>
      <c r="O3646" s="28">
        <f>'Data &amp; Parameter'!$E$16*'Data &amp; Parameter'!$E$17*('Data &amp; Parameter'!$E$18+'Data &amp; Parameter'!$E$19)*'Data &amp; Parameter'!$E$20*'Data &amp; Parameter'!$E$37*N3646</f>
        <v>0</v>
      </c>
      <c r="P3646">
        <f>ROUNDUP(IF(D3646&gt;$D$4,0,($D$4-D3646+1)/365),0)</f>
        <v>0</v>
      </c>
      <c r="Q3646">
        <f>ROUNDUP(IF(D3646&gt;$D$5,0,($D$5-D3646+1)/365),0)</f>
        <v>0</v>
      </c>
      <c r="R3646" s="28">
        <f>IF(OR(P3646=1,Q3646=1),IF(D3646+364&lt;=$D$5,(D3646+364-$D$4+1)/365,IF(D3646&gt;$D$4,($D$5-D3646+1)/365,$D$6/365)),0)</f>
        <v>0</v>
      </c>
      <c r="S3646" s="28">
        <f>'Data &amp; Parameter'!$E$16*'Data &amp; Parameter'!$E$17*('Data &amp; Parameter'!$E$18+'Data &amp; Parameter'!$E$19)*'Data &amp; Parameter'!$E$20*'Data &amp; Parameter'!$E$37*R3646</f>
        <v>0</v>
      </c>
      <c r="T3646" s="28">
        <f t="shared" si="56"/>
        <v>0</v>
      </c>
    </row>
    <row r="3647" spans="1:20" ht="15.75" customHeight="1" x14ac:dyDescent="0.35">
      <c r="A3647">
        <v>3640</v>
      </c>
      <c r="B3647" s="76">
        <v>44253.404988425929</v>
      </c>
      <c r="C3647" s="1" t="s">
        <v>11547</v>
      </c>
      <c r="D3647" s="76">
        <v>44253.406053240746</v>
      </c>
      <c r="E3647" s="1" t="s">
        <v>11548</v>
      </c>
      <c r="F3647" s="1" t="s">
        <v>11549</v>
      </c>
      <c r="G3647" s="1" t="s">
        <v>123</v>
      </c>
      <c r="H3647" s="1" t="s">
        <v>124</v>
      </c>
      <c r="I3647" s="1" t="s">
        <v>125</v>
      </c>
      <c r="J3647" s="1" t="s">
        <v>11366</v>
      </c>
      <c r="K3647" s="1" t="s">
        <v>11366</v>
      </c>
      <c r="L3647">
        <f>ROUNDUP(IF(B3647&gt;$D$4,0,($D$4-B3647+1)/365),0)</f>
        <v>0</v>
      </c>
      <c r="M3647">
        <f>ROUNDUP(IF(B3647&gt;$D$5,0,($D$5-B3647+1)/365),0)</f>
        <v>0</v>
      </c>
      <c r="N3647" s="28">
        <f>IF(OR(L3647=1,M3647=1),IF(B3647+364&lt;=$D$5,(B3647+364-$D$4+1)/365,IF(B3647&gt;$D$4,($D$5-B3647+1)/365,$D$6/365)),0)</f>
        <v>0</v>
      </c>
      <c r="O3647" s="28">
        <f>'Data &amp; Parameter'!$E$16*'Data &amp; Parameter'!$E$17*('Data &amp; Parameter'!$E$18+'Data &amp; Parameter'!$E$19)*'Data &amp; Parameter'!$E$20*'Data &amp; Parameter'!$E$37*N3647</f>
        <v>0</v>
      </c>
      <c r="P3647">
        <f>ROUNDUP(IF(D3647&gt;$D$4,0,($D$4-D3647+1)/365),0)</f>
        <v>0</v>
      </c>
      <c r="Q3647">
        <f>ROUNDUP(IF(D3647&gt;$D$5,0,($D$5-D3647+1)/365),0)</f>
        <v>0</v>
      </c>
      <c r="R3647" s="28">
        <f>IF(OR(P3647=1,Q3647=1),IF(D3647+364&lt;=$D$5,(D3647+364-$D$4+1)/365,IF(D3647&gt;$D$4,($D$5-D3647+1)/365,$D$6/365)),0)</f>
        <v>0</v>
      </c>
      <c r="S3647" s="28">
        <f>'Data &amp; Parameter'!$E$16*'Data &amp; Parameter'!$E$17*('Data &amp; Parameter'!$E$18+'Data &amp; Parameter'!$E$19)*'Data &amp; Parameter'!$E$20*'Data &amp; Parameter'!$E$37*R3647</f>
        <v>0</v>
      </c>
      <c r="T3647" s="28">
        <f t="shared" si="56"/>
        <v>0</v>
      </c>
    </row>
    <row r="3648" spans="1:20" ht="15.75" customHeight="1" x14ac:dyDescent="0.35">
      <c r="A3648">
        <v>3641</v>
      </c>
      <c r="B3648" s="76">
        <v>44253.405358796299</v>
      </c>
      <c r="C3648" s="1" t="s">
        <v>11550</v>
      </c>
      <c r="D3648" s="76">
        <v>44253.406111111108</v>
      </c>
      <c r="E3648" s="1" t="s">
        <v>11551</v>
      </c>
      <c r="F3648" s="1" t="s">
        <v>11552</v>
      </c>
      <c r="G3648" s="1" t="s">
        <v>123</v>
      </c>
      <c r="H3648" s="1" t="s">
        <v>124</v>
      </c>
      <c r="I3648" s="1" t="s">
        <v>125</v>
      </c>
      <c r="J3648" s="1" t="s">
        <v>11370</v>
      </c>
      <c r="K3648" s="1" t="s">
        <v>11370</v>
      </c>
      <c r="L3648">
        <f>ROUNDUP(IF(B3648&gt;$D$4,0,($D$4-B3648+1)/365),0)</f>
        <v>0</v>
      </c>
      <c r="M3648">
        <f>ROUNDUP(IF(B3648&gt;$D$5,0,($D$5-B3648+1)/365),0)</f>
        <v>0</v>
      </c>
      <c r="N3648" s="28">
        <f>IF(OR(L3648=1,M3648=1),IF(B3648+364&lt;=$D$5,(B3648+364-$D$4+1)/365,IF(B3648&gt;$D$4,($D$5-B3648+1)/365,$D$6/365)),0)</f>
        <v>0</v>
      </c>
      <c r="O3648" s="28">
        <f>'Data &amp; Parameter'!$E$16*'Data &amp; Parameter'!$E$17*('Data &amp; Parameter'!$E$18+'Data &amp; Parameter'!$E$19)*'Data &amp; Parameter'!$E$20*'Data &amp; Parameter'!$E$37*N3648</f>
        <v>0</v>
      </c>
      <c r="P3648">
        <f>ROUNDUP(IF(D3648&gt;$D$4,0,($D$4-D3648+1)/365),0)</f>
        <v>0</v>
      </c>
      <c r="Q3648">
        <f>ROUNDUP(IF(D3648&gt;$D$5,0,($D$5-D3648+1)/365),0)</f>
        <v>0</v>
      </c>
      <c r="R3648" s="28">
        <f>IF(OR(P3648=1,Q3648=1),IF(D3648+364&lt;=$D$5,(D3648+364-$D$4+1)/365,IF(D3648&gt;$D$4,($D$5-D3648+1)/365,$D$6/365)),0)</f>
        <v>0</v>
      </c>
      <c r="S3648" s="28">
        <f>'Data &amp; Parameter'!$E$16*'Data &amp; Parameter'!$E$17*('Data &amp; Parameter'!$E$18+'Data &amp; Parameter'!$E$19)*'Data &amp; Parameter'!$E$20*'Data &amp; Parameter'!$E$37*R3648</f>
        <v>0</v>
      </c>
      <c r="T3648" s="28">
        <f t="shared" si="56"/>
        <v>0</v>
      </c>
    </row>
    <row r="3649" spans="1:20" ht="15.75" customHeight="1" x14ac:dyDescent="0.35">
      <c r="A3649">
        <v>3642</v>
      </c>
      <c r="B3649" s="76">
        <v>44253.407418981486</v>
      </c>
      <c r="C3649" s="1" t="s">
        <v>11553</v>
      </c>
      <c r="D3649" s="76">
        <v>44253.408541666664</v>
      </c>
      <c r="E3649" s="1" t="s">
        <v>11554</v>
      </c>
      <c r="F3649" s="1" t="s">
        <v>11555</v>
      </c>
      <c r="G3649" s="1" t="s">
        <v>123</v>
      </c>
      <c r="H3649" s="1" t="s">
        <v>124</v>
      </c>
      <c r="I3649" s="1" t="s">
        <v>125</v>
      </c>
      <c r="J3649" s="1" t="s">
        <v>11356</v>
      </c>
      <c r="K3649" s="1" t="s">
        <v>11556</v>
      </c>
      <c r="L3649">
        <f>ROUNDUP(IF(B3649&gt;$D$4,0,($D$4-B3649+1)/365),0)</f>
        <v>0</v>
      </c>
      <c r="M3649">
        <f>ROUNDUP(IF(B3649&gt;$D$5,0,($D$5-B3649+1)/365),0)</f>
        <v>0</v>
      </c>
      <c r="N3649" s="28">
        <f>IF(OR(L3649=1,M3649=1),IF(B3649+364&lt;=$D$5,(B3649+364-$D$4+1)/365,IF(B3649&gt;$D$4,($D$5-B3649+1)/365,$D$6/365)),0)</f>
        <v>0</v>
      </c>
      <c r="O3649" s="28">
        <f>'Data &amp; Parameter'!$E$16*'Data &amp; Parameter'!$E$17*('Data &amp; Parameter'!$E$18+'Data &amp; Parameter'!$E$19)*'Data &amp; Parameter'!$E$20*'Data &amp; Parameter'!$E$37*N3649</f>
        <v>0</v>
      </c>
      <c r="P3649">
        <f>ROUNDUP(IF(D3649&gt;$D$4,0,($D$4-D3649+1)/365),0)</f>
        <v>0</v>
      </c>
      <c r="Q3649">
        <f>ROUNDUP(IF(D3649&gt;$D$5,0,($D$5-D3649+1)/365),0)</f>
        <v>0</v>
      </c>
      <c r="R3649" s="28">
        <f>IF(OR(P3649=1,Q3649=1),IF(D3649+364&lt;=$D$5,(D3649+364-$D$4+1)/365,IF(D3649&gt;$D$4,($D$5-D3649+1)/365,$D$6/365)),0)</f>
        <v>0</v>
      </c>
      <c r="S3649" s="28">
        <f>'Data &amp; Parameter'!$E$16*'Data &amp; Parameter'!$E$17*('Data &amp; Parameter'!$E$18+'Data &amp; Parameter'!$E$19)*'Data &amp; Parameter'!$E$20*'Data &amp; Parameter'!$E$37*R3649</f>
        <v>0</v>
      </c>
      <c r="T3649" s="28">
        <f t="shared" si="56"/>
        <v>0</v>
      </c>
    </row>
    <row r="3650" spans="1:20" ht="15.75" customHeight="1" x14ac:dyDescent="0.35">
      <c r="A3650">
        <v>3643</v>
      </c>
      <c r="B3650" s="76">
        <v>44253.407847222217</v>
      </c>
      <c r="C3650" s="1" t="s">
        <v>11557</v>
      </c>
      <c r="D3650" s="76">
        <v>44253.40829861111</v>
      </c>
      <c r="E3650" s="1" t="s">
        <v>11558</v>
      </c>
      <c r="F3650" s="1" t="s">
        <v>11559</v>
      </c>
      <c r="G3650" s="1" t="s">
        <v>123</v>
      </c>
      <c r="H3650" s="1" t="s">
        <v>124</v>
      </c>
      <c r="I3650" s="1" t="s">
        <v>125</v>
      </c>
      <c r="J3650" s="1" t="s">
        <v>11560</v>
      </c>
      <c r="K3650" s="1" t="s">
        <v>11366</v>
      </c>
      <c r="L3650">
        <f>ROUNDUP(IF(B3650&gt;$D$4,0,($D$4-B3650+1)/365),0)</f>
        <v>0</v>
      </c>
      <c r="M3650">
        <f>ROUNDUP(IF(B3650&gt;$D$5,0,($D$5-B3650+1)/365),0)</f>
        <v>0</v>
      </c>
      <c r="N3650" s="28">
        <f>IF(OR(L3650=1,M3650=1),IF(B3650+364&lt;=$D$5,(B3650+364-$D$4+1)/365,IF(B3650&gt;$D$4,($D$5-B3650+1)/365,$D$6/365)),0)</f>
        <v>0</v>
      </c>
      <c r="O3650" s="28">
        <f>'Data &amp; Parameter'!$E$16*'Data &amp; Parameter'!$E$17*('Data &amp; Parameter'!$E$18+'Data &amp; Parameter'!$E$19)*'Data &amp; Parameter'!$E$20*'Data &amp; Parameter'!$E$37*N3650</f>
        <v>0</v>
      </c>
      <c r="P3650">
        <f>ROUNDUP(IF(D3650&gt;$D$4,0,($D$4-D3650+1)/365),0)</f>
        <v>0</v>
      </c>
      <c r="Q3650">
        <f>ROUNDUP(IF(D3650&gt;$D$5,0,($D$5-D3650+1)/365),0)</f>
        <v>0</v>
      </c>
      <c r="R3650" s="28">
        <f>IF(OR(P3650=1,Q3650=1),IF(D3650+364&lt;=$D$5,(D3650+364-$D$4+1)/365,IF(D3650&gt;$D$4,($D$5-D3650+1)/365,$D$6/365)),0)</f>
        <v>0</v>
      </c>
      <c r="S3650" s="28">
        <f>'Data &amp; Parameter'!$E$16*'Data &amp; Parameter'!$E$17*('Data &amp; Parameter'!$E$18+'Data &amp; Parameter'!$E$19)*'Data &amp; Parameter'!$E$20*'Data &amp; Parameter'!$E$37*R3650</f>
        <v>0</v>
      </c>
      <c r="T3650" s="28">
        <f t="shared" si="56"/>
        <v>0</v>
      </c>
    </row>
    <row r="3651" spans="1:20" ht="15.75" customHeight="1" x14ac:dyDescent="0.35">
      <c r="A3651">
        <v>3644</v>
      </c>
      <c r="B3651" s="76">
        <v>44253.408356481479</v>
      </c>
      <c r="C3651" s="1" t="s">
        <v>11561</v>
      </c>
      <c r="D3651" s="76">
        <v>44253.408738425926</v>
      </c>
      <c r="E3651" s="1" t="s">
        <v>11562</v>
      </c>
      <c r="F3651" s="1" t="s">
        <v>11563</v>
      </c>
      <c r="G3651" s="1" t="s">
        <v>123</v>
      </c>
      <c r="H3651" s="1" t="s">
        <v>124</v>
      </c>
      <c r="I3651" s="1" t="s">
        <v>125</v>
      </c>
      <c r="J3651" s="1" t="s">
        <v>11366</v>
      </c>
      <c r="K3651" s="1" t="s">
        <v>11366</v>
      </c>
      <c r="L3651">
        <f>ROUNDUP(IF(B3651&gt;$D$4,0,($D$4-B3651+1)/365),0)</f>
        <v>0</v>
      </c>
      <c r="M3651">
        <f>ROUNDUP(IF(B3651&gt;$D$5,0,($D$5-B3651+1)/365),0)</f>
        <v>0</v>
      </c>
      <c r="N3651" s="28">
        <f>IF(OR(L3651=1,M3651=1),IF(B3651+364&lt;=$D$5,(B3651+364-$D$4+1)/365,IF(B3651&gt;$D$4,($D$5-B3651+1)/365,$D$6/365)),0)</f>
        <v>0</v>
      </c>
      <c r="O3651" s="28">
        <f>'Data &amp; Parameter'!$E$16*'Data &amp; Parameter'!$E$17*('Data &amp; Parameter'!$E$18+'Data &amp; Parameter'!$E$19)*'Data &amp; Parameter'!$E$20*'Data &amp; Parameter'!$E$37*N3651</f>
        <v>0</v>
      </c>
      <c r="P3651">
        <f>ROUNDUP(IF(D3651&gt;$D$4,0,($D$4-D3651+1)/365),0)</f>
        <v>0</v>
      </c>
      <c r="Q3651">
        <f>ROUNDUP(IF(D3651&gt;$D$5,0,($D$5-D3651+1)/365),0)</f>
        <v>0</v>
      </c>
      <c r="R3651" s="28">
        <f>IF(OR(P3651=1,Q3651=1),IF(D3651+364&lt;=$D$5,(D3651+364-$D$4+1)/365,IF(D3651&gt;$D$4,($D$5-D3651+1)/365,$D$6/365)),0)</f>
        <v>0</v>
      </c>
      <c r="S3651" s="28">
        <f>'Data &amp; Parameter'!$E$16*'Data &amp; Parameter'!$E$17*('Data &amp; Parameter'!$E$18+'Data &amp; Parameter'!$E$19)*'Data &amp; Parameter'!$E$20*'Data &amp; Parameter'!$E$37*R3651</f>
        <v>0</v>
      </c>
      <c r="T3651" s="28">
        <f t="shared" si="56"/>
        <v>0</v>
      </c>
    </row>
    <row r="3652" spans="1:20" ht="15.75" customHeight="1" x14ac:dyDescent="0.35">
      <c r="A3652">
        <v>3645</v>
      </c>
      <c r="B3652" s="76">
        <v>44253.410358796296</v>
      </c>
      <c r="C3652" s="1" t="s">
        <v>11564</v>
      </c>
      <c r="D3652" s="76">
        <v>44253.411226851851</v>
      </c>
      <c r="E3652" s="1" t="s">
        <v>11565</v>
      </c>
      <c r="F3652" s="1" t="s">
        <v>11566</v>
      </c>
      <c r="G3652" s="1" t="s">
        <v>123</v>
      </c>
      <c r="H3652" s="1" t="s">
        <v>124</v>
      </c>
      <c r="I3652" s="1" t="s">
        <v>125</v>
      </c>
      <c r="J3652" s="1" t="s">
        <v>11567</v>
      </c>
      <c r="K3652" s="1" t="s">
        <v>11370</v>
      </c>
      <c r="L3652">
        <f>ROUNDUP(IF(B3652&gt;$D$4,0,($D$4-B3652+1)/365),0)</f>
        <v>0</v>
      </c>
      <c r="M3652">
        <f>ROUNDUP(IF(B3652&gt;$D$5,0,($D$5-B3652+1)/365),0)</f>
        <v>0</v>
      </c>
      <c r="N3652" s="28">
        <f>IF(OR(L3652=1,M3652=1),IF(B3652+364&lt;=$D$5,(B3652+364-$D$4+1)/365,IF(B3652&gt;$D$4,($D$5-B3652+1)/365,$D$6/365)),0)</f>
        <v>0</v>
      </c>
      <c r="O3652" s="28">
        <f>'Data &amp; Parameter'!$E$16*'Data &amp; Parameter'!$E$17*('Data &amp; Parameter'!$E$18+'Data &amp; Parameter'!$E$19)*'Data &amp; Parameter'!$E$20*'Data &amp; Parameter'!$E$37*N3652</f>
        <v>0</v>
      </c>
      <c r="P3652">
        <f>ROUNDUP(IF(D3652&gt;$D$4,0,($D$4-D3652+1)/365),0)</f>
        <v>0</v>
      </c>
      <c r="Q3652">
        <f>ROUNDUP(IF(D3652&gt;$D$5,0,($D$5-D3652+1)/365),0)</f>
        <v>0</v>
      </c>
      <c r="R3652" s="28">
        <f>IF(OR(P3652=1,Q3652=1),IF(D3652+364&lt;=$D$5,(D3652+364-$D$4+1)/365,IF(D3652&gt;$D$4,($D$5-D3652+1)/365,$D$6/365)),0)</f>
        <v>0</v>
      </c>
      <c r="S3652" s="28">
        <f>'Data &amp; Parameter'!$E$16*'Data &amp; Parameter'!$E$17*('Data &amp; Parameter'!$E$18+'Data &amp; Parameter'!$E$19)*'Data &amp; Parameter'!$E$20*'Data &amp; Parameter'!$E$37*R3652</f>
        <v>0</v>
      </c>
      <c r="T3652" s="28">
        <f t="shared" si="56"/>
        <v>0</v>
      </c>
    </row>
    <row r="3653" spans="1:20" ht="15.75" customHeight="1" x14ac:dyDescent="0.35">
      <c r="A3653">
        <v>3646</v>
      </c>
      <c r="B3653" s="76">
        <v>44253.410578703704</v>
      </c>
      <c r="C3653" s="1" t="s">
        <v>11568</v>
      </c>
      <c r="D3653" s="76">
        <v>44253.411365740743</v>
      </c>
      <c r="E3653" s="1" t="s">
        <v>11569</v>
      </c>
      <c r="F3653" s="1" t="s">
        <v>11570</v>
      </c>
      <c r="G3653" s="1" t="s">
        <v>123</v>
      </c>
      <c r="H3653" s="1" t="s">
        <v>124</v>
      </c>
      <c r="I3653" s="1" t="s">
        <v>125</v>
      </c>
      <c r="J3653" s="1" t="s">
        <v>11366</v>
      </c>
      <c r="K3653" s="1" t="s">
        <v>11366</v>
      </c>
      <c r="L3653">
        <f>ROUNDUP(IF(B3653&gt;$D$4,0,($D$4-B3653+1)/365),0)</f>
        <v>0</v>
      </c>
      <c r="M3653">
        <f>ROUNDUP(IF(B3653&gt;$D$5,0,($D$5-B3653+1)/365),0)</f>
        <v>0</v>
      </c>
      <c r="N3653" s="28">
        <f>IF(OR(L3653=1,M3653=1),IF(B3653+364&lt;=$D$5,(B3653+364-$D$4+1)/365,IF(B3653&gt;$D$4,($D$5-B3653+1)/365,$D$6/365)),0)</f>
        <v>0</v>
      </c>
      <c r="O3653" s="28">
        <f>'Data &amp; Parameter'!$E$16*'Data &amp; Parameter'!$E$17*('Data &amp; Parameter'!$E$18+'Data &amp; Parameter'!$E$19)*'Data &amp; Parameter'!$E$20*'Data &amp; Parameter'!$E$37*N3653</f>
        <v>0</v>
      </c>
      <c r="P3653">
        <f>ROUNDUP(IF(D3653&gt;$D$4,0,($D$4-D3653+1)/365),0)</f>
        <v>0</v>
      </c>
      <c r="Q3653">
        <f>ROUNDUP(IF(D3653&gt;$D$5,0,($D$5-D3653+1)/365),0)</f>
        <v>0</v>
      </c>
      <c r="R3653" s="28">
        <f>IF(OR(P3653=1,Q3653=1),IF(D3653+364&lt;=$D$5,(D3653+364-$D$4+1)/365,IF(D3653&gt;$D$4,($D$5-D3653+1)/365,$D$6/365)),0)</f>
        <v>0</v>
      </c>
      <c r="S3653" s="28">
        <f>'Data &amp; Parameter'!$E$16*'Data &amp; Parameter'!$E$17*('Data &amp; Parameter'!$E$18+'Data &amp; Parameter'!$E$19)*'Data &amp; Parameter'!$E$20*'Data &amp; Parameter'!$E$37*R3653</f>
        <v>0</v>
      </c>
      <c r="T3653" s="28">
        <f t="shared" si="56"/>
        <v>0</v>
      </c>
    </row>
    <row r="3654" spans="1:20" ht="15.75" customHeight="1" x14ac:dyDescent="0.35">
      <c r="A3654">
        <v>3647</v>
      </c>
      <c r="B3654" s="76">
        <v>44253.410879629635</v>
      </c>
      <c r="C3654" s="1" t="s">
        <v>11571</v>
      </c>
      <c r="D3654" s="76">
        <v>44253.412581018521</v>
      </c>
      <c r="E3654" s="1" t="s">
        <v>11572</v>
      </c>
      <c r="F3654" s="1" t="s">
        <v>11573</v>
      </c>
      <c r="G3654" s="1" t="s">
        <v>123</v>
      </c>
      <c r="H3654" s="1" t="s">
        <v>124</v>
      </c>
      <c r="I3654" s="1" t="s">
        <v>125</v>
      </c>
      <c r="J3654" s="1" t="s">
        <v>11356</v>
      </c>
      <c r="K3654" s="1" t="s">
        <v>11556</v>
      </c>
      <c r="L3654">
        <f>ROUNDUP(IF(B3654&gt;$D$4,0,($D$4-B3654+1)/365),0)</f>
        <v>0</v>
      </c>
      <c r="M3654">
        <f>ROUNDUP(IF(B3654&gt;$D$5,0,($D$5-B3654+1)/365),0)</f>
        <v>0</v>
      </c>
      <c r="N3654" s="28">
        <f>IF(OR(L3654=1,M3654=1),IF(B3654+364&lt;=$D$5,(B3654+364-$D$4+1)/365,IF(B3654&gt;$D$4,($D$5-B3654+1)/365,$D$6/365)),0)</f>
        <v>0</v>
      </c>
      <c r="O3654" s="28">
        <f>'Data &amp; Parameter'!$E$16*'Data &amp; Parameter'!$E$17*('Data &amp; Parameter'!$E$18+'Data &amp; Parameter'!$E$19)*'Data &amp; Parameter'!$E$20*'Data &amp; Parameter'!$E$37*N3654</f>
        <v>0</v>
      </c>
      <c r="P3654">
        <f>ROUNDUP(IF(D3654&gt;$D$4,0,($D$4-D3654+1)/365),0)</f>
        <v>0</v>
      </c>
      <c r="Q3654">
        <f>ROUNDUP(IF(D3654&gt;$D$5,0,($D$5-D3654+1)/365),0)</f>
        <v>0</v>
      </c>
      <c r="R3654" s="28">
        <f>IF(OR(P3654=1,Q3654=1),IF(D3654+364&lt;=$D$5,(D3654+364-$D$4+1)/365,IF(D3654&gt;$D$4,($D$5-D3654+1)/365,$D$6/365)),0)</f>
        <v>0</v>
      </c>
      <c r="S3654" s="28">
        <f>'Data &amp; Parameter'!$E$16*'Data &amp; Parameter'!$E$17*('Data &amp; Parameter'!$E$18+'Data &amp; Parameter'!$E$19)*'Data &amp; Parameter'!$E$20*'Data &amp; Parameter'!$E$37*R3654</f>
        <v>0</v>
      </c>
      <c r="T3654" s="28">
        <f t="shared" si="56"/>
        <v>0</v>
      </c>
    </row>
    <row r="3655" spans="1:20" ht="15.75" customHeight="1" x14ac:dyDescent="0.35">
      <c r="A3655">
        <v>3648</v>
      </c>
      <c r="B3655" s="76">
        <v>44253.412129629629</v>
      </c>
      <c r="C3655" s="1" t="s">
        <v>11574</v>
      </c>
      <c r="D3655" s="76">
        <v>44253.412557870368</v>
      </c>
      <c r="E3655" s="1" t="s">
        <v>11575</v>
      </c>
      <c r="F3655" s="1" t="s">
        <v>11576</v>
      </c>
      <c r="G3655" s="1" t="s">
        <v>123</v>
      </c>
      <c r="H3655" s="1" t="s">
        <v>124</v>
      </c>
      <c r="I3655" s="1" t="s">
        <v>125</v>
      </c>
      <c r="J3655" s="1" t="s">
        <v>11577</v>
      </c>
      <c r="K3655" s="1" t="s">
        <v>11366</v>
      </c>
      <c r="L3655">
        <f>ROUNDUP(IF(B3655&gt;$D$4,0,($D$4-B3655+1)/365),0)</f>
        <v>0</v>
      </c>
      <c r="M3655">
        <f>ROUNDUP(IF(B3655&gt;$D$5,0,($D$5-B3655+1)/365),0)</f>
        <v>0</v>
      </c>
      <c r="N3655" s="28">
        <f>IF(OR(L3655=1,M3655=1),IF(B3655+364&lt;=$D$5,(B3655+364-$D$4+1)/365,IF(B3655&gt;$D$4,($D$5-B3655+1)/365,$D$6/365)),0)</f>
        <v>0</v>
      </c>
      <c r="O3655" s="28">
        <f>'Data &amp; Parameter'!$E$16*'Data &amp; Parameter'!$E$17*('Data &amp; Parameter'!$E$18+'Data &amp; Parameter'!$E$19)*'Data &amp; Parameter'!$E$20*'Data &amp; Parameter'!$E$37*N3655</f>
        <v>0</v>
      </c>
      <c r="P3655">
        <f>ROUNDUP(IF(D3655&gt;$D$4,0,($D$4-D3655+1)/365),0)</f>
        <v>0</v>
      </c>
      <c r="Q3655">
        <f>ROUNDUP(IF(D3655&gt;$D$5,0,($D$5-D3655+1)/365),0)</f>
        <v>0</v>
      </c>
      <c r="R3655" s="28">
        <f>IF(OR(P3655=1,Q3655=1),IF(D3655+364&lt;=$D$5,(D3655+364-$D$4+1)/365,IF(D3655&gt;$D$4,($D$5-D3655+1)/365,$D$6/365)),0)</f>
        <v>0</v>
      </c>
      <c r="S3655" s="28">
        <f>'Data &amp; Parameter'!$E$16*'Data &amp; Parameter'!$E$17*('Data &amp; Parameter'!$E$18+'Data &amp; Parameter'!$E$19)*'Data &amp; Parameter'!$E$20*'Data &amp; Parameter'!$E$37*R3655</f>
        <v>0</v>
      </c>
      <c r="T3655" s="28">
        <f t="shared" si="56"/>
        <v>0</v>
      </c>
    </row>
    <row r="3656" spans="1:20" ht="15.75" customHeight="1" x14ac:dyDescent="0.35">
      <c r="A3656">
        <v>3649</v>
      </c>
      <c r="B3656" s="76">
        <v>44253.413726851853</v>
      </c>
      <c r="C3656" s="1" t="s">
        <v>11578</v>
      </c>
      <c r="D3656" s="76">
        <v>44253.414768518516</v>
      </c>
      <c r="E3656" s="1" t="s">
        <v>11579</v>
      </c>
      <c r="F3656" s="1" t="s">
        <v>11580</v>
      </c>
      <c r="G3656" s="1" t="s">
        <v>123</v>
      </c>
      <c r="H3656" s="1" t="s">
        <v>124</v>
      </c>
      <c r="I3656" s="1" t="s">
        <v>125</v>
      </c>
      <c r="J3656" s="1" t="s">
        <v>11370</v>
      </c>
      <c r="K3656" s="1" t="s">
        <v>11556</v>
      </c>
      <c r="L3656">
        <f>ROUNDUP(IF(B3656&gt;$D$4,0,($D$4-B3656+1)/365),0)</f>
        <v>0</v>
      </c>
      <c r="M3656">
        <f>ROUNDUP(IF(B3656&gt;$D$5,0,($D$5-B3656+1)/365),0)</f>
        <v>0</v>
      </c>
      <c r="N3656" s="28">
        <f>IF(OR(L3656=1,M3656=1),IF(B3656+364&lt;=$D$5,(B3656+364-$D$4+1)/365,IF(B3656&gt;$D$4,($D$5-B3656+1)/365,$D$6/365)),0)</f>
        <v>0</v>
      </c>
      <c r="O3656" s="28">
        <f>'Data &amp; Parameter'!$E$16*'Data &amp; Parameter'!$E$17*('Data &amp; Parameter'!$E$18+'Data &amp; Parameter'!$E$19)*'Data &amp; Parameter'!$E$20*'Data &amp; Parameter'!$E$37*N3656</f>
        <v>0</v>
      </c>
      <c r="P3656">
        <f>ROUNDUP(IF(D3656&gt;$D$4,0,($D$4-D3656+1)/365),0)</f>
        <v>0</v>
      </c>
      <c r="Q3656">
        <f>ROUNDUP(IF(D3656&gt;$D$5,0,($D$5-D3656+1)/365),0)</f>
        <v>0</v>
      </c>
      <c r="R3656" s="28">
        <f>IF(OR(P3656=1,Q3656=1),IF(D3656+364&lt;=$D$5,(D3656+364-$D$4+1)/365,IF(D3656&gt;$D$4,($D$5-D3656+1)/365,$D$6/365)),0)</f>
        <v>0</v>
      </c>
      <c r="S3656" s="28">
        <f>'Data &amp; Parameter'!$E$16*'Data &amp; Parameter'!$E$17*('Data &amp; Parameter'!$E$18+'Data &amp; Parameter'!$E$19)*'Data &amp; Parameter'!$E$20*'Data &amp; Parameter'!$E$37*R3656</f>
        <v>0</v>
      </c>
      <c r="T3656" s="28">
        <f t="shared" si="56"/>
        <v>0</v>
      </c>
    </row>
    <row r="3657" spans="1:20" ht="15.75" customHeight="1" x14ac:dyDescent="0.35">
      <c r="A3657">
        <v>3650</v>
      </c>
      <c r="B3657" s="76">
        <v>44253.413981481484</v>
      </c>
      <c r="C3657" s="1" t="s">
        <v>11581</v>
      </c>
      <c r="D3657" s="76">
        <v>44253.41469907407</v>
      </c>
      <c r="E3657" s="1" t="s">
        <v>11582</v>
      </c>
      <c r="F3657" s="1" t="s">
        <v>11583</v>
      </c>
      <c r="G3657" s="1" t="s">
        <v>123</v>
      </c>
      <c r="H3657" s="1" t="s">
        <v>124</v>
      </c>
      <c r="I3657" s="1" t="s">
        <v>125</v>
      </c>
      <c r="J3657" s="1" t="s">
        <v>11366</v>
      </c>
      <c r="K3657" s="1" t="s">
        <v>11366</v>
      </c>
      <c r="L3657">
        <f>ROUNDUP(IF(B3657&gt;$D$4,0,($D$4-B3657+1)/365),0)</f>
        <v>0</v>
      </c>
      <c r="M3657">
        <f>ROUNDUP(IF(B3657&gt;$D$5,0,($D$5-B3657+1)/365),0)</f>
        <v>0</v>
      </c>
      <c r="N3657" s="28">
        <f>IF(OR(L3657=1,M3657=1),IF(B3657+364&lt;=$D$5,(B3657+364-$D$4+1)/365,IF(B3657&gt;$D$4,($D$5-B3657+1)/365,$D$6/365)),0)</f>
        <v>0</v>
      </c>
      <c r="O3657" s="28">
        <f>'Data &amp; Parameter'!$E$16*'Data &amp; Parameter'!$E$17*('Data &amp; Parameter'!$E$18+'Data &amp; Parameter'!$E$19)*'Data &amp; Parameter'!$E$20*'Data &amp; Parameter'!$E$37*N3657</f>
        <v>0</v>
      </c>
      <c r="P3657">
        <f>ROUNDUP(IF(D3657&gt;$D$4,0,($D$4-D3657+1)/365),0)</f>
        <v>0</v>
      </c>
      <c r="Q3657">
        <f>ROUNDUP(IF(D3657&gt;$D$5,0,($D$5-D3657+1)/365),0)</f>
        <v>0</v>
      </c>
      <c r="R3657" s="28">
        <f>IF(OR(P3657=1,Q3657=1),IF(D3657+364&lt;=$D$5,(D3657+364-$D$4+1)/365,IF(D3657&gt;$D$4,($D$5-D3657+1)/365,$D$6/365)),0)</f>
        <v>0</v>
      </c>
      <c r="S3657" s="28">
        <f>'Data &amp; Parameter'!$E$16*'Data &amp; Parameter'!$E$17*('Data &amp; Parameter'!$E$18+'Data &amp; Parameter'!$E$19)*'Data &amp; Parameter'!$E$20*'Data &amp; Parameter'!$E$37*R3657</f>
        <v>0</v>
      </c>
      <c r="T3657" s="28">
        <f t="shared" ref="T3657:T3720" si="57">O3657+S3657</f>
        <v>0</v>
      </c>
    </row>
    <row r="3658" spans="1:20" ht="15.75" customHeight="1" x14ac:dyDescent="0.35">
      <c r="A3658">
        <v>3651</v>
      </c>
      <c r="B3658" s="76">
        <v>44253.415162037039</v>
      </c>
      <c r="C3658" s="1" t="s">
        <v>11584</v>
      </c>
      <c r="D3658" s="76">
        <v>44253.418298611112</v>
      </c>
      <c r="E3658" s="1" t="s">
        <v>11585</v>
      </c>
      <c r="F3658" s="1" t="s">
        <v>11586</v>
      </c>
      <c r="G3658" s="1" t="s">
        <v>123</v>
      </c>
      <c r="H3658" s="1" t="s">
        <v>124</v>
      </c>
      <c r="I3658" s="1" t="s">
        <v>125</v>
      </c>
      <c r="J3658" s="1" t="s">
        <v>11356</v>
      </c>
      <c r="K3658" s="1" t="s">
        <v>11493</v>
      </c>
      <c r="L3658">
        <f>ROUNDUP(IF(B3658&gt;$D$4,0,($D$4-B3658+1)/365),0)</f>
        <v>0</v>
      </c>
      <c r="M3658">
        <f>ROUNDUP(IF(B3658&gt;$D$5,0,($D$5-B3658+1)/365),0)</f>
        <v>0</v>
      </c>
      <c r="N3658" s="28">
        <f>IF(OR(L3658=1,M3658=1),IF(B3658+364&lt;=$D$5,(B3658+364-$D$4+1)/365,IF(B3658&gt;$D$4,($D$5-B3658+1)/365,$D$6/365)),0)</f>
        <v>0</v>
      </c>
      <c r="O3658" s="28">
        <f>'Data &amp; Parameter'!$E$16*'Data &amp; Parameter'!$E$17*('Data &amp; Parameter'!$E$18+'Data &amp; Parameter'!$E$19)*'Data &amp; Parameter'!$E$20*'Data &amp; Parameter'!$E$37*N3658</f>
        <v>0</v>
      </c>
      <c r="P3658">
        <f>ROUNDUP(IF(D3658&gt;$D$4,0,($D$4-D3658+1)/365),0)</f>
        <v>0</v>
      </c>
      <c r="Q3658">
        <f>ROUNDUP(IF(D3658&gt;$D$5,0,($D$5-D3658+1)/365),0)</f>
        <v>0</v>
      </c>
      <c r="R3658" s="28">
        <f>IF(OR(P3658=1,Q3658=1),IF(D3658+364&lt;=$D$5,(D3658+364-$D$4+1)/365,IF(D3658&gt;$D$4,($D$5-D3658+1)/365,$D$6/365)),0)</f>
        <v>0</v>
      </c>
      <c r="S3658" s="28">
        <f>'Data &amp; Parameter'!$E$16*'Data &amp; Parameter'!$E$17*('Data &amp; Parameter'!$E$18+'Data &amp; Parameter'!$E$19)*'Data &amp; Parameter'!$E$20*'Data &amp; Parameter'!$E$37*R3658</f>
        <v>0</v>
      </c>
      <c r="T3658" s="28">
        <f t="shared" si="57"/>
        <v>0</v>
      </c>
    </row>
    <row r="3659" spans="1:20" ht="15.75" customHeight="1" x14ac:dyDescent="0.35">
      <c r="A3659">
        <v>3652</v>
      </c>
      <c r="B3659" s="76">
        <v>44253.416574074072</v>
      </c>
      <c r="C3659" s="1" t="s">
        <v>11587</v>
      </c>
      <c r="D3659" s="76">
        <v>44253.418321759258</v>
      </c>
      <c r="E3659" s="1" t="s">
        <v>11588</v>
      </c>
      <c r="F3659" s="1" t="s">
        <v>11589</v>
      </c>
      <c r="G3659" s="1" t="s">
        <v>123</v>
      </c>
      <c r="H3659" s="1" t="s">
        <v>124</v>
      </c>
      <c r="I3659" s="1" t="s">
        <v>125</v>
      </c>
      <c r="J3659" s="1" t="s">
        <v>11370</v>
      </c>
      <c r="K3659" s="1" t="s">
        <v>11519</v>
      </c>
      <c r="L3659">
        <f>ROUNDUP(IF(B3659&gt;$D$4,0,($D$4-B3659+1)/365),0)</f>
        <v>0</v>
      </c>
      <c r="M3659">
        <f>ROUNDUP(IF(B3659&gt;$D$5,0,($D$5-B3659+1)/365),0)</f>
        <v>0</v>
      </c>
      <c r="N3659" s="28">
        <f>IF(OR(L3659=1,M3659=1),IF(B3659+364&lt;=$D$5,(B3659+364-$D$4+1)/365,IF(B3659&gt;$D$4,($D$5-B3659+1)/365,$D$6/365)),0)</f>
        <v>0</v>
      </c>
      <c r="O3659" s="28">
        <f>'Data &amp; Parameter'!$E$16*'Data &amp; Parameter'!$E$17*('Data &amp; Parameter'!$E$18+'Data &amp; Parameter'!$E$19)*'Data &amp; Parameter'!$E$20*'Data &amp; Parameter'!$E$37*N3659</f>
        <v>0</v>
      </c>
      <c r="P3659">
        <f>ROUNDUP(IF(D3659&gt;$D$4,0,($D$4-D3659+1)/365),0)</f>
        <v>0</v>
      </c>
      <c r="Q3659">
        <f>ROUNDUP(IF(D3659&gt;$D$5,0,($D$5-D3659+1)/365),0)</f>
        <v>0</v>
      </c>
      <c r="R3659" s="28">
        <f>IF(OR(P3659=1,Q3659=1),IF(D3659+364&lt;=$D$5,(D3659+364-$D$4+1)/365,IF(D3659&gt;$D$4,($D$5-D3659+1)/365,$D$6/365)),0)</f>
        <v>0</v>
      </c>
      <c r="S3659" s="28">
        <f>'Data &amp; Parameter'!$E$16*'Data &amp; Parameter'!$E$17*('Data &amp; Parameter'!$E$18+'Data &amp; Parameter'!$E$19)*'Data &amp; Parameter'!$E$20*'Data &amp; Parameter'!$E$37*R3659</f>
        <v>0</v>
      </c>
      <c r="T3659" s="28">
        <f t="shared" si="57"/>
        <v>0</v>
      </c>
    </row>
    <row r="3660" spans="1:20" ht="15.75" customHeight="1" x14ac:dyDescent="0.35">
      <c r="A3660">
        <v>3653</v>
      </c>
      <c r="B3660" s="76">
        <v>44253.419525462959</v>
      </c>
      <c r="C3660" s="1" t="s">
        <v>11590</v>
      </c>
      <c r="D3660" s="76">
        <v>44253.419907407406</v>
      </c>
      <c r="E3660" s="1" t="s">
        <v>11591</v>
      </c>
      <c r="F3660" s="1" t="s">
        <v>11592</v>
      </c>
      <c r="G3660" s="1" t="s">
        <v>123</v>
      </c>
      <c r="H3660" s="1" t="s">
        <v>124</v>
      </c>
      <c r="I3660" s="1" t="s">
        <v>125</v>
      </c>
      <c r="J3660" s="1" t="s">
        <v>11366</v>
      </c>
      <c r="K3660" s="1" t="s">
        <v>11366</v>
      </c>
      <c r="L3660">
        <f>ROUNDUP(IF(B3660&gt;$D$4,0,($D$4-B3660+1)/365),0)</f>
        <v>0</v>
      </c>
      <c r="M3660">
        <f>ROUNDUP(IF(B3660&gt;$D$5,0,($D$5-B3660+1)/365),0)</f>
        <v>0</v>
      </c>
      <c r="N3660" s="28">
        <f>IF(OR(L3660=1,M3660=1),IF(B3660+364&lt;=$D$5,(B3660+364-$D$4+1)/365,IF(B3660&gt;$D$4,($D$5-B3660+1)/365,$D$6/365)),0)</f>
        <v>0</v>
      </c>
      <c r="O3660" s="28">
        <f>'Data &amp; Parameter'!$E$16*'Data &amp; Parameter'!$E$17*('Data &amp; Parameter'!$E$18+'Data &amp; Parameter'!$E$19)*'Data &amp; Parameter'!$E$20*'Data &amp; Parameter'!$E$37*N3660</f>
        <v>0</v>
      </c>
      <c r="P3660">
        <f>ROUNDUP(IF(D3660&gt;$D$4,0,($D$4-D3660+1)/365),0)</f>
        <v>0</v>
      </c>
      <c r="Q3660">
        <f>ROUNDUP(IF(D3660&gt;$D$5,0,($D$5-D3660+1)/365),0)</f>
        <v>0</v>
      </c>
      <c r="R3660" s="28">
        <f>IF(OR(P3660=1,Q3660=1),IF(D3660+364&lt;=$D$5,(D3660+364-$D$4+1)/365,IF(D3660&gt;$D$4,($D$5-D3660+1)/365,$D$6/365)),0)</f>
        <v>0</v>
      </c>
      <c r="S3660" s="28">
        <f>'Data &amp; Parameter'!$E$16*'Data &amp; Parameter'!$E$17*('Data &amp; Parameter'!$E$18+'Data &amp; Parameter'!$E$19)*'Data &amp; Parameter'!$E$20*'Data &amp; Parameter'!$E$37*R3660</f>
        <v>0</v>
      </c>
      <c r="T3660" s="28">
        <f t="shared" si="57"/>
        <v>0</v>
      </c>
    </row>
    <row r="3661" spans="1:20" ht="15.75" customHeight="1" x14ac:dyDescent="0.35">
      <c r="A3661">
        <v>3654</v>
      </c>
      <c r="B3661" s="76">
        <v>44253.419965277775</v>
      </c>
      <c r="C3661" s="1" t="s">
        <v>11593</v>
      </c>
      <c r="D3661" s="76">
        <v>44253.42052083333</v>
      </c>
      <c r="E3661" s="1" t="s">
        <v>11594</v>
      </c>
      <c r="F3661" s="1" t="s">
        <v>11595</v>
      </c>
      <c r="G3661" s="1" t="s">
        <v>123</v>
      </c>
      <c r="H3661" s="1" t="s">
        <v>729</v>
      </c>
      <c r="I3661" s="1" t="s">
        <v>125</v>
      </c>
      <c r="J3661" s="1" t="s">
        <v>11366</v>
      </c>
      <c r="K3661" s="1" t="s">
        <v>11366</v>
      </c>
      <c r="L3661">
        <f>ROUNDUP(IF(B3661&gt;$D$4,0,($D$4-B3661+1)/365),0)</f>
        <v>0</v>
      </c>
      <c r="M3661">
        <f>ROUNDUP(IF(B3661&gt;$D$5,0,($D$5-B3661+1)/365),0)</f>
        <v>0</v>
      </c>
      <c r="N3661" s="28">
        <f>IF(OR(L3661=1,M3661=1),IF(B3661+364&lt;=$D$5,(B3661+364-$D$4+1)/365,IF(B3661&gt;$D$4,($D$5-B3661+1)/365,$D$6/365)),0)</f>
        <v>0</v>
      </c>
      <c r="O3661" s="28">
        <f>'Data &amp; Parameter'!$E$16*'Data &amp; Parameter'!$E$17*('Data &amp; Parameter'!$E$18+'Data &amp; Parameter'!$E$19)*'Data &amp; Parameter'!$E$20*'Data &amp; Parameter'!$E$37*N3661</f>
        <v>0</v>
      </c>
      <c r="P3661">
        <f>ROUNDUP(IF(D3661&gt;$D$4,0,($D$4-D3661+1)/365),0)</f>
        <v>0</v>
      </c>
      <c r="Q3661">
        <f>ROUNDUP(IF(D3661&gt;$D$5,0,($D$5-D3661+1)/365),0)</f>
        <v>0</v>
      </c>
      <c r="R3661" s="28">
        <f>IF(OR(P3661=1,Q3661=1),IF(D3661+364&lt;=$D$5,(D3661+364-$D$4+1)/365,IF(D3661&gt;$D$4,($D$5-D3661+1)/365,$D$6/365)),0)</f>
        <v>0</v>
      </c>
      <c r="S3661" s="28">
        <f>'Data &amp; Parameter'!$E$16*'Data &amp; Parameter'!$E$17*('Data &amp; Parameter'!$E$18+'Data &amp; Parameter'!$E$19)*'Data &amp; Parameter'!$E$20*'Data &amp; Parameter'!$E$37*R3661</f>
        <v>0</v>
      </c>
      <c r="T3661" s="28">
        <f t="shared" si="57"/>
        <v>0</v>
      </c>
    </row>
    <row r="3662" spans="1:20" ht="15.75" customHeight="1" x14ac:dyDescent="0.35">
      <c r="A3662">
        <v>3655</v>
      </c>
      <c r="B3662" s="76">
        <v>44253.420092592598</v>
      </c>
      <c r="C3662" s="1" t="s">
        <v>11596</v>
      </c>
      <c r="D3662" s="76">
        <v>44253.420682870375</v>
      </c>
      <c r="E3662" s="1" t="s">
        <v>11597</v>
      </c>
      <c r="F3662" s="1" t="s">
        <v>11598</v>
      </c>
      <c r="G3662" s="1" t="s">
        <v>123</v>
      </c>
      <c r="H3662" s="1" t="s">
        <v>124</v>
      </c>
      <c r="I3662" s="1" t="s">
        <v>125</v>
      </c>
      <c r="J3662" s="1" t="s">
        <v>11356</v>
      </c>
      <c r="K3662" s="1" t="s">
        <v>11493</v>
      </c>
      <c r="L3662">
        <f>ROUNDUP(IF(B3662&gt;$D$4,0,($D$4-B3662+1)/365),0)</f>
        <v>0</v>
      </c>
      <c r="M3662">
        <f>ROUNDUP(IF(B3662&gt;$D$5,0,($D$5-B3662+1)/365),0)</f>
        <v>0</v>
      </c>
      <c r="N3662" s="28">
        <f>IF(OR(L3662=1,M3662=1),IF(B3662+364&lt;=$D$5,(B3662+364-$D$4+1)/365,IF(B3662&gt;$D$4,($D$5-B3662+1)/365,$D$6/365)),0)</f>
        <v>0</v>
      </c>
      <c r="O3662" s="28">
        <f>'Data &amp; Parameter'!$E$16*'Data &amp; Parameter'!$E$17*('Data &amp; Parameter'!$E$18+'Data &amp; Parameter'!$E$19)*'Data &amp; Parameter'!$E$20*'Data &amp; Parameter'!$E$37*N3662</f>
        <v>0</v>
      </c>
      <c r="P3662">
        <f>ROUNDUP(IF(D3662&gt;$D$4,0,($D$4-D3662+1)/365),0)</f>
        <v>0</v>
      </c>
      <c r="Q3662">
        <f>ROUNDUP(IF(D3662&gt;$D$5,0,($D$5-D3662+1)/365),0)</f>
        <v>0</v>
      </c>
      <c r="R3662" s="28">
        <f>IF(OR(P3662=1,Q3662=1),IF(D3662+364&lt;=$D$5,(D3662+364-$D$4+1)/365,IF(D3662&gt;$D$4,($D$5-D3662+1)/365,$D$6/365)),0)</f>
        <v>0</v>
      </c>
      <c r="S3662" s="28">
        <f>'Data &amp; Parameter'!$E$16*'Data &amp; Parameter'!$E$17*('Data &amp; Parameter'!$E$18+'Data &amp; Parameter'!$E$19)*'Data &amp; Parameter'!$E$20*'Data &amp; Parameter'!$E$37*R3662</f>
        <v>0</v>
      </c>
      <c r="T3662" s="28">
        <f t="shared" si="57"/>
        <v>0</v>
      </c>
    </row>
    <row r="3663" spans="1:20" ht="15.75" customHeight="1" x14ac:dyDescent="0.35">
      <c r="A3663">
        <v>3656</v>
      </c>
      <c r="B3663" s="76">
        <v>44253.421747685185</v>
      </c>
      <c r="C3663" s="1" t="s">
        <v>11599</v>
      </c>
      <c r="D3663" s="76">
        <v>44253.422905092593</v>
      </c>
      <c r="E3663" s="1" t="s">
        <v>11600</v>
      </c>
      <c r="F3663" s="1" t="s">
        <v>11601</v>
      </c>
      <c r="G3663" s="1" t="s">
        <v>123</v>
      </c>
      <c r="H3663" s="1" t="s">
        <v>124</v>
      </c>
      <c r="I3663" s="1" t="s">
        <v>125</v>
      </c>
      <c r="J3663" s="1" t="s">
        <v>11370</v>
      </c>
      <c r="K3663" s="1" t="s">
        <v>11519</v>
      </c>
      <c r="L3663">
        <f>ROUNDUP(IF(B3663&gt;$D$4,0,($D$4-B3663+1)/365),0)</f>
        <v>0</v>
      </c>
      <c r="M3663">
        <f>ROUNDUP(IF(B3663&gt;$D$5,0,($D$5-B3663+1)/365),0)</f>
        <v>0</v>
      </c>
      <c r="N3663" s="28">
        <f>IF(OR(L3663=1,M3663=1),IF(B3663+364&lt;=$D$5,(B3663+364-$D$4+1)/365,IF(B3663&gt;$D$4,($D$5-B3663+1)/365,$D$6/365)),0)</f>
        <v>0</v>
      </c>
      <c r="O3663" s="28">
        <f>'Data &amp; Parameter'!$E$16*'Data &amp; Parameter'!$E$17*('Data &amp; Parameter'!$E$18+'Data &amp; Parameter'!$E$19)*'Data &amp; Parameter'!$E$20*'Data &amp; Parameter'!$E$37*N3663</f>
        <v>0</v>
      </c>
      <c r="P3663">
        <f>ROUNDUP(IF(D3663&gt;$D$4,0,($D$4-D3663+1)/365),0)</f>
        <v>0</v>
      </c>
      <c r="Q3663">
        <f>ROUNDUP(IF(D3663&gt;$D$5,0,($D$5-D3663+1)/365),0)</f>
        <v>0</v>
      </c>
      <c r="R3663" s="28">
        <f>IF(OR(P3663=1,Q3663=1),IF(D3663+364&lt;=$D$5,(D3663+364-$D$4+1)/365,IF(D3663&gt;$D$4,($D$5-D3663+1)/365,$D$6/365)),0)</f>
        <v>0</v>
      </c>
      <c r="S3663" s="28">
        <f>'Data &amp; Parameter'!$E$16*'Data &amp; Parameter'!$E$17*('Data &amp; Parameter'!$E$18+'Data &amp; Parameter'!$E$19)*'Data &amp; Parameter'!$E$20*'Data &amp; Parameter'!$E$37*R3663</f>
        <v>0</v>
      </c>
      <c r="T3663" s="28">
        <f t="shared" si="57"/>
        <v>0</v>
      </c>
    </row>
    <row r="3664" spans="1:20" ht="15.75" customHeight="1" x14ac:dyDescent="0.35">
      <c r="A3664">
        <v>3657</v>
      </c>
      <c r="B3664" s="76">
        <v>44253.422314814816</v>
      </c>
      <c r="C3664" s="1" t="s">
        <v>11602</v>
      </c>
      <c r="D3664" s="76">
        <v>44253.423194444447</v>
      </c>
      <c r="E3664" s="1" t="s">
        <v>11603</v>
      </c>
      <c r="F3664" s="1" t="s">
        <v>11604</v>
      </c>
      <c r="G3664" s="1" t="s">
        <v>123</v>
      </c>
      <c r="H3664" s="1" t="s">
        <v>124</v>
      </c>
      <c r="I3664" s="1" t="s">
        <v>125</v>
      </c>
      <c r="J3664" s="1" t="s">
        <v>11366</v>
      </c>
      <c r="K3664" s="1" t="s">
        <v>11366</v>
      </c>
      <c r="L3664">
        <f>ROUNDUP(IF(B3664&gt;$D$4,0,($D$4-B3664+1)/365),0)</f>
        <v>0</v>
      </c>
      <c r="M3664">
        <f>ROUNDUP(IF(B3664&gt;$D$5,0,($D$5-B3664+1)/365),0)</f>
        <v>0</v>
      </c>
      <c r="N3664" s="28">
        <f>IF(OR(L3664=1,M3664=1),IF(B3664+364&lt;=$D$5,(B3664+364-$D$4+1)/365,IF(B3664&gt;$D$4,($D$5-B3664+1)/365,$D$6/365)),0)</f>
        <v>0</v>
      </c>
      <c r="O3664" s="28">
        <f>'Data &amp; Parameter'!$E$16*'Data &amp; Parameter'!$E$17*('Data &amp; Parameter'!$E$18+'Data &amp; Parameter'!$E$19)*'Data &amp; Parameter'!$E$20*'Data &amp; Parameter'!$E$37*N3664</f>
        <v>0</v>
      </c>
      <c r="P3664">
        <f>ROUNDUP(IF(D3664&gt;$D$4,0,($D$4-D3664+1)/365),0)</f>
        <v>0</v>
      </c>
      <c r="Q3664">
        <f>ROUNDUP(IF(D3664&gt;$D$5,0,($D$5-D3664+1)/365),0)</f>
        <v>0</v>
      </c>
      <c r="R3664" s="28">
        <f>IF(OR(P3664=1,Q3664=1),IF(D3664+364&lt;=$D$5,(D3664+364-$D$4+1)/365,IF(D3664&gt;$D$4,($D$5-D3664+1)/365,$D$6/365)),0)</f>
        <v>0</v>
      </c>
      <c r="S3664" s="28">
        <f>'Data &amp; Parameter'!$E$16*'Data &amp; Parameter'!$E$17*('Data &amp; Parameter'!$E$18+'Data &amp; Parameter'!$E$19)*'Data &amp; Parameter'!$E$20*'Data &amp; Parameter'!$E$37*R3664</f>
        <v>0</v>
      </c>
      <c r="T3664" s="28">
        <f t="shared" si="57"/>
        <v>0</v>
      </c>
    </row>
    <row r="3665" spans="1:20" ht="15.75" customHeight="1" x14ac:dyDescent="0.35">
      <c r="A3665">
        <v>3658</v>
      </c>
      <c r="B3665" s="76">
        <v>44253.423344907409</v>
      </c>
      <c r="C3665" s="1" t="s">
        <v>11605</v>
      </c>
      <c r="D3665" s="76">
        <v>44253.424120370371</v>
      </c>
      <c r="E3665" s="1" t="s">
        <v>11606</v>
      </c>
      <c r="F3665" s="1" t="s">
        <v>11607</v>
      </c>
      <c r="G3665" s="1" t="s">
        <v>123</v>
      </c>
      <c r="H3665" s="1" t="s">
        <v>124</v>
      </c>
      <c r="I3665" s="1" t="s">
        <v>125</v>
      </c>
      <c r="J3665" s="1" t="s">
        <v>11356</v>
      </c>
      <c r="K3665" s="1" t="s">
        <v>11493</v>
      </c>
      <c r="L3665">
        <f>ROUNDUP(IF(B3665&gt;$D$4,0,($D$4-B3665+1)/365),0)</f>
        <v>0</v>
      </c>
      <c r="M3665">
        <f>ROUNDUP(IF(B3665&gt;$D$5,0,($D$5-B3665+1)/365),0)</f>
        <v>0</v>
      </c>
      <c r="N3665" s="28">
        <f>IF(OR(L3665=1,M3665=1),IF(B3665+364&lt;=$D$5,(B3665+364-$D$4+1)/365,IF(B3665&gt;$D$4,($D$5-B3665+1)/365,$D$6/365)),0)</f>
        <v>0</v>
      </c>
      <c r="O3665" s="28">
        <f>'Data &amp; Parameter'!$E$16*'Data &amp; Parameter'!$E$17*('Data &amp; Parameter'!$E$18+'Data &amp; Parameter'!$E$19)*'Data &amp; Parameter'!$E$20*'Data &amp; Parameter'!$E$37*N3665</f>
        <v>0</v>
      </c>
      <c r="P3665">
        <f>ROUNDUP(IF(D3665&gt;$D$4,0,($D$4-D3665+1)/365),0)</f>
        <v>0</v>
      </c>
      <c r="Q3665">
        <f>ROUNDUP(IF(D3665&gt;$D$5,0,($D$5-D3665+1)/365),0)</f>
        <v>0</v>
      </c>
      <c r="R3665" s="28">
        <f>IF(OR(P3665=1,Q3665=1),IF(D3665+364&lt;=$D$5,(D3665+364-$D$4+1)/365,IF(D3665&gt;$D$4,($D$5-D3665+1)/365,$D$6/365)),0)</f>
        <v>0</v>
      </c>
      <c r="S3665" s="28">
        <f>'Data &amp; Parameter'!$E$16*'Data &amp; Parameter'!$E$17*('Data &amp; Parameter'!$E$18+'Data &amp; Parameter'!$E$19)*'Data &amp; Parameter'!$E$20*'Data &amp; Parameter'!$E$37*R3665</f>
        <v>0</v>
      </c>
      <c r="T3665" s="28">
        <f t="shared" si="57"/>
        <v>0</v>
      </c>
    </row>
    <row r="3666" spans="1:20" ht="15.75" customHeight="1" x14ac:dyDescent="0.35">
      <c r="A3666">
        <v>3659</v>
      </c>
      <c r="B3666" s="76">
        <v>44253.425995370373</v>
      </c>
      <c r="C3666" s="1" t="s">
        <v>11608</v>
      </c>
      <c r="D3666" s="76">
        <v>44253.426493055551</v>
      </c>
      <c r="E3666" s="1" t="s">
        <v>11609</v>
      </c>
      <c r="F3666" s="1" t="s">
        <v>11610</v>
      </c>
      <c r="G3666" s="1" t="s">
        <v>123</v>
      </c>
      <c r="H3666" s="1" t="s">
        <v>124</v>
      </c>
      <c r="I3666" s="1" t="s">
        <v>125</v>
      </c>
      <c r="J3666" s="1" t="s">
        <v>11366</v>
      </c>
      <c r="K3666" s="1" t="s">
        <v>11366</v>
      </c>
      <c r="L3666">
        <f>ROUNDUP(IF(B3666&gt;$D$4,0,($D$4-B3666+1)/365),0)</f>
        <v>0</v>
      </c>
      <c r="M3666">
        <f>ROUNDUP(IF(B3666&gt;$D$5,0,($D$5-B3666+1)/365),0)</f>
        <v>0</v>
      </c>
      <c r="N3666" s="28">
        <f>IF(OR(L3666=1,M3666=1),IF(B3666+364&lt;=$D$5,(B3666+364-$D$4+1)/365,IF(B3666&gt;$D$4,($D$5-B3666+1)/365,$D$6/365)),0)</f>
        <v>0</v>
      </c>
      <c r="O3666" s="28">
        <f>'Data &amp; Parameter'!$E$16*'Data &amp; Parameter'!$E$17*('Data &amp; Parameter'!$E$18+'Data &amp; Parameter'!$E$19)*'Data &amp; Parameter'!$E$20*'Data &amp; Parameter'!$E$37*N3666</f>
        <v>0</v>
      </c>
      <c r="P3666">
        <f>ROUNDUP(IF(D3666&gt;$D$4,0,($D$4-D3666+1)/365),0)</f>
        <v>0</v>
      </c>
      <c r="Q3666">
        <f>ROUNDUP(IF(D3666&gt;$D$5,0,($D$5-D3666+1)/365),0)</f>
        <v>0</v>
      </c>
      <c r="R3666" s="28">
        <f>IF(OR(P3666=1,Q3666=1),IF(D3666+364&lt;=$D$5,(D3666+364-$D$4+1)/365,IF(D3666&gt;$D$4,($D$5-D3666+1)/365,$D$6/365)),0)</f>
        <v>0</v>
      </c>
      <c r="S3666" s="28">
        <f>'Data &amp; Parameter'!$E$16*'Data &amp; Parameter'!$E$17*('Data &amp; Parameter'!$E$18+'Data &amp; Parameter'!$E$19)*'Data &amp; Parameter'!$E$20*'Data &amp; Parameter'!$E$37*R3666</f>
        <v>0</v>
      </c>
      <c r="T3666" s="28">
        <f t="shared" si="57"/>
        <v>0</v>
      </c>
    </row>
    <row r="3667" spans="1:20" ht="15.75" customHeight="1" x14ac:dyDescent="0.35">
      <c r="A3667">
        <v>3660</v>
      </c>
      <c r="B3667" s="76">
        <v>44253.428344907406</v>
      </c>
      <c r="C3667" s="1" t="s">
        <v>11611</v>
      </c>
      <c r="D3667" s="76">
        <v>44253.431724537033</v>
      </c>
      <c r="E3667" s="1" t="s">
        <v>11612</v>
      </c>
      <c r="F3667" s="1" t="s">
        <v>11613</v>
      </c>
      <c r="G3667" s="1" t="s">
        <v>123</v>
      </c>
      <c r="H3667" s="1" t="s">
        <v>124</v>
      </c>
      <c r="I3667" s="1" t="s">
        <v>125</v>
      </c>
      <c r="J3667" s="1" t="s">
        <v>11370</v>
      </c>
      <c r="K3667" s="1" t="s">
        <v>11614</v>
      </c>
      <c r="L3667">
        <f>ROUNDUP(IF(B3667&gt;$D$4,0,($D$4-B3667+1)/365),0)</f>
        <v>0</v>
      </c>
      <c r="M3667">
        <f>ROUNDUP(IF(B3667&gt;$D$5,0,($D$5-B3667+1)/365),0)</f>
        <v>0</v>
      </c>
      <c r="N3667" s="28">
        <f>IF(OR(L3667=1,M3667=1),IF(B3667+364&lt;=$D$5,(B3667+364-$D$4+1)/365,IF(B3667&gt;$D$4,($D$5-B3667+1)/365,$D$6/365)),0)</f>
        <v>0</v>
      </c>
      <c r="O3667" s="28">
        <f>'Data &amp; Parameter'!$E$16*'Data &amp; Parameter'!$E$17*('Data &amp; Parameter'!$E$18+'Data &amp; Parameter'!$E$19)*'Data &amp; Parameter'!$E$20*'Data &amp; Parameter'!$E$37*N3667</f>
        <v>0</v>
      </c>
      <c r="P3667">
        <f>ROUNDUP(IF(D3667&gt;$D$4,0,($D$4-D3667+1)/365),0)</f>
        <v>0</v>
      </c>
      <c r="Q3667">
        <f>ROUNDUP(IF(D3667&gt;$D$5,0,($D$5-D3667+1)/365),0)</f>
        <v>0</v>
      </c>
      <c r="R3667" s="28">
        <f>IF(OR(P3667=1,Q3667=1),IF(D3667+364&lt;=$D$5,(D3667+364-$D$4+1)/365,IF(D3667&gt;$D$4,($D$5-D3667+1)/365,$D$6/365)),0)</f>
        <v>0</v>
      </c>
      <c r="S3667" s="28">
        <f>'Data &amp; Parameter'!$E$16*'Data &amp; Parameter'!$E$17*('Data &amp; Parameter'!$E$18+'Data &amp; Parameter'!$E$19)*'Data &amp; Parameter'!$E$20*'Data &amp; Parameter'!$E$37*R3667</f>
        <v>0</v>
      </c>
      <c r="T3667" s="28">
        <f t="shared" si="57"/>
        <v>0</v>
      </c>
    </row>
    <row r="3668" spans="1:20" ht="15.75" customHeight="1" x14ac:dyDescent="0.35">
      <c r="A3668">
        <v>3661</v>
      </c>
      <c r="B3668" s="76">
        <v>44253.428437499999</v>
      </c>
      <c r="C3668" s="1" t="s">
        <v>11615</v>
      </c>
      <c r="D3668" s="76">
        <v>44253.430023148147</v>
      </c>
      <c r="E3668" s="1" t="s">
        <v>11616</v>
      </c>
      <c r="F3668" s="1" t="s">
        <v>11617</v>
      </c>
      <c r="G3668" s="1" t="s">
        <v>123</v>
      </c>
      <c r="H3668" s="1" t="s">
        <v>124</v>
      </c>
      <c r="I3668" s="1" t="s">
        <v>125</v>
      </c>
      <c r="J3668" s="1" t="s">
        <v>11366</v>
      </c>
      <c r="K3668" s="1" t="s">
        <v>11366</v>
      </c>
      <c r="L3668">
        <f>ROUNDUP(IF(B3668&gt;$D$4,0,($D$4-B3668+1)/365),0)</f>
        <v>0</v>
      </c>
      <c r="M3668">
        <f>ROUNDUP(IF(B3668&gt;$D$5,0,($D$5-B3668+1)/365),0)</f>
        <v>0</v>
      </c>
      <c r="N3668" s="28">
        <f>IF(OR(L3668=1,M3668=1),IF(B3668+364&lt;=$D$5,(B3668+364-$D$4+1)/365,IF(B3668&gt;$D$4,($D$5-B3668+1)/365,$D$6/365)),0)</f>
        <v>0</v>
      </c>
      <c r="O3668" s="28">
        <f>'Data &amp; Parameter'!$E$16*'Data &amp; Parameter'!$E$17*('Data &amp; Parameter'!$E$18+'Data &amp; Parameter'!$E$19)*'Data &amp; Parameter'!$E$20*'Data &amp; Parameter'!$E$37*N3668</f>
        <v>0</v>
      </c>
      <c r="P3668">
        <f>ROUNDUP(IF(D3668&gt;$D$4,0,($D$4-D3668+1)/365),0)</f>
        <v>0</v>
      </c>
      <c r="Q3668">
        <f>ROUNDUP(IF(D3668&gt;$D$5,0,($D$5-D3668+1)/365),0)</f>
        <v>0</v>
      </c>
      <c r="R3668" s="28">
        <f>IF(OR(P3668=1,Q3668=1),IF(D3668+364&lt;=$D$5,(D3668+364-$D$4+1)/365,IF(D3668&gt;$D$4,($D$5-D3668+1)/365,$D$6/365)),0)</f>
        <v>0</v>
      </c>
      <c r="S3668" s="28">
        <f>'Data &amp; Parameter'!$E$16*'Data &amp; Parameter'!$E$17*('Data &amp; Parameter'!$E$18+'Data &amp; Parameter'!$E$19)*'Data &amp; Parameter'!$E$20*'Data &amp; Parameter'!$E$37*R3668</f>
        <v>0</v>
      </c>
      <c r="T3668" s="28">
        <f t="shared" si="57"/>
        <v>0</v>
      </c>
    </row>
    <row r="3669" spans="1:20" ht="15.75" customHeight="1" x14ac:dyDescent="0.35">
      <c r="A3669">
        <v>3662</v>
      </c>
      <c r="B3669" s="76">
        <v>44253.429247685184</v>
      </c>
      <c r="C3669" s="1" t="s">
        <v>11618</v>
      </c>
      <c r="D3669" s="76">
        <v>44253.429814814815</v>
      </c>
      <c r="E3669" s="1" t="s">
        <v>11619</v>
      </c>
      <c r="F3669" s="1" t="s">
        <v>11620</v>
      </c>
      <c r="G3669" s="1" t="s">
        <v>123</v>
      </c>
      <c r="H3669" s="1" t="s">
        <v>124</v>
      </c>
      <c r="I3669" s="1" t="s">
        <v>125</v>
      </c>
      <c r="J3669" s="1" t="s">
        <v>11366</v>
      </c>
      <c r="K3669" s="1" t="s">
        <v>11366</v>
      </c>
      <c r="L3669">
        <f>ROUNDUP(IF(B3669&gt;$D$4,0,($D$4-B3669+1)/365),0)</f>
        <v>0</v>
      </c>
      <c r="M3669">
        <f>ROUNDUP(IF(B3669&gt;$D$5,0,($D$5-B3669+1)/365),0)</f>
        <v>0</v>
      </c>
      <c r="N3669" s="28">
        <f>IF(OR(L3669=1,M3669=1),IF(B3669+364&lt;=$D$5,(B3669+364-$D$4+1)/365,IF(B3669&gt;$D$4,($D$5-B3669+1)/365,$D$6/365)),0)</f>
        <v>0</v>
      </c>
      <c r="O3669" s="28">
        <f>'Data &amp; Parameter'!$E$16*'Data &amp; Parameter'!$E$17*('Data &amp; Parameter'!$E$18+'Data &amp; Parameter'!$E$19)*'Data &amp; Parameter'!$E$20*'Data &amp; Parameter'!$E$37*N3669</f>
        <v>0</v>
      </c>
      <c r="P3669">
        <f>ROUNDUP(IF(D3669&gt;$D$4,0,($D$4-D3669+1)/365),0)</f>
        <v>0</v>
      </c>
      <c r="Q3669">
        <f>ROUNDUP(IF(D3669&gt;$D$5,0,($D$5-D3669+1)/365),0)</f>
        <v>0</v>
      </c>
      <c r="R3669" s="28">
        <f>IF(OR(P3669=1,Q3669=1),IF(D3669+364&lt;=$D$5,(D3669+364-$D$4+1)/365,IF(D3669&gt;$D$4,($D$5-D3669+1)/365,$D$6/365)),0)</f>
        <v>0</v>
      </c>
      <c r="S3669" s="28">
        <f>'Data &amp; Parameter'!$E$16*'Data &amp; Parameter'!$E$17*('Data &amp; Parameter'!$E$18+'Data &amp; Parameter'!$E$19)*'Data &amp; Parameter'!$E$20*'Data &amp; Parameter'!$E$37*R3669</f>
        <v>0</v>
      </c>
      <c r="T3669" s="28">
        <f t="shared" si="57"/>
        <v>0</v>
      </c>
    </row>
    <row r="3670" spans="1:20" ht="15.75" customHeight="1" x14ac:dyDescent="0.35">
      <c r="A3670">
        <v>3663</v>
      </c>
      <c r="B3670" s="76">
        <v>44253.429409722223</v>
      </c>
      <c r="C3670" s="1" t="s">
        <v>11621</v>
      </c>
      <c r="D3670" s="76">
        <v>44253.43104166667</v>
      </c>
      <c r="E3670" s="1" t="s">
        <v>11622</v>
      </c>
      <c r="F3670" s="1" t="s">
        <v>11623</v>
      </c>
      <c r="G3670" s="1" t="s">
        <v>123</v>
      </c>
      <c r="H3670" s="1" t="s">
        <v>124</v>
      </c>
      <c r="I3670" s="1" t="s">
        <v>125</v>
      </c>
      <c r="J3670" s="1" t="s">
        <v>11356</v>
      </c>
      <c r="K3670" s="1" t="s">
        <v>11614</v>
      </c>
      <c r="L3670">
        <f>ROUNDUP(IF(B3670&gt;$D$4,0,($D$4-B3670+1)/365),0)</f>
        <v>0</v>
      </c>
      <c r="M3670">
        <f>ROUNDUP(IF(B3670&gt;$D$5,0,($D$5-B3670+1)/365),0)</f>
        <v>0</v>
      </c>
      <c r="N3670" s="28">
        <f>IF(OR(L3670=1,M3670=1),IF(B3670+364&lt;=$D$5,(B3670+364-$D$4+1)/365,IF(B3670&gt;$D$4,($D$5-B3670+1)/365,$D$6/365)),0)</f>
        <v>0</v>
      </c>
      <c r="O3670" s="28">
        <f>'Data &amp; Parameter'!$E$16*'Data &amp; Parameter'!$E$17*('Data &amp; Parameter'!$E$18+'Data &amp; Parameter'!$E$19)*'Data &amp; Parameter'!$E$20*'Data &amp; Parameter'!$E$37*N3670</f>
        <v>0</v>
      </c>
      <c r="P3670">
        <f>ROUNDUP(IF(D3670&gt;$D$4,0,($D$4-D3670+1)/365),0)</f>
        <v>0</v>
      </c>
      <c r="Q3670">
        <f>ROUNDUP(IF(D3670&gt;$D$5,0,($D$5-D3670+1)/365),0)</f>
        <v>0</v>
      </c>
      <c r="R3670" s="28">
        <f>IF(OR(P3670=1,Q3670=1),IF(D3670+364&lt;=$D$5,(D3670+364-$D$4+1)/365,IF(D3670&gt;$D$4,($D$5-D3670+1)/365,$D$6/365)),0)</f>
        <v>0</v>
      </c>
      <c r="S3670" s="28">
        <f>'Data &amp; Parameter'!$E$16*'Data &amp; Parameter'!$E$17*('Data &amp; Parameter'!$E$18+'Data &amp; Parameter'!$E$19)*'Data &amp; Parameter'!$E$20*'Data &amp; Parameter'!$E$37*R3670</f>
        <v>0</v>
      </c>
      <c r="T3670" s="28">
        <f t="shared" si="57"/>
        <v>0</v>
      </c>
    </row>
    <row r="3671" spans="1:20" ht="15.75" customHeight="1" x14ac:dyDescent="0.35">
      <c r="A3671">
        <v>3664</v>
      </c>
      <c r="B3671" s="76">
        <v>44253.432488425926</v>
      </c>
      <c r="C3671" s="1" t="s">
        <v>11624</v>
      </c>
      <c r="D3671" s="76">
        <v>44253.43513888889</v>
      </c>
      <c r="E3671" s="1" t="s">
        <v>11625</v>
      </c>
      <c r="F3671" s="1" t="s">
        <v>11626</v>
      </c>
      <c r="G3671" s="1" t="s">
        <v>123</v>
      </c>
      <c r="H3671" s="1" t="s">
        <v>124</v>
      </c>
      <c r="I3671" s="1" t="s">
        <v>125</v>
      </c>
      <c r="J3671" s="1" t="s">
        <v>11356</v>
      </c>
      <c r="K3671" s="1" t="s">
        <v>11614</v>
      </c>
      <c r="L3671">
        <f>ROUNDUP(IF(B3671&gt;$D$4,0,($D$4-B3671+1)/365),0)</f>
        <v>0</v>
      </c>
      <c r="M3671">
        <f>ROUNDUP(IF(B3671&gt;$D$5,0,($D$5-B3671+1)/365),0)</f>
        <v>0</v>
      </c>
      <c r="N3671" s="28">
        <f>IF(OR(L3671=1,M3671=1),IF(B3671+364&lt;=$D$5,(B3671+364-$D$4+1)/365,IF(B3671&gt;$D$4,($D$5-B3671+1)/365,$D$6/365)),0)</f>
        <v>0</v>
      </c>
      <c r="O3671" s="28">
        <f>'Data &amp; Parameter'!$E$16*'Data &amp; Parameter'!$E$17*('Data &amp; Parameter'!$E$18+'Data &amp; Parameter'!$E$19)*'Data &amp; Parameter'!$E$20*'Data &amp; Parameter'!$E$37*N3671</f>
        <v>0</v>
      </c>
      <c r="P3671">
        <f>ROUNDUP(IF(D3671&gt;$D$4,0,($D$4-D3671+1)/365),0)</f>
        <v>0</v>
      </c>
      <c r="Q3671">
        <f>ROUNDUP(IF(D3671&gt;$D$5,0,($D$5-D3671+1)/365),0)</f>
        <v>0</v>
      </c>
      <c r="R3671" s="28">
        <f>IF(OR(P3671=1,Q3671=1),IF(D3671+364&lt;=$D$5,(D3671+364-$D$4+1)/365,IF(D3671&gt;$D$4,($D$5-D3671+1)/365,$D$6/365)),0)</f>
        <v>0</v>
      </c>
      <c r="S3671" s="28">
        <f>'Data &amp; Parameter'!$E$16*'Data &amp; Parameter'!$E$17*('Data &amp; Parameter'!$E$18+'Data &amp; Parameter'!$E$19)*'Data &amp; Parameter'!$E$20*'Data &amp; Parameter'!$E$37*R3671</f>
        <v>0</v>
      </c>
      <c r="T3671" s="28">
        <f t="shared" si="57"/>
        <v>0</v>
      </c>
    </row>
    <row r="3672" spans="1:20" ht="15.75" customHeight="1" x14ac:dyDescent="0.35">
      <c r="A3672">
        <v>3665</v>
      </c>
      <c r="B3672" s="76">
        <v>44253.433009259257</v>
      </c>
      <c r="C3672" s="1" t="s">
        <v>11627</v>
      </c>
      <c r="D3672" s="76">
        <v>44253.439525462964</v>
      </c>
      <c r="E3672" s="1" t="s">
        <v>11628</v>
      </c>
      <c r="F3672" s="1" t="s">
        <v>11629</v>
      </c>
      <c r="G3672" s="1" t="s">
        <v>123</v>
      </c>
      <c r="H3672" s="1" t="s">
        <v>124</v>
      </c>
      <c r="I3672" s="1" t="s">
        <v>125</v>
      </c>
      <c r="J3672" s="1" t="s">
        <v>11366</v>
      </c>
      <c r="K3672" s="1" t="s">
        <v>11366</v>
      </c>
      <c r="L3672">
        <f>ROUNDUP(IF(B3672&gt;$D$4,0,($D$4-B3672+1)/365),0)</f>
        <v>0</v>
      </c>
      <c r="M3672">
        <f>ROUNDUP(IF(B3672&gt;$D$5,0,($D$5-B3672+1)/365),0)</f>
        <v>0</v>
      </c>
      <c r="N3672" s="28">
        <f>IF(OR(L3672=1,M3672=1),IF(B3672+364&lt;=$D$5,(B3672+364-$D$4+1)/365,IF(B3672&gt;$D$4,($D$5-B3672+1)/365,$D$6/365)),0)</f>
        <v>0</v>
      </c>
      <c r="O3672" s="28">
        <f>'Data &amp; Parameter'!$E$16*'Data &amp; Parameter'!$E$17*('Data &amp; Parameter'!$E$18+'Data &amp; Parameter'!$E$19)*'Data &amp; Parameter'!$E$20*'Data &amp; Parameter'!$E$37*N3672</f>
        <v>0</v>
      </c>
      <c r="P3672">
        <f>ROUNDUP(IF(D3672&gt;$D$4,0,($D$4-D3672+1)/365),0)</f>
        <v>0</v>
      </c>
      <c r="Q3672">
        <f>ROUNDUP(IF(D3672&gt;$D$5,0,($D$5-D3672+1)/365),0)</f>
        <v>0</v>
      </c>
      <c r="R3672" s="28">
        <f>IF(OR(P3672=1,Q3672=1),IF(D3672+364&lt;=$D$5,(D3672+364-$D$4+1)/365,IF(D3672&gt;$D$4,($D$5-D3672+1)/365,$D$6/365)),0)</f>
        <v>0</v>
      </c>
      <c r="S3672" s="28">
        <f>'Data &amp; Parameter'!$E$16*'Data &amp; Parameter'!$E$17*('Data &amp; Parameter'!$E$18+'Data &amp; Parameter'!$E$19)*'Data &amp; Parameter'!$E$20*'Data &amp; Parameter'!$E$37*R3672</f>
        <v>0</v>
      </c>
      <c r="T3672" s="28">
        <f t="shared" si="57"/>
        <v>0</v>
      </c>
    </row>
    <row r="3673" spans="1:20" ht="15.75" customHeight="1" x14ac:dyDescent="0.35">
      <c r="A3673">
        <v>3666</v>
      </c>
      <c r="B3673" s="76">
        <v>44253.436759259261</v>
      </c>
      <c r="C3673" s="1" t="s">
        <v>11630</v>
      </c>
      <c r="D3673" s="76">
        <v>44253.451898148152</v>
      </c>
      <c r="E3673" s="1" t="s">
        <v>11631</v>
      </c>
      <c r="F3673" s="1" t="s">
        <v>11632</v>
      </c>
      <c r="G3673" s="1" t="s">
        <v>123</v>
      </c>
      <c r="H3673" s="1" t="s">
        <v>124</v>
      </c>
      <c r="I3673" s="1" t="s">
        <v>125</v>
      </c>
      <c r="J3673" s="1" t="s">
        <v>11356</v>
      </c>
      <c r="K3673" s="1" t="s">
        <v>11633</v>
      </c>
      <c r="L3673">
        <f>ROUNDUP(IF(B3673&gt;$D$4,0,($D$4-B3673+1)/365),0)</f>
        <v>0</v>
      </c>
      <c r="M3673">
        <f>ROUNDUP(IF(B3673&gt;$D$5,0,($D$5-B3673+1)/365),0)</f>
        <v>0</v>
      </c>
      <c r="N3673" s="28">
        <f>IF(OR(L3673=1,M3673=1),IF(B3673+364&lt;=$D$5,(B3673+364-$D$4+1)/365,IF(B3673&gt;$D$4,($D$5-B3673+1)/365,$D$6/365)),0)</f>
        <v>0</v>
      </c>
      <c r="O3673" s="28">
        <f>'Data &amp; Parameter'!$E$16*'Data &amp; Parameter'!$E$17*('Data &amp; Parameter'!$E$18+'Data &amp; Parameter'!$E$19)*'Data &amp; Parameter'!$E$20*'Data &amp; Parameter'!$E$37*N3673</f>
        <v>0</v>
      </c>
      <c r="P3673">
        <f>ROUNDUP(IF(D3673&gt;$D$4,0,($D$4-D3673+1)/365),0)</f>
        <v>0</v>
      </c>
      <c r="Q3673">
        <f>ROUNDUP(IF(D3673&gt;$D$5,0,($D$5-D3673+1)/365),0)</f>
        <v>0</v>
      </c>
      <c r="R3673" s="28">
        <f>IF(OR(P3673=1,Q3673=1),IF(D3673+364&lt;=$D$5,(D3673+364-$D$4+1)/365,IF(D3673&gt;$D$4,($D$5-D3673+1)/365,$D$6/365)),0)</f>
        <v>0</v>
      </c>
      <c r="S3673" s="28">
        <f>'Data &amp; Parameter'!$E$16*'Data &amp; Parameter'!$E$17*('Data &amp; Parameter'!$E$18+'Data &amp; Parameter'!$E$19)*'Data &amp; Parameter'!$E$20*'Data &amp; Parameter'!$E$37*R3673</f>
        <v>0</v>
      </c>
      <c r="T3673" s="28">
        <f t="shared" si="57"/>
        <v>0</v>
      </c>
    </row>
    <row r="3674" spans="1:20" ht="15.75" customHeight="1" x14ac:dyDescent="0.35">
      <c r="A3674">
        <v>3667</v>
      </c>
      <c r="B3674" s="76">
        <v>44253.442488425921</v>
      </c>
      <c r="C3674" s="1" t="s">
        <v>11634</v>
      </c>
      <c r="D3674" s="76">
        <v>44253.443715277783</v>
      </c>
      <c r="E3674" s="1" t="s">
        <v>11635</v>
      </c>
      <c r="F3674" s="1" t="s">
        <v>11636</v>
      </c>
      <c r="G3674" s="1" t="s">
        <v>123</v>
      </c>
      <c r="H3674" s="1" t="s">
        <v>124</v>
      </c>
      <c r="I3674" s="1" t="s">
        <v>125</v>
      </c>
      <c r="J3674" s="1" t="s">
        <v>11366</v>
      </c>
      <c r="K3674" s="1" t="s">
        <v>11366</v>
      </c>
      <c r="L3674">
        <f>ROUNDUP(IF(B3674&gt;$D$4,0,($D$4-B3674+1)/365),0)</f>
        <v>0</v>
      </c>
      <c r="M3674">
        <f>ROUNDUP(IF(B3674&gt;$D$5,0,($D$5-B3674+1)/365),0)</f>
        <v>0</v>
      </c>
      <c r="N3674" s="28">
        <f>IF(OR(L3674=1,M3674=1),IF(B3674+364&lt;=$D$5,(B3674+364-$D$4+1)/365,IF(B3674&gt;$D$4,($D$5-B3674+1)/365,$D$6/365)),0)</f>
        <v>0</v>
      </c>
      <c r="O3674" s="28">
        <f>'Data &amp; Parameter'!$E$16*'Data &amp; Parameter'!$E$17*('Data &amp; Parameter'!$E$18+'Data &amp; Parameter'!$E$19)*'Data &amp; Parameter'!$E$20*'Data &amp; Parameter'!$E$37*N3674</f>
        <v>0</v>
      </c>
      <c r="P3674">
        <f>ROUNDUP(IF(D3674&gt;$D$4,0,($D$4-D3674+1)/365),0)</f>
        <v>0</v>
      </c>
      <c r="Q3674">
        <f>ROUNDUP(IF(D3674&gt;$D$5,0,($D$5-D3674+1)/365),0)</f>
        <v>0</v>
      </c>
      <c r="R3674" s="28">
        <f>IF(OR(P3674=1,Q3674=1),IF(D3674+364&lt;=$D$5,(D3674+364-$D$4+1)/365,IF(D3674&gt;$D$4,($D$5-D3674+1)/365,$D$6/365)),0)</f>
        <v>0</v>
      </c>
      <c r="S3674" s="28">
        <f>'Data &amp; Parameter'!$E$16*'Data &amp; Parameter'!$E$17*('Data &amp; Parameter'!$E$18+'Data &amp; Parameter'!$E$19)*'Data &amp; Parameter'!$E$20*'Data &amp; Parameter'!$E$37*R3674</f>
        <v>0</v>
      </c>
      <c r="T3674" s="28">
        <f t="shared" si="57"/>
        <v>0</v>
      </c>
    </row>
    <row r="3675" spans="1:20" ht="15.75" customHeight="1" x14ac:dyDescent="0.35">
      <c r="A3675">
        <v>3668</v>
      </c>
      <c r="B3675" s="76">
        <v>44253.449155092589</v>
      </c>
      <c r="C3675" s="1" t="s">
        <v>11637</v>
      </c>
      <c r="D3675" s="76">
        <v>44253.450115740736</v>
      </c>
      <c r="E3675" s="1" t="s">
        <v>11638</v>
      </c>
      <c r="F3675" s="1" t="s">
        <v>11639</v>
      </c>
      <c r="G3675" s="1" t="s">
        <v>123</v>
      </c>
      <c r="H3675" s="1" t="s">
        <v>124</v>
      </c>
      <c r="I3675" s="1" t="s">
        <v>125</v>
      </c>
      <c r="J3675" s="1" t="s">
        <v>11366</v>
      </c>
      <c r="K3675" s="1" t="s">
        <v>11366</v>
      </c>
      <c r="L3675">
        <f>ROUNDUP(IF(B3675&gt;$D$4,0,($D$4-B3675+1)/365),0)</f>
        <v>0</v>
      </c>
      <c r="M3675">
        <f>ROUNDUP(IF(B3675&gt;$D$5,0,($D$5-B3675+1)/365),0)</f>
        <v>0</v>
      </c>
      <c r="N3675" s="28">
        <f>IF(OR(L3675=1,M3675=1),IF(B3675+364&lt;=$D$5,(B3675+364-$D$4+1)/365,IF(B3675&gt;$D$4,($D$5-B3675+1)/365,$D$6/365)),0)</f>
        <v>0</v>
      </c>
      <c r="O3675" s="28">
        <f>'Data &amp; Parameter'!$E$16*'Data &amp; Parameter'!$E$17*('Data &amp; Parameter'!$E$18+'Data &amp; Parameter'!$E$19)*'Data &amp; Parameter'!$E$20*'Data &amp; Parameter'!$E$37*N3675</f>
        <v>0</v>
      </c>
      <c r="P3675">
        <f>ROUNDUP(IF(D3675&gt;$D$4,0,($D$4-D3675+1)/365),0)</f>
        <v>0</v>
      </c>
      <c r="Q3675">
        <f>ROUNDUP(IF(D3675&gt;$D$5,0,($D$5-D3675+1)/365),0)</f>
        <v>0</v>
      </c>
      <c r="R3675" s="28">
        <f>IF(OR(P3675=1,Q3675=1),IF(D3675+364&lt;=$D$5,(D3675+364-$D$4+1)/365,IF(D3675&gt;$D$4,($D$5-D3675+1)/365,$D$6/365)),0)</f>
        <v>0</v>
      </c>
      <c r="S3675" s="28">
        <f>'Data &amp; Parameter'!$E$16*'Data &amp; Parameter'!$E$17*('Data &amp; Parameter'!$E$18+'Data &amp; Parameter'!$E$19)*'Data &amp; Parameter'!$E$20*'Data &amp; Parameter'!$E$37*R3675</f>
        <v>0</v>
      </c>
      <c r="T3675" s="28">
        <f t="shared" si="57"/>
        <v>0</v>
      </c>
    </row>
    <row r="3676" spans="1:20" ht="15.75" customHeight="1" x14ac:dyDescent="0.35">
      <c r="A3676">
        <v>3669</v>
      </c>
      <c r="B3676" s="76">
        <v>44253.451979166668</v>
      </c>
      <c r="C3676" s="1" t="s">
        <v>11640</v>
      </c>
      <c r="D3676" s="76">
        <v>44253.453356481477</v>
      </c>
      <c r="E3676" s="1" t="s">
        <v>11641</v>
      </c>
      <c r="F3676" s="1" t="s">
        <v>11642</v>
      </c>
      <c r="G3676" s="1" t="s">
        <v>123</v>
      </c>
      <c r="H3676" s="1" t="s">
        <v>124</v>
      </c>
      <c r="I3676" s="1" t="s">
        <v>125</v>
      </c>
      <c r="J3676" s="1" t="s">
        <v>11366</v>
      </c>
      <c r="K3676" s="1" t="s">
        <v>11643</v>
      </c>
      <c r="L3676">
        <f>ROUNDUP(IF(B3676&gt;$D$4,0,($D$4-B3676+1)/365),0)</f>
        <v>0</v>
      </c>
      <c r="M3676">
        <f>ROUNDUP(IF(B3676&gt;$D$5,0,($D$5-B3676+1)/365),0)</f>
        <v>0</v>
      </c>
      <c r="N3676" s="28">
        <f>IF(OR(L3676=1,M3676=1),IF(B3676+364&lt;=$D$5,(B3676+364-$D$4+1)/365,IF(B3676&gt;$D$4,($D$5-B3676+1)/365,$D$6/365)),0)</f>
        <v>0</v>
      </c>
      <c r="O3676" s="28">
        <f>'Data &amp; Parameter'!$E$16*'Data &amp; Parameter'!$E$17*('Data &amp; Parameter'!$E$18+'Data &amp; Parameter'!$E$19)*'Data &amp; Parameter'!$E$20*'Data &amp; Parameter'!$E$37*N3676</f>
        <v>0</v>
      </c>
      <c r="P3676">
        <f>ROUNDUP(IF(D3676&gt;$D$4,0,($D$4-D3676+1)/365),0)</f>
        <v>0</v>
      </c>
      <c r="Q3676">
        <f>ROUNDUP(IF(D3676&gt;$D$5,0,($D$5-D3676+1)/365),0)</f>
        <v>0</v>
      </c>
      <c r="R3676" s="28">
        <f>IF(OR(P3676=1,Q3676=1),IF(D3676+364&lt;=$D$5,(D3676+364-$D$4+1)/365,IF(D3676&gt;$D$4,($D$5-D3676+1)/365,$D$6/365)),0)</f>
        <v>0</v>
      </c>
      <c r="S3676" s="28">
        <f>'Data &amp; Parameter'!$E$16*'Data &amp; Parameter'!$E$17*('Data &amp; Parameter'!$E$18+'Data &amp; Parameter'!$E$19)*'Data &amp; Parameter'!$E$20*'Data &amp; Parameter'!$E$37*R3676</f>
        <v>0</v>
      </c>
      <c r="T3676" s="28">
        <f t="shared" si="57"/>
        <v>0</v>
      </c>
    </row>
    <row r="3677" spans="1:20" ht="15.75" customHeight="1" x14ac:dyDescent="0.35">
      <c r="A3677">
        <v>3670</v>
      </c>
      <c r="B3677" s="76">
        <v>44253.453784722224</v>
      </c>
      <c r="C3677" s="1" t="s">
        <v>11644</v>
      </c>
      <c r="D3677" s="76">
        <v>44253.456134259264</v>
      </c>
      <c r="E3677" s="1" t="s">
        <v>11645</v>
      </c>
      <c r="F3677" s="1" t="s">
        <v>11646</v>
      </c>
      <c r="G3677" s="1" t="s">
        <v>123</v>
      </c>
      <c r="H3677" s="1" t="s">
        <v>124</v>
      </c>
      <c r="I3677" s="1" t="s">
        <v>125</v>
      </c>
      <c r="J3677" s="1" t="s">
        <v>11356</v>
      </c>
      <c r="K3677" s="1" t="s">
        <v>11643</v>
      </c>
      <c r="L3677">
        <f>ROUNDUP(IF(B3677&gt;$D$4,0,($D$4-B3677+1)/365),0)</f>
        <v>0</v>
      </c>
      <c r="M3677">
        <f>ROUNDUP(IF(B3677&gt;$D$5,0,($D$5-B3677+1)/365),0)</f>
        <v>0</v>
      </c>
      <c r="N3677" s="28">
        <f>IF(OR(L3677=1,M3677=1),IF(B3677+364&lt;=$D$5,(B3677+364-$D$4+1)/365,IF(B3677&gt;$D$4,($D$5-B3677+1)/365,$D$6/365)),0)</f>
        <v>0</v>
      </c>
      <c r="O3677" s="28">
        <f>'Data &amp; Parameter'!$E$16*'Data &amp; Parameter'!$E$17*('Data &amp; Parameter'!$E$18+'Data &amp; Parameter'!$E$19)*'Data &amp; Parameter'!$E$20*'Data &amp; Parameter'!$E$37*N3677</f>
        <v>0</v>
      </c>
      <c r="P3677">
        <f>ROUNDUP(IF(D3677&gt;$D$4,0,($D$4-D3677+1)/365),0)</f>
        <v>0</v>
      </c>
      <c r="Q3677">
        <f>ROUNDUP(IF(D3677&gt;$D$5,0,($D$5-D3677+1)/365),0)</f>
        <v>0</v>
      </c>
      <c r="R3677" s="28">
        <f>IF(OR(P3677=1,Q3677=1),IF(D3677+364&lt;=$D$5,(D3677+364-$D$4+1)/365,IF(D3677&gt;$D$4,($D$5-D3677+1)/365,$D$6/365)),0)</f>
        <v>0</v>
      </c>
      <c r="S3677" s="28">
        <f>'Data &amp; Parameter'!$E$16*'Data &amp; Parameter'!$E$17*('Data &amp; Parameter'!$E$18+'Data &amp; Parameter'!$E$19)*'Data &amp; Parameter'!$E$20*'Data &amp; Parameter'!$E$37*R3677</f>
        <v>0</v>
      </c>
      <c r="T3677" s="28">
        <f t="shared" si="57"/>
        <v>0</v>
      </c>
    </row>
    <row r="3678" spans="1:20" ht="15.75" customHeight="1" x14ac:dyDescent="0.35">
      <c r="A3678">
        <v>3671</v>
      </c>
      <c r="B3678" s="76">
        <v>44253.45480324074</v>
      </c>
      <c r="C3678" s="1" t="s">
        <v>11647</v>
      </c>
      <c r="D3678" s="76">
        <v>44253.455092592594</v>
      </c>
      <c r="E3678" s="1" t="s">
        <v>11648</v>
      </c>
      <c r="F3678" s="1" t="s">
        <v>11649</v>
      </c>
      <c r="G3678" s="1" t="s">
        <v>123</v>
      </c>
      <c r="H3678" s="1" t="s">
        <v>124</v>
      </c>
      <c r="I3678" s="1" t="s">
        <v>125</v>
      </c>
      <c r="J3678" s="1" t="s">
        <v>11650</v>
      </c>
      <c r="K3678" s="1" t="s">
        <v>11651</v>
      </c>
      <c r="L3678">
        <f>ROUNDUP(IF(B3678&gt;$D$4,0,($D$4-B3678+1)/365),0)</f>
        <v>0</v>
      </c>
      <c r="M3678">
        <f>ROUNDUP(IF(B3678&gt;$D$5,0,($D$5-B3678+1)/365),0)</f>
        <v>0</v>
      </c>
      <c r="N3678" s="28">
        <f>IF(OR(L3678=1,M3678=1),IF(B3678+364&lt;=$D$5,(B3678+364-$D$4+1)/365,IF(B3678&gt;$D$4,($D$5-B3678+1)/365,$D$6/365)),0)</f>
        <v>0</v>
      </c>
      <c r="O3678" s="28">
        <f>'Data &amp; Parameter'!$E$16*'Data &amp; Parameter'!$E$17*('Data &amp; Parameter'!$E$18+'Data &amp; Parameter'!$E$19)*'Data &amp; Parameter'!$E$20*'Data &amp; Parameter'!$E$37*N3678</f>
        <v>0</v>
      </c>
      <c r="P3678">
        <f>ROUNDUP(IF(D3678&gt;$D$4,0,($D$4-D3678+1)/365),0)</f>
        <v>0</v>
      </c>
      <c r="Q3678">
        <f>ROUNDUP(IF(D3678&gt;$D$5,0,($D$5-D3678+1)/365),0)</f>
        <v>0</v>
      </c>
      <c r="R3678" s="28">
        <f>IF(OR(P3678=1,Q3678=1),IF(D3678+364&lt;=$D$5,(D3678+364-$D$4+1)/365,IF(D3678&gt;$D$4,($D$5-D3678+1)/365,$D$6/365)),0)</f>
        <v>0</v>
      </c>
      <c r="S3678" s="28">
        <f>'Data &amp; Parameter'!$E$16*'Data &amp; Parameter'!$E$17*('Data &amp; Parameter'!$E$18+'Data &amp; Parameter'!$E$19)*'Data &amp; Parameter'!$E$20*'Data &amp; Parameter'!$E$37*R3678</f>
        <v>0</v>
      </c>
      <c r="T3678" s="28">
        <f t="shared" si="57"/>
        <v>0</v>
      </c>
    </row>
    <row r="3679" spans="1:20" ht="15.75" customHeight="1" x14ac:dyDescent="0.35">
      <c r="A3679">
        <v>3672</v>
      </c>
      <c r="B3679" s="76">
        <v>44253.455289351856</v>
      </c>
      <c r="C3679" s="1" t="s">
        <v>11652</v>
      </c>
      <c r="D3679" s="76">
        <v>44253.457395833335</v>
      </c>
      <c r="E3679" s="1" t="s">
        <v>11653</v>
      </c>
      <c r="F3679" s="1" t="s">
        <v>11654</v>
      </c>
      <c r="G3679" s="1" t="s">
        <v>123</v>
      </c>
      <c r="H3679" s="1" t="s">
        <v>124</v>
      </c>
      <c r="I3679" s="1" t="s">
        <v>125</v>
      </c>
      <c r="J3679" s="1" t="s">
        <v>11366</v>
      </c>
      <c r="K3679" s="1" t="s">
        <v>11655</v>
      </c>
      <c r="L3679">
        <f>ROUNDUP(IF(B3679&gt;$D$4,0,($D$4-B3679+1)/365),0)</f>
        <v>0</v>
      </c>
      <c r="M3679">
        <f>ROUNDUP(IF(B3679&gt;$D$5,0,($D$5-B3679+1)/365),0)</f>
        <v>0</v>
      </c>
      <c r="N3679" s="28">
        <f>IF(OR(L3679=1,M3679=1),IF(B3679+364&lt;=$D$5,(B3679+364-$D$4+1)/365,IF(B3679&gt;$D$4,($D$5-B3679+1)/365,$D$6/365)),0)</f>
        <v>0</v>
      </c>
      <c r="O3679" s="28">
        <f>'Data &amp; Parameter'!$E$16*'Data &amp; Parameter'!$E$17*('Data &amp; Parameter'!$E$18+'Data &amp; Parameter'!$E$19)*'Data &amp; Parameter'!$E$20*'Data &amp; Parameter'!$E$37*N3679</f>
        <v>0</v>
      </c>
      <c r="P3679">
        <f>ROUNDUP(IF(D3679&gt;$D$4,0,($D$4-D3679+1)/365),0)</f>
        <v>0</v>
      </c>
      <c r="Q3679">
        <f>ROUNDUP(IF(D3679&gt;$D$5,0,($D$5-D3679+1)/365),0)</f>
        <v>0</v>
      </c>
      <c r="R3679" s="28">
        <f>IF(OR(P3679=1,Q3679=1),IF(D3679+364&lt;=$D$5,(D3679+364-$D$4+1)/365,IF(D3679&gt;$D$4,($D$5-D3679+1)/365,$D$6/365)),0)</f>
        <v>0</v>
      </c>
      <c r="S3679" s="28">
        <f>'Data &amp; Parameter'!$E$16*'Data &amp; Parameter'!$E$17*('Data &amp; Parameter'!$E$18+'Data &amp; Parameter'!$E$19)*'Data &amp; Parameter'!$E$20*'Data &amp; Parameter'!$E$37*R3679</f>
        <v>0</v>
      </c>
      <c r="T3679" s="28">
        <f t="shared" si="57"/>
        <v>0</v>
      </c>
    </row>
    <row r="3680" spans="1:20" ht="15.75" customHeight="1" x14ac:dyDescent="0.35">
      <c r="A3680">
        <v>3673</v>
      </c>
      <c r="B3680" s="76">
        <v>44253.456377314811</v>
      </c>
      <c r="C3680" s="1" t="s">
        <v>11656</v>
      </c>
      <c r="D3680" s="76">
        <v>44253.457407407404</v>
      </c>
      <c r="E3680" s="1" t="s">
        <v>11657</v>
      </c>
      <c r="F3680" s="1" t="s">
        <v>11658</v>
      </c>
      <c r="G3680" s="1" t="s">
        <v>123</v>
      </c>
      <c r="H3680" s="1" t="s">
        <v>124</v>
      </c>
      <c r="I3680" s="1" t="s">
        <v>125</v>
      </c>
      <c r="J3680" s="1" t="s">
        <v>11366</v>
      </c>
      <c r="K3680" s="1" t="s">
        <v>11643</v>
      </c>
      <c r="L3680">
        <f>ROUNDUP(IF(B3680&gt;$D$4,0,($D$4-B3680+1)/365),0)</f>
        <v>0</v>
      </c>
      <c r="M3680">
        <f>ROUNDUP(IF(B3680&gt;$D$5,0,($D$5-B3680+1)/365),0)</f>
        <v>0</v>
      </c>
      <c r="N3680" s="28">
        <f>IF(OR(L3680=1,M3680=1),IF(B3680+364&lt;=$D$5,(B3680+364-$D$4+1)/365,IF(B3680&gt;$D$4,($D$5-B3680+1)/365,$D$6/365)),0)</f>
        <v>0</v>
      </c>
      <c r="O3680" s="28">
        <f>'Data &amp; Parameter'!$E$16*'Data &amp; Parameter'!$E$17*('Data &amp; Parameter'!$E$18+'Data &amp; Parameter'!$E$19)*'Data &amp; Parameter'!$E$20*'Data &amp; Parameter'!$E$37*N3680</f>
        <v>0</v>
      </c>
      <c r="P3680">
        <f>ROUNDUP(IF(D3680&gt;$D$4,0,($D$4-D3680+1)/365),0)</f>
        <v>0</v>
      </c>
      <c r="Q3680">
        <f>ROUNDUP(IF(D3680&gt;$D$5,0,($D$5-D3680+1)/365),0)</f>
        <v>0</v>
      </c>
      <c r="R3680" s="28">
        <f>IF(OR(P3680=1,Q3680=1),IF(D3680+364&lt;=$D$5,(D3680+364-$D$4+1)/365,IF(D3680&gt;$D$4,($D$5-D3680+1)/365,$D$6/365)),0)</f>
        <v>0</v>
      </c>
      <c r="S3680" s="28">
        <f>'Data &amp; Parameter'!$E$16*'Data &amp; Parameter'!$E$17*('Data &amp; Parameter'!$E$18+'Data &amp; Parameter'!$E$19)*'Data &amp; Parameter'!$E$20*'Data &amp; Parameter'!$E$37*R3680</f>
        <v>0</v>
      </c>
      <c r="T3680" s="28">
        <f t="shared" si="57"/>
        <v>0</v>
      </c>
    </row>
    <row r="3681" spans="1:20" ht="15.75" customHeight="1" x14ac:dyDescent="0.35">
      <c r="A3681">
        <v>3674</v>
      </c>
      <c r="B3681" s="76">
        <v>44253.457418981481</v>
      </c>
      <c r="C3681" s="1" t="s">
        <v>11659</v>
      </c>
      <c r="D3681" s="76">
        <v>44253.458854166667</v>
      </c>
      <c r="E3681" s="1" t="s">
        <v>11660</v>
      </c>
      <c r="F3681" s="1" t="s">
        <v>11661</v>
      </c>
      <c r="G3681" s="1" t="s">
        <v>123</v>
      </c>
      <c r="H3681" s="1" t="s">
        <v>124</v>
      </c>
      <c r="I3681" s="1" t="s">
        <v>125</v>
      </c>
      <c r="J3681" s="1" t="s">
        <v>11356</v>
      </c>
      <c r="K3681" s="1" t="s">
        <v>11643</v>
      </c>
      <c r="L3681">
        <f>ROUNDUP(IF(B3681&gt;$D$4,0,($D$4-B3681+1)/365),0)</f>
        <v>0</v>
      </c>
      <c r="M3681">
        <f>ROUNDUP(IF(B3681&gt;$D$5,0,($D$5-B3681+1)/365),0)</f>
        <v>0</v>
      </c>
      <c r="N3681" s="28">
        <f>IF(OR(L3681=1,M3681=1),IF(B3681+364&lt;=$D$5,(B3681+364-$D$4+1)/365,IF(B3681&gt;$D$4,($D$5-B3681+1)/365,$D$6/365)),0)</f>
        <v>0</v>
      </c>
      <c r="O3681" s="28">
        <f>'Data &amp; Parameter'!$E$16*'Data &amp; Parameter'!$E$17*('Data &amp; Parameter'!$E$18+'Data &amp; Parameter'!$E$19)*'Data &amp; Parameter'!$E$20*'Data &amp; Parameter'!$E$37*N3681</f>
        <v>0</v>
      </c>
      <c r="P3681">
        <f>ROUNDUP(IF(D3681&gt;$D$4,0,($D$4-D3681+1)/365),0)</f>
        <v>0</v>
      </c>
      <c r="Q3681">
        <f>ROUNDUP(IF(D3681&gt;$D$5,0,($D$5-D3681+1)/365),0)</f>
        <v>0</v>
      </c>
      <c r="R3681" s="28">
        <f>IF(OR(P3681=1,Q3681=1),IF(D3681+364&lt;=$D$5,(D3681+364-$D$4+1)/365,IF(D3681&gt;$D$4,($D$5-D3681+1)/365,$D$6/365)),0)</f>
        <v>0</v>
      </c>
      <c r="S3681" s="28">
        <f>'Data &amp; Parameter'!$E$16*'Data &amp; Parameter'!$E$17*('Data &amp; Parameter'!$E$18+'Data &amp; Parameter'!$E$19)*'Data &amp; Parameter'!$E$20*'Data &amp; Parameter'!$E$37*R3681</f>
        <v>0</v>
      </c>
      <c r="T3681" s="28">
        <f t="shared" si="57"/>
        <v>0</v>
      </c>
    </row>
    <row r="3682" spans="1:20" ht="15.75" customHeight="1" x14ac:dyDescent="0.35">
      <c r="A3682">
        <v>3675</v>
      </c>
      <c r="B3682" s="76">
        <v>44253.460462962961</v>
      </c>
      <c r="C3682" s="1" t="s">
        <v>11662</v>
      </c>
      <c r="D3682" s="76">
        <v>44253.462233796294</v>
      </c>
      <c r="E3682" s="1" t="s">
        <v>11663</v>
      </c>
      <c r="F3682" s="1" t="s">
        <v>11664</v>
      </c>
      <c r="G3682" s="1" t="s">
        <v>123</v>
      </c>
      <c r="H3682" s="1" t="s">
        <v>124</v>
      </c>
      <c r="I3682" s="1" t="s">
        <v>125</v>
      </c>
      <c r="J3682" s="1" t="s">
        <v>11366</v>
      </c>
      <c r="K3682" s="1" t="s">
        <v>11665</v>
      </c>
      <c r="L3682">
        <f>ROUNDUP(IF(B3682&gt;$D$4,0,($D$4-B3682+1)/365),0)</f>
        <v>0</v>
      </c>
      <c r="M3682">
        <f>ROUNDUP(IF(B3682&gt;$D$5,0,($D$5-B3682+1)/365),0)</f>
        <v>0</v>
      </c>
      <c r="N3682" s="28">
        <f>IF(OR(L3682=1,M3682=1),IF(B3682+364&lt;=$D$5,(B3682+364-$D$4+1)/365,IF(B3682&gt;$D$4,($D$5-B3682+1)/365,$D$6/365)),0)</f>
        <v>0</v>
      </c>
      <c r="O3682" s="28">
        <f>'Data &amp; Parameter'!$E$16*'Data &amp; Parameter'!$E$17*('Data &amp; Parameter'!$E$18+'Data &amp; Parameter'!$E$19)*'Data &amp; Parameter'!$E$20*'Data &amp; Parameter'!$E$37*N3682</f>
        <v>0</v>
      </c>
      <c r="P3682">
        <f>ROUNDUP(IF(D3682&gt;$D$4,0,($D$4-D3682+1)/365),0)</f>
        <v>0</v>
      </c>
      <c r="Q3682">
        <f>ROUNDUP(IF(D3682&gt;$D$5,0,($D$5-D3682+1)/365),0)</f>
        <v>0</v>
      </c>
      <c r="R3682" s="28">
        <f>IF(OR(P3682=1,Q3682=1),IF(D3682+364&lt;=$D$5,(D3682+364-$D$4+1)/365,IF(D3682&gt;$D$4,($D$5-D3682+1)/365,$D$6/365)),0)</f>
        <v>0</v>
      </c>
      <c r="S3682" s="28">
        <f>'Data &amp; Parameter'!$E$16*'Data &amp; Parameter'!$E$17*('Data &amp; Parameter'!$E$18+'Data &amp; Parameter'!$E$19)*'Data &amp; Parameter'!$E$20*'Data &amp; Parameter'!$E$37*R3682</f>
        <v>0</v>
      </c>
      <c r="T3682" s="28">
        <f t="shared" si="57"/>
        <v>0</v>
      </c>
    </row>
    <row r="3683" spans="1:20" ht="15.75" customHeight="1" x14ac:dyDescent="0.35">
      <c r="A3683">
        <v>3676</v>
      </c>
      <c r="B3683" s="76">
        <v>44253.460648148146</v>
      </c>
      <c r="C3683" s="1" t="s">
        <v>11666</v>
      </c>
      <c r="D3683" s="76">
        <v>44253.461238425924</v>
      </c>
      <c r="E3683" s="1" t="s">
        <v>11667</v>
      </c>
      <c r="F3683" s="1" t="s">
        <v>11668</v>
      </c>
      <c r="G3683" s="1" t="s">
        <v>123</v>
      </c>
      <c r="H3683" s="1" t="s">
        <v>124</v>
      </c>
      <c r="I3683" s="1" t="s">
        <v>125</v>
      </c>
      <c r="J3683" s="1" t="s">
        <v>11651</v>
      </c>
      <c r="K3683" s="1" t="s">
        <v>11643</v>
      </c>
      <c r="L3683">
        <f>ROUNDUP(IF(B3683&gt;$D$4,0,($D$4-B3683+1)/365),0)</f>
        <v>0</v>
      </c>
      <c r="M3683">
        <f>ROUNDUP(IF(B3683&gt;$D$5,0,($D$5-B3683+1)/365),0)</f>
        <v>0</v>
      </c>
      <c r="N3683" s="28">
        <f>IF(OR(L3683=1,M3683=1),IF(B3683+364&lt;=$D$5,(B3683+364-$D$4+1)/365,IF(B3683&gt;$D$4,($D$5-B3683+1)/365,$D$6/365)),0)</f>
        <v>0</v>
      </c>
      <c r="O3683" s="28">
        <f>'Data &amp; Parameter'!$E$16*'Data &amp; Parameter'!$E$17*('Data &amp; Parameter'!$E$18+'Data &amp; Parameter'!$E$19)*'Data &amp; Parameter'!$E$20*'Data &amp; Parameter'!$E$37*N3683</f>
        <v>0</v>
      </c>
      <c r="P3683">
        <f>ROUNDUP(IF(D3683&gt;$D$4,0,($D$4-D3683+1)/365),0)</f>
        <v>0</v>
      </c>
      <c r="Q3683">
        <f>ROUNDUP(IF(D3683&gt;$D$5,0,($D$5-D3683+1)/365),0)</f>
        <v>0</v>
      </c>
      <c r="R3683" s="28">
        <f>IF(OR(P3683=1,Q3683=1),IF(D3683+364&lt;=$D$5,(D3683+364-$D$4+1)/365,IF(D3683&gt;$D$4,($D$5-D3683+1)/365,$D$6/365)),0)</f>
        <v>0</v>
      </c>
      <c r="S3683" s="28">
        <f>'Data &amp; Parameter'!$E$16*'Data &amp; Parameter'!$E$17*('Data &amp; Parameter'!$E$18+'Data &amp; Parameter'!$E$19)*'Data &amp; Parameter'!$E$20*'Data &amp; Parameter'!$E$37*R3683</f>
        <v>0</v>
      </c>
      <c r="T3683" s="28">
        <f t="shared" si="57"/>
        <v>0</v>
      </c>
    </row>
    <row r="3684" spans="1:20" ht="15.75" customHeight="1" x14ac:dyDescent="0.35">
      <c r="A3684">
        <v>3677</v>
      </c>
      <c r="B3684" s="76">
        <v>44253.461643518516</v>
      </c>
      <c r="C3684" s="1" t="s">
        <v>11669</v>
      </c>
      <c r="D3684" s="76">
        <v>44253.464502314819</v>
      </c>
      <c r="E3684" s="1" t="s">
        <v>11670</v>
      </c>
      <c r="F3684" s="1" t="s">
        <v>11671</v>
      </c>
      <c r="G3684" s="1" t="s">
        <v>123</v>
      </c>
      <c r="H3684" s="1" t="s">
        <v>124</v>
      </c>
      <c r="I3684" s="1" t="s">
        <v>125</v>
      </c>
      <c r="J3684" s="1" t="s">
        <v>11356</v>
      </c>
      <c r="K3684" s="1" t="s">
        <v>11672</v>
      </c>
      <c r="L3684">
        <f>ROUNDUP(IF(B3684&gt;$D$4,0,($D$4-B3684+1)/365),0)</f>
        <v>0</v>
      </c>
      <c r="M3684">
        <f>ROUNDUP(IF(B3684&gt;$D$5,0,($D$5-B3684+1)/365),0)</f>
        <v>0</v>
      </c>
      <c r="N3684" s="28">
        <f>IF(OR(L3684=1,M3684=1),IF(B3684+364&lt;=$D$5,(B3684+364-$D$4+1)/365,IF(B3684&gt;$D$4,($D$5-B3684+1)/365,$D$6/365)),0)</f>
        <v>0</v>
      </c>
      <c r="O3684" s="28">
        <f>'Data &amp; Parameter'!$E$16*'Data &amp; Parameter'!$E$17*('Data &amp; Parameter'!$E$18+'Data &amp; Parameter'!$E$19)*'Data &amp; Parameter'!$E$20*'Data &amp; Parameter'!$E$37*N3684</f>
        <v>0</v>
      </c>
      <c r="P3684">
        <f>ROUNDUP(IF(D3684&gt;$D$4,0,($D$4-D3684+1)/365),0)</f>
        <v>0</v>
      </c>
      <c r="Q3684">
        <f>ROUNDUP(IF(D3684&gt;$D$5,0,($D$5-D3684+1)/365),0)</f>
        <v>0</v>
      </c>
      <c r="R3684" s="28">
        <f>IF(OR(P3684=1,Q3684=1),IF(D3684+364&lt;=$D$5,(D3684+364-$D$4+1)/365,IF(D3684&gt;$D$4,($D$5-D3684+1)/365,$D$6/365)),0)</f>
        <v>0</v>
      </c>
      <c r="S3684" s="28">
        <f>'Data &amp; Parameter'!$E$16*'Data &amp; Parameter'!$E$17*('Data &amp; Parameter'!$E$18+'Data &amp; Parameter'!$E$19)*'Data &amp; Parameter'!$E$20*'Data &amp; Parameter'!$E$37*R3684</f>
        <v>0</v>
      </c>
      <c r="T3684" s="28">
        <f t="shared" si="57"/>
        <v>0</v>
      </c>
    </row>
    <row r="3685" spans="1:20" ht="15.75" customHeight="1" x14ac:dyDescent="0.35">
      <c r="A3685">
        <v>3678</v>
      </c>
      <c r="B3685" s="76">
        <v>44253.464618055557</v>
      </c>
      <c r="C3685" s="1" t="s">
        <v>11673</v>
      </c>
      <c r="D3685" s="76">
        <v>44253.465416666666</v>
      </c>
      <c r="E3685" s="1" t="s">
        <v>11674</v>
      </c>
      <c r="F3685" s="1" t="s">
        <v>11675</v>
      </c>
      <c r="G3685" s="1" t="s">
        <v>123</v>
      </c>
      <c r="H3685" s="1" t="s">
        <v>124</v>
      </c>
      <c r="I3685" s="1" t="s">
        <v>125</v>
      </c>
      <c r="J3685" s="1" t="s">
        <v>11366</v>
      </c>
      <c r="K3685" s="1" t="s">
        <v>11655</v>
      </c>
      <c r="L3685">
        <f>ROUNDUP(IF(B3685&gt;$D$4,0,($D$4-B3685+1)/365),0)</f>
        <v>0</v>
      </c>
      <c r="M3685">
        <f>ROUNDUP(IF(B3685&gt;$D$5,0,($D$5-B3685+1)/365),0)</f>
        <v>0</v>
      </c>
      <c r="N3685" s="28">
        <f>IF(OR(L3685=1,M3685=1),IF(B3685+364&lt;=$D$5,(B3685+364-$D$4+1)/365,IF(B3685&gt;$D$4,($D$5-B3685+1)/365,$D$6/365)),0)</f>
        <v>0</v>
      </c>
      <c r="O3685" s="28">
        <f>'Data &amp; Parameter'!$E$16*'Data &amp; Parameter'!$E$17*('Data &amp; Parameter'!$E$18+'Data &amp; Parameter'!$E$19)*'Data &amp; Parameter'!$E$20*'Data &amp; Parameter'!$E$37*N3685</f>
        <v>0</v>
      </c>
      <c r="P3685">
        <f>ROUNDUP(IF(D3685&gt;$D$4,0,($D$4-D3685+1)/365),0)</f>
        <v>0</v>
      </c>
      <c r="Q3685">
        <f>ROUNDUP(IF(D3685&gt;$D$5,0,($D$5-D3685+1)/365),0)</f>
        <v>0</v>
      </c>
      <c r="R3685" s="28">
        <f>IF(OR(P3685=1,Q3685=1),IF(D3685+364&lt;=$D$5,(D3685+364-$D$4+1)/365,IF(D3685&gt;$D$4,($D$5-D3685+1)/365,$D$6/365)),0)</f>
        <v>0</v>
      </c>
      <c r="S3685" s="28">
        <f>'Data &amp; Parameter'!$E$16*'Data &amp; Parameter'!$E$17*('Data &amp; Parameter'!$E$18+'Data &amp; Parameter'!$E$19)*'Data &amp; Parameter'!$E$20*'Data &amp; Parameter'!$E$37*R3685</f>
        <v>0</v>
      </c>
      <c r="T3685" s="28">
        <f t="shared" si="57"/>
        <v>0</v>
      </c>
    </row>
    <row r="3686" spans="1:20" ht="15.75" customHeight="1" x14ac:dyDescent="0.35">
      <c r="A3686">
        <v>3679</v>
      </c>
      <c r="B3686" s="76">
        <v>44253.466122685189</v>
      </c>
      <c r="C3686" s="1" t="s">
        <v>11676</v>
      </c>
      <c r="D3686" s="76">
        <v>44253.468796296293</v>
      </c>
      <c r="E3686" s="1" t="s">
        <v>11677</v>
      </c>
      <c r="F3686" s="1" t="s">
        <v>11678</v>
      </c>
      <c r="G3686" s="1" t="s">
        <v>123</v>
      </c>
      <c r="H3686" s="1" t="s">
        <v>124</v>
      </c>
      <c r="I3686" s="1" t="s">
        <v>125</v>
      </c>
      <c r="J3686" s="1" t="s">
        <v>11356</v>
      </c>
      <c r="K3686" s="1" t="s">
        <v>11672</v>
      </c>
      <c r="L3686">
        <f>ROUNDUP(IF(B3686&gt;$D$4,0,($D$4-B3686+1)/365),0)</f>
        <v>0</v>
      </c>
      <c r="M3686">
        <f>ROUNDUP(IF(B3686&gt;$D$5,0,($D$5-B3686+1)/365),0)</f>
        <v>0</v>
      </c>
      <c r="N3686" s="28">
        <f>IF(OR(L3686=1,M3686=1),IF(B3686+364&lt;=$D$5,(B3686+364-$D$4+1)/365,IF(B3686&gt;$D$4,($D$5-B3686+1)/365,$D$6/365)),0)</f>
        <v>0</v>
      </c>
      <c r="O3686" s="28">
        <f>'Data &amp; Parameter'!$E$16*'Data &amp; Parameter'!$E$17*('Data &amp; Parameter'!$E$18+'Data &amp; Parameter'!$E$19)*'Data &amp; Parameter'!$E$20*'Data &amp; Parameter'!$E$37*N3686</f>
        <v>0</v>
      </c>
      <c r="P3686">
        <f>ROUNDUP(IF(D3686&gt;$D$4,0,($D$4-D3686+1)/365),0)</f>
        <v>0</v>
      </c>
      <c r="Q3686">
        <f>ROUNDUP(IF(D3686&gt;$D$5,0,($D$5-D3686+1)/365),0)</f>
        <v>0</v>
      </c>
      <c r="R3686" s="28">
        <f>IF(OR(P3686=1,Q3686=1),IF(D3686+364&lt;=$D$5,(D3686+364-$D$4+1)/365,IF(D3686&gt;$D$4,($D$5-D3686+1)/365,$D$6/365)),0)</f>
        <v>0</v>
      </c>
      <c r="S3686" s="28">
        <f>'Data &amp; Parameter'!$E$16*'Data &amp; Parameter'!$E$17*('Data &amp; Parameter'!$E$18+'Data &amp; Parameter'!$E$19)*'Data &amp; Parameter'!$E$20*'Data &amp; Parameter'!$E$37*R3686</f>
        <v>0</v>
      </c>
      <c r="T3686" s="28">
        <f t="shared" si="57"/>
        <v>0</v>
      </c>
    </row>
    <row r="3687" spans="1:20" ht="15.75" customHeight="1" x14ac:dyDescent="0.35">
      <c r="A3687">
        <v>3680</v>
      </c>
      <c r="B3687" s="76">
        <v>44253.466157407413</v>
      </c>
      <c r="C3687" s="1" t="s">
        <v>11679</v>
      </c>
      <c r="D3687" s="76">
        <v>44253.466712962967</v>
      </c>
      <c r="E3687" s="1" t="s">
        <v>11680</v>
      </c>
      <c r="F3687" s="1" t="s">
        <v>11681</v>
      </c>
      <c r="G3687" s="1" t="s">
        <v>123</v>
      </c>
      <c r="H3687" s="1" t="s">
        <v>124</v>
      </c>
      <c r="I3687" s="1" t="s">
        <v>125</v>
      </c>
      <c r="J3687" s="1" t="s">
        <v>11366</v>
      </c>
      <c r="K3687" s="1" t="s">
        <v>11643</v>
      </c>
      <c r="L3687">
        <f>ROUNDUP(IF(B3687&gt;$D$4,0,($D$4-B3687+1)/365),0)</f>
        <v>0</v>
      </c>
      <c r="M3687">
        <f>ROUNDUP(IF(B3687&gt;$D$5,0,($D$5-B3687+1)/365),0)</f>
        <v>0</v>
      </c>
      <c r="N3687" s="28">
        <f>IF(OR(L3687=1,M3687=1),IF(B3687+364&lt;=$D$5,(B3687+364-$D$4+1)/365,IF(B3687&gt;$D$4,($D$5-B3687+1)/365,$D$6/365)),0)</f>
        <v>0</v>
      </c>
      <c r="O3687" s="28">
        <f>'Data &amp; Parameter'!$E$16*'Data &amp; Parameter'!$E$17*('Data &amp; Parameter'!$E$18+'Data &amp; Parameter'!$E$19)*'Data &amp; Parameter'!$E$20*'Data &amp; Parameter'!$E$37*N3687</f>
        <v>0</v>
      </c>
      <c r="P3687">
        <f>ROUNDUP(IF(D3687&gt;$D$4,0,($D$4-D3687+1)/365),0)</f>
        <v>0</v>
      </c>
      <c r="Q3687">
        <f>ROUNDUP(IF(D3687&gt;$D$5,0,($D$5-D3687+1)/365),0)</f>
        <v>0</v>
      </c>
      <c r="R3687" s="28">
        <f>IF(OR(P3687=1,Q3687=1),IF(D3687+364&lt;=$D$5,(D3687+364-$D$4+1)/365,IF(D3687&gt;$D$4,($D$5-D3687+1)/365,$D$6/365)),0)</f>
        <v>0</v>
      </c>
      <c r="S3687" s="28">
        <f>'Data &amp; Parameter'!$E$16*'Data &amp; Parameter'!$E$17*('Data &amp; Parameter'!$E$18+'Data &amp; Parameter'!$E$19)*'Data &amp; Parameter'!$E$20*'Data &amp; Parameter'!$E$37*R3687</f>
        <v>0</v>
      </c>
      <c r="T3687" s="28">
        <f t="shared" si="57"/>
        <v>0</v>
      </c>
    </row>
    <row r="3688" spans="1:20" ht="15.75" customHeight="1" x14ac:dyDescent="0.35">
      <c r="A3688">
        <v>3681</v>
      </c>
      <c r="B3688" s="76">
        <v>44253.467499999999</v>
      </c>
      <c r="C3688" s="1" t="s">
        <v>11682</v>
      </c>
      <c r="D3688" s="76">
        <v>44253.468425925923</v>
      </c>
      <c r="E3688" s="1" t="s">
        <v>11683</v>
      </c>
      <c r="F3688" s="1" t="s">
        <v>11684</v>
      </c>
      <c r="G3688" s="1" t="s">
        <v>123</v>
      </c>
      <c r="H3688" s="1" t="s">
        <v>124</v>
      </c>
      <c r="I3688" s="1" t="s">
        <v>125</v>
      </c>
      <c r="J3688" s="1" t="s">
        <v>11650</v>
      </c>
      <c r="K3688" s="1" t="s">
        <v>11650</v>
      </c>
      <c r="L3688">
        <f>ROUNDUP(IF(B3688&gt;$D$4,0,($D$4-B3688+1)/365),0)</f>
        <v>0</v>
      </c>
      <c r="M3688">
        <f>ROUNDUP(IF(B3688&gt;$D$5,0,($D$5-B3688+1)/365),0)</f>
        <v>0</v>
      </c>
      <c r="N3688" s="28">
        <f>IF(OR(L3688=1,M3688=1),IF(B3688+364&lt;=$D$5,(B3688+364-$D$4+1)/365,IF(B3688&gt;$D$4,($D$5-B3688+1)/365,$D$6/365)),0)</f>
        <v>0</v>
      </c>
      <c r="O3688" s="28">
        <f>'Data &amp; Parameter'!$E$16*'Data &amp; Parameter'!$E$17*('Data &amp; Parameter'!$E$18+'Data &amp; Parameter'!$E$19)*'Data &amp; Parameter'!$E$20*'Data &amp; Parameter'!$E$37*N3688</f>
        <v>0</v>
      </c>
      <c r="P3688">
        <f>ROUNDUP(IF(D3688&gt;$D$4,0,($D$4-D3688+1)/365),0)</f>
        <v>0</v>
      </c>
      <c r="Q3688">
        <f>ROUNDUP(IF(D3688&gt;$D$5,0,($D$5-D3688+1)/365),0)</f>
        <v>0</v>
      </c>
      <c r="R3688" s="28">
        <f>IF(OR(P3688=1,Q3688=1),IF(D3688+364&lt;=$D$5,(D3688+364-$D$4+1)/365,IF(D3688&gt;$D$4,($D$5-D3688+1)/365,$D$6/365)),0)</f>
        <v>0</v>
      </c>
      <c r="S3688" s="28">
        <f>'Data &amp; Parameter'!$E$16*'Data &amp; Parameter'!$E$17*('Data &amp; Parameter'!$E$18+'Data &amp; Parameter'!$E$19)*'Data &amp; Parameter'!$E$20*'Data &amp; Parameter'!$E$37*R3688</f>
        <v>0</v>
      </c>
      <c r="T3688" s="28">
        <f t="shared" si="57"/>
        <v>0</v>
      </c>
    </row>
    <row r="3689" spans="1:20" ht="15.75" customHeight="1" x14ac:dyDescent="0.35">
      <c r="A3689">
        <v>3682</v>
      </c>
      <c r="B3689" s="76">
        <v>44253.468530092592</v>
      </c>
      <c r="C3689" s="1" t="s">
        <v>11685</v>
      </c>
      <c r="D3689" s="76">
        <v>44253.468993055554</v>
      </c>
      <c r="E3689" s="1" t="s">
        <v>11686</v>
      </c>
      <c r="F3689" s="1" t="s">
        <v>11687</v>
      </c>
      <c r="G3689" s="1" t="s">
        <v>123</v>
      </c>
      <c r="H3689" s="1" t="s">
        <v>124</v>
      </c>
      <c r="I3689" s="1" t="s">
        <v>125</v>
      </c>
      <c r="J3689" s="1" t="s">
        <v>11366</v>
      </c>
      <c r="K3689" s="1" t="s">
        <v>11655</v>
      </c>
      <c r="L3689">
        <f>ROUNDUP(IF(B3689&gt;$D$4,0,($D$4-B3689+1)/365),0)</f>
        <v>0</v>
      </c>
      <c r="M3689">
        <f>ROUNDUP(IF(B3689&gt;$D$5,0,($D$5-B3689+1)/365),0)</f>
        <v>0</v>
      </c>
      <c r="N3689" s="28">
        <f>IF(OR(L3689=1,M3689=1),IF(B3689+364&lt;=$D$5,(B3689+364-$D$4+1)/365,IF(B3689&gt;$D$4,($D$5-B3689+1)/365,$D$6/365)),0)</f>
        <v>0</v>
      </c>
      <c r="O3689" s="28">
        <f>'Data &amp; Parameter'!$E$16*'Data &amp; Parameter'!$E$17*('Data &amp; Parameter'!$E$18+'Data &amp; Parameter'!$E$19)*'Data &amp; Parameter'!$E$20*'Data &amp; Parameter'!$E$37*N3689</f>
        <v>0</v>
      </c>
      <c r="P3689">
        <f>ROUNDUP(IF(D3689&gt;$D$4,0,($D$4-D3689+1)/365),0)</f>
        <v>0</v>
      </c>
      <c r="Q3689">
        <f>ROUNDUP(IF(D3689&gt;$D$5,0,($D$5-D3689+1)/365),0)</f>
        <v>0</v>
      </c>
      <c r="R3689" s="28">
        <f>IF(OR(P3689=1,Q3689=1),IF(D3689+364&lt;=$D$5,(D3689+364-$D$4+1)/365,IF(D3689&gt;$D$4,($D$5-D3689+1)/365,$D$6/365)),0)</f>
        <v>0</v>
      </c>
      <c r="S3689" s="28">
        <f>'Data &amp; Parameter'!$E$16*'Data &amp; Parameter'!$E$17*('Data &amp; Parameter'!$E$18+'Data &amp; Parameter'!$E$19)*'Data &amp; Parameter'!$E$20*'Data &amp; Parameter'!$E$37*R3689</f>
        <v>0</v>
      </c>
      <c r="T3689" s="28">
        <f t="shared" si="57"/>
        <v>0</v>
      </c>
    </row>
    <row r="3690" spans="1:20" ht="15.75" customHeight="1" x14ac:dyDescent="0.35">
      <c r="A3690">
        <v>3683</v>
      </c>
      <c r="B3690" s="76">
        <v>44253.470231481479</v>
      </c>
      <c r="C3690" s="1" t="s">
        <v>11688</v>
      </c>
      <c r="D3690" s="76">
        <v>44253.473101851851</v>
      </c>
      <c r="E3690" s="1" t="s">
        <v>11689</v>
      </c>
      <c r="F3690" s="1" t="s">
        <v>11690</v>
      </c>
      <c r="G3690" s="1" t="s">
        <v>123</v>
      </c>
      <c r="H3690" s="1" t="s">
        <v>124</v>
      </c>
      <c r="I3690" s="1" t="s">
        <v>125</v>
      </c>
      <c r="J3690" s="1" t="s">
        <v>11356</v>
      </c>
      <c r="K3690" s="1" t="s">
        <v>11672</v>
      </c>
      <c r="L3690">
        <f>ROUNDUP(IF(B3690&gt;$D$4,0,($D$4-B3690+1)/365),0)</f>
        <v>0</v>
      </c>
      <c r="M3690">
        <f>ROUNDUP(IF(B3690&gt;$D$5,0,($D$5-B3690+1)/365),0)</f>
        <v>0</v>
      </c>
      <c r="N3690" s="28">
        <f>IF(OR(L3690=1,M3690=1),IF(B3690+364&lt;=$D$5,(B3690+364-$D$4+1)/365,IF(B3690&gt;$D$4,($D$5-B3690+1)/365,$D$6/365)),0)</f>
        <v>0</v>
      </c>
      <c r="O3690" s="28">
        <f>'Data &amp; Parameter'!$E$16*'Data &amp; Parameter'!$E$17*('Data &amp; Parameter'!$E$18+'Data &amp; Parameter'!$E$19)*'Data &amp; Parameter'!$E$20*'Data &amp; Parameter'!$E$37*N3690</f>
        <v>0</v>
      </c>
      <c r="P3690">
        <f>ROUNDUP(IF(D3690&gt;$D$4,0,($D$4-D3690+1)/365),0)</f>
        <v>0</v>
      </c>
      <c r="Q3690">
        <f>ROUNDUP(IF(D3690&gt;$D$5,0,($D$5-D3690+1)/365),0)</f>
        <v>0</v>
      </c>
      <c r="R3690" s="28">
        <f>IF(OR(P3690=1,Q3690=1),IF(D3690+364&lt;=$D$5,(D3690+364-$D$4+1)/365,IF(D3690&gt;$D$4,($D$5-D3690+1)/365,$D$6/365)),0)</f>
        <v>0</v>
      </c>
      <c r="S3690" s="28">
        <f>'Data &amp; Parameter'!$E$16*'Data &amp; Parameter'!$E$17*('Data &amp; Parameter'!$E$18+'Data &amp; Parameter'!$E$19)*'Data &amp; Parameter'!$E$20*'Data &amp; Parameter'!$E$37*R3690</f>
        <v>0</v>
      </c>
      <c r="T3690" s="28">
        <f t="shared" si="57"/>
        <v>0</v>
      </c>
    </row>
    <row r="3691" spans="1:20" ht="15.75" customHeight="1" x14ac:dyDescent="0.35">
      <c r="A3691">
        <v>3684</v>
      </c>
      <c r="B3691" s="76">
        <v>44253.471076388887</v>
      </c>
      <c r="C3691" s="1" t="s">
        <v>11691</v>
      </c>
      <c r="D3691" s="76">
        <v>44253.473587962959</v>
      </c>
      <c r="E3691" s="1" t="s">
        <v>11692</v>
      </c>
      <c r="F3691" s="1" t="s">
        <v>11693</v>
      </c>
      <c r="G3691" s="1" t="s">
        <v>123</v>
      </c>
      <c r="H3691" s="1" t="s">
        <v>124</v>
      </c>
      <c r="I3691" s="1" t="s">
        <v>125</v>
      </c>
      <c r="J3691" s="1" t="s">
        <v>11694</v>
      </c>
      <c r="K3691" s="1" t="s">
        <v>11694</v>
      </c>
      <c r="L3691">
        <f>ROUNDUP(IF(B3691&gt;$D$4,0,($D$4-B3691+1)/365),0)</f>
        <v>0</v>
      </c>
      <c r="M3691">
        <f>ROUNDUP(IF(B3691&gt;$D$5,0,($D$5-B3691+1)/365),0)</f>
        <v>0</v>
      </c>
      <c r="N3691" s="28">
        <f>IF(OR(L3691=1,M3691=1),IF(B3691+364&lt;=$D$5,(B3691+364-$D$4+1)/365,IF(B3691&gt;$D$4,($D$5-B3691+1)/365,$D$6/365)),0)</f>
        <v>0</v>
      </c>
      <c r="O3691" s="28">
        <f>'Data &amp; Parameter'!$E$16*'Data &amp; Parameter'!$E$17*('Data &amp; Parameter'!$E$18+'Data &amp; Parameter'!$E$19)*'Data &amp; Parameter'!$E$20*'Data &amp; Parameter'!$E$37*N3691</f>
        <v>0</v>
      </c>
      <c r="P3691">
        <f>ROUNDUP(IF(D3691&gt;$D$4,0,($D$4-D3691+1)/365),0)</f>
        <v>0</v>
      </c>
      <c r="Q3691">
        <f>ROUNDUP(IF(D3691&gt;$D$5,0,($D$5-D3691+1)/365),0)</f>
        <v>0</v>
      </c>
      <c r="R3691" s="28">
        <f>IF(OR(P3691=1,Q3691=1),IF(D3691+364&lt;=$D$5,(D3691+364-$D$4+1)/365,IF(D3691&gt;$D$4,($D$5-D3691+1)/365,$D$6/365)),0)</f>
        <v>0</v>
      </c>
      <c r="S3691" s="28">
        <f>'Data &amp; Parameter'!$E$16*'Data &amp; Parameter'!$E$17*('Data &amp; Parameter'!$E$18+'Data &amp; Parameter'!$E$19)*'Data &amp; Parameter'!$E$20*'Data &amp; Parameter'!$E$37*R3691</f>
        <v>0</v>
      </c>
      <c r="T3691" s="28">
        <f t="shared" si="57"/>
        <v>0</v>
      </c>
    </row>
    <row r="3692" spans="1:20" ht="15.75" customHeight="1" x14ac:dyDescent="0.35">
      <c r="A3692">
        <v>3685</v>
      </c>
      <c r="B3692" s="76">
        <v>44253.474733796298</v>
      </c>
      <c r="C3692" s="1" t="s">
        <v>11695</v>
      </c>
      <c r="D3692" s="76">
        <v>44253.47657407407</v>
      </c>
      <c r="E3692" s="1" t="s">
        <v>11696</v>
      </c>
      <c r="F3692" s="1" t="s">
        <v>11697</v>
      </c>
      <c r="G3692" s="1" t="s">
        <v>123</v>
      </c>
      <c r="H3692" s="1" t="s">
        <v>124</v>
      </c>
      <c r="I3692" s="1" t="s">
        <v>125</v>
      </c>
      <c r="J3692" s="1" t="s">
        <v>11356</v>
      </c>
      <c r="K3692" s="1" t="s">
        <v>11672</v>
      </c>
      <c r="L3692">
        <f>ROUNDUP(IF(B3692&gt;$D$4,0,($D$4-B3692+1)/365),0)</f>
        <v>0</v>
      </c>
      <c r="M3692">
        <f>ROUNDUP(IF(B3692&gt;$D$5,0,($D$5-B3692+1)/365),0)</f>
        <v>0</v>
      </c>
      <c r="N3692" s="28">
        <f>IF(OR(L3692=1,M3692=1),IF(B3692+364&lt;=$D$5,(B3692+364-$D$4+1)/365,IF(B3692&gt;$D$4,($D$5-B3692+1)/365,$D$6/365)),0)</f>
        <v>0</v>
      </c>
      <c r="O3692" s="28">
        <f>'Data &amp; Parameter'!$E$16*'Data &amp; Parameter'!$E$17*('Data &amp; Parameter'!$E$18+'Data &amp; Parameter'!$E$19)*'Data &amp; Parameter'!$E$20*'Data &amp; Parameter'!$E$37*N3692</f>
        <v>0</v>
      </c>
      <c r="P3692">
        <f>ROUNDUP(IF(D3692&gt;$D$4,0,($D$4-D3692+1)/365),0)</f>
        <v>0</v>
      </c>
      <c r="Q3692">
        <f>ROUNDUP(IF(D3692&gt;$D$5,0,($D$5-D3692+1)/365),0)</f>
        <v>0</v>
      </c>
      <c r="R3692" s="28">
        <f>IF(OR(P3692=1,Q3692=1),IF(D3692+364&lt;=$D$5,(D3692+364-$D$4+1)/365,IF(D3692&gt;$D$4,($D$5-D3692+1)/365,$D$6/365)),0)</f>
        <v>0</v>
      </c>
      <c r="S3692" s="28">
        <f>'Data &amp; Parameter'!$E$16*'Data &amp; Parameter'!$E$17*('Data &amp; Parameter'!$E$18+'Data &amp; Parameter'!$E$19)*'Data &amp; Parameter'!$E$20*'Data &amp; Parameter'!$E$37*R3692</f>
        <v>0</v>
      </c>
      <c r="T3692" s="28">
        <f t="shared" si="57"/>
        <v>0</v>
      </c>
    </row>
    <row r="3693" spans="1:20" ht="15.75" customHeight="1" x14ac:dyDescent="0.35">
      <c r="A3693">
        <v>3686</v>
      </c>
      <c r="B3693" s="76">
        <v>44253.47520833333</v>
      </c>
      <c r="C3693" s="1" t="s">
        <v>11698</v>
      </c>
      <c r="D3693" s="76">
        <v>44253.475717592592</v>
      </c>
      <c r="E3693" s="1" t="s">
        <v>11699</v>
      </c>
      <c r="F3693" s="1" t="s">
        <v>11700</v>
      </c>
      <c r="G3693" s="1" t="s">
        <v>123</v>
      </c>
      <c r="H3693" s="1" t="s">
        <v>124</v>
      </c>
      <c r="I3693" s="1" t="s">
        <v>125</v>
      </c>
      <c r="J3693" s="1" t="s">
        <v>11701</v>
      </c>
      <c r="K3693" s="1" t="s">
        <v>11694</v>
      </c>
      <c r="L3693">
        <f>ROUNDUP(IF(B3693&gt;$D$4,0,($D$4-B3693+1)/365),0)</f>
        <v>0</v>
      </c>
      <c r="M3693">
        <f>ROUNDUP(IF(B3693&gt;$D$5,0,($D$5-B3693+1)/365),0)</f>
        <v>0</v>
      </c>
      <c r="N3693" s="28">
        <f>IF(OR(L3693=1,M3693=1),IF(B3693+364&lt;=$D$5,(B3693+364-$D$4+1)/365,IF(B3693&gt;$D$4,($D$5-B3693+1)/365,$D$6/365)),0)</f>
        <v>0</v>
      </c>
      <c r="O3693" s="28">
        <f>'Data &amp; Parameter'!$E$16*'Data &amp; Parameter'!$E$17*('Data &amp; Parameter'!$E$18+'Data &amp; Parameter'!$E$19)*'Data &amp; Parameter'!$E$20*'Data &amp; Parameter'!$E$37*N3693</f>
        <v>0</v>
      </c>
      <c r="P3693">
        <f>ROUNDUP(IF(D3693&gt;$D$4,0,($D$4-D3693+1)/365),0)</f>
        <v>0</v>
      </c>
      <c r="Q3693">
        <f>ROUNDUP(IF(D3693&gt;$D$5,0,($D$5-D3693+1)/365),0)</f>
        <v>0</v>
      </c>
      <c r="R3693" s="28">
        <f>IF(OR(P3693=1,Q3693=1),IF(D3693+364&lt;=$D$5,(D3693+364-$D$4+1)/365,IF(D3693&gt;$D$4,($D$5-D3693+1)/365,$D$6/365)),0)</f>
        <v>0</v>
      </c>
      <c r="S3693" s="28">
        <f>'Data &amp; Parameter'!$E$16*'Data &amp; Parameter'!$E$17*('Data &amp; Parameter'!$E$18+'Data &amp; Parameter'!$E$19)*'Data &amp; Parameter'!$E$20*'Data &amp; Parameter'!$E$37*R3693</f>
        <v>0</v>
      </c>
      <c r="T3693" s="28">
        <f t="shared" si="57"/>
        <v>0</v>
      </c>
    </row>
    <row r="3694" spans="1:20" ht="15.75" customHeight="1" x14ac:dyDescent="0.35">
      <c r="A3694">
        <v>3687</v>
      </c>
      <c r="B3694" s="76">
        <v>44253.476990740739</v>
      </c>
      <c r="C3694" s="1" t="s">
        <v>11702</v>
      </c>
      <c r="D3694" s="76">
        <v>44253.477627314816</v>
      </c>
      <c r="E3694" s="1" t="s">
        <v>11703</v>
      </c>
      <c r="F3694" s="1" t="s">
        <v>11704</v>
      </c>
      <c r="G3694" s="1" t="s">
        <v>123</v>
      </c>
      <c r="H3694" s="1" t="s">
        <v>124</v>
      </c>
      <c r="I3694" s="1" t="s">
        <v>125</v>
      </c>
      <c r="J3694" s="1" t="s">
        <v>11650</v>
      </c>
      <c r="K3694" s="1" t="s">
        <v>11650</v>
      </c>
      <c r="L3694">
        <f>ROUNDUP(IF(B3694&gt;$D$4,0,($D$4-B3694+1)/365),0)</f>
        <v>0</v>
      </c>
      <c r="M3694">
        <f>ROUNDUP(IF(B3694&gt;$D$5,0,($D$5-B3694+1)/365),0)</f>
        <v>0</v>
      </c>
      <c r="N3694" s="28">
        <f>IF(OR(L3694=1,M3694=1),IF(B3694+364&lt;=$D$5,(B3694+364-$D$4+1)/365,IF(B3694&gt;$D$4,($D$5-B3694+1)/365,$D$6/365)),0)</f>
        <v>0</v>
      </c>
      <c r="O3694" s="28">
        <f>'Data &amp; Parameter'!$E$16*'Data &amp; Parameter'!$E$17*('Data &amp; Parameter'!$E$18+'Data &amp; Parameter'!$E$19)*'Data &amp; Parameter'!$E$20*'Data &amp; Parameter'!$E$37*N3694</f>
        <v>0</v>
      </c>
      <c r="P3694">
        <f>ROUNDUP(IF(D3694&gt;$D$4,0,($D$4-D3694+1)/365),0)</f>
        <v>0</v>
      </c>
      <c r="Q3694">
        <f>ROUNDUP(IF(D3694&gt;$D$5,0,($D$5-D3694+1)/365),0)</f>
        <v>0</v>
      </c>
      <c r="R3694" s="28">
        <f>IF(OR(P3694=1,Q3694=1),IF(D3694+364&lt;=$D$5,(D3694+364-$D$4+1)/365,IF(D3694&gt;$D$4,($D$5-D3694+1)/365,$D$6/365)),0)</f>
        <v>0</v>
      </c>
      <c r="S3694" s="28">
        <f>'Data &amp; Parameter'!$E$16*'Data &amp; Parameter'!$E$17*('Data &amp; Parameter'!$E$18+'Data &amp; Parameter'!$E$19)*'Data &amp; Parameter'!$E$20*'Data &amp; Parameter'!$E$37*R3694</f>
        <v>0</v>
      </c>
      <c r="T3694" s="28">
        <f t="shared" si="57"/>
        <v>0</v>
      </c>
    </row>
    <row r="3695" spans="1:20" ht="15.75" customHeight="1" x14ac:dyDescent="0.35">
      <c r="A3695">
        <v>3688</v>
      </c>
      <c r="B3695" s="76">
        <v>44253.478460648148</v>
      </c>
      <c r="C3695" s="1" t="s">
        <v>11705</v>
      </c>
      <c r="D3695" s="76">
        <v>44253.479398148149</v>
      </c>
      <c r="E3695" s="1" t="s">
        <v>11706</v>
      </c>
      <c r="F3695" s="1" t="s">
        <v>11707</v>
      </c>
      <c r="G3695" s="1" t="s">
        <v>123</v>
      </c>
      <c r="H3695" s="1" t="s">
        <v>124</v>
      </c>
      <c r="I3695" s="1" t="s">
        <v>125</v>
      </c>
      <c r="J3695" s="1" t="s">
        <v>11356</v>
      </c>
      <c r="K3695" s="1" t="s">
        <v>11708</v>
      </c>
      <c r="L3695">
        <f>ROUNDUP(IF(B3695&gt;$D$4,0,($D$4-B3695+1)/365),0)</f>
        <v>0</v>
      </c>
      <c r="M3695">
        <f>ROUNDUP(IF(B3695&gt;$D$5,0,($D$5-B3695+1)/365),0)</f>
        <v>0</v>
      </c>
      <c r="N3695" s="28">
        <f>IF(OR(L3695=1,M3695=1),IF(B3695+364&lt;=$D$5,(B3695+364-$D$4+1)/365,IF(B3695&gt;$D$4,($D$5-B3695+1)/365,$D$6/365)),0)</f>
        <v>0</v>
      </c>
      <c r="O3695" s="28">
        <f>'Data &amp; Parameter'!$E$16*'Data &amp; Parameter'!$E$17*('Data &amp; Parameter'!$E$18+'Data &amp; Parameter'!$E$19)*'Data &amp; Parameter'!$E$20*'Data &amp; Parameter'!$E$37*N3695</f>
        <v>0</v>
      </c>
      <c r="P3695">
        <f>ROUNDUP(IF(D3695&gt;$D$4,0,($D$4-D3695+1)/365),0)</f>
        <v>0</v>
      </c>
      <c r="Q3695">
        <f>ROUNDUP(IF(D3695&gt;$D$5,0,($D$5-D3695+1)/365),0)</f>
        <v>0</v>
      </c>
      <c r="R3695" s="28">
        <f>IF(OR(P3695=1,Q3695=1),IF(D3695+364&lt;=$D$5,(D3695+364-$D$4+1)/365,IF(D3695&gt;$D$4,($D$5-D3695+1)/365,$D$6/365)),0)</f>
        <v>0</v>
      </c>
      <c r="S3695" s="28">
        <f>'Data &amp; Parameter'!$E$16*'Data &amp; Parameter'!$E$17*('Data &amp; Parameter'!$E$18+'Data &amp; Parameter'!$E$19)*'Data &amp; Parameter'!$E$20*'Data &amp; Parameter'!$E$37*R3695</f>
        <v>0</v>
      </c>
      <c r="T3695" s="28">
        <f t="shared" si="57"/>
        <v>0</v>
      </c>
    </row>
    <row r="3696" spans="1:20" ht="15.75" customHeight="1" x14ac:dyDescent="0.35">
      <c r="A3696">
        <v>3689</v>
      </c>
      <c r="B3696" s="76">
        <v>44253.480740740742</v>
      </c>
      <c r="C3696" s="1" t="s">
        <v>11709</v>
      </c>
      <c r="D3696" s="76">
        <v>44253.482106481482</v>
      </c>
      <c r="E3696" s="1" t="s">
        <v>11710</v>
      </c>
      <c r="F3696" s="1" t="s">
        <v>11711</v>
      </c>
      <c r="G3696" s="1" t="s">
        <v>123</v>
      </c>
      <c r="H3696" s="1" t="s">
        <v>124</v>
      </c>
      <c r="I3696" s="1" t="s">
        <v>125</v>
      </c>
      <c r="J3696" s="1" t="s">
        <v>11366</v>
      </c>
      <c r="K3696" s="1" t="s">
        <v>11651</v>
      </c>
      <c r="L3696">
        <f>ROUNDUP(IF(B3696&gt;$D$4,0,($D$4-B3696+1)/365),0)</f>
        <v>0</v>
      </c>
      <c r="M3696">
        <f>ROUNDUP(IF(B3696&gt;$D$5,0,($D$5-B3696+1)/365),0)</f>
        <v>0</v>
      </c>
      <c r="N3696" s="28">
        <f>IF(OR(L3696=1,M3696=1),IF(B3696+364&lt;=$D$5,(B3696+364-$D$4+1)/365,IF(B3696&gt;$D$4,($D$5-B3696+1)/365,$D$6/365)),0)</f>
        <v>0</v>
      </c>
      <c r="O3696" s="28">
        <f>'Data &amp; Parameter'!$E$16*'Data &amp; Parameter'!$E$17*('Data &amp; Parameter'!$E$18+'Data &amp; Parameter'!$E$19)*'Data &amp; Parameter'!$E$20*'Data &amp; Parameter'!$E$37*N3696</f>
        <v>0</v>
      </c>
      <c r="P3696">
        <f>ROUNDUP(IF(D3696&gt;$D$4,0,($D$4-D3696+1)/365),0)</f>
        <v>0</v>
      </c>
      <c r="Q3696">
        <f>ROUNDUP(IF(D3696&gt;$D$5,0,($D$5-D3696+1)/365),0)</f>
        <v>0</v>
      </c>
      <c r="R3696" s="28">
        <f>IF(OR(P3696=1,Q3696=1),IF(D3696+364&lt;=$D$5,(D3696+364-$D$4+1)/365,IF(D3696&gt;$D$4,($D$5-D3696+1)/365,$D$6/365)),0)</f>
        <v>0</v>
      </c>
      <c r="S3696" s="28">
        <f>'Data &amp; Parameter'!$E$16*'Data &amp; Parameter'!$E$17*('Data &amp; Parameter'!$E$18+'Data &amp; Parameter'!$E$19)*'Data &amp; Parameter'!$E$20*'Data &amp; Parameter'!$E$37*R3696</f>
        <v>0</v>
      </c>
      <c r="T3696" s="28">
        <f t="shared" si="57"/>
        <v>0</v>
      </c>
    </row>
    <row r="3697" spans="1:20" ht="15.75" customHeight="1" x14ac:dyDescent="0.35">
      <c r="A3697">
        <v>3690</v>
      </c>
      <c r="B3697" s="76">
        <v>44253.480752314819</v>
      </c>
      <c r="C3697" s="1" t="s">
        <v>11712</v>
      </c>
      <c r="D3697" s="76">
        <v>44253.481041666666</v>
      </c>
      <c r="E3697" s="1" t="s">
        <v>11713</v>
      </c>
      <c r="F3697" s="1" t="s">
        <v>11714</v>
      </c>
      <c r="G3697" s="1" t="s">
        <v>123</v>
      </c>
      <c r="H3697" s="1" t="s">
        <v>124</v>
      </c>
      <c r="I3697" s="1" t="s">
        <v>125</v>
      </c>
      <c r="J3697" s="1" t="s">
        <v>11650</v>
      </c>
      <c r="K3697" s="1" t="s">
        <v>11650</v>
      </c>
      <c r="L3697">
        <f>ROUNDUP(IF(B3697&gt;$D$4,0,($D$4-B3697+1)/365),0)</f>
        <v>0</v>
      </c>
      <c r="M3697">
        <f>ROUNDUP(IF(B3697&gt;$D$5,0,($D$5-B3697+1)/365),0)</f>
        <v>0</v>
      </c>
      <c r="N3697" s="28">
        <f>IF(OR(L3697=1,M3697=1),IF(B3697+364&lt;=$D$5,(B3697+364-$D$4+1)/365,IF(B3697&gt;$D$4,($D$5-B3697+1)/365,$D$6/365)),0)</f>
        <v>0</v>
      </c>
      <c r="O3697" s="28">
        <f>'Data &amp; Parameter'!$E$16*'Data &amp; Parameter'!$E$17*('Data &amp; Parameter'!$E$18+'Data &amp; Parameter'!$E$19)*'Data &amp; Parameter'!$E$20*'Data &amp; Parameter'!$E$37*N3697</f>
        <v>0</v>
      </c>
      <c r="P3697">
        <f>ROUNDUP(IF(D3697&gt;$D$4,0,($D$4-D3697+1)/365),0)</f>
        <v>0</v>
      </c>
      <c r="Q3697">
        <f>ROUNDUP(IF(D3697&gt;$D$5,0,($D$5-D3697+1)/365),0)</f>
        <v>0</v>
      </c>
      <c r="R3697" s="28">
        <f>IF(OR(P3697=1,Q3697=1),IF(D3697+364&lt;=$D$5,(D3697+364-$D$4+1)/365,IF(D3697&gt;$D$4,($D$5-D3697+1)/365,$D$6/365)),0)</f>
        <v>0</v>
      </c>
      <c r="S3697" s="28">
        <f>'Data &amp; Parameter'!$E$16*'Data &amp; Parameter'!$E$17*('Data &amp; Parameter'!$E$18+'Data &amp; Parameter'!$E$19)*'Data &amp; Parameter'!$E$20*'Data &amp; Parameter'!$E$37*R3697</f>
        <v>0</v>
      </c>
      <c r="T3697" s="28">
        <f t="shared" si="57"/>
        <v>0</v>
      </c>
    </row>
    <row r="3698" spans="1:20" ht="15.75" customHeight="1" x14ac:dyDescent="0.35">
      <c r="A3698">
        <v>3691</v>
      </c>
      <c r="B3698" s="76">
        <v>44253.481793981482</v>
      </c>
      <c r="C3698" s="1" t="s">
        <v>11715</v>
      </c>
      <c r="D3698" s="76">
        <v>44254.482395833329</v>
      </c>
      <c r="E3698" s="1" t="s">
        <v>11716</v>
      </c>
      <c r="F3698" s="1" t="s">
        <v>11717</v>
      </c>
      <c r="G3698" s="1" t="s">
        <v>123</v>
      </c>
      <c r="H3698" s="1" t="s">
        <v>124</v>
      </c>
      <c r="I3698" s="1" t="s">
        <v>125</v>
      </c>
      <c r="J3698" s="1" t="s">
        <v>10727</v>
      </c>
      <c r="K3698" s="1" t="s">
        <v>10723</v>
      </c>
      <c r="L3698">
        <f>ROUNDUP(IF(B3698&gt;$D$4,0,($D$4-B3698+1)/365),0)</f>
        <v>0</v>
      </c>
      <c r="M3698">
        <f>ROUNDUP(IF(B3698&gt;$D$5,0,($D$5-B3698+1)/365),0)</f>
        <v>0</v>
      </c>
      <c r="N3698" s="28">
        <f>IF(OR(L3698=1,M3698=1),IF(B3698+364&lt;=$D$5,(B3698+364-$D$4+1)/365,IF(B3698&gt;$D$4,($D$5-B3698+1)/365,$D$6/365)),0)</f>
        <v>0</v>
      </c>
      <c r="O3698" s="28">
        <f>'Data &amp; Parameter'!$E$16*'Data &amp; Parameter'!$E$17*('Data &amp; Parameter'!$E$18+'Data &amp; Parameter'!$E$19)*'Data &amp; Parameter'!$E$20*'Data &amp; Parameter'!$E$37*N3698</f>
        <v>0</v>
      </c>
      <c r="P3698">
        <f>ROUNDUP(IF(D3698&gt;$D$4,0,($D$4-D3698+1)/365),0)</f>
        <v>0</v>
      </c>
      <c r="Q3698">
        <f>ROUNDUP(IF(D3698&gt;$D$5,0,($D$5-D3698+1)/365),0)</f>
        <v>0</v>
      </c>
      <c r="R3698" s="28">
        <f>IF(OR(P3698=1,Q3698=1),IF(D3698+364&lt;=$D$5,(D3698+364-$D$4+1)/365,IF(D3698&gt;$D$4,($D$5-D3698+1)/365,$D$6/365)),0)</f>
        <v>0</v>
      </c>
      <c r="S3698" s="28">
        <f>'Data &amp; Parameter'!$E$16*'Data &amp; Parameter'!$E$17*('Data &amp; Parameter'!$E$18+'Data &amp; Parameter'!$E$19)*'Data &amp; Parameter'!$E$20*'Data &amp; Parameter'!$E$37*R3698</f>
        <v>0</v>
      </c>
      <c r="T3698" s="28">
        <f t="shared" si="57"/>
        <v>0</v>
      </c>
    </row>
    <row r="3699" spans="1:20" ht="15.75" customHeight="1" x14ac:dyDescent="0.35">
      <c r="A3699">
        <v>3692</v>
      </c>
      <c r="B3699" s="76">
        <v>44253.484444444446</v>
      </c>
      <c r="C3699" s="1" t="s">
        <v>11718</v>
      </c>
      <c r="D3699" s="76">
        <v>44253.485462962963</v>
      </c>
      <c r="E3699" s="1" t="s">
        <v>11719</v>
      </c>
      <c r="F3699" s="1" t="s">
        <v>11720</v>
      </c>
      <c r="G3699" s="1" t="s">
        <v>123</v>
      </c>
      <c r="H3699" s="1" t="s">
        <v>124</v>
      </c>
      <c r="I3699" s="1" t="s">
        <v>125</v>
      </c>
      <c r="J3699" s="1" t="s">
        <v>11366</v>
      </c>
      <c r="K3699" s="1" t="s">
        <v>11651</v>
      </c>
      <c r="L3699">
        <f>ROUNDUP(IF(B3699&gt;$D$4,0,($D$4-B3699+1)/365),0)</f>
        <v>0</v>
      </c>
      <c r="M3699">
        <f>ROUNDUP(IF(B3699&gt;$D$5,0,($D$5-B3699+1)/365),0)</f>
        <v>0</v>
      </c>
      <c r="N3699" s="28">
        <f>IF(OR(L3699=1,M3699=1),IF(B3699+364&lt;=$D$5,(B3699+364-$D$4+1)/365,IF(B3699&gt;$D$4,($D$5-B3699+1)/365,$D$6/365)),0)</f>
        <v>0</v>
      </c>
      <c r="O3699" s="28">
        <f>'Data &amp; Parameter'!$E$16*'Data &amp; Parameter'!$E$17*('Data &amp; Parameter'!$E$18+'Data &amp; Parameter'!$E$19)*'Data &amp; Parameter'!$E$20*'Data &amp; Parameter'!$E$37*N3699</f>
        <v>0</v>
      </c>
      <c r="P3699">
        <f>ROUNDUP(IF(D3699&gt;$D$4,0,($D$4-D3699+1)/365),0)</f>
        <v>0</v>
      </c>
      <c r="Q3699">
        <f>ROUNDUP(IF(D3699&gt;$D$5,0,($D$5-D3699+1)/365),0)</f>
        <v>0</v>
      </c>
      <c r="R3699" s="28">
        <f>IF(OR(P3699=1,Q3699=1),IF(D3699+364&lt;=$D$5,(D3699+364-$D$4+1)/365,IF(D3699&gt;$D$4,($D$5-D3699+1)/365,$D$6/365)),0)</f>
        <v>0</v>
      </c>
      <c r="S3699" s="28">
        <f>'Data &amp; Parameter'!$E$16*'Data &amp; Parameter'!$E$17*('Data &amp; Parameter'!$E$18+'Data &amp; Parameter'!$E$19)*'Data &amp; Parameter'!$E$20*'Data &amp; Parameter'!$E$37*R3699</f>
        <v>0</v>
      </c>
      <c r="T3699" s="28">
        <f t="shared" si="57"/>
        <v>0</v>
      </c>
    </row>
    <row r="3700" spans="1:20" ht="15.75" customHeight="1" x14ac:dyDescent="0.35">
      <c r="A3700">
        <v>3693</v>
      </c>
      <c r="B3700" s="76">
        <v>44253.485439814816</v>
      </c>
      <c r="C3700" s="1" t="s">
        <v>11721</v>
      </c>
      <c r="D3700" s="76">
        <v>44253.485914351855</v>
      </c>
      <c r="E3700" s="1" t="s">
        <v>11722</v>
      </c>
      <c r="F3700" s="1" t="s">
        <v>11723</v>
      </c>
      <c r="G3700" s="1" t="s">
        <v>123</v>
      </c>
      <c r="H3700" s="1" t="s">
        <v>124</v>
      </c>
      <c r="I3700" s="1" t="s">
        <v>125</v>
      </c>
      <c r="J3700" s="1" t="s">
        <v>11356</v>
      </c>
      <c r="K3700" s="1" t="s">
        <v>11672</v>
      </c>
      <c r="L3700">
        <f>ROUNDUP(IF(B3700&gt;$D$4,0,($D$4-B3700+1)/365),0)</f>
        <v>0</v>
      </c>
      <c r="M3700">
        <f>ROUNDUP(IF(B3700&gt;$D$5,0,($D$5-B3700+1)/365),0)</f>
        <v>0</v>
      </c>
      <c r="N3700" s="28">
        <f>IF(OR(L3700=1,M3700=1),IF(B3700+364&lt;=$D$5,(B3700+364-$D$4+1)/365,IF(B3700&gt;$D$4,($D$5-B3700+1)/365,$D$6/365)),0)</f>
        <v>0</v>
      </c>
      <c r="O3700" s="28">
        <f>'Data &amp; Parameter'!$E$16*'Data &amp; Parameter'!$E$17*('Data &amp; Parameter'!$E$18+'Data &amp; Parameter'!$E$19)*'Data &amp; Parameter'!$E$20*'Data &amp; Parameter'!$E$37*N3700</f>
        <v>0</v>
      </c>
      <c r="P3700">
        <f>ROUNDUP(IF(D3700&gt;$D$4,0,($D$4-D3700+1)/365),0)</f>
        <v>0</v>
      </c>
      <c r="Q3700">
        <f>ROUNDUP(IF(D3700&gt;$D$5,0,($D$5-D3700+1)/365),0)</f>
        <v>0</v>
      </c>
      <c r="R3700" s="28">
        <f>IF(OR(P3700=1,Q3700=1),IF(D3700+364&lt;=$D$5,(D3700+364-$D$4+1)/365,IF(D3700&gt;$D$4,($D$5-D3700+1)/365,$D$6/365)),0)</f>
        <v>0</v>
      </c>
      <c r="S3700" s="28">
        <f>'Data &amp; Parameter'!$E$16*'Data &amp; Parameter'!$E$17*('Data &amp; Parameter'!$E$18+'Data &amp; Parameter'!$E$19)*'Data &amp; Parameter'!$E$20*'Data &amp; Parameter'!$E$37*R3700</f>
        <v>0</v>
      </c>
      <c r="T3700" s="28">
        <f t="shared" si="57"/>
        <v>0</v>
      </c>
    </row>
    <row r="3701" spans="1:20" ht="15.75" customHeight="1" x14ac:dyDescent="0.35">
      <c r="A3701">
        <v>3694</v>
      </c>
      <c r="B3701" s="76">
        <v>44253.485694444447</v>
      </c>
      <c r="C3701" s="1" t="s">
        <v>11724</v>
      </c>
      <c r="D3701" s="76">
        <v>44253.486192129625</v>
      </c>
      <c r="E3701" s="1" t="s">
        <v>11725</v>
      </c>
      <c r="F3701" s="1" t="s">
        <v>11726</v>
      </c>
      <c r="G3701" s="1" t="s">
        <v>123</v>
      </c>
      <c r="H3701" s="1" t="s">
        <v>124</v>
      </c>
      <c r="I3701" s="1" t="s">
        <v>125</v>
      </c>
      <c r="J3701" s="1" t="s">
        <v>11651</v>
      </c>
      <c r="K3701" s="1" t="s">
        <v>11651</v>
      </c>
      <c r="L3701">
        <f>ROUNDUP(IF(B3701&gt;$D$4,0,($D$4-B3701+1)/365),0)</f>
        <v>0</v>
      </c>
      <c r="M3701">
        <f>ROUNDUP(IF(B3701&gt;$D$5,0,($D$5-B3701+1)/365),0)</f>
        <v>0</v>
      </c>
      <c r="N3701" s="28">
        <f>IF(OR(L3701=1,M3701=1),IF(B3701+364&lt;=$D$5,(B3701+364-$D$4+1)/365,IF(B3701&gt;$D$4,($D$5-B3701+1)/365,$D$6/365)),0)</f>
        <v>0</v>
      </c>
      <c r="O3701" s="28">
        <f>'Data &amp; Parameter'!$E$16*'Data &amp; Parameter'!$E$17*('Data &amp; Parameter'!$E$18+'Data &amp; Parameter'!$E$19)*'Data &amp; Parameter'!$E$20*'Data &amp; Parameter'!$E$37*N3701</f>
        <v>0</v>
      </c>
      <c r="P3701">
        <f>ROUNDUP(IF(D3701&gt;$D$4,0,($D$4-D3701+1)/365),0)</f>
        <v>0</v>
      </c>
      <c r="Q3701">
        <f>ROUNDUP(IF(D3701&gt;$D$5,0,($D$5-D3701+1)/365),0)</f>
        <v>0</v>
      </c>
      <c r="R3701" s="28">
        <f>IF(OR(P3701=1,Q3701=1),IF(D3701+364&lt;=$D$5,(D3701+364-$D$4+1)/365,IF(D3701&gt;$D$4,($D$5-D3701+1)/365,$D$6/365)),0)</f>
        <v>0</v>
      </c>
      <c r="S3701" s="28">
        <f>'Data &amp; Parameter'!$E$16*'Data &amp; Parameter'!$E$17*('Data &amp; Parameter'!$E$18+'Data &amp; Parameter'!$E$19)*'Data &amp; Parameter'!$E$20*'Data &amp; Parameter'!$E$37*R3701</f>
        <v>0</v>
      </c>
      <c r="T3701" s="28">
        <f t="shared" si="57"/>
        <v>0</v>
      </c>
    </row>
    <row r="3702" spans="1:20" ht="15.75" customHeight="1" x14ac:dyDescent="0.35">
      <c r="A3702">
        <v>3695</v>
      </c>
      <c r="B3702" s="76">
        <v>44253.487812499996</v>
      </c>
      <c r="C3702" s="1" t="s">
        <v>11727</v>
      </c>
      <c r="D3702" s="76">
        <v>44253.490844907406</v>
      </c>
      <c r="E3702" s="1" t="s">
        <v>11728</v>
      </c>
      <c r="F3702" s="1" t="s">
        <v>11729</v>
      </c>
      <c r="G3702" s="1" t="s">
        <v>123</v>
      </c>
      <c r="H3702" s="1" t="s">
        <v>124</v>
      </c>
      <c r="I3702" s="1" t="s">
        <v>125</v>
      </c>
      <c r="J3702" s="1" t="s">
        <v>11356</v>
      </c>
      <c r="K3702" s="1" t="s">
        <v>11672</v>
      </c>
      <c r="L3702">
        <f>ROUNDUP(IF(B3702&gt;$D$4,0,($D$4-B3702+1)/365),0)</f>
        <v>0</v>
      </c>
      <c r="M3702">
        <f>ROUNDUP(IF(B3702&gt;$D$5,0,($D$5-B3702+1)/365),0)</f>
        <v>0</v>
      </c>
      <c r="N3702" s="28">
        <f>IF(OR(L3702=1,M3702=1),IF(B3702+364&lt;=$D$5,(B3702+364-$D$4+1)/365,IF(B3702&gt;$D$4,($D$5-B3702+1)/365,$D$6/365)),0)</f>
        <v>0</v>
      </c>
      <c r="O3702" s="28">
        <f>'Data &amp; Parameter'!$E$16*'Data &amp; Parameter'!$E$17*('Data &amp; Parameter'!$E$18+'Data &amp; Parameter'!$E$19)*'Data &amp; Parameter'!$E$20*'Data &amp; Parameter'!$E$37*N3702</f>
        <v>0</v>
      </c>
      <c r="P3702">
        <f>ROUNDUP(IF(D3702&gt;$D$4,0,($D$4-D3702+1)/365),0)</f>
        <v>0</v>
      </c>
      <c r="Q3702">
        <f>ROUNDUP(IF(D3702&gt;$D$5,0,($D$5-D3702+1)/365),0)</f>
        <v>0</v>
      </c>
      <c r="R3702" s="28">
        <f>IF(OR(P3702=1,Q3702=1),IF(D3702+364&lt;=$D$5,(D3702+364-$D$4+1)/365,IF(D3702&gt;$D$4,($D$5-D3702+1)/365,$D$6/365)),0)</f>
        <v>0</v>
      </c>
      <c r="S3702" s="28">
        <f>'Data &amp; Parameter'!$E$16*'Data &amp; Parameter'!$E$17*('Data &amp; Parameter'!$E$18+'Data &amp; Parameter'!$E$19)*'Data &amp; Parameter'!$E$20*'Data &amp; Parameter'!$E$37*R3702</f>
        <v>0</v>
      </c>
      <c r="T3702" s="28">
        <f t="shared" si="57"/>
        <v>0</v>
      </c>
    </row>
    <row r="3703" spans="1:20" ht="15.75" customHeight="1" x14ac:dyDescent="0.35">
      <c r="A3703">
        <v>3696</v>
      </c>
      <c r="B3703" s="76">
        <v>44253.489155092597</v>
      </c>
      <c r="C3703" s="1" t="s">
        <v>11730</v>
      </c>
      <c r="D3703" s="76">
        <v>44253.489722222221</v>
      </c>
      <c r="E3703" s="1" t="s">
        <v>11731</v>
      </c>
      <c r="F3703" s="1" t="s">
        <v>11732</v>
      </c>
      <c r="G3703" s="1" t="s">
        <v>123</v>
      </c>
      <c r="H3703" s="1" t="s">
        <v>124</v>
      </c>
      <c r="I3703" s="1" t="s">
        <v>125</v>
      </c>
      <c r="J3703" s="1" t="s">
        <v>11366</v>
      </c>
      <c r="K3703" s="1" t="s">
        <v>11651</v>
      </c>
      <c r="L3703">
        <f>ROUNDUP(IF(B3703&gt;$D$4,0,($D$4-B3703+1)/365),0)</f>
        <v>0</v>
      </c>
      <c r="M3703">
        <f>ROUNDUP(IF(B3703&gt;$D$5,0,($D$5-B3703+1)/365),0)</f>
        <v>0</v>
      </c>
      <c r="N3703" s="28">
        <f>IF(OR(L3703=1,M3703=1),IF(B3703+364&lt;=$D$5,(B3703+364-$D$4+1)/365,IF(B3703&gt;$D$4,($D$5-B3703+1)/365,$D$6/365)),0)</f>
        <v>0</v>
      </c>
      <c r="O3703" s="28">
        <f>'Data &amp; Parameter'!$E$16*'Data &amp; Parameter'!$E$17*('Data &amp; Parameter'!$E$18+'Data &amp; Parameter'!$E$19)*'Data &amp; Parameter'!$E$20*'Data &amp; Parameter'!$E$37*N3703</f>
        <v>0</v>
      </c>
      <c r="P3703">
        <f>ROUNDUP(IF(D3703&gt;$D$4,0,($D$4-D3703+1)/365),0)</f>
        <v>0</v>
      </c>
      <c r="Q3703">
        <f>ROUNDUP(IF(D3703&gt;$D$5,0,($D$5-D3703+1)/365),0)</f>
        <v>0</v>
      </c>
      <c r="R3703" s="28">
        <f>IF(OR(P3703=1,Q3703=1),IF(D3703+364&lt;=$D$5,(D3703+364-$D$4+1)/365,IF(D3703&gt;$D$4,($D$5-D3703+1)/365,$D$6/365)),0)</f>
        <v>0</v>
      </c>
      <c r="S3703" s="28">
        <f>'Data &amp; Parameter'!$E$16*'Data &amp; Parameter'!$E$17*('Data &amp; Parameter'!$E$18+'Data &amp; Parameter'!$E$19)*'Data &amp; Parameter'!$E$20*'Data &amp; Parameter'!$E$37*R3703</f>
        <v>0</v>
      </c>
      <c r="T3703" s="28">
        <f t="shared" si="57"/>
        <v>0</v>
      </c>
    </row>
    <row r="3704" spans="1:20" ht="15.75" customHeight="1" x14ac:dyDescent="0.35">
      <c r="A3704">
        <v>3697</v>
      </c>
      <c r="B3704" s="76">
        <v>44253.491388888884</v>
      </c>
      <c r="C3704" s="1" t="s">
        <v>11733</v>
      </c>
      <c r="D3704" s="76">
        <v>44253.491967592592</v>
      </c>
      <c r="E3704" s="1" t="s">
        <v>11734</v>
      </c>
      <c r="F3704" s="1" t="s">
        <v>11735</v>
      </c>
      <c r="G3704" s="1" t="s">
        <v>123</v>
      </c>
      <c r="H3704" s="1" t="s">
        <v>124</v>
      </c>
      <c r="I3704" s="1" t="s">
        <v>125</v>
      </c>
      <c r="J3704" s="1" t="s">
        <v>11366</v>
      </c>
      <c r="K3704" s="1" t="s">
        <v>11366</v>
      </c>
      <c r="L3704">
        <f>ROUNDUP(IF(B3704&gt;$D$4,0,($D$4-B3704+1)/365),0)</f>
        <v>0</v>
      </c>
      <c r="M3704">
        <f>ROUNDUP(IF(B3704&gt;$D$5,0,($D$5-B3704+1)/365),0)</f>
        <v>0</v>
      </c>
      <c r="N3704" s="28">
        <f>IF(OR(L3704=1,M3704=1),IF(B3704+364&lt;=$D$5,(B3704+364-$D$4+1)/365,IF(B3704&gt;$D$4,($D$5-B3704+1)/365,$D$6/365)),0)</f>
        <v>0</v>
      </c>
      <c r="O3704" s="28">
        <f>'Data &amp; Parameter'!$E$16*'Data &amp; Parameter'!$E$17*('Data &amp; Parameter'!$E$18+'Data &amp; Parameter'!$E$19)*'Data &amp; Parameter'!$E$20*'Data &amp; Parameter'!$E$37*N3704</f>
        <v>0</v>
      </c>
      <c r="P3704">
        <f>ROUNDUP(IF(D3704&gt;$D$4,0,($D$4-D3704+1)/365),0)</f>
        <v>0</v>
      </c>
      <c r="Q3704">
        <f>ROUNDUP(IF(D3704&gt;$D$5,0,($D$5-D3704+1)/365),0)</f>
        <v>0</v>
      </c>
      <c r="R3704" s="28">
        <f>IF(OR(P3704=1,Q3704=1),IF(D3704+364&lt;=$D$5,(D3704+364-$D$4+1)/365,IF(D3704&gt;$D$4,($D$5-D3704+1)/365,$D$6/365)),0)</f>
        <v>0</v>
      </c>
      <c r="S3704" s="28">
        <f>'Data &amp; Parameter'!$E$16*'Data &amp; Parameter'!$E$17*('Data &amp; Parameter'!$E$18+'Data &amp; Parameter'!$E$19)*'Data &amp; Parameter'!$E$20*'Data &amp; Parameter'!$E$37*R3704</f>
        <v>0</v>
      </c>
      <c r="T3704" s="28">
        <f t="shared" si="57"/>
        <v>0</v>
      </c>
    </row>
    <row r="3705" spans="1:20" ht="15.75" customHeight="1" x14ac:dyDescent="0.35">
      <c r="A3705">
        <v>3698</v>
      </c>
      <c r="B3705" s="76">
        <v>44253.493530092594</v>
      </c>
      <c r="C3705" s="1" t="s">
        <v>11736</v>
      </c>
      <c r="D3705" s="76">
        <v>44253.494652777779</v>
      </c>
      <c r="E3705" s="1" t="s">
        <v>11737</v>
      </c>
      <c r="F3705" s="1" t="s">
        <v>11738</v>
      </c>
      <c r="G3705" s="1" t="s">
        <v>123</v>
      </c>
      <c r="H3705" s="1" t="s">
        <v>124</v>
      </c>
      <c r="I3705" s="1" t="s">
        <v>125</v>
      </c>
      <c r="J3705" s="1" t="s">
        <v>11651</v>
      </c>
      <c r="K3705" s="1" t="s">
        <v>11739</v>
      </c>
      <c r="L3705">
        <f>ROUNDUP(IF(B3705&gt;$D$4,0,($D$4-B3705+1)/365),0)</f>
        <v>0</v>
      </c>
      <c r="M3705">
        <f>ROUNDUP(IF(B3705&gt;$D$5,0,($D$5-B3705+1)/365),0)</f>
        <v>0</v>
      </c>
      <c r="N3705" s="28">
        <f>IF(OR(L3705=1,M3705=1),IF(B3705+364&lt;=$D$5,(B3705+364-$D$4+1)/365,IF(B3705&gt;$D$4,($D$5-B3705+1)/365,$D$6/365)),0)</f>
        <v>0</v>
      </c>
      <c r="O3705" s="28">
        <f>'Data &amp; Parameter'!$E$16*'Data &amp; Parameter'!$E$17*('Data &amp; Parameter'!$E$18+'Data &amp; Parameter'!$E$19)*'Data &amp; Parameter'!$E$20*'Data &amp; Parameter'!$E$37*N3705</f>
        <v>0</v>
      </c>
      <c r="P3705">
        <f>ROUNDUP(IF(D3705&gt;$D$4,0,($D$4-D3705+1)/365),0)</f>
        <v>0</v>
      </c>
      <c r="Q3705">
        <f>ROUNDUP(IF(D3705&gt;$D$5,0,($D$5-D3705+1)/365),0)</f>
        <v>0</v>
      </c>
      <c r="R3705" s="28">
        <f>IF(OR(P3705=1,Q3705=1),IF(D3705+364&lt;=$D$5,(D3705+364-$D$4+1)/365,IF(D3705&gt;$D$4,($D$5-D3705+1)/365,$D$6/365)),0)</f>
        <v>0</v>
      </c>
      <c r="S3705" s="28">
        <f>'Data &amp; Parameter'!$E$16*'Data &amp; Parameter'!$E$17*('Data &amp; Parameter'!$E$18+'Data &amp; Parameter'!$E$19)*'Data &amp; Parameter'!$E$20*'Data &amp; Parameter'!$E$37*R3705</f>
        <v>0</v>
      </c>
      <c r="T3705" s="28">
        <f t="shared" si="57"/>
        <v>0</v>
      </c>
    </row>
    <row r="3706" spans="1:20" ht="15.75" customHeight="1" x14ac:dyDescent="0.35">
      <c r="A3706">
        <v>3699</v>
      </c>
      <c r="B3706" s="76">
        <v>44253.495405092588</v>
      </c>
      <c r="C3706" s="1" t="s">
        <v>11740</v>
      </c>
      <c r="D3706" s="76">
        <v>44253.496423611112</v>
      </c>
      <c r="E3706" s="1" t="s">
        <v>11741</v>
      </c>
      <c r="F3706" s="1" t="s">
        <v>11742</v>
      </c>
      <c r="G3706" s="1" t="s">
        <v>123</v>
      </c>
      <c r="H3706" s="1" t="s">
        <v>124</v>
      </c>
      <c r="I3706" s="1" t="s">
        <v>125</v>
      </c>
      <c r="J3706" s="1" t="s">
        <v>11743</v>
      </c>
      <c r="K3706" s="1" t="s">
        <v>11744</v>
      </c>
      <c r="L3706">
        <f>ROUNDUP(IF(B3706&gt;$D$4,0,($D$4-B3706+1)/365),0)</f>
        <v>0</v>
      </c>
      <c r="M3706">
        <f>ROUNDUP(IF(B3706&gt;$D$5,0,($D$5-B3706+1)/365),0)</f>
        <v>0</v>
      </c>
      <c r="N3706" s="28">
        <f>IF(OR(L3706=1,M3706=1),IF(B3706+364&lt;=$D$5,(B3706+364-$D$4+1)/365,IF(B3706&gt;$D$4,($D$5-B3706+1)/365,$D$6/365)),0)</f>
        <v>0</v>
      </c>
      <c r="O3706" s="28">
        <f>'Data &amp; Parameter'!$E$16*'Data &amp; Parameter'!$E$17*('Data &amp; Parameter'!$E$18+'Data &amp; Parameter'!$E$19)*'Data &amp; Parameter'!$E$20*'Data &amp; Parameter'!$E$37*N3706</f>
        <v>0</v>
      </c>
      <c r="P3706">
        <f>ROUNDUP(IF(D3706&gt;$D$4,0,($D$4-D3706+1)/365),0)</f>
        <v>0</v>
      </c>
      <c r="Q3706">
        <f>ROUNDUP(IF(D3706&gt;$D$5,0,($D$5-D3706+1)/365),0)</f>
        <v>0</v>
      </c>
      <c r="R3706" s="28">
        <f>IF(OR(P3706=1,Q3706=1),IF(D3706+364&lt;=$D$5,(D3706+364-$D$4+1)/365,IF(D3706&gt;$D$4,($D$5-D3706+1)/365,$D$6/365)),0)</f>
        <v>0</v>
      </c>
      <c r="S3706" s="28">
        <f>'Data &amp; Parameter'!$E$16*'Data &amp; Parameter'!$E$17*('Data &amp; Parameter'!$E$18+'Data &amp; Parameter'!$E$19)*'Data &amp; Parameter'!$E$20*'Data &amp; Parameter'!$E$37*R3706</f>
        <v>0</v>
      </c>
      <c r="T3706" s="28">
        <f t="shared" si="57"/>
        <v>0</v>
      </c>
    </row>
    <row r="3707" spans="1:20" ht="15.75" customHeight="1" x14ac:dyDescent="0.35">
      <c r="A3707">
        <v>3700</v>
      </c>
      <c r="B3707" s="76">
        <v>44253.49836805556</v>
      </c>
      <c r="C3707" s="1" t="s">
        <v>11745</v>
      </c>
      <c r="D3707" s="76">
        <v>44253.500509259262</v>
      </c>
      <c r="E3707" s="1" t="s">
        <v>11746</v>
      </c>
      <c r="F3707" s="1" t="s">
        <v>11747</v>
      </c>
      <c r="G3707" s="1" t="s">
        <v>123</v>
      </c>
      <c r="H3707" s="1" t="s">
        <v>124</v>
      </c>
      <c r="I3707" s="1" t="s">
        <v>125</v>
      </c>
      <c r="J3707" s="1" t="s">
        <v>11356</v>
      </c>
      <c r="K3707" s="1" t="s">
        <v>11744</v>
      </c>
      <c r="L3707">
        <f>ROUNDUP(IF(B3707&gt;$D$4,0,($D$4-B3707+1)/365),0)</f>
        <v>0</v>
      </c>
      <c r="M3707">
        <f>ROUNDUP(IF(B3707&gt;$D$5,0,($D$5-B3707+1)/365),0)</f>
        <v>0</v>
      </c>
      <c r="N3707" s="28">
        <f>IF(OR(L3707=1,M3707=1),IF(B3707+364&lt;=$D$5,(B3707+364-$D$4+1)/365,IF(B3707&gt;$D$4,($D$5-B3707+1)/365,$D$6/365)),0)</f>
        <v>0</v>
      </c>
      <c r="O3707" s="28">
        <f>'Data &amp; Parameter'!$E$16*'Data &amp; Parameter'!$E$17*('Data &amp; Parameter'!$E$18+'Data &amp; Parameter'!$E$19)*'Data &amp; Parameter'!$E$20*'Data &amp; Parameter'!$E$37*N3707</f>
        <v>0</v>
      </c>
      <c r="P3707">
        <f>ROUNDUP(IF(D3707&gt;$D$4,0,($D$4-D3707+1)/365),0)</f>
        <v>0</v>
      </c>
      <c r="Q3707">
        <f>ROUNDUP(IF(D3707&gt;$D$5,0,($D$5-D3707+1)/365),0)</f>
        <v>0</v>
      </c>
      <c r="R3707" s="28">
        <f>IF(OR(P3707=1,Q3707=1),IF(D3707+364&lt;=$D$5,(D3707+364-$D$4+1)/365,IF(D3707&gt;$D$4,($D$5-D3707+1)/365,$D$6/365)),0)</f>
        <v>0</v>
      </c>
      <c r="S3707" s="28">
        <f>'Data &amp; Parameter'!$E$16*'Data &amp; Parameter'!$E$17*('Data &amp; Parameter'!$E$18+'Data &amp; Parameter'!$E$19)*'Data &amp; Parameter'!$E$20*'Data &amp; Parameter'!$E$37*R3707</f>
        <v>0</v>
      </c>
      <c r="T3707" s="28">
        <f t="shared" si="57"/>
        <v>0</v>
      </c>
    </row>
    <row r="3708" spans="1:20" ht="15.75" customHeight="1" x14ac:dyDescent="0.35">
      <c r="A3708">
        <v>3701</v>
      </c>
      <c r="B3708" s="76">
        <v>44253.503032407403</v>
      </c>
      <c r="C3708" s="1" t="s">
        <v>11748</v>
      </c>
      <c r="D3708" s="76">
        <v>44253.505740740744</v>
      </c>
      <c r="E3708" s="1" t="s">
        <v>11749</v>
      </c>
      <c r="F3708" s="1" t="s">
        <v>11750</v>
      </c>
      <c r="G3708" s="1" t="s">
        <v>123</v>
      </c>
      <c r="H3708" s="1" t="s">
        <v>124</v>
      </c>
      <c r="I3708" s="1" t="s">
        <v>125</v>
      </c>
      <c r="J3708" s="1" t="s">
        <v>11356</v>
      </c>
      <c r="K3708" s="1" t="s">
        <v>11672</v>
      </c>
      <c r="L3708">
        <f>ROUNDUP(IF(B3708&gt;$D$4,0,($D$4-B3708+1)/365),0)</f>
        <v>0</v>
      </c>
      <c r="M3708">
        <f>ROUNDUP(IF(B3708&gt;$D$5,0,($D$5-B3708+1)/365),0)</f>
        <v>0</v>
      </c>
      <c r="N3708" s="28">
        <f>IF(OR(L3708=1,M3708=1),IF(B3708+364&lt;=$D$5,(B3708+364-$D$4+1)/365,IF(B3708&gt;$D$4,($D$5-B3708+1)/365,$D$6/365)),0)</f>
        <v>0</v>
      </c>
      <c r="O3708" s="28">
        <f>'Data &amp; Parameter'!$E$16*'Data &amp; Parameter'!$E$17*('Data &amp; Parameter'!$E$18+'Data &amp; Parameter'!$E$19)*'Data &amp; Parameter'!$E$20*'Data &amp; Parameter'!$E$37*N3708</f>
        <v>0</v>
      </c>
      <c r="P3708">
        <f>ROUNDUP(IF(D3708&gt;$D$4,0,($D$4-D3708+1)/365),0)</f>
        <v>0</v>
      </c>
      <c r="Q3708">
        <f>ROUNDUP(IF(D3708&gt;$D$5,0,($D$5-D3708+1)/365),0)</f>
        <v>0</v>
      </c>
      <c r="R3708" s="28">
        <f>IF(OR(P3708=1,Q3708=1),IF(D3708+364&lt;=$D$5,(D3708+364-$D$4+1)/365,IF(D3708&gt;$D$4,($D$5-D3708+1)/365,$D$6/365)),0)</f>
        <v>0</v>
      </c>
      <c r="S3708" s="28">
        <f>'Data &amp; Parameter'!$E$16*'Data &amp; Parameter'!$E$17*('Data &amp; Parameter'!$E$18+'Data &amp; Parameter'!$E$19)*'Data &amp; Parameter'!$E$20*'Data &amp; Parameter'!$E$37*R3708</f>
        <v>0</v>
      </c>
      <c r="T3708" s="28">
        <f t="shared" si="57"/>
        <v>0</v>
      </c>
    </row>
    <row r="3709" spans="1:20" ht="15.75" customHeight="1" x14ac:dyDescent="0.35">
      <c r="A3709">
        <v>3702</v>
      </c>
      <c r="B3709" s="76">
        <v>44253.513032407413</v>
      </c>
      <c r="C3709" s="1" t="s">
        <v>11751</v>
      </c>
      <c r="D3709" s="76">
        <v>44253.514756944445</v>
      </c>
      <c r="E3709" s="1" t="s">
        <v>11752</v>
      </c>
      <c r="F3709" s="1" t="s">
        <v>11753</v>
      </c>
      <c r="G3709" s="1" t="s">
        <v>123</v>
      </c>
      <c r="H3709" s="1" t="s">
        <v>124</v>
      </c>
      <c r="I3709" s="1" t="s">
        <v>125</v>
      </c>
      <c r="J3709" s="1" t="s">
        <v>11650</v>
      </c>
      <c r="K3709" s="1" t="s">
        <v>11643</v>
      </c>
      <c r="L3709">
        <f>ROUNDUP(IF(B3709&gt;$D$4,0,($D$4-B3709+1)/365),0)</f>
        <v>0</v>
      </c>
      <c r="M3709">
        <f>ROUNDUP(IF(B3709&gt;$D$5,0,($D$5-B3709+1)/365),0)</f>
        <v>0</v>
      </c>
      <c r="N3709" s="28">
        <f>IF(OR(L3709=1,M3709=1),IF(B3709+364&lt;=$D$5,(B3709+364-$D$4+1)/365,IF(B3709&gt;$D$4,($D$5-B3709+1)/365,$D$6/365)),0)</f>
        <v>0</v>
      </c>
      <c r="O3709" s="28">
        <f>'Data &amp; Parameter'!$E$16*'Data &amp; Parameter'!$E$17*('Data &amp; Parameter'!$E$18+'Data &amp; Parameter'!$E$19)*'Data &amp; Parameter'!$E$20*'Data &amp; Parameter'!$E$37*N3709</f>
        <v>0</v>
      </c>
      <c r="P3709">
        <f>ROUNDUP(IF(D3709&gt;$D$4,0,($D$4-D3709+1)/365),0)</f>
        <v>0</v>
      </c>
      <c r="Q3709">
        <f>ROUNDUP(IF(D3709&gt;$D$5,0,($D$5-D3709+1)/365),0)</f>
        <v>0</v>
      </c>
      <c r="R3709" s="28">
        <f>IF(OR(P3709=1,Q3709=1),IF(D3709+364&lt;=$D$5,(D3709+364-$D$4+1)/365,IF(D3709&gt;$D$4,($D$5-D3709+1)/365,$D$6/365)),0)</f>
        <v>0</v>
      </c>
      <c r="S3709" s="28">
        <f>'Data &amp; Parameter'!$E$16*'Data &amp; Parameter'!$E$17*('Data &amp; Parameter'!$E$18+'Data &amp; Parameter'!$E$19)*'Data &amp; Parameter'!$E$20*'Data &amp; Parameter'!$E$37*R3709</f>
        <v>0</v>
      </c>
      <c r="T3709" s="28">
        <f t="shared" si="57"/>
        <v>0</v>
      </c>
    </row>
    <row r="3710" spans="1:20" ht="15.75" customHeight="1" x14ac:dyDescent="0.35">
      <c r="A3710">
        <v>3703</v>
      </c>
      <c r="B3710" s="76">
        <v>44253.513506944444</v>
      </c>
      <c r="C3710" s="1" t="s">
        <v>11754</v>
      </c>
      <c r="D3710" s="76">
        <v>44253.514525462961</v>
      </c>
      <c r="E3710" s="1" t="s">
        <v>11755</v>
      </c>
      <c r="F3710" s="1" t="s">
        <v>11756</v>
      </c>
      <c r="G3710" s="1" t="s">
        <v>123</v>
      </c>
      <c r="H3710" s="1" t="s">
        <v>124</v>
      </c>
      <c r="I3710" s="1" t="s">
        <v>125</v>
      </c>
      <c r="J3710" s="1" t="s">
        <v>11356</v>
      </c>
      <c r="K3710" s="1" t="s">
        <v>11643</v>
      </c>
      <c r="L3710">
        <f>ROUNDUP(IF(B3710&gt;$D$4,0,($D$4-B3710+1)/365),0)</f>
        <v>0</v>
      </c>
      <c r="M3710">
        <f>ROUNDUP(IF(B3710&gt;$D$5,0,($D$5-B3710+1)/365),0)</f>
        <v>0</v>
      </c>
      <c r="N3710" s="28">
        <f>IF(OR(L3710=1,M3710=1),IF(B3710+364&lt;=$D$5,(B3710+364-$D$4+1)/365,IF(B3710&gt;$D$4,($D$5-B3710+1)/365,$D$6/365)),0)</f>
        <v>0</v>
      </c>
      <c r="O3710" s="28">
        <f>'Data &amp; Parameter'!$E$16*'Data &amp; Parameter'!$E$17*('Data &amp; Parameter'!$E$18+'Data &amp; Parameter'!$E$19)*'Data &amp; Parameter'!$E$20*'Data &amp; Parameter'!$E$37*N3710</f>
        <v>0</v>
      </c>
      <c r="P3710">
        <f>ROUNDUP(IF(D3710&gt;$D$4,0,($D$4-D3710+1)/365),0)</f>
        <v>0</v>
      </c>
      <c r="Q3710">
        <f>ROUNDUP(IF(D3710&gt;$D$5,0,($D$5-D3710+1)/365),0)</f>
        <v>0</v>
      </c>
      <c r="R3710" s="28">
        <f>IF(OR(P3710=1,Q3710=1),IF(D3710+364&lt;=$D$5,(D3710+364-$D$4+1)/365,IF(D3710&gt;$D$4,($D$5-D3710+1)/365,$D$6/365)),0)</f>
        <v>0</v>
      </c>
      <c r="S3710" s="28">
        <f>'Data &amp; Parameter'!$E$16*'Data &amp; Parameter'!$E$17*('Data &amp; Parameter'!$E$18+'Data &amp; Parameter'!$E$19)*'Data &amp; Parameter'!$E$20*'Data &amp; Parameter'!$E$37*R3710</f>
        <v>0</v>
      </c>
      <c r="T3710" s="28">
        <f t="shared" si="57"/>
        <v>0</v>
      </c>
    </row>
    <row r="3711" spans="1:20" ht="15.75" customHeight="1" x14ac:dyDescent="0.35">
      <c r="A3711">
        <v>3704</v>
      </c>
      <c r="B3711" s="76">
        <v>44253.525324074071</v>
      </c>
      <c r="C3711" s="1" t="s">
        <v>11757</v>
      </c>
      <c r="D3711" s="76">
        <v>44253.529351851852</v>
      </c>
      <c r="E3711" s="1" t="s">
        <v>11758</v>
      </c>
      <c r="F3711" s="1" t="s">
        <v>11759</v>
      </c>
      <c r="G3711" s="1" t="s">
        <v>123</v>
      </c>
      <c r="H3711" s="1" t="s">
        <v>124</v>
      </c>
      <c r="I3711" s="1" t="s">
        <v>125</v>
      </c>
      <c r="J3711" s="1" t="s">
        <v>11356</v>
      </c>
      <c r="K3711" s="1" t="s">
        <v>11760</v>
      </c>
      <c r="L3711">
        <f>ROUNDUP(IF(B3711&gt;$D$4,0,($D$4-B3711+1)/365),0)</f>
        <v>0</v>
      </c>
      <c r="M3711">
        <f>ROUNDUP(IF(B3711&gt;$D$5,0,($D$5-B3711+1)/365),0)</f>
        <v>0</v>
      </c>
      <c r="N3711" s="28">
        <f>IF(OR(L3711=1,M3711=1),IF(B3711+364&lt;=$D$5,(B3711+364-$D$4+1)/365,IF(B3711&gt;$D$4,($D$5-B3711+1)/365,$D$6/365)),0)</f>
        <v>0</v>
      </c>
      <c r="O3711" s="28">
        <f>'Data &amp; Parameter'!$E$16*'Data &amp; Parameter'!$E$17*('Data &amp; Parameter'!$E$18+'Data &amp; Parameter'!$E$19)*'Data &amp; Parameter'!$E$20*'Data &amp; Parameter'!$E$37*N3711</f>
        <v>0</v>
      </c>
      <c r="P3711">
        <f>ROUNDUP(IF(D3711&gt;$D$4,0,($D$4-D3711+1)/365),0)</f>
        <v>0</v>
      </c>
      <c r="Q3711">
        <f>ROUNDUP(IF(D3711&gt;$D$5,0,($D$5-D3711+1)/365),0)</f>
        <v>0</v>
      </c>
      <c r="R3711" s="28">
        <f>IF(OR(P3711=1,Q3711=1),IF(D3711+364&lt;=$D$5,(D3711+364-$D$4+1)/365,IF(D3711&gt;$D$4,($D$5-D3711+1)/365,$D$6/365)),0)</f>
        <v>0</v>
      </c>
      <c r="S3711" s="28">
        <f>'Data &amp; Parameter'!$E$16*'Data &amp; Parameter'!$E$17*('Data &amp; Parameter'!$E$18+'Data &amp; Parameter'!$E$19)*'Data &amp; Parameter'!$E$20*'Data &amp; Parameter'!$E$37*R3711</f>
        <v>0</v>
      </c>
      <c r="T3711" s="28">
        <f t="shared" si="57"/>
        <v>0</v>
      </c>
    </row>
    <row r="3712" spans="1:20" ht="15.75" customHeight="1" x14ac:dyDescent="0.35">
      <c r="A3712">
        <v>3705</v>
      </c>
      <c r="B3712" s="76">
        <v>44253.57094907407</v>
      </c>
      <c r="C3712" s="1" t="s">
        <v>11761</v>
      </c>
      <c r="D3712" s="76">
        <v>44253.572129629625</v>
      </c>
      <c r="E3712" s="1" t="s">
        <v>11762</v>
      </c>
      <c r="F3712" s="1" t="s">
        <v>11763</v>
      </c>
      <c r="G3712" s="1" t="s">
        <v>123</v>
      </c>
      <c r="H3712" s="1" t="s">
        <v>124</v>
      </c>
      <c r="I3712" s="1" t="s">
        <v>125</v>
      </c>
      <c r="J3712" s="1" t="s">
        <v>11366</v>
      </c>
      <c r="K3712" s="1" t="s">
        <v>11366</v>
      </c>
      <c r="L3712">
        <f>ROUNDUP(IF(B3712&gt;$D$4,0,($D$4-B3712+1)/365),0)</f>
        <v>0</v>
      </c>
      <c r="M3712">
        <f>ROUNDUP(IF(B3712&gt;$D$5,0,($D$5-B3712+1)/365),0)</f>
        <v>0</v>
      </c>
      <c r="N3712" s="28">
        <f>IF(OR(L3712=1,M3712=1),IF(B3712+364&lt;=$D$5,(B3712+364-$D$4+1)/365,IF(B3712&gt;$D$4,($D$5-B3712+1)/365,$D$6/365)),0)</f>
        <v>0</v>
      </c>
      <c r="O3712" s="28">
        <f>'Data &amp; Parameter'!$E$16*'Data &amp; Parameter'!$E$17*('Data &amp; Parameter'!$E$18+'Data &amp; Parameter'!$E$19)*'Data &amp; Parameter'!$E$20*'Data &amp; Parameter'!$E$37*N3712</f>
        <v>0</v>
      </c>
      <c r="P3712">
        <f>ROUNDUP(IF(D3712&gt;$D$4,0,($D$4-D3712+1)/365),0)</f>
        <v>0</v>
      </c>
      <c r="Q3712">
        <f>ROUNDUP(IF(D3712&gt;$D$5,0,($D$5-D3712+1)/365),0)</f>
        <v>0</v>
      </c>
      <c r="R3712" s="28">
        <f>IF(OR(P3712=1,Q3712=1),IF(D3712+364&lt;=$D$5,(D3712+364-$D$4+1)/365,IF(D3712&gt;$D$4,($D$5-D3712+1)/365,$D$6/365)),0)</f>
        <v>0</v>
      </c>
      <c r="S3712" s="28">
        <f>'Data &amp; Parameter'!$E$16*'Data &amp; Parameter'!$E$17*('Data &amp; Parameter'!$E$18+'Data &amp; Parameter'!$E$19)*'Data &amp; Parameter'!$E$20*'Data &amp; Parameter'!$E$37*R3712</f>
        <v>0</v>
      </c>
      <c r="T3712" s="28">
        <f t="shared" si="57"/>
        <v>0</v>
      </c>
    </row>
    <row r="3713" spans="1:20" ht="15.75" customHeight="1" x14ac:dyDescent="0.35">
      <c r="A3713">
        <v>3706</v>
      </c>
      <c r="B3713" s="76">
        <v>44253.574803240743</v>
      </c>
      <c r="C3713" s="1" t="s">
        <v>11764</v>
      </c>
      <c r="D3713" s="76">
        <v>44253.575995370367</v>
      </c>
      <c r="E3713" s="1" t="s">
        <v>11765</v>
      </c>
      <c r="F3713" s="1" t="s">
        <v>11766</v>
      </c>
      <c r="G3713" s="1" t="s">
        <v>123</v>
      </c>
      <c r="H3713" s="1" t="s">
        <v>124</v>
      </c>
      <c r="I3713" s="1" t="s">
        <v>125</v>
      </c>
      <c r="J3713" s="1" t="s">
        <v>11366</v>
      </c>
      <c r="K3713" s="1" t="s">
        <v>11366</v>
      </c>
      <c r="L3713">
        <f>ROUNDUP(IF(B3713&gt;$D$4,0,($D$4-B3713+1)/365),0)</f>
        <v>0</v>
      </c>
      <c r="M3713">
        <f>ROUNDUP(IF(B3713&gt;$D$5,0,($D$5-B3713+1)/365),0)</f>
        <v>0</v>
      </c>
      <c r="N3713" s="28">
        <f>IF(OR(L3713=1,M3713=1),IF(B3713+364&lt;=$D$5,(B3713+364-$D$4+1)/365,IF(B3713&gt;$D$4,($D$5-B3713+1)/365,$D$6/365)),0)</f>
        <v>0</v>
      </c>
      <c r="O3713" s="28">
        <f>'Data &amp; Parameter'!$E$16*'Data &amp; Parameter'!$E$17*('Data &amp; Parameter'!$E$18+'Data &amp; Parameter'!$E$19)*'Data &amp; Parameter'!$E$20*'Data &amp; Parameter'!$E$37*N3713</f>
        <v>0</v>
      </c>
      <c r="P3713">
        <f>ROUNDUP(IF(D3713&gt;$D$4,0,($D$4-D3713+1)/365),0)</f>
        <v>0</v>
      </c>
      <c r="Q3713">
        <f>ROUNDUP(IF(D3713&gt;$D$5,0,($D$5-D3713+1)/365),0)</f>
        <v>0</v>
      </c>
      <c r="R3713" s="28">
        <f>IF(OR(P3713=1,Q3713=1),IF(D3713+364&lt;=$D$5,(D3713+364-$D$4+1)/365,IF(D3713&gt;$D$4,($D$5-D3713+1)/365,$D$6/365)),0)</f>
        <v>0</v>
      </c>
      <c r="S3713" s="28">
        <f>'Data &amp; Parameter'!$E$16*'Data &amp; Parameter'!$E$17*('Data &amp; Parameter'!$E$18+'Data &amp; Parameter'!$E$19)*'Data &amp; Parameter'!$E$20*'Data &amp; Parameter'!$E$37*R3713</f>
        <v>0</v>
      </c>
      <c r="T3713" s="28">
        <f t="shared" si="57"/>
        <v>0</v>
      </c>
    </row>
    <row r="3714" spans="1:20" ht="15.75" customHeight="1" x14ac:dyDescent="0.35">
      <c r="A3714">
        <v>3707</v>
      </c>
      <c r="B3714" s="76">
        <v>44253.57917824074</v>
      </c>
      <c r="C3714" s="1" t="s">
        <v>11767</v>
      </c>
      <c r="D3714" s="76">
        <v>44253.579745370371</v>
      </c>
      <c r="E3714" s="1" t="s">
        <v>11768</v>
      </c>
      <c r="F3714" s="1" t="s">
        <v>11769</v>
      </c>
      <c r="G3714" s="1" t="s">
        <v>123</v>
      </c>
      <c r="H3714" s="1" t="s">
        <v>124</v>
      </c>
      <c r="I3714" s="1" t="s">
        <v>125</v>
      </c>
      <c r="J3714" s="1" t="s">
        <v>11366</v>
      </c>
      <c r="K3714" s="1" t="s">
        <v>11366</v>
      </c>
      <c r="L3714">
        <f>ROUNDUP(IF(B3714&gt;$D$4,0,($D$4-B3714+1)/365),0)</f>
        <v>0</v>
      </c>
      <c r="M3714">
        <f>ROUNDUP(IF(B3714&gt;$D$5,0,($D$5-B3714+1)/365),0)</f>
        <v>0</v>
      </c>
      <c r="N3714" s="28">
        <f>IF(OR(L3714=1,M3714=1),IF(B3714+364&lt;=$D$5,(B3714+364-$D$4+1)/365,IF(B3714&gt;$D$4,($D$5-B3714+1)/365,$D$6/365)),0)</f>
        <v>0</v>
      </c>
      <c r="O3714" s="28">
        <f>'Data &amp; Parameter'!$E$16*'Data &amp; Parameter'!$E$17*('Data &amp; Parameter'!$E$18+'Data &amp; Parameter'!$E$19)*'Data &amp; Parameter'!$E$20*'Data &amp; Parameter'!$E$37*N3714</f>
        <v>0</v>
      </c>
      <c r="P3714">
        <f>ROUNDUP(IF(D3714&gt;$D$4,0,($D$4-D3714+1)/365),0)</f>
        <v>0</v>
      </c>
      <c r="Q3714">
        <f>ROUNDUP(IF(D3714&gt;$D$5,0,($D$5-D3714+1)/365),0)</f>
        <v>0</v>
      </c>
      <c r="R3714" s="28">
        <f>IF(OR(P3714=1,Q3714=1),IF(D3714+364&lt;=$D$5,(D3714+364-$D$4+1)/365,IF(D3714&gt;$D$4,($D$5-D3714+1)/365,$D$6/365)),0)</f>
        <v>0</v>
      </c>
      <c r="S3714" s="28">
        <f>'Data &amp; Parameter'!$E$16*'Data &amp; Parameter'!$E$17*('Data &amp; Parameter'!$E$18+'Data &amp; Parameter'!$E$19)*'Data &amp; Parameter'!$E$20*'Data &amp; Parameter'!$E$37*R3714</f>
        <v>0</v>
      </c>
      <c r="T3714" s="28">
        <f t="shared" si="57"/>
        <v>0</v>
      </c>
    </row>
    <row r="3715" spans="1:20" ht="15.75" customHeight="1" x14ac:dyDescent="0.35">
      <c r="A3715">
        <v>3708</v>
      </c>
      <c r="B3715" s="76">
        <v>44253.582037037035</v>
      </c>
      <c r="C3715" s="1" t="s">
        <v>11770</v>
      </c>
      <c r="D3715" s="76">
        <v>44253.582523148143</v>
      </c>
      <c r="E3715" s="1" t="s">
        <v>11771</v>
      </c>
      <c r="F3715" s="1" t="s">
        <v>11772</v>
      </c>
      <c r="G3715" s="1" t="s">
        <v>123</v>
      </c>
      <c r="H3715" s="1" t="s">
        <v>124</v>
      </c>
      <c r="I3715" s="1" t="s">
        <v>125</v>
      </c>
      <c r="J3715" s="1" t="s">
        <v>11366</v>
      </c>
      <c r="K3715" s="1" t="s">
        <v>11366</v>
      </c>
      <c r="L3715">
        <f>ROUNDUP(IF(B3715&gt;$D$4,0,($D$4-B3715+1)/365),0)</f>
        <v>0</v>
      </c>
      <c r="M3715">
        <f>ROUNDUP(IF(B3715&gt;$D$5,0,($D$5-B3715+1)/365),0)</f>
        <v>0</v>
      </c>
      <c r="N3715" s="28">
        <f>IF(OR(L3715=1,M3715=1),IF(B3715+364&lt;=$D$5,(B3715+364-$D$4+1)/365,IF(B3715&gt;$D$4,($D$5-B3715+1)/365,$D$6/365)),0)</f>
        <v>0</v>
      </c>
      <c r="O3715" s="28">
        <f>'Data &amp; Parameter'!$E$16*'Data &amp; Parameter'!$E$17*('Data &amp; Parameter'!$E$18+'Data &amp; Parameter'!$E$19)*'Data &amp; Parameter'!$E$20*'Data &amp; Parameter'!$E$37*N3715</f>
        <v>0</v>
      </c>
      <c r="P3715">
        <f>ROUNDUP(IF(D3715&gt;$D$4,0,($D$4-D3715+1)/365),0)</f>
        <v>0</v>
      </c>
      <c r="Q3715">
        <f>ROUNDUP(IF(D3715&gt;$D$5,0,($D$5-D3715+1)/365),0)</f>
        <v>0</v>
      </c>
      <c r="R3715" s="28">
        <f>IF(OR(P3715=1,Q3715=1),IF(D3715+364&lt;=$D$5,(D3715+364-$D$4+1)/365,IF(D3715&gt;$D$4,($D$5-D3715+1)/365,$D$6/365)),0)</f>
        <v>0</v>
      </c>
      <c r="S3715" s="28">
        <f>'Data &amp; Parameter'!$E$16*'Data &amp; Parameter'!$E$17*('Data &amp; Parameter'!$E$18+'Data &amp; Parameter'!$E$19)*'Data &amp; Parameter'!$E$20*'Data &amp; Parameter'!$E$37*R3715</f>
        <v>0</v>
      </c>
      <c r="T3715" s="28">
        <f t="shared" si="57"/>
        <v>0</v>
      </c>
    </row>
    <row r="3716" spans="1:20" ht="15.75" customHeight="1" x14ac:dyDescent="0.35">
      <c r="A3716">
        <v>3709</v>
      </c>
      <c r="B3716" s="76">
        <v>44253.586597222224</v>
      </c>
      <c r="C3716" s="1" t="s">
        <v>11773</v>
      </c>
      <c r="D3716" s="76">
        <v>44253.590011574073</v>
      </c>
      <c r="E3716" s="1" t="s">
        <v>11774</v>
      </c>
      <c r="F3716" s="1" t="s">
        <v>11775</v>
      </c>
      <c r="G3716" s="1" t="s">
        <v>123</v>
      </c>
      <c r="H3716" s="1" t="s">
        <v>124</v>
      </c>
      <c r="I3716" s="1" t="s">
        <v>125</v>
      </c>
      <c r="J3716" s="1" t="s">
        <v>11776</v>
      </c>
      <c r="K3716" s="1" t="s">
        <v>11366</v>
      </c>
      <c r="L3716">
        <f>ROUNDUP(IF(B3716&gt;$D$4,0,($D$4-B3716+1)/365),0)</f>
        <v>0</v>
      </c>
      <c r="M3716">
        <f>ROUNDUP(IF(B3716&gt;$D$5,0,($D$5-B3716+1)/365),0)</f>
        <v>0</v>
      </c>
      <c r="N3716" s="28">
        <f>IF(OR(L3716=1,M3716=1),IF(B3716+364&lt;=$D$5,(B3716+364-$D$4+1)/365,IF(B3716&gt;$D$4,($D$5-B3716+1)/365,$D$6/365)),0)</f>
        <v>0</v>
      </c>
      <c r="O3716" s="28">
        <f>'Data &amp; Parameter'!$E$16*'Data &amp; Parameter'!$E$17*('Data &amp; Parameter'!$E$18+'Data &amp; Parameter'!$E$19)*'Data &amp; Parameter'!$E$20*'Data &amp; Parameter'!$E$37*N3716</f>
        <v>0</v>
      </c>
      <c r="P3716">
        <f>ROUNDUP(IF(D3716&gt;$D$4,0,($D$4-D3716+1)/365),0)</f>
        <v>0</v>
      </c>
      <c r="Q3716">
        <f>ROUNDUP(IF(D3716&gt;$D$5,0,($D$5-D3716+1)/365),0)</f>
        <v>0</v>
      </c>
      <c r="R3716" s="28">
        <f>IF(OR(P3716=1,Q3716=1),IF(D3716+364&lt;=$D$5,(D3716+364-$D$4+1)/365,IF(D3716&gt;$D$4,($D$5-D3716+1)/365,$D$6/365)),0)</f>
        <v>0</v>
      </c>
      <c r="S3716" s="28">
        <f>'Data &amp; Parameter'!$E$16*'Data &amp; Parameter'!$E$17*('Data &amp; Parameter'!$E$18+'Data &amp; Parameter'!$E$19)*'Data &amp; Parameter'!$E$20*'Data &amp; Parameter'!$E$37*R3716</f>
        <v>0</v>
      </c>
      <c r="T3716" s="28">
        <f t="shared" si="57"/>
        <v>0</v>
      </c>
    </row>
    <row r="3717" spans="1:20" ht="15.75" customHeight="1" x14ac:dyDescent="0.35">
      <c r="A3717">
        <v>3710</v>
      </c>
      <c r="B3717" s="76">
        <v>44253.595729166671</v>
      </c>
      <c r="C3717" s="1" t="s">
        <v>11777</v>
      </c>
      <c r="D3717" s="76">
        <v>44253.59679398148</v>
      </c>
      <c r="E3717" s="1" t="s">
        <v>11778</v>
      </c>
      <c r="F3717" s="1" t="s">
        <v>11779</v>
      </c>
      <c r="G3717" s="1" t="s">
        <v>123</v>
      </c>
      <c r="H3717" s="1" t="s">
        <v>124</v>
      </c>
      <c r="I3717" s="1" t="s">
        <v>125</v>
      </c>
      <c r="J3717" s="1" t="s">
        <v>11366</v>
      </c>
      <c r="K3717" s="1" t="s">
        <v>11362</v>
      </c>
      <c r="L3717">
        <f>ROUNDUP(IF(B3717&gt;$D$4,0,($D$4-B3717+1)/365),0)</f>
        <v>0</v>
      </c>
      <c r="M3717">
        <f>ROUNDUP(IF(B3717&gt;$D$5,0,($D$5-B3717+1)/365),0)</f>
        <v>0</v>
      </c>
      <c r="N3717" s="28">
        <f>IF(OR(L3717=1,M3717=1),IF(B3717+364&lt;=$D$5,(B3717+364-$D$4+1)/365,IF(B3717&gt;$D$4,($D$5-B3717+1)/365,$D$6/365)),0)</f>
        <v>0</v>
      </c>
      <c r="O3717" s="28">
        <f>'Data &amp; Parameter'!$E$16*'Data &amp; Parameter'!$E$17*('Data &amp; Parameter'!$E$18+'Data &amp; Parameter'!$E$19)*'Data &amp; Parameter'!$E$20*'Data &amp; Parameter'!$E$37*N3717</f>
        <v>0</v>
      </c>
      <c r="P3717">
        <f>ROUNDUP(IF(D3717&gt;$D$4,0,($D$4-D3717+1)/365),0)</f>
        <v>0</v>
      </c>
      <c r="Q3717">
        <f>ROUNDUP(IF(D3717&gt;$D$5,0,($D$5-D3717+1)/365),0)</f>
        <v>0</v>
      </c>
      <c r="R3717" s="28">
        <f>IF(OR(P3717=1,Q3717=1),IF(D3717+364&lt;=$D$5,(D3717+364-$D$4+1)/365,IF(D3717&gt;$D$4,($D$5-D3717+1)/365,$D$6/365)),0)</f>
        <v>0</v>
      </c>
      <c r="S3717" s="28">
        <f>'Data &amp; Parameter'!$E$16*'Data &amp; Parameter'!$E$17*('Data &amp; Parameter'!$E$18+'Data &amp; Parameter'!$E$19)*'Data &amp; Parameter'!$E$20*'Data &amp; Parameter'!$E$37*R3717</f>
        <v>0</v>
      </c>
      <c r="T3717" s="28">
        <f t="shared" si="57"/>
        <v>0</v>
      </c>
    </row>
    <row r="3718" spans="1:20" ht="15.75" customHeight="1" x14ac:dyDescent="0.35">
      <c r="A3718">
        <v>3711</v>
      </c>
      <c r="B3718" s="76">
        <v>44253.599664351852</v>
      </c>
      <c r="C3718" s="1" t="s">
        <v>11780</v>
      </c>
      <c r="D3718" s="76">
        <v>44253.600694444445</v>
      </c>
      <c r="E3718" s="1" t="s">
        <v>11781</v>
      </c>
      <c r="F3718" s="1" t="s">
        <v>11782</v>
      </c>
      <c r="G3718" s="1" t="s">
        <v>123</v>
      </c>
      <c r="H3718" s="1" t="s">
        <v>124</v>
      </c>
      <c r="I3718" s="1" t="s">
        <v>125</v>
      </c>
      <c r="J3718" s="1" t="s">
        <v>11366</v>
      </c>
      <c r="K3718" s="1" t="s">
        <v>11362</v>
      </c>
      <c r="L3718">
        <f>ROUNDUP(IF(B3718&gt;$D$4,0,($D$4-B3718+1)/365),0)</f>
        <v>0</v>
      </c>
      <c r="M3718">
        <f>ROUNDUP(IF(B3718&gt;$D$5,0,($D$5-B3718+1)/365),0)</f>
        <v>0</v>
      </c>
      <c r="N3718" s="28">
        <f>IF(OR(L3718=1,M3718=1),IF(B3718+364&lt;=$D$5,(B3718+364-$D$4+1)/365,IF(B3718&gt;$D$4,($D$5-B3718+1)/365,$D$6/365)),0)</f>
        <v>0</v>
      </c>
      <c r="O3718" s="28">
        <f>'Data &amp; Parameter'!$E$16*'Data &amp; Parameter'!$E$17*('Data &amp; Parameter'!$E$18+'Data &amp; Parameter'!$E$19)*'Data &amp; Parameter'!$E$20*'Data &amp; Parameter'!$E$37*N3718</f>
        <v>0</v>
      </c>
      <c r="P3718">
        <f>ROUNDUP(IF(D3718&gt;$D$4,0,($D$4-D3718+1)/365),0)</f>
        <v>0</v>
      </c>
      <c r="Q3718">
        <f>ROUNDUP(IF(D3718&gt;$D$5,0,($D$5-D3718+1)/365),0)</f>
        <v>0</v>
      </c>
      <c r="R3718" s="28">
        <f>IF(OR(P3718=1,Q3718=1),IF(D3718+364&lt;=$D$5,(D3718+364-$D$4+1)/365,IF(D3718&gt;$D$4,($D$5-D3718+1)/365,$D$6/365)),0)</f>
        <v>0</v>
      </c>
      <c r="S3718" s="28">
        <f>'Data &amp; Parameter'!$E$16*'Data &amp; Parameter'!$E$17*('Data &amp; Parameter'!$E$18+'Data &amp; Parameter'!$E$19)*'Data &amp; Parameter'!$E$20*'Data &amp; Parameter'!$E$37*R3718</f>
        <v>0</v>
      </c>
      <c r="T3718" s="28">
        <f t="shared" si="57"/>
        <v>0</v>
      </c>
    </row>
    <row r="3719" spans="1:20" ht="15.75" customHeight="1" x14ac:dyDescent="0.35">
      <c r="A3719">
        <v>3712</v>
      </c>
      <c r="B3719" s="76">
        <v>44253.603634259256</v>
      </c>
      <c r="C3719" s="1" t="s">
        <v>11783</v>
      </c>
      <c r="D3719" s="76">
        <v>44253.606539351851</v>
      </c>
      <c r="E3719" s="1" t="s">
        <v>11784</v>
      </c>
      <c r="F3719" s="1" t="s">
        <v>11785</v>
      </c>
      <c r="G3719" s="1" t="s">
        <v>123</v>
      </c>
      <c r="H3719" s="1" t="s">
        <v>124</v>
      </c>
      <c r="I3719" s="1" t="s">
        <v>125</v>
      </c>
      <c r="J3719" s="1" t="s">
        <v>11356</v>
      </c>
      <c r="K3719" s="1" t="s">
        <v>11362</v>
      </c>
      <c r="L3719">
        <f>ROUNDUP(IF(B3719&gt;$D$4,0,($D$4-B3719+1)/365),0)</f>
        <v>0</v>
      </c>
      <c r="M3719">
        <f>ROUNDUP(IF(B3719&gt;$D$5,0,($D$5-B3719+1)/365),0)</f>
        <v>0</v>
      </c>
      <c r="N3719" s="28">
        <f>IF(OR(L3719=1,M3719=1),IF(B3719+364&lt;=$D$5,(B3719+364-$D$4+1)/365,IF(B3719&gt;$D$4,($D$5-B3719+1)/365,$D$6/365)),0)</f>
        <v>0</v>
      </c>
      <c r="O3719" s="28">
        <f>'Data &amp; Parameter'!$E$16*'Data &amp; Parameter'!$E$17*('Data &amp; Parameter'!$E$18+'Data &amp; Parameter'!$E$19)*'Data &amp; Parameter'!$E$20*'Data &amp; Parameter'!$E$37*N3719</f>
        <v>0</v>
      </c>
      <c r="P3719">
        <f>ROUNDUP(IF(D3719&gt;$D$4,0,($D$4-D3719+1)/365),0)</f>
        <v>0</v>
      </c>
      <c r="Q3719">
        <f>ROUNDUP(IF(D3719&gt;$D$5,0,($D$5-D3719+1)/365),0)</f>
        <v>0</v>
      </c>
      <c r="R3719" s="28">
        <f>IF(OR(P3719=1,Q3719=1),IF(D3719+364&lt;=$D$5,(D3719+364-$D$4+1)/365,IF(D3719&gt;$D$4,($D$5-D3719+1)/365,$D$6/365)),0)</f>
        <v>0</v>
      </c>
      <c r="S3719" s="28">
        <f>'Data &amp; Parameter'!$E$16*'Data &amp; Parameter'!$E$17*('Data &amp; Parameter'!$E$18+'Data &amp; Parameter'!$E$19)*'Data &amp; Parameter'!$E$20*'Data &amp; Parameter'!$E$37*R3719</f>
        <v>0</v>
      </c>
      <c r="T3719" s="28">
        <f t="shared" si="57"/>
        <v>0</v>
      </c>
    </row>
    <row r="3720" spans="1:20" ht="15.75" customHeight="1" x14ac:dyDescent="0.35">
      <c r="A3720">
        <v>3713</v>
      </c>
      <c r="B3720" s="76">
        <v>44253.610451388886</v>
      </c>
      <c r="C3720" s="1" t="s">
        <v>11786</v>
      </c>
      <c r="D3720" s="76">
        <v>44253.612118055556</v>
      </c>
      <c r="E3720" s="1" t="s">
        <v>11787</v>
      </c>
      <c r="F3720" s="1" t="s">
        <v>11788</v>
      </c>
      <c r="G3720" s="1" t="s">
        <v>123</v>
      </c>
      <c r="H3720" s="1" t="s">
        <v>124</v>
      </c>
      <c r="I3720" s="1" t="s">
        <v>125</v>
      </c>
      <c r="J3720" s="1" t="s">
        <v>11356</v>
      </c>
      <c r="K3720" s="1" t="s">
        <v>11362</v>
      </c>
      <c r="L3720">
        <f>ROUNDUP(IF(B3720&gt;$D$4,0,($D$4-B3720+1)/365),0)</f>
        <v>0</v>
      </c>
      <c r="M3720">
        <f>ROUNDUP(IF(B3720&gt;$D$5,0,($D$5-B3720+1)/365),0)</f>
        <v>0</v>
      </c>
      <c r="N3720" s="28">
        <f>IF(OR(L3720=1,M3720=1),IF(B3720+364&lt;=$D$5,(B3720+364-$D$4+1)/365,IF(B3720&gt;$D$4,($D$5-B3720+1)/365,$D$6/365)),0)</f>
        <v>0</v>
      </c>
      <c r="O3720" s="28">
        <f>'Data &amp; Parameter'!$E$16*'Data &amp; Parameter'!$E$17*('Data &amp; Parameter'!$E$18+'Data &amp; Parameter'!$E$19)*'Data &amp; Parameter'!$E$20*'Data &amp; Parameter'!$E$37*N3720</f>
        <v>0</v>
      </c>
      <c r="P3720">
        <f>ROUNDUP(IF(D3720&gt;$D$4,0,($D$4-D3720+1)/365),0)</f>
        <v>0</v>
      </c>
      <c r="Q3720">
        <f>ROUNDUP(IF(D3720&gt;$D$5,0,($D$5-D3720+1)/365),0)</f>
        <v>0</v>
      </c>
      <c r="R3720" s="28">
        <f>IF(OR(P3720=1,Q3720=1),IF(D3720+364&lt;=$D$5,(D3720+364-$D$4+1)/365,IF(D3720&gt;$D$4,($D$5-D3720+1)/365,$D$6/365)),0)</f>
        <v>0</v>
      </c>
      <c r="S3720" s="28">
        <f>'Data &amp; Parameter'!$E$16*'Data &amp; Parameter'!$E$17*('Data &amp; Parameter'!$E$18+'Data &amp; Parameter'!$E$19)*'Data &amp; Parameter'!$E$20*'Data &amp; Parameter'!$E$37*R3720</f>
        <v>0</v>
      </c>
      <c r="T3720" s="28">
        <f t="shared" si="57"/>
        <v>0</v>
      </c>
    </row>
    <row r="3721" spans="1:20" ht="15.75" customHeight="1" x14ac:dyDescent="0.35">
      <c r="A3721">
        <v>3714</v>
      </c>
      <c r="B3721" s="76">
        <v>44253.615254629629</v>
      </c>
      <c r="C3721" s="1" t="s">
        <v>11789</v>
      </c>
      <c r="D3721" s="76">
        <v>44253.617060185185</v>
      </c>
      <c r="E3721" s="1" t="s">
        <v>11790</v>
      </c>
      <c r="F3721" s="1" t="s">
        <v>11791</v>
      </c>
      <c r="G3721" s="1" t="s">
        <v>123</v>
      </c>
      <c r="H3721" s="1" t="s">
        <v>124</v>
      </c>
      <c r="I3721" s="1" t="s">
        <v>125</v>
      </c>
      <c r="J3721" s="1" t="s">
        <v>11356</v>
      </c>
      <c r="K3721" s="1" t="s">
        <v>11362</v>
      </c>
      <c r="L3721">
        <f>ROUNDUP(IF(B3721&gt;$D$4,0,($D$4-B3721+1)/365),0)</f>
        <v>0</v>
      </c>
      <c r="M3721">
        <f>ROUNDUP(IF(B3721&gt;$D$5,0,($D$5-B3721+1)/365),0)</f>
        <v>0</v>
      </c>
      <c r="N3721" s="28">
        <f>IF(OR(L3721=1,M3721=1),IF(B3721+364&lt;=$D$5,(B3721+364-$D$4+1)/365,IF(B3721&gt;$D$4,($D$5-B3721+1)/365,$D$6/365)),0)</f>
        <v>0</v>
      </c>
      <c r="O3721" s="28">
        <f>'Data &amp; Parameter'!$E$16*'Data &amp; Parameter'!$E$17*('Data &amp; Parameter'!$E$18+'Data &amp; Parameter'!$E$19)*'Data &amp; Parameter'!$E$20*'Data &amp; Parameter'!$E$37*N3721</f>
        <v>0</v>
      </c>
      <c r="P3721">
        <f>ROUNDUP(IF(D3721&gt;$D$4,0,($D$4-D3721+1)/365),0)</f>
        <v>0</v>
      </c>
      <c r="Q3721">
        <f>ROUNDUP(IF(D3721&gt;$D$5,0,($D$5-D3721+1)/365),0)</f>
        <v>0</v>
      </c>
      <c r="R3721" s="28">
        <f>IF(OR(P3721=1,Q3721=1),IF(D3721+364&lt;=$D$5,(D3721+364-$D$4+1)/365,IF(D3721&gt;$D$4,($D$5-D3721+1)/365,$D$6/365)),0)</f>
        <v>0</v>
      </c>
      <c r="S3721" s="28">
        <f>'Data &amp; Parameter'!$E$16*'Data &amp; Parameter'!$E$17*('Data &amp; Parameter'!$E$18+'Data &amp; Parameter'!$E$19)*'Data &amp; Parameter'!$E$20*'Data &amp; Parameter'!$E$37*R3721</f>
        <v>0</v>
      </c>
      <c r="T3721" s="28">
        <f t="shared" ref="T3721:T3784" si="58">O3721+S3721</f>
        <v>0</v>
      </c>
    </row>
    <row r="3722" spans="1:20" ht="15.75" customHeight="1" x14ac:dyDescent="0.35">
      <c r="A3722">
        <v>3715</v>
      </c>
      <c r="B3722" s="76">
        <v>44253.627592592587</v>
      </c>
      <c r="C3722" s="1" t="s">
        <v>11792</v>
      </c>
      <c r="D3722" s="76">
        <v>44253.627974537041</v>
      </c>
      <c r="E3722" s="1" t="s">
        <v>11793</v>
      </c>
      <c r="F3722" s="1" t="s">
        <v>11794</v>
      </c>
      <c r="G3722" s="1" t="s">
        <v>123</v>
      </c>
      <c r="H3722" s="1" t="s">
        <v>124</v>
      </c>
      <c r="I3722" s="1" t="s">
        <v>125</v>
      </c>
      <c r="J3722" s="1" t="s">
        <v>11356</v>
      </c>
      <c r="K3722" s="1" t="s">
        <v>11795</v>
      </c>
      <c r="L3722">
        <f>ROUNDUP(IF(B3722&gt;$D$4,0,($D$4-B3722+1)/365),0)</f>
        <v>0</v>
      </c>
      <c r="M3722">
        <f>ROUNDUP(IF(B3722&gt;$D$5,0,($D$5-B3722+1)/365),0)</f>
        <v>0</v>
      </c>
      <c r="N3722" s="28">
        <f>IF(OR(L3722=1,M3722=1),IF(B3722+364&lt;=$D$5,(B3722+364-$D$4+1)/365,IF(B3722&gt;$D$4,($D$5-B3722+1)/365,$D$6/365)),0)</f>
        <v>0</v>
      </c>
      <c r="O3722" s="28">
        <f>'Data &amp; Parameter'!$E$16*'Data &amp; Parameter'!$E$17*('Data &amp; Parameter'!$E$18+'Data &amp; Parameter'!$E$19)*'Data &amp; Parameter'!$E$20*'Data &amp; Parameter'!$E$37*N3722</f>
        <v>0</v>
      </c>
      <c r="P3722">
        <f>ROUNDUP(IF(D3722&gt;$D$4,0,($D$4-D3722+1)/365),0)</f>
        <v>0</v>
      </c>
      <c r="Q3722">
        <f>ROUNDUP(IF(D3722&gt;$D$5,0,($D$5-D3722+1)/365),0)</f>
        <v>0</v>
      </c>
      <c r="R3722" s="28">
        <f>IF(OR(P3722=1,Q3722=1),IF(D3722+364&lt;=$D$5,(D3722+364-$D$4+1)/365,IF(D3722&gt;$D$4,($D$5-D3722+1)/365,$D$6/365)),0)</f>
        <v>0</v>
      </c>
      <c r="S3722" s="28">
        <f>'Data &amp; Parameter'!$E$16*'Data &amp; Parameter'!$E$17*('Data &amp; Parameter'!$E$18+'Data &amp; Parameter'!$E$19)*'Data &amp; Parameter'!$E$20*'Data &amp; Parameter'!$E$37*R3722</f>
        <v>0</v>
      </c>
      <c r="T3722" s="28">
        <f t="shared" si="58"/>
        <v>0</v>
      </c>
    </row>
    <row r="3723" spans="1:20" ht="15.75" customHeight="1" x14ac:dyDescent="0.35">
      <c r="A3723">
        <v>3716</v>
      </c>
      <c r="B3723" s="76">
        <v>44253.631412037037</v>
      </c>
      <c r="C3723" s="1" t="s">
        <v>11796</v>
      </c>
      <c r="D3723" s="76">
        <v>44253.633877314816</v>
      </c>
      <c r="E3723" s="1" t="s">
        <v>11797</v>
      </c>
      <c r="F3723" s="1" t="s">
        <v>11798</v>
      </c>
      <c r="G3723" s="1" t="s">
        <v>123</v>
      </c>
      <c r="H3723" s="1" t="s">
        <v>124</v>
      </c>
      <c r="I3723" s="1" t="s">
        <v>125</v>
      </c>
      <c r="J3723" s="1" t="s">
        <v>11356</v>
      </c>
      <c r="K3723" s="1" t="s">
        <v>11799</v>
      </c>
      <c r="L3723">
        <f>ROUNDUP(IF(B3723&gt;$D$4,0,($D$4-B3723+1)/365),0)</f>
        <v>0</v>
      </c>
      <c r="M3723">
        <f>ROUNDUP(IF(B3723&gt;$D$5,0,($D$5-B3723+1)/365),0)</f>
        <v>0</v>
      </c>
      <c r="N3723" s="28">
        <f>IF(OR(L3723=1,M3723=1),IF(B3723+364&lt;=$D$5,(B3723+364-$D$4+1)/365,IF(B3723&gt;$D$4,($D$5-B3723+1)/365,$D$6/365)),0)</f>
        <v>0</v>
      </c>
      <c r="O3723" s="28">
        <f>'Data &amp; Parameter'!$E$16*'Data &amp; Parameter'!$E$17*('Data &amp; Parameter'!$E$18+'Data &amp; Parameter'!$E$19)*'Data &amp; Parameter'!$E$20*'Data &amp; Parameter'!$E$37*N3723</f>
        <v>0</v>
      </c>
      <c r="P3723">
        <f>ROUNDUP(IF(D3723&gt;$D$4,0,($D$4-D3723+1)/365),0)</f>
        <v>0</v>
      </c>
      <c r="Q3723">
        <f>ROUNDUP(IF(D3723&gt;$D$5,0,($D$5-D3723+1)/365),0)</f>
        <v>0</v>
      </c>
      <c r="R3723" s="28">
        <f>IF(OR(P3723=1,Q3723=1),IF(D3723+364&lt;=$D$5,(D3723+364-$D$4+1)/365,IF(D3723&gt;$D$4,($D$5-D3723+1)/365,$D$6/365)),0)</f>
        <v>0</v>
      </c>
      <c r="S3723" s="28">
        <f>'Data &amp; Parameter'!$E$16*'Data &amp; Parameter'!$E$17*('Data &amp; Parameter'!$E$18+'Data &amp; Parameter'!$E$19)*'Data &amp; Parameter'!$E$20*'Data &amp; Parameter'!$E$37*R3723</f>
        <v>0</v>
      </c>
      <c r="T3723" s="28">
        <f t="shared" si="58"/>
        <v>0</v>
      </c>
    </row>
    <row r="3724" spans="1:20" ht="15.75" customHeight="1" x14ac:dyDescent="0.35">
      <c r="A3724">
        <v>3717</v>
      </c>
      <c r="B3724" s="76">
        <v>44253.635208333333</v>
      </c>
      <c r="C3724" s="1" t="s">
        <v>11800</v>
      </c>
      <c r="D3724" s="76">
        <v>44253.636481481481</v>
      </c>
      <c r="E3724" s="1" t="s">
        <v>11801</v>
      </c>
      <c r="F3724" s="1" t="s">
        <v>11802</v>
      </c>
      <c r="G3724" s="1" t="s">
        <v>123</v>
      </c>
      <c r="H3724" s="1" t="s">
        <v>124</v>
      </c>
      <c r="I3724" s="1" t="s">
        <v>125</v>
      </c>
      <c r="J3724" s="1" t="s">
        <v>11366</v>
      </c>
      <c r="K3724" s="1" t="s">
        <v>11366</v>
      </c>
      <c r="L3724">
        <f>ROUNDUP(IF(B3724&gt;$D$4,0,($D$4-B3724+1)/365),0)</f>
        <v>0</v>
      </c>
      <c r="M3724">
        <f>ROUNDUP(IF(B3724&gt;$D$5,0,($D$5-B3724+1)/365),0)</f>
        <v>0</v>
      </c>
      <c r="N3724" s="28">
        <f>IF(OR(L3724=1,M3724=1),IF(B3724+364&lt;=$D$5,(B3724+364-$D$4+1)/365,IF(B3724&gt;$D$4,($D$5-B3724+1)/365,$D$6/365)),0)</f>
        <v>0</v>
      </c>
      <c r="O3724" s="28">
        <f>'Data &amp; Parameter'!$E$16*'Data &amp; Parameter'!$E$17*('Data &amp; Parameter'!$E$18+'Data &amp; Parameter'!$E$19)*'Data &amp; Parameter'!$E$20*'Data &amp; Parameter'!$E$37*N3724</f>
        <v>0</v>
      </c>
      <c r="P3724">
        <f>ROUNDUP(IF(D3724&gt;$D$4,0,($D$4-D3724+1)/365),0)</f>
        <v>0</v>
      </c>
      <c r="Q3724">
        <f>ROUNDUP(IF(D3724&gt;$D$5,0,($D$5-D3724+1)/365),0)</f>
        <v>0</v>
      </c>
      <c r="R3724" s="28">
        <f>IF(OR(P3724=1,Q3724=1),IF(D3724+364&lt;=$D$5,(D3724+364-$D$4+1)/365,IF(D3724&gt;$D$4,($D$5-D3724+1)/365,$D$6/365)),0)</f>
        <v>0</v>
      </c>
      <c r="S3724" s="28">
        <f>'Data &amp; Parameter'!$E$16*'Data &amp; Parameter'!$E$17*('Data &amp; Parameter'!$E$18+'Data &amp; Parameter'!$E$19)*'Data &amp; Parameter'!$E$20*'Data &amp; Parameter'!$E$37*R3724</f>
        <v>0</v>
      </c>
      <c r="T3724" s="28">
        <f t="shared" si="58"/>
        <v>0</v>
      </c>
    </row>
    <row r="3725" spans="1:20" ht="15.75" customHeight="1" x14ac:dyDescent="0.35">
      <c r="A3725">
        <v>3718</v>
      </c>
      <c r="B3725" s="76">
        <v>44253.63857638889</v>
      </c>
      <c r="C3725" s="1" t="s">
        <v>11803</v>
      </c>
      <c r="D3725" s="76">
        <v>44253.639965277776</v>
      </c>
      <c r="E3725" s="1" t="s">
        <v>11804</v>
      </c>
      <c r="F3725" s="1" t="s">
        <v>11805</v>
      </c>
      <c r="G3725" s="1" t="s">
        <v>123</v>
      </c>
      <c r="H3725" s="1" t="s">
        <v>124</v>
      </c>
      <c r="I3725" s="1" t="s">
        <v>125</v>
      </c>
      <c r="J3725" s="1" t="s">
        <v>11806</v>
      </c>
      <c r="K3725" s="1" t="s">
        <v>11807</v>
      </c>
      <c r="L3725">
        <f>ROUNDUP(IF(B3725&gt;$D$4,0,($D$4-B3725+1)/365),0)</f>
        <v>0</v>
      </c>
      <c r="M3725">
        <f>ROUNDUP(IF(B3725&gt;$D$5,0,($D$5-B3725+1)/365),0)</f>
        <v>0</v>
      </c>
      <c r="N3725" s="28">
        <f>IF(OR(L3725=1,M3725=1),IF(B3725+364&lt;=$D$5,(B3725+364-$D$4+1)/365,IF(B3725&gt;$D$4,($D$5-B3725+1)/365,$D$6/365)),0)</f>
        <v>0</v>
      </c>
      <c r="O3725" s="28">
        <f>'Data &amp; Parameter'!$E$16*'Data &amp; Parameter'!$E$17*('Data &amp; Parameter'!$E$18+'Data &amp; Parameter'!$E$19)*'Data &amp; Parameter'!$E$20*'Data &amp; Parameter'!$E$37*N3725</f>
        <v>0</v>
      </c>
      <c r="P3725">
        <f>ROUNDUP(IF(D3725&gt;$D$4,0,($D$4-D3725+1)/365),0)</f>
        <v>0</v>
      </c>
      <c r="Q3725">
        <f>ROUNDUP(IF(D3725&gt;$D$5,0,($D$5-D3725+1)/365),0)</f>
        <v>0</v>
      </c>
      <c r="R3725" s="28">
        <f>IF(OR(P3725=1,Q3725=1),IF(D3725+364&lt;=$D$5,(D3725+364-$D$4+1)/365,IF(D3725&gt;$D$4,($D$5-D3725+1)/365,$D$6/365)),0)</f>
        <v>0</v>
      </c>
      <c r="S3725" s="28">
        <f>'Data &amp; Parameter'!$E$16*'Data &amp; Parameter'!$E$17*('Data &amp; Parameter'!$E$18+'Data &amp; Parameter'!$E$19)*'Data &amp; Parameter'!$E$20*'Data &amp; Parameter'!$E$37*R3725</f>
        <v>0</v>
      </c>
      <c r="T3725" s="28">
        <f t="shared" si="58"/>
        <v>0</v>
      </c>
    </row>
    <row r="3726" spans="1:20" ht="15.75" customHeight="1" x14ac:dyDescent="0.35">
      <c r="A3726">
        <v>3719</v>
      </c>
      <c r="B3726" s="76">
        <v>44253.672268518523</v>
      </c>
      <c r="C3726" s="1" t="s">
        <v>11808</v>
      </c>
      <c r="D3726" s="76">
        <v>44253.673275462963</v>
      </c>
      <c r="E3726" s="1" t="s">
        <v>11809</v>
      </c>
      <c r="F3726" s="1" t="s">
        <v>11810</v>
      </c>
      <c r="G3726" s="1" t="s">
        <v>123</v>
      </c>
      <c r="H3726" s="1" t="s">
        <v>124</v>
      </c>
      <c r="I3726" s="1" t="s">
        <v>125</v>
      </c>
      <c r="J3726" s="1" t="s">
        <v>10727</v>
      </c>
      <c r="K3726" s="1" t="s">
        <v>10727</v>
      </c>
      <c r="L3726">
        <f>ROUNDUP(IF(B3726&gt;$D$4,0,($D$4-B3726+1)/365),0)</f>
        <v>0</v>
      </c>
      <c r="M3726">
        <f>ROUNDUP(IF(B3726&gt;$D$5,0,($D$5-B3726+1)/365),0)</f>
        <v>0</v>
      </c>
      <c r="N3726" s="28">
        <f>IF(OR(L3726=1,M3726=1),IF(B3726+364&lt;=$D$5,(B3726+364-$D$4+1)/365,IF(B3726&gt;$D$4,($D$5-B3726+1)/365,$D$6/365)),0)</f>
        <v>0</v>
      </c>
      <c r="O3726" s="28">
        <f>'Data &amp; Parameter'!$E$16*'Data &amp; Parameter'!$E$17*('Data &amp; Parameter'!$E$18+'Data &amp; Parameter'!$E$19)*'Data &amp; Parameter'!$E$20*'Data &amp; Parameter'!$E$37*N3726</f>
        <v>0</v>
      </c>
      <c r="P3726">
        <f>ROUNDUP(IF(D3726&gt;$D$4,0,($D$4-D3726+1)/365),0)</f>
        <v>0</v>
      </c>
      <c r="Q3726">
        <f>ROUNDUP(IF(D3726&gt;$D$5,0,($D$5-D3726+1)/365),0)</f>
        <v>0</v>
      </c>
      <c r="R3726" s="28">
        <f>IF(OR(P3726=1,Q3726=1),IF(D3726+364&lt;=$D$5,(D3726+364-$D$4+1)/365,IF(D3726&gt;$D$4,($D$5-D3726+1)/365,$D$6/365)),0)</f>
        <v>0</v>
      </c>
      <c r="S3726" s="28">
        <f>'Data &amp; Parameter'!$E$16*'Data &amp; Parameter'!$E$17*('Data &amp; Parameter'!$E$18+'Data &amp; Parameter'!$E$19)*'Data &amp; Parameter'!$E$20*'Data &amp; Parameter'!$E$37*R3726</f>
        <v>0</v>
      </c>
      <c r="T3726" s="28">
        <f t="shared" si="58"/>
        <v>0</v>
      </c>
    </row>
    <row r="3727" spans="1:20" ht="15.75" customHeight="1" x14ac:dyDescent="0.35">
      <c r="A3727">
        <v>3720</v>
      </c>
      <c r="B3727" s="76">
        <v>44253.680648148147</v>
      </c>
      <c r="C3727" s="1" t="s">
        <v>11811</v>
      </c>
      <c r="D3727" s="76">
        <v>44253.68236111111</v>
      </c>
      <c r="E3727" s="1" t="s">
        <v>11812</v>
      </c>
      <c r="F3727" s="1" t="s">
        <v>11813</v>
      </c>
      <c r="G3727" s="1" t="s">
        <v>123</v>
      </c>
      <c r="H3727" s="1" t="s">
        <v>3942</v>
      </c>
      <c r="I3727" s="1" t="s">
        <v>125</v>
      </c>
      <c r="J3727" s="1" t="s">
        <v>10684</v>
      </c>
      <c r="K3727" s="1" t="s">
        <v>10684</v>
      </c>
      <c r="L3727">
        <f>ROUNDUP(IF(B3727&gt;$D$4,0,($D$4-B3727+1)/365),0)</f>
        <v>0</v>
      </c>
      <c r="M3727">
        <f>ROUNDUP(IF(B3727&gt;$D$5,0,($D$5-B3727+1)/365),0)</f>
        <v>0</v>
      </c>
      <c r="N3727" s="28">
        <f>IF(OR(L3727=1,M3727=1),IF(B3727+364&lt;=$D$5,(B3727+364-$D$4+1)/365,IF(B3727&gt;$D$4,($D$5-B3727+1)/365,$D$6/365)),0)</f>
        <v>0</v>
      </c>
      <c r="O3727" s="28">
        <f>'Data &amp; Parameter'!$E$16*'Data &amp; Parameter'!$E$17*('Data &amp; Parameter'!$E$18+'Data &amp; Parameter'!$E$19)*'Data &amp; Parameter'!$E$20*'Data &amp; Parameter'!$E$37*N3727</f>
        <v>0</v>
      </c>
      <c r="P3727">
        <f>ROUNDUP(IF(D3727&gt;$D$4,0,($D$4-D3727+1)/365),0)</f>
        <v>0</v>
      </c>
      <c r="Q3727">
        <f>ROUNDUP(IF(D3727&gt;$D$5,0,($D$5-D3727+1)/365),0)</f>
        <v>0</v>
      </c>
      <c r="R3727" s="28">
        <f>IF(OR(P3727=1,Q3727=1),IF(D3727+364&lt;=$D$5,(D3727+364-$D$4+1)/365,IF(D3727&gt;$D$4,($D$5-D3727+1)/365,$D$6/365)),0)</f>
        <v>0</v>
      </c>
      <c r="S3727" s="28">
        <f>'Data &amp; Parameter'!$E$16*'Data &amp; Parameter'!$E$17*('Data &amp; Parameter'!$E$18+'Data &amp; Parameter'!$E$19)*'Data &amp; Parameter'!$E$20*'Data &amp; Parameter'!$E$37*R3727</f>
        <v>0</v>
      </c>
      <c r="T3727" s="28">
        <f t="shared" si="58"/>
        <v>0</v>
      </c>
    </row>
    <row r="3728" spans="1:20" ht="15.75" customHeight="1" x14ac:dyDescent="0.35">
      <c r="A3728">
        <v>3721</v>
      </c>
      <c r="B3728" s="76">
        <v>44253.685810185183</v>
      </c>
      <c r="C3728" s="1" t="s">
        <v>11814</v>
      </c>
      <c r="D3728" s="76">
        <v>44253.686874999999</v>
      </c>
      <c r="E3728" s="1" t="s">
        <v>11815</v>
      </c>
      <c r="F3728" s="1" t="s">
        <v>11816</v>
      </c>
      <c r="G3728" s="1" t="s">
        <v>123</v>
      </c>
      <c r="H3728" s="1" t="s">
        <v>3942</v>
      </c>
      <c r="I3728" s="1" t="s">
        <v>125</v>
      </c>
      <c r="J3728" s="1" t="s">
        <v>10684</v>
      </c>
      <c r="K3728" s="1" t="s">
        <v>10684</v>
      </c>
      <c r="L3728">
        <f>ROUNDUP(IF(B3728&gt;$D$4,0,($D$4-B3728+1)/365),0)</f>
        <v>0</v>
      </c>
      <c r="M3728">
        <f>ROUNDUP(IF(B3728&gt;$D$5,0,($D$5-B3728+1)/365),0)</f>
        <v>0</v>
      </c>
      <c r="N3728" s="28">
        <f>IF(OR(L3728=1,M3728=1),IF(B3728+364&lt;=$D$5,(B3728+364-$D$4+1)/365,IF(B3728&gt;$D$4,($D$5-B3728+1)/365,$D$6/365)),0)</f>
        <v>0</v>
      </c>
      <c r="O3728" s="28">
        <f>'Data &amp; Parameter'!$E$16*'Data &amp; Parameter'!$E$17*('Data &amp; Parameter'!$E$18+'Data &amp; Parameter'!$E$19)*'Data &amp; Parameter'!$E$20*'Data &amp; Parameter'!$E$37*N3728</f>
        <v>0</v>
      </c>
      <c r="P3728">
        <f>ROUNDUP(IF(D3728&gt;$D$4,0,($D$4-D3728+1)/365),0)</f>
        <v>0</v>
      </c>
      <c r="Q3728">
        <f>ROUNDUP(IF(D3728&gt;$D$5,0,($D$5-D3728+1)/365),0)</f>
        <v>0</v>
      </c>
      <c r="R3728" s="28">
        <f>IF(OR(P3728=1,Q3728=1),IF(D3728+364&lt;=$D$5,(D3728+364-$D$4+1)/365,IF(D3728&gt;$D$4,($D$5-D3728+1)/365,$D$6/365)),0)</f>
        <v>0</v>
      </c>
      <c r="S3728" s="28">
        <f>'Data &amp; Parameter'!$E$16*'Data &amp; Parameter'!$E$17*('Data &amp; Parameter'!$E$18+'Data &amp; Parameter'!$E$19)*'Data &amp; Parameter'!$E$20*'Data &amp; Parameter'!$E$37*R3728</f>
        <v>0</v>
      </c>
      <c r="T3728" s="28">
        <f t="shared" si="58"/>
        <v>0</v>
      </c>
    </row>
    <row r="3729" spans="1:20" ht="15.75" customHeight="1" x14ac:dyDescent="0.35">
      <c r="A3729">
        <v>3722</v>
      </c>
      <c r="B3729" s="76">
        <v>44254.218680555554</v>
      </c>
      <c r="C3729" s="1" t="s">
        <v>11817</v>
      </c>
      <c r="D3729" s="76">
        <v>44254.22278935185</v>
      </c>
      <c r="E3729" s="1" t="s">
        <v>11818</v>
      </c>
      <c r="F3729" s="1" t="s">
        <v>11819</v>
      </c>
      <c r="G3729" s="1" t="s">
        <v>123</v>
      </c>
      <c r="H3729" s="1" t="s">
        <v>124</v>
      </c>
      <c r="I3729" s="1" t="s">
        <v>125</v>
      </c>
      <c r="J3729" s="1" t="s">
        <v>11820</v>
      </c>
      <c r="K3729" s="1" t="s">
        <v>11821</v>
      </c>
      <c r="L3729">
        <f>ROUNDUP(IF(B3729&gt;$D$4,0,($D$4-B3729+1)/365),0)</f>
        <v>0</v>
      </c>
      <c r="M3729">
        <f>ROUNDUP(IF(B3729&gt;$D$5,0,($D$5-B3729+1)/365),0)</f>
        <v>0</v>
      </c>
      <c r="N3729" s="28">
        <f>IF(OR(L3729=1,M3729=1),IF(B3729+364&lt;=$D$5,(B3729+364-$D$4+1)/365,IF(B3729&gt;$D$4,($D$5-B3729+1)/365,$D$6/365)),0)</f>
        <v>0</v>
      </c>
      <c r="O3729" s="28">
        <f>'Data &amp; Parameter'!$E$16*'Data &amp; Parameter'!$E$17*('Data &amp; Parameter'!$E$18+'Data &amp; Parameter'!$E$19)*'Data &amp; Parameter'!$E$20*'Data &amp; Parameter'!$E$37*N3729</f>
        <v>0</v>
      </c>
      <c r="P3729">
        <f>ROUNDUP(IF(D3729&gt;$D$4,0,($D$4-D3729+1)/365),0)</f>
        <v>0</v>
      </c>
      <c r="Q3729">
        <f>ROUNDUP(IF(D3729&gt;$D$5,0,($D$5-D3729+1)/365),0)</f>
        <v>0</v>
      </c>
      <c r="R3729" s="28">
        <f>IF(OR(P3729=1,Q3729=1),IF(D3729+364&lt;=$D$5,(D3729+364-$D$4+1)/365,IF(D3729&gt;$D$4,($D$5-D3729+1)/365,$D$6/365)),0)</f>
        <v>0</v>
      </c>
      <c r="S3729" s="28">
        <f>'Data &amp; Parameter'!$E$16*'Data &amp; Parameter'!$E$17*('Data &amp; Parameter'!$E$18+'Data &amp; Parameter'!$E$19)*'Data &amp; Parameter'!$E$20*'Data &amp; Parameter'!$E$37*R3729</f>
        <v>0</v>
      </c>
      <c r="T3729" s="28">
        <f t="shared" si="58"/>
        <v>0</v>
      </c>
    </row>
    <row r="3730" spans="1:20" ht="15.75" customHeight="1" x14ac:dyDescent="0.35">
      <c r="A3730">
        <v>3723</v>
      </c>
      <c r="B3730" s="76">
        <v>44254.225335648152</v>
      </c>
      <c r="C3730" s="1" t="s">
        <v>11822</v>
      </c>
      <c r="D3730" s="76">
        <v>44254.226655092592</v>
      </c>
      <c r="E3730" s="1" t="s">
        <v>11823</v>
      </c>
      <c r="F3730" s="1" t="s">
        <v>11824</v>
      </c>
      <c r="G3730" s="1" t="s">
        <v>123</v>
      </c>
      <c r="H3730" s="1" t="s">
        <v>124</v>
      </c>
      <c r="I3730" s="1" t="s">
        <v>125</v>
      </c>
      <c r="J3730" s="1" t="s">
        <v>11825</v>
      </c>
      <c r="K3730" s="1" t="s">
        <v>11826</v>
      </c>
      <c r="L3730">
        <f>ROUNDUP(IF(B3730&gt;$D$4,0,($D$4-B3730+1)/365),0)</f>
        <v>0</v>
      </c>
      <c r="M3730">
        <f>ROUNDUP(IF(B3730&gt;$D$5,0,($D$5-B3730+1)/365),0)</f>
        <v>0</v>
      </c>
      <c r="N3730" s="28">
        <f>IF(OR(L3730=1,M3730=1),IF(B3730+364&lt;=$D$5,(B3730+364-$D$4+1)/365,IF(B3730&gt;$D$4,($D$5-B3730+1)/365,$D$6/365)),0)</f>
        <v>0</v>
      </c>
      <c r="O3730" s="28">
        <f>'Data &amp; Parameter'!$E$16*'Data &amp; Parameter'!$E$17*('Data &amp; Parameter'!$E$18+'Data &amp; Parameter'!$E$19)*'Data &amp; Parameter'!$E$20*'Data &amp; Parameter'!$E$37*N3730</f>
        <v>0</v>
      </c>
      <c r="P3730">
        <f>ROUNDUP(IF(D3730&gt;$D$4,0,($D$4-D3730+1)/365),0)</f>
        <v>0</v>
      </c>
      <c r="Q3730">
        <f>ROUNDUP(IF(D3730&gt;$D$5,0,($D$5-D3730+1)/365),0)</f>
        <v>0</v>
      </c>
      <c r="R3730" s="28">
        <f>IF(OR(P3730=1,Q3730=1),IF(D3730+364&lt;=$D$5,(D3730+364-$D$4+1)/365,IF(D3730&gt;$D$4,($D$5-D3730+1)/365,$D$6/365)),0)</f>
        <v>0</v>
      </c>
      <c r="S3730" s="28">
        <f>'Data &amp; Parameter'!$E$16*'Data &amp; Parameter'!$E$17*('Data &amp; Parameter'!$E$18+'Data &amp; Parameter'!$E$19)*'Data &amp; Parameter'!$E$20*'Data &amp; Parameter'!$E$37*R3730</f>
        <v>0</v>
      </c>
      <c r="T3730" s="28">
        <f t="shared" si="58"/>
        <v>0</v>
      </c>
    </row>
    <row r="3731" spans="1:20" ht="15.75" customHeight="1" x14ac:dyDescent="0.35">
      <c r="A3731">
        <v>3724</v>
      </c>
      <c r="B3731" s="76">
        <v>44254.229699074072</v>
      </c>
      <c r="C3731" s="1" t="s">
        <v>11827</v>
      </c>
      <c r="D3731" s="76">
        <v>44254.230439814812</v>
      </c>
      <c r="E3731" s="1" t="s">
        <v>11828</v>
      </c>
      <c r="F3731" s="1" t="s">
        <v>11829</v>
      </c>
      <c r="G3731" s="1" t="s">
        <v>123</v>
      </c>
      <c r="H3731" s="1" t="s">
        <v>124</v>
      </c>
      <c r="I3731" s="1" t="s">
        <v>125</v>
      </c>
      <c r="J3731" s="1" t="s">
        <v>11820</v>
      </c>
      <c r="K3731" s="1" t="s">
        <v>11830</v>
      </c>
      <c r="L3731">
        <f>ROUNDUP(IF(B3731&gt;$D$4,0,($D$4-B3731+1)/365),0)</f>
        <v>0</v>
      </c>
      <c r="M3731">
        <f>ROUNDUP(IF(B3731&gt;$D$5,0,($D$5-B3731+1)/365),0)</f>
        <v>0</v>
      </c>
      <c r="N3731" s="28">
        <f>IF(OR(L3731=1,M3731=1),IF(B3731+364&lt;=$D$5,(B3731+364-$D$4+1)/365,IF(B3731&gt;$D$4,($D$5-B3731+1)/365,$D$6/365)),0)</f>
        <v>0</v>
      </c>
      <c r="O3731" s="28">
        <f>'Data &amp; Parameter'!$E$16*'Data &amp; Parameter'!$E$17*('Data &amp; Parameter'!$E$18+'Data &amp; Parameter'!$E$19)*'Data &amp; Parameter'!$E$20*'Data &amp; Parameter'!$E$37*N3731</f>
        <v>0</v>
      </c>
      <c r="P3731">
        <f>ROUNDUP(IF(D3731&gt;$D$4,0,($D$4-D3731+1)/365),0)</f>
        <v>0</v>
      </c>
      <c r="Q3731">
        <f>ROUNDUP(IF(D3731&gt;$D$5,0,($D$5-D3731+1)/365),0)</f>
        <v>0</v>
      </c>
      <c r="R3731" s="28">
        <f>IF(OR(P3731=1,Q3731=1),IF(D3731+364&lt;=$D$5,(D3731+364-$D$4+1)/365,IF(D3731&gt;$D$4,($D$5-D3731+1)/365,$D$6/365)),0)</f>
        <v>0</v>
      </c>
      <c r="S3731" s="28">
        <f>'Data &amp; Parameter'!$E$16*'Data &amp; Parameter'!$E$17*('Data &amp; Parameter'!$E$18+'Data &amp; Parameter'!$E$19)*'Data &amp; Parameter'!$E$20*'Data &amp; Parameter'!$E$37*R3731</f>
        <v>0</v>
      </c>
      <c r="T3731" s="28">
        <f t="shared" si="58"/>
        <v>0</v>
      </c>
    </row>
    <row r="3732" spans="1:20" ht="15.75" customHeight="1" x14ac:dyDescent="0.35">
      <c r="A3732">
        <v>3725</v>
      </c>
      <c r="B3732" s="76">
        <v>44254.23028935185</v>
      </c>
      <c r="C3732" s="1" t="s">
        <v>11831</v>
      </c>
      <c r="D3732" s="76">
        <v>44254.230798611112</v>
      </c>
      <c r="E3732" s="1" t="s">
        <v>11832</v>
      </c>
      <c r="F3732" s="1" t="s">
        <v>11833</v>
      </c>
      <c r="G3732" s="1" t="s">
        <v>123</v>
      </c>
      <c r="H3732" s="1" t="s">
        <v>124</v>
      </c>
      <c r="I3732" s="1" t="s">
        <v>125</v>
      </c>
      <c r="J3732" s="1" t="s">
        <v>11834</v>
      </c>
      <c r="K3732" s="1" t="s">
        <v>11834</v>
      </c>
      <c r="L3732">
        <f>ROUNDUP(IF(B3732&gt;$D$4,0,($D$4-B3732+1)/365),0)</f>
        <v>0</v>
      </c>
      <c r="M3732">
        <f>ROUNDUP(IF(B3732&gt;$D$5,0,($D$5-B3732+1)/365),0)</f>
        <v>0</v>
      </c>
      <c r="N3732" s="28">
        <f>IF(OR(L3732=1,M3732=1),IF(B3732+364&lt;=$D$5,(B3732+364-$D$4+1)/365,IF(B3732&gt;$D$4,($D$5-B3732+1)/365,$D$6/365)),0)</f>
        <v>0</v>
      </c>
      <c r="O3732" s="28">
        <f>'Data &amp; Parameter'!$E$16*'Data &amp; Parameter'!$E$17*('Data &amp; Parameter'!$E$18+'Data &amp; Parameter'!$E$19)*'Data &amp; Parameter'!$E$20*'Data &amp; Parameter'!$E$37*N3732</f>
        <v>0</v>
      </c>
      <c r="P3732">
        <f>ROUNDUP(IF(D3732&gt;$D$4,0,($D$4-D3732+1)/365),0)</f>
        <v>0</v>
      </c>
      <c r="Q3732">
        <f>ROUNDUP(IF(D3732&gt;$D$5,0,($D$5-D3732+1)/365),0)</f>
        <v>0</v>
      </c>
      <c r="R3732" s="28">
        <f>IF(OR(P3732=1,Q3732=1),IF(D3732+364&lt;=$D$5,(D3732+364-$D$4+1)/365,IF(D3732&gt;$D$4,($D$5-D3732+1)/365,$D$6/365)),0)</f>
        <v>0</v>
      </c>
      <c r="S3732" s="28">
        <f>'Data &amp; Parameter'!$E$16*'Data &amp; Parameter'!$E$17*('Data &amp; Parameter'!$E$18+'Data &amp; Parameter'!$E$19)*'Data &amp; Parameter'!$E$20*'Data &amp; Parameter'!$E$37*R3732</f>
        <v>0</v>
      </c>
      <c r="T3732" s="28">
        <f t="shared" si="58"/>
        <v>0</v>
      </c>
    </row>
    <row r="3733" spans="1:20" ht="15.75" customHeight="1" x14ac:dyDescent="0.35">
      <c r="A3733">
        <v>3726</v>
      </c>
      <c r="B3733" s="76">
        <v>44254.232986111107</v>
      </c>
      <c r="C3733" s="1" t="s">
        <v>11835</v>
      </c>
      <c r="D3733" s="76">
        <v>44254.236504629633</v>
      </c>
      <c r="E3733" s="1" t="s">
        <v>11836</v>
      </c>
      <c r="F3733" s="1" t="s">
        <v>11837</v>
      </c>
      <c r="G3733" s="1" t="s">
        <v>123</v>
      </c>
      <c r="H3733" s="1" t="s">
        <v>124</v>
      </c>
      <c r="I3733" s="1" t="s">
        <v>125</v>
      </c>
      <c r="J3733" s="1" t="s">
        <v>11834</v>
      </c>
      <c r="K3733" s="1" t="s">
        <v>11834</v>
      </c>
      <c r="L3733">
        <f>ROUNDUP(IF(B3733&gt;$D$4,0,($D$4-B3733+1)/365),0)</f>
        <v>0</v>
      </c>
      <c r="M3733">
        <f>ROUNDUP(IF(B3733&gt;$D$5,0,($D$5-B3733+1)/365),0)</f>
        <v>0</v>
      </c>
      <c r="N3733" s="28">
        <f>IF(OR(L3733=1,M3733=1),IF(B3733+364&lt;=$D$5,(B3733+364-$D$4+1)/365,IF(B3733&gt;$D$4,($D$5-B3733+1)/365,$D$6/365)),0)</f>
        <v>0</v>
      </c>
      <c r="O3733" s="28">
        <f>'Data &amp; Parameter'!$E$16*'Data &amp; Parameter'!$E$17*('Data &amp; Parameter'!$E$18+'Data &amp; Parameter'!$E$19)*'Data &amp; Parameter'!$E$20*'Data &amp; Parameter'!$E$37*N3733</f>
        <v>0</v>
      </c>
      <c r="P3733">
        <f>ROUNDUP(IF(D3733&gt;$D$4,0,($D$4-D3733+1)/365),0)</f>
        <v>0</v>
      </c>
      <c r="Q3733">
        <f>ROUNDUP(IF(D3733&gt;$D$5,0,($D$5-D3733+1)/365),0)</f>
        <v>0</v>
      </c>
      <c r="R3733" s="28">
        <f>IF(OR(P3733=1,Q3733=1),IF(D3733+364&lt;=$D$5,(D3733+364-$D$4+1)/365,IF(D3733&gt;$D$4,($D$5-D3733+1)/365,$D$6/365)),0)</f>
        <v>0</v>
      </c>
      <c r="S3733" s="28">
        <f>'Data &amp; Parameter'!$E$16*'Data &amp; Parameter'!$E$17*('Data &amp; Parameter'!$E$18+'Data &amp; Parameter'!$E$19)*'Data &amp; Parameter'!$E$20*'Data &amp; Parameter'!$E$37*R3733</f>
        <v>0</v>
      </c>
      <c r="T3733" s="28">
        <f t="shared" si="58"/>
        <v>0</v>
      </c>
    </row>
    <row r="3734" spans="1:20" ht="15.75" customHeight="1" x14ac:dyDescent="0.35">
      <c r="A3734">
        <v>3727</v>
      </c>
      <c r="B3734" s="76">
        <v>44254.234421296293</v>
      </c>
      <c r="C3734" s="1" t="s">
        <v>11838</v>
      </c>
      <c r="D3734" s="76">
        <v>44254.234861111108</v>
      </c>
      <c r="E3734" s="1" t="s">
        <v>11839</v>
      </c>
      <c r="F3734" s="1" t="s">
        <v>11840</v>
      </c>
      <c r="G3734" s="1" t="s">
        <v>123</v>
      </c>
      <c r="H3734" s="1" t="s">
        <v>124</v>
      </c>
      <c r="I3734" s="1" t="s">
        <v>125</v>
      </c>
      <c r="J3734" s="1" t="s">
        <v>11820</v>
      </c>
      <c r="K3734" s="1" t="s">
        <v>11841</v>
      </c>
      <c r="L3734">
        <f>ROUNDUP(IF(B3734&gt;$D$4,0,($D$4-B3734+1)/365),0)</f>
        <v>0</v>
      </c>
      <c r="M3734">
        <f>ROUNDUP(IF(B3734&gt;$D$5,0,($D$5-B3734+1)/365),0)</f>
        <v>0</v>
      </c>
      <c r="N3734" s="28">
        <f>IF(OR(L3734=1,M3734=1),IF(B3734+364&lt;=$D$5,(B3734+364-$D$4+1)/365,IF(B3734&gt;$D$4,($D$5-B3734+1)/365,$D$6/365)),0)</f>
        <v>0</v>
      </c>
      <c r="O3734" s="28">
        <f>'Data &amp; Parameter'!$E$16*'Data &amp; Parameter'!$E$17*('Data &amp; Parameter'!$E$18+'Data &amp; Parameter'!$E$19)*'Data &amp; Parameter'!$E$20*'Data &amp; Parameter'!$E$37*N3734</f>
        <v>0</v>
      </c>
      <c r="P3734">
        <f>ROUNDUP(IF(D3734&gt;$D$4,0,($D$4-D3734+1)/365),0)</f>
        <v>0</v>
      </c>
      <c r="Q3734">
        <f>ROUNDUP(IF(D3734&gt;$D$5,0,($D$5-D3734+1)/365),0)</f>
        <v>0</v>
      </c>
      <c r="R3734" s="28">
        <f>IF(OR(P3734=1,Q3734=1),IF(D3734+364&lt;=$D$5,(D3734+364-$D$4+1)/365,IF(D3734&gt;$D$4,($D$5-D3734+1)/365,$D$6/365)),0)</f>
        <v>0</v>
      </c>
      <c r="S3734" s="28">
        <f>'Data &amp; Parameter'!$E$16*'Data &amp; Parameter'!$E$17*('Data &amp; Parameter'!$E$18+'Data &amp; Parameter'!$E$19)*'Data &amp; Parameter'!$E$20*'Data &amp; Parameter'!$E$37*R3734</f>
        <v>0</v>
      </c>
      <c r="T3734" s="28">
        <f t="shared" si="58"/>
        <v>0</v>
      </c>
    </row>
    <row r="3735" spans="1:20" ht="15.75" customHeight="1" x14ac:dyDescent="0.35">
      <c r="A3735">
        <v>3728</v>
      </c>
      <c r="B3735" s="76">
        <v>44254.237175925926</v>
      </c>
      <c r="C3735" s="1" t="s">
        <v>11842</v>
      </c>
      <c r="D3735" s="76">
        <v>44254.237766203703</v>
      </c>
      <c r="E3735" s="1" t="s">
        <v>11843</v>
      </c>
      <c r="F3735" s="1" t="s">
        <v>11844</v>
      </c>
      <c r="G3735" s="1" t="s">
        <v>123</v>
      </c>
      <c r="H3735" s="1" t="s">
        <v>124</v>
      </c>
      <c r="I3735" s="1" t="s">
        <v>125</v>
      </c>
      <c r="J3735" s="1" t="s">
        <v>11820</v>
      </c>
      <c r="K3735" s="1" t="s">
        <v>11826</v>
      </c>
      <c r="L3735">
        <f>ROUNDUP(IF(B3735&gt;$D$4,0,($D$4-B3735+1)/365),0)</f>
        <v>0</v>
      </c>
      <c r="M3735">
        <f>ROUNDUP(IF(B3735&gt;$D$5,0,($D$5-B3735+1)/365),0)</f>
        <v>0</v>
      </c>
      <c r="N3735" s="28">
        <f>IF(OR(L3735=1,M3735=1),IF(B3735+364&lt;=$D$5,(B3735+364-$D$4+1)/365,IF(B3735&gt;$D$4,($D$5-B3735+1)/365,$D$6/365)),0)</f>
        <v>0</v>
      </c>
      <c r="O3735" s="28">
        <f>'Data &amp; Parameter'!$E$16*'Data &amp; Parameter'!$E$17*('Data &amp; Parameter'!$E$18+'Data &amp; Parameter'!$E$19)*'Data &amp; Parameter'!$E$20*'Data &amp; Parameter'!$E$37*N3735</f>
        <v>0</v>
      </c>
      <c r="P3735">
        <f>ROUNDUP(IF(D3735&gt;$D$4,0,($D$4-D3735+1)/365),0)</f>
        <v>0</v>
      </c>
      <c r="Q3735">
        <f>ROUNDUP(IF(D3735&gt;$D$5,0,($D$5-D3735+1)/365),0)</f>
        <v>0</v>
      </c>
      <c r="R3735" s="28">
        <f>IF(OR(P3735=1,Q3735=1),IF(D3735+364&lt;=$D$5,(D3735+364-$D$4+1)/365,IF(D3735&gt;$D$4,($D$5-D3735+1)/365,$D$6/365)),0)</f>
        <v>0</v>
      </c>
      <c r="S3735" s="28">
        <f>'Data &amp; Parameter'!$E$16*'Data &amp; Parameter'!$E$17*('Data &amp; Parameter'!$E$18+'Data &amp; Parameter'!$E$19)*'Data &amp; Parameter'!$E$20*'Data &amp; Parameter'!$E$37*R3735</f>
        <v>0</v>
      </c>
      <c r="T3735" s="28">
        <f t="shared" si="58"/>
        <v>0</v>
      </c>
    </row>
    <row r="3736" spans="1:20" ht="15.75" customHeight="1" x14ac:dyDescent="0.35">
      <c r="A3736">
        <v>3729</v>
      </c>
      <c r="B3736" s="76">
        <v>44254.239016203705</v>
      </c>
      <c r="C3736" s="1" t="s">
        <v>11845</v>
      </c>
      <c r="D3736" s="76">
        <v>44254.240601851852</v>
      </c>
      <c r="E3736" s="1" t="s">
        <v>11846</v>
      </c>
      <c r="F3736" s="1" t="s">
        <v>11847</v>
      </c>
      <c r="G3736" s="1" t="s">
        <v>123</v>
      </c>
      <c r="H3736" s="1" t="s">
        <v>124</v>
      </c>
      <c r="I3736" s="1" t="s">
        <v>125</v>
      </c>
      <c r="J3736" s="1" t="s">
        <v>11834</v>
      </c>
      <c r="K3736" s="1" t="s">
        <v>11834</v>
      </c>
      <c r="L3736">
        <f>ROUNDUP(IF(B3736&gt;$D$4,0,($D$4-B3736+1)/365),0)</f>
        <v>0</v>
      </c>
      <c r="M3736">
        <f>ROUNDUP(IF(B3736&gt;$D$5,0,($D$5-B3736+1)/365),0)</f>
        <v>0</v>
      </c>
      <c r="N3736" s="28">
        <f>IF(OR(L3736=1,M3736=1),IF(B3736+364&lt;=$D$5,(B3736+364-$D$4+1)/365,IF(B3736&gt;$D$4,($D$5-B3736+1)/365,$D$6/365)),0)</f>
        <v>0</v>
      </c>
      <c r="O3736" s="28">
        <f>'Data &amp; Parameter'!$E$16*'Data &amp; Parameter'!$E$17*('Data &amp; Parameter'!$E$18+'Data &amp; Parameter'!$E$19)*'Data &amp; Parameter'!$E$20*'Data &amp; Parameter'!$E$37*N3736</f>
        <v>0</v>
      </c>
      <c r="P3736">
        <f>ROUNDUP(IF(D3736&gt;$D$4,0,($D$4-D3736+1)/365),0)</f>
        <v>0</v>
      </c>
      <c r="Q3736">
        <f>ROUNDUP(IF(D3736&gt;$D$5,0,($D$5-D3736+1)/365),0)</f>
        <v>0</v>
      </c>
      <c r="R3736" s="28">
        <f>IF(OR(P3736=1,Q3736=1),IF(D3736+364&lt;=$D$5,(D3736+364-$D$4+1)/365,IF(D3736&gt;$D$4,($D$5-D3736+1)/365,$D$6/365)),0)</f>
        <v>0</v>
      </c>
      <c r="S3736" s="28">
        <f>'Data &amp; Parameter'!$E$16*'Data &amp; Parameter'!$E$17*('Data &amp; Parameter'!$E$18+'Data &amp; Parameter'!$E$19)*'Data &amp; Parameter'!$E$20*'Data &amp; Parameter'!$E$37*R3736</f>
        <v>0</v>
      </c>
      <c r="T3736" s="28">
        <f t="shared" si="58"/>
        <v>0</v>
      </c>
    </row>
    <row r="3737" spans="1:20" ht="15.75" customHeight="1" x14ac:dyDescent="0.35">
      <c r="A3737">
        <v>3730</v>
      </c>
      <c r="B3737" s="76">
        <v>44254.24046296296</v>
      </c>
      <c r="C3737" s="1" t="s">
        <v>11848</v>
      </c>
      <c r="D3737" s="76">
        <v>44254.241400462968</v>
      </c>
      <c r="E3737" s="1" t="s">
        <v>11849</v>
      </c>
      <c r="F3737" s="1" t="s">
        <v>11850</v>
      </c>
      <c r="G3737" s="1" t="s">
        <v>123</v>
      </c>
      <c r="H3737" s="1" t="s">
        <v>124</v>
      </c>
      <c r="I3737" s="1" t="s">
        <v>125</v>
      </c>
      <c r="J3737" s="1" t="s">
        <v>11851</v>
      </c>
      <c r="K3737" s="1" t="s">
        <v>11852</v>
      </c>
      <c r="L3737">
        <f>ROUNDUP(IF(B3737&gt;$D$4,0,($D$4-B3737+1)/365),0)</f>
        <v>0</v>
      </c>
      <c r="M3737">
        <f>ROUNDUP(IF(B3737&gt;$D$5,0,($D$5-B3737+1)/365),0)</f>
        <v>0</v>
      </c>
      <c r="N3737" s="28">
        <f>IF(OR(L3737=1,M3737=1),IF(B3737+364&lt;=$D$5,(B3737+364-$D$4+1)/365,IF(B3737&gt;$D$4,($D$5-B3737+1)/365,$D$6/365)),0)</f>
        <v>0</v>
      </c>
      <c r="O3737" s="28">
        <f>'Data &amp; Parameter'!$E$16*'Data &amp; Parameter'!$E$17*('Data &amp; Parameter'!$E$18+'Data &amp; Parameter'!$E$19)*'Data &amp; Parameter'!$E$20*'Data &amp; Parameter'!$E$37*N3737</f>
        <v>0</v>
      </c>
      <c r="P3737">
        <f>ROUNDUP(IF(D3737&gt;$D$4,0,($D$4-D3737+1)/365),0)</f>
        <v>0</v>
      </c>
      <c r="Q3737">
        <f>ROUNDUP(IF(D3737&gt;$D$5,0,($D$5-D3737+1)/365),0)</f>
        <v>0</v>
      </c>
      <c r="R3737" s="28">
        <f>IF(OR(P3737=1,Q3737=1),IF(D3737+364&lt;=$D$5,(D3737+364-$D$4+1)/365,IF(D3737&gt;$D$4,($D$5-D3737+1)/365,$D$6/365)),0)</f>
        <v>0</v>
      </c>
      <c r="S3737" s="28">
        <f>'Data &amp; Parameter'!$E$16*'Data &amp; Parameter'!$E$17*('Data &amp; Parameter'!$E$18+'Data &amp; Parameter'!$E$19)*'Data &amp; Parameter'!$E$20*'Data &amp; Parameter'!$E$37*R3737</f>
        <v>0</v>
      </c>
      <c r="T3737" s="28">
        <f t="shared" si="58"/>
        <v>0</v>
      </c>
    </row>
    <row r="3738" spans="1:20" ht="15.75" customHeight="1" x14ac:dyDescent="0.35">
      <c r="A3738">
        <v>3731</v>
      </c>
      <c r="B3738" s="76">
        <v>44254.242719907408</v>
      </c>
      <c r="C3738" s="1" t="s">
        <v>11853</v>
      </c>
      <c r="D3738" s="76">
        <v>44254.243761574078</v>
      </c>
      <c r="E3738" s="1" t="s">
        <v>11854</v>
      </c>
      <c r="F3738" s="1" t="s">
        <v>11855</v>
      </c>
      <c r="G3738" s="1" t="s">
        <v>123</v>
      </c>
      <c r="H3738" s="1" t="s">
        <v>124</v>
      </c>
      <c r="I3738" s="1" t="s">
        <v>125</v>
      </c>
      <c r="J3738" s="1" t="s">
        <v>11834</v>
      </c>
      <c r="K3738" s="1" t="s">
        <v>11834</v>
      </c>
      <c r="L3738">
        <f>ROUNDUP(IF(B3738&gt;$D$4,0,($D$4-B3738+1)/365),0)</f>
        <v>0</v>
      </c>
      <c r="M3738">
        <f>ROUNDUP(IF(B3738&gt;$D$5,0,($D$5-B3738+1)/365),0)</f>
        <v>0</v>
      </c>
      <c r="N3738" s="28">
        <f>IF(OR(L3738=1,M3738=1),IF(B3738+364&lt;=$D$5,(B3738+364-$D$4+1)/365,IF(B3738&gt;$D$4,($D$5-B3738+1)/365,$D$6/365)),0)</f>
        <v>0</v>
      </c>
      <c r="O3738" s="28">
        <f>'Data &amp; Parameter'!$E$16*'Data &amp; Parameter'!$E$17*('Data &amp; Parameter'!$E$18+'Data &amp; Parameter'!$E$19)*'Data &amp; Parameter'!$E$20*'Data &amp; Parameter'!$E$37*N3738</f>
        <v>0</v>
      </c>
      <c r="P3738">
        <f>ROUNDUP(IF(D3738&gt;$D$4,0,($D$4-D3738+1)/365),0)</f>
        <v>0</v>
      </c>
      <c r="Q3738">
        <f>ROUNDUP(IF(D3738&gt;$D$5,0,($D$5-D3738+1)/365),0)</f>
        <v>0</v>
      </c>
      <c r="R3738" s="28">
        <f>IF(OR(P3738=1,Q3738=1),IF(D3738+364&lt;=$D$5,(D3738+364-$D$4+1)/365,IF(D3738&gt;$D$4,($D$5-D3738+1)/365,$D$6/365)),0)</f>
        <v>0</v>
      </c>
      <c r="S3738" s="28">
        <f>'Data &amp; Parameter'!$E$16*'Data &amp; Parameter'!$E$17*('Data &amp; Parameter'!$E$18+'Data &amp; Parameter'!$E$19)*'Data &amp; Parameter'!$E$20*'Data &amp; Parameter'!$E$37*R3738</f>
        <v>0</v>
      </c>
      <c r="T3738" s="28">
        <f t="shared" si="58"/>
        <v>0</v>
      </c>
    </row>
    <row r="3739" spans="1:20" ht="15.75" customHeight="1" x14ac:dyDescent="0.35">
      <c r="A3739">
        <v>3732</v>
      </c>
      <c r="B3739" s="76">
        <v>44254.244398148148</v>
      </c>
      <c r="C3739" s="1" t="s">
        <v>11856</v>
      </c>
      <c r="D3739" s="76">
        <v>44254.24490740741</v>
      </c>
      <c r="E3739" s="1" t="s">
        <v>11857</v>
      </c>
      <c r="F3739" s="1" t="s">
        <v>11858</v>
      </c>
      <c r="G3739" s="1" t="s">
        <v>123</v>
      </c>
      <c r="H3739" s="1" t="s">
        <v>124</v>
      </c>
      <c r="I3739" s="1" t="s">
        <v>125</v>
      </c>
      <c r="J3739" s="1" t="s">
        <v>11859</v>
      </c>
      <c r="K3739" s="1" t="s">
        <v>11852</v>
      </c>
      <c r="L3739">
        <f>ROUNDUP(IF(B3739&gt;$D$4,0,($D$4-B3739+1)/365),0)</f>
        <v>0</v>
      </c>
      <c r="M3739">
        <f>ROUNDUP(IF(B3739&gt;$D$5,0,($D$5-B3739+1)/365),0)</f>
        <v>0</v>
      </c>
      <c r="N3739" s="28">
        <f>IF(OR(L3739=1,M3739=1),IF(B3739+364&lt;=$D$5,(B3739+364-$D$4+1)/365,IF(B3739&gt;$D$4,($D$5-B3739+1)/365,$D$6/365)),0)</f>
        <v>0</v>
      </c>
      <c r="O3739" s="28">
        <f>'Data &amp; Parameter'!$E$16*'Data &amp; Parameter'!$E$17*('Data &amp; Parameter'!$E$18+'Data &amp; Parameter'!$E$19)*'Data &amp; Parameter'!$E$20*'Data &amp; Parameter'!$E$37*N3739</f>
        <v>0</v>
      </c>
      <c r="P3739">
        <f>ROUNDUP(IF(D3739&gt;$D$4,0,($D$4-D3739+1)/365),0)</f>
        <v>0</v>
      </c>
      <c r="Q3739">
        <f>ROUNDUP(IF(D3739&gt;$D$5,0,($D$5-D3739+1)/365),0)</f>
        <v>0</v>
      </c>
      <c r="R3739" s="28">
        <f>IF(OR(P3739=1,Q3739=1),IF(D3739+364&lt;=$D$5,(D3739+364-$D$4+1)/365,IF(D3739&gt;$D$4,($D$5-D3739+1)/365,$D$6/365)),0)</f>
        <v>0</v>
      </c>
      <c r="S3739" s="28">
        <f>'Data &amp; Parameter'!$E$16*'Data &amp; Parameter'!$E$17*('Data &amp; Parameter'!$E$18+'Data &amp; Parameter'!$E$19)*'Data &amp; Parameter'!$E$20*'Data &amp; Parameter'!$E$37*R3739</f>
        <v>0</v>
      </c>
      <c r="T3739" s="28">
        <f t="shared" si="58"/>
        <v>0</v>
      </c>
    </row>
    <row r="3740" spans="1:20" ht="15.75" customHeight="1" x14ac:dyDescent="0.35">
      <c r="A3740">
        <v>3733</v>
      </c>
      <c r="B3740" s="76">
        <v>44254.245520833334</v>
      </c>
      <c r="C3740" s="1" t="s">
        <v>11860</v>
      </c>
      <c r="D3740" s="76">
        <v>44254.246446759258</v>
      </c>
      <c r="E3740" s="1" t="s">
        <v>11861</v>
      </c>
      <c r="F3740" s="1" t="s">
        <v>11862</v>
      </c>
      <c r="G3740" s="1" t="s">
        <v>123</v>
      </c>
      <c r="H3740" s="1" t="s">
        <v>124</v>
      </c>
      <c r="I3740" s="1" t="s">
        <v>125</v>
      </c>
      <c r="J3740" s="1" t="s">
        <v>11834</v>
      </c>
      <c r="K3740" s="1" t="s">
        <v>11834</v>
      </c>
      <c r="L3740">
        <f>ROUNDUP(IF(B3740&gt;$D$4,0,($D$4-B3740+1)/365),0)</f>
        <v>0</v>
      </c>
      <c r="M3740">
        <f>ROUNDUP(IF(B3740&gt;$D$5,0,($D$5-B3740+1)/365),0)</f>
        <v>0</v>
      </c>
      <c r="N3740" s="28">
        <f>IF(OR(L3740=1,M3740=1),IF(B3740+364&lt;=$D$5,(B3740+364-$D$4+1)/365,IF(B3740&gt;$D$4,($D$5-B3740+1)/365,$D$6/365)),0)</f>
        <v>0</v>
      </c>
      <c r="O3740" s="28">
        <f>'Data &amp; Parameter'!$E$16*'Data &amp; Parameter'!$E$17*('Data &amp; Parameter'!$E$18+'Data &amp; Parameter'!$E$19)*'Data &amp; Parameter'!$E$20*'Data &amp; Parameter'!$E$37*N3740</f>
        <v>0</v>
      </c>
      <c r="P3740">
        <f>ROUNDUP(IF(D3740&gt;$D$4,0,($D$4-D3740+1)/365),0)</f>
        <v>0</v>
      </c>
      <c r="Q3740">
        <f>ROUNDUP(IF(D3740&gt;$D$5,0,($D$5-D3740+1)/365),0)</f>
        <v>0</v>
      </c>
      <c r="R3740" s="28">
        <f>IF(OR(P3740=1,Q3740=1),IF(D3740+364&lt;=$D$5,(D3740+364-$D$4+1)/365,IF(D3740&gt;$D$4,($D$5-D3740+1)/365,$D$6/365)),0)</f>
        <v>0</v>
      </c>
      <c r="S3740" s="28">
        <f>'Data &amp; Parameter'!$E$16*'Data &amp; Parameter'!$E$17*('Data &amp; Parameter'!$E$18+'Data &amp; Parameter'!$E$19)*'Data &amp; Parameter'!$E$20*'Data &amp; Parameter'!$E$37*R3740</f>
        <v>0</v>
      </c>
      <c r="T3740" s="28">
        <f t="shared" si="58"/>
        <v>0</v>
      </c>
    </row>
    <row r="3741" spans="1:20" ht="15.75" customHeight="1" x14ac:dyDescent="0.35">
      <c r="A3741">
        <v>3734</v>
      </c>
      <c r="B3741" s="76">
        <v>44254.247152777782</v>
      </c>
      <c r="C3741" s="1" t="s">
        <v>11863</v>
      </c>
      <c r="D3741" s="76">
        <v>44254.248391203699</v>
      </c>
      <c r="E3741" s="1" t="s">
        <v>11864</v>
      </c>
      <c r="F3741" s="1" t="s">
        <v>11865</v>
      </c>
      <c r="G3741" s="1" t="s">
        <v>123</v>
      </c>
      <c r="H3741" s="1" t="s">
        <v>124</v>
      </c>
      <c r="I3741" s="1" t="s">
        <v>125</v>
      </c>
      <c r="J3741" s="1" t="s">
        <v>11834</v>
      </c>
      <c r="K3741" s="1" t="s">
        <v>11826</v>
      </c>
      <c r="L3741">
        <f>ROUNDUP(IF(B3741&gt;$D$4,0,($D$4-B3741+1)/365),0)</f>
        <v>0</v>
      </c>
      <c r="M3741">
        <f>ROUNDUP(IF(B3741&gt;$D$5,0,($D$5-B3741+1)/365),0)</f>
        <v>0</v>
      </c>
      <c r="N3741" s="28">
        <f>IF(OR(L3741=1,M3741=1),IF(B3741+364&lt;=$D$5,(B3741+364-$D$4+1)/365,IF(B3741&gt;$D$4,($D$5-B3741+1)/365,$D$6/365)),0)</f>
        <v>0</v>
      </c>
      <c r="O3741" s="28">
        <f>'Data &amp; Parameter'!$E$16*'Data &amp; Parameter'!$E$17*('Data &amp; Parameter'!$E$18+'Data &amp; Parameter'!$E$19)*'Data &amp; Parameter'!$E$20*'Data &amp; Parameter'!$E$37*N3741</f>
        <v>0</v>
      </c>
      <c r="P3741">
        <f>ROUNDUP(IF(D3741&gt;$D$4,0,($D$4-D3741+1)/365),0)</f>
        <v>0</v>
      </c>
      <c r="Q3741">
        <f>ROUNDUP(IF(D3741&gt;$D$5,0,($D$5-D3741+1)/365),0)</f>
        <v>0</v>
      </c>
      <c r="R3741" s="28">
        <f>IF(OR(P3741=1,Q3741=1),IF(D3741+364&lt;=$D$5,(D3741+364-$D$4+1)/365,IF(D3741&gt;$D$4,($D$5-D3741+1)/365,$D$6/365)),0)</f>
        <v>0</v>
      </c>
      <c r="S3741" s="28">
        <f>'Data &amp; Parameter'!$E$16*'Data &amp; Parameter'!$E$17*('Data &amp; Parameter'!$E$18+'Data &amp; Parameter'!$E$19)*'Data &amp; Parameter'!$E$20*'Data &amp; Parameter'!$E$37*R3741</f>
        <v>0</v>
      </c>
      <c r="T3741" s="28">
        <f t="shared" si="58"/>
        <v>0</v>
      </c>
    </row>
    <row r="3742" spans="1:20" ht="15.75" customHeight="1" x14ac:dyDescent="0.35">
      <c r="A3742">
        <v>3735</v>
      </c>
      <c r="B3742" s="76">
        <v>44254.248333333337</v>
      </c>
      <c r="C3742" s="1" t="s">
        <v>11866</v>
      </c>
      <c r="D3742" s="76">
        <v>44254.249351851853</v>
      </c>
      <c r="E3742" s="1" t="s">
        <v>11867</v>
      </c>
      <c r="F3742" s="1" t="s">
        <v>11868</v>
      </c>
      <c r="G3742" s="1" t="s">
        <v>123</v>
      </c>
      <c r="H3742" s="1" t="s">
        <v>124</v>
      </c>
      <c r="I3742" s="1" t="s">
        <v>125</v>
      </c>
      <c r="J3742" s="1" t="s">
        <v>11834</v>
      </c>
      <c r="K3742" s="1" t="s">
        <v>11834</v>
      </c>
      <c r="L3742">
        <f>ROUNDUP(IF(B3742&gt;$D$4,0,($D$4-B3742+1)/365),0)</f>
        <v>0</v>
      </c>
      <c r="M3742">
        <f>ROUNDUP(IF(B3742&gt;$D$5,0,($D$5-B3742+1)/365),0)</f>
        <v>0</v>
      </c>
      <c r="N3742" s="28">
        <f>IF(OR(L3742=1,M3742=1),IF(B3742+364&lt;=$D$5,(B3742+364-$D$4+1)/365,IF(B3742&gt;$D$4,($D$5-B3742+1)/365,$D$6/365)),0)</f>
        <v>0</v>
      </c>
      <c r="O3742" s="28">
        <f>'Data &amp; Parameter'!$E$16*'Data &amp; Parameter'!$E$17*('Data &amp; Parameter'!$E$18+'Data &amp; Parameter'!$E$19)*'Data &amp; Parameter'!$E$20*'Data &amp; Parameter'!$E$37*N3742</f>
        <v>0</v>
      </c>
      <c r="P3742">
        <f>ROUNDUP(IF(D3742&gt;$D$4,0,($D$4-D3742+1)/365),0)</f>
        <v>0</v>
      </c>
      <c r="Q3742">
        <f>ROUNDUP(IF(D3742&gt;$D$5,0,($D$5-D3742+1)/365),0)</f>
        <v>0</v>
      </c>
      <c r="R3742" s="28">
        <f>IF(OR(P3742=1,Q3742=1),IF(D3742+364&lt;=$D$5,(D3742+364-$D$4+1)/365,IF(D3742&gt;$D$4,($D$5-D3742+1)/365,$D$6/365)),0)</f>
        <v>0</v>
      </c>
      <c r="S3742" s="28">
        <f>'Data &amp; Parameter'!$E$16*'Data &amp; Parameter'!$E$17*('Data &amp; Parameter'!$E$18+'Data &amp; Parameter'!$E$19)*'Data &amp; Parameter'!$E$20*'Data &amp; Parameter'!$E$37*R3742</f>
        <v>0</v>
      </c>
      <c r="T3742" s="28">
        <f t="shared" si="58"/>
        <v>0</v>
      </c>
    </row>
    <row r="3743" spans="1:20" ht="15.75" customHeight="1" x14ac:dyDescent="0.35">
      <c r="A3743">
        <v>3736</v>
      </c>
      <c r="B3743" s="76">
        <v>44254.251180555555</v>
      </c>
      <c r="C3743" s="1" t="s">
        <v>11869</v>
      </c>
      <c r="D3743" s="76">
        <v>44254.252488425926</v>
      </c>
      <c r="E3743" s="1" t="s">
        <v>11870</v>
      </c>
      <c r="F3743" s="1" t="s">
        <v>11871</v>
      </c>
      <c r="G3743" s="1" t="s">
        <v>123</v>
      </c>
      <c r="H3743" s="1" t="s">
        <v>124</v>
      </c>
      <c r="I3743" s="1" t="s">
        <v>125</v>
      </c>
      <c r="J3743" s="1" t="s">
        <v>11820</v>
      </c>
      <c r="K3743" s="1" t="s">
        <v>11826</v>
      </c>
      <c r="L3743">
        <f>ROUNDUP(IF(B3743&gt;$D$4,0,($D$4-B3743+1)/365),0)</f>
        <v>0</v>
      </c>
      <c r="M3743">
        <f>ROUNDUP(IF(B3743&gt;$D$5,0,($D$5-B3743+1)/365),0)</f>
        <v>0</v>
      </c>
      <c r="N3743" s="28">
        <f>IF(OR(L3743=1,M3743=1),IF(B3743+364&lt;=$D$5,(B3743+364-$D$4+1)/365,IF(B3743&gt;$D$4,($D$5-B3743+1)/365,$D$6/365)),0)</f>
        <v>0</v>
      </c>
      <c r="O3743" s="28">
        <f>'Data &amp; Parameter'!$E$16*'Data &amp; Parameter'!$E$17*('Data &amp; Parameter'!$E$18+'Data &amp; Parameter'!$E$19)*'Data &amp; Parameter'!$E$20*'Data &amp; Parameter'!$E$37*N3743</f>
        <v>0</v>
      </c>
      <c r="P3743">
        <f>ROUNDUP(IF(D3743&gt;$D$4,0,($D$4-D3743+1)/365),0)</f>
        <v>0</v>
      </c>
      <c r="Q3743">
        <f>ROUNDUP(IF(D3743&gt;$D$5,0,($D$5-D3743+1)/365),0)</f>
        <v>0</v>
      </c>
      <c r="R3743" s="28">
        <f>IF(OR(P3743=1,Q3743=1),IF(D3743+364&lt;=$D$5,(D3743+364-$D$4+1)/365,IF(D3743&gt;$D$4,($D$5-D3743+1)/365,$D$6/365)),0)</f>
        <v>0</v>
      </c>
      <c r="S3743" s="28">
        <f>'Data &amp; Parameter'!$E$16*'Data &amp; Parameter'!$E$17*('Data &amp; Parameter'!$E$18+'Data &amp; Parameter'!$E$19)*'Data &amp; Parameter'!$E$20*'Data &amp; Parameter'!$E$37*R3743</f>
        <v>0</v>
      </c>
      <c r="T3743" s="28">
        <f t="shared" si="58"/>
        <v>0</v>
      </c>
    </row>
    <row r="3744" spans="1:20" ht="15.75" customHeight="1" x14ac:dyDescent="0.35">
      <c r="A3744">
        <v>3737</v>
      </c>
      <c r="B3744" s="76">
        <v>44254.25136574074</v>
      </c>
      <c r="C3744" s="1" t="s">
        <v>11872</v>
      </c>
      <c r="D3744" s="76">
        <v>44254.252557870372</v>
      </c>
      <c r="E3744" s="1" t="s">
        <v>11873</v>
      </c>
      <c r="F3744" s="1" t="s">
        <v>11874</v>
      </c>
      <c r="G3744" s="1" t="s">
        <v>123</v>
      </c>
      <c r="H3744" s="1" t="s">
        <v>124</v>
      </c>
      <c r="I3744" s="1" t="s">
        <v>125</v>
      </c>
      <c r="J3744" s="1" t="s">
        <v>11834</v>
      </c>
      <c r="K3744" s="1" t="s">
        <v>11834</v>
      </c>
      <c r="L3744">
        <f>ROUNDUP(IF(B3744&gt;$D$4,0,($D$4-B3744+1)/365),0)</f>
        <v>0</v>
      </c>
      <c r="M3744">
        <f>ROUNDUP(IF(B3744&gt;$D$5,0,($D$5-B3744+1)/365),0)</f>
        <v>0</v>
      </c>
      <c r="N3744" s="28">
        <f>IF(OR(L3744=1,M3744=1),IF(B3744+364&lt;=$D$5,(B3744+364-$D$4+1)/365,IF(B3744&gt;$D$4,($D$5-B3744+1)/365,$D$6/365)),0)</f>
        <v>0</v>
      </c>
      <c r="O3744" s="28">
        <f>'Data &amp; Parameter'!$E$16*'Data &amp; Parameter'!$E$17*('Data &amp; Parameter'!$E$18+'Data &amp; Parameter'!$E$19)*'Data &amp; Parameter'!$E$20*'Data &amp; Parameter'!$E$37*N3744</f>
        <v>0</v>
      </c>
      <c r="P3744">
        <f>ROUNDUP(IF(D3744&gt;$D$4,0,($D$4-D3744+1)/365),0)</f>
        <v>0</v>
      </c>
      <c r="Q3744">
        <f>ROUNDUP(IF(D3744&gt;$D$5,0,($D$5-D3744+1)/365),0)</f>
        <v>0</v>
      </c>
      <c r="R3744" s="28">
        <f>IF(OR(P3744=1,Q3744=1),IF(D3744+364&lt;=$D$5,(D3744+364-$D$4+1)/365,IF(D3744&gt;$D$4,($D$5-D3744+1)/365,$D$6/365)),0)</f>
        <v>0</v>
      </c>
      <c r="S3744" s="28">
        <f>'Data &amp; Parameter'!$E$16*'Data &amp; Parameter'!$E$17*('Data &amp; Parameter'!$E$18+'Data &amp; Parameter'!$E$19)*'Data &amp; Parameter'!$E$20*'Data &amp; Parameter'!$E$37*R3744</f>
        <v>0</v>
      </c>
      <c r="T3744" s="28">
        <f t="shared" si="58"/>
        <v>0</v>
      </c>
    </row>
    <row r="3745" spans="1:20" ht="15.75" customHeight="1" x14ac:dyDescent="0.35">
      <c r="A3745">
        <v>3738</v>
      </c>
      <c r="B3745" s="76">
        <v>44254.254872685182</v>
      </c>
      <c r="C3745" s="1" t="s">
        <v>11875</v>
      </c>
      <c r="D3745" s="76">
        <v>44254.255682870367</v>
      </c>
      <c r="E3745" s="1" t="s">
        <v>11876</v>
      </c>
      <c r="F3745" s="1" t="s">
        <v>11877</v>
      </c>
      <c r="G3745" s="1" t="s">
        <v>123</v>
      </c>
      <c r="H3745" s="1" t="s">
        <v>124</v>
      </c>
      <c r="I3745" s="1" t="s">
        <v>740</v>
      </c>
      <c r="J3745" s="1" t="s">
        <v>11834</v>
      </c>
      <c r="K3745" s="1" t="s">
        <v>11834</v>
      </c>
      <c r="L3745">
        <f>ROUNDUP(IF(B3745&gt;$D$4,0,($D$4-B3745+1)/365),0)</f>
        <v>0</v>
      </c>
      <c r="M3745">
        <f>ROUNDUP(IF(B3745&gt;$D$5,0,($D$5-B3745+1)/365),0)</f>
        <v>0</v>
      </c>
      <c r="N3745" s="28">
        <f>IF(OR(L3745=1,M3745=1),IF(B3745+364&lt;=$D$5,(B3745+364-$D$4+1)/365,IF(B3745&gt;$D$4,($D$5-B3745+1)/365,$D$6/365)),0)</f>
        <v>0</v>
      </c>
      <c r="O3745" s="28">
        <f>'Data &amp; Parameter'!$E$16*'Data &amp; Parameter'!$E$17*('Data &amp; Parameter'!$E$18+'Data &amp; Parameter'!$E$19)*'Data &amp; Parameter'!$E$20*'Data &amp; Parameter'!$E$37*N3745</f>
        <v>0</v>
      </c>
      <c r="P3745">
        <f>ROUNDUP(IF(D3745&gt;$D$4,0,($D$4-D3745+1)/365),0)</f>
        <v>0</v>
      </c>
      <c r="Q3745">
        <f>ROUNDUP(IF(D3745&gt;$D$5,0,($D$5-D3745+1)/365),0)</f>
        <v>0</v>
      </c>
      <c r="R3745" s="28">
        <f>IF(OR(P3745=1,Q3745=1),IF(D3745+364&lt;=$D$5,(D3745+364-$D$4+1)/365,IF(D3745&gt;$D$4,($D$5-D3745+1)/365,$D$6/365)),0)</f>
        <v>0</v>
      </c>
      <c r="S3745" s="28">
        <f>'Data &amp; Parameter'!$E$16*'Data &amp; Parameter'!$E$17*('Data &amp; Parameter'!$E$18+'Data &amp; Parameter'!$E$19)*'Data &amp; Parameter'!$E$20*'Data &amp; Parameter'!$E$37*R3745</f>
        <v>0</v>
      </c>
      <c r="T3745" s="28">
        <f t="shared" si="58"/>
        <v>0</v>
      </c>
    </row>
    <row r="3746" spans="1:20" ht="15.75" customHeight="1" x14ac:dyDescent="0.35">
      <c r="A3746">
        <v>3739</v>
      </c>
      <c r="B3746" s="76">
        <v>44254.257986111115</v>
      </c>
      <c r="C3746" s="1" t="s">
        <v>11878</v>
      </c>
      <c r="D3746" s="76">
        <v>44254.260300925926</v>
      </c>
      <c r="E3746" s="1" t="s">
        <v>11879</v>
      </c>
      <c r="F3746" s="1" t="s">
        <v>11880</v>
      </c>
      <c r="G3746" s="1" t="s">
        <v>123</v>
      </c>
      <c r="H3746" s="1" t="s">
        <v>124</v>
      </c>
      <c r="I3746" s="1" t="s">
        <v>125</v>
      </c>
      <c r="J3746" s="1" t="s">
        <v>11834</v>
      </c>
      <c r="K3746" s="1" t="s">
        <v>11834</v>
      </c>
      <c r="L3746">
        <f>ROUNDUP(IF(B3746&gt;$D$4,0,($D$4-B3746+1)/365),0)</f>
        <v>0</v>
      </c>
      <c r="M3746">
        <f>ROUNDUP(IF(B3746&gt;$D$5,0,($D$5-B3746+1)/365),0)</f>
        <v>0</v>
      </c>
      <c r="N3746" s="28">
        <f>IF(OR(L3746=1,M3746=1),IF(B3746+364&lt;=$D$5,(B3746+364-$D$4+1)/365,IF(B3746&gt;$D$4,($D$5-B3746+1)/365,$D$6/365)),0)</f>
        <v>0</v>
      </c>
      <c r="O3746" s="28">
        <f>'Data &amp; Parameter'!$E$16*'Data &amp; Parameter'!$E$17*('Data &amp; Parameter'!$E$18+'Data &amp; Parameter'!$E$19)*'Data &amp; Parameter'!$E$20*'Data &amp; Parameter'!$E$37*N3746</f>
        <v>0</v>
      </c>
      <c r="P3746">
        <f>ROUNDUP(IF(D3746&gt;$D$4,0,($D$4-D3746+1)/365),0)</f>
        <v>0</v>
      </c>
      <c r="Q3746">
        <f>ROUNDUP(IF(D3746&gt;$D$5,0,($D$5-D3746+1)/365),0)</f>
        <v>0</v>
      </c>
      <c r="R3746" s="28">
        <f>IF(OR(P3746=1,Q3746=1),IF(D3746+364&lt;=$D$5,(D3746+364-$D$4+1)/365,IF(D3746&gt;$D$4,($D$5-D3746+1)/365,$D$6/365)),0)</f>
        <v>0</v>
      </c>
      <c r="S3746" s="28">
        <f>'Data &amp; Parameter'!$E$16*'Data &amp; Parameter'!$E$17*('Data &amp; Parameter'!$E$18+'Data &amp; Parameter'!$E$19)*'Data &amp; Parameter'!$E$20*'Data &amp; Parameter'!$E$37*R3746</f>
        <v>0</v>
      </c>
      <c r="T3746" s="28">
        <f t="shared" si="58"/>
        <v>0</v>
      </c>
    </row>
    <row r="3747" spans="1:20" ht="15.75" customHeight="1" x14ac:dyDescent="0.35">
      <c r="A3747">
        <v>3740</v>
      </c>
      <c r="B3747" s="76">
        <v>44254.259930555556</v>
      </c>
      <c r="C3747" s="1" t="s">
        <v>11881</v>
      </c>
      <c r="D3747" s="76">
        <v>44254.260393518518</v>
      </c>
      <c r="E3747" s="1" t="s">
        <v>11882</v>
      </c>
      <c r="F3747" s="1" t="s">
        <v>11883</v>
      </c>
      <c r="G3747" s="1" t="s">
        <v>123</v>
      </c>
      <c r="H3747" s="1" t="s">
        <v>124</v>
      </c>
      <c r="I3747" s="1" t="s">
        <v>125</v>
      </c>
      <c r="J3747" s="1" t="s">
        <v>11820</v>
      </c>
      <c r="K3747" s="1" t="s">
        <v>11826</v>
      </c>
      <c r="L3747">
        <f>ROUNDUP(IF(B3747&gt;$D$4,0,($D$4-B3747+1)/365),0)</f>
        <v>0</v>
      </c>
      <c r="M3747">
        <f>ROUNDUP(IF(B3747&gt;$D$5,0,($D$5-B3747+1)/365),0)</f>
        <v>0</v>
      </c>
      <c r="N3747" s="28">
        <f>IF(OR(L3747=1,M3747=1),IF(B3747+364&lt;=$D$5,(B3747+364-$D$4+1)/365,IF(B3747&gt;$D$4,($D$5-B3747+1)/365,$D$6/365)),0)</f>
        <v>0</v>
      </c>
      <c r="O3747" s="28">
        <f>'Data &amp; Parameter'!$E$16*'Data &amp; Parameter'!$E$17*('Data &amp; Parameter'!$E$18+'Data &amp; Parameter'!$E$19)*'Data &amp; Parameter'!$E$20*'Data &amp; Parameter'!$E$37*N3747</f>
        <v>0</v>
      </c>
      <c r="P3747">
        <f>ROUNDUP(IF(D3747&gt;$D$4,0,($D$4-D3747+1)/365),0)</f>
        <v>0</v>
      </c>
      <c r="Q3747">
        <f>ROUNDUP(IF(D3747&gt;$D$5,0,($D$5-D3747+1)/365),0)</f>
        <v>0</v>
      </c>
      <c r="R3747" s="28">
        <f>IF(OR(P3747=1,Q3747=1),IF(D3747+364&lt;=$D$5,(D3747+364-$D$4+1)/365,IF(D3747&gt;$D$4,($D$5-D3747+1)/365,$D$6/365)),0)</f>
        <v>0</v>
      </c>
      <c r="S3747" s="28">
        <f>'Data &amp; Parameter'!$E$16*'Data &amp; Parameter'!$E$17*('Data &amp; Parameter'!$E$18+'Data &amp; Parameter'!$E$19)*'Data &amp; Parameter'!$E$20*'Data &amp; Parameter'!$E$37*R3747</f>
        <v>0</v>
      </c>
      <c r="T3747" s="28">
        <f t="shared" si="58"/>
        <v>0</v>
      </c>
    </row>
    <row r="3748" spans="1:20" ht="15.75" customHeight="1" x14ac:dyDescent="0.35">
      <c r="A3748">
        <v>3741</v>
      </c>
      <c r="B3748" s="76">
        <v>44254.262256944443</v>
      </c>
      <c r="C3748" s="1" t="s">
        <v>11884</v>
      </c>
      <c r="D3748" s="76">
        <v>44254.263344907406</v>
      </c>
      <c r="E3748" s="1" t="s">
        <v>11885</v>
      </c>
      <c r="F3748" s="1" t="s">
        <v>11886</v>
      </c>
      <c r="G3748" s="1" t="s">
        <v>123</v>
      </c>
      <c r="H3748" s="1" t="s">
        <v>124</v>
      </c>
      <c r="I3748" s="1" t="s">
        <v>125</v>
      </c>
      <c r="J3748" s="1" t="s">
        <v>11834</v>
      </c>
      <c r="K3748" s="1" t="s">
        <v>11834</v>
      </c>
      <c r="L3748">
        <f>ROUNDUP(IF(B3748&gt;$D$4,0,($D$4-B3748+1)/365),0)</f>
        <v>0</v>
      </c>
      <c r="M3748">
        <f>ROUNDUP(IF(B3748&gt;$D$5,0,($D$5-B3748+1)/365),0)</f>
        <v>0</v>
      </c>
      <c r="N3748" s="28">
        <f>IF(OR(L3748=1,M3748=1),IF(B3748+364&lt;=$D$5,(B3748+364-$D$4+1)/365,IF(B3748&gt;$D$4,($D$5-B3748+1)/365,$D$6/365)),0)</f>
        <v>0</v>
      </c>
      <c r="O3748" s="28">
        <f>'Data &amp; Parameter'!$E$16*'Data &amp; Parameter'!$E$17*('Data &amp; Parameter'!$E$18+'Data &amp; Parameter'!$E$19)*'Data &amp; Parameter'!$E$20*'Data &amp; Parameter'!$E$37*N3748</f>
        <v>0</v>
      </c>
      <c r="P3748">
        <f>ROUNDUP(IF(D3748&gt;$D$4,0,($D$4-D3748+1)/365),0)</f>
        <v>0</v>
      </c>
      <c r="Q3748">
        <f>ROUNDUP(IF(D3748&gt;$D$5,0,($D$5-D3748+1)/365),0)</f>
        <v>0</v>
      </c>
      <c r="R3748" s="28">
        <f>IF(OR(P3748=1,Q3748=1),IF(D3748+364&lt;=$D$5,(D3748+364-$D$4+1)/365,IF(D3748&gt;$D$4,($D$5-D3748+1)/365,$D$6/365)),0)</f>
        <v>0</v>
      </c>
      <c r="S3748" s="28">
        <f>'Data &amp; Parameter'!$E$16*'Data &amp; Parameter'!$E$17*('Data &amp; Parameter'!$E$18+'Data &amp; Parameter'!$E$19)*'Data &amp; Parameter'!$E$20*'Data &amp; Parameter'!$E$37*R3748</f>
        <v>0</v>
      </c>
      <c r="T3748" s="28">
        <f t="shared" si="58"/>
        <v>0</v>
      </c>
    </row>
    <row r="3749" spans="1:20" ht="15.75" customHeight="1" x14ac:dyDescent="0.35">
      <c r="A3749">
        <v>3742</v>
      </c>
      <c r="B3749" s="76">
        <v>44254.266539351855</v>
      </c>
      <c r="C3749" s="1" t="s">
        <v>11887</v>
      </c>
      <c r="D3749" s="76">
        <v>44254.267928240741</v>
      </c>
      <c r="E3749" s="1" t="s">
        <v>11888</v>
      </c>
      <c r="F3749" s="1" t="s">
        <v>11889</v>
      </c>
      <c r="G3749" s="1" t="s">
        <v>123</v>
      </c>
      <c r="H3749" s="1" t="s">
        <v>124</v>
      </c>
      <c r="I3749" s="1" t="s">
        <v>125</v>
      </c>
      <c r="J3749" s="1" t="s">
        <v>11834</v>
      </c>
      <c r="K3749" s="1" t="s">
        <v>11834</v>
      </c>
      <c r="L3749">
        <f>ROUNDUP(IF(B3749&gt;$D$4,0,($D$4-B3749+1)/365),0)</f>
        <v>0</v>
      </c>
      <c r="M3749">
        <f>ROUNDUP(IF(B3749&gt;$D$5,0,($D$5-B3749+1)/365),0)</f>
        <v>0</v>
      </c>
      <c r="N3749" s="28">
        <f>IF(OR(L3749=1,M3749=1),IF(B3749+364&lt;=$D$5,(B3749+364-$D$4+1)/365,IF(B3749&gt;$D$4,($D$5-B3749+1)/365,$D$6/365)),0)</f>
        <v>0</v>
      </c>
      <c r="O3749" s="28">
        <f>'Data &amp; Parameter'!$E$16*'Data &amp; Parameter'!$E$17*('Data &amp; Parameter'!$E$18+'Data &amp; Parameter'!$E$19)*'Data &amp; Parameter'!$E$20*'Data &amp; Parameter'!$E$37*N3749</f>
        <v>0</v>
      </c>
      <c r="P3749">
        <f>ROUNDUP(IF(D3749&gt;$D$4,0,($D$4-D3749+1)/365),0)</f>
        <v>0</v>
      </c>
      <c r="Q3749">
        <f>ROUNDUP(IF(D3749&gt;$D$5,0,($D$5-D3749+1)/365),0)</f>
        <v>0</v>
      </c>
      <c r="R3749" s="28">
        <f>IF(OR(P3749=1,Q3749=1),IF(D3749+364&lt;=$D$5,(D3749+364-$D$4+1)/365,IF(D3749&gt;$D$4,($D$5-D3749+1)/365,$D$6/365)),0)</f>
        <v>0</v>
      </c>
      <c r="S3749" s="28">
        <f>'Data &amp; Parameter'!$E$16*'Data &amp; Parameter'!$E$17*('Data &amp; Parameter'!$E$18+'Data &amp; Parameter'!$E$19)*'Data &amp; Parameter'!$E$20*'Data &amp; Parameter'!$E$37*R3749</f>
        <v>0</v>
      </c>
      <c r="T3749" s="28">
        <f t="shared" si="58"/>
        <v>0</v>
      </c>
    </row>
    <row r="3750" spans="1:20" ht="15.75" customHeight="1" x14ac:dyDescent="0.35">
      <c r="A3750">
        <v>3743</v>
      </c>
      <c r="B3750" s="76">
        <v>44254.269074074073</v>
      </c>
      <c r="C3750" s="1" t="s">
        <v>11890</v>
      </c>
      <c r="D3750" s="76">
        <v>44254.269502314812</v>
      </c>
      <c r="E3750" s="1" t="s">
        <v>11891</v>
      </c>
      <c r="F3750" s="1" t="s">
        <v>11892</v>
      </c>
      <c r="G3750" s="1" t="s">
        <v>123</v>
      </c>
      <c r="H3750" s="1" t="s">
        <v>124</v>
      </c>
      <c r="I3750" s="1" t="s">
        <v>125</v>
      </c>
      <c r="J3750" s="1" t="s">
        <v>11820</v>
      </c>
      <c r="K3750" s="1" t="s">
        <v>11820</v>
      </c>
      <c r="L3750">
        <f>ROUNDUP(IF(B3750&gt;$D$4,0,($D$4-B3750+1)/365),0)</f>
        <v>0</v>
      </c>
      <c r="M3750">
        <f>ROUNDUP(IF(B3750&gt;$D$5,0,($D$5-B3750+1)/365),0)</f>
        <v>0</v>
      </c>
      <c r="N3750" s="28">
        <f>IF(OR(L3750=1,M3750=1),IF(B3750+364&lt;=$D$5,(B3750+364-$D$4+1)/365,IF(B3750&gt;$D$4,($D$5-B3750+1)/365,$D$6/365)),0)</f>
        <v>0</v>
      </c>
      <c r="O3750" s="28">
        <f>'Data &amp; Parameter'!$E$16*'Data &amp; Parameter'!$E$17*('Data &amp; Parameter'!$E$18+'Data &amp; Parameter'!$E$19)*'Data &amp; Parameter'!$E$20*'Data &amp; Parameter'!$E$37*N3750</f>
        <v>0</v>
      </c>
      <c r="P3750">
        <f>ROUNDUP(IF(D3750&gt;$D$4,0,($D$4-D3750+1)/365),0)</f>
        <v>0</v>
      </c>
      <c r="Q3750">
        <f>ROUNDUP(IF(D3750&gt;$D$5,0,($D$5-D3750+1)/365),0)</f>
        <v>0</v>
      </c>
      <c r="R3750" s="28">
        <f>IF(OR(P3750=1,Q3750=1),IF(D3750+364&lt;=$D$5,(D3750+364-$D$4+1)/365,IF(D3750&gt;$D$4,($D$5-D3750+1)/365,$D$6/365)),0)</f>
        <v>0</v>
      </c>
      <c r="S3750" s="28">
        <f>'Data &amp; Parameter'!$E$16*'Data &amp; Parameter'!$E$17*('Data &amp; Parameter'!$E$18+'Data &amp; Parameter'!$E$19)*'Data &amp; Parameter'!$E$20*'Data &amp; Parameter'!$E$37*R3750</f>
        <v>0</v>
      </c>
      <c r="T3750" s="28">
        <f t="shared" si="58"/>
        <v>0</v>
      </c>
    </row>
    <row r="3751" spans="1:20" ht="15.75" customHeight="1" x14ac:dyDescent="0.35">
      <c r="A3751">
        <v>3744</v>
      </c>
      <c r="B3751" s="76">
        <v>44254.270115740743</v>
      </c>
      <c r="C3751" s="1" t="s">
        <v>11893</v>
      </c>
      <c r="D3751" s="76">
        <v>44254.271666666667</v>
      </c>
      <c r="E3751" s="1" t="s">
        <v>11894</v>
      </c>
      <c r="F3751" s="1" t="s">
        <v>11895</v>
      </c>
      <c r="G3751" s="1" t="s">
        <v>123</v>
      </c>
      <c r="H3751" s="1" t="s">
        <v>124</v>
      </c>
      <c r="I3751" s="1" t="s">
        <v>125</v>
      </c>
      <c r="J3751" s="1" t="s">
        <v>11834</v>
      </c>
      <c r="K3751" s="1" t="s">
        <v>11834</v>
      </c>
      <c r="L3751">
        <f>ROUNDUP(IF(B3751&gt;$D$4,0,($D$4-B3751+1)/365),0)</f>
        <v>0</v>
      </c>
      <c r="M3751">
        <f>ROUNDUP(IF(B3751&gt;$D$5,0,($D$5-B3751+1)/365),0)</f>
        <v>0</v>
      </c>
      <c r="N3751" s="28">
        <f>IF(OR(L3751=1,M3751=1),IF(B3751+364&lt;=$D$5,(B3751+364-$D$4+1)/365,IF(B3751&gt;$D$4,($D$5-B3751+1)/365,$D$6/365)),0)</f>
        <v>0</v>
      </c>
      <c r="O3751" s="28">
        <f>'Data &amp; Parameter'!$E$16*'Data &amp; Parameter'!$E$17*('Data &amp; Parameter'!$E$18+'Data &amp; Parameter'!$E$19)*'Data &amp; Parameter'!$E$20*'Data &amp; Parameter'!$E$37*N3751</f>
        <v>0</v>
      </c>
      <c r="P3751">
        <f>ROUNDUP(IF(D3751&gt;$D$4,0,($D$4-D3751+1)/365),0)</f>
        <v>0</v>
      </c>
      <c r="Q3751">
        <f>ROUNDUP(IF(D3751&gt;$D$5,0,($D$5-D3751+1)/365),0)</f>
        <v>0</v>
      </c>
      <c r="R3751" s="28">
        <f>IF(OR(P3751=1,Q3751=1),IF(D3751+364&lt;=$D$5,(D3751+364-$D$4+1)/365,IF(D3751&gt;$D$4,($D$5-D3751+1)/365,$D$6/365)),0)</f>
        <v>0</v>
      </c>
      <c r="S3751" s="28">
        <f>'Data &amp; Parameter'!$E$16*'Data &amp; Parameter'!$E$17*('Data &amp; Parameter'!$E$18+'Data &amp; Parameter'!$E$19)*'Data &amp; Parameter'!$E$20*'Data &amp; Parameter'!$E$37*R3751</f>
        <v>0</v>
      </c>
      <c r="T3751" s="28">
        <f t="shared" si="58"/>
        <v>0</v>
      </c>
    </row>
    <row r="3752" spans="1:20" ht="15.75" customHeight="1" x14ac:dyDescent="0.35">
      <c r="A3752">
        <v>3745</v>
      </c>
      <c r="B3752" s="76">
        <v>44254.271145833336</v>
      </c>
      <c r="C3752" s="1" t="s">
        <v>11896</v>
      </c>
      <c r="D3752" s="76">
        <v>44254.272592592592</v>
      </c>
      <c r="E3752" s="1" t="s">
        <v>11897</v>
      </c>
      <c r="F3752" s="1" t="s">
        <v>11898</v>
      </c>
      <c r="G3752" s="1" t="s">
        <v>123</v>
      </c>
      <c r="H3752" s="1" t="s">
        <v>124</v>
      </c>
      <c r="I3752" s="1" t="s">
        <v>125</v>
      </c>
      <c r="J3752" s="1" t="s">
        <v>11820</v>
      </c>
      <c r="K3752" s="1" t="s">
        <v>11820</v>
      </c>
      <c r="L3752">
        <f>ROUNDUP(IF(B3752&gt;$D$4,0,($D$4-B3752+1)/365),0)</f>
        <v>0</v>
      </c>
      <c r="M3752">
        <f>ROUNDUP(IF(B3752&gt;$D$5,0,($D$5-B3752+1)/365),0)</f>
        <v>0</v>
      </c>
      <c r="N3752" s="28">
        <f>IF(OR(L3752=1,M3752=1),IF(B3752+364&lt;=$D$5,(B3752+364-$D$4+1)/365,IF(B3752&gt;$D$4,($D$5-B3752+1)/365,$D$6/365)),0)</f>
        <v>0</v>
      </c>
      <c r="O3752" s="28">
        <f>'Data &amp; Parameter'!$E$16*'Data &amp; Parameter'!$E$17*('Data &amp; Parameter'!$E$18+'Data &amp; Parameter'!$E$19)*'Data &amp; Parameter'!$E$20*'Data &amp; Parameter'!$E$37*N3752</f>
        <v>0</v>
      </c>
      <c r="P3752">
        <f>ROUNDUP(IF(D3752&gt;$D$4,0,($D$4-D3752+1)/365),0)</f>
        <v>0</v>
      </c>
      <c r="Q3752">
        <f>ROUNDUP(IF(D3752&gt;$D$5,0,($D$5-D3752+1)/365),0)</f>
        <v>0</v>
      </c>
      <c r="R3752" s="28">
        <f>IF(OR(P3752=1,Q3752=1),IF(D3752+364&lt;=$D$5,(D3752+364-$D$4+1)/365,IF(D3752&gt;$D$4,($D$5-D3752+1)/365,$D$6/365)),0)</f>
        <v>0</v>
      </c>
      <c r="S3752" s="28">
        <f>'Data &amp; Parameter'!$E$16*'Data &amp; Parameter'!$E$17*('Data &amp; Parameter'!$E$18+'Data &amp; Parameter'!$E$19)*'Data &amp; Parameter'!$E$20*'Data &amp; Parameter'!$E$37*R3752</f>
        <v>0</v>
      </c>
      <c r="T3752" s="28">
        <f t="shared" si="58"/>
        <v>0</v>
      </c>
    </row>
    <row r="3753" spans="1:20" ht="15.75" customHeight="1" x14ac:dyDescent="0.35">
      <c r="A3753">
        <v>3746</v>
      </c>
      <c r="B3753" s="76">
        <v>44254.273368055554</v>
      </c>
      <c r="C3753" s="1" t="s">
        <v>11899</v>
      </c>
      <c r="D3753" s="76">
        <v>44254.274247685185</v>
      </c>
      <c r="E3753" s="1" t="s">
        <v>11900</v>
      </c>
      <c r="F3753" s="1" t="s">
        <v>11901</v>
      </c>
      <c r="G3753" s="1" t="s">
        <v>123</v>
      </c>
      <c r="H3753" s="1" t="s">
        <v>124</v>
      </c>
      <c r="I3753" s="1" t="s">
        <v>125</v>
      </c>
      <c r="J3753" s="1" t="s">
        <v>11834</v>
      </c>
      <c r="K3753" s="1" t="s">
        <v>11834</v>
      </c>
      <c r="L3753">
        <f>ROUNDUP(IF(B3753&gt;$D$4,0,($D$4-B3753+1)/365),0)</f>
        <v>0</v>
      </c>
      <c r="M3753">
        <f>ROUNDUP(IF(B3753&gt;$D$5,0,($D$5-B3753+1)/365),0)</f>
        <v>0</v>
      </c>
      <c r="N3753" s="28">
        <f>IF(OR(L3753=1,M3753=1),IF(B3753+364&lt;=$D$5,(B3753+364-$D$4+1)/365,IF(B3753&gt;$D$4,($D$5-B3753+1)/365,$D$6/365)),0)</f>
        <v>0</v>
      </c>
      <c r="O3753" s="28">
        <f>'Data &amp; Parameter'!$E$16*'Data &amp; Parameter'!$E$17*('Data &amp; Parameter'!$E$18+'Data &amp; Parameter'!$E$19)*'Data &amp; Parameter'!$E$20*'Data &amp; Parameter'!$E$37*N3753</f>
        <v>0</v>
      </c>
      <c r="P3753">
        <f>ROUNDUP(IF(D3753&gt;$D$4,0,($D$4-D3753+1)/365),0)</f>
        <v>0</v>
      </c>
      <c r="Q3753">
        <f>ROUNDUP(IF(D3753&gt;$D$5,0,($D$5-D3753+1)/365),0)</f>
        <v>0</v>
      </c>
      <c r="R3753" s="28">
        <f>IF(OR(P3753=1,Q3753=1),IF(D3753+364&lt;=$D$5,(D3753+364-$D$4+1)/365,IF(D3753&gt;$D$4,($D$5-D3753+1)/365,$D$6/365)),0)</f>
        <v>0</v>
      </c>
      <c r="S3753" s="28">
        <f>'Data &amp; Parameter'!$E$16*'Data &amp; Parameter'!$E$17*('Data &amp; Parameter'!$E$18+'Data &amp; Parameter'!$E$19)*'Data &amp; Parameter'!$E$20*'Data &amp; Parameter'!$E$37*R3753</f>
        <v>0</v>
      </c>
      <c r="T3753" s="28">
        <f t="shared" si="58"/>
        <v>0</v>
      </c>
    </row>
    <row r="3754" spans="1:20" ht="15.75" customHeight="1" x14ac:dyDescent="0.35">
      <c r="A3754">
        <v>3747</v>
      </c>
      <c r="B3754" s="76">
        <v>44254.27511574074</v>
      </c>
      <c r="C3754" s="1" t="s">
        <v>11902</v>
      </c>
      <c r="D3754" s="76">
        <v>44254.275682870371</v>
      </c>
      <c r="E3754" s="1" t="s">
        <v>11903</v>
      </c>
      <c r="F3754" s="1" t="s">
        <v>11904</v>
      </c>
      <c r="G3754" s="1" t="s">
        <v>123</v>
      </c>
      <c r="H3754" s="1" t="s">
        <v>124</v>
      </c>
      <c r="I3754" s="1" t="s">
        <v>125</v>
      </c>
      <c r="J3754" s="1" t="s">
        <v>11820</v>
      </c>
      <c r="K3754" s="1" t="s">
        <v>11820</v>
      </c>
      <c r="L3754">
        <f>ROUNDUP(IF(B3754&gt;$D$4,0,($D$4-B3754+1)/365),0)</f>
        <v>0</v>
      </c>
      <c r="M3754">
        <f>ROUNDUP(IF(B3754&gt;$D$5,0,($D$5-B3754+1)/365),0)</f>
        <v>0</v>
      </c>
      <c r="N3754" s="28">
        <f>IF(OR(L3754=1,M3754=1),IF(B3754+364&lt;=$D$5,(B3754+364-$D$4+1)/365,IF(B3754&gt;$D$4,($D$5-B3754+1)/365,$D$6/365)),0)</f>
        <v>0</v>
      </c>
      <c r="O3754" s="28">
        <f>'Data &amp; Parameter'!$E$16*'Data &amp; Parameter'!$E$17*('Data &amp; Parameter'!$E$18+'Data &amp; Parameter'!$E$19)*'Data &amp; Parameter'!$E$20*'Data &amp; Parameter'!$E$37*N3754</f>
        <v>0</v>
      </c>
      <c r="P3754">
        <f>ROUNDUP(IF(D3754&gt;$D$4,0,($D$4-D3754+1)/365),0)</f>
        <v>0</v>
      </c>
      <c r="Q3754">
        <f>ROUNDUP(IF(D3754&gt;$D$5,0,($D$5-D3754+1)/365),0)</f>
        <v>0</v>
      </c>
      <c r="R3754" s="28">
        <f>IF(OR(P3754=1,Q3754=1),IF(D3754+364&lt;=$D$5,(D3754+364-$D$4+1)/365,IF(D3754&gt;$D$4,($D$5-D3754+1)/365,$D$6/365)),0)</f>
        <v>0</v>
      </c>
      <c r="S3754" s="28">
        <f>'Data &amp; Parameter'!$E$16*'Data &amp; Parameter'!$E$17*('Data &amp; Parameter'!$E$18+'Data &amp; Parameter'!$E$19)*'Data &amp; Parameter'!$E$20*'Data &amp; Parameter'!$E$37*R3754</f>
        <v>0</v>
      </c>
      <c r="T3754" s="28">
        <f t="shared" si="58"/>
        <v>0</v>
      </c>
    </row>
    <row r="3755" spans="1:20" ht="15.75" customHeight="1" x14ac:dyDescent="0.35">
      <c r="A3755">
        <v>3748</v>
      </c>
      <c r="B3755" s="76">
        <v>44254.27721064815</v>
      </c>
      <c r="C3755" s="1" t="s">
        <v>11905</v>
      </c>
      <c r="D3755" s="76">
        <v>44254.277951388889</v>
      </c>
      <c r="E3755" s="1" t="s">
        <v>11906</v>
      </c>
      <c r="F3755" s="1" t="s">
        <v>11907</v>
      </c>
      <c r="G3755" s="1" t="s">
        <v>123</v>
      </c>
      <c r="H3755" s="1" t="s">
        <v>124</v>
      </c>
      <c r="I3755" s="1" t="s">
        <v>125</v>
      </c>
      <c r="J3755" s="1" t="s">
        <v>11834</v>
      </c>
      <c r="K3755" s="1" t="s">
        <v>11834</v>
      </c>
      <c r="L3755">
        <f>ROUNDUP(IF(B3755&gt;$D$4,0,($D$4-B3755+1)/365),0)</f>
        <v>0</v>
      </c>
      <c r="M3755">
        <f>ROUNDUP(IF(B3755&gt;$D$5,0,($D$5-B3755+1)/365),0)</f>
        <v>0</v>
      </c>
      <c r="N3755" s="28">
        <f>IF(OR(L3755=1,M3755=1),IF(B3755+364&lt;=$D$5,(B3755+364-$D$4+1)/365,IF(B3755&gt;$D$4,($D$5-B3755+1)/365,$D$6/365)),0)</f>
        <v>0</v>
      </c>
      <c r="O3755" s="28">
        <f>'Data &amp; Parameter'!$E$16*'Data &amp; Parameter'!$E$17*('Data &amp; Parameter'!$E$18+'Data &amp; Parameter'!$E$19)*'Data &amp; Parameter'!$E$20*'Data &amp; Parameter'!$E$37*N3755</f>
        <v>0</v>
      </c>
      <c r="P3755">
        <f>ROUNDUP(IF(D3755&gt;$D$4,0,($D$4-D3755+1)/365),0)</f>
        <v>0</v>
      </c>
      <c r="Q3755">
        <f>ROUNDUP(IF(D3755&gt;$D$5,0,($D$5-D3755+1)/365),0)</f>
        <v>0</v>
      </c>
      <c r="R3755" s="28">
        <f>IF(OR(P3755=1,Q3755=1),IF(D3755+364&lt;=$D$5,(D3755+364-$D$4+1)/365,IF(D3755&gt;$D$4,($D$5-D3755+1)/365,$D$6/365)),0)</f>
        <v>0</v>
      </c>
      <c r="S3755" s="28">
        <f>'Data &amp; Parameter'!$E$16*'Data &amp; Parameter'!$E$17*('Data &amp; Parameter'!$E$18+'Data &amp; Parameter'!$E$19)*'Data &amp; Parameter'!$E$20*'Data &amp; Parameter'!$E$37*R3755</f>
        <v>0</v>
      </c>
      <c r="T3755" s="28">
        <f t="shared" si="58"/>
        <v>0</v>
      </c>
    </row>
    <row r="3756" spans="1:20" ht="15.75" customHeight="1" x14ac:dyDescent="0.35">
      <c r="A3756">
        <v>3749</v>
      </c>
      <c r="B3756" s="76">
        <v>44254.277870370366</v>
      </c>
      <c r="C3756" s="1" t="s">
        <v>11908</v>
      </c>
      <c r="D3756" s="76">
        <v>44254.278425925921</v>
      </c>
      <c r="E3756" s="1" t="s">
        <v>11909</v>
      </c>
      <c r="F3756" s="1" t="s">
        <v>11910</v>
      </c>
      <c r="G3756" s="1" t="s">
        <v>123</v>
      </c>
      <c r="H3756" s="1" t="s">
        <v>124</v>
      </c>
      <c r="I3756" s="1" t="s">
        <v>125</v>
      </c>
      <c r="J3756" s="1" t="s">
        <v>11820</v>
      </c>
      <c r="K3756" s="1" t="s">
        <v>11820</v>
      </c>
      <c r="L3756">
        <f>ROUNDUP(IF(B3756&gt;$D$4,0,($D$4-B3756+1)/365),0)</f>
        <v>0</v>
      </c>
      <c r="M3756">
        <f>ROUNDUP(IF(B3756&gt;$D$5,0,($D$5-B3756+1)/365),0)</f>
        <v>0</v>
      </c>
      <c r="N3756" s="28">
        <f>IF(OR(L3756=1,M3756=1),IF(B3756+364&lt;=$D$5,(B3756+364-$D$4+1)/365,IF(B3756&gt;$D$4,($D$5-B3756+1)/365,$D$6/365)),0)</f>
        <v>0</v>
      </c>
      <c r="O3756" s="28">
        <f>'Data &amp; Parameter'!$E$16*'Data &amp; Parameter'!$E$17*('Data &amp; Parameter'!$E$18+'Data &amp; Parameter'!$E$19)*'Data &amp; Parameter'!$E$20*'Data &amp; Parameter'!$E$37*N3756</f>
        <v>0</v>
      </c>
      <c r="P3756">
        <f>ROUNDUP(IF(D3756&gt;$D$4,0,($D$4-D3756+1)/365),0)</f>
        <v>0</v>
      </c>
      <c r="Q3756">
        <f>ROUNDUP(IF(D3756&gt;$D$5,0,($D$5-D3756+1)/365),0)</f>
        <v>0</v>
      </c>
      <c r="R3756" s="28">
        <f>IF(OR(P3756=1,Q3756=1),IF(D3756+364&lt;=$D$5,(D3756+364-$D$4+1)/365,IF(D3756&gt;$D$4,($D$5-D3756+1)/365,$D$6/365)),0)</f>
        <v>0</v>
      </c>
      <c r="S3756" s="28">
        <f>'Data &amp; Parameter'!$E$16*'Data &amp; Parameter'!$E$17*('Data &amp; Parameter'!$E$18+'Data &amp; Parameter'!$E$19)*'Data &amp; Parameter'!$E$20*'Data &amp; Parameter'!$E$37*R3756</f>
        <v>0</v>
      </c>
      <c r="T3756" s="28">
        <f t="shared" si="58"/>
        <v>0</v>
      </c>
    </row>
    <row r="3757" spans="1:20" ht="15.75" customHeight="1" x14ac:dyDescent="0.35">
      <c r="A3757">
        <v>3750</v>
      </c>
      <c r="B3757" s="76">
        <v>44254.27957175926</v>
      </c>
      <c r="C3757" s="1" t="s">
        <v>11911</v>
      </c>
      <c r="D3757" s="76">
        <v>44254.281041666662</v>
      </c>
      <c r="E3757" s="1" t="s">
        <v>11912</v>
      </c>
      <c r="F3757" s="1" t="s">
        <v>11913</v>
      </c>
      <c r="G3757" s="1" t="s">
        <v>123</v>
      </c>
      <c r="H3757" s="1" t="s">
        <v>124</v>
      </c>
      <c r="I3757" s="1" t="s">
        <v>125</v>
      </c>
      <c r="J3757" s="1" t="s">
        <v>11834</v>
      </c>
      <c r="K3757" s="1" t="s">
        <v>11834</v>
      </c>
      <c r="L3757">
        <f>ROUNDUP(IF(B3757&gt;$D$4,0,($D$4-B3757+1)/365),0)</f>
        <v>0</v>
      </c>
      <c r="M3757">
        <f>ROUNDUP(IF(B3757&gt;$D$5,0,($D$5-B3757+1)/365),0)</f>
        <v>0</v>
      </c>
      <c r="N3757" s="28">
        <f>IF(OR(L3757=1,M3757=1),IF(B3757+364&lt;=$D$5,(B3757+364-$D$4+1)/365,IF(B3757&gt;$D$4,($D$5-B3757+1)/365,$D$6/365)),0)</f>
        <v>0</v>
      </c>
      <c r="O3757" s="28">
        <f>'Data &amp; Parameter'!$E$16*'Data &amp; Parameter'!$E$17*('Data &amp; Parameter'!$E$18+'Data &amp; Parameter'!$E$19)*'Data &amp; Parameter'!$E$20*'Data &amp; Parameter'!$E$37*N3757</f>
        <v>0</v>
      </c>
      <c r="P3757">
        <f>ROUNDUP(IF(D3757&gt;$D$4,0,($D$4-D3757+1)/365),0)</f>
        <v>0</v>
      </c>
      <c r="Q3757">
        <f>ROUNDUP(IF(D3757&gt;$D$5,0,($D$5-D3757+1)/365),0)</f>
        <v>0</v>
      </c>
      <c r="R3757" s="28">
        <f>IF(OR(P3757=1,Q3757=1),IF(D3757+364&lt;=$D$5,(D3757+364-$D$4+1)/365,IF(D3757&gt;$D$4,($D$5-D3757+1)/365,$D$6/365)),0)</f>
        <v>0</v>
      </c>
      <c r="S3757" s="28">
        <f>'Data &amp; Parameter'!$E$16*'Data &amp; Parameter'!$E$17*('Data &amp; Parameter'!$E$18+'Data &amp; Parameter'!$E$19)*'Data &amp; Parameter'!$E$20*'Data &amp; Parameter'!$E$37*R3757</f>
        <v>0</v>
      </c>
      <c r="T3757" s="28">
        <f t="shared" si="58"/>
        <v>0</v>
      </c>
    </row>
    <row r="3758" spans="1:20" ht="15.75" customHeight="1" x14ac:dyDescent="0.35">
      <c r="A3758">
        <v>3751</v>
      </c>
      <c r="B3758" s="76">
        <v>44254.282430555555</v>
      </c>
      <c r="C3758" s="1" t="s">
        <v>11914</v>
      </c>
      <c r="D3758" s="76">
        <v>44254.284467592588</v>
      </c>
      <c r="E3758" s="1" t="s">
        <v>11915</v>
      </c>
      <c r="F3758" s="1" t="s">
        <v>11916</v>
      </c>
      <c r="G3758" s="1" t="s">
        <v>123</v>
      </c>
      <c r="H3758" s="1" t="s">
        <v>124</v>
      </c>
      <c r="I3758" s="1" t="s">
        <v>125</v>
      </c>
      <c r="J3758" s="1" t="s">
        <v>11820</v>
      </c>
      <c r="K3758" s="1" t="s">
        <v>11820</v>
      </c>
      <c r="L3758">
        <f>ROUNDUP(IF(B3758&gt;$D$4,0,($D$4-B3758+1)/365),0)</f>
        <v>0</v>
      </c>
      <c r="M3758">
        <f>ROUNDUP(IF(B3758&gt;$D$5,0,($D$5-B3758+1)/365),0)</f>
        <v>0</v>
      </c>
      <c r="N3758" s="28">
        <f>IF(OR(L3758=1,M3758=1),IF(B3758+364&lt;=$D$5,(B3758+364-$D$4+1)/365,IF(B3758&gt;$D$4,($D$5-B3758+1)/365,$D$6/365)),0)</f>
        <v>0</v>
      </c>
      <c r="O3758" s="28">
        <f>'Data &amp; Parameter'!$E$16*'Data &amp; Parameter'!$E$17*('Data &amp; Parameter'!$E$18+'Data &amp; Parameter'!$E$19)*'Data &amp; Parameter'!$E$20*'Data &amp; Parameter'!$E$37*N3758</f>
        <v>0</v>
      </c>
      <c r="P3758">
        <f>ROUNDUP(IF(D3758&gt;$D$4,0,($D$4-D3758+1)/365),0)</f>
        <v>0</v>
      </c>
      <c r="Q3758">
        <f>ROUNDUP(IF(D3758&gt;$D$5,0,($D$5-D3758+1)/365),0)</f>
        <v>0</v>
      </c>
      <c r="R3758" s="28">
        <f>IF(OR(P3758=1,Q3758=1),IF(D3758+364&lt;=$D$5,(D3758+364-$D$4+1)/365,IF(D3758&gt;$D$4,($D$5-D3758+1)/365,$D$6/365)),0)</f>
        <v>0</v>
      </c>
      <c r="S3758" s="28">
        <f>'Data &amp; Parameter'!$E$16*'Data &amp; Parameter'!$E$17*('Data &amp; Parameter'!$E$18+'Data &amp; Parameter'!$E$19)*'Data &amp; Parameter'!$E$20*'Data &amp; Parameter'!$E$37*R3758</f>
        <v>0</v>
      </c>
      <c r="T3758" s="28">
        <f t="shared" si="58"/>
        <v>0</v>
      </c>
    </row>
    <row r="3759" spans="1:20" ht="15.75" customHeight="1" x14ac:dyDescent="0.35">
      <c r="A3759">
        <v>3752</v>
      </c>
      <c r="B3759" s="76">
        <v>44254.283865740741</v>
      </c>
      <c r="C3759" s="1" t="s">
        <v>11917</v>
      </c>
      <c r="D3759" s="76">
        <v>44254.284895833334</v>
      </c>
      <c r="E3759" s="1" t="s">
        <v>11918</v>
      </c>
      <c r="F3759" s="1" t="s">
        <v>11919</v>
      </c>
      <c r="G3759" s="1" t="s">
        <v>123</v>
      </c>
      <c r="H3759" s="1" t="s">
        <v>124</v>
      </c>
      <c r="I3759" s="1" t="s">
        <v>125</v>
      </c>
      <c r="J3759" s="1" t="s">
        <v>11834</v>
      </c>
      <c r="K3759" s="1" t="s">
        <v>11834</v>
      </c>
      <c r="L3759">
        <f>ROUNDUP(IF(B3759&gt;$D$4,0,($D$4-B3759+1)/365),0)</f>
        <v>0</v>
      </c>
      <c r="M3759">
        <f>ROUNDUP(IF(B3759&gt;$D$5,0,($D$5-B3759+1)/365),0)</f>
        <v>0</v>
      </c>
      <c r="N3759" s="28">
        <f>IF(OR(L3759=1,M3759=1),IF(B3759+364&lt;=$D$5,(B3759+364-$D$4+1)/365,IF(B3759&gt;$D$4,($D$5-B3759+1)/365,$D$6/365)),0)</f>
        <v>0</v>
      </c>
      <c r="O3759" s="28">
        <f>'Data &amp; Parameter'!$E$16*'Data &amp; Parameter'!$E$17*('Data &amp; Parameter'!$E$18+'Data &amp; Parameter'!$E$19)*'Data &amp; Parameter'!$E$20*'Data &amp; Parameter'!$E$37*N3759</f>
        <v>0</v>
      </c>
      <c r="P3759">
        <f>ROUNDUP(IF(D3759&gt;$D$4,0,($D$4-D3759+1)/365),0)</f>
        <v>0</v>
      </c>
      <c r="Q3759">
        <f>ROUNDUP(IF(D3759&gt;$D$5,0,($D$5-D3759+1)/365),0)</f>
        <v>0</v>
      </c>
      <c r="R3759" s="28">
        <f>IF(OR(P3759=1,Q3759=1),IF(D3759+364&lt;=$D$5,(D3759+364-$D$4+1)/365,IF(D3759&gt;$D$4,($D$5-D3759+1)/365,$D$6/365)),0)</f>
        <v>0</v>
      </c>
      <c r="S3759" s="28">
        <f>'Data &amp; Parameter'!$E$16*'Data &amp; Parameter'!$E$17*('Data &amp; Parameter'!$E$18+'Data &amp; Parameter'!$E$19)*'Data &amp; Parameter'!$E$20*'Data &amp; Parameter'!$E$37*R3759</f>
        <v>0</v>
      </c>
      <c r="T3759" s="28">
        <f t="shared" si="58"/>
        <v>0</v>
      </c>
    </row>
    <row r="3760" spans="1:20" ht="15.75" customHeight="1" x14ac:dyDescent="0.35">
      <c r="A3760">
        <v>3753</v>
      </c>
      <c r="B3760" s="76">
        <v>44254.286793981482</v>
      </c>
      <c r="C3760" s="1" t="s">
        <v>11920</v>
      </c>
      <c r="D3760" s="76">
        <v>44254.287453703699</v>
      </c>
      <c r="E3760" s="1" t="s">
        <v>11921</v>
      </c>
      <c r="F3760" s="1" t="s">
        <v>11922</v>
      </c>
      <c r="G3760" s="1" t="s">
        <v>123</v>
      </c>
      <c r="H3760" s="1" t="s">
        <v>124</v>
      </c>
      <c r="I3760" s="1" t="s">
        <v>125</v>
      </c>
      <c r="J3760" s="1" t="s">
        <v>11834</v>
      </c>
      <c r="K3760" s="1" t="s">
        <v>11834</v>
      </c>
      <c r="L3760">
        <f>ROUNDUP(IF(B3760&gt;$D$4,0,($D$4-B3760+1)/365),0)</f>
        <v>0</v>
      </c>
      <c r="M3760">
        <f>ROUNDUP(IF(B3760&gt;$D$5,0,($D$5-B3760+1)/365),0)</f>
        <v>0</v>
      </c>
      <c r="N3760" s="28">
        <f>IF(OR(L3760=1,M3760=1),IF(B3760+364&lt;=$D$5,(B3760+364-$D$4+1)/365,IF(B3760&gt;$D$4,($D$5-B3760+1)/365,$D$6/365)),0)</f>
        <v>0</v>
      </c>
      <c r="O3760" s="28">
        <f>'Data &amp; Parameter'!$E$16*'Data &amp; Parameter'!$E$17*('Data &amp; Parameter'!$E$18+'Data &amp; Parameter'!$E$19)*'Data &amp; Parameter'!$E$20*'Data &amp; Parameter'!$E$37*N3760</f>
        <v>0</v>
      </c>
      <c r="P3760">
        <f>ROUNDUP(IF(D3760&gt;$D$4,0,($D$4-D3760+1)/365),0)</f>
        <v>0</v>
      </c>
      <c r="Q3760">
        <f>ROUNDUP(IF(D3760&gt;$D$5,0,($D$5-D3760+1)/365),0)</f>
        <v>0</v>
      </c>
      <c r="R3760" s="28">
        <f>IF(OR(P3760=1,Q3760=1),IF(D3760+364&lt;=$D$5,(D3760+364-$D$4+1)/365,IF(D3760&gt;$D$4,($D$5-D3760+1)/365,$D$6/365)),0)</f>
        <v>0</v>
      </c>
      <c r="S3760" s="28">
        <f>'Data &amp; Parameter'!$E$16*'Data &amp; Parameter'!$E$17*('Data &amp; Parameter'!$E$18+'Data &amp; Parameter'!$E$19)*'Data &amp; Parameter'!$E$20*'Data &amp; Parameter'!$E$37*R3760</f>
        <v>0</v>
      </c>
      <c r="T3760" s="28">
        <f t="shared" si="58"/>
        <v>0</v>
      </c>
    </row>
    <row r="3761" spans="1:20" ht="15.75" customHeight="1" x14ac:dyDescent="0.35">
      <c r="A3761">
        <v>3754</v>
      </c>
      <c r="B3761" s="76">
        <v>44254.287581018521</v>
      </c>
      <c r="C3761" s="1" t="s">
        <v>11923</v>
      </c>
      <c r="D3761" s="76">
        <v>44254.288634259261</v>
      </c>
      <c r="E3761" s="1" t="s">
        <v>11924</v>
      </c>
      <c r="F3761" s="1" t="s">
        <v>11925</v>
      </c>
      <c r="G3761" s="1" t="s">
        <v>123</v>
      </c>
      <c r="H3761" s="1" t="s">
        <v>124</v>
      </c>
      <c r="I3761" s="1" t="s">
        <v>125</v>
      </c>
      <c r="J3761" s="1" t="s">
        <v>11820</v>
      </c>
      <c r="K3761" s="1" t="s">
        <v>11820</v>
      </c>
      <c r="L3761">
        <f>ROUNDUP(IF(B3761&gt;$D$4,0,($D$4-B3761+1)/365),0)</f>
        <v>0</v>
      </c>
      <c r="M3761">
        <f>ROUNDUP(IF(B3761&gt;$D$5,0,($D$5-B3761+1)/365),0)</f>
        <v>0</v>
      </c>
      <c r="N3761" s="28">
        <f>IF(OR(L3761=1,M3761=1),IF(B3761+364&lt;=$D$5,(B3761+364-$D$4+1)/365,IF(B3761&gt;$D$4,($D$5-B3761+1)/365,$D$6/365)),0)</f>
        <v>0</v>
      </c>
      <c r="O3761" s="28">
        <f>'Data &amp; Parameter'!$E$16*'Data &amp; Parameter'!$E$17*('Data &amp; Parameter'!$E$18+'Data &amp; Parameter'!$E$19)*'Data &amp; Parameter'!$E$20*'Data &amp; Parameter'!$E$37*N3761</f>
        <v>0</v>
      </c>
      <c r="P3761">
        <f>ROUNDUP(IF(D3761&gt;$D$4,0,($D$4-D3761+1)/365),0)</f>
        <v>0</v>
      </c>
      <c r="Q3761">
        <f>ROUNDUP(IF(D3761&gt;$D$5,0,($D$5-D3761+1)/365),0)</f>
        <v>0</v>
      </c>
      <c r="R3761" s="28">
        <f>IF(OR(P3761=1,Q3761=1),IF(D3761+364&lt;=$D$5,(D3761+364-$D$4+1)/365,IF(D3761&gt;$D$4,($D$5-D3761+1)/365,$D$6/365)),0)</f>
        <v>0</v>
      </c>
      <c r="S3761" s="28">
        <f>'Data &amp; Parameter'!$E$16*'Data &amp; Parameter'!$E$17*('Data &amp; Parameter'!$E$18+'Data &amp; Parameter'!$E$19)*'Data &amp; Parameter'!$E$20*'Data &amp; Parameter'!$E$37*R3761</f>
        <v>0</v>
      </c>
      <c r="T3761" s="28">
        <f t="shared" si="58"/>
        <v>0</v>
      </c>
    </row>
    <row r="3762" spans="1:20" ht="15.75" customHeight="1" x14ac:dyDescent="0.35">
      <c r="A3762">
        <v>3755</v>
      </c>
      <c r="B3762" s="76">
        <v>44254.290868055556</v>
      </c>
      <c r="C3762" s="1" t="s">
        <v>11926</v>
      </c>
      <c r="D3762" s="76">
        <v>44254.291400462964</v>
      </c>
      <c r="E3762" s="1" t="s">
        <v>11927</v>
      </c>
      <c r="F3762" s="1" t="s">
        <v>11928</v>
      </c>
      <c r="G3762" s="1" t="s">
        <v>123</v>
      </c>
      <c r="H3762" s="1" t="s">
        <v>124</v>
      </c>
      <c r="I3762" s="1" t="s">
        <v>125</v>
      </c>
      <c r="J3762" s="1" t="s">
        <v>11820</v>
      </c>
      <c r="K3762" s="1" t="s">
        <v>11929</v>
      </c>
      <c r="L3762">
        <f>ROUNDUP(IF(B3762&gt;$D$4,0,($D$4-B3762+1)/365),0)</f>
        <v>0</v>
      </c>
      <c r="M3762">
        <f>ROUNDUP(IF(B3762&gt;$D$5,0,($D$5-B3762+1)/365),0)</f>
        <v>0</v>
      </c>
      <c r="N3762" s="28">
        <f>IF(OR(L3762=1,M3762=1),IF(B3762+364&lt;=$D$5,(B3762+364-$D$4+1)/365,IF(B3762&gt;$D$4,($D$5-B3762+1)/365,$D$6/365)),0)</f>
        <v>0</v>
      </c>
      <c r="O3762" s="28">
        <f>'Data &amp; Parameter'!$E$16*'Data &amp; Parameter'!$E$17*('Data &amp; Parameter'!$E$18+'Data &amp; Parameter'!$E$19)*'Data &amp; Parameter'!$E$20*'Data &amp; Parameter'!$E$37*N3762</f>
        <v>0</v>
      </c>
      <c r="P3762">
        <f>ROUNDUP(IF(D3762&gt;$D$4,0,($D$4-D3762+1)/365),0)</f>
        <v>0</v>
      </c>
      <c r="Q3762">
        <f>ROUNDUP(IF(D3762&gt;$D$5,0,($D$5-D3762+1)/365),0)</f>
        <v>0</v>
      </c>
      <c r="R3762" s="28">
        <f>IF(OR(P3762=1,Q3762=1),IF(D3762+364&lt;=$D$5,(D3762+364-$D$4+1)/365,IF(D3762&gt;$D$4,($D$5-D3762+1)/365,$D$6/365)),0)</f>
        <v>0</v>
      </c>
      <c r="S3762" s="28">
        <f>'Data &amp; Parameter'!$E$16*'Data &amp; Parameter'!$E$17*('Data &amp; Parameter'!$E$18+'Data &amp; Parameter'!$E$19)*'Data &amp; Parameter'!$E$20*'Data &amp; Parameter'!$E$37*R3762</f>
        <v>0</v>
      </c>
      <c r="T3762" s="28">
        <f t="shared" si="58"/>
        <v>0</v>
      </c>
    </row>
    <row r="3763" spans="1:20" ht="15.75" customHeight="1" x14ac:dyDescent="0.35">
      <c r="A3763">
        <v>3756</v>
      </c>
      <c r="B3763" s="76">
        <v>44254.29105324074</v>
      </c>
      <c r="C3763" s="1" t="s">
        <v>11930</v>
      </c>
      <c r="D3763" s="76">
        <v>44254.292025462964</v>
      </c>
      <c r="E3763" s="1" t="s">
        <v>11931</v>
      </c>
      <c r="F3763" s="1" t="s">
        <v>11932</v>
      </c>
      <c r="G3763" s="1" t="s">
        <v>123</v>
      </c>
      <c r="H3763" s="1" t="s">
        <v>124</v>
      </c>
      <c r="I3763" s="1" t="s">
        <v>125</v>
      </c>
      <c r="J3763" s="1" t="s">
        <v>11834</v>
      </c>
      <c r="K3763" s="1" t="s">
        <v>11834</v>
      </c>
      <c r="L3763">
        <f>ROUNDUP(IF(B3763&gt;$D$4,0,($D$4-B3763+1)/365),0)</f>
        <v>0</v>
      </c>
      <c r="M3763">
        <f>ROUNDUP(IF(B3763&gt;$D$5,0,($D$5-B3763+1)/365),0)</f>
        <v>0</v>
      </c>
      <c r="N3763" s="28">
        <f>IF(OR(L3763=1,M3763=1),IF(B3763+364&lt;=$D$5,(B3763+364-$D$4+1)/365,IF(B3763&gt;$D$4,($D$5-B3763+1)/365,$D$6/365)),0)</f>
        <v>0</v>
      </c>
      <c r="O3763" s="28">
        <f>'Data &amp; Parameter'!$E$16*'Data &amp; Parameter'!$E$17*('Data &amp; Parameter'!$E$18+'Data &amp; Parameter'!$E$19)*'Data &amp; Parameter'!$E$20*'Data &amp; Parameter'!$E$37*N3763</f>
        <v>0</v>
      </c>
      <c r="P3763">
        <f>ROUNDUP(IF(D3763&gt;$D$4,0,($D$4-D3763+1)/365),0)</f>
        <v>0</v>
      </c>
      <c r="Q3763">
        <f>ROUNDUP(IF(D3763&gt;$D$5,0,($D$5-D3763+1)/365),0)</f>
        <v>0</v>
      </c>
      <c r="R3763" s="28">
        <f>IF(OR(P3763=1,Q3763=1),IF(D3763+364&lt;=$D$5,(D3763+364-$D$4+1)/365,IF(D3763&gt;$D$4,($D$5-D3763+1)/365,$D$6/365)),0)</f>
        <v>0</v>
      </c>
      <c r="S3763" s="28">
        <f>'Data &amp; Parameter'!$E$16*'Data &amp; Parameter'!$E$17*('Data &amp; Parameter'!$E$18+'Data &amp; Parameter'!$E$19)*'Data &amp; Parameter'!$E$20*'Data &amp; Parameter'!$E$37*R3763</f>
        <v>0</v>
      </c>
      <c r="T3763" s="28">
        <f t="shared" si="58"/>
        <v>0</v>
      </c>
    </row>
    <row r="3764" spans="1:20" ht="15.75" customHeight="1" x14ac:dyDescent="0.35">
      <c r="A3764">
        <v>3757</v>
      </c>
      <c r="B3764" s="76">
        <v>44254.294247685189</v>
      </c>
      <c r="C3764" s="1" t="s">
        <v>11933</v>
      </c>
      <c r="D3764" s="76">
        <v>44254.295231481483</v>
      </c>
      <c r="E3764" s="1" t="s">
        <v>11934</v>
      </c>
      <c r="F3764" s="1" t="s">
        <v>11935</v>
      </c>
      <c r="G3764" s="1" t="s">
        <v>123</v>
      </c>
      <c r="H3764" s="1" t="s">
        <v>124</v>
      </c>
      <c r="I3764" s="1" t="s">
        <v>125</v>
      </c>
      <c r="J3764" s="1" t="s">
        <v>11834</v>
      </c>
      <c r="K3764" s="1" t="s">
        <v>11834</v>
      </c>
      <c r="L3764">
        <f>ROUNDUP(IF(B3764&gt;$D$4,0,($D$4-B3764+1)/365),0)</f>
        <v>0</v>
      </c>
      <c r="M3764">
        <f>ROUNDUP(IF(B3764&gt;$D$5,0,($D$5-B3764+1)/365),0)</f>
        <v>0</v>
      </c>
      <c r="N3764" s="28">
        <f>IF(OR(L3764=1,M3764=1),IF(B3764+364&lt;=$D$5,(B3764+364-$D$4+1)/365,IF(B3764&gt;$D$4,($D$5-B3764+1)/365,$D$6/365)),0)</f>
        <v>0</v>
      </c>
      <c r="O3764" s="28">
        <f>'Data &amp; Parameter'!$E$16*'Data &amp; Parameter'!$E$17*('Data &amp; Parameter'!$E$18+'Data &amp; Parameter'!$E$19)*'Data &amp; Parameter'!$E$20*'Data &amp; Parameter'!$E$37*N3764</f>
        <v>0</v>
      </c>
      <c r="P3764">
        <f>ROUNDUP(IF(D3764&gt;$D$4,0,($D$4-D3764+1)/365),0)</f>
        <v>0</v>
      </c>
      <c r="Q3764">
        <f>ROUNDUP(IF(D3764&gt;$D$5,0,($D$5-D3764+1)/365),0)</f>
        <v>0</v>
      </c>
      <c r="R3764" s="28">
        <f>IF(OR(P3764=1,Q3764=1),IF(D3764+364&lt;=$D$5,(D3764+364-$D$4+1)/365,IF(D3764&gt;$D$4,($D$5-D3764+1)/365,$D$6/365)),0)</f>
        <v>0</v>
      </c>
      <c r="S3764" s="28">
        <f>'Data &amp; Parameter'!$E$16*'Data &amp; Parameter'!$E$17*('Data &amp; Parameter'!$E$18+'Data &amp; Parameter'!$E$19)*'Data &amp; Parameter'!$E$20*'Data &amp; Parameter'!$E$37*R3764</f>
        <v>0</v>
      </c>
      <c r="T3764" s="28">
        <f t="shared" si="58"/>
        <v>0</v>
      </c>
    </row>
    <row r="3765" spans="1:20" ht="15.75" customHeight="1" x14ac:dyDescent="0.35">
      <c r="A3765">
        <v>3758</v>
      </c>
      <c r="B3765" s="76">
        <v>44254.294710648144</v>
      </c>
      <c r="C3765" s="1" t="s">
        <v>11936</v>
      </c>
      <c r="D3765" s="76">
        <v>44254.295833333337</v>
      </c>
      <c r="E3765" s="1" t="s">
        <v>11937</v>
      </c>
      <c r="F3765" s="1" t="s">
        <v>11938</v>
      </c>
      <c r="G3765" s="1" t="s">
        <v>123</v>
      </c>
      <c r="H3765" s="1" t="s">
        <v>124</v>
      </c>
      <c r="I3765" s="1" t="s">
        <v>125</v>
      </c>
      <c r="J3765" s="1" t="s">
        <v>11820</v>
      </c>
      <c r="K3765" s="1" t="s">
        <v>11820</v>
      </c>
      <c r="L3765">
        <f>ROUNDUP(IF(B3765&gt;$D$4,0,($D$4-B3765+1)/365),0)</f>
        <v>0</v>
      </c>
      <c r="M3765">
        <f>ROUNDUP(IF(B3765&gt;$D$5,0,($D$5-B3765+1)/365),0)</f>
        <v>0</v>
      </c>
      <c r="N3765" s="28">
        <f>IF(OR(L3765=1,M3765=1),IF(B3765+364&lt;=$D$5,(B3765+364-$D$4+1)/365,IF(B3765&gt;$D$4,($D$5-B3765+1)/365,$D$6/365)),0)</f>
        <v>0</v>
      </c>
      <c r="O3765" s="28">
        <f>'Data &amp; Parameter'!$E$16*'Data &amp; Parameter'!$E$17*('Data &amp; Parameter'!$E$18+'Data &amp; Parameter'!$E$19)*'Data &amp; Parameter'!$E$20*'Data &amp; Parameter'!$E$37*N3765</f>
        <v>0</v>
      </c>
      <c r="P3765">
        <f>ROUNDUP(IF(D3765&gt;$D$4,0,($D$4-D3765+1)/365),0)</f>
        <v>0</v>
      </c>
      <c r="Q3765">
        <f>ROUNDUP(IF(D3765&gt;$D$5,0,($D$5-D3765+1)/365),0)</f>
        <v>0</v>
      </c>
      <c r="R3765" s="28">
        <f>IF(OR(P3765=1,Q3765=1),IF(D3765+364&lt;=$D$5,(D3765+364-$D$4+1)/365,IF(D3765&gt;$D$4,($D$5-D3765+1)/365,$D$6/365)),0)</f>
        <v>0</v>
      </c>
      <c r="S3765" s="28">
        <f>'Data &amp; Parameter'!$E$16*'Data &amp; Parameter'!$E$17*('Data &amp; Parameter'!$E$18+'Data &amp; Parameter'!$E$19)*'Data &amp; Parameter'!$E$20*'Data &amp; Parameter'!$E$37*R3765</f>
        <v>0</v>
      </c>
      <c r="T3765" s="28">
        <f t="shared" si="58"/>
        <v>0</v>
      </c>
    </row>
    <row r="3766" spans="1:20" ht="15.75" customHeight="1" x14ac:dyDescent="0.35">
      <c r="A3766">
        <v>3759</v>
      </c>
      <c r="B3766" s="76">
        <v>44254.297500000001</v>
      </c>
      <c r="C3766" s="1" t="s">
        <v>11939</v>
      </c>
      <c r="D3766" s="76">
        <v>44254.298344907409</v>
      </c>
      <c r="E3766" s="1" t="s">
        <v>11940</v>
      </c>
      <c r="F3766" s="1" t="s">
        <v>11941</v>
      </c>
      <c r="G3766" s="1" t="s">
        <v>123</v>
      </c>
      <c r="H3766" s="1" t="s">
        <v>124</v>
      </c>
      <c r="I3766" s="1" t="s">
        <v>125</v>
      </c>
      <c r="J3766" s="1" t="s">
        <v>11834</v>
      </c>
      <c r="K3766" s="1" t="s">
        <v>11834</v>
      </c>
      <c r="L3766">
        <f>ROUNDUP(IF(B3766&gt;$D$4,0,($D$4-B3766+1)/365),0)</f>
        <v>0</v>
      </c>
      <c r="M3766">
        <f>ROUNDUP(IF(B3766&gt;$D$5,0,($D$5-B3766+1)/365),0)</f>
        <v>0</v>
      </c>
      <c r="N3766" s="28">
        <f>IF(OR(L3766=1,M3766=1),IF(B3766+364&lt;=$D$5,(B3766+364-$D$4+1)/365,IF(B3766&gt;$D$4,($D$5-B3766+1)/365,$D$6/365)),0)</f>
        <v>0</v>
      </c>
      <c r="O3766" s="28">
        <f>'Data &amp; Parameter'!$E$16*'Data &amp; Parameter'!$E$17*('Data &amp; Parameter'!$E$18+'Data &amp; Parameter'!$E$19)*'Data &amp; Parameter'!$E$20*'Data &amp; Parameter'!$E$37*N3766</f>
        <v>0</v>
      </c>
      <c r="P3766">
        <f>ROUNDUP(IF(D3766&gt;$D$4,0,($D$4-D3766+1)/365),0)</f>
        <v>0</v>
      </c>
      <c r="Q3766">
        <f>ROUNDUP(IF(D3766&gt;$D$5,0,($D$5-D3766+1)/365),0)</f>
        <v>0</v>
      </c>
      <c r="R3766" s="28">
        <f>IF(OR(P3766=1,Q3766=1),IF(D3766+364&lt;=$D$5,(D3766+364-$D$4+1)/365,IF(D3766&gt;$D$4,($D$5-D3766+1)/365,$D$6/365)),0)</f>
        <v>0</v>
      </c>
      <c r="S3766" s="28">
        <f>'Data &amp; Parameter'!$E$16*'Data &amp; Parameter'!$E$17*('Data &amp; Parameter'!$E$18+'Data &amp; Parameter'!$E$19)*'Data &amp; Parameter'!$E$20*'Data &amp; Parameter'!$E$37*R3766</f>
        <v>0</v>
      </c>
      <c r="T3766" s="28">
        <f t="shared" si="58"/>
        <v>0</v>
      </c>
    </row>
    <row r="3767" spans="1:20" ht="15.75" customHeight="1" x14ac:dyDescent="0.35">
      <c r="A3767">
        <v>3760</v>
      </c>
      <c r="B3767" s="76">
        <v>44254.298032407409</v>
      </c>
      <c r="C3767" s="1" t="s">
        <v>11942</v>
      </c>
      <c r="D3767" s="76">
        <v>44254.298773148148</v>
      </c>
      <c r="E3767" s="1" t="s">
        <v>11943</v>
      </c>
      <c r="F3767" s="1" t="s">
        <v>11944</v>
      </c>
      <c r="G3767" s="1" t="s">
        <v>123</v>
      </c>
      <c r="H3767" s="1" t="s">
        <v>124</v>
      </c>
      <c r="I3767" s="1" t="s">
        <v>125</v>
      </c>
      <c r="J3767" s="1" t="s">
        <v>11945</v>
      </c>
      <c r="K3767" s="1" t="s">
        <v>11946</v>
      </c>
      <c r="L3767">
        <f>ROUNDUP(IF(B3767&gt;$D$4,0,($D$4-B3767+1)/365),0)</f>
        <v>0</v>
      </c>
      <c r="M3767">
        <f>ROUNDUP(IF(B3767&gt;$D$5,0,($D$5-B3767+1)/365),0)</f>
        <v>0</v>
      </c>
      <c r="N3767" s="28">
        <f>IF(OR(L3767=1,M3767=1),IF(B3767+364&lt;=$D$5,(B3767+364-$D$4+1)/365,IF(B3767&gt;$D$4,($D$5-B3767+1)/365,$D$6/365)),0)</f>
        <v>0</v>
      </c>
      <c r="O3767" s="28">
        <f>'Data &amp; Parameter'!$E$16*'Data &amp; Parameter'!$E$17*('Data &amp; Parameter'!$E$18+'Data &amp; Parameter'!$E$19)*'Data &amp; Parameter'!$E$20*'Data &amp; Parameter'!$E$37*N3767</f>
        <v>0</v>
      </c>
      <c r="P3767">
        <f>ROUNDUP(IF(D3767&gt;$D$4,0,($D$4-D3767+1)/365),0)</f>
        <v>0</v>
      </c>
      <c r="Q3767">
        <f>ROUNDUP(IF(D3767&gt;$D$5,0,($D$5-D3767+1)/365),0)</f>
        <v>0</v>
      </c>
      <c r="R3767" s="28">
        <f>IF(OR(P3767=1,Q3767=1),IF(D3767+364&lt;=$D$5,(D3767+364-$D$4+1)/365,IF(D3767&gt;$D$4,($D$5-D3767+1)/365,$D$6/365)),0)</f>
        <v>0</v>
      </c>
      <c r="S3767" s="28">
        <f>'Data &amp; Parameter'!$E$16*'Data &amp; Parameter'!$E$17*('Data &amp; Parameter'!$E$18+'Data &amp; Parameter'!$E$19)*'Data &amp; Parameter'!$E$20*'Data &amp; Parameter'!$E$37*R3767</f>
        <v>0</v>
      </c>
      <c r="T3767" s="28">
        <f t="shared" si="58"/>
        <v>0</v>
      </c>
    </row>
    <row r="3768" spans="1:20" ht="15.75" customHeight="1" x14ac:dyDescent="0.35">
      <c r="A3768">
        <v>3761</v>
      </c>
      <c r="B3768" s="76">
        <v>44254.298287037032</v>
      </c>
      <c r="C3768" s="1" t="s">
        <v>11947</v>
      </c>
      <c r="D3768" s="76">
        <v>44254.29892361111</v>
      </c>
      <c r="E3768" s="1" t="s">
        <v>11948</v>
      </c>
      <c r="F3768" s="1" t="s">
        <v>11949</v>
      </c>
      <c r="G3768" s="1" t="s">
        <v>123</v>
      </c>
      <c r="H3768" s="1" t="s">
        <v>124</v>
      </c>
      <c r="I3768" s="1" t="s">
        <v>125</v>
      </c>
      <c r="J3768" s="1" t="s">
        <v>11820</v>
      </c>
      <c r="K3768" s="1" t="s">
        <v>11820</v>
      </c>
      <c r="L3768">
        <f>ROUNDUP(IF(B3768&gt;$D$4,0,($D$4-B3768+1)/365),0)</f>
        <v>0</v>
      </c>
      <c r="M3768">
        <f>ROUNDUP(IF(B3768&gt;$D$5,0,($D$5-B3768+1)/365),0)</f>
        <v>0</v>
      </c>
      <c r="N3768" s="28">
        <f>IF(OR(L3768=1,M3768=1),IF(B3768+364&lt;=$D$5,(B3768+364-$D$4+1)/365,IF(B3768&gt;$D$4,($D$5-B3768+1)/365,$D$6/365)),0)</f>
        <v>0</v>
      </c>
      <c r="O3768" s="28">
        <f>'Data &amp; Parameter'!$E$16*'Data &amp; Parameter'!$E$17*('Data &amp; Parameter'!$E$18+'Data &amp; Parameter'!$E$19)*'Data &amp; Parameter'!$E$20*'Data &amp; Parameter'!$E$37*N3768</f>
        <v>0</v>
      </c>
      <c r="P3768">
        <f>ROUNDUP(IF(D3768&gt;$D$4,0,($D$4-D3768+1)/365),0)</f>
        <v>0</v>
      </c>
      <c r="Q3768">
        <f>ROUNDUP(IF(D3768&gt;$D$5,0,($D$5-D3768+1)/365),0)</f>
        <v>0</v>
      </c>
      <c r="R3768" s="28">
        <f>IF(OR(P3768=1,Q3768=1),IF(D3768+364&lt;=$D$5,(D3768+364-$D$4+1)/365,IF(D3768&gt;$D$4,($D$5-D3768+1)/365,$D$6/365)),0)</f>
        <v>0</v>
      </c>
      <c r="S3768" s="28">
        <f>'Data &amp; Parameter'!$E$16*'Data &amp; Parameter'!$E$17*('Data &amp; Parameter'!$E$18+'Data &amp; Parameter'!$E$19)*'Data &amp; Parameter'!$E$20*'Data &amp; Parameter'!$E$37*R3768</f>
        <v>0</v>
      </c>
      <c r="T3768" s="28">
        <f t="shared" si="58"/>
        <v>0</v>
      </c>
    </row>
    <row r="3769" spans="1:20" ht="15.75" customHeight="1" x14ac:dyDescent="0.35">
      <c r="A3769">
        <v>3762</v>
      </c>
      <c r="B3769" s="76">
        <v>44254.300891203704</v>
      </c>
      <c r="C3769" s="1" t="s">
        <v>11950</v>
      </c>
      <c r="D3769" s="76">
        <v>44254.303472222222</v>
      </c>
      <c r="E3769" s="1" t="s">
        <v>11951</v>
      </c>
      <c r="F3769" s="1" t="s">
        <v>11952</v>
      </c>
      <c r="G3769" s="1" t="s">
        <v>123</v>
      </c>
      <c r="H3769" s="1" t="s">
        <v>124</v>
      </c>
      <c r="I3769" s="1" t="s">
        <v>125</v>
      </c>
      <c r="J3769" s="1" t="s">
        <v>11820</v>
      </c>
      <c r="K3769" s="1" t="s">
        <v>11851</v>
      </c>
      <c r="L3769">
        <f>ROUNDUP(IF(B3769&gt;$D$4,0,($D$4-B3769+1)/365),0)</f>
        <v>0</v>
      </c>
      <c r="M3769">
        <f>ROUNDUP(IF(B3769&gt;$D$5,0,($D$5-B3769+1)/365),0)</f>
        <v>0</v>
      </c>
      <c r="N3769" s="28">
        <f>IF(OR(L3769=1,M3769=1),IF(B3769+364&lt;=$D$5,(B3769+364-$D$4+1)/365,IF(B3769&gt;$D$4,($D$5-B3769+1)/365,$D$6/365)),0)</f>
        <v>0</v>
      </c>
      <c r="O3769" s="28">
        <f>'Data &amp; Parameter'!$E$16*'Data &amp; Parameter'!$E$17*('Data &amp; Parameter'!$E$18+'Data &amp; Parameter'!$E$19)*'Data &amp; Parameter'!$E$20*'Data &amp; Parameter'!$E$37*N3769</f>
        <v>0</v>
      </c>
      <c r="P3769">
        <f>ROUNDUP(IF(D3769&gt;$D$4,0,($D$4-D3769+1)/365),0)</f>
        <v>0</v>
      </c>
      <c r="Q3769">
        <f>ROUNDUP(IF(D3769&gt;$D$5,0,($D$5-D3769+1)/365),0)</f>
        <v>0</v>
      </c>
      <c r="R3769" s="28">
        <f>IF(OR(P3769=1,Q3769=1),IF(D3769+364&lt;=$D$5,(D3769+364-$D$4+1)/365,IF(D3769&gt;$D$4,($D$5-D3769+1)/365,$D$6/365)),0)</f>
        <v>0</v>
      </c>
      <c r="S3769" s="28">
        <f>'Data &amp; Parameter'!$E$16*'Data &amp; Parameter'!$E$17*('Data &amp; Parameter'!$E$18+'Data &amp; Parameter'!$E$19)*'Data &amp; Parameter'!$E$20*'Data &amp; Parameter'!$E$37*R3769</f>
        <v>0</v>
      </c>
      <c r="T3769" s="28">
        <f t="shared" si="58"/>
        <v>0</v>
      </c>
    </row>
    <row r="3770" spans="1:20" ht="15.75" customHeight="1" x14ac:dyDescent="0.35">
      <c r="A3770">
        <v>3763</v>
      </c>
      <c r="B3770" s="76">
        <v>44254.301168981481</v>
      </c>
      <c r="C3770" s="1" t="s">
        <v>11953</v>
      </c>
      <c r="D3770" s="76">
        <v>44254.305115740739</v>
      </c>
      <c r="E3770" s="1" t="s">
        <v>11954</v>
      </c>
      <c r="F3770" s="1" t="s">
        <v>11955</v>
      </c>
      <c r="G3770" s="1" t="s">
        <v>123</v>
      </c>
      <c r="H3770" s="1" t="s">
        <v>124</v>
      </c>
      <c r="I3770" s="1" t="s">
        <v>125</v>
      </c>
      <c r="J3770" s="1" t="s">
        <v>11834</v>
      </c>
      <c r="K3770" s="1" t="s">
        <v>11834</v>
      </c>
      <c r="L3770">
        <f>ROUNDUP(IF(B3770&gt;$D$4,0,($D$4-B3770+1)/365),0)</f>
        <v>0</v>
      </c>
      <c r="M3770">
        <f>ROUNDUP(IF(B3770&gt;$D$5,0,($D$5-B3770+1)/365),0)</f>
        <v>0</v>
      </c>
      <c r="N3770" s="28">
        <f>IF(OR(L3770=1,M3770=1),IF(B3770+364&lt;=$D$5,(B3770+364-$D$4+1)/365,IF(B3770&gt;$D$4,($D$5-B3770+1)/365,$D$6/365)),0)</f>
        <v>0</v>
      </c>
      <c r="O3770" s="28">
        <f>'Data &amp; Parameter'!$E$16*'Data &amp; Parameter'!$E$17*('Data &amp; Parameter'!$E$18+'Data &amp; Parameter'!$E$19)*'Data &amp; Parameter'!$E$20*'Data &amp; Parameter'!$E$37*N3770</f>
        <v>0</v>
      </c>
      <c r="P3770">
        <f>ROUNDUP(IF(D3770&gt;$D$4,0,($D$4-D3770+1)/365),0)</f>
        <v>0</v>
      </c>
      <c r="Q3770">
        <f>ROUNDUP(IF(D3770&gt;$D$5,0,($D$5-D3770+1)/365),0)</f>
        <v>0</v>
      </c>
      <c r="R3770" s="28">
        <f>IF(OR(P3770=1,Q3770=1),IF(D3770+364&lt;=$D$5,(D3770+364-$D$4+1)/365,IF(D3770&gt;$D$4,($D$5-D3770+1)/365,$D$6/365)),0)</f>
        <v>0</v>
      </c>
      <c r="S3770" s="28">
        <f>'Data &amp; Parameter'!$E$16*'Data &amp; Parameter'!$E$17*('Data &amp; Parameter'!$E$18+'Data &amp; Parameter'!$E$19)*'Data &amp; Parameter'!$E$20*'Data &amp; Parameter'!$E$37*R3770</f>
        <v>0</v>
      </c>
      <c r="T3770" s="28">
        <f t="shared" si="58"/>
        <v>0</v>
      </c>
    </row>
    <row r="3771" spans="1:20" ht="15.75" customHeight="1" x14ac:dyDescent="0.35">
      <c r="A3771">
        <v>3764</v>
      </c>
      <c r="B3771" s="76">
        <v>44254.301666666666</v>
      </c>
      <c r="C3771" s="1" t="s">
        <v>11956</v>
      </c>
      <c r="D3771" s="76">
        <v>44254.302199074074</v>
      </c>
      <c r="E3771" s="1" t="s">
        <v>11957</v>
      </c>
      <c r="F3771" s="1" t="s">
        <v>11958</v>
      </c>
      <c r="G3771" s="1" t="s">
        <v>123</v>
      </c>
      <c r="H3771" s="1" t="s">
        <v>124</v>
      </c>
      <c r="I3771" s="1" t="s">
        <v>125</v>
      </c>
      <c r="J3771" s="1" t="s">
        <v>11945</v>
      </c>
      <c r="K3771" s="1" t="s">
        <v>11946</v>
      </c>
      <c r="L3771">
        <f>ROUNDUP(IF(B3771&gt;$D$4,0,($D$4-B3771+1)/365),0)</f>
        <v>0</v>
      </c>
      <c r="M3771">
        <f>ROUNDUP(IF(B3771&gt;$D$5,0,($D$5-B3771+1)/365),0)</f>
        <v>0</v>
      </c>
      <c r="N3771" s="28">
        <f>IF(OR(L3771=1,M3771=1),IF(B3771+364&lt;=$D$5,(B3771+364-$D$4+1)/365,IF(B3771&gt;$D$4,($D$5-B3771+1)/365,$D$6/365)),0)</f>
        <v>0</v>
      </c>
      <c r="O3771" s="28">
        <f>'Data &amp; Parameter'!$E$16*'Data &amp; Parameter'!$E$17*('Data &amp; Parameter'!$E$18+'Data &amp; Parameter'!$E$19)*'Data &amp; Parameter'!$E$20*'Data &amp; Parameter'!$E$37*N3771</f>
        <v>0</v>
      </c>
      <c r="P3771">
        <f>ROUNDUP(IF(D3771&gt;$D$4,0,($D$4-D3771+1)/365),0)</f>
        <v>0</v>
      </c>
      <c r="Q3771">
        <f>ROUNDUP(IF(D3771&gt;$D$5,0,($D$5-D3771+1)/365),0)</f>
        <v>0</v>
      </c>
      <c r="R3771" s="28">
        <f>IF(OR(P3771=1,Q3771=1),IF(D3771+364&lt;=$D$5,(D3771+364-$D$4+1)/365,IF(D3771&gt;$D$4,($D$5-D3771+1)/365,$D$6/365)),0)</f>
        <v>0</v>
      </c>
      <c r="S3771" s="28">
        <f>'Data &amp; Parameter'!$E$16*'Data &amp; Parameter'!$E$17*('Data &amp; Parameter'!$E$18+'Data &amp; Parameter'!$E$19)*'Data &amp; Parameter'!$E$20*'Data &amp; Parameter'!$E$37*R3771</f>
        <v>0</v>
      </c>
      <c r="T3771" s="28">
        <f t="shared" si="58"/>
        <v>0</v>
      </c>
    </row>
    <row r="3772" spans="1:20" ht="15.75" customHeight="1" x14ac:dyDescent="0.35">
      <c r="A3772">
        <v>3765</v>
      </c>
      <c r="B3772" s="76">
        <v>44254.304756944446</v>
      </c>
      <c r="C3772" s="1" t="s">
        <v>11959</v>
      </c>
      <c r="D3772" s="76">
        <v>44254.305439814816</v>
      </c>
      <c r="E3772" s="1" t="s">
        <v>11960</v>
      </c>
      <c r="F3772" s="1" t="s">
        <v>11961</v>
      </c>
      <c r="G3772" s="1" t="s">
        <v>123</v>
      </c>
      <c r="H3772" s="1" t="s">
        <v>124</v>
      </c>
      <c r="I3772" s="1" t="s">
        <v>125</v>
      </c>
      <c r="J3772" s="1" t="s">
        <v>11945</v>
      </c>
      <c r="K3772" s="1" t="s">
        <v>11946</v>
      </c>
      <c r="L3772">
        <f>ROUNDUP(IF(B3772&gt;$D$4,0,($D$4-B3772+1)/365),0)</f>
        <v>0</v>
      </c>
      <c r="M3772">
        <f>ROUNDUP(IF(B3772&gt;$D$5,0,($D$5-B3772+1)/365),0)</f>
        <v>0</v>
      </c>
      <c r="N3772" s="28">
        <f>IF(OR(L3772=1,M3772=1),IF(B3772+364&lt;=$D$5,(B3772+364-$D$4+1)/365,IF(B3772&gt;$D$4,($D$5-B3772+1)/365,$D$6/365)),0)</f>
        <v>0</v>
      </c>
      <c r="O3772" s="28">
        <f>'Data &amp; Parameter'!$E$16*'Data &amp; Parameter'!$E$17*('Data &amp; Parameter'!$E$18+'Data &amp; Parameter'!$E$19)*'Data &amp; Parameter'!$E$20*'Data &amp; Parameter'!$E$37*N3772</f>
        <v>0</v>
      </c>
      <c r="P3772">
        <f>ROUNDUP(IF(D3772&gt;$D$4,0,($D$4-D3772+1)/365),0)</f>
        <v>0</v>
      </c>
      <c r="Q3772">
        <f>ROUNDUP(IF(D3772&gt;$D$5,0,($D$5-D3772+1)/365),0)</f>
        <v>0</v>
      </c>
      <c r="R3772" s="28">
        <f>IF(OR(P3772=1,Q3772=1),IF(D3772+364&lt;=$D$5,(D3772+364-$D$4+1)/365,IF(D3772&gt;$D$4,($D$5-D3772+1)/365,$D$6/365)),0)</f>
        <v>0</v>
      </c>
      <c r="S3772" s="28">
        <f>'Data &amp; Parameter'!$E$16*'Data &amp; Parameter'!$E$17*('Data &amp; Parameter'!$E$18+'Data &amp; Parameter'!$E$19)*'Data &amp; Parameter'!$E$20*'Data &amp; Parameter'!$E$37*R3772</f>
        <v>0</v>
      </c>
      <c r="T3772" s="28">
        <f t="shared" si="58"/>
        <v>0</v>
      </c>
    </row>
    <row r="3773" spans="1:20" ht="15.75" customHeight="1" x14ac:dyDescent="0.35">
      <c r="A3773">
        <v>3766</v>
      </c>
      <c r="B3773" s="76">
        <v>44254.306261574078</v>
      </c>
      <c r="C3773" s="1" t="s">
        <v>11962</v>
      </c>
      <c r="D3773" s="76">
        <v>44254.307106481487</v>
      </c>
      <c r="E3773" s="1" t="s">
        <v>11963</v>
      </c>
      <c r="F3773" s="1" t="s">
        <v>11964</v>
      </c>
      <c r="G3773" s="1" t="s">
        <v>123</v>
      </c>
      <c r="H3773" s="1" t="s">
        <v>124</v>
      </c>
      <c r="I3773" s="1" t="s">
        <v>125</v>
      </c>
      <c r="J3773" s="1" t="s">
        <v>11820</v>
      </c>
      <c r="K3773" s="1" t="s">
        <v>11820</v>
      </c>
      <c r="L3773">
        <f>ROUNDUP(IF(B3773&gt;$D$4,0,($D$4-B3773+1)/365),0)</f>
        <v>0</v>
      </c>
      <c r="M3773">
        <f>ROUNDUP(IF(B3773&gt;$D$5,0,($D$5-B3773+1)/365),0)</f>
        <v>0</v>
      </c>
      <c r="N3773" s="28">
        <f>IF(OR(L3773=1,M3773=1),IF(B3773+364&lt;=$D$5,(B3773+364-$D$4+1)/365,IF(B3773&gt;$D$4,($D$5-B3773+1)/365,$D$6/365)),0)</f>
        <v>0</v>
      </c>
      <c r="O3773" s="28">
        <f>'Data &amp; Parameter'!$E$16*'Data &amp; Parameter'!$E$17*('Data &amp; Parameter'!$E$18+'Data &amp; Parameter'!$E$19)*'Data &amp; Parameter'!$E$20*'Data &amp; Parameter'!$E$37*N3773</f>
        <v>0</v>
      </c>
      <c r="P3773">
        <f>ROUNDUP(IF(D3773&gt;$D$4,0,($D$4-D3773+1)/365),0)</f>
        <v>0</v>
      </c>
      <c r="Q3773">
        <f>ROUNDUP(IF(D3773&gt;$D$5,0,($D$5-D3773+1)/365),0)</f>
        <v>0</v>
      </c>
      <c r="R3773" s="28">
        <f>IF(OR(P3773=1,Q3773=1),IF(D3773+364&lt;=$D$5,(D3773+364-$D$4+1)/365,IF(D3773&gt;$D$4,($D$5-D3773+1)/365,$D$6/365)),0)</f>
        <v>0</v>
      </c>
      <c r="S3773" s="28">
        <f>'Data &amp; Parameter'!$E$16*'Data &amp; Parameter'!$E$17*('Data &amp; Parameter'!$E$18+'Data &amp; Parameter'!$E$19)*'Data &amp; Parameter'!$E$20*'Data &amp; Parameter'!$E$37*R3773</f>
        <v>0</v>
      </c>
      <c r="T3773" s="28">
        <f t="shared" si="58"/>
        <v>0</v>
      </c>
    </row>
    <row r="3774" spans="1:20" ht="15.75" customHeight="1" x14ac:dyDescent="0.35">
      <c r="A3774">
        <v>3767</v>
      </c>
      <c r="B3774" s="76">
        <v>44254.306967592594</v>
      </c>
      <c r="C3774" s="1" t="s">
        <v>11965</v>
      </c>
      <c r="D3774" s="76">
        <v>44254.307789351849</v>
      </c>
      <c r="E3774" s="1" t="s">
        <v>11966</v>
      </c>
      <c r="F3774" s="1" t="s">
        <v>11967</v>
      </c>
      <c r="G3774" s="1" t="s">
        <v>123</v>
      </c>
      <c r="H3774" s="1" t="s">
        <v>124</v>
      </c>
      <c r="I3774" s="1" t="s">
        <v>125</v>
      </c>
      <c r="J3774" s="1" t="s">
        <v>11968</v>
      </c>
      <c r="K3774" s="1" t="s">
        <v>11968</v>
      </c>
      <c r="L3774">
        <f>ROUNDUP(IF(B3774&gt;$D$4,0,($D$4-B3774+1)/365),0)</f>
        <v>0</v>
      </c>
      <c r="M3774">
        <f>ROUNDUP(IF(B3774&gt;$D$5,0,($D$5-B3774+1)/365),0)</f>
        <v>0</v>
      </c>
      <c r="N3774" s="28">
        <f>IF(OR(L3774=1,M3774=1),IF(B3774+364&lt;=$D$5,(B3774+364-$D$4+1)/365,IF(B3774&gt;$D$4,($D$5-B3774+1)/365,$D$6/365)),0)</f>
        <v>0</v>
      </c>
      <c r="O3774" s="28">
        <f>'Data &amp; Parameter'!$E$16*'Data &amp; Parameter'!$E$17*('Data &amp; Parameter'!$E$18+'Data &amp; Parameter'!$E$19)*'Data &amp; Parameter'!$E$20*'Data &amp; Parameter'!$E$37*N3774</f>
        <v>0</v>
      </c>
      <c r="P3774">
        <f>ROUNDUP(IF(D3774&gt;$D$4,0,($D$4-D3774+1)/365),0)</f>
        <v>0</v>
      </c>
      <c r="Q3774">
        <f>ROUNDUP(IF(D3774&gt;$D$5,0,($D$5-D3774+1)/365),0)</f>
        <v>0</v>
      </c>
      <c r="R3774" s="28">
        <f>IF(OR(P3774=1,Q3774=1),IF(D3774+364&lt;=$D$5,(D3774+364-$D$4+1)/365,IF(D3774&gt;$D$4,($D$5-D3774+1)/365,$D$6/365)),0)</f>
        <v>0</v>
      </c>
      <c r="S3774" s="28">
        <f>'Data &amp; Parameter'!$E$16*'Data &amp; Parameter'!$E$17*('Data &amp; Parameter'!$E$18+'Data &amp; Parameter'!$E$19)*'Data &amp; Parameter'!$E$20*'Data &amp; Parameter'!$E$37*R3774</f>
        <v>0</v>
      </c>
      <c r="T3774" s="28">
        <f t="shared" si="58"/>
        <v>0</v>
      </c>
    </row>
    <row r="3775" spans="1:20" ht="15.75" customHeight="1" x14ac:dyDescent="0.35">
      <c r="A3775">
        <v>3768</v>
      </c>
      <c r="B3775" s="76">
        <v>44254.307893518519</v>
      </c>
      <c r="C3775" s="1" t="s">
        <v>11969</v>
      </c>
      <c r="D3775" s="76">
        <v>44254.311377314814</v>
      </c>
      <c r="E3775" s="1" t="s">
        <v>11970</v>
      </c>
      <c r="F3775" s="1" t="s">
        <v>11971</v>
      </c>
      <c r="G3775" s="1" t="s">
        <v>123</v>
      </c>
      <c r="H3775" s="1" t="s">
        <v>124</v>
      </c>
      <c r="I3775" s="1" t="s">
        <v>125</v>
      </c>
      <c r="J3775" s="1" t="s">
        <v>11834</v>
      </c>
      <c r="K3775" s="1" t="s">
        <v>11834</v>
      </c>
      <c r="L3775">
        <f>ROUNDUP(IF(B3775&gt;$D$4,0,($D$4-B3775+1)/365),0)</f>
        <v>0</v>
      </c>
      <c r="M3775">
        <f>ROUNDUP(IF(B3775&gt;$D$5,0,($D$5-B3775+1)/365),0)</f>
        <v>0</v>
      </c>
      <c r="N3775" s="28">
        <f>IF(OR(L3775=1,M3775=1),IF(B3775+364&lt;=$D$5,(B3775+364-$D$4+1)/365,IF(B3775&gt;$D$4,($D$5-B3775+1)/365,$D$6/365)),0)</f>
        <v>0</v>
      </c>
      <c r="O3775" s="28">
        <f>'Data &amp; Parameter'!$E$16*'Data &amp; Parameter'!$E$17*('Data &amp; Parameter'!$E$18+'Data &amp; Parameter'!$E$19)*'Data &amp; Parameter'!$E$20*'Data &amp; Parameter'!$E$37*N3775</f>
        <v>0</v>
      </c>
      <c r="P3775">
        <f>ROUNDUP(IF(D3775&gt;$D$4,0,($D$4-D3775+1)/365),0)</f>
        <v>0</v>
      </c>
      <c r="Q3775">
        <f>ROUNDUP(IF(D3775&gt;$D$5,0,($D$5-D3775+1)/365),0)</f>
        <v>0</v>
      </c>
      <c r="R3775" s="28">
        <f>IF(OR(P3775=1,Q3775=1),IF(D3775+364&lt;=$D$5,(D3775+364-$D$4+1)/365,IF(D3775&gt;$D$4,($D$5-D3775+1)/365,$D$6/365)),0)</f>
        <v>0</v>
      </c>
      <c r="S3775" s="28">
        <f>'Data &amp; Parameter'!$E$16*'Data &amp; Parameter'!$E$17*('Data &amp; Parameter'!$E$18+'Data &amp; Parameter'!$E$19)*'Data &amp; Parameter'!$E$20*'Data &amp; Parameter'!$E$37*R3775</f>
        <v>0</v>
      </c>
      <c r="T3775" s="28">
        <f t="shared" si="58"/>
        <v>0</v>
      </c>
    </row>
    <row r="3776" spans="1:20" ht="15.75" customHeight="1" x14ac:dyDescent="0.35">
      <c r="A3776">
        <v>3769</v>
      </c>
      <c r="B3776" s="76">
        <v>44254.308055555557</v>
      </c>
      <c r="C3776" s="1" t="s">
        <v>11972</v>
      </c>
      <c r="D3776" s="76">
        <v>44254.308668981481</v>
      </c>
      <c r="E3776" s="1" t="s">
        <v>11973</v>
      </c>
      <c r="F3776" s="1" t="s">
        <v>11974</v>
      </c>
      <c r="G3776" s="1" t="s">
        <v>123</v>
      </c>
      <c r="H3776" s="1" t="s">
        <v>124</v>
      </c>
      <c r="I3776" s="1" t="s">
        <v>125</v>
      </c>
      <c r="J3776" s="1" t="s">
        <v>11945</v>
      </c>
      <c r="K3776" s="1" t="s">
        <v>11946</v>
      </c>
      <c r="L3776">
        <f>ROUNDUP(IF(B3776&gt;$D$4,0,($D$4-B3776+1)/365),0)</f>
        <v>0</v>
      </c>
      <c r="M3776">
        <f>ROUNDUP(IF(B3776&gt;$D$5,0,($D$5-B3776+1)/365),0)</f>
        <v>0</v>
      </c>
      <c r="N3776" s="28">
        <f>IF(OR(L3776=1,M3776=1),IF(B3776+364&lt;=$D$5,(B3776+364-$D$4+1)/365,IF(B3776&gt;$D$4,($D$5-B3776+1)/365,$D$6/365)),0)</f>
        <v>0</v>
      </c>
      <c r="O3776" s="28">
        <f>'Data &amp; Parameter'!$E$16*'Data &amp; Parameter'!$E$17*('Data &amp; Parameter'!$E$18+'Data &amp; Parameter'!$E$19)*'Data &amp; Parameter'!$E$20*'Data &amp; Parameter'!$E$37*N3776</f>
        <v>0</v>
      </c>
      <c r="P3776">
        <f>ROUNDUP(IF(D3776&gt;$D$4,0,($D$4-D3776+1)/365),0)</f>
        <v>0</v>
      </c>
      <c r="Q3776">
        <f>ROUNDUP(IF(D3776&gt;$D$5,0,($D$5-D3776+1)/365),0)</f>
        <v>0</v>
      </c>
      <c r="R3776" s="28">
        <f>IF(OR(P3776=1,Q3776=1),IF(D3776+364&lt;=$D$5,(D3776+364-$D$4+1)/365,IF(D3776&gt;$D$4,($D$5-D3776+1)/365,$D$6/365)),0)</f>
        <v>0</v>
      </c>
      <c r="S3776" s="28">
        <f>'Data &amp; Parameter'!$E$16*'Data &amp; Parameter'!$E$17*('Data &amp; Parameter'!$E$18+'Data &amp; Parameter'!$E$19)*'Data &amp; Parameter'!$E$20*'Data &amp; Parameter'!$E$37*R3776</f>
        <v>0</v>
      </c>
      <c r="T3776" s="28">
        <f t="shared" si="58"/>
        <v>0</v>
      </c>
    </row>
    <row r="3777" spans="1:20" ht="15.75" customHeight="1" x14ac:dyDescent="0.35">
      <c r="A3777">
        <v>3770</v>
      </c>
      <c r="B3777" s="76">
        <v>44254.309618055559</v>
      </c>
      <c r="C3777" s="1" t="s">
        <v>11975</v>
      </c>
      <c r="D3777" s="76">
        <v>44254.310196759259</v>
      </c>
      <c r="E3777" s="1" t="s">
        <v>11976</v>
      </c>
      <c r="F3777" s="1" t="s">
        <v>11977</v>
      </c>
      <c r="G3777" s="1" t="s">
        <v>123</v>
      </c>
      <c r="H3777" s="1" t="s">
        <v>124</v>
      </c>
      <c r="I3777" s="1" t="s">
        <v>125</v>
      </c>
      <c r="J3777" s="1" t="s">
        <v>11851</v>
      </c>
      <c r="K3777" s="1" t="s">
        <v>11820</v>
      </c>
      <c r="L3777">
        <f>ROUNDUP(IF(B3777&gt;$D$4,0,($D$4-B3777+1)/365),0)</f>
        <v>0</v>
      </c>
      <c r="M3777">
        <f>ROUNDUP(IF(B3777&gt;$D$5,0,($D$5-B3777+1)/365),0)</f>
        <v>0</v>
      </c>
      <c r="N3777" s="28">
        <f>IF(OR(L3777=1,M3777=1),IF(B3777+364&lt;=$D$5,(B3777+364-$D$4+1)/365,IF(B3777&gt;$D$4,($D$5-B3777+1)/365,$D$6/365)),0)</f>
        <v>0</v>
      </c>
      <c r="O3777" s="28">
        <f>'Data &amp; Parameter'!$E$16*'Data &amp; Parameter'!$E$17*('Data &amp; Parameter'!$E$18+'Data &amp; Parameter'!$E$19)*'Data &amp; Parameter'!$E$20*'Data &amp; Parameter'!$E$37*N3777</f>
        <v>0</v>
      </c>
      <c r="P3777">
        <f>ROUNDUP(IF(D3777&gt;$D$4,0,($D$4-D3777+1)/365),0)</f>
        <v>0</v>
      </c>
      <c r="Q3777">
        <f>ROUNDUP(IF(D3777&gt;$D$5,0,($D$5-D3777+1)/365),0)</f>
        <v>0</v>
      </c>
      <c r="R3777" s="28">
        <f>IF(OR(P3777=1,Q3777=1),IF(D3777+364&lt;=$D$5,(D3777+364-$D$4+1)/365,IF(D3777&gt;$D$4,($D$5-D3777+1)/365,$D$6/365)),0)</f>
        <v>0</v>
      </c>
      <c r="S3777" s="28">
        <f>'Data &amp; Parameter'!$E$16*'Data &amp; Parameter'!$E$17*('Data &amp; Parameter'!$E$18+'Data &amp; Parameter'!$E$19)*'Data &amp; Parameter'!$E$20*'Data &amp; Parameter'!$E$37*R3777</f>
        <v>0</v>
      </c>
      <c r="T3777" s="28">
        <f t="shared" si="58"/>
        <v>0</v>
      </c>
    </row>
    <row r="3778" spans="1:20" ht="15.75" customHeight="1" x14ac:dyDescent="0.35">
      <c r="A3778">
        <v>3771</v>
      </c>
      <c r="B3778" s="76">
        <v>44254.311840277776</v>
      </c>
      <c r="C3778" s="1" t="s">
        <v>11978</v>
      </c>
      <c r="D3778" s="76">
        <v>44254.312303240746</v>
      </c>
      <c r="E3778" s="1" t="s">
        <v>11979</v>
      </c>
      <c r="F3778" s="1" t="s">
        <v>11980</v>
      </c>
      <c r="G3778" s="1" t="s">
        <v>123</v>
      </c>
      <c r="H3778" s="1" t="s">
        <v>124</v>
      </c>
      <c r="I3778" s="1" t="s">
        <v>125</v>
      </c>
      <c r="J3778" s="1" t="s">
        <v>11945</v>
      </c>
      <c r="K3778" s="1" t="s">
        <v>11946</v>
      </c>
      <c r="L3778">
        <f>ROUNDUP(IF(B3778&gt;$D$4,0,($D$4-B3778+1)/365),0)</f>
        <v>0</v>
      </c>
      <c r="M3778">
        <f>ROUNDUP(IF(B3778&gt;$D$5,0,($D$5-B3778+1)/365),0)</f>
        <v>0</v>
      </c>
      <c r="N3778" s="28">
        <f>IF(OR(L3778=1,M3778=1),IF(B3778+364&lt;=$D$5,(B3778+364-$D$4+1)/365,IF(B3778&gt;$D$4,($D$5-B3778+1)/365,$D$6/365)),0)</f>
        <v>0</v>
      </c>
      <c r="O3778" s="28">
        <f>'Data &amp; Parameter'!$E$16*'Data &amp; Parameter'!$E$17*('Data &amp; Parameter'!$E$18+'Data &amp; Parameter'!$E$19)*'Data &amp; Parameter'!$E$20*'Data &amp; Parameter'!$E$37*N3778</f>
        <v>0</v>
      </c>
      <c r="P3778">
        <f>ROUNDUP(IF(D3778&gt;$D$4,0,($D$4-D3778+1)/365),0)</f>
        <v>0</v>
      </c>
      <c r="Q3778">
        <f>ROUNDUP(IF(D3778&gt;$D$5,0,($D$5-D3778+1)/365),0)</f>
        <v>0</v>
      </c>
      <c r="R3778" s="28">
        <f>IF(OR(P3778=1,Q3778=1),IF(D3778+364&lt;=$D$5,(D3778+364-$D$4+1)/365,IF(D3778&gt;$D$4,($D$5-D3778+1)/365,$D$6/365)),0)</f>
        <v>0</v>
      </c>
      <c r="S3778" s="28">
        <f>'Data &amp; Parameter'!$E$16*'Data &amp; Parameter'!$E$17*('Data &amp; Parameter'!$E$18+'Data &amp; Parameter'!$E$19)*'Data &amp; Parameter'!$E$20*'Data &amp; Parameter'!$E$37*R3778</f>
        <v>0</v>
      </c>
      <c r="T3778" s="28">
        <f t="shared" si="58"/>
        <v>0</v>
      </c>
    </row>
    <row r="3779" spans="1:20" ht="15.75" customHeight="1" x14ac:dyDescent="0.35">
      <c r="A3779">
        <v>3772</v>
      </c>
      <c r="B3779" s="76">
        <v>44254.312974537039</v>
      </c>
      <c r="C3779" s="1" t="s">
        <v>11981</v>
      </c>
      <c r="D3779" s="76">
        <v>44254.314016203702</v>
      </c>
      <c r="E3779" s="1" t="s">
        <v>11982</v>
      </c>
      <c r="F3779" s="1" t="s">
        <v>11983</v>
      </c>
      <c r="G3779" s="1" t="s">
        <v>123</v>
      </c>
      <c r="H3779" s="1" t="s">
        <v>3942</v>
      </c>
      <c r="I3779" s="1" t="s">
        <v>125</v>
      </c>
      <c r="J3779" s="1" t="s">
        <v>11968</v>
      </c>
      <c r="K3779" s="1" t="s">
        <v>11968</v>
      </c>
      <c r="L3779">
        <f>ROUNDUP(IF(B3779&gt;$D$4,0,($D$4-B3779+1)/365),0)</f>
        <v>0</v>
      </c>
      <c r="M3779">
        <f>ROUNDUP(IF(B3779&gt;$D$5,0,($D$5-B3779+1)/365),0)</f>
        <v>0</v>
      </c>
      <c r="N3779" s="28">
        <f>IF(OR(L3779=1,M3779=1),IF(B3779+364&lt;=$D$5,(B3779+364-$D$4+1)/365,IF(B3779&gt;$D$4,($D$5-B3779+1)/365,$D$6/365)),0)</f>
        <v>0</v>
      </c>
      <c r="O3779" s="28">
        <f>'Data &amp; Parameter'!$E$16*'Data &amp; Parameter'!$E$17*('Data &amp; Parameter'!$E$18+'Data &amp; Parameter'!$E$19)*'Data &amp; Parameter'!$E$20*'Data &amp; Parameter'!$E$37*N3779</f>
        <v>0</v>
      </c>
      <c r="P3779">
        <f>ROUNDUP(IF(D3779&gt;$D$4,0,($D$4-D3779+1)/365),0)</f>
        <v>0</v>
      </c>
      <c r="Q3779">
        <f>ROUNDUP(IF(D3779&gt;$D$5,0,($D$5-D3779+1)/365),0)</f>
        <v>0</v>
      </c>
      <c r="R3779" s="28">
        <f>IF(OR(P3779=1,Q3779=1),IF(D3779+364&lt;=$D$5,(D3779+364-$D$4+1)/365,IF(D3779&gt;$D$4,($D$5-D3779+1)/365,$D$6/365)),0)</f>
        <v>0</v>
      </c>
      <c r="S3779" s="28">
        <f>'Data &amp; Parameter'!$E$16*'Data &amp; Parameter'!$E$17*('Data &amp; Parameter'!$E$18+'Data &amp; Parameter'!$E$19)*'Data &amp; Parameter'!$E$20*'Data &amp; Parameter'!$E$37*R3779</f>
        <v>0</v>
      </c>
      <c r="T3779" s="28">
        <f t="shared" si="58"/>
        <v>0</v>
      </c>
    </row>
    <row r="3780" spans="1:20" ht="15.75" customHeight="1" x14ac:dyDescent="0.35">
      <c r="A3780">
        <v>3773</v>
      </c>
      <c r="B3780" s="76">
        <v>44254.313159722224</v>
      </c>
      <c r="C3780" s="1" t="s">
        <v>11984</v>
      </c>
      <c r="D3780" s="76">
        <v>44254.315462962964</v>
      </c>
      <c r="E3780" s="1" t="s">
        <v>11985</v>
      </c>
      <c r="F3780" s="1" t="s">
        <v>11986</v>
      </c>
      <c r="G3780" s="1" t="s">
        <v>123</v>
      </c>
      <c r="H3780" s="1" t="s">
        <v>124</v>
      </c>
      <c r="I3780" s="1" t="s">
        <v>125</v>
      </c>
      <c r="J3780" s="1" t="s">
        <v>11834</v>
      </c>
      <c r="K3780" s="1" t="s">
        <v>11834</v>
      </c>
      <c r="L3780">
        <f>ROUNDUP(IF(B3780&gt;$D$4,0,($D$4-B3780+1)/365),0)</f>
        <v>0</v>
      </c>
      <c r="M3780">
        <f>ROUNDUP(IF(B3780&gt;$D$5,0,($D$5-B3780+1)/365),0)</f>
        <v>0</v>
      </c>
      <c r="N3780" s="28">
        <f>IF(OR(L3780=1,M3780=1),IF(B3780+364&lt;=$D$5,(B3780+364-$D$4+1)/365,IF(B3780&gt;$D$4,($D$5-B3780+1)/365,$D$6/365)),0)</f>
        <v>0</v>
      </c>
      <c r="O3780" s="28">
        <f>'Data &amp; Parameter'!$E$16*'Data &amp; Parameter'!$E$17*('Data &amp; Parameter'!$E$18+'Data &amp; Parameter'!$E$19)*'Data &amp; Parameter'!$E$20*'Data &amp; Parameter'!$E$37*N3780</f>
        <v>0</v>
      </c>
      <c r="P3780">
        <f>ROUNDUP(IF(D3780&gt;$D$4,0,($D$4-D3780+1)/365),0)</f>
        <v>0</v>
      </c>
      <c r="Q3780">
        <f>ROUNDUP(IF(D3780&gt;$D$5,0,($D$5-D3780+1)/365),0)</f>
        <v>0</v>
      </c>
      <c r="R3780" s="28">
        <f>IF(OR(P3780=1,Q3780=1),IF(D3780+364&lt;=$D$5,(D3780+364-$D$4+1)/365,IF(D3780&gt;$D$4,($D$5-D3780+1)/365,$D$6/365)),0)</f>
        <v>0</v>
      </c>
      <c r="S3780" s="28">
        <f>'Data &amp; Parameter'!$E$16*'Data &amp; Parameter'!$E$17*('Data &amp; Parameter'!$E$18+'Data &amp; Parameter'!$E$19)*'Data &amp; Parameter'!$E$20*'Data &amp; Parameter'!$E$37*R3780</f>
        <v>0</v>
      </c>
      <c r="T3780" s="28">
        <f t="shared" si="58"/>
        <v>0</v>
      </c>
    </row>
    <row r="3781" spans="1:20" ht="15.75" customHeight="1" x14ac:dyDescent="0.35">
      <c r="A3781">
        <v>3774</v>
      </c>
      <c r="B3781" s="76">
        <v>44254.313356481478</v>
      </c>
      <c r="C3781" s="1" t="s">
        <v>11987</v>
      </c>
      <c r="D3781" s="76">
        <v>44254.313935185186</v>
      </c>
      <c r="E3781" s="1" t="s">
        <v>11988</v>
      </c>
      <c r="F3781" s="1" t="s">
        <v>11989</v>
      </c>
      <c r="G3781" s="1" t="s">
        <v>123</v>
      </c>
      <c r="H3781" s="1" t="s">
        <v>124</v>
      </c>
      <c r="I3781" s="1" t="s">
        <v>125</v>
      </c>
      <c r="J3781" s="1" t="s">
        <v>11820</v>
      </c>
      <c r="K3781" s="1" t="s">
        <v>11851</v>
      </c>
      <c r="L3781">
        <f>ROUNDUP(IF(B3781&gt;$D$4,0,($D$4-B3781+1)/365),0)</f>
        <v>0</v>
      </c>
      <c r="M3781">
        <f>ROUNDUP(IF(B3781&gt;$D$5,0,($D$5-B3781+1)/365),0)</f>
        <v>0</v>
      </c>
      <c r="N3781" s="28">
        <f>IF(OR(L3781=1,M3781=1),IF(B3781+364&lt;=$D$5,(B3781+364-$D$4+1)/365,IF(B3781&gt;$D$4,($D$5-B3781+1)/365,$D$6/365)),0)</f>
        <v>0</v>
      </c>
      <c r="O3781" s="28">
        <f>'Data &amp; Parameter'!$E$16*'Data &amp; Parameter'!$E$17*('Data &amp; Parameter'!$E$18+'Data &amp; Parameter'!$E$19)*'Data &amp; Parameter'!$E$20*'Data &amp; Parameter'!$E$37*N3781</f>
        <v>0</v>
      </c>
      <c r="P3781">
        <f>ROUNDUP(IF(D3781&gt;$D$4,0,($D$4-D3781+1)/365),0)</f>
        <v>0</v>
      </c>
      <c r="Q3781">
        <f>ROUNDUP(IF(D3781&gt;$D$5,0,($D$5-D3781+1)/365),0)</f>
        <v>0</v>
      </c>
      <c r="R3781" s="28">
        <f>IF(OR(P3781=1,Q3781=1),IF(D3781+364&lt;=$D$5,(D3781+364-$D$4+1)/365,IF(D3781&gt;$D$4,($D$5-D3781+1)/365,$D$6/365)),0)</f>
        <v>0</v>
      </c>
      <c r="S3781" s="28">
        <f>'Data &amp; Parameter'!$E$16*'Data &amp; Parameter'!$E$17*('Data &amp; Parameter'!$E$18+'Data &amp; Parameter'!$E$19)*'Data &amp; Parameter'!$E$20*'Data &amp; Parameter'!$E$37*R3781</f>
        <v>0</v>
      </c>
      <c r="T3781" s="28">
        <f t="shared" si="58"/>
        <v>0</v>
      </c>
    </row>
    <row r="3782" spans="1:20" ht="15.75" customHeight="1" x14ac:dyDescent="0.35">
      <c r="A3782">
        <v>3775</v>
      </c>
      <c r="B3782" s="76">
        <v>44254.315347222218</v>
      </c>
      <c r="C3782" s="1" t="s">
        <v>11990</v>
      </c>
      <c r="D3782" s="76">
        <v>44254.315810185188</v>
      </c>
      <c r="E3782" s="1" t="s">
        <v>11991</v>
      </c>
      <c r="F3782" s="1" t="s">
        <v>11992</v>
      </c>
      <c r="G3782" s="1" t="s">
        <v>123</v>
      </c>
      <c r="H3782" s="1" t="s">
        <v>124</v>
      </c>
      <c r="I3782" s="1" t="s">
        <v>125</v>
      </c>
      <c r="J3782" s="1" t="s">
        <v>11945</v>
      </c>
      <c r="K3782" s="1" t="s">
        <v>11946</v>
      </c>
      <c r="L3782">
        <f>ROUNDUP(IF(B3782&gt;$D$4,0,($D$4-B3782+1)/365),0)</f>
        <v>0</v>
      </c>
      <c r="M3782">
        <f>ROUNDUP(IF(B3782&gt;$D$5,0,($D$5-B3782+1)/365),0)</f>
        <v>0</v>
      </c>
      <c r="N3782" s="28">
        <f>IF(OR(L3782=1,M3782=1),IF(B3782+364&lt;=$D$5,(B3782+364-$D$4+1)/365,IF(B3782&gt;$D$4,($D$5-B3782+1)/365,$D$6/365)),0)</f>
        <v>0</v>
      </c>
      <c r="O3782" s="28">
        <f>'Data &amp; Parameter'!$E$16*'Data &amp; Parameter'!$E$17*('Data &amp; Parameter'!$E$18+'Data &amp; Parameter'!$E$19)*'Data &amp; Parameter'!$E$20*'Data &amp; Parameter'!$E$37*N3782</f>
        <v>0</v>
      </c>
      <c r="P3782">
        <f>ROUNDUP(IF(D3782&gt;$D$4,0,($D$4-D3782+1)/365),0)</f>
        <v>0</v>
      </c>
      <c r="Q3782">
        <f>ROUNDUP(IF(D3782&gt;$D$5,0,($D$5-D3782+1)/365),0)</f>
        <v>0</v>
      </c>
      <c r="R3782" s="28">
        <f>IF(OR(P3782=1,Q3782=1),IF(D3782+364&lt;=$D$5,(D3782+364-$D$4+1)/365,IF(D3782&gt;$D$4,($D$5-D3782+1)/365,$D$6/365)),0)</f>
        <v>0</v>
      </c>
      <c r="S3782" s="28">
        <f>'Data &amp; Parameter'!$E$16*'Data &amp; Parameter'!$E$17*('Data &amp; Parameter'!$E$18+'Data &amp; Parameter'!$E$19)*'Data &amp; Parameter'!$E$20*'Data &amp; Parameter'!$E$37*R3782</f>
        <v>0</v>
      </c>
      <c r="T3782" s="28">
        <f t="shared" si="58"/>
        <v>0</v>
      </c>
    </row>
    <row r="3783" spans="1:20" ht="15.75" customHeight="1" x14ac:dyDescent="0.35">
      <c r="A3783">
        <v>3776</v>
      </c>
      <c r="B3783" s="76">
        <v>44254.316851851851</v>
      </c>
      <c r="C3783" s="1" t="s">
        <v>11993</v>
      </c>
      <c r="D3783" s="76">
        <v>44254.318240740744</v>
      </c>
      <c r="E3783" s="1" t="s">
        <v>11994</v>
      </c>
      <c r="F3783" s="1" t="s">
        <v>11995</v>
      </c>
      <c r="G3783" s="1" t="s">
        <v>123</v>
      </c>
      <c r="H3783" s="1" t="s">
        <v>124</v>
      </c>
      <c r="I3783" s="1" t="s">
        <v>125</v>
      </c>
      <c r="J3783" s="1" t="s">
        <v>11834</v>
      </c>
      <c r="K3783" s="1" t="s">
        <v>11834</v>
      </c>
      <c r="L3783">
        <f>ROUNDUP(IF(B3783&gt;$D$4,0,($D$4-B3783+1)/365),0)</f>
        <v>0</v>
      </c>
      <c r="M3783">
        <f>ROUNDUP(IF(B3783&gt;$D$5,0,($D$5-B3783+1)/365),0)</f>
        <v>0</v>
      </c>
      <c r="N3783" s="28">
        <f>IF(OR(L3783=1,M3783=1),IF(B3783+364&lt;=$D$5,(B3783+364-$D$4+1)/365,IF(B3783&gt;$D$4,($D$5-B3783+1)/365,$D$6/365)),0)</f>
        <v>0</v>
      </c>
      <c r="O3783" s="28">
        <f>'Data &amp; Parameter'!$E$16*'Data &amp; Parameter'!$E$17*('Data &amp; Parameter'!$E$18+'Data &amp; Parameter'!$E$19)*'Data &amp; Parameter'!$E$20*'Data &amp; Parameter'!$E$37*N3783</f>
        <v>0</v>
      </c>
      <c r="P3783">
        <f>ROUNDUP(IF(D3783&gt;$D$4,0,($D$4-D3783+1)/365),0)</f>
        <v>0</v>
      </c>
      <c r="Q3783">
        <f>ROUNDUP(IF(D3783&gt;$D$5,0,($D$5-D3783+1)/365),0)</f>
        <v>0</v>
      </c>
      <c r="R3783" s="28">
        <f>IF(OR(P3783=1,Q3783=1),IF(D3783+364&lt;=$D$5,(D3783+364-$D$4+1)/365,IF(D3783&gt;$D$4,($D$5-D3783+1)/365,$D$6/365)),0)</f>
        <v>0</v>
      </c>
      <c r="S3783" s="28">
        <f>'Data &amp; Parameter'!$E$16*'Data &amp; Parameter'!$E$17*('Data &amp; Parameter'!$E$18+'Data &amp; Parameter'!$E$19)*'Data &amp; Parameter'!$E$20*'Data &amp; Parameter'!$E$37*R3783</f>
        <v>0</v>
      </c>
      <c r="T3783" s="28">
        <f t="shared" si="58"/>
        <v>0</v>
      </c>
    </row>
    <row r="3784" spans="1:20" ht="15.75" customHeight="1" x14ac:dyDescent="0.35">
      <c r="A3784">
        <v>3777</v>
      </c>
      <c r="B3784" s="76">
        <v>44254.317048611112</v>
      </c>
      <c r="C3784" s="1" t="s">
        <v>11996</v>
      </c>
      <c r="D3784" s="76">
        <v>44254.317685185189</v>
      </c>
      <c r="E3784" s="1" t="s">
        <v>11997</v>
      </c>
      <c r="F3784" s="1" t="s">
        <v>11998</v>
      </c>
      <c r="G3784" s="1" t="s">
        <v>123</v>
      </c>
      <c r="H3784" s="1" t="s">
        <v>124</v>
      </c>
      <c r="I3784" s="1" t="s">
        <v>125</v>
      </c>
      <c r="J3784" s="1" t="s">
        <v>11968</v>
      </c>
      <c r="K3784" s="1" t="s">
        <v>11968</v>
      </c>
      <c r="L3784">
        <f>ROUNDUP(IF(B3784&gt;$D$4,0,($D$4-B3784+1)/365),0)</f>
        <v>0</v>
      </c>
      <c r="M3784">
        <f>ROUNDUP(IF(B3784&gt;$D$5,0,($D$5-B3784+1)/365),0)</f>
        <v>0</v>
      </c>
      <c r="N3784" s="28">
        <f>IF(OR(L3784=1,M3784=1),IF(B3784+364&lt;=$D$5,(B3784+364-$D$4+1)/365,IF(B3784&gt;$D$4,($D$5-B3784+1)/365,$D$6/365)),0)</f>
        <v>0</v>
      </c>
      <c r="O3784" s="28">
        <f>'Data &amp; Parameter'!$E$16*'Data &amp; Parameter'!$E$17*('Data &amp; Parameter'!$E$18+'Data &amp; Parameter'!$E$19)*'Data &amp; Parameter'!$E$20*'Data &amp; Parameter'!$E$37*N3784</f>
        <v>0</v>
      </c>
      <c r="P3784">
        <f>ROUNDUP(IF(D3784&gt;$D$4,0,($D$4-D3784+1)/365),0)</f>
        <v>0</v>
      </c>
      <c r="Q3784">
        <f>ROUNDUP(IF(D3784&gt;$D$5,0,($D$5-D3784+1)/365),0)</f>
        <v>0</v>
      </c>
      <c r="R3784" s="28">
        <f>IF(OR(P3784=1,Q3784=1),IF(D3784+364&lt;=$D$5,(D3784+364-$D$4+1)/365,IF(D3784&gt;$D$4,($D$5-D3784+1)/365,$D$6/365)),0)</f>
        <v>0</v>
      </c>
      <c r="S3784" s="28">
        <f>'Data &amp; Parameter'!$E$16*'Data &amp; Parameter'!$E$17*('Data &amp; Parameter'!$E$18+'Data &amp; Parameter'!$E$19)*'Data &amp; Parameter'!$E$20*'Data &amp; Parameter'!$E$37*R3784</f>
        <v>0</v>
      </c>
      <c r="T3784" s="28">
        <f t="shared" si="58"/>
        <v>0</v>
      </c>
    </row>
    <row r="3785" spans="1:20" ht="15.75" customHeight="1" x14ac:dyDescent="0.35">
      <c r="A3785">
        <v>3778</v>
      </c>
      <c r="B3785" s="76">
        <v>44254.317384259259</v>
      </c>
      <c r="C3785" s="1" t="s">
        <v>11999</v>
      </c>
      <c r="D3785" s="76">
        <v>44254.319687499999</v>
      </c>
      <c r="E3785" s="1" t="s">
        <v>12000</v>
      </c>
      <c r="F3785" s="1" t="s">
        <v>12001</v>
      </c>
      <c r="G3785" s="1" t="s">
        <v>123</v>
      </c>
      <c r="H3785" s="1" t="s">
        <v>124</v>
      </c>
      <c r="I3785" s="1" t="s">
        <v>125</v>
      </c>
      <c r="J3785" s="1" t="s">
        <v>11820</v>
      </c>
      <c r="K3785" s="1" t="s">
        <v>11820</v>
      </c>
      <c r="L3785">
        <f>ROUNDUP(IF(B3785&gt;$D$4,0,($D$4-B3785+1)/365),0)</f>
        <v>0</v>
      </c>
      <c r="M3785">
        <f>ROUNDUP(IF(B3785&gt;$D$5,0,($D$5-B3785+1)/365),0)</f>
        <v>0</v>
      </c>
      <c r="N3785" s="28">
        <f>IF(OR(L3785=1,M3785=1),IF(B3785+364&lt;=$D$5,(B3785+364-$D$4+1)/365,IF(B3785&gt;$D$4,($D$5-B3785+1)/365,$D$6/365)),0)</f>
        <v>0</v>
      </c>
      <c r="O3785" s="28">
        <f>'Data &amp; Parameter'!$E$16*'Data &amp; Parameter'!$E$17*('Data &amp; Parameter'!$E$18+'Data &amp; Parameter'!$E$19)*'Data &amp; Parameter'!$E$20*'Data &amp; Parameter'!$E$37*N3785</f>
        <v>0</v>
      </c>
      <c r="P3785">
        <f>ROUNDUP(IF(D3785&gt;$D$4,0,($D$4-D3785+1)/365),0)</f>
        <v>0</v>
      </c>
      <c r="Q3785">
        <f>ROUNDUP(IF(D3785&gt;$D$5,0,($D$5-D3785+1)/365),0)</f>
        <v>0</v>
      </c>
      <c r="R3785" s="28">
        <f>IF(OR(P3785=1,Q3785=1),IF(D3785+364&lt;=$D$5,(D3785+364-$D$4+1)/365,IF(D3785&gt;$D$4,($D$5-D3785+1)/365,$D$6/365)),0)</f>
        <v>0</v>
      </c>
      <c r="S3785" s="28">
        <f>'Data &amp; Parameter'!$E$16*'Data &amp; Parameter'!$E$17*('Data &amp; Parameter'!$E$18+'Data &amp; Parameter'!$E$19)*'Data &amp; Parameter'!$E$20*'Data &amp; Parameter'!$E$37*R3785</f>
        <v>0</v>
      </c>
      <c r="T3785" s="28">
        <f t="shared" ref="T3785:T3848" si="59">O3785+S3785</f>
        <v>0</v>
      </c>
    </row>
    <row r="3786" spans="1:20" ht="15.75" customHeight="1" x14ac:dyDescent="0.35">
      <c r="A3786">
        <v>3779</v>
      </c>
      <c r="B3786" s="76">
        <v>44254.319236111114</v>
      </c>
      <c r="C3786" s="1" t="s">
        <v>12002</v>
      </c>
      <c r="D3786" s="76">
        <v>44254.319768518515</v>
      </c>
      <c r="E3786" s="1" t="s">
        <v>12003</v>
      </c>
      <c r="F3786" s="1" t="s">
        <v>12004</v>
      </c>
      <c r="G3786" s="1" t="s">
        <v>123</v>
      </c>
      <c r="H3786" s="1" t="s">
        <v>124</v>
      </c>
      <c r="I3786" s="1" t="s">
        <v>125</v>
      </c>
      <c r="J3786" s="1" t="s">
        <v>11945</v>
      </c>
      <c r="K3786" s="1" t="s">
        <v>11946</v>
      </c>
      <c r="L3786">
        <f>ROUNDUP(IF(B3786&gt;$D$4,0,($D$4-B3786+1)/365),0)</f>
        <v>0</v>
      </c>
      <c r="M3786">
        <f>ROUNDUP(IF(B3786&gt;$D$5,0,($D$5-B3786+1)/365),0)</f>
        <v>0</v>
      </c>
      <c r="N3786" s="28">
        <f>IF(OR(L3786=1,M3786=1),IF(B3786+364&lt;=$D$5,(B3786+364-$D$4+1)/365,IF(B3786&gt;$D$4,($D$5-B3786+1)/365,$D$6/365)),0)</f>
        <v>0</v>
      </c>
      <c r="O3786" s="28">
        <f>'Data &amp; Parameter'!$E$16*'Data &amp; Parameter'!$E$17*('Data &amp; Parameter'!$E$18+'Data &amp; Parameter'!$E$19)*'Data &amp; Parameter'!$E$20*'Data &amp; Parameter'!$E$37*N3786</f>
        <v>0</v>
      </c>
      <c r="P3786">
        <f>ROUNDUP(IF(D3786&gt;$D$4,0,($D$4-D3786+1)/365),0)</f>
        <v>0</v>
      </c>
      <c r="Q3786">
        <f>ROUNDUP(IF(D3786&gt;$D$5,0,($D$5-D3786+1)/365),0)</f>
        <v>0</v>
      </c>
      <c r="R3786" s="28">
        <f>IF(OR(P3786=1,Q3786=1),IF(D3786+364&lt;=$D$5,(D3786+364-$D$4+1)/365,IF(D3786&gt;$D$4,($D$5-D3786+1)/365,$D$6/365)),0)</f>
        <v>0</v>
      </c>
      <c r="S3786" s="28">
        <f>'Data &amp; Parameter'!$E$16*'Data &amp; Parameter'!$E$17*('Data &amp; Parameter'!$E$18+'Data &amp; Parameter'!$E$19)*'Data &amp; Parameter'!$E$20*'Data &amp; Parameter'!$E$37*R3786</f>
        <v>0</v>
      </c>
      <c r="T3786" s="28">
        <f t="shared" si="59"/>
        <v>0</v>
      </c>
    </row>
    <row r="3787" spans="1:20" ht="15.75" customHeight="1" x14ac:dyDescent="0.35">
      <c r="A3787">
        <v>3780</v>
      </c>
      <c r="B3787" s="76">
        <v>44254.322615740741</v>
      </c>
      <c r="C3787" s="1" t="s">
        <v>12005</v>
      </c>
      <c r="D3787" s="76">
        <v>44254.323067129633</v>
      </c>
      <c r="E3787" s="1" t="s">
        <v>12006</v>
      </c>
      <c r="F3787" s="1" t="s">
        <v>12007</v>
      </c>
      <c r="G3787" s="1" t="s">
        <v>123</v>
      </c>
      <c r="H3787" s="1" t="s">
        <v>124</v>
      </c>
      <c r="I3787" s="1" t="s">
        <v>125</v>
      </c>
      <c r="J3787" s="1" t="s">
        <v>11820</v>
      </c>
      <c r="K3787" s="1" t="s">
        <v>11820</v>
      </c>
      <c r="L3787">
        <f>ROUNDUP(IF(B3787&gt;$D$4,0,($D$4-B3787+1)/365),0)</f>
        <v>0</v>
      </c>
      <c r="M3787">
        <f>ROUNDUP(IF(B3787&gt;$D$5,0,($D$5-B3787+1)/365),0)</f>
        <v>0</v>
      </c>
      <c r="N3787" s="28">
        <f>IF(OR(L3787=1,M3787=1),IF(B3787+364&lt;=$D$5,(B3787+364-$D$4+1)/365,IF(B3787&gt;$D$4,($D$5-B3787+1)/365,$D$6/365)),0)</f>
        <v>0</v>
      </c>
      <c r="O3787" s="28">
        <f>'Data &amp; Parameter'!$E$16*'Data &amp; Parameter'!$E$17*('Data &amp; Parameter'!$E$18+'Data &amp; Parameter'!$E$19)*'Data &amp; Parameter'!$E$20*'Data &amp; Parameter'!$E$37*N3787</f>
        <v>0</v>
      </c>
      <c r="P3787">
        <f>ROUNDUP(IF(D3787&gt;$D$4,0,($D$4-D3787+1)/365),0)</f>
        <v>0</v>
      </c>
      <c r="Q3787">
        <f>ROUNDUP(IF(D3787&gt;$D$5,0,($D$5-D3787+1)/365),0)</f>
        <v>0</v>
      </c>
      <c r="R3787" s="28">
        <f>IF(OR(P3787=1,Q3787=1),IF(D3787+364&lt;=$D$5,(D3787+364-$D$4+1)/365,IF(D3787&gt;$D$4,($D$5-D3787+1)/365,$D$6/365)),0)</f>
        <v>0</v>
      </c>
      <c r="S3787" s="28">
        <f>'Data &amp; Parameter'!$E$16*'Data &amp; Parameter'!$E$17*('Data &amp; Parameter'!$E$18+'Data &amp; Parameter'!$E$19)*'Data &amp; Parameter'!$E$20*'Data &amp; Parameter'!$E$37*R3787</f>
        <v>0</v>
      </c>
      <c r="T3787" s="28">
        <f t="shared" si="59"/>
        <v>0</v>
      </c>
    </row>
    <row r="3788" spans="1:20" ht="15.75" customHeight="1" x14ac:dyDescent="0.35">
      <c r="A3788">
        <v>3781</v>
      </c>
      <c r="B3788" s="76">
        <v>44254.322638888887</v>
      </c>
      <c r="C3788" s="1" t="s">
        <v>12008</v>
      </c>
      <c r="D3788" s="76">
        <v>44254.323136574079</v>
      </c>
      <c r="E3788" s="1" t="s">
        <v>12009</v>
      </c>
      <c r="F3788" s="1" t="s">
        <v>12010</v>
      </c>
      <c r="G3788" s="1" t="s">
        <v>123</v>
      </c>
      <c r="H3788" s="1" t="s">
        <v>124</v>
      </c>
      <c r="I3788" s="1" t="s">
        <v>125</v>
      </c>
      <c r="J3788" s="1" t="s">
        <v>11834</v>
      </c>
      <c r="K3788" s="1" t="s">
        <v>11834</v>
      </c>
      <c r="L3788">
        <f>ROUNDUP(IF(B3788&gt;$D$4,0,($D$4-B3788+1)/365),0)</f>
        <v>0</v>
      </c>
      <c r="M3788">
        <f>ROUNDUP(IF(B3788&gt;$D$5,0,($D$5-B3788+1)/365),0)</f>
        <v>0</v>
      </c>
      <c r="N3788" s="28">
        <f>IF(OR(L3788=1,M3788=1),IF(B3788+364&lt;=$D$5,(B3788+364-$D$4+1)/365,IF(B3788&gt;$D$4,($D$5-B3788+1)/365,$D$6/365)),0)</f>
        <v>0</v>
      </c>
      <c r="O3788" s="28">
        <f>'Data &amp; Parameter'!$E$16*'Data &amp; Parameter'!$E$17*('Data &amp; Parameter'!$E$18+'Data &amp; Parameter'!$E$19)*'Data &amp; Parameter'!$E$20*'Data &amp; Parameter'!$E$37*N3788</f>
        <v>0</v>
      </c>
      <c r="P3788">
        <f>ROUNDUP(IF(D3788&gt;$D$4,0,($D$4-D3788+1)/365),0)</f>
        <v>0</v>
      </c>
      <c r="Q3788">
        <f>ROUNDUP(IF(D3788&gt;$D$5,0,($D$5-D3788+1)/365),0)</f>
        <v>0</v>
      </c>
      <c r="R3788" s="28">
        <f>IF(OR(P3788=1,Q3788=1),IF(D3788+364&lt;=$D$5,(D3788+364-$D$4+1)/365,IF(D3788&gt;$D$4,($D$5-D3788+1)/365,$D$6/365)),0)</f>
        <v>0</v>
      </c>
      <c r="S3788" s="28">
        <f>'Data &amp; Parameter'!$E$16*'Data &amp; Parameter'!$E$17*('Data &amp; Parameter'!$E$18+'Data &amp; Parameter'!$E$19)*'Data &amp; Parameter'!$E$20*'Data &amp; Parameter'!$E$37*R3788</f>
        <v>0</v>
      </c>
      <c r="T3788" s="28">
        <f t="shared" si="59"/>
        <v>0</v>
      </c>
    </row>
    <row r="3789" spans="1:20" ht="15.75" customHeight="1" x14ac:dyDescent="0.35">
      <c r="A3789">
        <v>3782</v>
      </c>
      <c r="B3789" s="76">
        <v>44254.32476851852</v>
      </c>
      <c r="C3789" s="1" t="s">
        <v>12011</v>
      </c>
      <c r="D3789" s="76">
        <v>44254.325891203705</v>
      </c>
      <c r="E3789" s="1" t="s">
        <v>12012</v>
      </c>
      <c r="F3789" s="1" t="s">
        <v>12013</v>
      </c>
      <c r="G3789" s="1" t="s">
        <v>123</v>
      </c>
      <c r="H3789" s="1" t="s">
        <v>124</v>
      </c>
      <c r="I3789" s="1" t="s">
        <v>125</v>
      </c>
      <c r="J3789" s="1" t="s">
        <v>11834</v>
      </c>
      <c r="K3789" s="1" t="s">
        <v>11834</v>
      </c>
      <c r="L3789">
        <f>ROUNDUP(IF(B3789&gt;$D$4,0,($D$4-B3789+1)/365),0)</f>
        <v>0</v>
      </c>
      <c r="M3789">
        <f>ROUNDUP(IF(B3789&gt;$D$5,0,($D$5-B3789+1)/365),0)</f>
        <v>0</v>
      </c>
      <c r="N3789" s="28">
        <f>IF(OR(L3789=1,M3789=1),IF(B3789+364&lt;=$D$5,(B3789+364-$D$4+1)/365,IF(B3789&gt;$D$4,($D$5-B3789+1)/365,$D$6/365)),0)</f>
        <v>0</v>
      </c>
      <c r="O3789" s="28">
        <f>'Data &amp; Parameter'!$E$16*'Data &amp; Parameter'!$E$17*('Data &amp; Parameter'!$E$18+'Data &amp; Parameter'!$E$19)*'Data &amp; Parameter'!$E$20*'Data &amp; Parameter'!$E$37*N3789</f>
        <v>0</v>
      </c>
      <c r="P3789">
        <f>ROUNDUP(IF(D3789&gt;$D$4,0,($D$4-D3789+1)/365),0)</f>
        <v>0</v>
      </c>
      <c r="Q3789">
        <f>ROUNDUP(IF(D3789&gt;$D$5,0,($D$5-D3789+1)/365),0)</f>
        <v>0</v>
      </c>
      <c r="R3789" s="28">
        <f>IF(OR(P3789=1,Q3789=1),IF(D3789+364&lt;=$D$5,(D3789+364-$D$4+1)/365,IF(D3789&gt;$D$4,($D$5-D3789+1)/365,$D$6/365)),0)</f>
        <v>0</v>
      </c>
      <c r="S3789" s="28">
        <f>'Data &amp; Parameter'!$E$16*'Data &amp; Parameter'!$E$17*('Data &amp; Parameter'!$E$18+'Data &amp; Parameter'!$E$19)*'Data &amp; Parameter'!$E$20*'Data &amp; Parameter'!$E$37*R3789</f>
        <v>0</v>
      </c>
      <c r="T3789" s="28">
        <f t="shared" si="59"/>
        <v>0</v>
      </c>
    </row>
    <row r="3790" spans="1:20" ht="15.75" customHeight="1" x14ac:dyDescent="0.35">
      <c r="A3790">
        <v>3783</v>
      </c>
      <c r="B3790" s="76">
        <v>44254.324988425928</v>
      </c>
      <c r="C3790" s="1" t="s">
        <v>12014</v>
      </c>
      <c r="D3790" s="76">
        <v>44254.325486111113</v>
      </c>
      <c r="E3790" s="1" t="s">
        <v>12015</v>
      </c>
      <c r="F3790" s="1" t="s">
        <v>12016</v>
      </c>
      <c r="G3790" s="1" t="s">
        <v>123</v>
      </c>
      <c r="H3790" s="1" t="s">
        <v>124</v>
      </c>
      <c r="I3790" s="1" t="s">
        <v>125</v>
      </c>
      <c r="J3790" s="1" t="s">
        <v>11820</v>
      </c>
      <c r="K3790" s="1" t="s">
        <v>11820</v>
      </c>
      <c r="L3790">
        <f>ROUNDUP(IF(B3790&gt;$D$4,0,($D$4-B3790+1)/365),0)</f>
        <v>0</v>
      </c>
      <c r="M3790">
        <f>ROUNDUP(IF(B3790&gt;$D$5,0,($D$5-B3790+1)/365),0)</f>
        <v>0</v>
      </c>
      <c r="N3790" s="28">
        <f>IF(OR(L3790=1,M3790=1),IF(B3790+364&lt;=$D$5,(B3790+364-$D$4+1)/365,IF(B3790&gt;$D$4,($D$5-B3790+1)/365,$D$6/365)),0)</f>
        <v>0</v>
      </c>
      <c r="O3790" s="28">
        <f>'Data &amp; Parameter'!$E$16*'Data &amp; Parameter'!$E$17*('Data &amp; Parameter'!$E$18+'Data &amp; Parameter'!$E$19)*'Data &amp; Parameter'!$E$20*'Data &amp; Parameter'!$E$37*N3790</f>
        <v>0</v>
      </c>
      <c r="P3790">
        <f>ROUNDUP(IF(D3790&gt;$D$4,0,($D$4-D3790+1)/365),0)</f>
        <v>0</v>
      </c>
      <c r="Q3790">
        <f>ROUNDUP(IF(D3790&gt;$D$5,0,($D$5-D3790+1)/365),0)</f>
        <v>0</v>
      </c>
      <c r="R3790" s="28">
        <f>IF(OR(P3790=1,Q3790=1),IF(D3790+364&lt;=$D$5,(D3790+364-$D$4+1)/365,IF(D3790&gt;$D$4,($D$5-D3790+1)/365,$D$6/365)),0)</f>
        <v>0</v>
      </c>
      <c r="S3790" s="28">
        <f>'Data &amp; Parameter'!$E$16*'Data &amp; Parameter'!$E$17*('Data &amp; Parameter'!$E$18+'Data &amp; Parameter'!$E$19)*'Data &amp; Parameter'!$E$20*'Data &amp; Parameter'!$E$37*R3790</f>
        <v>0</v>
      </c>
      <c r="T3790" s="28">
        <f t="shared" si="59"/>
        <v>0</v>
      </c>
    </row>
    <row r="3791" spans="1:20" ht="15.75" customHeight="1" x14ac:dyDescent="0.35">
      <c r="A3791">
        <v>3784</v>
      </c>
      <c r="B3791" s="76">
        <v>44254.326215277775</v>
      </c>
      <c r="C3791" s="1" t="s">
        <v>12017</v>
      </c>
      <c r="D3791" s="76">
        <v>44254.327662037038</v>
      </c>
      <c r="E3791" s="1" t="s">
        <v>12018</v>
      </c>
      <c r="F3791" s="1" t="s">
        <v>12019</v>
      </c>
      <c r="G3791" s="1" t="s">
        <v>123</v>
      </c>
      <c r="H3791" s="1" t="s">
        <v>124</v>
      </c>
      <c r="I3791" s="1" t="s">
        <v>125</v>
      </c>
      <c r="J3791" s="1" t="s">
        <v>11945</v>
      </c>
      <c r="K3791" s="1" t="s">
        <v>11946</v>
      </c>
      <c r="L3791">
        <f>ROUNDUP(IF(B3791&gt;$D$4,0,($D$4-B3791+1)/365),0)</f>
        <v>0</v>
      </c>
      <c r="M3791">
        <f>ROUNDUP(IF(B3791&gt;$D$5,0,($D$5-B3791+1)/365),0)</f>
        <v>0</v>
      </c>
      <c r="N3791" s="28">
        <f>IF(OR(L3791=1,M3791=1),IF(B3791+364&lt;=$D$5,(B3791+364-$D$4+1)/365,IF(B3791&gt;$D$4,($D$5-B3791+1)/365,$D$6/365)),0)</f>
        <v>0</v>
      </c>
      <c r="O3791" s="28">
        <f>'Data &amp; Parameter'!$E$16*'Data &amp; Parameter'!$E$17*('Data &amp; Parameter'!$E$18+'Data &amp; Parameter'!$E$19)*'Data &amp; Parameter'!$E$20*'Data &amp; Parameter'!$E$37*N3791</f>
        <v>0</v>
      </c>
      <c r="P3791">
        <f>ROUNDUP(IF(D3791&gt;$D$4,0,($D$4-D3791+1)/365),0)</f>
        <v>0</v>
      </c>
      <c r="Q3791">
        <f>ROUNDUP(IF(D3791&gt;$D$5,0,($D$5-D3791+1)/365),0)</f>
        <v>0</v>
      </c>
      <c r="R3791" s="28">
        <f>IF(OR(P3791=1,Q3791=1),IF(D3791+364&lt;=$D$5,(D3791+364-$D$4+1)/365,IF(D3791&gt;$D$4,($D$5-D3791+1)/365,$D$6/365)),0)</f>
        <v>0</v>
      </c>
      <c r="S3791" s="28">
        <f>'Data &amp; Parameter'!$E$16*'Data &amp; Parameter'!$E$17*('Data &amp; Parameter'!$E$18+'Data &amp; Parameter'!$E$19)*'Data &amp; Parameter'!$E$20*'Data &amp; Parameter'!$E$37*R3791</f>
        <v>0</v>
      </c>
      <c r="T3791" s="28">
        <f t="shared" si="59"/>
        <v>0</v>
      </c>
    </row>
    <row r="3792" spans="1:20" ht="15.75" customHeight="1" x14ac:dyDescent="0.35">
      <c r="A3792">
        <v>3785</v>
      </c>
      <c r="B3792" s="76">
        <v>44254.327986111108</v>
      </c>
      <c r="C3792" s="1" t="s">
        <v>12020</v>
      </c>
      <c r="D3792" s="76">
        <v>44254.328553240739</v>
      </c>
      <c r="E3792" s="1" t="s">
        <v>12021</v>
      </c>
      <c r="F3792" s="1" t="s">
        <v>12022</v>
      </c>
      <c r="G3792" s="1" t="s">
        <v>123</v>
      </c>
      <c r="H3792" s="1" t="s">
        <v>124</v>
      </c>
      <c r="I3792" s="1" t="s">
        <v>125</v>
      </c>
      <c r="J3792" s="1" t="s">
        <v>11820</v>
      </c>
      <c r="K3792" s="1" t="s">
        <v>11820</v>
      </c>
      <c r="L3792">
        <f>ROUNDUP(IF(B3792&gt;$D$4,0,($D$4-B3792+1)/365),0)</f>
        <v>0</v>
      </c>
      <c r="M3792">
        <f>ROUNDUP(IF(B3792&gt;$D$5,0,($D$5-B3792+1)/365),0)</f>
        <v>0</v>
      </c>
      <c r="N3792" s="28">
        <f>IF(OR(L3792=1,M3792=1),IF(B3792+364&lt;=$D$5,(B3792+364-$D$4+1)/365,IF(B3792&gt;$D$4,($D$5-B3792+1)/365,$D$6/365)),0)</f>
        <v>0</v>
      </c>
      <c r="O3792" s="28">
        <f>'Data &amp; Parameter'!$E$16*'Data &amp; Parameter'!$E$17*('Data &amp; Parameter'!$E$18+'Data &amp; Parameter'!$E$19)*'Data &amp; Parameter'!$E$20*'Data &amp; Parameter'!$E$37*N3792</f>
        <v>0</v>
      </c>
      <c r="P3792">
        <f>ROUNDUP(IF(D3792&gt;$D$4,0,($D$4-D3792+1)/365),0)</f>
        <v>0</v>
      </c>
      <c r="Q3792">
        <f>ROUNDUP(IF(D3792&gt;$D$5,0,($D$5-D3792+1)/365),0)</f>
        <v>0</v>
      </c>
      <c r="R3792" s="28">
        <f>IF(OR(P3792=1,Q3792=1),IF(D3792+364&lt;=$D$5,(D3792+364-$D$4+1)/365,IF(D3792&gt;$D$4,($D$5-D3792+1)/365,$D$6/365)),0)</f>
        <v>0</v>
      </c>
      <c r="S3792" s="28">
        <f>'Data &amp; Parameter'!$E$16*'Data &amp; Parameter'!$E$17*('Data &amp; Parameter'!$E$18+'Data &amp; Parameter'!$E$19)*'Data &amp; Parameter'!$E$20*'Data &amp; Parameter'!$E$37*R3792</f>
        <v>0</v>
      </c>
      <c r="T3792" s="28">
        <f t="shared" si="59"/>
        <v>0</v>
      </c>
    </row>
    <row r="3793" spans="1:20" ht="15.75" customHeight="1" x14ac:dyDescent="0.35">
      <c r="A3793">
        <v>3786</v>
      </c>
      <c r="B3793" s="76">
        <v>44254.328252314815</v>
      </c>
      <c r="C3793" s="1" t="s">
        <v>12023</v>
      </c>
      <c r="D3793" s="76">
        <v>44254.329976851848</v>
      </c>
      <c r="E3793" s="1" t="s">
        <v>12024</v>
      </c>
      <c r="F3793" s="1" t="s">
        <v>12025</v>
      </c>
      <c r="G3793" s="1" t="s">
        <v>123</v>
      </c>
      <c r="H3793" s="1" t="s">
        <v>124</v>
      </c>
      <c r="I3793" s="1" t="s">
        <v>125</v>
      </c>
      <c r="J3793" s="1" t="s">
        <v>11834</v>
      </c>
      <c r="K3793" s="1" t="s">
        <v>11834</v>
      </c>
      <c r="L3793">
        <f>ROUNDUP(IF(B3793&gt;$D$4,0,($D$4-B3793+1)/365),0)</f>
        <v>0</v>
      </c>
      <c r="M3793">
        <f>ROUNDUP(IF(B3793&gt;$D$5,0,($D$5-B3793+1)/365),0)</f>
        <v>0</v>
      </c>
      <c r="N3793" s="28">
        <f>IF(OR(L3793=1,M3793=1),IF(B3793+364&lt;=$D$5,(B3793+364-$D$4+1)/365,IF(B3793&gt;$D$4,($D$5-B3793+1)/365,$D$6/365)),0)</f>
        <v>0</v>
      </c>
      <c r="O3793" s="28">
        <f>'Data &amp; Parameter'!$E$16*'Data &amp; Parameter'!$E$17*('Data &amp; Parameter'!$E$18+'Data &amp; Parameter'!$E$19)*'Data &amp; Parameter'!$E$20*'Data &amp; Parameter'!$E$37*N3793</f>
        <v>0</v>
      </c>
      <c r="P3793">
        <f>ROUNDUP(IF(D3793&gt;$D$4,0,($D$4-D3793+1)/365),0)</f>
        <v>0</v>
      </c>
      <c r="Q3793">
        <f>ROUNDUP(IF(D3793&gt;$D$5,0,($D$5-D3793+1)/365),0)</f>
        <v>0</v>
      </c>
      <c r="R3793" s="28">
        <f>IF(OR(P3793=1,Q3793=1),IF(D3793+364&lt;=$D$5,(D3793+364-$D$4+1)/365,IF(D3793&gt;$D$4,($D$5-D3793+1)/365,$D$6/365)),0)</f>
        <v>0</v>
      </c>
      <c r="S3793" s="28">
        <f>'Data &amp; Parameter'!$E$16*'Data &amp; Parameter'!$E$17*('Data &amp; Parameter'!$E$18+'Data &amp; Parameter'!$E$19)*'Data &amp; Parameter'!$E$20*'Data &amp; Parameter'!$E$37*R3793</f>
        <v>0</v>
      </c>
      <c r="T3793" s="28">
        <f t="shared" si="59"/>
        <v>0</v>
      </c>
    </row>
    <row r="3794" spans="1:20" ht="15.75" customHeight="1" x14ac:dyDescent="0.35">
      <c r="A3794">
        <v>3787</v>
      </c>
      <c r="B3794" s="76">
        <v>44254.330613425926</v>
      </c>
      <c r="C3794" s="1" t="s">
        <v>12026</v>
      </c>
      <c r="D3794" s="76">
        <v>44254.331562499996</v>
      </c>
      <c r="E3794" s="1" t="s">
        <v>12027</v>
      </c>
      <c r="F3794" s="1" t="s">
        <v>12028</v>
      </c>
      <c r="G3794" s="1" t="s">
        <v>123</v>
      </c>
      <c r="H3794" s="1" t="s">
        <v>124</v>
      </c>
      <c r="I3794" s="1" t="s">
        <v>125</v>
      </c>
      <c r="J3794" s="1" t="s">
        <v>11945</v>
      </c>
      <c r="K3794" s="1" t="s">
        <v>11946</v>
      </c>
      <c r="L3794">
        <f>ROUNDUP(IF(B3794&gt;$D$4,0,($D$4-B3794+1)/365),0)</f>
        <v>0</v>
      </c>
      <c r="M3794">
        <f>ROUNDUP(IF(B3794&gt;$D$5,0,($D$5-B3794+1)/365),0)</f>
        <v>0</v>
      </c>
      <c r="N3794" s="28">
        <f>IF(OR(L3794=1,M3794=1),IF(B3794+364&lt;=$D$5,(B3794+364-$D$4+1)/365,IF(B3794&gt;$D$4,($D$5-B3794+1)/365,$D$6/365)),0)</f>
        <v>0</v>
      </c>
      <c r="O3794" s="28">
        <f>'Data &amp; Parameter'!$E$16*'Data &amp; Parameter'!$E$17*('Data &amp; Parameter'!$E$18+'Data &amp; Parameter'!$E$19)*'Data &amp; Parameter'!$E$20*'Data &amp; Parameter'!$E$37*N3794</f>
        <v>0</v>
      </c>
      <c r="P3794">
        <f>ROUNDUP(IF(D3794&gt;$D$4,0,($D$4-D3794+1)/365),0)</f>
        <v>0</v>
      </c>
      <c r="Q3794">
        <f>ROUNDUP(IF(D3794&gt;$D$5,0,($D$5-D3794+1)/365),0)</f>
        <v>0</v>
      </c>
      <c r="R3794" s="28">
        <f>IF(OR(P3794=1,Q3794=1),IF(D3794+364&lt;=$D$5,(D3794+364-$D$4+1)/365,IF(D3794&gt;$D$4,($D$5-D3794+1)/365,$D$6/365)),0)</f>
        <v>0</v>
      </c>
      <c r="S3794" s="28">
        <f>'Data &amp; Parameter'!$E$16*'Data &amp; Parameter'!$E$17*('Data &amp; Parameter'!$E$18+'Data &amp; Parameter'!$E$19)*'Data &amp; Parameter'!$E$20*'Data &amp; Parameter'!$E$37*R3794</f>
        <v>0</v>
      </c>
      <c r="T3794" s="28">
        <f t="shared" si="59"/>
        <v>0</v>
      </c>
    </row>
    <row r="3795" spans="1:20" ht="15.75" customHeight="1" x14ac:dyDescent="0.35">
      <c r="A3795">
        <v>3788</v>
      </c>
      <c r="B3795" s="76">
        <v>44254.330937499995</v>
      </c>
      <c r="C3795" s="1" t="s">
        <v>12029</v>
      </c>
      <c r="D3795" s="76">
        <v>44254.332233796296</v>
      </c>
      <c r="E3795" s="1" t="s">
        <v>12030</v>
      </c>
      <c r="F3795" s="1" t="s">
        <v>12031</v>
      </c>
      <c r="G3795" s="1" t="s">
        <v>123</v>
      </c>
      <c r="H3795" s="1" t="s">
        <v>124</v>
      </c>
      <c r="I3795" s="1" t="s">
        <v>125</v>
      </c>
      <c r="J3795" s="1" t="s">
        <v>11820</v>
      </c>
      <c r="K3795" s="1" t="s">
        <v>11820</v>
      </c>
      <c r="L3795">
        <f>ROUNDUP(IF(B3795&gt;$D$4,0,($D$4-B3795+1)/365),0)</f>
        <v>0</v>
      </c>
      <c r="M3795">
        <f>ROUNDUP(IF(B3795&gt;$D$5,0,($D$5-B3795+1)/365),0)</f>
        <v>0</v>
      </c>
      <c r="N3795" s="28">
        <f>IF(OR(L3795=1,M3795=1),IF(B3795+364&lt;=$D$5,(B3795+364-$D$4+1)/365,IF(B3795&gt;$D$4,($D$5-B3795+1)/365,$D$6/365)),0)</f>
        <v>0</v>
      </c>
      <c r="O3795" s="28">
        <f>'Data &amp; Parameter'!$E$16*'Data &amp; Parameter'!$E$17*('Data &amp; Parameter'!$E$18+'Data &amp; Parameter'!$E$19)*'Data &amp; Parameter'!$E$20*'Data &amp; Parameter'!$E$37*N3795</f>
        <v>0</v>
      </c>
      <c r="P3795">
        <f>ROUNDUP(IF(D3795&gt;$D$4,0,($D$4-D3795+1)/365),0)</f>
        <v>0</v>
      </c>
      <c r="Q3795">
        <f>ROUNDUP(IF(D3795&gt;$D$5,0,($D$5-D3795+1)/365),0)</f>
        <v>0</v>
      </c>
      <c r="R3795" s="28">
        <f>IF(OR(P3795=1,Q3795=1),IF(D3795+364&lt;=$D$5,(D3795+364-$D$4+1)/365,IF(D3795&gt;$D$4,($D$5-D3795+1)/365,$D$6/365)),0)</f>
        <v>0</v>
      </c>
      <c r="S3795" s="28">
        <f>'Data &amp; Parameter'!$E$16*'Data &amp; Parameter'!$E$17*('Data &amp; Parameter'!$E$18+'Data &amp; Parameter'!$E$19)*'Data &amp; Parameter'!$E$20*'Data &amp; Parameter'!$E$37*R3795</f>
        <v>0</v>
      </c>
      <c r="T3795" s="28">
        <f t="shared" si="59"/>
        <v>0</v>
      </c>
    </row>
    <row r="3796" spans="1:20" ht="15.75" customHeight="1" x14ac:dyDescent="0.35">
      <c r="A3796">
        <v>3789</v>
      </c>
      <c r="B3796" s="76">
        <v>44254.336273148147</v>
      </c>
      <c r="C3796" s="1" t="s">
        <v>12032</v>
      </c>
      <c r="D3796" s="76">
        <v>44254.340416666666</v>
      </c>
      <c r="E3796" s="1" t="s">
        <v>12033</v>
      </c>
      <c r="F3796" s="1" t="s">
        <v>12034</v>
      </c>
      <c r="G3796" s="1" t="s">
        <v>123</v>
      </c>
      <c r="H3796" s="1" t="s">
        <v>124</v>
      </c>
      <c r="I3796" s="1" t="s">
        <v>125</v>
      </c>
      <c r="J3796" s="1" t="s">
        <v>11834</v>
      </c>
      <c r="K3796" s="1" t="s">
        <v>11834</v>
      </c>
      <c r="L3796">
        <f>ROUNDUP(IF(B3796&gt;$D$4,0,($D$4-B3796+1)/365),0)</f>
        <v>0</v>
      </c>
      <c r="M3796">
        <f>ROUNDUP(IF(B3796&gt;$D$5,0,($D$5-B3796+1)/365),0)</f>
        <v>0</v>
      </c>
      <c r="N3796" s="28">
        <f>IF(OR(L3796=1,M3796=1),IF(B3796+364&lt;=$D$5,(B3796+364-$D$4+1)/365,IF(B3796&gt;$D$4,($D$5-B3796+1)/365,$D$6/365)),0)</f>
        <v>0</v>
      </c>
      <c r="O3796" s="28">
        <f>'Data &amp; Parameter'!$E$16*'Data &amp; Parameter'!$E$17*('Data &amp; Parameter'!$E$18+'Data &amp; Parameter'!$E$19)*'Data &amp; Parameter'!$E$20*'Data &amp; Parameter'!$E$37*N3796</f>
        <v>0</v>
      </c>
      <c r="P3796">
        <f>ROUNDUP(IF(D3796&gt;$D$4,0,($D$4-D3796+1)/365),0)</f>
        <v>0</v>
      </c>
      <c r="Q3796">
        <f>ROUNDUP(IF(D3796&gt;$D$5,0,($D$5-D3796+1)/365),0)</f>
        <v>0</v>
      </c>
      <c r="R3796" s="28">
        <f>IF(OR(P3796=1,Q3796=1),IF(D3796+364&lt;=$D$5,(D3796+364-$D$4+1)/365,IF(D3796&gt;$D$4,($D$5-D3796+1)/365,$D$6/365)),0)</f>
        <v>0</v>
      </c>
      <c r="S3796" s="28">
        <f>'Data &amp; Parameter'!$E$16*'Data &amp; Parameter'!$E$17*('Data &amp; Parameter'!$E$18+'Data &amp; Parameter'!$E$19)*'Data &amp; Parameter'!$E$20*'Data &amp; Parameter'!$E$37*R3796</f>
        <v>0</v>
      </c>
      <c r="T3796" s="28">
        <f t="shared" si="59"/>
        <v>0</v>
      </c>
    </row>
    <row r="3797" spans="1:20" ht="15.75" customHeight="1" x14ac:dyDescent="0.35">
      <c r="A3797">
        <v>3790</v>
      </c>
      <c r="B3797" s="76">
        <v>44254.341493055559</v>
      </c>
      <c r="C3797" s="1" t="s">
        <v>12035</v>
      </c>
      <c r="D3797" s="76">
        <v>44254.34274305556</v>
      </c>
      <c r="E3797" s="1" t="s">
        <v>12036</v>
      </c>
      <c r="F3797" s="1" t="s">
        <v>12037</v>
      </c>
      <c r="G3797" s="1" t="s">
        <v>123</v>
      </c>
      <c r="H3797" s="1" t="s">
        <v>124</v>
      </c>
      <c r="I3797" s="1" t="s">
        <v>125</v>
      </c>
      <c r="J3797" s="1" t="s">
        <v>11820</v>
      </c>
      <c r="K3797" s="1" t="s">
        <v>11820</v>
      </c>
      <c r="L3797">
        <f>ROUNDUP(IF(B3797&gt;$D$4,0,($D$4-B3797+1)/365),0)</f>
        <v>0</v>
      </c>
      <c r="M3797">
        <f>ROUNDUP(IF(B3797&gt;$D$5,0,($D$5-B3797+1)/365),0)</f>
        <v>0</v>
      </c>
      <c r="N3797" s="28">
        <f>IF(OR(L3797=1,M3797=1),IF(B3797+364&lt;=$D$5,(B3797+364-$D$4+1)/365,IF(B3797&gt;$D$4,($D$5-B3797+1)/365,$D$6/365)),0)</f>
        <v>0</v>
      </c>
      <c r="O3797" s="28">
        <f>'Data &amp; Parameter'!$E$16*'Data &amp; Parameter'!$E$17*('Data &amp; Parameter'!$E$18+'Data &amp; Parameter'!$E$19)*'Data &amp; Parameter'!$E$20*'Data &amp; Parameter'!$E$37*N3797</f>
        <v>0</v>
      </c>
      <c r="P3797">
        <f>ROUNDUP(IF(D3797&gt;$D$4,0,($D$4-D3797+1)/365),0)</f>
        <v>0</v>
      </c>
      <c r="Q3797">
        <f>ROUNDUP(IF(D3797&gt;$D$5,0,($D$5-D3797+1)/365),0)</f>
        <v>0</v>
      </c>
      <c r="R3797" s="28">
        <f>IF(OR(P3797=1,Q3797=1),IF(D3797+364&lt;=$D$5,(D3797+364-$D$4+1)/365,IF(D3797&gt;$D$4,($D$5-D3797+1)/365,$D$6/365)),0)</f>
        <v>0</v>
      </c>
      <c r="S3797" s="28">
        <f>'Data &amp; Parameter'!$E$16*'Data &amp; Parameter'!$E$17*('Data &amp; Parameter'!$E$18+'Data &amp; Parameter'!$E$19)*'Data &amp; Parameter'!$E$20*'Data &amp; Parameter'!$E$37*R3797</f>
        <v>0</v>
      </c>
      <c r="T3797" s="28">
        <f t="shared" si="59"/>
        <v>0</v>
      </c>
    </row>
    <row r="3798" spans="1:20" ht="15.75" customHeight="1" x14ac:dyDescent="0.35">
      <c r="A3798">
        <v>3791</v>
      </c>
      <c r="B3798" s="76">
        <v>44254.342685185184</v>
      </c>
      <c r="C3798" s="1" t="s">
        <v>12038</v>
      </c>
      <c r="D3798" s="76">
        <v>44254.343090277776</v>
      </c>
      <c r="E3798" s="1" t="s">
        <v>12039</v>
      </c>
      <c r="F3798" s="1" t="s">
        <v>12040</v>
      </c>
      <c r="G3798" s="1" t="s">
        <v>123</v>
      </c>
      <c r="H3798" s="1" t="s">
        <v>124</v>
      </c>
      <c r="I3798" s="1" t="s">
        <v>125</v>
      </c>
      <c r="J3798" s="1" t="s">
        <v>9077</v>
      </c>
      <c r="K3798" s="1" t="s">
        <v>9077</v>
      </c>
      <c r="L3798">
        <f>ROUNDUP(IF(B3798&gt;$D$4,0,($D$4-B3798+1)/365),0)</f>
        <v>0</v>
      </c>
      <c r="M3798">
        <f>ROUNDUP(IF(B3798&gt;$D$5,0,($D$5-B3798+1)/365),0)</f>
        <v>0</v>
      </c>
      <c r="N3798" s="28">
        <f>IF(OR(L3798=1,M3798=1),IF(B3798+364&lt;=$D$5,(B3798+364-$D$4+1)/365,IF(B3798&gt;$D$4,($D$5-B3798+1)/365,$D$6/365)),0)</f>
        <v>0</v>
      </c>
      <c r="O3798" s="28">
        <f>'Data &amp; Parameter'!$E$16*'Data &amp; Parameter'!$E$17*('Data &amp; Parameter'!$E$18+'Data &amp; Parameter'!$E$19)*'Data &amp; Parameter'!$E$20*'Data &amp; Parameter'!$E$37*N3798</f>
        <v>0</v>
      </c>
      <c r="P3798">
        <f>ROUNDUP(IF(D3798&gt;$D$4,0,($D$4-D3798+1)/365),0)</f>
        <v>0</v>
      </c>
      <c r="Q3798">
        <f>ROUNDUP(IF(D3798&gt;$D$5,0,($D$5-D3798+1)/365),0)</f>
        <v>0</v>
      </c>
      <c r="R3798" s="28">
        <f>IF(OR(P3798=1,Q3798=1),IF(D3798+364&lt;=$D$5,(D3798+364-$D$4+1)/365,IF(D3798&gt;$D$4,($D$5-D3798+1)/365,$D$6/365)),0)</f>
        <v>0</v>
      </c>
      <c r="S3798" s="28">
        <f>'Data &amp; Parameter'!$E$16*'Data &amp; Parameter'!$E$17*('Data &amp; Parameter'!$E$18+'Data &amp; Parameter'!$E$19)*'Data &amp; Parameter'!$E$20*'Data &amp; Parameter'!$E$37*R3798</f>
        <v>0</v>
      </c>
      <c r="T3798" s="28">
        <f t="shared" si="59"/>
        <v>0</v>
      </c>
    </row>
    <row r="3799" spans="1:20" ht="15.75" customHeight="1" x14ac:dyDescent="0.35">
      <c r="A3799">
        <v>3792</v>
      </c>
      <c r="B3799" s="76">
        <v>44254.351365740746</v>
      </c>
      <c r="C3799" s="1" t="s">
        <v>12041</v>
      </c>
      <c r="D3799" s="76">
        <v>44254.351851851854</v>
      </c>
      <c r="E3799" s="1" t="s">
        <v>12042</v>
      </c>
      <c r="F3799" s="1" t="s">
        <v>12043</v>
      </c>
      <c r="G3799" s="1" t="s">
        <v>123</v>
      </c>
      <c r="H3799" s="1" t="s">
        <v>124</v>
      </c>
      <c r="I3799" s="1" t="s">
        <v>125</v>
      </c>
      <c r="J3799" s="1" t="s">
        <v>10520</v>
      </c>
      <c r="K3799" s="1" t="s">
        <v>10520</v>
      </c>
      <c r="L3799">
        <f>ROUNDUP(IF(B3799&gt;$D$4,0,($D$4-B3799+1)/365),0)</f>
        <v>0</v>
      </c>
      <c r="M3799">
        <f>ROUNDUP(IF(B3799&gt;$D$5,0,($D$5-B3799+1)/365),0)</f>
        <v>0</v>
      </c>
      <c r="N3799" s="28">
        <f>IF(OR(L3799=1,M3799=1),IF(B3799+364&lt;=$D$5,(B3799+364-$D$4+1)/365,IF(B3799&gt;$D$4,($D$5-B3799+1)/365,$D$6/365)),0)</f>
        <v>0</v>
      </c>
      <c r="O3799" s="28">
        <f>'Data &amp; Parameter'!$E$16*'Data &amp; Parameter'!$E$17*('Data &amp; Parameter'!$E$18+'Data &amp; Parameter'!$E$19)*'Data &amp; Parameter'!$E$20*'Data &amp; Parameter'!$E$37*N3799</f>
        <v>0</v>
      </c>
      <c r="P3799">
        <f>ROUNDUP(IF(D3799&gt;$D$4,0,($D$4-D3799+1)/365),0)</f>
        <v>0</v>
      </c>
      <c r="Q3799">
        <f>ROUNDUP(IF(D3799&gt;$D$5,0,($D$5-D3799+1)/365),0)</f>
        <v>0</v>
      </c>
      <c r="R3799" s="28">
        <f>IF(OR(P3799=1,Q3799=1),IF(D3799+364&lt;=$D$5,(D3799+364-$D$4+1)/365,IF(D3799&gt;$D$4,($D$5-D3799+1)/365,$D$6/365)),0)</f>
        <v>0</v>
      </c>
      <c r="S3799" s="28">
        <f>'Data &amp; Parameter'!$E$16*'Data &amp; Parameter'!$E$17*('Data &amp; Parameter'!$E$18+'Data &amp; Parameter'!$E$19)*'Data &amp; Parameter'!$E$20*'Data &amp; Parameter'!$E$37*R3799</f>
        <v>0</v>
      </c>
      <c r="T3799" s="28">
        <f t="shared" si="59"/>
        <v>0</v>
      </c>
    </row>
    <row r="3800" spans="1:20" ht="15.75" customHeight="1" x14ac:dyDescent="0.35">
      <c r="A3800">
        <v>3793</v>
      </c>
      <c r="B3800" s="76">
        <v>44254.358414351853</v>
      </c>
      <c r="C3800" s="1" t="s">
        <v>12044</v>
      </c>
      <c r="D3800" s="76">
        <v>44254.358888888892</v>
      </c>
      <c r="E3800" s="1" t="s">
        <v>12045</v>
      </c>
      <c r="F3800" s="1" t="s">
        <v>12046</v>
      </c>
      <c r="G3800" s="1" t="s">
        <v>123</v>
      </c>
      <c r="H3800" s="1" t="s">
        <v>124</v>
      </c>
      <c r="I3800" s="1" t="s">
        <v>125</v>
      </c>
      <c r="J3800" s="1" t="s">
        <v>10515</v>
      </c>
      <c r="K3800" s="1" t="s">
        <v>10515</v>
      </c>
      <c r="L3800">
        <f>ROUNDUP(IF(B3800&gt;$D$4,0,($D$4-B3800+1)/365),0)</f>
        <v>0</v>
      </c>
      <c r="M3800">
        <f>ROUNDUP(IF(B3800&gt;$D$5,0,($D$5-B3800+1)/365),0)</f>
        <v>0</v>
      </c>
      <c r="N3800" s="28">
        <f>IF(OR(L3800=1,M3800=1),IF(B3800+364&lt;=$D$5,(B3800+364-$D$4+1)/365,IF(B3800&gt;$D$4,($D$5-B3800+1)/365,$D$6/365)),0)</f>
        <v>0</v>
      </c>
      <c r="O3800" s="28">
        <f>'Data &amp; Parameter'!$E$16*'Data &amp; Parameter'!$E$17*('Data &amp; Parameter'!$E$18+'Data &amp; Parameter'!$E$19)*'Data &amp; Parameter'!$E$20*'Data &amp; Parameter'!$E$37*N3800</f>
        <v>0</v>
      </c>
      <c r="P3800">
        <f>ROUNDUP(IF(D3800&gt;$D$4,0,($D$4-D3800+1)/365),0)</f>
        <v>0</v>
      </c>
      <c r="Q3800">
        <f>ROUNDUP(IF(D3800&gt;$D$5,0,($D$5-D3800+1)/365),0)</f>
        <v>0</v>
      </c>
      <c r="R3800" s="28">
        <f>IF(OR(P3800=1,Q3800=1),IF(D3800+364&lt;=$D$5,(D3800+364-$D$4+1)/365,IF(D3800&gt;$D$4,($D$5-D3800+1)/365,$D$6/365)),0)</f>
        <v>0</v>
      </c>
      <c r="S3800" s="28">
        <f>'Data &amp; Parameter'!$E$16*'Data &amp; Parameter'!$E$17*('Data &amp; Parameter'!$E$18+'Data &amp; Parameter'!$E$19)*'Data &amp; Parameter'!$E$20*'Data &amp; Parameter'!$E$37*R3800</f>
        <v>0</v>
      </c>
      <c r="T3800" s="28">
        <f t="shared" si="59"/>
        <v>0</v>
      </c>
    </row>
    <row r="3801" spans="1:20" ht="15.75" customHeight="1" x14ac:dyDescent="0.35">
      <c r="A3801">
        <v>3794</v>
      </c>
      <c r="B3801" s="76">
        <v>44254.366423611107</v>
      </c>
      <c r="C3801" s="1" t="s">
        <v>12047</v>
      </c>
      <c r="D3801" s="76">
        <v>44254.368206018524</v>
      </c>
      <c r="E3801" s="1" t="s">
        <v>12048</v>
      </c>
      <c r="F3801" s="1" t="s">
        <v>12049</v>
      </c>
      <c r="G3801" s="1" t="s">
        <v>123</v>
      </c>
      <c r="H3801" s="1" t="s">
        <v>124</v>
      </c>
      <c r="I3801" s="1" t="s">
        <v>125</v>
      </c>
      <c r="J3801" s="1" t="s">
        <v>10515</v>
      </c>
      <c r="K3801" s="1" t="s">
        <v>10762</v>
      </c>
      <c r="L3801">
        <f>ROUNDUP(IF(B3801&gt;$D$4,0,($D$4-B3801+1)/365),0)</f>
        <v>0</v>
      </c>
      <c r="M3801">
        <f>ROUNDUP(IF(B3801&gt;$D$5,0,($D$5-B3801+1)/365),0)</f>
        <v>0</v>
      </c>
      <c r="N3801" s="28">
        <f>IF(OR(L3801=1,M3801=1),IF(B3801+364&lt;=$D$5,(B3801+364-$D$4+1)/365,IF(B3801&gt;$D$4,($D$5-B3801+1)/365,$D$6/365)),0)</f>
        <v>0</v>
      </c>
      <c r="O3801" s="28">
        <f>'Data &amp; Parameter'!$E$16*'Data &amp; Parameter'!$E$17*('Data &amp; Parameter'!$E$18+'Data &amp; Parameter'!$E$19)*'Data &amp; Parameter'!$E$20*'Data &amp; Parameter'!$E$37*N3801</f>
        <v>0</v>
      </c>
      <c r="P3801">
        <f>ROUNDUP(IF(D3801&gt;$D$4,0,($D$4-D3801+1)/365),0)</f>
        <v>0</v>
      </c>
      <c r="Q3801">
        <f>ROUNDUP(IF(D3801&gt;$D$5,0,($D$5-D3801+1)/365),0)</f>
        <v>0</v>
      </c>
      <c r="R3801" s="28">
        <f>IF(OR(P3801=1,Q3801=1),IF(D3801+364&lt;=$D$5,(D3801+364-$D$4+1)/365,IF(D3801&gt;$D$4,($D$5-D3801+1)/365,$D$6/365)),0)</f>
        <v>0</v>
      </c>
      <c r="S3801" s="28">
        <f>'Data &amp; Parameter'!$E$16*'Data &amp; Parameter'!$E$17*('Data &amp; Parameter'!$E$18+'Data &amp; Parameter'!$E$19)*'Data &amp; Parameter'!$E$20*'Data &amp; Parameter'!$E$37*R3801</f>
        <v>0</v>
      </c>
      <c r="T3801" s="28">
        <f t="shared" si="59"/>
        <v>0</v>
      </c>
    </row>
    <row r="3802" spans="1:20" ht="15.75" customHeight="1" x14ac:dyDescent="0.35">
      <c r="A3802">
        <v>3795</v>
      </c>
      <c r="B3802" s="76">
        <v>44254.374374999999</v>
      </c>
      <c r="C3802" s="1" t="s">
        <v>12050</v>
      </c>
      <c r="D3802" s="76">
        <v>44254.37498842593</v>
      </c>
      <c r="E3802" s="1" t="s">
        <v>12051</v>
      </c>
      <c r="F3802" s="1" t="s">
        <v>12052</v>
      </c>
      <c r="G3802" s="1" t="s">
        <v>123</v>
      </c>
      <c r="H3802" s="1" t="s">
        <v>124</v>
      </c>
      <c r="I3802" s="1" t="s">
        <v>125</v>
      </c>
      <c r="J3802" s="1" t="s">
        <v>10515</v>
      </c>
      <c r="K3802" s="1" t="s">
        <v>10762</v>
      </c>
      <c r="L3802">
        <f>ROUNDUP(IF(B3802&gt;$D$4,0,($D$4-B3802+1)/365),0)</f>
        <v>0</v>
      </c>
      <c r="M3802">
        <f>ROUNDUP(IF(B3802&gt;$D$5,0,($D$5-B3802+1)/365),0)</f>
        <v>0</v>
      </c>
      <c r="N3802" s="28">
        <f>IF(OR(L3802=1,M3802=1),IF(B3802+364&lt;=$D$5,(B3802+364-$D$4+1)/365,IF(B3802&gt;$D$4,($D$5-B3802+1)/365,$D$6/365)),0)</f>
        <v>0</v>
      </c>
      <c r="O3802" s="28">
        <f>'Data &amp; Parameter'!$E$16*'Data &amp; Parameter'!$E$17*('Data &amp; Parameter'!$E$18+'Data &amp; Parameter'!$E$19)*'Data &amp; Parameter'!$E$20*'Data &amp; Parameter'!$E$37*N3802</f>
        <v>0</v>
      </c>
      <c r="P3802">
        <f>ROUNDUP(IF(D3802&gt;$D$4,0,($D$4-D3802+1)/365),0)</f>
        <v>0</v>
      </c>
      <c r="Q3802">
        <f>ROUNDUP(IF(D3802&gt;$D$5,0,($D$5-D3802+1)/365),0)</f>
        <v>0</v>
      </c>
      <c r="R3802" s="28">
        <f>IF(OR(P3802=1,Q3802=1),IF(D3802+364&lt;=$D$5,(D3802+364-$D$4+1)/365,IF(D3802&gt;$D$4,($D$5-D3802+1)/365,$D$6/365)),0)</f>
        <v>0</v>
      </c>
      <c r="S3802" s="28">
        <f>'Data &amp; Parameter'!$E$16*'Data &amp; Parameter'!$E$17*('Data &amp; Parameter'!$E$18+'Data &amp; Parameter'!$E$19)*'Data &amp; Parameter'!$E$20*'Data &amp; Parameter'!$E$37*R3802</f>
        <v>0</v>
      </c>
      <c r="T3802" s="28">
        <f t="shared" si="59"/>
        <v>0</v>
      </c>
    </row>
    <row r="3803" spans="1:20" ht="15.75" customHeight="1" x14ac:dyDescent="0.35">
      <c r="A3803">
        <v>3796</v>
      </c>
      <c r="B3803" s="76">
        <v>44254.378958333335</v>
      </c>
      <c r="C3803" s="1" t="s">
        <v>12053</v>
      </c>
      <c r="D3803" s="76">
        <v>44254.379340277781</v>
      </c>
      <c r="E3803" s="1" t="s">
        <v>12054</v>
      </c>
      <c r="F3803" s="1" t="s">
        <v>12055</v>
      </c>
      <c r="G3803" s="1" t="s">
        <v>123</v>
      </c>
      <c r="H3803" s="1" t="s">
        <v>124</v>
      </c>
      <c r="I3803" s="1" t="s">
        <v>125</v>
      </c>
      <c r="J3803" s="1" t="s">
        <v>10515</v>
      </c>
      <c r="K3803" s="1" t="s">
        <v>10621</v>
      </c>
      <c r="L3803">
        <f>ROUNDUP(IF(B3803&gt;$D$4,0,($D$4-B3803+1)/365),0)</f>
        <v>0</v>
      </c>
      <c r="M3803">
        <f>ROUNDUP(IF(B3803&gt;$D$5,0,($D$5-B3803+1)/365),0)</f>
        <v>0</v>
      </c>
      <c r="N3803" s="28">
        <f>IF(OR(L3803=1,M3803=1),IF(B3803+364&lt;=$D$5,(B3803+364-$D$4+1)/365,IF(B3803&gt;$D$4,($D$5-B3803+1)/365,$D$6/365)),0)</f>
        <v>0</v>
      </c>
      <c r="O3803" s="28">
        <f>'Data &amp; Parameter'!$E$16*'Data &amp; Parameter'!$E$17*('Data &amp; Parameter'!$E$18+'Data &amp; Parameter'!$E$19)*'Data &amp; Parameter'!$E$20*'Data &amp; Parameter'!$E$37*N3803</f>
        <v>0</v>
      </c>
      <c r="P3803">
        <f>ROUNDUP(IF(D3803&gt;$D$4,0,($D$4-D3803+1)/365),0)</f>
        <v>0</v>
      </c>
      <c r="Q3803">
        <f>ROUNDUP(IF(D3803&gt;$D$5,0,($D$5-D3803+1)/365),0)</f>
        <v>0</v>
      </c>
      <c r="R3803" s="28">
        <f>IF(OR(P3803=1,Q3803=1),IF(D3803+364&lt;=$D$5,(D3803+364-$D$4+1)/365,IF(D3803&gt;$D$4,($D$5-D3803+1)/365,$D$6/365)),0)</f>
        <v>0</v>
      </c>
      <c r="S3803" s="28">
        <f>'Data &amp; Parameter'!$E$16*'Data &amp; Parameter'!$E$17*('Data &amp; Parameter'!$E$18+'Data &amp; Parameter'!$E$19)*'Data &amp; Parameter'!$E$20*'Data &amp; Parameter'!$E$37*R3803</f>
        <v>0</v>
      </c>
      <c r="T3803" s="28">
        <f t="shared" si="59"/>
        <v>0</v>
      </c>
    </row>
    <row r="3804" spans="1:20" ht="15.75" customHeight="1" x14ac:dyDescent="0.35">
      <c r="A3804">
        <v>3797</v>
      </c>
      <c r="B3804" s="76">
        <v>44254.382025462968</v>
      </c>
      <c r="C3804" s="1" t="s">
        <v>12056</v>
      </c>
      <c r="D3804" s="76">
        <v>44254.382719907408</v>
      </c>
      <c r="E3804" s="1" t="s">
        <v>12057</v>
      </c>
      <c r="F3804" s="1" t="s">
        <v>12058</v>
      </c>
      <c r="G3804" s="1" t="s">
        <v>123</v>
      </c>
      <c r="H3804" s="1" t="s">
        <v>124</v>
      </c>
      <c r="I3804" s="1" t="s">
        <v>125</v>
      </c>
      <c r="J3804" s="1" t="s">
        <v>10515</v>
      </c>
      <c r="K3804" s="1" t="s">
        <v>10788</v>
      </c>
      <c r="L3804">
        <f>ROUNDUP(IF(B3804&gt;$D$4,0,($D$4-B3804+1)/365),0)</f>
        <v>0</v>
      </c>
      <c r="M3804">
        <f>ROUNDUP(IF(B3804&gt;$D$5,0,($D$5-B3804+1)/365),0)</f>
        <v>0</v>
      </c>
      <c r="N3804" s="28">
        <f>IF(OR(L3804=1,M3804=1),IF(B3804+364&lt;=$D$5,(B3804+364-$D$4+1)/365,IF(B3804&gt;$D$4,($D$5-B3804+1)/365,$D$6/365)),0)</f>
        <v>0</v>
      </c>
      <c r="O3804" s="28">
        <f>'Data &amp; Parameter'!$E$16*'Data &amp; Parameter'!$E$17*('Data &amp; Parameter'!$E$18+'Data &amp; Parameter'!$E$19)*'Data &amp; Parameter'!$E$20*'Data &amp; Parameter'!$E$37*N3804</f>
        <v>0</v>
      </c>
      <c r="P3804">
        <f>ROUNDUP(IF(D3804&gt;$D$4,0,($D$4-D3804+1)/365),0)</f>
        <v>0</v>
      </c>
      <c r="Q3804">
        <f>ROUNDUP(IF(D3804&gt;$D$5,0,($D$5-D3804+1)/365),0)</f>
        <v>0</v>
      </c>
      <c r="R3804" s="28">
        <f>IF(OR(P3804=1,Q3804=1),IF(D3804+364&lt;=$D$5,(D3804+364-$D$4+1)/365,IF(D3804&gt;$D$4,($D$5-D3804+1)/365,$D$6/365)),0)</f>
        <v>0</v>
      </c>
      <c r="S3804" s="28">
        <f>'Data &amp; Parameter'!$E$16*'Data &amp; Parameter'!$E$17*('Data &amp; Parameter'!$E$18+'Data &amp; Parameter'!$E$19)*'Data &amp; Parameter'!$E$20*'Data &amp; Parameter'!$E$37*R3804</f>
        <v>0</v>
      </c>
      <c r="T3804" s="28">
        <f t="shared" si="59"/>
        <v>0</v>
      </c>
    </row>
    <row r="3805" spans="1:20" ht="15.75" customHeight="1" x14ac:dyDescent="0.35">
      <c r="A3805">
        <v>3798</v>
      </c>
      <c r="B3805" s="76">
        <v>44254.391192129631</v>
      </c>
      <c r="C3805" s="1" t="s">
        <v>12059</v>
      </c>
      <c r="D3805" s="76">
        <v>44254.39162037037</v>
      </c>
      <c r="E3805" s="1" t="s">
        <v>12060</v>
      </c>
      <c r="F3805" s="1" t="s">
        <v>12061</v>
      </c>
      <c r="G3805" s="1" t="s">
        <v>123</v>
      </c>
      <c r="H3805" s="1" t="s">
        <v>124</v>
      </c>
      <c r="I3805" s="1" t="s">
        <v>125</v>
      </c>
      <c r="J3805" s="1" t="s">
        <v>10515</v>
      </c>
      <c r="K3805" s="1" t="s">
        <v>10515</v>
      </c>
      <c r="L3805">
        <f>ROUNDUP(IF(B3805&gt;$D$4,0,($D$4-B3805+1)/365),0)</f>
        <v>0</v>
      </c>
      <c r="M3805">
        <f>ROUNDUP(IF(B3805&gt;$D$5,0,($D$5-B3805+1)/365),0)</f>
        <v>0</v>
      </c>
      <c r="N3805" s="28">
        <f>IF(OR(L3805=1,M3805=1),IF(B3805+364&lt;=$D$5,(B3805+364-$D$4+1)/365,IF(B3805&gt;$D$4,($D$5-B3805+1)/365,$D$6/365)),0)</f>
        <v>0</v>
      </c>
      <c r="O3805" s="28">
        <f>'Data &amp; Parameter'!$E$16*'Data &amp; Parameter'!$E$17*('Data &amp; Parameter'!$E$18+'Data &amp; Parameter'!$E$19)*'Data &amp; Parameter'!$E$20*'Data &amp; Parameter'!$E$37*N3805</f>
        <v>0</v>
      </c>
      <c r="P3805">
        <f>ROUNDUP(IF(D3805&gt;$D$4,0,($D$4-D3805+1)/365),0)</f>
        <v>0</v>
      </c>
      <c r="Q3805">
        <f>ROUNDUP(IF(D3805&gt;$D$5,0,($D$5-D3805+1)/365),0)</f>
        <v>0</v>
      </c>
      <c r="R3805" s="28">
        <f>IF(OR(P3805=1,Q3805=1),IF(D3805+364&lt;=$D$5,(D3805+364-$D$4+1)/365,IF(D3805&gt;$D$4,($D$5-D3805+1)/365,$D$6/365)),0)</f>
        <v>0</v>
      </c>
      <c r="S3805" s="28">
        <f>'Data &amp; Parameter'!$E$16*'Data &amp; Parameter'!$E$17*('Data &amp; Parameter'!$E$18+'Data &amp; Parameter'!$E$19)*'Data &amp; Parameter'!$E$20*'Data &amp; Parameter'!$E$37*R3805</f>
        <v>0</v>
      </c>
      <c r="T3805" s="28">
        <f t="shared" si="59"/>
        <v>0</v>
      </c>
    </row>
    <row r="3806" spans="1:20" ht="15.75" customHeight="1" x14ac:dyDescent="0.35">
      <c r="A3806">
        <v>3799</v>
      </c>
      <c r="B3806" s="76">
        <v>44254.393842592588</v>
      </c>
      <c r="C3806" s="1" t="s">
        <v>12062</v>
      </c>
      <c r="D3806" s="76">
        <v>44254.394328703704</v>
      </c>
      <c r="E3806" s="1" t="s">
        <v>12063</v>
      </c>
      <c r="F3806" s="1" t="s">
        <v>12064</v>
      </c>
      <c r="G3806" s="1" t="s">
        <v>123</v>
      </c>
      <c r="H3806" s="1" t="s">
        <v>124</v>
      </c>
      <c r="I3806" s="1" t="s">
        <v>125</v>
      </c>
      <c r="J3806" s="1" t="s">
        <v>10515</v>
      </c>
      <c r="K3806" s="1" t="s">
        <v>10515</v>
      </c>
      <c r="L3806">
        <f>ROUNDUP(IF(B3806&gt;$D$4,0,($D$4-B3806+1)/365),0)</f>
        <v>0</v>
      </c>
      <c r="M3806">
        <f>ROUNDUP(IF(B3806&gt;$D$5,0,($D$5-B3806+1)/365),0)</f>
        <v>0</v>
      </c>
      <c r="N3806" s="28">
        <f>IF(OR(L3806=1,M3806=1),IF(B3806+364&lt;=$D$5,(B3806+364-$D$4+1)/365,IF(B3806&gt;$D$4,($D$5-B3806+1)/365,$D$6/365)),0)</f>
        <v>0</v>
      </c>
      <c r="O3806" s="28">
        <f>'Data &amp; Parameter'!$E$16*'Data &amp; Parameter'!$E$17*('Data &amp; Parameter'!$E$18+'Data &amp; Parameter'!$E$19)*'Data &amp; Parameter'!$E$20*'Data &amp; Parameter'!$E$37*N3806</f>
        <v>0</v>
      </c>
      <c r="P3806">
        <f>ROUNDUP(IF(D3806&gt;$D$4,0,($D$4-D3806+1)/365),0)</f>
        <v>0</v>
      </c>
      <c r="Q3806">
        <f>ROUNDUP(IF(D3806&gt;$D$5,0,($D$5-D3806+1)/365),0)</f>
        <v>0</v>
      </c>
      <c r="R3806" s="28">
        <f>IF(OR(P3806=1,Q3806=1),IF(D3806+364&lt;=$D$5,(D3806+364-$D$4+1)/365,IF(D3806&gt;$D$4,($D$5-D3806+1)/365,$D$6/365)),0)</f>
        <v>0</v>
      </c>
      <c r="S3806" s="28">
        <f>'Data &amp; Parameter'!$E$16*'Data &amp; Parameter'!$E$17*('Data &amp; Parameter'!$E$18+'Data &amp; Parameter'!$E$19)*'Data &amp; Parameter'!$E$20*'Data &amp; Parameter'!$E$37*R3806</f>
        <v>0</v>
      </c>
      <c r="T3806" s="28">
        <f t="shared" si="59"/>
        <v>0</v>
      </c>
    </row>
    <row r="3807" spans="1:20" ht="15.75" customHeight="1" x14ac:dyDescent="0.35">
      <c r="A3807">
        <v>3800</v>
      </c>
      <c r="B3807" s="76">
        <v>44254.397280092591</v>
      </c>
      <c r="C3807" s="1" t="s">
        <v>12065</v>
      </c>
      <c r="D3807" s="76">
        <v>44254.397893518515</v>
      </c>
      <c r="E3807" s="1" t="s">
        <v>12066</v>
      </c>
      <c r="F3807" s="1" t="s">
        <v>12067</v>
      </c>
      <c r="G3807" s="1" t="s">
        <v>123</v>
      </c>
      <c r="H3807" s="1" t="s">
        <v>124</v>
      </c>
      <c r="I3807" s="1" t="s">
        <v>125</v>
      </c>
      <c r="J3807" s="1" t="s">
        <v>10515</v>
      </c>
      <c r="K3807" s="1" t="s">
        <v>10515</v>
      </c>
      <c r="L3807">
        <f>ROUNDUP(IF(B3807&gt;$D$4,0,($D$4-B3807+1)/365),0)</f>
        <v>0</v>
      </c>
      <c r="M3807">
        <f>ROUNDUP(IF(B3807&gt;$D$5,0,($D$5-B3807+1)/365),0)</f>
        <v>0</v>
      </c>
      <c r="N3807" s="28">
        <f>IF(OR(L3807=1,M3807=1),IF(B3807+364&lt;=$D$5,(B3807+364-$D$4+1)/365,IF(B3807&gt;$D$4,($D$5-B3807+1)/365,$D$6/365)),0)</f>
        <v>0</v>
      </c>
      <c r="O3807" s="28">
        <f>'Data &amp; Parameter'!$E$16*'Data &amp; Parameter'!$E$17*('Data &amp; Parameter'!$E$18+'Data &amp; Parameter'!$E$19)*'Data &amp; Parameter'!$E$20*'Data &amp; Parameter'!$E$37*N3807</f>
        <v>0</v>
      </c>
      <c r="P3807">
        <f>ROUNDUP(IF(D3807&gt;$D$4,0,($D$4-D3807+1)/365),0)</f>
        <v>0</v>
      </c>
      <c r="Q3807">
        <f>ROUNDUP(IF(D3807&gt;$D$5,0,($D$5-D3807+1)/365),0)</f>
        <v>0</v>
      </c>
      <c r="R3807" s="28">
        <f>IF(OR(P3807=1,Q3807=1),IF(D3807+364&lt;=$D$5,(D3807+364-$D$4+1)/365,IF(D3807&gt;$D$4,($D$5-D3807+1)/365,$D$6/365)),0)</f>
        <v>0</v>
      </c>
      <c r="S3807" s="28">
        <f>'Data &amp; Parameter'!$E$16*'Data &amp; Parameter'!$E$17*('Data &amp; Parameter'!$E$18+'Data &amp; Parameter'!$E$19)*'Data &amp; Parameter'!$E$20*'Data &amp; Parameter'!$E$37*R3807</f>
        <v>0</v>
      </c>
      <c r="T3807" s="28">
        <f t="shared" si="59"/>
        <v>0</v>
      </c>
    </row>
    <row r="3808" spans="1:20" ht="15.75" customHeight="1" x14ac:dyDescent="0.35">
      <c r="A3808">
        <v>3801</v>
      </c>
      <c r="B3808" s="76">
        <v>44254.404629629629</v>
      </c>
      <c r="C3808" s="1" t="s">
        <v>12068</v>
      </c>
      <c r="D3808" s="76">
        <v>44254.40524305556</v>
      </c>
      <c r="E3808" s="1" t="s">
        <v>12069</v>
      </c>
      <c r="F3808" s="1" t="s">
        <v>12070</v>
      </c>
      <c r="G3808" s="1" t="s">
        <v>123</v>
      </c>
      <c r="H3808" s="1" t="s">
        <v>124</v>
      </c>
      <c r="I3808" s="1" t="s">
        <v>125</v>
      </c>
      <c r="J3808" s="1" t="s">
        <v>10515</v>
      </c>
      <c r="K3808" s="1" t="s">
        <v>10515</v>
      </c>
      <c r="L3808">
        <f>ROUNDUP(IF(B3808&gt;$D$4,0,($D$4-B3808+1)/365),0)</f>
        <v>0</v>
      </c>
      <c r="M3808">
        <f>ROUNDUP(IF(B3808&gt;$D$5,0,($D$5-B3808+1)/365),0)</f>
        <v>0</v>
      </c>
      <c r="N3808" s="28">
        <f>IF(OR(L3808=1,M3808=1),IF(B3808+364&lt;=$D$5,(B3808+364-$D$4+1)/365,IF(B3808&gt;$D$4,($D$5-B3808+1)/365,$D$6/365)),0)</f>
        <v>0</v>
      </c>
      <c r="O3808" s="28">
        <f>'Data &amp; Parameter'!$E$16*'Data &amp; Parameter'!$E$17*('Data &amp; Parameter'!$E$18+'Data &amp; Parameter'!$E$19)*'Data &amp; Parameter'!$E$20*'Data &amp; Parameter'!$E$37*N3808</f>
        <v>0</v>
      </c>
      <c r="P3808">
        <f>ROUNDUP(IF(D3808&gt;$D$4,0,($D$4-D3808+1)/365),0)</f>
        <v>0</v>
      </c>
      <c r="Q3808">
        <f>ROUNDUP(IF(D3808&gt;$D$5,0,($D$5-D3808+1)/365),0)</f>
        <v>0</v>
      </c>
      <c r="R3808" s="28">
        <f>IF(OR(P3808=1,Q3808=1),IF(D3808+364&lt;=$D$5,(D3808+364-$D$4+1)/365,IF(D3808&gt;$D$4,($D$5-D3808+1)/365,$D$6/365)),0)</f>
        <v>0</v>
      </c>
      <c r="S3808" s="28">
        <f>'Data &amp; Parameter'!$E$16*'Data &amp; Parameter'!$E$17*('Data &amp; Parameter'!$E$18+'Data &amp; Parameter'!$E$19)*'Data &amp; Parameter'!$E$20*'Data &amp; Parameter'!$E$37*R3808</f>
        <v>0</v>
      </c>
      <c r="T3808" s="28">
        <f t="shared" si="59"/>
        <v>0</v>
      </c>
    </row>
    <row r="3809" spans="1:20" ht="15.75" customHeight="1" x14ac:dyDescent="0.35">
      <c r="A3809">
        <v>3802</v>
      </c>
      <c r="B3809" s="76">
        <v>44254.407210648147</v>
      </c>
      <c r="C3809" s="1" t="s">
        <v>12071</v>
      </c>
      <c r="D3809" s="76">
        <v>44254.407997685186</v>
      </c>
      <c r="E3809" s="1" t="s">
        <v>12072</v>
      </c>
      <c r="F3809" s="1" t="s">
        <v>12073</v>
      </c>
      <c r="G3809" s="1" t="s">
        <v>123</v>
      </c>
      <c r="H3809" s="1" t="s">
        <v>124</v>
      </c>
      <c r="I3809" s="1" t="s">
        <v>125</v>
      </c>
      <c r="J3809" s="1" t="s">
        <v>12074</v>
      </c>
      <c r="K3809" s="1" t="s">
        <v>12075</v>
      </c>
      <c r="L3809">
        <f>ROUNDUP(IF(B3809&gt;$D$4,0,($D$4-B3809+1)/365),0)</f>
        <v>0</v>
      </c>
      <c r="M3809">
        <f>ROUNDUP(IF(B3809&gt;$D$5,0,($D$5-B3809+1)/365),0)</f>
        <v>0</v>
      </c>
      <c r="N3809" s="28">
        <f>IF(OR(L3809=1,M3809=1),IF(B3809+364&lt;=$D$5,(B3809+364-$D$4+1)/365,IF(B3809&gt;$D$4,($D$5-B3809+1)/365,$D$6/365)),0)</f>
        <v>0</v>
      </c>
      <c r="O3809" s="28">
        <f>'Data &amp; Parameter'!$E$16*'Data &amp; Parameter'!$E$17*('Data &amp; Parameter'!$E$18+'Data &amp; Parameter'!$E$19)*'Data &amp; Parameter'!$E$20*'Data &amp; Parameter'!$E$37*N3809</f>
        <v>0</v>
      </c>
      <c r="P3809">
        <f>ROUNDUP(IF(D3809&gt;$D$4,0,($D$4-D3809+1)/365),0)</f>
        <v>0</v>
      </c>
      <c r="Q3809">
        <f>ROUNDUP(IF(D3809&gt;$D$5,0,($D$5-D3809+1)/365),0)</f>
        <v>0</v>
      </c>
      <c r="R3809" s="28">
        <f>IF(OR(P3809=1,Q3809=1),IF(D3809+364&lt;=$D$5,(D3809+364-$D$4+1)/365,IF(D3809&gt;$D$4,($D$5-D3809+1)/365,$D$6/365)),0)</f>
        <v>0</v>
      </c>
      <c r="S3809" s="28">
        <f>'Data &amp; Parameter'!$E$16*'Data &amp; Parameter'!$E$17*('Data &amp; Parameter'!$E$18+'Data &amp; Parameter'!$E$19)*'Data &amp; Parameter'!$E$20*'Data &amp; Parameter'!$E$37*R3809</f>
        <v>0</v>
      </c>
      <c r="T3809" s="28">
        <f t="shared" si="59"/>
        <v>0</v>
      </c>
    </row>
    <row r="3810" spans="1:20" ht="15.75" customHeight="1" x14ac:dyDescent="0.35">
      <c r="A3810">
        <v>3803</v>
      </c>
      <c r="B3810" s="76">
        <v>44254.411493055552</v>
      </c>
      <c r="C3810" s="1" t="s">
        <v>12076</v>
      </c>
      <c r="D3810" s="76">
        <v>44254.41206018519</v>
      </c>
      <c r="E3810" s="1" t="s">
        <v>12077</v>
      </c>
      <c r="F3810" s="1" t="s">
        <v>12078</v>
      </c>
      <c r="G3810" s="1" t="s">
        <v>123</v>
      </c>
      <c r="H3810" s="1" t="s">
        <v>3942</v>
      </c>
      <c r="I3810" s="1" t="s">
        <v>125</v>
      </c>
      <c r="J3810" s="1" t="s">
        <v>12079</v>
      </c>
      <c r="K3810" s="1" t="s">
        <v>12075</v>
      </c>
      <c r="L3810">
        <f>ROUNDUP(IF(B3810&gt;$D$4,0,($D$4-B3810+1)/365),0)</f>
        <v>0</v>
      </c>
      <c r="M3810">
        <f>ROUNDUP(IF(B3810&gt;$D$5,0,($D$5-B3810+1)/365),0)</f>
        <v>0</v>
      </c>
      <c r="N3810" s="28">
        <f>IF(OR(L3810=1,M3810=1),IF(B3810+364&lt;=$D$5,(B3810+364-$D$4+1)/365,IF(B3810&gt;$D$4,($D$5-B3810+1)/365,$D$6/365)),0)</f>
        <v>0</v>
      </c>
      <c r="O3810" s="28">
        <f>'Data &amp; Parameter'!$E$16*'Data &amp; Parameter'!$E$17*('Data &amp; Parameter'!$E$18+'Data &amp; Parameter'!$E$19)*'Data &amp; Parameter'!$E$20*'Data &amp; Parameter'!$E$37*N3810</f>
        <v>0</v>
      </c>
      <c r="P3810">
        <f>ROUNDUP(IF(D3810&gt;$D$4,0,($D$4-D3810+1)/365),0)</f>
        <v>0</v>
      </c>
      <c r="Q3810">
        <f>ROUNDUP(IF(D3810&gt;$D$5,0,($D$5-D3810+1)/365),0)</f>
        <v>0</v>
      </c>
      <c r="R3810" s="28">
        <f>IF(OR(P3810=1,Q3810=1),IF(D3810+364&lt;=$D$5,(D3810+364-$D$4+1)/365,IF(D3810&gt;$D$4,($D$5-D3810+1)/365,$D$6/365)),0)</f>
        <v>0</v>
      </c>
      <c r="S3810" s="28">
        <f>'Data &amp; Parameter'!$E$16*'Data &amp; Parameter'!$E$17*('Data &amp; Parameter'!$E$18+'Data &amp; Parameter'!$E$19)*'Data &amp; Parameter'!$E$20*'Data &amp; Parameter'!$E$37*R3810</f>
        <v>0</v>
      </c>
      <c r="T3810" s="28">
        <f t="shared" si="59"/>
        <v>0</v>
      </c>
    </row>
    <row r="3811" spans="1:20" ht="15.75" customHeight="1" x14ac:dyDescent="0.35">
      <c r="A3811">
        <v>3804</v>
      </c>
      <c r="B3811" s="76">
        <v>44254.414629629631</v>
      </c>
      <c r="C3811" s="1" t="s">
        <v>12080</v>
      </c>
      <c r="D3811" s="76">
        <v>44254.415185185186</v>
      </c>
      <c r="E3811" s="1" t="s">
        <v>12081</v>
      </c>
      <c r="F3811" s="1" t="s">
        <v>12082</v>
      </c>
      <c r="G3811" s="1" t="s">
        <v>123</v>
      </c>
      <c r="H3811" s="1" t="s">
        <v>124</v>
      </c>
      <c r="I3811" s="1" t="s">
        <v>125</v>
      </c>
      <c r="J3811" s="1" t="s">
        <v>12074</v>
      </c>
      <c r="K3811" s="1" t="s">
        <v>12075</v>
      </c>
      <c r="L3811">
        <f>ROUNDUP(IF(B3811&gt;$D$4,0,($D$4-B3811+1)/365),0)</f>
        <v>0</v>
      </c>
      <c r="M3811">
        <f>ROUNDUP(IF(B3811&gt;$D$5,0,($D$5-B3811+1)/365),0)</f>
        <v>0</v>
      </c>
      <c r="N3811" s="28">
        <f>IF(OR(L3811=1,M3811=1),IF(B3811+364&lt;=$D$5,(B3811+364-$D$4+1)/365,IF(B3811&gt;$D$4,($D$5-B3811+1)/365,$D$6/365)),0)</f>
        <v>0</v>
      </c>
      <c r="O3811" s="28">
        <f>'Data &amp; Parameter'!$E$16*'Data &amp; Parameter'!$E$17*('Data &amp; Parameter'!$E$18+'Data &amp; Parameter'!$E$19)*'Data &amp; Parameter'!$E$20*'Data &amp; Parameter'!$E$37*N3811</f>
        <v>0</v>
      </c>
      <c r="P3811">
        <f>ROUNDUP(IF(D3811&gt;$D$4,0,($D$4-D3811+1)/365),0)</f>
        <v>0</v>
      </c>
      <c r="Q3811">
        <f>ROUNDUP(IF(D3811&gt;$D$5,0,($D$5-D3811+1)/365),0)</f>
        <v>0</v>
      </c>
      <c r="R3811" s="28">
        <f>IF(OR(P3811=1,Q3811=1),IF(D3811+364&lt;=$D$5,(D3811+364-$D$4+1)/365,IF(D3811&gt;$D$4,($D$5-D3811+1)/365,$D$6/365)),0)</f>
        <v>0</v>
      </c>
      <c r="S3811" s="28">
        <f>'Data &amp; Parameter'!$E$16*'Data &amp; Parameter'!$E$17*('Data &amp; Parameter'!$E$18+'Data &amp; Parameter'!$E$19)*'Data &amp; Parameter'!$E$20*'Data &amp; Parameter'!$E$37*R3811</f>
        <v>0</v>
      </c>
      <c r="T3811" s="28">
        <f t="shared" si="59"/>
        <v>0</v>
      </c>
    </row>
    <row r="3812" spans="1:20" ht="15.75" customHeight="1" x14ac:dyDescent="0.35">
      <c r="A3812">
        <v>3805</v>
      </c>
      <c r="B3812" s="76">
        <v>44254.41777777778</v>
      </c>
      <c r="C3812" s="1" t="s">
        <v>12083</v>
      </c>
      <c r="D3812" s="76">
        <v>44254.418460648143</v>
      </c>
      <c r="E3812" s="1" t="s">
        <v>12084</v>
      </c>
      <c r="F3812" s="1" t="s">
        <v>12085</v>
      </c>
      <c r="G3812" s="1" t="s">
        <v>123</v>
      </c>
      <c r="H3812" s="1" t="s">
        <v>124</v>
      </c>
      <c r="I3812" s="1" t="s">
        <v>125</v>
      </c>
      <c r="J3812" s="1" t="s">
        <v>12074</v>
      </c>
      <c r="K3812" s="1" t="s">
        <v>12075</v>
      </c>
      <c r="L3812">
        <f>ROUNDUP(IF(B3812&gt;$D$4,0,($D$4-B3812+1)/365),0)</f>
        <v>0</v>
      </c>
      <c r="M3812">
        <f>ROUNDUP(IF(B3812&gt;$D$5,0,($D$5-B3812+1)/365),0)</f>
        <v>0</v>
      </c>
      <c r="N3812" s="28">
        <f>IF(OR(L3812=1,M3812=1),IF(B3812+364&lt;=$D$5,(B3812+364-$D$4+1)/365,IF(B3812&gt;$D$4,($D$5-B3812+1)/365,$D$6/365)),0)</f>
        <v>0</v>
      </c>
      <c r="O3812" s="28">
        <f>'Data &amp; Parameter'!$E$16*'Data &amp; Parameter'!$E$17*('Data &amp; Parameter'!$E$18+'Data &amp; Parameter'!$E$19)*'Data &amp; Parameter'!$E$20*'Data &amp; Parameter'!$E$37*N3812</f>
        <v>0</v>
      </c>
      <c r="P3812">
        <f>ROUNDUP(IF(D3812&gt;$D$4,0,($D$4-D3812+1)/365),0)</f>
        <v>0</v>
      </c>
      <c r="Q3812">
        <f>ROUNDUP(IF(D3812&gt;$D$5,0,($D$5-D3812+1)/365),0)</f>
        <v>0</v>
      </c>
      <c r="R3812" s="28">
        <f>IF(OR(P3812=1,Q3812=1),IF(D3812+364&lt;=$D$5,(D3812+364-$D$4+1)/365,IF(D3812&gt;$D$4,($D$5-D3812+1)/365,$D$6/365)),0)</f>
        <v>0</v>
      </c>
      <c r="S3812" s="28">
        <f>'Data &amp; Parameter'!$E$16*'Data &amp; Parameter'!$E$17*('Data &amp; Parameter'!$E$18+'Data &amp; Parameter'!$E$19)*'Data &amp; Parameter'!$E$20*'Data &amp; Parameter'!$E$37*R3812</f>
        <v>0</v>
      </c>
      <c r="T3812" s="28">
        <f t="shared" si="59"/>
        <v>0</v>
      </c>
    </row>
    <row r="3813" spans="1:20" ht="15.75" customHeight="1" x14ac:dyDescent="0.35">
      <c r="A3813">
        <v>3806</v>
      </c>
      <c r="B3813" s="76">
        <v>44254.421307870369</v>
      </c>
      <c r="C3813" s="1" t="s">
        <v>12086</v>
      </c>
      <c r="D3813" s="76">
        <v>44254.421909722223</v>
      </c>
      <c r="E3813" s="1" t="s">
        <v>12087</v>
      </c>
      <c r="F3813" s="1" t="s">
        <v>12088</v>
      </c>
      <c r="G3813" s="1" t="s">
        <v>123</v>
      </c>
      <c r="H3813" s="1" t="s">
        <v>124</v>
      </c>
      <c r="I3813" s="1" t="s">
        <v>125</v>
      </c>
      <c r="J3813" s="1" t="s">
        <v>12074</v>
      </c>
      <c r="K3813" s="1" t="s">
        <v>12075</v>
      </c>
      <c r="L3813">
        <f>ROUNDUP(IF(B3813&gt;$D$4,0,($D$4-B3813+1)/365),0)</f>
        <v>0</v>
      </c>
      <c r="M3813">
        <f>ROUNDUP(IF(B3813&gt;$D$5,0,($D$5-B3813+1)/365),0)</f>
        <v>0</v>
      </c>
      <c r="N3813" s="28">
        <f>IF(OR(L3813=1,M3813=1),IF(B3813+364&lt;=$D$5,(B3813+364-$D$4+1)/365,IF(B3813&gt;$D$4,($D$5-B3813+1)/365,$D$6/365)),0)</f>
        <v>0</v>
      </c>
      <c r="O3813" s="28">
        <f>'Data &amp; Parameter'!$E$16*'Data &amp; Parameter'!$E$17*('Data &amp; Parameter'!$E$18+'Data &amp; Parameter'!$E$19)*'Data &amp; Parameter'!$E$20*'Data &amp; Parameter'!$E$37*N3813</f>
        <v>0</v>
      </c>
      <c r="P3813">
        <f>ROUNDUP(IF(D3813&gt;$D$4,0,($D$4-D3813+1)/365),0)</f>
        <v>0</v>
      </c>
      <c r="Q3813">
        <f>ROUNDUP(IF(D3813&gt;$D$5,0,($D$5-D3813+1)/365),0)</f>
        <v>0</v>
      </c>
      <c r="R3813" s="28">
        <f>IF(OR(P3813=1,Q3813=1),IF(D3813+364&lt;=$D$5,(D3813+364-$D$4+1)/365,IF(D3813&gt;$D$4,($D$5-D3813+1)/365,$D$6/365)),0)</f>
        <v>0</v>
      </c>
      <c r="S3813" s="28">
        <f>'Data &amp; Parameter'!$E$16*'Data &amp; Parameter'!$E$17*('Data &amp; Parameter'!$E$18+'Data &amp; Parameter'!$E$19)*'Data &amp; Parameter'!$E$20*'Data &amp; Parameter'!$E$37*R3813</f>
        <v>0</v>
      </c>
      <c r="T3813" s="28">
        <f t="shared" si="59"/>
        <v>0</v>
      </c>
    </row>
    <row r="3814" spans="1:20" ht="15.75" customHeight="1" x14ac:dyDescent="0.35">
      <c r="A3814">
        <v>3807</v>
      </c>
      <c r="B3814" s="76">
        <v>44254.422546296293</v>
      </c>
      <c r="C3814" s="1" t="s">
        <v>12089</v>
      </c>
      <c r="D3814" s="76">
        <v>44254.425937499997</v>
      </c>
      <c r="E3814" s="1" t="s">
        <v>12090</v>
      </c>
      <c r="F3814" s="1" t="s">
        <v>12091</v>
      </c>
      <c r="G3814" s="1" t="s">
        <v>123</v>
      </c>
      <c r="H3814" s="1" t="s">
        <v>124</v>
      </c>
      <c r="I3814" s="1" t="s">
        <v>125</v>
      </c>
      <c r="J3814" s="1" t="s">
        <v>10722</v>
      </c>
      <c r="K3814" s="1" t="s">
        <v>10818</v>
      </c>
      <c r="L3814">
        <f>ROUNDUP(IF(B3814&gt;$D$4,0,($D$4-B3814+1)/365),0)</f>
        <v>0</v>
      </c>
      <c r="M3814">
        <f>ROUNDUP(IF(B3814&gt;$D$5,0,($D$5-B3814+1)/365),0)</f>
        <v>0</v>
      </c>
      <c r="N3814" s="28">
        <f>IF(OR(L3814=1,M3814=1),IF(B3814+364&lt;=$D$5,(B3814+364-$D$4+1)/365,IF(B3814&gt;$D$4,($D$5-B3814+1)/365,$D$6/365)),0)</f>
        <v>0</v>
      </c>
      <c r="O3814" s="28">
        <f>'Data &amp; Parameter'!$E$16*'Data &amp; Parameter'!$E$17*('Data &amp; Parameter'!$E$18+'Data &amp; Parameter'!$E$19)*'Data &amp; Parameter'!$E$20*'Data &amp; Parameter'!$E$37*N3814</f>
        <v>0</v>
      </c>
      <c r="P3814">
        <f>ROUNDUP(IF(D3814&gt;$D$4,0,($D$4-D3814+1)/365),0)</f>
        <v>0</v>
      </c>
      <c r="Q3814">
        <f>ROUNDUP(IF(D3814&gt;$D$5,0,($D$5-D3814+1)/365),0)</f>
        <v>0</v>
      </c>
      <c r="R3814" s="28">
        <f>IF(OR(P3814=1,Q3814=1),IF(D3814+364&lt;=$D$5,(D3814+364-$D$4+1)/365,IF(D3814&gt;$D$4,($D$5-D3814+1)/365,$D$6/365)),0)</f>
        <v>0</v>
      </c>
      <c r="S3814" s="28">
        <f>'Data &amp; Parameter'!$E$16*'Data &amp; Parameter'!$E$17*('Data &amp; Parameter'!$E$18+'Data &amp; Parameter'!$E$19)*'Data &amp; Parameter'!$E$20*'Data &amp; Parameter'!$E$37*R3814</f>
        <v>0</v>
      </c>
      <c r="T3814" s="28">
        <f t="shared" si="59"/>
        <v>0</v>
      </c>
    </row>
    <row r="3815" spans="1:20" ht="15.75" customHeight="1" x14ac:dyDescent="0.35">
      <c r="A3815">
        <v>3808</v>
      </c>
      <c r="B3815" s="76">
        <v>44254.422708333332</v>
      </c>
      <c r="C3815" s="1" t="s">
        <v>12092</v>
      </c>
      <c r="D3815" s="76">
        <v>44254.426111111112</v>
      </c>
      <c r="E3815" s="1" t="s">
        <v>12093</v>
      </c>
      <c r="F3815" s="1" t="s">
        <v>12094</v>
      </c>
      <c r="G3815" s="1" t="s">
        <v>123</v>
      </c>
      <c r="H3815" s="1" t="s">
        <v>124</v>
      </c>
      <c r="I3815" s="1" t="s">
        <v>125</v>
      </c>
      <c r="J3815" s="1" t="s">
        <v>11086</v>
      </c>
      <c r="K3815" s="1" t="s">
        <v>10818</v>
      </c>
      <c r="L3815">
        <f>ROUNDUP(IF(B3815&gt;$D$4,0,($D$4-B3815+1)/365),0)</f>
        <v>0</v>
      </c>
      <c r="M3815">
        <f>ROUNDUP(IF(B3815&gt;$D$5,0,($D$5-B3815+1)/365),0)</f>
        <v>0</v>
      </c>
      <c r="N3815" s="28">
        <f>IF(OR(L3815=1,M3815=1),IF(B3815+364&lt;=$D$5,(B3815+364-$D$4+1)/365,IF(B3815&gt;$D$4,($D$5-B3815+1)/365,$D$6/365)),0)</f>
        <v>0</v>
      </c>
      <c r="O3815" s="28">
        <f>'Data &amp; Parameter'!$E$16*'Data &amp; Parameter'!$E$17*('Data &amp; Parameter'!$E$18+'Data &amp; Parameter'!$E$19)*'Data &amp; Parameter'!$E$20*'Data &amp; Parameter'!$E$37*N3815</f>
        <v>0</v>
      </c>
      <c r="P3815">
        <f>ROUNDUP(IF(D3815&gt;$D$4,0,($D$4-D3815+1)/365),0)</f>
        <v>0</v>
      </c>
      <c r="Q3815">
        <f>ROUNDUP(IF(D3815&gt;$D$5,0,($D$5-D3815+1)/365),0)</f>
        <v>0</v>
      </c>
      <c r="R3815" s="28">
        <f>IF(OR(P3815=1,Q3815=1),IF(D3815+364&lt;=$D$5,(D3815+364-$D$4+1)/365,IF(D3815&gt;$D$4,($D$5-D3815+1)/365,$D$6/365)),0)</f>
        <v>0</v>
      </c>
      <c r="S3815" s="28">
        <f>'Data &amp; Parameter'!$E$16*'Data &amp; Parameter'!$E$17*('Data &amp; Parameter'!$E$18+'Data &amp; Parameter'!$E$19)*'Data &amp; Parameter'!$E$20*'Data &amp; Parameter'!$E$37*R3815</f>
        <v>0</v>
      </c>
      <c r="T3815" s="28">
        <f t="shared" si="59"/>
        <v>0</v>
      </c>
    </row>
    <row r="3816" spans="1:20" ht="15.75" customHeight="1" x14ac:dyDescent="0.35">
      <c r="A3816">
        <v>3809</v>
      </c>
      <c r="B3816" s="76">
        <v>44254.424027777779</v>
      </c>
      <c r="C3816" s="1" t="s">
        <v>12095</v>
      </c>
      <c r="D3816" s="76">
        <v>44254.424745370372</v>
      </c>
      <c r="E3816" s="1" t="s">
        <v>12096</v>
      </c>
      <c r="F3816" s="1" t="s">
        <v>12097</v>
      </c>
      <c r="G3816" s="1" t="s">
        <v>123</v>
      </c>
      <c r="H3816" s="1" t="s">
        <v>124</v>
      </c>
      <c r="I3816" s="1" t="s">
        <v>125</v>
      </c>
      <c r="J3816" s="1" t="s">
        <v>12074</v>
      </c>
      <c r="K3816" s="1" t="s">
        <v>12075</v>
      </c>
      <c r="L3816">
        <f>ROUNDUP(IF(B3816&gt;$D$4,0,($D$4-B3816+1)/365),0)</f>
        <v>0</v>
      </c>
      <c r="M3816">
        <f>ROUNDUP(IF(B3816&gt;$D$5,0,($D$5-B3816+1)/365),0)</f>
        <v>0</v>
      </c>
      <c r="N3816" s="28">
        <f>IF(OR(L3816=1,M3816=1),IF(B3816+364&lt;=$D$5,(B3816+364-$D$4+1)/365,IF(B3816&gt;$D$4,($D$5-B3816+1)/365,$D$6/365)),0)</f>
        <v>0</v>
      </c>
      <c r="O3816" s="28">
        <f>'Data &amp; Parameter'!$E$16*'Data &amp; Parameter'!$E$17*('Data &amp; Parameter'!$E$18+'Data &amp; Parameter'!$E$19)*'Data &amp; Parameter'!$E$20*'Data &amp; Parameter'!$E$37*N3816</f>
        <v>0</v>
      </c>
      <c r="P3816">
        <f>ROUNDUP(IF(D3816&gt;$D$4,0,($D$4-D3816+1)/365),0)</f>
        <v>0</v>
      </c>
      <c r="Q3816">
        <f>ROUNDUP(IF(D3816&gt;$D$5,0,($D$5-D3816+1)/365),0)</f>
        <v>0</v>
      </c>
      <c r="R3816" s="28">
        <f>IF(OR(P3816=1,Q3816=1),IF(D3816+364&lt;=$D$5,(D3816+364-$D$4+1)/365,IF(D3816&gt;$D$4,($D$5-D3816+1)/365,$D$6/365)),0)</f>
        <v>0</v>
      </c>
      <c r="S3816" s="28">
        <f>'Data &amp; Parameter'!$E$16*'Data &amp; Parameter'!$E$17*('Data &amp; Parameter'!$E$18+'Data &amp; Parameter'!$E$19)*'Data &amp; Parameter'!$E$20*'Data &amp; Parameter'!$E$37*R3816</f>
        <v>0</v>
      </c>
      <c r="T3816" s="28">
        <f t="shared" si="59"/>
        <v>0</v>
      </c>
    </row>
    <row r="3817" spans="1:20" ht="15.75" customHeight="1" x14ac:dyDescent="0.35">
      <c r="A3817">
        <v>3810</v>
      </c>
      <c r="B3817" s="76">
        <v>44254.424340277779</v>
      </c>
      <c r="C3817" s="1" t="s">
        <v>12098</v>
      </c>
      <c r="D3817" s="76">
        <v>44254.424780092595</v>
      </c>
      <c r="E3817" s="1" t="s">
        <v>12099</v>
      </c>
      <c r="F3817" s="1" t="s">
        <v>12100</v>
      </c>
      <c r="G3817" s="1" t="s">
        <v>123</v>
      </c>
      <c r="H3817" s="1" t="s">
        <v>124</v>
      </c>
      <c r="I3817" s="1" t="s">
        <v>125</v>
      </c>
      <c r="J3817" s="1" t="s">
        <v>3846</v>
      </c>
      <c r="K3817" s="1" t="s">
        <v>3846</v>
      </c>
      <c r="L3817">
        <f>ROUNDUP(IF(B3817&gt;$D$4,0,($D$4-B3817+1)/365),0)</f>
        <v>0</v>
      </c>
      <c r="M3817">
        <f>ROUNDUP(IF(B3817&gt;$D$5,0,($D$5-B3817+1)/365),0)</f>
        <v>0</v>
      </c>
      <c r="N3817" s="28">
        <f>IF(OR(L3817=1,M3817=1),IF(B3817+364&lt;=$D$5,(B3817+364-$D$4+1)/365,IF(B3817&gt;$D$4,($D$5-B3817+1)/365,$D$6/365)),0)</f>
        <v>0</v>
      </c>
      <c r="O3817" s="28">
        <f>'Data &amp; Parameter'!$E$16*'Data &amp; Parameter'!$E$17*('Data &amp; Parameter'!$E$18+'Data &amp; Parameter'!$E$19)*'Data &amp; Parameter'!$E$20*'Data &amp; Parameter'!$E$37*N3817</f>
        <v>0</v>
      </c>
      <c r="P3817">
        <f>ROUNDUP(IF(D3817&gt;$D$4,0,($D$4-D3817+1)/365),0)</f>
        <v>0</v>
      </c>
      <c r="Q3817">
        <f>ROUNDUP(IF(D3817&gt;$D$5,0,($D$5-D3817+1)/365),0)</f>
        <v>0</v>
      </c>
      <c r="R3817" s="28">
        <f>IF(OR(P3817=1,Q3817=1),IF(D3817+364&lt;=$D$5,(D3817+364-$D$4+1)/365,IF(D3817&gt;$D$4,($D$5-D3817+1)/365,$D$6/365)),0)</f>
        <v>0</v>
      </c>
      <c r="S3817" s="28">
        <f>'Data &amp; Parameter'!$E$16*'Data &amp; Parameter'!$E$17*('Data &amp; Parameter'!$E$18+'Data &amp; Parameter'!$E$19)*'Data &amp; Parameter'!$E$20*'Data &amp; Parameter'!$E$37*R3817</f>
        <v>0</v>
      </c>
      <c r="T3817" s="28">
        <f t="shared" si="59"/>
        <v>0</v>
      </c>
    </row>
    <row r="3818" spans="1:20" ht="15.75" customHeight="1" x14ac:dyDescent="0.35">
      <c r="A3818">
        <v>3811</v>
      </c>
      <c r="B3818" s="76">
        <v>44254.427175925928</v>
      </c>
      <c r="C3818" s="1" t="s">
        <v>12101</v>
      </c>
      <c r="D3818" s="76">
        <v>44254.427719907406</v>
      </c>
      <c r="E3818" s="1" t="s">
        <v>12102</v>
      </c>
      <c r="F3818" s="1" t="s">
        <v>12103</v>
      </c>
      <c r="G3818" s="1" t="s">
        <v>123</v>
      </c>
      <c r="H3818" s="1" t="s">
        <v>124</v>
      </c>
      <c r="I3818" s="1" t="s">
        <v>125</v>
      </c>
      <c r="J3818" s="1" t="s">
        <v>3846</v>
      </c>
      <c r="K3818" s="1" t="s">
        <v>3846</v>
      </c>
      <c r="L3818">
        <f>ROUNDUP(IF(B3818&gt;$D$4,0,($D$4-B3818+1)/365),0)</f>
        <v>0</v>
      </c>
      <c r="M3818">
        <f>ROUNDUP(IF(B3818&gt;$D$5,0,($D$5-B3818+1)/365),0)</f>
        <v>0</v>
      </c>
      <c r="N3818" s="28">
        <f>IF(OR(L3818=1,M3818=1),IF(B3818+364&lt;=$D$5,(B3818+364-$D$4+1)/365,IF(B3818&gt;$D$4,($D$5-B3818+1)/365,$D$6/365)),0)</f>
        <v>0</v>
      </c>
      <c r="O3818" s="28">
        <f>'Data &amp; Parameter'!$E$16*'Data &amp; Parameter'!$E$17*('Data &amp; Parameter'!$E$18+'Data &amp; Parameter'!$E$19)*'Data &amp; Parameter'!$E$20*'Data &amp; Parameter'!$E$37*N3818</f>
        <v>0</v>
      </c>
      <c r="P3818">
        <f>ROUNDUP(IF(D3818&gt;$D$4,0,($D$4-D3818+1)/365),0)</f>
        <v>0</v>
      </c>
      <c r="Q3818">
        <f>ROUNDUP(IF(D3818&gt;$D$5,0,($D$5-D3818+1)/365),0)</f>
        <v>0</v>
      </c>
      <c r="R3818" s="28">
        <f>IF(OR(P3818=1,Q3818=1),IF(D3818+364&lt;=$D$5,(D3818+364-$D$4+1)/365,IF(D3818&gt;$D$4,($D$5-D3818+1)/365,$D$6/365)),0)</f>
        <v>0</v>
      </c>
      <c r="S3818" s="28">
        <f>'Data &amp; Parameter'!$E$16*'Data &amp; Parameter'!$E$17*('Data &amp; Parameter'!$E$18+'Data &amp; Parameter'!$E$19)*'Data &amp; Parameter'!$E$20*'Data &amp; Parameter'!$E$37*R3818</f>
        <v>0</v>
      </c>
      <c r="T3818" s="28">
        <f t="shared" si="59"/>
        <v>0</v>
      </c>
    </row>
    <row r="3819" spans="1:20" ht="15.75" customHeight="1" x14ac:dyDescent="0.35">
      <c r="A3819">
        <v>3812</v>
      </c>
      <c r="B3819" s="76">
        <v>44254.427870370375</v>
      </c>
      <c r="C3819" s="1" t="s">
        <v>12104</v>
      </c>
      <c r="D3819" s="76">
        <v>44254.428425925929</v>
      </c>
      <c r="E3819" s="1" t="s">
        <v>12105</v>
      </c>
      <c r="F3819" s="1" t="s">
        <v>12106</v>
      </c>
      <c r="G3819" s="1" t="s">
        <v>123</v>
      </c>
      <c r="H3819" s="1" t="s">
        <v>124</v>
      </c>
      <c r="I3819" s="1" t="s">
        <v>125</v>
      </c>
      <c r="J3819" s="1" t="s">
        <v>11086</v>
      </c>
      <c r="K3819" s="1" t="s">
        <v>10818</v>
      </c>
      <c r="L3819">
        <f>ROUNDUP(IF(B3819&gt;$D$4,0,($D$4-B3819+1)/365),0)</f>
        <v>0</v>
      </c>
      <c r="M3819">
        <f>ROUNDUP(IF(B3819&gt;$D$5,0,($D$5-B3819+1)/365),0)</f>
        <v>0</v>
      </c>
      <c r="N3819" s="28">
        <f>IF(OR(L3819=1,M3819=1),IF(B3819+364&lt;=$D$5,(B3819+364-$D$4+1)/365,IF(B3819&gt;$D$4,($D$5-B3819+1)/365,$D$6/365)),0)</f>
        <v>0</v>
      </c>
      <c r="O3819" s="28">
        <f>'Data &amp; Parameter'!$E$16*'Data &amp; Parameter'!$E$17*('Data &amp; Parameter'!$E$18+'Data &amp; Parameter'!$E$19)*'Data &amp; Parameter'!$E$20*'Data &amp; Parameter'!$E$37*N3819</f>
        <v>0</v>
      </c>
      <c r="P3819">
        <f>ROUNDUP(IF(D3819&gt;$D$4,0,($D$4-D3819+1)/365),0)</f>
        <v>0</v>
      </c>
      <c r="Q3819">
        <f>ROUNDUP(IF(D3819&gt;$D$5,0,($D$5-D3819+1)/365),0)</f>
        <v>0</v>
      </c>
      <c r="R3819" s="28">
        <f>IF(OR(P3819=1,Q3819=1),IF(D3819+364&lt;=$D$5,(D3819+364-$D$4+1)/365,IF(D3819&gt;$D$4,($D$5-D3819+1)/365,$D$6/365)),0)</f>
        <v>0</v>
      </c>
      <c r="S3819" s="28">
        <f>'Data &amp; Parameter'!$E$16*'Data &amp; Parameter'!$E$17*('Data &amp; Parameter'!$E$18+'Data &amp; Parameter'!$E$19)*'Data &amp; Parameter'!$E$20*'Data &amp; Parameter'!$E$37*R3819</f>
        <v>0</v>
      </c>
      <c r="T3819" s="28">
        <f t="shared" si="59"/>
        <v>0</v>
      </c>
    </row>
    <row r="3820" spans="1:20" ht="15.75" customHeight="1" x14ac:dyDescent="0.35">
      <c r="A3820">
        <v>3813</v>
      </c>
      <c r="B3820" s="76">
        <v>44254.428483796291</v>
      </c>
      <c r="C3820" s="1" t="s">
        <v>12107</v>
      </c>
      <c r="D3820" s="76">
        <v>44254.429618055554</v>
      </c>
      <c r="E3820" s="1" t="s">
        <v>12108</v>
      </c>
      <c r="F3820" s="1" t="s">
        <v>12109</v>
      </c>
      <c r="G3820" s="1" t="s">
        <v>123</v>
      </c>
      <c r="H3820" s="1" t="s">
        <v>124</v>
      </c>
      <c r="I3820" s="1" t="s">
        <v>125</v>
      </c>
      <c r="J3820" s="1" t="s">
        <v>10722</v>
      </c>
      <c r="K3820" s="1" t="s">
        <v>10818</v>
      </c>
      <c r="L3820">
        <f>ROUNDUP(IF(B3820&gt;$D$4,0,($D$4-B3820+1)/365),0)</f>
        <v>0</v>
      </c>
      <c r="M3820">
        <f>ROUNDUP(IF(B3820&gt;$D$5,0,($D$5-B3820+1)/365),0)</f>
        <v>0</v>
      </c>
      <c r="N3820" s="28">
        <f>IF(OR(L3820=1,M3820=1),IF(B3820+364&lt;=$D$5,(B3820+364-$D$4+1)/365,IF(B3820&gt;$D$4,($D$5-B3820+1)/365,$D$6/365)),0)</f>
        <v>0</v>
      </c>
      <c r="O3820" s="28">
        <f>'Data &amp; Parameter'!$E$16*'Data &amp; Parameter'!$E$17*('Data &amp; Parameter'!$E$18+'Data &amp; Parameter'!$E$19)*'Data &amp; Parameter'!$E$20*'Data &amp; Parameter'!$E$37*N3820</f>
        <v>0</v>
      </c>
      <c r="P3820">
        <f>ROUNDUP(IF(D3820&gt;$D$4,0,($D$4-D3820+1)/365),0)</f>
        <v>0</v>
      </c>
      <c r="Q3820">
        <f>ROUNDUP(IF(D3820&gt;$D$5,0,($D$5-D3820+1)/365),0)</f>
        <v>0</v>
      </c>
      <c r="R3820" s="28">
        <f>IF(OR(P3820=1,Q3820=1),IF(D3820+364&lt;=$D$5,(D3820+364-$D$4+1)/365,IF(D3820&gt;$D$4,($D$5-D3820+1)/365,$D$6/365)),0)</f>
        <v>0</v>
      </c>
      <c r="S3820" s="28">
        <f>'Data &amp; Parameter'!$E$16*'Data &amp; Parameter'!$E$17*('Data &amp; Parameter'!$E$18+'Data &amp; Parameter'!$E$19)*'Data &amp; Parameter'!$E$20*'Data &amp; Parameter'!$E$37*R3820</f>
        <v>0</v>
      </c>
      <c r="T3820" s="28">
        <f t="shared" si="59"/>
        <v>0</v>
      </c>
    </row>
    <row r="3821" spans="1:20" ht="15.75" customHeight="1" x14ac:dyDescent="0.35">
      <c r="A3821">
        <v>3814</v>
      </c>
      <c r="B3821" s="76">
        <v>44254.430023148147</v>
      </c>
      <c r="C3821" s="1" t="s">
        <v>12110</v>
      </c>
      <c r="D3821" s="76">
        <v>44254.430763888886</v>
      </c>
      <c r="E3821" s="1" t="s">
        <v>12111</v>
      </c>
      <c r="F3821" s="1" t="s">
        <v>12112</v>
      </c>
      <c r="G3821" s="1" t="s">
        <v>123</v>
      </c>
      <c r="H3821" s="1" t="s">
        <v>124</v>
      </c>
      <c r="I3821" s="1" t="s">
        <v>125</v>
      </c>
      <c r="J3821" s="1" t="s">
        <v>3846</v>
      </c>
      <c r="K3821" s="1" t="s">
        <v>3846</v>
      </c>
      <c r="L3821">
        <f>ROUNDUP(IF(B3821&gt;$D$4,0,($D$4-B3821+1)/365),0)</f>
        <v>0</v>
      </c>
      <c r="M3821">
        <f>ROUNDUP(IF(B3821&gt;$D$5,0,($D$5-B3821+1)/365),0)</f>
        <v>0</v>
      </c>
      <c r="N3821" s="28">
        <f>IF(OR(L3821=1,M3821=1),IF(B3821+364&lt;=$D$5,(B3821+364-$D$4+1)/365,IF(B3821&gt;$D$4,($D$5-B3821+1)/365,$D$6/365)),0)</f>
        <v>0</v>
      </c>
      <c r="O3821" s="28">
        <f>'Data &amp; Parameter'!$E$16*'Data &amp; Parameter'!$E$17*('Data &amp; Parameter'!$E$18+'Data &amp; Parameter'!$E$19)*'Data &amp; Parameter'!$E$20*'Data &amp; Parameter'!$E$37*N3821</f>
        <v>0</v>
      </c>
      <c r="P3821">
        <f>ROUNDUP(IF(D3821&gt;$D$4,0,($D$4-D3821+1)/365),0)</f>
        <v>0</v>
      </c>
      <c r="Q3821">
        <f>ROUNDUP(IF(D3821&gt;$D$5,0,($D$5-D3821+1)/365),0)</f>
        <v>0</v>
      </c>
      <c r="R3821" s="28">
        <f>IF(OR(P3821=1,Q3821=1),IF(D3821+364&lt;=$D$5,(D3821+364-$D$4+1)/365,IF(D3821&gt;$D$4,($D$5-D3821+1)/365,$D$6/365)),0)</f>
        <v>0</v>
      </c>
      <c r="S3821" s="28">
        <f>'Data &amp; Parameter'!$E$16*'Data &amp; Parameter'!$E$17*('Data &amp; Parameter'!$E$18+'Data &amp; Parameter'!$E$19)*'Data &amp; Parameter'!$E$20*'Data &amp; Parameter'!$E$37*R3821</f>
        <v>0</v>
      </c>
      <c r="T3821" s="28">
        <f t="shared" si="59"/>
        <v>0</v>
      </c>
    </row>
    <row r="3822" spans="1:20" ht="15.75" customHeight="1" x14ac:dyDescent="0.35">
      <c r="A3822">
        <v>3815</v>
      </c>
      <c r="B3822" s="76">
        <v>44254.431018518517</v>
      </c>
      <c r="C3822" s="1" t="s">
        <v>12113</v>
      </c>
      <c r="D3822" s="76">
        <v>44254.431886574079</v>
      </c>
      <c r="E3822" s="1" t="s">
        <v>12114</v>
      </c>
      <c r="F3822" s="1" t="s">
        <v>12115</v>
      </c>
      <c r="G3822" s="1" t="s">
        <v>123</v>
      </c>
      <c r="H3822" s="1" t="s">
        <v>124</v>
      </c>
      <c r="I3822" s="1" t="s">
        <v>125</v>
      </c>
      <c r="J3822" s="1" t="s">
        <v>11086</v>
      </c>
      <c r="K3822" s="1" t="s">
        <v>10818</v>
      </c>
      <c r="L3822">
        <f>ROUNDUP(IF(B3822&gt;$D$4,0,($D$4-B3822+1)/365),0)</f>
        <v>0</v>
      </c>
      <c r="M3822">
        <f>ROUNDUP(IF(B3822&gt;$D$5,0,($D$5-B3822+1)/365),0)</f>
        <v>0</v>
      </c>
      <c r="N3822" s="28">
        <f>IF(OR(L3822=1,M3822=1),IF(B3822+364&lt;=$D$5,(B3822+364-$D$4+1)/365,IF(B3822&gt;$D$4,($D$5-B3822+1)/365,$D$6/365)),0)</f>
        <v>0</v>
      </c>
      <c r="O3822" s="28">
        <f>'Data &amp; Parameter'!$E$16*'Data &amp; Parameter'!$E$17*('Data &amp; Parameter'!$E$18+'Data &amp; Parameter'!$E$19)*'Data &amp; Parameter'!$E$20*'Data &amp; Parameter'!$E$37*N3822</f>
        <v>0</v>
      </c>
      <c r="P3822">
        <f>ROUNDUP(IF(D3822&gt;$D$4,0,($D$4-D3822+1)/365),0)</f>
        <v>0</v>
      </c>
      <c r="Q3822">
        <f>ROUNDUP(IF(D3822&gt;$D$5,0,($D$5-D3822+1)/365),0)</f>
        <v>0</v>
      </c>
      <c r="R3822" s="28">
        <f>IF(OR(P3822=1,Q3822=1),IF(D3822+364&lt;=$D$5,(D3822+364-$D$4+1)/365,IF(D3822&gt;$D$4,($D$5-D3822+1)/365,$D$6/365)),0)</f>
        <v>0</v>
      </c>
      <c r="S3822" s="28">
        <f>'Data &amp; Parameter'!$E$16*'Data &amp; Parameter'!$E$17*('Data &amp; Parameter'!$E$18+'Data &amp; Parameter'!$E$19)*'Data &amp; Parameter'!$E$20*'Data &amp; Parameter'!$E$37*R3822</f>
        <v>0</v>
      </c>
      <c r="T3822" s="28">
        <f t="shared" si="59"/>
        <v>0</v>
      </c>
    </row>
    <row r="3823" spans="1:20" ht="15.75" customHeight="1" x14ac:dyDescent="0.35">
      <c r="A3823">
        <v>3816</v>
      </c>
      <c r="B3823" s="76">
        <v>44254.431666666671</v>
      </c>
      <c r="C3823" s="1" t="s">
        <v>12116</v>
      </c>
      <c r="D3823" s="76">
        <v>44254.432291666672</v>
      </c>
      <c r="E3823" s="1" t="s">
        <v>12117</v>
      </c>
      <c r="F3823" s="1" t="s">
        <v>12118</v>
      </c>
      <c r="G3823" s="1" t="s">
        <v>123</v>
      </c>
      <c r="H3823" s="1" t="s">
        <v>124</v>
      </c>
      <c r="I3823" s="1" t="s">
        <v>125</v>
      </c>
      <c r="J3823" s="1" t="s">
        <v>12074</v>
      </c>
      <c r="K3823" s="1" t="s">
        <v>12074</v>
      </c>
      <c r="L3823">
        <f>ROUNDUP(IF(B3823&gt;$D$4,0,($D$4-B3823+1)/365),0)</f>
        <v>0</v>
      </c>
      <c r="M3823">
        <f>ROUNDUP(IF(B3823&gt;$D$5,0,($D$5-B3823+1)/365),0)</f>
        <v>0</v>
      </c>
      <c r="N3823" s="28">
        <f>IF(OR(L3823=1,M3823=1),IF(B3823+364&lt;=$D$5,(B3823+364-$D$4+1)/365,IF(B3823&gt;$D$4,($D$5-B3823+1)/365,$D$6/365)),0)</f>
        <v>0</v>
      </c>
      <c r="O3823" s="28">
        <f>'Data &amp; Parameter'!$E$16*'Data &amp; Parameter'!$E$17*('Data &amp; Parameter'!$E$18+'Data &amp; Parameter'!$E$19)*'Data &amp; Parameter'!$E$20*'Data &amp; Parameter'!$E$37*N3823</f>
        <v>0</v>
      </c>
      <c r="P3823">
        <f>ROUNDUP(IF(D3823&gt;$D$4,0,($D$4-D3823+1)/365),0)</f>
        <v>0</v>
      </c>
      <c r="Q3823">
        <f>ROUNDUP(IF(D3823&gt;$D$5,0,($D$5-D3823+1)/365),0)</f>
        <v>0</v>
      </c>
      <c r="R3823" s="28">
        <f>IF(OR(P3823=1,Q3823=1),IF(D3823+364&lt;=$D$5,(D3823+364-$D$4+1)/365,IF(D3823&gt;$D$4,($D$5-D3823+1)/365,$D$6/365)),0)</f>
        <v>0</v>
      </c>
      <c r="S3823" s="28">
        <f>'Data &amp; Parameter'!$E$16*'Data &amp; Parameter'!$E$17*('Data &amp; Parameter'!$E$18+'Data &amp; Parameter'!$E$19)*'Data &amp; Parameter'!$E$20*'Data &amp; Parameter'!$E$37*R3823</f>
        <v>0</v>
      </c>
      <c r="T3823" s="28">
        <f t="shared" si="59"/>
        <v>0</v>
      </c>
    </row>
    <row r="3824" spans="1:20" ht="15.75" customHeight="1" x14ac:dyDescent="0.35">
      <c r="A3824">
        <v>3817</v>
      </c>
      <c r="B3824" s="76">
        <v>44254.433078703703</v>
      </c>
      <c r="C3824" s="1" t="s">
        <v>12119</v>
      </c>
      <c r="D3824" s="76">
        <v>44254.434421296297</v>
      </c>
      <c r="E3824" s="1" t="s">
        <v>12120</v>
      </c>
      <c r="F3824" s="1" t="s">
        <v>12121</v>
      </c>
      <c r="G3824" s="1" t="s">
        <v>123</v>
      </c>
      <c r="H3824" s="1" t="s">
        <v>124</v>
      </c>
      <c r="I3824" s="1" t="s">
        <v>125</v>
      </c>
      <c r="J3824" s="1" t="s">
        <v>10722</v>
      </c>
      <c r="K3824" s="1" t="s">
        <v>12122</v>
      </c>
      <c r="L3824">
        <f>ROUNDUP(IF(B3824&gt;$D$4,0,($D$4-B3824+1)/365),0)</f>
        <v>0</v>
      </c>
      <c r="M3824">
        <f>ROUNDUP(IF(B3824&gt;$D$5,0,($D$5-B3824+1)/365),0)</f>
        <v>0</v>
      </c>
      <c r="N3824" s="28">
        <f>IF(OR(L3824=1,M3824=1),IF(B3824+364&lt;=$D$5,(B3824+364-$D$4+1)/365,IF(B3824&gt;$D$4,($D$5-B3824+1)/365,$D$6/365)),0)</f>
        <v>0</v>
      </c>
      <c r="O3824" s="28">
        <f>'Data &amp; Parameter'!$E$16*'Data &amp; Parameter'!$E$17*('Data &amp; Parameter'!$E$18+'Data &amp; Parameter'!$E$19)*'Data &amp; Parameter'!$E$20*'Data &amp; Parameter'!$E$37*N3824</f>
        <v>0</v>
      </c>
      <c r="P3824">
        <f>ROUNDUP(IF(D3824&gt;$D$4,0,($D$4-D3824+1)/365),0)</f>
        <v>0</v>
      </c>
      <c r="Q3824">
        <f>ROUNDUP(IF(D3824&gt;$D$5,0,($D$5-D3824+1)/365),0)</f>
        <v>0</v>
      </c>
      <c r="R3824" s="28">
        <f>IF(OR(P3824=1,Q3824=1),IF(D3824+364&lt;=$D$5,(D3824+364-$D$4+1)/365,IF(D3824&gt;$D$4,($D$5-D3824+1)/365,$D$6/365)),0)</f>
        <v>0</v>
      </c>
      <c r="S3824" s="28">
        <f>'Data &amp; Parameter'!$E$16*'Data &amp; Parameter'!$E$17*('Data &amp; Parameter'!$E$18+'Data &amp; Parameter'!$E$19)*'Data &amp; Parameter'!$E$20*'Data &amp; Parameter'!$E$37*R3824</f>
        <v>0</v>
      </c>
      <c r="T3824" s="28">
        <f t="shared" si="59"/>
        <v>0</v>
      </c>
    </row>
    <row r="3825" spans="1:20" ht="15.75" customHeight="1" x14ac:dyDescent="0.35">
      <c r="A3825">
        <v>3818</v>
      </c>
      <c r="B3825" s="76">
        <v>44254.434305555551</v>
      </c>
      <c r="C3825" s="1" t="s">
        <v>12123</v>
      </c>
      <c r="D3825" s="76">
        <v>44254.434710648144</v>
      </c>
      <c r="E3825" s="1" t="s">
        <v>12124</v>
      </c>
      <c r="F3825" s="1" t="s">
        <v>12125</v>
      </c>
      <c r="G3825" s="1" t="s">
        <v>123</v>
      </c>
      <c r="H3825" s="1" t="s">
        <v>124</v>
      </c>
      <c r="I3825" s="1" t="s">
        <v>125</v>
      </c>
      <c r="J3825" s="1" t="s">
        <v>3846</v>
      </c>
      <c r="K3825" s="1" t="s">
        <v>3846</v>
      </c>
      <c r="L3825">
        <f>ROUNDUP(IF(B3825&gt;$D$4,0,($D$4-B3825+1)/365),0)</f>
        <v>0</v>
      </c>
      <c r="M3825">
        <f>ROUNDUP(IF(B3825&gt;$D$5,0,($D$5-B3825+1)/365),0)</f>
        <v>0</v>
      </c>
      <c r="N3825" s="28">
        <f>IF(OR(L3825=1,M3825=1),IF(B3825+364&lt;=$D$5,(B3825+364-$D$4+1)/365,IF(B3825&gt;$D$4,($D$5-B3825+1)/365,$D$6/365)),0)</f>
        <v>0</v>
      </c>
      <c r="O3825" s="28">
        <f>'Data &amp; Parameter'!$E$16*'Data &amp; Parameter'!$E$17*('Data &amp; Parameter'!$E$18+'Data &amp; Parameter'!$E$19)*'Data &amp; Parameter'!$E$20*'Data &amp; Parameter'!$E$37*N3825</f>
        <v>0</v>
      </c>
      <c r="P3825">
        <f>ROUNDUP(IF(D3825&gt;$D$4,0,($D$4-D3825+1)/365),0)</f>
        <v>0</v>
      </c>
      <c r="Q3825">
        <f>ROUNDUP(IF(D3825&gt;$D$5,0,($D$5-D3825+1)/365),0)</f>
        <v>0</v>
      </c>
      <c r="R3825" s="28">
        <f>IF(OR(P3825=1,Q3825=1),IF(D3825+364&lt;=$D$5,(D3825+364-$D$4+1)/365,IF(D3825&gt;$D$4,($D$5-D3825+1)/365,$D$6/365)),0)</f>
        <v>0</v>
      </c>
      <c r="S3825" s="28">
        <f>'Data &amp; Parameter'!$E$16*'Data &amp; Parameter'!$E$17*('Data &amp; Parameter'!$E$18+'Data &amp; Parameter'!$E$19)*'Data &amp; Parameter'!$E$20*'Data &amp; Parameter'!$E$37*R3825</f>
        <v>0</v>
      </c>
      <c r="T3825" s="28">
        <f t="shared" si="59"/>
        <v>0</v>
      </c>
    </row>
    <row r="3826" spans="1:20" ht="15.75" customHeight="1" x14ac:dyDescent="0.35">
      <c r="A3826">
        <v>3819</v>
      </c>
      <c r="B3826" s="76">
        <v>44254.434791666667</v>
      </c>
      <c r="C3826" s="1" t="s">
        <v>12126</v>
      </c>
      <c r="D3826" s="76">
        <v>44254.435937499999</v>
      </c>
      <c r="E3826" s="1" t="s">
        <v>12127</v>
      </c>
      <c r="F3826" s="1" t="s">
        <v>12128</v>
      </c>
      <c r="G3826" s="1" t="s">
        <v>123</v>
      </c>
      <c r="H3826" s="1" t="s">
        <v>124</v>
      </c>
      <c r="I3826" s="1" t="s">
        <v>125</v>
      </c>
      <c r="J3826" s="1" t="s">
        <v>11086</v>
      </c>
      <c r="K3826" s="1" t="s">
        <v>10818</v>
      </c>
      <c r="L3826">
        <f>ROUNDUP(IF(B3826&gt;$D$4,0,($D$4-B3826+1)/365),0)</f>
        <v>0</v>
      </c>
      <c r="M3826">
        <f>ROUNDUP(IF(B3826&gt;$D$5,0,($D$5-B3826+1)/365),0)</f>
        <v>0</v>
      </c>
      <c r="N3826" s="28">
        <f>IF(OR(L3826=1,M3826=1),IF(B3826+364&lt;=$D$5,(B3826+364-$D$4+1)/365,IF(B3826&gt;$D$4,($D$5-B3826+1)/365,$D$6/365)),0)</f>
        <v>0</v>
      </c>
      <c r="O3826" s="28">
        <f>'Data &amp; Parameter'!$E$16*'Data &amp; Parameter'!$E$17*('Data &amp; Parameter'!$E$18+'Data &amp; Parameter'!$E$19)*'Data &amp; Parameter'!$E$20*'Data &amp; Parameter'!$E$37*N3826</f>
        <v>0</v>
      </c>
      <c r="P3826">
        <f>ROUNDUP(IF(D3826&gt;$D$4,0,($D$4-D3826+1)/365),0)</f>
        <v>0</v>
      </c>
      <c r="Q3826">
        <f>ROUNDUP(IF(D3826&gt;$D$5,0,($D$5-D3826+1)/365),0)</f>
        <v>0</v>
      </c>
      <c r="R3826" s="28">
        <f>IF(OR(P3826=1,Q3826=1),IF(D3826+364&lt;=$D$5,(D3826+364-$D$4+1)/365,IF(D3826&gt;$D$4,($D$5-D3826+1)/365,$D$6/365)),0)</f>
        <v>0</v>
      </c>
      <c r="S3826" s="28">
        <f>'Data &amp; Parameter'!$E$16*'Data &amp; Parameter'!$E$17*('Data &amp; Parameter'!$E$18+'Data &amp; Parameter'!$E$19)*'Data &amp; Parameter'!$E$20*'Data &amp; Parameter'!$E$37*R3826</f>
        <v>0</v>
      </c>
      <c r="T3826" s="28">
        <f t="shared" si="59"/>
        <v>0</v>
      </c>
    </row>
    <row r="3827" spans="1:20" ht="15.75" customHeight="1" x14ac:dyDescent="0.35">
      <c r="A3827">
        <v>3820</v>
      </c>
      <c r="B3827" s="76">
        <v>44254.435219907406</v>
      </c>
      <c r="C3827" s="1" t="s">
        <v>12129</v>
      </c>
      <c r="D3827" s="76">
        <v>44247.435925925922</v>
      </c>
      <c r="E3827" s="1" t="s">
        <v>12130</v>
      </c>
      <c r="F3827" s="1" t="s">
        <v>12131</v>
      </c>
      <c r="G3827" s="1" t="s">
        <v>123</v>
      </c>
      <c r="H3827" s="1" t="s">
        <v>124</v>
      </c>
      <c r="I3827" s="1" t="s">
        <v>125</v>
      </c>
      <c r="J3827" s="1" t="s">
        <v>12074</v>
      </c>
      <c r="K3827" s="1" t="s">
        <v>12075</v>
      </c>
      <c r="L3827">
        <f>ROUNDUP(IF(B3827&gt;$D$4,0,($D$4-B3827+1)/365),0)</f>
        <v>0</v>
      </c>
      <c r="M3827">
        <f>ROUNDUP(IF(B3827&gt;$D$5,0,($D$5-B3827+1)/365),0)</f>
        <v>0</v>
      </c>
      <c r="N3827" s="28">
        <f>IF(OR(L3827=1,M3827=1),IF(B3827+364&lt;=$D$5,(B3827+364-$D$4+1)/365,IF(B3827&gt;$D$4,($D$5-B3827+1)/365,$D$6/365)),0)</f>
        <v>0</v>
      </c>
      <c r="O3827" s="28">
        <f>'Data &amp; Parameter'!$E$16*'Data &amp; Parameter'!$E$17*('Data &amp; Parameter'!$E$18+'Data &amp; Parameter'!$E$19)*'Data &amp; Parameter'!$E$20*'Data &amp; Parameter'!$E$37*N3827</f>
        <v>0</v>
      </c>
      <c r="P3827">
        <f>ROUNDUP(IF(D3827&gt;$D$4,0,($D$4-D3827+1)/365),0)</f>
        <v>0</v>
      </c>
      <c r="Q3827">
        <f>ROUNDUP(IF(D3827&gt;$D$5,0,($D$5-D3827+1)/365),0)</f>
        <v>0</v>
      </c>
      <c r="R3827" s="28">
        <f>IF(OR(P3827=1,Q3827=1),IF(D3827+364&lt;=$D$5,(D3827+364-$D$4+1)/365,IF(D3827&gt;$D$4,($D$5-D3827+1)/365,$D$6/365)),0)</f>
        <v>0</v>
      </c>
      <c r="S3827" s="28">
        <f>'Data &amp; Parameter'!$E$16*'Data &amp; Parameter'!$E$17*('Data &amp; Parameter'!$E$18+'Data &amp; Parameter'!$E$19)*'Data &amp; Parameter'!$E$20*'Data &amp; Parameter'!$E$37*R3827</f>
        <v>0</v>
      </c>
      <c r="T3827" s="28">
        <f t="shared" si="59"/>
        <v>0</v>
      </c>
    </row>
    <row r="3828" spans="1:20" ht="15.75" customHeight="1" x14ac:dyDescent="0.35">
      <c r="A3828">
        <v>3821</v>
      </c>
      <c r="B3828" s="76">
        <v>44254.436840277776</v>
      </c>
      <c r="C3828" s="1" t="s">
        <v>12132</v>
      </c>
      <c r="D3828" s="76">
        <v>44254.438333333332</v>
      </c>
      <c r="E3828" s="1" t="s">
        <v>12133</v>
      </c>
      <c r="F3828" s="1" t="s">
        <v>12134</v>
      </c>
      <c r="G3828" s="1" t="s">
        <v>123</v>
      </c>
      <c r="H3828" s="1" t="s">
        <v>124</v>
      </c>
      <c r="I3828" s="1" t="s">
        <v>125</v>
      </c>
      <c r="J3828" s="1" t="s">
        <v>10722</v>
      </c>
      <c r="K3828" s="1" t="s">
        <v>12122</v>
      </c>
      <c r="L3828">
        <f>ROUNDUP(IF(B3828&gt;$D$4,0,($D$4-B3828+1)/365),0)</f>
        <v>0</v>
      </c>
      <c r="M3828">
        <f>ROUNDUP(IF(B3828&gt;$D$5,0,($D$5-B3828+1)/365),0)</f>
        <v>0</v>
      </c>
      <c r="N3828" s="28">
        <f>IF(OR(L3828=1,M3828=1),IF(B3828+364&lt;=$D$5,(B3828+364-$D$4+1)/365,IF(B3828&gt;$D$4,($D$5-B3828+1)/365,$D$6/365)),0)</f>
        <v>0</v>
      </c>
      <c r="O3828" s="28">
        <f>'Data &amp; Parameter'!$E$16*'Data &amp; Parameter'!$E$17*('Data &amp; Parameter'!$E$18+'Data &amp; Parameter'!$E$19)*'Data &amp; Parameter'!$E$20*'Data &amp; Parameter'!$E$37*N3828</f>
        <v>0</v>
      </c>
      <c r="P3828">
        <f>ROUNDUP(IF(D3828&gt;$D$4,0,($D$4-D3828+1)/365),0)</f>
        <v>0</v>
      </c>
      <c r="Q3828">
        <f>ROUNDUP(IF(D3828&gt;$D$5,0,($D$5-D3828+1)/365),0)</f>
        <v>0</v>
      </c>
      <c r="R3828" s="28">
        <f>IF(OR(P3828=1,Q3828=1),IF(D3828+364&lt;=$D$5,(D3828+364-$D$4+1)/365,IF(D3828&gt;$D$4,($D$5-D3828+1)/365,$D$6/365)),0)</f>
        <v>0</v>
      </c>
      <c r="S3828" s="28">
        <f>'Data &amp; Parameter'!$E$16*'Data &amp; Parameter'!$E$17*('Data &amp; Parameter'!$E$18+'Data &amp; Parameter'!$E$19)*'Data &amp; Parameter'!$E$20*'Data &amp; Parameter'!$E$37*R3828</f>
        <v>0</v>
      </c>
      <c r="T3828" s="28">
        <f t="shared" si="59"/>
        <v>0</v>
      </c>
    </row>
    <row r="3829" spans="1:20" ht="15.75" customHeight="1" x14ac:dyDescent="0.35">
      <c r="A3829">
        <v>3822</v>
      </c>
      <c r="B3829" s="76">
        <v>44254.436990740738</v>
      </c>
      <c r="C3829" s="1" t="s">
        <v>12135</v>
      </c>
      <c r="D3829" s="76">
        <v>44254.437523148154</v>
      </c>
      <c r="E3829" s="1" t="s">
        <v>12136</v>
      </c>
      <c r="F3829" s="1" t="s">
        <v>12137</v>
      </c>
      <c r="G3829" s="1" t="s">
        <v>123</v>
      </c>
      <c r="H3829" s="1" t="s">
        <v>124</v>
      </c>
      <c r="I3829" s="1" t="s">
        <v>125</v>
      </c>
      <c r="J3829" s="1" t="s">
        <v>3846</v>
      </c>
      <c r="K3829" s="1" t="s">
        <v>3846</v>
      </c>
      <c r="L3829">
        <f>ROUNDUP(IF(B3829&gt;$D$4,0,($D$4-B3829+1)/365),0)</f>
        <v>0</v>
      </c>
      <c r="M3829">
        <f>ROUNDUP(IF(B3829&gt;$D$5,0,($D$5-B3829+1)/365),0)</f>
        <v>0</v>
      </c>
      <c r="N3829" s="28">
        <f>IF(OR(L3829=1,M3829=1),IF(B3829+364&lt;=$D$5,(B3829+364-$D$4+1)/365,IF(B3829&gt;$D$4,($D$5-B3829+1)/365,$D$6/365)),0)</f>
        <v>0</v>
      </c>
      <c r="O3829" s="28">
        <f>'Data &amp; Parameter'!$E$16*'Data &amp; Parameter'!$E$17*('Data &amp; Parameter'!$E$18+'Data &amp; Parameter'!$E$19)*'Data &amp; Parameter'!$E$20*'Data &amp; Parameter'!$E$37*N3829</f>
        <v>0</v>
      </c>
      <c r="P3829">
        <f>ROUNDUP(IF(D3829&gt;$D$4,0,($D$4-D3829+1)/365),0)</f>
        <v>0</v>
      </c>
      <c r="Q3829">
        <f>ROUNDUP(IF(D3829&gt;$D$5,0,($D$5-D3829+1)/365),0)</f>
        <v>0</v>
      </c>
      <c r="R3829" s="28">
        <f>IF(OR(P3829=1,Q3829=1),IF(D3829+364&lt;=$D$5,(D3829+364-$D$4+1)/365,IF(D3829&gt;$D$4,($D$5-D3829+1)/365,$D$6/365)),0)</f>
        <v>0</v>
      </c>
      <c r="S3829" s="28">
        <f>'Data &amp; Parameter'!$E$16*'Data &amp; Parameter'!$E$17*('Data &amp; Parameter'!$E$18+'Data &amp; Parameter'!$E$19)*'Data &amp; Parameter'!$E$20*'Data &amp; Parameter'!$E$37*R3829</f>
        <v>0</v>
      </c>
      <c r="T3829" s="28">
        <f t="shared" si="59"/>
        <v>0</v>
      </c>
    </row>
    <row r="3830" spans="1:20" ht="15.75" customHeight="1" x14ac:dyDescent="0.35">
      <c r="A3830">
        <v>3823</v>
      </c>
      <c r="B3830" s="76">
        <v>44254.438287037032</v>
      </c>
      <c r="C3830" s="1" t="s">
        <v>12138</v>
      </c>
      <c r="D3830" s="76">
        <v>44254.43885416667</v>
      </c>
      <c r="E3830" s="1" t="s">
        <v>12139</v>
      </c>
      <c r="F3830" s="1" t="s">
        <v>12140</v>
      </c>
      <c r="G3830" s="1" t="s">
        <v>123</v>
      </c>
      <c r="H3830" s="1" t="s">
        <v>124</v>
      </c>
      <c r="I3830" s="1" t="s">
        <v>125</v>
      </c>
      <c r="J3830" s="1" t="s">
        <v>12074</v>
      </c>
      <c r="K3830" s="1" t="s">
        <v>12075</v>
      </c>
      <c r="L3830">
        <f>ROUNDUP(IF(B3830&gt;$D$4,0,($D$4-B3830+1)/365),0)</f>
        <v>0</v>
      </c>
      <c r="M3830">
        <f>ROUNDUP(IF(B3830&gt;$D$5,0,($D$5-B3830+1)/365),0)</f>
        <v>0</v>
      </c>
      <c r="N3830" s="28">
        <f>IF(OR(L3830=1,M3830=1),IF(B3830+364&lt;=$D$5,(B3830+364-$D$4+1)/365,IF(B3830&gt;$D$4,($D$5-B3830+1)/365,$D$6/365)),0)</f>
        <v>0</v>
      </c>
      <c r="O3830" s="28">
        <f>'Data &amp; Parameter'!$E$16*'Data &amp; Parameter'!$E$17*('Data &amp; Parameter'!$E$18+'Data &amp; Parameter'!$E$19)*'Data &amp; Parameter'!$E$20*'Data &amp; Parameter'!$E$37*N3830</f>
        <v>0</v>
      </c>
      <c r="P3830">
        <f>ROUNDUP(IF(D3830&gt;$D$4,0,($D$4-D3830+1)/365),0)</f>
        <v>0</v>
      </c>
      <c r="Q3830">
        <f>ROUNDUP(IF(D3830&gt;$D$5,0,($D$5-D3830+1)/365),0)</f>
        <v>0</v>
      </c>
      <c r="R3830" s="28">
        <f>IF(OR(P3830=1,Q3830=1),IF(D3830+364&lt;=$D$5,(D3830+364-$D$4+1)/365,IF(D3830&gt;$D$4,($D$5-D3830+1)/365,$D$6/365)),0)</f>
        <v>0</v>
      </c>
      <c r="S3830" s="28">
        <f>'Data &amp; Parameter'!$E$16*'Data &amp; Parameter'!$E$17*('Data &amp; Parameter'!$E$18+'Data &amp; Parameter'!$E$19)*'Data &amp; Parameter'!$E$20*'Data &amp; Parameter'!$E$37*R3830</f>
        <v>0</v>
      </c>
      <c r="T3830" s="28">
        <f t="shared" si="59"/>
        <v>0</v>
      </c>
    </row>
    <row r="3831" spans="1:20" ht="15.75" customHeight="1" x14ac:dyDescent="0.35">
      <c r="A3831">
        <v>3824</v>
      </c>
      <c r="B3831" s="76">
        <v>44254.439687499995</v>
      </c>
      <c r="C3831" s="1" t="s">
        <v>12141</v>
      </c>
      <c r="D3831" s="76">
        <v>44254.440138888887</v>
      </c>
      <c r="E3831" s="1" t="s">
        <v>12142</v>
      </c>
      <c r="F3831" s="1" t="s">
        <v>12143</v>
      </c>
      <c r="G3831" s="1" t="s">
        <v>123</v>
      </c>
      <c r="H3831" s="1" t="s">
        <v>124</v>
      </c>
      <c r="I3831" s="1" t="s">
        <v>125</v>
      </c>
      <c r="J3831" s="1" t="s">
        <v>3846</v>
      </c>
      <c r="K3831" s="1" t="s">
        <v>3846</v>
      </c>
      <c r="L3831">
        <f>ROUNDUP(IF(B3831&gt;$D$4,0,($D$4-B3831+1)/365),0)</f>
        <v>0</v>
      </c>
      <c r="M3831">
        <f>ROUNDUP(IF(B3831&gt;$D$5,0,($D$5-B3831+1)/365),0)</f>
        <v>0</v>
      </c>
      <c r="N3831" s="28">
        <f>IF(OR(L3831=1,M3831=1),IF(B3831+364&lt;=$D$5,(B3831+364-$D$4+1)/365,IF(B3831&gt;$D$4,($D$5-B3831+1)/365,$D$6/365)),0)</f>
        <v>0</v>
      </c>
      <c r="O3831" s="28">
        <f>'Data &amp; Parameter'!$E$16*'Data &amp; Parameter'!$E$17*('Data &amp; Parameter'!$E$18+'Data &amp; Parameter'!$E$19)*'Data &amp; Parameter'!$E$20*'Data &amp; Parameter'!$E$37*N3831</f>
        <v>0</v>
      </c>
      <c r="P3831">
        <f>ROUNDUP(IF(D3831&gt;$D$4,0,($D$4-D3831+1)/365),0)</f>
        <v>0</v>
      </c>
      <c r="Q3831">
        <f>ROUNDUP(IF(D3831&gt;$D$5,0,($D$5-D3831+1)/365),0)</f>
        <v>0</v>
      </c>
      <c r="R3831" s="28">
        <f>IF(OR(P3831=1,Q3831=1),IF(D3831+364&lt;=$D$5,(D3831+364-$D$4+1)/365,IF(D3831&gt;$D$4,($D$5-D3831+1)/365,$D$6/365)),0)</f>
        <v>0</v>
      </c>
      <c r="S3831" s="28">
        <f>'Data &amp; Parameter'!$E$16*'Data &amp; Parameter'!$E$17*('Data &amp; Parameter'!$E$18+'Data &amp; Parameter'!$E$19)*'Data &amp; Parameter'!$E$20*'Data &amp; Parameter'!$E$37*R3831</f>
        <v>0</v>
      </c>
      <c r="T3831" s="28">
        <f t="shared" si="59"/>
        <v>0</v>
      </c>
    </row>
    <row r="3832" spans="1:20" ht="15.75" customHeight="1" x14ac:dyDescent="0.35">
      <c r="A3832">
        <v>3825</v>
      </c>
      <c r="B3832" s="76">
        <v>44254.439803240741</v>
      </c>
      <c r="C3832" s="1" t="s">
        <v>12144</v>
      </c>
      <c r="D3832" s="76">
        <v>44254.44122685185</v>
      </c>
      <c r="E3832" s="1" t="s">
        <v>12145</v>
      </c>
      <c r="F3832" s="1" t="s">
        <v>12146</v>
      </c>
      <c r="G3832" s="1" t="s">
        <v>123</v>
      </c>
      <c r="H3832" s="1" t="s">
        <v>124</v>
      </c>
      <c r="I3832" s="1" t="s">
        <v>125</v>
      </c>
      <c r="J3832" s="1" t="s">
        <v>10727</v>
      </c>
      <c r="K3832" s="1" t="s">
        <v>10818</v>
      </c>
      <c r="L3832">
        <f>ROUNDUP(IF(B3832&gt;$D$4,0,($D$4-B3832+1)/365),0)</f>
        <v>0</v>
      </c>
      <c r="M3832">
        <f>ROUNDUP(IF(B3832&gt;$D$5,0,($D$5-B3832+1)/365),0)</f>
        <v>0</v>
      </c>
      <c r="N3832" s="28">
        <f>IF(OR(L3832=1,M3832=1),IF(B3832+364&lt;=$D$5,(B3832+364-$D$4+1)/365,IF(B3832&gt;$D$4,($D$5-B3832+1)/365,$D$6/365)),0)</f>
        <v>0</v>
      </c>
      <c r="O3832" s="28">
        <f>'Data &amp; Parameter'!$E$16*'Data &amp; Parameter'!$E$17*('Data &amp; Parameter'!$E$18+'Data &amp; Parameter'!$E$19)*'Data &amp; Parameter'!$E$20*'Data &amp; Parameter'!$E$37*N3832</f>
        <v>0</v>
      </c>
      <c r="P3832">
        <f>ROUNDUP(IF(D3832&gt;$D$4,0,($D$4-D3832+1)/365),0)</f>
        <v>0</v>
      </c>
      <c r="Q3832">
        <f>ROUNDUP(IF(D3832&gt;$D$5,0,($D$5-D3832+1)/365),0)</f>
        <v>0</v>
      </c>
      <c r="R3832" s="28">
        <f>IF(OR(P3832=1,Q3832=1),IF(D3832+364&lt;=$D$5,(D3832+364-$D$4+1)/365,IF(D3832&gt;$D$4,($D$5-D3832+1)/365,$D$6/365)),0)</f>
        <v>0</v>
      </c>
      <c r="S3832" s="28">
        <f>'Data &amp; Parameter'!$E$16*'Data &amp; Parameter'!$E$17*('Data &amp; Parameter'!$E$18+'Data &amp; Parameter'!$E$19)*'Data &amp; Parameter'!$E$20*'Data &amp; Parameter'!$E$37*R3832</f>
        <v>0</v>
      </c>
      <c r="T3832" s="28">
        <f t="shared" si="59"/>
        <v>0</v>
      </c>
    </row>
    <row r="3833" spans="1:20" ht="15.75" customHeight="1" x14ac:dyDescent="0.35">
      <c r="A3833">
        <v>3826</v>
      </c>
      <c r="B3833" s="76">
        <v>44254.441145833334</v>
      </c>
      <c r="C3833" s="1" t="s">
        <v>12147</v>
      </c>
      <c r="D3833" s="76">
        <v>44254.441712962958</v>
      </c>
      <c r="E3833" s="1" t="s">
        <v>12148</v>
      </c>
      <c r="F3833" s="1" t="s">
        <v>12149</v>
      </c>
      <c r="G3833" s="1" t="s">
        <v>123</v>
      </c>
      <c r="H3833" s="1" t="s">
        <v>124</v>
      </c>
      <c r="I3833" s="1" t="s">
        <v>125</v>
      </c>
      <c r="J3833" s="1" t="s">
        <v>12074</v>
      </c>
      <c r="K3833" s="1" t="s">
        <v>12075</v>
      </c>
      <c r="L3833">
        <f>ROUNDUP(IF(B3833&gt;$D$4,0,($D$4-B3833+1)/365),0)</f>
        <v>0</v>
      </c>
      <c r="M3833">
        <f>ROUNDUP(IF(B3833&gt;$D$5,0,($D$5-B3833+1)/365),0)</f>
        <v>0</v>
      </c>
      <c r="N3833" s="28">
        <f>IF(OR(L3833=1,M3833=1),IF(B3833+364&lt;=$D$5,(B3833+364-$D$4+1)/365,IF(B3833&gt;$D$4,($D$5-B3833+1)/365,$D$6/365)),0)</f>
        <v>0</v>
      </c>
      <c r="O3833" s="28">
        <f>'Data &amp; Parameter'!$E$16*'Data &amp; Parameter'!$E$17*('Data &amp; Parameter'!$E$18+'Data &amp; Parameter'!$E$19)*'Data &amp; Parameter'!$E$20*'Data &amp; Parameter'!$E$37*N3833</f>
        <v>0</v>
      </c>
      <c r="P3833">
        <f>ROUNDUP(IF(D3833&gt;$D$4,0,($D$4-D3833+1)/365),0)</f>
        <v>0</v>
      </c>
      <c r="Q3833">
        <f>ROUNDUP(IF(D3833&gt;$D$5,0,($D$5-D3833+1)/365),0)</f>
        <v>0</v>
      </c>
      <c r="R3833" s="28">
        <f>IF(OR(P3833=1,Q3833=1),IF(D3833+364&lt;=$D$5,(D3833+364-$D$4+1)/365,IF(D3833&gt;$D$4,($D$5-D3833+1)/365,$D$6/365)),0)</f>
        <v>0</v>
      </c>
      <c r="S3833" s="28">
        <f>'Data &amp; Parameter'!$E$16*'Data &amp; Parameter'!$E$17*('Data &amp; Parameter'!$E$18+'Data &amp; Parameter'!$E$19)*'Data &amp; Parameter'!$E$20*'Data &amp; Parameter'!$E$37*R3833</f>
        <v>0</v>
      </c>
      <c r="T3833" s="28">
        <f t="shared" si="59"/>
        <v>0</v>
      </c>
    </row>
    <row r="3834" spans="1:20" ht="15.75" customHeight="1" x14ac:dyDescent="0.35">
      <c r="A3834">
        <v>3827</v>
      </c>
      <c r="B3834" s="76">
        <v>44254.443043981482</v>
      </c>
      <c r="C3834" s="1" t="s">
        <v>12150</v>
      </c>
      <c r="D3834" s="76">
        <v>44254.443564814814</v>
      </c>
      <c r="E3834" s="1" t="s">
        <v>12151</v>
      </c>
      <c r="F3834" s="1" t="s">
        <v>12152</v>
      </c>
      <c r="G3834" s="1" t="s">
        <v>123</v>
      </c>
      <c r="H3834" s="1" t="s">
        <v>124</v>
      </c>
      <c r="I3834" s="1" t="s">
        <v>125</v>
      </c>
      <c r="J3834" s="1" t="s">
        <v>3846</v>
      </c>
      <c r="K3834" s="1" t="s">
        <v>3846</v>
      </c>
      <c r="L3834">
        <f>ROUNDUP(IF(B3834&gt;$D$4,0,($D$4-B3834+1)/365),0)</f>
        <v>0</v>
      </c>
      <c r="M3834">
        <f>ROUNDUP(IF(B3834&gt;$D$5,0,($D$5-B3834+1)/365),0)</f>
        <v>0</v>
      </c>
      <c r="N3834" s="28">
        <f>IF(OR(L3834=1,M3834=1),IF(B3834+364&lt;=$D$5,(B3834+364-$D$4+1)/365,IF(B3834&gt;$D$4,($D$5-B3834+1)/365,$D$6/365)),0)</f>
        <v>0</v>
      </c>
      <c r="O3834" s="28">
        <f>'Data &amp; Parameter'!$E$16*'Data &amp; Parameter'!$E$17*('Data &amp; Parameter'!$E$18+'Data &amp; Parameter'!$E$19)*'Data &amp; Parameter'!$E$20*'Data &amp; Parameter'!$E$37*N3834</f>
        <v>0</v>
      </c>
      <c r="P3834">
        <f>ROUNDUP(IF(D3834&gt;$D$4,0,($D$4-D3834+1)/365),0)</f>
        <v>0</v>
      </c>
      <c r="Q3834">
        <f>ROUNDUP(IF(D3834&gt;$D$5,0,($D$5-D3834+1)/365),0)</f>
        <v>0</v>
      </c>
      <c r="R3834" s="28">
        <f>IF(OR(P3834=1,Q3834=1),IF(D3834+364&lt;=$D$5,(D3834+364-$D$4+1)/365,IF(D3834&gt;$D$4,($D$5-D3834+1)/365,$D$6/365)),0)</f>
        <v>0</v>
      </c>
      <c r="S3834" s="28">
        <f>'Data &amp; Parameter'!$E$16*'Data &amp; Parameter'!$E$17*('Data &amp; Parameter'!$E$18+'Data &amp; Parameter'!$E$19)*'Data &amp; Parameter'!$E$20*'Data &amp; Parameter'!$E$37*R3834</f>
        <v>0</v>
      </c>
      <c r="T3834" s="28">
        <f t="shared" si="59"/>
        <v>0</v>
      </c>
    </row>
    <row r="3835" spans="1:20" ht="15.75" customHeight="1" x14ac:dyDescent="0.35">
      <c r="A3835">
        <v>3828</v>
      </c>
      <c r="B3835" s="76">
        <v>44254.443506944444</v>
      </c>
      <c r="C3835" s="1" t="s">
        <v>12153</v>
      </c>
      <c r="D3835" s="76">
        <v>44254.444074074076</v>
      </c>
      <c r="E3835" s="1" t="s">
        <v>12154</v>
      </c>
      <c r="F3835" s="1" t="s">
        <v>12155</v>
      </c>
      <c r="G3835" s="1" t="s">
        <v>123</v>
      </c>
      <c r="H3835" s="1" t="s">
        <v>124</v>
      </c>
      <c r="I3835" s="1" t="s">
        <v>125</v>
      </c>
      <c r="J3835" s="1" t="s">
        <v>12074</v>
      </c>
      <c r="K3835" s="1" t="s">
        <v>12075</v>
      </c>
      <c r="L3835">
        <f>ROUNDUP(IF(B3835&gt;$D$4,0,($D$4-B3835+1)/365),0)</f>
        <v>0</v>
      </c>
      <c r="M3835">
        <f>ROUNDUP(IF(B3835&gt;$D$5,0,($D$5-B3835+1)/365),0)</f>
        <v>0</v>
      </c>
      <c r="N3835" s="28">
        <f>IF(OR(L3835=1,M3835=1),IF(B3835+364&lt;=$D$5,(B3835+364-$D$4+1)/365,IF(B3835&gt;$D$4,($D$5-B3835+1)/365,$D$6/365)),0)</f>
        <v>0</v>
      </c>
      <c r="O3835" s="28">
        <f>'Data &amp; Parameter'!$E$16*'Data &amp; Parameter'!$E$17*('Data &amp; Parameter'!$E$18+'Data &amp; Parameter'!$E$19)*'Data &amp; Parameter'!$E$20*'Data &amp; Parameter'!$E$37*N3835</f>
        <v>0</v>
      </c>
      <c r="P3835">
        <f>ROUNDUP(IF(D3835&gt;$D$4,0,($D$4-D3835+1)/365),0)</f>
        <v>0</v>
      </c>
      <c r="Q3835">
        <f>ROUNDUP(IF(D3835&gt;$D$5,0,($D$5-D3835+1)/365),0)</f>
        <v>0</v>
      </c>
      <c r="R3835" s="28">
        <f>IF(OR(P3835=1,Q3835=1),IF(D3835+364&lt;=$D$5,(D3835+364-$D$4+1)/365,IF(D3835&gt;$D$4,($D$5-D3835+1)/365,$D$6/365)),0)</f>
        <v>0</v>
      </c>
      <c r="S3835" s="28">
        <f>'Data &amp; Parameter'!$E$16*'Data &amp; Parameter'!$E$17*('Data &amp; Parameter'!$E$18+'Data &amp; Parameter'!$E$19)*'Data &amp; Parameter'!$E$20*'Data &amp; Parameter'!$E$37*R3835</f>
        <v>0</v>
      </c>
      <c r="T3835" s="28">
        <f t="shared" si="59"/>
        <v>0</v>
      </c>
    </row>
    <row r="3836" spans="1:20" ht="15.75" customHeight="1" x14ac:dyDescent="0.35">
      <c r="A3836">
        <v>3829</v>
      </c>
      <c r="B3836" s="76">
        <v>44254.443807870368</v>
      </c>
      <c r="C3836" s="1" t="s">
        <v>12156</v>
      </c>
      <c r="D3836" s="76">
        <v>44254.447604166664</v>
      </c>
      <c r="E3836" s="1" t="s">
        <v>12157</v>
      </c>
      <c r="F3836" s="1" t="s">
        <v>12158</v>
      </c>
      <c r="G3836" s="1" t="s">
        <v>123</v>
      </c>
      <c r="H3836" s="1" t="s">
        <v>124</v>
      </c>
      <c r="I3836" s="1" t="s">
        <v>125</v>
      </c>
      <c r="J3836" s="1" t="s">
        <v>10722</v>
      </c>
      <c r="K3836" s="1" t="s">
        <v>10781</v>
      </c>
      <c r="L3836">
        <f>ROUNDUP(IF(B3836&gt;$D$4,0,($D$4-B3836+1)/365),0)</f>
        <v>0</v>
      </c>
      <c r="M3836">
        <f>ROUNDUP(IF(B3836&gt;$D$5,0,($D$5-B3836+1)/365),0)</f>
        <v>0</v>
      </c>
      <c r="N3836" s="28">
        <f>IF(OR(L3836=1,M3836=1),IF(B3836+364&lt;=$D$5,(B3836+364-$D$4+1)/365,IF(B3836&gt;$D$4,($D$5-B3836+1)/365,$D$6/365)),0)</f>
        <v>0</v>
      </c>
      <c r="O3836" s="28">
        <f>'Data &amp; Parameter'!$E$16*'Data &amp; Parameter'!$E$17*('Data &amp; Parameter'!$E$18+'Data &amp; Parameter'!$E$19)*'Data &amp; Parameter'!$E$20*'Data &amp; Parameter'!$E$37*N3836</f>
        <v>0</v>
      </c>
      <c r="P3836">
        <f>ROUNDUP(IF(D3836&gt;$D$4,0,($D$4-D3836+1)/365),0)</f>
        <v>0</v>
      </c>
      <c r="Q3836">
        <f>ROUNDUP(IF(D3836&gt;$D$5,0,($D$5-D3836+1)/365),0)</f>
        <v>0</v>
      </c>
      <c r="R3836" s="28">
        <f>IF(OR(P3836=1,Q3836=1),IF(D3836+364&lt;=$D$5,(D3836+364-$D$4+1)/365,IF(D3836&gt;$D$4,($D$5-D3836+1)/365,$D$6/365)),0)</f>
        <v>0</v>
      </c>
      <c r="S3836" s="28">
        <f>'Data &amp; Parameter'!$E$16*'Data &amp; Parameter'!$E$17*('Data &amp; Parameter'!$E$18+'Data &amp; Parameter'!$E$19)*'Data &amp; Parameter'!$E$20*'Data &amp; Parameter'!$E$37*R3836</f>
        <v>0</v>
      </c>
      <c r="T3836" s="28">
        <f t="shared" si="59"/>
        <v>0</v>
      </c>
    </row>
    <row r="3837" spans="1:20" ht="15.75" customHeight="1" x14ac:dyDescent="0.35">
      <c r="A3837">
        <v>3830</v>
      </c>
      <c r="B3837" s="76">
        <v>44254.446157407408</v>
      </c>
      <c r="C3837" s="1" t="s">
        <v>12159</v>
      </c>
      <c r="D3837" s="76">
        <v>44254.447175925925</v>
      </c>
      <c r="E3837" s="1" t="s">
        <v>12160</v>
      </c>
      <c r="F3837" s="1" t="s">
        <v>12161</v>
      </c>
      <c r="G3837" s="1" t="s">
        <v>123</v>
      </c>
      <c r="H3837" s="1" t="s">
        <v>124</v>
      </c>
      <c r="I3837" s="1" t="s">
        <v>125</v>
      </c>
      <c r="J3837" s="1" t="s">
        <v>12074</v>
      </c>
      <c r="K3837" s="1" t="s">
        <v>12074</v>
      </c>
      <c r="L3837">
        <f>ROUNDUP(IF(B3837&gt;$D$4,0,($D$4-B3837+1)/365),0)</f>
        <v>0</v>
      </c>
      <c r="M3837">
        <f>ROUNDUP(IF(B3837&gt;$D$5,0,($D$5-B3837+1)/365),0)</f>
        <v>0</v>
      </c>
      <c r="N3837" s="28">
        <f>IF(OR(L3837=1,M3837=1),IF(B3837+364&lt;=$D$5,(B3837+364-$D$4+1)/365,IF(B3837&gt;$D$4,($D$5-B3837+1)/365,$D$6/365)),0)</f>
        <v>0</v>
      </c>
      <c r="O3837" s="28">
        <f>'Data &amp; Parameter'!$E$16*'Data &amp; Parameter'!$E$17*('Data &amp; Parameter'!$E$18+'Data &amp; Parameter'!$E$19)*'Data &amp; Parameter'!$E$20*'Data &amp; Parameter'!$E$37*N3837</f>
        <v>0</v>
      </c>
      <c r="P3837">
        <f>ROUNDUP(IF(D3837&gt;$D$4,0,($D$4-D3837+1)/365),0)</f>
        <v>0</v>
      </c>
      <c r="Q3837">
        <f>ROUNDUP(IF(D3837&gt;$D$5,0,($D$5-D3837+1)/365),0)</f>
        <v>0</v>
      </c>
      <c r="R3837" s="28">
        <f>IF(OR(P3837=1,Q3837=1),IF(D3837+364&lt;=$D$5,(D3837+364-$D$4+1)/365,IF(D3837&gt;$D$4,($D$5-D3837+1)/365,$D$6/365)),0)</f>
        <v>0</v>
      </c>
      <c r="S3837" s="28">
        <f>'Data &amp; Parameter'!$E$16*'Data &amp; Parameter'!$E$17*('Data &amp; Parameter'!$E$18+'Data &amp; Parameter'!$E$19)*'Data &amp; Parameter'!$E$20*'Data &amp; Parameter'!$E$37*R3837</f>
        <v>0</v>
      </c>
      <c r="T3837" s="28">
        <f t="shared" si="59"/>
        <v>0</v>
      </c>
    </row>
    <row r="3838" spans="1:20" ht="15.75" customHeight="1" x14ac:dyDescent="0.35">
      <c r="A3838">
        <v>3831</v>
      </c>
      <c r="B3838" s="76">
        <v>44254.44631944444</v>
      </c>
      <c r="C3838" s="1" t="s">
        <v>12162</v>
      </c>
      <c r="D3838" s="76">
        <v>44254.446921296301</v>
      </c>
      <c r="E3838" s="1" t="s">
        <v>12163</v>
      </c>
      <c r="F3838" s="1" t="s">
        <v>12164</v>
      </c>
      <c r="G3838" s="1" t="s">
        <v>123</v>
      </c>
      <c r="H3838" s="1" t="s">
        <v>124</v>
      </c>
      <c r="I3838" s="1" t="s">
        <v>125</v>
      </c>
      <c r="J3838" s="1" t="s">
        <v>3846</v>
      </c>
      <c r="K3838" s="1" t="s">
        <v>3846</v>
      </c>
      <c r="L3838">
        <f>ROUNDUP(IF(B3838&gt;$D$4,0,($D$4-B3838+1)/365),0)</f>
        <v>0</v>
      </c>
      <c r="M3838">
        <f>ROUNDUP(IF(B3838&gt;$D$5,0,($D$5-B3838+1)/365),0)</f>
        <v>0</v>
      </c>
      <c r="N3838" s="28">
        <f>IF(OR(L3838=1,M3838=1),IF(B3838+364&lt;=$D$5,(B3838+364-$D$4+1)/365,IF(B3838&gt;$D$4,($D$5-B3838+1)/365,$D$6/365)),0)</f>
        <v>0</v>
      </c>
      <c r="O3838" s="28">
        <f>'Data &amp; Parameter'!$E$16*'Data &amp; Parameter'!$E$17*('Data &amp; Parameter'!$E$18+'Data &amp; Parameter'!$E$19)*'Data &amp; Parameter'!$E$20*'Data &amp; Parameter'!$E$37*N3838</f>
        <v>0</v>
      </c>
      <c r="P3838">
        <f>ROUNDUP(IF(D3838&gt;$D$4,0,($D$4-D3838+1)/365),0)</f>
        <v>0</v>
      </c>
      <c r="Q3838">
        <f>ROUNDUP(IF(D3838&gt;$D$5,0,($D$5-D3838+1)/365),0)</f>
        <v>0</v>
      </c>
      <c r="R3838" s="28">
        <f>IF(OR(P3838=1,Q3838=1),IF(D3838+364&lt;=$D$5,(D3838+364-$D$4+1)/365,IF(D3838&gt;$D$4,($D$5-D3838+1)/365,$D$6/365)),0)</f>
        <v>0</v>
      </c>
      <c r="S3838" s="28">
        <f>'Data &amp; Parameter'!$E$16*'Data &amp; Parameter'!$E$17*('Data &amp; Parameter'!$E$18+'Data &amp; Parameter'!$E$19)*'Data &amp; Parameter'!$E$20*'Data &amp; Parameter'!$E$37*R3838</f>
        <v>0</v>
      </c>
      <c r="T3838" s="28">
        <f t="shared" si="59"/>
        <v>0</v>
      </c>
    </row>
    <row r="3839" spans="1:20" ht="15.75" customHeight="1" x14ac:dyDescent="0.35">
      <c r="A3839">
        <v>3832</v>
      </c>
      <c r="B3839" s="76">
        <v>44254.448171296295</v>
      </c>
      <c r="C3839" s="1" t="s">
        <v>12165</v>
      </c>
      <c r="D3839" s="76">
        <v>44254.449594907404</v>
      </c>
      <c r="E3839" s="1" t="s">
        <v>12166</v>
      </c>
      <c r="F3839" s="1" t="s">
        <v>12167</v>
      </c>
      <c r="G3839" s="1" t="s">
        <v>123</v>
      </c>
      <c r="H3839" s="1" t="s">
        <v>124</v>
      </c>
      <c r="I3839" s="1" t="s">
        <v>125</v>
      </c>
      <c r="J3839" s="1" t="s">
        <v>10727</v>
      </c>
      <c r="K3839" s="1" t="s">
        <v>10818</v>
      </c>
      <c r="L3839">
        <f>ROUNDUP(IF(B3839&gt;$D$4,0,($D$4-B3839+1)/365),0)</f>
        <v>0</v>
      </c>
      <c r="M3839">
        <f>ROUNDUP(IF(B3839&gt;$D$5,0,($D$5-B3839+1)/365),0)</f>
        <v>0</v>
      </c>
      <c r="N3839" s="28">
        <f>IF(OR(L3839=1,M3839=1),IF(B3839+364&lt;=$D$5,(B3839+364-$D$4+1)/365,IF(B3839&gt;$D$4,($D$5-B3839+1)/365,$D$6/365)),0)</f>
        <v>0</v>
      </c>
      <c r="O3839" s="28">
        <f>'Data &amp; Parameter'!$E$16*'Data &amp; Parameter'!$E$17*('Data &amp; Parameter'!$E$18+'Data &amp; Parameter'!$E$19)*'Data &amp; Parameter'!$E$20*'Data &amp; Parameter'!$E$37*N3839</f>
        <v>0</v>
      </c>
      <c r="P3839">
        <f>ROUNDUP(IF(D3839&gt;$D$4,0,($D$4-D3839+1)/365),0)</f>
        <v>0</v>
      </c>
      <c r="Q3839">
        <f>ROUNDUP(IF(D3839&gt;$D$5,0,($D$5-D3839+1)/365),0)</f>
        <v>0</v>
      </c>
      <c r="R3839" s="28">
        <f>IF(OR(P3839=1,Q3839=1),IF(D3839+364&lt;=$D$5,(D3839+364-$D$4+1)/365,IF(D3839&gt;$D$4,($D$5-D3839+1)/365,$D$6/365)),0)</f>
        <v>0</v>
      </c>
      <c r="S3839" s="28">
        <f>'Data &amp; Parameter'!$E$16*'Data &amp; Parameter'!$E$17*('Data &amp; Parameter'!$E$18+'Data &amp; Parameter'!$E$19)*'Data &amp; Parameter'!$E$20*'Data &amp; Parameter'!$E$37*R3839</f>
        <v>0</v>
      </c>
      <c r="T3839" s="28">
        <f t="shared" si="59"/>
        <v>0</v>
      </c>
    </row>
    <row r="3840" spans="1:20" ht="15.75" customHeight="1" x14ac:dyDescent="0.35">
      <c r="A3840">
        <v>3833</v>
      </c>
      <c r="B3840" s="76">
        <v>44254.449456018519</v>
      </c>
      <c r="C3840" s="1" t="s">
        <v>12168</v>
      </c>
      <c r="D3840" s="76">
        <v>44254.450092592597</v>
      </c>
      <c r="E3840" s="1" t="s">
        <v>12169</v>
      </c>
      <c r="F3840" s="1" t="s">
        <v>12170</v>
      </c>
      <c r="G3840" s="1" t="s">
        <v>123</v>
      </c>
      <c r="H3840" s="1" t="s">
        <v>124</v>
      </c>
      <c r="I3840" s="1" t="s">
        <v>125</v>
      </c>
      <c r="J3840" s="1" t="s">
        <v>3846</v>
      </c>
      <c r="K3840" s="1" t="s">
        <v>3846</v>
      </c>
      <c r="L3840">
        <f>ROUNDUP(IF(B3840&gt;$D$4,0,($D$4-B3840+1)/365),0)</f>
        <v>0</v>
      </c>
      <c r="M3840">
        <f>ROUNDUP(IF(B3840&gt;$D$5,0,($D$5-B3840+1)/365),0)</f>
        <v>0</v>
      </c>
      <c r="N3840" s="28">
        <f>IF(OR(L3840=1,M3840=1),IF(B3840+364&lt;=$D$5,(B3840+364-$D$4+1)/365,IF(B3840&gt;$D$4,($D$5-B3840+1)/365,$D$6/365)),0)</f>
        <v>0</v>
      </c>
      <c r="O3840" s="28">
        <f>'Data &amp; Parameter'!$E$16*'Data &amp; Parameter'!$E$17*('Data &amp; Parameter'!$E$18+'Data &amp; Parameter'!$E$19)*'Data &amp; Parameter'!$E$20*'Data &amp; Parameter'!$E$37*N3840</f>
        <v>0</v>
      </c>
      <c r="P3840">
        <f>ROUNDUP(IF(D3840&gt;$D$4,0,($D$4-D3840+1)/365),0)</f>
        <v>0</v>
      </c>
      <c r="Q3840">
        <f>ROUNDUP(IF(D3840&gt;$D$5,0,($D$5-D3840+1)/365),0)</f>
        <v>0</v>
      </c>
      <c r="R3840" s="28">
        <f>IF(OR(P3840=1,Q3840=1),IF(D3840+364&lt;=$D$5,(D3840+364-$D$4+1)/365,IF(D3840&gt;$D$4,($D$5-D3840+1)/365,$D$6/365)),0)</f>
        <v>0</v>
      </c>
      <c r="S3840" s="28">
        <f>'Data &amp; Parameter'!$E$16*'Data &amp; Parameter'!$E$17*('Data &amp; Parameter'!$E$18+'Data &amp; Parameter'!$E$19)*'Data &amp; Parameter'!$E$20*'Data &amp; Parameter'!$E$37*R3840</f>
        <v>0</v>
      </c>
      <c r="T3840" s="28">
        <f t="shared" si="59"/>
        <v>0</v>
      </c>
    </row>
    <row r="3841" spans="1:20" ht="15.75" customHeight="1" x14ac:dyDescent="0.35">
      <c r="A3841">
        <v>3834</v>
      </c>
      <c r="B3841" s="76">
        <v>44254.450289351851</v>
      </c>
      <c r="C3841" s="1" t="s">
        <v>12171</v>
      </c>
      <c r="D3841" s="76">
        <v>44254.450752314813</v>
      </c>
      <c r="E3841" s="1" t="s">
        <v>12172</v>
      </c>
      <c r="F3841" s="1" t="s">
        <v>12173</v>
      </c>
      <c r="G3841" s="1" t="s">
        <v>123</v>
      </c>
      <c r="H3841" s="1" t="s">
        <v>124</v>
      </c>
      <c r="I3841" s="1" t="s">
        <v>125</v>
      </c>
      <c r="J3841" s="1" t="s">
        <v>12074</v>
      </c>
      <c r="K3841" s="1" t="s">
        <v>12074</v>
      </c>
      <c r="L3841">
        <f>ROUNDUP(IF(B3841&gt;$D$4,0,($D$4-B3841+1)/365),0)</f>
        <v>0</v>
      </c>
      <c r="M3841">
        <f>ROUNDUP(IF(B3841&gt;$D$5,0,($D$5-B3841+1)/365),0)</f>
        <v>0</v>
      </c>
      <c r="N3841" s="28">
        <f>IF(OR(L3841=1,M3841=1),IF(B3841+364&lt;=$D$5,(B3841+364-$D$4+1)/365,IF(B3841&gt;$D$4,($D$5-B3841+1)/365,$D$6/365)),0)</f>
        <v>0</v>
      </c>
      <c r="O3841" s="28">
        <f>'Data &amp; Parameter'!$E$16*'Data &amp; Parameter'!$E$17*('Data &amp; Parameter'!$E$18+'Data &amp; Parameter'!$E$19)*'Data &amp; Parameter'!$E$20*'Data &amp; Parameter'!$E$37*N3841</f>
        <v>0</v>
      </c>
      <c r="P3841">
        <f>ROUNDUP(IF(D3841&gt;$D$4,0,($D$4-D3841+1)/365),0)</f>
        <v>0</v>
      </c>
      <c r="Q3841">
        <f>ROUNDUP(IF(D3841&gt;$D$5,0,($D$5-D3841+1)/365),0)</f>
        <v>0</v>
      </c>
      <c r="R3841" s="28">
        <f>IF(OR(P3841=1,Q3841=1),IF(D3841+364&lt;=$D$5,(D3841+364-$D$4+1)/365,IF(D3841&gt;$D$4,($D$5-D3841+1)/365,$D$6/365)),0)</f>
        <v>0</v>
      </c>
      <c r="S3841" s="28">
        <f>'Data &amp; Parameter'!$E$16*'Data &amp; Parameter'!$E$17*('Data &amp; Parameter'!$E$18+'Data &amp; Parameter'!$E$19)*'Data &amp; Parameter'!$E$20*'Data &amp; Parameter'!$E$37*R3841</f>
        <v>0</v>
      </c>
      <c r="T3841" s="28">
        <f t="shared" si="59"/>
        <v>0</v>
      </c>
    </row>
    <row r="3842" spans="1:20" ht="15.75" customHeight="1" x14ac:dyDescent="0.35">
      <c r="A3842">
        <v>3835</v>
      </c>
      <c r="B3842" s="76">
        <v>44254.45239583333</v>
      </c>
      <c r="C3842" s="1" t="s">
        <v>12174</v>
      </c>
      <c r="D3842" s="76">
        <v>44254.453356481477</v>
      </c>
      <c r="E3842" s="1" t="s">
        <v>12175</v>
      </c>
      <c r="F3842" s="1" t="s">
        <v>12176</v>
      </c>
      <c r="G3842" s="1" t="s">
        <v>123</v>
      </c>
      <c r="H3842" s="1" t="s">
        <v>124</v>
      </c>
      <c r="I3842" s="1" t="s">
        <v>125</v>
      </c>
      <c r="J3842" s="1" t="s">
        <v>11086</v>
      </c>
      <c r="K3842" s="1" t="s">
        <v>10818</v>
      </c>
      <c r="L3842">
        <f>ROUNDUP(IF(B3842&gt;$D$4,0,($D$4-B3842+1)/365),0)</f>
        <v>0</v>
      </c>
      <c r="M3842">
        <f>ROUNDUP(IF(B3842&gt;$D$5,0,($D$5-B3842+1)/365),0)</f>
        <v>0</v>
      </c>
      <c r="N3842" s="28">
        <f>IF(OR(L3842=1,M3842=1),IF(B3842+364&lt;=$D$5,(B3842+364-$D$4+1)/365,IF(B3842&gt;$D$4,($D$5-B3842+1)/365,$D$6/365)),0)</f>
        <v>0</v>
      </c>
      <c r="O3842" s="28">
        <f>'Data &amp; Parameter'!$E$16*'Data &amp; Parameter'!$E$17*('Data &amp; Parameter'!$E$18+'Data &amp; Parameter'!$E$19)*'Data &amp; Parameter'!$E$20*'Data &amp; Parameter'!$E$37*N3842</f>
        <v>0</v>
      </c>
      <c r="P3842">
        <f>ROUNDUP(IF(D3842&gt;$D$4,0,($D$4-D3842+1)/365),0)</f>
        <v>0</v>
      </c>
      <c r="Q3842">
        <f>ROUNDUP(IF(D3842&gt;$D$5,0,($D$5-D3842+1)/365),0)</f>
        <v>0</v>
      </c>
      <c r="R3842" s="28">
        <f>IF(OR(P3842=1,Q3842=1),IF(D3842+364&lt;=$D$5,(D3842+364-$D$4+1)/365,IF(D3842&gt;$D$4,($D$5-D3842+1)/365,$D$6/365)),0)</f>
        <v>0</v>
      </c>
      <c r="S3842" s="28">
        <f>'Data &amp; Parameter'!$E$16*'Data &amp; Parameter'!$E$17*('Data &amp; Parameter'!$E$18+'Data &amp; Parameter'!$E$19)*'Data &amp; Parameter'!$E$20*'Data &amp; Parameter'!$E$37*R3842</f>
        <v>0</v>
      </c>
      <c r="T3842" s="28">
        <f t="shared" si="59"/>
        <v>0</v>
      </c>
    </row>
    <row r="3843" spans="1:20" ht="15.75" customHeight="1" x14ac:dyDescent="0.35">
      <c r="A3843">
        <v>3836</v>
      </c>
      <c r="B3843" s="76">
        <v>44254.452430555553</v>
      </c>
      <c r="C3843" s="1" t="s">
        <v>12177</v>
      </c>
      <c r="D3843" s="76">
        <v>44254.452905092592</v>
      </c>
      <c r="E3843" s="1" t="s">
        <v>12178</v>
      </c>
      <c r="F3843" s="1" t="s">
        <v>12179</v>
      </c>
      <c r="G3843" s="1" t="s">
        <v>123</v>
      </c>
      <c r="H3843" s="1" t="s">
        <v>124</v>
      </c>
      <c r="I3843" s="1" t="s">
        <v>125</v>
      </c>
      <c r="J3843" s="1" t="s">
        <v>3846</v>
      </c>
      <c r="K3843" s="1" t="s">
        <v>3846</v>
      </c>
      <c r="L3843">
        <f>ROUNDUP(IF(B3843&gt;$D$4,0,($D$4-B3843+1)/365),0)</f>
        <v>0</v>
      </c>
      <c r="M3843">
        <f>ROUNDUP(IF(B3843&gt;$D$5,0,($D$5-B3843+1)/365),0)</f>
        <v>0</v>
      </c>
      <c r="N3843" s="28">
        <f>IF(OR(L3843=1,M3843=1),IF(B3843+364&lt;=$D$5,(B3843+364-$D$4+1)/365,IF(B3843&gt;$D$4,($D$5-B3843+1)/365,$D$6/365)),0)</f>
        <v>0</v>
      </c>
      <c r="O3843" s="28">
        <f>'Data &amp; Parameter'!$E$16*'Data &amp; Parameter'!$E$17*('Data &amp; Parameter'!$E$18+'Data &amp; Parameter'!$E$19)*'Data &amp; Parameter'!$E$20*'Data &amp; Parameter'!$E$37*N3843</f>
        <v>0</v>
      </c>
      <c r="P3843">
        <f>ROUNDUP(IF(D3843&gt;$D$4,0,($D$4-D3843+1)/365),0)</f>
        <v>0</v>
      </c>
      <c r="Q3843">
        <f>ROUNDUP(IF(D3843&gt;$D$5,0,($D$5-D3843+1)/365),0)</f>
        <v>0</v>
      </c>
      <c r="R3843" s="28">
        <f>IF(OR(P3843=1,Q3843=1),IF(D3843+364&lt;=$D$5,(D3843+364-$D$4+1)/365,IF(D3843&gt;$D$4,($D$5-D3843+1)/365,$D$6/365)),0)</f>
        <v>0</v>
      </c>
      <c r="S3843" s="28">
        <f>'Data &amp; Parameter'!$E$16*'Data &amp; Parameter'!$E$17*('Data &amp; Parameter'!$E$18+'Data &amp; Parameter'!$E$19)*'Data &amp; Parameter'!$E$20*'Data &amp; Parameter'!$E$37*R3843</f>
        <v>0</v>
      </c>
      <c r="T3843" s="28">
        <f t="shared" si="59"/>
        <v>0</v>
      </c>
    </row>
    <row r="3844" spans="1:20" ht="15.75" customHeight="1" x14ac:dyDescent="0.35">
      <c r="A3844">
        <v>3837</v>
      </c>
      <c r="B3844" s="76">
        <v>44254.452465277776</v>
      </c>
      <c r="C3844" s="1" t="s">
        <v>12180</v>
      </c>
      <c r="D3844" s="76">
        <v>44254.453194444446</v>
      </c>
      <c r="E3844" s="1" t="s">
        <v>12181</v>
      </c>
      <c r="F3844" s="1" t="s">
        <v>12182</v>
      </c>
      <c r="G3844" s="1" t="s">
        <v>123</v>
      </c>
      <c r="H3844" s="1" t="s">
        <v>124</v>
      </c>
      <c r="I3844" s="1" t="s">
        <v>125</v>
      </c>
      <c r="J3844" s="1" t="s">
        <v>10722</v>
      </c>
      <c r="K3844" s="1" t="s">
        <v>10722</v>
      </c>
      <c r="L3844">
        <f>ROUNDUP(IF(B3844&gt;$D$4,0,($D$4-B3844+1)/365),0)</f>
        <v>0</v>
      </c>
      <c r="M3844">
        <f>ROUNDUP(IF(B3844&gt;$D$5,0,($D$5-B3844+1)/365),0)</f>
        <v>0</v>
      </c>
      <c r="N3844" s="28">
        <f>IF(OR(L3844=1,M3844=1),IF(B3844+364&lt;=$D$5,(B3844+364-$D$4+1)/365,IF(B3844&gt;$D$4,($D$5-B3844+1)/365,$D$6/365)),0)</f>
        <v>0</v>
      </c>
      <c r="O3844" s="28">
        <f>'Data &amp; Parameter'!$E$16*'Data &amp; Parameter'!$E$17*('Data &amp; Parameter'!$E$18+'Data &amp; Parameter'!$E$19)*'Data &amp; Parameter'!$E$20*'Data &amp; Parameter'!$E$37*N3844</f>
        <v>0</v>
      </c>
      <c r="P3844">
        <f>ROUNDUP(IF(D3844&gt;$D$4,0,($D$4-D3844+1)/365),0)</f>
        <v>0</v>
      </c>
      <c r="Q3844">
        <f>ROUNDUP(IF(D3844&gt;$D$5,0,($D$5-D3844+1)/365),0)</f>
        <v>0</v>
      </c>
      <c r="R3844" s="28">
        <f>IF(OR(P3844=1,Q3844=1),IF(D3844+364&lt;=$D$5,(D3844+364-$D$4+1)/365,IF(D3844&gt;$D$4,($D$5-D3844+1)/365,$D$6/365)),0)</f>
        <v>0</v>
      </c>
      <c r="S3844" s="28">
        <f>'Data &amp; Parameter'!$E$16*'Data &amp; Parameter'!$E$17*('Data &amp; Parameter'!$E$18+'Data &amp; Parameter'!$E$19)*'Data &amp; Parameter'!$E$20*'Data &amp; Parameter'!$E$37*R3844</f>
        <v>0</v>
      </c>
      <c r="T3844" s="28">
        <f t="shared" si="59"/>
        <v>0</v>
      </c>
    </row>
    <row r="3845" spans="1:20" ht="15.75" customHeight="1" x14ac:dyDescent="0.35">
      <c r="A3845">
        <v>3838</v>
      </c>
      <c r="B3845" s="76">
        <v>44254.453055555554</v>
      </c>
      <c r="C3845" s="1" t="s">
        <v>12183</v>
      </c>
      <c r="D3845" s="76">
        <v>44254.453599537039</v>
      </c>
      <c r="E3845" s="1" t="s">
        <v>12184</v>
      </c>
      <c r="F3845" s="1" t="s">
        <v>12185</v>
      </c>
      <c r="G3845" s="1" t="s">
        <v>123</v>
      </c>
      <c r="H3845" s="1" t="s">
        <v>124</v>
      </c>
      <c r="I3845" s="1" t="s">
        <v>125</v>
      </c>
      <c r="J3845" s="1" t="s">
        <v>12186</v>
      </c>
      <c r="K3845" s="1" t="s">
        <v>12187</v>
      </c>
      <c r="L3845">
        <f>ROUNDUP(IF(B3845&gt;$D$4,0,($D$4-B3845+1)/365),0)</f>
        <v>0</v>
      </c>
      <c r="M3845">
        <f>ROUNDUP(IF(B3845&gt;$D$5,0,($D$5-B3845+1)/365),0)</f>
        <v>0</v>
      </c>
      <c r="N3845" s="28">
        <f>IF(OR(L3845=1,M3845=1),IF(B3845+364&lt;=$D$5,(B3845+364-$D$4+1)/365,IF(B3845&gt;$D$4,($D$5-B3845+1)/365,$D$6/365)),0)</f>
        <v>0</v>
      </c>
      <c r="O3845" s="28">
        <f>'Data &amp; Parameter'!$E$16*'Data &amp; Parameter'!$E$17*('Data &amp; Parameter'!$E$18+'Data &amp; Parameter'!$E$19)*'Data &amp; Parameter'!$E$20*'Data &amp; Parameter'!$E$37*N3845</f>
        <v>0</v>
      </c>
      <c r="P3845">
        <f>ROUNDUP(IF(D3845&gt;$D$4,0,($D$4-D3845+1)/365),0)</f>
        <v>0</v>
      </c>
      <c r="Q3845">
        <f>ROUNDUP(IF(D3845&gt;$D$5,0,($D$5-D3845+1)/365),0)</f>
        <v>0</v>
      </c>
      <c r="R3845" s="28">
        <f>IF(OR(P3845=1,Q3845=1),IF(D3845+364&lt;=$D$5,(D3845+364-$D$4+1)/365,IF(D3845&gt;$D$4,($D$5-D3845+1)/365,$D$6/365)),0)</f>
        <v>0</v>
      </c>
      <c r="S3845" s="28">
        <f>'Data &amp; Parameter'!$E$16*'Data &amp; Parameter'!$E$17*('Data &amp; Parameter'!$E$18+'Data &amp; Parameter'!$E$19)*'Data &amp; Parameter'!$E$20*'Data &amp; Parameter'!$E$37*R3845</f>
        <v>0</v>
      </c>
      <c r="T3845" s="28">
        <f t="shared" si="59"/>
        <v>0</v>
      </c>
    </row>
    <row r="3846" spans="1:20" ht="15.75" customHeight="1" x14ac:dyDescent="0.35">
      <c r="A3846">
        <v>3839</v>
      </c>
      <c r="B3846" s="76">
        <v>44254.455289351856</v>
      </c>
      <c r="C3846" s="1" t="s">
        <v>12188</v>
      </c>
      <c r="D3846" s="76">
        <v>44254.455937499995</v>
      </c>
      <c r="E3846" s="1" t="s">
        <v>12189</v>
      </c>
      <c r="F3846" s="1" t="s">
        <v>12190</v>
      </c>
      <c r="G3846" s="1" t="s">
        <v>123</v>
      </c>
      <c r="H3846" s="1" t="s">
        <v>124</v>
      </c>
      <c r="I3846" s="1" t="s">
        <v>125</v>
      </c>
      <c r="J3846" s="1" t="s">
        <v>10727</v>
      </c>
      <c r="K3846" s="1" t="s">
        <v>10818</v>
      </c>
      <c r="L3846">
        <f>ROUNDUP(IF(B3846&gt;$D$4,0,($D$4-B3846+1)/365),0)</f>
        <v>0</v>
      </c>
      <c r="M3846">
        <f>ROUNDUP(IF(B3846&gt;$D$5,0,($D$5-B3846+1)/365),0)</f>
        <v>0</v>
      </c>
      <c r="N3846" s="28">
        <f>IF(OR(L3846=1,M3846=1),IF(B3846+364&lt;=$D$5,(B3846+364-$D$4+1)/365,IF(B3846&gt;$D$4,($D$5-B3846+1)/365,$D$6/365)),0)</f>
        <v>0</v>
      </c>
      <c r="O3846" s="28">
        <f>'Data &amp; Parameter'!$E$16*'Data &amp; Parameter'!$E$17*('Data &amp; Parameter'!$E$18+'Data &amp; Parameter'!$E$19)*'Data &amp; Parameter'!$E$20*'Data &amp; Parameter'!$E$37*N3846</f>
        <v>0</v>
      </c>
      <c r="P3846">
        <f>ROUNDUP(IF(D3846&gt;$D$4,0,($D$4-D3846+1)/365),0)</f>
        <v>0</v>
      </c>
      <c r="Q3846">
        <f>ROUNDUP(IF(D3846&gt;$D$5,0,($D$5-D3846+1)/365),0)</f>
        <v>0</v>
      </c>
      <c r="R3846" s="28">
        <f>IF(OR(P3846=1,Q3846=1),IF(D3846+364&lt;=$D$5,(D3846+364-$D$4+1)/365,IF(D3846&gt;$D$4,($D$5-D3846+1)/365,$D$6/365)),0)</f>
        <v>0</v>
      </c>
      <c r="S3846" s="28">
        <f>'Data &amp; Parameter'!$E$16*'Data &amp; Parameter'!$E$17*('Data &amp; Parameter'!$E$18+'Data &amp; Parameter'!$E$19)*'Data &amp; Parameter'!$E$20*'Data &amp; Parameter'!$E$37*R3846</f>
        <v>0</v>
      </c>
      <c r="T3846" s="28">
        <f t="shared" si="59"/>
        <v>0</v>
      </c>
    </row>
    <row r="3847" spans="1:20" ht="15.75" customHeight="1" x14ac:dyDescent="0.35">
      <c r="A3847">
        <v>3840</v>
      </c>
      <c r="B3847" s="76">
        <v>44254.457013888888</v>
      </c>
      <c r="C3847" s="1" t="s">
        <v>12191</v>
      </c>
      <c r="D3847" s="76">
        <v>44254.457523148143</v>
      </c>
      <c r="E3847" s="1" t="s">
        <v>12192</v>
      </c>
      <c r="F3847" s="1" t="s">
        <v>12193</v>
      </c>
      <c r="G3847" s="1" t="s">
        <v>123</v>
      </c>
      <c r="H3847" s="1" t="s">
        <v>124</v>
      </c>
      <c r="I3847" s="1" t="s">
        <v>125</v>
      </c>
      <c r="J3847" s="1" t="s">
        <v>12074</v>
      </c>
      <c r="K3847" s="1" t="s">
        <v>12075</v>
      </c>
      <c r="L3847">
        <f>ROUNDUP(IF(B3847&gt;$D$4,0,($D$4-B3847+1)/365),0)</f>
        <v>0</v>
      </c>
      <c r="M3847">
        <f>ROUNDUP(IF(B3847&gt;$D$5,0,($D$5-B3847+1)/365),0)</f>
        <v>0</v>
      </c>
      <c r="N3847" s="28">
        <f>IF(OR(L3847=1,M3847=1),IF(B3847+364&lt;=$D$5,(B3847+364-$D$4+1)/365,IF(B3847&gt;$D$4,($D$5-B3847+1)/365,$D$6/365)),0)</f>
        <v>0</v>
      </c>
      <c r="O3847" s="28">
        <f>'Data &amp; Parameter'!$E$16*'Data &amp; Parameter'!$E$17*('Data &amp; Parameter'!$E$18+'Data &amp; Parameter'!$E$19)*'Data &amp; Parameter'!$E$20*'Data &amp; Parameter'!$E$37*N3847</f>
        <v>0</v>
      </c>
      <c r="P3847">
        <f>ROUNDUP(IF(D3847&gt;$D$4,0,($D$4-D3847+1)/365),0)</f>
        <v>0</v>
      </c>
      <c r="Q3847">
        <f>ROUNDUP(IF(D3847&gt;$D$5,0,($D$5-D3847+1)/365),0)</f>
        <v>0</v>
      </c>
      <c r="R3847" s="28">
        <f>IF(OR(P3847=1,Q3847=1),IF(D3847+364&lt;=$D$5,(D3847+364-$D$4+1)/365,IF(D3847&gt;$D$4,($D$5-D3847+1)/365,$D$6/365)),0)</f>
        <v>0</v>
      </c>
      <c r="S3847" s="28">
        <f>'Data &amp; Parameter'!$E$16*'Data &amp; Parameter'!$E$17*('Data &amp; Parameter'!$E$18+'Data &amp; Parameter'!$E$19)*'Data &amp; Parameter'!$E$20*'Data &amp; Parameter'!$E$37*R3847</f>
        <v>0</v>
      </c>
      <c r="T3847" s="28">
        <f t="shared" si="59"/>
        <v>0</v>
      </c>
    </row>
    <row r="3848" spans="1:20" ht="15.75" customHeight="1" x14ac:dyDescent="0.35">
      <c r="A3848">
        <v>3841</v>
      </c>
      <c r="B3848" s="76">
        <v>44254.457696759258</v>
      </c>
      <c r="C3848" s="1" t="s">
        <v>12194</v>
      </c>
      <c r="D3848" s="76">
        <v>44254.458148148144</v>
      </c>
      <c r="E3848" s="1" t="s">
        <v>12195</v>
      </c>
      <c r="F3848" s="1" t="s">
        <v>12196</v>
      </c>
      <c r="G3848" s="1" t="s">
        <v>123</v>
      </c>
      <c r="H3848" s="1" t="s">
        <v>124</v>
      </c>
      <c r="I3848" s="1" t="s">
        <v>125</v>
      </c>
      <c r="J3848" s="1" t="s">
        <v>10722</v>
      </c>
      <c r="K3848" s="1" t="s">
        <v>10722</v>
      </c>
      <c r="L3848">
        <f>ROUNDUP(IF(B3848&gt;$D$4,0,($D$4-B3848+1)/365),0)</f>
        <v>0</v>
      </c>
      <c r="M3848">
        <f>ROUNDUP(IF(B3848&gt;$D$5,0,($D$5-B3848+1)/365),0)</f>
        <v>0</v>
      </c>
      <c r="N3848" s="28">
        <f>IF(OR(L3848=1,M3848=1),IF(B3848+364&lt;=$D$5,(B3848+364-$D$4+1)/365,IF(B3848&gt;$D$4,($D$5-B3848+1)/365,$D$6/365)),0)</f>
        <v>0</v>
      </c>
      <c r="O3848" s="28">
        <f>'Data &amp; Parameter'!$E$16*'Data &amp; Parameter'!$E$17*('Data &amp; Parameter'!$E$18+'Data &amp; Parameter'!$E$19)*'Data &amp; Parameter'!$E$20*'Data &amp; Parameter'!$E$37*N3848</f>
        <v>0</v>
      </c>
      <c r="P3848">
        <f>ROUNDUP(IF(D3848&gt;$D$4,0,($D$4-D3848+1)/365),0)</f>
        <v>0</v>
      </c>
      <c r="Q3848">
        <f>ROUNDUP(IF(D3848&gt;$D$5,0,($D$5-D3848+1)/365),0)</f>
        <v>0</v>
      </c>
      <c r="R3848" s="28">
        <f>IF(OR(P3848=1,Q3848=1),IF(D3848+364&lt;=$D$5,(D3848+364-$D$4+1)/365,IF(D3848&gt;$D$4,($D$5-D3848+1)/365,$D$6/365)),0)</f>
        <v>0</v>
      </c>
      <c r="S3848" s="28">
        <f>'Data &amp; Parameter'!$E$16*'Data &amp; Parameter'!$E$17*('Data &amp; Parameter'!$E$18+'Data &amp; Parameter'!$E$19)*'Data &amp; Parameter'!$E$20*'Data &amp; Parameter'!$E$37*R3848</f>
        <v>0</v>
      </c>
      <c r="T3848" s="28">
        <f t="shared" si="59"/>
        <v>0</v>
      </c>
    </row>
    <row r="3849" spans="1:20" ht="15.75" customHeight="1" x14ac:dyDescent="0.35">
      <c r="A3849">
        <v>3842</v>
      </c>
      <c r="B3849" s="76">
        <v>44254.458379629628</v>
      </c>
      <c r="C3849" s="1" t="s">
        <v>12197</v>
      </c>
      <c r="D3849" s="76">
        <v>44254.458819444444</v>
      </c>
      <c r="E3849" s="1" t="s">
        <v>12198</v>
      </c>
      <c r="F3849" s="1" t="s">
        <v>12199</v>
      </c>
      <c r="G3849" s="1" t="s">
        <v>123</v>
      </c>
      <c r="H3849" s="1" t="s">
        <v>124</v>
      </c>
      <c r="I3849" s="1" t="s">
        <v>125</v>
      </c>
      <c r="J3849" s="1" t="s">
        <v>3846</v>
      </c>
      <c r="K3849" s="1" t="s">
        <v>3846</v>
      </c>
      <c r="L3849">
        <f>ROUNDUP(IF(B3849&gt;$D$4,0,($D$4-B3849+1)/365),0)</f>
        <v>0</v>
      </c>
      <c r="M3849">
        <f>ROUNDUP(IF(B3849&gt;$D$5,0,($D$5-B3849+1)/365),0)</f>
        <v>0</v>
      </c>
      <c r="N3849" s="28">
        <f>IF(OR(L3849=1,M3849=1),IF(B3849+364&lt;=$D$5,(B3849+364-$D$4+1)/365,IF(B3849&gt;$D$4,($D$5-B3849+1)/365,$D$6/365)),0)</f>
        <v>0</v>
      </c>
      <c r="O3849" s="28">
        <f>'Data &amp; Parameter'!$E$16*'Data &amp; Parameter'!$E$17*('Data &amp; Parameter'!$E$18+'Data &amp; Parameter'!$E$19)*'Data &amp; Parameter'!$E$20*'Data &amp; Parameter'!$E$37*N3849</f>
        <v>0</v>
      </c>
      <c r="P3849">
        <f>ROUNDUP(IF(D3849&gt;$D$4,0,($D$4-D3849+1)/365),0)</f>
        <v>0</v>
      </c>
      <c r="Q3849">
        <f>ROUNDUP(IF(D3849&gt;$D$5,0,($D$5-D3849+1)/365),0)</f>
        <v>0</v>
      </c>
      <c r="R3849" s="28">
        <f>IF(OR(P3849=1,Q3849=1),IF(D3849+364&lt;=$D$5,(D3849+364-$D$4+1)/365,IF(D3849&gt;$D$4,($D$5-D3849+1)/365,$D$6/365)),0)</f>
        <v>0</v>
      </c>
      <c r="S3849" s="28">
        <f>'Data &amp; Parameter'!$E$16*'Data &amp; Parameter'!$E$17*('Data &amp; Parameter'!$E$18+'Data &amp; Parameter'!$E$19)*'Data &amp; Parameter'!$E$20*'Data &amp; Parameter'!$E$37*R3849</f>
        <v>0</v>
      </c>
      <c r="T3849" s="28">
        <f t="shared" ref="T3849:T3912" si="60">O3849+S3849</f>
        <v>0</v>
      </c>
    </row>
    <row r="3850" spans="1:20" ht="15.75" customHeight="1" x14ac:dyDescent="0.35">
      <c r="A3850">
        <v>3843</v>
      </c>
      <c r="B3850" s="76">
        <v>44254.458599537036</v>
      </c>
      <c r="C3850" s="1" t="s">
        <v>12200</v>
      </c>
      <c r="D3850" s="76">
        <v>44254.459050925929</v>
      </c>
      <c r="E3850" s="1" t="s">
        <v>12201</v>
      </c>
      <c r="F3850" s="1" t="s">
        <v>12202</v>
      </c>
      <c r="G3850" s="1" t="s">
        <v>123</v>
      </c>
      <c r="H3850" s="1" t="s">
        <v>124</v>
      </c>
      <c r="I3850" s="1" t="s">
        <v>125</v>
      </c>
      <c r="J3850" s="1" t="s">
        <v>10727</v>
      </c>
      <c r="K3850" s="1" t="s">
        <v>10818</v>
      </c>
      <c r="L3850">
        <f>ROUNDUP(IF(B3850&gt;$D$4,0,($D$4-B3850+1)/365),0)</f>
        <v>0</v>
      </c>
      <c r="M3850">
        <f>ROUNDUP(IF(B3850&gt;$D$5,0,($D$5-B3850+1)/365),0)</f>
        <v>0</v>
      </c>
      <c r="N3850" s="28">
        <f>IF(OR(L3850=1,M3850=1),IF(B3850+364&lt;=$D$5,(B3850+364-$D$4+1)/365,IF(B3850&gt;$D$4,($D$5-B3850+1)/365,$D$6/365)),0)</f>
        <v>0</v>
      </c>
      <c r="O3850" s="28">
        <f>'Data &amp; Parameter'!$E$16*'Data &amp; Parameter'!$E$17*('Data &amp; Parameter'!$E$18+'Data &amp; Parameter'!$E$19)*'Data &amp; Parameter'!$E$20*'Data &amp; Parameter'!$E$37*N3850</f>
        <v>0</v>
      </c>
      <c r="P3850">
        <f>ROUNDUP(IF(D3850&gt;$D$4,0,($D$4-D3850+1)/365),0)</f>
        <v>0</v>
      </c>
      <c r="Q3850">
        <f>ROUNDUP(IF(D3850&gt;$D$5,0,($D$5-D3850+1)/365),0)</f>
        <v>0</v>
      </c>
      <c r="R3850" s="28">
        <f>IF(OR(P3850=1,Q3850=1),IF(D3850+364&lt;=$D$5,(D3850+364-$D$4+1)/365,IF(D3850&gt;$D$4,($D$5-D3850+1)/365,$D$6/365)),0)</f>
        <v>0</v>
      </c>
      <c r="S3850" s="28">
        <f>'Data &amp; Parameter'!$E$16*'Data &amp; Parameter'!$E$17*('Data &amp; Parameter'!$E$18+'Data &amp; Parameter'!$E$19)*'Data &amp; Parameter'!$E$20*'Data &amp; Parameter'!$E$37*R3850</f>
        <v>0</v>
      </c>
      <c r="T3850" s="28">
        <f t="shared" si="60"/>
        <v>0</v>
      </c>
    </row>
    <row r="3851" spans="1:20" ht="15.75" customHeight="1" x14ac:dyDescent="0.35">
      <c r="A3851">
        <v>3844</v>
      </c>
      <c r="B3851" s="76">
        <v>44254.459710648152</v>
      </c>
      <c r="C3851" s="1" t="s">
        <v>12203</v>
      </c>
      <c r="D3851" s="76">
        <v>44254.460520833338</v>
      </c>
      <c r="E3851" s="1" t="s">
        <v>12204</v>
      </c>
      <c r="F3851" s="1" t="s">
        <v>12205</v>
      </c>
      <c r="G3851" s="1" t="s">
        <v>123</v>
      </c>
      <c r="H3851" s="1" t="s">
        <v>124</v>
      </c>
      <c r="I3851" s="1" t="s">
        <v>125</v>
      </c>
      <c r="J3851" s="1" t="s">
        <v>10722</v>
      </c>
      <c r="K3851" s="1" t="s">
        <v>10722</v>
      </c>
      <c r="L3851">
        <f>ROUNDUP(IF(B3851&gt;$D$4,0,($D$4-B3851+1)/365),0)</f>
        <v>0</v>
      </c>
      <c r="M3851">
        <f>ROUNDUP(IF(B3851&gt;$D$5,0,($D$5-B3851+1)/365),0)</f>
        <v>0</v>
      </c>
      <c r="N3851" s="28">
        <f>IF(OR(L3851=1,M3851=1),IF(B3851+364&lt;=$D$5,(B3851+364-$D$4+1)/365,IF(B3851&gt;$D$4,($D$5-B3851+1)/365,$D$6/365)),0)</f>
        <v>0</v>
      </c>
      <c r="O3851" s="28">
        <f>'Data &amp; Parameter'!$E$16*'Data &amp; Parameter'!$E$17*('Data &amp; Parameter'!$E$18+'Data &amp; Parameter'!$E$19)*'Data &amp; Parameter'!$E$20*'Data &amp; Parameter'!$E$37*N3851</f>
        <v>0</v>
      </c>
      <c r="P3851">
        <f>ROUNDUP(IF(D3851&gt;$D$4,0,($D$4-D3851+1)/365),0)</f>
        <v>0</v>
      </c>
      <c r="Q3851">
        <f>ROUNDUP(IF(D3851&gt;$D$5,0,($D$5-D3851+1)/365),0)</f>
        <v>0</v>
      </c>
      <c r="R3851" s="28">
        <f>IF(OR(P3851=1,Q3851=1),IF(D3851+364&lt;=$D$5,(D3851+364-$D$4+1)/365,IF(D3851&gt;$D$4,($D$5-D3851+1)/365,$D$6/365)),0)</f>
        <v>0</v>
      </c>
      <c r="S3851" s="28">
        <f>'Data &amp; Parameter'!$E$16*'Data &amp; Parameter'!$E$17*('Data &amp; Parameter'!$E$18+'Data &amp; Parameter'!$E$19)*'Data &amp; Parameter'!$E$20*'Data &amp; Parameter'!$E$37*R3851</f>
        <v>0</v>
      </c>
      <c r="T3851" s="28">
        <f t="shared" si="60"/>
        <v>0</v>
      </c>
    </row>
    <row r="3852" spans="1:20" ht="15.75" customHeight="1" x14ac:dyDescent="0.35">
      <c r="A3852">
        <v>3845</v>
      </c>
      <c r="B3852" s="76">
        <v>44254.460081018522</v>
      </c>
      <c r="C3852" s="1" t="s">
        <v>12206</v>
      </c>
      <c r="D3852" s="76">
        <v>44254.460694444446</v>
      </c>
      <c r="E3852" s="1" t="s">
        <v>12207</v>
      </c>
      <c r="F3852" s="1" t="s">
        <v>12208</v>
      </c>
      <c r="G3852" s="1" t="s">
        <v>123</v>
      </c>
      <c r="H3852" s="1" t="s">
        <v>124</v>
      </c>
      <c r="I3852" s="1" t="s">
        <v>125</v>
      </c>
      <c r="J3852" s="1" t="s">
        <v>12074</v>
      </c>
      <c r="K3852" s="1" t="s">
        <v>12075</v>
      </c>
      <c r="L3852">
        <f>ROUNDUP(IF(B3852&gt;$D$4,0,($D$4-B3852+1)/365),0)</f>
        <v>0</v>
      </c>
      <c r="M3852">
        <f>ROUNDUP(IF(B3852&gt;$D$5,0,($D$5-B3852+1)/365),0)</f>
        <v>0</v>
      </c>
      <c r="N3852" s="28">
        <f>IF(OR(L3852=1,M3852=1),IF(B3852+364&lt;=$D$5,(B3852+364-$D$4+1)/365,IF(B3852&gt;$D$4,($D$5-B3852+1)/365,$D$6/365)),0)</f>
        <v>0</v>
      </c>
      <c r="O3852" s="28">
        <f>'Data &amp; Parameter'!$E$16*'Data &amp; Parameter'!$E$17*('Data &amp; Parameter'!$E$18+'Data &amp; Parameter'!$E$19)*'Data &amp; Parameter'!$E$20*'Data &amp; Parameter'!$E$37*N3852</f>
        <v>0</v>
      </c>
      <c r="P3852">
        <f>ROUNDUP(IF(D3852&gt;$D$4,0,($D$4-D3852+1)/365),0)</f>
        <v>0</v>
      </c>
      <c r="Q3852">
        <f>ROUNDUP(IF(D3852&gt;$D$5,0,($D$5-D3852+1)/365),0)</f>
        <v>0</v>
      </c>
      <c r="R3852" s="28">
        <f>IF(OR(P3852=1,Q3852=1),IF(D3852+364&lt;=$D$5,(D3852+364-$D$4+1)/365,IF(D3852&gt;$D$4,($D$5-D3852+1)/365,$D$6/365)),0)</f>
        <v>0</v>
      </c>
      <c r="S3852" s="28">
        <f>'Data &amp; Parameter'!$E$16*'Data &amp; Parameter'!$E$17*('Data &amp; Parameter'!$E$18+'Data &amp; Parameter'!$E$19)*'Data &amp; Parameter'!$E$20*'Data &amp; Parameter'!$E$37*R3852</f>
        <v>0</v>
      </c>
      <c r="T3852" s="28">
        <f t="shared" si="60"/>
        <v>0</v>
      </c>
    </row>
    <row r="3853" spans="1:20" ht="15.75" customHeight="1" x14ac:dyDescent="0.35">
      <c r="A3853">
        <v>3846</v>
      </c>
      <c r="B3853" s="76">
        <v>44254.461111111115</v>
      </c>
      <c r="C3853" s="1" t="s">
        <v>12209</v>
      </c>
      <c r="D3853" s="76">
        <v>44254.461562500001</v>
      </c>
      <c r="E3853" s="1" t="s">
        <v>12210</v>
      </c>
      <c r="F3853" s="1" t="s">
        <v>12211</v>
      </c>
      <c r="G3853" s="1" t="s">
        <v>123</v>
      </c>
      <c r="H3853" s="1" t="s">
        <v>124</v>
      </c>
      <c r="I3853" s="1" t="s">
        <v>125</v>
      </c>
      <c r="J3853" s="1" t="s">
        <v>10727</v>
      </c>
      <c r="K3853" s="1" t="s">
        <v>10818</v>
      </c>
      <c r="L3853">
        <f>ROUNDUP(IF(B3853&gt;$D$4,0,($D$4-B3853+1)/365),0)</f>
        <v>0</v>
      </c>
      <c r="M3853">
        <f>ROUNDUP(IF(B3853&gt;$D$5,0,($D$5-B3853+1)/365),0)</f>
        <v>0</v>
      </c>
      <c r="N3853" s="28">
        <f>IF(OR(L3853=1,M3853=1),IF(B3853+364&lt;=$D$5,(B3853+364-$D$4+1)/365,IF(B3853&gt;$D$4,($D$5-B3853+1)/365,$D$6/365)),0)</f>
        <v>0</v>
      </c>
      <c r="O3853" s="28">
        <f>'Data &amp; Parameter'!$E$16*'Data &amp; Parameter'!$E$17*('Data &amp; Parameter'!$E$18+'Data &amp; Parameter'!$E$19)*'Data &amp; Parameter'!$E$20*'Data &amp; Parameter'!$E$37*N3853</f>
        <v>0</v>
      </c>
      <c r="P3853">
        <f>ROUNDUP(IF(D3853&gt;$D$4,0,($D$4-D3853+1)/365),0)</f>
        <v>0</v>
      </c>
      <c r="Q3853">
        <f>ROUNDUP(IF(D3853&gt;$D$5,0,($D$5-D3853+1)/365),0)</f>
        <v>0</v>
      </c>
      <c r="R3853" s="28">
        <f>IF(OR(P3853=1,Q3853=1),IF(D3853+364&lt;=$D$5,(D3853+364-$D$4+1)/365,IF(D3853&gt;$D$4,($D$5-D3853+1)/365,$D$6/365)),0)</f>
        <v>0</v>
      </c>
      <c r="S3853" s="28">
        <f>'Data &amp; Parameter'!$E$16*'Data &amp; Parameter'!$E$17*('Data &amp; Parameter'!$E$18+'Data &amp; Parameter'!$E$19)*'Data &amp; Parameter'!$E$20*'Data &amp; Parameter'!$E$37*R3853</f>
        <v>0</v>
      </c>
      <c r="T3853" s="28">
        <f t="shared" si="60"/>
        <v>0</v>
      </c>
    </row>
    <row r="3854" spans="1:20" ht="15.75" customHeight="1" x14ac:dyDescent="0.35">
      <c r="A3854">
        <v>3847</v>
      </c>
      <c r="B3854" s="76">
        <v>44254.462881944448</v>
      </c>
      <c r="C3854" s="1" t="s">
        <v>12212</v>
      </c>
      <c r="D3854" s="76">
        <v>44254.463437500002</v>
      </c>
      <c r="E3854" s="1" t="s">
        <v>12213</v>
      </c>
      <c r="F3854" s="1" t="s">
        <v>12214</v>
      </c>
      <c r="G3854" s="1" t="s">
        <v>123</v>
      </c>
      <c r="H3854" s="1" t="s">
        <v>124</v>
      </c>
      <c r="I3854" s="1" t="s">
        <v>125</v>
      </c>
      <c r="J3854" s="1" t="s">
        <v>12074</v>
      </c>
      <c r="K3854" s="1" t="s">
        <v>12215</v>
      </c>
      <c r="L3854">
        <f>ROUNDUP(IF(B3854&gt;$D$4,0,($D$4-B3854+1)/365),0)</f>
        <v>0</v>
      </c>
      <c r="M3854">
        <f>ROUNDUP(IF(B3854&gt;$D$5,0,($D$5-B3854+1)/365),0)</f>
        <v>0</v>
      </c>
      <c r="N3854" s="28">
        <f>IF(OR(L3854=1,M3854=1),IF(B3854+364&lt;=$D$5,(B3854+364-$D$4+1)/365,IF(B3854&gt;$D$4,($D$5-B3854+1)/365,$D$6/365)),0)</f>
        <v>0</v>
      </c>
      <c r="O3854" s="28">
        <f>'Data &amp; Parameter'!$E$16*'Data &amp; Parameter'!$E$17*('Data &amp; Parameter'!$E$18+'Data &amp; Parameter'!$E$19)*'Data &amp; Parameter'!$E$20*'Data &amp; Parameter'!$E$37*N3854</f>
        <v>0</v>
      </c>
      <c r="P3854">
        <f>ROUNDUP(IF(D3854&gt;$D$4,0,($D$4-D3854+1)/365),0)</f>
        <v>0</v>
      </c>
      <c r="Q3854">
        <f>ROUNDUP(IF(D3854&gt;$D$5,0,($D$5-D3854+1)/365),0)</f>
        <v>0</v>
      </c>
      <c r="R3854" s="28">
        <f>IF(OR(P3854=1,Q3854=1),IF(D3854+364&lt;=$D$5,(D3854+364-$D$4+1)/365,IF(D3854&gt;$D$4,($D$5-D3854+1)/365,$D$6/365)),0)</f>
        <v>0</v>
      </c>
      <c r="S3854" s="28">
        <f>'Data &amp; Parameter'!$E$16*'Data &amp; Parameter'!$E$17*('Data &amp; Parameter'!$E$18+'Data &amp; Parameter'!$E$19)*'Data &amp; Parameter'!$E$20*'Data &amp; Parameter'!$E$37*R3854</f>
        <v>0</v>
      </c>
      <c r="T3854" s="28">
        <f t="shared" si="60"/>
        <v>0</v>
      </c>
    </row>
    <row r="3855" spans="1:20" ht="15.75" customHeight="1" x14ac:dyDescent="0.35">
      <c r="A3855">
        <v>3848</v>
      </c>
      <c r="B3855" s="76">
        <v>44254.462916666671</v>
      </c>
      <c r="C3855" s="1" t="s">
        <v>12216</v>
      </c>
      <c r="D3855" s="76">
        <v>44254.463784722218</v>
      </c>
      <c r="E3855" s="1" t="s">
        <v>12217</v>
      </c>
      <c r="F3855" s="1" t="s">
        <v>12218</v>
      </c>
      <c r="G3855" s="1" t="s">
        <v>123</v>
      </c>
      <c r="H3855" s="1" t="s">
        <v>124</v>
      </c>
      <c r="I3855" s="1" t="s">
        <v>125</v>
      </c>
      <c r="J3855" s="1" t="s">
        <v>10722</v>
      </c>
      <c r="K3855" s="1" t="s">
        <v>10722</v>
      </c>
      <c r="L3855">
        <f>ROUNDUP(IF(B3855&gt;$D$4,0,($D$4-B3855+1)/365),0)</f>
        <v>0</v>
      </c>
      <c r="M3855">
        <f>ROUNDUP(IF(B3855&gt;$D$5,0,($D$5-B3855+1)/365),0)</f>
        <v>0</v>
      </c>
      <c r="N3855" s="28">
        <f>IF(OR(L3855=1,M3855=1),IF(B3855+364&lt;=$D$5,(B3855+364-$D$4+1)/365,IF(B3855&gt;$D$4,($D$5-B3855+1)/365,$D$6/365)),0)</f>
        <v>0</v>
      </c>
      <c r="O3855" s="28">
        <f>'Data &amp; Parameter'!$E$16*'Data &amp; Parameter'!$E$17*('Data &amp; Parameter'!$E$18+'Data &amp; Parameter'!$E$19)*'Data &amp; Parameter'!$E$20*'Data &amp; Parameter'!$E$37*N3855</f>
        <v>0</v>
      </c>
      <c r="P3855">
        <f>ROUNDUP(IF(D3855&gt;$D$4,0,($D$4-D3855+1)/365),0)</f>
        <v>0</v>
      </c>
      <c r="Q3855">
        <f>ROUNDUP(IF(D3855&gt;$D$5,0,($D$5-D3855+1)/365),0)</f>
        <v>0</v>
      </c>
      <c r="R3855" s="28">
        <f>IF(OR(P3855=1,Q3855=1),IF(D3855+364&lt;=$D$5,(D3855+364-$D$4+1)/365,IF(D3855&gt;$D$4,($D$5-D3855+1)/365,$D$6/365)),0)</f>
        <v>0</v>
      </c>
      <c r="S3855" s="28">
        <f>'Data &amp; Parameter'!$E$16*'Data &amp; Parameter'!$E$17*('Data &amp; Parameter'!$E$18+'Data &amp; Parameter'!$E$19)*'Data &amp; Parameter'!$E$20*'Data &amp; Parameter'!$E$37*R3855</f>
        <v>0</v>
      </c>
      <c r="T3855" s="28">
        <f t="shared" si="60"/>
        <v>0</v>
      </c>
    </row>
    <row r="3856" spans="1:20" ht="15.75" customHeight="1" x14ac:dyDescent="0.35">
      <c r="A3856">
        <v>3849</v>
      </c>
      <c r="B3856" s="76">
        <v>44254.464490740742</v>
      </c>
      <c r="C3856" s="1" t="s">
        <v>12219</v>
      </c>
      <c r="D3856" s="76">
        <v>44254.464849537035</v>
      </c>
      <c r="E3856" s="1" t="s">
        <v>12220</v>
      </c>
      <c r="F3856" s="1" t="s">
        <v>12221</v>
      </c>
      <c r="G3856" s="1" t="s">
        <v>123</v>
      </c>
      <c r="H3856" s="1" t="s">
        <v>124</v>
      </c>
      <c r="I3856" s="1" t="s">
        <v>125</v>
      </c>
      <c r="J3856" s="1" t="s">
        <v>3846</v>
      </c>
      <c r="K3856" s="1" t="s">
        <v>12222</v>
      </c>
      <c r="L3856">
        <f>ROUNDUP(IF(B3856&gt;$D$4,0,($D$4-B3856+1)/365),0)</f>
        <v>0</v>
      </c>
      <c r="M3856">
        <f>ROUNDUP(IF(B3856&gt;$D$5,0,($D$5-B3856+1)/365),0)</f>
        <v>0</v>
      </c>
      <c r="N3856" s="28">
        <f>IF(OR(L3856=1,M3856=1),IF(B3856+364&lt;=$D$5,(B3856+364-$D$4+1)/365,IF(B3856&gt;$D$4,($D$5-B3856+1)/365,$D$6/365)),0)</f>
        <v>0</v>
      </c>
      <c r="O3856" s="28">
        <f>'Data &amp; Parameter'!$E$16*'Data &amp; Parameter'!$E$17*('Data &amp; Parameter'!$E$18+'Data &amp; Parameter'!$E$19)*'Data &amp; Parameter'!$E$20*'Data &amp; Parameter'!$E$37*N3856</f>
        <v>0</v>
      </c>
      <c r="P3856">
        <f>ROUNDUP(IF(D3856&gt;$D$4,0,($D$4-D3856+1)/365),0)</f>
        <v>0</v>
      </c>
      <c r="Q3856">
        <f>ROUNDUP(IF(D3856&gt;$D$5,0,($D$5-D3856+1)/365),0)</f>
        <v>0</v>
      </c>
      <c r="R3856" s="28">
        <f>IF(OR(P3856=1,Q3856=1),IF(D3856+364&lt;=$D$5,(D3856+364-$D$4+1)/365,IF(D3856&gt;$D$4,($D$5-D3856+1)/365,$D$6/365)),0)</f>
        <v>0</v>
      </c>
      <c r="S3856" s="28">
        <f>'Data &amp; Parameter'!$E$16*'Data &amp; Parameter'!$E$17*('Data &amp; Parameter'!$E$18+'Data &amp; Parameter'!$E$19)*'Data &amp; Parameter'!$E$20*'Data &amp; Parameter'!$E$37*R3856</f>
        <v>0</v>
      </c>
      <c r="T3856" s="28">
        <f t="shared" si="60"/>
        <v>0</v>
      </c>
    </row>
    <row r="3857" spans="1:20" ht="15.75" customHeight="1" x14ac:dyDescent="0.35">
      <c r="A3857">
        <v>3850</v>
      </c>
      <c r="B3857" s="76">
        <v>44254.466041666667</v>
      </c>
      <c r="C3857" s="1" t="s">
        <v>12223</v>
      </c>
      <c r="D3857" s="76">
        <v>44254.46711805556</v>
      </c>
      <c r="E3857" s="1" t="s">
        <v>12224</v>
      </c>
      <c r="F3857" s="1" t="s">
        <v>12225</v>
      </c>
      <c r="G3857" s="1" t="s">
        <v>123</v>
      </c>
      <c r="H3857" s="1" t="s">
        <v>124</v>
      </c>
      <c r="I3857" s="1" t="s">
        <v>125</v>
      </c>
      <c r="J3857" s="1" t="s">
        <v>12074</v>
      </c>
      <c r="K3857" s="1" t="s">
        <v>12074</v>
      </c>
      <c r="L3857">
        <f>ROUNDUP(IF(B3857&gt;$D$4,0,($D$4-B3857+1)/365),0)</f>
        <v>0</v>
      </c>
      <c r="M3857">
        <f>ROUNDUP(IF(B3857&gt;$D$5,0,($D$5-B3857+1)/365),0)</f>
        <v>0</v>
      </c>
      <c r="N3857" s="28">
        <f>IF(OR(L3857=1,M3857=1),IF(B3857+364&lt;=$D$5,(B3857+364-$D$4+1)/365,IF(B3857&gt;$D$4,($D$5-B3857+1)/365,$D$6/365)),0)</f>
        <v>0</v>
      </c>
      <c r="O3857" s="28">
        <f>'Data &amp; Parameter'!$E$16*'Data &amp; Parameter'!$E$17*('Data &amp; Parameter'!$E$18+'Data &amp; Parameter'!$E$19)*'Data &amp; Parameter'!$E$20*'Data &amp; Parameter'!$E$37*N3857</f>
        <v>0</v>
      </c>
      <c r="P3857">
        <f>ROUNDUP(IF(D3857&gt;$D$4,0,($D$4-D3857+1)/365),0)</f>
        <v>0</v>
      </c>
      <c r="Q3857">
        <f>ROUNDUP(IF(D3857&gt;$D$5,0,($D$5-D3857+1)/365),0)</f>
        <v>0</v>
      </c>
      <c r="R3857" s="28">
        <f>IF(OR(P3857=1,Q3857=1),IF(D3857+364&lt;=$D$5,(D3857+364-$D$4+1)/365,IF(D3857&gt;$D$4,($D$5-D3857+1)/365,$D$6/365)),0)</f>
        <v>0</v>
      </c>
      <c r="S3857" s="28">
        <f>'Data &amp; Parameter'!$E$16*'Data &amp; Parameter'!$E$17*('Data &amp; Parameter'!$E$18+'Data &amp; Parameter'!$E$19)*'Data &amp; Parameter'!$E$20*'Data &amp; Parameter'!$E$37*R3857</f>
        <v>0</v>
      </c>
      <c r="T3857" s="28">
        <f t="shared" si="60"/>
        <v>0</v>
      </c>
    </row>
    <row r="3858" spans="1:20" ht="15.75" customHeight="1" x14ac:dyDescent="0.35">
      <c r="A3858">
        <v>3851</v>
      </c>
      <c r="B3858" s="76">
        <v>44254.468715277777</v>
      </c>
      <c r="C3858" s="1" t="s">
        <v>12226</v>
      </c>
      <c r="D3858" s="76">
        <v>44254.469189814816</v>
      </c>
      <c r="E3858" s="1" t="s">
        <v>12227</v>
      </c>
      <c r="F3858" s="1" t="s">
        <v>12228</v>
      </c>
      <c r="G3858" s="1" t="s">
        <v>123</v>
      </c>
      <c r="H3858" s="1" t="s">
        <v>124</v>
      </c>
      <c r="I3858" s="1" t="s">
        <v>125</v>
      </c>
      <c r="J3858" s="1" t="s">
        <v>3846</v>
      </c>
      <c r="K3858" s="1" t="s">
        <v>3846</v>
      </c>
      <c r="L3858">
        <f>ROUNDUP(IF(B3858&gt;$D$4,0,($D$4-B3858+1)/365),0)</f>
        <v>0</v>
      </c>
      <c r="M3858">
        <f>ROUNDUP(IF(B3858&gt;$D$5,0,($D$5-B3858+1)/365),0)</f>
        <v>0</v>
      </c>
      <c r="N3858" s="28">
        <f>IF(OR(L3858=1,M3858=1),IF(B3858+364&lt;=$D$5,(B3858+364-$D$4+1)/365,IF(B3858&gt;$D$4,($D$5-B3858+1)/365,$D$6/365)),0)</f>
        <v>0</v>
      </c>
      <c r="O3858" s="28">
        <f>'Data &amp; Parameter'!$E$16*'Data &amp; Parameter'!$E$17*('Data &amp; Parameter'!$E$18+'Data &amp; Parameter'!$E$19)*'Data &amp; Parameter'!$E$20*'Data &amp; Parameter'!$E$37*N3858</f>
        <v>0</v>
      </c>
      <c r="P3858">
        <f>ROUNDUP(IF(D3858&gt;$D$4,0,($D$4-D3858+1)/365),0)</f>
        <v>0</v>
      </c>
      <c r="Q3858">
        <f>ROUNDUP(IF(D3858&gt;$D$5,0,($D$5-D3858+1)/365),0)</f>
        <v>0</v>
      </c>
      <c r="R3858" s="28">
        <f>IF(OR(P3858=1,Q3858=1),IF(D3858+364&lt;=$D$5,(D3858+364-$D$4+1)/365,IF(D3858&gt;$D$4,($D$5-D3858+1)/365,$D$6/365)),0)</f>
        <v>0</v>
      </c>
      <c r="S3858" s="28">
        <f>'Data &amp; Parameter'!$E$16*'Data &amp; Parameter'!$E$17*('Data &amp; Parameter'!$E$18+'Data &amp; Parameter'!$E$19)*'Data &amp; Parameter'!$E$20*'Data &amp; Parameter'!$E$37*R3858</f>
        <v>0</v>
      </c>
      <c r="T3858" s="28">
        <f t="shared" si="60"/>
        <v>0</v>
      </c>
    </row>
    <row r="3859" spans="1:20" ht="15.75" customHeight="1" x14ac:dyDescent="0.35">
      <c r="A3859">
        <v>3852</v>
      </c>
      <c r="B3859" s="76">
        <v>44254.469050925924</v>
      </c>
      <c r="C3859" s="1" t="s">
        <v>12229</v>
      </c>
      <c r="D3859" s="76">
        <v>44254.469571759255</v>
      </c>
      <c r="E3859" s="1" t="s">
        <v>12230</v>
      </c>
      <c r="F3859" s="1" t="s">
        <v>12231</v>
      </c>
      <c r="G3859" s="1" t="s">
        <v>123</v>
      </c>
      <c r="H3859" s="1" t="s">
        <v>124</v>
      </c>
      <c r="I3859" s="1" t="s">
        <v>125</v>
      </c>
      <c r="J3859" s="1" t="s">
        <v>12074</v>
      </c>
      <c r="K3859" s="1" t="s">
        <v>12075</v>
      </c>
      <c r="L3859">
        <f>ROUNDUP(IF(B3859&gt;$D$4,0,($D$4-B3859+1)/365),0)</f>
        <v>0</v>
      </c>
      <c r="M3859">
        <f>ROUNDUP(IF(B3859&gt;$D$5,0,($D$5-B3859+1)/365),0)</f>
        <v>0</v>
      </c>
      <c r="N3859" s="28">
        <f>IF(OR(L3859=1,M3859=1),IF(B3859+364&lt;=$D$5,(B3859+364-$D$4+1)/365,IF(B3859&gt;$D$4,($D$5-B3859+1)/365,$D$6/365)),0)</f>
        <v>0</v>
      </c>
      <c r="O3859" s="28">
        <f>'Data &amp; Parameter'!$E$16*'Data &amp; Parameter'!$E$17*('Data &amp; Parameter'!$E$18+'Data &amp; Parameter'!$E$19)*'Data &amp; Parameter'!$E$20*'Data &amp; Parameter'!$E$37*N3859</f>
        <v>0</v>
      </c>
      <c r="P3859">
        <f>ROUNDUP(IF(D3859&gt;$D$4,0,($D$4-D3859+1)/365),0)</f>
        <v>0</v>
      </c>
      <c r="Q3859">
        <f>ROUNDUP(IF(D3859&gt;$D$5,0,($D$5-D3859+1)/365),0)</f>
        <v>0</v>
      </c>
      <c r="R3859" s="28">
        <f>IF(OR(P3859=1,Q3859=1),IF(D3859+364&lt;=$D$5,(D3859+364-$D$4+1)/365,IF(D3859&gt;$D$4,($D$5-D3859+1)/365,$D$6/365)),0)</f>
        <v>0</v>
      </c>
      <c r="S3859" s="28">
        <f>'Data &amp; Parameter'!$E$16*'Data &amp; Parameter'!$E$17*('Data &amp; Parameter'!$E$18+'Data &amp; Parameter'!$E$19)*'Data &amp; Parameter'!$E$20*'Data &amp; Parameter'!$E$37*R3859</f>
        <v>0</v>
      </c>
      <c r="T3859" s="28">
        <f t="shared" si="60"/>
        <v>0</v>
      </c>
    </row>
    <row r="3860" spans="1:20" ht="15.75" customHeight="1" x14ac:dyDescent="0.35">
      <c r="A3860">
        <v>3853</v>
      </c>
      <c r="B3860" s="76">
        <v>44254.470451388886</v>
      </c>
      <c r="C3860" s="1" t="s">
        <v>12232</v>
      </c>
      <c r="D3860" s="76">
        <v>44254.470891203702</v>
      </c>
      <c r="E3860" s="1" t="s">
        <v>12233</v>
      </c>
      <c r="F3860" s="1" t="s">
        <v>12234</v>
      </c>
      <c r="G3860" s="1" t="s">
        <v>123</v>
      </c>
      <c r="H3860" s="1" t="s">
        <v>124</v>
      </c>
      <c r="I3860" s="1" t="s">
        <v>125</v>
      </c>
      <c r="J3860" s="1" t="s">
        <v>10722</v>
      </c>
      <c r="K3860" s="1" t="s">
        <v>10722</v>
      </c>
      <c r="L3860">
        <f>ROUNDUP(IF(B3860&gt;$D$4,0,($D$4-B3860+1)/365),0)</f>
        <v>0</v>
      </c>
      <c r="M3860">
        <f>ROUNDUP(IF(B3860&gt;$D$5,0,($D$5-B3860+1)/365),0)</f>
        <v>0</v>
      </c>
      <c r="N3860" s="28">
        <f>IF(OR(L3860=1,M3860=1),IF(B3860+364&lt;=$D$5,(B3860+364-$D$4+1)/365,IF(B3860&gt;$D$4,($D$5-B3860+1)/365,$D$6/365)),0)</f>
        <v>0</v>
      </c>
      <c r="O3860" s="28">
        <f>'Data &amp; Parameter'!$E$16*'Data &amp; Parameter'!$E$17*('Data &amp; Parameter'!$E$18+'Data &amp; Parameter'!$E$19)*'Data &amp; Parameter'!$E$20*'Data &amp; Parameter'!$E$37*N3860</f>
        <v>0</v>
      </c>
      <c r="P3860">
        <f>ROUNDUP(IF(D3860&gt;$D$4,0,($D$4-D3860+1)/365),0)</f>
        <v>0</v>
      </c>
      <c r="Q3860">
        <f>ROUNDUP(IF(D3860&gt;$D$5,0,($D$5-D3860+1)/365),0)</f>
        <v>0</v>
      </c>
      <c r="R3860" s="28">
        <f>IF(OR(P3860=1,Q3860=1),IF(D3860+364&lt;=$D$5,(D3860+364-$D$4+1)/365,IF(D3860&gt;$D$4,($D$5-D3860+1)/365,$D$6/365)),0)</f>
        <v>0</v>
      </c>
      <c r="S3860" s="28">
        <f>'Data &amp; Parameter'!$E$16*'Data &amp; Parameter'!$E$17*('Data &amp; Parameter'!$E$18+'Data &amp; Parameter'!$E$19)*'Data &amp; Parameter'!$E$20*'Data &amp; Parameter'!$E$37*R3860</f>
        <v>0</v>
      </c>
      <c r="T3860" s="28">
        <f t="shared" si="60"/>
        <v>0</v>
      </c>
    </row>
    <row r="3861" spans="1:20" ht="15.75" customHeight="1" x14ac:dyDescent="0.35">
      <c r="A3861">
        <v>3854</v>
      </c>
      <c r="B3861" s="76">
        <v>44254.472222222219</v>
      </c>
      <c r="C3861" s="1" t="s">
        <v>12235</v>
      </c>
      <c r="D3861" s="76">
        <v>44254.472719907411</v>
      </c>
      <c r="E3861" s="1" t="s">
        <v>12236</v>
      </c>
      <c r="F3861" s="1" t="s">
        <v>12237</v>
      </c>
      <c r="G3861" s="1" t="s">
        <v>123</v>
      </c>
      <c r="H3861" s="1" t="s">
        <v>124</v>
      </c>
      <c r="I3861" s="1" t="s">
        <v>125</v>
      </c>
      <c r="J3861" s="1" t="s">
        <v>12074</v>
      </c>
      <c r="K3861" s="1" t="s">
        <v>12075</v>
      </c>
      <c r="L3861">
        <f>ROUNDUP(IF(B3861&gt;$D$4,0,($D$4-B3861+1)/365),0)</f>
        <v>0</v>
      </c>
      <c r="M3861">
        <f>ROUNDUP(IF(B3861&gt;$D$5,0,($D$5-B3861+1)/365),0)</f>
        <v>0</v>
      </c>
      <c r="N3861" s="28">
        <f>IF(OR(L3861=1,M3861=1),IF(B3861+364&lt;=$D$5,(B3861+364-$D$4+1)/365,IF(B3861&gt;$D$4,($D$5-B3861+1)/365,$D$6/365)),0)</f>
        <v>0</v>
      </c>
      <c r="O3861" s="28">
        <f>'Data &amp; Parameter'!$E$16*'Data &amp; Parameter'!$E$17*('Data &amp; Parameter'!$E$18+'Data &amp; Parameter'!$E$19)*'Data &amp; Parameter'!$E$20*'Data &amp; Parameter'!$E$37*N3861</f>
        <v>0</v>
      </c>
      <c r="P3861">
        <f>ROUNDUP(IF(D3861&gt;$D$4,0,($D$4-D3861+1)/365),0)</f>
        <v>0</v>
      </c>
      <c r="Q3861">
        <f>ROUNDUP(IF(D3861&gt;$D$5,0,($D$5-D3861+1)/365),0)</f>
        <v>0</v>
      </c>
      <c r="R3861" s="28">
        <f>IF(OR(P3861=1,Q3861=1),IF(D3861+364&lt;=$D$5,(D3861+364-$D$4+1)/365,IF(D3861&gt;$D$4,($D$5-D3861+1)/365,$D$6/365)),0)</f>
        <v>0</v>
      </c>
      <c r="S3861" s="28">
        <f>'Data &amp; Parameter'!$E$16*'Data &amp; Parameter'!$E$17*('Data &amp; Parameter'!$E$18+'Data &amp; Parameter'!$E$19)*'Data &amp; Parameter'!$E$20*'Data &amp; Parameter'!$E$37*R3861</f>
        <v>0</v>
      </c>
      <c r="T3861" s="28">
        <f t="shared" si="60"/>
        <v>0</v>
      </c>
    </row>
    <row r="3862" spans="1:20" ht="15.75" customHeight="1" x14ac:dyDescent="0.35">
      <c r="A3862">
        <v>3855</v>
      </c>
      <c r="B3862" s="76">
        <v>44254.474629629629</v>
      </c>
      <c r="C3862" s="1" t="s">
        <v>12238</v>
      </c>
      <c r="D3862" s="76">
        <v>44254.475370370375</v>
      </c>
      <c r="E3862" s="1" t="s">
        <v>12239</v>
      </c>
      <c r="F3862" s="1" t="s">
        <v>12240</v>
      </c>
      <c r="G3862" s="1" t="s">
        <v>123</v>
      </c>
      <c r="H3862" s="1" t="s">
        <v>124</v>
      </c>
      <c r="I3862" s="1" t="s">
        <v>125</v>
      </c>
      <c r="J3862" s="1" t="s">
        <v>12074</v>
      </c>
      <c r="K3862" s="1" t="s">
        <v>12075</v>
      </c>
      <c r="L3862">
        <f>ROUNDUP(IF(B3862&gt;$D$4,0,($D$4-B3862+1)/365),0)</f>
        <v>0</v>
      </c>
      <c r="M3862">
        <f>ROUNDUP(IF(B3862&gt;$D$5,0,($D$5-B3862+1)/365),0)</f>
        <v>0</v>
      </c>
      <c r="N3862" s="28">
        <f>IF(OR(L3862=1,M3862=1),IF(B3862+364&lt;=$D$5,(B3862+364-$D$4+1)/365,IF(B3862&gt;$D$4,($D$5-B3862+1)/365,$D$6/365)),0)</f>
        <v>0</v>
      </c>
      <c r="O3862" s="28">
        <f>'Data &amp; Parameter'!$E$16*'Data &amp; Parameter'!$E$17*('Data &amp; Parameter'!$E$18+'Data &amp; Parameter'!$E$19)*'Data &amp; Parameter'!$E$20*'Data &amp; Parameter'!$E$37*N3862</f>
        <v>0</v>
      </c>
      <c r="P3862">
        <f>ROUNDUP(IF(D3862&gt;$D$4,0,($D$4-D3862+1)/365),0)</f>
        <v>0</v>
      </c>
      <c r="Q3862">
        <f>ROUNDUP(IF(D3862&gt;$D$5,0,($D$5-D3862+1)/365),0)</f>
        <v>0</v>
      </c>
      <c r="R3862" s="28">
        <f>IF(OR(P3862=1,Q3862=1),IF(D3862+364&lt;=$D$5,(D3862+364-$D$4+1)/365,IF(D3862&gt;$D$4,($D$5-D3862+1)/365,$D$6/365)),0)</f>
        <v>0</v>
      </c>
      <c r="S3862" s="28">
        <f>'Data &amp; Parameter'!$E$16*'Data &amp; Parameter'!$E$17*('Data &amp; Parameter'!$E$18+'Data &amp; Parameter'!$E$19)*'Data &amp; Parameter'!$E$20*'Data &amp; Parameter'!$E$37*R3862</f>
        <v>0</v>
      </c>
      <c r="T3862" s="28">
        <f t="shared" si="60"/>
        <v>0</v>
      </c>
    </row>
    <row r="3863" spans="1:20" ht="15.75" customHeight="1" x14ac:dyDescent="0.35">
      <c r="A3863">
        <v>3856</v>
      </c>
      <c r="B3863" s="76">
        <v>44254.475474537037</v>
      </c>
      <c r="C3863" s="1" t="s">
        <v>12241</v>
      </c>
      <c r="D3863" s="76">
        <v>44254.479166666672</v>
      </c>
      <c r="E3863" s="1" t="s">
        <v>12242</v>
      </c>
      <c r="F3863" s="1" t="s">
        <v>12243</v>
      </c>
      <c r="G3863" s="1" t="s">
        <v>123</v>
      </c>
      <c r="H3863" s="1" t="s">
        <v>124</v>
      </c>
      <c r="I3863" s="1" t="s">
        <v>125</v>
      </c>
      <c r="J3863" s="1" t="s">
        <v>10722</v>
      </c>
      <c r="K3863" s="1" t="s">
        <v>10723</v>
      </c>
      <c r="L3863">
        <f>ROUNDUP(IF(B3863&gt;$D$4,0,($D$4-B3863+1)/365),0)</f>
        <v>0</v>
      </c>
      <c r="M3863">
        <f>ROUNDUP(IF(B3863&gt;$D$5,0,($D$5-B3863+1)/365),0)</f>
        <v>0</v>
      </c>
      <c r="N3863" s="28">
        <f>IF(OR(L3863=1,M3863=1),IF(B3863+364&lt;=$D$5,(B3863+364-$D$4+1)/365,IF(B3863&gt;$D$4,($D$5-B3863+1)/365,$D$6/365)),0)</f>
        <v>0</v>
      </c>
      <c r="O3863" s="28">
        <f>'Data &amp; Parameter'!$E$16*'Data &amp; Parameter'!$E$17*('Data &amp; Parameter'!$E$18+'Data &amp; Parameter'!$E$19)*'Data &amp; Parameter'!$E$20*'Data &amp; Parameter'!$E$37*N3863</f>
        <v>0</v>
      </c>
      <c r="P3863">
        <f>ROUNDUP(IF(D3863&gt;$D$4,0,($D$4-D3863+1)/365),0)</f>
        <v>0</v>
      </c>
      <c r="Q3863">
        <f>ROUNDUP(IF(D3863&gt;$D$5,0,($D$5-D3863+1)/365),0)</f>
        <v>0</v>
      </c>
      <c r="R3863" s="28">
        <f>IF(OR(P3863=1,Q3863=1),IF(D3863+364&lt;=$D$5,(D3863+364-$D$4+1)/365,IF(D3863&gt;$D$4,($D$5-D3863+1)/365,$D$6/365)),0)</f>
        <v>0</v>
      </c>
      <c r="S3863" s="28">
        <f>'Data &amp; Parameter'!$E$16*'Data &amp; Parameter'!$E$17*('Data &amp; Parameter'!$E$18+'Data &amp; Parameter'!$E$19)*'Data &amp; Parameter'!$E$20*'Data &amp; Parameter'!$E$37*R3863</f>
        <v>0</v>
      </c>
      <c r="T3863" s="28">
        <f t="shared" si="60"/>
        <v>0</v>
      </c>
    </row>
    <row r="3864" spans="1:20" ht="15.75" customHeight="1" x14ac:dyDescent="0.35">
      <c r="A3864">
        <v>3857</v>
      </c>
      <c r="B3864" s="76">
        <v>44254.477106481485</v>
      </c>
      <c r="C3864" s="1" t="s">
        <v>12244</v>
      </c>
      <c r="D3864" s="76">
        <v>44254.477673611109</v>
      </c>
      <c r="E3864" s="1" t="s">
        <v>12245</v>
      </c>
      <c r="F3864" s="1" t="s">
        <v>12246</v>
      </c>
      <c r="G3864" s="1" t="s">
        <v>123</v>
      </c>
      <c r="H3864" s="1" t="s">
        <v>124</v>
      </c>
      <c r="I3864" s="1" t="s">
        <v>125</v>
      </c>
      <c r="J3864" s="1" t="s">
        <v>10727</v>
      </c>
      <c r="K3864" s="1" t="s">
        <v>12247</v>
      </c>
      <c r="L3864">
        <f>ROUNDUP(IF(B3864&gt;$D$4,0,($D$4-B3864+1)/365),0)</f>
        <v>0</v>
      </c>
      <c r="M3864">
        <f>ROUNDUP(IF(B3864&gt;$D$5,0,($D$5-B3864+1)/365),0)</f>
        <v>0</v>
      </c>
      <c r="N3864" s="28">
        <f>IF(OR(L3864=1,M3864=1),IF(B3864+364&lt;=$D$5,(B3864+364-$D$4+1)/365,IF(B3864&gt;$D$4,($D$5-B3864+1)/365,$D$6/365)),0)</f>
        <v>0</v>
      </c>
      <c r="O3864" s="28">
        <f>'Data &amp; Parameter'!$E$16*'Data &amp; Parameter'!$E$17*('Data &amp; Parameter'!$E$18+'Data &amp; Parameter'!$E$19)*'Data &amp; Parameter'!$E$20*'Data &amp; Parameter'!$E$37*N3864</f>
        <v>0</v>
      </c>
      <c r="P3864">
        <f>ROUNDUP(IF(D3864&gt;$D$4,0,($D$4-D3864+1)/365),0)</f>
        <v>0</v>
      </c>
      <c r="Q3864">
        <f>ROUNDUP(IF(D3864&gt;$D$5,0,($D$5-D3864+1)/365),0)</f>
        <v>0</v>
      </c>
      <c r="R3864" s="28">
        <f>IF(OR(P3864=1,Q3864=1),IF(D3864+364&lt;=$D$5,(D3864+364-$D$4+1)/365,IF(D3864&gt;$D$4,($D$5-D3864+1)/365,$D$6/365)),0)</f>
        <v>0</v>
      </c>
      <c r="S3864" s="28">
        <f>'Data &amp; Parameter'!$E$16*'Data &amp; Parameter'!$E$17*('Data &amp; Parameter'!$E$18+'Data &amp; Parameter'!$E$19)*'Data &amp; Parameter'!$E$20*'Data &amp; Parameter'!$E$37*R3864</f>
        <v>0</v>
      </c>
      <c r="T3864" s="28">
        <f t="shared" si="60"/>
        <v>0</v>
      </c>
    </row>
    <row r="3865" spans="1:20" ht="15.75" customHeight="1" x14ac:dyDescent="0.35">
      <c r="A3865">
        <v>3858</v>
      </c>
      <c r="B3865" s="76">
        <v>44254.477268518516</v>
      </c>
      <c r="C3865" s="1" t="s">
        <v>12248</v>
      </c>
      <c r="D3865" s="76">
        <v>44254.47792824074</v>
      </c>
      <c r="E3865" s="1" t="s">
        <v>12249</v>
      </c>
      <c r="F3865" s="1" t="s">
        <v>12250</v>
      </c>
      <c r="G3865" s="1" t="s">
        <v>123</v>
      </c>
      <c r="H3865" s="1" t="s">
        <v>124</v>
      </c>
      <c r="I3865" s="1" t="s">
        <v>125</v>
      </c>
      <c r="J3865" s="1" t="s">
        <v>12074</v>
      </c>
      <c r="K3865" s="1" t="s">
        <v>12075</v>
      </c>
      <c r="L3865">
        <f>ROUNDUP(IF(B3865&gt;$D$4,0,($D$4-B3865+1)/365),0)</f>
        <v>0</v>
      </c>
      <c r="M3865">
        <f>ROUNDUP(IF(B3865&gt;$D$5,0,($D$5-B3865+1)/365),0)</f>
        <v>0</v>
      </c>
      <c r="N3865" s="28">
        <f>IF(OR(L3865=1,M3865=1),IF(B3865+364&lt;=$D$5,(B3865+364-$D$4+1)/365,IF(B3865&gt;$D$4,($D$5-B3865+1)/365,$D$6/365)),0)</f>
        <v>0</v>
      </c>
      <c r="O3865" s="28">
        <f>'Data &amp; Parameter'!$E$16*'Data &amp; Parameter'!$E$17*('Data &amp; Parameter'!$E$18+'Data &amp; Parameter'!$E$19)*'Data &amp; Parameter'!$E$20*'Data &amp; Parameter'!$E$37*N3865</f>
        <v>0</v>
      </c>
      <c r="P3865">
        <f>ROUNDUP(IF(D3865&gt;$D$4,0,($D$4-D3865+1)/365),0)</f>
        <v>0</v>
      </c>
      <c r="Q3865">
        <f>ROUNDUP(IF(D3865&gt;$D$5,0,($D$5-D3865+1)/365),0)</f>
        <v>0</v>
      </c>
      <c r="R3865" s="28">
        <f>IF(OR(P3865=1,Q3865=1),IF(D3865+364&lt;=$D$5,(D3865+364-$D$4+1)/365,IF(D3865&gt;$D$4,($D$5-D3865+1)/365,$D$6/365)),0)</f>
        <v>0</v>
      </c>
      <c r="S3865" s="28">
        <f>'Data &amp; Parameter'!$E$16*'Data &amp; Parameter'!$E$17*('Data &amp; Parameter'!$E$18+'Data &amp; Parameter'!$E$19)*'Data &amp; Parameter'!$E$20*'Data &amp; Parameter'!$E$37*R3865</f>
        <v>0</v>
      </c>
      <c r="T3865" s="28">
        <f t="shared" si="60"/>
        <v>0</v>
      </c>
    </row>
    <row r="3866" spans="1:20" ht="15.75" customHeight="1" x14ac:dyDescent="0.35">
      <c r="A3866">
        <v>3859</v>
      </c>
      <c r="B3866" s="76">
        <v>44254.480856481481</v>
      </c>
      <c r="C3866" s="1" t="s">
        <v>12251</v>
      </c>
      <c r="D3866" s="76">
        <v>44254.481736111113</v>
      </c>
      <c r="E3866" s="1" t="s">
        <v>12252</v>
      </c>
      <c r="F3866" s="1" t="s">
        <v>12253</v>
      </c>
      <c r="G3866" s="1" t="s">
        <v>123</v>
      </c>
      <c r="H3866" s="1" t="s">
        <v>124</v>
      </c>
      <c r="I3866" s="1" t="s">
        <v>125</v>
      </c>
      <c r="J3866" s="1" t="s">
        <v>12254</v>
      </c>
      <c r="K3866" s="1" t="s">
        <v>12255</v>
      </c>
      <c r="L3866">
        <f>ROUNDUP(IF(B3866&gt;$D$4,0,($D$4-B3866+1)/365),0)</f>
        <v>0</v>
      </c>
      <c r="M3866">
        <f>ROUNDUP(IF(B3866&gt;$D$5,0,($D$5-B3866+1)/365),0)</f>
        <v>0</v>
      </c>
      <c r="N3866" s="28">
        <f>IF(OR(L3866=1,M3866=1),IF(B3866+364&lt;=$D$5,(B3866+364-$D$4+1)/365,IF(B3866&gt;$D$4,($D$5-B3866+1)/365,$D$6/365)),0)</f>
        <v>0</v>
      </c>
      <c r="O3866" s="28">
        <f>'Data &amp; Parameter'!$E$16*'Data &amp; Parameter'!$E$17*('Data &amp; Parameter'!$E$18+'Data &amp; Parameter'!$E$19)*'Data &amp; Parameter'!$E$20*'Data &amp; Parameter'!$E$37*N3866</f>
        <v>0</v>
      </c>
      <c r="P3866">
        <f>ROUNDUP(IF(D3866&gt;$D$4,0,($D$4-D3866+1)/365),0)</f>
        <v>0</v>
      </c>
      <c r="Q3866">
        <f>ROUNDUP(IF(D3866&gt;$D$5,0,($D$5-D3866+1)/365),0)</f>
        <v>0</v>
      </c>
      <c r="R3866" s="28">
        <f>IF(OR(P3866=1,Q3866=1),IF(D3866+364&lt;=$D$5,(D3866+364-$D$4+1)/365,IF(D3866&gt;$D$4,($D$5-D3866+1)/365,$D$6/365)),0)</f>
        <v>0</v>
      </c>
      <c r="S3866" s="28">
        <f>'Data &amp; Parameter'!$E$16*'Data &amp; Parameter'!$E$17*('Data &amp; Parameter'!$E$18+'Data &amp; Parameter'!$E$19)*'Data &amp; Parameter'!$E$20*'Data &amp; Parameter'!$E$37*R3866</f>
        <v>0</v>
      </c>
      <c r="T3866" s="28">
        <f t="shared" si="60"/>
        <v>0</v>
      </c>
    </row>
    <row r="3867" spans="1:20" ht="15.75" customHeight="1" x14ac:dyDescent="0.35">
      <c r="A3867">
        <v>3860</v>
      </c>
      <c r="B3867" s="76">
        <v>44254.481585648144</v>
      </c>
      <c r="C3867" s="1" t="s">
        <v>12256</v>
      </c>
      <c r="D3867" s="76">
        <v>44254.482314814813</v>
      </c>
      <c r="E3867" s="1" t="s">
        <v>12257</v>
      </c>
      <c r="F3867" s="1" t="s">
        <v>12258</v>
      </c>
      <c r="G3867" s="1" t="s">
        <v>123</v>
      </c>
      <c r="H3867" s="1" t="s">
        <v>124</v>
      </c>
      <c r="I3867" s="1" t="s">
        <v>125</v>
      </c>
      <c r="J3867" s="1" t="s">
        <v>10722</v>
      </c>
      <c r="K3867" s="1" t="s">
        <v>10723</v>
      </c>
      <c r="L3867">
        <f>ROUNDUP(IF(B3867&gt;$D$4,0,($D$4-B3867+1)/365),0)</f>
        <v>0</v>
      </c>
      <c r="M3867">
        <f>ROUNDUP(IF(B3867&gt;$D$5,0,($D$5-B3867+1)/365),0)</f>
        <v>0</v>
      </c>
      <c r="N3867" s="28">
        <f>IF(OR(L3867=1,M3867=1),IF(B3867+364&lt;=$D$5,(B3867+364-$D$4+1)/365,IF(B3867&gt;$D$4,($D$5-B3867+1)/365,$D$6/365)),0)</f>
        <v>0</v>
      </c>
      <c r="O3867" s="28">
        <f>'Data &amp; Parameter'!$E$16*'Data &amp; Parameter'!$E$17*('Data &amp; Parameter'!$E$18+'Data &amp; Parameter'!$E$19)*'Data &amp; Parameter'!$E$20*'Data &amp; Parameter'!$E$37*N3867</f>
        <v>0</v>
      </c>
      <c r="P3867">
        <f>ROUNDUP(IF(D3867&gt;$D$4,0,($D$4-D3867+1)/365),0)</f>
        <v>0</v>
      </c>
      <c r="Q3867">
        <f>ROUNDUP(IF(D3867&gt;$D$5,0,($D$5-D3867+1)/365),0)</f>
        <v>0</v>
      </c>
      <c r="R3867" s="28">
        <f>IF(OR(P3867=1,Q3867=1),IF(D3867+364&lt;=$D$5,(D3867+364-$D$4+1)/365,IF(D3867&gt;$D$4,($D$5-D3867+1)/365,$D$6/365)),0)</f>
        <v>0</v>
      </c>
      <c r="S3867" s="28">
        <f>'Data &amp; Parameter'!$E$16*'Data &amp; Parameter'!$E$17*('Data &amp; Parameter'!$E$18+'Data &amp; Parameter'!$E$19)*'Data &amp; Parameter'!$E$20*'Data &amp; Parameter'!$E$37*R3867</f>
        <v>0</v>
      </c>
      <c r="T3867" s="28">
        <f t="shared" si="60"/>
        <v>0</v>
      </c>
    </row>
    <row r="3868" spans="1:20" ht="15.75" customHeight="1" x14ac:dyDescent="0.35">
      <c r="A3868">
        <v>3861</v>
      </c>
      <c r="B3868" s="76">
        <v>44254.487245370372</v>
      </c>
      <c r="C3868" s="1" t="s">
        <v>12259</v>
      </c>
      <c r="D3868" s="76">
        <v>44254.488252314812</v>
      </c>
      <c r="E3868" s="1" t="s">
        <v>12260</v>
      </c>
      <c r="F3868" s="1" t="s">
        <v>12261</v>
      </c>
      <c r="G3868" s="1" t="s">
        <v>123</v>
      </c>
      <c r="H3868" s="1" t="s">
        <v>124</v>
      </c>
      <c r="I3868" s="1" t="s">
        <v>125</v>
      </c>
      <c r="J3868" s="1" t="s">
        <v>12254</v>
      </c>
      <c r="K3868" s="1" t="s">
        <v>12255</v>
      </c>
      <c r="L3868">
        <f>ROUNDUP(IF(B3868&gt;$D$4,0,($D$4-B3868+1)/365),0)</f>
        <v>0</v>
      </c>
      <c r="M3868">
        <f>ROUNDUP(IF(B3868&gt;$D$5,0,($D$5-B3868+1)/365),0)</f>
        <v>0</v>
      </c>
      <c r="N3868" s="28">
        <f>IF(OR(L3868=1,M3868=1),IF(B3868+364&lt;=$D$5,(B3868+364-$D$4+1)/365,IF(B3868&gt;$D$4,($D$5-B3868+1)/365,$D$6/365)),0)</f>
        <v>0</v>
      </c>
      <c r="O3868" s="28">
        <f>'Data &amp; Parameter'!$E$16*'Data &amp; Parameter'!$E$17*('Data &amp; Parameter'!$E$18+'Data &amp; Parameter'!$E$19)*'Data &amp; Parameter'!$E$20*'Data &amp; Parameter'!$E$37*N3868</f>
        <v>0</v>
      </c>
      <c r="P3868">
        <f>ROUNDUP(IF(D3868&gt;$D$4,0,($D$4-D3868+1)/365),0)</f>
        <v>0</v>
      </c>
      <c r="Q3868">
        <f>ROUNDUP(IF(D3868&gt;$D$5,0,($D$5-D3868+1)/365),0)</f>
        <v>0</v>
      </c>
      <c r="R3868" s="28">
        <f>IF(OR(P3868=1,Q3868=1),IF(D3868+364&lt;=$D$5,(D3868+364-$D$4+1)/365,IF(D3868&gt;$D$4,($D$5-D3868+1)/365,$D$6/365)),0)</f>
        <v>0</v>
      </c>
      <c r="S3868" s="28">
        <f>'Data &amp; Parameter'!$E$16*'Data &amp; Parameter'!$E$17*('Data &amp; Parameter'!$E$18+'Data &amp; Parameter'!$E$19)*'Data &amp; Parameter'!$E$20*'Data &amp; Parameter'!$E$37*R3868</f>
        <v>0</v>
      </c>
      <c r="T3868" s="28">
        <f t="shared" si="60"/>
        <v>0</v>
      </c>
    </row>
    <row r="3869" spans="1:20" ht="15.75" customHeight="1" x14ac:dyDescent="0.35">
      <c r="A3869">
        <v>3862</v>
      </c>
      <c r="B3869" s="76">
        <v>44254.490682870368</v>
      </c>
      <c r="C3869" s="1" t="s">
        <v>12262</v>
      </c>
      <c r="D3869" s="76">
        <v>44254.491319444445</v>
      </c>
      <c r="E3869" s="1" t="s">
        <v>12263</v>
      </c>
      <c r="F3869" s="1" t="s">
        <v>12264</v>
      </c>
      <c r="G3869" s="1" t="s">
        <v>123</v>
      </c>
      <c r="H3869" s="1" t="s">
        <v>124</v>
      </c>
      <c r="I3869" s="1" t="s">
        <v>125</v>
      </c>
      <c r="J3869" s="1" t="s">
        <v>12254</v>
      </c>
      <c r="K3869" s="1" t="s">
        <v>12255</v>
      </c>
      <c r="L3869">
        <f>ROUNDUP(IF(B3869&gt;$D$4,0,($D$4-B3869+1)/365),0)</f>
        <v>0</v>
      </c>
      <c r="M3869">
        <f>ROUNDUP(IF(B3869&gt;$D$5,0,($D$5-B3869+1)/365),0)</f>
        <v>0</v>
      </c>
      <c r="N3869" s="28">
        <f>IF(OR(L3869=1,M3869=1),IF(B3869+364&lt;=$D$5,(B3869+364-$D$4+1)/365,IF(B3869&gt;$D$4,($D$5-B3869+1)/365,$D$6/365)),0)</f>
        <v>0</v>
      </c>
      <c r="O3869" s="28">
        <f>'Data &amp; Parameter'!$E$16*'Data &amp; Parameter'!$E$17*('Data &amp; Parameter'!$E$18+'Data &amp; Parameter'!$E$19)*'Data &amp; Parameter'!$E$20*'Data &amp; Parameter'!$E$37*N3869</f>
        <v>0</v>
      </c>
      <c r="P3869">
        <f>ROUNDUP(IF(D3869&gt;$D$4,0,($D$4-D3869+1)/365),0)</f>
        <v>0</v>
      </c>
      <c r="Q3869">
        <f>ROUNDUP(IF(D3869&gt;$D$5,0,($D$5-D3869+1)/365),0)</f>
        <v>0</v>
      </c>
      <c r="R3869" s="28">
        <f>IF(OR(P3869=1,Q3869=1),IF(D3869+364&lt;=$D$5,(D3869+364-$D$4+1)/365,IF(D3869&gt;$D$4,($D$5-D3869+1)/365,$D$6/365)),0)</f>
        <v>0</v>
      </c>
      <c r="S3869" s="28">
        <f>'Data &amp; Parameter'!$E$16*'Data &amp; Parameter'!$E$17*('Data &amp; Parameter'!$E$18+'Data &amp; Parameter'!$E$19)*'Data &amp; Parameter'!$E$20*'Data &amp; Parameter'!$E$37*R3869</f>
        <v>0</v>
      </c>
      <c r="T3869" s="28">
        <f t="shared" si="60"/>
        <v>0</v>
      </c>
    </row>
    <row r="3870" spans="1:20" ht="15.75" customHeight="1" x14ac:dyDescent="0.35">
      <c r="A3870">
        <v>3863</v>
      </c>
      <c r="B3870" s="76">
        <v>44254.494814814811</v>
      </c>
      <c r="C3870" s="1" t="s">
        <v>12265</v>
      </c>
      <c r="D3870" s="76">
        <v>44254.49523148148</v>
      </c>
      <c r="E3870" s="1" t="s">
        <v>12266</v>
      </c>
      <c r="F3870" s="1" t="s">
        <v>12267</v>
      </c>
      <c r="G3870" s="1" t="s">
        <v>123</v>
      </c>
      <c r="H3870" s="1" t="s">
        <v>124</v>
      </c>
      <c r="I3870" s="1" t="s">
        <v>125</v>
      </c>
      <c r="J3870" s="1" t="s">
        <v>12254</v>
      </c>
      <c r="K3870" s="1" t="s">
        <v>12255</v>
      </c>
      <c r="L3870">
        <f>ROUNDUP(IF(B3870&gt;$D$4,0,($D$4-B3870+1)/365),0)</f>
        <v>0</v>
      </c>
      <c r="M3870">
        <f>ROUNDUP(IF(B3870&gt;$D$5,0,($D$5-B3870+1)/365),0)</f>
        <v>0</v>
      </c>
      <c r="N3870" s="28">
        <f>IF(OR(L3870=1,M3870=1),IF(B3870+364&lt;=$D$5,(B3870+364-$D$4+1)/365,IF(B3870&gt;$D$4,($D$5-B3870+1)/365,$D$6/365)),0)</f>
        <v>0</v>
      </c>
      <c r="O3870" s="28">
        <f>'Data &amp; Parameter'!$E$16*'Data &amp; Parameter'!$E$17*('Data &amp; Parameter'!$E$18+'Data &amp; Parameter'!$E$19)*'Data &amp; Parameter'!$E$20*'Data &amp; Parameter'!$E$37*N3870</f>
        <v>0</v>
      </c>
      <c r="P3870">
        <f>ROUNDUP(IF(D3870&gt;$D$4,0,($D$4-D3870+1)/365),0)</f>
        <v>0</v>
      </c>
      <c r="Q3870">
        <f>ROUNDUP(IF(D3870&gt;$D$5,0,($D$5-D3870+1)/365),0)</f>
        <v>0</v>
      </c>
      <c r="R3870" s="28">
        <f>IF(OR(P3870=1,Q3870=1),IF(D3870+364&lt;=$D$5,(D3870+364-$D$4+1)/365,IF(D3870&gt;$D$4,($D$5-D3870+1)/365,$D$6/365)),0)</f>
        <v>0</v>
      </c>
      <c r="S3870" s="28">
        <f>'Data &amp; Parameter'!$E$16*'Data &amp; Parameter'!$E$17*('Data &amp; Parameter'!$E$18+'Data &amp; Parameter'!$E$19)*'Data &amp; Parameter'!$E$20*'Data &amp; Parameter'!$E$37*R3870</f>
        <v>0</v>
      </c>
      <c r="T3870" s="28">
        <f t="shared" si="60"/>
        <v>0</v>
      </c>
    </row>
    <row r="3871" spans="1:20" ht="15.75" customHeight="1" x14ac:dyDescent="0.35">
      <c r="A3871">
        <v>3864</v>
      </c>
      <c r="B3871" s="76">
        <v>44254.497662037036</v>
      </c>
      <c r="C3871" s="1" t="s">
        <v>12268</v>
      </c>
      <c r="D3871" s="76">
        <v>44254.498217592598</v>
      </c>
      <c r="E3871" s="1" t="s">
        <v>12269</v>
      </c>
      <c r="F3871" s="1" t="s">
        <v>12270</v>
      </c>
      <c r="G3871" s="1" t="s">
        <v>123</v>
      </c>
      <c r="H3871" s="1" t="s">
        <v>124</v>
      </c>
      <c r="I3871" s="1" t="s">
        <v>125</v>
      </c>
      <c r="J3871" s="1" t="s">
        <v>12254</v>
      </c>
      <c r="K3871" s="1" t="s">
        <v>12255</v>
      </c>
      <c r="L3871">
        <f>ROUNDUP(IF(B3871&gt;$D$4,0,($D$4-B3871+1)/365),0)</f>
        <v>0</v>
      </c>
      <c r="M3871">
        <f>ROUNDUP(IF(B3871&gt;$D$5,0,($D$5-B3871+1)/365),0)</f>
        <v>0</v>
      </c>
      <c r="N3871" s="28">
        <f>IF(OR(L3871=1,M3871=1),IF(B3871+364&lt;=$D$5,(B3871+364-$D$4+1)/365,IF(B3871&gt;$D$4,($D$5-B3871+1)/365,$D$6/365)),0)</f>
        <v>0</v>
      </c>
      <c r="O3871" s="28">
        <f>'Data &amp; Parameter'!$E$16*'Data &amp; Parameter'!$E$17*('Data &amp; Parameter'!$E$18+'Data &amp; Parameter'!$E$19)*'Data &amp; Parameter'!$E$20*'Data &amp; Parameter'!$E$37*N3871</f>
        <v>0</v>
      </c>
      <c r="P3871">
        <f>ROUNDUP(IF(D3871&gt;$D$4,0,($D$4-D3871+1)/365),0)</f>
        <v>0</v>
      </c>
      <c r="Q3871">
        <f>ROUNDUP(IF(D3871&gt;$D$5,0,($D$5-D3871+1)/365),0)</f>
        <v>0</v>
      </c>
      <c r="R3871" s="28">
        <f>IF(OR(P3871=1,Q3871=1),IF(D3871+364&lt;=$D$5,(D3871+364-$D$4+1)/365,IF(D3871&gt;$D$4,($D$5-D3871+1)/365,$D$6/365)),0)</f>
        <v>0</v>
      </c>
      <c r="S3871" s="28">
        <f>'Data &amp; Parameter'!$E$16*'Data &amp; Parameter'!$E$17*('Data &amp; Parameter'!$E$18+'Data &amp; Parameter'!$E$19)*'Data &amp; Parameter'!$E$20*'Data &amp; Parameter'!$E$37*R3871</f>
        <v>0</v>
      </c>
      <c r="T3871" s="28">
        <f t="shared" si="60"/>
        <v>0</v>
      </c>
    </row>
    <row r="3872" spans="1:20" ht="15.75" customHeight="1" x14ac:dyDescent="0.35">
      <c r="A3872">
        <v>3865</v>
      </c>
      <c r="B3872" s="76">
        <v>44254.500335648147</v>
      </c>
      <c r="C3872" s="1" t="s">
        <v>12271</v>
      </c>
      <c r="D3872" s="76">
        <v>44254.501215277778</v>
      </c>
      <c r="E3872" s="1" t="s">
        <v>12272</v>
      </c>
      <c r="F3872" s="1" t="s">
        <v>12273</v>
      </c>
      <c r="G3872" s="1" t="s">
        <v>123</v>
      </c>
      <c r="H3872" s="1" t="s">
        <v>124</v>
      </c>
      <c r="I3872" s="1" t="s">
        <v>125</v>
      </c>
      <c r="J3872" s="1" t="s">
        <v>12254</v>
      </c>
      <c r="K3872" s="1" t="s">
        <v>12255</v>
      </c>
      <c r="L3872">
        <f>ROUNDUP(IF(B3872&gt;$D$4,0,($D$4-B3872+1)/365),0)</f>
        <v>0</v>
      </c>
      <c r="M3872">
        <f>ROUNDUP(IF(B3872&gt;$D$5,0,($D$5-B3872+1)/365),0)</f>
        <v>0</v>
      </c>
      <c r="N3872" s="28">
        <f>IF(OR(L3872=1,M3872=1),IF(B3872+364&lt;=$D$5,(B3872+364-$D$4+1)/365,IF(B3872&gt;$D$4,($D$5-B3872+1)/365,$D$6/365)),0)</f>
        <v>0</v>
      </c>
      <c r="O3872" s="28">
        <f>'Data &amp; Parameter'!$E$16*'Data &amp; Parameter'!$E$17*('Data &amp; Parameter'!$E$18+'Data &amp; Parameter'!$E$19)*'Data &amp; Parameter'!$E$20*'Data &amp; Parameter'!$E$37*N3872</f>
        <v>0</v>
      </c>
      <c r="P3872">
        <f>ROUNDUP(IF(D3872&gt;$D$4,0,($D$4-D3872+1)/365),0)</f>
        <v>0</v>
      </c>
      <c r="Q3872">
        <f>ROUNDUP(IF(D3872&gt;$D$5,0,($D$5-D3872+1)/365),0)</f>
        <v>0</v>
      </c>
      <c r="R3872" s="28">
        <f>IF(OR(P3872=1,Q3872=1),IF(D3872+364&lt;=$D$5,(D3872+364-$D$4+1)/365,IF(D3872&gt;$D$4,($D$5-D3872+1)/365,$D$6/365)),0)</f>
        <v>0</v>
      </c>
      <c r="S3872" s="28">
        <f>'Data &amp; Parameter'!$E$16*'Data &amp; Parameter'!$E$17*('Data &amp; Parameter'!$E$18+'Data &amp; Parameter'!$E$19)*'Data &amp; Parameter'!$E$20*'Data &amp; Parameter'!$E$37*R3872</f>
        <v>0</v>
      </c>
      <c r="T3872" s="28">
        <f t="shared" si="60"/>
        <v>0</v>
      </c>
    </row>
    <row r="3873" spans="1:20" ht="15.75" customHeight="1" x14ac:dyDescent="0.35">
      <c r="A3873">
        <v>3866</v>
      </c>
      <c r="B3873" s="76">
        <v>44254.50545138889</v>
      </c>
      <c r="C3873" s="1" t="s">
        <v>12274</v>
      </c>
      <c r="D3873" s="76">
        <v>44254.505891203706</v>
      </c>
      <c r="E3873" s="1" t="s">
        <v>12275</v>
      </c>
      <c r="F3873" s="1" t="s">
        <v>12276</v>
      </c>
      <c r="G3873" s="1" t="s">
        <v>123</v>
      </c>
      <c r="H3873" s="1" t="s">
        <v>124</v>
      </c>
      <c r="I3873" s="1" t="s">
        <v>125</v>
      </c>
      <c r="J3873" s="1" t="s">
        <v>12254</v>
      </c>
      <c r="K3873" s="1" t="s">
        <v>12255</v>
      </c>
      <c r="L3873">
        <f>ROUNDUP(IF(B3873&gt;$D$4,0,($D$4-B3873+1)/365),0)</f>
        <v>0</v>
      </c>
      <c r="M3873">
        <f>ROUNDUP(IF(B3873&gt;$D$5,0,($D$5-B3873+1)/365),0)</f>
        <v>0</v>
      </c>
      <c r="N3873" s="28">
        <f>IF(OR(L3873=1,M3873=1),IF(B3873+364&lt;=$D$5,(B3873+364-$D$4+1)/365,IF(B3873&gt;$D$4,($D$5-B3873+1)/365,$D$6/365)),0)</f>
        <v>0</v>
      </c>
      <c r="O3873" s="28">
        <f>'Data &amp; Parameter'!$E$16*'Data &amp; Parameter'!$E$17*('Data &amp; Parameter'!$E$18+'Data &amp; Parameter'!$E$19)*'Data &amp; Parameter'!$E$20*'Data &amp; Parameter'!$E$37*N3873</f>
        <v>0</v>
      </c>
      <c r="P3873">
        <f>ROUNDUP(IF(D3873&gt;$D$4,0,($D$4-D3873+1)/365),0)</f>
        <v>0</v>
      </c>
      <c r="Q3873">
        <f>ROUNDUP(IF(D3873&gt;$D$5,0,($D$5-D3873+1)/365),0)</f>
        <v>0</v>
      </c>
      <c r="R3873" s="28">
        <f>IF(OR(P3873=1,Q3873=1),IF(D3873+364&lt;=$D$5,(D3873+364-$D$4+1)/365,IF(D3873&gt;$D$4,($D$5-D3873+1)/365,$D$6/365)),0)</f>
        <v>0</v>
      </c>
      <c r="S3873" s="28">
        <f>'Data &amp; Parameter'!$E$16*'Data &amp; Parameter'!$E$17*('Data &amp; Parameter'!$E$18+'Data &amp; Parameter'!$E$19)*'Data &amp; Parameter'!$E$20*'Data &amp; Parameter'!$E$37*R3873</f>
        <v>0</v>
      </c>
      <c r="T3873" s="28">
        <f t="shared" si="60"/>
        <v>0</v>
      </c>
    </row>
    <row r="3874" spans="1:20" ht="15.75" customHeight="1" x14ac:dyDescent="0.35">
      <c r="A3874">
        <v>3867</v>
      </c>
      <c r="B3874" s="76">
        <v>44254.50981481481</v>
      </c>
      <c r="C3874" s="1" t="s">
        <v>12277</v>
      </c>
      <c r="D3874" s="76">
        <v>44254.510300925926</v>
      </c>
      <c r="E3874" s="1" t="s">
        <v>12278</v>
      </c>
      <c r="F3874" s="1" t="s">
        <v>12279</v>
      </c>
      <c r="G3874" s="1" t="s">
        <v>123</v>
      </c>
      <c r="H3874" s="1" t="s">
        <v>124</v>
      </c>
      <c r="I3874" s="1" t="s">
        <v>125</v>
      </c>
      <c r="J3874" s="1" t="s">
        <v>12254</v>
      </c>
      <c r="K3874" s="1" t="s">
        <v>12255</v>
      </c>
      <c r="L3874">
        <f>ROUNDUP(IF(B3874&gt;$D$4,0,($D$4-B3874+1)/365),0)</f>
        <v>0</v>
      </c>
      <c r="M3874">
        <f>ROUNDUP(IF(B3874&gt;$D$5,0,($D$5-B3874+1)/365),0)</f>
        <v>0</v>
      </c>
      <c r="N3874" s="28">
        <f>IF(OR(L3874=1,M3874=1),IF(B3874+364&lt;=$D$5,(B3874+364-$D$4+1)/365,IF(B3874&gt;$D$4,($D$5-B3874+1)/365,$D$6/365)),0)</f>
        <v>0</v>
      </c>
      <c r="O3874" s="28">
        <f>'Data &amp; Parameter'!$E$16*'Data &amp; Parameter'!$E$17*('Data &amp; Parameter'!$E$18+'Data &amp; Parameter'!$E$19)*'Data &amp; Parameter'!$E$20*'Data &amp; Parameter'!$E$37*N3874</f>
        <v>0</v>
      </c>
      <c r="P3874">
        <f>ROUNDUP(IF(D3874&gt;$D$4,0,($D$4-D3874+1)/365),0)</f>
        <v>0</v>
      </c>
      <c r="Q3874">
        <f>ROUNDUP(IF(D3874&gt;$D$5,0,($D$5-D3874+1)/365),0)</f>
        <v>0</v>
      </c>
      <c r="R3874" s="28">
        <f>IF(OR(P3874=1,Q3874=1),IF(D3874+364&lt;=$D$5,(D3874+364-$D$4+1)/365,IF(D3874&gt;$D$4,($D$5-D3874+1)/365,$D$6/365)),0)</f>
        <v>0</v>
      </c>
      <c r="S3874" s="28">
        <f>'Data &amp; Parameter'!$E$16*'Data &amp; Parameter'!$E$17*('Data &amp; Parameter'!$E$18+'Data &amp; Parameter'!$E$19)*'Data &amp; Parameter'!$E$20*'Data &amp; Parameter'!$E$37*R3874</f>
        <v>0</v>
      </c>
      <c r="T3874" s="28">
        <f t="shared" si="60"/>
        <v>0</v>
      </c>
    </row>
    <row r="3875" spans="1:20" ht="15.75" customHeight="1" x14ac:dyDescent="0.35">
      <c r="A3875">
        <v>3868</v>
      </c>
      <c r="B3875" s="76">
        <v>44254.512962962966</v>
      </c>
      <c r="C3875" s="1" t="s">
        <v>12280</v>
      </c>
      <c r="D3875" s="76">
        <v>44254.513414351852</v>
      </c>
      <c r="E3875" s="1" t="s">
        <v>12281</v>
      </c>
      <c r="F3875" s="1" t="s">
        <v>12282</v>
      </c>
      <c r="G3875" s="1" t="s">
        <v>123</v>
      </c>
      <c r="H3875" s="1" t="s">
        <v>124</v>
      </c>
      <c r="I3875" s="1" t="s">
        <v>125</v>
      </c>
      <c r="J3875" s="1" t="s">
        <v>12254</v>
      </c>
      <c r="K3875" s="1" t="s">
        <v>12255</v>
      </c>
      <c r="L3875">
        <f>ROUNDUP(IF(B3875&gt;$D$4,0,($D$4-B3875+1)/365),0)</f>
        <v>0</v>
      </c>
      <c r="M3875">
        <f>ROUNDUP(IF(B3875&gt;$D$5,0,($D$5-B3875+1)/365),0)</f>
        <v>0</v>
      </c>
      <c r="N3875" s="28">
        <f>IF(OR(L3875=1,M3875=1),IF(B3875+364&lt;=$D$5,(B3875+364-$D$4+1)/365,IF(B3875&gt;$D$4,($D$5-B3875+1)/365,$D$6/365)),0)</f>
        <v>0</v>
      </c>
      <c r="O3875" s="28">
        <f>'Data &amp; Parameter'!$E$16*'Data &amp; Parameter'!$E$17*('Data &amp; Parameter'!$E$18+'Data &amp; Parameter'!$E$19)*'Data &amp; Parameter'!$E$20*'Data &amp; Parameter'!$E$37*N3875</f>
        <v>0</v>
      </c>
      <c r="P3875">
        <f>ROUNDUP(IF(D3875&gt;$D$4,0,($D$4-D3875+1)/365),0)</f>
        <v>0</v>
      </c>
      <c r="Q3875">
        <f>ROUNDUP(IF(D3875&gt;$D$5,0,($D$5-D3875+1)/365),0)</f>
        <v>0</v>
      </c>
      <c r="R3875" s="28">
        <f>IF(OR(P3875=1,Q3875=1),IF(D3875+364&lt;=$D$5,(D3875+364-$D$4+1)/365,IF(D3875&gt;$D$4,($D$5-D3875+1)/365,$D$6/365)),0)</f>
        <v>0</v>
      </c>
      <c r="S3875" s="28">
        <f>'Data &amp; Parameter'!$E$16*'Data &amp; Parameter'!$E$17*('Data &amp; Parameter'!$E$18+'Data &amp; Parameter'!$E$19)*'Data &amp; Parameter'!$E$20*'Data &amp; Parameter'!$E$37*R3875</f>
        <v>0</v>
      </c>
      <c r="T3875" s="28">
        <f t="shared" si="60"/>
        <v>0</v>
      </c>
    </row>
    <row r="3876" spans="1:20" ht="15.75" customHeight="1" x14ac:dyDescent="0.35">
      <c r="A3876">
        <v>3869</v>
      </c>
      <c r="B3876" s="76">
        <v>44254.515601851846</v>
      </c>
      <c r="C3876" s="1" t="s">
        <v>12283</v>
      </c>
      <c r="D3876" s="76">
        <v>44254.516122685185</v>
      </c>
      <c r="E3876" s="1" t="s">
        <v>12284</v>
      </c>
      <c r="F3876" s="1" t="s">
        <v>12285</v>
      </c>
      <c r="G3876" s="1" t="s">
        <v>123</v>
      </c>
      <c r="H3876" s="1" t="s">
        <v>124</v>
      </c>
      <c r="I3876" s="1" t="s">
        <v>125</v>
      </c>
      <c r="J3876" s="1" t="s">
        <v>12254</v>
      </c>
      <c r="K3876" s="1" t="s">
        <v>12255</v>
      </c>
      <c r="L3876">
        <f>ROUNDUP(IF(B3876&gt;$D$4,0,($D$4-B3876+1)/365),0)</f>
        <v>0</v>
      </c>
      <c r="M3876">
        <f>ROUNDUP(IF(B3876&gt;$D$5,0,($D$5-B3876+1)/365),0)</f>
        <v>0</v>
      </c>
      <c r="N3876" s="28">
        <f>IF(OR(L3876=1,M3876=1),IF(B3876+364&lt;=$D$5,(B3876+364-$D$4+1)/365,IF(B3876&gt;$D$4,($D$5-B3876+1)/365,$D$6/365)),0)</f>
        <v>0</v>
      </c>
      <c r="O3876" s="28">
        <f>'Data &amp; Parameter'!$E$16*'Data &amp; Parameter'!$E$17*('Data &amp; Parameter'!$E$18+'Data &amp; Parameter'!$E$19)*'Data &amp; Parameter'!$E$20*'Data &amp; Parameter'!$E$37*N3876</f>
        <v>0</v>
      </c>
      <c r="P3876">
        <f>ROUNDUP(IF(D3876&gt;$D$4,0,($D$4-D3876+1)/365),0)</f>
        <v>0</v>
      </c>
      <c r="Q3876">
        <f>ROUNDUP(IF(D3876&gt;$D$5,0,($D$5-D3876+1)/365),0)</f>
        <v>0</v>
      </c>
      <c r="R3876" s="28">
        <f>IF(OR(P3876=1,Q3876=1),IF(D3876+364&lt;=$D$5,(D3876+364-$D$4+1)/365,IF(D3876&gt;$D$4,($D$5-D3876+1)/365,$D$6/365)),0)</f>
        <v>0</v>
      </c>
      <c r="S3876" s="28">
        <f>'Data &amp; Parameter'!$E$16*'Data &amp; Parameter'!$E$17*('Data &amp; Parameter'!$E$18+'Data &amp; Parameter'!$E$19)*'Data &amp; Parameter'!$E$20*'Data &amp; Parameter'!$E$37*R3876</f>
        <v>0</v>
      </c>
      <c r="T3876" s="28">
        <f t="shared" si="60"/>
        <v>0</v>
      </c>
    </row>
    <row r="3877" spans="1:20" ht="15.75" customHeight="1" x14ac:dyDescent="0.35">
      <c r="A3877">
        <v>3870</v>
      </c>
      <c r="B3877" s="76">
        <v>44254.518958333334</v>
      </c>
      <c r="C3877" s="1" t="s">
        <v>12286</v>
      </c>
      <c r="D3877" s="76">
        <v>44254.519687499997</v>
      </c>
      <c r="E3877" s="1" t="s">
        <v>12287</v>
      </c>
      <c r="F3877" s="1" t="s">
        <v>12288</v>
      </c>
      <c r="G3877" s="1" t="s">
        <v>123</v>
      </c>
      <c r="H3877" s="1" t="s">
        <v>124</v>
      </c>
      <c r="I3877" s="1" t="s">
        <v>125</v>
      </c>
      <c r="J3877" s="1" t="s">
        <v>12254</v>
      </c>
      <c r="K3877" s="1" t="s">
        <v>12255</v>
      </c>
      <c r="L3877">
        <f>ROUNDUP(IF(B3877&gt;$D$4,0,($D$4-B3877+1)/365),0)</f>
        <v>0</v>
      </c>
      <c r="M3877">
        <f>ROUNDUP(IF(B3877&gt;$D$5,0,($D$5-B3877+1)/365),0)</f>
        <v>0</v>
      </c>
      <c r="N3877" s="28">
        <f>IF(OR(L3877=1,M3877=1),IF(B3877+364&lt;=$D$5,(B3877+364-$D$4+1)/365,IF(B3877&gt;$D$4,($D$5-B3877+1)/365,$D$6/365)),0)</f>
        <v>0</v>
      </c>
      <c r="O3877" s="28">
        <f>'Data &amp; Parameter'!$E$16*'Data &amp; Parameter'!$E$17*('Data &amp; Parameter'!$E$18+'Data &amp; Parameter'!$E$19)*'Data &amp; Parameter'!$E$20*'Data &amp; Parameter'!$E$37*N3877</f>
        <v>0</v>
      </c>
      <c r="P3877">
        <f>ROUNDUP(IF(D3877&gt;$D$4,0,($D$4-D3877+1)/365),0)</f>
        <v>0</v>
      </c>
      <c r="Q3877">
        <f>ROUNDUP(IF(D3877&gt;$D$5,0,($D$5-D3877+1)/365),0)</f>
        <v>0</v>
      </c>
      <c r="R3877" s="28">
        <f>IF(OR(P3877=1,Q3877=1),IF(D3877+364&lt;=$D$5,(D3877+364-$D$4+1)/365,IF(D3877&gt;$D$4,($D$5-D3877+1)/365,$D$6/365)),0)</f>
        <v>0</v>
      </c>
      <c r="S3877" s="28">
        <f>'Data &amp; Parameter'!$E$16*'Data &amp; Parameter'!$E$17*('Data &amp; Parameter'!$E$18+'Data &amp; Parameter'!$E$19)*'Data &amp; Parameter'!$E$20*'Data &amp; Parameter'!$E$37*R3877</f>
        <v>0</v>
      </c>
      <c r="T3877" s="28">
        <f t="shared" si="60"/>
        <v>0</v>
      </c>
    </row>
    <row r="3878" spans="1:20" ht="15.75" customHeight="1" x14ac:dyDescent="0.35">
      <c r="A3878">
        <v>3871</v>
      </c>
      <c r="B3878" s="76">
        <v>44254.522152777776</v>
      </c>
      <c r="C3878" s="1" t="s">
        <v>12289</v>
      </c>
      <c r="D3878" s="76">
        <v>44254.522557870368</v>
      </c>
      <c r="E3878" s="1" t="s">
        <v>12290</v>
      </c>
      <c r="F3878" s="1" t="s">
        <v>12291</v>
      </c>
      <c r="G3878" s="1" t="s">
        <v>123</v>
      </c>
      <c r="H3878" s="1" t="s">
        <v>124</v>
      </c>
      <c r="I3878" s="1" t="s">
        <v>125</v>
      </c>
      <c r="J3878" s="1" t="s">
        <v>12254</v>
      </c>
      <c r="K3878" s="1" t="s">
        <v>12255</v>
      </c>
      <c r="L3878">
        <f>ROUNDUP(IF(B3878&gt;$D$4,0,($D$4-B3878+1)/365),0)</f>
        <v>0</v>
      </c>
      <c r="M3878">
        <f>ROUNDUP(IF(B3878&gt;$D$5,0,($D$5-B3878+1)/365),0)</f>
        <v>0</v>
      </c>
      <c r="N3878" s="28">
        <f>IF(OR(L3878=1,M3878=1),IF(B3878+364&lt;=$D$5,(B3878+364-$D$4+1)/365,IF(B3878&gt;$D$4,($D$5-B3878+1)/365,$D$6/365)),0)</f>
        <v>0</v>
      </c>
      <c r="O3878" s="28">
        <f>'Data &amp; Parameter'!$E$16*'Data &amp; Parameter'!$E$17*('Data &amp; Parameter'!$E$18+'Data &amp; Parameter'!$E$19)*'Data &amp; Parameter'!$E$20*'Data &amp; Parameter'!$E$37*N3878</f>
        <v>0</v>
      </c>
      <c r="P3878">
        <f>ROUNDUP(IF(D3878&gt;$D$4,0,($D$4-D3878+1)/365),0)</f>
        <v>0</v>
      </c>
      <c r="Q3878">
        <f>ROUNDUP(IF(D3878&gt;$D$5,0,($D$5-D3878+1)/365),0)</f>
        <v>0</v>
      </c>
      <c r="R3878" s="28">
        <f>IF(OR(P3878=1,Q3878=1),IF(D3878+364&lt;=$D$5,(D3878+364-$D$4+1)/365,IF(D3878&gt;$D$4,($D$5-D3878+1)/365,$D$6/365)),0)</f>
        <v>0</v>
      </c>
      <c r="S3878" s="28">
        <f>'Data &amp; Parameter'!$E$16*'Data &amp; Parameter'!$E$17*('Data &amp; Parameter'!$E$18+'Data &amp; Parameter'!$E$19)*'Data &amp; Parameter'!$E$20*'Data &amp; Parameter'!$E$37*R3878</f>
        <v>0</v>
      </c>
      <c r="T3878" s="28">
        <f t="shared" si="60"/>
        <v>0</v>
      </c>
    </row>
    <row r="3879" spans="1:20" ht="15.75" customHeight="1" x14ac:dyDescent="0.35">
      <c r="A3879">
        <v>3872</v>
      </c>
      <c r="B3879" s="76">
        <v>44254.525416666671</v>
      </c>
      <c r="C3879" s="1" t="s">
        <v>12292</v>
      </c>
      <c r="D3879" s="76">
        <v>44254.526145833333</v>
      </c>
      <c r="E3879" s="1" t="s">
        <v>12293</v>
      </c>
      <c r="F3879" s="1" t="s">
        <v>12294</v>
      </c>
      <c r="G3879" s="1" t="s">
        <v>123</v>
      </c>
      <c r="H3879" s="1" t="s">
        <v>124</v>
      </c>
      <c r="I3879" s="1" t="s">
        <v>125</v>
      </c>
      <c r="J3879" s="1" t="s">
        <v>12254</v>
      </c>
      <c r="K3879" s="1" t="s">
        <v>12255</v>
      </c>
      <c r="L3879">
        <f>ROUNDUP(IF(B3879&gt;$D$4,0,($D$4-B3879+1)/365),0)</f>
        <v>0</v>
      </c>
      <c r="M3879">
        <f>ROUNDUP(IF(B3879&gt;$D$5,0,($D$5-B3879+1)/365),0)</f>
        <v>0</v>
      </c>
      <c r="N3879" s="28">
        <f>IF(OR(L3879=1,M3879=1),IF(B3879+364&lt;=$D$5,(B3879+364-$D$4+1)/365,IF(B3879&gt;$D$4,($D$5-B3879+1)/365,$D$6/365)),0)</f>
        <v>0</v>
      </c>
      <c r="O3879" s="28">
        <f>'Data &amp; Parameter'!$E$16*'Data &amp; Parameter'!$E$17*('Data &amp; Parameter'!$E$18+'Data &amp; Parameter'!$E$19)*'Data &amp; Parameter'!$E$20*'Data &amp; Parameter'!$E$37*N3879</f>
        <v>0</v>
      </c>
      <c r="P3879">
        <f>ROUNDUP(IF(D3879&gt;$D$4,0,($D$4-D3879+1)/365),0)</f>
        <v>0</v>
      </c>
      <c r="Q3879">
        <f>ROUNDUP(IF(D3879&gt;$D$5,0,($D$5-D3879+1)/365),0)</f>
        <v>0</v>
      </c>
      <c r="R3879" s="28">
        <f>IF(OR(P3879=1,Q3879=1),IF(D3879+364&lt;=$D$5,(D3879+364-$D$4+1)/365,IF(D3879&gt;$D$4,($D$5-D3879+1)/365,$D$6/365)),0)</f>
        <v>0</v>
      </c>
      <c r="S3879" s="28">
        <f>'Data &amp; Parameter'!$E$16*'Data &amp; Parameter'!$E$17*('Data &amp; Parameter'!$E$18+'Data &amp; Parameter'!$E$19)*'Data &amp; Parameter'!$E$20*'Data &amp; Parameter'!$E$37*R3879</f>
        <v>0</v>
      </c>
      <c r="T3879" s="28">
        <f t="shared" si="60"/>
        <v>0</v>
      </c>
    </row>
    <row r="3880" spans="1:20" ht="15.75" customHeight="1" x14ac:dyDescent="0.35">
      <c r="A3880">
        <v>3873</v>
      </c>
      <c r="B3880" s="76">
        <v>44254.529097222221</v>
      </c>
      <c r="C3880" s="1" t="s">
        <v>12295</v>
      </c>
      <c r="D3880" s="76">
        <v>44254.529467592598</v>
      </c>
      <c r="E3880" s="1" t="s">
        <v>12296</v>
      </c>
      <c r="F3880" s="1" t="s">
        <v>12297</v>
      </c>
      <c r="G3880" s="1" t="s">
        <v>123</v>
      </c>
      <c r="H3880" s="1" t="s">
        <v>124</v>
      </c>
      <c r="I3880" s="1" t="s">
        <v>125</v>
      </c>
      <c r="J3880" s="1" t="s">
        <v>12254</v>
      </c>
      <c r="K3880" s="1" t="s">
        <v>12255</v>
      </c>
      <c r="L3880">
        <f>ROUNDUP(IF(B3880&gt;$D$4,0,($D$4-B3880+1)/365),0)</f>
        <v>0</v>
      </c>
      <c r="M3880">
        <f>ROUNDUP(IF(B3880&gt;$D$5,0,($D$5-B3880+1)/365),0)</f>
        <v>0</v>
      </c>
      <c r="N3880" s="28">
        <f>IF(OR(L3880=1,M3880=1),IF(B3880+364&lt;=$D$5,(B3880+364-$D$4+1)/365,IF(B3880&gt;$D$4,($D$5-B3880+1)/365,$D$6/365)),0)</f>
        <v>0</v>
      </c>
      <c r="O3880" s="28">
        <f>'Data &amp; Parameter'!$E$16*'Data &amp; Parameter'!$E$17*('Data &amp; Parameter'!$E$18+'Data &amp; Parameter'!$E$19)*'Data &amp; Parameter'!$E$20*'Data &amp; Parameter'!$E$37*N3880</f>
        <v>0</v>
      </c>
      <c r="P3880">
        <f>ROUNDUP(IF(D3880&gt;$D$4,0,($D$4-D3880+1)/365),0)</f>
        <v>0</v>
      </c>
      <c r="Q3880">
        <f>ROUNDUP(IF(D3880&gt;$D$5,0,($D$5-D3880+1)/365),0)</f>
        <v>0</v>
      </c>
      <c r="R3880" s="28">
        <f>IF(OR(P3880=1,Q3880=1),IF(D3880+364&lt;=$D$5,(D3880+364-$D$4+1)/365,IF(D3880&gt;$D$4,($D$5-D3880+1)/365,$D$6/365)),0)</f>
        <v>0</v>
      </c>
      <c r="S3880" s="28">
        <f>'Data &amp; Parameter'!$E$16*'Data &amp; Parameter'!$E$17*('Data &amp; Parameter'!$E$18+'Data &amp; Parameter'!$E$19)*'Data &amp; Parameter'!$E$20*'Data &amp; Parameter'!$E$37*R3880</f>
        <v>0</v>
      </c>
      <c r="T3880" s="28">
        <f t="shared" si="60"/>
        <v>0</v>
      </c>
    </row>
    <row r="3881" spans="1:20" ht="15.75" customHeight="1" x14ac:dyDescent="0.35">
      <c r="A3881">
        <v>3874</v>
      </c>
      <c r="B3881" s="76">
        <v>44254.52924768519</v>
      </c>
      <c r="C3881" s="1" t="s">
        <v>12298</v>
      </c>
      <c r="D3881" s="76">
        <v>44254.536921296298</v>
      </c>
      <c r="E3881" s="1" t="s">
        <v>12299</v>
      </c>
      <c r="F3881" s="1" t="s">
        <v>12300</v>
      </c>
      <c r="G3881" s="1" t="s">
        <v>123</v>
      </c>
      <c r="H3881" s="1" t="s">
        <v>124</v>
      </c>
      <c r="I3881" s="1" t="s">
        <v>125</v>
      </c>
      <c r="J3881" s="1" t="s">
        <v>11086</v>
      </c>
      <c r="K3881" s="1" t="s">
        <v>10727</v>
      </c>
      <c r="L3881">
        <f>ROUNDUP(IF(B3881&gt;$D$4,0,($D$4-B3881+1)/365),0)</f>
        <v>0</v>
      </c>
      <c r="M3881">
        <f>ROUNDUP(IF(B3881&gt;$D$5,0,($D$5-B3881+1)/365),0)</f>
        <v>0</v>
      </c>
      <c r="N3881" s="28">
        <f>IF(OR(L3881=1,M3881=1),IF(B3881+364&lt;=$D$5,(B3881+364-$D$4+1)/365,IF(B3881&gt;$D$4,($D$5-B3881+1)/365,$D$6/365)),0)</f>
        <v>0</v>
      </c>
      <c r="O3881" s="28">
        <f>'Data &amp; Parameter'!$E$16*'Data &amp; Parameter'!$E$17*('Data &amp; Parameter'!$E$18+'Data &amp; Parameter'!$E$19)*'Data &amp; Parameter'!$E$20*'Data &amp; Parameter'!$E$37*N3881</f>
        <v>0</v>
      </c>
      <c r="P3881">
        <f>ROUNDUP(IF(D3881&gt;$D$4,0,($D$4-D3881+1)/365),0)</f>
        <v>0</v>
      </c>
      <c r="Q3881">
        <f>ROUNDUP(IF(D3881&gt;$D$5,0,($D$5-D3881+1)/365),0)</f>
        <v>0</v>
      </c>
      <c r="R3881" s="28">
        <f>IF(OR(P3881=1,Q3881=1),IF(D3881+364&lt;=$D$5,(D3881+364-$D$4+1)/365,IF(D3881&gt;$D$4,($D$5-D3881+1)/365,$D$6/365)),0)</f>
        <v>0</v>
      </c>
      <c r="S3881" s="28">
        <f>'Data &amp; Parameter'!$E$16*'Data &amp; Parameter'!$E$17*('Data &amp; Parameter'!$E$18+'Data &amp; Parameter'!$E$19)*'Data &amp; Parameter'!$E$20*'Data &amp; Parameter'!$E$37*R3881</f>
        <v>0</v>
      </c>
      <c r="T3881" s="28">
        <f t="shared" si="60"/>
        <v>0</v>
      </c>
    </row>
    <row r="3882" spans="1:20" ht="15.75" customHeight="1" x14ac:dyDescent="0.35">
      <c r="A3882">
        <v>3875</v>
      </c>
      <c r="B3882" s="76">
        <v>44254.529363425929</v>
      </c>
      <c r="C3882" s="1" t="s">
        <v>12301</v>
      </c>
      <c r="D3882" s="76">
        <v>44254.532870370371</v>
      </c>
      <c r="E3882" s="1" t="s">
        <v>12302</v>
      </c>
      <c r="F3882" s="1" t="s">
        <v>12303</v>
      </c>
      <c r="G3882" s="1" t="s">
        <v>123</v>
      </c>
      <c r="H3882" s="1" t="s">
        <v>124</v>
      </c>
      <c r="I3882" s="1" t="s">
        <v>125</v>
      </c>
      <c r="J3882" s="1" t="s">
        <v>10722</v>
      </c>
      <c r="K3882" s="1" t="s">
        <v>10722</v>
      </c>
      <c r="L3882">
        <f>ROUNDUP(IF(B3882&gt;$D$4,0,($D$4-B3882+1)/365),0)</f>
        <v>0</v>
      </c>
      <c r="M3882">
        <f>ROUNDUP(IF(B3882&gt;$D$5,0,($D$5-B3882+1)/365),0)</f>
        <v>0</v>
      </c>
      <c r="N3882" s="28">
        <f>IF(OR(L3882=1,M3882=1),IF(B3882+364&lt;=$D$5,(B3882+364-$D$4+1)/365,IF(B3882&gt;$D$4,($D$5-B3882+1)/365,$D$6/365)),0)</f>
        <v>0</v>
      </c>
      <c r="O3882" s="28">
        <f>'Data &amp; Parameter'!$E$16*'Data &amp; Parameter'!$E$17*('Data &amp; Parameter'!$E$18+'Data &amp; Parameter'!$E$19)*'Data &amp; Parameter'!$E$20*'Data &amp; Parameter'!$E$37*N3882</f>
        <v>0</v>
      </c>
      <c r="P3882">
        <f>ROUNDUP(IF(D3882&gt;$D$4,0,($D$4-D3882+1)/365),0)</f>
        <v>0</v>
      </c>
      <c r="Q3882">
        <f>ROUNDUP(IF(D3882&gt;$D$5,0,($D$5-D3882+1)/365),0)</f>
        <v>0</v>
      </c>
      <c r="R3882" s="28">
        <f>IF(OR(P3882=1,Q3882=1),IF(D3882+364&lt;=$D$5,(D3882+364-$D$4+1)/365,IF(D3882&gt;$D$4,($D$5-D3882+1)/365,$D$6/365)),0)</f>
        <v>0</v>
      </c>
      <c r="S3882" s="28">
        <f>'Data &amp; Parameter'!$E$16*'Data &amp; Parameter'!$E$17*('Data &amp; Parameter'!$E$18+'Data &amp; Parameter'!$E$19)*'Data &amp; Parameter'!$E$20*'Data &amp; Parameter'!$E$37*R3882</f>
        <v>0</v>
      </c>
      <c r="T3882" s="28">
        <f t="shared" si="60"/>
        <v>0</v>
      </c>
    </row>
    <row r="3883" spans="1:20" ht="15.75" customHeight="1" x14ac:dyDescent="0.35">
      <c r="A3883">
        <v>3876</v>
      </c>
      <c r="B3883" s="76">
        <v>44254.529814814814</v>
      </c>
      <c r="C3883" s="1" t="s">
        <v>12304</v>
      </c>
      <c r="D3883" s="76">
        <v>44254.531087962961</v>
      </c>
      <c r="E3883" s="1" t="s">
        <v>12305</v>
      </c>
      <c r="F3883" s="1" t="s">
        <v>12306</v>
      </c>
      <c r="G3883" s="1" t="s">
        <v>123</v>
      </c>
      <c r="H3883" s="1" t="s">
        <v>124</v>
      </c>
      <c r="I3883" s="1" t="s">
        <v>125</v>
      </c>
      <c r="J3883" s="1" t="s">
        <v>7979</v>
      </c>
      <c r="K3883" s="1" t="s">
        <v>7979</v>
      </c>
      <c r="L3883">
        <f>ROUNDUP(IF(B3883&gt;$D$4,0,($D$4-B3883+1)/365),0)</f>
        <v>0</v>
      </c>
      <c r="M3883">
        <f>ROUNDUP(IF(B3883&gt;$D$5,0,($D$5-B3883+1)/365),0)</f>
        <v>0</v>
      </c>
      <c r="N3883" s="28">
        <f>IF(OR(L3883=1,M3883=1),IF(B3883+364&lt;=$D$5,(B3883+364-$D$4+1)/365,IF(B3883&gt;$D$4,($D$5-B3883+1)/365,$D$6/365)),0)</f>
        <v>0</v>
      </c>
      <c r="O3883" s="28">
        <f>'Data &amp; Parameter'!$E$16*'Data &amp; Parameter'!$E$17*('Data &amp; Parameter'!$E$18+'Data &amp; Parameter'!$E$19)*'Data &amp; Parameter'!$E$20*'Data &amp; Parameter'!$E$37*N3883</f>
        <v>0</v>
      </c>
      <c r="P3883">
        <f>ROUNDUP(IF(D3883&gt;$D$4,0,($D$4-D3883+1)/365),0)</f>
        <v>0</v>
      </c>
      <c r="Q3883">
        <f>ROUNDUP(IF(D3883&gt;$D$5,0,($D$5-D3883+1)/365),0)</f>
        <v>0</v>
      </c>
      <c r="R3883" s="28">
        <f>IF(OR(P3883=1,Q3883=1),IF(D3883+364&lt;=$D$5,(D3883+364-$D$4+1)/365,IF(D3883&gt;$D$4,($D$5-D3883+1)/365,$D$6/365)),0)</f>
        <v>0</v>
      </c>
      <c r="S3883" s="28">
        <f>'Data &amp; Parameter'!$E$16*'Data &amp; Parameter'!$E$17*('Data &amp; Parameter'!$E$18+'Data &amp; Parameter'!$E$19)*'Data &amp; Parameter'!$E$20*'Data &amp; Parameter'!$E$37*R3883</f>
        <v>0</v>
      </c>
      <c r="T3883" s="28">
        <f t="shared" si="60"/>
        <v>0</v>
      </c>
    </row>
    <row r="3884" spans="1:20" ht="15.75" customHeight="1" x14ac:dyDescent="0.35">
      <c r="A3884">
        <v>3877</v>
      </c>
      <c r="B3884" s="76">
        <v>44254.530914351853</v>
      </c>
      <c r="C3884" s="1" t="s">
        <v>12307</v>
      </c>
      <c r="D3884" s="76">
        <v>44254.532685185186</v>
      </c>
      <c r="E3884" s="1" t="s">
        <v>12308</v>
      </c>
      <c r="F3884" s="1" t="s">
        <v>12309</v>
      </c>
      <c r="G3884" s="1" t="s">
        <v>123</v>
      </c>
      <c r="H3884" s="1" t="s">
        <v>124</v>
      </c>
      <c r="I3884" s="1" t="s">
        <v>125</v>
      </c>
      <c r="J3884" s="1" t="s">
        <v>12254</v>
      </c>
      <c r="K3884" s="1" t="s">
        <v>12255</v>
      </c>
      <c r="L3884">
        <f>ROUNDUP(IF(B3884&gt;$D$4,0,($D$4-B3884+1)/365),0)</f>
        <v>0</v>
      </c>
      <c r="M3884">
        <f>ROUNDUP(IF(B3884&gt;$D$5,0,($D$5-B3884+1)/365),0)</f>
        <v>0</v>
      </c>
      <c r="N3884" s="28">
        <f>IF(OR(L3884=1,M3884=1),IF(B3884+364&lt;=$D$5,(B3884+364-$D$4+1)/365,IF(B3884&gt;$D$4,($D$5-B3884+1)/365,$D$6/365)),0)</f>
        <v>0</v>
      </c>
      <c r="O3884" s="28">
        <f>'Data &amp; Parameter'!$E$16*'Data &amp; Parameter'!$E$17*('Data &amp; Parameter'!$E$18+'Data &amp; Parameter'!$E$19)*'Data &amp; Parameter'!$E$20*'Data &amp; Parameter'!$E$37*N3884</f>
        <v>0</v>
      </c>
      <c r="P3884">
        <f>ROUNDUP(IF(D3884&gt;$D$4,0,($D$4-D3884+1)/365),0)</f>
        <v>0</v>
      </c>
      <c r="Q3884">
        <f>ROUNDUP(IF(D3884&gt;$D$5,0,($D$5-D3884+1)/365),0)</f>
        <v>0</v>
      </c>
      <c r="R3884" s="28">
        <f>IF(OR(P3884=1,Q3884=1),IF(D3884+364&lt;=$D$5,(D3884+364-$D$4+1)/365,IF(D3884&gt;$D$4,($D$5-D3884+1)/365,$D$6/365)),0)</f>
        <v>0</v>
      </c>
      <c r="S3884" s="28">
        <f>'Data &amp; Parameter'!$E$16*'Data &amp; Parameter'!$E$17*('Data &amp; Parameter'!$E$18+'Data &amp; Parameter'!$E$19)*'Data &amp; Parameter'!$E$20*'Data &amp; Parameter'!$E$37*R3884</f>
        <v>0</v>
      </c>
      <c r="T3884" s="28">
        <f t="shared" si="60"/>
        <v>0</v>
      </c>
    </row>
    <row r="3885" spans="1:20" ht="15.75" customHeight="1" x14ac:dyDescent="0.35">
      <c r="A3885">
        <v>3878</v>
      </c>
      <c r="B3885" s="76">
        <v>44254.53402777778</v>
      </c>
      <c r="C3885" s="1" t="s">
        <v>12310</v>
      </c>
      <c r="D3885" s="76">
        <v>44254.535509259258</v>
      </c>
      <c r="E3885" s="1" t="s">
        <v>12311</v>
      </c>
      <c r="F3885" s="1" t="s">
        <v>12312</v>
      </c>
      <c r="G3885" s="1" t="s">
        <v>123</v>
      </c>
      <c r="H3885" s="1" t="s">
        <v>124</v>
      </c>
      <c r="I3885" s="1" t="s">
        <v>125</v>
      </c>
      <c r="J3885" s="1" t="s">
        <v>7979</v>
      </c>
      <c r="K3885" s="1" t="s">
        <v>7979</v>
      </c>
      <c r="L3885">
        <f>ROUNDUP(IF(B3885&gt;$D$4,0,($D$4-B3885+1)/365),0)</f>
        <v>0</v>
      </c>
      <c r="M3885">
        <f>ROUNDUP(IF(B3885&gt;$D$5,0,($D$5-B3885+1)/365),0)</f>
        <v>0</v>
      </c>
      <c r="N3885" s="28">
        <f>IF(OR(L3885=1,M3885=1),IF(B3885+364&lt;=$D$5,(B3885+364-$D$4+1)/365,IF(B3885&gt;$D$4,($D$5-B3885+1)/365,$D$6/365)),0)</f>
        <v>0</v>
      </c>
      <c r="O3885" s="28">
        <f>'Data &amp; Parameter'!$E$16*'Data &amp; Parameter'!$E$17*('Data &amp; Parameter'!$E$18+'Data &amp; Parameter'!$E$19)*'Data &amp; Parameter'!$E$20*'Data &amp; Parameter'!$E$37*N3885</f>
        <v>0</v>
      </c>
      <c r="P3885">
        <f>ROUNDUP(IF(D3885&gt;$D$4,0,($D$4-D3885+1)/365),0)</f>
        <v>0</v>
      </c>
      <c r="Q3885">
        <f>ROUNDUP(IF(D3885&gt;$D$5,0,($D$5-D3885+1)/365),0)</f>
        <v>0</v>
      </c>
      <c r="R3885" s="28">
        <f>IF(OR(P3885=1,Q3885=1),IF(D3885+364&lt;=$D$5,(D3885+364-$D$4+1)/365,IF(D3885&gt;$D$4,($D$5-D3885+1)/365,$D$6/365)),0)</f>
        <v>0</v>
      </c>
      <c r="S3885" s="28">
        <f>'Data &amp; Parameter'!$E$16*'Data &amp; Parameter'!$E$17*('Data &amp; Parameter'!$E$18+'Data &amp; Parameter'!$E$19)*'Data &amp; Parameter'!$E$20*'Data &amp; Parameter'!$E$37*R3885</f>
        <v>0</v>
      </c>
      <c r="T3885" s="28">
        <f t="shared" si="60"/>
        <v>0</v>
      </c>
    </row>
    <row r="3886" spans="1:20" ht="15.75" customHeight="1" x14ac:dyDescent="0.35">
      <c r="A3886">
        <v>3879</v>
      </c>
      <c r="B3886" s="76">
        <v>44254.535266203704</v>
      </c>
      <c r="C3886" s="1" t="s">
        <v>12313</v>
      </c>
      <c r="D3886" s="76">
        <v>44254.535763888889</v>
      </c>
      <c r="E3886" s="1" t="s">
        <v>12314</v>
      </c>
      <c r="F3886" s="1" t="s">
        <v>12315</v>
      </c>
      <c r="G3886" s="1" t="s">
        <v>123</v>
      </c>
      <c r="H3886" s="1" t="s">
        <v>124</v>
      </c>
      <c r="I3886" s="1" t="s">
        <v>125</v>
      </c>
      <c r="J3886" s="1" t="s">
        <v>12254</v>
      </c>
      <c r="K3886" s="1" t="s">
        <v>12255</v>
      </c>
      <c r="L3886">
        <f>ROUNDUP(IF(B3886&gt;$D$4,0,($D$4-B3886+1)/365),0)</f>
        <v>0</v>
      </c>
      <c r="M3886">
        <f>ROUNDUP(IF(B3886&gt;$D$5,0,($D$5-B3886+1)/365),0)</f>
        <v>0</v>
      </c>
      <c r="N3886" s="28">
        <f>IF(OR(L3886=1,M3886=1),IF(B3886+364&lt;=$D$5,(B3886+364-$D$4+1)/365,IF(B3886&gt;$D$4,($D$5-B3886+1)/365,$D$6/365)),0)</f>
        <v>0</v>
      </c>
      <c r="O3886" s="28">
        <f>'Data &amp; Parameter'!$E$16*'Data &amp; Parameter'!$E$17*('Data &amp; Parameter'!$E$18+'Data &amp; Parameter'!$E$19)*'Data &amp; Parameter'!$E$20*'Data &amp; Parameter'!$E$37*N3886</f>
        <v>0</v>
      </c>
      <c r="P3886">
        <f>ROUNDUP(IF(D3886&gt;$D$4,0,($D$4-D3886+1)/365),0)</f>
        <v>0</v>
      </c>
      <c r="Q3886">
        <f>ROUNDUP(IF(D3886&gt;$D$5,0,($D$5-D3886+1)/365),0)</f>
        <v>0</v>
      </c>
      <c r="R3886" s="28">
        <f>IF(OR(P3886=1,Q3886=1),IF(D3886+364&lt;=$D$5,(D3886+364-$D$4+1)/365,IF(D3886&gt;$D$4,($D$5-D3886+1)/365,$D$6/365)),0)</f>
        <v>0</v>
      </c>
      <c r="S3886" s="28">
        <f>'Data &amp; Parameter'!$E$16*'Data &amp; Parameter'!$E$17*('Data &amp; Parameter'!$E$18+'Data &amp; Parameter'!$E$19)*'Data &amp; Parameter'!$E$20*'Data &amp; Parameter'!$E$37*R3886</f>
        <v>0</v>
      </c>
      <c r="T3886" s="28">
        <f t="shared" si="60"/>
        <v>0</v>
      </c>
    </row>
    <row r="3887" spans="1:20" ht="15.75" customHeight="1" x14ac:dyDescent="0.35">
      <c r="A3887">
        <v>3880</v>
      </c>
      <c r="B3887" s="76">
        <v>44254.535451388889</v>
      </c>
      <c r="C3887" s="1" t="s">
        <v>12316</v>
      </c>
      <c r="D3887" s="76">
        <v>44254.537974537037</v>
      </c>
      <c r="E3887" s="1" t="s">
        <v>12317</v>
      </c>
      <c r="F3887" s="1" t="s">
        <v>12318</v>
      </c>
      <c r="G3887" s="1" t="s">
        <v>123</v>
      </c>
      <c r="H3887" s="1" t="s">
        <v>729</v>
      </c>
      <c r="I3887" s="1" t="s">
        <v>125</v>
      </c>
      <c r="J3887" s="1" t="s">
        <v>656</v>
      </c>
      <c r="K3887" s="1" t="s">
        <v>656</v>
      </c>
      <c r="L3887">
        <f>ROUNDUP(IF(B3887&gt;$D$4,0,($D$4-B3887+1)/365),0)</f>
        <v>0</v>
      </c>
      <c r="M3887">
        <f>ROUNDUP(IF(B3887&gt;$D$5,0,($D$5-B3887+1)/365),0)</f>
        <v>0</v>
      </c>
      <c r="N3887" s="28">
        <f>IF(OR(L3887=1,M3887=1),IF(B3887+364&lt;=$D$5,(B3887+364-$D$4+1)/365,IF(B3887&gt;$D$4,($D$5-B3887+1)/365,$D$6/365)),0)</f>
        <v>0</v>
      </c>
      <c r="O3887" s="28">
        <f>'Data &amp; Parameter'!$E$16*'Data &amp; Parameter'!$E$17*('Data &amp; Parameter'!$E$18+'Data &amp; Parameter'!$E$19)*'Data &amp; Parameter'!$E$20*'Data &amp; Parameter'!$E$37*N3887</f>
        <v>0</v>
      </c>
      <c r="P3887">
        <f>ROUNDUP(IF(D3887&gt;$D$4,0,($D$4-D3887+1)/365),0)</f>
        <v>0</v>
      </c>
      <c r="Q3887">
        <f>ROUNDUP(IF(D3887&gt;$D$5,0,($D$5-D3887+1)/365),0)</f>
        <v>0</v>
      </c>
      <c r="R3887" s="28">
        <f>IF(OR(P3887=1,Q3887=1),IF(D3887+364&lt;=$D$5,(D3887+364-$D$4+1)/365,IF(D3887&gt;$D$4,($D$5-D3887+1)/365,$D$6/365)),0)</f>
        <v>0</v>
      </c>
      <c r="S3887" s="28">
        <f>'Data &amp; Parameter'!$E$16*'Data &amp; Parameter'!$E$17*('Data &amp; Parameter'!$E$18+'Data &amp; Parameter'!$E$19)*'Data &amp; Parameter'!$E$20*'Data &amp; Parameter'!$E$37*R3887</f>
        <v>0</v>
      </c>
      <c r="T3887" s="28">
        <f t="shared" si="60"/>
        <v>0</v>
      </c>
    </row>
    <row r="3888" spans="1:20" ht="15.75" customHeight="1" x14ac:dyDescent="0.35">
      <c r="A3888">
        <v>3881</v>
      </c>
      <c r="B3888" s="76">
        <v>44254.537824074076</v>
      </c>
      <c r="C3888" s="1" t="s">
        <v>12319</v>
      </c>
      <c r="D3888" s="76">
        <v>44254.538935185185</v>
      </c>
      <c r="E3888" s="1" t="s">
        <v>12320</v>
      </c>
      <c r="F3888" s="1" t="s">
        <v>12321</v>
      </c>
      <c r="G3888" s="1" t="s">
        <v>123</v>
      </c>
      <c r="H3888" s="1" t="s">
        <v>124</v>
      </c>
      <c r="I3888" s="1" t="s">
        <v>125</v>
      </c>
      <c r="J3888" s="1" t="s">
        <v>10722</v>
      </c>
      <c r="K3888" s="1" t="s">
        <v>10722</v>
      </c>
      <c r="L3888">
        <f>ROUNDUP(IF(B3888&gt;$D$4,0,($D$4-B3888+1)/365),0)</f>
        <v>0</v>
      </c>
      <c r="M3888">
        <f>ROUNDUP(IF(B3888&gt;$D$5,0,($D$5-B3888+1)/365),0)</f>
        <v>0</v>
      </c>
      <c r="N3888" s="28">
        <f>IF(OR(L3888=1,M3888=1),IF(B3888+364&lt;=$D$5,(B3888+364-$D$4+1)/365,IF(B3888&gt;$D$4,($D$5-B3888+1)/365,$D$6/365)),0)</f>
        <v>0</v>
      </c>
      <c r="O3888" s="28">
        <f>'Data &amp; Parameter'!$E$16*'Data &amp; Parameter'!$E$17*('Data &amp; Parameter'!$E$18+'Data &amp; Parameter'!$E$19)*'Data &amp; Parameter'!$E$20*'Data &amp; Parameter'!$E$37*N3888</f>
        <v>0</v>
      </c>
      <c r="P3888">
        <f>ROUNDUP(IF(D3888&gt;$D$4,0,($D$4-D3888+1)/365),0)</f>
        <v>0</v>
      </c>
      <c r="Q3888">
        <f>ROUNDUP(IF(D3888&gt;$D$5,0,($D$5-D3888+1)/365),0)</f>
        <v>0</v>
      </c>
      <c r="R3888" s="28">
        <f>IF(OR(P3888=1,Q3888=1),IF(D3888+364&lt;=$D$5,(D3888+364-$D$4+1)/365,IF(D3888&gt;$D$4,($D$5-D3888+1)/365,$D$6/365)),0)</f>
        <v>0</v>
      </c>
      <c r="S3888" s="28">
        <f>'Data &amp; Parameter'!$E$16*'Data &amp; Parameter'!$E$17*('Data &amp; Parameter'!$E$18+'Data &amp; Parameter'!$E$19)*'Data &amp; Parameter'!$E$20*'Data &amp; Parameter'!$E$37*R3888</f>
        <v>0</v>
      </c>
      <c r="T3888" s="28">
        <f t="shared" si="60"/>
        <v>0</v>
      </c>
    </row>
    <row r="3889" spans="1:20" ht="15.75" customHeight="1" x14ac:dyDescent="0.35">
      <c r="A3889">
        <v>3882</v>
      </c>
      <c r="B3889" s="76">
        <v>44254.537905092591</v>
      </c>
      <c r="C3889" s="1" t="s">
        <v>12322</v>
      </c>
      <c r="D3889" s="76">
        <v>44254.538715277777</v>
      </c>
      <c r="E3889" s="1" t="s">
        <v>12323</v>
      </c>
      <c r="F3889" s="1" t="s">
        <v>12324</v>
      </c>
      <c r="G3889" s="1" t="s">
        <v>123</v>
      </c>
      <c r="H3889" s="1" t="s">
        <v>124</v>
      </c>
      <c r="I3889" s="1" t="s">
        <v>125</v>
      </c>
      <c r="J3889" s="1" t="s">
        <v>12254</v>
      </c>
      <c r="K3889" s="1" t="s">
        <v>12255</v>
      </c>
      <c r="L3889">
        <f>ROUNDUP(IF(B3889&gt;$D$4,0,($D$4-B3889+1)/365),0)</f>
        <v>0</v>
      </c>
      <c r="M3889">
        <f>ROUNDUP(IF(B3889&gt;$D$5,0,($D$5-B3889+1)/365),0)</f>
        <v>0</v>
      </c>
      <c r="N3889" s="28">
        <f>IF(OR(L3889=1,M3889=1),IF(B3889+364&lt;=$D$5,(B3889+364-$D$4+1)/365,IF(B3889&gt;$D$4,($D$5-B3889+1)/365,$D$6/365)),0)</f>
        <v>0</v>
      </c>
      <c r="O3889" s="28">
        <f>'Data &amp; Parameter'!$E$16*'Data &amp; Parameter'!$E$17*('Data &amp; Parameter'!$E$18+'Data &amp; Parameter'!$E$19)*'Data &amp; Parameter'!$E$20*'Data &amp; Parameter'!$E$37*N3889</f>
        <v>0</v>
      </c>
      <c r="P3889">
        <f>ROUNDUP(IF(D3889&gt;$D$4,0,($D$4-D3889+1)/365),0)</f>
        <v>0</v>
      </c>
      <c r="Q3889">
        <f>ROUNDUP(IF(D3889&gt;$D$5,0,($D$5-D3889+1)/365),0)</f>
        <v>0</v>
      </c>
      <c r="R3889" s="28">
        <f>IF(OR(P3889=1,Q3889=1),IF(D3889+364&lt;=$D$5,(D3889+364-$D$4+1)/365,IF(D3889&gt;$D$4,($D$5-D3889+1)/365,$D$6/365)),0)</f>
        <v>0</v>
      </c>
      <c r="S3889" s="28">
        <f>'Data &amp; Parameter'!$E$16*'Data &amp; Parameter'!$E$17*('Data &amp; Parameter'!$E$18+'Data &amp; Parameter'!$E$19)*'Data &amp; Parameter'!$E$20*'Data &amp; Parameter'!$E$37*R3889</f>
        <v>0</v>
      </c>
      <c r="T3889" s="28">
        <f t="shared" si="60"/>
        <v>0</v>
      </c>
    </row>
    <row r="3890" spans="1:20" ht="15.75" customHeight="1" x14ac:dyDescent="0.35">
      <c r="A3890">
        <v>3883</v>
      </c>
      <c r="B3890" s="76">
        <v>44254.539259259254</v>
      </c>
      <c r="C3890" s="1" t="s">
        <v>12325</v>
      </c>
      <c r="D3890" s="76">
        <v>44254.540451388893</v>
      </c>
      <c r="E3890" s="1" t="s">
        <v>12326</v>
      </c>
      <c r="F3890" s="1" t="s">
        <v>12327</v>
      </c>
      <c r="G3890" s="1" t="s">
        <v>123</v>
      </c>
      <c r="H3890" s="1" t="s">
        <v>124</v>
      </c>
      <c r="I3890" s="1" t="s">
        <v>125</v>
      </c>
      <c r="J3890" s="1" t="s">
        <v>7979</v>
      </c>
      <c r="K3890" s="1" t="s">
        <v>7979</v>
      </c>
      <c r="L3890">
        <f>ROUNDUP(IF(B3890&gt;$D$4,0,($D$4-B3890+1)/365),0)</f>
        <v>0</v>
      </c>
      <c r="M3890">
        <f>ROUNDUP(IF(B3890&gt;$D$5,0,($D$5-B3890+1)/365),0)</f>
        <v>0</v>
      </c>
      <c r="N3890" s="28">
        <f>IF(OR(L3890=1,M3890=1),IF(B3890+364&lt;=$D$5,(B3890+364-$D$4+1)/365,IF(B3890&gt;$D$4,($D$5-B3890+1)/365,$D$6/365)),0)</f>
        <v>0</v>
      </c>
      <c r="O3890" s="28">
        <f>'Data &amp; Parameter'!$E$16*'Data &amp; Parameter'!$E$17*('Data &amp; Parameter'!$E$18+'Data &amp; Parameter'!$E$19)*'Data &amp; Parameter'!$E$20*'Data &amp; Parameter'!$E$37*N3890</f>
        <v>0</v>
      </c>
      <c r="P3890">
        <f>ROUNDUP(IF(D3890&gt;$D$4,0,($D$4-D3890+1)/365),0)</f>
        <v>0</v>
      </c>
      <c r="Q3890">
        <f>ROUNDUP(IF(D3890&gt;$D$5,0,($D$5-D3890+1)/365),0)</f>
        <v>0</v>
      </c>
      <c r="R3890" s="28">
        <f>IF(OR(P3890=1,Q3890=1),IF(D3890+364&lt;=$D$5,(D3890+364-$D$4+1)/365,IF(D3890&gt;$D$4,($D$5-D3890+1)/365,$D$6/365)),0)</f>
        <v>0</v>
      </c>
      <c r="S3890" s="28">
        <f>'Data &amp; Parameter'!$E$16*'Data &amp; Parameter'!$E$17*('Data &amp; Parameter'!$E$18+'Data &amp; Parameter'!$E$19)*'Data &amp; Parameter'!$E$20*'Data &amp; Parameter'!$E$37*R3890</f>
        <v>0</v>
      </c>
      <c r="T3890" s="28">
        <f t="shared" si="60"/>
        <v>0</v>
      </c>
    </row>
    <row r="3891" spans="1:20" ht="15.75" customHeight="1" x14ac:dyDescent="0.35">
      <c r="A3891">
        <v>3884</v>
      </c>
      <c r="B3891" s="76">
        <v>44254.539930555555</v>
      </c>
      <c r="C3891" s="1" t="s">
        <v>12328</v>
      </c>
      <c r="D3891" s="76">
        <v>44254.541238425925</v>
      </c>
      <c r="E3891" s="1" t="s">
        <v>12329</v>
      </c>
      <c r="F3891" s="1" t="s">
        <v>12330</v>
      </c>
      <c r="G3891" s="1" t="s">
        <v>123</v>
      </c>
      <c r="H3891" s="1" t="s">
        <v>124</v>
      </c>
      <c r="I3891" s="1" t="s">
        <v>125</v>
      </c>
      <c r="J3891" s="1" t="s">
        <v>10727</v>
      </c>
      <c r="K3891" s="1" t="s">
        <v>10727</v>
      </c>
      <c r="L3891">
        <f>ROUNDUP(IF(B3891&gt;$D$4,0,($D$4-B3891+1)/365),0)</f>
        <v>0</v>
      </c>
      <c r="M3891">
        <f>ROUNDUP(IF(B3891&gt;$D$5,0,($D$5-B3891+1)/365),0)</f>
        <v>0</v>
      </c>
      <c r="N3891" s="28">
        <f>IF(OR(L3891=1,M3891=1),IF(B3891+364&lt;=$D$5,(B3891+364-$D$4+1)/365,IF(B3891&gt;$D$4,($D$5-B3891+1)/365,$D$6/365)),0)</f>
        <v>0</v>
      </c>
      <c r="O3891" s="28">
        <f>'Data &amp; Parameter'!$E$16*'Data &amp; Parameter'!$E$17*('Data &amp; Parameter'!$E$18+'Data &amp; Parameter'!$E$19)*'Data &amp; Parameter'!$E$20*'Data &amp; Parameter'!$E$37*N3891</f>
        <v>0</v>
      </c>
      <c r="P3891">
        <f>ROUNDUP(IF(D3891&gt;$D$4,0,($D$4-D3891+1)/365),0)</f>
        <v>0</v>
      </c>
      <c r="Q3891">
        <f>ROUNDUP(IF(D3891&gt;$D$5,0,($D$5-D3891+1)/365),0)</f>
        <v>0</v>
      </c>
      <c r="R3891" s="28">
        <f>IF(OR(P3891=1,Q3891=1),IF(D3891+364&lt;=$D$5,(D3891+364-$D$4+1)/365,IF(D3891&gt;$D$4,($D$5-D3891+1)/365,$D$6/365)),0)</f>
        <v>0</v>
      </c>
      <c r="S3891" s="28">
        <f>'Data &amp; Parameter'!$E$16*'Data &amp; Parameter'!$E$17*('Data &amp; Parameter'!$E$18+'Data &amp; Parameter'!$E$19)*'Data &amp; Parameter'!$E$20*'Data &amp; Parameter'!$E$37*R3891</f>
        <v>0</v>
      </c>
      <c r="T3891" s="28">
        <f t="shared" si="60"/>
        <v>0</v>
      </c>
    </row>
    <row r="3892" spans="1:20" ht="15.75" customHeight="1" x14ac:dyDescent="0.35">
      <c r="A3892">
        <v>3885</v>
      </c>
      <c r="B3892" s="76">
        <v>44254.540011574078</v>
      </c>
      <c r="C3892" s="1" t="s">
        <v>12331</v>
      </c>
      <c r="D3892" s="76">
        <v>44254.540856481486</v>
      </c>
      <c r="E3892" s="1" t="s">
        <v>12332</v>
      </c>
      <c r="F3892" s="1" t="s">
        <v>12333</v>
      </c>
      <c r="G3892" s="1" t="s">
        <v>123</v>
      </c>
      <c r="H3892" s="1" t="s">
        <v>729</v>
      </c>
      <c r="I3892" s="1" t="s">
        <v>125</v>
      </c>
      <c r="J3892" s="1" t="s">
        <v>656</v>
      </c>
      <c r="K3892" s="1" t="s">
        <v>656</v>
      </c>
      <c r="L3892">
        <f>ROUNDUP(IF(B3892&gt;$D$4,0,($D$4-B3892+1)/365),0)</f>
        <v>0</v>
      </c>
      <c r="M3892">
        <f>ROUNDUP(IF(B3892&gt;$D$5,0,($D$5-B3892+1)/365),0)</f>
        <v>0</v>
      </c>
      <c r="N3892" s="28">
        <f>IF(OR(L3892=1,M3892=1),IF(B3892+364&lt;=$D$5,(B3892+364-$D$4+1)/365,IF(B3892&gt;$D$4,($D$5-B3892+1)/365,$D$6/365)),0)</f>
        <v>0</v>
      </c>
      <c r="O3892" s="28">
        <f>'Data &amp; Parameter'!$E$16*'Data &amp; Parameter'!$E$17*('Data &amp; Parameter'!$E$18+'Data &amp; Parameter'!$E$19)*'Data &amp; Parameter'!$E$20*'Data &amp; Parameter'!$E$37*N3892</f>
        <v>0</v>
      </c>
      <c r="P3892">
        <f>ROUNDUP(IF(D3892&gt;$D$4,0,($D$4-D3892+1)/365),0)</f>
        <v>0</v>
      </c>
      <c r="Q3892">
        <f>ROUNDUP(IF(D3892&gt;$D$5,0,($D$5-D3892+1)/365),0)</f>
        <v>0</v>
      </c>
      <c r="R3892" s="28">
        <f>IF(OR(P3892=1,Q3892=1),IF(D3892+364&lt;=$D$5,(D3892+364-$D$4+1)/365,IF(D3892&gt;$D$4,($D$5-D3892+1)/365,$D$6/365)),0)</f>
        <v>0</v>
      </c>
      <c r="S3892" s="28">
        <f>'Data &amp; Parameter'!$E$16*'Data &amp; Parameter'!$E$17*('Data &amp; Parameter'!$E$18+'Data &amp; Parameter'!$E$19)*'Data &amp; Parameter'!$E$20*'Data &amp; Parameter'!$E$37*R3892</f>
        <v>0</v>
      </c>
      <c r="T3892" s="28">
        <f t="shared" si="60"/>
        <v>0</v>
      </c>
    </row>
    <row r="3893" spans="1:20" ht="15.75" customHeight="1" x14ac:dyDescent="0.35">
      <c r="A3893">
        <v>3886</v>
      </c>
      <c r="B3893" s="76">
        <v>44254.541192129633</v>
      </c>
      <c r="C3893" s="1" t="s">
        <v>12334</v>
      </c>
      <c r="D3893" s="76">
        <v>44254.542210648149</v>
      </c>
      <c r="E3893" s="1" t="s">
        <v>12335</v>
      </c>
      <c r="F3893" s="1" t="s">
        <v>12336</v>
      </c>
      <c r="G3893" s="1" t="s">
        <v>123</v>
      </c>
      <c r="H3893" s="1" t="s">
        <v>124</v>
      </c>
      <c r="I3893" s="1" t="s">
        <v>125</v>
      </c>
      <c r="J3893" s="1" t="s">
        <v>10722</v>
      </c>
      <c r="K3893" s="1" t="s">
        <v>10722</v>
      </c>
      <c r="L3893">
        <f>ROUNDUP(IF(B3893&gt;$D$4,0,($D$4-B3893+1)/365),0)</f>
        <v>0</v>
      </c>
      <c r="M3893">
        <f>ROUNDUP(IF(B3893&gt;$D$5,0,($D$5-B3893+1)/365),0)</f>
        <v>0</v>
      </c>
      <c r="N3893" s="28">
        <f>IF(OR(L3893=1,M3893=1),IF(B3893+364&lt;=$D$5,(B3893+364-$D$4+1)/365,IF(B3893&gt;$D$4,($D$5-B3893+1)/365,$D$6/365)),0)</f>
        <v>0</v>
      </c>
      <c r="O3893" s="28">
        <f>'Data &amp; Parameter'!$E$16*'Data &amp; Parameter'!$E$17*('Data &amp; Parameter'!$E$18+'Data &amp; Parameter'!$E$19)*'Data &amp; Parameter'!$E$20*'Data &amp; Parameter'!$E$37*N3893</f>
        <v>0</v>
      </c>
      <c r="P3893">
        <f>ROUNDUP(IF(D3893&gt;$D$4,0,($D$4-D3893+1)/365),0)</f>
        <v>0</v>
      </c>
      <c r="Q3893">
        <f>ROUNDUP(IF(D3893&gt;$D$5,0,($D$5-D3893+1)/365),0)</f>
        <v>0</v>
      </c>
      <c r="R3893" s="28">
        <f>IF(OR(P3893=1,Q3893=1),IF(D3893+364&lt;=$D$5,(D3893+364-$D$4+1)/365,IF(D3893&gt;$D$4,($D$5-D3893+1)/365,$D$6/365)),0)</f>
        <v>0</v>
      </c>
      <c r="S3893" s="28">
        <f>'Data &amp; Parameter'!$E$16*'Data &amp; Parameter'!$E$17*('Data &amp; Parameter'!$E$18+'Data &amp; Parameter'!$E$19)*'Data &amp; Parameter'!$E$20*'Data &amp; Parameter'!$E$37*R3893</f>
        <v>0</v>
      </c>
      <c r="T3893" s="28">
        <f t="shared" si="60"/>
        <v>0</v>
      </c>
    </row>
    <row r="3894" spans="1:20" ht="15.75" customHeight="1" x14ac:dyDescent="0.35">
      <c r="A3894">
        <v>3887</v>
      </c>
      <c r="B3894" s="76">
        <v>44254.543449074074</v>
      </c>
      <c r="C3894" s="1" t="s">
        <v>12337</v>
      </c>
      <c r="D3894" s="76">
        <v>44254.544664351852</v>
      </c>
      <c r="E3894" s="1" t="s">
        <v>12338</v>
      </c>
      <c r="F3894" s="1" t="s">
        <v>12339</v>
      </c>
      <c r="G3894" s="1" t="s">
        <v>123</v>
      </c>
      <c r="H3894" s="1" t="s">
        <v>124</v>
      </c>
      <c r="I3894" s="1" t="s">
        <v>125</v>
      </c>
      <c r="J3894" s="1" t="s">
        <v>7979</v>
      </c>
      <c r="K3894" s="1" t="s">
        <v>7979</v>
      </c>
      <c r="L3894">
        <f>ROUNDUP(IF(B3894&gt;$D$4,0,($D$4-B3894+1)/365),0)</f>
        <v>0</v>
      </c>
      <c r="M3894">
        <f>ROUNDUP(IF(B3894&gt;$D$5,0,($D$5-B3894+1)/365),0)</f>
        <v>0</v>
      </c>
      <c r="N3894" s="28">
        <f>IF(OR(L3894=1,M3894=1),IF(B3894+364&lt;=$D$5,(B3894+364-$D$4+1)/365,IF(B3894&gt;$D$4,($D$5-B3894+1)/365,$D$6/365)),0)</f>
        <v>0</v>
      </c>
      <c r="O3894" s="28">
        <f>'Data &amp; Parameter'!$E$16*'Data &amp; Parameter'!$E$17*('Data &amp; Parameter'!$E$18+'Data &amp; Parameter'!$E$19)*'Data &amp; Parameter'!$E$20*'Data &amp; Parameter'!$E$37*N3894</f>
        <v>0</v>
      </c>
      <c r="P3894">
        <f>ROUNDUP(IF(D3894&gt;$D$4,0,($D$4-D3894+1)/365),0)</f>
        <v>0</v>
      </c>
      <c r="Q3894">
        <f>ROUNDUP(IF(D3894&gt;$D$5,0,($D$5-D3894+1)/365),0)</f>
        <v>0</v>
      </c>
      <c r="R3894" s="28">
        <f>IF(OR(P3894=1,Q3894=1),IF(D3894+364&lt;=$D$5,(D3894+364-$D$4+1)/365,IF(D3894&gt;$D$4,($D$5-D3894+1)/365,$D$6/365)),0)</f>
        <v>0</v>
      </c>
      <c r="S3894" s="28">
        <f>'Data &amp; Parameter'!$E$16*'Data &amp; Parameter'!$E$17*('Data &amp; Parameter'!$E$18+'Data &amp; Parameter'!$E$19)*'Data &amp; Parameter'!$E$20*'Data &amp; Parameter'!$E$37*R3894</f>
        <v>0</v>
      </c>
      <c r="T3894" s="28">
        <f t="shared" si="60"/>
        <v>0</v>
      </c>
    </row>
    <row r="3895" spans="1:20" ht="15.75" customHeight="1" x14ac:dyDescent="0.35">
      <c r="A3895">
        <v>3888</v>
      </c>
      <c r="B3895" s="76">
        <v>44254.543634259258</v>
      </c>
      <c r="C3895" s="1" t="s">
        <v>12340</v>
      </c>
      <c r="D3895" s="76">
        <v>44254.545578703706</v>
      </c>
      <c r="E3895" s="1" t="s">
        <v>12341</v>
      </c>
      <c r="F3895" s="1" t="s">
        <v>12342</v>
      </c>
      <c r="G3895" s="1" t="s">
        <v>123</v>
      </c>
      <c r="H3895" s="1" t="s">
        <v>729</v>
      </c>
      <c r="I3895" s="1" t="s">
        <v>125</v>
      </c>
      <c r="J3895" s="1" t="s">
        <v>656</v>
      </c>
      <c r="K3895" s="1" t="s">
        <v>656</v>
      </c>
      <c r="L3895">
        <f>ROUNDUP(IF(B3895&gt;$D$4,0,($D$4-B3895+1)/365),0)</f>
        <v>0</v>
      </c>
      <c r="M3895">
        <f>ROUNDUP(IF(B3895&gt;$D$5,0,($D$5-B3895+1)/365),0)</f>
        <v>0</v>
      </c>
      <c r="N3895" s="28">
        <f>IF(OR(L3895=1,M3895=1),IF(B3895+364&lt;=$D$5,(B3895+364-$D$4+1)/365,IF(B3895&gt;$D$4,($D$5-B3895+1)/365,$D$6/365)),0)</f>
        <v>0</v>
      </c>
      <c r="O3895" s="28">
        <f>'Data &amp; Parameter'!$E$16*'Data &amp; Parameter'!$E$17*('Data &amp; Parameter'!$E$18+'Data &amp; Parameter'!$E$19)*'Data &amp; Parameter'!$E$20*'Data &amp; Parameter'!$E$37*N3895</f>
        <v>0</v>
      </c>
      <c r="P3895">
        <f>ROUNDUP(IF(D3895&gt;$D$4,0,($D$4-D3895+1)/365),0)</f>
        <v>0</v>
      </c>
      <c r="Q3895">
        <f>ROUNDUP(IF(D3895&gt;$D$5,0,($D$5-D3895+1)/365),0)</f>
        <v>0</v>
      </c>
      <c r="R3895" s="28">
        <f>IF(OR(P3895=1,Q3895=1),IF(D3895+364&lt;=$D$5,(D3895+364-$D$4+1)/365,IF(D3895&gt;$D$4,($D$5-D3895+1)/365,$D$6/365)),0)</f>
        <v>0</v>
      </c>
      <c r="S3895" s="28">
        <f>'Data &amp; Parameter'!$E$16*'Data &amp; Parameter'!$E$17*('Data &amp; Parameter'!$E$18+'Data &amp; Parameter'!$E$19)*'Data &amp; Parameter'!$E$20*'Data &amp; Parameter'!$E$37*R3895</f>
        <v>0</v>
      </c>
      <c r="T3895" s="28">
        <f t="shared" si="60"/>
        <v>0</v>
      </c>
    </row>
    <row r="3896" spans="1:20" ht="15.75" customHeight="1" x14ac:dyDescent="0.35">
      <c r="A3896">
        <v>3889</v>
      </c>
      <c r="B3896" s="76">
        <v>44254.54420138889</v>
      </c>
      <c r="C3896" s="1" t="s">
        <v>12343</v>
      </c>
      <c r="D3896" s="76">
        <v>44254.546157407407</v>
      </c>
      <c r="E3896" s="1" t="s">
        <v>12344</v>
      </c>
      <c r="F3896" s="1" t="s">
        <v>12345</v>
      </c>
      <c r="G3896" s="1" t="s">
        <v>123</v>
      </c>
      <c r="H3896" s="1" t="s">
        <v>124</v>
      </c>
      <c r="I3896" s="1" t="s">
        <v>125</v>
      </c>
      <c r="J3896" s="1" t="s">
        <v>10722</v>
      </c>
      <c r="K3896" s="1" t="s">
        <v>10722</v>
      </c>
      <c r="L3896">
        <f>ROUNDUP(IF(B3896&gt;$D$4,0,($D$4-B3896+1)/365),0)</f>
        <v>0</v>
      </c>
      <c r="M3896">
        <f>ROUNDUP(IF(B3896&gt;$D$5,0,($D$5-B3896+1)/365),0)</f>
        <v>0</v>
      </c>
      <c r="N3896" s="28">
        <f>IF(OR(L3896=1,M3896=1),IF(B3896+364&lt;=$D$5,(B3896+364-$D$4+1)/365,IF(B3896&gt;$D$4,($D$5-B3896+1)/365,$D$6/365)),0)</f>
        <v>0</v>
      </c>
      <c r="O3896" s="28">
        <f>'Data &amp; Parameter'!$E$16*'Data &amp; Parameter'!$E$17*('Data &amp; Parameter'!$E$18+'Data &amp; Parameter'!$E$19)*'Data &amp; Parameter'!$E$20*'Data &amp; Parameter'!$E$37*N3896</f>
        <v>0</v>
      </c>
      <c r="P3896">
        <f>ROUNDUP(IF(D3896&gt;$D$4,0,($D$4-D3896+1)/365),0)</f>
        <v>0</v>
      </c>
      <c r="Q3896">
        <f>ROUNDUP(IF(D3896&gt;$D$5,0,($D$5-D3896+1)/365),0)</f>
        <v>0</v>
      </c>
      <c r="R3896" s="28">
        <f>IF(OR(P3896=1,Q3896=1),IF(D3896+364&lt;=$D$5,(D3896+364-$D$4+1)/365,IF(D3896&gt;$D$4,($D$5-D3896+1)/365,$D$6/365)),0)</f>
        <v>0</v>
      </c>
      <c r="S3896" s="28">
        <f>'Data &amp; Parameter'!$E$16*'Data &amp; Parameter'!$E$17*('Data &amp; Parameter'!$E$18+'Data &amp; Parameter'!$E$19)*'Data &amp; Parameter'!$E$20*'Data &amp; Parameter'!$E$37*R3896</f>
        <v>0</v>
      </c>
      <c r="T3896" s="28">
        <f t="shared" si="60"/>
        <v>0</v>
      </c>
    </row>
    <row r="3897" spans="1:20" ht="15.75" customHeight="1" x14ac:dyDescent="0.35">
      <c r="A3897">
        <v>3890</v>
      </c>
      <c r="B3897" s="76">
        <v>44254.544317129628</v>
      </c>
      <c r="C3897" s="1" t="s">
        <v>12346</v>
      </c>
      <c r="D3897" s="76">
        <v>44254.544687500005</v>
      </c>
      <c r="E3897" s="1" t="s">
        <v>12347</v>
      </c>
      <c r="F3897" s="1" t="s">
        <v>12348</v>
      </c>
      <c r="G3897" s="1" t="s">
        <v>123</v>
      </c>
      <c r="H3897" s="1" t="s">
        <v>124</v>
      </c>
      <c r="I3897" s="1" t="s">
        <v>125</v>
      </c>
      <c r="J3897" s="1" t="s">
        <v>12254</v>
      </c>
      <c r="K3897" s="1" t="s">
        <v>12255</v>
      </c>
      <c r="L3897">
        <f>ROUNDUP(IF(B3897&gt;$D$4,0,($D$4-B3897+1)/365),0)</f>
        <v>0</v>
      </c>
      <c r="M3897">
        <f>ROUNDUP(IF(B3897&gt;$D$5,0,($D$5-B3897+1)/365),0)</f>
        <v>0</v>
      </c>
      <c r="N3897" s="28">
        <f>IF(OR(L3897=1,M3897=1),IF(B3897+364&lt;=$D$5,(B3897+364-$D$4+1)/365,IF(B3897&gt;$D$4,($D$5-B3897+1)/365,$D$6/365)),0)</f>
        <v>0</v>
      </c>
      <c r="O3897" s="28">
        <f>'Data &amp; Parameter'!$E$16*'Data &amp; Parameter'!$E$17*('Data &amp; Parameter'!$E$18+'Data &amp; Parameter'!$E$19)*'Data &amp; Parameter'!$E$20*'Data &amp; Parameter'!$E$37*N3897</f>
        <v>0</v>
      </c>
      <c r="P3897">
        <f>ROUNDUP(IF(D3897&gt;$D$4,0,($D$4-D3897+1)/365),0)</f>
        <v>0</v>
      </c>
      <c r="Q3897">
        <f>ROUNDUP(IF(D3897&gt;$D$5,0,($D$5-D3897+1)/365),0)</f>
        <v>0</v>
      </c>
      <c r="R3897" s="28">
        <f>IF(OR(P3897=1,Q3897=1),IF(D3897+364&lt;=$D$5,(D3897+364-$D$4+1)/365,IF(D3897&gt;$D$4,($D$5-D3897+1)/365,$D$6/365)),0)</f>
        <v>0</v>
      </c>
      <c r="S3897" s="28">
        <f>'Data &amp; Parameter'!$E$16*'Data &amp; Parameter'!$E$17*('Data &amp; Parameter'!$E$18+'Data &amp; Parameter'!$E$19)*'Data &amp; Parameter'!$E$20*'Data &amp; Parameter'!$E$37*R3897</f>
        <v>0</v>
      </c>
      <c r="T3897" s="28">
        <f t="shared" si="60"/>
        <v>0</v>
      </c>
    </row>
    <row r="3898" spans="1:20" ht="15.75" customHeight="1" x14ac:dyDescent="0.35">
      <c r="A3898">
        <v>3891</v>
      </c>
      <c r="B3898" s="76">
        <v>44254.546689814815</v>
      </c>
      <c r="C3898" s="1" t="s">
        <v>12349</v>
      </c>
      <c r="D3898" s="76">
        <v>44254.547256944439</v>
      </c>
      <c r="E3898" s="1" t="s">
        <v>12350</v>
      </c>
      <c r="F3898" s="1" t="s">
        <v>12351</v>
      </c>
      <c r="G3898" s="1" t="s">
        <v>123</v>
      </c>
      <c r="H3898" s="1" t="s">
        <v>124</v>
      </c>
      <c r="I3898" s="1" t="s">
        <v>125</v>
      </c>
      <c r="J3898" s="1" t="s">
        <v>12254</v>
      </c>
      <c r="K3898" s="1" t="s">
        <v>12352</v>
      </c>
      <c r="L3898">
        <f>ROUNDUP(IF(B3898&gt;$D$4,0,($D$4-B3898+1)/365),0)</f>
        <v>0</v>
      </c>
      <c r="M3898">
        <f>ROUNDUP(IF(B3898&gt;$D$5,0,($D$5-B3898+1)/365),0)</f>
        <v>0</v>
      </c>
      <c r="N3898" s="28">
        <f>IF(OR(L3898=1,M3898=1),IF(B3898+364&lt;=$D$5,(B3898+364-$D$4+1)/365,IF(B3898&gt;$D$4,($D$5-B3898+1)/365,$D$6/365)),0)</f>
        <v>0</v>
      </c>
      <c r="O3898" s="28">
        <f>'Data &amp; Parameter'!$E$16*'Data &amp; Parameter'!$E$17*('Data &amp; Parameter'!$E$18+'Data &amp; Parameter'!$E$19)*'Data &amp; Parameter'!$E$20*'Data &amp; Parameter'!$E$37*N3898</f>
        <v>0</v>
      </c>
      <c r="P3898">
        <f>ROUNDUP(IF(D3898&gt;$D$4,0,($D$4-D3898+1)/365),0)</f>
        <v>0</v>
      </c>
      <c r="Q3898">
        <f>ROUNDUP(IF(D3898&gt;$D$5,0,($D$5-D3898+1)/365),0)</f>
        <v>0</v>
      </c>
      <c r="R3898" s="28">
        <f>IF(OR(P3898=1,Q3898=1),IF(D3898+364&lt;=$D$5,(D3898+364-$D$4+1)/365,IF(D3898&gt;$D$4,($D$5-D3898+1)/365,$D$6/365)),0)</f>
        <v>0</v>
      </c>
      <c r="S3898" s="28">
        <f>'Data &amp; Parameter'!$E$16*'Data &amp; Parameter'!$E$17*('Data &amp; Parameter'!$E$18+'Data &amp; Parameter'!$E$19)*'Data &amp; Parameter'!$E$20*'Data &amp; Parameter'!$E$37*R3898</f>
        <v>0</v>
      </c>
      <c r="T3898" s="28">
        <f t="shared" si="60"/>
        <v>0</v>
      </c>
    </row>
    <row r="3899" spans="1:20" ht="15.75" customHeight="1" x14ac:dyDescent="0.35">
      <c r="A3899">
        <v>3892</v>
      </c>
      <c r="B3899" s="76">
        <v>44254.54792824074</v>
      </c>
      <c r="C3899" s="1" t="s">
        <v>12353</v>
      </c>
      <c r="D3899" s="76">
        <v>44254.548634259263</v>
      </c>
      <c r="E3899" s="1" t="s">
        <v>12354</v>
      </c>
      <c r="F3899" s="1" t="s">
        <v>12355</v>
      </c>
      <c r="G3899" s="1" t="s">
        <v>123</v>
      </c>
      <c r="H3899" s="1" t="s">
        <v>729</v>
      </c>
      <c r="I3899" s="1" t="s">
        <v>125</v>
      </c>
      <c r="J3899" s="1" t="s">
        <v>656</v>
      </c>
      <c r="K3899" s="1" t="s">
        <v>656</v>
      </c>
      <c r="L3899">
        <f>ROUNDUP(IF(B3899&gt;$D$4,0,($D$4-B3899+1)/365),0)</f>
        <v>0</v>
      </c>
      <c r="M3899">
        <f>ROUNDUP(IF(B3899&gt;$D$5,0,($D$5-B3899+1)/365),0)</f>
        <v>0</v>
      </c>
      <c r="N3899" s="28">
        <f>IF(OR(L3899=1,M3899=1),IF(B3899+364&lt;=$D$5,(B3899+364-$D$4+1)/365,IF(B3899&gt;$D$4,($D$5-B3899+1)/365,$D$6/365)),0)</f>
        <v>0</v>
      </c>
      <c r="O3899" s="28">
        <f>'Data &amp; Parameter'!$E$16*'Data &amp; Parameter'!$E$17*('Data &amp; Parameter'!$E$18+'Data &amp; Parameter'!$E$19)*'Data &amp; Parameter'!$E$20*'Data &amp; Parameter'!$E$37*N3899</f>
        <v>0</v>
      </c>
      <c r="P3899">
        <f>ROUNDUP(IF(D3899&gt;$D$4,0,($D$4-D3899+1)/365),0)</f>
        <v>0</v>
      </c>
      <c r="Q3899">
        <f>ROUNDUP(IF(D3899&gt;$D$5,0,($D$5-D3899+1)/365),0)</f>
        <v>0</v>
      </c>
      <c r="R3899" s="28">
        <f>IF(OR(P3899=1,Q3899=1),IF(D3899+364&lt;=$D$5,(D3899+364-$D$4+1)/365,IF(D3899&gt;$D$4,($D$5-D3899+1)/365,$D$6/365)),0)</f>
        <v>0</v>
      </c>
      <c r="S3899" s="28">
        <f>'Data &amp; Parameter'!$E$16*'Data &amp; Parameter'!$E$17*('Data &amp; Parameter'!$E$18+'Data &amp; Parameter'!$E$19)*'Data &amp; Parameter'!$E$20*'Data &amp; Parameter'!$E$37*R3899</f>
        <v>0</v>
      </c>
      <c r="T3899" s="28">
        <f t="shared" si="60"/>
        <v>0</v>
      </c>
    </row>
    <row r="3900" spans="1:20" ht="15.75" customHeight="1" x14ac:dyDescent="0.35">
      <c r="A3900">
        <v>3893</v>
      </c>
      <c r="B3900" s="76">
        <v>44254.548750000002</v>
      </c>
      <c r="C3900" s="1" t="s">
        <v>12356</v>
      </c>
      <c r="D3900" s="76">
        <v>44254.55263888889</v>
      </c>
      <c r="E3900" s="1" t="s">
        <v>12357</v>
      </c>
      <c r="F3900" s="1" t="s">
        <v>12358</v>
      </c>
      <c r="G3900" s="1" t="s">
        <v>123</v>
      </c>
      <c r="H3900" s="1" t="s">
        <v>124</v>
      </c>
      <c r="I3900" s="1" t="s">
        <v>125</v>
      </c>
      <c r="J3900" s="1" t="s">
        <v>7979</v>
      </c>
      <c r="K3900" s="1" t="s">
        <v>7979</v>
      </c>
      <c r="L3900">
        <f>ROUNDUP(IF(B3900&gt;$D$4,0,($D$4-B3900+1)/365),0)</f>
        <v>0</v>
      </c>
      <c r="M3900">
        <f>ROUNDUP(IF(B3900&gt;$D$5,0,($D$5-B3900+1)/365),0)</f>
        <v>0</v>
      </c>
      <c r="N3900" s="28">
        <f>IF(OR(L3900=1,M3900=1),IF(B3900+364&lt;=$D$5,(B3900+364-$D$4+1)/365,IF(B3900&gt;$D$4,($D$5-B3900+1)/365,$D$6/365)),0)</f>
        <v>0</v>
      </c>
      <c r="O3900" s="28">
        <f>'Data &amp; Parameter'!$E$16*'Data &amp; Parameter'!$E$17*('Data &amp; Parameter'!$E$18+'Data &amp; Parameter'!$E$19)*'Data &amp; Parameter'!$E$20*'Data &amp; Parameter'!$E$37*N3900</f>
        <v>0</v>
      </c>
      <c r="P3900">
        <f>ROUNDUP(IF(D3900&gt;$D$4,0,($D$4-D3900+1)/365),0)</f>
        <v>0</v>
      </c>
      <c r="Q3900">
        <f>ROUNDUP(IF(D3900&gt;$D$5,0,($D$5-D3900+1)/365),0)</f>
        <v>0</v>
      </c>
      <c r="R3900" s="28">
        <f>IF(OR(P3900=1,Q3900=1),IF(D3900+364&lt;=$D$5,(D3900+364-$D$4+1)/365,IF(D3900&gt;$D$4,($D$5-D3900+1)/365,$D$6/365)),0)</f>
        <v>0</v>
      </c>
      <c r="S3900" s="28">
        <f>'Data &amp; Parameter'!$E$16*'Data &amp; Parameter'!$E$17*('Data &amp; Parameter'!$E$18+'Data &amp; Parameter'!$E$19)*'Data &amp; Parameter'!$E$20*'Data &amp; Parameter'!$E$37*R3900</f>
        <v>0</v>
      </c>
      <c r="T3900" s="28">
        <f t="shared" si="60"/>
        <v>0</v>
      </c>
    </row>
    <row r="3901" spans="1:20" ht="15.75" customHeight="1" x14ac:dyDescent="0.35">
      <c r="A3901">
        <v>3894</v>
      </c>
      <c r="B3901" s="76">
        <v>44254.548784722225</v>
      </c>
      <c r="C3901" s="1" t="s">
        <v>12359</v>
      </c>
      <c r="D3901" s="76">
        <v>44254.549317129626</v>
      </c>
      <c r="E3901" s="1" t="s">
        <v>12360</v>
      </c>
      <c r="F3901" s="1" t="s">
        <v>12361</v>
      </c>
      <c r="G3901" s="1" t="s">
        <v>123</v>
      </c>
      <c r="H3901" s="1" t="s">
        <v>124</v>
      </c>
      <c r="I3901" s="1" t="s">
        <v>125</v>
      </c>
      <c r="J3901" s="1" t="s">
        <v>10727</v>
      </c>
      <c r="K3901" s="1" t="s">
        <v>10727</v>
      </c>
      <c r="L3901">
        <f>ROUNDUP(IF(B3901&gt;$D$4,0,($D$4-B3901+1)/365),0)</f>
        <v>0</v>
      </c>
      <c r="M3901">
        <f>ROUNDUP(IF(B3901&gt;$D$5,0,($D$5-B3901+1)/365),0)</f>
        <v>0</v>
      </c>
      <c r="N3901" s="28">
        <f>IF(OR(L3901=1,M3901=1),IF(B3901+364&lt;=$D$5,(B3901+364-$D$4+1)/365,IF(B3901&gt;$D$4,($D$5-B3901+1)/365,$D$6/365)),0)</f>
        <v>0</v>
      </c>
      <c r="O3901" s="28">
        <f>'Data &amp; Parameter'!$E$16*'Data &amp; Parameter'!$E$17*('Data &amp; Parameter'!$E$18+'Data &amp; Parameter'!$E$19)*'Data &amp; Parameter'!$E$20*'Data &amp; Parameter'!$E$37*N3901</f>
        <v>0</v>
      </c>
      <c r="P3901">
        <f>ROUNDUP(IF(D3901&gt;$D$4,0,($D$4-D3901+1)/365),0)</f>
        <v>0</v>
      </c>
      <c r="Q3901">
        <f>ROUNDUP(IF(D3901&gt;$D$5,0,($D$5-D3901+1)/365),0)</f>
        <v>0</v>
      </c>
      <c r="R3901" s="28">
        <f>IF(OR(P3901=1,Q3901=1),IF(D3901+364&lt;=$D$5,(D3901+364-$D$4+1)/365,IF(D3901&gt;$D$4,($D$5-D3901+1)/365,$D$6/365)),0)</f>
        <v>0</v>
      </c>
      <c r="S3901" s="28">
        <f>'Data &amp; Parameter'!$E$16*'Data &amp; Parameter'!$E$17*('Data &amp; Parameter'!$E$18+'Data &amp; Parameter'!$E$19)*'Data &amp; Parameter'!$E$20*'Data &amp; Parameter'!$E$37*R3901</f>
        <v>0</v>
      </c>
      <c r="T3901" s="28">
        <f t="shared" si="60"/>
        <v>0</v>
      </c>
    </row>
    <row r="3902" spans="1:20" ht="15.75" customHeight="1" x14ac:dyDescent="0.35">
      <c r="A3902">
        <v>3895</v>
      </c>
      <c r="B3902" s="76">
        <v>44254.549398148149</v>
      </c>
      <c r="C3902" s="1" t="s">
        <v>12362</v>
      </c>
      <c r="D3902" s="76">
        <v>44254.554270833338</v>
      </c>
      <c r="E3902" s="1" t="s">
        <v>12363</v>
      </c>
      <c r="F3902" s="1" t="s">
        <v>12364</v>
      </c>
      <c r="G3902" s="1" t="s">
        <v>123</v>
      </c>
      <c r="H3902" s="1" t="s">
        <v>124</v>
      </c>
      <c r="I3902" s="1" t="s">
        <v>125</v>
      </c>
      <c r="J3902" s="1" t="s">
        <v>10722</v>
      </c>
      <c r="K3902" s="1" t="s">
        <v>10722</v>
      </c>
      <c r="L3902">
        <f>ROUNDUP(IF(B3902&gt;$D$4,0,($D$4-B3902+1)/365),0)</f>
        <v>0</v>
      </c>
      <c r="M3902">
        <f>ROUNDUP(IF(B3902&gt;$D$5,0,($D$5-B3902+1)/365),0)</f>
        <v>0</v>
      </c>
      <c r="N3902" s="28">
        <f>IF(OR(L3902=1,M3902=1),IF(B3902+364&lt;=$D$5,(B3902+364-$D$4+1)/365,IF(B3902&gt;$D$4,($D$5-B3902+1)/365,$D$6/365)),0)</f>
        <v>0</v>
      </c>
      <c r="O3902" s="28">
        <f>'Data &amp; Parameter'!$E$16*'Data &amp; Parameter'!$E$17*('Data &amp; Parameter'!$E$18+'Data &amp; Parameter'!$E$19)*'Data &amp; Parameter'!$E$20*'Data &amp; Parameter'!$E$37*N3902</f>
        <v>0</v>
      </c>
      <c r="P3902">
        <f>ROUNDUP(IF(D3902&gt;$D$4,0,($D$4-D3902+1)/365),0)</f>
        <v>0</v>
      </c>
      <c r="Q3902">
        <f>ROUNDUP(IF(D3902&gt;$D$5,0,($D$5-D3902+1)/365),0)</f>
        <v>0</v>
      </c>
      <c r="R3902" s="28">
        <f>IF(OR(P3902=1,Q3902=1),IF(D3902+364&lt;=$D$5,(D3902+364-$D$4+1)/365,IF(D3902&gt;$D$4,($D$5-D3902+1)/365,$D$6/365)),0)</f>
        <v>0</v>
      </c>
      <c r="S3902" s="28">
        <f>'Data &amp; Parameter'!$E$16*'Data &amp; Parameter'!$E$17*('Data &amp; Parameter'!$E$18+'Data &amp; Parameter'!$E$19)*'Data &amp; Parameter'!$E$20*'Data &amp; Parameter'!$E$37*R3902</f>
        <v>0</v>
      </c>
      <c r="T3902" s="28">
        <f t="shared" si="60"/>
        <v>0</v>
      </c>
    </row>
    <row r="3903" spans="1:20" ht="15.75" customHeight="1" x14ac:dyDescent="0.35">
      <c r="A3903">
        <v>3896</v>
      </c>
      <c r="B3903" s="76">
        <v>44254.550034722226</v>
      </c>
      <c r="C3903" s="1" t="s">
        <v>12365</v>
      </c>
      <c r="D3903" s="76">
        <v>44254.550567129627</v>
      </c>
      <c r="E3903" s="1" t="s">
        <v>12366</v>
      </c>
      <c r="F3903" s="1" t="s">
        <v>12367</v>
      </c>
      <c r="G3903" s="1" t="s">
        <v>123</v>
      </c>
      <c r="H3903" s="1" t="s">
        <v>124</v>
      </c>
      <c r="I3903" s="1" t="s">
        <v>125</v>
      </c>
      <c r="J3903" s="1" t="s">
        <v>12254</v>
      </c>
      <c r="K3903" s="1" t="s">
        <v>12255</v>
      </c>
      <c r="L3903">
        <f>ROUNDUP(IF(B3903&gt;$D$4,0,($D$4-B3903+1)/365),0)</f>
        <v>0</v>
      </c>
      <c r="M3903">
        <f>ROUNDUP(IF(B3903&gt;$D$5,0,($D$5-B3903+1)/365),0)</f>
        <v>0</v>
      </c>
      <c r="N3903" s="28">
        <f>IF(OR(L3903=1,M3903=1),IF(B3903+364&lt;=$D$5,(B3903+364-$D$4+1)/365,IF(B3903&gt;$D$4,($D$5-B3903+1)/365,$D$6/365)),0)</f>
        <v>0</v>
      </c>
      <c r="O3903" s="28">
        <f>'Data &amp; Parameter'!$E$16*'Data &amp; Parameter'!$E$17*('Data &amp; Parameter'!$E$18+'Data &amp; Parameter'!$E$19)*'Data &amp; Parameter'!$E$20*'Data &amp; Parameter'!$E$37*N3903</f>
        <v>0</v>
      </c>
      <c r="P3903">
        <f>ROUNDUP(IF(D3903&gt;$D$4,0,($D$4-D3903+1)/365),0)</f>
        <v>0</v>
      </c>
      <c r="Q3903">
        <f>ROUNDUP(IF(D3903&gt;$D$5,0,($D$5-D3903+1)/365),0)</f>
        <v>0</v>
      </c>
      <c r="R3903" s="28">
        <f>IF(OR(P3903=1,Q3903=1),IF(D3903+364&lt;=$D$5,(D3903+364-$D$4+1)/365,IF(D3903&gt;$D$4,($D$5-D3903+1)/365,$D$6/365)),0)</f>
        <v>0</v>
      </c>
      <c r="S3903" s="28">
        <f>'Data &amp; Parameter'!$E$16*'Data &amp; Parameter'!$E$17*('Data &amp; Parameter'!$E$18+'Data &amp; Parameter'!$E$19)*'Data &amp; Parameter'!$E$20*'Data &amp; Parameter'!$E$37*R3903</f>
        <v>0</v>
      </c>
      <c r="T3903" s="28">
        <f t="shared" si="60"/>
        <v>0</v>
      </c>
    </row>
    <row r="3904" spans="1:20" ht="15.75" customHeight="1" x14ac:dyDescent="0.35">
      <c r="A3904">
        <v>3897</v>
      </c>
      <c r="B3904" s="76">
        <v>44254.552002314813</v>
      </c>
      <c r="C3904" s="1" t="s">
        <v>12368</v>
      </c>
      <c r="D3904" s="76">
        <v>44254.555810185186</v>
      </c>
      <c r="E3904" s="1" t="s">
        <v>12369</v>
      </c>
      <c r="F3904" s="1" t="s">
        <v>12370</v>
      </c>
      <c r="G3904" s="1" t="s">
        <v>123</v>
      </c>
      <c r="H3904" s="1" t="s">
        <v>729</v>
      </c>
      <c r="I3904" s="1" t="s">
        <v>125</v>
      </c>
      <c r="J3904" s="1" t="s">
        <v>656</v>
      </c>
      <c r="K3904" s="1" t="s">
        <v>656</v>
      </c>
      <c r="L3904">
        <f>ROUNDUP(IF(B3904&gt;$D$4,0,($D$4-B3904+1)/365),0)</f>
        <v>0</v>
      </c>
      <c r="M3904">
        <f>ROUNDUP(IF(B3904&gt;$D$5,0,($D$5-B3904+1)/365),0)</f>
        <v>0</v>
      </c>
      <c r="N3904" s="28">
        <f>IF(OR(L3904=1,M3904=1),IF(B3904+364&lt;=$D$5,(B3904+364-$D$4+1)/365,IF(B3904&gt;$D$4,($D$5-B3904+1)/365,$D$6/365)),0)</f>
        <v>0</v>
      </c>
      <c r="O3904" s="28">
        <f>'Data &amp; Parameter'!$E$16*'Data &amp; Parameter'!$E$17*('Data &amp; Parameter'!$E$18+'Data &amp; Parameter'!$E$19)*'Data &amp; Parameter'!$E$20*'Data &amp; Parameter'!$E$37*N3904</f>
        <v>0</v>
      </c>
      <c r="P3904">
        <f>ROUNDUP(IF(D3904&gt;$D$4,0,($D$4-D3904+1)/365),0)</f>
        <v>0</v>
      </c>
      <c r="Q3904">
        <f>ROUNDUP(IF(D3904&gt;$D$5,0,($D$5-D3904+1)/365),0)</f>
        <v>0</v>
      </c>
      <c r="R3904" s="28">
        <f>IF(OR(P3904=1,Q3904=1),IF(D3904+364&lt;=$D$5,(D3904+364-$D$4+1)/365,IF(D3904&gt;$D$4,($D$5-D3904+1)/365,$D$6/365)),0)</f>
        <v>0</v>
      </c>
      <c r="S3904" s="28">
        <f>'Data &amp; Parameter'!$E$16*'Data &amp; Parameter'!$E$17*('Data &amp; Parameter'!$E$18+'Data &amp; Parameter'!$E$19)*'Data &amp; Parameter'!$E$20*'Data &amp; Parameter'!$E$37*R3904</f>
        <v>0</v>
      </c>
      <c r="T3904" s="28">
        <f t="shared" si="60"/>
        <v>0</v>
      </c>
    </row>
    <row r="3905" spans="1:20" ht="15.75" customHeight="1" x14ac:dyDescent="0.35">
      <c r="A3905">
        <v>3898</v>
      </c>
      <c r="B3905" s="76">
        <v>44254.553113425922</v>
      </c>
      <c r="C3905" s="1" t="s">
        <v>12371</v>
      </c>
      <c r="D3905" s="76">
        <v>44254.553703703699</v>
      </c>
      <c r="E3905" s="1" t="s">
        <v>12372</v>
      </c>
      <c r="F3905" s="1" t="s">
        <v>12373</v>
      </c>
      <c r="G3905" s="1" t="s">
        <v>123</v>
      </c>
      <c r="H3905" s="1" t="s">
        <v>124</v>
      </c>
      <c r="I3905" s="1" t="s">
        <v>125</v>
      </c>
      <c r="J3905" s="1" t="s">
        <v>12254</v>
      </c>
      <c r="K3905" s="1" t="s">
        <v>12255</v>
      </c>
      <c r="L3905">
        <f>ROUNDUP(IF(B3905&gt;$D$4,0,($D$4-B3905+1)/365),0)</f>
        <v>0</v>
      </c>
      <c r="M3905">
        <f>ROUNDUP(IF(B3905&gt;$D$5,0,($D$5-B3905+1)/365),0)</f>
        <v>0</v>
      </c>
      <c r="N3905" s="28">
        <f>IF(OR(L3905=1,M3905=1),IF(B3905+364&lt;=$D$5,(B3905+364-$D$4+1)/365,IF(B3905&gt;$D$4,($D$5-B3905+1)/365,$D$6/365)),0)</f>
        <v>0</v>
      </c>
      <c r="O3905" s="28">
        <f>'Data &amp; Parameter'!$E$16*'Data &amp; Parameter'!$E$17*('Data &amp; Parameter'!$E$18+'Data &amp; Parameter'!$E$19)*'Data &amp; Parameter'!$E$20*'Data &amp; Parameter'!$E$37*N3905</f>
        <v>0</v>
      </c>
      <c r="P3905">
        <f>ROUNDUP(IF(D3905&gt;$D$4,0,($D$4-D3905+1)/365),0)</f>
        <v>0</v>
      </c>
      <c r="Q3905">
        <f>ROUNDUP(IF(D3905&gt;$D$5,0,($D$5-D3905+1)/365),0)</f>
        <v>0</v>
      </c>
      <c r="R3905" s="28">
        <f>IF(OR(P3905=1,Q3905=1),IF(D3905+364&lt;=$D$5,(D3905+364-$D$4+1)/365,IF(D3905&gt;$D$4,($D$5-D3905+1)/365,$D$6/365)),0)</f>
        <v>0</v>
      </c>
      <c r="S3905" s="28">
        <f>'Data &amp; Parameter'!$E$16*'Data &amp; Parameter'!$E$17*('Data &amp; Parameter'!$E$18+'Data &amp; Parameter'!$E$19)*'Data &amp; Parameter'!$E$20*'Data &amp; Parameter'!$E$37*R3905</f>
        <v>0</v>
      </c>
      <c r="T3905" s="28">
        <f t="shared" si="60"/>
        <v>0</v>
      </c>
    </row>
    <row r="3906" spans="1:20" ht="15.75" customHeight="1" x14ac:dyDescent="0.35">
      <c r="A3906">
        <v>3899</v>
      </c>
      <c r="B3906" s="76">
        <v>44254.555590277778</v>
      </c>
      <c r="C3906" s="1" t="s">
        <v>12374</v>
      </c>
      <c r="D3906" s="76">
        <v>44254.557453703703</v>
      </c>
      <c r="E3906" s="1" t="s">
        <v>12375</v>
      </c>
      <c r="F3906" s="1" t="s">
        <v>12376</v>
      </c>
      <c r="G3906" s="1" t="s">
        <v>123</v>
      </c>
      <c r="H3906" s="1" t="s">
        <v>124</v>
      </c>
      <c r="I3906" s="1" t="s">
        <v>125</v>
      </c>
      <c r="J3906" s="1" t="s">
        <v>7979</v>
      </c>
      <c r="K3906" s="1" t="s">
        <v>7979</v>
      </c>
      <c r="L3906">
        <f>ROUNDUP(IF(B3906&gt;$D$4,0,($D$4-B3906+1)/365),0)</f>
        <v>0</v>
      </c>
      <c r="M3906">
        <f>ROUNDUP(IF(B3906&gt;$D$5,0,($D$5-B3906+1)/365),0)</f>
        <v>0</v>
      </c>
      <c r="N3906" s="28">
        <f>IF(OR(L3906=1,M3906=1),IF(B3906+364&lt;=$D$5,(B3906+364-$D$4+1)/365,IF(B3906&gt;$D$4,($D$5-B3906+1)/365,$D$6/365)),0)</f>
        <v>0</v>
      </c>
      <c r="O3906" s="28">
        <f>'Data &amp; Parameter'!$E$16*'Data &amp; Parameter'!$E$17*('Data &amp; Parameter'!$E$18+'Data &amp; Parameter'!$E$19)*'Data &amp; Parameter'!$E$20*'Data &amp; Parameter'!$E$37*N3906</f>
        <v>0</v>
      </c>
      <c r="P3906">
        <f>ROUNDUP(IF(D3906&gt;$D$4,0,($D$4-D3906+1)/365),0)</f>
        <v>0</v>
      </c>
      <c r="Q3906">
        <f>ROUNDUP(IF(D3906&gt;$D$5,0,($D$5-D3906+1)/365),0)</f>
        <v>0</v>
      </c>
      <c r="R3906" s="28">
        <f>IF(OR(P3906=1,Q3906=1),IF(D3906+364&lt;=$D$5,(D3906+364-$D$4+1)/365,IF(D3906&gt;$D$4,($D$5-D3906+1)/365,$D$6/365)),0)</f>
        <v>0</v>
      </c>
      <c r="S3906" s="28">
        <f>'Data &amp; Parameter'!$E$16*'Data &amp; Parameter'!$E$17*('Data &amp; Parameter'!$E$18+'Data &amp; Parameter'!$E$19)*'Data &amp; Parameter'!$E$20*'Data &amp; Parameter'!$E$37*R3906</f>
        <v>0</v>
      </c>
      <c r="T3906" s="28">
        <f t="shared" si="60"/>
        <v>0</v>
      </c>
    </row>
    <row r="3907" spans="1:20" ht="15.75" customHeight="1" x14ac:dyDescent="0.35">
      <c r="A3907">
        <v>3900</v>
      </c>
      <c r="B3907" s="76">
        <v>44254.555937500001</v>
      </c>
      <c r="C3907" s="1" t="s">
        <v>12377</v>
      </c>
      <c r="D3907" s="76">
        <v>44254.556469907402</v>
      </c>
      <c r="E3907" s="1" t="s">
        <v>12378</v>
      </c>
      <c r="F3907" s="1" t="s">
        <v>12379</v>
      </c>
      <c r="G3907" s="1" t="s">
        <v>123</v>
      </c>
      <c r="H3907" s="1" t="s">
        <v>124</v>
      </c>
      <c r="I3907" s="1" t="s">
        <v>125</v>
      </c>
      <c r="J3907" s="1" t="s">
        <v>12254</v>
      </c>
      <c r="K3907" s="1" t="s">
        <v>12255</v>
      </c>
      <c r="L3907">
        <f>ROUNDUP(IF(B3907&gt;$D$4,0,($D$4-B3907+1)/365),0)</f>
        <v>0</v>
      </c>
      <c r="M3907">
        <f>ROUNDUP(IF(B3907&gt;$D$5,0,($D$5-B3907+1)/365),0)</f>
        <v>0</v>
      </c>
      <c r="N3907" s="28">
        <f>IF(OR(L3907=1,M3907=1),IF(B3907+364&lt;=$D$5,(B3907+364-$D$4+1)/365,IF(B3907&gt;$D$4,($D$5-B3907+1)/365,$D$6/365)),0)</f>
        <v>0</v>
      </c>
      <c r="O3907" s="28">
        <f>'Data &amp; Parameter'!$E$16*'Data &amp; Parameter'!$E$17*('Data &amp; Parameter'!$E$18+'Data &amp; Parameter'!$E$19)*'Data &amp; Parameter'!$E$20*'Data &amp; Parameter'!$E$37*N3907</f>
        <v>0</v>
      </c>
      <c r="P3907">
        <f>ROUNDUP(IF(D3907&gt;$D$4,0,($D$4-D3907+1)/365),0)</f>
        <v>0</v>
      </c>
      <c r="Q3907">
        <f>ROUNDUP(IF(D3907&gt;$D$5,0,($D$5-D3907+1)/365),0)</f>
        <v>0</v>
      </c>
      <c r="R3907" s="28">
        <f>IF(OR(P3907=1,Q3907=1),IF(D3907+364&lt;=$D$5,(D3907+364-$D$4+1)/365,IF(D3907&gt;$D$4,($D$5-D3907+1)/365,$D$6/365)),0)</f>
        <v>0</v>
      </c>
      <c r="S3907" s="28">
        <f>'Data &amp; Parameter'!$E$16*'Data &amp; Parameter'!$E$17*('Data &amp; Parameter'!$E$18+'Data &amp; Parameter'!$E$19)*'Data &amp; Parameter'!$E$20*'Data &amp; Parameter'!$E$37*R3907</f>
        <v>0</v>
      </c>
      <c r="T3907" s="28">
        <f t="shared" si="60"/>
        <v>0</v>
      </c>
    </row>
    <row r="3908" spans="1:20" ht="15.75" customHeight="1" x14ac:dyDescent="0.35">
      <c r="A3908">
        <v>3901</v>
      </c>
      <c r="B3908" s="76">
        <v>44254.557581018518</v>
      </c>
      <c r="C3908" s="1" t="s">
        <v>12380</v>
      </c>
      <c r="D3908" s="76">
        <v>44254.558368055557</v>
      </c>
      <c r="E3908" s="1" t="s">
        <v>12381</v>
      </c>
      <c r="F3908" s="1" t="s">
        <v>12382</v>
      </c>
      <c r="G3908" s="1" t="s">
        <v>123</v>
      </c>
      <c r="H3908" s="1" t="s">
        <v>729</v>
      </c>
      <c r="I3908" s="1" t="s">
        <v>125</v>
      </c>
      <c r="J3908" s="1" t="s">
        <v>656</v>
      </c>
      <c r="K3908" s="1" t="s">
        <v>656</v>
      </c>
      <c r="L3908">
        <f>ROUNDUP(IF(B3908&gt;$D$4,0,($D$4-B3908+1)/365),0)</f>
        <v>0</v>
      </c>
      <c r="M3908">
        <f>ROUNDUP(IF(B3908&gt;$D$5,0,($D$5-B3908+1)/365),0)</f>
        <v>0</v>
      </c>
      <c r="N3908" s="28">
        <f>IF(OR(L3908=1,M3908=1),IF(B3908+364&lt;=$D$5,(B3908+364-$D$4+1)/365,IF(B3908&gt;$D$4,($D$5-B3908+1)/365,$D$6/365)),0)</f>
        <v>0</v>
      </c>
      <c r="O3908" s="28">
        <f>'Data &amp; Parameter'!$E$16*'Data &amp; Parameter'!$E$17*('Data &amp; Parameter'!$E$18+'Data &amp; Parameter'!$E$19)*'Data &amp; Parameter'!$E$20*'Data &amp; Parameter'!$E$37*N3908</f>
        <v>0</v>
      </c>
      <c r="P3908">
        <f>ROUNDUP(IF(D3908&gt;$D$4,0,($D$4-D3908+1)/365),0)</f>
        <v>0</v>
      </c>
      <c r="Q3908">
        <f>ROUNDUP(IF(D3908&gt;$D$5,0,($D$5-D3908+1)/365),0)</f>
        <v>0</v>
      </c>
      <c r="R3908" s="28">
        <f>IF(OR(P3908=1,Q3908=1),IF(D3908+364&lt;=$D$5,(D3908+364-$D$4+1)/365,IF(D3908&gt;$D$4,($D$5-D3908+1)/365,$D$6/365)),0)</f>
        <v>0</v>
      </c>
      <c r="S3908" s="28">
        <f>'Data &amp; Parameter'!$E$16*'Data &amp; Parameter'!$E$17*('Data &amp; Parameter'!$E$18+'Data &amp; Parameter'!$E$19)*'Data &amp; Parameter'!$E$20*'Data &amp; Parameter'!$E$37*R3908</f>
        <v>0</v>
      </c>
      <c r="T3908" s="28">
        <f t="shared" si="60"/>
        <v>0</v>
      </c>
    </row>
    <row r="3909" spans="1:20" ht="15.75" customHeight="1" x14ac:dyDescent="0.35">
      <c r="A3909">
        <v>3902</v>
      </c>
      <c r="B3909" s="76">
        <v>44254.558842592596</v>
      </c>
      <c r="C3909" s="1" t="s">
        <v>12383</v>
      </c>
      <c r="D3909" s="76">
        <v>44254.559548611112</v>
      </c>
      <c r="E3909" s="1" t="s">
        <v>12384</v>
      </c>
      <c r="F3909" s="1" t="s">
        <v>12385</v>
      </c>
      <c r="G3909" s="1" t="s">
        <v>123</v>
      </c>
      <c r="H3909" s="1" t="s">
        <v>124</v>
      </c>
      <c r="I3909" s="1" t="s">
        <v>125</v>
      </c>
      <c r="J3909" s="1" t="s">
        <v>12254</v>
      </c>
      <c r="K3909" s="1" t="s">
        <v>12255</v>
      </c>
      <c r="L3909">
        <f>ROUNDUP(IF(B3909&gt;$D$4,0,($D$4-B3909+1)/365),0)</f>
        <v>0</v>
      </c>
      <c r="M3909">
        <f>ROUNDUP(IF(B3909&gt;$D$5,0,($D$5-B3909+1)/365),0)</f>
        <v>0</v>
      </c>
      <c r="N3909" s="28">
        <f>IF(OR(L3909=1,M3909=1),IF(B3909+364&lt;=$D$5,(B3909+364-$D$4+1)/365,IF(B3909&gt;$D$4,($D$5-B3909+1)/365,$D$6/365)),0)</f>
        <v>0</v>
      </c>
      <c r="O3909" s="28">
        <f>'Data &amp; Parameter'!$E$16*'Data &amp; Parameter'!$E$17*('Data &amp; Parameter'!$E$18+'Data &amp; Parameter'!$E$19)*'Data &amp; Parameter'!$E$20*'Data &amp; Parameter'!$E$37*N3909</f>
        <v>0</v>
      </c>
      <c r="P3909">
        <f>ROUNDUP(IF(D3909&gt;$D$4,0,($D$4-D3909+1)/365),0)</f>
        <v>0</v>
      </c>
      <c r="Q3909">
        <f>ROUNDUP(IF(D3909&gt;$D$5,0,($D$5-D3909+1)/365),0)</f>
        <v>0</v>
      </c>
      <c r="R3909" s="28">
        <f>IF(OR(P3909=1,Q3909=1),IF(D3909+364&lt;=$D$5,(D3909+364-$D$4+1)/365,IF(D3909&gt;$D$4,($D$5-D3909+1)/365,$D$6/365)),0)</f>
        <v>0</v>
      </c>
      <c r="S3909" s="28">
        <f>'Data &amp; Parameter'!$E$16*'Data &amp; Parameter'!$E$17*('Data &amp; Parameter'!$E$18+'Data &amp; Parameter'!$E$19)*'Data &amp; Parameter'!$E$20*'Data &amp; Parameter'!$E$37*R3909</f>
        <v>0</v>
      </c>
      <c r="T3909" s="28">
        <f t="shared" si="60"/>
        <v>0</v>
      </c>
    </row>
    <row r="3910" spans="1:20" ht="15.75" customHeight="1" x14ac:dyDescent="0.35">
      <c r="A3910">
        <v>3903</v>
      </c>
      <c r="B3910" s="76">
        <v>44254.560567129629</v>
      </c>
      <c r="C3910" s="1" t="s">
        <v>12386</v>
      </c>
      <c r="D3910" s="76">
        <v>44254.562696759254</v>
      </c>
      <c r="E3910" s="1" t="s">
        <v>12387</v>
      </c>
      <c r="F3910" s="1" t="s">
        <v>12388</v>
      </c>
      <c r="G3910" s="1" t="s">
        <v>123</v>
      </c>
      <c r="H3910" s="1" t="s">
        <v>124</v>
      </c>
      <c r="I3910" s="1" t="s">
        <v>125</v>
      </c>
      <c r="J3910" s="1" t="s">
        <v>11193</v>
      </c>
      <c r="K3910" s="1" t="s">
        <v>12389</v>
      </c>
      <c r="L3910">
        <f>ROUNDUP(IF(B3910&gt;$D$4,0,($D$4-B3910+1)/365),0)</f>
        <v>0</v>
      </c>
      <c r="M3910">
        <f>ROUNDUP(IF(B3910&gt;$D$5,0,($D$5-B3910+1)/365),0)</f>
        <v>0</v>
      </c>
      <c r="N3910" s="28">
        <f>IF(OR(L3910=1,M3910=1),IF(B3910+364&lt;=$D$5,(B3910+364-$D$4+1)/365,IF(B3910&gt;$D$4,($D$5-B3910+1)/365,$D$6/365)),0)</f>
        <v>0</v>
      </c>
      <c r="O3910" s="28">
        <f>'Data &amp; Parameter'!$E$16*'Data &amp; Parameter'!$E$17*('Data &amp; Parameter'!$E$18+'Data &amp; Parameter'!$E$19)*'Data &amp; Parameter'!$E$20*'Data &amp; Parameter'!$E$37*N3910</f>
        <v>0</v>
      </c>
      <c r="P3910">
        <f>ROUNDUP(IF(D3910&gt;$D$4,0,($D$4-D3910+1)/365),0)</f>
        <v>0</v>
      </c>
      <c r="Q3910">
        <f>ROUNDUP(IF(D3910&gt;$D$5,0,($D$5-D3910+1)/365),0)</f>
        <v>0</v>
      </c>
      <c r="R3910" s="28">
        <f>IF(OR(P3910=1,Q3910=1),IF(D3910+364&lt;=$D$5,(D3910+364-$D$4+1)/365,IF(D3910&gt;$D$4,($D$5-D3910+1)/365,$D$6/365)),0)</f>
        <v>0</v>
      </c>
      <c r="S3910" s="28">
        <f>'Data &amp; Parameter'!$E$16*'Data &amp; Parameter'!$E$17*('Data &amp; Parameter'!$E$18+'Data &amp; Parameter'!$E$19)*'Data &amp; Parameter'!$E$20*'Data &amp; Parameter'!$E$37*R3910</f>
        <v>0</v>
      </c>
      <c r="T3910" s="28">
        <f t="shared" si="60"/>
        <v>0</v>
      </c>
    </row>
    <row r="3911" spans="1:20" ht="15.75" customHeight="1" x14ac:dyDescent="0.35">
      <c r="A3911">
        <v>3904</v>
      </c>
      <c r="B3911" s="76">
        <v>44254.560717592598</v>
      </c>
      <c r="C3911" s="1" t="s">
        <v>12390</v>
      </c>
      <c r="D3911" s="76">
        <v>44254.562997685185</v>
      </c>
      <c r="E3911" s="1" t="s">
        <v>12391</v>
      </c>
      <c r="F3911" s="1" t="s">
        <v>12392</v>
      </c>
      <c r="G3911" s="1" t="s">
        <v>123</v>
      </c>
      <c r="H3911" s="1" t="s">
        <v>124</v>
      </c>
      <c r="I3911" s="1" t="s">
        <v>125</v>
      </c>
      <c r="J3911" s="1" t="s">
        <v>10722</v>
      </c>
      <c r="K3911" s="1" t="s">
        <v>12393</v>
      </c>
      <c r="L3911">
        <f>ROUNDUP(IF(B3911&gt;$D$4,0,($D$4-B3911+1)/365),0)</f>
        <v>0</v>
      </c>
      <c r="M3911">
        <f>ROUNDUP(IF(B3911&gt;$D$5,0,($D$5-B3911+1)/365),0)</f>
        <v>0</v>
      </c>
      <c r="N3911" s="28">
        <f>IF(OR(L3911=1,M3911=1),IF(B3911+364&lt;=$D$5,(B3911+364-$D$4+1)/365,IF(B3911&gt;$D$4,($D$5-B3911+1)/365,$D$6/365)),0)</f>
        <v>0</v>
      </c>
      <c r="O3911" s="28">
        <f>'Data &amp; Parameter'!$E$16*'Data &amp; Parameter'!$E$17*('Data &amp; Parameter'!$E$18+'Data &amp; Parameter'!$E$19)*'Data &amp; Parameter'!$E$20*'Data &amp; Parameter'!$E$37*N3911</f>
        <v>0</v>
      </c>
      <c r="P3911">
        <f>ROUNDUP(IF(D3911&gt;$D$4,0,($D$4-D3911+1)/365),0)</f>
        <v>0</v>
      </c>
      <c r="Q3911">
        <f>ROUNDUP(IF(D3911&gt;$D$5,0,($D$5-D3911+1)/365),0)</f>
        <v>0</v>
      </c>
      <c r="R3911" s="28">
        <f>IF(OR(P3911=1,Q3911=1),IF(D3911+364&lt;=$D$5,(D3911+364-$D$4+1)/365,IF(D3911&gt;$D$4,($D$5-D3911+1)/365,$D$6/365)),0)</f>
        <v>0</v>
      </c>
      <c r="S3911" s="28">
        <f>'Data &amp; Parameter'!$E$16*'Data &amp; Parameter'!$E$17*('Data &amp; Parameter'!$E$18+'Data &amp; Parameter'!$E$19)*'Data &amp; Parameter'!$E$20*'Data &amp; Parameter'!$E$37*R3911</f>
        <v>0</v>
      </c>
      <c r="T3911" s="28">
        <f t="shared" si="60"/>
        <v>0</v>
      </c>
    </row>
    <row r="3912" spans="1:20" ht="15.75" customHeight="1" x14ac:dyDescent="0.35">
      <c r="A3912">
        <v>3905</v>
      </c>
      <c r="B3912" s="76">
        <v>44254.560960648145</v>
      </c>
      <c r="C3912" s="1" t="s">
        <v>12394</v>
      </c>
      <c r="D3912" s="76">
        <v>44254.562800925924</v>
      </c>
      <c r="E3912" s="1" t="s">
        <v>12395</v>
      </c>
      <c r="F3912" s="1" t="s">
        <v>12396</v>
      </c>
      <c r="G3912" s="1" t="s">
        <v>123</v>
      </c>
      <c r="H3912" s="1" t="s">
        <v>124</v>
      </c>
      <c r="I3912" s="1" t="s">
        <v>125</v>
      </c>
      <c r="J3912" s="1" t="s">
        <v>7979</v>
      </c>
      <c r="K3912" s="1" t="s">
        <v>7979</v>
      </c>
      <c r="L3912">
        <f>ROUNDUP(IF(B3912&gt;$D$4,0,($D$4-B3912+1)/365),0)</f>
        <v>0</v>
      </c>
      <c r="M3912">
        <f>ROUNDUP(IF(B3912&gt;$D$5,0,($D$5-B3912+1)/365),0)</f>
        <v>0</v>
      </c>
      <c r="N3912" s="28">
        <f>IF(OR(L3912=1,M3912=1),IF(B3912+364&lt;=$D$5,(B3912+364-$D$4+1)/365,IF(B3912&gt;$D$4,($D$5-B3912+1)/365,$D$6/365)),0)</f>
        <v>0</v>
      </c>
      <c r="O3912" s="28">
        <f>'Data &amp; Parameter'!$E$16*'Data &amp; Parameter'!$E$17*('Data &amp; Parameter'!$E$18+'Data &amp; Parameter'!$E$19)*'Data &amp; Parameter'!$E$20*'Data &amp; Parameter'!$E$37*N3912</f>
        <v>0</v>
      </c>
      <c r="P3912">
        <f>ROUNDUP(IF(D3912&gt;$D$4,0,($D$4-D3912+1)/365),0)</f>
        <v>0</v>
      </c>
      <c r="Q3912">
        <f>ROUNDUP(IF(D3912&gt;$D$5,0,($D$5-D3912+1)/365),0)</f>
        <v>0</v>
      </c>
      <c r="R3912" s="28">
        <f>IF(OR(P3912=1,Q3912=1),IF(D3912+364&lt;=$D$5,(D3912+364-$D$4+1)/365,IF(D3912&gt;$D$4,($D$5-D3912+1)/365,$D$6/365)),0)</f>
        <v>0</v>
      </c>
      <c r="S3912" s="28">
        <f>'Data &amp; Parameter'!$E$16*'Data &amp; Parameter'!$E$17*('Data &amp; Parameter'!$E$18+'Data &amp; Parameter'!$E$19)*'Data &amp; Parameter'!$E$20*'Data &amp; Parameter'!$E$37*R3912</f>
        <v>0</v>
      </c>
      <c r="T3912" s="28">
        <f t="shared" si="60"/>
        <v>0</v>
      </c>
    </row>
    <row r="3913" spans="1:20" ht="15.75" customHeight="1" x14ac:dyDescent="0.35">
      <c r="A3913">
        <v>3906</v>
      </c>
      <c r="B3913" s="76">
        <v>44254.562615740739</v>
      </c>
      <c r="C3913" s="1" t="s">
        <v>12397</v>
      </c>
      <c r="D3913" s="76">
        <v>44254.563101851847</v>
      </c>
      <c r="E3913" s="1" t="s">
        <v>12398</v>
      </c>
      <c r="F3913" s="1" t="s">
        <v>12399</v>
      </c>
      <c r="G3913" s="1" t="s">
        <v>123</v>
      </c>
      <c r="H3913" s="1" t="s">
        <v>124</v>
      </c>
      <c r="I3913" s="1" t="s">
        <v>125</v>
      </c>
      <c r="J3913" s="1" t="s">
        <v>12254</v>
      </c>
      <c r="K3913" s="1" t="s">
        <v>12255</v>
      </c>
      <c r="L3913">
        <f>ROUNDUP(IF(B3913&gt;$D$4,0,($D$4-B3913+1)/365),0)</f>
        <v>0</v>
      </c>
      <c r="M3913">
        <f>ROUNDUP(IF(B3913&gt;$D$5,0,($D$5-B3913+1)/365),0)</f>
        <v>0</v>
      </c>
      <c r="N3913" s="28">
        <f>IF(OR(L3913=1,M3913=1),IF(B3913+364&lt;=$D$5,(B3913+364-$D$4+1)/365,IF(B3913&gt;$D$4,($D$5-B3913+1)/365,$D$6/365)),0)</f>
        <v>0</v>
      </c>
      <c r="O3913" s="28">
        <f>'Data &amp; Parameter'!$E$16*'Data &amp; Parameter'!$E$17*('Data &amp; Parameter'!$E$18+'Data &amp; Parameter'!$E$19)*'Data &amp; Parameter'!$E$20*'Data &amp; Parameter'!$E$37*N3913</f>
        <v>0</v>
      </c>
      <c r="P3913">
        <f>ROUNDUP(IF(D3913&gt;$D$4,0,($D$4-D3913+1)/365),0)</f>
        <v>0</v>
      </c>
      <c r="Q3913">
        <f>ROUNDUP(IF(D3913&gt;$D$5,0,($D$5-D3913+1)/365),0)</f>
        <v>0</v>
      </c>
      <c r="R3913" s="28">
        <f>IF(OR(P3913=1,Q3913=1),IF(D3913+364&lt;=$D$5,(D3913+364-$D$4+1)/365,IF(D3913&gt;$D$4,($D$5-D3913+1)/365,$D$6/365)),0)</f>
        <v>0</v>
      </c>
      <c r="S3913" s="28">
        <f>'Data &amp; Parameter'!$E$16*'Data &amp; Parameter'!$E$17*('Data &amp; Parameter'!$E$18+'Data &amp; Parameter'!$E$19)*'Data &amp; Parameter'!$E$20*'Data &amp; Parameter'!$E$37*R3913</f>
        <v>0</v>
      </c>
      <c r="T3913" s="28">
        <f t="shared" ref="T3913:T3976" si="61">O3913+S3913</f>
        <v>0</v>
      </c>
    </row>
    <row r="3914" spans="1:20" ht="15.75" customHeight="1" x14ac:dyDescent="0.35">
      <c r="A3914">
        <v>3907</v>
      </c>
      <c r="B3914" s="76">
        <v>44254.564733796295</v>
      </c>
      <c r="C3914" s="1" t="s">
        <v>12400</v>
      </c>
      <c r="D3914" s="76">
        <v>44254.56967592593</v>
      </c>
      <c r="E3914" s="1" t="s">
        <v>12401</v>
      </c>
      <c r="F3914" s="1" t="s">
        <v>12402</v>
      </c>
      <c r="G3914" s="1" t="s">
        <v>123</v>
      </c>
      <c r="H3914" s="1" t="s">
        <v>729</v>
      </c>
      <c r="I3914" s="1" t="s">
        <v>125</v>
      </c>
      <c r="J3914" s="1" t="s">
        <v>656</v>
      </c>
      <c r="K3914" s="1" t="s">
        <v>656</v>
      </c>
      <c r="L3914">
        <f>ROUNDUP(IF(B3914&gt;$D$4,0,($D$4-B3914+1)/365),0)</f>
        <v>0</v>
      </c>
      <c r="M3914">
        <f>ROUNDUP(IF(B3914&gt;$D$5,0,($D$5-B3914+1)/365),0)</f>
        <v>0</v>
      </c>
      <c r="N3914" s="28">
        <f>IF(OR(L3914=1,M3914=1),IF(B3914+364&lt;=$D$5,(B3914+364-$D$4+1)/365,IF(B3914&gt;$D$4,($D$5-B3914+1)/365,$D$6/365)),0)</f>
        <v>0</v>
      </c>
      <c r="O3914" s="28">
        <f>'Data &amp; Parameter'!$E$16*'Data &amp; Parameter'!$E$17*('Data &amp; Parameter'!$E$18+'Data &amp; Parameter'!$E$19)*'Data &amp; Parameter'!$E$20*'Data &amp; Parameter'!$E$37*N3914</f>
        <v>0</v>
      </c>
      <c r="P3914">
        <f>ROUNDUP(IF(D3914&gt;$D$4,0,($D$4-D3914+1)/365),0)</f>
        <v>0</v>
      </c>
      <c r="Q3914">
        <f>ROUNDUP(IF(D3914&gt;$D$5,0,($D$5-D3914+1)/365),0)</f>
        <v>0</v>
      </c>
      <c r="R3914" s="28">
        <f>IF(OR(P3914=1,Q3914=1),IF(D3914+364&lt;=$D$5,(D3914+364-$D$4+1)/365,IF(D3914&gt;$D$4,($D$5-D3914+1)/365,$D$6/365)),0)</f>
        <v>0</v>
      </c>
      <c r="S3914" s="28">
        <f>'Data &amp; Parameter'!$E$16*'Data &amp; Parameter'!$E$17*('Data &amp; Parameter'!$E$18+'Data &amp; Parameter'!$E$19)*'Data &amp; Parameter'!$E$20*'Data &amp; Parameter'!$E$37*R3914</f>
        <v>0</v>
      </c>
      <c r="T3914" s="28">
        <f t="shared" si="61"/>
        <v>0</v>
      </c>
    </row>
    <row r="3915" spans="1:20" ht="15.75" customHeight="1" x14ac:dyDescent="0.35">
      <c r="A3915">
        <v>3908</v>
      </c>
      <c r="B3915" s="76">
        <v>44254.56521990741</v>
      </c>
      <c r="C3915" s="1" t="s">
        <v>12403</v>
      </c>
      <c r="D3915" s="76">
        <v>44254.565787037034</v>
      </c>
      <c r="E3915" s="1" t="s">
        <v>12404</v>
      </c>
      <c r="F3915" s="1" t="s">
        <v>12405</v>
      </c>
      <c r="G3915" s="1" t="s">
        <v>123</v>
      </c>
      <c r="H3915" s="1" t="s">
        <v>124</v>
      </c>
      <c r="I3915" s="1" t="s">
        <v>125</v>
      </c>
      <c r="J3915" s="1" t="s">
        <v>7979</v>
      </c>
      <c r="K3915" s="1" t="s">
        <v>7979</v>
      </c>
      <c r="L3915">
        <f>ROUNDUP(IF(B3915&gt;$D$4,0,($D$4-B3915+1)/365),0)</f>
        <v>0</v>
      </c>
      <c r="M3915">
        <f>ROUNDUP(IF(B3915&gt;$D$5,0,($D$5-B3915+1)/365),0)</f>
        <v>0</v>
      </c>
      <c r="N3915" s="28">
        <f>IF(OR(L3915=1,M3915=1),IF(B3915+364&lt;=$D$5,(B3915+364-$D$4+1)/365,IF(B3915&gt;$D$4,($D$5-B3915+1)/365,$D$6/365)),0)</f>
        <v>0</v>
      </c>
      <c r="O3915" s="28">
        <f>'Data &amp; Parameter'!$E$16*'Data &amp; Parameter'!$E$17*('Data &amp; Parameter'!$E$18+'Data &amp; Parameter'!$E$19)*'Data &amp; Parameter'!$E$20*'Data &amp; Parameter'!$E$37*N3915</f>
        <v>0</v>
      </c>
      <c r="P3915">
        <f>ROUNDUP(IF(D3915&gt;$D$4,0,($D$4-D3915+1)/365),0)</f>
        <v>0</v>
      </c>
      <c r="Q3915">
        <f>ROUNDUP(IF(D3915&gt;$D$5,0,($D$5-D3915+1)/365),0)</f>
        <v>0</v>
      </c>
      <c r="R3915" s="28">
        <f>IF(OR(P3915=1,Q3915=1),IF(D3915+364&lt;=$D$5,(D3915+364-$D$4+1)/365,IF(D3915&gt;$D$4,($D$5-D3915+1)/365,$D$6/365)),0)</f>
        <v>0</v>
      </c>
      <c r="S3915" s="28">
        <f>'Data &amp; Parameter'!$E$16*'Data &amp; Parameter'!$E$17*('Data &amp; Parameter'!$E$18+'Data &amp; Parameter'!$E$19)*'Data &amp; Parameter'!$E$20*'Data &amp; Parameter'!$E$37*R3915</f>
        <v>0</v>
      </c>
      <c r="T3915" s="28">
        <f t="shared" si="61"/>
        <v>0</v>
      </c>
    </row>
    <row r="3916" spans="1:20" ht="15.75" customHeight="1" x14ac:dyDescent="0.35">
      <c r="A3916">
        <v>3909</v>
      </c>
      <c r="B3916" s="76">
        <v>44254.566967592589</v>
      </c>
      <c r="C3916" s="1" t="s">
        <v>12406</v>
      </c>
      <c r="D3916" s="76">
        <v>44254.567256944443</v>
      </c>
      <c r="E3916" s="1" t="s">
        <v>12407</v>
      </c>
      <c r="F3916" s="1" t="s">
        <v>12408</v>
      </c>
      <c r="G3916" s="1" t="s">
        <v>123</v>
      </c>
      <c r="H3916" s="1" t="s">
        <v>124</v>
      </c>
      <c r="I3916" s="1" t="s">
        <v>125</v>
      </c>
      <c r="J3916" s="1" t="s">
        <v>12254</v>
      </c>
      <c r="K3916" s="1" t="s">
        <v>12255</v>
      </c>
      <c r="L3916">
        <f>ROUNDUP(IF(B3916&gt;$D$4,0,($D$4-B3916+1)/365),0)</f>
        <v>0</v>
      </c>
      <c r="M3916">
        <f>ROUNDUP(IF(B3916&gt;$D$5,0,($D$5-B3916+1)/365),0)</f>
        <v>0</v>
      </c>
      <c r="N3916" s="28">
        <f>IF(OR(L3916=1,M3916=1),IF(B3916+364&lt;=$D$5,(B3916+364-$D$4+1)/365,IF(B3916&gt;$D$4,($D$5-B3916+1)/365,$D$6/365)),0)</f>
        <v>0</v>
      </c>
      <c r="O3916" s="28">
        <f>'Data &amp; Parameter'!$E$16*'Data &amp; Parameter'!$E$17*('Data &amp; Parameter'!$E$18+'Data &amp; Parameter'!$E$19)*'Data &amp; Parameter'!$E$20*'Data &amp; Parameter'!$E$37*N3916</f>
        <v>0</v>
      </c>
      <c r="P3916">
        <f>ROUNDUP(IF(D3916&gt;$D$4,0,($D$4-D3916+1)/365),0)</f>
        <v>0</v>
      </c>
      <c r="Q3916">
        <f>ROUNDUP(IF(D3916&gt;$D$5,0,($D$5-D3916+1)/365),0)</f>
        <v>0</v>
      </c>
      <c r="R3916" s="28">
        <f>IF(OR(P3916=1,Q3916=1),IF(D3916+364&lt;=$D$5,(D3916+364-$D$4+1)/365,IF(D3916&gt;$D$4,($D$5-D3916+1)/365,$D$6/365)),0)</f>
        <v>0</v>
      </c>
      <c r="S3916" s="28">
        <f>'Data &amp; Parameter'!$E$16*'Data &amp; Parameter'!$E$17*('Data &amp; Parameter'!$E$18+'Data &amp; Parameter'!$E$19)*'Data &amp; Parameter'!$E$20*'Data &amp; Parameter'!$E$37*R3916</f>
        <v>0</v>
      </c>
      <c r="T3916" s="28">
        <f t="shared" si="61"/>
        <v>0</v>
      </c>
    </row>
    <row r="3917" spans="1:20" ht="15.75" customHeight="1" x14ac:dyDescent="0.35">
      <c r="A3917">
        <v>3910</v>
      </c>
      <c r="B3917" s="76">
        <v>44254.56894675926</v>
      </c>
      <c r="C3917" s="1" t="s">
        <v>12409</v>
      </c>
      <c r="D3917" s="76">
        <v>44254.569606481484</v>
      </c>
      <c r="E3917" s="1" t="s">
        <v>12410</v>
      </c>
      <c r="F3917" s="1" t="s">
        <v>12411</v>
      </c>
      <c r="G3917" s="1" t="s">
        <v>123</v>
      </c>
      <c r="H3917" s="1" t="s">
        <v>124</v>
      </c>
      <c r="I3917" s="1" t="s">
        <v>125</v>
      </c>
      <c r="J3917" s="1" t="s">
        <v>12254</v>
      </c>
      <c r="K3917" s="1" t="s">
        <v>12255</v>
      </c>
      <c r="L3917">
        <f>ROUNDUP(IF(B3917&gt;$D$4,0,($D$4-B3917+1)/365),0)</f>
        <v>0</v>
      </c>
      <c r="M3917">
        <f>ROUNDUP(IF(B3917&gt;$D$5,0,($D$5-B3917+1)/365),0)</f>
        <v>0</v>
      </c>
      <c r="N3917" s="28">
        <f>IF(OR(L3917=1,M3917=1),IF(B3917+364&lt;=$D$5,(B3917+364-$D$4+1)/365,IF(B3917&gt;$D$4,($D$5-B3917+1)/365,$D$6/365)),0)</f>
        <v>0</v>
      </c>
      <c r="O3917" s="28">
        <f>'Data &amp; Parameter'!$E$16*'Data &amp; Parameter'!$E$17*('Data &amp; Parameter'!$E$18+'Data &amp; Parameter'!$E$19)*'Data &amp; Parameter'!$E$20*'Data &amp; Parameter'!$E$37*N3917</f>
        <v>0</v>
      </c>
      <c r="P3917">
        <f>ROUNDUP(IF(D3917&gt;$D$4,0,($D$4-D3917+1)/365),0)</f>
        <v>0</v>
      </c>
      <c r="Q3917">
        <f>ROUNDUP(IF(D3917&gt;$D$5,0,($D$5-D3917+1)/365),0)</f>
        <v>0</v>
      </c>
      <c r="R3917" s="28">
        <f>IF(OR(P3917=1,Q3917=1),IF(D3917+364&lt;=$D$5,(D3917+364-$D$4+1)/365,IF(D3917&gt;$D$4,($D$5-D3917+1)/365,$D$6/365)),0)</f>
        <v>0</v>
      </c>
      <c r="S3917" s="28">
        <f>'Data &amp; Parameter'!$E$16*'Data &amp; Parameter'!$E$17*('Data &amp; Parameter'!$E$18+'Data &amp; Parameter'!$E$19)*'Data &amp; Parameter'!$E$20*'Data &amp; Parameter'!$E$37*R3917</f>
        <v>0</v>
      </c>
      <c r="T3917" s="28">
        <f t="shared" si="61"/>
        <v>0</v>
      </c>
    </row>
    <row r="3918" spans="1:20" ht="15.75" customHeight="1" x14ac:dyDescent="0.35">
      <c r="A3918">
        <v>3911</v>
      </c>
      <c r="B3918" s="76">
        <v>44254.569155092591</v>
      </c>
      <c r="C3918" s="1" t="s">
        <v>12412</v>
      </c>
      <c r="D3918" s="76">
        <v>44254.571597222224</v>
      </c>
      <c r="E3918" s="1" t="s">
        <v>12413</v>
      </c>
      <c r="F3918" s="1" t="s">
        <v>12414</v>
      </c>
      <c r="G3918" s="1" t="s">
        <v>123</v>
      </c>
      <c r="H3918" s="1" t="s">
        <v>124</v>
      </c>
      <c r="I3918" s="1" t="s">
        <v>125</v>
      </c>
      <c r="J3918" s="1" t="s">
        <v>7979</v>
      </c>
      <c r="K3918" s="1" t="s">
        <v>7979</v>
      </c>
      <c r="L3918">
        <f>ROUNDUP(IF(B3918&gt;$D$4,0,($D$4-B3918+1)/365),0)</f>
        <v>0</v>
      </c>
      <c r="M3918">
        <f>ROUNDUP(IF(B3918&gt;$D$5,0,($D$5-B3918+1)/365),0)</f>
        <v>0</v>
      </c>
      <c r="N3918" s="28">
        <f>IF(OR(L3918=1,M3918=1),IF(B3918+364&lt;=$D$5,(B3918+364-$D$4+1)/365,IF(B3918&gt;$D$4,($D$5-B3918+1)/365,$D$6/365)),0)</f>
        <v>0</v>
      </c>
      <c r="O3918" s="28">
        <f>'Data &amp; Parameter'!$E$16*'Data &amp; Parameter'!$E$17*('Data &amp; Parameter'!$E$18+'Data &amp; Parameter'!$E$19)*'Data &amp; Parameter'!$E$20*'Data &amp; Parameter'!$E$37*N3918</f>
        <v>0</v>
      </c>
      <c r="P3918">
        <f>ROUNDUP(IF(D3918&gt;$D$4,0,($D$4-D3918+1)/365),0)</f>
        <v>0</v>
      </c>
      <c r="Q3918">
        <f>ROUNDUP(IF(D3918&gt;$D$5,0,($D$5-D3918+1)/365),0)</f>
        <v>0</v>
      </c>
      <c r="R3918" s="28">
        <f>IF(OR(P3918=1,Q3918=1),IF(D3918+364&lt;=$D$5,(D3918+364-$D$4+1)/365,IF(D3918&gt;$D$4,($D$5-D3918+1)/365,$D$6/365)),0)</f>
        <v>0</v>
      </c>
      <c r="S3918" s="28">
        <f>'Data &amp; Parameter'!$E$16*'Data &amp; Parameter'!$E$17*('Data &amp; Parameter'!$E$18+'Data &amp; Parameter'!$E$19)*'Data &amp; Parameter'!$E$20*'Data &amp; Parameter'!$E$37*R3918</f>
        <v>0</v>
      </c>
      <c r="T3918" s="28">
        <f t="shared" si="61"/>
        <v>0</v>
      </c>
    </row>
    <row r="3919" spans="1:20" ht="15.75" customHeight="1" x14ac:dyDescent="0.35">
      <c r="A3919">
        <v>3912</v>
      </c>
      <c r="B3919" s="76">
        <v>44254.571469907409</v>
      </c>
      <c r="C3919" s="1" t="s">
        <v>12415</v>
      </c>
      <c r="D3919" s="76">
        <v>44254.572060185186</v>
      </c>
      <c r="E3919" s="1" t="s">
        <v>12416</v>
      </c>
      <c r="F3919" s="1" t="s">
        <v>12417</v>
      </c>
      <c r="G3919" s="1" t="s">
        <v>123</v>
      </c>
      <c r="H3919" s="1" t="s">
        <v>729</v>
      </c>
      <c r="I3919" s="1" t="s">
        <v>125</v>
      </c>
      <c r="J3919" s="1" t="s">
        <v>656</v>
      </c>
      <c r="K3919" s="1" t="s">
        <v>656</v>
      </c>
      <c r="L3919">
        <f>ROUNDUP(IF(B3919&gt;$D$4,0,($D$4-B3919+1)/365),0)</f>
        <v>0</v>
      </c>
      <c r="M3919">
        <f>ROUNDUP(IF(B3919&gt;$D$5,0,($D$5-B3919+1)/365),0)</f>
        <v>0</v>
      </c>
      <c r="N3919" s="28">
        <f>IF(OR(L3919=1,M3919=1),IF(B3919+364&lt;=$D$5,(B3919+364-$D$4+1)/365,IF(B3919&gt;$D$4,($D$5-B3919+1)/365,$D$6/365)),0)</f>
        <v>0</v>
      </c>
      <c r="O3919" s="28">
        <f>'Data &amp; Parameter'!$E$16*'Data &amp; Parameter'!$E$17*('Data &amp; Parameter'!$E$18+'Data &amp; Parameter'!$E$19)*'Data &amp; Parameter'!$E$20*'Data &amp; Parameter'!$E$37*N3919</f>
        <v>0</v>
      </c>
      <c r="P3919">
        <f>ROUNDUP(IF(D3919&gt;$D$4,0,($D$4-D3919+1)/365),0)</f>
        <v>0</v>
      </c>
      <c r="Q3919">
        <f>ROUNDUP(IF(D3919&gt;$D$5,0,($D$5-D3919+1)/365),0)</f>
        <v>0</v>
      </c>
      <c r="R3919" s="28">
        <f>IF(OR(P3919=1,Q3919=1),IF(D3919+364&lt;=$D$5,(D3919+364-$D$4+1)/365,IF(D3919&gt;$D$4,($D$5-D3919+1)/365,$D$6/365)),0)</f>
        <v>0</v>
      </c>
      <c r="S3919" s="28">
        <f>'Data &amp; Parameter'!$E$16*'Data &amp; Parameter'!$E$17*('Data &amp; Parameter'!$E$18+'Data &amp; Parameter'!$E$19)*'Data &amp; Parameter'!$E$20*'Data &amp; Parameter'!$E$37*R3919</f>
        <v>0</v>
      </c>
      <c r="T3919" s="28">
        <f t="shared" si="61"/>
        <v>0</v>
      </c>
    </row>
    <row r="3920" spans="1:20" ht="15.75" customHeight="1" x14ac:dyDescent="0.35">
      <c r="A3920">
        <v>3913</v>
      </c>
      <c r="B3920" s="76">
        <v>44254.571481481486</v>
      </c>
      <c r="C3920" s="1" t="s">
        <v>12418</v>
      </c>
      <c r="D3920" s="76">
        <v>44254.572187500002</v>
      </c>
      <c r="E3920" s="1" t="s">
        <v>12419</v>
      </c>
      <c r="F3920" s="1" t="s">
        <v>12420</v>
      </c>
      <c r="G3920" s="1" t="s">
        <v>123</v>
      </c>
      <c r="H3920" s="1" t="s">
        <v>124</v>
      </c>
      <c r="I3920" s="1" t="s">
        <v>125</v>
      </c>
      <c r="J3920" s="1" t="s">
        <v>12254</v>
      </c>
      <c r="K3920" s="1" t="s">
        <v>12255</v>
      </c>
      <c r="L3920">
        <f>ROUNDUP(IF(B3920&gt;$D$4,0,($D$4-B3920+1)/365),0)</f>
        <v>0</v>
      </c>
      <c r="M3920">
        <f>ROUNDUP(IF(B3920&gt;$D$5,0,($D$5-B3920+1)/365),0)</f>
        <v>0</v>
      </c>
      <c r="N3920" s="28">
        <f>IF(OR(L3920=1,M3920=1),IF(B3920+364&lt;=$D$5,(B3920+364-$D$4+1)/365,IF(B3920&gt;$D$4,($D$5-B3920+1)/365,$D$6/365)),0)</f>
        <v>0</v>
      </c>
      <c r="O3920" s="28">
        <f>'Data &amp; Parameter'!$E$16*'Data &amp; Parameter'!$E$17*('Data &amp; Parameter'!$E$18+'Data &amp; Parameter'!$E$19)*'Data &amp; Parameter'!$E$20*'Data &amp; Parameter'!$E$37*N3920</f>
        <v>0</v>
      </c>
      <c r="P3920">
        <f>ROUNDUP(IF(D3920&gt;$D$4,0,($D$4-D3920+1)/365),0)</f>
        <v>0</v>
      </c>
      <c r="Q3920">
        <f>ROUNDUP(IF(D3920&gt;$D$5,0,($D$5-D3920+1)/365),0)</f>
        <v>0</v>
      </c>
      <c r="R3920" s="28">
        <f>IF(OR(P3920=1,Q3920=1),IF(D3920+364&lt;=$D$5,(D3920+364-$D$4+1)/365,IF(D3920&gt;$D$4,($D$5-D3920+1)/365,$D$6/365)),0)</f>
        <v>0</v>
      </c>
      <c r="S3920" s="28">
        <f>'Data &amp; Parameter'!$E$16*'Data &amp; Parameter'!$E$17*('Data &amp; Parameter'!$E$18+'Data &amp; Parameter'!$E$19)*'Data &amp; Parameter'!$E$20*'Data &amp; Parameter'!$E$37*R3920</f>
        <v>0</v>
      </c>
      <c r="T3920" s="28">
        <f t="shared" si="61"/>
        <v>0</v>
      </c>
    </row>
    <row r="3921" spans="1:20" ht="15.75" customHeight="1" x14ac:dyDescent="0.35">
      <c r="A3921">
        <v>3914</v>
      </c>
      <c r="B3921" s="76">
        <v>44254.571527777778</v>
      </c>
      <c r="C3921" s="1" t="s">
        <v>12421</v>
      </c>
      <c r="D3921" s="76">
        <v>44254.591203703705</v>
      </c>
      <c r="E3921" s="1" t="s">
        <v>12422</v>
      </c>
      <c r="F3921" s="1" t="s">
        <v>12423</v>
      </c>
      <c r="G3921" s="1" t="s">
        <v>123</v>
      </c>
      <c r="H3921" s="1" t="s">
        <v>124</v>
      </c>
      <c r="I3921" s="1" t="s">
        <v>125</v>
      </c>
      <c r="J3921" s="1" t="s">
        <v>10722</v>
      </c>
      <c r="K3921" s="1" t="s">
        <v>10722</v>
      </c>
      <c r="L3921">
        <f>ROUNDUP(IF(B3921&gt;$D$4,0,($D$4-B3921+1)/365),0)</f>
        <v>0</v>
      </c>
      <c r="M3921">
        <f>ROUNDUP(IF(B3921&gt;$D$5,0,($D$5-B3921+1)/365),0)</f>
        <v>0</v>
      </c>
      <c r="N3921" s="28">
        <f>IF(OR(L3921=1,M3921=1),IF(B3921+364&lt;=$D$5,(B3921+364-$D$4+1)/365,IF(B3921&gt;$D$4,($D$5-B3921+1)/365,$D$6/365)),0)</f>
        <v>0</v>
      </c>
      <c r="O3921" s="28">
        <f>'Data &amp; Parameter'!$E$16*'Data &amp; Parameter'!$E$17*('Data &amp; Parameter'!$E$18+'Data &amp; Parameter'!$E$19)*'Data &amp; Parameter'!$E$20*'Data &amp; Parameter'!$E$37*N3921</f>
        <v>0</v>
      </c>
      <c r="P3921">
        <f>ROUNDUP(IF(D3921&gt;$D$4,0,($D$4-D3921+1)/365),0)</f>
        <v>0</v>
      </c>
      <c r="Q3921">
        <f>ROUNDUP(IF(D3921&gt;$D$5,0,($D$5-D3921+1)/365),0)</f>
        <v>0</v>
      </c>
      <c r="R3921" s="28">
        <f>IF(OR(P3921=1,Q3921=1),IF(D3921+364&lt;=$D$5,(D3921+364-$D$4+1)/365,IF(D3921&gt;$D$4,($D$5-D3921+1)/365,$D$6/365)),0)</f>
        <v>0</v>
      </c>
      <c r="S3921" s="28">
        <f>'Data &amp; Parameter'!$E$16*'Data &amp; Parameter'!$E$17*('Data &amp; Parameter'!$E$18+'Data &amp; Parameter'!$E$19)*'Data &amp; Parameter'!$E$20*'Data &amp; Parameter'!$E$37*R3921</f>
        <v>0</v>
      </c>
      <c r="T3921" s="28">
        <f t="shared" si="61"/>
        <v>0</v>
      </c>
    </row>
    <row r="3922" spans="1:20" ht="15.75" customHeight="1" x14ac:dyDescent="0.35">
      <c r="A3922">
        <v>3915</v>
      </c>
      <c r="B3922" s="76">
        <v>44254.572106481486</v>
      </c>
      <c r="C3922" s="1" t="s">
        <v>12424</v>
      </c>
      <c r="D3922" s="76">
        <v>44254.590902777782</v>
      </c>
      <c r="E3922" s="1" t="s">
        <v>12425</v>
      </c>
      <c r="F3922" s="1" t="s">
        <v>12426</v>
      </c>
      <c r="G3922" s="1" t="s">
        <v>123</v>
      </c>
      <c r="H3922" s="1" t="s">
        <v>124</v>
      </c>
      <c r="I3922" s="1" t="s">
        <v>125</v>
      </c>
      <c r="J3922" s="1" t="s">
        <v>12427</v>
      </c>
      <c r="K3922" s="1" t="s">
        <v>10727</v>
      </c>
      <c r="L3922">
        <f>ROUNDUP(IF(B3922&gt;$D$4,0,($D$4-B3922+1)/365),0)</f>
        <v>0</v>
      </c>
      <c r="M3922">
        <f>ROUNDUP(IF(B3922&gt;$D$5,0,($D$5-B3922+1)/365),0)</f>
        <v>0</v>
      </c>
      <c r="N3922" s="28">
        <f>IF(OR(L3922=1,M3922=1),IF(B3922+364&lt;=$D$5,(B3922+364-$D$4+1)/365,IF(B3922&gt;$D$4,($D$5-B3922+1)/365,$D$6/365)),0)</f>
        <v>0</v>
      </c>
      <c r="O3922" s="28">
        <f>'Data &amp; Parameter'!$E$16*'Data &amp; Parameter'!$E$17*('Data &amp; Parameter'!$E$18+'Data &amp; Parameter'!$E$19)*'Data &amp; Parameter'!$E$20*'Data &amp; Parameter'!$E$37*N3922</f>
        <v>0</v>
      </c>
      <c r="P3922">
        <f>ROUNDUP(IF(D3922&gt;$D$4,0,($D$4-D3922+1)/365),0)</f>
        <v>0</v>
      </c>
      <c r="Q3922">
        <f>ROUNDUP(IF(D3922&gt;$D$5,0,($D$5-D3922+1)/365),0)</f>
        <v>0</v>
      </c>
      <c r="R3922" s="28">
        <f>IF(OR(P3922=1,Q3922=1),IF(D3922+364&lt;=$D$5,(D3922+364-$D$4+1)/365,IF(D3922&gt;$D$4,($D$5-D3922+1)/365,$D$6/365)),0)</f>
        <v>0</v>
      </c>
      <c r="S3922" s="28">
        <f>'Data &amp; Parameter'!$E$16*'Data &amp; Parameter'!$E$17*('Data &amp; Parameter'!$E$18+'Data &amp; Parameter'!$E$19)*'Data &amp; Parameter'!$E$20*'Data &amp; Parameter'!$E$37*R3922</f>
        <v>0</v>
      </c>
      <c r="T3922" s="28">
        <f t="shared" si="61"/>
        <v>0</v>
      </c>
    </row>
    <row r="3923" spans="1:20" ht="15.75" customHeight="1" x14ac:dyDescent="0.35">
      <c r="A3923">
        <v>3916</v>
      </c>
      <c r="B3923" s="76">
        <v>44254.574247685188</v>
      </c>
      <c r="C3923" s="1" t="s">
        <v>12428</v>
      </c>
      <c r="D3923" s="76">
        <v>44254.575335648144</v>
      </c>
      <c r="E3923" s="1" t="s">
        <v>12429</v>
      </c>
      <c r="F3923" s="1" t="s">
        <v>12430</v>
      </c>
      <c r="G3923" s="1" t="s">
        <v>123</v>
      </c>
      <c r="H3923" s="1" t="s">
        <v>124</v>
      </c>
      <c r="I3923" s="1" t="s">
        <v>125</v>
      </c>
      <c r="J3923" s="1" t="s">
        <v>7979</v>
      </c>
      <c r="K3923" s="1" t="s">
        <v>7979</v>
      </c>
      <c r="L3923">
        <f>ROUNDUP(IF(B3923&gt;$D$4,0,($D$4-B3923+1)/365),0)</f>
        <v>0</v>
      </c>
      <c r="M3923">
        <f>ROUNDUP(IF(B3923&gt;$D$5,0,($D$5-B3923+1)/365),0)</f>
        <v>0</v>
      </c>
      <c r="N3923" s="28">
        <f>IF(OR(L3923=1,M3923=1),IF(B3923+364&lt;=$D$5,(B3923+364-$D$4+1)/365,IF(B3923&gt;$D$4,($D$5-B3923+1)/365,$D$6/365)),0)</f>
        <v>0</v>
      </c>
      <c r="O3923" s="28">
        <f>'Data &amp; Parameter'!$E$16*'Data &amp; Parameter'!$E$17*('Data &amp; Parameter'!$E$18+'Data &amp; Parameter'!$E$19)*'Data &amp; Parameter'!$E$20*'Data &amp; Parameter'!$E$37*N3923</f>
        <v>0</v>
      </c>
      <c r="P3923">
        <f>ROUNDUP(IF(D3923&gt;$D$4,0,($D$4-D3923+1)/365),0)</f>
        <v>0</v>
      </c>
      <c r="Q3923">
        <f>ROUNDUP(IF(D3923&gt;$D$5,0,($D$5-D3923+1)/365),0)</f>
        <v>0</v>
      </c>
      <c r="R3923" s="28">
        <f>IF(OR(P3923=1,Q3923=1),IF(D3923+364&lt;=$D$5,(D3923+364-$D$4+1)/365,IF(D3923&gt;$D$4,($D$5-D3923+1)/365,$D$6/365)),0)</f>
        <v>0</v>
      </c>
      <c r="S3923" s="28">
        <f>'Data &amp; Parameter'!$E$16*'Data &amp; Parameter'!$E$17*('Data &amp; Parameter'!$E$18+'Data &amp; Parameter'!$E$19)*'Data &amp; Parameter'!$E$20*'Data &amp; Parameter'!$E$37*R3923</f>
        <v>0</v>
      </c>
      <c r="T3923" s="28">
        <f t="shared" si="61"/>
        <v>0</v>
      </c>
    </row>
    <row r="3924" spans="1:20" ht="15.75" customHeight="1" x14ac:dyDescent="0.35">
      <c r="A3924">
        <v>3917</v>
      </c>
      <c r="B3924" s="76">
        <v>44254.574710648143</v>
      </c>
      <c r="C3924" s="1" t="s">
        <v>12431</v>
      </c>
      <c r="D3924" s="76">
        <v>44254.575497685189</v>
      </c>
      <c r="E3924" s="1" t="s">
        <v>12432</v>
      </c>
      <c r="F3924" s="1" t="s">
        <v>12433</v>
      </c>
      <c r="G3924" s="1" t="s">
        <v>123</v>
      </c>
      <c r="H3924" s="1" t="s">
        <v>729</v>
      </c>
      <c r="I3924" s="1" t="s">
        <v>125</v>
      </c>
      <c r="J3924" s="1" t="s">
        <v>656</v>
      </c>
      <c r="K3924" s="1" t="s">
        <v>656</v>
      </c>
      <c r="L3924">
        <f>ROUNDUP(IF(B3924&gt;$D$4,0,($D$4-B3924+1)/365),0)</f>
        <v>0</v>
      </c>
      <c r="M3924">
        <f>ROUNDUP(IF(B3924&gt;$D$5,0,($D$5-B3924+1)/365),0)</f>
        <v>0</v>
      </c>
      <c r="N3924" s="28">
        <f>IF(OR(L3924=1,M3924=1),IF(B3924+364&lt;=$D$5,(B3924+364-$D$4+1)/365,IF(B3924&gt;$D$4,($D$5-B3924+1)/365,$D$6/365)),0)</f>
        <v>0</v>
      </c>
      <c r="O3924" s="28">
        <f>'Data &amp; Parameter'!$E$16*'Data &amp; Parameter'!$E$17*('Data &amp; Parameter'!$E$18+'Data &amp; Parameter'!$E$19)*'Data &amp; Parameter'!$E$20*'Data &amp; Parameter'!$E$37*N3924</f>
        <v>0</v>
      </c>
      <c r="P3924">
        <f>ROUNDUP(IF(D3924&gt;$D$4,0,($D$4-D3924+1)/365),0)</f>
        <v>0</v>
      </c>
      <c r="Q3924">
        <f>ROUNDUP(IF(D3924&gt;$D$5,0,($D$5-D3924+1)/365),0)</f>
        <v>0</v>
      </c>
      <c r="R3924" s="28">
        <f>IF(OR(P3924=1,Q3924=1),IF(D3924+364&lt;=$D$5,(D3924+364-$D$4+1)/365,IF(D3924&gt;$D$4,($D$5-D3924+1)/365,$D$6/365)),0)</f>
        <v>0</v>
      </c>
      <c r="S3924" s="28">
        <f>'Data &amp; Parameter'!$E$16*'Data &amp; Parameter'!$E$17*('Data &amp; Parameter'!$E$18+'Data &amp; Parameter'!$E$19)*'Data &amp; Parameter'!$E$20*'Data &amp; Parameter'!$E$37*R3924</f>
        <v>0</v>
      </c>
      <c r="T3924" s="28">
        <f t="shared" si="61"/>
        <v>0</v>
      </c>
    </row>
    <row r="3925" spans="1:20" ht="15.75" customHeight="1" x14ac:dyDescent="0.35">
      <c r="A3925">
        <v>3918</v>
      </c>
      <c r="B3925" s="76">
        <v>44254.575902777782</v>
      </c>
      <c r="C3925" s="1" t="s">
        <v>12434</v>
      </c>
      <c r="D3925" s="76">
        <v>44254.576273148152</v>
      </c>
      <c r="E3925" s="1" t="s">
        <v>12435</v>
      </c>
      <c r="F3925" s="1" t="s">
        <v>12436</v>
      </c>
      <c r="G3925" s="1" t="s">
        <v>123</v>
      </c>
      <c r="H3925" s="1" t="s">
        <v>124</v>
      </c>
      <c r="I3925" s="1" t="s">
        <v>125</v>
      </c>
      <c r="J3925" s="1" t="s">
        <v>12254</v>
      </c>
      <c r="K3925" s="1" t="s">
        <v>12255</v>
      </c>
      <c r="L3925">
        <f>ROUNDUP(IF(B3925&gt;$D$4,0,($D$4-B3925+1)/365),0)</f>
        <v>0</v>
      </c>
      <c r="M3925">
        <f>ROUNDUP(IF(B3925&gt;$D$5,0,($D$5-B3925+1)/365),0)</f>
        <v>0</v>
      </c>
      <c r="N3925" s="28">
        <f>IF(OR(L3925=1,M3925=1),IF(B3925+364&lt;=$D$5,(B3925+364-$D$4+1)/365,IF(B3925&gt;$D$4,($D$5-B3925+1)/365,$D$6/365)),0)</f>
        <v>0</v>
      </c>
      <c r="O3925" s="28">
        <f>'Data &amp; Parameter'!$E$16*'Data &amp; Parameter'!$E$17*('Data &amp; Parameter'!$E$18+'Data &amp; Parameter'!$E$19)*'Data &amp; Parameter'!$E$20*'Data &amp; Parameter'!$E$37*N3925</f>
        <v>0</v>
      </c>
      <c r="P3925">
        <f>ROUNDUP(IF(D3925&gt;$D$4,0,($D$4-D3925+1)/365),0)</f>
        <v>0</v>
      </c>
      <c r="Q3925">
        <f>ROUNDUP(IF(D3925&gt;$D$5,0,($D$5-D3925+1)/365),0)</f>
        <v>0</v>
      </c>
      <c r="R3925" s="28">
        <f>IF(OR(P3925=1,Q3925=1),IF(D3925+364&lt;=$D$5,(D3925+364-$D$4+1)/365,IF(D3925&gt;$D$4,($D$5-D3925+1)/365,$D$6/365)),0)</f>
        <v>0</v>
      </c>
      <c r="S3925" s="28">
        <f>'Data &amp; Parameter'!$E$16*'Data &amp; Parameter'!$E$17*('Data &amp; Parameter'!$E$18+'Data &amp; Parameter'!$E$19)*'Data &amp; Parameter'!$E$20*'Data &amp; Parameter'!$E$37*R3925</f>
        <v>0</v>
      </c>
      <c r="T3925" s="28">
        <f t="shared" si="61"/>
        <v>0</v>
      </c>
    </row>
    <row r="3926" spans="1:20" ht="15.75" customHeight="1" x14ac:dyDescent="0.35">
      <c r="A3926">
        <v>3919</v>
      </c>
      <c r="B3926" s="76">
        <v>44254.577314814815</v>
      </c>
      <c r="C3926" s="1" t="s">
        <v>12437</v>
      </c>
      <c r="D3926" s="76">
        <v>44254.577916666662</v>
      </c>
      <c r="E3926" s="1" t="s">
        <v>12438</v>
      </c>
      <c r="F3926" s="1" t="s">
        <v>12439</v>
      </c>
      <c r="G3926" s="1" t="s">
        <v>123</v>
      </c>
      <c r="H3926" s="1" t="s">
        <v>729</v>
      </c>
      <c r="I3926" s="1" t="s">
        <v>125</v>
      </c>
      <c r="J3926" s="1" t="s">
        <v>656</v>
      </c>
      <c r="K3926" s="1" t="s">
        <v>656</v>
      </c>
      <c r="L3926">
        <f>ROUNDUP(IF(B3926&gt;$D$4,0,($D$4-B3926+1)/365),0)</f>
        <v>0</v>
      </c>
      <c r="M3926">
        <f>ROUNDUP(IF(B3926&gt;$D$5,0,($D$5-B3926+1)/365),0)</f>
        <v>0</v>
      </c>
      <c r="N3926" s="28">
        <f>IF(OR(L3926=1,M3926=1),IF(B3926+364&lt;=$D$5,(B3926+364-$D$4+1)/365,IF(B3926&gt;$D$4,($D$5-B3926+1)/365,$D$6/365)),0)</f>
        <v>0</v>
      </c>
      <c r="O3926" s="28">
        <f>'Data &amp; Parameter'!$E$16*'Data &amp; Parameter'!$E$17*('Data &amp; Parameter'!$E$18+'Data &amp; Parameter'!$E$19)*'Data &amp; Parameter'!$E$20*'Data &amp; Parameter'!$E$37*N3926</f>
        <v>0</v>
      </c>
      <c r="P3926">
        <f>ROUNDUP(IF(D3926&gt;$D$4,0,($D$4-D3926+1)/365),0)</f>
        <v>0</v>
      </c>
      <c r="Q3926">
        <f>ROUNDUP(IF(D3926&gt;$D$5,0,($D$5-D3926+1)/365),0)</f>
        <v>0</v>
      </c>
      <c r="R3926" s="28">
        <f>IF(OR(P3926=1,Q3926=1),IF(D3926+364&lt;=$D$5,(D3926+364-$D$4+1)/365,IF(D3926&gt;$D$4,($D$5-D3926+1)/365,$D$6/365)),0)</f>
        <v>0</v>
      </c>
      <c r="S3926" s="28">
        <f>'Data &amp; Parameter'!$E$16*'Data &amp; Parameter'!$E$17*('Data &amp; Parameter'!$E$18+'Data &amp; Parameter'!$E$19)*'Data &amp; Parameter'!$E$20*'Data &amp; Parameter'!$E$37*R3926</f>
        <v>0</v>
      </c>
      <c r="T3926" s="28">
        <f t="shared" si="61"/>
        <v>0</v>
      </c>
    </row>
    <row r="3927" spans="1:20" ht="15.75" customHeight="1" x14ac:dyDescent="0.35">
      <c r="A3927">
        <v>3920</v>
      </c>
      <c r="B3927" s="76">
        <v>44254.579525462963</v>
      </c>
      <c r="C3927" s="1" t="s">
        <v>12440</v>
      </c>
      <c r="D3927" s="76">
        <v>44254.581817129627</v>
      </c>
      <c r="E3927" s="1" t="s">
        <v>12441</v>
      </c>
      <c r="F3927" s="1" t="s">
        <v>12442</v>
      </c>
      <c r="G3927" s="1" t="s">
        <v>123</v>
      </c>
      <c r="H3927" s="1" t="s">
        <v>124</v>
      </c>
      <c r="I3927" s="1" t="s">
        <v>125</v>
      </c>
      <c r="J3927" s="1" t="s">
        <v>7979</v>
      </c>
      <c r="K3927" s="1" t="s">
        <v>7979</v>
      </c>
      <c r="L3927">
        <f>ROUNDUP(IF(B3927&gt;$D$4,0,($D$4-B3927+1)/365),0)</f>
        <v>0</v>
      </c>
      <c r="M3927">
        <f>ROUNDUP(IF(B3927&gt;$D$5,0,($D$5-B3927+1)/365),0)</f>
        <v>0</v>
      </c>
      <c r="N3927" s="28">
        <f>IF(OR(L3927=1,M3927=1),IF(B3927+364&lt;=$D$5,(B3927+364-$D$4+1)/365,IF(B3927&gt;$D$4,($D$5-B3927+1)/365,$D$6/365)),0)</f>
        <v>0</v>
      </c>
      <c r="O3927" s="28">
        <f>'Data &amp; Parameter'!$E$16*'Data &amp; Parameter'!$E$17*('Data &amp; Parameter'!$E$18+'Data &amp; Parameter'!$E$19)*'Data &amp; Parameter'!$E$20*'Data &amp; Parameter'!$E$37*N3927</f>
        <v>0</v>
      </c>
      <c r="P3927">
        <f>ROUNDUP(IF(D3927&gt;$D$4,0,($D$4-D3927+1)/365),0)</f>
        <v>0</v>
      </c>
      <c r="Q3927">
        <f>ROUNDUP(IF(D3927&gt;$D$5,0,($D$5-D3927+1)/365),0)</f>
        <v>0</v>
      </c>
      <c r="R3927" s="28">
        <f>IF(OR(P3927=1,Q3927=1),IF(D3927+364&lt;=$D$5,(D3927+364-$D$4+1)/365,IF(D3927&gt;$D$4,($D$5-D3927+1)/365,$D$6/365)),0)</f>
        <v>0</v>
      </c>
      <c r="S3927" s="28">
        <f>'Data &amp; Parameter'!$E$16*'Data &amp; Parameter'!$E$17*('Data &amp; Parameter'!$E$18+'Data &amp; Parameter'!$E$19)*'Data &amp; Parameter'!$E$20*'Data &amp; Parameter'!$E$37*R3927</f>
        <v>0</v>
      </c>
      <c r="T3927" s="28">
        <f t="shared" si="61"/>
        <v>0</v>
      </c>
    </row>
    <row r="3928" spans="1:20" ht="15.75" customHeight="1" x14ac:dyDescent="0.35">
      <c r="A3928">
        <v>3921</v>
      </c>
      <c r="B3928" s="76">
        <v>44254.580162037033</v>
      </c>
      <c r="C3928" s="1" t="s">
        <v>12443</v>
      </c>
      <c r="D3928" s="76">
        <v>44254.580625000002</v>
      </c>
      <c r="E3928" s="1" t="s">
        <v>12444</v>
      </c>
      <c r="F3928" s="1" t="s">
        <v>12445</v>
      </c>
      <c r="G3928" s="1" t="s">
        <v>123</v>
      </c>
      <c r="H3928" s="1" t="s">
        <v>124</v>
      </c>
      <c r="I3928" s="1" t="s">
        <v>125</v>
      </c>
      <c r="J3928" s="1" t="s">
        <v>12254</v>
      </c>
      <c r="K3928" s="1" t="s">
        <v>12255</v>
      </c>
      <c r="L3928">
        <f>ROUNDUP(IF(B3928&gt;$D$4,0,($D$4-B3928+1)/365),0)</f>
        <v>0</v>
      </c>
      <c r="M3928">
        <f>ROUNDUP(IF(B3928&gt;$D$5,0,($D$5-B3928+1)/365),0)</f>
        <v>0</v>
      </c>
      <c r="N3928" s="28">
        <f>IF(OR(L3928=1,M3928=1),IF(B3928+364&lt;=$D$5,(B3928+364-$D$4+1)/365,IF(B3928&gt;$D$4,($D$5-B3928+1)/365,$D$6/365)),0)</f>
        <v>0</v>
      </c>
      <c r="O3928" s="28">
        <f>'Data &amp; Parameter'!$E$16*'Data &amp; Parameter'!$E$17*('Data &amp; Parameter'!$E$18+'Data &amp; Parameter'!$E$19)*'Data &amp; Parameter'!$E$20*'Data &amp; Parameter'!$E$37*N3928</f>
        <v>0</v>
      </c>
      <c r="P3928">
        <f>ROUNDUP(IF(D3928&gt;$D$4,0,($D$4-D3928+1)/365),0)</f>
        <v>0</v>
      </c>
      <c r="Q3928">
        <f>ROUNDUP(IF(D3928&gt;$D$5,0,($D$5-D3928+1)/365),0)</f>
        <v>0</v>
      </c>
      <c r="R3928" s="28">
        <f>IF(OR(P3928=1,Q3928=1),IF(D3928+364&lt;=$D$5,(D3928+364-$D$4+1)/365,IF(D3928&gt;$D$4,($D$5-D3928+1)/365,$D$6/365)),0)</f>
        <v>0</v>
      </c>
      <c r="S3928" s="28">
        <f>'Data &amp; Parameter'!$E$16*'Data &amp; Parameter'!$E$17*('Data &amp; Parameter'!$E$18+'Data &amp; Parameter'!$E$19)*'Data &amp; Parameter'!$E$20*'Data &amp; Parameter'!$E$37*R3928</f>
        <v>0</v>
      </c>
      <c r="T3928" s="28">
        <f t="shared" si="61"/>
        <v>0</v>
      </c>
    </row>
    <row r="3929" spans="1:20" ht="15.75" customHeight="1" x14ac:dyDescent="0.35">
      <c r="A3929">
        <v>3922</v>
      </c>
      <c r="B3929" s="76">
        <v>44254.58293981482</v>
      </c>
      <c r="C3929" s="1" t="s">
        <v>12446</v>
      </c>
      <c r="D3929" s="76">
        <v>44254.583495370374</v>
      </c>
      <c r="E3929" s="1" t="s">
        <v>12447</v>
      </c>
      <c r="F3929" s="1" t="s">
        <v>12448</v>
      </c>
      <c r="G3929" s="1" t="s">
        <v>123</v>
      </c>
      <c r="H3929" s="1" t="s">
        <v>124</v>
      </c>
      <c r="I3929" s="1" t="s">
        <v>125</v>
      </c>
      <c r="J3929" s="1" t="s">
        <v>12254</v>
      </c>
      <c r="K3929" s="1" t="s">
        <v>12352</v>
      </c>
      <c r="L3929">
        <f>ROUNDUP(IF(B3929&gt;$D$4,0,($D$4-B3929+1)/365),0)</f>
        <v>0</v>
      </c>
      <c r="M3929">
        <f>ROUNDUP(IF(B3929&gt;$D$5,0,($D$5-B3929+1)/365),0)</f>
        <v>0</v>
      </c>
      <c r="N3929" s="28">
        <f>IF(OR(L3929=1,M3929=1),IF(B3929+364&lt;=$D$5,(B3929+364-$D$4+1)/365,IF(B3929&gt;$D$4,($D$5-B3929+1)/365,$D$6/365)),0)</f>
        <v>0</v>
      </c>
      <c r="O3929" s="28">
        <f>'Data &amp; Parameter'!$E$16*'Data &amp; Parameter'!$E$17*('Data &amp; Parameter'!$E$18+'Data &amp; Parameter'!$E$19)*'Data &amp; Parameter'!$E$20*'Data &amp; Parameter'!$E$37*N3929</f>
        <v>0</v>
      </c>
      <c r="P3929">
        <f>ROUNDUP(IF(D3929&gt;$D$4,0,($D$4-D3929+1)/365),0)</f>
        <v>0</v>
      </c>
      <c r="Q3929">
        <f>ROUNDUP(IF(D3929&gt;$D$5,0,($D$5-D3929+1)/365),0)</f>
        <v>0</v>
      </c>
      <c r="R3929" s="28">
        <f>IF(OR(P3929=1,Q3929=1),IF(D3929+364&lt;=$D$5,(D3929+364-$D$4+1)/365,IF(D3929&gt;$D$4,($D$5-D3929+1)/365,$D$6/365)),0)</f>
        <v>0</v>
      </c>
      <c r="S3929" s="28">
        <f>'Data &amp; Parameter'!$E$16*'Data &amp; Parameter'!$E$17*('Data &amp; Parameter'!$E$18+'Data &amp; Parameter'!$E$19)*'Data &amp; Parameter'!$E$20*'Data &amp; Parameter'!$E$37*R3929</f>
        <v>0</v>
      </c>
      <c r="T3929" s="28">
        <f t="shared" si="61"/>
        <v>0</v>
      </c>
    </row>
    <row r="3930" spans="1:20" ht="15.75" customHeight="1" x14ac:dyDescent="0.35">
      <c r="A3930">
        <v>3923</v>
      </c>
      <c r="B3930" s="76">
        <v>44254.583854166667</v>
      </c>
      <c r="C3930" s="1" t="s">
        <v>12449</v>
      </c>
      <c r="D3930" s="76">
        <v>44254.58657407407</v>
      </c>
      <c r="E3930" s="1" t="s">
        <v>12450</v>
      </c>
      <c r="F3930" s="1" t="s">
        <v>12451</v>
      </c>
      <c r="G3930" s="1" t="s">
        <v>123</v>
      </c>
      <c r="H3930" s="1" t="s">
        <v>729</v>
      </c>
      <c r="I3930" s="1" t="s">
        <v>125</v>
      </c>
      <c r="J3930" s="1" t="s">
        <v>656</v>
      </c>
      <c r="K3930" s="1" t="s">
        <v>656</v>
      </c>
      <c r="L3930">
        <f>ROUNDUP(IF(B3930&gt;$D$4,0,($D$4-B3930+1)/365),0)</f>
        <v>0</v>
      </c>
      <c r="M3930">
        <f>ROUNDUP(IF(B3930&gt;$D$5,0,($D$5-B3930+1)/365),0)</f>
        <v>0</v>
      </c>
      <c r="N3930" s="28">
        <f>IF(OR(L3930=1,M3930=1),IF(B3930+364&lt;=$D$5,(B3930+364-$D$4+1)/365,IF(B3930&gt;$D$4,($D$5-B3930+1)/365,$D$6/365)),0)</f>
        <v>0</v>
      </c>
      <c r="O3930" s="28">
        <f>'Data &amp; Parameter'!$E$16*'Data &amp; Parameter'!$E$17*('Data &amp; Parameter'!$E$18+'Data &amp; Parameter'!$E$19)*'Data &amp; Parameter'!$E$20*'Data &amp; Parameter'!$E$37*N3930</f>
        <v>0</v>
      </c>
      <c r="P3930">
        <f>ROUNDUP(IF(D3930&gt;$D$4,0,($D$4-D3930+1)/365),0)</f>
        <v>0</v>
      </c>
      <c r="Q3930">
        <f>ROUNDUP(IF(D3930&gt;$D$5,0,($D$5-D3930+1)/365),0)</f>
        <v>0</v>
      </c>
      <c r="R3930" s="28">
        <f>IF(OR(P3930=1,Q3930=1),IF(D3930+364&lt;=$D$5,(D3930+364-$D$4+1)/365,IF(D3930&gt;$D$4,($D$5-D3930+1)/365,$D$6/365)),0)</f>
        <v>0</v>
      </c>
      <c r="S3930" s="28">
        <f>'Data &amp; Parameter'!$E$16*'Data &amp; Parameter'!$E$17*('Data &amp; Parameter'!$E$18+'Data &amp; Parameter'!$E$19)*'Data &amp; Parameter'!$E$20*'Data &amp; Parameter'!$E$37*R3930</f>
        <v>0</v>
      </c>
      <c r="T3930" s="28">
        <f t="shared" si="61"/>
        <v>0</v>
      </c>
    </row>
    <row r="3931" spans="1:20" ht="15.75" customHeight="1" x14ac:dyDescent="0.35">
      <c r="A3931">
        <v>3924</v>
      </c>
      <c r="B3931" s="76">
        <v>44254.584849537037</v>
      </c>
      <c r="C3931" s="1" t="s">
        <v>12452</v>
      </c>
      <c r="D3931" s="76">
        <v>44254.585625</v>
      </c>
      <c r="E3931" s="1" t="s">
        <v>12453</v>
      </c>
      <c r="F3931" s="1" t="s">
        <v>12454</v>
      </c>
      <c r="G3931" s="1" t="s">
        <v>123</v>
      </c>
      <c r="H3931" s="1" t="s">
        <v>124</v>
      </c>
      <c r="I3931" s="1" t="s">
        <v>125</v>
      </c>
      <c r="J3931" s="1" t="s">
        <v>7979</v>
      </c>
      <c r="K3931" s="1" t="s">
        <v>7979</v>
      </c>
      <c r="L3931">
        <f>ROUNDUP(IF(B3931&gt;$D$4,0,($D$4-B3931+1)/365),0)</f>
        <v>0</v>
      </c>
      <c r="M3931">
        <f>ROUNDUP(IF(B3931&gt;$D$5,0,($D$5-B3931+1)/365),0)</f>
        <v>0</v>
      </c>
      <c r="N3931" s="28">
        <f>IF(OR(L3931=1,M3931=1),IF(B3931+364&lt;=$D$5,(B3931+364-$D$4+1)/365,IF(B3931&gt;$D$4,($D$5-B3931+1)/365,$D$6/365)),0)</f>
        <v>0</v>
      </c>
      <c r="O3931" s="28">
        <f>'Data &amp; Parameter'!$E$16*'Data &amp; Parameter'!$E$17*('Data &amp; Parameter'!$E$18+'Data &amp; Parameter'!$E$19)*'Data &amp; Parameter'!$E$20*'Data &amp; Parameter'!$E$37*N3931</f>
        <v>0</v>
      </c>
      <c r="P3931">
        <f>ROUNDUP(IF(D3931&gt;$D$4,0,($D$4-D3931+1)/365),0)</f>
        <v>0</v>
      </c>
      <c r="Q3931">
        <f>ROUNDUP(IF(D3931&gt;$D$5,0,($D$5-D3931+1)/365),0)</f>
        <v>0</v>
      </c>
      <c r="R3931" s="28">
        <f>IF(OR(P3931=1,Q3931=1),IF(D3931+364&lt;=$D$5,(D3931+364-$D$4+1)/365,IF(D3931&gt;$D$4,($D$5-D3931+1)/365,$D$6/365)),0)</f>
        <v>0</v>
      </c>
      <c r="S3931" s="28">
        <f>'Data &amp; Parameter'!$E$16*'Data &amp; Parameter'!$E$17*('Data &amp; Parameter'!$E$18+'Data &amp; Parameter'!$E$19)*'Data &amp; Parameter'!$E$20*'Data &amp; Parameter'!$E$37*R3931</f>
        <v>0</v>
      </c>
      <c r="T3931" s="28">
        <f t="shared" si="61"/>
        <v>0</v>
      </c>
    </row>
    <row r="3932" spans="1:20" ht="15.75" customHeight="1" x14ac:dyDescent="0.35">
      <c r="A3932">
        <v>3925</v>
      </c>
      <c r="B3932" s="76">
        <v>44254.585810185185</v>
      </c>
      <c r="C3932" s="1" t="s">
        <v>12455</v>
      </c>
      <c r="D3932" s="76">
        <v>44254.586377314816</v>
      </c>
      <c r="E3932" s="1" t="s">
        <v>12456</v>
      </c>
      <c r="F3932" s="1" t="s">
        <v>12457</v>
      </c>
      <c r="G3932" s="1" t="s">
        <v>123</v>
      </c>
      <c r="H3932" s="1" t="s">
        <v>124</v>
      </c>
      <c r="I3932" s="1" t="s">
        <v>125</v>
      </c>
      <c r="J3932" s="1" t="s">
        <v>12254</v>
      </c>
      <c r="K3932" s="1" t="s">
        <v>12255</v>
      </c>
      <c r="L3932">
        <f>ROUNDUP(IF(B3932&gt;$D$4,0,($D$4-B3932+1)/365),0)</f>
        <v>0</v>
      </c>
      <c r="M3932">
        <f>ROUNDUP(IF(B3932&gt;$D$5,0,($D$5-B3932+1)/365),0)</f>
        <v>0</v>
      </c>
      <c r="N3932" s="28">
        <f>IF(OR(L3932=1,M3932=1),IF(B3932+364&lt;=$D$5,(B3932+364-$D$4+1)/365,IF(B3932&gt;$D$4,($D$5-B3932+1)/365,$D$6/365)),0)</f>
        <v>0</v>
      </c>
      <c r="O3932" s="28">
        <f>'Data &amp; Parameter'!$E$16*'Data &amp; Parameter'!$E$17*('Data &amp; Parameter'!$E$18+'Data &amp; Parameter'!$E$19)*'Data &amp; Parameter'!$E$20*'Data &amp; Parameter'!$E$37*N3932</f>
        <v>0</v>
      </c>
      <c r="P3932">
        <f>ROUNDUP(IF(D3932&gt;$D$4,0,($D$4-D3932+1)/365),0)</f>
        <v>0</v>
      </c>
      <c r="Q3932">
        <f>ROUNDUP(IF(D3932&gt;$D$5,0,($D$5-D3932+1)/365),0)</f>
        <v>0</v>
      </c>
      <c r="R3932" s="28">
        <f>IF(OR(P3932=1,Q3932=1),IF(D3932+364&lt;=$D$5,(D3932+364-$D$4+1)/365,IF(D3932&gt;$D$4,($D$5-D3932+1)/365,$D$6/365)),0)</f>
        <v>0</v>
      </c>
      <c r="S3932" s="28">
        <f>'Data &amp; Parameter'!$E$16*'Data &amp; Parameter'!$E$17*('Data &amp; Parameter'!$E$18+'Data &amp; Parameter'!$E$19)*'Data &amp; Parameter'!$E$20*'Data &amp; Parameter'!$E$37*R3932</f>
        <v>0</v>
      </c>
      <c r="T3932" s="28">
        <f t="shared" si="61"/>
        <v>0</v>
      </c>
    </row>
    <row r="3933" spans="1:20" ht="15.75" customHeight="1" x14ac:dyDescent="0.35">
      <c r="A3933">
        <v>3926</v>
      </c>
      <c r="B3933" s="76">
        <v>44254.588055555556</v>
      </c>
      <c r="C3933" s="1" t="s">
        <v>12458</v>
      </c>
      <c r="D3933" s="76">
        <v>44254.588634259257</v>
      </c>
      <c r="E3933" s="1" t="s">
        <v>12459</v>
      </c>
      <c r="F3933" s="1" t="s">
        <v>12460</v>
      </c>
      <c r="G3933" s="1" t="s">
        <v>123</v>
      </c>
      <c r="H3933" s="1" t="s">
        <v>124</v>
      </c>
      <c r="I3933" s="1" t="s">
        <v>125</v>
      </c>
      <c r="J3933" s="1" t="s">
        <v>12254</v>
      </c>
      <c r="K3933" s="1" t="s">
        <v>12255</v>
      </c>
      <c r="L3933">
        <f>ROUNDUP(IF(B3933&gt;$D$4,0,($D$4-B3933+1)/365),0)</f>
        <v>0</v>
      </c>
      <c r="M3933">
        <f>ROUNDUP(IF(B3933&gt;$D$5,0,($D$5-B3933+1)/365),0)</f>
        <v>0</v>
      </c>
      <c r="N3933" s="28">
        <f>IF(OR(L3933=1,M3933=1),IF(B3933+364&lt;=$D$5,(B3933+364-$D$4+1)/365,IF(B3933&gt;$D$4,($D$5-B3933+1)/365,$D$6/365)),0)</f>
        <v>0</v>
      </c>
      <c r="O3933" s="28">
        <f>'Data &amp; Parameter'!$E$16*'Data &amp; Parameter'!$E$17*('Data &amp; Parameter'!$E$18+'Data &amp; Parameter'!$E$19)*'Data &amp; Parameter'!$E$20*'Data &amp; Parameter'!$E$37*N3933</f>
        <v>0</v>
      </c>
      <c r="P3933">
        <f>ROUNDUP(IF(D3933&gt;$D$4,0,($D$4-D3933+1)/365),0)</f>
        <v>0</v>
      </c>
      <c r="Q3933">
        <f>ROUNDUP(IF(D3933&gt;$D$5,0,($D$5-D3933+1)/365),0)</f>
        <v>0</v>
      </c>
      <c r="R3933" s="28">
        <f>IF(OR(P3933=1,Q3933=1),IF(D3933+364&lt;=$D$5,(D3933+364-$D$4+1)/365,IF(D3933&gt;$D$4,($D$5-D3933+1)/365,$D$6/365)),0)</f>
        <v>0</v>
      </c>
      <c r="S3933" s="28">
        <f>'Data &amp; Parameter'!$E$16*'Data &amp; Parameter'!$E$17*('Data &amp; Parameter'!$E$18+'Data &amp; Parameter'!$E$19)*'Data &amp; Parameter'!$E$20*'Data &amp; Parameter'!$E$37*R3933</f>
        <v>0</v>
      </c>
      <c r="T3933" s="28">
        <f t="shared" si="61"/>
        <v>0</v>
      </c>
    </row>
    <row r="3934" spans="1:20" ht="15.75" customHeight="1" x14ac:dyDescent="0.35">
      <c r="A3934">
        <v>3927</v>
      </c>
      <c r="B3934" s="76">
        <v>44254.588333333333</v>
      </c>
      <c r="C3934" s="1" t="s">
        <v>12461</v>
      </c>
      <c r="D3934" s="76">
        <v>44254.589178240742</v>
      </c>
      <c r="E3934" s="1" t="s">
        <v>12462</v>
      </c>
      <c r="F3934" s="1" t="s">
        <v>12463</v>
      </c>
      <c r="G3934" s="1" t="s">
        <v>123</v>
      </c>
      <c r="H3934" s="1" t="s">
        <v>124</v>
      </c>
      <c r="I3934" s="1" t="s">
        <v>125</v>
      </c>
      <c r="J3934" s="1" t="s">
        <v>7979</v>
      </c>
      <c r="K3934" s="1" t="s">
        <v>7979</v>
      </c>
      <c r="L3934">
        <f>ROUNDUP(IF(B3934&gt;$D$4,0,($D$4-B3934+1)/365),0)</f>
        <v>0</v>
      </c>
      <c r="M3934">
        <f>ROUNDUP(IF(B3934&gt;$D$5,0,($D$5-B3934+1)/365),0)</f>
        <v>0</v>
      </c>
      <c r="N3934" s="28">
        <f>IF(OR(L3934=1,M3934=1),IF(B3934+364&lt;=$D$5,(B3934+364-$D$4+1)/365,IF(B3934&gt;$D$4,($D$5-B3934+1)/365,$D$6/365)),0)</f>
        <v>0</v>
      </c>
      <c r="O3934" s="28">
        <f>'Data &amp; Parameter'!$E$16*'Data &amp; Parameter'!$E$17*('Data &amp; Parameter'!$E$18+'Data &amp; Parameter'!$E$19)*'Data &amp; Parameter'!$E$20*'Data &amp; Parameter'!$E$37*N3934</f>
        <v>0</v>
      </c>
      <c r="P3934">
        <f>ROUNDUP(IF(D3934&gt;$D$4,0,($D$4-D3934+1)/365),0)</f>
        <v>0</v>
      </c>
      <c r="Q3934">
        <f>ROUNDUP(IF(D3934&gt;$D$5,0,($D$5-D3934+1)/365),0)</f>
        <v>0</v>
      </c>
      <c r="R3934" s="28">
        <f>IF(OR(P3934=1,Q3934=1),IF(D3934+364&lt;=$D$5,(D3934+364-$D$4+1)/365,IF(D3934&gt;$D$4,($D$5-D3934+1)/365,$D$6/365)),0)</f>
        <v>0</v>
      </c>
      <c r="S3934" s="28">
        <f>'Data &amp; Parameter'!$E$16*'Data &amp; Parameter'!$E$17*('Data &amp; Parameter'!$E$18+'Data &amp; Parameter'!$E$19)*'Data &amp; Parameter'!$E$20*'Data &amp; Parameter'!$E$37*R3934</f>
        <v>0</v>
      </c>
      <c r="T3934" s="28">
        <f t="shared" si="61"/>
        <v>0</v>
      </c>
    </row>
    <row r="3935" spans="1:20" ht="15.75" customHeight="1" x14ac:dyDescent="0.35">
      <c r="A3935">
        <v>3928</v>
      </c>
      <c r="B3935" s="76">
        <v>44254.588587962964</v>
      </c>
      <c r="C3935" s="1" t="s">
        <v>12464</v>
      </c>
      <c r="D3935" s="76">
        <v>44254.589282407411</v>
      </c>
      <c r="E3935" s="1" t="s">
        <v>12465</v>
      </c>
      <c r="F3935" s="1" t="s">
        <v>12466</v>
      </c>
      <c r="G3935" s="1" t="s">
        <v>123</v>
      </c>
      <c r="H3935" s="1" t="s">
        <v>729</v>
      </c>
      <c r="I3935" s="1" t="s">
        <v>125</v>
      </c>
      <c r="J3935" s="1" t="s">
        <v>656</v>
      </c>
      <c r="K3935" s="1" t="s">
        <v>656</v>
      </c>
      <c r="L3935">
        <f>ROUNDUP(IF(B3935&gt;$D$4,0,($D$4-B3935+1)/365),0)</f>
        <v>0</v>
      </c>
      <c r="M3935">
        <f>ROUNDUP(IF(B3935&gt;$D$5,0,($D$5-B3935+1)/365),0)</f>
        <v>0</v>
      </c>
      <c r="N3935" s="28">
        <f>IF(OR(L3935=1,M3935=1),IF(B3935+364&lt;=$D$5,(B3935+364-$D$4+1)/365,IF(B3935&gt;$D$4,($D$5-B3935+1)/365,$D$6/365)),0)</f>
        <v>0</v>
      </c>
      <c r="O3935" s="28">
        <f>'Data &amp; Parameter'!$E$16*'Data &amp; Parameter'!$E$17*('Data &amp; Parameter'!$E$18+'Data &amp; Parameter'!$E$19)*'Data &amp; Parameter'!$E$20*'Data &amp; Parameter'!$E$37*N3935</f>
        <v>0</v>
      </c>
      <c r="P3935">
        <f>ROUNDUP(IF(D3935&gt;$D$4,0,($D$4-D3935+1)/365),0)</f>
        <v>0</v>
      </c>
      <c r="Q3935">
        <f>ROUNDUP(IF(D3935&gt;$D$5,0,($D$5-D3935+1)/365),0)</f>
        <v>0</v>
      </c>
      <c r="R3935" s="28">
        <f>IF(OR(P3935=1,Q3935=1),IF(D3935+364&lt;=$D$5,(D3935+364-$D$4+1)/365,IF(D3935&gt;$D$4,($D$5-D3935+1)/365,$D$6/365)),0)</f>
        <v>0</v>
      </c>
      <c r="S3935" s="28">
        <f>'Data &amp; Parameter'!$E$16*'Data &amp; Parameter'!$E$17*('Data &amp; Parameter'!$E$18+'Data &amp; Parameter'!$E$19)*'Data &amp; Parameter'!$E$20*'Data &amp; Parameter'!$E$37*R3935</f>
        <v>0</v>
      </c>
      <c r="T3935" s="28">
        <f t="shared" si="61"/>
        <v>0</v>
      </c>
    </row>
    <row r="3936" spans="1:20" ht="15.75" customHeight="1" x14ac:dyDescent="0.35">
      <c r="A3936">
        <v>3929</v>
      </c>
      <c r="B3936" s="76">
        <v>44254.590567129635</v>
      </c>
      <c r="C3936" s="1" t="s">
        <v>12467</v>
      </c>
      <c r="D3936" s="76">
        <v>44254.590949074074</v>
      </c>
      <c r="E3936" s="1" t="s">
        <v>12468</v>
      </c>
      <c r="F3936" s="1" t="s">
        <v>12469</v>
      </c>
      <c r="G3936" s="1" t="s">
        <v>123</v>
      </c>
      <c r="H3936" s="1" t="s">
        <v>124</v>
      </c>
      <c r="I3936" s="1" t="s">
        <v>125</v>
      </c>
      <c r="J3936" s="1" t="s">
        <v>12254</v>
      </c>
      <c r="K3936" s="1" t="s">
        <v>12255</v>
      </c>
      <c r="L3936">
        <f>ROUNDUP(IF(B3936&gt;$D$4,0,($D$4-B3936+1)/365),0)</f>
        <v>0</v>
      </c>
      <c r="M3936">
        <f>ROUNDUP(IF(B3936&gt;$D$5,0,($D$5-B3936+1)/365),0)</f>
        <v>0</v>
      </c>
      <c r="N3936" s="28">
        <f>IF(OR(L3936=1,M3936=1),IF(B3936+364&lt;=$D$5,(B3936+364-$D$4+1)/365,IF(B3936&gt;$D$4,($D$5-B3936+1)/365,$D$6/365)),0)</f>
        <v>0</v>
      </c>
      <c r="O3936" s="28">
        <f>'Data &amp; Parameter'!$E$16*'Data &amp; Parameter'!$E$17*('Data &amp; Parameter'!$E$18+'Data &amp; Parameter'!$E$19)*'Data &amp; Parameter'!$E$20*'Data &amp; Parameter'!$E$37*N3936</f>
        <v>0</v>
      </c>
      <c r="P3936">
        <f>ROUNDUP(IF(D3936&gt;$D$4,0,($D$4-D3936+1)/365),0)</f>
        <v>0</v>
      </c>
      <c r="Q3936">
        <f>ROUNDUP(IF(D3936&gt;$D$5,0,($D$5-D3936+1)/365),0)</f>
        <v>0</v>
      </c>
      <c r="R3936" s="28">
        <f>IF(OR(P3936=1,Q3936=1),IF(D3936+364&lt;=$D$5,(D3936+364-$D$4+1)/365,IF(D3936&gt;$D$4,($D$5-D3936+1)/365,$D$6/365)),0)</f>
        <v>0</v>
      </c>
      <c r="S3936" s="28">
        <f>'Data &amp; Parameter'!$E$16*'Data &amp; Parameter'!$E$17*('Data &amp; Parameter'!$E$18+'Data &amp; Parameter'!$E$19)*'Data &amp; Parameter'!$E$20*'Data &amp; Parameter'!$E$37*R3936</f>
        <v>0</v>
      </c>
      <c r="T3936" s="28">
        <f t="shared" si="61"/>
        <v>0</v>
      </c>
    </row>
    <row r="3937" spans="1:20" ht="15.75" customHeight="1" x14ac:dyDescent="0.35">
      <c r="A3937">
        <v>3930</v>
      </c>
      <c r="B3937" s="76">
        <v>44254.592673611114</v>
      </c>
      <c r="C3937" s="1" t="s">
        <v>12470</v>
      </c>
      <c r="D3937" s="76">
        <v>44254.594710648147</v>
      </c>
      <c r="E3937" s="1" t="s">
        <v>12471</v>
      </c>
      <c r="F3937" s="1" t="s">
        <v>12472</v>
      </c>
      <c r="G3937" s="1" t="s">
        <v>123</v>
      </c>
      <c r="H3937" s="1" t="s">
        <v>729</v>
      </c>
      <c r="I3937" s="1" t="s">
        <v>125</v>
      </c>
      <c r="J3937" s="1" t="s">
        <v>656</v>
      </c>
      <c r="K3937" s="1" t="s">
        <v>656</v>
      </c>
      <c r="L3937">
        <f>ROUNDUP(IF(B3937&gt;$D$4,0,($D$4-B3937+1)/365),0)</f>
        <v>0</v>
      </c>
      <c r="M3937">
        <f>ROUNDUP(IF(B3937&gt;$D$5,0,($D$5-B3937+1)/365),0)</f>
        <v>0</v>
      </c>
      <c r="N3937" s="28">
        <f>IF(OR(L3937=1,M3937=1),IF(B3937+364&lt;=$D$5,(B3937+364-$D$4+1)/365,IF(B3937&gt;$D$4,($D$5-B3937+1)/365,$D$6/365)),0)</f>
        <v>0</v>
      </c>
      <c r="O3937" s="28">
        <f>'Data &amp; Parameter'!$E$16*'Data &amp; Parameter'!$E$17*('Data &amp; Parameter'!$E$18+'Data &amp; Parameter'!$E$19)*'Data &amp; Parameter'!$E$20*'Data &amp; Parameter'!$E$37*N3937</f>
        <v>0</v>
      </c>
      <c r="P3937">
        <f>ROUNDUP(IF(D3937&gt;$D$4,0,($D$4-D3937+1)/365),0)</f>
        <v>0</v>
      </c>
      <c r="Q3937">
        <f>ROUNDUP(IF(D3937&gt;$D$5,0,($D$5-D3937+1)/365),0)</f>
        <v>0</v>
      </c>
      <c r="R3937" s="28">
        <f>IF(OR(P3937=1,Q3937=1),IF(D3937+364&lt;=$D$5,(D3937+364-$D$4+1)/365,IF(D3937&gt;$D$4,($D$5-D3937+1)/365,$D$6/365)),0)</f>
        <v>0</v>
      </c>
      <c r="S3937" s="28">
        <f>'Data &amp; Parameter'!$E$16*'Data &amp; Parameter'!$E$17*('Data &amp; Parameter'!$E$18+'Data &amp; Parameter'!$E$19)*'Data &amp; Parameter'!$E$20*'Data &amp; Parameter'!$E$37*R3937</f>
        <v>0</v>
      </c>
      <c r="T3937" s="28">
        <f t="shared" si="61"/>
        <v>0</v>
      </c>
    </row>
    <row r="3938" spans="1:20" ht="15.75" customHeight="1" x14ac:dyDescent="0.35">
      <c r="A3938">
        <v>3931</v>
      </c>
      <c r="B3938" s="76">
        <v>44254.592847222222</v>
      </c>
      <c r="C3938" s="1" t="s">
        <v>12473</v>
      </c>
      <c r="D3938" s="76">
        <v>44254.594398148147</v>
      </c>
      <c r="E3938" s="1" t="s">
        <v>12474</v>
      </c>
      <c r="F3938" s="1" t="s">
        <v>12475</v>
      </c>
      <c r="G3938" s="1" t="s">
        <v>123</v>
      </c>
      <c r="H3938" s="1" t="s">
        <v>124</v>
      </c>
      <c r="I3938" s="1" t="s">
        <v>125</v>
      </c>
      <c r="J3938" s="1" t="s">
        <v>10722</v>
      </c>
      <c r="K3938" s="1" t="s">
        <v>10722</v>
      </c>
      <c r="L3938">
        <f>ROUNDUP(IF(B3938&gt;$D$4,0,($D$4-B3938+1)/365),0)</f>
        <v>0</v>
      </c>
      <c r="M3938">
        <f>ROUNDUP(IF(B3938&gt;$D$5,0,($D$5-B3938+1)/365),0)</f>
        <v>0</v>
      </c>
      <c r="N3938" s="28">
        <f>IF(OR(L3938=1,M3938=1),IF(B3938+364&lt;=$D$5,(B3938+364-$D$4+1)/365,IF(B3938&gt;$D$4,($D$5-B3938+1)/365,$D$6/365)),0)</f>
        <v>0</v>
      </c>
      <c r="O3938" s="28">
        <f>'Data &amp; Parameter'!$E$16*'Data &amp; Parameter'!$E$17*('Data &amp; Parameter'!$E$18+'Data &amp; Parameter'!$E$19)*'Data &amp; Parameter'!$E$20*'Data &amp; Parameter'!$E$37*N3938</f>
        <v>0</v>
      </c>
      <c r="P3938">
        <f>ROUNDUP(IF(D3938&gt;$D$4,0,($D$4-D3938+1)/365),0)</f>
        <v>0</v>
      </c>
      <c r="Q3938">
        <f>ROUNDUP(IF(D3938&gt;$D$5,0,($D$5-D3938+1)/365),0)</f>
        <v>0</v>
      </c>
      <c r="R3938" s="28">
        <f>IF(OR(P3938=1,Q3938=1),IF(D3938+364&lt;=$D$5,(D3938+364-$D$4+1)/365,IF(D3938&gt;$D$4,($D$5-D3938+1)/365,$D$6/365)),0)</f>
        <v>0</v>
      </c>
      <c r="S3938" s="28">
        <f>'Data &amp; Parameter'!$E$16*'Data &amp; Parameter'!$E$17*('Data &amp; Parameter'!$E$18+'Data &amp; Parameter'!$E$19)*'Data &amp; Parameter'!$E$20*'Data &amp; Parameter'!$E$37*R3938</f>
        <v>0</v>
      </c>
      <c r="T3938" s="28">
        <f t="shared" si="61"/>
        <v>0</v>
      </c>
    </row>
    <row r="3939" spans="1:20" ht="15.75" customHeight="1" x14ac:dyDescent="0.35">
      <c r="A3939">
        <v>3932</v>
      </c>
      <c r="B3939" s="76">
        <v>44254.593240740738</v>
      </c>
      <c r="C3939" s="1" t="s">
        <v>12476</v>
      </c>
      <c r="D3939" s="76">
        <v>44254.594224537039</v>
      </c>
      <c r="E3939" s="1" t="s">
        <v>12477</v>
      </c>
      <c r="F3939" s="1" t="s">
        <v>12478</v>
      </c>
      <c r="G3939" s="1" t="s">
        <v>123</v>
      </c>
      <c r="H3939" s="1" t="s">
        <v>124</v>
      </c>
      <c r="I3939" s="1" t="s">
        <v>125</v>
      </c>
      <c r="J3939" s="1" t="s">
        <v>10727</v>
      </c>
      <c r="K3939" s="1" t="s">
        <v>10727</v>
      </c>
      <c r="L3939">
        <f>ROUNDUP(IF(B3939&gt;$D$4,0,($D$4-B3939+1)/365),0)</f>
        <v>0</v>
      </c>
      <c r="M3939">
        <f>ROUNDUP(IF(B3939&gt;$D$5,0,($D$5-B3939+1)/365),0)</f>
        <v>0</v>
      </c>
      <c r="N3939" s="28">
        <f>IF(OR(L3939=1,M3939=1),IF(B3939+364&lt;=$D$5,(B3939+364-$D$4+1)/365,IF(B3939&gt;$D$4,($D$5-B3939+1)/365,$D$6/365)),0)</f>
        <v>0</v>
      </c>
      <c r="O3939" s="28">
        <f>'Data &amp; Parameter'!$E$16*'Data &amp; Parameter'!$E$17*('Data &amp; Parameter'!$E$18+'Data &amp; Parameter'!$E$19)*'Data &amp; Parameter'!$E$20*'Data &amp; Parameter'!$E$37*N3939</f>
        <v>0</v>
      </c>
      <c r="P3939">
        <f>ROUNDUP(IF(D3939&gt;$D$4,0,($D$4-D3939+1)/365),0)</f>
        <v>0</v>
      </c>
      <c r="Q3939">
        <f>ROUNDUP(IF(D3939&gt;$D$5,0,($D$5-D3939+1)/365),0)</f>
        <v>0</v>
      </c>
      <c r="R3939" s="28">
        <f>IF(OR(P3939=1,Q3939=1),IF(D3939+364&lt;=$D$5,(D3939+364-$D$4+1)/365,IF(D3939&gt;$D$4,($D$5-D3939+1)/365,$D$6/365)),0)</f>
        <v>0</v>
      </c>
      <c r="S3939" s="28">
        <f>'Data &amp; Parameter'!$E$16*'Data &amp; Parameter'!$E$17*('Data &amp; Parameter'!$E$18+'Data &amp; Parameter'!$E$19)*'Data &amp; Parameter'!$E$20*'Data &amp; Parameter'!$E$37*R3939</f>
        <v>0</v>
      </c>
      <c r="T3939" s="28">
        <f t="shared" si="61"/>
        <v>0</v>
      </c>
    </row>
    <row r="3940" spans="1:20" ht="15.75" customHeight="1" x14ac:dyDescent="0.35">
      <c r="A3940">
        <v>3933</v>
      </c>
      <c r="B3940" s="76">
        <v>44254.593344907407</v>
      </c>
      <c r="C3940" s="1" t="s">
        <v>12479</v>
      </c>
      <c r="D3940" s="76">
        <v>44254.5940625</v>
      </c>
      <c r="E3940" s="1" t="s">
        <v>12480</v>
      </c>
      <c r="F3940" s="1" t="s">
        <v>12481</v>
      </c>
      <c r="G3940" s="1" t="s">
        <v>123</v>
      </c>
      <c r="H3940" s="1" t="s">
        <v>124</v>
      </c>
      <c r="I3940" s="1" t="s">
        <v>125</v>
      </c>
      <c r="J3940" s="1" t="s">
        <v>12254</v>
      </c>
      <c r="K3940" s="1" t="s">
        <v>12255</v>
      </c>
      <c r="L3940">
        <f>ROUNDUP(IF(B3940&gt;$D$4,0,($D$4-B3940+1)/365),0)</f>
        <v>0</v>
      </c>
      <c r="M3940">
        <f>ROUNDUP(IF(B3940&gt;$D$5,0,($D$5-B3940+1)/365),0)</f>
        <v>0</v>
      </c>
      <c r="N3940" s="28">
        <f>IF(OR(L3940=1,M3940=1),IF(B3940+364&lt;=$D$5,(B3940+364-$D$4+1)/365,IF(B3940&gt;$D$4,($D$5-B3940+1)/365,$D$6/365)),0)</f>
        <v>0</v>
      </c>
      <c r="O3940" s="28">
        <f>'Data &amp; Parameter'!$E$16*'Data &amp; Parameter'!$E$17*('Data &amp; Parameter'!$E$18+'Data &amp; Parameter'!$E$19)*'Data &amp; Parameter'!$E$20*'Data &amp; Parameter'!$E$37*N3940</f>
        <v>0</v>
      </c>
      <c r="P3940">
        <f>ROUNDUP(IF(D3940&gt;$D$4,0,($D$4-D3940+1)/365),0)</f>
        <v>0</v>
      </c>
      <c r="Q3940">
        <f>ROUNDUP(IF(D3940&gt;$D$5,0,($D$5-D3940+1)/365),0)</f>
        <v>0</v>
      </c>
      <c r="R3940" s="28">
        <f>IF(OR(P3940=1,Q3940=1),IF(D3940+364&lt;=$D$5,(D3940+364-$D$4+1)/365,IF(D3940&gt;$D$4,($D$5-D3940+1)/365,$D$6/365)),0)</f>
        <v>0</v>
      </c>
      <c r="S3940" s="28">
        <f>'Data &amp; Parameter'!$E$16*'Data &amp; Parameter'!$E$17*('Data &amp; Parameter'!$E$18+'Data &amp; Parameter'!$E$19)*'Data &amp; Parameter'!$E$20*'Data &amp; Parameter'!$E$37*R3940</f>
        <v>0</v>
      </c>
      <c r="T3940" s="28">
        <f t="shared" si="61"/>
        <v>0</v>
      </c>
    </row>
    <row r="3941" spans="1:20" ht="15.75" customHeight="1" x14ac:dyDescent="0.35">
      <c r="A3941">
        <v>3934</v>
      </c>
      <c r="B3941" s="76">
        <v>44254.593506944446</v>
      </c>
      <c r="C3941" s="1" t="s">
        <v>12482</v>
      </c>
      <c r="D3941" s="76">
        <v>44254.594456018516</v>
      </c>
      <c r="E3941" s="1" t="s">
        <v>12483</v>
      </c>
      <c r="F3941" s="1" t="s">
        <v>12484</v>
      </c>
      <c r="G3941" s="1" t="s">
        <v>123</v>
      </c>
      <c r="H3941" s="1" t="s">
        <v>124</v>
      </c>
      <c r="I3941" s="1" t="s">
        <v>125</v>
      </c>
      <c r="J3941" s="1" t="s">
        <v>7979</v>
      </c>
      <c r="K3941" s="1" t="s">
        <v>7979</v>
      </c>
      <c r="L3941">
        <f>ROUNDUP(IF(B3941&gt;$D$4,0,($D$4-B3941+1)/365),0)</f>
        <v>0</v>
      </c>
      <c r="M3941">
        <f>ROUNDUP(IF(B3941&gt;$D$5,0,($D$5-B3941+1)/365),0)</f>
        <v>0</v>
      </c>
      <c r="N3941" s="28">
        <f>IF(OR(L3941=1,M3941=1),IF(B3941+364&lt;=$D$5,(B3941+364-$D$4+1)/365,IF(B3941&gt;$D$4,($D$5-B3941+1)/365,$D$6/365)),0)</f>
        <v>0</v>
      </c>
      <c r="O3941" s="28">
        <f>'Data &amp; Parameter'!$E$16*'Data &amp; Parameter'!$E$17*('Data &amp; Parameter'!$E$18+'Data &amp; Parameter'!$E$19)*'Data &amp; Parameter'!$E$20*'Data &amp; Parameter'!$E$37*N3941</f>
        <v>0</v>
      </c>
      <c r="P3941">
        <f>ROUNDUP(IF(D3941&gt;$D$4,0,($D$4-D3941+1)/365),0)</f>
        <v>0</v>
      </c>
      <c r="Q3941">
        <f>ROUNDUP(IF(D3941&gt;$D$5,0,($D$5-D3941+1)/365),0)</f>
        <v>0</v>
      </c>
      <c r="R3941" s="28">
        <f>IF(OR(P3941=1,Q3941=1),IF(D3941+364&lt;=$D$5,(D3941+364-$D$4+1)/365,IF(D3941&gt;$D$4,($D$5-D3941+1)/365,$D$6/365)),0)</f>
        <v>0</v>
      </c>
      <c r="S3941" s="28">
        <f>'Data &amp; Parameter'!$E$16*'Data &amp; Parameter'!$E$17*('Data &amp; Parameter'!$E$18+'Data &amp; Parameter'!$E$19)*'Data &amp; Parameter'!$E$20*'Data &amp; Parameter'!$E$37*R3941</f>
        <v>0</v>
      </c>
      <c r="T3941" s="28">
        <f t="shared" si="61"/>
        <v>0</v>
      </c>
    </row>
    <row r="3942" spans="1:20" ht="15.75" customHeight="1" x14ac:dyDescent="0.35">
      <c r="A3942">
        <v>3935</v>
      </c>
      <c r="B3942" s="76">
        <v>44254.595023148147</v>
      </c>
      <c r="C3942" s="1" t="s">
        <v>12485</v>
      </c>
      <c r="D3942" s="76">
        <v>44254.595659722225</v>
      </c>
      <c r="E3942" s="1" t="s">
        <v>12486</v>
      </c>
      <c r="F3942" s="1" t="s">
        <v>12487</v>
      </c>
      <c r="G3942" s="1" t="s">
        <v>123</v>
      </c>
      <c r="H3942" s="1" t="s">
        <v>124</v>
      </c>
      <c r="I3942" s="1" t="s">
        <v>125</v>
      </c>
      <c r="J3942" s="1" t="s">
        <v>9783</v>
      </c>
      <c r="K3942" s="1" t="s">
        <v>9783</v>
      </c>
      <c r="L3942">
        <f>ROUNDUP(IF(B3942&gt;$D$4,0,($D$4-B3942+1)/365),0)</f>
        <v>0</v>
      </c>
      <c r="M3942">
        <f>ROUNDUP(IF(B3942&gt;$D$5,0,($D$5-B3942+1)/365),0)</f>
        <v>0</v>
      </c>
      <c r="N3942" s="28">
        <f>IF(OR(L3942=1,M3942=1),IF(B3942+364&lt;=$D$5,(B3942+364-$D$4+1)/365,IF(B3942&gt;$D$4,($D$5-B3942+1)/365,$D$6/365)),0)</f>
        <v>0</v>
      </c>
      <c r="O3942" s="28">
        <f>'Data &amp; Parameter'!$E$16*'Data &amp; Parameter'!$E$17*('Data &amp; Parameter'!$E$18+'Data &amp; Parameter'!$E$19)*'Data &amp; Parameter'!$E$20*'Data &amp; Parameter'!$E$37*N3942</f>
        <v>0</v>
      </c>
      <c r="P3942">
        <f>ROUNDUP(IF(D3942&gt;$D$4,0,($D$4-D3942+1)/365),0)</f>
        <v>0</v>
      </c>
      <c r="Q3942">
        <f>ROUNDUP(IF(D3942&gt;$D$5,0,($D$5-D3942+1)/365),0)</f>
        <v>0</v>
      </c>
      <c r="R3942" s="28">
        <f>IF(OR(P3942=1,Q3942=1),IF(D3942+364&lt;=$D$5,(D3942+364-$D$4+1)/365,IF(D3942&gt;$D$4,($D$5-D3942+1)/365,$D$6/365)),0)</f>
        <v>0</v>
      </c>
      <c r="S3942" s="28">
        <f>'Data &amp; Parameter'!$E$16*'Data &amp; Parameter'!$E$17*('Data &amp; Parameter'!$E$18+'Data &amp; Parameter'!$E$19)*'Data &amp; Parameter'!$E$20*'Data &amp; Parameter'!$E$37*R3942</f>
        <v>0</v>
      </c>
      <c r="T3942" s="28">
        <f t="shared" si="61"/>
        <v>0</v>
      </c>
    </row>
    <row r="3943" spans="1:20" ht="15.75" customHeight="1" x14ac:dyDescent="0.35">
      <c r="A3943">
        <v>3936</v>
      </c>
      <c r="B3943" s="76">
        <v>44254.595590277779</v>
      </c>
      <c r="C3943" s="1" t="s">
        <v>12488</v>
      </c>
      <c r="D3943" s="76">
        <v>44254.596006944441</v>
      </c>
      <c r="E3943" s="1" t="s">
        <v>12489</v>
      </c>
      <c r="F3943" s="1" t="s">
        <v>12490</v>
      </c>
      <c r="G3943" s="1" t="s">
        <v>123</v>
      </c>
      <c r="H3943" s="1" t="s">
        <v>124</v>
      </c>
      <c r="I3943" s="1" t="s">
        <v>125</v>
      </c>
      <c r="J3943" s="1" t="s">
        <v>10722</v>
      </c>
      <c r="K3943" s="1" t="s">
        <v>10722</v>
      </c>
      <c r="L3943">
        <f>ROUNDUP(IF(B3943&gt;$D$4,0,($D$4-B3943+1)/365),0)</f>
        <v>0</v>
      </c>
      <c r="M3943">
        <f>ROUNDUP(IF(B3943&gt;$D$5,0,($D$5-B3943+1)/365),0)</f>
        <v>0</v>
      </c>
      <c r="N3943" s="28">
        <f>IF(OR(L3943=1,M3943=1),IF(B3943+364&lt;=$D$5,(B3943+364-$D$4+1)/365,IF(B3943&gt;$D$4,($D$5-B3943+1)/365,$D$6/365)),0)</f>
        <v>0</v>
      </c>
      <c r="O3943" s="28">
        <f>'Data &amp; Parameter'!$E$16*'Data &amp; Parameter'!$E$17*('Data &amp; Parameter'!$E$18+'Data &amp; Parameter'!$E$19)*'Data &amp; Parameter'!$E$20*'Data &amp; Parameter'!$E$37*N3943</f>
        <v>0</v>
      </c>
      <c r="P3943">
        <f>ROUNDUP(IF(D3943&gt;$D$4,0,($D$4-D3943+1)/365),0)</f>
        <v>0</v>
      </c>
      <c r="Q3943">
        <f>ROUNDUP(IF(D3943&gt;$D$5,0,($D$5-D3943+1)/365),0)</f>
        <v>0</v>
      </c>
      <c r="R3943" s="28">
        <f>IF(OR(P3943=1,Q3943=1),IF(D3943+364&lt;=$D$5,(D3943+364-$D$4+1)/365,IF(D3943&gt;$D$4,($D$5-D3943+1)/365,$D$6/365)),0)</f>
        <v>0</v>
      </c>
      <c r="S3943" s="28">
        <f>'Data &amp; Parameter'!$E$16*'Data &amp; Parameter'!$E$17*('Data &amp; Parameter'!$E$18+'Data &amp; Parameter'!$E$19)*'Data &amp; Parameter'!$E$20*'Data &amp; Parameter'!$E$37*R3943</f>
        <v>0</v>
      </c>
      <c r="T3943" s="28">
        <f t="shared" si="61"/>
        <v>0</v>
      </c>
    </row>
    <row r="3944" spans="1:20" ht="15.75" customHeight="1" x14ac:dyDescent="0.35">
      <c r="A3944">
        <v>3937</v>
      </c>
      <c r="B3944" s="76">
        <v>44254.596863425926</v>
      </c>
      <c r="C3944" s="1" t="s">
        <v>12491</v>
      </c>
      <c r="D3944" s="76">
        <v>44254.597708333335</v>
      </c>
      <c r="E3944" s="1" t="s">
        <v>12492</v>
      </c>
      <c r="F3944" s="1" t="s">
        <v>12493</v>
      </c>
      <c r="G3944" s="1" t="s">
        <v>123</v>
      </c>
      <c r="H3944" s="1" t="s">
        <v>729</v>
      </c>
      <c r="I3944" s="1" t="s">
        <v>125</v>
      </c>
      <c r="J3944" s="1" t="s">
        <v>656</v>
      </c>
      <c r="K3944" s="1" t="s">
        <v>656</v>
      </c>
      <c r="L3944">
        <f>ROUNDUP(IF(B3944&gt;$D$4,0,($D$4-B3944+1)/365),0)</f>
        <v>0</v>
      </c>
      <c r="M3944">
        <f>ROUNDUP(IF(B3944&gt;$D$5,0,($D$5-B3944+1)/365),0)</f>
        <v>0</v>
      </c>
      <c r="N3944" s="28">
        <f>IF(OR(L3944=1,M3944=1),IF(B3944+364&lt;=$D$5,(B3944+364-$D$4+1)/365,IF(B3944&gt;$D$4,($D$5-B3944+1)/365,$D$6/365)),0)</f>
        <v>0</v>
      </c>
      <c r="O3944" s="28">
        <f>'Data &amp; Parameter'!$E$16*'Data &amp; Parameter'!$E$17*('Data &amp; Parameter'!$E$18+'Data &amp; Parameter'!$E$19)*'Data &amp; Parameter'!$E$20*'Data &amp; Parameter'!$E$37*N3944</f>
        <v>0</v>
      </c>
      <c r="P3944">
        <f>ROUNDUP(IF(D3944&gt;$D$4,0,($D$4-D3944+1)/365),0)</f>
        <v>0</v>
      </c>
      <c r="Q3944">
        <f>ROUNDUP(IF(D3944&gt;$D$5,0,($D$5-D3944+1)/365),0)</f>
        <v>0</v>
      </c>
      <c r="R3944" s="28">
        <f>IF(OR(P3944=1,Q3944=1),IF(D3944+364&lt;=$D$5,(D3944+364-$D$4+1)/365,IF(D3944&gt;$D$4,($D$5-D3944+1)/365,$D$6/365)),0)</f>
        <v>0</v>
      </c>
      <c r="S3944" s="28">
        <f>'Data &amp; Parameter'!$E$16*'Data &amp; Parameter'!$E$17*('Data &amp; Parameter'!$E$18+'Data &amp; Parameter'!$E$19)*'Data &amp; Parameter'!$E$20*'Data &amp; Parameter'!$E$37*R3944</f>
        <v>0</v>
      </c>
      <c r="T3944" s="28">
        <f t="shared" si="61"/>
        <v>0</v>
      </c>
    </row>
    <row r="3945" spans="1:20" ht="15.75" customHeight="1" x14ac:dyDescent="0.35">
      <c r="A3945">
        <v>3938</v>
      </c>
      <c r="B3945" s="76">
        <v>44254.597013888888</v>
      </c>
      <c r="C3945" s="1" t="s">
        <v>12494</v>
      </c>
      <c r="D3945" s="76">
        <v>44254.597557870366</v>
      </c>
      <c r="E3945" s="1" t="s">
        <v>12495</v>
      </c>
      <c r="F3945" s="1" t="s">
        <v>12496</v>
      </c>
      <c r="G3945" s="1" t="s">
        <v>123</v>
      </c>
      <c r="H3945" s="1" t="s">
        <v>124</v>
      </c>
      <c r="I3945" s="1" t="s">
        <v>125</v>
      </c>
      <c r="J3945" s="1" t="s">
        <v>12254</v>
      </c>
      <c r="K3945" s="1" t="s">
        <v>12255</v>
      </c>
      <c r="L3945">
        <f>ROUNDUP(IF(B3945&gt;$D$4,0,($D$4-B3945+1)/365),0)</f>
        <v>0</v>
      </c>
      <c r="M3945">
        <f>ROUNDUP(IF(B3945&gt;$D$5,0,($D$5-B3945+1)/365),0)</f>
        <v>0</v>
      </c>
      <c r="N3945" s="28">
        <f>IF(OR(L3945=1,M3945=1),IF(B3945+364&lt;=$D$5,(B3945+364-$D$4+1)/365,IF(B3945&gt;$D$4,($D$5-B3945+1)/365,$D$6/365)),0)</f>
        <v>0</v>
      </c>
      <c r="O3945" s="28">
        <f>'Data &amp; Parameter'!$E$16*'Data &amp; Parameter'!$E$17*('Data &amp; Parameter'!$E$18+'Data &amp; Parameter'!$E$19)*'Data &amp; Parameter'!$E$20*'Data &amp; Parameter'!$E$37*N3945</f>
        <v>0</v>
      </c>
      <c r="P3945">
        <f>ROUNDUP(IF(D3945&gt;$D$4,0,($D$4-D3945+1)/365),0)</f>
        <v>0</v>
      </c>
      <c r="Q3945">
        <f>ROUNDUP(IF(D3945&gt;$D$5,0,($D$5-D3945+1)/365),0)</f>
        <v>0</v>
      </c>
      <c r="R3945" s="28">
        <f>IF(OR(P3945=1,Q3945=1),IF(D3945+364&lt;=$D$5,(D3945+364-$D$4+1)/365,IF(D3945&gt;$D$4,($D$5-D3945+1)/365,$D$6/365)),0)</f>
        <v>0</v>
      </c>
      <c r="S3945" s="28">
        <f>'Data &amp; Parameter'!$E$16*'Data &amp; Parameter'!$E$17*('Data &amp; Parameter'!$E$18+'Data &amp; Parameter'!$E$19)*'Data &amp; Parameter'!$E$20*'Data &amp; Parameter'!$E$37*R3945</f>
        <v>0</v>
      </c>
      <c r="T3945" s="28">
        <f t="shared" si="61"/>
        <v>0</v>
      </c>
    </row>
    <row r="3946" spans="1:20" ht="15.75" customHeight="1" x14ac:dyDescent="0.35">
      <c r="A3946">
        <v>3939</v>
      </c>
      <c r="B3946" s="76">
        <v>44254.597037037034</v>
      </c>
      <c r="C3946" s="1" t="s">
        <v>12497</v>
      </c>
      <c r="D3946" s="76">
        <v>44254.598275462966</v>
      </c>
      <c r="E3946" s="1" t="s">
        <v>12498</v>
      </c>
      <c r="F3946" s="1" t="s">
        <v>12499</v>
      </c>
      <c r="G3946" s="1" t="s">
        <v>123</v>
      </c>
      <c r="H3946" s="1" t="s">
        <v>124</v>
      </c>
      <c r="I3946" s="1" t="s">
        <v>125</v>
      </c>
      <c r="J3946" s="1" t="s">
        <v>7979</v>
      </c>
      <c r="K3946" s="1" t="s">
        <v>7979</v>
      </c>
      <c r="L3946">
        <f>ROUNDUP(IF(B3946&gt;$D$4,0,($D$4-B3946+1)/365),0)</f>
        <v>0</v>
      </c>
      <c r="M3946">
        <f>ROUNDUP(IF(B3946&gt;$D$5,0,($D$5-B3946+1)/365),0)</f>
        <v>0</v>
      </c>
      <c r="N3946" s="28">
        <f>IF(OR(L3946=1,M3946=1),IF(B3946+364&lt;=$D$5,(B3946+364-$D$4+1)/365,IF(B3946&gt;$D$4,($D$5-B3946+1)/365,$D$6/365)),0)</f>
        <v>0</v>
      </c>
      <c r="O3946" s="28">
        <f>'Data &amp; Parameter'!$E$16*'Data &amp; Parameter'!$E$17*('Data &amp; Parameter'!$E$18+'Data &amp; Parameter'!$E$19)*'Data &amp; Parameter'!$E$20*'Data &amp; Parameter'!$E$37*N3946</f>
        <v>0</v>
      </c>
      <c r="P3946">
        <f>ROUNDUP(IF(D3946&gt;$D$4,0,($D$4-D3946+1)/365),0)</f>
        <v>0</v>
      </c>
      <c r="Q3946">
        <f>ROUNDUP(IF(D3946&gt;$D$5,0,($D$5-D3946+1)/365),0)</f>
        <v>0</v>
      </c>
      <c r="R3946" s="28">
        <f>IF(OR(P3946=1,Q3946=1),IF(D3946+364&lt;=$D$5,(D3946+364-$D$4+1)/365,IF(D3946&gt;$D$4,($D$5-D3946+1)/365,$D$6/365)),0)</f>
        <v>0</v>
      </c>
      <c r="S3946" s="28">
        <f>'Data &amp; Parameter'!$E$16*'Data &amp; Parameter'!$E$17*('Data &amp; Parameter'!$E$18+'Data &amp; Parameter'!$E$19)*'Data &amp; Parameter'!$E$20*'Data &amp; Parameter'!$E$37*R3946</f>
        <v>0</v>
      </c>
      <c r="T3946" s="28">
        <f t="shared" si="61"/>
        <v>0</v>
      </c>
    </row>
    <row r="3947" spans="1:20" ht="15.75" customHeight="1" x14ac:dyDescent="0.35">
      <c r="A3947">
        <v>3940</v>
      </c>
      <c r="B3947" s="76">
        <v>44254.597673611112</v>
      </c>
      <c r="C3947" s="1" t="s">
        <v>12500</v>
      </c>
      <c r="D3947" s="76">
        <v>44254.599178240736</v>
      </c>
      <c r="E3947" s="1" t="s">
        <v>12501</v>
      </c>
      <c r="F3947" s="1" t="s">
        <v>12502</v>
      </c>
      <c r="G3947" s="1" t="s">
        <v>123</v>
      </c>
      <c r="H3947" s="1" t="s">
        <v>124</v>
      </c>
      <c r="I3947" s="1" t="s">
        <v>125</v>
      </c>
      <c r="J3947" s="1" t="s">
        <v>9808</v>
      </c>
      <c r="K3947" s="1" t="s">
        <v>9808</v>
      </c>
      <c r="L3947">
        <f>ROUNDUP(IF(B3947&gt;$D$4,0,($D$4-B3947+1)/365),0)</f>
        <v>0</v>
      </c>
      <c r="M3947">
        <f>ROUNDUP(IF(B3947&gt;$D$5,0,($D$5-B3947+1)/365),0)</f>
        <v>0</v>
      </c>
      <c r="N3947" s="28">
        <f>IF(OR(L3947=1,M3947=1),IF(B3947+364&lt;=$D$5,(B3947+364-$D$4+1)/365,IF(B3947&gt;$D$4,($D$5-B3947+1)/365,$D$6/365)),0)</f>
        <v>0</v>
      </c>
      <c r="O3947" s="28">
        <f>'Data &amp; Parameter'!$E$16*'Data &amp; Parameter'!$E$17*('Data &amp; Parameter'!$E$18+'Data &amp; Parameter'!$E$19)*'Data &amp; Parameter'!$E$20*'Data &amp; Parameter'!$E$37*N3947</f>
        <v>0</v>
      </c>
      <c r="P3947">
        <f>ROUNDUP(IF(D3947&gt;$D$4,0,($D$4-D3947+1)/365),0)</f>
        <v>0</v>
      </c>
      <c r="Q3947">
        <f>ROUNDUP(IF(D3947&gt;$D$5,0,($D$5-D3947+1)/365),0)</f>
        <v>0</v>
      </c>
      <c r="R3947" s="28">
        <f>IF(OR(P3947=1,Q3947=1),IF(D3947+364&lt;=$D$5,(D3947+364-$D$4+1)/365,IF(D3947&gt;$D$4,($D$5-D3947+1)/365,$D$6/365)),0)</f>
        <v>0</v>
      </c>
      <c r="S3947" s="28">
        <f>'Data &amp; Parameter'!$E$16*'Data &amp; Parameter'!$E$17*('Data &amp; Parameter'!$E$18+'Data &amp; Parameter'!$E$19)*'Data &amp; Parameter'!$E$20*'Data &amp; Parameter'!$E$37*R3947</f>
        <v>0</v>
      </c>
      <c r="T3947" s="28">
        <f t="shared" si="61"/>
        <v>0</v>
      </c>
    </row>
    <row r="3948" spans="1:20" ht="15.75" customHeight="1" x14ac:dyDescent="0.35">
      <c r="A3948">
        <v>3941</v>
      </c>
      <c r="B3948" s="76">
        <v>44254.599490740744</v>
      </c>
      <c r="C3948" s="1" t="s">
        <v>12503</v>
      </c>
      <c r="D3948" s="76">
        <v>44254.6</v>
      </c>
      <c r="E3948" s="1" t="s">
        <v>12504</v>
      </c>
      <c r="F3948" s="1" t="s">
        <v>12505</v>
      </c>
      <c r="G3948" s="1" t="s">
        <v>123</v>
      </c>
      <c r="H3948" s="1" t="s">
        <v>124</v>
      </c>
      <c r="I3948" s="1" t="s">
        <v>125</v>
      </c>
      <c r="J3948" s="1" t="s">
        <v>9783</v>
      </c>
      <c r="K3948" s="1" t="s">
        <v>9783</v>
      </c>
      <c r="L3948">
        <f>ROUNDUP(IF(B3948&gt;$D$4,0,($D$4-B3948+1)/365),0)</f>
        <v>0</v>
      </c>
      <c r="M3948">
        <f>ROUNDUP(IF(B3948&gt;$D$5,0,($D$5-B3948+1)/365),0)</f>
        <v>0</v>
      </c>
      <c r="N3948" s="28">
        <f>IF(OR(L3948=1,M3948=1),IF(B3948+364&lt;=$D$5,(B3948+364-$D$4+1)/365,IF(B3948&gt;$D$4,($D$5-B3948+1)/365,$D$6/365)),0)</f>
        <v>0</v>
      </c>
      <c r="O3948" s="28">
        <f>'Data &amp; Parameter'!$E$16*'Data &amp; Parameter'!$E$17*('Data &amp; Parameter'!$E$18+'Data &amp; Parameter'!$E$19)*'Data &amp; Parameter'!$E$20*'Data &amp; Parameter'!$E$37*N3948</f>
        <v>0</v>
      </c>
      <c r="P3948">
        <f>ROUNDUP(IF(D3948&gt;$D$4,0,($D$4-D3948+1)/365),0)</f>
        <v>0</v>
      </c>
      <c r="Q3948">
        <f>ROUNDUP(IF(D3948&gt;$D$5,0,($D$5-D3948+1)/365),0)</f>
        <v>0</v>
      </c>
      <c r="R3948" s="28">
        <f>IF(OR(P3948=1,Q3948=1),IF(D3948+364&lt;=$D$5,(D3948+364-$D$4+1)/365,IF(D3948&gt;$D$4,($D$5-D3948+1)/365,$D$6/365)),0)</f>
        <v>0</v>
      </c>
      <c r="S3948" s="28">
        <f>'Data &amp; Parameter'!$E$16*'Data &amp; Parameter'!$E$17*('Data &amp; Parameter'!$E$18+'Data &amp; Parameter'!$E$19)*'Data &amp; Parameter'!$E$20*'Data &amp; Parameter'!$E$37*R3948</f>
        <v>0</v>
      </c>
      <c r="T3948" s="28">
        <f t="shared" si="61"/>
        <v>0</v>
      </c>
    </row>
    <row r="3949" spans="1:20" ht="15.75" customHeight="1" x14ac:dyDescent="0.35">
      <c r="A3949">
        <v>3942</v>
      </c>
      <c r="B3949" s="76">
        <v>44254.600057870368</v>
      </c>
      <c r="C3949" s="1" t="s">
        <v>12506</v>
      </c>
      <c r="D3949" s="76">
        <v>44254.600624999999</v>
      </c>
      <c r="E3949" s="1" t="s">
        <v>12507</v>
      </c>
      <c r="F3949" s="1" t="s">
        <v>12508</v>
      </c>
      <c r="G3949" s="1" t="s">
        <v>123</v>
      </c>
      <c r="H3949" s="1" t="s">
        <v>124</v>
      </c>
      <c r="I3949" s="1" t="s">
        <v>125</v>
      </c>
      <c r="J3949" s="1" t="s">
        <v>12254</v>
      </c>
      <c r="K3949" s="1" t="s">
        <v>12255</v>
      </c>
      <c r="L3949">
        <f>ROUNDUP(IF(B3949&gt;$D$4,0,($D$4-B3949+1)/365),0)</f>
        <v>0</v>
      </c>
      <c r="M3949">
        <f>ROUNDUP(IF(B3949&gt;$D$5,0,($D$5-B3949+1)/365),0)</f>
        <v>0</v>
      </c>
      <c r="N3949" s="28">
        <f>IF(OR(L3949=1,M3949=1),IF(B3949+364&lt;=$D$5,(B3949+364-$D$4+1)/365,IF(B3949&gt;$D$4,($D$5-B3949+1)/365,$D$6/365)),0)</f>
        <v>0</v>
      </c>
      <c r="O3949" s="28">
        <f>'Data &amp; Parameter'!$E$16*'Data &amp; Parameter'!$E$17*('Data &amp; Parameter'!$E$18+'Data &amp; Parameter'!$E$19)*'Data &amp; Parameter'!$E$20*'Data &amp; Parameter'!$E$37*N3949</f>
        <v>0</v>
      </c>
      <c r="P3949">
        <f>ROUNDUP(IF(D3949&gt;$D$4,0,($D$4-D3949+1)/365),0)</f>
        <v>0</v>
      </c>
      <c r="Q3949">
        <f>ROUNDUP(IF(D3949&gt;$D$5,0,($D$5-D3949+1)/365),0)</f>
        <v>0</v>
      </c>
      <c r="R3949" s="28">
        <f>IF(OR(P3949=1,Q3949=1),IF(D3949+364&lt;=$D$5,(D3949+364-$D$4+1)/365,IF(D3949&gt;$D$4,($D$5-D3949+1)/365,$D$6/365)),0)</f>
        <v>0</v>
      </c>
      <c r="S3949" s="28">
        <f>'Data &amp; Parameter'!$E$16*'Data &amp; Parameter'!$E$17*('Data &amp; Parameter'!$E$18+'Data &amp; Parameter'!$E$19)*'Data &amp; Parameter'!$E$20*'Data &amp; Parameter'!$E$37*R3949</f>
        <v>0</v>
      </c>
      <c r="T3949" s="28">
        <f t="shared" si="61"/>
        <v>0</v>
      </c>
    </row>
    <row r="3950" spans="1:20" ht="15.75" customHeight="1" x14ac:dyDescent="0.35">
      <c r="A3950">
        <v>3943</v>
      </c>
      <c r="B3950" s="76">
        <v>44254.601469907408</v>
      </c>
      <c r="C3950" s="1" t="s">
        <v>12509</v>
      </c>
      <c r="D3950" s="76">
        <v>44254.602037037039</v>
      </c>
      <c r="E3950" s="1" t="s">
        <v>12510</v>
      </c>
      <c r="F3950" s="1" t="s">
        <v>12511</v>
      </c>
      <c r="G3950" s="1" t="s">
        <v>123</v>
      </c>
      <c r="H3950" s="1" t="s">
        <v>124</v>
      </c>
      <c r="I3950" s="1" t="s">
        <v>125</v>
      </c>
      <c r="J3950" s="1" t="s">
        <v>9808</v>
      </c>
      <c r="K3950" s="1" t="s">
        <v>9808</v>
      </c>
      <c r="L3950">
        <f>ROUNDUP(IF(B3950&gt;$D$4,0,($D$4-B3950+1)/365),0)</f>
        <v>0</v>
      </c>
      <c r="M3950">
        <f>ROUNDUP(IF(B3950&gt;$D$5,0,($D$5-B3950+1)/365),0)</f>
        <v>0</v>
      </c>
      <c r="N3950" s="28">
        <f>IF(OR(L3950=1,M3950=1),IF(B3950+364&lt;=$D$5,(B3950+364-$D$4+1)/365,IF(B3950&gt;$D$4,($D$5-B3950+1)/365,$D$6/365)),0)</f>
        <v>0</v>
      </c>
      <c r="O3950" s="28">
        <f>'Data &amp; Parameter'!$E$16*'Data &amp; Parameter'!$E$17*('Data &amp; Parameter'!$E$18+'Data &amp; Parameter'!$E$19)*'Data &amp; Parameter'!$E$20*'Data &amp; Parameter'!$E$37*N3950</f>
        <v>0</v>
      </c>
      <c r="P3950">
        <f>ROUNDUP(IF(D3950&gt;$D$4,0,($D$4-D3950+1)/365),0)</f>
        <v>0</v>
      </c>
      <c r="Q3950">
        <f>ROUNDUP(IF(D3950&gt;$D$5,0,($D$5-D3950+1)/365),0)</f>
        <v>0</v>
      </c>
      <c r="R3950" s="28">
        <f>IF(OR(P3950=1,Q3950=1),IF(D3950+364&lt;=$D$5,(D3950+364-$D$4+1)/365,IF(D3950&gt;$D$4,($D$5-D3950+1)/365,$D$6/365)),0)</f>
        <v>0</v>
      </c>
      <c r="S3950" s="28">
        <f>'Data &amp; Parameter'!$E$16*'Data &amp; Parameter'!$E$17*('Data &amp; Parameter'!$E$18+'Data &amp; Parameter'!$E$19)*'Data &amp; Parameter'!$E$20*'Data &amp; Parameter'!$E$37*R3950</f>
        <v>0</v>
      </c>
      <c r="T3950" s="28">
        <f t="shared" si="61"/>
        <v>0</v>
      </c>
    </row>
    <row r="3951" spans="1:20" ht="15.75" customHeight="1" x14ac:dyDescent="0.35">
      <c r="A3951">
        <v>3944</v>
      </c>
      <c r="B3951" s="76">
        <v>44254.601597222223</v>
      </c>
      <c r="C3951" s="1" t="s">
        <v>12512</v>
      </c>
      <c r="D3951" s="76">
        <v>44254.602858796294</v>
      </c>
      <c r="E3951" s="1" t="s">
        <v>12513</v>
      </c>
      <c r="F3951" s="1" t="s">
        <v>12514</v>
      </c>
      <c r="G3951" s="1" t="s">
        <v>123</v>
      </c>
      <c r="H3951" s="1" t="s">
        <v>124</v>
      </c>
      <c r="I3951" s="1" t="s">
        <v>125</v>
      </c>
      <c r="J3951" s="1" t="s">
        <v>7979</v>
      </c>
      <c r="K3951" s="1" t="s">
        <v>7979</v>
      </c>
      <c r="L3951">
        <f>ROUNDUP(IF(B3951&gt;$D$4,0,($D$4-B3951+1)/365),0)</f>
        <v>0</v>
      </c>
      <c r="M3951">
        <f>ROUNDUP(IF(B3951&gt;$D$5,0,($D$5-B3951+1)/365),0)</f>
        <v>0</v>
      </c>
      <c r="N3951" s="28">
        <f>IF(OR(L3951=1,M3951=1),IF(B3951+364&lt;=$D$5,(B3951+364-$D$4+1)/365,IF(B3951&gt;$D$4,($D$5-B3951+1)/365,$D$6/365)),0)</f>
        <v>0</v>
      </c>
      <c r="O3951" s="28">
        <f>'Data &amp; Parameter'!$E$16*'Data &amp; Parameter'!$E$17*('Data &amp; Parameter'!$E$18+'Data &amp; Parameter'!$E$19)*'Data &amp; Parameter'!$E$20*'Data &amp; Parameter'!$E$37*N3951</f>
        <v>0</v>
      </c>
      <c r="P3951">
        <f>ROUNDUP(IF(D3951&gt;$D$4,0,($D$4-D3951+1)/365),0)</f>
        <v>0</v>
      </c>
      <c r="Q3951">
        <f>ROUNDUP(IF(D3951&gt;$D$5,0,($D$5-D3951+1)/365),0)</f>
        <v>0</v>
      </c>
      <c r="R3951" s="28">
        <f>IF(OR(P3951=1,Q3951=1),IF(D3951+364&lt;=$D$5,(D3951+364-$D$4+1)/365,IF(D3951&gt;$D$4,($D$5-D3951+1)/365,$D$6/365)),0)</f>
        <v>0</v>
      </c>
      <c r="S3951" s="28">
        <f>'Data &amp; Parameter'!$E$16*'Data &amp; Parameter'!$E$17*('Data &amp; Parameter'!$E$18+'Data &amp; Parameter'!$E$19)*'Data &amp; Parameter'!$E$20*'Data &amp; Parameter'!$E$37*R3951</f>
        <v>0</v>
      </c>
      <c r="T3951" s="28">
        <f t="shared" si="61"/>
        <v>0</v>
      </c>
    </row>
    <row r="3952" spans="1:20" ht="15.75" customHeight="1" x14ac:dyDescent="0.35">
      <c r="A3952">
        <v>3945</v>
      </c>
      <c r="B3952" s="76">
        <v>44254.602997685186</v>
      </c>
      <c r="C3952" s="1" t="s">
        <v>12515</v>
      </c>
      <c r="D3952" s="76">
        <v>44254.603541666671</v>
      </c>
      <c r="E3952" s="1" t="s">
        <v>12516</v>
      </c>
      <c r="F3952" s="1" t="s">
        <v>12517</v>
      </c>
      <c r="G3952" s="1" t="s">
        <v>123</v>
      </c>
      <c r="H3952" s="1" t="s">
        <v>124</v>
      </c>
      <c r="I3952" s="1" t="s">
        <v>125</v>
      </c>
      <c r="J3952" s="1" t="s">
        <v>9783</v>
      </c>
      <c r="K3952" s="1" t="s">
        <v>12518</v>
      </c>
      <c r="L3952">
        <f>ROUNDUP(IF(B3952&gt;$D$4,0,($D$4-B3952+1)/365),0)</f>
        <v>0</v>
      </c>
      <c r="M3952">
        <f>ROUNDUP(IF(B3952&gt;$D$5,0,($D$5-B3952+1)/365),0)</f>
        <v>0</v>
      </c>
      <c r="N3952" s="28">
        <f>IF(OR(L3952=1,M3952=1),IF(B3952+364&lt;=$D$5,(B3952+364-$D$4+1)/365,IF(B3952&gt;$D$4,($D$5-B3952+1)/365,$D$6/365)),0)</f>
        <v>0</v>
      </c>
      <c r="O3952" s="28">
        <f>'Data &amp; Parameter'!$E$16*'Data &amp; Parameter'!$E$17*('Data &amp; Parameter'!$E$18+'Data &amp; Parameter'!$E$19)*'Data &amp; Parameter'!$E$20*'Data &amp; Parameter'!$E$37*N3952</f>
        <v>0</v>
      </c>
      <c r="P3952">
        <f>ROUNDUP(IF(D3952&gt;$D$4,0,($D$4-D3952+1)/365),0)</f>
        <v>0</v>
      </c>
      <c r="Q3952">
        <f>ROUNDUP(IF(D3952&gt;$D$5,0,($D$5-D3952+1)/365),0)</f>
        <v>0</v>
      </c>
      <c r="R3952" s="28">
        <f>IF(OR(P3952=1,Q3952=1),IF(D3952+364&lt;=$D$5,(D3952+364-$D$4+1)/365,IF(D3952&gt;$D$4,($D$5-D3952+1)/365,$D$6/365)),0)</f>
        <v>0</v>
      </c>
      <c r="S3952" s="28">
        <f>'Data &amp; Parameter'!$E$16*'Data &amp; Parameter'!$E$17*('Data &amp; Parameter'!$E$18+'Data &amp; Parameter'!$E$19)*'Data &amp; Parameter'!$E$20*'Data &amp; Parameter'!$E$37*R3952</f>
        <v>0</v>
      </c>
      <c r="T3952" s="28">
        <f t="shared" si="61"/>
        <v>0</v>
      </c>
    </row>
    <row r="3953" spans="1:20" ht="15.75" customHeight="1" x14ac:dyDescent="0.35">
      <c r="A3953">
        <v>3946</v>
      </c>
      <c r="B3953" s="76">
        <v>44254.604594907403</v>
      </c>
      <c r="C3953" s="1" t="s">
        <v>12519</v>
      </c>
      <c r="D3953" s="76">
        <v>44254.605543981481</v>
      </c>
      <c r="E3953" s="1" t="s">
        <v>12520</v>
      </c>
      <c r="F3953" s="1" t="s">
        <v>12521</v>
      </c>
      <c r="G3953" s="1" t="s">
        <v>123</v>
      </c>
      <c r="H3953" s="1" t="s">
        <v>124</v>
      </c>
      <c r="I3953" s="1" t="s">
        <v>125</v>
      </c>
      <c r="J3953" s="1" t="s">
        <v>9808</v>
      </c>
      <c r="K3953" s="1" t="s">
        <v>12522</v>
      </c>
      <c r="L3953">
        <f>ROUNDUP(IF(B3953&gt;$D$4,0,($D$4-B3953+1)/365),0)</f>
        <v>0</v>
      </c>
      <c r="M3953">
        <f>ROUNDUP(IF(B3953&gt;$D$5,0,($D$5-B3953+1)/365),0)</f>
        <v>0</v>
      </c>
      <c r="N3953" s="28">
        <f>IF(OR(L3953=1,M3953=1),IF(B3953+364&lt;=$D$5,(B3953+364-$D$4+1)/365,IF(B3953&gt;$D$4,($D$5-B3953+1)/365,$D$6/365)),0)</f>
        <v>0</v>
      </c>
      <c r="O3953" s="28">
        <f>'Data &amp; Parameter'!$E$16*'Data &amp; Parameter'!$E$17*('Data &amp; Parameter'!$E$18+'Data &amp; Parameter'!$E$19)*'Data &amp; Parameter'!$E$20*'Data &amp; Parameter'!$E$37*N3953</f>
        <v>0</v>
      </c>
      <c r="P3953">
        <f>ROUNDUP(IF(D3953&gt;$D$4,0,($D$4-D3953+1)/365),0)</f>
        <v>0</v>
      </c>
      <c r="Q3953">
        <f>ROUNDUP(IF(D3953&gt;$D$5,0,($D$5-D3953+1)/365),0)</f>
        <v>0</v>
      </c>
      <c r="R3953" s="28">
        <f>IF(OR(P3953=1,Q3953=1),IF(D3953+364&lt;=$D$5,(D3953+364-$D$4+1)/365,IF(D3953&gt;$D$4,($D$5-D3953+1)/365,$D$6/365)),0)</f>
        <v>0</v>
      </c>
      <c r="S3953" s="28">
        <f>'Data &amp; Parameter'!$E$16*'Data &amp; Parameter'!$E$17*('Data &amp; Parameter'!$E$18+'Data &amp; Parameter'!$E$19)*'Data &amp; Parameter'!$E$20*'Data &amp; Parameter'!$E$37*R3953</f>
        <v>0</v>
      </c>
      <c r="T3953" s="28">
        <f t="shared" si="61"/>
        <v>0</v>
      </c>
    </row>
    <row r="3954" spans="1:20" ht="15.75" customHeight="1" x14ac:dyDescent="0.35">
      <c r="A3954">
        <v>3947</v>
      </c>
      <c r="B3954" s="76">
        <v>44254.606215277774</v>
      </c>
      <c r="C3954" s="1" t="s">
        <v>12523</v>
      </c>
      <c r="D3954" s="76">
        <v>44254.606828703705</v>
      </c>
      <c r="E3954" s="1" t="s">
        <v>12524</v>
      </c>
      <c r="F3954" s="1" t="s">
        <v>12525</v>
      </c>
      <c r="G3954" s="1" t="s">
        <v>123</v>
      </c>
      <c r="H3954" s="1" t="s">
        <v>124</v>
      </c>
      <c r="I3954" s="1" t="s">
        <v>125</v>
      </c>
      <c r="J3954" s="1" t="s">
        <v>9783</v>
      </c>
      <c r="K3954" s="1" t="s">
        <v>10056</v>
      </c>
      <c r="L3954">
        <f>ROUNDUP(IF(B3954&gt;$D$4,0,($D$4-B3954+1)/365),0)</f>
        <v>0</v>
      </c>
      <c r="M3954">
        <f>ROUNDUP(IF(B3954&gt;$D$5,0,($D$5-B3954+1)/365),0)</f>
        <v>0</v>
      </c>
      <c r="N3954" s="28">
        <f>IF(OR(L3954=1,M3954=1),IF(B3954+364&lt;=$D$5,(B3954+364-$D$4+1)/365,IF(B3954&gt;$D$4,($D$5-B3954+1)/365,$D$6/365)),0)</f>
        <v>0</v>
      </c>
      <c r="O3954" s="28">
        <f>'Data &amp; Parameter'!$E$16*'Data &amp; Parameter'!$E$17*('Data &amp; Parameter'!$E$18+'Data &amp; Parameter'!$E$19)*'Data &amp; Parameter'!$E$20*'Data &amp; Parameter'!$E$37*N3954</f>
        <v>0</v>
      </c>
      <c r="P3954">
        <f>ROUNDUP(IF(D3954&gt;$D$4,0,($D$4-D3954+1)/365),0)</f>
        <v>0</v>
      </c>
      <c r="Q3954">
        <f>ROUNDUP(IF(D3954&gt;$D$5,0,($D$5-D3954+1)/365),0)</f>
        <v>0</v>
      </c>
      <c r="R3954" s="28">
        <f>IF(OR(P3954=1,Q3954=1),IF(D3954+364&lt;=$D$5,(D3954+364-$D$4+1)/365,IF(D3954&gt;$D$4,($D$5-D3954+1)/365,$D$6/365)),0)</f>
        <v>0</v>
      </c>
      <c r="S3954" s="28">
        <f>'Data &amp; Parameter'!$E$16*'Data &amp; Parameter'!$E$17*('Data &amp; Parameter'!$E$18+'Data &amp; Parameter'!$E$19)*'Data &amp; Parameter'!$E$20*'Data &amp; Parameter'!$E$37*R3954</f>
        <v>0</v>
      </c>
      <c r="T3954" s="28">
        <f t="shared" si="61"/>
        <v>0</v>
      </c>
    </row>
    <row r="3955" spans="1:20" ht="15.75" customHeight="1" x14ac:dyDescent="0.35">
      <c r="A3955">
        <v>3948</v>
      </c>
      <c r="B3955" s="76">
        <v>44254.606423611112</v>
      </c>
      <c r="C3955" s="1" t="s">
        <v>12526</v>
      </c>
      <c r="D3955" s="76">
        <v>44254.606817129628</v>
      </c>
      <c r="E3955" s="1" t="s">
        <v>12527</v>
      </c>
      <c r="F3955" s="1" t="s">
        <v>12528</v>
      </c>
      <c r="G3955" s="1" t="s">
        <v>123</v>
      </c>
      <c r="H3955" s="1" t="s">
        <v>124</v>
      </c>
      <c r="I3955" s="1" t="s">
        <v>125</v>
      </c>
      <c r="J3955" s="1" t="s">
        <v>12254</v>
      </c>
      <c r="K3955" s="1" t="s">
        <v>12255</v>
      </c>
      <c r="L3955">
        <f>ROUNDUP(IF(B3955&gt;$D$4,0,($D$4-B3955+1)/365),0)</f>
        <v>0</v>
      </c>
      <c r="M3955">
        <f>ROUNDUP(IF(B3955&gt;$D$5,0,($D$5-B3955+1)/365),0)</f>
        <v>0</v>
      </c>
      <c r="N3955" s="28">
        <f>IF(OR(L3955=1,M3955=1),IF(B3955+364&lt;=$D$5,(B3955+364-$D$4+1)/365,IF(B3955&gt;$D$4,($D$5-B3955+1)/365,$D$6/365)),0)</f>
        <v>0</v>
      </c>
      <c r="O3955" s="28">
        <f>'Data &amp; Parameter'!$E$16*'Data &amp; Parameter'!$E$17*('Data &amp; Parameter'!$E$18+'Data &amp; Parameter'!$E$19)*'Data &amp; Parameter'!$E$20*'Data &amp; Parameter'!$E$37*N3955</f>
        <v>0</v>
      </c>
      <c r="P3955">
        <f>ROUNDUP(IF(D3955&gt;$D$4,0,($D$4-D3955+1)/365),0)</f>
        <v>0</v>
      </c>
      <c r="Q3955">
        <f>ROUNDUP(IF(D3955&gt;$D$5,0,($D$5-D3955+1)/365),0)</f>
        <v>0</v>
      </c>
      <c r="R3955" s="28">
        <f>IF(OR(P3955=1,Q3955=1),IF(D3955+364&lt;=$D$5,(D3955+364-$D$4+1)/365,IF(D3955&gt;$D$4,($D$5-D3955+1)/365,$D$6/365)),0)</f>
        <v>0</v>
      </c>
      <c r="S3955" s="28">
        <f>'Data &amp; Parameter'!$E$16*'Data &amp; Parameter'!$E$17*('Data &amp; Parameter'!$E$18+'Data &amp; Parameter'!$E$19)*'Data &amp; Parameter'!$E$20*'Data &amp; Parameter'!$E$37*R3955</f>
        <v>0</v>
      </c>
      <c r="T3955" s="28">
        <f t="shared" si="61"/>
        <v>0</v>
      </c>
    </row>
    <row r="3956" spans="1:20" ht="15.75" customHeight="1" x14ac:dyDescent="0.35">
      <c r="A3956">
        <v>3949</v>
      </c>
      <c r="B3956" s="76">
        <v>44254.608391203699</v>
      </c>
      <c r="C3956" s="1" t="s">
        <v>12529</v>
      </c>
      <c r="D3956" s="76">
        <v>44254.608900462961</v>
      </c>
      <c r="E3956" s="1" t="s">
        <v>12530</v>
      </c>
      <c r="F3956" s="1" t="s">
        <v>12531</v>
      </c>
      <c r="G3956" s="1" t="s">
        <v>123</v>
      </c>
      <c r="H3956" s="1" t="s">
        <v>124</v>
      </c>
      <c r="I3956" s="1" t="s">
        <v>125</v>
      </c>
      <c r="J3956" s="1" t="s">
        <v>12254</v>
      </c>
      <c r="K3956" s="1" t="s">
        <v>12255</v>
      </c>
      <c r="L3956">
        <f>ROUNDUP(IF(B3956&gt;$D$4,0,($D$4-B3956+1)/365),0)</f>
        <v>0</v>
      </c>
      <c r="M3956">
        <f>ROUNDUP(IF(B3956&gt;$D$5,0,($D$5-B3956+1)/365),0)</f>
        <v>0</v>
      </c>
      <c r="N3956" s="28">
        <f>IF(OR(L3956=1,M3956=1),IF(B3956+364&lt;=$D$5,(B3956+364-$D$4+1)/365,IF(B3956&gt;$D$4,($D$5-B3956+1)/365,$D$6/365)),0)</f>
        <v>0</v>
      </c>
      <c r="O3956" s="28">
        <f>'Data &amp; Parameter'!$E$16*'Data &amp; Parameter'!$E$17*('Data &amp; Parameter'!$E$18+'Data &amp; Parameter'!$E$19)*'Data &amp; Parameter'!$E$20*'Data &amp; Parameter'!$E$37*N3956</f>
        <v>0</v>
      </c>
      <c r="P3956">
        <f>ROUNDUP(IF(D3956&gt;$D$4,0,($D$4-D3956+1)/365),0)</f>
        <v>0</v>
      </c>
      <c r="Q3956">
        <f>ROUNDUP(IF(D3956&gt;$D$5,0,($D$5-D3956+1)/365),0)</f>
        <v>0</v>
      </c>
      <c r="R3956" s="28">
        <f>IF(OR(P3956=1,Q3956=1),IF(D3956+364&lt;=$D$5,(D3956+364-$D$4+1)/365,IF(D3956&gt;$D$4,($D$5-D3956+1)/365,$D$6/365)),0)</f>
        <v>0</v>
      </c>
      <c r="S3956" s="28">
        <f>'Data &amp; Parameter'!$E$16*'Data &amp; Parameter'!$E$17*('Data &amp; Parameter'!$E$18+'Data &amp; Parameter'!$E$19)*'Data &amp; Parameter'!$E$20*'Data &amp; Parameter'!$E$37*R3956</f>
        <v>0</v>
      </c>
      <c r="T3956" s="28">
        <f t="shared" si="61"/>
        <v>0</v>
      </c>
    </row>
    <row r="3957" spans="1:20" ht="15.75" customHeight="1" x14ac:dyDescent="0.35">
      <c r="A3957">
        <v>3950</v>
      </c>
      <c r="B3957" s="76">
        <v>44254.608402777776</v>
      </c>
      <c r="C3957" s="1" t="s">
        <v>12532</v>
      </c>
      <c r="D3957" s="76">
        <v>44254.609085648146</v>
      </c>
      <c r="E3957" s="1" t="s">
        <v>12533</v>
      </c>
      <c r="F3957" s="1" t="s">
        <v>12534</v>
      </c>
      <c r="G3957" s="1" t="s">
        <v>123</v>
      </c>
      <c r="H3957" s="1" t="s">
        <v>124</v>
      </c>
      <c r="I3957" s="1" t="s">
        <v>125</v>
      </c>
      <c r="J3957" s="1" t="s">
        <v>9808</v>
      </c>
      <c r="K3957" s="1" t="s">
        <v>12522</v>
      </c>
      <c r="L3957">
        <f>ROUNDUP(IF(B3957&gt;$D$4,0,($D$4-B3957+1)/365),0)</f>
        <v>0</v>
      </c>
      <c r="M3957">
        <f>ROUNDUP(IF(B3957&gt;$D$5,0,($D$5-B3957+1)/365),0)</f>
        <v>0</v>
      </c>
      <c r="N3957" s="28">
        <f>IF(OR(L3957=1,M3957=1),IF(B3957+364&lt;=$D$5,(B3957+364-$D$4+1)/365,IF(B3957&gt;$D$4,($D$5-B3957+1)/365,$D$6/365)),0)</f>
        <v>0</v>
      </c>
      <c r="O3957" s="28">
        <f>'Data &amp; Parameter'!$E$16*'Data &amp; Parameter'!$E$17*('Data &amp; Parameter'!$E$18+'Data &amp; Parameter'!$E$19)*'Data &amp; Parameter'!$E$20*'Data &amp; Parameter'!$E$37*N3957</f>
        <v>0</v>
      </c>
      <c r="P3957">
        <f>ROUNDUP(IF(D3957&gt;$D$4,0,($D$4-D3957+1)/365),0)</f>
        <v>0</v>
      </c>
      <c r="Q3957">
        <f>ROUNDUP(IF(D3957&gt;$D$5,0,($D$5-D3957+1)/365),0)</f>
        <v>0</v>
      </c>
      <c r="R3957" s="28">
        <f>IF(OR(P3957=1,Q3957=1),IF(D3957+364&lt;=$D$5,(D3957+364-$D$4+1)/365,IF(D3957&gt;$D$4,($D$5-D3957+1)/365,$D$6/365)),0)</f>
        <v>0</v>
      </c>
      <c r="S3957" s="28">
        <f>'Data &amp; Parameter'!$E$16*'Data &amp; Parameter'!$E$17*('Data &amp; Parameter'!$E$18+'Data &amp; Parameter'!$E$19)*'Data &amp; Parameter'!$E$20*'Data &amp; Parameter'!$E$37*R3957</f>
        <v>0</v>
      </c>
      <c r="T3957" s="28">
        <f t="shared" si="61"/>
        <v>0</v>
      </c>
    </row>
    <row r="3958" spans="1:20" ht="15.75" customHeight="1" x14ac:dyDescent="0.35">
      <c r="A3958">
        <v>3951</v>
      </c>
      <c r="B3958" s="76">
        <v>44254.609513888892</v>
      </c>
      <c r="C3958" s="1" t="s">
        <v>12535</v>
      </c>
      <c r="D3958" s="76">
        <v>44254.61038194444</v>
      </c>
      <c r="E3958" s="1" t="s">
        <v>12536</v>
      </c>
      <c r="F3958" s="1" t="s">
        <v>12537</v>
      </c>
      <c r="G3958" s="1" t="s">
        <v>123</v>
      </c>
      <c r="H3958" s="1" t="s">
        <v>124</v>
      </c>
      <c r="I3958" s="1" t="s">
        <v>125</v>
      </c>
      <c r="J3958" s="1" t="s">
        <v>9783</v>
      </c>
      <c r="K3958" s="1" t="s">
        <v>10056</v>
      </c>
      <c r="L3958">
        <f>ROUNDUP(IF(B3958&gt;$D$4,0,($D$4-B3958+1)/365),0)</f>
        <v>0</v>
      </c>
      <c r="M3958">
        <f>ROUNDUP(IF(B3958&gt;$D$5,0,($D$5-B3958+1)/365),0)</f>
        <v>0</v>
      </c>
      <c r="N3958" s="28">
        <f>IF(OR(L3958=1,M3958=1),IF(B3958+364&lt;=$D$5,(B3958+364-$D$4+1)/365,IF(B3958&gt;$D$4,($D$5-B3958+1)/365,$D$6/365)),0)</f>
        <v>0</v>
      </c>
      <c r="O3958" s="28">
        <f>'Data &amp; Parameter'!$E$16*'Data &amp; Parameter'!$E$17*('Data &amp; Parameter'!$E$18+'Data &amp; Parameter'!$E$19)*'Data &amp; Parameter'!$E$20*'Data &amp; Parameter'!$E$37*N3958</f>
        <v>0</v>
      </c>
      <c r="P3958">
        <f>ROUNDUP(IF(D3958&gt;$D$4,0,($D$4-D3958+1)/365),0)</f>
        <v>0</v>
      </c>
      <c r="Q3958">
        <f>ROUNDUP(IF(D3958&gt;$D$5,0,($D$5-D3958+1)/365),0)</f>
        <v>0</v>
      </c>
      <c r="R3958" s="28">
        <f>IF(OR(P3958=1,Q3958=1),IF(D3958+364&lt;=$D$5,(D3958+364-$D$4+1)/365,IF(D3958&gt;$D$4,($D$5-D3958+1)/365,$D$6/365)),0)</f>
        <v>0</v>
      </c>
      <c r="S3958" s="28">
        <f>'Data &amp; Parameter'!$E$16*'Data &amp; Parameter'!$E$17*('Data &amp; Parameter'!$E$18+'Data &amp; Parameter'!$E$19)*'Data &amp; Parameter'!$E$20*'Data &amp; Parameter'!$E$37*R3958</f>
        <v>0</v>
      </c>
      <c r="T3958" s="28">
        <f t="shared" si="61"/>
        <v>0</v>
      </c>
    </row>
    <row r="3959" spans="1:20" ht="15.75" customHeight="1" x14ac:dyDescent="0.35">
      <c r="A3959">
        <v>3952</v>
      </c>
      <c r="B3959" s="76">
        <v>44254.609606481477</v>
      </c>
      <c r="C3959" s="1" t="s">
        <v>12538</v>
      </c>
      <c r="D3959" s="76">
        <v>44254.610497685186</v>
      </c>
      <c r="E3959" s="1" t="s">
        <v>12539</v>
      </c>
      <c r="F3959" s="1" t="s">
        <v>12540</v>
      </c>
      <c r="G3959" s="1" t="s">
        <v>123</v>
      </c>
      <c r="H3959" s="1" t="s">
        <v>729</v>
      </c>
      <c r="I3959" s="1" t="s">
        <v>125</v>
      </c>
      <c r="J3959" s="1" t="s">
        <v>656</v>
      </c>
      <c r="K3959" s="1" t="s">
        <v>656</v>
      </c>
      <c r="L3959">
        <f>ROUNDUP(IF(B3959&gt;$D$4,0,($D$4-B3959+1)/365),0)</f>
        <v>0</v>
      </c>
      <c r="M3959">
        <f>ROUNDUP(IF(B3959&gt;$D$5,0,($D$5-B3959+1)/365),0)</f>
        <v>0</v>
      </c>
      <c r="N3959" s="28">
        <f>IF(OR(L3959=1,M3959=1),IF(B3959+364&lt;=$D$5,(B3959+364-$D$4+1)/365,IF(B3959&gt;$D$4,($D$5-B3959+1)/365,$D$6/365)),0)</f>
        <v>0</v>
      </c>
      <c r="O3959" s="28">
        <f>'Data &amp; Parameter'!$E$16*'Data &amp; Parameter'!$E$17*('Data &amp; Parameter'!$E$18+'Data &amp; Parameter'!$E$19)*'Data &amp; Parameter'!$E$20*'Data &amp; Parameter'!$E$37*N3959</f>
        <v>0</v>
      </c>
      <c r="P3959">
        <f>ROUNDUP(IF(D3959&gt;$D$4,0,($D$4-D3959+1)/365),0)</f>
        <v>0</v>
      </c>
      <c r="Q3959">
        <f>ROUNDUP(IF(D3959&gt;$D$5,0,($D$5-D3959+1)/365),0)</f>
        <v>0</v>
      </c>
      <c r="R3959" s="28">
        <f>IF(OR(P3959=1,Q3959=1),IF(D3959+364&lt;=$D$5,(D3959+364-$D$4+1)/365,IF(D3959&gt;$D$4,($D$5-D3959+1)/365,$D$6/365)),0)</f>
        <v>0</v>
      </c>
      <c r="S3959" s="28">
        <f>'Data &amp; Parameter'!$E$16*'Data &amp; Parameter'!$E$17*('Data &amp; Parameter'!$E$18+'Data &amp; Parameter'!$E$19)*'Data &amp; Parameter'!$E$20*'Data &amp; Parameter'!$E$37*R3959</f>
        <v>0</v>
      </c>
      <c r="T3959" s="28">
        <f t="shared" si="61"/>
        <v>0</v>
      </c>
    </row>
    <row r="3960" spans="1:20" ht="15.75" customHeight="1" x14ac:dyDescent="0.35">
      <c r="A3960">
        <v>3953</v>
      </c>
      <c r="B3960" s="76">
        <v>44254.610092592593</v>
      </c>
      <c r="C3960" s="1" t="s">
        <v>12541</v>
      </c>
      <c r="D3960" s="76">
        <v>44254.611701388887</v>
      </c>
      <c r="E3960" s="1" t="s">
        <v>12542</v>
      </c>
      <c r="F3960" s="1" t="s">
        <v>12543</v>
      </c>
      <c r="G3960" s="1" t="s">
        <v>123</v>
      </c>
      <c r="H3960" s="1" t="s">
        <v>124</v>
      </c>
      <c r="I3960" s="1" t="s">
        <v>125</v>
      </c>
      <c r="J3960" s="1" t="s">
        <v>756</v>
      </c>
      <c r="K3960" s="1" t="s">
        <v>756</v>
      </c>
      <c r="L3960">
        <f>ROUNDUP(IF(B3960&gt;$D$4,0,($D$4-B3960+1)/365),0)</f>
        <v>0</v>
      </c>
      <c r="M3960">
        <f>ROUNDUP(IF(B3960&gt;$D$5,0,($D$5-B3960+1)/365),0)</f>
        <v>0</v>
      </c>
      <c r="N3960" s="28">
        <f>IF(OR(L3960=1,M3960=1),IF(B3960+364&lt;=$D$5,(B3960+364-$D$4+1)/365,IF(B3960&gt;$D$4,($D$5-B3960+1)/365,$D$6/365)),0)</f>
        <v>0</v>
      </c>
      <c r="O3960" s="28">
        <f>'Data &amp; Parameter'!$E$16*'Data &amp; Parameter'!$E$17*('Data &amp; Parameter'!$E$18+'Data &amp; Parameter'!$E$19)*'Data &amp; Parameter'!$E$20*'Data &amp; Parameter'!$E$37*N3960</f>
        <v>0</v>
      </c>
      <c r="P3960">
        <f>ROUNDUP(IF(D3960&gt;$D$4,0,($D$4-D3960+1)/365),0)</f>
        <v>0</v>
      </c>
      <c r="Q3960">
        <f>ROUNDUP(IF(D3960&gt;$D$5,0,($D$5-D3960+1)/365),0)</f>
        <v>0</v>
      </c>
      <c r="R3960" s="28">
        <f>IF(OR(P3960=1,Q3960=1),IF(D3960+364&lt;=$D$5,(D3960+364-$D$4+1)/365,IF(D3960&gt;$D$4,($D$5-D3960+1)/365,$D$6/365)),0)</f>
        <v>0</v>
      </c>
      <c r="S3960" s="28">
        <f>'Data &amp; Parameter'!$E$16*'Data &amp; Parameter'!$E$17*('Data &amp; Parameter'!$E$18+'Data &amp; Parameter'!$E$19)*'Data &amp; Parameter'!$E$20*'Data &amp; Parameter'!$E$37*R3960</f>
        <v>0</v>
      </c>
      <c r="T3960" s="28">
        <f t="shared" si="61"/>
        <v>0</v>
      </c>
    </row>
    <row r="3961" spans="1:20" ht="15.75" customHeight="1" x14ac:dyDescent="0.35">
      <c r="A3961">
        <v>3954</v>
      </c>
      <c r="B3961" s="76">
        <v>44254.610983796301</v>
      </c>
      <c r="C3961" s="1" t="s">
        <v>12544</v>
      </c>
      <c r="D3961" s="76">
        <v>44254.611944444448</v>
      </c>
      <c r="E3961" s="1" t="s">
        <v>12545</v>
      </c>
      <c r="F3961" s="1" t="s">
        <v>12546</v>
      </c>
      <c r="G3961" s="1" t="s">
        <v>123</v>
      </c>
      <c r="H3961" s="1" t="s">
        <v>124</v>
      </c>
      <c r="I3961" s="1" t="s">
        <v>125</v>
      </c>
      <c r="J3961" s="1" t="s">
        <v>12254</v>
      </c>
      <c r="K3961" s="1" t="s">
        <v>12352</v>
      </c>
      <c r="L3961">
        <f>ROUNDUP(IF(B3961&gt;$D$4,0,($D$4-B3961+1)/365),0)</f>
        <v>0</v>
      </c>
      <c r="M3961">
        <f>ROUNDUP(IF(B3961&gt;$D$5,0,($D$5-B3961+1)/365),0)</f>
        <v>0</v>
      </c>
      <c r="N3961" s="28">
        <f>IF(OR(L3961=1,M3961=1),IF(B3961+364&lt;=$D$5,(B3961+364-$D$4+1)/365,IF(B3961&gt;$D$4,($D$5-B3961+1)/365,$D$6/365)),0)</f>
        <v>0</v>
      </c>
      <c r="O3961" s="28">
        <f>'Data &amp; Parameter'!$E$16*'Data &amp; Parameter'!$E$17*('Data &amp; Parameter'!$E$18+'Data &amp; Parameter'!$E$19)*'Data &amp; Parameter'!$E$20*'Data &amp; Parameter'!$E$37*N3961</f>
        <v>0</v>
      </c>
      <c r="P3961">
        <f>ROUNDUP(IF(D3961&gt;$D$4,0,($D$4-D3961+1)/365),0)</f>
        <v>0</v>
      </c>
      <c r="Q3961">
        <f>ROUNDUP(IF(D3961&gt;$D$5,0,($D$5-D3961+1)/365),0)</f>
        <v>0</v>
      </c>
      <c r="R3961" s="28">
        <f>IF(OR(P3961=1,Q3961=1),IF(D3961+364&lt;=$D$5,(D3961+364-$D$4+1)/365,IF(D3961&gt;$D$4,($D$5-D3961+1)/365,$D$6/365)),0)</f>
        <v>0</v>
      </c>
      <c r="S3961" s="28">
        <f>'Data &amp; Parameter'!$E$16*'Data &amp; Parameter'!$E$17*('Data &amp; Parameter'!$E$18+'Data &amp; Parameter'!$E$19)*'Data &amp; Parameter'!$E$20*'Data &amp; Parameter'!$E$37*R3961</f>
        <v>0</v>
      </c>
      <c r="T3961" s="28">
        <f t="shared" si="61"/>
        <v>0</v>
      </c>
    </row>
    <row r="3962" spans="1:20" ht="15.75" customHeight="1" x14ac:dyDescent="0.35">
      <c r="A3962">
        <v>3955</v>
      </c>
      <c r="B3962" s="76">
        <v>44254.611597222218</v>
      </c>
      <c r="C3962" s="1" t="s">
        <v>12547</v>
      </c>
      <c r="D3962" s="76">
        <v>44254.612164351856</v>
      </c>
      <c r="E3962" s="1" t="s">
        <v>12548</v>
      </c>
      <c r="F3962" s="1" t="s">
        <v>12549</v>
      </c>
      <c r="G3962" s="1" t="s">
        <v>123</v>
      </c>
      <c r="H3962" s="1" t="s">
        <v>124</v>
      </c>
      <c r="I3962" s="1" t="s">
        <v>125</v>
      </c>
      <c r="J3962" s="1" t="s">
        <v>9808</v>
      </c>
      <c r="K3962" s="1" t="s">
        <v>12522</v>
      </c>
      <c r="L3962">
        <f>ROUNDUP(IF(B3962&gt;$D$4,0,($D$4-B3962+1)/365),0)</f>
        <v>0</v>
      </c>
      <c r="M3962">
        <f>ROUNDUP(IF(B3962&gt;$D$5,0,($D$5-B3962+1)/365),0)</f>
        <v>0</v>
      </c>
      <c r="N3962" s="28">
        <f>IF(OR(L3962=1,M3962=1),IF(B3962+364&lt;=$D$5,(B3962+364-$D$4+1)/365,IF(B3962&gt;$D$4,($D$5-B3962+1)/365,$D$6/365)),0)</f>
        <v>0</v>
      </c>
      <c r="O3962" s="28">
        <f>'Data &amp; Parameter'!$E$16*'Data &amp; Parameter'!$E$17*('Data &amp; Parameter'!$E$18+'Data &amp; Parameter'!$E$19)*'Data &amp; Parameter'!$E$20*'Data &amp; Parameter'!$E$37*N3962</f>
        <v>0</v>
      </c>
      <c r="P3962">
        <f>ROUNDUP(IF(D3962&gt;$D$4,0,($D$4-D3962+1)/365),0)</f>
        <v>0</v>
      </c>
      <c r="Q3962">
        <f>ROUNDUP(IF(D3962&gt;$D$5,0,($D$5-D3962+1)/365),0)</f>
        <v>0</v>
      </c>
      <c r="R3962" s="28">
        <f>IF(OR(P3962=1,Q3962=1),IF(D3962+364&lt;=$D$5,(D3962+364-$D$4+1)/365,IF(D3962&gt;$D$4,($D$5-D3962+1)/365,$D$6/365)),0)</f>
        <v>0</v>
      </c>
      <c r="S3962" s="28">
        <f>'Data &amp; Parameter'!$E$16*'Data &amp; Parameter'!$E$17*('Data &amp; Parameter'!$E$18+'Data &amp; Parameter'!$E$19)*'Data &amp; Parameter'!$E$20*'Data &amp; Parameter'!$E$37*R3962</f>
        <v>0</v>
      </c>
      <c r="T3962" s="28">
        <f t="shared" si="61"/>
        <v>0</v>
      </c>
    </row>
    <row r="3963" spans="1:20" ht="15.75" customHeight="1" x14ac:dyDescent="0.35">
      <c r="A3963">
        <v>3956</v>
      </c>
      <c r="B3963" s="76">
        <v>44254.612060185187</v>
      </c>
      <c r="C3963" s="1" t="s">
        <v>12550</v>
      </c>
      <c r="D3963" s="76">
        <v>44254.612615740742</v>
      </c>
      <c r="E3963" s="1" t="s">
        <v>12551</v>
      </c>
      <c r="F3963" s="1" t="s">
        <v>12552</v>
      </c>
      <c r="G3963" s="1" t="s">
        <v>123</v>
      </c>
      <c r="H3963" s="1" t="s">
        <v>729</v>
      </c>
      <c r="I3963" s="1" t="s">
        <v>125</v>
      </c>
      <c r="J3963" s="1" t="s">
        <v>656</v>
      </c>
      <c r="K3963" s="1" t="s">
        <v>656</v>
      </c>
      <c r="L3963">
        <f>ROUNDUP(IF(B3963&gt;$D$4,0,($D$4-B3963+1)/365),0)</f>
        <v>0</v>
      </c>
      <c r="M3963">
        <f>ROUNDUP(IF(B3963&gt;$D$5,0,($D$5-B3963+1)/365),0)</f>
        <v>0</v>
      </c>
      <c r="N3963" s="28">
        <f>IF(OR(L3963=1,M3963=1),IF(B3963+364&lt;=$D$5,(B3963+364-$D$4+1)/365,IF(B3963&gt;$D$4,($D$5-B3963+1)/365,$D$6/365)),0)</f>
        <v>0</v>
      </c>
      <c r="O3963" s="28">
        <f>'Data &amp; Parameter'!$E$16*'Data &amp; Parameter'!$E$17*('Data &amp; Parameter'!$E$18+'Data &amp; Parameter'!$E$19)*'Data &amp; Parameter'!$E$20*'Data &amp; Parameter'!$E$37*N3963</f>
        <v>0</v>
      </c>
      <c r="P3963">
        <f>ROUNDUP(IF(D3963&gt;$D$4,0,($D$4-D3963+1)/365),0)</f>
        <v>0</v>
      </c>
      <c r="Q3963">
        <f>ROUNDUP(IF(D3963&gt;$D$5,0,($D$5-D3963+1)/365),0)</f>
        <v>0</v>
      </c>
      <c r="R3963" s="28">
        <f>IF(OR(P3963=1,Q3963=1),IF(D3963+364&lt;=$D$5,(D3963+364-$D$4+1)/365,IF(D3963&gt;$D$4,($D$5-D3963+1)/365,$D$6/365)),0)</f>
        <v>0</v>
      </c>
      <c r="S3963" s="28">
        <f>'Data &amp; Parameter'!$E$16*'Data &amp; Parameter'!$E$17*('Data &amp; Parameter'!$E$18+'Data &amp; Parameter'!$E$19)*'Data &amp; Parameter'!$E$20*'Data &amp; Parameter'!$E$37*R3963</f>
        <v>0</v>
      </c>
      <c r="T3963" s="28">
        <f t="shared" si="61"/>
        <v>0</v>
      </c>
    </row>
    <row r="3964" spans="1:20" ht="15.75" customHeight="1" x14ac:dyDescent="0.35">
      <c r="A3964">
        <v>3957</v>
      </c>
      <c r="B3964" s="76">
        <v>44254.613078703704</v>
      </c>
      <c r="C3964" s="1" t="s">
        <v>12553</v>
      </c>
      <c r="D3964" s="76">
        <v>44254.613738425927</v>
      </c>
      <c r="E3964" s="1" t="s">
        <v>12554</v>
      </c>
      <c r="F3964" s="1" t="s">
        <v>12555</v>
      </c>
      <c r="G3964" s="1" t="s">
        <v>123</v>
      </c>
      <c r="H3964" s="1" t="s">
        <v>124</v>
      </c>
      <c r="I3964" s="1" t="s">
        <v>125</v>
      </c>
      <c r="J3964" s="1" t="s">
        <v>9783</v>
      </c>
      <c r="K3964" s="1" t="s">
        <v>9808</v>
      </c>
      <c r="L3964">
        <f>ROUNDUP(IF(B3964&gt;$D$4,0,($D$4-B3964+1)/365),0)</f>
        <v>0</v>
      </c>
      <c r="M3964">
        <f>ROUNDUP(IF(B3964&gt;$D$5,0,($D$5-B3964+1)/365),0)</f>
        <v>0</v>
      </c>
      <c r="N3964" s="28">
        <f>IF(OR(L3964=1,M3964=1),IF(B3964+364&lt;=$D$5,(B3964+364-$D$4+1)/365,IF(B3964&gt;$D$4,($D$5-B3964+1)/365,$D$6/365)),0)</f>
        <v>0</v>
      </c>
      <c r="O3964" s="28">
        <f>'Data &amp; Parameter'!$E$16*'Data &amp; Parameter'!$E$17*('Data &amp; Parameter'!$E$18+'Data &amp; Parameter'!$E$19)*'Data &amp; Parameter'!$E$20*'Data &amp; Parameter'!$E$37*N3964</f>
        <v>0</v>
      </c>
      <c r="P3964">
        <f>ROUNDUP(IF(D3964&gt;$D$4,0,($D$4-D3964+1)/365),0)</f>
        <v>0</v>
      </c>
      <c r="Q3964">
        <f>ROUNDUP(IF(D3964&gt;$D$5,0,($D$5-D3964+1)/365),0)</f>
        <v>0</v>
      </c>
      <c r="R3964" s="28">
        <f>IF(OR(P3964=1,Q3964=1),IF(D3964+364&lt;=$D$5,(D3964+364-$D$4+1)/365,IF(D3964&gt;$D$4,($D$5-D3964+1)/365,$D$6/365)),0)</f>
        <v>0</v>
      </c>
      <c r="S3964" s="28">
        <f>'Data &amp; Parameter'!$E$16*'Data &amp; Parameter'!$E$17*('Data &amp; Parameter'!$E$18+'Data &amp; Parameter'!$E$19)*'Data &amp; Parameter'!$E$20*'Data &amp; Parameter'!$E$37*R3964</f>
        <v>0</v>
      </c>
      <c r="T3964" s="28">
        <f t="shared" si="61"/>
        <v>0</v>
      </c>
    </row>
    <row r="3965" spans="1:20" ht="15.75" customHeight="1" x14ac:dyDescent="0.35">
      <c r="A3965">
        <v>3958</v>
      </c>
      <c r="B3965" s="76">
        <v>44254.613553240742</v>
      </c>
      <c r="C3965" s="1" t="s">
        <v>12556</v>
      </c>
      <c r="D3965" s="76">
        <v>44254.614120370374</v>
      </c>
      <c r="E3965" s="1" t="s">
        <v>12557</v>
      </c>
      <c r="F3965" s="1" t="s">
        <v>12558</v>
      </c>
      <c r="G3965" s="1" t="s">
        <v>123</v>
      </c>
      <c r="H3965" s="1" t="s">
        <v>124</v>
      </c>
      <c r="I3965" s="1" t="s">
        <v>125</v>
      </c>
      <c r="J3965" s="1" t="s">
        <v>12254</v>
      </c>
      <c r="K3965" s="1" t="s">
        <v>12255</v>
      </c>
      <c r="L3965">
        <f>ROUNDUP(IF(B3965&gt;$D$4,0,($D$4-B3965+1)/365),0)</f>
        <v>0</v>
      </c>
      <c r="M3965">
        <f>ROUNDUP(IF(B3965&gt;$D$5,0,($D$5-B3965+1)/365),0)</f>
        <v>0</v>
      </c>
      <c r="N3965" s="28">
        <f>IF(OR(L3965=1,M3965=1),IF(B3965+364&lt;=$D$5,(B3965+364-$D$4+1)/365,IF(B3965&gt;$D$4,($D$5-B3965+1)/365,$D$6/365)),0)</f>
        <v>0</v>
      </c>
      <c r="O3965" s="28">
        <f>'Data &amp; Parameter'!$E$16*'Data &amp; Parameter'!$E$17*('Data &amp; Parameter'!$E$18+'Data &amp; Parameter'!$E$19)*'Data &amp; Parameter'!$E$20*'Data &amp; Parameter'!$E$37*N3965</f>
        <v>0</v>
      </c>
      <c r="P3965">
        <f>ROUNDUP(IF(D3965&gt;$D$4,0,($D$4-D3965+1)/365),0)</f>
        <v>0</v>
      </c>
      <c r="Q3965">
        <f>ROUNDUP(IF(D3965&gt;$D$5,0,($D$5-D3965+1)/365),0)</f>
        <v>0</v>
      </c>
      <c r="R3965" s="28">
        <f>IF(OR(P3965=1,Q3965=1),IF(D3965+364&lt;=$D$5,(D3965+364-$D$4+1)/365,IF(D3965&gt;$D$4,($D$5-D3965+1)/365,$D$6/365)),0)</f>
        <v>0</v>
      </c>
      <c r="S3965" s="28">
        <f>'Data &amp; Parameter'!$E$16*'Data &amp; Parameter'!$E$17*('Data &amp; Parameter'!$E$18+'Data &amp; Parameter'!$E$19)*'Data &amp; Parameter'!$E$20*'Data &amp; Parameter'!$E$37*R3965</f>
        <v>0</v>
      </c>
      <c r="T3965" s="28">
        <f t="shared" si="61"/>
        <v>0</v>
      </c>
    </row>
    <row r="3966" spans="1:20" ht="15.75" customHeight="1" x14ac:dyDescent="0.35">
      <c r="A3966">
        <v>3959</v>
      </c>
      <c r="B3966" s="76">
        <v>44254.614351851851</v>
      </c>
      <c r="C3966" s="1" t="s">
        <v>12559</v>
      </c>
      <c r="D3966" s="76">
        <v>44254.614791666667</v>
      </c>
      <c r="E3966" s="1" t="s">
        <v>12560</v>
      </c>
      <c r="F3966" s="1" t="s">
        <v>1915</v>
      </c>
      <c r="G3966" s="1" t="s">
        <v>123</v>
      </c>
      <c r="H3966" s="1" t="s">
        <v>124</v>
      </c>
      <c r="I3966" s="1" t="s">
        <v>125</v>
      </c>
      <c r="J3966" s="1" t="s">
        <v>9808</v>
      </c>
      <c r="K3966" s="1" t="s">
        <v>12561</v>
      </c>
      <c r="L3966">
        <f>ROUNDUP(IF(B3966&gt;$D$4,0,($D$4-B3966+1)/365),0)</f>
        <v>0</v>
      </c>
      <c r="M3966">
        <f>ROUNDUP(IF(B3966&gt;$D$5,0,($D$5-B3966+1)/365),0)</f>
        <v>0</v>
      </c>
      <c r="N3966" s="28">
        <f>IF(OR(L3966=1,M3966=1),IF(B3966+364&lt;=$D$5,(B3966+364-$D$4+1)/365,IF(B3966&gt;$D$4,($D$5-B3966+1)/365,$D$6/365)),0)</f>
        <v>0</v>
      </c>
      <c r="O3966" s="28">
        <f>'Data &amp; Parameter'!$E$16*'Data &amp; Parameter'!$E$17*('Data &amp; Parameter'!$E$18+'Data &amp; Parameter'!$E$19)*'Data &amp; Parameter'!$E$20*'Data &amp; Parameter'!$E$37*N3966</f>
        <v>0</v>
      </c>
      <c r="P3966">
        <f>ROUNDUP(IF(D3966&gt;$D$4,0,($D$4-D3966+1)/365),0)</f>
        <v>0</v>
      </c>
      <c r="Q3966">
        <f>ROUNDUP(IF(D3966&gt;$D$5,0,($D$5-D3966+1)/365),0)</f>
        <v>0</v>
      </c>
      <c r="R3966" s="28">
        <f>IF(OR(P3966=1,Q3966=1),IF(D3966+364&lt;=$D$5,(D3966+364-$D$4+1)/365,IF(D3966&gt;$D$4,($D$5-D3966+1)/365,$D$6/365)),0)</f>
        <v>0</v>
      </c>
      <c r="S3966" s="28">
        <f>'Data &amp; Parameter'!$E$16*'Data &amp; Parameter'!$E$17*('Data &amp; Parameter'!$E$18+'Data &amp; Parameter'!$E$19)*'Data &amp; Parameter'!$E$20*'Data &amp; Parameter'!$E$37*R3966</f>
        <v>0</v>
      </c>
      <c r="T3966" s="28">
        <f t="shared" si="61"/>
        <v>0</v>
      </c>
    </row>
    <row r="3967" spans="1:20" ht="15.75" customHeight="1" x14ac:dyDescent="0.35">
      <c r="A3967">
        <v>3960</v>
      </c>
      <c r="B3967" s="76">
        <v>44254.614629629628</v>
      </c>
      <c r="C3967" s="1" t="s">
        <v>12562</v>
      </c>
      <c r="D3967" s="76">
        <v>44254.616574074069</v>
      </c>
      <c r="E3967" s="1" t="s">
        <v>12563</v>
      </c>
      <c r="F3967" s="1" t="s">
        <v>12564</v>
      </c>
      <c r="G3967" s="1" t="s">
        <v>123</v>
      </c>
      <c r="H3967" s="1" t="s">
        <v>729</v>
      </c>
      <c r="I3967" s="1" t="s">
        <v>125</v>
      </c>
      <c r="J3967" s="1" t="s">
        <v>656</v>
      </c>
      <c r="K3967" s="1" t="s">
        <v>656</v>
      </c>
      <c r="L3967">
        <f>ROUNDUP(IF(B3967&gt;$D$4,0,($D$4-B3967+1)/365),0)</f>
        <v>0</v>
      </c>
      <c r="M3967">
        <f>ROUNDUP(IF(B3967&gt;$D$5,0,($D$5-B3967+1)/365),0)</f>
        <v>0</v>
      </c>
      <c r="N3967" s="28">
        <f>IF(OR(L3967=1,M3967=1),IF(B3967+364&lt;=$D$5,(B3967+364-$D$4+1)/365,IF(B3967&gt;$D$4,($D$5-B3967+1)/365,$D$6/365)),0)</f>
        <v>0</v>
      </c>
      <c r="O3967" s="28">
        <f>'Data &amp; Parameter'!$E$16*'Data &amp; Parameter'!$E$17*('Data &amp; Parameter'!$E$18+'Data &amp; Parameter'!$E$19)*'Data &amp; Parameter'!$E$20*'Data &amp; Parameter'!$E$37*N3967</f>
        <v>0</v>
      </c>
      <c r="P3967">
        <f>ROUNDUP(IF(D3967&gt;$D$4,0,($D$4-D3967+1)/365),0)</f>
        <v>0</v>
      </c>
      <c r="Q3967">
        <f>ROUNDUP(IF(D3967&gt;$D$5,0,($D$5-D3967+1)/365),0)</f>
        <v>0</v>
      </c>
      <c r="R3967" s="28">
        <f>IF(OR(P3967=1,Q3967=1),IF(D3967+364&lt;=$D$5,(D3967+364-$D$4+1)/365,IF(D3967&gt;$D$4,($D$5-D3967+1)/365,$D$6/365)),0)</f>
        <v>0</v>
      </c>
      <c r="S3967" s="28">
        <f>'Data &amp; Parameter'!$E$16*'Data &amp; Parameter'!$E$17*('Data &amp; Parameter'!$E$18+'Data &amp; Parameter'!$E$19)*'Data &amp; Parameter'!$E$20*'Data &amp; Parameter'!$E$37*R3967</f>
        <v>0</v>
      </c>
      <c r="T3967" s="28">
        <f t="shared" si="61"/>
        <v>0</v>
      </c>
    </row>
    <row r="3968" spans="1:20" ht="15.75" customHeight="1" x14ac:dyDescent="0.35">
      <c r="A3968">
        <v>3961</v>
      </c>
      <c r="B3968" s="76">
        <v>44254.61555555556</v>
      </c>
      <c r="C3968" s="1" t="s">
        <v>12565</v>
      </c>
      <c r="D3968" s="76">
        <v>44254.61613425926</v>
      </c>
      <c r="E3968" s="1" t="s">
        <v>12566</v>
      </c>
      <c r="F3968" s="1" t="s">
        <v>12567</v>
      </c>
      <c r="G3968" s="1" t="s">
        <v>123</v>
      </c>
      <c r="H3968" s="1" t="s">
        <v>124</v>
      </c>
      <c r="I3968" s="1" t="s">
        <v>125</v>
      </c>
      <c r="J3968" s="1" t="s">
        <v>12254</v>
      </c>
      <c r="K3968" s="1" t="s">
        <v>12255</v>
      </c>
      <c r="L3968">
        <f>ROUNDUP(IF(B3968&gt;$D$4,0,($D$4-B3968+1)/365),0)</f>
        <v>0</v>
      </c>
      <c r="M3968">
        <f>ROUNDUP(IF(B3968&gt;$D$5,0,($D$5-B3968+1)/365),0)</f>
        <v>0</v>
      </c>
      <c r="N3968" s="28">
        <f>IF(OR(L3968=1,M3968=1),IF(B3968+364&lt;=$D$5,(B3968+364-$D$4+1)/365,IF(B3968&gt;$D$4,($D$5-B3968+1)/365,$D$6/365)),0)</f>
        <v>0</v>
      </c>
      <c r="O3968" s="28">
        <f>'Data &amp; Parameter'!$E$16*'Data &amp; Parameter'!$E$17*('Data &amp; Parameter'!$E$18+'Data &amp; Parameter'!$E$19)*'Data &amp; Parameter'!$E$20*'Data &amp; Parameter'!$E$37*N3968</f>
        <v>0</v>
      </c>
      <c r="P3968">
        <f>ROUNDUP(IF(D3968&gt;$D$4,0,($D$4-D3968+1)/365),0)</f>
        <v>0</v>
      </c>
      <c r="Q3968">
        <f>ROUNDUP(IF(D3968&gt;$D$5,0,($D$5-D3968+1)/365),0)</f>
        <v>0</v>
      </c>
      <c r="R3968" s="28">
        <f>IF(OR(P3968=1,Q3968=1),IF(D3968+364&lt;=$D$5,(D3968+364-$D$4+1)/365,IF(D3968&gt;$D$4,($D$5-D3968+1)/365,$D$6/365)),0)</f>
        <v>0</v>
      </c>
      <c r="S3968" s="28">
        <f>'Data &amp; Parameter'!$E$16*'Data &amp; Parameter'!$E$17*('Data &amp; Parameter'!$E$18+'Data &amp; Parameter'!$E$19)*'Data &amp; Parameter'!$E$20*'Data &amp; Parameter'!$E$37*R3968</f>
        <v>0</v>
      </c>
      <c r="T3968" s="28">
        <f t="shared" si="61"/>
        <v>0</v>
      </c>
    </row>
    <row r="3969" spans="1:20" ht="15.75" customHeight="1" x14ac:dyDescent="0.35">
      <c r="A3969">
        <v>3962</v>
      </c>
      <c r="B3969" s="76">
        <v>44254.615844907406</v>
      </c>
      <c r="C3969" s="1" t="s">
        <v>12568</v>
      </c>
      <c r="D3969" s="76">
        <v>44254.6175</v>
      </c>
      <c r="E3969" s="1" t="s">
        <v>12569</v>
      </c>
      <c r="F3969" s="1" t="s">
        <v>12570</v>
      </c>
      <c r="G3969" s="1" t="s">
        <v>123</v>
      </c>
      <c r="H3969" s="1" t="s">
        <v>124</v>
      </c>
      <c r="I3969" s="1" t="s">
        <v>125</v>
      </c>
      <c r="J3969" s="1" t="s">
        <v>756</v>
      </c>
      <c r="K3969" s="1" t="s">
        <v>756</v>
      </c>
      <c r="L3969">
        <f>ROUNDUP(IF(B3969&gt;$D$4,0,($D$4-B3969+1)/365),0)</f>
        <v>0</v>
      </c>
      <c r="M3969">
        <f>ROUNDUP(IF(B3969&gt;$D$5,0,($D$5-B3969+1)/365),0)</f>
        <v>0</v>
      </c>
      <c r="N3969" s="28">
        <f>IF(OR(L3969=1,M3969=1),IF(B3969+364&lt;=$D$5,(B3969+364-$D$4+1)/365,IF(B3969&gt;$D$4,($D$5-B3969+1)/365,$D$6/365)),0)</f>
        <v>0</v>
      </c>
      <c r="O3969" s="28">
        <f>'Data &amp; Parameter'!$E$16*'Data &amp; Parameter'!$E$17*('Data &amp; Parameter'!$E$18+'Data &amp; Parameter'!$E$19)*'Data &amp; Parameter'!$E$20*'Data &amp; Parameter'!$E$37*N3969</f>
        <v>0</v>
      </c>
      <c r="P3969">
        <f>ROUNDUP(IF(D3969&gt;$D$4,0,($D$4-D3969+1)/365),0)</f>
        <v>0</v>
      </c>
      <c r="Q3969">
        <f>ROUNDUP(IF(D3969&gt;$D$5,0,($D$5-D3969+1)/365),0)</f>
        <v>0</v>
      </c>
      <c r="R3969" s="28">
        <f>IF(OR(P3969=1,Q3969=1),IF(D3969+364&lt;=$D$5,(D3969+364-$D$4+1)/365,IF(D3969&gt;$D$4,($D$5-D3969+1)/365,$D$6/365)),0)</f>
        <v>0</v>
      </c>
      <c r="S3969" s="28">
        <f>'Data &amp; Parameter'!$E$16*'Data &amp; Parameter'!$E$17*('Data &amp; Parameter'!$E$18+'Data &amp; Parameter'!$E$19)*'Data &amp; Parameter'!$E$20*'Data &amp; Parameter'!$E$37*R3969</f>
        <v>0</v>
      </c>
      <c r="T3969" s="28">
        <f t="shared" si="61"/>
        <v>0</v>
      </c>
    </row>
    <row r="3970" spans="1:20" ht="15.75" customHeight="1" x14ac:dyDescent="0.35">
      <c r="A3970">
        <v>3963</v>
      </c>
      <c r="B3970" s="76">
        <v>44254.616805555561</v>
      </c>
      <c r="C3970" s="1" t="s">
        <v>12571</v>
      </c>
      <c r="D3970" s="76">
        <v>44254.617349537039</v>
      </c>
      <c r="E3970" s="1" t="s">
        <v>12572</v>
      </c>
      <c r="F3970" s="1" t="s">
        <v>12573</v>
      </c>
      <c r="G3970" s="1" t="s">
        <v>123</v>
      </c>
      <c r="H3970" s="1" t="s">
        <v>124</v>
      </c>
      <c r="I3970" s="1" t="s">
        <v>125</v>
      </c>
      <c r="J3970" s="1" t="s">
        <v>9783</v>
      </c>
      <c r="K3970" s="1" t="s">
        <v>10056</v>
      </c>
      <c r="L3970">
        <f>ROUNDUP(IF(B3970&gt;$D$4,0,($D$4-B3970+1)/365),0)</f>
        <v>0</v>
      </c>
      <c r="M3970">
        <f>ROUNDUP(IF(B3970&gt;$D$5,0,($D$5-B3970+1)/365),0)</f>
        <v>0</v>
      </c>
      <c r="N3970" s="28">
        <f>IF(OR(L3970=1,M3970=1),IF(B3970+364&lt;=$D$5,(B3970+364-$D$4+1)/365,IF(B3970&gt;$D$4,($D$5-B3970+1)/365,$D$6/365)),0)</f>
        <v>0</v>
      </c>
      <c r="O3970" s="28">
        <f>'Data &amp; Parameter'!$E$16*'Data &amp; Parameter'!$E$17*('Data &amp; Parameter'!$E$18+'Data &amp; Parameter'!$E$19)*'Data &amp; Parameter'!$E$20*'Data &amp; Parameter'!$E$37*N3970</f>
        <v>0</v>
      </c>
      <c r="P3970">
        <f>ROUNDUP(IF(D3970&gt;$D$4,0,($D$4-D3970+1)/365),0)</f>
        <v>0</v>
      </c>
      <c r="Q3970">
        <f>ROUNDUP(IF(D3970&gt;$D$5,0,($D$5-D3970+1)/365),0)</f>
        <v>0</v>
      </c>
      <c r="R3970" s="28">
        <f>IF(OR(P3970=1,Q3970=1),IF(D3970+364&lt;=$D$5,(D3970+364-$D$4+1)/365,IF(D3970&gt;$D$4,($D$5-D3970+1)/365,$D$6/365)),0)</f>
        <v>0</v>
      </c>
      <c r="S3970" s="28">
        <f>'Data &amp; Parameter'!$E$16*'Data &amp; Parameter'!$E$17*('Data &amp; Parameter'!$E$18+'Data &amp; Parameter'!$E$19)*'Data &amp; Parameter'!$E$20*'Data &amp; Parameter'!$E$37*R3970</f>
        <v>0</v>
      </c>
      <c r="T3970" s="28">
        <f t="shared" si="61"/>
        <v>0</v>
      </c>
    </row>
    <row r="3971" spans="1:20" ht="15.75" customHeight="1" x14ac:dyDescent="0.35">
      <c r="A3971">
        <v>3964</v>
      </c>
      <c r="B3971" s="76">
        <v>44254.618055555555</v>
      </c>
      <c r="C3971" s="1" t="s">
        <v>12574</v>
      </c>
      <c r="D3971" s="76">
        <v>44254.61881944444</v>
      </c>
      <c r="E3971" s="1" t="s">
        <v>12575</v>
      </c>
      <c r="F3971" s="1" t="s">
        <v>12576</v>
      </c>
      <c r="G3971" s="1" t="s">
        <v>123</v>
      </c>
      <c r="H3971" s="1" t="s">
        <v>124</v>
      </c>
      <c r="I3971" s="1" t="s">
        <v>125</v>
      </c>
      <c r="J3971" s="1" t="s">
        <v>12254</v>
      </c>
      <c r="K3971" s="1" t="s">
        <v>12255</v>
      </c>
      <c r="L3971">
        <f>ROUNDUP(IF(B3971&gt;$D$4,0,($D$4-B3971+1)/365),0)</f>
        <v>0</v>
      </c>
      <c r="M3971">
        <f>ROUNDUP(IF(B3971&gt;$D$5,0,($D$5-B3971+1)/365),0)</f>
        <v>0</v>
      </c>
      <c r="N3971" s="28">
        <f>IF(OR(L3971=1,M3971=1),IF(B3971+364&lt;=$D$5,(B3971+364-$D$4+1)/365,IF(B3971&gt;$D$4,($D$5-B3971+1)/365,$D$6/365)),0)</f>
        <v>0</v>
      </c>
      <c r="O3971" s="28">
        <f>'Data &amp; Parameter'!$E$16*'Data &amp; Parameter'!$E$17*('Data &amp; Parameter'!$E$18+'Data &amp; Parameter'!$E$19)*'Data &amp; Parameter'!$E$20*'Data &amp; Parameter'!$E$37*N3971</f>
        <v>0</v>
      </c>
      <c r="P3971">
        <f>ROUNDUP(IF(D3971&gt;$D$4,0,($D$4-D3971+1)/365),0)</f>
        <v>0</v>
      </c>
      <c r="Q3971">
        <f>ROUNDUP(IF(D3971&gt;$D$5,0,($D$5-D3971+1)/365),0)</f>
        <v>0</v>
      </c>
      <c r="R3971" s="28">
        <f>IF(OR(P3971=1,Q3971=1),IF(D3971+364&lt;=$D$5,(D3971+364-$D$4+1)/365,IF(D3971&gt;$D$4,($D$5-D3971+1)/365,$D$6/365)),0)</f>
        <v>0</v>
      </c>
      <c r="S3971" s="28">
        <f>'Data &amp; Parameter'!$E$16*'Data &amp; Parameter'!$E$17*('Data &amp; Parameter'!$E$18+'Data &amp; Parameter'!$E$19)*'Data &amp; Parameter'!$E$20*'Data &amp; Parameter'!$E$37*R3971</f>
        <v>0</v>
      </c>
      <c r="T3971" s="28">
        <f t="shared" si="61"/>
        <v>0</v>
      </c>
    </row>
    <row r="3972" spans="1:20" ht="15.75" customHeight="1" x14ac:dyDescent="0.35">
      <c r="A3972">
        <v>3965</v>
      </c>
      <c r="B3972" s="76">
        <v>44254.618356481486</v>
      </c>
      <c r="C3972" s="1" t="s">
        <v>12577</v>
      </c>
      <c r="D3972" s="76">
        <v>44254.619050925925</v>
      </c>
      <c r="E3972" s="1" t="s">
        <v>12578</v>
      </c>
      <c r="F3972" s="1" t="s">
        <v>12579</v>
      </c>
      <c r="G3972" s="1" t="s">
        <v>123</v>
      </c>
      <c r="H3972" s="1" t="s">
        <v>729</v>
      </c>
      <c r="I3972" s="1" t="s">
        <v>125</v>
      </c>
      <c r="J3972" s="1" t="s">
        <v>656</v>
      </c>
      <c r="K3972" s="1" t="s">
        <v>656</v>
      </c>
      <c r="L3972">
        <f>ROUNDUP(IF(B3972&gt;$D$4,0,($D$4-B3972+1)/365),0)</f>
        <v>0</v>
      </c>
      <c r="M3972">
        <f>ROUNDUP(IF(B3972&gt;$D$5,0,($D$5-B3972+1)/365),0)</f>
        <v>0</v>
      </c>
      <c r="N3972" s="28">
        <f>IF(OR(L3972=1,M3972=1),IF(B3972+364&lt;=$D$5,(B3972+364-$D$4+1)/365,IF(B3972&gt;$D$4,($D$5-B3972+1)/365,$D$6/365)),0)</f>
        <v>0</v>
      </c>
      <c r="O3972" s="28">
        <f>'Data &amp; Parameter'!$E$16*'Data &amp; Parameter'!$E$17*('Data &amp; Parameter'!$E$18+'Data &amp; Parameter'!$E$19)*'Data &amp; Parameter'!$E$20*'Data &amp; Parameter'!$E$37*N3972</f>
        <v>0</v>
      </c>
      <c r="P3972">
        <f>ROUNDUP(IF(D3972&gt;$D$4,0,($D$4-D3972+1)/365),0)</f>
        <v>0</v>
      </c>
      <c r="Q3972">
        <f>ROUNDUP(IF(D3972&gt;$D$5,0,($D$5-D3972+1)/365),0)</f>
        <v>0</v>
      </c>
      <c r="R3972" s="28">
        <f>IF(OR(P3972=1,Q3972=1),IF(D3972+364&lt;=$D$5,(D3972+364-$D$4+1)/365,IF(D3972&gt;$D$4,($D$5-D3972+1)/365,$D$6/365)),0)</f>
        <v>0</v>
      </c>
      <c r="S3972" s="28">
        <f>'Data &amp; Parameter'!$E$16*'Data &amp; Parameter'!$E$17*('Data &amp; Parameter'!$E$18+'Data &amp; Parameter'!$E$19)*'Data &amp; Parameter'!$E$20*'Data &amp; Parameter'!$E$37*R3972</f>
        <v>0</v>
      </c>
      <c r="T3972" s="28">
        <f t="shared" si="61"/>
        <v>0</v>
      </c>
    </row>
    <row r="3973" spans="1:20" ht="15.75" customHeight="1" x14ac:dyDescent="0.35">
      <c r="A3973">
        <v>3966</v>
      </c>
      <c r="B3973" s="76">
        <v>44254.619120370371</v>
      </c>
      <c r="C3973" s="1" t="s">
        <v>12580</v>
      </c>
      <c r="D3973" s="76">
        <v>44254.619699074072</v>
      </c>
      <c r="E3973" s="1" t="s">
        <v>12581</v>
      </c>
      <c r="F3973" s="1" t="s">
        <v>12582</v>
      </c>
      <c r="G3973" s="1" t="s">
        <v>123</v>
      </c>
      <c r="H3973" s="1" t="s">
        <v>124</v>
      </c>
      <c r="I3973" s="1" t="s">
        <v>125</v>
      </c>
      <c r="J3973" s="1" t="s">
        <v>9808</v>
      </c>
      <c r="K3973" s="1" t="s">
        <v>10056</v>
      </c>
      <c r="L3973">
        <f>ROUNDUP(IF(B3973&gt;$D$4,0,($D$4-B3973+1)/365),0)</f>
        <v>0</v>
      </c>
      <c r="M3973">
        <f>ROUNDUP(IF(B3973&gt;$D$5,0,($D$5-B3973+1)/365),0)</f>
        <v>0</v>
      </c>
      <c r="N3973" s="28">
        <f>IF(OR(L3973=1,M3973=1),IF(B3973+364&lt;=$D$5,(B3973+364-$D$4+1)/365,IF(B3973&gt;$D$4,($D$5-B3973+1)/365,$D$6/365)),0)</f>
        <v>0</v>
      </c>
      <c r="O3973" s="28">
        <f>'Data &amp; Parameter'!$E$16*'Data &amp; Parameter'!$E$17*('Data &amp; Parameter'!$E$18+'Data &amp; Parameter'!$E$19)*'Data &amp; Parameter'!$E$20*'Data &amp; Parameter'!$E$37*N3973</f>
        <v>0</v>
      </c>
      <c r="P3973">
        <f>ROUNDUP(IF(D3973&gt;$D$4,0,($D$4-D3973+1)/365),0)</f>
        <v>0</v>
      </c>
      <c r="Q3973">
        <f>ROUNDUP(IF(D3973&gt;$D$5,0,($D$5-D3973+1)/365),0)</f>
        <v>0</v>
      </c>
      <c r="R3973" s="28">
        <f>IF(OR(P3973=1,Q3973=1),IF(D3973+364&lt;=$D$5,(D3973+364-$D$4+1)/365,IF(D3973&gt;$D$4,($D$5-D3973+1)/365,$D$6/365)),0)</f>
        <v>0</v>
      </c>
      <c r="S3973" s="28">
        <f>'Data &amp; Parameter'!$E$16*'Data &amp; Parameter'!$E$17*('Data &amp; Parameter'!$E$18+'Data &amp; Parameter'!$E$19)*'Data &amp; Parameter'!$E$20*'Data &amp; Parameter'!$E$37*R3973</f>
        <v>0</v>
      </c>
      <c r="T3973" s="28">
        <f t="shared" si="61"/>
        <v>0</v>
      </c>
    </row>
    <row r="3974" spans="1:20" ht="15.75" customHeight="1" x14ac:dyDescent="0.35">
      <c r="A3974">
        <v>3967</v>
      </c>
      <c r="B3974" s="76">
        <v>44254.619340277779</v>
      </c>
      <c r="C3974" s="1" t="s">
        <v>12583</v>
      </c>
      <c r="D3974" s="76">
        <v>44254.619687500002</v>
      </c>
      <c r="E3974" s="1" t="s">
        <v>12584</v>
      </c>
      <c r="F3974" s="1" t="s">
        <v>12585</v>
      </c>
      <c r="G3974" s="1" t="s">
        <v>123</v>
      </c>
      <c r="H3974" s="1" t="s">
        <v>124</v>
      </c>
      <c r="I3974" s="1" t="s">
        <v>125</v>
      </c>
      <c r="J3974" s="1" t="s">
        <v>9783</v>
      </c>
      <c r="K3974" s="1" t="s">
        <v>10056</v>
      </c>
      <c r="L3974">
        <f>ROUNDUP(IF(B3974&gt;$D$4,0,($D$4-B3974+1)/365),0)</f>
        <v>0</v>
      </c>
      <c r="M3974">
        <f>ROUNDUP(IF(B3974&gt;$D$5,0,($D$5-B3974+1)/365),0)</f>
        <v>0</v>
      </c>
      <c r="N3974" s="28">
        <f>IF(OR(L3974=1,M3974=1),IF(B3974+364&lt;=$D$5,(B3974+364-$D$4+1)/365,IF(B3974&gt;$D$4,($D$5-B3974+1)/365,$D$6/365)),0)</f>
        <v>0</v>
      </c>
      <c r="O3974" s="28">
        <f>'Data &amp; Parameter'!$E$16*'Data &amp; Parameter'!$E$17*('Data &amp; Parameter'!$E$18+'Data &amp; Parameter'!$E$19)*'Data &amp; Parameter'!$E$20*'Data &amp; Parameter'!$E$37*N3974</f>
        <v>0</v>
      </c>
      <c r="P3974">
        <f>ROUNDUP(IF(D3974&gt;$D$4,0,($D$4-D3974+1)/365),0)</f>
        <v>0</v>
      </c>
      <c r="Q3974">
        <f>ROUNDUP(IF(D3974&gt;$D$5,0,($D$5-D3974+1)/365),0)</f>
        <v>0</v>
      </c>
      <c r="R3974" s="28">
        <f>IF(OR(P3974=1,Q3974=1),IF(D3974+364&lt;=$D$5,(D3974+364-$D$4+1)/365,IF(D3974&gt;$D$4,($D$5-D3974+1)/365,$D$6/365)),0)</f>
        <v>0</v>
      </c>
      <c r="S3974" s="28">
        <f>'Data &amp; Parameter'!$E$16*'Data &amp; Parameter'!$E$17*('Data &amp; Parameter'!$E$18+'Data &amp; Parameter'!$E$19)*'Data &amp; Parameter'!$E$20*'Data &amp; Parameter'!$E$37*R3974</f>
        <v>0</v>
      </c>
      <c r="T3974" s="28">
        <f t="shared" si="61"/>
        <v>0</v>
      </c>
    </row>
    <row r="3975" spans="1:20" ht="15.75" customHeight="1" x14ac:dyDescent="0.35">
      <c r="A3975">
        <v>3968</v>
      </c>
      <c r="B3975" s="76">
        <v>44254.620763888888</v>
      </c>
      <c r="C3975" s="1" t="s">
        <v>12586</v>
      </c>
      <c r="D3975" s="76">
        <v>44254.622118055559</v>
      </c>
      <c r="E3975" s="1" t="s">
        <v>12587</v>
      </c>
      <c r="F3975" s="1" t="s">
        <v>12588</v>
      </c>
      <c r="G3975" s="1" t="s">
        <v>123</v>
      </c>
      <c r="H3975" s="1" t="s">
        <v>124</v>
      </c>
      <c r="I3975" s="1" t="s">
        <v>125</v>
      </c>
      <c r="J3975" s="1" t="s">
        <v>756</v>
      </c>
      <c r="K3975" s="1" t="s">
        <v>756</v>
      </c>
      <c r="L3975">
        <f>ROUNDUP(IF(B3975&gt;$D$4,0,($D$4-B3975+1)/365),0)</f>
        <v>0</v>
      </c>
      <c r="M3975">
        <f>ROUNDUP(IF(B3975&gt;$D$5,0,($D$5-B3975+1)/365),0)</f>
        <v>0</v>
      </c>
      <c r="N3975" s="28">
        <f>IF(OR(L3975=1,M3975=1),IF(B3975+364&lt;=$D$5,(B3975+364-$D$4+1)/365,IF(B3975&gt;$D$4,($D$5-B3975+1)/365,$D$6/365)),0)</f>
        <v>0</v>
      </c>
      <c r="O3975" s="28">
        <f>'Data &amp; Parameter'!$E$16*'Data &amp; Parameter'!$E$17*('Data &amp; Parameter'!$E$18+'Data &amp; Parameter'!$E$19)*'Data &amp; Parameter'!$E$20*'Data &amp; Parameter'!$E$37*N3975</f>
        <v>0</v>
      </c>
      <c r="P3975">
        <f>ROUNDUP(IF(D3975&gt;$D$4,0,($D$4-D3975+1)/365),0)</f>
        <v>0</v>
      </c>
      <c r="Q3975">
        <f>ROUNDUP(IF(D3975&gt;$D$5,0,($D$5-D3975+1)/365),0)</f>
        <v>0</v>
      </c>
      <c r="R3975" s="28">
        <f>IF(OR(P3975=1,Q3975=1),IF(D3975+364&lt;=$D$5,(D3975+364-$D$4+1)/365,IF(D3975&gt;$D$4,($D$5-D3975+1)/365,$D$6/365)),0)</f>
        <v>0</v>
      </c>
      <c r="S3975" s="28">
        <f>'Data &amp; Parameter'!$E$16*'Data &amp; Parameter'!$E$17*('Data &amp; Parameter'!$E$18+'Data &amp; Parameter'!$E$19)*'Data &amp; Parameter'!$E$20*'Data &amp; Parameter'!$E$37*R3975</f>
        <v>0</v>
      </c>
      <c r="T3975" s="28">
        <f t="shared" si="61"/>
        <v>0</v>
      </c>
    </row>
    <row r="3976" spans="1:20" ht="15.75" customHeight="1" x14ac:dyDescent="0.35">
      <c r="A3976">
        <v>3969</v>
      </c>
      <c r="B3976" s="76">
        <v>44254.62091435185</v>
      </c>
      <c r="C3976" s="1" t="s">
        <v>12589</v>
      </c>
      <c r="D3976" s="76">
        <v>44254.62128472222</v>
      </c>
      <c r="E3976" s="1" t="s">
        <v>12590</v>
      </c>
      <c r="F3976" s="1" t="s">
        <v>12591</v>
      </c>
      <c r="G3976" s="1" t="s">
        <v>123</v>
      </c>
      <c r="H3976" s="1" t="s">
        <v>124</v>
      </c>
      <c r="I3976" s="1" t="s">
        <v>125</v>
      </c>
      <c r="J3976" s="1" t="s">
        <v>12254</v>
      </c>
      <c r="K3976" s="1" t="s">
        <v>12255</v>
      </c>
      <c r="L3976">
        <f>ROUNDUP(IF(B3976&gt;$D$4,0,($D$4-B3976+1)/365),0)</f>
        <v>0</v>
      </c>
      <c r="M3976">
        <f>ROUNDUP(IF(B3976&gt;$D$5,0,($D$5-B3976+1)/365),0)</f>
        <v>0</v>
      </c>
      <c r="N3976" s="28">
        <f>IF(OR(L3976=1,M3976=1),IF(B3976+364&lt;=$D$5,(B3976+364-$D$4+1)/365,IF(B3976&gt;$D$4,($D$5-B3976+1)/365,$D$6/365)),0)</f>
        <v>0</v>
      </c>
      <c r="O3976" s="28">
        <f>'Data &amp; Parameter'!$E$16*'Data &amp; Parameter'!$E$17*('Data &amp; Parameter'!$E$18+'Data &amp; Parameter'!$E$19)*'Data &amp; Parameter'!$E$20*'Data &amp; Parameter'!$E$37*N3976</f>
        <v>0</v>
      </c>
      <c r="P3976">
        <f>ROUNDUP(IF(D3976&gt;$D$4,0,($D$4-D3976+1)/365),0)</f>
        <v>0</v>
      </c>
      <c r="Q3976">
        <f>ROUNDUP(IF(D3976&gt;$D$5,0,($D$5-D3976+1)/365),0)</f>
        <v>0</v>
      </c>
      <c r="R3976" s="28">
        <f>IF(OR(P3976=1,Q3976=1),IF(D3976+364&lt;=$D$5,(D3976+364-$D$4+1)/365,IF(D3976&gt;$D$4,($D$5-D3976+1)/365,$D$6/365)),0)</f>
        <v>0</v>
      </c>
      <c r="S3976" s="28">
        <f>'Data &amp; Parameter'!$E$16*'Data &amp; Parameter'!$E$17*('Data &amp; Parameter'!$E$18+'Data &amp; Parameter'!$E$19)*'Data &amp; Parameter'!$E$20*'Data &amp; Parameter'!$E$37*R3976</f>
        <v>0</v>
      </c>
      <c r="T3976" s="28">
        <f t="shared" si="61"/>
        <v>0</v>
      </c>
    </row>
    <row r="3977" spans="1:20" ht="15.75" customHeight="1" x14ac:dyDescent="0.35">
      <c r="A3977">
        <v>3970</v>
      </c>
      <c r="B3977" s="76">
        <v>44254.621921296297</v>
      </c>
      <c r="C3977" s="1" t="s">
        <v>12592</v>
      </c>
      <c r="D3977" s="76">
        <v>44254.622453703705</v>
      </c>
      <c r="E3977" s="1" t="s">
        <v>12593</v>
      </c>
      <c r="F3977" s="1" t="s">
        <v>12594</v>
      </c>
      <c r="G3977" s="1" t="s">
        <v>123</v>
      </c>
      <c r="H3977" s="1" t="s">
        <v>124</v>
      </c>
      <c r="I3977" s="1" t="s">
        <v>125</v>
      </c>
      <c r="J3977" s="1" t="s">
        <v>9808</v>
      </c>
      <c r="K3977" s="1" t="s">
        <v>9808</v>
      </c>
      <c r="L3977">
        <f>ROUNDUP(IF(B3977&gt;$D$4,0,($D$4-B3977+1)/365),0)</f>
        <v>0</v>
      </c>
      <c r="M3977">
        <f>ROUNDUP(IF(B3977&gt;$D$5,0,($D$5-B3977+1)/365),0)</f>
        <v>0</v>
      </c>
      <c r="N3977" s="28">
        <f>IF(OR(L3977=1,M3977=1),IF(B3977+364&lt;=$D$5,(B3977+364-$D$4+1)/365,IF(B3977&gt;$D$4,($D$5-B3977+1)/365,$D$6/365)),0)</f>
        <v>0</v>
      </c>
      <c r="O3977" s="28">
        <f>'Data &amp; Parameter'!$E$16*'Data &amp; Parameter'!$E$17*('Data &amp; Parameter'!$E$18+'Data &amp; Parameter'!$E$19)*'Data &amp; Parameter'!$E$20*'Data &amp; Parameter'!$E$37*N3977</f>
        <v>0</v>
      </c>
      <c r="P3977">
        <f>ROUNDUP(IF(D3977&gt;$D$4,0,($D$4-D3977+1)/365),0)</f>
        <v>0</v>
      </c>
      <c r="Q3977">
        <f>ROUNDUP(IF(D3977&gt;$D$5,0,($D$5-D3977+1)/365),0)</f>
        <v>0</v>
      </c>
      <c r="R3977" s="28">
        <f>IF(OR(P3977=1,Q3977=1),IF(D3977+364&lt;=$D$5,(D3977+364-$D$4+1)/365,IF(D3977&gt;$D$4,($D$5-D3977+1)/365,$D$6/365)),0)</f>
        <v>0</v>
      </c>
      <c r="S3977" s="28">
        <f>'Data &amp; Parameter'!$E$16*'Data &amp; Parameter'!$E$17*('Data &amp; Parameter'!$E$18+'Data &amp; Parameter'!$E$19)*'Data &amp; Parameter'!$E$20*'Data &amp; Parameter'!$E$37*R3977</f>
        <v>0</v>
      </c>
      <c r="T3977" s="28">
        <f t="shared" ref="T3977:T4040" si="62">O3977+S3977</f>
        <v>0</v>
      </c>
    </row>
    <row r="3978" spans="1:20" ht="15.75" customHeight="1" x14ac:dyDescent="0.35">
      <c r="A3978">
        <v>3971</v>
      </c>
      <c r="B3978" s="76">
        <v>44254.622476851851</v>
      </c>
      <c r="C3978" s="1" t="s">
        <v>12595</v>
      </c>
      <c r="D3978" s="76">
        <v>44254.623298611114</v>
      </c>
      <c r="E3978" s="1" t="s">
        <v>12596</v>
      </c>
      <c r="F3978" s="1" t="s">
        <v>12597</v>
      </c>
      <c r="G3978" s="1" t="s">
        <v>123</v>
      </c>
      <c r="H3978" s="1" t="s">
        <v>124</v>
      </c>
      <c r="I3978" s="1" t="s">
        <v>125</v>
      </c>
      <c r="J3978" s="1" t="s">
        <v>11193</v>
      </c>
      <c r="K3978" s="1" t="s">
        <v>11201</v>
      </c>
      <c r="L3978">
        <f>ROUNDUP(IF(B3978&gt;$D$4,0,($D$4-B3978+1)/365),0)</f>
        <v>0</v>
      </c>
      <c r="M3978">
        <f>ROUNDUP(IF(B3978&gt;$D$5,0,($D$5-B3978+1)/365),0)</f>
        <v>0</v>
      </c>
      <c r="N3978" s="28">
        <f>IF(OR(L3978=1,M3978=1),IF(B3978+364&lt;=$D$5,(B3978+364-$D$4+1)/365,IF(B3978&gt;$D$4,($D$5-B3978+1)/365,$D$6/365)),0)</f>
        <v>0</v>
      </c>
      <c r="O3978" s="28">
        <f>'Data &amp; Parameter'!$E$16*'Data &amp; Parameter'!$E$17*('Data &amp; Parameter'!$E$18+'Data &amp; Parameter'!$E$19)*'Data &amp; Parameter'!$E$20*'Data &amp; Parameter'!$E$37*N3978</f>
        <v>0</v>
      </c>
      <c r="P3978">
        <f>ROUNDUP(IF(D3978&gt;$D$4,0,($D$4-D3978+1)/365),0)</f>
        <v>0</v>
      </c>
      <c r="Q3978">
        <f>ROUNDUP(IF(D3978&gt;$D$5,0,($D$5-D3978+1)/365),0)</f>
        <v>0</v>
      </c>
      <c r="R3978" s="28">
        <f>IF(OR(P3978=1,Q3978=1),IF(D3978+364&lt;=$D$5,(D3978+364-$D$4+1)/365,IF(D3978&gt;$D$4,($D$5-D3978+1)/365,$D$6/365)),0)</f>
        <v>0</v>
      </c>
      <c r="S3978" s="28">
        <f>'Data &amp; Parameter'!$E$16*'Data &amp; Parameter'!$E$17*('Data &amp; Parameter'!$E$18+'Data &amp; Parameter'!$E$19)*'Data &amp; Parameter'!$E$20*'Data &amp; Parameter'!$E$37*R3978</f>
        <v>0</v>
      </c>
      <c r="T3978" s="28">
        <f t="shared" si="62"/>
        <v>0</v>
      </c>
    </row>
    <row r="3979" spans="1:20" ht="15.75" customHeight="1" x14ac:dyDescent="0.35">
      <c r="A3979">
        <v>3972</v>
      </c>
      <c r="B3979" s="76">
        <v>44254.622870370367</v>
      </c>
      <c r="C3979" s="1" t="s">
        <v>12598</v>
      </c>
      <c r="D3979" s="76">
        <v>44254.626226851848</v>
      </c>
      <c r="E3979" s="1" t="s">
        <v>12599</v>
      </c>
      <c r="F3979" s="1" t="s">
        <v>12600</v>
      </c>
      <c r="G3979" s="1" t="s">
        <v>123</v>
      </c>
      <c r="H3979" s="1" t="s">
        <v>124</v>
      </c>
      <c r="I3979" s="1" t="s">
        <v>125</v>
      </c>
      <c r="J3979" s="1" t="s">
        <v>10722</v>
      </c>
      <c r="K3979" s="1" t="s">
        <v>12601</v>
      </c>
      <c r="L3979">
        <f>ROUNDUP(IF(B3979&gt;$D$4,0,($D$4-B3979+1)/365),0)</f>
        <v>0</v>
      </c>
      <c r="M3979">
        <f>ROUNDUP(IF(B3979&gt;$D$5,0,($D$5-B3979+1)/365),0)</f>
        <v>0</v>
      </c>
      <c r="N3979" s="28">
        <f>IF(OR(L3979=1,M3979=1),IF(B3979+364&lt;=$D$5,(B3979+364-$D$4+1)/365,IF(B3979&gt;$D$4,($D$5-B3979+1)/365,$D$6/365)),0)</f>
        <v>0</v>
      </c>
      <c r="O3979" s="28">
        <f>'Data &amp; Parameter'!$E$16*'Data &amp; Parameter'!$E$17*('Data &amp; Parameter'!$E$18+'Data &amp; Parameter'!$E$19)*'Data &amp; Parameter'!$E$20*'Data &amp; Parameter'!$E$37*N3979</f>
        <v>0</v>
      </c>
      <c r="P3979">
        <f>ROUNDUP(IF(D3979&gt;$D$4,0,($D$4-D3979+1)/365),0)</f>
        <v>0</v>
      </c>
      <c r="Q3979">
        <f>ROUNDUP(IF(D3979&gt;$D$5,0,($D$5-D3979+1)/365),0)</f>
        <v>0</v>
      </c>
      <c r="R3979" s="28">
        <f>IF(OR(P3979=1,Q3979=1),IF(D3979+364&lt;=$D$5,(D3979+364-$D$4+1)/365,IF(D3979&gt;$D$4,($D$5-D3979+1)/365,$D$6/365)),0)</f>
        <v>0</v>
      </c>
      <c r="S3979" s="28">
        <f>'Data &amp; Parameter'!$E$16*'Data &amp; Parameter'!$E$17*('Data &amp; Parameter'!$E$18+'Data &amp; Parameter'!$E$19)*'Data &amp; Parameter'!$E$20*'Data &amp; Parameter'!$E$37*R3979</f>
        <v>0</v>
      </c>
      <c r="T3979" s="28">
        <f t="shared" si="62"/>
        <v>0</v>
      </c>
    </row>
    <row r="3980" spans="1:20" ht="15.75" customHeight="1" x14ac:dyDescent="0.35">
      <c r="A3980">
        <v>3973</v>
      </c>
      <c r="B3980" s="76">
        <v>44254.623425925922</v>
      </c>
      <c r="C3980" s="1" t="s">
        <v>12602</v>
      </c>
      <c r="D3980" s="76">
        <v>44254.623981481476</v>
      </c>
      <c r="E3980" s="1" t="s">
        <v>12603</v>
      </c>
      <c r="F3980" s="1" t="s">
        <v>12604</v>
      </c>
      <c r="G3980" s="1" t="s">
        <v>123</v>
      </c>
      <c r="H3980" s="1" t="s">
        <v>124</v>
      </c>
      <c r="I3980" s="1" t="s">
        <v>125</v>
      </c>
      <c r="J3980" s="1" t="s">
        <v>12605</v>
      </c>
      <c r="K3980" s="1" t="s">
        <v>9808</v>
      </c>
      <c r="L3980">
        <f>ROUNDUP(IF(B3980&gt;$D$4,0,($D$4-B3980+1)/365),0)</f>
        <v>0</v>
      </c>
      <c r="M3980">
        <f>ROUNDUP(IF(B3980&gt;$D$5,0,($D$5-B3980+1)/365),0)</f>
        <v>0</v>
      </c>
      <c r="N3980" s="28">
        <f>IF(OR(L3980=1,M3980=1),IF(B3980+364&lt;=$D$5,(B3980+364-$D$4+1)/365,IF(B3980&gt;$D$4,($D$5-B3980+1)/365,$D$6/365)),0)</f>
        <v>0</v>
      </c>
      <c r="O3980" s="28">
        <f>'Data &amp; Parameter'!$E$16*'Data &amp; Parameter'!$E$17*('Data &amp; Parameter'!$E$18+'Data &amp; Parameter'!$E$19)*'Data &amp; Parameter'!$E$20*'Data &amp; Parameter'!$E$37*N3980</f>
        <v>0</v>
      </c>
      <c r="P3980">
        <f>ROUNDUP(IF(D3980&gt;$D$4,0,($D$4-D3980+1)/365),0)</f>
        <v>0</v>
      </c>
      <c r="Q3980">
        <f>ROUNDUP(IF(D3980&gt;$D$5,0,($D$5-D3980+1)/365),0)</f>
        <v>0</v>
      </c>
      <c r="R3980" s="28">
        <f>IF(OR(P3980=1,Q3980=1),IF(D3980+364&lt;=$D$5,(D3980+364-$D$4+1)/365,IF(D3980&gt;$D$4,($D$5-D3980+1)/365,$D$6/365)),0)</f>
        <v>0</v>
      </c>
      <c r="S3980" s="28">
        <f>'Data &amp; Parameter'!$E$16*'Data &amp; Parameter'!$E$17*('Data &amp; Parameter'!$E$18+'Data &amp; Parameter'!$E$19)*'Data &amp; Parameter'!$E$20*'Data &amp; Parameter'!$E$37*R3980</f>
        <v>0</v>
      </c>
      <c r="T3980" s="28">
        <f t="shared" si="62"/>
        <v>0</v>
      </c>
    </row>
    <row r="3981" spans="1:20" ht="15.75" customHeight="1" x14ac:dyDescent="0.35">
      <c r="A3981">
        <v>3974</v>
      </c>
      <c r="B3981" s="76">
        <v>44254.623541666668</v>
      </c>
      <c r="C3981" s="1" t="s">
        <v>12606</v>
      </c>
      <c r="D3981" s="76">
        <v>44254.624143518522</v>
      </c>
      <c r="E3981" s="1" t="s">
        <v>12607</v>
      </c>
      <c r="F3981" s="1" t="s">
        <v>12608</v>
      </c>
      <c r="G3981" s="1" t="s">
        <v>123</v>
      </c>
      <c r="H3981" s="1" t="s">
        <v>124</v>
      </c>
      <c r="I3981" s="1" t="s">
        <v>125</v>
      </c>
      <c r="J3981" s="1" t="s">
        <v>12254</v>
      </c>
      <c r="K3981" s="1" t="s">
        <v>12255</v>
      </c>
      <c r="L3981">
        <f>ROUNDUP(IF(B3981&gt;$D$4,0,($D$4-B3981+1)/365),0)</f>
        <v>0</v>
      </c>
      <c r="M3981">
        <f>ROUNDUP(IF(B3981&gt;$D$5,0,($D$5-B3981+1)/365),0)</f>
        <v>0</v>
      </c>
      <c r="N3981" s="28">
        <f>IF(OR(L3981=1,M3981=1),IF(B3981+364&lt;=$D$5,(B3981+364-$D$4+1)/365,IF(B3981&gt;$D$4,($D$5-B3981+1)/365,$D$6/365)),0)</f>
        <v>0</v>
      </c>
      <c r="O3981" s="28">
        <f>'Data &amp; Parameter'!$E$16*'Data &amp; Parameter'!$E$17*('Data &amp; Parameter'!$E$18+'Data &amp; Parameter'!$E$19)*'Data &amp; Parameter'!$E$20*'Data &amp; Parameter'!$E$37*N3981</f>
        <v>0</v>
      </c>
      <c r="P3981">
        <f>ROUNDUP(IF(D3981&gt;$D$4,0,($D$4-D3981+1)/365),0)</f>
        <v>0</v>
      </c>
      <c r="Q3981">
        <f>ROUNDUP(IF(D3981&gt;$D$5,0,($D$5-D3981+1)/365),0)</f>
        <v>0</v>
      </c>
      <c r="R3981" s="28">
        <f>IF(OR(P3981=1,Q3981=1),IF(D3981+364&lt;=$D$5,(D3981+364-$D$4+1)/365,IF(D3981&gt;$D$4,($D$5-D3981+1)/365,$D$6/365)),0)</f>
        <v>0</v>
      </c>
      <c r="S3981" s="28">
        <f>'Data &amp; Parameter'!$E$16*'Data &amp; Parameter'!$E$17*('Data &amp; Parameter'!$E$18+'Data &amp; Parameter'!$E$19)*'Data &amp; Parameter'!$E$20*'Data &amp; Parameter'!$E$37*R3981</f>
        <v>0</v>
      </c>
      <c r="T3981" s="28">
        <f t="shared" si="62"/>
        <v>0</v>
      </c>
    </row>
    <row r="3982" spans="1:20" ht="15.75" customHeight="1" x14ac:dyDescent="0.35">
      <c r="A3982">
        <v>3975</v>
      </c>
      <c r="B3982" s="76">
        <v>44254.625543981485</v>
      </c>
      <c r="C3982" s="1" t="s">
        <v>12609</v>
      </c>
      <c r="D3982" s="76">
        <v>44254.626562500001</v>
      </c>
      <c r="E3982" s="1" t="s">
        <v>12610</v>
      </c>
      <c r="F3982" s="1" t="s">
        <v>12611</v>
      </c>
      <c r="G3982" s="1" t="s">
        <v>123</v>
      </c>
      <c r="H3982" s="1" t="s">
        <v>124</v>
      </c>
      <c r="I3982" s="1" t="s">
        <v>125</v>
      </c>
      <c r="J3982" s="1" t="s">
        <v>11193</v>
      </c>
      <c r="K3982" s="1" t="s">
        <v>11193</v>
      </c>
      <c r="L3982">
        <f>ROUNDUP(IF(B3982&gt;$D$4,0,($D$4-B3982+1)/365),0)</f>
        <v>0</v>
      </c>
      <c r="M3982">
        <f>ROUNDUP(IF(B3982&gt;$D$5,0,($D$5-B3982+1)/365),0)</f>
        <v>0</v>
      </c>
      <c r="N3982" s="28">
        <f>IF(OR(L3982=1,M3982=1),IF(B3982+364&lt;=$D$5,(B3982+364-$D$4+1)/365,IF(B3982&gt;$D$4,($D$5-B3982+1)/365,$D$6/365)),0)</f>
        <v>0</v>
      </c>
      <c r="O3982" s="28">
        <f>'Data &amp; Parameter'!$E$16*'Data &amp; Parameter'!$E$17*('Data &amp; Parameter'!$E$18+'Data &amp; Parameter'!$E$19)*'Data &amp; Parameter'!$E$20*'Data &amp; Parameter'!$E$37*N3982</f>
        <v>0</v>
      </c>
      <c r="P3982">
        <f>ROUNDUP(IF(D3982&gt;$D$4,0,($D$4-D3982+1)/365),0)</f>
        <v>0</v>
      </c>
      <c r="Q3982">
        <f>ROUNDUP(IF(D3982&gt;$D$5,0,($D$5-D3982+1)/365),0)</f>
        <v>0</v>
      </c>
      <c r="R3982" s="28">
        <f>IF(OR(P3982=1,Q3982=1),IF(D3982+364&lt;=$D$5,(D3982+364-$D$4+1)/365,IF(D3982&gt;$D$4,($D$5-D3982+1)/365,$D$6/365)),0)</f>
        <v>0</v>
      </c>
      <c r="S3982" s="28">
        <f>'Data &amp; Parameter'!$E$16*'Data &amp; Parameter'!$E$17*('Data &amp; Parameter'!$E$18+'Data &amp; Parameter'!$E$19)*'Data &amp; Parameter'!$E$20*'Data &amp; Parameter'!$E$37*R3982</f>
        <v>0</v>
      </c>
      <c r="T3982" s="28">
        <f t="shared" si="62"/>
        <v>0</v>
      </c>
    </row>
    <row r="3983" spans="1:20" ht="15.75" customHeight="1" x14ac:dyDescent="0.35">
      <c r="A3983">
        <v>3976</v>
      </c>
      <c r="B3983" s="76">
        <v>44254.626099537039</v>
      </c>
      <c r="C3983" s="1" t="s">
        <v>12612</v>
      </c>
      <c r="D3983" s="76">
        <v>44254.627858796295</v>
      </c>
      <c r="E3983" s="1" t="s">
        <v>12613</v>
      </c>
      <c r="F3983" s="1" t="s">
        <v>12614</v>
      </c>
      <c r="G3983" s="1" t="s">
        <v>123</v>
      </c>
      <c r="H3983" s="1" t="s">
        <v>124</v>
      </c>
      <c r="I3983" s="1" t="s">
        <v>125</v>
      </c>
      <c r="J3983" s="1" t="s">
        <v>756</v>
      </c>
      <c r="K3983" s="1" t="s">
        <v>756</v>
      </c>
      <c r="L3983">
        <f>ROUNDUP(IF(B3983&gt;$D$4,0,($D$4-B3983+1)/365),0)</f>
        <v>0</v>
      </c>
      <c r="M3983">
        <f>ROUNDUP(IF(B3983&gt;$D$5,0,($D$5-B3983+1)/365),0)</f>
        <v>0</v>
      </c>
      <c r="N3983" s="28">
        <f>IF(OR(L3983=1,M3983=1),IF(B3983+364&lt;=$D$5,(B3983+364-$D$4+1)/365,IF(B3983&gt;$D$4,($D$5-B3983+1)/365,$D$6/365)),0)</f>
        <v>0</v>
      </c>
      <c r="O3983" s="28">
        <f>'Data &amp; Parameter'!$E$16*'Data &amp; Parameter'!$E$17*('Data &amp; Parameter'!$E$18+'Data &amp; Parameter'!$E$19)*'Data &amp; Parameter'!$E$20*'Data &amp; Parameter'!$E$37*N3983</f>
        <v>0</v>
      </c>
      <c r="P3983">
        <f>ROUNDUP(IF(D3983&gt;$D$4,0,($D$4-D3983+1)/365),0)</f>
        <v>0</v>
      </c>
      <c r="Q3983">
        <f>ROUNDUP(IF(D3983&gt;$D$5,0,($D$5-D3983+1)/365),0)</f>
        <v>0</v>
      </c>
      <c r="R3983" s="28">
        <f>IF(OR(P3983=1,Q3983=1),IF(D3983+364&lt;=$D$5,(D3983+364-$D$4+1)/365,IF(D3983&gt;$D$4,($D$5-D3983+1)/365,$D$6/365)),0)</f>
        <v>0</v>
      </c>
      <c r="S3983" s="28">
        <f>'Data &amp; Parameter'!$E$16*'Data &amp; Parameter'!$E$17*('Data &amp; Parameter'!$E$18+'Data &amp; Parameter'!$E$19)*'Data &amp; Parameter'!$E$20*'Data &amp; Parameter'!$E$37*R3983</f>
        <v>0</v>
      </c>
      <c r="T3983" s="28">
        <f t="shared" si="62"/>
        <v>0</v>
      </c>
    </row>
    <row r="3984" spans="1:20" ht="15.75" customHeight="1" x14ac:dyDescent="0.35">
      <c r="A3984">
        <v>3977</v>
      </c>
      <c r="B3984" s="76">
        <v>44254.626145833332</v>
      </c>
      <c r="C3984" s="1" t="s">
        <v>12615</v>
      </c>
      <c r="D3984" s="76">
        <v>44254.626805555556</v>
      </c>
      <c r="E3984" s="1" t="s">
        <v>12616</v>
      </c>
      <c r="F3984" s="1" t="s">
        <v>12617</v>
      </c>
      <c r="G3984" s="1" t="s">
        <v>123</v>
      </c>
      <c r="H3984" s="1" t="s">
        <v>124</v>
      </c>
      <c r="I3984" s="1" t="s">
        <v>125</v>
      </c>
      <c r="J3984" s="1" t="s">
        <v>9808</v>
      </c>
      <c r="K3984" s="1" t="s">
        <v>12618</v>
      </c>
      <c r="L3984">
        <f>ROUNDUP(IF(B3984&gt;$D$4,0,($D$4-B3984+1)/365),0)</f>
        <v>0</v>
      </c>
      <c r="M3984">
        <f>ROUNDUP(IF(B3984&gt;$D$5,0,($D$5-B3984+1)/365),0)</f>
        <v>0</v>
      </c>
      <c r="N3984" s="28">
        <f>IF(OR(L3984=1,M3984=1),IF(B3984+364&lt;=$D$5,(B3984+364-$D$4+1)/365,IF(B3984&gt;$D$4,($D$5-B3984+1)/365,$D$6/365)),0)</f>
        <v>0</v>
      </c>
      <c r="O3984" s="28">
        <f>'Data &amp; Parameter'!$E$16*'Data &amp; Parameter'!$E$17*('Data &amp; Parameter'!$E$18+'Data &amp; Parameter'!$E$19)*'Data &amp; Parameter'!$E$20*'Data &amp; Parameter'!$E$37*N3984</f>
        <v>0</v>
      </c>
      <c r="P3984">
        <f>ROUNDUP(IF(D3984&gt;$D$4,0,($D$4-D3984+1)/365),0)</f>
        <v>0</v>
      </c>
      <c r="Q3984">
        <f>ROUNDUP(IF(D3984&gt;$D$5,0,($D$5-D3984+1)/365),0)</f>
        <v>0</v>
      </c>
      <c r="R3984" s="28">
        <f>IF(OR(P3984=1,Q3984=1),IF(D3984+364&lt;=$D$5,(D3984+364-$D$4+1)/365,IF(D3984&gt;$D$4,($D$5-D3984+1)/365,$D$6/365)),0)</f>
        <v>0</v>
      </c>
      <c r="S3984" s="28">
        <f>'Data &amp; Parameter'!$E$16*'Data &amp; Parameter'!$E$17*('Data &amp; Parameter'!$E$18+'Data &amp; Parameter'!$E$19)*'Data &amp; Parameter'!$E$20*'Data &amp; Parameter'!$E$37*R3984</f>
        <v>0</v>
      </c>
      <c r="T3984" s="28">
        <f t="shared" si="62"/>
        <v>0</v>
      </c>
    </row>
    <row r="3985" spans="1:20" ht="15.75" customHeight="1" x14ac:dyDescent="0.35">
      <c r="A3985">
        <v>3978</v>
      </c>
      <c r="B3985" s="76">
        <v>44254.626458333332</v>
      </c>
      <c r="C3985" s="1" t="s">
        <v>12619</v>
      </c>
      <c r="D3985" s="76">
        <v>44254.626932870371</v>
      </c>
      <c r="E3985" s="1" t="s">
        <v>12620</v>
      </c>
      <c r="F3985" s="1" t="s">
        <v>12621</v>
      </c>
      <c r="G3985" s="1" t="s">
        <v>123</v>
      </c>
      <c r="H3985" s="1" t="s">
        <v>124</v>
      </c>
      <c r="I3985" s="1" t="s">
        <v>125</v>
      </c>
      <c r="J3985" s="1" t="s">
        <v>12254</v>
      </c>
      <c r="K3985" s="1" t="s">
        <v>12255</v>
      </c>
      <c r="L3985">
        <f>ROUNDUP(IF(B3985&gt;$D$4,0,($D$4-B3985+1)/365),0)</f>
        <v>0</v>
      </c>
      <c r="M3985">
        <f>ROUNDUP(IF(B3985&gt;$D$5,0,($D$5-B3985+1)/365),0)</f>
        <v>0</v>
      </c>
      <c r="N3985" s="28">
        <f>IF(OR(L3985=1,M3985=1),IF(B3985+364&lt;=$D$5,(B3985+364-$D$4+1)/365,IF(B3985&gt;$D$4,($D$5-B3985+1)/365,$D$6/365)),0)</f>
        <v>0</v>
      </c>
      <c r="O3985" s="28">
        <f>'Data &amp; Parameter'!$E$16*'Data &amp; Parameter'!$E$17*('Data &amp; Parameter'!$E$18+'Data &amp; Parameter'!$E$19)*'Data &amp; Parameter'!$E$20*'Data &amp; Parameter'!$E$37*N3985</f>
        <v>0</v>
      </c>
      <c r="P3985">
        <f>ROUNDUP(IF(D3985&gt;$D$4,0,($D$4-D3985+1)/365),0)</f>
        <v>0</v>
      </c>
      <c r="Q3985">
        <f>ROUNDUP(IF(D3985&gt;$D$5,0,($D$5-D3985+1)/365),0)</f>
        <v>0</v>
      </c>
      <c r="R3985" s="28">
        <f>IF(OR(P3985=1,Q3985=1),IF(D3985+364&lt;=$D$5,(D3985+364-$D$4+1)/365,IF(D3985&gt;$D$4,($D$5-D3985+1)/365,$D$6/365)),0)</f>
        <v>0</v>
      </c>
      <c r="S3985" s="28">
        <f>'Data &amp; Parameter'!$E$16*'Data &amp; Parameter'!$E$17*('Data &amp; Parameter'!$E$18+'Data &amp; Parameter'!$E$19)*'Data &amp; Parameter'!$E$20*'Data &amp; Parameter'!$E$37*R3985</f>
        <v>0</v>
      </c>
      <c r="T3985" s="28">
        <f t="shared" si="62"/>
        <v>0</v>
      </c>
    </row>
    <row r="3986" spans="1:20" ht="15.75" customHeight="1" x14ac:dyDescent="0.35">
      <c r="A3986">
        <v>3979</v>
      </c>
      <c r="B3986" s="76">
        <v>44254.628148148149</v>
      </c>
      <c r="C3986" s="1" t="s">
        <v>12622</v>
      </c>
      <c r="D3986" s="76">
        <v>44254.628969907411</v>
      </c>
      <c r="E3986" s="1" t="s">
        <v>12623</v>
      </c>
      <c r="F3986" s="1" t="s">
        <v>12624</v>
      </c>
      <c r="G3986" s="1" t="s">
        <v>123</v>
      </c>
      <c r="H3986" s="1" t="s">
        <v>124</v>
      </c>
      <c r="I3986" s="1" t="s">
        <v>125</v>
      </c>
      <c r="J3986" s="1" t="s">
        <v>10722</v>
      </c>
      <c r="K3986" s="1" t="s">
        <v>12601</v>
      </c>
      <c r="L3986">
        <f>ROUNDUP(IF(B3986&gt;$D$4,0,($D$4-B3986+1)/365),0)</f>
        <v>0</v>
      </c>
      <c r="M3986">
        <f>ROUNDUP(IF(B3986&gt;$D$5,0,($D$5-B3986+1)/365),0)</f>
        <v>0</v>
      </c>
      <c r="N3986" s="28">
        <f>IF(OR(L3986=1,M3986=1),IF(B3986+364&lt;=$D$5,(B3986+364-$D$4+1)/365,IF(B3986&gt;$D$4,($D$5-B3986+1)/365,$D$6/365)),0)</f>
        <v>0</v>
      </c>
      <c r="O3986" s="28">
        <f>'Data &amp; Parameter'!$E$16*'Data &amp; Parameter'!$E$17*('Data &amp; Parameter'!$E$18+'Data &amp; Parameter'!$E$19)*'Data &amp; Parameter'!$E$20*'Data &amp; Parameter'!$E$37*N3986</f>
        <v>0</v>
      </c>
      <c r="P3986">
        <f>ROUNDUP(IF(D3986&gt;$D$4,0,($D$4-D3986+1)/365),0)</f>
        <v>0</v>
      </c>
      <c r="Q3986">
        <f>ROUNDUP(IF(D3986&gt;$D$5,0,($D$5-D3986+1)/365),0)</f>
        <v>0</v>
      </c>
      <c r="R3986" s="28">
        <f>IF(OR(P3986=1,Q3986=1),IF(D3986+364&lt;=$D$5,(D3986+364-$D$4+1)/365,IF(D3986&gt;$D$4,($D$5-D3986+1)/365,$D$6/365)),0)</f>
        <v>0</v>
      </c>
      <c r="S3986" s="28">
        <f>'Data &amp; Parameter'!$E$16*'Data &amp; Parameter'!$E$17*('Data &amp; Parameter'!$E$18+'Data &amp; Parameter'!$E$19)*'Data &amp; Parameter'!$E$20*'Data &amp; Parameter'!$E$37*R3986</f>
        <v>0</v>
      </c>
      <c r="T3986" s="28">
        <f t="shared" si="62"/>
        <v>0</v>
      </c>
    </row>
    <row r="3987" spans="1:20" ht="15.75" customHeight="1" x14ac:dyDescent="0.35">
      <c r="A3987">
        <v>3980</v>
      </c>
      <c r="B3987" s="76">
        <v>44254.628310185188</v>
      </c>
      <c r="C3987" s="1" t="s">
        <v>12625</v>
      </c>
      <c r="D3987" s="76">
        <v>44254.629386574074</v>
      </c>
      <c r="E3987" s="1" t="s">
        <v>12626</v>
      </c>
      <c r="F3987" s="1" t="s">
        <v>12627</v>
      </c>
      <c r="G3987" s="1" t="s">
        <v>123</v>
      </c>
      <c r="H3987" s="1" t="s">
        <v>124</v>
      </c>
      <c r="I3987" s="1" t="s">
        <v>125</v>
      </c>
      <c r="J3987" s="1" t="s">
        <v>9783</v>
      </c>
      <c r="K3987" s="1" t="s">
        <v>12518</v>
      </c>
      <c r="L3987">
        <f>ROUNDUP(IF(B3987&gt;$D$4,0,($D$4-B3987+1)/365),0)</f>
        <v>0</v>
      </c>
      <c r="M3987">
        <f>ROUNDUP(IF(B3987&gt;$D$5,0,($D$5-B3987+1)/365),0)</f>
        <v>0</v>
      </c>
      <c r="N3987" s="28">
        <f>IF(OR(L3987=1,M3987=1),IF(B3987+364&lt;=$D$5,(B3987+364-$D$4+1)/365,IF(B3987&gt;$D$4,($D$5-B3987+1)/365,$D$6/365)),0)</f>
        <v>0</v>
      </c>
      <c r="O3987" s="28">
        <f>'Data &amp; Parameter'!$E$16*'Data &amp; Parameter'!$E$17*('Data &amp; Parameter'!$E$18+'Data &amp; Parameter'!$E$19)*'Data &amp; Parameter'!$E$20*'Data &amp; Parameter'!$E$37*N3987</f>
        <v>0</v>
      </c>
      <c r="P3987">
        <f>ROUNDUP(IF(D3987&gt;$D$4,0,($D$4-D3987+1)/365),0)</f>
        <v>0</v>
      </c>
      <c r="Q3987">
        <f>ROUNDUP(IF(D3987&gt;$D$5,0,($D$5-D3987+1)/365),0)</f>
        <v>0</v>
      </c>
      <c r="R3987" s="28">
        <f>IF(OR(P3987=1,Q3987=1),IF(D3987+364&lt;=$D$5,(D3987+364-$D$4+1)/365,IF(D3987&gt;$D$4,($D$5-D3987+1)/365,$D$6/365)),0)</f>
        <v>0</v>
      </c>
      <c r="S3987" s="28">
        <f>'Data &amp; Parameter'!$E$16*'Data &amp; Parameter'!$E$17*('Data &amp; Parameter'!$E$18+'Data &amp; Parameter'!$E$19)*'Data &amp; Parameter'!$E$20*'Data &amp; Parameter'!$E$37*R3987</f>
        <v>0</v>
      </c>
      <c r="T3987" s="28">
        <f t="shared" si="62"/>
        <v>0</v>
      </c>
    </row>
    <row r="3988" spans="1:20" ht="15.75" customHeight="1" x14ac:dyDescent="0.35">
      <c r="A3988">
        <v>3981</v>
      </c>
      <c r="B3988" s="76">
        <v>44254.628680555557</v>
      </c>
      <c r="C3988" s="1" t="s">
        <v>12628</v>
      </c>
      <c r="D3988" s="76">
        <v>44254.62909722222</v>
      </c>
      <c r="E3988" s="1" t="s">
        <v>12629</v>
      </c>
      <c r="F3988" s="1" t="s">
        <v>12630</v>
      </c>
      <c r="G3988" s="1" t="s">
        <v>123</v>
      </c>
      <c r="H3988" s="1" t="s">
        <v>124</v>
      </c>
      <c r="I3988" s="1" t="s">
        <v>125</v>
      </c>
      <c r="J3988" s="1" t="s">
        <v>11225</v>
      </c>
      <c r="K3988" s="1" t="s">
        <v>11193</v>
      </c>
      <c r="L3988">
        <f>ROUNDUP(IF(B3988&gt;$D$4,0,($D$4-B3988+1)/365),0)</f>
        <v>0</v>
      </c>
      <c r="M3988">
        <f>ROUNDUP(IF(B3988&gt;$D$5,0,($D$5-B3988+1)/365),0)</f>
        <v>0</v>
      </c>
      <c r="N3988" s="28">
        <f>IF(OR(L3988=1,M3988=1),IF(B3988+364&lt;=$D$5,(B3988+364-$D$4+1)/365,IF(B3988&gt;$D$4,($D$5-B3988+1)/365,$D$6/365)),0)</f>
        <v>0</v>
      </c>
      <c r="O3988" s="28">
        <f>'Data &amp; Parameter'!$E$16*'Data &amp; Parameter'!$E$17*('Data &amp; Parameter'!$E$18+'Data &amp; Parameter'!$E$19)*'Data &amp; Parameter'!$E$20*'Data &amp; Parameter'!$E$37*N3988</f>
        <v>0</v>
      </c>
      <c r="P3988">
        <f>ROUNDUP(IF(D3988&gt;$D$4,0,($D$4-D3988+1)/365),0)</f>
        <v>0</v>
      </c>
      <c r="Q3988">
        <f>ROUNDUP(IF(D3988&gt;$D$5,0,($D$5-D3988+1)/365),0)</f>
        <v>0</v>
      </c>
      <c r="R3988" s="28">
        <f>IF(OR(P3988=1,Q3988=1),IF(D3988+364&lt;=$D$5,(D3988+364-$D$4+1)/365,IF(D3988&gt;$D$4,($D$5-D3988+1)/365,$D$6/365)),0)</f>
        <v>0</v>
      </c>
      <c r="S3988" s="28">
        <f>'Data &amp; Parameter'!$E$16*'Data &amp; Parameter'!$E$17*('Data &amp; Parameter'!$E$18+'Data &amp; Parameter'!$E$19)*'Data &amp; Parameter'!$E$20*'Data &amp; Parameter'!$E$37*R3988</f>
        <v>0</v>
      </c>
      <c r="T3988" s="28">
        <f t="shared" si="62"/>
        <v>0</v>
      </c>
    </row>
    <row r="3989" spans="1:20" ht="15.75" customHeight="1" x14ac:dyDescent="0.35">
      <c r="A3989">
        <v>3982</v>
      </c>
      <c r="B3989" s="76">
        <v>44254.630590277782</v>
      </c>
      <c r="C3989" s="1" t="s">
        <v>12631</v>
      </c>
      <c r="D3989" s="76">
        <v>44254.632349537038</v>
      </c>
      <c r="E3989" s="1" t="s">
        <v>12632</v>
      </c>
      <c r="F3989" s="1" t="s">
        <v>12633</v>
      </c>
      <c r="G3989" s="1" t="s">
        <v>123</v>
      </c>
      <c r="H3989" s="1" t="s">
        <v>124</v>
      </c>
      <c r="I3989" s="1" t="s">
        <v>125</v>
      </c>
      <c r="J3989" s="1" t="s">
        <v>10722</v>
      </c>
      <c r="K3989" s="1" t="s">
        <v>12601</v>
      </c>
      <c r="L3989">
        <f>ROUNDUP(IF(B3989&gt;$D$4,0,($D$4-B3989+1)/365),0)</f>
        <v>0</v>
      </c>
      <c r="M3989">
        <f>ROUNDUP(IF(B3989&gt;$D$5,0,($D$5-B3989+1)/365),0)</f>
        <v>0</v>
      </c>
      <c r="N3989" s="28">
        <f>IF(OR(L3989=1,M3989=1),IF(B3989+364&lt;=$D$5,(B3989+364-$D$4+1)/365,IF(B3989&gt;$D$4,($D$5-B3989+1)/365,$D$6/365)),0)</f>
        <v>0</v>
      </c>
      <c r="O3989" s="28">
        <f>'Data &amp; Parameter'!$E$16*'Data &amp; Parameter'!$E$17*('Data &amp; Parameter'!$E$18+'Data &amp; Parameter'!$E$19)*'Data &amp; Parameter'!$E$20*'Data &amp; Parameter'!$E$37*N3989</f>
        <v>0</v>
      </c>
      <c r="P3989">
        <f>ROUNDUP(IF(D3989&gt;$D$4,0,($D$4-D3989+1)/365),0)</f>
        <v>0</v>
      </c>
      <c r="Q3989">
        <f>ROUNDUP(IF(D3989&gt;$D$5,0,($D$5-D3989+1)/365),0)</f>
        <v>0</v>
      </c>
      <c r="R3989" s="28">
        <f>IF(OR(P3989=1,Q3989=1),IF(D3989+364&lt;=$D$5,(D3989+364-$D$4+1)/365,IF(D3989&gt;$D$4,($D$5-D3989+1)/365,$D$6/365)),0)</f>
        <v>0</v>
      </c>
      <c r="S3989" s="28">
        <f>'Data &amp; Parameter'!$E$16*'Data &amp; Parameter'!$E$17*('Data &amp; Parameter'!$E$18+'Data &amp; Parameter'!$E$19)*'Data &amp; Parameter'!$E$20*'Data &amp; Parameter'!$E$37*R3989</f>
        <v>0</v>
      </c>
      <c r="T3989" s="28">
        <f t="shared" si="62"/>
        <v>0</v>
      </c>
    </row>
    <row r="3990" spans="1:20" ht="15.75" customHeight="1" x14ac:dyDescent="0.35">
      <c r="A3990">
        <v>3983</v>
      </c>
      <c r="B3990" s="76">
        <v>44254.630752314813</v>
      </c>
      <c r="C3990" s="1" t="s">
        <v>12634</v>
      </c>
      <c r="D3990" s="76">
        <v>44254.631226851852</v>
      </c>
      <c r="E3990" s="1" t="s">
        <v>12635</v>
      </c>
      <c r="F3990" s="1" t="s">
        <v>12636</v>
      </c>
      <c r="G3990" s="1" t="s">
        <v>123</v>
      </c>
      <c r="H3990" s="1" t="s">
        <v>124</v>
      </c>
      <c r="I3990" s="1" t="s">
        <v>125</v>
      </c>
      <c r="J3990" s="1" t="s">
        <v>11193</v>
      </c>
      <c r="K3990" s="1" t="s">
        <v>11193</v>
      </c>
      <c r="L3990">
        <f>ROUNDUP(IF(B3990&gt;$D$4,0,($D$4-B3990+1)/365),0)</f>
        <v>0</v>
      </c>
      <c r="M3990">
        <f>ROUNDUP(IF(B3990&gt;$D$5,0,($D$5-B3990+1)/365),0)</f>
        <v>0</v>
      </c>
      <c r="N3990" s="28">
        <f>IF(OR(L3990=1,M3990=1),IF(B3990+364&lt;=$D$5,(B3990+364-$D$4+1)/365,IF(B3990&gt;$D$4,($D$5-B3990+1)/365,$D$6/365)),0)</f>
        <v>0</v>
      </c>
      <c r="O3990" s="28">
        <f>'Data &amp; Parameter'!$E$16*'Data &amp; Parameter'!$E$17*('Data &amp; Parameter'!$E$18+'Data &amp; Parameter'!$E$19)*'Data &amp; Parameter'!$E$20*'Data &amp; Parameter'!$E$37*N3990</f>
        <v>0</v>
      </c>
      <c r="P3990">
        <f>ROUNDUP(IF(D3990&gt;$D$4,0,($D$4-D3990+1)/365),0)</f>
        <v>0</v>
      </c>
      <c r="Q3990">
        <f>ROUNDUP(IF(D3990&gt;$D$5,0,($D$5-D3990+1)/365),0)</f>
        <v>0</v>
      </c>
      <c r="R3990" s="28">
        <f>IF(OR(P3990=1,Q3990=1),IF(D3990+364&lt;=$D$5,(D3990+364-$D$4+1)/365,IF(D3990&gt;$D$4,($D$5-D3990+1)/365,$D$6/365)),0)</f>
        <v>0</v>
      </c>
      <c r="S3990" s="28">
        <f>'Data &amp; Parameter'!$E$16*'Data &amp; Parameter'!$E$17*('Data &amp; Parameter'!$E$18+'Data &amp; Parameter'!$E$19)*'Data &amp; Parameter'!$E$20*'Data &amp; Parameter'!$E$37*R3990</f>
        <v>0</v>
      </c>
      <c r="T3990" s="28">
        <f t="shared" si="62"/>
        <v>0</v>
      </c>
    </row>
    <row r="3991" spans="1:20" ht="15.75" customHeight="1" x14ac:dyDescent="0.35">
      <c r="A3991">
        <v>3984</v>
      </c>
      <c r="B3991" s="76">
        <v>44254.632245370369</v>
      </c>
      <c r="C3991" s="1" t="s">
        <v>12637</v>
      </c>
      <c r="D3991" s="76">
        <v>44254.633761574078</v>
      </c>
      <c r="E3991" s="1" t="s">
        <v>12638</v>
      </c>
      <c r="F3991" s="1" t="s">
        <v>12639</v>
      </c>
      <c r="G3991" s="1" t="s">
        <v>123</v>
      </c>
      <c r="H3991" s="1" t="s">
        <v>124</v>
      </c>
      <c r="I3991" s="1" t="s">
        <v>125</v>
      </c>
      <c r="J3991" s="1" t="s">
        <v>12640</v>
      </c>
      <c r="K3991" s="1" t="s">
        <v>10085</v>
      </c>
      <c r="L3991">
        <f>ROUNDUP(IF(B3991&gt;$D$4,0,($D$4-B3991+1)/365),0)</f>
        <v>0</v>
      </c>
      <c r="M3991">
        <f>ROUNDUP(IF(B3991&gt;$D$5,0,($D$5-B3991+1)/365),0)</f>
        <v>0</v>
      </c>
      <c r="N3991" s="28">
        <f>IF(OR(L3991=1,M3991=1),IF(B3991+364&lt;=$D$5,(B3991+364-$D$4+1)/365,IF(B3991&gt;$D$4,($D$5-B3991+1)/365,$D$6/365)),0)</f>
        <v>0</v>
      </c>
      <c r="O3991" s="28">
        <f>'Data &amp; Parameter'!$E$16*'Data &amp; Parameter'!$E$17*('Data &amp; Parameter'!$E$18+'Data &amp; Parameter'!$E$19)*'Data &amp; Parameter'!$E$20*'Data &amp; Parameter'!$E$37*N3991</f>
        <v>0</v>
      </c>
      <c r="P3991">
        <f>ROUNDUP(IF(D3991&gt;$D$4,0,($D$4-D3991+1)/365),0)</f>
        <v>0</v>
      </c>
      <c r="Q3991">
        <f>ROUNDUP(IF(D3991&gt;$D$5,0,($D$5-D3991+1)/365),0)</f>
        <v>0</v>
      </c>
      <c r="R3991" s="28">
        <f>IF(OR(P3991=1,Q3991=1),IF(D3991+364&lt;=$D$5,(D3991+364-$D$4+1)/365,IF(D3991&gt;$D$4,($D$5-D3991+1)/365,$D$6/365)),0)</f>
        <v>0</v>
      </c>
      <c r="S3991" s="28">
        <f>'Data &amp; Parameter'!$E$16*'Data &amp; Parameter'!$E$17*('Data &amp; Parameter'!$E$18+'Data &amp; Parameter'!$E$19)*'Data &amp; Parameter'!$E$20*'Data &amp; Parameter'!$E$37*R3991</f>
        <v>0</v>
      </c>
      <c r="T3991" s="28">
        <f t="shared" si="62"/>
        <v>0</v>
      </c>
    </row>
    <row r="3992" spans="1:20" ht="15.75" customHeight="1" x14ac:dyDescent="0.35">
      <c r="A3992">
        <v>3985</v>
      </c>
      <c r="B3992" s="76">
        <v>44254.632905092592</v>
      </c>
      <c r="C3992" s="1" t="s">
        <v>12641</v>
      </c>
      <c r="D3992" s="76">
        <v>44254.633472222224</v>
      </c>
      <c r="E3992" s="1" t="s">
        <v>12642</v>
      </c>
      <c r="F3992" s="1" t="s">
        <v>12643</v>
      </c>
      <c r="G3992" s="1" t="s">
        <v>123</v>
      </c>
      <c r="H3992" s="1" t="s">
        <v>124</v>
      </c>
      <c r="I3992" s="1" t="s">
        <v>125</v>
      </c>
      <c r="J3992" s="1" t="s">
        <v>12254</v>
      </c>
      <c r="K3992" s="1" t="s">
        <v>12255</v>
      </c>
      <c r="L3992">
        <f>ROUNDUP(IF(B3992&gt;$D$4,0,($D$4-B3992+1)/365),0)</f>
        <v>0</v>
      </c>
      <c r="M3992">
        <f>ROUNDUP(IF(B3992&gt;$D$5,0,($D$5-B3992+1)/365),0)</f>
        <v>0</v>
      </c>
      <c r="N3992" s="28">
        <f>IF(OR(L3992=1,M3992=1),IF(B3992+364&lt;=$D$5,(B3992+364-$D$4+1)/365,IF(B3992&gt;$D$4,($D$5-B3992+1)/365,$D$6/365)),0)</f>
        <v>0</v>
      </c>
      <c r="O3992" s="28">
        <f>'Data &amp; Parameter'!$E$16*'Data &amp; Parameter'!$E$17*('Data &amp; Parameter'!$E$18+'Data &amp; Parameter'!$E$19)*'Data &amp; Parameter'!$E$20*'Data &amp; Parameter'!$E$37*N3992</f>
        <v>0</v>
      </c>
      <c r="P3992">
        <f>ROUNDUP(IF(D3992&gt;$D$4,0,($D$4-D3992+1)/365),0)</f>
        <v>0</v>
      </c>
      <c r="Q3992">
        <f>ROUNDUP(IF(D3992&gt;$D$5,0,($D$5-D3992+1)/365),0)</f>
        <v>0</v>
      </c>
      <c r="R3992" s="28">
        <f>IF(OR(P3992=1,Q3992=1),IF(D3992+364&lt;=$D$5,(D3992+364-$D$4+1)/365,IF(D3992&gt;$D$4,($D$5-D3992+1)/365,$D$6/365)),0)</f>
        <v>0</v>
      </c>
      <c r="S3992" s="28">
        <f>'Data &amp; Parameter'!$E$16*'Data &amp; Parameter'!$E$17*('Data &amp; Parameter'!$E$18+'Data &amp; Parameter'!$E$19)*'Data &amp; Parameter'!$E$20*'Data &amp; Parameter'!$E$37*R3992</f>
        <v>0</v>
      </c>
      <c r="T3992" s="28">
        <f t="shared" si="62"/>
        <v>0</v>
      </c>
    </row>
    <row r="3993" spans="1:20" ht="15.75" customHeight="1" x14ac:dyDescent="0.35">
      <c r="A3993">
        <v>3986</v>
      </c>
      <c r="B3993" s="76">
        <v>44254.633159722223</v>
      </c>
      <c r="C3993" s="1" t="s">
        <v>12644</v>
      </c>
      <c r="D3993" s="76">
        <v>44254.634699074071</v>
      </c>
      <c r="E3993" s="1" t="s">
        <v>12645</v>
      </c>
      <c r="F3993" s="1" t="s">
        <v>12646</v>
      </c>
      <c r="G3993" s="1" t="s">
        <v>123</v>
      </c>
      <c r="H3993" s="1" t="s">
        <v>729</v>
      </c>
      <c r="I3993" s="1" t="s">
        <v>125</v>
      </c>
      <c r="J3993" s="1" t="s">
        <v>656</v>
      </c>
      <c r="K3993" s="1" t="s">
        <v>656</v>
      </c>
      <c r="L3993">
        <f>ROUNDUP(IF(B3993&gt;$D$4,0,($D$4-B3993+1)/365),0)</f>
        <v>0</v>
      </c>
      <c r="M3993">
        <f>ROUNDUP(IF(B3993&gt;$D$5,0,($D$5-B3993+1)/365),0)</f>
        <v>0</v>
      </c>
      <c r="N3993" s="28">
        <f>IF(OR(L3993=1,M3993=1),IF(B3993+364&lt;=$D$5,(B3993+364-$D$4+1)/365,IF(B3993&gt;$D$4,($D$5-B3993+1)/365,$D$6/365)),0)</f>
        <v>0</v>
      </c>
      <c r="O3993" s="28">
        <f>'Data &amp; Parameter'!$E$16*'Data &amp; Parameter'!$E$17*('Data &amp; Parameter'!$E$18+'Data &amp; Parameter'!$E$19)*'Data &amp; Parameter'!$E$20*'Data &amp; Parameter'!$E$37*N3993</f>
        <v>0</v>
      </c>
      <c r="P3993">
        <f>ROUNDUP(IF(D3993&gt;$D$4,0,($D$4-D3993+1)/365),0)</f>
        <v>0</v>
      </c>
      <c r="Q3993">
        <f>ROUNDUP(IF(D3993&gt;$D$5,0,($D$5-D3993+1)/365),0)</f>
        <v>0</v>
      </c>
      <c r="R3993" s="28">
        <f>IF(OR(P3993=1,Q3993=1),IF(D3993+364&lt;=$D$5,(D3993+364-$D$4+1)/365,IF(D3993&gt;$D$4,($D$5-D3993+1)/365,$D$6/365)),0)</f>
        <v>0</v>
      </c>
      <c r="S3993" s="28">
        <f>'Data &amp; Parameter'!$E$16*'Data &amp; Parameter'!$E$17*('Data &amp; Parameter'!$E$18+'Data &amp; Parameter'!$E$19)*'Data &amp; Parameter'!$E$20*'Data &amp; Parameter'!$E$37*R3993</f>
        <v>0</v>
      </c>
      <c r="T3993" s="28">
        <f t="shared" si="62"/>
        <v>0</v>
      </c>
    </row>
    <row r="3994" spans="1:20" ht="15.75" customHeight="1" x14ac:dyDescent="0.35">
      <c r="A3994">
        <v>3987</v>
      </c>
      <c r="B3994" s="76">
        <v>44254.633206018523</v>
      </c>
      <c r="C3994" s="1" t="s">
        <v>12647</v>
      </c>
      <c r="D3994" s="76">
        <v>44254.63380787037</v>
      </c>
      <c r="E3994" s="1" t="s">
        <v>12648</v>
      </c>
      <c r="F3994" s="1" t="s">
        <v>12649</v>
      </c>
      <c r="G3994" s="1" t="s">
        <v>123</v>
      </c>
      <c r="H3994" s="1" t="s">
        <v>124</v>
      </c>
      <c r="I3994" s="1" t="s">
        <v>125</v>
      </c>
      <c r="J3994" s="1" t="s">
        <v>11193</v>
      </c>
      <c r="K3994" s="1" t="s">
        <v>11201</v>
      </c>
      <c r="L3994">
        <f>ROUNDUP(IF(B3994&gt;$D$4,0,($D$4-B3994+1)/365),0)</f>
        <v>0</v>
      </c>
      <c r="M3994">
        <f>ROUNDUP(IF(B3994&gt;$D$5,0,($D$5-B3994+1)/365),0)</f>
        <v>0</v>
      </c>
      <c r="N3994" s="28">
        <f>IF(OR(L3994=1,M3994=1),IF(B3994+364&lt;=$D$5,(B3994+364-$D$4+1)/365,IF(B3994&gt;$D$4,($D$5-B3994+1)/365,$D$6/365)),0)</f>
        <v>0</v>
      </c>
      <c r="O3994" s="28">
        <f>'Data &amp; Parameter'!$E$16*'Data &amp; Parameter'!$E$17*('Data &amp; Parameter'!$E$18+'Data &amp; Parameter'!$E$19)*'Data &amp; Parameter'!$E$20*'Data &amp; Parameter'!$E$37*N3994</f>
        <v>0</v>
      </c>
      <c r="P3994">
        <f>ROUNDUP(IF(D3994&gt;$D$4,0,($D$4-D3994+1)/365),0)</f>
        <v>0</v>
      </c>
      <c r="Q3994">
        <f>ROUNDUP(IF(D3994&gt;$D$5,0,($D$5-D3994+1)/365),0)</f>
        <v>0</v>
      </c>
      <c r="R3994" s="28">
        <f>IF(OR(P3994=1,Q3994=1),IF(D3994+364&lt;=$D$5,(D3994+364-$D$4+1)/365,IF(D3994&gt;$D$4,($D$5-D3994+1)/365,$D$6/365)),0)</f>
        <v>0</v>
      </c>
      <c r="S3994" s="28">
        <f>'Data &amp; Parameter'!$E$16*'Data &amp; Parameter'!$E$17*('Data &amp; Parameter'!$E$18+'Data &amp; Parameter'!$E$19)*'Data &amp; Parameter'!$E$20*'Data &amp; Parameter'!$E$37*R3994</f>
        <v>0</v>
      </c>
      <c r="T3994" s="28">
        <f t="shared" si="62"/>
        <v>0</v>
      </c>
    </row>
    <row r="3995" spans="1:20" ht="15.75" customHeight="1" x14ac:dyDescent="0.35">
      <c r="A3995">
        <v>3988</v>
      </c>
      <c r="B3995" s="76">
        <v>44254.63381944444</v>
      </c>
      <c r="C3995" s="1" t="s">
        <v>12650</v>
      </c>
      <c r="D3995" s="76">
        <v>44254.634236111116</v>
      </c>
      <c r="E3995" s="1" t="s">
        <v>12651</v>
      </c>
      <c r="F3995" s="1" t="s">
        <v>12652</v>
      </c>
      <c r="G3995" s="1" t="s">
        <v>123</v>
      </c>
      <c r="H3995" s="1" t="s">
        <v>124</v>
      </c>
      <c r="I3995" s="1" t="s">
        <v>125</v>
      </c>
      <c r="J3995" s="1" t="s">
        <v>9808</v>
      </c>
      <c r="K3995" s="1" t="s">
        <v>12653</v>
      </c>
      <c r="L3995">
        <f>ROUNDUP(IF(B3995&gt;$D$4,0,($D$4-B3995+1)/365),0)</f>
        <v>0</v>
      </c>
      <c r="M3995">
        <f>ROUNDUP(IF(B3995&gt;$D$5,0,($D$5-B3995+1)/365),0)</f>
        <v>0</v>
      </c>
      <c r="N3995" s="28">
        <f>IF(OR(L3995=1,M3995=1),IF(B3995+364&lt;=$D$5,(B3995+364-$D$4+1)/365,IF(B3995&gt;$D$4,($D$5-B3995+1)/365,$D$6/365)),0)</f>
        <v>0</v>
      </c>
      <c r="O3995" s="28">
        <f>'Data &amp; Parameter'!$E$16*'Data &amp; Parameter'!$E$17*('Data &amp; Parameter'!$E$18+'Data &amp; Parameter'!$E$19)*'Data &amp; Parameter'!$E$20*'Data &amp; Parameter'!$E$37*N3995</f>
        <v>0</v>
      </c>
      <c r="P3995">
        <f>ROUNDUP(IF(D3995&gt;$D$4,0,($D$4-D3995+1)/365),0)</f>
        <v>0</v>
      </c>
      <c r="Q3995">
        <f>ROUNDUP(IF(D3995&gt;$D$5,0,($D$5-D3995+1)/365),0)</f>
        <v>0</v>
      </c>
      <c r="R3995" s="28">
        <f>IF(OR(P3995=1,Q3995=1),IF(D3995+364&lt;=$D$5,(D3995+364-$D$4+1)/365,IF(D3995&gt;$D$4,($D$5-D3995+1)/365,$D$6/365)),0)</f>
        <v>0</v>
      </c>
      <c r="S3995" s="28">
        <f>'Data &amp; Parameter'!$E$16*'Data &amp; Parameter'!$E$17*('Data &amp; Parameter'!$E$18+'Data &amp; Parameter'!$E$19)*'Data &amp; Parameter'!$E$20*'Data &amp; Parameter'!$E$37*R3995</f>
        <v>0</v>
      </c>
      <c r="T3995" s="28">
        <f t="shared" si="62"/>
        <v>0</v>
      </c>
    </row>
    <row r="3996" spans="1:20" ht="15.75" customHeight="1" x14ac:dyDescent="0.35">
      <c r="A3996">
        <v>3989</v>
      </c>
      <c r="B3996" s="76">
        <v>44254.634918981479</v>
      </c>
      <c r="C3996" s="1" t="s">
        <v>12654</v>
      </c>
      <c r="D3996" s="76">
        <v>44254.635416666672</v>
      </c>
      <c r="E3996" s="1" t="s">
        <v>12655</v>
      </c>
      <c r="F3996" s="1" t="s">
        <v>12656</v>
      </c>
      <c r="G3996" s="1" t="s">
        <v>123</v>
      </c>
      <c r="H3996" s="1" t="s">
        <v>124</v>
      </c>
      <c r="I3996" s="1" t="s">
        <v>125</v>
      </c>
      <c r="J3996" s="1" t="s">
        <v>10722</v>
      </c>
      <c r="K3996" s="1" t="s">
        <v>12601</v>
      </c>
      <c r="L3996">
        <f>ROUNDUP(IF(B3996&gt;$D$4,0,($D$4-B3996+1)/365),0)</f>
        <v>0</v>
      </c>
      <c r="M3996">
        <f>ROUNDUP(IF(B3996&gt;$D$5,0,($D$5-B3996+1)/365),0)</f>
        <v>0</v>
      </c>
      <c r="N3996" s="28">
        <f>IF(OR(L3996=1,M3996=1),IF(B3996+364&lt;=$D$5,(B3996+364-$D$4+1)/365,IF(B3996&gt;$D$4,($D$5-B3996+1)/365,$D$6/365)),0)</f>
        <v>0</v>
      </c>
      <c r="O3996" s="28">
        <f>'Data &amp; Parameter'!$E$16*'Data &amp; Parameter'!$E$17*('Data &amp; Parameter'!$E$18+'Data &amp; Parameter'!$E$19)*'Data &amp; Parameter'!$E$20*'Data &amp; Parameter'!$E$37*N3996</f>
        <v>0</v>
      </c>
      <c r="P3996">
        <f>ROUNDUP(IF(D3996&gt;$D$4,0,($D$4-D3996+1)/365),0)</f>
        <v>0</v>
      </c>
      <c r="Q3996">
        <f>ROUNDUP(IF(D3996&gt;$D$5,0,($D$5-D3996+1)/365),0)</f>
        <v>0</v>
      </c>
      <c r="R3996" s="28">
        <f>IF(OR(P3996=1,Q3996=1),IF(D3996+364&lt;=$D$5,(D3996+364-$D$4+1)/365,IF(D3996&gt;$D$4,($D$5-D3996+1)/365,$D$6/365)),0)</f>
        <v>0</v>
      </c>
      <c r="S3996" s="28">
        <f>'Data &amp; Parameter'!$E$16*'Data &amp; Parameter'!$E$17*('Data &amp; Parameter'!$E$18+'Data &amp; Parameter'!$E$19)*'Data &amp; Parameter'!$E$20*'Data &amp; Parameter'!$E$37*R3996</f>
        <v>0</v>
      </c>
      <c r="T3996" s="28">
        <f t="shared" si="62"/>
        <v>0</v>
      </c>
    </row>
    <row r="3997" spans="1:20" ht="15.75" customHeight="1" x14ac:dyDescent="0.35">
      <c r="A3997">
        <v>3990</v>
      </c>
      <c r="B3997" s="76">
        <v>44254.634942129633</v>
      </c>
      <c r="C3997" s="1" t="s">
        <v>12657</v>
      </c>
      <c r="D3997" s="76">
        <v>44254.63548611111</v>
      </c>
      <c r="E3997" s="1" t="s">
        <v>12658</v>
      </c>
      <c r="F3997" s="1" t="s">
        <v>12659</v>
      </c>
      <c r="G3997" s="1" t="s">
        <v>123</v>
      </c>
      <c r="H3997" s="1" t="s">
        <v>124</v>
      </c>
      <c r="I3997" s="1" t="s">
        <v>125</v>
      </c>
      <c r="J3997" s="1" t="s">
        <v>12254</v>
      </c>
      <c r="K3997" s="1" t="s">
        <v>12255</v>
      </c>
      <c r="L3997">
        <f>ROUNDUP(IF(B3997&gt;$D$4,0,($D$4-B3997+1)/365),0)</f>
        <v>0</v>
      </c>
      <c r="M3997">
        <f>ROUNDUP(IF(B3997&gt;$D$5,0,($D$5-B3997+1)/365),0)</f>
        <v>0</v>
      </c>
      <c r="N3997" s="28">
        <f>IF(OR(L3997=1,M3997=1),IF(B3997+364&lt;=$D$5,(B3997+364-$D$4+1)/365,IF(B3997&gt;$D$4,($D$5-B3997+1)/365,$D$6/365)),0)</f>
        <v>0</v>
      </c>
      <c r="O3997" s="28">
        <f>'Data &amp; Parameter'!$E$16*'Data &amp; Parameter'!$E$17*('Data &amp; Parameter'!$E$18+'Data &amp; Parameter'!$E$19)*'Data &amp; Parameter'!$E$20*'Data &amp; Parameter'!$E$37*N3997</f>
        <v>0</v>
      </c>
      <c r="P3997">
        <f>ROUNDUP(IF(D3997&gt;$D$4,0,($D$4-D3997+1)/365),0)</f>
        <v>0</v>
      </c>
      <c r="Q3997">
        <f>ROUNDUP(IF(D3997&gt;$D$5,0,($D$5-D3997+1)/365),0)</f>
        <v>0</v>
      </c>
      <c r="R3997" s="28">
        <f>IF(OR(P3997=1,Q3997=1),IF(D3997+364&lt;=$D$5,(D3997+364-$D$4+1)/365,IF(D3997&gt;$D$4,($D$5-D3997+1)/365,$D$6/365)),0)</f>
        <v>0</v>
      </c>
      <c r="S3997" s="28">
        <f>'Data &amp; Parameter'!$E$16*'Data &amp; Parameter'!$E$17*('Data &amp; Parameter'!$E$18+'Data &amp; Parameter'!$E$19)*'Data &amp; Parameter'!$E$20*'Data &amp; Parameter'!$E$37*R3997</f>
        <v>0</v>
      </c>
      <c r="T3997" s="28">
        <f t="shared" si="62"/>
        <v>0</v>
      </c>
    </row>
    <row r="3998" spans="1:20" ht="15.75" customHeight="1" x14ac:dyDescent="0.35">
      <c r="A3998">
        <v>3991</v>
      </c>
      <c r="B3998" s="76">
        <v>44254.635567129633</v>
      </c>
      <c r="C3998" s="1" t="s">
        <v>12660</v>
      </c>
      <c r="D3998" s="76">
        <v>44254.638819444444</v>
      </c>
      <c r="E3998" s="1" t="s">
        <v>12661</v>
      </c>
      <c r="F3998" s="1" t="s">
        <v>12662</v>
      </c>
      <c r="G3998" s="1" t="s">
        <v>123</v>
      </c>
      <c r="H3998" s="1" t="s">
        <v>124</v>
      </c>
      <c r="I3998" s="1" t="s">
        <v>125</v>
      </c>
      <c r="J3998" s="1" t="s">
        <v>10727</v>
      </c>
      <c r="K3998" s="1" t="s">
        <v>10727</v>
      </c>
      <c r="L3998">
        <f>ROUNDUP(IF(B3998&gt;$D$4,0,($D$4-B3998+1)/365),0)</f>
        <v>0</v>
      </c>
      <c r="M3998">
        <f>ROUNDUP(IF(B3998&gt;$D$5,0,($D$5-B3998+1)/365),0)</f>
        <v>0</v>
      </c>
      <c r="N3998" s="28">
        <f>IF(OR(L3998=1,M3998=1),IF(B3998+364&lt;=$D$5,(B3998+364-$D$4+1)/365,IF(B3998&gt;$D$4,($D$5-B3998+1)/365,$D$6/365)),0)</f>
        <v>0</v>
      </c>
      <c r="O3998" s="28">
        <f>'Data &amp; Parameter'!$E$16*'Data &amp; Parameter'!$E$17*('Data &amp; Parameter'!$E$18+'Data &amp; Parameter'!$E$19)*'Data &amp; Parameter'!$E$20*'Data &amp; Parameter'!$E$37*N3998</f>
        <v>0</v>
      </c>
      <c r="P3998">
        <f>ROUNDUP(IF(D3998&gt;$D$4,0,($D$4-D3998+1)/365),0)</f>
        <v>0</v>
      </c>
      <c r="Q3998">
        <f>ROUNDUP(IF(D3998&gt;$D$5,0,($D$5-D3998+1)/365),0)</f>
        <v>0</v>
      </c>
      <c r="R3998" s="28">
        <f>IF(OR(P3998=1,Q3998=1),IF(D3998+364&lt;=$D$5,(D3998+364-$D$4+1)/365,IF(D3998&gt;$D$4,($D$5-D3998+1)/365,$D$6/365)),0)</f>
        <v>0</v>
      </c>
      <c r="S3998" s="28">
        <f>'Data &amp; Parameter'!$E$16*'Data &amp; Parameter'!$E$17*('Data &amp; Parameter'!$E$18+'Data &amp; Parameter'!$E$19)*'Data &amp; Parameter'!$E$20*'Data &amp; Parameter'!$E$37*R3998</f>
        <v>0</v>
      </c>
      <c r="T3998" s="28">
        <f t="shared" si="62"/>
        <v>0</v>
      </c>
    </row>
    <row r="3999" spans="1:20" ht="15.75" customHeight="1" x14ac:dyDescent="0.35">
      <c r="A3999">
        <v>3992</v>
      </c>
      <c r="B3999" s="76">
        <v>44254.636747685188</v>
      </c>
      <c r="C3999" s="1" t="s">
        <v>12663</v>
      </c>
      <c r="D3999" s="76">
        <v>44254.638541666667</v>
      </c>
      <c r="E3999" s="1" t="s">
        <v>12664</v>
      </c>
      <c r="F3999" s="1" t="s">
        <v>12665</v>
      </c>
      <c r="G3999" s="1" t="s">
        <v>123</v>
      </c>
      <c r="H3999" s="1" t="s">
        <v>124</v>
      </c>
      <c r="I3999" s="1" t="s">
        <v>125</v>
      </c>
      <c r="J3999" s="1" t="s">
        <v>756</v>
      </c>
      <c r="K3999" s="1" t="s">
        <v>756</v>
      </c>
      <c r="L3999">
        <f>ROUNDUP(IF(B3999&gt;$D$4,0,($D$4-B3999+1)/365),0)</f>
        <v>0</v>
      </c>
      <c r="M3999">
        <f>ROUNDUP(IF(B3999&gt;$D$5,0,($D$5-B3999+1)/365),0)</f>
        <v>0</v>
      </c>
      <c r="N3999" s="28">
        <f>IF(OR(L3999=1,M3999=1),IF(B3999+364&lt;=$D$5,(B3999+364-$D$4+1)/365,IF(B3999&gt;$D$4,($D$5-B3999+1)/365,$D$6/365)),0)</f>
        <v>0</v>
      </c>
      <c r="O3999" s="28">
        <f>'Data &amp; Parameter'!$E$16*'Data &amp; Parameter'!$E$17*('Data &amp; Parameter'!$E$18+'Data &amp; Parameter'!$E$19)*'Data &amp; Parameter'!$E$20*'Data &amp; Parameter'!$E$37*N3999</f>
        <v>0</v>
      </c>
      <c r="P3999">
        <f>ROUNDUP(IF(D3999&gt;$D$4,0,($D$4-D3999+1)/365),0)</f>
        <v>0</v>
      </c>
      <c r="Q3999">
        <f>ROUNDUP(IF(D3999&gt;$D$5,0,($D$5-D3999+1)/365),0)</f>
        <v>0</v>
      </c>
      <c r="R3999" s="28">
        <f>IF(OR(P3999=1,Q3999=1),IF(D3999+364&lt;=$D$5,(D3999+364-$D$4+1)/365,IF(D3999&gt;$D$4,($D$5-D3999+1)/365,$D$6/365)),0)</f>
        <v>0</v>
      </c>
      <c r="S3999" s="28">
        <f>'Data &amp; Parameter'!$E$16*'Data &amp; Parameter'!$E$17*('Data &amp; Parameter'!$E$18+'Data &amp; Parameter'!$E$19)*'Data &amp; Parameter'!$E$20*'Data &amp; Parameter'!$E$37*R3999</f>
        <v>0</v>
      </c>
      <c r="T3999" s="28">
        <f t="shared" si="62"/>
        <v>0</v>
      </c>
    </row>
    <row r="4000" spans="1:20" ht="15.75" customHeight="1" x14ac:dyDescent="0.35">
      <c r="A4000">
        <v>3993</v>
      </c>
      <c r="B4000" s="76">
        <v>44254.636817129634</v>
      </c>
      <c r="C4000" s="1" t="s">
        <v>12666</v>
      </c>
      <c r="D4000" s="76">
        <v>44254.637812500005</v>
      </c>
      <c r="E4000" s="1" t="s">
        <v>12667</v>
      </c>
      <c r="F4000" s="1" t="s">
        <v>12668</v>
      </c>
      <c r="G4000" s="1" t="s">
        <v>123</v>
      </c>
      <c r="H4000" s="1" t="s">
        <v>729</v>
      </c>
      <c r="I4000" s="1" t="s">
        <v>125</v>
      </c>
      <c r="J4000" s="1" t="s">
        <v>656</v>
      </c>
      <c r="K4000" s="1" t="s">
        <v>656</v>
      </c>
      <c r="L4000">
        <f>ROUNDUP(IF(B4000&gt;$D$4,0,($D$4-B4000+1)/365),0)</f>
        <v>0</v>
      </c>
      <c r="M4000">
        <f>ROUNDUP(IF(B4000&gt;$D$5,0,($D$5-B4000+1)/365),0)</f>
        <v>0</v>
      </c>
      <c r="N4000" s="28">
        <f>IF(OR(L4000=1,M4000=1),IF(B4000+364&lt;=$D$5,(B4000+364-$D$4+1)/365,IF(B4000&gt;$D$4,($D$5-B4000+1)/365,$D$6/365)),0)</f>
        <v>0</v>
      </c>
      <c r="O4000" s="28">
        <f>'Data &amp; Parameter'!$E$16*'Data &amp; Parameter'!$E$17*('Data &amp; Parameter'!$E$18+'Data &amp; Parameter'!$E$19)*'Data &amp; Parameter'!$E$20*'Data &amp; Parameter'!$E$37*N4000</f>
        <v>0</v>
      </c>
      <c r="P4000">
        <f>ROUNDUP(IF(D4000&gt;$D$4,0,($D$4-D4000+1)/365),0)</f>
        <v>0</v>
      </c>
      <c r="Q4000">
        <f>ROUNDUP(IF(D4000&gt;$D$5,0,($D$5-D4000+1)/365),0)</f>
        <v>0</v>
      </c>
      <c r="R4000" s="28">
        <f>IF(OR(P4000=1,Q4000=1),IF(D4000+364&lt;=$D$5,(D4000+364-$D$4+1)/365,IF(D4000&gt;$D$4,($D$5-D4000+1)/365,$D$6/365)),0)</f>
        <v>0</v>
      </c>
      <c r="S4000" s="28">
        <f>'Data &amp; Parameter'!$E$16*'Data &amp; Parameter'!$E$17*('Data &amp; Parameter'!$E$18+'Data &amp; Parameter'!$E$19)*'Data &amp; Parameter'!$E$20*'Data &amp; Parameter'!$E$37*R4000</f>
        <v>0</v>
      </c>
      <c r="T4000" s="28">
        <f t="shared" si="62"/>
        <v>0</v>
      </c>
    </row>
    <row r="4001" spans="1:20" ht="15.75" customHeight="1" x14ac:dyDescent="0.35">
      <c r="A4001">
        <v>3994</v>
      </c>
      <c r="B4001" s="76">
        <v>44254.637083333335</v>
      </c>
      <c r="C4001" s="1" t="s">
        <v>12669</v>
      </c>
      <c r="D4001" s="76">
        <v>44254.637835648144</v>
      </c>
      <c r="E4001" s="1" t="s">
        <v>12670</v>
      </c>
      <c r="F4001" s="1" t="s">
        <v>12671</v>
      </c>
      <c r="G4001" s="1" t="s">
        <v>123</v>
      </c>
      <c r="H4001" s="1" t="s">
        <v>124</v>
      </c>
      <c r="I4001" s="1" t="s">
        <v>125</v>
      </c>
      <c r="J4001" s="1" t="s">
        <v>12254</v>
      </c>
      <c r="K4001" s="1" t="s">
        <v>12255</v>
      </c>
      <c r="L4001">
        <f>ROUNDUP(IF(B4001&gt;$D$4,0,($D$4-B4001+1)/365),0)</f>
        <v>0</v>
      </c>
      <c r="M4001">
        <f>ROUNDUP(IF(B4001&gt;$D$5,0,($D$5-B4001+1)/365),0)</f>
        <v>0</v>
      </c>
      <c r="N4001" s="28">
        <f>IF(OR(L4001=1,M4001=1),IF(B4001+364&lt;=$D$5,(B4001+364-$D$4+1)/365,IF(B4001&gt;$D$4,($D$5-B4001+1)/365,$D$6/365)),0)</f>
        <v>0</v>
      </c>
      <c r="O4001" s="28">
        <f>'Data &amp; Parameter'!$E$16*'Data &amp; Parameter'!$E$17*('Data &amp; Parameter'!$E$18+'Data &amp; Parameter'!$E$19)*'Data &amp; Parameter'!$E$20*'Data &amp; Parameter'!$E$37*N4001</f>
        <v>0</v>
      </c>
      <c r="P4001">
        <f>ROUNDUP(IF(D4001&gt;$D$4,0,($D$4-D4001+1)/365),0)</f>
        <v>0</v>
      </c>
      <c r="Q4001">
        <f>ROUNDUP(IF(D4001&gt;$D$5,0,($D$5-D4001+1)/365),0)</f>
        <v>0</v>
      </c>
      <c r="R4001" s="28">
        <f>IF(OR(P4001=1,Q4001=1),IF(D4001+364&lt;=$D$5,(D4001+364-$D$4+1)/365,IF(D4001&gt;$D$4,($D$5-D4001+1)/365,$D$6/365)),0)</f>
        <v>0</v>
      </c>
      <c r="S4001" s="28">
        <f>'Data &amp; Parameter'!$E$16*'Data &amp; Parameter'!$E$17*('Data &amp; Parameter'!$E$18+'Data &amp; Parameter'!$E$19)*'Data &amp; Parameter'!$E$20*'Data &amp; Parameter'!$E$37*R4001</f>
        <v>0</v>
      </c>
      <c r="T4001" s="28">
        <f t="shared" si="62"/>
        <v>0</v>
      </c>
    </row>
    <row r="4002" spans="1:20" ht="15.75" customHeight="1" x14ac:dyDescent="0.35">
      <c r="A4002">
        <v>3995</v>
      </c>
      <c r="B4002" s="76">
        <v>44254.637222222227</v>
      </c>
      <c r="C4002" s="1" t="s">
        <v>12672</v>
      </c>
      <c r="D4002" s="76">
        <v>44254.638425925921</v>
      </c>
      <c r="E4002" s="1" t="s">
        <v>12673</v>
      </c>
      <c r="F4002" s="1" t="s">
        <v>12674</v>
      </c>
      <c r="G4002" s="1" t="s">
        <v>123</v>
      </c>
      <c r="H4002" s="1" t="s">
        <v>124</v>
      </c>
      <c r="I4002" s="1" t="s">
        <v>125</v>
      </c>
      <c r="J4002" s="1" t="s">
        <v>10722</v>
      </c>
      <c r="K4002" s="1" t="s">
        <v>12601</v>
      </c>
      <c r="L4002">
        <f>ROUNDUP(IF(B4002&gt;$D$4,0,($D$4-B4002+1)/365),0)</f>
        <v>0</v>
      </c>
      <c r="M4002">
        <f>ROUNDUP(IF(B4002&gt;$D$5,0,($D$5-B4002+1)/365),0)</f>
        <v>0</v>
      </c>
      <c r="N4002" s="28">
        <f>IF(OR(L4002=1,M4002=1),IF(B4002+364&lt;=$D$5,(B4002+364-$D$4+1)/365,IF(B4002&gt;$D$4,($D$5-B4002+1)/365,$D$6/365)),0)</f>
        <v>0</v>
      </c>
      <c r="O4002" s="28">
        <f>'Data &amp; Parameter'!$E$16*'Data &amp; Parameter'!$E$17*('Data &amp; Parameter'!$E$18+'Data &amp; Parameter'!$E$19)*'Data &amp; Parameter'!$E$20*'Data &amp; Parameter'!$E$37*N4002</f>
        <v>0</v>
      </c>
      <c r="P4002">
        <f>ROUNDUP(IF(D4002&gt;$D$4,0,($D$4-D4002+1)/365),0)</f>
        <v>0</v>
      </c>
      <c r="Q4002">
        <f>ROUNDUP(IF(D4002&gt;$D$5,0,($D$5-D4002+1)/365),0)</f>
        <v>0</v>
      </c>
      <c r="R4002" s="28">
        <f>IF(OR(P4002=1,Q4002=1),IF(D4002+364&lt;=$D$5,(D4002+364-$D$4+1)/365,IF(D4002&gt;$D$4,($D$5-D4002+1)/365,$D$6/365)),0)</f>
        <v>0</v>
      </c>
      <c r="S4002" s="28">
        <f>'Data &amp; Parameter'!$E$16*'Data &amp; Parameter'!$E$17*('Data &amp; Parameter'!$E$18+'Data &amp; Parameter'!$E$19)*'Data &amp; Parameter'!$E$20*'Data &amp; Parameter'!$E$37*R4002</f>
        <v>0</v>
      </c>
      <c r="T4002" s="28">
        <f t="shared" si="62"/>
        <v>0</v>
      </c>
    </row>
    <row r="4003" spans="1:20" ht="15.75" customHeight="1" x14ac:dyDescent="0.35">
      <c r="A4003">
        <v>3996</v>
      </c>
      <c r="B4003" s="76">
        <v>44254.637395833328</v>
      </c>
      <c r="C4003" s="1" t="s">
        <v>12675</v>
      </c>
      <c r="D4003" s="76">
        <v>44254.638541666667</v>
      </c>
      <c r="E4003" s="1" t="s">
        <v>12676</v>
      </c>
      <c r="F4003" s="1" t="s">
        <v>12677</v>
      </c>
      <c r="G4003" s="1" t="s">
        <v>123</v>
      </c>
      <c r="H4003" s="1" t="s">
        <v>124</v>
      </c>
      <c r="I4003" s="1" t="s">
        <v>125</v>
      </c>
      <c r="J4003" s="1" t="s">
        <v>9783</v>
      </c>
      <c r="K4003" s="1" t="s">
        <v>9808</v>
      </c>
      <c r="L4003">
        <f>ROUNDUP(IF(B4003&gt;$D$4,0,($D$4-B4003+1)/365),0)</f>
        <v>0</v>
      </c>
      <c r="M4003">
        <f>ROUNDUP(IF(B4003&gt;$D$5,0,($D$5-B4003+1)/365),0)</f>
        <v>0</v>
      </c>
      <c r="N4003" s="28">
        <f>IF(OR(L4003=1,M4003=1),IF(B4003+364&lt;=$D$5,(B4003+364-$D$4+1)/365,IF(B4003&gt;$D$4,($D$5-B4003+1)/365,$D$6/365)),0)</f>
        <v>0</v>
      </c>
      <c r="O4003" s="28">
        <f>'Data &amp; Parameter'!$E$16*'Data &amp; Parameter'!$E$17*('Data &amp; Parameter'!$E$18+'Data &amp; Parameter'!$E$19)*'Data &amp; Parameter'!$E$20*'Data &amp; Parameter'!$E$37*N4003</f>
        <v>0</v>
      </c>
      <c r="P4003">
        <f>ROUNDUP(IF(D4003&gt;$D$4,0,($D$4-D4003+1)/365),0)</f>
        <v>0</v>
      </c>
      <c r="Q4003">
        <f>ROUNDUP(IF(D4003&gt;$D$5,0,($D$5-D4003+1)/365),0)</f>
        <v>0</v>
      </c>
      <c r="R4003" s="28">
        <f>IF(OR(P4003=1,Q4003=1),IF(D4003+364&lt;=$D$5,(D4003+364-$D$4+1)/365,IF(D4003&gt;$D$4,($D$5-D4003+1)/365,$D$6/365)),0)</f>
        <v>0</v>
      </c>
      <c r="S4003" s="28">
        <f>'Data &amp; Parameter'!$E$16*'Data &amp; Parameter'!$E$17*('Data &amp; Parameter'!$E$18+'Data &amp; Parameter'!$E$19)*'Data &amp; Parameter'!$E$20*'Data &amp; Parameter'!$E$37*R4003</f>
        <v>0</v>
      </c>
      <c r="T4003" s="28">
        <f t="shared" si="62"/>
        <v>0</v>
      </c>
    </row>
    <row r="4004" spans="1:20" ht="15.75" customHeight="1" x14ac:dyDescent="0.35">
      <c r="A4004">
        <v>3997</v>
      </c>
      <c r="B4004" s="76">
        <v>44254.640578703707</v>
      </c>
      <c r="C4004" s="1" t="s">
        <v>12678</v>
      </c>
      <c r="D4004" s="76">
        <v>44254.641701388886</v>
      </c>
      <c r="E4004" s="1" t="s">
        <v>12679</v>
      </c>
      <c r="F4004" s="1" t="s">
        <v>12680</v>
      </c>
      <c r="G4004" s="1" t="s">
        <v>123</v>
      </c>
      <c r="H4004" s="1" t="s">
        <v>124</v>
      </c>
      <c r="I4004" s="1" t="s">
        <v>125</v>
      </c>
      <c r="J4004" s="1" t="s">
        <v>10722</v>
      </c>
      <c r="K4004" s="1" t="s">
        <v>12601</v>
      </c>
      <c r="L4004">
        <f>ROUNDUP(IF(B4004&gt;$D$4,0,($D$4-B4004+1)/365),0)</f>
        <v>0</v>
      </c>
      <c r="M4004">
        <f>ROUNDUP(IF(B4004&gt;$D$5,0,($D$5-B4004+1)/365),0)</f>
        <v>0</v>
      </c>
      <c r="N4004" s="28">
        <f>IF(OR(L4004=1,M4004=1),IF(B4004+364&lt;=$D$5,(B4004+364-$D$4+1)/365,IF(B4004&gt;$D$4,($D$5-B4004+1)/365,$D$6/365)),0)</f>
        <v>0</v>
      </c>
      <c r="O4004" s="28">
        <f>'Data &amp; Parameter'!$E$16*'Data &amp; Parameter'!$E$17*('Data &amp; Parameter'!$E$18+'Data &amp; Parameter'!$E$19)*'Data &amp; Parameter'!$E$20*'Data &amp; Parameter'!$E$37*N4004</f>
        <v>0</v>
      </c>
      <c r="P4004">
        <f>ROUNDUP(IF(D4004&gt;$D$4,0,($D$4-D4004+1)/365),0)</f>
        <v>0</v>
      </c>
      <c r="Q4004">
        <f>ROUNDUP(IF(D4004&gt;$D$5,0,($D$5-D4004+1)/365),0)</f>
        <v>0</v>
      </c>
      <c r="R4004" s="28">
        <f>IF(OR(P4004=1,Q4004=1),IF(D4004+364&lt;=$D$5,(D4004+364-$D$4+1)/365,IF(D4004&gt;$D$4,($D$5-D4004+1)/365,$D$6/365)),0)</f>
        <v>0</v>
      </c>
      <c r="S4004" s="28">
        <f>'Data &amp; Parameter'!$E$16*'Data &amp; Parameter'!$E$17*('Data &amp; Parameter'!$E$18+'Data &amp; Parameter'!$E$19)*'Data &amp; Parameter'!$E$20*'Data &amp; Parameter'!$E$37*R4004</f>
        <v>0</v>
      </c>
      <c r="T4004" s="28">
        <f t="shared" si="62"/>
        <v>0</v>
      </c>
    </row>
    <row r="4005" spans="1:20" ht="15.75" customHeight="1" x14ac:dyDescent="0.35">
      <c r="A4005">
        <v>3998</v>
      </c>
      <c r="B4005" s="76">
        <v>44254.640740740739</v>
      </c>
      <c r="C4005" s="1" t="s">
        <v>12681</v>
      </c>
      <c r="D4005" s="76">
        <v>44254.641967592594</v>
      </c>
      <c r="E4005" s="1" t="s">
        <v>12682</v>
      </c>
      <c r="F4005" s="1" t="s">
        <v>12683</v>
      </c>
      <c r="G4005" s="1" t="s">
        <v>123</v>
      </c>
      <c r="H4005" s="1" t="s">
        <v>124</v>
      </c>
      <c r="I4005" s="1" t="s">
        <v>125</v>
      </c>
      <c r="J4005" s="1" t="s">
        <v>756</v>
      </c>
      <c r="K4005" s="1" t="s">
        <v>756</v>
      </c>
      <c r="L4005">
        <f>ROUNDUP(IF(B4005&gt;$D$4,0,($D$4-B4005+1)/365),0)</f>
        <v>0</v>
      </c>
      <c r="M4005">
        <f>ROUNDUP(IF(B4005&gt;$D$5,0,($D$5-B4005+1)/365),0)</f>
        <v>0</v>
      </c>
      <c r="N4005" s="28">
        <f>IF(OR(L4005=1,M4005=1),IF(B4005+364&lt;=$D$5,(B4005+364-$D$4+1)/365,IF(B4005&gt;$D$4,($D$5-B4005+1)/365,$D$6/365)),0)</f>
        <v>0</v>
      </c>
      <c r="O4005" s="28">
        <f>'Data &amp; Parameter'!$E$16*'Data &amp; Parameter'!$E$17*('Data &amp; Parameter'!$E$18+'Data &amp; Parameter'!$E$19)*'Data &amp; Parameter'!$E$20*'Data &amp; Parameter'!$E$37*N4005</f>
        <v>0</v>
      </c>
      <c r="P4005">
        <f>ROUNDUP(IF(D4005&gt;$D$4,0,($D$4-D4005+1)/365),0)</f>
        <v>0</v>
      </c>
      <c r="Q4005">
        <f>ROUNDUP(IF(D4005&gt;$D$5,0,($D$5-D4005+1)/365),0)</f>
        <v>0</v>
      </c>
      <c r="R4005" s="28">
        <f>IF(OR(P4005=1,Q4005=1),IF(D4005+364&lt;=$D$5,(D4005+364-$D$4+1)/365,IF(D4005&gt;$D$4,($D$5-D4005+1)/365,$D$6/365)),0)</f>
        <v>0</v>
      </c>
      <c r="S4005" s="28">
        <f>'Data &amp; Parameter'!$E$16*'Data &amp; Parameter'!$E$17*('Data &amp; Parameter'!$E$18+'Data &amp; Parameter'!$E$19)*'Data &amp; Parameter'!$E$20*'Data &amp; Parameter'!$E$37*R4005</f>
        <v>0</v>
      </c>
      <c r="T4005" s="28">
        <f t="shared" si="62"/>
        <v>0</v>
      </c>
    </row>
    <row r="4006" spans="1:20" ht="15.75" customHeight="1" x14ac:dyDescent="0.35">
      <c r="A4006">
        <v>3999</v>
      </c>
      <c r="B4006" s="76">
        <v>44254.641296296293</v>
      </c>
      <c r="C4006" s="1" t="s">
        <v>12684</v>
      </c>
      <c r="D4006" s="76">
        <v>44254.641886574071</v>
      </c>
      <c r="E4006" s="1" t="s">
        <v>12685</v>
      </c>
      <c r="F4006" s="1" t="s">
        <v>12686</v>
      </c>
      <c r="G4006" s="1" t="s">
        <v>123</v>
      </c>
      <c r="H4006" s="1" t="s">
        <v>124</v>
      </c>
      <c r="I4006" s="1" t="s">
        <v>125</v>
      </c>
      <c r="J4006" s="1" t="s">
        <v>9763</v>
      </c>
      <c r="K4006" s="1" t="s">
        <v>9763</v>
      </c>
      <c r="L4006">
        <f>ROUNDUP(IF(B4006&gt;$D$4,0,($D$4-B4006+1)/365),0)</f>
        <v>0</v>
      </c>
      <c r="M4006">
        <f>ROUNDUP(IF(B4006&gt;$D$5,0,($D$5-B4006+1)/365),0)</f>
        <v>0</v>
      </c>
      <c r="N4006" s="28">
        <f>IF(OR(L4006=1,M4006=1),IF(B4006+364&lt;=$D$5,(B4006+364-$D$4+1)/365,IF(B4006&gt;$D$4,($D$5-B4006+1)/365,$D$6/365)),0)</f>
        <v>0</v>
      </c>
      <c r="O4006" s="28">
        <f>'Data &amp; Parameter'!$E$16*'Data &amp; Parameter'!$E$17*('Data &amp; Parameter'!$E$18+'Data &amp; Parameter'!$E$19)*'Data &amp; Parameter'!$E$20*'Data &amp; Parameter'!$E$37*N4006</f>
        <v>0</v>
      </c>
      <c r="P4006">
        <f>ROUNDUP(IF(D4006&gt;$D$4,0,($D$4-D4006+1)/365),0)</f>
        <v>0</v>
      </c>
      <c r="Q4006">
        <f>ROUNDUP(IF(D4006&gt;$D$5,0,($D$5-D4006+1)/365),0)</f>
        <v>0</v>
      </c>
      <c r="R4006" s="28">
        <f>IF(OR(P4006=1,Q4006=1),IF(D4006+364&lt;=$D$5,(D4006+364-$D$4+1)/365,IF(D4006&gt;$D$4,($D$5-D4006+1)/365,$D$6/365)),0)</f>
        <v>0</v>
      </c>
      <c r="S4006" s="28">
        <f>'Data &amp; Parameter'!$E$16*'Data &amp; Parameter'!$E$17*('Data &amp; Parameter'!$E$18+'Data &amp; Parameter'!$E$19)*'Data &amp; Parameter'!$E$20*'Data &amp; Parameter'!$E$37*R4006</f>
        <v>0</v>
      </c>
      <c r="T4006" s="28">
        <f t="shared" si="62"/>
        <v>0</v>
      </c>
    </row>
    <row r="4007" spans="1:20" ht="15.75" customHeight="1" x14ac:dyDescent="0.35">
      <c r="A4007">
        <v>4000</v>
      </c>
      <c r="B4007" s="76">
        <v>44254.64340277778</v>
      </c>
      <c r="C4007" s="1" t="s">
        <v>12687</v>
      </c>
      <c r="D4007" s="76">
        <v>44254.644097222219</v>
      </c>
      <c r="E4007" s="1" t="s">
        <v>12688</v>
      </c>
      <c r="F4007" s="1" t="s">
        <v>12689</v>
      </c>
      <c r="G4007" s="1" t="s">
        <v>123</v>
      </c>
      <c r="H4007" s="1" t="s">
        <v>124</v>
      </c>
      <c r="I4007" s="1" t="s">
        <v>125</v>
      </c>
      <c r="J4007" s="1" t="s">
        <v>11225</v>
      </c>
      <c r="K4007" s="1" t="s">
        <v>11193</v>
      </c>
      <c r="L4007">
        <f>ROUNDUP(IF(B4007&gt;$D$4,0,($D$4-B4007+1)/365),0)</f>
        <v>0</v>
      </c>
      <c r="M4007">
        <f>ROUNDUP(IF(B4007&gt;$D$5,0,($D$5-B4007+1)/365),0)</f>
        <v>0</v>
      </c>
      <c r="N4007" s="28">
        <f>IF(OR(L4007=1,M4007=1),IF(B4007+364&lt;=$D$5,(B4007+364-$D$4+1)/365,IF(B4007&gt;$D$4,($D$5-B4007+1)/365,$D$6/365)),0)</f>
        <v>0</v>
      </c>
      <c r="O4007" s="28">
        <f>'Data &amp; Parameter'!$E$16*'Data &amp; Parameter'!$E$17*('Data &amp; Parameter'!$E$18+'Data &amp; Parameter'!$E$19)*'Data &amp; Parameter'!$E$20*'Data &amp; Parameter'!$E$37*N4007</f>
        <v>0</v>
      </c>
      <c r="P4007">
        <f>ROUNDUP(IF(D4007&gt;$D$4,0,($D$4-D4007+1)/365),0)</f>
        <v>0</v>
      </c>
      <c r="Q4007">
        <f>ROUNDUP(IF(D4007&gt;$D$5,0,($D$5-D4007+1)/365),0)</f>
        <v>0</v>
      </c>
      <c r="R4007" s="28">
        <f>IF(OR(P4007=1,Q4007=1),IF(D4007+364&lt;=$D$5,(D4007+364-$D$4+1)/365,IF(D4007&gt;$D$4,($D$5-D4007+1)/365,$D$6/365)),0)</f>
        <v>0</v>
      </c>
      <c r="S4007" s="28">
        <f>'Data &amp; Parameter'!$E$16*'Data &amp; Parameter'!$E$17*('Data &amp; Parameter'!$E$18+'Data &amp; Parameter'!$E$19)*'Data &amp; Parameter'!$E$20*'Data &amp; Parameter'!$E$37*R4007</f>
        <v>0</v>
      </c>
      <c r="T4007" s="28">
        <f t="shared" si="62"/>
        <v>0</v>
      </c>
    </row>
    <row r="4008" spans="1:20" ht="15.75" customHeight="1" x14ac:dyDescent="0.35">
      <c r="A4008">
        <v>4001</v>
      </c>
      <c r="B4008" s="76">
        <v>44254.644606481481</v>
      </c>
      <c r="C4008" s="1" t="s">
        <v>12690</v>
      </c>
      <c r="D4008" s="76">
        <v>44254.645428240736</v>
      </c>
      <c r="E4008" s="1" t="s">
        <v>12691</v>
      </c>
      <c r="F4008" s="1" t="s">
        <v>12692</v>
      </c>
      <c r="G4008" s="1" t="s">
        <v>123</v>
      </c>
      <c r="H4008" s="1" t="s">
        <v>124</v>
      </c>
      <c r="I4008" s="1" t="s">
        <v>125</v>
      </c>
      <c r="J4008" s="1" t="s">
        <v>10722</v>
      </c>
      <c r="K4008" s="1" t="s">
        <v>12601</v>
      </c>
      <c r="L4008">
        <f>ROUNDUP(IF(B4008&gt;$D$4,0,($D$4-B4008+1)/365),0)</f>
        <v>0</v>
      </c>
      <c r="M4008">
        <f>ROUNDUP(IF(B4008&gt;$D$5,0,($D$5-B4008+1)/365),0)</f>
        <v>0</v>
      </c>
      <c r="N4008" s="28">
        <f>IF(OR(L4008=1,M4008=1),IF(B4008+364&lt;=$D$5,(B4008+364-$D$4+1)/365,IF(B4008&gt;$D$4,($D$5-B4008+1)/365,$D$6/365)),0)</f>
        <v>0</v>
      </c>
      <c r="O4008" s="28">
        <f>'Data &amp; Parameter'!$E$16*'Data &amp; Parameter'!$E$17*('Data &amp; Parameter'!$E$18+'Data &amp; Parameter'!$E$19)*'Data &amp; Parameter'!$E$20*'Data &amp; Parameter'!$E$37*N4008</f>
        <v>0</v>
      </c>
      <c r="P4008">
        <f>ROUNDUP(IF(D4008&gt;$D$4,0,($D$4-D4008+1)/365),0)</f>
        <v>0</v>
      </c>
      <c r="Q4008">
        <f>ROUNDUP(IF(D4008&gt;$D$5,0,($D$5-D4008+1)/365),0)</f>
        <v>0</v>
      </c>
      <c r="R4008" s="28">
        <f>IF(OR(P4008=1,Q4008=1),IF(D4008+364&lt;=$D$5,(D4008+364-$D$4+1)/365,IF(D4008&gt;$D$4,($D$5-D4008+1)/365,$D$6/365)),0)</f>
        <v>0</v>
      </c>
      <c r="S4008" s="28">
        <f>'Data &amp; Parameter'!$E$16*'Data &amp; Parameter'!$E$17*('Data &amp; Parameter'!$E$18+'Data &amp; Parameter'!$E$19)*'Data &amp; Parameter'!$E$20*'Data &amp; Parameter'!$E$37*R4008</f>
        <v>0</v>
      </c>
      <c r="T4008" s="28">
        <f t="shared" si="62"/>
        <v>0</v>
      </c>
    </row>
    <row r="4009" spans="1:20" ht="15.75" customHeight="1" x14ac:dyDescent="0.35">
      <c r="A4009">
        <v>4002</v>
      </c>
      <c r="B4009" s="76">
        <v>44254.646261574075</v>
      </c>
      <c r="C4009" s="1" t="s">
        <v>12693</v>
      </c>
      <c r="D4009" s="76">
        <v>44254.648229166662</v>
      </c>
      <c r="E4009" s="1" t="s">
        <v>12694</v>
      </c>
      <c r="F4009" s="1" t="s">
        <v>12695</v>
      </c>
      <c r="G4009" s="1" t="s">
        <v>123</v>
      </c>
      <c r="H4009" s="1" t="s">
        <v>124</v>
      </c>
      <c r="I4009" s="1" t="s">
        <v>125</v>
      </c>
      <c r="J4009" s="1" t="s">
        <v>12696</v>
      </c>
      <c r="K4009" s="1" t="s">
        <v>11193</v>
      </c>
      <c r="L4009">
        <f>ROUNDUP(IF(B4009&gt;$D$4,0,($D$4-B4009+1)/365),0)</f>
        <v>0</v>
      </c>
      <c r="M4009">
        <f>ROUNDUP(IF(B4009&gt;$D$5,0,($D$5-B4009+1)/365),0)</f>
        <v>0</v>
      </c>
      <c r="N4009" s="28">
        <f>IF(OR(L4009=1,M4009=1),IF(B4009+364&lt;=$D$5,(B4009+364-$D$4+1)/365,IF(B4009&gt;$D$4,($D$5-B4009+1)/365,$D$6/365)),0)</f>
        <v>0</v>
      </c>
      <c r="O4009" s="28">
        <f>'Data &amp; Parameter'!$E$16*'Data &amp; Parameter'!$E$17*('Data &amp; Parameter'!$E$18+'Data &amp; Parameter'!$E$19)*'Data &amp; Parameter'!$E$20*'Data &amp; Parameter'!$E$37*N4009</f>
        <v>0</v>
      </c>
      <c r="P4009">
        <f>ROUNDUP(IF(D4009&gt;$D$4,0,($D$4-D4009+1)/365),0)</f>
        <v>0</v>
      </c>
      <c r="Q4009">
        <f>ROUNDUP(IF(D4009&gt;$D$5,0,($D$5-D4009+1)/365),0)</f>
        <v>0</v>
      </c>
      <c r="R4009" s="28">
        <f>IF(OR(P4009=1,Q4009=1),IF(D4009+364&lt;=$D$5,(D4009+364-$D$4+1)/365,IF(D4009&gt;$D$4,($D$5-D4009+1)/365,$D$6/365)),0)</f>
        <v>0</v>
      </c>
      <c r="S4009" s="28">
        <f>'Data &amp; Parameter'!$E$16*'Data &amp; Parameter'!$E$17*('Data &amp; Parameter'!$E$18+'Data &amp; Parameter'!$E$19)*'Data &amp; Parameter'!$E$20*'Data &amp; Parameter'!$E$37*R4009</f>
        <v>0</v>
      </c>
      <c r="T4009" s="28">
        <f t="shared" si="62"/>
        <v>0</v>
      </c>
    </row>
    <row r="4010" spans="1:20" ht="15.75" customHeight="1" x14ac:dyDescent="0.35">
      <c r="A4010">
        <v>4003</v>
      </c>
      <c r="B4010" s="76">
        <v>44254.646319444444</v>
      </c>
      <c r="C4010" s="1" t="s">
        <v>12697</v>
      </c>
      <c r="D4010" s="76">
        <v>44254.649641203709</v>
      </c>
      <c r="E4010" s="1" t="s">
        <v>12698</v>
      </c>
      <c r="F4010" s="1" t="s">
        <v>12699</v>
      </c>
      <c r="G4010" s="1" t="s">
        <v>123</v>
      </c>
      <c r="H4010" s="1" t="s">
        <v>124</v>
      </c>
      <c r="I4010" s="1" t="s">
        <v>125</v>
      </c>
      <c r="J4010" s="1" t="s">
        <v>756</v>
      </c>
      <c r="K4010" s="1" t="s">
        <v>12700</v>
      </c>
      <c r="L4010">
        <f>ROUNDUP(IF(B4010&gt;$D$4,0,($D$4-B4010+1)/365),0)</f>
        <v>0</v>
      </c>
      <c r="M4010">
        <f>ROUNDUP(IF(B4010&gt;$D$5,0,($D$5-B4010+1)/365),0)</f>
        <v>0</v>
      </c>
      <c r="N4010" s="28">
        <f>IF(OR(L4010=1,M4010=1),IF(B4010+364&lt;=$D$5,(B4010+364-$D$4+1)/365,IF(B4010&gt;$D$4,($D$5-B4010+1)/365,$D$6/365)),0)</f>
        <v>0</v>
      </c>
      <c r="O4010" s="28">
        <f>'Data &amp; Parameter'!$E$16*'Data &amp; Parameter'!$E$17*('Data &amp; Parameter'!$E$18+'Data &amp; Parameter'!$E$19)*'Data &amp; Parameter'!$E$20*'Data &amp; Parameter'!$E$37*N4010</f>
        <v>0</v>
      </c>
      <c r="P4010">
        <f>ROUNDUP(IF(D4010&gt;$D$4,0,($D$4-D4010+1)/365),0)</f>
        <v>0</v>
      </c>
      <c r="Q4010">
        <f>ROUNDUP(IF(D4010&gt;$D$5,0,($D$5-D4010+1)/365),0)</f>
        <v>0</v>
      </c>
      <c r="R4010" s="28">
        <f>IF(OR(P4010=1,Q4010=1),IF(D4010+364&lt;=$D$5,(D4010+364-$D$4+1)/365,IF(D4010&gt;$D$4,($D$5-D4010+1)/365,$D$6/365)),0)</f>
        <v>0</v>
      </c>
      <c r="S4010" s="28">
        <f>'Data &amp; Parameter'!$E$16*'Data &amp; Parameter'!$E$17*('Data &amp; Parameter'!$E$18+'Data &amp; Parameter'!$E$19)*'Data &amp; Parameter'!$E$20*'Data &amp; Parameter'!$E$37*R4010</f>
        <v>0</v>
      </c>
      <c r="T4010" s="28">
        <f t="shared" si="62"/>
        <v>0</v>
      </c>
    </row>
    <row r="4011" spans="1:20" ht="15.75" customHeight="1" x14ac:dyDescent="0.35">
      <c r="A4011">
        <v>4004</v>
      </c>
      <c r="B4011" s="76">
        <v>44254.647268518514</v>
      </c>
      <c r="C4011" s="1" t="s">
        <v>12701</v>
      </c>
      <c r="D4011" s="76">
        <v>44254.648854166662</v>
      </c>
      <c r="E4011" s="1" t="s">
        <v>12702</v>
      </c>
      <c r="F4011" s="1" t="s">
        <v>12703</v>
      </c>
      <c r="G4011" s="1" t="s">
        <v>123</v>
      </c>
      <c r="H4011" s="1" t="s">
        <v>124</v>
      </c>
      <c r="I4011" s="1" t="s">
        <v>125</v>
      </c>
      <c r="J4011" s="1" t="s">
        <v>9077</v>
      </c>
      <c r="K4011" s="1" t="s">
        <v>10281</v>
      </c>
      <c r="L4011">
        <f>ROUNDUP(IF(B4011&gt;$D$4,0,($D$4-B4011+1)/365),0)</f>
        <v>0</v>
      </c>
      <c r="M4011">
        <f>ROUNDUP(IF(B4011&gt;$D$5,0,($D$5-B4011+1)/365),0)</f>
        <v>0</v>
      </c>
      <c r="N4011" s="28">
        <f>IF(OR(L4011=1,M4011=1),IF(B4011+364&lt;=$D$5,(B4011+364-$D$4+1)/365,IF(B4011&gt;$D$4,($D$5-B4011+1)/365,$D$6/365)),0)</f>
        <v>0</v>
      </c>
      <c r="O4011" s="28">
        <f>'Data &amp; Parameter'!$E$16*'Data &amp; Parameter'!$E$17*('Data &amp; Parameter'!$E$18+'Data &amp; Parameter'!$E$19)*'Data &amp; Parameter'!$E$20*'Data &amp; Parameter'!$E$37*N4011</f>
        <v>0</v>
      </c>
      <c r="P4011">
        <f>ROUNDUP(IF(D4011&gt;$D$4,0,($D$4-D4011+1)/365),0)</f>
        <v>0</v>
      </c>
      <c r="Q4011">
        <f>ROUNDUP(IF(D4011&gt;$D$5,0,($D$5-D4011+1)/365),0)</f>
        <v>0</v>
      </c>
      <c r="R4011" s="28">
        <f>IF(OR(P4011=1,Q4011=1),IF(D4011+364&lt;=$D$5,(D4011+364-$D$4+1)/365,IF(D4011&gt;$D$4,($D$5-D4011+1)/365,$D$6/365)),0)</f>
        <v>0</v>
      </c>
      <c r="S4011" s="28">
        <f>'Data &amp; Parameter'!$E$16*'Data &amp; Parameter'!$E$17*('Data &amp; Parameter'!$E$18+'Data &amp; Parameter'!$E$19)*'Data &amp; Parameter'!$E$20*'Data &amp; Parameter'!$E$37*R4011</f>
        <v>0</v>
      </c>
      <c r="T4011" s="28">
        <f t="shared" si="62"/>
        <v>0</v>
      </c>
    </row>
    <row r="4012" spans="1:20" ht="15.75" customHeight="1" x14ac:dyDescent="0.35">
      <c r="A4012">
        <v>4005</v>
      </c>
      <c r="B4012" s="76">
        <v>44254.649826388893</v>
      </c>
      <c r="C4012" s="1" t="s">
        <v>12704</v>
      </c>
      <c r="D4012" s="76">
        <v>44254.650277777779</v>
      </c>
      <c r="E4012" s="1" t="s">
        <v>12705</v>
      </c>
      <c r="F4012" s="1" t="s">
        <v>12706</v>
      </c>
      <c r="G4012" s="1" t="s">
        <v>123</v>
      </c>
      <c r="H4012" s="1" t="s">
        <v>124</v>
      </c>
      <c r="I4012" s="1" t="s">
        <v>125</v>
      </c>
      <c r="J4012" s="1" t="s">
        <v>11193</v>
      </c>
      <c r="K4012" s="1" t="s">
        <v>11193</v>
      </c>
      <c r="L4012">
        <f>ROUNDUP(IF(B4012&gt;$D$4,0,($D$4-B4012+1)/365),0)</f>
        <v>0</v>
      </c>
      <c r="M4012">
        <f>ROUNDUP(IF(B4012&gt;$D$5,0,($D$5-B4012+1)/365),0)</f>
        <v>0</v>
      </c>
      <c r="N4012" s="28">
        <f>IF(OR(L4012=1,M4012=1),IF(B4012+364&lt;=$D$5,(B4012+364-$D$4+1)/365,IF(B4012&gt;$D$4,($D$5-B4012+1)/365,$D$6/365)),0)</f>
        <v>0</v>
      </c>
      <c r="O4012" s="28">
        <f>'Data &amp; Parameter'!$E$16*'Data &amp; Parameter'!$E$17*('Data &amp; Parameter'!$E$18+'Data &amp; Parameter'!$E$19)*'Data &amp; Parameter'!$E$20*'Data &amp; Parameter'!$E$37*N4012</f>
        <v>0</v>
      </c>
      <c r="P4012">
        <f>ROUNDUP(IF(D4012&gt;$D$4,0,($D$4-D4012+1)/365),0)</f>
        <v>0</v>
      </c>
      <c r="Q4012">
        <f>ROUNDUP(IF(D4012&gt;$D$5,0,($D$5-D4012+1)/365),0)</f>
        <v>0</v>
      </c>
      <c r="R4012" s="28">
        <f>IF(OR(P4012=1,Q4012=1),IF(D4012+364&lt;=$D$5,(D4012+364-$D$4+1)/365,IF(D4012&gt;$D$4,($D$5-D4012+1)/365,$D$6/365)),0)</f>
        <v>0</v>
      </c>
      <c r="S4012" s="28">
        <f>'Data &amp; Parameter'!$E$16*'Data &amp; Parameter'!$E$17*('Data &amp; Parameter'!$E$18+'Data &amp; Parameter'!$E$19)*'Data &amp; Parameter'!$E$20*'Data &amp; Parameter'!$E$37*R4012</f>
        <v>0</v>
      </c>
      <c r="T4012" s="28">
        <f t="shared" si="62"/>
        <v>0</v>
      </c>
    </row>
    <row r="4013" spans="1:20" ht="15.75" customHeight="1" x14ac:dyDescent="0.35">
      <c r="A4013">
        <v>4006</v>
      </c>
      <c r="B4013" s="76">
        <v>44254.652025462958</v>
      </c>
      <c r="C4013" s="1" t="s">
        <v>12707</v>
      </c>
      <c r="D4013" s="76">
        <v>44254.652453703704</v>
      </c>
      <c r="E4013" s="1" t="s">
        <v>12708</v>
      </c>
      <c r="F4013" s="1" t="s">
        <v>12709</v>
      </c>
      <c r="G4013" s="1" t="s">
        <v>123</v>
      </c>
      <c r="H4013" s="1" t="s">
        <v>124</v>
      </c>
      <c r="I4013" s="1" t="s">
        <v>125</v>
      </c>
      <c r="J4013" s="1" t="s">
        <v>12710</v>
      </c>
      <c r="K4013" s="1" t="s">
        <v>11201</v>
      </c>
      <c r="L4013">
        <f>ROUNDUP(IF(B4013&gt;$D$4,0,($D$4-B4013+1)/365),0)</f>
        <v>0</v>
      </c>
      <c r="M4013">
        <f>ROUNDUP(IF(B4013&gt;$D$5,0,($D$5-B4013+1)/365),0)</f>
        <v>0</v>
      </c>
      <c r="N4013" s="28">
        <f>IF(OR(L4013=1,M4013=1),IF(B4013+364&lt;=$D$5,(B4013+364-$D$4+1)/365,IF(B4013&gt;$D$4,($D$5-B4013+1)/365,$D$6/365)),0)</f>
        <v>0</v>
      </c>
      <c r="O4013" s="28">
        <f>'Data &amp; Parameter'!$E$16*'Data &amp; Parameter'!$E$17*('Data &amp; Parameter'!$E$18+'Data &amp; Parameter'!$E$19)*'Data &amp; Parameter'!$E$20*'Data &amp; Parameter'!$E$37*N4013</f>
        <v>0</v>
      </c>
      <c r="P4013">
        <f>ROUNDUP(IF(D4013&gt;$D$4,0,($D$4-D4013+1)/365),0)</f>
        <v>0</v>
      </c>
      <c r="Q4013">
        <f>ROUNDUP(IF(D4013&gt;$D$5,0,($D$5-D4013+1)/365),0)</f>
        <v>0</v>
      </c>
      <c r="R4013" s="28">
        <f>IF(OR(P4013=1,Q4013=1),IF(D4013+364&lt;=$D$5,(D4013+364-$D$4+1)/365,IF(D4013&gt;$D$4,($D$5-D4013+1)/365,$D$6/365)),0)</f>
        <v>0</v>
      </c>
      <c r="S4013" s="28">
        <f>'Data &amp; Parameter'!$E$16*'Data &amp; Parameter'!$E$17*('Data &amp; Parameter'!$E$18+'Data &amp; Parameter'!$E$19)*'Data &amp; Parameter'!$E$20*'Data &amp; Parameter'!$E$37*R4013</f>
        <v>0</v>
      </c>
      <c r="T4013" s="28">
        <f t="shared" si="62"/>
        <v>0</v>
      </c>
    </row>
    <row r="4014" spans="1:20" ht="15.75" customHeight="1" x14ac:dyDescent="0.35">
      <c r="A4014">
        <v>4007</v>
      </c>
      <c r="B4014" s="76">
        <v>44254.653229166666</v>
      </c>
      <c r="C4014" s="1" t="s">
        <v>12711</v>
      </c>
      <c r="D4014" s="76">
        <v>44254.655844907407</v>
      </c>
      <c r="E4014" s="1" t="s">
        <v>12712</v>
      </c>
      <c r="F4014" s="1" t="s">
        <v>12713</v>
      </c>
      <c r="G4014" s="1" t="s">
        <v>123</v>
      </c>
      <c r="H4014" s="1" t="s">
        <v>124</v>
      </c>
      <c r="I4014" s="1" t="s">
        <v>125</v>
      </c>
      <c r="J4014" s="1" t="s">
        <v>10722</v>
      </c>
      <c r="K4014" s="1" t="s">
        <v>12601</v>
      </c>
      <c r="L4014">
        <f>ROUNDUP(IF(B4014&gt;$D$4,0,($D$4-B4014+1)/365),0)</f>
        <v>0</v>
      </c>
      <c r="M4014">
        <f>ROUNDUP(IF(B4014&gt;$D$5,0,($D$5-B4014+1)/365),0)</f>
        <v>0</v>
      </c>
      <c r="N4014" s="28">
        <f>IF(OR(L4014=1,M4014=1),IF(B4014+364&lt;=$D$5,(B4014+364-$D$4+1)/365,IF(B4014&gt;$D$4,($D$5-B4014+1)/365,$D$6/365)),0)</f>
        <v>0</v>
      </c>
      <c r="O4014" s="28">
        <f>'Data &amp; Parameter'!$E$16*'Data &amp; Parameter'!$E$17*('Data &amp; Parameter'!$E$18+'Data &amp; Parameter'!$E$19)*'Data &amp; Parameter'!$E$20*'Data &amp; Parameter'!$E$37*N4014</f>
        <v>0</v>
      </c>
      <c r="P4014">
        <f>ROUNDUP(IF(D4014&gt;$D$4,0,($D$4-D4014+1)/365),0)</f>
        <v>0</v>
      </c>
      <c r="Q4014">
        <f>ROUNDUP(IF(D4014&gt;$D$5,0,($D$5-D4014+1)/365),0)</f>
        <v>0</v>
      </c>
      <c r="R4014" s="28">
        <f>IF(OR(P4014=1,Q4014=1),IF(D4014+364&lt;=$D$5,(D4014+364-$D$4+1)/365,IF(D4014&gt;$D$4,($D$5-D4014+1)/365,$D$6/365)),0)</f>
        <v>0</v>
      </c>
      <c r="S4014" s="28">
        <f>'Data &amp; Parameter'!$E$16*'Data &amp; Parameter'!$E$17*('Data &amp; Parameter'!$E$18+'Data &amp; Parameter'!$E$19)*'Data &amp; Parameter'!$E$20*'Data &amp; Parameter'!$E$37*R4014</f>
        <v>0</v>
      </c>
      <c r="T4014" s="28">
        <f t="shared" si="62"/>
        <v>0</v>
      </c>
    </row>
    <row r="4015" spans="1:20" ht="15.75" customHeight="1" x14ac:dyDescent="0.35">
      <c r="A4015">
        <v>4008</v>
      </c>
      <c r="B4015" s="76">
        <v>44254.653414351851</v>
      </c>
      <c r="C4015" s="1" t="s">
        <v>12714</v>
      </c>
      <c r="D4015" s="76">
        <v>44254.654293981483</v>
      </c>
      <c r="E4015" s="1" t="s">
        <v>12715</v>
      </c>
      <c r="F4015" s="1" t="s">
        <v>12716</v>
      </c>
      <c r="G4015" s="1" t="s">
        <v>123</v>
      </c>
      <c r="H4015" s="1" t="s">
        <v>124</v>
      </c>
      <c r="I4015" s="1" t="s">
        <v>125</v>
      </c>
      <c r="J4015" s="1" t="s">
        <v>756</v>
      </c>
      <c r="K4015" s="1" t="s">
        <v>756</v>
      </c>
      <c r="L4015">
        <f>ROUNDUP(IF(B4015&gt;$D$4,0,($D$4-B4015+1)/365),0)</f>
        <v>0</v>
      </c>
      <c r="M4015">
        <f>ROUNDUP(IF(B4015&gt;$D$5,0,($D$5-B4015+1)/365),0)</f>
        <v>0</v>
      </c>
      <c r="N4015" s="28">
        <f>IF(OR(L4015=1,M4015=1),IF(B4015+364&lt;=$D$5,(B4015+364-$D$4+1)/365,IF(B4015&gt;$D$4,($D$5-B4015+1)/365,$D$6/365)),0)</f>
        <v>0</v>
      </c>
      <c r="O4015" s="28">
        <f>'Data &amp; Parameter'!$E$16*'Data &amp; Parameter'!$E$17*('Data &amp; Parameter'!$E$18+'Data &amp; Parameter'!$E$19)*'Data &amp; Parameter'!$E$20*'Data &amp; Parameter'!$E$37*N4015</f>
        <v>0</v>
      </c>
      <c r="P4015">
        <f>ROUNDUP(IF(D4015&gt;$D$4,0,($D$4-D4015+1)/365),0)</f>
        <v>0</v>
      </c>
      <c r="Q4015">
        <f>ROUNDUP(IF(D4015&gt;$D$5,0,($D$5-D4015+1)/365),0)</f>
        <v>0</v>
      </c>
      <c r="R4015" s="28">
        <f>IF(OR(P4015=1,Q4015=1),IF(D4015+364&lt;=$D$5,(D4015+364-$D$4+1)/365,IF(D4015&gt;$D$4,($D$5-D4015+1)/365,$D$6/365)),0)</f>
        <v>0</v>
      </c>
      <c r="S4015" s="28">
        <f>'Data &amp; Parameter'!$E$16*'Data &amp; Parameter'!$E$17*('Data &amp; Parameter'!$E$18+'Data &amp; Parameter'!$E$19)*'Data &amp; Parameter'!$E$20*'Data &amp; Parameter'!$E$37*R4015</f>
        <v>0</v>
      </c>
      <c r="T4015" s="28">
        <f t="shared" si="62"/>
        <v>0</v>
      </c>
    </row>
    <row r="4016" spans="1:20" ht="15.75" customHeight="1" x14ac:dyDescent="0.35">
      <c r="A4016">
        <v>4009</v>
      </c>
      <c r="B4016" s="76">
        <v>44254.654722222222</v>
      </c>
      <c r="C4016" s="1" t="s">
        <v>12717</v>
      </c>
      <c r="D4016" s="76">
        <v>44254.655150462961</v>
      </c>
      <c r="E4016" s="1" t="s">
        <v>12718</v>
      </c>
      <c r="F4016" s="1" t="s">
        <v>12719</v>
      </c>
      <c r="G4016" s="1" t="s">
        <v>123</v>
      </c>
      <c r="H4016" s="1" t="s">
        <v>124</v>
      </c>
      <c r="I4016" s="1" t="s">
        <v>125</v>
      </c>
      <c r="J4016" s="1" t="s">
        <v>11201</v>
      </c>
      <c r="K4016" s="1" t="s">
        <v>11193</v>
      </c>
      <c r="L4016">
        <f>ROUNDUP(IF(B4016&gt;$D$4,0,($D$4-B4016+1)/365),0)</f>
        <v>0</v>
      </c>
      <c r="M4016">
        <f>ROUNDUP(IF(B4016&gt;$D$5,0,($D$5-B4016+1)/365),0)</f>
        <v>0</v>
      </c>
      <c r="N4016" s="28">
        <f>IF(OR(L4016=1,M4016=1),IF(B4016+364&lt;=$D$5,(B4016+364-$D$4+1)/365,IF(B4016&gt;$D$4,($D$5-B4016+1)/365,$D$6/365)),0)</f>
        <v>0</v>
      </c>
      <c r="O4016" s="28">
        <f>'Data &amp; Parameter'!$E$16*'Data &amp; Parameter'!$E$17*('Data &amp; Parameter'!$E$18+'Data &amp; Parameter'!$E$19)*'Data &amp; Parameter'!$E$20*'Data &amp; Parameter'!$E$37*N4016</f>
        <v>0</v>
      </c>
      <c r="P4016">
        <f>ROUNDUP(IF(D4016&gt;$D$4,0,($D$4-D4016+1)/365),0)</f>
        <v>0</v>
      </c>
      <c r="Q4016">
        <f>ROUNDUP(IF(D4016&gt;$D$5,0,($D$5-D4016+1)/365),0)</f>
        <v>0</v>
      </c>
      <c r="R4016" s="28">
        <f>IF(OR(P4016=1,Q4016=1),IF(D4016+364&lt;=$D$5,(D4016+364-$D$4+1)/365,IF(D4016&gt;$D$4,($D$5-D4016+1)/365,$D$6/365)),0)</f>
        <v>0</v>
      </c>
      <c r="S4016" s="28">
        <f>'Data &amp; Parameter'!$E$16*'Data &amp; Parameter'!$E$17*('Data &amp; Parameter'!$E$18+'Data &amp; Parameter'!$E$19)*'Data &amp; Parameter'!$E$20*'Data &amp; Parameter'!$E$37*R4016</f>
        <v>0</v>
      </c>
      <c r="T4016" s="28">
        <f t="shared" si="62"/>
        <v>0</v>
      </c>
    </row>
    <row r="4017" spans="1:20" ht="15.75" customHeight="1" x14ac:dyDescent="0.35">
      <c r="A4017">
        <v>4010</v>
      </c>
      <c r="B4017" s="76">
        <v>44254.657824074078</v>
      </c>
      <c r="C4017" s="1" t="s">
        <v>12720</v>
      </c>
      <c r="D4017" s="76">
        <v>44254.658379629633</v>
      </c>
      <c r="E4017" s="1" t="s">
        <v>12721</v>
      </c>
      <c r="F4017" s="1" t="s">
        <v>12722</v>
      </c>
      <c r="G4017" s="1" t="s">
        <v>123</v>
      </c>
      <c r="H4017" s="1" t="s">
        <v>124</v>
      </c>
      <c r="I4017" s="1" t="s">
        <v>125</v>
      </c>
      <c r="J4017" s="1" t="s">
        <v>10722</v>
      </c>
      <c r="K4017" s="1" t="s">
        <v>12601</v>
      </c>
      <c r="L4017">
        <f>ROUNDUP(IF(B4017&gt;$D$4,0,($D$4-B4017+1)/365),0)</f>
        <v>0</v>
      </c>
      <c r="M4017">
        <f>ROUNDUP(IF(B4017&gt;$D$5,0,($D$5-B4017+1)/365),0)</f>
        <v>0</v>
      </c>
      <c r="N4017" s="28">
        <f>IF(OR(L4017=1,M4017=1),IF(B4017+364&lt;=$D$5,(B4017+364-$D$4+1)/365,IF(B4017&gt;$D$4,($D$5-B4017+1)/365,$D$6/365)),0)</f>
        <v>0</v>
      </c>
      <c r="O4017" s="28">
        <f>'Data &amp; Parameter'!$E$16*'Data &amp; Parameter'!$E$17*('Data &amp; Parameter'!$E$18+'Data &amp; Parameter'!$E$19)*'Data &amp; Parameter'!$E$20*'Data &amp; Parameter'!$E$37*N4017</f>
        <v>0</v>
      </c>
      <c r="P4017">
        <f>ROUNDUP(IF(D4017&gt;$D$4,0,($D$4-D4017+1)/365),0)</f>
        <v>0</v>
      </c>
      <c r="Q4017">
        <f>ROUNDUP(IF(D4017&gt;$D$5,0,($D$5-D4017+1)/365),0)</f>
        <v>0</v>
      </c>
      <c r="R4017" s="28">
        <f>IF(OR(P4017=1,Q4017=1),IF(D4017+364&lt;=$D$5,(D4017+364-$D$4+1)/365,IF(D4017&gt;$D$4,($D$5-D4017+1)/365,$D$6/365)),0)</f>
        <v>0</v>
      </c>
      <c r="S4017" s="28">
        <f>'Data &amp; Parameter'!$E$16*'Data &amp; Parameter'!$E$17*('Data &amp; Parameter'!$E$18+'Data &amp; Parameter'!$E$19)*'Data &amp; Parameter'!$E$20*'Data &amp; Parameter'!$E$37*R4017</f>
        <v>0</v>
      </c>
      <c r="T4017" s="28">
        <f t="shared" si="62"/>
        <v>0</v>
      </c>
    </row>
    <row r="4018" spans="1:20" ht="15.75" customHeight="1" x14ac:dyDescent="0.35">
      <c r="A4018">
        <v>4011</v>
      </c>
      <c r="B4018" s="76">
        <v>44254.658194444448</v>
      </c>
      <c r="C4018" s="1" t="s">
        <v>12723</v>
      </c>
      <c r="D4018" s="76">
        <v>44254.658715277779</v>
      </c>
      <c r="E4018" s="1" t="s">
        <v>12724</v>
      </c>
      <c r="F4018" s="1" t="s">
        <v>12725</v>
      </c>
      <c r="G4018" s="1" t="s">
        <v>123</v>
      </c>
      <c r="H4018" s="1" t="s">
        <v>124</v>
      </c>
      <c r="I4018" s="1" t="s">
        <v>125</v>
      </c>
      <c r="J4018" s="1" t="s">
        <v>11193</v>
      </c>
      <c r="K4018" s="1" t="s">
        <v>11193</v>
      </c>
      <c r="L4018">
        <f>ROUNDUP(IF(B4018&gt;$D$4,0,($D$4-B4018+1)/365),0)</f>
        <v>0</v>
      </c>
      <c r="M4018">
        <f>ROUNDUP(IF(B4018&gt;$D$5,0,($D$5-B4018+1)/365),0)</f>
        <v>0</v>
      </c>
      <c r="N4018" s="28">
        <f>IF(OR(L4018=1,M4018=1),IF(B4018+364&lt;=$D$5,(B4018+364-$D$4+1)/365,IF(B4018&gt;$D$4,($D$5-B4018+1)/365,$D$6/365)),0)</f>
        <v>0</v>
      </c>
      <c r="O4018" s="28">
        <f>'Data &amp; Parameter'!$E$16*'Data &amp; Parameter'!$E$17*('Data &amp; Parameter'!$E$18+'Data &amp; Parameter'!$E$19)*'Data &amp; Parameter'!$E$20*'Data &amp; Parameter'!$E$37*N4018</f>
        <v>0</v>
      </c>
      <c r="P4018">
        <f>ROUNDUP(IF(D4018&gt;$D$4,0,($D$4-D4018+1)/365),0)</f>
        <v>0</v>
      </c>
      <c r="Q4018">
        <f>ROUNDUP(IF(D4018&gt;$D$5,0,($D$5-D4018+1)/365),0)</f>
        <v>0</v>
      </c>
      <c r="R4018" s="28">
        <f>IF(OR(P4018=1,Q4018=1),IF(D4018+364&lt;=$D$5,(D4018+364-$D$4+1)/365,IF(D4018&gt;$D$4,($D$5-D4018+1)/365,$D$6/365)),0)</f>
        <v>0</v>
      </c>
      <c r="S4018" s="28">
        <f>'Data &amp; Parameter'!$E$16*'Data &amp; Parameter'!$E$17*('Data &amp; Parameter'!$E$18+'Data &amp; Parameter'!$E$19)*'Data &amp; Parameter'!$E$20*'Data &amp; Parameter'!$E$37*R4018</f>
        <v>0</v>
      </c>
      <c r="T4018" s="28">
        <f t="shared" si="62"/>
        <v>0</v>
      </c>
    </row>
    <row r="4019" spans="1:20" ht="15.75" customHeight="1" x14ac:dyDescent="0.35">
      <c r="A4019">
        <v>4012</v>
      </c>
      <c r="B4019" s="76">
        <v>44254.660740740743</v>
      </c>
      <c r="C4019" s="1" t="s">
        <v>12726</v>
      </c>
      <c r="D4019" s="76">
        <v>44254.66128472222</v>
      </c>
      <c r="E4019" s="1" t="s">
        <v>12727</v>
      </c>
      <c r="F4019" s="1" t="s">
        <v>12728</v>
      </c>
      <c r="G4019" s="1" t="s">
        <v>123</v>
      </c>
      <c r="H4019" s="1" t="s">
        <v>124</v>
      </c>
      <c r="I4019" s="1" t="s">
        <v>125</v>
      </c>
      <c r="J4019" s="1" t="s">
        <v>10722</v>
      </c>
      <c r="K4019" s="1" t="s">
        <v>12601</v>
      </c>
      <c r="L4019">
        <f>ROUNDUP(IF(B4019&gt;$D$4,0,($D$4-B4019+1)/365),0)</f>
        <v>0</v>
      </c>
      <c r="M4019">
        <f>ROUNDUP(IF(B4019&gt;$D$5,0,($D$5-B4019+1)/365),0)</f>
        <v>0</v>
      </c>
      <c r="N4019" s="28">
        <f>IF(OR(L4019=1,M4019=1),IF(B4019+364&lt;=$D$5,(B4019+364-$D$4+1)/365,IF(B4019&gt;$D$4,($D$5-B4019+1)/365,$D$6/365)),0)</f>
        <v>0</v>
      </c>
      <c r="O4019" s="28">
        <f>'Data &amp; Parameter'!$E$16*'Data &amp; Parameter'!$E$17*('Data &amp; Parameter'!$E$18+'Data &amp; Parameter'!$E$19)*'Data &amp; Parameter'!$E$20*'Data &amp; Parameter'!$E$37*N4019</f>
        <v>0</v>
      </c>
      <c r="P4019">
        <f>ROUNDUP(IF(D4019&gt;$D$4,0,($D$4-D4019+1)/365),0)</f>
        <v>0</v>
      </c>
      <c r="Q4019">
        <f>ROUNDUP(IF(D4019&gt;$D$5,0,($D$5-D4019+1)/365),0)</f>
        <v>0</v>
      </c>
      <c r="R4019" s="28">
        <f>IF(OR(P4019=1,Q4019=1),IF(D4019+364&lt;=$D$5,(D4019+364-$D$4+1)/365,IF(D4019&gt;$D$4,($D$5-D4019+1)/365,$D$6/365)),0)</f>
        <v>0</v>
      </c>
      <c r="S4019" s="28">
        <f>'Data &amp; Parameter'!$E$16*'Data &amp; Parameter'!$E$17*('Data &amp; Parameter'!$E$18+'Data &amp; Parameter'!$E$19)*'Data &amp; Parameter'!$E$20*'Data &amp; Parameter'!$E$37*R4019</f>
        <v>0</v>
      </c>
      <c r="T4019" s="28">
        <f t="shared" si="62"/>
        <v>0</v>
      </c>
    </row>
    <row r="4020" spans="1:20" ht="15.75" customHeight="1" x14ac:dyDescent="0.35">
      <c r="A4020">
        <v>4013</v>
      </c>
      <c r="B4020" s="76">
        <v>44254.661030092597</v>
      </c>
      <c r="C4020" s="1" t="s">
        <v>12729</v>
      </c>
      <c r="D4020" s="76">
        <v>44254.662106481483</v>
      </c>
      <c r="E4020" s="1" t="s">
        <v>12730</v>
      </c>
      <c r="F4020" s="1" t="s">
        <v>12731</v>
      </c>
      <c r="G4020" s="1" t="s">
        <v>123</v>
      </c>
      <c r="H4020" s="1" t="s">
        <v>124</v>
      </c>
      <c r="I4020" s="1" t="s">
        <v>125</v>
      </c>
      <c r="J4020" s="1" t="s">
        <v>11193</v>
      </c>
      <c r="K4020" s="1" t="s">
        <v>11193</v>
      </c>
      <c r="L4020">
        <f>ROUNDUP(IF(B4020&gt;$D$4,0,($D$4-B4020+1)/365),0)</f>
        <v>0</v>
      </c>
      <c r="M4020">
        <f>ROUNDUP(IF(B4020&gt;$D$5,0,($D$5-B4020+1)/365),0)</f>
        <v>0</v>
      </c>
      <c r="N4020" s="28">
        <f>IF(OR(L4020=1,M4020=1),IF(B4020+364&lt;=$D$5,(B4020+364-$D$4+1)/365,IF(B4020&gt;$D$4,($D$5-B4020+1)/365,$D$6/365)),0)</f>
        <v>0</v>
      </c>
      <c r="O4020" s="28">
        <f>'Data &amp; Parameter'!$E$16*'Data &amp; Parameter'!$E$17*('Data &amp; Parameter'!$E$18+'Data &amp; Parameter'!$E$19)*'Data &amp; Parameter'!$E$20*'Data &amp; Parameter'!$E$37*N4020</f>
        <v>0</v>
      </c>
      <c r="P4020">
        <f>ROUNDUP(IF(D4020&gt;$D$4,0,($D$4-D4020+1)/365),0)</f>
        <v>0</v>
      </c>
      <c r="Q4020">
        <f>ROUNDUP(IF(D4020&gt;$D$5,0,($D$5-D4020+1)/365),0)</f>
        <v>0</v>
      </c>
      <c r="R4020" s="28">
        <f>IF(OR(P4020=1,Q4020=1),IF(D4020+364&lt;=$D$5,(D4020+364-$D$4+1)/365,IF(D4020&gt;$D$4,($D$5-D4020+1)/365,$D$6/365)),0)</f>
        <v>0</v>
      </c>
      <c r="S4020" s="28">
        <f>'Data &amp; Parameter'!$E$16*'Data &amp; Parameter'!$E$17*('Data &amp; Parameter'!$E$18+'Data &amp; Parameter'!$E$19)*'Data &amp; Parameter'!$E$20*'Data &amp; Parameter'!$E$37*R4020</f>
        <v>0</v>
      </c>
      <c r="T4020" s="28">
        <f t="shared" si="62"/>
        <v>0</v>
      </c>
    </row>
    <row r="4021" spans="1:20" ht="15.75" customHeight="1" x14ac:dyDescent="0.35">
      <c r="A4021">
        <v>4014</v>
      </c>
      <c r="B4021" s="76">
        <v>44254.664143518516</v>
      </c>
      <c r="C4021" s="1" t="s">
        <v>12732</v>
      </c>
      <c r="D4021" s="76">
        <v>44254.665104166663</v>
      </c>
      <c r="E4021" s="1" t="s">
        <v>12733</v>
      </c>
      <c r="F4021" s="1" t="s">
        <v>12734</v>
      </c>
      <c r="G4021" s="1" t="s">
        <v>123</v>
      </c>
      <c r="H4021" s="1" t="s">
        <v>124</v>
      </c>
      <c r="I4021" s="1" t="s">
        <v>125</v>
      </c>
      <c r="J4021" s="1" t="s">
        <v>10722</v>
      </c>
      <c r="K4021" s="1" t="s">
        <v>12601</v>
      </c>
      <c r="L4021">
        <f>ROUNDUP(IF(B4021&gt;$D$4,0,($D$4-B4021+1)/365),0)</f>
        <v>0</v>
      </c>
      <c r="M4021">
        <f>ROUNDUP(IF(B4021&gt;$D$5,0,($D$5-B4021+1)/365),0)</f>
        <v>0</v>
      </c>
      <c r="N4021" s="28">
        <f>IF(OR(L4021=1,M4021=1),IF(B4021+364&lt;=$D$5,(B4021+364-$D$4+1)/365,IF(B4021&gt;$D$4,($D$5-B4021+1)/365,$D$6/365)),0)</f>
        <v>0</v>
      </c>
      <c r="O4021" s="28">
        <f>'Data &amp; Parameter'!$E$16*'Data &amp; Parameter'!$E$17*('Data &amp; Parameter'!$E$18+'Data &amp; Parameter'!$E$19)*'Data &amp; Parameter'!$E$20*'Data &amp; Parameter'!$E$37*N4021</f>
        <v>0</v>
      </c>
      <c r="P4021">
        <f>ROUNDUP(IF(D4021&gt;$D$4,0,($D$4-D4021+1)/365),0)</f>
        <v>0</v>
      </c>
      <c r="Q4021">
        <f>ROUNDUP(IF(D4021&gt;$D$5,0,($D$5-D4021+1)/365),0)</f>
        <v>0</v>
      </c>
      <c r="R4021" s="28">
        <f>IF(OR(P4021=1,Q4021=1),IF(D4021+364&lt;=$D$5,(D4021+364-$D$4+1)/365,IF(D4021&gt;$D$4,($D$5-D4021+1)/365,$D$6/365)),0)</f>
        <v>0</v>
      </c>
      <c r="S4021" s="28">
        <f>'Data &amp; Parameter'!$E$16*'Data &amp; Parameter'!$E$17*('Data &amp; Parameter'!$E$18+'Data &amp; Parameter'!$E$19)*'Data &amp; Parameter'!$E$20*'Data &amp; Parameter'!$E$37*R4021</f>
        <v>0</v>
      </c>
      <c r="T4021" s="28">
        <f t="shared" si="62"/>
        <v>0</v>
      </c>
    </row>
    <row r="4022" spans="1:20" ht="15.75" customHeight="1" x14ac:dyDescent="0.35">
      <c r="A4022">
        <v>4015</v>
      </c>
      <c r="B4022" s="76">
        <v>44254.665335648147</v>
      </c>
      <c r="C4022" s="1" t="s">
        <v>12735</v>
      </c>
      <c r="D4022" s="76">
        <v>44254.666828703703</v>
      </c>
      <c r="E4022" s="1" t="s">
        <v>12736</v>
      </c>
      <c r="F4022" s="1" t="s">
        <v>12737</v>
      </c>
      <c r="G4022" s="1" t="s">
        <v>123</v>
      </c>
      <c r="H4022" s="1" t="s">
        <v>124</v>
      </c>
      <c r="I4022" s="1" t="s">
        <v>125</v>
      </c>
      <c r="J4022" s="1" t="s">
        <v>11193</v>
      </c>
      <c r="K4022" s="1" t="s">
        <v>11193</v>
      </c>
      <c r="L4022">
        <f>ROUNDUP(IF(B4022&gt;$D$4,0,($D$4-B4022+1)/365),0)</f>
        <v>0</v>
      </c>
      <c r="M4022">
        <f>ROUNDUP(IF(B4022&gt;$D$5,0,($D$5-B4022+1)/365),0)</f>
        <v>0</v>
      </c>
      <c r="N4022" s="28">
        <f>IF(OR(L4022=1,M4022=1),IF(B4022+364&lt;=$D$5,(B4022+364-$D$4+1)/365,IF(B4022&gt;$D$4,($D$5-B4022+1)/365,$D$6/365)),0)</f>
        <v>0</v>
      </c>
      <c r="O4022" s="28">
        <f>'Data &amp; Parameter'!$E$16*'Data &amp; Parameter'!$E$17*('Data &amp; Parameter'!$E$18+'Data &amp; Parameter'!$E$19)*'Data &amp; Parameter'!$E$20*'Data &amp; Parameter'!$E$37*N4022</f>
        <v>0</v>
      </c>
      <c r="P4022">
        <f>ROUNDUP(IF(D4022&gt;$D$4,0,($D$4-D4022+1)/365),0)</f>
        <v>0</v>
      </c>
      <c r="Q4022">
        <f>ROUNDUP(IF(D4022&gt;$D$5,0,($D$5-D4022+1)/365),0)</f>
        <v>0</v>
      </c>
      <c r="R4022" s="28">
        <f>IF(OR(P4022=1,Q4022=1),IF(D4022+364&lt;=$D$5,(D4022+364-$D$4+1)/365,IF(D4022&gt;$D$4,($D$5-D4022+1)/365,$D$6/365)),0)</f>
        <v>0</v>
      </c>
      <c r="S4022" s="28">
        <f>'Data &amp; Parameter'!$E$16*'Data &amp; Parameter'!$E$17*('Data &amp; Parameter'!$E$18+'Data &amp; Parameter'!$E$19)*'Data &amp; Parameter'!$E$20*'Data &amp; Parameter'!$E$37*R4022</f>
        <v>0</v>
      </c>
      <c r="T4022" s="28">
        <f t="shared" si="62"/>
        <v>0</v>
      </c>
    </row>
    <row r="4023" spans="1:20" ht="15.75" customHeight="1" x14ac:dyDescent="0.35">
      <c r="A4023">
        <v>4016</v>
      </c>
      <c r="B4023" s="76">
        <v>44254.666828703703</v>
      </c>
      <c r="C4023" s="1" t="s">
        <v>12738</v>
      </c>
      <c r="D4023" s="76">
        <v>44254.667430555557</v>
      </c>
      <c r="E4023" s="1" t="s">
        <v>12739</v>
      </c>
      <c r="F4023" s="1" t="s">
        <v>12740</v>
      </c>
      <c r="G4023" s="1" t="s">
        <v>123</v>
      </c>
      <c r="H4023" s="1" t="s">
        <v>124</v>
      </c>
      <c r="I4023" s="1" t="s">
        <v>125</v>
      </c>
      <c r="J4023" s="1" t="s">
        <v>10722</v>
      </c>
      <c r="K4023" s="1" t="s">
        <v>12601</v>
      </c>
      <c r="L4023">
        <f>ROUNDUP(IF(B4023&gt;$D$4,0,($D$4-B4023+1)/365),0)</f>
        <v>0</v>
      </c>
      <c r="M4023">
        <f>ROUNDUP(IF(B4023&gt;$D$5,0,($D$5-B4023+1)/365),0)</f>
        <v>0</v>
      </c>
      <c r="N4023" s="28">
        <f>IF(OR(L4023=1,M4023=1),IF(B4023+364&lt;=$D$5,(B4023+364-$D$4+1)/365,IF(B4023&gt;$D$4,($D$5-B4023+1)/365,$D$6/365)),0)</f>
        <v>0</v>
      </c>
      <c r="O4023" s="28">
        <f>'Data &amp; Parameter'!$E$16*'Data &amp; Parameter'!$E$17*('Data &amp; Parameter'!$E$18+'Data &amp; Parameter'!$E$19)*'Data &amp; Parameter'!$E$20*'Data &amp; Parameter'!$E$37*N4023</f>
        <v>0</v>
      </c>
      <c r="P4023">
        <f>ROUNDUP(IF(D4023&gt;$D$4,0,($D$4-D4023+1)/365),0)</f>
        <v>0</v>
      </c>
      <c r="Q4023">
        <f>ROUNDUP(IF(D4023&gt;$D$5,0,($D$5-D4023+1)/365),0)</f>
        <v>0</v>
      </c>
      <c r="R4023" s="28">
        <f>IF(OR(P4023=1,Q4023=1),IF(D4023+364&lt;=$D$5,(D4023+364-$D$4+1)/365,IF(D4023&gt;$D$4,($D$5-D4023+1)/365,$D$6/365)),0)</f>
        <v>0</v>
      </c>
      <c r="S4023" s="28">
        <f>'Data &amp; Parameter'!$E$16*'Data &amp; Parameter'!$E$17*('Data &amp; Parameter'!$E$18+'Data &amp; Parameter'!$E$19)*'Data &amp; Parameter'!$E$20*'Data &amp; Parameter'!$E$37*R4023</f>
        <v>0</v>
      </c>
      <c r="T4023" s="28">
        <f t="shared" si="62"/>
        <v>0</v>
      </c>
    </row>
    <row r="4024" spans="1:20" ht="15.75" customHeight="1" x14ac:dyDescent="0.35">
      <c r="A4024">
        <v>4017</v>
      </c>
      <c r="B4024" s="76">
        <v>44254.668796296297</v>
      </c>
      <c r="C4024" s="1" t="s">
        <v>12741</v>
      </c>
      <c r="D4024" s="76">
        <v>44254.67024305556</v>
      </c>
      <c r="E4024" s="1" t="s">
        <v>12742</v>
      </c>
      <c r="F4024" s="1" t="s">
        <v>12743</v>
      </c>
      <c r="G4024" s="1" t="s">
        <v>123</v>
      </c>
      <c r="H4024" s="1" t="s">
        <v>124</v>
      </c>
      <c r="I4024" s="1" t="s">
        <v>125</v>
      </c>
      <c r="J4024" s="1" t="s">
        <v>11193</v>
      </c>
      <c r="K4024" s="1" t="s">
        <v>11193</v>
      </c>
      <c r="L4024">
        <f>ROUNDUP(IF(B4024&gt;$D$4,0,($D$4-B4024+1)/365),0)</f>
        <v>0</v>
      </c>
      <c r="M4024">
        <f>ROUNDUP(IF(B4024&gt;$D$5,0,($D$5-B4024+1)/365),0)</f>
        <v>0</v>
      </c>
      <c r="N4024" s="28">
        <f>IF(OR(L4024=1,M4024=1),IF(B4024+364&lt;=$D$5,(B4024+364-$D$4+1)/365,IF(B4024&gt;$D$4,($D$5-B4024+1)/365,$D$6/365)),0)</f>
        <v>0</v>
      </c>
      <c r="O4024" s="28">
        <f>'Data &amp; Parameter'!$E$16*'Data &amp; Parameter'!$E$17*('Data &amp; Parameter'!$E$18+'Data &amp; Parameter'!$E$19)*'Data &amp; Parameter'!$E$20*'Data &amp; Parameter'!$E$37*N4024</f>
        <v>0</v>
      </c>
      <c r="P4024">
        <f>ROUNDUP(IF(D4024&gt;$D$4,0,($D$4-D4024+1)/365),0)</f>
        <v>0</v>
      </c>
      <c r="Q4024">
        <f>ROUNDUP(IF(D4024&gt;$D$5,0,($D$5-D4024+1)/365),0)</f>
        <v>0</v>
      </c>
      <c r="R4024" s="28">
        <f>IF(OR(P4024=1,Q4024=1),IF(D4024+364&lt;=$D$5,(D4024+364-$D$4+1)/365,IF(D4024&gt;$D$4,($D$5-D4024+1)/365,$D$6/365)),0)</f>
        <v>0</v>
      </c>
      <c r="S4024" s="28">
        <f>'Data &amp; Parameter'!$E$16*'Data &amp; Parameter'!$E$17*('Data &amp; Parameter'!$E$18+'Data &amp; Parameter'!$E$19)*'Data &amp; Parameter'!$E$20*'Data &amp; Parameter'!$E$37*R4024</f>
        <v>0</v>
      </c>
      <c r="T4024" s="28">
        <f t="shared" si="62"/>
        <v>0</v>
      </c>
    </row>
    <row r="4025" spans="1:20" ht="15.75" customHeight="1" x14ac:dyDescent="0.35">
      <c r="A4025">
        <v>4018</v>
      </c>
      <c r="B4025" s="76">
        <v>44254.66982638889</v>
      </c>
      <c r="C4025" s="1" t="s">
        <v>12744</v>
      </c>
      <c r="D4025" s="76">
        <v>44254.670706018514</v>
      </c>
      <c r="E4025" s="1" t="s">
        <v>12745</v>
      </c>
      <c r="F4025" s="1" t="s">
        <v>12746</v>
      </c>
      <c r="G4025" s="1" t="s">
        <v>123</v>
      </c>
      <c r="H4025" s="1" t="s">
        <v>124</v>
      </c>
      <c r="I4025" s="1" t="s">
        <v>125</v>
      </c>
      <c r="J4025" s="1" t="s">
        <v>10722</v>
      </c>
      <c r="K4025" s="1" t="s">
        <v>12601</v>
      </c>
      <c r="L4025">
        <f>ROUNDUP(IF(B4025&gt;$D$4,0,($D$4-B4025+1)/365),0)</f>
        <v>0</v>
      </c>
      <c r="M4025">
        <f>ROUNDUP(IF(B4025&gt;$D$5,0,($D$5-B4025+1)/365),0)</f>
        <v>0</v>
      </c>
      <c r="N4025" s="28">
        <f>IF(OR(L4025=1,M4025=1),IF(B4025+364&lt;=$D$5,(B4025+364-$D$4+1)/365,IF(B4025&gt;$D$4,($D$5-B4025+1)/365,$D$6/365)),0)</f>
        <v>0</v>
      </c>
      <c r="O4025" s="28">
        <f>'Data &amp; Parameter'!$E$16*'Data &amp; Parameter'!$E$17*('Data &amp; Parameter'!$E$18+'Data &amp; Parameter'!$E$19)*'Data &amp; Parameter'!$E$20*'Data &amp; Parameter'!$E$37*N4025</f>
        <v>0</v>
      </c>
      <c r="P4025">
        <f>ROUNDUP(IF(D4025&gt;$D$4,0,($D$4-D4025+1)/365),0)</f>
        <v>0</v>
      </c>
      <c r="Q4025">
        <f>ROUNDUP(IF(D4025&gt;$D$5,0,($D$5-D4025+1)/365),0)</f>
        <v>0</v>
      </c>
      <c r="R4025" s="28">
        <f>IF(OR(P4025=1,Q4025=1),IF(D4025+364&lt;=$D$5,(D4025+364-$D$4+1)/365,IF(D4025&gt;$D$4,($D$5-D4025+1)/365,$D$6/365)),0)</f>
        <v>0</v>
      </c>
      <c r="S4025" s="28">
        <f>'Data &amp; Parameter'!$E$16*'Data &amp; Parameter'!$E$17*('Data &amp; Parameter'!$E$18+'Data &amp; Parameter'!$E$19)*'Data &amp; Parameter'!$E$20*'Data &amp; Parameter'!$E$37*R4025</f>
        <v>0</v>
      </c>
      <c r="T4025" s="28">
        <f t="shared" si="62"/>
        <v>0</v>
      </c>
    </row>
    <row r="4026" spans="1:20" ht="15.75" customHeight="1" x14ac:dyDescent="0.35">
      <c r="A4026">
        <v>4019</v>
      </c>
      <c r="B4026" s="76">
        <v>44254.67359953704</v>
      </c>
      <c r="C4026" s="1" t="s">
        <v>12747</v>
      </c>
      <c r="D4026" s="76">
        <v>44254.681250000001</v>
      </c>
      <c r="E4026" s="1" t="s">
        <v>12748</v>
      </c>
      <c r="F4026" s="1" t="s">
        <v>12749</v>
      </c>
      <c r="G4026" s="1" t="s">
        <v>123</v>
      </c>
      <c r="H4026" s="1" t="s">
        <v>124</v>
      </c>
      <c r="I4026" s="1" t="s">
        <v>125</v>
      </c>
      <c r="J4026" s="1" t="s">
        <v>11193</v>
      </c>
      <c r="K4026" s="1" t="s">
        <v>11193</v>
      </c>
      <c r="L4026">
        <f>ROUNDUP(IF(B4026&gt;$D$4,0,($D$4-B4026+1)/365),0)</f>
        <v>0</v>
      </c>
      <c r="M4026">
        <f>ROUNDUP(IF(B4026&gt;$D$5,0,($D$5-B4026+1)/365),0)</f>
        <v>0</v>
      </c>
      <c r="N4026" s="28">
        <f>IF(OR(L4026=1,M4026=1),IF(B4026+364&lt;=$D$5,(B4026+364-$D$4+1)/365,IF(B4026&gt;$D$4,($D$5-B4026+1)/365,$D$6/365)),0)</f>
        <v>0</v>
      </c>
      <c r="O4026" s="28">
        <f>'Data &amp; Parameter'!$E$16*'Data &amp; Parameter'!$E$17*('Data &amp; Parameter'!$E$18+'Data &amp; Parameter'!$E$19)*'Data &amp; Parameter'!$E$20*'Data &amp; Parameter'!$E$37*N4026</f>
        <v>0</v>
      </c>
      <c r="P4026">
        <f>ROUNDUP(IF(D4026&gt;$D$4,0,($D$4-D4026+1)/365),0)</f>
        <v>0</v>
      </c>
      <c r="Q4026">
        <f>ROUNDUP(IF(D4026&gt;$D$5,0,($D$5-D4026+1)/365),0)</f>
        <v>0</v>
      </c>
      <c r="R4026" s="28">
        <f>IF(OR(P4026=1,Q4026=1),IF(D4026+364&lt;=$D$5,(D4026+364-$D$4+1)/365,IF(D4026&gt;$D$4,($D$5-D4026+1)/365,$D$6/365)),0)</f>
        <v>0</v>
      </c>
      <c r="S4026" s="28">
        <f>'Data &amp; Parameter'!$E$16*'Data &amp; Parameter'!$E$17*('Data &amp; Parameter'!$E$18+'Data &amp; Parameter'!$E$19)*'Data &amp; Parameter'!$E$20*'Data &amp; Parameter'!$E$37*R4026</f>
        <v>0</v>
      </c>
      <c r="T4026" s="28">
        <f t="shared" si="62"/>
        <v>0</v>
      </c>
    </row>
    <row r="4027" spans="1:20" ht="15.75" customHeight="1" x14ac:dyDescent="0.35">
      <c r="A4027">
        <v>4020</v>
      </c>
      <c r="B4027" s="76">
        <v>44254.674560185187</v>
      </c>
      <c r="C4027" s="1" t="s">
        <v>12750</v>
      </c>
      <c r="D4027" s="76">
        <v>44254.678622685184</v>
      </c>
      <c r="E4027" s="1" t="s">
        <v>12751</v>
      </c>
      <c r="F4027" s="1" t="s">
        <v>12752</v>
      </c>
      <c r="G4027" s="1" t="s">
        <v>123</v>
      </c>
      <c r="H4027" s="1" t="s">
        <v>124</v>
      </c>
      <c r="I4027" s="1" t="s">
        <v>125</v>
      </c>
      <c r="J4027" s="1" t="s">
        <v>10722</v>
      </c>
      <c r="K4027" s="1" t="s">
        <v>12601</v>
      </c>
      <c r="L4027">
        <f>ROUNDUP(IF(B4027&gt;$D$4,0,($D$4-B4027+1)/365),0)</f>
        <v>0</v>
      </c>
      <c r="M4027">
        <f>ROUNDUP(IF(B4027&gt;$D$5,0,($D$5-B4027+1)/365),0)</f>
        <v>0</v>
      </c>
      <c r="N4027" s="28">
        <f>IF(OR(L4027=1,M4027=1),IF(B4027+364&lt;=$D$5,(B4027+364-$D$4+1)/365,IF(B4027&gt;$D$4,($D$5-B4027+1)/365,$D$6/365)),0)</f>
        <v>0</v>
      </c>
      <c r="O4027" s="28">
        <f>'Data &amp; Parameter'!$E$16*'Data &amp; Parameter'!$E$17*('Data &amp; Parameter'!$E$18+'Data &amp; Parameter'!$E$19)*'Data &amp; Parameter'!$E$20*'Data &amp; Parameter'!$E$37*N4027</f>
        <v>0</v>
      </c>
      <c r="P4027">
        <f>ROUNDUP(IF(D4027&gt;$D$4,0,($D$4-D4027+1)/365),0)</f>
        <v>0</v>
      </c>
      <c r="Q4027">
        <f>ROUNDUP(IF(D4027&gt;$D$5,0,($D$5-D4027+1)/365),0)</f>
        <v>0</v>
      </c>
      <c r="R4027" s="28">
        <f>IF(OR(P4027=1,Q4027=1),IF(D4027+364&lt;=$D$5,(D4027+364-$D$4+1)/365,IF(D4027&gt;$D$4,($D$5-D4027+1)/365,$D$6/365)),0)</f>
        <v>0</v>
      </c>
      <c r="S4027" s="28">
        <f>'Data &amp; Parameter'!$E$16*'Data &amp; Parameter'!$E$17*('Data &amp; Parameter'!$E$18+'Data &amp; Parameter'!$E$19)*'Data &amp; Parameter'!$E$20*'Data &amp; Parameter'!$E$37*R4027</f>
        <v>0</v>
      </c>
      <c r="T4027" s="28">
        <f t="shared" si="62"/>
        <v>0</v>
      </c>
    </row>
    <row r="4028" spans="1:20" ht="15.75" customHeight="1" x14ac:dyDescent="0.35">
      <c r="A4028">
        <v>4021</v>
      </c>
      <c r="B4028" s="76">
        <v>44254.680243055554</v>
      </c>
      <c r="C4028" s="1" t="s">
        <v>12753</v>
      </c>
      <c r="D4028" s="76">
        <v>44254.682222222225</v>
      </c>
      <c r="E4028" s="1" t="s">
        <v>12754</v>
      </c>
      <c r="F4028" s="1" t="s">
        <v>12755</v>
      </c>
      <c r="G4028" s="1" t="s">
        <v>123</v>
      </c>
      <c r="H4028" s="1" t="s">
        <v>124</v>
      </c>
      <c r="I4028" s="1" t="s">
        <v>125</v>
      </c>
      <c r="J4028" s="1" t="s">
        <v>10722</v>
      </c>
      <c r="K4028" s="1" t="s">
        <v>12601</v>
      </c>
      <c r="L4028">
        <f>ROUNDUP(IF(B4028&gt;$D$4,0,($D$4-B4028+1)/365),0)</f>
        <v>0</v>
      </c>
      <c r="M4028">
        <f>ROUNDUP(IF(B4028&gt;$D$5,0,($D$5-B4028+1)/365),0)</f>
        <v>0</v>
      </c>
      <c r="N4028" s="28">
        <f>IF(OR(L4028=1,M4028=1),IF(B4028+364&lt;=$D$5,(B4028+364-$D$4+1)/365,IF(B4028&gt;$D$4,($D$5-B4028+1)/365,$D$6/365)),0)</f>
        <v>0</v>
      </c>
      <c r="O4028" s="28">
        <f>'Data &amp; Parameter'!$E$16*'Data &amp; Parameter'!$E$17*('Data &amp; Parameter'!$E$18+'Data &amp; Parameter'!$E$19)*'Data &amp; Parameter'!$E$20*'Data &amp; Parameter'!$E$37*N4028</f>
        <v>0</v>
      </c>
      <c r="P4028">
        <f>ROUNDUP(IF(D4028&gt;$D$4,0,($D$4-D4028+1)/365),0)</f>
        <v>0</v>
      </c>
      <c r="Q4028">
        <f>ROUNDUP(IF(D4028&gt;$D$5,0,($D$5-D4028+1)/365),0)</f>
        <v>0</v>
      </c>
      <c r="R4028" s="28">
        <f>IF(OR(P4028=1,Q4028=1),IF(D4028+364&lt;=$D$5,(D4028+364-$D$4+1)/365,IF(D4028&gt;$D$4,($D$5-D4028+1)/365,$D$6/365)),0)</f>
        <v>0</v>
      </c>
      <c r="S4028" s="28">
        <f>'Data &amp; Parameter'!$E$16*'Data &amp; Parameter'!$E$17*('Data &amp; Parameter'!$E$18+'Data &amp; Parameter'!$E$19)*'Data &amp; Parameter'!$E$20*'Data &amp; Parameter'!$E$37*R4028</f>
        <v>0</v>
      </c>
      <c r="T4028" s="28">
        <f t="shared" si="62"/>
        <v>0</v>
      </c>
    </row>
    <row r="4029" spans="1:20" ht="15.75" customHeight="1" x14ac:dyDescent="0.35">
      <c r="A4029">
        <v>4022</v>
      </c>
      <c r="B4029" s="76">
        <v>44254.684201388889</v>
      </c>
      <c r="C4029" s="1" t="s">
        <v>12756</v>
      </c>
      <c r="D4029" s="76">
        <v>44254.685891203699</v>
      </c>
      <c r="E4029" s="1" t="s">
        <v>12757</v>
      </c>
      <c r="F4029" s="1" t="s">
        <v>12758</v>
      </c>
      <c r="G4029" s="1" t="s">
        <v>123</v>
      </c>
      <c r="H4029" s="1" t="s">
        <v>124</v>
      </c>
      <c r="I4029" s="1" t="s">
        <v>125</v>
      </c>
      <c r="J4029" s="1" t="s">
        <v>10722</v>
      </c>
      <c r="K4029" s="1" t="s">
        <v>12601</v>
      </c>
      <c r="L4029">
        <f>ROUNDUP(IF(B4029&gt;$D$4,0,($D$4-B4029+1)/365),0)</f>
        <v>0</v>
      </c>
      <c r="M4029">
        <f>ROUNDUP(IF(B4029&gt;$D$5,0,($D$5-B4029+1)/365),0)</f>
        <v>0</v>
      </c>
      <c r="N4029" s="28">
        <f>IF(OR(L4029=1,M4029=1),IF(B4029+364&lt;=$D$5,(B4029+364-$D$4+1)/365,IF(B4029&gt;$D$4,($D$5-B4029+1)/365,$D$6/365)),0)</f>
        <v>0</v>
      </c>
      <c r="O4029" s="28">
        <f>'Data &amp; Parameter'!$E$16*'Data &amp; Parameter'!$E$17*('Data &amp; Parameter'!$E$18+'Data &amp; Parameter'!$E$19)*'Data &amp; Parameter'!$E$20*'Data &amp; Parameter'!$E$37*N4029</f>
        <v>0</v>
      </c>
      <c r="P4029">
        <f>ROUNDUP(IF(D4029&gt;$D$4,0,($D$4-D4029+1)/365),0)</f>
        <v>0</v>
      </c>
      <c r="Q4029">
        <f>ROUNDUP(IF(D4029&gt;$D$5,0,($D$5-D4029+1)/365),0)</f>
        <v>0</v>
      </c>
      <c r="R4029" s="28">
        <f>IF(OR(P4029=1,Q4029=1),IF(D4029+364&lt;=$D$5,(D4029+364-$D$4+1)/365,IF(D4029&gt;$D$4,($D$5-D4029+1)/365,$D$6/365)),0)</f>
        <v>0</v>
      </c>
      <c r="S4029" s="28">
        <f>'Data &amp; Parameter'!$E$16*'Data &amp; Parameter'!$E$17*('Data &amp; Parameter'!$E$18+'Data &amp; Parameter'!$E$19)*'Data &amp; Parameter'!$E$20*'Data &amp; Parameter'!$E$37*R4029</f>
        <v>0</v>
      </c>
      <c r="T4029" s="28">
        <f t="shared" si="62"/>
        <v>0</v>
      </c>
    </row>
    <row r="4030" spans="1:20" ht="15.75" customHeight="1" x14ac:dyDescent="0.35">
      <c r="A4030">
        <v>4023</v>
      </c>
      <c r="B4030" s="76">
        <v>44254.687557870369</v>
      </c>
      <c r="C4030" s="1" t="s">
        <v>12759</v>
      </c>
      <c r="D4030" s="76">
        <v>44254.688287037032</v>
      </c>
      <c r="E4030" s="1" t="s">
        <v>12760</v>
      </c>
      <c r="F4030" s="1" t="s">
        <v>12761</v>
      </c>
      <c r="G4030" s="1" t="s">
        <v>123</v>
      </c>
      <c r="H4030" s="1" t="s">
        <v>124</v>
      </c>
      <c r="I4030" s="1" t="s">
        <v>125</v>
      </c>
      <c r="J4030" s="1" t="s">
        <v>11193</v>
      </c>
      <c r="K4030" s="1" t="s">
        <v>11193</v>
      </c>
      <c r="L4030">
        <f>ROUNDUP(IF(B4030&gt;$D$4,0,($D$4-B4030+1)/365),0)</f>
        <v>0</v>
      </c>
      <c r="M4030">
        <f>ROUNDUP(IF(B4030&gt;$D$5,0,($D$5-B4030+1)/365),0)</f>
        <v>0</v>
      </c>
      <c r="N4030" s="28">
        <f>IF(OR(L4030=1,M4030=1),IF(B4030+364&lt;=$D$5,(B4030+364-$D$4+1)/365,IF(B4030&gt;$D$4,($D$5-B4030+1)/365,$D$6/365)),0)</f>
        <v>0</v>
      </c>
      <c r="O4030" s="28">
        <f>'Data &amp; Parameter'!$E$16*'Data &amp; Parameter'!$E$17*('Data &amp; Parameter'!$E$18+'Data &amp; Parameter'!$E$19)*'Data &amp; Parameter'!$E$20*'Data &amp; Parameter'!$E$37*N4030</f>
        <v>0</v>
      </c>
      <c r="P4030">
        <f>ROUNDUP(IF(D4030&gt;$D$4,0,($D$4-D4030+1)/365),0)</f>
        <v>0</v>
      </c>
      <c r="Q4030">
        <f>ROUNDUP(IF(D4030&gt;$D$5,0,($D$5-D4030+1)/365),0)</f>
        <v>0</v>
      </c>
      <c r="R4030" s="28">
        <f>IF(OR(P4030=1,Q4030=1),IF(D4030+364&lt;=$D$5,(D4030+364-$D$4+1)/365,IF(D4030&gt;$D$4,($D$5-D4030+1)/365,$D$6/365)),0)</f>
        <v>0</v>
      </c>
      <c r="S4030" s="28">
        <f>'Data &amp; Parameter'!$E$16*'Data &amp; Parameter'!$E$17*('Data &amp; Parameter'!$E$18+'Data &amp; Parameter'!$E$19)*'Data &amp; Parameter'!$E$20*'Data &amp; Parameter'!$E$37*R4030</f>
        <v>0</v>
      </c>
      <c r="T4030" s="28">
        <f t="shared" si="62"/>
        <v>0</v>
      </c>
    </row>
    <row r="4031" spans="1:20" ht="15.75" customHeight="1" x14ac:dyDescent="0.35">
      <c r="A4031">
        <v>4024</v>
      </c>
      <c r="B4031" s="76">
        <v>44254.68913194444</v>
      </c>
      <c r="C4031" s="1" t="s">
        <v>12762</v>
      </c>
      <c r="D4031" s="76">
        <v>44254.69121527778</v>
      </c>
      <c r="E4031" s="1" t="s">
        <v>12763</v>
      </c>
      <c r="F4031" s="1" t="s">
        <v>12764</v>
      </c>
      <c r="G4031" s="1" t="s">
        <v>123</v>
      </c>
      <c r="H4031" s="1" t="s">
        <v>124</v>
      </c>
      <c r="I4031" s="1" t="s">
        <v>125</v>
      </c>
      <c r="J4031" s="1" t="s">
        <v>10722</v>
      </c>
      <c r="K4031" s="1" t="s">
        <v>12601</v>
      </c>
      <c r="L4031">
        <f>ROUNDUP(IF(B4031&gt;$D$4,0,($D$4-B4031+1)/365),0)</f>
        <v>0</v>
      </c>
      <c r="M4031">
        <f>ROUNDUP(IF(B4031&gt;$D$5,0,($D$5-B4031+1)/365),0)</f>
        <v>0</v>
      </c>
      <c r="N4031" s="28">
        <f>IF(OR(L4031=1,M4031=1),IF(B4031+364&lt;=$D$5,(B4031+364-$D$4+1)/365,IF(B4031&gt;$D$4,($D$5-B4031+1)/365,$D$6/365)),0)</f>
        <v>0</v>
      </c>
      <c r="O4031" s="28">
        <f>'Data &amp; Parameter'!$E$16*'Data &amp; Parameter'!$E$17*('Data &amp; Parameter'!$E$18+'Data &amp; Parameter'!$E$19)*'Data &amp; Parameter'!$E$20*'Data &amp; Parameter'!$E$37*N4031</f>
        <v>0</v>
      </c>
      <c r="P4031">
        <f>ROUNDUP(IF(D4031&gt;$D$4,0,($D$4-D4031+1)/365),0)</f>
        <v>0</v>
      </c>
      <c r="Q4031">
        <f>ROUNDUP(IF(D4031&gt;$D$5,0,($D$5-D4031+1)/365),0)</f>
        <v>0</v>
      </c>
      <c r="R4031" s="28">
        <f>IF(OR(P4031=1,Q4031=1),IF(D4031+364&lt;=$D$5,(D4031+364-$D$4+1)/365,IF(D4031&gt;$D$4,($D$5-D4031+1)/365,$D$6/365)),0)</f>
        <v>0</v>
      </c>
      <c r="S4031" s="28">
        <f>'Data &amp; Parameter'!$E$16*'Data &amp; Parameter'!$E$17*('Data &amp; Parameter'!$E$18+'Data &amp; Parameter'!$E$19)*'Data &amp; Parameter'!$E$20*'Data &amp; Parameter'!$E$37*R4031</f>
        <v>0</v>
      </c>
      <c r="T4031" s="28">
        <f t="shared" si="62"/>
        <v>0</v>
      </c>
    </row>
    <row r="4032" spans="1:20" ht="15.75" customHeight="1" x14ac:dyDescent="0.35">
      <c r="A4032">
        <v>4025</v>
      </c>
      <c r="B4032" s="76">
        <v>44254.692060185189</v>
      </c>
      <c r="C4032" s="1" t="s">
        <v>12765</v>
      </c>
      <c r="D4032" s="76">
        <v>44254.692870370374</v>
      </c>
      <c r="E4032" s="1" t="s">
        <v>12766</v>
      </c>
      <c r="F4032" s="1" t="s">
        <v>12767</v>
      </c>
      <c r="G4032" s="1" t="s">
        <v>123</v>
      </c>
      <c r="H4032" s="1" t="s">
        <v>124</v>
      </c>
      <c r="I4032" s="1" t="s">
        <v>125</v>
      </c>
      <c r="J4032" s="1" t="s">
        <v>11193</v>
      </c>
      <c r="K4032" s="1" t="s">
        <v>11193</v>
      </c>
      <c r="L4032">
        <f>ROUNDUP(IF(B4032&gt;$D$4,0,($D$4-B4032+1)/365),0)</f>
        <v>0</v>
      </c>
      <c r="M4032">
        <f>ROUNDUP(IF(B4032&gt;$D$5,0,($D$5-B4032+1)/365),0)</f>
        <v>0</v>
      </c>
      <c r="N4032" s="28">
        <f>IF(OR(L4032=1,M4032=1),IF(B4032+364&lt;=$D$5,(B4032+364-$D$4+1)/365,IF(B4032&gt;$D$4,($D$5-B4032+1)/365,$D$6/365)),0)</f>
        <v>0</v>
      </c>
      <c r="O4032" s="28">
        <f>'Data &amp; Parameter'!$E$16*'Data &amp; Parameter'!$E$17*('Data &amp; Parameter'!$E$18+'Data &amp; Parameter'!$E$19)*'Data &amp; Parameter'!$E$20*'Data &amp; Parameter'!$E$37*N4032</f>
        <v>0</v>
      </c>
      <c r="P4032">
        <f>ROUNDUP(IF(D4032&gt;$D$4,0,($D$4-D4032+1)/365),0)</f>
        <v>0</v>
      </c>
      <c r="Q4032">
        <f>ROUNDUP(IF(D4032&gt;$D$5,0,($D$5-D4032+1)/365),0)</f>
        <v>0</v>
      </c>
      <c r="R4032" s="28">
        <f>IF(OR(P4032=1,Q4032=1),IF(D4032+364&lt;=$D$5,(D4032+364-$D$4+1)/365,IF(D4032&gt;$D$4,($D$5-D4032+1)/365,$D$6/365)),0)</f>
        <v>0</v>
      </c>
      <c r="S4032" s="28">
        <f>'Data &amp; Parameter'!$E$16*'Data &amp; Parameter'!$E$17*('Data &amp; Parameter'!$E$18+'Data &amp; Parameter'!$E$19)*'Data &amp; Parameter'!$E$20*'Data &amp; Parameter'!$E$37*R4032</f>
        <v>0</v>
      </c>
      <c r="T4032" s="28">
        <f t="shared" si="62"/>
        <v>0</v>
      </c>
    </row>
    <row r="4033" spans="1:20" ht="15.75" customHeight="1" x14ac:dyDescent="0.35">
      <c r="A4033">
        <v>4026</v>
      </c>
      <c r="B4033" s="76">
        <v>44254.695289351846</v>
      </c>
      <c r="C4033" s="1" t="s">
        <v>12768</v>
      </c>
      <c r="D4033" s="76">
        <v>44254.696145833332</v>
      </c>
      <c r="E4033" s="1" t="s">
        <v>12769</v>
      </c>
      <c r="F4033" s="1" t="s">
        <v>12770</v>
      </c>
      <c r="G4033" s="1" t="s">
        <v>123</v>
      </c>
      <c r="H4033" s="1" t="s">
        <v>124</v>
      </c>
      <c r="I4033" s="1" t="s">
        <v>125</v>
      </c>
      <c r="J4033" s="1" t="s">
        <v>11193</v>
      </c>
      <c r="K4033" s="1" t="s">
        <v>11193</v>
      </c>
      <c r="L4033">
        <f>ROUNDUP(IF(B4033&gt;$D$4,0,($D$4-B4033+1)/365),0)</f>
        <v>0</v>
      </c>
      <c r="M4033">
        <f>ROUNDUP(IF(B4033&gt;$D$5,0,($D$5-B4033+1)/365),0)</f>
        <v>0</v>
      </c>
      <c r="N4033" s="28">
        <f>IF(OR(L4033=1,M4033=1),IF(B4033+364&lt;=$D$5,(B4033+364-$D$4+1)/365,IF(B4033&gt;$D$4,($D$5-B4033+1)/365,$D$6/365)),0)</f>
        <v>0</v>
      </c>
      <c r="O4033" s="28">
        <f>'Data &amp; Parameter'!$E$16*'Data &amp; Parameter'!$E$17*('Data &amp; Parameter'!$E$18+'Data &amp; Parameter'!$E$19)*'Data &amp; Parameter'!$E$20*'Data &amp; Parameter'!$E$37*N4033</f>
        <v>0</v>
      </c>
      <c r="P4033">
        <f>ROUNDUP(IF(D4033&gt;$D$4,0,($D$4-D4033+1)/365),0)</f>
        <v>0</v>
      </c>
      <c r="Q4033">
        <f>ROUNDUP(IF(D4033&gt;$D$5,0,($D$5-D4033+1)/365),0)</f>
        <v>0</v>
      </c>
      <c r="R4033" s="28">
        <f>IF(OR(P4033=1,Q4033=1),IF(D4033+364&lt;=$D$5,(D4033+364-$D$4+1)/365,IF(D4033&gt;$D$4,($D$5-D4033+1)/365,$D$6/365)),0)</f>
        <v>0</v>
      </c>
      <c r="S4033" s="28">
        <f>'Data &amp; Parameter'!$E$16*'Data &amp; Parameter'!$E$17*('Data &amp; Parameter'!$E$18+'Data &amp; Parameter'!$E$19)*'Data &amp; Parameter'!$E$20*'Data &amp; Parameter'!$E$37*R4033</f>
        <v>0</v>
      </c>
      <c r="T4033" s="28">
        <f t="shared" si="62"/>
        <v>0</v>
      </c>
    </row>
    <row r="4034" spans="1:20" ht="15.75" customHeight="1" x14ac:dyDescent="0.35">
      <c r="A4034">
        <v>4027</v>
      </c>
      <c r="B4034" s="76">
        <v>44255.213009259256</v>
      </c>
      <c r="C4034" s="1" t="s">
        <v>12771</v>
      </c>
      <c r="D4034" s="76">
        <v>44255.215405092589</v>
      </c>
      <c r="E4034" s="1" t="s">
        <v>12772</v>
      </c>
      <c r="F4034" s="1" t="s">
        <v>12773</v>
      </c>
      <c r="G4034" s="1" t="s">
        <v>123</v>
      </c>
      <c r="H4034" s="1" t="s">
        <v>124</v>
      </c>
      <c r="I4034" s="1" t="s">
        <v>125</v>
      </c>
      <c r="J4034" s="1" t="s">
        <v>10722</v>
      </c>
      <c r="K4034" s="1" t="s">
        <v>10818</v>
      </c>
      <c r="L4034">
        <f>ROUNDUP(IF(B4034&gt;$D$4,0,($D$4-B4034+1)/365),0)</f>
        <v>0</v>
      </c>
      <c r="M4034">
        <f>ROUNDUP(IF(B4034&gt;$D$5,0,($D$5-B4034+1)/365),0)</f>
        <v>0</v>
      </c>
      <c r="N4034" s="28">
        <f>IF(OR(L4034=1,M4034=1),IF(B4034+364&lt;=$D$5,(B4034+364-$D$4+1)/365,IF(B4034&gt;$D$4,($D$5-B4034+1)/365,$D$6/365)),0)</f>
        <v>0</v>
      </c>
      <c r="O4034" s="28">
        <f>'Data &amp; Parameter'!$E$16*'Data &amp; Parameter'!$E$17*('Data &amp; Parameter'!$E$18+'Data &amp; Parameter'!$E$19)*'Data &amp; Parameter'!$E$20*'Data &amp; Parameter'!$E$37*N4034</f>
        <v>0</v>
      </c>
      <c r="P4034">
        <f>ROUNDUP(IF(D4034&gt;$D$4,0,($D$4-D4034+1)/365),0)</f>
        <v>0</v>
      </c>
      <c r="Q4034">
        <f>ROUNDUP(IF(D4034&gt;$D$5,0,($D$5-D4034+1)/365),0)</f>
        <v>0</v>
      </c>
      <c r="R4034" s="28">
        <f>IF(OR(P4034=1,Q4034=1),IF(D4034+364&lt;=$D$5,(D4034+364-$D$4+1)/365,IF(D4034&gt;$D$4,($D$5-D4034+1)/365,$D$6/365)),0)</f>
        <v>0</v>
      </c>
      <c r="S4034" s="28">
        <f>'Data &amp; Parameter'!$E$16*'Data &amp; Parameter'!$E$17*('Data &amp; Parameter'!$E$18+'Data &amp; Parameter'!$E$19)*'Data &amp; Parameter'!$E$20*'Data &amp; Parameter'!$E$37*R4034</f>
        <v>0</v>
      </c>
      <c r="T4034" s="28">
        <f t="shared" si="62"/>
        <v>0</v>
      </c>
    </row>
    <row r="4035" spans="1:20" ht="15.75" customHeight="1" x14ac:dyDescent="0.35">
      <c r="A4035">
        <v>4028</v>
      </c>
      <c r="B4035" s="76">
        <v>44255.358506944445</v>
      </c>
      <c r="C4035" s="1" t="s">
        <v>12774</v>
      </c>
      <c r="D4035" s="76">
        <v>44255.359097222223</v>
      </c>
      <c r="E4035" s="1" t="s">
        <v>12775</v>
      </c>
      <c r="F4035" s="1" t="s">
        <v>12776</v>
      </c>
      <c r="G4035" s="1" t="s">
        <v>123</v>
      </c>
      <c r="H4035" s="1" t="s">
        <v>124</v>
      </c>
      <c r="I4035" s="1" t="s">
        <v>125</v>
      </c>
      <c r="J4035" s="1" t="s">
        <v>12777</v>
      </c>
      <c r="K4035" s="1" t="s">
        <v>12778</v>
      </c>
      <c r="L4035">
        <f>ROUNDUP(IF(B4035&gt;$D$4,0,($D$4-B4035+1)/365),0)</f>
        <v>0</v>
      </c>
      <c r="M4035">
        <f>ROUNDUP(IF(B4035&gt;$D$5,0,($D$5-B4035+1)/365),0)</f>
        <v>0</v>
      </c>
      <c r="N4035" s="28">
        <f>IF(OR(L4035=1,M4035=1),IF(B4035+364&lt;=$D$5,(B4035+364-$D$4+1)/365,IF(B4035&gt;$D$4,($D$5-B4035+1)/365,$D$6/365)),0)</f>
        <v>0</v>
      </c>
      <c r="O4035" s="28">
        <f>'Data &amp; Parameter'!$E$16*'Data &amp; Parameter'!$E$17*('Data &amp; Parameter'!$E$18+'Data &amp; Parameter'!$E$19)*'Data &amp; Parameter'!$E$20*'Data &amp; Parameter'!$E$37*N4035</f>
        <v>0</v>
      </c>
      <c r="P4035">
        <f>ROUNDUP(IF(D4035&gt;$D$4,0,($D$4-D4035+1)/365),0)</f>
        <v>0</v>
      </c>
      <c r="Q4035">
        <f>ROUNDUP(IF(D4035&gt;$D$5,0,($D$5-D4035+1)/365),0)</f>
        <v>0</v>
      </c>
      <c r="R4035" s="28">
        <f>IF(OR(P4035=1,Q4035=1),IF(D4035+364&lt;=$D$5,(D4035+364-$D$4+1)/365,IF(D4035&gt;$D$4,($D$5-D4035+1)/365,$D$6/365)),0)</f>
        <v>0</v>
      </c>
      <c r="S4035" s="28">
        <f>'Data &amp; Parameter'!$E$16*'Data &amp; Parameter'!$E$17*('Data &amp; Parameter'!$E$18+'Data &amp; Parameter'!$E$19)*'Data &amp; Parameter'!$E$20*'Data &amp; Parameter'!$E$37*R4035</f>
        <v>0</v>
      </c>
      <c r="T4035" s="28">
        <f t="shared" si="62"/>
        <v>0</v>
      </c>
    </row>
    <row r="4036" spans="1:20" ht="15.75" customHeight="1" x14ac:dyDescent="0.35">
      <c r="A4036">
        <v>4029</v>
      </c>
      <c r="B4036" s="76">
        <v>44255.360555555555</v>
      </c>
      <c r="C4036" s="1" t="s">
        <v>12779</v>
      </c>
      <c r="D4036" s="76">
        <v>44255.362500000003</v>
      </c>
      <c r="E4036" s="1" t="s">
        <v>12780</v>
      </c>
      <c r="F4036" s="1" t="s">
        <v>12781</v>
      </c>
      <c r="G4036" s="1" t="s">
        <v>123</v>
      </c>
      <c r="H4036" s="1" t="s">
        <v>124</v>
      </c>
      <c r="I4036" s="1" t="s">
        <v>125</v>
      </c>
      <c r="J4036" s="1" t="s">
        <v>9694</v>
      </c>
      <c r="K4036" s="1" t="s">
        <v>12782</v>
      </c>
      <c r="L4036">
        <f>ROUNDUP(IF(B4036&gt;$D$4,0,($D$4-B4036+1)/365),0)</f>
        <v>0</v>
      </c>
      <c r="M4036">
        <f>ROUNDUP(IF(B4036&gt;$D$5,0,($D$5-B4036+1)/365),0)</f>
        <v>0</v>
      </c>
      <c r="N4036" s="28">
        <f>IF(OR(L4036=1,M4036=1),IF(B4036+364&lt;=$D$5,(B4036+364-$D$4+1)/365,IF(B4036&gt;$D$4,($D$5-B4036+1)/365,$D$6/365)),0)</f>
        <v>0</v>
      </c>
      <c r="O4036" s="28">
        <f>'Data &amp; Parameter'!$E$16*'Data &amp; Parameter'!$E$17*('Data &amp; Parameter'!$E$18+'Data &amp; Parameter'!$E$19)*'Data &amp; Parameter'!$E$20*'Data &amp; Parameter'!$E$37*N4036</f>
        <v>0</v>
      </c>
      <c r="P4036">
        <f>ROUNDUP(IF(D4036&gt;$D$4,0,($D$4-D4036+1)/365),0)</f>
        <v>0</v>
      </c>
      <c r="Q4036">
        <f>ROUNDUP(IF(D4036&gt;$D$5,0,($D$5-D4036+1)/365),0)</f>
        <v>0</v>
      </c>
      <c r="R4036" s="28">
        <f>IF(OR(P4036=1,Q4036=1),IF(D4036+364&lt;=$D$5,(D4036+364-$D$4+1)/365,IF(D4036&gt;$D$4,($D$5-D4036+1)/365,$D$6/365)),0)</f>
        <v>0</v>
      </c>
      <c r="S4036" s="28">
        <f>'Data &amp; Parameter'!$E$16*'Data &amp; Parameter'!$E$17*('Data &amp; Parameter'!$E$18+'Data &amp; Parameter'!$E$19)*'Data &amp; Parameter'!$E$20*'Data &amp; Parameter'!$E$37*R4036</f>
        <v>0</v>
      </c>
      <c r="T4036" s="28">
        <f t="shared" si="62"/>
        <v>0</v>
      </c>
    </row>
    <row r="4037" spans="1:20" ht="15.75" customHeight="1" x14ac:dyDescent="0.35">
      <c r="A4037">
        <v>4030</v>
      </c>
      <c r="B4037" s="76">
        <v>44255.361805555556</v>
      </c>
      <c r="C4037" s="1" t="s">
        <v>12783</v>
      </c>
      <c r="D4037" s="76">
        <v>44255.362291666665</v>
      </c>
      <c r="E4037" s="1" t="s">
        <v>12784</v>
      </c>
      <c r="F4037" s="1" t="s">
        <v>12785</v>
      </c>
      <c r="G4037" s="1" t="s">
        <v>123</v>
      </c>
      <c r="H4037" s="1" t="s">
        <v>124</v>
      </c>
      <c r="I4037" s="1" t="s">
        <v>125</v>
      </c>
      <c r="J4037" s="1" t="s">
        <v>12777</v>
      </c>
      <c r="K4037" s="1" t="s">
        <v>12778</v>
      </c>
      <c r="L4037">
        <f>ROUNDUP(IF(B4037&gt;$D$4,0,($D$4-B4037+1)/365),0)</f>
        <v>0</v>
      </c>
      <c r="M4037">
        <f>ROUNDUP(IF(B4037&gt;$D$5,0,($D$5-B4037+1)/365),0)</f>
        <v>0</v>
      </c>
      <c r="N4037" s="28">
        <f>IF(OR(L4037=1,M4037=1),IF(B4037+364&lt;=$D$5,(B4037+364-$D$4+1)/365,IF(B4037&gt;$D$4,($D$5-B4037+1)/365,$D$6/365)),0)</f>
        <v>0</v>
      </c>
      <c r="O4037" s="28">
        <f>'Data &amp; Parameter'!$E$16*'Data &amp; Parameter'!$E$17*('Data &amp; Parameter'!$E$18+'Data &amp; Parameter'!$E$19)*'Data &amp; Parameter'!$E$20*'Data &amp; Parameter'!$E$37*N4037</f>
        <v>0</v>
      </c>
      <c r="P4037">
        <f>ROUNDUP(IF(D4037&gt;$D$4,0,($D$4-D4037+1)/365),0)</f>
        <v>0</v>
      </c>
      <c r="Q4037">
        <f>ROUNDUP(IF(D4037&gt;$D$5,0,($D$5-D4037+1)/365),0)</f>
        <v>0</v>
      </c>
      <c r="R4037" s="28">
        <f>IF(OR(P4037=1,Q4037=1),IF(D4037+364&lt;=$D$5,(D4037+364-$D$4+1)/365,IF(D4037&gt;$D$4,($D$5-D4037+1)/365,$D$6/365)),0)</f>
        <v>0</v>
      </c>
      <c r="S4037" s="28">
        <f>'Data &amp; Parameter'!$E$16*'Data &amp; Parameter'!$E$17*('Data &amp; Parameter'!$E$18+'Data &amp; Parameter'!$E$19)*'Data &amp; Parameter'!$E$20*'Data &amp; Parameter'!$E$37*R4037</f>
        <v>0</v>
      </c>
      <c r="T4037" s="28">
        <f t="shared" si="62"/>
        <v>0</v>
      </c>
    </row>
    <row r="4038" spans="1:20" ht="15.75" customHeight="1" x14ac:dyDescent="0.35">
      <c r="A4038">
        <v>4031</v>
      </c>
      <c r="B4038" s="76">
        <v>44255.364710648151</v>
      </c>
      <c r="C4038" s="1" t="s">
        <v>12786</v>
      </c>
      <c r="D4038" s="76">
        <v>44255.365428240737</v>
      </c>
      <c r="E4038" s="1" t="s">
        <v>12787</v>
      </c>
      <c r="F4038" s="1" t="s">
        <v>12788</v>
      </c>
      <c r="G4038" s="1" t="s">
        <v>123</v>
      </c>
      <c r="H4038" s="1" t="s">
        <v>124</v>
      </c>
      <c r="I4038" s="1" t="s">
        <v>125</v>
      </c>
      <c r="J4038" s="1" t="s">
        <v>12777</v>
      </c>
      <c r="K4038" s="1" t="s">
        <v>12778</v>
      </c>
      <c r="L4038">
        <f>ROUNDUP(IF(B4038&gt;$D$4,0,($D$4-B4038+1)/365),0)</f>
        <v>0</v>
      </c>
      <c r="M4038">
        <f>ROUNDUP(IF(B4038&gt;$D$5,0,($D$5-B4038+1)/365),0)</f>
        <v>0</v>
      </c>
      <c r="N4038" s="28">
        <f>IF(OR(L4038=1,M4038=1),IF(B4038+364&lt;=$D$5,(B4038+364-$D$4+1)/365,IF(B4038&gt;$D$4,($D$5-B4038+1)/365,$D$6/365)),0)</f>
        <v>0</v>
      </c>
      <c r="O4038" s="28">
        <f>'Data &amp; Parameter'!$E$16*'Data &amp; Parameter'!$E$17*('Data &amp; Parameter'!$E$18+'Data &amp; Parameter'!$E$19)*'Data &amp; Parameter'!$E$20*'Data &amp; Parameter'!$E$37*N4038</f>
        <v>0</v>
      </c>
      <c r="P4038">
        <f>ROUNDUP(IF(D4038&gt;$D$4,0,($D$4-D4038+1)/365),0)</f>
        <v>0</v>
      </c>
      <c r="Q4038">
        <f>ROUNDUP(IF(D4038&gt;$D$5,0,($D$5-D4038+1)/365),0)</f>
        <v>0</v>
      </c>
      <c r="R4038" s="28">
        <f>IF(OR(P4038=1,Q4038=1),IF(D4038+364&lt;=$D$5,(D4038+364-$D$4+1)/365,IF(D4038&gt;$D$4,($D$5-D4038+1)/365,$D$6/365)),0)</f>
        <v>0</v>
      </c>
      <c r="S4038" s="28">
        <f>'Data &amp; Parameter'!$E$16*'Data &amp; Parameter'!$E$17*('Data &amp; Parameter'!$E$18+'Data &amp; Parameter'!$E$19)*'Data &amp; Parameter'!$E$20*'Data &amp; Parameter'!$E$37*R4038</f>
        <v>0</v>
      </c>
      <c r="T4038" s="28">
        <f t="shared" si="62"/>
        <v>0</v>
      </c>
    </row>
    <row r="4039" spans="1:20" ht="15.75" customHeight="1" x14ac:dyDescent="0.35">
      <c r="A4039">
        <v>4032</v>
      </c>
      <c r="B4039" s="76">
        <v>44255.36513888889</v>
      </c>
      <c r="C4039" s="1" t="s">
        <v>12789</v>
      </c>
      <c r="D4039" s="76">
        <v>44255.366111111114</v>
      </c>
      <c r="E4039" s="1" t="s">
        <v>12790</v>
      </c>
      <c r="F4039" s="1" t="s">
        <v>12791</v>
      </c>
      <c r="G4039" s="1" t="s">
        <v>123</v>
      </c>
      <c r="H4039" s="1" t="s">
        <v>124</v>
      </c>
      <c r="I4039" s="1" t="s">
        <v>125</v>
      </c>
      <c r="J4039" s="1" t="s">
        <v>9694</v>
      </c>
      <c r="K4039" s="1" t="s">
        <v>12782</v>
      </c>
      <c r="L4039">
        <f>ROUNDUP(IF(B4039&gt;$D$4,0,($D$4-B4039+1)/365),0)</f>
        <v>0</v>
      </c>
      <c r="M4039">
        <f>ROUNDUP(IF(B4039&gt;$D$5,0,($D$5-B4039+1)/365),0)</f>
        <v>0</v>
      </c>
      <c r="N4039" s="28">
        <f>IF(OR(L4039=1,M4039=1),IF(B4039+364&lt;=$D$5,(B4039+364-$D$4+1)/365,IF(B4039&gt;$D$4,($D$5-B4039+1)/365,$D$6/365)),0)</f>
        <v>0</v>
      </c>
      <c r="O4039" s="28">
        <f>'Data &amp; Parameter'!$E$16*'Data &amp; Parameter'!$E$17*('Data &amp; Parameter'!$E$18+'Data &amp; Parameter'!$E$19)*'Data &amp; Parameter'!$E$20*'Data &amp; Parameter'!$E$37*N4039</f>
        <v>0</v>
      </c>
      <c r="P4039">
        <f>ROUNDUP(IF(D4039&gt;$D$4,0,($D$4-D4039+1)/365),0)</f>
        <v>0</v>
      </c>
      <c r="Q4039">
        <f>ROUNDUP(IF(D4039&gt;$D$5,0,($D$5-D4039+1)/365),0)</f>
        <v>0</v>
      </c>
      <c r="R4039" s="28">
        <f>IF(OR(P4039=1,Q4039=1),IF(D4039+364&lt;=$D$5,(D4039+364-$D$4+1)/365,IF(D4039&gt;$D$4,($D$5-D4039+1)/365,$D$6/365)),0)</f>
        <v>0</v>
      </c>
      <c r="S4039" s="28">
        <f>'Data &amp; Parameter'!$E$16*'Data &amp; Parameter'!$E$17*('Data &amp; Parameter'!$E$18+'Data &amp; Parameter'!$E$19)*'Data &amp; Parameter'!$E$20*'Data &amp; Parameter'!$E$37*R4039</f>
        <v>0</v>
      </c>
      <c r="T4039" s="28">
        <f t="shared" si="62"/>
        <v>0</v>
      </c>
    </row>
    <row r="4040" spans="1:20" ht="15.75" customHeight="1" x14ac:dyDescent="0.35">
      <c r="A4040">
        <v>4033</v>
      </c>
      <c r="B4040" s="76">
        <v>44255.368379629625</v>
      </c>
      <c r="C4040" s="1" t="s">
        <v>12792</v>
      </c>
      <c r="D4040" s="76">
        <v>44255.369537037041</v>
      </c>
      <c r="E4040" s="1" t="s">
        <v>12793</v>
      </c>
      <c r="F4040" s="1" t="s">
        <v>12794</v>
      </c>
      <c r="G4040" s="1" t="s">
        <v>123</v>
      </c>
      <c r="H4040" s="1" t="s">
        <v>124</v>
      </c>
      <c r="I4040" s="1" t="s">
        <v>125</v>
      </c>
      <c r="J4040" s="1" t="s">
        <v>12777</v>
      </c>
      <c r="K4040" s="1" t="s">
        <v>12778</v>
      </c>
      <c r="L4040">
        <f>ROUNDUP(IF(B4040&gt;$D$4,0,($D$4-B4040+1)/365),0)</f>
        <v>0</v>
      </c>
      <c r="M4040">
        <f>ROUNDUP(IF(B4040&gt;$D$5,0,($D$5-B4040+1)/365),0)</f>
        <v>0</v>
      </c>
      <c r="N4040" s="28">
        <f>IF(OR(L4040=1,M4040=1),IF(B4040+364&lt;=$D$5,(B4040+364-$D$4+1)/365,IF(B4040&gt;$D$4,($D$5-B4040+1)/365,$D$6/365)),0)</f>
        <v>0</v>
      </c>
      <c r="O4040" s="28">
        <f>'Data &amp; Parameter'!$E$16*'Data &amp; Parameter'!$E$17*('Data &amp; Parameter'!$E$18+'Data &amp; Parameter'!$E$19)*'Data &amp; Parameter'!$E$20*'Data &amp; Parameter'!$E$37*N4040</f>
        <v>0</v>
      </c>
      <c r="P4040">
        <f>ROUNDUP(IF(D4040&gt;$D$4,0,($D$4-D4040+1)/365),0)</f>
        <v>0</v>
      </c>
      <c r="Q4040">
        <f>ROUNDUP(IF(D4040&gt;$D$5,0,($D$5-D4040+1)/365),0)</f>
        <v>0</v>
      </c>
      <c r="R4040" s="28">
        <f>IF(OR(P4040=1,Q4040=1),IF(D4040+364&lt;=$D$5,(D4040+364-$D$4+1)/365,IF(D4040&gt;$D$4,($D$5-D4040+1)/365,$D$6/365)),0)</f>
        <v>0</v>
      </c>
      <c r="S4040" s="28">
        <f>'Data &amp; Parameter'!$E$16*'Data &amp; Parameter'!$E$17*('Data &amp; Parameter'!$E$18+'Data &amp; Parameter'!$E$19)*'Data &amp; Parameter'!$E$20*'Data &amp; Parameter'!$E$37*R4040</f>
        <v>0</v>
      </c>
      <c r="T4040" s="28">
        <f t="shared" si="62"/>
        <v>0</v>
      </c>
    </row>
    <row r="4041" spans="1:20" ht="15.75" customHeight="1" x14ac:dyDescent="0.35">
      <c r="A4041">
        <v>4034</v>
      </c>
      <c r="B4041" s="76">
        <v>44255.369004629625</v>
      </c>
      <c r="C4041" s="1" t="s">
        <v>12795</v>
      </c>
      <c r="D4041" s="76">
        <v>44255.370393518519</v>
      </c>
      <c r="E4041" s="1" t="s">
        <v>12796</v>
      </c>
      <c r="F4041" s="1" t="s">
        <v>12797</v>
      </c>
      <c r="G4041" s="1" t="s">
        <v>123</v>
      </c>
      <c r="H4041" s="1" t="s">
        <v>124</v>
      </c>
      <c r="I4041" s="1" t="s">
        <v>125</v>
      </c>
      <c r="J4041" s="1" t="s">
        <v>9694</v>
      </c>
      <c r="K4041" s="1" t="s">
        <v>12782</v>
      </c>
      <c r="L4041">
        <f>ROUNDUP(IF(B4041&gt;$D$4,0,($D$4-B4041+1)/365),0)</f>
        <v>0</v>
      </c>
      <c r="M4041">
        <f>ROUNDUP(IF(B4041&gt;$D$5,0,($D$5-B4041+1)/365),0)</f>
        <v>0</v>
      </c>
      <c r="N4041" s="28">
        <f>IF(OR(L4041=1,M4041=1),IF(B4041+364&lt;=$D$5,(B4041+364-$D$4+1)/365,IF(B4041&gt;$D$4,($D$5-B4041+1)/365,$D$6/365)),0)</f>
        <v>0</v>
      </c>
      <c r="O4041" s="28">
        <f>'Data &amp; Parameter'!$E$16*'Data &amp; Parameter'!$E$17*('Data &amp; Parameter'!$E$18+'Data &amp; Parameter'!$E$19)*'Data &amp; Parameter'!$E$20*'Data &amp; Parameter'!$E$37*N4041</f>
        <v>0</v>
      </c>
      <c r="P4041">
        <f>ROUNDUP(IF(D4041&gt;$D$4,0,($D$4-D4041+1)/365),0)</f>
        <v>0</v>
      </c>
      <c r="Q4041">
        <f>ROUNDUP(IF(D4041&gt;$D$5,0,($D$5-D4041+1)/365),0)</f>
        <v>0</v>
      </c>
      <c r="R4041" s="28">
        <f>IF(OR(P4041=1,Q4041=1),IF(D4041+364&lt;=$D$5,(D4041+364-$D$4+1)/365,IF(D4041&gt;$D$4,($D$5-D4041+1)/365,$D$6/365)),0)</f>
        <v>0</v>
      </c>
      <c r="S4041" s="28">
        <f>'Data &amp; Parameter'!$E$16*'Data &amp; Parameter'!$E$17*('Data &amp; Parameter'!$E$18+'Data &amp; Parameter'!$E$19)*'Data &amp; Parameter'!$E$20*'Data &amp; Parameter'!$E$37*R4041</f>
        <v>0</v>
      </c>
      <c r="T4041" s="28">
        <f t="shared" ref="T4041:T4104" si="63">O4041+S4041</f>
        <v>0</v>
      </c>
    </row>
    <row r="4042" spans="1:20" ht="15.75" customHeight="1" x14ac:dyDescent="0.35">
      <c r="A4042">
        <v>4035</v>
      </c>
      <c r="B4042" s="76">
        <v>44255.37263888889</v>
      </c>
      <c r="C4042" s="1" t="s">
        <v>12798</v>
      </c>
      <c r="D4042" s="76">
        <v>44255.373437499999</v>
      </c>
      <c r="E4042" s="1" t="s">
        <v>12799</v>
      </c>
      <c r="F4042" s="1" t="s">
        <v>12800</v>
      </c>
      <c r="G4042" s="1" t="s">
        <v>123</v>
      </c>
      <c r="H4042" s="1" t="s">
        <v>124</v>
      </c>
      <c r="I4042" s="1" t="s">
        <v>125</v>
      </c>
      <c r="J4042" s="1" t="s">
        <v>12777</v>
      </c>
      <c r="K4042" s="1" t="s">
        <v>12778</v>
      </c>
      <c r="L4042">
        <f>ROUNDUP(IF(B4042&gt;$D$4,0,($D$4-B4042+1)/365),0)</f>
        <v>0</v>
      </c>
      <c r="M4042">
        <f>ROUNDUP(IF(B4042&gt;$D$5,0,($D$5-B4042+1)/365),0)</f>
        <v>0</v>
      </c>
      <c r="N4042" s="28">
        <f>IF(OR(L4042=1,M4042=1),IF(B4042+364&lt;=$D$5,(B4042+364-$D$4+1)/365,IF(B4042&gt;$D$4,($D$5-B4042+1)/365,$D$6/365)),0)</f>
        <v>0</v>
      </c>
      <c r="O4042" s="28">
        <f>'Data &amp; Parameter'!$E$16*'Data &amp; Parameter'!$E$17*('Data &amp; Parameter'!$E$18+'Data &amp; Parameter'!$E$19)*'Data &amp; Parameter'!$E$20*'Data &amp; Parameter'!$E$37*N4042</f>
        <v>0</v>
      </c>
      <c r="P4042">
        <f>ROUNDUP(IF(D4042&gt;$D$4,0,($D$4-D4042+1)/365),0)</f>
        <v>0</v>
      </c>
      <c r="Q4042">
        <f>ROUNDUP(IF(D4042&gt;$D$5,0,($D$5-D4042+1)/365),0)</f>
        <v>0</v>
      </c>
      <c r="R4042" s="28">
        <f>IF(OR(P4042=1,Q4042=1),IF(D4042+364&lt;=$D$5,(D4042+364-$D$4+1)/365,IF(D4042&gt;$D$4,($D$5-D4042+1)/365,$D$6/365)),0)</f>
        <v>0</v>
      </c>
      <c r="S4042" s="28">
        <f>'Data &amp; Parameter'!$E$16*'Data &amp; Parameter'!$E$17*('Data &amp; Parameter'!$E$18+'Data &amp; Parameter'!$E$19)*'Data &amp; Parameter'!$E$20*'Data &amp; Parameter'!$E$37*R4042</f>
        <v>0</v>
      </c>
      <c r="T4042" s="28">
        <f t="shared" si="63"/>
        <v>0</v>
      </c>
    </row>
    <row r="4043" spans="1:20" ht="15.75" customHeight="1" x14ac:dyDescent="0.35">
      <c r="A4043">
        <v>4036</v>
      </c>
      <c r="B4043" s="76">
        <v>44255.37572916667</v>
      </c>
      <c r="C4043" s="1" t="s">
        <v>12801</v>
      </c>
      <c r="D4043" s="76">
        <v>44255.376458333332</v>
      </c>
      <c r="E4043" s="1" t="s">
        <v>12802</v>
      </c>
      <c r="F4043" s="1" t="s">
        <v>12803</v>
      </c>
      <c r="G4043" s="1" t="s">
        <v>123</v>
      </c>
      <c r="H4043" s="1" t="s">
        <v>124</v>
      </c>
      <c r="I4043" s="1" t="s">
        <v>125</v>
      </c>
      <c r="J4043" s="1" t="s">
        <v>12777</v>
      </c>
      <c r="K4043" s="1" t="s">
        <v>12778</v>
      </c>
      <c r="L4043">
        <f>ROUNDUP(IF(B4043&gt;$D$4,0,($D$4-B4043+1)/365),0)</f>
        <v>0</v>
      </c>
      <c r="M4043">
        <f>ROUNDUP(IF(B4043&gt;$D$5,0,($D$5-B4043+1)/365),0)</f>
        <v>0</v>
      </c>
      <c r="N4043" s="28">
        <f>IF(OR(L4043=1,M4043=1),IF(B4043+364&lt;=$D$5,(B4043+364-$D$4+1)/365,IF(B4043&gt;$D$4,($D$5-B4043+1)/365,$D$6/365)),0)</f>
        <v>0</v>
      </c>
      <c r="O4043" s="28">
        <f>'Data &amp; Parameter'!$E$16*'Data &amp; Parameter'!$E$17*('Data &amp; Parameter'!$E$18+'Data &amp; Parameter'!$E$19)*'Data &amp; Parameter'!$E$20*'Data &amp; Parameter'!$E$37*N4043</f>
        <v>0</v>
      </c>
      <c r="P4043">
        <f>ROUNDUP(IF(D4043&gt;$D$4,0,($D$4-D4043+1)/365),0)</f>
        <v>0</v>
      </c>
      <c r="Q4043">
        <f>ROUNDUP(IF(D4043&gt;$D$5,0,($D$5-D4043+1)/365),0)</f>
        <v>0</v>
      </c>
      <c r="R4043" s="28">
        <f>IF(OR(P4043=1,Q4043=1),IF(D4043+364&lt;=$D$5,(D4043+364-$D$4+1)/365,IF(D4043&gt;$D$4,($D$5-D4043+1)/365,$D$6/365)),0)</f>
        <v>0</v>
      </c>
      <c r="S4043" s="28">
        <f>'Data &amp; Parameter'!$E$16*'Data &amp; Parameter'!$E$17*('Data &amp; Parameter'!$E$18+'Data &amp; Parameter'!$E$19)*'Data &amp; Parameter'!$E$20*'Data &amp; Parameter'!$E$37*R4043</f>
        <v>0</v>
      </c>
      <c r="T4043" s="28">
        <f t="shared" si="63"/>
        <v>0</v>
      </c>
    </row>
    <row r="4044" spans="1:20" ht="15.75" customHeight="1" x14ac:dyDescent="0.35">
      <c r="A4044">
        <v>4037</v>
      </c>
      <c r="B4044" s="76">
        <v>44255.379918981482</v>
      </c>
      <c r="C4044" s="1" t="s">
        <v>12804</v>
      </c>
      <c r="D4044" s="76">
        <v>44255.380381944444</v>
      </c>
      <c r="E4044" s="1" t="s">
        <v>12805</v>
      </c>
      <c r="F4044" s="1" t="s">
        <v>12806</v>
      </c>
      <c r="G4044" s="1" t="s">
        <v>123</v>
      </c>
      <c r="H4044" s="1" t="s">
        <v>124</v>
      </c>
      <c r="I4044" s="1" t="s">
        <v>125</v>
      </c>
      <c r="J4044" s="1" t="s">
        <v>12777</v>
      </c>
      <c r="K4044" s="1" t="s">
        <v>12778</v>
      </c>
      <c r="L4044">
        <f>ROUNDUP(IF(B4044&gt;$D$4,0,($D$4-B4044+1)/365),0)</f>
        <v>0</v>
      </c>
      <c r="M4044">
        <f>ROUNDUP(IF(B4044&gt;$D$5,0,($D$5-B4044+1)/365),0)</f>
        <v>0</v>
      </c>
      <c r="N4044" s="28">
        <f>IF(OR(L4044=1,M4044=1),IF(B4044+364&lt;=$D$5,(B4044+364-$D$4+1)/365,IF(B4044&gt;$D$4,($D$5-B4044+1)/365,$D$6/365)),0)</f>
        <v>0</v>
      </c>
      <c r="O4044" s="28">
        <f>'Data &amp; Parameter'!$E$16*'Data &amp; Parameter'!$E$17*('Data &amp; Parameter'!$E$18+'Data &amp; Parameter'!$E$19)*'Data &amp; Parameter'!$E$20*'Data &amp; Parameter'!$E$37*N4044</f>
        <v>0</v>
      </c>
      <c r="P4044">
        <f>ROUNDUP(IF(D4044&gt;$D$4,0,($D$4-D4044+1)/365),0)</f>
        <v>0</v>
      </c>
      <c r="Q4044">
        <f>ROUNDUP(IF(D4044&gt;$D$5,0,($D$5-D4044+1)/365),0)</f>
        <v>0</v>
      </c>
      <c r="R4044" s="28">
        <f>IF(OR(P4044=1,Q4044=1),IF(D4044+364&lt;=$D$5,(D4044+364-$D$4+1)/365,IF(D4044&gt;$D$4,($D$5-D4044+1)/365,$D$6/365)),0)</f>
        <v>0</v>
      </c>
      <c r="S4044" s="28">
        <f>'Data &amp; Parameter'!$E$16*'Data &amp; Parameter'!$E$17*('Data &amp; Parameter'!$E$18+'Data &amp; Parameter'!$E$19)*'Data &amp; Parameter'!$E$20*'Data &amp; Parameter'!$E$37*R4044</f>
        <v>0</v>
      </c>
      <c r="T4044" s="28">
        <f t="shared" si="63"/>
        <v>0</v>
      </c>
    </row>
    <row r="4045" spans="1:20" ht="15.75" customHeight="1" x14ac:dyDescent="0.35">
      <c r="A4045">
        <v>4038</v>
      </c>
      <c r="B4045" s="76">
        <v>44255.382673611108</v>
      </c>
      <c r="C4045" s="1" t="s">
        <v>12807</v>
      </c>
      <c r="D4045" s="76">
        <v>44255.383217592593</v>
      </c>
      <c r="E4045" s="1" t="s">
        <v>12808</v>
      </c>
      <c r="F4045" s="1" t="s">
        <v>12809</v>
      </c>
      <c r="G4045" s="1" t="s">
        <v>123</v>
      </c>
      <c r="H4045" s="1" t="s">
        <v>124</v>
      </c>
      <c r="I4045" s="1" t="s">
        <v>125</v>
      </c>
      <c r="J4045" s="1" t="s">
        <v>12777</v>
      </c>
      <c r="K4045" s="1" t="s">
        <v>12778</v>
      </c>
      <c r="L4045">
        <f>ROUNDUP(IF(B4045&gt;$D$4,0,($D$4-B4045+1)/365),0)</f>
        <v>0</v>
      </c>
      <c r="M4045">
        <f>ROUNDUP(IF(B4045&gt;$D$5,0,($D$5-B4045+1)/365),0)</f>
        <v>0</v>
      </c>
      <c r="N4045" s="28">
        <f>IF(OR(L4045=1,M4045=1),IF(B4045+364&lt;=$D$5,(B4045+364-$D$4+1)/365,IF(B4045&gt;$D$4,($D$5-B4045+1)/365,$D$6/365)),0)</f>
        <v>0</v>
      </c>
      <c r="O4045" s="28">
        <f>'Data &amp; Parameter'!$E$16*'Data &amp; Parameter'!$E$17*('Data &amp; Parameter'!$E$18+'Data &amp; Parameter'!$E$19)*'Data &amp; Parameter'!$E$20*'Data &amp; Parameter'!$E$37*N4045</f>
        <v>0</v>
      </c>
      <c r="P4045">
        <f>ROUNDUP(IF(D4045&gt;$D$4,0,($D$4-D4045+1)/365),0)</f>
        <v>0</v>
      </c>
      <c r="Q4045">
        <f>ROUNDUP(IF(D4045&gt;$D$5,0,($D$5-D4045+1)/365),0)</f>
        <v>0</v>
      </c>
      <c r="R4045" s="28">
        <f>IF(OR(P4045=1,Q4045=1),IF(D4045+364&lt;=$D$5,(D4045+364-$D$4+1)/365,IF(D4045&gt;$D$4,($D$5-D4045+1)/365,$D$6/365)),0)</f>
        <v>0</v>
      </c>
      <c r="S4045" s="28">
        <f>'Data &amp; Parameter'!$E$16*'Data &amp; Parameter'!$E$17*('Data &amp; Parameter'!$E$18+'Data &amp; Parameter'!$E$19)*'Data &amp; Parameter'!$E$20*'Data &amp; Parameter'!$E$37*R4045</f>
        <v>0</v>
      </c>
      <c r="T4045" s="28">
        <f t="shared" si="63"/>
        <v>0</v>
      </c>
    </row>
    <row r="4046" spans="1:20" ht="15.75" customHeight="1" x14ac:dyDescent="0.35">
      <c r="A4046">
        <v>4039</v>
      </c>
      <c r="B4046" s="76">
        <v>44255.382719907408</v>
      </c>
      <c r="C4046" s="1" t="s">
        <v>12810</v>
      </c>
      <c r="D4046" s="76">
        <v>44255.383263888885</v>
      </c>
      <c r="E4046" s="1" t="s">
        <v>12811</v>
      </c>
      <c r="F4046" s="1" t="s">
        <v>12812</v>
      </c>
      <c r="G4046" s="1" t="s">
        <v>123</v>
      </c>
      <c r="H4046" s="1" t="s">
        <v>124</v>
      </c>
      <c r="I4046" s="1" t="s">
        <v>125</v>
      </c>
      <c r="J4046" s="1" t="s">
        <v>9694</v>
      </c>
      <c r="K4046" s="1" t="s">
        <v>12782</v>
      </c>
      <c r="L4046">
        <f>ROUNDUP(IF(B4046&gt;$D$4,0,($D$4-B4046+1)/365),0)</f>
        <v>0</v>
      </c>
      <c r="M4046">
        <f>ROUNDUP(IF(B4046&gt;$D$5,0,($D$5-B4046+1)/365),0)</f>
        <v>0</v>
      </c>
      <c r="N4046" s="28">
        <f>IF(OR(L4046=1,M4046=1),IF(B4046+364&lt;=$D$5,(B4046+364-$D$4+1)/365,IF(B4046&gt;$D$4,($D$5-B4046+1)/365,$D$6/365)),0)</f>
        <v>0</v>
      </c>
      <c r="O4046" s="28">
        <f>'Data &amp; Parameter'!$E$16*'Data &amp; Parameter'!$E$17*('Data &amp; Parameter'!$E$18+'Data &amp; Parameter'!$E$19)*'Data &amp; Parameter'!$E$20*'Data &amp; Parameter'!$E$37*N4046</f>
        <v>0</v>
      </c>
      <c r="P4046">
        <f>ROUNDUP(IF(D4046&gt;$D$4,0,($D$4-D4046+1)/365),0)</f>
        <v>0</v>
      </c>
      <c r="Q4046">
        <f>ROUNDUP(IF(D4046&gt;$D$5,0,($D$5-D4046+1)/365),0)</f>
        <v>0</v>
      </c>
      <c r="R4046" s="28">
        <f>IF(OR(P4046=1,Q4046=1),IF(D4046+364&lt;=$D$5,(D4046+364-$D$4+1)/365,IF(D4046&gt;$D$4,($D$5-D4046+1)/365,$D$6/365)),0)</f>
        <v>0</v>
      </c>
      <c r="S4046" s="28">
        <f>'Data &amp; Parameter'!$E$16*'Data &amp; Parameter'!$E$17*('Data &amp; Parameter'!$E$18+'Data &amp; Parameter'!$E$19)*'Data &amp; Parameter'!$E$20*'Data &amp; Parameter'!$E$37*R4046</f>
        <v>0</v>
      </c>
      <c r="T4046" s="28">
        <f t="shared" si="63"/>
        <v>0</v>
      </c>
    </row>
    <row r="4047" spans="1:20" ht="15.75" customHeight="1" x14ac:dyDescent="0.35">
      <c r="A4047">
        <v>4040</v>
      </c>
      <c r="B4047" s="76">
        <v>44255.385127314818</v>
      </c>
      <c r="C4047" s="1" t="s">
        <v>12813</v>
      </c>
      <c r="D4047" s="76">
        <v>44255.385914351849</v>
      </c>
      <c r="E4047" s="1" t="s">
        <v>12814</v>
      </c>
      <c r="F4047" s="1" t="s">
        <v>12815</v>
      </c>
      <c r="G4047" s="1" t="s">
        <v>123</v>
      </c>
      <c r="H4047" s="1" t="s">
        <v>124</v>
      </c>
      <c r="I4047" s="1" t="s">
        <v>125</v>
      </c>
      <c r="J4047" s="1" t="s">
        <v>9694</v>
      </c>
      <c r="K4047" s="1" t="s">
        <v>12816</v>
      </c>
      <c r="L4047">
        <f>ROUNDUP(IF(B4047&gt;$D$4,0,($D$4-B4047+1)/365),0)</f>
        <v>0</v>
      </c>
      <c r="M4047">
        <f>ROUNDUP(IF(B4047&gt;$D$5,0,($D$5-B4047+1)/365),0)</f>
        <v>0</v>
      </c>
      <c r="N4047" s="28">
        <f>IF(OR(L4047=1,M4047=1),IF(B4047+364&lt;=$D$5,(B4047+364-$D$4+1)/365,IF(B4047&gt;$D$4,($D$5-B4047+1)/365,$D$6/365)),0)</f>
        <v>0</v>
      </c>
      <c r="O4047" s="28">
        <f>'Data &amp; Parameter'!$E$16*'Data &amp; Parameter'!$E$17*('Data &amp; Parameter'!$E$18+'Data &amp; Parameter'!$E$19)*'Data &amp; Parameter'!$E$20*'Data &amp; Parameter'!$E$37*N4047</f>
        <v>0</v>
      </c>
      <c r="P4047">
        <f>ROUNDUP(IF(D4047&gt;$D$4,0,($D$4-D4047+1)/365),0)</f>
        <v>0</v>
      </c>
      <c r="Q4047">
        <f>ROUNDUP(IF(D4047&gt;$D$5,0,($D$5-D4047+1)/365),0)</f>
        <v>0</v>
      </c>
      <c r="R4047" s="28">
        <f>IF(OR(P4047=1,Q4047=1),IF(D4047+364&lt;=$D$5,(D4047+364-$D$4+1)/365,IF(D4047&gt;$D$4,($D$5-D4047+1)/365,$D$6/365)),0)</f>
        <v>0</v>
      </c>
      <c r="S4047" s="28">
        <f>'Data &amp; Parameter'!$E$16*'Data &amp; Parameter'!$E$17*('Data &amp; Parameter'!$E$18+'Data &amp; Parameter'!$E$19)*'Data &amp; Parameter'!$E$20*'Data &amp; Parameter'!$E$37*R4047</f>
        <v>0</v>
      </c>
      <c r="T4047" s="28">
        <f t="shared" si="63"/>
        <v>0</v>
      </c>
    </row>
    <row r="4048" spans="1:20" ht="15.75" customHeight="1" x14ac:dyDescent="0.35">
      <c r="A4048">
        <v>4041</v>
      </c>
      <c r="B4048" s="76">
        <v>44255.387673611112</v>
      </c>
      <c r="C4048" s="1" t="s">
        <v>12817</v>
      </c>
      <c r="D4048" s="76">
        <v>44255.388009259259</v>
      </c>
      <c r="E4048" s="1" t="s">
        <v>12818</v>
      </c>
      <c r="F4048" s="1" t="s">
        <v>12819</v>
      </c>
      <c r="G4048" s="1" t="s">
        <v>123</v>
      </c>
      <c r="H4048" s="1" t="s">
        <v>124</v>
      </c>
      <c r="I4048" s="1" t="s">
        <v>125</v>
      </c>
      <c r="J4048" s="1" t="s">
        <v>12777</v>
      </c>
      <c r="K4048" s="1" t="s">
        <v>12778</v>
      </c>
      <c r="L4048">
        <f>ROUNDUP(IF(B4048&gt;$D$4,0,($D$4-B4048+1)/365),0)</f>
        <v>0</v>
      </c>
      <c r="M4048">
        <f>ROUNDUP(IF(B4048&gt;$D$5,0,($D$5-B4048+1)/365),0)</f>
        <v>0</v>
      </c>
      <c r="N4048" s="28">
        <f>IF(OR(L4048=1,M4048=1),IF(B4048+364&lt;=$D$5,(B4048+364-$D$4+1)/365,IF(B4048&gt;$D$4,($D$5-B4048+1)/365,$D$6/365)),0)</f>
        <v>0</v>
      </c>
      <c r="O4048" s="28">
        <f>'Data &amp; Parameter'!$E$16*'Data &amp; Parameter'!$E$17*('Data &amp; Parameter'!$E$18+'Data &amp; Parameter'!$E$19)*'Data &amp; Parameter'!$E$20*'Data &amp; Parameter'!$E$37*N4048</f>
        <v>0</v>
      </c>
      <c r="P4048">
        <f>ROUNDUP(IF(D4048&gt;$D$4,0,($D$4-D4048+1)/365),0)</f>
        <v>0</v>
      </c>
      <c r="Q4048">
        <f>ROUNDUP(IF(D4048&gt;$D$5,0,($D$5-D4048+1)/365),0)</f>
        <v>0</v>
      </c>
      <c r="R4048" s="28">
        <f>IF(OR(P4048=1,Q4048=1),IF(D4048+364&lt;=$D$5,(D4048+364-$D$4+1)/365,IF(D4048&gt;$D$4,($D$5-D4048+1)/365,$D$6/365)),0)</f>
        <v>0</v>
      </c>
      <c r="S4048" s="28">
        <f>'Data &amp; Parameter'!$E$16*'Data &amp; Parameter'!$E$17*('Data &amp; Parameter'!$E$18+'Data &amp; Parameter'!$E$19)*'Data &amp; Parameter'!$E$20*'Data &amp; Parameter'!$E$37*R4048</f>
        <v>0</v>
      </c>
      <c r="T4048" s="28">
        <f t="shared" si="63"/>
        <v>0</v>
      </c>
    </row>
    <row r="4049" spans="1:20" ht="15.75" customHeight="1" x14ac:dyDescent="0.35">
      <c r="A4049">
        <v>4042</v>
      </c>
      <c r="B4049" s="76">
        <v>44255.391909722224</v>
      </c>
      <c r="C4049" s="1" t="s">
        <v>12820</v>
      </c>
      <c r="D4049" s="76">
        <v>44255.39340277778</v>
      </c>
      <c r="E4049" s="1" t="s">
        <v>12821</v>
      </c>
      <c r="F4049" s="1" t="s">
        <v>12822</v>
      </c>
      <c r="G4049" s="1" t="s">
        <v>123</v>
      </c>
      <c r="H4049" s="1" t="s">
        <v>124</v>
      </c>
      <c r="I4049" s="1" t="s">
        <v>125</v>
      </c>
      <c r="J4049" s="1" t="s">
        <v>9694</v>
      </c>
      <c r="K4049" s="1" t="s">
        <v>12816</v>
      </c>
      <c r="L4049">
        <f>ROUNDUP(IF(B4049&gt;$D$4,0,($D$4-B4049+1)/365),0)</f>
        <v>0</v>
      </c>
      <c r="M4049">
        <f>ROUNDUP(IF(B4049&gt;$D$5,0,($D$5-B4049+1)/365),0)</f>
        <v>0</v>
      </c>
      <c r="N4049" s="28">
        <f>IF(OR(L4049=1,M4049=1),IF(B4049+364&lt;=$D$5,(B4049+364-$D$4+1)/365,IF(B4049&gt;$D$4,($D$5-B4049+1)/365,$D$6/365)),0)</f>
        <v>0</v>
      </c>
      <c r="O4049" s="28">
        <f>'Data &amp; Parameter'!$E$16*'Data &amp; Parameter'!$E$17*('Data &amp; Parameter'!$E$18+'Data &amp; Parameter'!$E$19)*'Data &amp; Parameter'!$E$20*'Data &amp; Parameter'!$E$37*N4049</f>
        <v>0</v>
      </c>
      <c r="P4049">
        <f>ROUNDUP(IF(D4049&gt;$D$4,0,($D$4-D4049+1)/365),0)</f>
        <v>0</v>
      </c>
      <c r="Q4049">
        <f>ROUNDUP(IF(D4049&gt;$D$5,0,($D$5-D4049+1)/365),0)</f>
        <v>0</v>
      </c>
      <c r="R4049" s="28">
        <f>IF(OR(P4049=1,Q4049=1),IF(D4049+364&lt;=$D$5,(D4049+364-$D$4+1)/365,IF(D4049&gt;$D$4,($D$5-D4049+1)/365,$D$6/365)),0)</f>
        <v>0</v>
      </c>
      <c r="S4049" s="28">
        <f>'Data &amp; Parameter'!$E$16*'Data &amp; Parameter'!$E$17*('Data &amp; Parameter'!$E$18+'Data &amp; Parameter'!$E$19)*'Data &amp; Parameter'!$E$20*'Data &amp; Parameter'!$E$37*R4049</f>
        <v>0</v>
      </c>
      <c r="T4049" s="28">
        <f t="shared" si="63"/>
        <v>0</v>
      </c>
    </row>
    <row r="4050" spans="1:20" ht="15.75" customHeight="1" x14ac:dyDescent="0.35">
      <c r="A4050">
        <v>4043</v>
      </c>
      <c r="B4050" s="76">
        <v>44255.392210648148</v>
      </c>
      <c r="C4050" s="1" t="s">
        <v>12823</v>
      </c>
      <c r="D4050" s="76">
        <v>44255.392581018517</v>
      </c>
      <c r="E4050" s="1" t="s">
        <v>12824</v>
      </c>
      <c r="F4050" s="1" t="s">
        <v>12825</v>
      </c>
      <c r="G4050" s="1" t="s">
        <v>123</v>
      </c>
      <c r="H4050" s="1" t="s">
        <v>124</v>
      </c>
      <c r="I4050" s="1" t="s">
        <v>125</v>
      </c>
      <c r="J4050" s="1" t="s">
        <v>12777</v>
      </c>
      <c r="K4050" s="1" t="s">
        <v>12778</v>
      </c>
      <c r="L4050">
        <f>ROUNDUP(IF(B4050&gt;$D$4,0,($D$4-B4050+1)/365),0)</f>
        <v>0</v>
      </c>
      <c r="M4050">
        <f>ROUNDUP(IF(B4050&gt;$D$5,0,($D$5-B4050+1)/365),0)</f>
        <v>0</v>
      </c>
      <c r="N4050" s="28">
        <f>IF(OR(L4050=1,M4050=1),IF(B4050+364&lt;=$D$5,(B4050+364-$D$4+1)/365,IF(B4050&gt;$D$4,($D$5-B4050+1)/365,$D$6/365)),0)</f>
        <v>0</v>
      </c>
      <c r="O4050" s="28">
        <f>'Data &amp; Parameter'!$E$16*'Data &amp; Parameter'!$E$17*('Data &amp; Parameter'!$E$18+'Data &amp; Parameter'!$E$19)*'Data &amp; Parameter'!$E$20*'Data &amp; Parameter'!$E$37*N4050</f>
        <v>0</v>
      </c>
      <c r="P4050">
        <f>ROUNDUP(IF(D4050&gt;$D$4,0,($D$4-D4050+1)/365),0)</f>
        <v>0</v>
      </c>
      <c r="Q4050">
        <f>ROUNDUP(IF(D4050&gt;$D$5,0,($D$5-D4050+1)/365),0)</f>
        <v>0</v>
      </c>
      <c r="R4050" s="28">
        <f>IF(OR(P4050=1,Q4050=1),IF(D4050+364&lt;=$D$5,(D4050+364-$D$4+1)/365,IF(D4050&gt;$D$4,($D$5-D4050+1)/365,$D$6/365)),0)</f>
        <v>0</v>
      </c>
      <c r="S4050" s="28">
        <f>'Data &amp; Parameter'!$E$16*'Data &amp; Parameter'!$E$17*('Data &amp; Parameter'!$E$18+'Data &amp; Parameter'!$E$19)*'Data &amp; Parameter'!$E$20*'Data &amp; Parameter'!$E$37*R4050</f>
        <v>0</v>
      </c>
      <c r="T4050" s="28">
        <f t="shared" si="63"/>
        <v>0</v>
      </c>
    </row>
    <row r="4051" spans="1:20" ht="15.75" customHeight="1" x14ac:dyDescent="0.35">
      <c r="A4051">
        <v>4044</v>
      </c>
      <c r="B4051" s="76">
        <v>44255.395277777774</v>
      </c>
      <c r="C4051" s="1" t="s">
        <v>12826</v>
      </c>
      <c r="D4051" s="76">
        <v>44255.395844907413</v>
      </c>
      <c r="E4051" s="1" t="s">
        <v>12827</v>
      </c>
      <c r="F4051" s="1" t="s">
        <v>12828</v>
      </c>
      <c r="G4051" s="1" t="s">
        <v>123</v>
      </c>
      <c r="H4051" s="1" t="s">
        <v>124</v>
      </c>
      <c r="I4051" s="1" t="s">
        <v>125</v>
      </c>
      <c r="J4051" s="1" t="s">
        <v>12777</v>
      </c>
      <c r="K4051" s="1" t="s">
        <v>12778</v>
      </c>
      <c r="L4051">
        <f>ROUNDUP(IF(B4051&gt;$D$4,0,($D$4-B4051+1)/365),0)</f>
        <v>0</v>
      </c>
      <c r="M4051">
        <f>ROUNDUP(IF(B4051&gt;$D$5,0,($D$5-B4051+1)/365),0)</f>
        <v>0</v>
      </c>
      <c r="N4051" s="28">
        <f>IF(OR(L4051=1,M4051=1),IF(B4051+364&lt;=$D$5,(B4051+364-$D$4+1)/365,IF(B4051&gt;$D$4,($D$5-B4051+1)/365,$D$6/365)),0)</f>
        <v>0</v>
      </c>
      <c r="O4051" s="28">
        <f>'Data &amp; Parameter'!$E$16*'Data &amp; Parameter'!$E$17*('Data &amp; Parameter'!$E$18+'Data &amp; Parameter'!$E$19)*'Data &amp; Parameter'!$E$20*'Data &amp; Parameter'!$E$37*N4051</f>
        <v>0</v>
      </c>
      <c r="P4051">
        <f>ROUNDUP(IF(D4051&gt;$D$4,0,($D$4-D4051+1)/365),0)</f>
        <v>0</v>
      </c>
      <c r="Q4051">
        <f>ROUNDUP(IF(D4051&gt;$D$5,0,($D$5-D4051+1)/365),0)</f>
        <v>0</v>
      </c>
      <c r="R4051" s="28">
        <f>IF(OR(P4051=1,Q4051=1),IF(D4051+364&lt;=$D$5,(D4051+364-$D$4+1)/365,IF(D4051&gt;$D$4,($D$5-D4051+1)/365,$D$6/365)),0)</f>
        <v>0</v>
      </c>
      <c r="S4051" s="28">
        <f>'Data &amp; Parameter'!$E$16*'Data &amp; Parameter'!$E$17*('Data &amp; Parameter'!$E$18+'Data &amp; Parameter'!$E$19)*'Data &amp; Parameter'!$E$20*'Data &amp; Parameter'!$E$37*R4051</f>
        <v>0</v>
      </c>
      <c r="T4051" s="28">
        <f t="shared" si="63"/>
        <v>0</v>
      </c>
    </row>
    <row r="4052" spans="1:20" ht="15.75" customHeight="1" x14ac:dyDescent="0.35">
      <c r="A4052">
        <v>4045</v>
      </c>
      <c r="B4052" s="76">
        <v>44255.397349537037</v>
      </c>
      <c r="C4052" s="1" t="s">
        <v>12829</v>
      </c>
      <c r="D4052" s="76">
        <v>44255.401724537034</v>
      </c>
      <c r="E4052" s="1" t="s">
        <v>12830</v>
      </c>
      <c r="F4052" s="1" t="s">
        <v>12831</v>
      </c>
      <c r="G4052" s="1" t="s">
        <v>123</v>
      </c>
      <c r="H4052" s="1" t="s">
        <v>124</v>
      </c>
      <c r="I4052" s="1" t="s">
        <v>125</v>
      </c>
      <c r="J4052" s="1" t="s">
        <v>9694</v>
      </c>
      <c r="K4052" s="1" t="s">
        <v>12832</v>
      </c>
      <c r="L4052">
        <f>ROUNDUP(IF(B4052&gt;$D$4,0,($D$4-B4052+1)/365),0)</f>
        <v>0</v>
      </c>
      <c r="M4052">
        <f>ROUNDUP(IF(B4052&gt;$D$5,0,($D$5-B4052+1)/365),0)</f>
        <v>0</v>
      </c>
      <c r="N4052" s="28">
        <f>IF(OR(L4052=1,M4052=1),IF(B4052+364&lt;=$D$5,(B4052+364-$D$4+1)/365,IF(B4052&gt;$D$4,($D$5-B4052+1)/365,$D$6/365)),0)</f>
        <v>0</v>
      </c>
      <c r="O4052" s="28">
        <f>'Data &amp; Parameter'!$E$16*'Data &amp; Parameter'!$E$17*('Data &amp; Parameter'!$E$18+'Data &amp; Parameter'!$E$19)*'Data &amp; Parameter'!$E$20*'Data &amp; Parameter'!$E$37*N4052</f>
        <v>0</v>
      </c>
      <c r="P4052">
        <f>ROUNDUP(IF(D4052&gt;$D$4,0,($D$4-D4052+1)/365),0)</f>
        <v>0</v>
      </c>
      <c r="Q4052">
        <f>ROUNDUP(IF(D4052&gt;$D$5,0,($D$5-D4052+1)/365),0)</f>
        <v>0</v>
      </c>
      <c r="R4052" s="28">
        <f>IF(OR(P4052=1,Q4052=1),IF(D4052+364&lt;=$D$5,(D4052+364-$D$4+1)/365,IF(D4052&gt;$D$4,($D$5-D4052+1)/365,$D$6/365)),0)</f>
        <v>0</v>
      </c>
      <c r="S4052" s="28">
        <f>'Data &amp; Parameter'!$E$16*'Data &amp; Parameter'!$E$17*('Data &amp; Parameter'!$E$18+'Data &amp; Parameter'!$E$19)*'Data &amp; Parameter'!$E$20*'Data &amp; Parameter'!$E$37*R4052</f>
        <v>0</v>
      </c>
      <c r="T4052" s="28">
        <f t="shared" si="63"/>
        <v>0</v>
      </c>
    </row>
    <row r="4053" spans="1:20" ht="15.75" customHeight="1" x14ac:dyDescent="0.35">
      <c r="A4053">
        <v>4046</v>
      </c>
      <c r="B4053" s="76">
        <v>44255.398622685185</v>
      </c>
      <c r="C4053" s="1" t="s">
        <v>12833</v>
      </c>
      <c r="D4053" s="76">
        <v>44255.399062500001</v>
      </c>
      <c r="E4053" s="1" t="s">
        <v>12834</v>
      </c>
      <c r="F4053" s="1" t="s">
        <v>12835</v>
      </c>
      <c r="G4053" s="1" t="s">
        <v>123</v>
      </c>
      <c r="H4053" s="1" t="s">
        <v>124</v>
      </c>
      <c r="I4053" s="1" t="s">
        <v>125</v>
      </c>
      <c r="J4053" s="1" t="s">
        <v>12777</v>
      </c>
      <c r="K4053" s="1" t="s">
        <v>12778</v>
      </c>
      <c r="L4053">
        <f>ROUNDUP(IF(B4053&gt;$D$4,0,($D$4-B4053+1)/365),0)</f>
        <v>0</v>
      </c>
      <c r="M4053">
        <f>ROUNDUP(IF(B4053&gt;$D$5,0,($D$5-B4053+1)/365),0)</f>
        <v>0</v>
      </c>
      <c r="N4053" s="28">
        <f>IF(OR(L4053=1,M4053=1),IF(B4053+364&lt;=$D$5,(B4053+364-$D$4+1)/365,IF(B4053&gt;$D$4,($D$5-B4053+1)/365,$D$6/365)),0)</f>
        <v>0</v>
      </c>
      <c r="O4053" s="28">
        <f>'Data &amp; Parameter'!$E$16*'Data &amp; Parameter'!$E$17*('Data &amp; Parameter'!$E$18+'Data &amp; Parameter'!$E$19)*'Data &amp; Parameter'!$E$20*'Data &amp; Parameter'!$E$37*N4053</f>
        <v>0</v>
      </c>
      <c r="P4053">
        <f>ROUNDUP(IF(D4053&gt;$D$4,0,($D$4-D4053+1)/365),0)</f>
        <v>0</v>
      </c>
      <c r="Q4053">
        <f>ROUNDUP(IF(D4053&gt;$D$5,0,($D$5-D4053+1)/365),0)</f>
        <v>0</v>
      </c>
      <c r="R4053" s="28">
        <f>IF(OR(P4053=1,Q4053=1),IF(D4053+364&lt;=$D$5,(D4053+364-$D$4+1)/365,IF(D4053&gt;$D$4,($D$5-D4053+1)/365,$D$6/365)),0)</f>
        <v>0</v>
      </c>
      <c r="S4053" s="28">
        <f>'Data &amp; Parameter'!$E$16*'Data &amp; Parameter'!$E$17*('Data &amp; Parameter'!$E$18+'Data &amp; Parameter'!$E$19)*'Data &amp; Parameter'!$E$20*'Data &amp; Parameter'!$E$37*R4053</f>
        <v>0</v>
      </c>
      <c r="T4053" s="28">
        <f t="shared" si="63"/>
        <v>0</v>
      </c>
    </row>
    <row r="4054" spans="1:20" ht="15.75" customHeight="1" x14ac:dyDescent="0.35">
      <c r="A4054">
        <v>4047</v>
      </c>
      <c r="B4054" s="76">
        <v>44255.401192129633</v>
      </c>
      <c r="C4054" s="1" t="s">
        <v>12836</v>
      </c>
      <c r="D4054" s="76">
        <v>44255.401597222226</v>
      </c>
      <c r="E4054" s="1" t="s">
        <v>12837</v>
      </c>
      <c r="F4054" s="1" t="s">
        <v>12838</v>
      </c>
      <c r="G4054" s="1" t="s">
        <v>123</v>
      </c>
      <c r="H4054" s="1" t="s">
        <v>124</v>
      </c>
      <c r="I4054" s="1" t="s">
        <v>125</v>
      </c>
      <c r="J4054" s="1" t="s">
        <v>12777</v>
      </c>
      <c r="K4054" s="1" t="s">
        <v>12778</v>
      </c>
      <c r="L4054">
        <f>ROUNDUP(IF(B4054&gt;$D$4,0,($D$4-B4054+1)/365),0)</f>
        <v>0</v>
      </c>
      <c r="M4054">
        <f>ROUNDUP(IF(B4054&gt;$D$5,0,($D$5-B4054+1)/365),0)</f>
        <v>0</v>
      </c>
      <c r="N4054" s="28">
        <f>IF(OR(L4054=1,M4054=1),IF(B4054+364&lt;=$D$5,(B4054+364-$D$4+1)/365,IF(B4054&gt;$D$4,($D$5-B4054+1)/365,$D$6/365)),0)</f>
        <v>0</v>
      </c>
      <c r="O4054" s="28">
        <f>'Data &amp; Parameter'!$E$16*'Data &amp; Parameter'!$E$17*('Data &amp; Parameter'!$E$18+'Data &amp; Parameter'!$E$19)*'Data &amp; Parameter'!$E$20*'Data &amp; Parameter'!$E$37*N4054</f>
        <v>0</v>
      </c>
      <c r="P4054">
        <f>ROUNDUP(IF(D4054&gt;$D$4,0,($D$4-D4054+1)/365),0)</f>
        <v>0</v>
      </c>
      <c r="Q4054">
        <f>ROUNDUP(IF(D4054&gt;$D$5,0,($D$5-D4054+1)/365),0)</f>
        <v>0</v>
      </c>
      <c r="R4054" s="28">
        <f>IF(OR(P4054=1,Q4054=1),IF(D4054+364&lt;=$D$5,(D4054+364-$D$4+1)/365,IF(D4054&gt;$D$4,($D$5-D4054+1)/365,$D$6/365)),0)</f>
        <v>0</v>
      </c>
      <c r="S4054" s="28">
        <f>'Data &amp; Parameter'!$E$16*'Data &amp; Parameter'!$E$17*('Data &amp; Parameter'!$E$18+'Data &amp; Parameter'!$E$19)*'Data &amp; Parameter'!$E$20*'Data &amp; Parameter'!$E$37*R4054</f>
        <v>0</v>
      </c>
      <c r="T4054" s="28">
        <f t="shared" si="63"/>
        <v>0</v>
      </c>
    </row>
    <row r="4055" spans="1:20" ht="15.75" customHeight="1" x14ac:dyDescent="0.35">
      <c r="A4055">
        <v>4048</v>
      </c>
      <c r="B4055" s="76">
        <v>44255.403900462959</v>
      </c>
      <c r="C4055" s="1" t="s">
        <v>12839</v>
      </c>
      <c r="D4055" s="76">
        <v>44255.404351851852</v>
      </c>
      <c r="E4055" s="1" t="s">
        <v>12840</v>
      </c>
      <c r="F4055" s="1" t="s">
        <v>12841</v>
      </c>
      <c r="G4055" s="1" t="s">
        <v>123</v>
      </c>
      <c r="H4055" s="1" t="s">
        <v>124</v>
      </c>
      <c r="I4055" s="1" t="s">
        <v>125</v>
      </c>
      <c r="J4055" s="1" t="s">
        <v>12777</v>
      </c>
      <c r="K4055" s="1" t="s">
        <v>12778</v>
      </c>
      <c r="L4055">
        <f>ROUNDUP(IF(B4055&gt;$D$4,0,($D$4-B4055+1)/365),0)</f>
        <v>0</v>
      </c>
      <c r="M4055">
        <f>ROUNDUP(IF(B4055&gt;$D$5,0,($D$5-B4055+1)/365),0)</f>
        <v>0</v>
      </c>
      <c r="N4055" s="28">
        <f>IF(OR(L4055=1,M4055=1),IF(B4055+364&lt;=$D$5,(B4055+364-$D$4+1)/365,IF(B4055&gt;$D$4,($D$5-B4055+1)/365,$D$6/365)),0)</f>
        <v>0</v>
      </c>
      <c r="O4055" s="28">
        <f>'Data &amp; Parameter'!$E$16*'Data &amp; Parameter'!$E$17*('Data &amp; Parameter'!$E$18+'Data &amp; Parameter'!$E$19)*'Data &amp; Parameter'!$E$20*'Data &amp; Parameter'!$E$37*N4055</f>
        <v>0</v>
      </c>
      <c r="P4055">
        <f>ROUNDUP(IF(D4055&gt;$D$4,0,($D$4-D4055+1)/365),0)</f>
        <v>0</v>
      </c>
      <c r="Q4055">
        <f>ROUNDUP(IF(D4055&gt;$D$5,0,($D$5-D4055+1)/365),0)</f>
        <v>0</v>
      </c>
      <c r="R4055" s="28">
        <f>IF(OR(P4055=1,Q4055=1),IF(D4055+364&lt;=$D$5,(D4055+364-$D$4+1)/365,IF(D4055&gt;$D$4,($D$5-D4055+1)/365,$D$6/365)),0)</f>
        <v>0</v>
      </c>
      <c r="S4055" s="28">
        <f>'Data &amp; Parameter'!$E$16*'Data &amp; Parameter'!$E$17*('Data &amp; Parameter'!$E$18+'Data &amp; Parameter'!$E$19)*'Data &amp; Parameter'!$E$20*'Data &amp; Parameter'!$E$37*R4055</f>
        <v>0</v>
      </c>
      <c r="T4055" s="28">
        <f t="shared" si="63"/>
        <v>0</v>
      </c>
    </row>
    <row r="4056" spans="1:20" ht="15.75" customHeight="1" x14ac:dyDescent="0.35">
      <c r="A4056">
        <v>4049</v>
      </c>
      <c r="B4056" s="76">
        <v>44255.404398148152</v>
      </c>
      <c r="C4056" s="1" t="s">
        <v>12842</v>
      </c>
      <c r="D4056" s="76">
        <v>44255.406307870369</v>
      </c>
      <c r="E4056" s="1" t="s">
        <v>12843</v>
      </c>
      <c r="F4056" s="1" t="s">
        <v>12844</v>
      </c>
      <c r="G4056" s="1" t="s">
        <v>123</v>
      </c>
      <c r="H4056" s="1" t="s">
        <v>124</v>
      </c>
      <c r="I4056" s="1" t="s">
        <v>125</v>
      </c>
      <c r="J4056" s="1" t="s">
        <v>9694</v>
      </c>
      <c r="K4056" s="1" t="s">
        <v>12832</v>
      </c>
      <c r="L4056">
        <f>ROUNDUP(IF(B4056&gt;$D$4,0,($D$4-B4056+1)/365),0)</f>
        <v>0</v>
      </c>
      <c r="M4056">
        <f>ROUNDUP(IF(B4056&gt;$D$5,0,($D$5-B4056+1)/365),0)</f>
        <v>0</v>
      </c>
      <c r="N4056" s="28">
        <f>IF(OR(L4056=1,M4056=1),IF(B4056+364&lt;=$D$5,(B4056+364-$D$4+1)/365,IF(B4056&gt;$D$4,($D$5-B4056+1)/365,$D$6/365)),0)</f>
        <v>0</v>
      </c>
      <c r="O4056" s="28">
        <f>'Data &amp; Parameter'!$E$16*'Data &amp; Parameter'!$E$17*('Data &amp; Parameter'!$E$18+'Data &amp; Parameter'!$E$19)*'Data &amp; Parameter'!$E$20*'Data &amp; Parameter'!$E$37*N4056</f>
        <v>0</v>
      </c>
      <c r="P4056">
        <f>ROUNDUP(IF(D4056&gt;$D$4,0,($D$4-D4056+1)/365),0)</f>
        <v>0</v>
      </c>
      <c r="Q4056">
        <f>ROUNDUP(IF(D4056&gt;$D$5,0,($D$5-D4056+1)/365),0)</f>
        <v>0</v>
      </c>
      <c r="R4056" s="28">
        <f>IF(OR(P4056=1,Q4056=1),IF(D4056+364&lt;=$D$5,(D4056+364-$D$4+1)/365,IF(D4056&gt;$D$4,($D$5-D4056+1)/365,$D$6/365)),0)</f>
        <v>0</v>
      </c>
      <c r="S4056" s="28">
        <f>'Data &amp; Parameter'!$E$16*'Data &amp; Parameter'!$E$17*('Data &amp; Parameter'!$E$18+'Data &amp; Parameter'!$E$19)*'Data &amp; Parameter'!$E$20*'Data &amp; Parameter'!$E$37*R4056</f>
        <v>0</v>
      </c>
      <c r="T4056" s="28">
        <f t="shared" si="63"/>
        <v>0</v>
      </c>
    </row>
    <row r="4057" spans="1:20" ht="15.75" customHeight="1" x14ac:dyDescent="0.35">
      <c r="A4057">
        <v>4050</v>
      </c>
      <c r="B4057" s="76">
        <v>44255.407002314816</v>
      </c>
      <c r="C4057" s="1" t="s">
        <v>12845</v>
      </c>
      <c r="D4057" s="76">
        <v>44255.407453703709</v>
      </c>
      <c r="E4057" s="1" t="s">
        <v>12846</v>
      </c>
      <c r="F4057" s="1" t="s">
        <v>12847</v>
      </c>
      <c r="G4057" s="1" t="s">
        <v>123</v>
      </c>
      <c r="H4057" s="1" t="s">
        <v>124</v>
      </c>
      <c r="I4057" s="1" t="s">
        <v>125</v>
      </c>
      <c r="J4057" s="1" t="s">
        <v>12777</v>
      </c>
      <c r="K4057" s="1" t="s">
        <v>12778</v>
      </c>
      <c r="L4057">
        <f>ROUNDUP(IF(B4057&gt;$D$4,0,($D$4-B4057+1)/365),0)</f>
        <v>0</v>
      </c>
      <c r="M4057">
        <f>ROUNDUP(IF(B4057&gt;$D$5,0,($D$5-B4057+1)/365),0)</f>
        <v>0</v>
      </c>
      <c r="N4057" s="28">
        <f>IF(OR(L4057=1,M4057=1),IF(B4057+364&lt;=$D$5,(B4057+364-$D$4+1)/365,IF(B4057&gt;$D$4,($D$5-B4057+1)/365,$D$6/365)),0)</f>
        <v>0</v>
      </c>
      <c r="O4057" s="28">
        <f>'Data &amp; Parameter'!$E$16*'Data &amp; Parameter'!$E$17*('Data &amp; Parameter'!$E$18+'Data &amp; Parameter'!$E$19)*'Data &amp; Parameter'!$E$20*'Data &amp; Parameter'!$E$37*N4057</f>
        <v>0</v>
      </c>
      <c r="P4057">
        <f>ROUNDUP(IF(D4057&gt;$D$4,0,($D$4-D4057+1)/365),0)</f>
        <v>0</v>
      </c>
      <c r="Q4057">
        <f>ROUNDUP(IF(D4057&gt;$D$5,0,($D$5-D4057+1)/365),0)</f>
        <v>0</v>
      </c>
      <c r="R4057" s="28">
        <f>IF(OR(P4057=1,Q4057=1),IF(D4057+364&lt;=$D$5,(D4057+364-$D$4+1)/365,IF(D4057&gt;$D$4,($D$5-D4057+1)/365,$D$6/365)),0)</f>
        <v>0</v>
      </c>
      <c r="S4057" s="28">
        <f>'Data &amp; Parameter'!$E$16*'Data &amp; Parameter'!$E$17*('Data &amp; Parameter'!$E$18+'Data &amp; Parameter'!$E$19)*'Data &amp; Parameter'!$E$20*'Data &amp; Parameter'!$E$37*R4057</f>
        <v>0</v>
      </c>
      <c r="T4057" s="28">
        <f t="shared" si="63"/>
        <v>0</v>
      </c>
    </row>
    <row r="4058" spans="1:20" ht="15.75" customHeight="1" x14ac:dyDescent="0.35">
      <c r="A4058">
        <v>4051</v>
      </c>
      <c r="B4058" s="76">
        <v>44255.409236111111</v>
      </c>
      <c r="C4058" s="1" t="s">
        <v>12848</v>
      </c>
      <c r="D4058" s="76">
        <v>44255.411458333328</v>
      </c>
      <c r="E4058" s="1" t="s">
        <v>12849</v>
      </c>
      <c r="F4058" s="1" t="s">
        <v>12850</v>
      </c>
      <c r="G4058" s="1" t="s">
        <v>123</v>
      </c>
      <c r="H4058" s="1" t="s">
        <v>124</v>
      </c>
      <c r="I4058" s="1" t="s">
        <v>125</v>
      </c>
      <c r="J4058" s="1" t="s">
        <v>9694</v>
      </c>
      <c r="K4058" s="1" t="s">
        <v>12832</v>
      </c>
      <c r="L4058">
        <f>ROUNDUP(IF(B4058&gt;$D$4,0,($D$4-B4058+1)/365),0)</f>
        <v>0</v>
      </c>
      <c r="M4058">
        <f>ROUNDUP(IF(B4058&gt;$D$5,0,($D$5-B4058+1)/365),0)</f>
        <v>0</v>
      </c>
      <c r="N4058" s="28">
        <f>IF(OR(L4058=1,M4058=1),IF(B4058+364&lt;=$D$5,(B4058+364-$D$4+1)/365,IF(B4058&gt;$D$4,($D$5-B4058+1)/365,$D$6/365)),0)</f>
        <v>0</v>
      </c>
      <c r="O4058" s="28">
        <f>'Data &amp; Parameter'!$E$16*'Data &amp; Parameter'!$E$17*('Data &amp; Parameter'!$E$18+'Data &amp; Parameter'!$E$19)*'Data &amp; Parameter'!$E$20*'Data &amp; Parameter'!$E$37*N4058</f>
        <v>0</v>
      </c>
      <c r="P4058">
        <f>ROUNDUP(IF(D4058&gt;$D$4,0,($D$4-D4058+1)/365),0)</f>
        <v>0</v>
      </c>
      <c r="Q4058">
        <f>ROUNDUP(IF(D4058&gt;$D$5,0,($D$5-D4058+1)/365),0)</f>
        <v>0</v>
      </c>
      <c r="R4058" s="28">
        <f>IF(OR(P4058=1,Q4058=1),IF(D4058+364&lt;=$D$5,(D4058+364-$D$4+1)/365,IF(D4058&gt;$D$4,($D$5-D4058+1)/365,$D$6/365)),0)</f>
        <v>0</v>
      </c>
      <c r="S4058" s="28">
        <f>'Data &amp; Parameter'!$E$16*'Data &amp; Parameter'!$E$17*('Data &amp; Parameter'!$E$18+'Data &amp; Parameter'!$E$19)*'Data &amp; Parameter'!$E$20*'Data &amp; Parameter'!$E$37*R4058</f>
        <v>0</v>
      </c>
      <c r="T4058" s="28">
        <f t="shared" si="63"/>
        <v>0</v>
      </c>
    </row>
    <row r="4059" spans="1:20" ht="15.75" customHeight="1" x14ac:dyDescent="0.35">
      <c r="A4059">
        <v>4052</v>
      </c>
      <c r="B4059" s="76">
        <v>44255.410462962958</v>
      </c>
      <c r="C4059" s="1" t="s">
        <v>12851</v>
      </c>
      <c r="D4059" s="76">
        <v>44255.411145833335</v>
      </c>
      <c r="E4059" s="1" t="s">
        <v>12852</v>
      </c>
      <c r="F4059" s="1" t="s">
        <v>12853</v>
      </c>
      <c r="G4059" s="1" t="s">
        <v>123</v>
      </c>
      <c r="H4059" s="1" t="s">
        <v>124</v>
      </c>
      <c r="I4059" s="1" t="s">
        <v>125</v>
      </c>
      <c r="J4059" s="1" t="s">
        <v>9077</v>
      </c>
      <c r="K4059" s="1" t="s">
        <v>12854</v>
      </c>
      <c r="L4059">
        <f>ROUNDUP(IF(B4059&gt;$D$4,0,($D$4-B4059+1)/365),0)</f>
        <v>0</v>
      </c>
      <c r="M4059">
        <f>ROUNDUP(IF(B4059&gt;$D$5,0,($D$5-B4059+1)/365),0)</f>
        <v>0</v>
      </c>
      <c r="N4059" s="28">
        <f>IF(OR(L4059=1,M4059=1),IF(B4059+364&lt;=$D$5,(B4059+364-$D$4+1)/365,IF(B4059&gt;$D$4,($D$5-B4059+1)/365,$D$6/365)),0)</f>
        <v>0</v>
      </c>
      <c r="O4059" s="28">
        <f>'Data &amp; Parameter'!$E$16*'Data &amp; Parameter'!$E$17*('Data &amp; Parameter'!$E$18+'Data &amp; Parameter'!$E$19)*'Data &amp; Parameter'!$E$20*'Data &amp; Parameter'!$E$37*N4059</f>
        <v>0</v>
      </c>
      <c r="P4059">
        <f>ROUNDUP(IF(D4059&gt;$D$4,0,($D$4-D4059+1)/365),0)</f>
        <v>0</v>
      </c>
      <c r="Q4059">
        <f>ROUNDUP(IF(D4059&gt;$D$5,0,($D$5-D4059+1)/365),0)</f>
        <v>0</v>
      </c>
      <c r="R4059" s="28">
        <f>IF(OR(P4059=1,Q4059=1),IF(D4059+364&lt;=$D$5,(D4059+364-$D$4+1)/365,IF(D4059&gt;$D$4,($D$5-D4059+1)/365,$D$6/365)),0)</f>
        <v>0</v>
      </c>
      <c r="S4059" s="28">
        <f>'Data &amp; Parameter'!$E$16*'Data &amp; Parameter'!$E$17*('Data &amp; Parameter'!$E$18+'Data &amp; Parameter'!$E$19)*'Data &amp; Parameter'!$E$20*'Data &amp; Parameter'!$E$37*R4059</f>
        <v>0</v>
      </c>
      <c r="T4059" s="28">
        <f t="shared" si="63"/>
        <v>0</v>
      </c>
    </row>
    <row r="4060" spans="1:20" ht="15.75" customHeight="1" x14ac:dyDescent="0.35">
      <c r="A4060">
        <v>4053</v>
      </c>
      <c r="B4060" s="76">
        <v>44255.410694444443</v>
      </c>
      <c r="C4060" s="1" t="s">
        <v>12855</v>
      </c>
      <c r="D4060" s="76">
        <v>44255.411446759259</v>
      </c>
      <c r="E4060" s="1" t="s">
        <v>12856</v>
      </c>
      <c r="F4060" s="1" t="s">
        <v>12857</v>
      </c>
      <c r="G4060" s="1" t="s">
        <v>123</v>
      </c>
      <c r="H4060" s="1" t="s">
        <v>124</v>
      </c>
      <c r="I4060" s="1" t="s">
        <v>125</v>
      </c>
      <c r="J4060" s="1" t="s">
        <v>12777</v>
      </c>
      <c r="K4060" s="1" t="s">
        <v>12778</v>
      </c>
      <c r="L4060">
        <f>ROUNDUP(IF(B4060&gt;$D$4,0,($D$4-B4060+1)/365),0)</f>
        <v>0</v>
      </c>
      <c r="M4060">
        <f>ROUNDUP(IF(B4060&gt;$D$5,0,($D$5-B4060+1)/365),0)</f>
        <v>0</v>
      </c>
      <c r="N4060" s="28">
        <f>IF(OR(L4060=1,M4060=1),IF(B4060+364&lt;=$D$5,(B4060+364-$D$4+1)/365,IF(B4060&gt;$D$4,($D$5-B4060+1)/365,$D$6/365)),0)</f>
        <v>0</v>
      </c>
      <c r="O4060" s="28">
        <f>'Data &amp; Parameter'!$E$16*'Data &amp; Parameter'!$E$17*('Data &amp; Parameter'!$E$18+'Data &amp; Parameter'!$E$19)*'Data &amp; Parameter'!$E$20*'Data &amp; Parameter'!$E$37*N4060</f>
        <v>0</v>
      </c>
      <c r="P4060">
        <f>ROUNDUP(IF(D4060&gt;$D$4,0,($D$4-D4060+1)/365),0)</f>
        <v>0</v>
      </c>
      <c r="Q4060">
        <f>ROUNDUP(IF(D4060&gt;$D$5,0,($D$5-D4060+1)/365),0)</f>
        <v>0</v>
      </c>
      <c r="R4060" s="28">
        <f>IF(OR(P4060=1,Q4060=1),IF(D4060+364&lt;=$D$5,(D4060+364-$D$4+1)/365,IF(D4060&gt;$D$4,($D$5-D4060+1)/365,$D$6/365)),0)</f>
        <v>0</v>
      </c>
      <c r="S4060" s="28">
        <f>'Data &amp; Parameter'!$E$16*'Data &amp; Parameter'!$E$17*('Data &amp; Parameter'!$E$18+'Data &amp; Parameter'!$E$19)*'Data &amp; Parameter'!$E$20*'Data &amp; Parameter'!$E$37*R4060</f>
        <v>0</v>
      </c>
      <c r="T4060" s="28">
        <f t="shared" si="63"/>
        <v>0</v>
      </c>
    </row>
    <row r="4061" spans="1:20" ht="15.75" customHeight="1" x14ac:dyDescent="0.35">
      <c r="A4061">
        <v>4054</v>
      </c>
      <c r="B4061" s="76">
        <v>44255.412442129629</v>
      </c>
      <c r="C4061" s="1" t="s">
        <v>12858</v>
      </c>
      <c r="D4061" s="76">
        <v>44255.412962962961</v>
      </c>
      <c r="E4061" s="1" t="s">
        <v>12859</v>
      </c>
      <c r="F4061" s="1" t="s">
        <v>12860</v>
      </c>
      <c r="G4061" s="1" t="s">
        <v>123</v>
      </c>
      <c r="H4061" s="1" t="s">
        <v>124</v>
      </c>
      <c r="I4061" s="1" t="s">
        <v>125</v>
      </c>
      <c r="J4061" s="1" t="s">
        <v>9077</v>
      </c>
      <c r="K4061" s="1" t="s">
        <v>12861</v>
      </c>
      <c r="L4061">
        <f>ROUNDUP(IF(B4061&gt;$D$4,0,($D$4-B4061+1)/365),0)</f>
        <v>0</v>
      </c>
      <c r="M4061">
        <f>ROUNDUP(IF(B4061&gt;$D$5,0,($D$5-B4061+1)/365),0)</f>
        <v>0</v>
      </c>
      <c r="N4061" s="28">
        <f>IF(OR(L4061=1,M4061=1),IF(B4061+364&lt;=$D$5,(B4061+364-$D$4+1)/365,IF(B4061&gt;$D$4,($D$5-B4061+1)/365,$D$6/365)),0)</f>
        <v>0</v>
      </c>
      <c r="O4061" s="28">
        <f>'Data &amp; Parameter'!$E$16*'Data &amp; Parameter'!$E$17*('Data &amp; Parameter'!$E$18+'Data &amp; Parameter'!$E$19)*'Data &amp; Parameter'!$E$20*'Data &amp; Parameter'!$E$37*N4061</f>
        <v>0</v>
      </c>
      <c r="P4061">
        <f>ROUNDUP(IF(D4061&gt;$D$4,0,($D$4-D4061+1)/365),0)</f>
        <v>0</v>
      </c>
      <c r="Q4061">
        <f>ROUNDUP(IF(D4061&gt;$D$5,0,($D$5-D4061+1)/365),0)</f>
        <v>0</v>
      </c>
      <c r="R4061" s="28">
        <f>IF(OR(P4061=1,Q4061=1),IF(D4061+364&lt;=$D$5,(D4061+364-$D$4+1)/365,IF(D4061&gt;$D$4,($D$5-D4061+1)/365,$D$6/365)),0)</f>
        <v>0</v>
      </c>
      <c r="S4061" s="28">
        <f>'Data &amp; Parameter'!$E$16*'Data &amp; Parameter'!$E$17*('Data &amp; Parameter'!$E$18+'Data &amp; Parameter'!$E$19)*'Data &amp; Parameter'!$E$20*'Data &amp; Parameter'!$E$37*R4061</f>
        <v>0</v>
      </c>
      <c r="T4061" s="28">
        <f t="shared" si="63"/>
        <v>0</v>
      </c>
    </row>
    <row r="4062" spans="1:20" ht="15.75" customHeight="1" x14ac:dyDescent="0.35">
      <c r="A4062">
        <v>4055</v>
      </c>
      <c r="B4062" s="76">
        <v>44255.413321759261</v>
      </c>
      <c r="C4062" s="1" t="s">
        <v>12862</v>
      </c>
      <c r="D4062" s="76">
        <v>44255.414224537039</v>
      </c>
      <c r="E4062" s="1" t="s">
        <v>12863</v>
      </c>
      <c r="F4062" s="1" t="s">
        <v>12864</v>
      </c>
      <c r="G4062" s="1" t="s">
        <v>123</v>
      </c>
      <c r="H4062" s="1" t="s">
        <v>124</v>
      </c>
      <c r="I4062" s="1" t="s">
        <v>125</v>
      </c>
      <c r="J4062" s="1" t="s">
        <v>9077</v>
      </c>
      <c r="K4062" s="1" t="s">
        <v>12865</v>
      </c>
      <c r="L4062">
        <f>ROUNDUP(IF(B4062&gt;$D$4,0,($D$4-B4062+1)/365),0)</f>
        <v>0</v>
      </c>
      <c r="M4062">
        <f>ROUNDUP(IF(B4062&gt;$D$5,0,($D$5-B4062+1)/365),0)</f>
        <v>0</v>
      </c>
      <c r="N4062" s="28">
        <f>IF(OR(L4062=1,M4062=1),IF(B4062+364&lt;=$D$5,(B4062+364-$D$4+1)/365,IF(B4062&gt;$D$4,($D$5-B4062+1)/365,$D$6/365)),0)</f>
        <v>0</v>
      </c>
      <c r="O4062" s="28">
        <f>'Data &amp; Parameter'!$E$16*'Data &amp; Parameter'!$E$17*('Data &amp; Parameter'!$E$18+'Data &amp; Parameter'!$E$19)*'Data &amp; Parameter'!$E$20*'Data &amp; Parameter'!$E$37*N4062</f>
        <v>0</v>
      </c>
      <c r="P4062">
        <f>ROUNDUP(IF(D4062&gt;$D$4,0,($D$4-D4062+1)/365),0)</f>
        <v>0</v>
      </c>
      <c r="Q4062">
        <f>ROUNDUP(IF(D4062&gt;$D$5,0,($D$5-D4062+1)/365),0)</f>
        <v>0</v>
      </c>
      <c r="R4062" s="28">
        <f>IF(OR(P4062=1,Q4062=1),IF(D4062+364&lt;=$D$5,(D4062+364-$D$4+1)/365,IF(D4062&gt;$D$4,($D$5-D4062+1)/365,$D$6/365)),0)</f>
        <v>0</v>
      </c>
      <c r="S4062" s="28">
        <f>'Data &amp; Parameter'!$E$16*'Data &amp; Parameter'!$E$17*('Data &amp; Parameter'!$E$18+'Data &amp; Parameter'!$E$19)*'Data &amp; Parameter'!$E$20*'Data &amp; Parameter'!$E$37*R4062</f>
        <v>0</v>
      </c>
      <c r="T4062" s="28">
        <f t="shared" si="63"/>
        <v>0</v>
      </c>
    </row>
    <row r="4063" spans="1:20" ht="15.75" customHeight="1" x14ac:dyDescent="0.35">
      <c r="A4063">
        <v>4056</v>
      </c>
      <c r="B4063" s="76">
        <v>44255.414340277777</v>
      </c>
      <c r="C4063" s="1" t="s">
        <v>12866</v>
      </c>
      <c r="D4063" s="76">
        <v>44255.414942129632</v>
      </c>
      <c r="E4063" s="1" t="s">
        <v>12867</v>
      </c>
      <c r="F4063" s="1" t="s">
        <v>12868</v>
      </c>
      <c r="G4063" s="1" t="s">
        <v>123</v>
      </c>
      <c r="H4063" s="1" t="s">
        <v>124</v>
      </c>
      <c r="I4063" s="1" t="s">
        <v>125</v>
      </c>
      <c r="J4063" s="1" t="s">
        <v>12777</v>
      </c>
      <c r="K4063" s="1" t="s">
        <v>12778</v>
      </c>
      <c r="L4063">
        <f>ROUNDUP(IF(B4063&gt;$D$4,0,($D$4-B4063+1)/365),0)</f>
        <v>0</v>
      </c>
      <c r="M4063">
        <f>ROUNDUP(IF(B4063&gt;$D$5,0,($D$5-B4063+1)/365),0)</f>
        <v>0</v>
      </c>
      <c r="N4063" s="28">
        <f>IF(OR(L4063=1,M4063=1),IF(B4063+364&lt;=$D$5,(B4063+364-$D$4+1)/365,IF(B4063&gt;$D$4,($D$5-B4063+1)/365,$D$6/365)),0)</f>
        <v>0</v>
      </c>
      <c r="O4063" s="28">
        <f>'Data &amp; Parameter'!$E$16*'Data &amp; Parameter'!$E$17*('Data &amp; Parameter'!$E$18+'Data &amp; Parameter'!$E$19)*'Data &amp; Parameter'!$E$20*'Data &amp; Parameter'!$E$37*N4063</f>
        <v>0</v>
      </c>
      <c r="P4063">
        <f>ROUNDUP(IF(D4063&gt;$D$4,0,($D$4-D4063+1)/365),0)</f>
        <v>0</v>
      </c>
      <c r="Q4063">
        <f>ROUNDUP(IF(D4063&gt;$D$5,0,($D$5-D4063+1)/365),0)</f>
        <v>0</v>
      </c>
      <c r="R4063" s="28">
        <f>IF(OR(P4063=1,Q4063=1),IF(D4063+364&lt;=$D$5,(D4063+364-$D$4+1)/365,IF(D4063&gt;$D$4,($D$5-D4063+1)/365,$D$6/365)),0)</f>
        <v>0</v>
      </c>
      <c r="S4063" s="28">
        <f>'Data &amp; Parameter'!$E$16*'Data &amp; Parameter'!$E$17*('Data &amp; Parameter'!$E$18+'Data &amp; Parameter'!$E$19)*'Data &amp; Parameter'!$E$20*'Data &amp; Parameter'!$E$37*R4063</f>
        <v>0</v>
      </c>
      <c r="T4063" s="28">
        <f t="shared" si="63"/>
        <v>0</v>
      </c>
    </row>
    <row r="4064" spans="1:20" ht="15.75" customHeight="1" x14ac:dyDescent="0.35">
      <c r="A4064">
        <v>4057</v>
      </c>
      <c r="B4064" s="76">
        <v>44255.415254629625</v>
      </c>
      <c r="C4064" s="1" t="s">
        <v>12869</v>
      </c>
      <c r="D4064" s="76">
        <v>44255.415636574078</v>
      </c>
      <c r="E4064" s="1" t="s">
        <v>12870</v>
      </c>
      <c r="F4064" s="1" t="s">
        <v>12871</v>
      </c>
      <c r="G4064" s="1" t="s">
        <v>123</v>
      </c>
      <c r="H4064" s="1" t="s">
        <v>124</v>
      </c>
      <c r="I4064" s="1" t="s">
        <v>125</v>
      </c>
      <c r="J4064" s="1" t="s">
        <v>9077</v>
      </c>
      <c r="K4064" s="1" t="s">
        <v>12872</v>
      </c>
      <c r="L4064">
        <f>ROUNDUP(IF(B4064&gt;$D$4,0,($D$4-B4064+1)/365),0)</f>
        <v>0</v>
      </c>
      <c r="M4064">
        <f>ROUNDUP(IF(B4064&gt;$D$5,0,($D$5-B4064+1)/365),0)</f>
        <v>0</v>
      </c>
      <c r="N4064" s="28">
        <f>IF(OR(L4064=1,M4064=1),IF(B4064+364&lt;=$D$5,(B4064+364-$D$4+1)/365,IF(B4064&gt;$D$4,($D$5-B4064+1)/365,$D$6/365)),0)</f>
        <v>0</v>
      </c>
      <c r="O4064" s="28">
        <f>'Data &amp; Parameter'!$E$16*'Data &amp; Parameter'!$E$17*('Data &amp; Parameter'!$E$18+'Data &amp; Parameter'!$E$19)*'Data &amp; Parameter'!$E$20*'Data &amp; Parameter'!$E$37*N4064</f>
        <v>0</v>
      </c>
      <c r="P4064">
        <f>ROUNDUP(IF(D4064&gt;$D$4,0,($D$4-D4064+1)/365),0)</f>
        <v>0</v>
      </c>
      <c r="Q4064">
        <f>ROUNDUP(IF(D4064&gt;$D$5,0,($D$5-D4064+1)/365),0)</f>
        <v>0</v>
      </c>
      <c r="R4064" s="28">
        <f>IF(OR(P4064=1,Q4064=1),IF(D4064+364&lt;=$D$5,(D4064+364-$D$4+1)/365,IF(D4064&gt;$D$4,($D$5-D4064+1)/365,$D$6/365)),0)</f>
        <v>0</v>
      </c>
      <c r="S4064" s="28">
        <f>'Data &amp; Parameter'!$E$16*'Data &amp; Parameter'!$E$17*('Data &amp; Parameter'!$E$18+'Data &amp; Parameter'!$E$19)*'Data &amp; Parameter'!$E$20*'Data &amp; Parameter'!$E$37*R4064</f>
        <v>0</v>
      </c>
      <c r="T4064" s="28">
        <f t="shared" si="63"/>
        <v>0</v>
      </c>
    </row>
    <row r="4065" spans="1:20" ht="15.75" customHeight="1" x14ac:dyDescent="0.35">
      <c r="A4065">
        <v>4058</v>
      </c>
      <c r="B4065" s="76">
        <v>44255.416562500002</v>
      </c>
      <c r="C4065" s="1" t="s">
        <v>12873</v>
      </c>
      <c r="D4065" s="76">
        <v>44255.417037037041</v>
      </c>
      <c r="E4065" s="1" t="s">
        <v>12874</v>
      </c>
      <c r="F4065" s="1" t="s">
        <v>12875</v>
      </c>
      <c r="G4065" s="1" t="s">
        <v>123</v>
      </c>
      <c r="H4065" s="1" t="s">
        <v>124</v>
      </c>
      <c r="I4065" s="1" t="s">
        <v>125</v>
      </c>
      <c r="J4065" s="1" t="s">
        <v>9808</v>
      </c>
      <c r="K4065" s="1" t="s">
        <v>12876</v>
      </c>
      <c r="L4065">
        <f>ROUNDUP(IF(B4065&gt;$D$4,0,($D$4-B4065+1)/365),0)</f>
        <v>0</v>
      </c>
      <c r="M4065">
        <f>ROUNDUP(IF(B4065&gt;$D$5,0,($D$5-B4065+1)/365),0)</f>
        <v>0</v>
      </c>
      <c r="N4065" s="28">
        <f>IF(OR(L4065=1,M4065=1),IF(B4065+364&lt;=$D$5,(B4065+364-$D$4+1)/365,IF(B4065&gt;$D$4,($D$5-B4065+1)/365,$D$6/365)),0)</f>
        <v>0</v>
      </c>
      <c r="O4065" s="28">
        <f>'Data &amp; Parameter'!$E$16*'Data &amp; Parameter'!$E$17*('Data &amp; Parameter'!$E$18+'Data &amp; Parameter'!$E$19)*'Data &amp; Parameter'!$E$20*'Data &amp; Parameter'!$E$37*N4065</f>
        <v>0</v>
      </c>
      <c r="P4065">
        <f>ROUNDUP(IF(D4065&gt;$D$4,0,($D$4-D4065+1)/365),0)</f>
        <v>0</v>
      </c>
      <c r="Q4065">
        <f>ROUNDUP(IF(D4065&gt;$D$5,0,($D$5-D4065+1)/365),0)</f>
        <v>0</v>
      </c>
      <c r="R4065" s="28">
        <f>IF(OR(P4065=1,Q4065=1),IF(D4065+364&lt;=$D$5,(D4065+364-$D$4+1)/365,IF(D4065&gt;$D$4,($D$5-D4065+1)/365,$D$6/365)),0)</f>
        <v>0</v>
      </c>
      <c r="S4065" s="28">
        <f>'Data &amp; Parameter'!$E$16*'Data &amp; Parameter'!$E$17*('Data &amp; Parameter'!$E$18+'Data &amp; Parameter'!$E$19)*'Data &amp; Parameter'!$E$20*'Data &amp; Parameter'!$E$37*R4065</f>
        <v>0</v>
      </c>
      <c r="T4065" s="28">
        <f t="shared" si="63"/>
        <v>0</v>
      </c>
    </row>
    <row r="4066" spans="1:20" ht="15.75" customHeight="1" x14ac:dyDescent="0.35">
      <c r="A4066">
        <v>4059</v>
      </c>
      <c r="B4066" s="76">
        <v>44255.417743055557</v>
      </c>
      <c r="C4066" s="1" t="s">
        <v>12877</v>
      </c>
      <c r="D4066" s="76">
        <v>44255.418842592597</v>
      </c>
      <c r="E4066" s="1" t="s">
        <v>12878</v>
      </c>
      <c r="F4066" s="1" t="s">
        <v>12879</v>
      </c>
      <c r="G4066" s="1" t="s">
        <v>123</v>
      </c>
      <c r="H4066" s="1" t="s">
        <v>124</v>
      </c>
      <c r="I4066" s="1" t="s">
        <v>125</v>
      </c>
      <c r="J4066" s="1" t="s">
        <v>9077</v>
      </c>
      <c r="K4066" s="1" t="s">
        <v>12865</v>
      </c>
      <c r="L4066">
        <f>ROUNDUP(IF(B4066&gt;$D$4,0,($D$4-B4066+1)/365),0)</f>
        <v>0</v>
      </c>
      <c r="M4066">
        <f>ROUNDUP(IF(B4066&gt;$D$5,0,($D$5-B4066+1)/365),0)</f>
        <v>0</v>
      </c>
      <c r="N4066" s="28">
        <f>IF(OR(L4066=1,M4066=1),IF(B4066+364&lt;=$D$5,(B4066+364-$D$4+1)/365,IF(B4066&gt;$D$4,($D$5-B4066+1)/365,$D$6/365)),0)</f>
        <v>0</v>
      </c>
      <c r="O4066" s="28">
        <f>'Data &amp; Parameter'!$E$16*'Data &amp; Parameter'!$E$17*('Data &amp; Parameter'!$E$18+'Data &amp; Parameter'!$E$19)*'Data &amp; Parameter'!$E$20*'Data &amp; Parameter'!$E$37*N4066</f>
        <v>0</v>
      </c>
      <c r="P4066">
        <f>ROUNDUP(IF(D4066&gt;$D$4,0,($D$4-D4066+1)/365),0)</f>
        <v>0</v>
      </c>
      <c r="Q4066">
        <f>ROUNDUP(IF(D4066&gt;$D$5,0,($D$5-D4066+1)/365),0)</f>
        <v>0</v>
      </c>
      <c r="R4066" s="28">
        <f>IF(OR(P4066=1,Q4066=1),IF(D4066+364&lt;=$D$5,(D4066+364-$D$4+1)/365,IF(D4066&gt;$D$4,($D$5-D4066+1)/365,$D$6/365)),0)</f>
        <v>0</v>
      </c>
      <c r="S4066" s="28">
        <f>'Data &amp; Parameter'!$E$16*'Data &amp; Parameter'!$E$17*('Data &amp; Parameter'!$E$18+'Data &amp; Parameter'!$E$19)*'Data &amp; Parameter'!$E$20*'Data &amp; Parameter'!$E$37*R4066</f>
        <v>0</v>
      </c>
      <c r="T4066" s="28">
        <f t="shared" si="63"/>
        <v>0</v>
      </c>
    </row>
    <row r="4067" spans="1:20" ht="15.75" customHeight="1" x14ac:dyDescent="0.35">
      <c r="A4067">
        <v>4060</v>
      </c>
      <c r="B4067" s="76">
        <v>44255.417997685188</v>
      </c>
      <c r="C4067" s="1" t="s">
        <v>12880</v>
      </c>
      <c r="D4067" s="76">
        <v>44255.41987268519</v>
      </c>
      <c r="E4067" s="1" t="s">
        <v>12881</v>
      </c>
      <c r="F4067" s="1" t="s">
        <v>12882</v>
      </c>
      <c r="G4067" s="1" t="s">
        <v>123</v>
      </c>
      <c r="H4067" s="1" t="s">
        <v>124</v>
      </c>
      <c r="I4067" s="1" t="s">
        <v>125</v>
      </c>
      <c r="J4067" s="1" t="s">
        <v>12777</v>
      </c>
      <c r="K4067" s="1" t="s">
        <v>12778</v>
      </c>
      <c r="L4067">
        <f>ROUNDUP(IF(B4067&gt;$D$4,0,($D$4-B4067+1)/365),0)</f>
        <v>0</v>
      </c>
      <c r="M4067">
        <f>ROUNDUP(IF(B4067&gt;$D$5,0,($D$5-B4067+1)/365),0)</f>
        <v>0</v>
      </c>
      <c r="N4067" s="28">
        <f>IF(OR(L4067=1,M4067=1),IF(B4067+364&lt;=$D$5,(B4067+364-$D$4+1)/365,IF(B4067&gt;$D$4,($D$5-B4067+1)/365,$D$6/365)),0)</f>
        <v>0</v>
      </c>
      <c r="O4067" s="28">
        <f>'Data &amp; Parameter'!$E$16*'Data &amp; Parameter'!$E$17*('Data &amp; Parameter'!$E$18+'Data &amp; Parameter'!$E$19)*'Data &amp; Parameter'!$E$20*'Data &amp; Parameter'!$E$37*N4067</f>
        <v>0</v>
      </c>
      <c r="P4067">
        <f>ROUNDUP(IF(D4067&gt;$D$4,0,($D$4-D4067+1)/365),0)</f>
        <v>0</v>
      </c>
      <c r="Q4067">
        <f>ROUNDUP(IF(D4067&gt;$D$5,0,($D$5-D4067+1)/365),0)</f>
        <v>0</v>
      </c>
      <c r="R4067" s="28">
        <f>IF(OR(P4067=1,Q4067=1),IF(D4067+364&lt;=$D$5,(D4067+364-$D$4+1)/365,IF(D4067&gt;$D$4,($D$5-D4067+1)/365,$D$6/365)),0)</f>
        <v>0</v>
      </c>
      <c r="S4067" s="28">
        <f>'Data &amp; Parameter'!$E$16*'Data &amp; Parameter'!$E$17*('Data &amp; Parameter'!$E$18+'Data &amp; Parameter'!$E$19)*'Data &amp; Parameter'!$E$20*'Data &amp; Parameter'!$E$37*R4067</f>
        <v>0</v>
      </c>
      <c r="T4067" s="28">
        <f t="shared" si="63"/>
        <v>0</v>
      </c>
    </row>
    <row r="4068" spans="1:20" ht="15.75" customHeight="1" x14ac:dyDescent="0.35">
      <c r="A4068">
        <v>4061</v>
      </c>
      <c r="B4068" s="76">
        <v>44255.420960648145</v>
      </c>
      <c r="C4068" s="1" t="s">
        <v>12883</v>
      </c>
      <c r="D4068" s="76">
        <v>44255.423645833333</v>
      </c>
      <c r="E4068" s="1" t="s">
        <v>12884</v>
      </c>
      <c r="F4068" s="1" t="s">
        <v>12885</v>
      </c>
      <c r="G4068" s="1" t="s">
        <v>123</v>
      </c>
      <c r="H4068" s="1" t="s">
        <v>124</v>
      </c>
      <c r="I4068" s="1" t="s">
        <v>125</v>
      </c>
      <c r="J4068" s="1" t="s">
        <v>9694</v>
      </c>
      <c r="K4068" s="1" t="s">
        <v>12886</v>
      </c>
      <c r="L4068">
        <f>ROUNDUP(IF(B4068&gt;$D$4,0,($D$4-B4068+1)/365),0)</f>
        <v>0</v>
      </c>
      <c r="M4068">
        <f>ROUNDUP(IF(B4068&gt;$D$5,0,($D$5-B4068+1)/365),0)</f>
        <v>0</v>
      </c>
      <c r="N4068" s="28">
        <f>IF(OR(L4068=1,M4068=1),IF(B4068+364&lt;=$D$5,(B4068+364-$D$4+1)/365,IF(B4068&gt;$D$4,($D$5-B4068+1)/365,$D$6/365)),0)</f>
        <v>0</v>
      </c>
      <c r="O4068" s="28">
        <f>'Data &amp; Parameter'!$E$16*'Data &amp; Parameter'!$E$17*('Data &amp; Parameter'!$E$18+'Data &amp; Parameter'!$E$19)*'Data &amp; Parameter'!$E$20*'Data &amp; Parameter'!$E$37*N4068</f>
        <v>0</v>
      </c>
      <c r="P4068">
        <f>ROUNDUP(IF(D4068&gt;$D$4,0,($D$4-D4068+1)/365),0)</f>
        <v>0</v>
      </c>
      <c r="Q4068">
        <f>ROUNDUP(IF(D4068&gt;$D$5,0,($D$5-D4068+1)/365),0)</f>
        <v>0</v>
      </c>
      <c r="R4068" s="28">
        <f>IF(OR(P4068=1,Q4068=1),IF(D4068+364&lt;=$D$5,(D4068+364-$D$4+1)/365,IF(D4068&gt;$D$4,($D$5-D4068+1)/365,$D$6/365)),0)</f>
        <v>0</v>
      </c>
      <c r="S4068" s="28">
        <f>'Data &amp; Parameter'!$E$16*'Data &amp; Parameter'!$E$17*('Data &amp; Parameter'!$E$18+'Data &amp; Parameter'!$E$19)*'Data &amp; Parameter'!$E$20*'Data &amp; Parameter'!$E$37*R4068</f>
        <v>0</v>
      </c>
      <c r="T4068" s="28">
        <f t="shared" si="63"/>
        <v>0</v>
      </c>
    </row>
    <row r="4069" spans="1:20" ht="15.75" customHeight="1" x14ac:dyDescent="0.35">
      <c r="A4069">
        <v>4062</v>
      </c>
      <c r="B4069" s="76">
        <v>44255.421435185184</v>
      </c>
      <c r="C4069" s="1" t="s">
        <v>12887</v>
      </c>
      <c r="D4069" s="76">
        <v>44255.421956018516</v>
      </c>
      <c r="E4069" s="1" t="s">
        <v>12888</v>
      </c>
      <c r="F4069" s="1" t="s">
        <v>12889</v>
      </c>
      <c r="G4069" s="1" t="s">
        <v>123</v>
      </c>
      <c r="H4069" s="1" t="s">
        <v>124</v>
      </c>
      <c r="I4069" s="1" t="s">
        <v>125</v>
      </c>
      <c r="J4069" s="1" t="s">
        <v>9808</v>
      </c>
      <c r="K4069" s="1" t="s">
        <v>12876</v>
      </c>
      <c r="L4069">
        <f>ROUNDUP(IF(B4069&gt;$D$4,0,($D$4-B4069+1)/365),0)</f>
        <v>0</v>
      </c>
      <c r="M4069">
        <f>ROUNDUP(IF(B4069&gt;$D$5,0,($D$5-B4069+1)/365),0)</f>
        <v>0</v>
      </c>
      <c r="N4069" s="28">
        <f>IF(OR(L4069=1,M4069=1),IF(B4069+364&lt;=$D$5,(B4069+364-$D$4+1)/365,IF(B4069&gt;$D$4,($D$5-B4069+1)/365,$D$6/365)),0)</f>
        <v>0</v>
      </c>
      <c r="O4069" s="28">
        <f>'Data &amp; Parameter'!$E$16*'Data &amp; Parameter'!$E$17*('Data &amp; Parameter'!$E$18+'Data &amp; Parameter'!$E$19)*'Data &amp; Parameter'!$E$20*'Data &amp; Parameter'!$E$37*N4069</f>
        <v>0</v>
      </c>
      <c r="P4069">
        <f>ROUNDUP(IF(D4069&gt;$D$4,0,($D$4-D4069+1)/365),0)</f>
        <v>0</v>
      </c>
      <c r="Q4069">
        <f>ROUNDUP(IF(D4069&gt;$D$5,0,($D$5-D4069+1)/365),0)</f>
        <v>0</v>
      </c>
      <c r="R4069" s="28">
        <f>IF(OR(P4069=1,Q4069=1),IF(D4069+364&lt;=$D$5,(D4069+364-$D$4+1)/365,IF(D4069&gt;$D$4,($D$5-D4069+1)/365,$D$6/365)),0)</f>
        <v>0</v>
      </c>
      <c r="S4069" s="28">
        <f>'Data &amp; Parameter'!$E$16*'Data &amp; Parameter'!$E$17*('Data &amp; Parameter'!$E$18+'Data &amp; Parameter'!$E$19)*'Data &amp; Parameter'!$E$20*'Data &amp; Parameter'!$E$37*R4069</f>
        <v>0</v>
      </c>
      <c r="T4069" s="28">
        <f t="shared" si="63"/>
        <v>0</v>
      </c>
    </row>
    <row r="4070" spans="1:20" ht="15.75" customHeight="1" x14ac:dyDescent="0.35">
      <c r="A4070">
        <v>4063</v>
      </c>
      <c r="B4070" s="76">
        <v>44255.4216087963</v>
      </c>
      <c r="C4070" s="1" t="s">
        <v>12890</v>
      </c>
      <c r="D4070" s="76">
        <v>44255.422407407408</v>
      </c>
      <c r="E4070" s="1" t="s">
        <v>12891</v>
      </c>
      <c r="F4070" s="1" t="s">
        <v>12892</v>
      </c>
      <c r="G4070" s="1" t="s">
        <v>123</v>
      </c>
      <c r="H4070" s="1" t="s">
        <v>124</v>
      </c>
      <c r="I4070" s="1" t="s">
        <v>125</v>
      </c>
      <c r="J4070" s="1" t="s">
        <v>9077</v>
      </c>
      <c r="K4070" s="1" t="s">
        <v>12893</v>
      </c>
      <c r="L4070">
        <f>ROUNDUP(IF(B4070&gt;$D$4,0,($D$4-B4070+1)/365),0)</f>
        <v>0</v>
      </c>
      <c r="M4070">
        <f>ROUNDUP(IF(B4070&gt;$D$5,0,($D$5-B4070+1)/365),0)</f>
        <v>0</v>
      </c>
      <c r="N4070" s="28">
        <f>IF(OR(L4070=1,M4070=1),IF(B4070+364&lt;=$D$5,(B4070+364-$D$4+1)/365,IF(B4070&gt;$D$4,($D$5-B4070+1)/365,$D$6/365)),0)</f>
        <v>0</v>
      </c>
      <c r="O4070" s="28">
        <f>'Data &amp; Parameter'!$E$16*'Data &amp; Parameter'!$E$17*('Data &amp; Parameter'!$E$18+'Data &amp; Parameter'!$E$19)*'Data &amp; Parameter'!$E$20*'Data &amp; Parameter'!$E$37*N4070</f>
        <v>0</v>
      </c>
      <c r="P4070">
        <f>ROUNDUP(IF(D4070&gt;$D$4,0,($D$4-D4070+1)/365),0)</f>
        <v>0</v>
      </c>
      <c r="Q4070">
        <f>ROUNDUP(IF(D4070&gt;$D$5,0,($D$5-D4070+1)/365),0)</f>
        <v>0</v>
      </c>
      <c r="R4070" s="28">
        <f>IF(OR(P4070=1,Q4070=1),IF(D4070+364&lt;=$D$5,(D4070+364-$D$4+1)/365,IF(D4070&gt;$D$4,($D$5-D4070+1)/365,$D$6/365)),0)</f>
        <v>0</v>
      </c>
      <c r="S4070" s="28">
        <f>'Data &amp; Parameter'!$E$16*'Data &amp; Parameter'!$E$17*('Data &amp; Parameter'!$E$18+'Data &amp; Parameter'!$E$19)*'Data &amp; Parameter'!$E$20*'Data &amp; Parameter'!$E$37*R4070</f>
        <v>0</v>
      </c>
      <c r="T4070" s="28">
        <f t="shared" si="63"/>
        <v>0</v>
      </c>
    </row>
    <row r="4071" spans="1:20" ht="15.75" customHeight="1" x14ac:dyDescent="0.35">
      <c r="A4071">
        <v>4064</v>
      </c>
      <c r="B4071" s="76">
        <v>44255.423125000001</v>
      </c>
      <c r="C4071" s="1" t="s">
        <v>12894</v>
      </c>
      <c r="D4071" s="76">
        <v>44255.424641203703</v>
      </c>
      <c r="E4071" s="1" t="s">
        <v>12895</v>
      </c>
      <c r="F4071" s="1" t="s">
        <v>12896</v>
      </c>
      <c r="G4071" s="1" t="s">
        <v>123</v>
      </c>
      <c r="H4071" s="1" t="s">
        <v>124</v>
      </c>
      <c r="I4071" s="1" t="s">
        <v>125</v>
      </c>
      <c r="J4071" s="1" t="s">
        <v>12777</v>
      </c>
      <c r="K4071" s="1" t="s">
        <v>12778</v>
      </c>
      <c r="L4071">
        <f>ROUNDUP(IF(B4071&gt;$D$4,0,($D$4-B4071+1)/365),0)</f>
        <v>0</v>
      </c>
      <c r="M4071">
        <f>ROUNDUP(IF(B4071&gt;$D$5,0,($D$5-B4071+1)/365),0)</f>
        <v>0</v>
      </c>
      <c r="N4071" s="28">
        <f>IF(OR(L4071=1,M4071=1),IF(B4071+364&lt;=$D$5,(B4071+364-$D$4+1)/365,IF(B4071&gt;$D$4,($D$5-B4071+1)/365,$D$6/365)),0)</f>
        <v>0</v>
      </c>
      <c r="O4071" s="28">
        <f>'Data &amp; Parameter'!$E$16*'Data &amp; Parameter'!$E$17*('Data &amp; Parameter'!$E$18+'Data &amp; Parameter'!$E$19)*'Data &amp; Parameter'!$E$20*'Data &amp; Parameter'!$E$37*N4071</f>
        <v>0</v>
      </c>
      <c r="P4071">
        <f>ROUNDUP(IF(D4071&gt;$D$4,0,($D$4-D4071+1)/365),0)</f>
        <v>0</v>
      </c>
      <c r="Q4071">
        <f>ROUNDUP(IF(D4071&gt;$D$5,0,($D$5-D4071+1)/365),0)</f>
        <v>0</v>
      </c>
      <c r="R4071" s="28">
        <f>IF(OR(P4071=1,Q4071=1),IF(D4071+364&lt;=$D$5,(D4071+364-$D$4+1)/365,IF(D4071&gt;$D$4,($D$5-D4071+1)/365,$D$6/365)),0)</f>
        <v>0</v>
      </c>
      <c r="S4071" s="28">
        <f>'Data &amp; Parameter'!$E$16*'Data &amp; Parameter'!$E$17*('Data &amp; Parameter'!$E$18+'Data &amp; Parameter'!$E$19)*'Data &amp; Parameter'!$E$20*'Data &amp; Parameter'!$E$37*R4071</f>
        <v>0</v>
      </c>
      <c r="T4071" s="28">
        <f t="shared" si="63"/>
        <v>0</v>
      </c>
    </row>
    <row r="4072" spans="1:20" ht="15.75" customHeight="1" x14ac:dyDescent="0.35">
      <c r="A4072">
        <v>4065</v>
      </c>
      <c r="B4072" s="76">
        <v>44255.42459490741</v>
      </c>
      <c r="C4072" s="1" t="s">
        <v>12897</v>
      </c>
      <c r="D4072" s="76">
        <v>44255.425219907411</v>
      </c>
      <c r="E4072" s="1" t="s">
        <v>12898</v>
      </c>
      <c r="F4072" s="1" t="s">
        <v>12899</v>
      </c>
      <c r="G4072" s="1" t="s">
        <v>123</v>
      </c>
      <c r="H4072" s="1" t="s">
        <v>124</v>
      </c>
      <c r="I4072" s="1" t="s">
        <v>125</v>
      </c>
      <c r="J4072" s="1" t="s">
        <v>9808</v>
      </c>
      <c r="K4072" s="1" t="s">
        <v>12876</v>
      </c>
      <c r="L4072">
        <f>ROUNDUP(IF(B4072&gt;$D$4,0,($D$4-B4072+1)/365),0)</f>
        <v>0</v>
      </c>
      <c r="M4072">
        <f>ROUNDUP(IF(B4072&gt;$D$5,0,($D$5-B4072+1)/365),0)</f>
        <v>0</v>
      </c>
      <c r="N4072" s="28">
        <f>IF(OR(L4072=1,M4072=1),IF(B4072+364&lt;=$D$5,(B4072+364-$D$4+1)/365,IF(B4072&gt;$D$4,($D$5-B4072+1)/365,$D$6/365)),0)</f>
        <v>0</v>
      </c>
      <c r="O4072" s="28">
        <f>'Data &amp; Parameter'!$E$16*'Data &amp; Parameter'!$E$17*('Data &amp; Parameter'!$E$18+'Data &amp; Parameter'!$E$19)*'Data &amp; Parameter'!$E$20*'Data &amp; Parameter'!$E$37*N4072</f>
        <v>0</v>
      </c>
      <c r="P4072">
        <f>ROUNDUP(IF(D4072&gt;$D$4,0,($D$4-D4072+1)/365),0)</f>
        <v>0</v>
      </c>
      <c r="Q4072">
        <f>ROUNDUP(IF(D4072&gt;$D$5,0,($D$5-D4072+1)/365),0)</f>
        <v>0</v>
      </c>
      <c r="R4072" s="28">
        <f>IF(OR(P4072=1,Q4072=1),IF(D4072+364&lt;=$D$5,(D4072+364-$D$4+1)/365,IF(D4072&gt;$D$4,($D$5-D4072+1)/365,$D$6/365)),0)</f>
        <v>0</v>
      </c>
      <c r="S4072" s="28">
        <f>'Data &amp; Parameter'!$E$16*'Data &amp; Parameter'!$E$17*('Data &amp; Parameter'!$E$18+'Data &amp; Parameter'!$E$19)*'Data &amp; Parameter'!$E$20*'Data &amp; Parameter'!$E$37*R4072</f>
        <v>0</v>
      </c>
      <c r="T4072" s="28">
        <f t="shared" si="63"/>
        <v>0</v>
      </c>
    </row>
    <row r="4073" spans="1:20" ht="15.75" customHeight="1" x14ac:dyDescent="0.35">
      <c r="A4073">
        <v>4066</v>
      </c>
      <c r="B4073" s="76">
        <v>44255.425949074073</v>
      </c>
      <c r="C4073" s="1" t="s">
        <v>12900</v>
      </c>
      <c r="D4073" s="76">
        <v>44255.427152777775</v>
      </c>
      <c r="E4073" s="1" t="s">
        <v>12901</v>
      </c>
      <c r="F4073" s="1" t="s">
        <v>12902</v>
      </c>
      <c r="G4073" s="1" t="s">
        <v>123</v>
      </c>
      <c r="H4073" s="1" t="s">
        <v>124</v>
      </c>
      <c r="I4073" s="1" t="s">
        <v>125</v>
      </c>
      <c r="J4073" s="1" t="s">
        <v>9077</v>
      </c>
      <c r="K4073" s="1" t="s">
        <v>12872</v>
      </c>
      <c r="L4073">
        <f>ROUNDUP(IF(B4073&gt;$D$4,0,($D$4-B4073+1)/365),0)</f>
        <v>0</v>
      </c>
      <c r="M4073">
        <f>ROUNDUP(IF(B4073&gt;$D$5,0,($D$5-B4073+1)/365),0)</f>
        <v>0</v>
      </c>
      <c r="N4073" s="28">
        <f>IF(OR(L4073=1,M4073=1),IF(B4073+364&lt;=$D$5,(B4073+364-$D$4+1)/365,IF(B4073&gt;$D$4,($D$5-B4073+1)/365,$D$6/365)),0)</f>
        <v>0</v>
      </c>
      <c r="O4073" s="28">
        <f>'Data &amp; Parameter'!$E$16*'Data &amp; Parameter'!$E$17*('Data &amp; Parameter'!$E$18+'Data &amp; Parameter'!$E$19)*'Data &amp; Parameter'!$E$20*'Data &amp; Parameter'!$E$37*N4073</f>
        <v>0</v>
      </c>
      <c r="P4073">
        <f>ROUNDUP(IF(D4073&gt;$D$4,0,($D$4-D4073+1)/365),0)</f>
        <v>0</v>
      </c>
      <c r="Q4073">
        <f>ROUNDUP(IF(D4073&gt;$D$5,0,($D$5-D4073+1)/365),0)</f>
        <v>0</v>
      </c>
      <c r="R4073" s="28">
        <f>IF(OR(P4073=1,Q4073=1),IF(D4073+364&lt;=$D$5,(D4073+364-$D$4+1)/365,IF(D4073&gt;$D$4,($D$5-D4073+1)/365,$D$6/365)),0)</f>
        <v>0</v>
      </c>
      <c r="S4073" s="28">
        <f>'Data &amp; Parameter'!$E$16*'Data &amp; Parameter'!$E$17*('Data &amp; Parameter'!$E$18+'Data &amp; Parameter'!$E$19)*'Data &amp; Parameter'!$E$20*'Data &amp; Parameter'!$E$37*R4073</f>
        <v>0</v>
      </c>
      <c r="T4073" s="28">
        <f t="shared" si="63"/>
        <v>0</v>
      </c>
    </row>
    <row r="4074" spans="1:20" ht="15.75" customHeight="1" x14ac:dyDescent="0.35">
      <c r="A4074">
        <v>4067</v>
      </c>
      <c r="B4074" s="76">
        <v>44255.426782407405</v>
      </c>
      <c r="C4074" s="1" t="s">
        <v>12903</v>
      </c>
      <c r="D4074" s="76">
        <v>44255.429814814815</v>
      </c>
      <c r="E4074" s="1" t="s">
        <v>12904</v>
      </c>
      <c r="F4074" s="1" t="s">
        <v>12905</v>
      </c>
      <c r="G4074" s="1" t="s">
        <v>123</v>
      </c>
      <c r="H4074" s="1" t="s">
        <v>124</v>
      </c>
      <c r="I4074" s="1" t="s">
        <v>125</v>
      </c>
      <c r="J4074" s="1" t="s">
        <v>9694</v>
      </c>
      <c r="K4074" s="1" t="s">
        <v>12906</v>
      </c>
      <c r="L4074">
        <f>ROUNDUP(IF(B4074&gt;$D$4,0,($D$4-B4074+1)/365),0)</f>
        <v>0</v>
      </c>
      <c r="M4074">
        <f>ROUNDUP(IF(B4074&gt;$D$5,0,($D$5-B4074+1)/365),0)</f>
        <v>0</v>
      </c>
      <c r="N4074" s="28">
        <f>IF(OR(L4074=1,M4074=1),IF(B4074+364&lt;=$D$5,(B4074+364-$D$4+1)/365,IF(B4074&gt;$D$4,($D$5-B4074+1)/365,$D$6/365)),0)</f>
        <v>0</v>
      </c>
      <c r="O4074" s="28">
        <f>'Data &amp; Parameter'!$E$16*'Data &amp; Parameter'!$E$17*('Data &amp; Parameter'!$E$18+'Data &amp; Parameter'!$E$19)*'Data &amp; Parameter'!$E$20*'Data &amp; Parameter'!$E$37*N4074</f>
        <v>0</v>
      </c>
      <c r="P4074">
        <f>ROUNDUP(IF(D4074&gt;$D$4,0,($D$4-D4074+1)/365),0)</f>
        <v>0</v>
      </c>
      <c r="Q4074">
        <f>ROUNDUP(IF(D4074&gt;$D$5,0,($D$5-D4074+1)/365),0)</f>
        <v>0</v>
      </c>
      <c r="R4074" s="28">
        <f>IF(OR(P4074=1,Q4074=1),IF(D4074+364&lt;=$D$5,(D4074+364-$D$4+1)/365,IF(D4074&gt;$D$4,($D$5-D4074+1)/365,$D$6/365)),0)</f>
        <v>0</v>
      </c>
      <c r="S4074" s="28">
        <f>'Data &amp; Parameter'!$E$16*'Data &amp; Parameter'!$E$17*('Data &amp; Parameter'!$E$18+'Data &amp; Parameter'!$E$19)*'Data &amp; Parameter'!$E$20*'Data &amp; Parameter'!$E$37*R4074</f>
        <v>0</v>
      </c>
      <c r="T4074" s="28">
        <f t="shared" si="63"/>
        <v>0</v>
      </c>
    </row>
    <row r="4075" spans="1:20" ht="15.75" customHeight="1" x14ac:dyDescent="0.35">
      <c r="A4075">
        <v>4068</v>
      </c>
      <c r="B4075" s="76">
        <v>44255.427523148144</v>
      </c>
      <c r="C4075" s="1" t="s">
        <v>12907</v>
      </c>
      <c r="D4075" s="76">
        <v>44255.428090277783</v>
      </c>
      <c r="E4075" s="1" t="s">
        <v>12908</v>
      </c>
      <c r="F4075" s="1" t="s">
        <v>12909</v>
      </c>
      <c r="G4075" s="1" t="s">
        <v>123</v>
      </c>
      <c r="H4075" s="1" t="s">
        <v>124</v>
      </c>
      <c r="I4075" s="1" t="s">
        <v>125</v>
      </c>
      <c r="J4075" s="1" t="s">
        <v>12777</v>
      </c>
      <c r="K4075" s="1" t="s">
        <v>12778</v>
      </c>
      <c r="L4075">
        <f>ROUNDUP(IF(B4075&gt;$D$4,0,($D$4-B4075+1)/365),0)</f>
        <v>0</v>
      </c>
      <c r="M4075">
        <f>ROUNDUP(IF(B4075&gt;$D$5,0,($D$5-B4075+1)/365),0)</f>
        <v>0</v>
      </c>
      <c r="N4075" s="28">
        <f>IF(OR(L4075=1,M4075=1),IF(B4075+364&lt;=$D$5,(B4075+364-$D$4+1)/365,IF(B4075&gt;$D$4,($D$5-B4075+1)/365,$D$6/365)),0)</f>
        <v>0</v>
      </c>
      <c r="O4075" s="28">
        <f>'Data &amp; Parameter'!$E$16*'Data &amp; Parameter'!$E$17*('Data &amp; Parameter'!$E$18+'Data &amp; Parameter'!$E$19)*'Data &amp; Parameter'!$E$20*'Data &amp; Parameter'!$E$37*N4075</f>
        <v>0</v>
      </c>
      <c r="P4075">
        <f>ROUNDUP(IF(D4075&gt;$D$4,0,($D$4-D4075+1)/365),0)</f>
        <v>0</v>
      </c>
      <c r="Q4075">
        <f>ROUNDUP(IF(D4075&gt;$D$5,0,($D$5-D4075+1)/365),0)</f>
        <v>0</v>
      </c>
      <c r="R4075" s="28">
        <f>IF(OR(P4075=1,Q4075=1),IF(D4075+364&lt;=$D$5,(D4075+364-$D$4+1)/365,IF(D4075&gt;$D$4,($D$5-D4075+1)/365,$D$6/365)),0)</f>
        <v>0</v>
      </c>
      <c r="S4075" s="28">
        <f>'Data &amp; Parameter'!$E$16*'Data &amp; Parameter'!$E$17*('Data &amp; Parameter'!$E$18+'Data &amp; Parameter'!$E$19)*'Data &amp; Parameter'!$E$20*'Data &amp; Parameter'!$E$37*R4075</f>
        <v>0</v>
      </c>
      <c r="T4075" s="28">
        <f t="shared" si="63"/>
        <v>0</v>
      </c>
    </row>
    <row r="4076" spans="1:20" ht="15.75" customHeight="1" x14ac:dyDescent="0.35">
      <c r="A4076">
        <v>4069</v>
      </c>
      <c r="B4076" s="76">
        <v>44255.428287037037</v>
      </c>
      <c r="C4076" s="1" t="s">
        <v>12910</v>
      </c>
      <c r="D4076" s="76">
        <v>44255.428761574076</v>
      </c>
      <c r="E4076" s="1" t="s">
        <v>12911</v>
      </c>
      <c r="F4076" s="1" t="s">
        <v>12912</v>
      </c>
      <c r="G4076" s="1" t="s">
        <v>123</v>
      </c>
      <c r="H4076" s="1" t="s">
        <v>124</v>
      </c>
      <c r="I4076" s="1" t="s">
        <v>125</v>
      </c>
      <c r="J4076" s="1" t="s">
        <v>12876</v>
      </c>
      <c r="K4076" s="1" t="s">
        <v>12876</v>
      </c>
      <c r="L4076">
        <f>ROUNDUP(IF(B4076&gt;$D$4,0,($D$4-B4076+1)/365),0)</f>
        <v>0</v>
      </c>
      <c r="M4076">
        <f>ROUNDUP(IF(B4076&gt;$D$5,0,($D$5-B4076+1)/365),0)</f>
        <v>0</v>
      </c>
      <c r="N4076" s="28">
        <f>IF(OR(L4076=1,M4076=1),IF(B4076+364&lt;=$D$5,(B4076+364-$D$4+1)/365,IF(B4076&gt;$D$4,($D$5-B4076+1)/365,$D$6/365)),0)</f>
        <v>0</v>
      </c>
      <c r="O4076" s="28">
        <f>'Data &amp; Parameter'!$E$16*'Data &amp; Parameter'!$E$17*('Data &amp; Parameter'!$E$18+'Data &amp; Parameter'!$E$19)*'Data &amp; Parameter'!$E$20*'Data &amp; Parameter'!$E$37*N4076</f>
        <v>0</v>
      </c>
      <c r="P4076">
        <f>ROUNDUP(IF(D4076&gt;$D$4,0,($D$4-D4076+1)/365),0)</f>
        <v>0</v>
      </c>
      <c r="Q4076">
        <f>ROUNDUP(IF(D4076&gt;$D$5,0,($D$5-D4076+1)/365),0)</f>
        <v>0</v>
      </c>
      <c r="R4076" s="28">
        <f>IF(OR(P4076=1,Q4076=1),IF(D4076+364&lt;=$D$5,(D4076+364-$D$4+1)/365,IF(D4076&gt;$D$4,($D$5-D4076+1)/365,$D$6/365)),0)</f>
        <v>0</v>
      </c>
      <c r="S4076" s="28">
        <f>'Data &amp; Parameter'!$E$16*'Data &amp; Parameter'!$E$17*('Data &amp; Parameter'!$E$18+'Data &amp; Parameter'!$E$19)*'Data &amp; Parameter'!$E$20*'Data &amp; Parameter'!$E$37*R4076</f>
        <v>0</v>
      </c>
      <c r="T4076" s="28">
        <f t="shared" si="63"/>
        <v>0</v>
      </c>
    </row>
    <row r="4077" spans="1:20" ht="15.75" customHeight="1" x14ac:dyDescent="0.35">
      <c r="A4077">
        <v>4070</v>
      </c>
      <c r="B4077" s="76">
        <v>44255.429756944446</v>
      </c>
      <c r="C4077" s="1" t="s">
        <v>12913</v>
      </c>
      <c r="D4077" s="76">
        <v>44255.430405092593</v>
      </c>
      <c r="E4077" s="1" t="s">
        <v>12914</v>
      </c>
      <c r="F4077" s="1" t="s">
        <v>12915</v>
      </c>
      <c r="G4077" s="1" t="s">
        <v>123</v>
      </c>
      <c r="H4077" s="1" t="s">
        <v>124</v>
      </c>
      <c r="I4077" s="1" t="s">
        <v>125</v>
      </c>
      <c r="J4077" s="1" t="s">
        <v>9077</v>
      </c>
      <c r="K4077" s="1" t="s">
        <v>12872</v>
      </c>
      <c r="L4077">
        <f>ROUNDUP(IF(B4077&gt;$D$4,0,($D$4-B4077+1)/365),0)</f>
        <v>0</v>
      </c>
      <c r="M4077">
        <f>ROUNDUP(IF(B4077&gt;$D$5,0,($D$5-B4077+1)/365),0)</f>
        <v>0</v>
      </c>
      <c r="N4077" s="28">
        <f>IF(OR(L4077=1,M4077=1),IF(B4077+364&lt;=$D$5,(B4077+364-$D$4+1)/365,IF(B4077&gt;$D$4,($D$5-B4077+1)/365,$D$6/365)),0)</f>
        <v>0</v>
      </c>
      <c r="O4077" s="28">
        <f>'Data &amp; Parameter'!$E$16*'Data &amp; Parameter'!$E$17*('Data &amp; Parameter'!$E$18+'Data &amp; Parameter'!$E$19)*'Data &amp; Parameter'!$E$20*'Data &amp; Parameter'!$E$37*N4077</f>
        <v>0</v>
      </c>
      <c r="P4077">
        <f>ROUNDUP(IF(D4077&gt;$D$4,0,($D$4-D4077+1)/365),0)</f>
        <v>0</v>
      </c>
      <c r="Q4077">
        <f>ROUNDUP(IF(D4077&gt;$D$5,0,($D$5-D4077+1)/365),0)</f>
        <v>0</v>
      </c>
      <c r="R4077" s="28">
        <f>IF(OR(P4077=1,Q4077=1),IF(D4077+364&lt;=$D$5,(D4077+364-$D$4+1)/365,IF(D4077&gt;$D$4,($D$5-D4077+1)/365,$D$6/365)),0)</f>
        <v>0</v>
      </c>
      <c r="S4077" s="28">
        <f>'Data &amp; Parameter'!$E$16*'Data &amp; Parameter'!$E$17*('Data &amp; Parameter'!$E$18+'Data &amp; Parameter'!$E$19)*'Data &amp; Parameter'!$E$20*'Data &amp; Parameter'!$E$37*R4077</f>
        <v>0</v>
      </c>
      <c r="T4077" s="28">
        <f t="shared" si="63"/>
        <v>0</v>
      </c>
    </row>
    <row r="4078" spans="1:20" ht="15.75" customHeight="1" x14ac:dyDescent="0.35">
      <c r="A4078">
        <v>4071</v>
      </c>
      <c r="B4078" s="76">
        <v>44255.430578703701</v>
      </c>
      <c r="C4078" s="1" t="s">
        <v>12916</v>
      </c>
      <c r="D4078" s="76">
        <v>44255.431238425925</v>
      </c>
      <c r="E4078" s="1" t="s">
        <v>12917</v>
      </c>
      <c r="F4078" s="1" t="s">
        <v>12918</v>
      </c>
      <c r="G4078" s="1" t="s">
        <v>123</v>
      </c>
      <c r="H4078" s="1" t="s">
        <v>124</v>
      </c>
      <c r="I4078" s="1" t="s">
        <v>125</v>
      </c>
      <c r="J4078" s="1" t="s">
        <v>12876</v>
      </c>
      <c r="K4078" s="1" t="s">
        <v>12876</v>
      </c>
      <c r="L4078">
        <f>ROUNDUP(IF(B4078&gt;$D$4,0,($D$4-B4078+1)/365),0)</f>
        <v>0</v>
      </c>
      <c r="M4078">
        <f>ROUNDUP(IF(B4078&gt;$D$5,0,($D$5-B4078+1)/365),0)</f>
        <v>0</v>
      </c>
      <c r="N4078" s="28">
        <f>IF(OR(L4078=1,M4078=1),IF(B4078+364&lt;=$D$5,(B4078+364-$D$4+1)/365,IF(B4078&gt;$D$4,($D$5-B4078+1)/365,$D$6/365)),0)</f>
        <v>0</v>
      </c>
      <c r="O4078" s="28">
        <f>'Data &amp; Parameter'!$E$16*'Data &amp; Parameter'!$E$17*('Data &amp; Parameter'!$E$18+'Data &amp; Parameter'!$E$19)*'Data &amp; Parameter'!$E$20*'Data &amp; Parameter'!$E$37*N4078</f>
        <v>0</v>
      </c>
      <c r="P4078">
        <f>ROUNDUP(IF(D4078&gt;$D$4,0,($D$4-D4078+1)/365),0)</f>
        <v>0</v>
      </c>
      <c r="Q4078">
        <f>ROUNDUP(IF(D4078&gt;$D$5,0,($D$5-D4078+1)/365),0)</f>
        <v>0</v>
      </c>
      <c r="R4078" s="28">
        <f>IF(OR(P4078=1,Q4078=1),IF(D4078+364&lt;=$D$5,(D4078+364-$D$4+1)/365,IF(D4078&gt;$D$4,($D$5-D4078+1)/365,$D$6/365)),0)</f>
        <v>0</v>
      </c>
      <c r="S4078" s="28">
        <f>'Data &amp; Parameter'!$E$16*'Data &amp; Parameter'!$E$17*('Data &amp; Parameter'!$E$18+'Data &amp; Parameter'!$E$19)*'Data &amp; Parameter'!$E$20*'Data &amp; Parameter'!$E$37*R4078</f>
        <v>0</v>
      </c>
      <c r="T4078" s="28">
        <f t="shared" si="63"/>
        <v>0</v>
      </c>
    </row>
    <row r="4079" spans="1:20" ht="15.75" customHeight="1" x14ac:dyDescent="0.35">
      <c r="A4079">
        <v>4072</v>
      </c>
      <c r="B4079" s="76">
        <v>44255.430902777778</v>
      </c>
      <c r="C4079" s="1" t="s">
        <v>12919</v>
      </c>
      <c r="D4079" s="76">
        <v>44255.431747685187</v>
      </c>
      <c r="E4079" s="1" t="s">
        <v>12920</v>
      </c>
      <c r="F4079" s="1" t="s">
        <v>12921</v>
      </c>
      <c r="G4079" s="1" t="s">
        <v>123</v>
      </c>
      <c r="H4079" s="1" t="s">
        <v>124</v>
      </c>
      <c r="I4079" s="1" t="s">
        <v>125</v>
      </c>
      <c r="J4079" s="1" t="s">
        <v>12777</v>
      </c>
      <c r="K4079" s="1" t="s">
        <v>12778</v>
      </c>
      <c r="L4079">
        <f>ROUNDUP(IF(B4079&gt;$D$4,0,($D$4-B4079+1)/365),0)</f>
        <v>0</v>
      </c>
      <c r="M4079">
        <f>ROUNDUP(IF(B4079&gt;$D$5,0,($D$5-B4079+1)/365),0)</f>
        <v>0</v>
      </c>
      <c r="N4079" s="28">
        <f>IF(OR(L4079=1,M4079=1),IF(B4079+364&lt;=$D$5,(B4079+364-$D$4+1)/365,IF(B4079&gt;$D$4,($D$5-B4079+1)/365,$D$6/365)),0)</f>
        <v>0</v>
      </c>
      <c r="O4079" s="28">
        <f>'Data &amp; Parameter'!$E$16*'Data &amp; Parameter'!$E$17*('Data &amp; Parameter'!$E$18+'Data &amp; Parameter'!$E$19)*'Data &amp; Parameter'!$E$20*'Data &amp; Parameter'!$E$37*N4079</f>
        <v>0</v>
      </c>
      <c r="P4079">
        <f>ROUNDUP(IF(D4079&gt;$D$4,0,($D$4-D4079+1)/365),0)</f>
        <v>0</v>
      </c>
      <c r="Q4079">
        <f>ROUNDUP(IF(D4079&gt;$D$5,0,($D$5-D4079+1)/365),0)</f>
        <v>0</v>
      </c>
      <c r="R4079" s="28">
        <f>IF(OR(P4079=1,Q4079=1),IF(D4079+364&lt;=$D$5,(D4079+364-$D$4+1)/365,IF(D4079&gt;$D$4,($D$5-D4079+1)/365,$D$6/365)),0)</f>
        <v>0</v>
      </c>
      <c r="S4079" s="28">
        <f>'Data &amp; Parameter'!$E$16*'Data &amp; Parameter'!$E$17*('Data &amp; Parameter'!$E$18+'Data &amp; Parameter'!$E$19)*'Data &amp; Parameter'!$E$20*'Data &amp; Parameter'!$E$37*R4079</f>
        <v>0</v>
      </c>
      <c r="T4079" s="28">
        <f t="shared" si="63"/>
        <v>0</v>
      </c>
    </row>
    <row r="4080" spans="1:20" ht="15.75" customHeight="1" x14ac:dyDescent="0.35">
      <c r="A4080">
        <v>4073</v>
      </c>
      <c r="B4080" s="76">
        <v>44255.431747685187</v>
      </c>
      <c r="C4080" s="1" t="s">
        <v>12922</v>
      </c>
      <c r="D4080" s="76">
        <v>44255.432789351849</v>
      </c>
      <c r="E4080" s="1" t="s">
        <v>12923</v>
      </c>
      <c r="F4080" s="1" t="s">
        <v>12924</v>
      </c>
      <c r="G4080" s="1" t="s">
        <v>123</v>
      </c>
      <c r="H4080" s="1" t="s">
        <v>124</v>
      </c>
      <c r="I4080" s="1" t="s">
        <v>125</v>
      </c>
      <c r="J4080" s="1" t="s">
        <v>9694</v>
      </c>
      <c r="K4080" s="1" t="s">
        <v>12906</v>
      </c>
      <c r="L4080">
        <f>ROUNDUP(IF(B4080&gt;$D$4,0,($D$4-B4080+1)/365),0)</f>
        <v>0</v>
      </c>
      <c r="M4080">
        <f>ROUNDUP(IF(B4080&gt;$D$5,0,($D$5-B4080+1)/365),0)</f>
        <v>0</v>
      </c>
      <c r="N4080" s="28">
        <f>IF(OR(L4080=1,M4080=1),IF(B4080+364&lt;=$D$5,(B4080+364-$D$4+1)/365,IF(B4080&gt;$D$4,($D$5-B4080+1)/365,$D$6/365)),0)</f>
        <v>0</v>
      </c>
      <c r="O4080" s="28">
        <f>'Data &amp; Parameter'!$E$16*'Data &amp; Parameter'!$E$17*('Data &amp; Parameter'!$E$18+'Data &amp; Parameter'!$E$19)*'Data &amp; Parameter'!$E$20*'Data &amp; Parameter'!$E$37*N4080</f>
        <v>0</v>
      </c>
      <c r="P4080">
        <f>ROUNDUP(IF(D4080&gt;$D$4,0,($D$4-D4080+1)/365),0)</f>
        <v>0</v>
      </c>
      <c r="Q4080">
        <f>ROUNDUP(IF(D4080&gt;$D$5,0,($D$5-D4080+1)/365),0)</f>
        <v>0</v>
      </c>
      <c r="R4080" s="28">
        <f>IF(OR(P4080=1,Q4080=1),IF(D4080+364&lt;=$D$5,(D4080+364-$D$4+1)/365,IF(D4080&gt;$D$4,($D$5-D4080+1)/365,$D$6/365)),0)</f>
        <v>0</v>
      </c>
      <c r="S4080" s="28">
        <f>'Data &amp; Parameter'!$E$16*'Data &amp; Parameter'!$E$17*('Data &amp; Parameter'!$E$18+'Data &amp; Parameter'!$E$19)*'Data &amp; Parameter'!$E$20*'Data &amp; Parameter'!$E$37*R4080</f>
        <v>0</v>
      </c>
      <c r="T4080" s="28">
        <f t="shared" si="63"/>
        <v>0</v>
      </c>
    </row>
    <row r="4081" spans="1:20" ht="15.75" customHeight="1" x14ac:dyDescent="0.35">
      <c r="A4081">
        <v>4074</v>
      </c>
      <c r="B4081" s="76">
        <v>44255.432534722218</v>
      </c>
      <c r="C4081" s="1" t="s">
        <v>12925</v>
      </c>
      <c r="D4081" s="76">
        <v>44255.433032407411</v>
      </c>
      <c r="E4081" s="1" t="s">
        <v>12926</v>
      </c>
      <c r="F4081" s="1" t="s">
        <v>12927</v>
      </c>
      <c r="G4081" s="1" t="s">
        <v>123</v>
      </c>
      <c r="H4081" s="1" t="s">
        <v>124</v>
      </c>
      <c r="I4081" s="1" t="s">
        <v>125</v>
      </c>
      <c r="J4081" s="1" t="s">
        <v>9077</v>
      </c>
      <c r="K4081" s="1" t="s">
        <v>12872</v>
      </c>
      <c r="L4081">
        <f>ROUNDUP(IF(B4081&gt;$D$4,0,($D$4-B4081+1)/365),0)</f>
        <v>0</v>
      </c>
      <c r="M4081">
        <f>ROUNDUP(IF(B4081&gt;$D$5,0,($D$5-B4081+1)/365),0)</f>
        <v>0</v>
      </c>
      <c r="N4081" s="28">
        <f>IF(OR(L4081=1,M4081=1),IF(B4081+364&lt;=$D$5,(B4081+364-$D$4+1)/365,IF(B4081&gt;$D$4,($D$5-B4081+1)/365,$D$6/365)),0)</f>
        <v>0</v>
      </c>
      <c r="O4081" s="28">
        <f>'Data &amp; Parameter'!$E$16*'Data &amp; Parameter'!$E$17*('Data &amp; Parameter'!$E$18+'Data &amp; Parameter'!$E$19)*'Data &amp; Parameter'!$E$20*'Data &amp; Parameter'!$E$37*N4081</f>
        <v>0</v>
      </c>
      <c r="P4081">
        <f>ROUNDUP(IF(D4081&gt;$D$4,0,($D$4-D4081+1)/365),0)</f>
        <v>0</v>
      </c>
      <c r="Q4081">
        <f>ROUNDUP(IF(D4081&gt;$D$5,0,($D$5-D4081+1)/365),0)</f>
        <v>0</v>
      </c>
      <c r="R4081" s="28">
        <f>IF(OR(P4081=1,Q4081=1),IF(D4081+364&lt;=$D$5,(D4081+364-$D$4+1)/365,IF(D4081&gt;$D$4,($D$5-D4081+1)/365,$D$6/365)),0)</f>
        <v>0</v>
      </c>
      <c r="S4081" s="28">
        <f>'Data &amp; Parameter'!$E$16*'Data &amp; Parameter'!$E$17*('Data &amp; Parameter'!$E$18+'Data &amp; Parameter'!$E$19)*'Data &amp; Parameter'!$E$20*'Data &amp; Parameter'!$E$37*R4081</f>
        <v>0</v>
      </c>
      <c r="T4081" s="28">
        <f t="shared" si="63"/>
        <v>0</v>
      </c>
    </row>
    <row r="4082" spans="1:20" ht="15.75" customHeight="1" x14ac:dyDescent="0.35">
      <c r="A4082">
        <v>4075</v>
      </c>
      <c r="B4082" s="76">
        <v>44255.433969907404</v>
      </c>
      <c r="C4082" s="1" t="s">
        <v>12928</v>
      </c>
      <c r="D4082" s="76">
        <v>44255.43472222222</v>
      </c>
      <c r="E4082" s="1" t="s">
        <v>12929</v>
      </c>
      <c r="F4082" s="1" t="s">
        <v>12930</v>
      </c>
      <c r="G4082" s="1" t="s">
        <v>123</v>
      </c>
      <c r="H4082" s="1" t="s">
        <v>124</v>
      </c>
      <c r="I4082" s="1" t="s">
        <v>125</v>
      </c>
      <c r="J4082" s="1" t="s">
        <v>9077</v>
      </c>
      <c r="K4082" s="1" t="s">
        <v>12931</v>
      </c>
      <c r="L4082">
        <f>ROUNDUP(IF(B4082&gt;$D$4,0,($D$4-B4082+1)/365),0)</f>
        <v>0</v>
      </c>
      <c r="M4082">
        <f>ROUNDUP(IF(B4082&gt;$D$5,0,($D$5-B4082+1)/365),0)</f>
        <v>0</v>
      </c>
      <c r="N4082" s="28">
        <f>IF(OR(L4082=1,M4082=1),IF(B4082+364&lt;=$D$5,(B4082+364-$D$4+1)/365,IF(B4082&gt;$D$4,($D$5-B4082+1)/365,$D$6/365)),0)</f>
        <v>0</v>
      </c>
      <c r="O4082" s="28">
        <f>'Data &amp; Parameter'!$E$16*'Data &amp; Parameter'!$E$17*('Data &amp; Parameter'!$E$18+'Data &amp; Parameter'!$E$19)*'Data &amp; Parameter'!$E$20*'Data &amp; Parameter'!$E$37*N4082</f>
        <v>0</v>
      </c>
      <c r="P4082">
        <f>ROUNDUP(IF(D4082&gt;$D$4,0,($D$4-D4082+1)/365),0)</f>
        <v>0</v>
      </c>
      <c r="Q4082">
        <f>ROUNDUP(IF(D4082&gt;$D$5,0,($D$5-D4082+1)/365),0)</f>
        <v>0</v>
      </c>
      <c r="R4082" s="28">
        <f>IF(OR(P4082=1,Q4082=1),IF(D4082+364&lt;=$D$5,(D4082+364-$D$4+1)/365,IF(D4082&gt;$D$4,($D$5-D4082+1)/365,$D$6/365)),0)</f>
        <v>0</v>
      </c>
      <c r="S4082" s="28">
        <f>'Data &amp; Parameter'!$E$16*'Data &amp; Parameter'!$E$17*('Data &amp; Parameter'!$E$18+'Data &amp; Parameter'!$E$19)*'Data &amp; Parameter'!$E$20*'Data &amp; Parameter'!$E$37*R4082</f>
        <v>0</v>
      </c>
      <c r="T4082" s="28">
        <f t="shared" si="63"/>
        <v>0</v>
      </c>
    </row>
    <row r="4083" spans="1:20" ht="15.75" customHeight="1" x14ac:dyDescent="0.35">
      <c r="A4083">
        <v>4076</v>
      </c>
      <c r="B4083" s="76">
        <v>44255.434618055559</v>
      </c>
      <c r="C4083" s="1" t="s">
        <v>12932</v>
      </c>
      <c r="D4083" s="76">
        <v>44255.43545138889</v>
      </c>
      <c r="E4083" s="1" t="s">
        <v>12933</v>
      </c>
      <c r="F4083" s="1" t="s">
        <v>12934</v>
      </c>
      <c r="G4083" s="1" t="s">
        <v>123</v>
      </c>
      <c r="H4083" s="1" t="s">
        <v>124</v>
      </c>
      <c r="I4083" s="1" t="s">
        <v>125</v>
      </c>
      <c r="J4083" s="1" t="s">
        <v>12777</v>
      </c>
      <c r="K4083" s="1" t="s">
        <v>12778</v>
      </c>
      <c r="L4083">
        <f>ROUNDUP(IF(B4083&gt;$D$4,0,($D$4-B4083+1)/365),0)</f>
        <v>0</v>
      </c>
      <c r="M4083">
        <f>ROUNDUP(IF(B4083&gt;$D$5,0,($D$5-B4083+1)/365),0)</f>
        <v>0</v>
      </c>
      <c r="N4083" s="28">
        <f>IF(OR(L4083=1,M4083=1),IF(B4083+364&lt;=$D$5,(B4083+364-$D$4+1)/365,IF(B4083&gt;$D$4,($D$5-B4083+1)/365,$D$6/365)),0)</f>
        <v>0</v>
      </c>
      <c r="O4083" s="28">
        <f>'Data &amp; Parameter'!$E$16*'Data &amp; Parameter'!$E$17*('Data &amp; Parameter'!$E$18+'Data &amp; Parameter'!$E$19)*'Data &amp; Parameter'!$E$20*'Data &amp; Parameter'!$E$37*N4083</f>
        <v>0</v>
      </c>
      <c r="P4083">
        <f>ROUNDUP(IF(D4083&gt;$D$4,0,($D$4-D4083+1)/365),0)</f>
        <v>0</v>
      </c>
      <c r="Q4083">
        <f>ROUNDUP(IF(D4083&gt;$D$5,0,($D$5-D4083+1)/365),0)</f>
        <v>0</v>
      </c>
      <c r="R4083" s="28">
        <f>IF(OR(P4083=1,Q4083=1),IF(D4083+364&lt;=$D$5,(D4083+364-$D$4+1)/365,IF(D4083&gt;$D$4,($D$5-D4083+1)/365,$D$6/365)),0)</f>
        <v>0</v>
      </c>
      <c r="S4083" s="28">
        <f>'Data &amp; Parameter'!$E$16*'Data &amp; Parameter'!$E$17*('Data &amp; Parameter'!$E$18+'Data &amp; Parameter'!$E$19)*'Data &amp; Parameter'!$E$20*'Data &amp; Parameter'!$E$37*R4083</f>
        <v>0</v>
      </c>
      <c r="T4083" s="28">
        <f t="shared" si="63"/>
        <v>0</v>
      </c>
    </row>
    <row r="4084" spans="1:20" ht="15.75" customHeight="1" x14ac:dyDescent="0.35">
      <c r="A4084">
        <v>4077</v>
      </c>
      <c r="B4084" s="76">
        <v>44255.435231481482</v>
      </c>
      <c r="C4084" s="1" t="s">
        <v>12935</v>
      </c>
      <c r="D4084" s="76">
        <v>44255.436354166668</v>
      </c>
      <c r="E4084" s="1" t="s">
        <v>12936</v>
      </c>
      <c r="F4084" s="1" t="s">
        <v>12937</v>
      </c>
      <c r="G4084" s="1" t="s">
        <v>123</v>
      </c>
      <c r="H4084" s="1" t="s">
        <v>124</v>
      </c>
      <c r="I4084" s="1" t="s">
        <v>125</v>
      </c>
      <c r="J4084" s="1" t="s">
        <v>9694</v>
      </c>
      <c r="K4084" s="1" t="s">
        <v>12886</v>
      </c>
      <c r="L4084">
        <f>ROUNDUP(IF(B4084&gt;$D$4,0,($D$4-B4084+1)/365),0)</f>
        <v>0</v>
      </c>
      <c r="M4084">
        <f>ROUNDUP(IF(B4084&gt;$D$5,0,($D$5-B4084+1)/365),0)</f>
        <v>0</v>
      </c>
      <c r="N4084" s="28">
        <f>IF(OR(L4084=1,M4084=1),IF(B4084+364&lt;=$D$5,(B4084+364-$D$4+1)/365,IF(B4084&gt;$D$4,($D$5-B4084+1)/365,$D$6/365)),0)</f>
        <v>0</v>
      </c>
      <c r="O4084" s="28">
        <f>'Data &amp; Parameter'!$E$16*'Data &amp; Parameter'!$E$17*('Data &amp; Parameter'!$E$18+'Data &amp; Parameter'!$E$19)*'Data &amp; Parameter'!$E$20*'Data &amp; Parameter'!$E$37*N4084</f>
        <v>0</v>
      </c>
      <c r="P4084">
        <f>ROUNDUP(IF(D4084&gt;$D$4,0,($D$4-D4084+1)/365),0)</f>
        <v>0</v>
      </c>
      <c r="Q4084">
        <f>ROUNDUP(IF(D4084&gt;$D$5,0,($D$5-D4084+1)/365),0)</f>
        <v>0</v>
      </c>
      <c r="R4084" s="28">
        <f>IF(OR(P4084=1,Q4084=1),IF(D4084+364&lt;=$D$5,(D4084+364-$D$4+1)/365,IF(D4084&gt;$D$4,($D$5-D4084+1)/365,$D$6/365)),0)</f>
        <v>0</v>
      </c>
      <c r="S4084" s="28">
        <f>'Data &amp; Parameter'!$E$16*'Data &amp; Parameter'!$E$17*('Data &amp; Parameter'!$E$18+'Data &amp; Parameter'!$E$19)*'Data &amp; Parameter'!$E$20*'Data &amp; Parameter'!$E$37*R4084</f>
        <v>0</v>
      </c>
      <c r="T4084" s="28">
        <f t="shared" si="63"/>
        <v>0</v>
      </c>
    </row>
    <row r="4085" spans="1:20" ht="15.75" customHeight="1" x14ac:dyDescent="0.35">
      <c r="A4085">
        <v>4078</v>
      </c>
      <c r="B4085" s="76">
        <v>44255.436874999999</v>
      </c>
      <c r="C4085" s="1" t="s">
        <v>12938</v>
      </c>
      <c r="D4085" s="76">
        <v>44255.4375</v>
      </c>
      <c r="E4085" s="1" t="s">
        <v>12939</v>
      </c>
      <c r="F4085" s="1" t="s">
        <v>12940</v>
      </c>
      <c r="G4085" s="1" t="s">
        <v>123</v>
      </c>
      <c r="H4085" s="1" t="s">
        <v>124</v>
      </c>
      <c r="I4085" s="1" t="s">
        <v>125</v>
      </c>
      <c r="J4085" s="1" t="s">
        <v>9077</v>
      </c>
      <c r="K4085" s="1" t="s">
        <v>12872</v>
      </c>
      <c r="L4085">
        <f>ROUNDUP(IF(B4085&gt;$D$4,0,($D$4-B4085+1)/365),0)</f>
        <v>0</v>
      </c>
      <c r="M4085">
        <f>ROUNDUP(IF(B4085&gt;$D$5,0,($D$5-B4085+1)/365),0)</f>
        <v>0</v>
      </c>
      <c r="N4085" s="28">
        <f>IF(OR(L4085=1,M4085=1),IF(B4085+364&lt;=$D$5,(B4085+364-$D$4+1)/365,IF(B4085&gt;$D$4,($D$5-B4085+1)/365,$D$6/365)),0)</f>
        <v>0</v>
      </c>
      <c r="O4085" s="28">
        <f>'Data &amp; Parameter'!$E$16*'Data &amp; Parameter'!$E$17*('Data &amp; Parameter'!$E$18+'Data &amp; Parameter'!$E$19)*'Data &amp; Parameter'!$E$20*'Data &amp; Parameter'!$E$37*N4085</f>
        <v>0</v>
      </c>
      <c r="P4085">
        <f>ROUNDUP(IF(D4085&gt;$D$4,0,($D$4-D4085+1)/365),0)</f>
        <v>0</v>
      </c>
      <c r="Q4085">
        <f>ROUNDUP(IF(D4085&gt;$D$5,0,($D$5-D4085+1)/365),0)</f>
        <v>0</v>
      </c>
      <c r="R4085" s="28">
        <f>IF(OR(P4085=1,Q4085=1),IF(D4085+364&lt;=$D$5,(D4085+364-$D$4+1)/365,IF(D4085&gt;$D$4,($D$5-D4085+1)/365,$D$6/365)),0)</f>
        <v>0</v>
      </c>
      <c r="S4085" s="28">
        <f>'Data &amp; Parameter'!$E$16*'Data &amp; Parameter'!$E$17*('Data &amp; Parameter'!$E$18+'Data &amp; Parameter'!$E$19)*'Data &amp; Parameter'!$E$20*'Data &amp; Parameter'!$E$37*R4085</f>
        <v>0</v>
      </c>
      <c r="T4085" s="28">
        <f t="shared" si="63"/>
        <v>0</v>
      </c>
    </row>
    <row r="4086" spans="1:20" ht="15.75" customHeight="1" x14ac:dyDescent="0.35">
      <c r="A4086">
        <v>4079</v>
      </c>
      <c r="B4086" s="76">
        <v>44255.438159722224</v>
      </c>
      <c r="C4086" s="1" t="s">
        <v>12941</v>
      </c>
      <c r="D4086" s="76">
        <v>44255.439247685186</v>
      </c>
      <c r="E4086" s="1" t="s">
        <v>12942</v>
      </c>
      <c r="F4086" s="1" t="s">
        <v>12943</v>
      </c>
      <c r="G4086" s="1" t="s">
        <v>123</v>
      </c>
      <c r="H4086" s="1" t="s">
        <v>124</v>
      </c>
      <c r="I4086" s="1" t="s">
        <v>125</v>
      </c>
      <c r="J4086" s="1" t="s">
        <v>9694</v>
      </c>
      <c r="K4086" s="1" t="s">
        <v>12886</v>
      </c>
      <c r="L4086">
        <f>ROUNDUP(IF(B4086&gt;$D$4,0,($D$4-B4086+1)/365),0)</f>
        <v>0</v>
      </c>
      <c r="M4086">
        <f>ROUNDUP(IF(B4086&gt;$D$5,0,($D$5-B4086+1)/365),0)</f>
        <v>0</v>
      </c>
      <c r="N4086" s="28">
        <f>IF(OR(L4086=1,M4086=1),IF(B4086+364&lt;=$D$5,(B4086+364-$D$4+1)/365,IF(B4086&gt;$D$4,($D$5-B4086+1)/365,$D$6/365)),0)</f>
        <v>0</v>
      </c>
      <c r="O4086" s="28">
        <f>'Data &amp; Parameter'!$E$16*'Data &amp; Parameter'!$E$17*('Data &amp; Parameter'!$E$18+'Data &amp; Parameter'!$E$19)*'Data &amp; Parameter'!$E$20*'Data &amp; Parameter'!$E$37*N4086</f>
        <v>0</v>
      </c>
      <c r="P4086">
        <f>ROUNDUP(IF(D4086&gt;$D$4,0,($D$4-D4086+1)/365),0)</f>
        <v>0</v>
      </c>
      <c r="Q4086">
        <f>ROUNDUP(IF(D4086&gt;$D$5,0,($D$5-D4086+1)/365),0)</f>
        <v>0</v>
      </c>
      <c r="R4086" s="28">
        <f>IF(OR(P4086=1,Q4086=1),IF(D4086+364&lt;=$D$5,(D4086+364-$D$4+1)/365,IF(D4086&gt;$D$4,($D$5-D4086+1)/365,$D$6/365)),0)</f>
        <v>0</v>
      </c>
      <c r="S4086" s="28">
        <f>'Data &amp; Parameter'!$E$16*'Data &amp; Parameter'!$E$17*('Data &amp; Parameter'!$E$18+'Data &amp; Parameter'!$E$19)*'Data &amp; Parameter'!$E$20*'Data &amp; Parameter'!$E$37*R4086</f>
        <v>0</v>
      </c>
      <c r="T4086" s="28">
        <f t="shared" si="63"/>
        <v>0</v>
      </c>
    </row>
    <row r="4087" spans="1:20" ht="15.75" customHeight="1" x14ac:dyDescent="0.35">
      <c r="A4087">
        <v>4080</v>
      </c>
      <c r="B4087" s="76">
        <v>44255.439756944441</v>
      </c>
      <c r="C4087" s="1" t="s">
        <v>12944</v>
      </c>
      <c r="D4087" s="76">
        <v>44255.440740740742</v>
      </c>
      <c r="E4087" s="1" t="s">
        <v>12945</v>
      </c>
      <c r="F4087" s="1" t="s">
        <v>12946</v>
      </c>
      <c r="G4087" s="1" t="s">
        <v>123</v>
      </c>
      <c r="H4087" s="1" t="s">
        <v>124</v>
      </c>
      <c r="I4087" s="1" t="s">
        <v>125</v>
      </c>
      <c r="J4087" s="1" t="s">
        <v>9077</v>
      </c>
      <c r="K4087" s="1" t="s">
        <v>12865</v>
      </c>
      <c r="L4087">
        <f>ROUNDUP(IF(B4087&gt;$D$4,0,($D$4-B4087+1)/365),0)</f>
        <v>0</v>
      </c>
      <c r="M4087">
        <f>ROUNDUP(IF(B4087&gt;$D$5,0,($D$5-B4087+1)/365),0)</f>
        <v>0</v>
      </c>
      <c r="N4087" s="28">
        <f>IF(OR(L4087=1,M4087=1),IF(B4087+364&lt;=$D$5,(B4087+364-$D$4+1)/365,IF(B4087&gt;$D$4,($D$5-B4087+1)/365,$D$6/365)),0)</f>
        <v>0</v>
      </c>
      <c r="O4087" s="28">
        <f>'Data &amp; Parameter'!$E$16*'Data &amp; Parameter'!$E$17*('Data &amp; Parameter'!$E$18+'Data &amp; Parameter'!$E$19)*'Data &amp; Parameter'!$E$20*'Data &amp; Parameter'!$E$37*N4087</f>
        <v>0</v>
      </c>
      <c r="P4087">
        <f>ROUNDUP(IF(D4087&gt;$D$4,0,($D$4-D4087+1)/365),0)</f>
        <v>0</v>
      </c>
      <c r="Q4087">
        <f>ROUNDUP(IF(D4087&gt;$D$5,0,($D$5-D4087+1)/365),0)</f>
        <v>0</v>
      </c>
      <c r="R4087" s="28">
        <f>IF(OR(P4087=1,Q4087=1),IF(D4087+364&lt;=$D$5,(D4087+364-$D$4+1)/365,IF(D4087&gt;$D$4,($D$5-D4087+1)/365,$D$6/365)),0)</f>
        <v>0</v>
      </c>
      <c r="S4087" s="28">
        <f>'Data &amp; Parameter'!$E$16*'Data &amp; Parameter'!$E$17*('Data &amp; Parameter'!$E$18+'Data &amp; Parameter'!$E$19)*'Data &amp; Parameter'!$E$20*'Data &amp; Parameter'!$E$37*R4087</f>
        <v>0</v>
      </c>
      <c r="T4087" s="28">
        <f t="shared" si="63"/>
        <v>0</v>
      </c>
    </row>
    <row r="4088" spans="1:20" ht="15.75" customHeight="1" x14ac:dyDescent="0.35">
      <c r="A4088">
        <v>4081</v>
      </c>
      <c r="B4088" s="76">
        <v>44255.440613425926</v>
      </c>
      <c r="C4088" s="1" t="s">
        <v>12947</v>
      </c>
      <c r="D4088" s="76">
        <v>44255.441030092596</v>
      </c>
      <c r="E4088" s="1" t="s">
        <v>12948</v>
      </c>
      <c r="F4088" s="1" t="s">
        <v>12949</v>
      </c>
      <c r="G4088" s="1" t="s">
        <v>123</v>
      </c>
      <c r="H4088" s="1" t="s">
        <v>124</v>
      </c>
      <c r="I4088" s="1" t="s">
        <v>125</v>
      </c>
      <c r="J4088" s="1" t="s">
        <v>12777</v>
      </c>
      <c r="K4088" s="1" t="s">
        <v>12778</v>
      </c>
      <c r="L4088">
        <f>ROUNDUP(IF(B4088&gt;$D$4,0,($D$4-B4088+1)/365),0)</f>
        <v>0</v>
      </c>
      <c r="M4088">
        <f>ROUNDUP(IF(B4088&gt;$D$5,0,($D$5-B4088+1)/365),0)</f>
        <v>0</v>
      </c>
      <c r="N4088" s="28">
        <f>IF(OR(L4088=1,M4088=1),IF(B4088+364&lt;=$D$5,(B4088+364-$D$4+1)/365,IF(B4088&gt;$D$4,($D$5-B4088+1)/365,$D$6/365)),0)</f>
        <v>0</v>
      </c>
      <c r="O4088" s="28">
        <f>'Data &amp; Parameter'!$E$16*'Data &amp; Parameter'!$E$17*('Data &amp; Parameter'!$E$18+'Data &amp; Parameter'!$E$19)*'Data &amp; Parameter'!$E$20*'Data &amp; Parameter'!$E$37*N4088</f>
        <v>0</v>
      </c>
      <c r="P4088">
        <f>ROUNDUP(IF(D4088&gt;$D$4,0,($D$4-D4088+1)/365),0)</f>
        <v>0</v>
      </c>
      <c r="Q4088">
        <f>ROUNDUP(IF(D4088&gt;$D$5,0,($D$5-D4088+1)/365),0)</f>
        <v>0</v>
      </c>
      <c r="R4088" s="28">
        <f>IF(OR(P4088=1,Q4088=1),IF(D4088+364&lt;=$D$5,(D4088+364-$D$4+1)/365,IF(D4088&gt;$D$4,($D$5-D4088+1)/365,$D$6/365)),0)</f>
        <v>0</v>
      </c>
      <c r="S4088" s="28">
        <f>'Data &amp; Parameter'!$E$16*'Data &amp; Parameter'!$E$17*('Data &amp; Parameter'!$E$18+'Data &amp; Parameter'!$E$19)*'Data &amp; Parameter'!$E$20*'Data &amp; Parameter'!$E$37*R4088</f>
        <v>0</v>
      </c>
      <c r="T4088" s="28">
        <f t="shared" si="63"/>
        <v>0</v>
      </c>
    </row>
    <row r="4089" spans="1:20" ht="15.75" customHeight="1" x14ac:dyDescent="0.35">
      <c r="A4089">
        <v>4082</v>
      </c>
      <c r="B4089" s="76">
        <v>44255.441134259258</v>
      </c>
      <c r="C4089" s="1" t="s">
        <v>12950</v>
      </c>
      <c r="D4089" s="76">
        <v>44255.441898148143</v>
      </c>
      <c r="E4089" s="1" t="s">
        <v>12951</v>
      </c>
      <c r="F4089" s="1" t="s">
        <v>12952</v>
      </c>
      <c r="G4089" s="1" t="s">
        <v>123</v>
      </c>
      <c r="H4089" s="1" t="s">
        <v>124</v>
      </c>
      <c r="I4089" s="1" t="s">
        <v>125</v>
      </c>
      <c r="J4089" s="1" t="s">
        <v>9077</v>
      </c>
      <c r="K4089" s="1" t="s">
        <v>12931</v>
      </c>
      <c r="L4089">
        <f>ROUNDUP(IF(B4089&gt;$D$4,0,($D$4-B4089+1)/365),0)</f>
        <v>0</v>
      </c>
      <c r="M4089">
        <f>ROUNDUP(IF(B4089&gt;$D$5,0,($D$5-B4089+1)/365),0)</f>
        <v>0</v>
      </c>
      <c r="N4089" s="28">
        <f>IF(OR(L4089=1,M4089=1),IF(B4089+364&lt;=$D$5,(B4089+364-$D$4+1)/365,IF(B4089&gt;$D$4,($D$5-B4089+1)/365,$D$6/365)),0)</f>
        <v>0</v>
      </c>
      <c r="O4089" s="28">
        <f>'Data &amp; Parameter'!$E$16*'Data &amp; Parameter'!$E$17*('Data &amp; Parameter'!$E$18+'Data &amp; Parameter'!$E$19)*'Data &amp; Parameter'!$E$20*'Data &amp; Parameter'!$E$37*N4089</f>
        <v>0</v>
      </c>
      <c r="P4089">
        <f>ROUNDUP(IF(D4089&gt;$D$4,0,($D$4-D4089+1)/365),0)</f>
        <v>0</v>
      </c>
      <c r="Q4089">
        <f>ROUNDUP(IF(D4089&gt;$D$5,0,($D$5-D4089+1)/365),0)</f>
        <v>0</v>
      </c>
      <c r="R4089" s="28">
        <f>IF(OR(P4089=1,Q4089=1),IF(D4089+364&lt;=$D$5,(D4089+364-$D$4+1)/365,IF(D4089&gt;$D$4,($D$5-D4089+1)/365,$D$6/365)),0)</f>
        <v>0</v>
      </c>
      <c r="S4089" s="28">
        <f>'Data &amp; Parameter'!$E$16*'Data &amp; Parameter'!$E$17*('Data &amp; Parameter'!$E$18+'Data &amp; Parameter'!$E$19)*'Data &amp; Parameter'!$E$20*'Data &amp; Parameter'!$E$37*R4089</f>
        <v>0</v>
      </c>
      <c r="T4089" s="28">
        <f t="shared" si="63"/>
        <v>0</v>
      </c>
    </row>
    <row r="4090" spans="1:20" ht="15.75" customHeight="1" x14ac:dyDescent="0.35">
      <c r="A4090">
        <v>4083</v>
      </c>
      <c r="B4090" s="76">
        <v>44255.442476851851</v>
      </c>
      <c r="C4090" s="1" t="s">
        <v>12953</v>
      </c>
      <c r="D4090" s="76">
        <v>44255.445717592593</v>
      </c>
      <c r="E4090" s="1" t="s">
        <v>12954</v>
      </c>
      <c r="F4090" s="1" t="s">
        <v>12955</v>
      </c>
      <c r="G4090" s="1" t="s">
        <v>123</v>
      </c>
      <c r="H4090" s="1" t="s">
        <v>124</v>
      </c>
      <c r="I4090" s="1" t="s">
        <v>125</v>
      </c>
      <c r="J4090" s="1" t="s">
        <v>9694</v>
      </c>
      <c r="K4090" s="1" t="s">
        <v>12886</v>
      </c>
      <c r="L4090">
        <f>ROUNDUP(IF(B4090&gt;$D$4,0,($D$4-B4090+1)/365),0)</f>
        <v>0</v>
      </c>
      <c r="M4090">
        <f>ROUNDUP(IF(B4090&gt;$D$5,0,($D$5-B4090+1)/365),0)</f>
        <v>0</v>
      </c>
      <c r="N4090" s="28">
        <f>IF(OR(L4090=1,M4090=1),IF(B4090+364&lt;=$D$5,(B4090+364-$D$4+1)/365,IF(B4090&gt;$D$4,($D$5-B4090+1)/365,$D$6/365)),0)</f>
        <v>0</v>
      </c>
      <c r="O4090" s="28">
        <f>'Data &amp; Parameter'!$E$16*'Data &amp; Parameter'!$E$17*('Data &amp; Parameter'!$E$18+'Data &amp; Parameter'!$E$19)*'Data &amp; Parameter'!$E$20*'Data &amp; Parameter'!$E$37*N4090</f>
        <v>0</v>
      </c>
      <c r="P4090">
        <f>ROUNDUP(IF(D4090&gt;$D$4,0,($D$4-D4090+1)/365),0)</f>
        <v>0</v>
      </c>
      <c r="Q4090">
        <f>ROUNDUP(IF(D4090&gt;$D$5,0,($D$5-D4090+1)/365),0)</f>
        <v>0</v>
      </c>
      <c r="R4090" s="28">
        <f>IF(OR(P4090=1,Q4090=1),IF(D4090+364&lt;=$D$5,(D4090+364-$D$4+1)/365,IF(D4090&gt;$D$4,($D$5-D4090+1)/365,$D$6/365)),0)</f>
        <v>0</v>
      </c>
      <c r="S4090" s="28">
        <f>'Data &amp; Parameter'!$E$16*'Data &amp; Parameter'!$E$17*('Data &amp; Parameter'!$E$18+'Data &amp; Parameter'!$E$19)*'Data &amp; Parameter'!$E$20*'Data &amp; Parameter'!$E$37*R4090</f>
        <v>0</v>
      </c>
      <c r="T4090" s="28">
        <f t="shared" si="63"/>
        <v>0</v>
      </c>
    </row>
    <row r="4091" spans="1:20" ht="15.75" customHeight="1" x14ac:dyDescent="0.35">
      <c r="A4091">
        <v>4084</v>
      </c>
      <c r="B4091" s="76">
        <v>44255.443275462967</v>
      </c>
      <c r="C4091" s="1" t="s">
        <v>12956</v>
      </c>
      <c r="D4091" s="76">
        <v>44255.443981481483</v>
      </c>
      <c r="E4091" s="1" t="s">
        <v>12957</v>
      </c>
      <c r="F4091" s="1" t="s">
        <v>12958</v>
      </c>
      <c r="G4091" s="1" t="s">
        <v>123</v>
      </c>
      <c r="H4091" s="1" t="s">
        <v>124</v>
      </c>
      <c r="I4091" s="1" t="s">
        <v>125</v>
      </c>
      <c r="J4091" s="1" t="s">
        <v>9077</v>
      </c>
      <c r="K4091" s="1" t="s">
        <v>12872</v>
      </c>
      <c r="L4091">
        <f>ROUNDUP(IF(B4091&gt;$D$4,0,($D$4-B4091+1)/365),0)</f>
        <v>0</v>
      </c>
      <c r="M4091">
        <f>ROUNDUP(IF(B4091&gt;$D$5,0,($D$5-B4091+1)/365),0)</f>
        <v>0</v>
      </c>
      <c r="N4091" s="28">
        <f>IF(OR(L4091=1,M4091=1),IF(B4091+364&lt;=$D$5,(B4091+364-$D$4+1)/365,IF(B4091&gt;$D$4,($D$5-B4091+1)/365,$D$6/365)),0)</f>
        <v>0</v>
      </c>
      <c r="O4091" s="28">
        <f>'Data &amp; Parameter'!$E$16*'Data &amp; Parameter'!$E$17*('Data &amp; Parameter'!$E$18+'Data &amp; Parameter'!$E$19)*'Data &amp; Parameter'!$E$20*'Data &amp; Parameter'!$E$37*N4091</f>
        <v>0</v>
      </c>
      <c r="P4091">
        <f>ROUNDUP(IF(D4091&gt;$D$4,0,($D$4-D4091+1)/365),0)</f>
        <v>0</v>
      </c>
      <c r="Q4091">
        <f>ROUNDUP(IF(D4091&gt;$D$5,0,($D$5-D4091+1)/365),0)</f>
        <v>0</v>
      </c>
      <c r="R4091" s="28">
        <f>IF(OR(P4091=1,Q4091=1),IF(D4091+364&lt;=$D$5,(D4091+364-$D$4+1)/365,IF(D4091&gt;$D$4,($D$5-D4091+1)/365,$D$6/365)),0)</f>
        <v>0</v>
      </c>
      <c r="S4091" s="28">
        <f>'Data &amp; Parameter'!$E$16*'Data &amp; Parameter'!$E$17*('Data &amp; Parameter'!$E$18+'Data &amp; Parameter'!$E$19)*'Data &amp; Parameter'!$E$20*'Data &amp; Parameter'!$E$37*R4091</f>
        <v>0</v>
      </c>
      <c r="T4091" s="28">
        <f t="shared" si="63"/>
        <v>0</v>
      </c>
    </row>
    <row r="4092" spans="1:20" ht="15.75" customHeight="1" x14ac:dyDescent="0.35">
      <c r="A4092">
        <v>4085</v>
      </c>
      <c r="B4092" s="76">
        <v>44255.444444444445</v>
      </c>
      <c r="C4092" s="1" t="s">
        <v>12959</v>
      </c>
      <c r="D4092" s="76">
        <v>44255.44494212963</v>
      </c>
      <c r="E4092" s="1" t="s">
        <v>12960</v>
      </c>
      <c r="F4092" s="1" t="s">
        <v>12961</v>
      </c>
      <c r="G4092" s="1" t="s">
        <v>123</v>
      </c>
      <c r="H4092" s="1" t="s">
        <v>124</v>
      </c>
      <c r="I4092" s="1" t="s">
        <v>125</v>
      </c>
      <c r="J4092" s="1" t="s">
        <v>12777</v>
      </c>
      <c r="K4092" s="1" t="s">
        <v>12778</v>
      </c>
      <c r="L4092">
        <f>ROUNDUP(IF(B4092&gt;$D$4,0,($D$4-B4092+1)/365),0)</f>
        <v>0</v>
      </c>
      <c r="M4092">
        <f>ROUNDUP(IF(B4092&gt;$D$5,0,($D$5-B4092+1)/365),0)</f>
        <v>0</v>
      </c>
      <c r="N4092" s="28">
        <f>IF(OR(L4092=1,M4092=1),IF(B4092+364&lt;=$D$5,(B4092+364-$D$4+1)/365,IF(B4092&gt;$D$4,($D$5-B4092+1)/365,$D$6/365)),0)</f>
        <v>0</v>
      </c>
      <c r="O4092" s="28">
        <f>'Data &amp; Parameter'!$E$16*'Data &amp; Parameter'!$E$17*('Data &amp; Parameter'!$E$18+'Data &amp; Parameter'!$E$19)*'Data &amp; Parameter'!$E$20*'Data &amp; Parameter'!$E$37*N4092</f>
        <v>0</v>
      </c>
      <c r="P4092">
        <f>ROUNDUP(IF(D4092&gt;$D$4,0,($D$4-D4092+1)/365),0)</f>
        <v>0</v>
      </c>
      <c r="Q4092">
        <f>ROUNDUP(IF(D4092&gt;$D$5,0,($D$5-D4092+1)/365),0)</f>
        <v>0</v>
      </c>
      <c r="R4092" s="28">
        <f>IF(OR(P4092=1,Q4092=1),IF(D4092+364&lt;=$D$5,(D4092+364-$D$4+1)/365,IF(D4092&gt;$D$4,($D$5-D4092+1)/365,$D$6/365)),0)</f>
        <v>0</v>
      </c>
      <c r="S4092" s="28">
        <f>'Data &amp; Parameter'!$E$16*'Data &amp; Parameter'!$E$17*('Data &amp; Parameter'!$E$18+'Data &amp; Parameter'!$E$19)*'Data &amp; Parameter'!$E$20*'Data &amp; Parameter'!$E$37*R4092</f>
        <v>0</v>
      </c>
      <c r="T4092" s="28">
        <f t="shared" si="63"/>
        <v>0</v>
      </c>
    </row>
    <row r="4093" spans="1:20" ht="15.75" customHeight="1" x14ac:dyDescent="0.35">
      <c r="A4093">
        <v>4086</v>
      </c>
      <c r="B4093" s="76">
        <v>44255.444872685184</v>
      </c>
      <c r="C4093" s="1" t="s">
        <v>12962</v>
      </c>
      <c r="D4093" s="76">
        <v>44255.446006944447</v>
      </c>
      <c r="E4093" s="1" t="s">
        <v>12963</v>
      </c>
      <c r="F4093" s="1" t="s">
        <v>12964</v>
      </c>
      <c r="G4093" s="1" t="s">
        <v>123</v>
      </c>
      <c r="H4093" s="1" t="s">
        <v>124</v>
      </c>
      <c r="I4093" s="1" t="s">
        <v>125</v>
      </c>
      <c r="J4093" s="1" t="s">
        <v>9077</v>
      </c>
      <c r="K4093" s="1" t="s">
        <v>12931</v>
      </c>
      <c r="L4093">
        <f>ROUNDUP(IF(B4093&gt;$D$4,0,($D$4-B4093+1)/365),0)</f>
        <v>0</v>
      </c>
      <c r="M4093">
        <f>ROUNDUP(IF(B4093&gt;$D$5,0,($D$5-B4093+1)/365),0)</f>
        <v>0</v>
      </c>
      <c r="N4093" s="28">
        <f>IF(OR(L4093=1,M4093=1),IF(B4093+364&lt;=$D$5,(B4093+364-$D$4+1)/365,IF(B4093&gt;$D$4,($D$5-B4093+1)/365,$D$6/365)),0)</f>
        <v>0</v>
      </c>
      <c r="O4093" s="28">
        <f>'Data &amp; Parameter'!$E$16*'Data &amp; Parameter'!$E$17*('Data &amp; Parameter'!$E$18+'Data &amp; Parameter'!$E$19)*'Data &amp; Parameter'!$E$20*'Data &amp; Parameter'!$E$37*N4093</f>
        <v>0</v>
      </c>
      <c r="P4093">
        <f>ROUNDUP(IF(D4093&gt;$D$4,0,($D$4-D4093+1)/365),0)</f>
        <v>0</v>
      </c>
      <c r="Q4093">
        <f>ROUNDUP(IF(D4093&gt;$D$5,0,($D$5-D4093+1)/365),0)</f>
        <v>0</v>
      </c>
      <c r="R4093" s="28">
        <f>IF(OR(P4093=1,Q4093=1),IF(D4093+364&lt;=$D$5,(D4093+364-$D$4+1)/365,IF(D4093&gt;$D$4,($D$5-D4093+1)/365,$D$6/365)),0)</f>
        <v>0</v>
      </c>
      <c r="S4093" s="28">
        <f>'Data &amp; Parameter'!$E$16*'Data &amp; Parameter'!$E$17*('Data &amp; Parameter'!$E$18+'Data &amp; Parameter'!$E$19)*'Data &amp; Parameter'!$E$20*'Data &amp; Parameter'!$E$37*R4093</f>
        <v>0</v>
      </c>
      <c r="T4093" s="28">
        <f t="shared" si="63"/>
        <v>0</v>
      </c>
    </row>
    <row r="4094" spans="1:20" ht="15.75" customHeight="1" x14ac:dyDescent="0.35">
      <c r="A4094">
        <v>4087</v>
      </c>
      <c r="B4094" s="76">
        <v>44255.446087962962</v>
      </c>
      <c r="C4094" s="1" t="s">
        <v>12965</v>
      </c>
      <c r="D4094" s="76">
        <v>44255.447060185186</v>
      </c>
      <c r="E4094" s="1" t="s">
        <v>12966</v>
      </c>
      <c r="F4094" s="1" t="s">
        <v>12967</v>
      </c>
      <c r="G4094" s="1" t="s">
        <v>123</v>
      </c>
      <c r="H4094" s="1" t="s">
        <v>124</v>
      </c>
      <c r="I4094" s="1" t="s">
        <v>125</v>
      </c>
      <c r="J4094" s="1" t="s">
        <v>9077</v>
      </c>
      <c r="K4094" s="1" t="s">
        <v>12865</v>
      </c>
      <c r="L4094">
        <f>ROUNDUP(IF(B4094&gt;$D$4,0,($D$4-B4094+1)/365),0)</f>
        <v>0</v>
      </c>
      <c r="M4094">
        <f>ROUNDUP(IF(B4094&gt;$D$5,0,($D$5-B4094+1)/365),0)</f>
        <v>0</v>
      </c>
      <c r="N4094" s="28">
        <f>IF(OR(L4094=1,M4094=1),IF(B4094+364&lt;=$D$5,(B4094+364-$D$4+1)/365,IF(B4094&gt;$D$4,($D$5-B4094+1)/365,$D$6/365)),0)</f>
        <v>0</v>
      </c>
      <c r="O4094" s="28">
        <f>'Data &amp; Parameter'!$E$16*'Data &amp; Parameter'!$E$17*('Data &amp; Parameter'!$E$18+'Data &amp; Parameter'!$E$19)*'Data &amp; Parameter'!$E$20*'Data &amp; Parameter'!$E$37*N4094</f>
        <v>0</v>
      </c>
      <c r="P4094">
        <f>ROUNDUP(IF(D4094&gt;$D$4,0,($D$4-D4094+1)/365),0)</f>
        <v>0</v>
      </c>
      <c r="Q4094">
        <f>ROUNDUP(IF(D4094&gt;$D$5,0,($D$5-D4094+1)/365),0)</f>
        <v>0</v>
      </c>
      <c r="R4094" s="28">
        <f>IF(OR(P4094=1,Q4094=1),IF(D4094+364&lt;=$D$5,(D4094+364-$D$4+1)/365,IF(D4094&gt;$D$4,($D$5-D4094+1)/365,$D$6/365)),0)</f>
        <v>0</v>
      </c>
      <c r="S4094" s="28">
        <f>'Data &amp; Parameter'!$E$16*'Data &amp; Parameter'!$E$17*('Data &amp; Parameter'!$E$18+'Data &amp; Parameter'!$E$19)*'Data &amp; Parameter'!$E$20*'Data &amp; Parameter'!$E$37*R4094</f>
        <v>0</v>
      </c>
      <c r="T4094" s="28">
        <f t="shared" si="63"/>
        <v>0</v>
      </c>
    </row>
    <row r="4095" spans="1:20" ht="15.75" customHeight="1" x14ac:dyDescent="0.35">
      <c r="A4095">
        <v>4088</v>
      </c>
      <c r="B4095" s="76">
        <v>44255.448078703703</v>
      </c>
      <c r="C4095" s="1" t="s">
        <v>12968</v>
      </c>
      <c r="D4095" s="76">
        <v>44255.449120370366</v>
      </c>
      <c r="E4095" s="1" t="s">
        <v>12969</v>
      </c>
      <c r="F4095" s="1" t="s">
        <v>12970</v>
      </c>
      <c r="G4095" s="1" t="s">
        <v>123</v>
      </c>
      <c r="H4095" s="1" t="s">
        <v>124</v>
      </c>
      <c r="I4095" s="1" t="s">
        <v>125</v>
      </c>
      <c r="J4095" s="1" t="s">
        <v>9694</v>
      </c>
      <c r="K4095" s="1" t="s">
        <v>9695</v>
      </c>
      <c r="L4095">
        <f>ROUNDUP(IF(B4095&gt;$D$4,0,($D$4-B4095+1)/365),0)</f>
        <v>0</v>
      </c>
      <c r="M4095">
        <f>ROUNDUP(IF(B4095&gt;$D$5,0,($D$5-B4095+1)/365),0)</f>
        <v>0</v>
      </c>
      <c r="N4095" s="28">
        <f>IF(OR(L4095=1,M4095=1),IF(B4095+364&lt;=$D$5,(B4095+364-$D$4+1)/365,IF(B4095&gt;$D$4,($D$5-B4095+1)/365,$D$6/365)),0)</f>
        <v>0</v>
      </c>
      <c r="O4095" s="28">
        <f>'Data &amp; Parameter'!$E$16*'Data &amp; Parameter'!$E$17*('Data &amp; Parameter'!$E$18+'Data &amp; Parameter'!$E$19)*'Data &amp; Parameter'!$E$20*'Data &amp; Parameter'!$E$37*N4095</f>
        <v>0</v>
      </c>
      <c r="P4095">
        <f>ROUNDUP(IF(D4095&gt;$D$4,0,($D$4-D4095+1)/365),0)</f>
        <v>0</v>
      </c>
      <c r="Q4095">
        <f>ROUNDUP(IF(D4095&gt;$D$5,0,($D$5-D4095+1)/365),0)</f>
        <v>0</v>
      </c>
      <c r="R4095" s="28">
        <f>IF(OR(P4095=1,Q4095=1),IF(D4095+364&lt;=$D$5,(D4095+364-$D$4+1)/365,IF(D4095&gt;$D$4,($D$5-D4095+1)/365,$D$6/365)),0)</f>
        <v>0</v>
      </c>
      <c r="S4095" s="28">
        <f>'Data &amp; Parameter'!$E$16*'Data &amp; Parameter'!$E$17*('Data &amp; Parameter'!$E$18+'Data &amp; Parameter'!$E$19)*'Data &amp; Parameter'!$E$20*'Data &amp; Parameter'!$E$37*R4095</f>
        <v>0</v>
      </c>
      <c r="T4095" s="28">
        <f t="shared" si="63"/>
        <v>0</v>
      </c>
    </row>
    <row r="4096" spans="1:20" ht="15.75" customHeight="1" x14ac:dyDescent="0.35">
      <c r="A4096">
        <v>4089</v>
      </c>
      <c r="B4096" s="76">
        <v>44255.448692129634</v>
      </c>
      <c r="C4096" s="1" t="s">
        <v>12971</v>
      </c>
      <c r="D4096" s="76">
        <v>44255.44913194445</v>
      </c>
      <c r="E4096" s="1" t="s">
        <v>12972</v>
      </c>
      <c r="F4096" s="1" t="s">
        <v>12973</v>
      </c>
      <c r="G4096" s="1" t="s">
        <v>123</v>
      </c>
      <c r="H4096" s="1" t="s">
        <v>124</v>
      </c>
      <c r="I4096" s="1" t="s">
        <v>125</v>
      </c>
      <c r="J4096" s="1" t="s">
        <v>12777</v>
      </c>
      <c r="K4096" s="1" t="s">
        <v>12778</v>
      </c>
      <c r="L4096">
        <f>ROUNDUP(IF(B4096&gt;$D$4,0,($D$4-B4096+1)/365),0)</f>
        <v>0</v>
      </c>
      <c r="M4096">
        <f>ROUNDUP(IF(B4096&gt;$D$5,0,($D$5-B4096+1)/365),0)</f>
        <v>0</v>
      </c>
      <c r="N4096" s="28">
        <f>IF(OR(L4096=1,M4096=1),IF(B4096+364&lt;=$D$5,(B4096+364-$D$4+1)/365,IF(B4096&gt;$D$4,($D$5-B4096+1)/365,$D$6/365)),0)</f>
        <v>0</v>
      </c>
      <c r="O4096" s="28">
        <f>'Data &amp; Parameter'!$E$16*'Data &amp; Parameter'!$E$17*('Data &amp; Parameter'!$E$18+'Data &amp; Parameter'!$E$19)*'Data &amp; Parameter'!$E$20*'Data &amp; Parameter'!$E$37*N4096</f>
        <v>0</v>
      </c>
      <c r="P4096">
        <f>ROUNDUP(IF(D4096&gt;$D$4,0,($D$4-D4096+1)/365),0)</f>
        <v>0</v>
      </c>
      <c r="Q4096">
        <f>ROUNDUP(IF(D4096&gt;$D$5,0,($D$5-D4096+1)/365),0)</f>
        <v>0</v>
      </c>
      <c r="R4096" s="28">
        <f>IF(OR(P4096=1,Q4096=1),IF(D4096+364&lt;=$D$5,(D4096+364-$D$4+1)/365,IF(D4096&gt;$D$4,($D$5-D4096+1)/365,$D$6/365)),0)</f>
        <v>0</v>
      </c>
      <c r="S4096" s="28">
        <f>'Data &amp; Parameter'!$E$16*'Data &amp; Parameter'!$E$17*('Data &amp; Parameter'!$E$18+'Data &amp; Parameter'!$E$19)*'Data &amp; Parameter'!$E$20*'Data &amp; Parameter'!$E$37*R4096</f>
        <v>0</v>
      </c>
      <c r="T4096" s="28">
        <f t="shared" si="63"/>
        <v>0</v>
      </c>
    </row>
    <row r="4097" spans="1:20" ht="15.75" customHeight="1" x14ac:dyDescent="0.35">
      <c r="A4097">
        <v>4090</v>
      </c>
      <c r="B4097" s="76">
        <v>44255.449004629627</v>
      </c>
      <c r="C4097" s="1" t="s">
        <v>12974</v>
      </c>
      <c r="D4097" s="76">
        <v>44255.449479166666</v>
      </c>
      <c r="E4097" s="1" t="s">
        <v>12975</v>
      </c>
      <c r="F4097" s="1" t="s">
        <v>12976</v>
      </c>
      <c r="G4097" s="1" t="s">
        <v>123</v>
      </c>
      <c r="H4097" s="1" t="s">
        <v>124</v>
      </c>
      <c r="I4097" s="1" t="s">
        <v>125</v>
      </c>
      <c r="J4097" s="1" t="s">
        <v>9077</v>
      </c>
      <c r="K4097" s="1" t="s">
        <v>12977</v>
      </c>
      <c r="L4097">
        <f>ROUNDUP(IF(B4097&gt;$D$4,0,($D$4-B4097+1)/365),0)</f>
        <v>0</v>
      </c>
      <c r="M4097">
        <f>ROUNDUP(IF(B4097&gt;$D$5,0,($D$5-B4097+1)/365),0)</f>
        <v>0</v>
      </c>
      <c r="N4097" s="28">
        <f>IF(OR(L4097=1,M4097=1),IF(B4097+364&lt;=$D$5,(B4097+364-$D$4+1)/365,IF(B4097&gt;$D$4,($D$5-B4097+1)/365,$D$6/365)),0)</f>
        <v>0</v>
      </c>
      <c r="O4097" s="28">
        <f>'Data &amp; Parameter'!$E$16*'Data &amp; Parameter'!$E$17*('Data &amp; Parameter'!$E$18+'Data &amp; Parameter'!$E$19)*'Data &amp; Parameter'!$E$20*'Data &amp; Parameter'!$E$37*N4097</f>
        <v>0</v>
      </c>
      <c r="P4097">
        <f>ROUNDUP(IF(D4097&gt;$D$4,0,($D$4-D4097+1)/365),0)</f>
        <v>0</v>
      </c>
      <c r="Q4097">
        <f>ROUNDUP(IF(D4097&gt;$D$5,0,($D$5-D4097+1)/365),0)</f>
        <v>0</v>
      </c>
      <c r="R4097" s="28">
        <f>IF(OR(P4097=1,Q4097=1),IF(D4097+364&lt;=$D$5,(D4097+364-$D$4+1)/365,IF(D4097&gt;$D$4,($D$5-D4097+1)/365,$D$6/365)),0)</f>
        <v>0</v>
      </c>
      <c r="S4097" s="28">
        <f>'Data &amp; Parameter'!$E$16*'Data &amp; Parameter'!$E$17*('Data &amp; Parameter'!$E$18+'Data &amp; Parameter'!$E$19)*'Data &amp; Parameter'!$E$20*'Data &amp; Parameter'!$E$37*R4097</f>
        <v>0</v>
      </c>
      <c r="T4097" s="28">
        <f t="shared" si="63"/>
        <v>0</v>
      </c>
    </row>
    <row r="4098" spans="1:20" ht="15.75" customHeight="1" x14ac:dyDescent="0.35">
      <c r="A4098">
        <v>4091</v>
      </c>
      <c r="B4098" s="76">
        <v>44255.45177083333</v>
      </c>
      <c r="C4098" s="1" t="s">
        <v>12978</v>
      </c>
      <c r="D4098" s="76">
        <v>44255.452418981484</v>
      </c>
      <c r="E4098" s="1" t="s">
        <v>12979</v>
      </c>
      <c r="F4098" s="1" t="s">
        <v>12980</v>
      </c>
      <c r="G4098" s="1" t="s">
        <v>123</v>
      </c>
      <c r="H4098" s="1" t="s">
        <v>124</v>
      </c>
      <c r="I4098" s="1" t="s">
        <v>125</v>
      </c>
      <c r="J4098" s="1" t="s">
        <v>9077</v>
      </c>
      <c r="K4098" s="1" t="s">
        <v>12931</v>
      </c>
      <c r="L4098">
        <f>ROUNDUP(IF(B4098&gt;$D$4,0,($D$4-B4098+1)/365),0)</f>
        <v>0</v>
      </c>
      <c r="M4098">
        <f>ROUNDUP(IF(B4098&gt;$D$5,0,($D$5-B4098+1)/365),0)</f>
        <v>0</v>
      </c>
      <c r="N4098" s="28">
        <f>IF(OR(L4098=1,M4098=1),IF(B4098+364&lt;=$D$5,(B4098+364-$D$4+1)/365,IF(B4098&gt;$D$4,($D$5-B4098+1)/365,$D$6/365)),0)</f>
        <v>0</v>
      </c>
      <c r="O4098" s="28">
        <f>'Data &amp; Parameter'!$E$16*'Data &amp; Parameter'!$E$17*('Data &amp; Parameter'!$E$18+'Data &amp; Parameter'!$E$19)*'Data &amp; Parameter'!$E$20*'Data &amp; Parameter'!$E$37*N4098</f>
        <v>0</v>
      </c>
      <c r="P4098">
        <f>ROUNDUP(IF(D4098&gt;$D$4,0,($D$4-D4098+1)/365),0)</f>
        <v>0</v>
      </c>
      <c r="Q4098">
        <f>ROUNDUP(IF(D4098&gt;$D$5,0,($D$5-D4098+1)/365),0)</f>
        <v>0</v>
      </c>
      <c r="R4098" s="28">
        <f>IF(OR(P4098=1,Q4098=1),IF(D4098+364&lt;=$D$5,(D4098+364-$D$4+1)/365,IF(D4098&gt;$D$4,($D$5-D4098+1)/365,$D$6/365)),0)</f>
        <v>0</v>
      </c>
      <c r="S4098" s="28">
        <f>'Data &amp; Parameter'!$E$16*'Data &amp; Parameter'!$E$17*('Data &amp; Parameter'!$E$18+'Data &amp; Parameter'!$E$19)*'Data &amp; Parameter'!$E$20*'Data &amp; Parameter'!$E$37*R4098</f>
        <v>0</v>
      </c>
      <c r="T4098" s="28">
        <f t="shared" si="63"/>
        <v>0</v>
      </c>
    </row>
    <row r="4099" spans="1:20" ht="15.75" customHeight="1" x14ac:dyDescent="0.35">
      <c r="A4099">
        <v>4092</v>
      </c>
      <c r="B4099" s="76">
        <v>44255.451782407406</v>
      </c>
      <c r="C4099" s="1" t="s">
        <v>12981</v>
      </c>
      <c r="D4099" s="76">
        <v>44255.452245370368</v>
      </c>
      <c r="E4099" s="1" t="s">
        <v>12982</v>
      </c>
      <c r="F4099" s="1" t="s">
        <v>12983</v>
      </c>
      <c r="G4099" s="1" t="s">
        <v>123</v>
      </c>
      <c r="H4099" s="1" t="s">
        <v>124</v>
      </c>
      <c r="I4099" s="1" t="s">
        <v>125</v>
      </c>
      <c r="J4099" s="1" t="s">
        <v>12777</v>
      </c>
      <c r="K4099" s="1" t="s">
        <v>12778</v>
      </c>
      <c r="L4099">
        <f>ROUNDUP(IF(B4099&gt;$D$4,0,($D$4-B4099+1)/365),0)</f>
        <v>0</v>
      </c>
      <c r="M4099">
        <f>ROUNDUP(IF(B4099&gt;$D$5,0,($D$5-B4099+1)/365),0)</f>
        <v>0</v>
      </c>
      <c r="N4099" s="28">
        <f>IF(OR(L4099=1,M4099=1),IF(B4099+364&lt;=$D$5,(B4099+364-$D$4+1)/365,IF(B4099&gt;$D$4,($D$5-B4099+1)/365,$D$6/365)),0)</f>
        <v>0</v>
      </c>
      <c r="O4099" s="28">
        <f>'Data &amp; Parameter'!$E$16*'Data &amp; Parameter'!$E$17*('Data &amp; Parameter'!$E$18+'Data &amp; Parameter'!$E$19)*'Data &amp; Parameter'!$E$20*'Data &amp; Parameter'!$E$37*N4099</f>
        <v>0</v>
      </c>
      <c r="P4099">
        <f>ROUNDUP(IF(D4099&gt;$D$4,0,($D$4-D4099+1)/365),0)</f>
        <v>0</v>
      </c>
      <c r="Q4099">
        <f>ROUNDUP(IF(D4099&gt;$D$5,0,($D$5-D4099+1)/365),0)</f>
        <v>0</v>
      </c>
      <c r="R4099" s="28">
        <f>IF(OR(P4099=1,Q4099=1),IF(D4099+364&lt;=$D$5,(D4099+364-$D$4+1)/365,IF(D4099&gt;$D$4,($D$5-D4099+1)/365,$D$6/365)),0)</f>
        <v>0</v>
      </c>
      <c r="S4099" s="28">
        <f>'Data &amp; Parameter'!$E$16*'Data &amp; Parameter'!$E$17*('Data &amp; Parameter'!$E$18+'Data &amp; Parameter'!$E$19)*'Data &amp; Parameter'!$E$20*'Data &amp; Parameter'!$E$37*R4099</f>
        <v>0</v>
      </c>
      <c r="T4099" s="28">
        <f t="shared" si="63"/>
        <v>0</v>
      </c>
    </row>
    <row r="4100" spans="1:20" ht="15.75" customHeight="1" x14ac:dyDescent="0.35">
      <c r="A4100">
        <v>4093</v>
      </c>
      <c r="B4100" s="76">
        <v>44255.451805555553</v>
      </c>
      <c r="C4100" s="1" t="s">
        <v>12984</v>
      </c>
      <c r="D4100" s="76">
        <v>44255.453229166669</v>
      </c>
      <c r="E4100" s="1" t="s">
        <v>12985</v>
      </c>
      <c r="F4100" s="1" t="s">
        <v>12986</v>
      </c>
      <c r="G4100" s="1" t="s">
        <v>123</v>
      </c>
      <c r="H4100" s="1" t="s">
        <v>124</v>
      </c>
      <c r="I4100" s="1" t="s">
        <v>125</v>
      </c>
      <c r="J4100" s="1" t="s">
        <v>9694</v>
      </c>
      <c r="K4100" s="1" t="s">
        <v>9694</v>
      </c>
      <c r="L4100">
        <f>ROUNDUP(IF(B4100&gt;$D$4,0,($D$4-B4100+1)/365),0)</f>
        <v>0</v>
      </c>
      <c r="M4100">
        <f>ROUNDUP(IF(B4100&gt;$D$5,0,($D$5-B4100+1)/365),0)</f>
        <v>0</v>
      </c>
      <c r="N4100" s="28">
        <f>IF(OR(L4100=1,M4100=1),IF(B4100+364&lt;=$D$5,(B4100+364-$D$4+1)/365,IF(B4100&gt;$D$4,($D$5-B4100+1)/365,$D$6/365)),0)</f>
        <v>0</v>
      </c>
      <c r="O4100" s="28">
        <f>'Data &amp; Parameter'!$E$16*'Data &amp; Parameter'!$E$17*('Data &amp; Parameter'!$E$18+'Data &amp; Parameter'!$E$19)*'Data &amp; Parameter'!$E$20*'Data &amp; Parameter'!$E$37*N4100</f>
        <v>0</v>
      </c>
      <c r="P4100">
        <f>ROUNDUP(IF(D4100&gt;$D$4,0,($D$4-D4100+1)/365),0)</f>
        <v>0</v>
      </c>
      <c r="Q4100">
        <f>ROUNDUP(IF(D4100&gt;$D$5,0,($D$5-D4100+1)/365),0)</f>
        <v>0</v>
      </c>
      <c r="R4100" s="28">
        <f>IF(OR(P4100=1,Q4100=1),IF(D4100+364&lt;=$D$5,(D4100+364-$D$4+1)/365,IF(D4100&gt;$D$4,($D$5-D4100+1)/365,$D$6/365)),0)</f>
        <v>0</v>
      </c>
      <c r="S4100" s="28">
        <f>'Data &amp; Parameter'!$E$16*'Data &amp; Parameter'!$E$17*('Data &amp; Parameter'!$E$18+'Data &amp; Parameter'!$E$19)*'Data &amp; Parameter'!$E$20*'Data &amp; Parameter'!$E$37*R4100</f>
        <v>0</v>
      </c>
      <c r="T4100" s="28">
        <f t="shared" si="63"/>
        <v>0</v>
      </c>
    </row>
    <row r="4101" spans="1:20" ht="15.75" customHeight="1" x14ac:dyDescent="0.35">
      <c r="A4101">
        <v>4094</v>
      </c>
      <c r="B4101" s="76">
        <v>44255.452569444446</v>
      </c>
      <c r="C4101" s="1" t="s">
        <v>12987</v>
      </c>
      <c r="D4101" s="76">
        <v>44255.453206018516</v>
      </c>
      <c r="E4101" s="1" t="s">
        <v>12988</v>
      </c>
      <c r="F4101" s="1" t="s">
        <v>12989</v>
      </c>
      <c r="G4101" s="1" t="s">
        <v>123</v>
      </c>
      <c r="H4101" s="1" t="s">
        <v>124</v>
      </c>
      <c r="I4101" s="1" t="s">
        <v>125</v>
      </c>
      <c r="J4101" s="1" t="s">
        <v>9077</v>
      </c>
      <c r="K4101" s="1" t="s">
        <v>12931</v>
      </c>
      <c r="L4101">
        <f>ROUNDUP(IF(B4101&gt;$D$4,0,($D$4-B4101+1)/365),0)</f>
        <v>0</v>
      </c>
      <c r="M4101">
        <f>ROUNDUP(IF(B4101&gt;$D$5,0,($D$5-B4101+1)/365),0)</f>
        <v>0</v>
      </c>
      <c r="N4101" s="28">
        <f>IF(OR(L4101=1,M4101=1),IF(B4101+364&lt;=$D$5,(B4101+364-$D$4+1)/365,IF(B4101&gt;$D$4,($D$5-B4101+1)/365,$D$6/365)),0)</f>
        <v>0</v>
      </c>
      <c r="O4101" s="28">
        <f>'Data &amp; Parameter'!$E$16*'Data &amp; Parameter'!$E$17*('Data &amp; Parameter'!$E$18+'Data &amp; Parameter'!$E$19)*'Data &amp; Parameter'!$E$20*'Data &amp; Parameter'!$E$37*N4101</f>
        <v>0</v>
      </c>
      <c r="P4101">
        <f>ROUNDUP(IF(D4101&gt;$D$4,0,($D$4-D4101+1)/365),0)</f>
        <v>0</v>
      </c>
      <c r="Q4101">
        <f>ROUNDUP(IF(D4101&gt;$D$5,0,($D$5-D4101+1)/365),0)</f>
        <v>0</v>
      </c>
      <c r="R4101" s="28">
        <f>IF(OR(P4101=1,Q4101=1),IF(D4101+364&lt;=$D$5,(D4101+364-$D$4+1)/365,IF(D4101&gt;$D$4,($D$5-D4101+1)/365,$D$6/365)),0)</f>
        <v>0</v>
      </c>
      <c r="S4101" s="28">
        <f>'Data &amp; Parameter'!$E$16*'Data &amp; Parameter'!$E$17*('Data &amp; Parameter'!$E$18+'Data &amp; Parameter'!$E$19)*'Data &amp; Parameter'!$E$20*'Data &amp; Parameter'!$E$37*R4101</f>
        <v>0</v>
      </c>
      <c r="T4101" s="28">
        <f t="shared" si="63"/>
        <v>0</v>
      </c>
    </row>
    <row r="4102" spans="1:20" ht="15.75" customHeight="1" x14ac:dyDescent="0.35">
      <c r="A4102">
        <v>4095</v>
      </c>
      <c r="B4102" s="76">
        <v>44255.455509259264</v>
      </c>
      <c r="C4102" s="1" t="s">
        <v>12990</v>
      </c>
      <c r="D4102" s="76">
        <v>44255.455949074079</v>
      </c>
      <c r="E4102" s="1" t="s">
        <v>12991</v>
      </c>
      <c r="F4102" s="1" t="s">
        <v>12992</v>
      </c>
      <c r="G4102" s="1" t="s">
        <v>123</v>
      </c>
      <c r="H4102" s="1" t="s">
        <v>124</v>
      </c>
      <c r="I4102" s="1" t="s">
        <v>125</v>
      </c>
      <c r="J4102" s="1" t="s">
        <v>12777</v>
      </c>
      <c r="K4102" s="1" t="s">
        <v>12778</v>
      </c>
      <c r="L4102">
        <f>ROUNDUP(IF(B4102&gt;$D$4,0,($D$4-B4102+1)/365),0)</f>
        <v>0</v>
      </c>
      <c r="M4102">
        <f>ROUNDUP(IF(B4102&gt;$D$5,0,($D$5-B4102+1)/365),0)</f>
        <v>0</v>
      </c>
      <c r="N4102" s="28">
        <f>IF(OR(L4102=1,M4102=1),IF(B4102+364&lt;=$D$5,(B4102+364-$D$4+1)/365,IF(B4102&gt;$D$4,($D$5-B4102+1)/365,$D$6/365)),0)</f>
        <v>0</v>
      </c>
      <c r="O4102" s="28">
        <f>'Data &amp; Parameter'!$E$16*'Data &amp; Parameter'!$E$17*('Data &amp; Parameter'!$E$18+'Data &amp; Parameter'!$E$19)*'Data &amp; Parameter'!$E$20*'Data &amp; Parameter'!$E$37*N4102</f>
        <v>0</v>
      </c>
      <c r="P4102">
        <f>ROUNDUP(IF(D4102&gt;$D$4,0,($D$4-D4102+1)/365),0)</f>
        <v>0</v>
      </c>
      <c r="Q4102">
        <f>ROUNDUP(IF(D4102&gt;$D$5,0,($D$5-D4102+1)/365),0)</f>
        <v>0</v>
      </c>
      <c r="R4102" s="28">
        <f>IF(OR(P4102=1,Q4102=1),IF(D4102+364&lt;=$D$5,(D4102+364-$D$4+1)/365,IF(D4102&gt;$D$4,($D$5-D4102+1)/365,$D$6/365)),0)</f>
        <v>0</v>
      </c>
      <c r="S4102" s="28">
        <f>'Data &amp; Parameter'!$E$16*'Data &amp; Parameter'!$E$17*('Data &amp; Parameter'!$E$18+'Data &amp; Parameter'!$E$19)*'Data &amp; Parameter'!$E$20*'Data &amp; Parameter'!$E$37*R4102</f>
        <v>0</v>
      </c>
      <c r="T4102" s="28">
        <f t="shared" si="63"/>
        <v>0</v>
      </c>
    </row>
    <row r="4103" spans="1:20" ht="15.75" customHeight="1" x14ac:dyDescent="0.35">
      <c r="A4103">
        <v>4096</v>
      </c>
      <c r="B4103" s="76">
        <v>44255.456331018519</v>
      </c>
      <c r="C4103" s="1" t="s">
        <v>12993</v>
      </c>
      <c r="D4103" s="76">
        <v>44255.45694444445</v>
      </c>
      <c r="E4103" s="1" t="s">
        <v>12994</v>
      </c>
      <c r="F4103" s="1" t="s">
        <v>12995</v>
      </c>
      <c r="G4103" s="1" t="s">
        <v>123</v>
      </c>
      <c r="H4103" s="1" t="s">
        <v>124</v>
      </c>
      <c r="I4103" s="1" t="s">
        <v>125</v>
      </c>
      <c r="J4103" s="1" t="s">
        <v>9694</v>
      </c>
      <c r="K4103" s="1" t="s">
        <v>12886</v>
      </c>
      <c r="L4103">
        <f>ROUNDUP(IF(B4103&gt;$D$4,0,($D$4-B4103+1)/365),0)</f>
        <v>0</v>
      </c>
      <c r="M4103">
        <f>ROUNDUP(IF(B4103&gt;$D$5,0,($D$5-B4103+1)/365),0)</f>
        <v>0</v>
      </c>
      <c r="N4103" s="28">
        <f>IF(OR(L4103=1,M4103=1),IF(B4103+364&lt;=$D$5,(B4103+364-$D$4+1)/365,IF(B4103&gt;$D$4,($D$5-B4103+1)/365,$D$6/365)),0)</f>
        <v>0</v>
      </c>
      <c r="O4103" s="28">
        <f>'Data &amp; Parameter'!$E$16*'Data &amp; Parameter'!$E$17*('Data &amp; Parameter'!$E$18+'Data &amp; Parameter'!$E$19)*'Data &amp; Parameter'!$E$20*'Data &amp; Parameter'!$E$37*N4103</f>
        <v>0</v>
      </c>
      <c r="P4103">
        <f>ROUNDUP(IF(D4103&gt;$D$4,0,($D$4-D4103+1)/365),0)</f>
        <v>0</v>
      </c>
      <c r="Q4103">
        <f>ROUNDUP(IF(D4103&gt;$D$5,0,($D$5-D4103+1)/365),0)</f>
        <v>0</v>
      </c>
      <c r="R4103" s="28">
        <f>IF(OR(P4103=1,Q4103=1),IF(D4103+364&lt;=$D$5,(D4103+364-$D$4+1)/365,IF(D4103&gt;$D$4,($D$5-D4103+1)/365,$D$6/365)),0)</f>
        <v>0</v>
      </c>
      <c r="S4103" s="28">
        <f>'Data &amp; Parameter'!$E$16*'Data &amp; Parameter'!$E$17*('Data &amp; Parameter'!$E$18+'Data &amp; Parameter'!$E$19)*'Data &amp; Parameter'!$E$20*'Data &amp; Parameter'!$E$37*R4103</f>
        <v>0</v>
      </c>
      <c r="T4103" s="28">
        <f t="shared" si="63"/>
        <v>0</v>
      </c>
    </row>
    <row r="4104" spans="1:20" ht="15.75" customHeight="1" x14ac:dyDescent="0.35">
      <c r="A4104">
        <v>4097</v>
      </c>
      <c r="B4104" s="76">
        <v>44255.457476851851</v>
      </c>
      <c r="C4104" s="1" t="s">
        <v>12996</v>
      </c>
      <c r="D4104" s="76">
        <v>44255.458113425921</v>
      </c>
      <c r="E4104" s="1" t="s">
        <v>12997</v>
      </c>
      <c r="F4104" s="1" t="s">
        <v>12998</v>
      </c>
      <c r="G4104" s="1" t="s">
        <v>123</v>
      </c>
      <c r="H4104" s="1" t="s">
        <v>124</v>
      </c>
      <c r="I4104" s="1" t="s">
        <v>125</v>
      </c>
      <c r="J4104" s="1" t="s">
        <v>9077</v>
      </c>
      <c r="K4104" s="1" t="s">
        <v>12876</v>
      </c>
      <c r="L4104">
        <f>ROUNDUP(IF(B4104&gt;$D$4,0,($D$4-B4104+1)/365),0)</f>
        <v>0</v>
      </c>
      <c r="M4104">
        <f>ROUNDUP(IF(B4104&gt;$D$5,0,($D$5-B4104+1)/365),0)</f>
        <v>0</v>
      </c>
      <c r="N4104" s="28">
        <f>IF(OR(L4104=1,M4104=1),IF(B4104+364&lt;=$D$5,(B4104+364-$D$4+1)/365,IF(B4104&gt;$D$4,($D$5-B4104+1)/365,$D$6/365)),0)</f>
        <v>0</v>
      </c>
      <c r="O4104" s="28">
        <f>'Data &amp; Parameter'!$E$16*'Data &amp; Parameter'!$E$17*('Data &amp; Parameter'!$E$18+'Data &amp; Parameter'!$E$19)*'Data &amp; Parameter'!$E$20*'Data &amp; Parameter'!$E$37*N4104</f>
        <v>0</v>
      </c>
      <c r="P4104">
        <f>ROUNDUP(IF(D4104&gt;$D$4,0,($D$4-D4104+1)/365),0)</f>
        <v>0</v>
      </c>
      <c r="Q4104">
        <f>ROUNDUP(IF(D4104&gt;$D$5,0,($D$5-D4104+1)/365),0)</f>
        <v>0</v>
      </c>
      <c r="R4104" s="28">
        <f>IF(OR(P4104=1,Q4104=1),IF(D4104+364&lt;=$D$5,(D4104+364-$D$4+1)/365,IF(D4104&gt;$D$4,($D$5-D4104+1)/365,$D$6/365)),0)</f>
        <v>0</v>
      </c>
      <c r="S4104" s="28">
        <f>'Data &amp; Parameter'!$E$16*'Data &amp; Parameter'!$E$17*('Data &amp; Parameter'!$E$18+'Data &amp; Parameter'!$E$19)*'Data &amp; Parameter'!$E$20*'Data &amp; Parameter'!$E$37*R4104</f>
        <v>0</v>
      </c>
      <c r="T4104" s="28">
        <f t="shared" si="63"/>
        <v>0</v>
      </c>
    </row>
    <row r="4105" spans="1:20" ht="15.75" customHeight="1" x14ac:dyDescent="0.35">
      <c r="A4105">
        <v>4098</v>
      </c>
      <c r="B4105" s="76">
        <v>44255.461180555554</v>
      </c>
      <c r="C4105" s="1" t="s">
        <v>12999</v>
      </c>
      <c r="D4105" s="76">
        <v>44255.462199074071</v>
      </c>
      <c r="E4105" s="1" t="s">
        <v>13000</v>
      </c>
      <c r="F4105" s="1" t="s">
        <v>13001</v>
      </c>
      <c r="G4105" s="1" t="s">
        <v>123</v>
      </c>
      <c r="H4105" s="1" t="s">
        <v>124</v>
      </c>
      <c r="I4105" s="1" t="s">
        <v>125</v>
      </c>
      <c r="J4105" s="1" t="s">
        <v>12777</v>
      </c>
      <c r="K4105" s="1" t="s">
        <v>12778</v>
      </c>
      <c r="L4105">
        <f>ROUNDUP(IF(B4105&gt;$D$4,0,($D$4-B4105+1)/365),0)</f>
        <v>0</v>
      </c>
      <c r="M4105">
        <f>ROUNDUP(IF(B4105&gt;$D$5,0,($D$5-B4105+1)/365),0)</f>
        <v>0</v>
      </c>
      <c r="N4105" s="28">
        <f>IF(OR(L4105=1,M4105=1),IF(B4105+364&lt;=$D$5,(B4105+364-$D$4+1)/365,IF(B4105&gt;$D$4,($D$5-B4105+1)/365,$D$6/365)),0)</f>
        <v>0</v>
      </c>
      <c r="O4105" s="28">
        <f>'Data &amp; Parameter'!$E$16*'Data &amp; Parameter'!$E$17*('Data &amp; Parameter'!$E$18+'Data &amp; Parameter'!$E$19)*'Data &amp; Parameter'!$E$20*'Data &amp; Parameter'!$E$37*N4105</f>
        <v>0</v>
      </c>
      <c r="P4105">
        <f>ROUNDUP(IF(D4105&gt;$D$4,0,($D$4-D4105+1)/365),0)</f>
        <v>0</v>
      </c>
      <c r="Q4105">
        <f>ROUNDUP(IF(D4105&gt;$D$5,0,($D$5-D4105+1)/365),0)</f>
        <v>0</v>
      </c>
      <c r="R4105" s="28">
        <f>IF(OR(P4105=1,Q4105=1),IF(D4105+364&lt;=$D$5,(D4105+364-$D$4+1)/365,IF(D4105&gt;$D$4,($D$5-D4105+1)/365,$D$6/365)),0)</f>
        <v>0</v>
      </c>
      <c r="S4105" s="28">
        <f>'Data &amp; Parameter'!$E$16*'Data &amp; Parameter'!$E$17*('Data &amp; Parameter'!$E$18+'Data &amp; Parameter'!$E$19)*'Data &amp; Parameter'!$E$20*'Data &amp; Parameter'!$E$37*R4105</f>
        <v>0</v>
      </c>
      <c r="T4105" s="28">
        <f t="shared" ref="T4105:T4168" si="64">O4105+S4105</f>
        <v>0</v>
      </c>
    </row>
    <row r="4106" spans="1:20" ht="15.75" customHeight="1" x14ac:dyDescent="0.35">
      <c r="A4106">
        <v>4099</v>
      </c>
      <c r="B4106" s="76">
        <v>44255.463113425925</v>
      </c>
      <c r="C4106" s="1" t="s">
        <v>13002</v>
      </c>
      <c r="D4106" s="76">
        <v>44255.463912037041</v>
      </c>
      <c r="E4106" s="1" t="s">
        <v>13003</v>
      </c>
      <c r="F4106" s="1" t="s">
        <v>13004</v>
      </c>
      <c r="G4106" s="1" t="s">
        <v>123</v>
      </c>
      <c r="H4106" s="1" t="s">
        <v>124</v>
      </c>
      <c r="I4106" s="1" t="s">
        <v>125</v>
      </c>
      <c r="J4106" s="1" t="s">
        <v>9694</v>
      </c>
      <c r="K4106" s="1" t="s">
        <v>13005</v>
      </c>
      <c r="L4106">
        <f>ROUNDUP(IF(B4106&gt;$D$4,0,($D$4-B4106+1)/365),0)</f>
        <v>0</v>
      </c>
      <c r="M4106">
        <f>ROUNDUP(IF(B4106&gt;$D$5,0,($D$5-B4106+1)/365),0)</f>
        <v>0</v>
      </c>
      <c r="N4106" s="28">
        <f>IF(OR(L4106=1,M4106=1),IF(B4106+364&lt;=$D$5,(B4106+364-$D$4+1)/365,IF(B4106&gt;$D$4,($D$5-B4106+1)/365,$D$6/365)),0)</f>
        <v>0</v>
      </c>
      <c r="O4106" s="28">
        <f>'Data &amp; Parameter'!$E$16*'Data &amp; Parameter'!$E$17*('Data &amp; Parameter'!$E$18+'Data &amp; Parameter'!$E$19)*'Data &amp; Parameter'!$E$20*'Data &amp; Parameter'!$E$37*N4106</f>
        <v>0</v>
      </c>
      <c r="P4106">
        <f>ROUNDUP(IF(D4106&gt;$D$4,0,($D$4-D4106+1)/365),0)</f>
        <v>0</v>
      </c>
      <c r="Q4106">
        <f>ROUNDUP(IF(D4106&gt;$D$5,0,($D$5-D4106+1)/365),0)</f>
        <v>0</v>
      </c>
      <c r="R4106" s="28">
        <f>IF(OR(P4106=1,Q4106=1),IF(D4106+364&lt;=$D$5,(D4106+364-$D$4+1)/365,IF(D4106&gt;$D$4,($D$5-D4106+1)/365,$D$6/365)),0)</f>
        <v>0</v>
      </c>
      <c r="S4106" s="28">
        <f>'Data &amp; Parameter'!$E$16*'Data &amp; Parameter'!$E$17*('Data &amp; Parameter'!$E$18+'Data &amp; Parameter'!$E$19)*'Data &amp; Parameter'!$E$20*'Data &amp; Parameter'!$E$37*R4106</f>
        <v>0</v>
      </c>
      <c r="T4106" s="28">
        <f t="shared" si="64"/>
        <v>0</v>
      </c>
    </row>
    <row r="4107" spans="1:20" ht="15.75" customHeight="1" x14ac:dyDescent="0.35">
      <c r="A4107">
        <v>4100</v>
      </c>
      <c r="B4107" s="76">
        <v>44255.465914351851</v>
      </c>
      <c r="C4107" s="1" t="s">
        <v>13006</v>
      </c>
      <c r="D4107" s="76">
        <v>44255.466782407406</v>
      </c>
      <c r="E4107" s="1" t="s">
        <v>13007</v>
      </c>
      <c r="F4107" s="1" t="s">
        <v>13008</v>
      </c>
      <c r="G4107" s="1" t="s">
        <v>123</v>
      </c>
      <c r="H4107" s="1" t="s">
        <v>124</v>
      </c>
      <c r="I4107" s="1" t="s">
        <v>125</v>
      </c>
      <c r="J4107" s="1" t="s">
        <v>9694</v>
      </c>
      <c r="K4107" s="1" t="s">
        <v>9694</v>
      </c>
      <c r="L4107">
        <f>ROUNDUP(IF(B4107&gt;$D$4,0,($D$4-B4107+1)/365),0)</f>
        <v>0</v>
      </c>
      <c r="M4107">
        <f>ROUNDUP(IF(B4107&gt;$D$5,0,($D$5-B4107+1)/365),0)</f>
        <v>0</v>
      </c>
      <c r="N4107" s="28">
        <f>IF(OR(L4107=1,M4107=1),IF(B4107+364&lt;=$D$5,(B4107+364-$D$4+1)/365,IF(B4107&gt;$D$4,($D$5-B4107+1)/365,$D$6/365)),0)</f>
        <v>0</v>
      </c>
      <c r="O4107" s="28">
        <f>'Data &amp; Parameter'!$E$16*'Data &amp; Parameter'!$E$17*('Data &amp; Parameter'!$E$18+'Data &amp; Parameter'!$E$19)*'Data &amp; Parameter'!$E$20*'Data &amp; Parameter'!$E$37*N4107</f>
        <v>0</v>
      </c>
      <c r="P4107">
        <f>ROUNDUP(IF(D4107&gt;$D$4,0,($D$4-D4107+1)/365),0)</f>
        <v>0</v>
      </c>
      <c r="Q4107">
        <f>ROUNDUP(IF(D4107&gt;$D$5,0,($D$5-D4107+1)/365),0)</f>
        <v>0</v>
      </c>
      <c r="R4107" s="28">
        <f>IF(OR(P4107=1,Q4107=1),IF(D4107+364&lt;=$D$5,(D4107+364-$D$4+1)/365,IF(D4107&gt;$D$4,($D$5-D4107+1)/365,$D$6/365)),0)</f>
        <v>0</v>
      </c>
      <c r="S4107" s="28">
        <f>'Data &amp; Parameter'!$E$16*'Data &amp; Parameter'!$E$17*('Data &amp; Parameter'!$E$18+'Data &amp; Parameter'!$E$19)*'Data &amp; Parameter'!$E$20*'Data &amp; Parameter'!$E$37*R4107</f>
        <v>0</v>
      </c>
      <c r="T4107" s="28">
        <f t="shared" si="64"/>
        <v>0</v>
      </c>
    </row>
    <row r="4108" spans="1:20" ht="15.75" customHeight="1" x14ac:dyDescent="0.35">
      <c r="A4108">
        <v>4101</v>
      </c>
      <c r="B4108" s="76">
        <v>44255.468865740739</v>
      </c>
      <c r="C4108" s="1" t="s">
        <v>13009</v>
      </c>
      <c r="D4108" s="76">
        <v>44255.470231481479</v>
      </c>
      <c r="E4108" s="1" t="s">
        <v>13010</v>
      </c>
      <c r="F4108" s="1" t="s">
        <v>13011</v>
      </c>
      <c r="G4108" s="1" t="s">
        <v>123</v>
      </c>
      <c r="H4108" s="1" t="s">
        <v>124</v>
      </c>
      <c r="I4108" s="1" t="s">
        <v>125</v>
      </c>
      <c r="J4108" s="1" t="s">
        <v>9694</v>
      </c>
      <c r="K4108" s="1" t="s">
        <v>9694</v>
      </c>
      <c r="L4108">
        <f>ROUNDUP(IF(B4108&gt;$D$4,0,($D$4-B4108+1)/365),0)</f>
        <v>0</v>
      </c>
      <c r="M4108">
        <f>ROUNDUP(IF(B4108&gt;$D$5,0,($D$5-B4108+1)/365),0)</f>
        <v>0</v>
      </c>
      <c r="N4108" s="28">
        <f>IF(OR(L4108=1,M4108=1),IF(B4108+364&lt;=$D$5,(B4108+364-$D$4+1)/365,IF(B4108&gt;$D$4,($D$5-B4108+1)/365,$D$6/365)),0)</f>
        <v>0</v>
      </c>
      <c r="O4108" s="28">
        <f>'Data &amp; Parameter'!$E$16*'Data &amp; Parameter'!$E$17*('Data &amp; Parameter'!$E$18+'Data &amp; Parameter'!$E$19)*'Data &amp; Parameter'!$E$20*'Data &amp; Parameter'!$E$37*N4108</f>
        <v>0</v>
      </c>
      <c r="P4108">
        <f>ROUNDUP(IF(D4108&gt;$D$4,0,($D$4-D4108+1)/365),0)</f>
        <v>0</v>
      </c>
      <c r="Q4108">
        <f>ROUNDUP(IF(D4108&gt;$D$5,0,($D$5-D4108+1)/365),0)</f>
        <v>0</v>
      </c>
      <c r="R4108" s="28">
        <f>IF(OR(P4108=1,Q4108=1),IF(D4108+364&lt;=$D$5,(D4108+364-$D$4+1)/365,IF(D4108&gt;$D$4,($D$5-D4108+1)/365,$D$6/365)),0)</f>
        <v>0</v>
      </c>
      <c r="S4108" s="28">
        <f>'Data &amp; Parameter'!$E$16*'Data &amp; Parameter'!$E$17*('Data &amp; Parameter'!$E$18+'Data &amp; Parameter'!$E$19)*'Data &amp; Parameter'!$E$20*'Data &amp; Parameter'!$E$37*R4108</f>
        <v>0</v>
      </c>
      <c r="T4108" s="28">
        <f t="shared" si="64"/>
        <v>0</v>
      </c>
    </row>
    <row r="4109" spans="1:20" ht="15.75" customHeight="1" x14ac:dyDescent="0.35">
      <c r="A4109">
        <v>4102</v>
      </c>
      <c r="B4109" s="76">
        <v>44255.472407407404</v>
      </c>
      <c r="C4109" s="1" t="s">
        <v>13012</v>
      </c>
      <c r="D4109" s="76">
        <v>44255.473217592589</v>
      </c>
      <c r="E4109" s="1" t="s">
        <v>13013</v>
      </c>
      <c r="F4109" s="1" t="s">
        <v>13014</v>
      </c>
      <c r="G4109" s="1" t="s">
        <v>123</v>
      </c>
      <c r="H4109" s="1" t="s">
        <v>124</v>
      </c>
      <c r="I4109" s="1" t="s">
        <v>125</v>
      </c>
      <c r="J4109" s="1" t="s">
        <v>9694</v>
      </c>
      <c r="K4109" s="1" t="s">
        <v>12886</v>
      </c>
      <c r="L4109">
        <f>ROUNDUP(IF(B4109&gt;$D$4,0,($D$4-B4109+1)/365),0)</f>
        <v>0</v>
      </c>
      <c r="M4109">
        <f>ROUNDUP(IF(B4109&gt;$D$5,0,($D$5-B4109+1)/365),0)</f>
        <v>0</v>
      </c>
      <c r="N4109" s="28">
        <f>IF(OR(L4109=1,M4109=1),IF(B4109+364&lt;=$D$5,(B4109+364-$D$4+1)/365,IF(B4109&gt;$D$4,($D$5-B4109+1)/365,$D$6/365)),0)</f>
        <v>0</v>
      </c>
      <c r="O4109" s="28">
        <f>'Data &amp; Parameter'!$E$16*'Data &amp; Parameter'!$E$17*('Data &amp; Parameter'!$E$18+'Data &amp; Parameter'!$E$19)*'Data &amp; Parameter'!$E$20*'Data &amp; Parameter'!$E$37*N4109</f>
        <v>0</v>
      </c>
      <c r="P4109">
        <f>ROUNDUP(IF(D4109&gt;$D$4,0,($D$4-D4109+1)/365),0)</f>
        <v>0</v>
      </c>
      <c r="Q4109">
        <f>ROUNDUP(IF(D4109&gt;$D$5,0,($D$5-D4109+1)/365),0)</f>
        <v>0</v>
      </c>
      <c r="R4109" s="28">
        <f>IF(OR(P4109=1,Q4109=1),IF(D4109+364&lt;=$D$5,(D4109+364-$D$4+1)/365,IF(D4109&gt;$D$4,($D$5-D4109+1)/365,$D$6/365)),0)</f>
        <v>0</v>
      </c>
      <c r="S4109" s="28">
        <f>'Data &amp; Parameter'!$E$16*'Data &amp; Parameter'!$E$17*('Data &amp; Parameter'!$E$18+'Data &amp; Parameter'!$E$19)*'Data &amp; Parameter'!$E$20*'Data &amp; Parameter'!$E$37*R4109</f>
        <v>0</v>
      </c>
      <c r="T4109" s="28">
        <f t="shared" si="64"/>
        <v>0</v>
      </c>
    </row>
    <row r="4110" spans="1:20" ht="15.75" customHeight="1" x14ac:dyDescent="0.35">
      <c r="A4110">
        <v>4103</v>
      </c>
      <c r="B4110" s="76">
        <v>44255.482870370368</v>
      </c>
      <c r="C4110" s="1" t="s">
        <v>13015</v>
      </c>
      <c r="D4110" s="76">
        <v>44255.483703703707</v>
      </c>
      <c r="E4110" s="1" t="s">
        <v>13016</v>
      </c>
      <c r="F4110" s="1" t="s">
        <v>13017</v>
      </c>
      <c r="G4110" s="1" t="s">
        <v>123</v>
      </c>
      <c r="H4110" s="1" t="s">
        <v>124</v>
      </c>
      <c r="I4110" s="1" t="s">
        <v>125</v>
      </c>
      <c r="J4110" s="1" t="s">
        <v>12777</v>
      </c>
      <c r="K4110" s="1" t="s">
        <v>12778</v>
      </c>
      <c r="L4110">
        <f>ROUNDUP(IF(B4110&gt;$D$4,0,($D$4-B4110+1)/365),0)</f>
        <v>0</v>
      </c>
      <c r="M4110">
        <f>ROUNDUP(IF(B4110&gt;$D$5,0,($D$5-B4110+1)/365),0)</f>
        <v>0</v>
      </c>
      <c r="N4110" s="28">
        <f>IF(OR(L4110=1,M4110=1),IF(B4110+364&lt;=$D$5,(B4110+364-$D$4+1)/365,IF(B4110&gt;$D$4,($D$5-B4110+1)/365,$D$6/365)),0)</f>
        <v>0</v>
      </c>
      <c r="O4110" s="28">
        <f>'Data &amp; Parameter'!$E$16*'Data &amp; Parameter'!$E$17*('Data &amp; Parameter'!$E$18+'Data &amp; Parameter'!$E$19)*'Data &amp; Parameter'!$E$20*'Data &amp; Parameter'!$E$37*N4110</f>
        <v>0</v>
      </c>
      <c r="P4110">
        <f>ROUNDUP(IF(D4110&gt;$D$4,0,($D$4-D4110+1)/365),0)</f>
        <v>0</v>
      </c>
      <c r="Q4110">
        <f>ROUNDUP(IF(D4110&gt;$D$5,0,($D$5-D4110+1)/365),0)</f>
        <v>0</v>
      </c>
      <c r="R4110" s="28">
        <f>IF(OR(P4110=1,Q4110=1),IF(D4110+364&lt;=$D$5,(D4110+364-$D$4+1)/365,IF(D4110&gt;$D$4,($D$5-D4110+1)/365,$D$6/365)),0)</f>
        <v>0</v>
      </c>
      <c r="S4110" s="28">
        <f>'Data &amp; Parameter'!$E$16*'Data &amp; Parameter'!$E$17*('Data &amp; Parameter'!$E$18+'Data &amp; Parameter'!$E$19)*'Data &amp; Parameter'!$E$20*'Data &amp; Parameter'!$E$37*R4110</f>
        <v>0</v>
      </c>
      <c r="T4110" s="28">
        <f t="shared" si="64"/>
        <v>0</v>
      </c>
    </row>
    <row r="4111" spans="1:20" ht="15.75" customHeight="1" x14ac:dyDescent="0.35">
      <c r="A4111">
        <v>4104</v>
      </c>
      <c r="B4111" s="76">
        <v>44255.486481481479</v>
      </c>
      <c r="C4111" s="1" t="s">
        <v>13018</v>
      </c>
      <c r="D4111" s="76">
        <v>44255.487013888887</v>
      </c>
      <c r="E4111" s="1" t="s">
        <v>13019</v>
      </c>
      <c r="F4111" s="1" t="s">
        <v>13020</v>
      </c>
      <c r="G4111" s="1" t="s">
        <v>123</v>
      </c>
      <c r="H4111" s="1" t="s">
        <v>124</v>
      </c>
      <c r="I4111" s="1" t="s">
        <v>125</v>
      </c>
      <c r="J4111" s="1" t="s">
        <v>12777</v>
      </c>
      <c r="K4111" s="1" t="s">
        <v>12778</v>
      </c>
      <c r="L4111">
        <f>ROUNDUP(IF(B4111&gt;$D$4,0,($D$4-B4111+1)/365),0)</f>
        <v>0</v>
      </c>
      <c r="M4111">
        <f>ROUNDUP(IF(B4111&gt;$D$5,0,($D$5-B4111+1)/365),0)</f>
        <v>0</v>
      </c>
      <c r="N4111" s="28">
        <f>IF(OR(L4111=1,M4111=1),IF(B4111+364&lt;=$D$5,(B4111+364-$D$4+1)/365,IF(B4111&gt;$D$4,($D$5-B4111+1)/365,$D$6/365)),0)</f>
        <v>0</v>
      </c>
      <c r="O4111" s="28">
        <f>'Data &amp; Parameter'!$E$16*'Data &amp; Parameter'!$E$17*('Data &amp; Parameter'!$E$18+'Data &amp; Parameter'!$E$19)*'Data &amp; Parameter'!$E$20*'Data &amp; Parameter'!$E$37*N4111</f>
        <v>0</v>
      </c>
      <c r="P4111">
        <f>ROUNDUP(IF(D4111&gt;$D$4,0,($D$4-D4111+1)/365),0)</f>
        <v>0</v>
      </c>
      <c r="Q4111">
        <f>ROUNDUP(IF(D4111&gt;$D$5,0,($D$5-D4111+1)/365),0)</f>
        <v>0</v>
      </c>
      <c r="R4111" s="28">
        <f>IF(OR(P4111=1,Q4111=1),IF(D4111+364&lt;=$D$5,(D4111+364-$D$4+1)/365,IF(D4111&gt;$D$4,($D$5-D4111+1)/365,$D$6/365)),0)</f>
        <v>0</v>
      </c>
      <c r="S4111" s="28">
        <f>'Data &amp; Parameter'!$E$16*'Data &amp; Parameter'!$E$17*('Data &amp; Parameter'!$E$18+'Data &amp; Parameter'!$E$19)*'Data &amp; Parameter'!$E$20*'Data &amp; Parameter'!$E$37*R4111</f>
        <v>0</v>
      </c>
      <c r="T4111" s="28">
        <f t="shared" si="64"/>
        <v>0</v>
      </c>
    </row>
    <row r="4112" spans="1:20" ht="15.75" customHeight="1" x14ac:dyDescent="0.35">
      <c r="A4112">
        <v>4105</v>
      </c>
      <c r="B4112" s="76">
        <v>44255.486597222218</v>
      </c>
      <c r="C4112" s="1" t="s">
        <v>13021</v>
      </c>
      <c r="D4112" s="76">
        <v>44255.487557870365</v>
      </c>
      <c r="E4112" s="1" t="s">
        <v>13022</v>
      </c>
      <c r="F4112" s="1" t="s">
        <v>13023</v>
      </c>
      <c r="G4112" s="1" t="s">
        <v>123</v>
      </c>
      <c r="H4112" s="1" t="s">
        <v>124</v>
      </c>
      <c r="I4112" s="1" t="s">
        <v>125</v>
      </c>
      <c r="J4112" s="1" t="s">
        <v>9808</v>
      </c>
      <c r="K4112" s="1" t="s">
        <v>12876</v>
      </c>
      <c r="L4112">
        <f>ROUNDUP(IF(B4112&gt;$D$4,0,($D$4-B4112+1)/365),0)</f>
        <v>0</v>
      </c>
      <c r="M4112">
        <f>ROUNDUP(IF(B4112&gt;$D$5,0,($D$5-B4112+1)/365),0)</f>
        <v>0</v>
      </c>
      <c r="N4112" s="28">
        <f>IF(OR(L4112=1,M4112=1),IF(B4112+364&lt;=$D$5,(B4112+364-$D$4+1)/365,IF(B4112&gt;$D$4,($D$5-B4112+1)/365,$D$6/365)),0)</f>
        <v>0</v>
      </c>
      <c r="O4112" s="28">
        <f>'Data &amp; Parameter'!$E$16*'Data &amp; Parameter'!$E$17*('Data &amp; Parameter'!$E$18+'Data &amp; Parameter'!$E$19)*'Data &amp; Parameter'!$E$20*'Data &amp; Parameter'!$E$37*N4112</f>
        <v>0</v>
      </c>
      <c r="P4112">
        <f>ROUNDUP(IF(D4112&gt;$D$4,0,($D$4-D4112+1)/365),0)</f>
        <v>0</v>
      </c>
      <c r="Q4112">
        <f>ROUNDUP(IF(D4112&gt;$D$5,0,($D$5-D4112+1)/365),0)</f>
        <v>0</v>
      </c>
      <c r="R4112" s="28">
        <f>IF(OR(P4112=1,Q4112=1),IF(D4112+364&lt;=$D$5,(D4112+364-$D$4+1)/365,IF(D4112&gt;$D$4,($D$5-D4112+1)/365,$D$6/365)),0)</f>
        <v>0</v>
      </c>
      <c r="S4112" s="28">
        <f>'Data &amp; Parameter'!$E$16*'Data &amp; Parameter'!$E$17*('Data &amp; Parameter'!$E$18+'Data &amp; Parameter'!$E$19)*'Data &amp; Parameter'!$E$20*'Data &amp; Parameter'!$E$37*R4112</f>
        <v>0</v>
      </c>
      <c r="T4112" s="28">
        <f t="shared" si="64"/>
        <v>0</v>
      </c>
    </row>
    <row r="4113" spans="1:20" ht="15.75" customHeight="1" x14ac:dyDescent="0.35">
      <c r="A4113">
        <v>4106</v>
      </c>
      <c r="B4113" s="76">
        <v>44255.491041666668</v>
      </c>
      <c r="C4113" s="1" t="s">
        <v>13024</v>
      </c>
      <c r="D4113" s="76">
        <v>44255.492071759261</v>
      </c>
      <c r="E4113" s="1" t="s">
        <v>13025</v>
      </c>
      <c r="F4113" s="1" t="s">
        <v>13026</v>
      </c>
      <c r="G4113" s="1" t="s">
        <v>123</v>
      </c>
      <c r="H4113" s="1" t="s">
        <v>124</v>
      </c>
      <c r="I4113" s="1" t="s">
        <v>125</v>
      </c>
      <c r="J4113" s="1" t="s">
        <v>9077</v>
      </c>
      <c r="K4113" s="1" t="s">
        <v>12931</v>
      </c>
      <c r="L4113">
        <f>ROUNDUP(IF(B4113&gt;$D$4,0,($D$4-B4113+1)/365),0)</f>
        <v>0</v>
      </c>
      <c r="M4113">
        <f>ROUNDUP(IF(B4113&gt;$D$5,0,($D$5-B4113+1)/365),0)</f>
        <v>0</v>
      </c>
      <c r="N4113" s="28">
        <f>IF(OR(L4113=1,M4113=1),IF(B4113+364&lt;=$D$5,(B4113+364-$D$4+1)/365,IF(B4113&gt;$D$4,($D$5-B4113+1)/365,$D$6/365)),0)</f>
        <v>0</v>
      </c>
      <c r="O4113" s="28">
        <f>'Data &amp; Parameter'!$E$16*'Data &amp; Parameter'!$E$17*('Data &amp; Parameter'!$E$18+'Data &amp; Parameter'!$E$19)*'Data &amp; Parameter'!$E$20*'Data &amp; Parameter'!$E$37*N4113</f>
        <v>0</v>
      </c>
      <c r="P4113">
        <f>ROUNDUP(IF(D4113&gt;$D$4,0,($D$4-D4113+1)/365),0)</f>
        <v>0</v>
      </c>
      <c r="Q4113">
        <f>ROUNDUP(IF(D4113&gt;$D$5,0,($D$5-D4113+1)/365),0)</f>
        <v>0</v>
      </c>
      <c r="R4113" s="28">
        <f>IF(OR(P4113=1,Q4113=1),IF(D4113+364&lt;=$D$5,(D4113+364-$D$4+1)/365,IF(D4113&gt;$D$4,($D$5-D4113+1)/365,$D$6/365)),0)</f>
        <v>0</v>
      </c>
      <c r="S4113" s="28">
        <f>'Data &amp; Parameter'!$E$16*'Data &amp; Parameter'!$E$17*('Data &amp; Parameter'!$E$18+'Data &amp; Parameter'!$E$19)*'Data &amp; Parameter'!$E$20*'Data &amp; Parameter'!$E$37*R4113</f>
        <v>0</v>
      </c>
      <c r="T4113" s="28">
        <f t="shared" si="64"/>
        <v>0</v>
      </c>
    </row>
    <row r="4114" spans="1:20" ht="15.75" customHeight="1" x14ac:dyDescent="0.35">
      <c r="A4114">
        <v>4107</v>
      </c>
      <c r="B4114" s="76">
        <v>44255.504826388889</v>
      </c>
      <c r="C4114" s="1" t="s">
        <v>13027</v>
      </c>
      <c r="D4114" s="76">
        <v>44255.507523148146</v>
      </c>
      <c r="E4114" s="1" t="s">
        <v>13028</v>
      </c>
      <c r="F4114" s="1" t="s">
        <v>13029</v>
      </c>
      <c r="G4114" s="1" t="s">
        <v>123</v>
      </c>
      <c r="H4114" s="1" t="s">
        <v>124</v>
      </c>
      <c r="I4114" s="1" t="s">
        <v>125</v>
      </c>
      <c r="J4114" s="1" t="s">
        <v>9694</v>
      </c>
      <c r="K4114" s="1" t="s">
        <v>12816</v>
      </c>
      <c r="L4114">
        <f>ROUNDUP(IF(B4114&gt;$D$4,0,($D$4-B4114+1)/365),0)</f>
        <v>0</v>
      </c>
      <c r="M4114">
        <f>ROUNDUP(IF(B4114&gt;$D$5,0,($D$5-B4114+1)/365),0)</f>
        <v>0</v>
      </c>
      <c r="N4114" s="28">
        <f>IF(OR(L4114=1,M4114=1),IF(B4114+364&lt;=$D$5,(B4114+364-$D$4+1)/365,IF(B4114&gt;$D$4,($D$5-B4114+1)/365,$D$6/365)),0)</f>
        <v>0</v>
      </c>
      <c r="O4114" s="28">
        <f>'Data &amp; Parameter'!$E$16*'Data &amp; Parameter'!$E$17*('Data &amp; Parameter'!$E$18+'Data &amp; Parameter'!$E$19)*'Data &amp; Parameter'!$E$20*'Data &amp; Parameter'!$E$37*N4114</f>
        <v>0</v>
      </c>
      <c r="P4114">
        <f>ROUNDUP(IF(D4114&gt;$D$4,0,($D$4-D4114+1)/365),0)</f>
        <v>0</v>
      </c>
      <c r="Q4114">
        <f>ROUNDUP(IF(D4114&gt;$D$5,0,($D$5-D4114+1)/365),0)</f>
        <v>0</v>
      </c>
      <c r="R4114" s="28">
        <f>IF(OR(P4114=1,Q4114=1),IF(D4114+364&lt;=$D$5,(D4114+364-$D$4+1)/365,IF(D4114&gt;$D$4,($D$5-D4114+1)/365,$D$6/365)),0)</f>
        <v>0</v>
      </c>
      <c r="S4114" s="28">
        <f>'Data &amp; Parameter'!$E$16*'Data &amp; Parameter'!$E$17*('Data &amp; Parameter'!$E$18+'Data &amp; Parameter'!$E$19)*'Data &amp; Parameter'!$E$20*'Data &amp; Parameter'!$E$37*R4114</f>
        <v>0</v>
      </c>
      <c r="T4114" s="28">
        <f t="shared" si="64"/>
        <v>0</v>
      </c>
    </row>
    <row r="4115" spans="1:20" ht="15.75" customHeight="1" x14ac:dyDescent="0.35">
      <c r="A4115">
        <v>4108</v>
      </c>
      <c r="B4115" s="76">
        <v>44255.509398148148</v>
      </c>
      <c r="C4115" s="1" t="s">
        <v>13030</v>
      </c>
      <c r="D4115" s="76">
        <v>44255.509884259256</v>
      </c>
      <c r="E4115" s="1" t="s">
        <v>13031</v>
      </c>
      <c r="F4115" s="1" t="s">
        <v>13032</v>
      </c>
      <c r="G4115" s="1" t="s">
        <v>123</v>
      </c>
      <c r="H4115" s="1" t="s">
        <v>124</v>
      </c>
      <c r="I4115" s="1" t="s">
        <v>125</v>
      </c>
      <c r="J4115" s="1" t="s">
        <v>12777</v>
      </c>
      <c r="K4115" s="1" t="s">
        <v>13033</v>
      </c>
      <c r="L4115">
        <f>ROUNDUP(IF(B4115&gt;$D$4,0,($D$4-B4115+1)/365),0)</f>
        <v>0</v>
      </c>
      <c r="M4115">
        <f>ROUNDUP(IF(B4115&gt;$D$5,0,($D$5-B4115+1)/365),0)</f>
        <v>0</v>
      </c>
      <c r="N4115" s="28">
        <f>IF(OR(L4115=1,M4115=1),IF(B4115+364&lt;=$D$5,(B4115+364-$D$4+1)/365,IF(B4115&gt;$D$4,($D$5-B4115+1)/365,$D$6/365)),0)</f>
        <v>0</v>
      </c>
      <c r="O4115" s="28">
        <f>'Data &amp; Parameter'!$E$16*'Data &amp; Parameter'!$E$17*('Data &amp; Parameter'!$E$18+'Data &amp; Parameter'!$E$19)*'Data &amp; Parameter'!$E$20*'Data &amp; Parameter'!$E$37*N4115</f>
        <v>0</v>
      </c>
      <c r="P4115">
        <f>ROUNDUP(IF(D4115&gt;$D$4,0,($D$4-D4115+1)/365),0)</f>
        <v>0</v>
      </c>
      <c r="Q4115">
        <f>ROUNDUP(IF(D4115&gt;$D$5,0,($D$5-D4115+1)/365),0)</f>
        <v>0</v>
      </c>
      <c r="R4115" s="28">
        <f>IF(OR(P4115=1,Q4115=1),IF(D4115+364&lt;=$D$5,(D4115+364-$D$4+1)/365,IF(D4115&gt;$D$4,($D$5-D4115+1)/365,$D$6/365)),0)</f>
        <v>0</v>
      </c>
      <c r="S4115" s="28">
        <f>'Data &amp; Parameter'!$E$16*'Data &amp; Parameter'!$E$17*('Data &amp; Parameter'!$E$18+'Data &amp; Parameter'!$E$19)*'Data &amp; Parameter'!$E$20*'Data &amp; Parameter'!$E$37*R4115</f>
        <v>0</v>
      </c>
      <c r="T4115" s="28">
        <f t="shared" si="64"/>
        <v>0</v>
      </c>
    </row>
    <row r="4116" spans="1:20" ht="15.75" customHeight="1" x14ac:dyDescent="0.35">
      <c r="A4116">
        <v>4109</v>
      </c>
      <c r="B4116" s="76">
        <v>44255.512164351851</v>
      </c>
      <c r="C4116" s="1" t="s">
        <v>13034</v>
      </c>
      <c r="D4116" s="76">
        <v>44255.51262731482</v>
      </c>
      <c r="E4116" s="1" t="s">
        <v>13035</v>
      </c>
      <c r="F4116" s="1" t="s">
        <v>13036</v>
      </c>
      <c r="G4116" s="1" t="s">
        <v>123</v>
      </c>
      <c r="H4116" s="1" t="s">
        <v>124</v>
      </c>
      <c r="I4116" s="1" t="s">
        <v>125</v>
      </c>
      <c r="J4116" s="1" t="s">
        <v>12777</v>
      </c>
      <c r="K4116" s="1" t="s">
        <v>12778</v>
      </c>
      <c r="L4116">
        <f>ROUNDUP(IF(B4116&gt;$D$4,0,($D$4-B4116+1)/365),0)</f>
        <v>0</v>
      </c>
      <c r="M4116">
        <f>ROUNDUP(IF(B4116&gt;$D$5,0,($D$5-B4116+1)/365),0)</f>
        <v>0</v>
      </c>
      <c r="N4116" s="28">
        <f>IF(OR(L4116=1,M4116=1),IF(B4116+364&lt;=$D$5,(B4116+364-$D$4+1)/365,IF(B4116&gt;$D$4,($D$5-B4116+1)/365,$D$6/365)),0)</f>
        <v>0</v>
      </c>
      <c r="O4116" s="28">
        <f>'Data &amp; Parameter'!$E$16*'Data &amp; Parameter'!$E$17*('Data &amp; Parameter'!$E$18+'Data &amp; Parameter'!$E$19)*'Data &amp; Parameter'!$E$20*'Data &amp; Parameter'!$E$37*N4116</f>
        <v>0</v>
      </c>
      <c r="P4116">
        <f>ROUNDUP(IF(D4116&gt;$D$4,0,($D$4-D4116+1)/365),0)</f>
        <v>0</v>
      </c>
      <c r="Q4116">
        <f>ROUNDUP(IF(D4116&gt;$D$5,0,($D$5-D4116+1)/365),0)</f>
        <v>0</v>
      </c>
      <c r="R4116" s="28">
        <f>IF(OR(P4116=1,Q4116=1),IF(D4116+364&lt;=$D$5,(D4116+364-$D$4+1)/365,IF(D4116&gt;$D$4,($D$5-D4116+1)/365,$D$6/365)),0)</f>
        <v>0</v>
      </c>
      <c r="S4116" s="28">
        <f>'Data &amp; Parameter'!$E$16*'Data &amp; Parameter'!$E$17*('Data &amp; Parameter'!$E$18+'Data &amp; Parameter'!$E$19)*'Data &amp; Parameter'!$E$20*'Data &amp; Parameter'!$E$37*R4116</f>
        <v>0</v>
      </c>
      <c r="T4116" s="28">
        <f t="shared" si="64"/>
        <v>0</v>
      </c>
    </row>
    <row r="4117" spans="1:20" ht="15.75" customHeight="1" x14ac:dyDescent="0.35">
      <c r="A4117">
        <v>4110</v>
      </c>
      <c r="B4117" s="76">
        <v>44255.513078703705</v>
      </c>
      <c r="C4117" s="1" t="s">
        <v>13037</v>
      </c>
      <c r="D4117" s="76">
        <v>44255.513553240744</v>
      </c>
      <c r="E4117" s="1" t="s">
        <v>13038</v>
      </c>
      <c r="F4117" s="1" t="s">
        <v>13039</v>
      </c>
      <c r="G4117" s="1" t="s">
        <v>123</v>
      </c>
      <c r="H4117" s="1" t="s">
        <v>124</v>
      </c>
      <c r="I4117" s="1" t="s">
        <v>125</v>
      </c>
      <c r="J4117" s="1" t="s">
        <v>9694</v>
      </c>
      <c r="K4117" s="1" t="s">
        <v>12816</v>
      </c>
      <c r="L4117">
        <f>ROUNDUP(IF(B4117&gt;$D$4,0,($D$4-B4117+1)/365),0)</f>
        <v>0</v>
      </c>
      <c r="M4117">
        <f>ROUNDUP(IF(B4117&gt;$D$5,0,($D$5-B4117+1)/365),0)</f>
        <v>0</v>
      </c>
      <c r="N4117" s="28">
        <f>IF(OR(L4117=1,M4117=1),IF(B4117+364&lt;=$D$5,(B4117+364-$D$4+1)/365,IF(B4117&gt;$D$4,($D$5-B4117+1)/365,$D$6/365)),0)</f>
        <v>0</v>
      </c>
      <c r="O4117" s="28">
        <f>'Data &amp; Parameter'!$E$16*'Data &amp; Parameter'!$E$17*('Data &amp; Parameter'!$E$18+'Data &amp; Parameter'!$E$19)*'Data &amp; Parameter'!$E$20*'Data &amp; Parameter'!$E$37*N4117</f>
        <v>0</v>
      </c>
      <c r="P4117">
        <f>ROUNDUP(IF(D4117&gt;$D$4,0,($D$4-D4117+1)/365),0)</f>
        <v>0</v>
      </c>
      <c r="Q4117">
        <f>ROUNDUP(IF(D4117&gt;$D$5,0,($D$5-D4117+1)/365),0)</f>
        <v>0</v>
      </c>
      <c r="R4117" s="28">
        <f>IF(OR(P4117=1,Q4117=1),IF(D4117+364&lt;=$D$5,(D4117+364-$D$4+1)/365,IF(D4117&gt;$D$4,($D$5-D4117+1)/365,$D$6/365)),0)</f>
        <v>0</v>
      </c>
      <c r="S4117" s="28">
        <f>'Data &amp; Parameter'!$E$16*'Data &amp; Parameter'!$E$17*('Data &amp; Parameter'!$E$18+'Data &amp; Parameter'!$E$19)*'Data &amp; Parameter'!$E$20*'Data &amp; Parameter'!$E$37*R4117</f>
        <v>0</v>
      </c>
      <c r="T4117" s="28">
        <f t="shared" si="64"/>
        <v>0</v>
      </c>
    </row>
    <row r="4118" spans="1:20" ht="15.75" customHeight="1" x14ac:dyDescent="0.35">
      <c r="A4118">
        <v>4111</v>
      </c>
      <c r="B4118" s="76">
        <v>44255.5158912037</v>
      </c>
      <c r="C4118" s="1" t="s">
        <v>13040</v>
      </c>
      <c r="D4118" s="76">
        <v>44255.519085648149</v>
      </c>
      <c r="E4118" s="1" t="s">
        <v>13041</v>
      </c>
      <c r="F4118" s="1" t="s">
        <v>13042</v>
      </c>
      <c r="G4118" s="1" t="s">
        <v>123</v>
      </c>
      <c r="H4118" s="1" t="s">
        <v>124</v>
      </c>
      <c r="I4118" s="1" t="s">
        <v>125</v>
      </c>
      <c r="J4118" s="1" t="s">
        <v>9694</v>
      </c>
      <c r="K4118" s="1" t="s">
        <v>12816</v>
      </c>
      <c r="L4118">
        <f>ROUNDUP(IF(B4118&gt;$D$4,0,($D$4-B4118+1)/365),0)</f>
        <v>0</v>
      </c>
      <c r="M4118">
        <f>ROUNDUP(IF(B4118&gt;$D$5,0,($D$5-B4118+1)/365),0)</f>
        <v>0</v>
      </c>
      <c r="N4118" s="28">
        <f>IF(OR(L4118=1,M4118=1),IF(B4118+364&lt;=$D$5,(B4118+364-$D$4+1)/365,IF(B4118&gt;$D$4,($D$5-B4118+1)/365,$D$6/365)),0)</f>
        <v>0</v>
      </c>
      <c r="O4118" s="28">
        <f>'Data &amp; Parameter'!$E$16*'Data &amp; Parameter'!$E$17*('Data &amp; Parameter'!$E$18+'Data &amp; Parameter'!$E$19)*'Data &amp; Parameter'!$E$20*'Data &amp; Parameter'!$E$37*N4118</f>
        <v>0</v>
      </c>
      <c r="P4118">
        <f>ROUNDUP(IF(D4118&gt;$D$4,0,($D$4-D4118+1)/365),0)</f>
        <v>0</v>
      </c>
      <c r="Q4118">
        <f>ROUNDUP(IF(D4118&gt;$D$5,0,($D$5-D4118+1)/365),0)</f>
        <v>0</v>
      </c>
      <c r="R4118" s="28">
        <f>IF(OR(P4118=1,Q4118=1),IF(D4118+364&lt;=$D$5,(D4118+364-$D$4+1)/365,IF(D4118&gt;$D$4,($D$5-D4118+1)/365,$D$6/365)),0)</f>
        <v>0</v>
      </c>
      <c r="S4118" s="28">
        <f>'Data &amp; Parameter'!$E$16*'Data &amp; Parameter'!$E$17*('Data &amp; Parameter'!$E$18+'Data &amp; Parameter'!$E$19)*'Data &amp; Parameter'!$E$20*'Data &amp; Parameter'!$E$37*R4118</f>
        <v>0</v>
      </c>
      <c r="T4118" s="28">
        <f t="shared" si="64"/>
        <v>0</v>
      </c>
    </row>
    <row r="4119" spans="1:20" ht="15.75" customHeight="1" x14ac:dyDescent="0.35">
      <c r="A4119">
        <v>4112</v>
      </c>
      <c r="B4119" s="76">
        <v>44255.520914351851</v>
      </c>
      <c r="C4119" s="1" t="s">
        <v>13043</v>
      </c>
      <c r="D4119" s="76">
        <v>44255.52306712963</v>
      </c>
      <c r="E4119" s="1" t="s">
        <v>13044</v>
      </c>
      <c r="F4119" s="1" t="s">
        <v>13045</v>
      </c>
      <c r="G4119" s="1" t="s">
        <v>123</v>
      </c>
      <c r="H4119" s="1" t="s">
        <v>124</v>
      </c>
      <c r="I4119" s="1" t="s">
        <v>125</v>
      </c>
      <c r="J4119" s="1" t="s">
        <v>9694</v>
      </c>
      <c r="K4119" s="1" t="s">
        <v>12816</v>
      </c>
      <c r="L4119">
        <f>ROUNDUP(IF(B4119&gt;$D$4,0,($D$4-B4119+1)/365),0)</f>
        <v>0</v>
      </c>
      <c r="M4119">
        <f>ROUNDUP(IF(B4119&gt;$D$5,0,($D$5-B4119+1)/365),0)</f>
        <v>0</v>
      </c>
      <c r="N4119" s="28">
        <f>IF(OR(L4119=1,M4119=1),IF(B4119+364&lt;=$D$5,(B4119+364-$D$4+1)/365,IF(B4119&gt;$D$4,($D$5-B4119+1)/365,$D$6/365)),0)</f>
        <v>0</v>
      </c>
      <c r="O4119" s="28">
        <f>'Data &amp; Parameter'!$E$16*'Data &amp; Parameter'!$E$17*('Data &amp; Parameter'!$E$18+'Data &amp; Parameter'!$E$19)*'Data &amp; Parameter'!$E$20*'Data &amp; Parameter'!$E$37*N4119</f>
        <v>0</v>
      </c>
      <c r="P4119">
        <f>ROUNDUP(IF(D4119&gt;$D$4,0,($D$4-D4119+1)/365),0)</f>
        <v>0</v>
      </c>
      <c r="Q4119">
        <f>ROUNDUP(IF(D4119&gt;$D$5,0,($D$5-D4119+1)/365),0)</f>
        <v>0</v>
      </c>
      <c r="R4119" s="28">
        <f>IF(OR(P4119=1,Q4119=1),IF(D4119+364&lt;=$D$5,(D4119+364-$D$4+1)/365,IF(D4119&gt;$D$4,($D$5-D4119+1)/365,$D$6/365)),0)</f>
        <v>0</v>
      </c>
      <c r="S4119" s="28">
        <f>'Data &amp; Parameter'!$E$16*'Data &amp; Parameter'!$E$17*('Data &amp; Parameter'!$E$18+'Data &amp; Parameter'!$E$19)*'Data &amp; Parameter'!$E$20*'Data &amp; Parameter'!$E$37*R4119</f>
        <v>0</v>
      </c>
      <c r="T4119" s="28">
        <f t="shared" si="64"/>
        <v>0</v>
      </c>
    </row>
    <row r="4120" spans="1:20" ht="15.75" customHeight="1" x14ac:dyDescent="0.35">
      <c r="A4120">
        <v>4113</v>
      </c>
      <c r="B4120" s="76">
        <v>44255.525034722217</v>
      </c>
      <c r="C4120" s="1" t="s">
        <v>13046</v>
      </c>
      <c r="D4120" s="76">
        <v>44255.52643518518</v>
      </c>
      <c r="E4120" s="1" t="s">
        <v>13047</v>
      </c>
      <c r="F4120" s="1" t="s">
        <v>13048</v>
      </c>
      <c r="G4120" s="1" t="s">
        <v>123</v>
      </c>
      <c r="H4120" s="1" t="s">
        <v>124</v>
      </c>
      <c r="I4120" s="1" t="s">
        <v>125</v>
      </c>
      <c r="J4120" s="1" t="s">
        <v>9694</v>
      </c>
      <c r="K4120" s="1" t="s">
        <v>12816</v>
      </c>
      <c r="L4120">
        <f>ROUNDUP(IF(B4120&gt;$D$4,0,($D$4-B4120+1)/365),0)</f>
        <v>0</v>
      </c>
      <c r="M4120">
        <f>ROUNDUP(IF(B4120&gt;$D$5,0,($D$5-B4120+1)/365),0)</f>
        <v>0</v>
      </c>
      <c r="N4120" s="28">
        <f>IF(OR(L4120=1,M4120=1),IF(B4120+364&lt;=$D$5,(B4120+364-$D$4+1)/365,IF(B4120&gt;$D$4,($D$5-B4120+1)/365,$D$6/365)),0)</f>
        <v>0</v>
      </c>
      <c r="O4120" s="28">
        <f>'Data &amp; Parameter'!$E$16*'Data &amp; Parameter'!$E$17*('Data &amp; Parameter'!$E$18+'Data &amp; Parameter'!$E$19)*'Data &amp; Parameter'!$E$20*'Data &amp; Parameter'!$E$37*N4120</f>
        <v>0</v>
      </c>
      <c r="P4120">
        <f>ROUNDUP(IF(D4120&gt;$D$4,0,($D$4-D4120+1)/365),0)</f>
        <v>0</v>
      </c>
      <c r="Q4120">
        <f>ROUNDUP(IF(D4120&gt;$D$5,0,($D$5-D4120+1)/365),0)</f>
        <v>0</v>
      </c>
      <c r="R4120" s="28">
        <f>IF(OR(P4120=1,Q4120=1),IF(D4120+364&lt;=$D$5,(D4120+364-$D$4+1)/365,IF(D4120&gt;$D$4,($D$5-D4120+1)/365,$D$6/365)),0)</f>
        <v>0</v>
      </c>
      <c r="S4120" s="28">
        <f>'Data &amp; Parameter'!$E$16*'Data &amp; Parameter'!$E$17*('Data &amp; Parameter'!$E$18+'Data &amp; Parameter'!$E$19)*'Data &amp; Parameter'!$E$20*'Data &amp; Parameter'!$E$37*R4120</f>
        <v>0</v>
      </c>
      <c r="T4120" s="28">
        <f t="shared" si="64"/>
        <v>0</v>
      </c>
    </row>
    <row r="4121" spans="1:20" ht="15.75" customHeight="1" x14ac:dyDescent="0.35">
      <c r="A4121">
        <v>4114</v>
      </c>
      <c r="B4121" s="76">
        <v>44255.527777777781</v>
      </c>
      <c r="C4121" s="1" t="s">
        <v>13049</v>
      </c>
      <c r="D4121" s="76">
        <v>44255.528495370367</v>
      </c>
      <c r="E4121" s="1" t="s">
        <v>13050</v>
      </c>
      <c r="F4121" s="1" t="s">
        <v>13051</v>
      </c>
      <c r="G4121" s="1" t="s">
        <v>123</v>
      </c>
      <c r="H4121" s="1" t="s">
        <v>124</v>
      </c>
      <c r="I4121" s="1" t="s">
        <v>125</v>
      </c>
      <c r="J4121" s="1" t="s">
        <v>10520</v>
      </c>
      <c r="K4121" s="1" t="s">
        <v>10762</v>
      </c>
      <c r="L4121">
        <f>ROUNDUP(IF(B4121&gt;$D$4,0,($D$4-B4121+1)/365),0)</f>
        <v>0</v>
      </c>
      <c r="M4121">
        <f>ROUNDUP(IF(B4121&gt;$D$5,0,($D$5-B4121+1)/365),0)</f>
        <v>0</v>
      </c>
      <c r="N4121" s="28">
        <f>IF(OR(L4121=1,M4121=1),IF(B4121+364&lt;=$D$5,(B4121+364-$D$4+1)/365,IF(B4121&gt;$D$4,($D$5-B4121+1)/365,$D$6/365)),0)</f>
        <v>0</v>
      </c>
      <c r="O4121" s="28">
        <f>'Data &amp; Parameter'!$E$16*'Data &amp; Parameter'!$E$17*('Data &amp; Parameter'!$E$18+'Data &amp; Parameter'!$E$19)*'Data &amp; Parameter'!$E$20*'Data &amp; Parameter'!$E$37*N4121</f>
        <v>0</v>
      </c>
      <c r="P4121">
        <f>ROUNDUP(IF(D4121&gt;$D$4,0,($D$4-D4121+1)/365),0)</f>
        <v>0</v>
      </c>
      <c r="Q4121">
        <f>ROUNDUP(IF(D4121&gt;$D$5,0,($D$5-D4121+1)/365),0)</f>
        <v>0</v>
      </c>
      <c r="R4121" s="28">
        <f>IF(OR(P4121=1,Q4121=1),IF(D4121+364&lt;=$D$5,(D4121+364-$D$4+1)/365,IF(D4121&gt;$D$4,($D$5-D4121+1)/365,$D$6/365)),0)</f>
        <v>0</v>
      </c>
      <c r="S4121" s="28">
        <f>'Data &amp; Parameter'!$E$16*'Data &amp; Parameter'!$E$17*('Data &amp; Parameter'!$E$18+'Data &amp; Parameter'!$E$19)*'Data &amp; Parameter'!$E$20*'Data &amp; Parameter'!$E$37*R4121</f>
        <v>0</v>
      </c>
      <c r="T4121" s="28">
        <f t="shared" si="64"/>
        <v>0</v>
      </c>
    </row>
    <row r="4122" spans="1:20" ht="15.75" customHeight="1" x14ac:dyDescent="0.35">
      <c r="A4122">
        <v>4115</v>
      </c>
      <c r="B4122" s="76">
        <v>44255.528321759259</v>
      </c>
      <c r="C4122" s="1" t="s">
        <v>13052</v>
      </c>
      <c r="D4122" s="76">
        <v>44255.529097222221</v>
      </c>
      <c r="E4122" s="1" t="s">
        <v>13053</v>
      </c>
      <c r="F4122" s="1" t="s">
        <v>13054</v>
      </c>
      <c r="G4122" s="1" t="s">
        <v>123</v>
      </c>
      <c r="H4122" s="1" t="s">
        <v>124</v>
      </c>
      <c r="I4122" s="1" t="s">
        <v>125</v>
      </c>
      <c r="J4122" s="1" t="s">
        <v>9077</v>
      </c>
      <c r="K4122" s="1" t="s">
        <v>13055</v>
      </c>
      <c r="L4122">
        <f>ROUNDUP(IF(B4122&gt;$D$4,0,($D$4-B4122+1)/365),0)</f>
        <v>0</v>
      </c>
      <c r="M4122">
        <f>ROUNDUP(IF(B4122&gt;$D$5,0,($D$5-B4122+1)/365),0)</f>
        <v>0</v>
      </c>
      <c r="N4122" s="28">
        <f>IF(OR(L4122=1,M4122=1),IF(B4122+364&lt;=$D$5,(B4122+364-$D$4+1)/365,IF(B4122&gt;$D$4,($D$5-B4122+1)/365,$D$6/365)),0)</f>
        <v>0</v>
      </c>
      <c r="O4122" s="28">
        <f>'Data &amp; Parameter'!$E$16*'Data &amp; Parameter'!$E$17*('Data &amp; Parameter'!$E$18+'Data &amp; Parameter'!$E$19)*'Data &amp; Parameter'!$E$20*'Data &amp; Parameter'!$E$37*N4122</f>
        <v>0</v>
      </c>
      <c r="P4122">
        <f>ROUNDUP(IF(D4122&gt;$D$4,0,($D$4-D4122+1)/365),0)</f>
        <v>0</v>
      </c>
      <c r="Q4122">
        <f>ROUNDUP(IF(D4122&gt;$D$5,0,($D$5-D4122+1)/365),0)</f>
        <v>0</v>
      </c>
      <c r="R4122" s="28">
        <f>IF(OR(P4122=1,Q4122=1),IF(D4122+364&lt;=$D$5,(D4122+364-$D$4+1)/365,IF(D4122&gt;$D$4,($D$5-D4122+1)/365,$D$6/365)),0)</f>
        <v>0</v>
      </c>
      <c r="S4122" s="28">
        <f>'Data &amp; Parameter'!$E$16*'Data &amp; Parameter'!$E$17*('Data &amp; Parameter'!$E$18+'Data &amp; Parameter'!$E$19)*'Data &amp; Parameter'!$E$20*'Data &amp; Parameter'!$E$37*R4122</f>
        <v>0</v>
      </c>
      <c r="T4122" s="28">
        <f t="shared" si="64"/>
        <v>0</v>
      </c>
    </row>
    <row r="4123" spans="1:20" ht="15.75" customHeight="1" x14ac:dyDescent="0.35">
      <c r="A4123">
        <v>4116</v>
      </c>
      <c r="B4123" s="76">
        <v>44255.52851851852</v>
      </c>
      <c r="C4123" s="1" t="s">
        <v>13056</v>
      </c>
      <c r="D4123" s="76">
        <v>44255.529085648144</v>
      </c>
      <c r="E4123" s="1" t="s">
        <v>13057</v>
      </c>
      <c r="F4123" s="1" t="s">
        <v>13058</v>
      </c>
      <c r="G4123" s="1" t="s">
        <v>123</v>
      </c>
      <c r="H4123" s="1" t="s">
        <v>124</v>
      </c>
      <c r="I4123" s="1" t="s">
        <v>125</v>
      </c>
      <c r="J4123" s="1" t="s">
        <v>9694</v>
      </c>
      <c r="K4123" s="1" t="s">
        <v>12816</v>
      </c>
      <c r="L4123">
        <f>ROUNDUP(IF(B4123&gt;$D$4,0,($D$4-B4123+1)/365),0)</f>
        <v>0</v>
      </c>
      <c r="M4123">
        <f>ROUNDUP(IF(B4123&gt;$D$5,0,($D$5-B4123+1)/365),0)</f>
        <v>0</v>
      </c>
      <c r="N4123" s="28">
        <f>IF(OR(L4123=1,M4123=1),IF(B4123+364&lt;=$D$5,(B4123+364-$D$4+1)/365,IF(B4123&gt;$D$4,($D$5-B4123+1)/365,$D$6/365)),0)</f>
        <v>0</v>
      </c>
      <c r="O4123" s="28">
        <f>'Data &amp; Parameter'!$E$16*'Data &amp; Parameter'!$E$17*('Data &amp; Parameter'!$E$18+'Data &amp; Parameter'!$E$19)*'Data &amp; Parameter'!$E$20*'Data &amp; Parameter'!$E$37*N4123</f>
        <v>0</v>
      </c>
      <c r="P4123">
        <f>ROUNDUP(IF(D4123&gt;$D$4,0,($D$4-D4123+1)/365),0)</f>
        <v>0</v>
      </c>
      <c r="Q4123">
        <f>ROUNDUP(IF(D4123&gt;$D$5,0,($D$5-D4123+1)/365),0)</f>
        <v>0</v>
      </c>
      <c r="R4123" s="28">
        <f>IF(OR(P4123=1,Q4123=1),IF(D4123+364&lt;=$D$5,(D4123+364-$D$4+1)/365,IF(D4123&gt;$D$4,($D$5-D4123+1)/365,$D$6/365)),0)</f>
        <v>0</v>
      </c>
      <c r="S4123" s="28">
        <f>'Data &amp; Parameter'!$E$16*'Data &amp; Parameter'!$E$17*('Data &amp; Parameter'!$E$18+'Data &amp; Parameter'!$E$19)*'Data &amp; Parameter'!$E$20*'Data &amp; Parameter'!$E$37*R4123</f>
        <v>0</v>
      </c>
      <c r="T4123" s="28">
        <f t="shared" si="64"/>
        <v>0</v>
      </c>
    </row>
    <row r="4124" spans="1:20" ht="15.75" customHeight="1" x14ac:dyDescent="0.35">
      <c r="A4124">
        <v>4117</v>
      </c>
      <c r="B4124" s="76">
        <v>44255.528599537036</v>
      </c>
      <c r="C4124" s="1" t="s">
        <v>13059</v>
      </c>
      <c r="D4124" s="76">
        <v>44255.531099537038</v>
      </c>
      <c r="E4124" s="1" t="s">
        <v>13060</v>
      </c>
      <c r="F4124" s="1" t="s">
        <v>13061</v>
      </c>
      <c r="G4124" s="1" t="s">
        <v>123</v>
      </c>
      <c r="H4124" s="1" t="s">
        <v>124</v>
      </c>
      <c r="I4124" s="1" t="s">
        <v>125</v>
      </c>
      <c r="J4124" s="1" t="s">
        <v>12876</v>
      </c>
      <c r="K4124" s="1" t="s">
        <v>13055</v>
      </c>
      <c r="L4124">
        <f>ROUNDUP(IF(B4124&gt;$D$4,0,($D$4-B4124+1)/365),0)</f>
        <v>0</v>
      </c>
      <c r="M4124">
        <f>ROUNDUP(IF(B4124&gt;$D$5,0,($D$5-B4124+1)/365),0)</f>
        <v>0</v>
      </c>
      <c r="N4124" s="28">
        <f>IF(OR(L4124=1,M4124=1),IF(B4124+364&lt;=$D$5,(B4124+364-$D$4+1)/365,IF(B4124&gt;$D$4,($D$5-B4124+1)/365,$D$6/365)),0)</f>
        <v>0</v>
      </c>
      <c r="O4124" s="28">
        <f>'Data &amp; Parameter'!$E$16*'Data &amp; Parameter'!$E$17*('Data &amp; Parameter'!$E$18+'Data &amp; Parameter'!$E$19)*'Data &amp; Parameter'!$E$20*'Data &amp; Parameter'!$E$37*N4124</f>
        <v>0</v>
      </c>
      <c r="P4124">
        <f>ROUNDUP(IF(D4124&gt;$D$4,0,($D$4-D4124+1)/365),0)</f>
        <v>0</v>
      </c>
      <c r="Q4124">
        <f>ROUNDUP(IF(D4124&gt;$D$5,0,($D$5-D4124+1)/365),0)</f>
        <v>0</v>
      </c>
      <c r="R4124" s="28">
        <f>IF(OR(P4124=1,Q4124=1),IF(D4124+364&lt;=$D$5,(D4124+364-$D$4+1)/365,IF(D4124&gt;$D$4,($D$5-D4124+1)/365,$D$6/365)),0)</f>
        <v>0</v>
      </c>
      <c r="S4124" s="28">
        <f>'Data &amp; Parameter'!$E$16*'Data &amp; Parameter'!$E$17*('Data &amp; Parameter'!$E$18+'Data &amp; Parameter'!$E$19)*'Data &amp; Parameter'!$E$20*'Data &amp; Parameter'!$E$37*R4124</f>
        <v>0</v>
      </c>
      <c r="T4124" s="28">
        <f t="shared" si="64"/>
        <v>0</v>
      </c>
    </row>
    <row r="4125" spans="1:20" ht="15.75" customHeight="1" x14ac:dyDescent="0.35">
      <c r="A4125">
        <v>4118</v>
      </c>
      <c r="B4125" s="76">
        <v>44255.530636574069</v>
      </c>
      <c r="C4125" s="1" t="s">
        <v>13062</v>
      </c>
      <c r="D4125" s="76">
        <v>44255.531319444446</v>
      </c>
      <c r="E4125" s="1" t="s">
        <v>13063</v>
      </c>
      <c r="F4125" s="1" t="s">
        <v>13064</v>
      </c>
      <c r="G4125" s="1" t="s">
        <v>123</v>
      </c>
      <c r="H4125" s="1" t="s">
        <v>124</v>
      </c>
      <c r="I4125" s="1" t="s">
        <v>125</v>
      </c>
      <c r="J4125" s="1" t="s">
        <v>9694</v>
      </c>
      <c r="K4125" s="1" t="s">
        <v>12816</v>
      </c>
      <c r="L4125">
        <f>ROUNDUP(IF(B4125&gt;$D$4,0,($D$4-B4125+1)/365),0)</f>
        <v>0</v>
      </c>
      <c r="M4125">
        <f>ROUNDUP(IF(B4125&gt;$D$5,0,($D$5-B4125+1)/365),0)</f>
        <v>0</v>
      </c>
      <c r="N4125" s="28">
        <f>IF(OR(L4125=1,M4125=1),IF(B4125+364&lt;=$D$5,(B4125+364-$D$4+1)/365,IF(B4125&gt;$D$4,($D$5-B4125+1)/365,$D$6/365)),0)</f>
        <v>0</v>
      </c>
      <c r="O4125" s="28">
        <f>'Data &amp; Parameter'!$E$16*'Data &amp; Parameter'!$E$17*('Data &amp; Parameter'!$E$18+'Data &amp; Parameter'!$E$19)*'Data &amp; Parameter'!$E$20*'Data &amp; Parameter'!$E$37*N4125</f>
        <v>0</v>
      </c>
      <c r="P4125">
        <f>ROUNDUP(IF(D4125&gt;$D$4,0,($D$4-D4125+1)/365),0)</f>
        <v>0</v>
      </c>
      <c r="Q4125">
        <f>ROUNDUP(IF(D4125&gt;$D$5,0,($D$5-D4125+1)/365),0)</f>
        <v>0</v>
      </c>
      <c r="R4125" s="28">
        <f>IF(OR(P4125=1,Q4125=1),IF(D4125+364&lt;=$D$5,(D4125+364-$D$4+1)/365,IF(D4125&gt;$D$4,($D$5-D4125+1)/365,$D$6/365)),0)</f>
        <v>0</v>
      </c>
      <c r="S4125" s="28">
        <f>'Data &amp; Parameter'!$E$16*'Data &amp; Parameter'!$E$17*('Data &amp; Parameter'!$E$18+'Data &amp; Parameter'!$E$19)*'Data &amp; Parameter'!$E$20*'Data &amp; Parameter'!$E$37*R4125</f>
        <v>0</v>
      </c>
      <c r="T4125" s="28">
        <f t="shared" si="64"/>
        <v>0</v>
      </c>
    </row>
    <row r="4126" spans="1:20" ht="15.75" customHeight="1" x14ac:dyDescent="0.35">
      <c r="A4126">
        <v>4119</v>
      </c>
      <c r="B4126" s="76">
        <v>44255.532094907408</v>
      </c>
      <c r="C4126" s="1" t="s">
        <v>13065</v>
      </c>
      <c r="D4126" s="76">
        <v>44255.532997685186</v>
      </c>
      <c r="E4126" s="1" t="s">
        <v>13066</v>
      </c>
      <c r="F4126" s="1" t="s">
        <v>13067</v>
      </c>
      <c r="G4126" s="1" t="s">
        <v>123</v>
      </c>
      <c r="H4126" s="1" t="s">
        <v>124</v>
      </c>
      <c r="I4126" s="1" t="s">
        <v>125</v>
      </c>
      <c r="J4126" s="1" t="s">
        <v>9077</v>
      </c>
      <c r="K4126" s="1" t="s">
        <v>13055</v>
      </c>
      <c r="L4126">
        <f>ROUNDUP(IF(B4126&gt;$D$4,0,($D$4-B4126+1)/365),0)</f>
        <v>0</v>
      </c>
      <c r="M4126">
        <f>ROUNDUP(IF(B4126&gt;$D$5,0,($D$5-B4126+1)/365),0)</f>
        <v>0</v>
      </c>
      <c r="N4126" s="28">
        <f>IF(OR(L4126=1,M4126=1),IF(B4126+364&lt;=$D$5,(B4126+364-$D$4+1)/365,IF(B4126&gt;$D$4,($D$5-B4126+1)/365,$D$6/365)),0)</f>
        <v>0</v>
      </c>
      <c r="O4126" s="28">
        <f>'Data &amp; Parameter'!$E$16*'Data &amp; Parameter'!$E$17*('Data &amp; Parameter'!$E$18+'Data &amp; Parameter'!$E$19)*'Data &amp; Parameter'!$E$20*'Data &amp; Parameter'!$E$37*N4126</f>
        <v>0</v>
      </c>
      <c r="P4126">
        <f>ROUNDUP(IF(D4126&gt;$D$4,0,($D$4-D4126+1)/365),0)</f>
        <v>0</v>
      </c>
      <c r="Q4126">
        <f>ROUNDUP(IF(D4126&gt;$D$5,0,($D$5-D4126+1)/365),0)</f>
        <v>0</v>
      </c>
      <c r="R4126" s="28">
        <f>IF(OR(P4126=1,Q4126=1),IF(D4126+364&lt;=$D$5,(D4126+364-$D$4+1)/365,IF(D4126&gt;$D$4,($D$5-D4126+1)/365,$D$6/365)),0)</f>
        <v>0</v>
      </c>
      <c r="S4126" s="28">
        <f>'Data &amp; Parameter'!$E$16*'Data &amp; Parameter'!$E$17*('Data &amp; Parameter'!$E$18+'Data &amp; Parameter'!$E$19)*'Data &amp; Parameter'!$E$20*'Data &amp; Parameter'!$E$37*R4126</f>
        <v>0</v>
      </c>
      <c r="T4126" s="28">
        <f t="shared" si="64"/>
        <v>0</v>
      </c>
    </row>
    <row r="4127" spans="1:20" ht="15.75" customHeight="1" x14ac:dyDescent="0.35">
      <c r="A4127">
        <v>4120</v>
      </c>
      <c r="B4127" s="76">
        <v>44255.533437499995</v>
      </c>
      <c r="C4127" s="1" t="s">
        <v>13068</v>
      </c>
      <c r="D4127" s="76">
        <v>44255.535370370373</v>
      </c>
      <c r="E4127" s="1" t="s">
        <v>13069</v>
      </c>
      <c r="F4127" s="1" t="s">
        <v>13070</v>
      </c>
      <c r="G4127" s="1" t="s">
        <v>123</v>
      </c>
      <c r="H4127" s="1" t="s">
        <v>124</v>
      </c>
      <c r="I4127" s="1" t="s">
        <v>125</v>
      </c>
      <c r="J4127" s="1" t="s">
        <v>9694</v>
      </c>
      <c r="K4127" s="1" t="s">
        <v>12816</v>
      </c>
      <c r="L4127">
        <f>ROUNDUP(IF(B4127&gt;$D$4,0,($D$4-B4127+1)/365),0)</f>
        <v>0</v>
      </c>
      <c r="M4127">
        <f>ROUNDUP(IF(B4127&gt;$D$5,0,($D$5-B4127+1)/365),0)</f>
        <v>0</v>
      </c>
      <c r="N4127" s="28">
        <f>IF(OR(L4127=1,M4127=1),IF(B4127+364&lt;=$D$5,(B4127+364-$D$4+1)/365,IF(B4127&gt;$D$4,($D$5-B4127+1)/365,$D$6/365)),0)</f>
        <v>0</v>
      </c>
      <c r="O4127" s="28">
        <f>'Data &amp; Parameter'!$E$16*'Data &amp; Parameter'!$E$17*('Data &amp; Parameter'!$E$18+'Data &amp; Parameter'!$E$19)*'Data &amp; Parameter'!$E$20*'Data &amp; Parameter'!$E$37*N4127</f>
        <v>0</v>
      </c>
      <c r="P4127">
        <f>ROUNDUP(IF(D4127&gt;$D$4,0,($D$4-D4127+1)/365),0)</f>
        <v>0</v>
      </c>
      <c r="Q4127">
        <f>ROUNDUP(IF(D4127&gt;$D$5,0,($D$5-D4127+1)/365),0)</f>
        <v>0</v>
      </c>
      <c r="R4127" s="28">
        <f>IF(OR(P4127=1,Q4127=1),IF(D4127+364&lt;=$D$5,(D4127+364-$D$4+1)/365,IF(D4127&gt;$D$4,($D$5-D4127+1)/365,$D$6/365)),0)</f>
        <v>0</v>
      </c>
      <c r="S4127" s="28">
        <f>'Data &amp; Parameter'!$E$16*'Data &amp; Parameter'!$E$17*('Data &amp; Parameter'!$E$18+'Data &amp; Parameter'!$E$19)*'Data &amp; Parameter'!$E$20*'Data &amp; Parameter'!$E$37*R4127</f>
        <v>0</v>
      </c>
      <c r="T4127" s="28">
        <f t="shared" si="64"/>
        <v>0</v>
      </c>
    </row>
    <row r="4128" spans="1:20" ht="15.75" customHeight="1" x14ac:dyDescent="0.35">
      <c r="A4128">
        <v>4121</v>
      </c>
      <c r="B4128" s="76">
        <v>44255.534780092596</v>
      </c>
      <c r="C4128" s="1" t="s">
        <v>13071</v>
      </c>
      <c r="D4128" s="76">
        <v>44255.535439814819</v>
      </c>
      <c r="E4128" s="1" t="s">
        <v>13072</v>
      </c>
      <c r="F4128" s="1" t="s">
        <v>13073</v>
      </c>
      <c r="G4128" s="1" t="s">
        <v>123</v>
      </c>
      <c r="H4128" s="1" t="s">
        <v>124</v>
      </c>
      <c r="I4128" s="1" t="s">
        <v>125</v>
      </c>
      <c r="J4128" s="1" t="s">
        <v>12876</v>
      </c>
      <c r="K4128" s="1" t="s">
        <v>13055</v>
      </c>
      <c r="L4128">
        <f>ROUNDUP(IF(B4128&gt;$D$4,0,($D$4-B4128+1)/365),0)</f>
        <v>0</v>
      </c>
      <c r="M4128">
        <f>ROUNDUP(IF(B4128&gt;$D$5,0,($D$5-B4128+1)/365),0)</f>
        <v>0</v>
      </c>
      <c r="N4128" s="28">
        <f>IF(OR(L4128=1,M4128=1),IF(B4128+364&lt;=$D$5,(B4128+364-$D$4+1)/365,IF(B4128&gt;$D$4,($D$5-B4128+1)/365,$D$6/365)),0)</f>
        <v>0</v>
      </c>
      <c r="O4128" s="28">
        <f>'Data &amp; Parameter'!$E$16*'Data &amp; Parameter'!$E$17*('Data &amp; Parameter'!$E$18+'Data &amp; Parameter'!$E$19)*'Data &amp; Parameter'!$E$20*'Data &amp; Parameter'!$E$37*N4128</f>
        <v>0</v>
      </c>
      <c r="P4128">
        <f>ROUNDUP(IF(D4128&gt;$D$4,0,($D$4-D4128+1)/365),0)</f>
        <v>0</v>
      </c>
      <c r="Q4128">
        <f>ROUNDUP(IF(D4128&gt;$D$5,0,($D$5-D4128+1)/365),0)</f>
        <v>0</v>
      </c>
      <c r="R4128" s="28">
        <f>IF(OR(P4128=1,Q4128=1),IF(D4128+364&lt;=$D$5,(D4128+364-$D$4+1)/365,IF(D4128&gt;$D$4,($D$5-D4128+1)/365,$D$6/365)),0)</f>
        <v>0</v>
      </c>
      <c r="S4128" s="28">
        <f>'Data &amp; Parameter'!$E$16*'Data &amp; Parameter'!$E$17*('Data &amp; Parameter'!$E$18+'Data &amp; Parameter'!$E$19)*'Data &amp; Parameter'!$E$20*'Data &amp; Parameter'!$E$37*R4128</f>
        <v>0</v>
      </c>
      <c r="T4128" s="28">
        <f t="shared" si="64"/>
        <v>0</v>
      </c>
    </row>
    <row r="4129" spans="1:20" ht="15.75" customHeight="1" x14ac:dyDescent="0.35">
      <c r="A4129">
        <v>4122</v>
      </c>
      <c r="B4129" s="76">
        <v>44255.534826388888</v>
      </c>
      <c r="C4129" s="1" t="s">
        <v>13074</v>
      </c>
      <c r="D4129" s="76">
        <v>44255.535659722227</v>
      </c>
      <c r="E4129" s="1" t="s">
        <v>13075</v>
      </c>
      <c r="F4129" s="1" t="s">
        <v>13076</v>
      </c>
      <c r="G4129" s="1" t="s">
        <v>123</v>
      </c>
      <c r="H4129" s="1" t="s">
        <v>124</v>
      </c>
      <c r="I4129" s="1" t="s">
        <v>125</v>
      </c>
      <c r="J4129" s="1" t="s">
        <v>9077</v>
      </c>
      <c r="K4129" s="1" t="s">
        <v>13055</v>
      </c>
      <c r="L4129">
        <f>ROUNDUP(IF(B4129&gt;$D$4,0,($D$4-B4129+1)/365),0)</f>
        <v>0</v>
      </c>
      <c r="M4129">
        <f>ROUNDUP(IF(B4129&gt;$D$5,0,($D$5-B4129+1)/365),0)</f>
        <v>0</v>
      </c>
      <c r="N4129" s="28">
        <f>IF(OR(L4129=1,M4129=1),IF(B4129+364&lt;=$D$5,(B4129+364-$D$4+1)/365,IF(B4129&gt;$D$4,($D$5-B4129+1)/365,$D$6/365)),0)</f>
        <v>0</v>
      </c>
      <c r="O4129" s="28">
        <f>'Data &amp; Parameter'!$E$16*'Data &amp; Parameter'!$E$17*('Data &amp; Parameter'!$E$18+'Data &amp; Parameter'!$E$19)*'Data &amp; Parameter'!$E$20*'Data &amp; Parameter'!$E$37*N4129</f>
        <v>0</v>
      </c>
      <c r="P4129">
        <f>ROUNDUP(IF(D4129&gt;$D$4,0,($D$4-D4129+1)/365),0)</f>
        <v>0</v>
      </c>
      <c r="Q4129">
        <f>ROUNDUP(IF(D4129&gt;$D$5,0,($D$5-D4129+1)/365),0)</f>
        <v>0</v>
      </c>
      <c r="R4129" s="28">
        <f>IF(OR(P4129=1,Q4129=1),IF(D4129+364&lt;=$D$5,(D4129+364-$D$4+1)/365,IF(D4129&gt;$D$4,($D$5-D4129+1)/365,$D$6/365)),0)</f>
        <v>0</v>
      </c>
      <c r="S4129" s="28">
        <f>'Data &amp; Parameter'!$E$16*'Data &amp; Parameter'!$E$17*('Data &amp; Parameter'!$E$18+'Data &amp; Parameter'!$E$19)*'Data &amp; Parameter'!$E$20*'Data &amp; Parameter'!$E$37*R4129</f>
        <v>0</v>
      </c>
      <c r="T4129" s="28">
        <f t="shared" si="64"/>
        <v>0</v>
      </c>
    </row>
    <row r="4130" spans="1:20" ht="15.75" customHeight="1" x14ac:dyDescent="0.35">
      <c r="A4130">
        <v>4123</v>
      </c>
      <c r="B4130" s="76">
        <v>44255.537743055553</v>
      </c>
      <c r="C4130" s="1" t="s">
        <v>13077</v>
      </c>
      <c r="D4130" s="76">
        <v>44255.540162037039</v>
      </c>
      <c r="E4130" s="1" t="s">
        <v>13078</v>
      </c>
      <c r="F4130" s="1" t="s">
        <v>13079</v>
      </c>
      <c r="G4130" s="1" t="s">
        <v>123</v>
      </c>
      <c r="H4130" s="1" t="s">
        <v>124</v>
      </c>
      <c r="I4130" s="1" t="s">
        <v>125</v>
      </c>
      <c r="J4130" s="1" t="s">
        <v>10515</v>
      </c>
      <c r="K4130" s="1" t="s">
        <v>10515</v>
      </c>
      <c r="L4130">
        <f>ROUNDUP(IF(B4130&gt;$D$4,0,($D$4-B4130+1)/365),0)</f>
        <v>0</v>
      </c>
      <c r="M4130">
        <f>ROUNDUP(IF(B4130&gt;$D$5,0,($D$5-B4130+1)/365),0)</f>
        <v>0</v>
      </c>
      <c r="N4130" s="28">
        <f>IF(OR(L4130=1,M4130=1),IF(B4130+364&lt;=$D$5,(B4130+364-$D$4+1)/365,IF(B4130&gt;$D$4,($D$5-B4130+1)/365,$D$6/365)),0)</f>
        <v>0</v>
      </c>
      <c r="O4130" s="28">
        <f>'Data &amp; Parameter'!$E$16*'Data &amp; Parameter'!$E$17*('Data &amp; Parameter'!$E$18+'Data &amp; Parameter'!$E$19)*'Data &amp; Parameter'!$E$20*'Data &amp; Parameter'!$E$37*N4130</f>
        <v>0</v>
      </c>
      <c r="P4130">
        <f>ROUNDUP(IF(D4130&gt;$D$4,0,($D$4-D4130+1)/365),0)</f>
        <v>0</v>
      </c>
      <c r="Q4130">
        <f>ROUNDUP(IF(D4130&gt;$D$5,0,($D$5-D4130+1)/365),0)</f>
        <v>0</v>
      </c>
      <c r="R4130" s="28">
        <f>IF(OR(P4130=1,Q4130=1),IF(D4130+364&lt;=$D$5,(D4130+364-$D$4+1)/365,IF(D4130&gt;$D$4,($D$5-D4130+1)/365,$D$6/365)),0)</f>
        <v>0</v>
      </c>
      <c r="S4130" s="28">
        <f>'Data &amp; Parameter'!$E$16*'Data &amp; Parameter'!$E$17*('Data &amp; Parameter'!$E$18+'Data &amp; Parameter'!$E$19)*'Data &amp; Parameter'!$E$20*'Data &amp; Parameter'!$E$37*R4130</f>
        <v>0</v>
      </c>
      <c r="T4130" s="28">
        <f t="shared" si="64"/>
        <v>0</v>
      </c>
    </row>
    <row r="4131" spans="1:20" ht="15.75" customHeight="1" x14ac:dyDescent="0.35">
      <c r="A4131">
        <v>4124</v>
      </c>
      <c r="B4131" s="76">
        <v>44255.538090277776</v>
      </c>
      <c r="C4131" s="1" t="s">
        <v>13080</v>
      </c>
      <c r="D4131" s="76">
        <v>44255.538622685184</v>
      </c>
      <c r="E4131" s="1" t="s">
        <v>13081</v>
      </c>
      <c r="F4131" s="1" t="s">
        <v>13082</v>
      </c>
      <c r="G4131" s="1" t="s">
        <v>123</v>
      </c>
      <c r="H4131" s="1" t="s">
        <v>124</v>
      </c>
      <c r="I4131" s="1" t="s">
        <v>125</v>
      </c>
      <c r="J4131" s="1" t="s">
        <v>9077</v>
      </c>
      <c r="K4131" s="1" t="s">
        <v>13055</v>
      </c>
      <c r="L4131">
        <f>ROUNDUP(IF(B4131&gt;$D$4,0,($D$4-B4131+1)/365),0)</f>
        <v>0</v>
      </c>
      <c r="M4131">
        <f>ROUNDUP(IF(B4131&gt;$D$5,0,($D$5-B4131+1)/365),0)</f>
        <v>0</v>
      </c>
      <c r="N4131" s="28">
        <f>IF(OR(L4131=1,M4131=1),IF(B4131+364&lt;=$D$5,(B4131+364-$D$4+1)/365,IF(B4131&gt;$D$4,($D$5-B4131+1)/365,$D$6/365)),0)</f>
        <v>0</v>
      </c>
      <c r="O4131" s="28">
        <f>'Data &amp; Parameter'!$E$16*'Data &amp; Parameter'!$E$17*('Data &amp; Parameter'!$E$18+'Data &amp; Parameter'!$E$19)*'Data &amp; Parameter'!$E$20*'Data &amp; Parameter'!$E$37*N4131</f>
        <v>0</v>
      </c>
      <c r="P4131">
        <f>ROUNDUP(IF(D4131&gt;$D$4,0,($D$4-D4131+1)/365),0)</f>
        <v>0</v>
      </c>
      <c r="Q4131">
        <f>ROUNDUP(IF(D4131&gt;$D$5,0,($D$5-D4131+1)/365),0)</f>
        <v>0</v>
      </c>
      <c r="R4131" s="28">
        <f>IF(OR(P4131=1,Q4131=1),IF(D4131+364&lt;=$D$5,(D4131+364-$D$4+1)/365,IF(D4131&gt;$D$4,($D$5-D4131+1)/365,$D$6/365)),0)</f>
        <v>0</v>
      </c>
      <c r="S4131" s="28">
        <f>'Data &amp; Parameter'!$E$16*'Data &amp; Parameter'!$E$17*('Data &amp; Parameter'!$E$18+'Data &amp; Parameter'!$E$19)*'Data &amp; Parameter'!$E$20*'Data &amp; Parameter'!$E$37*R4131</f>
        <v>0</v>
      </c>
      <c r="T4131" s="28">
        <f t="shared" si="64"/>
        <v>0</v>
      </c>
    </row>
    <row r="4132" spans="1:20" ht="15.75" customHeight="1" x14ac:dyDescent="0.35">
      <c r="A4132">
        <v>4125</v>
      </c>
      <c r="B4132" s="76">
        <v>44255.538865740746</v>
      </c>
      <c r="C4132" s="1" t="s">
        <v>13083</v>
      </c>
      <c r="D4132" s="76">
        <v>44255.539733796293</v>
      </c>
      <c r="E4132" s="1" t="s">
        <v>13084</v>
      </c>
      <c r="F4132" s="1" t="s">
        <v>13085</v>
      </c>
      <c r="G4132" s="1" t="s">
        <v>123</v>
      </c>
      <c r="H4132" s="1" t="s">
        <v>124</v>
      </c>
      <c r="I4132" s="1" t="s">
        <v>125</v>
      </c>
      <c r="J4132" s="1" t="s">
        <v>9077</v>
      </c>
      <c r="K4132" s="1" t="s">
        <v>13055</v>
      </c>
      <c r="L4132">
        <f>ROUNDUP(IF(B4132&gt;$D$4,0,($D$4-B4132+1)/365),0)</f>
        <v>0</v>
      </c>
      <c r="M4132">
        <f>ROUNDUP(IF(B4132&gt;$D$5,0,($D$5-B4132+1)/365),0)</f>
        <v>0</v>
      </c>
      <c r="N4132" s="28">
        <f>IF(OR(L4132=1,M4132=1),IF(B4132+364&lt;=$D$5,(B4132+364-$D$4+1)/365,IF(B4132&gt;$D$4,($D$5-B4132+1)/365,$D$6/365)),0)</f>
        <v>0</v>
      </c>
      <c r="O4132" s="28">
        <f>'Data &amp; Parameter'!$E$16*'Data &amp; Parameter'!$E$17*('Data &amp; Parameter'!$E$18+'Data &amp; Parameter'!$E$19)*'Data &amp; Parameter'!$E$20*'Data &amp; Parameter'!$E$37*N4132</f>
        <v>0</v>
      </c>
      <c r="P4132">
        <f>ROUNDUP(IF(D4132&gt;$D$4,0,($D$4-D4132+1)/365),0)</f>
        <v>0</v>
      </c>
      <c r="Q4132">
        <f>ROUNDUP(IF(D4132&gt;$D$5,0,($D$5-D4132+1)/365),0)</f>
        <v>0</v>
      </c>
      <c r="R4132" s="28">
        <f>IF(OR(P4132=1,Q4132=1),IF(D4132+364&lt;=$D$5,(D4132+364-$D$4+1)/365,IF(D4132&gt;$D$4,($D$5-D4132+1)/365,$D$6/365)),0)</f>
        <v>0</v>
      </c>
      <c r="S4132" s="28">
        <f>'Data &amp; Parameter'!$E$16*'Data &amp; Parameter'!$E$17*('Data &amp; Parameter'!$E$18+'Data &amp; Parameter'!$E$19)*'Data &amp; Parameter'!$E$20*'Data &amp; Parameter'!$E$37*R4132</f>
        <v>0</v>
      </c>
      <c r="T4132" s="28">
        <f t="shared" si="64"/>
        <v>0</v>
      </c>
    </row>
    <row r="4133" spans="1:20" ht="15.75" customHeight="1" x14ac:dyDescent="0.35">
      <c r="A4133">
        <v>4126</v>
      </c>
      <c r="B4133" s="76">
        <v>44255.538900462961</v>
      </c>
      <c r="C4133" s="1" t="s">
        <v>13086</v>
      </c>
      <c r="D4133" s="76">
        <v>44255.54042824074</v>
      </c>
      <c r="E4133" s="1" t="s">
        <v>13087</v>
      </c>
      <c r="F4133" s="1" t="s">
        <v>13088</v>
      </c>
      <c r="G4133" s="1" t="s">
        <v>123</v>
      </c>
      <c r="H4133" s="1" t="s">
        <v>124</v>
      </c>
      <c r="I4133" s="1" t="s">
        <v>125</v>
      </c>
      <c r="J4133" s="1" t="s">
        <v>9694</v>
      </c>
      <c r="K4133" s="1" t="s">
        <v>12816</v>
      </c>
      <c r="L4133">
        <f>ROUNDUP(IF(B4133&gt;$D$4,0,($D$4-B4133+1)/365),0)</f>
        <v>0</v>
      </c>
      <c r="M4133">
        <f>ROUNDUP(IF(B4133&gt;$D$5,0,($D$5-B4133+1)/365),0)</f>
        <v>0</v>
      </c>
      <c r="N4133" s="28">
        <f>IF(OR(L4133=1,M4133=1),IF(B4133+364&lt;=$D$5,(B4133+364-$D$4+1)/365,IF(B4133&gt;$D$4,($D$5-B4133+1)/365,$D$6/365)),0)</f>
        <v>0</v>
      </c>
      <c r="O4133" s="28">
        <f>'Data &amp; Parameter'!$E$16*'Data &amp; Parameter'!$E$17*('Data &amp; Parameter'!$E$18+'Data &amp; Parameter'!$E$19)*'Data &amp; Parameter'!$E$20*'Data &amp; Parameter'!$E$37*N4133</f>
        <v>0</v>
      </c>
      <c r="P4133">
        <f>ROUNDUP(IF(D4133&gt;$D$4,0,($D$4-D4133+1)/365),0)</f>
        <v>0</v>
      </c>
      <c r="Q4133">
        <f>ROUNDUP(IF(D4133&gt;$D$5,0,($D$5-D4133+1)/365),0)</f>
        <v>0</v>
      </c>
      <c r="R4133" s="28">
        <f>IF(OR(P4133=1,Q4133=1),IF(D4133+364&lt;=$D$5,(D4133+364-$D$4+1)/365,IF(D4133&gt;$D$4,($D$5-D4133+1)/365,$D$6/365)),0)</f>
        <v>0</v>
      </c>
      <c r="S4133" s="28">
        <f>'Data &amp; Parameter'!$E$16*'Data &amp; Parameter'!$E$17*('Data &amp; Parameter'!$E$18+'Data &amp; Parameter'!$E$19)*'Data &amp; Parameter'!$E$20*'Data &amp; Parameter'!$E$37*R4133</f>
        <v>0</v>
      </c>
      <c r="T4133" s="28">
        <f t="shared" si="64"/>
        <v>0</v>
      </c>
    </row>
    <row r="4134" spans="1:20" ht="15.75" customHeight="1" x14ac:dyDescent="0.35">
      <c r="A4134">
        <v>4127</v>
      </c>
      <c r="B4134" s="76">
        <v>44255.544166666667</v>
      </c>
      <c r="C4134" s="1" t="s">
        <v>13089</v>
      </c>
      <c r="D4134" s="76">
        <v>44255.545289351852</v>
      </c>
      <c r="E4134" s="1" t="s">
        <v>13090</v>
      </c>
      <c r="F4134" s="1" t="s">
        <v>13091</v>
      </c>
      <c r="G4134" s="1" t="s">
        <v>123</v>
      </c>
      <c r="H4134" s="1" t="s">
        <v>124</v>
      </c>
      <c r="I4134" s="1" t="s">
        <v>125</v>
      </c>
      <c r="J4134" s="1" t="s">
        <v>9077</v>
      </c>
      <c r="K4134" s="1" t="s">
        <v>13055</v>
      </c>
      <c r="L4134">
        <f>ROUNDUP(IF(B4134&gt;$D$4,0,($D$4-B4134+1)/365),0)</f>
        <v>0</v>
      </c>
      <c r="M4134">
        <f>ROUNDUP(IF(B4134&gt;$D$5,0,($D$5-B4134+1)/365),0)</f>
        <v>0</v>
      </c>
      <c r="N4134" s="28">
        <f>IF(OR(L4134=1,M4134=1),IF(B4134+364&lt;=$D$5,(B4134+364-$D$4+1)/365,IF(B4134&gt;$D$4,($D$5-B4134+1)/365,$D$6/365)),0)</f>
        <v>0</v>
      </c>
      <c r="O4134" s="28">
        <f>'Data &amp; Parameter'!$E$16*'Data &amp; Parameter'!$E$17*('Data &amp; Parameter'!$E$18+'Data &amp; Parameter'!$E$19)*'Data &amp; Parameter'!$E$20*'Data &amp; Parameter'!$E$37*N4134</f>
        <v>0</v>
      </c>
      <c r="P4134">
        <f>ROUNDUP(IF(D4134&gt;$D$4,0,($D$4-D4134+1)/365),0)</f>
        <v>0</v>
      </c>
      <c r="Q4134">
        <f>ROUNDUP(IF(D4134&gt;$D$5,0,($D$5-D4134+1)/365),0)</f>
        <v>0</v>
      </c>
      <c r="R4134" s="28">
        <f>IF(OR(P4134=1,Q4134=1),IF(D4134+364&lt;=$D$5,(D4134+364-$D$4+1)/365,IF(D4134&gt;$D$4,($D$5-D4134+1)/365,$D$6/365)),0)</f>
        <v>0</v>
      </c>
      <c r="S4134" s="28">
        <f>'Data &amp; Parameter'!$E$16*'Data &amp; Parameter'!$E$17*('Data &amp; Parameter'!$E$18+'Data &amp; Parameter'!$E$19)*'Data &amp; Parameter'!$E$20*'Data &amp; Parameter'!$E$37*R4134</f>
        <v>0</v>
      </c>
      <c r="T4134" s="28">
        <f t="shared" si="64"/>
        <v>0</v>
      </c>
    </row>
    <row r="4135" spans="1:20" ht="15.75" customHeight="1" x14ac:dyDescent="0.35">
      <c r="A4135">
        <v>4128</v>
      </c>
      <c r="B4135" s="76">
        <v>44255.544722222221</v>
      </c>
      <c r="C4135" s="1" t="s">
        <v>13092</v>
      </c>
      <c r="D4135" s="76">
        <v>44255.545740740738</v>
      </c>
      <c r="E4135" s="1" t="s">
        <v>13093</v>
      </c>
      <c r="F4135" s="1" t="s">
        <v>13094</v>
      </c>
      <c r="G4135" s="1" t="s">
        <v>123</v>
      </c>
      <c r="H4135" s="1" t="s">
        <v>124</v>
      </c>
      <c r="I4135" s="1" t="s">
        <v>125</v>
      </c>
      <c r="J4135" s="1" t="s">
        <v>10515</v>
      </c>
      <c r="K4135" s="1" t="s">
        <v>13095</v>
      </c>
      <c r="L4135">
        <f>ROUNDUP(IF(B4135&gt;$D$4,0,($D$4-B4135+1)/365),0)</f>
        <v>0</v>
      </c>
      <c r="M4135">
        <f>ROUNDUP(IF(B4135&gt;$D$5,0,($D$5-B4135+1)/365),0)</f>
        <v>0</v>
      </c>
      <c r="N4135" s="28">
        <f>IF(OR(L4135=1,M4135=1),IF(B4135+364&lt;=$D$5,(B4135+364-$D$4+1)/365,IF(B4135&gt;$D$4,($D$5-B4135+1)/365,$D$6/365)),0)</f>
        <v>0</v>
      </c>
      <c r="O4135" s="28">
        <f>'Data &amp; Parameter'!$E$16*'Data &amp; Parameter'!$E$17*('Data &amp; Parameter'!$E$18+'Data &amp; Parameter'!$E$19)*'Data &amp; Parameter'!$E$20*'Data &amp; Parameter'!$E$37*N4135</f>
        <v>0</v>
      </c>
      <c r="P4135">
        <f>ROUNDUP(IF(D4135&gt;$D$4,0,($D$4-D4135+1)/365),0)</f>
        <v>0</v>
      </c>
      <c r="Q4135">
        <f>ROUNDUP(IF(D4135&gt;$D$5,0,($D$5-D4135+1)/365),0)</f>
        <v>0</v>
      </c>
      <c r="R4135" s="28">
        <f>IF(OR(P4135=1,Q4135=1),IF(D4135+364&lt;=$D$5,(D4135+364-$D$4+1)/365,IF(D4135&gt;$D$4,($D$5-D4135+1)/365,$D$6/365)),0)</f>
        <v>0</v>
      </c>
      <c r="S4135" s="28">
        <f>'Data &amp; Parameter'!$E$16*'Data &amp; Parameter'!$E$17*('Data &amp; Parameter'!$E$18+'Data &amp; Parameter'!$E$19)*'Data &amp; Parameter'!$E$20*'Data &amp; Parameter'!$E$37*R4135</f>
        <v>0</v>
      </c>
      <c r="T4135" s="28">
        <f t="shared" si="64"/>
        <v>0</v>
      </c>
    </row>
    <row r="4136" spans="1:20" ht="15.75" customHeight="1" x14ac:dyDescent="0.35">
      <c r="A4136">
        <v>4129</v>
      </c>
      <c r="B4136" s="76">
        <v>44255.544942129629</v>
      </c>
      <c r="C4136" s="1" t="s">
        <v>13096</v>
      </c>
      <c r="D4136" s="76">
        <v>44255.546898148154</v>
      </c>
      <c r="E4136" s="1" t="s">
        <v>13097</v>
      </c>
      <c r="F4136" s="1" t="s">
        <v>13098</v>
      </c>
      <c r="G4136" s="1" t="s">
        <v>123</v>
      </c>
      <c r="H4136" s="1" t="s">
        <v>124</v>
      </c>
      <c r="I4136" s="1" t="s">
        <v>125</v>
      </c>
      <c r="J4136" s="1" t="s">
        <v>9694</v>
      </c>
      <c r="K4136" s="1" t="s">
        <v>12832</v>
      </c>
      <c r="L4136">
        <f>ROUNDUP(IF(B4136&gt;$D$4,0,($D$4-B4136+1)/365),0)</f>
        <v>0</v>
      </c>
      <c r="M4136">
        <f>ROUNDUP(IF(B4136&gt;$D$5,0,($D$5-B4136+1)/365),0)</f>
        <v>0</v>
      </c>
      <c r="N4136" s="28">
        <f>IF(OR(L4136=1,M4136=1),IF(B4136+364&lt;=$D$5,(B4136+364-$D$4+1)/365,IF(B4136&gt;$D$4,($D$5-B4136+1)/365,$D$6/365)),0)</f>
        <v>0</v>
      </c>
      <c r="O4136" s="28">
        <f>'Data &amp; Parameter'!$E$16*'Data &amp; Parameter'!$E$17*('Data &amp; Parameter'!$E$18+'Data &amp; Parameter'!$E$19)*'Data &amp; Parameter'!$E$20*'Data &amp; Parameter'!$E$37*N4136</f>
        <v>0</v>
      </c>
      <c r="P4136">
        <f>ROUNDUP(IF(D4136&gt;$D$4,0,($D$4-D4136+1)/365),0)</f>
        <v>0</v>
      </c>
      <c r="Q4136">
        <f>ROUNDUP(IF(D4136&gt;$D$5,0,($D$5-D4136+1)/365),0)</f>
        <v>0</v>
      </c>
      <c r="R4136" s="28">
        <f>IF(OR(P4136=1,Q4136=1),IF(D4136+364&lt;=$D$5,(D4136+364-$D$4+1)/365,IF(D4136&gt;$D$4,($D$5-D4136+1)/365,$D$6/365)),0)</f>
        <v>0</v>
      </c>
      <c r="S4136" s="28">
        <f>'Data &amp; Parameter'!$E$16*'Data &amp; Parameter'!$E$17*('Data &amp; Parameter'!$E$18+'Data &amp; Parameter'!$E$19)*'Data &amp; Parameter'!$E$20*'Data &amp; Parameter'!$E$37*R4136</f>
        <v>0</v>
      </c>
      <c r="T4136" s="28">
        <f t="shared" si="64"/>
        <v>0</v>
      </c>
    </row>
    <row r="4137" spans="1:20" ht="15.75" customHeight="1" x14ac:dyDescent="0.35">
      <c r="A4137">
        <v>4130</v>
      </c>
      <c r="B4137" s="76">
        <v>44255.545578703706</v>
      </c>
      <c r="C4137" s="1" t="s">
        <v>13099</v>
      </c>
      <c r="D4137" s="76">
        <v>44255.546898148154</v>
      </c>
      <c r="E4137" s="1" t="s">
        <v>13100</v>
      </c>
      <c r="F4137" s="1" t="s">
        <v>13101</v>
      </c>
      <c r="G4137" s="1" t="s">
        <v>123</v>
      </c>
      <c r="H4137" s="1" t="s">
        <v>124</v>
      </c>
      <c r="I4137" s="1" t="s">
        <v>125</v>
      </c>
      <c r="J4137" s="1" t="s">
        <v>13102</v>
      </c>
      <c r="K4137" s="1" t="s">
        <v>13103</v>
      </c>
      <c r="L4137">
        <f>ROUNDUP(IF(B4137&gt;$D$4,0,($D$4-B4137+1)/365),0)</f>
        <v>0</v>
      </c>
      <c r="M4137">
        <f>ROUNDUP(IF(B4137&gt;$D$5,0,($D$5-B4137+1)/365),0)</f>
        <v>0</v>
      </c>
      <c r="N4137" s="28">
        <f>IF(OR(L4137=1,M4137=1),IF(B4137+364&lt;=$D$5,(B4137+364-$D$4+1)/365,IF(B4137&gt;$D$4,($D$5-B4137+1)/365,$D$6/365)),0)</f>
        <v>0</v>
      </c>
      <c r="O4137" s="28">
        <f>'Data &amp; Parameter'!$E$16*'Data &amp; Parameter'!$E$17*('Data &amp; Parameter'!$E$18+'Data &amp; Parameter'!$E$19)*'Data &amp; Parameter'!$E$20*'Data &amp; Parameter'!$E$37*N4137</f>
        <v>0</v>
      </c>
      <c r="P4137">
        <f>ROUNDUP(IF(D4137&gt;$D$4,0,($D$4-D4137+1)/365),0)</f>
        <v>0</v>
      </c>
      <c r="Q4137">
        <f>ROUNDUP(IF(D4137&gt;$D$5,0,($D$5-D4137+1)/365),0)</f>
        <v>0</v>
      </c>
      <c r="R4137" s="28">
        <f>IF(OR(P4137=1,Q4137=1),IF(D4137+364&lt;=$D$5,(D4137+364-$D$4+1)/365,IF(D4137&gt;$D$4,($D$5-D4137+1)/365,$D$6/365)),0)</f>
        <v>0</v>
      </c>
      <c r="S4137" s="28">
        <f>'Data &amp; Parameter'!$E$16*'Data &amp; Parameter'!$E$17*('Data &amp; Parameter'!$E$18+'Data &amp; Parameter'!$E$19)*'Data &amp; Parameter'!$E$20*'Data &amp; Parameter'!$E$37*R4137</f>
        <v>0</v>
      </c>
      <c r="T4137" s="28">
        <f t="shared" si="64"/>
        <v>0</v>
      </c>
    </row>
    <row r="4138" spans="1:20" ht="15.75" customHeight="1" x14ac:dyDescent="0.35">
      <c r="A4138">
        <v>4131</v>
      </c>
      <c r="B4138" s="76">
        <v>44255.547766203701</v>
      </c>
      <c r="C4138" s="1" t="s">
        <v>13104</v>
      </c>
      <c r="D4138" s="76">
        <v>44255.549050925925</v>
      </c>
      <c r="E4138" s="1" t="s">
        <v>13105</v>
      </c>
      <c r="F4138" s="1" t="s">
        <v>13106</v>
      </c>
      <c r="G4138" s="1" t="s">
        <v>123</v>
      </c>
      <c r="H4138" s="1" t="s">
        <v>124</v>
      </c>
      <c r="I4138" s="1" t="s">
        <v>125</v>
      </c>
      <c r="J4138" s="1" t="s">
        <v>9077</v>
      </c>
      <c r="K4138" s="1" t="s">
        <v>13055</v>
      </c>
      <c r="L4138">
        <f>ROUNDUP(IF(B4138&gt;$D$4,0,($D$4-B4138+1)/365),0)</f>
        <v>0</v>
      </c>
      <c r="M4138">
        <f>ROUNDUP(IF(B4138&gt;$D$5,0,($D$5-B4138+1)/365),0)</f>
        <v>0</v>
      </c>
      <c r="N4138" s="28">
        <f>IF(OR(L4138=1,M4138=1),IF(B4138+364&lt;=$D$5,(B4138+364-$D$4+1)/365,IF(B4138&gt;$D$4,($D$5-B4138+1)/365,$D$6/365)),0)</f>
        <v>0</v>
      </c>
      <c r="O4138" s="28">
        <f>'Data &amp; Parameter'!$E$16*'Data &amp; Parameter'!$E$17*('Data &amp; Parameter'!$E$18+'Data &amp; Parameter'!$E$19)*'Data &amp; Parameter'!$E$20*'Data &amp; Parameter'!$E$37*N4138</f>
        <v>0</v>
      </c>
      <c r="P4138">
        <f>ROUNDUP(IF(D4138&gt;$D$4,0,($D$4-D4138+1)/365),0)</f>
        <v>0</v>
      </c>
      <c r="Q4138">
        <f>ROUNDUP(IF(D4138&gt;$D$5,0,($D$5-D4138+1)/365),0)</f>
        <v>0</v>
      </c>
      <c r="R4138" s="28">
        <f>IF(OR(P4138=1,Q4138=1),IF(D4138+364&lt;=$D$5,(D4138+364-$D$4+1)/365,IF(D4138&gt;$D$4,($D$5-D4138+1)/365,$D$6/365)),0)</f>
        <v>0</v>
      </c>
      <c r="S4138" s="28">
        <f>'Data &amp; Parameter'!$E$16*'Data &amp; Parameter'!$E$17*('Data &amp; Parameter'!$E$18+'Data &amp; Parameter'!$E$19)*'Data &amp; Parameter'!$E$20*'Data &amp; Parameter'!$E$37*R4138</f>
        <v>0</v>
      </c>
      <c r="T4138" s="28">
        <f t="shared" si="64"/>
        <v>0</v>
      </c>
    </row>
    <row r="4139" spans="1:20" ht="15.75" customHeight="1" x14ac:dyDescent="0.35">
      <c r="A4139">
        <v>4132</v>
      </c>
      <c r="B4139" s="76">
        <v>44255.548275462963</v>
      </c>
      <c r="C4139" s="1" t="s">
        <v>13107</v>
      </c>
      <c r="D4139" s="76">
        <v>44255.548981481479</v>
      </c>
      <c r="E4139" s="1" t="s">
        <v>13108</v>
      </c>
      <c r="F4139" s="1" t="s">
        <v>13109</v>
      </c>
      <c r="G4139" s="1" t="s">
        <v>123</v>
      </c>
      <c r="H4139" s="1" t="s">
        <v>124</v>
      </c>
      <c r="I4139" s="1" t="s">
        <v>125</v>
      </c>
      <c r="J4139" s="1" t="s">
        <v>10520</v>
      </c>
      <c r="K4139" s="1" t="s">
        <v>13095</v>
      </c>
      <c r="L4139">
        <f>ROUNDUP(IF(B4139&gt;$D$4,0,($D$4-B4139+1)/365),0)</f>
        <v>0</v>
      </c>
      <c r="M4139">
        <f>ROUNDUP(IF(B4139&gt;$D$5,0,($D$5-B4139+1)/365),0)</f>
        <v>0</v>
      </c>
      <c r="N4139" s="28">
        <f>IF(OR(L4139=1,M4139=1),IF(B4139+364&lt;=$D$5,(B4139+364-$D$4+1)/365,IF(B4139&gt;$D$4,($D$5-B4139+1)/365,$D$6/365)),0)</f>
        <v>0</v>
      </c>
      <c r="O4139" s="28">
        <f>'Data &amp; Parameter'!$E$16*'Data &amp; Parameter'!$E$17*('Data &amp; Parameter'!$E$18+'Data &amp; Parameter'!$E$19)*'Data &amp; Parameter'!$E$20*'Data &amp; Parameter'!$E$37*N4139</f>
        <v>0</v>
      </c>
      <c r="P4139">
        <f>ROUNDUP(IF(D4139&gt;$D$4,0,($D$4-D4139+1)/365),0)</f>
        <v>0</v>
      </c>
      <c r="Q4139">
        <f>ROUNDUP(IF(D4139&gt;$D$5,0,($D$5-D4139+1)/365),0)</f>
        <v>0</v>
      </c>
      <c r="R4139" s="28">
        <f>IF(OR(P4139=1,Q4139=1),IF(D4139+364&lt;=$D$5,(D4139+364-$D$4+1)/365,IF(D4139&gt;$D$4,($D$5-D4139+1)/365,$D$6/365)),0)</f>
        <v>0</v>
      </c>
      <c r="S4139" s="28">
        <f>'Data &amp; Parameter'!$E$16*'Data &amp; Parameter'!$E$17*('Data &amp; Parameter'!$E$18+'Data &amp; Parameter'!$E$19)*'Data &amp; Parameter'!$E$20*'Data &amp; Parameter'!$E$37*R4139</f>
        <v>0</v>
      </c>
      <c r="T4139" s="28">
        <f t="shared" si="64"/>
        <v>0</v>
      </c>
    </row>
    <row r="4140" spans="1:20" ht="15.75" customHeight="1" x14ac:dyDescent="0.35">
      <c r="A4140">
        <v>4133</v>
      </c>
      <c r="B4140" s="76">
        <v>44255.548611111109</v>
      </c>
      <c r="C4140" s="1" t="s">
        <v>13110</v>
      </c>
      <c r="D4140" s="76">
        <v>44255.550173611111</v>
      </c>
      <c r="E4140" s="1" t="s">
        <v>13111</v>
      </c>
      <c r="F4140" s="1" t="s">
        <v>13112</v>
      </c>
      <c r="G4140" s="1" t="s">
        <v>123</v>
      </c>
      <c r="H4140" s="1" t="s">
        <v>124</v>
      </c>
      <c r="I4140" s="1" t="s">
        <v>125</v>
      </c>
      <c r="J4140" s="1" t="s">
        <v>9694</v>
      </c>
      <c r="K4140" s="1" t="s">
        <v>12832</v>
      </c>
      <c r="L4140">
        <f>ROUNDUP(IF(B4140&gt;$D$4,0,($D$4-B4140+1)/365),0)</f>
        <v>0</v>
      </c>
      <c r="M4140">
        <f>ROUNDUP(IF(B4140&gt;$D$5,0,($D$5-B4140+1)/365),0)</f>
        <v>0</v>
      </c>
      <c r="N4140" s="28">
        <f>IF(OR(L4140=1,M4140=1),IF(B4140+364&lt;=$D$5,(B4140+364-$D$4+1)/365,IF(B4140&gt;$D$4,($D$5-B4140+1)/365,$D$6/365)),0)</f>
        <v>0</v>
      </c>
      <c r="O4140" s="28">
        <f>'Data &amp; Parameter'!$E$16*'Data &amp; Parameter'!$E$17*('Data &amp; Parameter'!$E$18+'Data &amp; Parameter'!$E$19)*'Data &amp; Parameter'!$E$20*'Data &amp; Parameter'!$E$37*N4140</f>
        <v>0</v>
      </c>
      <c r="P4140">
        <f>ROUNDUP(IF(D4140&gt;$D$4,0,($D$4-D4140+1)/365),0)</f>
        <v>0</v>
      </c>
      <c r="Q4140">
        <f>ROUNDUP(IF(D4140&gt;$D$5,0,($D$5-D4140+1)/365),0)</f>
        <v>0</v>
      </c>
      <c r="R4140" s="28">
        <f>IF(OR(P4140=1,Q4140=1),IF(D4140+364&lt;=$D$5,(D4140+364-$D$4+1)/365,IF(D4140&gt;$D$4,($D$5-D4140+1)/365,$D$6/365)),0)</f>
        <v>0</v>
      </c>
      <c r="S4140" s="28">
        <f>'Data &amp; Parameter'!$E$16*'Data &amp; Parameter'!$E$17*('Data &amp; Parameter'!$E$18+'Data &amp; Parameter'!$E$19)*'Data &amp; Parameter'!$E$20*'Data &amp; Parameter'!$E$37*R4140</f>
        <v>0</v>
      </c>
      <c r="T4140" s="28">
        <f t="shared" si="64"/>
        <v>0</v>
      </c>
    </row>
    <row r="4141" spans="1:20" ht="15.75" customHeight="1" x14ac:dyDescent="0.35">
      <c r="A4141">
        <v>4134</v>
      </c>
      <c r="B4141" s="76">
        <v>44255.550798611112</v>
      </c>
      <c r="C4141" s="1" t="s">
        <v>13113</v>
      </c>
      <c r="D4141" s="76">
        <v>44255.551435185189</v>
      </c>
      <c r="E4141" s="1" t="s">
        <v>13114</v>
      </c>
      <c r="F4141" s="1" t="s">
        <v>13115</v>
      </c>
      <c r="G4141" s="1" t="s">
        <v>123</v>
      </c>
      <c r="H4141" s="1" t="s">
        <v>124</v>
      </c>
      <c r="I4141" s="1" t="s">
        <v>125</v>
      </c>
      <c r="J4141" s="1" t="s">
        <v>10515</v>
      </c>
      <c r="K4141" s="1" t="s">
        <v>13095</v>
      </c>
      <c r="L4141">
        <f>ROUNDUP(IF(B4141&gt;$D$4,0,($D$4-B4141+1)/365),0)</f>
        <v>0</v>
      </c>
      <c r="M4141">
        <f>ROUNDUP(IF(B4141&gt;$D$5,0,($D$5-B4141+1)/365),0)</f>
        <v>0</v>
      </c>
      <c r="N4141" s="28">
        <f>IF(OR(L4141=1,M4141=1),IF(B4141+364&lt;=$D$5,(B4141+364-$D$4+1)/365,IF(B4141&gt;$D$4,($D$5-B4141+1)/365,$D$6/365)),0)</f>
        <v>0</v>
      </c>
      <c r="O4141" s="28">
        <f>'Data &amp; Parameter'!$E$16*'Data &amp; Parameter'!$E$17*('Data &amp; Parameter'!$E$18+'Data &amp; Parameter'!$E$19)*'Data &amp; Parameter'!$E$20*'Data &amp; Parameter'!$E$37*N4141</f>
        <v>0</v>
      </c>
      <c r="P4141">
        <f>ROUNDUP(IF(D4141&gt;$D$4,0,($D$4-D4141+1)/365),0)</f>
        <v>0</v>
      </c>
      <c r="Q4141">
        <f>ROUNDUP(IF(D4141&gt;$D$5,0,($D$5-D4141+1)/365),0)</f>
        <v>0</v>
      </c>
      <c r="R4141" s="28">
        <f>IF(OR(P4141=1,Q4141=1),IF(D4141+364&lt;=$D$5,(D4141+364-$D$4+1)/365,IF(D4141&gt;$D$4,($D$5-D4141+1)/365,$D$6/365)),0)</f>
        <v>0</v>
      </c>
      <c r="S4141" s="28">
        <f>'Data &amp; Parameter'!$E$16*'Data &amp; Parameter'!$E$17*('Data &amp; Parameter'!$E$18+'Data &amp; Parameter'!$E$19)*'Data &amp; Parameter'!$E$20*'Data &amp; Parameter'!$E$37*R4141</f>
        <v>0</v>
      </c>
      <c r="T4141" s="28">
        <f t="shared" si="64"/>
        <v>0</v>
      </c>
    </row>
    <row r="4142" spans="1:20" ht="15.75" customHeight="1" x14ac:dyDescent="0.35">
      <c r="A4142">
        <v>4135</v>
      </c>
      <c r="B4142" s="76">
        <v>44255.552037037036</v>
      </c>
      <c r="C4142" s="1" t="s">
        <v>13116</v>
      </c>
      <c r="D4142" s="76">
        <v>44255.553472222222</v>
      </c>
      <c r="E4142" s="1" t="s">
        <v>13117</v>
      </c>
      <c r="F4142" s="1" t="s">
        <v>13118</v>
      </c>
      <c r="G4142" s="1" t="s">
        <v>123</v>
      </c>
      <c r="H4142" s="1" t="s">
        <v>124</v>
      </c>
      <c r="I4142" s="1" t="s">
        <v>125</v>
      </c>
      <c r="J4142" s="1" t="s">
        <v>9694</v>
      </c>
      <c r="K4142" s="1" t="s">
        <v>12832</v>
      </c>
      <c r="L4142">
        <f>ROUNDUP(IF(B4142&gt;$D$4,0,($D$4-B4142+1)/365),0)</f>
        <v>0</v>
      </c>
      <c r="M4142">
        <f>ROUNDUP(IF(B4142&gt;$D$5,0,($D$5-B4142+1)/365),0)</f>
        <v>0</v>
      </c>
      <c r="N4142" s="28">
        <f>IF(OR(L4142=1,M4142=1),IF(B4142+364&lt;=$D$5,(B4142+364-$D$4+1)/365,IF(B4142&gt;$D$4,($D$5-B4142+1)/365,$D$6/365)),0)</f>
        <v>0</v>
      </c>
      <c r="O4142" s="28">
        <f>'Data &amp; Parameter'!$E$16*'Data &amp; Parameter'!$E$17*('Data &amp; Parameter'!$E$18+'Data &amp; Parameter'!$E$19)*'Data &amp; Parameter'!$E$20*'Data &amp; Parameter'!$E$37*N4142</f>
        <v>0</v>
      </c>
      <c r="P4142">
        <f>ROUNDUP(IF(D4142&gt;$D$4,0,($D$4-D4142+1)/365),0)</f>
        <v>0</v>
      </c>
      <c r="Q4142">
        <f>ROUNDUP(IF(D4142&gt;$D$5,0,($D$5-D4142+1)/365),0)</f>
        <v>0</v>
      </c>
      <c r="R4142" s="28">
        <f>IF(OR(P4142=1,Q4142=1),IF(D4142+364&lt;=$D$5,(D4142+364-$D$4+1)/365,IF(D4142&gt;$D$4,($D$5-D4142+1)/365,$D$6/365)),0)</f>
        <v>0</v>
      </c>
      <c r="S4142" s="28">
        <f>'Data &amp; Parameter'!$E$16*'Data &amp; Parameter'!$E$17*('Data &amp; Parameter'!$E$18+'Data &amp; Parameter'!$E$19)*'Data &amp; Parameter'!$E$20*'Data &amp; Parameter'!$E$37*R4142</f>
        <v>0</v>
      </c>
      <c r="T4142" s="28">
        <f t="shared" si="64"/>
        <v>0</v>
      </c>
    </row>
    <row r="4143" spans="1:20" ht="15.75" customHeight="1" x14ac:dyDescent="0.35">
      <c r="A4143">
        <v>4136</v>
      </c>
      <c r="B4143" s="76">
        <v>44255.552141203705</v>
      </c>
      <c r="C4143" s="1" t="s">
        <v>13119</v>
      </c>
      <c r="D4143" s="76">
        <v>44255.552824074075</v>
      </c>
      <c r="E4143" s="1" t="s">
        <v>13120</v>
      </c>
      <c r="F4143" s="1" t="s">
        <v>13121</v>
      </c>
      <c r="G4143" s="1" t="s">
        <v>123</v>
      </c>
      <c r="H4143" s="1" t="s">
        <v>124</v>
      </c>
      <c r="I4143" s="1" t="s">
        <v>125</v>
      </c>
      <c r="J4143" s="1" t="s">
        <v>9808</v>
      </c>
      <c r="K4143" s="1" t="s">
        <v>13055</v>
      </c>
      <c r="L4143">
        <f>ROUNDUP(IF(B4143&gt;$D$4,0,($D$4-B4143+1)/365),0)</f>
        <v>0</v>
      </c>
      <c r="M4143">
        <f>ROUNDUP(IF(B4143&gt;$D$5,0,($D$5-B4143+1)/365),0)</f>
        <v>0</v>
      </c>
      <c r="N4143" s="28">
        <f>IF(OR(L4143=1,M4143=1),IF(B4143+364&lt;=$D$5,(B4143+364-$D$4+1)/365,IF(B4143&gt;$D$4,($D$5-B4143+1)/365,$D$6/365)),0)</f>
        <v>0</v>
      </c>
      <c r="O4143" s="28">
        <f>'Data &amp; Parameter'!$E$16*'Data &amp; Parameter'!$E$17*('Data &amp; Parameter'!$E$18+'Data &amp; Parameter'!$E$19)*'Data &amp; Parameter'!$E$20*'Data &amp; Parameter'!$E$37*N4143</f>
        <v>0</v>
      </c>
      <c r="P4143">
        <f>ROUNDUP(IF(D4143&gt;$D$4,0,($D$4-D4143+1)/365),0)</f>
        <v>0</v>
      </c>
      <c r="Q4143">
        <f>ROUNDUP(IF(D4143&gt;$D$5,0,($D$5-D4143+1)/365),0)</f>
        <v>0</v>
      </c>
      <c r="R4143" s="28">
        <f>IF(OR(P4143=1,Q4143=1),IF(D4143+364&lt;=$D$5,(D4143+364-$D$4+1)/365,IF(D4143&gt;$D$4,($D$5-D4143+1)/365,$D$6/365)),0)</f>
        <v>0</v>
      </c>
      <c r="S4143" s="28">
        <f>'Data &amp; Parameter'!$E$16*'Data &amp; Parameter'!$E$17*('Data &amp; Parameter'!$E$18+'Data &amp; Parameter'!$E$19)*'Data &amp; Parameter'!$E$20*'Data &amp; Parameter'!$E$37*R4143</f>
        <v>0</v>
      </c>
      <c r="T4143" s="28">
        <f t="shared" si="64"/>
        <v>0</v>
      </c>
    </row>
    <row r="4144" spans="1:20" ht="15.75" customHeight="1" x14ac:dyDescent="0.35">
      <c r="A4144">
        <v>4137</v>
      </c>
      <c r="B4144" s="76">
        <v>44255.553865740745</v>
      </c>
      <c r="C4144" s="1" t="s">
        <v>13122</v>
      </c>
      <c r="D4144" s="76">
        <v>44255.554548611108</v>
      </c>
      <c r="E4144" s="1" t="s">
        <v>13123</v>
      </c>
      <c r="F4144" s="1" t="s">
        <v>13124</v>
      </c>
      <c r="G4144" s="1" t="s">
        <v>123</v>
      </c>
      <c r="H4144" s="1" t="s">
        <v>124</v>
      </c>
      <c r="I4144" s="1" t="s">
        <v>125</v>
      </c>
      <c r="J4144" s="1" t="s">
        <v>10515</v>
      </c>
      <c r="K4144" s="1" t="s">
        <v>13095</v>
      </c>
      <c r="L4144">
        <f>ROUNDUP(IF(B4144&gt;$D$4,0,($D$4-B4144+1)/365),0)</f>
        <v>0</v>
      </c>
      <c r="M4144">
        <f>ROUNDUP(IF(B4144&gt;$D$5,0,($D$5-B4144+1)/365),0)</f>
        <v>0</v>
      </c>
      <c r="N4144" s="28">
        <f>IF(OR(L4144=1,M4144=1),IF(B4144+364&lt;=$D$5,(B4144+364-$D$4+1)/365,IF(B4144&gt;$D$4,($D$5-B4144+1)/365,$D$6/365)),0)</f>
        <v>0</v>
      </c>
      <c r="O4144" s="28">
        <f>'Data &amp; Parameter'!$E$16*'Data &amp; Parameter'!$E$17*('Data &amp; Parameter'!$E$18+'Data &amp; Parameter'!$E$19)*'Data &amp; Parameter'!$E$20*'Data &amp; Parameter'!$E$37*N4144</f>
        <v>0</v>
      </c>
      <c r="P4144">
        <f>ROUNDUP(IF(D4144&gt;$D$4,0,($D$4-D4144+1)/365),0)</f>
        <v>0</v>
      </c>
      <c r="Q4144">
        <f>ROUNDUP(IF(D4144&gt;$D$5,0,($D$5-D4144+1)/365),0)</f>
        <v>0</v>
      </c>
      <c r="R4144" s="28">
        <f>IF(OR(P4144=1,Q4144=1),IF(D4144+364&lt;=$D$5,(D4144+364-$D$4+1)/365,IF(D4144&gt;$D$4,($D$5-D4144+1)/365,$D$6/365)),0)</f>
        <v>0</v>
      </c>
      <c r="S4144" s="28">
        <f>'Data &amp; Parameter'!$E$16*'Data &amp; Parameter'!$E$17*('Data &amp; Parameter'!$E$18+'Data &amp; Parameter'!$E$19)*'Data &amp; Parameter'!$E$20*'Data &amp; Parameter'!$E$37*R4144</f>
        <v>0</v>
      </c>
      <c r="T4144" s="28">
        <f t="shared" si="64"/>
        <v>0</v>
      </c>
    </row>
    <row r="4145" spans="1:20" ht="15.75" customHeight="1" x14ac:dyDescent="0.35">
      <c r="A4145">
        <v>4138</v>
      </c>
      <c r="B4145" s="76">
        <v>44255.555902777778</v>
      </c>
      <c r="C4145" s="1" t="s">
        <v>13125</v>
      </c>
      <c r="D4145" s="76">
        <v>44255.556631944448</v>
      </c>
      <c r="E4145" s="1" t="s">
        <v>13126</v>
      </c>
      <c r="F4145" s="1" t="s">
        <v>13127</v>
      </c>
      <c r="G4145" s="1" t="s">
        <v>123</v>
      </c>
      <c r="H4145" s="1" t="s">
        <v>124</v>
      </c>
      <c r="I4145" s="1" t="s">
        <v>125</v>
      </c>
      <c r="J4145" s="1" t="s">
        <v>9694</v>
      </c>
      <c r="K4145" s="1" t="s">
        <v>12832</v>
      </c>
      <c r="L4145">
        <f>ROUNDUP(IF(B4145&gt;$D$4,0,($D$4-B4145+1)/365),0)</f>
        <v>0</v>
      </c>
      <c r="M4145">
        <f>ROUNDUP(IF(B4145&gt;$D$5,0,($D$5-B4145+1)/365),0)</f>
        <v>0</v>
      </c>
      <c r="N4145" s="28">
        <f>IF(OR(L4145=1,M4145=1),IF(B4145+364&lt;=$D$5,(B4145+364-$D$4+1)/365,IF(B4145&gt;$D$4,($D$5-B4145+1)/365,$D$6/365)),0)</f>
        <v>0</v>
      </c>
      <c r="O4145" s="28">
        <f>'Data &amp; Parameter'!$E$16*'Data &amp; Parameter'!$E$17*('Data &amp; Parameter'!$E$18+'Data &amp; Parameter'!$E$19)*'Data &amp; Parameter'!$E$20*'Data &amp; Parameter'!$E$37*N4145</f>
        <v>0</v>
      </c>
      <c r="P4145">
        <f>ROUNDUP(IF(D4145&gt;$D$4,0,($D$4-D4145+1)/365),0)</f>
        <v>0</v>
      </c>
      <c r="Q4145">
        <f>ROUNDUP(IF(D4145&gt;$D$5,0,($D$5-D4145+1)/365),0)</f>
        <v>0</v>
      </c>
      <c r="R4145" s="28">
        <f>IF(OR(P4145=1,Q4145=1),IF(D4145+364&lt;=$D$5,(D4145+364-$D$4+1)/365,IF(D4145&gt;$D$4,($D$5-D4145+1)/365,$D$6/365)),0)</f>
        <v>0</v>
      </c>
      <c r="S4145" s="28">
        <f>'Data &amp; Parameter'!$E$16*'Data &amp; Parameter'!$E$17*('Data &amp; Parameter'!$E$18+'Data &amp; Parameter'!$E$19)*'Data &amp; Parameter'!$E$20*'Data &amp; Parameter'!$E$37*R4145</f>
        <v>0</v>
      </c>
      <c r="T4145" s="28">
        <f t="shared" si="64"/>
        <v>0</v>
      </c>
    </row>
    <row r="4146" spans="1:20" ht="15.75" customHeight="1" x14ac:dyDescent="0.35">
      <c r="A4146">
        <v>4139</v>
      </c>
      <c r="B4146" s="76">
        <v>44255.556608796294</v>
      </c>
      <c r="C4146" s="1" t="s">
        <v>13128</v>
      </c>
      <c r="D4146" s="76">
        <v>44255.557083333333</v>
      </c>
      <c r="E4146" s="1" t="s">
        <v>13129</v>
      </c>
      <c r="F4146" s="1" t="s">
        <v>13130</v>
      </c>
      <c r="G4146" s="1" t="s">
        <v>123</v>
      </c>
      <c r="H4146" s="1" t="s">
        <v>124</v>
      </c>
      <c r="I4146" s="1" t="s">
        <v>125</v>
      </c>
      <c r="J4146" s="1" t="s">
        <v>10515</v>
      </c>
      <c r="K4146" s="1" t="s">
        <v>13095</v>
      </c>
      <c r="L4146">
        <f>ROUNDUP(IF(B4146&gt;$D$4,0,($D$4-B4146+1)/365),0)</f>
        <v>0</v>
      </c>
      <c r="M4146">
        <f>ROUNDUP(IF(B4146&gt;$D$5,0,($D$5-B4146+1)/365),0)</f>
        <v>0</v>
      </c>
      <c r="N4146" s="28">
        <f>IF(OR(L4146=1,M4146=1),IF(B4146+364&lt;=$D$5,(B4146+364-$D$4+1)/365,IF(B4146&gt;$D$4,($D$5-B4146+1)/365,$D$6/365)),0)</f>
        <v>0</v>
      </c>
      <c r="O4146" s="28">
        <f>'Data &amp; Parameter'!$E$16*'Data &amp; Parameter'!$E$17*('Data &amp; Parameter'!$E$18+'Data &amp; Parameter'!$E$19)*'Data &amp; Parameter'!$E$20*'Data &amp; Parameter'!$E$37*N4146</f>
        <v>0</v>
      </c>
      <c r="P4146">
        <f>ROUNDUP(IF(D4146&gt;$D$4,0,($D$4-D4146+1)/365),0)</f>
        <v>0</v>
      </c>
      <c r="Q4146">
        <f>ROUNDUP(IF(D4146&gt;$D$5,0,($D$5-D4146+1)/365),0)</f>
        <v>0</v>
      </c>
      <c r="R4146" s="28">
        <f>IF(OR(P4146=1,Q4146=1),IF(D4146+364&lt;=$D$5,(D4146+364-$D$4+1)/365,IF(D4146&gt;$D$4,($D$5-D4146+1)/365,$D$6/365)),0)</f>
        <v>0</v>
      </c>
      <c r="S4146" s="28">
        <f>'Data &amp; Parameter'!$E$16*'Data &amp; Parameter'!$E$17*('Data &amp; Parameter'!$E$18+'Data &amp; Parameter'!$E$19)*'Data &amp; Parameter'!$E$20*'Data &amp; Parameter'!$E$37*R4146</f>
        <v>0</v>
      </c>
      <c r="T4146" s="28">
        <f t="shared" si="64"/>
        <v>0</v>
      </c>
    </row>
    <row r="4147" spans="1:20" ht="15.75" customHeight="1" x14ac:dyDescent="0.35">
      <c r="A4147">
        <v>4140</v>
      </c>
      <c r="B4147" s="76">
        <v>44255.557604166665</v>
      </c>
      <c r="C4147" s="1" t="s">
        <v>13131</v>
      </c>
      <c r="D4147" s="76">
        <v>44255.558715277773</v>
      </c>
      <c r="E4147" s="1" t="s">
        <v>13132</v>
      </c>
      <c r="F4147" s="1" t="s">
        <v>13133</v>
      </c>
      <c r="G4147" s="1" t="s">
        <v>123</v>
      </c>
      <c r="H4147" s="1" t="s">
        <v>124</v>
      </c>
      <c r="I4147" s="1" t="s">
        <v>125</v>
      </c>
      <c r="J4147" s="1" t="s">
        <v>9077</v>
      </c>
      <c r="K4147" s="1" t="s">
        <v>13055</v>
      </c>
      <c r="L4147">
        <f>ROUNDUP(IF(B4147&gt;$D$4,0,($D$4-B4147+1)/365),0)</f>
        <v>0</v>
      </c>
      <c r="M4147">
        <f>ROUNDUP(IF(B4147&gt;$D$5,0,($D$5-B4147+1)/365),0)</f>
        <v>0</v>
      </c>
      <c r="N4147" s="28">
        <f>IF(OR(L4147=1,M4147=1),IF(B4147+364&lt;=$D$5,(B4147+364-$D$4+1)/365,IF(B4147&gt;$D$4,($D$5-B4147+1)/365,$D$6/365)),0)</f>
        <v>0</v>
      </c>
      <c r="O4147" s="28">
        <f>'Data &amp; Parameter'!$E$16*'Data &amp; Parameter'!$E$17*('Data &amp; Parameter'!$E$18+'Data &amp; Parameter'!$E$19)*'Data &amp; Parameter'!$E$20*'Data &amp; Parameter'!$E$37*N4147</f>
        <v>0</v>
      </c>
      <c r="P4147">
        <f>ROUNDUP(IF(D4147&gt;$D$4,0,($D$4-D4147+1)/365),0)</f>
        <v>0</v>
      </c>
      <c r="Q4147">
        <f>ROUNDUP(IF(D4147&gt;$D$5,0,($D$5-D4147+1)/365),0)</f>
        <v>0</v>
      </c>
      <c r="R4147" s="28">
        <f>IF(OR(P4147=1,Q4147=1),IF(D4147+364&lt;=$D$5,(D4147+364-$D$4+1)/365,IF(D4147&gt;$D$4,($D$5-D4147+1)/365,$D$6/365)),0)</f>
        <v>0</v>
      </c>
      <c r="S4147" s="28">
        <f>'Data &amp; Parameter'!$E$16*'Data &amp; Parameter'!$E$17*('Data &amp; Parameter'!$E$18+'Data &amp; Parameter'!$E$19)*'Data &amp; Parameter'!$E$20*'Data &amp; Parameter'!$E$37*R4147</f>
        <v>0</v>
      </c>
      <c r="T4147" s="28">
        <f t="shared" si="64"/>
        <v>0</v>
      </c>
    </row>
    <row r="4148" spans="1:20" ht="15.75" customHeight="1" x14ac:dyDescent="0.35">
      <c r="A4148">
        <v>4141</v>
      </c>
      <c r="B4148" s="76">
        <v>44255.559583333335</v>
      </c>
      <c r="C4148" s="1" t="s">
        <v>13134</v>
      </c>
      <c r="D4148" s="76">
        <v>44255.560856481483</v>
      </c>
      <c r="E4148" s="1" t="s">
        <v>13135</v>
      </c>
      <c r="F4148" s="1" t="s">
        <v>13136</v>
      </c>
      <c r="G4148" s="1" t="s">
        <v>123</v>
      </c>
      <c r="H4148" s="1" t="s">
        <v>124</v>
      </c>
      <c r="I4148" s="1" t="s">
        <v>125</v>
      </c>
      <c r="J4148" s="1" t="s">
        <v>9694</v>
      </c>
      <c r="K4148" s="1" t="s">
        <v>12832</v>
      </c>
      <c r="L4148">
        <f>ROUNDUP(IF(B4148&gt;$D$4,0,($D$4-B4148+1)/365),0)</f>
        <v>0</v>
      </c>
      <c r="M4148">
        <f>ROUNDUP(IF(B4148&gt;$D$5,0,($D$5-B4148+1)/365),0)</f>
        <v>0</v>
      </c>
      <c r="N4148" s="28">
        <f>IF(OR(L4148=1,M4148=1),IF(B4148+364&lt;=$D$5,(B4148+364-$D$4+1)/365,IF(B4148&gt;$D$4,($D$5-B4148+1)/365,$D$6/365)),0)</f>
        <v>0</v>
      </c>
      <c r="O4148" s="28">
        <f>'Data &amp; Parameter'!$E$16*'Data &amp; Parameter'!$E$17*('Data &amp; Parameter'!$E$18+'Data &amp; Parameter'!$E$19)*'Data &amp; Parameter'!$E$20*'Data &amp; Parameter'!$E$37*N4148</f>
        <v>0</v>
      </c>
      <c r="P4148">
        <f>ROUNDUP(IF(D4148&gt;$D$4,0,($D$4-D4148+1)/365),0)</f>
        <v>0</v>
      </c>
      <c r="Q4148">
        <f>ROUNDUP(IF(D4148&gt;$D$5,0,($D$5-D4148+1)/365),0)</f>
        <v>0</v>
      </c>
      <c r="R4148" s="28">
        <f>IF(OR(P4148=1,Q4148=1),IF(D4148+364&lt;=$D$5,(D4148+364-$D$4+1)/365,IF(D4148&gt;$D$4,($D$5-D4148+1)/365,$D$6/365)),0)</f>
        <v>0</v>
      </c>
      <c r="S4148" s="28">
        <f>'Data &amp; Parameter'!$E$16*'Data &amp; Parameter'!$E$17*('Data &amp; Parameter'!$E$18+'Data &amp; Parameter'!$E$19)*'Data &amp; Parameter'!$E$20*'Data &amp; Parameter'!$E$37*R4148</f>
        <v>0</v>
      </c>
      <c r="T4148" s="28">
        <f t="shared" si="64"/>
        <v>0</v>
      </c>
    </row>
    <row r="4149" spans="1:20" ht="15.75" customHeight="1" x14ac:dyDescent="0.35">
      <c r="A4149">
        <v>4142</v>
      </c>
      <c r="B4149" s="76">
        <v>44255.560324074075</v>
      </c>
      <c r="C4149" s="1" t="s">
        <v>13137</v>
      </c>
      <c r="D4149" s="76">
        <v>44255.560671296298</v>
      </c>
      <c r="E4149" s="1" t="s">
        <v>13138</v>
      </c>
      <c r="F4149" s="1" t="s">
        <v>13139</v>
      </c>
      <c r="G4149" s="1" t="s">
        <v>123</v>
      </c>
      <c r="H4149" s="1" t="s">
        <v>124</v>
      </c>
      <c r="I4149" s="1" t="s">
        <v>125</v>
      </c>
      <c r="J4149" s="1" t="s">
        <v>10515</v>
      </c>
      <c r="K4149" s="1" t="s">
        <v>13095</v>
      </c>
      <c r="L4149">
        <f>ROUNDUP(IF(B4149&gt;$D$4,0,($D$4-B4149+1)/365),0)</f>
        <v>0</v>
      </c>
      <c r="M4149">
        <f>ROUNDUP(IF(B4149&gt;$D$5,0,($D$5-B4149+1)/365),0)</f>
        <v>0</v>
      </c>
      <c r="N4149" s="28">
        <f>IF(OR(L4149=1,M4149=1),IF(B4149+364&lt;=$D$5,(B4149+364-$D$4+1)/365,IF(B4149&gt;$D$4,($D$5-B4149+1)/365,$D$6/365)),0)</f>
        <v>0</v>
      </c>
      <c r="O4149" s="28">
        <f>'Data &amp; Parameter'!$E$16*'Data &amp; Parameter'!$E$17*('Data &amp; Parameter'!$E$18+'Data &amp; Parameter'!$E$19)*'Data &amp; Parameter'!$E$20*'Data &amp; Parameter'!$E$37*N4149</f>
        <v>0</v>
      </c>
      <c r="P4149">
        <f>ROUNDUP(IF(D4149&gt;$D$4,0,($D$4-D4149+1)/365),0)</f>
        <v>0</v>
      </c>
      <c r="Q4149">
        <f>ROUNDUP(IF(D4149&gt;$D$5,0,($D$5-D4149+1)/365),0)</f>
        <v>0</v>
      </c>
      <c r="R4149" s="28">
        <f>IF(OR(P4149=1,Q4149=1),IF(D4149+364&lt;=$D$5,(D4149+364-$D$4+1)/365,IF(D4149&gt;$D$4,($D$5-D4149+1)/365,$D$6/365)),0)</f>
        <v>0</v>
      </c>
      <c r="S4149" s="28">
        <f>'Data &amp; Parameter'!$E$16*'Data &amp; Parameter'!$E$17*('Data &amp; Parameter'!$E$18+'Data &amp; Parameter'!$E$19)*'Data &amp; Parameter'!$E$20*'Data &amp; Parameter'!$E$37*R4149</f>
        <v>0</v>
      </c>
      <c r="T4149" s="28">
        <f t="shared" si="64"/>
        <v>0</v>
      </c>
    </row>
    <row r="4150" spans="1:20" ht="15.75" customHeight="1" x14ac:dyDescent="0.35">
      <c r="A4150">
        <v>4143</v>
      </c>
      <c r="B4150" s="76">
        <v>44255.563090277778</v>
      </c>
      <c r="C4150" s="1" t="s">
        <v>13140</v>
      </c>
      <c r="D4150" s="76">
        <v>44255.564837962964</v>
      </c>
      <c r="E4150" s="1" t="s">
        <v>13141</v>
      </c>
      <c r="F4150" s="1" t="s">
        <v>13142</v>
      </c>
      <c r="G4150" s="1" t="s">
        <v>123</v>
      </c>
      <c r="H4150" s="1" t="s">
        <v>124</v>
      </c>
      <c r="I4150" s="1" t="s">
        <v>125</v>
      </c>
      <c r="J4150" s="1" t="s">
        <v>13055</v>
      </c>
      <c r="K4150" s="1" t="s">
        <v>13055</v>
      </c>
      <c r="L4150">
        <f>ROUNDUP(IF(B4150&gt;$D$4,0,($D$4-B4150+1)/365),0)</f>
        <v>0</v>
      </c>
      <c r="M4150">
        <f>ROUNDUP(IF(B4150&gt;$D$5,0,($D$5-B4150+1)/365),0)</f>
        <v>0</v>
      </c>
      <c r="N4150" s="28">
        <f>IF(OR(L4150=1,M4150=1),IF(B4150+364&lt;=$D$5,(B4150+364-$D$4+1)/365,IF(B4150&gt;$D$4,($D$5-B4150+1)/365,$D$6/365)),0)</f>
        <v>0</v>
      </c>
      <c r="O4150" s="28">
        <f>'Data &amp; Parameter'!$E$16*'Data &amp; Parameter'!$E$17*('Data &amp; Parameter'!$E$18+'Data &amp; Parameter'!$E$19)*'Data &amp; Parameter'!$E$20*'Data &amp; Parameter'!$E$37*N4150</f>
        <v>0</v>
      </c>
      <c r="P4150">
        <f>ROUNDUP(IF(D4150&gt;$D$4,0,($D$4-D4150+1)/365),0)</f>
        <v>0</v>
      </c>
      <c r="Q4150">
        <f>ROUNDUP(IF(D4150&gt;$D$5,0,($D$5-D4150+1)/365),0)</f>
        <v>0</v>
      </c>
      <c r="R4150" s="28">
        <f>IF(OR(P4150=1,Q4150=1),IF(D4150+364&lt;=$D$5,(D4150+364-$D$4+1)/365,IF(D4150&gt;$D$4,($D$5-D4150+1)/365,$D$6/365)),0)</f>
        <v>0</v>
      </c>
      <c r="S4150" s="28">
        <f>'Data &amp; Parameter'!$E$16*'Data &amp; Parameter'!$E$17*('Data &amp; Parameter'!$E$18+'Data &amp; Parameter'!$E$19)*'Data &amp; Parameter'!$E$20*'Data &amp; Parameter'!$E$37*R4150</f>
        <v>0</v>
      </c>
      <c r="T4150" s="28">
        <f t="shared" si="64"/>
        <v>0</v>
      </c>
    </row>
    <row r="4151" spans="1:20" ht="15.75" customHeight="1" x14ac:dyDescent="0.35">
      <c r="A4151">
        <v>4144</v>
      </c>
      <c r="B4151" s="76">
        <v>44255.563159722224</v>
      </c>
      <c r="C4151" s="1" t="s">
        <v>13143</v>
      </c>
      <c r="D4151" s="76">
        <v>44255.563935185186</v>
      </c>
      <c r="E4151" s="1" t="s">
        <v>13144</v>
      </c>
      <c r="F4151" s="1" t="s">
        <v>13145</v>
      </c>
      <c r="G4151" s="1" t="s">
        <v>123</v>
      </c>
      <c r="H4151" s="1" t="s">
        <v>124</v>
      </c>
      <c r="I4151" s="1" t="s">
        <v>125</v>
      </c>
      <c r="J4151" s="1" t="s">
        <v>9694</v>
      </c>
      <c r="K4151" s="1" t="s">
        <v>12832</v>
      </c>
      <c r="L4151">
        <f>ROUNDUP(IF(B4151&gt;$D$4,0,($D$4-B4151+1)/365),0)</f>
        <v>0</v>
      </c>
      <c r="M4151">
        <f>ROUNDUP(IF(B4151&gt;$D$5,0,($D$5-B4151+1)/365),0)</f>
        <v>0</v>
      </c>
      <c r="N4151" s="28">
        <f>IF(OR(L4151=1,M4151=1),IF(B4151+364&lt;=$D$5,(B4151+364-$D$4+1)/365,IF(B4151&gt;$D$4,($D$5-B4151+1)/365,$D$6/365)),0)</f>
        <v>0</v>
      </c>
      <c r="O4151" s="28">
        <f>'Data &amp; Parameter'!$E$16*'Data &amp; Parameter'!$E$17*('Data &amp; Parameter'!$E$18+'Data &amp; Parameter'!$E$19)*'Data &amp; Parameter'!$E$20*'Data &amp; Parameter'!$E$37*N4151</f>
        <v>0</v>
      </c>
      <c r="P4151">
        <f>ROUNDUP(IF(D4151&gt;$D$4,0,($D$4-D4151+1)/365),0)</f>
        <v>0</v>
      </c>
      <c r="Q4151">
        <f>ROUNDUP(IF(D4151&gt;$D$5,0,($D$5-D4151+1)/365),0)</f>
        <v>0</v>
      </c>
      <c r="R4151" s="28">
        <f>IF(OR(P4151=1,Q4151=1),IF(D4151+364&lt;=$D$5,(D4151+364-$D$4+1)/365,IF(D4151&gt;$D$4,($D$5-D4151+1)/365,$D$6/365)),0)</f>
        <v>0</v>
      </c>
      <c r="S4151" s="28">
        <f>'Data &amp; Parameter'!$E$16*'Data &amp; Parameter'!$E$17*('Data &amp; Parameter'!$E$18+'Data &amp; Parameter'!$E$19)*'Data &amp; Parameter'!$E$20*'Data &amp; Parameter'!$E$37*R4151</f>
        <v>0</v>
      </c>
      <c r="T4151" s="28">
        <f t="shared" si="64"/>
        <v>0</v>
      </c>
    </row>
    <row r="4152" spans="1:20" ht="15.75" customHeight="1" x14ac:dyDescent="0.35">
      <c r="A4152">
        <v>4145</v>
      </c>
      <c r="B4152" s="76">
        <v>44255.565254629633</v>
      </c>
      <c r="C4152" s="1" t="s">
        <v>13146</v>
      </c>
      <c r="D4152" s="76">
        <v>44255.566180555557</v>
      </c>
      <c r="E4152" s="1" t="s">
        <v>13147</v>
      </c>
      <c r="F4152" s="1" t="s">
        <v>13148</v>
      </c>
      <c r="G4152" s="1" t="s">
        <v>123</v>
      </c>
      <c r="H4152" s="1" t="s">
        <v>124</v>
      </c>
      <c r="I4152" s="1" t="s">
        <v>125</v>
      </c>
      <c r="J4152" s="1" t="s">
        <v>10515</v>
      </c>
      <c r="K4152" s="1" t="s">
        <v>13095</v>
      </c>
      <c r="L4152">
        <f>ROUNDUP(IF(B4152&gt;$D$4,0,($D$4-B4152+1)/365),0)</f>
        <v>0</v>
      </c>
      <c r="M4152">
        <f>ROUNDUP(IF(B4152&gt;$D$5,0,($D$5-B4152+1)/365),0)</f>
        <v>0</v>
      </c>
      <c r="N4152" s="28">
        <f>IF(OR(L4152=1,M4152=1),IF(B4152+364&lt;=$D$5,(B4152+364-$D$4+1)/365,IF(B4152&gt;$D$4,($D$5-B4152+1)/365,$D$6/365)),0)</f>
        <v>0</v>
      </c>
      <c r="O4152" s="28">
        <f>'Data &amp; Parameter'!$E$16*'Data &amp; Parameter'!$E$17*('Data &amp; Parameter'!$E$18+'Data &amp; Parameter'!$E$19)*'Data &amp; Parameter'!$E$20*'Data &amp; Parameter'!$E$37*N4152</f>
        <v>0</v>
      </c>
      <c r="P4152">
        <f>ROUNDUP(IF(D4152&gt;$D$4,0,($D$4-D4152+1)/365),0)</f>
        <v>0</v>
      </c>
      <c r="Q4152">
        <f>ROUNDUP(IF(D4152&gt;$D$5,0,($D$5-D4152+1)/365),0)</f>
        <v>0</v>
      </c>
      <c r="R4152" s="28">
        <f>IF(OR(P4152=1,Q4152=1),IF(D4152+364&lt;=$D$5,(D4152+364-$D$4+1)/365,IF(D4152&gt;$D$4,($D$5-D4152+1)/365,$D$6/365)),0)</f>
        <v>0</v>
      </c>
      <c r="S4152" s="28">
        <f>'Data &amp; Parameter'!$E$16*'Data &amp; Parameter'!$E$17*('Data &amp; Parameter'!$E$18+'Data &amp; Parameter'!$E$19)*'Data &amp; Parameter'!$E$20*'Data &amp; Parameter'!$E$37*R4152</f>
        <v>0</v>
      </c>
      <c r="T4152" s="28">
        <f t="shared" si="64"/>
        <v>0</v>
      </c>
    </row>
    <row r="4153" spans="1:20" ht="15.75" customHeight="1" x14ac:dyDescent="0.35">
      <c r="A4153">
        <v>4146</v>
      </c>
      <c r="B4153" s="76">
        <v>44255.565949074073</v>
      </c>
      <c r="C4153" s="1" t="s">
        <v>13149</v>
      </c>
      <c r="D4153" s="76">
        <v>44255.566747685181</v>
      </c>
      <c r="E4153" s="1" t="s">
        <v>13150</v>
      </c>
      <c r="F4153" s="1" t="s">
        <v>13151</v>
      </c>
      <c r="G4153" s="1" t="s">
        <v>123</v>
      </c>
      <c r="H4153" s="1" t="s">
        <v>124</v>
      </c>
      <c r="I4153" s="1" t="s">
        <v>125</v>
      </c>
      <c r="J4153" s="1" t="s">
        <v>9694</v>
      </c>
      <c r="K4153" s="1" t="s">
        <v>12886</v>
      </c>
      <c r="L4153">
        <f>ROUNDUP(IF(B4153&gt;$D$4,0,($D$4-B4153+1)/365),0)</f>
        <v>0</v>
      </c>
      <c r="M4153">
        <f>ROUNDUP(IF(B4153&gt;$D$5,0,($D$5-B4153+1)/365),0)</f>
        <v>0</v>
      </c>
      <c r="N4153" s="28">
        <f>IF(OR(L4153=1,M4153=1),IF(B4153+364&lt;=$D$5,(B4153+364-$D$4+1)/365,IF(B4153&gt;$D$4,($D$5-B4153+1)/365,$D$6/365)),0)</f>
        <v>0</v>
      </c>
      <c r="O4153" s="28">
        <f>'Data &amp; Parameter'!$E$16*'Data &amp; Parameter'!$E$17*('Data &amp; Parameter'!$E$18+'Data &amp; Parameter'!$E$19)*'Data &amp; Parameter'!$E$20*'Data &amp; Parameter'!$E$37*N4153</f>
        <v>0</v>
      </c>
      <c r="P4153">
        <f>ROUNDUP(IF(D4153&gt;$D$4,0,($D$4-D4153+1)/365),0)</f>
        <v>0</v>
      </c>
      <c r="Q4153">
        <f>ROUNDUP(IF(D4153&gt;$D$5,0,($D$5-D4153+1)/365),0)</f>
        <v>0</v>
      </c>
      <c r="R4153" s="28">
        <f>IF(OR(P4153=1,Q4153=1),IF(D4153+364&lt;=$D$5,(D4153+364-$D$4+1)/365,IF(D4153&gt;$D$4,($D$5-D4153+1)/365,$D$6/365)),0)</f>
        <v>0</v>
      </c>
      <c r="S4153" s="28">
        <f>'Data &amp; Parameter'!$E$16*'Data &amp; Parameter'!$E$17*('Data &amp; Parameter'!$E$18+'Data &amp; Parameter'!$E$19)*'Data &amp; Parameter'!$E$20*'Data &amp; Parameter'!$E$37*R4153</f>
        <v>0</v>
      </c>
      <c r="T4153" s="28">
        <f t="shared" si="64"/>
        <v>0</v>
      </c>
    </row>
    <row r="4154" spans="1:20" ht="15.75" customHeight="1" x14ac:dyDescent="0.35">
      <c r="A4154">
        <v>4147</v>
      </c>
      <c r="B4154" s="76">
        <v>44255.567615740743</v>
      </c>
      <c r="C4154" s="1" t="s">
        <v>13152</v>
      </c>
      <c r="D4154" s="76">
        <v>44255.568842592591</v>
      </c>
      <c r="E4154" s="1" t="s">
        <v>13153</v>
      </c>
      <c r="F4154" s="1" t="s">
        <v>13154</v>
      </c>
      <c r="G4154" s="1" t="s">
        <v>123</v>
      </c>
      <c r="H4154" s="1" t="s">
        <v>124</v>
      </c>
      <c r="I4154" s="1" t="s">
        <v>125</v>
      </c>
      <c r="J4154" s="1" t="s">
        <v>9077</v>
      </c>
      <c r="K4154" s="1" t="s">
        <v>13103</v>
      </c>
      <c r="L4154">
        <f>ROUNDUP(IF(B4154&gt;$D$4,0,($D$4-B4154+1)/365),0)</f>
        <v>0</v>
      </c>
      <c r="M4154">
        <f>ROUNDUP(IF(B4154&gt;$D$5,0,($D$5-B4154+1)/365),0)</f>
        <v>0</v>
      </c>
      <c r="N4154" s="28">
        <f>IF(OR(L4154=1,M4154=1),IF(B4154+364&lt;=$D$5,(B4154+364-$D$4+1)/365,IF(B4154&gt;$D$4,($D$5-B4154+1)/365,$D$6/365)),0)</f>
        <v>0</v>
      </c>
      <c r="O4154" s="28">
        <f>'Data &amp; Parameter'!$E$16*'Data &amp; Parameter'!$E$17*('Data &amp; Parameter'!$E$18+'Data &amp; Parameter'!$E$19)*'Data &amp; Parameter'!$E$20*'Data &amp; Parameter'!$E$37*N4154</f>
        <v>0</v>
      </c>
      <c r="P4154">
        <f>ROUNDUP(IF(D4154&gt;$D$4,0,($D$4-D4154+1)/365),0)</f>
        <v>0</v>
      </c>
      <c r="Q4154">
        <f>ROUNDUP(IF(D4154&gt;$D$5,0,($D$5-D4154+1)/365),0)</f>
        <v>0</v>
      </c>
      <c r="R4154" s="28">
        <f>IF(OR(P4154=1,Q4154=1),IF(D4154+364&lt;=$D$5,(D4154+364-$D$4+1)/365,IF(D4154&gt;$D$4,($D$5-D4154+1)/365,$D$6/365)),0)</f>
        <v>0</v>
      </c>
      <c r="S4154" s="28">
        <f>'Data &amp; Parameter'!$E$16*'Data &amp; Parameter'!$E$17*('Data &amp; Parameter'!$E$18+'Data &amp; Parameter'!$E$19)*'Data &amp; Parameter'!$E$20*'Data &amp; Parameter'!$E$37*R4154</f>
        <v>0</v>
      </c>
      <c r="T4154" s="28">
        <f t="shared" si="64"/>
        <v>0</v>
      </c>
    </row>
    <row r="4155" spans="1:20" ht="15.75" customHeight="1" x14ac:dyDescent="0.35">
      <c r="A4155">
        <v>4148</v>
      </c>
      <c r="B4155" s="76">
        <v>44255.568692129629</v>
      </c>
      <c r="C4155" s="1" t="s">
        <v>13155</v>
      </c>
      <c r="D4155" s="76">
        <v>44255.569328703699</v>
      </c>
      <c r="E4155" s="1" t="s">
        <v>13156</v>
      </c>
      <c r="F4155" s="1" t="s">
        <v>13157</v>
      </c>
      <c r="G4155" s="1" t="s">
        <v>123</v>
      </c>
      <c r="H4155" s="1" t="s">
        <v>124</v>
      </c>
      <c r="I4155" s="1" t="s">
        <v>125</v>
      </c>
      <c r="J4155" s="1" t="s">
        <v>13055</v>
      </c>
      <c r="K4155" s="1" t="s">
        <v>13055</v>
      </c>
      <c r="L4155">
        <f>ROUNDUP(IF(B4155&gt;$D$4,0,($D$4-B4155+1)/365),0)</f>
        <v>0</v>
      </c>
      <c r="M4155">
        <f>ROUNDUP(IF(B4155&gt;$D$5,0,($D$5-B4155+1)/365),0)</f>
        <v>0</v>
      </c>
      <c r="N4155" s="28">
        <f>IF(OR(L4155=1,M4155=1),IF(B4155+364&lt;=$D$5,(B4155+364-$D$4+1)/365,IF(B4155&gt;$D$4,($D$5-B4155+1)/365,$D$6/365)),0)</f>
        <v>0</v>
      </c>
      <c r="O4155" s="28">
        <f>'Data &amp; Parameter'!$E$16*'Data &amp; Parameter'!$E$17*('Data &amp; Parameter'!$E$18+'Data &amp; Parameter'!$E$19)*'Data &amp; Parameter'!$E$20*'Data &amp; Parameter'!$E$37*N4155</f>
        <v>0</v>
      </c>
      <c r="P4155">
        <f>ROUNDUP(IF(D4155&gt;$D$4,0,($D$4-D4155+1)/365),0)</f>
        <v>0</v>
      </c>
      <c r="Q4155">
        <f>ROUNDUP(IF(D4155&gt;$D$5,0,($D$5-D4155+1)/365),0)</f>
        <v>0</v>
      </c>
      <c r="R4155" s="28">
        <f>IF(OR(P4155=1,Q4155=1),IF(D4155+364&lt;=$D$5,(D4155+364-$D$4+1)/365,IF(D4155&gt;$D$4,($D$5-D4155+1)/365,$D$6/365)),0)</f>
        <v>0</v>
      </c>
      <c r="S4155" s="28">
        <f>'Data &amp; Parameter'!$E$16*'Data &amp; Parameter'!$E$17*('Data &amp; Parameter'!$E$18+'Data &amp; Parameter'!$E$19)*'Data &amp; Parameter'!$E$20*'Data &amp; Parameter'!$E$37*R4155</f>
        <v>0</v>
      </c>
      <c r="T4155" s="28">
        <f t="shared" si="64"/>
        <v>0</v>
      </c>
    </row>
    <row r="4156" spans="1:20" ht="15.75" customHeight="1" x14ac:dyDescent="0.35">
      <c r="A4156">
        <v>4149</v>
      </c>
      <c r="B4156" s="76">
        <v>44255.569062499999</v>
      </c>
      <c r="C4156" s="1" t="s">
        <v>13158</v>
      </c>
      <c r="D4156" s="76">
        <v>44255.570497685185</v>
      </c>
      <c r="E4156" s="1" t="s">
        <v>13159</v>
      </c>
      <c r="F4156" s="1" t="s">
        <v>13160</v>
      </c>
      <c r="G4156" s="1" t="s">
        <v>123</v>
      </c>
      <c r="H4156" s="1" t="s">
        <v>124</v>
      </c>
      <c r="I4156" s="1" t="s">
        <v>125</v>
      </c>
      <c r="J4156" s="1" t="s">
        <v>9694</v>
      </c>
      <c r="K4156" s="1" t="s">
        <v>12886</v>
      </c>
      <c r="L4156">
        <f>ROUNDUP(IF(B4156&gt;$D$4,0,($D$4-B4156+1)/365),0)</f>
        <v>0</v>
      </c>
      <c r="M4156">
        <f>ROUNDUP(IF(B4156&gt;$D$5,0,($D$5-B4156+1)/365),0)</f>
        <v>0</v>
      </c>
      <c r="N4156" s="28">
        <f>IF(OR(L4156=1,M4156=1),IF(B4156+364&lt;=$D$5,(B4156+364-$D$4+1)/365,IF(B4156&gt;$D$4,($D$5-B4156+1)/365,$D$6/365)),0)</f>
        <v>0</v>
      </c>
      <c r="O4156" s="28">
        <f>'Data &amp; Parameter'!$E$16*'Data &amp; Parameter'!$E$17*('Data &amp; Parameter'!$E$18+'Data &amp; Parameter'!$E$19)*'Data &amp; Parameter'!$E$20*'Data &amp; Parameter'!$E$37*N4156</f>
        <v>0</v>
      </c>
      <c r="P4156">
        <f>ROUNDUP(IF(D4156&gt;$D$4,0,($D$4-D4156+1)/365),0)</f>
        <v>0</v>
      </c>
      <c r="Q4156">
        <f>ROUNDUP(IF(D4156&gt;$D$5,0,($D$5-D4156+1)/365),0)</f>
        <v>0</v>
      </c>
      <c r="R4156" s="28">
        <f>IF(OR(P4156=1,Q4156=1),IF(D4156+364&lt;=$D$5,(D4156+364-$D$4+1)/365,IF(D4156&gt;$D$4,($D$5-D4156+1)/365,$D$6/365)),0)</f>
        <v>0</v>
      </c>
      <c r="S4156" s="28">
        <f>'Data &amp; Parameter'!$E$16*'Data &amp; Parameter'!$E$17*('Data &amp; Parameter'!$E$18+'Data &amp; Parameter'!$E$19)*'Data &amp; Parameter'!$E$20*'Data &amp; Parameter'!$E$37*R4156</f>
        <v>0</v>
      </c>
      <c r="T4156" s="28">
        <f t="shared" si="64"/>
        <v>0</v>
      </c>
    </row>
    <row r="4157" spans="1:20" ht="15.75" customHeight="1" x14ac:dyDescent="0.35">
      <c r="A4157">
        <v>4150</v>
      </c>
      <c r="B4157" s="76">
        <v>44255.573194444441</v>
      </c>
      <c r="C4157" s="1" t="s">
        <v>13161</v>
      </c>
      <c r="D4157" s="76">
        <v>44255.57413194445</v>
      </c>
      <c r="E4157" s="1" t="s">
        <v>13162</v>
      </c>
      <c r="F4157" s="1" t="s">
        <v>13163</v>
      </c>
      <c r="G4157" s="1" t="s">
        <v>123</v>
      </c>
      <c r="H4157" s="1" t="s">
        <v>124</v>
      </c>
      <c r="I4157" s="1" t="s">
        <v>125</v>
      </c>
      <c r="J4157" s="1" t="s">
        <v>13164</v>
      </c>
      <c r="K4157" s="1" t="s">
        <v>12886</v>
      </c>
      <c r="L4157">
        <f>ROUNDUP(IF(B4157&gt;$D$4,0,($D$4-B4157+1)/365),0)</f>
        <v>0</v>
      </c>
      <c r="M4157">
        <f>ROUNDUP(IF(B4157&gt;$D$5,0,($D$5-B4157+1)/365),0)</f>
        <v>0</v>
      </c>
      <c r="N4157" s="28">
        <f>IF(OR(L4157=1,M4157=1),IF(B4157+364&lt;=$D$5,(B4157+364-$D$4+1)/365,IF(B4157&gt;$D$4,($D$5-B4157+1)/365,$D$6/365)),0)</f>
        <v>0</v>
      </c>
      <c r="O4157" s="28">
        <f>'Data &amp; Parameter'!$E$16*'Data &amp; Parameter'!$E$17*('Data &amp; Parameter'!$E$18+'Data &amp; Parameter'!$E$19)*'Data &amp; Parameter'!$E$20*'Data &amp; Parameter'!$E$37*N4157</f>
        <v>0</v>
      </c>
      <c r="P4157">
        <f>ROUNDUP(IF(D4157&gt;$D$4,0,($D$4-D4157+1)/365),0)</f>
        <v>0</v>
      </c>
      <c r="Q4157">
        <f>ROUNDUP(IF(D4157&gt;$D$5,0,($D$5-D4157+1)/365),0)</f>
        <v>0</v>
      </c>
      <c r="R4157" s="28">
        <f>IF(OR(P4157=1,Q4157=1),IF(D4157+364&lt;=$D$5,(D4157+364-$D$4+1)/365,IF(D4157&gt;$D$4,($D$5-D4157+1)/365,$D$6/365)),0)</f>
        <v>0</v>
      </c>
      <c r="S4157" s="28">
        <f>'Data &amp; Parameter'!$E$16*'Data &amp; Parameter'!$E$17*('Data &amp; Parameter'!$E$18+'Data &amp; Parameter'!$E$19)*'Data &amp; Parameter'!$E$20*'Data &amp; Parameter'!$E$37*R4157</f>
        <v>0</v>
      </c>
      <c r="T4157" s="28">
        <f t="shared" si="64"/>
        <v>0</v>
      </c>
    </row>
    <row r="4158" spans="1:20" ht="15.75" customHeight="1" x14ac:dyDescent="0.35">
      <c r="A4158">
        <v>4151</v>
      </c>
      <c r="B4158" s="76">
        <v>44255.573425925926</v>
      </c>
      <c r="C4158" s="1" t="s">
        <v>13165</v>
      </c>
      <c r="D4158" s="76">
        <v>44255.574641203704</v>
      </c>
      <c r="E4158" s="1" t="s">
        <v>13166</v>
      </c>
      <c r="F4158" s="1" t="s">
        <v>13167</v>
      </c>
      <c r="G4158" s="1" t="s">
        <v>123</v>
      </c>
      <c r="H4158" s="1" t="s">
        <v>124</v>
      </c>
      <c r="I4158" s="1" t="s">
        <v>125</v>
      </c>
      <c r="J4158" s="1" t="s">
        <v>13055</v>
      </c>
      <c r="K4158" s="1" t="s">
        <v>13055</v>
      </c>
      <c r="L4158">
        <f>ROUNDUP(IF(B4158&gt;$D$4,0,($D$4-B4158+1)/365),0)</f>
        <v>0</v>
      </c>
      <c r="M4158">
        <f>ROUNDUP(IF(B4158&gt;$D$5,0,($D$5-B4158+1)/365),0)</f>
        <v>0</v>
      </c>
      <c r="N4158" s="28">
        <f>IF(OR(L4158=1,M4158=1),IF(B4158+364&lt;=$D$5,(B4158+364-$D$4+1)/365,IF(B4158&gt;$D$4,($D$5-B4158+1)/365,$D$6/365)),0)</f>
        <v>0</v>
      </c>
      <c r="O4158" s="28">
        <f>'Data &amp; Parameter'!$E$16*'Data &amp; Parameter'!$E$17*('Data &amp; Parameter'!$E$18+'Data &amp; Parameter'!$E$19)*'Data &amp; Parameter'!$E$20*'Data &amp; Parameter'!$E$37*N4158</f>
        <v>0</v>
      </c>
      <c r="P4158">
        <f>ROUNDUP(IF(D4158&gt;$D$4,0,($D$4-D4158+1)/365),0)</f>
        <v>0</v>
      </c>
      <c r="Q4158">
        <f>ROUNDUP(IF(D4158&gt;$D$5,0,($D$5-D4158+1)/365),0)</f>
        <v>0</v>
      </c>
      <c r="R4158" s="28">
        <f>IF(OR(P4158=1,Q4158=1),IF(D4158+364&lt;=$D$5,(D4158+364-$D$4+1)/365,IF(D4158&gt;$D$4,($D$5-D4158+1)/365,$D$6/365)),0)</f>
        <v>0</v>
      </c>
      <c r="S4158" s="28">
        <f>'Data &amp; Parameter'!$E$16*'Data &amp; Parameter'!$E$17*('Data &amp; Parameter'!$E$18+'Data &amp; Parameter'!$E$19)*'Data &amp; Parameter'!$E$20*'Data &amp; Parameter'!$E$37*R4158</f>
        <v>0</v>
      </c>
      <c r="T4158" s="28">
        <f t="shared" si="64"/>
        <v>0</v>
      </c>
    </row>
    <row r="4159" spans="1:20" ht="15.75" customHeight="1" x14ac:dyDescent="0.35">
      <c r="A4159">
        <v>4152</v>
      </c>
      <c r="B4159" s="76">
        <v>44255.576956018514</v>
      </c>
      <c r="C4159" s="1" t="s">
        <v>13168</v>
      </c>
      <c r="D4159" s="76">
        <v>44255.577557870369</v>
      </c>
      <c r="E4159" s="1" t="s">
        <v>13169</v>
      </c>
      <c r="F4159" s="1" t="s">
        <v>13170</v>
      </c>
      <c r="G4159" s="1" t="s">
        <v>123</v>
      </c>
      <c r="H4159" s="1" t="s">
        <v>124</v>
      </c>
      <c r="I4159" s="1" t="s">
        <v>125</v>
      </c>
      <c r="J4159" s="1" t="s">
        <v>9694</v>
      </c>
      <c r="K4159" s="1" t="s">
        <v>12886</v>
      </c>
      <c r="L4159">
        <f>ROUNDUP(IF(B4159&gt;$D$4,0,($D$4-B4159+1)/365),0)</f>
        <v>0</v>
      </c>
      <c r="M4159">
        <f>ROUNDUP(IF(B4159&gt;$D$5,0,($D$5-B4159+1)/365),0)</f>
        <v>0</v>
      </c>
      <c r="N4159" s="28">
        <f>IF(OR(L4159=1,M4159=1),IF(B4159+364&lt;=$D$5,(B4159+364-$D$4+1)/365,IF(B4159&gt;$D$4,($D$5-B4159+1)/365,$D$6/365)),0)</f>
        <v>0</v>
      </c>
      <c r="O4159" s="28">
        <f>'Data &amp; Parameter'!$E$16*'Data &amp; Parameter'!$E$17*('Data &amp; Parameter'!$E$18+'Data &amp; Parameter'!$E$19)*'Data &amp; Parameter'!$E$20*'Data &amp; Parameter'!$E$37*N4159</f>
        <v>0</v>
      </c>
      <c r="P4159">
        <f>ROUNDUP(IF(D4159&gt;$D$4,0,($D$4-D4159+1)/365),0)</f>
        <v>0</v>
      </c>
      <c r="Q4159">
        <f>ROUNDUP(IF(D4159&gt;$D$5,0,($D$5-D4159+1)/365),0)</f>
        <v>0</v>
      </c>
      <c r="R4159" s="28">
        <f>IF(OR(P4159=1,Q4159=1),IF(D4159+364&lt;=$D$5,(D4159+364-$D$4+1)/365,IF(D4159&gt;$D$4,($D$5-D4159+1)/365,$D$6/365)),0)</f>
        <v>0</v>
      </c>
      <c r="S4159" s="28">
        <f>'Data &amp; Parameter'!$E$16*'Data &amp; Parameter'!$E$17*('Data &amp; Parameter'!$E$18+'Data &amp; Parameter'!$E$19)*'Data &amp; Parameter'!$E$20*'Data &amp; Parameter'!$E$37*R4159</f>
        <v>0</v>
      </c>
      <c r="T4159" s="28">
        <f t="shared" si="64"/>
        <v>0</v>
      </c>
    </row>
    <row r="4160" spans="1:20" ht="15.75" customHeight="1" x14ac:dyDescent="0.35">
      <c r="A4160">
        <v>4153</v>
      </c>
      <c r="B4160" s="76">
        <v>44255.580578703702</v>
      </c>
      <c r="C4160" s="1" t="s">
        <v>13171</v>
      </c>
      <c r="D4160" s="76">
        <v>44255.581435185188</v>
      </c>
      <c r="E4160" s="1" t="s">
        <v>13172</v>
      </c>
      <c r="F4160" s="1" t="s">
        <v>13173</v>
      </c>
      <c r="G4160" s="1" t="s">
        <v>123</v>
      </c>
      <c r="H4160" s="1" t="s">
        <v>124</v>
      </c>
      <c r="I4160" s="1" t="s">
        <v>125</v>
      </c>
      <c r="J4160" s="1" t="s">
        <v>9694</v>
      </c>
      <c r="K4160" s="1" t="s">
        <v>12886</v>
      </c>
      <c r="L4160">
        <f>ROUNDUP(IF(B4160&gt;$D$4,0,($D$4-B4160+1)/365),0)</f>
        <v>0</v>
      </c>
      <c r="M4160">
        <f>ROUNDUP(IF(B4160&gt;$D$5,0,($D$5-B4160+1)/365),0)</f>
        <v>0</v>
      </c>
      <c r="N4160" s="28">
        <f>IF(OR(L4160=1,M4160=1),IF(B4160+364&lt;=$D$5,(B4160+364-$D$4+1)/365,IF(B4160&gt;$D$4,($D$5-B4160+1)/365,$D$6/365)),0)</f>
        <v>0</v>
      </c>
      <c r="O4160" s="28">
        <f>'Data &amp; Parameter'!$E$16*'Data &amp; Parameter'!$E$17*('Data &amp; Parameter'!$E$18+'Data &amp; Parameter'!$E$19)*'Data &amp; Parameter'!$E$20*'Data &amp; Parameter'!$E$37*N4160</f>
        <v>0</v>
      </c>
      <c r="P4160">
        <f>ROUNDUP(IF(D4160&gt;$D$4,0,($D$4-D4160+1)/365),0)</f>
        <v>0</v>
      </c>
      <c r="Q4160">
        <f>ROUNDUP(IF(D4160&gt;$D$5,0,($D$5-D4160+1)/365),0)</f>
        <v>0</v>
      </c>
      <c r="R4160" s="28">
        <f>IF(OR(P4160=1,Q4160=1),IF(D4160+364&lt;=$D$5,(D4160+364-$D$4+1)/365,IF(D4160&gt;$D$4,($D$5-D4160+1)/365,$D$6/365)),0)</f>
        <v>0</v>
      </c>
      <c r="S4160" s="28">
        <f>'Data &amp; Parameter'!$E$16*'Data &amp; Parameter'!$E$17*('Data &amp; Parameter'!$E$18+'Data &amp; Parameter'!$E$19)*'Data &amp; Parameter'!$E$20*'Data &amp; Parameter'!$E$37*R4160</f>
        <v>0</v>
      </c>
      <c r="T4160" s="28">
        <f t="shared" si="64"/>
        <v>0</v>
      </c>
    </row>
    <row r="4161" spans="1:20" ht="15.75" customHeight="1" x14ac:dyDescent="0.35">
      <c r="A4161">
        <v>4154</v>
      </c>
      <c r="B4161" s="76">
        <v>44255.582349537042</v>
      </c>
      <c r="C4161" s="1" t="s">
        <v>13174</v>
      </c>
      <c r="D4161" s="76">
        <v>44255.58320601852</v>
      </c>
      <c r="E4161" s="1" t="s">
        <v>13175</v>
      </c>
      <c r="F4161" s="1" t="s">
        <v>13176</v>
      </c>
      <c r="G4161" s="1" t="s">
        <v>123</v>
      </c>
      <c r="H4161" s="1" t="s">
        <v>124</v>
      </c>
      <c r="I4161" s="1" t="s">
        <v>125</v>
      </c>
      <c r="J4161" s="1" t="s">
        <v>10085</v>
      </c>
      <c r="K4161" s="1" t="s">
        <v>10085</v>
      </c>
      <c r="L4161">
        <f>ROUNDUP(IF(B4161&gt;$D$4,0,($D$4-B4161+1)/365),0)</f>
        <v>0</v>
      </c>
      <c r="M4161">
        <f>ROUNDUP(IF(B4161&gt;$D$5,0,($D$5-B4161+1)/365),0)</f>
        <v>0</v>
      </c>
      <c r="N4161" s="28">
        <f>IF(OR(L4161=1,M4161=1),IF(B4161+364&lt;=$D$5,(B4161+364-$D$4+1)/365,IF(B4161&gt;$D$4,($D$5-B4161+1)/365,$D$6/365)),0)</f>
        <v>0</v>
      </c>
      <c r="O4161" s="28">
        <f>'Data &amp; Parameter'!$E$16*'Data &amp; Parameter'!$E$17*('Data &amp; Parameter'!$E$18+'Data &amp; Parameter'!$E$19)*'Data &amp; Parameter'!$E$20*'Data &amp; Parameter'!$E$37*N4161</f>
        <v>0</v>
      </c>
      <c r="P4161">
        <f>ROUNDUP(IF(D4161&gt;$D$4,0,($D$4-D4161+1)/365),0)</f>
        <v>0</v>
      </c>
      <c r="Q4161">
        <f>ROUNDUP(IF(D4161&gt;$D$5,0,($D$5-D4161+1)/365),0)</f>
        <v>0</v>
      </c>
      <c r="R4161" s="28">
        <f>IF(OR(P4161=1,Q4161=1),IF(D4161+364&lt;=$D$5,(D4161+364-$D$4+1)/365,IF(D4161&gt;$D$4,($D$5-D4161+1)/365,$D$6/365)),0)</f>
        <v>0</v>
      </c>
      <c r="S4161" s="28">
        <f>'Data &amp; Parameter'!$E$16*'Data &amp; Parameter'!$E$17*('Data &amp; Parameter'!$E$18+'Data &amp; Parameter'!$E$19)*'Data &amp; Parameter'!$E$20*'Data &amp; Parameter'!$E$37*R4161</f>
        <v>0</v>
      </c>
      <c r="T4161" s="28">
        <f t="shared" si="64"/>
        <v>0</v>
      </c>
    </row>
    <row r="4162" spans="1:20" ht="15.75" customHeight="1" x14ac:dyDescent="0.35">
      <c r="A4162">
        <v>4155</v>
      </c>
      <c r="B4162" s="76">
        <v>44255.583599537036</v>
      </c>
      <c r="C4162" s="1" t="s">
        <v>13177</v>
      </c>
      <c r="D4162" s="76">
        <v>44255.584293981483</v>
      </c>
      <c r="E4162" s="1" t="s">
        <v>13178</v>
      </c>
      <c r="F4162" s="1" t="s">
        <v>13179</v>
      </c>
      <c r="G4162" s="1" t="s">
        <v>123</v>
      </c>
      <c r="H4162" s="1" t="s">
        <v>124</v>
      </c>
      <c r="I4162" s="1" t="s">
        <v>125</v>
      </c>
      <c r="J4162" s="1" t="s">
        <v>9694</v>
      </c>
      <c r="K4162" s="1" t="s">
        <v>12886</v>
      </c>
      <c r="L4162">
        <f>ROUNDUP(IF(B4162&gt;$D$4,0,($D$4-B4162+1)/365),0)</f>
        <v>0</v>
      </c>
      <c r="M4162">
        <f>ROUNDUP(IF(B4162&gt;$D$5,0,($D$5-B4162+1)/365),0)</f>
        <v>0</v>
      </c>
      <c r="N4162" s="28">
        <f>IF(OR(L4162=1,M4162=1),IF(B4162+364&lt;=$D$5,(B4162+364-$D$4+1)/365,IF(B4162&gt;$D$4,($D$5-B4162+1)/365,$D$6/365)),0)</f>
        <v>0</v>
      </c>
      <c r="O4162" s="28">
        <f>'Data &amp; Parameter'!$E$16*'Data &amp; Parameter'!$E$17*('Data &amp; Parameter'!$E$18+'Data &amp; Parameter'!$E$19)*'Data &amp; Parameter'!$E$20*'Data &amp; Parameter'!$E$37*N4162</f>
        <v>0</v>
      </c>
      <c r="P4162">
        <f>ROUNDUP(IF(D4162&gt;$D$4,0,($D$4-D4162+1)/365),0)</f>
        <v>0</v>
      </c>
      <c r="Q4162">
        <f>ROUNDUP(IF(D4162&gt;$D$5,0,($D$5-D4162+1)/365),0)</f>
        <v>0</v>
      </c>
      <c r="R4162" s="28">
        <f>IF(OR(P4162=1,Q4162=1),IF(D4162+364&lt;=$D$5,(D4162+364-$D$4+1)/365,IF(D4162&gt;$D$4,($D$5-D4162+1)/365,$D$6/365)),0)</f>
        <v>0</v>
      </c>
      <c r="S4162" s="28">
        <f>'Data &amp; Parameter'!$E$16*'Data &amp; Parameter'!$E$17*('Data &amp; Parameter'!$E$18+'Data &amp; Parameter'!$E$19)*'Data &amp; Parameter'!$E$20*'Data &amp; Parameter'!$E$37*R4162</f>
        <v>0</v>
      </c>
      <c r="T4162" s="28">
        <f t="shared" si="64"/>
        <v>0</v>
      </c>
    </row>
    <row r="4163" spans="1:20" ht="15.75" customHeight="1" x14ac:dyDescent="0.35">
      <c r="A4163">
        <v>4156</v>
      </c>
      <c r="B4163" s="76">
        <v>44255.586284722223</v>
      </c>
      <c r="C4163" s="1" t="s">
        <v>13180</v>
      </c>
      <c r="D4163" s="76">
        <v>44255.587164351848</v>
      </c>
      <c r="E4163" s="1" t="s">
        <v>13181</v>
      </c>
      <c r="F4163" s="1" t="s">
        <v>13182</v>
      </c>
      <c r="G4163" s="1" t="s">
        <v>123</v>
      </c>
      <c r="H4163" s="1" t="s">
        <v>124</v>
      </c>
      <c r="I4163" s="1" t="s">
        <v>125</v>
      </c>
      <c r="J4163" s="1" t="s">
        <v>9694</v>
      </c>
      <c r="K4163" s="1" t="s">
        <v>12886</v>
      </c>
      <c r="L4163">
        <f>ROUNDUP(IF(B4163&gt;$D$4,0,($D$4-B4163+1)/365),0)</f>
        <v>0</v>
      </c>
      <c r="M4163">
        <f>ROUNDUP(IF(B4163&gt;$D$5,0,($D$5-B4163+1)/365),0)</f>
        <v>0</v>
      </c>
      <c r="N4163" s="28">
        <f>IF(OR(L4163=1,M4163=1),IF(B4163+364&lt;=$D$5,(B4163+364-$D$4+1)/365,IF(B4163&gt;$D$4,($D$5-B4163+1)/365,$D$6/365)),0)</f>
        <v>0</v>
      </c>
      <c r="O4163" s="28">
        <f>'Data &amp; Parameter'!$E$16*'Data &amp; Parameter'!$E$17*('Data &amp; Parameter'!$E$18+'Data &amp; Parameter'!$E$19)*'Data &amp; Parameter'!$E$20*'Data &amp; Parameter'!$E$37*N4163</f>
        <v>0</v>
      </c>
      <c r="P4163">
        <f>ROUNDUP(IF(D4163&gt;$D$4,0,($D$4-D4163+1)/365),0)</f>
        <v>0</v>
      </c>
      <c r="Q4163">
        <f>ROUNDUP(IF(D4163&gt;$D$5,0,($D$5-D4163+1)/365),0)</f>
        <v>0</v>
      </c>
      <c r="R4163" s="28">
        <f>IF(OR(P4163=1,Q4163=1),IF(D4163+364&lt;=$D$5,(D4163+364-$D$4+1)/365,IF(D4163&gt;$D$4,($D$5-D4163+1)/365,$D$6/365)),0)</f>
        <v>0</v>
      </c>
      <c r="S4163" s="28">
        <f>'Data &amp; Parameter'!$E$16*'Data &amp; Parameter'!$E$17*('Data &amp; Parameter'!$E$18+'Data &amp; Parameter'!$E$19)*'Data &amp; Parameter'!$E$20*'Data &amp; Parameter'!$E$37*R4163</f>
        <v>0</v>
      </c>
      <c r="T4163" s="28">
        <f t="shared" si="64"/>
        <v>0</v>
      </c>
    </row>
    <row r="4164" spans="1:20" ht="15.75" customHeight="1" x14ac:dyDescent="0.35">
      <c r="A4164">
        <v>4157</v>
      </c>
      <c r="B4164" s="76">
        <v>44255.589872685188</v>
      </c>
      <c r="C4164" s="1" t="s">
        <v>13183</v>
      </c>
      <c r="D4164" s="76">
        <v>44255.590798611112</v>
      </c>
      <c r="E4164" s="1" t="s">
        <v>13184</v>
      </c>
      <c r="F4164" s="1" t="s">
        <v>13185</v>
      </c>
      <c r="G4164" s="1" t="s">
        <v>123</v>
      </c>
      <c r="H4164" s="1" t="s">
        <v>124</v>
      </c>
      <c r="I4164" s="1" t="s">
        <v>125</v>
      </c>
      <c r="J4164" s="1" t="s">
        <v>9694</v>
      </c>
      <c r="K4164" s="1" t="s">
        <v>12886</v>
      </c>
      <c r="L4164">
        <f>ROUNDUP(IF(B4164&gt;$D$4,0,($D$4-B4164+1)/365),0)</f>
        <v>0</v>
      </c>
      <c r="M4164">
        <f>ROUNDUP(IF(B4164&gt;$D$5,0,($D$5-B4164+1)/365),0)</f>
        <v>0</v>
      </c>
      <c r="N4164" s="28">
        <f>IF(OR(L4164=1,M4164=1),IF(B4164+364&lt;=$D$5,(B4164+364-$D$4+1)/365,IF(B4164&gt;$D$4,($D$5-B4164+1)/365,$D$6/365)),0)</f>
        <v>0</v>
      </c>
      <c r="O4164" s="28">
        <f>'Data &amp; Parameter'!$E$16*'Data &amp; Parameter'!$E$17*('Data &amp; Parameter'!$E$18+'Data &amp; Parameter'!$E$19)*'Data &amp; Parameter'!$E$20*'Data &amp; Parameter'!$E$37*N4164</f>
        <v>0</v>
      </c>
      <c r="P4164">
        <f>ROUNDUP(IF(D4164&gt;$D$4,0,($D$4-D4164+1)/365),0)</f>
        <v>0</v>
      </c>
      <c r="Q4164">
        <f>ROUNDUP(IF(D4164&gt;$D$5,0,($D$5-D4164+1)/365),0)</f>
        <v>0</v>
      </c>
      <c r="R4164" s="28">
        <f>IF(OR(P4164=1,Q4164=1),IF(D4164+364&lt;=$D$5,(D4164+364-$D$4+1)/365,IF(D4164&gt;$D$4,($D$5-D4164+1)/365,$D$6/365)),0)</f>
        <v>0</v>
      </c>
      <c r="S4164" s="28">
        <f>'Data &amp; Parameter'!$E$16*'Data &amp; Parameter'!$E$17*('Data &amp; Parameter'!$E$18+'Data &amp; Parameter'!$E$19)*'Data &amp; Parameter'!$E$20*'Data &amp; Parameter'!$E$37*R4164</f>
        <v>0</v>
      </c>
      <c r="T4164" s="28">
        <f t="shared" si="64"/>
        <v>0</v>
      </c>
    </row>
    <row r="4165" spans="1:20" ht="15.75" customHeight="1" x14ac:dyDescent="0.35">
      <c r="A4165">
        <v>4158</v>
      </c>
      <c r="B4165" s="76">
        <v>44255.593043981484</v>
      </c>
      <c r="C4165" s="1" t="s">
        <v>13186</v>
      </c>
      <c r="D4165" s="76">
        <v>44255.594872685186</v>
      </c>
      <c r="E4165" s="1" t="s">
        <v>13187</v>
      </c>
      <c r="F4165" s="1" t="s">
        <v>13188</v>
      </c>
      <c r="G4165" s="1" t="s">
        <v>123</v>
      </c>
      <c r="H4165" s="1" t="s">
        <v>124</v>
      </c>
      <c r="I4165" s="1" t="s">
        <v>125</v>
      </c>
      <c r="J4165" s="1" t="s">
        <v>9694</v>
      </c>
      <c r="K4165" s="1" t="s">
        <v>12886</v>
      </c>
      <c r="L4165">
        <f>ROUNDUP(IF(B4165&gt;$D$4,0,($D$4-B4165+1)/365),0)</f>
        <v>0</v>
      </c>
      <c r="M4165">
        <f>ROUNDUP(IF(B4165&gt;$D$5,0,($D$5-B4165+1)/365),0)</f>
        <v>0</v>
      </c>
      <c r="N4165" s="28">
        <f>IF(OR(L4165=1,M4165=1),IF(B4165+364&lt;=$D$5,(B4165+364-$D$4+1)/365,IF(B4165&gt;$D$4,($D$5-B4165+1)/365,$D$6/365)),0)</f>
        <v>0</v>
      </c>
      <c r="O4165" s="28">
        <f>'Data &amp; Parameter'!$E$16*'Data &amp; Parameter'!$E$17*('Data &amp; Parameter'!$E$18+'Data &amp; Parameter'!$E$19)*'Data &amp; Parameter'!$E$20*'Data &amp; Parameter'!$E$37*N4165</f>
        <v>0</v>
      </c>
      <c r="P4165">
        <f>ROUNDUP(IF(D4165&gt;$D$4,0,($D$4-D4165+1)/365),0)</f>
        <v>0</v>
      </c>
      <c r="Q4165">
        <f>ROUNDUP(IF(D4165&gt;$D$5,0,($D$5-D4165+1)/365),0)</f>
        <v>0</v>
      </c>
      <c r="R4165" s="28">
        <f>IF(OR(P4165=1,Q4165=1),IF(D4165+364&lt;=$D$5,(D4165+364-$D$4+1)/365,IF(D4165&gt;$D$4,($D$5-D4165+1)/365,$D$6/365)),0)</f>
        <v>0</v>
      </c>
      <c r="S4165" s="28">
        <f>'Data &amp; Parameter'!$E$16*'Data &amp; Parameter'!$E$17*('Data &amp; Parameter'!$E$18+'Data &amp; Parameter'!$E$19)*'Data &amp; Parameter'!$E$20*'Data &amp; Parameter'!$E$37*R4165</f>
        <v>0</v>
      </c>
      <c r="T4165" s="28">
        <f t="shared" si="64"/>
        <v>0</v>
      </c>
    </row>
    <row r="4166" spans="1:20" ht="15.75" customHeight="1" x14ac:dyDescent="0.35">
      <c r="A4166">
        <v>4159</v>
      </c>
      <c r="B4166" s="76">
        <v>44255.593854166669</v>
      </c>
      <c r="C4166" s="1" t="s">
        <v>13189</v>
      </c>
      <c r="D4166" s="76">
        <v>44255.594351851847</v>
      </c>
      <c r="E4166" s="1" t="s">
        <v>13190</v>
      </c>
      <c r="F4166" s="1" t="s">
        <v>13191</v>
      </c>
      <c r="G4166" s="1" t="s">
        <v>123</v>
      </c>
      <c r="H4166" s="1" t="s">
        <v>124</v>
      </c>
      <c r="I4166" s="1" t="s">
        <v>125</v>
      </c>
      <c r="J4166" s="1" t="s">
        <v>10085</v>
      </c>
      <c r="K4166" s="1" t="s">
        <v>10085</v>
      </c>
      <c r="L4166">
        <f>ROUNDUP(IF(B4166&gt;$D$4,0,($D$4-B4166+1)/365),0)</f>
        <v>0</v>
      </c>
      <c r="M4166">
        <f>ROUNDUP(IF(B4166&gt;$D$5,0,($D$5-B4166+1)/365),0)</f>
        <v>0</v>
      </c>
      <c r="N4166" s="28">
        <f>IF(OR(L4166=1,M4166=1),IF(B4166+364&lt;=$D$5,(B4166+364-$D$4+1)/365,IF(B4166&gt;$D$4,($D$5-B4166+1)/365,$D$6/365)),0)</f>
        <v>0</v>
      </c>
      <c r="O4166" s="28">
        <f>'Data &amp; Parameter'!$E$16*'Data &amp; Parameter'!$E$17*('Data &amp; Parameter'!$E$18+'Data &amp; Parameter'!$E$19)*'Data &amp; Parameter'!$E$20*'Data &amp; Parameter'!$E$37*N4166</f>
        <v>0</v>
      </c>
      <c r="P4166">
        <f>ROUNDUP(IF(D4166&gt;$D$4,0,($D$4-D4166+1)/365),0)</f>
        <v>0</v>
      </c>
      <c r="Q4166">
        <f>ROUNDUP(IF(D4166&gt;$D$5,0,($D$5-D4166+1)/365),0)</f>
        <v>0</v>
      </c>
      <c r="R4166" s="28">
        <f>IF(OR(P4166=1,Q4166=1),IF(D4166+364&lt;=$D$5,(D4166+364-$D$4+1)/365,IF(D4166&gt;$D$4,($D$5-D4166+1)/365,$D$6/365)),0)</f>
        <v>0</v>
      </c>
      <c r="S4166" s="28">
        <f>'Data &amp; Parameter'!$E$16*'Data &amp; Parameter'!$E$17*('Data &amp; Parameter'!$E$18+'Data &amp; Parameter'!$E$19)*'Data &amp; Parameter'!$E$20*'Data &amp; Parameter'!$E$37*R4166</f>
        <v>0</v>
      </c>
      <c r="T4166" s="28">
        <f t="shared" si="64"/>
        <v>0</v>
      </c>
    </row>
    <row r="4167" spans="1:20" ht="15.75" customHeight="1" x14ac:dyDescent="0.35">
      <c r="A4167">
        <v>4160</v>
      </c>
      <c r="B4167" s="76">
        <v>44255.596759259264</v>
      </c>
      <c r="C4167" s="1" t="s">
        <v>13192</v>
      </c>
      <c r="D4167" s="76">
        <v>44255.597557870366</v>
      </c>
      <c r="E4167" s="1" t="s">
        <v>13193</v>
      </c>
      <c r="F4167" s="1" t="s">
        <v>13194</v>
      </c>
      <c r="G4167" s="1" t="s">
        <v>123</v>
      </c>
      <c r="H4167" s="1" t="s">
        <v>124</v>
      </c>
      <c r="I4167" s="1" t="s">
        <v>125</v>
      </c>
      <c r="J4167" s="1" t="s">
        <v>9694</v>
      </c>
      <c r="K4167" s="1" t="s">
        <v>12886</v>
      </c>
      <c r="L4167">
        <f>ROUNDUP(IF(B4167&gt;$D$4,0,($D$4-B4167+1)/365),0)</f>
        <v>0</v>
      </c>
      <c r="M4167">
        <f>ROUNDUP(IF(B4167&gt;$D$5,0,($D$5-B4167+1)/365),0)</f>
        <v>0</v>
      </c>
      <c r="N4167" s="28">
        <f>IF(OR(L4167=1,M4167=1),IF(B4167+364&lt;=$D$5,(B4167+364-$D$4+1)/365,IF(B4167&gt;$D$4,($D$5-B4167+1)/365,$D$6/365)),0)</f>
        <v>0</v>
      </c>
      <c r="O4167" s="28">
        <f>'Data &amp; Parameter'!$E$16*'Data &amp; Parameter'!$E$17*('Data &amp; Parameter'!$E$18+'Data &amp; Parameter'!$E$19)*'Data &amp; Parameter'!$E$20*'Data &amp; Parameter'!$E$37*N4167</f>
        <v>0</v>
      </c>
      <c r="P4167">
        <f>ROUNDUP(IF(D4167&gt;$D$4,0,($D$4-D4167+1)/365),0)</f>
        <v>0</v>
      </c>
      <c r="Q4167">
        <f>ROUNDUP(IF(D4167&gt;$D$5,0,($D$5-D4167+1)/365),0)</f>
        <v>0</v>
      </c>
      <c r="R4167" s="28">
        <f>IF(OR(P4167=1,Q4167=1),IF(D4167+364&lt;=$D$5,(D4167+364-$D$4+1)/365,IF(D4167&gt;$D$4,($D$5-D4167+1)/365,$D$6/365)),0)</f>
        <v>0</v>
      </c>
      <c r="S4167" s="28">
        <f>'Data &amp; Parameter'!$E$16*'Data &amp; Parameter'!$E$17*('Data &amp; Parameter'!$E$18+'Data &amp; Parameter'!$E$19)*'Data &amp; Parameter'!$E$20*'Data &amp; Parameter'!$E$37*R4167</f>
        <v>0</v>
      </c>
      <c r="T4167" s="28">
        <f t="shared" si="64"/>
        <v>0</v>
      </c>
    </row>
    <row r="4168" spans="1:20" ht="15.75" customHeight="1" x14ac:dyDescent="0.35">
      <c r="A4168">
        <v>4161</v>
      </c>
      <c r="B4168" s="76">
        <v>44255.599259259259</v>
      </c>
      <c r="C4168" s="1" t="s">
        <v>13195</v>
      </c>
      <c r="D4168" s="76">
        <v>44255.600335648152</v>
      </c>
      <c r="E4168" s="1" t="s">
        <v>13196</v>
      </c>
      <c r="F4168" s="1" t="s">
        <v>13197</v>
      </c>
      <c r="G4168" s="1" t="s">
        <v>123</v>
      </c>
      <c r="H4168" s="1" t="s">
        <v>124</v>
      </c>
      <c r="I4168" s="1" t="s">
        <v>125</v>
      </c>
      <c r="J4168" s="1" t="s">
        <v>9694</v>
      </c>
      <c r="K4168" s="1" t="s">
        <v>12886</v>
      </c>
      <c r="L4168">
        <f>ROUNDUP(IF(B4168&gt;$D$4,0,($D$4-B4168+1)/365),0)</f>
        <v>0</v>
      </c>
      <c r="M4168">
        <f>ROUNDUP(IF(B4168&gt;$D$5,0,($D$5-B4168+1)/365),0)</f>
        <v>0</v>
      </c>
      <c r="N4168" s="28">
        <f>IF(OR(L4168=1,M4168=1),IF(B4168+364&lt;=$D$5,(B4168+364-$D$4+1)/365,IF(B4168&gt;$D$4,($D$5-B4168+1)/365,$D$6/365)),0)</f>
        <v>0</v>
      </c>
      <c r="O4168" s="28">
        <f>'Data &amp; Parameter'!$E$16*'Data &amp; Parameter'!$E$17*('Data &amp; Parameter'!$E$18+'Data &amp; Parameter'!$E$19)*'Data &amp; Parameter'!$E$20*'Data &amp; Parameter'!$E$37*N4168</f>
        <v>0</v>
      </c>
      <c r="P4168">
        <f>ROUNDUP(IF(D4168&gt;$D$4,0,($D$4-D4168+1)/365),0)</f>
        <v>0</v>
      </c>
      <c r="Q4168">
        <f>ROUNDUP(IF(D4168&gt;$D$5,0,($D$5-D4168+1)/365),0)</f>
        <v>0</v>
      </c>
      <c r="R4168" s="28">
        <f>IF(OR(P4168=1,Q4168=1),IF(D4168+364&lt;=$D$5,(D4168+364-$D$4+1)/365,IF(D4168&gt;$D$4,($D$5-D4168+1)/365,$D$6/365)),0)</f>
        <v>0</v>
      </c>
      <c r="S4168" s="28">
        <f>'Data &amp; Parameter'!$E$16*'Data &amp; Parameter'!$E$17*('Data &amp; Parameter'!$E$18+'Data &amp; Parameter'!$E$19)*'Data &amp; Parameter'!$E$20*'Data &amp; Parameter'!$E$37*R4168</f>
        <v>0</v>
      </c>
      <c r="T4168" s="28">
        <f t="shared" si="64"/>
        <v>0</v>
      </c>
    </row>
    <row r="4169" spans="1:20" ht="15.75" customHeight="1" x14ac:dyDescent="0.35">
      <c r="A4169">
        <v>4162</v>
      </c>
      <c r="B4169" s="76">
        <v>44255.599456018521</v>
      </c>
      <c r="C4169" s="1" t="s">
        <v>13198</v>
      </c>
      <c r="D4169" s="76">
        <v>44255.600185185191</v>
      </c>
      <c r="E4169" s="1" t="s">
        <v>13199</v>
      </c>
      <c r="F4169" s="1" t="s">
        <v>13200</v>
      </c>
      <c r="G4169" s="1" t="s">
        <v>123</v>
      </c>
      <c r="H4169" s="1" t="s">
        <v>124</v>
      </c>
      <c r="I4169" s="1" t="s">
        <v>125</v>
      </c>
      <c r="J4169" s="1" t="s">
        <v>10085</v>
      </c>
      <c r="K4169" s="1" t="s">
        <v>10085</v>
      </c>
      <c r="L4169">
        <f>ROUNDUP(IF(B4169&gt;$D$4,0,($D$4-B4169+1)/365),0)</f>
        <v>0</v>
      </c>
      <c r="M4169">
        <f>ROUNDUP(IF(B4169&gt;$D$5,0,($D$5-B4169+1)/365),0)</f>
        <v>0</v>
      </c>
      <c r="N4169" s="28">
        <f>IF(OR(L4169=1,M4169=1),IF(B4169+364&lt;=$D$5,(B4169+364-$D$4+1)/365,IF(B4169&gt;$D$4,($D$5-B4169+1)/365,$D$6/365)),0)</f>
        <v>0</v>
      </c>
      <c r="O4169" s="28">
        <f>'Data &amp; Parameter'!$E$16*'Data &amp; Parameter'!$E$17*('Data &amp; Parameter'!$E$18+'Data &amp; Parameter'!$E$19)*'Data &amp; Parameter'!$E$20*'Data &amp; Parameter'!$E$37*N4169</f>
        <v>0</v>
      </c>
      <c r="P4169">
        <f>ROUNDUP(IF(D4169&gt;$D$4,0,($D$4-D4169+1)/365),0)</f>
        <v>0</v>
      </c>
      <c r="Q4169">
        <f>ROUNDUP(IF(D4169&gt;$D$5,0,($D$5-D4169+1)/365),0)</f>
        <v>0</v>
      </c>
      <c r="R4169" s="28">
        <f>IF(OR(P4169=1,Q4169=1),IF(D4169+364&lt;=$D$5,(D4169+364-$D$4+1)/365,IF(D4169&gt;$D$4,($D$5-D4169+1)/365,$D$6/365)),0)</f>
        <v>0</v>
      </c>
      <c r="S4169" s="28">
        <f>'Data &amp; Parameter'!$E$16*'Data &amp; Parameter'!$E$17*('Data &amp; Parameter'!$E$18+'Data &amp; Parameter'!$E$19)*'Data &amp; Parameter'!$E$20*'Data &amp; Parameter'!$E$37*R4169</f>
        <v>0</v>
      </c>
      <c r="T4169" s="28">
        <f t="shared" ref="T4169:T4232" si="65">O4169+S4169</f>
        <v>0</v>
      </c>
    </row>
    <row r="4170" spans="1:20" ht="15.75" customHeight="1" x14ac:dyDescent="0.35">
      <c r="A4170">
        <v>4163</v>
      </c>
      <c r="B4170" s="76">
        <v>44255.602465277778</v>
      </c>
      <c r="C4170" s="1" t="s">
        <v>13201</v>
      </c>
      <c r="D4170" s="76">
        <v>44255.603159722217</v>
      </c>
      <c r="E4170" s="1" t="s">
        <v>13202</v>
      </c>
      <c r="F4170" s="1" t="s">
        <v>13203</v>
      </c>
      <c r="G4170" s="1" t="s">
        <v>123</v>
      </c>
      <c r="H4170" s="1" t="s">
        <v>124</v>
      </c>
      <c r="I4170" s="1" t="s">
        <v>125</v>
      </c>
      <c r="J4170" s="1" t="s">
        <v>9694</v>
      </c>
      <c r="K4170" s="1" t="s">
        <v>12886</v>
      </c>
      <c r="L4170">
        <f>ROUNDUP(IF(B4170&gt;$D$4,0,($D$4-B4170+1)/365),0)</f>
        <v>0</v>
      </c>
      <c r="M4170">
        <f>ROUNDUP(IF(B4170&gt;$D$5,0,($D$5-B4170+1)/365),0)</f>
        <v>0</v>
      </c>
      <c r="N4170" s="28">
        <f>IF(OR(L4170=1,M4170=1),IF(B4170+364&lt;=$D$5,(B4170+364-$D$4+1)/365,IF(B4170&gt;$D$4,($D$5-B4170+1)/365,$D$6/365)),0)</f>
        <v>0</v>
      </c>
      <c r="O4170" s="28">
        <f>'Data &amp; Parameter'!$E$16*'Data &amp; Parameter'!$E$17*('Data &amp; Parameter'!$E$18+'Data &amp; Parameter'!$E$19)*'Data &amp; Parameter'!$E$20*'Data &amp; Parameter'!$E$37*N4170</f>
        <v>0</v>
      </c>
      <c r="P4170">
        <f>ROUNDUP(IF(D4170&gt;$D$4,0,($D$4-D4170+1)/365),0)</f>
        <v>0</v>
      </c>
      <c r="Q4170">
        <f>ROUNDUP(IF(D4170&gt;$D$5,0,($D$5-D4170+1)/365),0)</f>
        <v>0</v>
      </c>
      <c r="R4170" s="28">
        <f>IF(OR(P4170=1,Q4170=1),IF(D4170+364&lt;=$D$5,(D4170+364-$D$4+1)/365,IF(D4170&gt;$D$4,($D$5-D4170+1)/365,$D$6/365)),0)</f>
        <v>0</v>
      </c>
      <c r="S4170" s="28">
        <f>'Data &amp; Parameter'!$E$16*'Data &amp; Parameter'!$E$17*('Data &amp; Parameter'!$E$18+'Data &amp; Parameter'!$E$19)*'Data &amp; Parameter'!$E$20*'Data &amp; Parameter'!$E$37*R4170</f>
        <v>0</v>
      </c>
      <c r="T4170" s="28">
        <f t="shared" si="65"/>
        <v>0</v>
      </c>
    </row>
    <row r="4171" spans="1:20" ht="15.75" customHeight="1" x14ac:dyDescent="0.35">
      <c r="A4171">
        <v>4164</v>
      </c>
      <c r="B4171" s="76">
        <v>44255.602511574078</v>
      </c>
      <c r="C4171" s="1" t="s">
        <v>13204</v>
      </c>
      <c r="D4171" s="76">
        <v>44255.603182870371</v>
      </c>
      <c r="E4171" s="1" t="s">
        <v>13205</v>
      </c>
      <c r="F4171" s="1" t="s">
        <v>13206</v>
      </c>
      <c r="G4171" s="1" t="s">
        <v>123</v>
      </c>
      <c r="H4171" s="1" t="s">
        <v>124</v>
      </c>
      <c r="I4171" s="1" t="s">
        <v>125</v>
      </c>
      <c r="J4171" s="1" t="s">
        <v>10085</v>
      </c>
      <c r="K4171" s="1" t="s">
        <v>10085</v>
      </c>
      <c r="L4171">
        <f>ROUNDUP(IF(B4171&gt;$D$4,0,($D$4-B4171+1)/365),0)</f>
        <v>0</v>
      </c>
      <c r="M4171">
        <f>ROUNDUP(IF(B4171&gt;$D$5,0,($D$5-B4171+1)/365),0)</f>
        <v>0</v>
      </c>
      <c r="N4171" s="28">
        <f>IF(OR(L4171=1,M4171=1),IF(B4171+364&lt;=$D$5,(B4171+364-$D$4+1)/365,IF(B4171&gt;$D$4,($D$5-B4171+1)/365,$D$6/365)),0)</f>
        <v>0</v>
      </c>
      <c r="O4171" s="28">
        <f>'Data &amp; Parameter'!$E$16*'Data &amp; Parameter'!$E$17*('Data &amp; Parameter'!$E$18+'Data &amp; Parameter'!$E$19)*'Data &amp; Parameter'!$E$20*'Data &amp; Parameter'!$E$37*N4171</f>
        <v>0</v>
      </c>
      <c r="P4171">
        <f>ROUNDUP(IF(D4171&gt;$D$4,0,($D$4-D4171+1)/365),0)</f>
        <v>0</v>
      </c>
      <c r="Q4171">
        <f>ROUNDUP(IF(D4171&gt;$D$5,0,($D$5-D4171+1)/365),0)</f>
        <v>0</v>
      </c>
      <c r="R4171" s="28">
        <f>IF(OR(P4171=1,Q4171=1),IF(D4171+364&lt;=$D$5,(D4171+364-$D$4+1)/365,IF(D4171&gt;$D$4,($D$5-D4171+1)/365,$D$6/365)),0)</f>
        <v>0</v>
      </c>
      <c r="S4171" s="28">
        <f>'Data &amp; Parameter'!$E$16*'Data &amp; Parameter'!$E$17*('Data &amp; Parameter'!$E$18+'Data &amp; Parameter'!$E$19)*'Data &amp; Parameter'!$E$20*'Data &amp; Parameter'!$E$37*R4171</f>
        <v>0</v>
      </c>
      <c r="T4171" s="28">
        <f t="shared" si="65"/>
        <v>0</v>
      </c>
    </row>
    <row r="4172" spans="1:20" ht="15.75" customHeight="1" x14ac:dyDescent="0.35">
      <c r="A4172">
        <v>4165</v>
      </c>
      <c r="B4172" s="76">
        <v>44255.605624999997</v>
      </c>
      <c r="C4172" s="1" t="s">
        <v>13207</v>
      </c>
      <c r="D4172" s="76">
        <v>44255.606041666666</v>
      </c>
      <c r="E4172" s="1" t="s">
        <v>13208</v>
      </c>
      <c r="F4172" s="1" t="s">
        <v>13209</v>
      </c>
      <c r="G4172" s="1" t="s">
        <v>123</v>
      </c>
      <c r="H4172" s="1" t="s">
        <v>124</v>
      </c>
      <c r="I4172" s="1" t="s">
        <v>125</v>
      </c>
      <c r="J4172" s="1" t="s">
        <v>9694</v>
      </c>
      <c r="K4172" s="1" t="s">
        <v>12886</v>
      </c>
      <c r="L4172">
        <f>ROUNDUP(IF(B4172&gt;$D$4,0,($D$4-B4172+1)/365),0)</f>
        <v>0</v>
      </c>
      <c r="M4172">
        <f>ROUNDUP(IF(B4172&gt;$D$5,0,($D$5-B4172+1)/365),0)</f>
        <v>0</v>
      </c>
      <c r="N4172" s="28">
        <f>IF(OR(L4172=1,M4172=1),IF(B4172+364&lt;=$D$5,(B4172+364-$D$4+1)/365,IF(B4172&gt;$D$4,($D$5-B4172+1)/365,$D$6/365)),0)</f>
        <v>0</v>
      </c>
      <c r="O4172" s="28">
        <f>'Data &amp; Parameter'!$E$16*'Data &amp; Parameter'!$E$17*('Data &amp; Parameter'!$E$18+'Data &amp; Parameter'!$E$19)*'Data &amp; Parameter'!$E$20*'Data &amp; Parameter'!$E$37*N4172</f>
        <v>0</v>
      </c>
      <c r="P4172">
        <f>ROUNDUP(IF(D4172&gt;$D$4,0,($D$4-D4172+1)/365),0)</f>
        <v>0</v>
      </c>
      <c r="Q4172">
        <f>ROUNDUP(IF(D4172&gt;$D$5,0,($D$5-D4172+1)/365),0)</f>
        <v>0</v>
      </c>
      <c r="R4172" s="28">
        <f>IF(OR(P4172=1,Q4172=1),IF(D4172+364&lt;=$D$5,(D4172+364-$D$4+1)/365,IF(D4172&gt;$D$4,($D$5-D4172+1)/365,$D$6/365)),0)</f>
        <v>0</v>
      </c>
      <c r="S4172" s="28">
        <f>'Data &amp; Parameter'!$E$16*'Data &amp; Parameter'!$E$17*('Data &amp; Parameter'!$E$18+'Data &amp; Parameter'!$E$19)*'Data &amp; Parameter'!$E$20*'Data &amp; Parameter'!$E$37*R4172</f>
        <v>0</v>
      </c>
      <c r="T4172" s="28">
        <f t="shared" si="65"/>
        <v>0</v>
      </c>
    </row>
    <row r="4173" spans="1:20" ht="15.75" customHeight="1" x14ac:dyDescent="0.35">
      <c r="A4173">
        <v>4166</v>
      </c>
      <c r="B4173" s="76">
        <v>44255.608113425929</v>
      </c>
      <c r="C4173" s="1" t="s">
        <v>13210</v>
      </c>
      <c r="D4173" s="76">
        <v>44255.609710648147</v>
      </c>
      <c r="E4173" s="1" t="s">
        <v>13211</v>
      </c>
      <c r="F4173" s="1" t="s">
        <v>13212</v>
      </c>
      <c r="G4173" s="1" t="s">
        <v>123</v>
      </c>
      <c r="H4173" s="1" t="s">
        <v>124</v>
      </c>
      <c r="I4173" s="1" t="s">
        <v>125</v>
      </c>
      <c r="J4173" s="1" t="s">
        <v>9694</v>
      </c>
      <c r="K4173" s="1" t="s">
        <v>13213</v>
      </c>
      <c r="L4173">
        <f>ROUNDUP(IF(B4173&gt;$D$4,0,($D$4-B4173+1)/365),0)</f>
        <v>0</v>
      </c>
      <c r="M4173">
        <f>ROUNDUP(IF(B4173&gt;$D$5,0,($D$5-B4173+1)/365),0)</f>
        <v>0</v>
      </c>
      <c r="N4173" s="28">
        <f>IF(OR(L4173=1,M4173=1),IF(B4173+364&lt;=$D$5,(B4173+364-$D$4+1)/365,IF(B4173&gt;$D$4,($D$5-B4173+1)/365,$D$6/365)),0)</f>
        <v>0</v>
      </c>
      <c r="O4173" s="28">
        <f>'Data &amp; Parameter'!$E$16*'Data &amp; Parameter'!$E$17*('Data &amp; Parameter'!$E$18+'Data &amp; Parameter'!$E$19)*'Data &amp; Parameter'!$E$20*'Data &amp; Parameter'!$E$37*N4173</f>
        <v>0</v>
      </c>
      <c r="P4173">
        <f>ROUNDUP(IF(D4173&gt;$D$4,0,($D$4-D4173+1)/365),0)</f>
        <v>0</v>
      </c>
      <c r="Q4173">
        <f>ROUNDUP(IF(D4173&gt;$D$5,0,($D$5-D4173+1)/365),0)</f>
        <v>0</v>
      </c>
      <c r="R4173" s="28">
        <f>IF(OR(P4173=1,Q4173=1),IF(D4173+364&lt;=$D$5,(D4173+364-$D$4+1)/365,IF(D4173&gt;$D$4,($D$5-D4173+1)/365,$D$6/365)),0)</f>
        <v>0</v>
      </c>
      <c r="S4173" s="28">
        <f>'Data &amp; Parameter'!$E$16*'Data &amp; Parameter'!$E$17*('Data &amp; Parameter'!$E$18+'Data &amp; Parameter'!$E$19)*'Data &amp; Parameter'!$E$20*'Data &amp; Parameter'!$E$37*R4173</f>
        <v>0</v>
      </c>
      <c r="T4173" s="28">
        <f t="shared" si="65"/>
        <v>0</v>
      </c>
    </row>
    <row r="4174" spans="1:20" ht="15.75" customHeight="1" x14ac:dyDescent="0.35">
      <c r="A4174">
        <v>4167</v>
      </c>
      <c r="B4174" s="76">
        <v>44255.611863425926</v>
      </c>
      <c r="C4174" s="1" t="s">
        <v>13214</v>
      </c>
      <c r="D4174" s="76">
        <v>44255.612986111111</v>
      </c>
      <c r="E4174" s="1" t="s">
        <v>13215</v>
      </c>
      <c r="F4174" s="1" t="s">
        <v>13216</v>
      </c>
      <c r="G4174" s="1" t="s">
        <v>123</v>
      </c>
      <c r="H4174" s="1" t="s">
        <v>124</v>
      </c>
      <c r="I4174" s="1" t="s">
        <v>125</v>
      </c>
      <c r="J4174" s="1" t="s">
        <v>9694</v>
      </c>
      <c r="K4174" s="1" t="s">
        <v>13213</v>
      </c>
      <c r="L4174">
        <f>ROUNDUP(IF(B4174&gt;$D$4,0,($D$4-B4174+1)/365),0)</f>
        <v>0</v>
      </c>
      <c r="M4174">
        <f>ROUNDUP(IF(B4174&gt;$D$5,0,($D$5-B4174+1)/365),0)</f>
        <v>0</v>
      </c>
      <c r="N4174" s="28">
        <f>IF(OR(L4174=1,M4174=1),IF(B4174+364&lt;=$D$5,(B4174+364-$D$4+1)/365,IF(B4174&gt;$D$4,($D$5-B4174+1)/365,$D$6/365)),0)</f>
        <v>0</v>
      </c>
      <c r="O4174" s="28">
        <f>'Data &amp; Parameter'!$E$16*'Data &amp; Parameter'!$E$17*('Data &amp; Parameter'!$E$18+'Data &amp; Parameter'!$E$19)*'Data &amp; Parameter'!$E$20*'Data &amp; Parameter'!$E$37*N4174</f>
        <v>0</v>
      </c>
      <c r="P4174">
        <f>ROUNDUP(IF(D4174&gt;$D$4,0,($D$4-D4174+1)/365),0)</f>
        <v>0</v>
      </c>
      <c r="Q4174">
        <f>ROUNDUP(IF(D4174&gt;$D$5,0,($D$5-D4174+1)/365),0)</f>
        <v>0</v>
      </c>
      <c r="R4174" s="28">
        <f>IF(OR(P4174=1,Q4174=1),IF(D4174+364&lt;=$D$5,(D4174+364-$D$4+1)/365,IF(D4174&gt;$D$4,($D$5-D4174+1)/365,$D$6/365)),0)</f>
        <v>0</v>
      </c>
      <c r="S4174" s="28">
        <f>'Data &amp; Parameter'!$E$16*'Data &amp; Parameter'!$E$17*('Data &amp; Parameter'!$E$18+'Data &amp; Parameter'!$E$19)*'Data &amp; Parameter'!$E$20*'Data &amp; Parameter'!$E$37*R4174</f>
        <v>0</v>
      </c>
      <c r="T4174" s="28">
        <f t="shared" si="65"/>
        <v>0</v>
      </c>
    </row>
    <row r="4175" spans="1:20" ht="15.75" customHeight="1" x14ac:dyDescent="0.35">
      <c r="A4175">
        <v>4168</v>
      </c>
      <c r="B4175" s="76">
        <v>44255.61518518519</v>
      </c>
      <c r="C4175" s="1" t="s">
        <v>13217</v>
      </c>
      <c r="D4175" s="76">
        <v>44255.616724537038</v>
      </c>
      <c r="E4175" s="1" t="s">
        <v>13218</v>
      </c>
      <c r="F4175" s="1" t="s">
        <v>13219</v>
      </c>
      <c r="G4175" s="1" t="s">
        <v>123</v>
      </c>
      <c r="H4175" s="1" t="s">
        <v>124</v>
      </c>
      <c r="I4175" s="1" t="s">
        <v>125</v>
      </c>
      <c r="J4175" s="1" t="s">
        <v>9694</v>
      </c>
      <c r="K4175" s="1" t="s">
        <v>13213</v>
      </c>
      <c r="L4175">
        <f>ROUNDUP(IF(B4175&gt;$D$4,0,($D$4-B4175+1)/365),0)</f>
        <v>0</v>
      </c>
      <c r="M4175">
        <f>ROUNDUP(IF(B4175&gt;$D$5,0,($D$5-B4175+1)/365),0)</f>
        <v>0</v>
      </c>
      <c r="N4175" s="28">
        <f>IF(OR(L4175=1,M4175=1),IF(B4175+364&lt;=$D$5,(B4175+364-$D$4+1)/365,IF(B4175&gt;$D$4,($D$5-B4175+1)/365,$D$6/365)),0)</f>
        <v>0</v>
      </c>
      <c r="O4175" s="28">
        <f>'Data &amp; Parameter'!$E$16*'Data &amp; Parameter'!$E$17*('Data &amp; Parameter'!$E$18+'Data &amp; Parameter'!$E$19)*'Data &amp; Parameter'!$E$20*'Data &amp; Parameter'!$E$37*N4175</f>
        <v>0</v>
      </c>
      <c r="P4175">
        <f>ROUNDUP(IF(D4175&gt;$D$4,0,($D$4-D4175+1)/365),0)</f>
        <v>0</v>
      </c>
      <c r="Q4175">
        <f>ROUNDUP(IF(D4175&gt;$D$5,0,($D$5-D4175+1)/365),0)</f>
        <v>0</v>
      </c>
      <c r="R4175" s="28">
        <f>IF(OR(P4175=1,Q4175=1),IF(D4175+364&lt;=$D$5,(D4175+364-$D$4+1)/365,IF(D4175&gt;$D$4,($D$5-D4175+1)/365,$D$6/365)),0)</f>
        <v>0</v>
      </c>
      <c r="S4175" s="28">
        <f>'Data &amp; Parameter'!$E$16*'Data &amp; Parameter'!$E$17*('Data &amp; Parameter'!$E$18+'Data &amp; Parameter'!$E$19)*'Data &amp; Parameter'!$E$20*'Data &amp; Parameter'!$E$37*R4175</f>
        <v>0</v>
      </c>
      <c r="T4175" s="28">
        <f t="shared" si="65"/>
        <v>0</v>
      </c>
    </row>
    <row r="4176" spans="1:20" ht="15.75" customHeight="1" x14ac:dyDescent="0.35">
      <c r="A4176">
        <v>4169</v>
      </c>
      <c r="B4176" s="76">
        <v>44255.61555555556</v>
      </c>
      <c r="C4176" s="1" t="s">
        <v>13220</v>
      </c>
      <c r="D4176" s="76">
        <v>44255.616076388891</v>
      </c>
      <c r="E4176" s="1" t="s">
        <v>13221</v>
      </c>
      <c r="F4176" s="1" t="s">
        <v>13222</v>
      </c>
      <c r="G4176" s="1" t="s">
        <v>123</v>
      </c>
      <c r="H4176" s="1" t="s">
        <v>124</v>
      </c>
      <c r="I4176" s="1" t="s">
        <v>125</v>
      </c>
      <c r="J4176" s="1" t="s">
        <v>10085</v>
      </c>
      <c r="K4176" s="1" t="s">
        <v>10085</v>
      </c>
      <c r="L4176">
        <f>ROUNDUP(IF(B4176&gt;$D$4,0,($D$4-B4176+1)/365),0)</f>
        <v>0</v>
      </c>
      <c r="M4176">
        <f>ROUNDUP(IF(B4176&gt;$D$5,0,($D$5-B4176+1)/365),0)</f>
        <v>0</v>
      </c>
      <c r="N4176" s="28">
        <f>IF(OR(L4176=1,M4176=1),IF(B4176+364&lt;=$D$5,(B4176+364-$D$4+1)/365,IF(B4176&gt;$D$4,($D$5-B4176+1)/365,$D$6/365)),0)</f>
        <v>0</v>
      </c>
      <c r="O4176" s="28">
        <f>'Data &amp; Parameter'!$E$16*'Data &amp; Parameter'!$E$17*('Data &amp; Parameter'!$E$18+'Data &amp; Parameter'!$E$19)*'Data &amp; Parameter'!$E$20*'Data &amp; Parameter'!$E$37*N4176</f>
        <v>0</v>
      </c>
      <c r="P4176">
        <f>ROUNDUP(IF(D4176&gt;$D$4,0,($D$4-D4176+1)/365),0)</f>
        <v>0</v>
      </c>
      <c r="Q4176">
        <f>ROUNDUP(IF(D4176&gt;$D$5,0,($D$5-D4176+1)/365),0)</f>
        <v>0</v>
      </c>
      <c r="R4176" s="28">
        <f>IF(OR(P4176=1,Q4176=1),IF(D4176+364&lt;=$D$5,(D4176+364-$D$4+1)/365,IF(D4176&gt;$D$4,($D$5-D4176+1)/365,$D$6/365)),0)</f>
        <v>0</v>
      </c>
      <c r="S4176" s="28">
        <f>'Data &amp; Parameter'!$E$16*'Data &amp; Parameter'!$E$17*('Data &amp; Parameter'!$E$18+'Data &amp; Parameter'!$E$19)*'Data &amp; Parameter'!$E$20*'Data &amp; Parameter'!$E$37*R4176</f>
        <v>0</v>
      </c>
      <c r="T4176" s="28">
        <f t="shared" si="65"/>
        <v>0</v>
      </c>
    </row>
    <row r="4177" spans="1:20" ht="15.75" customHeight="1" x14ac:dyDescent="0.35">
      <c r="A4177">
        <v>4170</v>
      </c>
      <c r="B4177" s="76">
        <v>44255.619479166664</v>
      </c>
      <c r="C4177" s="1" t="s">
        <v>13223</v>
      </c>
      <c r="D4177" s="76">
        <v>44255.620092592595</v>
      </c>
      <c r="E4177" s="1" t="s">
        <v>13224</v>
      </c>
      <c r="F4177" s="1" t="s">
        <v>13225</v>
      </c>
      <c r="G4177" s="1" t="s">
        <v>123</v>
      </c>
      <c r="H4177" s="1" t="s">
        <v>124</v>
      </c>
      <c r="I4177" s="1" t="s">
        <v>125</v>
      </c>
      <c r="J4177" s="1" t="s">
        <v>9694</v>
      </c>
      <c r="K4177" s="1" t="s">
        <v>13213</v>
      </c>
      <c r="L4177">
        <f>ROUNDUP(IF(B4177&gt;$D$4,0,($D$4-B4177+1)/365),0)</f>
        <v>0</v>
      </c>
      <c r="M4177">
        <f>ROUNDUP(IF(B4177&gt;$D$5,0,($D$5-B4177+1)/365),0)</f>
        <v>0</v>
      </c>
      <c r="N4177" s="28">
        <f>IF(OR(L4177=1,M4177=1),IF(B4177+364&lt;=$D$5,(B4177+364-$D$4+1)/365,IF(B4177&gt;$D$4,($D$5-B4177+1)/365,$D$6/365)),0)</f>
        <v>0</v>
      </c>
      <c r="O4177" s="28">
        <f>'Data &amp; Parameter'!$E$16*'Data &amp; Parameter'!$E$17*('Data &amp; Parameter'!$E$18+'Data &amp; Parameter'!$E$19)*'Data &amp; Parameter'!$E$20*'Data &amp; Parameter'!$E$37*N4177</f>
        <v>0</v>
      </c>
      <c r="P4177">
        <f>ROUNDUP(IF(D4177&gt;$D$4,0,($D$4-D4177+1)/365),0)</f>
        <v>0</v>
      </c>
      <c r="Q4177">
        <f>ROUNDUP(IF(D4177&gt;$D$5,0,($D$5-D4177+1)/365),0)</f>
        <v>0</v>
      </c>
      <c r="R4177" s="28">
        <f>IF(OR(P4177=1,Q4177=1),IF(D4177+364&lt;=$D$5,(D4177+364-$D$4+1)/365,IF(D4177&gt;$D$4,($D$5-D4177+1)/365,$D$6/365)),0)</f>
        <v>0</v>
      </c>
      <c r="S4177" s="28">
        <f>'Data &amp; Parameter'!$E$16*'Data &amp; Parameter'!$E$17*('Data &amp; Parameter'!$E$18+'Data &amp; Parameter'!$E$19)*'Data &amp; Parameter'!$E$20*'Data &amp; Parameter'!$E$37*R4177</f>
        <v>0</v>
      </c>
      <c r="T4177" s="28">
        <f t="shared" si="65"/>
        <v>0</v>
      </c>
    </row>
    <row r="4178" spans="1:20" ht="15.75" customHeight="1" x14ac:dyDescent="0.35">
      <c r="A4178">
        <v>4171</v>
      </c>
      <c r="B4178" s="76">
        <v>44255.621967592597</v>
      </c>
      <c r="C4178" s="1" t="s">
        <v>13226</v>
      </c>
      <c r="D4178" s="76">
        <v>44255.622731481482</v>
      </c>
      <c r="E4178" s="1" t="s">
        <v>13227</v>
      </c>
      <c r="F4178" s="1" t="s">
        <v>13228</v>
      </c>
      <c r="G4178" s="1" t="s">
        <v>123</v>
      </c>
      <c r="H4178" s="1" t="s">
        <v>124</v>
      </c>
      <c r="I4178" s="1" t="s">
        <v>125</v>
      </c>
      <c r="J4178" s="1" t="s">
        <v>9694</v>
      </c>
      <c r="K4178" s="1" t="s">
        <v>13213</v>
      </c>
      <c r="L4178">
        <f>ROUNDUP(IF(B4178&gt;$D$4,0,($D$4-B4178+1)/365),0)</f>
        <v>0</v>
      </c>
      <c r="M4178">
        <f>ROUNDUP(IF(B4178&gt;$D$5,0,($D$5-B4178+1)/365),0)</f>
        <v>0</v>
      </c>
      <c r="N4178" s="28">
        <f>IF(OR(L4178=1,M4178=1),IF(B4178+364&lt;=$D$5,(B4178+364-$D$4+1)/365,IF(B4178&gt;$D$4,($D$5-B4178+1)/365,$D$6/365)),0)</f>
        <v>0</v>
      </c>
      <c r="O4178" s="28">
        <f>'Data &amp; Parameter'!$E$16*'Data &amp; Parameter'!$E$17*('Data &amp; Parameter'!$E$18+'Data &amp; Parameter'!$E$19)*'Data &amp; Parameter'!$E$20*'Data &amp; Parameter'!$E$37*N4178</f>
        <v>0</v>
      </c>
      <c r="P4178">
        <f>ROUNDUP(IF(D4178&gt;$D$4,0,($D$4-D4178+1)/365),0)</f>
        <v>0</v>
      </c>
      <c r="Q4178">
        <f>ROUNDUP(IF(D4178&gt;$D$5,0,($D$5-D4178+1)/365),0)</f>
        <v>0</v>
      </c>
      <c r="R4178" s="28">
        <f>IF(OR(P4178=1,Q4178=1),IF(D4178+364&lt;=$D$5,(D4178+364-$D$4+1)/365,IF(D4178&gt;$D$4,($D$5-D4178+1)/365,$D$6/365)),0)</f>
        <v>0</v>
      </c>
      <c r="S4178" s="28">
        <f>'Data &amp; Parameter'!$E$16*'Data &amp; Parameter'!$E$17*('Data &amp; Parameter'!$E$18+'Data &amp; Parameter'!$E$19)*'Data &amp; Parameter'!$E$20*'Data &amp; Parameter'!$E$37*R4178</f>
        <v>0</v>
      </c>
      <c r="T4178" s="28">
        <f t="shared" si="65"/>
        <v>0</v>
      </c>
    </row>
    <row r="4179" spans="1:20" ht="15.75" customHeight="1" x14ac:dyDescent="0.35">
      <c r="A4179">
        <v>4172</v>
      </c>
      <c r="B4179" s="76">
        <v>44255.62394675926</v>
      </c>
      <c r="C4179" s="1" t="s">
        <v>13229</v>
      </c>
      <c r="D4179" s="76">
        <v>44255.624976851846</v>
      </c>
      <c r="E4179" s="1" t="s">
        <v>13230</v>
      </c>
      <c r="F4179" s="1" t="s">
        <v>13231</v>
      </c>
      <c r="G4179" s="1" t="s">
        <v>123</v>
      </c>
      <c r="H4179" s="1" t="s">
        <v>124</v>
      </c>
      <c r="I4179" s="1" t="s">
        <v>125</v>
      </c>
      <c r="J4179" s="1" t="s">
        <v>10085</v>
      </c>
      <c r="K4179" s="1" t="s">
        <v>10085</v>
      </c>
      <c r="L4179">
        <f>ROUNDUP(IF(B4179&gt;$D$4,0,($D$4-B4179+1)/365),0)</f>
        <v>0</v>
      </c>
      <c r="M4179">
        <f>ROUNDUP(IF(B4179&gt;$D$5,0,($D$5-B4179+1)/365),0)</f>
        <v>0</v>
      </c>
      <c r="N4179" s="28">
        <f>IF(OR(L4179=1,M4179=1),IF(B4179+364&lt;=$D$5,(B4179+364-$D$4+1)/365,IF(B4179&gt;$D$4,($D$5-B4179+1)/365,$D$6/365)),0)</f>
        <v>0</v>
      </c>
      <c r="O4179" s="28">
        <f>'Data &amp; Parameter'!$E$16*'Data &amp; Parameter'!$E$17*('Data &amp; Parameter'!$E$18+'Data &amp; Parameter'!$E$19)*'Data &amp; Parameter'!$E$20*'Data &amp; Parameter'!$E$37*N4179</f>
        <v>0</v>
      </c>
      <c r="P4179">
        <f>ROUNDUP(IF(D4179&gt;$D$4,0,($D$4-D4179+1)/365),0)</f>
        <v>0</v>
      </c>
      <c r="Q4179">
        <f>ROUNDUP(IF(D4179&gt;$D$5,0,($D$5-D4179+1)/365),0)</f>
        <v>0</v>
      </c>
      <c r="R4179" s="28">
        <f>IF(OR(P4179=1,Q4179=1),IF(D4179+364&lt;=$D$5,(D4179+364-$D$4+1)/365,IF(D4179&gt;$D$4,($D$5-D4179+1)/365,$D$6/365)),0)</f>
        <v>0</v>
      </c>
      <c r="S4179" s="28">
        <f>'Data &amp; Parameter'!$E$16*'Data &amp; Parameter'!$E$17*('Data &amp; Parameter'!$E$18+'Data &amp; Parameter'!$E$19)*'Data &amp; Parameter'!$E$20*'Data &amp; Parameter'!$E$37*R4179</f>
        <v>0</v>
      </c>
      <c r="T4179" s="28">
        <f t="shared" si="65"/>
        <v>0</v>
      </c>
    </row>
    <row r="4180" spans="1:20" ht="15.75" customHeight="1" x14ac:dyDescent="0.35">
      <c r="A4180">
        <v>4173</v>
      </c>
      <c r="B4180" s="76">
        <v>44255.6252662037</v>
      </c>
      <c r="C4180" s="1" t="s">
        <v>13232</v>
      </c>
      <c r="D4180" s="76">
        <v>44255.627199074079</v>
      </c>
      <c r="E4180" s="1" t="s">
        <v>13233</v>
      </c>
      <c r="F4180" s="1" t="s">
        <v>13234</v>
      </c>
      <c r="G4180" s="1" t="s">
        <v>123</v>
      </c>
      <c r="H4180" s="1" t="s">
        <v>124</v>
      </c>
      <c r="I4180" s="1" t="s">
        <v>125</v>
      </c>
      <c r="J4180" s="1" t="s">
        <v>9694</v>
      </c>
      <c r="K4180" s="1" t="s">
        <v>12886</v>
      </c>
      <c r="L4180">
        <f>ROUNDUP(IF(B4180&gt;$D$4,0,($D$4-B4180+1)/365),0)</f>
        <v>0</v>
      </c>
      <c r="M4180">
        <f>ROUNDUP(IF(B4180&gt;$D$5,0,($D$5-B4180+1)/365),0)</f>
        <v>0</v>
      </c>
      <c r="N4180" s="28">
        <f>IF(OR(L4180=1,M4180=1),IF(B4180+364&lt;=$D$5,(B4180+364-$D$4+1)/365,IF(B4180&gt;$D$4,($D$5-B4180+1)/365,$D$6/365)),0)</f>
        <v>0</v>
      </c>
      <c r="O4180" s="28">
        <f>'Data &amp; Parameter'!$E$16*'Data &amp; Parameter'!$E$17*('Data &amp; Parameter'!$E$18+'Data &amp; Parameter'!$E$19)*'Data &amp; Parameter'!$E$20*'Data &amp; Parameter'!$E$37*N4180</f>
        <v>0</v>
      </c>
      <c r="P4180">
        <f>ROUNDUP(IF(D4180&gt;$D$4,0,($D$4-D4180+1)/365),0)</f>
        <v>0</v>
      </c>
      <c r="Q4180">
        <f>ROUNDUP(IF(D4180&gt;$D$5,0,($D$5-D4180+1)/365),0)</f>
        <v>0</v>
      </c>
      <c r="R4180" s="28">
        <f>IF(OR(P4180=1,Q4180=1),IF(D4180+364&lt;=$D$5,(D4180+364-$D$4+1)/365,IF(D4180&gt;$D$4,($D$5-D4180+1)/365,$D$6/365)),0)</f>
        <v>0</v>
      </c>
      <c r="S4180" s="28">
        <f>'Data &amp; Parameter'!$E$16*'Data &amp; Parameter'!$E$17*('Data &amp; Parameter'!$E$18+'Data &amp; Parameter'!$E$19)*'Data &amp; Parameter'!$E$20*'Data &amp; Parameter'!$E$37*R4180</f>
        <v>0</v>
      </c>
      <c r="T4180" s="28">
        <f t="shared" si="65"/>
        <v>0</v>
      </c>
    </row>
    <row r="4181" spans="1:20" ht="15.75" customHeight="1" x14ac:dyDescent="0.35">
      <c r="A4181">
        <v>4174</v>
      </c>
      <c r="B4181" s="76">
        <v>44255.63113425926</v>
      </c>
      <c r="C4181" s="1" t="s">
        <v>13235</v>
      </c>
      <c r="D4181" s="76">
        <v>44255.63212962963</v>
      </c>
      <c r="E4181" s="1" t="s">
        <v>13236</v>
      </c>
      <c r="F4181" s="1" t="s">
        <v>13237</v>
      </c>
      <c r="G4181" s="1" t="s">
        <v>123</v>
      </c>
      <c r="H4181" s="1" t="s">
        <v>124</v>
      </c>
      <c r="I4181" s="1" t="s">
        <v>125</v>
      </c>
      <c r="J4181" s="1" t="s">
        <v>9694</v>
      </c>
      <c r="K4181" s="1" t="s">
        <v>12886</v>
      </c>
      <c r="L4181">
        <f>ROUNDUP(IF(B4181&gt;$D$4,0,($D$4-B4181+1)/365),0)</f>
        <v>0</v>
      </c>
      <c r="M4181">
        <f>ROUNDUP(IF(B4181&gt;$D$5,0,($D$5-B4181+1)/365),0)</f>
        <v>0</v>
      </c>
      <c r="N4181" s="28">
        <f>IF(OR(L4181=1,M4181=1),IF(B4181+364&lt;=$D$5,(B4181+364-$D$4+1)/365,IF(B4181&gt;$D$4,($D$5-B4181+1)/365,$D$6/365)),0)</f>
        <v>0</v>
      </c>
      <c r="O4181" s="28">
        <f>'Data &amp; Parameter'!$E$16*'Data &amp; Parameter'!$E$17*('Data &amp; Parameter'!$E$18+'Data &amp; Parameter'!$E$19)*'Data &amp; Parameter'!$E$20*'Data &amp; Parameter'!$E$37*N4181</f>
        <v>0</v>
      </c>
      <c r="P4181">
        <f>ROUNDUP(IF(D4181&gt;$D$4,0,($D$4-D4181+1)/365),0)</f>
        <v>0</v>
      </c>
      <c r="Q4181">
        <f>ROUNDUP(IF(D4181&gt;$D$5,0,($D$5-D4181+1)/365),0)</f>
        <v>0</v>
      </c>
      <c r="R4181" s="28">
        <f>IF(OR(P4181=1,Q4181=1),IF(D4181+364&lt;=$D$5,(D4181+364-$D$4+1)/365,IF(D4181&gt;$D$4,($D$5-D4181+1)/365,$D$6/365)),0)</f>
        <v>0</v>
      </c>
      <c r="S4181" s="28">
        <f>'Data &amp; Parameter'!$E$16*'Data &amp; Parameter'!$E$17*('Data &amp; Parameter'!$E$18+'Data &amp; Parameter'!$E$19)*'Data &amp; Parameter'!$E$20*'Data &amp; Parameter'!$E$37*R4181</f>
        <v>0</v>
      </c>
      <c r="T4181" s="28">
        <f t="shared" si="65"/>
        <v>0</v>
      </c>
    </row>
    <row r="4182" spans="1:20" ht="15.75" customHeight="1" x14ac:dyDescent="0.35">
      <c r="A4182">
        <v>4175</v>
      </c>
      <c r="B4182" s="76">
        <v>44255.637303240743</v>
      </c>
      <c r="C4182" s="1" t="s">
        <v>13238</v>
      </c>
      <c r="D4182" s="76">
        <v>44255.63790509259</v>
      </c>
      <c r="E4182" s="1" t="s">
        <v>13239</v>
      </c>
      <c r="F4182" s="1" t="s">
        <v>13240</v>
      </c>
      <c r="G4182" s="1" t="s">
        <v>123</v>
      </c>
      <c r="H4182" s="1" t="s">
        <v>124</v>
      </c>
      <c r="I4182" s="1" t="s">
        <v>125</v>
      </c>
      <c r="J4182" s="1" t="s">
        <v>9694</v>
      </c>
      <c r="K4182" s="1" t="s">
        <v>12832</v>
      </c>
      <c r="L4182">
        <f>ROUNDUP(IF(B4182&gt;$D$4,0,($D$4-B4182+1)/365),0)</f>
        <v>0</v>
      </c>
      <c r="M4182">
        <f>ROUNDUP(IF(B4182&gt;$D$5,0,($D$5-B4182+1)/365),0)</f>
        <v>0</v>
      </c>
      <c r="N4182" s="28">
        <f>IF(OR(L4182=1,M4182=1),IF(B4182+364&lt;=$D$5,(B4182+364-$D$4+1)/365,IF(B4182&gt;$D$4,($D$5-B4182+1)/365,$D$6/365)),0)</f>
        <v>0</v>
      </c>
      <c r="O4182" s="28">
        <f>'Data &amp; Parameter'!$E$16*'Data &amp; Parameter'!$E$17*('Data &amp; Parameter'!$E$18+'Data &amp; Parameter'!$E$19)*'Data &amp; Parameter'!$E$20*'Data &amp; Parameter'!$E$37*N4182</f>
        <v>0</v>
      </c>
      <c r="P4182">
        <f>ROUNDUP(IF(D4182&gt;$D$4,0,($D$4-D4182+1)/365),0)</f>
        <v>0</v>
      </c>
      <c r="Q4182">
        <f>ROUNDUP(IF(D4182&gt;$D$5,0,($D$5-D4182+1)/365),0)</f>
        <v>0</v>
      </c>
      <c r="R4182" s="28">
        <f>IF(OR(P4182=1,Q4182=1),IF(D4182+364&lt;=$D$5,(D4182+364-$D$4+1)/365,IF(D4182&gt;$D$4,($D$5-D4182+1)/365,$D$6/365)),0)</f>
        <v>0</v>
      </c>
      <c r="S4182" s="28">
        <f>'Data &amp; Parameter'!$E$16*'Data &amp; Parameter'!$E$17*('Data &amp; Parameter'!$E$18+'Data &amp; Parameter'!$E$19)*'Data &amp; Parameter'!$E$20*'Data &amp; Parameter'!$E$37*R4182</f>
        <v>0</v>
      </c>
      <c r="T4182" s="28">
        <f t="shared" si="65"/>
        <v>0</v>
      </c>
    </row>
    <row r="4183" spans="1:20" ht="15.75" customHeight="1" x14ac:dyDescent="0.35">
      <c r="A4183">
        <v>4176</v>
      </c>
      <c r="B4183" s="76">
        <v>44255.639120370368</v>
      </c>
      <c r="C4183" s="1" t="s">
        <v>13241</v>
      </c>
      <c r="D4183" s="76">
        <v>44255.639710648145</v>
      </c>
      <c r="E4183" s="1" t="s">
        <v>13242</v>
      </c>
      <c r="F4183" s="1" t="s">
        <v>13243</v>
      </c>
      <c r="G4183" s="1" t="s">
        <v>123</v>
      </c>
      <c r="H4183" s="1" t="s">
        <v>124</v>
      </c>
      <c r="I4183" s="1" t="s">
        <v>125</v>
      </c>
      <c r="J4183" s="1" t="s">
        <v>10085</v>
      </c>
      <c r="K4183" s="1" t="s">
        <v>10085</v>
      </c>
      <c r="L4183">
        <f>ROUNDUP(IF(B4183&gt;$D$4,0,($D$4-B4183+1)/365),0)</f>
        <v>0</v>
      </c>
      <c r="M4183">
        <f>ROUNDUP(IF(B4183&gt;$D$5,0,($D$5-B4183+1)/365),0)</f>
        <v>0</v>
      </c>
      <c r="N4183" s="28">
        <f>IF(OR(L4183=1,M4183=1),IF(B4183+364&lt;=$D$5,(B4183+364-$D$4+1)/365,IF(B4183&gt;$D$4,($D$5-B4183+1)/365,$D$6/365)),0)</f>
        <v>0</v>
      </c>
      <c r="O4183" s="28">
        <f>'Data &amp; Parameter'!$E$16*'Data &amp; Parameter'!$E$17*('Data &amp; Parameter'!$E$18+'Data &amp; Parameter'!$E$19)*'Data &amp; Parameter'!$E$20*'Data &amp; Parameter'!$E$37*N4183</f>
        <v>0</v>
      </c>
      <c r="P4183">
        <f>ROUNDUP(IF(D4183&gt;$D$4,0,($D$4-D4183+1)/365),0)</f>
        <v>0</v>
      </c>
      <c r="Q4183">
        <f>ROUNDUP(IF(D4183&gt;$D$5,0,($D$5-D4183+1)/365),0)</f>
        <v>0</v>
      </c>
      <c r="R4183" s="28">
        <f>IF(OR(P4183=1,Q4183=1),IF(D4183+364&lt;=$D$5,(D4183+364-$D$4+1)/365,IF(D4183&gt;$D$4,($D$5-D4183+1)/365,$D$6/365)),0)</f>
        <v>0</v>
      </c>
      <c r="S4183" s="28">
        <f>'Data &amp; Parameter'!$E$16*'Data &amp; Parameter'!$E$17*('Data &amp; Parameter'!$E$18+'Data &amp; Parameter'!$E$19)*'Data &amp; Parameter'!$E$20*'Data &amp; Parameter'!$E$37*R4183</f>
        <v>0</v>
      </c>
      <c r="T4183" s="28">
        <f t="shared" si="65"/>
        <v>0</v>
      </c>
    </row>
    <row r="4184" spans="1:20" ht="15.75" customHeight="1" x14ac:dyDescent="0.35">
      <c r="A4184">
        <v>4177</v>
      </c>
      <c r="B4184" s="76">
        <v>44255.640150462961</v>
      </c>
      <c r="C4184" s="1" t="s">
        <v>13244</v>
      </c>
      <c r="D4184" s="76">
        <v>44255.642465277779</v>
      </c>
      <c r="E4184" s="1" t="s">
        <v>13245</v>
      </c>
      <c r="F4184" s="1" t="s">
        <v>13246</v>
      </c>
      <c r="G4184" s="1" t="s">
        <v>123</v>
      </c>
      <c r="H4184" s="1" t="s">
        <v>124</v>
      </c>
      <c r="I4184" s="1" t="s">
        <v>125</v>
      </c>
      <c r="J4184" s="1" t="s">
        <v>9694</v>
      </c>
      <c r="K4184" s="1" t="s">
        <v>12832</v>
      </c>
      <c r="L4184">
        <f>ROUNDUP(IF(B4184&gt;$D$4,0,($D$4-B4184+1)/365),0)</f>
        <v>0</v>
      </c>
      <c r="M4184">
        <f>ROUNDUP(IF(B4184&gt;$D$5,0,($D$5-B4184+1)/365),0)</f>
        <v>0</v>
      </c>
      <c r="N4184" s="28">
        <f>IF(OR(L4184=1,M4184=1),IF(B4184+364&lt;=$D$5,(B4184+364-$D$4+1)/365,IF(B4184&gt;$D$4,($D$5-B4184+1)/365,$D$6/365)),0)</f>
        <v>0</v>
      </c>
      <c r="O4184" s="28">
        <f>'Data &amp; Parameter'!$E$16*'Data &amp; Parameter'!$E$17*('Data &amp; Parameter'!$E$18+'Data &amp; Parameter'!$E$19)*'Data &amp; Parameter'!$E$20*'Data &amp; Parameter'!$E$37*N4184</f>
        <v>0</v>
      </c>
      <c r="P4184">
        <f>ROUNDUP(IF(D4184&gt;$D$4,0,($D$4-D4184+1)/365),0)</f>
        <v>0</v>
      </c>
      <c r="Q4184">
        <f>ROUNDUP(IF(D4184&gt;$D$5,0,($D$5-D4184+1)/365),0)</f>
        <v>0</v>
      </c>
      <c r="R4184" s="28">
        <f>IF(OR(P4184=1,Q4184=1),IF(D4184+364&lt;=$D$5,(D4184+364-$D$4+1)/365,IF(D4184&gt;$D$4,($D$5-D4184+1)/365,$D$6/365)),0)</f>
        <v>0</v>
      </c>
      <c r="S4184" s="28">
        <f>'Data &amp; Parameter'!$E$16*'Data &amp; Parameter'!$E$17*('Data &amp; Parameter'!$E$18+'Data &amp; Parameter'!$E$19)*'Data &amp; Parameter'!$E$20*'Data &amp; Parameter'!$E$37*R4184</f>
        <v>0</v>
      </c>
      <c r="T4184" s="28">
        <f t="shared" si="65"/>
        <v>0</v>
      </c>
    </row>
    <row r="4185" spans="1:20" ht="15.75" customHeight="1" x14ac:dyDescent="0.35">
      <c r="A4185">
        <v>4178</v>
      </c>
      <c r="B4185" s="76">
        <v>44255.641701388886</v>
      </c>
      <c r="C4185" s="1" t="s">
        <v>13247</v>
      </c>
      <c r="D4185" s="76">
        <v>44255.642476851848</v>
      </c>
      <c r="E4185" s="1" t="s">
        <v>13248</v>
      </c>
      <c r="F4185" s="1" t="s">
        <v>13249</v>
      </c>
      <c r="G4185" s="1" t="s">
        <v>123</v>
      </c>
      <c r="H4185" s="1" t="s">
        <v>124</v>
      </c>
      <c r="I4185" s="1" t="s">
        <v>125</v>
      </c>
      <c r="J4185" s="1" t="s">
        <v>10085</v>
      </c>
      <c r="K4185" s="1" t="s">
        <v>13250</v>
      </c>
      <c r="L4185">
        <f>ROUNDUP(IF(B4185&gt;$D$4,0,($D$4-B4185+1)/365),0)</f>
        <v>0</v>
      </c>
      <c r="M4185">
        <f>ROUNDUP(IF(B4185&gt;$D$5,0,($D$5-B4185+1)/365),0)</f>
        <v>0</v>
      </c>
      <c r="N4185" s="28">
        <f>IF(OR(L4185=1,M4185=1),IF(B4185+364&lt;=$D$5,(B4185+364-$D$4+1)/365,IF(B4185&gt;$D$4,($D$5-B4185+1)/365,$D$6/365)),0)</f>
        <v>0</v>
      </c>
      <c r="O4185" s="28">
        <f>'Data &amp; Parameter'!$E$16*'Data &amp; Parameter'!$E$17*('Data &amp; Parameter'!$E$18+'Data &amp; Parameter'!$E$19)*'Data &amp; Parameter'!$E$20*'Data &amp; Parameter'!$E$37*N4185</f>
        <v>0</v>
      </c>
      <c r="P4185">
        <f>ROUNDUP(IF(D4185&gt;$D$4,0,($D$4-D4185+1)/365),0)</f>
        <v>0</v>
      </c>
      <c r="Q4185">
        <f>ROUNDUP(IF(D4185&gt;$D$5,0,($D$5-D4185+1)/365),0)</f>
        <v>0</v>
      </c>
      <c r="R4185" s="28">
        <f>IF(OR(P4185=1,Q4185=1),IF(D4185+364&lt;=$D$5,(D4185+364-$D$4+1)/365,IF(D4185&gt;$D$4,($D$5-D4185+1)/365,$D$6/365)),0)</f>
        <v>0</v>
      </c>
      <c r="S4185" s="28">
        <f>'Data &amp; Parameter'!$E$16*'Data &amp; Parameter'!$E$17*('Data &amp; Parameter'!$E$18+'Data &amp; Parameter'!$E$19)*'Data &amp; Parameter'!$E$20*'Data &amp; Parameter'!$E$37*R4185</f>
        <v>0</v>
      </c>
      <c r="T4185" s="28">
        <f t="shared" si="65"/>
        <v>0</v>
      </c>
    </row>
    <row r="4186" spans="1:20" ht="15.75" customHeight="1" x14ac:dyDescent="0.35">
      <c r="A4186">
        <v>4179</v>
      </c>
      <c r="B4186" s="76">
        <v>44255.644976851851</v>
      </c>
      <c r="C4186" s="1" t="s">
        <v>13251</v>
      </c>
      <c r="D4186" s="76">
        <v>44255.645868055552</v>
      </c>
      <c r="E4186" s="1" t="s">
        <v>13252</v>
      </c>
      <c r="F4186" s="1" t="s">
        <v>13253</v>
      </c>
      <c r="G4186" s="1" t="s">
        <v>123</v>
      </c>
      <c r="H4186" s="1" t="s">
        <v>124</v>
      </c>
      <c r="I4186" s="1" t="s">
        <v>125</v>
      </c>
      <c r="J4186" s="1" t="s">
        <v>9694</v>
      </c>
      <c r="K4186" s="1" t="s">
        <v>12832</v>
      </c>
      <c r="L4186">
        <f>ROUNDUP(IF(B4186&gt;$D$4,0,($D$4-B4186+1)/365),0)</f>
        <v>0</v>
      </c>
      <c r="M4186">
        <f>ROUNDUP(IF(B4186&gt;$D$5,0,($D$5-B4186+1)/365),0)</f>
        <v>0</v>
      </c>
      <c r="N4186" s="28">
        <f>IF(OR(L4186=1,M4186=1),IF(B4186+364&lt;=$D$5,(B4186+364-$D$4+1)/365,IF(B4186&gt;$D$4,($D$5-B4186+1)/365,$D$6/365)),0)</f>
        <v>0</v>
      </c>
      <c r="O4186" s="28">
        <f>'Data &amp; Parameter'!$E$16*'Data &amp; Parameter'!$E$17*('Data &amp; Parameter'!$E$18+'Data &amp; Parameter'!$E$19)*'Data &amp; Parameter'!$E$20*'Data &amp; Parameter'!$E$37*N4186</f>
        <v>0</v>
      </c>
      <c r="P4186">
        <f>ROUNDUP(IF(D4186&gt;$D$4,0,($D$4-D4186+1)/365),0)</f>
        <v>0</v>
      </c>
      <c r="Q4186">
        <f>ROUNDUP(IF(D4186&gt;$D$5,0,($D$5-D4186+1)/365),0)</f>
        <v>0</v>
      </c>
      <c r="R4186" s="28">
        <f>IF(OR(P4186=1,Q4186=1),IF(D4186+364&lt;=$D$5,(D4186+364-$D$4+1)/365,IF(D4186&gt;$D$4,($D$5-D4186+1)/365,$D$6/365)),0)</f>
        <v>0</v>
      </c>
      <c r="S4186" s="28">
        <f>'Data &amp; Parameter'!$E$16*'Data &amp; Parameter'!$E$17*('Data &amp; Parameter'!$E$18+'Data &amp; Parameter'!$E$19)*'Data &amp; Parameter'!$E$20*'Data &amp; Parameter'!$E$37*R4186</f>
        <v>0</v>
      </c>
      <c r="T4186" s="28">
        <f t="shared" si="65"/>
        <v>0</v>
      </c>
    </row>
    <row r="4187" spans="1:20" ht="15.75" customHeight="1" x14ac:dyDescent="0.35">
      <c r="A4187">
        <v>4180</v>
      </c>
      <c r="B4187" s="76">
        <v>44255.64508101852</v>
      </c>
      <c r="C4187" s="1" t="s">
        <v>13254</v>
      </c>
      <c r="D4187" s="76">
        <v>44255.645555555559</v>
      </c>
      <c r="E4187" s="1" t="s">
        <v>13255</v>
      </c>
      <c r="F4187" s="1" t="s">
        <v>13256</v>
      </c>
      <c r="G4187" s="1" t="s">
        <v>123</v>
      </c>
      <c r="H4187" s="1" t="s">
        <v>124</v>
      </c>
      <c r="I4187" s="1" t="s">
        <v>125</v>
      </c>
      <c r="J4187" s="1" t="s">
        <v>10085</v>
      </c>
      <c r="K4187" s="1" t="s">
        <v>10085</v>
      </c>
      <c r="L4187">
        <f>ROUNDUP(IF(B4187&gt;$D$4,0,($D$4-B4187+1)/365),0)</f>
        <v>0</v>
      </c>
      <c r="M4187">
        <f>ROUNDUP(IF(B4187&gt;$D$5,0,($D$5-B4187+1)/365),0)</f>
        <v>0</v>
      </c>
      <c r="N4187" s="28">
        <f>IF(OR(L4187=1,M4187=1),IF(B4187+364&lt;=$D$5,(B4187+364-$D$4+1)/365,IF(B4187&gt;$D$4,($D$5-B4187+1)/365,$D$6/365)),0)</f>
        <v>0</v>
      </c>
      <c r="O4187" s="28">
        <f>'Data &amp; Parameter'!$E$16*'Data &amp; Parameter'!$E$17*('Data &amp; Parameter'!$E$18+'Data &amp; Parameter'!$E$19)*'Data &amp; Parameter'!$E$20*'Data &amp; Parameter'!$E$37*N4187</f>
        <v>0</v>
      </c>
      <c r="P4187">
        <f>ROUNDUP(IF(D4187&gt;$D$4,0,($D$4-D4187+1)/365),0)</f>
        <v>0</v>
      </c>
      <c r="Q4187">
        <f>ROUNDUP(IF(D4187&gt;$D$5,0,($D$5-D4187+1)/365),0)</f>
        <v>0</v>
      </c>
      <c r="R4187" s="28">
        <f>IF(OR(P4187=1,Q4187=1),IF(D4187+364&lt;=$D$5,(D4187+364-$D$4+1)/365,IF(D4187&gt;$D$4,($D$5-D4187+1)/365,$D$6/365)),0)</f>
        <v>0</v>
      </c>
      <c r="S4187" s="28">
        <f>'Data &amp; Parameter'!$E$16*'Data &amp; Parameter'!$E$17*('Data &amp; Parameter'!$E$18+'Data &amp; Parameter'!$E$19)*'Data &amp; Parameter'!$E$20*'Data &amp; Parameter'!$E$37*R4187</f>
        <v>0</v>
      </c>
      <c r="T4187" s="28">
        <f t="shared" si="65"/>
        <v>0</v>
      </c>
    </row>
    <row r="4188" spans="1:20" ht="15.75" customHeight="1" x14ac:dyDescent="0.35">
      <c r="A4188">
        <v>4181</v>
      </c>
      <c r="B4188" s="76">
        <v>44255.648032407407</v>
      </c>
      <c r="C4188" s="1" t="s">
        <v>13257</v>
      </c>
      <c r="D4188" s="76">
        <v>44255.648831018523</v>
      </c>
      <c r="E4188" s="1" t="s">
        <v>13258</v>
      </c>
      <c r="F4188" s="1" t="s">
        <v>13259</v>
      </c>
      <c r="G4188" s="1" t="s">
        <v>123</v>
      </c>
      <c r="H4188" s="1" t="s">
        <v>124</v>
      </c>
      <c r="I4188" s="1" t="s">
        <v>125</v>
      </c>
      <c r="J4188" s="1" t="s">
        <v>10085</v>
      </c>
      <c r="K4188" s="1" t="s">
        <v>10085</v>
      </c>
      <c r="L4188">
        <f>ROUNDUP(IF(B4188&gt;$D$4,0,($D$4-B4188+1)/365),0)</f>
        <v>0</v>
      </c>
      <c r="M4188">
        <f>ROUNDUP(IF(B4188&gt;$D$5,0,($D$5-B4188+1)/365),0)</f>
        <v>0</v>
      </c>
      <c r="N4188" s="28">
        <f>IF(OR(L4188=1,M4188=1),IF(B4188+364&lt;=$D$5,(B4188+364-$D$4+1)/365,IF(B4188&gt;$D$4,($D$5-B4188+1)/365,$D$6/365)),0)</f>
        <v>0</v>
      </c>
      <c r="O4188" s="28">
        <f>'Data &amp; Parameter'!$E$16*'Data &amp; Parameter'!$E$17*('Data &amp; Parameter'!$E$18+'Data &amp; Parameter'!$E$19)*'Data &amp; Parameter'!$E$20*'Data &amp; Parameter'!$E$37*N4188</f>
        <v>0</v>
      </c>
      <c r="P4188">
        <f>ROUNDUP(IF(D4188&gt;$D$4,0,($D$4-D4188+1)/365),0)</f>
        <v>0</v>
      </c>
      <c r="Q4188">
        <f>ROUNDUP(IF(D4188&gt;$D$5,0,($D$5-D4188+1)/365),0)</f>
        <v>0</v>
      </c>
      <c r="R4188" s="28">
        <f>IF(OR(P4188=1,Q4188=1),IF(D4188+364&lt;=$D$5,(D4188+364-$D$4+1)/365,IF(D4188&gt;$D$4,($D$5-D4188+1)/365,$D$6/365)),0)</f>
        <v>0</v>
      </c>
      <c r="S4188" s="28">
        <f>'Data &amp; Parameter'!$E$16*'Data &amp; Parameter'!$E$17*('Data &amp; Parameter'!$E$18+'Data &amp; Parameter'!$E$19)*'Data &amp; Parameter'!$E$20*'Data &amp; Parameter'!$E$37*R4188</f>
        <v>0</v>
      </c>
      <c r="T4188" s="28">
        <f t="shared" si="65"/>
        <v>0</v>
      </c>
    </row>
    <row r="4189" spans="1:20" ht="15.75" customHeight="1" x14ac:dyDescent="0.35">
      <c r="A4189">
        <v>4182</v>
      </c>
      <c r="B4189" s="76">
        <v>44255.64842592593</v>
      </c>
      <c r="C4189" s="1" t="s">
        <v>13260</v>
      </c>
      <c r="D4189" s="76">
        <v>44255.648969907408</v>
      </c>
      <c r="E4189" s="1" t="s">
        <v>13261</v>
      </c>
      <c r="F4189" s="1" t="s">
        <v>13262</v>
      </c>
      <c r="G4189" s="1" t="s">
        <v>123</v>
      </c>
      <c r="H4189" s="1" t="s">
        <v>124</v>
      </c>
      <c r="I4189" s="1" t="s">
        <v>125</v>
      </c>
      <c r="J4189" s="1" t="s">
        <v>9694</v>
      </c>
      <c r="K4189" s="1" t="s">
        <v>12832</v>
      </c>
      <c r="L4189">
        <f>ROUNDUP(IF(B4189&gt;$D$4,0,($D$4-B4189+1)/365),0)</f>
        <v>0</v>
      </c>
      <c r="M4189">
        <f>ROUNDUP(IF(B4189&gt;$D$5,0,($D$5-B4189+1)/365),0)</f>
        <v>0</v>
      </c>
      <c r="N4189" s="28">
        <f>IF(OR(L4189=1,M4189=1),IF(B4189+364&lt;=$D$5,(B4189+364-$D$4+1)/365,IF(B4189&gt;$D$4,($D$5-B4189+1)/365,$D$6/365)),0)</f>
        <v>0</v>
      </c>
      <c r="O4189" s="28">
        <f>'Data &amp; Parameter'!$E$16*'Data &amp; Parameter'!$E$17*('Data &amp; Parameter'!$E$18+'Data &amp; Parameter'!$E$19)*'Data &amp; Parameter'!$E$20*'Data &amp; Parameter'!$E$37*N4189</f>
        <v>0</v>
      </c>
      <c r="P4189">
        <f>ROUNDUP(IF(D4189&gt;$D$4,0,($D$4-D4189+1)/365),0)</f>
        <v>0</v>
      </c>
      <c r="Q4189">
        <f>ROUNDUP(IF(D4189&gt;$D$5,0,($D$5-D4189+1)/365),0)</f>
        <v>0</v>
      </c>
      <c r="R4189" s="28">
        <f>IF(OR(P4189=1,Q4189=1),IF(D4189+364&lt;=$D$5,(D4189+364-$D$4+1)/365,IF(D4189&gt;$D$4,($D$5-D4189+1)/365,$D$6/365)),0)</f>
        <v>0</v>
      </c>
      <c r="S4189" s="28">
        <f>'Data &amp; Parameter'!$E$16*'Data &amp; Parameter'!$E$17*('Data &amp; Parameter'!$E$18+'Data &amp; Parameter'!$E$19)*'Data &amp; Parameter'!$E$20*'Data &amp; Parameter'!$E$37*R4189</f>
        <v>0</v>
      </c>
      <c r="T4189" s="28">
        <f t="shared" si="65"/>
        <v>0</v>
      </c>
    </row>
    <row r="4190" spans="1:20" ht="15.75" customHeight="1" x14ac:dyDescent="0.35">
      <c r="A4190">
        <v>4183</v>
      </c>
      <c r="B4190" s="76">
        <v>44255.651388888888</v>
      </c>
      <c r="C4190" s="1" t="s">
        <v>13263</v>
      </c>
      <c r="D4190" s="76">
        <v>44255.651817129634</v>
      </c>
      <c r="E4190" s="1" t="s">
        <v>13264</v>
      </c>
      <c r="F4190" s="1" t="s">
        <v>13265</v>
      </c>
      <c r="G4190" s="1" t="s">
        <v>123</v>
      </c>
      <c r="H4190" s="1" t="s">
        <v>124</v>
      </c>
      <c r="I4190" s="1" t="s">
        <v>125</v>
      </c>
      <c r="J4190" s="1" t="s">
        <v>10085</v>
      </c>
      <c r="K4190" s="1" t="s">
        <v>10085</v>
      </c>
      <c r="L4190">
        <f>ROUNDUP(IF(B4190&gt;$D$4,0,($D$4-B4190+1)/365),0)</f>
        <v>0</v>
      </c>
      <c r="M4190">
        <f>ROUNDUP(IF(B4190&gt;$D$5,0,($D$5-B4190+1)/365),0)</f>
        <v>0</v>
      </c>
      <c r="N4190" s="28">
        <f>IF(OR(L4190=1,M4190=1),IF(B4190+364&lt;=$D$5,(B4190+364-$D$4+1)/365,IF(B4190&gt;$D$4,($D$5-B4190+1)/365,$D$6/365)),0)</f>
        <v>0</v>
      </c>
      <c r="O4190" s="28">
        <f>'Data &amp; Parameter'!$E$16*'Data &amp; Parameter'!$E$17*('Data &amp; Parameter'!$E$18+'Data &amp; Parameter'!$E$19)*'Data &amp; Parameter'!$E$20*'Data &amp; Parameter'!$E$37*N4190</f>
        <v>0</v>
      </c>
      <c r="P4190">
        <f>ROUNDUP(IF(D4190&gt;$D$4,0,($D$4-D4190+1)/365),0)</f>
        <v>0</v>
      </c>
      <c r="Q4190">
        <f>ROUNDUP(IF(D4190&gt;$D$5,0,($D$5-D4190+1)/365),0)</f>
        <v>0</v>
      </c>
      <c r="R4190" s="28">
        <f>IF(OR(P4190=1,Q4190=1),IF(D4190+364&lt;=$D$5,(D4190+364-$D$4+1)/365,IF(D4190&gt;$D$4,($D$5-D4190+1)/365,$D$6/365)),0)</f>
        <v>0</v>
      </c>
      <c r="S4190" s="28">
        <f>'Data &amp; Parameter'!$E$16*'Data &amp; Parameter'!$E$17*('Data &amp; Parameter'!$E$18+'Data &amp; Parameter'!$E$19)*'Data &amp; Parameter'!$E$20*'Data &amp; Parameter'!$E$37*R4190</f>
        <v>0</v>
      </c>
      <c r="T4190" s="28">
        <f t="shared" si="65"/>
        <v>0</v>
      </c>
    </row>
    <row r="4191" spans="1:20" ht="15.75" customHeight="1" x14ac:dyDescent="0.35">
      <c r="A4191">
        <v>4184</v>
      </c>
      <c r="B4191" s="76">
        <v>44255.654224537036</v>
      </c>
      <c r="C4191" s="1" t="s">
        <v>13266</v>
      </c>
      <c r="D4191" s="76">
        <v>44255.654826388884</v>
      </c>
      <c r="E4191" s="1" t="s">
        <v>13267</v>
      </c>
      <c r="F4191" s="1" t="s">
        <v>13268</v>
      </c>
      <c r="G4191" s="1" t="s">
        <v>123</v>
      </c>
      <c r="H4191" s="1" t="s">
        <v>124</v>
      </c>
      <c r="I4191" s="1" t="s">
        <v>125</v>
      </c>
      <c r="J4191" s="1" t="s">
        <v>10085</v>
      </c>
      <c r="K4191" s="1" t="s">
        <v>10085</v>
      </c>
      <c r="L4191">
        <f>ROUNDUP(IF(B4191&gt;$D$4,0,($D$4-B4191+1)/365),0)</f>
        <v>0</v>
      </c>
      <c r="M4191">
        <f>ROUNDUP(IF(B4191&gt;$D$5,0,($D$5-B4191+1)/365),0)</f>
        <v>0</v>
      </c>
      <c r="N4191" s="28">
        <f>IF(OR(L4191=1,M4191=1),IF(B4191+364&lt;=$D$5,(B4191+364-$D$4+1)/365,IF(B4191&gt;$D$4,($D$5-B4191+1)/365,$D$6/365)),0)</f>
        <v>0</v>
      </c>
      <c r="O4191" s="28">
        <f>'Data &amp; Parameter'!$E$16*'Data &amp; Parameter'!$E$17*('Data &amp; Parameter'!$E$18+'Data &amp; Parameter'!$E$19)*'Data &amp; Parameter'!$E$20*'Data &amp; Parameter'!$E$37*N4191</f>
        <v>0</v>
      </c>
      <c r="P4191">
        <f>ROUNDUP(IF(D4191&gt;$D$4,0,($D$4-D4191+1)/365),0)</f>
        <v>0</v>
      </c>
      <c r="Q4191">
        <f>ROUNDUP(IF(D4191&gt;$D$5,0,($D$5-D4191+1)/365),0)</f>
        <v>0</v>
      </c>
      <c r="R4191" s="28">
        <f>IF(OR(P4191=1,Q4191=1),IF(D4191+364&lt;=$D$5,(D4191+364-$D$4+1)/365,IF(D4191&gt;$D$4,($D$5-D4191+1)/365,$D$6/365)),0)</f>
        <v>0</v>
      </c>
      <c r="S4191" s="28">
        <f>'Data &amp; Parameter'!$E$16*'Data &amp; Parameter'!$E$17*('Data &amp; Parameter'!$E$18+'Data &amp; Parameter'!$E$19)*'Data &amp; Parameter'!$E$20*'Data &amp; Parameter'!$E$37*R4191</f>
        <v>0</v>
      </c>
      <c r="T4191" s="28">
        <f t="shared" si="65"/>
        <v>0</v>
      </c>
    </row>
    <row r="4192" spans="1:20" ht="15.75" customHeight="1" x14ac:dyDescent="0.35">
      <c r="A4192">
        <v>4185</v>
      </c>
      <c r="B4192" s="76">
        <v>44255.657685185186</v>
      </c>
      <c r="C4192" s="1" t="s">
        <v>13269</v>
      </c>
      <c r="D4192" s="76">
        <v>44255.658356481479</v>
      </c>
      <c r="E4192" s="1" t="s">
        <v>13270</v>
      </c>
      <c r="F4192" s="1" t="s">
        <v>13271</v>
      </c>
      <c r="G4192" s="1" t="s">
        <v>123</v>
      </c>
      <c r="H4192" s="1" t="s">
        <v>124</v>
      </c>
      <c r="I4192" s="1" t="s">
        <v>125</v>
      </c>
      <c r="J4192" s="1" t="s">
        <v>10085</v>
      </c>
      <c r="K4192" s="1" t="s">
        <v>10085</v>
      </c>
      <c r="L4192">
        <f>ROUNDUP(IF(B4192&gt;$D$4,0,($D$4-B4192+1)/365),0)</f>
        <v>0</v>
      </c>
      <c r="M4192">
        <f>ROUNDUP(IF(B4192&gt;$D$5,0,($D$5-B4192+1)/365),0)</f>
        <v>0</v>
      </c>
      <c r="N4192" s="28">
        <f>IF(OR(L4192=1,M4192=1),IF(B4192+364&lt;=$D$5,(B4192+364-$D$4+1)/365,IF(B4192&gt;$D$4,($D$5-B4192+1)/365,$D$6/365)),0)</f>
        <v>0</v>
      </c>
      <c r="O4192" s="28">
        <f>'Data &amp; Parameter'!$E$16*'Data &amp; Parameter'!$E$17*('Data &amp; Parameter'!$E$18+'Data &amp; Parameter'!$E$19)*'Data &amp; Parameter'!$E$20*'Data &amp; Parameter'!$E$37*N4192</f>
        <v>0</v>
      </c>
      <c r="P4192">
        <f>ROUNDUP(IF(D4192&gt;$D$4,0,($D$4-D4192+1)/365),0)</f>
        <v>0</v>
      </c>
      <c r="Q4192">
        <f>ROUNDUP(IF(D4192&gt;$D$5,0,($D$5-D4192+1)/365),0)</f>
        <v>0</v>
      </c>
      <c r="R4192" s="28">
        <f>IF(OR(P4192=1,Q4192=1),IF(D4192+364&lt;=$D$5,(D4192+364-$D$4+1)/365,IF(D4192&gt;$D$4,($D$5-D4192+1)/365,$D$6/365)),0)</f>
        <v>0</v>
      </c>
      <c r="S4192" s="28">
        <f>'Data &amp; Parameter'!$E$16*'Data &amp; Parameter'!$E$17*('Data &amp; Parameter'!$E$18+'Data &amp; Parameter'!$E$19)*'Data &amp; Parameter'!$E$20*'Data &amp; Parameter'!$E$37*R4192</f>
        <v>0</v>
      </c>
      <c r="T4192" s="28">
        <f t="shared" si="65"/>
        <v>0</v>
      </c>
    </row>
    <row r="4193" spans="1:20" ht="15.75" customHeight="1" x14ac:dyDescent="0.35">
      <c r="A4193">
        <v>4186</v>
      </c>
      <c r="B4193" s="76">
        <v>44256.188194444447</v>
      </c>
      <c r="C4193" s="1" t="s">
        <v>13272</v>
      </c>
      <c r="D4193" s="76">
        <v>44256.189444444448</v>
      </c>
      <c r="E4193" s="1" t="s">
        <v>13273</v>
      </c>
      <c r="F4193" s="1" t="s">
        <v>13274</v>
      </c>
      <c r="G4193" s="1" t="s">
        <v>123</v>
      </c>
      <c r="H4193" s="1" t="s">
        <v>124</v>
      </c>
      <c r="I4193" s="1" t="s">
        <v>125</v>
      </c>
      <c r="J4193" s="1" t="s">
        <v>9694</v>
      </c>
      <c r="K4193" s="1" t="s">
        <v>12832</v>
      </c>
      <c r="L4193">
        <f>ROUNDUP(IF(B4193&gt;$D$4,0,($D$4-B4193+1)/365),0)</f>
        <v>0</v>
      </c>
      <c r="M4193">
        <f>ROUNDUP(IF(B4193&gt;$D$5,0,($D$5-B4193+1)/365),0)</f>
        <v>0</v>
      </c>
      <c r="N4193" s="28">
        <f>IF(OR(L4193=1,M4193=1),IF(B4193+364&lt;=$D$5,(B4193+364-$D$4+1)/365,IF(B4193&gt;$D$4,($D$5-B4193+1)/365,$D$6/365)),0)</f>
        <v>0</v>
      </c>
      <c r="O4193" s="28">
        <f>'Data &amp; Parameter'!$E$16*'Data &amp; Parameter'!$E$17*('Data &amp; Parameter'!$E$18+'Data &amp; Parameter'!$E$19)*'Data &amp; Parameter'!$E$20*'Data &amp; Parameter'!$E$37*N4193</f>
        <v>0</v>
      </c>
      <c r="P4193">
        <f>ROUNDUP(IF(D4193&gt;$D$4,0,($D$4-D4193+1)/365),0)</f>
        <v>0</v>
      </c>
      <c r="Q4193">
        <f>ROUNDUP(IF(D4193&gt;$D$5,0,($D$5-D4193+1)/365),0)</f>
        <v>0</v>
      </c>
      <c r="R4193" s="28">
        <f>IF(OR(P4193=1,Q4193=1),IF(D4193+364&lt;=$D$5,(D4193+364-$D$4+1)/365,IF(D4193&gt;$D$4,($D$5-D4193+1)/365,$D$6/365)),0)</f>
        <v>0</v>
      </c>
      <c r="S4193" s="28">
        <f>'Data &amp; Parameter'!$E$16*'Data &amp; Parameter'!$E$17*('Data &amp; Parameter'!$E$18+'Data &amp; Parameter'!$E$19)*'Data &amp; Parameter'!$E$20*'Data &amp; Parameter'!$E$37*R4193</f>
        <v>0</v>
      </c>
      <c r="T4193" s="28">
        <f t="shared" si="65"/>
        <v>0</v>
      </c>
    </row>
    <row r="4194" spans="1:20" ht="15.75" customHeight="1" x14ac:dyDescent="0.35">
      <c r="A4194">
        <v>4187</v>
      </c>
      <c r="B4194" s="76">
        <v>44256.191377314812</v>
      </c>
      <c r="C4194" s="1" t="s">
        <v>13275</v>
      </c>
      <c r="D4194" s="76">
        <v>44256.192858796298</v>
      </c>
      <c r="E4194" s="1" t="s">
        <v>13276</v>
      </c>
      <c r="F4194" s="1" t="s">
        <v>13277</v>
      </c>
      <c r="G4194" s="1" t="s">
        <v>123</v>
      </c>
      <c r="H4194" s="1" t="s">
        <v>124</v>
      </c>
      <c r="I4194" s="1" t="s">
        <v>125</v>
      </c>
      <c r="J4194" s="1" t="s">
        <v>9694</v>
      </c>
      <c r="K4194" s="1" t="s">
        <v>12832</v>
      </c>
      <c r="L4194">
        <f>ROUNDUP(IF(B4194&gt;$D$4,0,($D$4-B4194+1)/365),0)</f>
        <v>0</v>
      </c>
      <c r="M4194">
        <f>ROUNDUP(IF(B4194&gt;$D$5,0,($D$5-B4194+1)/365),0)</f>
        <v>0</v>
      </c>
      <c r="N4194" s="28">
        <f>IF(OR(L4194=1,M4194=1),IF(B4194+364&lt;=$D$5,(B4194+364-$D$4+1)/365,IF(B4194&gt;$D$4,($D$5-B4194+1)/365,$D$6/365)),0)</f>
        <v>0</v>
      </c>
      <c r="O4194" s="28">
        <f>'Data &amp; Parameter'!$E$16*'Data &amp; Parameter'!$E$17*('Data &amp; Parameter'!$E$18+'Data &amp; Parameter'!$E$19)*'Data &amp; Parameter'!$E$20*'Data &amp; Parameter'!$E$37*N4194</f>
        <v>0</v>
      </c>
      <c r="P4194">
        <f>ROUNDUP(IF(D4194&gt;$D$4,0,($D$4-D4194+1)/365),0)</f>
        <v>0</v>
      </c>
      <c r="Q4194">
        <f>ROUNDUP(IF(D4194&gt;$D$5,0,($D$5-D4194+1)/365),0)</f>
        <v>0</v>
      </c>
      <c r="R4194" s="28">
        <f>IF(OR(P4194=1,Q4194=1),IF(D4194+364&lt;=$D$5,(D4194+364-$D$4+1)/365,IF(D4194&gt;$D$4,($D$5-D4194+1)/365,$D$6/365)),0)</f>
        <v>0</v>
      </c>
      <c r="S4194" s="28">
        <f>'Data &amp; Parameter'!$E$16*'Data &amp; Parameter'!$E$17*('Data &amp; Parameter'!$E$18+'Data &amp; Parameter'!$E$19)*'Data &amp; Parameter'!$E$20*'Data &amp; Parameter'!$E$37*R4194</f>
        <v>0</v>
      </c>
      <c r="T4194" s="28">
        <f t="shared" si="65"/>
        <v>0</v>
      </c>
    </row>
    <row r="4195" spans="1:20" ht="15.75" customHeight="1" x14ac:dyDescent="0.35">
      <c r="A4195">
        <v>4188</v>
      </c>
      <c r="B4195" s="76">
        <v>44256.194756944446</v>
      </c>
      <c r="C4195" s="1" t="s">
        <v>13278</v>
      </c>
      <c r="D4195" s="76">
        <v>44256.19939814815</v>
      </c>
      <c r="E4195" s="1" t="s">
        <v>13279</v>
      </c>
      <c r="F4195" s="1" t="s">
        <v>13280</v>
      </c>
      <c r="G4195" s="1" t="s">
        <v>123</v>
      </c>
      <c r="H4195" s="1" t="s">
        <v>124</v>
      </c>
      <c r="I4195" s="1" t="s">
        <v>125</v>
      </c>
      <c r="J4195" s="1" t="s">
        <v>9694</v>
      </c>
      <c r="K4195" s="1" t="s">
        <v>13281</v>
      </c>
      <c r="L4195">
        <f>ROUNDUP(IF(B4195&gt;$D$4,0,($D$4-B4195+1)/365),0)</f>
        <v>0</v>
      </c>
      <c r="M4195">
        <f>ROUNDUP(IF(B4195&gt;$D$5,0,($D$5-B4195+1)/365),0)</f>
        <v>0</v>
      </c>
      <c r="N4195" s="28">
        <f>IF(OR(L4195=1,M4195=1),IF(B4195+364&lt;=$D$5,(B4195+364-$D$4+1)/365,IF(B4195&gt;$D$4,($D$5-B4195+1)/365,$D$6/365)),0)</f>
        <v>0</v>
      </c>
      <c r="O4195" s="28">
        <f>'Data &amp; Parameter'!$E$16*'Data &amp; Parameter'!$E$17*('Data &amp; Parameter'!$E$18+'Data &amp; Parameter'!$E$19)*'Data &amp; Parameter'!$E$20*'Data &amp; Parameter'!$E$37*N4195</f>
        <v>0</v>
      </c>
      <c r="P4195">
        <f>ROUNDUP(IF(D4195&gt;$D$4,0,($D$4-D4195+1)/365),0)</f>
        <v>0</v>
      </c>
      <c r="Q4195">
        <f>ROUNDUP(IF(D4195&gt;$D$5,0,($D$5-D4195+1)/365),0)</f>
        <v>0</v>
      </c>
      <c r="R4195" s="28">
        <f>IF(OR(P4195=1,Q4195=1),IF(D4195+364&lt;=$D$5,(D4195+364-$D$4+1)/365,IF(D4195&gt;$D$4,($D$5-D4195+1)/365,$D$6/365)),0)</f>
        <v>0</v>
      </c>
      <c r="S4195" s="28">
        <f>'Data &amp; Parameter'!$E$16*'Data &amp; Parameter'!$E$17*('Data &amp; Parameter'!$E$18+'Data &amp; Parameter'!$E$19)*'Data &amp; Parameter'!$E$20*'Data &amp; Parameter'!$E$37*R4195</f>
        <v>0</v>
      </c>
      <c r="T4195" s="28">
        <f t="shared" si="65"/>
        <v>0</v>
      </c>
    </row>
    <row r="4196" spans="1:20" ht="15.75" customHeight="1" x14ac:dyDescent="0.35">
      <c r="A4196">
        <v>4189</v>
      </c>
      <c r="B4196" s="76">
        <v>44256.202025462961</v>
      </c>
      <c r="C4196" s="1" t="s">
        <v>13282</v>
      </c>
      <c r="D4196" s="76">
        <v>44256.203969907408</v>
      </c>
      <c r="E4196" s="1" t="s">
        <v>13283</v>
      </c>
      <c r="F4196" s="1" t="s">
        <v>13284</v>
      </c>
      <c r="G4196" s="1" t="s">
        <v>123</v>
      </c>
      <c r="H4196" s="1" t="s">
        <v>124</v>
      </c>
      <c r="I4196" s="1" t="s">
        <v>125</v>
      </c>
      <c r="J4196" s="1" t="s">
        <v>9694</v>
      </c>
      <c r="K4196" s="1" t="s">
        <v>13281</v>
      </c>
      <c r="L4196">
        <f>ROUNDUP(IF(B4196&gt;$D$4,0,($D$4-B4196+1)/365),0)</f>
        <v>0</v>
      </c>
      <c r="M4196">
        <f>ROUNDUP(IF(B4196&gt;$D$5,0,($D$5-B4196+1)/365),0)</f>
        <v>0</v>
      </c>
      <c r="N4196" s="28">
        <f>IF(OR(L4196=1,M4196=1),IF(B4196+364&lt;=$D$5,(B4196+364-$D$4+1)/365,IF(B4196&gt;$D$4,($D$5-B4196+1)/365,$D$6/365)),0)</f>
        <v>0</v>
      </c>
      <c r="O4196" s="28">
        <f>'Data &amp; Parameter'!$E$16*'Data &amp; Parameter'!$E$17*('Data &amp; Parameter'!$E$18+'Data &amp; Parameter'!$E$19)*'Data &amp; Parameter'!$E$20*'Data &amp; Parameter'!$E$37*N4196</f>
        <v>0</v>
      </c>
      <c r="P4196">
        <f>ROUNDUP(IF(D4196&gt;$D$4,0,($D$4-D4196+1)/365),0)</f>
        <v>0</v>
      </c>
      <c r="Q4196">
        <f>ROUNDUP(IF(D4196&gt;$D$5,0,($D$5-D4196+1)/365),0)</f>
        <v>0</v>
      </c>
      <c r="R4196" s="28">
        <f>IF(OR(P4196=1,Q4196=1),IF(D4196+364&lt;=$D$5,(D4196+364-$D$4+1)/365,IF(D4196&gt;$D$4,($D$5-D4196+1)/365,$D$6/365)),0)</f>
        <v>0</v>
      </c>
      <c r="S4196" s="28">
        <f>'Data &amp; Parameter'!$E$16*'Data &amp; Parameter'!$E$17*('Data &amp; Parameter'!$E$18+'Data &amp; Parameter'!$E$19)*'Data &amp; Parameter'!$E$20*'Data &amp; Parameter'!$E$37*R4196</f>
        <v>0</v>
      </c>
      <c r="T4196" s="28">
        <f t="shared" si="65"/>
        <v>0</v>
      </c>
    </row>
    <row r="4197" spans="1:20" ht="15.75" customHeight="1" x14ac:dyDescent="0.35">
      <c r="A4197">
        <v>4190</v>
      </c>
      <c r="B4197" s="76">
        <v>44256.209861111114</v>
      </c>
      <c r="C4197" s="1" t="s">
        <v>13285</v>
      </c>
      <c r="D4197" s="76">
        <v>44256.21162037037</v>
      </c>
      <c r="E4197" s="1" t="s">
        <v>13286</v>
      </c>
      <c r="F4197" s="1" t="s">
        <v>13287</v>
      </c>
      <c r="G4197" s="1" t="s">
        <v>123</v>
      </c>
      <c r="H4197" s="1" t="s">
        <v>124</v>
      </c>
      <c r="I4197" s="1" t="s">
        <v>125</v>
      </c>
      <c r="J4197" s="1" t="s">
        <v>9694</v>
      </c>
      <c r="K4197" s="1" t="s">
        <v>13288</v>
      </c>
      <c r="L4197">
        <f>ROUNDUP(IF(B4197&gt;$D$4,0,($D$4-B4197+1)/365),0)</f>
        <v>0</v>
      </c>
      <c r="M4197">
        <f>ROUNDUP(IF(B4197&gt;$D$5,0,($D$5-B4197+1)/365),0)</f>
        <v>0</v>
      </c>
      <c r="N4197" s="28">
        <f>IF(OR(L4197=1,M4197=1),IF(B4197+364&lt;=$D$5,(B4197+364-$D$4+1)/365,IF(B4197&gt;$D$4,($D$5-B4197+1)/365,$D$6/365)),0)</f>
        <v>0</v>
      </c>
      <c r="O4197" s="28">
        <f>'Data &amp; Parameter'!$E$16*'Data &amp; Parameter'!$E$17*('Data &amp; Parameter'!$E$18+'Data &amp; Parameter'!$E$19)*'Data &amp; Parameter'!$E$20*'Data &amp; Parameter'!$E$37*N4197</f>
        <v>0</v>
      </c>
      <c r="P4197">
        <f>ROUNDUP(IF(D4197&gt;$D$4,0,($D$4-D4197+1)/365),0)</f>
        <v>0</v>
      </c>
      <c r="Q4197">
        <f>ROUNDUP(IF(D4197&gt;$D$5,0,($D$5-D4197+1)/365),0)</f>
        <v>0</v>
      </c>
      <c r="R4197" s="28">
        <f>IF(OR(P4197=1,Q4197=1),IF(D4197+364&lt;=$D$5,(D4197+364-$D$4+1)/365,IF(D4197&gt;$D$4,($D$5-D4197+1)/365,$D$6/365)),0)</f>
        <v>0</v>
      </c>
      <c r="S4197" s="28">
        <f>'Data &amp; Parameter'!$E$16*'Data &amp; Parameter'!$E$17*('Data &amp; Parameter'!$E$18+'Data &amp; Parameter'!$E$19)*'Data &amp; Parameter'!$E$20*'Data &amp; Parameter'!$E$37*R4197</f>
        <v>0</v>
      </c>
      <c r="T4197" s="28">
        <f t="shared" si="65"/>
        <v>0</v>
      </c>
    </row>
    <row r="4198" spans="1:20" ht="15.75" customHeight="1" x14ac:dyDescent="0.35">
      <c r="A4198">
        <v>4191</v>
      </c>
      <c r="B4198" s="76">
        <v>44256.214861111112</v>
      </c>
      <c r="C4198" s="1" t="s">
        <v>13289</v>
      </c>
      <c r="D4198" s="76">
        <v>44256.217199074075</v>
      </c>
      <c r="E4198" s="1" t="s">
        <v>13290</v>
      </c>
      <c r="F4198" s="1" t="s">
        <v>13291</v>
      </c>
      <c r="G4198" s="1" t="s">
        <v>123</v>
      </c>
      <c r="H4198" s="1" t="s">
        <v>124</v>
      </c>
      <c r="I4198" s="1" t="s">
        <v>125</v>
      </c>
      <c r="J4198" s="1" t="s">
        <v>9694</v>
      </c>
      <c r="K4198" s="1" t="s">
        <v>13288</v>
      </c>
      <c r="L4198">
        <f>ROUNDUP(IF(B4198&gt;$D$4,0,($D$4-B4198+1)/365),0)</f>
        <v>0</v>
      </c>
      <c r="M4198">
        <f>ROUNDUP(IF(B4198&gt;$D$5,0,($D$5-B4198+1)/365),0)</f>
        <v>0</v>
      </c>
      <c r="N4198" s="28">
        <f>IF(OR(L4198=1,M4198=1),IF(B4198+364&lt;=$D$5,(B4198+364-$D$4+1)/365,IF(B4198&gt;$D$4,($D$5-B4198+1)/365,$D$6/365)),0)</f>
        <v>0</v>
      </c>
      <c r="O4198" s="28">
        <f>'Data &amp; Parameter'!$E$16*'Data &amp; Parameter'!$E$17*('Data &amp; Parameter'!$E$18+'Data &amp; Parameter'!$E$19)*'Data &amp; Parameter'!$E$20*'Data &amp; Parameter'!$E$37*N4198</f>
        <v>0</v>
      </c>
      <c r="P4198">
        <f>ROUNDUP(IF(D4198&gt;$D$4,0,($D$4-D4198+1)/365),0)</f>
        <v>0</v>
      </c>
      <c r="Q4198">
        <f>ROUNDUP(IF(D4198&gt;$D$5,0,($D$5-D4198+1)/365),0)</f>
        <v>0</v>
      </c>
      <c r="R4198" s="28">
        <f>IF(OR(P4198=1,Q4198=1),IF(D4198+364&lt;=$D$5,(D4198+364-$D$4+1)/365,IF(D4198&gt;$D$4,($D$5-D4198+1)/365,$D$6/365)),0)</f>
        <v>0</v>
      </c>
      <c r="S4198" s="28">
        <f>'Data &amp; Parameter'!$E$16*'Data &amp; Parameter'!$E$17*('Data &amp; Parameter'!$E$18+'Data &amp; Parameter'!$E$19)*'Data &amp; Parameter'!$E$20*'Data &amp; Parameter'!$E$37*R4198</f>
        <v>0</v>
      </c>
      <c r="T4198" s="28">
        <f t="shared" si="65"/>
        <v>0</v>
      </c>
    </row>
    <row r="4199" spans="1:20" ht="15.75" customHeight="1" x14ac:dyDescent="0.35">
      <c r="A4199">
        <v>4192</v>
      </c>
      <c r="B4199" s="76">
        <v>44256.219965277778</v>
      </c>
      <c r="C4199" s="1" t="s">
        <v>13292</v>
      </c>
      <c r="D4199" s="76">
        <v>44256.226597222223</v>
      </c>
      <c r="E4199" s="1" t="s">
        <v>13293</v>
      </c>
      <c r="F4199" s="1" t="s">
        <v>13294</v>
      </c>
      <c r="G4199" s="1" t="s">
        <v>123</v>
      </c>
      <c r="H4199" s="1" t="s">
        <v>124</v>
      </c>
      <c r="I4199" s="1" t="s">
        <v>125</v>
      </c>
      <c r="J4199" s="1" t="s">
        <v>9694</v>
      </c>
      <c r="K4199" s="1" t="s">
        <v>9694</v>
      </c>
      <c r="L4199">
        <f>ROUNDUP(IF(B4199&gt;$D$4,0,($D$4-B4199+1)/365),0)</f>
        <v>0</v>
      </c>
      <c r="M4199">
        <f>ROUNDUP(IF(B4199&gt;$D$5,0,($D$5-B4199+1)/365),0)</f>
        <v>0</v>
      </c>
      <c r="N4199" s="28">
        <f>IF(OR(L4199=1,M4199=1),IF(B4199+364&lt;=$D$5,(B4199+364-$D$4+1)/365,IF(B4199&gt;$D$4,($D$5-B4199+1)/365,$D$6/365)),0)</f>
        <v>0</v>
      </c>
      <c r="O4199" s="28">
        <f>'Data &amp; Parameter'!$E$16*'Data &amp; Parameter'!$E$17*('Data &amp; Parameter'!$E$18+'Data &amp; Parameter'!$E$19)*'Data &amp; Parameter'!$E$20*'Data &amp; Parameter'!$E$37*N4199</f>
        <v>0</v>
      </c>
      <c r="P4199">
        <f>ROUNDUP(IF(D4199&gt;$D$4,0,($D$4-D4199+1)/365),0)</f>
        <v>0</v>
      </c>
      <c r="Q4199">
        <f>ROUNDUP(IF(D4199&gt;$D$5,0,($D$5-D4199+1)/365),0)</f>
        <v>0</v>
      </c>
      <c r="R4199" s="28">
        <f>IF(OR(P4199=1,Q4199=1),IF(D4199+364&lt;=$D$5,(D4199+364-$D$4+1)/365,IF(D4199&gt;$D$4,($D$5-D4199+1)/365,$D$6/365)),0)</f>
        <v>0</v>
      </c>
      <c r="S4199" s="28">
        <f>'Data &amp; Parameter'!$E$16*'Data &amp; Parameter'!$E$17*('Data &amp; Parameter'!$E$18+'Data &amp; Parameter'!$E$19)*'Data &amp; Parameter'!$E$20*'Data &amp; Parameter'!$E$37*R4199</f>
        <v>0</v>
      </c>
      <c r="T4199" s="28">
        <f t="shared" si="65"/>
        <v>0</v>
      </c>
    </row>
    <row r="4200" spans="1:20" ht="15.75" customHeight="1" x14ac:dyDescent="0.35">
      <c r="A4200">
        <v>4193</v>
      </c>
      <c r="B4200" s="76">
        <v>44256.229629629626</v>
      </c>
      <c r="C4200" s="1" t="s">
        <v>13295</v>
      </c>
      <c r="D4200" s="76">
        <v>44256.230891203704</v>
      </c>
      <c r="E4200" s="1" t="s">
        <v>13296</v>
      </c>
      <c r="F4200" s="1" t="s">
        <v>13297</v>
      </c>
      <c r="G4200" s="1" t="s">
        <v>123</v>
      </c>
      <c r="H4200" s="1" t="s">
        <v>124</v>
      </c>
      <c r="I4200" s="1" t="s">
        <v>125</v>
      </c>
      <c r="J4200" s="1" t="s">
        <v>9694</v>
      </c>
      <c r="K4200" s="1" t="s">
        <v>9694</v>
      </c>
      <c r="L4200">
        <f>ROUNDUP(IF(B4200&gt;$D$4,0,($D$4-B4200+1)/365),0)</f>
        <v>0</v>
      </c>
      <c r="M4200">
        <f>ROUNDUP(IF(B4200&gt;$D$5,0,($D$5-B4200+1)/365),0)</f>
        <v>0</v>
      </c>
      <c r="N4200" s="28">
        <f>IF(OR(L4200=1,M4200=1),IF(B4200+364&lt;=$D$5,(B4200+364-$D$4+1)/365,IF(B4200&gt;$D$4,($D$5-B4200+1)/365,$D$6/365)),0)</f>
        <v>0</v>
      </c>
      <c r="O4200" s="28">
        <f>'Data &amp; Parameter'!$E$16*'Data &amp; Parameter'!$E$17*('Data &amp; Parameter'!$E$18+'Data &amp; Parameter'!$E$19)*'Data &amp; Parameter'!$E$20*'Data &amp; Parameter'!$E$37*N4200</f>
        <v>0</v>
      </c>
      <c r="P4200">
        <f>ROUNDUP(IF(D4200&gt;$D$4,0,($D$4-D4200+1)/365),0)</f>
        <v>0</v>
      </c>
      <c r="Q4200">
        <f>ROUNDUP(IF(D4200&gt;$D$5,0,($D$5-D4200+1)/365),0)</f>
        <v>0</v>
      </c>
      <c r="R4200" s="28">
        <f>IF(OR(P4200=1,Q4200=1),IF(D4200+364&lt;=$D$5,(D4200+364-$D$4+1)/365,IF(D4200&gt;$D$4,($D$5-D4200+1)/365,$D$6/365)),0)</f>
        <v>0</v>
      </c>
      <c r="S4200" s="28">
        <f>'Data &amp; Parameter'!$E$16*'Data &amp; Parameter'!$E$17*('Data &amp; Parameter'!$E$18+'Data &amp; Parameter'!$E$19)*'Data &amp; Parameter'!$E$20*'Data &amp; Parameter'!$E$37*R4200</f>
        <v>0</v>
      </c>
      <c r="T4200" s="28">
        <f t="shared" si="65"/>
        <v>0</v>
      </c>
    </row>
    <row r="4201" spans="1:20" ht="15.75" customHeight="1" x14ac:dyDescent="0.35">
      <c r="A4201">
        <v>4194</v>
      </c>
      <c r="B4201" s="76">
        <v>44256.233344907407</v>
      </c>
      <c r="C4201" s="1" t="s">
        <v>13298</v>
      </c>
      <c r="D4201" s="76">
        <v>44256.234039351853</v>
      </c>
      <c r="E4201" s="1" t="s">
        <v>13299</v>
      </c>
      <c r="F4201" s="1" t="s">
        <v>13300</v>
      </c>
      <c r="G4201" s="1" t="s">
        <v>123</v>
      </c>
      <c r="H4201" s="1" t="s">
        <v>124</v>
      </c>
      <c r="I4201" s="1" t="s">
        <v>125</v>
      </c>
      <c r="J4201" s="1" t="s">
        <v>9694</v>
      </c>
      <c r="K4201" s="1" t="s">
        <v>13301</v>
      </c>
      <c r="L4201">
        <f>ROUNDUP(IF(B4201&gt;$D$4,0,($D$4-B4201+1)/365),0)</f>
        <v>0</v>
      </c>
      <c r="M4201">
        <f>ROUNDUP(IF(B4201&gt;$D$5,0,($D$5-B4201+1)/365),0)</f>
        <v>0</v>
      </c>
      <c r="N4201" s="28">
        <f>IF(OR(L4201=1,M4201=1),IF(B4201+364&lt;=$D$5,(B4201+364-$D$4+1)/365,IF(B4201&gt;$D$4,($D$5-B4201+1)/365,$D$6/365)),0)</f>
        <v>0</v>
      </c>
      <c r="O4201" s="28">
        <f>'Data &amp; Parameter'!$E$16*'Data &amp; Parameter'!$E$17*('Data &amp; Parameter'!$E$18+'Data &amp; Parameter'!$E$19)*'Data &amp; Parameter'!$E$20*'Data &amp; Parameter'!$E$37*N4201</f>
        <v>0</v>
      </c>
      <c r="P4201">
        <f>ROUNDUP(IF(D4201&gt;$D$4,0,($D$4-D4201+1)/365),0)</f>
        <v>0</v>
      </c>
      <c r="Q4201">
        <f>ROUNDUP(IF(D4201&gt;$D$5,0,($D$5-D4201+1)/365),0)</f>
        <v>0</v>
      </c>
      <c r="R4201" s="28">
        <f>IF(OR(P4201=1,Q4201=1),IF(D4201+364&lt;=$D$5,(D4201+364-$D$4+1)/365,IF(D4201&gt;$D$4,($D$5-D4201+1)/365,$D$6/365)),0)</f>
        <v>0</v>
      </c>
      <c r="S4201" s="28">
        <f>'Data &amp; Parameter'!$E$16*'Data &amp; Parameter'!$E$17*('Data &amp; Parameter'!$E$18+'Data &amp; Parameter'!$E$19)*'Data &amp; Parameter'!$E$20*'Data &amp; Parameter'!$E$37*R4201</f>
        <v>0</v>
      </c>
      <c r="T4201" s="28">
        <f t="shared" si="65"/>
        <v>0</v>
      </c>
    </row>
    <row r="4202" spans="1:20" ht="15.75" customHeight="1" x14ac:dyDescent="0.35">
      <c r="A4202">
        <v>4195</v>
      </c>
      <c r="B4202" s="76">
        <v>44256.236458333333</v>
      </c>
      <c r="C4202" s="1" t="s">
        <v>13302</v>
      </c>
      <c r="D4202" s="76">
        <v>44256.23847222222</v>
      </c>
      <c r="E4202" s="1" t="s">
        <v>13303</v>
      </c>
      <c r="F4202" s="1" t="s">
        <v>13304</v>
      </c>
      <c r="G4202" s="1" t="s">
        <v>123</v>
      </c>
      <c r="H4202" s="1" t="s">
        <v>124</v>
      </c>
      <c r="I4202" s="1" t="s">
        <v>125</v>
      </c>
      <c r="J4202" s="1" t="s">
        <v>9694</v>
      </c>
      <c r="K4202" s="1" t="s">
        <v>9695</v>
      </c>
      <c r="L4202">
        <f>ROUNDUP(IF(B4202&gt;$D$4,0,($D$4-B4202+1)/365),0)</f>
        <v>0</v>
      </c>
      <c r="M4202">
        <f>ROUNDUP(IF(B4202&gt;$D$5,0,($D$5-B4202+1)/365),0)</f>
        <v>0</v>
      </c>
      <c r="N4202" s="28">
        <f>IF(OR(L4202=1,M4202=1),IF(B4202+364&lt;=$D$5,(B4202+364-$D$4+1)/365,IF(B4202&gt;$D$4,($D$5-B4202+1)/365,$D$6/365)),0)</f>
        <v>0</v>
      </c>
      <c r="O4202" s="28">
        <f>'Data &amp; Parameter'!$E$16*'Data &amp; Parameter'!$E$17*('Data &amp; Parameter'!$E$18+'Data &amp; Parameter'!$E$19)*'Data &amp; Parameter'!$E$20*'Data &amp; Parameter'!$E$37*N4202</f>
        <v>0</v>
      </c>
      <c r="P4202">
        <f>ROUNDUP(IF(D4202&gt;$D$4,0,($D$4-D4202+1)/365),0)</f>
        <v>0</v>
      </c>
      <c r="Q4202">
        <f>ROUNDUP(IF(D4202&gt;$D$5,0,($D$5-D4202+1)/365),0)</f>
        <v>0</v>
      </c>
      <c r="R4202" s="28">
        <f>IF(OR(P4202=1,Q4202=1),IF(D4202+364&lt;=$D$5,(D4202+364-$D$4+1)/365,IF(D4202&gt;$D$4,($D$5-D4202+1)/365,$D$6/365)),0)</f>
        <v>0</v>
      </c>
      <c r="S4202" s="28">
        <f>'Data &amp; Parameter'!$E$16*'Data &amp; Parameter'!$E$17*('Data &amp; Parameter'!$E$18+'Data &amp; Parameter'!$E$19)*'Data &amp; Parameter'!$E$20*'Data &amp; Parameter'!$E$37*R4202</f>
        <v>0</v>
      </c>
      <c r="T4202" s="28">
        <f t="shared" si="65"/>
        <v>0</v>
      </c>
    </row>
    <row r="4203" spans="1:20" ht="15.75" customHeight="1" x14ac:dyDescent="0.35">
      <c r="A4203">
        <v>4196</v>
      </c>
      <c r="B4203" s="76">
        <v>44256.241840277777</v>
      </c>
      <c r="C4203" s="1" t="s">
        <v>13305</v>
      </c>
      <c r="D4203" s="76">
        <v>44256.242673611108</v>
      </c>
      <c r="E4203" s="1" t="s">
        <v>13306</v>
      </c>
      <c r="F4203" s="1" t="s">
        <v>13307</v>
      </c>
      <c r="G4203" s="1" t="s">
        <v>123</v>
      </c>
      <c r="H4203" s="1" t="s">
        <v>124</v>
      </c>
      <c r="I4203" s="1" t="s">
        <v>125</v>
      </c>
      <c r="J4203" s="1" t="s">
        <v>9694</v>
      </c>
      <c r="K4203" s="1" t="s">
        <v>13281</v>
      </c>
      <c r="L4203">
        <f>ROUNDUP(IF(B4203&gt;$D$4,0,($D$4-B4203+1)/365),0)</f>
        <v>0</v>
      </c>
      <c r="M4203">
        <f>ROUNDUP(IF(B4203&gt;$D$5,0,($D$5-B4203+1)/365),0)</f>
        <v>0</v>
      </c>
      <c r="N4203" s="28">
        <f>IF(OR(L4203=1,M4203=1),IF(B4203+364&lt;=$D$5,(B4203+364-$D$4+1)/365,IF(B4203&gt;$D$4,($D$5-B4203+1)/365,$D$6/365)),0)</f>
        <v>0</v>
      </c>
      <c r="O4203" s="28">
        <f>'Data &amp; Parameter'!$E$16*'Data &amp; Parameter'!$E$17*('Data &amp; Parameter'!$E$18+'Data &amp; Parameter'!$E$19)*'Data &amp; Parameter'!$E$20*'Data &amp; Parameter'!$E$37*N4203</f>
        <v>0</v>
      </c>
      <c r="P4203">
        <f>ROUNDUP(IF(D4203&gt;$D$4,0,($D$4-D4203+1)/365),0)</f>
        <v>0</v>
      </c>
      <c r="Q4203">
        <f>ROUNDUP(IF(D4203&gt;$D$5,0,($D$5-D4203+1)/365),0)</f>
        <v>0</v>
      </c>
      <c r="R4203" s="28">
        <f>IF(OR(P4203=1,Q4203=1),IF(D4203+364&lt;=$D$5,(D4203+364-$D$4+1)/365,IF(D4203&gt;$D$4,($D$5-D4203+1)/365,$D$6/365)),0)</f>
        <v>0</v>
      </c>
      <c r="S4203" s="28">
        <f>'Data &amp; Parameter'!$E$16*'Data &amp; Parameter'!$E$17*('Data &amp; Parameter'!$E$18+'Data &amp; Parameter'!$E$19)*'Data &amp; Parameter'!$E$20*'Data &amp; Parameter'!$E$37*R4203</f>
        <v>0</v>
      </c>
      <c r="T4203" s="28">
        <f t="shared" si="65"/>
        <v>0</v>
      </c>
    </row>
    <row r="4204" spans="1:20" ht="15.75" customHeight="1" x14ac:dyDescent="0.35">
      <c r="A4204">
        <v>4197</v>
      </c>
      <c r="B4204" s="76">
        <v>44256.246666666666</v>
      </c>
      <c r="C4204" s="1" t="s">
        <v>13308</v>
      </c>
      <c r="D4204" s="76">
        <v>44256.248032407406</v>
      </c>
      <c r="E4204" s="1" t="s">
        <v>13309</v>
      </c>
      <c r="F4204" s="1" t="s">
        <v>13310</v>
      </c>
      <c r="G4204" s="1" t="s">
        <v>123</v>
      </c>
      <c r="H4204" s="1" t="s">
        <v>124</v>
      </c>
      <c r="I4204" s="1" t="s">
        <v>125</v>
      </c>
      <c r="J4204" s="1" t="s">
        <v>9694</v>
      </c>
      <c r="K4204" s="1" t="s">
        <v>13005</v>
      </c>
      <c r="L4204">
        <f>ROUNDUP(IF(B4204&gt;$D$4,0,($D$4-B4204+1)/365),0)</f>
        <v>0</v>
      </c>
      <c r="M4204">
        <f>ROUNDUP(IF(B4204&gt;$D$5,0,($D$5-B4204+1)/365),0)</f>
        <v>0</v>
      </c>
      <c r="N4204" s="28">
        <f>IF(OR(L4204=1,M4204=1),IF(B4204+364&lt;=$D$5,(B4204+364-$D$4+1)/365,IF(B4204&gt;$D$4,($D$5-B4204+1)/365,$D$6/365)),0)</f>
        <v>0</v>
      </c>
      <c r="O4204" s="28">
        <f>'Data &amp; Parameter'!$E$16*'Data &amp; Parameter'!$E$17*('Data &amp; Parameter'!$E$18+'Data &amp; Parameter'!$E$19)*'Data &amp; Parameter'!$E$20*'Data &amp; Parameter'!$E$37*N4204</f>
        <v>0</v>
      </c>
      <c r="P4204">
        <f>ROUNDUP(IF(D4204&gt;$D$4,0,($D$4-D4204+1)/365),0)</f>
        <v>0</v>
      </c>
      <c r="Q4204">
        <f>ROUNDUP(IF(D4204&gt;$D$5,0,($D$5-D4204+1)/365),0)</f>
        <v>0</v>
      </c>
      <c r="R4204" s="28">
        <f>IF(OR(P4204=1,Q4204=1),IF(D4204+364&lt;=$D$5,(D4204+364-$D$4+1)/365,IF(D4204&gt;$D$4,($D$5-D4204+1)/365,$D$6/365)),0)</f>
        <v>0</v>
      </c>
      <c r="S4204" s="28">
        <f>'Data &amp; Parameter'!$E$16*'Data &amp; Parameter'!$E$17*('Data &amp; Parameter'!$E$18+'Data &amp; Parameter'!$E$19)*'Data &amp; Parameter'!$E$20*'Data &amp; Parameter'!$E$37*R4204</f>
        <v>0</v>
      </c>
      <c r="T4204" s="28">
        <f t="shared" si="65"/>
        <v>0</v>
      </c>
    </row>
    <row r="4205" spans="1:20" ht="15.75" customHeight="1" x14ac:dyDescent="0.35">
      <c r="A4205">
        <v>4198</v>
      </c>
      <c r="B4205" s="76">
        <v>44256.251030092593</v>
      </c>
      <c r="C4205" s="1" t="s">
        <v>13311</v>
      </c>
      <c r="D4205" s="76">
        <v>44256.252662037034</v>
      </c>
      <c r="E4205" s="1" t="s">
        <v>13312</v>
      </c>
      <c r="F4205" s="1" t="s">
        <v>13313</v>
      </c>
      <c r="G4205" s="1" t="s">
        <v>123</v>
      </c>
      <c r="H4205" s="1" t="s">
        <v>124</v>
      </c>
      <c r="I4205" s="1" t="s">
        <v>125</v>
      </c>
      <c r="J4205" s="1" t="s">
        <v>9694</v>
      </c>
      <c r="K4205" s="1" t="s">
        <v>13301</v>
      </c>
      <c r="L4205">
        <f>ROUNDUP(IF(B4205&gt;$D$4,0,($D$4-B4205+1)/365),0)</f>
        <v>0</v>
      </c>
      <c r="M4205">
        <f>ROUNDUP(IF(B4205&gt;$D$5,0,($D$5-B4205+1)/365),0)</f>
        <v>0</v>
      </c>
      <c r="N4205" s="28">
        <f>IF(OR(L4205=1,M4205=1),IF(B4205+364&lt;=$D$5,(B4205+364-$D$4+1)/365,IF(B4205&gt;$D$4,($D$5-B4205+1)/365,$D$6/365)),0)</f>
        <v>0</v>
      </c>
      <c r="O4205" s="28">
        <f>'Data &amp; Parameter'!$E$16*'Data &amp; Parameter'!$E$17*('Data &amp; Parameter'!$E$18+'Data &amp; Parameter'!$E$19)*'Data &amp; Parameter'!$E$20*'Data &amp; Parameter'!$E$37*N4205</f>
        <v>0</v>
      </c>
      <c r="P4205">
        <f>ROUNDUP(IF(D4205&gt;$D$4,0,($D$4-D4205+1)/365),0)</f>
        <v>0</v>
      </c>
      <c r="Q4205">
        <f>ROUNDUP(IF(D4205&gt;$D$5,0,($D$5-D4205+1)/365),0)</f>
        <v>0</v>
      </c>
      <c r="R4205" s="28">
        <f>IF(OR(P4205=1,Q4205=1),IF(D4205+364&lt;=$D$5,(D4205+364-$D$4+1)/365,IF(D4205&gt;$D$4,($D$5-D4205+1)/365,$D$6/365)),0)</f>
        <v>0</v>
      </c>
      <c r="S4205" s="28">
        <f>'Data &amp; Parameter'!$E$16*'Data &amp; Parameter'!$E$17*('Data &amp; Parameter'!$E$18+'Data &amp; Parameter'!$E$19)*'Data &amp; Parameter'!$E$20*'Data &amp; Parameter'!$E$37*R4205</f>
        <v>0</v>
      </c>
      <c r="T4205" s="28">
        <f t="shared" si="65"/>
        <v>0</v>
      </c>
    </row>
    <row r="4206" spans="1:20" ht="15.75" customHeight="1" x14ac:dyDescent="0.35">
      <c r="A4206">
        <v>4199</v>
      </c>
      <c r="B4206" s="76">
        <v>44256.256655092591</v>
      </c>
      <c r="C4206" s="1" t="s">
        <v>13314</v>
      </c>
      <c r="D4206" s="76">
        <v>44256.257465277777</v>
      </c>
      <c r="E4206" s="1" t="s">
        <v>13315</v>
      </c>
      <c r="F4206" s="1" t="s">
        <v>13316</v>
      </c>
      <c r="G4206" s="1" t="s">
        <v>123</v>
      </c>
      <c r="H4206" s="1" t="s">
        <v>124</v>
      </c>
      <c r="I4206" s="1" t="s">
        <v>125</v>
      </c>
      <c r="J4206" s="1" t="s">
        <v>9694</v>
      </c>
      <c r="K4206" s="1" t="s">
        <v>9694</v>
      </c>
      <c r="L4206">
        <f>ROUNDUP(IF(B4206&gt;$D$4,0,($D$4-B4206+1)/365),0)</f>
        <v>0</v>
      </c>
      <c r="M4206">
        <f>ROUNDUP(IF(B4206&gt;$D$5,0,($D$5-B4206+1)/365),0)</f>
        <v>0</v>
      </c>
      <c r="N4206" s="28">
        <f>IF(OR(L4206=1,M4206=1),IF(B4206+364&lt;=$D$5,(B4206+364-$D$4+1)/365,IF(B4206&gt;$D$4,($D$5-B4206+1)/365,$D$6/365)),0)</f>
        <v>0</v>
      </c>
      <c r="O4206" s="28">
        <f>'Data &amp; Parameter'!$E$16*'Data &amp; Parameter'!$E$17*('Data &amp; Parameter'!$E$18+'Data &amp; Parameter'!$E$19)*'Data &amp; Parameter'!$E$20*'Data &amp; Parameter'!$E$37*N4206</f>
        <v>0</v>
      </c>
      <c r="P4206">
        <f>ROUNDUP(IF(D4206&gt;$D$4,0,($D$4-D4206+1)/365),0)</f>
        <v>0</v>
      </c>
      <c r="Q4206">
        <f>ROUNDUP(IF(D4206&gt;$D$5,0,($D$5-D4206+1)/365),0)</f>
        <v>0</v>
      </c>
      <c r="R4206" s="28">
        <f>IF(OR(P4206=1,Q4206=1),IF(D4206+364&lt;=$D$5,(D4206+364-$D$4+1)/365,IF(D4206&gt;$D$4,($D$5-D4206+1)/365,$D$6/365)),0)</f>
        <v>0</v>
      </c>
      <c r="S4206" s="28">
        <f>'Data &amp; Parameter'!$E$16*'Data &amp; Parameter'!$E$17*('Data &amp; Parameter'!$E$18+'Data &amp; Parameter'!$E$19)*'Data &amp; Parameter'!$E$20*'Data &amp; Parameter'!$E$37*R4206</f>
        <v>0</v>
      </c>
      <c r="T4206" s="28">
        <f t="shared" si="65"/>
        <v>0</v>
      </c>
    </row>
    <row r="4207" spans="1:20" ht="15.75" customHeight="1" x14ac:dyDescent="0.35">
      <c r="A4207">
        <v>4200</v>
      </c>
      <c r="B4207" s="76">
        <v>44256.259525462963</v>
      </c>
      <c r="C4207" s="1" t="s">
        <v>13317</v>
      </c>
      <c r="D4207" s="76">
        <v>44256.263877314814</v>
      </c>
      <c r="E4207" s="1" t="s">
        <v>13318</v>
      </c>
      <c r="F4207" s="1" t="s">
        <v>13319</v>
      </c>
      <c r="G4207" s="1" t="s">
        <v>123</v>
      </c>
      <c r="H4207" s="1" t="s">
        <v>124</v>
      </c>
      <c r="I4207" s="1" t="s">
        <v>125</v>
      </c>
      <c r="J4207" s="1" t="s">
        <v>9694</v>
      </c>
      <c r="K4207" s="1" t="s">
        <v>9694</v>
      </c>
      <c r="L4207">
        <f>ROUNDUP(IF(B4207&gt;$D$4,0,($D$4-B4207+1)/365),0)</f>
        <v>0</v>
      </c>
      <c r="M4207">
        <f>ROUNDUP(IF(B4207&gt;$D$5,0,($D$5-B4207+1)/365),0)</f>
        <v>0</v>
      </c>
      <c r="N4207" s="28">
        <f>IF(OR(L4207=1,M4207=1),IF(B4207+364&lt;=$D$5,(B4207+364-$D$4+1)/365,IF(B4207&gt;$D$4,($D$5-B4207+1)/365,$D$6/365)),0)</f>
        <v>0</v>
      </c>
      <c r="O4207" s="28">
        <f>'Data &amp; Parameter'!$E$16*'Data &amp; Parameter'!$E$17*('Data &amp; Parameter'!$E$18+'Data &amp; Parameter'!$E$19)*'Data &amp; Parameter'!$E$20*'Data &amp; Parameter'!$E$37*N4207</f>
        <v>0</v>
      </c>
      <c r="P4207">
        <f>ROUNDUP(IF(D4207&gt;$D$4,0,($D$4-D4207+1)/365),0)</f>
        <v>0</v>
      </c>
      <c r="Q4207">
        <f>ROUNDUP(IF(D4207&gt;$D$5,0,($D$5-D4207+1)/365),0)</f>
        <v>0</v>
      </c>
      <c r="R4207" s="28">
        <f>IF(OR(P4207=1,Q4207=1),IF(D4207+364&lt;=$D$5,(D4207+364-$D$4+1)/365,IF(D4207&gt;$D$4,($D$5-D4207+1)/365,$D$6/365)),0)</f>
        <v>0</v>
      </c>
      <c r="S4207" s="28">
        <f>'Data &amp; Parameter'!$E$16*'Data &amp; Parameter'!$E$17*('Data &amp; Parameter'!$E$18+'Data &amp; Parameter'!$E$19)*'Data &amp; Parameter'!$E$20*'Data &amp; Parameter'!$E$37*R4207</f>
        <v>0</v>
      </c>
      <c r="T4207" s="28">
        <f t="shared" si="65"/>
        <v>0</v>
      </c>
    </row>
    <row r="4208" spans="1:20" ht="15.75" customHeight="1" x14ac:dyDescent="0.35">
      <c r="A4208">
        <v>4201</v>
      </c>
      <c r="B4208" s="76">
        <v>44256.270543981482</v>
      </c>
      <c r="C4208" s="1" t="s">
        <v>13320</v>
      </c>
      <c r="D4208" s="76">
        <v>44256.274155092593</v>
      </c>
      <c r="E4208" s="1" t="s">
        <v>13321</v>
      </c>
      <c r="F4208" s="1" t="s">
        <v>13322</v>
      </c>
      <c r="G4208" s="1" t="s">
        <v>123</v>
      </c>
      <c r="H4208" s="1" t="s">
        <v>124</v>
      </c>
      <c r="I4208" s="1" t="s">
        <v>125</v>
      </c>
      <c r="J4208" s="1" t="s">
        <v>9694</v>
      </c>
      <c r="K4208" s="1" t="s">
        <v>13281</v>
      </c>
      <c r="L4208">
        <f>ROUNDUP(IF(B4208&gt;$D$4,0,($D$4-B4208+1)/365),0)</f>
        <v>0</v>
      </c>
      <c r="M4208">
        <f>ROUNDUP(IF(B4208&gt;$D$5,0,($D$5-B4208+1)/365),0)</f>
        <v>0</v>
      </c>
      <c r="N4208" s="28">
        <f>IF(OR(L4208=1,M4208=1),IF(B4208+364&lt;=$D$5,(B4208+364-$D$4+1)/365,IF(B4208&gt;$D$4,($D$5-B4208+1)/365,$D$6/365)),0)</f>
        <v>0</v>
      </c>
      <c r="O4208" s="28">
        <f>'Data &amp; Parameter'!$E$16*'Data &amp; Parameter'!$E$17*('Data &amp; Parameter'!$E$18+'Data &amp; Parameter'!$E$19)*'Data &amp; Parameter'!$E$20*'Data &amp; Parameter'!$E$37*N4208</f>
        <v>0</v>
      </c>
      <c r="P4208">
        <f>ROUNDUP(IF(D4208&gt;$D$4,0,($D$4-D4208+1)/365),0)</f>
        <v>0</v>
      </c>
      <c r="Q4208">
        <f>ROUNDUP(IF(D4208&gt;$D$5,0,($D$5-D4208+1)/365),0)</f>
        <v>0</v>
      </c>
      <c r="R4208" s="28">
        <f>IF(OR(P4208=1,Q4208=1),IF(D4208+364&lt;=$D$5,(D4208+364-$D$4+1)/365,IF(D4208&gt;$D$4,($D$5-D4208+1)/365,$D$6/365)),0)</f>
        <v>0</v>
      </c>
      <c r="S4208" s="28">
        <f>'Data &amp; Parameter'!$E$16*'Data &amp; Parameter'!$E$17*('Data &amp; Parameter'!$E$18+'Data &amp; Parameter'!$E$19)*'Data &amp; Parameter'!$E$20*'Data &amp; Parameter'!$E$37*R4208</f>
        <v>0</v>
      </c>
      <c r="T4208" s="28">
        <f t="shared" si="65"/>
        <v>0</v>
      </c>
    </row>
    <row r="4209" spans="1:20" ht="15.75" customHeight="1" x14ac:dyDescent="0.35">
      <c r="A4209">
        <v>4202</v>
      </c>
      <c r="B4209" s="76">
        <v>44256.27752314815</v>
      </c>
      <c r="C4209" s="1" t="s">
        <v>13323</v>
      </c>
      <c r="D4209" s="76">
        <v>44256.278842592597</v>
      </c>
      <c r="E4209" s="1" t="s">
        <v>13324</v>
      </c>
      <c r="F4209" s="1" t="s">
        <v>13325</v>
      </c>
      <c r="G4209" s="1" t="s">
        <v>123</v>
      </c>
      <c r="H4209" s="1" t="s">
        <v>124</v>
      </c>
      <c r="I4209" s="1" t="s">
        <v>125</v>
      </c>
      <c r="J4209" s="1" t="s">
        <v>9694</v>
      </c>
      <c r="K4209" s="1" t="s">
        <v>9694</v>
      </c>
      <c r="L4209">
        <f>ROUNDUP(IF(B4209&gt;$D$4,0,($D$4-B4209+1)/365),0)</f>
        <v>0</v>
      </c>
      <c r="M4209">
        <f>ROUNDUP(IF(B4209&gt;$D$5,0,($D$5-B4209+1)/365),0)</f>
        <v>0</v>
      </c>
      <c r="N4209" s="28">
        <f>IF(OR(L4209=1,M4209=1),IF(B4209+364&lt;=$D$5,(B4209+364-$D$4+1)/365,IF(B4209&gt;$D$4,($D$5-B4209+1)/365,$D$6/365)),0)</f>
        <v>0</v>
      </c>
      <c r="O4209" s="28">
        <f>'Data &amp; Parameter'!$E$16*'Data &amp; Parameter'!$E$17*('Data &amp; Parameter'!$E$18+'Data &amp; Parameter'!$E$19)*'Data &amp; Parameter'!$E$20*'Data &amp; Parameter'!$E$37*N4209</f>
        <v>0</v>
      </c>
      <c r="P4209">
        <f>ROUNDUP(IF(D4209&gt;$D$4,0,($D$4-D4209+1)/365),0)</f>
        <v>0</v>
      </c>
      <c r="Q4209">
        <f>ROUNDUP(IF(D4209&gt;$D$5,0,($D$5-D4209+1)/365),0)</f>
        <v>0</v>
      </c>
      <c r="R4209" s="28">
        <f>IF(OR(P4209=1,Q4209=1),IF(D4209+364&lt;=$D$5,(D4209+364-$D$4+1)/365,IF(D4209&gt;$D$4,($D$5-D4209+1)/365,$D$6/365)),0)</f>
        <v>0</v>
      </c>
      <c r="S4209" s="28">
        <f>'Data &amp; Parameter'!$E$16*'Data &amp; Parameter'!$E$17*('Data &amp; Parameter'!$E$18+'Data &amp; Parameter'!$E$19)*'Data &amp; Parameter'!$E$20*'Data &amp; Parameter'!$E$37*R4209</f>
        <v>0</v>
      </c>
      <c r="T4209" s="28">
        <f t="shared" si="65"/>
        <v>0</v>
      </c>
    </row>
    <row r="4210" spans="1:20" ht="15.75" customHeight="1" x14ac:dyDescent="0.35">
      <c r="A4210">
        <v>4203</v>
      </c>
      <c r="B4210" s="76">
        <v>44256.282384259262</v>
      </c>
      <c r="C4210" s="1" t="s">
        <v>13326</v>
      </c>
      <c r="D4210" s="76">
        <v>44256.283912037034</v>
      </c>
      <c r="E4210" s="1" t="s">
        <v>13327</v>
      </c>
      <c r="F4210" s="1" t="s">
        <v>13328</v>
      </c>
      <c r="G4210" s="1" t="s">
        <v>123</v>
      </c>
      <c r="H4210" s="1" t="s">
        <v>124</v>
      </c>
      <c r="I4210" s="1" t="s">
        <v>125</v>
      </c>
      <c r="J4210" s="1" t="s">
        <v>9694</v>
      </c>
      <c r="K4210" s="1" t="s">
        <v>13281</v>
      </c>
      <c r="L4210">
        <f>ROUNDUP(IF(B4210&gt;$D$4,0,($D$4-B4210+1)/365),0)</f>
        <v>0</v>
      </c>
      <c r="M4210">
        <f>ROUNDUP(IF(B4210&gt;$D$5,0,($D$5-B4210+1)/365),0)</f>
        <v>0</v>
      </c>
      <c r="N4210" s="28">
        <f>IF(OR(L4210=1,M4210=1),IF(B4210+364&lt;=$D$5,(B4210+364-$D$4+1)/365,IF(B4210&gt;$D$4,($D$5-B4210+1)/365,$D$6/365)),0)</f>
        <v>0</v>
      </c>
      <c r="O4210" s="28">
        <f>'Data &amp; Parameter'!$E$16*'Data &amp; Parameter'!$E$17*('Data &amp; Parameter'!$E$18+'Data &amp; Parameter'!$E$19)*'Data &amp; Parameter'!$E$20*'Data &amp; Parameter'!$E$37*N4210</f>
        <v>0</v>
      </c>
      <c r="P4210">
        <f>ROUNDUP(IF(D4210&gt;$D$4,0,($D$4-D4210+1)/365),0)</f>
        <v>0</v>
      </c>
      <c r="Q4210">
        <f>ROUNDUP(IF(D4210&gt;$D$5,0,($D$5-D4210+1)/365),0)</f>
        <v>0</v>
      </c>
      <c r="R4210" s="28">
        <f>IF(OR(P4210=1,Q4210=1),IF(D4210+364&lt;=$D$5,(D4210+364-$D$4+1)/365,IF(D4210&gt;$D$4,($D$5-D4210+1)/365,$D$6/365)),0)</f>
        <v>0</v>
      </c>
      <c r="S4210" s="28">
        <f>'Data &amp; Parameter'!$E$16*'Data &amp; Parameter'!$E$17*('Data &amp; Parameter'!$E$18+'Data &amp; Parameter'!$E$19)*'Data &amp; Parameter'!$E$20*'Data &amp; Parameter'!$E$37*R4210</f>
        <v>0</v>
      </c>
      <c r="T4210" s="28">
        <f t="shared" si="65"/>
        <v>0</v>
      </c>
    </row>
    <row r="4211" spans="1:20" ht="15.75" customHeight="1" x14ac:dyDescent="0.35">
      <c r="A4211">
        <v>4204</v>
      </c>
      <c r="B4211" s="76">
        <v>44256.298275462963</v>
      </c>
      <c r="C4211" s="1" t="s">
        <v>13329</v>
      </c>
      <c r="D4211" s="76">
        <v>44256.298912037033</v>
      </c>
      <c r="E4211" s="1" t="s">
        <v>13330</v>
      </c>
      <c r="F4211" s="1" t="s">
        <v>13331</v>
      </c>
      <c r="G4211" s="1" t="s">
        <v>123</v>
      </c>
      <c r="H4211" s="1" t="s">
        <v>124</v>
      </c>
      <c r="I4211" s="1" t="s">
        <v>125</v>
      </c>
      <c r="J4211" s="1" t="s">
        <v>9694</v>
      </c>
      <c r="K4211" s="1" t="s">
        <v>12832</v>
      </c>
      <c r="L4211">
        <f>ROUNDUP(IF(B4211&gt;$D$4,0,($D$4-B4211+1)/365),0)</f>
        <v>0</v>
      </c>
      <c r="M4211">
        <f>ROUNDUP(IF(B4211&gt;$D$5,0,($D$5-B4211+1)/365),0)</f>
        <v>0</v>
      </c>
      <c r="N4211" s="28">
        <f>IF(OR(L4211=1,M4211=1),IF(B4211+364&lt;=$D$5,(B4211+364-$D$4+1)/365,IF(B4211&gt;$D$4,($D$5-B4211+1)/365,$D$6/365)),0)</f>
        <v>0</v>
      </c>
      <c r="O4211" s="28">
        <f>'Data &amp; Parameter'!$E$16*'Data &amp; Parameter'!$E$17*('Data &amp; Parameter'!$E$18+'Data &amp; Parameter'!$E$19)*'Data &amp; Parameter'!$E$20*'Data &amp; Parameter'!$E$37*N4211</f>
        <v>0</v>
      </c>
      <c r="P4211">
        <f>ROUNDUP(IF(D4211&gt;$D$4,0,($D$4-D4211+1)/365),0)</f>
        <v>0</v>
      </c>
      <c r="Q4211">
        <f>ROUNDUP(IF(D4211&gt;$D$5,0,($D$5-D4211+1)/365),0)</f>
        <v>0</v>
      </c>
      <c r="R4211" s="28">
        <f>IF(OR(P4211=1,Q4211=1),IF(D4211+364&lt;=$D$5,(D4211+364-$D$4+1)/365,IF(D4211&gt;$D$4,($D$5-D4211+1)/365,$D$6/365)),0)</f>
        <v>0</v>
      </c>
      <c r="S4211" s="28">
        <f>'Data &amp; Parameter'!$E$16*'Data &amp; Parameter'!$E$17*('Data &amp; Parameter'!$E$18+'Data &amp; Parameter'!$E$19)*'Data &amp; Parameter'!$E$20*'Data &amp; Parameter'!$E$37*R4211</f>
        <v>0</v>
      </c>
      <c r="T4211" s="28">
        <f t="shared" si="65"/>
        <v>0</v>
      </c>
    </row>
    <row r="4212" spans="1:20" ht="15.75" customHeight="1" x14ac:dyDescent="0.35">
      <c r="A4212">
        <v>4205</v>
      </c>
      <c r="B4212" s="76">
        <v>44256.30164351852</v>
      </c>
      <c r="C4212" s="1" t="s">
        <v>13332</v>
      </c>
      <c r="D4212" s="76">
        <v>44256.305856481486</v>
      </c>
      <c r="E4212" s="1" t="s">
        <v>13333</v>
      </c>
      <c r="F4212" s="1" t="s">
        <v>13334</v>
      </c>
      <c r="G4212" s="1" t="s">
        <v>123</v>
      </c>
      <c r="H4212" s="1" t="s">
        <v>124</v>
      </c>
      <c r="I4212" s="1" t="s">
        <v>125</v>
      </c>
      <c r="J4212" s="1" t="s">
        <v>9694</v>
      </c>
      <c r="K4212" s="1" t="s">
        <v>12832</v>
      </c>
      <c r="L4212">
        <f>ROUNDUP(IF(B4212&gt;$D$4,0,($D$4-B4212+1)/365),0)</f>
        <v>0</v>
      </c>
      <c r="M4212">
        <f>ROUNDUP(IF(B4212&gt;$D$5,0,($D$5-B4212+1)/365),0)</f>
        <v>0</v>
      </c>
      <c r="N4212" s="28">
        <f>IF(OR(L4212=1,M4212=1),IF(B4212+364&lt;=$D$5,(B4212+364-$D$4+1)/365,IF(B4212&gt;$D$4,($D$5-B4212+1)/365,$D$6/365)),0)</f>
        <v>0</v>
      </c>
      <c r="O4212" s="28">
        <f>'Data &amp; Parameter'!$E$16*'Data &amp; Parameter'!$E$17*('Data &amp; Parameter'!$E$18+'Data &amp; Parameter'!$E$19)*'Data &amp; Parameter'!$E$20*'Data &amp; Parameter'!$E$37*N4212</f>
        <v>0</v>
      </c>
      <c r="P4212">
        <f>ROUNDUP(IF(D4212&gt;$D$4,0,($D$4-D4212+1)/365),0)</f>
        <v>0</v>
      </c>
      <c r="Q4212">
        <f>ROUNDUP(IF(D4212&gt;$D$5,0,($D$5-D4212+1)/365),0)</f>
        <v>0</v>
      </c>
      <c r="R4212" s="28">
        <f>IF(OR(P4212=1,Q4212=1),IF(D4212+364&lt;=$D$5,(D4212+364-$D$4+1)/365,IF(D4212&gt;$D$4,($D$5-D4212+1)/365,$D$6/365)),0)</f>
        <v>0</v>
      </c>
      <c r="S4212" s="28">
        <f>'Data &amp; Parameter'!$E$16*'Data &amp; Parameter'!$E$17*('Data &amp; Parameter'!$E$18+'Data &amp; Parameter'!$E$19)*'Data &amp; Parameter'!$E$20*'Data &amp; Parameter'!$E$37*R4212</f>
        <v>0</v>
      </c>
      <c r="T4212" s="28">
        <f t="shared" si="65"/>
        <v>0</v>
      </c>
    </row>
    <row r="4213" spans="1:20" ht="15.75" customHeight="1" x14ac:dyDescent="0.35">
      <c r="A4213">
        <v>4206</v>
      </c>
      <c r="B4213" s="76">
        <v>44256.308136574073</v>
      </c>
      <c r="C4213" s="1" t="s">
        <v>13335</v>
      </c>
      <c r="D4213" s="76">
        <v>44256.308842592596</v>
      </c>
      <c r="E4213" s="1" t="s">
        <v>13336</v>
      </c>
      <c r="F4213" s="1" t="s">
        <v>13337</v>
      </c>
      <c r="G4213" s="1" t="s">
        <v>123</v>
      </c>
      <c r="H4213" s="1" t="s">
        <v>124</v>
      </c>
      <c r="I4213" s="1" t="s">
        <v>125</v>
      </c>
      <c r="J4213" s="1" t="s">
        <v>9694</v>
      </c>
      <c r="K4213" s="1" t="s">
        <v>12832</v>
      </c>
      <c r="L4213">
        <f>ROUNDUP(IF(B4213&gt;$D$4,0,($D$4-B4213+1)/365),0)</f>
        <v>0</v>
      </c>
      <c r="M4213">
        <f>ROUNDUP(IF(B4213&gt;$D$5,0,($D$5-B4213+1)/365),0)</f>
        <v>0</v>
      </c>
      <c r="N4213" s="28">
        <f>IF(OR(L4213=1,M4213=1),IF(B4213+364&lt;=$D$5,(B4213+364-$D$4+1)/365,IF(B4213&gt;$D$4,($D$5-B4213+1)/365,$D$6/365)),0)</f>
        <v>0</v>
      </c>
      <c r="O4213" s="28">
        <f>'Data &amp; Parameter'!$E$16*'Data &amp; Parameter'!$E$17*('Data &amp; Parameter'!$E$18+'Data &amp; Parameter'!$E$19)*'Data &amp; Parameter'!$E$20*'Data &amp; Parameter'!$E$37*N4213</f>
        <v>0</v>
      </c>
      <c r="P4213">
        <f>ROUNDUP(IF(D4213&gt;$D$4,0,($D$4-D4213+1)/365),0)</f>
        <v>0</v>
      </c>
      <c r="Q4213">
        <f>ROUNDUP(IF(D4213&gt;$D$5,0,($D$5-D4213+1)/365),0)</f>
        <v>0</v>
      </c>
      <c r="R4213" s="28">
        <f>IF(OR(P4213=1,Q4213=1),IF(D4213+364&lt;=$D$5,(D4213+364-$D$4+1)/365,IF(D4213&gt;$D$4,($D$5-D4213+1)/365,$D$6/365)),0)</f>
        <v>0</v>
      </c>
      <c r="S4213" s="28">
        <f>'Data &amp; Parameter'!$E$16*'Data &amp; Parameter'!$E$17*('Data &amp; Parameter'!$E$18+'Data &amp; Parameter'!$E$19)*'Data &amp; Parameter'!$E$20*'Data &amp; Parameter'!$E$37*R4213</f>
        <v>0</v>
      </c>
      <c r="T4213" s="28">
        <f t="shared" si="65"/>
        <v>0</v>
      </c>
    </row>
    <row r="4214" spans="1:20" ht="15.75" customHeight="1" x14ac:dyDescent="0.35">
      <c r="A4214">
        <v>4207</v>
      </c>
      <c r="B4214" s="76">
        <v>44256.314236111109</v>
      </c>
      <c r="C4214" s="1" t="s">
        <v>13338</v>
      </c>
      <c r="D4214" s="76">
        <v>44256.314976851849</v>
      </c>
      <c r="E4214" s="1" t="s">
        <v>13339</v>
      </c>
      <c r="F4214" s="1" t="s">
        <v>13340</v>
      </c>
      <c r="G4214" s="1" t="s">
        <v>123</v>
      </c>
      <c r="H4214" s="1" t="s">
        <v>124</v>
      </c>
      <c r="I4214" s="1" t="s">
        <v>125</v>
      </c>
      <c r="J4214" s="1" t="s">
        <v>9694</v>
      </c>
      <c r="K4214" s="1" t="s">
        <v>12832</v>
      </c>
      <c r="L4214">
        <f>ROUNDUP(IF(B4214&gt;$D$4,0,($D$4-B4214+1)/365),0)</f>
        <v>0</v>
      </c>
      <c r="M4214">
        <f>ROUNDUP(IF(B4214&gt;$D$5,0,($D$5-B4214+1)/365),0)</f>
        <v>0</v>
      </c>
      <c r="N4214" s="28">
        <f>IF(OR(L4214=1,M4214=1),IF(B4214+364&lt;=$D$5,(B4214+364-$D$4+1)/365,IF(B4214&gt;$D$4,($D$5-B4214+1)/365,$D$6/365)),0)</f>
        <v>0</v>
      </c>
      <c r="O4214" s="28">
        <f>'Data &amp; Parameter'!$E$16*'Data &amp; Parameter'!$E$17*('Data &amp; Parameter'!$E$18+'Data &amp; Parameter'!$E$19)*'Data &amp; Parameter'!$E$20*'Data &amp; Parameter'!$E$37*N4214</f>
        <v>0</v>
      </c>
      <c r="P4214">
        <f>ROUNDUP(IF(D4214&gt;$D$4,0,($D$4-D4214+1)/365),0)</f>
        <v>0</v>
      </c>
      <c r="Q4214">
        <f>ROUNDUP(IF(D4214&gt;$D$5,0,($D$5-D4214+1)/365),0)</f>
        <v>0</v>
      </c>
      <c r="R4214" s="28">
        <f>IF(OR(P4214=1,Q4214=1),IF(D4214+364&lt;=$D$5,(D4214+364-$D$4+1)/365,IF(D4214&gt;$D$4,($D$5-D4214+1)/365,$D$6/365)),0)</f>
        <v>0</v>
      </c>
      <c r="S4214" s="28">
        <f>'Data &amp; Parameter'!$E$16*'Data &amp; Parameter'!$E$17*('Data &amp; Parameter'!$E$18+'Data &amp; Parameter'!$E$19)*'Data &amp; Parameter'!$E$20*'Data &amp; Parameter'!$E$37*R4214</f>
        <v>0</v>
      </c>
      <c r="T4214" s="28">
        <f t="shared" si="65"/>
        <v>0</v>
      </c>
    </row>
    <row r="4215" spans="1:20" ht="15.75" customHeight="1" x14ac:dyDescent="0.35">
      <c r="A4215">
        <v>4208</v>
      </c>
      <c r="B4215" s="76">
        <v>44256.31695601852</v>
      </c>
      <c r="C4215" s="1" t="s">
        <v>13341</v>
      </c>
      <c r="D4215" s="76">
        <v>44256.317662037036</v>
      </c>
      <c r="E4215" s="1" t="s">
        <v>13342</v>
      </c>
      <c r="F4215" s="1" t="s">
        <v>13343</v>
      </c>
      <c r="G4215" s="1" t="s">
        <v>123</v>
      </c>
      <c r="H4215" s="1" t="s">
        <v>124</v>
      </c>
      <c r="I4215" s="1" t="s">
        <v>125</v>
      </c>
      <c r="J4215" s="1" t="s">
        <v>9694</v>
      </c>
      <c r="K4215" s="1" t="s">
        <v>12832</v>
      </c>
      <c r="L4215">
        <f>ROUNDUP(IF(B4215&gt;$D$4,0,($D$4-B4215+1)/365),0)</f>
        <v>0</v>
      </c>
      <c r="M4215">
        <f>ROUNDUP(IF(B4215&gt;$D$5,0,($D$5-B4215+1)/365),0)</f>
        <v>0</v>
      </c>
      <c r="N4215" s="28">
        <f>IF(OR(L4215=1,M4215=1),IF(B4215+364&lt;=$D$5,(B4215+364-$D$4+1)/365,IF(B4215&gt;$D$4,($D$5-B4215+1)/365,$D$6/365)),0)</f>
        <v>0</v>
      </c>
      <c r="O4215" s="28">
        <f>'Data &amp; Parameter'!$E$16*'Data &amp; Parameter'!$E$17*('Data &amp; Parameter'!$E$18+'Data &amp; Parameter'!$E$19)*'Data &amp; Parameter'!$E$20*'Data &amp; Parameter'!$E$37*N4215</f>
        <v>0</v>
      </c>
      <c r="P4215">
        <f>ROUNDUP(IF(D4215&gt;$D$4,0,($D$4-D4215+1)/365),0)</f>
        <v>0</v>
      </c>
      <c r="Q4215">
        <f>ROUNDUP(IF(D4215&gt;$D$5,0,($D$5-D4215+1)/365),0)</f>
        <v>0</v>
      </c>
      <c r="R4215" s="28">
        <f>IF(OR(P4215=1,Q4215=1),IF(D4215+364&lt;=$D$5,(D4215+364-$D$4+1)/365,IF(D4215&gt;$D$4,($D$5-D4215+1)/365,$D$6/365)),0)</f>
        <v>0</v>
      </c>
      <c r="S4215" s="28">
        <f>'Data &amp; Parameter'!$E$16*'Data &amp; Parameter'!$E$17*('Data &amp; Parameter'!$E$18+'Data &amp; Parameter'!$E$19)*'Data &amp; Parameter'!$E$20*'Data &amp; Parameter'!$E$37*R4215</f>
        <v>0</v>
      </c>
      <c r="T4215" s="28">
        <f t="shared" si="65"/>
        <v>0</v>
      </c>
    </row>
    <row r="4216" spans="1:20" ht="15.75" customHeight="1" x14ac:dyDescent="0.35">
      <c r="A4216">
        <v>4209</v>
      </c>
      <c r="B4216" s="76">
        <v>44256.31962962963</v>
      </c>
      <c r="C4216" s="1" t="s">
        <v>13344</v>
      </c>
      <c r="D4216" s="76">
        <v>44256.320347222223</v>
      </c>
      <c r="E4216" s="1" t="s">
        <v>13345</v>
      </c>
      <c r="F4216" s="1" t="s">
        <v>13346</v>
      </c>
      <c r="G4216" s="1" t="s">
        <v>123</v>
      </c>
      <c r="H4216" s="1" t="s">
        <v>124</v>
      </c>
      <c r="I4216" s="1" t="s">
        <v>125</v>
      </c>
      <c r="J4216" s="1" t="s">
        <v>9694</v>
      </c>
      <c r="K4216" s="1" t="s">
        <v>12832</v>
      </c>
      <c r="L4216">
        <f>ROUNDUP(IF(B4216&gt;$D$4,0,($D$4-B4216+1)/365),0)</f>
        <v>0</v>
      </c>
      <c r="M4216">
        <f>ROUNDUP(IF(B4216&gt;$D$5,0,($D$5-B4216+1)/365),0)</f>
        <v>0</v>
      </c>
      <c r="N4216" s="28">
        <f>IF(OR(L4216=1,M4216=1),IF(B4216+364&lt;=$D$5,(B4216+364-$D$4+1)/365,IF(B4216&gt;$D$4,($D$5-B4216+1)/365,$D$6/365)),0)</f>
        <v>0</v>
      </c>
      <c r="O4216" s="28">
        <f>'Data &amp; Parameter'!$E$16*'Data &amp; Parameter'!$E$17*('Data &amp; Parameter'!$E$18+'Data &amp; Parameter'!$E$19)*'Data &amp; Parameter'!$E$20*'Data &amp; Parameter'!$E$37*N4216</f>
        <v>0</v>
      </c>
      <c r="P4216">
        <f>ROUNDUP(IF(D4216&gt;$D$4,0,($D$4-D4216+1)/365),0)</f>
        <v>0</v>
      </c>
      <c r="Q4216">
        <f>ROUNDUP(IF(D4216&gt;$D$5,0,($D$5-D4216+1)/365),0)</f>
        <v>0</v>
      </c>
      <c r="R4216" s="28">
        <f>IF(OR(P4216=1,Q4216=1),IF(D4216+364&lt;=$D$5,(D4216+364-$D$4+1)/365,IF(D4216&gt;$D$4,($D$5-D4216+1)/365,$D$6/365)),0)</f>
        <v>0</v>
      </c>
      <c r="S4216" s="28">
        <f>'Data &amp; Parameter'!$E$16*'Data &amp; Parameter'!$E$17*('Data &amp; Parameter'!$E$18+'Data &amp; Parameter'!$E$19)*'Data &amp; Parameter'!$E$20*'Data &amp; Parameter'!$E$37*R4216</f>
        <v>0</v>
      </c>
      <c r="T4216" s="28">
        <f t="shared" si="65"/>
        <v>0</v>
      </c>
    </row>
    <row r="4217" spans="1:20" ht="15.75" customHeight="1" x14ac:dyDescent="0.35">
      <c r="A4217">
        <v>4210</v>
      </c>
      <c r="B4217" s="76">
        <v>44256.322731481487</v>
      </c>
      <c r="C4217" s="1" t="s">
        <v>13347</v>
      </c>
      <c r="D4217" s="76">
        <v>44256.323576388888</v>
      </c>
      <c r="E4217" s="1" t="s">
        <v>13348</v>
      </c>
      <c r="F4217" s="1" t="s">
        <v>13349</v>
      </c>
      <c r="G4217" s="1" t="s">
        <v>123</v>
      </c>
      <c r="H4217" s="1" t="s">
        <v>124</v>
      </c>
      <c r="I4217" s="1" t="s">
        <v>125</v>
      </c>
      <c r="J4217" s="1" t="s">
        <v>9694</v>
      </c>
      <c r="K4217" s="1" t="s">
        <v>12832</v>
      </c>
      <c r="L4217">
        <f>ROUNDUP(IF(B4217&gt;$D$4,0,($D$4-B4217+1)/365),0)</f>
        <v>0</v>
      </c>
      <c r="M4217">
        <f>ROUNDUP(IF(B4217&gt;$D$5,0,($D$5-B4217+1)/365),0)</f>
        <v>0</v>
      </c>
      <c r="N4217" s="28">
        <f>IF(OR(L4217=1,M4217=1),IF(B4217+364&lt;=$D$5,(B4217+364-$D$4+1)/365,IF(B4217&gt;$D$4,($D$5-B4217+1)/365,$D$6/365)),0)</f>
        <v>0</v>
      </c>
      <c r="O4217" s="28">
        <f>'Data &amp; Parameter'!$E$16*'Data &amp; Parameter'!$E$17*('Data &amp; Parameter'!$E$18+'Data &amp; Parameter'!$E$19)*'Data &amp; Parameter'!$E$20*'Data &amp; Parameter'!$E$37*N4217</f>
        <v>0</v>
      </c>
      <c r="P4217">
        <f>ROUNDUP(IF(D4217&gt;$D$4,0,($D$4-D4217+1)/365),0)</f>
        <v>0</v>
      </c>
      <c r="Q4217">
        <f>ROUNDUP(IF(D4217&gt;$D$5,0,($D$5-D4217+1)/365),0)</f>
        <v>0</v>
      </c>
      <c r="R4217" s="28">
        <f>IF(OR(P4217=1,Q4217=1),IF(D4217+364&lt;=$D$5,(D4217+364-$D$4+1)/365,IF(D4217&gt;$D$4,($D$5-D4217+1)/365,$D$6/365)),0)</f>
        <v>0</v>
      </c>
      <c r="S4217" s="28">
        <f>'Data &amp; Parameter'!$E$16*'Data &amp; Parameter'!$E$17*('Data &amp; Parameter'!$E$18+'Data &amp; Parameter'!$E$19)*'Data &amp; Parameter'!$E$20*'Data &amp; Parameter'!$E$37*R4217</f>
        <v>0</v>
      </c>
      <c r="T4217" s="28">
        <f t="shared" si="65"/>
        <v>0</v>
      </c>
    </row>
    <row r="4218" spans="1:20" ht="15.75" customHeight="1" x14ac:dyDescent="0.35">
      <c r="A4218">
        <v>4211</v>
      </c>
      <c r="B4218" s="76">
        <v>44256.352523148147</v>
      </c>
      <c r="C4218" s="1" t="s">
        <v>13350</v>
      </c>
      <c r="D4218" s="76">
        <v>44256.353831018518</v>
      </c>
      <c r="E4218" s="1" t="s">
        <v>13351</v>
      </c>
      <c r="F4218" s="1" t="s">
        <v>13352</v>
      </c>
      <c r="G4218" s="1" t="s">
        <v>123</v>
      </c>
      <c r="H4218" s="1" t="s">
        <v>124</v>
      </c>
      <c r="I4218" s="1" t="s">
        <v>125</v>
      </c>
      <c r="J4218" s="1" t="s">
        <v>9694</v>
      </c>
      <c r="K4218" s="1" t="s">
        <v>12816</v>
      </c>
      <c r="L4218">
        <f>ROUNDUP(IF(B4218&gt;$D$4,0,($D$4-B4218+1)/365),0)</f>
        <v>0</v>
      </c>
      <c r="M4218">
        <f>ROUNDUP(IF(B4218&gt;$D$5,0,($D$5-B4218+1)/365),0)</f>
        <v>0</v>
      </c>
      <c r="N4218" s="28">
        <f>IF(OR(L4218=1,M4218=1),IF(B4218+364&lt;=$D$5,(B4218+364-$D$4+1)/365,IF(B4218&gt;$D$4,($D$5-B4218+1)/365,$D$6/365)),0)</f>
        <v>0</v>
      </c>
      <c r="O4218" s="28">
        <f>'Data &amp; Parameter'!$E$16*'Data &amp; Parameter'!$E$17*('Data &amp; Parameter'!$E$18+'Data &amp; Parameter'!$E$19)*'Data &amp; Parameter'!$E$20*'Data &amp; Parameter'!$E$37*N4218</f>
        <v>0</v>
      </c>
      <c r="P4218">
        <f>ROUNDUP(IF(D4218&gt;$D$4,0,($D$4-D4218+1)/365),0)</f>
        <v>0</v>
      </c>
      <c r="Q4218">
        <f>ROUNDUP(IF(D4218&gt;$D$5,0,($D$5-D4218+1)/365),0)</f>
        <v>0</v>
      </c>
      <c r="R4218" s="28">
        <f>IF(OR(P4218=1,Q4218=1),IF(D4218+364&lt;=$D$5,(D4218+364-$D$4+1)/365,IF(D4218&gt;$D$4,($D$5-D4218+1)/365,$D$6/365)),0)</f>
        <v>0</v>
      </c>
      <c r="S4218" s="28">
        <f>'Data &amp; Parameter'!$E$16*'Data &amp; Parameter'!$E$17*('Data &amp; Parameter'!$E$18+'Data &amp; Parameter'!$E$19)*'Data &amp; Parameter'!$E$20*'Data &amp; Parameter'!$E$37*R4218</f>
        <v>0</v>
      </c>
      <c r="T4218" s="28">
        <f t="shared" si="65"/>
        <v>0</v>
      </c>
    </row>
    <row r="4219" spans="1:20" ht="15.75" customHeight="1" x14ac:dyDescent="0.35">
      <c r="A4219">
        <v>4212</v>
      </c>
      <c r="B4219" s="76">
        <v>44256.357881944445</v>
      </c>
      <c r="C4219" s="1" t="s">
        <v>13353</v>
      </c>
      <c r="D4219" s="76">
        <v>44256.363449074073</v>
      </c>
      <c r="E4219" s="1" t="s">
        <v>13354</v>
      </c>
      <c r="F4219" s="1" t="s">
        <v>13355</v>
      </c>
      <c r="G4219" s="1" t="s">
        <v>123</v>
      </c>
      <c r="H4219" s="1" t="s">
        <v>124</v>
      </c>
      <c r="I4219" s="1" t="s">
        <v>125</v>
      </c>
      <c r="J4219" s="1" t="s">
        <v>9694</v>
      </c>
      <c r="K4219" s="1" t="s">
        <v>12832</v>
      </c>
      <c r="L4219">
        <f>ROUNDUP(IF(B4219&gt;$D$4,0,($D$4-B4219+1)/365),0)</f>
        <v>0</v>
      </c>
      <c r="M4219">
        <f>ROUNDUP(IF(B4219&gt;$D$5,0,($D$5-B4219+1)/365),0)</f>
        <v>0</v>
      </c>
      <c r="N4219" s="28">
        <f>IF(OR(L4219=1,M4219=1),IF(B4219+364&lt;=$D$5,(B4219+364-$D$4+1)/365,IF(B4219&gt;$D$4,($D$5-B4219+1)/365,$D$6/365)),0)</f>
        <v>0</v>
      </c>
      <c r="O4219" s="28">
        <f>'Data &amp; Parameter'!$E$16*'Data &amp; Parameter'!$E$17*('Data &amp; Parameter'!$E$18+'Data &amp; Parameter'!$E$19)*'Data &amp; Parameter'!$E$20*'Data &amp; Parameter'!$E$37*N4219</f>
        <v>0</v>
      </c>
      <c r="P4219">
        <f>ROUNDUP(IF(D4219&gt;$D$4,0,($D$4-D4219+1)/365),0)</f>
        <v>0</v>
      </c>
      <c r="Q4219">
        <f>ROUNDUP(IF(D4219&gt;$D$5,0,($D$5-D4219+1)/365),0)</f>
        <v>0</v>
      </c>
      <c r="R4219" s="28">
        <f>IF(OR(P4219=1,Q4219=1),IF(D4219+364&lt;=$D$5,(D4219+364-$D$4+1)/365,IF(D4219&gt;$D$4,($D$5-D4219+1)/365,$D$6/365)),0)</f>
        <v>0</v>
      </c>
      <c r="S4219" s="28">
        <f>'Data &amp; Parameter'!$E$16*'Data &amp; Parameter'!$E$17*('Data &amp; Parameter'!$E$18+'Data &amp; Parameter'!$E$19)*'Data &amp; Parameter'!$E$20*'Data &amp; Parameter'!$E$37*R4219</f>
        <v>0</v>
      </c>
      <c r="T4219" s="28">
        <f t="shared" si="65"/>
        <v>0</v>
      </c>
    </row>
    <row r="4220" spans="1:20" ht="15.75" customHeight="1" x14ac:dyDescent="0.35">
      <c r="A4220">
        <v>4213</v>
      </c>
      <c r="B4220" s="76">
        <v>44256.365636574075</v>
      </c>
      <c r="C4220" s="1" t="s">
        <v>13356</v>
      </c>
      <c r="D4220" s="76">
        <v>44256.366597222222</v>
      </c>
      <c r="E4220" s="1" t="s">
        <v>13357</v>
      </c>
      <c r="F4220" s="1" t="s">
        <v>13358</v>
      </c>
      <c r="G4220" s="1" t="s">
        <v>123</v>
      </c>
      <c r="H4220" s="1" t="s">
        <v>124</v>
      </c>
      <c r="I4220" s="1" t="s">
        <v>125</v>
      </c>
      <c r="J4220" s="1" t="s">
        <v>1982</v>
      </c>
      <c r="K4220" s="1" t="s">
        <v>1982</v>
      </c>
      <c r="L4220">
        <f>ROUNDUP(IF(B4220&gt;$D$4,0,($D$4-B4220+1)/365),0)</f>
        <v>0</v>
      </c>
      <c r="M4220">
        <f>ROUNDUP(IF(B4220&gt;$D$5,0,($D$5-B4220+1)/365),0)</f>
        <v>0</v>
      </c>
      <c r="N4220" s="28">
        <f>IF(OR(L4220=1,M4220=1),IF(B4220+364&lt;=$D$5,(B4220+364-$D$4+1)/365,IF(B4220&gt;$D$4,($D$5-B4220+1)/365,$D$6/365)),0)</f>
        <v>0</v>
      </c>
      <c r="O4220" s="28">
        <f>'Data &amp; Parameter'!$E$16*'Data &amp; Parameter'!$E$17*('Data &amp; Parameter'!$E$18+'Data &amp; Parameter'!$E$19)*'Data &amp; Parameter'!$E$20*'Data &amp; Parameter'!$E$37*N4220</f>
        <v>0</v>
      </c>
      <c r="P4220">
        <f>ROUNDUP(IF(D4220&gt;$D$4,0,($D$4-D4220+1)/365),0)</f>
        <v>0</v>
      </c>
      <c r="Q4220">
        <f>ROUNDUP(IF(D4220&gt;$D$5,0,($D$5-D4220+1)/365),0)</f>
        <v>0</v>
      </c>
      <c r="R4220" s="28">
        <f>IF(OR(P4220=1,Q4220=1),IF(D4220+364&lt;=$D$5,(D4220+364-$D$4+1)/365,IF(D4220&gt;$D$4,($D$5-D4220+1)/365,$D$6/365)),0)</f>
        <v>0</v>
      </c>
      <c r="S4220" s="28">
        <f>'Data &amp; Parameter'!$E$16*'Data &amp; Parameter'!$E$17*('Data &amp; Parameter'!$E$18+'Data &amp; Parameter'!$E$19)*'Data &amp; Parameter'!$E$20*'Data &amp; Parameter'!$E$37*R4220</f>
        <v>0</v>
      </c>
      <c r="T4220" s="28">
        <f t="shared" si="65"/>
        <v>0</v>
      </c>
    </row>
    <row r="4221" spans="1:20" ht="15.75" customHeight="1" x14ac:dyDescent="0.35">
      <c r="A4221">
        <v>4214</v>
      </c>
      <c r="B4221" s="76">
        <v>44256.365648148145</v>
      </c>
      <c r="C4221" s="1" t="s">
        <v>13359</v>
      </c>
      <c r="D4221" s="76">
        <v>44256.3671875</v>
      </c>
      <c r="E4221" s="1" t="s">
        <v>13360</v>
      </c>
      <c r="F4221" s="1" t="s">
        <v>13361</v>
      </c>
      <c r="G4221" s="1" t="s">
        <v>123</v>
      </c>
      <c r="H4221" s="1" t="s">
        <v>124</v>
      </c>
      <c r="I4221" s="1" t="s">
        <v>125</v>
      </c>
      <c r="J4221" s="1" t="s">
        <v>9694</v>
      </c>
      <c r="K4221" s="1" t="s">
        <v>12832</v>
      </c>
      <c r="L4221">
        <f>ROUNDUP(IF(B4221&gt;$D$4,0,($D$4-B4221+1)/365),0)</f>
        <v>0</v>
      </c>
      <c r="M4221">
        <f>ROUNDUP(IF(B4221&gt;$D$5,0,($D$5-B4221+1)/365),0)</f>
        <v>0</v>
      </c>
      <c r="N4221" s="28">
        <f>IF(OR(L4221=1,M4221=1),IF(B4221+364&lt;=$D$5,(B4221+364-$D$4+1)/365,IF(B4221&gt;$D$4,($D$5-B4221+1)/365,$D$6/365)),0)</f>
        <v>0</v>
      </c>
      <c r="O4221" s="28">
        <f>'Data &amp; Parameter'!$E$16*'Data &amp; Parameter'!$E$17*('Data &amp; Parameter'!$E$18+'Data &amp; Parameter'!$E$19)*'Data &amp; Parameter'!$E$20*'Data &amp; Parameter'!$E$37*N4221</f>
        <v>0</v>
      </c>
      <c r="P4221">
        <f>ROUNDUP(IF(D4221&gt;$D$4,0,($D$4-D4221+1)/365),0)</f>
        <v>0</v>
      </c>
      <c r="Q4221">
        <f>ROUNDUP(IF(D4221&gt;$D$5,0,($D$5-D4221+1)/365),0)</f>
        <v>0</v>
      </c>
      <c r="R4221" s="28">
        <f>IF(OR(P4221=1,Q4221=1),IF(D4221+364&lt;=$D$5,(D4221+364-$D$4+1)/365,IF(D4221&gt;$D$4,($D$5-D4221+1)/365,$D$6/365)),0)</f>
        <v>0</v>
      </c>
      <c r="S4221" s="28">
        <f>'Data &amp; Parameter'!$E$16*'Data &amp; Parameter'!$E$17*('Data &amp; Parameter'!$E$18+'Data &amp; Parameter'!$E$19)*'Data &amp; Parameter'!$E$20*'Data &amp; Parameter'!$E$37*R4221</f>
        <v>0</v>
      </c>
      <c r="T4221" s="28">
        <f t="shared" si="65"/>
        <v>0</v>
      </c>
    </row>
    <row r="4222" spans="1:20" ht="15.75" customHeight="1" x14ac:dyDescent="0.35">
      <c r="A4222">
        <v>4215</v>
      </c>
      <c r="B4222" s="76">
        <v>44256.370115740741</v>
      </c>
      <c r="C4222" s="1" t="s">
        <v>13362</v>
      </c>
      <c r="D4222" s="76">
        <v>44256.372395833328</v>
      </c>
      <c r="E4222" s="1" t="s">
        <v>13363</v>
      </c>
      <c r="F4222" s="1" t="s">
        <v>13364</v>
      </c>
      <c r="G4222" s="1" t="s">
        <v>123</v>
      </c>
      <c r="H4222" s="1" t="s">
        <v>124</v>
      </c>
      <c r="I4222" s="1" t="s">
        <v>125</v>
      </c>
      <c r="J4222" s="1" t="s">
        <v>9694</v>
      </c>
      <c r="K4222" s="1" t="s">
        <v>12832</v>
      </c>
      <c r="L4222">
        <f>ROUNDUP(IF(B4222&gt;$D$4,0,($D$4-B4222+1)/365),0)</f>
        <v>0</v>
      </c>
      <c r="M4222">
        <f>ROUNDUP(IF(B4222&gt;$D$5,0,($D$5-B4222+1)/365),0)</f>
        <v>0</v>
      </c>
      <c r="N4222" s="28">
        <f>IF(OR(L4222=1,M4222=1),IF(B4222+364&lt;=$D$5,(B4222+364-$D$4+1)/365,IF(B4222&gt;$D$4,($D$5-B4222+1)/365,$D$6/365)),0)</f>
        <v>0</v>
      </c>
      <c r="O4222" s="28">
        <f>'Data &amp; Parameter'!$E$16*'Data &amp; Parameter'!$E$17*('Data &amp; Parameter'!$E$18+'Data &amp; Parameter'!$E$19)*'Data &amp; Parameter'!$E$20*'Data &amp; Parameter'!$E$37*N4222</f>
        <v>0</v>
      </c>
      <c r="P4222">
        <f>ROUNDUP(IF(D4222&gt;$D$4,0,($D$4-D4222+1)/365),0)</f>
        <v>0</v>
      </c>
      <c r="Q4222">
        <f>ROUNDUP(IF(D4222&gt;$D$5,0,($D$5-D4222+1)/365),0)</f>
        <v>0</v>
      </c>
      <c r="R4222" s="28">
        <f>IF(OR(P4222=1,Q4222=1),IF(D4222+364&lt;=$D$5,(D4222+364-$D$4+1)/365,IF(D4222&gt;$D$4,($D$5-D4222+1)/365,$D$6/365)),0)</f>
        <v>0</v>
      </c>
      <c r="S4222" s="28">
        <f>'Data &amp; Parameter'!$E$16*'Data &amp; Parameter'!$E$17*('Data &amp; Parameter'!$E$18+'Data &amp; Parameter'!$E$19)*'Data &amp; Parameter'!$E$20*'Data &amp; Parameter'!$E$37*R4222</f>
        <v>0</v>
      </c>
      <c r="T4222" s="28">
        <f t="shared" si="65"/>
        <v>0</v>
      </c>
    </row>
    <row r="4223" spans="1:20" ht="15.75" customHeight="1" x14ac:dyDescent="0.35">
      <c r="A4223">
        <v>4216</v>
      </c>
      <c r="B4223" s="76">
        <v>44256.371562500004</v>
      </c>
      <c r="C4223" s="1" t="s">
        <v>13365</v>
      </c>
      <c r="D4223" s="76">
        <v>44256.372152777782</v>
      </c>
      <c r="E4223" s="1" t="s">
        <v>13366</v>
      </c>
      <c r="F4223" s="1" t="s">
        <v>13367</v>
      </c>
      <c r="G4223" s="1" t="s">
        <v>123</v>
      </c>
      <c r="H4223" s="1" t="s">
        <v>124</v>
      </c>
      <c r="I4223" s="1" t="s">
        <v>125</v>
      </c>
      <c r="J4223" s="1" t="s">
        <v>1982</v>
      </c>
      <c r="K4223" s="1" t="s">
        <v>3969</v>
      </c>
      <c r="L4223">
        <f>ROUNDUP(IF(B4223&gt;$D$4,0,($D$4-B4223+1)/365),0)</f>
        <v>0</v>
      </c>
      <c r="M4223">
        <f>ROUNDUP(IF(B4223&gt;$D$5,0,($D$5-B4223+1)/365),0)</f>
        <v>0</v>
      </c>
      <c r="N4223" s="28">
        <f>IF(OR(L4223=1,M4223=1),IF(B4223+364&lt;=$D$5,(B4223+364-$D$4+1)/365,IF(B4223&gt;$D$4,($D$5-B4223+1)/365,$D$6/365)),0)</f>
        <v>0</v>
      </c>
      <c r="O4223" s="28">
        <f>'Data &amp; Parameter'!$E$16*'Data &amp; Parameter'!$E$17*('Data &amp; Parameter'!$E$18+'Data &amp; Parameter'!$E$19)*'Data &amp; Parameter'!$E$20*'Data &amp; Parameter'!$E$37*N4223</f>
        <v>0</v>
      </c>
      <c r="P4223">
        <f>ROUNDUP(IF(D4223&gt;$D$4,0,($D$4-D4223+1)/365),0)</f>
        <v>0</v>
      </c>
      <c r="Q4223">
        <f>ROUNDUP(IF(D4223&gt;$D$5,0,($D$5-D4223+1)/365),0)</f>
        <v>0</v>
      </c>
      <c r="R4223" s="28">
        <f>IF(OR(P4223=1,Q4223=1),IF(D4223+364&lt;=$D$5,(D4223+364-$D$4+1)/365,IF(D4223&gt;$D$4,($D$5-D4223+1)/365,$D$6/365)),0)</f>
        <v>0</v>
      </c>
      <c r="S4223" s="28">
        <f>'Data &amp; Parameter'!$E$16*'Data &amp; Parameter'!$E$17*('Data &amp; Parameter'!$E$18+'Data &amp; Parameter'!$E$19)*'Data &amp; Parameter'!$E$20*'Data &amp; Parameter'!$E$37*R4223</f>
        <v>0</v>
      </c>
      <c r="T4223" s="28">
        <f t="shared" si="65"/>
        <v>0</v>
      </c>
    </row>
    <row r="4224" spans="1:20" ht="15.75" customHeight="1" x14ac:dyDescent="0.35">
      <c r="A4224">
        <v>4217</v>
      </c>
      <c r="B4224" s="76">
        <v>44256.374571759261</v>
      </c>
      <c r="C4224" s="1" t="s">
        <v>13368</v>
      </c>
      <c r="D4224" s="76">
        <v>44256.376608796301</v>
      </c>
      <c r="E4224" s="1" t="s">
        <v>13369</v>
      </c>
      <c r="F4224" s="1" t="s">
        <v>13370</v>
      </c>
      <c r="G4224" s="1" t="s">
        <v>123</v>
      </c>
      <c r="H4224" s="1" t="s">
        <v>124</v>
      </c>
      <c r="I4224" s="1" t="s">
        <v>125</v>
      </c>
      <c r="J4224" s="1" t="s">
        <v>9694</v>
      </c>
      <c r="K4224" s="1" t="s">
        <v>12832</v>
      </c>
      <c r="L4224">
        <f>ROUNDUP(IF(B4224&gt;$D$4,0,($D$4-B4224+1)/365),0)</f>
        <v>0</v>
      </c>
      <c r="M4224">
        <f>ROUNDUP(IF(B4224&gt;$D$5,0,($D$5-B4224+1)/365),0)</f>
        <v>0</v>
      </c>
      <c r="N4224" s="28">
        <f>IF(OR(L4224=1,M4224=1),IF(B4224+364&lt;=$D$5,(B4224+364-$D$4+1)/365,IF(B4224&gt;$D$4,($D$5-B4224+1)/365,$D$6/365)),0)</f>
        <v>0</v>
      </c>
      <c r="O4224" s="28">
        <f>'Data &amp; Parameter'!$E$16*'Data &amp; Parameter'!$E$17*('Data &amp; Parameter'!$E$18+'Data &amp; Parameter'!$E$19)*'Data &amp; Parameter'!$E$20*'Data &amp; Parameter'!$E$37*N4224</f>
        <v>0</v>
      </c>
      <c r="P4224">
        <f>ROUNDUP(IF(D4224&gt;$D$4,0,($D$4-D4224+1)/365),0)</f>
        <v>0</v>
      </c>
      <c r="Q4224">
        <f>ROUNDUP(IF(D4224&gt;$D$5,0,($D$5-D4224+1)/365),0)</f>
        <v>0</v>
      </c>
      <c r="R4224" s="28">
        <f>IF(OR(P4224=1,Q4224=1),IF(D4224+364&lt;=$D$5,(D4224+364-$D$4+1)/365,IF(D4224&gt;$D$4,($D$5-D4224+1)/365,$D$6/365)),0)</f>
        <v>0</v>
      </c>
      <c r="S4224" s="28">
        <f>'Data &amp; Parameter'!$E$16*'Data &amp; Parameter'!$E$17*('Data &amp; Parameter'!$E$18+'Data &amp; Parameter'!$E$19)*'Data &amp; Parameter'!$E$20*'Data &amp; Parameter'!$E$37*R4224</f>
        <v>0</v>
      </c>
      <c r="T4224" s="28">
        <f t="shared" si="65"/>
        <v>0</v>
      </c>
    </row>
    <row r="4225" spans="1:20" ht="15.75" customHeight="1" x14ac:dyDescent="0.35">
      <c r="A4225">
        <v>4218</v>
      </c>
      <c r="B4225" s="76">
        <v>44256.377210648148</v>
      </c>
      <c r="C4225" s="1" t="s">
        <v>13371</v>
      </c>
      <c r="D4225" s="76">
        <v>44256.377939814818</v>
      </c>
      <c r="E4225" s="1" t="s">
        <v>13372</v>
      </c>
      <c r="F4225" s="1" t="s">
        <v>13373</v>
      </c>
      <c r="G4225" s="1" t="s">
        <v>123</v>
      </c>
      <c r="H4225" s="1" t="s">
        <v>124</v>
      </c>
      <c r="I4225" s="1" t="s">
        <v>125</v>
      </c>
      <c r="J4225" s="1" t="s">
        <v>1982</v>
      </c>
      <c r="K4225" s="1" t="s">
        <v>1982</v>
      </c>
      <c r="L4225">
        <f>ROUNDUP(IF(B4225&gt;$D$4,0,($D$4-B4225+1)/365),0)</f>
        <v>0</v>
      </c>
      <c r="M4225">
        <f>ROUNDUP(IF(B4225&gt;$D$5,0,($D$5-B4225+1)/365),0)</f>
        <v>0</v>
      </c>
      <c r="N4225" s="28">
        <f>IF(OR(L4225=1,M4225=1),IF(B4225+364&lt;=$D$5,(B4225+364-$D$4+1)/365,IF(B4225&gt;$D$4,($D$5-B4225+1)/365,$D$6/365)),0)</f>
        <v>0</v>
      </c>
      <c r="O4225" s="28">
        <f>'Data &amp; Parameter'!$E$16*'Data &amp; Parameter'!$E$17*('Data &amp; Parameter'!$E$18+'Data &amp; Parameter'!$E$19)*'Data &amp; Parameter'!$E$20*'Data &amp; Parameter'!$E$37*N4225</f>
        <v>0</v>
      </c>
      <c r="P4225">
        <f>ROUNDUP(IF(D4225&gt;$D$4,0,($D$4-D4225+1)/365),0)</f>
        <v>0</v>
      </c>
      <c r="Q4225">
        <f>ROUNDUP(IF(D4225&gt;$D$5,0,($D$5-D4225+1)/365),0)</f>
        <v>0</v>
      </c>
      <c r="R4225" s="28">
        <f>IF(OR(P4225=1,Q4225=1),IF(D4225+364&lt;=$D$5,(D4225+364-$D$4+1)/365,IF(D4225&gt;$D$4,($D$5-D4225+1)/365,$D$6/365)),0)</f>
        <v>0</v>
      </c>
      <c r="S4225" s="28">
        <f>'Data &amp; Parameter'!$E$16*'Data &amp; Parameter'!$E$17*('Data &amp; Parameter'!$E$18+'Data &amp; Parameter'!$E$19)*'Data &amp; Parameter'!$E$20*'Data &amp; Parameter'!$E$37*R4225</f>
        <v>0</v>
      </c>
      <c r="T4225" s="28">
        <f t="shared" si="65"/>
        <v>0</v>
      </c>
    </row>
    <row r="4226" spans="1:20" ht="15.75" customHeight="1" x14ac:dyDescent="0.35">
      <c r="A4226">
        <v>4219</v>
      </c>
      <c r="B4226" s="76">
        <v>44256.381203703699</v>
      </c>
      <c r="C4226" s="1" t="s">
        <v>13374</v>
      </c>
      <c r="D4226" s="76">
        <v>44256.382476851853</v>
      </c>
      <c r="E4226" s="1" t="s">
        <v>13375</v>
      </c>
      <c r="F4226" s="1" t="s">
        <v>13376</v>
      </c>
      <c r="G4226" s="1" t="s">
        <v>123</v>
      </c>
      <c r="H4226" s="1" t="s">
        <v>124</v>
      </c>
      <c r="I4226" s="1" t="s">
        <v>125</v>
      </c>
      <c r="J4226" s="1" t="s">
        <v>1982</v>
      </c>
      <c r="K4226" s="1" t="s">
        <v>1982</v>
      </c>
      <c r="L4226">
        <f>ROUNDUP(IF(B4226&gt;$D$4,0,($D$4-B4226+1)/365),0)</f>
        <v>0</v>
      </c>
      <c r="M4226">
        <f>ROUNDUP(IF(B4226&gt;$D$5,0,($D$5-B4226+1)/365),0)</f>
        <v>0</v>
      </c>
      <c r="N4226" s="28">
        <f>IF(OR(L4226=1,M4226=1),IF(B4226+364&lt;=$D$5,(B4226+364-$D$4+1)/365,IF(B4226&gt;$D$4,($D$5-B4226+1)/365,$D$6/365)),0)</f>
        <v>0</v>
      </c>
      <c r="O4226" s="28">
        <f>'Data &amp; Parameter'!$E$16*'Data &amp; Parameter'!$E$17*('Data &amp; Parameter'!$E$18+'Data &amp; Parameter'!$E$19)*'Data &amp; Parameter'!$E$20*'Data &amp; Parameter'!$E$37*N4226</f>
        <v>0</v>
      </c>
      <c r="P4226">
        <f>ROUNDUP(IF(D4226&gt;$D$4,0,($D$4-D4226+1)/365),0)</f>
        <v>0</v>
      </c>
      <c r="Q4226">
        <f>ROUNDUP(IF(D4226&gt;$D$5,0,($D$5-D4226+1)/365),0)</f>
        <v>0</v>
      </c>
      <c r="R4226" s="28">
        <f>IF(OR(P4226=1,Q4226=1),IF(D4226+364&lt;=$D$5,(D4226+364-$D$4+1)/365,IF(D4226&gt;$D$4,($D$5-D4226+1)/365,$D$6/365)),0)</f>
        <v>0</v>
      </c>
      <c r="S4226" s="28">
        <f>'Data &amp; Parameter'!$E$16*'Data &amp; Parameter'!$E$17*('Data &amp; Parameter'!$E$18+'Data &amp; Parameter'!$E$19)*'Data &amp; Parameter'!$E$20*'Data &amp; Parameter'!$E$37*R4226</f>
        <v>0</v>
      </c>
      <c r="T4226" s="28">
        <f t="shared" si="65"/>
        <v>0</v>
      </c>
    </row>
    <row r="4227" spans="1:20" ht="15.75" customHeight="1" x14ac:dyDescent="0.35">
      <c r="A4227">
        <v>4220</v>
      </c>
      <c r="B4227" s="76">
        <v>44256.385740740741</v>
      </c>
      <c r="C4227" s="1" t="s">
        <v>13377</v>
      </c>
      <c r="D4227" s="76">
        <v>44256.386215277773</v>
      </c>
      <c r="E4227" s="1" t="s">
        <v>13378</v>
      </c>
      <c r="F4227" s="1" t="s">
        <v>13379</v>
      </c>
      <c r="G4227" s="1" t="s">
        <v>123</v>
      </c>
      <c r="H4227" s="1" t="s">
        <v>124</v>
      </c>
      <c r="I4227" s="1" t="s">
        <v>125</v>
      </c>
      <c r="J4227" s="1" t="s">
        <v>9694</v>
      </c>
      <c r="K4227" s="1" t="s">
        <v>9695</v>
      </c>
      <c r="L4227">
        <f>ROUNDUP(IF(B4227&gt;$D$4,0,($D$4-B4227+1)/365),0)</f>
        <v>0</v>
      </c>
      <c r="M4227">
        <f>ROUNDUP(IF(B4227&gt;$D$5,0,($D$5-B4227+1)/365),0)</f>
        <v>0</v>
      </c>
      <c r="N4227" s="28">
        <f>IF(OR(L4227=1,M4227=1),IF(B4227+364&lt;=$D$5,(B4227+364-$D$4+1)/365,IF(B4227&gt;$D$4,($D$5-B4227+1)/365,$D$6/365)),0)</f>
        <v>0</v>
      </c>
      <c r="O4227" s="28">
        <f>'Data &amp; Parameter'!$E$16*'Data &amp; Parameter'!$E$17*('Data &amp; Parameter'!$E$18+'Data &amp; Parameter'!$E$19)*'Data &amp; Parameter'!$E$20*'Data &amp; Parameter'!$E$37*N4227</f>
        <v>0</v>
      </c>
      <c r="P4227">
        <f>ROUNDUP(IF(D4227&gt;$D$4,0,($D$4-D4227+1)/365),0)</f>
        <v>0</v>
      </c>
      <c r="Q4227">
        <f>ROUNDUP(IF(D4227&gt;$D$5,0,($D$5-D4227+1)/365),0)</f>
        <v>0</v>
      </c>
      <c r="R4227" s="28">
        <f>IF(OR(P4227=1,Q4227=1),IF(D4227+364&lt;=$D$5,(D4227+364-$D$4+1)/365,IF(D4227&gt;$D$4,($D$5-D4227+1)/365,$D$6/365)),0)</f>
        <v>0</v>
      </c>
      <c r="S4227" s="28">
        <f>'Data &amp; Parameter'!$E$16*'Data &amp; Parameter'!$E$17*('Data &amp; Parameter'!$E$18+'Data &amp; Parameter'!$E$19)*'Data &amp; Parameter'!$E$20*'Data &amp; Parameter'!$E$37*R4227</f>
        <v>0</v>
      </c>
      <c r="T4227" s="28">
        <f t="shared" si="65"/>
        <v>0</v>
      </c>
    </row>
    <row r="4228" spans="1:20" ht="15.75" customHeight="1" x14ac:dyDescent="0.35">
      <c r="A4228">
        <v>4221</v>
      </c>
      <c r="B4228" s="76">
        <v>44256.387418981481</v>
      </c>
      <c r="C4228" s="1" t="s">
        <v>13380</v>
      </c>
      <c r="D4228" s="76">
        <v>44256.388275462959</v>
      </c>
      <c r="E4228" s="1" t="s">
        <v>13381</v>
      </c>
      <c r="F4228" s="1" t="s">
        <v>13382</v>
      </c>
      <c r="G4228" s="1" t="s">
        <v>123</v>
      </c>
      <c r="H4228" s="1" t="s">
        <v>124</v>
      </c>
      <c r="I4228" s="1" t="s">
        <v>125</v>
      </c>
      <c r="J4228" s="1" t="s">
        <v>1982</v>
      </c>
      <c r="K4228" s="1" t="s">
        <v>2076</v>
      </c>
      <c r="L4228">
        <f>ROUNDUP(IF(B4228&gt;$D$4,0,($D$4-B4228+1)/365),0)</f>
        <v>0</v>
      </c>
      <c r="M4228">
        <f>ROUNDUP(IF(B4228&gt;$D$5,0,($D$5-B4228+1)/365),0)</f>
        <v>0</v>
      </c>
      <c r="N4228" s="28">
        <f>IF(OR(L4228=1,M4228=1),IF(B4228+364&lt;=$D$5,(B4228+364-$D$4+1)/365,IF(B4228&gt;$D$4,($D$5-B4228+1)/365,$D$6/365)),0)</f>
        <v>0</v>
      </c>
      <c r="O4228" s="28">
        <f>'Data &amp; Parameter'!$E$16*'Data &amp; Parameter'!$E$17*('Data &amp; Parameter'!$E$18+'Data &amp; Parameter'!$E$19)*'Data &amp; Parameter'!$E$20*'Data &amp; Parameter'!$E$37*N4228</f>
        <v>0</v>
      </c>
      <c r="P4228">
        <f>ROUNDUP(IF(D4228&gt;$D$4,0,($D$4-D4228+1)/365),0)</f>
        <v>0</v>
      </c>
      <c r="Q4228">
        <f>ROUNDUP(IF(D4228&gt;$D$5,0,($D$5-D4228+1)/365),0)</f>
        <v>0</v>
      </c>
      <c r="R4228" s="28">
        <f>IF(OR(P4228=1,Q4228=1),IF(D4228+364&lt;=$D$5,(D4228+364-$D$4+1)/365,IF(D4228&gt;$D$4,($D$5-D4228+1)/365,$D$6/365)),0)</f>
        <v>0</v>
      </c>
      <c r="S4228" s="28">
        <f>'Data &amp; Parameter'!$E$16*'Data &amp; Parameter'!$E$17*('Data &amp; Parameter'!$E$18+'Data &amp; Parameter'!$E$19)*'Data &amp; Parameter'!$E$20*'Data &amp; Parameter'!$E$37*R4228</f>
        <v>0</v>
      </c>
      <c r="T4228" s="28">
        <f t="shared" si="65"/>
        <v>0</v>
      </c>
    </row>
    <row r="4229" spans="1:20" ht="15.75" customHeight="1" x14ac:dyDescent="0.35">
      <c r="A4229">
        <v>4222</v>
      </c>
      <c r="B4229" s="76">
        <v>44256.391412037032</v>
      </c>
      <c r="C4229" s="1" t="s">
        <v>13383</v>
      </c>
      <c r="D4229" s="76">
        <v>44256.393078703702</v>
      </c>
      <c r="E4229" s="1" t="s">
        <v>13384</v>
      </c>
      <c r="F4229" s="1" t="s">
        <v>13385</v>
      </c>
      <c r="G4229" s="1" t="s">
        <v>123</v>
      </c>
      <c r="H4229" s="1" t="s">
        <v>124</v>
      </c>
      <c r="I4229" s="1" t="s">
        <v>125</v>
      </c>
      <c r="J4229" s="1" t="s">
        <v>12187</v>
      </c>
      <c r="K4229" s="1" t="s">
        <v>13386</v>
      </c>
      <c r="L4229">
        <f>ROUNDUP(IF(B4229&gt;$D$4,0,($D$4-B4229+1)/365),0)</f>
        <v>0</v>
      </c>
      <c r="M4229">
        <f>ROUNDUP(IF(B4229&gt;$D$5,0,($D$5-B4229+1)/365),0)</f>
        <v>0</v>
      </c>
      <c r="N4229" s="28">
        <f>IF(OR(L4229=1,M4229=1),IF(B4229+364&lt;=$D$5,(B4229+364-$D$4+1)/365,IF(B4229&gt;$D$4,($D$5-B4229+1)/365,$D$6/365)),0)</f>
        <v>0</v>
      </c>
      <c r="O4229" s="28">
        <f>'Data &amp; Parameter'!$E$16*'Data &amp; Parameter'!$E$17*('Data &amp; Parameter'!$E$18+'Data &amp; Parameter'!$E$19)*'Data &amp; Parameter'!$E$20*'Data &amp; Parameter'!$E$37*N4229</f>
        <v>0</v>
      </c>
      <c r="P4229">
        <f>ROUNDUP(IF(D4229&gt;$D$4,0,($D$4-D4229+1)/365),0)</f>
        <v>0</v>
      </c>
      <c r="Q4229">
        <f>ROUNDUP(IF(D4229&gt;$D$5,0,($D$5-D4229+1)/365),0)</f>
        <v>0</v>
      </c>
      <c r="R4229" s="28">
        <f>IF(OR(P4229=1,Q4229=1),IF(D4229+364&lt;=$D$5,(D4229+364-$D$4+1)/365,IF(D4229&gt;$D$4,($D$5-D4229+1)/365,$D$6/365)),0)</f>
        <v>0</v>
      </c>
      <c r="S4229" s="28">
        <f>'Data &amp; Parameter'!$E$16*'Data &amp; Parameter'!$E$17*('Data &amp; Parameter'!$E$18+'Data &amp; Parameter'!$E$19)*'Data &amp; Parameter'!$E$20*'Data &amp; Parameter'!$E$37*R4229</f>
        <v>0</v>
      </c>
      <c r="T4229" s="28">
        <f t="shared" si="65"/>
        <v>0</v>
      </c>
    </row>
    <row r="4230" spans="1:20" ht="15.75" customHeight="1" x14ac:dyDescent="0.35">
      <c r="A4230">
        <v>4223</v>
      </c>
      <c r="B4230" s="76">
        <v>44256.395219907412</v>
      </c>
      <c r="C4230" s="1" t="s">
        <v>13387</v>
      </c>
      <c r="D4230" s="76">
        <v>44256.396064814813</v>
      </c>
      <c r="E4230" s="1" t="s">
        <v>13388</v>
      </c>
      <c r="F4230" s="1" t="s">
        <v>13389</v>
      </c>
      <c r="G4230" s="1" t="s">
        <v>123</v>
      </c>
      <c r="H4230" s="1" t="s">
        <v>124</v>
      </c>
      <c r="I4230" s="1" t="s">
        <v>125</v>
      </c>
      <c r="J4230" s="1" t="s">
        <v>12075</v>
      </c>
      <c r="K4230" s="1" t="s">
        <v>13386</v>
      </c>
      <c r="L4230">
        <f>ROUNDUP(IF(B4230&gt;$D$4,0,($D$4-B4230+1)/365),0)</f>
        <v>0</v>
      </c>
      <c r="M4230">
        <f>ROUNDUP(IF(B4230&gt;$D$5,0,($D$5-B4230+1)/365),0)</f>
        <v>0</v>
      </c>
      <c r="N4230" s="28">
        <f>IF(OR(L4230=1,M4230=1),IF(B4230+364&lt;=$D$5,(B4230+364-$D$4+1)/365,IF(B4230&gt;$D$4,($D$5-B4230+1)/365,$D$6/365)),0)</f>
        <v>0</v>
      </c>
      <c r="O4230" s="28">
        <f>'Data &amp; Parameter'!$E$16*'Data &amp; Parameter'!$E$17*('Data &amp; Parameter'!$E$18+'Data &amp; Parameter'!$E$19)*'Data &amp; Parameter'!$E$20*'Data &amp; Parameter'!$E$37*N4230</f>
        <v>0</v>
      </c>
      <c r="P4230">
        <f>ROUNDUP(IF(D4230&gt;$D$4,0,($D$4-D4230+1)/365),0)</f>
        <v>0</v>
      </c>
      <c r="Q4230">
        <f>ROUNDUP(IF(D4230&gt;$D$5,0,($D$5-D4230+1)/365),0)</f>
        <v>0</v>
      </c>
      <c r="R4230" s="28">
        <f>IF(OR(P4230=1,Q4230=1),IF(D4230+364&lt;=$D$5,(D4230+364-$D$4+1)/365,IF(D4230&gt;$D$4,($D$5-D4230+1)/365,$D$6/365)),0)</f>
        <v>0</v>
      </c>
      <c r="S4230" s="28">
        <f>'Data &amp; Parameter'!$E$16*'Data &amp; Parameter'!$E$17*('Data &amp; Parameter'!$E$18+'Data &amp; Parameter'!$E$19)*'Data &amp; Parameter'!$E$20*'Data &amp; Parameter'!$E$37*R4230</f>
        <v>0</v>
      </c>
      <c r="T4230" s="28">
        <f t="shared" si="65"/>
        <v>0</v>
      </c>
    </row>
    <row r="4231" spans="1:20" ht="15.75" customHeight="1" x14ac:dyDescent="0.35">
      <c r="A4231">
        <v>4224</v>
      </c>
      <c r="B4231" s="76">
        <v>44256.398587962962</v>
      </c>
      <c r="C4231" s="1" t="s">
        <v>13390</v>
      </c>
      <c r="D4231" s="76">
        <v>44256.399409722224</v>
      </c>
      <c r="E4231" s="1" t="s">
        <v>13391</v>
      </c>
      <c r="F4231" s="1" t="s">
        <v>13392</v>
      </c>
      <c r="G4231" s="1" t="s">
        <v>123</v>
      </c>
      <c r="H4231" s="1" t="s">
        <v>124</v>
      </c>
      <c r="I4231" s="1" t="s">
        <v>125</v>
      </c>
      <c r="J4231" s="1" t="s">
        <v>12075</v>
      </c>
      <c r="K4231" s="1" t="s">
        <v>13386</v>
      </c>
      <c r="L4231">
        <f>ROUNDUP(IF(B4231&gt;$D$4,0,($D$4-B4231+1)/365),0)</f>
        <v>0</v>
      </c>
      <c r="M4231">
        <f>ROUNDUP(IF(B4231&gt;$D$5,0,($D$5-B4231+1)/365),0)</f>
        <v>0</v>
      </c>
      <c r="N4231" s="28">
        <f>IF(OR(L4231=1,M4231=1),IF(B4231+364&lt;=$D$5,(B4231+364-$D$4+1)/365,IF(B4231&gt;$D$4,($D$5-B4231+1)/365,$D$6/365)),0)</f>
        <v>0</v>
      </c>
      <c r="O4231" s="28">
        <f>'Data &amp; Parameter'!$E$16*'Data &amp; Parameter'!$E$17*('Data &amp; Parameter'!$E$18+'Data &amp; Parameter'!$E$19)*'Data &amp; Parameter'!$E$20*'Data &amp; Parameter'!$E$37*N4231</f>
        <v>0</v>
      </c>
      <c r="P4231">
        <f>ROUNDUP(IF(D4231&gt;$D$4,0,($D$4-D4231+1)/365),0)</f>
        <v>0</v>
      </c>
      <c r="Q4231">
        <f>ROUNDUP(IF(D4231&gt;$D$5,0,($D$5-D4231+1)/365),0)</f>
        <v>0</v>
      </c>
      <c r="R4231" s="28">
        <f>IF(OR(P4231=1,Q4231=1),IF(D4231+364&lt;=$D$5,(D4231+364-$D$4+1)/365,IF(D4231&gt;$D$4,($D$5-D4231+1)/365,$D$6/365)),0)</f>
        <v>0</v>
      </c>
      <c r="S4231" s="28">
        <f>'Data &amp; Parameter'!$E$16*'Data &amp; Parameter'!$E$17*('Data &amp; Parameter'!$E$18+'Data &amp; Parameter'!$E$19)*'Data &amp; Parameter'!$E$20*'Data &amp; Parameter'!$E$37*R4231</f>
        <v>0</v>
      </c>
      <c r="T4231" s="28">
        <f t="shared" si="65"/>
        <v>0</v>
      </c>
    </row>
    <row r="4232" spans="1:20" ht="15.75" customHeight="1" x14ac:dyDescent="0.35">
      <c r="A4232">
        <v>4225</v>
      </c>
      <c r="B4232" s="76">
        <v>44256.401261574079</v>
      </c>
      <c r="C4232" s="1" t="s">
        <v>13393</v>
      </c>
      <c r="D4232" s="76">
        <v>44256.405011574076</v>
      </c>
      <c r="E4232" s="1" t="s">
        <v>13394</v>
      </c>
      <c r="F4232" s="1" t="s">
        <v>13395</v>
      </c>
      <c r="G4232" s="1" t="s">
        <v>123</v>
      </c>
      <c r="H4232" s="1" t="s">
        <v>124</v>
      </c>
      <c r="I4232" s="1" t="s">
        <v>125</v>
      </c>
      <c r="J4232" s="1" t="s">
        <v>9694</v>
      </c>
      <c r="K4232" s="1" t="s">
        <v>13288</v>
      </c>
      <c r="L4232">
        <f>ROUNDUP(IF(B4232&gt;$D$4,0,($D$4-B4232+1)/365),0)</f>
        <v>0</v>
      </c>
      <c r="M4232">
        <f>ROUNDUP(IF(B4232&gt;$D$5,0,($D$5-B4232+1)/365),0)</f>
        <v>0</v>
      </c>
      <c r="N4232" s="28">
        <f>IF(OR(L4232=1,M4232=1),IF(B4232+364&lt;=$D$5,(B4232+364-$D$4+1)/365,IF(B4232&gt;$D$4,($D$5-B4232+1)/365,$D$6/365)),0)</f>
        <v>0</v>
      </c>
      <c r="O4232" s="28">
        <f>'Data &amp; Parameter'!$E$16*'Data &amp; Parameter'!$E$17*('Data &amp; Parameter'!$E$18+'Data &amp; Parameter'!$E$19)*'Data &amp; Parameter'!$E$20*'Data &amp; Parameter'!$E$37*N4232</f>
        <v>0</v>
      </c>
      <c r="P4232">
        <f>ROUNDUP(IF(D4232&gt;$D$4,0,($D$4-D4232+1)/365),0)</f>
        <v>0</v>
      </c>
      <c r="Q4232">
        <f>ROUNDUP(IF(D4232&gt;$D$5,0,($D$5-D4232+1)/365),0)</f>
        <v>0</v>
      </c>
      <c r="R4232" s="28">
        <f>IF(OR(P4232=1,Q4232=1),IF(D4232+364&lt;=$D$5,(D4232+364-$D$4+1)/365,IF(D4232&gt;$D$4,($D$5-D4232+1)/365,$D$6/365)),0)</f>
        <v>0</v>
      </c>
      <c r="S4232" s="28">
        <f>'Data &amp; Parameter'!$E$16*'Data &amp; Parameter'!$E$17*('Data &amp; Parameter'!$E$18+'Data &amp; Parameter'!$E$19)*'Data &amp; Parameter'!$E$20*'Data &amp; Parameter'!$E$37*R4232</f>
        <v>0</v>
      </c>
      <c r="T4232" s="28">
        <f t="shared" si="65"/>
        <v>0</v>
      </c>
    </row>
    <row r="4233" spans="1:20" ht="15.75" customHeight="1" x14ac:dyDescent="0.35">
      <c r="A4233">
        <v>4226</v>
      </c>
      <c r="B4233" s="76">
        <v>44256.40247685185</v>
      </c>
      <c r="C4233" s="1" t="s">
        <v>13396</v>
      </c>
      <c r="D4233" s="76">
        <v>44256.402951388889</v>
      </c>
      <c r="E4233" s="1" t="s">
        <v>13397</v>
      </c>
      <c r="F4233" s="1" t="s">
        <v>13398</v>
      </c>
      <c r="G4233" s="1" t="s">
        <v>123</v>
      </c>
      <c r="H4233" s="1" t="s">
        <v>124</v>
      </c>
      <c r="I4233" s="1" t="s">
        <v>125</v>
      </c>
      <c r="J4233" s="1" t="s">
        <v>12075</v>
      </c>
      <c r="K4233" s="1" t="s">
        <v>13386</v>
      </c>
      <c r="L4233">
        <f>ROUNDUP(IF(B4233&gt;$D$4,0,($D$4-B4233+1)/365),0)</f>
        <v>0</v>
      </c>
      <c r="M4233">
        <f>ROUNDUP(IF(B4233&gt;$D$5,0,($D$5-B4233+1)/365),0)</f>
        <v>0</v>
      </c>
      <c r="N4233" s="28">
        <f>IF(OR(L4233=1,M4233=1),IF(B4233+364&lt;=$D$5,(B4233+364-$D$4+1)/365,IF(B4233&gt;$D$4,($D$5-B4233+1)/365,$D$6/365)),0)</f>
        <v>0</v>
      </c>
      <c r="O4233" s="28">
        <f>'Data &amp; Parameter'!$E$16*'Data &amp; Parameter'!$E$17*('Data &amp; Parameter'!$E$18+'Data &amp; Parameter'!$E$19)*'Data &amp; Parameter'!$E$20*'Data &amp; Parameter'!$E$37*N4233</f>
        <v>0</v>
      </c>
      <c r="P4233">
        <f>ROUNDUP(IF(D4233&gt;$D$4,0,($D$4-D4233+1)/365),0)</f>
        <v>0</v>
      </c>
      <c r="Q4233">
        <f>ROUNDUP(IF(D4233&gt;$D$5,0,($D$5-D4233+1)/365),0)</f>
        <v>0</v>
      </c>
      <c r="R4233" s="28">
        <f>IF(OR(P4233=1,Q4233=1),IF(D4233+364&lt;=$D$5,(D4233+364-$D$4+1)/365,IF(D4233&gt;$D$4,($D$5-D4233+1)/365,$D$6/365)),0)</f>
        <v>0</v>
      </c>
      <c r="S4233" s="28">
        <f>'Data &amp; Parameter'!$E$16*'Data &amp; Parameter'!$E$17*('Data &amp; Parameter'!$E$18+'Data &amp; Parameter'!$E$19)*'Data &amp; Parameter'!$E$20*'Data &amp; Parameter'!$E$37*R4233</f>
        <v>0</v>
      </c>
      <c r="T4233" s="28">
        <f t="shared" ref="T4233:T4296" si="66">O4233+S4233</f>
        <v>0</v>
      </c>
    </row>
    <row r="4234" spans="1:20" ht="15.75" customHeight="1" x14ac:dyDescent="0.35">
      <c r="A4234">
        <v>4227</v>
      </c>
      <c r="B4234" s="76">
        <v>44256.407002314816</v>
      </c>
      <c r="C4234" s="1" t="s">
        <v>13399</v>
      </c>
      <c r="D4234" s="76">
        <v>44256.408078703702</v>
      </c>
      <c r="E4234" s="1" t="s">
        <v>13400</v>
      </c>
      <c r="F4234" s="1" t="s">
        <v>13401</v>
      </c>
      <c r="G4234" s="1" t="s">
        <v>123</v>
      </c>
      <c r="H4234" s="1" t="s">
        <v>124</v>
      </c>
      <c r="I4234" s="1" t="s">
        <v>125</v>
      </c>
      <c r="J4234" s="1" t="s">
        <v>9694</v>
      </c>
      <c r="K4234" s="1" t="s">
        <v>13281</v>
      </c>
      <c r="L4234">
        <f>ROUNDUP(IF(B4234&gt;$D$4,0,($D$4-B4234+1)/365),0)</f>
        <v>0</v>
      </c>
      <c r="M4234">
        <f>ROUNDUP(IF(B4234&gt;$D$5,0,($D$5-B4234+1)/365),0)</f>
        <v>0</v>
      </c>
      <c r="N4234" s="28">
        <f>IF(OR(L4234=1,M4234=1),IF(B4234+364&lt;=$D$5,(B4234+364-$D$4+1)/365,IF(B4234&gt;$D$4,($D$5-B4234+1)/365,$D$6/365)),0)</f>
        <v>0</v>
      </c>
      <c r="O4234" s="28">
        <f>'Data &amp; Parameter'!$E$16*'Data &amp; Parameter'!$E$17*('Data &amp; Parameter'!$E$18+'Data &amp; Parameter'!$E$19)*'Data &amp; Parameter'!$E$20*'Data &amp; Parameter'!$E$37*N4234</f>
        <v>0</v>
      </c>
      <c r="P4234">
        <f>ROUNDUP(IF(D4234&gt;$D$4,0,($D$4-D4234+1)/365),0)</f>
        <v>0</v>
      </c>
      <c r="Q4234">
        <f>ROUNDUP(IF(D4234&gt;$D$5,0,($D$5-D4234+1)/365),0)</f>
        <v>0</v>
      </c>
      <c r="R4234" s="28">
        <f>IF(OR(P4234=1,Q4234=1),IF(D4234+364&lt;=$D$5,(D4234+364-$D$4+1)/365,IF(D4234&gt;$D$4,($D$5-D4234+1)/365,$D$6/365)),0)</f>
        <v>0</v>
      </c>
      <c r="S4234" s="28">
        <f>'Data &amp; Parameter'!$E$16*'Data &amp; Parameter'!$E$17*('Data &amp; Parameter'!$E$18+'Data &amp; Parameter'!$E$19)*'Data &amp; Parameter'!$E$20*'Data &amp; Parameter'!$E$37*R4234</f>
        <v>0</v>
      </c>
      <c r="T4234" s="28">
        <f t="shared" si="66"/>
        <v>0</v>
      </c>
    </row>
    <row r="4235" spans="1:20" ht="15.75" customHeight="1" x14ac:dyDescent="0.35">
      <c r="A4235">
        <v>4228</v>
      </c>
      <c r="B4235" s="76">
        <v>44256.408263888894</v>
      </c>
      <c r="C4235" s="1" t="s">
        <v>13402</v>
      </c>
      <c r="D4235" s="76">
        <v>44256.409166666665</v>
      </c>
      <c r="E4235" s="1" t="s">
        <v>13403</v>
      </c>
      <c r="F4235" s="1" t="s">
        <v>13404</v>
      </c>
      <c r="G4235" s="1" t="s">
        <v>123</v>
      </c>
      <c r="H4235" s="1" t="s">
        <v>124</v>
      </c>
      <c r="I4235" s="1" t="s">
        <v>125</v>
      </c>
      <c r="J4235" s="1" t="s">
        <v>1982</v>
      </c>
      <c r="K4235" s="1" t="s">
        <v>1982</v>
      </c>
      <c r="L4235">
        <f>ROUNDUP(IF(B4235&gt;$D$4,0,($D$4-B4235+1)/365),0)</f>
        <v>0</v>
      </c>
      <c r="M4235">
        <f>ROUNDUP(IF(B4235&gt;$D$5,0,($D$5-B4235+1)/365),0)</f>
        <v>0</v>
      </c>
      <c r="N4235" s="28">
        <f>IF(OR(L4235=1,M4235=1),IF(B4235+364&lt;=$D$5,(B4235+364-$D$4+1)/365,IF(B4235&gt;$D$4,($D$5-B4235+1)/365,$D$6/365)),0)</f>
        <v>0</v>
      </c>
      <c r="O4235" s="28">
        <f>'Data &amp; Parameter'!$E$16*'Data &amp; Parameter'!$E$17*('Data &amp; Parameter'!$E$18+'Data &amp; Parameter'!$E$19)*'Data &amp; Parameter'!$E$20*'Data &amp; Parameter'!$E$37*N4235</f>
        <v>0</v>
      </c>
      <c r="P4235">
        <f>ROUNDUP(IF(D4235&gt;$D$4,0,($D$4-D4235+1)/365),0)</f>
        <v>0</v>
      </c>
      <c r="Q4235">
        <f>ROUNDUP(IF(D4235&gt;$D$5,0,($D$5-D4235+1)/365),0)</f>
        <v>0</v>
      </c>
      <c r="R4235" s="28">
        <f>IF(OR(P4235=1,Q4235=1),IF(D4235+364&lt;=$D$5,(D4235+364-$D$4+1)/365,IF(D4235&gt;$D$4,($D$5-D4235+1)/365,$D$6/365)),0)</f>
        <v>0</v>
      </c>
      <c r="S4235" s="28">
        <f>'Data &amp; Parameter'!$E$16*'Data &amp; Parameter'!$E$17*('Data &amp; Parameter'!$E$18+'Data &amp; Parameter'!$E$19)*'Data &amp; Parameter'!$E$20*'Data &amp; Parameter'!$E$37*R4235</f>
        <v>0</v>
      </c>
      <c r="T4235" s="28">
        <f t="shared" si="66"/>
        <v>0</v>
      </c>
    </row>
    <row r="4236" spans="1:20" ht="15.75" customHeight="1" x14ac:dyDescent="0.35">
      <c r="A4236">
        <v>4229</v>
      </c>
      <c r="B4236" s="76">
        <v>44256.410810185189</v>
      </c>
      <c r="C4236" s="1" t="s">
        <v>13405</v>
      </c>
      <c r="D4236" s="76">
        <v>44256.416527777779</v>
      </c>
      <c r="E4236" s="1" t="s">
        <v>13406</v>
      </c>
      <c r="F4236" s="1" t="s">
        <v>13407</v>
      </c>
      <c r="G4236" s="1" t="s">
        <v>123</v>
      </c>
      <c r="H4236" s="1" t="s">
        <v>124</v>
      </c>
      <c r="I4236" s="1" t="s">
        <v>125</v>
      </c>
      <c r="J4236" s="1" t="s">
        <v>9694</v>
      </c>
      <c r="K4236" s="1" t="s">
        <v>13288</v>
      </c>
      <c r="L4236">
        <f>ROUNDUP(IF(B4236&gt;$D$4,0,($D$4-B4236+1)/365),0)</f>
        <v>0</v>
      </c>
      <c r="M4236">
        <f>ROUNDUP(IF(B4236&gt;$D$5,0,($D$5-B4236+1)/365),0)</f>
        <v>0</v>
      </c>
      <c r="N4236" s="28">
        <f>IF(OR(L4236=1,M4236=1),IF(B4236+364&lt;=$D$5,(B4236+364-$D$4+1)/365,IF(B4236&gt;$D$4,($D$5-B4236+1)/365,$D$6/365)),0)</f>
        <v>0</v>
      </c>
      <c r="O4236" s="28">
        <f>'Data &amp; Parameter'!$E$16*'Data &amp; Parameter'!$E$17*('Data &amp; Parameter'!$E$18+'Data &amp; Parameter'!$E$19)*'Data &amp; Parameter'!$E$20*'Data &amp; Parameter'!$E$37*N4236</f>
        <v>0</v>
      </c>
      <c r="P4236">
        <f>ROUNDUP(IF(D4236&gt;$D$4,0,($D$4-D4236+1)/365),0)</f>
        <v>0</v>
      </c>
      <c r="Q4236">
        <f>ROUNDUP(IF(D4236&gt;$D$5,0,($D$5-D4236+1)/365),0)</f>
        <v>0</v>
      </c>
      <c r="R4236" s="28">
        <f>IF(OR(P4236=1,Q4236=1),IF(D4236+364&lt;=$D$5,(D4236+364-$D$4+1)/365,IF(D4236&gt;$D$4,($D$5-D4236+1)/365,$D$6/365)),0)</f>
        <v>0</v>
      </c>
      <c r="S4236" s="28">
        <f>'Data &amp; Parameter'!$E$16*'Data &amp; Parameter'!$E$17*('Data &amp; Parameter'!$E$18+'Data &amp; Parameter'!$E$19)*'Data &amp; Parameter'!$E$20*'Data &amp; Parameter'!$E$37*R4236</f>
        <v>0</v>
      </c>
      <c r="T4236" s="28">
        <f t="shared" si="66"/>
        <v>0</v>
      </c>
    </row>
    <row r="4237" spans="1:20" ht="15.75" customHeight="1" x14ac:dyDescent="0.35">
      <c r="A4237">
        <v>4230</v>
      </c>
      <c r="B4237" s="76">
        <v>44256.411458333328</v>
      </c>
      <c r="C4237" s="1" t="s">
        <v>13408</v>
      </c>
      <c r="D4237" s="76">
        <v>44256.412048611106</v>
      </c>
      <c r="E4237" s="1" t="s">
        <v>13409</v>
      </c>
      <c r="F4237" s="1" t="s">
        <v>13410</v>
      </c>
      <c r="G4237" s="1" t="s">
        <v>123</v>
      </c>
      <c r="H4237" s="1" t="s">
        <v>124</v>
      </c>
      <c r="I4237" s="1" t="s">
        <v>125</v>
      </c>
      <c r="J4237" s="1" t="s">
        <v>13411</v>
      </c>
      <c r="K4237" s="1" t="s">
        <v>13386</v>
      </c>
      <c r="L4237">
        <f>ROUNDUP(IF(B4237&gt;$D$4,0,($D$4-B4237+1)/365),0)</f>
        <v>0</v>
      </c>
      <c r="M4237">
        <f>ROUNDUP(IF(B4237&gt;$D$5,0,($D$5-B4237+1)/365),0)</f>
        <v>0</v>
      </c>
      <c r="N4237" s="28">
        <f>IF(OR(L4237=1,M4237=1),IF(B4237+364&lt;=$D$5,(B4237+364-$D$4+1)/365,IF(B4237&gt;$D$4,($D$5-B4237+1)/365,$D$6/365)),0)</f>
        <v>0</v>
      </c>
      <c r="O4237" s="28">
        <f>'Data &amp; Parameter'!$E$16*'Data &amp; Parameter'!$E$17*('Data &amp; Parameter'!$E$18+'Data &amp; Parameter'!$E$19)*'Data &amp; Parameter'!$E$20*'Data &amp; Parameter'!$E$37*N4237</f>
        <v>0</v>
      </c>
      <c r="P4237">
        <f>ROUNDUP(IF(D4237&gt;$D$4,0,($D$4-D4237+1)/365),0)</f>
        <v>0</v>
      </c>
      <c r="Q4237">
        <f>ROUNDUP(IF(D4237&gt;$D$5,0,($D$5-D4237+1)/365),0)</f>
        <v>0</v>
      </c>
      <c r="R4237" s="28">
        <f>IF(OR(P4237=1,Q4237=1),IF(D4237+364&lt;=$D$5,(D4237+364-$D$4+1)/365,IF(D4237&gt;$D$4,($D$5-D4237+1)/365,$D$6/365)),0)</f>
        <v>0</v>
      </c>
      <c r="S4237" s="28">
        <f>'Data &amp; Parameter'!$E$16*'Data &amp; Parameter'!$E$17*('Data &amp; Parameter'!$E$18+'Data &amp; Parameter'!$E$19)*'Data &amp; Parameter'!$E$20*'Data &amp; Parameter'!$E$37*R4237</f>
        <v>0</v>
      </c>
      <c r="T4237" s="28">
        <f t="shared" si="66"/>
        <v>0</v>
      </c>
    </row>
    <row r="4238" spans="1:20" ht="15.75" customHeight="1" x14ac:dyDescent="0.35">
      <c r="A4238">
        <v>4231</v>
      </c>
      <c r="B4238" s="76">
        <v>44256.414502314816</v>
      </c>
      <c r="C4238" s="1" t="s">
        <v>13412</v>
      </c>
      <c r="D4238" s="76">
        <v>44256.415868055556</v>
      </c>
      <c r="E4238" s="1" t="s">
        <v>13413</v>
      </c>
      <c r="F4238" s="1" t="s">
        <v>13414</v>
      </c>
      <c r="G4238" s="1" t="s">
        <v>123</v>
      </c>
      <c r="H4238" s="1" t="s">
        <v>124</v>
      </c>
      <c r="I4238" s="1" t="s">
        <v>125</v>
      </c>
      <c r="J4238" s="1" t="s">
        <v>12075</v>
      </c>
      <c r="K4238" s="1" t="s">
        <v>13386</v>
      </c>
      <c r="L4238">
        <f>ROUNDUP(IF(B4238&gt;$D$4,0,($D$4-B4238+1)/365),0)</f>
        <v>0</v>
      </c>
      <c r="M4238">
        <f>ROUNDUP(IF(B4238&gt;$D$5,0,($D$5-B4238+1)/365),0)</f>
        <v>0</v>
      </c>
      <c r="N4238" s="28">
        <f>IF(OR(L4238=1,M4238=1),IF(B4238+364&lt;=$D$5,(B4238+364-$D$4+1)/365,IF(B4238&gt;$D$4,($D$5-B4238+1)/365,$D$6/365)),0)</f>
        <v>0</v>
      </c>
      <c r="O4238" s="28">
        <f>'Data &amp; Parameter'!$E$16*'Data &amp; Parameter'!$E$17*('Data &amp; Parameter'!$E$18+'Data &amp; Parameter'!$E$19)*'Data &amp; Parameter'!$E$20*'Data &amp; Parameter'!$E$37*N4238</f>
        <v>0</v>
      </c>
      <c r="P4238">
        <f>ROUNDUP(IF(D4238&gt;$D$4,0,($D$4-D4238+1)/365),0)</f>
        <v>0</v>
      </c>
      <c r="Q4238">
        <f>ROUNDUP(IF(D4238&gt;$D$5,0,($D$5-D4238+1)/365),0)</f>
        <v>0</v>
      </c>
      <c r="R4238" s="28">
        <f>IF(OR(P4238=1,Q4238=1),IF(D4238+364&lt;=$D$5,(D4238+364-$D$4+1)/365,IF(D4238&gt;$D$4,($D$5-D4238+1)/365,$D$6/365)),0)</f>
        <v>0</v>
      </c>
      <c r="S4238" s="28">
        <f>'Data &amp; Parameter'!$E$16*'Data &amp; Parameter'!$E$17*('Data &amp; Parameter'!$E$18+'Data &amp; Parameter'!$E$19)*'Data &amp; Parameter'!$E$20*'Data &amp; Parameter'!$E$37*R4238</f>
        <v>0</v>
      </c>
      <c r="T4238" s="28">
        <f t="shared" si="66"/>
        <v>0</v>
      </c>
    </row>
    <row r="4239" spans="1:20" ht="15.75" customHeight="1" x14ac:dyDescent="0.35">
      <c r="A4239">
        <v>4232</v>
      </c>
      <c r="B4239" s="76">
        <v>44256.419571759259</v>
      </c>
      <c r="C4239" s="1" t="s">
        <v>13415</v>
      </c>
      <c r="D4239" s="76">
        <v>44256.42114583333</v>
      </c>
      <c r="E4239" s="1" t="s">
        <v>13416</v>
      </c>
      <c r="F4239" s="1" t="s">
        <v>13417</v>
      </c>
      <c r="G4239" s="1" t="s">
        <v>123</v>
      </c>
      <c r="H4239" s="1" t="s">
        <v>124</v>
      </c>
      <c r="I4239" s="1" t="s">
        <v>125</v>
      </c>
      <c r="J4239" s="1" t="s">
        <v>1982</v>
      </c>
      <c r="K4239" s="1" t="s">
        <v>13418</v>
      </c>
      <c r="L4239">
        <f>ROUNDUP(IF(B4239&gt;$D$4,0,($D$4-B4239+1)/365),0)</f>
        <v>0</v>
      </c>
      <c r="M4239">
        <f>ROUNDUP(IF(B4239&gt;$D$5,0,($D$5-B4239+1)/365),0)</f>
        <v>0</v>
      </c>
      <c r="N4239" s="28">
        <f>IF(OR(L4239=1,M4239=1),IF(B4239+364&lt;=$D$5,(B4239+364-$D$4+1)/365,IF(B4239&gt;$D$4,($D$5-B4239+1)/365,$D$6/365)),0)</f>
        <v>0</v>
      </c>
      <c r="O4239" s="28">
        <f>'Data &amp; Parameter'!$E$16*'Data &amp; Parameter'!$E$17*('Data &amp; Parameter'!$E$18+'Data &amp; Parameter'!$E$19)*'Data &amp; Parameter'!$E$20*'Data &amp; Parameter'!$E$37*N4239</f>
        <v>0</v>
      </c>
      <c r="P4239">
        <f>ROUNDUP(IF(D4239&gt;$D$4,0,($D$4-D4239+1)/365),0)</f>
        <v>0</v>
      </c>
      <c r="Q4239">
        <f>ROUNDUP(IF(D4239&gt;$D$5,0,($D$5-D4239+1)/365),0)</f>
        <v>0</v>
      </c>
      <c r="R4239" s="28">
        <f>IF(OR(P4239=1,Q4239=1),IF(D4239+364&lt;=$D$5,(D4239+364-$D$4+1)/365,IF(D4239&gt;$D$4,($D$5-D4239+1)/365,$D$6/365)),0)</f>
        <v>0</v>
      </c>
      <c r="S4239" s="28">
        <f>'Data &amp; Parameter'!$E$16*'Data &amp; Parameter'!$E$17*('Data &amp; Parameter'!$E$18+'Data &amp; Parameter'!$E$19)*'Data &amp; Parameter'!$E$20*'Data &amp; Parameter'!$E$37*R4239</f>
        <v>0</v>
      </c>
      <c r="T4239" s="28">
        <f t="shared" si="66"/>
        <v>0</v>
      </c>
    </row>
    <row r="4240" spans="1:20" ht="15.75" customHeight="1" x14ac:dyDescent="0.35">
      <c r="A4240">
        <v>4233</v>
      </c>
      <c r="B4240" s="76">
        <v>44256.419861111106</v>
      </c>
      <c r="C4240" s="1" t="s">
        <v>13419</v>
      </c>
      <c r="D4240" s="76">
        <v>44256.423263888893</v>
      </c>
      <c r="E4240" s="1" t="s">
        <v>13420</v>
      </c>
      <c r="F4240" s="1" t="s">
        <v>13421</v>
      </c>
      <c r="G4240" s="1" t="s">
        <v>123</v>
      </c>
      <c r="H4240" s="1" t="s">
        <v>729</v>
      </c>
      <c r="I4240" s="1" t="s">
        <v>125</v>
      </c>
      <c r="J4240" s="1" t="s">
        <v>656</v>
      </c>
      <c r="K4240" s="1" t="s">
        <v>656</v>
      </c>
      <c r="L4240">
        <f>ROUNDUP(IF(B4240&gt;$D$4,0,($D$4-B4240+1)/365),0)</f>
        <v>0</v>
      </c>
      <c r="M4240">
        <f>ROUNDUP(IF(B4240&gt;$D$5,0,($D$5-B4240+1)/365),0)</f>
        <v>0</v>
      </c>
      <c r="N4240" s="28">
        <f>IF(OR(L4240=1,M4240=1),IF(B4240+364&lt;=$D$5,(B4240+364-$D$4+1)/365,IF(B4240&gt;$D$4,($D$5-B4240+1)/365,$D$6/365)),0)</f>
        <v>0</v>
      </c>
      <c r="O4240" s="28">
        <f>'Data &amp; Parameter'!$E$16*'Data &amp; Parameter'!$E$17*('Data &amp; Parameter'!$E$18+'Data &amp; Parameter'!$E$19)*'Data &amp; Parameter'!$E$20*'Data &amp; Parameter'!$E$37*N4240</f>
        <v>0</v>
      </c>
      <c r="P4240">
        <f>ROUNDUP(IF(D4240&gt;$D$4,0,($D$4-D4240+1)/365),0)</f>
        <v>0</v>
      </c>
      <c r="Q4240">
        <f>ROUNDUP(IF(D4240&gt;$D$5,0,($D$5-D4240+1)/365),0)</f>
        <v>0</v>
      </c>
      <c r="R4240" s="28">
        <f>IF(OR(P4240=1,Q4240=1),IF(D4240+364&lt;=$D$5,(D4240+364-$D$4+1)/365,IF(D4240&gt;$D$4,($D$5-D4240+1)/365,$D$6/365)),0)</f>
        <v>0</v>
      </c>
      <c r="S4240" s="28">
        <f>'Data &amp; Parameter'!$E$16*'Data &amp; Parameter'!$E$17*('Data &amp; Parameter'!$E$18+'Data &amp; Parameter'!$E$19)*'Data &amp; Parameter'!$E$20*'Data &amp; Parameter'!$E$37*R4240</f>
        <v>0</v>
      </c>
      <c r="T4240" s="28">
        <f t="shared" si="66"/>
        <v>0</v>
      </c>
    </row>
    <row r="4241" spans="1:20" ht="15.75" customHeight="1" x14ac:dyDescent="0.35">
      <c r="A4241">
        <v>4234</v>
      </c>
      <c r="B4241" s="76">
        <v>44256.420960648145</v>
      </c>
      <c r="C4241" s="1" t="s">
        <v>13422</v>
      </c>
      <c r="D4241" s="76">
        <v>44256.422731481478</v>
      </c>
      <c r="E4241" s="1" t="s">
        <v>13423</v>
      </c>
      <c r="F4241" s="1" t="s">
        <v>13424</v>
      </c>
      <c r="G4241" s="1" t="s">
        <v>123</v>
      </c>
      <c r="H4241" s="1" t="s">
        <v>124</v>
      </c>
      <c r="I4241" s="1" t="s">
        <v>125</v>
      </c>
      <c r="J4241" s="1" t="s">
        <v>9694</v>
      </c>
      <c r="K4241" s="1" t="s">
        <v>13281</v>
      </c>
      <c r="L4241">
        <f>ROUNDUP(IF(B4241&gt;$D$4,0,($D$4-B4241+1)/365),0)</f>
        <v>0</v>
      </c>
      <c r="M4241">
        <f>ROUNDUP(IF(B4241&gt;$D$5,0,($D$5-B4241+1)/365),0)</f>
        <v>0</v>
      </c>
      <c r="N4241" s="28">
        <f>IF(OR(L4241=1,M4241=1),IF(B4241+364&lt;=$D$5,(B4241+364-$D$4+1)/365,IF(B4241&gt;$D$4,($D$5-B4241+1)/365,$D$6/365)),0)</f>
        <v>0</v>
      </c>
      <c r="O4241" s="28">
        <f>'Data &amp; Parameter'!$E$16*'Data &amp; Parameter'!$E$17*('Data &amp; Parameter'!$E$18+'Data &amp; Parameter'!$E$19)*'Data &amp; Parameter'!$E$20*'Data &amp; Parameter'!$E$37*N4241</f>
        <v>0</v>
      </c>
      <c r="P4241">
        <f>ROUNDUP(IF(D4241&gt;$D$4,0,($D$4-D4241+1)/365),0)</f>
        <v>0</v>
      </c>
      <c r="Q4241">
        <f>ROUNDUP(IF(D4241&gt;$D$5,0,($D$5-D4241+1)/365),0)</f>
        <v>0</v>
      </c>
      <c r="R4241" s="28">
        <f>IF(OR(P4241=1,Q4241=1),IF(D4241+364&lt;=$D$5,(D4241+364-$D$4+1)/365,IF(D4241&gt;$D$4,($D$5-D4241+1)/365,$D$6/365)),0)</f>
        <v>0</v>
      </c>
      <c r="S4241" s="28">
        <f>'Data &amp; Parameter'!$E$16*'Data &amp; Parameter'!$E$17*('Data &amp; Parameter'!$E$18+'Data &amp; Parameter'!$E$19)*'Data &amp; Parameter'!$E$20*'Data &amp; Parameter'!$E$37*R4241</f>
        <v>0</v>
      </c>
      <c r="T4241" s="28">
        <f t="shared" si="66"/>
        <v>0</v>
      </c>
    </row>
    <row r="4242" spans="1:20" ht="15.75" customHeight="1" x14ac:dyDescent="0.35">
      <c r="A4242">
        <v>4235</v>
      </c>
      <c r="B4242" s="76">
        <v>44256.42119212963</v>
      </c>
      <c r="C4242" s="1" t="s">
        <v>13425</v>
      </c>
      <c r="D4242" s="76">
        <v>44256.422523148147</v>
      </c>
      <c r="E4242" s="1" t="s">
        <v>13426</v>
      </c>
      <c r="F4242" s="1" t="s">
        <v>13427</v>
      </c>
      <c r="G4242" s="1" t="s">
        <v>123</v>
      </c>
      <c r="H4242" s="1" t="s">
        <v>124</v>
      </c>
      <c r="I4242" s="1" t="s">
        <v>125</v>
      </c>
      <c r="J4242" s="1" t="s">
        <v>12075</v>
      </c>
      <c r="K4242" s="1" t="s">
        <v>13386</v>
      </c>
      <c r="L4242">
        <f>ROUNDUP(IF(B4242&gt;$D$4,0,($D$4-B4242+1)/365),0)</f>
        <v>0</v>
      </c>
      <c r="M4242">
        <f>ROUNDUP(IF(B4242&gt;$D$5,0,($D$5-B4242+1)/365),0)</f>
        <v>0</v>
      </c>
      <c r="N4242" s="28">
        <f>IF(OR(L4242=1,M4242=1),IF(B4242+364&lt;=$D$5,(B4242+364-$D$4+1)/365,IF(B4242&gt;$D$4,($D$5-B4242+1)/365,$D$6/365)),0)</f>
        <v>0</v>
      </c>
      <c r="O4242" s="28">
        <f>'Data &amp; Parameter'!$E$16*'Data &amp; Parameter'!$E$17*('Data &amp; Parameter'!$E$18+'Data &amp; Parameter'!$E$19)*'Data &amp; Parameter'!$E$20*'Data &amp; Parameter'!$E$37*N4242</f>
        <v>0</v>
      </c>
      <c r="P4242">
        <f>ROUNDUP(IF(D4242&gt;$D$4,0,($D$4-D4242+1)/365),0)</f>
        <v>0</v>
      </c>
      <c r="Q4242">
        <f>ROUNDUP(IF(D4242&gt;$D$5,0,($D$5-D4242+1)/365),0)</f>
        <v>0</v>
      </c>
      <c r="R4242" s="28">
        <f>IF(OR(P4242=1,Q4242=1),IF(D4242+364&lt;=$D$5,(D4242+364-$D$4+1)/365,IF(D4242&gt;$D$4,($D$5-D4242+1)/365,$D$6/365)),0)</f>
        <v>0</v>
      </c>
      <c r="S4242" s="28">
        <f>'Data &amp; Parameter'!$E$16*'Data &amp; Parameter'!$E$17*('Data &amp; Parameter'!$E$18+'Data &amp; Parameter'!$E$19)*'Data &amp; Parameter'!$E$20*'Data &amp; Parameter'!$E$37*R4242</f>
        <v>0</v>
      </c>
      <c r="T4242" s="28">
        <f t="shared" si="66"/>
        <v>0</v>
      </c>
    </row>
    <row r="4243" spans="1:20" ht="15.75" customHeight="1" x14ac:dyDescent="0.35">
      <c r="A4243">
        <v>4236</v>
      </c>
      <c r="B4243" s="76">
        <v>44256.424803240741</v>
      </c>
      <c r="C4243" s="1" t="s">
        <v>13428</v>
      </c>
      <c r="D4243" s="76">
        <v>44256.425625000003</v>
      </c>
      <c r="E4243" s="1" t="s">
        <v>13429</v>
      </c>
      <c r="F4243" s="1" t="s">
        <v>13430</v>
      </c>
      <c r="G4243" s="1" t="s">
        <v>123</v>
      </c>
      <c r="H4243" s="1" t="s">
        <v>124</v>
      </c>
      <c r="I4243" s="1" t="s">
        <v>125</v>
      </c>
      <c r="J4243" s="1" t="s">
        <v>12075</v>
      </c>
      <c r="K4243" s="1" t="s">
        <v>13386</v>
      </c>
      <c r="L4243">
        <f>ROUNDUP(IF(B4243&gt;$D$4,0,($D$4-B4243+1)/365),0)</f>
        <v>0</v>
      </c>
      <c r="M4243">
        <f>ROUNDUP(IF(B4243&gt;$D$5,0,($D$5-B4243+1)/365),0)</f>
        <v>0</v>
      </c>
      <c r="N4243" s="28">
        <f>IF(OR(L4243=1,M4243=1),IF(B4243+364&lt;=$D$5,(B4243+364-$D$4+1)/365,IF(B4243&gt;$D$4,($D$5-B4243+1)/365,$D$6/365)),0)</f>
        <v>0</v>
      </c>
      <c r="O4243" s="28">
        <f>'Data &amp; Parameter'!$E$16*'Data &amp; Parameter'!$E$17*('Data &amp; Parameter'!$E$18+'Data &amp; Parameter'!$E$19)*'Data &amp; Parameter'!$E$20*'Data &amp; Parameter'!$E$37*N4243</f>
        <v>0</v>
      </c>
      <c r="P4243">
        <f>ROUNDUP(IF(D4243&gt;$D$4,0,($D$4-D4243+1)/365),0)</f>
        <v>0</v>
      </c>
      <c r="Q4243">
        <f>ROUNDUP(IF(D4243&gt;$D$5,0,($D$5-D4243+1)/365),0)</f>
        <v>0</v>
      </c>
      <c r="R4243" s="28">
        <f>IF(OR(P4243=1,Q4243=1),IF(D4243+364&lt;=$D$5,(D4243+364-$D$4+1)/365,IF(D4243&gt;$D$4,($D$5-D4243+1)/365,$D$6/365)),0)</f>
        <v>0</v>
      </c>
      <c r="S4243" s="28">
        <f>'Data &amp; Parameter'!$E$16*'Data &amp; Parameter'!$E$17*('Data &amp; Parameter'!$E$18+'Data &amp; Parameter'!$E$19)*'Data &amp; Parameter'!$E$20*'Data &amp; Parameter'!$E$37*R4243</f>
        <v>0</v>
      </c>
      <c r="T4243" s="28">
        <f t="shared" si="66"/>
        <v>0</v>
      </c>
    </row>
    <row r="4244" spans="1:20" ht="15.75" customHeight="1" x14ac:dyDescent="0.35">
      <c r="A4244">
        <v>4237</v>
      </c>
      <c r="B4244" s="76">
        <v>44256.425219907411</v>
      </c>
      <c r="C4244" s="1" t="s">
        <v>13431</v>
      </c>
      <c r="D4244" s="76">
        <v>44256.426018518519</v>
      </c>
      <c r="E4244" s="1" t="s">
        <v>13432</v>
      </c>
      <c r="F4244" s="1" t="s">
        <v>13433</v>
      </c>
      <c r="G4244" s="1" t="s">
        <v>123</v>
      </c>
      <c r="H4244" s="1" t="s">
        <v>729</v>
      </c>
      <c r="I4244" s="1" t="s">
        <v>125</v>
      </c>
      <c r="J4244" s="1" t="s">
        <v>656</v>
      </c>
      <c r="K4244" s="1" t="s">
        <v>656</v>
      </c>
      <c r="L4244">
        <f>ROUNDUP(IF(B4244&gt;$D$4,0,($D$4-B4244+1)/365),0)</f>
        <v>0</v>
      </c>
      <c r="M4244">
        <f>ROUNDUP(IF(B4244&gt;$D$5,0,($D$5-B4244+1)/365),0)</f>
        <v>0</v>
      </c>
      <c r="N4244" s="28">
        <f>IF(OR(L4244=1,M4244=1),IF(B4244+364&lt;=$D$5,(B4244+364-$D$4+1)/365,IF(B4244&gt;$D$4,($D$5-B4244+1)/365,$D$6/365)),0)</f>
        <v>0</v>
      </c>
      <c r="O4244" s="28">
        <f>'Data &amp; Parameter'!$E$16*'Data &amp; Parameter'!$E$17*('Data &amp; Parameter'!$E$18+'Data &amp; Parameter'!$E$19)*'Data &amp; Parameter'!$E$20*'Data &amp; Parameter'!$E$37*N4244</f>
        <v>0</v>
      </c>
      <c r="P4244">
        <f>ROUNDUP(IF(D4244&gt;$D$4,0,($D$4-D4244+1)/365),0)</f>
        <v>0</v>
      </c>
      <c r="Q4244">
        <f>ROUNDUP(IF(D4244&gt;$D$5,0,($D$5-D4244+1)/365),0)</f>
        <v>0</v>
      </c>
      <c r="R4244" s="28">
        <f>IF(OR(P4244=1,Q4244=1),IF(D4244+364&lt;=$D$5,(D4244+364-$D$4+1)/365,IF(D4244&gt;$D$4,($D$5-D4244+1)/365,$D$6/365)),0)</f>
        <v>0</v>
      </c>
      <c r="S4244" s="28">
        <f>'Data &amp; Parameter'!$E$16*'Data &amp; Parameter'!$E$17*('Data &amp; Parameter'!$E$18+'Data &amp; Parameter'!$E$19)*'Data &amp; Parameter'!$E$20*'Data &amp; Parameter'!$E$37*R4244</f>
        <v>0</v>
      </c>
      <c r="T4244" s="28">
        <f t="shared" si="66"/>
        <v>0</v>
      </c>
    </row>
    <row r="4245" spans="1:20" ht="15.75" customHeight="1" x14ac:dyDescent="0.35">
      <c r="A4245">
        <v>4238</v>
      </c>
      <c r="B4245" s="76">
        <v>44256.425300925926</v>
      </c>
      <c r="C4245" s="1" t="s">
        <v>13434</v>
      </c>
      <c r="D4245" s="76">
        <v>44256.425995370373</v>
      </c>
      <c r="E4245" s="1" t="s">
        <v>13435</v>
      </c>
      <c r="F4245" s="1" t="s">
        <v>13436</v>
      </c>
      <c r="G4245" s="1" t="s">
        <v>123</v>
      </c>
      <c r="H4245" s="1" t="s">
        <v>124</v>
      </c>
      <c r="I4245" s="1" t="s">
        <v>125</v>
      </c>
      <c r="J4245" s="1" t="s">
        <v>9694</v>
      </c>
      <c r="K4245" s="1" t="s">
        <v>13288</v>
      </c>
      <c r="L4245">
        <f>ROUNDUP(IF(B4245&gt;$D$4,0,($D$4-B4245+1)/365),0)</f>
        <v>0</v>
      </c>
      <c r="M4245">
        <f>ROUNDUP(IF(B4245&gt;$D$5,0,($D$5-B4245+1)/365),0)</f>
        <v>0</v>
      </c>
      <c r="N4245" s="28">
        <f>IF(OR(L4245=1,M4245=1),IF(B4245+364&lt;=$D$5,(B4245+364-$D$4+1)/365,IF(B4245&gt;$D$4,($D$5-B4245+1)/365,$D$6/365)),0)</f>
        <v>0</v>
      </c>
      <c r="O4245" s="28">
        <f>'Data &amp; Parameter'!$E$16*'Data &amp; Parameter'!$E$17*('Data &amp; Parameter'!$E$18+'Data &amp; Parameter'!$E$19)*'Data &amp; Parameter'!$E$20*'Data &amp; Parameter'!$E$37*N4245</f>
        <v>0</v>
      </c>
      <c r="P4245">
        <f>ROUNDUP(IF(D4245&gt;$D$4,0,($D$4-D4245+1)/365),0)</f>
        <v>0</v>
      </c>
      <c r="Q4245">
        <f>ROUNDUP(IF(D4245&gt;$D$5,0,($D$5-D4245+1)/365),0)</f>
        <v>0</v>
      </c>
      <c r="R4245" s="28">
        <f>IF(OR(P4245=1,Q4245=1),IF(D4245+364&lt;=$D$5,(D4245+364-$D$4+1)/365,IF(D4245&gt;$D$4,($D$5-D4245+1)/365,$D$6/365)),0)</f>
        <v>0</v>
      </c>
      <c r="S4245" s="28">
        <f>'Data &amp; Parameter'!$E$16*'Data &amp; Parameter'!$E$17*('Data &amp; Parameter'!$E$18+'Data &amp; Parameter'!$E$19)*'Data &amp; Parameter'!$E$20*'Data &amp; Parameter'!$E$37*R4245</f>
        <v>0</v>
      </c>
      <c r="T4245" s="28">
        <f t="shared" si="66"/>
        <v>0</v>
      </c>
    </row>
    <row r="4246" spans="1:20" ht="15.75" customHeight="1" x14ac:dyDescent="0.35">
      <c r="A4246">
        <v>4239</v>
      </c>
      <c r="B4246" s="76">
        <v>44256.428124999999</v>
      </c>
      <c r="C4246" s="1" t="s">
        <v>13437</v>
      </c>
      <c r="D4246" s="76">
        <v>44256.42863425926</v>
      </c>
      <c r="E4246" s="1" t="s">
        <v>13438</v>
      </c>
      <c r="F4246" s="1" t="s">
        <v>13439</v>
      </c>
      <c r="G4246" s="1" t="s">
        <v>123</v>
      </c>
      <c r="H4246" s="1" t="s">
        <v>124</v>
      </c>
      <c r="I4246" s="1" t="s">
        <v>125</v>
      </c>
      <c r="J4246" s="1" t="s">
        <v>12075</v>
      </c>
      <c r="K4246" s="1" t="s">
        <v>13386</v>
      </c>
      <c r="L4246">
        <f>ROUNDUP(IF(B4246&gt;$D$4,0,($D$4-B4246+1)/365),0)</f>
        <v>0</v>
      </c>
      <c r="M4246">
        <f>ROUNDUP(IF(B4246&gt;$D$5,0,($D$5-B4246+1)/365),0)</f>
        <v>0</v>
      </c>
      <c r="N4246" s="28">
        <f>IF(OR(L4246=1,M4246=1),IF(B4246+364&lt;=$D$5,(B4246+364-$D$4+1)/365,IF(B4246&gt;$D$4,($D$5-B4246+1)/365,$D$6/365)),0)</f>
        <v>0</v>
      </c>
      <c r="O4246" s="28">
        <f>'Data &amp; Parameter'!$E$16*'Data &amp; Parameter'!$E$17*('Data &amp; Parameter'!$E$18+'Data &amp; Parameter'!$E$19)*'Data &amp; Parameter'!$E$20*'Data &amp; Parameter'!$E$37*N4246</f>
        <v>0</v>
      </c>
      <c r="P4246">
        <f>ROUNDUP(IF(D4246&gt;$D$4,0,($D$4-D4246+1)/365),0)</f>
        <v>0</v>
      </c>
      <c r="Q4246">
        <f>ROUNDUP(IF(D4246&gt;$D$5,0,($D$5-D4246+1)/365),0)</f>
        <v>0</v>
      </c>
      <c r="R4246" s="28">
        <f>IF(OR(P4246=1,Q4246=1),IF(D4246+364&lt;=$D$5,(D4246+364-$D$4+1)/365,IF(D4246&gt;$D$4,($D$5-D4246+1)/365,$D$6/365)),0)</f>
        <v>0</v>
      </c>
      <c r="S4246" s="28">
        <f>'Data &amp; Parameter'!$E$16*'Data &amp; Parameter'!$E$17*('Data &amp; Parameter'!$E$18+'Data &amp; Parameter'!$E$19)*'Data &amp; Parameter'!$E$20*'Data &amp; Parameter'!$E$37*R4246</f>
        <v>0</v>
      </c>
      <c r="T4246" s="28">
        <f t="shared" si="66"/>
        <v>0</v>
      </c>
    </row>
    <row r="4247" spans="1:20" ht="15.75" customHeight="1" x14ac:dyDescent="0.35">
      <c r="A4247">
        <v>4240</v>
      </c>
      <c r="B4247" s="76">
        <v>44256.43136574074</v>
      </c>
      <c r="C4247" s="1" t="s">
        <v>13440</v>
      </c>
      <c r="D4247" s="76">
        <v>44256.434027777781</v>
      </c>
      <c r="E4247" s="1" t="s">
        <v>13441</v>
      </c>
      <c r="F4247" s="1" t="s">
        <v>13442</v>
      </c>
      <c r="G4247" s="1" t="s">
        <v>123</v>
      </c>
      <c r="H4247" s="1" t="s">
        <v>124</v>
      </c>
      <c r="I4247" s="1" t="s">
        <v>125</v>
      </c>
      <c r="J4247" s="1" t="s">
        <v>9694</v>
      </c>
      <c r="K4247" s="1" t="s">
        <v>12832</v>
      </c>
      <c r="L4247">
        <f>ROUNDUP(IF(B4247&gt;$D$4,0,($D$4-B4247+1)/365),0)</f>
        <v>0</v>
      </c>
      <c r="M4247">
        <f>ROUNDUP(IF(B4247&gt;$D$5,0,($D$5-B4247+1)/365),0)</f>
        <v>0</v>
      </c>
      <c r="N4247" s="28">
        <f>IF(OR(L4247=1,M4247=1),IF(B4247+364&lt;=$D$5,(B4247+364-$D$4+1)/365,IF(B4247&gt;$D$4,($D$5-B4247+1)/365,$D$6/365)),0)</f>
        <v>0</v>
      </c>
      <c r="O4247" s="28">
        <f>'Data &amp; Parameter'!$E$16*'Data &amp; Parameter'!$E$17*('Data &amp; Parameter'!$E$18+'Data &amp; Parameter'!$E$19)*'Data &amp; Parameter'!$E$20*'Data &amp; Parameter'!$E$37*N4247</f>
        <v>0</v>
      </c>
      <c r="P4247">
        <f>ROUNDUP(IF(D4247&gt;$D$4,0,($D$4-D4247+1)/365),0)</f>
        <v>0</v>
      </c>
      <c r="Q4247">
        <f>ROUNDUP(IF(D4247&gt;$D$5,0,($D$5-D4247+1)/365),0)</f>
        <v>0</v>
      </c>
      <c r="R4247" s="28">
        <f>IF(OR(P4247=1,Q4247=1),IF(D4247+364&lt;=$D$5,(D4247+364-$D$4+1)/365,IF(D4247&gt;$D$4,($D$5-D4247+1)/365,$D$6/365)),0)</f>
        <v>0</v>
      </c>
      <c r="S4247" s="28">
        <f>'Data &amp; Parameter'!$E$16*'Data &amp; Parameter'!$E$17*('Data &amp; Parameter'!$E$18+'Data &amp; Parameter'!$E$19)*'Data &amp; Parameter'!$E$20*'Data &amp; Parameter'!$E$37*R4247</f>
        <v>0</v>
      </c>
      <c r="T4247" s="28">
        <f t="shared" si="66"/>
        <v>0</v>
      </c>
    </row>
    <row r="4248" spans="1:20" ht="15.75" customHeight="1" x14ac:dyDescent="0.35">
      <c r="A4248">
        <v>4241</v>
      </c>
      <c r="B4248" s="76">
        <v>44256.432118055556</v>
      </c>
      <c r="C4248" s="1" t="s">
        <v>13443</v>
      </c>
      <c r="D4248" s="76">
        <v>44256.432523148149</v>
      </c>
      <c r="E4248" s="1" t="s">
        <v>13444</v>
      </c>
      <c r="F4248" s="1" t="s">
        <v>13445</v>
      </c>
      <c r="G4248" s="1" t="s">
        <v>123</v>
      </c>
      <c r="H4248" s="1" t="s">
        <v>124</v>
      </c>
      <c r="I4248" s="1" t="s">
        <v>125</v>
      </c>
      <c r="J4248" s="1" t="s">
        <v>12075</v>
      </c>
      <c r="K4248" s="1" t="s">
        <v>13386</v>
      </c>
      <c r="L4248">
        <f>ROUNDUP(IF(B4248&gt;$D$4,0,($D$4-B4248+1)/365),0)</f>
        <v>0</v>
      </c>
      <c r="M4248">
        <f>ROUNDUP(IF(B4248&gt;$D$5,0,($D$5-B4248+1)/365),0)</f>
        <v>0</v>
      </c>
      <c r="N4248" s="28">
        <f>IF(OR(L4248=1,M4248=1),IF(B4248+364&lt;=$D$5,(B4248+364-$D$4+1)/365,IF(B4248&gt;$D$4,($D$5-B4248+1)/365,$D$6/365)),0)</f>
        <v>0</v>
      </c>
      <c r="O4248" s="28">
        <f>'Data &amp; Parameter'!$E$16*'Data &amp; Parameter'!$E$17*('Data &amp; Parameter'!$E$18+'Data &amp; Parameter'!$E$19)*'Data &amp; Parameter'!$E$20*'Data &amp; Parameter'!$E$37*N4248</f>
        <v>0</v>
      </c>
      <c r="P4248">
        <f>ROUNDUP(IF(D4248&gt;$D$4,0,($D$4-D4248+1)/365),0)</f>
        <v>0</v>
      </c>
      <c r="Q4248">
        <f>ROUNDUP(IF(D4248&gt;$D$5,0,($D$5-D4248+1)/365),0)</f>
        <v>0</v>
      </c>
      <c r="R4248" s="28">
        <f>IF(OR(P4248=1,Q4248=1),IF(D4248+364&lt;=$D$5,(D4248+364-$D$4+1)/365,IF(D4248&gt;$D$4,($D$5-D4248+1)/365,$D$6/365)),0)</f>
        <v>0</v>
      </c>
      <c r="S4248" s="28">
        <f>'Data &amp; Parameter'!$E$16*'Data &amp; Parameter'!$E$17*('Data &amp; Parameter'!$E$18+'Data &amp; Parameter'!$E$19)*'Data &amp; Parameter'!$E$20*'Data &amp; Parameter'!$E$37*R4248</f>
        <v>0</v>
      </c>
      <c r="T4248" s="28">
        <f t="shared" si="66"/>
        <v>0</v>
      </c>
    </row>
    <row r="4249" spans="1:20" ht="15.75" customHeight="1" x14ac:dyDescent="0.35">
      <c r="A4249">
        <v>4242</v>
      </c>
      <c r="B4249" s="76">
        <v>44256.435972222222</v>
      </c>
      <c r="C4249" s="1" t="s">
        <v>13446</v>
      </c>
      <c r="D4249" s="76">
        <v>44256.436805555553</v>
      </c>
      <c r="E4249" s="1" t="s">
        <v>13447</v>
      </c>
      <c r="F4249" s="1" t="s">
        <v>13448</v>
      </c>
      <c r="G4249" s="1" t="s">
        <v>123</v>
      </c>
      <c r="H4249" s="1" t="s">
        <v>124</v>
      </c>
      <c r="I4249" s="1" t="s">
        <v>125</v>
      </c>
      <c r="J4249" s="1" t="s">
        <v>9694</v>
      </c>
      <c r="K4249" s="1" t="s">
        <v>12782</v>
      </c>
      <c r="L4249">
        <f>ROUNDUP(IF(B4249&gt;$D$4,0,($D$4-B4249+1)/365),0)</f>
        <v>0</v>
      </c>
      <c r="M4249">
        <f>ROUNDUP(IF(B4249&gt;$D$5,0,($D$5-B4249+1)/365),0)</f>
        <v>0</v>
      </c>
      <c r="N4249" s="28">
        <f>IF(OR(L4249=1,M4249=1),IF(B4249+364&lt;=$D$5,(B4249+364-$D$4+1)/365,IF(B4249&gt;$D$4,($D$5-B4249+1)/365,$D$6/365)),0)</f>
        <v>0</v>
      </c>
      <c r="O4249" s="28">
        <f>'Data &amp; Parameter'!$E$16*'Data &amp; Parameter'!$E$17*('Data &amp; Parameter'!$E$18+'Data &amp; Parameter'!$E$19)*'Data &amp; Parameter'!$E$20*'Data &amp; Parameter'!$E$37*N4249</f>
        <v>0</v>
      </c>
      <c r="P4249">
        <f>ROUNDUP(IF(D4249&gt;$D$4,0,($D$4-D4249+1)/365),0)</f>
        <v>0</v>
      </c>
      <c r="Q4249">
        <f>ROUNDUP(IF(D4249&gt;$D$5,0,($D$5-D4249+1)/365),0)</f>
        <v>0</v>
      </c>
      <c r="R4249" s="28">
        <f>IF(OR(P4249=1,Q4249=1),IF(D4249+364&lt;=$D$5,(D4249+364-$D$4+1)/365,IF(D4249&gt;$D$4,($D$5-D4249+1)/365,$D$6/365)),0)</f>
        <v>0</v>
      </c>
      <c r="S4249" s="28">
        <f>'Data &amp; Parameter'!$E$16*'Data &amp; Parameter'!$E$17*('Data &amp; Parameter'!$E$18+'Data &amp; Parameter'!$E$19)*'Data &amp; Parameter'!$E$20*'Data &amp; Parameter'!$E$37*R4249</f>
        <v>0</v>
      </c>
      <c r="T4249" s="28">
        <f t="shared" si="66"/>
        <v>0</v>
      </c>
    </row>
    <row r="4250" spans="1:20" ht="15.75" customHeight="1" x14ac:dyDescent="0.35">
      <c r="A4250">
        <v>4243</v>
      </c>
      <c r="B4250" s="76">
        <v>44256.43886574074</v>
      </c>
      <c r="C4250" s="1" t="s">
        <v>13449</v>
      </c>
      <c r="D4250" s="76">
        <v>44256.439895833333</v>
      </c>
      <c r="E4250" s="1" t="s">
        <v>13450</v>
      </c>
      <c r="F4250" s="1" t="s">
        <v>13451</v>
      </c>
      <c r="G4250" s="1" t="s">
        <v>123</v>
      </c>
      <c r="H4250" s="1" t="s">
        <v>124</v>
      </c>
      <c r="I4250" s="1" t="s">
        <v>125</v>
      </c>
      <c r="J4250" s="1" t="s">
        <v>1982</v>
      </c>
      <c r="K4250" s="1" t="s">
        <v>13452</v>
      </c>
      <c r="L4250">
        <f>ROUNDUP(IF(B4250&gt;$D$4,0,($D$4-B4250+1)/365),0)</f>
        <v>0</v>
      </c>
      <c r="M4250">
        <f>ROUNDUP(IF(B4250&gt;$D$5,0,($D$5-B4250+1)/365),0)</f>
        <v>0</v>
      </c>
      <c r="N4250" s="28">
        <f>IF(OR(L4250=1,M4250=1),IF(B4250+364&lt;=$D$5,(B4250+364-$D$4+1)/365,IF(B4250&gt;$D$4,($D$5-B4250+1)/365,$D$6/365)),0)</f>
        <v>0</v>
      </c>
      <c r="O4250" s="28">
        <f>'Data &amp; Parameter'!$E$16*'Data &amp; Parameter'!$E$17*('Data &amp; Parameter'!$E$18+'Data &amp; Parameter'!$E$19)*'Data &amp; Parameter'!$E$20*'Data &amp; Parameter'!$E$37*N4250</f>
        <v>0</v>
      </c>
      <c r="P4250">
        <f>ROUNDUP(IF(D4250&gt;$D$4,0,($D$4-D4250+1)/365),0)</f>
        <v>0</v>
      </c>
      <c r="Q4250">
        <f>ROUNDUP(IF(D4250&gt;$D$5,0,($D$5-D4250+1)/365),0)</f>
        <v>0</v>
      </c>
      <c r="R4250" s="28">
        <f>IF(OR(P4250=1,Q4250=1),IF(D4250+364&lt;=$D$5,(D4250+364-$D$4+1)/365,IF(D4250&gt;$D$4,($D$5-D4250+1)/365,$D$6/365)),0)</f>
        <v>0</v>
      </c>
      <c r="S4250" s="28">
        <f>'Data &amp; Parameter'!$E$16*'Data &amp; Parameter'!$E$17*('Data &amp; Parameter'!$E$18+'Data &amp; Parameter'!$E$19)*'Data &amp; Parameter'!$E$20*'Data &amp; Parameter'!$E$37*R4250</f>
        <v>0</v>
      </c>
      <c r="T4250" s="28">
        <f t="shared" si="66"/>
        <v>0</v>
      </c>
    </row>
    <row r="4251" spans="1:20" ht="15.75" customHeight="1" x14ac:dyDescent="0.35">
      <c r="A4251">
        <v>4244</v>
      </c>
      <c r="B4251" s="76">
        <v>44256.444004629629</v>
      </c>
      <c r="C4251" s="1" t="s">
        <v>13453</v>
      </c>
      <c r="D4251" s="76">
        <v>44256.444641203707</v>
      </c>
      <c r="E4251" s="1" t="s">
        <v>13454</v>
      </c>
      <c r="F4251" s="1" t="s">
        <v>13455</v>
      </c>
      <c r="G4251" s="1" t="s">
        <v>123</v>
      </c>
      <c r="H4251" s="1" t="s">
        <v>124</v>
      </c>
      <c r="I4251" s="1" t="s">
        <v>125</v>
      </c>
      <c r="J4251" s="1" t="s">
        <v>1982</v>
      </c>
      <c r="K4251" s="1" t="s">
        <v>4241</v>
      </c>
      <c r="L4251">
        <f>ROUNDUP(IF(B4251&gt;$D$4,0,($D$4-B4251+1)/365),0)</f>
        <v>0</v>
      </c>
      <c r="M4251">
        <f>ROUNDUP(IF(B4251&gt;$D$5,0,($D$5-B4251+1)/365),0)</f>
        <v>0</v>
      </c>
      <c r="N4251" s="28">
        <f>IF(OR(L4251=1,M4251=1),IF(B4251+364&lt;=$D$5,(B4251+364-$D$4+1)/365,IF(B4251&gt;$D$4,($D$5-B4251+1)/365,$D$6/365)),0)</f>
        <v>0</v>
      </c>
      <c r="O4251" s="28">
        <f>'Data &amp; Parameter'!$E$16*'Data &amp; Parameter'!$E$17*('Data &amp; Parameter'!$E$18+'Data &amp; Parameter'!$E$19)*'Data &amp; Parameter'!$E$20*'Data &amp; Parameter'!$E$37*N4251</f>
        <v>0</v>
      </c>
      <c r="P4251">
        <f>ROUNDUP(IF(D4251&gt;$D$4,0,($D$4-D4251+1)/365),0)</f>
        <v>0</v>
      </c>
      <c r="Q4251">
        <f>ROUNDUP(IF(D4251&gt;$D$5,0,($D$5-D4251+1)/365),0)</f>
        <v>0</v>
      </c>
      <c r="R4251" s="28">
        <f>IF(OR(P4251=1,Q4251=1),IF(D4251+364&lt;=$D$5,(D4251+364-$D$4+1)/365,IF(D4251&gt;$D$4,($D$5-D4251+1)/365,$D$6/365)),0)</f>
        <v>0</v>
      </c>
      <c r="S4251" s="28">
        <f>'Data &amp; Parameter'!$E$16*'Data &amp; Parameter'!$E$17*('Data &amp; Parameter'!$E$18+'Data &amp; Parameter'!$E$19)*'Data &amp; Parameter'!$E$20*'Data &amp; Parameter'!$E$37*R4251</f>
        <v>0</v>
      </c>
      <c r="T4251" s="28">
        <f t="shared" si="66"/>
        <v>0</v>
      </c>
    </row>
    <row r="4252" spans="1:20" ht="15.75" customHeight="1" x14ac:dyDescent="0.35">
      <c r="A4252">
        <v>4245</v>
      </c>
      <c r="B4252" s="76">
        <v>44256.446296296301</v>
      </c>
      <c r="C4252" s="1" t="s">
        <v>13456</v>
      </c>
      <c r="D4252" s="76">
        <v>44256.448206018518</v>
      </c>
      <c r="E4252" s="1" t="s">
        <v>13457</v>
      </c>
      <c r="F4252" s="1" t="s">
        <v>13458</v>
      </c>
      <c r="G4252" s="1" t="s">
        <v>123</v>
      </c>
      <c r="H4252" s="1" t="s">
        <v>124</v>
      </c>
      <c r="I4252" s="1" t="s">
        <v>125</v>
      </c>
      <c r="J4252" s="1" t="s">
        <v>13459</v>
      </c>
      <c r="K4252" s="1" t="s">
        <v>7880</v>
      </c>
      <c r="L4252">
        <f>ROUNDUP(IF(B4252&gt;$D$4,0,($D$4-B4252+1)/365),0)</f>
        <v>0</v>
      </c>
      <c r="M4252">
        <f>ROUNDUP(IF(B4252&gt;$D$5,0,($D$5-B4252+1)/365),0)</f>
        <v>0</v>
      </c>
      <c r="N4252" s="28">
        <f>IF(OR(L4252=1,M4252=1),IF(B4252+364&lt;=$D$5,(B4252+364-$D$4+1)/365,IF(B4252&gt;$D$4,($D$5-B4252+1)/365,$D$6/365)),0)</f>
        <v>0</v>
      </c>
      <c r="O4252" s="28">
        <f>'Data &amp; Parameter'!$E$16*'Data &amp; Parameter'!$E$17*('Data &amp; Parameter'!$E$18+'Data &amp; Parameter'!$E$19)*'Data &amp; Parameter'!$E$20*'Data &amp; Parameter'!$E$37*N4252</f>
        <v>0</v>
      </c>
      <c r="P4252">
        <f>ROUNDUP(IF(D4252&gt;$D$4,0,($D$4-D4252+1)/365),0)</f>
        <v>0</v>
      </c>
      <c r="Q4252">
        <f>ROUNDUP(IF(D4252&gt;$D$5,0,($D$5-D4252+1)/365),0)</f>
        <v>0</v>
      </c>
      <c r="R4252" s="28">
        <f>IF(OR(P4252=1,Q4252=1),IF(D4252+364&lt;=$D$5,(D4252+364-$D$4+1)/365,IF(D4252&gt;$D$4,($D$5-D4252+1)/365,$D$6/365)),0)</f>
        <v>0</v>
      </c>
      <c r="S4252" s="28">
        <f>'Data &amp; Parameter'!$E$16*'Data &amp; Parameter'!$E$17*('Data &amp; Parameter'!$E$18+'Data &amp; Parameter'!$E$19)*'Data &amp; Parameter'!$E$20*'Data &amp; Parameter'!$E$37*R4252</f>
        <v>0</v>
      </c>
      <c r="T4252" s="28">
        <f t="shared" si="66"/>
        <v>0</v>
      </c>
    </row>
    <row r="4253" spans="1:20" ht="15.75" customHeight="1" x14ac:dyDescent="0.35">
      <c r="A4253">
        <v>4246</v>
      </c>
      <c r="B4253" s="76">
        <v>44256.446631944447</v>
      </c>
      <c r="C4253" s="1" t="s">
        <v>13460</v>
      </c>
      <c r="D4253" s="76">
        <v>44256.447199074071</v>
      </c>
      <c r="E4253" s="1" t="s">
        <v>13461</v>
      </c>
      <c r="F4253" s="1" t="s">
        <v>13462</v>
      </c>
      <c r="G4253" s="1" t="s">
        <v>123</v>
      </c>
      <c r="H4253" s="1" t="s">
        <v>124</v>
      </c>
      <c r="I4253" s="1" t="s">
        <v>125</v>
      </c>
      <c r="J4253" s="1" t="s">
        <v>12075</v>
      </c>
      <c r="K4253" s="1" t="s">
        <v>13386</v>
      </c>
      <c r="L4253">
        <f>ROUNDUP(IF(B4253&gt;$D$4,0,($D$4-B4253+1)/365),0)</f>
        <v>0</v>
      </c>
      <c r="M4253">
        <f>ROUNDUP(IF(B4253&gt;$D$5,0,($D$5-B4253+1)/365),0)</f>
        <v>0</v>
      </c>
      <c r="N4253" s="28">
        <f>IF(OR(L4253=1,M4253=1),IF(B4253+364&lt;=$D$5,(B4253+364-$D$4+1)/365,IF(B4253&gt;$D$4,($D$5-B4253+1)/365,$D$6/365)),0)</f>
        <v>0</v>
      </c>
      <c r="O4253" s="28">
        <f>'Data &amp; Parameter'!$E$16*'Data &amp; Parameter'!$E$17*('Data &amp; Parameter'!$E$18+'Data &amp; Parameter'!$E$19)*'Data &amp; Parameter'!$E$20*'Data &amp; Parameter'!$E$37*N4253</f>
        <v>0</v>
      </c>
      <c r="P4253">
        <f>ROUNDUP(IF(D4253&gt;$D$4,0,($D$4-D4253+1)/365),0)</f>
        <v>0</v>
      </c>
      <c r="Q4253">
        <f>ROUNDUP(IF(D4253&gt;$D$5,0,($D$5-D4253+1)/365),0)</f>
        <v>0</v>
      </c>
      <c r="R4253" s="28">
        <f>IF(OR(P4253=1,Q4253=1),IF(D4253+364&lt;=$D$5,(D4253+364-$D$4+1)/365,IF(D4253&gt;$D$4,($D$5-D4253+1)/365,$D$6/365)),0)</f>
        <v>0</v>
      </c>
      <c r="S4253" s="28">
        <f>'Data &amp; Parameter'!$E$16*'Data &amp; Parameter'!$E$17*('Data &amp; Parameter'!$E$18+'Data &amp; Parameter'!$E$19)*'Data &amp; Parameter'!$E$20*'Data &amp; Parameter'!$E$37*R4253</f>
        <v>0</v>
      </c>
      <c r="T4253" s="28">
        <f t="shared" si="66"/>
        <v>0</v>
      </c>
    </row>
    <row r="4254" spans="1:20" ht="15.75" customHeight="1" x14ac:dyDescent="0.35">
      <c r="A4254">
        <v>4247</v>
      </c>
      <c r="B4254" s="76">
        <v>44256.446828703702</v>
      </c>
      <c r="C4254" s="1" t="s">
        <v>13463</v>
      </c>
      <c r="D4254" s="76">
        <v>44256.447696759264</v>
      </c>
      <c r="E4254" s="1" t="s">
        <v>13464</v>
      </c>
      <c r="F4254" s="1" t="s">
        <v>13465</v>
      </c>
      <c r="G4254" s="1" t="s">
        <v>123</v>
      </c>
      <c r="H4254" s="1" t="s">
        <v>729</v>
      </c>
      <c r="I4254" s="1" t="s">
        <v>125</v>
      </c>
      <c r="J4254" s="1" t="s">
        <v>656</v>
      </c>
      <c r="K4254" s="1" t="s">
        <v>936</v>
      </c>
      <c r="L4254">
        <f>ROUNDUP(IF(B4254&gt;$D$4,0,($D$4-B4254+1)/365),0)</f>
        <v>0</v>
      </c>
      <c r="M4254">
        <f>ROUNDUP(IF(B4254&gt;$D$5,0,($D$5-B4254+1)/365),0)</f>
        <v>0</v>
      </c>
      <c r="N4254" s="28">
        <f>IF(OR(L4254=1,M4254=1),IF(B4254+364&lt;=$D$5,(B4254+364-$D$4+1)/365,IF(B4254&gt;$D$4,($D$5-B4254+1)/365,$D$6/365)),0)</f>
        <v>0</v>
      </c>
      <c r="O4254" s="28">
        <f>'Data &amp; Parameter'!$E$16*'Data &amp; Parameter'!$E$17*('Data &amp; Parameter'!$E$18+'Data &amp; Parameter'!$E$19)*'Data &amp; Parameter'!$E$20*'Data &amp; Parameter'!$E$37*N4254</f>
        <v>0</v>
      </c>
      <c r="P4254">
        <f>ROUNDUP(IF(D4254&gt;$D$4,0,($D$4-D4254+1)/365),0)</f>
        <v>0</v>
      </c>
      <c r="Q4254">
        <f>ROUNDUP(IF(D4254&gt;$D$5,0,($D$5-D4254+1)/365),0)</f>
        <v>0</v>
      </c>
      <c r="R4254" s="28">
        <f>IF(OR(P4254=1,Q4254=1),IF(D4254+364&lt;=$D$5,(D4254+364-$D$4+1)/365,IF(D4254&gt;$D$4,($D$5-D4254+1)/365,$D$6/365)),0)</f>
        <v>0</v>
      </c>
      <c r="S4254" s="28">
        <f>'Data &amp; Parameter'!$E$16*'Data &amp; Parameter'!$E$17*('Data &amp; Parameter'!$E$18+'Data &amp; Parameter'!$E$19)*'Data &amp; Parameter'!$E$20*'Data &amp; Parameter'!$E$37*R4254</f>
        <v>0</v>
      </c>
      <c r="T4254" s="28">
        <f t="shared" si="66"/>
        <v>0</v>
      </c>
    </row>
    <row r="4255" spans="1:20" ht="15.75" customHeight="1" x14ac:dyDescent="0.35">
      <c r="A4255">
        <v>4248</v>
      </c>
      <c r="B4255" s="76">
        <v>44256.450891203705</v>
      </c>
      <c r="C4255" s="1" t="s">
        <v>13466</v>
      </c>
      <c r="D4255" s="76">
        <v>44256.451678240745</v>
      </c>
      <c r="E4255" s="1" t="s">
        <v>13467</v>
      </c>
      <c r="F4255" s="1" t="s">
        <v>13468</v>
      </c>
      <c r="G4255" s="1" t="s">
        <v>123</v>
      </c>
      <c r="H4255" s="1" t="s">
        <v>729</v>
      </c>
      <c r="I4255" s="1" t="s">
        <v>125</v>
      </c>
      <c r="J4255" s="1" t="s">
        <v>656</v>
      </c>
      <c r="K4255" s="1" t="s">
        <v>936</v>
      </c>
      <c r="L4255">
        <f>ROUNDUP(IF(B4255&gt;$D$4,0,($D$4-B4255+1)/365),0)</f>
        <v>0</v>
      </c>
      <c r="M4255">
        <f>ROUNDUP(IF(B4255&gt;$D$5,0,($D$5-B4255+1)/365),0)</f>
        <v>0</v>
      </c>
      <c r="N4255" s="28">
        <f>IF(OR(L4255=1,M4255=1),IF(B4255+364&lt;=$D$5,(B4255+364-$D$4+1)/365,IF(B4255&gt;$D$4,($D$5-B4255+1)/365,$D$6/365)),0)</f>
        <v>0</v>
      </c>
      <c r="O4255" s="28">
        <f>'Data &amp; Parameter'!$E$16*'Data &amp; Parameter'!$E$17*('Data &amp; Parameter'!$E$18+'Data &amp; Parameter'!$E$19)*'Data &amp; Parameter'!$E$20*'Data &amp; Parameter'!$E$37*N4255</f>
        <v>0</v>
      </c>
      <c r="P4255">
        <f>ROUNDUP(IF(D4255&gt;$D$4,0,($D$4-D4255+1)/365),0)</f>
        <v>0</v>
      </c>
      <c r="Q4255">
        <f>ROUNDUP(IF(D4255&gt;$D$5,0,($D$5-D4255+1)/365),0)</f>
        <v>0</v>
      </c>
      <c r="R4255" s="28">
        <f>IF(OR(P4255=1,Q4255=1),IF(D4255+364&lt;=$D$5,(D4255+364-$D$4+1)/365,IF(D4255&gt;$D$4,($D$5-D4255+1)/365,$D$6/365)),0)</f>
        <v>0</v>
      </c>
      <c r="S4255" s="28">
        <f>'Data &amp; Parameter'!$E$16*'Data &amp; Parameter'!$E$17*('Data &amp; Parameter'!$E$18+'Data &amp; Parameter'!$E$19)*'Data &amp; Parameter'!$E$20*'Data &amp; Parameter'!$E$37*R4255</f>
        <v>0</v>
      </c>
      <c r="T4255" s="28">
        <f t="shared" si="66"/>
        <v>0</v>
      </c>
    </row>
    <row r="4256" spans="1:20" ht="15.75" customHeight="1" x14ac:dyDescent="0.35">
      <c r="A4256">
        <v>4249</v>
      </c>
      <c r="B4256" s="76">
        <v>44256.451990740738</v>
      </c>
      <c r="C4256" s="1" t="s">
        <v>13469</v>
      </c>
      <c r="D4256" s="76">
        <v>44256.452800925923</v>
      </c>
      <c r="E4256" s="1" t="s">
        <v>13470</v>
      </c>
      <c r="F4256" s="1" t="s">
        <v>13471</v>
      </c>
      <c r="G4256" s="1" t="s">
        <v>123</v>
      </c>
      <c r="H4256" s="1" t="s">
        <v>124</v>
      </c>
      <c r="I4256" s="1" t="s">
        <v>125</v>
      </c>
      <c r="J4256" s="1" t="s">
        <v>12075</v>
      </c>
      <c r="K4256" s="1" t="s">
        <v>13386</v>
      </c>
      <c r="L4256">
        <f>ROUNDUP(IF(B4256&gt;$D$4,0,($D$4-B4256+1)/365),0)</f>
        <v>0</v>
      </c>
      <c r="M4256">
        <f>ROUNDUP(IF(B4256&gt;$D$5,0,($D$5-B4256+1)/365),0)</f>
        <v>0</v>
      </c>
      <c r="N4256" s="28">
        <f>IF(OR(L4256=1,M4256=1),IF(B4256+364&lt;=$D$5,(B4256+364-$D$4+1)/365,IF(B4256&gt;$D$4,($D$5-B4256+1)/365,$D$6/365)),0)</f>
        <v>0</v>
      </c>
      <c r="O4256" s="28">
        <f>'Data &amp; Parameter'!$E$16*'Data &amp; Parameter'!$E$17*('Data &amp; Parameter'!$E$18+'Data &amp; Parameter'!$E$19)*'Data &amp; Parameter'!$E$20*'Data &amp; Parameter'!$E$37*N4256</f>
        <v>0</v>
      </c>
      <c r="P4256">
        <f>ROUNDUP(IF(D4256&gt;$D$4,0,($D$4-D4256+1)/365),0)</f>
        <v>0</v>
      </c>
      <c r="Q4256">
        <f>ROUNDUP(IF(D4256&gt;$D$5,0,($D$5-D4256+1)/365),0)</f>
        <v>0</v>
      </c>
      <c r="R4256" s="28">
        <f>IF(OR(P4256=1,Q4256=1),IF(D4256+364&lt;=$D$5,(D4256+364-$D$4+1)/365,IF(D4256&gt;$D$4,($D$5-D4256+1)/365,$D$6/365)),0)</f>
        <v>0</v>
      </c>
      <c r="S4256" s="28">
        <f>'Data &amp; Parameter'!$E$16*'Data &amp; Parameter'!$E$17*('Data &amp; Parameter'!$E$18+'Data &amp; Parameter'!$E$19)*'Data &amp; Parameter'!$E$20*'Data &amp; Parameter'!$E$37*R4256</f>
        <v>0</v>
      </c>
      <c r="T4256" s="28">
        <f t="shared" si="66"/>
        <v>0</v>
      </c>
    </row>
    <row r="4257" spans="1:20" ht="15.75" customHeight="1" x14ac:dyDescent="0.35">
      <c r="A4257">
        <v>4250</v>
      </c>
      <c r="B4257" s="76">
        <v>44256.453171296293</v>
      </c>
      <c r="C4257" s="1" t="s">
        <v>13472</v>
      </c>
      <c r="D4257" s="76">
        <v>44256.454282407409</v>
      </c>
      <c r="E4257" s="1" t="s">
        <v>13473</v>
      </c>
      <c r="F4257" s="1" t="s">
        <v>13474</v>
      </c>
      <c r="G4257" s="1" t="s">
        <v>123</v>
      </c>
      <c r="H4257" s="1" t="s">
        <v>124</v>
      </c>
      <c r="I4257" s="1" t="s">
        <v>125</v>
      </c>
      <c r="J4257" s="1" t="s">
        <v>918</v>
      </c>
      <c r="K4257" s="1" t="s">
        <v>7880</v>
      </c>
      <c r="L4257">
        <f>ROUNDUP(IF(B4257&gt;$D$4,0,($D$4-B4257+1)/365),0)</f>
        <v>0</v>
      </c>
      <c r="M4257">
        <f>ROUNDUP(IF(B4257&gt;$D$5,0,($D$5-B4257+1)/365),0)</f>
        <v>0</v>
      </c>
      <c r="N4257" s="28">
        <f>IF(OR(L4257=1,M4257=1),IF(B4257+364&lt;=$D$5,(B4257+364-$D$4+1)/365,IF(B4257&gt;$D$4,($D$5-B4257+1)/365,$D$6/365)),0)</f>
        <v>0</v>
      </c>
      <c r="O4257" s="28">
        <f>'Data &amp; Parameter'!$E$16*'Data &amp; Parameter'!$E$17*('Data &amp; Parameter'!$E$18+'Data &amp; Parameter'!$E$19)*'Data &amp; Parameter'!$E$20*'Data &amp; Parameter'!$E$37*N4257</f>
        <v>0</v>
      </c>
      <c r="P4257">
        <f>ROUNDUP(IF(D4257&gt;$D$4,0,($D$4-D4257+1)/365),0)</f>
        <v>0</v>
      </c>
      <c r="Q4257">
        <f>ROUNDUP(IF(D4257&gt;$D$5,0,($D$5-D4257+1)/365),0)</f>
        <v>0</v>
      </c>
      <c r="R4257" s="28">
        <f>IF(OR(P4257=1,Q4257=1),IF(D4257+364&lt;=$D$5,(D4257+364-$D$4+1)/365,IF(D4257&gt;$D$4,($D$5-D4257+1)/365,$D$6/365)),0)</f>
        <v>0</v>
      </c>
      <c r="S4257" s="28">
        <f>'Data &amp; Parameter'!$E$16*'Data &amp; Parameter'!$E$17*('Data &amp; Parameter'!$E$18+'Data &amp; Parameter'!$E$19)*'Data &amp; Parameter'!$E$20*'Data &amp; Parameter'!$E$37*R4257</f>
        <v>0</v>
      </c>
      <c r="T4257" s="28">
        <f t="shared" si="66"/>
        <v>0</v>
      </c>
    </row>
    <row r="4258" spans="1:20" ht="15.75" customHeight="1" x14ac:dyDescent="0.35">
      <c r="A4258">
        <v>4251</v>
      </c>
      <c r="B4258" s="76">
        <v>44256.45412037037</v>
      </c>
      <c r="C4258" s="1" t="s">
        <v>13475</v>
      </c>
      <c r="D4258" s="76">
        <v>44256.456076388888</v>
      </c>
      <c r="E4258" s="1" t="s">
        <v>13476</v>
      </c>
      <c r="F4258" s="1" t="s">
        <v>13477</v>
      </c>
      <c r="G4258" s="1" t="s">
        <v>123</v>
      </c>
      <c r="H4258" s="1" t="s">
        <v>124</v>
      </c>
      <c r="I4258" s="1" t="s">
        <v>125</v>
      </c>
      <c r="J4258" s="1" t="s">
        <v>1982</v>
      </c>
      <c r="K4258" s="1" t="s">
        <v>13478</v>
      </c>
      <c r="L4258">
        <f>ROUNDUP(IF(B4258&gt;$D$4,0,($D$4-B4258+1)/365),0)</f>
        <v>0</v>
      </c>
      <c r="M4258">
        <f>ROUNDUP(IF(B4258&gt;$D$5,0,($D$5-B4258+1)/365),0)</f>
        <v>0</v>
      </c>
      <c r="N4258" s="28">
        <f>IF(OR(L4258=1,M4258=1),IF(B4258+364&lt;=$D$5,(B4258+364-$D$4+1)/365,IF(B4258&gt;$D$4,($D$5-B4258+1)/365,$D$6/365)),0)</f>
        <v>0</v>
      </c>
      <c r="O4258" s="28">
        <f>'Data &amp; Parameter'!$E$16*'Data &amp; Parameter'!$E$17*('Data &amp; Parameter'!$E$18+'Data &amp; Parameter'!$E$19)*'Data &amp; Parameter'!$E$20*'Data &amp; Parameter'!$E$37*N4258</f>
        <v>0</v>
      </c>
      <c r="P4258">
        <f>ROUNDUP(IF(D4258&gt;$D$4,0,($D$4-D4258+1)/365),0)</f>
        <v>0</v>
      </c>
      <c r="Q4258">
        <f>ROUNDUP(IF(D4258&gt;$D$5,0,($D$5-D4258+1)/365),0)</f>
        <v>0</v>
      </c>
      <c r="R4258" s="28">
        <f>IF(OR(P4258=1,Q4258=1),IF(D4258+364&lt;=$D$5,(D4258+364-$D$4+1)/365,IF(D4258&gt;$D$4,($D$5-D4258+1)/365,$D$6/365)),0)</f>
        <v>0</v>
      </c>
      <c r="S4258" s="28">
        <f>'Data &amp; Parameter'!$E$16*'Data &amp; Parameter'!$E$17*('Data &amp; Parameter'!$E$18+'Data &amp; Parameter'!$E$19)*'Data &amp; Parameter'!$E$20*'Data &amp; Parameter'!$E$37*R4258</f>
        <v>0</v>
      </c>
      <c r="T4258" s="28">
        <f t="shared" si="66"/>
        <v>0</v>
      </c>
    </row>
    <row r="4259" spans="1:20" ht="15.75" customHeight="1" x14ac:dyDescent="0.35">
      <c r="A4259">
        <v>4252</v>
      </c>
      <c r="B4259" s="76">
        <v>44256.454560185186</v>
      </c>
      <c r="C4259" s="1" t="s">
        <v>13479</v>
      </c>
      <c r="D4259" s="76">
        <v>44256.455104166671</v>
      </c>
      <c r="E4259" s="1" t="s">
        <v>13480</v>
      </c>
      <c r="F4259" s="1" t="s">
        <v>13481</v>
      </c>
      <c r="G4259" s="1" t="s">
        <v>123</v>
      </c>
      <c r="H4259" s="1" t="s">
        <v>124</v>
      </c>
      <c r="I4259" s="1" t="s">
        <v>125</v>
      </c>
      <c r="J4259" s="1" t="s">
        <v>12075</v>
      </c>
      <c r="K4259" s="1" t="s">
        <v>13386</v>
      </c>
      <c r="L4259">
        <f>ROUNDUP(IF(B4259&gt;$D$4,0,($D$4-B4259+1)/365),0)</f>
        <v>0</v>
      </c>
      <c r="M4259">
        <f>ROUNDUP(IF(B4259&gt;$D$5,0,($D$5-B4259+1)/365),0)</f>
        <v>0</v>
      </c>
      <c r="N4259" s="28">
        <f>IF(OR(L4259=1,M4259=1),IF(B4259+364&lt;=$D$5,(B4259+364-$D$4+1)/365,IF(B4259&gt;$D$4,($D$5-B4259+1)/365,$D$6/365)),0)</f>
        <v>0</v>
      </c>
      <c r="O4259" s="28">
        <f>'Data &amp; Parameter'!$E$16*'Data &amp; Parameter'!$E$17*('Data &amp; Parameter'!$E$18+'Data &amp; Parameter'!$E$19)*'Data &amp; Parameter'!$E$20*'Data &amp; Parameter'!$E$37*N4259</f>
        <v>0</v>
      </c>
      <c r="P4259">
        <f>ROUNDUP(IF(D4259&gt;$D$4,0,($D$4-D4259+1)/365),0)</f>
        <v>0</v>
      </c>
      <c r="Q4259">
        <f>ROUNDUP(IF(D4259&gt;$D$5,0,($D$5-D4259+1)/365),0)</f>
        <v>0</v>
      </c>
      <c r="R4259" s="28">
        <f>IF(OR(P4259=1,Q4259=1),IF(D4259+364&lt;=$D$5,(D4259+364-$D$4+1)/365,IF(D4259&gt;$D$4,($D$5-D4259+1)/365,$D$6/365)),0)</f>
        <v>0</v>
      </c>
      <c r="S4259" s="28">
        <f>'Data &amp; Parameter'!$E$16*'Data &amp; Parameter'!$E$17*('Data &amp; Parameter'!$E$18+'Data &amp; Parameter'!$E$19)*'Data &amp; Parameter'!$E$20*'Data &amp; Parameter'!$E$37*R4259</f>
        <v>0</v>
      </c>
      <c r="T4259" s="28">
        <f t="shared" si="66"/>
        <v>0</v>
      </c>
    </row>
    <row r="4260" spans="1:20" ht="15.75" customHeight="1" x14ac:dyDescent="0.35">
      <c r="A4260">
        <v>4253</v>
      </c>
      <c r="B4260" s="76">
        <v>44256.455671296295</v>
      </c>
      <c r="C4260" s="1" t="s">
        <v>13482</v>
      </c>
      <c r="D4260" s="76">
        <v>44256.459386574075</v>
      </c>
      <c r="E4260" s="1" t="s">
        <v>13483</v>
      </c>
      <c r="F4260" s="1" t="s">
        <v>13484</v>
      </c>
      <c r="G4260" s="1" t="s">
        <v>123</v>
      </c>
      <c r="H4260" s="1" t="s">
        <v>729</v>
      </c>
      <c r="I4260" s="1" t="s">
        <v>125</v>
      </c>
      <c r="J4260" s="1" t="s">
        <v>656</v>
      </c>
      <c r="K4260" s="1" t="s">
        <v>936</v>
      </c>
      <c r="L4260">
        <f>ROUNDUP(IF(B4260&gt;$D$4,0,($D$4-B4260+1)/365),0)</f>
        <v>0</v>
      </c>
      <c r="M4260">
        <f>ROUNDUP(IF(B4260&gt;$D$5,0,($D$5-B4260+1)/365),0)</f>
        <v>0</v>
      </c>
      <c r="N4260" s="28">
        <f>IF(OR(L4260=1,M4260=1),IF(B4260+364&lt;=$D$5,(B4260+364-$D$4+1)/365,IF(B4260&gt;$D$4,($D$5-B4260+1)/365,$D$6/365)),0)</f>
        <v>0</v>
      </c>
      <c r="O4260" s="28">
        <f>'Data &amp; Parameter'!$E$16*'Data &amp; Parameter'!$E$17*('Data &amp; Parameter'!$E$18+'Data &amp; Parameter'!$E$19)*'Data &amp; Parameter'!$E$20*'Data &amp; Parameter'!$E$37*N4260</f>
        <v>0</v>
      </c>
      <c r="P4260">
        <f>ROUNDUP(IF(D4260&gt;$D$4,0,($D$4-D4260+1)/365),0)</f>
        <v>0</v>
      </c>
      <c r="Q4260">
        <f>ROUNDUP(IF(D4260&gt;$D$5,0,($D$5-D4260+1)/365),0)</f>
        <v>0</v>
      </c>
      <c r="R4260" s="28">
        <f>IF(OR(P4260=1,Q4260=1),IF(D4260+364&lt;=$D$5,(D4260+364-$D$4+1)/365,IF(D4260&gt;$D$4,($D$5-D4260+1)/365,$D$6/365)),0)</f>
        <v>0</v>
      </c>
      <c r="S4260" s="28">
        <f>'Data &amp; Parameter'!$E$16*'Data &amp; Parameter'!$E$17*('Data &amp; Parameter'!$E$18+'Data &amp; Parameter'!$E$19)*'Data &amp; Parameter'!$E$20*'Data &amp; Parameter'!$E$37*R4260</f>
        <v>0</v>
      </c>
      <c r="T4260" s="28">
        <f t="shared" si="66"/>
        <v>0</v>
      </c>
    </row>
    <row r="4261" spans="1:20" ht="15.75" customHeight="1" x14ac:dyDescent="0.35">
      <c r="A4261">
        <v>4254</v>
      </c>
      <c r="B4261" s="76">
        <v>44256.457384259258</v>
      </c>
      <c r="C4261" s="1" t="s">
        <v>13485</v>
      </c>
      <c r="D4261" s="76">
        <v>44256.459201388891</v>
      </c>
      <c r="E4261" s="1" t="s">
        <v>13486</v>
      </c>
      <c r="F4261" s="1" t="s">
        <v>13487</v>
      </c>
      <c r="G4261" s="1" t="s">
        <v>123</v>
      </c>
      <c r="H4261" s="1" t="s">
        <v>124</v>
      </c>
      <c r="I4261" s="1" t="s">
        <v>125</v>
      </c>
      <c r="J4261" s="1" t="s">
        <v>918</v>
      </c>
      <c r="K4261" s="1" t="s">
        <v>7880</v>
      </c>
      <c r="L4261">
        <f>ROUNDUP(IF(B4261&gt;$D$4,0,($D$4-B4261+1)/365),0)</f>
        <v>0</v>
      </c>
      <c r="M4261">
        <f>ROUNDUP(IF(B4261&gt;$D$5,0,($D$5-B4261+1)/365),0)</f>
        <v>0</v>
      </c>
      <c r="N4261" s="28">
        <f>IF(OR(L4261=1,M4261=1),IF(B4261+364&lt;=$D$5,(B4261+364-$D$4+1)/365,IF(B4261&gt;$D$4,($D$5-B4261+1)/365,$D$6/365)),0)</f>
        <v>0</v>
      </c>
      <c r="O4261" s="28">
        <f>'Data &amp; Parameter'!$E$16*'Data &amp; Parameter'!$E$17*('Data &amp; Parameter'!$E$18+'Data &amp; Parameter'!$E$19)*'Data &amp; Parameter'!$E$20*'Data &amp; Parameter'!$E$37*N4261</f>
        <v>0</v>
      </c>
      <c r="P4261">
        <f>ROUNDUP(IF(D4261&gt;$D$4,0,($D$4-D4261+1)/365),0)</f>
        <v>0</v>
      </c>
      <c r="Q4261">
        <f>ROUNDUP(IF(D4261&gt;$D$5,0,($D$5-D4261+1)/365),0)</f>
        <v>0</v>
      </c>
      <c r="R4261" s="28">
        <f>IF(OR(P4261=1,Q4261=1),IF(D4261+364&lt;=$D$5,(D4261+364-$D$4+1)/365,IF(D4261&gt;$D$4,($D$5-D4261+1)/365,$D$6/365)),0)</f>
        <v>0</v>
      </c>
      <c r="S4261" s="28">
        <f>'Data &amp; Parameter'!$E$16*'Data &amp; Parameter'!$E$17*('Data &amp; Parameter'!$E$18+'Data &amp; Parameter'!$E$19)*'Data &amp; Parameter'!$E$20*'Data &amp; Parameter'!$E$37*R4261</f>
        <v>0</v>
      </c>
      <c r="T4261" s="28">
        <f t="shared" si="66"/>
        <v>0</v>
      </c>
    </row>
    <row r="4262" spans="1:20" ht="15.75" customHeight="1" x14ac:dyDescent="0.35">
      <c r="A4262">
        <v>4255</v>
      </c>
      <c r="B4262" s="76">
        <v>44256.458194444444</v>
      </c>
      <c r="C4262" s="1" t="s">
        <v>13488</v>
      </c>
      <c r="D4262" s="76">
        <v>44256.458784722221</v>
      </c>
      <c r="E4262" s="1" t="s">
        <v>13489</v>
      </c>
      <c r="F4262" s="1" t="s">
        <v>13490</v>
      </c>
      <c r="G4262" s="1" t="s">
        <v>123</v>
      </c>
      <c r="H4262" s="1" t="s">
        <v>124</v>
      </c>
      <c r="I4262" s="1" t="s">
        <v>125</v>
      </c>
      <c r="J4262" s="1" t="s">
        <v>12075</v>
      </c>
      <c r="K4262" s="1" t="s">
        <v>13386</v>
      </c>
      <c r="L4262">
        <f>ROUNDUP(IF(B4262&gt;$D$4,0,($D$4-B4262+1)/365),0)</f>
        <v>0</v>
      </c>
      <c r="M4262">
        <f>ROUNDUP(IF(B4262&gt;$D$5,0,($D$5-B4262+1)/365),0)</f>
        <v>0</v>
      </c>
      <c r="N4262" s="28">
        <f>IF(OR(L4262=1,M4262=1),IF(B4262+364&lt;=$D$5,(B4262+364-$D$4+1)/365,IF(B4262&gt;$D$4,($D$5-B4262+1)/365,$D$6/365)),0)</f>
        <v>0</v>
      </c>
      <c r="O4262" s="28">
        <f>'Data &amp; Parameter'!$E$16*'Data &amp; Parameter'!$E$17*('Data &amp; Parameter'!$E$18+'Data &amp; Parameter'!$E$19)*'Data &amp; Parameter'!$E$20*'Data &amp; Parameter'!$E$37*N4262</f>
        <v>0</v>
      </c>
      <c r="P4262">
        <f>ROUNDUP(IF(D4262&gt;$D$4,0,($D$4-D4262+1)/365),0)</f>
        <v>0</v>
      </c>
      <c r="Q4262">
        <f>ROUNDUP(IF(D4262&gt;$D$5,0,($D$5-D4262+1)/365),0)</f>
        <v>0</v>
      </c>
      <c r="R4262" s="28">
        <f>IF(OR(P4262=1,Q4262=1),IF(D4262+364&lt;=$D$5,(D4262+364-$D$4+1)/365,IF(D4262&gt;$D$4,($D$5-D4262+1)/365,$D$6/365)),0)</f>
        <v>0</v>
      </c>
      <c r="S4262" s="28">
        <f>'Data &amp; Parameter'!$E$16*'Data &amp; Parameter'!$E$17*('Data &amp; Parameter'!$E$18+'Data &amp; Parameter'!$E$19)*'Data &amp; Parameter'!$E$20*'Data &amp; Parameter'!$E$37*R4262</f>
        <v>0</v>
      </c>
      <c r="T4262" s="28">
        <f t="shared" si="66"/>
        <v>0</v>
      </c>
    </row>
    <row r="4263" spans="1:20" ht="15.75" customHeight="1" x14ac:dyDescent="0.35">
      <c r="A4263">
        <v>4256</v>
      </c>
      <c r="B4263" s="76">
        <v>44256.459953703699</v>
      </c>
      <c r="C4263" s="1" t="s">
        <v>13491</v>
      </c>
      <c r="D4263" s="76">
        <v>44256.461979166663</v>
      </c>
      <c r="E4263" s="1" t="s">
        <v>13492</v>
      </c>
      <c r="F4263" s="1" t="s">
        <v>13493</v>
      </c>
      <c r="G4263" s="1" t="s">
        <v>123</v>
      </c>
      <c r="H4263" s="1" t="s">
        <v>124</v>
      </c>
      <c r="I4263" s="1" t="s">
        <v>125</v>
      </c>
      <c r="J4263" s="1" t="s">
        <v>1982</v>
      </c>
      <c r="K4263" s="1" t="s">
        <v>13494</v>
      </c>
      <c r="L4263">
        <f>ROUNDUP(IF(B4263&gt;$D$4,0,($D$4-B4263+1)/365),0)</f>
        <v>0</v>
      </c>
      <c r="M4263">
        <f>ROUNDUP(IF(B4263&gt;$D$5,0,($D$5-B4263+1)/365),0)</f>
        <v>0</v>
      </c>
      <c r="N4263" s="28">
        <f>IF(OR(L4263=1,M4263=1),IF(B4263+364&lt;=$D$5,(B4263+364-$D$4+1)/365,IF(B4263&gt;$D$4,($D$5-B4263+1)/365,$D$6/365)),0)</f>
        <v>0</v>
      </c>
      <c r="O4263" s="28">
        <f>'Data &amp; Parameter'!$E$16*'Data &amp; Parameter'!$E$17*('Data &amp; Parameter'!$E$18+'Data &amp; Parameter'!$E$19)*'Data &amp; Parameter'!$E$20*'Data &amp; Parameter'!$E$37*N4263</f>
        <v>0</v>
      </c>
      <c r="P4263">
        <f>ROUNDUP(IF(D4263&gt;$D$4,0,($D$4-D4263+1)/365),0)</f>
        <v>0</v>
      </c>
      <c r="Q4263">
        <f>ROUNDUP(IF(D4263&gt;$D$5,0,($D$5-D4263+1)/365),0)</f>
        <v>0</v>
      </c>
      <c r="R4263" s="28">
        <f>IF(OR(P4263=1,Q4263=1),IF(D4263+364&lt;=$D$5,(D4263+364-$D$4+1)/365,IF(D4263&gt;$D$4,($D$5-D4263+1)/365,$D$6/365)),0)</f>
        <v>0</v>
      </c>
      <c r="S4263" s="28">
        <f>'Data &amp; Parameter'!$E$16*'Data &amp; Parameter'!$E$17*('Data &amp; Parameter'!$E$18+'Data &amp; Parameter'!$E$19)*'Data &amp; Parameter'!$E$20*'Data &amp; Parameter'!$E$37*R4263</f>
        <v>0</v>
      </c>
      <c r="T4263" s="28">
        <f t="shared" si="66"/>
        <v>0</v>
      </c>
    </row>
    <row r="4264" spans="1:20" ht="15.75" customHeight="1" x14ac:dyDescent="0.35">
      <c r="A4264">
        <v>4257</v>
      </c>
      <c r="B4264" s="76">
        <v>44256.460590277777</v>
      </c>
      <c r="C4264" s="1" t="s">
        <v>13495</v>
      </c>
      <c r="D4264" s="76">
        <v>44256.461354166662</v>
      </c>
      <c r="E4264" s="1" t="s">
        <v>13496</v>
      </c>
      <c r="F4264" s="1" t="s">
        <v>13497</v>
      </c>
      <c r="G4264" s="1" t="s">
        <v>123</v>
      </c>
      <c r="H4264" s="1" t="s">
        <v>124</v>
      </c>
      <c r="I4264" s="1" t="s">
        <v>125</v>
      </c>
      <c r="J4264" s="1" t="s">
        <v>12075</v>
      </c>
      <c r="K4264" s="1" t="s">
        <v>13386</v>
      </c>
      <c r="L4264">
        <f>ROUNDUP(IF(B4264&gt;$D$4,0,($D$4-B4264+1)/365),0)</f>
        <v>0</v>
      </c>
      <c r="M4264">
        <f>ROUNDUP(IF(B4264&gt;$D$5,0,($D$5-B4264+1)/365),0)</f>
        <v>0</v>
      </c>
      <c r="N4264" s="28">
        <f>IF(OR(L4264=1,M4264=1),IF(B4264+364&lt;=$D$5,(B4264+364-$D$4+1)/365,IF(B4264&gt;$D$4,($D$5-B4264+1)/365,$D$6/365)),0)</f>
        <v>0</v>
      </c>
      <c r="O4264" s="28">
        <f>'Data &amp; Parameter'!$E$16*'Data &amp; Parameter'!$E$17*('Data &amp; Parameter'!$E$18+'Data &amp; Parameter'!$E$19)*'Data &amp; Parameter'!$E$20*'Data &amp; Parameter'!$E$37*N4264</f>
        <v>0</v>
      </c>
      <c r="P4264">
        <f>ROUNDUP(IF(D4264&gt;$D$4,0,($D$4-D4264+1)/365),0)</f>
        <v>0</v>
      </c>
      <c r="Q4264">
        <f>ROUNDUP(IF(D4264&gt;$D$5,0,($D$5-D4264+1)/365),0)</f>
        <v>0</v>
      </c>
      <c r="R4264" s="28">
        <f>IF(OR(P4264=1,Q4264=1),IF(D4264+364&lt;=$D$5,(D4264+364-$D$4+1)/365,IF(D4264&gt;$D$4,($D$5-D4264+1)/365,$D$6/365)),0)</f>
        <v>0</v>
      </c>
      <c r="S4264" s="28">
        <f>'Data &amp; Parameter'!$E$16*'Data &amp; Parameter'!$E$17*('Data &amp; Parameter'!$E$18+'Data &amp; Parameter'!$E$19)*'Data &amp; Parameter'!$E$20*'Data &amp; Parameter'!$E$37*R4264</f>
        <v>0</v>
      </c>
      <c r="T4264" s="28">
        <f t="shared" si="66"/>
        <v>0</v>
      </c>
    </row>
    <row r="4265" spans="1:20" ht="15.75" customHeight="1" x14ac:dyDescent="0.35">
      <c r="A4265">
        <v>4258</v>
      </c>
      <c r="B4265" s="76">
        <v>44256.461319444439</v>
      </c>
      <c r="C4265" s="1" t="s">
        <v>13498</v>
      </c>
      <c r="D4265" s="76">
        <v>44256.462106481486</v>
      </c>
      <c r="E4265" s="1" t="s">
        <v>13499</v>
      </c>
      <c r="F4265" s="1" t="s">
        <v>13500</v>
      </c>
      <c r="G4265" s="1" t="s">
        <v>123</v>
      </c>
      <c r="H4265" s="1" t="s">
        <v>729</v>
      </c>
      <c r="I4265" s="1" t="s">
        <v>125</v>
      </c>
      <c r="J4265" s="1" t="s">
        <v>656</v>
      </c>
      <c r="K4265" s="1" t="s">
        <v>936</v>
      </c>
      <c r="L4265">
        <f>ROUNDUP(IF(B4265&gt;$D$4,0,($D$4-B4265+1)/365),0)</f>
        <v>0</v>
      </c>
      <c r="M4265">
        <f>ROUNDUP(IF(B4265&gt;$D$5,0,($D$5-B4265+1)/365),0)</f>
        <v>0</v>
      </c>
      <c r="N4265" s="28">
        <f>IF(OR(L4265=1,M4265=1),IF(B4265+364&lt;=$D$5,(B4265+364-$D$4+1)/365,IF(B4265&gt;$D$4,($D$5-B4265+1)/365,$D$6/365)),0)</f>
        <v>0</v>
      </c>
      <c r="O4265" s="28">
        <f>'Data &amp; Parameter'!$E$16*'Data &amp; Parameter'!$E$17*('Data &amp; Parameter'!$E$18+'Data &amp; Parameter'!$E$19)*'Data &amp; Parameter'!$E$20*'Data &amp; Parameter'!$E$37*N4265</f>
        <v>0</v>
      </c>
      <c r="P4265">
        <f>ROUNDUP(IF(D4265&gt;$D$4,0,($D$4-D4265+1)/365),0)</f>
        <v>0</v>
      </c>
      <c r="Q4265">
        <f>ROUNDUP(IF(D4265&gt;$D$5,0,($D$5-D4265+1)/365),0)</f>
        <v>0</v>
      </c>
      <c r="R4265" s="28">
        <f>IF(OR(P4265=1,Q4265=1),IF(D4265+364&lt;=$D$5,(D4265+364-$D$4+1)/365,IF(D4265&gt;$D$4,($D$5-D4265+1)/365,$D$6/365)),0)</f>
        <v>0</v>
      </c>
      <c r="S4265" s="28">
        <f>'Data &amp; Parameter'!$E$16*'Data &amp; Parameter'!$E$17*('Data &amp; Parameter'!$E$18+'Data &amp; Parameter'!$E$19)*'Data &amp; Parameter'!$E$20*'Data &amp; Parameter'!$E$37*R4265</f>
        <v>0</v>
      </c>
      <c r="T4265" s="28">
        <f t="shared" si="66"/>
        <v>0</v>
      </c>
    </row>
    <row r="4266" spans="1:20" ht="15.75" customHeight="1" x14ac:dyDescent="0.35">
      <c r="A4266">
        <v>4259</v>
      </c>
      <c r="B4266" s="76">
        <v>44256.462222222224</v>
      </c>
      <c r="C4266" s="1" t="s">
        <v>13501</v>
      </c>
      <c r="D4266" s="76">
        <v>44256.463495370372</v>
      </c>
      <c r="E4266" s="1" t="s">
        <v>13502</v>
      </c>
      <c r="F4266" s="1" t="s">
        <v>13503</v>
      </c>
      <c r="G4266" s="1" t="s">
        <v>123</v>
      </c>
      <c r="H4266" s="1" t="s">
        <v>124</v>
      </c>
      <c r="I4266" s="1" t="s">
        <v>125</v>
      </c>
      <c r="J4266" s="1" t="s">
        <v>918</v>
      </c>
      <c r="K4266" s="1" t="s">
        <v>7880</v>
      </c>
      <c r="L4266">
        <f>ROUNDUP(IF(B4266&gt;$D$4,0,($D$4-B4266+1)/365),0)</f>
        <v>0</v>
      </c>
      <c r="M4266">
        <f>ROUNDUP(IF(B4266&gt;$D$5,0,($D$5-B4266+1)/365),0)</f>
        <v>0</v>
      </c>
      <c r="N4266" s="28">
        <f>IF(OR(L4266=1,M4266=1),IF(B4266+364&lt;=$D$5,(B4266+364-$D$4+1)/365,IF(B4266&gt;$D$4,($D$5-B4266+1)/365,$D$6/365)),0)</f>
        <v>0</v>
      </c>
      <c r="O4266" s="28">
        <f>'Data &amp; Parameter'!$E$16*'Data &amp; Parameter'!$E$17*('Data &amp; Parameter'!$E$18+'Data &amp; Parameter'!$E$19)*'Data &amp; Parameter'!$E$20*'Data &amp; Parameter'!$E$37*N4266</f>
        <v>0</v>
      </c>
      <c r="P4266">
        <f>ROUNDUP(IF(D4266&gt;$D$4,0,($D$4-D4266+1)/365),0)</f>
        <v>0</v>
      </c>
      <c r="Q4266">
        <f>ROUNDUP(IF(D4266&gt;$D$5,0,($D$5-D4266+1)/365),0)</f>
        <v>0</v>
      </c>
      <c r="R4266" s="28">
        <f>IF(OR(P4266=1,Q4266=1),IF(D4266+364&lt;=$D$5,(D4266+364-$D$4+1)/365,IF(D4266&gt;$D$4,($D$5-D4266+1)/365,$D$6/365)),0)</f>
        <v>0</v>
      </c>
      <c r="S4266" s="28">
        <f>'Data &amp; Parameter'!$E$16*'Data &amp; Parameter'!$E$17*('Data &amp; Parameter'!$E$18+'Data &amp; Parameter'!$E$19)*'Data &amp; Parameter'!$E$20*'Data &amp; Parameter'!$E$37*R4266</f>
        <v>0</v>
      </c>
      <c r="T4266" s="28">
        <f t="shared" si="66"/>
        <v>0</v>
      </c>
    </row>
    <row r="4267" spans="1:20" ht="15.75" customHeight="1" x14ac:dyDescent="0.35">
      <c r="A4267">
        <v>4260</v>
      </c>
      <c r="B4267" s="76">
        <v>44256.464085648149</v>
      </c>
      <c r="C4267" s="1" t="s">
        <v>13504</v>
      </c>
      <c r="D4267" s="76">
        <v>44256.465335648143</v>
      </c>
      <c r="E4267" s="1" t="s">
        <v>13505</v>
      </c>
      <c r="F4267" s="1" t="s">
        <v>13506</v>
      </c>
      <c r="G4267" s="1" t="s">
        <v>123</v>
      </c>
      <c r="H4267" s="1" t="s">
        <v>124</v>
      </c>
      <c r="I4267" s="1" t="s">
        <v>125</v>
      </c>
      <c r="J4267" s="1" t="s">
        <v>12075</v>
      </c>
      <c r="K4267" s="1" t="s">
        <v>12075</v>
      </c>
      <c r="L4267">
        <f>ROUNDUP(IF(B4267&gt;$D$4,0,($D$4-B4267+1)/365),0)</f>
        <v>0</v>
      </c>
      <c r="M4267">
        <f>ROUNDUP(IF(B4267&gt;$D$5,0,($D$5-B4267+1)/365),0)</f>
        <v>0</v>
      </c>
      <c r="N4267" s="28">
        <f>IF(OR(L4267=1,M4267=1),IF(B4267+364&lt;=$D$5,(B4267+364-$D$4+1)/365,IF(B4267&gt;$D$4,($D$5-B4267+1)/365,$D$6/365)),0)</f>
        <v>0</v>
      </c>
      <c r="O4267" s="28">
        <f>'Data &amp; Parameter'!$E$16*'Data &amp; Parameter'!$E$17*('Data &amp; Parameter'!$E$18+'Data &amp; Parameter'!$E$19)*'Data &amp; Parameter'!$E$20*'Data &amp; Parameter'!$E$37*N4267</f>
        <v>0</v>
      </c>
      <c r="P4267">
        <f>ROUNDUP(IF(D4267&gt;$D$4,0,($D$4-D4267+1)/365),0)</f>
        <v>0</v>
      </c>
      <c r="Q4267">
        <f>ROUNDUP(IF(D4267&gt;$D$5,0,($D$5-D4267+1)/365),0)</f>
        <v>0</v>
      </c>
      <c r="R4267" s="28">
        <f>IF(OR(P4267=1,Q4267=1),IF(D4267+364&lt;=$D$5,(D4267+364-$D$4+1)/365,IF(D4267&gt;$D$4,($D$5-D4267+1)/365,$D$6/365)),0)</f>
        <v>0</v>
      </c>
      <c r="S4267" s="28">
        <f>'Data &amp; Parameter'!$E$16*'Data &amp; Parameter'!$E$17*('Data &amp; Parameter'!$E$18+'Data &amp; Parameter'!$E$19)*'Data &amp; Parameter'!$E$20*'Data &amp; Parameter'!$E$37*R4267</f>
        <v>0</v>
      </c>
      <c r="T4267" s="28">
        <f t="shared" si="66"/>
        <v>0</v>
      </c>
    </row>
    <row r="4268" spans="1:20" ht="15.75" customHeight="1" x14ac:dyDescent="0.35">
      <c r="A4268">
        <v>4261</v>
      </c>
      <c r="B4268" s="76">
        <v>44256.464525462958</v>
      </c>
      <c r="C4268" s="1" t="s">
        <v>13507</v>
      </c>
      <c r="D4268" s="76">
        <v>44256.466782407406</v>
      </c>
      <c r="E4268" s="1" t="s">
        <v>13508</v>
      </c>
      <c r="F4268" s="1" t="s">
        <v>13509</v>
      </c>
      <c r="G4268" s="1" t="s">
        <v>123</v>
      </c>
      <c r="H4268" s="1" t="s">
        <v>124</v>
      </c>
      <c r="I4268" s="1" t="s">
        <v>125</v>
      </c>
      <c r="J4268" s="1" t="s">
        <v>1982</v>
      </c>
      <c r="K4268" s="1" t="s">
        <v>13510</v>
      </c>
      <c r="L4268">
        <f>ROUNDUP(IF(B4268&gt;$D$4,0,($D$4-B4268+1)/365),0)</f>
        <v>0</v>
      </c>
      <c r="M4268">
        <f>ROUNDUP(IF(B4268&gt;$D$5,0,($D$5-B4268+1)/365),0)</f>
        <v>0</v>
      </c>
      <c r="N4268" s="28">
        <f>IF(OR(L4268=1,M4268=1),IF(B4268+364&lt;=$D$5,(B4268+364-$D$4+1)/365,IF(B4268&gt;$D$4,($D$5-B4268+1)/365,$D$6/365)),0)</f>
        <v>0</v>
      </c>
      <c r="O4268" s="28">
        <f>'Data &amp; Parameter'!$E$16*'Data &amp; Parameter'!$E$17*('Data &amp; Parameter'!$E$18+'Data &amp; Parameter'!$E$19)*'Data &amp; Parameter'!$E$20*'Data &amp; Parameter'!$E$37*N4268</f>
        <v>0</v>
      </c>
      <c r="P4268">
        <f>ROUNDUP(IF(D4268&gt;$D$4,0,($D$4-D4268+1)/365),0)</f>
        <v>0</v>
      </c>
      <c r="Q4268">
        <f>ROUNDUP(IF(D4268&gt;$D$5,0,($D$5-D4268+1)/365),0)</f>
        <v>0</v>
      </c>
      <c r="R4268" s="28">
        <f>IF(OR(P4268=1,Q4268=1),IF(D4268+364&lt;=$D$5,(D4268+364-$D$4+1)/365,IF(D4268&gt;$D$4,($D$5-D4268+1)/365,$D$6/365)),0)</f>
        <v>0</v>
      </c>
      <c r="S4268" s="28">
        <f>'Data &amp; Parameter'!$E$16*'Data &amp; Parameter'!$E$17*('Data &amp; Parameter'!$E$18+'Data &amp; Parameter'!$E$19)*'Data &amp; Parameter'!$E$20*'Data &amp; Parameter'!$E$37*R4268</f>
        <v>0</v>
      </c>
      <c r="T4268" s="28">
        <f t="shared" si="66"/>
        <v>0</v>
      </c>
    </row>
    <row r="4269" spans="1:20" ht="15.75" customHeight="1" x14ac:dyDescent="0.35">
      <c r="A4269">
        <v>4262</v>
      </c>
      <c r="B4269" s="76">
        <v>44256.465729166666</v>
      </c>
      <c r="C4269" s="1" t="s">
        <v>13511</v>
      </c>
      <c r="D4269" s="76">
        <v>44256.468506944446</v>
      </c>
      <c r="E4269" s="1" t="s">
        <v>13512</v>
      </c>
      <c r="F4269" s="1" t="s">
        <v>13513</v>
      </c>
      <c r="G4269" s="1" t="s">
        <v>123</v>
      </c>
      <c r="H4269" s="1" t="s">
        <v>729</v>
      </c>
      <c r="I4269" s="1" t="s">
        <v>125</v>
      </c>
      <c r="J4269" s="1" t="s">
        <v>656</v>
      </c>
      <c r="K4269" s="1" t="s">
        <v>918</v>
      </c>
      <c r="L4269">
        <f>ROUNDUP(IF(B4269&gt;$D$4,0,($D$4-B4269+1)/365),0)</f>
        <v>0</v>
      </c>
      <c r="M4269">
        <f>ROUNDUP(IF(B4269&gt;$D$5,0,($D$5-B4269+1)/365),0)</f>
        <v>0</v>
      </c>
      <c r="N4269" s="28">
        <f>IF(OR(L4269=1,M4269=1),IF(B4269+364&lt;=$D$5,(B4269+364-$D$4+1)/365,IF(B4269&gt;$D$4,($D$5-B4269+1)/365,$D$6/365)),0)</f>
        <v>0</v>
      </c>
      <c r="O4269" s="28">
        <f>'Data &amp; Parameter'!$E$16*'Data &amp; Parameter'!$E$17*('Data &amp; Parameter'!$E$18+'Data &amp; Parameter'!$E$19)*'Data &amp; Parameter'!$E$20*'Data &amp; Parameter'!$E$37*N4269</f>
        <v>0</v>
      </c>
      <c r="P4269">
        <f>ROUNDUP(IF(D4269&gt;$D$4,0,($D$4-D4269+1)/365),0)</f>
        <v>0</v>
      </c>
      <c r="Q4269">
        <f>ROUNDUP(IF(D4269&gt;$D$5,0,($D$5-D4269+1)/365),0)</f>
        <v>0</v>
      </c>
      <c r="R4269" s="28">
        <f>IF(OR(P4269=1,Q4269=1),IF(D4269+364&lt;=$D$5,(D4269+364-$D$4+1)/365,IF(D4269&gt;$D$4,($D$5-D4269+1)/365,$D$6/365)),0)</f>
        <v>0</v>
      </c>
      <c r="S4269" s="28">
        <f>'Data &amp; Parameter'!$E$16*'Data &amp; Parameter'!$E$17*('Data &amp; Parameter'!$E$18+'Data &amp; Parameter'!$E$19)*'Data &amp; Parameter'!$E$20*'Data &amp; Parameter'!$E$37*R4269</f>
        <v>0</v>
      </c>
      <c r="T4269" s="28">
        <f t="shared" si="66"/>
        <v>0</v>
      </c>
    </row>
    <row r="4270" spans="1:20" ht="15.75" customHeight="1" x14ac:dyDescent="0.35">
      <c r="A4270">
        <v>4263</v>
      </c>
      <c r="B4270" s="76">
        <v>44256.468159722222</v>
      </c>
      <c r="C4270" s="1" t="s">
        <v>13514</v>
      </c>
      <c r="D4270" s="76">
        <v>44256.471574074079</v>
      </c>
      <c r="E4270" s="1" t="s">
        <v>13515</v>
      </c>
      <c r="F4270" s="1" t="s">
        <v>13516</v>
      </c>
      <c r="G4270" s="1" t="s">
        <v>123</v>
      </c>
      <c r="H4270" s="1" t="s">
        <v>124</v>
      </c>
      <c r="I4270" s="1" t="s">
        <v>125</v>
      </c>
      <c r="J4270" s="1" t="s">
        <v>9694</v>
      </c>
      <c r="K4270" s="1" t="s">
        <v>13281</v>
      </c>
      <c r="L4270">
        <f>ROUNDUP(IF(B4270&gt;$D$4,0,($D$4-B4270+1)/365),0)</f>
        <v>0</v>
      </c>
      <c r="M4270">
        <f>ROUNDUP(IF(B4270&gt;$D$5,0,($D$5-B4270+1)/365),0)</f>
        <v>0</v>
      </c>
      <c r="N4270" s="28">
        <f>IF(OR(L4270=1,M4270=1),IF(B4270+364&lt;=$D$5,(B4270+364-$D$4+1)/365,IF(B4270&gt;$D$4,($D$5-B4270+1)/365,$D$6/365)),0)</f>
        <v>0</v>
      </c>
      <c r="O4270" s="28">
        <f>'Data &amp; Parameter'!$E$16*'Data &amp; Parameter'!$E$17*('Data &amp; Parameter'!$E$18+'Data &amp; Parameter'!$E$19)*'Data &amp; Parameter'!$E$20*'Data &amp; Parameter'!$E$37*N4270</f>
        <v>0</v>
      </c>
      <c r="P4270">
        <f>ROUNDUP(IF(D4270&gt;$D$4,0,($D$4-D4270+1)/365),0)</f>
        <v>0</v>
      </c>
      <c r="Q4270">
        <f>ROUNDUP(IF(D4270&gt;$D$5,0,($D$5-D4270+1)/365),0)</f>
        <v>0</v>
      </c>
      <c r="R4270" s="28">
        <f>IF(OR(P4270=1,Q4270=1),IF(D4270+364&lt;=$D$5,(D4270+364-$D$4+1)/365,IF(D4270&gt;$D$4,($D$5-D4270+1)/365,$D$6/365)),0)</f>
        <v>0</v>
      </c>
      <c r="S4270" s="28">
        <f>'Data &amp; Parameter'!$E$16*'Data &amp; Parameter'!$E$17*('Data &amp; Parameter'!$E$18+'Data &amp; Parameter'!$E$19)*'Data &amp; Parameter'!$E$20*'Data &amp; Parameter'!$E$37*R4270</f>
        <v>0</v>
      </c>
      <c r="T4270" s="28">
        <f t="shared" si="66"/>
        <v>0</v>
      </c>
    </row>
    <row r="4271" spans="1:20" ht="15.75" customHeight="1" x14ac:dyDescent="0.35">
      <c r="A4271">
        <v>4264</v>
      </c>
      <c r="B4271" s="76">
        <v>44256.468935185185</v>
      </c>
      <c r="C4271" s="1" t="s">
        <v>13517</v>
      </c>
      <c r="D4271" s="76">
        <v>44256.46938657407</v>
      </c>
      <c r="E4271" s="1" t="s">
        <v>13518</v>
      </c>
      <c r="F4271" s="1" t="s">
        <v>13519</v>
      </c>
      <c r="G4271" s="1" t="s">
        <v>123</v>
      </c>
      <c r="H4271" s="1" t="s">
        <v>124</v>
      </c>
      <c r="I4271" s="1" t="s">
        <v>125</v>
      </c>
      <c r="J4271" s="1" t="s">
        <v>1982</v>
      </c>
      <c r="K4271" s="1" t="s">
        <v>13520</v>
      </c>
      <c r="L4271">
        <f>ROUNDUP(IF(B4271&gt;$D$4,0,($D$4-B4271+1)/365),0)</f>
        <v>0</v>
      </c>
      <c r="M4271">
        <f>ROUNDUP(IF(B4271&gt;$D$5,0,($D$5-B4271+1)/365),0)</f>
        <v>0</v>
      </c>
      <c r="N4271" s="28">
        <f>IF(OR(L4271=1,M4271=1),IF(B4271+364&lt;=$D$5,(B4271+364-$D$4+1)/365,IF(B4271&gt;$D$4,($D$5-B4271+1)/365,$D$6/365)),0)</f>
        <v>0</v>
      </c>
      <c r="O4271" s="28">
        <f>'Data &amp; Parameter'!$E$16*'Data &amp; Parameter'!$E$17*('Data &amp; Parameter'!$E$18+'Data &amp; Parameter'!$E$19)*'Data &amp; Parameter'!$E$20*'Data &amp; Parameter'!$E$37*N4271</f>
        <v>0</v>
      </c>
      <c r="P4271">
        <f>ROUNDUP(IF(D4271&gt;$D$4,0,($D$4-D4271+1)/365),0)</f>
        <v>0</v>
      </c>
      <c r="Q4271">
        <f>ROUNDUP(IF(D4271&gt;$D$5,0,($D$5-D4271+1)/365),0)</f>
        <v>0</v>
      </c>
      <c r="R4271" s="28">
        <f>IF(OR(P4271=1,Q4271=1),IF(D4271+364&lt;=$D$5,(D4271+364-$D$4+1)/365,IF(D4271&gt;$D$4,($D$5-D4271+1)/365,$D$6/365)),0)</f>
        <v>0</v>
      </c>
      <c r="S4271" s="28">
        <f>'Data &amp; Parameter'!$E$16*'Data &amp; Parameter'!$E$17*('Data &amp; Parameter'!$E$18+'Data &amp; Parameter'!$E$19)*'Data &amp; Parameter'!$E$20*'Data &amp; Parameter'!$E$37*R4271</f>
        <v>0</v>
      </c>
      <c r="T4271" s="28">
        <f t="shared" si="66"/>
        <v>0</v>
      </c>
    </row>
    <row r="4272" spans="1:20" ht="15.75" customHeight="1" x14ac:dyDescent="0.35">
      <c r="A4272">
        <v>4265</v>
      </c>
      <c r="B4272" s="76">
        <v>44256.47074074074</v>
      </c>
      <c r="C4272" s="1" t="s">
        <v>13521</v>
      </c>
      <c r="D4272" s="76">
        <v>44256.471388888887</v>
      </c>
      <c r="E4272" s="1" t="s">
        <v>13522</v>
      </c>
      <c r="F4272" s="1" t="s">
        <v>13523</v>
      </c>
      <c r="G4272" s="1" t="s">
        <v>123</v>
      </c>
      <c r="H4272" s="1" t="s">
        <v>729</v>
      </c>
      <c r="I4272" s="1" t="s">
        <v>125</v>
      </c>
      <c r="J4272" s="1" t="s">
        <v>656</v>
      </c>
      <c r="K4272" s="1" t="s">
        <v>918</v>
      </c>
      <c r="L4272">
        <f>ROUNDUP(IF(B4272&gt;$D$4,0,($D$4-B4272+1)/365),0)</f>
        <v>0</v>
      </c>
      <c r="M4272">
        <f>ROUNDUP(IF(B4272&gt;$D$5,0,($D$5-B4272+1)/365),0)</f>
        <v>0</v>
      </c>
      <c r="N4272" s="28">
        <f>IF(OR(L4272=1,M4272=1),IF(B4272+364&lt;=$D$5,(B4272+364-$D$4+1)/365,IF(B4272&gt;$D$4,($D$5-B4272+1)/365,$D$6/365)),0)</f>
        <v>0</v>
      </c>
      <c r="O4272" s="28">
        <f>'Data &amp; Parameter'!$E$16*'Data &amp; Parameter'!$E$17*('Data &amp; Parameter'!$E$18+'Data &amp; Parameter'!$E$19)*'Data &amp; Parameter'!$E$20*'Data &amp; Parameter'!$E$37*N4272</f>
        <v>0</v>
      </c>
      <c r="P4272">
        <f>ROUNDUP(IF(D4272&gt;$D$4,0,($D$4-D4272+1)/365),0)</f>
        <v>0</v>
      </c>
      <c r="Q4272">
        <f>ROUNDUP(IF(D4272&gt;$D$5,0,($D$5-D4272+1)/365),0)</f>
        <v>0</v>
      </c>
      <c r="R4272" s="28">
        <f>IF(OR(P4272=1,Q4272=1),IF(D4272+364&lt;=$D$5,(D4272+364-$D$4+1)/365,IF(D4272&gt;$D$4,($D$5-D4272+1)/365,$D$6/365)),0)</f>
        <v>0</v>
      </c>
      <c r="S4272" s="28">
        <f>'Data &amp; Parameter'!$E$16*'Data &amp; Parameter'!$E$17*('Data &amp; Parameter'!$E$18+'Data &amp; Parameter'!$E$19)*'Data &amp; Parameter'!$E$20*'Data &amp; Parameter'!$E$37*R4272</f>
        <v>0</v>
      </c>
      <c r="T4272" s="28">
        <f t="shared" si="66"/>
        <v>0</v>
      </c>
    </row>
    <row r="4273" spans="1:20" ht="15.75" customHeight="1" x14ac:dyDescent="0.35">
      <c r="A4273">
        <v>4266</v>
      </c>
      <c r="B4273" s="76">
        <v>44256.472650462965</v>
      </c>
      <c r="C4273" s="1" t="s">
        <v>13524</v>
      </c>
      <c r="D4273" s="76">
        <v>44256.473229166666</v>
      </c>
      <c r="E4273" s="1" t="s">
        <v>13525</v>
      </c>
      <c r="F4273" s="1" t="s">
        <v>13526</v>
      </c>
      <c r="G4273" s="1" t="s">
        <v>123</v>
      </c>
      <c r="H4273" s="1" t="s">
        <v>124</v>
      </c>
      <c r="I4273" s="1" t="s">
        <v>125</v>
      </c>
      <c r="J4273" s="1" t="s">
        <v>12074</v>
      </c>
      <c r="K4273" s="1" t="s">
        <v>13386</v>
      </c>
      <c r="L4273">
        <f>ROUNDUP(IF(B4273&gt;$D$4,0,($D$4-B4273+1)/365),0)</f>
        <v>0</v>
      </c>
      <c r="M4273">
        <f>ROUNDUP(IF(B4273&gt;$D$5,0,($D$5-B4273+1)/365),0)</f>
        <v>0</v>
      </c>
      <c r="N4273" s="28">
        <f>IF(OR(L4273=1,M4273=1),IF(B4273+364&lt;=$D$5,(B4273+364-$D$4+1)/365,IF(B4273&gt;$D$4,($D$5-B4273+1)/365,$D$6/365)),0)</f>
        <v>0</v>
      </c>
      <c r="O4273" s="28">
        <f>'Data &amp; Parameter'!$E$16*'Data &amp; Parameter'!$E$17*('Data &amp; Parameter'!$E$18+'Data &amp; Parameter'!$E$19)*'Data &amp; Parameter'!$E$20*'Data &amp; Parameter'!$E$37*N4273</f>
        <v>0</v>
      </c>
      <c r="P4273">
        <f>ROUNDUP(IF(D4273&gt;$D$4,0,($D$4-D4273+1)/365),0)</f>
        <v>0</v>
      </c>
      <c r="Q4273">
        <f>ROUNDUP(IF(D4273&gt;$D$5,0,($D$5-D4273+1)/365),0)</f>
        <v>0</v>
      </c>
      <c r="R4273" s="28">
        <f>IF(OR(P4273=1,Q4273=1),IF(D4273+364&lt;=$D$5,(D4273+364-$D$4+1)/365,IF(D4273&gt;$D$4,($D$5-D4273+1)/365,$D$6/365)),0)</f>
        <v>0</v>
      </c>
      <c r="S4273" s="28">
        <f>'Data &amp; Parameter'!$E$16*'Data &amp; Parameter'!$E$17*('Data &amp; Parameter'!$E$18+'Data &amp; Parameter'!$E$19)*'Data &amp; Parameter'!$E$20*'Data &amp; Parameter'!$E$37*R4273</f>
        <v>0</v>
      </c>
      <c r="T4273" s="28">
        <f t="shared" si="66"/>
        <v>0</v>
      </c>
    </row>
    <row r="4274" spans="1:20" ht="15.75" customHeight="1" x14ac:dyDescent="0.35">
      <c r="A4274">
        <v>4267</v>
      </c>
      <c r="B4274" s="76">
        <v>44256.47320601852</v>
      </c>
      <c r="C4274" s="1" t="s">
        <v>13527</v>
      </c>
      <c r="D4274" s="76">
        <v>44256.478495370371</v>
      </c>
      <c r="E4274" s="1" t="s">
        <v>13528</v>
      </c>
      <c r="F4274" s="1" t="s">
        <v>13529</v>
      </c>
      <c r="G4274" s="1" t="s">
        <v>123</v>
      </c>
      <c r="H4274" s="1" t="s">
        <v>124</v>
      </c>
      <c r="I4274" s="1" t="s">
        <v>125</v>
      </c>
      <c r="J4274" s="1" t="s">
        <v>918</v>
      </c>
      <c r="K4274" s="1" t="s">
        <v>918</v>
      </c>
      <c r="L4274">
        <f>ROUNDUP(IF(B4274&gt;$D$4,0,($D$4-B4274+1)/365),0)</f>
        <v>0</v>
      </c>
      <c r="M4274">
        <f>ROUNDUP(IF(B4274&gt;$D$5,0,($D$5-B4274+1)/365),0)</f>
        <v>0</v>
      </c>
      <c r="N4274" s="28">
        <f>IF(OR(L4274=1,M4274=1),IF(B4274+364&lt;=$D$5,(B4274+364-$D$4+1)/365,IF(B4274&gt;$D$4,($D$5-B4274+1)/365,$D$6/365)),0)</f>
        <v>0</v>
      </c>
      <c r="O4274" s="28">
        <f>'Data &amp; Parameter'!$E$16*'Data &amp; Parameter'!$E$17*('Data &amp; Parameter'!$E$18+'Data &amp; Parameter'!$E$19)*'Data &amp; Parameter'!$E$20*'Data &amp; Parameter'!$E$37*N4274</f>
        <v>0</v>
      </c>
      <c r="P4274">
        <f>ROUNDUP(IF(D4274&gt;$D$4,0,($D$4-D4274+1)/365),0)</f>
        <v>0</v>
      </c>
      <c r="Q4274">
        <f>ROUNDUP(IF(D4274&gt;$D$5,0,($D$5-D4274+1)/365),0)</f>
        <v>0</v>
      </c>
      <c r="R4274" s="28">
        <f>IF(OR(P4274=1,Q4274=1),IF(D4274+364&lt;=$D$5,(D4274+364-$D$4+1)/365,IF(D4274&gt;$D$4,($D$5-D4274+1)/365,$D$6/365)),0)</f>
        <v>0</v>
      </c>
      <c r="S4274" s="28">
        <f>'Data &amp; Parameter'!$E$16*'Data &amp; Parameter'!$E$17*('Data &amp; Parameter'!$E$18+'Data &amp; Parameter'!$E$19)*'Data &amp; Parameter'!$E$20*'Data &amp; Parameter'!$E$37*R4274</f>
        <v>0</v>
      </c>
      <c r="T4274" s="28">
        <f t="shared" si="66"/>
        <v>0</v>
      </c>
    </row>
    <row r="4275" spans="1:20" ht="15.75" customHeight="1" x14ac:dyDescent="0.35">
      <c r="A4275">
        <v>4268</v>
      </c>
      <c r="B4275" s="76">
        <v>44256.473229166666</v>
      </c>
      <c r="C4275" s="1" t="s">
        <v>13530</v>
      </c>
      <c r="D4275" s="76">
        <v>44256.475787037038</v>
      </c>
      <c r="E4275" s="1" t="s">
        <v>13531</v>
      </c>
      <c r="F4275" s="1" t="s">
        <v>13532</v>
      </c>
      <c r="G4275" s="1" t="s">
        <v>123</v>
      </c>
      <c r="H4275" s="1" t="s">
        <v>124</v>
      </c>
      <c r="I4275" s="1" t="s">
        <v>125</v>
      </c>
      <c r="J4275" s="1" t="s">
        <v>9694</v>
      </c>
      <c r="K4275" s="1" t="s">
        <v>9695</v>
      </c>
      <c r="L4275">
        <f>ROUNDUP(IF(B4275&gt;$D$4,0,($D$4-B4275+1)/365),0)</f>
        <v>0</v>
      </c>
      <c r="M4275">
        <f>ROUNDUP(IF(B4275&gt;$D$5,0,($D$5-B4275+1)/365),0)</f>
        <v>0</v>
      </c>
      <c r="N4275" s="28">
        <f>IF(OR(L4275=1,M4275=1),IF(B4275+364&lt;=$D$5,(B4275+364-$D$4+1)/365,IF(B4275&gt;$D$4,($D$5-B4275+1)/365,$D$6/365)),0)</f>
        <v>0</v>
      </c>
      <c r="O4275" s="28">
        <f>'Data &amp; Parameter'!$E$16*'Data &amp; Parameter'!$E$17*('Data &amp; Parameter'!$E$18+'Data &amp; Parameter'!$E$19)*'Data &amp; Parameter'!$E$20*'Data &amp; Parameter'!$E$37*N4275</f>
        <v>0</v>
      </c>
      <c r="P4275">
        <f>ROUNDUP(IF(D4275&gt;$D$4,0,($D$4-D4275+1)/365),0)</f>
        <v>0</v>
      </c>
      <c r="Q4275">
        <f>ROUNDUP(IF(D4275&gt;$D$5,0,($D$5-D4275+1)/365),0)</f>
        <v>0</v>
      </c>
      <c r="R4275" s="28">
        <f>IF(OR(P4275=1,Q4275=1),IF(D4275+364&lt;=$D$5,(D4275+364-$D$4+1)/365,IF(D4275&gt;$D$4,($D$5-D4275+1)/365,$D$6/365)),0)</f>
        <v>0</v>
      </c>
      <c r="S4275" s="28">
        <f>'Data &amp; Parameter'!$E$16*'Data &amp; Parameter'!$E$17*('Data &amp; Parameter'!$E$18+'Data &amp; Parameter'!$E$19)*'Data &amp; Parameter'!$E$20*'Data &amp; Parameter'!$E$37*R4275</f>
        <v>0</v>
      </c>
      <c r="T4275" s="28">
        <f t="shared" si="66"/>
        <v>0</v>
      </c>
    </row>
    <row r="4276" spans="1:20" ht="15.75" customHeight="1" x14ac:dyDescent="0.35">
      <c r="A4276">
        <v>4269</v>
      </c>
      <c r="B4276" s="76">
        <v>44256.473796296297</v>
      </c>
      <c r="C4276" s="1" t="s">
        <v>13533</v>
      </c>
      <c r="D4276" s="76">
        <v>44256.475393518514</v>
      </c>
      <c r="E4276" s="1" t="s">
        <v>13534</v>
      </c>
      <c r="F4276" s="1" t="s">
        <v>13535</v>
      </c>
      <c r="G4276" s="1" t="s">
        <v>123</v>
      </c>
      <c r="H4276" s="1" t="s">
        <v>124</v>
      </c>
      <c r="I4276" s="1" t="s">
        <v>125</v>
      </c>
      <c r="J4276" s="1" t="s">
        <v>1982</v>
      </c>
      <c r="K4276" s="1" t="s">
        <v>13510</v>
      </c>
      <c r="L4276">
        <f>ROUNDUP(IF(B4276&gt;$D$4,0,($D$4-B4276+1)/365),0)</f>
        <v>0</v>
      </c>
      <c r="M4276">
        <f>ROUNDUP(IF(B4276&gt;$D$5,0,($D$5-B4276+1)/365),0)</f>
        <v>0</v>
      </c>
      <c r="N4276" s="28">
        <f>IF(OR(L4276=1,M4276=1),IF(B4276+364&lt;=$D$5,(B4276+364-$D$4+1)/365,IF(B4276&gt;$D$4,($D$5-B4276+1)/365,$D$6/365)),0)</f>
        <v>0</v>
      </c>
      <c r="O4276" s="28">
        <f>'Data &amp; Parameter'!$E$16*'Data &amp; Parameter'!$E$17*('Data &amp; Parameter'!$E$18+'Data &amp; Parameter'!$E$19)*'Data &amp; Parameter'!$E$20*'Data &amp; Parameter'!$E$37*N4276</f>
        <v>0</v>
      </c>
      <c r="P4276">
        <f>ROUNDUP(IF(D4276&gt;$D$4,0,($D$4-D4276+1)/365),0)</f>
        <v>0</v>
      </c>
      <c r="Q4276">
        <f>ROUNDUP(IF(D4276&gt;$D$5,0,($D$5-D4276+1)/365),0)</f>
        <v>0</v>
      </c>
      <c r="R4276" s="28">
        <f>IF(OR(P4276=1,Q4276=1),IF(D4276+364&lt;=$D$5,(D4276+364-$D$4+1)/365,IF(D4276&gt;$D$4,($D$5-D4276+1)/365,$D$6/365)),0)</f>
        <v>0</v>
      </c>
      <c r="S4276" s="28">
        <f>'Data &amp; Parameter'!$E$16*'Data &amp; Parameter'!$E$17*('Data &amp; Parameter'!$E$18+'Data &amp; Parameter'!$E$19)*'Data &amp; Parameter'!$E$20*'Data &amp; Parameter'!$E$37*R4276</f>
        <v>0</v>
      </c>
      <c r="T4276" s="28">
        <f t="shared" si="66"/>
        <v>0</v>
      </c>
    </row>
    <row r="4277" spans="1:20" ht="15.75" customHeight="1" x14ac:dyDescent="0.35">
      <c r="A4277">
        <v>4270</v>
      </c>
      <c r="B4277" s="76">
        <v>44256.47619212963</v>
      </c>
      <c r="C4277" s="1" t="s">
        <v>13536</v>
      </c>
      <c r="D4277" s="76">
        <v>44256.476678240739</v>
      </c>
      <c r="E4277" s="1" t="s">
        <v>13537</v>
      </c>
      <c r="F4277" s="1" t="s">
        <v>13538</v>
      </c>
      <c r="G4277" s="1" t="s">
        <v>123</v>
      </c>
      <c r="H4277" s="1" t="s">
        <v>124</v>
      </c>
      <c r="I4277" s="1" t="s">
        <v>125</v>
      </c>
      <c r="J4277" s="1" t="s">
        <v>12074</v>
      </c>
      <c r="K4277" s="1" t="s">
        <v>13386</v>
      </c>
      <c r="L4277">
        <f>ROUNDUP(IF(B4277&gt;$D$4,0,($D$4-B4277+1)/365),0)</f>
        <v>0</v>
      </c>
      <c r="M4277">
        <f>ROUNDUP(IF(B4277&gt;$D$5,0,($D$5-B4277+1)/365),0)</f>
        <v>0</v>
      </c>
      <c r="N4277" s="28">
        <f>IF(OR(L4277=1,M4277=1),IF(B4277+364&lt;=$D$5,(B4277+364-$D$4+1)/365,IF(B4277&gt;$D$4,($D$5-B4277+1)/365,$D$6/365)),0)</f>
        <v>0</v>
      </c>
      <c r="O4277" s="28">
        <f>'Data &amp; Parameter'!$E$16*'Data &amp; Parameter'!$E$17*('Data &amp; Parameter'!$E$18+'Data &amp; Parameter'!$E$19)*'Data &amp; Parameter'!$E$20*'Data &amp; Parameter'!$E$37*N4277</f>
        <v>0</v>
      </c>
      <c r="P4277">
        <f>ROUNDUP(IF(D4277&gt;$D$4,0,($D$4-D4277+1)/365),0)</f>
        <v>0</v>
      </c>
      <c r="Q4277">
        <f>ROUNDUP(IF(D4277&gt;$D$5,0,($D$5-D4277+1)/365),0)</f>
        <v>0</v>
      </c>
      <c r="R4277" s="28">
        <f>IF(OR(P4277=1,Q4277=1),IF(D4277+364&lt;=$D$5,(D4277+364-$D$4+1)/365,IF(D4277&gt;$D$4,($D$5-D4277+1)/365,$D$6/365)),0)</f>
        <v>0</v>
      </c>
      <c r="S4277" s="28">
        <f>'Data &amp; Parameter'!$E$16*'Data &amp; Parameter'!$E$17*('Data &amp; Parameter'!$E$18+'Data &amp; Parameter'!$E$19)*'Data &amp; Parameter'!$E$20*'Data &amp; Parameter'!$E$37*R4277</f>
        <v>0</v>
      </c>
      <c r="T4277" s="28">
        <f t="shared" si="66"/>
        <v>0</v>
      </c>
    </row>
    <row r="4278" spans="1:20" ht="15.75" customHeight="1" x14ac:dyDescent="0.35">
      <c r="A4278">
        <v>4271</v>
      </c>
      <c r="B4278" s="76">
        <v>44256.476412037038</v>
      </c>
      <c r="C4278" s="1" t="s">
        <v>13539</v>
      </c>
      <c r="D4278" s="76">
        <v>44256.478680555556</v>
      </c>
      <c r="E4278" s="1" t="s">
        <v>13540</v>
      </c>
      <c r="F4278" s="1" t="s">
        <v>13541</v>
      </c>
      <c r="G4278" s="1" t="s">
        <v>123</v>
      </c>
      <c r="H4278" s="1" t="s">
        <v>729</v>
      </c>
      <c r="I4278" s="1" t="s">
        <v>125</v>
      </c>
      <c r="J4278" s="1" t="s">
        <v>656</v>
      </c>
      <c r="K4278" s="1" t="s">
        <v>918</v>
      </c>
      <c r="L4278">
        <f>ROUNDUP(IF(B4278&gt;$D$4,0,($D$4-B4278+1)/365),0)</f>
        <v>0</v>
      </c>
      <c r="M4278">
        <f>ROUNDUP(IF(B4278&gt;$D$5,0,($D$5-B4278+1)/365),0)</f>
        <v>0</v>
      </c>
      <c r="N4278" s="28">
        <f>IF(OR(L4278=1,M4278=1),IF(B4278+364&lt;=$D$5,(B4278+364-$D$4+1)/365,IF(B4278&gt;$D$4,($D$5-B4278+1)/365,$D$6/365)),0)</f>
        <v>0</v>
      </c>
      <c r="O4278" s="28">
        <f>'Data &amp; Parameter'!$E$16*'Data &amp; Parameter'!$E$17*('Data &amp; Parameter'!$E$18+'Data &amp; Parameter'!$E$19)*'Data &amp; Parameter'!$E$20*'Data &amp; Parameter'!$E$37*N4278</f>
        <v>0</v>
      </c>
      <c r="P4278">
        <f>ROUNDUP(IF(D4278&gt;$D$4,0,($D$4-D4278+1)/365),0)</f>
        <v>0</v>
      </c>
      <c r="Q4278">
        <f>ROUNDUP(IF(D4278&gt;$D$5,0,($D$5-D4278+1)/365),0)</f>
        <v>0</v>
      </c>
      <c r="R4278" s="28">
        <f>IF(OR(P4278=1,Q4278=1),IF(D4278+364&lt;=$D$5,(D4278+364-$D$4+1)/365,IF(D4278&gt;$D$4,($D$5-D4278+1)/365,$D$6/365)),0)</f>
        <v>0</v>
      </c>
      <c r="S4278" s="28">
        <f>'Data &amp; Parameter'!$E$16*'Data &amp; Parameter'!$E$17*('Data &amp; Parameter'!$E$18+'Data &amp; Parameter'!$E$19)*'Data &amp; Parameter'!$E$20*'Data &amp; Parameter'!$E$37*R4278</f>
        <v>0</v>
      </c>
      <c r="T4278" s="28">
        <f t="shared" si="66"/>
        <v>0</v>
      </c>
    </row>
    <row r="4279" spans="1:20" ht="15.75" customHeight="1" x14ac:dyDescent="0.35">
      <c r="A4279">
        <v>4272</v>
      </c>
      <c r="B4279" s="76">
        <v>44256.478854166664</v>
      </c>
      <c r="C4279" s="1" t="s">
        <v>13542</v>
      </c>
      <c r="D4279" s="76">
        <v>44256.48505787037</v>
      </c>
      <c r="E4279" s="1" t="s">
        <v>13543</v>
      </c>
      <c r="F4279" s="1" t="s">
        <v>13544</v>
      </c>
      <c r="G4279" s="1" t="s">
        <v>123</v>
      </c>
      <c r="H4279" s="1" t="s">
        <v>124</v>
      </c>
      <c r="I4279" s="1" t="s">
        <v>125</v>
      </c>
      <c r="J4279" s="1" t="s">
        <v>9694</v>
      </c>
      <c r="K4279" s="1" t="s">
        <v>13288</v>
      </c>
      <c r="L4279">
        <f>ROUNDUP(IF(B4279&gt;$D$4,0,($D$4-B4279+1)/365),0)</f>
        <v>0</v>
      </c>
      <c r="M4279">
        <f>ROUNDUP(IF(B4279&gt;$D$5,0,($D$5-B4279+1)/365),0)</f>
        <v>0</v>
      </c>
      <c r="N4279" s="28">
        <f>IF(OR(L4279=1,M4279=1),IF(B4279+364&lt;=$D$5,(B4279+364-$D$4+1)/365,IF(B4279&gt;$D$4,($D$5-B4279+1)/365,$D$6/365)),0)</f>
        <v>0</v>
      </c>
      <c r="O4279" s="28">
        <f>'Data &amp; Parameter'!$E$16*'Data &amp; Parameter'!$E$17*('Data &amp; Parameter'!$E$18+'Data &amp; Parameter'!$E$19)*'Data &amp; Parameter'!$E$20*'Data &amp; Parameter'!$E$37*N4279</f>
        <v>0</v>
      </c>
      <c r="P4279">
        <f>ROUNDUP(IF(D4279&gt;$D$4,0,($D$4-D4279+1)/365),0)</f>
        <v>0</v>
      </c>
      <c r="Q4279">
        <f>ROUNDUP(IF(D4279&gt;$D$5,0,($D$5-D4279+1)/365),0)</f>
        <v>0</v>
      </c>
      <c r="R4279" s="28">
        <f>IF(OR(P4279=1,Q4279=1),IF(D4279+364&lt;=$D$5,(D4279+364-$D$4+1)/365,IF(D4279&gt;$D$4,($D$5-D4279+1)/365,$D$6/365)),0)</f>
        <v>0</v>
      </c>
      <c r="S4279" s="28">
        <f>'Data &amp; Parameter'!$E$16*'Data &amp; Parameter'!$E$17*('Data &amp; Parameter'!$E$18+'Data &amp; Parameter'!$E$19)*'Data &amp; Parameter'!$E$20*'Data &amp; Parameter'!$E$37*R4279</f>
        <v>0</v>
      </c>
      <c r="T4279" s="28">
        <f t="shared" si="66"/>
        <v>0</v>
      </c>
    </row>
    <row r="4280" spans="1:20" ht="15.75" customHeight="1" x14ac:dyDescent="0.35">
      <c r="A4280">
        <v>4273</v>
      </c>
      <c r="B4280" s="76">
        <v>44256.479861111111</v>
      </c>
      <c r="C4280" s="1" t="s">
        <v>13545</v>
      </c>
      <c r="D4280" s="76">
        <v>44256.480729166666</v>
      </c>
      <c r="E4280" s="1" t="s">
        <v>13546</v>
      </c>
      <c r="F4280" s="1" t="s">
        <v>13547</v>
      </c>
      <c r="G4280" s="1" t="s">
        <v>123</v>
      </c>
      <c r="H4280" s="1" t="s">
        <v>124</v>
      </c>
      <c r="I4280" s="1" t="s">
        <v>125</v>
      </c>
      <c r="J4280" s="1" t="s">
        <v>12074</v>
      </c>
      <c r="K4280" s="1" t="s">
        <v>13386</v>
      </c>
      <c r="L4280">
        <f>ROUNDUP(IF(B4280&gt;$D$4,0,($D$4-B4280+1)/365),0)</f>
        <v>0</v>
      </c>
      <c r="M4280">
        <f>ROUNDUP(IF(B4280&gt;$D$5,0,($D$5-B4280+1)/365),0)</f>
        <v>0</v>
      </c>
      <c r="N4280" s="28">
        <f>IF(OR(L4280=1,M4280=1),IF(B4280+364&lt;=$D$5,(B4280+364-$D$4+1)/365,IF(B4280&gt;$D$4,($D$5-B4280+1)/365,$D$6/365)),0)</f>
        <v>0</v>
      </c>
      <c r="O4280" s="28">
        <f>'Data &amp; Parameter'!$E$16*'Data &amp; Parameter'!$E$17*('Data &amp; Parameter'!$E$18+'Data &amp; Parameter'!$E$19)*'Data &amp; Parameter'!$E$20*'Data &amp; Parameter'!$E$37*N4280</f>
        <v>0</v>
      </c>
      <c r="P4280">
        <f>ROUNDUP(IF(D4280&gt;$D$4,0,($D$4-D4280+1)/365),0)</f>
        <v>0</v>
      </c>
      <c r="Q4280">
        <f>ROUNDUP(IF(D4280&gt;$D$5,0,($D$5-D4280+1)/365),0)</f>
        <v>0</v>
      </c>
      <c r="R4280" s="28">
        <f>IF(OR(P4280=1,Q4280=1),IF(D4280+364&lt;=$D$5,(D4280+364-$D$4+1)/365,IF(D4280&gt;$D$4,($D$5-D4280+1)/365,$D$6/365)),0)</f>
        <v>0</v>
      </c>
      <c r="S4280" s="28">
        <f>'Data &amp; Parameter'!$E$16*'Data &amp; Parameter'!$E$17*('Data &amp; Parameter'!$E$18+'Data &amp; Parameter'!$E$19)*'Data &amp; Parameter'!$E$20*'Data &amp; Parameter'!$E$37*R4280</f>
        <v>0</v>
      </c>
      <c r="T4280" s="28">
        <f t="shared" si="66"/>
        <v>0</v>
      </c>
    </row>
    <row r="4281" spans="1:20" ht="15.75" customHeight="1" x14ac:dyDescent="0.35">
      <c r="A4281">
        <v>4274</v>
      </c>
      <c r="B4281" s="76">
        <v>44256.480590277773</v>
      </c>
      <c r="C4281" s="1" t="s">
        <v>13548</v>
      </c>
      <c r="D4281" s="76">
        <v>44256.481412037036</v>
      </c>
      <c r="E4281" s="1" t="s">
        <v>13549</v>
      </c>
      <c r="F4281" s="1" t="s">
        <v>13550</v>
      </c>
      <c r="G4281" s="1" t="s">
        <v>123</v>
      </c>
      <c r="H4281" s="1" t="s">
        <v>729</v>
      </c>
      <c r="I4281" s="1" t="s">
        <v>125</v>
      </c>
      <c r="J4281" s="1" t="s">
        <v>656</v>
      </c>
      <c r="K4281" s="1" t="s">
        <v>918</v>
      </c>
      <c r="L4281">
        <f>ROUNDUP(IF(B4281&gt;$D$4,0,($D$4-B4281+1)/365),0)</f>
        <v>0</v>
      </c>
      <c r="M4281">
        <f>ROUNDUP(IF(B4281&gt;$D$5,0,($D$5-B4281+1)/365),0)</f>
        <v>0</v>
      </c>
      <c r="N4281" s="28">
        <f>IF(OR(L4281=1,M4281=1),IF(B4281+364&lt;=$D$5,(B4281+364-$D$4+1)/365,IF(B4281&gt;$D$4,($D$5-B4281+1)/365,$D$6/365)),0)</f>
        <v>0</v>
      </c>
      <c r="O4281" s="28">
        <f>'Data &amp; Parameter'!$E$16*'Data &amp; Parameter'!$E$17*('Data &amp; Parameter'!$E$18+'Data &amp; Parameter'!$E$19)*'Data &amp; Parameter'!$E$20*'Data &amp; Parameter'!$E$37*N4281</f>
        <v>0</v>
      </c>
      <c r="P4281">
        <f>ROUNDUP(IF(D4281&gt;$D$4,0,($D$4-D4281+1)/365),0)</f>
        <v>0</v>
      </c>
      <c r="Q4281">
        <f>ROUNDUP(IF(D4281&gt;$D$5,0,($D$5-D4281+1)/365),0)</f>
        <v>0</v>
      </c>
      <c r="R4281" s="28">
        <f>IF(OR(P4281=1,Q4281=1),IF(D4281+364&lt;=$D$5,(D4281+364-$D$4+1)/365,IF(D4281&gt;$D$4,($D$5-D4281+1)/365,$D$6/365)),0)</f>
        <v>0</v>
      </c>
      <c r="S4281" s="28">
        <f>'Data &amp; Parameter'!$E$16*'Data &amp; Parameter'!$E$17*('Data &amp; Parameter'!$E$18+'Data &amp; Parameter'!$E$19)*'Data &amp; Parameter'!$E$20*'Data &amp; Parameter'!$E$37*R4281</f>
        <v>0</v>
      </c>
      <c r="T4281" s="28">
        <f t="shared" si="66"/>
        <v>0</v>
      </c>
    </row>
    <row r="4282" spans="1:20" ht="15.75" customHeight="1" x14ac:dyDescent="0.35">
      <c r="A4282">
        <v>4275</v>
      </c>
      <c r="B4282" s="76">
        <v>44256.481365740736</v>
      </c>
      <c r="C4282" s="1" t="s">
        <v>13551</v>
      </c>
      <c r="D4282" s="76">
        <v>44256.483726851853</v>
      </c>
      <c r="E4282" s="1" t="s">
        <v>13552</v>
      </c>
      <c r="F4282" s="1" t="s">
        <v>13553</v>
      </c>
      <c r="G4282" s="1" t="s">
        <v>123</v>
      </c>
      <c r="H4282" s="1" t="s">
        <v>124</v>
      </c>
      <c r="I4282" s="1" t="s">
        <v>125</v>
      </c>
      <c r="J4282" s="1" t="s">
        <v>918</v>
      </c>
      <c r="K4282" s="1" t="s">
        <v>918</v>
      </c>
      <c r="L4282">
        <f>ROUNDUP(IF(B4282&gt;$D$4,0,($D$4-B4282+1)/365),0)</f>
        <v>0</v>
      </c>
      <c r="M4282">
        <f>ROUNDUP(IF(B4282&gt;$D$5,0,($D$5-B4282+1)/365),0)</f>
        <v>0</v>
      </c>
      <c r="N4282" s="28">
        <f>IF(OR(L4282=1,M4282=1),IF(B4282+364&lt;=$D$5,(B4282+364-$D$4+1)/365,IF(B4282&gt;$D$4,($D$5-B4282+1)/365,$D$6/365)),0)</f>
        <v>0</v>
      </c>
      <c r="O4282" s="28">
        <f>'Data &amp; Parameter'!$E$16*'Data &amp; Parameter'!$E$17*('Data &amp; Parameter'!$E$18+'Data &amp; Parameter'!$E$19)*'Data &amp; Parameter'!$E$20*'Data &amp; Parameter'!$E$37*N4282</f>
        <v>0</v>
      </c>
      <c r="P4282">
        <f>ROUNDUP(IF(D4282&gt;$D$4,0,($D$4-D4282+1)/365),0)</f>
        <v>0</v>
      </c>
      <c r="Q4282">
        <f>ROUNDUP(IF(D4282&gt;$D$5,0,($D$5-D4282+1)/365),0)</f>
        <v>0</v>
      </c>
      <c r="R4282" s="28">
        <f>IF(OR(P4282=1,Q4282=1),IF(D4282+364&lt;=$D$5,(D4282+364-$D$4+1)/365,IF(D4282&gt;$D$4,($D$5-D4282+1)/365,$D$6/365)),0)</f>
        <v>0</v>
      </c>
      <c r="S4282" s="28">
        <f>'Data &amp; Parameter'!$E$16*'Data &amp; Parameter'!$E$17*('Data &amp; Parameter'!$E$18+'Data &amp; Parameter'!$E$19)*'Data &amp; Parameter'!$E$20*'Data &amp; Parameter'!$E$37*R4282</f>
        <v>0</v>
      </c>
      <c r="T4282" s="28">
        <f t="shared" si="66"/>
        <v>0</v>
      </c>
    </row>
    <row r="4283" spans="1:20" ht="15.75" customHeight="1" x14ac:dyDescent="0.35">
      <c r="A4283">
        <v>4276</v>
      </c>
      <c r="B4283" s="76">
        <v>44256.484050925923</v>
      </c>
      <c r="C4283" s="1" t="s">
        <v>13554</v>
      </c>
      <c r="D4283" s="76">
        <v>44256.484490740739</v>
      </c>
      <c r="E4283" s="1" t="s">
        <v>13555</v>
      </c>
      <c r="F4283" s="1" t="s">
        <v>13556</v>
      </c>
      <c r="G4283" s="1" t="s">
        <v>123</v>
      </c>
      <c r="H4283" s="1" t="s">
        <v>124</v>
      </c>
      <c r="I4283" s="1" t="s">
        <v>125</v>
      </c>
      <c r="J4283" s="1" t="s">
        <v>12074</v>
      </c>
      <c r="K4283" s="1" t="s">
        <v>13386</v>
      </c>
      <c r="L4283">
        <f>ROUNDUP(IF(B4283&gt;$D$4,0,($D$4-B4283+1)/365),0)</f>
        <v>0</v>
      </c>
      <c r="M4283">
        <f>ROUNDUP(IF(B4283&gt;$D$5,0,($D$5-B4283+1)/365),0)</f>
        <v>0</v>
      </c>
      <c r="N4283" s="28">
        <f>IF(OR(L4283=1,M4283=1),IF(B4283+364&lt;=$D$5,(B4283+364-$D$4+1)/365,IF(B4283&gt;$D$4,($D$5-B4283+1)/365,$D$6/365)),0)</f>
        <v>0</v>
      </c>
      <c r="O4283" s="28">
        <f>'Data &amp; Parameter'!$E$16*'Data &amp; Parameter'!$E$17*('Data &amp; Parameter'!$E$18+'Data &amp; Parameter'!$E$19)*'Data &amp; Parameter'!$E$20*'Data &amp; Parameter'!$E$37*N4283</f>
        <v>0</v>
      </c>
      <c r="P4283">
        <f>ROUNDUP(IF(D4283&gt;$D$4,0,($D$4-D4283+1)/365),0)</f>
        <v>0</v>
      </c>
      <c r="Q4283">
        <f>ROUNDUP(IF(D4283&gt;$D$5,0,($D$5-D4283+1)/365),0)</f>
        <v>0</v>
      </c>
      <c r="R4283" s="28">
        <f>IF(OR(P4283=1,Q4283=1),IF(D4283+364&lt;=$D$5,(D4283+364-$D$4+1)/365,IF(D4283&gt;$D$4,($D$5-D4283+1)/365,$D$6/365)),0)</f>
        <v>0</v>
      </c>
      <c r="S4283" s="28">
        <f>'Data &amp; Parameter'!$E$16*'Data &amp; Parameter'!$E$17*('Data &amp; Parameter'!$E$18+'Data &amp; Parameter'!$E$19)*'Data &amp; Parameter'!$E$20*'Data &amp; Parameter'!$E$37*R4283</f>
        <v>0</v>
      </c>
      <c r="T4283" s="28">
        <f t="shared" si="66"/>
        <v>0</v>
      </c>
    </row>
    <row r="4284" spans="1:20" ht="15.75" customHeight="1" x14ac:dyDescent="0.35">
      <c r="A4284">
        <v>4277</v>
      </c>
      <c r="B4284" s="76">
        <v>44256.48809027778</v>
      </c>
      <c r="C4284" s="1" t="s">
        <v>13557</v>
      </c>
      <c r="D4284" s="76">
        <v>44256.489062499997</v>
      </c>
      <c r="E4284" s="1" t="s">
        <v>13558</v>
      </c>
      <c r="F4284" s="1" t="s">
        <v>13559</v>
      </c>
      <c r="G4284" s="1" t="s">
        <v>123</v>
      </c>
      <c r="H4284" s="1" t="s">
        <v>124</v>
      </c>
      <c r="I4284" s="1" t="s">
        <v>125</v>
      </c>
      <c r="J4284" s="1" t="s">
        <v>12074</v>
      </c>
      <c r="K4284" s="1" t="s">
        <v>13386</v>
      </c>
      <c r="L4284">
        <f>ROUNDUP(IF(B4284&gt;$D$4,0,($D$4-B4284+1)/365),0)</f>
        <v>0</v>
      </c>
      <c r="M4284">
        <f>ROUNDUP(IF(B4284&gt;$D$5,0,($D$5-B4284+1)/365),0)</f>
        <v>0</v>
      </c>
      <c r="N4284" s="28">
        <f>IF(OR(L4284=1,M4284=1),IF(B4284+364&lt;=$D$5,(B4284+364-$D$4+1)/365,IF(B4284&gt;$D$4,($D$5-B4284+1)/365,$D$6/365)),0)</f>
        <v>0</v>
      </c>
      <c r="O4284" s="28">
        <f>'Data &amp; Parameter'!$E$16*'Data &amp; Parameter'!$E$17*('Data &amp; Parameter'!$E$18+'Data &amp; Parameter'!$E$19)*'Data &amp; Parameter'!$E$20*'Data &amp; Parameter'!$E$37*N4284</f>
        <v>0</v>
      </c>
      <c r="P4284">
        <f>ROUNDUP(IF(D4284&gt;$D$4,0,($D$4-D4284+1)/365),0)</f>
        <v>0</v>
      </c>
      <c r="Q4284">
        <f>ROUNDUP(IF(D4284&gt;$D$5,0,($D$5-D4284+1)/365),0)</f>
        <v>0</v>
      </c>
      <c r="R4284" s="28">
        <f>IF(OR(P4284=1,Q4284=1),IF(D4284+364&lt;=$D$5,(D4284+364-$D$4+1)/365,IF(D4284&gt;$D$4,($D$5-D4284+1)/365,$D$6/365)),0)</f>
        <v>0</v>
      </c>
      <c r="S4284" s="28">
        <f>'Data &amp; Parameter'!$E$16*'Data &amp; Parameter'!$E$17*('Data &amp; Parameter'!$E$18+'Data &amp; Parameter'!$E$19)*'Data &amp; Parameter'!$E$20*'Data &amp; Parameter'!$E$37*R4284</f>
        <v>0</v>
      </c>
      <c r="T4284" s="28">
        <f t="shared" si="66"/>
        <v>0</v>
      </c>
    </row>
    <row r="4285" spans="1:20" ht="15.75" customHeight="1" x14ac:dyDescent="0.35">
      <c r="A4285">
        <v>4278</v>
      </c>
      <c r="B4285" s="76">
        <v>44256.489664351851</v>
      </c>
      <c r="C4285" s="1" t="s">
        <v>13560</v>
      </c>
      <c r="D4285" s="76">
        <v>44256.492037037038</v>
      </c>
      <c r="E4285" s="1" t="s">
        <v>13561</v>
      </c>
      <c r="F4285" s="1" t="s">
        <v>13562</v>
      </c>
      <c r="G4285" s="1" t="s">
        <v>123</v>
      </c>
      <c r="H4285" s="1" t="s">
        <v>124</v>
      </c>
      <c r="I4285" s="1" t="s">
        <v>125</v>
      </c>
      <c r="J4285" s="1" t="s">
        <v>9694</v>
      </c>
      <c r="K4285" s="1" t="s">
        <v>13288</v>
      </c>
      <c r="L4285">
        <f>ROUNDUP(IF(B4285&gt;$D$4,0,($D$4-B4285+1)/365),0)</f>
        <v>0</v>
      </c>
      <c r="M4285">
        <f>ROUNDUP(IF(B4285&gt;$D$5,0,($D$5-B4285+1)/365),0)</f>
        <v>0</v>
      </c>
      <c r="N4285" s="28">
        <f>IF(OR(L4285=1,M4285=1),IF(B4285+364&lt;=$D$5,(B4285+364-$D$4+1)/365,IF(B4285&gt;$D$4,($D$5-B4285+1)/365,$D$6/365)),0)</f>
        <v>0</v>
      </c>
      <c r="O4285" s="28">
        <f>'Data &amp; Parameter'!$E$16*'Data &amp; Parameter'!$E$17*('Data &amp; Parameter'!$E$18+'Data &amp; Parameter'!$E$19)*'Data &amp; Parameter'!$E$20*'Data &amp; Parameter'!$E$37*N4285</f>
        <v>0</v>
      </c>
      <c r="P4285">
        <f>ROUNDUP(IF(D4285&gt;$D$4,0,($D$4-D4285+1)/365),0)</f>
        <v>0</v>
      </c>
      <c r="Q4285">
        <f>ROUNDUP(IF(D4285&gt;$D$5,0,($D$5-D4285+1)/365),0)</f>
        <v>0</v>
      </c>
      <c r="R4285" s="28">
        <f>IF(OR(P4285=1,Q4285=1),IF(D4285+364&lt;=$D$5,(D4285+364-$D$4+1)/365,IF(D4285&gt;$D$4,($D$5-D4285+1)/365,$D$6/365)),0)</f>
        <v>0</v>
      </c>
      <c r="S4285" s="28">
        <f>'Data &amp; Parameter'!$E$16*'Data &amp; Parameter'!$E$17*('Data &amp; Parameter'!$E$18+'Data &amp; Parameter'!$E$19)*'Data &amp; Parameter'!$E$20*'Data &amp; Parameter'!$E$37*R4285</f>
        <v>0</v>
      </c>
      <c r="T4285" s="28">
        <f t="shared" si="66"/>
        <v>0</v>
      </c>
    </row>
    <row r="4286" spans="1:20" ht="15.75" customHeight="1" x14ac:dyDescent="0.35">
      <c r="A4286">
        <v>4279</v>
      </c>
      <c r="B4286" s="76">
        <v>44256.490775462968</v>
      </c>
      <c r="C4286" s="1" t="s">
        <v>13563</v>
      </c>
      <c r="D4286" s="76">
        <v>44256.491574074069</v>
      </c>
      <c r="E4286" s="1" t="s">
        <v>13564</v>
      </c>
      <c r="F4286" s="1" t="s">
        <v>13565</v>
      </c>
      <c r="G4286" s="1" t="s">
        <v>123</v>
      </c>
      <c r="H4286" s="1" t="s">
        <v>124</v>
      </c>
      <c r="I4286" s="1" t="s">
        <v>125</v>
      </c>
      <c r="J4286" s="1" t="s">
        <v>12074</v>
      </c>
      <c r="K4286" s="1" t="s">
        <v>13386</v>
      </c>
      <c r="L4286">
        <f>ROUNDUP(IF(B4286&gt;$D$4,0,($D$4-B4286+1)/365),0)</f>
        <v>0</v>
      </c>
      <c r="M4286">
        <f>ROUNDUP(IF(B4286&gt;$D$5,0,($D$5-B4286+1)/365),0)</f>
        <v>0</v>
      </c>
      <c r="N4286" s="28">
        <f>IF(OR(L4286=1,M4286=1),IF(B4286+364&lt;=$D$5,(B4286+364-$D$4+1)/365,IF(B4286&gt;$D$4,($D$5-B4286+1)/365,$D$6/365)),0)</f>
        <v>0</v>
      </c>
      <c r="O4286" s="28">
        <f>'Data &amp; Parameter'!$E$16*'Data &amp; Parameter'!$E$17*('Data &amp; Parameter'!$E$18+'Data &amp; Parameter'!$E$19)*'Data &amp; Parameter'!$E$20*'Data &amp; Parameter'!$E$37*N4286</f>
        <v>0</v>
      </c>
      <c r="P4286">
        <f>ROUNDUP(IF(D4286&gt;$D$4,0,($D$4-D4286+1)/365),0)</f>
        <v>0</v>
      </c>
      <c r="Q4286">
        <f>ROUNDUP(IF(D4286&gt;$D$5,0,($D$5-D4286+1)/365),0)</f>
        <v>0</v>
      </c>
      <c r="R4286" s="28">
        <f>IF(OR(P4286=1,Q4286=1),IF(D4286+364&lt;=$D$5,(D4286+364-$D$4+1)/365,IF(D4286&gt;$D$4,($D$5-D4286+1)/365,$D$6/365)),0)</f>
        <v>0</v>
      </c>
      <c r="S4286" s="28">
        <f>'Data &amp; Parameter'!$E$16*'Data &amp; Parameter'!$E$17*('Data &amp; Parameter'!$E$18+'Data &amp; Parameter'!$E$19)*'Data &amp; Parameter'!$E$20*'Data &amp; Parameter'!$E$37*R4286</f>
        <v>0</v>
      </c>
      <c r="T4286" s="28">
        <f t="shared" si="66"/>
        <v>0</v>
      </c>
    </row>
    <row r="4287" spans="1:20" ht="15.75" customHeight="1" x14ac:dyDescent="0.35">
      <c r="A4287">
        <v>4280</v>
      </c>
      <c r="B4287" s="76">
        <v>44256.495844907404</v>
      </c>
      <c r="C4287" s="1" t="s">
        <v>13566</v>
      </c>
      <c r="D4287" s="76">
        <v>44256.496412037042</v>
      </c>
      <c r="E4287" s="1" t="s">
        <v>13567</v>
      </c>
      <c r="F4287" s="1" t="s">
        <v>13568</v>
      </c>
      <c r="G4287" s="1" t="s">
        <v>123</v>
      </c>
      <c r="H4287" s="1" t="s">
        <v>124</v>
      </c>
      <c r="I4287" s="1" t="s">
        <v>125</v>
      </c>
      <c r="J4287" s="1" t="s">
        <v>12074</v>
      </c>
      <c r="K4287" s="1" t="s">
        <v>13386</v>
      </c>
      <c r="L4287">
        <f>ROUNDUP(IF(B4287&gt;$D$4,0,($D$4-B4287+1)/365),0)</f>
        <v>0</v>
      </c>
      <c r="M4287">
        <f>ROUNDUP(IF(B4287&gt;$D$5,0,($D$5-B4287+1)/365),0)</f>
        <v>0</v>
      </c>
      <c r="N4287" s="28">
        <f>IF(OR(L4287=1,M4287=1),IF(B4287+364&lt;=$D$5,(B4287+364-$D$4+1)/365,IF(B4287&gt;$D$4,($D$5-B4287+1)/365,$D$6/365)),0)</f>
        <v>0</v>
      </c>
      <c r="O4287" s="28">
        <f>'Data &amp; Parameter'!$E$16*'Data &amp; Parameter'!$E$17*('Data &amp; Parameter'!$E$18+'Data &amp; Parameter'!$E$19)*'Data &amp; Parameter'!$E$20*'Data &amp; Parameter'!$E$37*N4287</f>
        <v>0</v>
      </c>
      <c r="P4287">
        <f>ROUNDUP(IF(D4287&gt;$D$4,0,($D$4-D4287+1)/365),0)</f>
        <v>0</v>
      </c>
      <c r="Q4287">
        <f>ROUNDUP(IF(D4287&gt;$D$5,0,($D$5-D4287+1)/365),0)</f>
        <v>0</v>
      </c>
      <c r="R4287" s="28">
        <f>IF(OR(P4287=1,Q4287=1),IF(D4287+364&lt;=$D$5,(D4287+364-$D$4+1)/365,IF(D4287&gt;$D$4,($D$5-D4287+1)/365,$D$6/365)),0)</f>
        <v>0</v>
      </c>
      <c r="S4287" s="28">
        <f>'Data &amp; Parameter'!$E$16*'Data &amp; Parameter'!$E$17*('Data &amp; Parameter'!$E$18+'Data &amp; Parameter'!$E$19)*'Data &amp; Parameter'!$E$20*'Data &amp; Parameter'!$E$37*R4287</f>
        <v>0</v>
      </c>
      <c r="T4287" s="28">
        <f t="shared" si="66"/>
        <v>0</v>
      </c>
    </row>
    <row r="4288" spans="1:20" ht="15.75" customHeight="1" x14ac:dyDescent="0.35">
      <c r="A4288">
        <v>4281</v>
      </c>
      <c r="B4288" s="76">
        <v>44256.500439814816</v>
      </c>
      <c r="C4288" s="1" t="s">
        <v>13569</v>
      </c>
      <c r="D4288" s="76">
        <v>44256.501145833332</v>
      </c>
      <c r="E4288" s="1" t="s">
        <v>13570</v>
      </c>
      <c r="F4288" s="1" t="s">
        <v>13571</v>
      </c>
      <c r="G4288" s="1" t="s">
        <v>123</v>
      </c>
      <c r="H4288" s="1" t="s">
        <v>124</v>
      </c>
      <c r="I4288" s="1" t="s">
        <v>125</v>
      </c>
      <c r="J4288" s="1" t="s">
        <v>12074</v>
      </c>
      <c r="K4288" s="1" t="s">
        <v>13386</v>
      </c>
      <c r="L4288">
        <f>ROUNDUP(IF(B4288&gt;$D$4,0,($D$4-B4288+1)/365),0)</f>
        <v>0</v>
      </c>
      <c r="M4288">
        <f>ROUNDUP(IF(B4288&gt;$D$5,0,($D$5-B4288+1)/365),0)</f>
        <v>0</v>
      </c>
      <c r="N4288" s="28">
        <f>IF(OR(L4288=1,M4288=1),IF(B4288+364&lt;=$D$5,(B4288+364-$D$4+1)/365,IF(B4288&gt;$D$4,($D$5-B4288+1)/365,$D$6/365)),0)</f>
        <v>0</v>
      </c>
      <c r="O4288" s="28">
        <f>'Data &amp; Parameter'!$E$16*'Data &amp; Parameter'!$E$17*('Data &amp; Parameter'!$E$18+'Data &amp; Parameter'!$E$19)*'Data &amp; Parameter'!$E$20*'Data &amp; Parameter'!$E$37*N4288</f>
        <v>0</v>
      </c>
      <c r="P4288">
        <f>ROUNDUP(IF(D4288&gt;$D$4,0,($D$4-D4288+1)/365),0)</f>
        <v>0</v>
      </c>
      <c r="Q4288">
        <f>ROUNDUP(IF(D4288&gt;$D$5,0,($D$5-D4288+1)/365),0)</f>
        <v>0</v>
      </c>
      <c r="R4288" s="28">
        <f>IF(OR(P4288=1,Q4288=1),IF(D4288+364&lt;=$D$5,(D4288+364-$D$4+1)/365,IF(D4288&gt;$D$4,($D$5-D4288+1)/365,$D$6/365)),0)</f>
        <v>0</v>
      </c>
      <c r="S4288" s="28">
        <f>'Data &amp; Parameter'!$E$16*'Data &amp; Parameter'!$E$17*('Data &amp; Parameter'!$E$18+'Data &amp; Parameter'!$E$19)*'Data &amp; Parameter'!$E$20*'Data &amp; Parameter'!$E$37*R4288</f>
        <v>0</v>
      </c>
      <c r="T4288" s="28">
        <f t="shared" si="66"/>
        <v>0</v>
      </c>
    </row>
    <row r="4289" spans="1:20" ht="15.75" customHeight="1" x14ac:dyDescent="0.35">
      <c r="A4289">
        <v>4282</v>
      </c>
      <c r="B4289" s="76">
        <v>44256.501435185186</v>
      </c>
      <c r="C4289" s="1" t="s">
        <v>13572</v>
      </c>
      <c r="D4289" s="76">
        <v>44256.504641203705</v>
      </c>
      <c r="E4289" s="1" t="s">
        <v>13573</v>
      </c>
      <c r="F4289" s="1" t="s">
        <v>13574</v>
      </c>
      <c r="G4289" s="1" t="s">
        <v>123</v>
      </c>
      <c r="H4289" s="1" t="s">
        <v>124</v>
      </c>
      <c r="I4289" s="1" t="s">
        <v>125</v>
      </c>
      <c r="J4289" s="1" t="s">
        <v>9415</v>
      </c>
      <c r="K4289" s="1" t="s">
        <v>9411</v>
      </c>
      <c r="L4289">
        <f>ROUNDUP(IF(B4289&gt;$D$4,0,($D$4-B4289+1)/365),0)</f>
        <v>0</v>
      </c>
      <c r="M4289">
        <f>ROUNDUP(IF(B4289&gt;$D$5,0,($D$5-B4289+1)/365),0)</f>
        <v>0</v>
      </c>
      <c r="N4289" s="28">
        <f>IF(OR(L4289=1,M4289=1),IF(B4289+364&lt;=$D$5,(B4289+364-$D$4+1)/365,IF(B4289&gt;$D$4,($D$5-B4289+1)/365,$D$6/365)),0)</f>
        <v>0</v>
      </c>
      <c r="O4289" s="28">
        <f>'Data &amp; Parameter'!$E$16*'Data &amp; Parameter'!$E$17*('Data &amp; Parameter'!$E$18+'Data &amp; Parameter'!$E$19)*'Data &amp; Parameter'!$E$20*'Data &amp; Parameter'!$E$37*N4289</f>
        <v>0</v>
      </c>
      <c r="P4289">
        <f>ROUNDUP(IF(D4289&gt;$D$4,0,($D$4-D4289+1)/365),0)</f>
        <v>0</v>
      </c>
      <c r="Q4289">
        <f>ROUNDUP(IF(D4289&gt;$D$5,0,($D$5-D4289+1)/365),0)</f>
        <v>0</v>
      </c>
      <c r="R4289" s="28">
        <f>IF(OR(P4289=1,Q4289=1),IF(D4289+364&lt;=$D$5,(D4289+364-$D$4+1)/365,IF(D4289&gt;$D$4,($D$5-D4289+1)/365,$D$6/365)),0)</f>
        <v>0</v>
      </c>
      <c r="S4289" s="28">
        <f>'Data &amp; Parameter'!$E$16*'Data &amp; Parameter'!$E$17*('Data &amp; Parameter'!$E$18+'Data &amp; Parameter'!$E$19)*'Data &amp; Parameter'!$E$20*'Data &amp; Parameter'!$E$37*R4289</f>
        <v>0</v>
      </c>
      <c r="T4289" s="28">
        <f t="shared" si="66"/>
        <v>0</v>
      </c>
    </row>
    <row r="4290" spans="1:20" ht="15.75" customHeight="1" x14ac:dyDescent="0.35">
      <c r="A4290">
        <v>4283</v>
      </c>
      <c r="B4290" s="76">
        <v>44256.501921296294</v>
      </c>
      <c r="C4290" s="1" t="s">
        <v>13575</v>
      </c>
      <c r="D4290" s="76">
        <v>44256.502615740741</v>
      </c>
      <c r="E4290" s="1" t="s">
        <v>13576</v>
      </c>
      <c r="F4290" s="1" t="s">
        <v>13577</v>
      </c>
      <c r="G4290" s="1" t="s">
        <v>123</v>
      </c>
      <c r="H4290" s="1" t="s">
        <v>124</v>
      </c>
      <c r="I4290" s="1" t="s">
        <v>125</v>
      </c>
      <c r="J4290" s="1" t="s">
        <v>1982</v>
      </c>
      <c r="K4290" s="1" t="s">
        <v>8990</v>
      </c>
      <c r="L4290">
        <f>ROUNDUP(IF(B4290&gt;$D$4,0,($D$4-B4290+1)/365),0)</f>
        <v>0</v>
      </c>
      <c r="M4290">
        <f>ROUNDUP(IF(B4290&gt;$D$5,0,($D$5-B4290+1)/365),0)</f>
        <v>0</v>
      </c>
      <c r="N4290" s="28">
        <f>IF(OR(L4290=1,M4290=1),IF(B4290+364&lt;=$D$5,(B4290+364-$D$4+1)/365,IF(B4290&gt;$D$4,($D$5-B4290+1)/365,$D$6/365)),0)</f>
        <v>0</v>
      </c>
      <c r="O4290" s="28">
        <f>'Data &amp; Parameter'!$E$16*'Data &amp; Parameter'!$E$17*('Data &amp; Parameter'!$E$18+'Data &amp; Parameter'!$E$19)*'Data &amp; Parameter'!$E$20*'Data &amp; Parameter'!$E$37*N4290</f>
        <v>0</v>
      </c>
      <c r="P4290">
        <f>ROUNDUP(IF(D4290&gt;$D$4,0,($D$4-D4290+1)/365),0)</f>
        <v>0</v>
      </c>
      <c r="Q4290">
        <f>ROUNDUP(IF(D4290&gt;$D$5,0,($D$5-D4290+1)/365),0)</f>
        <v>0</v>
      </c>
      <c r="R4290" s="28">
        <f>IF(OR(P4290=1,Q4290=1),IF(D4290+364&lt;=$D$5,(D4290+364-$D$4+1)/365,IF(D4290&gt;$D$4,($D$5-D4290+1)/365,$D$6/365)),0)</f>
        <v>0</v>
      </c>
      <c r="S4290" s="28">
        <f>'Data &amp; Parameter'!$E$16*'Data &amp; Parameter'!$E$17*('Data &amp; Parameter'!$E$18+'Data &amp; Parameter'!$E$19)*'Data &amp; Parameter'!$E$20*'Data &amp; Parameter'!$E$37*R4290</f>
        <v>0</v>
      </c>
      <c r="T4290" s="28">
        <f t="shared" si="66"/>
        <v>0</v>
      </c>
    </row>
    <row r="4291" spans="1:20" ht="15.75" customHeight="1" x14ac:dyDescent="0.35">
      <c r="A4291">
        <v>4284</v>
      </c>
      <c r="B4291" s="76">
        <v>44256.504629629635</v>
      </c>
      <c r="C4291" s="1" t="s">
        <v>13578</v>
      </c>
      <c r="D4291" s="76">
        <v>44256.505162037036</v>
      </c>
      <c r="E4291" s="1" t="s">
        <v>13579</v>
      </c>
      <c r="F4291" s="1" t="s">
        <v>13580</v>
      </c>
      <c r="G4291" s="1" t="s">
        <v>123</v>
      </c>
      <c r="H4291" s="1" t="s">
        <v>124</v>
      </c>
      <c r="I4291" s="1" t="s">
        <v>125</v>
      </c>
      <c r="J4291" s="1" t="s">
        <v>12074</v>
      </c>
      <c r="K4291" s="1" t="s">
        <v>13386</v>
      </c>
      <c r="L4291">
        <f>ROUNDUP(IF(B4291&gt;$D$4,0,($D$4-B4291+1)/365),0)</f>
        <v>0</v>
      </c>
      <c r="M4291">
        <f>ROUNDUP(IF(B4291&gt;$D$5,0,($D$5-B4291+1)/365),0)</f>
        <v>0</v>
      </c>
      <c r="N4291" s="28">
        <f>IF(OR(L4291=1,M4291=1),IF(B4291+364&lt;=$D$5,(B4291+364-$D$4+1)/365,IF(B4291&gt;$D$4,($D$5-B4291+1)/365,$D$6/365)),0)</f>
        <v>0</v>
      </c>
      <c r="O4291" s="28">
        <f>'Data &amp; Parameter'!$E$16*'Data &amp; Parameter'!$E$17*('Data &amp; Parameter'!$E$18+'Data &amp; Parameter'!$E$19)*'Data &amp; Parameter'!$E$20*'Data &amp; Parameter'!$E$37*N4291</f>
        <v>0</v>
      </c>
      <c r="P4291">
        <f>ROUNDUP(IF(D4291&gt;$D$4,0,($D$4-D4291+1)/365),0)</f>
        <v>0</v>
      </c>
      <c r="Q4291">
        <f>ROUNDUP(IF(D4291&gt;$D$5,0,($D$5-D4291+1)/365),0)</f>
        <v>0</v>
      </c>
      <c r="R4291" s="28">
        <f>IF(OR(P4291=1,Q4291=1),IF(D4291+364&lt;=$D$5,(D4291+364-$D$4+1)/365,IF(D4291&gt;$D$4,($D$5-D4291+1)/365,$D$6/365)),0)</f>
        <v>0</v>
      </c>
      <c r="S4291" s="28">
        <f>'Data &amp; Parameter'!$E$16*'Data &amp; Parameter'!$E$17*('Data &amp; Parameter'!$E$18+'Data &amp; Parameter'!$E$19)*'Data &amp; Parameter'!$E$20*'Data &amp; Parameter'!$E$37*R4291</f>
        <v>0</v>
      </c>
      <c r="T4291" s="28">
        <f t="shared" si="66"/>
        <v>0</v>
      </c>
    </row>
    <row r="4292" spans="1:20" ht="15.75" customHeight="1" x14ac:dyDescent="0.35">
      <c r="A4292">
        <v>4285</v>
      </c>
      <c r="B4292" s="76">
        <v>44256.50576388889</v>
      </c>
      <c r="C4292" s="1" t="s">
        <v>13581</v>
      </c>
      <c r="D4292" s="76">
        <v>44256.507997685185</v>
      </c>
      <c r="E4292" s="1" t="s">
        <v>13582</v>
      </c>
      <c r="F4292" s="1" t="s">
        <v>13583</v>
      </c>
      <c r="G4292" s="1" t="s">
        <v>123</v>
      </c>
      <c r="H4292" s="1" t="s">
        <v>124</v>
      </c>
      <c r="I4292" s="1" t="s">
        <v>125</v>
      </c>
      <c r="J4292" s="1" t="s">
        <v>9694</v>
      </c>
      <c r="K4292" s="1" t="s">
        <v>9695</v>
      </c>
      <c r="L4292">
        <f>ROUNDUP(IF(B4292&gt;$D$4,0,($D$4-B4292+1)/365),0)</f>
        <v>0</v>
      </c>
      <c r="M4292">
        <f>ROUNDUP(IF(B4292&gt;$D$5,0,($D$5-B4292+1)/365),0)</f>
        <v>0</v>
      </c>
      <c r="N4292" s="28">
        <f>IF(OR(L4292=1,M4292=1),IF(B4292+364&lt;=$D$5,(B4292+364-$D$4+1)/365,IF(B4292&gt;$D$4,($D$5-B4292+1)/365,$D$6/365)),0)</f>
        <v>0</v>
      </c>
      <c r="O4292" s="28">
        <f>'Data &amp; Parameter'!$E$16*'Data &amp; Parameter'!$E$17*('Data &amp; Parameter'!$E$18+'Data &amp; Parameter'!$E$19)*'Data &amp; Parameter'!$E$20*'Data &amp; Parameter'!$E$37*N4292</f>
        <v>0</v>
      </c>
      <c r="P4292">
        <f>ROUNDUP(IF(D4292&gt;$D$4,0,($D$4-D4292+1)/365),0)</f>
        <v>0</v>
      </c>
      <c r="Q4292">
        <f>ROUNDUP(IF(D4292&gt;$D$5,0,($D$5-D4292+1)/365),0)</f>
        <v>0</v>
      </c>
      <c r="R4292" s="28">
        <f>IF(OR(P4292=1,Q4292=1),IF(D4292+364&lt;=$D$5,(D4292+364-$D$4+1)/365,IF(D4292&gt;$D$4,($D$5-D4292+1)/365,$D$6/365)),0)</f>
        <v>0</v>
      </c>
      <c r="S4292" s="28">
        <f>'Data &amp; Parameter'!$E$16*'Data &amp; Parameter'!$E$17*('Data &amp; Parameter'!$E$18+'Data &amp; Parameter'!$E$19)*'Data &amp; Parameter'!$E$20*'Data &amp; Parameter'!$E$37*R4292</f>
        <v>0</v>
      </c>
      <c r="T4292" s="28">
        <f t="shared" si="66"/>
        <v>0</v>
      </c>
    </row>
    <row r="4293" spans="1:20" ht="15.75" customHeight="1" x14ac:dyDescent="0.35">
      <c r="A4293">
        <v>4286</v>
      </c>
      <c r="B4293" s="76">
        <v>44256.50744212963</v>
      </c>
      <c r="C4293" s="1" t="s">
        <v>13584</v>
      </c>
      <c r="D4293" s="76">
        <v>44256.5080787037</v>
      </c>
      <c r="E4293" s="1" t="s">
        <v>13585</v>
      </c>
      <c r="F4293" s="1" t="s">
        <v>13586</v>
      </c>
      <c r="G4293" s="1" t="s">
        <v>123</v>
      </c>
      <c r="H4293" s="1" t="s">
        <v>124</v>
      </c>
      <c r="I4293" s="1" t="s">
        <v>125</v>
      </c>
      <c r="J4293" s="1" t="s">
        <v>9415</v>
      </c>
      <c r="K4293" s="1" t="s">
        <v>9411</v>
      </c>
      <c r="L4293">
        <f>ROUNDUP(IF(B4293&gt;$D$4,0,($D$4-B4293+1)/365),0)</f>
        <v>0</v>
      </c>
      <c r="M4293">
        <f>ROUNDUP(IF(B4293&gt;$D$5,0,($D$5-B4293+1)/365),0)</f>
        <v>0</v>
      </c>
      <c r="N4293" s="28">
        <f>IF(OR(L4293=1,M4293=1),IF(B4293+364&lt;=$D$5,(B4293+364-$D$4+1)/365,IF(B4293&gt;$D$4,($D$5-B4293+1)/365,$D$6/365)),0)</f>
        <v>0</v>
      </c>
      <c r="O4293" s="28">
        <f>'Data &amp; Parameter'!$E$16*'Data &amp; Parameter'!$E$17*('Data &amp; Parameter'!$E$18+'Data &amp; Parameter'!$E$19)*'Data &amp; Parameter'!$E$20*'Data &amp; Parameter'!$E$37*N4293</f>
        <v>0</v>
      </c>
      <c r="P4293">
        <f>ROUNDUP(IF(D4293&gt;$D$4,0,($D$4-D4293+1)/365),0)</f>
        <v>0</v>
      </c>
      <c r="Q4293">
        <f>ROUNDUP(IF(D4293&gt;$D$5,0,($D$5-D4293+1)/365),0)</f>
        <v>0</v>
      </c>
      <c r="R4293" s="28">
        <f>IF(OR(P4293=1,Q4293=1),IF(D4293+364&lt;=$D$5,(D4293+364-$D$4+1)/365,IF(D4293&gt;$D$4,($D$5-D4293+1)/365,$D$6/365)),0)</f>
        <v>0</v>
      </c>
      <c r="S4293" s="28">
        <f>'Data &amp; Parameter'!$E$16*'Data &amp; Parameter'!$E$17*('Data &amp; Parameter'!$E$18+'Data &amp; Parameter'!$E$19)*'Data &amp; Parameter'!$E$20*'Data &amp; Parameter'!$E$37*R4293</f>
        <v>0</v>
      </c>
      <c r="T4293" s="28">
        <f t="shared" si="66"/>
        <v>0</v>
      </c>
    </row>
    <row r="4294" spans="1:20" ht="15.75" customHeight="1" x14ac:dyDescent="0.35">
      <c r="A4294">
        <v>4287</v>
      </c>
      <c r="B4294" s="76">
        <v>44256.510729166665</v>
      </c>
      <c r="C4294" s="1" t="s">
        <v>13587</v>
      </c>
      <c r="D4294" s="76">
        <v>44256.511307870373</v>
      </c>
      <c r="E4294" s="1" t="s">
        <v>13588</v>
      </c>
      <c r="F4294" s="1" t="s">
        <v>13589</v>
      </c>
      <c r="G4294" s="1" t="s">
        <v>123</v>
      </c>
      <c r="H4294" s="1" t="s">
        <v>124</v>
      </c>
      <c r="I4294" s="1" t="s">
        <v>125</v>
      </c>
      <c r="J4294" s="1" t="s">
        <v>12074</v>
      </c>
      <c r="K4294" s="1" t="s">
        <v>13386</v>
      </c>
      <c r="L4294">
        <f>ROUNDUP(IF(B4294&gt;$D$4,0,($D$4-B4294+1)/365),0)</f>
        <v>0</v>
      </c>
      <c r="M4294">
        <f>ROUNDUP(IF(B4294&gt;$D$5,0,($D$5-B4294+1)/365),0)</f>
        <v>0</v>
      </c>
      <c r="N4294" s="28">
        <f>IF(OR(L4294=1,M4294=1),IF(B4294+364&lt;=$D$5,(B4294+364-$D$4+1)/365,IF(B4294&gt;$D$4,($D$5-B4294+1)/365,$D$6/365)),0)</f>
        <v>0</v>
      </c>
      <c r="O4294" s="28">
        <f>'Data &amp; Parameter'!$E$16*'Data &amp; Parameter'!$E$17*('Data &amp; Parameter'!$E$18+'Data &amp; Parameter'!$E$19)*'Data &amp; Parameter'!$E$20*'Data &amp; Parameter'!$E$37*N4294</f>
        <v>0</v>
      </c>
      <c r="P4294">
        <f>ROUNDUP(IF(D4294&gt;$D$4,0,($D$4-D4294+1)/365),0)</f>
        <v>0</v>
      </c>
      <c r="Q4294">
        <f>ROUNDUP(IF(D4294&gt;$D$5,0,($D$5-D4294+1)/365),0)</f>
        <v>0</v>
      </c>
      <c r="R4294" s="28">
        <f>IF(OR(P4294=1,Q4294=1),IF(D4294+364&lt;=$D$5,(D4294+364-$D$4+1)/365,IF(D4294&gt;$D$4,($D$5-D4294+1)/365,$D$6/365)),0)</f>
        <v>0</v>
      </c>
      <c r="S4294" s="28">
        <f>'Data &amp; Parameter'!$E$16*'Data &amp; Parameter'!$E$17*('Data &amp; Parameter'!$E$18+'Data &amp; Parameter'!$E$19)*'Data &amp; Parameter'!$E$20*'Data &amp; Parameter'!$E$37*R4294</f>
        <v>0</v>
      </c>
      <c r="T4294" s="28">
        <f t="shared" si="66"/>
        <v>0</v>
      </c>
    </row>
    <row r="4295" spans="1:20" ht="15.75" customHeight="1" x14ac:dyDescent="0.35">
      <c r="A4295">
        <v>4288</v>
      </c>
      <c r="B4295" s="76">
        <v>44256.513483796298</v>
      </c>
      <c r="C4295" s="1" t="s">
        <v>13590</v>
      </c>
      <c r="D4295" s="76">
        <v>44256.51394675926</v>
      </c>
      <c r="E4295" s="1" t="s">
        <v>13591</v>
      </c>
      <c r="F4295" s="1" t="s">
        <v>13592</v>
      </c>
      <c r="G4295" s="1" t="s">
        <v>123</v>
      </c>
      <c r="H4295" s="1" t="s">
        <v>124</v>
      </c>
      <c r="I4295" s="1" t="s">
        <v>125</v>
      </c>
      <c r="J4295" s="1" t="s">
        <v>12074</v>
      </c>
      <c r="K4295" s="1" t="s">
        <v>13386</v>
      </c>
      <c r="L4295">
        <f>ROUNDUP(IF(B4295&gt;$D$4,0,($D$4-B4295+1)/365),0)</f>
        <v>0</v>
      </c>
      <c r="M4295">
        <f>ROUNDUP(IF(B4295&gt;$D$5,0,($D$5-B4295+1)/365),0)</f>
        <v>0</v>
      </c>
      <c r="N4295" s="28">
        <f>IF(OR(L4295=1,M4295=1),IF(B4295+364&lt;=$D$5,(B4295+364-$D$4+1)/365,IF(B4295&gt;$D$4,($D$5-B4295+1)/365,$D$6/365)),0)</f>
        <v>0</v>
      </c>
      <c r="O4295" s="28">
        <f>'Data &amp; Parameter'!$E$16*'Data &amp; Parameter'!$E$17*('Data &amp; Parameter'!$E$18+'Data &amp; Parameter'!$E$19)*'Data &amp; Parameter'!$E$20*'Data &amp; Parameter'!$E$37*N4295</f>
        <v>0</v>
      </c>
      <c r="P4295">
        <f>ROUNDUP(IF(D4295&gt;$D$4,0,($D$4-D4295+1)/365),0)</f>
        <v>0</v>
      </c>
      <c r="Q4295">
        <f>ROUNDUP(IF(D4295&gt;$D$5,0,($D$5-D4295+1)/365),0)</f>
        <v>0</v>
      </c>
      <c r="R4295" s="28">
        <f>IF(OR(P4295=1,Q4295=1),IF(D4295+364&lt;=$D$5,(D4295+364-$D$4+1)/365,IF(D4295&gt;$D$4,($D$5-D4295+1)/365,$D$6/365)),0)</f>
        <v>0</v>
      </c>
      <c r="S4295" s="28">
        <f>'Data &amp; Parameter'!$E$16*'Data &amp; Parameter'!$E$17*('Data &amp; Parameter'!$E$18+'Data &amp; Parameter'!$E$19)*'Data &amp; Parameter'!$E$20*'Data &amp; Parameter'!$E$37*R4295</f>
        <v>0</v>
      </c>
      <c r="T4295" s="28">
        <f t="shared" si="66"/>
        <v>0</v>
      </c>
    </row>
    <row r="4296" spans="1:20" ht="15.75" customHeight="1" x14ac:dyDescent="0.35">
      <c r="A4296">
        <v>4289</v>
      </c>
      <c r="B4296" s="76">
        <v>44256.516724537039</v>
      </c>
      <c r="C4296" s="1" t="s">
        <v>13593</v>
      </c>
      <c r="D4296" s="76">
        <v>44256.517418981486</v>
      </c>
      <c r="E4296" s="1" t="s">
        <v>13594</v>
      </c>
      <c r="F4296" s="1" t="s">
        <v>13595</v>
      </c>
      <c r="G4296" s="1" t="s">
        <v>123</v>
      </c>
      <c r="H4296" s="1" t="s">
        <v>124</v>
      </c>
      <c r="I4296" s="1" t="s">
        <v>125</v>
      </c>
      <c r="J4296" s="1" t="s">
        <v>12074</v>
      </c>
      <c r="K4296" s="1" t="s">
        <v>13386</v>
      </c>
      <c r="L4296">
        <f>ROUNDUP(IF(B4296&gt;$D$4,0,($D$4-B4296+1)/365),0)</f>
        <v>0</v>
      </c>
      <c r="M4296">
        <f>ROUNDUP(IF(B4296&gt;$D$5,0,($D$5-B4296+1)/365),0)</f>
        <v>0</v>
      </c>
      <c r="N4296" s="28">
        <f>IF(OR(L4296=1,M4296=1),IF(B4296+364&lt;=$D$5,(B4296+364-$D$4+1)/365,IF(B4296&gt;$D$4,($D$5-B4296+1)/365,$D$6/365)),0)</f>
        <v>0</v>
      </c>
      <c r="O4296" s="28">
        <f>'Data &amp; Parameter'!$E$16*'Data &amp; Parameter'!$E$17*('Data &amp; Parameter'!$E$18+'Data &amp; Parameter'!$E$19)*'Data &amp; Parameter'!$E$20*'Data &amp; Parameter'!$E$37*N4296</f>
        <v>0</v>
      </c>
      <c r="P4296">
        <f>ROUNDUP(IF(D4296&gt;$D$4,0,($D$4-D4296+1)/365),0)</f>
        <v>0</v>
      </c>
      <c r="Q4296">
        <f>ROUNDUP(IF(D4296&gt;$D$5,0,($D$5-D4296+1)/365),0)</f>
        <v>0</v>
      </c>
      <c r="R4296" s="28">
        <f>IF(OR(P4296=1,Q4296=1),IF(D4296+364&lt;=$D$5,(D4296+364-$D$4+1)/365,IF(D4296&gt;$D$4,($D$5-D4296+1)/365,$D$6/365)),0)</f>
        <v>0</v>
      </c>
      <c r="S4296" s="28">
        <f>'Data &amp; Parameter'!$E$16*'Data &amp; Parameter'!$E$17*('Data &amp; Parameter'!$E$18+'Data &amp; Parameter'!$E$19)*'Data &amp; Parameter'!$E$20*'Data &amp; Parameter'!$E$37*R4296</f>
        <v>0</v>
      </c>
      <c r="T4296" s="28">
        <f t="shared" si="66"/>
        <v>0</v>
      </c>
    </row>
    <row r="4297" spans="1:20" ht="15.75" customHeight="1" x14ac:dyDescent="0.35">
      <c r="A4297">
        <v>4290</v>
      </c>
      <c r="B4297" s="76">
        <v>44256.520000000004</v>
      </c>
      <c r="C4297" s="1" t="s">
        <v>13596</v>
      </c>
      <c r="D4297" s="76">
        <v>44256.520497685182</v>
      </c>
      <c r="E4297" s="1" t="s">
        <v>13597</v>
      </c>
      <c r="F4297" s="1" t="s">
        <v>13598</v>
      </c>
      <c r="G4297" s="1" t="s">
        <v>123</v>
      </c>
      <c r="H4297" s="1" t="s">
        <v>124</v>
      </c>
      <c r="I4297" s="1" t="s">
        <v>125</v>
      </c>
      <c r="J4297" s="1" t="s">
        <v>12074</v>
      </c>
      <c r="K4297" s="1" t="s">
        <v>13386</v>
      </c>
      <c r="L4297">
        <f>ROUNDUP(IF(B4297&gt;$D$4,0,($D$4-B4297+1)/365),0)</f>
        <v>0</v>
      </c>
      <c r="M4297">
        <f>ROUNDUP(IF(B4297&gt;$D$5,0,($D$5-B4297+1)/365),0)</f>
        <v>0</v>
      </c>
      <c r="N4297" s="28">
        <f>IF(OR(L4297=1,M4297=1),IF(B4297+364&lt;=$D$5,(B4297+364-$D$4+1)/365,IF(B4297&gt;$D$4,($D$5-B4297+1)/365,$D$6/365)),0)</f>
        <v>0</v>
      </c>
      <c r="O4297" s="28">
        <f>'Data &amp; Parameter'!$E$16*'Data &amp; Parameter'!$E$17*('Data &amp; Parameter'!$E$18+'Data &amp; Parameter'!$E$19)*'Data &amp; Parameter'!$E$20*'Data &amp; Parameter'!$E$37*N4297</f>
        <v>0</v>
      </c>
      <c r="P4297">
        <f>ROUNDUP(IF(D4297&gt;$D$4,0,($D$4-D4297+1)/365),0)</f>
        <v>0</v>
      </c>
      <c r="Q4297">
        <f>ROUNDUP(IF(D4297&gt;$D$5,0,($D$5-D4297+1)/365),0)</f>
        <v>0</v>
      </c>
      <c r="R4297" s="28">
        <f>IF(OR(P4297=1,Q4297=1),IF(D4297+364&lt;=$D$5,(D4297+364-$D$4+1)/365,IF(D4297&gt;$D$4,($D$5-D4297+1)/365,$D$6/365)),0)</f>
        <v>0</v>
      </c>
      <c r="S4297" s="28">
        <f>'Data &amp; Parameter'!$E$16*'Data &amp; Parameter'!$E$17*('Data &amp; Parameter'!$E$18+'Data &amp; Parameter'!$E$19)*'Data &amp; Parameter'!$E$20*'Data &amp; Parameter'!$E$37*R4297</f>
        <v>0</v>
      </c>
      <c r="T4297" s="28">
        <f t="shared" ref="T4297:T4360" si="67">O4297+S4297</f>
        <v>0</v>
      </c>
    </row>
    <row r="4298" spans="1:20" ht="15.75" customHeight="1" x14ac:dyDescent="0.35">
      <c r="A4298">
        <v>4291</v>
      </c>
      <c r="B4298" s="76">
        <v>44256.522222222222</v>
      </c>
      <c r="C4298" s="1" t="s">
        <v>13599</v>
      </c>
      <c r="D4298" s="76">
        <v>44256.522789351853</v>
      </c>
      <c r="E4298" s="1" t="s">
        <v>13600</v>
      </c>
      <c r="F4298" s="1" t="s">
        <v>13601</v>
      </c>
      <c r="G4298" s="1" t="s">
        <v>123</v>
      </c>
      <c r="H4298" s="1" t="s">
        <v>124</v>
      </c>
      <c r="I4298" s="1" t="s">
        <v>125</v>
      </c>
      <c r="J4298" s="1" t="s">
        <v>12074</v>
      </c>
      <c r="K4298" s="1" t="s">
        <v>13386</v>
      </c>
      <c r="L4298">
        <f>ROUNDUP(IF(B4298&gt;$D$4,0,($D$4-B4298+1)/365),0)</f>
        <v>0</v>
      </c>
      <c r="M4298">
        <f>ROUNDUP(IF(B4298&gt;$D$5,0,($D$5-B4298+1)/365),0)</f>
        <v>0</v>
      </c>
      <c r="N4298" s="28">
        <f>IF(OR(L4298=1,M4298=1),IF(B4298+364&lt;=$D$5,(B4298+364-$D$4+1)/365,IF(B4298&gt;$D$4,($D$5-B4298+1)/365,$D$6/365)),0)</f>
        <v>0</v>
      </c>
      <c r="O4298" s="28">
        <f>'Data &amp; Parameter'!$E$16*'Data &amp; Parameter'!$E$17*('Data &amp; Parameter'!$E$18+'Data &amp; Parameter'!$E$19)*'Data &amp; Parameter'!$E$20*'Data &amp; Parameter'!$E$37*N4298</f>
        <v>0</v>
      </c>
      <c r="P4298">
        <f>ROUNDUP(IF(D4298&gt;$D$4,0,($D$4-D4298+1)/365),0)</f>
        <v>0</v>
      </c>
      <c r="Q4298">
        <f>ROUNDUP(IF(D4298&gt;$D$5,0,($D$5-D4298+1)/365),0)</f>
        <v>0</v>
      </c>
      <c r="R4298" s="28">
        <f>IF(OR(P4298=1,Q4298=1),IF(D4298+364&lt;=$D$5,(D4298+364-$D$4+1)/365,IF(D4298&gt;$D$4,($D$5-D4298+1)/365,$D$6/365)),0)</f>
        <v>0</v>
      </c>
      <c r="S4298" s="28">
        <f>'Data &amp; Parameter'!$E$16*'Data &amp; Parameter'!$E$17*('Data &amp; Parameter'!$E$18+'Data &amp; Parameter'!$E$19)*'Data &amp; Parameter'!$E$20*'Data &amp; Parameter'!$E$37*R4298</f>
        <v>0</v>
      </c>
      <c r="T4298" s="28">
        <f t="shared" si="67"/>
        <v>0</v>
      </c>
    </row>
    <row r="4299" spans="1:20" ht="15.75" customHeight="1" x14ac:dyDescent="0.35">
      <c r="A4299">
        <v>4292</v>
      </c>
      <c r="B4299" s="76">
        <v>44256.525324074071</v>
      </c>
      <c r="C4299" s="1" t="s">
        <v>13602</v>
      </c>
      <c r="D4299" s="76">
        <v>44256.525914351849</v>
      </c>
      <c r="E4299" s="1" t="s">
        <v>13603</v>
      </c>
      <c r="F4299" s="1" t="s">
        <v>13604</v>
      </c>
      <c r="G4299" s="1" t="s">
        <v>123</v>
      </c>
      <c r="H4299" s="1" t="s">
        <v>124</v>
      </c>
      <c r="I4299" s="1" t="s">
        <v>125</v>
      </c>
      <c r="J4299" s="1" t="s">
        <v>12074</v>
      </c>
      <c r="K4299" s="1" t="s">
        <v>13386</v>
      </c>
      <c r="L4299">
        <f>ROUNDUP(IF(B4299&gt;$D$4,0,($D$4-B4299+1)/365),0)</f>
        <v>0</v>
      </c>
      <c r="M4299">
        <f>ROUNDUP(IF(B4299&gt;$D$5,0,($D$5-B4299+1)/365),0)</f>
        <v>0</v>
      </c>
      <c r="N4299" s="28">
        <f>IF(OR(L4299=1,M4299=1),IF(B4299+364&lt;=$D$5,(B4299+364-$D$4+1)/365,IF(B4299&gt;$D$4,($D$5-B4299+1)/365,$D$6/365)),0)</f>
        <v>0</v>
      </c>
      <c r="O4299" s="28">
        <f>'Data &amp; Parameter'!$E$16*'Data &amp; Parameter'!$E$17*('Data &amp; Parameter'!$E$18+'Data &amp; Parameter'!$E$19)*'Data &amp; Parameter'!$E$20*'Data &amp; Parameter'!$E$37*N4299</f>
        <v>0</v>
      </c>
      <c r="P4299">
        <f>ROUNDUP(IF(D4299&gt;$D$4,0,($D$4-D4299+1)/365),0)</f>
        <v>0</v>
      </c>
      <c r="Q4299">
        <f>ROUNDUP(IF(D4299&gt;$D$5,0,($D$5-D4299+1)/365),0)</f>
        <v>0</v>
      </c>
      <c r="R4299" s="28">
        <f>IF(OR(P4299=1,Q4299=1),IF(D4299+364&lt;=$D$5,(D4299+364-$D$4+1)/365,IF(D4299&gt;$D$4,($D$5-D4299+1)/365,$D$6/365)),0)</f>
        <v>0</v>
      </c>
      <c r="S4299" s="28">
        <f>'Data &amp; Parameter'!$E$16*'Data &amp; Parameter'!$E$17*('Data &amp; Parameter'!$E$18+'Data &amp; Parameter'!$E$19)*'Data &amp; Parameter'!$E$20*'Data &amp; Parameter'!$E$37*R4299</f>
        <v>0</v>
      </c>
      <c r="T4299" s="28">
        <f t="shared" si="67"/>
        <v>0</v>
      </c>
    </row>
    <row r="4300" spans="1:20" ht="15.75" customHeight="1" x14ac:dyDescent="0.35">
      <c r="A4300">
        <v>4293</v>
      </c>
      <c r="B4300" s="76">
        <v>44256.529814814814</v>
      </c>
      <c r="C4300" s="1" t="s">
        <v>13605</v>
      </c>
      <c r="D4300" s="76">
        <v>44256.530150462961</v>
      </c>
      <c r="E4300" s="1" t="s">
        <v>13606</v>
      </c>
      <c r="F4300" s="1" t="s">
        <v>13607</v>
      </c>
      <c r="G4300" s="1" t="s">
        <v>123</v>
      </c>
      <c r="H4300" s="1" t="s">
        <v>124</v>
      </c>
      <c r="I4300" s="1" t="s">
        <v>125</v>
      </c>
      <c r="J4300" s="1" t="s">
        <v>13608</v>
      </c>
      <c r="K4300" s="1" t="s">
        <v>13386</v>
      </c>
      <c r="L4300">
        <f>ROUNDUP(IF(B4300&gt;$D$4,0,($D$4-B4300+1)/365),0)</f>
        <v>0</v>
      </c>
      <c r="M4300">
        <f>ROUNDUP(IF(B4300&gt;$D$5,0,($D$5-B4300+1)/365),0)</f>
        <v>0</v>
      </c>
      <c r="N4300" s="28">
        <f>IF(OR(L4300=1,M4300=1),IF(B4300+364&lt;=$D$5,(B4300+364-$D$4+1)/365,IF(B4300&gt;$D$4,($D$5-B4300+1)/365,$D$6/365)),0)</f>
        <v>0</v>
      </c>
      <c r="O4300" s="28">
        <f>'Data &amp; Parameter'!$E$16*'Data &amp; Parameter'!$E$17*('Data &amp; Parameter'!$E$18+'Data &amp; Parameter'!$E$19)*'Data &amp; Parameter'!$E$20*'Data &amp; Parameter'!$E$37*N4300</f>
        <v>0</v>
      </c>
      <c r="P4300">
        <f>ROUNDUP(IF(D4300&gt;$D$4,0,($D$4-D4300+1)/365),0)</f>
        <v>0</v>
      </c>
      <c r="Q4300">
        <f>ROUNDUP(IF(D4300&gt;$D$5,0,($D$5-D4300+1)/365),0)</f>
        <v>0</v>
      </c>
      <c r="R4300" s="28">
        <f>IF(OR(P4300=1,Q4300=1),IF(D4300+364&lt;=$D$5,(D4300+364-$D$4+1)/365,IF(D4300&gt;$D$4,($D$5-D4300+1)/365,$D$6/365)),0)</f>
        <v>0</v>
      </c>
      <c r="S4300" s="28">
        <f>'Data &amp; Parameter'!$E$16*'Data &amp; Parameter'!$E$17*('Data &amp; Parameter'!$E$18+'Data &amp; Parameter'!$E$19)*'Data &amp; Parameter'!$E$20*'Data &amp; Parameter'!$E$37*R4300</f>
        <v>0</v>
      </c>
      <c r="T4300" s="28">
        <f t="shared" si="67"/>
        <v>0</v>
      </c>
    </row>
    <row r="4301" spans="1:20" ht="15.75" customHeight="1" x14ac:dyDescent="0.35">
      <c r="A4301">
        <v>4294</v>
      </c>
      <c r="B4301" s="76">
        <v>44256.532638888893</v>
      </c>
      <c r="C4301" s="1" t="s">
        <v>13609</v>
      </c>
      <c r="D4301" s="76">
        <v>44256.533113425925</v>
      </c>
      <c r="E4301" s="1" t="s">
        <v>13610</v>
      </c>
      <c r="F4301" s="1" t="s">
        <v>13611</v>
      </c>
      <c r="G4301" s="1" t="s">
        <v>123</v>
      </c>
      <c r="H4301" s="1" t="s">
        <v>124</v>
      </c>
      <c r="I4301" s="1" t="s">
        <v>125</v>
      </c>
      <c r="J4301" s="1" t="s">
        <v>12074</v>
      </c>
      <c r="K4301" s="1" t="s">
        <v>13386</v>
      </c>
      <c r="L4301">
        <f>ROUNDUP(IF(B4301&gt;$D$4,0,($D$4-B4301+1)/365),0)</f>
        <v>0</v>
      </c>
      <c r="M4301">
        <f>ROUNDUP(IF(B4301&gt;$D$5,0,($D$5-B4301+1)/365),0)</f>
        <v>0</v>
      </c>
      <c r="N4301" s="28">
        <f>IF(OR(L4301=1,M4301=1),IF(B4301+364&lt;=$D$5,(B4301+364-$D$4+1)/365,IF(B4301&gt;$D$4,($D$5-B4301+1)/365,$D$6/365)),0)</f>
        <v>0</v>
      </c>
      <c r="O4301" s="28">
        <f>'Data &amp; Parameter'!$E$16*'Data &amp; Parameter'!$E$17*('Data &amp; Parameter'!$E$18+'Data &amp; Parameter'!$E$19)*'Data &amp; Parameter'!$E$20*'Data &amp; Parameter'!$E$37*N4301</f>
        <v>0</v>
      </c>
      <c r="P4301">
        <f>ROUNDUP(IF(D4301&gt;$D$4,0,($D$4-D4301+1)/365),0)</f>
        <v>0</v>
      </c>
      <c r="Q4301">
        <f>ROUNDUP(IF(D4301&gt;$D$5,0,($D$5-D4301+1)/365),0)</f>
        <v>0</v>
      </c>
      <c r="R4301" s="28">
        <f>IF(OR(P4301=1,Q4301=1),IF(D4301+364&lt;=$D$5,(D4301+364-$D$4+1)/365,IF(D4301&gt;$D$4,($D$5-D4301+1)/365,$D$6/365)),0)</f>
        <v>0</v>
      </c>
      <c r="S4301" s="28">
        <f>'Data &amp; Parameter'!$E$16*'Data &amp; Parameter'!$E$17*('Data &amp; Parameter'!$E$18+'Data &amp; Parameter'!$E$19)*'Data &amp; Parameter'!$E$20*'Data &amp; Parameter'!$E$37*R4301</f>
        <v>0</v>
      </c>
      <c r="T4301" s="28">
        <f t="shared" si="67"/>
        <v>0</v>
      </c>
    </row>
    <row r="4302" spans="1:20" ht="15.75" customHeight="1" x14ac:dyDescent="0.35">
      <c r="A4302">
        <v>4295</v>
      </c>
      <c r="B4302" s="76">
        <v>44256.532685185186</v>
      </c>
      <c r="C4302" s="1" t="s">
        <v>13612</v>
      </c>
      <c r="D4302" s="76">
        <v>44256.536053240736</v>
      </c>
      <c r="E4302" s="1" t="s">
        <v>13613</v>
      </c>
      <c r="F4302" s="1" t="s">
        <v>13614</v>
      </c>
      <c r="G4302" s="1" t="s">
        <v>123</v>
      </c>
      <c r="H4302" s="1" t="s">
        <v>729</v>
      </c>
      <c r="I4302" s="1" t="s">
        <v>125</v>
      </c>
      <c r="J4302" s="1" t="s">
        <v>9415</v>
      </c>
      <c r="K4302" s="1" t="s">
        <v>9444</v>
      </c>
      <c r="L4302">
        <f>ROUNDUP(IF(B4302&gt;$D$4,0,($D$4-B4302+1)/365),0)</f>
        <v>0</v>
      </c>
      <c r="M4302">
        <f>ROUNDUP(IF(B4302&gt;$D$5,0,($D$5-B4302+1)/365),0)</f>
        <v>0</v>
      </c>
      <c r="N4302" s="28">
        <f>IF(OR(L4302=1,M4302=1),IF(B4302+364&lt;=$D$5,(B4302+364-$D$4+1)/365,IF(B4302&gt;$D$4,($D$5-B4302+1)/365,$D$6/365)),0)</f>
        <v>0</v>
      </c>
      <c r="O4302" s="28">
        <f>'Data &amp; Parameter'!$E$16*'Data &amp; Parameter'!$E$17*('Data &amp; Parameter'!$E$18+'Data &amp; Parameter'!$E$19)*'Data &amp; Parameter'!$E$20*'Data &amp; Parameter'!$E$37*N4302</f>
        <v>0</v>
      </c>
      <c r="P4302">
        <f>ROUNDUP(IF(D4302&gt;$D$4,0,($D$4-D4302+1)/365),0)</f>
        <v>0</v>
      </c>
      <c r="Q4302">
        <f>ROUNDUP(IF(D4302&gt;$D$5,0,($D$5-D4302+1)/365),0)</f>
        <v>0</v>
      </c>
      <c r="R4302" s="28">
        <f>IF(OR(P4302=1,Q4302=1),IF(D4302+364&lt;=$D$5,(D4302+364-$D$4+1)/365,IF(D4302&gt;$D$4,($D$5-D4302+1)/365,$D$6/365)),0)</f>
        <v>0</v>
      </c>
      <c r="S4302" s="28">
        <f>'Data &amp; Parameter'!$E$16*'Data &amp; Parameter'!$E$17*('Data &amp; Parameter'!$E$18+'Data &amp; Parameter'!$E$19)*'Data &amp; Parameter'!$E$20*'Data &amp; Parameter'!$E$37*R4302</f>
        <v>0</v>
      </c>
      <c r="T4302" s="28">
        <f t="shared" si="67"/>
        <v>0</v>
      </c>
    </row>
    <row r="4303" spans="1:20" ht="15.75" customHeight="1" x14ac:dyDescent="0.35">
      <c r="A4303">
        <v>4296</v>
      </c>
      <c r="B4303" s="76">
        <v>44256.537604166668</v>
      </c>
      <c r="C4303" s="1" t="s">
        <v>13615</v>
      </c>
      <c r="D4303" s="76">
        <v>44256.538599537038</v>
      </c>
      <c r="E4303" s="1" t="s">
        <v>13616</v>
      </c>
      <c r="F4303" s="1" t="s">
        <v>13617</v>
      </c>
      <c r="G4303" s="1" t="s">
        <v>123</v>
      </c>
      <c r="H4303" s="1" t="s">
        <v>124</v>
      </c>
      <c r="I4303" s="1" t="s">
        <v>125</v>
      </c>
      <c r="J4303" s="1" t="s">
        <v>12074</v>
      </c>
      <c r="K4303" s="1" t="s">
        <v>13386</v>
      </c>
      <c r="L4303">
        <f>ROUNDUP(IF(B4303&gt;$D$4,0,($D$4-B4303+1)/365),0)</f>
        <v>0</v>
      </c>
      <c r="M4303">
        <f>ROUNDUP(IF(B4303&gt;$D$5,0,($D$5-B4303+1)/365),0)</f>
        <v>0</v>
      </c>
      <c r="N4303" s="28">
        <f>IF(OR(L4303=1,M4303=1),IF(B4303+364&lt;=$D$5,(B4303+364-$D$4+1)/365,IF(B4303&gt;$D$4,($D$5-B4303+1)/365,$D$6/365)),0)</f>
        <v>0</v>
      </c>
      <c r="O4303" s="28">
        <f>'Data &amp; Parameter'!$E$16*'Data &amp; Parameter'!$E$17*('Data &amp; Parameter'!$E$18+'Data &amp; Parameter'!$E$19)*'Data &amp; Parameter'!$E$20*'Data &amp; Parameter'!$E$37*N4303</f>
        <v>0</v>
      </c>
      <c r="P4303">
        <f>ROUNDUP(IF(D4303&gt;$D$4,0,($D$4-D4303+1)/365),0)</f>
        <v>0</v>
      </c>
      <c r="Q4303">
        <f>ROUNDUP(IF(D4303&gt;$D$5,0,($D$5-D4303+1)/365),0)</f>
        <v>0</v>
      </c>
      <c r="R4303" s="28">
        <f>IF(OR(P4303=1,Q4303=1),IF(D4303+364&lt;=$D$5,(D4303+364-$D$4+1)/365,IF(D4303&gt;$D$4,($D$5-D4303+1)/365,$D$6/365)),0)</f>
        <v>0</v>
      </c>
      <c r="S4303" s="28">
        <f>'Data &amp; Parameter'!$E$16*'Data &amp; Parameter'!$E$17*('Data &amp; Parameter'!$E$18+'Data &amp; Parameter'!$E$19)*'Data &amp; Parameter'!$E$20*'Data &amp; Parameter'!$E$37*R4303</f>
        <v>0</v>
      </c>
      <c r="T4303" s="28">
        <f t="shared" si="67"/>
        <v>0</v>
      </c>
    </row>
    <row r="4304" spans="1:20" ht="15.75" customHeight="1" x14ac:dyDescent="0.35">
      <c r="A4304">
        <v>4297</v>
      </c>
      <c r="B4304" s="76">
        <v>44256.538865740746</v>
      </c>
      <c r="C4304" s="1" t="s">
        <v>13618</v>
      </c>
      <c r="D4304" s="76">
        <v>44256.53979166667</v>
      </c>
      <c r="E4304" s="1" t="s">
        <v>13619</v>
      </c>
      <c r="F4304" s="1" t="s">
        <v>13620</v>
      </c>
      <c r="G4304" s="1" t="s">
        <v>123</v>
      </c>
      <c r="H4304" s="1" t="s">
        <v>729</v>
      </c>
      <c r="I4304" s="1" t="s">
        <v>125</v>
      </c>
      <c r="J4304" s="1" t="s">
        <v>9415</v>
      </c>
      <c r="K4304" s="1" t="s">
        <v>9455</v>
      </c>
      <c r="L4304">
        <f>ROUNDUP(IF(B4304&gt;$D$4,0,($D$4-B4304+1)/365),0)</f>
        <v>0</v>
      </c>
      <c r="M4304">
        <f>ROUNDUP(IF(B4304&gt;$D$5,0,($D$5-B4304+1)/365),0)</f>
        <v>0</v>
      </c>
      <c r="N4304" s="28">
        <f>IF(OR(L4304=1,M4304=1),IF(B4304+364&lt;=$D$5,(B4304+364-$D$4+1)/365,IF(B4304&gt;$D$4,($D$5-B4304+1)/365,$D$6/365)),0)</f>
        <v>0</v>
      </c>
      <c r="O4304" s="28">
        <f>'Data &amp; Parameter'!$E$16*'Data &amp; Parameter'!$E$17*('Data &amp; Parameter'!$E$18+'Data &amp; Parameter'!$E$19)*'Data &amp; Parameter'!$E$20*'Data &amp; Parameter'!$E$37*N4304</f>
        <v>0</v>
      </c>
      <c r="P4304">
        <f>ROUNDUP(IF(D4304&gt;$D$4,0,($D$4-D4304+1)/365),0)</f>
        <v>0</v>
      </c>
      <c r="Q4304">
        <f>ROUNDUP(IF(D4304&gt;$D$5,0,($D$5-D4304+1)/365),0)</f>
        <v>0</v>
      </c>
      <c r="R4304" s="28">
        <f>IF(OR(P4304=1,Q4304=1),IF(D4304+364&lt;=$D$5,(D4304+364-$D$4+1)/365,IF(D4304&gt;$D$4,($D$5-D4304+1)/365,$D$6/365)),0)</f>
        <v>0</v>
      </c>
      <c r="S4304" s="28">
        <f>'Data &amp; Parameter'!$E$16*'Data &amp; Parameter'!$E$17*('Data &amp; Parameter'!$E$18+'Data &amp; Parameter'!$E$19)*'Data &amp; Parameter'!$E$20*'Data &amp; Parameter'!$E$37*R4304</f>
        <v>0</v>
      </c>
      <c r="T4304" s="28">
        <f t="shared" si="67"/>
        <v>0</v>
      </c>
    </row>
    <row r="4305" spans="1:20" ht="15.75" customHeight="1" x14ac:dyDescent="0.35">
      <c r="A4305">
        <v>4298</v>
      </c>
      <c r="B4305" s="76">
        <v>44256.539907407408</v>
      </c>
      <c r="C4305" s="1" t="s">
        <v>13621</v>
      </c>
      <c r="D4305" s="76">
        <v>44256.541377314818</v>
      </c>
      <c r="E4305" s="1" t="s">
        <v>13622</v>
      </c>
      <c r="F4305" s="1" t="s">
        <v>13623</v>
      </c>
      <c r="G4305" s="1" t="s">
        <v>123</v>
      </c>
      <c r="H4305" s="1" t="s">
        <v>124</v>
      </c>
      <c r="I4305" s="1" t="s">
        <v>125</v>
      </c>
      <c r="J4305" s="1" t="s">
        <v>9415</v>
      </c>
      <c r="K4305" s="1" t="s">
        <v>9444</v>
      </c>
      <c r="L4305">
        <f>ROUNDUP(IF(B4305&gt;$D$4,0,($D$4-B4305+1)/365),0)</f>
        <v>0</v>
      </c>
      <c r="M4305">
        <f>ROUNDUP(IF(B4305&gt;$D$5,0,($D$5-B4305+1)/365),0)</f>
        <v>0</v>
      </c>
      <c r="N4305" s="28">
        <f>IF(OR(L4305=1,M4305=1),IF(B4305+364&lt;=$D$5,(B4305+364-$D$4+1)/365,IF(B4305&gt;$D$4,($D$5-B4305+1)/365,$D$6/365)),0)</f>
        <v>0</v>
      </c>
      <c r="O4305" s="28">
        <f>'Data &amp; Parameter'!$E$16*'Data &amp; Parameter'!$E$17*('Data &amp; Parameter'!$E$18+'Data &amp; Parameter'!$E$19)*'Data &amp; Parameter'!$E$20*'Data &amp; Parameter'!$E$37*N4305</f>
        <v>0</v>
      </c>
      <c r="P4305">
        <f>ROUNDUP(IF(D4305&gt;$D$4,0,($D$4-D4305+1)/365),0)</f>
        <v>0</v>
      </c>
      <c r="Q4305">
        <f>ROUNDUP(IF(D4305&gt;$D$5,0,($D$5-D4305+1)/365),0)</f>
        <v>0</v>
      </c>
      <c r="R4305" s="28">
        <f>IF(OR(P4305=1,Q4305=1),IF(D4305+364&lt;=$D$5,(D4305+364-$D$4+1)/365,IF(D4305&gt;$D$4,($D$5-D4305+1)/365,$D$6/365)),0)</f>
        <v>0</v>
      </c>
      <c r="S4305" s="28">
        <f>'Data &amp; Parameter'!$E$16*'Data &amp; Parameter'!$E$17*('Data &amp; Parameter'!$E$18+'Data &amp; Parameter'!$E$19)*'Data &amp; Parameter'!$E$20*'Data &amp; Parameter'!$E$37*R4305</f>
        <v>0</v>
      </c>
      <c r="T4305" s="28">
        <f t="shared" si="67"/>
        <v>0</v>
      </c>
    </row>
    <row r="4306" spans="1:20" ht="15.75" customHeight="1" x14ac:dyDescent="0.35">
      <c r="A4306">
        <v>4299</v>
      </c>
      <c r="B4306" s="76">
        <v>44256.541701388887</v>
      </c>
      <c r="C4306" s="1" t="s">
        <v>13624</v>
      </c>
      <c r="D4306" s="76">
        <v>44256.542476851857</v>
      </c>
      <c r="E4306" s="1" t="s">
        <v>13625</v>
      </c>
      <c r="F4306" s="1" t="s">
        <v>13626</v>
      </c>
      <c r="G4306" s="1" t="s">
        <v>123</v>
      </c>
      <c r="H4306" s="1" t="s">
        <v>124</v>
      </c>
      <c r="I4306" s="1" t="s">
        <v>125</v>
      </c>
      <c r="J4306" s="1" t="s">
        <v>12074</v>
      </c>
      <c r="K4306" s="1" t="s">
        <v>13386</v>
      </c>
      <c r="L4306">
        <f>ROUNDUP(IF(B4306&gt;$D$4,0,($D$4-B4306+1)/365),0)</f>
        <v>0</v>
      </c>
      <c r="M4306">
        <f>ROUNDUP(IF(B4306&gt;$D$5,0,($D$5-B4306+1)/365),0)</f>
        <v>0</v>
      </c>
      <c r="N4306" s="28">
        <f>IF(OR(L4306=1,M4306=1),IF(B4306+364&lt;=$D$5,(B4306+364-$D$4+1)/365,IF(B4306&gt;$D$4,($D$5-B4306+1)/365,$D$6/365)),0)</f>
        <v>0</v>
      </c>
      <c r="O4306" s="28">
        <f>'Data &amp; Parameter'!$E$16*'Data &amp; Parameter'!$E$17*('Data &amp; Parameter'!$E$18+'Data &amp; Parameter'!$E$19)*'Data &amp; Parameter'!$E$20*'Data &amp; Parameter'!$E$37*N4306</f>
        <v>0</v>
      </c>
      <c r="P4306">
        <f>ROUNDUP(IF(D4306&gt;$D$4,0,($D$4-D4306+1)/365),0)</f>
        <v>0</v>
      </c>
      <c r="Q4306">
        <f>ROUNDUP(IF(D4306&gt;$D$5,0,($D$5-D4306+1)/365),0)</f>
        <v>0</v>
      </c>
      <c r="R4306" s="28">
        <f>IF(OR(P4306=1,Q4306=1),IF(D4306+364&lt;=$D$5,(D4306+364-$D$4+1)/365,IF(D4306&gt;$D$4,($D$5-D4306+1)/365,$D$6/365)),0)</f>
        <v>0</v>
      </c>
      <c r="S4306" s="28">
        <f>'Data &amp; Parameter'!$E$16*'Data &amp; Parameter'!$E$17*('Data &amp; Parameter'!$E$18+'Data &amp; Parameter'!$E$19)*'Data &amp; Parameter'!$E$20*'Data &amp; Parameter'!$E$37*R4306</f>
        <v>0</v>
      </c>
      <c r="T4306" s="28">
        <f t="shared" si="67"/>
        <v>0</v>
      </c>
    </row>
    <row r="4307" spans="1:20" ht="15.75" customHeight="1" x14ac:dyDescent="0.35">
      <c r="A4307">
        <v>4300</v>
      </c>
      <c r="B4307" s="76">
        <v>44256.543530092589</v>
      </c>
      <c r="C4307" s="1" t="s">
        <v>13627</v>
      </c>
      <c r="D4307" s="76">
        <v>44256.544421296298</v>
      </c>
      <c r="E4307" s="1" t="s">
        <v>13628</v>
      </c>
      <c r="F4307" s="1" t="s">
        <v>13629</v>
      </c>
      <c r="G4307" s="1" t="s">
        <v>123</v>
      </c>
      <c r="H4307" s="1" t="s">
        <v>124</v>
      </c>
      <c r="I4307" s="1" t="s">
        <v>125</v>
      </c>
      <c r="J4307" s="1" t="s">
        <v>9415</v>
      </c>
      <c r="K4307" s="1" t="s">
        <v>9444</v>
      </c>
      <c r="L4307">
        <f>ROUNDUP(IF(B4307&gt;$D$4,0,($D$4-B4307+1)/365),0)</f>
        <v>0</v>
      </c>
      <c r="M4307">
        <f>ROUNDUP(IF(B4307&gt;$D$5,0,($D$5-B4307+1)/365),0)</f>
        <v>0</v>
      </c>
      <c r="N4307" s="28">
        <f>IF(OR(L4307=1,M4307=1),IF(B4307+364&lt;=$D$5,(B4307+364-$D$4+1)/365,IF(B4307&gt;$D$4,($D$5-B4307+1)/365,$D$6/365)),0)</f>
        <v>0</v>
      </c>
      <c r="O4307" s="28">
        <f>'Data &amp; Parameter'!$E$16*'Data &amp; Parameter'!$E$17*('Data &amp; Parameter'!$E$18+'Data &amp; Parameter'!$E$19)*'Data &amp; Parameter'!$E$20*'Data &amp; Parameter'!$E$37*N4307</f>
        <v>0</v>
      </c>
      <c r="P4307">
        <f>ROUNDUP(IF(D4307&gt;$D$4,0,($D$4-D4307+1)/365),0)</f>
        <v>0</v>
      </c>
      <c r="Q4307">
        <f>ROUNDUP(IF(D4307&gt;$D$5,0,($D$5-D4307+1)/365),0)</f>
        <v>0</v>
      </c>
      <c r="R4307" s="28">
        <f>IF(OR(P4307=1,Q4307=1),IF(D4307+364&lt;=$D$5,(D4307+364-$D$4+1)/365,IF(D4307&gt;$D$4,($D$5-D4307+1)/365,$D$6/365)),0)</f>
        <v>0</v>
      </c>
      <c r="S4307" s="28">
        <f>'Data &amp; Parameter'!$E$16*'Data &amp; Parameter'!$E$17*('Data &amp; Parameter'!$E$18+'Data &amp; Parameter'!$E$19)*'Data &amp; Parameter'!$E$20*'Data &amp; Parameter'!$E$37*R4307</f>
        <v>0</v>
      </c>
      <c r="T4307" s="28">
        <f t="shared" si="67"/>
        <v>0</v>
      </c>
    </row>
    <row r="4308" spans="1:20" ht="15.75" customHeight="1" x14ac:dyDescent="0.35">
      <c r="A4308">
        <v>4301</v>
      </c>
      <c r="B4308" s="76">
        <v>44256.544664351852</v>
      </c>
      <c r="C4308" s="1" t="s">
        <v>13630</v>
      </c>
      <c r="D4308" s="76">
        <v>44256.545995370368</v>
      </c>
      <c r="E4308" s="1" t="s">
        <v>13631</v>
      </c>
      <c r="F4308" s="1" t="s">
        <v>13632</v>
      </c>
      <c r="G4308" s="1" t="s">
        <v>123</v>
      </c>
      <c r="H4308" s="1" t="s">
        <v>124</v>
      </c>
      <c r="I4308" s="1" t="s">
        <v>125</v>
      </c>
      <c r="J4308" s="1" t="s">
        <v>12074</v>
      </c>
      <c r="K4308" s="1" t="s">
        <v>13386</v>
      </c>
      <c r="L4308">
        <f>ROUNDUP(IF(B4308&gt;$D$4,0,($D$4-B4308+1)/365),0)</f>
        <v>0</v>
      </c>
      <c r="M4308">
        <f>ROUNDUP(IF(B4308&gt;$D$5,0,($D$5-B4308+1)/365),0)</f>
        <v>0</v>
      </c>
      <c r="N4308" s="28">
        <f>IF(OR(L4308=1,M4308=1),IF(B4308+364&lt;=$D$5,(B4308+364-$D$4+1)/365,IF(B4308&gt;$D$4,($D$5-B4308+1)/365,$D$6/365)),0)</f>
        <v>0</v>
      </c>
      <c r="O4308" s="28">
        <f>'Data &amp; Parameter'!$E$16*'Data &amp; Parameter'!$E$17*('Data &amp; Parameter'!$E$18+'Data &amp; Parameter'!$E$19)*'Data &amp; Parameter'!$E$20*'Data &amp; Parameter'!$E$37*N4308</f>
        <v>0</v>
      </c>
      <c r="P4308">
        <f>ROUNDUP(IF(D4308&gt;$D$4,0,($D$4-D4308+1)/365),0)</f>
        <v>0</v>
      </c>
      <c r="Q4308">
        <f>ROUNDUP(IF(D4308&gt;$D$5,0,($D$5-D4308+1)/365),0)</f>
        <v>0</v>
      </c>
      <c r="R4308" s="28">
        <f>IF(OR(P4308=1,Q4308=1),IF(D4308+364&lt;=$D$5,(D4308+364-$D$4+1)/365,IF(D4308&gt;$D$4,($D$5-D4308+1)/365,$D$6/365)),0)</f>
        <v>0</v>
      </c>
      <c r="S4308" s="28">
        <f>'Data &amp; Parameter'!$E$16*'Data &amp; Parameter'!$E$17*('Data &amp; Parameter'!$E$18+'Data &amp; Parameter'!$E$19)*'Data &amp; Parameter'!$E$20*'Data &amp; Parameter'!$E$37*R4308</f>
        <v>0</v>
      </c>
      <c r="T4308" s="28">
        <f t="shared" si="67"/>
        <v>0</v>
      </c>
    </row>
    <row r="4309" spans="1:20" ht="15.75" customHeight="1" x14ac:dyDescent="0.35">
      <c r="A4309">
        <v>4302</v>
      </c>
      <c r="B4309" s="76">
        <v>44256.548263888893</v>
      </c>
      <c r="C4309" s="1" t="s">
        <v>13633</v>
      </c>
      <c r="D4309" s="76">
        <v>44256.548958333333</v>
      </c>
      <c r="E4309" s="1" t="s">
        <v>13634</v>
      </c>
      <c r="F4309" s="1" t="s">
        <v>13635</v>
      </c>
      <c r="G4309" s="1" t="s">
        <v>123</v>
      </c>
      <c r="H4309" s="1" t="s">
        <v>124</v>
      </c>
      <c r="I4309" s="1" t="s">
        <v>125</v>
      </c>
      <c r="J4309" s="1" t="s">
        <v>13636</v>
      </c>
      <c r="K4309" s="1" t="s">
        <v>736</v>
      </c>
      <c r="L4309">
        <f>ROUNDUP(IF(B4309&gt;$D$4,0,($D$4-B4309+1)/365),0)</f>
        <v>0</v>
      </c>
      <c r="M4309">
        <f>ROUNDUP(IF(B4309&gt;$D$5,0,($D$5-B4309+1)/365),0)</f>
        <v>0</v>
      </c>
      <c r="N4309" s="28">
        <f>IF(OR(L4309=1,M4309=1),IF(B4309+364&lt;=$D$5,(B4309+364-$D$4+1)/365,IF(B4309&gt;$D$4,($D$5-B4309+1)/365,$D$6/365)),0)</f>
        <v>0</v>
      </c>
      <c r="O4309" s="28">
        <f>'Data &amp; Parameter'!$E$16*'Data &amp; Parameter'!$E$17*('Data &amp; Parameter'!$E$18+'Data &amp; Parameter'!$E$19)*'Data &amp; Parameter'!$E$20*'Data &amp; Parameter'!$E$37*N4309</f>
        <v>0</v>
      </c>
      <c r="P4309">
        <f>ROUNDUP(IF(D4309&gt;$D$4,0,($D$4-D4309+1)/365),0)</f>
        <v>0</v>
      </c>
      <c r="Q4309">
        <f>ROUNDUP(IF(D4309&gt;$D$5,0,($D$5-D4309+1)/365),0)</f>
        <v>0</v>
      </c>
      <c r="R4309" s="28">
        <f>IF(OR(P4309=1,Q4309=1),IF(D4309+364&lt;=$D$5,(D4309+364-$D$4+1)/365,IF(D4309&gt;$D$4,($D$5-D4309+1)/365,$D$6/365)),0)</f>
        <v>0</v>
      </c>
      <c r="S4309" s="28">
        <f>'Data &amp; Parameter'!$E$16*'Data &amp; Parameter'!$E$17*('Data &amp; Parameter'!$E$18+'Data &amp; Parameter'!$E$19)*'Data &amp; Parameter'!$E$20*'Data &amp; Parameter'!$E$37*R4309</f>
        <v>0</v>
      </c>
      <c r="T4309" s="28">
        <f t="shared" si="67"/>
        <v>0</v>
      </c>
    </row>
    <row r="4310" spans="1:20" ht="15.75" customHeight="1" x14ac:dyDescent="0.35">
      <c r="A4310">
        <v>4303</v>
      </c>
      <c r="B4310" s="76">
        <v>44256.54892361111</v>
      </c>
      <c r="C4310" s="1" t="s">
        <v>13637</v>
      </c>
      <c r="D4310" s="76">
        <v>44256.549502314811</v>
      </c>
      <c r="E4310" s="1" t="s">
        <v>13638</v>
      </c>
      <c r="F4310" s="1" t="s">
        <v>13639</v>
      </c>
      <c r="G4310" s="1" t="s">
        <v>123</v>
      </c>
      <c r="H4310" s="1" t="s">
        <v>124</v>
      </c>
      <c r="I4310" s="1" t="s">
        <v>125</v>
      </c>
      <c r="J4310" s="1" t="s">
        <v>12074</v>
      </c>
      <c r="K4310" s="1" t="s">
        <v>13386</v>
      </c>
      <c r="L4310">
        <f>ROUNDUP(IF(B4310&gt;$D$4,0,($D$4-B4310+1)/365),0)</f>
        <v>0</v>
      </c>
      <c r="M4310">
        <f>ROUNDUP(IF(B4310&gt;$D$5,0,($D$5-B4310+1)/365),0)</f>
        <v>0</v>
      </c>
      <c r="N4310" s="28">
        <f>IF(OR(L4310=1,M4310=1),IF(B4310+364&lt;=$D$5,(B4310+364-$D$4+1)/365,IF(B4310&gt;$D$4,($D$5-B4310+1)/365,$D$6/365)),0)</f>
        <v>0</v>
      </c>
      <c r="O4310" s="28">
        <f>'Data &amp; Parameter'!$E$16*'Data &amp; Parameter'!$E$17*('Data &amp; Parameter'!$E$18+'Data &amp; Parameter'!$E$19)*'Data &amp; Parameter'!$E$20*'Data &amp; Parameter'!$E$37*N4310</f>
        <v>0</v>
      </c>
      <c r="P4310">
        <f>ROUNDUP(IF(D4310&gt;$D$4,0,($D$4-D4310+1)/365),0)</f>
        <v>0</v>
      </c>
      <c r="Q4310">
        <f>ROUNDUP(IF(D4310&gt;$D$5,0,($D$5-D4310+1)/365),0)</f>
        <v>0</v>
      </c>
      <c r="R4310" s="28">
        <f>IF(OR(P4310=1,Q4310=1),IF(D4310+364&lt;=$D$5,(D4310+364-$D$4+1)/365,IF(D4310&gt;$D$4,($D$5-D4310+1)/365,$D$6/365)),0)</f>
        <v>0</v>
      </c>
      <c r="S4310" s="28">
        <f>'Data &amp; Parameter'!$E$16*'Data &amp; Parameter'!$E$17*('Data &amp; Parameter'!$E$18+'Data &amp; Parameter'!$E$19)*'Data &amp; Parameter'!$E$20*'Data &amp; Parameter'!$E$37*R4310</f>
        <v>0</v>
      </c>
      <c r="T4310" s="28">
        <f t="shared" si="67"/>
        <v>0</v>
      </c>
    </row>
    <row r="4311" spans="1:20" ht="15.75" customHeight="1" x14ac:dyDescent="0.35">
      <c r="A4311">
        <v>4304</v>
      </c>
      <c r="B4311" s="76">
        <v>44256.550856481481</v>
      </c>
      <c r="C4311" s="1" t="s">
        <v>13640</v>
      </c>
      <c r="D4311" s="76">
        <v>44256.551458333328</v>
      </c>
      <c r="E4311" s="1" t="s">
        <v>13641</v>
      </c>
      <c r="F4311" s="1" t="s">
        <v>13642</v>
      </c>
      <c r="G4311" s="1" t="s">
        <v>123</v>
      </c>
      <c r="H4311" s="1" t="s">
        <v>729</v>
      </c>
      <c r="I4311" s="1" t="s">
        <v>125</v>
      </c>
      <c r="J4311" s="1" t="s">
        <v>9415</v>
      </c>
      <c r="K4311" s="1" t="s">
        <v>9415</v>
      </c>
      <c r="L4311">
        <f>ROUNDUP(IF(B4311&gt;$D$4,0,($D$4-B4311+1)/365),0)</f>
        <v>0</v>
      </c>
      <c r="M4311">
        <f>ROUNDUP(IF(B4311&gt;$D$5,0,($D$5-B4311+1)/365),0)</f>
        <v>0</v>
      </c>
      <c r="N4311" s="28">
        <f>IF(OR(L4311=1,M4311=1),IF(B4311+364&lt;=$D$5,(B4311+364-$D$4+1)/365,IF(B4311&gt;$D$4,($D$5-B4311+1)/365,$D$6/365)),0)</f>
        <v>0</v>
      </c>
      <c r="O4311" s="28">
        <f>'Data &amp; Parameter'!$E$16*'Data &amp; Parameter'!$E$17*('Data &amp; Parameter'!$E$18+'Data &amp; Parameter'!$E$19)*'Data &amp; Parameter'!$E$20*'Data &amp; Parameter'!$E$37*N4311</f>
        <v>0</v>
      </c>
      <c r="P4311">
        <f>ROUNDUP(IF(D4311&gt;$D$4,0,($D$4-D4311+1)/365),0)</f>
        <v>0</v>
      </c>
      <c r="Q4311">
        <f>ROUNDUP(IF(D4311&gt;$D$5,0,($D$5-D4311+1)/365),0)</f>
        <v>0</v>
      </c>
      <c r="R4311" s="28">
        <f>IF(OR(P4311=1,Q4311=1),IF(D4311+364&lt;=$D$5,(D4311+364-$D$4+1)/365,IF(D4311&gt;$D$4,($D$5-D4311+1)/365,$D$6/365)),0)</f>
        <v>0</v>
      </c>
      <c r="S4311" s="28">
        <f>'Data &amp; Parameter'!$E$16*'Data &amp; Parameter'!$E$17*('Data &amp; Parameter'!$E$18+'Data &amp; Parameter'!$E$19)*'Data &amp; Parameter'!$E$20*'Data &amp; Parameter'!$E$37*R4311</f>
        <v>0</v>
      </c>
      <c r="T4311" s="28">
        <f t="shared" si="67"/>
        <v>0</v>
      </c>
    </row>
    <row r="4312" spans="1:20" ht="15.75" customHeight="1" x14ac:dyDescent="0.35">
      <c r="A4312">
        <v>4305</v>
      </c>
      <c r="B4312" s="76">
        <v>44256.551053240742</v>
      </c>
      <c r="C4312" s="1" t="s">
        <v>13643</v>
      </c>
      <c r="D4312" s="76">
        <v>44256.552407407406</v>
      </c>
      <c r="E4312" s="1" t="s">
        <v>13644</v>
      </c>
      <c r="F4312" s="1" t="s">
        <v>13645</v>
      </c>
      <c r="G4312" s="1" t="s">
        <v>123</v>
      </c>
      <c r="H4312" s="1" t="s">
        <v>124</v>
      </c>
      <c r="I4312" s="1" t="s">
        <v>125</v>
      </c>
      <c r="J4312" s="1" t="s">
        <v>9415</v>
      </c>
      <c r="K4312" s="1" t="s">
        <v>9415</v>
      </c>
      <c r="L4312">
        <f>ROUNDUP(IF(B4312&gt;$D$4,0,($D$4-B4312+1)/365),0)</f>
        <v>0</v>
      </c>
      <c r="M4312">
        <f>ROUNDUP(IF(B4312&gt;$D$5,0,($D$5-B4312+1)/365),0)</f>
        <v>0</v>
      </c>
      <c r="N4312" s="28">
        <f>IF(OR(L4312=1,M4312=1),IF(B4312+364&lt;=$D$5,(B4312+364-$D$4+1)/365,IF(B4312&gt;$D$4,($D$5-B4312+1)/365,$D$6/365)),0)</f>
        <v>0</v>
      </c>
      <c r="O4312" s="28">
        <f>'Data &amp; Parameter'!$E$16*'Data &amp; Parameter'!$E$17*('Data &amp; Parameter'!$E$18+'Data &amp; Parameter'!$E$19)*'Data &amp; Parameter'!$E$20*'Data &amp; Parameter'!$E$37*N4312</f>
        <v>0</v>
      </c>
      <c r="P4312">
        <f>ROUNDUP(IF(D4312&gt;$D$4,0,($D$4-D4312+1)/365),0)</f>
        <v>0</v>
      </c>
      <c r="Q4312">
        <f>ROUNDUP(IF(D4312&gt;$D$5,0,($D$5-D4312+1)/365),0)</f>
        <v>0</v>
      </c>
      <c r="R4312" s="28">
        <f>IF(OR(P4312=1,Q4312=1),IF(D4312+364&lt;=$D$5,(D4312+364-$D$4+1)/365,IF(D4312&gt;$D$4,($D$5-D4312+1)/365,$D$6/365)),0)</f>
        <v>0</v>
      </c>
      <c r="S4312" s="28">
        <f>'Data &amp; Parameter'!$E$16*'Data &amp; Parameter'!$E$17*('Data &amp; Parameter'!$E$18+'Data &amp; Parameter'!$E$19)*'Data &amp; Parameter'!$E$20*'Data &amp; Parameter'!$E$37*R4312</f>
        <v>0</v>
      </c>
      <c r="T4312" s="28">
        <f t="shared" si="67"/>
        <v>0</v>
      </c>
    </row>
    <row r="4313" spans="1:20" ht="15.75" customHeight="1" x14ac:dyDescent="0.35">
      <c r="A4313">
        <v>4306</v>
      </c>
      <c r="B4313" s="76">
        <v>44256.552175925928</v>
      </c>
      <c r="C4313" s="1" t="s">
        <v>13646</v>
      </c>
      <c r="D4313" s="76">
        <v>44256.552569444444</v>
      </c>
      <c r="E4313" s="1" t="s">
        <v>13647</v>
      </c>
      <c r="F4313" s="1" t="s">
        <v>13648</v>
      </c>
      <c r="G4313" s="1" t="s">
        <v>123</v>
      </c>
      <c r="H4313" s="1" t="s">
        <v>124</v>
      </c>
      <c r="I4313" s="1" t="s">
        <v>125</v>
      </c>
      <c r="J4313" s="1" t="s">
        <v>12074</v>
      </c>
      <c r="K4313" s="1" t="s">
        <v>13386</v>
      </c>
      <c r="L4313">
        <f>ROUNDUP(IF(B4313&gt;$D$4,0,($D$4-B4313+1)/365),0)</f>
        <v>0</v>
      </c>
      <c r="M4313">
        <f>ROUNDUP(IF(B4313&gt;$D$5,0,($D$5-B4313+1)/365),0)</f>
        <v>0</v>
      </c>
      <c r="N4313" s="28">
        <f>IF(OR(L4313=1,M4313=1),IF(B4313+364&lt;=$D$5,(B4313+364-$D$4+1)/365,IF(B4313&gt;$D$4,($D$5-B4313+1)/365,$D$6/365)),0)</f>
        <v>0</v>
      </c>
      <c r="O4313" s="28">
        <f>'Data &amp; Parameter'!$E$16*'Data &amp; Parameter'!$E$17*('Data &amp; Parameter'!$E$18+'Data &amp; Parameter'!$E$19)*'Data &amp; Parameter'!$E$20*'Data &amp; Parameter'!$E$37*N4313</f>
        <v>0</v>
      </c>
      <c r="P4313">
        <f>ROUNDUP(IF(D4313&gt;$D$4,0,($D$4-D4313+1)/365),0)</f>
        <v>0</v>
      </c>
      <c r="Q4313">
        <f>ROUNDUP(IF(D4313&gt;$D$5,0,($D$5-D4313+1)/365),0)</f>
        <v>0</v>
      </c>
      <c r="R4313" s="28">
        <f>IF(OR(P4313=1,Q4313=1),IF(D4313+364&lt;=$D$5,(D4313+364-$D$4+1)/365,IF(D4313&gt;$D$4,($D$5-D4313+1)/365,$D$6/365)),0)</f>
        <v>0</v>
      </c>
      <c r="S4313" s="28">
        <f>'Data &amp; Parameter'!$E$16*'Data &amp; Parameter'!$E$17*('Data &amp; Parameter'!$E$18+'Data &amp; Parameter'!$E$19)*'Data &amp; Parameter'!$E$20*'Data &amp; Parameter'!$E$37*R4313</f>
        <v>0</v>
      </c>
      <c r="T4313" s="28">
        <f t="shared" si="67"/>
        <v>0</v>
      </c>
    </row>
    <row r="4314" spans="1:20" ht="15.75" customHeight="1" x14ac:dyDescent="0.35">
      <c r="A4314">
        <v>4307</v>
      </c>
      <c r="B4314" s="76">
        <v>44256.554097222222</v>
      </c>
      <c r="C4314" s="1" t="s">
        <v>13649</v>
      </c>
      <c r="D4314" s="76">
        <v>44256.555405092593</v>
      </c>
      <c r="E4314" s="1" t="s">
        <v>13650</v>
      </c>
      <c r="F4314" s="1" t="s">
        <v>13651</v>
      </c>
      <c r="G4314" s="1" t="s">
        <v>123</v>
      </c>
      <c r="H4314" s="1" t="s">
        <v>729</v>
      </c>
      <c r="I4314" s="1" t="s">
        <v>125</v>
      </c>
      <c r="J4314" s="1" t="s">
        <v>9415</v>
      </c>
      <c r="K4314" s="1" t="s">
        <v>9415</v>
      </c>
      <c r="L4314">
        <f>ROUNDUP(IF(B4314&gt;$D$4,0,($D$4-B4314+1)/365),0)</f>
        <v>0</v>
      </c>
      <c r="M4314">
        <f>ROUNDUP(IF(B4314&gt;$D$5,0,($D$5-B4314+1)/365),0)</f>
        <v>0</v>
      </c>
      <c r="N4314" s="28">
        <f>IF(OR(L4314=1,M4314=1),IF(B4314+364&lt;=$D$5,(B4314+364-$D$4+1)/365,IF(B4314&gt;$D$4,($D$5-B4314+1)/365,$D$6/365)),0)</f>
        <v>0</v>
      </c>
      <c r="O4314" s="28">
        <f>'Data &amp; Parameter'!$E$16*'Data &amp; Parameter'!$E$17*('Data &amp; Parameter'!$E$18+'Data &amp; Parameter'!$E$19)*'Data &amp; Parameter'!$E$20*'Data &amp; Parameter'!$E$37*N4314</f>
        <v>0</v>
      </c>
      <c r="P4314">
        <f>ROUNDUP(IF(D4314&gt;$D$4,0,($D$4-D4314+1)/365),0)</f>
        <v>0</v>
      </c>
      <c r="Q4314">
        <f>ROUNDUP(IF(D4314&gt;$D$5,0,($D$5-D4314+1)/365),0)</f>
        <v>0</v>
      </c>
      <c r="R4314" s="28">
        <f>IF(OR(P4314=1,Q4314=1),IF(D4314+364&lt;=$D$5,(D4314+364-$D$4+1)/365,IF(D4314&gt;$D$4,($D$5-D4314+1)/365,$D$6/365)),0)</f>
        <v>0</v>
      </c>
      <c r="S4314" s="28">
        <f>'Data &amp; Parameter'!$E$16*'Data &amp; Parameter'!$E$17*('Data &amp; Parameter'!$E$18+'Data &amp; Parameter'!$E$19)*'Data &amp; Parameter'!$E$20*'Data &amp; Parameter'!$E$37*R4314</f>
        <v>0</v>
      </c>
      <c r="T4314" s="28">
        <f t="shared" si="67"/>
        <v>0</v>
      </c>
    </row>
    <row r="4315" spans="1:20" ht="15.75" customHeight="1" x14ac:dyDescent="0.35">
      <c r="A4315">
        <v>4308</v>
      </c>
      <c r="B4315" s="76">
        <v>44256.554525462961</v>
      </c>
      <c r="C4315" s="1" t="s">
        <v>13652</v>
      </c>
      <c r="D4315" s="76">
        <v>44256.555127314816</v>
      </c>
      <c r="E4315" s="1" t="s">
        <v>13653</v>
      </c>
      <c r="F4315" s="1" t="s">
        <v>13654</v>
      </c>
      <c r="G4315" s="1" t="s">
        <v>123</v>
      </c>
      <c r="H4315" s="1" t="s">
        <v>124</v>
      </c>
      <c r="I4315" s="1" t="s">
        <v>125</v>
      </c>
      <c r="J4315" s="1" t="s">
        <v>12074</v>
      </c>
      <c r="K4315" s="1" t="s">
        <v>13386</v>
      </c>
      <c r="L4315">
        <f>ROUNDUP(IF(B4315&gt;$D$4,0,($D$4-B4315+1)/365),0)</f>
        <v>0</v>
      </c>
      <c r="M4315">
        <f>ROUNDUP(IF(B4315&gt;$D$5,0,($D$5-B4315+1)/365),0)</f>
        <v>0</v>
      </c>
      <c r="N4315" s="28">
        <f>IF(OR(L4315=1,M4315=1),IF(B4315+364&lt;=$D$5,(B4315+364-$D$4+1)/365,IF(B4315&gt;$D$4,($D$5-B4315+1)/365,$D$6/365)),0)</f>
        <v>0</v>
      </c>
      <c r="O4315" s="28">
        <f>'Data &amp; Parameter'!$E$16*'Data &amp; Parameter'!$E$17*('Data &amp; Parameter'!$E$18+'Data &amp; Parameter'!$E$19)*'Data &amp; Parameter'!$E$20*'Data &amp; Parameter'!$E$37*N4315</f>
        <v>0</v>
      </c>
      <c r="P4315">
        <f>ROUNDUP(IF(D4315&gt;$D$4,0,($D$4-D4315+1)/365),0)</f>
        <v>0</v>
      </c>
      <c r="Q4315">
        <f>ROUNDUP(IF(D4315&gt;$D$5,0,($D$5-D4315+1)/365),0)</f>
        <v>0</v>
      </c>
      <c r="R4315" s="28">
        <f>IF(OR(P4315=1,Q4315=1),IF(D4315+364&lt;=$D$5,(D4315+364-$D$4+1)/365,IF(D4315&gt;$D$4,($D$5-D4315+1)/365,$D$6/365)),0)</f>
        <v>0</v>
      </c>
      <c r="S4315" s="28">
        <f>'Data &amp; Parameter'!$E$16*'Data &amp; Parameter'!$E$17*('Data &amp; Parameter'!$E$18+'Data &amp; Parameter'!$E$19)*'Data &amp; Parameter'!$E$20*'Data &amp; Parameter'!$E$37*R4315</f>
        <v>0</v>
      </c>
      <c r="T4315" s="28">
        <f t="shared" si="67"/>
        <v>0</v>
      </c>
    </row>
    <row r="4316" spans="1:20" ht="15.75" customHeight="1" x14ac:dyDescent="0.35">
      <c r="A4316">
        <v>4309</v>
      </c>
      <c r="B4316" s="76">
        <v>44256.555173611108</v>
      </c>
      <c r="C4316" s="1" t="s">
        <v>13655</v>
      </c>
      <c r="D4316" s="76">
        <v>44256.555949074071</v>
      </c>
      <c r="E4316" s="1" t="s">
        <v>13656</v>
      </c>
      <c r="F4316" s="1" t="s">
        <v>13657</v>
      </c>
      <c r="G4316" s="1" t="s">
        <v>123</v>
      </c>
      <c r="H4316" s="1" t="s">
        <v>124</v>
      </c>
      <c r="I4316" s="1" t="s">
        <v>125</v>
      </c>
      <c r="J4316" s="1" t="s">
        <v>9415</v>
      </c>
      <c r="K4316" s="1" t="s">
        <v>9415</v>
      </c>
      <c r="L4316">
        <f>ROUNDUP(IF(B4316&gt;$D$4,0,($D$4-B4316+1)/365),0)</f>
        <v>0</v>
      </c>
      <c r="M4316">
        <f>ROUNDUP(IF(B4316&gt;$D$5,0,($D$5-B4316+1)/365),0)</f>
        <v>0</v>
      </c>
      <c r="N4316" s="28">
        <f>IF(OR(L4316=1,M4316=1),IF(B4316+364&lt;=$D$5,(B4316+364-$D$4+1)/365,IF(B4316&gt;$D$4,($D$5-B4316+1)/365,$D$6/365)),0)</f>
        <v>0</v>
      </c>
      <c r="O4316" s="28">
        <f>'Data &amp; Parameter'!$E$16*'Data &amp; Parameter'!$E$17*('Data &amp; Parameter'!$E$18+'Data &amp; Parameter'!$E$19)*'Data &amp; Parameter'!$E$20*'Data &amp; Parameter'!$E$37*N4316</f>
        <v>0</v>
      </c>
      <c r="P4316">
        <f>ROUNDUP(IF(D4316&gt;$D$4,0,($D$4-D4316+1)/365),0)</f>
        <v>0</v>
      </c>
      <c r="Q4316">
        <f>ROUNDUP(IF(D4316&gt;$D$5,0,($D$5-D4316+1)/365),0)</f>
        <v>0</v>
      </c>
      <c r="R4316" s="28">
        <f>IF(OR(P4316=1,Q4316=1),IF(D4316+364&lt;=$D$5,(D4316+364-$D$4+1)/365,IF(D4316&gt;$D$4,($D$5-D4316+1)/365,$D$6/365)),0)</f>
        <v>0</v>
      </c>
      <c r="S4316" s="28">
        <f>'Data &amp; Parameter'!$E$16*'Data &amp; Parameter'!$E$17*('Data &amp; Parameter'!$E$18+'Data &amp; Parameter'!$E$19)*'Data &amp; Parameter'!$E$20*'Data &amp; Parameter'!$E$37*R4316</f>
        <v>0</v>
      </c>
      <c r="T4316" s="28">
        <f t="shared" si="67"/>
        <v>0</v>
      </c>
    </row>
    <row r="4317" spans="1:20" ht="15.75" customHeight="1" x14ac:dyDescent="0.35">
      <c r="A4317">
        <v>4310</v>
      </c>
      <c r="B4317" s="76">
        <v>44256.556724537033</v>
      </c>
      <c r="C4317" s="1" t="s">
        <v>13658</v>
      </c>
      <c r="D4317" s="76">
        <v>44256.560300925921</v>
      </c>
      <c r="E4317" s="1" t="s">
        <v>13659</v>
      </c>
      <c r="F4317" s="1" t="s">
        <v>13660</v>
      </c>
      <c r="G4317" s="1" t="s">
        <v>123</v>
      </c>
      <c r="H4317" s="1" t="s">
        <v>124</v>
      </c>
      <c r="I4317" s="1" t="s">
        <v>125</v>
      </c>
      <c r="J4317" s="1" t="s">
        <v>11820</v>
      </c>
      <c r="K4317" s="1" t="s">
        <v>13661</v>
      </c>
      <c r="L4317">
        <f>ROUNDUP(IF(B4317&gt;$D$4,0,($D$4-B4317+1)/365),0)</f>
        <v>0</v>
      </c>
      <c r="M4317">
        <f>ROUNDUP(IF(B4317&gt;$D$5,0,($D$5-B4317+1)/365),0)</f>
        <v>0</v>
      </c>
      <c r="N4317" s="28">
        <f>IF(OR(L4317=1,M4317=1),IF(B4317+364&lt;=$D$5,(B4317+364-$D$4+1)/365,IF(B4317&gt;$D$4,($D$5-B4317+1)/365,$D$6/365)),0)</f>
        <v>0</v>
      </c>
      <c r="O4317" s="28">
        <f>'Data &amp; Parameter'!$E$16*'Data &amp; Parameter'!$E$17*('Data &amp; Parameter'!$E$18+'Data &amp; Parameter'!$E$19)*'Data &amp; Parameter'!$E$20*'Data &amp; Parameter'!$E$37*N4317</f>
        <v>0</v>
      </c>
      <c r="P4317">
        <f>ROUNDUP(IF(D4317&gt;$D$4,0,($D$4-D4317+1)/365),0)</f>
        <v>0</v>
      </c>
      <c r="Q4317">
        <f>ROUNDUP(IF(D4317&gt;$D$5,0,($D$5-D4317+1)/365),0)</f>
        <v>0</v>
      </c>
      <c r="R4317" s="28">
        <f>IF(OR(P4317=1,Q4317=1),IF(D4317+364&lt;=$D$5,(D4317+364-$D$4+1)/365,IF(D4317&gt;$D$4,($D$5-D4317+1)/365,$D$6/365)),0)</f>
        <v>0</v>
      </c>
      <c r="S4317" s="28">
        <f>'Data &amp; Parameter'!$E$16*'Data &amp; Parameter'!$E$17*('Data &amp; Parameter'!$E$18+'Data &amp; Parameter'!$E$19)*'Data &amp; Parameter'!$E$20*'Data &amp; Parameter'!$E$37*R4317</f>
        <v>0</v>
      </c>
      <c r="T4317" s="28">
        <f t="shared" si="67"/>
        <v>0</v>
      </c>
    </row>
    <row r="4318" spans="1:20" ht="15.75" customHeight="1" x14ac:dyDescent="0.35">
      <c r="A4318">
        <v>4311</v>
      </c>
      <c r="B4318" s="76">
        <v>44256.556990740741</v>
      </c>
      <c r="C4318" s="1" t="s">
        <v>13662</v>
      </c>
      <c r="D4318" s="76">
        <v>44256.55741898148</v>
      </c>
      <c r="E4318" s="1" t="s">
        <v>13663</v>
      </c>
      <c r="F4318" s="1" t="s">
        <v>13664</v>
      </c>
      <c r="G4318" s="1" t="s">
        <v>123</v>
      </c>
      <c r="H4318" s="1" t="s">
        <v>124</v>
      </c>
      <c r="I4318" s="1" t="s">
        <v>125</v>
      </c>
      <c r="J4318" s="1" t="s">
        <v>11834</v>
      </c>
      <c r="K4318" s="1" t="s">
        <v>11834</v>
      </c>
      <c r="L4318">
        <f>ROUNDUP(IF(B4318&gt;$D$4,0,($D$4-B4318+1)/365),0)</f>
        <v>0</v>
      </c>
      <c r="M4318">
        <f>ROUNDUP(IF(B4318&gt;$D$5,0,($D$5-B4318+1)/365),0)</f>
        <v>0</v>
      </c>
      <c r="N4318" s="28">
        <f>IF(OR(L4318=1,M4318=1),IF(B4318+364&lt;=$D$5,(B4318+364-$D$4+1)/365,IF(B4318&gt;$D$4,($D$5-B4318+1)/365,$D$6/365)),0)</f>
        <v>0</v>
      </c>
      <c r="O4318" s="28">
        <f>'Data &amp; Parameter'!$E$16*'Data &amp; Parameter'!$E$17*('Data &amp; Parameter'!$E$18+'Data &amp; Parameter'!$E$19)*'Data &amp; Parameter'!$E$20*'Data &amp; Parameter'!$E$37*N4318</f>
        <v>0</v>
      </c>
      <c r="P4318">
        <f>ROUNDUP(IF(D4318&gt;$D$4,0,($D$4-D4318+1)/365),0)</f>
        <v>0</v>
      </c>
      <c r="Q4318">
        <f>ROUNDUP(IF(D4318&gt;$D$5,0,($D$5-D4318+1)/365),0)</f>
        <v>0</v>
      </c>
      <c r="R4318" s="28">
        <f>IF(OR(P4318=1,Q4318=1),IF(D4318+364&lt;=$D$5,(D4318+364-$D$4+1)/365,IF(D4318&gt;$D$4,($D$5-D4318+1)/365,$D$6/365)),0)</f>
        <v>0</v>
      </c>
      <c r="S4318" s="28">
        <f>'Data &amp; Parameter'!$E$16*'Data &amp; Parameter'!$E$17*('Data &amp; Parameter'!$E$18+'Data &amp; Parameter'!$E$19)*'Data &amp; Parameter'!$E$20*'Data &amp; Parameter'!$E$37*R4318</f>
        <v>0</v>
      </c>
      <c r="T4318" s="28">
        <f t="shared" si="67"/>
        <v>0</v>
      </c>
    </row>
    <row r="4319" spans="1:20" ht="15.75" customHeight="1" x14ac:dyDescent="0.35">
      <c r="A4319">
        <v>4312</v>
      </c>
      <c r="B4319" s="76">
        <v>44256.557303240741</v>
      </c>
      <c r="C4319" s="1" t="s">
        <v>13665</v>
      </c>
      <c r="D4319" s="76">
        <v>44256.557847222226</v>
      </c>
      <c r="E4319" s="1" t="s">
        <v>13666</v>
      </c>
      <c r="F4319" s="1" t="s">
        <v>13667</v>
      </c>
      <c r="G4319" s="1" t="s">
        <v>123</v>
      </c>
      <c r="H4319" s="1" t="s">
        <v>729</v>
      </c>
      <c r="I4319" s="1" t="s">
        <v>125</v>
      </c>
      <c r="J4319" s="1" t="s">
        <v>9415</v>
      </c>
      <c r="K4319" s="1" t="s">
        <v>9415</v>
      </c>
      <c r="L4319">
        <f>ROUNDUP(IF(B4319&gt;$D$4,0,($D$4-B4319+1)/365),0)</f>
        <v>0</v>
      </c>
      <c r="M4319">
        <f>ROUNDUP(IF(B4319&gt;$D$5,0,($D$5-B4319+1)/365),0)</f>
        <v>0</v>
      </c>
      <c r="N4319" s="28">
        <f>IF(OR(L4319=1,M4319=1),IF(B4319+364&lt;=$D$5,(B4319+364-$D$4+1)/365,IF(B4319&gt;$D$4,($D$5-B4319+1)/365,$D$6/365)),0)</f>
        <v>0</v>
      </c>
      <c r="O4319" s="28">
        <f>'Data &amp; Parameter'!$E$16*'Data &amp; Parameter'!$E$17*('Data &amp; Parameter'!$E$18+'Data &amp; Parameter'!$E$19)*'Data &amp; Parameter'!$E$20*'Data &amp; Parameter'!$E$37*N4319</f>
        <v>0</v>
      </c>
      <c r="P4319">
        <f>ROUNDUP(IF(D4319&gt;$D$4,0,($D$4-D4319+1)/365),0)</f>
        <v>0</v>
      </c>
      <c r="Q4319">
        <f>ROUNDUP(IF(D4319&gt;$D$5,0,($D$5-D4319+1)/365),0)</f>
        <v>0</v>
      </c>
      <c r="R4319" s="28">
        <f>IF(OR(P4319=1,Q4319=1),IF(D4319+364&lt;=$D$5,(D4319+364-$D$4+1)/365,IF(D4319&gt;$D$4,($D$5-D4319+1)/365,$D$6/365)),0)</f>
        <v>0</v>
      </c>
      <c r="S4319" s="28">
        <f>'Data &amp; Parameter'!$E$16*'Data &amp; Parameter'!$E$17*('Data &amp; Parameter'!$E$18+'Data &amp; Parameter'!$E$19)*'Data &amp; Parameter'!$E$20*'Data &amp; Parameter'!$E$37*R4319</f>
        <v>0</v>
      </c>
      <c r="T4319" s="28">
        <f t="shared" si="67"/>
        <v>0</v>
      </c>
    </row>
    <row r="4320" spans="1:20" ht="15.75" customHeight="1" x14ac:dyDescent="0.35">
      <c r="A4320">
        <v>4313</v>
      </c>
      <c r="B4320" s="76">
        <v>44256.557893518519</v>
      </c>
      <c r="C4320" s="1" t="s">
        <v>13668</v>
      </c>
      <c r="D4320" s="76">
        <v>44256.558425925927</v>
      </c>
      <c r="E4320" s="1" t="s">
        <v>13669</v>
      </c>
      <c r="F4320" s="1" t="s">
        <v>13670</v>
      </c>
      <c r="G4320" s="1" t="s">
        <v>123</v>
      </c>
      <c r="H4320" s="1" t="s">
        <v>124</v>
      </c>
      <c r="I4320" s="1" t="s">
        <v>125</v>
      </c>
      <c r="J4320" s="1" t="s">
        <v>12074</v>
      </c>
      <c r="K4320" s="1" t="s">
        <v>13386</v>
      </c>
      <c r="L4320">
        <f>ROUNDUP(IF(B4320&gt;$D$4,0,($D$4-B4320+1)/365),0)</f>
        <v>0</v>
      </c>
      <c r="M4320">
        <f>ROUNDUP(IF(B4320&gt;$D$5,0,($D$5-B4320+1)/365),0)</f>
        <v>0</v>
      </c>
      <c r="N4320" s="28">
        <f>IF(OR(L4320=1,M4320=1),IF(B4320+364&lt;=$D$5,(B4320+364-$D$4+1)/365,IF(B4320&gt;$D$4,($D$5-B4320+1)/365,$D$6/365)),0)</f>
        <v>0</v>
      </c>
      <c r="O4320" s="28">
        <f>'Data &amp; Parameter'!$E$16*'Data &amp; Parameter'!$E$17*('Data &amp; Parameter'!$E$18+'Data &amp; Parameter'!$E$19)*'Data &amp; Parameter'!$E$20*'Data &amp; Parameter'!$E$37*N4320</f>
        <v>0</v>
      </c>
      <c r="P4320">
        <f>ROUNDUP(IF(D4320&gt;$D$4,0,($D$4-D4320+1)/365),0)</f>
        <v>0</v>
      </c>
      <c r="Q4320">
        <f>ROUNDUP(IF(D4320&gt;$D$5,0,($D$5-D4320+1)/365),0)</f>
        <v>0</v>
      </c>
      <c r="R4320" s="28">
        <f>IF(OR(P4320=1,Q4320=1),IF(D4320+364&lt;=$D$5,(D4320+364-$D$4+1)/365,IF(D4320&gt;$D$4,($D$5-D4320+1)/365,$D$6/365)),0)</f>
        <v>0</v>
      </c>
      <c r="S4320" s="28">
        <f>'Data &amp; Parameter'!$E$16*'Data &amp; Parameter'!$E$17*('Data &amp; Parameter'!$E$18+'Data &amp; Parameter'!$E$19)*'Data &amp; Parameter'!$E$20*'Data &amp; Parameter'!$E$37*R4320</f>
        <v>0</v>
      </c>
      <c r="T4320" s="28">
        <f t="shared" si="67"/>
        <v>0</v>
      </c>
    </row>
    <row r="4321" spans="1:20" ht="15.75" customHeight="1" x14ac:dyDescent="0.35">
      <c r="A4321">
        <v>4314</v>
      </c>
      <c r="B4321" s="76">
        <v>44256.55877314815</v>
      </c>
      <c r="C4321" s="1" t="s">
        <v>13671</v>
      </c>
      <c r="D4321" s="76">
        <v>44256.559965277775</v>
      </c>
      <c r="E4321" s="1" t="s">
        <v>13672</v>
      </c>
      <c r="F4321" s="1" t="s">
        <v>13673</v>
      </c>
      <c r="G4321" s="1" t="s">
        <v>123</v>
      </c>
      <c r="H4321" s="1" t="s">
        <v>124</v>
      </c>
      <c r="I4321" s="1" t="s">
        <v>125</v>
      </c>
      <c r="J4321" s="1" t="s">
        <v>9415</v>
      </c>
      <c r="K4321" s="1" t="s">
        <v>9415</v>
      </c>
      <c r="L4321">
        <f>ROUNDUP(IF(B4321&gt;$D$4,0,($D$4-B4321+1)/365),0)</f>
        <v>0</v>
      </c>
      <c r="M4321">
        <f>ROUNDUP(IF(B4321&gt;$D$5,0,($D$5-B4321+1)/365),0)</f>
        <v>0</v>
      </c>
      <c r="N4321" s="28">
        <f>IF(OR(L4321=1,M4321=1),IF(B4321+364&lt;=$D$5,(B4321+364-$D$4+1)/365,IF(B4321&gt;$D$4,($D$5-B4321+1)/365,$D$6/365)),0)</f>
        <v>0</v>
      </c>
      <c r="O4321" s="28">
        <f>'Data &amp; Parameter'!$E$16*'Data &amp; Parameter'!$E$17*('Data &amp; Parameter'!$E$18+'Data &amp; Parameter'!$E$19)*'Data &amp; Parameter'!$E$20*'Data &amp; Parameter'!$E$37*N4321</f>
        <v>0</v>
      </c>
      <c r="P4321">
        <f>ROUNDUP(IF(D4321&gt;$D$4,0,($D$4-D4321+1)/365),0)</f>
        <v>0</v>
      </c>
      <c r="Q4321">
        <f>ROUNDUP(IF(D4321&gt;$D$5,0,($D$5-D4321+1)/365),0)</f>
        <v>0</v>
      </c>
      <c r="R4321" s="28">
        <f>IF(OR(P4321=1,Q4321=1),IF(D4321+364&lt;=$D$5,(D4321+364-$D$4+1)/365,IF(D4321&gt;$D$4,($D$5-D4321+1)/365,$D$6/365)),0)</f>
        <v>0</v>
      </c>
      <c r="S4321" s="28">
        <f>'Data &amp; Parameter'!$E$16*'Data &amp; Parameter'!$E$17*('Data &amp; Parameter'!$E$18+'Data &amp; Parameter'!$E$19)*'Data &amp; Parameter'!$E$20*'Data &amp; Parameter'!$E$37*R4321</f>
        <v>0</v>
      </c>
      <c r="T4321" s="28">
        <f t="shared" si="67"/>
        <v>0</v>
      </c>
    </row>
    <row r="4322" spans="1:20" ht="15.75" customHeight="1" x14ac:dyDescent="0.35">
      <c r="A4322">
        <v>4315</v>
      </c>
      <c r="B4322" s="76">
        <v>44256.55950231482</v>
      </c>
      <c r="C4322" s="1" t="s">
        <v>13674</v>
      </c>
      <c r="D4322" s="76">
        <v>44256.560034722221</v>
      </c>
      <c r="E4322" s="1" t="s">
        <v>13675</v>
      </c>
      <c r="F4322" s="1" t="s">
        <v>13676</v>
      </c>
      <c r="G4322" s="1" t="s">
        <v>123</v>
      </c>
      <c r="H4322" s="1" t="s">
        <v>729</v>
      </c>
      <c r="I4322" s="1" t="s">
        <v>125</v>
      </c>
      <c r="J4322" s="1" t="s">
        <v>9415</v>
      </c>
      <c r="K4322" s="1" t="s">
        <v>9415</v>
      </c>
      <c r="L4322">
        <f>ROUNDUP(IF(B4322&gt;$D$4,0,($D$4-B4322+1)/365),0)</f>
        <v>0</v>
      </c>
      <c r="M4322">
        <f>ROUNDUP(IF(B4322&gt;$D$5,0,($D$5-B4322+1)/365),0)</f>
        <v>0</v>
      </c>
      <c r="N4322" s="28">
        <f>IF(OR(L4322=1,M4322=1),IF(B4322+364&lt;=$D$5,(B4322+364-$D$4+1)/365,IF(B4322&gt;$D$4,($D$5-B4322+1)/365,$D$6/365)),0)</f>
        <v>0</v>
      </c>
      <c r="O4322" s="28">
        <f>'Data &amp; Parameter'!$E$16*'Data &amp; Parameter'!$E$17*('Data &amp; Parameter'!$E$18+'Data &amp; Parameter'!$E$19)*'Data &amp; Parameter'!$E$20*'Data &amp; Parameter'!$E$37*N4322</f>
        <v>0</v>
      </c>
      <c r="P4322">
        <f>ROUNDUP(IF(D4322&gt;$D$4,0,($D$4-D4322+1)/365),0)</f>
        <v>0</v>
      </c>
      <c r="Q4322">
        <f>ROUNDUP(IF(D4322&gt;$D$5,0,($D$5-D4322+1)/365),0)</f>
        <v>0</v>
      </c>
      <c r="R4322" s="28">
        <f>IF(OR(P4322=1,Q4322=1),IF(D4322+364&lt;=$D$5,(D4322+364-$D$4+1)/365,IF(D4322&gt;$D$4,($D$5-D4322+1)/365,$D$6/365)),0)</f>
        <v>0</v>
      </c>
      <c r="S4322" s="28">
        <f>'Data &amp; Parameter'!$E$16*'Data &amp; Parameter'!$E$17*('Data &amp; Parameter'!$E$18+'Data &amp; Parameter'!$E$19)*'Data &amp; Parameter'!$E$20*'Data &amp; Parameter'!$E$37*R4322</f>
        <v>0</v>
      </c>
      <c r="T4322" s="28">
        <f t="shared" si="67"/>
        <v>0</v>
      </c>
    </row>
    <row r="4323" spans="1:20" ht="15.75" customHeight="1" x14ac:dyDescent="0.35">
      <c r="A4323">
        <v>4316</v>
      </c>
      <c r="B4323" s="76">
        <v>44256.559745370367</v>
      </c>
      <c r="C4323" s="1" t="s">
        <v>13677</v>
      </c>
      <c r="D4323" s="76">
        <v>44256.560347222221</v>
      </c>
      <c r="E4323" s="1" t="s">
        <v>13678</v>
      </c>
      <c r="F4323" s="1" t="s">
        <v>13679</v>
      </c>
      <c r="G4323" s="1" t="s">
        <v>123</v>
      </c>
      <c r="H4323" s="1" t="s">
        <v>124</v>
      </c>
      <c r="I4323" s="1" t="s">
        <v>125</v>
      </c>
      <c r="J4323" s="1" t="s">
        <v>11834</v>
      </c>
      <c r="K4323" s="1" t="s">
        <v>11834</v>
      </c>
      <c r="L4323">
        <f>ROUNDUP(IF(B4323&gt;$D$4,0,($D$4-B4323+1)/365),0)</f>
        <v>0</v>
      </c>
      <c r="M4323">
        <f>ROUNDUP(IF(B4323&gt;$D$5,0,($D$5-B4323+1)/365),0)</f>
        <v>0</v>
      </c>
      <c r="N4323" s="28">
        <f>IF(OR(L4323=1,M4323=1),IF(B4323+364&lt;=$D$5,(B4323+364-$D$4+1)/365,IF(B4323&gt;$D$4,($D$5-B4323+1)/365,$D$6/365)),0)</f>
        <v>0</v>
      </c>
      <c r="O4323" s="28">
        <f>'Data &amp; Parameter'!$E$16*'Data &amp; Parameter'!$E$17*('Data &amp; Parameter'!$E$18+'Data &amp; Parameter'!$E$19)*'Data &amp; Parameter'!$E$20*'Data &amp; Parameter'!$E$37*N4323</f>
        <v>0</v>
      </c>
      <c r="P4323">
        <f>ROUNDUP(IF(D4323&gt;$D$4,0,($D$4-D4323+1)/365),0)</f>
        <v>0</v>
      </c>
      <c r="Q4323">
        <f>ROUNDUP(IF(D4323&gt;$D$5,0,($D$5-D4323+1)/365),0)</f>
        <v>0</v>
      </c>
      <c r="R4323" s="28">
        <f>IF(OR(P4323=1,Q4323=1),IF(D4323+364&lt;=$D$5,(D4323+364-$D$4+1)/365,IF(D4323&gt;$D$4,($D$5-D4323+1)/365,$D$6/365)),0)</f>
        <v>0</v>
      </c>
      <c r="S4323" s="28">
        <f>'Data &amp; Parameter'!$E$16*'Data &amp; Parameter'!$E$17*('Data &amp; Parameter'!$E$18+'Data &amp; Parameter'!$E$19)*'Data &amp; Parameter'!$E$20*'Data &amp; Parameter'!$E$37*R4323</f>
        <v>0</v>
      </c>
      <c r="T4323" s="28">
        <f t="shared" si="67"/>
        <v>0</v>
      </c>
    </row>
    <row r="4324" spans="1:20" ht="15.75" customHeight="1" x14ac:dyDescent="0.35">
      <c r="A4324">
        <v>4317</v>
      </c>
      <c r="B4324" s="76">
        <v>44256.561782407407</v>
      </c>
      <c r="C4324" s="1" t="s">
        <v>13680</v>
      </c>
      <c r="D4324" s="76">
        <v>44256.562928240739</v>
      </c>
      <c r="E4324" s="1" t="s">
        <v>13681</v>
      </c>
      <c r="F4324" s="1" t="s">
        <v>13682</v>
      </c>
      <c r="G4324" s="1" t="s">
        <v>123</v>
      </c>
      <c r="H4324" s="1" t="s">
        <v>729</v>
      </c>
      <c r="I4324" s="1" t="s">
        <v>125</v>
      </c>
      <c r="J4324" s="1" t="s">
        <v>9415</v>
      </c>
      <c r="K4324" s="1" t="s">
        <v>9415</v>
      </c>
      <c r="L4324">
        <f>ROUNDUP(IF(B4324&gt;$D$4,0,($D$4-B4324+1)/365),0)</f>
        <v>0</v>
      </c>
      <c r="M4324">
        <f>ROUNDUP(IF(B4324&gt;$D$5,0,($D$5-B4324+1)/365),0)</f>
        <v>0</v>
      </c>
      <c r="N4324" s="28">
        <f>IF(OR(L4324=1,M4324=1),IF(B4324+364&lt;=$D$5,(B4324+364-$D$4+1)/365,IF(B4324&gt;$D$4,($D$5-B4324+1)/365,$D$6/365)),0)</f>
        <v>0</v>
      </c>
      <c r="O4324" s="28">
        <f>'Data &amp; Parameter'!$E$16*'Data &amp; Parameter'!$E$17*('Data &amp; Parameter'!$E$18+'Data &amp; Parameter'!$E$19)*'Data &amp; Parameter'!$E$20*'Data &amp; Parameter'!$E$37*N4324</f>
        <v>0</v>
      </c>
      <c r="P4324">
        <f>ROUNDUP(IF(D4324&gt;$D$4,0,($D$4-D4324+1)/365),0)</f>
        <v>0</v>
      </c>
      <c r="Q4324">
        <f>ROUNDUP(IF(D4324&gt;$D$5,0,($D$5-D4324+1)/365),0)</f>
        <v>0</v>
      </c>
      <c r="R4324" s="28">
        <f>IF(OR(P4324=1,Q4324=1),IF(D4324+364&lt;=$D$5,(D4324+364-$D$4+1)/365,IF(D4324&gt;$D$4,($D$5-D4324+1)/365,$D$6/365)),0)</f>
        <v>0</v>
      </c>
      <c r="S4324" s="28">
        <f>'Data &amp; Parameter'!$E$16*'Data &amp; Parameter'!$E$17*('Data &amp; Parameter'!$E$18+'Data &amp; Parameter'!$E$19)*'Data &amp; Parameter'!$E$20*'Data &amp; Parameter'!$E$37*R4324</f>
        <v>0</v>
      </c>
      <c r="T4324" s="28">
        <f t="shared" si="67"/>
        <v>0</v>
      </c>
    </row>
    <row r="4325" spans="1:20" ht="15.75" customHeight="1" x14ac:dyDescent="0.35">
      <c r="A4325">
        <v>4318</v>
      </c>
      <c r="B4325" s="76">
        <v>44256.562106481477</v>
      </c>
      <c r="C4325" s="1" t="s">
        <v>13683</v>
      </c>
      <c r="D4325" s="76">
        <v>44256.562997685185</v>
      </c>
      <c r="E4325" s="1" t="s">
        <v>13684</v>
      </c>
      <c r="F4325" s="1" t="s">
        <v>13685</v>
      </c>
      <c r="G4325" s="1" t="s">
        <v>123</v>
      </c>
      <c r="H4325" s="1" t="s">
        <v>124</v>
      </c>
      <c r="I4325" s="1" t="s">
        <v>125</v>
      </c>
      <c r="J4325" s="1" t="s">
        <v>12074</v>
      </c>
      <c r="K4325" s="1" t="s">
        <v>13386</v>
      </c>
      <c r="L4325">
        <f>ROUNDUP(IF(B4325&gt;$D$4,0,($D$4-B4325+1)/365),0)</f>
        <v>0</v>
      </c>
      <c r="M4325">
        <f>ROUNDUP(IF(B4325&gt;$D$5,0,($D$5-B4325+1)/365),0)</f>
        <v>0</v>
      </c>
      <c r="N4325" s="28">
        <f>IF(OR(L4325=1,M4325=1),IF(B4325+364&lt;=$D$5,(B4325+364-$D$4+1)/365,IF(B4325&gt;$D$4,($D$5-B4325+1)/365,$D$6/365)),0)</f>
        <v>0</v>
      </c>
      <c r="O4325" s="28">
        <f>'Data &amp; Parameter'!$E$16*'Data &amp; Parameter'!$E$17*('Data &amp; Parameter'!$E$18+'Data &amp; Parameter'!$E$19)*'Data &amp; Parameter'!$E$20*'Data &amp; Parameter'!$E$37*N4325</f>
        <v>0</v>
      </c>
      <c r="P4325">
        <f>ROUNDUP(IF(D4325&gt;$D$4,0,($D$4-D4325+1)/365),0)</f>
        <v>0</v>
      </c>
      <c r="Q4325">
        <f>ROUNDUP(IF(D4325&gt;$D$5,0,($D$5-D4325+1)/365),0)</f>
        <v>0</v>
      </c>
      <c r="R4325" s="28">
        <f>IF(OR(P4325=1,Q4325=1),IF(D4325+364&lt;=$D$5,(D4325+364-$D$4+1)/365,IF(D4325&gt;$D$4,($D$5-D4325+1)/365,$D$6/365)),0)</f>
        <v>0</v>
      </c>
      <c r="S4325" s="28">
        <f>'Data &amp; Parameter'!$E$16*'Data &amp; Parameter'!$E$17*('Data &amp; Parameter'!$E$18+'Data &amp; Parameter'!$E$19)*'Data &amp; Parameter'!$E$20*'Data &amp; Parameter'!$E$37*R4325</f>
        <v>0</v>
      </c>
      <c r="T4325" s="28">
        <f t="shared" si="67"/>
        <v>0</v>
      </c>
    </row>
    <row r="4326" spans="1:20" ht="15.75" customHeight="1" x14ac:dyDescent="0.35">
      <c r="A4326">
        <v>4319</v>
      </c>
      <c r="B4326" s="76">
        <v>44256.562384259261</v>
      </c>
      <c r="C4326" s="1" t="s">
        <v>13686</v>
      </c>
      <c r="D4326" s="76">
        <v>44256.563113425931</v>
      </c>
      <c r="E4326" s="1" t="s">
        <v>13687</v>
      </c>
      <c r="F4326" s="1" t="s">
        <v>13688</v>
      </c>
      <c r="G4326" s="1" t="s">
        <v>123</v>
      </c>
      <c r="H4326" s="1" t="s">
        <v>124</v>
      </c>
      <c r="I4326" s="1" t="s">
        <v>125</v>
      </c>
      <c r="J4326" s="1" t="s">
        <v>11820</v>
      </c>
      <c r="K4326" s="1" t="s">
        <v>13689</v>
      </c>
      <c r="L4326">
        <f>ROUNDUP(IF(B4326&gt;$D$4,0,($D$4-B4326+1)/365),0)</f>
        <v>0</v>
      </c>
      <c r="M4326">
        <f>ROUNDUP(IF(B4326&gt;$D$5,0,($D$5-B4326+1)/365),0)</f>
        <v>0</v>
      </c>
      <c r="N4326" s="28">
        <f>IF(OR(L4326=1,M4326=1),IF(B4326+364&lt;=$D$5,(B4326+364-$D$4+1)/365,IF(B4326&gt;$D$4,($D$5-B4326+1)/365,$D$6/365)),0)</f>
        <v>0</v>
      </c>
      <c r="O4326" s="28">
        <f>'Data &amp; Parameter'!$E$16*'Data &amp; Parameter'!$E$17*('Data &amp; Parameter'!$E$18+'Data &amp; Parameter'!$E$19)*'Data &amp; Parameter'!$E$20*'Data &amp; Parameter'!$E$37*N4326</f>
        <v>0</v>
      </c>
      <c r="P4326">
        <f>ROUNDUP(IF(D4326&gt;$D$4,0,($D$4-D4326+1)/365),0)</f>
        <v>0</v>
      </c>
      <c r="Q4326">
        <f>ROUNDUP(IF(D4326&gt;$D$5,0,($D$5-D4326+1)/365),0)</f>
        <v>0</v>
      </c>
      <c r="R4326" s="28">
        <f>IF(OR(P4326=1,Q4326=1),IF(D4326+364&lt;=$D$5,(D4326+364-$D$4+1)/365,IF(D4326&gt;$D$4,($D$5-D4326+1)/365,$D$6/365)),0)</f>
        <v>0</v>
      </c>
      <c r="S4326" s="28">
        <f>'Data &amp; Parameter'!$E$16*'Data &amp; Parameter'!$E$17*('Data &amp; Parameter'!$E$18+'Data &amp; Parameter'!$E$19)*'Data &amp; Parameter'!$E$20*'Data &amp; Parameter'!$E$37*R4326</f>
        <v>0</v>
      </c>
      <c r="T4326" s="28">
        <f t="shared" si="67"/>
        <v>0</v>
      </c>
    </row>
    <row r="4327" spans="1:20" ht="15.75" customHeight="1" x14ac:dyDescent="0.35">
      <c r="A4327">
        <v>4320</v>
      </c>
      <c r="B4327" s="76">
        <v>44256.563194444447</v>
      </c>
      <c r="C4327" s="1" t="s">
        <v>13690</v>
      </c>
      <c r="D4327" s="76">
        <v>44256.56417824074</v>
      </c>
      <c r="E4327" s="1" t="s">
        <v>13691</v>
      </c>
      <c r="F4327" s="1" t="s">
        <v>13692</v>
      </c>
      <c r="G4327" s="1" t="s">
        <v>123</v>
      </c>
      <c r="H4327" s="1" t="s">
        <v>124</v>
      </c>
      <c r="I4327" s="1" t="s">
        <v>125</v>
      </c>
      <c r="J4327" s="1" t="s">
        <v>9415</v>
      </c>
      <c r="K4327" s="1" t="s">
        <v>9415</v>
      </c>
      <c r="L4327">
        <f>ROUNDUP(IF(B4327&gt;$D$4,0,($D$4-B4327+1)/365),0)</f>
        <v>0</v>
      </c>
      <c r="M4327">
        <f>ROUNDUP(IF(B4327&gt;$D$5,0,($D$5-B4327+1)/365),0)</f>
        <v>0</v>
      </c>
      <c r="N4327" s="28">
        <f>IF(OR(L4327=1,M4327=1),IF(B4327+364&lt;=$D$5,(B4327+364-$D$4+1)/365,IF(B4327&gt;$D$4,($D$5-B4327+1)/365,$D$6/365)),0)</f>
        <v>0</v>
      </c>
      <c r="O4327" s="28">
        <f>'Data &amp; Parameter'!$E$16*'Data &amp; Parameter'!$E$17*('Data &amp; Parameter'!$E$18+'Data &amp; Parameter'!$E$19)*'Data &amp; Parameter'!$E$20*'Data &amp; Parameter'!$E$37*N4327</f>
        <v>0</v>
      </c>
      <c r="P4327">
        <f>ROUNDUP(IF(D4327&gt;$D$4,0,($D$4-D4327+1)/365),0)</f>
        <v>0</v>
      </c>
      <c r="Q4327">
        <f>ROUNDUP(IF(D4327&gt;$D$5,0,($D$5-D4327+1)/365),0)</f>
        <v>0</v>
      </c>
      <c r="R4327" s="28">
        <f>IF(OR(P4327=1,Q4327=1),IF(D4327+364&lt;=$D$5,(D4327+364-$D$4+1)/365,IF(D4327&gt;$D$4,($D$5-D4327+1)/365,$D$6/365)),0)</f>
        <v>0</v>
      </c>
      <c r="S4327" s="28">
        <f>'Data &amp; Parameter'!$E$16*'Data &amp; Parameter'!$E$17*('Data &amp; Parameter'!$E$18+'Data &amp; Parameter'!$E$19)*'Data &amp; Parameter'!$E$20*'Data &amp; Parameter'!$E$37*R4327</f>
        <v>0</v>
      </c>
      <c r="T4327" s="28">
        <f t="shared" si="67"/>
        <v>0</v>
      </c>
    </row>
    <row r="4328" spans="1:20" ht="15.75" customHeight="1" x14ac:dyDescent="0.35">
      <c r="A4328">
        <v>4321</v>
      </c>
      <c r="B4328" s="76">
        <v>44256.564282407402</v>
      </c>
      <c r="C4328" s="1" t="s">
        <v>13693</v>
      </c>
      <c r="D4328" s="76">
        <v>44256.564965277779</v>
      </c>
      <c r="E4328" s="1" t="s">
        <v>13694</v>
      </c>
      <c r="F4328" s="1" t="s">
        <v>13695</v>
      </c>
      <c r="G4328" s="1" t="s">
        <v>123</v>
      </c>
      <c r="H4328" s="1" t="s">
        <v>124</v>
      </c>
      <c r="I4328" s="1" t="s">
        <v>125</v>
      </c>
      <c r="J4328" s="1" t="s">
        <v>11834</v>
      </c>
      <c r="K4328" s="1" t="s">
        <v>11834</v>
      </c>
      <c r="L4328">
        <f>ROUNDUP(IF(B4328&gt;$D$4,0,($D$4-B4328+1)/365),0)</f>
        <v>0</v>
      </c>
      <c r="M4328">
        <f>ROUNDUP(IF(B4328&gt;$D$5,0,($D$5-B4328+1)/365),0)</f>
        <v>0</v>
      </c>
      <c r="N4328" s="28">
        <f>IF(OR(L4328=1,M4328=1),IF(B4328+364&lt;=$D$5,(B4328+364-$D$4+1)/365,IF(B4328&gt;$D$4,($D$5-B4328+1)/365,$D$6/365)),0)</f>
        <v>0</v>
      </c>
      <c r="O4328" s="28">
        <f>'Data &amp; Parameter'!$E$16*'Data &amp; Parameter'!$E$17*('Data &amp; Parameter'!$E$18+'Data &amp; Parameter'!$E$19)*'Data &amp; Parameter'!$E$20*'Data &amp; Parameter'!$E$37*N4328</f>
        <v>0</v>
      </c>
      <c r="P4328">
        <f>ROUNDUP(IF(D4328&gt;$D$4,0,($D$4-D4328+1)/365),0)</f>
        <v>0</v>
      </c>
      <c r="Q4328">
        <f>ROUNDUP(IF(D4328&gt;$D$5,0,($D$5-D4328+1)/365),0)</f>
        <v>0</v>
      </c>
      <c r="R4328" s="28">
        <f>IF(OR(P4328=1,Q4328=1),IF(D4328+364&lt;=$D$5,(D4328+364-$D$4+1)/365,IF(D4328&gt;$D$4,($D$5-D4328+1)/365,$D$6/365)),0)</f>
        <v>0</v>
      </c>
      <c r="S4328" s="28">
        <f>'Data &amp; Parameter'!$E$16*'Data &amp; Parameter'!$E$17*('Data &amp; Parameter'!$E$18+'Data &amp; Parameter'!$E$19)*'Data &amp; Parameter'!$E$20*'Data &amp; Parameter'!$E$37*R4328</f>
        <v>0</v>
      </c>
      <c r="T4328" s="28">
        <f t="shared" si="67"/>
        <v>0</v>
      </c>
    </row>
    <row r="4329" spans="1:20" ht="15.75" customHeight="1" x14ac:dyDescent="0.35">
      <c r="A4329">
        <v>4322</v>
      </c>
      <c r="B4329" s="76">
        <v>44256.564675925925</v>
      </c>
      <c r="C4329" s="1" t="s">
        <v>13696</v>
      </c>
      <c r="D4329" s="76">
        <v>44256.566655092596</v>
      </c>
      <c r="E4329" s="1" t="s">
        <v>13697</v>
      </c>
      <c r="F4329" s="1" t="s">
        <v>13698</v>
      </c>
      <c r="G4329" s="1" t="s">
        <v>123</v>
      </c>
      <c r="H4329" s="1" t="s">
        <v>729</v>
      </c>
      <c r="I4329" s="1" t="s">
        <v>125</v>
      </c>
      <c r="J4329" s="1" t="s">
        <v>9415</v>
      </c>
      <c r="K4329" s="1" t="s">
        <v>9415</v>
      </c>
      <c r="L4329">
        <f>ROUNDUP(IF(B4329&gt;$D$4,0,($D$4-B4329+1)/365),0)</f>
        <v>0</v>
      </c>
      <c r="M4329">
        <f>ROUNDUP(IF(B4329&gt;$D$5,0,($D$5-B4329+1)/365),0)</f>
        <v>0</v>
      </c>
      <c r="N4329" s="28">
        <f>IF(OR(L4329=1,M4329=1),IF(B4329+364&lt;=$D$5,(B4329+364-$D$4+1)/365,IF(B4329&gt;$D$4,($D$5-B4329+1)/365,$D$6/365)),0)</f>
        <v>0</v>
      </c>
      <c r="O4329" s="28">
        <f>'Data &amp; Parameter'!$E$16*'Data &amp; Parameter'!$E$17*('Data &amp; Parameter'!$E$18+'Data &amp; Parameter'!$E$19)*'Data &amp; Parameter'!$E$20*'Data &amp; Parameter'!$E$37*N4329</f>
        <v>0</v>
      </c>
      <c r="P4329">
        <f>ROUNDUP(IF(D4329&gt;$D$4,0,($D$4-D4329+1)/365),0)</f>
        <v>0</v>
      </c>
      <c r="Q4329">
        <f>ROUNDUP(IF(D4329&gt;$D$5,0,($D$5-D4329+1)/365),0)</f>
        <v>0</v>
      </c>
      <c r="R4329" s="28">
        <f>IF(OR(P4329=1,Q4329=1),IF(D4329+364&lt;=$D$5,(D4329+364-$D$4+1)/365,IF(D4329&gt;$D$4,($D$5-D4329+1)/365,$D$6/365)),0)</f>
        <v>0</v>
      </c>
      <c r="S4329" s="28">
        <f>'Data &amp; Parameter'!$E$16*'Data &amp; Parameter'!$E$17*('Data &amp; Parameter'!$E$18+'Data &amp; Parameter'!$E$19)*'Data &amp; Parameter'!$E$20*'Data &amp; Parameter'!$E$37*R4329</f>
        <v>0</v>
      </c>
      <c r="T4329" s="28">
        <f t="shared" si="67"/>
        <v>0</v>
      </c>
    </row>
    <row r="4330" spans="1:20" ht="15.75" customHeight="1" x14ac:dyDescent="0.35">
      <c r="A4330">
        <v>4323</v>
      </c>
      <c r="B4330" s="76">
        <v>44256.565520833334</v>
      </c>
      <c r="C4330" s="1" t="s">
        <v>13699</v>
      </c>
      <c r="D4330" s="76">
        <v>44256.56658564815</v>
      </c>
      <c r="E4330" s="1" t="s">
        <v>13700</v>
      </c>
      <c r="F4330" s="1" t="s">
        <v>13701</v>
      </c>
      <c r="G4330" s="1" t="s">
        <v>123</v>
      </c>
      <c r="H4330" s="1" t="s">
        <v>124</v>
      </c>
      <c r="I4330" s="1" t="s">
        <v>125</v>
      </c>
      <c r="J4330" s="1" t="s">
        <v>11820</v>
      </c>
      <c r="K4330" s="1" t="s">
        <v>13689</v>
      </c>
      <c r="L4330">
        <f>ROUNDUP(IF(B4330&gt;$D$4,0,($D$4-B4330+1)/365),0)</f>
        <v>0</v>
      </c>
      <c r="M4330">
        <f>ROUNDUP(IF(B4330&gt;$D$5,0,($D$5-B4330+1)/365),0)</f>
        <v>0</v>
      </c>
      <c r="N4330" s="28">
        <f>IF(OR(L4330=1,M4330=1),IF(B4330+364&lt;=$D$5,(B4330+364-$D$4+1)/365,IF(B4330&gt;$D$4,($D$5-B4330+1)/365,$D$6/365)),0)</f>
        <v>0</v>
      </c>
      <c r="O4330" s="28">
        <f>'Data &amp; Parameter'!$E$16*'Data &amp; Parameter'!$E$17*('Data &amp; Parameter'!$E$18+'Data &amp; Parameter'!$E$19)*'Data &amp; Parameter'!$E$20*'Data &amp; Parameter'!$E$37*N4330</f>
        <v>0</v>
      </c>
      <c r="P4330">
        <f>ROUNDUP(IF(D4330&gt;$D$4,0,($D$4-D4330+1)/365),0)</f>
        <v>0</v>
      </c>
      <c r="Q4330">
        <f>ROUNDUP(IF(D4330&gt;$D$5,0,($D$5-D4330+1)/365),0)</f>
        <v>0</v>
      </c>
      <c r="R4330" s="28">
        <f>IF(OR(P4330=1,Q4330=1),IF(D4330+364&lt;=$D$5,(D4330+364-$D$4+1)/365,IF(D4330&gt;$D$4,($D$5-D4330+1)/365,$D$6/365)),0)</f>
        <v>0</v>
      </c>
      <c r="S4330" s="28">
        <f>'Data &amp; Parameter'!$E$16*'Data &amp; Parameter'!$E$17*('Data &amp; Parameter'!$E$18+'Data &amp; Parameter'!$E$19)*'Data &amp; Parameter'!$E$20*'Data &amp; Parameter'!$E$37*R4330</f>
        <v>0</v>
      </c>
      <c r="T4330" s="28">
        <f t="shared" si="67"/>
        <v>0</v>
      </c>
    </row>
    <row r="4331" spans="1:20" ht="15.75" customHeight="1" x14ac:dyDescent="0.35">
      <c r="A4331">
        <v>4324</v>
      </c>
      <c r="B4331" s="76">
        <v>44256.567766203705</v>
      </c>
      <c r="C4331" s="1" t="s">
        <v>13702</v>
      </c>
      <c r="D4331" s="76">
        <v>44256.568715277783</v>
      </c>
      <c r="E4331" s="1" t="s">
        <v>13703</v>
      </c>
      <c r="F4331" s="1" t="s">
        <v>13704</v>
      </c>
      <c r="G4331" s="1" t="s">
        <v>123</v>
      </c>
      <c r="H4331" s="1" t="s">
        <v>124</v>
      </c>
      <c r="I4331" s="1" t="s">
        <v>125</v>
      </c>
      <c r="J4331" s="1" t="s">
        <v>11834</v>
      </c>
      <c r="K4331" s="1" t="s">
        <v>11834</v>
      </c>
      <c r="L4331">
        <f>ROUNDUP(IF(B4331&gt;$D$4,0,($D$4-B4331+1)/365),0)</f>
        <v>0</v>
      </c>
      <c r="M4331">
        <f>ROUNDUP(IF(B4331&gt;$D$5,0,($D$5-B4331+1)/365),0)</f>
        <v>0</v>
      </c>
      <c r="N4331" s="28">
        <f>IF(OR(L4331=1,M4331=1),IF(B4331+364&lt;=$D$5,(B4331+364-$D$4+1)/365,IF(B4331&gt;$D$4,($D$5-B4331+1)/365,$D$6/365)),0)</f>
        <v>0</v>
      </c>
      <c r="O4331" s="28">
        <f>'Data &amp; Parameter'!$E$16*'Data &amp; Parameter'!$E$17*('Data &amp; Parameter'!$E$18+'Data &amp; Parameter'!$E$19)*'Data &amp; Parameter'!$E$20*'Data &amp; Parameter'!$E$37*N4331</f>
        <v>0</v>
      </c>
      <c r="P4331">
        <f>ROUNDUP(IF(D4331&gt;$D$4,0,($D$4-D4331+1)/365),0)</f>
        <v>0</v>
      </c>
      <c r="Q4331">
        <f>ROUNDUP(IF(D4331&gt;$D$5,0,($D$5-D4331+1)/365),0)</f>
        <v>0</v>
      </c>
      <c r="R4331" s="28">
        <f>IF(OR(P4331=1,Q4331=1),IF(D4331+364&lt;=$D$5,(D4331+364-$D$4+1)/365,IF(D4331&gt;$D$4,($D$5-D4331+1)/365,$D$6/365)),0)</f>
        <v>0</v>
      </c>
      <c r="S4331" s="28">
        <f>'Data &amp; Parameter'!$E$16*'Data &amp; Parameter'!$E$17*('Data &amp; Parameter'!$E$18+'Data &amp; Parameter'!$E$19)*'Data &amp; Parameter'!$E$20*'Data &amp; Parameter'!$E$37*R4331</f>
        <v>0</v>
      </c>
      <c r="T4331" s="28">
        <f t="shared" si="67"/>
        <v>0</v>
      </c>
    </row>
    <row r="4332" spans="1:20" ht="15.75" customHeight="1" x14ac:dyDescent="0.35">
      <c r="A4332">
        <v>4325</v>
      </c>
      <c r="B4332" s="76">
        <v>44256.568159722221</v>
      </c>
      <c r="C4332" s="1" t="s">
        <v>13705</v>
      </c>
      <c r="D4332" s="76">
        <v>44256.568981481483</v>
      </c>
      <c r="E4332" s="1" t="s">
        <v>13706</v>
      </c>
      <c r="F4332" s="1" t="s">
        <v>13707</v>
      </c>
      <c r="G4332" s="1" t="s">
        <v>123</v>
      </c>
      <c r="H4332" s="1" t="s">
        <v>124</v>
      </c>
      <c r="I4332" s="1" t="s">
        <v>125</v>
      </c>
      <c r="J4332" s="1" t="s">
        <v>9415</v>
      </c>
      <c r="K4332" s="1" t="s">
        <v>9415</v>
      </c>
      <c r="L4332">
        <f>ROUNDUP(IF(B4332&gt;$D$4,0,($D$4-B4332+1)/365),0)</f>
        <v>0</v>
      </c>
      <c r="M4332">
        <f>ROUNDUP(IF(B4332&gt;$D$5,0,($D$5-B4332+1)/365),0)</f>
        <v>0</v>
      </c>
      <c r="N4332" s="28">
        <f>IF(OR(L4332=1,M4332=1),IF(B4332+364&lt;=$D$5,(B4332+364-$D$4+1)/365,IF(B4332&gt;$D$4,($D$5-B4332+1)/365,$D$6/365)),0)</f>
        <v>0</v>
      </c>
      <c r="O4332" s="28">
        <f>'Data &amp; Parameter'!$E$16*'Data &amp; Parameter'!$E$17*('Data &amp; Parameter'!$E$18+'Data &amp; Parameter'!$E$19)*'Data &amp; Parameter'!$E$20*'Data &amp; Parameter'!$E$37*N4332</f>
        <v>0</v>
      </c>
      <c r="P4332">
        <f>ROUNDUP(IF(D4332&gt;$D$4,0,($D$4-D4332+1)/365),0)</f>
        <v>0</v>
      </c>
      <c r="Q4332">
        <f>ROUNDUP(IF(D4332&gt;$D$5,0,($D$5-D4332+1)/365),0)</f>
        <v>0</v>
      </c>
      <c r="R4332" s="28">
        <f>IF(OR(P4332=1,Q4332=1),IF(D4332+364&lt;=$D$5,(D4332+364-$D$4+1)/365,IF(D4332&gt;$D$4,($D$5-D4332+1)/365,$D$6/365)),0)</f>
        <v>0</v>
      </c>
      <c r="S4332" s="28">
        <f>'Data &amp; Parameter'!$E$16*'Data &amp; Parameter'!$E$17*('Data &amp; Parameter'!$E$18+'Data &amp; Parameter'!$E$19)*'Data &amp; Parameter'!$E$20*'Data &amp; Parameter'!$E$37*R4332</f>
        <v>0</v>
      </c>
      <c r="T4332" s="28">
        <f t="shared" si="67"/>
        <v>0</v>
      </c>
    </row>
    <row r="4333" spans="1:20" ht="15.75" customHeight="1" x14ac:dyDescent="0.35">
      <c r="A4333">
        <v>4326</v>
      </c>
      <c r="B4333" s="76">
        <v>44256.568275462967</v>
      </c>
      <c r="C4333" s="1" t="s">
        <v>13708</v>
      </c>
      <c r="D4333" s="76">
        <v>44256.568796296298</v>
      </c>
      <c r="E4333" s="1" t="s">
        <v>13709</v>
      </c>
      <c r="F4333" s="1" t="s">
        <v>13710</v>
      </c>
      <c r="G4333" s="1" t="s">
        <v>123</v>
      </c>
      <c r="H4333" s="1" t="s">
        <v>124</v>
      </c>
      <c r="I4333" s="1" t="s">
        <v>125</v>
      </c>
      <c r="J4333" s="1" t="s">
        <v>11820</v>
      </c>
      <c r="K4333" s="1" t="s">
        <v>13689</v>
      </c>
      <c r="L4333">
        <f>ROUNDUP(IF(B4333&gt;$D$4,0,($D$4-B4333+1)/365),0)</f>
        <v>0</v>
      </c>
      <c r="M4333">
        <f>ROUNDUP(IF(B4333&gt;$D$5,0,($D$5-B4333+1)/365),0)</f>
        <v>0</v>
      </c>
      <c r="N4333" s="28">
        <f>IF(OR(L4333=1,M4333=1),IF(B4333+364&lt;=$D$5,(B4333+364-$D$4+1)/365,IF(B4333&gt;$D$4,($D$5-B4333+1)/365,$D$6/365)),0)</f>
        <v>0</v>
      </c>
      <c r="O4333" s="28">
        <f>'Data &amp; Parameter'!$E$16*'Data &amp; Parameter'!$E$17*('Data &amp; Parameter'!$E$18+'Data &amp; Parameter'!$E$19)*'Data &amp; Parameter'!$E$20*'Data &amp; Parameter'!$E$37*N4333</f>
        <v>0</v>
      </c>
      <c r="P4333">
        <f>ROUNDUP(IF(D4333&gt;$D$4,0,($D$4-D4333+1)/365),0)</f>
        <v>0</v>
      </c>
      <c r="Q4333">
        <f>ROUNDUP(IF(D4333&gt;$D$5,0,($D$5-D4333+1)/365),0)</f>
        <v>0</v>
      </c>
      <c r="R4333" s="28">
        <f>IF(OR(P4333=1,Q4333=1),IF(D4333+364&lt;=$D$5,(D4333+364-$D$4+1)/365,IF(D4333&gt;$D$4,($D$5-D4333+1)/365,$D$6/365)),0)</f>
        <v>0</v>
      </c>
      <c r="S4333" s="28">
        <f>'Data &amp; Parameter'!$E$16*'Data &amp; Parameter'!$E$17*('Data &amp; Parameter'!$E$18+'Data &amp; Parameter'!$E$19)*'Data &amp; Parameter'!$E$20*'Data &amp; Parameter'!$E$37*R4333</f>
        <v>0</v>
      </c>
      <c r="T4333" s="28">
        <f t="shared" si="67"/>
        <v>0</v>
      </c>
    </row>
    <row r="4334" spans="1:20" ht="15.75" customHeight="1" x14ac:dyDescent="0.35">
      <c r="A4334">
        <v>4327</v>
      </c>
      <c r="B4334" s="76">
        <v>44256.56895833333</v>
      </c>
      <c r="C4334" s="1" t="s">
        <v>13711</v>
      </c>
      <c r="D4334" s="76">
        <v>44256.569722222222</v>
      </c>
      <c r="E4334" s="1" t="s">
        <v>13712</v>
      </c>
      <c r="F4334" s="1" t="s">
        <v>13713</v>
      </c>
      <c r="G4334" s="1" t="s">
        <v>123</v>
      </c>
      <c r="H4334" s="1" t="s">
        <v>729</v>
      </c>
      <c r="I4334" s="1" t="s">
        <v>125</v>
      </c>
      <c r="J4334" s="1" t="s">
        <v>9415</v>
      </c>
      <c r="K4334" s="1" t="s">
        <v>9415</v>
      </c>
      <c r="L4334">
        <f>ROUNDUP(IF(B4334&gt;$D$4,0,($D$4-B4334+1)/365),0)</f>
        <v>0</v>
      </c>
      <c r="M4334">
        <f>ROUNDUP(IF(B4334&gt;$D$5,0,($D$5-B4334+1)/365),0)</f>
        <v>0</v>
      </c>
      <c r="N4334" s="28">
        <f>IF(OR(L4334=1,M4334=1),IF(B4334+364&lt;=$D$5,(B4334+364-$D$4+1)/365,IF(B4334&gt;$D$4,($D$5-B4334+1)/365,$D$6/365)),0)</f>
        <v>0</v>
      </c>
      <c r="O4334" s="28">
        <f>'Data &amp; Parameter'!$E$16*'Data &amp; Parameter'!$E$17*('Data &amp; Parameter'!$E$18+'Data &amp; Parameter'!$E$19)*'Data &amp; Parameter'!$E$20*'Data &amp; Parameter'!$E$37*N4334</f>
        <v>0</v>
      </c>
      <c r="P4334">
        <f>ROUNDUP(IF(D4334&gt;$D$4,0,($D$4-D4334+1)/365),0)</f>
        <v>0</v>
      </c>
      <c r="Q4334">
        <f>ROUNDUP(IF(D4334&gt;$D$5,0,($D$5-D4334+1)/365),0)</f>
        <v>0</v>
      </c>
      <c r="R4334" s="28">
        <f>IF(OR(P4334=1,Q4334=1),IF(D4334+364&lt;=$D$5,(D4334+364-$D$4+1)/365,IF(D4334&gt;$D$4,($D$5-D4334+1)/365,$D$6/365)),0)</f>
        <v>0</v>
      </c>
      <c r="S4334" s="28">
        <f>'Data &amp; Parameter'!$E$16*'Data &amp; Parameter'!$E$17*('Data &amp; Parameter'!$E$18+'Data &amp; Parameter'!$E$19)*'Data &amp; Parameter'!$E$20*'Data &amp; Parameter'!$E$37*R4334</f>
        <v>0</v>
      </c>
      <c r="T4334" s="28">
        <f t="shared" si="67"/>
        <v>0</v>
      </c>
    </row>
    <row r="4335" spans="1:20" ht="15.75" customHeight="1" x14ac:dyDescent="0.35">
      <c r="A4335">
        <v>4328</v>
      </c>
      <c r="B4335" s="76">
        <v>44256.569722222222</v>
      </c>
      <c r="C4335" s="1" t="s">
        <v>13714</v>
      </c>
      <c r="D4335" s="76">
        <v>44256.570821759262</v>
      </c>
      <c r="E4335" s="1" t="s">
        <v>13715</v>
      </c>
      <c r="F4335" s="1" t="s">
        <v>13716</v>
      </c>
      <c r="G4335" s="1" t="s">
        <v>123</v>
      </c>
      <c r="H4335" s="1" t="s">
        <v>124</v>
      </c>
      <c r="I4335" s="1" t="s">
        <v>125</v>
      </c>
      <c r="J4335" s="1" t="s">
        <v>12074</v>
      </c>
      <c r="K4335" s="1" t="s">
        <v>13386</v>
      </c>
      <c r="L4335">
        <f>ROUNDUP(IF(B4335&gt;$D$4,0,($D$4-B4335+1)/365),0)</f>
        <v>0</v>
      </c>
      <c r="M4335">
        <f>ROUNDUP(IF(B4335&gt;$D$5,0,($D$5-B4335+1)/365),0)</f>
        <v>0</v>
      </c>
      <c r="N4335" s="28">
        <f>IF(OR(L4335=1,M4335=1),IF(B4335+364&lt;=$D$5,(B4335+364-$D$4+1)/365,IF(B4335&gt;$D$4,($D$5-B4335+1)/365,$D$6/365)),0)</f>
        <v>0</v>
      </c>
      <c r="O4335" s="28">
        <f>'Data &amp; Parameter'!$E$16*'Data &amp; Parameter'!$E$17*('Data &amp; Parameter'!$E$18+'Data &amp; Parameter'!$E$19)*'Data &amp; Parameter'!$E$20*'Data &amp; Parameter'!$E$37*N4335</f>
        <v>0</v>
      </c>
      <c r="P4335">
        <f>ROUNDUP(IF(D4335&gt;$D$4,0,($D$4-D4335+1)/365),0)</f>
        <v>0</v>
      </c>
      <c r="Q4335">
        <f>ROUNDUP(IF(D4335&gt;$D$5,0,($D$5-D4335+1)/365),0)</f>
        <v>0</v>
      </c>
      <c r="R4335" s="28">
        <f>IF(OR(P4335=1,Q4335=1),IF(D4335+364&lt;=$D$5,(D4335+364-$D$4+1)/365,IF(D4335&gt;$D$4,($D$5-D4335+1)/365,$D$6/365)),0)</f>
        <v>0</v>
      </c>
      <c r="S4335" s="28">
        <f>'Data &amp; Parameter'!$E$16*'Data &amp; Parameter'!$E$17*('Data &amp; Parameter'!$E$18+'Data &amp; Parameter'!$E$19)*'Data &amp; Parameter'!$E$20*'Data &amp; Parameter'!$E$37*R4335</f>
        <v>0</v>
      </c>
      <c r="T4335" s="28">
        <f t="shared" si="67"/>
        <v>0</v>
      </c>
    </row>
    <row r="4336" spans="1:20" ht="15.75" customHeight="1" x14ac:dyDescent="0.35">
      <c r="A4336">
        <v>4329</v>
      </c>
      <c r="B4336" s="76">
        <v>44256.570532407408</v>
      </c>
      <c r="C4336" s="1" t="s">
        <v>13717</v>
      </c>
      <c r="D4336" s="76">
        <v>44256.571203703701</v>
      </c>
      <c r="E4336" s="1" t="s">
        <v>13718</v>
      </c>
      <c r="F4336" s="1" t="s">
        <v>13719</v>
      </c>
      <c r="G4336" s="1" t="s">
        <v>123</v>
      </c>
      <c r="H4336" s="1" t="s">
        <v>124</v>
      </c>
      <c r="I4336" s="1" t="s">
        <v>125</v>
      </c>
      <c r="J4336" s="1" t="s">
        <v>11820</v>
      </c>
      <c r="K4336" s="1" t="s">
        <v>13720</v>
      </c>
      <c r="L4336">
        <f>ROUNDUP(IF(B4336&gt;$D$4,0,($D$4-B4336+1)/365),0)</f>
        <v>0</v>
      </c>
      <c r="M4336">
        <f>ROUNDUP(IF(B4336&gt;$D$5,0,($D$5-B4336+1)/365),0)</f>
        <v>0</v>
      </c>
      <c r="N4336" s="28">
        <f>IF(OR(L4336=1,M4336=1),IF(B4336+364&lt;=$D$5,(B4336+364-$D$4+1)/365,IF(B4336&gt;$D$4,($D$5-B4336+1)/365,$D$6/365)),0)</f>
        <v>0</v>
      </c>
      <c r="O4336" s="28">
        <f>'Data &amp; Parameter'!$E$16*'Data &amp; Parameter'!$E$17*('Data &amp; Parameter'!$E$18+'Data &amp; Parameter'!$E$19)*'Data &amp; Parameter'!$E$20*'Data &amp; Parameter'!$E$37*N4336</f>
        <v>0</v>
      </c>
      <c r="P4336">
        <f>ROUNDUP(IF(D4336&gt;$D$4,0,($D$4-D4336+1)/365),0)</f>
        <v>0</v>
      </c>
      <c r="Q4336">
        <f>ROUNDUP(IF(D4336&gt;$D$5,0,($D$5-D4336+1)/365),0)</f>
        <v>0</v>
      </c>
      <c r="R4336" s="28">
        <f>IF(OR(P4336=1,Q4336=1),IF(D4336+364&lt;=$D$5,(D4336+364-$D$4+1)/365,IF(D4336&gt;$D$4,($D$5-D4336+1)/365,$D$6/365)),0)</f>
        <v>0</v>
      </c>
      <c r="S4336" s="28">
        <f>'Data &amp; Parameter'!$E$16*'Data &amp; Parameter'!$E$17*('Data &amp; Parameter'!$E$18+'Data &amp; Parameter'!$E$19)*'Data &amp; Parameter'!$E$20*'Data &amp; Parameter'!$E$37*R4336</f>
        <v>0</v>
      </c>
      <c r="T4336" s="28">
        <f t="shared" si="67"/>
        <v>0</v>
      </c>
    </row>
    <row r="4337" spans="1:20" ht="15.75" customHeight="1" x14ac:dyDescent="0.35">
      <c r="A4337">
        <v>4330</v>
      </c>
      <c r="B4337" s="76">
        <v>44256.571192129632</v>
      </c>
      <c r="C4337" s="1" t="s">
        <v>13721</v>
      </c>
      <c r="D4337" s="76">
        <v>44256.571956018517</v>
      </c>
      <c r="E4337" s="1" t="s">
        <v>13722</v>
      </c>
      <c r="F4337" s="1" t="s">
        <v>13723</v>
      </c>
      <c r="G4337" s="1" t="s">
        <v>123</v>
      </c>
      <c r="H4337" s="1" t="s">
        <v>124</v>
      </c>
      <c r="I4337" s="1" t="s">
        <v>125</v>
      </c>
      <c r="J4337" s="1" t="s">
        <v>9415</v>
      </c>
      <c r="K4337" s="1" t="s">
        <v>9415</v>
      </c>
      <c r="L4337">
        <f>ROUNDUP(IF(B4337&gt;$D$4,0,($D$4-B4337+1)/365),0)</f>
        <v>0</v>
      </c>
      <c r="M4337">
        <f>ROUNDUP(IF(B4337&gt;$D$5,0,($D$5-B4337+1)/365),0)</f>
        <v>0</v>
      </c>
      <c r="N4337" s="28">
        <f>IF(OR(L4337=1,M4337=1),IF(B4337+364&lt;=$D$5,(B4337+364-$D$4+1)/365,IF(B4337&gt;$D$4,($D$5-B4337+1)/365,$D$6/365)),0)</f>
        <v>0</v>
      </c>
      <c r="O4337" s="28">
        <f>'Data &amp; Parameter'!$E$16*'Data &amp; Parameter'!$E$17*('Data &amp; Parameter'!$E$18+'Data &amp; Parameter'!$E$19)*'Data &amp; Parameter'!$E$20*'Data &amp; Parameter'!$E$37*N4337</f>
        <v>0</v>
      </c>
      <c r="P4337">
        <f>ROUNDUP(IF(D4337&gt;$D$4,0,($D$4-D4337+1)/365),0)</f>
        <v>0</v>
      </c>
      <c r="Q4337">
        <f>ROUNDUP(IF(D4337&gt;$D$5,0,($D$5-D4337+1)/365),0)</f>
        <v>0</v>
      </c>
      <c r="R4337" s="28">
        <f>IF(OR(P4337=1,Q4337=1),IF(D4337+364&lt;=$D$5,(D4337+364-$D$4+1)/365,IF(D4337&gt;$D$4,($D$5-D4337+1)/365,$D$6/365)),0)</f>
        <v>0</v>
      </c>
      <c r="S4337" s="28">
        <f>'Data &amp; Parameter'!$E$16*'Data &amp; Parameter'!$E$17*('Data &amp; Parameter'!$E$18+'Data &amp; Parameter'!$E$19)*'Data &amp; Parameter'!$E$20*'Data &amp; Parameter'!$E$37*R4337</f>
        <v>0</v>
      </c>
      <c r="T4337" s="28">
        <f t="shared" si="67"/>
        <v>0</v>
      </c>
    </row>
    <row r="4338" spans="1:20" ht="15.75" customHeight="1" x14ac:dyDescent="0.35">
      <c r="A4338">
        <v>4331</v>
      </c>
      <c r="B4338" s="76">
        <v>44256.571412037039</v>
      </c>
      <c r="C4338" s="1" t="s">
        <v>13724</v>
      </c>
      <c r="D4338" s="76">
        <v>44256.572013888886</v>
      </c>
      <c r="E4338" s="1" t="s">
        <v>13725</v>
      </c>
      <c r="F4338" s="1" t="s">
        <v>13726</v>
      </c>
      <c r="G4338" s="1" t="s">
        <v>123</v>
      </c>
      <c r="H4338" s="1" t="s">
        <v>124</v>
      </c>
      <c r="I4338" s="1" t="s">
        <v>125</v>
      </c>
      <c r="J4338" s="1" t="s">
        <v>11834</v>
      </c>
      <c r="K4338" s="1" t="s">
        <v>11834</v>
      </c>
      <c r="L4338">
        <f>ROUNDUP(IF(B4338&gt;$D$4,0,($D$4-B4338+1)/365),0)</f>
        <v>0</v>
      </c>
      <c r="M4338">
        <f>ROUNDUP(IF(B4338&gt;$D$5,0,($D$5-B4338+1)/365),0)</f>
        <v>0</v>
      </c>
      <c r="N4338" s="28">
        <f>IF(OR(L4338=1,M4338=1),IF(B4338+364&lt;=$D$5,(B4338+364-$D$4+1)/365,IF(B4338&gt;$D$4,($D$5-B4338+1)/365,$D$6/365)),0)</f>
        <v>0</v>
      </c>
      <c r="O4338" s="28">
        <f>'Data &amp; Parameter'!$E$16*'Data &amp; Parameter'!$E$17*('Data &amp; Parameter'!$E$18+'Data &amp; Parameter'!$E$19)*'Data &amp; Parameter'!$E$20*'Data &amp; Parameter'!$E$37*N4338</f>
        <v>0</v>
      </c>
      <c r="P4338">
        <f>ROUNDUP(IF(D4338&gt;$D$4,0,($D$4-D4338+1)/365),0)</f>
        <v>0</v>
      </c>
      <c r="Q4338">
        <f>ROUNDUP(IF(D4338&gt;$D$5,0,($D$5-D4338+1)/365),0)</f>
        <v>0</v>
      </c>
      <c r="R4338" s="28">
        <f>IF(OR(P4338=1,Q4338=1),IF(D4338+364&lt;=$D$5,(D4338+364-$D$4+1)/365,IF(D4338&gt;$D$4,($D$5-D4338+1)/365,$D$6/365)),0)</f>
        <v>0</v>
      </c>
      <c r="S4338" s="28">
        <f>'Data &amp; Parameter'!$E$16*'Data &amp; Parameter'!$E$17*('Data &amp; Parameter'!$E$18+'Data &amp; Parameter'!$E$19)*'Data &amp; Parameter'!$E$20*'Data &amp; Parameter'!$E$37*R4338</f>
        <v>0</v>
      </c>
      <c r="T4338" s="28">
        <f t="shared" si="67"/>
        <v>0</v>
      </c>
    </row>
    <row r="4339" spans="1:20" ht="15.75" customHeight="1" x14ac:dyDescent="0.35">
      <c r="A4339">
        <v>4332</v>
      </c>
      <c r="B4339" s="76">
        <v>44256.572835648149</v>
      </c>
      <c r="C4339" s="1" t="s">
        <v>13727</v>
      </c>
      <c r="D4339" s="76">
        <v>44256.573703703703</v>
      </c>
      <c r="E4339" s="1" t="s">
        <v>13728</v>
      </c>
      <c r="F4339" s="1" t="s">
        <v>13729</v>
      </c>
      <c r="G4339" s="1" t="s">
        <v>123</v>
      </c>
      <c r="H4339" s="1" t="s">
        <v>729</v>
      </c>
      <c r="I4339" s="1" t="s">
        <v>125</v>
      </c>
      <c r="J4339" s="1" t="s">
        <v>9415</v>
      </c>
      <c r="K4339" s="1" t="s">
        <v>9415</v>
      </c>
      <c r="L4339">
        <f>ROUNDUP(IF(B4339&gt;$D$4,0,($D$4-B4339+1)/365),0)</f>
        <v>0</v>
      </c>
      <c r="M4339">
        <f>ROUNDUP(IF(B4339&gt;$D$5,0,($D$5-B4339+1)/365),0)</f>
        <v>0</v>
      </c>
      <c r="N4339" s="28">
        <f>IF(OR(L4339=1,M4339=1),IF(B4339+364&lt;=$D$5,(B4339+364-$D$4+1)/365,IF(B4339&gt;$D$4,($D$5-B4339+1)/365,$D$6/365)),0)</f>
        <v>0</v>
      </c>
      <c r="O4339" s="28">
        <f>'Data &amp; Parameter'!$E$16*'Data &amp; Parameter'!$E$17*('Data &amp; Parameter'!$E$18+'Data &amp; Parameter'!$E$19)*'Data &amp; Parameter'!$E$20*'Data &amp; Parameter'!$E$37*N4339</f>
        <v>0</v>
      </c>
      <c r="P4339">
        <f>ROUNDUP(IF(D4339&gt;$D$4,0,($D$4-D4339+1)/365),0)</f>
        <v>0</v>
      </c>
      <c r="Q4339">
        <f>ROUNDUP(IF(D4339&gt;$D$5,0,($D$5-D4339+1)/365),0)</f>
        <v>0</v>
      </c>
      <c r="R4339" s="28">
        <f>IF(OR(P4339=1,Q4339=1),IF(D4339+364&lt;=$D$5,(D4339+364-$D$4+1)/365,IF(D4339&gt;$D$4,($D$5-D4339+1)/365,$D$6/365)),0)</f>
        <v>0</v>
      </c>
      <c r="S4339" s="28">
        <f>'Data &amp; Parameter'!$E$16*'Data &amp; Parameter'!$E$17*('Data &amp; Parameter'!$E$18+'Data &amp; Parameter'!$E$19)*'Data &amp; Parameter'!$E$20*'Data &amp; Parameter'!$E$37*R4339</f>
        <v>0</v>
      </c>
      <c r="T4339" s="28">
        <f t="shared" si="67"/>
        <v>0</v>
      </c>
    </row>
    <row r="4340" spans="1:20" ht="15.75" customHeight="1" x14ac:dyDescent="0.35">
      <c r="A4340">
        <v>4333</v>
      </c>
      <c r="B4340" s="76">
        <v>44256.573449074072</v>
      </c>
      <c r="C4340" s="1" t="s">
        <v>13730</v>
      </c>
      <c r="D4340" s="76">
        <v>44256.573900462958</v>
      </c>
      <c r="E4340" s="1" t="s">
        <v>13731</v>
      </c>
      <c r="F4340" s="1" t="s">
        <v>13732</v>
      </c>
      <c r="G4340" s="1" t="s">
        <v>123</v>
      </c>
      <c r="H4340" s="1" t="s">
        <v>124</v>
      </c>
      <c r="I4340" s="1" t="s">
        <v>125</v>
      </c>
      <c r="J4340" s="1" t="s">
        <v>11820</v>
      </c>
      <c r="K4340" s="1" t="s">
        <v>13689</v>
      </c>
      <c r="L4340">
        <f>ROUNDUP(IF(B4340&gt;$D$4,0,($D$4-B4340+1)/365),0)</f>
        <v>0</v>
      </c>
      <c r="M4340">
        <f>ROUNDUP(IF(B4340&gt;$D$5,0,($D$5-B4340+1)/365),0)</f>
        <v>0</v>
      </c>
      <c r="N4340" s="28">
        <f>IF(OR(L4340=1,M4340=1),IF(B4340+364&lt;=$D$5,(B4340+364-$D$4+1)/365,IF(B4340&gt;$D$4,($D$5-B4340+1)/365,$D$6/365)),0)</f>
        <v>0</v>
      </c>
      <c r="O4340" s="28">
        <f>'Data &amp; Parameter'!$E$16*'Data &amp; Parameter'!$E$17*('Data &amp; Parameter'!$E$18+'Data &amp; Parameter'!$E$19)*'Data &amp; Parameter'!$E$20*'Data &amp; Parameter'!$E$37*N4340</f>
        <v>0</v>
      </c>
      <c r="P4340">
        <f>ROUNDUP(IF(D4340&gt;$D$4,0,($D$4-D4340+1)/365),0)</f>
        <v>0</v>
      </c>
      <c r="Q4340">
        <f>ROUNDUP(IF(D4340&gt;$D$5,0,($D$5-D4340+1)/365),0)</f>
        <v>0</v>
      </c>
      <c r="R4340" s="28">
        <f>IF(OR(P4340=1,Q4340=1),IF(D4340+364&lt;=$D$5,(D4340+364-$D$4+1)/365,IF(D4340&gt;$D$4,($D$5-D4340+1)/365,$D$6/365)),0)</f>
        <v>0</v>
      </c>
      <c r="S4340" s="28">
        <f>'Data &amp; Parameter'!$E$16*'Data &amp; Parameter'!$E$17*('Data &amp; Parameter'!$E$18+'Data &amp; Parameter'!$E$19)*'Data &amp; Parameter'!$E$20*'Data &amp; Parameter'!$E$37*R4340</f>
        <v>0</v>
      </c>
      <c r="T4340" s="28">
        <f t="shared" si="67"/>
        <v>0</v>
      </c>
    </row>
    <row r="4341" spans="1:20" ht="15.75" customHeight="1" x14ac:dyDescent="0.35">
      <c r="A4341">
        <v>4334</v>
      </c>
      <c r="B4341" s="76">
        <v>44256.57508101852</v>
      </c>
      <c r="C4341" s="1" t="s">
        <v>13733</v>
      </c>
      <c r="D4341" s="76">
        <v>44256.575856481482</v>
      </c>
      <c r="E4341" s="1" t="s">
        <v>13734</v>
      </c>
      <c r="F4341" s="1" t="s">
        <v>13735</v>
      </c>
      <c r="G4341" s="1" t="s">
        <v>123</v>
      </c>
      <c r="H4341" s="1" t="s">
        <v>124</v>
      </c>
      <c r="I4341" s="1" t="s">
        <v>125</v>
      </c>
      <c r="J4341" s="1" t="s">
        <v>12074</v>
      </c>
      <c r="K4341" s="1" t="s">
        <v>13386</v>
      </c>
      <c r="L4341">
        <f>ROUNDUP(IF(B4341&gt;$D$4,0,($D$4-B4341+1)/365),0)</f>
        <v>0</v>
      </c>
      <c r="M4341">
        <f>ROUNDUP(IF(B4341&gt;$D$5,0,($D$5-B4341+1)/365),0)</f>
        <v>0</v>
      </c>
      <c r="N4341" s="28">
        <f>IF(OR(L4341=1,M4341=1),IF(B4341+364&lt;=$D$5,(B4341+364-$D$4+1)/365,IF(B4341&gt;$D$4,($D$5-B4341+1)/365,$D$6/365)),0)</f>
        <v>0</v>
      </c>
      <c r="O4341" s="28">
        <f>'Data &amp; Parameter'!$E$16*'Data &amp; Parameter'!$E$17*('Data &amp; Parameter'!$E$18+'Data &amp; Parameter'!$E$19)*'Data &amp; Parameter'!$E$20*'Data &amp; Parameter'!$E$37*N4341</f>
        <v>0</v>
      </c>
      <c r="P4341">
        <f>ROUNDUP(IF(D4341&gt;$D$4,0,($D$4-D4341+1)/365),0)</f>
        <v>0</v>
      </c>
      <c r="Q4341">
        <f>ROUNDUP(IF(D4341&gt;$D$5,0,($D$5-D4341+1)/365),0)</f>
        <v>0</v>
      </c>
      <c r="R4341" s="28">
        <f>IF(OR(P4341=1,Q4341=1),IF(D4341+364&lt;=$D$5,(D4341+364-$D$4+1)/365,IF(D4341&gt;$D$4,($D$5-D4341+1)/365,$D$6/365)),0)</f>
        <v>0</v>
      </c>
      <c r="S4341" s="28">
        <f>'Data &amp; Parameter'!$E$16*'Data &amp; Parameter'!$E$17*('Data &amp; Parameter'!$E$18+'Data &amp; Parameter'!$E$19)*'Data &amp; Parameter'!$E$20*'Data &amp; Parameter'!$E$37*R4341</f>
        <v>0</v>
      </c>
      <c r="T4341" s="28">
        <f t="shared" si="67"/>
        <v>0</v>
      </c>
    </row>
    <row r="4342" spans="1:20" ht="15.75" customHeight="1" x14ac:dyDescent="0.35">
      <c r="A4342">
        <v>4335</v>
      </c>
      <c r="B4342" s="76">
        <v>44256.576192129629</v>
      </c>
      <c r="C4342" s="1" t="s">
        <v>13736</v>
      </c>
      <c r="D4342" s="76">
        <v>44256.576840277776</v>
      </c>
      <c r="E4342" s="1" t="s">
        <v>13737</v>
      </c>
      <c r="F4342" s="1" t="s">
        <v>13738</v>
      </c>
      <c r="G4342" s="1" t="s">
        <v>123</v>
      </c>
      <c r="H4342" s="1" t="s">
        <v>124</v>
      </c>
      <c r="I4342" s="1" t="s">
        <v>125</v>
      </c>
      <c r="J4342" s="1" t="s">
        <v>11820</v>
      </c>
      <c r="K4342" s="1" t="s">
        <v>13689</v>
      </c>
      <c r="L4342">
        <f>ROUNDUP(IF(B4342&gt;$D$4,0,($D$4-B4342+1)/365),0)</f>
        <v>0</v>
      </c>
      <c r="M4342">
        <f>ROUNDUP(IF(B4342&gt;$D$5,0,($D$5-B4342+1)/365),0)</f>
        <v>0</v>
      </c>
      <c r="N4342" s="28">
        <f>IF(OR(L4342=1,M4342=1),IF(B4342+364&lt;=$D$5,(B4342+364-$D$4+1)/365,IF(B4342&gt;$D$4,($D$5-B4342+1)/365,$D$6/365)),0)</f>
        <v>0</v>
      </c>
      <c r="O4342" s="28">
        <f>'Data &amp; Parameter'!$E$16*'Data &amp; Parameter'!$E$17*('Data &amp; Parameter'!$E$18+'Data &amp; Parameter'!$E$19)*'Data &amp; Parameter'!$E$20*'Data &amp; Parameter'!$E$37*N4342</f>
        <v>0</v>
      </c>
      <c r="P4342">
        <f>ROUNDUP(IF(D4342&gt;$D$4,0,($D$4-D4342+1)/365),0)</f>
        <v>0</v>
      </c>
      <c r="Q4342">
        <f>ROUNDUP(IF(D4342&gt;$D$5,0,($D$5-D4342+1)/365),0)</f>
        <v>0</v>
      </c>
      <c r="R4342" s="28">
        <f>IF(OR(P4342=1,Q4342=1),IF(D4342+364&lt;=$D$5,(D4342+364-$D$4+1)/365,IF(D4342&gt;$D$4,($D$5-D4342+1)/365,$D$6/365)),0)</f>
        <v>0</v>
      </c>
      <c r="S4342" s="28">
        <f>'Data &amp; Parameter'!$E$16*'Data &amp; Parameter'!$E$17*('Data &amp; Parameter'!$E$18+'Data &amp; Parameter'!$E$19)*'Data &amp; Parameter'!$E$20*'Data &amp; Parameter'!$E$37*R4342</f>
        <v>0</v>
      </c>
      <c r="T4342" s="28">
        <f t="shared" si="67"/>
        <v>0</v>
      </c>
    </row>
    <row r="4343" spans="1:20" ht="15.75" customHeight="1" x14ac:dyDescent="0.35">
      <c r="A4343">
        <v>4336</v>
      </c>
      <c r="B4343" s="76">
        <v>44256.579108796301</v>
      </c>
      <c r="C4343" s="1" t="s">
        <v>13739</v>
      </c>
      <c r="D4343" s="76">
        <v>44256.579606481479</v>
      </c>
      <c r="E4343" s="1" t="s">
        <v>13740</v>
      </c>
      <c r="F4343" s="1" t="s">
        <v>13741</v>
      </c>
      <c r="G4343" s="1" t="s">
        <v>123</v>
      </c>
      <c r="H4343" s="1" t="s">
        <v>124</v>
      </c>
      <c r="I4343" s="1" t="s">
        <v>125</v>
      </c>
      <c r="J4343" s="1" t="s">
        <v>11820</v>
      </c>
      <c r="K4343" s="1" t="s">
        <v>13689</v>
      </c>
      <c r="L4343">
        <f>ROUNDUP(IF(B4343&gt;$D$4,0,($D$4-B4343+1)/365),0)</f>
        <v>0</v>
      </c>
      <c r="M4343">
        <f>ROUNDUP(IF(B4343&gt;$D$5,0,($D$5-B4343+1)/365),0)</f>
        <v>0</v>
      </c>
      <c r="N4343" s="28">
        <f>IF(OR(L4343=1,M4343=1),IF(B4343+364&lt;=$D$5,(B4343+364-$D$4+1)/365,IF(B4343&gt;$D$4,($D$5-B4343+1)/365,$D$6/365)),0)</f>
        <v>0</v>
      </c>
      <c r="O4343" s="28">
        <f>'Data &amp; Parameter'!$E$16*'Data &amp; Parameter'!$E$17*('Data &amp; Parameter'!$E$18+'Data &amp; Parameter'!$E$19)*'Data &amp; Parameter'!$E$20*'Data &amp; Parameter'!$E$37*N4343</f>
        <v>0</v>
      </c>
      <c r="P4343">
        <f>ROUNDUP(IF(D4343&gt;$D$4,0,($D$4-D4343+1)/365),0)</f>
        <v>0</v>
      </c>
      <c r="Q4343">
        <f>ROUNDUP(IF(D4343&gt;$D$5,0,($D$5-D4343+1)/365),0)</f>
        <v>0</v>
      </c>
      <c r="R4343" s="28">
        <f>IF(OR(P4343=1,Q4343=1),IF(D4343+364&lt;=$D$5,(D4343+364-$D$4+1)/365,IF(D4343&gt;$D$4,($D$5-D4343+1)/365,$D$6/365)),0)</f>
        <v>0</v>
      </c>
      <c r="S4343" s="28">
        <f>'Data &amp; Parameter'!$E$16*'Data &amp; Parameter'!$E$17*('Data &amp; Parameter'!$E$18+'Data &amp; Parameter'!$E$19)*'Data &amp; Parameter'!$E$20*'Data &amp; Parameter'!$E$37*R4343</f>
        <v>0</v>
      </c>
      <c r="T4343" s="28">
        <f t="shared" si="67"/>
        <v>0</v>
      </c>
    </row>
    <row r="4344" spans="1:20" ht="15.75" customHeight="1" x14ac:dyDescent="0.35">
      <c r="A4344">
        <v>4337</v>
      </c>
      <c r="B4344" s="76">
        <v>44256.581712962958</v>
      </c>
      <c r="C4344" s="1" t="s">
        <v>13742</v>
      </c>
      <c r="D4344" s="76">
        <v>44256.582511574074</v>
      </c>
      <c r="E4344" s="1" t="s">
        <v>13743</v>
      </c>
      <c r="F4344" s="1" t="s">
        <v>13744</v>
      </c>
      <c r="G4344" s="1" t="s">
        <v>123</v>
      </c>
      <c r="H4344" s="1" t="s">
        <v>124</v>
      </c>
      <c r="I4344" s="1" t="s">
        <v>125</v>
      </c>
      <c r="J4344" s="1" t="s">
        <v>11820</v>
      </c>
      <c r="K4344" s="1" t="s">
        <v>13689</v>
      </c>
      <c r="L4344">
        <f>ROUNDUP(IF(B4344&gt;$D$4,0,($D$4-B4344+1)/365),0)</f>
        <v>0</v>
      </c>
      <c r="M4344">
        <f>ROUNDUP(IF(B4344&gt;$D$5,0,($D$5-B4344+1)/365),0)</f>
        <v>0</v>
      </c>
      <c r="N4344" s="28">
        <f>IF(OR(L4344=1,M4344=1),IF(B4344+364&lt;=$D$5,(B4344+364-$D$4+1)/365,IF(B4344&gt;$D$4,($D$5-B4344+1)/365,$D$6/365)),0)</f>
        <v>0</v>
      </c>
      <c r="O4344" s="28">
        <f>'Data &amp; Parameter'!$E$16*'Data &amp; Parameter'!$E$17*('Data &amp; Parameter'!$E$18+'Data &amp; Parameter'!$E$19)*'Data &amp; Parameter'!$E$20*'Data &amp; Parameter'!$E$37*N4344</f>
        <v>0</v>
      </c>
      <c r="P4344">
        <f>ROUNDUP(IF(D4344&gt;$D$4,0,($D$4-D4344+1)/365),0)</f>
        <v>0</v>
      </c>
      <c r="Q4344">
        <f>ROUNDUP(IF(D4344&gt;$D$5,0,($D$5-D4344+1)/365),0)</f>
        <v>0</v>
      </c>
      <c r="R4344" s="28">
        <f>IF(OR(P4344=1,Q4344=1),IF(D4344+364&lt;=$D$5,(D4344+364-$D$4+1)/365,IF(D4344&gt;$D$4,($D$5-D4344+1)/365,$D$6/365)),0)</f>
        <v>0</v>
      </c>
      <c r="S4344" s="28">
        <f>'Data &amp; Parameter'!$E$16*'Data &amp; Parameter'!$E$17*('Data &amp; Parameter'!$E$18+'Data &amp; Parameter'!$E$19)*'Data &amp; Parameter'!$E$20*'Data &amp; Parameter'!$E$37*R4344</f>
        <v>0</v>
      </c>
      <c r="T4344" s="28">
        <f t="shared" si="67"/>
        <v>0</v>
      </c>
    </row>
    <row r="4345" spans="1:20" ht="15.75" customHeight="1" x14ac:dyDescent="0.35">
      <c r="A4345">
        <v>4338</v>
      </c>
      <c r="B4345" s="76">
        <v>44256.581724537042</v>
      </c>
      <c r="C4345" s="1" t="s">
        <v>13745</v>
      </c>
      <c r="D4345" s="76">
        <v>44256.582673611112</v>
      </c>
      <c r="E4345" s="1" t="s">
        <v>13746</v>
      </c>
      <c r="F4345" s="1" t="s">
        <v>13747</v>
      </c>
      <c r="G4345" s="1" t="s">
        <v>123</v>
      </c>
      <c r="H4345" s="1" t="s">
        <v>124</v>
      </c>
      <c r="I4345" s="1" t="s">
        <v>125</v>
      </c>
      <c r="J4345" s="1" t="s">
        <v>12074</v>
      </c>
      <c r="K4345" s="1" t="s">
        <v>13386</v>
      </c>
      <c r="L4345">
        <f>ROUNDUP(IF(B4345&gt;$D$4,0,($D$4-B4345+1)/365),0)</f>
        <v>0</v>
      </c>
      <c r="M4345">
        <f>ROUNDUP(IF(B4345&gt;$D$5,0,($D$5-B4345+1)/365),0)</f>
        <v>0</v>
      </c>
      <c r="N4345" s="28">
        <f>IF(OR(L4345=1,M4345=1),IF(B4345+364&lt;=$D$5,(B4345+364-$D$4+1)/365,IF(B4345&gt;$D$4,($D$5-B4345+1)/365,$D$6/365)),0)</f>
        <v>0</v>
      </c>
      <c r="O4345" s="28">
        <f>'Data &amp; Parameter'!$E$16*'Data &amp; Parameter'!$E$17*('Data &amp; Parameter'!$E$18+'Data &amp; Parameter'!$E$19)*'Data &amp; Parameter'!$E$20*'Data &amp; Parameter'!$E$37*N4345</f>
        <v>0</v>
      </c>
      <c r="P4345">
        <f>ROUNDUP(IF(D4345&gt;$D$4,0,($D$4-D4345+1)/365),0)</f>
        <v>0</v>
      </c>
      <c r="Q4345">
        <f>ROUNDUP(IF(D4345&gt;$D$5,0,($D$5-D4345+1)/365),0)</f>
        <v>0</v>
      </c>
      <c r="R4345" s="28">
        <f>IF(OR(P4345=1,Q4345=1),IF(D4345+364&lt;=$D$5,(D4345+364-$D$4+1)/365,IF(D4345&gt;$D$4,($D$5-D4345+1)/365,$D$6/365)),0)</f>
        <v>0</v>
      </c>
      <c r="S4345" s="28">
        <f>'Data &amp; Parameter'!$E$16*'Data &amp; Parameter'!$E$17*('Data &amp; Parameter'!$E$18+'Data &amp; Parameter'!$E$19)*'Data &amp; Parameter'!$E$20*'Data &amp; Parameter'!$E$37*R4345</f>
        <v>0</v>
      </c>
      <c r="T4345" s="28">
        <f t="shared" si="67"/>
        <v>0</v>
      </c>
    </row>
    <row r="4346" spans="1:20" ht="15.75" customHeight="1" x14ac:dyDescent="0.35">
      <c r="A4346">
        <v>4339</v>
      </c>
      <c r="B4346" s="76">
        <v>44256.584513888884</v>
      </c>
      <c r="C4346" s="1" t="s">
        <v>13748</v>
      </c>
      <c r="D4346" s="76">
        <v>44256.587349537032</v>
      </c>
      <c r="E4346" s="1" t="s">
        <v>13749</v>
      </c>
      <c r="F4346" s="1" t="s">
        <v>13750</v>
      </c>
      <c r="G4346" s="1" t="s">
        <v>123</v>
      </c>
      <c r="H4346" s="1" t="s">
        <v>124</v>
      </c>
      <c r="I4346" s="1" t="s">
        <v>125</v>
      </c>
      <c r="J4346" s="1" t="s">
        <v>9415</v>
      </c>
      <c r="K4346" s="1" t="s">
        <v>9415</v>
      </c>
      <c r="L4346">
        <f>ROUNDUP(IF(B4346&gt;$D$4,0,($D$4-B4346+1)/365),0)</f>
        <v>0</v>
      </c>
      <c r="M4346">
        <f>ROUNDUP(IF(B4346&gt;$D$5,0,($D$5-B4346+1)/365),0)</f>
        <v>0</v>
      </c>
      <c r="N4346" s="28">
        <f>IF(OR(L4346=1,M4346=1),IF(B4346+364&lt;=$D$5,(B4346+364-$D$4+1)/365,IF(B4346&gt;$D$4,($D$5-B4346+1)/365,$D$6/365)),0)</f>
        <v>0</v>
      </c>
      <c r="O4346" s="28">
        <f>'Data &amp; Parameter'!$E$16*'Data &amp; Parameter'!$E$17*('Data &amp; Parameter'!$E$18+'Data &amp; Parameter'!$E$19)*'Data &amp; Parameter'!$E$20*'Data &amp; Parameter'!$E$37*N4346</f>
        <v>0</v>
      </c>
      <c r="P4346">
        <f>ROUNDUP(IF(D4346&gt;$D$4,0,($D$4-D4346+1)/365),0)</f>
        <v>0</v>
      </c>
      <c r="Q4346">
        <f>ROUNDUP(IF(D4346&gt;$D$5,0,($D$5-D4346+1)/365),0)</f>
        <v>0</v>
      </c>
      <c r="R4346" s="28">
        <f>IF(OR(P4346=1,Q4346=1),IF(D4346+364&lt;=$D$5,(D4346+364-$D$4+1)/365,IF(D4346&gt;$D$4,($D$5-D4346+1)/365,$D$6/365)),0)</f>
        <v>0</v>
      </c>
      <c r="S4346" s="28">
        <f>'Data &amp; Parameter'!$E$16*'Data &amp; Parameter'!$E$17*('Data &amp; Parameter'!$E$18+'Data &amp; Parameter'!$E$19)*'Data &amp; Parameter'!$E$20*'Data &amp; Parameter'!$E$37*R4346</f>
        <v>0</v>
      </c>
      <c r="T4346" s="28">
        <f t="shared" si="67"/>
        <v>0</v>
      </c>
    </row>
    <row r="4347" spans="1:20" ht="15.75" customHeight="1" x14ac:dyDescent="0.35">
      <c r="A4347">
        <v>4340</v>
      </c>
      <c r="B4347" s="76">
        <v>44256.585879629631</v>
      </c>
      <c r="C4347" s="1" t="s">
        <v>13751</v>
      </c>
      <c r="D4347" s="76">
        <v>44256.586539351847</v>
      </c>
      <c r="E4347" s="1" t="s">
        <v>13752</v>
      </c>
      <c r="F4347" s="1" t="s">
        <v>13753</v>
      </c>
      <c r="G4347" s="1" t="s">
        <v>123</v>
      </c>
      <c r="H4347" s="1" t="s">
        <v>124</v>
      </c>
      <c r="I4347" s="1" t="s">
        <v>125</v>
      </c>
      <c r="J4347" s="1" t="s">
        <v>11820</v>
      </c>
      <c r="K4347" s="1" t="s">
        <v>13689</v>
      </c>
      <c r="L4347">
        <f>ROUNDUP(IF(B4347&gt;$D$4,0,($D$4-B4347+1)/365),0)</f>
        <v>0</v>
      </c>
      <c r="M4347">
        <f>ROUNDUP(IF(B4347&gt;$D$5,0,($D$5-B4347+1)/365),0)</f>
        <v>0</v>
      </c>
      <c r="N4347" s="28">
        <f>IF(OR(L4347=1,M4347=1),IF(B4347+364&lt;=$D$5,(B4347+364-$D$4+1)/365,IF(B4347&gt;$D$4,($D$5-B4347+1)/365,$D$6/365)),0)</f>
        <v>0</v>
      </c>
      <c r="O4347" s="28">
        <f>'Data &amp; Parameter'!$E$16*'Data &amp; Parameter'!$E$17*('Data &amp; Parameter'!$E$18+'Data &amp; Parameter'!$E$19)*'Data &amp; Parameter'!$E$20*'Data &amp; Parameter'!$E$37*N4347</f>
        <v>0</v>
      </c>
      <c r="P4347">
        <f>ROUNDUP(IF(D4347&gt;$D$4,0,($D$4-D4347+1)/365),0)</f>
        <v>0</v>
      </c>
      <c r="Q4347">
        <f>ROUNDUP(IF(D4347&gt;$D$5,0,($D$5-D4347+1)/365),0)</f>
        <v>0</v>
      </c>
      <c r="R4347" s="28">
        <f>IF(OR(P4347=1,Q4347=1),IF(D4347+364&lt;=$D$5,(D4347+364-$D$4+1)/365,IF(D4347&gt;$D$4,($D$5-D4347+1)/365,$D$6/365)),0)</f>
        <v>0</v>
      </c>
      <c r="S4347" s="28">
        <f>'Data &amp; Parameter'!$E$16*'Data &amp; Parameter'!$E$17*('Data &amp; Parameter'!$E$18+'Data &amp; Parameter'!$E$19)*'Data &amp; Parameter'!$E$20*'Data &amp; Parameter'!$E$37*R4347</f>
        <v>0</v>
      </c>
      <c r="T4347" s="28">
        <f t="shared" si="67"/>
        <v>0</v>
      </c>
    </row>
    <row r="4348" spans="1:20" ht="15.75" customHeight="1" x14ac:dyDescent="0.35">
      <c r="A4348">
        <v>4341</v>
      </c>
      <c r="B4348" s="76">
        <v>44256.587256944447</v>
      </c>
      <c r="C4348" s="1" t="s">
        <v>13754</v>
      </c>
      <c r="D4348" s="76">
        <v>44256.58803240741</v>
      </c>
      <c r="E4348" s="1" t="s">
        <v>13755</v>
      </c>
      <c r="F4348" s="1" t="s">
        <v>13756</v>
      </c>
      <c r="G4348" s="1" t="s">
        <v>123</v>
      </c>
      <c r="H4348" s="1" t="s">
        <v>124</v>
      </c>
      <c r="I4348" s="1" t="s">
        <v>125</v>
      </c>
      <c r="J4348" s="1" t="s">
        <v>13757</v>
      </c>
      <c r="K4348" s="1" t="s">
        <v>13386</v>
      </c>
      <c r="L4348">
        <f>ROUNDUP(IF(B4348&gt;$D$4,0,($D$4-B4348+1)/365),0)</f>
        <v>0</v>
      </c>
      <c r="M4348">
        <f>ROUNDUP(IF(B4348&gt;$D$5,0,($D$5-B4348+1)/365),0)</f>
        <v>0</v>
      </c>
      <c r="N4348" s="28">
        <f>IF(OR(L4348=1,M4348=1),IF(B4348+364&lt;=$D$5,(B4348+364-$D$4+1)/365,IF(B4348&gt;$D$4,($D$5-B4348+1)/365,$D$6/365)),0)</f>
        <v>0</v>
      </c>
      <c r="O4348" s="28">
        <f>'Data &amp; Parameter'!$E$16*'Data &amp; Parameter'!$E$17*('Data &amp; Parameter'!$E$18+'Data &amp; Parameter'!$E$19)*'Data &amp; Parameter'!$E$20*'Data &amp; Parameter'!$E$37*N4348</f>
        <v>0</v>
      </c>
      <c r="P4348">
        <f>ROUNDUP(IF(D4348&gt;$D$4,0,($D$4-D4348+1)/365),0)</f>
        <v>0</v>
      </c>
      <c r="Q4348">
        <f>ROUNDUP(IF(D4348&gt;$D$5,0,($D$5-D4348+1)/365),0)</f>
        <v>0</v>
      </c>
      <c r="R4348" s="28">
        <f>IF(OR(P4348=1,Q4348=1),IF(D4348+364&lt;=$D$5,(D4348+364-$D$4+1)/365,IF(D4348&gt;$D$4,($D$5-D4348+1)/365,$D$6/365)),0)</f>
        <v>0</v>
      </c>
      <c r="S4348" s="28">
        <f>'Data &amp; Parameter'!$E$16*'Data &amp; Parameter'!$E$17*('Data &amp; Parameter'!$E$18+'Data &amp; Parameter'!$E$19)*'Data &amp; Parameter'!$E$20*'Data &amp; Parameter'!$E$37*R4348</f>
        <v>0</v>
      </c>
      <c r="T4348" s="28">
        <f t="shared" si="67"/>
        <v>0</v>
      </c>
    </row>
    <row r="4349" spans="1:20" ht="15.75" customHeight="1" x14ac:dyDescent="0.35">
      <c r="A4349">
        <v>4342</v>
      </c>
      <c r="B4349" s="76">
        <v>44256.587488425925</v>
      </c>
      <c r="C4349" s="1" t="s">
        <v>13758</v>
      </c>
      <c r="D4349" s="76">
        <v>44256.588854166665</v>
      </c>
      <c r="E4349" s="1" t="s">
        <v>13759</v>
      </c>
      <c r="F4349" s="1" t="s">
        <v>13760</v>
      </c>
      <c r="G4349" s="1" t="s">
        <v>123</v>
      </c>
      <c r="H4349" s="1" t="s">
        <v>729</v>
      </c>
      <c r="I4349" s="1" t="s">
        <v>125</v>
      </c>
      <c r="J4349" s="1" t="s">
        <v>9415</v>
      </c>
      <c r="K4349" s="1" t="s">
        <v>9415</v>
      </c>
      <c r="L4349">
        <f>ROUNDUP(IF(B4349&gt;$D$4,0,($D$4-B4349+1)/365),0)</f>
        <v>0</v>
      </c>
      <c r="M4349">
        <f>ROUNDUP(IF(B4349&gt;$D$5,0,($D$5-B4349+1)/365),0)</f>
        <v>0</v>
      </c>
      <c r="N4349" s="28">
        <f>IF(OR(L4349=1,M4349=1),IF(B4349+364&lt;=$D$5,(B4349+364-$D$4+1)/365,IF(B4349&gt;$D$4,($D$5-B4349+1)/365,$D$6/365)),0)</f>
        <v>0</v>
      </c>
      <c r="O4349" s="28">
        <f>'Data &amp; Parameter'!$E$16*'Data &amp; Parameter'!$E$17*('Data &amp; Parameter'!$E$18+'Data &amp; Parameter'!$E$19)*'Data &amp; Parameter'!$E$20*'Data &amp; Parameter'!$E$37*N4349</f>
        <v>0</v>
      </c>
      <c r="P4349">
        <f>ROUNDUP(IF(D4349&gt;$D$4,0,($D$4-D4349+1)/365),0)</f>
        <v>0</v>
      </c>
      <c r="Q4349">
        <f>ROUNDUP(IF(D4349&gt;$D$5,0,($D$5-D4349+1)/365),0)</f>
        <v>0</v>
      </c>
      <c r="R4349" s="28">
        <f>IF(OR(P4349=1,Q4349=1),IF(D4349+364&lt;=$D$5,(D4349+364-$D$4+1)/365,IF(D4349&gt;$D$4,($D$5-D4349+1)/365,$D$6/365)),0)</f>
        <v>0</v>
      </c>
      <c r="S4349" s="28">
        <f>'Data &amp; Parameter'!$E$16*'Data &amp; Parameter'!$E$17*('Data &amp; Parameter'!$E$18+'Data &amp; Parameter'!$E$19)*'Data &amp; Parameter'!$E$20*'Data &amp; Parameter'!$E$37*R4349</f>
        <v>0</v>
      </c>
      <c r="T4349" s="28">
        <f t="shared" si="67"/>
        <v>0</v>
      </c>
    </row>
    <row r="4350" spans="1:20" ht="15.75" customHeight="1" x14ac:dyDescent="0.35">
      <c r="A4350">
        <v>4343</v>
      </c>
      <c r="B4350" s="76">
        <v>44256.589432870373</v>
      </c>
      <c r="C4350" s="1" t="s">
        <v>13761</v>
      </c>
      <c r="D4350" s="76">
        <v>44256.589849537035</v>
      </c>
      <c r="E4350" s="1" t="s">
        <v>13762</v>
      </c>
      <c r="F4350" s="1" t="s">
        <v>13763</v>
      </c>
      <c r="G4350" s="1" t="s">
        <v>123</v>
      </c>
      <c r="H4350" s="1" t="s">
        <v>124</v>
      </c>
      <c r="I4350" s="1" t="s">
        <v>125</v>
      </c>
      <c r="J4350" s="1" t="s">
        <v>11820</v>
      </c>
      <c r="K4350" s="1" t="s">
        <v>13689</v>
      </c>
      <c r="L4350">
        <f>ROUNDUP(IF(B4350&gt;$D$4,0,($D$4-B4350+1)/365),0)</f>
        <v>0</v>
      </c>
      <c r="M4350">
        <f>ROUNDUP(IF(B4350&gt;$D$5,0,($D$5-B4350+1)/365),0)</f>
        <v>0</v>
      </c>
      <c r="N4350" s="28">
        <f>IF(OR(L4350=1,M4350=1),IF(B4350+364&lt;=$D$5,(B4350+364-$D$4+1)/365,IF(B4350&gt;$D$4,($D$5-B4350+1)/365,$D$6/365)),0)</f>
        <v>0</v>
      </c>
      <c r="O4350" s="28">
        <f>'Data &amp; Parameter'!$E$16*'Data &amp; Parameter'!$E$17*('Data &amp; Parameter'!$E$18+'Data &amp; Parameter'!$E$19)*'Data &amp; Parameter'!$E$20*'Data &amp; Parameter'!$E$37*N4350</f>
        <v>0</v>
      </c>
      <c r="P4350">
        <f>ROUNDUP(IF(D4350&gt;$D$4,0,($D$4-D4350+1)/365),0)</f>
        <v>0</v>
      </c>
      <c r="Q4350">
        <f>ROUNDUP(IF(D4350&gt;$D$5,0,($D$5-D4350+1)/365),0)</f>
        <v>0</v>
      </c>
      <c r="R4350" s="28">
        <f>IF(OR(P4350=1,Q4350=1),IF(D4350+364&lt;=$D$5,(D4350+364-$D$4+1)/365,IF(D4350&gt;$D$4,($D$5-D4350+1)/365,$D$6/365)),0)</f>
        <v>0</v>
      </c>
      <c r="S4350" s="28">
        <f>'Data &amp; Parameter'!$E$16*'Data &amp; Parameter'!$E$17*('Data &amp; Parameter'!$E$18+'Data &amp; Parameter'!$E$19)*'Data &amp; Parameter'!$E$20*'Data &amp; Parameter'!$E$37*R4350</f>
        <v>0</v>
      </c>
      <c r="T4350" s="28">
        <f t="shared" si="67"/>
        <v>0</v>
      </c>
    </row>
    <row r="4351" spans="1:20" ht="15.75" customHeight="1" x14ac:dyDescent="0.35">
      <c r="A4351">
        <v>4344</v>
      </c>
      <c r="B4351" s="76">
        <v>44256.590104166666</v>
      </c>
      <c r="C4351" s="1" t="s">
        <v>13764</v>
      </c>
      <c r="D4351" s="76">
        <v>44256.590983796297</v>
      </c>
      <c r="E4351" s="1" t="s">
        <v>13765</v>
      </c>
      <c r="F4351" s="1" t="s">
        <v>13766</v>
      </c>
      <c r="G4351" s="1" t="s">
        <v>123</v>
      </c>
      <c r="H4351" s="1" t="s">
        <v>124</v>
      </c>
      <c r="I4351" s="1" t="s">
        <v>125</v>
      </c>
      <c r="J4351" s="1" t="s">
        <v>9415</v>
      </c>
      <c r="K4351" s="1" t="s">
        <v>9415</v>
      </c>
      <c r="L4351">
        <f>ROUNDUP(IF(B4351&gt;$D$4,0,($D$4-B4351+1)/365),0)</f>
        <v>0</v>
      </c>
      <c r="M4351">
        <f>ROUNDUP(IF(B4351&gt;$D$5,0,($D$5-B4351+1)/365),0)</f>
        <v>0</v>
      </c>
      <c r="N4351" s="28">
        <f>IF(OR(L4351=1,M4351=1),IF(B4351+364&lt;=$D$5,(B4351+364-$D$4+1)/365,IF(B4351&gt;$D$4,($D$5-B4351+1)/365,$D$6/365)),0)</f>
        <v>0</v>
      </c>
      <c r="O4351" s="28">
        <f>'Data &amp; Parameter'!$E$16*'Data &amp; Parameter'!$E$17*('Data &amp; Parameter'!$E$18+'Data &amp; Parameter'!$E$19)*'Data &amp; Parameter'!$E$20*'Data &amp; Parameter'!$E$37*N4351</f>
        <v>0</v>
      </c>
      <c r="P4351">
        <f>ROUNDUP(IF(D4351&gt;$D$4,0,($D$4-D4351+1)/365),0)</f>
        <v>0</v>
      </c>
      <c r="Q4351">
        <f>ROUNDUP(IF(D4351&gt;$D$5,0,($D$5-D4351+1)/365),0)</f>
        <v>0</v>
      </c>
      <c r="R4351" s="28">
        <f>IF(OR(P4351=1,Q4351=1),IF(D4351+364&lt;=$D$5,(D4351+364-$D$4+1)/365,IF(D4351&gt;$D$4,($D$5-D4351+1)/365,$D$6/365)),0)</f>
        <v>0</v>
      </c>
      <c r="S4351" s="28">
        <f>'Data &amp; Parameter'!$E$16*'Data &amp; Parameter'!$E$17*('Data &amp; Parameter'!$E$18+'Data &amp; Parameter'!$E$19)*'Data &amp; Parameter'!$E$20*'Data &amp; Parameter'!$E$37*R4351</f>
        <v>0</v>
      </c>
      <c r="T4351" s="28">
        <f t="shared" si="67"/>
        <v>0</v>
      </c>
    </row>
    <row r="4352" spans="1:20" ht="15.75" customHeight="1" x14ac:dyDescent="0.35">
      <c r="A4352">
        <v>4345</v>
      </c>
      <c r="B4352" s="76">
        <v>44256.590763888889</v>
      </c>
      <c r="C4352" s="1" t="s">
        <v>13767</v>
      </c>
      <c r="D4352" s="76">
        <v>44256.591284722221</v>
      </c>
      <c r="E4352" s="1" t="s">
        <v>13768</v>
      </c>
      <c r="F4352" s="1" t="s">
        <v>13769</v>
      </c>
      <c r="G4352" s="1" t="s">
        <v>123</v>
      </c>
      <c r="H4352" s="1" t="s">
        <v>124</v>
      </c>
      <c r="I4352" s="1" t="s">
        <v>125</v>
      </c>
      <c r="J4352" s="1" t="s">
        <v>12074</v>
      </c>
      <c r="K4352" s="1" t="s">
        <v>13386</v>
      </c>
      <c r="L4352">
        <f>ROUNDUP(IF(B4352&gt;$D$4,0,($D$4-B4352+1)/365),0)</f>
        <v>0</v>
      </c>
      <c r="M4352">
        <f>ROUNDUP(IF(B4352&gt;$D$5,0,($D$5-B4352+1)/365),0)</f>
        <v>0</v>
      </c>
      <c r="N4352" s="28">
        <f>IF(OR(L4352=1,M4352=1),IF(B4352+364&lt;=$D$5,(B4352+364-$D$4+1)/365,IF(B4352&gt;$D$4,($D$5-B4352+1)/365,$D$6/365)),0)</f>
        <v>0</v>
      </c>
      <c r="O4352" s="28">
        <f>'Data &amp; Parameter'!$E$16*'Data &amp; Parameter'!$E$17*('Data &amp; Parameter'!$E$18+'Data &amp; Parameter'!$E$19)*'Data &amp; Parameter'!$E$20*'Data &amp; Parameter'!$E$37*N4352</f>
        <v>0</v>
      </c>
      <c r="P4352">
        <f>ROUNDUP(IF(D4352&gt;$D$4,0,($D$4-D4352+1)/365),0)</f>
        <v>0</v>
      </c>
      <c r="Q4352">
        <f>ROUNDUP(IF(D4352&gt;$D$5,0,($D$5-D4352+1)/365),0)</f>
        <v>0</v>
      </c>
      <c r="R4352" s="28">
        <f>IF(OR(P4352=1,Q4352=1),IF(D4352+364&lt;=$D$5,(D4352+364-$D$4+1)/365,IF(D4352&gt;$D$4,($D$5-D4352+1)/365,$D$6/365)),0)</f>
        <v>0</v>
      </c>
      <c r="S4352" s="28">
        <f>'Data &amp; Parameter'!$E$16*'Data &amp; Parameter'!$E$17*('Data &amp; Parameter'!$E$18+'Data &amp; Parameter'!$E$19)*'Data &amp; Parameter'!$E$20*'Data &amp; Parameter'!$E$37*R4352</f>
        <v>0</v>
      </c>
      <c r="T4352" s="28">
        <f t="shared" si="67"/>
        <v>0</v>
      </c>
    </row>
    <row r="4353" spans="1:20" ht="15.75" customHeight="1" x14ac:dyDescent="0.35">
      <c r="A4353">
        <v>4346</v>
      </c>
      <c r="B4353" s="76">
        <v>44256.590983796297</v>
      </c>
      <c r="C4353" s="1" t="s">
        <v>13770</v>
      </c>
      <c r="D4353" s="76">
        <v>44256.59165509259</v>
      </c>
      <c r="E4353" s="1" t="s">
        <v>13771</v>
      </c>
      <c r="F4353" s="1" t="s">
        <v>13772</v>
      </c>
      <c r="G4353" s="1" t="s">
        <v>123</v>
      </c>
      <c r="H4353" s="1" t="s">
        <v>729</v>
      </c>
      <c r="I4353" s="1" t="s">
        <v>125</v>
      </c>
      <c r="J4353" s="1" t="s">
        <v>9415</v>
      </c>
      <c r="K4353" s="1" t="s">
        <v>9415</v>
      </c>
      <c r="L4353">
        <f>ROUNDUP(IF(B4353&gt;$D$4,0,($D$4-B4353+1)/365),0)</f>
        <v>0</v>
      </c>
      <c r="M4353">
        <f>ROUNDUP(IF(B4353&gt;$D$5,0,($D$5-B4353+1)/365),0)</f>
        <v>0</v>
      </c>
      <c r="N4353" s="28">
        <f>IF(OR(L4353=1,M4353=1),IF(B4353+364&lt;=$D$5,(B4353+364-$D$4+1)/365,IF(B4353&gt;$D$4,($D$5-B4353+1)/365,$D$6/365)),0)</f>
        <v>0</v>
      </c>
      <c r="O4353" s="28">
        <f>'Data &amp; Parameter'!$E$16*'Data &amp; Parameter'!$E$17*('Data &amp; Parameter'!$E$18+'Data &amp; Parameter'!$E$19)*'Data &amp; Parameter'!$E$20*'Data &amp; Parameter'!$E$37*N4353</f>
        <v>0</v>
      </c>
      <c r="P4353">
        <f>ROUNDUP(IF(D4353&gt;$D$4,0,($D$4-D4353+1)/365),0)</f>
        <v>0</v>
      </c>
      <c r="Q4353">
        <f>ROUNDUP(IF(D4353&gt;$D$5,0,($D$5-D4353+1)/365),0)</f>
        <v>0</v>
      </c>
      <c r="R4353" s="28">
        <f>IF(OR(P4353=1,Q4353=1),IF(D4353+364&lt;=$D$5,(D4353+364-$D$4+1)/365,IF(D4353&gt;$D$4,($D$5-D4353+1)/365,$D$6/365)),0)</f>
        <v>0</v>
      </c>
      <c r="S4353" s="28">
        <f>'Data &amp; Parameter'!$E$16*'Data &amp; Parameter'!$E$17*('Data &amp; Parameter'!$E$18+'Data &amp; Parameter'!$E$19)*'Data &amp; Parameter'!$E$20*'Data &amp; Parameter'!$E$37*R4353</f>
        <v>0</v>
      </c>
      <c r="T4353" s="28">
        <f t="shared" si="67"/>
        <v>0</v>
      </c>
    </row>
    <row r="4354" spans="1:20" ht="15.75" customHeight="1" x14ac:dyDescent="0.35">
      <c r="A4354">
        <v>4347</v>
      </c>
      <c r="B4354" s="76">
        <v>44256.591446759259</v>
      </c>
      <c r="C4354" s="1" t="s">
        <v>13773</v>
      </c>
      <c r="D4354" s="76">
        <v>44256.591909722221</v>
      </c>
      <c r="E4354" s="1" t="s">
        <v>13774</v>
      </c>
      <c r="F4354" s="1" t="s">
        <v>13775</v>
      </c>
      <c r="G4354" s="1" t="s">
        <v>123</v>
      </c>
      <c r="H4354" s="1" t="s">
        <v>124</v>
      </c>
      <c r="I4354" s="1" t="s">
        <v>125</v>
      </c>
      <c r="J4354" s="1" t="s">
        <v>11820</v>
      </c>
      <c r="K4354" s="1" t="s">
        <v>13689</v>
      </c>
      <c r="L4354">
        <f>ROUNDUP(IF(B4354&gt;$D$4,0,($D$4-B4354+1)/365),0)</f>
        <v>0</v>
      </c>
      <c r="M4354">
        <f>ROUNDUP(IF(B4354&gt;$D$5,0,($D$5-B4354+1)/365),0)</f>
        <v>0</v>
      </c>
      <c r="N4354" s="28">
        <f>IF(OR(L4354=1,M4354=1),IF(B4354+364&lt;=$D$5,(B4354+364-$D$4+1)/365,IF(B4354&gt;$D$4,($D$5-B4354+1)/365,$D$6/365)),0)</f>
        <v>0</v>
      </c>
      <c r="O4354" s="28">
        <f>'Data &amp; Parameter'!$E$16*'Data &amp; Parameter'!$E$17*('Data &amp; Parameter'!$E$18+'Data &amp; Parameter'!$E$19)*'Data &amp; Parameter'!$E$20*'Data &amp; Parameter'!$E$37*N4354</f>
        <v>0</v>
      </c>
      <c r="P4354">
        <f>ROUNDUP(IF(D4354&gt;$D$4,0,($D$4-D4354+1)/365),0)</f>
        <v>0</v>
      </c>
      <c r="Q4354">
        <f>ROUNDUP(IF(D4354&gt;$D$5,0,($D$5-D4354+1)/365),0)</f>
        <v>0</v>
      </c>
      <c r="R4354" s="28">
        <f>IF(OR(P4354=1,Q4354=1),IF(D4354+364&lt;=$D$5,(D4354+364-$D$4+1)/365,IF(D4354&gt;$D$4,($D$5-D4354+1)/365,$D$6/365)),0)</f>
        <v>0</v>
      </c>
      <c r="S4354" s="28">
        <f>'Data &amp; Parameter'!$E$16*'Data &amp; Parameter'!$E$17*('Data &amp; Parameter'!$E$18+'Data &amp; Parameter'!$E$19)*'Data &amp; Parameter'!$E$20*'Data &amp; Parameter'!$E$37*R4354</f>
        <v>0</v>
      </c>
      <c r="T4354" s="28">
        <f t="shared" si="67"/>
        <v>0</v>
      </c>
    </row>
    <row r="4355" spans="1:20" ht="15.75" customHeight="1" x14ac:dyDescent="0.35">
      <c r="A4355">
        <v>4348</v>
      </c>
      <c r="B4355" s="76">
        <v>44256.593680555554</v>
      </c>
      <c r="C4355" s="1" t="s">
        <v>13776</v>
      </c>
      <c r="D4355" s="76">
        <v>44256.594050925924</v>
      </c>
      <c r="E4355" s="1" t="s">
        <v>13777</v>
      </c>
      <c r="F4355" s="1" t="s">
        <v>10246</v>
      </c>
      <c r="G4355" s="1" t="s">
        <v>123</v>
      </c>
      <c r="H4355" s="1" t="s">
        <v>124</v>
      </c>
      <c r="I4355" s="1" t="s">
        <v>125</v>
      </c>
      <c r="J4355" s="1" t="s">
        <v>11820</v>
      </c>
      <c r="K4355" s="1" t="s">
        <v>13689</v>
      </c>
      <c r="L4355">
        <f>ROUNDUP(IF(B4355&gt;$D$4,0,($D$4-B4355+1)/365),0)</f>
        <v>0</v>
      </c>
      <c r="M4355">
        <f>ROUNDUP(IF(B4355&gt;$D$5,0,($D$5-B4355+1)/365),0)</f>
        <v>0</v>
      </c>
      <c r="N4355" s="28">
        <f>IF(OR(L4355=1,M4355=1),IF(B4355+364&lt;=$D$5,(B4355+364-$D$4+1)/365,IF(B4355&gt;$D$4,($D$5-B4355+1)/365,$D$6/365)),0)</f>
        <v>0</v>
      </c>
      <c r="O4355" s="28">
        <f>'Data &amp; Parameter'!$E$16*'Data &amp; Parameter'!$E$17*('Data &amp; Parameter'!$E$18+'Data &amp; Parameter'!$E$19)*'Data &amp; Parameter'!$E$20*'Data &amp; Parameter'!$E$37*N4355</f>
        <v>0</v>
      </c>
      <c r="P4355">
        <f>ROUNDUP(IF(D4355&gt;$D$4,0,($D$4-D4355+1)/365),0)</f>
        <v>0</v>
      </c>
      <c r="Q4355">
        <f>ROUNDUP(IF(D4355&gt;$D$5,0,($D$5-D4355+1)/365),0)</f>
        <v>0</v>
      </c>
      <c r="R4355" s="28">
        <f>IF(OR(P4355=1,Q4355=1),IF(D4355+364&lt;=$D$5,(D4355+364-$D$4+1)/365,IF(D4355&gt;$D$4,($D$5-D4355+1)/365,$D$6/365)),0)</f>
        <v>0</v>
      </c>
      <c r="S4355" s="28">
        <f>'Data &amp; Parameter'!$E$16*'Data &amp; Parameter'!$E$17*('Data &amp; Parameter'!$E$18+'Data &amp; Parameter'!$E$19)*'Data &amp; Parameter'!$E$20*'Data &amp; Parameter'!$E$37*R4355</f>
        <v>0</v>
      </c>
      <c r="T4355" s="28">
        <f t="shared" si="67"/>
        <v>0</v>
      </c>
    </row>
    <row r="4356" spans="1:20" ht="15.75" customHeight="1" x14ac:dyDescent="0.35">
      <c r="A4356">
        <v>4349</v>
      </c>
      <c r="B4356" s="76">
        <v>44256.595347222217</v>
      </c>
      <c r="C4356" s="1" t="s">
        <v>13778</v>
      </c>
      <c r="D4356" s="76">
        <v>44256.595729166671</v>
      </c>
      <c r="E4356" s="1" t="s">
        <v>13779</v>
      </c>
      <c r="F4356" s="1" t="s">
        <v>13780</v>
      </c>
      <c r="G4356" s="1" t="s">
        <v>123</v>
      </c>
      <c r="H4356" s="1" t="s">
        <v>124</v>
      </c>
      <c r="I4356" s="1" t="s">
        <v>125</v>
      </c>
      <c r="J4356" s="1" t="s">
        <v>13781</v>
      </c>
      <c r="K4356" s="1" t="s">
        <v>13781</v>
      </c>
      <c r="L4356">
        <f>ROUNDUP(IF(B4356&gt;$D$4,0,($D$4-B4356+1)/365),0)</f>
        <v>0</v>
      </c>
      <c r="M4356">
        <f>ROUNDUP(IF(B4356&gt;$D$5,0,($D$5-B4356+1)/365),0)</f>
        <v>0</v>
      </c>
      <c r="N4356" s="28">
        <f>IF(OR(L4356=1,M4356=1),IF(B4356+364&lt;=$D$5,(B4356+364-$D$4+1)/365,IF(B4356&gt;$D$4,($D$5-B4356+1)/365,$D$6/365)),0)</f>
        <v>0</v>
      </c>
      <c r="O4356" s="28">
        <f>'Data &amp; Parameter'!$E$16*'Data &amp; Parameter'!$E$17*('Data &amp; Parameter'!$E$18+'Data &amp; Parameter'!$E$19)*'Data &amp; Parameter'!$E$20*'Data &amp; Parameter'!$E$37*N4356</f>
        <v>0</v>
      </c>
      <c r="P4356">
        <f>ROUNDUP(IF(D4356&gt;$D$4,0,($D$4-D4356+1)/365),0)</f>
        <v>0</v>
      </c>
      <c r="Q4356">
        <f>ROUNDUP(IF(D4356&gt;$D$5,0,($D$5-D4356+1)/365),0)</f>
        <v>0</v>
      </c>
      <c r="R4356" s="28">
        <f>IF(OR(P4356=1,Q4356=1),IF(D4356+364&lt;=$D$5,(D4356+364-$D$4+1)/365,IF(D4356&gt;$D$4,($D$5-D4356+1)/365,$D$6/365)),0)</f>
        <v>0</v>
      </c>
      <c r="S4356" s="28">
        <f>'Data &amp; Parameter'!$E$16*'Data &amp; Parameter'!$E$17*('Data &amp; Parameter'!$E$18+'Data &amp; Parameter'!$E$19)*'Data &amp; Parameter'!$E$20*'Data &amp; Parameter'!$E$37*R4356</f>
        <v>0</v>
      </c>
      <c r="T4356" s="28">
        <f t="shared" si="67"/>
        <v>0</v>
      </c>
    </row>
    <row r="4357" spans="1:20" ht="15.75" customHeight="1" x14ac:dyDescent="0.35">
      <c r="A4357">
        <v>4350</v>
      </c>
      <c r="B4357" s="76">
        <v>44256.59575231481</v>
      </c>
      <c r="C4357" s="1" t="s">
        <v>13782</v>
      </c>
      <c r="D4357" s="76">
        <v>44256.596435185187</v>
      </c>
      <c r="E4357" s="1" t="s">
        <v>13783</v>
      </c>
      <c r="F4357" s="1" t="s">
        <v>13784</v>
      </c>
      <c r="G4357" s="1" t="s">
        <v>123</v>
      </c>
      <c r="H4357" s="1" t="s">
        <v>124</v>
      </c>
      <c r="I4357" s="1" t="s">
        <v>125</v>
      </c>
      <c r="J4357" s="1" t="s">
        <v>11820</v>
      </c>
      <c r="K4357" s="1" t="s">
        <v>13689</v>
      </c>
      <c r="L4357">
        <f>ROUNDUP(IF(B4357&gt;$D$4,0,($D$4-B4357+1)/365),0)</f>
        <v>0</v>
      </c>
      <c r="M4357">
        <f>ROUNDUP(IF(B4357&gt;$D$5,0,($D$5-B4357+1)/365),0)</f>
        <v>0</v>
      </c>
      <c r="N4357" s="28">
        <f>IF(OR(L4357=1,M4357=1),IF(B4357+364&lt;=$D$5,(B4357+364-$D$4+1)/365,IF(B4357&gt;$D$4,($D$5-B4357+1)/365,$D$6/365)),0)</f>
        <v>0</v>
      </c>
      <c r="O4357" s="28">
        <f>'Data &amp; Parameter'!$E$16*'Data &amp; Parameter'!$E$17*('Data &amp; Parameter'!$E$18+'Data &amp; Parameter'!$E$19)*'Data &amp; Parameter'!$E$20*'Data &amp; Parameter'!$E$37*N4357</f>
        <v>0</v>
      </c>
      <c r="P4357">
        <f>ROUNDUP(IF(D4357&gt;$D$4,0,($D$4-D4357+1)/365),0)</f>
        <v>0</v>
      </c>
      <c r="Q4357">
        <f>ROUNDUP(IF(D4357&gt;$D$5,0,($D$5-D4357+1)/365),0)</f>
        <v>0</v>
      </c>
      <c r="R4357" s="28">
        <f>IF(OR(P4357=1,Q4357=1),IF(D4357+364&lt;=$D$5,(D4357+364-$D$4+1)/365,IF(D4357&gt;$D$4,($D$5-D4357+1)/365,$D$6/365)),0)</f>
        <v>0</v>
      </c>
      <c r="S4357" s="28">
        <f>'Data &amp; Parameter'!$E$16*'Data &amp; Parameter'!$E$17*('Data &amp; Parameter'!$E$18+'Data &amp; Parameter'!$E$19)*'Data &amp; Parameter'!$E$20*'Data &amp; Parameter'!$E$37*R4357</f>
        <v>0</v>
      </c>
      <c r="T4357" s="28">
        <f t="shared" si="67"/>
        <v>0</v>
      </c>
    </row>
    <row r="4358" spans="1:20" ht="15.75" customHeight="1" x14ac:dyDescent="0.35">
      <c r="A4358">
        <v>4351</v>
      </c>
      <c r="B4358" s="76">
        <v>44256.596365740741</v>
      </c>
      <c r="C4358" s="1" t="s">
        <v>13785</v>
      </c>
      <c r="D4358" s="76">
        <v>44256.596782407403</v>
      </c>
      <c r="E4358" s="1" t="s">
        <v>13786</v>
      </c>
      <c r="F4358" s="1" t="s">
        <v>13787</v>
      </c>
      <c r="G4358" s="1" t="s">
        <v>123</v>
      </c>
      <c r="H4358" s="1" t="s">
        <v>124</v>
      </c>
      <c r="I4358" s="1" t="s">
        <v>125</v>
      </c>
      <c r="J4358" s="1" t="s">
        <v>13788</v>
      </c>
      <c r="K4358" s="1" t="s">
        <v>13789</v>
      </c>
      <c r="L4358">
        <f>ROUNDUP(IF(B4358&gt;$D$4,0,($D$4-B4358+1)/365),0)</f>
        <v>0</v>
      </c>
      <c r="M4358">
        <f>ROUNDUP(IF(B4358&gt;$D$5,0,($D$5-B4358+1)/365),0)</f>
        <v>0</v>
      </c>
      <c r="N4358" s="28">
        <f>IF(OR(L4358=1,M4358=1),IF(B4358+364&lt;=$D$5,(B4358+364-$D$4+1)/365,IF(B4358&gt;$D$4,($D$5-B4358+1)/365,$D$6/365)),0)</f>
        <v>0</v>
      </c>
      <c r="O4358" s="28">
        <f>'Data &amp; Parameter'!$E$16*'Data &amp; Parameter'!$E$17*('Data &amp; Parameter'!$E$18+'Data &amp; Parameter'!$E$19)*'Data &amp; Parameter'!$E$20*'Data &amp; Parameter'!$E$37*N4358</f>
        <v>0</v>
      </c>
      <c r="P4358">
        <f>ROUNDUP(IF(D4358&gt;$D$4,0,($D$4-D4358+1)/365),0)</f>
        <v>0</v>
      </c>
      <c r="Q4358">
        <f>ROUNDUP(IF(D4358&gt;$D$5,0,($D$5-D4358+1)/365),0)</f>
        <v>0</v>
      </c>
      <c r="R4358" s="28">
        <f>IF(OR(P4358=1,Q4358=1),IF(D4358+364&lt;=$D$5,(D4358+364-$D$4+1)/365,IF(D4358&gt;$D$4,($D$5-D4358+1)/365,$D$6/365)),0)</f>
        <v>0</v>
      </c>
      <c r="S4358" s="28">
        <f>'Data &amp; Parameter'!$E$16*'Data &amp; Parameter'!$E$17*('Data &amp; Parameter'!$E$18+'Data &amp; Parameter'!$E$19)*'Data &amp; Parameter'!$E$20*'Data &amp; Parameter'!$E$37*R4358</f>
        <v>0</v>
      </c>
      <c r="T4358" s="28">
        <f t="shared" si="67"/>
        <v>0</v>
      </c>
    </row>
    <row r="4359" spans="1:20" ht="15.75" customHeight="1" x14ac:dyDescent="0.35">
      <c r="A4359">
        <v>4352</v>
      </c>
      <c r="B4359" s="76">
        <v>44256.596412037034</v>
      </c>
      <c r="C4359" s="1" t="s">
        <v>13790</v>
      </c>
      <c r="D4359" s="76">
        <v>44256.598425925928</v>
      </c>
      <c r="E4359" s="1" t="s">
        <v>13791</v>
      </c>
      <c r="F4359" s="1" t="s">
        <v>13792</v>
      </c>
      <c r="G4359" s="1" t="s">
        <v>123</v>
      </c>
      <c r="H4359" s="1" t="s">
        <v>124</v>
      </c>
      <c r="I4359" s="1" t="s">
        <v>125</v>
      </c>
      <c r="J4359" s="1" t="s">
        <v>9415</v>
      </c>
      <c r="K4359" s="1" t="s">
        <v>9415</v>
      </c>
      <c r="L4359">
        <f>ROUNDUP(IF(B4359&gt;$D$4,0,($D$4-B4359+1)/365),0)</f>
        <v>0</v>
      </c>
      <c r="M4359">
        <f>ROUNDUP(IF(B4359&gt;$D$5,0,($D$5-B4359+1)/365),0)</f>
        <v>0</v>
      </c>
      <c r="N4359" s="28">
        <f>IF(OR(L4359=1,M4359=1),IF(B4359+364&lt;=$D$5,(B4359+364-$D$4+1)/365,IF(B4359&gt;$D$4,($D$5-B4359+1)/365,$D$6/365)),0)</f>
        <v>0</v>
      </c>
      <c r="O4359" s="28">
        <f>'Data &amp; Parameter'!$E$16*'Data &amp; Parameter'!$E$17*('Data &amp; Parameter'!$E$18+'Data &amp; Parameter'!$E$19)*'Data &amp; Parameter'!$E$20*'Data &amp; Parameter'!$E$37*N4359</f>
        <v>0</v>
      </c>
      <c r="P4359">
        <f>ROUNDUP(IF(D4359&gt;$D$4,0,($D$4-D4359+1)/365),0)</f>
        <v>0</v>
      </c>
      <c r="Q4359">
        <f>ROUNDUP(IF(D4359&gt;$D$5,0,($D$5-D4359+1)/365),0)</f>
        <v>0</v>
      </c>
      <c r="R4359" s="28">
        <f>IF(OR(P4359=1,Q4359=1),IF(D4359+364&lt;=$D$5,(D4359+364-$D$4+1)/365,IF(D4359&gt;$D$4,($D$5-D4359+1)/365,$D$6/365)),0)</f>
        <v>0</v>
      </c>
      <c r="S4359" s="28">
        <f>'Data &amp; Parameter'!$E$16*'Data &amp; Parameter'!$E$17*('Data &amp; Parameter'!$E$18+'Data &amp; Parameter'!$E$19)*'Data &amp; Parameter'!$E$20*'Data &amp; Parameter'!$E$37*R4359</f>
        <v>0</v>
      </c>
      <c r="T4359" s="28">
        <f t="shared" si="67"/>
        <v>0</v>
      </c>
    </row>
    <row r="4360" spans="1:20" ht="15.75" customHeight="1" x14ac:dyDescent="0.35">
      <c r="A4360">
        <v>4353</v>
      </c>
      <c r="B4360" s="76">
        <v>44256.597951388889</v>
      </c>
      <c r="C4360" s="1" t="s">
        <v>13793</v>
      </c>
      <c r="D4360" s="76">
        <v>44256.598761574074</v>
      </c>
      <c r="E4360" s="1" t="s">
        <v>13794</v>
      </c>
      <c r="F4360" s="1" t="s">
        <v>13795</v>
      </c>
      <c r="G4360" s="1" t="s">
        <v>123</v>
      </c>
      <c r="H4360" s="1" t="s">
        <v>124</v>
      </c>
      <c r="I4360" s="1" t="s">
        <v>125</v>
      </c>
      <c r="J4360" s="1" t="s">
        <v>12074</v>
      </c>
      <c r="K4360" s="1" t="s">
        <v>13386</v>
      </c>
      <c r="L4360">
        <f>ROUNDUP(IF(B4360&gt;$D$4,0,($D$4-B4360+1)/365),0)</f>
        <v>0</v>
      </c>
      <c r="M4360">
        <f>ROUNDUP(IF(B4360&gt;$D$5,0,($D$5-B4360+1)/365),0)</f>
        <v>0</v>
      </c>
      <c r="N4360" s="28">
        <f>IF(OR(L4360=1,M4360=1),IF(B4360+364&lt;=$D$5,(B4360+364-$D$4+1)/365,IF(B4360&gt;$D$4,($D$5-B4360+1)/365,$D$6/365)),0)</f>
        <v>0</v>
      </c>
      <c r="O4360" s="28">
        <f>'Data &amp; Parameter'!$E$16*'Data &amp; Parameter'!$E$17*('Data &amp; Parameter'!$E$18+'Data &amp; Parameter'!$E$19)*'Data &amp; Parameter'!$E$20*'Data &amp; Parameter'!$E$37*N4360</f>
        <v>0</v>
      </c>
      <c r="P4360">
        <f>ROUNDUP(IF(D4360&gt;$D$4,0,($D$4-D4360+1)/365),0)</f>
        <v>0</v>
      </c>
      <c r="Q4360">
        <f>ROUNDUP(IF(D4360&gt;$D$5,0,($D$5-D4360+1)/365),0)</f>
        <v>0</v>
      </c>
      <c r="R4360" s="28">
        <f>IF(OR(P4360=1,Q4360=1),IF(D4360+364&lt;=$D$5,(D4360+364-$D$4+1)/365,IF(D4360&gt;$D$4,($D$5-D4360+1)/365,$D$6/365)),0)</f>
        <v>0</v>
      </c>
      <c r="S4360" s="28">
        <f>'Data &amp; Parameter'!$E$16*'Data &amp; Parameter'!$E$17*('Data &amp; Parameter'!$E$18+'Data &amp; Parameter'!$E$19)*'Data &amp; Parameter'!$E$20*'Data &amp; Parameter'!$E$37*R4360</f>
        <v>0</v>
      </c>
      <c r="T4360" s="28">
        <f t="shared" si="67"/>
        <v>0</v>
      </c>
    </row>
    <row r="4361" spans="1:20" ht="15.75" customHeight="1" x14ac:dyDescent="0.35">
      <c r="A4361">
        <v>4354</v>
      </c>
      <c r="B4361" s="76">
        <v>44256.598136574074</v>
      </c>
      <c r="C4361" s="1" t="s">
        <v>13796</v>
      </c>
      <c r="D4361" s="76">
        <v>44256.599664351852</v>
      </c>
      <c r="E4361" s="1" t="s">
        <v>13797</v>
      </c>
      <c r="F4361" s="1" t="s">
        <v>13798</v>
      </c>
      <c r="G4361" s="1" t="s">
        <v>123</v>
      </c>
      <c r="H4361" s="1" t="s">
        <v>124</v>
      </c>
      <c r="I4361" s="1" t="s">
        <v>125</v>
      </c>
      <c r="J4361" s="1" t="s">
        <v>11820</v>
      </c>
      <c r="K4361" s="1" t="s">
        <v>13689</v>
      </c>
      <c r="L4361">
        <f>ROUNDUP(IF(B4361&gt;$D$4,0,($D$4-B4361+1)/365),0)</f>
        <v>0</v>
      </c>
      <c r="M4361">
        <f>ROUNDUP(IF(B4361&gt;$D$5,0,($D$5-B4361+1)/365),0)</f>
        <v>0</v>
      </c>
      <c r="N4361" s="28">
        <f>IF(OR(L4361=1,M4361=1),IF(B4361+364&lt;=$D$5,(B4361+364-$D$4+1)/365,IF(B4361&gt;$D$4,($D$5-B4361+1)/365,$D$6/365)),0)</f>
        <v>0</v>
      </c>
      <c r="O4361" s="28">
        <f>'Data &amp; Parameter'!$E$16*'Data &amp; Parameter'!$E$17*('Data &amp; Parameter'!$E$18+'Data &amp; Parameter'!$E$19)*'Data &amp; Parameter'!$E$20*'Data &amp; Parameter'!$E$37*N4361</f>
        <v>0</v>
      </c>
      <c r="P4361">
        <f>ROUNDUP(IF(D4361&gt;$D$4,0,($D$4-D4361+1)/365),0)</f>
        <v>0</v>
      </c>
      <c r="Q4361">
        <f>ROUNDUP(IF(D4361&gt;$D$5,0,($D$5-D4361+1)/365),0)</f>
        <v>0</v>
      </c>
      <c r="R4361" s="28">
        <f>IF(OR(P4361=1,Q4361=1),IF(D4361+364&lt;=$D$5,(D4361+364-$D$4+1)/365,IF(D4361&gt;$D$4,($D$5-D4361+1)/365,$D$6/365)),0)</f>
        <v>0</v>
      </c>
      <c r="S4361" s="28">
        <f>'Data &amp; Parameter'!$E$16*'Data &amp; Parameter'!$E$17*('Data &amp; Parameter'!$E$18+'Data &amp; Parameter'!$E$19)*'Data &amp; Parameter'!$E$20*'Data &amp; Parameter'!$E$37*R4361</f>
        <v>0</v>
      </c>
      <c r="T4361" s="28">
        <f t="shared" ref="T4361:T4424" si="68">O4361+S4361</f>
        <v>0</v>
      </c>
    </row>
    <row r="4362" spans="1:20" ht="15.75" customHeight="1" x14ac:dyDescent="0.35">
      <c r="A4362">
        <v>4355</v>
      </c>
      <c r="B4362" s="76">
        <v>44256.598657407405</v>
      </c>
      <c r="C4362" s="1" t="s">
        <v>13799</v>
      </c>
      <c r="D4362" s="76">
        <v>44256.599189814813</v>
      </c>
      <c r="E4362" s="1" t="s">
        <v>13800</v>
      </c>
      <c r="F4362" s="1" t="s">
        <v>13801</v>
      </c>
      <c r="G4362" s="1" t="s">
        <v>123</v>
      </c>
      <c r="H4362" s="1" t="s">
        <v>124</v>
      </c>
      <c r="I4362" s="1" t="s">
        <v>125</v>
      </c>
      <c r="J4362" s="1" t="s">
        <v>13781</v>
      </c>
      <c r="K4362" s="1" t="s">
        <v>13802</v>
      </c>
      <c r="L4362">
        <f>ROUNDUP(IF(B4362&gt;$D$4,0,($D$4-B4362+1)/365),0)</f>
        <v>0</v>
      </c>
      <c r="M4362">
        <f>ROUNDUP(IF(B4362&gt;$D$5,0,($D$5-B4362+1)/365),0)</f>
        <v>0</v>
      </c>
      <c r="N4362" s="28">
        <f>IF(OR(L4362=1,M4362=1),IF(B4362+364&lt;=$D$5,(B4362+364-$D$4+1)/365,IF(B4362&gt;$D$4,($D$5-B4362+1)/365,$D$6/365)),0)</f>
        <v>0</v>
      </c>
      <c r="O4362" s="28">
        <f>'Data &amp; Parameter'!$E$16*'Data &amp; Parameter'!$E$17*('Data &amp; Parameter'!$E$18+'Data &amp; Parameter'!$E$19)*'Data &amp; Parameter'!$E$20*'Data &amp; Parameter'!$E$37*N4362</f>
        <v>0</v>
      </c>
      <c r="P4362">
        <f>ROUNDUP(IF(D4362&gt;$D$4,0,($D$4-D4362+1)/365),0)</f>
        <v>0</v>
      </c>
      <c r="Q4362">
        <f>ROUNDUP(IF(D4362&gt;$D$5,0,($D$5-D4362+1)/365),0)</f>
        <v>0</v>
      </c>
      <c r="R4362" s="28">
        <f>IF(OR(P4362=1,Q4362=1),IF(D4362+364&lt;=$D$5,(D4362+364-$D$4+1)/365,IF(D4362&gt;$D$4,($D$5-D4362+1)/365,$D$6/365)),0)</f>
        <v>0</v>
      </c>
      <c r="S4362" s="28">
        <f>'Data &amp; Parameter'!$E$16*'Data &amp; Parameter'!$E$17*('Data &amp; Parameter'!$E$18+'Data &amp; Parameter'!$E$19)*'Data &amp; Parameter'!$E$20*'Data &amp; Parameter'!$E$37*R4362</f>
        <v>0</v>
      </c>
      <c r="T4362" s="28">
        <f t="shared" si="68"/>
        <v>0</v>
      </c>
    </row>
    <row r="4363" spans="1:20" ht="15.75" customHeight="1" x14ac:dyDescent="0.35">
      <c r="A4363">
        <v>4356</v>
      </c>
      <c r="B4363" s="76">
        <v>44256.600729166668</v>
      </c>
      <c r="C4363" s="1" t="s">
        <v>13803</v>
      </c>
      <c r="D4363" s="76">
        <v>44256.601585648154</v>
      </c>
      <c r="E4363" s="1" t="s">
        <v>13804</v>
      </c>
      <c r="F4363" s="1" t="s">
        <v>13805</v>
      </c>
      <c r="G4363" s="1" t="s">
        <v>123</v>
      </c>
      <c r="H4363" s="1" t="s">
        <v>124</v>
      </c>
      <c r="I4363" s="1" t="s">
        <v>125</v>
      </c>
      <c r="J4363" s="1" t="s">
        <v>9415</v>
      </c>
      <c r="K4363" s="1" t="s">
        <v>9415</v>
      </c>
      <c r="L4363">
        <f>ROUNDUP(IF(B4363&gt;$D$4,0,($D$4-B4363+1)/365),0)</f>
        <v>0</v>
      </c>
      <c r="M4363">
        <f>ROUNDUP(IF(B4363&gt;$D$5,0,($D$5-B4363+1)/365),0)</f>
        <v>0</v>
      </c>
      <c r="N4363" s="28">
        <f>IF(OR(L4363=1,M4363=1),IF(B4363+364&lt;=$D$5,(B4363+364-$D$4+1)/365,IF(B4363&gt;$D$4,($D$5-B4363+1)/365,$D$6/365)),0)</f>
        <v>0</v>
      </c>
      <c r="O4363" s="28">
        <f>'Data &amp; Parameter'!$E$16*'Data &amp; Parameter'!$E$17*('Data &amp; Parameter'!$E$18+'Data &amp; Parameter'!$E$19)*'Data &amp; Parameter'!$E$20*'Data &amp; Parameter'!$E$37*N4363</f>
        <v>0</v>
      </c>
      <c r="P4363">
        <f>ROUNDUP(IF(D4363&gt;$D$4,0,($D$4-D4363+1)/365),0)</f>
        <v>0</v>
      </c>
      <c r="Q4363">
        <f>ROUNDUP(IF(D4363&gt;$D$5,0,($D$5-D4363+1)/365),0)</f>
        <v>0</v>
      </c>
      <c r="R4363" s="28">
        <f>IF(OR(P4363=1,Q4363=1),IF(D4363+364&lt;=$D$5,(D4363+364-$D$4+1)/365,IF(D4363&gt;$D$4,($D$5-D4363+1)/365,$D$6/365)),0)</f>
        <v>0</v>
      </c>
      <c r="S4363" s="28">
        <f>'Data &amp; Parameter'!$E$16*'Data &amp; Parameter'!$E$17*('Data &amp; Parameter'!$E$18+'Data &amp; Parameter'!$E$19)*'Data &amp; Parameter'!$E$20*'Data &amp; Parameter'!$E$37*R4363</f>
        <v>0</v>
      </c>
      <c r="T4363" s="28">
        <f t="shared" si="68"/>
        <v>0</v>
      </c>
    </row>
    <row r="4364" spans="1:20" ht="15.75" customHeight="1" x14ac:dyDescent="0.35">
      <c r="A4364">
        <v>4357</v>
      </c>
      <c r="B4364" s="76">
        <v>44256.601087962961</v>
      </c>
      <c r="C4364" s="1" t="s">
        <v>13806</v>
      </c>
      <c r="D4364" s="76">
        <v>44256.601701388892</v>
      </c>
      <c r="E4364" s="1" t="s">
        <v>13807</v>
      </c>
      <c r="F4364" s="1" t="s">
        <v>13808</v>
      </c>
      <c r="G4364" s="1" t="s">
        <v>123</v>
      </c>
      <c r="H4364" s="1" t="s">
        <v>124</v>
      </c>
      <c r="I4364" s="1" t="s">
        <v>125</v>
      </c>
      <c r="J4364" s="1" t="s">
        <v>13809</v>
      </c>
      <c r="K4364" s="1" t="s">
        <v>13802</v>
      </c>
      <c r="L4364">
        <f>ROUNDUP(IF(B4364&gt;$D$4,0,($D$4-B4364+1)/365),0)</f>
        <v>0</v>
      </c>
      <c r="M4364">
        <f>ROUNDUP(IF(B4364&gt;$D$5,0,($D$5-B4364+1)/365),0)</f>
        <v>0</v>
      </c>
      <c r="N4364" s="28">
        <f>IF(OR(L4364=1,M4364=1),IF(B4364+364&lt;=$D$5,(B4364+364-$D$4+1)/365,IF(B4364&gt;$D$4,($D$5-B4364+1)/365,$D$6/365)),0)</f>
        <v>0</v>
      </c>
      <c r="O4364" s="28">
        <f>'Data &amp; Parameter'!$E$16*'Data &amp; Parameter'!$E$17*('Data &amp; Parameter'!$E$18+'Data &amp; Parameter'!$E$19)*'Data &amp; Parameter'!$E$20*'Data &amp; Parameter'!$E$37*N4364</f>
        <v>0</v>
      </c>
      <c r="P4364">
        <f>ROUNDUP(IF(D4364&gt;$D$4,0,($D$4-D4364+1)/365),0)</f>
        <v>0</v>
      </c>
      <c r="Q4364">
        <f>ROUNDUP(IF(D4364&gt;$D$5,0,($D$5-D4364+1)/365),0)</f>
        <v>0</v>
      </c>
      <c r="R4364" s="28">
        <f>IF(OR(P4364=1,Q4364=1),IF(D4364+364&lt;=$D$5,(D4364+364-$D$4+1)/365,IF(D4364&gt;$D$4,($D$5-D4364+1)/365,$D$6/365)),0)</f>
        <v>0</v>
      </c>
      <c r="S4364" s="28">
        <f>'Data &amp; Parameter'!$E$16*'Data &amp; Parameter'!$E$17*('Data &amp; Parameter'!$E$18+'Data &amp; Parameter'!$E$19)*'Data &amp; Parameter'!$E$20*'Data &amp; Parameter'!$E$37*R4364</f>
        <v>0</v>
      </c>
      <c r="T4364" s="28">
        <f t="shared" si="68"/>
        <v>0</v>
      </c>
    </row>
    <row r="4365" spans="1:20" ht="15.75" customHeight="1" x14ac:dyDescent="0.35">
      <c r="A4365">
        <v>4358</v>
      </c>
      <c r="B4365" s="76">
        <v>44256.601412037038</v>
      </c>
      <c r="C4365" s="1" t="s">
        <v>13810</v>
      </c>
      <c r="D4365" s="76">
        <v>44256.602395833332</v>
      </c>
      <c r="E4365" s="1" t="s">
        <v>13811</v>
      </c>
      <c r="F4365" s="1" t="s">
        <v>13812</v>
      </c>
      <c r="G4365" s="1" t="s">
        <v>123</v>
      </c>
      <c r="H4365" s="1" t="s">
        <v>729</v>
      </c>
      <c r="I4365" s="1" t="s">
        <v>125</v>
      </c>
      <c r="J4365" s="1" t="s">
        <v>9415</v>
      </c>
      <c r="K4365" s="1" t="s">
        <v>9415</v>
      </c>
      <c r="L4365">
        <f>ROUNDUP(IF(B4365&gt;$D$4,0,($D$4-B4365+1)/365),0)</f>
        <v>0</v>
      </c>
      <c r="M4365">
        <f>ROUNDUP(IF(B4365&gt;$D$5,0,($D$5-B4365+1)/365),0)</f>
        <v>0</v>
      </c>
      <c r="N4365" s="28">
        <f>IF(OR(L4365=1,M4365=1),IF(B4365+364&lt;=$D$5,(B4365+364-$D$4+1)/365,IF(B4365&gt;$D$4,($D$5-B4365+1)/365,$D$6/365)),0)</f>
        <v>0</v>
      </c>
      <c r="O4365" s="28">
        <f>'Data &amp; Parameter'!$E$16*'Data &amp; Parameter'!$E$17*('Data &amp; Parameter'!$E$18+'Data &amp; Parameter'!$E$19)*'Data &amp; Parameter'!$E$20*'Data &amp; Parameter'!$E$37*N4365</f>
        <v>0</v>
      </c>
      <c r="P4365">
        <f>ROUNDUP(IF(D4365&gt;$D$4,0,($D$4-D4365+1)/365),0)</f>
        <v>0</v>
      </c>
      <c r="Q4365">
        <f>ROUNDUP(IF(D4365&gt;$D$5,0,($D$5-D4365+1)/365),0)</f>
        <v>0</v>
      </c>
      <c r="R4365" s="28">
        <f>IF(OR(P4365=1,Q4365=1),IF(D4365+364&lt;=$D$5,(D4365+364-$D$4+1)/365,IF(D4365&gt;$D$4,($D$5-D4365+1)/365,$D$6/365)),0)</f>
        <v>0</v>
      </c>
      <c r="S4365" s="28">
        <f>'Data &amp; Parameter'!$E$16*'Data &amp; Parameter'!$E$17*('Data &amp; Parameter'!$E$18+'Data &amp; Parameter'!$E$19)*'Data &amp; Parameter'!$E$20*'Data &amp; Parameter'!$E$37*R4365</f>
        <v>0</v>
      </c>
      <c r="T4365" s="28">
        <f t="shared" si="68"/>
        <v>0</v>
      </c>
    </row>
    <row r="4366" spans="1:20" ht="15.75" customHeight="1" x14ac:dyDescent="0.35">
      <c r="A4366">
        <v>4359</v>
      </c>
      <c r="B4366" s="76">
        <v>44256.601990740739</v>
      </c>
      <c r="C4366" s="1" t="s">
        <v>13813</v>
      </c>
      <c r="D4366" s="76">
        <v>44256.602384259255</v>
      </c>
      <c r="E4366" s="1" t="s">
        <v>13814</v>
      </c>
      <c r="F4366" s="1" t="s">
        <v>13815</v>
      </c>
      <c r="G4366" s="1" t="s">
        <v>123</v>
      </c>
      <c r="H4366" s="1" t="s">
        <v>124</v>
      </c>
      <c r="I4366" s="1" t="s">
        <v>125</v>
      </c>
      <c r="J4366" s="1" t="s">
        <v>13781</v>
      </c>
      <c r="K4366" s="1" t="s">
        <v>13781</v>
      </c>
      <c r="L4366">
        <f>ROUNDUP(IF(B4366&gt;$D$4,0,($D$4-B4366+1)/365),0)</f>
        <v>0</v>
      </c>
      <c r="M4366">
        <f>ROUNDUP(IF(B4366&gt;$D$5,0,($D$5-B4366+1)/365),0)</f>
        <v>0</v>
      </c>
      <c r="N4366" s="28">
        <f>IF(OR(L4366=1,M4366=1),IF(B4366+364&lt;=$D$5,(B4366+364-$D$4+1)/365,IF(B4366&gt;$D$4,($D$5-B4366+1)/365,$D$6/365)),0)</f>
        <v>0</v>
      </c>
      <c r="O4366" s="28">
        <f>'Data &amp; Parameter'!$E$16*'Data &amp; Parameter'!$E$17*('Data &amp; Parameter'!$E$18+'Data &amp; Parameter'!$E$19)*'Data &amp; Parameter'!$E$20*'Data &amp; Parameter'!$E$37*N4366</f>
        <v>0</v>
      </c>
      <c r="P4366">
        <f>ROUNDUP(IF(D4366&gt;$D$4,0,($D$4-D4366+1)/365),0)</f>
        <v>0</v>
      </c>
      <c r="Q4366">
        <f>ROUNDUP(IF(D4366&gt;$D$5,0,($D$5-D4366+1)/365),0)</f>
        <v>0</v>
      </c>
      <c r="R4366" s="28">
        <f>IF(OR(P4366=1,Q4366=1),IF(D4366+364&lt;=$D$5,(D4366+364-$D$4+1)/365,IF(D4366&gt;$D$4,($D$5-D4366+1)/365,$D$6/365)),0)</f>
        <v>0</v>
      </c>
      <c r="S4366" s="28">
        <f>'Data &amp; Parameter'!$E$16*'Data &amp; Parameter'!$E$17*('Data &amp; Parameter'!$E$18+'Data &amp; Parameter'!$E$19)*'Data &amp; Parameter'!$E$20*'Data &amp; Parameter'!$E$37*R4366</f>
        <v>0</v>
      </c>
      <c r="T4366" s="28">
        <f t="shared" si="68"/>
        <v>0</v>
      </c>
    </row>
    <row r="4367" spans="1:20" ht="15.75" customHeight="1" x14ac:dyDescent="0.35">
      <c r="A4367">
        <v>4360</v>
      </c>
      <c r="B4367" s="76">
        <v>44256.60224537037</v>
      </c>
      <c r="C4367" s="1" t="s">
        <v>13816</v>
      </c>
      <c r="D4367" s="76">
        <v>44256.60328703704</v>
      </c>
      <c r="E4367" s="1" t="s">
        <v>13817</v>
      </c>
      <c r="F4367" s="1" t="s">
        <v>13818</v>
      </c>
      <c r="G4367" s="1" t="s">
        <v>123</v>
      </c>
      <c r="H4367" s="1" t="s">
        <v>124</v>
      </c>
      <c r="I4367" s="1" t="s">
        <v>125</v>
      </c>
      <c r="J4367" s="1" t="s">
        <v>11820</v>
      </c>
      <c r="K4367" s="1" t="s">
        <v>13689</v>
      </c>
      <c r="L4367">
        <f>ROUNDUP(IF(B4367&gt;$D$4,0,($D$4-B4367+1)/365),0)</f>
        <v>0</v>
      </c>
      <c r="M4367">
        <f>ROUNDUP(IF(B4367&gt;$D$5,0,($D$5-B4367+1)/365),0)</f>
        <v>0</v>
      </c>
      <c r="N4367" s="28">
        <f>IF(OR(L4367=1,M4367=1),IF(B4367+364&lt;=$D$5,(B4367+364-$D$4+1)/365,IF(B4367&gt;$D$4,($D$5-B4367+1)/365,$D$6/365)),0)</f>
        <v>0</v>
      </c>
      <c r="O4367" s="28">
        <f>'Data &amp; Parameter'!$E$16*'Data &amp; Parameter'!$E$17*('Data &amp; Parameter'!$E$18+'Data &amp; Parameter'!$E$19)*'Data &amp; Parameter'!$E$20*'Data &amp; Parameter'!$E$37*N4367</f>
        <v>0</v>
      </c>
      <c r="P4367">
        <f>ROUNDUP(IF(D4367&gt;$D$4,0,($D$4-D4367+1)/365),0)</f>
        <v>0</v>
      </c>
      <c r="Q4367">
        <f>ROUNDUP(IF(D4367&gt;$D$5,0,($D$5-D4367+1)/365),0)</f>
        <v>0</v>
      </c>
      <c r="R4367" s="28">
        <f>IF(OR(P4367=1,Q4367=1),IF(D4367+364&lt;=$D$5,(D4367+364-$D$4+1)/365,IF(D4367&gt;$D$4,($D$5-D4367+1)/365,$D$6/365)),0)</f>
        <v>0</v>
      </c>
      <c r="S4367" s="28">
        <f>'Data &amp; Parameter'!$E$16*'Data &amp; Parameter'!$E$17*('Data &amp; Parameter'!$E$18+'Data &amp; Parameter'!$E$19)*'Data &amp; Parameter'!$E$20*'Data &amp; Parameter'!$E$37*R4367</f>
        <v>0</v>
      </c>
      <c r="T4367" s="28">
        <f t="shared" si="68"/>
        <v>0</v>
      </c>
    </row>
    <row r="4368" spans="1:20" ht="15.75" customHeight="1" x14ac:dyDescent="0.35">
      <c r="A4368">
        <v>4361</v>
      </c>
      <c r="B4368" s="76">
        <v>44256.604131944448</v>
      </c>
      <c r="C4368" s="1" t="s">
        <v>13819</v>
      </c>
      <c r="D4368" s="76">
        <v>44256.604733796295</v>
      </c>
      <c r="E4368" s="1" t="s">
        <v>13820</v>
      </c>
      <c r="F4368" s="1" t="s">
        <v>13821</v>
      </c>
      <c r="G4368" s="1" t="s">
        <v>123</v>
      </c>
      <c r="H4368" s="1" t="s">
        <v>124</v>
      </c>
      <c r="I4368" s="1" t="s">
        <v>125</v>
      </c>
      <c r="J4368" s="1" t="s">
        <v>13781</v>
      </c>
      <c r="K4368" s="1" t="s">
        <v>13802</v>
      </c>
      <c r="L4368">
        <f>ROUNDUP(IF(B4368&gt;$D$4,0,($D$4-B4368+1)/365),0)</f>
        <v>0</v>
      </c>
      <c r="M4368">
        <f>ROUNDUP(IF(B4368&gt;$D$5,0,($D$5-B4368+1)/365),0)</f>
        <v>0</v>
      </c>
      <c r="N4368" s="28">
        <f>IF(OR(L4368=1,M4368=1),IF(B4368+364&lt;=$D$5,(B4368+364-$D$4+1)/365,IF(B4368&gt;$D$4,($D$5-B4368+1)/365,$D$6/365)),0)</f>
        <v>0</v>
      </c>
      <c r="O4368" s="28">
        <f>'Data &amp; Parameter'!$E$16*'Data &amp; Parameter'!$E$17*('Data &amp; Parameter'!$E$18+'Data &amp; Parameter'!$E$19)*'Data &amp; Parameter'!$E$20*'Data &amp; Parameter'!$E$37*N4368</f>
        <v>0</v>
      </c>
      <c r="P4368">
        <f>ROUNDUP(IF(D4368&gt;$D$4,0,($D$4-D4368+1)/365),0)</f>
        <v>0</v>
      </c>
      <c r="Q4368">
        <f>ROUNDUP(IF(D4368&gt;$D$5,0,($D$5-D4368+1)/365),0)</f>
        <v>0</v>
      </c>
      <c r="R4368" s="28">
        <f>IF(OR(P4368=1,Q4368=1),IF(D4368+364&lt;=$D$5,(D4368+364-$D$4+1)/365,IF(D4368&gt;$D$4,($D$5-D4368+1)/365,$D$6/365)),0)</f>
        <v>0</v>
      </c>
      <c r="S4368" s="28">
        <f>'Data &amp; Parameter'!$E$16*'Data &amp; Parameter'!$E$17*('Data &amp; Parameter'!$E$18+'Data &amp; Parameter'!$E$19)*'Data &amp; Parameter'!$E$20*'Data &amp; Parameter'!$E$37*R4368</f>
        <v>0</v>
      </c>
      <c r="T4368" s="28">
        <f t="shared" si="68"/>
        <v>0</v>
      </c>
    </row>
    <row r="4369" spans="1:20" ht="15.75" customHeight="1" x14ac:dyDescent="0.35">
      <c r="A4369">
        <v>4362</v>
      </c>
      <c r="B4369" s="76">
        <v>44256.604837962965</v>
      </c>
      <c r="C4369" s="1" t="s">
        <v>13822</v>
      </c>
      <c r="D4369" s="76">
        <v>44256.605474537035</v>
      </c>
      <c r="E4369" s="1" t="s">
        <v>13823</v>
      </c>
      <c r="F4369" s="1" t="s">
        <v>13824</v>
      </c>
      <c r="G4369" s="1" t="s">
        <v>123</v>
      </c>
      <c r="H4369" s="1" t="s">
        <v>729</v>
      </c>
      <c r="I4369" s="1" t="s">
        <v>125</v>
      </c>
      <c r="J4369" s="1" t="s">
        <v>9415</v>
      </c>
      <c r="K4369" s="1" t="s">
        <v>9415</v>
      </c>
      <c r="L4369">
        <f>ROUNDUP(IF(B4369&gt;$D$4,0,($D$4-B4369+1)/365),0)</f>
        <v>0</v>
      </c>
      <c r="M4369">
        <f>ROUNDUP(IF(B4369&gt;$D$5,0,($D$5-B4369+1)/365),0)</f>
        <v>0</v>
      </c>
      <c r="N4369" s="28">
        <f>IF(OR(L4369=1,M4369=1),IF(B4369+364&lt;=$D$5,(B4369+364-$D$4+1)/365,IF(B4369&gt;$D$4,($D$5-B4369+1)/365,$D$6/365)),0)</f>
        <v>0</v>
      </c>
      <c r="O4369" s="28">
        <f>'Data &amp; Parameter'!$E$16*'Data &amp; Parameter'!$E$17*('Data &amp; Parameter'!$E$18+'Data &amp; Parameter'!$E$19)*'Data &amp; Parameter'!$E$20*'Data &amp; Parameter'!$E$37*N4369</f>
        <v>0</v>
      </c>
      <c r="P4369">
        <f>ROUNDUP(IF(D4369&gt;$D$4,0,($D$4-D4369+1)/365),0)</f>
        <v>0</v>
      </c>
      <c r="Q4369">
        <f>ROUNDUP(IF(D4369&gt;$D$5,0,($D$5-D4369+1)/365),0)</f>
        <v>0</v>
      </c>
      <c r="R4369" s="28">
        <f>IF(OR(P4369=1,Q4369=1),IF(D4369+364&lt;=$D$5,(D4369+364-$D$4+1)/365,IF(D4369&gt;$D$4,($D$5-D4369+1)/365,$D$6/365)),0)</f>
        <v>0</v>
      </c>
      <c r="S4369" s="28">
        <f>'Data &amp; Parameter'!$E$16*'Data &amp; Parameter'!$E$17*('Data &amp; Parameter'!$E$18+'Data &amp; Parameter'!$E$19)*'Data &amp; Parameter'!$E$20*'Data &amp; Parameter'!$E$37*R4369</f>
        <v>0</v>
      </c>
      <c r="T4369" s="28">
        <f t="shared" si="68"/>
        <v>0</v>
      </c>
    </row>
    <row r="4370" spans="1:20" ht="15.75" customHeight="1" x14ac:dyDescent="0.35">
      <c r="A4370">
        <v>4363</v>
      </c>
      <c r="B4370" s="76">
        <v>44256.605347222227</v>
      </c>
      <c r="C4370" s="1" t="s">
        <v>13825</v>
      </c>
      <c r="D4370" s="76">
        <v>44256.606006944443</v>
      </c>
      <c r="E4370" s="1" t="s">
        <v>13826</v>
      </c>
      <c r="F4370" s="1" t="s">
        <v>13827</v>
      </c>
      <c r="G4370" s="1" t="s">
        <v>123</v>
      </c>
      <c r="H4370" s="1" t="s">
        <v>124</v>
      </c>
      <c r="I4370" s="1" t="s">
        <v>125</v>
      </c>
      <c r="J4370" s="1" t="s">
        <v>9415</v>
      </c>
      <c r="K4370" s="1" t="s">
        <v>9415</v>
      </c>
      <c r="L4370">
        <f>ROUNDUP(IF(B4370&gt;$D$4,0,($D$4-B4370+1)/365),0)</f>
        <v>0</v>
      </c>
      <c r="M4370">
        <f>ROUNDUP(IF(B4370&gt;$D$5,0,($D$5-B4370+1)/365),0)</f>
        <v>0</v>
      </c>
      <c r="N4370" s="28">
        <f>IF(OR(L4370=1,M4370=1),IF(B4370+364&lt;=$D$5,(B4370+364-$D$4+1)/365,IF(B4370&gt;$D$4,($D$5-B4370+1)/365,$D$6/365)),0)</f>
        <v>0</v>
      </c>
      <c r="O4370" s="28">
        <f>'Data &amp; Parameter'!$E$16*'Data &amp; Parameter'!$E$17*('Data &amp; Parameter'!$E$18+'Data &amp; Parameter'!$E$19)*'Data &amp; Parameter'!$E$20*'Data &amp; Parameter'!$E$37*N4370</f>
        <v>0</v>
      </c>
      <c r="P4370">
        <f>ROUNDUP(IF(D4370&gt;$D$4,0,($D$4-D4370+1)/365),0)</f>
        <v>0</v>
      </c>
      <c r="Q4370">
        <f>ROUNDUP(IF(D4370&gt;$D$5,0,($D$5-D4370+1)/365),0)</f>
        <v>0</v>
      </c>
      <c r="R4370" s="28">
        <f>IF(OR(P4370=1,Q4370=1),IF(D4370+364&lt;=$D$5,(D4370+364-$D$4+1)/365,IF(D4370&gt;$D$4,($D$5-D4370+1)/365,$D$6/365)),0)</f>
        <v>0</v>
      </c>
      <c r="S4370" s="28">
        <f>'Data &amp; Parameter'!$E$16*'Data &amp; Parameter'!$E$17*('Data &amp; Parameter'!$E$18+'Data &amp; Parameter'!$E$19)*'Data &amp; Parameter'!$E$20*'Data &amp; Parameter'!$E$37*R4370</f>
        <v>0</v>
      </c>
      <c r="T4370" s="28">
        <f t="shared" si="68"/>
        <v>0</v>
      </c>
    </row>
    <row r="4371" spans="1:20" ht="15.75" customHeight="1" x14ac:dyDescent="0.35">
      <c r="A4371">
        <v>4364</v>
      </c>
      <c r="B4371" s="76">
        <v>44256.605509259258</v>
      </c>
      <c r="C4371" s="1" t="s">
        <v>13828</v>
      </c>
      <c r="D4371" s="76">
        <v>44256.606435185182</v>
      </c>
      <c r="E4371" s="1" t="s">
        <v>13829</v>
      </c>
      <c r="F4371" s="1" t="s">
        <v>13830</v>
      </c>
      <c r="G4371" s="1" t="s">
        <v>123</v>
      </c>
      <c r="H4371" s="1" t="s">
        <v>124</v>
      </c>
      <c r="I4371" s="1" t="s">
        <v>125</v>
      </c>
      <c r="J4371" s="1" t="s">
        <v>13781</v>
      </c>
      <c r="K4371" s="1" t="s">
        <v>13781</v>
      </c>
      <c r="L4371">
        <f>ROUNDUP(IF(B4371&gt;$D$4,0,($D$4-B4371+1)/365),0)</f>
        <v>0</v>
      </c>
      <c r="M4371">
        <f>ROUNDUP(IF(B4371&gt;$D$5,0,($D$5-B4371+1)/365),0)</f>
        <v>0</v>
      </c>
      <c r="N4371" s="28">
        <f>IF(OR(L4371=1,M4371=1),IF(B4371+364&lt;=$D$5,(B4371+364-$D$4+1)/365,IF(B4371&gt;$D$4,($D$5-B4371+1)/365,$D$6/365)),0)</f>
        <v>0</v>
      </c>
      <c r="O4371" s="28">
        <f>'Data &amp; Parameter'!$E$16*'Data &amp; Parameter'!$E$17*('Data &amp; Parameter'!$E$18+'Data &amp; Parameter'!$E$19)*'Data &amp; Parameter'!$E$20*'Data &amp; Parameter'!$E$37*N4371</f>
        <v>0</v>
      </c>
      <c r="P4371">
        <f>ROUNDUP(IF(D4371&gt;$D$4,0,($D$4-D4371+1)/365),0)</f>
        <v>0</v>
      </c>
      <c r="Q4371">
        <f>ROUNDUP(IF(D4371&gt;$D$5,0,($D$5-D4371+1)/365),0)</f>
        <v>0</v>
      </c>
      <c r="R4371" s="28">
        <f>IF(OR(P4371=1,Q4371=1),IF(D4371+364&lt;=$D$5,(D4371+364-$D$4+1)/365,IF(D4371&gt;$D$4,($D$5-D4371+1)/365,$D$6/365)),0)</f>
        <v>0</v>
      </c>
      <c r="S4371" s="28">
        <f>'Data &amp; Parameter'!$E$16*'Data &amp; Parameter'!$E$17*('Data &amp; Parameter'!$E$18+'Data &amp; Parameter'!$E$19)*'Data &amp; Parameter'!$E$20*'Data &amp; Parameter'!$E$37*R4371</f>
        <v>0</v>
      </c>
      <c r="T4371" s="28">
        <f t="shared" si="68"/>
        <v>0</v>
      </c>
    </row>
    <row r="4372" spans="1:20" ht="15.75" customHeight="1" x14ac:dyDescent="0.35">
      <c r="A4372">
        <v>4365</v>
      </c>
      <c r="B4372" s="76">
        <v>44256.607002314813</v>
      </c>
      <c r="C4372" s="1" t="s">
        <v>13831</v>
      </c>
      <c r="D4372" s="76">
        <v>44256.608935185184</v>
      </c>
      <c r="E4372" s="1" t="s">
        <v>13832</v>
      </c>
      <c r="F4372" s="1" t="s">
        <v>13833</v>
      </c>
      <c r="G4372" s="1" t="s">
        <v>123</v>
      </c>
      <c r="H4372" s="1" t="s">
        <v>124</v>
      </c>
      <c r="I4372" s="1" t="s">
        <v>125</v>
      </c>
      <c r="J4372" s="1" t="s">
        <v>11820</v>
      </c>
      <c r="K4372" s="1" t="s">
        <v>13689</v>
      </c>
      <c r="L4372">
        <f>ROUNDUP(IF(B4372&gt;$D$4,0,($D$4-B4372+1)/365),0)</f>
        <v>0</v>
      </c>
      <c r="M4372">
        <f>ROUNDUP(IF(B4372&gt;$D$5,0,($D$5-B4372+1)/365),0)</f>
        <v>0</v>
      </c>
      <c r="N4372" s="28">
        <f>IF(OR(L4372=1,M4372=1),IF(B4372+364&lt;=$D$5,(B4372+364-$D$4+1)/365,IF(B4372&gt;$D$4,($D$5-B4372+1)/365,$D$6/365)),0)</f>
        <v>0</v>
      </c>
      <c r="O4372" s="28">
        <f>'Data &amp; Parameter'!$E$16*'Data &amp; Parameter'!$E$17*('Data &amp; Parameter'!$E$18+'Data &amp; Parameter'!$E$19)*'Data &amp; Parameter'!$E$20*'Data &amp; Parameter'!$E$37*N4372</f>
        <v>0</v>
      </c>
      <c r="P4372">
        <f>ROUNDUP(IF(D4372&gt;$D$4,0,($D$4-D4372+1)/365),0)</f>
        <v>0</v>
      </c>
      <c r="Q4372">
        <f>ROUNDUP(IF(D4372&gt;$D$5,0,($D$5-D4372+1)/365),0)</f>
        <v>0</v>
      </c>
      <c r="R4372" s="28">
        <f>IF(OR(P4372=1,Q4372=1),IF(D4372+364&lt;=$D$5,(D4372+364-$D$4+1)/365,IF(D4372&gt;$D$4,($D$5-D4372+1)/365,$D$6/365)),0)</f>
        <v>0</v>
      </c>
      <c r="S4372" s="28">
        <f>'Data &amp; Parameter'!$E$16*'Data &amp; Parameter'!$E$17*('Data &amp; Parameter'!$E$18+'Data &amp; Parameter'!$E$19)*'Data &amp; Parameter'!$E$20*'Data &amp; Parameter'!$E$37*R4372</f>
        <v>0</v>
      </c>
      <c r="T4372" s="28">
        <f t="shared" si="68"/>
        <v>0</v>
      </c>
    </row>
    <row r="4373" spans="1:20" ht="15.75" customHeight="1" x14ac:dyDescent="0.35">
      <c r="A4373">
        <v>4366</v>
      </c>
      <c r="B4373" s="76">
        <v>44256.60701388889</v>
      </c>
      <c r="C4373" s="1" t="s">
        <v>13834</v>
      </c>
      <c r="D4373" s="76">
        <v>44256.607546296298</v>
      </c>
      <c r="E4373" s="1" t="s">
        <v>13835</v>
      </c>
      <c r="F4373" s="1" t="s">
        <v>13836</v>
      </c>
      <c r="G4373" s="1" t="s">
        <v>123</v>
      </c>
      <c r="H4373" s="1" t="s">
        <v>124</v>
      </c>
      <c r="I4373" s="1" t="s">
        <v>125</v>
      </c>
      <c r="J4373" s="1" t="s">
        <v>13781</v>
      </c>
      <c r="K4373" s="1" t="s">
        <v>13802</v>
      </c>
      <c r="L4373">
        <f>ROUNDUP(IF(B4373&gt;$D$4,0,($D$4-B4373+1)/365),0)</f>
        <v>0</v>
      </c>
      <c r="M4373">
        <f>ROUNDUP(IF(B4373&gt;$D$5,0,($D$5-B4373+1)/365),0)</f>
        <v>0</v>
      </c>
      <c r="N4373" s="28">
        <f>IF(OR(L4373=1,M4373=1),IF(B4373+364&lt;=$D$5,(B4373+364-$D$4+1)/365,IF(B4373&gt;$D$4,($D$5-B4373+1)/365,$D$6/365)),0)</f>
        <v>0</v>
      </c>
      <c r="O4373" s="28">
        <f>'Data &amp; Parameter'!$E$16*'Data &amp; Parameter'!$E$17*('Data &amp; Parameter'!$E$18+'Data &amp; Parameter'!$E$19)*'Data &amp; Parameter'!$E$20*'Data &amp; Parameter'!$E$37*N4373</f>
        <v>0</v>
      </c>
      <c r="P4373">
        <f>ROUNDUP(IF(D4373&gt;$D$4,0,($D$4-D4373+1)/365),0)</f>
        <v>0</v>
      </c>
      <c r="Q4373">
        <f>ROUNDUP(IF(D4373&gt;$D$5,0,($D$5-D4373+1)/365),0)</f>
        <v>0</v>
      </c>
      <c r="R4373" s="28">
        <f>IF(OR(P4373=1,Q4373=1),IF(D4373+364&lt;=$D$5,(D4373+364-$D$4+1)/365,IF(D4373&gt;$D$4,($D$5-D4373+1)/365,$D$6/365)),0)</f>
        <v>0</v>
      </c>
      <c r="S4373" s="28">
        <f>'Data &amp; Parameter'!$E$16*'Data &amp; Parameter'!$E$17*('Data &amp; Parameter'!$E$18+'Data &amp; Parameter'!$E$19)*'Data &amp; Parameter'!$E$20*'Data &amp; Parameter'!$E$37*R4373</f>
        <v>0</v>
      </c>
      <c r="T4373" s="28">
        <f t="shared" si="68"/>
        <v>0</v>
      </c>
    </row>
    <row r="4374" spans="1:20" ht="15.75" customHeight="1" x14ac:dyDescent="0.35">
      <c r="A4374">
        <v>4367</v>
      </c>
      <c r="B4374" s="76">
        <v>44256.608356481476</v>
      </c>
      <c r="C4374" s="1" t="s">
        <v>13837</v>
      </c>
      <c r="D4374" s="76">
        <v>44256.610937500001</v>
      </c>
      <c r="E4374" s="1" t="s">
        <v>13838</v>
      </c>
      <c r="F4374" s="1" t="s">
        <v>13839</v>
      </c>
      <c r="G4374" s="1" t="s">
        <v>123</v>
      </c>
      <c r="H4374" s="1" t="s">
        <v>729</v>
      </c>
      <c r="I4374" s="1" t="s">
        <v>125</v>
      </c>
      <c r="J4374" s="1" t="s">
        <v>9415</v>
      </c>
      <c r="K4374" s="1" t="s">
        <v>9415</v>
      </c>
      <c r="L4374">
        <f>ROUNDUP(IF(B4374&gt;$D$4,0,($D$4-B4374+1)/365),0)</f>
        <v>0</v>
      </c>
      <c r="M4374">
        <f>ROUNDUP(IF(B4374&gt;$D$5,0,($D$5-B4374+1)/365),0)</f>
        <v>0</v>
      </c>
      <c r="N4374" s="28">
        <f>IF(OR(L4374=1,M4374=1),IF(B4374+364&lt;=$D$5,(B4374+364-$D$4+1)/365,IF(B4374&gt;$D$4,($D$5-B4374+1)/365,$D$6/365)),0)</f>
        <v>0</v>
      </c>
      <c r="O4374" s="28">
        <f>'Data &amp; Parameter'!$E$16*'Data &amp; Parameter'!$E$17*('Data &amp; Parameter'!$E$18+'Data &amp; Parameter'!$E$19)*'Data &amp; Parameter'!$E$20*'Data &amp; Parameter'!$E$37*N4374</f>
        <v>0</v>
      </c>
      <c r="P4374">
        <f>ROUNDUP(IF(D4374&gt;$D$4,0,($D$4-D4374+1)/365),0)</f>
        <v>0</v>
      </c>
      <c r="Q4374">
        <f>ROUNDUP(IF(D4374&gt;$D$5,0,($D$5-D4374+1)/365),0)</f>
        <v>0</v>
      </c>
      <c r="R4374" s="28">
        <f>IF(OR(P4374=1,Q4374=1),IF(D4374+364&lt;=$D$5,(D4374+364-$D$4+1)/365,IF(D4374&gt;$D$4,($D$5-D4374+1)/365,$D$6/365)),0)</f>
        <v>0</v>
      </c>
      <c r="S4374" s="28">
        <f>'Data &amp; Parameter'!$E$16*'Data &amp; Parameter'!$E$17*('Data &amp; Parameter'!$E$18+'Data &amp; Parameter'!$E$19)*'Data &amp; Parameter'!$E$20*'Data &amp; Parameter'!$E$37*R4374</f>
        <v>0</v>
      </c>
      <c r="T4374" s="28">
        <f t="shared" si="68"/>
        <v>0</v>
      </c>
    </row>
    <row r="4375" spans="1:20" ht="15.75" customHeight="1" x14ac:dyDescent="0.35">
      <c r="A4375">
        <v>4368</v>
      </c>
      <c r="B4375" s="76">
        <v>44256.608969907407</v>
      </c>
      <c r="C4375" s="1" t="s">
        <v>13840</v>
      </c>
      <c r="D4375" s="76">
        <v>44256.609664351854</v>
      </c>
      <c r="E4375" s="1" t="s">
        <v>13841</v>
      </c>
      <c r="F4375" s="1" t="s">
        <v>13842</v>
      </c>
      <c r="G4375" s="1" t="s">
        <v>123</v>
      </c>
      <c r="H4375" s="1" t="s">
        <v>124</v>
      </c>
      <c r="I4375" s="1" t="s">
        <v>125</v>
      </c>
      <c r="J4375" s="1" t="s">
        <v>9415</v>
      </c>
      <c r="K4375" s="1" t="s">
        <v>9415</v>
      </c>
      <c r="L4375">
        <f>ROUNDUP(IF(B4375&gt;$D$4,0,($D$4-B4375+1)/365),0)</f>
        <v>0</v>
      </c>
      <c r="M4375">
        <f>ROUNDUP(IF(B4375&gt;$D$5,0,($D$5-B4375+1)/365),0)</f>
        <v>0</v>
      </c>
      <c r="N4375" s="28">
        <f>IF(OR(L4375=1,M4375=1),IF(B4375+364&lt;=$D$5,(B4375+364-$D$4+1)/365,IF(B4375&gt;$D$4,($D$5-B4375+1)/365,$D$6/365)),0)</f>
        <v>0</v>
      </c>
      <c r="O4375" s="28">
        <f>'Data &amp; Parameter'!$E$16*'Data &amp; Parameter'!$E$17*('Data &amp; Parameter'!$E$18+'Data &amp; Parameter'!$E$19)*'Data &amp; Parameter'!$E$20*'Data &amp; Parameter'!$E$37*N4375</f>
        <v>0</v>
      </c>
      <c r="P4375">
        <f>ROUNDUP(IF(D4375&gt;$D$4,0,($D$4-D4375+1)/365),0)</f>
        <v>0</v>
      </c>
      <c r="Q4375">
        <f>ROUNDUP(IF(D4375&gt;$D$5,0,($D$5-D4375+1)/365),0)</f>
        <v>0</v>
      </c>
      <c r="R4375" s="28">
        <f>IF(OR(P4375=1,Q4375=1),IF(D4375+364&lt;=$D$5,(D4375+364-$D$4+1)/365,IF(D4375&gt;$D$4,($D$5-D4375+1)/365,$D$6/365)),0)</f>
        <v>0</v>
      </c>
      <c r="S4375" s="28">
        <f>'Data &amp; Parameter'!$E$16*'Data &amp; Parameter'!$E$17*('Data &amp; Parameter'!$E$18+'Data &amp; Parameter'!$E$19)*'Data &amp; Parameter'!$E$20*'Data &amp; Parameter'!$E$37*R4375</f>
        <v>0</v>
      </c>
      <c r="T4375" s="28">
        <f t="shared" si="68"/>
        <v>0</v>
      </c>
    </row>
    <row r="4376" spans="1:20" ht="15.75" customHeight="1" x14ac:dyDescent="0.35">
      <c r="A4376">
        <v>4369</v>
      </c>
      <c r="B4376" s="76">
        <v>44256.609918981485</v>
      </c>
      <c r="C4376" s="1" t="s">
        <v>13843</v>
      </c>
      <c r="D4376" s="76">
        <v>44256.61037037037</v>
      </c>
      <c r="E4376" s="1" t="s">
        <v>13844</v>
      </c>
      <c r="F4376" s="1" t="s">
        <v>13845</v>
      </c>
      <c r="G4376" s="1" t="s">
        <v>123</v>
      </c>
      <c r="H4376" s="1" t="s">
        <v>124</v>
      </c>
      <c r="I4376" s="1" t="s">
        <v>125</v>
      </c>
      <c r="J4376" s="1" t="s">
        <v>13781</v>
      </c>
      <c r="K4376" s="1" t="s">
        <v>13802</v>
      </c>
      <c r="L4376">
        <f>ROUNDUP(IF(B4376&gt;$D$4,0,($D$4-B4376+1)/365),0)</f>
        <v>0</v>
      </c>
      <c r="M4376">
        <f>ROUNDUP(IF(B4376&gt;$D$5,0,($D$5-B4376+1)/365),0)</f>
        <v>0</v>
      </c>
      <c r="N4376" s="28">
        <f>IF(OR(L4376=1,M4376=1),IF(B4376+364&lt;=$D$5,(B4376+364-$D$4+1)/365,IF(B4376&gt;$D$4,($D$5-B4376+1)/365,$D$6/365)),0)</f>
        <v>0</v>
      </c>
      <c r="O4376" s="28">
        <f>'Data &amp; Parameter'!$E$16*'Data &amp; Parameter'!$E$17*('Data &amp; Parameter'!$E$18+'Data &amp; Parameter'!$E$19)*'Data &amp; Parameter'!$E$20*'Data &amp; Parameter'!$E$37*N4376</f>
        <v>0</v>
      </c>
      <c r="P4376">
        <f>ROUNDUP(IF(D4376&gt;$D$4,0,($D$4-D4376+1)/365),0)</f>
        <v>0</v>
      </c>
      <c r="Q4376">
        <f>ROUNDUP(IF(D4376&gt;$D$5,0,($D$5-D4376+1)/365),0)</f>
        <v>0</v>
      </c>
      <c r="R4376" s="28">
        <f>IF(OR(P4376=1,Q4376=1),IF(D4376+364&lt;=$D$5,(D4376+364-$D$4+1)/365,IF(D4376&gt;$D$4,($D$5-D4376+1)/365,$D$6/365)),0)</f>
        <v>0</v>
      </c>
      <c r="S4376" s="28">
        <f>'Data &amp; Parameter'!$E$16*'Data &amp; Parameter'!$E$17*('Data &amp; Parameter'!$E$18+'Data &amp; Parameter'!$E$19)*'Data &amp; Parameter'!$E$20*'Data &amp; Parameter'!$E$37*R4376</f>
        <v>0</v>
      </c>
      <c r="T4376" s="28">
        <f t="shared" si="68"/>
        <v>0</v>
      </c>
    </row>
    <row r="4377" spans="1:20" ht="15.75" customHeight="1" x14ac:dyDescent="0.35">
      <c r="A4377">
        <v>4370</v>
      </c>
      <c r="B4377" s="76">
        <v>44256.611319444448</v>
      </c>
      <c r="C4377" s="1" t="s">
        <v>13846</v>
      </c>
      <c r="D4377" s="76">
        <v>44256.612129629633</v>
      </c>
      <c r="E4377" s="1" t="s">
        <v>13847</v>
      </c>
      <c r="F4377" s="1" t="s">
        <v>13848</v>
      </c>
      <c r="G4377" s="1" t="s">
        <v>123</v>
      </c>
      <c r="H4377" s="1" t="s">
        <v>124</v>
      </c>
      <c r="I4377" s="1" t="s">
        <v>125</v>
      </c>
      <c r="J4377" s="1" t="s">
        <v>11820</v>
      </c>
      <c r="K4377" s="1" t="s">
        <v>13689</v>
      </c>
      <c r="L4377">
        <f>ROUNDUP(IF(B4377&gt;$D$4,0,($D$4-B4377+1)/365),0)</f>
        <v>0</v>
      </c>
      <c r="M4377">
        <f>ROUNDUP(IF(B4377&gt;$D$5,0,($D$5-B4377+1)/365),0)</f>
        <v>0</v>
      </c>
      <c r="N4377" s="28">
        <f>IF(OR(L4377=1,M4377=1),IF(B4377+364&lt;=$D$5,(B4377+364-$D$4+1)/365,IF(B4377&gt;$D$4,($D$5-B4377+1)/365,$D$6/365)),0)</f>
        <v>0</v>
      </c>
      <c r="O4377" s="28">
        <f>'Data &amp; Parameter'!$E$16*'Data &amp; Parameter'!$E$17*('Data &amp; Parameter'!$E$18+'Data &amp; Parameter'!$E$19)*'Data &amp; Parameter'!$E$20*'Data &amp; Parameter'!$E$37*N4377</f>
        <v>0</v>
      </c>
      <c r="P4377">
        <f>ROUNDUP(IF(D4377&gt;$D$4,0,($D$4-D4377+1)/365),0)</f>
        <v>0</v>
      </c>
      <c r="Q4377">
        <f>ROUNDUP(IF(D4377&gt;$D$5,0,($D$5-D4377+1)/365),0)</f>
        <v>0</v>
      </c>
      <c r="R4377" s="28">
        <f>IF(OR(P4377=1,Q4377=1),IF(D4377+364&lt;=$D$5,(D4377+364-$D$4+1)/365,IF(D4377&gt;$D$4,($D$5-D4377+1)/365,$D$6/365)),0)</f>
        <v>0</v>
      </c>
      <c r="S4377" s="28">
        <f>'Data &amp; Parameter'!$E$16*'Data &amp; Parameter'!$E$17*('Data &amp; Parameter'!$E$18+'Data &amp; Parameter'!$E$19)*'Data &amp; Parameter'!$E$20*'Data &amp; Parameter'!$E$37*R4377</f>
        <v>0</v>
      </c>
      <c r="T4377" s="28">
        <f t="shared" si="68"/>
        <v>0</v>
      </c>
    </row>
    <row r="4378" spans="1:20" ht="15.75" customHeight="1" x14ac:dyDescent="0.35">
      <c r="A4378">
        <v>4371</v>
      </c>
      <c r="B4378" s="76">
        <v>44256.611643518518</v>
      </c>
      <c r="C4378" s="1" t="s">
        <v>13849</v>
      </c>
      <c r="D4378" s="76">
        <v>44256.61209490741</v>
      </c>
      <c r="E4378" s="1" t="s">
        <v>13850</v>
      </c>
      <c r="F4378" s="1" t="s">
        <v>13851</v>
      </c>
      <c r="G4378" s="1" t="s">
        <v>123</v>
      </c>
      <c r="H4378" s="1" t="s">
        <v>124</v>
      </c>
      <c r="I4378" s="1" t="s">
        <v>125</v>
      </c>
      <c r="J4378" s="1" t="s">
        <v>13781</v>
      </c>
      <c r="K4378" s="1" t="s">
        <v>13781</v>
      </c>
      <c r="L4378">
        <f>ROUNDUP(IF(B4378&gt;$D$4,0,($D$4-B4378+1)/365),0)</f>
        <v>0</v>
      </c>
      <c r="M4378">
        <f>ROUNDUP(IF(B4378&gt;$D$5,0,($D$5-B4378+1)/365),0)</f>
        <v>0</v>
      </c>
      <c r="N4378" s="28">
        <f>IF(OR(L4378=1,M4378=1),IF(B4378+364&lt;=$D$5,(B4378+364-$D$4+1)/365,IF(B4378&gt;$D$4,($D$5-B4378+1)/365,$D$6/365)),0)</f>
        <v>0</v>
      </c>
      <c r="O4378" s="28">
        <f>'Data &amp; Parameter'!$E$16*'Data &amp; Parameter'!$E$17*('Data &amp; Parameter'!$E$18+'Data &amp; Parameter'!$E$19)*'Data &amp; Parameter'!$E$20*'Data &amp; Parameter'!$E$37*N4378</f>
        <v>0</v>
      </c>
      <c r="P4378">
        <f>ROUNDUP(IF(D4378&gt;$D$4,0,($D$4-D4378+1)/365),0)</f>
        <v>0</v>
      </c>
      <c r="Q4378">
        <f>ROUNDUP(IF(D4378&gt;$D$5,0,($D$5-D4378+1)/365),0)</f>
        <v>0</v>
      </c>
      <c r="R4378" s="28">
        <f>IF(OR(P4378=1,Q4378=1),IF(D4378+364&lt;=$D$5,(D4378+364-$D$4+1)/365,IF(D4378&gt;$D$4,($D$5-D4378+1)/365,$D$6/365)),0)</f>
        <v>0</v>
      </c>
      <c r="S4378" s="28">
        <f>'Data &amp; Parameter'!$E$16*'Data &amp; Parameter'!$E$17*('Data &amp; Parameter'!$E$18+'Data &amp; Parameter'!$E$19)*'Data &amp; Parameter'!$E$20*'Data &amp; Parameter'!$E$37*R4378</f>
        <v>0</v>
      </c>
      <c r="T4378" s="28">
        <f t="shared" si="68"/>
        <v>0</v>
      </c>
    </row>
    <row r="4379" spans="1:20" ht="15.75" customHeight="1" x14ac:dyDescent="0.35">
      <c r="A4379">
        <v>4372</v>
      </c>
      <c r="B4379" s="76">
        <v>44256.612500000003</v>
      </c>
      <c r="C4379" s="1" t="s">
        <v>13852</v>
      </c>
      <c r="D4379" s="76">
        <v>44256.613032407404</v>
      </c>
      <c r="E4379" s="1" t="s">
        <v>13853</v>
      </c>
      <c r="F4379" s="1" t="s">
        <v>13854</v>
      </c>
      <c r="G4379" s="1" t="s">
        <v>123</v>
      </c>
      <c r="H4379" s="1" t="s">
        <v>729</v>
      </c>
      <c r="I4379" s="1" t="s">
        <v>125</v>
      </c>
      <c r="J4379" s="1" t="s">
        <v>9415</v>
      </c>
      <c r="K4379" s="1" t="s">
        <v>9415</v>
      </c>
      <c r="L4379">
        <f>ROUNDUP(IF(B4379&gt;$D$4,0,($D$4-B4379+1)/365),0)</f>
        <v>0</v>
      </c>
      <c r="M4379">
        <f>ROUNDUP(IF(B4379&gt;$D$5,0,($D$5-B4379+1)/365),0)</f>
        <v>0</v>
      </c>
      <c r="N4379" s="28">
        <f>IF(OR(L4379=1,M4379=1),IF(B4379+364&lt;=$D$5,(B4379+364-$D$4+1)/365,IF(B4379&gt;$D$4,($D$5-B4379+1)/365,$D$6/365)),0)</f>
        <v>0</v>
      </c>
      <c r="O4379" s="28">
        <f>'Data &amp; Parameter'!$E$16*'Data &amp; Parameter'!$E$17*('Data &amp; Parameter'!$E$18+'Data &amp; Parameter'!$E$19)*'Data &amp; Parameter'!$E$20*'Data &amp; Parameter'!$E$37*N4379</f>
        <v>0</v>
      </c>
      <c r="P4379">
        <f>ROUNDUP(IF(D4379&gt;$D$4,0,($D$4-D4379+1)/365),0)</f>
        <v>0</v>
      </c>
      <c r="Q4379">
        <f>ROUNDUP(IF(D4379&gt;$D$5,0,($D$5-D4379+1)/365),0)</f>
        <v>0</v>
      </c>
      <c r="R4379" s="28">
        <f>IF(OR(P4379=1,Q4379=1),IF(D4379+364&lt;=$D$5,(D4379+364-$D$4+1)/365,IF(D4379&gt;$D$4,($D$5-D4379+1)/365,$D$6/365)),0)</f>
        <v>0</v>
      </c>
      <c r="S4379" s="28">
        <f>'Data &amp; Parameter'!$E$16*'Data &amp; Parameter'!$E$17*('Data &amp; Parameter'!$E$18+'Data &amp; Parameter'!$E$19)*'Data &amp; Parameter'!$E$20*'Data &amp; Parameter'!$E$37*R4379</f>
        <v>0</v>
      </c>
      <c r="T4379" s="28">
        <f t="shared" si="68"/>
        <v>0</v>
      </c>
    </row>
    <row r="4380" spans="1:20" ht="15.75" customHeight="1" x14ac:dyDescent="0.35">
      <c r="A4380">
        <v>4373</v>
      </c>
      <c r="B4380" s="76">
        <v>44256.612743055557</v>
      </c>
      <c r="C4380" s="1" t="s">
        <v>13855</v>
      </c>
      <c r="D4380" s="76">
        <v>44256.613726851851</v>
      </c>
      <c r="E4380" s="1" t="s">
        <v>13856</v>
      </c>
      <c r="F4380" s="1" t="s">
        <v>13857</v>
      </c>
      <c r="G4380" s="1" t="s">
        <v>123</v>
      </c>
      <c r="H4380" s="1" t="s">
        <v>124</v>
      </c>
      <c r="I4380" s="1" t="s">
        <v>125</v>
      </c>
      <c r="J4380" s="1" t="s">
        <v>9415</v>
      </c>
      <c r="K4380" s="1" t="s">
        <v>9415</v>
      </c>
      <c r="L4380">
        <f>ROUNDUP(IF(B4380&gt;$D$4,0,($D$4-B4380+1)/365),0)</f>
        <v>0</v>
      </c>
      <c r="M4380">
        <f>ROUNDUP(IF(B4380&gt;$D$5,0,($D$5-B4380+1)/365),0)</f>
        <v>0</v>
      </c>
      <c r="N4380" s="28">
        <f>IF(OR(L4380=1,M4380=1),IF(B4380+364&lt;=$D$5,(B4380+364-$D$4+1)/365,IF(B4380&gt;$D$4,($D$5-B4380+1)/365,$D$6/365)),0)</f>
        <v>0</v>
      </c>
      <c r="O4380" s="28">
        <f>'Data &amp; Parameter'!$E$16*'Data &amp; Parameter'!$E$17*('Data &amp; Parameter'!$E$18+'Data &amp; Parameter'!$E$19)*'Data &amp; Parameter'!$E$20*'Data &amp; Parameter'!$E$37*N4380</f>
        <v>0</v>
      </c>
      <c r="P4380">
        <f>ROUNDUP(IF(D4380&gt;$D$4,0,($D$4-D4380+1)/365),0)</f>
        <v>0</v>
      </c>
      <c r="Q4380">
        <f>ROUNDUP(IF(D4380&gt;$D$5,0,($D$5-D4380+1)/365),0)</f>
        <v>0</v>
      </c>
      <c r="R4380" s="28">
        <f>IF(OR(P4380=1,Q4380=1),IF(D4380+364&lt;=$D$5,(D4380+364-$D$4+1)/365,IF(D4380&gt;$D$4,($D$5-D4380+1)/365,$D$6/365)),0)</f>
        <v>0</v>
      </c>
      <c r="S4380" s="28">
        <f>'Data &amp; Parameter'!$E$16*'Data &amp; Parameter'!$E$17*('Data &amp; Parameter'!$E$18+'Data &amp; Parameter'!$E$19)*'Data &amp; Parameter'!$E$20*'Data &amp; Parameter'!$E$37*R4380</f>
        <v>0</v>
      </c>
      <c r="T4380" s="28">
        <f t="shared" si="68"/>
        <v>0</v>
      </c>
    </row>
    <row r="4381" spans="1:20" ht="15.75" customHeight="1" x14ac:dyDescent="0.35">
      <c r="A4381">
        <v>4374</v>
      </c>
      <c r="B4381" s="76">
        <v>44256.612835648149</v>
      </c>
      <c r="C4381" s="1" t="s">
        <v>13858</v>
      </c>
      <c r="D4381" s="76">
        <v>44256.613391203704</v>
      </c>
      <c r="E4381" s="1" t="s">
        <v>13859</v>
      </c>
      <c r="F4381" s="1" t="s">
        <v>13860</v>
      </c>
      <c r="G4381" s="1" t="s">
        <v>123</v>
      </c>
      <c r="H4381" s="1" t="s">
        <v>124</v>
      </c>
      <c r="I4381" s="1" t="s">
        <v>125</v>
      </c>
      <c r="J4381" s="1" t="s">
        <v>13781</v>
      </c>
      <c r="K4381" s="1" t="s">
        <v>13802</v>
      </c>
      <c r="L4381">
        <f>ROUNDUP(IF(B4381&gt;$D$4,0,($D$4-B4381+1)/365),0)</f>
        <v>0</v>
      </c>
      <c r="M4381">
        <f>ROUNDUP(IF(B4381&gt;$D$5,0,($D$5-B4381+1)/365),0)</f>
        <v>0</v>
      </c>
      <c r="N4381" s="28">
        <f>IF(OR(L4381=1,M4381=1),IF(B4381+364&lt;=$D$5,(B4381+364-$D$4+1)/365,IF(B4381&gt;$D$4,($D$5-B4381+1)/365,$D$6/365)),0)</f>
        <v>0</v>
      </c>
      <c r="O4381" s="28">
        <f>'Data &amp; Parameter'!$E$16*'Data &amp; Parameter'!$E$17*('Data &amp; Parameter'!$E$18+'Data &amp; Parameter'!$E$19)*'Data &amp; Parameter'!$E$20*'Data &amp; Parameter'!$E$37*N4381</f>
        <v>0</v>
      </c>
      <c r="P4381">
        <f>ROUNDUP(IF(D4381&gt;$D$4,0,($D$4-D4381+1)/365),0)</f>
        <v>0</v>
      </c>
      <c r="Q4381">
        <f>ROUNDUP(IF(D4381&gt;$D$5,0,($D$5-D4381+1)/365),0)</f>
        <v>0</v>
      </c>
      <c r="R4381" s="28">
        <f>IF(OR(P4381=1,Q4381=1),IF(D4381+364&lt;=$D$5,(D4381+364-$D$4+1)/365,IF(D4381&gt;$D$4,($D$5-D4381+1)/365,$D$6/365)),0)</f>
        <v>0</v>
      </c>
      <c r="S4381" s="28">
        <f>'Data &amp; Parameter'!$E$16*'Data &amp; Parameter'!$E$17*('Data &amp; Parameter'!$E$18+'Data &amp; Parameter'!$E$19)*'Data &amp; Parameter'!$E$20*'Data &amp; Parameter'!$E$37*R4381</f>
        <v>0</v>
      </c>
      <c r="T4381" s="28">
        <f t="shared" si="68"/>
        <v>0</v>
      </c>
    </row>
    <row r="4382" spans="1:20" ht="15.75" customHeight="1" x14ac:dyDescent="0.35">
      <c r="A4382">
        <v>4375</v>
      </c>
      <c r="B4382" s="76">
        <v>44256.614108796297</v>
      </c>
      <c r="C4382" s="1" t="s">
        <v>13861</v>
      </c>
      <c r="D4382" s="76">
        <v>44256.615648148145</v>
      </c>
      <c r="E4382" s="1" t="s">
        <v>13862</v>
      </c>
      <c r="F4382" s="1" t="s">
        <v>13863</v>
      </c>
      <c r="G4382" s="1" t="s">
        <v>123</v>
      </c>
      <c r="H4382" s="1" t="s">
        <v>124</v>
      </c>
      <c r="I4382" s="1" t="s">
        <v>125</v>
      </c>
      <c r="J4382" s="1" t="s">
        <v>13864</v>
      </c>
      <c r="K4382" s="1" t="s">
        <v>13781</v>
      </c>
      <c r="L4382">
        <f>ROUNDUP(IF(B4382&gt;$D$4,0,($D$4-B4382+1)/365),0)</f>
        <v>0</v>
      </c>
      <c r="M4382">
        <f>ROUNDUP(IF(B4382&gt;$D$5,0,($D$5-B4382+1)/365),0)</f>
        <v>0</v>
      </c>
      <c r="N4382" s="28">
        <f>IF(OR(L4382=1,M4382=1),IF(B4382+364&lt;=$D$5,(B4382+364-$D$4+1)/365,IF(B4382&gt;$D$4,($D$5-B4382+1)/365,$D$6/365)),0)</f>
        <v>0</v>
      </c>
      <c r="O4382" s="28">
        <f>'Data &amp; Parameter'!$E$16*'Data &amp; Parameter'!$E$17*('Data &amp; Parameter'!$E$18+'Data &amp; Parameter'!$E$19)*'Data &amp; Parameter'!$E$20*'Data &amp; Parameter'!$E$37*N4382</f>
        <v>0</v>
      </c>
      <c r="P4382">
        <f>ROUNDUP(IF(D4382&gt;$D$4,0,($D$4-D4382+1)/365),0)</f>
        <v>0</v>
      </c>
      <c r="Q4382">
        <f>ROUNDUP(IF(D4382&gt;$D$5,0,($D$5-D4382+1)/365),0)</f>
        <v>0</v>
      </c>
      <c r="R4382" s="28">
        <f>IF(OR(P4382=1,Q4382=1),IF(D4382+364&lt;=$D$5,(D4382+364-$D$4+1)/365,IF(D4382&gt;$D$4,($D$5-D4382+1)/365,$D$6/365)),0)</f>
        <v>0</v>
      </c>
      <c r="S4382" s="28">
        <f>'Data &amp; Parameter'!$E$16*'Data &amp; Parameter'!$E$17*('Data &amp; Parameter'!$E$18+'Data &amp; Parameter'!$E$19)*'Data &amp; Parameter'!$E$20*'Data &amp; Parameter'!$E$37*R4382</f>
        <v>0</v>
      </c>
      <c r="T4382" s="28">
        <f t="shared" si="68"/>
        <v>0</v>
      </c>
    </row>
    <row r="4383" spans="1:20" ht="15.75" customHeight="1" x14ac:dyDescent="0.35">
      <c r="A4383">
        <v>4376</v>
      </c>
      <c r="B4383" s="76">
        <v>44256.614282407405</v>
      </c>
      <c r="C4383" s="1" t="s">
        <v>13865</v>
      </c>
      <c r="D4383" s="76">
        <v>44256.616307870368</v>
      </c>
      <c r="E4383" s="1" t="s">
        <v>13866</v>
      </c>
      <c r="F4383" s="1" t="s">
        <v>13867</v>
      </c>
      <c r="G4383" s="1" t="s">
        <v>123</v>
      </c>
      <c r="H4383" s="1" t="s">
        <v>124</v>
      </c>
      <c r="I4383" s="1" t="s">
        <v>125</v>
      </c>
      <c r="J4383" s="1" t="s">
        <v>11820</v>
      </c>
      <c r="K4383" s="1" t="s">
        <v>13689</v>
      </c>
      <c r="L4383">
        <f>ROUNDUP(IF(B4383&gt;$D$4,0,($D$4-B4383+1)/365),0)</f>
        <v>0</v>
      </c>
      <c r="M4383">
        <f>ROUNDUP(IF(B4383&gt;$D$5,0,($D$5-B4383+1)/365),0)</f>
        <v>0</v>
      </c>
      <c r="N4383" s="28">
        <f>IF(OR(L4383=1,M4383=1),IF(B4383+364&lt;=$D$5,(B4383+364-$D$4+1)/365,IF(B4383&gt;$D$4,($D$5-B4383+1)/365,$D$6/365)),0)</f>
        <v>0</v>
      </c>
      <c r="O4383" s="28">
        <f>'Data &amp; Parameter'!$E$16*'Data &amp; Parameter'!$E$17*('Data &amp; Parameter'!$E$18+'Data &amp; Parameter'!$E$19)*'Data &amp; Parameter'!$E$20*'Data &amp; Parameter'!$E$37*N4383</f>
        <v>0</v>
      </c>
      <c r="P4383">
        <f>ROUNDUP(IF(D4383&gt;$D$4,0,($D$4-D4383+1)/365),0)</f>
        <v>0</v>
      </c>
      <c r="Q4383">
        <f>ROUNDUP(IF(D4383&gt;$D$5,0,($D$5-D4383+1)/365),0)</f>
        <v>0</v>
      </c>
      <c r="R4383" s="28">
        <f>IF(OR(P4383=1,Q4383=1),IF(D4383+364&lt;=$D$5,(D4383+364-$D$4+1)/365,IF(D4383&gt;$D$4,($D$5-D4383+1)/365,$D$6/365)),0)</f>
        <v>0</v>
      </c>
      <c r="S4383" s="28">
        <f>'Data &amp; Parameter'!$E$16*'Data &amp; Parameter'!$E$17*('Data &amp; Parameter'!$E$18+'Data &amp; Parameter'!$E$19)*'Data &amp; Parameter'!$E$20*'Data &amp; Parameter'!$E$37*R4383</f>
        <v>0</v>
      </c>
      <c r="T4383" s="28">
        <f t="shared" si="68"/>
        <v>0</v>
      </c>
    </row>
    <row r="4384" spans="1:20" ht="15.75" customHeight="1" x14ac:dyDescent="0.35">
      <c r="A4384">
        <v>4377</v>
      </c>
      <c r="B4384" s="76">
        <v>44256.615972222222</v>
      </c>
      <c r="C4384" s="1" t="s">
        <v>13868</v>
      </c>
      <c r="D4384" s="76">
        <v>44256.6175</v>
      </c>
      <c r="E4384" s="1" t="s">
        <v>13869</v>
      </c>
      <c r="F4384" s="1" t="s">
        <v>13870</v>
      </c>
      <c r="G4384" s="1" t="s">
        <v>123</v>
      </c>
      <c r="H4384" s="1" t="s">
        <v>124</v>
      </c>
      <c r="I4384" s="1" t="s">
        <v>125</v>
      </c>
      <c r="J4384" s="1" t="s">
        <v>9415</v>
      </c>
      <c r="K4384" s="1" t="s">
        <v>9415</v>
      </c>
      <c r="L4384">
        <f>ROUNDUP(IF(B4384&gt;$D$4,0,($D$4-B4384+1)/365),0)</f>
        <v>0</v>
      </c>
      <c r="M4384">
        <f>ROUNDUP(IF(B4384&gt;$D$5,0,($D$5-B4384+1)/365),0)</f>
        <v>0</v>
      </c>
      <c r="N4384" s="28">
        <f>IF(OR(L4384=1,M4384=1),IF(B4384+364&lt;=$D$5,(B4384+364-$D$4+1)/365,IF(B4384&gt;$D$4,($D$5-B4384+1)/365,$D$6/365)),0)</f>
        <v>0</v>
      </c>
      <c r="O4384" s="28">
        <f>'Data &amp; Parameter'!$E$16*'Data &amp; Parameter'!$E$17*('Data &amp; Parameter'!$E$18+'Data &amp; Parameter'!$E$19)*'Data &amp; Parameter'!$E$20*'Data &amp; Parameter'!$E$37*N4384</f>
        <v>0</v>
      </c>
      <c r="P4384">
        <f>ROUNDUP(IF(D4384&gt;$D$4,0,($D$4-D4384+1)/365),0)</f>
        <v>0</v>
      </c>
      <c r="Q4384">
        <f>ROUNDUP(IF(D4384&gt;$D$5,0,($D$5-D4384+1)/365),0)</f>
        <v>0</v>
      </c>
      <c r="R4384" s="28">
        <f>IF(OR(P4384=1,Q4384=1),IF(D4384+364&lt;=$D$5,(D4384+364-$D$4+1)/365,IF(D4384&gt;$D$4,($D$5-D4384+1)/365,$D$6/365)),0)</f>
        <v>0</v>
      </c>
      <c r="S4384" s="28">
        <f>'Data &amp; Parameter'!$E$16*'Data &amp; Parameter'!$E$17*('Data &amp; Parameter'!$E$18+'Data &amp; Parameter'!$E$19)*'Data &amp; Parameter'!$E$20*'Data &amp; Parameter'!$E$37*R4384</f>
        <v>0</v>
      </c>
      <c r="T4384" s="28">
        <f t="shared" si="68"/>
        <v>0</v>
      </c>
    </row>
    <row r="4385" spans="1:20" ht="15.75" customHeight="1" x14ac:dyDescent="0.35">
      <c r="A4385">
        <v>4378</v>
      </c>
      <c r="B4385" s="76">
        <v>44256.618263888886</v>
      </c>
      <c r="C4385" s="1" t="s">
        <v>13871</v>
      </c>
      <c r="D4385" s="76">
        <v>44256.618784722217</v>
      </c>
      <c r="E4385" s="1" t="s">
        <v>13872</v>
      </c>
      <c r="F4385" s="1" t="s">
        <v>13873</v>
      </c>
      <c r="G4385" s="1" t="s">
        <v>123</v>
      </c>
      <c r="H4385" s="1" t="s">
        <v>124</v>
      </c>
      <c r="I4385" s="1" t="s">
        <v>125</v>
      </c>
      <c r="J4385" s="1" t="s">
        <v>11820</v>
      </c>
      <c r="K4385" s="1" t="s">
        <v>13689</v>
      </c>
      <c r="L4385">
        <f>ROUNDUP(IF(B4385&gt;$D$4,0,($D$4-B4385+1)/365),0)</f>
        <v>0</v>
      </c>
      <c r="M4385">
        <f>ROUNDUP(IF(B4385&gt;$D$5,0,($D$5-B4385+1)/365),0)</f>
        <v>0</v>
      </c>
      <c r="N4385" s="28">
        <f>IF(OR(L4385=1,M4385=1),IF(B4385+364&lt;=$D$5,(B4385+364-$D$4+1)/365,IF(B4385&gt;$D$4,($D$5-B4385+1)/365,$D$6/365)),0)</f>
        <v>0</v>
      </c>
      <c r="O4385" s="28">
        <f>'Data &amp; Parameter'!$E$16*'Data &amp; Parameter'!$E$17*('Data &amp; Parameter'!$E$18+'Data &amp; Parameter'!$E$19)*'Data &amp; Parameter'!$E$20*'Data &amp; Parameter'!$E$37*N4385</f>
        <v>0</v>
      </c>
      <c r="P4385">
        <f>ROUNDUP(IF(D4385&gt;$D$4,0,($D$4-D4385+1)/365),0)</f>
        <v>0</v>
      </c>
      <c r="Q4385">
        <f>ROUNDUP(IF(D4385&gt;$D$5,0,($D$5-D4385+1)/365),0)</f>
        <v>0</v>
      </c>
      <c r="R4385" s="28">
        <f>IF(OR(P4385=1,Q4385=1),IF(D4385+364&lt;=$D$5,(D4385+364-$D$4+1)/365,IF(D4385&gt;$D$4,($D$5-D4385+1)/365,$D$6/365)),0)</f>
        <v>0</v>
      </c>
      <c r="S4385" s="28">
        <f>'Data &amp; Parameter'!$E$16*'Data &amp; Parameter'!$E$17*('Data &amp; Parameter'!$E$18+'Data &amp; Parameter'!$E$19)*'Data &amp; Parameter'!$E$20*'Data &amp; Parameter'!$E$37*R4385</f>
        <v>0</v>
      </c>
      <c r="T4385" s="28">
        <f t="shared" si="68"/>
        <v>0</v>
      </c>
    </row>
    <row r="4386" spans="1:20" ht="15.75" customHeight="1" x14ac:dyDescent="0.35">
      <c r="A4386">
        <v>4379</v>
      </c>
      <c r="B4386" s="76">
        <v>44256.618368055555</v>
      </c>
      <c r="C4386" s="1" t="s">
        <v>13874</v>
      </c>
      <c r="D4386" s="76">
        <v>44256.61917824074</v>
      </c>
      <c r="E4386" s="1" t="s">
        <v>13875</v>
      </c>
      <c r="F4386" s="1" t="s">
        <v>13876</v>
      </c>
      <c r="G4386" s="1" t="s">
        <v>123</v>
      </c>
      <c r="H4386" s="1" t="s">
        <v>124</v>
      </c>
      <c r="I4386" s="1" t="s">
        <v>125</v>
      </c>
      <c r="J4386" s="1" t="s">
        <v>13781</v>
      </c>
      <c r="K4386" s="1" t="s">
        <v>13781</v>
      </c>
      <c r="L4386">
        <f>ROUNDUP(IF(B4386&gt;$D$4,0,($D$4-B4386+1)/365),0)</f>
        <v>0</v>
      </c>
      <c r="M4386">
        <f>ROUNDUP(IF(B4386&gt;$D$5,0,($D$5-B4386+1)/365),0)</f>
        <v>0</v>
      </c>
      <c r="N4386" s="28">
        <f>IF(OR(L4386=1,M4386=1),IF(B4386+364&lt;=$D$5,(B4386+364-$D$4+1)/365,IF(B4386&gt;$D$4,($D$5-B4386+1)/365,$D$6/365)),0)</f>
        <v>0</v>
      </c>
      <c r="O4386" s="28">
        <f>'Data &amp; Parameter'!$E$16*'Data &amp; Parameter'!$E$17*('Data &amp; Parameter'!$E$18+'Data &amp; Parameter'!$E$19)*'Data &amp; Parameter'!$E$20*'Data &amp; Parameter'!$E$37*N4386</f>
        <v>0</v>
      </c>
      <c r="P4386">
        <f>ROUNDUP(IF(D4386&gt;$D$4,0,($D$4-D4386+1)/365),0)</f>
        <v>0</v>
      </c>
      <c r="Q4386">
        <f>ROUNDUP(IF(D4386&gt;$D$5,0,($D$5-D4386+1)/365),0)</f>
        <v>0</v>
      </c>
      <c r="R4386" s="28">
        <f>IF(OR(P4386=1,Q4386=1),IF(D4386+364&lt;=$D$5,(D4386+364-$D$4+1)/365,IF(D4386&gt;$D$4,($D$5-D4386+1)/365,$D$6/365)),0)</f>
        <v>0</v>
      </c>
      <c r="S4386" s="28">
        <f>'Data &amp; Parameter'!$E$16*'Data &amp; Parameter'!$E$17*('Data &amp; Parameter'!$E$18+'Data &amp; Parameter'!$E$19)*'Data &amp; Parameter'!$E$20*'Data &amp; Parameter'!$E$37*R4386</f>
        <v>0</v>
      </c>
      <c r="T4386" s="28">
        <f t="shared" si="68"/>
        <v>0</v>
      </c>
    </row>
    <row r="4387" spans="1:20" ht="15.75" customHeight="1" x14ac:dyDescent="0.35">
      <c r="A4387">
        <v>4380</v>
      </c>
      <c r="B4387" s="76">
        <v>44256.619120370371</v>
      </c>
      <c r="C4387" s="1" t="s">
        <v>13877</v>
      </c>
      <c r="D4387" s="76">
        <v>44256.619953703703</v>
      </c>
      <c r="E4387" s="1" t="s">
        <v>13878</v>
      </c>
      <c r="F4387" s="1" t="s">
        <v>13879</v>
      </c>
      <c r="G4387" s="1" t="s">
        <v>123</v>
      </c>
      <c r="H4387" s="1" t="s">
        <v>729</v>
      </c>
      <c r="I4387" s="1" t="s">
        <v>125</v>
      </c>
      <c r="J4387" s="1" t="s">
        <v>9415</v>
      </c>
      <c r="K4387" s="1" t="s">
        <v>13880</v>
      </c>
      <c r="L4387">
        <f>ROUNDUP(IF(B4387&gt;$D$4,0,($D$4-B4387+1)/365),0)</f>
        <v>0</v>
      </c>
      <c r="M4387">
        <f>ROUNDUP(IF(B4387&gt;$D$5,0,($D$5-B4387+1)/365),0)</f>
        <v>0</v>
      </c>
      <c r="N4387" s="28">
        <f>IF(OR(L4387=1,M4387=1),IF(B4387+364&lt;=$D$5,(B4387+364-$D$4+1)/365,IF(B4387&gt;$D$4,($D$5-B4387+1)/365,$D$6/365)),0)</f>
        <v>0</v>
      </c>
      <c r="O4387" s="28">
        <f>'Data &amp; Parameter'!$E$16*'Data &amp; Parameter'!$E$17*('Data &amp; Parameter'!$E$18+'Data &amp; Parameter'!$E$19)*'Data &amp; Parameter'!$E$20*'Data &amp; Parameter'!$E$37*N4387</f>
        <v>0</v>
      </c>
      <c r="P4387">
        <f>ROUNDUP(IF(D4387&gt;$D$4,0,($D$4-D4387+1)/365),0)</f>
        <v>0</v>
      </c>
      <c r="Q4387">
        <f>ROUNDUP(IF(D4387&gt;$D$5,0,($D$5-D4387+1)/365),0)</f>
        <v>0</v>
      </c>
      <c r="R4387" s="28">
        <f>IF(OR(P4387=1,Q4387=1),IF(D4387+364&lt;=$D$5,(D4387+364-$D$4+1)/365,IF(D4387&gt;$D$4,($D$5-D4387+1)/365,$D$6/365)),0)</f>
        <v>0</v>
      </c>
      <c r="S4387" s="28">
        <f>'Data &amp; Parameter'!$E$16*'Data &amp; Parameter'!$E$17*('Data &amp; Parameter'!$E$18+'Data &amp; Parameter'!$E$19)*'Data &amp; Parameter'!$E$20*'Data &amp; Parameter'!$E$37*R4387</f>
        <v>0</v>
      </c>
      <c r="T4387" s="28">
        <f t="shared" si="68"/>
        <v>0</v>
      </c>
    </row>
    <row r="4388" spans="1:20" ht="15.75" customHeight="1" x14ac:dyDescent="0.35">
      <c r="A4388">
        <v>4381</v>
      </c>
      <c r="B4388" s="76">
        <v>44256.619270833333</v>
      </c>
      <c r="C4388" s="1" t="s">
        <v>13881</v>
      </c>
      <c r="D4388" s="76">
        <v>44256.620196759264</v>
      </c>
      <c r="E4388" s="1" t="s">
        <v>13882</v>
      </c>
      <c r="F4388" s="1" t="s">
        <v>13883</v>
      </c>
      <c r="G4388" s="1" t="s">
        <v>123</v>
      </c>
      <c r="H4388" s="1" t="s">
        <v>124</v>
      </c>
      <c r="I4388" s="1" t="s">
        <v>125</v>
      </c>
      <c r="J4388" s="1" t="s">
        <v>13781</v>
      </c>
      <c r="K4388" s="1" t="s">
        <v>13884</v>
      </c>
      <c r="L4388">
        <f>ROUNDUP(IF(B4388&gt;$D$4,0,($D$4-B4388+1)/365),0)</f>
        <v>0</v>
      </c>
      <c r="M4388">
        <f>ROUNDUP(IF(B4388&gt;$D$5,0,($D$5-B4388+1)/365),0)</f>
        <v>0</v>
      </c>
      <c r="N4388" s="28">
        <f>IF(OR(L4388=1,M4388=1),IF(B4388+364&lt;=$D$5,(B4388+364-$D$4+1)/365,IF(B4388&gt;$D$4,($D$5-B4388+1)/365,$D$6/365)),0)</f>
        <v>0</v>
      </c>
      <c r="O4388" s="28">
        <f>'Data &amp; Parameter'!$E$16*'Data &amp; Parameter'!$E$17*('Data &amp; Parameter'!$E$18+'Data &amp; Parameter'!$E$19)*'Data &amp; Parameter'!$E$20*'Data &amp; Parameter'!$E$37*N4388</f>
        <v>0</v>
      </c>
      <c r="P4388">
        <f>ROUNDUP(IF(D4388&gt;$D$4,0,($D$4-D4388+1)/365),0)</f>
        <v>0</v>
      </c>
      <c r="Q4388">
        <f>ROUNDUP(IF(D4388&gt;$D$5,0,($D$5-D4388+1)/365),0)</f>
        <v>0</v>
      </c>
      <c r="R4388" s="28">
        <f>IF(OR(P4388=1,Q4388=1),IF(D4388+364&lt;=$D$5,(D4388+364-$D$4+1)/365,IF(D4388&gt;$D$4,($D$5-D4388+1)/365,$D$6/365)),0)</f>
        <v>0</v>
      </c>
      <c r="S4388" s="28">
        <f>'Data &amp; Parameter'!$E$16*'Data &amp; Parameter'!$E$17*('Data &amp; Parameter'!$E$18+'Data &amp; Parameter'!$E$19)*'Data &amp; Parameter'!$E$20*'Data &amp; Parameter'!$E$37*R4388</f>
        <v>0</v>
      </c>
      <c r="T4388" s="28">
        <f t="shared" si="68"/>
        <v>0</v>
      </c>
    </row>
    <row r="4389" spans="1:20" ht="15.75" customHeight="1" x14ac:dyDescent="0.35">
      <c r="A4389">
        <v>4382</v>
      </c>
      <c r="B4389" s="76">
        <v>44256.619606481487</v>
      </c>
      <c r="C4389" s="1" t="s">
        <v>13885</v>
      </c>
      <c r="D4389" s="76">
        <v>44256.622118055559</v>
      </c>
      <c r="E4389" s="1" t="s">
        <v>13886</v>
      </c>
      <c r="F4389" s="1" t="s">
        <v>13887</v>
      </c>
      <c r="G4389" s="1" t="s">
        <v>123</v>
      </c>
      <c r="H4389" s="1" t="s">
        <v>124</v>
      </c>
      <c r="I4389" s="1" t="s">
        <v>125</v>
      </c>
      <c r="J4389" s="1" t="s">
        <v>9415</v>
      </c>
      <c r="K4389" s="1" t="s">
        <v>9415</v>
      </c>
      <c r="L4389">
        <f>ROUNDUP(IF(B4389&gt;$D$4,0,($D$4-B4389+1)/365),0)</f>
        <v>0</v>
      </c>
      <c r="M4389">
        <f>ROUNDUP(IF(B4389&gt;$D$5,0,($D$5-B4389+1)/365),0)</f>
        <v>0</v>
      </c>
      <c r="N4389" s="28">
        <f>IF(OR(L4389=1,M4389=1),IF(B4389+364&lt;=$D$5,(B4389+364-$D$4+1)/365,IF(B4389&gt;$D$4,($D$5-B4389+1)/365,$D$6/365)),0)</f>
        <v>0</v>
      </c>
      <c r="O4389" s="28">
        <f>'Data &amp; Parameter'!$E$16*'Data &amp; Parameter'!$E$17*('Data &amp; Parameter'!$E$18+'Data &amp; Parameter'!$E$19)*'Data &amp; Parameter'!$E$20*'Data &amp; Parameter'!$E$37*N4389</f>
        <v>0</v>
      </c>
      <c r="P4389">
        <f>ROUNDUP(IF(D4389&gt;$D$4,0,($D$4-D4389+1)/365),0)</f>
        <v>0</v>
      </c>
      <c r="Q4389">
        <f>ROUNDUP(IF(D4389&gt;$D$5,0,($D$5-D4389+1)/365),0)</f>
        <v>0</v>
      </c>
      <c r="R4389" s="28">
        <f>IF(OR(P4389=1,Q4389=1),IF(D4389+364&lt;=$D$5,(D4389+364-$D$4+1)/365,IF(D4389&gt;$D$4,($D$5-D4389+1)/365,$D$6/365)),0)</f>
        <v>0</v>
      </c>
      <c r="S4389" s="28">
        <f>'Data &amp; Parameter'!$E$16*'Data &amp; Parameter'!$E$17*('Data &amp; Parameter'!$E$18+'Data &amp; Parameter'!$E$19)*'Data &amp; Parameter'!$E$20*'Data &amp; Parameter'!$E$37*R4389</f>
        <v>0</v>
      </c>
      <c r="T4389" s="28">
        <f t="shared" si="68"/>
        <v>0</v>
      </c>
    </row>
    <row r="4390" spans="1:20" ht="15.75" customHeight="1" x14ac:dyDescent="0.35">
      <c r="A4390">
        <v>4383</v>
      </c>
      <c r="B4390" s="76">
        <v>44256.620578703703</v>
      </c>
      <c r="C4390" s="1" t="s">
        <v>13888</v>
      </c>
      <c r="D4390" s="76">
        <v>44256.621365740742</v>
      </c>
      <c r="E4390" s="1" t="s">
        <v>13889</v>
      </c>
      <c r="F4390" s="1" t="s">
        <v>13890</v>
      </c>
      <c r="G4390" s="1" t="s">
        <v>123</v>
      </c>
      <c r="H4390" s="1" t="s">
        <v>124</v>
      </c>
      <c r="I4390" s="1" t="s">
        <v>125</v>
      </c>
      <c r="J4390" s="1" t="s">
        <v>11820</v>
      </c>
      <c r="K4390" s="1" t="s">
        <v>13689</v>
      </c>
      <c r="L4390">
        <f>ROUNDUP(IF(B4390&gt;$D$4,0,($D$4-B4390+1)/365),0)</f>
        <v>0</v>
      </c>
      <c r="M4390">
        <f>ROUNDUP(IF(B4390&gt;$D$5,0,($D$5-B4390+1)/365),0)</f>
        <v>0</v>
      </c>
      <c r="N4390" s="28">
        <f>IF(OR(L4390=1,M4390=1),IF(B4390+364&lt;=$D$5,(B4390+364-$D$4+1)/365,IF(B4390&gt;$D$4,($D$5-B4390+1)/365,$D$6/365)),0)</f>
        <v>0</v>
      </c>
      <c r="O4390" s="28">
        <f>'Data &amp; Parameter'!$E$16*'Data &amp; Parameter'!$E$17*('Data &amp; Parameter'!$E$18+'Data &amp; Parameter'!$E$19)*'Data &amp; Parameter'!$E$20*'Data &amp; Parameter'!$E$37*N4390</f>
        <v>0</v>
      </c>
      <c r="P4390">
        <f>ROUNDUP(IF(D4390&gt;$D$4,0,($D$4-D4390+1)/365),0)</f>
        <v>0</v>
      </c>
      <c r="Q4390">
        <f>ROUNDUP(IF(D4390&gt;$D$5,0,($D$5-D4390+1)/365),0)</f>
        <v>0</v>
      </c>
      <c r="R4390" s="28">
        <f>IF(OR(P4390=1,Q4390=1),IF(D4390+364&lt;=$D$5,(D4390+364-$D$4+1)/365,IF(D4390&gt;$D$4,($D$5-D4390+1)/365,$D$6/365)),0)</f>
        <v>0</v>
      </c>
      <c r="S4390" s="28">
        <f>'Data &amp; Parameter'!$E$16*'Data &amp; Parameter'!$E$17*('Data &amp; Parameter'!$E$18+'Data &amp; Parameter'!$E$19)*'Data &amp; Parameter'!$E$20*'Data &amp; Parameter'!$E$37*R4390</f>
        <v>0</v>
      </c>
      <c r="T4390" s="28">
        <f t="shared" si="68"/>
        <v>0</v>
      </c>
    </row>
    <row r="4391" spans="1:20" ht="15.75" customHeight="1" x14ac:dyDescent="0.35">
      <c r="A4391">
        <v>4384</v>
      </c>
      <c r="B4391" s="76">
        <v>44256.622256944444</v>
      </c>
      <c r="C4391" s="1" t="s">
        <v>13891</v>
      </c>
      <c r="D4391" s="76">
        <v>44256.622777777782</v>
      </c>
      <c r="E4391" s="1" t="s">
        <v>13892</v>
      </c>
      <c r="F4391" s="1" t="s">
        <v>13893</v>
      </c>
      <c r="G4391" s="1" t="s">
        <v>123</v>
      </c>
      <c r="H4391" s="1" t="s">
        <v>729</v>
      </c>
      <c r="I4391" s="1" t="s">
        <v>125</v>
      </c>
      <c r="J4391" s="1" t="s">
        <v>9415</v>
      </c>
      <c r="K4391" s="1" t="s">
        <v>9415</v>
      </c>
      <c r="L4391">
        <f>ROUNDUP(IF(B4391&gt;$D$4,0,($D$4-B4391+1)/365),0)</f>
        <v>0</v>
      </c>
      <c r="M4391">
        <f>ROUNDUP(IF(B4391&gt;$D$5,0,($D$5-B4391+1)/365),0)</f>
        <v>0</v>
      </c>
      <c r="N4391" s="28">
        <f>IF(OR(L4391=1,M4391=1),IF(B4391+364&lt;=$D$5,(B4391+364-$D$4+1)/365,IF(B4391&gt;$D$4,($D$5-B4391+1)/365,$D$6/365)),0)</f>
        <v>0</v>
      </c>
      <c r="O4391" s="28">
        <f>'Data &amp; Parameter'!$E$16*'Data &amp; Parameter'!$E$17*('Data &amp; Parameter'!$E$18+'Data &amp; Parameter'!$E$19)*'Data &amp; Parameter'!$E$20*'Data &amp; Parameter'!$E$37*N4391</f>
        <v>0</v>
      </c>
      <c r="P4391">
        <f>ROUNDUP(IF(D4391&gt;$D$4,0,($D$4-D4391+1)/365),0)</f>
        <v>0</v>
      </c>
      <c r="Q4391">
        <f>ROUNDUP(IF(D4391&gt;$D$5,0,($D$5-D4391+1)/365),0)</f>
        <v>0</v>
      </c>
      <c r="R4391" s="28">
        <f>IF(OR(P4391=1,Q4391=1),IF(D4391+364&lt;=$D$5,(D4391+364-$D$4+1)/365,IF(D4391&gt;$D$4,($D$5-D4391+1)/365,$D$6/365)),0)</f>
        <v>0</v>
      </c>
      <c r="S4391" s="28">
        <f>'Data &amp; Parameter'!$E$16*'Data &amp; Parameter'!$E$17*('Data &amp; Parameter'!$E$18+'Data &amp; Parameter'!$E$19)*'Data &amp; Parameter'!$E$20*'Data &amp; Parameter'!$E$37*R4391</f>
        <v>0</v>
      </c>
      <c r="T4391" s="28">
        <f t="shared" si="68"/>
        <v>0</v>
      </c>
    </row>
    <row r="4392" spans="1:20" ht="15.75" customHeight="1" x14ac:dyDescent="0.35">
      <c r="A4392">
        <v>4385</v>
      </c>
      <c r="B4392" s="76">
        <v>44256.622337962966</v>
      </c>
      <c r="C4392" s="1" t="s">
        <v>13894</v>
      </c>
      <c r="D4392" s="76">
        <v>44256.623252314814</v>
      </c>
      <c r="E4392" s="1" t="s">
        <v>13895</v>
      </c>
      <c r="F4392" s="1" t="s">
        <v>13896</v>
      </c>
      <c r="G4392" s="1" t="s">
        <v>123</v>
      </c>
      <c r="H4392" s="1" t="s">
        <v>124</v>
      </c>
      <c r="I4392" s="1" t="s">
        <v>125</v>
      </c>
      <c r="J4392" s="1" t="s">
        <v>13781</v>
      </c>
      <c r="K4392" s="1" t="s">
        <v>13781</v>
      </c>
      <c r="L4392">
        <f>ROUNDUP(IF(B4392&gt;$D$4,0,($D$4-B4392+1)/365),0)</f>
        <v>0</v>
      </c>
      <c r="M4392">
        <f>ROUNDUP(IF(B4392&gt;$D$5,0,($D$5-B4392+1)/365),0)</f>
        <v>0</v>
      </c>
      <c r="N4392" s="28">
        <f>IF(OR(L4392=1,M4392=1),IF(B4392+364&lt;=$D$5,(B4392+364-$D$4+1)/365,IF(B4392&gt;$D$4,($D$5-B4392+1)/365,$D$6/365)),0)</f>
        <v>0</v>
      </c>
      <c r="O4392" s="28">
        <f>'Data &amp; Parameter'!$E$16*'Data &amp; Parameter'!$E$17*('Data &amp; Parameter'!$E$18+'Data &amp; Parameter'!$E$19)*'Data &amp; Parameter'!$E$20*'Data &amp; Parameter'!$E$37*N4392</f>
        <v>0</v>
      </c>
      <c r="P4392">
        <f>ROUNDUP(IF(D4392&gt;$D$4,0,($D$4-D4392+1)/365),0)</f>
        <v>0</v>
      </c>
      <c r="Q4392">
        <f>ROUNDUP(IF(D4392&gt;$D$5,0,($D$5-D4392+1)/365),0)</f>
        <v>0</v>
      </c>
      <c r="R4392" s="28">
        <f>IF(OR(P4392=1,Q4392=1),IF(D4392+364&lt;=$D$5,(D4392+364-$D$4+1)/365,IF(D4392&gt;$D$4,($D$5-D4392+1)/365,$D$6/365)),0)</f>
        <v>0</v>
      </c>
      <c r="S4392" s="28">
        <f>'Data &amp; Parameter'!$E$16*'Data &amp; Parameter'!$E$17*('Data &amp; Parameter'!$E$18+'Data &amp; Parameter'!$E$19)*'Data &amp; Parameter'!$E$20*'Data &amp; Parameter'!$E$37*R4392</f>
        <v>0</v>
      </c>
      <c r="T4392" s="28">
        <f t="shared" si="68"/>
        <v>0</v>
      </c>
    </row>
    <row r="4393" spans="1:20" ht="15.75" customHeight="1" x14ac:dyDescent="0.35">
      <c r="A4393">
        <v>4386</v>
      </c>
      <c r="B4393" s="76">
        <v>44256.623252314814</v>
      </c>
      <c r="C4393" s="1" t="s">
        <v>13897</v>
      </c>
      <c r="D4393" s="76">
        <v>44256.623738425929</v>
      </c>
      <c r="E4393" s="1" t="s">
        <v>13898</v>
      </c>
      <c r="F4393" s="1" t="s">
        <v>13899</v>
      </c>
      <c r="G4393" s="1" t="s">
        <v>123</v>
      </c>
      <c r="H4393" s="1" t="s">
        <v>124</v>
      </c>
      <c r="I4393" s="1" t="s">
        <v>125</v>
      </c>
      <c r="J4393" s="1" t="s">
        <v>13781</v>
      </c>
      <c r="K4393" s="1" t="s">
        <v>13802</v>
      </c>
      <c r="L4393">
        <f>ROUNDUP(IF(B4393&gt;$D$4,0,($D$4-B4393+1)/365),0)</f>
        <v>0</v>
      </c>
      <c r="M4393">
        <f>ROUNDUP(IF(B4393&gt;$D$5,0,($D$5-B4393+1)/365),0)</f>
        <v>0</v>
      </c>
      <c r="N4393" s="28">
        <f>IF(OR(L4393=1,M4393=1),IF(B4393+364&lt;=$D$5,(B4393+364-$D$4+1)/365,IF(B4393&gt;$D$4,($D$5-B4393+1)/365,$D$6/365)),0)</f>
        <v>0</v>
      </c>
      <c r="O4393" s="28">
        <f>'Data &amp; Parameter'!$E$16*'Data &amp; Parameter'!$E$17*('Data &amp; Parameter'!$E$18+'Data &amp; Parameter'!$E$19)*'Data &amp; Parameter'!$E$20*'Data &amp; Parameter'!$E$37*N4393</f>
        <v>0</v>
      </c>
      <c r="P4393">
        <f>ROUNDUP(IF(D4393&gt;$D$4,0,($D$4-D4393+1)/365),0)</f>
        <v>0</v>
      </c>
      <c r="Q4393">
        <f>ROUNDUP(IF(D4393&gt;$D$5,0,($D$5-D4393+1)/365),0)</f>
        <v>0</v>
      </c>
      <c r="R4393" s="28">
        <f>IF(OR(P4393=1,Q4393=1),IF(D4393+364&lt;=$D$5,(D4393+364-$D$4+1)/365,IF(D4393&gt;$D$4,($D$5-D4393+1)/365,$D$6/365)),0)</f>
        <v>0</v>
      </c>
      <c r="S4393" s="28">
        <f>'Data &amp; Parameter'!$E$16*'Data &amp; Parameter'!$E$17*('Data &amp; Parameter'!$E$18+'Data &amp; Parameter'!$E$19)*'Data &amp; Parameter'!$E$20*'Data &amp; Parameter'!$E$37*R4393</f>
        <v>0</v>
      </c>
      <c r="T4393" s="28">
        <f t="shared" si="68"/>
        <v>0</v>
      </c>
    </row>
    <row r="4394" spans="1:20" ht="15.75" customHeight="1" x14ac:dyDescent="0.35">
      <c r="A4394">
        <v>4387</v>
      </c>
      <c r="B4394" s="76">
        <v>44256.624421296292</v>
      </c>
      <c r="C4394" s="1" t="s">
        <v>13900</v>
      </c>
      <c r="D4394" s="76">
        <v>44256.62537037037</v>
      </c>
      <c r="E4394" s="1" t="s">
        <v>13901</v>
      </c>
      <c r="F4394" s="1" t="s">
        <v>13902</v>
      </c>
      <c r="G4394" s="1" t="s">
        <v>123</v>
      </c>
      <c r="H4394" s="1" t="s">
        <v>124</v>
      </c>
      <c r="I4394" s="1" t="s">
        <v>125</v>
      </c>
      <c r="J4394" s="1" t="s">
        <v>9415</v>
      </c>
      <c r="K4394" s="1" t="s">
        <v>9415</v>
      </c>
      <c r="L4394">
        <f>ROUNDUP(IF(B4394&gt;$D$4,0,($D$4-B4394+1)/365),0)</f>
        <v>0</v>
      </c>
      <c r="M4394">
        <f>ROUNDUP(IF(B4394&gt;$D$5,0,($D$5-B4394+1)/365),0)</f>
        <v>0</v>
      </c>
      <c r="N4394" s="28">
        <f>IF(OR(L4394=1,M4394=1),IF(B4394+364&lt;=$D$5,(B4394+364-$D$4+1)/365,IF(B4394&gt;$D$4,($D$5-B4394+1)/365,$D$6/365)),0)</f>
        <v>0</v>
      </c>
      <c r="O4394" s="28">
        <f>'Data &amp; Parameter'!$E$16*'Data &amp; Parameter'!$E$17*('Data &amp; Parameter'!$E$18+'Data &amp; Parameter'!$E$19)*'Data &amp; Parameter'!$E$20*'Data &amp; Parameter'!$E$37*N4394</f>
        <v>0</v>
      </c>
      <c r="P4394">
        <f>ROUNDUP(IF(D4394&gt;$D$4,0,($D$4-D4394+1)/365),0)</f>
        <v>0</v>
      </c>
      <c r="Q4394">
        <f>ROUNDUP(IF(D4394&gt;$D$5,0,($D$5-D4394+1)/365),0)</f>
        <v>0</v>
      </c>
      <c r="R4394" s="28">
        <f>IF(OR(P4394=1,Q4394=1),IF(D4394+364&lt;=$D$5,(D4394+364-$D$4+1)/365,IF(D4394&gt;$D$4,($D$5-D4394+1)/365,$D$6/365)),0)</f>
        <v>0</v>
      </c>
      <c r="S4394" s="28">
        <f>'Data &amp; Parameter'!$E$16*'Data &amp; Parameter'!$E$17*('Data &amp; Parameter'!$E$18+'Data &amp; Parameter'!$E$19)*'Data &amp; Parameter'!$E$20*'Data &amp; Parameter'!$E$37*R4394</f>
        <v>0</v>
      </c>
      <c r="T4394" s="28">
        <f t="shared" si="68"/>
        <v>0</v>
      </c>
    </row>
    <row r="4395" spans="1:20" ht="15.75" customHeight="1" x14ac:dyDescent="0.35">
      <c r="A4395">
        <v>4388</v>
      </c>
      <c r="B4395" s="76">
        <v>44256.625405092593</v>
      </c>
      <c r="C4395" s="1" t="s">
        <v>13903</v>
      </c>
      <c r="D4395" s="76">
        <v>44256.630972222221</v>
      </c>
      <c r="E4395" s="1" t="s">
        <v>13904</v>
      </c>
      <c r="F4395" s="1" t="s">
        <v>13905</v>
      </c>
      <c r="G4395" s="1" t="s">
        <v>123</v>
      </c>
      <c r="H4395" s="1" t="s">
        <v>124</v>
      </c>
      <c r="I4395" s="1" t="s">
        <v>125</v>
      </c>
      <c r="J4395" s="1" t="s">
        <v>11820</v>
      </c>
      <c r="K4395" s="1" t="s">
        <v>13689</v>
      </c>
      <c r="L4395">
        <f>ROUNDUP(IF(B4395&gt;$D$4,0,($D$4-B4395+1)/365),0)</f>
        <v>0</v>
      </c>
      <c r="M4395">
        <f>ROUNDUP(IF(B4395&gt;$D$5,0,($D$5-B4395+1)/365),0)</f>
        <v>0</v>
      </c>
      <c r="N4395" s="28">
        <f>IF(OR(L4395=1,M4395=1),IF(B4395+364&lt;=$D$5,(B4395+364-$D$4+1)/365,IF(B4395&gt;$D$4,($D$5-B4395+1)/365,$D$6/365)),0)</f>
        <v>0</v>
      </c>
      <c r="O4395" s="28">
        <f>'Data &amp; Parameter'!$E$16*'Data &amp; Parameter'!$E$17*('Data &amp; Parameter'!$E$18+'Data &amp; Parameter'!$E$19)*'Data &amp; Parameter'!$E$20*'Data &amp; Parameter'!$E$37*N4395</f>
        <v>0</v>
      </c>
      <c r="P4395">
        <f>ROUNDUP(IF(D4395&gt;$D$4,0,($D$4-D4395+1)/365),0)</f>
        <v>0</v>
      </c>
      <c r="Q4395">
        <f>ROUNDUP(IF(D4395&gt;$D$5,0,($D$5-D4395+1)/365),0)</f>
        <v>0</v>
      </c>
      <c r="R4395" s="28">
        <f>IF(OR(P4395=1,Q4395=1),IF(D4395+364&lt;=$D$5,(D4395+364-$D$4+1)/365,IF(D4395&gt;$D$4,($D$5-D4395+1)/365,$D$6/365)),0)</f>
        <v>0</v>
      </c>
      <c r="S4395" s="28">
        <f>'Data &amp; Parameter'!$E$16*'Data &amp; Parameter'!$E$17*('Data &amp; Parameter'!$E$18+'Data &amp; Parameter'!$E$19)*'Data &amp; Parameter'!$E$20*'Data &amp; Parameter'!$E$37*R4395</f>
        <v>0</v>
      </c>
      <c r="T4395" s="28">
        <f t="shared" si="68"/>
        <v>0</v>
      </c>
    </row>
    <row r="4396" spans="1:20" ht="15.75" customHeight="1" x14ac:dyDescent="0.35">
      <c r="A4396">
        <v>4389</v>
      </c>
      <c r="B4396" s="76">
        <v>44256.628576388888</v>
      </c>
      <c r="C4396" s="1" t="s">
        <v>13906</v>
      </c>
      <c r="D4396" s="76">
        <v>44256.630914351852</v>
      </c>
      <c r="E4396" s="1" t="s">
        <v>13907</v>
      </c>
      <c r="F4396" s="1" t="s">
        <v>13908</v>
      </c>
      <c r="G4396" s="1" t="s">
        <v>123</v>
      </c>
      <c r="H4396" s="1" t="s">
        <v>729</v>
      </c>
      <c r="I4396" s="1" t="s">
        <v>125</v>
      </c>
      <c r="J4396" s="1" t="s">
        <v>9415</v>
      </c>
      <c r="K4396" s="1" t="s">
        <v>9415</v>
      </c>
      <c r="L4396">
        <f>ROUNDUP(IF(B4396&gt;$D$4,0,($D$4-B4396+1)/365),0)</f>
        <v>0</v>
      </c>
      <c r="M4396">
        <f>ROUNDUP(IF(B4396&gt;$D$5,0,($D$5-B4396+1)/365),0)</f>
        <v>0</v>
      </c>
      <c r="N4396" s="28">
        <f>IF(OR(L4396=1,M4396=1),IF(B4396+364&lt;=$D$5,(B4396+364-$D$4+1)/365,IF(B4396&gt;$D$4,($D$5-B4396+1)/365,$D$6/365)),0)</f>
        <v>0</v>
      </c>
      <c r="O4396" s="28">
        <f>'Data &amp; Parameter'!$E$16*'Data &amp; Parameter'!$E$17*('Data &amp; Parameter'!$E$18+'Data &amp; Parameter'!$E$19)*'Data &amp; Parameter'!$E$20*'Data &amp; Parameter'!$E$37*N4396</f>
        <v>0</v>
      </c>
      <c r="P4396">
        <f>ROUNDUP(IF(D4396&gt;$D$4,0,($D$4-D4396+1)/365),0)</f>
        <v>0</v>
      </c>
      <c r="Q4396">
        <f>ROUNDUP(IF(D4396&gt;$D$5,0,($D$5-D4396+1)/365),0)</f>
        <v>0</v>
      </c>
      <c r="R4396" s="28">
        <f>IF(OR(P4396=1,Q4396=1),IF(D4396+364&lt;=$D$5,(D4396+364-$D$4+1)/365,IF(D4396&gt;$D$4,($D$5-D4396+1)/365,$D$6/365)),0)</f>
        <v>0</v>
      </c>
      <c r="S4396" s="28">
        <f>'Data &amp; Parameter'!$E$16*'Data &amp; Parameter'!$E$17*('Data &amp; Parameter'!$E$18+'Data &amp; Parameter'!$E$19)*'Data &amp; Parameter'!$E$20*'Data &amp; Parameter'!$E$37*R4396</f>
        <v>0</v>
      </c>
      <c r="T4396" s="28">
        <f t="shared" si="68"/>
        <v>0</v>
      </c>
    </row>
    <row r="4397" spans="1:20" ht="15.75" customHeight="1" x14ac:dyDescent="0.35">
      <c r="A4397">
        <v>4390</v>
      </c>
      <c r="B4397" s="76">
        <v>44256.631620370375</v>
      </c>
      <c r="C4397" s="1" t="s">
        <v>13909</v>
      </c>
      <c r="D4397" s="76">
        <v>44256.632523148146</v>
      </c>
      <c r="E4397" s="1" t="s">
        <v>13910</v>
      </c>
      <c r="F4397" s="1" t="s">
        <v>13911</v>
      </c>
      <c r="G4397" s="1" t="s">
        <v>123</v>
      </c>
      <c r="H4397" s="1" t="s">
        <v>124</v>
      </c>
      <c r="I4397" s="1" t="s">
        <v>125</v>
      </c>
      <c r="J4397" s="1" t="s">
        <v>9415</v>
      </c>
      <c r="K4397" s="1" t="s">
        <v>9415</v>
      </c>
      <c r="L4397">
        <f>ROUNDUP(IF(B4397&gt;$D$4,0,($D$4-B4397+1)/365),0)</f>
        <v>0</v>
      </c>
      <c r="M4397">
        <f>ROUNDUP(IF(B4397&gt;$D$5,0,($D$5-B4397+1)/365),0)</f>
        <v>0</v>
      </c>
      <c r="N4397" s="28">
        <f>IF(OR(L4397=1,M4397=1),IF(B4397+364&lt;=$D$5,(B4397+364-$D$4+1)/365,IF(B4397&gt;$D$4,($D$5-B4397+1)/365,$D$6/365)),0)</f>
        <v>0</v>
      </c>
      <c r="O4397" s="28">
        <f>'Data &amp; Parameter'!$E$16*'Data &amp; Parameter'!$E$17*('Data &amp; Parameter'!$E$18+'Data &amp; Parameter'!$E$19)*'Data &amp; Parameter'!$E$20*'Data &amp; Parameter'!$E$37*N4397</f>
        <v>0</v>
      </c>
      <c r="P4397">
        <f>ROUNDUP(IF(D4397&gt;$D$4,0,($D$4-D4397+1)/365),0)</f>
        <v>0</v>
      </c>
      <c r="Q4397">
        <f>ROUNDUP(IF(D4397&gt;$D$5,0,($D$5-D4397+1)/365),0)</f>
        <v>0</v>
      </c>
      <c r="R4397" s="28">
        <f>IF(OR(P4397=1,Q4397=1),IF(D4397+364&lt;=$D$5,(D4397+364-$D$4+1)/365,IF(D4397&gt;$D$4,($D$5-D4397+1)/365,$D$6/365)),0)</f>
        <v>0</v>
      </c>
      <c r="S4397" s="28">
        <f>'Data &amp; Parameter'!$E$16*'Data &amp; Parameter'!$E$17*('Data &amp; Parameter'!$E$18+'Data &amp; Parameter'!$E$19)*'Data &amp; Parameter'!$E$20*'Data &amp; Parameter'!$E$37*R4397</f>
        <v>0</v>
      </c>
      <c r="T4397" s="28">
        <f t="shared" si="68"/>
        <v>0</v>
      </c>
    </row>
    <row r="4398" spans="1:20" ht="15.75" customHeight="1" x14ac:dyDescent="0.35">
      <c r="A4398">
        <v>4391</v>
      </c>
      <c r="B4398" s="76">
        <v>44256.632962962962</v>
      </c>
      <c r="C4398" s="1" t="s">
        <v>13912</v>
      </c>
      <c r="D4398" s="76">
        <v>44256.641944444447</v>
      </c>
      <c r="E4398" s="1" t="s">
        <v>13913</v>
      </c>
      <c r="F4398" s="1" t="s">
        <v>13914</v>
      </c>
      <c r="G4398" s="1" t="s">
        <v>123</v>
      </c>
      <c r="H4398" s="1" t="s">
        <v>729</v>
      </c>
      <c r="I4398" s="1" t="s">
        <v>125</v>
      </c>
      <c r="J4398" s="1" t="s">
        <v>9415</v>
      </c>
      <c r="K4398" s="1" t="s">
        <v>9415</v>
      </c>
      <c r="L4398">
        <f>ROUNDUP(IF(B4398&gt;$D$4,0,($D$4-B4398+1)/365),0)</f>
        <v>0</v>
      </c>
      <c r="M4398">
        <f>ROUNDUP(IF(B4398&gt;$D$5,0,($D$5-B4398+1)/365),0)</f>
        <v>0</v>
      </c>
      <c r="N4398" s="28">
        <f>IF(OR(L4398=1,M4398=1),IF(B4398+364&lt;=$D$5,(B4398+364-$D$4+1)/365,IF(B4398&gt;$D$4,($D$5-B4398+1)/365,$D$6/365)),0)</f>
        <v>0</v>
      </c>
      <c r="O4398" s="28">
        <f>'Data &amp; Parameter'!$E$16*'Data &amp; Parameter'!$E$17*('Data &amp; Parameter'!$E$18+'Data &amp; Parameter'!$E$19)*'Data &amp; Parameter'!$E$20*'Data &amp; Parameter'!$E$37*N4398</f>
        <v>0</v>
      </c>
      <c r="P4398">
        <f>ROUNDUP(IF(D4398&gt;$D$4,0,($D$4-D4398+1)/365),0)</f>
        <v>0</v>
      </c>
      <c r="Q4398">
        <f>ROUNDUP(IF(D4398&gt;$D$5,0,($D$5-D4398+1)/365),0)</f>
        <v>0</v>
      </c>
      <c r="R4398" s="28">
        <f>IF(OR(P4398=1,Q4398=1),IF(D4398+364&lt;=$D$5,(D4398+364-$D$4+1)/365,IF(D4398&gt;$D$4,($D$5-D4398+1)/365,$D$6/365)),0)</f>
        <v>0</v>
      </c>
      <c r="S4398" s="28">
        <f>'Data &amp; Parameter'!$E$16*'Data &amp; Parameter'!$E$17*('Data &amp; Parameter'!$E$18+'Data &amp; Parameter'!$E$19)*'Data &amp; Parameter'!$E$20*'Data &amp; Parameter'!$E$37*R4398</f>
        <v>0</v>
      </c>
      <c r="T4398" s="28">
        <f t="shared" si="68"/>
        <v>0</v>
      </c>
    </row>
    <row r="4399" spans="1:20" ht="15.75" customHeight="1" x14ac:dyDescent="0.35">
      <c r="A4399">
        <v>4392</v>
      </c>
      <c r="B4399" s="76">
        <v>44256.633854166663</v>
      </c>
      <c r="C4399" s="1" t="s">
        <v>13915</v>
      </c>
      <c r="D4399" s="76">
        <v>44256.63486111111</v>
      </c>
      <c r="E4399" s="1" t="s">
        <v>13916</v>
      </c>
      <c r="F4399" s="1" t="s">
        <v>13917</v>
      </c>
      <c r="G4399" s="1" t="s">
        <v>123</v>
      </c>
      <c r="H4399" s="1" t="s">
        <v>124</v>
      </c>
      <c r="I4399" s="1" t="s">
        <v>125</v>
      </c>
      <c r="J4399" s="1" t="s">
        <v>13918</v>
      </c>
      <c r="K4399" s="1" t="s">
        <v>13884</v>
      </c>
      <c r="L4399">
        <f>ROUNDUP(IF(B4399&gt;$D$4,0,($D$4-B4399+1)/365),0)</f>
        <v>0</v>
      </c>
      <c r="M4399">
        <f>ROUNDUP(IF(B4399&gt;$D$5,0,($D$5-B4399+1)/365),0)</f>
        <v>0</v>
      </c>
      <c r="N4399" s="28">
        <f>IF(OR(L4399=1,M4399=1),IF(B4399+364&lt;=$D$5,(B4399+364-$D$4+1)/365,IF(B4399&gt;$D$4,($D$5-B4399+1)/365,$D$6/365)),0)</f>
        <v>0</v>
      </c>
      <c r="O4399" s="28">
        <f>'Data &amp; Parameter'!$E$16*'Data &amp; Parameter'!$E$17*('Data &amp; Parameter'!$E$18+'Data &amp; Parameter'!$E$19)*'Data &amp; Parameter'!$E$20*'Data &amp; Parameter'!$E$37*N4399</f>
        <v>0</v>
      </c>
      <c r="P4399">
        <f>ROUNDUP(IF(D4399&gt;$D$4,0,($D$4-D4399+1)/365),0)</f>
        <v>0</v>
      </c>
      <c r="Q4399">
        <f>ROUNDUP(IF(D4399&gt;$D$5,0,($D$5-D4399+1)/365),0)</f>
        <v>0</v>
      </c>
      <c r="R4399" s="28">
        <f>IF(OR(P4399=1,Q4399=1),IF(D4399+364&lt;=$D$5,(D4399+364-$D$4+1)/365,IF(D4399&gt;$D$4,($D$5-D4399+1)/365,$D$6/365)),0)</f>
        <v>0</v>
      </c>
      <c r="S4399" s="28">
        <f>'Data &amp; Parameter'!$E$16*'Data &amp; Parameter'!$E$17*('Data &amp; Parameter'!$E$18+'Data &amp; Parameter'!$E$19)*'Data &amp; Parameter'!$E$20*'Data &amp; Parameter'!$E$37*R4399</f>
        <v>0</v>
      </c>
      <c r="T4399" s="28">
        <f t="shared" si="68"/>
        <v>0</v>
      </c>
    </row>
    <row r="4400" spans="1:20" ht="15.75" customHeight="1" x14ac:dyDescent="0.35">
      <c r="A4400">
        <v>4393</v>
      </c>
      <c r="B4400" s="76">
        <v>44256.634745370371</v>
      </c>
      <c r="C4400" s="1" t="s">
        <v>13919</v>
      </c>
      <c r="D4400" s="76">
        <v>44256.635289351849</v>
      </c>
      <c r="E4400" s="1" t="s">
        <v>13920</v>
      </c>
      <c r="F4400" s="1" t="s">
        <v>13921</v>
      </c>
      <c r="G4400" s="1" t="s">
        <v>123</v>
      </c>
      <c r="H4400" s="1" t="s">
        <v>124</v>
      </c>
      <c r="I4400" s="1" t="s">
        <v>125</v>
      </c>
      <c r="J4400" s="1" t="s">
        <v>11820</v>
      </c>
      <c r="K4400" s="1" t="s">
        <v>13689</v>
      </c>
      <c r="L4400">
        <f>ROUNDUP(IF(B4400&gt;$D$4,0,($D$4-B4400+1)/365),0)</f>
        <v>0</v>
      </c>
      <c r="M4400">
        <f>ROUNDUP(IF(B4400&gt;$D$5,0,($D$5-B4400+1)/365),0)</f>
        <v>0</v>
      </c>
      <c r="N4400" s="28">
        <f>IF(OR(L4400=1,M4400=1),IF(B4400+364&lt;=$D$5,(B4400+364-$D$4+1)/365,IF(B4400&gt;$D$4,($D$5-B4400+1)/365,$D$6/365)),0)</f>
        <v>0</v>
      </c>
      <c r="O4400" s="28">
        <f>'Data &amp; Parameter'!$E$16*'Data &amp; Parameter'!$E$17*('Data &amp; Parameter'!$E$18+'Data &amp; Parameter'!$E$19)*'Data &amp; Parameter'!$E$20*'Data &amp; Parameter'!$E$37*N4400</f>
        <v>0</v>
      </c>
      <c r="P4400">
        <f>ROUNDUP(IF(D4400&gt;$D$4,0,($D$4-D4400+1)/365),0)</f>
        <v>0</v>
      </c>
      <c r="Q4400">
        <f>ROUNDUP(IF(D4400&gt;$D$5,0,($D$5-D4400+1)/365),0)</f>
        <v>0</v>
      </c>
      <c r="R4400" s="28">
        <f>IF(OR(P4400=1,Q4400=1),IF(D4400+364&lt;=$D$5,(D4400+364-$D$4+1)/365,IF(D4400&gt;$D$4,($D$5-D4400+1)/365,$D$6/365)),0)</f>
        <v>0</v>
      </c>
      <c r="S4400" s="28">
        <f>'Data &amp; Parameter'!$E$16*'Data &amp; Parameter'!$E$17*('Data &amp; Parameter'!$E$18+'Data &amp; Parameter'!$E$19)*'Data &amp; Parameter'!$E$20*'Data &amp; Parameter'!$E$37*R4400</f>
        <v>0</v>
      </c>
      <c r="T4400" s="28">
        <f t="shared" si="68"/>
        <v>0</v>
      </c>
    </row>
    <row r="4401" spans="1:20" ht="15.75" customHeight="1" x14ac:dyDescent="0.35">
      <c r="A4401">
        <v>4394</v>
      </c>
      <c r="B4401" s="76">
        <v>44256.635844907403</v>
      </c>
      <c r="C4401" s="1" t="s">
        <v>13922</v>
      </c>
      <c r="D4401" s="76">
        <v>44256.636678240742</v>
      </c>
      <c r="E4401" s="1" t="s">
        <v>13923</v>
      </c>
      <c r="F4401" s="1" t="s">
        <v>13924</v>
      </c>
      <c r="G4401" s="1" t="s">
        <v>123</v>
      </c>
      <c r="H4401" s="1" t="s">
        <v>124</v>
      </c>
      <c r="I4401" s="1" t="s">
        <v>125</v>
      </c>
      <c r="J4401" s="1" t="s">
        <v>9415</v>
      </c>
      <c r="K4401" s="1" t="s">
        <v>9415</v>
      </c>
      <c r="L4401">
        <f>ROUNDUP(IF(B4401&gt;$D$4,0,($D$4-B4401+1)/365),0)</f>
        <v>0</v>
      </c>
      <c r="M4401">
        <f>ROUNDUP(IF(B4401&gt;$D$5,0,($D$5-B4401+1)/365),0)</f>
        <v>0</v>
      </c>
      <c r="N4401" s="28">
        <f>IF(OR(L4401=1,M4401=1),IF(B4401+364&lt;=$D$5,(B4401+364-$D$4+1)/365,IF(B4401&gt;$D$4,($D$5-B4401+1)/365,$D$6/365)),0)</f>
        <v>0</v>
      </c>
      <c r="O4401" s="28">
        <f>'Data &amp; Parameter'!$E$16*'Data &amp; Parameter'!$E$17*('Data &amp; Parameter'!$E$18+'Data &amp; Parameter'!$E$19)*'Data &amp; Parameter'!$E$20*'Data &amp; Parameter'!$E$37*N4401</f>
        <v>0</v>
      </c>
      <c r="P4401">
        <f>ROUNDUP(IF(D4401&gt;$D$4,0,($D$4-D4401+1)/365),0)</f>
        <v>0</v>
      </c>
      <c r="Q4401">
        <f>ROUNDUP(IF(D4401&gt;$D$5,0,($D$5-D4401+1)/365),0)</f>
        <v>0</v>
      </c>
      <c r="R4401" s="28">
        <f>IF(OR(P4401=1,Q4401=1),IF(D4401+364&lt;=$D$5,(D4401+364-$D$4+1)/365,IF(D4401&gt;$D$4,($D$5-D4401+1)/365,$D$6/365)),0)</f>
        <v>0</v>
      </c>
      <c r="S4401" s="28">
        <f>'Data &amp; Parameter'!$E$16*'Data &amp; Parameter'!$E$17*('Data &amp; Parameter'!$E$18+'Data &amp; Parameter'!$E$19)*'Data &amp; Parameter'!$E$20*'Data &amp; Parameter'!$E$37*R4401</f>
        <v>0</v>
      </c>
      <c r="T4401" s="28">
        <f t="shared" si="68"/>
        <v>0</v>
      </c>
    </row>
    <row r="4402" spans="1:20" ht="15.75" customHeight="1" x14ac:dyDescent="0.35">
      <c r="A4402">
        <v>4395</v>
      </c>
      <c r="B4402" s="76">
        <v>44256.63690972222</v>
      </c>
      <c r="C4402" s="1" t="s">
        <v>13925</v>
      </c>
      <c r="D4402" s="76">
        <v>44256.637384259258</v>
      </c>
      <c r="E4402" s="1" t="s">
        <v>13926</v>
      </c>
      <c r="F4402" s="1" t="s">
        <v>13927</v>
      </c>
      <c r="G4402" s="1" t="s">
        <v>123</v>
      </c>
      <c r="H4402" s="1" t="s">
        <v>124</v>
      </c>
      <c r="I4402" s="1" t="s">
        <v>125</v>
      </c>
      <c r="J4402" s="1" t="s">
        <v>13781</v>
      </c>
      <c r="K4402" s="1" t="s">
        <v>13802</v>
      </c>
      <c r="L4402">
        <f>ROUNDUP(IF(B4402&gt;$D$4,0,($D$4-B4402+1)/365),0)</f>
        <v>0</v>
      </c>
      <c r="M4402">
        <f>ROUNDUP(IF(B4402&gt;$D$5,0,($D$5-B4402+1)/365),0)</f>
        <v>0</v>
      </c>
      <c r="N4402" s="28">
        <f>IF(OR(L4402=1,M4402=1),IF(B4402+364&lt;=$D$5,(B4402+364-$D$4+1)/365,IF(B4402&gt;$D$4,($D$5-B4402+1)/365,$D$6/365)),0)</f>
        <v>0</v>
      </c>
      <c r="O4402" s="28">
        <f>'Data &amp; Parameter'!$E$16*'Data &amp; Parameter'!$E$17*('Data &amp; Parameter'!$E$18+'Data &amp; Parameter'!$E$19)*'Data &amp; Parameter'!$E$20*'Data &amp; Parameter'!$E$37*N4402</f>
        <v>0</v>
      </c>
      <c r="P4402">
        <f>ROUNDUP(IF(D4402&gt;$D$4,0,($D$4-D4402+1)/365),0)</f>
        <v>0</v>
      </c>
      <c r="Q4402">
        <f>ROUNDUP(IF(D4402&gt;$D$5,0,($D$5-D4402+1)/365),0)</f>
        <v>0</v>
      </c>
      <c r="R4402" s="28">
        <f>IF(OR(P4402=1,Q4402=1),IF(D4402+364&lt;=$D$5,(D4402+364-$D$4+1)/365,IF(D4402&gt;$D$4,($D$5-D4402+1)/365,$D$6/365)),0)</f>
        <v>0</v>
      </c>
      <c r="S4402" s="28">
        <f>'Data &amp; Parameter'!$E$16*'Data &amp; Parameter'!$E$17*('Data &amp; Parameter'!$E$18+'Data &amp; Parameter'!$E$19)*'Data &amp; Parameter'!$E$20*'Data &amp; Parameter'!$E$37*R4402</f>
        <v>0</v>
      </c>
      <c r="T4402" s="28">
        <f t="shared" si="68"/>
        <v>0</v>
      </c>
    </row>
    <row r="4403" spans="1:20" ht="15.75" customHeight="1" x14ac:dyDescent="0.35">
      <c r="A4403">
        <v>4396</v>
      </c>
      <c r="B4403" s="76">
        <v>44256.637650462959</v>
      </c>
      <c r="C4403" s="1" t="s">
        <v>13928</v>
      </c>
      <c r="D4403" s="76">
        <v>44256.639224537037</v>
      </c>
      <c r="E4403" s="1" t="s">
        <v>13929</v>
      </c>
      <c r="F4403" s="1" t="s">
        <v>13930</v>
      </c>
      <c r="G4403" s="1" t="s">
        <v>123</v>
      </c>
      <c r="H4403" s="1" t="s">
        <v>124</v>
      </c>
      <c r="I4403" s="1" t="s">
        <v>125</v>
      </c>
      <c r="J4403" s="1" t="s">
        <v>11820</v>
      </c>
      <c r="K4403" s="1" t="s">
        <v>13689</v>
      </c>
      <c r="L4403">
        <f>ROUNDUP(IF(B4403&gt;$D$4,0,($D$4-B4403+1)/365),0)</f>
        <v>0</v>
      </c>
      <c r="M4403">
        <f>ROUNDUP(IF(B4403&gt;$D$5,0,($D$5-B4403+1)/365),0)</f>
        <v>0</v>
      </c>
      <c r="N4403" s="28">
        <f>IF(OR(L4403=1,M4403=1),IF(B4403+364&lt;=$D$5,(B4403+364-$D$4+1)/365,IF(B4403&gt;$D$4,($D$5-B4403+1)/365,$D$6/365)),0)</f>
        <v>0</v>
      </c>
      <c r="O4403" s="28">
        <f>'Data &amp; Parameter'!$E$16*'Data &amp; Parameter'!$E$17*('Data &amp; Parameter'!$E$18+'Data &amp; Parameter'!$E$19)*'Data &amp; Parameter'!$E$20*'Data &amp; Parameter'!$E$37*N4403</f>
        <v>0</v>
      </c>
      <c r="P4403">
        <f>ROUNDUP(IF(D4403&gt;$D$4,0,($D$4-D4403+1)/365),0)</f>
        <v>0</v>
      </c>
      <c r="Q4403">
        <f>ROUNDUP(IF(D4403&gt;$D$5,0,($D$5-D4403+1)/365),0)</f>
        <v>0</v>
      </c>
      <c r="R4403" s="28">
        <f>IF(OR(P4403=1,Q4403=1),IF(D4403+364&lt;=$D$5,(D4403+364-$D$4+1)/365,IF(D4403&gt;$D$4,($D$5-D4403+1)/365,$D$6/365)),0)</f>
        <v>0</v>
      </c>
      <c r="S4403" s="28">
        <f>'Data &amp; Parameter'!$E$16*'Data &amp; Parameter'!$E$17*('Data &amp; Parameter'!$E$18+'Data &amp; Parameter'!$E$19)*'Data &amp; Parameter'!$E$20*'Data &amp; Parameter'!$E$37*R4403</f>
        <v>0</v>
      </c>
      <c r="T4403" s="28">
        <f t="shared" si="68"/>
        <v>0</v>
      </c>
    </row>
    <row r="4404" spans="1:20" ht="15.75" customHeight="1" x14ac:dyDescent="0.35">
      <c r="A4404">
        <v>4397</v>
      </c>
      <c r="B4404" s="76">
        <v>44256.638136574074</v>
      </c>
      <c r="C4404" s="1" t="s">
        <v>13931</v>
      </c>
      <c r="D4404" s="76">
        <v>44256.639409722222</v>
      </c>
      <c r="E4404" s="1" t="s">
        <v>13932</v>
      </c>
      <c r="F4404" s="1" t="s">
        <v>13933</v>
      </c>
      <c r="G4404" s="1" t="s">
        <v>123</v>
      </c>
      <c r="H4404" s="1" t="s">
        <v>124</v>
      </c>
      <c r="I4404" s="1" t="s">
        <v>125</v>
      </c>
      <c r="J4404" s="1" t="s">
        <v>13781</v>
      </c>
      <c r="K4404" s="1" t="s">
        <v>13781</v>
      </c>
      <c r="L4404">
        <f>ROUNDUP(IF(B4404&gt;$D$4,0,($D$4-B4404+1)/365),0)</f>
        <v>0</v>
      </c>
      <c r="M4404">
        <f>ROUNDUP(IF(B4404&gt;$D$5,0,($D$5-B4404+1)/365),0)</f>
        <v>0</v>
      </c>
      <c r="N4404" s="28">
        <f>IF(OR(L4404=1,M4404=1),IF(B4404+364&lt;=$D$5,(B4404+364-$D$4+1)/365,IF(B4404&gt;$D$4,($D$5-B4404+1)/365,$D$6/365)),0)</f>
        <v>0</v>
      </c>
      <c r="O4404" s="28">
        <f>'Data &amp; Parameter'!$E$16*'Data &amp; Parameter'!$E$17*('Data &amp; Parameter'!$E$18+'Data &amp; Parameter'!$E$19)*'Data &amp; Parameter'!$E$20*'Data &amp; Parameter'!$E$37*N4404</f>
        <v>0</v>
      </c>
      <c r="P4404">
        <f>ROUNDUP(IF(D4404&gt;$D$4,0,($D$4-D4404+1)/365),0)</f>
        <v>0</v>
      </c>
      <c r="Q4404">
        <f>ROUNDUP(IF(D4404&gt;$D$5,0,($D$5-D4404+1)/365),0)</f>
        <v>0</v>
      </c>
      <c r="R4404" s="28">
        <f>IF(OR(P4404=1,Q4404=1),IF(D4404+364&lt;=$D$5,(D4404+364-$D$4+1)/365,IF(D4404&gt;$D$4,($D$5-D4404+1)/365,$D$6/365)),0)</f>
        <v>0</v>
      </c>
      <c r="S4404" s="28">
        <f>'Data &amp; Parameter'!$E$16*'Data &amp; Parameter'!$E$17*('Data &amp; Parameter'!$E$18+'Data &amp; Parameter'!$E$19)*'Data &amp; Parameter'!$E$20*'Data &amp; Parameter'!$E$37*R4404</f>
        <v>0</v>
      </c>
      <c r="T4404" s="28">
        <f t="shared" si="68"/>
        <v>0</v>
      </c>
    </row>
    <row r="4405" spans="1:20" ht="15.75" customHeight="1" x14ac:dyDescent="0.35">
      <c r="A4405">
        <v>4398</v>
      </c>
      <c r="B4405" s="76">
        <v>44256.642812499995</v>
      </c>
      <c r="C4405" s="1" t="s">
        <v>13934</v>
      </c>
      <c r="D4405" s="76">
        <v>44256.643796296295</v>
      </c>
      <c r="E4405" s="1" t="s">
        <v>13935</v>
      </c>
      <c r="F4405" s="1" t="s">
        <v>13936</v>
      </c>
      <c r="G4405" s="1" t="s">
        <v>123</v>
      </c>
      <c r="H4405" s="1" t="s">
        <v>124</v>
      </c>
      <c r="I4405" s="1" t="s">
        <v>125</v>
      </c>
      <c r="J4405" s="1" t="s">
        <v>13884</v>
      </c>
      <c r="K4405" s="1" t="s">
        <v>13781</v>
      </c>
      <c r="L4405">
        <f>ROUNDUP(IF(B4405&gt;$D$4,0,($D$4-B4405+1)/365),0)</f>
        <v>0</v>
      </c>
      <c r="M4405">
        <f>ROUNDUP(IF(B4405&gt;$D$5,0,($D$5-B4405+1)/365),0)</f>
        <v>0</v>
      </c>
      <c r="N4405" s="28">
        <f>IF(OR(L4405=1,M4405=1),IF(B4405+364&lt;=$D$5,(B4405+364-$D$4+1)/365,IF(B4405&gt;$D$4,($D$5-B4405+1)/365,$D$6/365)),0)</f>
        <v>0</v>
      </c>
      <c r="O4405" s="28">
        <f>'Data &amp; Parameter'!$E$16*'Data &amp; Parameter'!$E$17*('Data &amp; Parameter'!$E$18+'Data &amp; Parameter'!$E$19)*'Data &amp; Parameter'!$E$20*'Data &amp; Parameter'!$E$37*N4405</f>
        <v>0</v>
      </c>
      <c r="P4405">
        <f>ROUNDUP(IF(D4405&gt;$D$4,0,($D$4-D4405+1)/365),0)</f>
        <v>0</v>
      </c>
      <c r="Q4405">
        <f>ROUNDUP(IF(D4405&gt;$D$5,0,($D$5-D4405+1)/365),0)</f>
        <v>0</v>
      </c>
      <c r="R4405" s="28">
        <f>IF(OR(P4405=1,Q4405=1),IF(D4405+364&lt;=$D$5,(D4405+364-$D$4+1)/365,IF(D4405&gt;$D$4,($D$5-D4405+1)/365,$D$6/365)),0)</f>
        <v>0</v>
      </c>
      <c r="S4405" s="28">
        <f>'Data &amp; Parameter'!$E$16*'Data &amp; Parameter'!$E$17*('Data &amp; Parameter'!$E$18+'Data &amp; Parameter'!$E$19)*'Data &amp; Parameter'!$E$20*'Data &amp; Parameter'!$E$37*R4405</f>
        <v>0</v>
      </c>
      <c r="T4405" s="28">
        <f t="shared" si="68"/>
        <v>0</v>
      </c>
    </row>
    <row r="4406" spans="1:20" ht="15.75" customHeight="1" x14ac:dyDescent="0.35">
      <c r="A4406">
        <v>4399</v>
      </c>
      <c r="B4406" s="76">
        <v>44256.646678240737</v>
      </c>
      <c r="C4406" s="1" t="s">
        <v>13937</v>
      </c>
      <c r="D4406" s="76">
        <v>44256.647812499999</v>
      </c>
      <c r="E4406" s="1" t="s">
        <v>13938</v>
      </c>
      <c r="F4406" s="1" t="s">
        <v>13939</v>
      </c>
      <c r="G4406" s="1" t="s">
        <v>123</v>
      </c>
      <c r="H4406" s="1" t="s">
        <v>124</v>
      </c>
      <c r="I4406" s="1" t="s">
        <v>125</v>
      </c>
      <c r="J4406" s="1" t="s">
        <v>13781</v>
      </c>
      <c r="K4406" s="1" t="s">
        <v>13781</v>
      </c>
      <c r="L4406">
        <f>ROUNDUP(IF(B4406&gt;$D$4,0,($D$4-B4406+1)/365),0)</f>
        <v>0</v>
      </c>
      <c r="M4406">
        <f>ROUNDUP(IF(B4406&gt;$D$5,0,($D$5-B4406+1)/365),0)</f>
        <v>0</v>
      </c>
      <c r="N4406" s="28">
        <f>IF(OR(L4406=1,M4406=1),IF(B4406+364&lt;=$D$5,(B4406+364-$D$4+1)/365,IF(B4406&gt;$D$4,($D$5-B4406+1)/365,$D$6/365)),0)</f>
        <v>0</v>
      </c>
      <c r="O4406" s="28">
        <f>'Data &amp; Parameter'!$E$16*'Data &amp; Parameter'!$E$17*('Data &amp; Parameter'!$E$18+'Data &amp; Parameter'!$E$19)*'Data &amp; Parameter'!$E$20*'Data &amp; Parameter'!$E$37*N4406</f>
        <v>0</v>
      </c>
      <c r="P4406">
        <f>ROUNDUP(IF(D4406&gt;$D$4,0,($D$4-D4406+1)/365),0)</f>
        <v>0</v>
      </c>
      <c r="Q4406">
        <f>ROUNDUP(IF(D4406&gt;$D$5,0,($D$5-D4406+1)/365),0)</f>
        <v>0</v>
      </c>
      <c r="R4406" s="28">
        <f>IF(OR(P4406=1,Q4406=1),IF(D4406+364&lt;=$D$5,(D4406+364-$D$4+1)/365,IF(D4406&gt;$D$4,($D$5-D4406+1)/365,$D$6/365)),0)</f>
        <v>0</v>
      </c>
      <c r="S4406" s="28">
        <f>'Data &amp; Parameter'!$E$16*'Data &amp; Parameter'!$E$17*('Data &amp; Parameter'!$E$18+'Data &amp; Parameter'!$E$19)*'Data &amp; Parameter'!$E$20*'Data &amp; Parameter'!$E$37*R4406</f>
        <v>0</v>
      </c>
      <c r="T4406" s="28">
        <f t="shared" si="68"/>
        <v>0</v>
      </c>
    </row>
    <row r="4407" spans="1:20" ht="15.75" customHeight="1" x14ac:dyDescent="0.35">
      <c r="A4407">
        <v>4400</v>
      </c>
      <c r="B4407" s="76">
        <v>44256.646678240737</v>
      </c>
      <c r="C4407" s="1" t="s">
        <v>13940</v>
      </c>
      <c r="D4407" s="76">
        <v>44256.647476851853</v>
      </c>
      <c r="E4407" s="1" t="s">
        <v>13941</v>
      </c>
      <c r="F4407" s="1" t="s">
        <v>13942</v>
      </c>
      <c r="G4407" s="1" t="s">
        <v>123</v>
      </c>
      <c r="H4407" s="1" t="s">
        <v>124</v>
      </c>
      <c r="I4407" s="1" t="s">
        <v>125</v>
      </c>
      <c r="J4407" s="1" t="s">
        <v>13864</v>
      </c>
      <c r="K4407" s="1" t="s">
        <v>13802</v>
      </c>
      <c r="L4407">
        <f>ROUNDUP(IF(B4407&gt;$D$4,0,($D$4-B4407+1)/365),0)</f>
        <v>0</v>
      </c>
      <c r="M4407">
        <f>ROUNDUP(IF(B4407&gt;$D$5,0,($D$5-B4407+1)/365),0)</f>
        <v>0</v>
      </c>
      <c r="N4407" s="28">
        <f>IF(OR(L4407=1,M4407=1),IF(B4407+364&lt;=$D$5,(B4407+364-$D$4+1)/365,IF(B4407&gt;$D$4,($D$5-B4407+1)/365,$D$6/365)),0)</f>
        <v>0</v>
      </c>
      <c r="O4407" s="28">
        <f>'Data &amp; Parameter'!$E$16*'Data &amp; Parameter'!$E$17*('Data &amp; Parameter'!$E$18+'Data &amp; Parameter'!$E$19)*'Data &amp; Parameter'!$E$20*'Data &amp; Parameter'!$E$37*N4407</f>
        <v>0</v>
      </c>
      <c r="P4407">
        <f>ROUNDUP(IF(D4407&gt;$D$4,0,($D$4-D4407+1)/365),0)</f>
        <v>0</v>
      </c>
      <c r="Q4407">
        <f>ROUNDUP(IF(D4407&gt;$D$5,0,($D$5-D4407+1)/365),0)</f>
        <v>0</v>
      </c>
      <c r="R4407" s="28">
        <f>IF(OR(P4407=1,Q4407=1),IF(D4407+364&lt;=$D$5,(D4407+364-$D$4+1)/365,IF(D4407&gt;$D$4,($D$5-D4407+1)/365,$D$6/365)),0)</f>
        <v>0</v>
      </c>
      <c r="S4407" s="28">
        <f>'Data &amp; Parameter'!$E$16*'Data &amp; Parameter'!$E$17*('Data &amp; Parameter'!$E$18+'Data &amp; Parameter'!$E$19)*'Data &amp; Parameter'!$E$20*'Data &amp; Parameter'!$E$37*R4407</f>
        <v>0</v>
      </c>
      <c r="T4407" s="28">
        <f t="shared" si="68"/>
        <v>0</v>
      </c>
    </row>
    <row r="4408" spans="1:20" ht="15.75" customHeight="1" x14ac:dyDescent="0.35">
      <c r="A4408">
        <v>4401</v>
      </c>
      <c r="B4408" s="76">
        <v>44256.721736111111</v>
      </c>
      <c r="C4408" s="1" t="s">
        <v>13943</v>
      </c>
      <c r="D4408" s="76">
        <v>44256.723680555559</v>
      </c>
      <c r="E4408" s="1" t="s">
        <v>13944</v>
      </c>
      <c r="F4408" s="1" t="s">
        <v>13945</v>
      </c>
      <c r="G4408" s="1" t="s">
        <v>123</v>
      </c>
      <c r="H4408" s="1" t="s">
        <v>3942</v>
      </c>
      <c r="I4408" s="1" t="s">
        <v>125</v>
      </c>
      <c r="J4408" s="1" t="s">
        <v>10684</v>
      </c>
      <c r="K4408" s="1" t="s">
        <v>10684</v>
      </c>
      <c r="L4408">
        <f>ROUNDUP(IF(B4408&gt;$D$4,0,($D$4-B4408+1)/365),0)</f>
        <v>0</v>
      </c>
      <c r="M4408">
        <f>ROUNDUP(IF(B4408&gt;$D$5,0,($D$5-B4408+1)/365),0)</f>
        <v>0</v>
      </c>
      <c r="N4408" s="28">
        <f>IF(OR(L4408=1,M4408=1),IF(B4408+364&lt;=$D$5,(B4408+364-$D$4+1)/365,IF(B4408&gt;$D$4,($D$5-B4408+1)/365,$D$6/365)),0)</f>
        <v>0</v>
      </c>
      <c r="O4408" s="28">
        <f>'Data &amp; Parameter'!$E$16*'Data &amp; Parameter'!$E$17*('Data &amp; Parameter'!$E$18+'Data &amp; Parameter'!$E$19)*'Data &amp; Parameter'!$E$20*'Data &amp; Parameter'!$E$37*N4408</f>
        <v>0</v>
      </c>
      <c r="P4408">
        <f>ROUNDUP(IF(D4408&gt;$D$4,0,($D$4-D4408+1)/365),0)</f>
        <v>0</v>
      </c>
      <c r="Q4408">
        <f>ROUNDUP(IF(D4408&gt;$D$5,0,($D$5-D4408+1)/365),0)</f>
        <v>0</v>
      </c>
      <c r="R4408" s="28">
        <f>IF(OR(P4408=1,Q4408=1),IF(D4408+364&lt;=$D$5,(D4408+364-$D$4+1)/365,IF(D4408&gt;$D$4,($D$5-D4408+1)/365,$D$6/365)),0)</f>
        <v>0</v>
      </c>
      <c r="S4408" s="28">
        <f>'Data &amp; Parameter'!$E$16*'Data &amp; Parameter'!$E$17*('Data &amp; Parameter'!$E$18+'Data &amp; Parameter'!$E$19)*'Data &amp; Parameter'!$E$20*'Data &amp; Parameter'!$E$37*R4408</f>
        <v>0</v>
      </c>
      <c r="T4408" s="28">
        <f t="shared" si="68"/>
        <v>0</v>
      </c>
    </row>
    <row r="4409" spans="1:20" ht="15.75" customHeight="1" x14ac:dyDescent="0.35">
      <c r="A4409">
        <v>4402</v>
      </c>
      <c r="B4409" s="76">
        <v>44256.729641203703</v>
      </c>
      <c r="C4409" s="1" t="s">
        <v>13946</v>
      </c>
      <c r="D4409" s="76">
        <v>44256.730682870373</v>
      </c>
      <c r="E4409" s="1" t="s">
        <v>13947</v>
      </c>
      <c r="F4409" s="1" t="s">
        <v>13948</v>
      </c>
      <c r="G4409" s="1" t="s">
        <v>123</v>
      </c>
      <c r="H4409" s="1" t="s">
        <v>3942</v>
      </c>
      <c r="I4409" s="1" t="s">
        <v>125</v>
      </c>
      <c r="J4409" s="1" t="s">
        <v>10684</v>
      </c>
      <c r="K4409" s="1" t="s">
        <v>10684</v>
      </c>
      <c r="L4409">
        <f>ROUNDUP(IF(B4409&gt;$D$4,0,($D$4-B4409+1)/365),0)</f>
        <v>0</v>
      </c>
      <c r="M4409">
        <f>ROUNDUP(IF(B4409&gt;$D$5,0,($D$5-B4409+1)/365),0)</f>
        <v>0</v>
      </c>
      <c r="N4409" s="28">
        <f>IF(OR(L4409=1,M4409=1),IF(B4409+364&lt;=$D$5,(B4409+364-$D$4+1)/365,IF(B4409&gt;$D$4,($D$5-B4409+1)/365,$D$6/365)),0)</f>
        <v>0</v>
      </c>
      <c r="O4409" s="28">
        <f>'Data &amp; Parameter'!$E$16*'Data &amp; Parameter'!$E$17*('Data &amp; Parameter'!$E$18+'Data &amp; Parameter'!$E$19)*'Data &amp; Parameter'!$E$20*'Data &amp; Parameter'!$E$37*N4409</f>
        <v>0</v>
      </c>
      <c r="P4409">
        <f>ROUNDUP(IF(D4409&gt;$D$4,0,($D$4-D4409+1)/365),0)</f>
        <v>0</v>
      </c>
      <c r="Q4409">
        <f>ROUNDUP(IF(D4409&gt;$D$5,0,($D$5-D4409+1)/365),0)</f>
        <v>0</v>
      </c>
      <c r="R4409" s="28">
        <f>IF(OR(P4409=1,Q4409=1),IF(D4409+364&lt;=$D$5,(D4409+364-$D$4+1)/365,IF(D4409&gt;$D$4,($D$5-D4409+1)/365,$D$6/365)),0)</f>
        <v>0</v>
      </c>
      <c r="S4409" s="28">
        <f>'Data &amp; Parameter'!$E$16*'Data &amp; Parameter'!$E$17*('Data &amp; Parameter'!$E$18+'Data &amp; Parameter'!$E$19)*'Data &amp; Parameter'!$E$20*'Data &amp; Parameter'!$E$37*R4409</f>
        <v>0</v>
      </c>
      <c r="T4409" s="28">
        <f t="shared" si="68"/>
        <v>0</v>
      </c>
    </row>
    <row r="4410" spans="1:20" ht="15.75" customHeight="1" x14ac:dyDescent="0.35">
      <c r="A4410">
        <v>4403</v>
      </c>
      <c r="B4410" s="76">
        <v>44257.454282407409</v>
      </c>
      <c r="C4410" s="1" t="s">
        <v>13949</v>
      </c>
      <c r="D4410" s="76">
        <v>44257.454687500001</v>
      </c>
      <c r="E4410" s="1" t="s">
        <v>13950</v>
      </c>
      <c r="F4410" s="1" t="s">
        <v>13951</v>
      </c>
      <c r="G4410" s="1" t="s">
        <v>123</v>
      </c>
      <c r="H4410" s="1" t="s">
        <v>124</v>
      </c>
      <c r="I4410" s="1" t="s">
        <v>125</v>
      </c>
      <c r="J4410" s="1" t="s">
        <v>11820</v>
      </c>
      <c r="K4410" s="1" t="s">
        <v>11820</v>
      </c>
      <c r="L4410">
        <f>ROUNDUP(IF(B4410&gt;$D$4,0,($D$4-B4410+1)/365),0)</f>
        <v>0</v>
      </c>
      <c r="M4410">
        <f>ROUNDUP(IF(B4410&gt;$D$5,0,($D$5-B4410+1)/365),0)</f>
        <v>0</v>
      </c>
      <c r="N4410" s="28">
        <f>IF(OR(L4410=1,M4410=1),IF(B4410+364&lt;=$D$5,(B4410+364-$D$4+1)/365,IF(B4410&gt;$D$4,($D$5-B4410+1)/365,$D$6/365)),0)</f>
        <v>0</v>
      </c>
      <c r="O4410" s="28">
        <f>'Data &amp; Parameter'!$E$16*'Data &amp; Parameter'!$E$17*('Data &amp; Parameter'!$E$18+'Data &amp; Parameter'!$E$19)*'Data &amp; Parameter'!$E$20*'Data &amp; Parameter'!$E$37*N4410</f>
        <v>0</v>
      </c>
      <c r="P4410">
        <f>ROUNDUP(IF(D4410&gt;$D$4,0,($D$4-D4410+1)/365),0)</f>
        <v>0</v>
      </c>
      <c r="Q4410">
        <f>ROUNDUP(IF(D4410&gt;$D$5,0,($D$5-D4410+1)/365),0)</f>
        <v>0</v>
      </c>
      <c r="R4410" s="28">
        <f>IF(OR(P4410=1,Q4410=1),IF(D4410+364&lt;=$D$5,(D4410+364-$D$4+1)/365,IF(D4410&gt;$D$4,($D$5-D4410+1)/365,$D$6/365)),0)</f>
        <v>0</v>
      </c>
      <c r="S4410" s="28">
        <f>'Data &amp; Parameter'!$E$16*'Data &amp; Parameter'!$E$17*('Data &amp; Parameter'!$E$18+'Data &amp; Parameter'!$E$19)*'Data &amp; Parameter'!$E$20*'Data &amp; Parameter'!$E$37*R4410</f>
        <v>0</v>
      </c>
      <c r="T4410" s="28">
        <f t="shared" si="68"/>
        <v>0</v>
      </c>
    </row>
    <row r="4411" spans="1:20" ht="15.75" customHeight="1" x14ac:dyDescent="0.35">
      <c r="A4411">
        <v>4404</v>
      </c>
      <c r="B4411" s="76">
        <v>44257.45711805555</v>
      </c>
      <c r="C4411" s="1" t="s">
        <v>13952</v>
      </c>
      <c r="D4411" s="76">
        <v>44257.458668981482</v>
      </c>
      <c r="E4411" s="1" t="s">
        <v>13953</v>
      </c>
      <c r="F4411" s="1" t="s">
        <v>13954</v>
      </c>
      <c r="G4411" s="1" t="s">
        <v>123</v>
      </c>
      <c r="H4411" s="1" t="s">
        <v>124</v>
      </c>
      <c r="I4411" s="1" t="s">
        <v>125</v>
      </c>
      <c r="J4411" s="1" t="s">
        <v>11820</v>
      </c>
      <c r="K4411" s="1" t="s">
        <v>11820</v>
      </c>
      <c r="L4411">
        <f>ROUNDUP(IF(B4411&gt;$D$4,0,($D$4-B4411+1)/365),0)</f>
        <v>0</v>
      </c>
      <c r="M4411">
        <f>ROUNDUP(IF(B4411&gt;$D$5,0,($D$5-B4411+1)/365),0)</f>
        <v>0</v>
      </c>
      <c r="N4411" s="28">
        <f>IF(OR(L4411=1,M4411=1),IF(B4411+364&lt;=$D$5,(B4411+364-$D$4+1)/365,IF(B4411&gt;$D$4,($D$5-B4411+1)/365,$D$6/365)),0)</f>
        <v>0</v>
      </c>
      <c r="O4411" s="28">
        <f>'Data &amp; Parameter'!$E$16*'Data &amp; Parameter'!$E$17*('Data &amp; Parameter'!$E$18+'Data &amp; Parameter'!$E$19)*'Data &amp; Parameter'!$E$20*'Data &amp; Parameter'!$E$37*N4411</f>
        <v>0</v>
      </c>
      <c r="P4411">
        <f>ROUNDUP(IF(D4411&gt;$D$4,0,($D$4-D4411+1)/365),0)</f>
        <v>0</v>
      </c>
      <c r="Q4411">
        <f>ROUNDUP(IF(D4411&gt;$D$5,0,($D$5-D4411+1)/365),0)</f>
        <v>0</v>
      </c>
      <c r="R4411" s="28">
        <f>IF(OR(P4411=1,Q4411=1),IF(D4411+364&lt;=$D$5,(D4411+364-$D$4+1)/365,IF(D4411&gt;$D$4,($D$5-D4411+1)/365,$D$6/365)),0)</f>
        <v>0</v>
      </c>
      <c r="S4411" s="28">
        <f>'Data &amp; Parameter'!$E$16*'Data &amp; Parameter'!$E$17*('Data &amp; Parameter'!$E$18+'Data &amp; Parameter'!$E$19)*'Data &amp; Parameter'!$E$20*'Data &amp; Parameter'!$E$37*R4411</f>
        <v>0</v>
      </c>
      <c r="T4411" s="28">
        <f t="shared" si="68"/>
        <v>0</v>
      </c>
    </row>
    <row r="4412" spans="1:20" ht="15.75" customHeight="1" x14ac:dyDescent="0.35">
      <c r="A4412">
        <v>4405</v>
      </c>
      <c r="B4412" s="76">
        <v>44257.460856481484</v>
      </c>
      <c r="C4412" s="1" t="s">
        <v>13955</v>
      </c>
      <c r="D4412" s="76">
        <v>44257.461493055554</v>
      </c>
      <c r="E4412" s="1" t="s">
        <v>13956</v>
      </c>
      <c r="F4412" s="1" t="s">
        <v>13957</v>
      </c>
      <c r="G4412" s="1" t="s">
        <v>123</v>
      </c>
      <c r="H4412" s="1" t="s">
        <v>124</v>
      </c>
      <c r="I4412" s="1" t="s">
        <v>125</v>
      </c>
      <c r="J4412" s="1" t="s">
        <v>11820</v>
      </c>
      <c r="K4412" s="1" t="s">
        <v>11820</v>
      </c>
      <c r="L4412">
        <f>ROUNDUP(IF(B4412&gt;$D$4,0,($D$4-B4412+1)/365),0)</f>
        <v>0</v>
      </c>
      <c r="M4412">
        <f>ROUNDUP(IF(B4412&gt;$D$5,0,($D$5-B4412+1)/365),0)</f>
        <v>0</v>
      </c>
      <c r="N4412" s="28">
        <f>IF(OR(L4412=1,M4412=1),IF(B4412+364&lt;=$D$5,(B4412+364-$D$4+1)/365,IF(B4412&gt;$D$4,($D$5-B4412+1)/365,$D$6/365)),0)</f>
        <v>0</v>
      </c>
      <c r="O4412" s="28">
        <f>'Data &amp; Parameter'!$E$16*'Data &amp; Parameter'!$E$17*('Data &amp; Parameter'!$E$18+'Data &amp; Parameter'!$E$19)*'Data &amp; Parameter'!$E$20*'Data &amp; Parameter'!$E$37*N4412</f>
        <v>0</v>
      </c>
      <c r="P4412">
        <f>ROUNDUP(IF(D4412&gt;$D$4,0,($D$4-D4412+1)/365),0)</f>
        <v>0</v>
      </c>
      <c r="Q4412">
        <f>ROUNDUP(IF(D4412&gt;$D$5,0,($D$5-D4412+1)/365),0)</f>
        <v>0</v>
      </c>
      <c r="R4412" s="28">
        <f>IF(OR(P4412=1,Q4412=1),IF(D4412+364&lt;=$D$5,(D4412+364-$D$4+1)/365,IF(D4412&gt;$D$4,($D$5-D4412+1)/365,$D$6/365)),0)</f>
        <v>0</v>
      </c>
      <c r="S4412" s="28">
        <f>'Data &amp; Parameter'!$E$16*'Data &amp; Parameter'!$E$17*('Data &amp; Parameter'!$E$18+'Data &amp; Parameter'!$E$19)*'Data &amp; Parameter'!$E$20*'Data &amp; Parameter'!$E$37*R4412</f>
        <v>0</v>
      </c>
      <c r="T4412" s="28">
        <f t="shared" si="68"/>
        <v>0</v>
      </c>
    </row>
    <row r="4413" spans="1:20" ht="15.75" customHeight="1" x14ac:dyDescent="0.35">
      <c r="A4413">
        <v>4406</v>
      </c>
      <c r="B4413" s="76">
        <v>44257.466064814813</v>
      </c>
      <c r="C4413" s="1" t="s">
        <v>13958</v>
      </c>
      <c r="D4413" s="76">
        <v>44257.467824074076</v>
      </c>
      <c r="E4413" s="1" t="s">
        <v>13959</v>
      </c>
      <c r="F4413" s="1" t="s">
        <v>13960</v>
      </c>
      <c r="G4413" s="1" t="s">
        <v>123</v>
      </c>
      <c r="H4413" s="1" t="s">
        <v>124</v>
      </c>
      <c r="I4413" s="1" t="s">
        <v>125</v>
      </c>
      <c r="J4413" s="1" t="s">
        <v>11820</v>
      </c>
      <c r="K4413" s="1" t="s">
        <v>11820</v>
      </c>
      <c r="L4413">
        <f>ROUNDUP(IF(B4413&gt;$D$4,0,($D$4-B4413+1)/365),0)</f>
        <v>0</v>
      </c>
      <c r="M4413">
        <f>ROUNDUP(IF(B4413&gt;$D$5,0,($D$5-B4413+1)/365),0)</f>
        <v>0</v>
      </c>
      <c r="N4413" s="28">
        <f>IF(OR(L4413=1,M4413=1),IF(B4413+364&lt;=$D$5,(B4413+364-$D$4+1)/365,IF(B4413&gt;$D$4,($D$5-B4413+1)/365,$D$6/365)),0)</f>
        <v>0</v>
      </c>
      <c r="O4413" s="28">
        <f>'Data &amp; Parameter'!$E$16*'Data &amp; Parameter'!$E$17*('Data &amp; Parameter'!$E$18+'Data &amp; Parameter'!$E$19)*'Data &amp; Parameter'!$E$20*'Data &amp; Parameter'!$E$37*N4413</f>
        <v>0</v>
      </c>
      <c r="P4413">
        <f>ROUNDUP(IF(D4413&gt;$D$4,0,($D$4-D4413+1)/365),0)</f>
        <v>0</v>
      </c>
      <c r="Q4413">
        <f>ROUNDUP(IF(D4413&gt;$D$5,0,($D$5-D4413+1)/365),0)</f>
        <v>0</v>
      </c>
      <c r="R4413" s="28">
        <f>IF(OR(P4413=1,Q4413=1),IF(D4413+364&lt;=$D$5,(D4413+364-$D$4+1)/365,IF(D4413&gt;$D$4,($D$5-D4413+1)/365,$D$6/365)),0)</f>
        <v>0</v>
      </c>
      <c r="S4413" s="28">
        <f>'Data &amp; Parameter'!$E$16*'Data &amp; Parameter'!$E$17*('Data &amp; Parameter'!$E$18+'Data &amp; Parameter'!$E$19)*'Data &amp; Parameter'!$E$20*'Data &amp; Parameter'!$E$37*R4413</f>
        <v>0</v>
      </c>
      <c r="T4413" s="28">
        <f t="shared" si="68"/>
        <v>0</v>
      </c>
    </row>
    <row r="4414" spans="1:20" ht="15.75" customHeight="1" x14ac:dyDescent="0.35">
      <c r="A4414">
        <v>4407</v>
      </c>
      <c r="B4414" s="76">
        <v>44257.474270833336</v>
      </c>
      <c r="C4414" s="1" t="s">
        <v>13961</v>
      </c>
      <c r="D4414" s="76">
        <v>44257.474733796298</v>
      </c>
      <c r="E4414" s="1" t="s">
        <v>13962</v>
      </c>
      <c r="F4414" s="1" t="s">
        <v>13963</v>
      </c>
      <c r="G4414" s="1" t="s">
        <v>123</v>
      </c>
      <c r="H4414" s="1" t="s">
        <v>124</v>
      </c>
      <c r="I4414" s="1" t="s">
        <v>125</v>
      </c>
      <c r="J4414" s="1" t="s">
        <v>11820</v>
      </c>
      <c r="K4414" s="1" t="s">
        <v>11820</v>
      </c>
      <c r="L4414">
        <f>ROUNDUP(IF(B4414&gt;$D$4,0,($D$4-B4414+1)/365),0)</f>
        <v>0</v>
      </c>
      <c r="M4414">
        <f>ROUNDUP(IF(B4414&gt;$D$5,0,($D$5-B4414+1)/365),0)</f>
        <v>0</v>
      </c>
      <c r="N4414" s="28">
        <f>IF(OR(L4414=1,M4414=1),IF(B4414+364&lt;=$D$5,(B4414+364-$D$4+1)/365,IF(B4414&gt;$D$4,($D$5-B4414+1)/365,$D$6/365)),0)</f>
        <v>0</v>
      </c>
      <c r="O4414" s="28">
        <f>'Data &amp; Parameter'!$E$16*'Data &amp; Parameter'!$E$17*('Data &amp; Parameter'!$E$18+'Data &amp; Parameter'!$E$19)*'Data &amp; Parameter'!$E$20*'Data &amp; Parameter'!$E$37*N4414</f>
        <v>0</v>
      </c>
      <c r="P4414">
        <f>ROUNDUP(IF(D4414&gt;$D$4,0,($D$4-D4414+1)/365),0)</f>
        <v>0</v>
      </c>
      <c r="Q4414">
        <f>ROUNDUP(IF(D4414&gt;$D$5,0,($D$5-D4414+1)/365),0)</f>
        <v>0</v>
      </c>
      <c r="R4414" s="28">
        <f>IF(OR(P4414=1,Q4414=1),IF(D4414+364&lt;=$D$5,(D4414+364-$D$4+1)/365,IF(D4414&gt;$D$4,($D$5-D4414+1)/365,$D$6/365)),0)</f>
        <v>0</v>
      </c>
      <c r="S4414" s="28">
        <f>'Data &amp; Parameter'!$E$16*'Data &amp; Parameter'!$E$17*('Data &amp; Parameter'!$E$18+'Data &amp; Parameter'!$E$19)*'Data &amp; Parameter'!$E$20*'Data &amp; Parameter'!$E$37*R4414</f>
        <v>0</v>
      </c>
      <c r="T4414" s="28">
        <f t="shared" si="68"/>
        <v>0</v>
      </c>
    </row>
    <row r="4415" spans="1:20" ht="15.75" customHeight="1" x14ac:dyDescent="0.35">
      <c r="A4415">
        <v>4408</v>
      </c>
      <c r="B4415" s="76">
        <v>44257.477442129632</v>
      </c>
      <c r="C4415" s="1" t="s">
        <v>13964</v>
      </c>
      <c r="D4415" s="76">
        <v>44257.478009259255</v>
      </c>
      <c r="E4415" s="1" t="s">
        <v>13965</v>
      </c>
      <c r="F4415" s="1" t="s">
        <v>13966</v>
      </c>
      <c r="G4415" s="1" t="s">
        <v>123</v>
      </c>
      <c r="H4415" s="1" t="s">
        <v>124</v>
      </c>
      <c r="I4415" s="1" t="s">
        <v>125</v>
      </c>
      <c r="J4415" s="1" t="s">
        <v>11820</v>
      </c>
      <c r="K4415" s="1" t="s">
        <v>11820</v>
      </c>
      <c r="L4415">
        <f>ROUNDUP(IF(B4415&gt;$D$4,0,($D$4-B4415+1)/365),0)</f>
        <v>0</v>
      </c>
      <c r="M4415">
        <f>ROUNDUP(IF(B4415&gt;$D$5,0,($D$5-B4415+1)/365),0)</f>
        <v>0</v>
      </c>
      <c r="N4415" s="28">
        <f>IF(OR(L4415=1,M4415=1),IF(B4415+364&lt;=$D$5,(B4415+364-$D$4+1)/365,IF(B4415&gt;$D$4,($D$5-B4415+1)/365,$D$6/365)),0)</f>
        <v>0</v>
      </c>
      <c r="O4415" s="28">
        <f>'Data &amp; Parameter'!$E$16*'Data &amp; Parameter'!$E$17*('Data &amp; Parameter'!$E$18+'Data &amp; Parameter'!$E$19)*'Data &amp; Parameter'!$E$20*'Data &amp; Parameter'!$E$37*N4415</f>
        <v>0</v>
      </c>
      <c r="P4415">
        <f>ROUNDUP(IF(D4415&gt;$D$4,0,($D$4-D4415+1)/365),0)</f>
        <v>0</v>
      </c>
      <c r="Q4415">
        <f>ROUNDUP(IF(D4415&gt;$D$5,0,($D$5-D4415+1)/365),0)</f>
        <v>0</v>
      </c>
      <c r="R4415" s="28">
        <f>IF(OR(P4415=1,Q4415=1),IF(D4415+364&lt;=$D$5,(D4415+364-$D$4+1)/365,IF(D4415&gt;$D$4,($D$5-D4415+1)/365,$D$6/365)),0)</f>
        <v>0</v>
      </c>
      <c r="S4415" s="28">
        <f>'Data &amp; Parameter'!$E$16*'Data &amp; Parameter'!$E$17*('Data &amp; Parameter'!$E$18+'Data &amp; Parameter'!$E$19)*'Data &amp; Parameter'!$E$20*'Data &amp; Parameter'!$E$37*R4415</f>
        <v>0</v>
      </c>
      <c r="T4415" s="28">
        <f t="shared" si="68"/>
        <v>0</v>
      </c>
    </row>
    <row r="4416" spans="1:20" ht="15.75" customHeight="1" x14ac:dyDescent="0.35">
      <c r="A4416">
        <v>4409</v>
      </c>
      <c r="B4416" s="76">
        <v>44257.477974537032</v>
      </c>
      <c r="C4416" s="1" t="s">
        <v>13967</v>
      </c>
      <c r="D4416" s="76">
        <v>44257.478425925925</v>
      </c>
      <c r="E4416" s="1" t="s">
        <v>13968</v>
      </c>
      <c r="F4416" s="1" t="s">
        <v>13969</v>
      </c>
      <c r="G4416" s="1" t="s">
        <v>123</v>
      </c>
      <c r="H4416" s="1" t="s">
        <v>124</v>
      </c>
      <c r="I4416" s="1" t="s">
        <v>125</v>
      </c>
      <c r="J4416" s="1" t="s">
        <v>11820</v>
      </c>
      <c r="K4416" s="1" t="s">
        <v>11820</v>
      </c>
      <c r="L4416">
        <f>ROUNDUP(IF(B4416&gt;$D$4,0,($D$4-B4416+1)/365),0)</f>
        <v>0</v>
      </c>
      <c r="M4416">
        <f>ROUNDUP(IF(B4416&gt;$D$5,0,($D$5-B4416+1)/365),0)</f>
        <v>0</v>
      </c>
      <c r="N4416" s="28">
        <f>IF(OR(L4416=1,M4416=1),IF(B4416+364&lt;=$D$5,(B4416+364-$D$4+1)/365,IF(B4416&gt;$D$4,($D$5-B4416+1)/365,$D$6/365)),0)</f>
        <v>0</v>
      </c>
      <c r="O4416" s="28">
        <f>'Data &amp; Parameter'!$E$16*'Data &amp; Parameter'!$E$17*('Data &amp; Parameter'!$E$18+'Data &amp; Parameter'!$E$19)*'Data &amp; Parameter'!$E$20*'Data &amp; Parameter'!$E$37*N4416</f>
        <v>0</v>
      </c>
      <c r="P4416">
        <f>ROUNDUP(IF(D4416&gt;$D$4,0,($D$4-D4416+1)/365),0)</f>
        <v>0</v>
      </c>
      <c r="Q4416">
        <f>ROUNDUP(IF(D4416&gt;$D$5,0,($D$5-D4416+1)/365),0)</f>
        <v>0</v>
      </c>
      <c r="R4416" s="28">
        <f>IF(OR(P4416=1,Q4416=1),IF(D4416+364&lt;=$D$5,(D4416+364-$D$4+1)/365,IF(D4416&gt;$D$4,($D$5-D4416+1)/365,$D$6/365)),0)</f>
        <v>0</v>
      </c>
      <c r="S4416" s="28">
        <f>'Data &amp; Parameter'!$E$16*'Data &amp; Parameter'!$E$17*('Data &amp; Parameter'!$E$18+'Data &amp; Parameter'!$E$19)*'Data &amp; Parameter'!$E$20*'Data &amp; Parameter'!$E$37*R4416</f>
        <v>0</v>
      </c>
      <c r="T4416" s="28">
        <f t="shared" si="68"/>
        <v>0</v>
      </c>
    </row>
    <row r="4417" spans="1:20" ht="15.75" customHeight="1" x14ac:dyDescent="0.35">
      <c r="A4417">
        <v>4410</v>
      </c>
      <c r="B4417" s="76">
        <v>44257.480868055558</v>
      </c>
      <c r="C4417" s="1" t="s">
        <v>13970</v>
      </c>
      <c r="D4417" s="76">
        <v>44257.481423611112</v>
      </c>
      <c r="E4417" s="1" t="s">
        <v>13971</v>
      </c>
      <c r="F4417" s="1" t="s">
        <v>13972</v>
      </c>
      <c r="G4417" s="1" t="s">
        <v>123</v>
      </c>
      <c r="H4417" s="1" t="s">
        <v>124</v>
      </c>
      <c r="I4417" s="1" t="s">
        <v>125</v>
      </c>
      <c r="J4417" s="1" t="s">
        <v>11820</v>
      </c>
      <c r="K4417" s="1" t="s">
        <v>11841</v>
      </c>
      <c r="L4417">
        <f>ROUNDUP(IF(B4417&gt;$D$4,0,($D$4-B4417+1)/365),0)</f>
        <v>0</v>
      </c>
      <c r="M4417">
        <f>ROUNDUP(IF(B4417&gt;$D$5,0,($D$5-B4417+1)/365),0)</f>
        <v>0</v>
      </c>
      <c r="N4417" s="28">
        <f>IF(OR(L4417=1,M4417=1),IF(B4417+364&lt;=$D$5,(B4417+364-$D$4+1)/365,IF(B4417&gt;$D$4,($D$5-B4417+1)/365,$D$6/365)),0)</f>
        <v>0</v>
      </c>
      <c r="O4417" s="28">
        <f>'Data &amp; Parameter'!$E$16*'Data &amp; Parameter'!$E$17*('Data &amp; Parameter'!$E$18+'Data &amp; Parameter'!$E$19)*'Data &amp; Parameter'!$E$20*'Data &amp; Parameter'!$E$37*N4417</f>
        <v>0</v>
      </c>
      <c r="P4417">
        <f>ROUNDUP(IF(D4417&gt;$D$4,0,($D$4-D4417+1)/365),0)</f>
        <v>0</v>
      </c>
      <c r="Q4417">
        <f>ROUNDUP(IF(D4417&gt;$D$5,0,($D$5-D4417+1)/365),0)</f>
        <v>0</v>
      </c>
      <c r="R4417" s="28">
        <f>IF(OR(P4417=1,Q4417=1),IF(D4417+364&lt;=$D$5,(D4417+364-$D$4+1)/365,IF(D4417&gt;$D$4,($D$5-D4417+1)/365,$D$6/365)),0)</f>
        <v>0</v>
      </c>
      <c r="S4417" s="28">
        <f>'Data &amp; Parameter'!$E$16*'Data &amp; Parameter'!$E$17*('Data &amp; Parameter'!$E$18+'Data &amp; Parameter'!$E$19)*'Data &amp; Parameter'!$E$20*'Data &amp; Parameter'!$E$37*R4417</f>
        <v>0</v>
      </c>
      <c r="T4417" s="28">
        <f t="shared" si="68"/>
        <v>0</v>
      </c>
    </row>
    <row r="4418" spans="1:20" ht="15.75" customHeight="1" x14ac:dyDescent="0.35">
      <c r="A4418">
        <v>4411</v>
      </c>
      <c r="B4418" s="76">
        <v>44257.484293981484</v>
      </c>
      <c r="C4418" s="1" t="s">
        <v>13973</v>
      </c>
      <c r="D4418" s="76">
        <v>44257.484675925924</v>
      </c>
      <c r="E4418" s="1" t="s">
        <v>13974</v>
      </c>
      <c r="F4418" s="1" t="s">
        <v>13975</v>
      </c>
      <c r="G4418" s="1" t="s">
        <v>123</v>
      </c>
      <c r="H4418" s="1" t="s">
        <v>124</v>
      </c>
      <c r="I4418" s="1" t="s">
        <v>125</v>
      </c>
      <c r="J4418" s="1" t="s">
        <v>11820</v>
      </c>
      <c r="K4418" s="1" t="s">
        <v>11820</v>
      </c>
      <c r="L4418">
        <f>ROUNDUP(IF(B4418&gt;$D$4,0,($D$4-B4418+1)/365),0)</f>
        <v>0</v>
      </c>
      <c r="M4418">
        <f>ROUNDUP(IF(B4418&gt;$D$5,0,($D$5-B4418+1)/365),0)</f>
        <v>0</v>
      </c>
      <c r="N4418" s="28">
        <f>IF(OR(L4418=1,M4418=1),IF(B4418+364&lt;=$D$5,(B4418+364-$D$4+1)/365,IF(B4418&gt;$D$4,($D$5-B4418+1)/365,$D$6/365)),0)</f>
        <v>0</v>
      </c>
      <c r="O4418" s="28">
        <f>'Data &amp; Parameter'!$E$16*'Data &amp; Parameter'!$E$17*('Data &amp; Parameter'!$E$18+'Data &amp; Parameter'!$E$19)*'Data &amp; Parameter'!$E$20*'Data &amp; Parameter'!$E$37*N4418</f>
        <v>0</v>
      </c>
      <c r="P4418">
        <f>ROUNDUP(IF(D4418&gt;$D$4,0,($D$4-D4418+1)/365),0)</f>
        <v>0</v>
      </c>
      <c r="Q4418">
        <f>ROUNDUP(IF(D4418&gt;$D$5,0,($D$5-D4418+1)/365),0)</f>
        <v>0</v>
      </c>
      <c r="R4418" s="28">
        <f>IF(OR(P4418=1,Q4418=1),IF(D4418+364&lt;=$D$5,(D4418+364-$D$4+1)/365,IF(D4418&gt;$D$4,($D$5-D4418+1)/365,$D$6/365)),0)</f>
        <v>0</v>
      </c>
      <c r="S4418" s="28">
        <f>'Data &amp; Parameter'!$E$16*'Data &amp; Parameter'!$E$17*('Data &amp; Parameter'!$E$18+'Data &amp; Parameter'!$E$19)*'Data &amp; Parameter'!$E$20*'Data &amp; Parameter'!$E$37*R4418</f>
        <v>0</v>
      </c>
      <c r="T4418" s="28">
        <f t="shared" si="68"/>
        <v>0</v>
      </c>
    </row>
    <row r="4419" spans="1:20" ht="15.75" customHeight="1" x14ac:dyDescent="0.35">
      <c r="A4419">
        <v>4412</v>
      </c>
      <c r="B4419" s="76">
        <v>44257.485798611116</v>
      </c>
      <c r="C4419" s="1" t="s">
        <v>13976</v>
      </c>
      <c r="D4419" s="76">
        <v>44257.48646990741</v>
      </c>
      <c r="E4419" s="1" t="s">
        <v>13977</v>
      </c>
      <c r="F4419" s="1" t="s">
        <v>13978</v>
      </c>
      <c r="G4419" s="1" t="s">
        <v>123</v>
      </c>
      <c r="H4419" s="1" t="s">
        <v>124</v>
      </c>
      <c r="I4419" s="1" t="s">
        <v>125</v>
      </c>
      <c r="J4419" s="1" t="s">
        <v>11834</v>
      </c>
      <c r="K4419" s="1" t="s">
        <v>13979</v>
      </c>
      <c r="L4419">
        <f>ROUNDUP(IF(B4419&gt;$D$4,0,($D$4-B4419+1)/365),0)</f>
        <v>0</v>
      </c>
      <c r="M4419">
        <f>ROUNDUP(IF(B4419&gt;$D$5,0,($D$5-B4419+1)/365),0)</f>
        <v>0</v>
      </c>
      <c r="N4419" s="28">
        <f>IF(OR(L4419=1,M4419=1),IF(B4419+364&lt;=$D$5,(B4419+364-$D$4+1)/365,IF(B4419&gt;$D$4,($D$5-B4419+1)/365,$D$6/365)),0)</f>
        <v>0</v>
      </c>
      <c r="O4419" s="28">
        <f>'Data &amp; Parameter'!$E$16*'Data &amp; Parameter'!$E$17*('Data &amp; Parameter'!$E$18+'Data &amp; Parameter'!$E$19)*'Data &amp; Parameter'!$E$20*'Data &amp; Parameter'!$E$37*N4419</f>
        <v>0</v>
      </c>
      <c r="P4419">
        <f>ROUNDUP(IF(D4419&gt;$D$4,0,($D$4-D4419+1)/365),0)</f>
        <v>0</v>
      </c>
      <c r="Q4419">
        <f>ROUNDUP(IF(D4419&gt;$D$5,0,($D$5-D4419+1)/365),0)</f>
        <v>0</v>
      </c>
      <c r="R4419" s="28">
        <f>IF(OR(P4419=1,Q4419=1),IF(D4419+364&lt;=$D$5,(D4419+364-$D$4+1)/365,IF(D4419&gt;$D$4,($D$5-D4419+1)/365,$D$6/365)),0)</f>
        <v>0</v>
      </c>
      <c r="S4419" s="28">
        <f>'Data &amp; Parameter'!$E$16*'Data &amp; Parameter'!$E$17*('Data &amp; Parameter'!$E$18+'Data &amp; Parameter'!$E$19)*'Data &amp; Parameter'!$E$20*'Data &amp; Parameter'!$E$37*R4419</f>
        <v>0</v>
      </c>
      <c r="T4419" s="28">
        <f t="shared" si="68"/>
        <v>0</v>
      </c>
    </row>
    <row r="4420" spans="1:20" ht="15.75" customHeight="1" x14ac:dyDescent="0.35">
      <c r="A4420">
        <v>4413</v>
      </c>
      <c r="B4420" s="76">
        <v>44257.489872685182</v>
      </c>
      <c r="C4420" s="1" t="s">
        <v>13980</v>
      </c>
      <c r="D4420" s="76">
        <v>44257.490844907406</v>
      </c>
      <c r="E4420" s="1" t="s">
        <v>13981</v>
      </c>
      <c r="F4420" s="1" t="s">
        <v>13982</v>
      </c>
      <c r="G4420" s="1" t="s">
        <v>123</v>
      </c>
      <c r="H4420" s="1" t="s">
        <v>124</v>
      </c>
      <c r="I4420" s="1" t="s">
        <v>125</v>
      </c>
      <c r="J4420" s="1" t="s">
        <v>11820</v>
      </c>
      <c r="K4420" s="1" t="s">
        <v>11820</v>
      </c>
      <c r="L4420">
        <f>ROUNDUP(IF(B4420&gt;$D$4,0,($D$4-B4420+1)/365),0)</f>
        <v>0</v>
      </c>
      <c r="M4420">
        <f>ROUNDUP(IF(B4420&gt;$D$5,0,($D$5-B4420+1)/365),0)</f>
        <v>0</v>
      </c>
      <c r="N4420" s="28">
        <f>IF(OR(L4420=1,M4420=1),IF(B4420+364&lt;=$D$5,(B4420+364-$D$4+1)/365,IF(B4420&gt;$D$4,($D$5-B4420+1)/365,$D$6/365)),0)</f>
        <v>0</v>
      </c>
      <c r="O4420" s="28">
        <f>'Data &amp; Parameter'!$E$16*'Data &amp; Parameter'!$E$17*('Data &amp; Parameter'!$E$18+'Data &amp; Parameter'!$E$19)*'Data &amp; Parameter'!$E$20*'Data &amp; Parameter'!$E$37*N4420</f>
        <v>0</v>
      </c>
      <c r="P4420">
        <f>ROUNDUP(IF(D4420&gt;$D$4,0,($D$4-D4420+1)/365),0)</f>
        <v>0</v>
      </c>
      <c r="Q4420">
        <f>ROUNDUP(IF(D4420&gt;$D$5,0,($D$5-D4420+1)/365),0)</f>
        <v>0</v>
      </c>
      <c r="R4420" s="28">
        <f>IF(OR(P4420=1,Q4420=1),IF(D4420+364&lt;=$D$5,(D4420+364-$D$4+1)/365,IF(D4420&gt;$D$4,($D$5-D4420+1)/365,$D$6/365)),0)</f>
        <v>0</v>
      </c>
      <c r="S4420" s="28">
        <f>'Data &amp; Parameter'!$E$16*'Data &amp; Parameter'!$E$17*('Data &amp; Parameter'!$E$18+'Data &amp; Parameter'!$E$19)*'Data &amp; Parameter'!$E$20*'Data &amp; Parameter'!$E$37*R4420</f>
        <v>0</v>
      </c>
      <c r="T4420" s="28">
        <f t="shared" si="68"/>
        <v>0</v>
      </c>
    </row>
    <row r="4421" spans="1:20" ht="15.75" customHeight="1" x14ac:dyDescent="0.35">
      <c r="A4421">
        <v>4414</v>
      </c>
      <c r="B4421" s="76">
        <v>44257.490844907406</v>
      </c>
      <c r="C4421" s="1" t="s">
        <v>13983</v>
      </c>
      <c r="D4421" s="76">
        <v>44257.491539351853</v>
      </c>
      <c r="E4421" s="1" t="s">
        <v>13984</v>
      </c>
      <c r="F4421" s="1" t="s">
        <v>13985</v>
      </c>
      <c r="G4421" s="1" t="s">
        <v>123</v>
      </c>
      <c r="H4421" s="1" t="s">
        <v>124</v>
      </c>
      <c r="I4421" s="1" t="s">
        <v>125</v>
      </c>
      <c r="J4421" s="1" t="s">
        <v>11820</v>
      </c>
      <c r="K4421" s="1" t="s">
        <v>11841</v>
      </c>
      <c r="L4421">
        <f>ROUNDUP(IF(B4421&gt;$D$4,0,($D$4-B4421+1)/365),0)</f>
        <v>0</v>
      </c>
      <c r="M4421">
        <f>ROUNDUP(IF(B4421&gt;$D$5,0,($D$5-B4421+1)/365),0)</f>
        <v>0</v>
      </c>
      <c r="N4421" s="28">
        <f>IF(OR(L4421=1,M4421=1),IF(B4421+364&lt;=$D$5,(B4421+364-$D$4+1)/365,IF(B4421&gt;$D$4,($D$5-B4421+1)/365,$D$6/365)),0)</f>
        <v>0</v>
      </c>
      <c r="O4421" s="28">
        <f>'Data &amp; Parameter'!$E$16*'Data &amp; Parameter'!$E$17*('Data &amp; Parameter'!$E$18+'Data &amp; Parameter'!$E$19)*'Data &amp; Parameter'!$E$20*'Data &amp; Parameter'!$E$37*N4421</f>
        <v>0</v>
      </c>
      <c r="P4421">
        <f>ROUNDUP(IF(D4421&gt;$D$4,0,($D$4-D4421+1)/365),0)</f>
        <v>0</v>
      </c>
      <c r="Q4421">
        <f>ROUNDUP(IF(D4421&gt;$D$5,0,($D$5-D4421+1)/365),0)</f>
        <v>0</v>
      </c>
      <c r="R4421" s="28">
        <f>IF(OR(P4421=1,Q4421=1),IF(D4421+364&lt;=$D$5,(D4421+364-$D$4+1)/365,IF(D4421&gt;$D$4,($D$5-D4421+1)/365,$D$6/365)),0)</f>
        <v>0</v>
      </c>
      <c r="S4421" s="28">
        <f>'Data &amp; Parameter'!$E$16*'Data &amp; Parameter'!$E$17*('Data &amp; Parameter'!$E$18+'Data &amp; Parameter'!$E$19)*'Data &amp; Parameter'!$E$20*'Data &amp; Parameter'!$E$37*R4421</f>
        <v>0</v>
      </c>
      <c r="T4421" s="28">
        <f t="shared" si="68"/>
        <v>0</v>
      </c>
    </row>
    <row r="4422" spans="1:20" ht="15.75" customHeight="1" x14ac:dyDescent="0.35">
      <c r="A4422">
        <v>4415</v>
      </c>
      <c r="B4422" s="76">
        <v>44257.493634259255</v>
      </c>
      <c r="C4422" s="1" t="s">
        <v>13986</v>
      </c>
      <c r="D4422" s="76">
        <v>44257.494062500002</v>
      </c>
      <c r="E4422" s="1" t="s">
        <v>13987</v>
      </c>
      <c r="F4422" s="1" t="s">
        <v>13988</v>
      </c>
      <c r="G4422" s="1" t="s">
        <v>123</v>
      </c>
      <c r="H4422" s="1" t="s">
        <v>124</v>
      </c>
      <c r="I4422" s="1" t="s">
        <v>125</v>
      </c>
      <c r="J4422" s="1" t="s">
        <v>11820</v>
      </c>
      <c r="K4422" s="1" t="s">
        <v>11820</v>
      </c>
      <c r="L4422">
        <f>ROUNDUP(IF(B4422&gt;$D$4,0,($D$4-B4422+1)/365),0)</f>
        <v>0</v>
      </c>
      <c r="M4422">
        <f>ROUNDUP(IF(B4422&gt;$D$5,0,($D$5-B4422+1)/365),0)</f>
        <v>0</v>
      </c>
      <c r="N4422" s="28">
        <f>IF(OR(L4422=1,M4422=1),IF(B4422+364&lt;=$D$5,(B4422+364-$D$4+1)/365,IF(B4422&gt;$D$4,($D$5-B4422+1)/365,$D$6/365)),0)</f>
        <v>0</v>
      </c>
      <c r="O4422" s="28">
        <f>'Data &amp; Parameter'!$E$16*'Data &amp; Parameter'!$E$17*('Data &amp; Parameter'!$E$18+'Data &amp; Parameter'!$E$19)*'Data &amp; Parameter'!$E$20*'Data &amp; Parameter'!$E$37*N4422</f>
        <v>0</v>
      </c>
      <c r="P4422">
        <f>ROUNDUP(IF(D4422&gt;$D$4,0,($D$4-D4422+1)/365),0)</f>
        <v>0</v>
      </c>
      <c r="Q4422">
        <f>ROUNDUP(IF(D4422&gt;$D$5,0,($D$5-D4422+1)/365),0)</f>
        <v>0</v>
      </c>
      <c r="R4422" s="28">
        <f>IF(OR(P4422=1,Q4422=1),IF(D4422+364&lt;=$D$5,(D4422+364-$D$4+1)/365,IF(D4422&gt;$D$4,($D$5-D4422+1)/365,$D$6/365)),0)</f>
        <v>0</v>
      </c>
      <c r="S4422" s="28">
        <f>'Data &amp; Parameter'!$E$16*'Data &amp; Parameter'!$E$17*('Data &amp; Parameter'!$E$18+'Data &amp; Parameter'!$E$19)*'Data &amp; Parameter'!$E$20*'Data &amp; Parameter'!$E$37*R4422</f>
        <v>0</v>
      </c>
      <c r="T4422" s="28">
        <f t="shared" si="68"/>
        <v>0</v>
      </c>
    </row>
    <row r="4423" spans="1:20" ht="15.75" customHeight="1" x14ac:dyDescent="0.35">
      <c r="A4423">
        <v>4416</v>
      </c>
      <c r="B4423" s="76">
        <v>44257.493842592594</v>
      </c>
      <c r="C4423" s="1" t="s">
        <v>13989</v>
      </c>
      <c r="D4423" s="76">
        <v>44257.494328703702</v>
      </c>
      <c r="E4423" s="1" t="s">
        <v>13990</v>
      </c>
      <c r="F4423" s="1" t="s">
        <v>13991</v>
      </c>
      <c r="G4423" s="1" t="s">
        <v>123</v>
      </c>
      <c r="H4423" s="1" t="s">
        <v>124</v>
      </c>
      <c r="I4423" s="1" t="s">
        <v>125</v>
      </c>
      <c r="J4423" s="1" t="s">
        <v>11820</v>
      </c>
      <c r="K4423" s="1" t="s">
        <v>11841</v>
      </c>
      <c r="L4423">
        <f>ROUNDUP(IF(B4423&gt;$D$4,0,($D$4-B4423+1)/365),0)</f>
        <v>0</v>
      </c>
      <c r="M4423">
        <f>ROUNDUP(IF(B4423&gt;$D$5,0,($D$5-B4423+1)/365),0)</f>
        <v>0</v>
      </c>
      <c r="N4423" s="28">
        <f>IF(OR(L4423=1,M4423=1),IF(B4423+364&lt;=$D$5,(B4423+364-$D$4+1)/365,IF(B4423&gt;$D$4,($D$5-B4423+1)/365,$D$6/365)),0)</f>
        <v>0</v>
      </c>
      <c r="O4423" s="28">
        <f>'Data &amp; Parameter'!$E$16*'Data &amp; Parameter'!$E$17*('Data &amp; Parameter'!$E$18+'Data &amp; Parameter'!$E$19)*'Data &amp; Parameter'!$E$20*'Data &amp; Parameter'!$E$37*N4423</f>
        <v>0</v>
      </c>
      <c r="P4423">
        <f>ROUNDUP(IF(D4423&gt;$D$4,0,($D$4-D4423+1)/365),0)</f>
        <v>0</v>
      </c>
      <c r="Q4423">
        <f>ROUNDUP(IF(D4423&gt;$D$5,0,($D$5-D4423+1)/365),0)</f>
        <v>0</v>
      </c>
      <c r="R4423" s="28">
        <f>IF(OR(P4423=1,Q4423=1),IF(D4423+364&lt;=$D$5,(D4423+364-$D$4+1)/365,IF(D4423&gt;$D$4,($D$5-D4423+1)/365,$D$6/365)),0)</f>
        <v>0</v>
      </c>
      <c r="S4423" s="28">
        <f>'Data &amp; Parameter'!$E$16*'Data &amp; Parameter'!$E$17*('Data &amp; Parameter'!$E$18+'Data &amp; Parameter'!$E$19)*'Data &amp; Parameter'!$E$20*'Data &amp; Parameter'!$E$37*R4423</f>
        <v>0</v>
      </c>
      <c r="T4423" s="28">
        <f t="shared" si="68"/>
        <v>0</v>
      </c>
    </row>
    <row r="4424" spans="1:20" ht="15.75" customHeight="1" x14ac:dyDescent="0.35">
      <c r="A4424">
        <v>4417</v>
      </c>
      <c r="B4424" s="76">
        <v>44257.501863425925</v>
      </c>
      <c r="C4424" s="1" t="s">
        <v>13992</v>
      </c>
      <c r="D4424" s="76">
        <v>44257.502395833333</v>
      </c>
      <c r="E4424" s="1" t="s">
        <v>13993</v>
      </c>
      <c r="F4424" s="1" t="s">
        <v>13994</v>
      </c>
      <c r="G4424" s="1" t="s">
        <v>123</v>
      </c>
      <c r="H4424" s="1" t="s">
        <v>124</v>
      </c>
      <c r="I4424" s="1" t="s">
        <v>125</v>
      </c>
      <c r="J4424" s="1" t="s">
        <v>13995</v>
      </c>
      <c r="K4424" s="1" t="s">
        <v>11820</v>
      </c>
      <c r="L4424">
        <f>ROUNDUP(IF(B4424&gt;$D$4,0,($D$4-B4424+1)/365),0)</f>
        <v>0</v>
      </c>
      <c r="M4424">
        <f>ROUNDUP(IF(B4424&gt;$D$5,0,($D$5-B4424+1)/365),0)</f>
        <v>0</v>
      </c>
      <c r="N4424" s="28">
        <f>IF(OR(L4424=1,M4424=1),IF(B4424+364&lt;=$D$5,(B4424+364-$D$4+1)/365,IF(B4424&gt;$D$4,($D$5-B4424+1)/365,$D$6/365)),0)</f>
        <v>0</v>
      </c>
      <c r="O4424" s="28">
        <f>'Data &amp; Parameter'!$E$16*'Data &amp; Parameter'!$E$17*('Data &amp; Parameter'!$E$18+'Data &amp; Parameter'!$E$19)*'Data &amp; Parameter'!$E$20*'Data &amp; Parameter'!$E$37*N4424</f>
        <v>0</v>
      </c>
      <c r="P4424">
        <f>ROUNDUP(IF(D4424&gt;$D$4,0,($D$4-D4424+1)/365),0)</f>
        <v>0</v>
      </c>
      <c r="Q4424">
        <f>ROUNDUP(IF(D4424&gt;$D$5,0,($D$5-D4424+1)/365),0)</f>
        <v>0</v>
      </c>
      <c r="R4424" s="28">
        <f>IF(OR(P4424=1,Q4424=1),IF(D4424+364&lt;=$D$5,(D4424+364-$D$4+1)/365,IF(D4424&gt;$D$4,($D$5-D4424+1)/365,$D$6/365)),0)</f>
        <v>0</v>
      </c>
      <c r="S4424" s="28">
        <f>'Data &amp; Parameter'!$E$16*'Data &amp; Parameter'!$E$17*('Data &amp; Parameter'!$E$18+'Data &amp; Parameter'!$E$19)*'Data &amp; Parameter'!$E$20*'Data &amp; Parameter'!$E$37*R4424</f>
        <v>0</v>
      </c>
      <c r="T4424" s="28">
        <f t="shared" si="68"/>
        <v>0</v>
      </c>
    </row>
    <row r="4425" spans="1:20" ht="15.75" customHeight="1" x14ac:dyDescent="0.35">
      <c r="A4425">
        <v>4418</v>
      </c>
      <c r="B4425" s="76">
        <v>44257.503506944442</v>
      </c>
      <c r="C4425" s="1" t="s">
        <v>13996</v>
      </c>
      <c r="D4425" s="76">
        <v>44257.50399305555</v>
      </c>
      <c r="E4425" s="1" t="s">
        <v>13997</v>
      </c>
      <c r="F4425" s="1" t="s">
        <v>13998</v>
      </c>
      <c r="G4425" s="1" t="s">
        <v>123</v>
      </c>
      <c r="H4425" s="1" t="s">
        <v>124</v>
      </c>
      <c r="I4425" s="1" t="s">
        <v>125</v>
      </c>
      <c r="J4425" s="1" t="s">
        <v>11820</v>
      </c>
      <c r="K4425" s="1" t="s">
        <v>11820</v>
      </c>
      <c r="L4425">
        <f>ROUNDUP(IF(B4425&gt;$D$4,0,($D$4-B4425+1)/365),0)</f>
        <v>0</v>
      </c>
      <c r="M4425">
        <f>ROUNDUP(IF(B4425&gt;$D$5,0,($D$5-B4425+1)/365),0)</f>
        <v>0</v>
      </c>
      <c r="N4425" s="28">
        <f>IF(OR(L4425=1,M4425=1),IF(B4425+364&lt;=$D$5,(B4425+364-$D$4+1)/365,IF(B4425&gt;$D$4,($D$5-B4425+1)/365,$D$6/365)),0)</f>
        <v>0</v>
      </c>
      <c r="O4425" s="28">
        <f>'Data &amp; Parameter'!$E$16*'Data &amp; Parameter'!$E$17*('Data &amp; Parameter'!$E$18+'Data &amp; Parameter'!$E$19)*'Data &amp; Parameter'!$E$20*'Data &amp; Parameter'!$E$37*N4425</f>
        <v>0</v>
      </c>
      <c r="P4425">
        <f>ROUNDUP(IF(D4425&gt;$D$4,0,($D$4-D4425+1)/365),0)</f>
        <v>0</v>
      </c>
      <c r="Q4425">
        <f>ROUNDUP(IF(D4425&gt;$D$5,0,($D$5-D4425+1)/365),0)</f>
        <v>0</v>
      </c>
      <c r="R4425" s="28">
        <f>IF(OR(P4425=1,Q4425=1),IF(D4425+364&lt;=$D$5,(D4425+364-$D$4+1)/365,IF(D4425&gt;$D$4,($D$5-D4425+1)/365,$D$6/365)),0)</f>
        <v>0</v>
      </c>
      <c r="S4425" s="28">
        <f>'Data &amp; Parameter'!$E$16*'Data &amp; Parameter'!$E$17*('Data &amp; Parameter'!$E$18+'Data &amp; Parameter'!$E$19)*'Data &amp; Parameter'!$E$20*'Data &amp; Parameter'!$E$37*R4425</f>
        <v>0</v>
      </c>
      <c r="T4425" s="28">
        <f t="shared" ref="T4425:T4488" si="69">O4425+S4425</f>
        <v>0</v>
      </c>
    </row>
    <row r="4426" spans="1:20" ht="15.75" customHeight="1" x14ac:dyDescent="0.35">
      <c r="A4426">
        <v>4419</v>
      </c>
      <c r="B4426" s="76">
        <v>44257.505844907406</v>
      </c>
      <c r="C4426" s="1" t="s">
        <v>13999</v>
      </c>
      <c r="D4426" s="76">
        <v>44257.506493055553</v>
      </c>
      <c r="E4426" s="1" t="s">
        <v>14000</v>
      </c>
      <c r="F4426" s="1" t="s">
        <v>14001</v>
      </c>
      <c r="G4426" s="1" t="s">
        <v>123</v>
      </c>
      <c r="H4426" s="1" t="s">
        <v>124</v>
      </c>
      <c r="I4426" s="1" t="s">
        <v>125</v>
      </c>
      <c r="J4426" s="1" t="s">
        <v>11820</v>
      </c>
      <c r="K4426" s="1" t="s">
        <v>11820</v>
      </c>
      <c r="L4426">
        <f>ROUNDUP(IF(B4426&gt;$D$4,0,($D$4-B4426+1)/365),0)</f>
        <v>0</v>
      </c>
      <c r="M4426">
        <f>ROUNDUP(IF(B4426&gt;$D$5,0,($D$5-B4426+1)/365),0)</f>
        <v>0</v>
      </c>
      <c r="N4426" s="28">
        <f>IF(OR(L4426=1,M4426=1),IF(B4426+364&lt;=$D$5,(B4426+364-$D$4+1)/365,IF(B4426&gt;$D$4,($D$5-B4426+1)/365,$D$6/365)),0)</f>
        <v>0</v>
      </c>
      <c r="O4426" s="28">
        <f>'Data &amp; Parameter'!$E$16*'Data &amp; Parameter'!$E$17*('Data &amp; Parameter'!$E$18+'Data &amp; Parameter'!$E$19)*'Data &amp; Parameter'!$E$20*'Data &amp; Parameter'!$E$37*N4426</f>
        <v>0</v>
      </c>
      <c r="P4426">
        <f>ROUNDUP(IF(D4426&gt;$D$4,0,($D$4-D4426+1)/365),0)</f>
        <v>0</v>
      </c>
      <c r="Q4426">
        <f>ROUNDUP(IF(D4426&gt;$D$5,0,($D$5-D4426+1)/365),0)</f>
        <v>0</v>
      </c>
      <c r="R4426" s="28">
        <f>IF(OR(P4426=1,Q4426=1),IF(D4426+364&lt;=$D$5,(D4426+364-$D$4+1)/365,IF(D4426&gt;$D$4,($D$5-D4426+1)/365,$D$6/365)),0)</f>
        <v>0</v>
      </c>
      <c r="S4426" s="28">
        <f>'Data &amp; Parameter'!$E$16*'Data &amp; Parameter'!$E$17*('Data &amp; Parameter'!$E$18+'Data &amp; Parameter'!$E$19)*'Data &amp; Parameter'!$E$20*'Data &amp; Parameter'!$E$37*R4426</f>
        <v>0</v>
      </c>
      <c r="T4426" s="28">
        <f t="shared" si="69"/>
        <v>0</v>
      </c>
    </row>
    <row r="4427" spans="1:20" ht="15.75" customHeight="1" x14ac:dyDescent="0.35">
      <c r="A4427">
        <v>4420</v>
      </c>
      <c r="B4427" s="76">
        <v>44257.50849537037</v>
      </c>
      <c r="C4427" s="1" t="s">
        <v>14002</v>
      </c>
      <c r="D4427" s="76">
        <v>44257.508923611109</v>
      </c>
      <c r="E4427" s="1" t="s">
        <v>14003</v>
      </c>
      <c r="F4427" s="1" t="s">
        <v>14004</v>
      </c>
      <c r="G4427" s="1" t="s">
        <v>123</v>
      </c>
      <c r="H4427" s="1" t="s">
        <v>124</v>
      </c>
      <c r="I4427" s="1" t="s">
        <v>125</v>
      </c>
      <c r="J4427" s="1" t="s">
        <v>11820</v>
      </c>
      <c r="K4427" s="1" t="s">
        <v>11820</v>
      </c>
      <c r="L4427">
        <f>ROUNDUP(IF(B4427&gt;$D$4,0,($D$4-B4427+1)/365),0)</f>
        <v>0</v>
      </c>
      <c r="M4427">
        <f>ROUNDUP(IF(B4427&gt;$D$5,0,($D$5-B4427+1)/365),0)</f>
        <v>0</v>
      </c>
      <c r="N4427" s="28">
        <f>IF(OR(L4427=1,M4427=1),IF(B4427+364&lt;=$D$5,(B4427+364-$D$4+1)/365,IF(B4427&gt;$D$4,($D$5-B4427+1)/365,$D$6/365)),0)</f>
        <v>0</v>
      </c>
      <c r="O4427" s="28">
        <f>'Data &amp; Parameter'!$E$16*'Data &amp; Parameter'!$E$17*('Data &amp; Parameter'!$E$18+'Data &amp; Parameter'!$E$19)*'Data &amp; Parameter'!$E$20*'Data &amp; Parameter'!$E$37*N4427</f>
        <v>0</v>
      </c>
      <c r="P4427">
        <f>ROUNDUP(IF(D4427&gt;$D$4,0,($D$4-D4427+1)/365),0)</f>
        <v>0</v>
      </c>
      <c r="Q4427">
        <f>ROUNDUP(IF(D4427&gt;$D$5,0,($D$5-D4427+1)/365),0)</f>
        <v>0</v>
      </c>
      <c r="R4427" s="28">
        <f>IF(OR(P4427=1,Q4427=1),IF(D4427+364&lt;=$D$5,(D4427+364-$D$4+1)/365,IF(D4427&gt;$D$4,($D$5-D4427+1)/365,$D$6/365)),0)</f>
        <v>0</v>
      </c>
      <c r="S4427" s="28">
        <f>'Data &amp; Parameter'!$E$16*'Data &amp; Parameter'!$E$17*('Data &amp; Parameter'!$E$18+'Data &amp; Parameter'!$E$19)*'Data &amp; Parameter'!$E$20*'Data &amp; Parameter'!$E$37*R4427</f>
        <v>0</v>
      </c>
      <c r="T4427" s="28">
        <f t="shared" si="69"/>
        <v>0</v>
      </c>
    </row>
    <row r="4428" spans="1:20" ht="15.75" customHeight="1" x14ac:dyDescent="0.35">
      <c r="A4428">
        <v>4421</v>
      </c>
      <c r="B4428" s="76">
        <v>44257.513518518521</v>
      </c>
      <c r="C4428" s="1" t="s">
        <v>14005</v>
      </c>
      <c r="D4428" s="76">
        <v>44257.513865740737</v>
      </c>
      <c r="E4428" s="1" t="s">
        <v>14006</v>
      </c>
      <c r="F4428" s="1" t="s">
        <v>14007</v>
      </c>
      <c r="G4428" s="1" t="s">
        <v>123</v>
      </c>
      <c r="H4428" s="1" t="s">
        <v>124</v>
      </c>
      <c r="I4428" s="1" t="s">
        <v>125</v>
      </c>
      <c r="J4428" s="1" t="s">
        <v>11820</v>
      </c>
      <c r="K4428" s="1" t="s">
        <v>11820</v>
      </c>
      <c r="L4428">
        <f>ROUNDUP(IF(B4428&gt;$D$4,0,($D$4-B4428+1)/365),0)</f>
        <v>0</v>
      </c>
      <c r="M4428">
        <f>ROUNDUP(IF(B4428&gt;$D$5,0,($D$5-B4428+1)/365),0)</f>
        <v>0</v>
      </c>
      <c r="N4428" s="28">
        <f>IF(OR(L4428=1,M4428=1),IF(B4428+364&lt;=$D$5,(B4428+364-$D$4+1)/365,IF(B4428&gt;$D$4,($D$5-B4428+1)/365,$D$6/365)),0)</f>
        <v>0</v>
      </c>
      <c r="O4428" s="28">
        <f>'Data &amp; Parameter'!$E$16*'Data &amp; Parameter'!$E$17*('Data &amp; Parameter'!$E$18+'Data &amp; Parameter'!$E$19)*'Data &amp; Parameter'!$E$20*'Data &amp; Parameter'!$E$37*N4428</f>
        <v>0</v>
      </c>
      <c r="P4428">
        <f>ROUNDUP(IF(D4428&gt;$D$4,0,($D$4-D4428+1)/365),0)</f>
        <v>0</v>
      </c>
      <c r="Q4428">
        <f>ROUNDUP(IF(D4428&gt;$D$5,0,($D$5-D4428+1)/365),0)</f>
        <v>0</v>
      </c>
      <c r="R4428" s="28">
        <f>IF(OR(P4428=1,Q4428=1),IF(D4428+364&lt;=$D$5,(D4428+364-$D$4+1)/365,IF(D4428&gt;$D$4,($D$5-D4428+1)/365,$D$6/365)),0)</f>
        <v>0</v>
      </c>
      <c r="S4428" s="28">
        <f>'Data &amp; Parameter'!$E$16*'Data &amp; Parameter'!$E$17*('Data &amp; Parameter'!$E$18+'Data &amp; Parameter'!$E$19)*'Data &amp; Parameter'!$E$20*'Data &amp; Parameter'!$E$37*R4428</f>
        <v>0</v>
      </c>
      <c r="T4428" s="28">
        <f t="shared" si="69"/>
        <v>0</v>
      </c>
    </row>
    <row r="4429" spans="1:20" ht="15.75" customHeight="1" x14ac:dyDescent="0.35">
      <c r="A4429">
        <v>4422</v>
      </c>
      <c r="B4429" s="76">
        <v>44257.524317129632</v>
      </c>
      <c r="C4429" s="1" t="s">
        <v>14008</v>
      </c>
      <c r="D4429" s="76">
        <v>44257.52543981481</v>
      </c>
      <c r="E4429" s="1" t="s">
        <v>14009</v>
      </c>
      <c r="F4429" s="1" t="s">
        <v>14010</v>
      </c>
      <c r="G4429" s="1" t="s">
        <v>123</v>
      </c>
      <c r="H4429" s="1" t="s">
        <v>124</v>
      </c>
      <c r="I4429" s="1" t="s">
        <v>125</v>
      </c>
      <c r="J4429" s="1" t="s">
        <v>11820</v>
      </c>
      <c r="K4429" s="1" t="s">
        <v>11820</v>
      </c>
      <c r="L4429">
        <f>ROUNDUP(IF(B4429&gt;$D$4,0,($D$4-B4429+1)/365),0)</f>
        <v>0</v>
      </c>
      <c r="M4429">
        <f>ROUNDUP(IF(B4429&gt;$D$5,0,($D$5-B4429+1)/365),0)</f>
        <v>0</v>
      </c>
      <c r="N4429" s="28">
        <f>IF(OR(L4429=1,M4429=1),IF(B4429+364&lt;=$D$5,(B4429+364-$D$4+1)/365,IF(B4429&gt;$D$4,($D$5-B4429+1)/365,$D$6/365)),0)</f>
        <v>0</v>
      </c>
      <c r="O4429" s="28">
        <f>'Data &amp; Parameter'!$E$16*'Data &amp; Parameter'!$E$17*('Data &amp; Parameter'!$E$18+'Data &amp; Parameter'!$E$19)*'Data &amp; Parameter'!$E$20*'Data &amp; Parameter'!$E$37*N4429</f>
        <v>0</v>
      </c>
      <c r="P4429">
        <f>ROUNDUP(IF(D4429&gt;$D$4,0,($D$4-D4429+1)/365),0)</f>
        <v>0</v>
      </c>
      <c r="Q4429">
        <f>ROUNDUP(IF(D4429&gt;$D$5,0,($D$5-D4429+1)/365),0)</f>
        <v>0</v>
      </c>
      <c r="R4429" s="28">
        <f>IF(OR(P4429=1,Q4429=1),IF(D4429+364&lt;=$D$5,(D4429+364-$D$4+1)/365,IF(D4429&gt;$D$4,($D$5-D4429+1)/365,$D$6/365)),0)</f>
        <v>0</v>
      </c>
      <c r="S4429" s="28">
        <f>'Data &amp; Parameter'!$E$16*'Data &amp; Parameter'!$E$17*('Data &amp; Parameter'!$E$18+'Data &amp; Parameter'!$E$19)*'Data &amp; Parameter'!$E$20*'Data &amp; Parameter'!$E$37*R4429</f>
        <v>0</v>
      </c>
      <c r="T4429" s="28">
        <f t="shared" si="69"/>
        <v>0</v>
      </c>
    </row>
    <row r="4430" spans="1:20" ht="15.75" customHeight="1" x14ac:dyDescent="0.35">
      <c r="A4430">
        <v>4423</v>
      </c>
      <c r="B4430" s="76">
        <v>44257.52615740741</v>
      </c>
      <c r="C4430" s="1" t="s">
        <v>14011</v>
      </c>
      <c r="D4430" s="76">
        <v>44257.526469907403</v>
      </c>
      <c r="E4430" s="1" t="s">
        <v>14012</v>
      </c>
      <c r="F4430" s="1" t="s">
        <v>14013</v>
      </c>
      <c r="G4430" s="1" t="s">
        <v>123</v>
      </c>
      <c r="H4430" s="1" t="s">
        <v>124</v>
      </c>
      <c r="I4430" s="1" t="s">
        <v>125</v>
      </c>
      <c r="J4430" s="1" t="s">
        <v>11820</v>
      </c>
      <c r="K4430" s="1" t="s">
        <v>11820</v>
      </c>
      <c r="L4430">
        <f>ROUNDUP(IF(B4430&gt;$D$4,0,($D$4-B4430+1)/365),0)</f>
        <v>0</v>
      </c>
      <c r="M4430">
        <f>ROUNDUP(IF(B4430&gt;$D$5,0,($D$5-B4430+1)/365),0)</f>
        <v>0</v>
      </c>
      <c r="N4430" s="28">
        <f>IF(OR(L4430=1,M4430=1),IF(B4430+364&lt;=$D$5,(B4430+364-$D$4+1)/365,IF(B4430&gt;$D$4,($D$5-B4430+1)/365,$D$6/365)),0)</f>
        <v>0</v>
      </c>
      <c r="O4430" s="28">
        <f>'Data &amp; Parameter'!$E$16*'Data &amp; Parameter'!$E$17*('Data &amp; Parameter'!$E$18+'Data &amp; Parameter'!$E$19)*'Data &amp; Parameter'!$E$20*'Data &amp; Parameter'!$E$37*N4430</f>
        <v>0</v>
      </c>
      <c r="P4430">
        <f>ROUNDUP(IF(D4430&gt;$D$4,0,($D$4-D4430+1)/365),0)</f>
        <v>0</v>
      </c>
      <c r="Q4430">
        <f>ROUNDUP(IF(D4430&gt;$D$5,0,($D$5-D4430+1)/365),0)</f>
        <v>0</v>
      </c>
      <c r="R4430" s="28">
        <f>IF(OR(P4430=1,Q4430=1),IF(D4430+364&lt;=$D$5,(D4430+364-$D$4+1)/365,IF(D4430&gt;$D$4,($D$5-D4430+1)/365,$D$6/365)),0)</f>
        <v>0</v>
      </c>
      <c r="S4430" s="28">
        <f>'Data &amp; Parameter'!$E$16*'Data &amp; Parameter'!$E$17*('Data &amp; Parameter'!$E$18+'Data &amp; Parameter'!$E$19)*'Data &amp; Parameter'!$E$20*'Data &amp; Parameter'!$E$37*R4430</f>
        <v>0</v>
      </c>
      <c r="T4430" s="28">
        <f t="shared" si="69"/>
        <v>0</v>
      </c>
    </row>
    <row r="4431" spans="1:20" ht="15.75" customHeight="1" x14ac:dyDescent="0.35">
      <c r="A4431">
        <v>4424</v>
      </c>
      <c r="B4431" s="76">
        <v>44257.530081018514</v>
      </c>
      <c r="C4431" s="1" t="s">
        <v>14014</v>
      </c>
      <c r="D4431" s="76">
        <v>44257.531041666662</v>
      </c>
      <c r="E4431" s="1" t="s">
        <v>14015</v>
      </c>
      <c r="F4431" s="1" t="s">
        <v>14016</v>
      </c>
      <c r="G4431" s="1" t="s">
        <v>123</v>
      </c>
      <c r="H4431" s="1" t="s">
        <v>124</v>
      </c>
      <c r="I4431" s="1" t="s">
        <v>125</v>
      </c>
      <c r="J4431" s="1" t="s">
        <v>11851</v>
      </c>
      <c r="K4431" s="1" t="s">
        <v>11820</v>
      </c>
      <c r="L4431">
        <f>ROUNDUP(IF(B4431&gt;$D$4,0,($D$4-B4431+1)/365),0)</f>
        <v>0</v>
      </c>
      <c r="M4431">
        <f>ROUNDUP(IF(B4431&gt;$D$5,0,($D$5-B4431+1)/365),0)</f>
        <v>0</v>
      </c>
      <c r="N4431" s="28">
        <f>IF(OR(L4431=1,M4431=1),IF(B4431+364&lt;=$D$5,(B4431+364-$D$4+1)/365,IF(B4431&gt;$D$4,($D$5-B4431+1)/365,$D$6/365)),0)</f>
        <v>0</v>
      </c>
      <c r="O4431" s="28">
        <f>'Data &amp; Parameter'!$E$16*'Data &amp; Parameter'!$E$17*('Data &amp; Parameter'!$E$18+'Data &amp; Parameter'!$E$19)*'Data &amp; Parameter'!$E$20*'Data &amp; Parameter'!$E$37*N4431</f>
        <v>0</v>
      </c>
      <c r="P4431">
        <f>ROUNDUP(IF(D4431&gt;$D$4,0,($D$4-D4431+1)/365),0)</f>
        <v>0</v>
      </c>
      <c r="Q4431">
        <f>ROUNDUP(IF(D4431&gt;$D$5,0,($D$5-D4431+1)/365),0)</f>
        <v>0</v>
      </c>
      <c r="R4431" s="28">
        <f>IF(OR(P4431=1,Q4431=1),IF(D4431+364&lt;=$D$5,(D4431+364-$D$4+1)/365,IF(D4431&gt;$D$4,($D$5-D4431+1)/365,$D$6/365)),0)</f>
        <v>0</v>
      </c>
      <c r="S4431" s="28">
        <f>'Data &amp; Parameter'!$E$16*'Data &amp; Parameter'!$E$17*('Data &amp; Parameter'!$E$18+'Data &amp; Parameter'!$E$19)*'Data &amp; Parameter'!$E$20*'Data &amp; Parameter'!$E$37*R4431</f>
        <v>0</v>
      </c>
      <c r="T4431" s="28">
        <f t="shared" si="69"/>
        <v>0</v>
      </c>
    </row>
    <row r="4432" spans="1:20" ht="15.75" customHeight="1" x14ac:dyDescent="0.35">
      <c r="A4432">
        <v>4425</v>
      </c>
      <c r="B4432" s="76">
        <v>44257.535914351851</v>
      </c>
      <c r="C4432" s="1" t="s">
        <v>14017</v>
      </c>
      <c r="D4432" s="76">
        <v>44257.536655092597</v>
      </c>
      <c r="E4432" s="1" t="s">
        <v>14018</v>
      </c>
      <c r="F4432" s="1" t="s">
        <v>14019</v>
      </c>
      <c r="G4432" s="1" t="s">
        <v>123</v>
      </c>
      <c r="H4432" s="1" t="s">
        <v>124</v>
      </c>
      <c r="I4432" s="1" t="s">
        <v>125</v>
      </c>
      <c r="J4432" s="1" t="s">
        <v>11820</v>
      </c>
      <c r="K4432" s="1" t="s">
        <v>11820</v>
      </c>
      <c r="L4432">
        <f>ROUNDUP(IF(B4432&gt;$D$4,0,($D$4-B4432+1)/365),0)</f>
        <v>0</v>
      </c>
      <c r="M4432">
        <f>ROUNDUP(IF(B4432&gt;$D$5,0,($D$5-B4432+1)/365),0)</f>
        <v>0</v>
      </c>
      <c r="N4432" s="28">
        <f>IF(OR(L4432=1,M4432=1),IF(B4432+364&lt;=$D$5,(B4432+364-$D$4+1)/365,IF(B4432&gt;$D$4,($D$5-B4432+1)/365,$D$6/365)),0)</f>
        <v>0</v>
      </c>
      <c r="O4432" s="28">
        <f>'Data &amp; Parameter'!$E$16*'Data &amp; Parameter'!$E$17*('Data &amp; Parameter'!$E$18+'Data &amp; Parameter'!$E$19)*'Data &amp; Parameter'!$E$20*'Data &amp; Parameter'!$E$37*N4432</f>
        <v>0</v>
      </c>
      <c r="P4432">
        <f>ROUNDUP(IF(D4432&gt;$D$4,0,($D$4-D4432+1)/365),0)</f>
        <v>0</v>
      </c>
      <c r="Q4432">
        <f>ROUNDUP(IF(D4432&gt;$D$5,0,($D$5-D4432+1)/365),0)</f>
        <v>0</v>
      </c>
      <c r="R4432" s="28">
        <f>IF(OR(P4432=1,Q4432=1),IF(D4432+364&lt;=$D$5,(D4432+364-$D$4+1)/365,IF(D4432&gt;$D$4,($D$5-D4432+1)/365,$D$6/365)),0)</f>
        <v>0</v>
      </c>
      <c r="S4432" s="28">
        <f>'Data &amp; Parameter'!$E$16*'Data &amp; Parameter'!$E$17*('Data &amp; Parameter'!$E$18+'Data &amp; Parameter'!$E$19)*'Data &amp; Parameter'!$E$20*'Data &amp; Parameter'!$E$37*R4432</f>
        <v>0</v>
      </c>
      <c r="T4432" s="28">
        <f t="shared" si="69"/>
        <v>0</v>
      </c>
    </row>
    <row r="4433" spans="1:20" ht="15.75" customHeight="1" x14ac:dyDescent="0.35">
      <c r="A4433">
        <v>4426</v>
      </c>
      <c r="B4433" s="76">
        <v>44257.53969907407</v>
      </c>
      <c r="C4433" s="1" t="s">
        <v>14020</v>
      </c>
      <c r="D4433" s="76">
        <v>44257.540543981479</v>
      </c>
      <c r="E4433" s="1" t="s">
        <v>14021</v>
      </c>
      <c r="F4433" s="1" t="s">
        <v>14022</v>
      </c>
      <c r="G4433" s="1" t="s">
        <v>123</v>
      </c>
      <c r="H4433" s="1" t="s">
        <v>124</v>
      </c>
      <c r="I4433" s="1" t="s">
        <v>125</v>
      </c>
      <c r="J4433" s="1" t="s">
        <v>11820</v>
      </c>
      <c r="K4433" s="1" t="s">
        <v>11820</v>
      </c>
      <c r="L4433">
        <f>ROUNDUP(IF(B4433&gt;$D$4,0,($D$4-B4433+1)/365),0)</f>
        <v>0</v>
      </c>
      <c r="M4433">
        <f>ROUNDUP(IF(B4433&gt;$D$5,0,($D$5-B4433+1)/365),0)</f>
        <v>0</v>
      </c>
      <c r="N4433" s="28">
        <f>IF(OR(L4433=1,M4433=1),IF(B4433+364&lt;=$D$5,(B4433+364-$D$4+1)/365,IF(B4433&gt;$D$4,($D$5-B4433+1)/365,$D$6/365)),0)</f>
        <v>0</v>
      </c>
      <c r="O4433" s="28">
        <f>'Data &amp; Parameter'!$E$16*'Data &amp; Parameter'!$E$17*('Data &amp; Parameter'!$E$18+'Data &amp; Parameter'!$E$19)*'Data &amp; Parameter'!$E$20*'Data &amp; Parameter'!$E$37*N4433</f>
        <v>0</v>
      </c>
      <c r="P4433">
        <f>ROUNDUP(IF(D4433&gt;$D$4,0,($D$4-D4433+1)/365),0)</f>
        <v>0</v>
      </c>
      <c r="Q4433">
        <f>ROUNDUP(IF(D4433&gt;$D$5,0,($D$5-D4433+1)/365),0)</f>
        <v>0</v>
      </c>
      <c r="R4433" s="28">
        <f>IF(OR(P4433=1,Q4433=1),IF(D4433+364&lt;=$D$5,(D4433+364-$D$4+1)/365,IF(D4433&gt;$D$4,($D$5-D4433+1)/365,$D$6/365)),0)</f>
        <v>0</v>
      </c>
      <c r="S4433" s="28">
        <f>'Data &amp; Parameter'!$E$16*'Data &amp; Parameter'!$E$17*('Data &amp; Parameter'!$E$18+'Data &amp; Parameter'!$E$19)*'Data &amp; Parameter'!$E$20*'Data &amp; Parameter'!$E$37*R4433</f>
        <v>0</v>
      </c>
      <c r="T4433" s="28">
        <f t="shared" si="69"/>
        <v>0</v>
      </c>
    </row>
    <row r="4434" spans="1:20" ht="15.75" customHeight="1" x14ac:dyDescent="0.35">
      <c r="A4434">
        <v>4427</v>
      </c>
      <c r="B4434" s="76">
        <v>44257.544837962967</v>
      </c>
      <c r="C4434" s="1" t="s">
        <v>14023</v>
      </c>
      <c r="D4434" s="76">
        <v>44257.5465625</v>
      </c>
      <c r="E4434" s="1" t="s">
        <v>14024</v>
      </c>
      <c r="F4434" s="1" t="s">
        <v>14025</v>
      </c>
      <c r="G4434" s="1" t="s">
        <v>123</v>
      </c>
      <c r="H4434" s="1" t="s">
        <v>124</v>
      </c>
      <c r="I4434" s="1" t="s">
        <v>125</v>
      </c>
      <c r="J4434" s="1" t="s">
        <v>9077</v>
      </c>
      <c r="K4434" s="1" t="s">
        <v>9077</v>
      </c>
      <c r="L4434">
        <f>ROUNDUP(IF(B4434&gt;$D$4,0,($D$4-B4434+1)/365),0)</f>
        <v>0</v>
      </c>
      <c r="M4434">
        <f>ROUNDUP(IF(B4434&gt;$D$5,0,($D$5-B4434+1)/365),0)</f>
        <v>0</v>
      </c>
      <c r="N4434" s="28">
        <f>IF(OR(L4434=1,M4434=1),IF(B4434+364&lt;=$D$5,(B4434+364-$D$4+1)/365,IF(B4434&gt;$D$4,($D$5-B4434+1)/365,$D$6/365)),0)</f>
        <v>0</v>
      </c>
      <c r="O4434" s="28">
        <f>'Data &amp; Parameter'!$E$16*'Data &amp; Parameter'!$E$17*('Data &amp; Parameter'!$E$18+'Data &amp; Parameter'!$E$19)*'Data &amp; Parameter'!$E$20*'Data &amp; Parameter'!$E$37*N4434</f>
        <v>0</v>
      </c>
      <c r="P4434">
        <f>ROUNDUP(IF(D4434&gt;$D$4,0,($D$4-D4434+1)/365),0)</f>
        <v>0</v>
      </c>
      <c r="Q4434">
        <f>ROUNDUP(IF(D4434&gt;$D$5,0,($D$5-D4434+1)/365),0)</f>
        <v>0</v>
      </c>
      <c r="R4434" s="28">
        <f>IF(OR(P4434=1,Q4434=1),IF(D4434+364&lt;=$D$5,(D4434+364-$D$4+1)/365,IF(D4434&gt;$D$4,($D$5-D4434+1)/365,$D$6/365)),0)</f>
        <v>0</v>
      </c>
      <c r="S4434" s="28">
        <f>'Data &amp; Parameter'!$E$16*'Data &amp; Parameter'!$E$17*('Data &amp; Parameter'!$E$18+'Data &amp; Parameter'!$E$19)*'Data &amp; Parameter'!$E$20*'Data &amp; Parameter'!$E$37*R4434</f>
        <v>0</v>
      </c>
      <c r="T4434" s="28">
        <f t="shared" si="69"/>
        <v>0</v>
      </c>
    </row>
    <row r="4435" spans="1:20" ht="15.75" customHeight="1" x14ac:dyDescent="0.35">
      <c r="A4435">
        <v>4428</v>
      </c>
      <c r="B4435" s="76">
        <v>44257.553356481483</v>
      </c>
      <c r="C4435" s="1" t="s">
        <v>14026</v>
      </c>
      <c r="D4435" s="76">
        <v>44257.553842592592</v>
      </c>
      <c r="E4435" s="1" t="s">
        <v>14027</v>
      </c>
      <c r="F4435" s="1" t="s">
        <v>14028</v>
      </c>
      <c r="G4435" s="1" t="s">
        <v>123</v>
      </c>
      <c r="H4435" s="1" t="s">
        <v>124</v>
      </c>
      <c r="I4435" s="1" t="s">
        <v>125</v>
      </c>
      <c r="J4435" s="1" t="s">
        <v>12777</v>
      </c>
      <c r="K4435" s="1" t="s">
        <v>10635</v>
      </c>
      <c r="L4435">
        <f>ROUNDUP(IF(B4435&gt;$D$4,0,($D$4-B4435+1)/365),0)</f>
        <v>0</v>
      </c>
      <c r="M4435">
        <f>ROUNDUP(IF(B4435&gt;$D$5,0,($D$5-B4435+1)/365),0)</f>
        <v>0</v>
      </c>
      <c r="N4435" s="28">
        <f>IF(OR(L4435=1,M4435=1),IF(B4435+364&lt;=$D$5,(B4435+364-$D$4+1)/365,IF(B4435&gt;$D$4,($D$5-B4435+1)/365,$D$6/365)),0)</f>
        <v>0</v>
      </c>
      <c r="O4435" s="28">
        <f>'Data &amp; Parameter'!$E$16*'Data &amp; Parameter'!$E$17*('Data &amp; Parameter'!$E$18+'Data &amp; Parameter'!$E$19)*'Data &amp; Parameter'!$E$20*'Data &amp; Parameter'!$E$37*N4435</f>
        <v>0</v>
      </c>
      <c r="P4435">
        <f>ROUNDUP(IF(D4435&gt;$D$4,0,($D$4-D4435+1)/365),0)</f>
        <v>0</v>
      </c>
      <c r="Q4435">
        <f>ROUNDUP(IF(D4435&gt;$D$5,0,($D$5-D4435+1)/365),0)</f>
        <v>0</v>
      </c>
      <c r="R4435" s="28">
        <f>IF(OR(P4435=1,Q4435=1),IF(D4435+364&lt;=$D$5,(D4435+364-$D$4+1)/365,IF(D4435&gt;$D$4,($D$5-D4435+1)/365,$D$6/365)),0)</f>
        <v>0</v>
      </c>
      <c r="S4435" s="28">
        <f>'Data &amp; Parameter'!$E$16*'Data &amp; Parameter'!$E$17*('Data &amp; Parameter'!$E$18+'Data &amp; Parameter'!$E$19)*'Data &amp; Parameter'!$E$20*'Data &amp; Parameter'!$E$37*R4435</f>
        <v>0</v>
      </c>
      <c r="T4435" s="28">
        <f t="shared" si="69"/>
        <v>0</v>
      </c>
    </row>
    <row r="4436" spans="1:20" ht="15.75" customHeight="1" x14ac:dyDescent="0.35">
      <c r="A4436">
        <v>4429</v>
      </c>
      <c r="B4436" s="76">
        <v>44257.556493055556</v>
      </c>
      <c r="C4436" s="1" t="s">
        <v>14029</v>
      </c>
      <c r="D4436" s="76">
        <v>44257.556990740741</v>
      </c>
      <c r="E4436" s="1" t="s">
        <v>14030</v>
      </c>
      <c r="F4436" s="1" t="s">
        <v>14031</v>
      </c>
      <c r="G4436" s="1" t="s">
        <v>123</v>
      </c>
      <c r="H4436" s="1" t="s">
        <v>124</v>
      </c>
      <c r="I4436" s="1" t="s">
        <v>125</v>
      </c>
      <c r="J4436" s="1" t="s">
        <v>12777</v>
      </c>
      <c r="K4436" s="1" t="s">
        <v>10635</v>
      </c>
      <c r="L4436">
        <f>ROUNDUP(IF(B4436&gt;$D$4,0,($D$4-B4436+1)/365),0)</f>
        <v>0</v>
      </c>
      <c r="M4436">
        <f>ROUNDUP(IF(B4436&gt;$D$5,0,($D$5-B4436+1)/365),0)</f>
        <v>0</v>
      </c>
      <c r="N4436" s="28">
        <f>IF(OR(L4436=1,M4436=1),IF(B4436+364&lt;=$D$5,(B4436+364-$D$4+1)/365,IF(B4436&gt;$D$4,($D$5-B4436+1)/365,$D$6/365)),0)</f>
        <v>0</v>
      </c>
      <c r="O4436" s="28">
        <f>'Data &amp; Parameter'!$E$16*'Data &amp; Parameter'!$E$17*('Data &amp; Parameter'!$E$18+'Data &amp; Parameter'!$E$19)*'Data &amp; Parameter'!$E$20*'Data &amp; Parameter'!$E$37*N4436</f>
        <v>0</v>
      </c>
      <c r="P4436">
        <f>ROUNDUP(IF(D4436&gt;$D$4,0,($D$4-D4436+1)/365),0)</f>
        <v>0</v>
      </c>
      <c r="Q4436">
        <f>ROUNDUP(IF(D4436&gt;$D$5,0,($D$5-D4436+1)/365),0)</f>
        <v>0</v>
      </c>
      <c r="R4436" s="28">
        <f>IF(OR(P4436=1,Q4436=1),IF(D4436+364&lt;=$D$5,(D4436+364-$D$4+1)/365,IF(D4436&gt;$D$4,($D$5-D4436+1)/365,$D$6/365)),0)</f>
        <v>0</v>
      </c>
      <c r="S4436" s="28">
        <f>'Data &amp; Parameter'!$E$16*'Data &amp; Parameter'!$E$17*('Data &amp; Parameter'!$E$18+'Data &amp; Parameter'!$E$19)*'Data &amp; Parameter'!$E$20*'Data &amp; Parameter'!$E$37*R4436</f>
        <v>0</v>
      </c>
      <c r="T4436" s="28">
        <f t="shared" si="69"/>
        <v>0</v>
      </c>
    </row>
    <row r="4437" spans="1:20" ht="15.75" customHeight="1" x14ac:dyDescent="0.35">
      <c r="A4437">
        <v>4430</v>
      </c>
      <c r="B4437" s="76">
        <v>44257.559930555552</v>
      </c>
      <c r="C4437" s="1" t="s">
        <v>14032</v>
      </c>
      <c r="D4437" s="76">
        <v>44257.56040509259</v>
      </c>
      <c r="E4437" s="1" t="s">
        <v>14033</v>
      </c>
      <c r="F4437" s="1" t="s">
        <v>14034</v>
      </c>
      <c r="G4437" s="1" t="s">
        <v>123</v>
      </c>
      <c r="H4437" s="1" t="s">
        <v>124</v>
      </c>
      <c r="I4437" s="1" t="s">
        <v>125</v>
      </c>
      <c r="J4437" s="1" t="s">
        <v>12777</v>
      </c>
      <c r="K4437" s="1" t="s">
        <v>10635</v>
      </c>
      <c r="L4437">
        <f>ROUNDUP(IF(B4437&gt;$D$4,0,($D$4-B4437+1)/365),0)</f>
        <v>0</v>
      </c>
      <c r="M4437">
        <f>ROUNDUP(IF(B4437&gt;$D$5,0,($D$5-B4437+1)/365),0)</f>
        <v>0</v>
      </c>
      <c r="N4437" s="28">
        <f>IF(OR(L4437=1,M4437=1),IF(B4437+364&lt;=$D$5,(B4437+364-$D$4+1)/365,IF(B4437&gt;$D$4,($D$5-B4437+1)/365,$D$6/365)),0)</f>
        <v>0</v>
      </c>
      <c r="O4437" s="28">
        <f>'Data &amp; Parameter'!$E$16*'Data &amp; Parameter'!$E$17*('Data &amp; Parameter'!$E$18+'Data &amp; Parameter'!$E$19)*'Data &amp; Parameter'!$E$20*'Data &amp; Parameter'!$E$37*N4437</f>
        <v>0</v>
      </c>
      <c r="P4437">
        <f>ROUNDUP(IF(D4437&gt;$D$4,0,($D$4-D4437+1)/365),0)</f>
        <v>0</v>
      </c>
      <c r="Q4437">
        <f>ROUNDUP(IF(D4437&gt;$D$5,0,($D$5-D4437+1)/365),0)</f>
        <v>0</v>
      </c>
      <c r="R4437" s="28">
        <f>IF(OR(P4437=1,Q4437=1),IF(D4437+364&lt;=$D$5,(D4437+364-$D$4+1)/365,IF(D4437&gt;$D$4,($D$5-D4437+1)/365,$D$6/365)),0)</f>
        <v>0</v>
      </c>
      <c r="S4437" s="28">
        <f>'Data &amp; Parameter'!$E$16*'Data &amp; Parameter'!$E$17*('Data &amp; Parameter'!$E$18+'Data &amp; Parameter'!$E$19)*'Data &amp; Parameter'!$E$20*'Data &amp; Parameter'!$E$37*R4437</f>
        <v>0</v>
      </c>
      <c r="T4437" s="28">
        <f t="shared" si="69"/>
        <v>0</v>
      </c>
    </row>
    <row r="4438" spans="1:20" ht="15.75" customHeight="1" x14ac:dyDescent="0.35">
      <c r="A4438">
        <v>4431</v>
      </c>
      <c r="B4438" s="76">
        <v>44257.560682870375</v>
      </c>
      <c r="C4438" s="1" t="s">
        <v>14035</v>
      </c>
      <c r="D4438" s="76">
        <v>44257.562523148154</v>
      </c>
      <c r="E4438" s="1" t="s">
        <v>14036</v>
      </c>
      <c r="F4438" s="1" t="s">
        <v>14037</v>
      </c>
      <c r="G4438" s="1" t="s">
        <v>123</v>
      </c>
      <c r="H4438" s="1" t="s">
        <v>124</v>
      </c>
      <c r="I4438" s="1" t="s">
        <v>125</v>
      </c>
      <c r="J4438" s="1" t="s">
        <v>11366</v>
      </c>
      <c r="K4438" s="1" t="s">
        <v>10818</v>
      </c>
      <c r="L4438">
        <f>ROUNDUP(IF(B4438&gt;$D$4,0,($D$4-B4438+1)/365),0)</f>
        <v>0</v>
      </c>
      <c r="M4438">
        <f>ROUNDUP(IF(B4438&gt;$D$5,0,($D$5-B4438+1)/365),0)</f>
        <v>0</v>
      </c>
      <c r="N4438" s="28">
        <f>IF(OR(L4438=1,M4438=1),IF(B4438+364&lt;=$D$5,(B4438+364-$D$4+1)/365,IF(B4438&gt;$D$4,($D$5-B4438+1)/365,$D$6/365)),0)</f>
        <v>0</v>
      </c>
      <c r="O4438" s="28">
        <f>'Data &amp; Parameter'!$E$16*'Data &amp; Parameter'!$E$17*('Data &amp; Parameter'!$E$18+'Data &amp; Parameter'!$E$19)*'Data &amp; Parameter'!$E$20*'Data &amp; Parameter'!$E$37*N4438</f>
        <v>0</v>
      </c>
      <c r="P4438">
        <f>ROUNDUP(IF(D4438&gt;$D$4,0,($D$4-D4438+1)/365),0)</f>
        <v>0</v>
      </c>
      <c r="Q4438">
        <f>ROUNDUP(IF(D4438&gt;$D$5,0,($D$5-D4438+1)/365),0)</f>
        <v>0</v>
      </c>
      <c r="R4438" s="28">
        <f>IF(OR(P4438=1,Q4438=1),IF(D4438+364&lt;=$D$5,(D4438+364-$D$4+1)/365,IF(D4438&gt;$D$4,($D$5-D4438+1)/365,$D$6/365)),0)</f>
        <v>0</v>
      </c>
      <c r="S4438" s="28">
        <f>'Data &amp; Parameter'!$E$16*'Data &amp; Parameter'!$E$17*('Data &amp; Parameter'!$E$18+'Data &amp; Parameter'!$E$19)*'Data &amp; Parameter'!$E$20*'Data &amp; Parameter'!$E$37*R4438</f>
        <v>0</v>
      </c>
      <c r="T4438" s="28">
        <f t="shared" si="69"/>
        <v>0</v>
      </c>
    </row>
    <row r="4439" spans="1:20" ht="15.75" customHeight="1" x14ac:dyDescent="0.35">
      <c r="A4439">
        <v>4432</v>
      </c>
      <c r="B4439" s="76">
        <v>44257.562094907407</v>
      </c>
      <c r="C4439" s="1" t="s">
        <v>14038</v>
      </c>
      <c r="D4439" s="76">
        <v>44257.56248842593</v>
      </c>
      <c r="E4439" s="1" t="s">
        <v>14039</v>
      </c>
      <c r="F4439" s="1" t="s">
        <v>14040</v>
      </c>
      <c r="G4439" s="1" t="s">
        <v>123</v>
      </c>
      <c r="H4439" s="1" t="s">
        <v>124</v>
      </c>
      <c r="I4439" s="1" t="s">
        <v>125</v>
      </c>
      <c r="J4439" s="1" t="s">
        <v>14041</v>
      </c>
      <c r="K4439" s="1" t="s">
        <v>10835</v>
      </c>
      <c r="L4439">
        <f>ROUNDUP(IF(B4439&gt;$D$4,0,($D$4-B4439+1)/365),0)</f>
        <v>0</v>
      </c>
      <c r="M4439">
        <f>ROUNDUP(IF(B4439&gt;$D$5,0,($D$5-B4439+1)/365),0)</f>
        <v>0</v>
      </c>
      <c r="N4439" s="28">
        <f>IF(OR(L4439=1,M4439=1),IF(B4439+364&lt;=$D$5,(B4439+364-$D$4+1)/365,IF(B4439&gt;$D$4,($D$5-B4439+1)/365,$D$6/365)),0)</f>
        <v>0</v>
      </c>
      <c r="O4439" s="28">
        <f>'Data &amp; Parameter'!$E$16*'Data &amp; Parameter'!$E$17*('Data &amp; Parameter'!$E$18+'Data &amp; Parameter'!$E$19)*'Data &amp; Parameter'!$E$20*'Data &amp; Parameter'!$E$37*N4439</f>
        <v>0</v>
      </c>
      <c r="P4439">
        <f>ROUNDUP(IF(D4439&gt;$D$4,0,($D$4-D4439+1)/365),0)</f>
        <v>0</v>
      </c>
      <c r="Q4439">
        <f>ROUNDUP(IF(D4439&gt;$D$5,0,($D$5-D4439+1)/365),0)</f>
        <v>0</v>
      </c>
      <c r="R4439" s="28">
        <f>IF(OR(P4439=1,Q4439=1),IF(D4439+364&lt;=$D$5,(D4439+364-$D$4+1)/365,IF(D4439&gt;$D$4,($D$5-D4439+1)/365,$D$6/365)),0)</f>
        <v>0</v>
      </c>
      <c r="S4439" s="28">
        <f>'Data &amp; Parameter'!$E$16*'Data &amp; Parameter'!$E$17*('Data &amp; Parameter'!$E$18+'Data &amp; Parameter'!$E$19)*'Data &amp; Parameter'!$E$20*'Data &amp; Parameter'!$E$37*R4439</f>
        <v>0</v>
      </c>
      <c r="T4439" s="28">
        <f t="shared" si="69"/>
        <v>0</v>
      </c>
    </row>
    <row r="4440" spans="1:20" ht="15.75" customHeight="1" x14ac:dyDescent="0.35">
      <c r="A4440">
        <v>4433</v>
      </c>
      <c r="B4440" s="76">
        <v>44257.5628587963</v>
      </c>
      <c r="C4440" s="1" t="s">
        <v>14042</v>
      </c>
      <c r="D4440" s="76">
        <v>44257.563252314816</v>
      </c>
      <c r="E4440" s="1" t="s">
        <v>14043</v>
      </c>
      <c r="F4440" s="1" t="s">
        <v>14044</v>
      </c>
      <c r="G4440" s="1" t="s">
        <v>123</v>
      </c>
      <c r="H4440" s="1" t="s">
        <v>124</v>
      </c>
      <c r="I4440" s="1" t="s">
        <v>125</v>
      </c>
      <c r="J4440" s="1" t="s">
        <v>12777</v>
      </c>
      <c r="K4440" s="1" t="s">
        <v>10635</v>
      </c>
      <c r="L4440">
        <f>ROUNDUP(IF(B4440&gt;$D$4,0,($D$4-B4440+1)/365),0)</f>
        <v>0</v>
      </c>
      <c r="M4440">
        <f>ROUNDUP(IF(B4440&gt;$D$5,0,($D$5-B4440+1)/365),0)</f>
        <v>0</v>
      </c>
      <c r="N4440" s="28">
        <f>IF(OR(L4440=1,M4440=1),IF(B4440+364&lt;=$D$5,(B4440+364-$D$4+1)/365,IF(B4440&gt;$D$4,($D$5-B4440+1)/365,$D$6/365)),0)</f>
        <v>0</v>
      </c>
      <c r="O4440" s="28">
        <f>'Data &amp; Parameter'!$E$16*'Data &amp; Parameter'!$E$17*('Data &amp; Parameter'!$E$18+'Data &amp; Parameter'!$E$19)*'Data &amp; Parameter'!$E$20*'Data &amp; Parameter'!$E$37*N4440</f>
        <v>0</v>
      </c>
      <c r="P4440">
        <f>ROUNDUP(IF(D4440&gt;$D$4,0,($D$4-D4440+1)/365),0)</f>
        <v>0</v>
      </c>
      <c r="Q4440">
        <f>ROUNDUP(IF(D4440&gt;$D$5,0,($D$5-D4440+1)/365),0)</f>
        <v>0</v>
      </c>
      <c r="R4440" s="28">
        <f>IF(OR(P4440=1,Q4440=1),IF(D4440+364&lt;=$D$5,(D4440+364-$D$4+1)/365,IF(D4440&gt;$D$4,($D$5-D4440+1)/365,$D$6/365)),0)</f>
        <v>0</v>
      </c>
      <c r="S4440" s="28">
        <f>'Data &amp; Parameter'!$E$16*'Data &amp; Parameter'!$E$17*('Data &amp; Parameter'!$E$18+'Data &amp; Parameter'!$E$19)*'Data &amp; Parameter'!$E$20*'Data &amp; Parameter'!$E$37*R4440</f>
        <v>0</v>
      </c>
      <c r="T4440" s="28">
        <f t="shared" si="69"/>
        <v>0</v>
      </c>
    </row>
    <row r="4441" spans="1:20" ht="15.75" customHeight="1" x14ac:dyDescent="0.35">
      <c r="A4441">
        <v>4434</v>
      </c>
      <c r="B4441" s="76">
        <v>44257.565636574072</v>
      </c>
      <c r="C4441" s="1" t="s">
        <v>14045</v>
      </c>
      <c r="D4441" s="76">
        <v>44257.566238425927</v>
      </c>
      <c r="E4441" s="1" t="s">
        <v>14046</v>
      </c>
      <c r="F4441" s="1" t="s">
        <v>14047</v>
      </c>
      <c r="G4441" s="1" t="s">
        <v>123</v>
      </c>
      <c r="H4441" s="1" t="s">
        <v>124</v>
      </c>
      <c r="I4441" s="1" t="s">
        <v>125</v>
      </c>
      <c r="J4441" s="1" t="s">
        <v>12777</v>
      </c>
      <c r="K4441" s="1" t="s">
        <v>10635</v>
      </c>
      <c r="L4441">
        <f>ROUNDUP(IF(B4441&gt;$D$4,0,($D$4-B4441+1)/365),0)</f>
        <v>0</v>
      </c>
      <c r="M4441">
        <f>ROUNDUP(IF(B4441&gt;$D$5,0,($D$5-B4441+1)/365),0)</f>
        <v>0</v>
      </c>
      <c r="N4441" s="28">
        <f>IF(OR(L4441=1,M4441=1),IF(B4441+364&lt;=$D$5,(B4441+364-$D$4+1)/365,IF(B4441&gt;$D$4,($D$5-B4441+1)/365,$D$6/365)),0)</f>
        <v>0</v>
      </c>
      <c r="O4441" s="28">
        <f>'Data &amp; Parameter'!$E$16*'Data &amp; Parameter'!$E$17*('Data &amp; Parameter'!$E$18+'Data &amp; Parameter'!$E$19)*'Data &amp; Parameter'!$E$20*'Data &amp; Parameter'!$E$37*N4441</f>
        <v>0</v>
      </c>
      <c r="P4441">
        <f>ROUNDUP(IF(D4441&gt;$D$4,0,($D$4-D4441+1)/365),0)</f>
        <v>0</v>
      </c>
      <c r="Q4441">
        <f>ROUNDUP(IF(D4441&gt;$D$5,0,($D$5-D4441+1)/365),0)</f>
        <v>0</v>
      </c>
      <c r="R4441" s="28">
        <f>IF(OR(P4441=1,Q4441=1),IF(D4441+364&lt;=$D$5,(D4441+364-$D$4+1)/365,IF(D4441&gt;$D$4,($D$5-D4441+1)/365,$D$6/365)),0)</f>
        <v>0</v>
      </c>
      <c r="S4441" s="28">
        <f>'Data &amp; Parameter'!$E$16*'Data &amp; Parameter'!$E$17*('Data &amp; Parameter'!$E$18+'Data &amp; Parameter'!$E$19)*'Data &amp; Parameter'!$E$20*'Data &amp; Parameter'!$E$37*R4441</f>
        <v>0</v>
      </c>
      <c r="T4441" s="28">
        <f t="shared" si="69"/>
        <v>0</v>
      </c>
    </row>
    <row r="4442" spans="1:20" ht="15.75" customHeight="1" x14ac:dyDescent="0.35">
      <c r="A4442">
        <v>4435</v>
      </c>
      <c r="B4442" s="76">
        <v>44257.56658564815</v>
      </c>
      <c r="C4442" s="1" t="s">
        <v>14048</v>
      </c>
      <c r="D4442" s="76">
        <v>44257.570983796293</v>
      </c>
      <c r="E4442" s="1" t="s">
        <v>14049</v>
      </c>
      <c r="F4442" s="1" t="s">
        <v>14050</v>
      </c>
      <c r="G4442" s="1" t="s">
        <v>123</v>
      </c>
      <c r="H4442" s="1" t="s">
        <v>124</v>
      </c>
      <c r="I4442" s="1" t="s">
        <v>125</v>
      </c>
      <c r="J4442" s="1" t="s">
        <v>11366</v>
      </c>
      <c r="K4442" s="1" t="s">
        <v>1812</v>
      </c>
      <c r="L4442">
        <f>ROUNDUP(IF(B4442&gt;$D$4,0,($D$4-B4442+1)/365),0)</f>
        <v>0</v>
      </c>
      <c r="M4442">
        <f>ROUNDUP(IF(B4442&gt;$D$5,0,($D$5-B4442+1)/365),0)</f>
        <v>0</v>
      </c>
      <c r="N4442" s="28">
        <f>IF(OR(L4442=1,M4442=1),IF(B4442+364&lt;=$D$5,(B4442+364-$D$4+1)/365,IF(B4442&gt;$D$4,($D$5-B4442+1)/365,$D$6/365)),0)</f>
        <v>0</v>
      </c>
      <c r="O4442" s="28">
        <f>'Data &amp; Parameter'!$E$16*'Data &amp; Parameter'!$E$17*('Data &amp; Parameter'!$E$18+'Data &amp; Parameter'!$E$19)*'Data &amp; Parameter'!$E$20*'Data &amp; Parameter'!$E$37*N4442</f>
        <v>0</v>
      </c>
      <c r="P4442">
        <f>ROUNDUP(IF(D4442&gt;$D$4,0,($D$4-D4442+1)/365),0)</f>
        <v>0</v>
      </c>
      <c r="Q4442">
        <f>ROUNDUP(IF(D4442&gt;$D$5,0,($D$5-D4442+1)/365),0)</f>
        <v>0</v>
      </c>
      <c r="R4442" s="28">
        <f>IF(OR(P4442=1,Q4442=1),IF(D4442+364&lt;=$D$5,(D4442+364-$D$4+1)/365,IF(D4442&gt;$D$4,($D$5-D4442+1)/365,$D$6/365)),0)</f>
        <v>0</v>
      </c>
      <c r="S4442" s="28">
        <f>'Data &amp; Parameter'!$E$16*'Data &amp; Parameter'!$E$17*('Data &amp; Parameter'!$E$18+'Data &amp; Parameter'!$E$19)*'Data &amp; Parameter'!$E$20*'Data &amp; Parameter'!$E$37*R4442</f>
        <v>0</v>
      </c>
      <c r="T4442" s="28">
        <f t="shared" si="69"/>
        <v>0</v>
      </c>
    </row>
    <row r="4443" spans="1:20" ht="15.75" customHeight="1" x14ac:dyDescent="0.35">
      <c r="A4443">
        <v>4436</v>
      </c>
      <c r="B4443" s="76">
        <v>44257.567615740743</v>
      </c>
      <c r="C4443" s="1" t="s">
        <v>14051</v>
      </c>
      <c r="D4443" s="76">
        <v>44257.568252314813</v>
      </c>
      <c r="E4443" s="1" t="s">
        <v>14052</v>
      </c>
      <c r="F4443" s="1" t="s">
        <v>14053</v>
      </c>
      <c r="G4443" s="1" t="s">
        <v>123</v>
      </c>
      <c r="H4443" s="1" t="s">
        <v>124</v>
      </c>
      <c r="I4443" s="1" t="s">
        <v>125</v>
      </c>
      <c r="J4443" s="1" t="s">
        <v>10727</v>
      </c>
      <c r="K4443" s="1" t="s">
        <v>10781</v>
      </c>
      <c r="L4443">
        <f>ROUNDUP(IF(B4443&gt;$D$4,0,($D$4-B4443+1)/365),0)</f>
        <v>0</v>
      </c>
      <c r="M4443">
        <f>ROUNDUP(IF(B4443&gt;$D$5,0,($D$5-B4443+1)/365),0)</f>
        <v>0</v>
      </c>
      <c r="N4443" s="28">
        <f>IF(OR(L4443=1,M4443=1),IF(B4443+364&lt;=$D$5,(B4443+364-$D$4+1)/365,IF(B4443&gt;$D$4,($D$5-B4443+1)/365,$D$6/365)),0)</f>
        <v>0</v>
      </c>
      <c r="O4443" s="28">
        <f>'Data &amp; Parameter'!$E$16*'Data &amp; Parameter'!$E$17*('Data &amp; Parameter'!$E$18+'Data &amp; Parameter'!$E$19)*'Data &amp; Parameter'!$E$20*'Data &amp; Parameter'!$E$37*N4443</f>
        <v>0</v>
      </c>
      <c r="P4443">
        <f>ROUNDUP(IF(D4443&gt;$D$4,0,($D$4-D4443+1)/365),0)</f>
        <v>0</v>
      </c>
      <c r="Q4443">
        <f>ROUNDUP(IF(D4443&gt;$D$5,0,($D$5-D4443+1)/365),0)</f>
        <v>0</v>
      </c>
      <c r="R4443" s="28">
        <f>IF(OR(P4443=1,Q4443=1),IF(D4443+364&lt;=$D$5,(D4443+364-$D$4+1)/365,IF(D4443&gt;$D$4,($D$5-D4443+1)/365,$D$6/365)),0)</f>
        <v>0</v>
      </c>
      <c r="S4443" s="28">
        <f>'Data &amp; Parameter'!$E$16*'Data &amp; Parameter'!$E$17*('Data &amp; Parameter'!$E$18+'Data &amp; Parameter'!$E$19)*'Data &amp; Parameter'!$E$20*'Data &amp; Parameter'!$E$37*R4443</f>
        <v>0</v>
      </c>
      <c r="T4443" s="28">
        <f t="shared" si="69"/>
        <v>0</v>
      </c>
    </row>
    <row r="4444" spans="1:20" ht="15.75" customHeight="1" x14ac:dyDescent="0.35">
      <c r="A4444">
        <v>4437</v>
      </c>
      <c r="B4444" s="76">
        <v>44257.570925925931</v>
      </c>
      <c r="C4444" s="1" t="s">
        <v>14054</v>
      </c>
      <c r="D4444" s="76">
        <v>44257.571608796294</v>
      </c>
      <c r="E4444" s="1" t="s">
        <v>14055</v>
      </c>
      <c r="F4444" s="1" t="s">
        <v>14056</v>
      </c>
      <c r="G4444" s="1" t="s">
        <v>123</v>
      </c>
      <c r="H4444" s="1" t="s">
        <v>124</v>
      </c>
      <c r="I4444" s="1" t="s">
        <v>125</v>
      </c>
      <c r="J4444" s="1" t="s">
        <v>9763</v>
      </c>
      <c r="K4444" s="1" t="s">
        <v>14057</v>
      </c>
      <c r="L4444">
        <f>ROUNDUP(IF(B4444&gt;$D$4,0,($D$4-B4444+1)/365),0)</f>
        <v>0</v>
      </c>
      <c r="M4444">
        <f>ROUNDUP(IF(B4444&gt;$D$5,0,($D$5-B4444+1)/365),0)</f>
        <v>0</v>
      </c>
      <c r="N4444" s="28">
        <f>IF(OR(L4444=1,M4444=1),IF(B4444+364&lt;=$D$5,(B4444+364-$D$4+1)/365,IF(B4444&gt;$D$4,($D$5-B4444+1)/365,$D$6/365)),0)</f>
        <v>0</v>
      </c>
      <c r="O4444" s="28">
        <f>'Data &amp; Parameter'!$E$16*'Data &amp; Parameter'!$E$17*('Data &amp; Parameter'!$E$18+'Data &amp; Parameter'!$E$19)*'Data &amp; Parameter'!$E$20*'Data &amp; Parameter'!$E$37*N4444</f>
        <v>0</v>
      </c>
      <c r="P4444">
        <f>ROUNDUP(IF(D4444&gt;$D$4,0,($D$4-D4444+1)/365),0)</f>
        <v>0</v>
      </c>
      <c r="Q4444">
        <f>ROUNDUP(IF(D4444&gt;$D$5,0,($D$5-D4444+1)/365),0)</f>
        <v>0</v>
      </c>
      <c r="R4444" s="28">
        <f>IF(OR(P4444=1,Q4444=1),IF(D4444+364&lt;=$D$5,(D4444+364-$D$4+1)/365,IF(D4444&gt;$D$4,($D$5-D4444+1)/365,$D$6/365)),0)</f>
        <v>0</v>
      </c>
      <c r="S4444" s="28">
        <f>'Data &amp; Parameter'!$E$16*'Data &amp; Parameter'!$E$17*('Data &amp; Parameter'!$E$18+'Data &amp; Parameter'!$E$19)*'Data &amp; Parameter'!$E$20*'Data &amp; Parameter'!$E$37*R4444</f>
        <v>0</v>
      </c>
      <c r="T4444" s="28">
        <f t="shared" si="69"/>
        <v>0</v>
      </c>
    </row>
    <row r="4445" spans="1:20" ht="15.75" customHeight="1" x14ac:dyDescent="0.35">
      <c r="A4445">
        <v>4438</v>
      </c>
      <c r="B4445" s="76">
        <v>44257.580196759256</v>
      </c>
      <c r="C4445" s="1" t="s">
        <v>14058</v>
      </c>
      <c r="D4445" s="76">
        <v>44257.581550925926</v>
      </c>
      <c r="E4445" s="1" t="s">
        <v>14059</v>
      </c>
      <c r="F4445" s="1" t="s">
        <v>14060</v>
      </c>
      <c r="G4445" s="1" t="s">
        <v>123</v>
      </c>
      <c r="H4445" s="1" t="s">
        <v>124</v>
      </c>
      <c r="I4445" s="1" t="s">
        <v>125</v>
      </c>
      <c r="J4445" s="1" t="s">
        <v>11366</v>
      </c>
      <c r="K4445" s="1" t="s">
        <v>11694</v>
      </c>
      <c r="L4445">
        <f>ROUNDUP(IF(B4445&gt;$D$4,0,($D$4-B4445+1)/365),0)</f>
        <v>0</v>
      </c>
      <c r="M4445">
        <f>ROUNDUP(IF(B4445&gt;$D$5,0,($D$5-B4445+1)/365),0)</f>
        <v>0</v>
      </c>
      <c r="N4445" s="28">
        <f>IF(OR(L4445=1,M4445=1),IF(B4445+364&lt;=$D$5,(B4445+364-$D$4+1)/365,IF(B4445&gt;$D$4,($D$5-B4445+1)/365,$D$6/365)),0)</f>
        <v>0</v>
      </c>
      <c r="O4445" s="28">
        <f>'Data &amp; Parameter'!$E$16*'Data &amp; Parameter'!$E$17*('Data &amp; Parameter'!$E$18+'Data &amp; Parameter'!$E$19)*'Data &amp; Parameter'!$E$20*'Data &amp; Parameter'!$E$37*N4445</f>
        <v>0</v>
      </c>
      <c r="P4445">
        <f>ROUNDUP(IF(D4445&gt;$D$4,0,($D$4-D4445+1)/365),0)</f>
        <v>0</v>
      </c>
      <c r="Q4445">
        <f>ROUNDUP(IF(D4445&gt;$D$5,0,($D$5-D4445+1)/365),0)</f>
        <v>0</v>
      </c>
      <c r="R4445" s="28">
        <f>IF(OR(P4445=1,Q4445=1),IF(D4445+364&lt;=$D$5,(D4445+364-$D$4+1)/365,IF(D4445&gt;$D$4,($D$5-D4445+1)/365,$D$6/365)),0)</f>
        <v>0</v>
      </c>
      <c r="S4445" s="28">
        <f>'Data &amp; Parameter'!$E$16*'Data &amp; Parameter'!$E$17*('Data &amp; Parameter'!$E$18+'Data &amp; Parameter'!$E$19)*'Data &amp; Parameter'!$E$20*'Data &amp; Parameter'!$E$37*R4445</f>
        <v>0</v>
      </c>
      <c r="T4445" s="28">
        <f t="shared" si="69"/>
        <v>0</v>
      </c>
    </row>
    <row r="4446" spans="1:20" ht="15.75" customHeight="1" x14ac:dyDescent="0.35">
      <c r="A4446">
        <v>4439</v>
      </c>
      <c r="B4446" s="76">
        <v>44257.585219907407</v>
      </c>
      <c r="C4446" s="1" t="s">
        <v>14061</v>
      </c>
      <c r="D4446" s="76">
        <v>44257.586145833338</v>
      </c>
      <c r="E4446" s="1" t="s">
        <v>14062</v>
      </c>
      <c r="F4446" s="1" t="s">
        <v>14063</v>
      </c>
      <c r="G4446" s="1" t="s">
        <v>123</v>
      </c>
      <c r="H4446" s="1" t="s">
        <v>124</v>
      </c>
      <c r="I4446" s="1" t="s">
        <v>125</v>
      </c>
      <c r="J4446" s="1" t="s">
        <v>11366</v>
      </c>
      <c r="K4446" s="1" t="s">
        <v>11694</v>
      </c>
      <c r="L4446">
        <f>ROUNDUP(IF(B4446&gt;$D$4,0,($D$4-B4446+1)/365),0)</f>
        <v>0</v>
      </c>
      <c r="M4446">
        <f>ROUNDUP(IF(B4446&gt;$D$5,0,($D$5-B4446+1)/365),0)</f>
        <v>0</v>
      </c>
      <c r="N4446" s="28">
        <f>IF(OR(L4446=1,M4446=1),IF(B4446+364&lt;=$D$5,(B4446+364-$D$4+1)/365,IF(B4446&gt;$D$4,($D$5-B4446+1)/365,$D$6/365)),0)</f>
        <v>0</v>
      </c>
      <c r="O4446" s="28">
        <f>'Data &amp; Parameter'!$E$16*'Data &amp; Parameter'!$E$17*('Data &amp; Parameter'!$E$18+'Data &amp; Parameter'!$E$19)*'Data &amp; Parameter'!$E$20*'Data &amp; Parameter'!$E$37*N4446</f>
        <v>0</v>
      </c>
      <c r="P4446">
        <f>ROUNDUP(IF(D4446&gt;$D$4,0,($D$4-D4446+1)/365),0)</f>
        <v>0</v>
      </c>
      <c r="Q4446">
        <f>ROUNDUP(IF(D4446&gt;$D$5,0,($D$5-D4446+1)/365),0)</f>
        <v>0</v>
      </c>
      <c r="R4446" s="28">
        <f>IF(OR(P4446=1,Q4446=1),IF(D4446+364&lt;=$D$5,(D4446+364-$D$4+1)/365,IF(D4446&gt;$D$4,($D$5-D4446+1)/365,$D$6/365)),0)</f>
        <v>0</v>
      </c>
      <c r="S4446" s="28">
        <f>'Data &amp; Parameter'!$E$16*'Data &amp; Parameter'!$E$17*('Data &amp; Parameter'!$E$18+'Data &amp; Parameter'!$E$19)*'Data &amp; Parameter'!$E$20*'Data &amp; Parameter'!$E$37*R4446</f>
        <v>0</v>
      </c>
      <c r="T4446" s="28">
        <f t="shared" si="69"/>
        <v>0</v>
      </c>
    </row>
    <row r="4447" spans="1:20" ht="15.75" customHeight="1" x14ac:dyDescent="0.35">
      <c r="A4447">
        <v>4440</v>
      </c>
      <c r="B4447" s="76">
        <v>44257.591041666667</v>
      </c>
      <c r="C4447" s="1" t="s">
        <v>14064</v>
      </c>
      <c r="D4447" s="76">
        <v>44257.591840277775</v>
      </c>
      <c r="E4447" s="1" t="s">
        <v>14065</v>
      </c>
      <c r="F4447" s="1" t="s">
        <v>14066</v>
      </c>
      <c r="G4447" s="1" t="s">
        <v>123</v>
      </c>
      <c r="H4447" s="1" t="s">
        <v>124</v>
      </c>
      <c r="I4447" s="1" t="s">
        <v>125</v>
      </c>
      <c r="J4447" s="1" t="s">
        <v>11366</v>
      </c>
      <c r="K4447" s="1" t="s">
        <v>11694</v>
      </c>
      <c r="L4447">
        <f>ROUNDUP(IF(B4447&gt;$D$4,0,($D$4-B4447+1)/365),0)</f>
        <v>0</v>
      </c>
      <c r="M4447">
        <f>ROUNDUP(IF(B4447&gt;$D$5,0,($D$5-B4447+1)/365),0)</f>
        <v>0</v>
      </c>
      <c r="N4447" s="28">
        <f>IF(OR(L4447=1,M4447=1),IF(B4447+364&lt;=$D$5,(B4447+364-$D$4+1)/365,IF(B4447&gt;$D$4,($D$5-B4447+1)/365,$D$6/365)),0)</f>
        <v>0</v>
      </c>
      <c r="O4447" s="28">
        <f>'Data &amp; Parameter'!$E$16*'Data &amp; Parameter'!$E$17*('Data &amp; Parameter'!$E$18+'Data &amp; Parameter'!$E$19)*'Data &amp; Parameter'!$E$20*'Data &amp; Parameter'!$E$37*N4447</f>
        <v>0</v>
      </c>
      <c r="P4447">
        <f>ROUNDUP(IF(D4447&gt;$D$4,0,($D$4-D4447+1)/365),0)</f>
        <v>0</v>
      </c>
      <c r="Q4447">
        <f>ROUNDUP(IF(D4447&gt;$D$5,0,($D$5-D4447+1)/365),0)</f>
        <v>0</v>
      </c>
      <c r="R4447" s="28">
        <f>IF(OR(P4447=1,Q4447=1),IF(D4447+364&lt;=$D$5,(D4447+364-$D$4+1)/365,IF(D4447&gt;$D$4,($D$5-D4447+1)/365,$D$6/365)),0)</f>
        <v>0</v>
      </c>
      <c r="S4447" s="28">
        <f>'Data &amp; Parameter'!$E$16*'Data &amp; Parameter'!$E$17*('Data &amp; Parameter'!$E$18+'Data &amp; Parameter'!$E$19)*'Data &amp; Parameter'!$E$20*'Data &amp; Parameter'!$E$37*R4447</f>
        <v>0</v>
      </c>
      <c r="T4447" s="28">
        <f t="shared" si="69"/>
        <v>0</v>
      </c>
    </row>
    <row r="4448" spans="1:20" ht="15.75" customHeight="1" x14ac:dyDescent="0.35">
      <c r="A4448">
        <v>4441</v>
      </c>
      <c r="B4448" s="76">
        <v>44257.593993055554</v>
      </c>
      <c r="C4448" s="1" t="s">
        <v>14067</v>
      </c>
      <c r="D4448" s="76">
        <v>44257.594618055555</v>
      </c>
      <c r="E4448" s="1" t="s">
        <v>14068</v>
      </c>
      <c r="F4448" s="1" t="s">
        <v>14069</v>
      </c>
      <c r="G4448" s="1" t="s">
        <v>123</v>
      </c>
      <c r="H4448" s="1" t="s">
        <v>124</v>
      </c>
      <c r="I4448" s="1" t="s">
        <v>125</v>
      </c>
      <c r="J4448" s="1" t="s">
        <v>12777</v>
      </c>
      <c r="K4448" s="1" t="s">
        <v>10635</v>
      </c>
      <c r="L4448">
        <f>ROUNDUP(IF(B4448&gt;$D$4,0,($D$4-B4448+1)/365),0)</f>
        <v>0</v>
      </c>
      <c r="M4448">
        <f>ROUNDUP(IF(B4448&gt;$D$5,0,($D$5-B4448+1)/365),0)</f>
        <v>0</v>
      </c>
      <c r="N4448" s="28">
        <f>IF(OR(L4448=1,M4448=1),IF(B4448+364&lt;=$D$5,(B4448+364-$D$4+1)/365,IF(B4448&gt;$D$4,($D$5-B4448+1)/365,$D$6/365)),0)</f>
        <v>0</v>
      </c>
      <c r="O4448" s="28">
        <f>'Data &amp; Parameter'!$E$16*'Data &amp; Parameter'!$E$17*('Data &amp; Parameter'!$E$18+'Data &amp; Parameter'!$E$19)*'Data &amp; Parameter'!$E$20*'Data &amp; Parameter'!$E$37*N4448</f>
        <v>0</v>
      </c>
      <c r="P4448">
        <f>ROUNDUP(IF(D4448&gt;$D$4,0,($D$4-D4448+1)/365),0)</f>
        <v>0</v>
      </c>
      <c r="Q4448">
        <f>ROUNDUP(IF(D4448&gt;$D$5,0,($D$5-D4448+1)/365),0)</f>
        <v>0</v>
      </c>
      <c r="R4448" s="28">
        <f>IF(OR(P4448=1,Q4448=1),IF(D4448+364&lt;=$D$5,(D4448+364-$D$4+1)/365,IF(D4448&gt;$D$4,($D$5-D4448+1)/365,$D$6/365)),0)</f>
        <v>0</v>
      </c>
      <c r="S4448" s="28">
        <f>'Data &amp; Parameter'!$E$16*'Data &amp; Parameter'!$E$17*('Data &amp; Parameter'!$E$18+'Data &amp; Parameter'!$E$19)*'Data &amp; Parameter'!$E$20*'Data &amp; Parameter'!$E$37*R4448</f>
        <v>0</v>
      </c>
      <c r="T4448" s="28">
        <f t="shared" si="69"/>
        <v>0</v>
      </c>
    </row>
    <row r="4449" spans="1:20" ht="15.75" customHeight="1" x14ac:dyDescent="0.35">
      <c r="A4449">
        <v>4442</v>
      </c>
      <c r="B4449" s="76">
        <v>44257.595034722224</v>
      </c>
      <c r="C4449" s="1" t="s">
        <v>14070</v>
      </c>
      <c r="D4449" s="76">
        <v>44257.595590277779</v>
      </c>
      <c r="E4449" s="1" t="s">
        <v>14071</v>
      </c>
      <c r="F4449" s="1" t="s">
        <v>14072</v>
      </c>
      <c r="G4449" s="1" t="s">
        <v>123</v>
      </c>
      <c r="H4449" s="1" t="s">
        <v>124</v>
      </c>
      <c r="I4449" s="1" t="s">
        <v>125</v>
      </c>
      <c r="J4449" s="1" t="s">
        <v>11651</v>
      </c>
      <c r="K4449" s="1" t="s">
        <v>11651</v>
      </c>
      <c r="L4449">
        <f>ROUNDUP(IF(B4449&gt;$D$4,0,($D$4-B4449+1)/365),0)</f>
        <v>0</v>
      </c>
      <c r="M4449">
        <f>ROUNDUP(IF(B4449&gt;$D$5,0,($D$5-B4449+1)/365),0)</f>
        <v>0</v>
      </c>
      <c r="N4449" s="28">
        <f>IF(OR(L4449=1,M4449=1),IF(B4449+364&lt;=$D$5,(B4449+364-$D$4+1)/365,IF(B4449&gt;$D$4,($D$5-B4449+1)/365,$D$6/365)),0)</f>
        <v>0</v>
      </c>
      <c r="O4449" s="28">
        <f>'Data &amp; Parameter'!$E$16*'Data &amp; Parameter'!$E$17*('Data &amp; Parameter'!$E$18+'Data &amp; Parameter'!$E$19)*'Data &amp; Parameter'!$E$20*'Data &amp; Parameter'!$E$37*N4449</f>
        <v>0</v>
      </c>
      <c r="P4449">
        <f>ROUNDUP(IF(D4449&gt;$D$4,0,($D$4-D4449+1)/365),0)</f>
        <v>0</v>
      </c>
      <c r="Q4449">
        <f>ROUNDUP(IF(D4449&gt;$D$5,0,($D$5-D4449+1)/365),0)</f>
        <v>0</v>
      </c>
      <c r="R4449" s="28">
        <f>IF(OR(P4449=1,Q4449=1),IF(D4449+364&lt;=$D$5,(D4449+364-$D$4+1)/365,IF(D4449&gt;$D$4,($D$5-D4449+1)/365,$D$6/365)),0)</f>
        <v>0</v>
      </c>
      <c r="S4449" s="28">
        <f>'Data &amp; Parameter'!$E$16*'Data &amp; Parameter'!$E$17*('Data &amp; Parameter'!$E$18+'Data &amp; Parameter'!$E$19)*'Data &amp; Parameter'!$E$20*'Data &amp; Parameter'!$E$37*R4449</f>
        <v>0</v>
      </c>
      <c r="T4449" s="28">
        <f t="shared" si="69"/>
        <v>0</v>
      </c>
    </row>
    <row r="4450" spans="1:20" ht="15.75" customHeight="1" x14ac:dyDescent="0.35">
      <c r="A4450">
        <v>4443</v>
      </c>
      <c r="B4450" s="76">
        <v>44257.595324074078</v>
      </c>
      <c r="C4450" s="1" t="s">
        <v>14073</v>
      </c>
      <c r="D4450" s="76">
        <v>44257.595891203702</v>
      </c>
      <c r="E4450" s="1" t="s">
        <v>14074</v>
      </c>
      <c r="F4450" s="1" t="s">
        <v>14075</v>
      </c>
      <c r="G4450" s="1" t="s">
        <v>123</v>
      </c>
      <c r="H4450" s="1" t="s">
        <v>124</v>
      </c>
      <c r="I4450" s="1" t="s">
        <v>125</v>
      </c>
      <c r="J4450" s="1" t="s">
        <v>11356</v>
      </c>
      <c r="K4450" s="1" t="s">
        <v>11651</v>
      </c>
      <c r="L4450">
        <f>ROUNDUP(IF(B4450&gt;$D$4,0,($D$4-B4450+1)/365),0)</f>
        <v>0</v>
      </c>
      <c r="M4450">
        <f>ROUNDUP(IF(B4450&gt;$D$5,0,($D$5-B4450+1)/365),0)</f>
        <v>0</v>
      </c>
      <c r="N4450" s="28">
        <f>IF(OR(L4450=1,M4450=1),IF(B4450+364&lt;=$D$5,(B4450+364-$D$4+1)/365,IF(B4450&gt;$D$4,($D$5-B4450+1)/365,$D$6/365)),0)</f>
        <v>0</v>
      </c>
      <c r="O4450" s="28">
        <f>'Data &amp; Parameter'!$E$16*'Data &amp; Parameter'!$E$17*('Data &amp; Parameter'!$E$18+'Data &amp; Parameter'!$E$19)*'Data &amp; Parameter'!$E$20*'Data &amp; Parameter'!$E$37*N4450</f>
        <v>0</v>
      </c>
      <c r="P4450">
        <f>ROUNDUP(IF(D4450&gt;$D$4,0,($D$4-D4450+1)/365),0)</f>
        <v>0</v>
      </c>
      <c r="Q4450">
        <f>ROUNDUP(IF(D4450&gt;$D$5,0,($D$5-D4450+1)/365),0)</f>
        <v>0</v>
      </c>
      <c r="R4450" s="28">
        <f>IF(OR(P4450=1,Q4450=1),IF(D4450+364&lt;=$D$5,(D4450+364-$D$4+1)/365,IF(D4450&gt;$D$4,($D$5-D4450+1)/365,$D$6/365)),0)</f>
        <v>0</v>
      </c>
      <c r="S4450" s="28">
        <f>'Data &amp; Parameter'!$E$16*'Data &amp; Parameter'!$E$17*('Data &amp; Parameter'!$E$18+'Data &amp; Parameter'!$E$19)*'Data &amp; Parameter'!$E$20*'Data &amp; Parameter'!$E$37*R4450</f>
        <v>0</v>
      </c>
      <c r="T4450" s="28">
        <f t="shared" si="69"/>
        <v>0</v>
      </c>
    </row>
    <row r="4451" spans="1:20" ht="15.75" customHeight="1" x14ac:dyDescent="0.35">
      <c r="A4451">
        <v>4444</v>
      </c>
      <c r="B4451" s="76">
        <v>44257.600486111114</v>
      </c>
      <c r="C4451" s="1" t="s">
        <v>14076</v>
      </c>
      <c r="D4451" s="76">
        <v>44257.601157407407</v>
      </c>
      <c r="E4451" s="1" t="s">
        <v>14077</v>
      </c>
      <c r="F4451" s="1" t="s">
        <v>14078</v>
      </c>
      <c r="G4451" s="1" t="s">
        <v>123</v>
      </c>
      <c r="H4451" s="1" t="s">
        <v>124</v>
      </c>
      <c r="I4451" s="1" t="s">
        <v>125</v>
      </c>
      <c r="J4451" s="1" t="s">
        <v>11366</v>
      </c>
      <c r="K4451" s="1" t="s">
        <v>11651</v>
      </c>
      <c r="L4451">
        <f>ROUNDUP(IF(B4451&gt;$D$4,0,($D$4-B4451+1)/365),0)</f>
        <v>0</v>
      </c>
      <c r="M4451">
        <f>ROUNDUP(IF(B4451&gt;$D$5,0,($D$5-B4451+1)/365),0)</f>
        <v>0</v>
      </c>
      <c r="N4451" s="28">
        <f>IF(OR(L4451=1,M4451=1),IF(B4451+364&lt;=$D$5,(B4451+364-$D$4+1)/365,IF(B4451&gt;$D$4,($D$5-B4451+1)/365,$D$6/365)),0)</f>
        <v>0</v>
      </c>
      <c r="O4451" s="28">
        <f>'Data &amp; Parameter'!$E$16*'Data &amp; Parameter'!$E$17*('Data &amp; Parameter'!$E$18+'Data &amp; Parameter'!$E$19)*'Data &amp; Parameter'!$E$20*'Data &amp; Parameter'!$E$37*N4451</f>
        <v>0</v>
      </c>
      <c r="P4451">
        <f>ROUNDUP(IF(D4451&gt;$D$4,0,($D$4-D4451+1)/365),0)</f>
        <v>0</v>
      </c>
      <c r="Q4451">
        <f>ROUNDUP(IF(D4451&gt;$D$5,0,($D$5-D4451+1)/365),0)</f>
        <v>0</v>
      </c>
      <c r="R4451" s="28">
        <f>IF(OR(P4451=1,Q4451=1),IF(D4451+364&lt;=$D$5,(D4451+364-$D$4+1)/365,IF(D4451&gt;$D$4,($D$5-D4451+1)/365,$D$6/365)),0)</f>
        <v>0</v>
      </c>
      <c r="S4451" s="28">
        <f>'Data &amp; Parameter'!$E$16*'Data &amp; Parameter'!$E$17*('Data &amp; Parameter'!$E$18+'Data &amp; Parameter'!$E$19)*'Data &amp; Parameter'!$E$20*'Data &amp; Parameter'!$E$37*R4451</f>
        <v>0</v>
      </c>
      <c r="T4451" s="28">
        <f t="shared" si="69"/>
        <v>0</v>
      </c>
    </row>
    <row r="4452" spans="1:20" ht="15.75" customHeight="1" x14ac:dyDescent="0.35">
      <c r="A4452">
        <v>4445</v>
      </c>
      <c r="B4452" s="76">
        <v>44257.604432870372</v>
      </c>
      <c r="C4452" s="1" t="s">
        <v>14079</v>
      </c>
      <c r="D4452" s="76">
        <v>44257.604837962965</v>
      </c>
      <c r="E4452" s="1" t="s">
        <v>14080</v>
      </c>
      <c r="F4452" s="1" t="s">
        <v>14081</v>
      </c>
      <c r="G4452" s="1" t="s">
        <v>123</v>
      </c>
      <c r="H4452" s="1" t="s">
        <v>124</v>
      </c>
      <c r="I4452" s="1" t="s">
        <v>125</v>
      </c>
      <c r="J4452" s="1" t="s">
        <v>11366</v>
      </c>
      <c r="K4452" s="1" t="s">
        <v>11651</v>
      </c>
      <c r="L4452">
        <f>ROUNDUP(IF(B4452&gt;$D$4,0,($D$4-B4452+1)/365),0)</f>
        <v>0</v>
      </c>
      <c r="M4452">
        <f>ROUNDUP(IF(B4452&gt;$D$5,0,($D$5-B4452+1)/365),0)</f>
        <v>0</v>
      </c>
      <c r="N4452" s="28">
        <f>IF(OR(L4452=1,M4452=1),IF(B4452+364&lt;=$D$5,(B4452+364-$D$4+1)/365,IF(B4452&gt;$D$4,($D$5-B4452+1)/365,$D$6/365)),0)</f>
        <v>0</v>
      </c>
      <c r="O4452" s="28">
        <f>'Data &amp; Parameter'!$E$16*'Data &amp; Parameter'!$E$17*('Data &amp; Parameter'!$E$18+'Data &amp; Parameter'!$E$19)*'Data &amp; Parameter'!$E$20*'Data &amp; Parameter'!$E$37*N4452</f>
        <v>0</v>
      </c>
      <c r="P4452">
        <f>ROUNDUP(IF(D4452&gt;$D$4,0,($D$4-D4452+1)/365),0)</f>
        <v>0</v>
      </c>
      <c r="Q4452">
        <f>ROUNDUP(IF(D4452&gt;$D$5,0,($D$5-D4452+1)/365),0)</f>
        <v>0</v>
      </c>
      <c r="R4452" s="28">
        <f>IF(OR(P4452=1,Q4452=1),IF(D4452+364&lt;=$D$5,(D4452+364-$D$4+1)/365,IF(D4452&gt;$D$4,($D$5-D4452+1)/365,$D$6/365)),0)</f>
        <v>0</v>
      </c>
      <c r="S4452" s="28">
        <f>'Data &amp; Parameter'!$E$16*'Data &amp; Parameter'!$E$17*('Data &amp; Parameter'!$E$18+'Data &amp; Parameter'!$E$19)*'Data &amp; Parameter'!$E$20*'Data &amp; Parameter'!$E$37*R4452</f>
        <v>0</v>
      </c>
      <c r="T4452" s="28">
        <f t="shared" si="69"/>
        <v>0</v>
      </c>
    </row>
    <row r="4453" spans="1:20" ht="15.75" customHeight="1" x14ac:dyDescent="0.35">
      <c r="A4453">
        <v>4446</v>
      </c>
      <c r="B4453" s="76">
        <v>44257.604583333334</v>
      </c>
      <c r="C4453" s="1" t="s">
        <v>14082</v>
      </c>
      <c r="D4453" s="76">
        <v>44257.606319444443</v>
      </c>
      <c r="E4453" s="1" t="s">
        <v>14083</v>
      </c>
      <c r="F4453" s="1" t="s">
        <v>14084</v>
      </c>
      <c r="G4453" s="1" t="s">
        <v>123</v>
      </c>
      <c r="H4453" s="1" t="s">
        <v>124</v>
      </c>
      <c r="I4453" s="1" t="s">
        <v>125</v>
      </c>
      <c r="J4453" s="1" t="s">
        <v>9077</v>
      </c>
      <c r="K4453" s="1" t="s">
        <v>9077</v>
      </c>
      <c r="L4453">
        <f>ROUNDUP(IF(B4453&gt;$D$4,0,($D$4-B4453+1)/365),0)</f>
        <v>0</v>
      </c>
      <c r="M4453">
        <f>ROUNDUP(IF(B4453&gt;$D$5,0,($D$5-B4453+1)/365),0)</f>
        <v>0</v>
      </c>
      <c r="N4453" s="28">
        <f>IF(OR(L4453=1,M4453=1),IF(B4453+364&lt;=$D$5,(B4453+364-$D$4+1)/365,IF(B4453&gt;$D$4,($D$5-B4453+1)/365,$D$6/365)),0)</f>
        <v>0</v>
      </c>
      <c r="O4453" s="28">
        <f>'Data &amp; Parameter'!$E$16*'Data &amp; Parameter'!$E$17*('Data &amp; Parameter'!$E$18+'Data &amp; Parameter'!$E$19)*'Data &amp; Parameter'!$E$20*'Data &amp; Parameter'!$E$37*N4453</f>
        <v>0</v>
      </c>
      <c r="P4453">
        <f>ROUNDUP(IF(D4453&gt;$D$4,0,($D$4-D4453+1)/365),0)</f>
        <v>0</v>
      </c>
      <c r="Q4453">
        <f>ROUNDUP(IF(D4453&gt;$D$5,0,($D$5-D4453+1)/365),0)</f>
        <v>0</v>
      </c>
      <c r="R4453" s="28">
        <f>IF(OR(P4453=1,Q4453=1),IF(D4453+364&lt;=$D$5,(D4453+364-$D$4+1)/365,IF(D4453&gt;$D$4,($D$5-D4453+1)/365,$D$6/365)),0)</f>
        <v>0</v>
      </c>
      <c r="S4453" s="28">
        <f>'Data &amp; Parameter'!$E$16*'Data &amp; Parameter'!$E$17*('Data &amp; Parameter'!$E$18+'Data &amp; Parameter'!$E$19)*'Data &amp; Parameter'!$E$20*'Data &amp; Parameter'!$E$37*R4453</f>
        <v>0</v>
      </c>
      <c r="T4453" s="28">
        <f t="shared" si="69"/>
        <v>0</v>
      </c>
    </row>
    <row r="4454" spans="1:20" ht="15.75" customHeight="1" x14ac:dyDescent="0.35">
      <c r="A4454">
        <v>4447</v>
      </c>
      <c r="B4454" s="76">
        <v>44257.609155092592</v>
      </c>
      <c r="C4454" s="1" t="s">
        <v>14085</v>
      </c>
      <c r="D4454" s="76">
        <v>44257.6097337963</v>
      </c>
      <c r="E4454" s="1" t="s">
        <v>14086</v>
      </c>
      <c r="F4454" s="1" t="s">
        <v>14087</v>
      </c>
      <c r="G4454" s="1" t="s">
        <v>123</v>
      </c>
      <c r="H4454" s="1" t="s">
        <v>124</v>
      </c>
      <c r="I4454" s="1" t="s">
        <v>125</v>
      </c>
      <c r="J4454" s="1" t="s">
        <v>11366</v>
      </c>
      <c r="K4454" s="1" t="s">
        <v>11651</v>
      </c>
      <c r="L4454">
        <f>ROUNDUP(IF(B4454&gt;$D$4,0,($D$4-B4454+1)/365),0)</f>
        <v>0</v>
      </c>
      <c r="M4454">
        <f>ROUNDUP(IF(B4454&gt;$D$5,0,($D$5-B4454+1)/365),0)</f>
        <v>0</v>
      </c>
      <c r="N4454" s="28">
        <f>IF(OR(L4454=1,M4454=1),IF(B4454+364&lt;=$D$5,(B4454+364-$D$4+1)/365,IF(B4454&gt;$D$4,($D$5-B4454+1)/365,$D$6/365)),0)</f>
        <v>0</v>
      </c>
      <c r="O4454" s="28">
        <f>'Data &amp; Parameter'!$E$16*'Data &amp; Parameter'!$E$17*('Data &amp; Parameter'!$E$18+'Data &amp; Parameter'!$E$19)*'Data &amp; Parameter'!$E$20*'Data &amp; Parameter'!$E$37*N4454</f>
        <v>0</v>
      </c>
      <c r="P4454">
        <f>ROUNDUP(IF(D4454&gt;$D$4,0,($D$4-D4454+1)/365),0)</f>
        <v>0</v>
      </c>
      <c r="Q4454">
        <f>ROUNDUP(IF(D4454&gt;$D$5,0,($D$5-D4454+1)/365),0)</f>
        <v>0</v>
      </c>
      <c r="R4454" s="28">
        <f>IF(OR(P4454=1,Q4454=1),IF(D4454+364&lt;=$D$5,(D4454+364-$D$4+1)/365,IF(D4454&gt;$D$4,($D$5-D4454+1)/365,$D$6/365)),0)</f>
        <v>0</v>
      </c>
      <c r="S4454" s="28">
        <f>'Data &amp; Parameter'!$E$16*'Data &amp; Parameter'!$E$17*('Data &amp; Parameter'!$E$18+'Data &amp; Parameter'!$E$19)*'Data &amp; Parameter'!$E$20*'Data &amp; Parameter'!$E$37*R4454</f>
        <v>0</v>
      </c>
      <c r="T4454" s="28">
        <f t="shared" si="69"/>
        <v>0</v>
      </c>
    </row>
    <row r="4455" spans="1:20" ht="15.75" customHeight="1" x14ac:dyDescent="0.35">
      <c r="A4455">
        <v>4448</v>
      </c>
      <c r="B4455" s="76">
        <v>44257.610127314816</v>
      </c>
      <c r="C4455" s="1" t="s">
        <v>14088</v>
      </c>
      <c r="D4455" s="76">
        <v>44257.610706018517</v>
      </c>
      <c r="E4455" s="1" t="s">
        <v>14089</v>
      </c>
      <c r="F4455" s="1" t="s">
        <v>14090</v>
      </c>
      <c r="G4455" s="1" t="s">
        <v>123</v>
      </c>
      <c r="H4455" s="1" t="s">
        <v>124</v>
      </c>
      <c r="I4455" s="1" t="s">
        <v>125</v>
      </c>
      <c r="J4455" s="1" t="s">
        <v>9077</v>
      </c>
      <c r="K4455" s="1" t="s">
        <v>9077</v>
      </c>
      <c r="L4455">
        <f>ROUNDUP(IF(B4455&gt;$D$4,0,($D$4-B4455+1)/365),0)</f>
        <v>0</v>
      </c>
      <c r="M4455">
        <f>ROUNDUP(IF(B4455&gt;$D$5,0,($D$5-B4455+1)/365),0)</f>
        <v>0</v>
      </c>
      <c r="N4455" s="28">
        <f>IF(OR(L4455=1,M4455=1),IF(B4455+364&lt;=$D$5,(B4455+364-$D$4+1)/365,IF(B4455&gt;$D$4,($D$5-B4455+1)/365,$D$6/365)),0)</f>
        <v>0</v>
      </c>
      <c r="O4455" s="28">
        <f>'Data &amp; Parameter'!$E$16*'Data &amp; Parameter'!$E$17*('Data &amp; Parameter'!$E$18+'Data &amp; Parameter'!$E$19)*'Data &amp; Parameter'!$E$20*'Data &amp; Parameter'!$E$37*N4455</f>
        <v>0</v>
      </c>
      <c r="P4455">
        <f>ROUNDUP(IF(D4455&gt;$D$4,0,($D$4-D4455+1)/365),0)</f>
        <v>0</v>
      </c>
      <c r="Q4455">
        <f>ROUNDUP(IF(D4455&gt;$D$5,0,($D$5-D4455+1)/365),0)</f>
        <v>0</v>
      </c>
      <c r="R4455" s="28">
        <f>IF(OR(P4455=1,Q4455=1),IF(D4455+364&lt;=$D$5,(D4455+364-$D$4+1)/365,IF(D4455&gt;$D$4,($D$5-D4455+1)/365,$D$6/365)),0)</f>
        <v>0</v>
      </c>
      <c r="S4455" s="28">
        <f>'Data &amp; Parameter'!$E$16*'Data &amp; Parameter'!$E$17*('Data &amp; Parameter'!$E$18+'Data &amp; Parameter'!$E$19)*'Data &amp; Parameter'!$E$20*'Data &amp; Parameter'!$E$37*R4455</f>
        <v>0</v>
      </c>
      <c r="T4455" s="28">
        <f t="shared" si="69"/>
        <v>0</v>
      </c>
    </row>
    <row r="4456" spans="1:20" ht="15.75" customHeight="1" x14ac:dyDescent="0.35">
      <c r="A4456">
        <v>4449</v>
      </c>
      <c r="B4456" s="76">
        <v>44257.612743055557</v>
      </c>
      <c r="C4456" s="1" t="s">
        <v>14091</v>
      </c>
      <c r="D4456" s="76">
        <v>44257.613576388889</v>
      </c>
      <c r="E4456" s="1" t="s">
        <v>14092</v>
      </c>
      <c r="F4456" s="1" t="s">
        <v>14093</v>
      </c>
      <c r="G4456" s="1" t="s">
        <v>123</v>
      </c>
      <c r="H4456" s="1" t="s">
        <v>124</v>
      </c>
      <c r="I4456" s="1" t="s">
        <v>125</v>
      </c>
      <c r="J4456" s="1" t="s">
        <v>11366</v>
      </c>
      <c r="K4456" s="1" t="s">
        <v>11651</v>
      </c>
      <c r="L4456">
        <f>ROUNDUP(IF(B4456&gt;$D$4,0,($D$4-B4456+1)/365),0)</f>
        <v>0</v>
      </c>
      <c r="M4456">
        <f>ROUNDUP(IF(B4456&gt;$D$5,0,($D$5-B4456+1)/365),0)</f>
        <v>0</v>
      </c>
      <c r="N4456" s="28">
        <f>IF(OR(L4456=1,M4456=1),IF(B4456+364&lt;=$D$5,(B4456+364-$D$4+1)/365,IF(B4456&gt;$D$4,($D$5-B4456+1)/365,$D$6/365)),0)</f>
        <v>0</v>
      </c>
      <c r="O4456" s="28">
        <f>'Data &amp; Parameter'!$E$16*'Data &amp; Parameter'!$E$17*('Data &amp; Parameter'!$E$18+'Data &amp; Parameter'!$E$19)*'Data &amp; Parameter'!$E$20*'Data &amp; Parameter'!$E$37*N4456</f>
        <v>0</v>
      </c>
      <c r="P4456">
        <f>ROUNDUP(IF(D4456&gt;$D$4,0,($D$4-D4456+1)/365),0)</f>
        <v>0</v>
      </c>
      <c r="Q4456">
        <f>ROUNDUP(IF(D4456&gt;$D$5,0,($D$5-D4456+1)/365),0)</f>
        <v>0</v>
      </c>
      <c r="R4456" s="28">
        <f>IF(OR(P4456=1,Q4456=1),IF(D4456+364&lt;=$D$5,(D4456+364-$D$4+1)/365,IF(D4456&gt;$D$4,($D$5-D4456+1)/365,$D$6/365)),0)</f>
        <v>0</v>
      </c>
      <c r="S4456" s="28">
        <f>'Data &amp; Parameter'!$E$16*'Data &amp; Parameter'!$E$17*('Data &amp; Parameter'!$E$18+'Data &amp; Parameter'!$E$19)*'Data &amp; Parameter'!$E$20*'Data &amp; Parameter'!$E$37*R4456</f>
        <v>0</v>
      </c>
      <c r="T4456" s="28">
        <f t="shared" si="69"/>
        <v>0</v>
      </c>
    </row>
    <row r="4457" spans="1:20" ht="15.75" customHeight="1" x14ac:dyDescent="0.35">
      <c r="A4457">
        <v>4450</v>
      </c>
      <c r="B4457" s="76">
        <v>44257.613518518519</v>
      </c>
      <c r="C4457" s="1" t="s">
        <v>14094</v>
      </c>
      <c r="D4457" s="76">
        <v>44257.613993055551</v>
      </c>
      <c r="E4457" s="1" t="s">
        <v>14095</v>
      </c>
      <c r="F4457" s="1" t="s">
        <v>14096</v>
      </c>
      <c r="G4457" s="1" t="s">
        <v>123</v>
      </c>
      <c r="H4457" s="1" t="s">
        <v>124</v>
      </c>
      <c r="I4457" s="1" t="s">
        <v>125</v>
      </c>
      <c r="J4457" s="1" t="s">
        <v>9077</v>
      </c>
      <c r="K4457" s="1" t="s">
        <v>9077</v>
      </c>
      <c r="L4457">
        <f>ROUNDUP(IF(B4457&gt;$D$4,0,($D$4-B4457+1)/365),0)</f>
        <v>0</v>
      </c>
      <c r="M4457">
        <f>ROUNDUP(IF(B4457&gt;$D$5,0,($D$5-B4457+1)/365),0)</f>
        <v>0</v>
      </c>
      <c r="N4457" s="28">
        <f>IF(OR(L4457=1,M4457=1),IF(B4457+364&lt;=$D$5,(B4457+364-$D$4+1)/365,IF(B4457&gt;$D$4,($D$5-B4457+1)/365,$D$6/365)),0)</f>
        <v>0</v>
      </c>
      <c r="O4457" s="28">
        <f>'Data &amp; Parameter'!$E$16*'Data &amp; Parameter'!$E$17*('Data &amp; Parameter'!$E$18+'Data &amp; Parameter'!$E$19)*'Data &amp; Parameter'!$E$20*'Data &amp; Parameter'!$E$37*N4457</f>
        <v>0</v>
      </c>
      <c r="P4457">
        <f>ROUNDUP(IF(D4457&gt;$D$4,0,($D$4-D4457+1)/365),0)</f>
        <v>0</v>
      </c>
      <c r="Q4457">
        <f>ROUNDUP(IF(D4457&gt;$D$5,0,($D$5-D4457+1)/365),0)</f>
        <v>0</v>
      </c>
      <c r="R4457" s="28">
        <f>IF(OR(P4457=1,Q4457=1),IF(D4457+364&lt;=$D$5,(D4457+364-$D$4+1)/365,IF(D4457&gt;$D$4,($D$5-D4457+1)/365,$D$6/365)),0)</f>
        <v>0</v>
      </c>
      <c r="S4457" s="28">
        <f>'Data &amp; Parameter'!$E$16*'Data &amp; Parameter'!$E$17*('Data &amp; Parameter'!$E$18+'Data &amp; Parameter'!$E$19)*'Data &amp; Parameter'!$E$20*'Data &amp; Parameter'!$E$37*R4457</f>
        <v>0</v>
      </c>
      <c r="T4457" s="28">
        <f t="shared" si="69"/>
        <v>0</v>
      </c>
    </row>
    <row r="4458" spans="1:20" ht="15.75" customHeight="1" x14ac:dyDescent="0.35">
      <c r="A4458">
        <v>4451</v>
      </c>
      <c r="B4458" s="76">
        <v>44257.615891203706</v>
      </c>
      <c r="C4458" s="1" t="s">
        <v>14097</v>
      </c>
      <c r="D4458" s="76">
        <v>44257.616631944446</v>
      </c>
      <c r="E4458" s="1" t="s">
        <v>14098</v>
      </c>
      <c r="F4458" s="1" t="s">
        <v>14099</v>
      </c>
      <c r="G4458" s="1" t="s">
        <v>123</v>
      </c>
      <c r="H4458" s="1" t="s">
        <v>124</v>
      </c>
      <c r="I4458" s="1" t="s">
        <v>125</v>
      </c>
      <c r="J4458" s="1" t="s">
        <v>11366</v>
      </c>
      <c r="K4458" s="1" t="s">
        <v>11651</v>
      </c>
      <c r="L4458">
        <f>ROUNDUP(IF(B4458&gt;$D$4,0,($D$4-B4458+1)/365),0)</f>
        <v>0</v>
      </c>
      <c r="M4458">
        <f>ROUNDUP(IF(B4458&gt;$D$5,0,($D$5-B4458+1)/365),0)</f>
        <v>0</v>
      </c>
      <c r="N4458" s="28">
        <f>IF(OR(L4458=1,M4458=1),IF(B4458+364&lt;=$D$5,(B4458+364-$D$4+1)/365,IF(B4458&gt;$D$4,($D$5-B4458+1)/365,$D$6/365)),0)</f>
        <v>0</v>
      </c>
      <c r="O4458" s="28">
        <f>'Data &amp; Parameter'!$E$16*'Data &amp; Parameter'!$E$17*('Data &amp; Parameter'!$E$18+'Data &amp; Parameter'!$E$19)*'Data &amp; Parameter'!$E$20*'Data &amp; Parameter'!$E$37*N4458</f>
        <v>0</v>
      </c>
      <c r="P4458">
        <f>ROUNDUP(IF(D4458&gt;$D$4,0,($D$4-D4458+1)/365),0)</f>
        <v>0</v>
      </c>
      <c r="Q4458">
        <f>ROUNDUP(IF(D4458&gt;$D$5,0,($D$5-D4458+1)/365),0)</f>
        <v>0</v>
      </c>
      <c r="R4458" s="28">
        <f>IF(OR(P4458=1,Q4458=1),IF(D4458+364&lt;=$D$5,(D4458+364-$D$4+1)/365,IF(D4458&gt;$D$4,($D$5-D4458+1)/365,$D$6/365)),0)</f>
        <v>0</v>
      </c>
      <c r="S4458" s="28">
        <f>'Data &amp; Parameter'!$E$16*'Data &amp; Parameter'!$E$17*('Data &amp; Parameter'!$E$18+'Data &amp; Parameter'!$E$19)*'Data &amp; Parameter'!$E$20*'Data &amp; Parameter'!$E$37*R4458</f>
        <v>0</v>
      </c>
      <c r="T4458" s="28">
        <f t="shared" si="69"/>
        <v>0</v>
      </c>
    </row>
    <row r="4459" spans="1:20" ht="15.75" customHeight="1" x14ac:dyDescent="0.35">
      <c r="A4459">
        <v>4452</v>
      </c>
      <c r="B4459" s="76">
        <v>44257.615925925929</v>
      </c>
      <c r="C4459" s="1" t="s">
        <v>14100</v>
      </c>
      <c r="D4459" s="76">
        <v>44257.616597222222</v>
      </c>
      <c r="E4459" s="1" t="s">
        <v>14101</v>
      </c>
      <c r="F4459" s="1" t="s">
        <v>14102</v>
      </c>
      <c r="G4459" s="1" t="s">
        <v>123</v>
      </c>
      <c r="H4459" s="1" t="s">
        <v>124</v>
      </c>
      <c r="I4459" s="1" t="s">
        <v>125</v>
      </c>
      <c r="J4459" s="1" t="s">
        <v>9077</v>
      </c>
      <c r="K4459" s="1" t="s">
        <v>9077</v>
      </c>
      <c r="L4459">
        <f>ROUNDUP(IF(B4459&gt;$D$4,0,($D$4-B4459+1)/365),0)</f>
        <v>0</v>
      </c>
      <c r="M4459">
        <f>ROUNDUP(IF(B4459&gt;$D$5,0,($D$5-B4459+1)/365),0)</f>
        <v>0</v>
      </c>
      <c r="N4459" s="28">
        <f>IF(OR(L4459=1,M4459=1),IF(B4459+364&lt;=$D$5,(B4459+364-$D$4+1)/365,IF(B4459&gt;$D$4,($D$5-B4459+1)/365,$D$6/365)),0)</f>
        <v>0</v>
      </c>
      <c r="O4459" s="28">
        <f>'Data &amp; Parameter'!$E$16*'Data &amp; Parameter'!$E$17*('Data &amp; Parameter'!$E$18+'Data &amp; Parameter'!$E$19)*'Data &amp; Parameter'!$E$20*'Data &amp; Parameter'!$E$37*N4459</f>
        <v>0</v>
      </c>
      <c r="P4459">
        <f>ROUNDUP(IF(D4459&gt;$D$4,0,($D$4-D4459+1)/365),0)</f>
        <v>0</v>
      </c>
      <c r="Q4459">
        <f>ROUNDUP(IF(D4459&gt;$D$5,0,($D$5-D4459+1)/365),0)</f>
        <v>0</v>
      </c>
      <c r="R4459" s="28">
        <f>IF(OR(P4459=1,Q4459=1),IF(D4459+364&lt;=$D$5,(D4459+364-$D$4+1)/365,IF(D4459&gt;$D$4,($D$5-D4459+1)/365,$D$6/365)),0)</f>
        <v>0</v>
      </c>
      <c r="S4459" s="28">
        <f>'Data &amp; Parameter'!$E$16*'Data &amp; Parameter'!$E$17*('Data &amp; Parameter'!$E$18+'Data &amp; Parameter'!$E$19)*'Data &amp; Parameter'!$E$20*'Data &amp; Parameter'!$E$37*R4459</f>
        <v>0</v>
      </c>
      <c r="T4459" s="28">
        <f t="shared" si="69"/>
        <v>0</v>
      </c>
    </row>
    <row r="4460" spans="1:20" ht="15.75" customHeight="1" x14ac:dyDescent="0.35">
      <c r="A4460">
        <v>4453</v>
      </c>
      <c r="B4460" s="76">
        <v>44257.619305555556</v>
      </c>
      <c r="C4460" s="1" t="s">
        <v>14103</v>
      </c>
      <c r="D4460" s="76">
        <v>44257.619756944448</v>
      </c>
      <c r="E4460" s="1" t="s">
        <v>14104</v>
      </c>
      <c r="F4460" s="1" t="s">
        <v>14105</v>
      </c>
      <c r="G4460" s="1" t="s">
        <v>123</v>
      </c>
      <c r="H4460" s="1" t="s">
        <v>124</v>
      </c>
      <c r="I4460" s="1" t="s">
        <v>125</v>
      </c>
      <c r="J4460" s="1" t="s">
        <v>11651</v>
      </c>
      <c r="K4460" s="1" t="s">
        <v>11651</v>
      </c>
      <c r="L4460">
        <f>ROUNDUP(IF(B4460&gt;$D$4,0,($D$4-B4460+1)/365),0)</f>
        <v>0</v>
      </c>
      <c r="M4460">
        <f>ROUNDUP(IF(B4460&gt;$D$5,0,($D$5-B4460+1)/365),0)</f>
        <v>0</v>
      </c>
      <c r="N4460" s="28">
        <f>IF(OR(L4460=1,M4460=1),IF(B4460+364&lt;=$D$5,(B4460+364-$D$4+1)/365,IF(B4460&gt;$D$4,($D$5-B4460+1)/365,$D$6/365)),0)</f>
        <v>0</v>
      </c>
      <c r="O4460" s="28">
        <f>'Data &amp; Parameter'!$E$16*'Data &amp; Parameter'!$E$17*('Data &amp; Parameter'!$E$18+'Data &amp; Parameter'!$E$19)*'Data &amp; Parameter'!$E$20*'Data &amp; Parameter'!$E$37*N4460</f>
        <v>0</v>
      </c>
      <c r="P4460">
        <f>ROUNDUP(IF(D4460&gt;$D$4,0,($D$4-D4460+1)/365),0)</f>
        <v>0</v>
      </c>
      <c r="Q4460">
        <f>ROUNDUP(IF(D4460&gt;$D$5,0,($D$5-D4460+1)/365),0)</f>
        <v>0</v>
      </c>
      <c r="R4460" s="28">
        <f>IF(OR(P4460=1,Q4460=1),IF(D4460+364&lt;=$D$5,(D4460+364-$D$4+1)/365,IF(D4460&gt;$D$4,($D$5-D4460+1)/365,$D$6/365)),0)</f>
        <v>0</v>
      </c>
      <c r="S4460" s="28">
        <f>'Data &amp; Parameter'!$E$16*'Data &amp; Parameter'!$E$17*('Data &amp; Parameter'!$E$18+'Data &amp; Parameter'!$E$19)*'Data &amp; Parameter'!$E$20*'Data &amp; Parameter'!$E$37*R4460</f>
        <v>0</v>
      </c>
      <c r="T4460" s="28">
        <f t="shared" si="69"/>
        <v>0</v>
      </c>
    </row>
    <row r="4461" spans="1:20" ht="15.75" customHeight="1" x14ac:dyDescent="0.35">
      <c r="A4461">
        <v>4454</v>
      </c>
      <c r="B4461" s="76">
        <v>44257.622395833328</v>
      </c>
      <c r="C4461" s="1" t="s">
        <v>14106</v>
      </c>
      <c r="D4461" s="76">
        <v>44257.626157407409</v>
      </c>
      <c r="E4461" s="1" t="s">
        <v>14107</v>
      </c>
      <c r="F4461" s="1" t="s">
        <v>14108</v>
      </c>
      <c r="G4461" s="1" t="s">
        <v>123</v>
      </c>
      <c r="H4461" s="1" t="s">
        <v>124</v>
      </c>
      <c r="I4461" s="1" t="s">
        <v>125</v>
      </c>
      <c r="J4461" s="1" t="s">
        <v>9077</v>
      </c>
      <c r="K4461" s="1" t="s">
        <v>9077</v>
      </c>
      <c r="L4461">
        <f>ROUNDUP(IF(B4461&gt;$D$4,0,($D$4-B4461+1)/365),0)</f>
        <v>0</v>
      </c>
      <c r="M4461">
        <f>ROUNDUP(IF(B4461&gt;$D$5,0,($D$5-B4461+1)/365),0)</f>
        <v>0</v>
      </c>
      <c r="N4461" s="28">
        <f>IF(OR(L4461=1,M4461=1),IF(B4461+364&lt;=$D$5,(B4461+364-$D$4+1)/365,IF(B4461&gt;$D$4,($D$5-B4461+1)/365,$D$6/365)),0)</f>
        <v>0</v>
      </c>
      <c r="O4461" s="28">
        <f>'Data &amp; Parameter'!$E$16*'Data &amp; Parameter'!$E$17*('Data &amp; Parameter'!$E$18+'Data &amp; Parameter'!$E$19)*'Data &amp; Parameter'!$E$20*'Data &amp; Parameter'!$E$37*N4461</f>
        <v>0</v>
      </c>
      <c r="P4461">
        <f>ROUNDUP(IF(D4461&gt;$D$4,0,($D$4-D4461+1)/365),0)</f>
        <v>0</v>
      </c>
      <c r="Q4461">
        <f>ROUNDUP(IF(D4461&gt;$D$5,0,($D$5-D4461+1)/365),0)</f>
        <v>0</v>
      </c>
      <c r="R4461" s="28">
        <f>IF(OR(P4461=1,Q4461=1),IF(D4461+364&lt;=$D$5,(D4461+364-$D$4+1)/365,IF(D4461&gt;$D$4,($D$5-D4461+1)/365,$D$6/365)),0)</f>
        <v>0</v>
      </c>
      <c r="S4461" s="28">
        <f>'Data &amp; Parameter'!$E$16*'Data &amp; Parameter'!$E$17*('Data &amp; Parameter'!$E$18+'Data &amp; Parameter'!$E$19)*'Data &amp; Parameter'!$E$20*'Data &amp; Parameter'!$E$37*R4461</f>
        <v>0</v>
      </c>
      <c r="T4461" s="28">
        <f t="shared" si="69"/>
        <v>0</v>
      </c>
    </row>
    <row r="4462" spans="1:20" ht="15.75" customHeight="1" x14ac:dyDescent="0.35">
      <c r="A4462">
        <v>4455</v>
      </c>
      <c r="B4462" s="76">
        <v>44257.622627314813</v>
      </c>
      <c r="C4462" s="1" t="s">
        <v>14109</v>
      </c>
      <c r="D4462" s="76">
        <v>44257.623391203699</v>
      </c>
      <c r="E4462" s="1" t="s">
        <v>14110</v>
      </c>
      <c r="F4462" s="1" t="s">
        <v>14111</v>
      </c>
      <c r="G4462" s="1" t="s">
        <v>123</v>
      </c>
      <c r="H4462" s="1" t="s">
        <v>124</v>
      </c>
      <c r="I4462" s="1" t="s">
        <v>125</v>
      </c>
      <c r="J4462" s="1" t="s">
        <v>11366</v>
      </c>
      <c r="K4462" s="1" t="s">
        <v>11651</v>
      </c>
      <c r="L4462">
        <f>ROUNDUP(IF(B4462&gt;$D$4,0,($D$4-B4462+1)/365),0)</f>
        <v>0</v>
      </c>
      <c r="M4462">
        <f>ROUNDUP(IF(B4462&gt;$D$5,0,($D$5-B4462+1)/365),0)</f>
        <v>0</v>
      </c>
      <c r="N4462" s="28">
        <f>IF(OR(L4462=1,M4462=1),IF(B4462+364&lt;=$D$5,(B4462+364-$D$4+1)/365,IF(B4462&gt;$D$4,($D$5-B4462+1)/365,$D$6/365)),0)</f>
        <v>0</v>
      </c>
      <c r="O4462" s="28">
        <f>'Data &amp; Parameter'!$E$16*'Data &amp; Parameter'!$E$17*('Data &amp; Parameter'!$E$18+'Data &amp; Parameter'!$E$19)*'Data &amp; Parameter'!$E$20*'Data &amp; Parameter'!$E$37*N4462</f>
        <v>0</v>
      </c>
      <c r="P4462">
        <f>ROUNDUP(IF(D4462&gt;$D$4,0,($D$4-D4462+1)/365),0)</f>
        <v>0</v>
      </c>
      <c r="Q4462">
        <f>ROUNDUP(IF(D4462&gt;$D$5,0,($D$5-D4462+1)/365),0)</f>
        <v>0</v>
      </c>
      <c r="R4462" s="28">
        <f>IF(OR(P4462=1,Q4462=1),IF(D4462+364&lt;=$D$5,(D4462+364-$D$4+1)/365,IF(D4462&gt;$D$4,($D$5-D4462+1)/365,$D$6/365)),0)</f>
        <v>0</v>
      </c>
      <c r="S4462" s="28">
        <f>'Data &amp; Parameter'!$E$16*'Data &amp; Parameter'!$E$17*('Data &amp; Parameter'!$E$18+'Data &amp; Parameter'!$E$19)*'Data &amp; Parameter'!$E$20*'Data &amp; Parameter'!$E$37*R4462</f>
        <v>0</v>
      </c>
      <c r="T4462" s="28">
        <f t="shared" si="69"/>
        <v>0</v>
      </c>
    </row>
    <row r="4463" spans="1:20" ht="15.75" customHeight="1" x14ac:dyDescent="0.35">
      <c r="A4463">
        <v>4456</v>
      </c>
      <c r="B4463" s="76">
        <v>44257.623715277776</v>
      </c>
      <c r="C4463" s="1" t="s">
        <v>14112</v>
      </c>
      <c r="D4463" s="76">
        <v>44257.624710648146</v>
      </c>
      <c r="E4463" s="1" t="s">
        <v>14113</v>
      </c>
      <c r="F4463" s="1" t="s">
        <v>14114</v>
      </c>
      <c r="G4463" s="1" t="s">
        <v>123</v>
      </c>
      <c r="H4463" s="1" t="s">
        <v>124</v>
      </c>
      <c r="I4463" s="1" t="s">
        <v>125</v>
      </c>
      <c r="J4463" s="1" t="s">
        <v>11651</v>
      </c>
      <c r="K4463" s="1" t="s">
        <v>11651</v>
      </c>
      <c r="L4463">
        <f>ROUNDUP(IF(B4463&gt;$D$4,0,($D$4-B4463+1)/365),0)</f>
        <v>0</v>
      </c>
      <c r="M4463">
        <f>ROUNDUP(IF(B4463&gt;$D$5,0,($D$5-B4463+1)/365),0)</f>
        <v>0</v>
      </c>
      <c r="N4463" s="28">
        <f>IF(OR(L4463=1,M4463=1),IF(B4463+364&lt;=$D$5,(B4463+364-$D$4+1)/365,IF(B4463&gt;$D$4,($D$5-B4463+1)/365,$D$6/365)),0)</f>
        <v>0</v>
      </c>
      <c r="O4463" s="28">
        <f>'Data &amp; Parameter'!$E$16*'Data &amp; Parameter'!$E$17*('Data &amp; Parameter'!$E$18+'Data &amp; Parameter'!$E$19)*'Data &amp; Parameter'!$E$20*'Data &amp; Parameter'!$E$37*N4463</f>
        <v>0</v>
      </c>
      <c r="P4463">
        <f>ROUNDUP(IF(D4463&gt;$D$4,0,($D$4-D4463+1)/365),0)</f>
        <v>0</v>
      </c>
      <c r="Q4463">
        <f>ROUNDUP(IF(D4463&gt;$D$5,0,($D$5-D4463+1)/365),0)</f>
        <v>0</v>
      </c>
      <c r="R4463" s="28">
        <f>IF(OR(P4463=1,Q4463=1),IF(D4463+364&lt;=$D$5,(D4463+364-$D$4+1)/365,IF(D4463&gt;$D$4,($D$5-D4463+1)/365,$D$6/365)),0)</f>
        <v>0</v>
      </c>
      <c r="S4463" s="28">
        <f>'Data &amp; Parameter'!$E$16*'Data &amp; Parameter'!$E$17*('Data &amp; Parameter'!$E$18+'Data &amp; Parameter'!$E$19)*'Data &amp; Parameter'!$E$20*'Data &amp; Parameter'!$E$37*R4463</f>
        <v>0</v>
      </c>
      <c r="T4463" s="28">
        <f t="shared" si="69"/>
        <v>0</v>
      </c>
    </row>
    <row r="4464" spans="1:20" ht="15.75" customHeight="1" x14ac:dyDescent="0.35">
      <c r="A4464">
        <v>4457</v>
      </c>
      <c r="B4464" s="76">
        <v>44257.627858796295</v>
      </c>
      <c r="C4464" s="1" t="s">
        <v>14115</v>
      </c>
      <c r="D4464" s="76">
        <v>44257.629131944443</v>
      </c>
      <c r="E4464" s="1" t="s">
        <v>14116</v>
      </c>
      <c r="F4464" s="1" t="s">
        <v>14117</v>
      </c>
      <c r="G4464" s="1" t="s">
        <v>123</v>
      </c>
      <c r="H4464" s="1" t="s">
        <v>124</v>
      </c>
      <c r="I4464" s="1" t="s">
        <v>125</v>
      </c>
      <c r="J4464" s="1" t="s">
        <v>11651</v>
      </c>
      <c r="K4464" s="1" t="s">
        <v>11651</v>
      </c>
      <c r="L4464">
        <f>ROUNDUP(IF(B4464&gt;$D$4,0,($D$4-B4464+1)/365),0)</f>
        <v>0</v>
      </c>
      <c r="M4464">
        <f>ROUNDUP(IF(B4464&gt;$D$5,0,($D$5-B4464+1)/365),0)</f>
        <v>0</v>
      </c>
      <c r="N4464" s="28">
        <f>IF(OR(L4464=1,M4464=1),IF(B4464+364&lt;=$D$5,(B4464+364-$D$4+1)/365,IF(B4464&gt;$D$4,($D$5-B4464+1)/365,$D$6/365)),0)</f>
        <v>0</v>
      </c>
      <c r="O4464" s="28">
        <f>'Data &amp; Parameter'!$E$16*'Data &amp; Parameter'!$E$17*('Data &amp; Parameter'!$E$18+'Data &amp; Parameter'!$E$19)*'Data &amp; Parameter'!$E$20*'Data &amp; Parameter'!$E$37*N4464</f>
        <v>0</v>
      </c>
      <c r="P4464">
        <f>ROUNDUP(IF(D4464&gt;$D$4,0,($D$4-D4464+1)/365),0)</f>
        <v>0</v>
      </c>
      <c r="Q4464">
        <f>ROUNDUP(IF(D4464&gt;$D$5,0,($D$5-D4464+1)/365),0)</f>
        <v>0</v>
      </c>
      <c r="R4464" s="28">
        <f>IF(OR(P4464=1,Q4464=1),IF(D4464+364&lt;=$D$5,(D4464+364-$D$4+1)/365,IF(D4464&gt;$D$4,($D$5-D4464+1)/365,$D$6/365)),0)</f>
        <v>0</v>
      </c>
      <c r="S4464" s="28">
        <f>'Data &amp; Parameter'!$E$16*'Data &amp; Parameter'!$E$17*('Data &amp; Parameter'!$E$18+'Data &amp; Parameter'!$E$19)*'Data &amp; Parameter'!$E$20*'Data &amp; Parameter'!$E$37*R4464</f>
        <v>0</v>
      </c>
      <c r="T4464" s="28">
        <f t="shared" si="69"/>
        <v>0</v>
      </c>
    </row>
    <row r="4465" spans="1:20" ht="15.75" customHeight="1" x14ac:dyDescent="0.35">
      <c r="A4465">
        <v>4458</v>
      </c>
      <c r="B4465" s="76">
        <v>44257.628460648149</v>
      </c>
      <c r="C4465" s="1" t="s">
        <v>14118</v>
      </c>
      <c r="D4465" s="76">
        <v>44257.629375000004</v>
      </c>
      <c r="E4465" s="1" t="s">
        <v>14119</v>
      </c>
      <c r="F4465" s="1" t="s">
        <v>14120</v>
      </c>
      <c r="G4465" s="1" t="s">
        <v>123</v>
      </c>
      <c r="H4465" s="1" t="s">
        <v>124</v>
      </c>
      <c r="I4465" s="1" t="s">
        <v>125</v>
      </c>
      <c r="J4465" s="1" t="s">
        <v>11366</v>
      </c>
      <c r="K4465" s="1" t="s">
        <v>11651</v>
      </c>
      <c r="L4465">
        <f>ROUNDUP(IF(B4465&gt;$D$4,0,($D$4-B4465+1)/365),0)</f>
        <v>0</v>
      </c>
      <c r="M4465">
        <f>ROUNDUP(IF(B4465&gt;$D$5,0,($D$5-B4465+1)/365),0)</f>
        <v>0</v>
      </c>
      <c r="N4465" s="28">
        <f>IF(OR(L4465=1,M4465=1),IF(B4465+364&lt;=$D$5,(B4465+364-$D$4+1)/365,IF(B4465&gt;$D$4,($D$5-B4465+1)/365,$D$6/365)),0)</f>
        <v>0</v>
      </c>
      <c r="O4465" s="28">
        <f>'Data &amp; Parameter'!$E$16*'Data &amp; Parameter'!$E$17*('Data &amp; Parameter'!$E$18+'Data &amp; Parameter'!$E$19)*'Data &amp; Parameter'!$E$20*'Data &amp; Parameter'!$E$37*N4465</f>
        <v>0</v>
      </c>
      <c r="P4465">
        <f>ROUNDUP(IF(D4465&gt;$D$4,0,($D$4-D4465+1)/365),0)</f>
        <v>0</v>
      </c>
      <c r="Q4465">
        <f>ROUNDUP(IF(D4465&gt;$D$5,0,($D$5-D4465+1)/365),0)</f>
        <v>0</v>
      </c>
      <c r="R4465" s="28">
        <f>IF(OR(P4465=1,Q4465=1),IF(D4465+364&lt;=$D$5,(D4465+364-$D$4+1)/365,IF(D4465&gt;$D$4,($D$5-D4465+1)/365,$D$6/365)),0)</f>
        <v>0</v>
      </c>
      <c r="S4465" s="28">
        <f>'Data &amp; Parameter'!$E$16*'Data &amp; Parameter'!$E$17*('Data &amp; Parameter'!$E$18+'Data &amp; Parameter'!$E$19)*'Data &amp; Parameter'!$E$20*'Data &amp; Parameter'!$E$37*R4465</f>
        <v>0</v>
      </c>
      <c r="T4465" s="28">
        <f t="shared" si="69"/>
        <v>0</v>
      </c>
    </row>
    <row r="4466" spans="1:20" ht="15.75" customHeight="1" x14ac:dyDescent="0.35">
      <c r="A4466">
        <v>4459</v>
      </c>
      <c r="B4466" s="76">
        <v>44257.633715277778</v>
      </c>
      <c r="C4466" s="1" t="s">
        <v>14121</v>
      </c>
      <c r="D4466" s="76">
        <v>44257.634282407409</v>
      </c>
      <c r="E4466" s="1" t="s">
        <v>14122</v>
      </c>
      <c r="F4466" s="1" t="s">
        <v>14123</v>
      </c>
      <c r="G4466" s="1" t="s">
        <v>123</v>
      </c>
      <c r="H4466" s="1" t="s">
        <v>124</v>
      </c>
      <c r="I4466" s="1" t="s">
        <v>125</v>
      </c>
      <c r="J4466" s="1" t="s">
        <v>11366</v>
      </c>
      <c r="K4466" s="1" t="s">
        <v>11651</v>
      </c>
      <c r="L4466">
        <f>ROUNDUP(IF(B4466&gt;$D$4,0,($D$4-B4466+1)/365),0)</f>
        <v>0</v>
      </c>
      <c r="M4466">
        <f>ROUNDUP(IF(B4466&gt;$D$5,0,($D$5-B4466+1)/365),0)</f>
        <v>0</v>
      </c>
      <c r="N4466" s="28">
        <f>IF(OR(L4466=1,M4466=1),IF(B4466+364&lt;=$D$5,(B4466+364-$D$4+1)/365,IF(B4466&gt;$D$4,($D$5-B4466+1)/365,$D$6/365)),0)</f>
        <v>0</v>
      </c>
      <c r="O4466" s="28">
        <f>'Data &amp; Parameter'!$E$16*'Data &amp; Parameter'!$E$17*('Data &amp; Parameter'!$E$18+'Data &amp; Parameter'!$E$19)*'Data &amp; Parameter'!$E$20*'Data &amp; Parameter'!$E$37*N4466</f>
        <v>0</v>
      </c>
      <c r="P4466">
        <f>ROUNDUP(IF(D4466&gt;$D$4,0,($D$4-D4466+1)/365),0)</f>
        <v>0</v>
      </c>
      <c r="Q4466">
        <f>ROUNDUP(IF(D4466&gt;$D$5,0,($D$5-D4466+1)/365),0)</f>
        <v>0</v>
      </c>
      <c r="R4466" s="28">
        <f>IF(OR(P4466=1,Q4466=1),IF(D4466+364&lt;=$D$5,(D4466+364-$D$4+1)/365,IF(D4466&gt;$D$4,($D$5-D4466+1)/365,$D$6/365)),0)</f>
        <v>0</v>
      </c>
      <c r="S4466" s="28">
        <f>'Data &amp; Parameter'!$E$16*'Data &amp; Parameter'!$E$17*('Data &amp; Parameter'!$E$18+'Data &amp; Parameter'!$E$19)*'Data &amp; Parameter'!$E$20*'Data &amp; Parameter'!$E$37*R4466</f>
        <v>0</v>
      </c>
      <c r="T4466" s="28">
        <f t="shared" si="69"/>
        <v>0</v>
      </c>
    </row>
    <row r="4467" spans="1:20" ht="15.75" customHeight="1" x14ac:dyDescent="0.35">
      <c r="A4467">
        <v>4460</v>
      </c>
      <c r="B4467" s="76">
        <v>44257.638182870374</v>
      </c>
      <c r="C4467" s="1" t="s">
        <v>14124</v>
      </c>
      <c r="D4467" s="76">
        <v>44257.639027777783</v>
      </c>
      <c r="E4467" s="1" t="s">
        <v>14125</v>
      </c>
      <c r="F4467" s="1" t="s">
        <v>14126</v>
      </c>
      <c r="G4467" s="1" t="s">
        <v>123</v>
      </c>
      <c r="H4467" s="1" t="s">
        <v>124</v>
      </c>
      <c r="I4467" s="1" t="s">
        <v>125</v>
      </c>
      <c r="J4467" s="1" t="s">
        <v>11366</v>
      </c>
      <c r="K4467" s="1" t="s">
        <v>11651</v>
      </c>
      <c r="L4467">
        <f>ROUNDUP(IF(B4467&gt;$D$4,0,($D$4-B4467+1)/365),0)</f>
        <v>0</v>
      </c>
      <c r="M4467">
        <f>ROUNDUP(IF(B4467&gt;$D$5,0,($D$5-B4467+1)/365),0)</f>
        <v>0</v>
      </c>
      <c r="N4467" s="28">
        <f>IF(OR(L4467=1,M4467=1),IF(B4467+364&lt;=$D$5,(B4467+364-$D$4+1)/365,IF(B4467&gt;$D$4,($D$5-B4467+1)/365,$D$6/365)),0)</f>
        <v>0</v>
      </c>
      <c r="O4467" s="28">
        <f>'Data &amp; Parameter'!$E$16*'Data &amp; Parameter'!$E$17*('Data &amp; Parameter'!$E$18+'Data &amp; Parameter'!$E$19)*'Data &amp; Parameter'!$E$20*'Data &amp; Parameter'!$E$37*N4467</f>
        <v>0</v>
      </c>
      <c r="P4467">
        <f>ROUNDUP(IF(D4467&gt;$D$4,0,($D$4-D4467+1)/365),0)</f>
        <v>0</v>
      </c>
      <c r="Q4467">
        <f>ROUNDUP(IF(D4467&gt;$D$5,0,($D$5-D4467+1)/365),0)</f>
        <v>0</v>
      </c>
      <c r="R4467" s="28">
        <f>IF(OR(P4467=1,Q4467=1),IF(D4467+364&lt;=$D$5,(D4467+364-$D$4+1)/365,IF(D4467&gt;$D$4,($D$5-D4467+1)/365,$D$6/365)),0)</f>
        <v>0</v>
      </c>
      <c r="S4467" s="28">
        <f>'Data &amp; Parameter'!$E$16*'Data &amp; Parameter'!$E$17*('Data &amp; Parameter'!$E$18+'Data &amp; Parameter'!$E$19)*'Data &amp; Parameter'!$E$20*'Data &amp; Parameter'!$E$37*R4467</f>
        <v>0</v>
      </c>
      <c r="T4467" s="28">
        <f t="shared" si="69"/>
        <v>0</v>
      </c>
    </row>
    <row r="4468" spans="1:20" ht="15.75" customHeight="1" x14ac:dyDescent="0.35">
      <c r="A4468">
        <v>4461</v>
      </c>
      <c r="B4468" s="76">
        <v>44257.639745370368</v>
      </c>
      <c r="C4468" s="1" t="s">
        <v>14127</v>
      </c>
      <c r="D4468" s="76">
        <v>44257.640648148154</v>
      </c>
      <c r="E4468" s="1" t="s">
        <v>14128</v>
      </c>
      <c r="F4468" s="1" t="s">
        <v>14129</v>
      </c>
      <c r="G4468" s="1" t="s">
        <v>123</v>
      </c>
      <c r="H4468" s="1" t="s">
        <v>124</v>
      </c>
      <c r="I4468" s="1" t="s">
        <v>125</v>
      </c>
      <c r="J4468" s="1" t="s">
        <v>11651</v>
      </c>
      <c r="K4468" s="1" t="s">
        <v>11651</v>
      </c>
      <c r="L4468">
        <f>ROUNDUP(IF(B4468&gt;$D$4,0,($D$4-B4468+1)/365),0)</f>
        <v>0</v>
      </c>
      <c r="M4468">
        <f>ROUNDUP(IF(B4468&gt;$D$5,0,($D$5-B4468+1)/365),0)</f>
        <v>0</v>
      </c>
      <c r="N4468" s="28">
        <f>IF(OR(L4468=1,M4468=1),IF(B4468+364&lt;=$D$5,(B4468+364-$D$4+1)/365,IF(B4468&gt;$D$4,($D$5-B4468+1)/365,$D$6/365)),0)</f>
        <v>0</v>
      </c>
      <c r="O4468" s="28">
        <f>'Data &amp; Parameter'!$E$16*'Data &amp; Parameter'!$E$17*('Data &amp; Parameter'!$E$18+'Data &amp; Parameter'!$E$19)*'Data &amp; Parameter'!$E$20*'Data &amp; Parameter'!$E$37*N4468</f>
        <v>0</v>
      </c>
      <c r="P4468">
        <f>ROUNDUP(IF(D4468&gt;$D$4,0,($D$4-D4468+1)/365),0)</f>
        <v>0</v>
      </c>
      <c r="Q4468">
        <f>ROUNDUP(IF(D4468&gt;$D$5,0,($D$5-D4468+1)/365),0)</f>
        <v>0</v>
      </c>
      <c r="R4468" s="28">
        <f>IF(OR(P4468=1,Q4468=1),IF(D4468+364&lt;=$D$5,(D4468+364-$D$4+1)/365,IF(D4468&gt;$D$4,($D$5-D4468+1)/365,$D$6/365)),0)</f>
        <v>0</v>
      </c>
      <c r="S4468" s="28">
        <f>'Data &amp; Parameter'!$E$16*'Data &amp; Parameter'!$E$17*('Data &amp; Parameter'!$E$18+'Data &amp; Parameter'!$E$19)*'Data &amp; Parameter'!$E$20*'Data &amp; Parameter'!$E$37*R4468</f>
        <v>0</v>
      </c>
      <c r="T4468" s="28">
        <f t="shared" si="69"/>
        <v>0</v>
      </c>
    </row>
    <row r="4469" spans="1:20" ht="15.75" customHeight="1" x14ac:dyDescent="0.35">
      <c r="A4469">
        <v>4462</v>
      </c>
      <c r="B4469" s="76">
        <v>44257.642997685187</v>
      </c>
      <c r="C4469" s="1" t="s">
        <v>14130</v>
      </c>
      <c r="D4469" s="76">
        <v>44257.643935185188</v>
      </c>
      <c r="E4469" s="1" t="s">
        <v>14131</v>
      </c>
      <c r="F4469" s="1" t="s">
        <v>14132</v>
      </c>
      <c r="G4469" s="1" t="s">
        <v>123</v>
      </c>
      <c r="H4469" s="1" t="s">
        <v>124</v>
      </c>
      <c r="I4469" s="1" t="s">
        <v>125</v>
      </c>
      <c r="J4469" s="1" t="s">
        <v>11366</v>
      </c>
      <c r="K4469" s="1" t="s">
        <v>11651</v>
      </c>
      <c r="L4469">
        <f>ROUNDUP(IF(B4469&gt;$D$4,0,($D$4-B4469+1)/365),0)</f>
        <v>0</v>
      </c>
      <c r="M4469">
        <f>ROUNDUP(IF(B4469&gt;$D$5,0,($D$5-B4469+1)/365),0)</f>
        <v>0</v>
      </c>
      <c r="N4469" s="28">
        <f>IF(OR(L4469=1,M4469=1),IF(B4469+364&lt;=$D$5,(B4469+364-$D$4+1)/365,IF(B4469&gt;$D$4,($D$5-B4469+1)/365,$D$6/365)),0)</f>
        <v>0</v>
      </c>
      <c r="O4469" s="28">
        <f>'Data &amp; Parameter'!$E$16*'Data &amp; Parameter'!$E$17*('Data &amp; Parameter'!$E$18+'Data &amp; Parameter'!$E$19)*'Data &amp; Parameter'!$E$20*'Data &amp; Parameter'!$E$37*N4469</f>
        <v>0</v>
      </c>
      <c r="P4469">
        <f>ROUNDUP(IF(D4469&gt;$D$4,0,($D$4-D4469+1)/365),0)</f>
        <v>0</v>
      </c>
      <c r="Q4469">
        <f>ROUNDUP(IF(D4469&gt;$D$5,0,($D$5-D4469+1)/365),0)</f>
        <v>0</v>
      </c>
      <c r="R4469" s="28">
        <f>IF(OR(P4469=1,Q4469=1),IF(D4469+364&lt;=$D$5,(D4469+364-$D$4+1)/365,IF(D4469&gt;$D$4,($D$5-D4469+1)/365,$D$6/365)),0)</f>
        <v>0</v>
      </c>
      <c r="S4469" s="28">
        <f>'Data &amp; Parameter'!$E$16*'Data &amp; Parameter'!$E$17*('Data &amp; Parameter'!$E$18+'Data &amp; Parameter'!$E$19)*'Data &amp; Parameter'!$E$20*'Data &amp; Parameter'!$E$37*R4469</f>
        <v>0</v>
      </c>
      <c r="T4469" s="28">
        <f t="shared" si="69"/>
        <v>0</v>
      </c>
    </row>
    <row r="4470" spans="1:20" ht="15.75" customHeight="1" x14ac:dyDescent="0.35">
      <c r="A4470">
        <v>4463</v>
      </c>
      <c r="B4470" s="76">
        <v>44257.643958333334</v>
      </c>
      <c r="C4470" s="1" t="s">
        <v>14133</v>
      </c>
      <c r="D4470" s="76">
        <v>44257.64472222222</v>
      </c>
      <c r="E4470" s="1" t="s">
        <v>14134</v>
      </c>
      <c r="F4470" s="1" t="s">
        <v>14135</v>
      </c>
      <c r="G4470" s="1" t="s">
        <v>123</v>
      </c>
      <c r="H4470" s="1" t="s">
        <v>124</v>
      </c>
      <c r="I4470" s="1" t="s">
        <v>125</v>
      </c>
      <c r="J4470" s="1" t="s">
        <v>14136</v>
      </c>
      <c r="K4470" s="1" t="s">
        <v>11651</v>
      </c>
      <c r="L4470">
        <f>ROUNDUP(IF(B4470&gt;$D$4,0,($D$4-B4470+1)/365),0)</f>
        <v>0</v>
      </c>
      <c r="M4470">
        <f>ROUNDUP(IF(B4470&gt;$D$5,0,($D$5-B4470+1)/365),0)</f>
        <v>0</v>
      </c>
      <c r="N4470" s="28">
        <f>IF(OR(L4470=1,M4470=1),IF(B4470+364&lt;=$D$5,(B4470+364-$D$4+1)/365,IF(B4470&gt;$D$4,($D$5-B4470+1)/365,$D$6/365)),0)</f>
        <v>0</v>
      </c>
      <c r="O4470" s="28">
        <f>'Data &amp; Parameter'!$E$16*'Data &amp; Parameter'!$E$17*('Data &amp; Parameter'!$E$18+'Data &amp; Parameter'!$E$19)*'Data &amp; Parameter'!$E$20*'Data &amp; Parameter'!$E$37*N4470</f>
        <v>0</v>
      </c>
      <c r="P4470">
        <f>ROUNDUP(IF(D4470&gt;$D$4,0,($D$4-D4470+1)/365),0)</f>
        <v>0</v>
      </c>
      <c r="Q4470">
        <f>ROUNDUP(IF(D4470&gt;$D$5,0,($D$5-D4470+1)/365),0)</f>
        <v>0</v>
      </c>
      <c r="R4470" s="28">
        <f>IF(OR(P4470=1,Q4470=1),IF(D4470+364&lt;=$D$5,(D4470+364-$D$4+1)/365,IF(D4470&gt;$D$4,($D$5-D4470+1)/365,$D$6/365)),0)</f>
        <v>0</v>
      </c>
      <c r="S4470" s="28">
        <f>'Data &amp; Parameter'!$E$16*'Data &amp; Parameter'!$E$17*('Data &amp; Parameter'!$E$18+'Data &amp; Parameter'!$E$19)*'Data &amp; Parameter'!$E$20*'Data &amp; Parameter'!$E$37*R4470</f>
        <v>0</v>
      </c>
      <c r="T4470" s="28">
        <f t="shared" si="69"/>
        <v>0</v>
      </c>
    </row>
    <row r="4471" spans="1:20" ht="15.75" customHeight="1" x14ac:dyDescent="0.35">
      <c r="A4471">
        <v>4464</v>
      </c>
      <c r="B4471" s="76">
        <v>44257.646898148145</v>
      </c>
      <c r="C4471" s="1" t="s">
        <v>14137</v>
      </c>
      <c r="D4471" s="76">
        <v>44257.648946759262</v>
      </c>
      <c r="E4471" s="1" t="s">
        <v>14138</v>
      </c>
      <c r="F4471" s="1" t="s">
        <v>14139</v>
      </c>
      <c r="G4471" s="1" t="s">
        <v>123</v>
      </c>
      <c r="H4471" s="1" t="s">
        <v>124</v>
      </c>
      <c r="I4471" s="1" t="s">
        <v>125</v>
      </c>
      <c r="J4471" s="1" t="s">
        <v>11366</v>
      </c>
      <c r="K4471" s="1" t="s">
        <v>11651</v>
      </c>
      <c r="L4471">
        <f>ROUNDUP(IF(B4471&gt;$D$4,0,($D$4-B4471+1)/365),0)</f>
        <v>0</v>
      </c>
      <c r="M4471">
        <f>ROUNDUP(IF(B4471&gt;$D$5,0,($D$5-B4471+1)/365),0)</f>
        <v>0</v>
      </c>
      <c r="N4471" s="28">
        <f>IF(OR(L4471=1,M4471=1),IF(B4471+364&lt;=$D$5,(B4471+364-$D$4+1)/365,IF(B4471&gt;$D$4,($D$5-B4471+1)/365,$D$6/365)),0)</f>
        <v>0</v>
      </c>
      <c r="O4471" s="28">
        <f>'Data &amp; Parameter'!$E$16*'Data &amp; Parameter'!$E$17*('Data &amp; Parameter'!$E$18+'Data &amp; Parameter'!$E$19)*'Data &amp; Parameter'!$E$20*'Data &amp; Parameter'!$E$37*N4471</f>
        <v>0</v>
      </c>
      <c r="P4471">
        <f>ROUNDUP(IF(D4471&gt;$D$4,0,($D$4-D4471+1)/365),0)</f>
        <v>0</v>
      </c>
      <c r="Q4471">
        <f>ROUNDUP(IF(D4471&gt;$D$5,0,($D$5-D4471+1)/365),0)</f>
        <v>0</v>
      </c>
      <c r="R4471" s="28">
        <f>IF(OR(P4471=1,Q4471=1),IF(D4471+364&lt;=$D$5,(D4471+364-$D$4+1)/365,IF(D4471&gt;$D$4,($D$5-D4471+1)/365,$D$6/365)),0)</f>
        <v>0</v>
      </c>
      <c r="S4471" s="28">
        <f>'Data &amp; Parameter'!$E$16*'Data &amp; Parameter'!$E$17*('Data &amp; Parameter'!$E$18+'Data &amp; Parameter'!$E$19)*'Data &amp; Parameter'!$E$20*'Data &amp; Parameter'!$E$37*R4471</f>
        <v>0</v>
      </c>
      <c r="T4471" s="28">
        <f t="shared" si="69"/>
        <v>0</v>
      </c>
    </row>
    <row r="4472" spans="1:20" ht="15.75" customHeight="1" x14ac:dyDescent="0.35">
      <c r="A4472">
        <v>4465</v>
      </c>
      <c r="B4472" s="76">
        <v>44257.648240740746</v>
      </c>
      <c r="C4472" s="1" t="s">
        <v>14140</v>
      </c>
      <c r="D4472" s="76">
        <v>44257.649606481486</v>
      </c>
      <c r="E4472" s="1" t="s">
        <v>14141</v>
      </c>
      <c r="F4472" s="1" t="s">
        <v>14142</v>
      </c>
      <c r="G4472" s="1" t="s">
        <v>123</v>
      </c>
      <c r="H4472" s="1" t="s">
        <v>124</v>
      </c>
      <c r="I4472" s="1" t="s">
        <v>125</v>
      </c>
      <c r="J4472" s="1" t="s">
        <v>11651</v>
      </c>
      <c r="K4472" s="1" t="s">
        <v>11651</v>
      </c>
      <c r="L4472">
        <f>ROUNDUP(IF(B4472&gt;$D$4,0,($D$4-B4472+1)/365),0)</f>
        <v>0</v>
      </c>
      <c r="M4472">
        <f>ROUNDUP(IF(B4472&gt;$D$5,0,($D$5-B4472+1)/365),0)</f>
        <v>0</v>
      </c>
      <c r="N4472" s="28">
        <f>IF(OR(L4472=1,M4472=1),IF(B4472+364&lt;=$D$5,(B4472+364-$D$4+1)/365,IF(B4472&gt;$D$4,($D$5-B4472+1)/365,$D$6/365)),0)</f>
        <v>0</v>
      </c>
      <c r="O4472" s="28">
        <f>'Data &amp; Parameter'!$E$16*'Data &amp; Parameter'!$E$17*('Data &amp; Parameter'!$E$18+'Data &amp; Parameter'!$E$19)*'Data &amp; Parameter'!$E$20*'Data &amp; Parameter'!$E$37*N4472</f>
        <v>0</v>
      </c>
      <c r="P4472">
        <f>ROUNDUP(IF(D4472&gt;$D$4,0,($D$4-D4472+1)/365),0)</f>
        <v>0</v>
      </c>
      <c r="Q4472">
        <f>ROUNDUP(IF(D4472&gt;$D$5,0,($D$5-D4472+1)/365),0)</f>
        <v>0</v>
      </c>
      <c r="R4472" s="28">
        <f>IF(OR(P4472=1,Q4472=1),IF(D4472+364&lt;=$D$5,(D4472+364-$D$4+1)/365,IF(D4472&gt;$D$4,($D$5-D4472+1)/365,$D$6/365)),0)</f>
        <v>0</v>
      </c>
      <c r="S4472" s="28">
        <f>'Data &amp; Parameter'!$E$16*'Data &amp; Parameter'!$E$17*('Data &amp; Parameter'!$E$18+'Data &amp; Parameter'!$E$19)*'Data &amp; Parameter'!$E$20*'Data &amp; Parameter'!$E$37*R4472</f>
        <v>0</v>
      </c>
      <c r="T4472" s="28">
        <f t="shared" si="69"/>
        <v>0</v>
      </c>
    </row>
    <row r="4473" spans="1:20" ht="15.75" customHeight="1" x14ac:dyDescent="0.35">
      <c r="A4473">
        <v>4466</v>
      </c>
      <c r="B4473" s="76">
        <v>44257.651851851857</v>
      </c>
      <c r="C4473" s="1" t="s">
        <v>14143</v>
      </c>
      <c r="D4473" s="76">
        <v>44257.652777777781</v>
      </c>
      <c r="E4473" s="1" t="s">
        <v>14144</v>
      </c>
      <c r="F4473" s="1" t="s">
        <v>14145</v>
      </c>
      <c r="G4473" s="1" t="s">
        <v>123</v>
      </c>
      <c r="H4473" s="1" t="s">
        <v>124</v>
      </c>
      <c r="I4473" s="1" t="s">
        <v>125</v>
      </c>
      <c r="J4473" s="1" t="s">
        <v>14146</v>
      </c>
      <c r="K4473" s="1" t="s">
        <v>14147</v>
      </c>
      <c r="L4473">
        <f>ROUNDUP(IF(B4473&gt;$D$4,0,($D$4-B4473+1)/365),0)</f>
        <v>0</v>
      </c>
      <c r="M4473">
        <f>ROUNDUP(IF(B4473&gt;$D$5,0,($D$5-B4473+1)/365),0)</f>
        <v>0</v>
      </c>
      <c r="N4473" s="28">
        <f>IF(OR(L4473=1,M4473=1),IF(B4473+364&lt;=$D$5,(B4473+364-$D$4+1)/365,IF(B4473&gt;$D$4,($D$5-B4473+1)/365,$D$6/365)),0)</f>
        <v>0</v>
      </c>
      <c r="O4473" s="28">
        <f>'Data &amp; Parameter'!$E$16*'Data &amp; Parameter'!$E$17*('Data &amp; Parameter'!$E$18+'Data &amp; Parameter'!$E$19)*'Data &amp; Parameter'!$E$20*'Data &amp; Parameter'!$E$37*N4473</f>
        <v>0</v>
      </c>
      <c r="P4473">
        <f>ROUNDUP(IF(D4473&gt;$D$4,0,($D$4-D4473+1)/365),0)</f>
        <v>0</v>
      </c>
      <c r="Q4473">
        <f>ROUNDUP(IF(D4473&gt;$D$5,0,($D$5-D4473+1)/365),0)</f>
        <v>0</v>
      </c>
      <c r="R4473" s="28">
        <f>IF(OR(P4473=1,Q4473=1),IF(D4473+364&lt;=$D$5,(D4473+364-$D$4+1)/365,IF(D4473&gt;$D$4,($D$5-D4473+1)/365,$D$6/365)),0)</f>
        <v>0</v>
      </c>
      <c r="S4473" s="28">
        <f>'Data &amp; Parameter'!$E$16*'Data &amp; Parameter'!$E$17*('Data &amp; Parameter'!$E$18+'Data &amp; Parameter'!$E$19)*'Data &amp; Parameter'!$E$20*'Data &amp; Parameter'!$E$37*R4473</f>
        <v>0</v>
      </c>
      <c r="T4473" s="28">
        <f t="shared" si="69"/>
        <v>0</v>
      </c>
    </row>
    <row r="4474" spans="1:20" ht="15.75" customHeight="1" x14ac:dyDescent="0.35">
      <c r="A4474">
        <v>4467</v>
      </c>
      <c r="B4474" s="76">
        <v>44257.652048611111</v>
      </c>
      <c r="C4474" s="1" t="s">
        <v>14148</v>
      </c>
      <c r="D4474" s="76">
        <v>44257.652743055558</v>
      </c>
      <c r="E4474" s="1" t="s">
        <v>14149</v>
      </c>
      <c r="F4474" s="1" t="s">
        <v>14150</v>
      </c>
      <c r="G4474" s="1" t="s">
        <v>123</v>
      </c>
      <c r="H4474" s="1" t="s">
        <v>124</v>
      </c>
      <c r="I4474" s="1" t="s">
        <v>125</v>
      </c>
      <c r="J4474" s="1" t="s">
        <v>11366</v>
      </c>
      <c r="K4474" s="1" t="s">
        <v>11651</v>
      </c>
      <c r="L4474">
        <f>ROUNDUP(IF(B4474&gt;$D$4,0,($D$4-B4474+1)/365),0)</f>
        <v>0</v>
      </c>
      <c r="M4474">
        <f>ROUNDUP(IF(B4474&gt;$D$5,0,($D$5-B4474+1)/365),0)</f>
        <v>0</v>
      </c>
      <c r="N4474" s="28">
        <f>IF(OR(L4474=1,M4474=1),IF(B4474+364&lt;=$D$5,(B4474+364-$D$4+1)/365,IF(B4474&gt;$D$4,($D$5-B4474+1)/365,$D$6/365)),0)</f>
        <v>0</v>
      </c>
      <c r="O4474" s="28">
        <f>'Data &amp; Parameter'!$E$16*'Data &amp; Parameter'!$E$17*('Data &amp; Parameter'!$E$18+'Data &amp; Parameter'!$E$19)*'Data &amp; Parameter'!$E$20*'Data &amp; Parameter'!$E$37*N4474</f>
        <v>0</v>
      </c>
      <c r="P4474">
        <f>ROUNDUP(IF(D4474&gt;$D$4,0,($D$4-D4474+1)/365),0)</f>
        <v>0</v>
      </c>
      <c r="Q4474">
        <f>ROUNDUP(IF(D4474&gt;$D$5,0,($D$5-D4474+1)/365),0)</f>
        <v>0</v>
      </c>
      <c r="R4474" s="28">
        <f>IF(OR(P4474=1,Q4474=1),IF(D4474+364&lt;=$D$5,(D4474+364-$D$4+1)/365,IF(D4474&gt;$D$4,($D$5-D4474+1)/365,$D$6/365)),0)</f>
        <v>0</v>
      </c>
      <c r="S4474" s="28">
        <f>'Data &amp; Parameter'!$E$16*'Data &amp; Parameter'!$E$17*('Data &amp; Parameter'!$E$18+'Data &amp; Parameter'!$E$19)*'Data &amp; Parameter'!$E$20*'Data &amp; Parameter'!$E$37*R4474</f>
        <v>0</v>
      </c>
      <c r="T4474" s="28">
        <f t="shared" si="69"/>
        <v>0</v>
      </c>
    </row>
    <row r="4475" spans="1:20" ht="15.75" customHeight="1" x14ac:dyDescent="0.35">
      <c r="A4475">
        <v>4468</v>
      </c>
      <c r="B4475" s="76">
        <v>44257.656388888892</v>
      </c>
      <c r="C4475" s="1" t="s">
        <v>14151</v>
      </c>
      <c r="D4475" s="76">
        <v>44257.657569444447</v>
      </c>
      <c r="E4475" s="1" t="s">
        <v>14152</v>
      </c>
      <c r="F4475" s="1" t="s">
        <v>14153</v>
      </c>
      <c r="G4475" s="1" t="s">
        <v>123</v>
      </c>
      <c r="H4475" s="1" t="s">
        <v>124</v>
      </c>
      <c r="I4475" s="1" t="s">
        <v>125</v>
      </c>
      <c r="J4475" s="1" t="s">
        <v>14147</v>
      </c>
      <c r="K4475" s="1" t="s">
        <v>14147</v>
      </c>
      <c r="L4475">
        <f>ROUNDUP(IF(B4475&gt;$D$4,0,($D$4-B4475+1)/365),0)</f>
        <v>0</v>
      </c>
      <c r="M4475">
        <f>ROUNDUP(IF(B4475&gt;$D$5,0,($D$5-B4475+1)/365),0)</f>
        <v>0</v>
      </c>
      <c r="N4475" s="28">
        <f>IF(OR(L4475=1,M4475=1),IF(B4475+364&lt;=$D$5,(B4475+364-$D$4+1)/365,IF(B4475&gt;$D$4,($D$5-B4475+1)/365,$D$6/365)),0)</f>
        <v>0</v>
      </c>
      <c r="O4475" s="28">
        <f>'Data &amp; Parameter'!$E$16*'Data &amp; Parameter'!$E$17*('Data &amp; Parameter'!$E$18+'Data &amp; Parameter'!$E$19)*'Data &amp; Parameter'!$E$20*'Data &amp; Parameter'!$E$37*N4475</f>
        <v>0</v>
      </c>
      <c r="P4475">
        <f>ROUNDUP(IF(D4475&gt;$D$4,0,($D$4-D4475+1)/365),0)</f>
        <v>0</v>
      </c>
      <c r="Q4475">
        <f>ROUNDUP(IF(D4475&gt;$D$5,0,($D$5-D4475+1)/365),0)</f>
        <v>0</v>
      </c>
      <c r="R4475" s="28">
        <f>IF(OR(P4475=1,Q4475=1),IF(D4475+364&lt;=$D$5,(D4475+364-$D$4+1)/365,IF(D4475&gt;$D$4,($D$5-D4475+1)/365,$D$6/365)),0)</f>
        <v>0</v>
      </c>
      <c r="S4475" s="28">
        <f>'Data &amp; Parameter'!$E$16*'Data &amp; Parameter'!$E$17*('Data &amp; Parameter'!$E$18+'Data &amp; Parameter'!$E$19)*'Data &amp; Parameter'!$E$20*'Data &amp; Parameter'!$E$37*R4475</f>
        <v>0</v>
      </c>
      <c r="T4475" s="28">
        <f t="shared" si="69"/>
        <v>0</v>
      </c>
    </row>
    <row r="4476" spans="1:20" ht="15.75" customHeight="1" x14ac:dyDescent="0.35">
      <c r="A4476">
        <v>4469</v>
      </c>
      <c r="B4476" s="76">
        <v>44257.660474537042</v>
      </c>
      <c r="C4476" s="1" t="s">
        <v>14154</v>
      </c>
      <c r="D4476" s="76">
        <v>44257.661423611113</v>
      </c>
      <c r="E4476" s="1" t="s">
        <v>14155</v>
      </c>
      <c r="F4476" s="1" t="s">
        <v>14156</v>
      </c>
      <c r="G4476" s="1" t="s">
        <v>123</v>
      </c>
      <c r="H4476" s="1" t="s">
        <v>124</v>
      </c>
      <c r="I4476" s="1" t="s">
        <v>125</v>
      </c>
      <c r="J4476" s="1" t="s">
        <v>11366</v>
      </c>
      <c r="K4476" s="1" t="s">
        <v>11694</v>
      </c>
      <c r="L4476">
        <f>ROUNDUP(IF(B4476&gt;$D$4,0,($D$4-B4476+1)/365),0)</f>
        <v>0</v>
      </c>
      <c r="M4476">
        <f>ROUNDUP(IF(B4476&gt;$D$5,0,($D$5-B4476+1)/365),0)</f>
        <v>0</v>
      </c>
      <c r="N4476" s="28">
        <f>IF(OR(L4476=1,M4476=1),IF(B4476+364&lt;=$D$5,(B4476+364-$D$4+1)/365,IF(B4476&gt;$D$4,($D$5-B4476+1)/365,$D$6/365)),0)</f>
        <v>0</v>
      </c>
      <c r="O4476" s="28">
        <f>'Data &amp; Parameter'!$E$16*'Data &amp; Parameter'!$E$17*('Data &amp; Parameter'!$E$18+'Data &amp; Parameter'!$E$19)*'Data &amp; Parameter'!$E$20*'Data &amp; Parameter'!$E$37*N4476</f>
        <v>0</v>
      </c>
      <c r="P4476">
        <f>ROUNDUP(IF(D4476&gt;$D$4,0,($D$4-D4476+1)/365),0)</f>
        <v>0</v>
      </c>
      <c r="Q4476">
        <f>ROUNDUP(IF(D4476&gt;$D$5,0,($D$5-D4476+1)/365),0)</f>
        <v>0</v>
      </c>
      <c r="R4476" s="28">
        <f>IF(OR(P4476=1,Q4476=1),IF(D4476+364&lt;=$D$5,(D4476+364-$D$4+1)/365,IF(D4476&gt;$D$4,($D$5-D4476+1)/365,$D$6/365)),0)</f>
        <v>0</v>
      </c>
      <c r="S4476" s="28">
        <f>'Data &amp; Parameter'!$E$16*'Data &amp; Parameter'!$E$17*('Data &amp; Parameter'!$E$18+'Data &amp; Parameter'!$E$19)*'Data &amp; Parameter'!$E$20*'Data &amp; Parameter'!$E$37*R4476</f>
        <v>0</v>
      </c>
      <c r="T4476" s="28">
        <f t="shared" si="69"/>
        <v>0</v>
      </c>
    </row>
    <row r="4477" spans="1:20" ht="15.75" customHeight="1" x14ac:dyDescent="0.35">
      <c r="A4477">
        <v>4470</v>
      </c>
      <c r="B4477" s="76">
        <v>44257.663321759261</v>
      </c>
      <c r="C4477" s="1" t="s">
        <v>14157</v>
      </c>
      <c r="D4477" s="76">
        <v>44257.664456018523</v>
      </c>
      <c r="E4477" s="1" t="s">
        <v>14158</v>
      </c>
      <c r="F4477" s="1" t="s">
        <v>14159</v>
      </c>
      <c r="G4477" s="1" t="s">
        <v>123</v>
      </c>
      <c r="H4477" s="1" t="s">
        <v>124</v>
      </c>
      <c r="I4477" s="1" t="s">
        <v>125</v>
      </c>
      <c r="J4477" s="1" t="s">
        <v>11694</v>
      </c>
      <c r="K4477" s="1" t="s">
        <v>11694</v>
      </c>
      <c r="L4477">
        <f>ROUNDUP(IF(B4477&gt;$D$4,0,($D$4-B4477+1)/365),0)</f>
        <v>0</v>
      </c>
      <c r="M4477">
        <f>ROUNDUP(IF(B4477&gt;$D$5,0,($D$5-B4477+1)/365),0)</f>
        <v>0</v>
      </c>
      <c r="N4477" s="28">
        <f>IF(OR(L4477=1,M4477=1),IF(B4477+364&lt;=$D$5,(B4477+364-$D$4+1)/365,IF(B4477&gt;$D$4,($D$5-B4477+1)/365,$D$6/365)),0)</f>
        <v>0</v>
      </c>
      <c r="O4477" s="28">
        <f>'Data &amp; Parameter'!$E$16*'Data &amp; Parameter'!$E$17*('Data &amp; Parameter'!$E$18+'Data &amp; Parameter'!$E$19)*'Data &amp; Parameter'!$E$20*'Data &amp; Parameter'!$E$37*N4477</f>
        <v>0</v>
      </c>
      <c r="P4477">
        <f>ROUNDUP(IF(D4477&gt;$D$4,0,($D$4-D4477+1)/365),0)</f>
        <v>0</v>
      </c>
      <c r="Q4477">
        <f>ROUNDUP(IF(D4477&gt;$D$5,0,($D$5-D4477+1)/365),0)</f>
        <v>0</v>
      </c>
      <c r="R4477" s="28">
        <f>IF(OR(P4477=1,Q4477=1),IF(D4477+364&lt;=$D$5,(D4477+364-$D$4+1)/365,IF(D4477&gt;$D$4,($D$5-D4477+1)/365,$D$6/365)),0)</f>
        <v>0</v>
      </c>
      <c r="S4477" s="28">
        <f>'Data &amp; Parameter'!$E$16*'Data &amp; Parameter'!$E$17*('Data &amp; Parameter'!$E$18+'Data &amp; Parameter'!$E$19)*'Data &amp; Parameter'!$E$20*'Data &amp; Parameter'!$E$37*R4477</f>
        <v>0</v>
      </c>
      <c r="T4477" s="28">
        <f t="shared" si="69"/>
        <v>0</v>
      </c>
    </row>
    <row r="4478" spans="1:20" ht="15.75" customHeight="1" x14ac:dyDescent="0.35">
      <c r="A4478">
        <v>4471</v>
      </c>
      <c r="B4478" s="76">
        <v>44257.66407407407</v>
      </c>
      <c r="C4478" s="1" t="s">
        <v>14160</v>
      </c>
      <c r="D4478" s="76">
        <v>44257.664942129632</v>
      </c>
      <c r="E4478" s="1" t="s">
        <v>14161</v>
      </c>
      <c r="F4478" s="1" t="s">
        <v>14162</v>
      </c>
      <c r="G4478" s="1" t="s">
        <v>123</v>
      </c>
      <c r="H4478" s="1" t="s">
        <v>124</v>
      </c>
      <c r="I4478" s="1" t="s">
        <v>125</v>
      </c>
      <c r="J4478" s="1" t="s">
        <v>11366</v>
      </c>
      <c r="K4478" s="1" t="s">
        <v>11694</v>
      </c>
      <c r="L4478">
        <f>ROUNDUP(IF(B4478&gt;$D$4,0,($D$4-B4478+1)/365),0)</f>
        <v>0</v>
      </c>
      <c r="M4478">
        <f>ROUNDUP(IF(B4478&gt;$D$5,0,($D$5-B4478+1)/365),0)</f>
        <v>0</v>
      </c>
      <c r="N4478" s="28">
        <f>IF(OR(L4478=1,M4478=1),IF(B4478+364&lt;=$D$5,(B4478+364-$D$4+1)/365,IF(B4478&gt;$D$4,($D$5-B4478+1)/365,$D$6/365)),0)</f>
        <v>0</v>
      </c>
      <c r="O4478" s="28">
        <f>'Data &amp; Parameter'!$E$16*'Data &amp; Parameter'!$E$17*('Data &amp; Parameter'!$E$18+'Data &amp; Parameter'!$E$19)*'Data &amp; Parameter'!$E$20*'Data &amp; Parameter'!$E$37*N4478</f>
        <v>0</v>
      </c>
      <c r="P4478">
        <f>ROUNDUP(IF(D4478&gt;$D$4,0,($D$4-D4478+1)/365),0)</f>
        <v>0</v>
      </c>
      <c r="Q4478">
        <f>ROUNDUP(IF(D4478&gt;$D$5,0,($D$5-D4478+1)/365),0)</f>
        <v>0</v>
      </c>
      <c r="R4478" s="28">
        <f>IF(OR(P4478=1,Q4478=1),IF(D4478+364&lt;=$D$5,(D4478+364-$D$4+1)/365,IF(D4478&gt;$D$4,($D$5-D4478+1)/365,$D$6/365)),0)</f>
        <v>0</v>
      </c>
      <c r="S4478" s="28">
        <f>'Data &amp; Parameter'!$E$16*'Data &amp; Parameter'!$E$17*('Data &amp; Parameter'!$E$18+'Data &amp; Parameter'!$E$19)*'Data &amp; Parameter'!$E$20*'Data &amp; Parameter'!$E$37*R4478</f>
        <v>0</v>
      </c>
      <c r="T4478" s="28">
        <f t="shared" si="69"/>
        <v>0</v>
      </c>
    </row>
    <row r="4479" spans="1:20" ht="15.75" customHeight="1" x14ac:dyDescent="0.35">
      <c r="A4479">
        <v>4472</v>
      </c>
      <c r="B4479" s="76">
        <v>44257.668206018519</v>
      </c>
      <c r="C4479" s="1" t="s">
        <v>14163</v>
      </c>
      <c r="D4479" s="76">
        <v>44257.669560185182</v>
      </c>
      <c r="E4479" s="1" t="s">
        <v>14164</v>
      </c>
      <c r="F4479" s="1" t="s">
        <v>14165</v>
      </c>
      <c r="G4479" s="1" t="s">
        <v>123</v>
      </c>
      <c r="H4479" s="1" t="s">
        <v>124</v>
      </c>
      <c r="I4479" s="1" t="s">
        <v>125</v>
      </c>
      <c r="J4479" s="1" t="s">
        <v>11366</v>
      </c>
      <c r="K4479" s="1" t="s">
        <v>11694</v>
      </c>
      <c r="L4479">
        <f>ROUNDUP(IF(B4479&gt;$D$4,0,($D$4-B4479+1)/365),0)</f>
        <v>0</v>
      </c>
      <c r="M4479">
        <f>ROUNDUP(IF(B4479&gt;$D$5,0,($D$5-B4479+1)/365),0)</f>
        <v>0</v>
      </c>
      <c r="N4479" s="28">
        <f>IF(OR(L4479=1,M4479=1),IF(B4479+364&lt;=$D$5,(B4479+364-$D$4+1)/365,IF(B4479&gt;$D$4,($D$5-B4479+1)/365,$D$6/365)),0)</f>
        <v>0</v>
      </c>
      <c r="O4479" s="28">
        <f>'Data &amp; Parameter'!$E$16*'Data &amp; Parameter'!$E$17*('Data &amp; Parameter'!$E$18+'Data &amp; Parameter'!$E$19)*'Data &amp; Parameter'!$E$20*'Data &amp; Parameter'!$E$37*N4479</f>
        <v>0</v>
      </c>
      <c r="P4479">
        <f>ROUNDUP(IF(D4479&gt;$D$4,0,($D$4-D4479+1)/365),0)</f>
        <v>0</v>
      </c>
      <c r="Q4479">
        <f>ROUNDUP(IF(D4479&gt;$D$5,0,($D$5-D4479+1)/365),0)</f>
        <v>0</v>
      </c>
      <c r="R4479" s="28">
        <f>IF(OR(P4479=1,Q4479=1),IF(D4479+364&lt;=$D$5,(D4479+364-$D$4+1)/365,IF(D4479&gt;$D$4,($D$5-D4479+1)/365,$D$6/365)),0)</f>
        <v>0</v>
      </c>
      <c r="S4479" s="28">
        <f>'Data &amp; Parameter'!$E$16*'Data &amp; Parameter'!$E$17*('Data &amp; Parameter'!$E$18+'Data &amp; Parameter'!$E$19)*'Data &amp; Parameter'!$E$20*'Data &amp; Parameter'!$E$37*R4479</f>
        <v>0</v>
      </c>
      <c r="T4479" s="28">
        <f t="shared" si="69"/>
        <v>0</v>
      </c>
    </row>
    <row r="4480" spans="1:20" ht="15.75" customHeight="1" x14ac:dyDescent="0.35">
      <c r="A4480">
        <v>4473</v>
      </c>
      <c r="B4480" s="76">
        <v>44257.668923611112</v>
      </c>
      <c r="C4480" s="1" t="s">
        <v>14166</v>
      </c>
      <c r="D4480" s="76">
        <v>44257.669537037036</v>
      </c>
      <c r="E4480" s="1" t="s">
        <v>14167</v>
      </c>
      <c r="F4480" s="1" t="s">
        <v>14168</v>
      </c>
      <c r="G4480" s="1" t="s">
        <v>123</v>
      </c>
      <c r="H4480" s="1" t="s">
        <v>124</v>
      </c>
      <c r="I4480" s="1" t="s">
        <v>125</v>
      </c>
      <c r="J4480" s="1" t="s">
        <v>14169</v>
      </c>
      <c r="K4480" s="1" t="s">
        <v>11694</v>
      </c>
      <c r="L4480">
        <f>ROUNDUP(IF(B4480&gt;$D$4,0,($D$4-B4480+1)/365),0)</f>
        <v>0</v>
      </c>
      <c r="M4480">
        <f>ROUNDUP(IF(B4480&gt;$D$5,0,($D$5-B4480+1)/365),0)</f>
        <v>0</v>
      </c>
      <c r="N4480" s="28">
        <f>IF(OR(L4480=1,M4480=1),IF(B4480+364&lt;=$D$5,(B4480+364-$D$4+1)/365,IF(B4480&gt;$D$4,($D$5-B4480+1)/365,$D$6/365)),0)</f>
        <v>0</v>
      </c>
      <c r="O4480" s="28">
        <f>'Data &amp; Parameter'!$E$16*'Data &amp; Parameter'!$E$17*('Data &amp; Parameter'!$E$18+'Data &amp; Parameter'!$E$19)*'Data &amp; Parameter'!$E$20*'Data &amp; Parameter'!$E$37*N4480</f>
        <v>0</v>
      </c>
      <c r="P4480">
        <f>ROUNDUP(IF(D4480&gt;$D$4,0,($D$4-D4480+1)/365),0)</f>
        <v>0</v>
      </c>
      <c r="Q4480">
        <f>ROUNDUP(IF(D4480&gt;$D$5,0,($D$5-D4480+1)/365),0)</f>
        <v>0</v>
      </c>
      <c r="R4480" s="28">
        <f>IF(OR(P4480=1,Q4480=1),IF(D4480+364&lt;=$D$5,(D4480+364-$D$4+1)/365,IF(D4480&gt;$D$4,($D$5-D4480+1)/365,$D$6/365)),0)</f>
        <v>0</v>
      </c>
      <c r="S4480" s="28">
        <f>'Data &amp; Parameter'!$E$16*'Data &amp; Parameter'!$E$17*('Data &amp; Parameter'!$E$18+'Data &amp; Parameter'!$E$19)*'Data &amp; Parameter'!$E$20*'Data &amp; Parameter'!$E$37*R4480</f>
        <v>0</v>
      </c>
      <c r="T4480" s="28">
        <f t="shared" si="69"/>
        <v>0</v>
      </c>
    </row>
    <row r="4481" spans="1:20" ht="15.75" customHeight="1" x14ac:dyDescent="0.35">
      <c r="A4481">
        <v>4474</v>
      </c>
      <c r="B4481" s="76">
        <v>44257.671354166669</v>
      </c>
      <c r="C4481" s="1" t="s">
        <v>14170</v>
      </c>
      <c r="D4481" s="76">
        <v>44257.672164351854</v>
      </c>
      <c r="E4481" s="1" t="s">
        <v>14171</v>
      </c>
      <c r="F4481" s="1" t="s">
        <v>14172</v>
      </c>
      <c r="G4481" s="1" t="s">
        <v>123</v>
      </c>
      <c r="H4481" s="1" t="s">
        <v>124</v>
      </c>
      <c r="I4481" s="1" t="s">
        <v>125</v>
      </c>
      <c r="J4481" s="1" t="s">
        <v>11694</v>
      </c>
      <c r="K4481" s="1" t="s">
        <v>11694</v>
      </c>
      <c r="L4481">
        <f>ROUNDUP(IF(B4481&gt;$D$4,0,($D$4-B4481+1)/365),0)</f>
        <v>0</v>
      </c>
      <c r="M4481">
        <f>ROUNDUP(IF(B4481&gt;$D$5,0,($D$5-B4481+1)/365),0)</f>
        <v>0</v>
      </c>
      <c r="N4481" s="28">
        <f>IF(OR(L4481=1,M4481=1),IF(B4481+364&lt;=$D$5,(B4481+364-$D$4+1)/365,IF(B4481&gt;$D$4,($D$5-B4481+1)/365,$D$6/365)),0)</f>
        <v>0</v>
      </c>
      <c r="O4481" s="28">
        <f>'Data &amp; Parameter'!$E$16*'Data &amp; Parameter'!$E$17*('Data &amp; Parameter'!$E$18+'Data &amp; Parameter'!$E$19)*'Data &amp; Parameter'!$E$20*'Data &amp; Parameter'!$E$37*N4481</f>
        <v>0</v>
      </c>
      <c r="P4481">
        <f>ROUNDUP(IF(D4481&gt;$D$4,0,($D$4-D4481+1)/365),0)</f>
        <v>0</v>
      </c>
      <c r="Q4481">
        <f>ROUNDUP(IF(D4481&gt;$D$5,0,($D$5-D4481+1)/365),0)</f>
        <v>0</v>
      </c>
      <c r="R4481" s="28">
        <f>IF(OR(P4481=1,Q4481=1),IF(D4481+364&lt;=$D$5,(D4481+364-$D$4+1)/365,IF(D4481&gt;$D$4,($D$5-D4481+1)/365,$D$6/365)),0)</f>
        <v>0</v>
      </c>
      <c r="S4481" s="28">
        <f>'Data &amp; Parameter'!$E$16*'Data &amp; Parameter'!$E$17*('Data &amp; Parameter'!$E$18+'Data &amp; Parameter'!$E$19)*'Data &amp; Parameter'!$E$20*'Data &amp; Parameter'!$E$37*R4481</f>
        <v>0</v>
      </c>
      <c r="T4481" s="28">
        <f t="shared" si="69"/>
        <v>0</v>
      </c>
    </row>
    <row r="4482" spans="1:20" ht="15.75" customHeight="1" x14ac:dyDescent="0.35">
      <c r="A4482">
        <v>4475</v>
      </c>
      <c r="B4482" s="76">
        <v>44257.674363425926</v>
      </c>
      <c r="C4482" s="1" t="s">
        <v>14173</v>
      </c>
      <c r="D4482" s="76">
        <v>44257.675023148149</v>
      </c>
      <c r="E4482" s="1" t="s">
        <v>14174</v>
      </c>
      <c r="F4482" s="1" t="s">
        <v>14175</v>
      </c>
      <c r="G4482" s="1" t="s">
        <v>123</v>
      </c>
      <c r="H4482" s="1" t="s">
        <v>124</v>
      </c>
      <c r="I4482" s="1" t="s">
        <v>125</v>
      </c>
      <c r="J4482" s="1" t="s">
        <v>11694</v>
      </c>
      <c r="K4482" s="1" t="s">
        <v>11694</v>
      </c>
      <c r="L4482">
        <f>ROUNDUP(IF(B4482&gt;$D$4,0,($D$4-B4482+1)/365),0)</f>
        <v>0</v>
      </c>
      <c r="M4482">
        <f>ROUNDUP(IF(B4482&gt;$D$5,0,($D$5-B4482+1)/365),0)</f>
        <v>0</v>
      </c>
      <c r="N4482" s="28">
        <f>IF(OR(L4482=1,M4482=1),IF(B4482+364&lt;=$D$5,(B4482+364-$D$4+1)/365,IF(B4482&gt;$D$4,($D$5-B4482+1)/365,$D$6/365)),0)</f>
        <v>0</v>
      </c>
      <c r="O4482" s="28">
        <f>'Data &amp; Parameter'!$E$16*'Data &amp; Parameter'!$E$17*('Data &amp; Parameter'!$E$18+'Data &amp; Parameter'!$E$19)*'Data &amp; Parameter'!$E$20*'Data &amp; Parameter'!$E$37*N4482</f>
        <v>0</v>
      </c>
      <c r="P4482">
        <f>ROUNDUP(IF(D4482&gt;$D$4,0,($D$4-D4482+1)/365),0)</f>
        <v>0</v>
      </c>
      <c r="Q4482">
        <f>ROUNDUP(IF(D4482&gt;$D$5,0,($D$5-D4482+1)/365),0)</f>
        <v>0</v>
      </c>
      <c r="R4482" s="28">
        <f>IF(OR(P4482=1,Q4482=1),IF(D4482+364&lt;=$D$5,(D4482+364-$D$4+1)/365,IF(D4482&gt;$D$4,($D$5-D4482+1)/365,$D$6/365)),0)</f>
        <v>0</v>
      </c>
      <c r="S4482" s="28">
        <f>'Data &amp; Parameter'!$E$16*'Data &amp; Parameter'!$E$17*('Data &amp; Parameter'!$E$18+'Data &amp; Parameter'!$E$19)*'Data &amp; Parameter'!$E$20*'Data &amp; Parameter'!$E$37*R4482</f>
        <v>0</v>
      </c>
      <c r="T4482" s="28">
        <f t="shared" si="69"/>
        <v>0</v>
      </c>
    </row>
    <row r="4483" spans="1:20" ht="15.75" customHeight="1" x14ac:dyDescent="0.35">
      <c r="A4483">
        <v>4476</v>
      </c>
      <c r="B4483" s="76">
        <v>44258.375543981485</v>
      </c>
      <c r="C4483" s="1" t="s">
        <v>14176</v>
      </c>
      <c r="D4483" s="76">
        <v>44258.376967592594</v>
      </c>
      <c r="E4483" s="1" t="s">
        <v>14177</v>
      </c>
      <c r="F4483" s="1" t="s">
        <v>14178</v>
      </c>
      <c r="G4483" s="1" t="s">
        <v>123</v>
      </c>
      <c r="H4483" s="1" t="s">
        <v>124</v>
      </c>
      <c r="I4483" s="1" t="s">
        <v>125</v>
      </c>
      <c r="J4483" s="1" t="s">
        <v>13781</v>
      </c>
      <c r="K4483" s="1" t="s">
        <v>13802</v>
      </c>
      <c r="L4483">
        <f>ROUNDUP(IF(B4483&gt;$D$4,0,($D$4-B4483+1)/365),0)</f>
        <v>0</v>
      </c>
      <c r="M4483">
        <f>ROUNDUP(IF(B4483&gt;$D$5,0,($D$5-B4483+1)/365),0)</f>
        <v>0</v>
      </c>
      <c r="N4483" s="28">
        <f>IF(OR(L4483=1,M4483=1),IF(B4483+364&lt;=$D$5,(B4483+364-$D$4+1)/365,IF(B4483&gt;$D$4,($D$5-B4483+1)/365,$D$6/365)),0)</f>
        <v>0</v>
      </c>
      <c r="O4483" s="28">
        <f>'Data &amp; Parameter'!$E$16*'Data &amp; Parameter'!$E$17*('Data &amp; Parameter'!$E$18+'Data &amp; Parameter'!$E$19)*'Data &amp; Parameter'!$E$20*'Data &amp; Parameter'!$E$37*N4483</f>
        <v>0</v>
      </c>
      <c r="P4483">
        <f>ROUNDUP(IF(D4483&gt;$D$4,0,($D$4-D4483+1)/365),0)</f>
        <v>0</v>
      </c>
      <c r="Q4483">
        <f>ROUNDUP(IF(D4483&gt;$D$5,0,($D$5-D4483+1)/365),0)</f>
        <v>0</v>
      </c>
      <c r="R4483" s="28">
        <f>IF(OR(P4483=1,Q4483=1),IF(D4483+364&lt;=$D$5,(D4483+364-$D$4+1)/365,IF(D4483&gt;$D$4,($D$5-D4483+1)/365,$D$6/365)),0)</f>
        <v>0</v>
      </c>
      <c r="S4483" s="28">
        <f>'Data &amp; Parameter'!$E$16*'Data &amp; Parameter'!$E$17*('Data &amp; Parameter'!$E$18+'Data &amp; Parameter'!$E$19)*'Data &amp; Parameter'!$E$20*'Data &amp; Parameter'!$E$37*R4483</f>
        <v>0</v>
      </c>
      <c r="T4483" s="28">
        <f t="shared" si="69"/>
        <v>0</v>
      </c>
    </row>
    <row r="4484" spans="1:20" ht="15.75" customHeight="1" x14ac:dyDescent="0.35">
      <c r="A4484">
        <v>4477</v>
      </c>
      <c r="B4484" s="76">
        <v>44258.376261574071</v>
      </c>
      <c r="C4484" s="1" t="s">
        <v>14179</v>
      </c>
      <c r="D4484" s="76">
        <v>44258.378437499996</v>
      </c>
      <c r="E4484" s="1" t="s">
        <v>14180</v>
      </c>
      <c r="F4484" s="1" t="s">
        <v>14181</v>
      </c>
      <c r="G4484" s="1" t="s">
        <v>123</v>
      </c>
      <c r="H4484" s="1" t="s">
        <v>124</v>
      </c>
      <c r="I4484" s="1" t="s">
        <v>125</v>
      </c>
      <c r="J4484" s="1" t="s">
        <v>13781</v>
      </c>
      <c r="K4484" s="1" t="s">
        <v>13781</v>
      </c>
      <c r="L4484">
        <f>ROUNDUP(IF(B4484&gt;$D$4,0,($D$4-B4484+1)/365),0)</f>
        <v>0</v>
      </c>
      <c r="M4484">
        <f>ROUNDUP(IF(B4484&gt;$D$5,0,($D$5-B4484+1)/365),0)</f>
        <v>0</v>
      </c>
      <c r="N4484" s="28">
        <f>IF(OR(L4484=1,M4484=1),IF(B4484+364&lt;=$D$5,(B4484+364-$D$4+1)/365,IF(B4484&gt;$D$4,($D$5-B4484+1)/365,$D$6/365)),0)</f>
        <v>0</v>
      </c>
      <c r="O4484" s="28">
        <f>'Data &amp; Parameter'!$E$16*'Data &amp; Parameter'!$E$17*('Data &amp; Parameter'!$E$18+'Data &amp; Parameter'!$E$19)*'Data &amp; Parameter'!$E$20*'Data &amp; Parameter'!$E$37*N4484</f>
        <v>0</v>
      </c>
      <c r="P4484">
        <f>ROUNDUP(IF(D4484&gt;$D$4,0,($D$4-D4484+1)/365),0)</f>
        <v>0</v>
      </c>
      <c r="Q4484">
        <f>ROUNDUP(IF(D4484&gt;$D$5,0,($D$5-D4484+1)/365),0)</f>
        <v>0</v>
      </c>
      <c r="R4484" s="28">
        <f>IF(OR(P4484=1,Q4484=1),IF(D4484+364&lt;=$D$5,(D4484+364-$D$4+1)/365,IF(D4484&gt;$D$4,($D$5-D4484+1)/365,$D$6/365)),0)</f>
        <v>0</v>
      </c>
      <c r="S4484" s="28">
        <f>'Data &amp; Parameter'!$E$16*'Data &amp; Parameter'!$E$17*('Data &amp; Parameter'!$E$18+'Data &amp; Parameter'!$E$19)*'Data &amp; Parameter'!$E$20*'Data &amp; Parameter'!$E$37*R4484</f>
        <v>0</v>
      </c>
      <c r="T4484" s="28">
        <f t="shared" si="69"/>
        <v>0</v>
      </c>
    </row>
    <row r="4485" spans="1:20" ht="15.75" customHeight="1" x14ac:dyDescent="0.35">
      <c r="A4485">
        <v>4478</v>
      </c>
      <c r="B4485" s="76">
        <v>44258.38071759259</v>
      </c>
      <c r="C4485" s="1" t="s">
        <v>14182</v>
      </c>
      <c r="D4485" s="76">
        <v>44258.381678240738</v>
      </c>
      <c r="E4485" s="1" t="s">
        <v>14183</v>
      </c>
      <c r="F4485" s="1" t="s">
        <v>14184</v>
      </c>
      <c r="G4485" s="1" t="s">
        <v>123</v>
      </c>
      <c r="H4485" s="1" t="s">
        <v>124</v>
      </c>
      <c r="I4485" s="1" t="s">
        <v>125</v>
      </c>
      <c r="J4485" s="1" t="s">
        <v>14185</v>
      </c>
      <c r="K4485" s="1" t="s">
        <v>13781</v>
      </c>
      <c r="L4485">
        <f>ROUNDUP(IF(B4485&gt;$D$4,0,($D$4-B4485+1)/365),0)</f>
        <v>0</v>
      </c>
      <c r="M4485">
        <f>ROUNDUP(IF(B4485&gt;$D$5,0,($D$5-B4485+1)/365),0)</f>
        <v>0</v>
      </c>
      <c r="N4485" s="28">
        <f>IF(OR(L4485=1,M4485=1),IF(B4485+364&lt;=$D$5,(B4485+364-$D$4+1)/365,IF(B4485&gt;$D$4,($D$5-B4485+1)/365,$D$6/365)),0)</f>
        <v>0</v>
      </c>
      <c r="O4485" s="28">
        <f>'Data &amp; Parameter'!$E$16*'Data &amp; Parameter'!$E$17*('Data &amp; Parameter'!$E$18+'Data &amp; Parameter'!$E$19)*'Data &amp; Parameter'!$E$20*'Data &amp; Parameter'!$E$37*N4485</f>
        <v>0</v>
      </c>
      <c r="P4485">
        <f>ROUNDUP(IF(D4485&gt;$D$4,0,($D$4-D4485+1)/365),0)</f>
        <v>0</v>
      </c>
      <c r="Q4485">
        <f>ROUNDUP(IF(D4485&gt;$D$5,0,($D$5-D4485+1)/365),0)</f>
        <v>0</v>
      </c>
      <c r="R4485" s="28">
        <f>IF(OR(P4485=1,Q4485=1),IF(D4485+364&lt;=$D$5,(D4485+364-$D$4+1)/365,IF(D4485&gt;$D$4,($D$5-D4485+1)/365,$D$6/365)),0)</f>
        <v>0</v>
      </c>
      <c r="S4485" s="28">
        <f>'Data &amp; Parameter'!$E$16*'Data &amp; Parameter'!$E$17*('Data &amp; Parameter'!$E$18+'Data &amp; Parameter'!$E$19)*'Data &amp; Parameter'!$E$20*'Data &amp; Parameter'!$E$37*R4485</f>
        <v>0</v>
      </c>
      <c r="T4485" s="28">
        <f t="shared" si="69"/>
        <v>0</v>
      </c>
    </row>
    <row r="4486" spans="1:20" ht="15.75" customHeight="1" x14ac:dyDescent="0.35">
      <c r="A4486">
        <v>4479</v>
      </c>
      <c r="B4486" s="76">
        <v>44258.38181712963</v>
      </c>
      <c r="C4486" s="1" t="s">
        <v>14186</v>
      </c>
      <c r="D4486" s="76">
        <v>44258.382523148146</v>
      </c>
      <c r="E4486" s="1" t="s">
        <v>14187</v>
      </c>
      <c r="F4486" s="1" t="s">
        <v>14188</v>
      </c>
      <c r="G4486" s="1" t="s">
        <v>123</v>
      </c>
      <c r="H4486" s="1" t="s">
        <v>124</v>
      </c>
      <c r="I4486" s="1" t="s">
        <v>125</v>
      </c>
      <c r="J4486" s="1" t="s">
        <v>14189</v>
      </c>
      <c r="K4486" s="1" t="s">
        <v>14190</v>
      </c>
      <c r="L4486">
        <f>ROUNDUP(IF(B4486&gt;$D$4,0,($D$4-B4486+1)/365),0)</f>
        <v>0</v>
      </c>
      <c r="M4486">
        <f>ROUNDUP(IF(B4486&gt;$D$5,0,($D$5-B4486+1)/365),0)</f>
        <v>0</v>
      </c>
      <c r="N4486" s="28">
        <f>IF(OR(L4486=1,M4486=1),IF(B4486+364&lt;=$D$5,(B4486+364-$D$4+1)/365,IF(B4486&gt;$D$4,($D$5-B4486+1)/365,$D$6/365)),0)</f>
        <v>0</v>
      </c>
      <c r="O4486" s="28">
        <f>'Data &amp; Parameter'!$E$16*'Data &amp; Parameter'!$E$17*('Data &amp; Parameter'!$E$18+'Data &amp; Parameter'!$E$19)*'Data &amp; Parameter'!$E$20*'Data &amp; Parameter'!$E$37*N4486</f>
        <v>0</v>
      </c>
      <c r="P4486">
        <f>ROUNDUP(IF(D4486&gt;$D$4,0,($D$4-D4486+1)/365),0)</f>
        <v>0</v>
      </c>
      <c r="Q4486">
        <f>ROUNDUP(IF(D4486&gt;$D$5,0,($D$5-D4486+1)/365),0)</f>
        <v>0</v>
      </c>
      <c r="R4486" s="28">
        <f>IF(OR(P4486=1,Q4486=1),IF(D4486+364&lt;=$D$5,(D4486+364-$D$4+1)/365,IF(D4486&gt;$D$4,($D$5-D4486+1)/365,$D$6/365)),0)</f>
        <v>0</v>
      </c>
      <c r="S4486" s="28">
        <f>'Data &amp; Parameter'!$E$16*'Data &amp; Parameter'!$E$17*('Data &amp; Parameter'!$E$18+'Data &amp; Parameter'!$E$19)*'Data &amp; Parameter'!$E$20*'Data &amp; Parameter'!$E$37*R4486</f>
        <v>0</v>
      </c>
      <c r="T4486" s="28">
        <f t="shared" si="69"/>
        <v>0</v>
      </c>
    </row>
    <row r="4487" spans="1:20" ht="15.75" customHeight="1" x14ac:dyDescent="0.35">
      <c r="A4487">
        <v>4480</v>
      </c>
      <c r="B4487" s="76">
        <v>44258.385011574079</v>
      </c>
      <c r="C4487" s="1" t="s">
        <v>14191</v>
      </c>
      <c r="D4487" s="76">
        <v>44258.385682870372</v>
      </c>
      <c r="E4487" s="1" t="s">
        <v>14192</v>
      </c>
      <c r="F4487" s="1" t="s">
        <v>14193</v>
      </c>
      <c r="G4487" s="1" t="s">
        <v>123</v>
      </c>
      <c r="H4487" s="1" t="s">
        <v>124</v>
      </c>
      <c r="I4487" s="1" t="s">
        <v>125</v>
      </c>
      <c r="J4487" s="1" t="s">
        <v>13781</v>
      </c>
      <c r="K4487" s="1" t="s">
        <v>13884</v>
      </c>
      <c r="L4487">
        <f>ROUNDUP(IF(B4487&gt;$D$4,0,($D$4-B4487+1)/365),0)</f>
        <v>0</v>
      </c>
      <c r="M4487">
        <f>ROUNDUP(IF(B4487&gt;$D$5,0,($D$5-B4487+1)/365),0)</f>
        <v>0</v>
      </c>
      <c r="N4487" s="28">
        <f>IF(OR(L4487=1,M4487=1),IF(B4487+364&lt;=$D$5,(B4487+364-$D$4+1)/365,IF(B4487&gt;$D$4,($D$5-B4487+1)/365,$D$6/365)),0)</f>
        <v>0</v>
      </c>
      <c r="O4487" s="28">
        <f>'Data &amp; Parameter'!$E$16*'Data &amp; Parameter'!$E$17*('Data &amp; Parameter'!$E$18+'Data &amp; Parameter'!$E$19)*'Data &amp; Parameter'!$E$20*'Data &amp; Parameter'!$E$37*N4487</f>
        <v>0</v>
      </c>
      <c r="P4487">
        <f>ROUNDUP(IF(D4487&gt;$D$4,0,($D$4-D4487+1)/365),0)</f>
        <v>0</v>
      </c>
      <c r="Q4487">
        <f>ROUNDUP(IF(D4487&gt;$D$5,0,($D$5-D4487+1)/365),0)</f>
        <v>0</v>
      </c>
      <c r="R4487" s="28">
        <f>IF(OR(P4487=1,Q4487=1),IF(D4487+364&lt;=$D$5,(D4487+364-$D$4+1)/365,IF(D4487&gt;$D$4,($D$5-D4487+1)/365,$D$6/365)),0)</f>
        <v>0</v>
      </c>
      <c r="S4487" s="28">
        <f>'Data &amp; Parameter'!$E$16*'Data &amp; Parameter'!$E$17*('Data &amp; Parameter'!$E$18+'Data &amp; Parameter'!$E$19)*'Data &amp; Parameter'!$E$20*'Data &amp; Parameter'!$E$37*R4487</f>
        <v>0</v>
      </c>
      <c r="T4487" s="28">
        <f t="shared" si="69"/>
        <v>0</v>
      </c>
    </row>
    <row r="4488" spans="1:20" ht="15.75" customHeight="1" x14ac:dyDescent="0.35">
      <c r="A4488">
        <v>4481</v>
      </c>
      <c r="B4488" s="76">
        <v>44258.385266203702</v>
      </c>
      <c r="C4488" s="1" t="s">
        <v>14194</v>
      </c>
      <c r="D4488" s="76">
        <v>44258.385868055557</v>
      </c>
      <c r="E4488" s="1" t="s">
        <v>14195</v>
      </c>
      <c r="F4488" s="1" t="s">
        <v>14196</v>
      </c>
      <c r="G4488" s="1" t="s">
        <v>123</v>
      </c>
      <c r="H4488" s="1" t="s">
        <v>124</v>
      </c>
      <c r="I4488" s="1" t="s">
        <v>125</v>
      </c>
      <c r="J4488" s="1" t="s">
        <v>13781</v>
      </c>
      <c r="K4488" s="1" t="s">
        <v>13781</v>
      </c>
      <c r="L4488">
        <f>ROUNDUP(IF(B4488&gt;$D$4,0,($D$4-B4488+1)/365),0)</f>
        <v>0</v>
      </c>
      <c r="M4488">
        <f>ROUNDUP(IF(B4488&gt;$D$5,0,($D$5-B4488+1)/365),0)</f>
        <v>0</v>
      </c>
      <c r="N4488" s="28">
        <f>IF(OR(L4488=1,M4488=1),IF(B4488+364&lt;=$D$5,(B4488+364-$D$4+1)/365,IF(B4488&gt;$D$4,($D$5-B4488+1)/365,$D$6/365)),0)</f>
        <v>0</v>
      </c>
      <c r="O4488" s="28">
        <f>'Data &amp; Parameter'!$E$16*'Data &amp; Parameter'!$E$17*('Data &amp; Parameter'!$E$18+'Data &amp; Parameter'!$E$19)*'Data &amp; Parameter'!$E$20*'Data &amp; Parameter'!$E$37*N4488</f>
        <v>0</v>
      </c>
      <c r="P4488">
        <f>ROUNDUP(IF(D4488&gt;$D$4,0,($D$4-D4488+1)/365),0)</f>
        <v>0</v>
      </c>
      <c r="Q4488">
        <f>ROUNDUP(IF(D4488&gt;$D$5,0,($D$5-D4488+1)/365),0)</f>
        <v>0</v>
      </c>
      <c r="R4488" s="28">
        <f>IF(OR(P4488=1,Q4488=1),IF(D4488+364&lt;=$D$5,(D4488+364-$D$4+1)/365,IF(D4488&gt;$D$4,($D$5-D4488+1)/365,$D$6/365)),0)</f>
        <v>0</v>
      </c>
      <c r="S4488" s="28">
        <f>'Data &amp; Parameter'!$E$16*'Data &amp; Parameter'!$E$17*('Data &amp; Parameter'!$E$18+'Data &amp; Parameter'!$E$19)*'Data &amp; Parameter'!$E$20*'Data &amp; Parameter'!$E$37*R4488</f>
        <v>0</v>
      </c>
      <c r="T4488" s="28">
        <f t="shared" si="69"/>
        <v>0</v>
      </c>
    </row>
    <row r="4489" spans="1:20" ht="15.75" customHeight="1" x14ac:dyDescent="0.35">
      <c r="A4489">
        <v>4482</v>
      </c>
      <c r="B4489" s="76">
        <v>44258.388055555552</v>
      </c>
      <c r="C4489" s="1" t="s">
        <v>14197</v>
      </c>
      <c r="D4489" s="76">
        <v>44258.388923611114</v>
      </c>
      <c r="E4489" s="1" t="s">
        <v>14198</v>
      </c>
      <c r="F4489" s="1" t="s">
        <v>14199</v>
      </c>
      <c r="G4489" s="1" t="s">
        <v>123</v>
      </c>
      <c r="H4489" s="1" t="s">
        <v>124</v>
      </c>
      <c r="I4489" s="1" t="s">
        <v>125</v>
      </c>
      <c r="J4489" s="1" t="s">
        <v>14200</v>
      </c>
      <c r="K4489" s="1" t="s">
        <v>14200</v>
      </c>
      <c r="L4489">
        <f>ROUNDUP(IF(B4489&gt;$D$4,0,($D$4-B4489+1)/365),0)</f>
        <v>0</v>
      </c>
      <c r="M4489">
        <f>ROUNDUP(IF(B4489&gt;$D$5,0,($D$5-B4489+1)/365),0)</f>
        <v>0</v>
      </c>
      <c r="N4489" s="28">
        <f>IF(OR(L4489=1,M4489=1),IF(B4489+364&lt;=$D$5,(B4489+364-$D$4+1)/365,IF(B4489&gt;$D$4,($D$5-B4489+1)/365,$D$6/365)),0)</f>
        <v>0</v>
      </c>
      <c r="O4489" s="28">
        <f>'Data &amp; Parameter'!$E$16*'Data &amp; Parameter'!$E$17*('Data &amp; Parameter'!$E$18+'Data &amp; Parameter'!$E$19)*'Data &amp; Parameter'!$E$20*'Data &amp; Parameter'!$E$37*N4489</f>
        <v>0</v>
      </c>
      <c r="P4489">
        <f>ROUNDUP(IF(D4489&gt;$D$4,0,($D$4-D4489+1)/365),0)</f>
        <v>0</v>
      </c>
      <c r="Q4489">
        <f>ROUNDUP(IF(D4489&gt;$D$5,0,($D$5-D4489+1)/365),0)</f>
        <v>0</v>
      </c>
      <c r="R4489" s="28">
        <f>IF(OR(P4489=1,Q4489=1),IF(D4489+364&lt;=$D$5,(D4489+364-$D$4+1)/365,IF(D4489&gt;$D$4,($D$5-D4489+1)/365,$D$6/365)),0)</f>
        <v>0</v>
      </c>
      <c r="S4489" s="28">
        <f>'Data &amp; Parameter'!$E$16*'Data &amp; Parameter'!$E$17*('Data &amp; Parameter'!$E$18+'Data &amp; Parameter'!$E$19)*'Data &amp; Parameter'!$E$20*'Data &amp; Parameter'!$E$37*R4489</f>
        <v>0</v>
      </c>
      <c r="T4489" s="28">
        <f t="shared" ref="T4489:T4552" si="70">O4489+S4489</f>
        <v>0</v>
      </c>
    </row>
    <row r="4490" spans="1:20" ht="15.75" customHeight="1" x14ac:dyDescent="0.35">
      <c r="A4490">
        <v>4483</v>
      </c>
      <c r="B4490" s="76">
        <v>44258.389780092592</v>
      </c>
      <c r="C4490" s="1" t="s">
        <v>14201</v>
      </c>
      <c r="D4490" s="76">
        <v>44258.390509259261</v>
      </c>
      <c r="E4490" s="1" t="s">
        <v>14202</v>
      </c>
      <c r="F4490" s="1" t="s">
        <v>14203</v>
      </c>
      <c r="G4490" s="1" t="s">
        <v>123</v>
      </c>
      <c r="H4490" s="1" t="s">
        <v>124</v>
      </c>
      <c r="I4490" s="1" t="s">
        <v>125</v>
      </c>
      <c r="J4490" s="1" t="s">
        <v>14204</v>
      </c>
      <c r="K4490" s="1" t="s">
        <v>13781</v>
      </c>
      <c r="L4490">
        <f>ROUNDUP(IF(B4490&gt;$D$4,0,($D$4-B4490+1)/365),0)</f>
        <v>0</v>
      </c>
      <c r="M4490">
        <f>ROUNDUP(IF(B4490&gt;$D$5,0,($D$5-B4490+1)/365),0)</f>
        <v>0</v>
      </c>
      <c r="N4490" s="28">
        <f>IF(OR(L4490=1,M4490=1),IF(B4490+364&lt;=$D$5,(B4490+364-$D$4+1)/365,IF(B4490&gt;$D$4,($D$5-B4490+1)/365,$D$6/365)),0)</f>
        <v>0</v>
      </c>
      <c r="O4490" s="28">
        <f>'Data &amp; Parameter'!$E$16*'Data &amp; Parameter'!$E$17*('Data &amp; Parameter'!$E$18+'Data &amp; Parameter'!$E$19)*'Data &amp; Parameter'!$E$20*'Data &amp; Parameter'!$E$37*N4490</f>
        <v>0</v>
      </c>
      <c r="P4490">
        <f>ROUNDUP(IF(D4490&gt;$D$4,0,($D$4-D4490+1)/365),0)</f>
        <v>0</v>
      </c>
      <c r="Q4490">
        <f>ROUNDUP(IF(D4490&gt;$D$5,0,($D$5-D4490+1)/365),0)</f>
        <v>0</v>
      </c>
      <c r="R4490" s="28">
        <f>IF(OR(P4490=1,Q4490=1),IF(D4490+364&lt;=$D$5,(D4490+364-$D$4+1)/365,IF(D4490&gt;$D$4,($D$5-D4490+1)/365,$D$6/365)),0)</f>
        <v>0</v>
      </c>
      <c r="S4490" s="28">
        <f>'Data &amp; Parameter'!$E$16*'Data &amp; Parameter'!$E$17*('Data &amp; Parameter'!$E$18+'Data &amp; Parameter'!$E$19)*'Data &amp; Parameter'!$E$20*'Data &amp; Parameter'!$E$37*R4490</f>
        <v>0</v>
      </c>
      <c r="T4490" s="28">
        <f t="shared" si="70"/>
        <v>0</v>
      </c>
    </row>
    <row r="4491" spans="1:20" ht="15.75" customHeight="1" x14ac:dyDescent="0.35">
      <c r="A4491">
        <v>4484</v>
      </c>
      <c r="B4491" s="76">
        <v>44258.390694444446</v>
      </c>
      <c r="C4491" s="1" t="s">
        <v>14205</v>
      </c>
      <c r="D4491" s="76">
        <v>44258.393263888887</v>
      </c>
      <c r="E4491" s="1" t="s">
        <v>14206</v>
      </c>
      <c r="F4491" s="1" t="s">
        <v>14207</v>
      </c>
      <c r="G4491" s="1" t="s">
        <v>123</v>
      </c>
      <c r="H4491" s="1" t="s">
        <v>124</v>
      </c>
      <c r="I4491" s="1" t="s">
        <v>125</v>
      </c>
      <c r="J4491" s="1" t="s">
        <v>13781</v>
      </c>
      <c r="K4491" s="1" t="s">
        <v>13781</v>
      </c>
      <c r="L4491">
        <f>ROUNDUP(IF(B4491&gt;$D$4,0,($D$4-B4491+1)/365),0)</f>
        <v>0</v>
      </c>
      <c r="M4491">
        <f>ROUNDUP(IF(B4491&gt;$D$5,0,($D$5-B4491+1)/365),0)</f>
        <v>0</v>
      </c>
      <c r="N4491" s="28">
        <f>IF(OR(L4491=1,M4491=1),IF(B4491+364&lt;=$D$5,(B4491+364-$D$4+1)/365,IF(B4491&gt;$D$4,($D$5-B4491+1)/365,$D$6/365)),0)</f>
        <v>0</v>
      </c>
      <c r="O4491" s="28">
        <f>'Data &amp; Parameter'!$E$16*'Data &amp; Parameter'!$E$17*('Data &amp; Parameter'!$E$18+'Data &amp; Parameter'!$E$19)*'Data &amp; Parameter'!$E$20*'Data &amp; Parameter'!$E$37*N4491</f>
        <v>0</v>
      </c>
      <c r="P4491">
        <f>ROUNDUP(IF(D4491&gt;$D$4,0,($D$4-D4491+1)/365),0)</f>
        <v>0</v>
      </c>
      <c r="Q4491">
        <f>ROUNDUP(IF(D4491&gt;$D$5,0,($D$5-D4491+1)/365),0)</f>
        <v>0</v>
      </c>
      <c r="R4491" s="28">
        <f>IF(OR(P4491=1,Q4491=1),IF(D4491+364&lt;=$D$5,(D4491+364-$D$4+1)/365,IF(D4491&gt;$D$4,($D$5-D4491+1)/365,$D$6/365)),0)</f>
        <v>0</v>
      </c>
      <c r="S4491" s="28">
        <f>'Data &amp; Parameter'!$E$16*'Data &amp; Parameter'!$E$17*('Data &amp; Parameter'!$E$18+'Data &amp; Parameter'!$E$19)*'Data &amp; Parameter'!$E$20*'Data &amp; Parameter'!$E$37*R4491</f>
        <v>0</v>
      </c>
      <c r="T4491" s="28">
        <f t="shared" si="70"/>
        <v>0</v>
      </c>
    </row>
    <row r="4492" spans="1:20" ht="15.75" customHeight="1" x14ac:dyDescent="0.35">
      <c r="A4492">
        <v>4485</v>
      </c>
      <c r="B4492" s="76">
        <v>44258.394120370373</v>
      </c>
      <c r="C4492" s="1" t="s">
        <v>14208</v>
      </c>
      <c r="D4492" s="76">
        <v>44258.395243055551</v>
      </c>
      <c r="E4492" s="1" t="s">
        <v>14209</v>
      </c>
      <c r="F4492" s="1" t="s">
        <v>14210</v>
      </c>
      <c r="G4492" s="1" t="s">
        <v>123</v>
      </c>
      <c r="H4492" s="1" t="s">
        <v>124</v>
      </c>
      <c r="I4492" s="1" t="s">
        <v>125</v>
      </c>
      <c r="J4492" s="1" t="s">
        <v>13781</v>
      </c>
      <c r="K4492" s="1" t="s">
        <v>13781</v>
      </c>
      <c r="L4492">
        <f>ROUNDUP(IF(B4492&gt;$D$4,0,($D$4-B4492+1)/365),0)</f>
        <v>0</v>
      </c>
      <c r="M4492">
        <f>ROUNDUP(IF(B4492&gt;$D$5,0,($D$5-B4492+1)/365),0)</f>
        <v>0</v>
      </c>
      <c r="N4492" s="28">
        <f>IF(OR(L4492=1,M4492=1),IF(B4492+364&lt;=$D$5,(B4492+364-$D$4+1)/365,IF(B4492&gt;$D$4,($D$5-B4492+1)/365,$D$6/365)),0)</f>
        <v>0</v>
      </c>
      <c r="O4492" s="28">
        <f>'Data &amp; Parameter'!$E$16*'Data &amp; Parameter'!$E$17*('Data &amp; Parameter'!$E$18+'Data &amp; Parameter'!$E$19)*'Data &amp; Parameter'!$E$20*'Data &amp; Parameter'!$E$37*N4492</f>
        <v>0</v>
      </c>
      <c r="P4492">
        <f>ROUNDUP(IF(D4492&gt;$D$4,0,($D$4-D4492+1)/365),0)</f>
        <v>0</v>
      </c>
      <c r="Q4492">
        <f>ROUNDUP(IF(D4492&gt;$D$5,0,($D$5-D4492+1)/365),0)</f>
        <v>0</v>
      </c>
      <c r="R4492" s="28">
        <f>IF(OR(P4492=1,Q4492=1),IF(D4492+364&lt;=$D$5,(D4492+364-$D$4+1)/365,IF(D4492&gt;$D$4,($D$5-D4492+1)/365,$D$6/365)),0)</f>
        <v>0</v>
      </c>
      <c r="S4492" s="28">
        <f>'Data &amp; Parameter'!$E$16*'Data &amp; Parameter'!$E$17*('Data &amp; Parameter'!$E$18+'Data &amp; Parameter'!$E$19)*'Data &amp; Parameter'!$E$20*'Data &amp; Parameter'!$E$37*R4492</f>
        <v>0</v>
      </c>
      <c r="T4492" s="28">
        <f t="shared" si="70"/>
        <v>0</v>
      </c>
    </row>
    <row r="4493" spans="1:20" ht="15.75" customHeight="1" x14ac:dyDescent="0.35">
      <c r="A4493">
        <v>4486</v>
      </c>
      <c r="B4493" s="76">
        <v>44258.39434027778</v>
      </c>
      <c r="C4493" s="1" t="s">
        <v>14211</v>
      </c>
      <c r="D4493" s="76">
        <v>44258.395034722227</v>
      </c>
      <c r="E4493" s="1" t="s">
        <v>14212</v>
      </c>
      <c r="F4493" s="1" t="s">
        <v>14213</v>
      </c>
      <c r="G4493" s="1" t="s">
        <v>123</v>
      </c>
      <c r="H4493" s="1" t="s">
        <v>124</v>
      </c>
      <c r="I4493" s="1" t="s">
        <v>125</v>
      </c>
      <c r="J4493" s="1" t="s">
        <v>13781</v>
      </c>
      <c r="K4493" s="1" t="s">
        <v>13781</v>
      </c>
      <c r="L4493">
        <f>ROUNDUP(IF(B4493&gt;$D$4,0,($D$4-B4493+1)/365),0)</f>
        <v>0</v>
      </c>
      <c r="M4493">
        <f>ROUNDUP(IF(B4493&gt;$D$5,0,($D$5-B4493+1)/365),0)</f>
        <v>0</v>
      </c>
      <c r="N4493" s="28">
        <f>IF(OR(L4493=1,M4493=1),IF(B4493+364&lt;=$D$5,(B4493+364-$D$4+1)/365,IF(B4493&gt;$D$4,($D$5-B4493+1)/365,$D$6/365)),0)</f>
        <v>0</v>
      </c>
      <c r="O4493" s="28">
        <f>'Data &amp; Parameter'!$E$16*'Data &amp; Parameter'!$E$17*('Data &amp; Parameter'!$E$18+'Data &amp; Parameter'!$E$19)*'Data &amp; Parameter'!$E$20*'Data &amp; Parameter'!$E$37*N4493</f>
        <v>0</v>
      </c>
      <c r="P4493">
        <f>ROUNDUP(IF(D4493&gt;$D$4,0,($D$4-D4493+1)/365),0)</f>
        <v>0</v>
      </c>
      <c r="Q4493">
        <f>ROUNDUP(IF(D4493&gt;$D$5,0,($D$5-D4493+1)/365),0)</f>
        <v>0</v>
      </c>
      <c r="R4493" s="28">
        <f>IF(OR(P4493=1,Q4493=1),IF(D4493+364&lt;=$D$5,(D4493+364-$D$4+1)/365,IF(D4493&gt;$D$4,($D$5-D4493+1)/365,$D$6/365)),0)</f>
        <v>0</v>
      </c>
      <c r="S4493" s="28">
        <f>'Data &amp; Parameter'!$E$16*'Data &amp; Parameter'!$E$17*('Data &amp; Parameter'!$E$18+'Data &amp; Parameter'!$E$19)*'Data &amp; Parameter'!$E$20*'Data &amp; Parameter'!$E$37*R4493</f>
        <v>0</v>
      </c>
      <c r="T4493" s="28">
        <f t="shared" si="70"/>
        <v>0</v>
      </c>
    </row>
    <row r="4494" spans="1:20" ht="15.75" customHeight="1" x14ac:dyDescent="0.35">
      <c r="A4494">
        <v>4487</v>
      </c>
      <c r="B4494" s="76">
        <v>44258.39743055556</v>
      </c>
      <c r="C4494" s="1" t="s">
        <v>14214</v>
      </c>
      <c r="D4494" s="76">
        <v>44258.397997685184</v>
      </c>
      <c r="E4494" s="1" t="s">
        <v>14215</v>
      </c>
      <c r="F4494" s="1" t="s">
        <v>14216</v>
      </c>
      <c r="G4494" s="1" t="s">
        <v>123</v>
      </c>
      <c r="H4494" s="1" t="s">
        <v>124</v>
      </c>
      <c r="I4494" s="1" t="s">
        <v>125</v>
      </c>
      <c r="J4494" s="1" t="s">
        <v>13781</v>
      </c>
      <c r="K4494" s="1" t="s">
        <v>13781</v>
      </c>
      <c r="L4494">
        <f>ROUNDUP(IF(B4494&gt;$D$4,0,($D$4-B4494+1)/365),0)</f>
        <v>0</v>
      </c>
      <c r="M4494">
        <f>ROUNDUP(IF(B4494&gt;$D$5,0,($D$5-B4494+1)/365),0)</f>
        <v>0</v>
      </c>
      <c r="N4494" s="28">
        <f>IF(OR(L4494=1,M4494=1),IF(B4494+364&lt;=$D$5,(B4494+364-$D$4+1)/365,IF(B4494&gt;$D$4,($D$5-B4494+1)/365,$D$6/365)),0)</f>
        <v>0</v>
      </c>
      <c r="O4494" s="28">
        <f>'Data &amp; Parameter'!$E$16*'Data &amp; Parameter'!$E$17*('Data &amp; Parameter'!$E$18+'Data &amp; Parameter'!$E$19)*'Data &amp; Parameter'!$E$20*'Data &amp; Parameter'!$E$37*N4494</f>
        <v>0</v>
      </c>
      <c r="P4494">
        <f>ROUNDUP(IF(D4494&gt;$D$4,0,($D$4-D4494+1)/365),0)</f>
        <v>0</v>
      </c>
      <c r="Q4494">
        <f>ROUNDUP(IF(D4494&gt;$D$5,0,($D$5-D4494+1)/365),0)</f>
        <v>0</v>
      </c>
      <c r="R4494" s="28">
        <f>IF(OR(P4494=1,Q4494=1),IF(D4494+364&lt;=$D$5,(D4494+364-$D$4+1)/365,IF(D4494&gt;$D$4,($D$5-D4494+1)/365,$D$6/365)),0)</f>
        <v>0</v>
      </c>
      <c r="S4494" s="28">
        <f>'Data &amp; Parameter'!$E$16*'Data &amp; Parameter'!$E$17*('Data &amp; Parameter'!$E$18+'Data &amp; Parameter'!$E$19)*'Data &amp; Parameter'!$E$20*'Data &amp; Parameter'!$E$37*R4494</f>
        <v>0</v>
      </c>
      <c r="T4494" s="28">
        <f t="shared" si="70"/>
        <v>0</v>
      </c>
    </row>
    <row r="4495" spans="1:20" ht="15.75" customHeight="1" x14ac:dyDescent="0.35">
      <c r="A4495">
        <v>4488</v>
      </c>
      <c r="B4495" s="76">
        <v>44258.397696759261</v>
      </c>
      <c r="C4495" s="1" t="s">
        <v>14217</v>
      </c>
      <c r="D4495" s="76">
        <v>44258.398391203707</v>
      </c>
      <c r="E4495" s="1" t="s">
        <v>14218</v>
      </c>
      <c r="F4495" s="1" t="s">
        <v>14219</v>
      </c>
      <c r="G4495" s="1" t="s">
        <v>123</v>
      </c>
      <c r="H4495" s="1" t="s">
        <v>124</v>
      </c>
      <c r="I4495" s="1" t="s">
        <v>125</v>
      </c>
      <c r="J4495" s="1" t="s">
        <v>13781</v>
      </c>
      <c r="K4495" s="1" t="s">
        <v>13781</v>
      </c>
      <c r="L4495">
        <f>ROUNDUP(IF(B4495&gt;$D$4,0,($D$4-B4495+1)/365),0)</f>
        <v>0</v>
      </c>
      <c r="M4495">
        <f>ROUNDUP(IF(B4495&gt;$D$5,0,($D$5-B4495+1)/365),0)</f>
        <v>0</v>
      </c>
      <c r="N4495" s="28">
        <f>IF(OR(L4495=1,M4495=1),IF(B4495+364&lt;=$D$5,(B4495+364-$D$4+1)/365,IF(B4495&gt;$D$4,($D$5-B4495+1)/365,$D$6/365)),0)</f>
        <v>0</v>
      </c>
      <c r="O4495" s="28">
        <f>'Data &amp; Parameter'!$E$16*'Data &amp; Parameter'!$E$17*('Data &amp; Parameter'!$E$18+'Data &amp; Parameter'!$E$19)*'Data &amp; Parameter'!$E$20*'Data &amp; Parameter'!$E$37*N4495</f>
        <v>0</v>
      </c>
      <c r="P4495">
        <f>ROUNDUP(IF(D4495&gt;$D$4,0,($D$4-D4495+1)/365),0)</f>
        <v>0</v>
      </c>
      <c r="Q4495">
        <f>ROUNDUP(IF(D4495&gt;$D$5,0,($D$5-D4495+1)/365),0)</f>
        <v>0</v>
      </c>
      <c r="R4495" s="28">
        <f>IF(OR(P4495=1,Q4495=1),IF(D4495+364&lt;=$D$5,(D4495+364-$D$4+1)/365,IF(D4495&gt;$D$4,($D$5-D4495+1)/365,$D$6/365)),0)</f>
        <v>0</v>
      </c>
      <c r="S4495" s="28">
        <f>'Data &amp; Parameter'!$E$16*'Data &amp; Parameter'!$E$17*('Data &amp; Parameter'!$E$18+'Data &amp; Parameter'!$E$19)*'Data &amp; Parameter'!$E$20*'Data &amp; Parameter'!$E$37*R4495</f>
        <v>0</v>
      </c>
      <c r="T4495" s="28">
        <f t="shared" si="70"/>
        <v>0</v>
      </c>
    </row>
    <row r="4496" spans="1:20" ht="15.75" customHeight="1" x14ac:dyDescent="0.35">
      <c r="A4496">
        <v>4489</v>
      </c>
      <c r="B4496" s="76">
        <v>44258.399710648147</v>
      </c>
      <c r="C4496" s="1" t="s">
        <v>14220</v>
      </c>
      <c r="D4496" s="76">
        <v>44258.400219907402</v>
      </c>
      <c r="E4496" s="1" t="s">
        <v>14221</v>
      </c>
      <c r="F4496" s="1" t="s">
        <v>14222</v>
      </c>
      <c r="G4496" s="1" t="s">
        <v>123</v>
      </c>
      <c r="H4496" s="1" t="s">
        <v>124</v>
      </c>
      <c r="I4496" s="1" t="s">
        <v>125</v>
      </c>
      <c r="J4496" s="1" t="s">
        <v>13884</v>
      </c>
      <c r="K4496" s="1" t="s">
        <v>13781</v>
      </c>
      <c r="L4496">
        <f>ROUNDUP(IF(B4496&gt;$D$4,0,($D$4-B4496+1)/365),0)</f>
        <v>0</v>
      </c>
      <c r="M4496">
        <f>ROUNDUP(IF(B4496&gt;$D$5,0,($D$5-B4496+1)/365),0)</f>
        <v>0</v>
      </c>
      <c r="N4496" s="28">
        <f>IF(OR(L4496=1,M4496=1),IF(B4496+364&lt;=$D$5,(B4496+364-$D$4+1)/365,IF(B4496&gt;$D$4,($D$5-B4496+1)/365,$D$6/365)),0)</f>
        <v>0</v>
      </c>
      <c r="O4496" s="28">
        <f>'Data &amp; Parameter'!$E$16*'Data &amp; Parameter'!$E$17*('Data &amp; Parameter'!$E$18+'Data &amp; Parameter'!$E$19)*'Data &amp; Parameter'!$E$20*'Data &amp; Parameter'!$E$37*N4496</f>
        <v>0</v>
      </c>
      <c r="P4496">
        <f>ROUNDUP(IF(D4496&gt;$D$4,0,($D$4-D4496+1)/365),0)</f>
        <v>0</v>
      </c>
      <c r="Q4496">
        <f>ROUNDUP(IF(D4496&gt;$D$5,0,($D$5-D4496+1)/365),0)</f>
        <v>0</v>
      </c>
      <c r="R4496" s="28">
        <f>IF(OR(P4496=1,Q4496=1),IF(D4496+364&lt;=$D$5,(D4496+364-$D$4+1)/365,IF(D4496&gt;$D$4,($D$5-D4496+1)/365,$D$6/365)),0)</f>
        <v>0</v>
      </c>
      <c r="S4496" s="28">
        <f>'Data &amp; Parameter'!$E$16*'Data &amp; Parameter'!$E$17*('Data &amp; Parameter'!$E$18+'Data &amp; Parameter'!$E$19)*'Data &amp; Parameter'!$E$20*'Data &amp; Parameter'!$E$37*R4496</f>
        <v>0</v>
      </c>
      <c r="T4496" s="28">
        <f t="shared" si="70"/>
        <v>0</v>
      </c>
    </row>
    <row r="4497" spans="1:20" ht="15.75" customHeight="1" x14ac:dyDescent="0.35">
      <c r="A4497">
        <v>4490</v>
      </c>
      <c r="B4497" s="76">
        <v>44258.407893518517</v>
      </c>
      <c r="C4497" s="1" t="s">
        <v>14223</v>
      </c>
      <c r="D4497" s="76">
        <v>44258.40824074074</v>
      </c>
      <c r="E4497" s="1" t="s">
        <v>14224</v>
      </c>
      <c r="F4497" s="1" t="s">
        <v>14225</v>
      </c>
      <c r="G4497" s="1" t="s">
        <v>123</v>
      </c>
      <c r="H4497" s="1" t="s">
        <v>124</v>
      </c>
      <c r="I4497" s="1" t="s">
        <v>125</v>
      </c>
      <c r="J4497" s="1" t="s">
        <v>13781</v>
      </c>
      <c r="K4497" s="1" t="s">
        <v>14226</v>
      </c>
      <c r="L4497">
        <f>ROUNDUP(IF(B4497&gt;$D$4,0,($D$4-B4497+1)/365),0)</f>
        <v>0</v>
      </c>
      <c r="M4497">
        <f>ROUNDUP(IF(B4497&gt;$D$5,0,($D$5-B4497+1)/365),0)</f>
        <v>0</v>
      </c>
      <c r="N4497" s="28">
        <f>IF(OR(L4497=1,M4497=1),IF(B4497+364&lt;=$D$5,(B4497+364-$D$4+1)/365,IF(B4497&gt;$D$4,($D$5-B4497+1)/365,$D$6/365)),0)</f>
        <v>0</v>
      </c>
      <c r="O4497" s="28">
        <f>'Data &amp; Parameter'!$E$16*'Data &amp; Parameter'!$E$17*('Data &amp; Parameter'!$E$18+'Data &amp; Parameter'!$E$19)*'Data &amp; Parameter'!$E$20*'Data &amp; Parameter'!$E$37*N4497</f>
        <v>0</v>
      </c>
      <c r="P4497">
        <f>ROUNDUP(IF(D4497&gt;$D$4,0,($D$4-D4497+1)/365),0)</f>
        <v>0</v>
      </c>
      <c r="Q4497">
        <f>ROUNDUP(IF(D4497&gt;$D$5,0,($D$5-D4497+1)/365),0)</f>
        <v>0</v>
      </c>
      <c r="R4497" s="28">
        <f>IF(OR(P4497=1,Q4497=1),IF(D4497+364&lt;=$D$5,(D4497+364-$D$4+1)/365,IF(D4497&gt;$D$4,($D$5-D4497+1)/365,$D$6/365)),0)</f>
        <v>0</v>
      </c>
      <c r="S4497" s="28">
        <f>'Data &amp; Parameter'!$E$16*'Data &amp; Parameter'!$E$17*('Data &amp; Parameter'!$E$18+'Data &amp; Parameter'!$E$19)*'Data &amp; Parameter'!$E$20*'Data &amp; Parameter'!$E$37*R4497</f>
        <v>0</v>
      </c>
      <c r="T4497" s="28">
        <f t="shared" si="70"/>
        <v>0</v>
      </c>
    </row>
    <row r="4498" spans="1:20" ht="15.75" customHeight="1" x14ac:dyDescent="0.35">
      <c r="A4498">
        <v>4491</v>
      </c>
      <c r="B4498" s="76">
        <v>44258.408425925925</v>
      </c>
      <c r="C4498" s="1" t="s">
        <v>14227</v>
      </c>
      <c r="D4498" s="76">
        <v>44258.410266203704</v>
      </c>
      <c r="E4498" s="1" t="s">
        <v>14228</v>
      </c>
      <c r="F4498" s="1" t="s">
        <v>14229</v>
      </c>
      <c r="G4498" s="1" t="s">
        <v>123</v>
      </c>
      <c r="H4498" s="1" t="s">
        <v>124</v>
      </c>
      <c r="I4498" s="1" t="s">
        <v>125</v>
      </c>
      <c r="J4498" s="1" t="s">
        <v>13781</v>
      </c>
      <c r="K4498" s="1" t="s">
        <v>13781</v>
      </c>
      <c r="L4498">
        <f>ROUNDUP(IF(B4498&gt;$D$4,0,($D$4-B4498+1)/365),0)</f>
        <v>0</v>
      </c>
      <c r="M4498">
        <f>ROUNDUP(IF(B4498&gt;$D$5,0,($D$5-B4498+1)/365),0)</f>
        <v>0</v>
      </c>
      <c r="N4498" s="28">
        <f>IF(OR(L4498=1,M4498=1),IF(B4498+364&lt;=$D$5,(B4498+364-$D$4+1)/365,IF(B4498&gt;$D$4,($D$5-B4498+1)/365,$D$6/365)),0)</f>
        <v>0</v>
      </c>
      <c r="O4498" s="28">
        <f>'Data &amp; Parameter'!$E$16*'Data &amp; Parameter'!$E$17*('Data &amp; Parameter'!$E$18+'Data &amp; Parameter'!$E$19)*'Data &amp; Parameter'!$E$20*'Data &amp; Parameter'!$E$37*N4498</f>
        <v>0</v>
      </c>
      <c r="P4498">
        <f>ROUNDUP(IF(D4498&gt;$D$4,0,($D$4-D4498+1)/365),0)</f>
        <v>0</v>
      </c>
      <c r="Q4498">
        <f>ROUNDUP(IF(D4498&gt;$D$5,0,($D$5-D4498+1)/365),0)</f>
        <v>0</v>
      </c>
      <c r="R4498" s="28">
        <f>IF(OR(P4498=1,Q4498=1),IF(D4498+364&lt;=$D$5,(D4498+364-$D$4+1)/365,IF(D4498&gt;$D$4,($D$5-D4498+1)/365,$D$6/365)),0)</f>
        <v>0</v>
      </c>
      <c r="S4498" s="28">
        <f>'Data &amp; Parameter'!$E$16*'Data &amp; Parameter'!$E$17*('Data &amp; Parameter'!$E$18+'Data &amp; Parameter'!$E$19)*'Data &amp; Parameter'!$E$20*'Data &amp; Parameter'!$E$37*R4498</f>
        <v>0</v>
      </c>
      <c r="T4498" s="28">
        <f t="shared" si="70"/>
        <v>0</v>
      </c>
    </row>
    <row r="4499" spans="1:20" ht="15.75" customHeight="1" x14ac:dyDescent="0.35">
      <c r="A4499">
        <v>4492</v>
      </c>
      <c r="B4499" s="76">
        <v>44258.411111111112</v>
      </c>
      <c r="C4499" s="1" t="s">
        <v>14230</v>
      </c>
      <c r="D4499" s="76">
        <v>44258.411921296298</v>
      </c>
      <c r="E4499" s="1" t="s">
        <v>14231</v>
      </c>
      <c r="F4499" s="1" t="s">
        <v>14232</v>
      </c>
      <c r="G4499" s="1" t="s">
        <v>123</v>
      </c>
      <c r="H4499" s="1" t="s">
        <v>124</v>
      </c>
      <c r="I4499" s="1" t="s">
        <v>125</v>
      </c>
      <c r="J4499" s="1" t="s">
        <v>13781</v>
      </c>
      <c r="K4499" s="1" t="s">
        <v>13781</v>
      </c>
      <c r="L4499">
        <f>ROUNDUP(IF(B4499&gt;$D$4,0,($D$4-B4499+1)/365),0)</f>
        <v>0</v>
      </c>
      <c r="M4499">
        <f>ROUNDUP(IF(B4499&gt;$D$5,0,($D$5-B4499+1)/365),0)</f>
        <v>0</v>
      </c>
      <c r="N4499" s="28">
        <f>IF(OR(L4499=1,M4499=1),IF(B4499+364&lt;=$D$5,(B4499+364-$D$4+1)/365,IF(B4499&gt;$D$4,($D$5-B4499+1)/365,$D$6/365)),0)</f>
        <v>0</v>
      </c>
      <c r="O4499" s="28">
        <f>'Data &amp; Parameter'!$E$16*'Data &amp; Parameter'!$E$17*('Data &amp; Parameter'!$E$18+'Data &amp; Parameter'!$E$19)*'Data &amp; Parameter'!$E$20*'Data &amp; Parameter'!$E$37*N4499</f>
        <v>0</v>
      </c>
      <c r="P4499">
        <f>ROUNDUP(IF(D4499&gt;$D$4,0,($D$4-D4499+1)/365),0)</f>
        <v>0</v>
      </c>
      <c r="Q4499">
        <f>ROUNDUP(IF(D4499&gt;$D$5,0,($D$5-D4499+1)/365),0)</f>
        <v>0</v>
      </c>
      <c r="R4499" s="28">
        <f>IF(OR(P4499=1,Q4499=1),IF(D4499+364&lt;=$D$5,(D4499+364-$D$4+1)/365,IF(D4499&gt;$D$4,($D$5-D4499+1)/365,$D$6/365)),0)</f>
        <v>0</v>
      </c>
      <c r="S4499" s="28">
        <f>'Data &amp; Parameter'!$E$16*'Data &amp; Parameter'!$E$17*('Data &amp; Parameter'!$E$18+'Data &amp; Parameter'!$E$19)*'Data &amp; Parameter'!$E$20*'Data &amp; Parameter'!$E$37*R4499</f>
        <v>0</v>
      </c>
      <c r="T4499" s="28">
        <f t="shared" si="70"/>
        <v>0</v>
      </c>
    </row>
    <row r="4500" spans="1:20" ht="15.75" customHeight="1" x14ac:dyDescent="0.35">
      <c r="A4500">
        <v>4493</v>
      </c>
      <c r="B4500" s="76">
        <v>44258.412303240737</v>
      </c>
      <c r="C4500" s="1" t="s">
        <v>14233</v>
      </c>
      <c r="D4500" s="76">
        <v>44258.413298611107</v>
      </c>
      <c r="E4500" s="1" t="s">
        <v>14234</v>
      </c>
      <c r="F4500" s="1" t="s">
        <v>14235</v>
      </c>
      <c r="G4500" s="1" t="s">
        <v>123</v>
      </c>
      <c r="H4500" s="1" t="s">
        <v>124</v>
      </c>
      <c r="I4500" s="1" t="s">
        <v>125</v>
      </c>
      <c r="J4500" s="1" t="s">
        <v>13781</v>
      </c>
      <c r="K4500" s="1" t="s">
        <v>13781</v>
      </c>
      <c r="L4500">
        <f>ROUNDUP(IF(B4500&gt;$D$4,0,($D$4-B4500+1)/365),0)</f>
        <v>0</v>
      </c>
      <c r="M4500">
        <f>ROUNDUP(IF(B4500&gt;$D$5,0,($D$5-B4500+1)/365),0)</f>
        <v>0</v>
      </c>
      <c r="N4500" s="28">
        <f>IF(OR(L4500=1,M4500=1),IF(B4500+364&lt;=$D$5,(B4500+364-$D$4+1)/365,IF(B4500&gt;$D$4,($D$5-B4500+1)/365,$D$6/365)),0)</f>
        <v>0</v>
      </c>
      <c r="O4500" s="28">
        <f>'Data &amp; Parameter'!$E$16*'Data &amp; Parameter'!$E$17*('Data &amp; Parameter'!$E$18+'Data &amp; Parameter'!$E$19)*'Data &amp; Parameter'!$E$20*'Data &amp; Parameter'!$E$37*N4500</f>
        <v>0</v>
      </c>
      <c r="P4500">
        <f>ROUNDUP(IF(D4500&gt;$D$4,0,($D$4-D4500+1)/365),0)</f>
        <v>0</v>
      </c>
      <c r="Q4500">
        <f>ROUNDUP(IF(D4500&gt;$D$5,0,($D$5-D4500+1)/365),0)</f>
        <v>0</v>
      </c>
      <c r="R4500" s="28">
        <f>IF(OR(P4500=1,Q4500=1),IF(D4500+364&lt;=$D$5,(D4500+364-$D$4+1)/365,IF(D4500&gt;$D$4,($D$5-D4500+1)/365,$D$6/365)),0)</f>
        <v>0</v>
      </c>
      <c r="S4500" s="28">
        <f>'Data &amp; Parameter'!$E$16*'Data &amp; Parameter'!$E$17*('Data &amp; Parameter'!$E$18+'Data &amp; Parameter'!$E$19)*'Data &amp; Parameter'!$E$20*'Data &amp; Parameter'!$E$37*R4500</f>
        <v>0</v>
      </c>
      <c r="T4500" s="28">
        <f t="shared" si="70"/>
        <v>0</v>
      </c>
    </row>
    <row r="4501" spans="1:20" ht="15.75" customHeight="1" x14ac:dyDescent="0.35">
      <c r="A4501">
        <v>4494</v>
      </c>
      <c r="B4501" s="76">
        <v>44258.414664351847</v>
      </c>
      <c r="C4501" s="1" t="s">
        <v>14236</v>
      </c>
      <c r="D4501" s="76">
        <v>44258.415150462963</v>
      </c>
      <c r="E4501" s="1" t="s">
        <v>14237</v>
      </c>
      <c r="F4501" s="1" t="s">
        <v>14238</v>
      </c>
      <c r="G4501" s="1" t="s">
        <v>123</v>
      </c>
      <c r="H4501" s="1" t="s">
        <v>124</v>
      </c>
      <c r="I4501" s="1" t="s">
        <v>125</v>
      </c>
      <c r="J4501" s="1" t="s">
        <v>13781</v>
      </c>
      <c r="K4501" s="1" t="s">
        <v>13781</v>
      </c>
      <c r="L4501">
        <f>ROUNDUP(IF(B4501&gt;$D$4,0,($D$4-B4501+1)/365),0)</f>
        <v>0</v>
      </c>
      <c r="M4501">
        <f>ROUNDUP(IF(B4501&gt;$D$5,0,($D$5-B4501+1)/365),0)</f>
        <v>0</v>
      </c>
      <c r="N4501" s="28">
        <f>IF(OR(L4501=1,M4501=1),IF(B4501+364&lt;=$D$5,(B4501+364-$D$4+1)/365,IF(B4501&gt;$D$4,($D$5-B4501+1)/365,$D$6/365)),0)</f>
        <v>0</v>
      </c>
      <c r="O4501" s="28">
        <f>'Data &amp; Parameter'!$E$16*'Data &amp; Parameter'!$E$17*('Data &amp; Parameter'!$E$18+'Data &amp; Parameter'!$E$19)*'Data &amp; Parameter'!$E$20*'Data &amp; Parameter'!$E$37*N4501</f>
        <v>0</v>
      </c>
      <c r="P4501">
        <f>ROUNDUP(IF(D4501&gt;$D$4,0,($D$4-D4501+1)/365),0)</f>
        <v>0</v>
      </c>
      <c r="Q4501">
        <f>ROUNDUP(IF(D4501&gt;$D$5,0,($D$5-D4501+1)/365),0)</f>
        <v>0</v>
      </c>
      <c r="R4501" s="28">
        <f>IF(OR(P4501=1,Q4501=1),IF(D4501+364&lt;=$D$5,(D4501+364-$D$4+1)/365,IF(D4501&gt;$D$4,($D$5-D4501+1)/365,$D$6/365)),0)</f>
        <v>0</v>
      </c>
      <c r="S4501" s="28">
        <f>'Data &amp; Parameter'!$E$16*'Data &amp; Parameter'!$E$17*('Data &amp; Parameter'!$E$18+'Data &amp; Parameter'!$E$19)*'Data &amp; Parameter'!$E$20*'Data &amp; Parameter'!$E$37*R4501</f>
        <v>0</v>
      </c>
      <c r="T4501" s="28">
        <f t="shared" si="70"/>
        <v>0</v>
      </c>
    </row>
    <row r="4502" spans="1:20" ht="15.75" customHeight="1" x14ac:dyDescent="0.35">
      <c r="A4502">
        <v>4495</v>
      </c>
      <c r="B4502" s="76">
        <v>44258.415659722217</v>
      </c>
      <c r="C4502" s="1" t="s">
        <v>14239</v>
      </c>
      <c r="D4502" s="76">
        <v>44258.416435185187</v>
      </c>
      <c r="E4502" s="1" t="s">
        <v>14240</v>
      </c>
      <c r="F4502" s="1" t="s">
        <v>14241</v>
      </c>
      <c r="G4502" s="1" t="s">
        <v>123</v>
      </c>
      <c r="H4502" s="1" t="s">
        <v>124</v>
      </c>
      <c r="I4502" s="1" t="s">
        <v>125</v>
      </c>
      <c r="J4502" s="1" t="s">
        <v>14200</v>
      </c>
      <c r="K4502" s="1" t="s">
        <v>13781</v>
      </c>
      <c r="L4502">
        <f>ROUNDUP(IF(B4502&gt;$D$4,0,($D$4-B4502+1)/365),0)</f>
        <v>0</v>
      </c>
      <c r="M4502">
        <f>ROUNDUP(IF(B4502&gt;$D$5,0,($D$5-B4502+1)/365),0)</f>
        <v>0</v>
      </c>
      <c r="N4502" s="28">
        <f>IF(OR(L4502=1,M4502=1),IF(B4502+364&lt;=$D$5,(B4502+364-$D$4+1)/365,IF(B4502&gt;$D$4,($D$5-B4502+1)/365,$D$6/365)),0)</f>
        <v>0</v>
      </c>
      <c r="O4502" s="28">
        <f>'Data &amp; Parameter'!$E$16*'Data &amp; Parameter'!$E$17*('Data &amp; Parameter'!$E$18+'Data &amp; Parameter'!$E$19)*'Data &amp; Parameter'!$E$20*'Data &amp; Parameter'!$E$37*N4502</f>
        <v>0</v>
      </c>
      <c r="P4502">
        <f>ROUNDUP(IF(D4502&gt;$D$4,0,($D$4-D4502+1)/365),0)</f>
        <v>0</v>
      </c>
      <c r="Q4502">
        <f>ROUNDUP(IF(D4502&gt;$D$5,0,($D$5-D4502+1)/365),0)</f>
        <v>0</v>
      </c>
      <c r="R4502" s="28">
        <f>IF(OR(P4502=1,Q4502=1),IF(D4502+364&lt;=$D$5,(D4502+364-$D$4+1)/365,IF(D4502&gt;$D$4,($D$5-D4502+1)/365,$D$6/365)),0)</f>
        <v>0</v>
      </c>
      <c r="S4502" s="28">
        <f>'Data &amp; Parameter'!$E$16*'Data &amp; Parameter'!$E$17*('Data &amp; Parameter'!$E$18+'Data &amp; Parameter'!$E$19)*'Data &amp; Parameter'!$E$20*'Data &amp; Parameter'!$E$37*R4502</f>
        <v>0</v>
      </c>
      <c r="T4502" s="28">
        <f t="shared" si="70"/>
        <v>0</v>
      </c>
    </row>
    <row r="4503" spans="1:20" ht="15.75" customHeight="1" x14ac:dyDescent="0.35">
      <c r="A4503">
        <v>4496</v>
      </c>
      <c r="B4503" s="76">
        <v>44258.418611111112</v>
      </c>
      <c r="C4503" s="1" t="s">
        <v>14242</v>
      </c>
      <c r="D4503" s="76">
        <v>44258.419074074074</v>
      </c>
      <c r="E4503" s="1" t="s">
        <v>14243</v>
      </c>
      <c r="F4503" s="1" t="s">
        <v>14244</v>
      </c>
      <c r="G4503" s="1" t="s">
        <v>123</v>
      </c>
      <c r="H4503" s="1" t="s">
        <v>124</v>
      </c>
      <c r="I4503" s="1" t="s">
        <v>125</v>
      </c>
      <c r="J4503" s="1" t="s">
        <v>13781</v>
      </c>
      <c r="K4503" s="1" t="s">
        <v>14204</v>
      </c>
      <c r="L4503">
        <f>ROUNDUP(IF(B4503&gt;$D$4,0,($D$4-B4503+1)/365),0)</f>
        <v>0</v>
      </c>
      <c r="M4503">
        <f>ROUNDUP(IF(B4503&gt;$D$5,0,($D$5-B4503+1)/365),0)</f>
        <v>0</v>
      </c>
      <c r="N4503" s="28">
        <f>IF(OR(L4503=1,M4503=1),IF(B4503+364&lt;=$D$5,(B4503+364-$D$4+1)/365,IF(B4503&gt;$D$4,($D$5-B4503+1)/365,$D$6/365)),0)</f>
        <v>0</v>
      </c>
      <c r="O4503" s="28">
        <f>'Data &amp; Parameter'!$E$16*'Data &amp; Parameter'!$E$17*('Data &amp; Parameter'!$E$18+'Data &amp; Parameter'!$E$19)*'Data &amp; Parameter'!$E$20*'Data &amp; Parameter'!$E$37*N4503</f>
        <v>0</v>
      </c>
      <c r="P4503">
        <f>ROUNDUP(IF(D4503&gt;$D$4,0,($D$4-D4503+1)/365),0)</f>
        <v>0</v>
      </c>
      <c r="Q4503">
        <f>ROUNDUP(IF(D4503&gt;$D$5,0,($D$5-D4503+1)/365),0)</f>
        <v>0</v>
      </c>
      <c r="R4503" s="28">
        <f>IF(OR(P4503=1,Q4503=1),IF(D4503+364&lt;=$D$5,(D4503+364-$D$4+1)/365,IF(D4503&gt;$D$4,($D$5-D4503+1)/365,$D$6/365)),0)</f>
        <v>0</v>
      </c>
      <c r="S4503" s="28">
        <f>'Data &amp; Parameter'!$E$16*'Data &amp; Parameter'!$E$17*('Data &amp; Parameter'!$E$18+'Data &amp; Parameter'!$E$19)*'Data &amp; Parameter'!$E$20*'Data &amp; Parameter'!$E$37*R4503</f>
        <v>0</v>
      </c>
      <c r="T4503" s="28">
        <f t="shared" si="70"/>
        <v>0</v>
      </c>
    </row>
    <row r="4504" spans="1:20" ht="15.75" customHeight="1" x14ac:dyDescent="0.35">
      <c r="A4504">
        <v>4497</v>
      </c>
      <c r="B4504" s="76">
        <v>44258.420925925922</v>
      </c>
      <c r="C4504" s="1" t="s">
        <v>14245</v>
      </c>
      <c r="D4504" s="76">
        <v>44258.422500000001</v>
      </c>
      <c r="E4504" s="1" t="s">
        <v>14246</v>
      </c>
      <c r="F4504" s="1" t="s">
        <v>14247</v>
      </c>
      <c r="G4504" s="1" t="s">
        <v>123</v>
      </c>
      <c r="H4504" s="1" t="s">
        <v>124</v>
      </c>
      <c r="I4504" s="1" t="s">
        <v>125</v>
      </c>
      <c r="J4504" s="1" t="s">
        <v>13781</v>
      </c>
      <c r="K4504" s="1" t="s">
        <v>13781</v>
      </c>
      <c r="L4504">
        <f>ROUNDUP(IF(B4504&gt;$D$4,0,($D$4-B4504+1)/365),0)</f>
        <v>0</v>
      </c>
      <c r="M4504">
        <f>ROUNDUP(IF(B4504&gt;$D$5,0,($D$5-B4504+1)/365),0)</f>
        <v>0</v>
      </c>
      <c r="N4504" s="28">
        <f>IF(OR(L4504=1,M4504=1),IF(B4504+364&lt;=$D$5,(B4504+364-$D$4+1)/365,IF(B4504&gt;$D$4,($D$5-B4504+1)/365,$D$6/365)),0)</f>
        <v>0</v>
      </c>
      <c r="O4504" s="28">
        <f>'Data &amp; Parameter'!$E$16*'Data &amp; Parameter'!$E$17*('Data &amp; Parameter'!$E$18+'Data &amp; Parameter'!$E$19)*'Data &amp; Parameter'!$E$20*'Data &amp; Parameter'!$E$37*N4504</f>
        <v>0</v>
      </c>
      <c r="P4504">
        <f>ROUNDUP(IF(D4504&gt;$D$4,0,($D$4-D4504+1)/365),0)</f>
        <v>0</v>
      </c>
      <c r="Q4504">
        <f>ROUNDUP(IF(D4504&gt;$D$5,0,($D$5-D4504+1)/365),0)</f>
        <v>0</v>
      </c>
      <c r="R4504" s="28">
        <f>IF(OR(P4504=1,Q4504=1),IF(D4504+364&lt;=$D$5,(D4504+364-$D$4+1)/365,IF(D4504&gt;$D$4,($D$5-D4504+1)/365,$D$6/365)),0)</f>
        <v>0</v>
      </c>
      <c r="S4504" s="28">
        <f>'Data &amp; Parameter'!$E$16*'Data &amp; Parameter'!$E$17*('Data &amp; Parameter'!$E$18+'Data &amp; Parameter'!$E$19)*'Data &amp; Parameter'!$E$20*'Data &amp; Parameter'!$E$37*R4504</f>
        <v>0</v>
      </c>
      <c r="T4504" s="28">
        <f t="shared" si="70"/>
        <v>0</v>
      </c>
    </row>
    <row r="4505" spans="1:20" ht="15.75" customHeight="1" x14ac:dyDescent="0.35">
      <c r="A4505">
        <v>4498</v>
      </c>
      <c r="B4505" s="76">
        <v>44258.421539351853</v>
      </c>
      <c r="C4505" s="1" t="s">
        <v>14248</v>
      </c>
      <c r="D4505" s="76">
        <v>44258.422546296293</v>
      </c>
      <c r="E4505" s="1" t="s">
        <v>14249</v>
      </c>
      <c r="F4505" s="1" t="s">
        <v>14250</v>
      </c>
      <c r="G4505" s="1" t="s">
        <v>123</v>
      </c>
      <c r="H4505" s="1" t="s">
        <v>124</v>
      </c>
      <c r="I4505" s="1" t="s">
        <v>125</v>
      </c>
      <c r="J4505" s="1" t="s">
        <v>13781</v>
      </c>
      <c r="K4505" s="1" t="s">
        <v>13802</v>
      </c>
      <c r="L4505">
        <f>ROUNDUP(IF(B4505&gt;$D$4,0,($D$4-B4505+1)/365),0)</f>
        <v>0</v>
      </c>
      <c r="M4505">
        <f>ROUNDUP(IF(B4505&gt;$D$5,0,($D$5-B4505+1)/365),0)</f>
        <v>0</v>
      </c>
      <c r="N4505" s="28">
        <f>IF(OR(L4505=1,M4505=1),IF(B4505+364&lt;=$D$5,(B4505+364-$D$4+1)/365,IF(B4505&gt;$D$4,($D$5-B4505+1)/365,$D$6/365)),0)</f>
        <v>0</v>
      </c>
      <c r="O4505" s="28">
        <f>'Data &amp; Parameter'!$E$16*'Data &amp; Parameter'!$E$17*('Data &amp; Parameter'!$E$18+'Data &amp; Parameter'!$E$19)*'Data &amp; Parameter'!$E$20*'Data &amp; Parameter'!$E$37*N4505</f>
        <v>0</v>
      </c>
      <c r="P4505">
        <f>ROUNDUP(IF(D4505&gt;$D$4,0,($D$4-D4505+1)/365),0)</f>
        <v>0</v>
      </c>
      <c r="Q4505">
        <f>ROUNDUP(IF(D4505&gt;$D$5,0,($D$5-D4505+1)/365),0)</f>
        <v>0</v>
      </c>
      <c r="R4505" s="28">
        <f>IF(OR(P4505=1,Q4505=1),IF(D4505+364&lt;=$D$5,(D4505+364-$D$4+1)/365,IF(D4505&gt;$D$4,($D$5-D4505+1)/365,$D$6/365)),0)</f>
        <v>0</v>
      </c>
      <c r="S4505" s="28">
        <f>'Data &amp; Parameter'!$E$16*'Data &amp; Parameter'!$E$17*('Data &amp; Parameter'!$E$18+'Data &amp; Parameter'!$E$19)*'Data &amp; Parameter'!$E$20*'Data &amp; Parameter'!$E$37*R4505</f>
        <v>0</v>
      </c>
      <c r="T4505" s="28">
        <f t="shared" si="70"/>
        <v>0</v>
      </c>
    </row>
    <row r="4506" spans="1:20" ht="15.75" customHeight="1" x14ac:dyDescent="0.35">
      <c r="A4506">
        <v>4499</v>
      </c>
      <c r="B4506" s="76">
        <v>44258.424699074079</v>
      </c>
      <c r="C4506" s="1" t="s">
        <v>14251</v>
      </c>
      <c r="D4506" s="76">
        <v>44258.425115740742</v>
      </c>
      <c r="E4506" s="1" t="s">
        <v>14252</v>
      </c>
      <c r="F4506" s="1" t="s">
        <v>14253</v>
      </c>
      <c r="G4506" s="1" t="s">
        <v>123</v>
      </c>
      <c r="H4506" s="1" t="s">
        <v>124</v>
      </c>
      <c r="I4506" s="1" t="s">
        <v>125</v>
      </c>
      <c r="J4506" s="1" t="s">
        <v>13884</v>
      </c>
      <c r="K4506" s="1" t="s">
        <v>13781</v>
      </c>
      <c r="L4506">
        <f>ROUNDUP(IF(B4506&gt;$D$4,0,($D$4-B4506+1)/365),0)</f>
        <v>0</v>
      </c>
      <c r="M4506">
        <f>ROUNDUP(IF(B4506&gt;$D$5,0,($D$5-B4506+1)/365),0)</f>
        <v>0</v>
      </c>
      <c r="N4506" s="28">
        <f>IF(OR(L4506=1,M4506=1),IF(B4506+364&lt;=$D$5,(B4506+364-$D$4+1)/365,IF(B4506&gt;$D$4,($D$5-B4506+1)/365,$D$6/365)),0)</f>
        <v>0</v>
      </c>
      <c r="O4506" s="28">
        <f>'Data &amp; Parameter'!$E$16*'Data &amp; Parameter'!$E$17*('Data &amp; Parameter'!$E$18+'Data &amp; Parameter'!$E$19)*'Data &amp; Parameter'!$E$20*'Data &amp; Parameter'!$E$37*N4506</f>
        <v>0</v>
      </c>
      <c r="P4506">
        <f>ROUNDUP(IF(D4506&gt;$D$4,0,($D$4-D4506+1)/365),0)</f>
        <v>0</v>
      </c>
      <c r="Q4506">
        <f>ROUNDUP(IF(D4506&gt;$D$5,0,($D$5-D4506+1)/365),0)</f>
        <v>0</v>
      </c>
      <c r="R4506" s="28">
        <f>IF(OR(P4506=1,Q4506=1),IF(D4506+364&lt;=$D$5,(D4506+364-$D$4+1)/365,IF(D4506&gt;$D$4,($D$5-D4506+1)/365,$D$6/365)),0)</f>
        <v>0</v>
      </c>
      <c r="S4506" s="28">
        <f>'Data &amp; Parameter'!$E$16*'Data &amp; Parameter'!$E$17*('Data &amp; Parameter'!$E$18+'Data &amp; Parameter'!$E$19)*'Data &amp; Parameter'!$E$20*'Data &amp; Parameter'!$E$37*R4506</f>
        <v>0</v>
      </c>
      <c r="T4506" s="28">
        <f t="shared" si="70"/>
        <v>0</v>
      </c>
    </row>
    <row r="4507" spans="1:20" ht="15.75" customHeight="1" x14ac:dyDescent="0.35">
      <c r="A4507">
        <v>4500</v>
      </c>
      <c r="B4507" s="76">
        <v>44258.427442129629</v>
      </c>
      <c r="C4507" s="1" t="s">
        <v>14254</v>
      </c>
      <c r="D4507" s="76">
        <v>44258.427905092598</v>
      </c>
      <c r="E4507" s="1" t="s">
        <v>14255</v>
      </c>
      <c r="F4507" s="1" t="s">
        <v>14256</v>
      </c>
      <c r="G4507" s="1" t="s">
        <v>123</v>
      </c>
      <c r="H4507" s="1" t="s">
        <v>124</v>
      </c>
      <c r="I4507" s="1" t="s">
        <v>125</v>
      </c>
      <c r="J4507" s="1" t="s">
        <v>13781</v>
      </c>
      <c r="K4507" s="1" t="s">
        <v>13781</v>
      </c>
      <c r="L4507">
        <f>ROUNDUP(IF(B4507&gt;$D$4,0,($D$4-B4507+1)/365),0)</f>
        <v>0</v>
      </c>
      <c r="M4507">
        <f>ROUNDUP(IF(B4507&gt;$D$5,0,($D$5-B4507+1)/365),0)</f>
        <v>0</v>
      </c>
      <c r="N4507" s="28">
        <f>IF(OR(L4507=1,M4507=1),IF(B4507+364&lt;=$D$5,(B4507+364-$D$4+1)/365,IF(B4507&gt;$D$4,($D$5-B4507+1)/365,$D$6/365)),0)</f>
        <v>0</v>
      </c>
      <c r="O4507" s="28">
        <f>'Data &amp; Parameter'!$E$16*'Data &amp; Parameter'!$E$17*('Data &amp; Parameter'!$E$18+'Data &amp; Parameter'!$E$19)*'Data &amp; Parameter'!$E$20*'Data &amp; Parameter'!$E$37*N4507</f>
        <v>0</v>
      </c>
      <c r="P4507">
        <f>ROUNDUP(IF(D4507&gt;$D$4,0,($D$4-D4507+1)/365),0)</f>
        <v>0</v>
      </c>
      <c r="Q4507">
        <f>ROUNDUP(IF(D4507&gt;$D$5,0,($D$5-D4507+1)/365),0)</f>
        <v>0</v>
      </c>
      <c r="R4507" s="28">
        <f>IF(OR(P4507=1,Q4507=1),IF(D4507+364&lt;=$D$5,(D4507+364-$D$4+1)/365,IF(D4507&gt;$D$4,($D$5-D4507+1)/365,$D$6/365)),0)</f>
        <v>0</v>
      </c>
      <c r="S4507" s="28">
        <f>'Data &amp; Parameter'!$E$16*'Data &amp; Parameter'!$E$17*('Data &amp; Parameter'!$E$18+'Data &amp; Parameter'!$E$19)*'Data &amp; Parameter'!$E$20*'Data &amp; Parameter'!$E$37*R4507</f>
        <v>0</v>
      </c>
      <c r="T4507" s="28">
        <f t="shared" si="70"/>
        <v>0</v>
      </c>
    </row>
    <row r="4508" spans="1:20" ht="15.75" customHeight="1" x14ac:dyDescent="0.35">
      <c r="A4508">
        <v>4501</v>
      </c>
      <c r="B4508" s="76">
        <v>44258.428206018521</v>
      </c>
      <c r="C4508" s="1" t="s">
        <v>14257</v>
      </c>
      <c r="D4508" s="76">
        <v>44258.42863425926</v>
      </c>
      <c r="E4508" s="1" t="s">
        <v>14258</v>
      </c>
      <c r="F4508" s="1" t="s">
        <v>14259</v>
      </c>
      <c r="G4508" s="1" t="s">
        <v>123</v>
      </c>
      <c r="H4508" s="1" t="s">
        <v>124</v>
      </c>
      <c r="I4508" s="1" t="s">
        <v>125</v>
      </c>
      <c r="J4508" s="1" t="s">
        <v>13781</v>
      </c>
      <c r="K4508" s="1" t="s">
        <v>13781</v>
      </c>
      <c r="L4508">
        <f>ROUNDUP(IF(B4508&gt;$D$4,0,($D$4-B4508+1)/365),0)</f>
        <v>0</v>
      </c>
      <c r="M4508">
        <f>ROUNDUP(IF(B4508&gt;$D$5,0,($D$5-B4508+1)/365),0)</f>
        <v>0</v>
      </c>
      <c r="N4508" s="28">
        <f>IF(OR(L4508=1,M4508=1),IF(B4508+364&lt;=$D$5,(B4508+364-$D$4+1)/365,IF(B4508&gt;$D$4,($D$5-B4508+1)/365,$D$6/365)),0)</f>
        <v>0</v>
      </c>
      <c r="O4508" s="28">
        <f>'Data &amp; Parameter'!$E$16*'Data &amp; Parameter'!$E$17*('Data &amp; Parameter'!$E$18+'Data &amp; Parameter'!$E$19)*'Data &amp; Parameter'!$E$20*'Data &amp; Parameter'!$E$37*N4508</f>
        <v>0</v>
      </c>
      <c r="P4508">
        <f>ROUNDUP(IF(D4508&gt;$D$4,0,($D$4-D4508+1)/365),0)</f>
        <v>0</v>
      </c>
      <c r="Q4508">
        <f>ROUNDUP(IF(D4508&gt;$D$5,0,($D$5-D4508+1)/365),0)</f>
        <v>0</v>
      </c>
      <c r="R4508" s="28">
        <f>IF(OR(P4508=1,Q4508=1),IF(D4508+364&lt;=$D$5,(D4508+364-$D$4+1)/365,IF(D4508&gt;$D$4,($D$5-D4508+1)/365,$D$6/365)),0)</f>
        <v>0</v>
      </c>
      <c r="S4508" s="28">
        <f>'Data &amp; Parameter'!$E$16*'Data &amp; Parameter'!$E$17*('Data &amp; Parameter'!$E$18+'Data &amp; Parameter'!$E$19)*'Data &amp; Parameter'!$E$20*'Data &amp; Parameter'!$E$37*R4508</f>
        <v>0</v>
      </c>
      <c r="T4508" s="28">
        <f t="shared" si="70"/>
        <v>0</v>
      </c>
    </row>
    <row r="4509" spans="1:20" ht="15.75" customHeight="1" x14ac:dyDescent="0.35">
      <c r="A4509">
        <v>4502</v>
      </c>
      <c r="B4509" s="76">
        <v>44258.432847222226</v>
      </c>
      <c r="C4509" s="1" t="s">
        <v>14260</v>
      </c>
      <c r="D4509" s="76">
        <v>44258.433368055557</v>
      </c>
      <c r="E4509" s="1" t="s">
        <v>14261</v>
      </c>
      <c r="F4509" s="1" t="s">
        <v>14262</v>
      </c>
      <c r="G4509" s="1" t="s">
        <v>123</v>
      </c>
      <c r="H4509" s="1" t="s">
        <v>124</v>
      </c>
      <c r="I4509" s="1" t="s">
        <v>125</v>
      </c>
      <c r="J4509" s="1" t="s">
        <v>13781</v>
      </c>
      <c r="K4509" s="1" t="s">
        <v>13781</v>
      </c>
      <c r="L4509">
        <f>ROUNDUP(IF(B4509&gt;$D$4,0,($D$4-B4509+1)/365),0)</f>
        <v>0</v>
      </c>
      <c r="M4509">
        <f>ROUNDUP(IF(B4509&gt;$D$5,0,($D$5-B4509+1)/365),0)</f>
        <v>0</v>
      </c>
      <c r="N4509" s="28">
        <f>IF(OR(L4509=1,M4509=1),IF(B4509+364&lt;=$D$5,(B4509+364-$D$4+1)/365,IF(B4509&gt;$D$4,($D$5-B4509+1)/365,$D$6/365)),0)</f>
        <v>0</v>
      </c>
      <c r="O4509" s="28">
        <f>'Data &amp; Parameter'!$E$16*'Data &amp; Parameter'!$E$17*('Data &amp; Parameter'!$E$18+'Data &amp; Parameter'!$E$19)*'Data &amp; Parameter'!$E$20*'Data &amp; Parameter'!$E$37*N4509</f>
        <v>0</v>
      </c>
      <c r="P4509">
        <f>ROUNDUP(IF(D4509&gt;$D$4,0,($D$4-D4509+1)/365),0)</f>
        <v>0</v>
      </c>
      <c r="Q4509">
        <f>ROUNDUP(IF(D4509&gt;$D$5,0,($D$5-D4509+1)/365),0)</f>
        <v>0</v>
      </c>
      <c r="R4509" s="28">
        <f>IF(OR(P4509=1,Q4509=1),IF(D4509+364&lt;=$D$5,(D4509+364-$D$4+1)/365,IF(D4509&gt;$D$4,($D$5-D4509+1)/365,$D$6/365)),0)</f>
        <v>0</v>
      </c>
      <c r="S4509" s="28">
        <f>'Data &amp; Parameter'!$E$16*'Data &amp; Parameter'!$E$17*('Data &amp; Parameter'!$E$18+'Data &amp; Parameter'!$E$19)*'Data &amp; Parameter'!$E$20*'Data &amp; Parameter'!$E$37*R4509</f>
        <v>0</v>
      </c>
      <c r="T4509" s="28">
        <f t="shared" si="70"/>
        <v>0</v>
      </c>
    </row>
    <row r="4510" spans="1:20" ht="15.75" customHeight="1" x14ac:dyDescent="0.35">
      <c r="A4510">
        <v>4503</v>
      </c>
      <c r="B4510" s="76">
        <v>44258.43540509259</v>
      </c>
      <c r="C4510" s="1" t="s">
        <v>14263</v>
      </c>
      <c r="D4510" s="76">
        <v>44258.436307870375</v>
      </c>
      <c r="E4510" s="1" t="s">
        <v>14264</v>
      </c>
      <c r="F4510" s="1" t="s">
        <v>14265</v>
      </c>
      <c r="G4510" s="1" t="s">
        <v>123</v>
      </c>
      <c r="H4510" s="1" t="s">
        <v>124</v>
      </c>
      <c r="I4510" s="1" t="s">
        <v>125</v>
      </c>
      <c r="J4510" s="1" t="s">
        <v>13781</v>
      </c>
      <c r="K4510" s="1" t="s">
        <v>13781</v>
      </c>
      <c r="L4510">
        <f>ROUNDUP(IF(B4510&gt;$D$4,0,($D$4-B4510+1)/365),0)</f>
        <v>0</v>
      </c>
      <c r="M4510">
        <f>ROUNDUP(IF(B4510&gt;$D$5,0,($D$5-B4510+1)/365),0)</f>
        <v>0</v>
      </c>
      <c r="N4510" s="28">
        <f>IF(OR(L4510=1,M4510=1),IF(B4510+364&lt;=$D$5,(B4510+364-$D$4+1)/365,IF(B4510&gt;$D$4,($D$5-B4510+1)/365,$D$6/365)),0)</f>
        <v>0</v>
      </c>
      <c r="O4510" s="28">
        <f>'Data &amp; Parameter'!$E$16*'Data &amp; Parameter'!$E$17*('Data &amp; Parameter'!$E$18+'Data &amp; Parameter'!$E$19)*'Data &amp; Parameter'!$E$20*'Data &amp; Parameter'!$E$37*N4510</f>
        <v>0</v>
      </c>
      <c r="P4510">
        <f>ROUNDUP(IF(D4510&gt;$D$4,0,($D$4-D4510+1)/365),0)</f>
        <v>0</v>
      </c>
      <c r="Q4510">
        <f>ROUNDUP(IF(D4510&gt;$D$5,0,($D$5-D4510+1)/365),0)</f>
        <v>0</v>
      </c>
      <c r="R4510" s="28">
        <f>IF(OR(P4510=1,Q4510=1),IF(D4510+364&lt;=$D$5,(D4510+364-$D$4+1)/365,IF(D4510&gt;$D$4,($D$5-D4510+1)/365,$D$6/365)),0)</f>
        <v>0</v>
      </c>
      <c r="S4510" s="28">
        <f>'Data &amp; Parameter'!$E$16*'Data &amp; Parameter'!$E$17*('Data &amp; Parameter'!$E$18+'Data &amp; Parameter'!$E$19)*'Data &amp; Parameter'!$E$20*'Data &amp; Parameter'!$E$37*R4510</f>
        <v>0</v>
      </c>
      <c r="T4510" s="28">
        <f t="shared" si="70"/>
        <v>0</v>
      </c>
    </row>
    <row r="4511" spans="1:20" ht="15.75" customHeight="1" x14ac:dyDescent="0.35">
      <c r="A4511">
        <v>4504</v>
      </c>
      <c r="B4511" s="76">
        <v>44258.439525462964</v>
      </c>
      <c r="C4511" s="1" t="s">
        <v>14266</v>
      </c>
      <c r="D4511" s="76">
        <v>44258.439907407403</v>
      </c>
      <c r="E4511" s="1" t="s">
        <v>14267</v>
      </c>
      <c r="F4511" s="1" t="s">
        <v>14268</v>
      </c>
      <c r="G4511" s="1" t="s">
        <v>123</v>
      </c>
      <c r="H4511" s="1" t="s">
        <v>124</v>
      </c>
      <c r="I4511" s="1" t="s">
        <v>125</v>
      </c>
      <c r="J4511" s="1" t="s">
        <v>13781</v>
      </c>
      <c r="K4511" s="1" t="s">
        <v>13781</v>
      </c>
      <c r="L4511">
        <f>ROUNDUP(IF(B4511&gt;$D$4,0,($D$4-B4511+1)/365),0)</f>
        <v>0</v>
      </c>
      <c r="M4511">
        <f>ROUNDUP(IF(B4511&gt;$D$5,0,($D$5-B4511+1)/365),0)</f>
        <v>0</v>
      </c>
      <c r="N4511" s="28">
        <f>IF(OR(L4511=1,M4511=1),IF(B4511+364&lt;=$D$5,(B4511+364-$D$4+1)/365,IF(B4511&gt;$D$4,($D$5-B4511+1)/365,$D$6/365)),0)</f>
        <v>0</v>
      </c>
      <c r="O4511" s="28">
        <f>'Data &amp; Parameter'!$E$16*'Data &amp; Parameter'!$E$17*('Data &amp; Parameter'!$E$18+'Data &amp; Parameter'!$E$19)*'Data &amp; Parameter'!$E$20*'Data &amp; Parameter'!$E$37*N4511</f>
        <v>0</v>
      </c>
      <c r="P4511">
        <f>ROUNDUP(IF(D4511&gt;$D$4,0,($D$4-D4511+1)/365),0)</f>
        <v>0</v>
      </c>
      <c r="Q4511">
        <f>ROUNDUP(IF(D4511&gt;$D$5,0,($D$5-D4511+1)/365),0)</f>
        <v>0</v>
      </c>
      <c r="R4511" s="28">
        <f>IF(OR(P4511=1,Q4511=1),IF(D4511+364&lt;=$D$5,(D4511+364-$D$4+1)/365,IF(D4511&gt;$D$4,($D$5-D4511+1)/365,$D$6/365)),0)</f>
        <v>0</v>
      </c>
      <c r="S4511" s="28">
        <f>'Data &amp; Parameter'!$E$16*'Data &amp; Parameter'!$E$17*('Data &amp; Parameter'!$E$18+'Data &amp; Parameter'!$E$19)*'Data &amp; Parameter'!$E$20*'Data &amp; Parameter'!$E$37*R4511</f>
        <v>0</v>
      </c>
      <c r="T4511" s="28">
        <f t="shared" si="70"/>
        <v>0</v>
      </c>
    </row>
    <row r="4512" spans="1:20" ht="15.75" customHeight="1" x14ac:dyDescent="0.35">
      <c r="A4512">
        <v>4505</v>
      </c>
      <c r="B4512" s="76">
        <v>44258.442546296297</v>
      </c>
      <c r="C4512" s="1" t="s">
        <v>14269</v>
      </c>
      <c r="D4512" s="76">
        <v>44258.444374999999</v>
      </c>
      <c r="E4512" s="1" t="s">
        <v>14270</v>
      </c>
      <c r="F4512" s="1" t="s">
        <v>14271</v>
      </c>
      <c r="G4512" s="1" t="s">
        <v>123</v>
      </c>
      <c r="H4512" s="1" t="s">
        <v>124</v>
      </c>
      <c r="I4512" s="1" t="s">
        <v>125</v>
      </c>
      <c r="J4512" s="1" t="s">
        <v>13781</v>
      </c>
      <c r="K4512" s="1" t="s">
        <v>13781</v>
      </c>
      <c r="L4512">
        <f>ROUNDUP(IF(B4512&gt;$D$4,0,($D$4-B4512+1)/365),0)</f>
        <v>0</v>
      </c>
      <c r="M4512">
        <f>ROUNDUP(IF(B4512&gt;$D$5,0,($D$5-B4512+1)/365),0)</f>
        <v>0</v>
      </c>
      <c r="N4512" s="28">
        <f>IF(OR(L4512=1,M4512=1),IF(B4512+364&lt;=$D$5,(B4512+364-$D$4+1)/365,IF(B4512&gt;$D$4,($D$5-B4512+1)/365,$D$6/365)),0)</f>
        <v>0</v>
      </c>
      <c r="O4512" s="28">
        <f>'Data &amp; Parameter'!$E$16*'Data &amp; Parameter'!$E$17*('Data &amp; Parameter'!$E$18+'Data &amp; Parameter'!$E$19)*'Data &amp; Parameter'!$E$20*'Data &amp; Parameter'!$E$37*N4512</f>
        <v>0</v>
      </c>
      <c r="P4512">
        <f>ROUNDUP(IF(D4512&gt;$D$4,0,($D$4-D4512+1)/365),0)</f>
        <v>0</v>
      </c>
      <c r="Q4512">
        <f>ROUNDUP(IF(D4512&gt;$D$5,0,($D$5-D4512+1)/365),0)</f>
        <v>0</v>
      </c>
      <c r="R4512" s="28">
        <f>IF(OR(P4512=1,Q4512=1),IF(D4512+364&lt;=$D$5,(D4512+364-$D$4+1)/365,IF(D4512&gt;$D$4,($D$5-D4512+1)/365,$D$6/365)),0)</f>
        <v>0</v>
      </c>
      <c r="S4512" s="28">
        <f>'Data &amp; Parameter'!$E$16*'Data &amp; Parameter'!$E$17*('Data &amp; Parameter'!$E$18+'Data &amp; Parameter'!$E$19)*'Data &amp; Parameter'!$E$20*'Data &amp; Parameter'!$E$37*R4512</f>
        <v>0</v>
      </c>
      <c r="T4512" s="28">
        <f t="shared" si="70"/>
        <v>0</v>
      </c>
    </row>
    <row r="4513" spans="1:20" ht="15.75" customHeight="1" x14ac:dyDescent="0.35">
      <c r="A4513">
        <v>4506</v>
      </c>
      <c r="B4513" s="76">
        <v>44258.517152777778</v>
      </c>
      <c r="C4513" s="1" t="s">
        <v>14272</v>
      </c>
      <c r="D4513" s="76">
        <v>44258.518101851849</v>
      </c>
      <c r="E4513" s="1" t="s">
        <v>14273</v>
      </c>
      <c r="F4513" s="1" t="s">
        <v>14274</v>
      </c>
      <c r="G4513" s="1" t="s">
        <v>123</v>
      </c>
      <c r="H4513" s="1" t="s">
        <v>124</v>
      </c>
      <c r="I4513" s="1" t="s">
        <v>125</v>
      </c>
      <c r="J4513" s="1" t="s">
        <v>14275</v>
      </c>
      <c r="K4513" s="1" t="s">
        <v>14276</v>
      </c>
      <c r="L4513">
        <f>ROUNDUP(IF(B4513&gt;$D$4,0,($D$4-B4513+1)/365),0)</f>
        <v>0</v>
      </c>
      <c r="M4513">
        <f>ROUNDUP(IF(B4513&gt;$D$5,0,($D$5-B4513+1)/365),0)</f>
        <v>0</v>
      </c>
      <c r="N4513" s="28">
        <f>IF(OR(L4513=1,M4513=1),IF(B4513+364&lt;=$D$5,(B4513+364-$D$4+1)/365,IF(B4513&gt;$D$4,($D$5-B4513+1)/365,$D$6/365)),0)</f>
        <v>0</v>
      </c>
      <c r="O4513" s="28">
        <f>'Data &amp; Parameter'!$E$16*'Data &amp; Parameter'!$E$17*('Data &amp; Parameter'!$E$18+'Data &amp; Parameter'!$E$19)*'Data &amp; Parameter'!$E$20*'Data &amp; Parameter'!$E$37*N4513</f>
        <v>0</v>
      </c>
      <c r="P4513">
        <f>ROUNDUP(IF(D4513&gt;$D$4,0,($D$4-D4513+1)/365),0)</f>
        <v>0</v>
      </c>
      <c r="Q4513">
        <f>ROUNDUP(IF(D4513&gt;$D$5,0,($D$5-D4513+1)/365),0)</f>
        <v>0</v>
      </c>
      <c r="R4513" s="28">
        <f>IF(OR(P4513=1,Q4513=1),IF(D4513+364&lt;=$D$5,(D4513+364-$D$4+1)/365,IF(D4513&gt;$D$4,($D$5-D4513+1)/365,$D$6/365)),0)</f>
        <v>0</v>
      </c>
      <c r="S4513" s="28">
        <f>'Data &amp; Parameter'!$E$16*'Data &amp; Parameter'!$E$17*('Data &amp; Parameter'!$E$18+'Data &amp; Parameter'!$E$19)*'Data &amp; Parameter'!$E$20*'Data &amp; Parameter'!$E$37*R4513</f>
        <v>0</v>
      </c>
      <c r="T4513" s="28">
        <f t="shared" si="70"/>
        <v>0</v>
      </c>
    </row>
    <row r="4514" spans="1:20" ht="15.75" customHeight="1" x14ac:dyDescent="0.35">
      <c r="A4514">
        <v>4507</v>
      </c>
      <c r="B4514" s="76">
        <v>44258.518495370372</v>
      </c>
      <c r="C4514" s="1" t="s">
        <v>14277</v>
      </c>
      <c r="D4514" s="76">
        <v>44258.519166666665</v>
      </c>
      <c r="E4514" s="1" t="s">
        <v>14278</v>
      </c>
      <c r="F4514" s="1" t="s">
        <v>14279</v>
      </c>
      <c r="G4514" s="1" t="s">
        <v>123</v>
      </c>
      <c r="H4514" s="1" t="s">
        <v>124</v>
      </c>
      <c r="I4514" s="1" t="s">
        <v>125</v>
      </c>
      <c r="J4514" s="1" t="s">
        <v>14275</v>
      </c>
      <c r="K4514" s="1" t="s">
        <v>14275</v>
      </c>
      <c r="L4514">
        <f>ROUNDUP(IF(B4514&gt;$D$4,0,($D$4-B4514+1)/365),0)</f>
        <v>0</v>
      </c>
      <c r="M4514">
        <f>ROUNDUP(IF(B4514&gt;$D$5,0,($D$5-B4514+1)/365),0)</f>
        <v>0</v>
      </c>
      <c r="N4514" s="28">
        <f>IF(OR(L4514=1,M4514=1),IF(B4514+364&lt;=$D$5,(B4514+364-$D$4+1)/365,IF(B4514&gt;$D$4,($D$5-B4514+1)/365,$D$6/365)),0)</f>
        <v>0</v>
      </c>
      <c r="O4514" s="28">
        <f>'Data &amp; Parameter'!$E$16*'Data &amp; Parameter'!$E$17*('Data &amp; Parameter'!$E$18+'Data &amp; Parameter'!$E$19)*'Data &amp; Parameter'!$E$20*'Data &amp; Parameter'!$E$37*N4514</f>
        <v>0</v>
      </c>
      <c r="P4514">
        <f>ROUNDUP(IF(D4514&gt;$D$4,0,($D$4-D4514+1)/365),0)</f>
        <v>0</v>
      </c>
      <c r="Q4514">
        <f>ROUNDUP(IF(D4514&gt;$D$5,0,($D$5-D4514+1)/365),0)</f>
        <v>0</v>
      </c>
      <c r="R4514" s="28">
        <f>IF(OR(P4514=1,Q4514=1),IF(D4514+364&lt;=$D$5,(D4514+364-$D$4+1)/365,IF(D4514&gt;$D$4,($D$5-D4514+1)/365,$D$6/365)),0)</f>
        <v>0</v>
      </c>
      <c r="S4514" s="28">
        <f>'Data &amp; Parameter'!$E$16*'Data &amp; Parameter'!$E$17*('Data &amp; Parameter'!$E$18+'Data &amp; Parameter'!$E$19)*'Data &amp; Parameter'!$E$20*'Data &amp; Parameter'!$E$37*R4514</f>
        <v>0</v>
      </c>
      <c r="T4514" s="28">
        <f t="shared" si="70"/>
        <v>0</v>
      </c>
    </row>
    <row r="4515" spans="1:20" ht="15.75" customHeight="1" x14ac:dyDescent="0.35">
      <c r="A4515">
        <v>4508</v>
      </c>
      <c r="B4515" s="76">
        <v>44258.52070601852</v>
      </c>
      <c r="C4515" s="1" t="s">
        <v>14280</v>
      </c>
      <c r="D4515" s="76">
        <v>44258.521574074075</v>
      </c>
      <c r="E4515" s="1" t="s">
        <v>14281</v>
      </c>
      <c r="F4515" s="1" t="s">
        <v>14282</v>
      </c>
      <c r="G4515" s="1" t="s">
        <v>123</v>
      </c>
      <c r="H4515" s="1" t="s">
        <v>124</v>
      </c>
      <c r="I4515" s="1" t="s">
        <v>125</v>
      </c>
      <c r="J4515" s="1" t="s">
        <v>14276</v>
      </c>
      <c r="K4515" s="1" t="s">
        <v>14275</v>
      </c>
      <c r="L4515">
        <f>ROUNDUP(IF(B4515&gt;$D$4,0,($D$4-B4515+1)/365),0)</f>
        <v>0</v>
      </c>
      <c r="M4515">
        <f>ROUNDUP(IF(B4515&gt;$D$5,0,($D$5-B4515+1)/365),0)</f>
        <v>0</v>
      </c>
      <c r="N4515" s="28">
        <f>IF(OR(L4515=1,M4515=1),IF(B4515+364&lt;=$D$5,(B4515+364-$D$4+1)/365,IF(B4515&gt;$D$4,($D$5-B4515+1)/365,$D$6/365)),0)</f>
        <v>0</v>
      </c>
      <c r="O4515" s="28">
        <f>'Data &amp; Parameter'!$E$16*'Data &amp; Parameter'!$E$17*('Data &amp; Parameter'!$E$18+'Data &amp; Parameter'!$E$19)*'Data &amp; Parameter'!$E$20*'Data &amp; Parameter'!$E$37*N4515</f>
        <v>0</v>
      </c>
      <c r="P4515">
        <f>ROUNDUP(IF(D4515&gt;$D$4,0,($D$4-D4515+1)/365),0)</f>
        <v>0</v>
      </c>
      <c r="Q4515">
        <f>ROUNDUP(IF(D4515&gt;$D$5,0,($D$5-D4515+1)/365),0)</f>
        <v>0</v>
      </c>
      <c r="R4515" s="28">
        <f>IF(OR(P4515=1,Q4515=1),IF(D4515+364&lt;=$D$5,(D4515+364-$D$4+1)/365,IF(D4515&gt;$D$4,($D$5-D4515+1)/365,$D$6/365)),0)</f>
        <v>0</v>
      </c>
      <c r="S4515" s="28">
        <f>'Data &amp; Parameter'!$E$16*'Data &amp; Parameter'!$E$17*('Data &amp; Parameter'!$E$18+'Data &amp; Parameter'!$E$19)*'Data &amp; Parameter'!$E$20*'Data &amp; Parameter'!$E$37*R4515</f>
        <v>0</v>
      </c>
      <c r="T4515" s="28">
        <f t="shared" si="70"/>
        <v>0</v>
      </c>
    </row>
    <row r="4516" spans="1:20" ht="15.75" customHeight="1" x14ac:dyDescent="0.35">
      <c r="A4516">
        <v>4509</v>
      </c>
      <c r="B4516" s="76">
        <v>44258.52416666667</v>
      </c>
      <c r="C4516" s="1" t="s">
        <v>14283</v>
      </c>
      <c r="D4516" s="76">
        <v>44258.524930555555</v>
      </c>
      <c r="E4516" s="1" t="s">
        <v>14284</v>
      </c>
      <c r="F4516" s="1" t="s">
        <v>14285</v>
      </c>
      <c r="G4516" s="1" t="s">
        <v>123</v>
      </c>
      <c r="H4516" s="1" t="s">
        <v>124</v>
      </c>
      <c r="I4516" s="1" t="s">
        <v>125</v>
      </c>
      <c r="J4516" s="1" t="s">
        <v>14275</v>
      </c>
      <c r="K4516" s="1" t="s">
        <v>14275</v>
      </c>
      <c r="L4516">
        <f>ROUNDUP(IF(B4516&gt;$D$4,0,($D$4-B4516+1)/365),0)</f>
        <v>0</v>
      </c>
      <c r="M4516">
        <f>ROUNDUP(IF(B4516&gt;$D$5,0,($D$5-B4516+1)/365),0)</f>
        <v>0</v>
      </c>
      <c r="N4516" s="28">
        <f>IF(OR(L4516=1,M4516=1),IF(B4516+364&lt;=$D$5,(B4516+364-$D$4+1)/365,IF(B4516&gt;$D$4,($D$5-B4516+1)/365,$D$6/365)),0)</f>
        <v>0</v>
      </c>
      <c r="O4516" s="28">
        <f>'Data &amp; Parameter'!$E$16*'Data &amp; Parameter'!$E$17*('Data &amp; Parameter'!$E$18+'Data &amp; Parameter'!$E$19)*'Data &amp; Parameter'!$E$20*'Data &amp; Parameter'!$E$37*N4516</f>
        <v>0</v>
      </c>
      <c r="P4516">
        <f>ROUNDUP(IF(D4516&gt;$D$4,0,($D$4-D4516+1)/365),0)</f>
        <v>0</v>
      </c>
      <c r="Q4516">
        <f>ROUNDUP(IF(D4516&gt;$D$5,0,($D$5-D4516+1)/365),0)</f>
        <v>0</v>
      </c>
      <c r="R4516" s="28">
        <f>IF(OR(P4516=1,Q4516=1),IF(D4516+364&lt;=$D$5,(D4516+364-$D$4+1)/365,IF(D4516&gt;$D$4,($D$5-D4516+1)/365,$D$6/365)),0)</f>
        <v>0</v>
      </c>
      <c r="S4516" s="28">
        <f>'Data &amp; Parameter'!$E$16*'Data &amp; Parameter'!$E$17*('Data &amp; Parameter'!$E$18+'Data &amp; Parameter'!$E$19)*'Data &amp; Parameter'!$E$20*'Data &amp; Parameter'!$E$37*R4516</f>
        <v>0</v>
      </c>
      <c r="T4516" s="28">
        <f t="shared" si="70"/>
        <v>0</v>
      </c>
    </row>
    <row r="4517" spans="1:20" ht="15.75" customHeight="1" x14ac:dyDescent="0.35">
      <c r="A4517">
        <v>4510</v>
      </c>
      <c r="B4517" s="76">
        <v>44258.524652777778</v>
      </c>
      <c r="C4517" s="1" t="s">
        <v>14286</v>
      </c>
      <c r="D4517" s="76">
        <v>44258.525671296295</v>
      </c>
      <c r="E4517" s="1" t="s">
        <v>14287</v>
      </c>
      <c r="F4517" s="1" t="s">
        <v>14288</v>
      </c>
      <c r="G4517" s="1" t="s">
        <v>123</v>
      </c>
      <c r="H4517" s="1" t="s">
        <v>124</v>
      </c>
      <c r="I4517" s="1" t="s">
        <v>125</v>
      </c>
      <c r="J4517" s="1" t="s">
        <v>14275</v>
      </c>
      <c r="K4517" s="1" t="s">
        <v>14275</v>
      </c>
      <c r="L4517">
        <f>ROUNDUP(IF(B4517&gt;$D$4,0,($D$4-B4517+1)/365),0)</f>
        <v>0</v>
      </c>
      <c r="M4517">
        <f>ROUNDUP(IF(B4517&gt;$D$5,0,($D$5-B4517+1)/365),0)</f>
        <v>0</v>
      </c>
      <c r="N4517" s="28">
        <f>IF(OR(L4517=1,M4517=1),IF(B4517+364&lt;=$D$5,(B4517+364-$D$4+1)/365,IF(B4517&gt;$D$4,($D$5-B4517+1)/365,$D$6/365)),0)</f>
        <v>0</v>
      </c>
      <c r="O4517" s="28">
        <f>'Data &amp; Parameter'!$E$16*'Data &amp; Parameter'!$E$17*('Data &amp; Parameter'!$E$18+'Data &amp; Parameter'!$E$19)*'Data &amp; Parameter'!$E$20*'Data &amp; Parameter'!$E$37*N4517</f>
        <v>0</v>
      </c>
      <c r="P4517">
        <f>ROUNDUP(IF(D4517&gt;$D$4,0,($D$4-D4517+1)/365),0)</f>
        <v>0</v>
      </c>
      <c r="Q4517">
        <f>ROUNDUP(IF(D4517&gt;$D$5,0,($D$5-D4517+1)/365),0)</f>
        <v>0</v>
      </c>
      <c r="R4517" s="28">
        <f>IF(OR(P4517=1,Q4517=1),IF(D4517+364&lt;=$D$5,(D4517+364-$D$4+1)/365,IF(D4517&gt;$D$4,($D$5-D4517+1)/365,$D$6/365)),0)</f>
        <v>0</v>
      </c>
      <c r="S4517" s="28">
        <f>'Data &amp; Parameter'!$E$16*'Data &amp; Parameter'!$E$17*('Data &amp; Parameter'!$E$18+'Data &amp; Parameter'!$E$19)*'Data &amp; Parameter'!$E$20*'Data &amp; Parameter'!$E$37*R4517</f>
        <v>0</v>
      </c>
      <c r="T4517" s="28">
        <f t="shared" si="70"/>
        <v>0</v>
      </c>
    </row>
    <row r="4518" spans="1:20" ht="15.75" customHeight="1" x14ac:dyDescent="0.35">
      <c r="A4518">
        <v>4511</v>
      </c>
      <c r="B4518" s="76">
        <v>44258.526840277773</v>
      </c>
      <c r="C4518" s="1" t="s">
        <v>14289</v>
      </c>
      <c r="D4518" s="76">
        <v>44258.527291666665</v>
      </c>
      <c r="E4518" s="1" t="s">
        <v>14290</v>
      </c>
      <c r="F4518" s="1" t="s">
        <v>14291</v>
      </c>
      <c r="G4518" s="1" t="s">
        <v>123</v>
      </c>
      <c r="H4518" s="1" t="s">
        <v>124</v>
      </c>
      <c r="I4518" s="1" t="s">
        <v>125</v>
      </c>
      <c r="J4518" s="1" t="s">
        <v>14275</v>
      </c>
      <c r="K4518" s="1" t="s">
        <v>14275</v>
      </c>
      <c r="L4518">
        <f>ROUNDUP(IF(B4518&gt;$D$4,0,($D$4-B4518+1)/365),0)</f>
        <v>0</v>
      </c>
      <c r="M4518">
        <f>ROUNDUP(IF(B4518&gt;$D$5,0,($D$5-B4518+1)/365),0)</f>
        <v>0</v>
      </c>
      <c r="N4518" s="28">
        <f>IF(OR(L4518=1,M4518=1),IF(B4518+364&lt;=$D$5,(B4518+364-$D$4+1)/365,IF(B4518&gt;$D$4,($D$5-B4518+1)/365,$D$6/365)),0)</f>
        <v>0</v>
      </c>
      <c r="O4518" s="28">
        <f>'Data &amp; Parameter'!$E$16*'Data &amp; Parameter'!$E$17*('Data &amp; Parameter'!$E$18+'Data &amp; Parameter'!$E$19)*'Data &amp; Parameter'!$E$20*'Data &amp; Parameter'!$E$37*N4518</f>
        <v>0</v>
      </c>
      <c r="P4518">
        <f>ROUNDUP(IF(D4518&gt;$D$4,0,($D$4-D4518+1)/365),0)</f>
        <v>0</v>
      </c>
      <c r="Q4518">
        <f>ROUNDUP(IF(D4518&gt;$D$5,0,($D$5-D4518+1)/365),0)</f>
        <v>0</v>
      </c>
      <c r="R4518" s="28">
        <f>IF(OR(P4518=1,Q4518=1),IF(D4518+364&lt;=$D$5,(D4518+364-$D$4+1)/365,IF(D4518&gt;$D$4,($D$5-D4518+1)/365,$D$6/365)),0)</f>
        <v>0</v>
      </c>
      <c r="S4518" s="28">
        <f>'Data &amp; Parameter'!$E$16*'Data &amp; Parameter'!$E$17*('Data &amp; Parameter'!$E$18+'Data &amp; Parameter'!$E$19)*'Data &amp; Parameter'!$E$20*'Data &amp; Parameter'!$E$37*R4518</f>
        <v>0</v>
      </c>
      <c r="T4518" s="28">
        <f t="shared" si="70"/>
        <v>0</v>
      </c>
    </row>
    <row r="4519" spans="1:20" ht="15.75" customHeight="1" x14ac:dyDescent="0.35">
      <c r="A4519">
        <v>4512</v>
      </c>
      <c r="B4519" s="76">
        <v>44258.52815972222</v>
      </c>
      <c r="C4519" s="1" t="s">
        <v>14292</v>
      </c>
      <c r="D4519" s="76">
        <v>44258.528645833328</v>
      </c>
      <c r="E4519" s="1" t="s">
        <v>14293</v>
      </c>
      <c r="F4519" s="1" t="s">
        <v>14294</v>
      </c>
      <c r="G4519" s="1" t="s">
        <v>123</v>
      </c>
      <c r="H4519" s="1" t="s">
        <v>124</v>
      </c>
      <c r="I4519" s="1" t="s">
        <v>125</v>
      </c>
      <c r="J4519" s="1" t="s">
        <v>14275</v>
      </c>
      <c r="K4519" s="1" t="s">
        <v>14275</v>
      </c>
      <c r="L4519">
        <f>ROUNDUP(IF(B4519&gt;$D$4,0,($D$4-B4519+1)/365),0)</f>
        <v>0</v>
      </c>
      <c r="M4519">
        <f>ROUNDUP(IF(B4519&gt;$D$5,0,($D$5-B4519+1)/365),0)</f>
        <v>0</v>
      </c>
      <c r="N4519" s="28">
        <f>IF(OR(L4519=1,M4519=1),IF(B4519+364&lt;=$D$5,(B4519+364-$D$4+1)/365,IF(B4519&gt;$D$4,($D$5-B4519+1)/365,$D$6/365)),0)</f>
        <v>0</v>
      </c>
      <c r="O4519" s="28">
        <f>'Data &amp; Parameter'!$E$16*'Data &amp; Parameter'!$E$17*('Data &amp; Parameter'!$E$18+'Data &amp; Parameter'!$E$19)*'Data &amp; Parameter'!$E$20*'Data &amp; Parameter'!$E$37*N4519</f>
        <v>0</v>
      </c>
      <c r="P4519">
        <f>ROUNDUP(IF(D4519&gt;$D$4,0,($D$4-D4519+1)/365),0)</f>
        <v>0</v>
      </c>
      <c r="Q4519">
        <f>ROUNDUP(IF(D4519&gt;$D$5,0,($D$5-D4519+1)/365),0)</f>
        <v>0</v>
      </c>
      <c r="R4519" s="28">
        <f>IF(OR(P4519=1,Q4519=1),IF(D4519+364&lt;=$D$5,(D4519+364-$D$4+1)/365,IF(D4519&gt;$D$4,($D$5-D4519+1)/365,$D$6/365)),0)</f>
        <v>0</v>
      </c>
      <c r="S4519" s="28">
        <f>'Data &amp; Parameter'!$E$16*'Data &amp; Parameter'!$E$17*('Data &amp; Parameter'!$E$18+'Data &amp; Parameter'!$E$19)*'Data &amp; Parameter'!$E$20*'Data &amp; Parameter'!$E$37*R4519</f>
        <v>0</v>
      </c>
      <c r="T4519" s="28">
        <f t="shared" si="70"/>
        <v>0</v>
      </c>
    </row>
    <row r="4520" spans="1:20" ht="15.75" customHeight="1" x14ac:dyDescent="0.35">
      <c r="A4520">
        <v>4513</v>
      </c>
      <c r="B4520" s="76">
        <v>44258.530439814815</v>
      </c>
      <c r="C4520" s="1" t="s">
        <v>14295</v>
      </c>
      <c r="D4520" s="76">
        <v>44258.530856481477</v>
      </c>
      <c r="E4520" s="1" t="s">
        <v>14296</v>
      </c>
      <c r="F4520" s="1" t="s">
        <v>14297</v>
      </c>
      <c r="G4520" s="1" t="s">
        <v>123</v>
      </c>
      <c r="H4520" s="1" t="s">
        <v>124</v>
      </c>
      <c r="I4520" s="1" t="s">
        <v>125</v>
      </c>
      <c r="J4520" s="1" t="s">
        <v>14275</v>
      </c>
      <c r="K4520" s="1" t="s">
        <v>14275</v>
      </c>
      <c r="L4520">
        <f>ROUNDUP(IF(B4520&gt;$D$4,0,($D$4-B4520+1)/365),0)</f>
        <v>0</v>
      </c>
      <c r="M4520">
        <f>ROUNDUP(IF(B4520&gt;$D$5,0,($D$5-B4520+1)/365),0)</f>
        <v>0</v>
      </c>
      <c r="N4520" s="28">
        <f>IF(OR(L4520=1,M4520=1),IF(B4520+364&lt;=$D$5,(B4520+364-$D$4+1)/365,IF(B4520&gt;$D$4,($D$5-B4520+1)/365,$D$6/365)),0)</f>
        <v>0</v>
      </c>
      <c r="O4520" s="28">
        <f>'Data &amp; Parameter'!$E$16*'Data &amp; Parameter'!$E$17*('Data &amp; Parameter'!$E$18+'Data &amp; Parameter'!$E$19)*'Data &amp; Parameter'!$E$20*'Data &amp; Parameter'!$E$37*N4520</f>
        <v>0</v>
      </c>
      <c r="P4520">
        <f>ROUNDUP(IF(D4520&gt;$D$4,0,($D$4-D4520+1)/365),0)</f>
        <v>0</v>
      </c>
      <c r="Q4520">
        <f>ROUNDUP(IF(D4520&gt;$D$5,0,($D$5-D4520+1)/365),0)</f>
        <v>0</v>
      </c>
      <c r="R4520" s="28">
        <f>IF(OR(P4520=1,Q4520=1),IF(D4520+364&lt;=$D$5,(D4520+364-$D$4+1)/365,IF(D4520&gt;$D$4,($D$5-D4520+1)/365,$D$6/365)),0)</f>
        <v>0</v>
      </c>
      <c r="S4520" s="28">
        <f>'Data &amp; Parameter'!$E$16*'Data &amp; Parameter'!$E$17*('Data &amp; Parameter'!$E$18+'Data &amp; Parameter'!$E$19)*'Data &amp; Parameter'!$E$20*'Data &amp; Parameter'!$E$37*R4520</f>
        <v>0</v>
      </c>
      <c r="T4520" s="28">
        <f t="shared" si="70"/>
        <v>0</v>
      </c>
    </row>
    <row r="4521" spans="1:20" ht="15.75" customHeight="1" x14ac:dyDescent="0.35">
      <c r="A4521">
        <v>4514</v>
      </c>
      <c r="B4521" s="76">
        <v>44258.530798611115</v>
      </c>
      <c r="C4521" s="1" t="s">
        <v>14298</v>
      </c>
      <c r="D4521" s="76">
        <v>44258.531342592592</v>
      </c>
      <c r="E4521" s="1" t="s">
        <v>14299</v>
      </c>
      <c r="F4521" s="1" t="s">
        <v>14300</v>
      </c>
      <c r="G4521" s="1" t="s">
        <v>123</v>
      </c>
      <c r="H4521" s="1" t="s">
        <v>124</v>
      </c>
      <c r="I4521" s="1" t="s">
        <v>125</v>
      </c>
      <c r="J4521" s="1" t="s">
        <v>14275</v>
      </c>
      <c r="K4521" s="1" t="s">
        <v>14275</v>
      </c>
      <c r="L4521">
        <f>ROUNDUP(IF(B4521&gt;$D$4,0,($D$4-B4521+1)/365),0)</f>
        <v>0</v>
      </c>
      <c r="M4521">
        <f>ROUNDUP(IF(B4521&gt;$D$5,0,($D$5-B4521+1)/365),0)</f>
        <v>0</v>
      </c>
      <c r="N4521" s="28">
        <f>IF(OR(L4521=1,M4521=1),IF(B4521+364&lt;=$D$5,(B4521+364-$D$4+1)/365,IF(B4521&gt;$D$4,($D$5-B4521+1)/365,$D$6/365)),0)</f>
        <v>0</v>
      </c>
      <c r="O4521" s="28">
        <f>'Data &amp; Parameter'!$E$16*'Data &amp; Parameter'!$E$17*('Data &amp; Parameter'!$E$18+'Data &amp; Parameter'!$E$19)*'Data &amp; Parameter'!$E$20*'Data &amp; Parameter'!$E$37*N4521</f>
        <v>0</v>
      </c>
      <c r="P4521">
        <f>ROUNDUP(IF(D4521&gt;$D$4,0,($D$4-D4521+1)/365),0)</f>
        <v>0</v>
      </c>
      <c r="Q4521">
        <f>ROUNDUP(IF(D4521&gt;$D$5,0,($D$5-D4521+1)/365),0)</f>
        <v>0</v>
      </c>
      <c r="R4521" s="28">
        <f>IF(OR(P4521=1,Q4521=1),IF(D4521+364&lt;=$D$5,(D4521+364-$D$4+1)/365,IF(D4521&gt;$D$4,($D$5-D4521+1)/365,$D$6/365)),0)</f>
        <v>0</v>
      </c>
      <c r="S4521" s="28">
        <f>'Data &amp; Parameter'!$E$16*'Data &amp; Parameter'!$E$17*('Data &amp; Parameter'!$E$18+'Data &amp; Parameter'!$E$19)*'Data &amp; Parameter'!$E$20*'Data &amp; Parameter'!$E$37*R4521</f>
        <v>0</v>
      </c>
      <c r="T4521" s="28">
        <f t="shared" si="70"/>
        <v>0</v>
      </c>
    </row>
    <row r="4522" spans="1:20" ht="15.75" customHeight="1" x14ac:dyDescent="0.35">
      <c r="A4522">
        <v>4515</v>
      </c>
      <c r="B4522" s="76">
        <v>44258.533263888894</v>
      </c>
      <c r="C4522" s="1" t="s">
        <v>14301</v>
      </c>
      <c r="D4522" s="76">
        <v>44258.533900462964</v>
      </c>
      <c r="E4522" s="1" t="s">
        <v>14302</v>
      </c>
      <c r="F4522" s="1" t="s">
        <v>14303</v>
      </c>
      <c r="G4522" s="1" t="s">
        <v>123</v>
      </c>
      <c r="H4522" s="1" t="s">
        <v>124</v>
      </c>
      <c r="I4522" s="1" t="s">
        <v>125</v>
      </c>
      <c r="J4522" s="1" t="s">
        <v>14275</v>
      </c>
      <c r="K4522" s="1" t="s">
        <v>14275</v>
      </c>
      <c r="L4522">
        <f>ROUNDUP(IF(B4522&gt;$D$4,0,($D$4-B4522+1)/365),0)</f>
        <v>0</v>
      </c>
      <c r="M4522">
        <f>ROUNDUP(IF(B4522&gt;$D$5,0,($D$5-B4522+1)/365),0)</f>
        <v>0</v>
      </c>
      <c r="N4522" s="28">
        <f>IF(OR(L4522=1,M4522=1),IF(B4522+364&lt;=$D$5,(B4522+364-$D$4+1)/365,IF(B4522&gt;$D$4,($D$5-B4522+1)/365,$D$6/365)),0)</f>
        <v>0</v>
      </c>
      <c r="O4522" s="28">
        <f>'Data &amp; Parameter'!$E$16*'Data &amp; Parameter'!$E$17*('Data &amp; Parameter'!$E$18+'Data &amp; Parameter'!$E$19)*'Data &amp; Parameter'!$E$20*'Data &amp; Parameter'!$E$37*N4522</f>
        <v>0</v>
      </c>
      <c r="P4522">
        <f>ROUNDUP(IF(D4522&gt;$D$4,0,($D$4-D4522+1)/365),0)</f>
        <v>0</v>
      </c>
      <c r="Q4522">
        <f>ROUNDUP(IF(D4522&gt;$D$5,0,($D$5-D4522+1)/365),0)</f>
        <v>0</v>
      </c>
      <c r="R4522" s="28">
        <f>IF(OR(P4522=1,Q4522=1),IF(D4522+364&lt;=$D$5,(D4522+364-$D$4+1)/365,IF(D4522&gt;$D$4,($D$5-D4522+1)/365,$D$6/365)),0)</f>
        <v>0</v>
      </c>
      <c r="S4522" s="28">
        <f>'Data &amp; Parameter'!$E$16*'Data &amp; Parameter'!$E$17*('Data &amp; Parameter'!$E$18+'Data &amp; Parameter'!$E$19)*'Data &amp; Parameter'!$E$20*'Data &amp; Parameter'!$E$37*R4522</f>
        <v>0</v>
      </c>
      <c r="T4522" s="28">
        <f t="shared" si="70"/>
        <v>0</v>
      </c>
    </row>
    <row r="4523" spans="1:20" ht="15.75" customHeight="1" x14ac:dyDescent="0.35">
      <c r="A4523">
        <v>4516</v>
      </c>
      <c r="B4523" s="76">
        <v>44258.535543981481</v>
      </c>
      <c r="C4523" s="1" t="s">
        <v>14304</v>
      </c>
      <c r="D4523" s="76">
        <v>44258.535833333328</v>
      </c>
      <c r="E4523" s="1" t="s">
        <v>14305</v>
      </c>
      <c r="F4523" s="1" t="s">
        <v>14306</v>
      </c>
      <c r="G4523" s="1" t="s">
        <v>123</v>
      </c>
      <c r="H4523" s="1" t="s">
        <v>124</v>
      </c>
      <c r="I4523" s="1" t="s">
        <v>125</v>
      </c>
      <c r="J4523" s="1" t="s">
        <v>14275</v>
      </c>
      <c r="K4523" s="1" t="s">
        <v>14275</v>
      </c>
      <c r="L4523">
        <f>ROUNDUP(IF(B4523&gt;$D$4,0,($D$4-B4523+1)/365),0)</f>
        <v>0</v>
      </c>
      <c r="M4523">
        <f>ROUNDUP(IF(B4523&gt;$D$5,0,($D$5-B4523+1)/365),0)</f>
        <v>0</v>
      </c>
      <c r="N4523" s="28">
        <f>IF(OR(L4523=1,M4523=1),IF(B4523+364&lt;=$D$5,(B4523+364-$D$4+1)/365,IF(B4523&gt;$D$4,($D$5-B4523+1)/365,$D$6/365)),0)</f>
        <v>0</v>
      </c>
      <c r="O4523" s="28">
        <f>'Data &amp; Parameter'!$E$16*'Data &amp; Parameter'!$E$17*('Data &amp; Parameter'!$E$18+'Data &amp; Parameter'!$E$19)*'Data &amp; Parameter'!$E$20*'Data &amp; Parameter'!$E$37*N4523</f>
        <v>0</v>
      </c>
      <c r="P4523">
        <f>ROUNDUP(IF(D4523&gt;$D$4,0,($D$4-D4523+1)/365),0)</f>
        <v>0</v>
      </c>
      <c r="Q4523">
        <f>ROUNDUP(IF(D4523&gt;$D$5,0,($D$5-D4523+1)/365),0)</f>
        <v>0</v>
      </c>
      <c r="R4523" s="28">
        <f>IF(OR(P4523=1,Q4523=1),IF(D4523+364&lt;=$D$5,(D4523+364-$D$4+1)/365,IF(D4523&gt;$D$4,($D$5-D4523+1)/365,$D$6/365)),0)</f>
        <v>0</v>
      </c>
      <c r="S4523" s="28">
        <f>'Data &amp; Parameter'!$E$16*'Data &amp; Parameter'!$E$17*('Data &amp; Parameter'!$E$18+'Data &amp; Parameter'!$E$19)*'Data &amp; Parameter'!$E$20*'Data &amp; Parameter'!$E$37*R4523</f>
        <v>0</v>
      </c>
      <c r="T4523" s="28">
        <f t="shared" si="70"/>
        <v>0</v>
      </c>
    </row>
    <row r="4524" spans="1:20" ht="15.75" customHeight="1" x14ac:dyDescent="0.35">
      <c r="A4524">
        <v>4517</v>
      </c>
      <c r="B4524" s="76">
        <v>44258.537002314813</v>
      </c>
      <c r="C4524" s="1" t="s">
        <v>14307</v>
      </c>
      <c r="D4524" s="76">
        <v>44258.537627314814</v>
      </c>
      <c r="E4524" s="1" t="s">
        <v>14308</v>
      </c>
      <c r="F4524" s="1" t="s">
        <v>14309</v>
      </c>
      <c r="G4524" s="1" t="s">
        <v>123</v>
      </c>
      <c r="H4524" s="1" t="s">
        <v>124</v>
      </c>
      <c r="I4524" s="1" t="s">
        <v>125</v>
      </c>
      <c r="J4524" s="1" t="s">
        <v>14275</v>
      </c>
      <c r="K4524" s="1" t="s">
        <v>14275</v>
      </c>
      <c r="L4524">
        <f>ROUNDUP(IF(B4524&gt;$D$4,0,($D$4-B4524+1)/365),0)</f>
        <v>0</v>
      </c>
      <c r="M4524">
        <f>ROUNDUP(IF(B4524&gt;$D$5,0,($D$5-B4524+1)/365),0)</f>
        <v>0</v>
      </c>
      <c r="N4524" s="28">
        <f>IF(OR(L4524=1,M4524=1),IF(B4524+364&lt;=$D$5,(B4524+364-$D$4+1)/365,IF(B4524&gt;$D$4,($D$5-B4524+1)/365,$D$6/365)),0)</f>
        <v>0</v>
      </c>
      <c r="O4524" s="28">
        <f>'Data &amp; Parameter'!$E$16*'Data &amp; Parameter'!$E$17*('Data &amp; Parameter'!$E$18+'Data &amp; Parameter'!$E$19)*'Data &amp; Parameter'!$E$20*'Data &amp; Parameter'!$E$37*N4524</f>
        <v>0</v>
      </c>
      <c r="P4524">
        <f>ROUNDUP(IF(D4524&gt;$D$4,0,($D$4-D4524+1)/365),0)</f>
        <v>0</v>
      </c>
      <c r="Q4524">
        <f>ROUNDUP(IF(D4524&gt;$D$5,0,($D$5-D4524+1)/365),0)</f>
        <v>0</v>
      </c>
      <c r="R4524" s="28">
        <f>IF(OR(P4524=1,Q4524=1),IF(D4524+364&lt;=$D$5,(D4524+364-$D$4+1)/365,IF(D4524&gt;$D$4,($D$5-D4524+1)/365,$D$6/365)),0)</f>
        <v>0</v>
      </c>
      <c r="S4524" s="28">
        <f>'Data &amp; Parameter'!$E$16*'Data &amp; Parameter'!$E$17*('Data &amp; Parameter'!$E$18+'Data &amp; Parameter'!$E$19)*'Data &amp; Parameter'!$E$20*'Data &amp; Parameter'!$E$37*R4524</f>
        <v>0</v>
      </c>
      <c r="T4524" s="28">
        <f t="shared" si="70"/>
        <v>0</v>
      </c>
    </row>
    <row r="4525" spans="1:20" ht="15.75" customHeight="1" x14ac:dyDescent="0.35">
      <c r="A4525">
        <v>4518</v>
      </c>
      <c r="B4525" s="76">
        <v>44258.542627314819</v>
      </c>
      <c r="C4525" s="1" t="s">
        <v>14310</v>
      </c>
      <c r="D4525" s="76">
        <v>44258.543587962966</v>
      </c>
      <c r="E4525" s="1" t="s">
        <v>14311</v>
      </c>
      <c r="F4525" s="1" t="s">
        <v>14312</v>
      </c>
      <c r="G4525" s="1" t="s">
        <v>123</v>
      </c>
      <c r="H4525" s="1" t="s">
        <v>124</v>
      </c>
      <c r="I4525" s="1" t="s">
        <v>125</v>
      </c>
      <c r="J4525" s="1" t="s">
        <v>14275</v>
      </c>
      <c r="K4525" s="1" t="s">
        <v>14275</v>
      </c>
      <c r="L4525">
        <f>ROUNDUP(IF(B4525&gt;$D$4,0,($D$4-B4525+1)/365),0)</f>
        <v>0</v>
      </c>
      <c r="M4525">
        <f>ROUNDUP(IF(B4525&gt;$D$5,0,($D$5-B4525+1)/365),0)</f>
        <v>0</v>
      </c>
      <c r="N4525" s="28">
        <f>IF(OR(L4525=1,M4525=1),IF(B4525+364&lt;=$D$5,(B4525+364-$D$4+1)/365,IF(B4525&gt;$D$4,($D$5-B4525+1)/365,$D$6/365)),0)</f>
        <v>0</v>
      </c>
      <c r="O4525" s="28">
        <f>'Data &amp; Parameter'!$E$16*'Data &amp; Parameter'!$E$17*('Data &amp; Parameter'!$E$18+'Data &amp; Parameter'!$E$19)*'Data &amp; Parameter'!$E$20*'Data &amp; Parameter'!$E$37*N4525</f>
        <v>0</v>
      </c>
      <c r="P4525">
        <f>ROUNDUP(IF(D4525&gt;$D$4,0,($D$4-D4525+1)/365),0)</f>
        <v>0</v>
      </c>
      <c r="Q4525">
        <f>ROUNDUP(IF(D4525&gt;$D$5,0,($D$5-D4525+1)/365),0)</f>
        <v>0</v>
      </c>
      <c r="R4525" s="28">
        <f>IF(OR(P4525=1,Q4525=1),IF(D4525+364&lt;=$D$5,(D4525+364-$D$4+1)/365,IF(D4525&gt;$D$4,($D$5-D4525+1)/365,$D$6/365)),0)</f>
        <v>0</v>
      </c>
      <c r="S4525" s="28">
        <f>'Data &amp; Parameter'!$E$16*'Data &amp; Parameter'!$E$17*('Data &amp; Parameter'!$E$18+'Data &amp; Parameter'!$E$19)*'Data &amp; Parameter'!$E$20*'Data &amp; Parameter'!$E$37*R4525</f>
        <v>0</v>
      </c>
      <c r="T4525" s="28">
        <f t="shared" si="70"/>
        <v>0</v>
      </c>
    </row>
    <row r="4526" spans="1:20" ht="15.75" customHeight="1" x14ac:dyDescent="0.35">
      <c r="A4526">
        <v>4519</v>
      </c>
      <c r="B4526" s="76">
        <v>44258.545775462961</v>
      </c>
      <c r="C4526" s="1" t="s">
        <v>14313</v>
      </c>
      <c r="D4526" s="76">
        <v>44258.546099537038</v>
      </c>
      <c r="E4526" s="1" t="s">
        <v>14314</v>
      </c>
      <c r="F4526" s="1" t="s">
        <v>14315</v>
      </c>
      <c r="G4526" s="1" t="s">
        <v>123</v>
      </c>
      <c r="H4526" s="1" t="s">
        <v>124</v>
      </c>
      <c r="I4526" s="1" t="s">
        <v>125</v>
      </c>
      <c r="J4526" s="1" t="s">
        <v>14275</v>
      </c>
      <c r="K4526" s="1" t="s">
        <v>14275</v>
      </c>
      <c r="L4526">
        <f>ROUNDUP(IF(B4526&gt;$D$4,0,($D$4-B4526+1)/365),0)</f>
        <v>0</v>
      </c>
      <c r="M4526">
        <f>ROUNDUP(IF(B4526&gt;$D$5,0,($D$5-B4526+1)/365),0)</f>
        <v>0</v>
      </c>
      <c r="N4526" s="28">
        <f>IF(OR(L4526=1,M4526=1),IF(B4526+364&lt;=$D$5,(B4526+364-$D$4+1)/365,IF(B4526&gt;$D$4,($D$5-B4526+1)/365,$D$6/365)),0)</f>
        <v>0</v>
      </c>
      <c r="O4526" s="28">
        <f>'Data &amp; Parameter'!$E$16*'Data &amp; Parameter'!$E$17*('Data &amp; Parameter'!$E$18+'Data &amp; Parameter'!$E$19)*'Data &amp; Parameter'!$E$20*'Data &amp; Parameter'!$E$37*N4526</f>
        <v>0</v>
      </c>
      <c r="P4526">
        <f>ROUNDUP(IF(D4526&gt;$D$4,0,($D$4-D4526+1)/365),0)</f>
        <v>0</v>
      </c>
      <c r="Q4526">
        <f>ROUNDUP(IF(D4526&gt;$D$5,0,($D$5-D4526+1)/365),0)</f>
        <v>0</v>
      </c>
      <c r="R4526" s="28">
        <f>IF(OR(P4526=1,Q4526=1),IF(D4526+364&lt;=$D$5,(D4526+364-$D$4+1)/365,IF(D4526&gt;$D$4,($D$5-D4526+1)/365,$D$6/365)),0)</f>
        <v>0</v>
      </c>
      <c r="S4526" s="28">
        <f>'Data &amp; Parameter'!$E$16*'Data &amp; Parameter'!$E$17*('Data &amp; Parameter'!$E$18+'Data &amp; Parameter'!$E$19)*'Data &amp; Parameter'!$E$20*'Data &amp; Parameter'!$E$37*R4526</f>
        <v>0</v>
      </c>
      <c r="T4526" s="28">
        <f t="shared" si="70"/>
        <v>0</v>
      </c>
    </row>
    <row r="4527" spans="1:20" ht="15.75" customHeight="1" x14ac:dyDescent="0.35">
      <c r="A4527">
        <v>4520</v>
      </c>
      <c r="B4527" s="76">
        <v>44258.54587962963</v>
      </c>
      <c r="C4527" s="1" t="s">
        <v>14316</v>
      </c>
      <c r="D4527" s="76">
        <v>44258.546377314815</v>
      </c>
      <c r="E4527" s="1" t="s">
        <v>14317</v>
      </c>
      <c r="F4527" s="1" t="s">
        <v>14318</v>
      </c>
      <c r="G4527" s="1" t="s">
        <v>123</v>
      </c>
      <c r="H4527" s="1" t="s">
        <v>124</v>
      </c>
      <c r="I4527" s="1" t="s">
        <v>125</v>
      </c>
      <c r="J4527" s="1" t="s">
        <v>14275</v>
      </c>
      <c r="K4527" s="1" t="s">
        <v>14319</v>
      </c>
      <c r="L4527">
        <f>ROUNDUP(IF(B4527&gt;$D$4,0,($D$4-B4527+1)/365),0)</f>
        <v>0</v>
      </c>
      <c r="M4527">
        <f>ROUNDUP(IF(B4527&gt;$D$5,0,($D$5-B4527+1)/365),0)</f>
        <v>0</v>
      </c>
      <c r="N4527" s="28">
        <f>IF(OR(L4527=1,M4527=1),IF(B4527+364&lt;=$D$5,(B4527+364-$D$4+1)/365,IF(B4527&gt;$D$4,($D$5-B4527+1)/365,$D$6/365)),0)</f>
        <v>0</v>
      </c>
      <c r="O4527" s="28">
        <f>'Data &amp; Parameter'!$E$16*'Data &amp; Parameter'!$E$17*('Data &amp; Parameter'!$E$18+'Data &amp; Parameter'!$E$19)*'Data &amp; Parameter'!$E$20*'Data &amp; Parameter'!$E$37*N4527</f>
        <v>0</v>
      </c>
      <c r="P4527">
        <f>ROUNDUP(IF(D4527&gt;$D$4,0,($D$4-D4527+1)/365),0)</f>
        <v>0</v>
      </c>
      <c r="Q4527">
        <f>ROUNDUP(IF(D4527&gt;$D$5,0,($D$5-D4527+1)/365),0)</f>
        <v>0</v>
      </c>
      <c r="R4527" s="28">
        <f>IF(OR(P4527=1,Q4527=1),IF(D4527+364&lt;=$D$5,(D4527+364-$D$4+1)/365,IF(D4527&gt;$D$4,($D$5-D4527+1)/365,$D$6/365)),0)</f>
        <v>0</v>
      </c>
      <c r="S4527" s="28">
        <f>'Data &amp; Parameter'!$E$16*'Data &amp; Parameter'!$E$17*('Data &amp; Parameter'!$E$18+'Data &amp; Parameter'!$E$19)*'Data &amp; Parameter'!$E$20*'Data &amp; Parameter'!$E$37*R4527</f>
        <v>0</v>
      </c>
      <c r="T4527" s="28">
        <f t="shared" si="70"/>
        <v>0</v>
      </c>
    </row>
    <row r="4528" spans="1:20" ht="15.75" customHeight="1" x14ac:dyDescent="0.35">
      <c r="A4528">
        <v>4521</v>
      </c>
      <c r="B4528" s="76">
        <v>44258.549178240741</v>
      </c>
      <c r="C4528" s="1" t="s">
        <v>14320</v>
      </c>
      <c r="D4528" s="76">
        <v>44258.54965277778</v>
      </c>
      <c r="E4528" s="1" t="s">
        <v>14321</v>
      </c>
      <c r="F4528" s="1" t="s">
        <v>14322</v>
      </c>
      <c r="G4528" s="1" t="s">
        <v>123</v>
      </c>
      <c r="H4528" s="1" t="s">
        <v>124</v>
      </c>
      <c r="I4528" s="1" t="s">
        <v>125</v>
      </c>
      <c r="J4528" s="1" t="s">
        <v>14275</v>
      </c>
      <c r="K4528" s="1" t="s">
        <v>14275</v>
      </c>
      <c r="L4528">
        <f>ROUNDUP(IF(B4528&gt;$D$4,0,($D$4-B4528+1)/365),0)</f>
        <v>0</v>
      </c>
      <c r="M4528">
        <f>ROUNDUP(IF(B4528&gt;$D$5,0,($D$5-B4528+1)/365),0)</f>
        <v>0</v>
      </c>
      <c r="N4528" s="28">
        <f>IF(OR(L4528=1,M4528=1),IF(B4528+364&lt;=$D$5,(B4528+364-$D$4+1)/365,IF(B4528&gt;$D$4,($D$5-B4528+1)/365,$D$6/365)),0)</f>
        <v>0</v>
      </c>
      <c r="O4528" s="28">
        <f>'Data &amp; Parameter'!$E$16*'Data &amp; Parameter'!$E$17*('Data &amp; Parameter'!$E$18+'Data &amp; Parameter'!$E$19)*'Data &amp; Parameter'!$E$20*'Data &amp; Parameter'!$E$37*N4528</f>
        <v>0</v>
      </c>
      <c r="P4528">
        <f>ROUNDUP(IF(D4528&gt;$D$4,0,($D$4-D4528+1)/365),0)</f>
        <v>0</v>
      </c>
      <c r="Q4528">
        <f>ROUNDUP(IF(D4528&gt;$D$5,0,($D$5-D4528+1)/365),0)</f>
        <v>0</v>
      </c>
      <c r="R4528" s="28">
        <f>IF(OR(P4528=1,Q4528=1),IF(D4528+364&lt;=$D$5,(D4528+364-$D$4+1)/365,IF(D4528&gt;$D$4,($D$5-D4528+1)/365,$D$6/365)),0)</f>
        <v>0</v>
      </c>
      <c r="S4528" s="28">
        <f>'Data &amp; Parameter'!$E$16*'Data &amp; Parameter'!$E$17*('Data &amp; Parameter'!$E$18+'Data &amp; Parameter'!$E$19)*'Data &amp; Parameter'!$E$20*'Data &amp; Parameter'!$E$37*R4528</f>
        <v>0</v>
      </c>
      <c r="T4528" s="28">
        <f t="shared" si="70"/>
        <v>0</v>
      </c>
    </row>
    <row r="4529" spans="1:20" ht="15.75" customHeight="1" x14ac:dyDescent="0.35">
      <c r="A4529">
        <v>4522</v>
      </c>
      <c r="B4529" s="76">
        <v>44258.549814814818</v>
      </c>
      <c r="C4529" s="1" t="s">
        <v>14323</v>
      </c>
      <c r="D4529" s="76">
        <v>44258.550277777773</v>
      </c>
      <c r="E4529" s="1" t="s">
        <v>14324</v>
      </c>
      <c r="F4529" s="1" t="s">
        <v>14325</v>
      </c>
      <c r="G4529" s="1" t="s">
        <v>123</v>
      </c>
      <c r="H4529" s="1" t="s">
        <v>124</v>
      </c>
      <c r="I4529" s="1" t="s">
        <v>125</v>
      </c>
      <c r="J4529" s="1" t="s">
        <v>14275</v>
      </c>
      <c r="K4529" s="1" t="s">
        <v>14275</v>
      </c>
      <c r="L4529">
        <f>ROUNDUP(IF(B4529&gt;$D$4,0,($D$4-B4529+1)/365),0)</f>
        <v>0</v>
      </c>
      <c r="M4529">
        <f>ROUNDUP(IF(B4529&gt;$D$5,0,($D$5-B4529+1)/365),0)</f>
        <v>0</v>
      </c>
      <c r="N4529" s="28">
        <f>IF(OR(L4529=1,M4529=1),IF(B4529+364&lt;=$D$5,(B4529+364-$D$4+1)/365,IF(B4529&gt;$D$4,($D$5-B4529+1)/365,$D$6/365)),0)</f>
        <v>0</v>
      </c>
      <c r="O4529" s="28">
        <f>'Data &amp; Parameter'!$E$16*'Data &amp; Parameter'!$E$17*('Data &amp; Parameter'!$E$18+'Data &amp; Parameter'!$E$19)*'Data &amp; Parameter'!$E$20*'Data &amp; Parameter'!$E$37*N4529</f>
        <v>0</v>
      </c>
      <c r="P4529">
        <f>ROUNDUP(IF(D4529&gt;$D$4,0,($D$4-D4529+1)/365),0)</f>
        <v>0</v>
      </c>
      <c r="Q4529">
        <f>ROUNDUP(IF(D4529&gt;$D$5,0,($D$5-D4529+1)/365),0)</f>
        <v>0</v>
      </c>
      <c r="R4529" s="28">
        <f>IF(OR(P4529=1,Q4529=1),IF(D4529+364&lt;=$D$5,(D4529+364-$D$4+1)/365,IF(D4529&gt;$D$4,($D$5-D4529+1)/365,$D$6/365)),0)</f>
        <v>0</v>
      </c>
      <c r="S4529" s="28">
        <f>'Data &amp; Parameter'!$E$16*'Data &amp; Parameter'!$E$17*('Data &amp; Parameter'!$E$18+'Data &amp; Parameter'!$E$19)*'Data &amp; Parameter'!$E$20*'Data &amp; Parameter'!$E$37*R4529</f>
        <v>0</v>
      </c>
      <c r="T4529" s="28">
        <f t="shared" si="70"/>
        <v>0</v>
      </c>
    </row>
    <row r="4530" spans="1:20" ht="15.75" customHeight="1" x14ac:dyDescent="0.35">
      <c r="A4530">
        <v>4523</v>
      </c>
      <c r="B4530" s="76">
        <v>44258.553715277776</v>
      </c>
      <c r="C4530" s="1" t="s">
        <v>14326</v>
      </c>
      <c r="D4530" s="76">
        <v>44258.554525462961</v>
      </c>
      <c r="E4530" s="1" t="s">
        <v>14327</v>
      </c>
      <c r="F4530" s="1" t="s">
        <v>14328</v>
      </c>
      <c r="G4530" s="1" t="s">
        <v>123</v>
      </c>
      <c r="H4530" s="1" t="s">
        <v>124</v>
      </c>
      <c r="I4530" s="1" t="s">
        <v>125</v>
      </c>
      <c r="J4530" s="1" t="s">
        <v>14275</v>
      </c>
      <c r="K4530" s="1" t="s">
        <v>14275</v>
      </c>
      <c r="L4530">
        <f>ROUNDUP(IF(B4530&gt;$D$4,0,($D$4-B4530+1)/365),0)</f>
        <v>0</v>
      </c>
      <c r="M4530">
        <f>ROUNDUP(IF(B4530&gt;$D$5,0,($D$5-B4530+1)/365),0)</f>
        <v>0</v>
      </c>
      <c r="N4530" s="28">
        <f>IF(OR(L4530=1,M4530=1),IF(B4530+364&lt;=$D$5,(B4530+364-$D$4+1)/365,IF(B4530&gt;$D$4,($D$5-B4530+1)/365,$D$6/365)),0)</f>
        <v>0</v>
      </c>
      <c r="O4530" s="28">
        <f>'Data &amp; Parameter'!$E$16*'Data &amp; Parameter'!$E$17*('Data &amp; Parameter'!$E$18+'Data &amp; Parameter'!$E$19)*'Data &amp; Parameter'!$E$20*'Data &amp; Parameter'!$E$37*N4530</f>
        <v>0</v>
      </c>
      <c r="P4530">
        <f>ROUNDUP(IF(D4530&gt;$D$4,0,($D$4-D4530+1)/365),0)</f>
        <v>0</v>
      </c>
      <c r="Q4530">
        <f>ROUNDUP(IF(D4530&gt;$D$5,0,($D$5-D4530+1)/365),0)</f>
        <v>0</v>
      </c>
      <c r="R4530" s="28">
        <f>IF(OR(P4530=1,Q4530=1),IF(D4530+364&lt;=$D$5,(D4530+364-$D$4+1)/365,IF(D4530&gt;$D$4,($D$5-D4530+1)/365,$D$6/365)),0)</f>
        <v>0</v>
      </c>
      <c r="S4530" s="28">
        <f>'Data &amp; Parameter'!$E$16*'Data &amp; Parameter'!$E$17*('Data &amp; Parameter'!$E$18+'Data &amp; Parameter'!$E$19)*'Data &amp; Parameter'!$E$20*'Data &amp; Parameter'!$E$37*R4530</f>
        <v>0</v>
      </c>
      <c r="T4530" s="28">
        <f t="shared" si="70"/>
        <v>0</v>
      </c>
    </row>
    <row r="4531" spans="1:20" ht="15.75" customHeight="1" x14ac:dyDescent="0.35">
      <c r="A4531">
        <v>4524</v>
      </c>
      <c r="B4531" s="76">
        <v>44258.554201388892</v>
      </c>
      <c r="C4531" s="1" t="s">
        <v>14329</v>
      </c>
      <c r="D4531" s="76">
        <v>44258.554791666669</v>
      </c>
      <c r="E4531" s="1" t="s">
        <v>14330</v>
      </c>
      <c r="F4531" s="1" t="s">
        <v>14331</v>
      </c>
      <c r="G4531" s="1" t="s">
        <v>123</v>
      </c>
      <c r="H4531" s="1" t="s">
        <v>124</v>
      </c>
      <c r="I4531" s="1" t="s">
        <v>125</v>
      </c>
      <c r="J4531" s="1" t="s">
        <v>14275</v>
      </c>
      <c r="K4531" s="1" t="s">
        <v>14275</v>
      </c>
      <c r="L4531">
        <f>ROUNDUP(IF(B4531&gt;$D$4,0,($D$4-B4531+1)/365),0)</f>
        <v>0</v>
      </c>
      <c r="M4531">
        <f>ROUNDUP(IF(B4531&gt;$D$5,0,($D$5-B4531+1)/365),0)</f>
        <v>0</v>
      </c>
      <c r="N4531" s="28">
        <f>IF(OR(L4531=1,M4531=1),IF(B4531+364&lt;=$D$5,(B4531+364-$D$4+1)/365,IF(B4531&gt;$D$4,($D$5-B4531+1)/365,$D$6/365)),0)</f>
        <v>0</v>
      </c>
      <c r="O4531" s="28">
        <f>'Data &amp; Parameter'!$E$16*'Data &amp; Parameter'!$E$17*('Data &amp; Parameter'!$E$18+'Data &amp; Parameter'!$E$19)*'Data &amp; Parameter'!$E$20*'Data &amp; Parameter'!$E$37*N4531</f>
        <v>0</v>
      </c>
      <c r="P4531">
        <f>ROUNDUP(IF(D4531&gt;$D$4,0,($D$4-D4531+1)/365),0)</f>
        <v>0</v>
      </c>
      <c r="Q4531">
        <f>ROUNDUP(IF(D4531&gt;$D$5,0,($D$5-D4531+1)/365),0)</f>
        <v>0</v>
      </c>
      <c r="R4531" s="28">
        <f>IF(OR(P4531=1,Q4531=1),IF(D4531+364&lt;=$D$5,(D4531+364-$D$4+1)/365,IF(D4531&gt;$D$4,($D$5-D4531+1)/365,$D$6/365)),0)</f>
        <v>0</v>
      </c>
      <c r="S4531" s="28">
        <f>'Data &amp; Parameter'!$E$16*'Data &amp; Parameter'!$E$17*('Data &amp; Parameter'!$E$18+'Data &amp; Parameter'!$E$19)*'Data &amp; Parameter'!$E$20*'Data &amp; Parameter'!$E$37*R4531</f>
        <v>0</v>
      </c>
      <c r="T4531" s="28">
        <f t="shared" si="70"/>
        <v>0</v>
      </c>
    </row>
    <row r="4532" spans="1:20" ht="15.75" customHeight="1" x14ac:dyDescent="0.35">
      <c r="A4532">
        <v>4525</v>
      </c>
      <c r="B4532" s="76">
        <v>44258.556990740741</v>
      </c>
      <c r="C4532" s="1" t="s">
        <v>14332</v>
      </c>
      <c r="D4532" s="76">
        <v>44258.557800925926</v>
      </c>
      <c r="E4532" s="1" t="s">
        <v>14333</v>
      </c>
      <c r="F4532" s="1" t="s">
        <v>14334</v>
      </c>
      <c r="G4532" s="1" t="s">
        <v>123</v>
      </c>
      <c r="H4532" s="1" t="s">
        <v>124</v>
      </c>
      <c r="I4532" s="1" t="s">
        <v>125</v>
      </c>
      <c r="J4532" s="1" t="s">
        <v>14275</v>
      </c>
      <c r="K4532" s="1" t="s">
        <v>14275</v>
      </c>
      <c r="L4532">
        <f>ROUNDUP(IF(B4532&gt;$D$4,0,($D$4-B4532+1)/365),0)</f>
        <v>0</v>
      </c>
      <c r="M4532">
        <f>ROUNDUP(IF(B4532&gt;$D$5,0,($D$5-B4532+1)/365),0)</f>
        <v>0</v>
      </c>
      <c r="N4532" s="28">
        <f>IF(OR(L4532=1,M4532=1),IF(B4532+364&lt;=$D$5,(B4532+364-$D$4+1)/365,IF(B4532&gt;$D$4,($D$5-B4532+1)/365,$D$6/365)),0)</f>
        <v>0</v>
      </c>
      <c r="O4532" s="28">
        <f>'Data &amp; Parameter'!$E$16*'Data &amp; Parameter'!$E$17*('Data &amp; Parameter'!$E$18+'Data &amp; Parameter'!$E$19)*'Data &amp; Parameter'!$E$20*'Data &amp; Parameter'!$E$37*N4532</f>
        <v>0</v>
      </c>
      <c r="P4532">
        <f>ROUNDUP(IF(D4532&gt;$D$4,0,($D$4-D4532+1)/365),0)</f>
        <v>0</v>
      </c>
      <c r="Q4532">
        <f>ROUNDUP(IF(D4532&gt;$D$5,0,($D$5-D4532+1)/365),0)</f>
        <v>0</v>
      </c>
      <c r="R4532" s="28">
        <f>IF(OR(P4532=1,Q4532=1),IF(D4532+364&lt;=$D$5,(D4532+364-$D$4+1)/365,IF(D4532&gt;$D$4,($D$5-D4532+1)/365,$D$6/365)),0)</f>
        <v>0</v>
      </c>
      <c r="S4532" s="28">
        <f>'Data &amp; Parameter'!$E$16*'Data &amp; Parameter'!$E$17*('Data &amp; Parameter'!$E$18+'Data &amp; Parameter'!$E$19)*'Data &amp; Parameter'!$E$20*'Data &amp; Parameter'!$E$37*R4532</f>
        <v>0</v>
      </c>
      <c r="T4532" s="28">
        <f t="shared" si="70"/>
        <v>0</v>
      </c>
    </row>
    <row r="4533" spans="1:20" ht="15.75" customHeight="1" x14ac:dyDescent="0.35">
      <c r="A4533">
        <v>4526</v>
      </c>
      <c r="B4533" s="76">
        <v>44258.558124999996</v>
      </c>
      <c r="C4533" s="1" t="s">
        <v>14335</v>
      </c>
      <c r="D4533" s="76">
        <v>44258.55877314815</v>
      </c>
      <c r="E4533" s="1" t="s">
        <v>14336</v>
      </c>
      <c r="F4533" s="1" t="s">
        <v>14337</v>
      </c>
      <c r="G4533" s="1" t="s">
        <v>123</v>
      </c>
      <c r="H4533" s="1" t="s">
        <v>124</v>
      </c>
      <c r="I4533" s="1" t="s">
        <v>125</v>
      </c>
      <c r="J4533" s="1" t="s">
        <v>14275</v>
      </c>
      <c r="K4533" s="1" t="s">
        <v>14275</v>
      </c>
      <c r="L4533">
        <f>ROUNDUP(IF(B4533&gt;$D$4,0,($D$4-B4533+1)/365),0)</f>
        <v>0</v>
      </c>
      <c r="M4533">
        <f>ROUNDUP(IF(B4533&gt;$D$5,0,($D$5-B4533+1)/365),0)</f>
        <v>0</v>
      </c>
      <c r="N4533" s="28">
        <f>IF(OR(L4533=1,M4533=1),IF(B4533+364&lt;=$D$5,(B4533+364-$D$4+1)/365,IF(B4533&gt;$D$4,($D$5-B4533+1)/365,$D$6/365)),0)</f>
        <v>0</v>
      </c>
      <c r="O4533" s="28">
        <f>'Data &amp; Parameter'!$E$16*'Data &amp; Parameter'!$E$17*('Data &amp; Parameter'!$E$18+'Data &amp; Parameter'!$E$19)*'Data &amp; Parameter'!$E$20*'Data &amp; Parameter'!$E$37*N4533</f>
        <v>0</v>
      </c>
      <c r="P4533">
        <f>ROUNDUP(IF(D4533&gt;$D$4,0,($D$4-D4533+1)/365),0)</f>
        <v>0</v>
      </c>
      <c r="Q4533">
        <f>ROUNDUP(IF(D4533&gt;$D$5,0,($D$5-D4533+1)/365),0)</f>
        <v>0</v>
      </c>
      <c r="R4533" s="28">
        <f>IF(OR(P4533=1,Q4533=1),IF(D4533+364&lt;=$D$5,(D4533+364-$D$4+1)/365,IF(D4533&gt;$D$4,($D$5-D4533+1)/365,$D$6/365)),0)</f>
        <v>0</v>
      </c>
      <c r="S4533" s="28">
        <f>'Data &amp; Parameter'!$E$16*'Data &amp; Parameter'!$E$17*('Data &amp; Parameter'!$E$18+'Data &amp; Parameter'!$E$19)*'Data &amp; Parameter'!$E$20*'Data &amp; Parameter'!$E$37*R4533</f>
        <v>0</v>
      </c>
      <c r="T4533" s="28">
        <f t="shared" si="70"/>
        <v>0</v>
      </c>
    </row>
    <row r="4534" spans="1:20" ht="15.75" customHeight="1" x14ac:dyDescent="0.35">
      <c r="A4534">
        <v>4527</v>
      </c>
      <c r="B4534" s="76">
        <v>44258.562199074076</v>
      </c>
      <c r="C4534" s="1" t="s">
        <v>14338</v>
      </c>
      <c r="D4534" s="76">
        <v>44258.562557870369</v>
      </c>
      <c r="E4534" s="1" t="s">
        <v>14339</v>
      </c>
      <c r="F4534" s="1" t="s">
        <v>14340</v>
      </c>
      <c r="G4534" s="1" t="s">
        <v>123</v>
      </c>
      <c r="H4534" s="1" t="s">
        <v>124</v>
      </c>
      <c r="I4534" s="1" t="s">
        <v>125</v>
      </c>
      <c r="J4534" s="1" t="s">
        <v>14275</v>
      </c>
      <c r="K4534" s="1" t="s">
        <v>14275</v>
      </c>
      <c r="L4534">
        <f>ROUNDUP(IF(B4534&gt;$D$4,0,($D$4-B4534+1)/365),0)</f>
        <v>0</v>
      </c>
      <c r="M4534">
        <f>ROUNDUP(IF(B4534&gt;$D$5,0,($D$5-B4534+1)/365),0)</f>
        <v>0</v>
      </c>
      <c r="N4534" s="28">
        <f>IF(OR(L4534=1,M4534=1),IF(B4534+364&lt;=$D$5,(B4534+364-$D$4+1)/365,IF(B4534&gt;$D$4,($D$5-B4534+1)/365,$D$6/365)),0)</f>
        <v>0</v>
      </c>
      <c r="O4534" s="28">
        <f>'Data &amp; Parameter'!$E$16*'Data &amp; Parameter'!$E$17*('Data &amp; Parameter'!$E$18+'Data &amp; Parameter'!$E$19)*'Data &amp; Parameter'!$E$20*'Data &amp; Parameter'!$E$37*N4534</f>
        <v>0</v>
      </c>
      <c r="P4534">
        <f>ROUNDUP(IF(D4534&gt;$D$4,0,($D$4-D4534+1)/365),0)</f>
        <v>0</v>
      </c>
      <c r="Q4534">
        <f>ROUNDUP(IF(D4534&gt;$D$5,0,($D$5-D4534+1)/365),0)</f>
        <v>0</v>
      </c>
      <c r="R4534" s="28">
        <f>IF(OR(P4534=1,Q4534=1),IF(D4534+364&lt;=$D$5,(D4534+364-$D$4+1)/365,IF(D4534&gt;$D$4,($D$5-D4534+1)/365,$D$6/365)),0)</f>
        <v>0</v>
      </c>
      <c r="S4534" s="28">
        <f>'Data &amp; Parameter'!$E$16*'Data &amp; Parameter'!$E$17*('Data &amp; Parameter'!$E$18+'Data &amp; Parameter'!$E$19)*'Data &amp; Parameter'!$E$20*'Data &amp; Parameter'!$E$37*R4534</f>
        <v>0</v>
      </c>
      <c r="T4534" s="28">
        <f t="shared" si="70"/>
        <v>0</v>
      </c>
    </row>
    <row r="4535" spans="1:20" ht="15.75" customHeight="1" x14ac:dyDescent="0.35">
      <c r="A4535">
        <v>4528</v>
      </c>
      <c r="B4535" s="76">
        <v>44258.563750000001</v>
      </c>
      <c r="C4535" s="1" t="s">
        <v>14341</v>
      </c>
      <c r="D4535" s="76">
        <v>44258.564513888894</v>
      </c>
      <c r="E4535" s="1" t="s">
        <v>14342</v>
      </c>
      <c r="F4535" s="1" t="s">
        <v>14343</v>
      </c>
      <c r="G4535" s="1" t="s">
        <v>123</v>
      </c>
      <c r="H4535" s="1" t="s">
        <v>124</v>
      </c>
      <c r="I4535" s="1" t="s">
        <v>125</v>
      </c>
      <c r="J4535" s="1" t="s">
        <v>14275</v>
      </c>
      <c r="K4535" s="1" t="s">
        <v>14275</v>
      </c>
      <c r="L4535">
        <f>ROUNDUP(IF(B4535&gt;$D$4,0,($D$4-B4535+1)/365),0)</f>
        <v>0</v>
      </c>
      <c r="M4535">
        <f>ROUNDUP(IF(B4535&gt;$D$5,0,($D$5-B4535+1)/365),0)</f>
        <v>0</v>
      </c>
      <c r="N4535" s="28">
        <f>IF(OR(L4535=1,M4535=1),IF(B4535+364&lt;=$D$5,(B4535+364-$D$4+1)/365,IF(B4535&gt;$D$4,($D$5-B4535+1)/365,$D$6/365)),0)</f>
        <v>0</v>
      </c>
      <c r="O4535" s="28">
        <f>'Data &amp; Parameter'!$E$16*'Data &amp; Parameter'!$E$17*('Data &amp; Parameter'!$E$18+'Data &amp; Parameter'!$E$19)*'Data &amp; Parameter'!$E$20*'Data &amp; Parameter'!$E$37*N4535</f>
        <v>0</v>
      </c>
      <c r="P4535">
        <f>ROUNDUP(IF(D4535&gt;$D$4,0,($D$4-D4535+1)/365),0)</f>
        <v>0</v>
      </c>
      <c r="Q4535">
        <f>ROUNDUP(IF(D4535&gt;$D$5,0,($D$5-D4535+1)/365),0)</f>
        <v>0</v>
      </c>
      <c r="R4535" s="28">
        <f>IF(OR(P4535=1,Q4535=1),IF(D4535+364&lt;=$D$5,(D4535+364-$D$4+1)/365,IF(D4535&gt;$D$4,($D$5-D4535+1)/365,$D$6/365)),0)</f>
        <v>0</v>
      </c>
      <c r="S4535" s="28">
        <f>'Data &amp; Parameter'!$E$16*'Data &amp; Parameter'!$E$17*('Data &amp; Parameter'!$E$18+'Data &amp; Parameter'!$E$19)*'Data &amp; Parameter'!$E$20*'Data &amp; Parameter'!$E$37*R4535</f>
        <v>0</v>
      </c>
      <c r="T4535" s="28">
        <f t="shared" si="70"/>
        <v>0</v>
      </c>
    </row>
    <row r="4536" spans="1:20" ht="15.75" customHeight="1" x14ac:dyDescent="0.35">
      <c r="A4536">
        <v>4529</v>
      </c>
      <c r="B4536" s="76">
        <v>44258.566747685181</v>
      </c>
      <c r="C4536" s="1" t="s">
        <v>14344</v>
      </c>
      <c r="D4536" s="76">
        <v>44258.56763888889</v>
      </c>
      <c r="E4536" s="1" t="s">
        <v>14345</v>
      </c>
      <c r="F4536" s="1" t="s">
        <v>14346</v>
      </c>
      <c r="G4536" s="1" t="s">
        <v>123</v>
      </c>
      <c r="H4536" s="1" t="s">
        <v>124</v>
      </c>
      <c r="I4536" s="1" t="s">
        <v>125</v>
      </c>
      <c r="J4536" s="1" t="s">
        <v>14275</v>
      </c>
      <c r="K4536" s="1" t="s">
        <v>14275</v>
      </c>
      <c r="L4536">
        <f>ROUNDUP(IF(B4536&gt;$D$4,0,($D$4-B4536+1)/365),0)</f>
        <v>0</v>
      </c>
      <c r="M4536">
        <f>ROUNDUP(IF(B4536&gt;$D$5,0,($D$5-B4536+1)/365),0)</f>
        <v>0</v>
      </c>
      <c r="N4536" s="28">
        <f>IF(OR(L4536=1,M4536=1),IF(B4536+364&lt;=$D$5,(B4536+364-$D$4+1)/365,IF(B4536&gt;$D$4,($D$5-B4536+1)/365,$D$6/365)),0)</f>
        <v>0</v>
      </c>
      <c r="O4536" s="28">
        <f>'Data &amp; Parameter'!$E$16*'Data &amp; Parameter'!$E$17*('Data &amp; Parameter'!$E$18+'Data &amp; Parameter'!$E$19)*'Data &amp; Parameter'!$E$20*'Data &amp; Parameter'!$E$37*N4536</f>
        <v>0</v>
      </c>
      <c r="P4536">
        <f>ROUNDUP(IF(D4536&gt;$D$4,0,($D$4-D4536+1)/365),0)</f>
        <v>0</v>
      </c>
      <c r="Q4536">
        <f>ROUNDUP(IF(D4536&gt;$D$5,0,($D$5-D4536+1)/365),0)</f>
        <v>0</v>
      </c>
      <c r="R4536" s="28">
        <f>IF(OR(P4536=1,Q4536=1),IF(D4536+364&lt;=$D$5,(D4536+364-$D$4+1)/365,IF(D4536&gt;$D$4,($D$5-D4536+1)/365,$D$6/365)),0)</f>
        <v>0</v>
      </c>
      <c r="S4536" s="28">
        <f>'Data &amp; Parameter'!$E$16*'Data &amp; Parameter'!$E$17*('Data &amp; Parameter'!$E$18+'Data &amp; Parameter'!$E$19)*'Data &amp; Parameter'!$E$20*'Data &amp; Parameter'!$E$37*R4536</f>
        <v>0</v>
      </c>
      <c r="T4536" s="28">
        <f t="shared" si="70"/>
        <v>0</v>
      </c>
    </row>
    <row r="4537" spans="1:20" ht="15.75" customHeight="1" x14ac:dyDescent="0.35">
      <c r="A4537">
        <v>4530</v>
      </c>
      <c r="B4537" s="76">
        <v>44258.568576388891</v>
      </c>
      <c r="C4537" s="1" t="s">
        <v>14347</v>
      </c>
      <c r="D4537" s="76">
        <v>44258.569398148145</v>
      </c>
      <c r="E4537" s="1" t="s">
        <v>14348</v>
      </c>
      <c r="F4537" s="1" t="s">
        <v>14349</v>
      </c>
      <c r="G4537" s="1" t="s">
        <v>123</v>
      </c>
      <c r="H4537" s="1" t="s">
        <v>124</v>
      </c>
      <c r="I4537" s="1" t="s">
        <v>125</v>
      </c>
      <c r="J4537" s="1" t="s">
        <v>14275</v>
      </c>
      <c r="K4537" s="1" t="s">
        <v>14275</v>
      </c>
      <c r="L4537">
        <f>ROUNDUP(IF(B4537&gt;$D$4,0,($D$4-B4537+1)/365),0)</f>
        <v>0</v>
      </c>
      <c r="M4537">
        <f>ROUNDUP(IF(B4537&gt;$D$5,0,($D$5-B4537+1)/365),0)</f>
        <v>0</v>
      </c>
      <c r="N4537" s="28">
        <f>IF(OR(L4537=1,M4537=1),IF(B4537+364&lt;=$D$5,(B4537+364-$D$4+1)/365,IF(B4537&gt;$D$4,($D$5-B4537+1)/365,$D$6/365)),0)</f>
        <v>0</v>
      </c>
      <c r="O4537" s="28">
        <f>'Data &amp; Parameter'!$E$16*'Data &amp; Parameter'!$E$17*('Data &amp; Parameter'!$E$18+'Data &amp; Parameter'!$E$19)*'Data &amp; Parameter'!$E$20*'Data &amp; Parameter'!$E$37*N4537</f>
        <v>0</v>
      </c>
      <c r="P4537">
        <f>ROUNDUP(IF(D4537&gt;$D$4,0,($D$4-D4537+1)/365),0)</f>
        <v>0</v>
      </c>
      <c r="Q4537">
        <f>ROUNDUP(IF(D4537&gt;$D$5,0,($D$5-D4537+1)/365),0)</f>
        <v>0</v>
      </c>
      <c r="R4537" s="28">
        <f>IF(OR(P4537=1,Q4537=1),IF(D4537+364&lt;=$D$5,(D4537+364-$D$4+1)/365,IF(D4537&gt;$D$4,($D$5-D4537+1)/365,$D$6/365)),0)</f>
        <v>0</v>
      </c>
      <c r="S4537" s="28">
        <f>'Data &amp; Parameter'!$E$16*'Data &amp; Parameter'!$E$17*('Data &amp; Parameter'!$E$18+'Data &amp; Parameter'!$E$19)*'Data &amp; Parameter'!$E$20*'Data &amp; Parameter'!$E$37*R4537</f>
        <v>0</v>
      </c>
      <c r="T4537" s="28">
        <f t="shared" si="70"/>
        <v>0</v>
      </c>
    </row>
    <row r="4538" spans="1:20" ht="15.75" customHeight="1" x14ac:dyDescent="0.35">
      <c r="A4538">
        <v>4531</v>
      </c>
      <c r="B4538" s="76">
        <v>44258.584953703699</v>
      </c>
      <c r="C4538" s="1" t="s">
        <v>14350</v>
      </c>
      <c r="D4538" s="76">
        <v>44258.585509259261</v>
      </c>
      <c r="E4538" s="1" t="s">
        <v>14351</v>
      </c>
      <c r="F4538" s="1" t="s">
        <v>14352</v>
      </c>
      <c r="G4538" s="1" t="s">
        <v>123</v>
      </c>
      <c r="H4538" s="1" t="s">
        <v>124</v>
      </c>
      <c r="I4538" s="1" t="s">
        <v>125</v>
      </c>
      <c r="J4538" s="1" t="s">
        <v>14353</v>
      </c>
      <c r="K4538" s="1" t="s">
        <v>14353</v>
      </c>
      <c r="L4538">
        <f>ROUNDUP(IF(B4538&gt;$D$4,0,($D$4-B4538+1)/365),0)</f>
        <v>0</v>
      </c>
      <c r="M4538">
        <f>ROUNDUP(IF(B4538&gt;$D$5,0,($D$5-B4538+1)/365),0)</f>
        <v>0</v>
      </c>
      <c r="N4538" s="28">
        <f>IF(OR(L4538=1,M4538=1),IF(B4538+364&lt;=$D$5,(B4538+364-$D$4+1)/365,IF(B4538&gt;$D$4,($D$5-B4538+1)/365,$D$6/365)),0)</f>
        <v>0</v>
      </c>
      <c r="O4538" s="28">
        <f>'Data &amp; Parameter'!$E$16*'Data &amp; Parameter'!$E$17*('Data &amp; Parameter'!$E$18+'Data &amp; Parameter'!$E$19)*'Data &amp; Parameter'!$E$20*'Data &amp; Parameter'!$E$37*N4538</f>
        <v>0</v>
      </c>
      <c r="P4538">
        <f>ROUNDUP(IF(D4538&gt;$D$4,0,($D$4-D4538+1)/365),0)</f>
        <v>0</v>
      </c>
      <c r="Q4538">
        <f>ROUNDUP(IF(D4538&gt;$D$5,0,($D$5-D4538+1)/365),0)</f>
        <v>0</v>
      </c>
      <c r="R4538" s="28">
        <f>IF(OR(P4538=1,Q4538=1),IF(D4538+364&lt;=$D$5,(D4538+364-$D$4+1)/365,IF(D4538&gt;$D$4,($D$5-D4538+1)/365,$D$6/365)),0)</f>
        <v>0</v>
      </c>
      <c r="S4538" s="28">
        <f>'Data &amp; Parameter'!$E$16*'Data &amp; Parameter'!$E$17*('Data &amp; Parameter'!$E$18+'Data &amp; Parameter'!$E$19)*'Data &amp; Parameter'!$E$20*'Data &amp; Parameter'!$E$37*R4538</f>
        <v>0</v>
      </c>
      <c r="T4538" s="28">
        <f t="shared" si="70"/>
        <v>0</v>
      </c>
    </row>
    <row r="4539" spans="1:20" ht="15.75" customHeight="1" x14ac:dyDescent="0.35">
      <c r="A4539">
        <v>4532</v>
      </c>
      <c r="B4539" s="76">
        <v>44258.588449074072</v>
      </c>
      <c r="C4539" s="1" t="s">
        <v>14354</v>
      </c>
      <c r="D4539" s="76">
        <v>44258.588969907403</v>
      </c>
      <c r="E4539" s="1" t="s">
        <v>14355</v>
      </c>
      <c r="F4539" s="1" t="s">
        <v>14356</v>
      </c>
      <c r="G4539" s="1" t="s">
        <v>123</v>
      </c>
      <c r="H4539" s="1" t="s">
        <v>124</v>
      </c>
      <c r="I4539" s="1" t="s">
        <v>125</v>
      </c>
      <c r="J4539" s="1" t="s">
        <v>14353</v>
      </c>
      <c r="K4539" s="1" t="s">
        <v>14353</v>
      </c>
      <c r="L4539">
        <f>ROUNDUP(IF(B4539&gt;$D$4,0,($D$4-B4539+1)/365),0)</f>
        <v>0</v>
      </c>
      <c r="M4539">
        <f>ROUNDUP(IF(B4539&gt;$D$5,0,($D$5-B4539+1)/365),0)</f>
        <v>0</v>
      </c>
      <c r="N4539" s="28">
        <f>IF(OR(L4539=1,M4539=1),IF(B4539+364&lt;=$D$5,(B4539+364-$D$4+1)/365,IF(B4539&gt;$D$4,($D$5-B4539+1)/365,$D$6/365)),0)</f>
        <v>0</v>
      </c>
      <c r="O4539" s="28">
        <f>'Data &amp; Parameter'!$E$16*'Data &amp; Parameter'!$E$17*('Data &amp; Parameter'!$E$18+'Data &amp; Parameter'!$E$19)*'Data &amp; Parameter'!$E$20*'Data &amp; Parameter'!$E$37*N4539</f>
        <v>0</v>
      </c>
      <c r="P4539">
        <f>ROUNDUP(IF(D4539&gt;$D$4,0,($D$4-D4539+1)/365),0)</f>
        <v>0</v>
      </c>
      <c r="Q4539">
        <f>ROUNDUP(IF(D4539&gt;$D$5,0,($D$5-D4539+1)/365),0)</f>
        <v>0</v>
      </c>
      <c r="R4539" s="28">
        <f>IF(OR(P4539=1,Q4539=1),IF(D4539+364&lt;=$D$5,(D4539+364-$D$4+1)/365,IF(D4539&gt;$D$4,($D$5-D4539+1)/365,$D$6/365)),0)</f>
        <v>0</v>
      </c>
      <c r="S4539" s="28">
        <f>'Data &amp; Parameter'!$E$16*'Data &amp; Parameter'!$E$17*('Data &amp; Parameter'!$E$18+'Data &amp; Parameter'!$E$19)*'Data &amp; Parameter'!$E$20*'Data &amp; Parameter'!$E$37*R4539</f>
        <v>0</v>
      </c>
      <c r="T4539" s="28">
        <f t="shared" si="70"/>
        <v>0</v>
      </c>
    </row>
    <row r="4540" spans="1:20" ht="15.75" customHeight="1" x14ac:dyDescent="0.35">
      <c r="A4540">
        <v>4533</v>
      </c>
      <c r="B4540" s="76">
        <v>44258.589791666665</v>
      </c>
      <c r="C4540" s="1" t="s">
        <v>14357</v>
      </c>
      <c r="D4540" s="76">
        <v>44258.590277777781</v>
      </c>
      <c r="E4540" s="1" t="s">
        <v>14358</v>
      </c>
      <c r="F4540" s="1" t="s">
        <v>14359</v>
      </c>
      <c r="G4540" s="1" t="s">
        <v>123</v>
      </c>
      <c r="H4540" s="1" t="s">
        <v>124</v>
      </c>
      <c r="I4540" s="1" t="s">
        <v>125</v>
      </c>
      <c r="J4540" s="1" t="s">
        <v>14353</v>
      </c>
      <c r="K4540" s="1" t="s">
        <v>14360</v>
      </c>
      <c r="L4540">
        <f>ROUNDUP(IF(B4540&gt;$D$4,0,($D$4-B4540+1)/365),0)</f>
        <v>0</v>
      </c>
      <c r="M4540">
        <f>ROUNDUP(IF(B4540&gt;$D$5,0,($D$5-B4540+1)/365),0)</f>
        <v>0</v>
      </c>
      <c r="N4540" s="28">
        <f>IF(OR(L4540=1,M4540=1),IF(B4540+364&lt;=$D$5,(B4540+364-$D$4+1)/365,IF(B4540&gt;$D$4,($D$5-B4540+1)/365,$D$6/365)),0)</f>
        <v>0</v>
      </c>
      <c r="O4540" s="28">
        <f>'Data &amp; Parameter'!$E$16*'Data &amp; Parameter'!$E$17*('Data &amp; Parameter'!$E$18+'Data &amp; Parameter'!$E$19)*'Data &amp; Parameter'!$E$20*'Data &amp; Parameter'!$E$37*N4540</f>
        <v>0</v>
      </c>
      <c r="P4540">
        <f>ROUNDUP(IF(D4540&gt;$D$4,0,($D$4-D4540+1)/365),0)</f>
        <v>0</v>
      </c>
      <c r="Q4540">
        <f>ROUNDUP(IF(D4540&gt;$D$5,0,($D$5-D4540+1)/365),0)</f>
        <v>0</v>
      </c>
      <c r="R4540" s="28">
        <f>IF(OR(P4540=1,Q4540=1),IF(D4540+364&lt;=$D$5,(D4540+364-$D$4+1)/365,IF(D4540&gt;$D$4,($D$5-D4540+1)/365,$D$6/365)),0)</f>
        <v>0</v>
      </c>
      <c r="S4540" s="28">
        <f>'Data &amp; Parameter'!$E$16*'Data &amp; Parameter'!$E$17*('Data &amp; Parameter'!$E$18+'Data &amp; Parameter'!$E$19)*'Data &amp; Parameter'!$E$20*'Data &amp; Parameter'!$E$37*R4540</f>
        <v>0</v>
      </c>
      <c r="T4540" s="28">
        <f t="shared" si="70"/>
        <v>0</v>
      </c>
    </row>
    <row r="4541" spans="1:20" ht="15.75" customHeight="1" x14ac:dyDescent="0.35">
      <c r="A4541">
        <v>4534</v>
      </c>
      <c r="B4541" s="76">
        <v>44258.592141203699</v>
      </c>
      <c r="C4541" s="1" t="s">
        <v>14361</v>
      </c>
      <c r="D4541" s="76">
        <v>44258.59274305556</v>
      </c>
      <c r="E4541" s="1" t="s">
        <v>14362</v>
      </c>
      <c r="F4541" s="1" t="s">
        <v>14363</v>
      </c>
      <c r="G4541" s="1" t="s">
        <v>123</v>
      </c>
      <c r="H4541" s="1" t="s">
        <v>124</v>
      </c>
      <c r="I4541" s="1" t="s">
        <v>125</v>
      </c>
      <c r="J4541" s="1" t="s">
        <v>14353</v>
      </c>
      <c r="K4541" s="1" t="s">
        <v>14364</v>
      </c>
      <c r="L4541">
        <f>ROUNDUP(IF(B4541&gt;$D$4,0,($D$4-B4541+1)/365),0)</f>
        <v>0</v>
      </c>
      <c r="M4541">
        <f>ROUNDUP(IF(B4541&gt;$D$5,0,($D$5-B4541+1)/365),0)</f>
        <v>0</v>
      </c>
      <c r="N4541" s="28">
        <f>IF(OR(L4541=1,M4541=1),IF(B4541+364&lt;=$D$5,(B4541+364-$D$4+1)/365,IF(B4541&gt;$D$4,($D$5-B4541+1)/365,$D$6/365)),0)</f>
        <v>0</v>
      </c>
      <c r="O4541" s="28">
        <f>'Data &amp; Parameter'!$E$16*'Data &amp; Parameter'!$E$17*('Data &amp; Parameter'!$E$18+'Data &amp; Parameter'!$E$19)*'Data &amp; Parameter'!$E$20*'Data &amp; Parameter'!$E$37*N4541</f>
        <v>0</v>
      </c>
      <c r="P4541">
        <f>ROUNDUP(IF(D4541&gt;$D$4,0,($D$4-D4541+1)/365),0)</f>
        <v>0</v>
      </c>
      <c r="Q4541">
        <f>ROUNDUP(IF(D4541&gt;$D$5,0,($D$5-D4541+1)/365),0)</f>
        <v>0</v>
      </c>
      <c r="R4541" s="28">
        <f>IF(OR(P4541=1,Q4541=1),IF(D4541+364&lt;=$D$5,(D4541+364-$D$4+1)/365,IF(D4541&gt;$D$4,($D$5-D4541+1)/365,$D$6/365)),0)</f>
        <v>0</v>
      </c>
      <c r="S4541" s="28">
        <f>'Data &amp; Parameter'!$E$16*'Data &amp; Parameter'!$E$17*('Data &amp; Parameter'!$E$18+'Data &amp; Parameter'!$E$19)*'Data &amp; Parameter'!$E$20*'Data &amp; Parameter'!$E$37*R4541</f>
        <v>0</v>
      </c>
      <c r="T4541" s="28">
        <f t="shared" si="70"/>
        <v>0</v>
      </c>
    </row>
    <row r="4542" spans="1:20" ht="15.75" customHeight="1" x14ac:dyDescent="0.35">
      <c r="A4542">
        <v>4535</v>
      </c>
      <c r="B4542" s="76">
        <v>44258.592372685191</v>
      </c>
      <c r="C4542" s="1" t="s">
        <v>14365</v>
      </c>
      <c r="D4542" s="76">
        <v>44258.592893518522</v>
      </c>
      <c r="E4542" s="1" t="s">
        <v>14366</v>
      </c>
      <c r="F4542" s="1" t="s">
        <v>14367</v>
      </c>
      <c r="G4542" s="1" t="s">
        <v>123</v>
      </c>
      <c r="H4542" s="1" t="s">
        <v>729</v>
      </c>
      <c r="I4542" s="1" t="s">
        <v>125</v>
      </c>
      <c r="J4542" s="1" t="s">
        <v>14353</v>
      </c>
      <c r="K4542" s="1" t="s">
        <v>14368</v>
      </c>
      <c r="L4542">
        <f>ROUNDUP(IF(B4542&gt;$D$4,0,($D$4-B4542+1)/365),0)</f>
        <v>0</v>
      </c>
      <c r="M4542">
        <f>ROUNDUP(IF(B4542&gt;$D$5,0,($D$5-B4542+1)/365),0)</f>
        <v>0</v>
      </c>
      <c r="N4542" s="28">
        <f>IF(OR(L4542=1,M4542=1),IF(B4542+364&lt;=$D$5,(B4542+364-$D$4+1)/365,IF(B4542&gt;$D$4,($D$5-B4542+1)/365,$D$6/365)),0)</f>
        <v>0</v>
      </c>
      <c r="O4542" s="28">
        <f>'Data &amp; Parameter'!$E$16*'Data &amp; Parameter'!$E$17*('Data &amp; Parameter'!$E$18+'Data &amp; Parameter'!$E$19)*'Data &amp; Parameter'!$E$20*'Data &amp; Parameter'!$E$37*N4542</f>
        <v>0</v>
      </c>
      <c r="P4542">
        <f>ROUNDUP(IF(D4542&gt;$D$4,0,($D$4-D4542+1)/365),0)</f>
        <v>0</v>
      </c>
      <c r="Q4542">
        <f>ROUNDUP(IF(D4542&gt;$D$5,0,($D$5-D4542+1)/365),0)</f>
        <v>0</v>
      </c>
      <c r="R4542" s="28">
        <f>IF(OR(P4542=1,Q4542=1),IF(D4542+364&lt;=$D$5,(D4542+364-$D$4+1)/365,IF(D4542&gt;$D$4,($D$5-D4542+1)/365,$D$6/365)),0)</f>
        <v>0</v>
      </c>
      <c r="S4542" s="28">
        <f>'Data &amp; Parameter'!$E$16*'Data &amp; Parameter'!$E$17*('Data &amp; Parameter'!$E$18+'Data &amp; Parameter'!$E$19)*'Data &amp; Parameter'!$E$20*'Data &amp; Parameter'!$E$37*R4542</f>
        <v>0</v>
      </c>
      <c r="T4542" s="28">
        <f t="shared" si="70"/>
        <v>0</v>
      </c>
    </row>
    <row r="4543" spans="1:20" ht="15.75" customHeight="1" x14ac:dyDescent="0.35">
      <c r="A4543">
        <v>4536</v>
      </c>
      <c r="B4543" s="76">
        <v>44258.597858796296</v>
      </c>
      <c r="C4543" s="1" t="s">
        <v>14369</v>
      </c>
      <c r="D4543" s="76">
        <v>44258.598310185189</v>
      </c>
      <c r="E4543" s="1" t="s">
        <v>14370</v>
      </c>
      <c r="F4543" s="1" t="s">
        <v>14371</v>
      </c>
      <c r="G4543" s="1" t="s">
        <v>123</v>
      </c>
      <c r="H4543" s="1" t="s">
        <v>124</v>
      </c>
      <c r="I4543" s="1" t="s">
        <v>125</v>
      </c>
      <c r="J4543" s="1" t="s">
        <v>14353</v>
      </c>
      <c r="K4543" s="1" t="s">
        <v>14353</v>
      </c>
      <c r="L4543">
        <f>ROUNDUP(IF(B4543&gt;$D$4,0,($D$4-B4543+1)/365),0)</f>
        <v>0</v>
      </c>
      <c r="M4543">
        <f>ROUNDUP(IF(B4543&gt;$D$5,0,($D$5-B4543+1)/365),0)</f>
        <v>0</v>
      </c>
      <c r="N4543" s="28">
        <f>IF(OR(L4543=1,M4543=1),IF(B4543+364&lt;=$D$5,(B4543+364-$D$4+1)/365,IF(B4543&gt;$D$4,($D$5-B4543+1)/365,$D$6/365)),0)</f>
        <v>0</v>
      </c>
      <c r="O4543" s="28">
        <f>'Data &amp; Parameter'!$E$16*'Data &amp; Parameter'!$E$17*('Data &amp; Parameter'!$E$18+'Data &amp; Parameter'!$E$19)*'Data &amp; Parameter'!$E$20*'Data &amp; Parameter'!$E$37*N4543</f>
        <v>0</v>
      </c>
      <c r="P4543">
        <f>ROUNDUP(IF(D4543&gt;$D$4,0,($D$4-D4543+1)/365),0)</f>
        <v>0</v>
      </c>
      <c r="Q4543">
        <f>ROUNDUP(IF(D4543&gt;$D$5,0,($D$5-D4543+1)/365),0)</f>
        <v>0</v>
      </c>
      <c r="R4543" s="28">
        <f>IF(OR(P4543=1,Q4543=1),IF(D4543+364&lt;=$D$5,(D4543+364-$D$4+1)/365,IF(D4543&gt;$D$4,($D$5-D4543+1)/365,$D$6/365)),0)</f>
        <v>0</v>
      </c>
      <c r="S4543" s="28">
        <f>'Data &amp; Parameter'!$E$16*'Data &amp; Parameter'!$E$17*('Data &amp; Parameter'!$E$18+'Data &amp; Parameter'!$E$19)*'Data &amp; Parameter'!$E$20*'Data &amp; Parameter'!$E$37*R4543</f>
        <v>0</v>
      </c>
      <c r="T4543" s="28">
        <f t="shared" si="70"/>
        <v>0</v>
      </c>
    </row>
    <row r="4544" spans="1:20" ht="15.75" customHeight="1" x14ac:dyDescent="0.35">
      <c r="A4544">
        <v>4537</v>
      </c>
      <c r="B4544" s="76">
        <v>44258.599270833336</v>
      </c>
      <c r="C4544" s="1" t="s">
        <v>14372</v>
      </c>
      <c r="D4544" s="76">
        <v>44258.599664351852</v>
      </c>
      <c r="E4544" s="1" t="s">
        <v>14373</v>
      </c>
      <c r="F4544" s="1" t="s">
        <v>14374</v>
      </c>
      <c r="G4544" s="1" t="s">
        <v>123</v>
      </c>
      <c r="H4544" s="1" t="s">
        <v>124</v>
      </c>
      <c r="I4544" s="1" t="s">
        <v>125</v>
      </c>
      <c r="J4544" s="1" t="s">
        <v>14375</v>
      </c>
      <c r="K4544" s="1" t="s">
        <v>14368</v>
      </c>
      <c r="L4544">
        <f>ROUNDUP(IF(B4544&gt;$D$4,0,($D$4-B4544+1)/365),0)</f>
        <v>0</v>
      </c>
      <c r="M4544">
        <f>ROUNDUP(IF(B4544&gt;$D$5,0,($D$5-B4544+1)/365),0)</f>
        <v>0</v>
      </c>
      <c r="N4544" s="28">
        <f>IF(OR(L4544=1,M4544=1),IF(B4544+364&lt;=$D$5,(B4544+364-$D$4+1)/365,IF(B4544&gt;$D$4,($D$5-B4544+1)/365,$D$6/365)),0)</f>
        <v>0</v>
      </c>
      <c r="O4544" s="28">
        <f>'Data &amp; Parameter'!$E$16*'Data &amp; Parameter'!$E$17*('Data &amp; Parameter'!$E$18+'Data &amp; Parameter'!$E$19)*'Data &amp; Parameter'!$E$20*'Data &amp; Parameter'!$E$37*N4544</f>
        <v>0</v>
      </c>
      <c r="P4544">
        <f>ROUNDUP(IF(D4544&gt;$D$4,0,($D$4-D4544+1)/365),0)</f>
        <v>0</v>
      </c>
      <c r="Q4544">
        <f>ROUNDUP(IF(D4544&gt;$D$5,0,($D$5-D4544+1)/365),0)</f>
        <v>0</v>
      </c>
      <c r="R4544" s="28">
        <f>IF(OR(P4544=1,Q4544=1),IF(D4544+364&lt;=$D$5,(D4544+364-$D$4+1)/365,IF(D4544&gt;$D$4,($D$5-D4544+1)/365,$D$6/365)),0)</f>
        <v>0</v>
      </c>
      <c r="S4544" s="28">
        <f>'Data &amp; Parameter'!$E$16*'Data &amp; Parameter'!$E$17*('Data &amp; Parameter'!$E$18+'Data &amp; Parameter'!$E$19)*'Data &amp; Parameter'!$E$20*'Data &amp; Parameter'!$E$37*R4544</f>
        <v>0</v>
      </c>
      <c r="T4544" s="28">
        <f t="shared" si="70"/>
        <v>0</v>
      </c>
    </row>
    <row r="4545" spans="1:20" ht="15.75" customHeight="1" x14ac:dyDescent="0.35">
      <c r="A4545">
        <v>4538</v>
      </c>
      <c r="B4545" s="76">
        <v>44258.601481481484</v>
      </c>
      <c r="C4545" s="1" t="s">
        <v>14376</v>
      </c>
      <c r="D4545" s="76">
        <v>44258.602002314816</v>
      </c>
      <c r="E4545" s="1" t="s">
        <v>14377</v>
      </c>
      <c r="F4545" s="1" t="s">
        <v>14378</v>
      </c>
      <c r="G4545" s="1" t="s">
        <v>123</v>
      </c>
      <c r="H4545" s="1" t="s">
        <v>124</v>
      </c>
      <c r="I4545" s="1" t="s">
        <v>125</v>
      </c>
      <c r="J4545" s="1" t="s">
        <v>14353</v>
      </c>
      <c r="K4545" s="1" t="s">
        <v>14353</v>
      </c>
      <c r="L4545">
        <f>ROUNDUP(IF(B4545&gt;$D$4,0,($D$4-B4545+1)/365),0)</f>
        <v>0</v>
      </c>
      <c r="M4545">
        <f>ROUNDUP(IF(B4545&gt;$D$5,0,($D$5-B4545+1)/365),0)</f>
        <v>0</v>
      </c>
      <c r="N4545" s="28">
        <f>IF(OR(L4545=1,M4545=1),IF(B4545+364&lt;=$D$5,(B4545+364-$D$4+1)/365,IF(B4545&gt;$D$4,($D$5-B4545+1)/365,$D$6/365)),0)</f>
        <v>0</v>
      </c>
      <c r="O4545" s="28">
        <f>'Data &amp; Parameter'!$E$16*'Data &amp; Parameter'!$E$17*('Data &amp; Parameter'!$E$18+'Data &amp; Parameter'!$E$19)*'Data &amp; Parameter'!$E$20*'Data &amp; Parameter'!$E$37*N4545</f>
        <v>0</v>
      </c>
      <c r="P4545">
        <f>ROUNDUP(IF(D4545&gt;$D$4,0,($D$4-D4545+1)/365),0)</f>
        <v>0</v>
      </c>
      <c r="Q4545">
        <f>ROUNDUP(IF(D4545&gt;$D$5,0,($D$5-D4545+1)/365),0)</f>
        <v>0</v>
      </c>
      <c r="R4545" s="28">
        <f>IF(OR(P4545=1,Q4545=1),IF(D4545+364&lt;=$D$5,(D4545+364-$D$4+1)/365,IF(D4545&gt;$D$4,($D$5-D4545+1)/365,$D$6/365)),0)</f>
        <v>0</v>
      </c>
      <c r="S4545" s="28">
        <f>'Data &amp; Parameter'!$E$16*'Data &amp; Parameter'!$E$17*('Data &amp; Parameter'!$E$18+'Data &amp; Parameter'!$E$19)*'Data &amp; Parameter'!$E$20*'Data &amp; Parameter'!$E$37*R4545</f>
        <v>0</v>
      </c>
      <c r="T4545" s="28">
        <f t="shared" si="70"/>
        <v>0</v>
      </c>
    </row>
    <row r="4546" spans="1:20" ht="15.75" customHeight="1" x14ac:dyDescent="0.35">
      <c r="A4546">
        <v>4539</v>
      </c>
      <c r="B4546" s="76">
        <v>44258.603206018517</v>
      </c>
      <c r="C4546" s="1" t="s">
        <v>14379</v>
      </c>
      <c r="D4546" s="76">
        <v>44258.604131944448</v>
      </c>
      <c r="E4546" s="1" t="s">
        <v>14380</v>
      </c>
      <c r="F4546" s="1" t="s">
        <v>14381</v>
      </c>
      <c r="G4546" s="1" t="s">
        <v>123</v>
      </c>
      <c r="H4546" s="1" t="s">
        <v>124</v>
      </c>
      <c r="I4546" s="1" t="s">
        <v>125</v>
      </c>
      <c r="J4546" s="1" t="s">
        <v>14353</v>
      </c>
      <c r="K4546" s="1" t="s">
        <v>14360</v>
      </c>
      <c r="L4546">
        <f>ROUNDUP(IF(B4546&gt;$D$4,0,($D$4-B4546+1)/365),0)</f>
        <v>0</v>
      </c>
      <c r="M4546">
        <f>ROUNDUP(IF(B4546&gt;$D$5,0,($D$5-B4546+1)/365),0)</f>
        <v>0</v>
      </c>
      <c r="N4546" s="28">
        <f>IF(OR(L4546=1,M4546=1),IF(B4546+364&lt;=$D$5,(B4546+364-$D$4+1)/365,IF(B4546&gt;$D$4,($D$5-B4546+1)/365,$D$6/365)),0)</f>
        <v>0</v>
      </c>
      <c r="O4546" s="28">
        <f>'Data &amp; Parameter'!$E$16*'Data &amp; Parameter'!$E$17*('Data &amp; Parameter'!$E$18+'Data &amp; Parameter'!$E$19)*'Data &amp; Parameter'!$E$20*'Data &amp; Parameter'!$E$37*N4546</f>
        <v>0</v>
      </c>
      <c r="P4546">
        <f>ROUNDUP(IF(D4546&gt;$D$4,0,($D$4-D4546+1)/365),0)</f>
        <v>0</v>
      </c>
      <c r="Q4546">
        <f>ROUNDUP(IF(D4546&gt;$D$5,0,($D$5-D4546+1)/365),0)</f>
        <v>0</v>
      </c>
      <c r="R4546" s="28">
        <f>IF(OR(P4546=1,Q4546=1),IF(D4546+364&lt;=$D$5,(D4546+364-$D$4+1)/365,IF(D4546&gt;$D$4,($D$5-D4546+1)/365,$D$6/365)),0)</f>
        <v>0</v>
      </c>
      <c r="S4546" s="28">
        <f>'Data &amp; Parameter'!$E$16*'Data &amp; Parameter'!$E$17*('Data &amp; Parameter'!$E$18+'Data &amp; Parameter'!$E$19)*'Data &amp; Parameter'!$E$20*'Data &amp; Parameter'!$E$37*R4546</f>
        <v>0</v>
      </c>
      <c r="T4546" s="28">
        <f t="shared" si="70"/>
        <v>0</v>
      </c>
    </row>
    <row r="4547" spans="1:20" ht="15.75" customHeight="1" x14ac:dyDescent="0.35">
      <c r="A4547">
        <v>4540</v>
      </c>
      <c r="B4547" s="76">
        <v>44258.606666666667</v>
      </c>
      <c r="C4547" s="1" t="s">
        <v>14382</v>
      </c>
      <c r="D4547" s="76">
        <v>44258.607164351852</v>
      </c>
      <c r="E4547" s="1" t="s">
        <v>14383</v>
      </c>
      <c r="F4547" s="1" t="s">
        <v>14384</v>
      </c>
      <c r="G4547" s="1" t="s">
        <v>123</v>
      </c>
      <c r="H4547" s="1" t="s">
        <v>124</v>
      </c>
      <c r="I4547" s="1" t="s">
        <v>125</v>
      </c>
      <c r="J4547" s="1" t="s">
        <v>14353</v>
      </c>
      <c r="K4547" s="1" t="s">
        <v>14360</v>
      </c>
      <c r="L4547">
        <f>ROUNDUP(IF(B4547&gt;$D$4,0,($D$4-B4547+1)/365),0)</f>
        <v>0</v>
      </c>
      <c r="M4547">
        <f>ROUNDUP(IF(B4547&gt;$D$5,0,($D$5-B4547+1)/365),0)</f>
        <v>0</v>
      </c>
      <c r="N4547" s="28">
        <f>IF(OR(L4547=1,M4547=1),IF(B4547+364&lt;=$D$5,(B4547+364-$D$4+1)/365,IF(B4547&gt;$D$4,($D$5-B4547+1)/365,$D$6/365)),0)</f>
        <v>0</v>
      </c>
      <c r="O4547" s="28">
        <f>'Data &amp; Parameter'!$E$16*'Data &amp; Parameter'!$E$17*('Data &amp; Parameter'!$E$18+'Data &amp; Parameter'!$E$19)*'Data &amp; Parameter'!$E$20*'Data &amp; Parameter'!$E$37*N4547</f>
        <v>0</v>
      </c>
      <c r="P4547">
        <f>ROUNDUP(IF(D4547&gt;$D$4,0,($D$4-D4547+1)/365),0)</f>
        <v>0</v>
      </c>
      <c r="Q4547">
        <f>ROUNDUP(IF(D4547&gt;$D$5,0,($D$5-D4547+1)/365),0)</f>
        <v>0</v>
      </c>
      <c r="R4547" s="28">
        <f>IF(OR(P4547=1,Q4547=1),IF(D4547+364&lt;=$D$5,(D4547+364-$D$4+1)/365,IF(D4547&gt;$D$4,($D$5-D4547+1)/365,$D$6/365)),0)</f>
        <v>0</v>
      </c>
      <c r="S4547" s="28">
        <f>'Data &amp; Parameter'!$E$16*'Data &amp; Parameter'!$E$17*('Data &amp; Parameter'!$E$18+'Data &amp; Parameter'!$E$19)*'Data &amp; Parameter'!$E$20*'Data &amp; Parameter'!$E$37*R4547</f>
        <v>0</v>
      </c>
      <c r="T4547" s="28">
        <f t="shared" si="70"/>
        <v>0</v>
      </c>
    </row>
    <row r="4548" spans="1:20" ht="15.75" customHeight="1" x14ac:dyDescent="0.35">
      <c r="A4548">
        <v>4541</v>
      </c>
      <c r="B4548" s="76">
        <v>44258.611215277779</v>
      </c>
      <c r="C4548" s="1" t="s">
        <v>14385</v>
      </c>
      <c r="D4548" s="76">
        <v>44258.611655092594</v>
      </c>
      <c r="E4548" s="1" t="s">
        <v>14386</v>
      </c>
      <c r="F4548" s="1" t="s">
        <v>14387</v>
      </c>
      <c r="G4548" s="1" t="s">
        <v>123</v>
      </c>
      <c r="H4548" s="1" t="s">
        <v>124</v>
      </c>
      <c r="I4548" s="1" t="s">
        <v>125</v>
      </c>
      <c r="J4548" s="1" t="s">
        <v>14353</v>
      </c>
      <c r="K4548" s="1" t="s">
        <v>14368</v>
      </c>
      <c r="L4548">
        <f>ROUNDUP(IF(B4548&gt;$D$4,0,($D$4-B4548+1)/365),0)</f>
        <v>0</v>
      </c>
      <c r="M4548">
        <f>ROUNDUP(IF(B4548&gt;$D$5,0,($D$5-B4548+1)/365),0)</f>
        <v>0</v>
      </c>
      <c r="N4548" s="28">
        <f>IF(OR(L4548=1,M4548=1),IF(B4548+364&lt;=$D$5,(B4548+364-$D$4+1)/365,IF(B4548&gt;$D$4,($D$5-B4548+1)/365,$D$6/365)),0)</f>
        <v>0</v>
      </c>
      <c r="O4548" s="28">
        <f>'Data &amp; Parameter'!$E$16*'Data &amp; Parameter'!$E$17*('Data &amp; Parameter'!$E$18+'Data &amp; Parameter'!$E$19)*'Data &amp; Parameter'!$E$20*'Data &amp; Parameter'!$E$37*N4548</f>
        <v>0</v>
      </c>
      <c r="P4548">
        <f>ROUNDUP(IF(D4548&gt;$D$4,0,($D$4-D4548+1)/365),0)</f>
        <v>0</v>
      </c>
      <c r="Q4548">
        <f>ROUNDUP(IF(D4548&gt;$D$5,0,($D$5-D4548+1)/365),0)</f>
        <v>0</v>
      </c>
      <c r="R4548" s="28">
        <f>IF(OR(P4548=1,Q4548=1),IF(D4548+364&lt;=$D$5,(D4548+364-$D$4+1)/365,IF(D4548&gt;$D$4,($D$5-D4548+1)/365,$D$6/365)),0)</f>
        <v>0</v>
      </c>
      <c r="S4548" s="28">
        <f>'Data &amp; Parameter'!$E$16*'Data &amp; Parameter'!$E$17*('Data &amp; Parameter'!$E$18+'Data &amp; Parameter'!$E$19)*'Data &amp; Parameter'!$E$20*'Data &amp; Parameter'!$E$37*R4548</f>
        <v>0</v>
      </c>
      <c r="T4548" s="28">
        <f t="shared" si="70"/>
        <v>0</v>
      </c>
    </row>
    <row r="4549" spans="1:20" ht="15.75" customHeight="1" x14ac:dyDescent="0.35">
      <c r="A4549">
        <v>4542</v>
      </c>
      <c r="B4549" s="76">
        <v>44258.613819444443</v>
      </c>
      <c r="C4549" s="1" t="s">
        <v>14388</v>
      </c>
      <c r="D4549" s="76">
        <v>44258.614270833335</v>
      </c>
      <c r="E4549" s="1" t="s">
        <v>14389</v>
      </c>
      <c r="F4549" s="1" t="s">
        <v>14390</v>
      </c>
      <c r="G4549" s="1" t="s">
        <v>123</v>
      </c>
      <c r="H4549" s="1" t="s">
        <v>124</v>
      </c>
      <c r="I4549" s="1" t="s">
        <v>125</v>
      </c>
      <c r="J4549" s="1" t="s">
        <v>14353</v>
      </c>
      <c r="K4549" s="1" t="s">
        <v>14360</v>
      </c>
      <c r="L4549">
        <f>ROUNDUP(IF(B4549&gt;$D$4,0,($D$4-B4549+1)/365),0)</f>
        <v>0</v>
      </c>
      <c r="M4549">
        <f>ROUNDUP(IF(B4549&gt;$D$5,0,($D$5-B4549+1)/365),0)</f>
        <v>0</v>
      </c>
      <c r="N4549" s="28">
        <f>IF(OR(L4549=1,M4549=1),IF(B4549+364&lt;=$D$5,(B4549+364-$D$4+1)/365,IF(B4549&gt;$D$4,($D$5-B4549+1)/365,$D$6/365)),0)</f>
        <v>0</v>
      </c>
      <c r="O4549" s="28">
        <f>'Data &amp; Parameter'!$E$16*'Data &amp; Parameter'!$E$17*('Data &amp; Parameter'!$E$18+'Data &amp; Parameter'!$E$19)*'Data &amp; Parameter'!$E$20*'Data &amp; Parameter'!$E$37*N4549</f>
        <v>0</v>
      </c>
      <c r="P4549">
        <f>ROUNDUP(IF(D4549&gt;$D$4,0,($D$4-D4549+1)/365),0)</f>
        <v>0</v>
      </c>
      <c r="Q4549">
        <f>ROUNDUP(IF(D4549&gt;$D$5,0,($D$5-D4549+1)/365),0)</f>
        <v>0</v>
      </c>
      <c r="R4549" s="28">
        <f>IF(OR(P4549=1,Q4549=1),IF(D4549+364&lt;=$D$5,(D4549+364-$D$4+1)/365,IF(D4549&gt;$D$4,($D$5-D4549+1)/365,$D$6/365)),0)</f>
        <v>0</v>
      </c>
      <c r="S4549" s="28">
        <f>'Data &amp; Parameter'!$E$16*'Data &amp; Parameter'!$E$17*('Data &amp; Parameter'!$E$18+'Data &amp; Parameter'!$E$19)*'Data &amp; Parameter'!$E$20*'Data &amp; Parameter'!$E$37*R4549</f>
        <v>0</v>
      </c>
      <c r="T4549" s="28">
        <f t="shared" si="70"/>
        <v>0</v>
      </c>
    </row>
    <row r="4550" spans="1:20" ht="15.75" customHeight="1" x14ac:dyDescent="0.35">
      <c r="A4550">
        <v>4543</v>
      </c>
      <c r="B4550" s="76">
        <v>44258.61445601852</v>
      </c>
      <c r="C4550" s="1" t="s">
        <v>14391</v>
      </c>
      <c r="D4550" s="76">
        <v>44258.61519675926</v>
      </c>
      <c r="E4550" s="1" t="s">
        <v>14392</v>
      </c>
      <c r="F4550" s="1" t="s">
        <v>14393</v>
      </c>
      <c r="G4550" s="1" t="s">
        <v>123</v>
      </c>
      <c r="H4550" s="1" t="s">
        <v>124</v>
      </c>
      <c r="I4550" s="1" t="s">
        <v>125</v>
      </c>
      <c r="J4550" s="1" t="s">
        <v>14353</v>
      </c>
      <c r="K4550" s="1" t="s">
        <v>14353</v>
      </c>
      <c r="L4550">
        <f>ROUNDUP(IF(B4550&gt;$D$4,0,($D$4-B4550+1)/365),0)</f>
        <v>0</v>
      </c>
      <c r="M4550">
        <f>ROUNDUP(IF(B4550&gt;$D$5,0,($D$5-B4550+1)/365),0)</f>
        <v>0</v>
      </c>
      <c r="N4550" s="28">
        <f>IF(OR(L4550=1,M4550=1),IF(B4550+364&lt;=$D$5,(B4550+364-$D$4+1)/365,IF(B4550&gt;$D$4,($D$5-B4550+1)/365,$D$6/365)),0)</f>
        <v>0</v>
      </c>
      <c r="O4550" s="28">
        <f>'Data &amp; Parameter'!$E$16*'Data &amp; Parameter'!$E$17*('Data &amp; Parameter'!$E$18+'Data &amp; Parameter'!$E$19)*'Data &amp; Parameter'!$E$20*'Data &amp; Parameter'!$E$37*N4550</f>
        <v>0</v>
      </c>
      <c r="P4550">
        <f>ROUNDUP(IF(D4550&gt;$D$4,0,($D$4-D4550+1)/365),0)</f>
        <v>0</v>
      </c>
      <c r="Q4550">
        <f>ROUNDUP(IF(D4550&gt;$D$5,0,($D$5-D4550+1)/365),0)</f>
        <v>0</v>
      </c>
      <c r="R4550" s="28">
        <f>IF(OR(P4550=1,Q4550=1),IF(D4550+364&lt;=$D$5,(D4550+364-$D$4+1)/365,IF(D4550&gt;$D$4,($D$5-D4550+1)/365,$D$6/365)),0)</f>
        <v>0</v>
      </c>
      <c r="S4550" s="28">
        <f>'Data &amp; Parameter'!$E$16*'Data &amp; Parameter'!$E$17*('Data &amp; Parameter'!$E$18+'Data &amp; Parameter'!$E$19)*'Data &amp; Parameter'!$E$20*'Data &amp; Parameter'!$E$37*R4550</f>
        <v>0</v>
      </c>
      <c r="T4550" s="28">
        <f t="shared" si="70"/>
        <v>0</v>
      </c>
    </row>
    <row r="4551" spans="1:20" ht="15.75" customHeight="1" x14ac:dyDescent="0.35">
      <c r="A4551">
        <v>4544</v>
      </c>
      <c r="B4551" s="76">
        <v>44258.617048611108</v>
      </c>
      <c r="C4551" s="1" t="s">
        <v>14394</v>
      </c>
      <c r="D4551" s="76">
        <v>44258.617731481485</v>
      </c>
      <c r="E4551" s="1" t="s">
        <v>14395</v>
      </c>
      <c r="F4551" s="1" t="s">
        <v>14396</v>
      </c>
      <c r="G4551" s="1" t="s">
        <v>123</v>
      </c>
      <c r="H4551" s="1" t="s">
        <v>124</v>
      </c>
      <c r="I4551" s="1" t="s">
        <v>125</v>
      </c>
      <c r="J4551" s="1" t="s">
        <v>14353</v>
      </c>
      <c r="K4551" s="1" t="s">
        <v>14397</v>
      </c>
      <c r="L4551">
        <f>ROUNDUP(IF(B4551&gt;$D$4,0,($D$4-B4551+1)/365),0)</f>
        <v>0</v>
      </c>
      <c r="M4551">
        <f>ROUNDUP(IF(B4551&gt;$D$5,0,($D$5-B4551+1)/365),0)</f>
        <v>0</v>
      </c>
      <c r="N4551" s="28">
        <f>IF(OR(L4551=1,M4551=1),IF(B4551+364&lt;=$D$5,(B4551+364-$D$4+1)/365,IF(B4551&gt;$D$4,($D$5-B4551+1)/365,$D$6/365)),0)</f>
        <v>0</v>
      </c>
      <c r="O4551" s="28">
        <f>'Data &amp; Parameter'!$E$16*'Data &amp; Parameter'!$E$17*('Data &amp; Parameter'!$E$18+'Data &amp; Parameter'!$E$19)*'Data &amp; Parameter'!$E$20*'Data &amp; Parameter'!$E$37*N4551</f>
        <v>0</v>
      </c>
      <c r="P4551">
        <f>ROUNDUP(IF(D4551&gt;$D$4,0,($D$4-D4551+1)/365),0)</f>
        <v>0</v>
      </c>
      <c r="Q4551">
        <f>ROUNDUP(IF(D4551&gt;$D$5,0,($D$5-D4551+1)/365),0)</f>
        <v>0</v>
      </c>
      <c r="R4551" s="28">
        <f>IF(OR(P4551=1,Q4551=1),IF(D4551+364&lt;=$D$5,(D4551+364-$D$4+1)/365,IF(D4551&gt;$D$4,($D$5-D4551+1)/365,$D$6/365)),0)</f>
        <v>0</v>
      </c>
      <c r="S4551" s="28">
        <f>'Data &amp; Parameter'!$E$16*'Data &amp; Parameter'!$E$17*('Data &amp; Parameter'!$E$18+'Data &amp; Parameter'!$E$19)*'Data &amp; Parameter'!$E$20*'Data &amp; Parameter'!$E$37*R4551</f>
        <v>0</v>
      </c>
      <c r="T4551" s="28">
        <f t="shared" si="70"/>
        <v>0</v>
      </c>
    </row>
    <row r="4552" spans="1:20" ht="15.75" customHeight="1" x14ac:dyDescent="0.35">
      <c r="A4552">
        <v>4545</v>
      </c>
      <c r="B4552" s="76">
        <v>44258.618252314816</v>
      </c>
      <c r="C4552" s="1" t="s">
        <v>14398</v>
      </c>
      <c r="D4552" s="76">
        <v>44258.618831018517</v>
      </c>
      <c r="E4552" s="1" t="s">
        <v>14399</v>
      </c>
      <c r="F4552" s="1" t="s">
        <v>14400</v>
      </c>
      <c r="G4552" s="1" t="s">
        <v>123</v>
      </c>
      <c r="H4552" s="1" t="s">
        <v>124</v>
      </c>
      <c r="I4552" s="1" t="s">
        <v>125</v>
      </c>
      <c r="J4552" s="1" t="s">
        <v>14353</v>
      </c>
      <c r="K4552" s="1" t="s">
        <v>14364</v>
      </c>
      <c r="L4552">
        <f>ROUNDUP(IF(B4552&gt;$D$4,0,($D$4-B4552+1)/365),0)</f>
        <v>0</v>
      </c>
      <c r="M4552">
        <f>ROUNDUP(IF(B4552&gt;$D$5,0,($D$5-B4552+1)/365),0)</f>
        <v>0</v>
      </c>
      <c r="N4552" s="28">
        <f>IF(OR(L4552=1,M4552=1),IF(B4552+364&lt;=$D$5,(B4552+364-$D$4+1)/365,IF(B4552&gt;$D$4,($D$5-B4552+1)/365,$D$6/365)),0)</f>
        <v>0</v>
      </c>
      <c r="O4552" s="28">
        <f>'Data &amp; Parameter'!$E$16*'Data &amp; Parameter'!$E$17*('Data &amp; Parameter'!$E$18+'Data &amp; Parameter'!$E$19)*'Data &amp; Parameter'!$E$20*'Data &amp; Parameter'!$E$37*N4552</f>
        <v>0</v>
      </c>
      <c r="P4552">
        <f>ROUNDUP(IF(D4552&gt;$D$4,0,($D$4-D4552+1)/365),0)</f>
        <v>0</v>
      </c>
      <c r="Q4552">
        <f>ROUNDUP(IF(D4552&gt;$D$5,0,($D$5-D4552+1)/365),0)</f>
        <v>0</v>
      </c>
      <c r="R4552" s="28">
        <f>IF(OR(P4552=1,Q4552=1),IF(D4552+364&lt;=$D$5,(D4552+364-$D$4+1)/365,IF(D4552&gt;$D$4,($D$5-D4552+1)/365,$D$6/365)),0)</f>
        <v>0</v>
      </c>
      <c r="S4552" s="28">
        <f>'Data &amp; Parameter'!$E$16*'Data &amp; Parameter'!$E$17*('Data &amp; Parameter'!$E$18+'Data &amp; Parameter'!$E$19)*'Data &amp; Parameter'!$E$20*'Data &amp; Parameter'!$E$37*R4552</f>
        <v>0</v>
      </c>
      <c r="T4552" s="28">
        <f t="shared" si="70"/>
        <v>0</v>
      </c>
    </row>
    <row r="4553" spans="1:20" ht="15.75" customHeight="1" x14ac:dyDescent="0.35">
      <c r="A4553">
        <v>4546</v>
      </c>
      <c r="B4553" s="76">
        <v>44258.620092592595</v>
      </c>
      <c r="C4553" s="1" t="s">
        <v>14401</v>
      </c>
      <c r="D4553" s="76">
        <v>44258.621319444443</v>
      </c>
      <c r="E4553" s="1" t="s">
        <v>14402</v>
      </c>
      <c r="F4553" s="1" t="s">
        <v>14403</v>
      </c>
      <c r="G4553" s="1" t="s">
        <v>123</v>
      </c>
      <c r="H4553" s="1" t="s">
        <v>124</v>
      </c>
      <c r="I4553" s="1" t="s">
        <v>125</v>
      </c>
      <c r="J4553" s="1" t="s">
        <v>14353</v>
      </c>
      <c r="K4553" s="1" t="s">
        <v>14360</v>
      </c>
      <c r="L4553">
        <f>ROUNDUP(IF(B4553&gt;$D$4,0,($D$4-B4553+1)/365),0)</f>
        <v>0</v>
      </c>
      <c r="M4553">
        <f>ROUNDUP(IF(B4553&gt;$D$5,0,($D$5-B4553+1)/365),0)</f>
        <v>0</v>
      </c>
      <c r="N4553" s="28">
        <f>IF(OR(L4553=1,M4553=1),IF(B4553+364&lt;=$D$5,(B4553+364-$D$4+1)/365,IF(B4553&gt;$D$4,($D$5-B4553+1)/365,$D$6/365)),0)</f>
        <v>0</v>
      </c>
      <c r="O4553" s="28">
        <f>'Data &amp; Parameter'!$E$16*'Data &amp; Parameter'!$E$17*('Data &amp; Parameter'!$E$18+'Data &amp; Parameter'!$E$19)*'Data &amp; Parameter'!$E$20*'Data &amp; Parameter'!$E$37*N4553</f>
        <v>0</v>
      </c>
      <c r="P4553">
        <f>ROUNDUP(IF(D4553&gt;$D$4,0,($D$4-D4553+1)/365),0)</f>
        <v>0</v>
      </c>
      <c r="Q4553">
        <f>ROUNDUP(IF(D4553&gt;$D$5,0,($D$5-D4553+1)/365),0)</f>
        <v>0</v>
      </c>
      <c r="R4553" s="28">
        <f>IF(OR(P4553=1,Q4553=1),IF(D4553+364&lt;=$D$5,(D4553+364-$D$4+1)/365,IF(D4553&gt;$D$4,($D$5-D4553+1)/365,$D$6/365)),0)</f>
        <v>0</v>
      </c>
      <c r="S4553" s="28">
        <f>'Data &amp; Parameter'!$E$16*'Data &amp; Parameter'!$E$17*('Data &amp; Parameter'!$E$18+'Data &amp; Parameter'!$E$19)*'Data &amp; Parameter'!$E$20*'Data &amp; Parameter'!$E$37*R4553</f>
        <v>0</v>
      </c>
      <c r="T4553" s="28">
        <f t="shared" ref="T4553:T4616" si="71">O4553+S4553</f>
        <v>0</v>
      </c>
    </row>
    <row r="4554" spans="1:20" ht="15.75" customHeight="1" x14ac:dyDescent="0.35">
      <c r="A4554">
        <v>4547</v>
      </c>
      <c r="B4554" s="76">
        <v>44258.623124999998</v>
      </c>
      <c r="C4554" s="1" t="s">
        <v>14404</v>
      </c>
      <c r="D4554" s="76">
        <v>44258.624583333338</v>
      </c>
      <c r="E4554" s="1" t="s">
        <v>14405</v>
      </c>
      <c r="F4554" s="1" t="s">
        <v>14406</v>
      </c>
      <c r="G4554" s="1" t="s">
        <v>123</v>
      </c>
      <c r="H4554" s="1" t="s">
        <v>124</v>
      </c>
      <c r="I4554" s="1" t="s">
        <v>125</v>
      </c>
      <c r="J4554" s="1" t="s">
        <v>14353</v>
      </c>
      <c r="K4554" s="1" t="s">
        <v>14353</v>
      </c>
      <c r="L4554">
        <f>ROUNDUP(IF(B4554&gt;$D$4,0,($D$4-B4554+1)/365),0)</f>
        <v>0</v>
      </c>
      <c r="M4554">
        <f>ROUNDUP(IF(B4554&gt;$D$5,0,($D$5-B4554+1)/365),0)</f>
        <v>0</v>
      </c>
      <c r="N4554" s="28">
        <f>IF(OR(L4554=1,M4554=1),IF(B4554+364&lt;=$D$5,(B4554+364-$D$4+1)/365,IF(B4554&gt;$D$4,($D$5-B4554+1)/365,$D$6/365)),0)</f>
        <v>0</v>
      </c>
      <c r="O4554" s="28">
        <f>'Data &amp; Parameter'!$E$16*'Data &amp; Parameter'!$E$17*('Data &amp; Parameter'!$E$18+'Data &amp; Parameter'!$E$19)*'Data &amp; Parameter'!$E$20*'Data &amp; Parameter'!$E$37*N4554</f>
        <v>0</v>
      </c>
      <c r="P4554">
        <f>ROUNDUP(IF(D4554&gt;$D$4,0,($D$4-D4554+1)/365),0)</f>
        <v>0</v>
      </c>
      <c r="Q4554">
        <f>ROUNDUP(IF(D4554&gt;$D$5,0,($D$5-D4554+1)/365),0)</f>
        <v>0</v>
      </c>
      <c r="R4554" s="28">
        <f>IF(OR(P4554=1,Q4554=1),IF(D4554+364&lt;=$D$5,(D4554+364-$D$4+1)/365,IF(D4554&gt;$D$4,($D$5-D4554+1)/365,$D$6/365)),0)</f>
        <v>0</v>
      </c>
      <c r="S4554" s="28">
        <f>'Data &amp; Parameter'!$E$16*'Data &amp; Parameter'!$E$17*('Data &amp; Parameter'!$E$18+'Data &amp; Parameter'!$E$19)*'Data &amp; Parameter'!$E$20*'Data &amp; Parameter'!$E$37*R4554</f>
        <v>0</v>
      </c>
      <c r="T4554" s="28">
        <f t="shared" si="71"/>
        <v>0</v>
      </c>
    </row>
    <row r="4555" spans="1:20" ht="15.75" customHeight="1" x14ac:dyDescent="0.35">
      <c r="A4555">
        <v>4548</v>
      </c>
      <c r="B4555" s="76">
        <v>44258.624027777776</v>
      </c>
      <c r="C4555" s="1" t="s">
        <v>14407</v>
      </c>
      <c r="D4555" s="76">
        <v>44258.624560185184</v>
      </c>
      <c r="E4555" s="1" t="s">
        <v>14408</v>
      </c>
      <c r="F4555" s="1" t="s">
        <v>14409</v>
      </c>
      <c r="G4555" s="1" t="s">
        <v>123</v>
      </c>
      <c r="H4555" s="1" t="s">
        <v>124</v>
      </c>
      <c r="I4555" s="1" t="s">
        <v>125</v>
      </c>
      <c r="J4555" s="1" t="s">
        <v>14353</v>
      </c>
      <c r="K4555" s="1" t="s">
        <v>14397</v>
      </c>
      <c r="L4555">
        <f>ROUNDUP(IF(B4555&gt;$D$4,0,($D$4-B4555+1)/365),0)</f>
        <v>0</v>
      </c>
      <c r="M4555">
        <f>ROUNDUP(IF(B4555&gt;$D$5,0,($D$5-B4555+1)/365),0)</f>
        <v>0</v>
      </c>
      <c r="N4555" s="28">
        <f>IF(OR(L4555=1,M4555=1),IF(B4555+364&lt;=$D$5,(B4555+364-$D$4+1)/365,IF(B4555&gt;$D$4,($D$5-B4555+1)/365,$D$6/365)),0)</f>
        <v>0</v>
      </c>
      <c r="O4555" s="28">
        <f>'Data &amp; Parameter'!$E$16*'Data &amp; Parameter'!$E$17*('Data &amp; Parameter'!$E$18+'Data &amp; Parameter'!$E$19)*'Data &amp; Parameter'!$E$20*'Data &amp; Parameter'!$E$37*N4555</f>
        <v>0</v>
      </c>
      <c r="P4555">
        <f>ROUNDUP(IF(D4555&gt;$D$4,0,($D$4-D4555+1)/365),0)</f>
        <v>0</v>
      </c>
      <c r="Q4555">
        <f>ROUNDUP(IF(D4555&gt;$D$5,0,($D$5-D4555+1)/365),0)</f>
        <v>0</v>
      </c>
      <c r="R4555" s="28">
        <f>IF(OR(P4555=1,Q4555=1),IF(D4555+364&lt;=$D$5,(D4555+364-$D$4+1)/365,IF(D4555&gt;$D$4,($D$5-D4555+1)/365,$D$6/365)),0)</f>
        <v>0</v>
      </c>
      <c r="S4555" s="28">
        <f>'Data &amp; Parameter'!$E$16*'Data &amp; Parameter'!$E$17*('Data &amp; Parameter'!$E$18+'Data &amp; Parameter'!$E$19)*'Data &amp; Parameter'!$E$20*'Data &amp; Parameter'!$E$37*R4555</f>
        <v>0</v>
      </c>
      <c r="T4555" s="28">
        <f t="shared" si="71"/>
        <v>0</v>
      </c>
    </row>
    <row r="4556" spans="1:20" ht="15.75" customHeight="1" x14ac:dyDescent="0.35">
      <c r="A4556">
        <v>4549</v>
      </c>
      <c r="B4556" s="76">
        <v>44258.625879629632</v>
      </c>
      <c r="C4556" s="1" t="s">
        <v>14410</v>
      </c>
      <c r="D4556" s="76">
        <v>44258.626666666663</v>
      </c>
      <c r="E4556" s="1" t="s">
        <v>14411</v>
      </c>
      <c r="F4556" s="1" t="s">
        <v>14412</v>
      </c>
      <c r="G4556" s="1" t="s">
        <v>123</v>
      </c>
      <c r="H4556" s="1" t="s">
        <v>124</v>
      </c>
      <c r="I4556" s="1" t="s">
        <v>125</v>
      </c>
      <c r="J4556" s="1" t="s">
        <v>14353</v>
      </c>
      <c r="K4556" s="1" t="s">
        <v>14353</v>
      </c>
      <c r="L4556">
        <f>ROUNDUP(IF(B4556&gt;$D$4,0,($D$4-B4556+1)/365),0)</f>
        <v>0</v>
      </c>
      <c r="M4556">
        <f>ROUNDUP(IF(B4556&gt;$D$5,0,($D$5-B4556+1)/365),0)</f>
        <v>0</v>
      </c>
      <c r="N4556" s="28">
        <f>IF(OR(L4556=1,M4556=1),IF(B4556+364&lt;=$D$5,(B4556+364-$D$4+1)/365,IF(B4556&gt;$D$4,($D$5-B4556+1)/365,$D$6/365)),0)</f>
        <v>0</v>
      </c>
      <c r="O4556" s="28">
        <f>'Data &amp; Parameter'!$E$16*'Data &amp; Parameter'!$E$17*('Data &amp; Parameter'!$E$18+'Data &amp; Parameter'!$E$19)*'Data &amp; Parameter'!$E$20*'Data &amp; Parameter'!$E$37*N4556</f>
        <v>0</v>
      </c>
      <c r="P4556">
        <f>ROUNDUP(IF(D4556&gt;$D$4,0,($D$4-D4556+1)/365),0)</f>
        <v>0</v>
      </c>
      <c r="Q4556">
        <f>ROUNDUP(IF(D4556&gt;$D$5,0,($D$5-D4556+1)/365),0)</f>
        <v>0</v>
      </c>
      <c r="R4556" s="28">
        <f>IF(OR(P4556=1,Q4556=1),IF(D4556+364&lt;=$D$5,(D4556+364-$D$4+1)/365,IF(D4556&gt;$D$4,($D$5-D4556+1)/365,$D$6/365)),0)</f>
        <v>0</v>
      </c>
      <c r="S4556" s="28">
        <f>'Data &amp; Parameter'!$E$16*'Data &amp; Parameter'!$E$17*('Data &amp; Parameter'!$E$18+'Data &amp; Parameter'!$E$19)*'Data &amp; Parameter'!$E$20*'Data &amp; Parameter'!$E$37*R4556</f>
        <v>0</v>
      </c>
      <c r="T4556" s="28">
        <f t="shared" si="71"/>
        <v>0</v>
      </c>
    </row>
    <row r="4557" spans="1:20" ht="15.75" customHeight="1" x14ac:dyDescent="0.35">
      <c r="A4557">
        <v>4550</v>
      </c>
      <c r="B4557" s="76">
        <v>44258.626793981486</v>
      </c>
      <c r="C4557" s="1" t="s">
        <v>14413</v>
      </c>
      <c r="D4557" s="76">
        <v>44258.627187499995</v>
      </c>
      <c r="E4557" s="1" t="s">
        <v>14414</v>
      </c>
      <c r="F4557" s="1" t="s">
        <v>14415</v>
      </c>
      <c r="G4557" s="1" t="s">
        <v>123</v>
      </c>
      <c r="H4557" s="1" t="s">
        <v>124</v>
      </c>
      <c r="I4557" s="1" t="s">
        <v>125</v>
      </c>
      <c r="J4557" s="1" t="s">
        <v>14353</v>
      </c>
      <c r="K4557" s="1" t="s">
        <v>14360</v>
      </c>
      <c r="L4557">
        <f>ROUNDUP(IF(B4557&gt;$D$4,0,($D$4-B4557+1)/365),0)</f>
        <v>0</v>
      </c>
      <c r="M4557">
        <f>ROUNDUP(IF(B4557&gt;$D$5,0,($D$5-B4557+1)/365),0)</f>
        <v>0</v>
      </c>
      <c r="N4557" s="28">
        <f>IF(OR(L4557=1,M4557=1),IF(B4557+364&lt;=$D$5,(B4557+364-$D$4+1)/365,IF(B4557&gt;$D$4,($D$5-B4557+1)/365,$D$6/365)),0)</f>
        <v>0</v>
      </c>
      <c r="O4557" s="28">
        <f>'Data &amp; Parameter'!$E$16*'Data &amp; Parameter'!$E$17*('Data &amp; Parameter'!$E$18+'Data &amp; Parameter'!$E$19)*'Data &amp; Parameter'!$E$20*'Data &amp; Parameter'!$E$37*N4557</f>
        <v>0</v>
      </c>
      <c r="P4557">
        <f>ROUNDUP(IF(D4557&gt;$D$4,0,($D$4-D4557+1)/365),0)</f>
        <v>0</v>
      </c>
      <c r="Q4557">
        <f>ROUNDUP(IF(D4557&gt;$D$5,0,($D$5-D4557+1)/365),0)</f>
        <v>0</v>
      </c>
      <c r="R4557" s="28">
        <f>IF(OR(P4557=1,Q4557=1),IF(D4557+364&lt;=$D$5,(D4557+364-$D$4+1)/365,IF(D4557&gt;$D$4,($D$5-D4557+1)/365,$D$6/365)),0)</f>
        <v>0</v>
      </c>
      <c r="S4557" s="28">
        <f>'Data &amp; Parameter'!$E$16*'Data &amp; Parameter'!$E$17*('Data &amp; Parameter'!$E$18+'Data &amp; Parameter'!$E$19)*'Data &amp; Parameter'!$E$20*'Data &amp; Parameter'!$E$37*R4557</f>
        <v>0</v>
      </c>
      <c r="T4557" s="28">
        <f t="shared" si="71"/>
        <v>0</v>
      </c>
    </row>
    <row r="4558" spans="1:20" ht="15.75" customHeight="1" x14ac:dyDescent="0.35">
      <c r="A4558">
        <v>4551</v>
      </c>
      <c r="B4558" s="76">
        <v>44258.629537037035</v>
      </c>
      <c r="C4558" s="1" t="s">
        <v>14416</v>
      </c>
      <c r="D4558" s="76">
        <v>44258.629895833335</v>
      </c>
      <c r="E4558" s="1" t="s">
        <v>14417</v>
      </c>
      <c r="F4558" s="1" t="s">
        <v>14418</v>
      </c>
      <c r="G4558" s="1" t="s">
        <v>123</v>
      </c>
      <c r="H4558" s="1" t="s">
        <v>124</v>
      </c>
      <c r="I4558" s="1" t="s">
        <v>125</v>
      </c>
      <c r="J4558" s="1" t="s">
        <v>14353</v>
      </c>
      <c r="K4558" s="1" t="s">
        <v>14360</v>
      </c>
      <c r="L4558">
        <f>ROUNDUP(IF(B4558&gt;$D$4,0,($D$4-B4558+1)/365),0)</f>
        <v>0</v>
      </c>
      <c r="M4558">
        <f>ROUNDUP(IF(B4558&gt;$D$5,0,($D$5-B4558+1)/365),0)</f>
        <v>0</v>
      </c>
      <c r="N4558" s="28">
        <f>IF(OR(L4558=1,M4558=1),IF(B4558+364&lt;=$D$5,(B4558+364-$D$4+1)/365,IF(B4558&gt;$D$4,($D$5-B4558+1)/365,$D$6/365)),0)</f>
        <v>0</v>
      </c>
      <c r="O4558" s="28">
        <f>'Data &amp; Parameter'!$E$16*'Data &amp; Parameter'!$E$17*('Data &amp; Parameter'!$E$18+'Data &amp; Parameter'!$E$19)*'Data &amp; Parameter'!$E$20*'Data &amp; Parameter'!$E$37*N4558</f>
        <v>0</v>
      </c>
      <c r="P4558">
        <f>ROUNDUP(IF(D4558&gt;$D$4,0,($D$4-D4558+1)/365),0)</f>
        <v>0</v>
      </c>
      <c r="Q4558">
        <f>ROUNDUP(IF(D4558&gt;$D$5,0,($D$5-D4558+1)/365),0)</f>
        <v>0</v>
      </c>
      <c r="R4558" s="28">
        <f>IF(OR(P4558=1,Q4558=1),IF(D4558+364&lt;=$D$5,(D4558+364-$D$4+1)/365,IF(D4558&gt;$D$4,($D$5-D4558+1)/365,$D$6/365)),0)</f>
        <v>0</v>
      </c>
      <c r="S4558" s="28">
        <f>'Data &amp; Parameter'!$E$16*'Data &amp; Parameter'!$E$17*('Data &amp; Parameter'!$E$18+'Data &amp; Parameter'!$E$19)*'Data &amp; Parameter'!$E$20*'Data &amp; Parameter'!$E$37*R4558</f>
        <v>0</v>
      </c>
      <c r="T4558" s="28">
        <f t="shared" si="71"/>
        <v>0</v>
      </c>
    </row>
    <row r="4559" spans="1:20" ht="15.75" customHeight="1" x14ac:dyDescent="0.35">
      <c r="A4559">
        <v>4552</v>
      </c>
      <c r="B4559" s="76">
        <v>44258.630104166667</v>
      </c>
      <c r="C4559" s="1" t="s">
        <v>14419</v>
      </c>
      <c r="D4559" s="76">
        <v>44258.630648148144</v>
      </c>
      <c r="E4559" s="1" t="s">
        <v>14420</v>
      </c>
      <c r="F4559" s="1" t="s">
        <v>14421</v>
      </c>
      <c r="G4559" s="1" t="s">
        <v>123</v>
      </c>
      <c r="H4559" s="1" t="s">
        <v>124</v>
      </c>
      <c r="I4559" s="1" t="s">
        <v>125</v>
      </c>
      <c r="J4559" s="1" t="s">
        <v>14353</v>
      </c>
      <c r="K4559" s="1" t="s">
        <v>14353</v>
      </c>
      <c r="L4559">
        <f>ROUNDUP(IF(B4559&gt;$D$4,0,($D$4-B4559+1)/365),0)</f>
        <v>0</v>
      </c>
      <c r="M4559">
        <f>ROUNDUP(IF(B4559&gt;$D$5,0,($D$5-B4559+1)/365),0)</f>
        <v>0</v>
      </c>
      <c r="N4559" s="28">
        <f>IF(OR(L4559=1,M4559=1),IF(B4559+364&lt;=$D$5,(B4559+364-$D$4+1)/365,IF(B4559&gt;$D$4,($D$5-B4559+1)/365,$D$6/365)),0)</f>
        <v>0</v>
      </c>
      <c r="O4559" s="28">
        <f>'Data &amp; Parameter'!$E$16*'Data &amp; Parameter'!$E$17*('Data &amp; Parameter'!$E$18+'Data &amp; Parameter'!$E$19)*'Data &amp; Parameter'!$E$20*'Data &amp; Parameter'!$E$37*N4559</f>
        <v>0</v>
      </c>
      <c r="P4559">
        <f>ROUNDUP(IF(D4559&gt;$D$4,0,($D$4-D4559+1)/365),0)</f>
        <v>0</v>
      </c>
      <c r="Q4559">
        <f>ROUNDUP(IF(D4559&gt;$D$5,0,($D$5-D4559+1)/365),0)</f>
        <v>0</v>
      </c>
      <c r="R4559" s="28">
        <f>IF(OR(P4559=1,Q4559=1),IF(D4559+364&lt;=$D$5,(D4559+364-$D$4+1)/365,IF(D4559&gt;$D$4,($D$5-D4559+1)/365,$D$6/365)),0)</f>
        <v>0</v>
      </c>
      <c r="S4559" s="28">
        <f>'Data &amp; Parameter'!$E$16*'Data &amp; Parameter'!$E$17*('Data &amp; Parameter'!$E$18+'Data &amp; Parameter'!$E$19)*'Data &amp; Parameter'!$E$20*'Data &amp; Parameter'!$E$37*R4559</f>
        <v>0</v>
      </c>
      <c r="T4559" s="28">
        <f t="shared" si="71"/>
        <v>0</v>
      </c>
    </row>
    <row r="4560" spans="1:20" ht="15.75" customHeight="1" x14ac:dyDescent="0.35">
      <c r="A4560">
        <v>4553</v>
      </c>
      <c r="B4560" s="76">
        <v>44258.631481481483</v>
      </c>
      <c r="C4560" s="1" t="s">
        <v>14422</v>
      </c>
      <c r="D4560" s="76">
        <v>44258.632037037038</v>
      </c>
      <c r="E4560" s="1" t="s">
        <v>14423</v>
      </c>
      <c r="F4560" s="1" t="s">
        <v>14424</v>
      </c>
      <c r="G4560" s="1" t="s">
        <v>123</v>
      </c>
      <c r="H4560" s="1" t="s">
        <v>124</v>
      </c>
      <c r="I4560" s="1" t="s">
        <v>125</v>
      </c>
      <c r="J4560" s="1" t="s">
        <v>14353</v>
      </c>
      <c r="K4560" s="1" t="s">
        <v>14360</v>
      </c>
      <c r="L4560">
        <f>ROUNDUP(IF(B4560&gt;$D$4,0,($D$4-B4560+1)/365),0)</f>
        <v>0</v>
      </c>
      <c r="M4560">
        <f>ROUNDUP(IF(B4560&gt;$D$5,0,($D$5-B4560+1)/365),0)</f>
        <v>0</v>
      </c>
      <c r="N4560" s="28">
        <f>IF(OR(L4560=1,M4560=1),IF(B4560+364&lt;=$D$5,(B4560+364-$D$4+1)/365,IF(B4560&gt;$D$4,($D$5-B4560+1)/365,$D$6/365)),0)</f>
        <v>0</v>
      </c>
      <c r="O4560" s="28">
        <f>'Data &amp; Parameter'!$E$16*'Data &amp; Parameter'!$E$17*('Data &amp; Parameter'!$E$18+'Data &amp; Parameter'!$E$19)*'Data &amp; Parameter'!$E$20*'Data &amp; Parameter'!$E$37*N4560</f>
        <v>0</v>
      </c>
      <c r="P4560">
        <f>ROUNDUP(IF(D4560&gt;$D$4,0,($D$4-D4560+1)/365),0)</f>
        <v>0</v>
      </c>
      <c r="Q4560">
        <f>ROUNDUP(IF(D4560&gt;$D$5,0,($D$5-D4560+1)/365),0)</f>
        <v>0</v>
      </c>
      <c r="R4560" s="28">
        <f>IF(OR(P4560=1,Q4560=1),IF(D4560+364&lt;=$D$5,(D4560+364-$D$4+1)/365,IF(D4560&gt;$D$4,($D$5-D4560+1)/365,$D$6/365)),0)</f>
        <v>0</v>
      </c>
      <c r="S4560" s="28">
        <f>'Data &amp; Parameter'!$E$16*'Data &amp; Parameter'!$E$17*('Data &amp; Parameter'!$E$18+'Data &amp; Parameter'!$E$19)*'Data &amp; Parameter'!$E$20*'Data &amp; Parameter'!$E$37*R4560</f>
        <v>0</v>
      </c>
      <c r="T4560" s="28">
        <f t="shared" si="71"/>
        <v>0</v>
      </c>
    </row>
    <row r="4561" spans="1:20" ht="15.75" customHeight="1" x14ac:dyDescent="0.35">
      <c r="A4561">
        <v>4554</v>
      </c>
      <c r="B4561" s="76">
        <v>44258.633923611109</v>
      </c>
      <c r="C4561" s="1" t="s">
        <v>14425</v>
      </c>
      <c r="D4561" s="76">
        <v>44258.634571759263</v>
      </c>
      <c r="E4561" s="1" t="s">
        <v>14426</v>
      </c>
      <c r="F4561" s="1" t="s">
        <v>14427</v>
      </c>
      <c r="G4561" s="1" t="s">
        <v>123</v>
      </c>
      <c r="H4561" s="1" t="s">
        <v>124</v>
      </c>
      <c r="I4561" s="1" t="s">
        <v>125</v>
      </c>
      <c r="J4561" s="1" t="s">
        <v>14353</v>
      </c>
      <c r="K4561" s="1" t="s">
        <v>14360</v>
      </c>
      <c r="L4561">
        <f>ROUNDUP(IF(B4561&gt;$D$4,0,($D$4-B4561+1)/365),0)</f>
        <v>0</v>
      </c>
      <c r="M4561">
        <f>ROUNDUP(IF(B4561&gt;$D$5,0,($D$5-B4561+1)/365),0)</f>
        <v>0</v>
      </c>
      <c r="N4561" s="28">
        <f>IF(OR(L4561=1,M4561=1),IF(B4561+364&lt;=$D$5,(B4561+364-$D$4+1)/365,IF(B4561&gt;$D$4,($D$5-B4561+1)/365,$D$6/365)),0)</f>
        <v>0</v>
      </c>
      <c r="O4561" s="28">
        <f>'Data &amp; Parameter'!$E$16*'Data &amp; Parameter'!$E$17*('Data &amp; Parameter'!$E$18+'Data &amp; Parameter'!$E$19)*'Data &amp; Parameter'!$E$20*'Data &amp; Parameter'!$E$37*N4561</f>
        <v>0</v>
      </c>
      <c r="P4561">
        <f>ROUNDUP(IF(D4561&gt;$D$4,0,($D$4-D4561+1)/365),0)</f>
        <v>0</v>
      </c>
      <c r="Q4561">
        <f>ROUNDUP(IF(D4561&gt;$D$5,0,($D$5-D4561+1)/365),0)</f>
        <v>0</v>
      </c>
      <c r="R4561" s="28">
        <f>IF(OR(P4561=1,Q4561=1),IF(D4561+364&lt;=$D$5,(D4561+364-$D$4+1)/365,IF(D4561&gt;$D$4,($D$5-D4561+1)/365,$D$6/365)),0)</f>
        <v>0</v>
      </c>
      <c r="S4561" s="28">
        <f>'Data &amp; Parameter'!$E$16*'Data &amp; Parameter'!$E$17*('Data &amp; Parameter'!$E$18+'Data &amp; Parameter'!$E$19)*'Data &amp; Parameter'!$E$20*'Data &amp; Parameter'!$E$37*R4561</f>
        <v>0</v>
      </c>
      <c r="T4561" s="28">
        <f t="shared" si="71"/>
        <v>0</v>
      </c>
    </row>
    <row r="4562" spans="1:20" ht="15.75" customHeight="1" x14ac:dyDescent="0.35">
      <c r="A4562">
        <v>4555</v>
      </c>
      <c r="B4562" s="76">
        <v>44258.634027777778</v>
      </c>
      <c r="C4562" s="1" t="s">
        <v>14428</v>
      </c>
      <c r="D4562" s="76">
        <v>44258.635243055556</v>
      </c>
      <c r="E4562" s="1" t="s">
        <v>14429</v>
      </c>
      <c r="F4562" s="1" t="s">
        <v>14430</v>
      </c>
      <c r="G4562" s="1" t="s">
        <v>123</v>
      </c>
      <c r="H4562" s="1" t="s">
        <v>124</v>
      </c>
      <c r="I4562" s="1" t="s">
        <v>125</v>
      </c>
      <c r="J4562" s="1" t="s">
        <v>14353</v>
      </c>
      <c r="K4562" s="1" t="s">
        <v>14353</v>
      </c>
      <c r="L4562">
        <f>ROUNDUP(IF(B4562&gt;$D$4,0,($D$4-B4562+1)/365),0)</f>
        <v>0</v>
      </c>
      <c r="M4562">
        <f>ROUNDUP(IF(B4562&gt;$D$5,0,($D$5-B4562+1)/365),0)</f>
        <v>0</v>
      </c>
      <c r="N4562" s="28">
        <f>IF(OR(L4562=1,M4562=1),IF(B4562+364&lt;=$D$5,(B4562+364-$D$4+1)/365,IF(B4562&gt;$D$4,($D$5-B4562+1)/365,$D$6/365)),0)</f>
        <v>0</v>
      </c>
      <c r="O4562" s="28">
        <f>'Data &amp; Parameter'!$E$16*'Data &amp; Parameter'!$E$17*('Data &amp; Parameter'!$E$18+'Data &amp; Parameter'!$E$19)*'Data &amp; Parameter'!$E$20*'Data &amp; Parameter'!$E$37*N4562</f>
        <v>0</v>
      </c>
      <c r="P4562">
        <f>ROUNDUP(IF(D4562&gt;$D$4,0,($D$4-D4562+1)/365),0)</f>
        <v>0</v>
      </c>
      <c r="Q4562">
        <f>ROUNDUP(IF(D4562&gt;$D$5,0,($D$5-D4562+1)/365),0)</f>
        <v>0</v>
      </c>
      <c r="R4562" s="28">
        <f>IF(OR(P4562=1,Q4562=1),IF(D4562+364&lt;=$D$5,(D4562+364-$D$4+1)/365,IF(D4562&gt;$D$4,($D$5-D4562+1)/365,$D$6/365)),0)</f>
        <v>0</v>
      </c>
      <c r="S4562" s="28">
        <f>'Data &amp; Parameter'!$E$16*'Data &amp; Parameter'!$E$17*('Data &amp; Parameter'!$E$18+'Data &amp; Parameter'!$E$19)*'Data &amp; Parameter'!$E$20*'Data &amp; Parameter'!$E$37*R4562</f>
        <v>0</v>
      </c>
      <c r="T4562" s="28">
        <f t="shared" si="71"/>
        <v>0</v>
      </c>
    </row>
    <row r="4563" spans="1:20" ht="15.75" customHeight="1" x14ac:dyDescent="0.35">
      <c r="A4563">
        <v>4556</v>
      </c>
      <c r="B4563" s="76">
        <v>44258.636354166665</v>
      </c>
      <c r="C4563" s="1" t="s">
        <v>14431</v>
      </c>
      <c r="D4563" s="76">
        <v>44258.637488425928</v>
      </c>
      <c r="E4563" s="1" t="s">
        <v>14432</v>
      </c>
      <c r="F4563" s="1" t="s">
        <v>14433</v>
      </c>
      <c r="G4563" s="1" t="s">
        <v>123</v>
      </c>
      <c r="H4563" s="1" t="s">
        <v>124</v>
      </c>
      <c r="I4563" s="1" t="s">
        <v>125</v>
      </c>
      <c r="J4563" s="1" t="s">
        <v>14353</v>
      </c>
      <c r="K4563" s="1" t="s">
        <v>14360</v>
      </c>
      <c r="L4563">
        <f>ROUNDUP(IF(B4563&gt;$D$4,0,($D$4-B4563+1)/365),0)</f>
        <v>0</v>
      </c>
      <c r="M4563">
        <f>ROUNDUP(IF(B4563&gt;$D$5,0,($D$5-B4563+1)/365),0)</f>
        <v>0</v>
      </c>
      <c r="N4563" s="28">
        <f>IF(OR(L4563=1,M4563=1),IF(B4563+364&lt;=$D$5,(B4563+364-$D$4+1)/365,IF(B4563&gt;$D$4,($D$5-B4563+1)/365,$D$6/365)),0)</f>
        <v>0</v>
      </c>
      <c r="O4563" s="28">
        <f>'Data &amp; Parameter'!$E$16*'Data &amp; Parameter'!$E$17*('Data &amp; Parameter'!$E$18+'Data &amp; Parameter'!$E$19)*'Data &amp; Parameter'!$E$20*'Data &amp; Parameter'!$E$37*N4563</f>
        <v>0</v>
      </c>
      <c r="P4563">
        <f>ROUNDUP(IF(D4563&gt;$D$4,0,($D$4-D4563+1)/365),0)</f>
        <v>0</v>
      </c>
      <c r="Q4563">
        <f>ROUNDUP(IF(D4563&gt;$D$5,0,($D$5-D4563+1)/365),0)</f>
        <v>0</v>
      </c>
      <c r="R4563" s="28">
        <f>IF(OR(P4563=1,Q4563=1),IF(D4563+364&lt;=$D$5,(D4563+364-$D$4+1)/365,IF(D4563&gt;$D$4,($D$5-D4563+1)/365,$D$6/365)),0)</f>
        <v>0</v>
      </c>
      <c r="S4563" s="28">
        <f>'Data &amp; Parameter'!$E$16*'Data &amp; Parameter'!$E$17*('Data &amp; Parameter'!$E$18+'Data &amp; Parameter'!$E$19)*'Data &amp; Parameter'!$E$20*'Data &amp; Parameter'!$E$37*R4563</f>
        <v>0</v>
      </c>
      <c r="T4563" s="28">
        <f t="shared" si="71"/>
        <v>0</v>
      </c>
    </row>
    <row r="4564" spans="1:20" ht="15.75" customHeight="1" x14ac:dyDescent="0.35">
      <c r="A4564">
        <v>4557</v>
      </c>
      <c r="B4564" s="76">
        <v>44258.638310185182</v>
      </c>
      <c r="C4564" s="1" t="s">
        <v>14434</v>
      </c>
      <c r="D4564" s="76">
        <v>44258.638703703706</v>
      </c>
      <c r="E4564" s="1" t="s">
        <v>14435</v>
      </c>
      <c r="F4564" s="1" t="s">
        <v>14436</v>
      </c>
      <c r="G4564" s="1" t="s">
        <v>123</v>
      </c>
      <c r="H4564" s="1" t="s">
        <v>124</v>
      </c>
      <c r="I4564" s="1" t="s">
        <v>125</v>
      </c>
      <c r="J4564" s="1" t="s">
        <v>14353</v>
      </c>
      <c r="K4564" s="1" t="s">
        <v>14353</v>
      </c>
      <c r="L4564">
        <f>ROUNDUP(IF(B4564&gt;$D$4,0,($D$4-B4564+1)/365),0)</f>
        <v>0</v>
      </c>
      <c r="M4564">
        <f>ROUNDUP(IF(B4564&gt;$D$5,0,($D$5-B4564+1)/365),0)</f>
        <v>0</v>
      </c>
      <c r="N4564" s="28">
        <f>IF(OR(L4564=1,M4564=1),IF(B4564+364&lt;=$D$5,(B4564+364-$D$4+1)/365,IF(B4564&gt;$D$4,($D$5-B4564+1)/365,$D$6/365)),0)</f>
        <v>0</v>
      </c>
      <c r="O4564" s="28">
        <f>'Data &amp; Parameter'!$E$16*'Data &amp; Parameter'!$E$17*('Data &amp; Parameter'!$E$18+'Data &amp; Parameter'!$E$19)*'Data &amp; Parameter'!$E$20*'Data &amp; Parameter'!$E$37*N4564</f>
        <v>0</v>
      </c>
      <c r="P4564">
        <f>ROUNDUP(IF(D4564&gt;$D$4,0,($D$4-D4564+1)/365),0)</f>
        <v>0</v>
      </c>
      <c r="Q4564">
        <f>ROUNDUP(IF(D4564&gt;$D$5,0,($D$5-D4564+1)/365),0)</f>
        <v>0</v>
      </c>
      <c r="R4564" s="28">
        <f>IF(OR(P4564=1,Q4564=1),IF(D4564+364&lt;=$D$5,(D4564+364-$D$4+1)/365,IF(D4564&gt;$D$4,($D$5-D4564+1)/365,$D$6/365)),0)</f>
        <v>0</v>
      </c>
      <c r="S4564" s="28">
        <f>'Data &amp; Parameter'!$E$16*'Data &amp; Parameter'!$E$17*('Data &amp; Parameter'!$E$18+'Data &amp; Parameter'!$E$19)*'Data &amp; Parameter'!$E$20*'Data &amp; Parameter'!$E$37*R4564</f>
        <v>0</v>
      </c>
      <c r="T4564" s="28">
        <f t="shared" si="71"/>
        <v>0</v>
      </c>
    </row>
    <row r="4565" spans="1:20" ht="15.75" customHeight="1" x14ac:dyDescent="0.35">
      <c r="A4565">
        <v>4558</v>
      </c>
      <c r="B4565" s="76">
        <v>44258.639976851853</v>
      </c>
      <c r="C4565" s="1" t="s">
        <v>14437</v>
      </c>
      <c r="D4565" s="76">
        <v>44258.64061342593</v>
      </c>
      <c r="E4565" s="1" t="s">
        <v>14438</v>
      </c>
      <c r="F4565" s="1" t="s">
        <v>14439</v>
      </c>
      <c r="G4565" s="1" t="s">
        <v>123</v>
      </c>
      <c r="H4565" s="1" t="s">
        <v>124</v>
      </c>
      <c r="I4565" s="1" t="s">
        <v>125</v>
      </c>
      <c r="J4565" s="1" t="s">
        <v>14353</v>
      </c>
      <c r="K4565" s="1" t="s">
        <v>14360</v>
      </c>
      <c r="L4565">
        <f>ROUNDUP(IF(B4565&gt;$D$4,0,($D$4-B4565+1)/365),0)</f>
        <v>0</v>
      </c>
      <c r="M4565">
        <f>ROUNDUP(IF(B4565&gt;$D$5,0,($D$5-B4565+1)/365),0)</f>
        <v>0</v>
      </c>
      <c r="N4565" s="28">
        <f>IF(OR(L4565=1,M4565=1),IF(B4565+364&lt;=$D$5,(B4565+364-$D$4+1)/365,IF(B4565&gt;$D$4,($D$5-B4565+1)/365,$D$6/365)),0)</f>
        <v>0</v>
      </c>
      <c r="O4565" s="28">
        <f>'Data &amp; Parameter'!$E$16*'Data &amp; Parameter'!$E$17*('Data &amp; Parameter'!$E$18+'Data &amp; Parameter'!$E$19)*'Data &amp; Parameter'!$E$20*'Data &amp; Parameter'!$E$37*N4565</f>
        <v>0</v>
      </c>
      <c r="P4565">
        <f>ROUNDUP(IF(D4565&gt;$D$4,0,($D$4-D4565+1)/365),0)</f>
        <v>0</v>
      </c>
      <c r="Q4565">
        <f>ROUNDUP(IF(D4565&gt;$D$5,0,($D$5-D4565+1)/365),0)</f>
        <v>0</v>
      </c>
      <c r="R4565" s="28">
        <f>IF(OR(P4565=1,Q4565=1),IF(D4565+364&lt;=$D$5,(D4565+364-$D$4+1)/365,IF(D4565&gt;$D$4,($D$5-D4565+1)/365,$D$6/365)),0)</f>
        <v>0</v>
      </c>
      <c r="S4565" s="28">
        <f>'Data &amp; Parameter'!$E$16*'Data &amp; Parameter'!$E$17*('Data &amp; Parameter'!$E$18+'Data &amp; Parameter'!$E$19)*'Data &amp; Parameter'!$E$20*'Data &amp; Parameter'!$E$37*R4565</f>
        <v>0</v>
      </c>
      <c r="T4565" s="28">
        <f t="shared" si="71"/>
        <v>0</v>
      </c>
    </row>
    <row r="4566" spans="1:20" ht="15.75" customHeight="1" x14ac:dyDescent="0.35">
      <c r="A4566">
        <v>4559</v>
      </c>
      <c r="B4566" s="76">
        <v>44258.641168981485</v>
      </c>
      <c r="C4566" s="1" t="s">
        <v>14440</v>
      </c>
      <c r="D4566" s="76">
        <v>44258.641666666663</v>
      </c>
      <c r="E4566" s="1" t="s">
        <v>14441</v>
      </c>
      <c r="F4566" s="1" t="s">
        <v>14442</v>
      </c>
      <c r="G4566" s="1" t="s">
        <v>123</v>
      </c>
      <c r="H4566" s="1" t="s">
        <v>124</v>
      </c>
      <c r="I4566" s="1" t="s">
        <v>125</v>
      </c>
      <c r="J4566" s="1" t="s">
        <v>14353</v>
      </c>
      <c r="K4566" s="1" t="s">
        <v>14353</v>
      </c>
      <c r="L4566">
        <f>ROUNDUP(IF(B4566&gt;$D$4,0,($D$4-B4566+1)/365),0)</f>
        <v>0</v>
      </c>
      <c r="M4566">
        <f>ROUNDUP(IF(B4566&gt;$D$5,0,($D$5-B4566+1)/365),0)</f>
        <v>0</v>
      </c>
      <c r="N4566" s="28">
        <f>IF(OR(L4566=1,M4566=1),IF(B4566+364&lt;=$D$5,(B4566+364-$D$4+1)/365,IF(B4566&gt;$D$4,($D$5-B4566+1)/365,$D$6/365)),0)</f>
        <v>0</v>
      </c>
      <c r="O4566" s="28">
        <f>'Data &amp; Parameter'!$E$16*'Data &amp; Parameter'!$E$17*('Data &amp; Parameter'!$E$18+'Data &amp; Parameter'!$E$19)*'Data &amp; Parameter'!$E$20*'Data &amp; Parameter'!$E$37*N4566</f>
        <v>0</v>
      </c>
      <c r="P4566">
        <f>ROUNDUP(IF(D4566&gt;$D$4,0,($D$4-D4566+1)/365),0)</f>
        <v>0</v>
      </c>
      <c r="Q4566">
        <f>ROUNDUP(IF(D4566&gt;$D$5,0,($D$5-D4566+1)/365),0)</f>
        <v>0</v>
      </c>
      <c r="R4566" s="28">
        <f>IF(OR(P4566=1,Q4566=1),IF(D4566+364&lt;=$D$5,(D4566+364-$D$4+1)/365,IF(D4566&gt;$D$4,($D$5-D4566+1)/365,$D$6/365)),0)</f>
        <v>0</v>
      </c>
      <c r="S4566" s="28">
        <f>'Data &amp; Parameter'!$E$16*'Data &amp; Parameter'!$E$17*('Data &amp; Parameter'!$E$18+'Data &amp; Parameter'!$E$19)*'Data &amp; Parameter'!$E$20*'Data &amp; Parameter'!$E$37*R4566</f>
        <v>0</v>
      </c>
      <c r="T4566" s="28">
        <f t="shared" si="71"/>
        <v>0</v>
      </c>
    </row>
    <row r="4567" spans="1:20" ht="15.75" customHeight="1" x14ac:dyDescent="0.35">
      <c r="A4567">
        <v>4560</v>
      </c>
      <c r="B4567" s="76">
        <v>44258.643900462965</v>
      </c>
      <c r="C4567" s="1" t="s">
        <v>14443</v>
      </c>
      <c r="D4567" s="76">
        <v>44258.64435185185</v>
      </c>
      <c r="E4567" s="1" t="s">
        <v>14444</v>
      </c>
      <c r="F4567" s="1" t="s">
        <v>14445</v>
      </c>
      <c r="G4567" s="1" t="s">
        <v>123</v>
      </c>
      <c r="H4567" s="1" t="s">
        <v>124</v>
      </c>
      <c r="I4567" s="1" t="s">
        <v>125</v>
      </c>
      <c r="J4567" s="1" t="s">
        <v>14353</v>
      </c>
      <c r="K4567" s="1" t="s">
        <v>14353</v>
      </c>
      <c r="L4567">
        <f>ROUNDUP(IF(B4567&gt;$D$4,0,($D$4-B4567+1)/365),0)</f>
        <v>0</v>
      </c>
      <c r="M4567">
        <f>ROUNDUP(IF(B4567&gt;$D$5,0,($D$5-B4567+1)/365),0)</f>
        <v>0</v>
      </c>
      <c r="N4567" s="28">
        <f>IF(OR(L4567=1,M4567=1),IF(B4567+364&lt;=$D$5,(B4567+364-$D$4+1)/365,IF(B4567&gt;$D$4,($D$5-B4567+1)/365,$D$6/365)),0)</f>
        <v>0</v>
      </c>
      <c r="O4567" s="28">
        <f>'Data &amp; Parameter'!$E$16*'Data &amp; Parameter'!$E$17*('Data &amp; Parameter'!$E$18+'Data &amp; Parameter'!$E$19)*'Data &amp; Parameter'!$E$20*'Data &amp; Parameter'!$E$37*N4567</f>
        <v>0</v>
      </c>
      <c r="P4567">
        <f>ROUNDUP(IF(D4567&gt;$D$4,0,($D$4-D4567+1)/365),0)</f>
        <v>0</v>
      </c>
      <c r="Q4567">
        <f>ROUNDUP(IF(D4567&gt;$D$5,0,($D$5-D4567+1)/365),0)</f>
        <v>0</v>
      </c>
      <c r="R4567" s="28">
        <f>IF(OR(P4567=1,Q4567=1),IF(D4567+364&lt;=$D$5,(D4567+364-$D$4+1)/365,IF(D4567&gt;$D$4,($D$5-D4567+1)/365,$D$6/365)),0)</f>
        <v>0</v>
      </c>
      <c r="S4567" s="28">
        <f>'Data &amp; Parameter'!$E$16*'Data &amp; Parameter'!$E$17*('Data &amp; Parameter'!$E$18+'Data &amp; Parameter'!$E$19)*'Data &amp; Parameter'!$E$20*'Data &amp; Parameter'!$E$37*R4567</f>
        <v>0</v>
      </c>
      <c r="T4567" s="28">
        <f t="shared" si="71"/>
        <v>0</v>
      </c>
    </row>
    <row r="4568" spans="1:20" ht="15.75" customHeight="1" x14ac:dyDescent="0.35">
      <c r="A4568">
        <v>4561</v>
      </c>
      <c r="B4568" s="76">
        <v>44258.644050925926</v>
      </c>
      <c r="C4568" s="1" t="s">
        <v>14446</v>
      </c>
      <c r="D4568" s="76">
        <v>44258.645277777774</v>
      </c>
      <c r="E4568" s="1" t="s">
        <v>14447</v>
      </c>
      <c r="F4568" s="1" t="s">
        <v>14448</v>
      </c>
      <c r="G4568" s="1" t="s">
        <v>123</v>
      </c>
      <c r="H4568" s="1" t="s">
        <v>124</v>
      </c>
      <c r="I4568" s="1" t="s">
        <v>125</v>
      </c>
      <c r="J4568" s="1" t="s">
        <v>14353</v>
      </c>
      <c r="K4568" s="1" t="s">
        <v>14360</v>
      </c>
      <c r="L4568">
        <f>ROUNDUP(IF(B4568&gt;$D$4,0,($D$4-B4568+1)/365),0)</f>
        <v>0</v>
      </c>
      <c r="M4568">
        <f>ROUNDUP(IF(B4568&gt;$D$5,0,($D$5-B4568+1)/365),0)</f>
        <v>0</v>
      </c>
      <c r="N4568" s="28">
        <f>IF(OR(L4568=1,M4568=1),IF(B4568+364&lt;=$D$5,(B4568+364-$D$4+1)/365,IF(B4568&gt;$D$4,($D$5-B4568+1)/365,$D$6/365)),0)</f>
        <v>0</v>
      </c>
      <c r="O4568" s="28">
        <f>'Data &amp; Parameter'!$E$16*'Data &amp; Parameter'!$E$17*('Data &amp; Parameter'!$E$18+'Data &amp; Parameter'!$E$19)*'Data &amp; Parameter'!$E$20*'Data &amp; Parameter'!$E$37*N4568</f>
        <v>0</v>
      </c>
      <c r="P4568">
        <f>ROUNDUP(IF(D4568&gt;$D$4,0,($D$4-D4568+1)/365),0)</f>
        <v>0</v>
      </c>
      <c r="Q4568">
        <f>ROUNDUP(IF(D4568&gt;$D$5,0,($D$5-D4568+1)/365),0)</f>
        <v>0</v>
      </c>
      <c r="R4568" s="28">
        <f>IF(OR(P4568=1,Q4568=1),IF(D4568+364&lt;=$D$5,(D4568+364-$D$4+1)/365,IF(D4568&gt;$D$4,($D$5-D4568+1)/365,$D$6/365)),0)</f>
        <v>0</v>
      </c>
      <c r="S4568" s="28">
        <f>'Data &amp; Parameter'!$E$16*'Data &amp; Parameter'!$E$17*('Data &amp; Parameter'!$E$18+'Data &amp; Parameter'!$E$19)*'Data &amp; Parameter'!$E$20*'Data &amp; Parameter'!$E$37*R4568</f>
        <v>0</v>
      </c>
      <c r="T4568" s="28">
        <f t="shared" si="71"/>
        <v>0</v>
      </c>
    </row>
    <row r="4569" spans="1:20" ht="15.75" customHeight="1" x14ac:dyDescent="0.35">
      <c r="A4569">
        <v>4562</v>
      </c>
      <c r="B4569" s="76">
        <v>44258.646921296298</v>
      </c>
      <c r="C4569" s="1" t="s">
        <v>14449</v>
      </c>
      <c r="D4569" s="76">
        <v>44258.647465277776</v>
      </c>
      <c r="E4569" s="1" t="s">
        <v>14450</v>
      </c>
      <c r="F4569" s="1" t="s">
        <v>14451</v>
      </c>
      <c r="G4569" s="1" t="s">
        <v>123</v>
      </c>
      <c r="H4569" s="1" t="s">
        <v>124</v>
      </c>
      <c r="I4569" s="1" t="s">
        <v>125</v>
      </c>
      <c r="J4569" s="1" t="s">
        <v>14353</v>
      </c>
      <c r="K4569" s="1" t="s">
        <v>14397</v>
      </c>
      <c r="L4569">
        <f>ROUNDUP(IF(B4569&gt;$D$4,0,($D$4-B4569+1)/365),0)</f>
        <v>0</v>
      </c>
      <c r="M4569">
        <f>ROUNDUP(IF(B4569&gt;$D$5,0,($D$5-B4569+1)/365),0)</f>
        <v>0</v>
      </c>
      <c r="N4569" s="28">
        <f>IF(OR(L4569=1,M4569=1),IF(B4569+364&lt;=$D$5,(B4569+364-$D$4+1)/365,IF(B4569&gt;$D$4,($D$5-B4569+1)/365,$D$6/365)),0)</f>
        <v>0</v>
      </c>
      <c r="O4569" s="28">
        <f>'Data &amp; Parameter'!$E$16*'Data &amp; Parameter'!$E$17*('Data &amp; Parameter'!$E$18+'Data &amp; Parameter'!$E$19)*'Data &amp; Parameter'!$E$20*'Data &amp; Parameter'!$E$37*N4569</f>
        <v>0</v>
      </c>
      <c r="P4569">
        <f>ROUNDUP(IF(D4569&gt;$D$4,0,($D$4-D4569+1)/365),0)</f>
        <v>0</v>
      </c>
      <c r="Q4569">
        <f>ROUNDUP(IF(D4569&gt;$D$5,0,($D$5-D4569+1)/365),0)</f>
        <v>0</v>
      </c>
      <c r="R4569" s="28">
        <f>IF(OR(P4569=1,Q4569=1),IF(D4569+364&lt;=$D$5,(D4569+364-$D$4+1)/365,IF(D4569&gt;$D$4,($D$5-D4569+1)/365,$D$6/365)),0)</f>
        <v>0</v>
      </c>
      <c r="S4569" s="28">
        <f>'Data &amp; Parameter'!$E$16*'Data &amp; Parameter'!$E$17*('Data &amp; Parameter'!$E$18+'Data &amp; Parameter'!$E$19)*'Data &amp; Parameter'!$E$20*'Data &amp; Parameter'!$E$37*R4569</f>
        <v>0</v>
      </c>
      <c r="T4569" s="28">
        <f t="shared" si="71"/>
        <v>0</v>
      </c>
    </row>
    <row r="4570" spans="1:20" ht="15.75" customHeight="1" x14ac:dyDescent="0.35">
      <c r="A4570">
        <v>4563</v>
      </c>
      <c r="B4570" s="76">
        <v>44258.647303240738</v>
      </c>
      <c r="C4570" s="1" t="s">
        <v>14452</v>
      </c>
      <c r="D4570" s="76">
        <v>44258.648402777777</v>
      </c>
      <c r="E4570" s="1" t="s">
        <v>14453</v>
      </c>
      <c r="F4570" s="1" t="s">
        <v>14454</v>
      </c>
      <c r="G4570" s="1" t="s">
        <v>123</v>
      </c>
      <c r="H4570" s="1" t="s">
        <v>124</v>
      </c>
      <c r="I4570" s="1" t="s">
        <v>125</v>
      </c>
      <c r="J4570" s="1" t="s">
        <v>14364</v>
      </c>
      <c r="K4570" s="1" t="s">
        <v>14364</v>
      </c>
      <c r="L4570">
        <f>ROUNDUP(IF(B4570&gt;$D$4,0,($D$4-B4570+1)/365),0)</f>
        <v>0</v>
      </c>
      <c r="M4570">
        <f>ROUNDUP(IF(B4570&gt;$D$5,0,($D$5-B4570+1)/365),0)</f>
        <v>0</v>
      </c>
      <c r="N4570" s="28">
        <f>IF(OR(L4570=1,M4570=1),IF(B4570+364&lt;=$D$5,(B4570+364-$D$4+1)/365,IF(B4570&gt;$D$4,($D$5-B4570+1)/365,$D$6/365)),0)</f>
        <v>0</v>
      </c>
      <c r="O4570" s="28">
        <f>'Data &amp; Parameter'!$E$16*'Data &amp; Parameter'!$E$17*('Data &amp; Parameter'!$E$18+'Data &amp; Parameter'!$E$19)*'Data &amp; Parameter'!$E$20*'Data &amp; Parameter'!$E$37*N4570</f>
        <v>0</v>
      </c>
      <c r="P4570">
        <f>ROUNDUP(IF(D4570&gt;$D$4,0,($D$4-D4570+1)/365),0)</f>
        <v>0</v>
      </c>
      <c r="Q4570">
        <f>ROUNDUP(IF(D4570&gt;$D$5,0,($D$5-D4570+1)/365),0)</f>
        <v>0</v>
      </c>
      <c r="R4570" s="28">
        <f>IF(OR(P4570=1,Q4570=1),IF(D4570+364&lt;=$D$5,(D4570+364-$D$4+1)/365,IF(D4570&gt;$D$4,($D$5-D4570+1)/365,$D$6/365)),0)</f>
        <v>0</v>
      </c>
      <c r="S4570" s="28">
        <f>'Data &amp; Parameter'!$E$16*'Data &amp; Parameter'!$E$17*('Data &amp; Parameter'!$E$18+'Data &amp; Parameter'!$E$19)*'Data &amp; Parameter'!$E$20*'Data &amp; Parameter'!$E$37*R4570</f>
        <v>0</v>
      </c>
      <c r="T4570" s="28">
        <f t="shared" si="71"/>
        <v>0</v>
      </c>
    </row>
    <row r="4571" spans="1:20" ht="15.75" customHeight="1" x14ac:dyDescent="0.35">
      <c r="A4571">
        <v>4564</v>
      </c>
      <c r="B4571" s="76">
        <v>44258.650173611109</v>
      </c>
      <c r="C4571" s="1" t="s">
        <v>14455</v>
      </c>
      <c r="D4571" s="76">
        <v>44258.650810185187</v>
      </c>
      <c r="E4571" s="1" t="s">
        <v>14456</v>
      </c>
      <c r="F4571" s="1" t="s">
        <v>14457</v>
      </c>
      <c r="G4571" s="1" t="s">
        <v>123</v>
      </c>
      <c r="H4571" s="1" t="s">
        <v>124</v>
      </c>
      <c r="I4571" s="1" t="s">
        <v>125</v>
      </c>
      <c r="J4571" s="1" t="s">
        <v>14364</v>
      </c>
      <c r="K4571" s="1" t="s">
        <v>14353</v>
      </c>
      <c r="L4571">
        <f>ROUNDUP(IF(B4571&gt;$D$4,0,($D$4-B4571+1)/365),0)</f>
        <v>0</v>
      </c>
      <c r="M4571">
        <f>ROUNDUP(IF(B4571&gt;$D$5,0,($D$5-B4571+1)/365),0)</f>
        <v>0</v>
      </c>
      <c r="N4571" s="28">
        <f>IF(OR(L4571=1,M4571=1),IF(B4571+364&lt;=$D$5,(B4571+364-$D$4+1)/365,IF(B4571&gt;$D$4,($D$5-B4571+1)/365,$D$6/365)),0)</f>
        <v>0</v>
      </c>
      <c r="O4571" s="28">
        <f>'Data &amp; Parameter'!$E$16*'Data &amp; Parameter'!$E$17*('Data &amp; Parameter'!$E$18+'Data &amp; Parameter'!$E$19)*'Data &amp; Parameter'!$E$20*'Data &amp; Parameter'!$E$37*N4571</f>
        <v>0</v>
      </c>
      <c r="P4571">
        <f>ROUNDUP(IF(D4571&gt;$D$4,0,($D$4-D4571+1)/365),0)</f>
        <v>0</v>
      </c>
      <c r="Q4571">
        <f>ROUNDUP(IF(D4571&gt;$D$5,0,($D$5-D4571+1)/365),0)</f>
        <v>0</v>
      </c>
      <c r="R4571" s="28">
        <f>IF(OR(P4571=1,Q4571=1),IF(D4571+364&lt;=$D$5,(D4571+364-$D$4+1)/365,IF(D4571&gt;$D$4,($D$5-D4571+1)/365,$D$6/365)),0)</f>
        <v>0</v>
      </c>
      <c r="S4571" s="28">
        <f>'Data &amp; Parameter'!$E$16*'Data &amp; Parameter'!$E$17*('Data &amp; Parameter'!$E$18+'Data &amp; Parameter'!$E$19)*'Data &amp; Parameter'!$E$20*'Data &amp; Parameter'!$E$37*R4571</f>
        <v>0</v>
      </c>
      <c r="T4571" s="28">
        <f t="shared" si="71"/>
        <v>0</v>
      </c>
    </row>
    <row r="4572" spans="1:20" ht="15.75" customHeight="1" x14ac:dyDescent="0.35">
      <c r="A4572">
        <v>4565</v>
      </c>
      <c r="B4572" s="76">
        <v>44258.650405092594</v>
      </c>
      <c r="C4572" s="1" t="s">
        <v>14458</v>
      </c>
      <c r="D4572" s="76">
        <v>44258.651354166665</v>
      </c>
      <c r="E4572" s="1" t="s">
        <v>14459</v>
      </c>
      <c r="F4572" s="1" t="s">
        <v>14460</v>
      </c>
      <c r="G4572" s="1" t="s">
        <v>123</v>
      </c>
      <c r="H4572" s="1" t="s">
        <v>124</v>
      </c>
      <c r="I4572" s="1" t="s">
        <v>125</v>
      </c>
      <c r="J4572" s="1" t="s">
        <v>14353</v>
      </c>
      <c r="K4572" s="1" t="s">
        <v>14397</v>
      </c>
      <c r="L4572">
        <f>ROUNDUP(IF(B4572&gt;$D$4,0,($D$4-B4572+1)/365),0)</f>
        <v>0</v>
      </c>
      <c r="M4572">
        <f>ROUNDUP(IF(B4572&gt;$D$5,0,($D$5-B4572+1)/365),0)</f>
        <v>0</v>
      </c>
      <c r="N4572" s="28">
        <f>IF(OR(L4572=1,M4572=1),IF(B4572+364&lt;=$D$5,(B4572+364-$D$4+1)/365,IF(B4572&gt;$D$4,($D$5-B4572+1)/365,$D$6/365)),0)</f>
        <v>0</v>
      </c>
      <c r="O4572" s="28">
        <f>'Data &amp; Parameter'!$E$16*'Data &amp; Parameter'!$E$17*('Data &amp; Parameter'!$E$18+'Data &amp; Parameter'!$E$19)*'Data &amp; Parameter'!$E$20*'Data &amp; Parameter'!$E$37*N4572</f>
        <v>0</v>
      </c>
      <c r="P4572">
        <f>ROUNDUP(IF(D4572&gt;$D$4,0,($D$4-D4572+1)/365),0)</f>
        <v>0</v>
      </c>
      <c r="Q4572">
        <f>ROUNDUP(IF(D4572&gt;$D$5,0,($D$5-D4572+1)/365),0)</f>
        <v>0</v>
      </c>
      <c r="R4572" s="28">
        <f>IF(OR(P4572=1,Q4572=1),IF(D4572+364&lt;=$D$5,(D4572+364-$D$4+1)/365,IF(D4572&gt;$D$4,($D$5-D4572+1)/365,$D$6/365)),0)</f>
        <v>0</v>
      </c>
      <c r="S4572" s="28">
        <f>'Data &amp; Parameter'!$E$16*'Data &amp; Parameter'!$E$17*('Data &amp; Parameter'!$E$18+'Data &amp; Parameter'!$E$19)*'Data &amp; Parameter'!$E$20*'Data &amp; Parameter'!$E$37*R4572</f>
        <v>0</v>
      </c>
      <c r="T4572" s="28">
        <f t="shared" si="71"/>
        <v>0</v>
      </c>
    </row>
    <row r="4573" spans="1:20" ht="15.75" customHeight="1" x14ac:dyDescent="0.35">
      <c r="A4573">
        <v>4566</v>
      </c>
      <c r="B4573" s="76">
        <v>44258.653912037036</v>
      </c>
      <c r="C4573" s="1" t="s">
        <v>14461</v>
      </c>
      <c r="D4573" s="76">
        <v>44258.655138888891</v>
      </c>
      <c r="E4573" s="1" t="s">
        <v>14462</v>
      </c>
      <c r="F4573" s="1" t="s">
        <v>14463</v>
      </c>
      <c r="G4573" s="1" t="s">
        <v>123</v>
      </c>
      <c r="H4573" s="1" t="s">
        <v>124</v>
      </c>
      <c r="I4573" s="1" t="s">
        <v>125</v>
      </c>
      <c r="J4573" s="1" t="s">
        <v>14353</v>
      </c>
      <c r="K4573" s="1" t="s">
        <v>14353</v>
      </c>
      <c r="L4573">
        <f>ROUNDUP(IF(B4573&gt;$D$4,0,($D$4-B4573+1)/365),0)</f>
        <v>0</v>
      </c>
      <c r="M4573">
        <f>ROUNDUP(IF(B4573&gt;$D$5,0,($D$5-B4573+1)/365),0)</f>
        <v>0</v>
      </c>
      <c r="N4573" s="28">
        <f>IF(OR(L4573=1,M4573=1),IF(B4573+364&lt;=$D$5,(B4573+364-$D$4+1)/365,IF(B4573&gt;$D$4,($D$5-B4573+1)/365,$D$6/365)),0)</f>
        <v>0</v>
      </c>
      <c r="O4573" s="28">
        <f>'Data &amp; Parameter'!$E$16*'Data &amp; Parameter'!$E$17*('Data &amp; Parameter'!$E$18+'Data &amp; Parameter'!$E$19)*'Data &amp; Parameter'!$E$20*'Data &amp; Parameter'!$E$37*N4573</f>
        <v>0</v>
      </c>
      <c r="P4573">
        <f>ROUNDUP(IF(D4573&gt;$D$4,0,($D$4-D4573+1)/365),0)</f>
        <v>0</v>
      </c>
      <c r="Q4573">
        <f>ROUNDUP(IF(D4573&gt;$D$5,0,($D$5-D4573+1)/365),0)</f>
        <v>0</v>
      </c>
      <c r="R4573" s="28">
        <f>IF(OR(P4573=1,Q4573=1),IF(D4573+364&lt;=$D$5,(D4573+364-$D$4+1)/365,IF(D4573&gt;$D$4,($D$5-D4573+1)/365,$D$6/365)),0)</f>
        <v>0</v>
      </c>
      <c r="S4573" s="28">
        <f>'Data &amp; Parameter'!$E$16*'Data &amp; Parameter'!$E$17*('Data &amp; Parameter'!$E$18+'Data &amp; Parameter'!$E$19)*'Data &amp; Parameter'!$E$20*'Data &amp; Parameter'!$E$37*R4573</f>
        <v>0</v>
      </c>
      <c r="T4573" s="28">
        <f t="shared" si="71"/>
        <v>0</v>
      </c>
    </row>
    <row r="4574" spans="1:20" ht="15.75" customHeight="1" x14ac:dyDescent="0.35">
      <c r="A4574">
        <v>4567</v>
      </c>
      <c r="B4574" s="76">
        <v>44258.654687499999</v>
      </c>
      <c r="C4574" s="1" t="s">
        <v>14464</v>
      </c>
      <c r="D4574" s="76">
        <v>44258.655358796299</v>
      </c>
      <c r="E4574" s="1" t="s">
        <v>14465</v>
      </c>
      <c r="F4574" s="1" t="s">
        <v>14466</v>
      </c>
      <c r="G4574" s="1" t="s">
        <v>123</v>
      </c>
      <c r="H4574" s="1" t="s">
        <v>124</v>
      </c>
      <c r="I4574" s="1" t="s">
        <v>125</v>
      </c>
      <c r="J4574" s="1" t="s">
        <v>14353</v>
      </c>
      <c r="K4574" s="1" t="s">
        <v>14360</v>
      </c>
      <c r="L4574">
        <f>ROUNDUP(IF(B4574&gt;$D$4,0,($D$4-B4574+1)/365),0)</f>
        <v>0</v>
      </c>
      <c r="M4574">
        <f>ROUNDUP(IF(B4574&gt;$D$5,0,($D$5-B4574+1)/365),0)</f>
        <v>0</v>
      </c>
      <c r="N4574" s="28">
        <f>IF(OR(L4574=1,M4574=1),IF(B4574+364&lt;=$D$5,(B4574+364-$D$4+1)/365,IF(B4574&gt;$D$4,($D$5-B4574+1)/365,$D$6/365)),0)</f>
        <v>0</v>
      </c>
      <c r="O4574" s="28">
        <f>'Data &amp; Parameter'!$E$16*'Data &amp; Parameter'!$E$17*('Data &amp; Parameter'!$E$18+'Data &amp; Parameter'!$E$19)*'Data &amp; Parameter'!$E$20*'Data &amp; Parameter'!$E$37*N4574</f>
        <v>0</v>
      </c>
      <c r="P4574">
        <f>ROUNDUP(IF(D4574&gt;$D$4,0,($D$4-D4574+1)/365),0)</f>
        <v>0</v>
      </c>
      <c r="Q4574">
        <f>ROUNDUP(IF(D4574&gt;$D$5,0,($D$5-D4574+1)/365),0)</f>
        <v>0</v>
      </c>
      <c r="R4574" s="28">
        <f>IF(OR(P4574=1,Q4574=1),IF(D4574+364&lt;=$D$5,(D4574+364-$D$4+1)/365,IF(D4574&gt;$D$4,($D$5-D4574+1)/365,$D$6/365)),0)</f>
        <v>0</v>
      </c>
      <c r="S4574" s="28">
        <f>'Data &amp; Parameter'!$E$16*'Data &amp; Parameter'!$E$17*('Data &amp; Parameter'!$E$18+'Data &amp; Parameter'!$E$19)*'Data &amp; Parameter'!$E$20*'Data &amp; Parameter'!$E$37*R4574</f>
        <v>0</v>
      </c>
      <c r="T4574" s="28">
        <f t="shared" si="71"/>
        <v>0</v>
      </c>
    </row>
    <row r="4575" spans="1:20" ht="15.75" customHeight="1" x14ac:dyDescent="0.35">
      <c r="A4575">
        <v>4568</v>
      </c>
      <c r="B4575" s="76">
        <v>44258.658414351856</v>
      </c>
      <c r="C4575" s="1" t="s">
        <v>14467</v>
      </c>
      <c r="D4575" s="76">
        <v>44258.659120370372</v>
      </c>
      <c r="E4575" s="1" t="s">
        <v>14468</v>
      </c>
      <c r="F4575" s="1" t="s">
        <v>14469</v>
      </c>
      <c r="G4575" s="1" t="s">
        <v>123</v>
      </c>
      <c r="H4575" s="1" t="s">
        <v>124</v>
      </c>
      <c r="I4575" s="1" t="s">
        <v>125</v>
      </c>
      <c r="J4575" s="1" t="s">
        <v>14353</v>
      </c>
      <c r="K4575" s="1" t="s">
        <v>14353</v>
      </c>
      <c r="L4575">
        <f>ROUNDUP(IF(B4575&gt;$D$4,0,($D$4-B4575+1)/365),0)</f>
        <v>0</v>
      </c>
      <c r="M4575">
        <f>ROUNDUP(IF(B4575&gt;$D$5,0,($D$5-B4575+1)/365),0)</f>
        <v>0</v>
      </c>
      <c r="N4575" s="28">
        <f>IF(OR(L4575=1,M4575=1),IF(B4575+364&lt;=$D$5,(B4575+364-$D$4+1)/365,IF(B4575&gt;$D$4,($D$5-B4575+1)/365,$D$6/365)),0)</f>
        <v>0</v>
      </c>
      <c r="O4575" s="28">
        <f>'Data &amp; Parameter'!$E$16*'Data &amp; Parameter'!$E$17*('Data &amp; Parameter'!$E$18+'Data &amp; Parameter'!$E$19)*'Data &amp; Parameter'!$E$20*'Data &amp; Parameter'!$E$37*N4575</f>
        <v>0</v>
      </c>
      <c r="P4575">
        <f>ROUNDUP(IF(D4575&gt;$D$4,0,($D$4-D4575+1)/365),0)</f>
        <v>0</v>
      </c>
      <c r="Q4575">
        <f>ROUNDUP(IF(D4575&gt;$D$5,0,($D$5-D4575+1)/365),0)</f>
        <v>0</v>
      </c>
      <c r="R4575" s="28">
        <f>IF(OR(P4575=1,Q4575=1),IF(D4575+364&lt;=$D$5,(D4575+364-$D$4+1)/365,IF(D4575&gt;$D$4,($D$5-D4575+1)/365,$D$6/365)),0)</f>
        <v>0</v>
      </c>
      <c r="S4575" s="28">
        <f>'Data &amp; Parameter'!$E$16*'Data &amp; Parameter'!$E$17*('Data &amp; Parameter'!$E$18+'Data &amp; Parameter'!$E$19)*'Data &amp; Parameter'!$E$20*'Data &amp; Parameter'!$E$37*R4575</f>
        <v>0</v>
      </c>
      <c r="T4575" s="28">
        <f t="shared" si="71"/>
        <v>0</v>
      </c>
    </row>
    <row r="4576" spans="1:20" ht="15.75" customHeight="1" x14ac:dyDescent="0.35">
      <c r="A4576">
        <v>4569</v>
      </c>
      <c r="B4576" s="76">
        <v>44258.658518518518</v>
      </c>
      <c r="C4576" s="1" t="s">
        <v>14470</v>
      </c>
      <c r="D4576" s="76">
        <v>44258.659490740742</v>
      </c>
      <c r="E4576" s="1" t="s">
        <v>14471</v>
      </c>
      <c r="F4576" s="1" t="s">
        <v>14472</v>
      </c>
      <c r="G4576" s="1" t="s">
        <v>123</v>
      </c>
      <c r="H4576" s="1" t="s">
        <v>124</v>
      </c>
      <c r="I4576" s="1" t="s">
        <v>125</v>
      </c>
      <c r="J4576" s="1" t="s">
        <v>14353</v>
      </c>
      <c r="K4576" s="1" t="s">
        <v>14360</v>
      </c>
      <c r="L4576">
        <f>ROUNDUP(IF(B4576&gt;$D$4,0,($D$4-B4576+1)/365),0)</f>
        <v>0</v>
      </c>
      <c r="M4576">
        <f>ROUNDUP(IF(B4576&gt;$D$5,0,($D$5-B4576+1)/365),0)</f>
        <v>0</v>
      </c>
      <c r="N4576" s="28">
        <f>IF(OR(L4576=1,M4576=1),IF(B4576+364&lt;=$D$5,(B4576+364-$D$4+1)/365,IF(B4576&gt;$D$4,($D$5-B4576+1)/365,$D$6/365)),0)</f>
        <v>0</v>
      </c>
      <c r="O4576" s="28">
        <f>'Data &amp; Parameter'!$E$16*'Data &amp; Parameter'!$E$17*('Data &amp; Parameter'!$E$18+'Data &amp; Parameter'!$E$19)*'Data &amp; Parameter'!$E$20*'Data &amp; Parameter'!$E$37*N4576</f>
        <v>0</v>
      </c>
      <c r="P4576">
        <f>ROUNDUP(IF(D4576&gt;$D$4,0,($D$4-D4576+1)/365),0)</f>
        <v>0</v>
      </c>
      <c r="Q4576">
        <f>ROUNDUP(IF(D4576&gt;$D$5,0,($D$5-D4576+1)/365),0)</f>
        <v>0</v>
      </c>
      <c r="R4576" s="28">
        <f>IF(OR(P4576=1,Q4576=1),IF(D4576+364&lt;=$D$5,(D4576+364-$D$4+1)/365,IF(D4576&gt;$D$4,($D$5-D4576+1)/365,$D$6/365)),0)</f>
        <v>0</v>
      </c>
      <c r="S4576" s="28">
        <f>'Data &amp; Parameter'!$E$16*'Data &amp; Parameter'!$E$17*('Data &amp; Parameter'!$E$18+'Data &amp; Parameter'!$E$19)*'Data &amp; Parameter'!$E$20*'Data &amp; Parameter'!$E$37*R4576</f>
        <v>0</v>
      </c>
      <c r="T4576" s="28">
        <f t="shared" si="71"/>
        <v>0</v>
      </c>
    </row>
    <row r="4577" spans="1:20" ht="15.75" customHeight="1" x14ac:dyDescent="0.35">
      <c r="A4577">
        <v>4570</v>
      </c>
      <c r="B4577" s="76">
        <v>44258.661574074074</v>
      </c>
      <c r="C4577" s="1" t="s">
        <v>14473</v>
      </c>
      <c r="D4577" s="76">
        <v>44258.662083333329</v>
      </c>
      <c r="E4577" s="1" t="s">
        <v>14474</v>
      </c>
      <c r="F4577" s="1" t="s">
        <v>14475</v>
      </c>
      <c r="G4577" s="1" t="s">
        <v>123</v>
      </c>
      <c r="H4577" s="1" t="s">
        <v>124</v>
      </c>
      <c r="I4577" s="1" t="s">
        <v>125</v>
      </c>
      <c r="J4577" s="1" t="s">
        <v>14353</v>
      </c>
      <c r="K4577" s="1" t="s">
        <v>14353</v>
      </c>
      <c r="L4577">
        <f>ROUNDUP(IF(B4577&gt;$D$4,0,($D$4-B4577+1)/365),0)</f>
        <v>0</v>
      </c>
      <c r="M4577">
        <f>ROUNDUP(IF(B4577&gt;$D$5,0,($D$5-B4577+1)/365),0)</f>
        <v>0</v>
      </c>
      <c r="N4577" s="28">
        <f>IF(OR(L4577=1,M4577=1),IF(B4577+364&lt;=$D$5,(B4577+364-$D$4+1)/365,IF(B4577&gt;$D$4,($D$5-B4577+1)/365,$D$6/365)),0)</f>
        <v>0</v>
      </c>
      <c r="O4577" s="28">
        <f>'Data &amp; Parameter'!$E$16*'Data &amp; Parameter'!$E$17*('Data &amp; Parameter'!$E$18+'Data &amp; Parameter'!$E$19)*'Data &amp; Parameter'!$E$20*'Data &amp; Parameter'!$E$37*N4577</f>
        <v>0</v>
      </c>
      <c r="P4577">
        <f>ROUNDUP(IF(D4577&gt;$D$4,0,($D$4-D4577+1)/365),0)</f>
        <v>0</v>
      </c>
      <c r="Q4577">
        <f>ROUNDUP(IF(D4577&gt;$D$5,0,($D$5-D4577+1)/365),0)</f>
        <v>0</v>
      </c>
      <c r="R4577" s="28">
        <f>IF(OR(P4577=1,Q4577=1),IF(D4577+364&lt;=$D$5,(D4577+364-$D$4+1)/365,IF(D4577&gt;$D$4,($D$5-D4577+1)/365,$D$6/365)),0)</f>
        <v>0</v>
      </c>
      <c r="S4577" s="28">
        <f>'Data &amp; Parameter'!$E$16*'Data &amp; Parameter'!$E$17*('Data &amp; Parameter'!$E$18+'Data &amp; Parameter'!$E$19)*'Data &amp; Parameter'!$E$20*'Data &amp; Parameter'!$E$37*R4577</f>
        <v>0</v>
      </c>
      <c r="T4577" s="28">
        <f t="shared" si="71"/>
        <v>0</v>
      </c>
    </row>
    <row r="4578" spans="1:20" ht="15.75" customHeight="1" x14ac:dyDescent="0.35">
      <c r="A4578">
        <v>4571</v>
      </c>
      <c r="B4578" s="76">
        <v>44258.662546296298</v>
      </c>
      <c r="C4578" s="1" t="s">
        <v>14476</v>
      </c>
      <c r="D4578" s="76">
        <v>44258.663553240738</v>
      </c>
      <c r="E4578" s="1" t="s">
        <v>14477</v>
      </c>
      <c r="F4578" s="1" t="s">
        <v>14478</v>
      </c>
      <c r="G4578" s="1" t="s">
        <v>123</v>
      </c>
      <c r="H4578" s="1" t="s">
        <v>124</v>
      </c>
      <c r="I4578" s="1" t="s">
        <v>125</v>
      </c>
      <c r="J4578" s="1" t="s">
        <v>14353</v>
      </c>
      <c r="K4578" s="1" t="s">
        <v>14360</v>
      </c>
      <c r="L4578">
        <f>ROUNDUP(IF(B4578&gt;$D$4,0,($D$4-B4578+1)/365),0)</f>
        <v>0</v>
      </c>
      <c r="M4578">
        <f>ROUNDUP(IF(B4578&gt;$D$5,0,($D$5-B4578+1)/365),0)</f>
        <v>0</v>
      </c>
      <c r="N4578" s="28">
        <f>IF(OR(L4578=1,M4578=1),IF(B4578+364&lt;=$D$5,(B4578+364-$D$4+1)/365,IF(B4578&gt;$D$4,($D$5-B4578+1)/365,$D$6/365)),0)</f>
        <v>0</v>
      </c>
      <c r="O4578" s="28">
        <f>'Data &amp; Parameter'!$E$16*'Data &amp; Parameter'!$E$17*('Data &amp; Parameter'!$E$18+'Data &amp; Parameter'!$E$19)*'Data &amp; Parameter'!$E$20*'Data &amp; Parameter'!$E$37*N4578</f>
        <v>0</v>
      </c>
      <c r="P4578">
        <f>ROUNDUP(IF(D4578&gt;$D$4,0,($D$4-D4578+1)/365),0)</f>
        <v>0</v>
      </c>
      <c r="Q4578">
        <f>ROUNDUP(IF(D4578&gt;$D$5,0,($D$5-D4578+1)/365),0)</f>
        <v>0</v>
      </c>
      <c r="R4578" s="28">
        <f>IF(OR(P4578=1,Q4578=1),IF(D4578+364&lt;=$D$5,(D4578+364-$D$4+1)/365,IF(D4578&gt;$D$4,($D$5-D4578+1)/365,$D$6/365)),0)</f>
        <v>0</v>
      </c>
      <c r="S4578" s="28">
        <f>'Data &amp; Parameter'!$E$16*'Data &amp; Parameter'!$E$17*('Data &amp; Parameter'!$E$18+'Data &amp; Parameter'!$E$19)*'Data &amp; Parameter'!$E$20*'Data &amp; Parameter'!$E$37*R4578</f>
        <v>0</v>
      </c>
      <c r="T4578" s="28">
        <f t="shared" si="71"/>
        <v>0</v>
      </c>
    </row>
    <row r="4579" spans="1:20" ht="15.75" customHeight="1" x14ac:dyDescent="0.35">
      <c r="A4579">
        <v>4572</v>
      </c>
      <c r="B4579" s="76">
        <v>44258.665833333333</v>
      </c>
      <c r="C4579" s="1" t="s">
        <v>14479</v>
      </c>
      <c r="D4579" s="76">
        <v>44258.666377314818</v>
      </c>
      <c r="E4579" s="1" t="s">
        <v>14480</v>
      </c>
      <c r="F4579" s="1" t="s">
        <v>14481</v>
      </c>
      <c r="G4579" s="1" t="s">
        <v>123</v>
      </c>
      <c r="H4579" s="1" t="s">
        <v>124</v>
      </c>
      <c r="I4579" s="1" t="s">
        <v>125</v>
      </c>
      <c r="J4579" s="1" t="s">
        <v>14353</v>
      </c>
      <c r="K4579" s="1" t="s">
        <v>14353</v>
      </c>
      <c r="L4579">
        <f>ROUNDUP(IF(B4579&gt;$D$4,0,($D$4-B4579+1)/365),0)</f>
        <v>0</v>
      </c>
      <c r="M4579">
        <f>ROUNDUP(IF(B4579&gt;$D$5,0,($D$5-B4579+1)/365),0)</f>
        <v>0</v>
      </c>
      <c r="N4579" s="28">
        <f>IF(OR(L4579=1,M4579=1),IF(B4579+364&lt;=$D$5,(B4579+364-$D$4+1)/365,IF(B4579&gt;$D$4,($D$5-B4579+1)/365,$D$6/365)),0)</f>
        <v>0</v>
      </c>
      <c r="O4579" s="28">
        <f>'Data &amp; Parameter'!$E$16*'Data &amp; Parameter'!$E$17*('Data &amp; Parameter'!$E$18+'Data &amp; Parameter'!$E$19)*'Data &amp; Parameter'!$E$20*'Data &amp; Parameter'!$E$37*N4579</f>
        <v>0</v>
      </c>
      <c r="P4579">
        <f>ROUNDUP(IF(D4579&gt;$D$4,0,($D$4-D4579+1)/365),0)</f>
        <v>0</v>
      </c>
      <c r="Q4579">
        <f>ROUNDUP(IF(D4579&gt;$D$5,0,($D$5-D4579+1)/365),0)</f>
        <v>0</v>
      </c>
      <c r="R4579" s="28">
        <f>IF(OR(P4579=1,Q4579=1),IF(D4579+364&lt;=$D$5,(D4579+364-$D$4+1)/365,IF(D4579&gt;$D$4,($D$5-D4579+1)/365,$D$6/365)),0)</f>
        <v>0</v>
      </c>
      <c r="S4579" s="28">
        <f>'Data &amp; Parameter'!$E$16*'Data &amp; Parameter'!$E$17*('Data &amp; Parameter'!$E$18+'Data &amp; Parameter'!$E$19)*'Data &amp; Parameter'!$E$20*'Data &amp; Parameter'!$E$37*R4579</f>
        <v>0</v>
      </c>
      <c r="T4579" s="28">
        <f t="shared" si="71"/>
        <v>0</v>
      </c>
    </row>
    <row r="4580" spans="1:20" ht="15.75" customHeight="1" x14ac:dyDescent="0.35">
      <c r="A4580">
        <v>4573</v>
      </c>
      <c r="B4580" s="76">
        <v>44258.667199074072</v>
      </c>
      <c r="C4580" s="1" t="s">
        <v>14482</v>
      </c>
      <c r="D4580" s="76">
        <v>44258.667743055557</v>
      </c>
      <c r="E4580" s="1" t="s">
        <v>14483</v>
      </c>
      <c r="F4580" s="1" t="s">
        <v>14484</v>
      </c>
      <c r="G4580" s="1" t="s">
        <v>123</v>
      </c>
      <c r="H4580" s="1" t="s">
        <v>124</v>
      </c>
      <c r="I4580" s="1" t="s">
        <v>125</v>
      </c>
      <c r="J4580" s="1" t="s">
        <v>14353</v>
      </c>
      <c r="K4580" s="1" t="s">
        <v>14353</v>
      </c>
      <c r="L4580">
        <f>ROUNDUP(IF(B4580&gt;$D$4,0,($D$4-B4580+1)/365),0)</f>
        <v>0</v>
      </c>
      <c r="M4580">
        <f>ROUNDUP(IF(B4580&gt;$D$5,0,($D$5-B4580+1)/365),0)</f>
        <v>0</v>
      </c>
      <c r="N4580" s="28">
        <f>IF(OR(L4580=1,M4580=1),IF(B4580+364&lt;=$D$5,(B4580+364-$D$4+1)/365,IF(B4580&gt;$D$4,($D$5-B4580+1)/365,$D$6/365)),0)</f>
        <v>0</v>
      </c>
      <c r="O4580" s="28">
        <f>'Data &amp; Parameter'!$E$16*'Data &amp; Parameter'!$E$17*('Data &amp; Parameter'!$E$18+'Data &amp; Parameter'!$E$19)*'Data &amp; Parameter'!$E$20*'Data &amp; Parameter'!$E$37*N4580</f>
        <v>0</v>
      </c>
      <c r="P4580">
        <f>ROUNDUP(IF(D4580&gt;$D$4,0,($D$4-D4580+1)/365),0)</f>
        <v>0</v>
      </c>
      <c r="Q4580">
        <f>ROUNDUP(IF(D4580&gt;$D$5,0,($D$5-D4580+1)/365),0)</f>
        <v>0</v>
      </c>
      <c r="R4580" s="28">
        <f>IF(OR(P4580=1,Q4580=1),IF(D4580+364&lt;=$D$5,(D4580+364-$D$4+1)/365,IF(D4580&gt;$D$4,($D$5-D4580+1)/365,$D$6/365)),0)</f>
        <v>0</v>
      </c>
      <c r="S4580" s="28">
        <f>'Data &amp; Parameter'!$E$16*'Data &amp; Parameter'!$E$17*('Data &amp; Parameter'!$E$18+'Data &amp; Parameter'!$E$19)*'Data &amp; Parameter'!$E$20*'Data &amp; Parameter'!$E$37*R4580</f>
        <v>0</v>
      </c>
      <c r="T4580" s="28">
        <f t="shared" si="71"/>
        <v>0</v>
      </c>
    </row>
    <row r="4581" spans="1:20" ht="15.75" customHeight="1" x14ac:dyDescent="0.35">
      <c r="A4581">
        <v>4574</v>
      </c>
      <c r="B4581" s="76">
        <v>44258.668090277773</v>
      </c>
      <c r="C4581" s="1" t="s">
        <v>14485</v>
      </c>
      <c r="D4581" s="76">
        <v>44258.668634259258</v>
      </c>
      <c r="E4581" s="1" t="s">
        <v>14486</v>
      </c>
      <c r="F4581" s="1" t="s">
        <v>14487</v>
      </c>
      <c r="G4581" s="1" t="s">
        <v>123</v>
      </c>
      <c r="H4581" s="1" t="s">
        <v>124</v>
      </c>
      <c r="I4581" s="1" t="s">
        <v>125</v>
      </c>
      <c r="J4581" s="1" t="s">
        <v>14353</v>
      </c>
      <c r="K4581" s="1" t="s">
        <v>14353</v>
      </c>
      <c r="L4581">
        <f>ROUNDUP(IF(B4581&gt;$D$4,0,($D$4-B4581+1)/365),0)</f>
        <v>0</v>
      </c>
      <c r="M4581">
        <f>ROUNDUP(IF(B4581&gt;$D$5,0,($D$5-B4581+1)/365),0)</f>
        <v>0</v>
      </c>
      <c r="N4581" s="28">
        <f>IF(OR(L4581=1,M4581=1),IF(B4581+364&lt;=$D$5,(B4581+364-$D$4+1)/365,IF(B4581&gt;$D$4,($D$5-B4581+1)/365,$D$6/365)),0)</f>
        <v>0</v>
      </c>
      <c r="O4581" s="28">
        <f>'Data &amp; Parameter'!$E$16*'Data &amp; Parameter'!$E$17*('Data &amp; Parameter'!$E$18+'Data &amp; Parameter'!$E$19)*'Data &amp; Parameter'!$E$20*'Data &amp; Parameter'!$E$37*N4581</f>
        <v>0</v>
      </c>
      <c r="P4581">
        <f>ROUNDUP(IF(D4581&gt;$D$4,0,($D$4-D4581+1)/365),0)</f>
        <v>0</v>
      </c>
      <c r="Q4581">
        <f>ROUNDUP(IF(D4581&gt;$D$5,0,($D$5-D4581+1)/365),0)</f>
        <v>0</v>
      </c>
      <c r="R4581" s="28">
        <f>IF(OR(P4581=1,Q4581=1),IF(D4581+364&lt;=$D$5,(D4581+364-$D$4+1)/365,IF(D4581&gt;$D$4,($D$5-D4581+1)/365,$D$6/365)),0)</f>
        <v>0</v>
      </c>
      <c r="S4581" s="28">
        <f>'Data &amp; Parameter'!$E$16*'Data &amp; Parameter'!$E$17*('Data &amp; Parameter'!$E$18+'Data &amp; Parameter'!$E$19)*'Data &amp; Parameter'!$E$20*'Data &amp; Parameter'!$E$37*R4581</f>
        <v>0</v>
      </c>
      <c r="T4581" s="28">
        <f t="shared" si="71"/>
        <v>0</v>
      </c>
    </row>
    <row r="4582" spans="1:20" ht="15.75" customHeight="1" x14ac:dyDescent="0.35">
      <c r="A4582">
        <v>4575</v>
      </c>
      <c r="B4582" s="76">
        <v>44258.67052083333</v>
      </c>
      <c r="C4582" s="1" t="s">
        <v>14488</v>
      </c>
      <c r="D4582" s="76">
        <v>44258.670972222222</v>
      </c>
      <c r="E4582" s="1" t="s">
        <v>14489</v>
      </c>
      <c r="F4582" s="1" t="s">
        <v>14490</v>
      </c>
      <c r="G4582" s="1" t="s">
        <v>123</v>
      </c>
      <c r="H4582" s="1" t="s">
        <v>124</v>
      </c>
      <c r="I4582" s="1" t="s">
        <v>125</v>
      </c>
      <c r="J4582" s="1" t="s">
        <v>14353</v>
      </c>
      <c r="K4582" s="1" t="s">
        <v>14353</v>
      </c>
      <c r="L4582">
        <f>ROUNDUP(IF(B4582&gt;$D$4,0,($D$4-B4582+1)/365),0)</f>
        <v>0</v>
      </c>
      <c r="M4582">
        <f>ROUNDUP(IF(B4582&gt;$D$5,0,($D$5-B4582+1)/365),0)</f>
        <v>0</v>
      </c>
      <c r="N4582" s="28">
        <f>IF(OR(L4582=1,M4582=1),IF(B4582+364&lt;=$D$5,(B4582+364-$D$4+1)/365,IF(B4582&gt;$D$4,($D$5-B4582+1)/365,$D$6/365)),0)</f>
        <v>0</v>
      </c>
      <c r="O4582" s="28">
        <f>'Data &amp; Parameter'!$E$16*'Data &amp; Parameter'!$E$17*('Data &amp; Parameter'!$E$18+'Data &amp; Parameter'!$E$19)*'Data &amp; Parameter'!$E$20*'Data &amp; Parameter'!$E$37*N4582</f>
        <v>0</v>
      </c>
      <c r="P4582">
        <f>ROUNDUP(IF(D4582&gt;$D$4,0,($D$4-D4582+1)/365),0)</f>
        <v>0</v>
      </c>
      <c r="Q4582">
        <f>ROUNDUP(IF(D4582&gt;$D$5,0,($D$5-D4582+1)/365),0)</f>
        <v>0</v>
      </c>
      <c r="R4582" s="28">
        <f>IF(OR(P4582=1,Q4582=1),IF(D4582+364&lt;=$D$5,(D4582+364-$D$4+1)/365,IF(D4582&gt;$D$4,($D$5-D4582+1)/365,$D$6/365)),0)</f>
        <v>0</v>
      </c>
      <c r="S4582" s="28">
        <f>'Data &amp; Parameter'!$E$16*'Data &amp; Parameter'!$E$17*('Data &amp; Parameter'!$E$18+'Data &amp; Parameter'!$E$19)*'Data &amp; Parameter'!$E$20*'Data &amp; Parameter'!$E$37*R4582</f>
        <v>0</v>
      </c>
      <c r="T4582" s="28">
        <f t="shared" si="71"/>
        <v>0</v>
      </c>
    </row>
    <row r="4583" spans="1:20" ht="15.75" customHeight="1" x14ac:dyDescent="0.35">
      <c r="A4583">
        <v>4576</v>
      </c>
      <c r="B4583" s="76">
        <v>44258.671643518523</v>
      </c>
      <c r="C4583" s="1" t="s">
        <v>14491</v>
      </c>
      <c r="D4583" s="76">
        <v>44258.672222222223</v>
      </c>
      <c r="E4583" s="1" t="s">
        <v>14492</v>
      </c>
      <c r="F4583" s="1" t="s">
        <v>14493</v>
      </c>
      <c r="G4583" s="1" t="s">
        <v>123</v>
      </c>
      <c r="H4583" s="1" t="s">
        <v>124</v>
      </c>
      <c r="I4583" s="1" t="s">
        <v>125</v>
      </c>
      <c r="J4583" s="1" t="s">
        <v>14353</v>
      </c>
      <c r="K4583" s="1" t="s">
        <v>14353</v>
      </c>
      <c r="L4583">
        <f>ROUNDUP(IF(B4583&gt;$D$4,0,($D$4-B4583+1)/365),0)</f>
        <v>0</v>
      </c>
      <c r="M4583">
        <f>ROUNDUP(IF(B4583&gt;$D$5,0,($D$5-B4583+1)/365),0)</f>
        <v>0</v>
      </c>
      <c r="N4583" s="28">
        <f>IF(OR(L4583=1,M4583=1),IF(B4583+364&lt;=$D$5,(B4583+364-$D$4+1)/365,IF(B4583&gt;$D$4,($D$5-B4583+1)/365,$D$6/365)),0)</f>
        <v>0</v>
      </c>
      <c r="O4583" s="28">
        <f>'Data &amp; Parameter'!$E$16*'Data &amp; Parameter'!$E$17*('Data &amp; Parameter'!$E$18+'Data &amp; Parameter'!$E$19)*'Data &amp; Parameter'!$E$20*'Data &amp; Parameter'!$E$37*N4583</f>
        <v>0</v>
      </c>
      <c r="P4583">
        <f>ROUNDUP(IF(D4583&gt;$D$4,0,($D$4-D4583+1)/365),0)</f>
        <v>0</v>
      </c>
      <c r="Q4583">
        <f>ROUNDUP(IF(D4583&gt;$D$5,0,($D$5-D4583+1)/365),0)</f>
        <v>0</v>
      </c>
      <c r="R4583" s="28">
        <f>IF(OR(P4583=1,Q4583=1),IF(D4583+364&lt;=$D$5,(D4583+364-$D$4+1)/365,IF(D4583&gt;$D$4,($D$5-D4583+1)/365,$D$6/365)),0)</f>
        <v>0</v>
      </c>
      <c r="S4583" s="28">
        <f>'Data &amp; Parameter'!$E$16*'Data &amp; Parameter'!$E$17*('Data &amp; Parameter'!$E$18+'Data &amp; Parameter'!$E$19)*'Data &amp; Parameter'!$E$20*'Data &amp; Parameter'!$E$37*R4583</f>
        <v>0</v>
      </c>
      <c r="T4583" s="28">
        <f t="shared" si="71"/>
        <v>0</v>
      </c>
    </row>
    <row r="4584" spans="1:20" ht="15.75" customHeight="1" x14ac:dyDescent="0.35">
      <c r="A4584">
        <v>4577</v>
      </c>
      <c r="B4584" s="76">
        <v>44258.675879629634</v>
      </c>
      <c r="C4584" s="1" t="s">
        <v>14494</v>
      </c>
      <c r="D4584" s="76">
        <v>44258.67690972222</v>
      </c>
      <c r="E4584" s="1" t="s">
        <v>14495</v>
      </c>
      <c r="F4584" s="1" t="s">
        <v>14496</v>
      </c>
      <c r="G4584" s="1" t="s">
        <v>123</v>
      </c>
      <c r="H4584" s="1" t="s">
        <v>124</v>
      </c>
      <c r="I4584" s="1" t="s">
        <v>125</v>
      </c>
      <c r="J4584" s="1" t="s">
        <v>14353</v>
      </c>
      <c r="K4584" s="1" t="s">
        <v>14353</v>
      </c>
      <c r="L4584">
        <f>ROUNDUP(IF(B4584&gt;$D$4,0,($D$4-B4584+1)/365),0)</f>
        <v>0</v>
      </c>
      <c r="M4584">
        <f>ROUNDUP(IF(B4584&gt;$D$5,0,($D$5-B4584+1)/365),0)</f>
        <v>0</v>
      </c>
      <c r="N4584" s="28">
        <f>IF(OR(L4584=1,M4584=1),IF(B4584+364&lt;=$D$5,(B4584+364-$D$4+1)/365,IF(B4584&gt;$D$4,($D$5-B4584+1)/365,$D$6/365)),0)</f>
        <v>0</v>
      </c>
      <c r="O4584" s="28">
        <f>'Data &amp; Parameter'!$E$16*'Data &amp; Parameter'!$E$17*('Data &amp; Parameter'!$E$18+'Data &amp; Parameter'!$E$19)*'Data &amp; Parameter'!$E$20*'Data &amp; Parameter'!$E$37*N4584</f>
        <v>0</v>
      </c>
      <c r="P4584">
        <f>ROUNDUP(IF(D4584&gt;$D$4,0,($D$4-D4584+1)/365),0)</f>
        <v>0</v>
      </c>
      <c r="Q4584">
        <f>ROUNDUP(IF(D4584&gt;$D$5,0,($D$5-D4584+1)/365),0)</f>
        <v>0</v>
      </c>
      <c r="R4584" s="28">
        <f>IF(OR(P4584=1,Q4584=1),IF(D4584+364&lt;=$D$5,(D4584+364-$D$4+1)/365,IF(D4584&gt;$D$4,($D$5-D4584+1)/365,$D$6/365)),0)</f>
        <v>0</v>
      </c>
      <c r="S4584" s="28">
        <f>'Data &amp; Parameter'!$E$16*'Data &amp; Parameter'!$E$17*('Data &amp; Parameter'!$E$18+'Data &amp; Parameter'!$E$19)*'Data &amp; Parameter'!$E$20*'Data &amp; Parameter'!$E$37*R4584</f>
        <v>0</v>
      </c>
      <c r="T4584" s="28">
        <f t="shared" si="71"/>
        <v>0</v>
      </c>
    </row>
    <row r="4585" spans="1:20" ht="15.75" customHeight="1" x14ac:dyDescent="0.35">
      <c r="A4585">
        <v>4578</v>
      </c>
      <c r="B4585" s="76">
        <v>44258.676180555558</v>
      </c>
      <c r="C4585" s="1" t="s">
        <v>14497</v>
      </c>
      <c r="D4585" s="76">
        <v>44258.67664351852</v>
      </c>
      <c r="E4585" s="1" t="s">
        <v>14498</v>
      </c>
      <c r="F4585" s="1" t="s">
        <v>14499</v>
      </c>
      <c r="G4585" s="1" t="s">
        <v>123</v>
      </c>
      <c r="H4585" s="1" t="s">
        <v>124</v>
      </c>
      <c r="I4585" s="1" t="s">
        <v>125</v>
      </c>
      <c r="J4585" s="1" t="s">
        <v>14353</v>
      </c>
      <c r="K4585" s="1" t="s">
        <v>14353</v>
      </c>
      <c r="L4585">
        <f>ROUNDUP(IF(B4585&gt;$D$4,0,($D$4-B4585+1)/365),0)</f>
        <v>0</v>
      </c>
      <c r="M4585">
        <f>ROUNDUP(IF(B4585&gt;$D$5,0,($D$5-B4585+1)/365),0)</f>
        <v>0</v>
      </c>
      <c r="N4585" s="28">
        <f>IF(OR(L4585=1,M4585=1),IF(B4585+364&lt;=$D$5,(B4585+364-$D$4+1)/365,IF(B4585&gt;$D$4,($D$5-B4585+1)/365,$D$6/365)),0)</f>
        <v>0</v>
      </c>
      <c r="O4585" s="28">
        <f>'Data &amp; Parameter'!$E$16*'Data &amp; Parameter'!$E$17*('Data &amp; Parameter'!$E$18+'Data &amp; Parameter'!$E$19)*'Data &amp; Parameter'!$E$20*'Data &amp; Parameter'!$E$37*N4585</f>
        <v>0</v>
      </c>
      <c r="P4585">
        <f>ROUNDUP(IF(D4585&gt;$D$4,0,($D$4-D4585+1)/365),0)</f>
        <v>0</v>
      </c>
      <c r="Q4585">
        <f>ROUNDUP(IF(D4585&gt;$D$5,0,($D$5-D4585+1)/365),0)</f>
        <v>0</v>
      </c>
      <c r="R4585" s="28">
        <f>IF(OR(P4585=1,Q4585=1),IF(D4585+364&lt;=$D$5,(D4585+364-$D$4+1)/365,IF(D4585&gt;$D$4,($D$5-D4585+1)/365,$D$6/365)),0)</f>
        <v>0</v>
      </c>
      <c r="S4585" s="28">
        <f>'Data &amp; Parameter'!$E$16*'Data &amp; Parameter'!$E$17*('Data &amp; Parameter'!$E$18+'Data &amp; Parameter'!$E$19)*'Data &amp; Parameter'!$E$20*'Data &amp; Parameter'!$E$37*R4585</f>
        <v>0</v>
      </c>
      <c r="T4585" s="28">
        <f t="shared" si="71"/>
        <v>0</v>
      </c>
    </row>
    <row r="4586" spans="1:20" ht="15.75" customHeight="1" x14ac:dyDescent="0.35">
      <c r="A4586">
        <v>4579</v>
      </c>
      <c r="B4586" s="76">
        <v>44259.350451388891</v>
      </c>
      <c r="C4586" s="1" t="s">
        <v>14500</v>
      </c>
      <c r="D4586" s="76">
        <v>44259.351388888885</v>
      </c>
      <c r="E4586" s="1" t="s">
        <v>14501</v>
      </c>
      <c r="F4586" s="1" t="s">
        <v>14502</v>
      </c>
      <c r="G4586" s="1" t="s">
        <v>123</v>
      </c>
      <c r="H4586" s="1" t="s">
        <v>124</v>
      </c>
      <c r="I4586" s="1" t="s">
        <v>125</v>
      </c>
      <c r="J4586" s="1" t="s">
        <v>14353</v>
      </c>
      <c r="K4586" s="1" t="s">
        <v>14503</v>
      </c>
      <c r="L4586">
        <f>ROUNDUP(IF(B4586&gt;$D$4,0,($D$4-B4586+1)/365),0)</f>
        <v>0</v>
      </c>
      <c r="M4586">
        <f>ROUNDUP(IF(B4586&gt;$D$5,0,($D$5-B4586+1)/365),0)</f>
        <v>0</v>
      </c>
      <c r="N4586" s="28">
        <f>IF(OR(L4586=1,M4586=1),IF(B4586+364&lt;=$D$5,(B4586+364-$D$4+1)/365,IF(B4586&gt;$D$4,($D$5-B4586+1)/365,$D$6/365)),0)</f>
        <v>0</v>
      </c>
      <c r="O4586" s="28">
        <f>'Data &amp; Parameter'!$E$16*'Data &amp; Parameter'!$E$17*('Data &amp; Parameter'!$E$18+'Data &amp; Parameter'!$E$19)*'Data &amp; Parameter'!$E$20*'Data &amp; Parameter'!$E$37*N4586</f>
        <v>0</v>
      </c>
      <c r="P4586">
        <f>ROUNDUP(IF(D4586&gt;$D$4,0,($D$4-D4586+1)/365),0)</f>
        <v>0</v>
      </c>
      <c r="Q4586">
        <f>ROUNDUP(IF(D4586&gt;$D$5,0,($D$5-D4586+1)/365),0)</f>
        <v>0</v>
      </c>
      <c r="R4586" s="28">
        <f>IF(OR(P4586=1,Q4586=1),IF(D4586+364&lt;=$D$5,(D4586+364-$D$4+1)/365,IF(D4586&gt;$D$4,($D$5-D4586+1)/365,$D$6/365)),0)</f>
        <v>0</v>
      </c>
      <c r="S4586" s="28">
        <f>'Data &amp; Parameter'!$E$16*'Data &amp; Parameter'!$E$17*('Data &amp; Parameter'!$E$18+'Data &amp; Parameter'!$E$19)*'Data &amp; Parameter'!$E$20*'Data &amp; Parameter'!$E$37*R4586</f>
        <v>0</v>
      </c>
      <c r="T4586" s="28">
        <f t="shared" si="71"/>
        <v>0</v>
      </c>
    </row>
    <row r="4587" spans="1:20" ht="15.75" customHeight="1" x14ac:dyDescent="0.35">
      <c r="A4587">
        <v>4580</v>
      </c>
      <c r="B4587" s="76">
        <v>44259.350520833337</v>
      </c>
      <c r="C4587" s="1" t="s">
        <v>14504</v>
      </c>
      <c r="D4587" s="76">
        <v>44259.351273148146</v>
      </c>
      <c r="E4587" s="1" t="s">
        <v>14505</v>
      </c>
      <c r="F4587" s="1" t="s">
        <v>14506</v>
      </c>
      <c r="G4587" s="1" t="s">
        <v>123</v>
      </c>
      <c r="H4587" s="1" t="s">
        <v>124</v>
      </c>
      <c r="I4587" s="1" t="s">
        <v>125</v>
      </c>
      <c r="J4587" s="1" t="s">
        <v>14353</v>
      </c>
      <c r="K4587" s="1" t="s">
        <v>14353</v>
      </c>
      <c r="L4587">
        <f>ROUNDUP(IF(B4587&gt;$D$4,0,($D$4-B4587+1)/365),0)</f>
        <v>0</v>
      </c>
      <c r="M4587">
        <f>ROUNDUP(IF(B4587&gt;$D$5,0,($D$5-B4587+1)/365),0)</f>
        <v>0</v>
      </c>
      <c r="N4587" s="28">
        <f>IF(OR(L4587=1,M4587=1),IF(B4587+364&lt;=$D$5,(B4587+364-$D$4+1)/365,IF(B4587&gt;$D$4,($D$5-B4587+1)/365,$D$6/365)),0)</f>
        <v>0</v>
      </c>
      <c r="O4587" s="28">
        <f>'Data &amp; Parameter'!$E$16*'Data &amp; Parameter'!$E$17*('Data &amp; Parameter'!$E$18+'Data &amp; Parameter'!$E$19)*'Data &amp; Parameter'!$E$20*'Data &amp; Parameter'!$E$37*N4587</f>
        <v>0</v>
      </c>
      <c r="P4587">
        <f>ROUNDUP(IF(D4587&gt;$D$4,0,($D$4-D4587+1)/365),0)</f>
        <v>0</v>
      </c>
      <c r="Q4587">
        <f>ROUNDUP(IF(D4587&gt;$D$5,0,($D$5-D4587+1)/365),0)</f>
        <v>0</v>
      </c>
      <c r="R4587" s="28">
        <f>IF(OR(P4587=1,Q4587=1),IF(D4587+364&lt;=$D$5,(D4587+364-$D$4+1)/365,IF(D4587&gt;$D$4,($D$5-D4587+1)/365,$D$6/365)),0)</f>
        <v>0</v>
      </c>
      <c r="S4587" s="28">
        <f>'Data &amp; Parameter'!$E$16*'Data &amp; Parameter'!$E$17*('Data &amp; Parameter'!$E$18+'Data &amp; Parameter'!$E$19)*'Data &amp; Parameter'!$E$20*'Data &amp; Parameter'!$E$37*R4587</f>
        <v>0</v>
      </c>
      <c r="T4587" s="28">
        <f t="shared" si="71"/>
        <v>0</v>
      </c>
    </row>
    <row r="4588" spans="1:20" ht="15.75" customHeight="1" x14ac:dyDescent="0.35">
      <c r="A4588">
        <v>4581</v>
      </c>
      <c r="B4588" s="76">
        <v>44259.353344907402</v>
      </c>
      <c r="C4588" s="1" t="s">
        <v>14507</v>
      </c>
      <c r="D4588" s="76">
        <v>44259.353946759264</v>
      </c>
      <c r="E4588" s="1" t="s">
        <v>14508</v>
      </c>
      <c r="F4588" s="1" t="s">
        <v>14509</v>
      </c>
      <c r="G4588" s="1" t="s">
        <v>123</v>
      </c>
      <c r="H4588" s="1" t="s">
        <v>124</v>
      </c>
      <c r="I4588" s="1" t="s">
        <v>125</v>
      </c>
      <c r="J4588" s="1" t="s">
        <v>14353</v>
      </c>
      <c r="K4588" s="1" t="s">
        <v>14353</v>
      </c>
      <c r="L4588">
        <f>ROUNDUP(IF(B4588&gt;$D$4,0,($D$4-B4588+1)/365),0)</f>
        <v>0</v>
      </c>
      <c r="M4588">
        <f>ROUNDUP(IF(B4588&gt;$D$5,0,($D$5-B4588+1)/365),0)</f>
        <v>0</v>
      </c>
      <c r="N4588" s="28">
        <f>IF(OR(L4588=1,M4588=1),IF(B4588+364&lt;=$D$5,(B4588+364-$D$4+1)/365,IF(B4588&gt;$D$4,($D$5-B4588+1)/365,$D$6/365)),0)</f>
        <v>0</v>
      </c>
      <c r="O4588" s="28">
        <f>'Data &amp; Parameter'!$E$16*'Data &amp; Parameter'!$E$17*('Data &amp; Parameter'!$E$18+'Data &amp; Parameter'!$E$19)*'Data &amp; Parameter'!$E$20*'Data &amp; Parameter'!$E$37*N4588</f>
        <v>0</v>
      </c>
      <c r="P4588">
        <f>ROUNDUP(IF(D4588&gt;$D$4,0,($D$4-D4588+1)/365),0)</f>
        <v>0</v>
      </c>
      <c r="Q4588">
        <f>ROUNDUP(IF(D4588&gt;$D$5,0,($D$5-D4588+1)/365),0)</f>
        <v>0</v>
      </c>
      <c r="R4588" s="28">
        <f>IF(OR(P4588=1,Q4588=1),IF(D4588+364&lt;=$D$5,(D4588+364-$D$4+1)/365,IF(D4588&gt;$D$4,($D$5-D4588+1)/365,$D$6/365)),0)</f>
        <v>0</v>
      </c>
      <c r="S4588" s="28">
        <f>'Data &amp; Parameter'!$E$16*'Data &amp; Parameter'!$E$17*('Data &amp; Parameter'!$E$18+'Data &amp; Parameter'!$E$19)*'Data &amp; Parameter'!$E$20*'Data &amp; Parameter'!$E$37*R4588</f>
        <v>0</v>
      </c>
      <c r="T4588" s="28">
        <f t="shared" si="71"/>
        <v>0</v>
      </c>
    </row>
    <row r="4589" spans="1:20" ht="15.75" customHeight="1" x14ac:dyDescent="0.35">
      <c r="A4589">
        <v>4582</v>
      </c>
      <c r="B4589" s="76">
        <v>44259.354224537034</v>
      </c>
      <c r="C4589" s="1" t="s">
        <v>14510</v>
      </c>
      <c r="D4589" s="76">
        <v>44259.354872685188</v>
      </c>
      <c r="E4589" s="1" t="s">
        <v>14511</v>
      </c>
      <c r="F4589" s="1" t="s">
        <v>14512</v>
      </c>
      <c r="G4589" s="1" t="s">
        <v>123</v>
      </c>
      <c r="H4589" s="1" t="s">
        <v>124</v>
      </c>
      <c r="I4589" s="1" t="s">
        <v>125</v>
      </c>
      <c r="J4589" s="1" t="s">
        <v>14353</v>
      </c>
      <c r="K4589" s="1" t="s">
        <v>14503</v>
      </c>
      <c r="L4589">
        <f>ROUNDUP(IF(B4589&gt;$D$4,0,($D$4-B4589+1)/365),0)</f>
        <v>0</v>
      </c>
      <c r="M4589">
        <f>ROUNDUP(IF(B4589&gt;$D$5,0,($D$5-B4589+1)/365),0)</f>
        <v>0</v>
      </c>
      <c r="N4589" s="28">
        <f>IF(OR(L4589=1,M4589=1),IF(B4589+364&lt;=$D$5,(B4589+364-$D$4+1)/365,IF(B4589&gt;$D$4,($D$5-B4589+1)/365,$D$6/365)),0)</f>
        <v>0</v>
      </c>
      <c r="O4589" s="28">
        <f>'Data &amp; Parameter'!$E$16*'Data &amp; Parameter'!$E$17*('Data &amp; Parameter'!$E$18+'Data &amp; Parameter'!$E$19)*'Data &amp; Parameter'!$E$20*'Data &amp; Parameter'!$E$37*N4589</f>
        <v>0</v>
      </c>
      <c r="P4589">
        <f>ROUNDUP(IF(D4589&gt;$D$4,0,($D$4-D4589+1)/365),0)</f>
        <v>0</v>
      </c>
      <c r="Q4589">
        <f>ROUNDUP(IF(D4589&gt;$D$5,0,($D$5-D4589+1)/365),0)</f>
        <v>0</v>
      </c>
      <c r="R4589" s="28">
        <f>IF(OR(P4589=1,Q4589=1),IF(D4589+364&lt;=$D$5,(D4589+364-$D$4+1)/365,IF(D4589&gt;$D$4,($D$5-D4589+1)/365,$D$6/365)),0)</f>
        <v>0</v>
      </c>
      <c r="S4589" s="28">
        <f>'Data &amp; Parameter'!$E$16*'Data &amp; Parameter'!$E$17*('Data &amp; Parameter'!$E$18+'Data &amp; Parameter'!$E$19)*'Data &amp; Parameter'!$E$20*'Data &amp; Parameter'!$E$37*R4589</f>
        <v>0</v>
      </c>
      <c r="T4589" s="28">
        <f t="shared" si="71"/>
        <v>0</v>
      </c>
    </row>
    <row r="4590" spans="1:20" ht="15.75" customHeight="1" x14ac:dyDescent="0.35">
      <c r="A4590">
        <v>4583</v>
      </c>
      <c r="B4590" s="76">
        <v>44259.356388888889</v>
      </c>
      <c r="C4590" s="1" t="s">
        <v>14513</v>
      </c>
      <c r="D4590" s="76">
        <v>44259.356736111113</v>
      </c>
      <c r="E4590" s="1" t="s">
        <v>14514</v>
      </c>
      <c r="F4590" s="1" t="s">
        <v>14515</v>
      </c>
      <c r="G4590" s="1" t="s">
        <v>123</v>
      </c>
      <c r="H4590" s="1" t="s">
        <v>124</v>
      </c>
      <c r="I4590" s="1" t="s">
        <v>125</v>
      </c>
      <c r="J4590" s="1" t="s">
        <v>14353</v>
      </c>
      <c r="K4590" s="1" t="s">
        <v>14353</v>
      </c>
      <c r="L4590">
        <f>ROUNDUP(IF(B4590&gt;$D$4,0,($D$4-B4590+1)/365),0)</f>
        <v>0</v>
      </c>
      <c r="M4590">
        <f>ROUNDUP(IF(B4590&gt;$D$5,0,($D$5-B4590+1)/365),0)</f>
        <v>0</v>
      </c>
      <c r="N4590" s="28">
        <f>IF(OR(L4590=1,M4590=1),IF(B4590+364&lt;=$D$5,(B4590+364-$D$4+1)/365,IF(B4590&gt;$D$4,($D$5-B4590+1)/365,$D$6/365)),0)</f>
        <v>0</v>
      </c>
      <c r="O4590" s="28">
        <f>'Data &amp; Parameter'!$E$16*'Data &amp; Parameter'!$E$17*('Data &amp; Parameter'!$E$18+'Data &amp; Parameter'!$E$19)*'Data &amp; Parameter'!$E$20*'Data &amp; Parameter'!$E$37*N4590</f>
        <v>0</v>
      </c>
      <c r="P4590">
        <f>ROUNDUP(IF(D4590&gt;$D$4,0,($D$4-D4590+1)/365),0)</f>
        <v>0</v>
      </c>
      <c r="Q4590">
        <f>ROUNDUP(IF(D4590&gt;$D$5,0,($D$5-D4590+1)/365),0)</f>
        <v>0</v>
      </c>
      <c r="R4590" s="28">
        <f>IF(OR(P4590=1,Q4590=1),IF(D4590+364&lt;=$D$5,(D4590+364-$D$4+1)/365,IF(D4590&gt;$D$4,($D$5-D4590+1)/365,$D$6/365)),0)</f>
        <v>0</v>
      </c>
      <c r="S4590" s="28">
        <f>'Data &amp; Parameter'!$E$16*'Data &amp; Parameter'!$E$17*('Data &amp; Parameter'!$E$18+'Data &amp; Parameter'!$E$19)*'Data &amp; Parameter'!$E$20*'Data &amp; Parameter'!$E$37*R4590</f>
        <v>0</v>
      </c>
      <c r="T4590" s="28">
        <f t="shared" si="71"/>
        <v>0</v>
      </c>
    </row>
    <row r="4591" spans="1:20" ht="15.75" customHeight="1" x14ac:dyDescent="0.35">
      <c r="A4591">
        <v>4584</v>
      </c>
      <c r="B4591" s="76">
        <v>44259.356944444444</v>
      </c>
      <c r="C4591" s="1" t="s">
        <v>14516</v>
      </c>
      <c r="D4591" s="76">
        <v>44259.357430555552</v>
      </c>
      <c r="E4591" s="1" t="s">
        <v>14517</v>
      </c>
      <c r="F4591" s="1" t="s">
        <v>14518</v>
      </c>
      <c r="G4591" s="1" t="s">
        <v>123</v>
      </c>
      <c r="H4591" s="1" t="s">
        <v>124</v>
      </c>
      <c r="I4591" s="1" t="s">
        <v>125</v>
      </c>
      <c r="J4591" s="1" t="s">
        <v>14353</v>
      </c>
      <c r="K4591" s="1" t="s">
        <v>14503</v>
      </c>
      <c r="L4591">
        <f>ROUNDUP(IF(B4591&gt;$D$4,0,($D$4-B4591+1)/365),0)</f>
        <v>0</v>
      </c>
      <c r="M4591">
        <f>ROUNDUP(IF(B4591&gt;$D$5,0,($D$5-B4591+1)/365),0)</f>
        <v>0</v>
      </c>
      <c r="N4591" s="28">
        <f>IF(OR(L4591=1,M4591=1),IF(B4591+364&lt;=$D$5,(B4591+364-$D$4+1)/365,IF(B4591&gt;$D$4,($D$5-B4591+1)/365,$D$6/365)),0)</f>
        <v>0</v>
      </c>
      <c r="O4591" s="28">
        <f>'Data &amp; Parameter'!$E$16*'Data &amp; Parameter'!$E$17*('Data &amp; Parameter'!$E$18+'Data &amp; Parameter'!$E$19)*'Data &amp; Parameter'!$E$20*'Data &amp; Parameter'!$E$37*N4591</f>
        <v>0</v>
      </c>
      <c r="P4591">
        <f>ROUNDUP(IF(D4591&gt;$D$4,0,($D$4-D4591+1)/365),0)</f>
        <v>0</v>
      </c>
      <c r="Q4591">
        <f>ROUNDUP(IF(D4591&gt;$D$5,0,($D$5-D4591+1)/365),0)</f>
        <v>0</v>
      </c>
      <c r="R4591" s="28">
        <f>IF(OR(P4591=1,Q4591=1),IF(D4591+364&lt;=$D$5,(D4591+364-$D$4+1)/365,IF(D4591&gt;$D$4,($D$5-D4591+1)/365,$D$6/365)),0)</f>
        <v>0</v>
      </c>
      <c r="S4591" s="28">
        <f>'Data &amp; Parameter'!$E$16*'Data &amp; Parameter'!$E$17*('Data &amp; Parameter'!$E$18+'Data &amp; Parameter'!$E$19)*'Data &amp; Parameter'!$E$20*'Data &amp; Parameter'!$E$37*R4591</f>
        <v>0</v>
      </c>
      <c r="T4591" s="28">
        <f t="shared" si="71"/>
        <v>0</v>
      </c>
    </row>
    <row r="4592" spans="1:20" ht="15.75" customHeight="1" x14ac:dyDescent="0.35">
      <c r="A4592">
        <v>4585</v>
      </c>
      <c r="B4592" s="76">
        <v>44259.3591087963</v>
      </c>
      <c r="C4592" s="1" t="s">
        <v>14519</v>
      </c>
      <c r="D4592" s="76">
        <v>44259.359513888892</v>
      </c>
      <c r="E4592" s="1" t="s">
        <v>14520</v>
      </c>
      <c r="F4592" s="1" t="s">
        <v>14521</v>
      </c>
      <c r="G4592" s="1" t="s">
        <v>123</v>
      </c>
      <c r="H4592" s="1" t="s">
        <v>124</v>
      </c>
      <c r="I4592" s="1" t="s">
        <v>125</v>
      </c>
      <c r="J4592" s="1" t="s">
        <v>14364</v>
      </c>
      <c r="K4592" s="1" t="s">
        <v>14353</v>
      </c>
      <c r="L4592">
        <f>ROUNDUP(IF(B4592&gt;$D$4,0,($D$4-B4592+1)/365),0)</f>
        <v>0</v>
      </c>
      <c r="M4592">
        <f>ROUNDUP(IF(B4592&gt;$D$5,0,($D$5-B4592+1)/365),0)</f>
        <v>0</v>
      </c>
      <c r="N4592" s="28">
        <f>IF(OR(L4592=1,M4592=1),IF(B4592+364&lt;=$D$5,(B4592+364-$D$4+1)/365,IF(B4592&gt;$D$4,($D$5-B4592+1)/365,$D$6/365)),0)</f>
        <v>0</v>
      </c>
      <c r="O4592" s="28">
        <f>'Data &amp; Parameter'!$E$16*'Data &amp; Parameter'!$E$17*('Data &amp; Parameter'!$E$18+'Data &amp; Parameter'!$E$19)*'Data &amp; Parameter'!$E$20*'Data &amp; Parameter'!$E$37*N4592</f>
        <v>0</v>
      </c>
      <c r="P4592">
        <f>ROUNDUP(IF(D4592&gt;$D$4,0,($D$4-D4592+1)/365),0)</f>
        <v>0</v>
      </c>
      <c r="Q4592">
        <f>ROUNDUP(IF(D4592&gt;$D$5,0,($D$5-D4592+1)/365),0)</f>
        <v>0</v>
      </c>
      <c r="R4592" s="28">
        <f>IF(OR(P4592=1,Q4592=1),IF(D4592+364&lt;=$D$5,(D4592+364-$D$4+1)/365,IF(D4592&gt;$D$4,($D$5-D4592+1)/365,$D$6/365)),0)</f>
        <v>0</v>
      </c>
      <c r="S4592" s="28">
        <f>'Data &amp; Parameter'!$E$16*'Data &amp; Parameter'!$E$17*('Data &amp; Parameter'!$E$18+'Data &amp; Parameter'!$E$19)*'Data &amp; Parameter'!$E$20*'Data &amp; Parameter'!$E$37*R4592</f>
        <v>0</v>
      </c>
      <c r="T4592" s="28">
        <f t="shared" si="71"/>
        <v>0</v>
      </c>
    </row>
    <row r="4593" spans="1:20" ht="15.75" customHeight="1" x14ac:dyDescent="0.35">
      <c r="A4593">
        <v>4586</v>
      </c>
      <c r="B4593" s="76">
        <v>44259.362581018519</v>
      </c>
      <c r="C4593" s="1" t="s">
        <v>14522</v>
      </c>
      <c r="D4593" s="76">
        <v>44259.36310185185</v>
      </c>
      <c r="E4593" s="1" t="s">
        <v>14523</v>
      </c>
      <c r="F4593" s="1" t="s">
        <v>14524</v>
      </c>
      <c r="G4593" s="1" t="s">
        <v>123</v>
      </c>
      <c r="H4593" s="1" t="s">
        <v>124</v>
      </c>
      <c r="I4593" s="1" t="s">
        <v>125</v>
      </c>
      <c r="J4593" s="1" t="s">
        <v>14353</v>
      </c>
      <c r="K4593" s="1" t="s">
        <v>14503</v>
      </c>
      <c r="L4593">
        <f>ROUNDUP(IF(B4593&gt;$D$4,0,($D$4-B4593+1)/365),0)</f>
        <v>0</v>
      </c>
      <c r="M4593">
        <f>ROUNDUP(IF(B4593&gt;$D$5,0,($D$5-B4593+1)/365),0)</f>
        <v>0</v>
      </c>
      <c r="N4593" s="28">
        <f>IF(OR(L4593=1,M4593=1),IF(B4593+364&lt;=$D$5,(B4593+364-$D$4+1)/365,IF(B4593&gt;$D$4,($D$5-B4593+1)/365,$D$6/365)),0)</f>
        <v>0</v>
      </c>
      <c r="O4593" s="28">
        <f>'Data &amp; Parameter'!$E$16*'Data &amp; Parameter'!$E$17*('Data &amp; Parameter'!$E$18+'Data &amp; Parameter'!$E$19)*'Data &amp; Parameter'!$E$20*'Data &amp; Parameter'!$E$37*N4593</f>
        <v>0</v>
      </c>
      <c r="P4593">
        <f>ROUNDUP(IF(D4593&gt;$D$4,0,($D$4-D4593+1)/365),0)</f>
        <v>0</v>
      </c>
      <c r="Q4593">
        <f>ROUNDUP(IF(D4593&gt;$D$5,0,($D$5-D4593+1)/365),0)</f>
        <v>0</v>
      </c>
      <c r="R4593" s="28">
        <f>IF(OR(P4593=1,Q4593=1),IF(D4593+364&lt;=$D$5,(D4593+364-$D$4+1)/365,IF(D4593&gt;$D$4,($D$5-D4593+1)/365,$D$6/365)),0)</f>
        <v>0</v>
      </c>
      <c r="S4593" s="28">
        <f>'Data &amp; Parameter'!$E$16*'Data &amp; Parameter'!$E$17*('Data &amp; Parameter'!$E$18+'Data &amp; Parameter'!$E$19)*'Data &amp; Parameter'!$E$20*'Data &amp; Parameter'!$E$37*R4593</f>
        <v>0</v>
      </c>
      <c r="T4593" s="28">
        <f t="shared" si="71"/>
        <v>0</v>
      </c>
    </row>
    <row r="4594" spans="1:20" ht="15.75" customHeight="1" x14ac:dyDescent="0.35">
      <c r="A4594">
        <v>4587</v>
      </c>
      <c r="B4594" s="76">
        <v>44259.363564814819</v>
      </c>
      <c r="C4594" s="1" t="s">
        <v>14525</v>
      </c>
      <c r="D4594" s="76">
        <v>44259.36414351852</v>
      </c>
      <c r="E4594" s="1" t="s">
        <v>14526</v>
      </c>
      <c r="F4594" s="1" t="s">
        <v>14527</v>
      </c>
      <c r="G4594" s="1" t="s">
        <v>123</v>
      </c>
      <c r="H4594" s="1" t="s">
        <v>124</v>
      </c>
      <c r="I4594" s="1" t="s">
        <v>125</v>
      </c>
      <c r="J4594" s="1" t="s">
        <v>14353</v>
      </c>
      <c r="K4594" s="1" t="s">
        <v>14353</v>
      </c>
      <c r="L4594">
        <f>ROUNDUP(IF(B4594&gt;$D$4,0,($D$4-B4594+1)/365),0)</f>
        <v>0</v>
      </c>
      <c r="M4594">
        <f>ROUNDUP(IF(B4594&gt;$D$5,0,($D$5-B4594+1)/365),0)</f>
        <v>0</v>
      </c>
      <c r="N4594" s="28">
        <f>IF(OR(L4594=1,M4594=1),IF(B4594+364&lt;=$D$5,(B4594+364-$D$4+1)/365,IF(B4594&gt;$D$4,($D$5-B4594+1)/365,$D$6/365)),0)</f>
        <v>0</v>
      </c>
      <c r="O4594" s="28">
        <f>'Data &amp; Parameter'!$E$16*'Data &amp; Parameter'!$E$17*('Data &amp; Parameter'!$E$18+'Data &amp; Parameter'!$E$19)*'Data &amp; Parameter'!$E$20*'Data &amp; Parameter'!$E$37*N4594</f>
        <v>0</v>
      </c>
      <c r="P4594">
        <f>ROUNDUP(IF(D4594&gt;$D$4,0,($D$4-D4594+1)/365),0)</f>
        <v>0</v>
      </c>
      <c r="Q4594">
        <f>ROUNDUP(IF(D4594&gt;$D$5,0,($D$5-D4594+1)/365),0)</f>
        <v>0</v>
      </c>
      <c r="R4594" s="28">
        <f>IF(OR(P4594=1,Q4594=1),IF(D4594+364&lt;=$D$5,(D4594+364-$D$4+1)/365,IF(D4594&gt;$D$4,($D$5-D4594+1)/365,$D$6/365)),0)</f>
        <v>0</v>
      </c>
      <c r="S4594" s="28">
        <f>'Data &amp; Parameter'!$E$16*'Data &amp; Parameter'!$E$17*('Data &amp; Parameter'!$E$18+'Data &amp; Parameter'!$E$19)*'Data &amp; Parameter'!$E$20*'Data &amp; Parameter'!$E$37*R4594</f>
        <v>0</v>
      </c>
      <c r="T4594" s="28">
        <f t="shared" si="71"/>
        <v>0</v>
      </c>
    </row>
    <row r="4595" spans="1:20" ht="15.75" customHeight="1" x14ac:dyDescent="0.35">
      <c r="A4595">
        <v>4588</v>
      </c>
      <c r="B4595" s="76">
        <v>44259.365127314813</v>
      </c>
      <c r="C4595" s="1" t="s">
        <v>14528</v>
      </c>
      <c r="D4595" s="76">
        <v>44259.365624999999</v>
      </c>
      <c r="E4595" s="1" t="s">
        <v>14529</v>
      </c>
      <c r="F4595" s="1" t="s">
        <v>14530</v>
      </c>
      <c r="G4595" s="1" t="s">
        <v>123</v>
      </c>
      <c r="H4595" s="1" t="s">
        <v>124</v>
      </c>
      <c r="I4595" s="1" t="s">
        <v>125</v>
      </c>
      <c r="J4595" s="1" t="s">
        <v>14353</v>
      </c>
      <c r="K4595" s="1" t="s">
        <v>14503</v>
      </c>
      <c r="L4595">
        <f>ROUNDUP(IF(B4595&gt;$D$4,0,($D$4-B4595+1)/365),0)</f>
        <v>0</v>
      </c>
      <c r="M4595">
        <f>ROUNDUP(IF(B4595&gt;$D$5,0,($D$5-B4595+1)/365),0)</f>
        <v>0</v>
      </c>
      <c r="N4595" s="28">
        <f>IF(OR(L4595=1,M4595=1),IF(B4595+364&lt;=$D$5,(B4595+364-$D$4+1)/365,IF(B4595&gt;$D$4,($D$5-B4595+1)/365,$D$6/365)),0)</f>
        <v>0</v>
      </c>
      <c r="O4595" s="28">
        <f>'Data &amp; Parameter'!$E$16*'Data &amp; Parameter'!$E$17*('Data &amp; Parameter'!$E$18+'Data &amp; Parameter'!$E$19)*'Data &amp; Parameter'!$E$20*'Data &amp; Parameter'!$E$37*N4595</f>
        <v>0</v>
      </c>
      <c r="P4595">
        <f>ROUNDUP(IF(D4595&gt;$D$4,0,($D$4-D4595+1)/365),0)</f>
        <v>0</v>
      </c>
      <c r="Q4595">
        <f>ROUNDUP(IF(D4595&gt;$D$5,0,($D$5-D4595+1)/365),0)</f>
        <v>0</v>
      </c>
      <c r="R4595" s="28">
        <f>IF(OR(P4595=1,Q4595=1),IF(D4595+364&lt;=$D$5,(D4595+364-$D$4+1)/365,IF(D4595&gt;$D$4,($D$5-D4595+1)/365,$D$6/365)),0)</f>
        <v>0</v>
      </c>
      <c r="S4595" s="28">
        <f>'Data &amp; Parameter'!$E$16*'Data &amp; Parameter'!$E$17*('Data &amp; Parameter'!$E$18+'Data &amp; Parameter'!$E$19)*'Data &amp; Parameter'!$E$20*'Data &amp; Parameter'!$E$37*R4595</f>
        <v>0</v>
      </c>
      <c r="T4595" s="28">
        <f t="shared" si="71"/>
        <v>0</v>
      </c>
    </row>
    <row r="4596" spans="1:20" ht="15.75" customHeight="1" x14ac:dyDescent="0.35">
      <c r="A4596">
        <v>4589</v>
      </c>
      <c r="B4596" s="76">
        <v>44259.366423611107</v>
      </c>
      <c r="C4596" s="1" t="s">
        <v>14531</v>
      </c>
      <c r="D4596" s="76">
        <v>44259.366782407407</v>
      </c>
      <c r="E4596" s="1" t="s">
        <v>14532</v>
      </c>
      <c r="F4596" s="1" t="s">
        <v>14533</v>
      </c>
      <c r="G4596" s="1" t="s">
        <v>123</v>
      </c>
      <c r="H4596" s="1" t="s">
        <v>124</v>
      </c>
      <c r="I4596" s="1" t="s">
        <v>125</v>
      </c>
      <c r="J4596" s="1" t="s">
        <v>14353</v>
      </c>
      <c r="K4596" s="1" t="s">
        <v>14353</v>
      </c>
      <c r="L4596">
        <f>ROUNDUP(IF(B4596&gt;$D$4,0,($D$4-B4596+1)/365),0)</f>
        <v>0</v>
      </c>
      <c r="M4596">
        <f>ROUNDUP(IF(B4596&gt;$D$5,0,($D$5-B4596+1)/365),0)</f>
        <v>0</v>
      </c>
      <c r="N4596" s="28">
        <f>IF(OR(L4596=1,M4596=1),IF(B4596+364&lt;=$D$5,(B4596+364-$D$4+1)/365,IF(B4596&gt;$D$4,($D$5-B4596+1)/365,$D$6/365)),0)</f>
        <v>0</v>
      </c>
      <c r="O4596" s="28">
        <f>'Data &amp; Parameter'!$E$16*'Data &amp; Parameter'!$E$17*('Data &amp; Parameter'!$E$18+'Data &amp; Parameter'!$E$19)*'Data &amp; Parameter'!$E$20*'Data &amp; Parameter'!$E$37*N4596</f>
        <v>0</v>
      </c>
      <c r="P4596">
        <f>ROUNDUP(IF(D4596&gt;$D$4,0,($D$4-D4596+1)/365),0)</f>
        <v>0</v>
      </c>
      <c r="Q4596">
        <f>ROUNDUP(IF(D4596&gt;$D$5,0,($D$5-D4596+1)/365),0)</f>
        <v>0</v>
      </c>
      <c r="R4596" s="28">
        <f>IF(OR(P4596=1,Q4596=1),IF(D4596+364&lt;=$D$5,(D4596+364-$D$4+1)/365,IF(D4596&gt;$D$4,($D$5-D4596+1)/365,$D$6/365)),0)</f>
        <v>0</v>
      </c>
      <c r="S4596" s="28">
        <f>'Data &amp; Parameter'!$E$16*'Data &amp; Parameter'!$E$17*('Data &amp; Parameter'!$E$18+'Data &amp; Parameter'!$E$19)*'Data &amp; Parameter'!$E$20*'Data &amp; Parameter'!$E$37*R4596</f>
        <v>0</v>
      </c>
      <c r="T4596" s="28">
        <f t="shared" si="71"/>
        <v>0</v>
      </c>
    </row>
    <row r="4597" spans="1:20" ht="15.75" customHeight="1" x14ac:dyDescent="0.35">
      <c r="A4597">
        <v>4590</v>
      </c>
      <c r="B4597" s="76">
        <v>44259.367812500001</v>
      </c>
      <c r="C4597" s="1" t="s">
        <v>14534</v>
      </c>
      <c r="D4597" s="76">
        <v>44259.368425925924</v>
      </c>
      <c r="E4597" s="1" t="s">
        <v>14535</v>
      </c>
      <c r="F4597" s="1" t="s">
        <v>14536</v>
      </c>
      <c r="G4597" s="1" t="s">
        <v>123</v>
      </c>
      <c r="H4597" s="1" t="s">
        <v>124</v>
      </c>
      <c r="I4597" s="1" t="s">
        <v>125</v>
      </c>
      <c r="J4597" s="1" t="s">
        <v>14353</v>
      </c>
      <c r="K4597" s="1" t="s">
        <v>14503</v>
      </c>
      <c r="L4597">
        <f>ROUNDUP(IF(B4597&gt;$D$4,0,($D$4-B4597+1)/365),0)</f>
        <v>0</v>
      </c>
      <c r="M4597">
        <f>ROUNDUP(IF(B4597&gt;$D$5,0,($D$5-B4597+1)/365),0)</f>
        <v>0</v>
      </c>
      <c r="N4597" s="28">
        <f>IF(OR(L4597=1,M4597=1),IF(B4597+364&lt;=$D$5,(B4597+364-$D$4+1)/365,IF(B4597&gt;$D$4,($D$5-B4597+1)/365,$D$6/365)),0)</f>
        <v>0</v>
      </c>
      <c r="O4597" s="28">
        <f>'Data &amp; Parameter'!$E$16*'Data &amp; Parameter'!$E$17*('Data &amp; Parameter'!$E$18+'Data &amp; Parameter'!$E$19)*'Data &amp; Parameter'!$E$20*'Data &amp; Parameter'!$E$37*N4597</f>
        <v>0</v>
      </c>
      <c r="P4597">
        <f>ROUNDUP(IF(D4597&gt;$D$4,0,($D$4-D4597+1)/365),0)</f>
        <v>0</v>
      </c>
      <c r="Q4597">
        <f>ROUNDUP(IF(D4597&gt;$D$5,0,($D$5-D4597+1)/365),0)</f>
        <v>0</v>
      </c>
      <c r="R4597" s="28">
        <f>IF(OR(P4597=1,Q4597=1),IF(D4597+364&lt;=$D$5,(D4597+364-$D$4+1)/365,IF(D4597&gt;$D$4,($D$5-D4597+1)/365,$D$6/365)),0)</f>
        <v>0</v>
      </c>
      <c r="S4597" s="28">
        <f>'Data &amp; Parameter'!$E$16*'Data &amp; Parameter'!$E$17*('Data &amp; Parameter'!$E$18+'Data &amp; Parameter'!$E$19)*'Data &amp; Parameter'!$E$20*'Data &amp; Parameter'!$E$37*R4597</f>
        <v>0</v>
      </c>
      <c r="T4597" s="28">
        <f t="shared" si="71"/>
        <v>0</v>
      </c>
    </row>
    <row r="4598" spans="1:20" ht="15.75" customHeight="1" x14ac:dyDescent="0.35">
      <c r="A4598">
        <v>4591</v>
      </c>
      <c r="B4598" s="76">
        <v>44259.370787037042</v>
      </c>
      <c r="C4598" s="1" t="s">
        <v>14537</v>
      </c>
      <c r="D4598" s="76">
        <v>44259.371724537035</v>
      </c>
      <c r="E4598" s="1" t="s">
        <v>14538</v>
      </c>
      <c r="F4598" s="1" t="s">
        <v>14539</v>
      </c>
      <c r="G4598" s="1" t="s">
        <v>123</v>
      </c>
      <c r="H4598" s="1" t="s">
        <v>124</v>
      </c>
      <c r="I4598" s="1" t="s">
        <v>125</v>
      </c>
      <c r="J4598" s="1" t="s">
        <v>14353</v>
      </c>
      <c r="K4598" s="1" t="s">
        <v>14503</v>
      </c>
      <c r="L4598">
        <f>ROUNDUP(IF(B4598&gt;$D$4,0,($D$4-B4598+1)/365),0)</f>
        <v>0</v>
      </c>
      <c r="M4598">
        <f>ROUNDUP(IF(B4598&gt;$D$5,0,($D$5-B4598+1)/365),0)</f>
        <v>0</v>
      </c>
      <c r="N4598" s="28">
        <f>IF(OR(L4598=1,M4598=1),IF(B4598+364&lt;=$D$5,(B4598+364-$D$4+1)/365,IF(B4598&gt;$D$4,($D$5-B4598+1)/365,$D$6/365)),0)</f>
        <v>0</v>
      </c>
      <c r="O4598" s="28">
        <f>'Data &amp; Parameter'!$E$16*'Data &amp; Parameter'!$E$17*('Data &amp; Parameter'!$E$18+'Data &amp; Parameter'!$E$19)*'Data &amp; Parameter'!$E$20*'Data &amp; Parameter'!$E$37*N4598</f>
        <v>0</v>
      </c>
      <c r="P4598">
        <f>ROUNDUP(IF(D4598&gt;$D$4,0,($D$4-D4598+1)/365),0)</f>
        <v>0</v>
      </c>
      <c r="Q4598">
        <f>ROUNDUP(IF(D4598&gt;$D$5,0,($D$5-D4598+1)/365),0)</f>
        <v>0</v>
      </c>
      <c r="R4598" s="28">
        <f>IF(OR(P4598=1,Q4598=1),IF(D4598+364&lt;=$D$5,(D4598+364-$D$4+1)/365,IF(D4598&gt;$D$4,($D$5-D4598+1)/365,$D$6/365)),0)</f>
        <v>0</v>
      </c>
      <c r="S4598" s="28">
        <f>'Data &amp; Parameter'!$E$16*'Data &amp; Parameter'!$E$17*('Data &amp; Parameter'!$E$18+'Data &amp; Parameter'!$E$19)*'Data &amp; Parameter'!$E$20*'Data &amp; Parameter'!$E$37*R4598</f>
        <v>0</v>
      </c>
      <c r="T4598" s="28">
        <f t="shared" si="71"/>
        <v>0</v>
      </c>
    </row>
    <row r="4599" spans="1:20" ht="15.75" customHeight="1" x14ac:dyDescent="0.35">
      <c r="A4599">
        <v>4592</v>
      </c>
      <c r="B4599" s="76">
        <v>44259.37100694445</v>
      </c>
      <c r="C4599" s="1" t="s">
        <v>14540</v>
      </c>
      <c r="D4599" s="76">
        <v>44259.371793981481</v>
      </c>
      <c r="E4599" s="1" t="s">
        <v>14541</v>
      </c>
      <c r="F4599" s="1" t="s">
        <v>14542</v>
      </c>
      <c r="G4599" s="1" t="s">
        <v>123</v>
      </c>
      <c r="H4599" s="1" t="s">
        <v>124</v>
      </c>
      <c r="I4599" s="1" t="s">
        <v>125</v>
      </c>
      <c r="J4599" s="1" t="s">
        <v>14353</v>
      </c>
      <c r="K4599" s="1" t="s">
        <v>14353</v>
      </c>
      <c r="L4599">
        <f>ROUNDUP(IF(B4599&gt;$D$4,0,($D$4-B4599+1)/365),0)</f>
        <v>0</v>
      </c>
      <c r="M4599">
        <f>ROUNDUP(IF(B4599&gt;$D$5,0,($D$5-B4599+1)/365),0)</f>
        <v>0</v>
      </c>
      <c r="N4599" s="28">
        <f>IF(OR(L4599=1,M4599=1),IF(B4599+364&lt;=$D$5,(B4599+364-$D$4+1)/365,IF(B4599&gt;$D$4,($D$5-B4599+1)/365,$D$6/365)),0)</f>
        <v>0</v>
      </c>
      <c r="O4599" s="28">
        <f>'Data &amp; Parameter'!$E$16*'Data &amp; Parameter'!$E$17*('Data &amp; Parameter'!$E$18+'Data &amp; Parameter'!$E$19)*'Data &amp; Parameter'!$E$20*'Data &amp; Parameter'!$E$37*N4599</f>
        <v>0</v>
      </c>
      <c r="P4599">
        <f>ROUNDUP(IF(D4599&gt;$D$4,0,($D$4-D4599+1)/365),0)</f>
        <v>0</v>
      </c>
      <c r="Q4599">
        <f>ROUNDUP(IF(D4599&gt;$D$5,0,($D$5-D4599+1)/365),0)</f>
        <v>0</v>
      </c>
      <c r="R4599" s="28">
        <f>IF(OR(P4599=1,Q4599=1),IF(D4599+364&lt;=$D$5,(D4599+364-$D$4+1)/365,IF(D4599&gt;$D$4,($D$5-D4599+1)/365,$D$6/365)),0)</f>
        <v>0</v>
      </c>
      <c r="S4599" s="28">
        <f>'Data &amp; Parameter'!$E$16*'Data &amp; Parameter'!$E$17*('Data &amp; Parameter'!$E$18+'Data &amp; Parameter'!$E$19)*'Data &amp; Parameter'!$E$20*'Data &amp; Parameter'!$E$37*R4599</f>
        <v>0</v>
      </c>
      <c r="T4599" s="28">
        <f t="shared" si="71"/>
        <v>0</v>
      </c>
    </row>
    <row r="4600" spans="1:20" ht="15.75" customHeight="1" x14ac:dyDescent="0.35">
      <c r="A4600">
        <v>4593</v>
      </c>
      <c r="B4600" s="76">
        <v>44259.374374999999</v>
      </c>
      <c r="C4600" s="1" t="s">
        <v>14543</v>
      </c>
      <c r="D4600" s="76">
        <v>44259.374849537038</v>
      </c>
      <c r="E4600" s="1" t="s">
        <v>14544</v>
      </c>
      <c r="F4600" s="1" t="s">
        <v>14545</v>
      </c>
      <c r="G4600" s="1" t="s">
        <v>123</v>
      </c>
      <c r="H4600" s="1" t="s">
        <v>124</v>
      </c>
      <c r="I4600" s="1" t="s">
        <v>125</v>
      </c>
      <c r="J4600" s="1" t="s">
        <v>14353</v>
      </c>
      <c r="K4600" s="1" t="s">
        <v>14353</v>
      </c>
      <c r="L4600">
        <f>ROUNDUP(IF(B4600&gt;$D$4,0,($D$4-B4600+1)/365),0)</f>
        <v>0</v>
      </c>
      <c r="M4600">
        <f>ROUNDUP(IF(B4600&gt;$D$5,0,($D$5-B4600+1)/365),0)</f>
        <v>0</v>
      </c>
      <c r="N4600" s="28">
        <f>IF(OR(L4600=1,M4600=1),IF(B4600+364&lt;=$D$5,(B4600+364-$D$4+1)/365,IF(B4600&gt;$D$4,($D$5-B4600+1)/365,$D$6/365)),0)</f>
        <v>0</v>
      </c>
      <c r="O4600" s="28">
        <f>'Data &amp; Parameter'!$E$16*'Data &amp; Parameter'!$E$17*('Data &amp; Parameter'!$E$18+'Data &amp; Parameter'!$E$19)*'Data &amp; Parameter'!$E$20*'Data &amp; Parameter'!$E$37*N4600</f>
        <v>0</v>
      </c>
      <c r="P4600">
        <f>ROUNDUP(IF(D4600&gt;$D$4,0,($D$4-D4600+1)/365),0)</f>
        <v>0</v>
      </c>
      <c r="Q4600">
        <f>ROUNDUP(IF(D4600&gt;$D$5,0,($D$5-D4600+1)/365),0)</f>
        <v>0</v>
      </c>
      <c r="R4600" s="28">
        <f>IF(OR(P4600=1,Q4600=1),IF(D4600+364&lt;=$D$5,(D4600+364-$D$4+1)/365,IF(D4600&gt;$D$4,($D$5-D4600+1)/365,$D$6/365)),0)</f>
        <v>0</v>
      </c>
      <c r="S4600" s="28">
        <f>'Data &amp; Parameter'!$E$16*'Data &amp; Parameter'!$E$17*('Data &amp; Parameter'!$E$18+'Data &amp; Parameter'!$E$19)*'Data &amp; Parameter'!$E$20*'Data &amp; Parameter'!$E$37*R4600</f>
        <v>0</v>
      </c>
      <c r="T4600" s="28">
        <f t="shared" si="71"/>
        <v>0</v>
      </c>
    </row>
    <row r="4601" spans="1:20" ht="15.75" customHeight="1" x14ac:dyDescent="0.35">
      <c r="A4601">
        <v>4594</v>
      </c>
      <c r="B4601" s="76">
        <v>44259.374837962961</v>
      </c>
      <c r="C4601" s="1" t="s">
        <v>14546</v>
      </c>
      <c r="D4601" s="76">
        <v>44259.375659722224</v>
      </c>
      <c r="E4601" s="1" t="s">
        <v>14547</v>
      </c>
      <c r="F4601" s="1" t="s">
        <v>14548</v>
      </c>
      <c r="G4601" s="1" t="s">
        <v>123</v>
      </c>
      <c r="H4601" s="1" t="s">
        <v>124</v>
      </c>
      <c r="I4601" s="1" t="s">
        <v>125</v>
      </c>
      <c r="J4601" s="1" t="s">
        <v>14353</v>
      </c>
      <c r="K4601" s="1" t="s">
        <v>14353</v>
      </c>
      <c r="L4601">
        <f>ROUNDUP(IF(B4601&gt;$D$4,0,($D$4-B4601+1)/365),0)</f>
        <v>0</v>
      </c>
      <c r="M4601">
        <f>ROUNDUP(IF(B4601&gt;$D$5,0,($D$5-B4601+1)/365),0)</f>
        <v>0</v>
      </c>
      <c r="N4601" s="28">
        <f>IF(OR(L4601=1,M4601=1),IF(B4601+364&lt;=$D$5,(B4601+364-$D$4+1)/365,IF(B4601&gt;$D$4,($D$5-B4601+1)/365,$D$6/365)),0)</f>
        <v>0</v>
      </c>
      <c r="O4601" s="28">
        <f>'Data &amp; Parameter'!$E$16*'Data &amp; Parameter'!$E$17*('Data &amp; Parameter'!$E$18+'Data &amp; Parameter'!$E$19)*'Data &amp; Parameter'!$E$20*'Data &amp; Parameter'!$E$37*N4601</f>
        <v>0</v>
      </c>
      <c r="P4601">
        <f>ROUNDUP(IF(D4601&gt;$D$4,0,($D$4-D4601+1)/365),0)</f>
        <v>0</v>
      </c>
      <c r="Q4601">
        <f>ROUNDUP(IF(D4601&gt;$D$5,0,($D$5-D4601+1)/365),0)</f>
        <v>0</v>
      </c>
      <c r="R4601" s="28">
        <f>IF(OR(P4601=1,Q4601=1),IF(D4601+364&lt;=$D$5,(D4601+364-$D$4+1)/365,IF(D4601&gt;$D$4,($D$5-D4601+1)/365,$D$6/365)),0)</f>
        <v>0</v>
      </c>
      <c r="S4601" s="28">
        <f>'Data &amp; Parameter'!$E$16*'Data &amp; Parameter'!$E$17*('Data &amp; Parameter'!$E$18+'Data &amp; Parameter'!$E$19)*'Data &amp; Parameter'!$E$20*'Data &amp; Parameter'!$E$37*R4601</f>
        <v>0</v>
      </c>
      <c r="T4601" s="28">
        <f t="shared" si="71"/>
        <v>0</v>
      </c>
    </row>
    <row r="4602" spans="1:20" ht="15.75" customHeight="1" x14ac:dyDescent="0.35">
      <c r="A4602">
        <v>4595</v>
      </c>
      <c r="B4602" s="76">
        <v>44259.376423611116</v>
      </c>
      <c r="C4602" s="1" t="s">
        <v>14549</v>
      </c>
      <c r="D4602" s="76">
        <v>44259.376967592594</v>
      </c>
      <c r="E4602" s="1" t="s">
        <v>14550</v>
      </c>
      <c r="F4602" s="1" t="s">
        <v>14551</v>
      </c>
      <c r="G4602" s="1" t="s">
        <v>123</v>
      </c>
      <c r="H4602" s="1" t="s">
        <v>124</v>
      </c>
      <c r="I4602" s="1" t="s">
        <v>125</v>
      </c>
      <c r="J4602" s="1" t="s">
        <v>14353</v>
      </c>
      <c r="K4602" s="1" t="s">
        <v>14353</v>
      </c>
      <c r="L4602">
        <f>ROUNDUP(IF(B4602&gt;$D$4,0,($D$4-B4602+1)/365),0)</f>
        <v>0</v>
      </c>
      <c r="M4602">
        <f>ROUNDUP(IF(B4602&gt;$D$5,0,($D$5-B4602+1)/365),0)</f>
        <v>0</v>
      </c>
      <c r="N4602" s="28">
        <f>IF(OR(L4602=1,M4602=1),IF(B4602+364&lt;=$D$5,(B4602+364-$D$4+1)/365,IF(B4602&gt;$D$4,($D$5-B4602+1)/365,$D$6/365)),0)</f>
        <v>0</v>
      </c>
      <c r="O4602" s="28">
        <f>'Data &amp; Parameter'!$E$16*'Data &amp; Parameter'!$E$17*('Data &amp; Parameter'!$E$18+'Data &amp; Parameter'!$E$19)*'Data &amp; Parameter'!$E$20*'Data &amp; Parameter'!$E$37*N4602</f>
        <v>0</v>
      </c>
      <c r="P4602">
        <f>ROUNDUP(IF(D4602&gt;$D$4,0,($D$4-D4602+1)/365),0)</f>
        <v>0</v>
      </c>
      <c r="Q4602">
        <f>ROUNDUP(IF(D4602&gt;$D$5,0,($D$5-D4602+1)/365),0)</f>
        <v>0</v>
      </c>
      <c r="R4602" s="28">
        <f>IF(OR(P4602=1,Q4602=1),IF(D4602+364&lt;=$D$5,(D4602+364-$D$4+1)/365,IF(D4602&gt;$D$4,($D$5-D4602+1)/365,$D$6/365)),0)</f>
        <v>0</v>
      </c>
      <c r="S4602" s="28">
        <f>'Data &amp; Parameter'!$E$16*'Data &amp; Parameter'!$E$17*('Data &amp; Parameter'!$E$18+'Data &amp; Parameter'!$E$19)*'Data &amp; Parameter'!$E$20*'Data &amp; Parameter'!$E$37*R4602</f>
        <v>0</v>
      </c>
      <c r="T4602" s="28">
        <f t="shared" si="71"/>
        <v>0</v>
      </c>
    </row>
    <row r="4603" spans="1:20" ht="15.75" customHeight="1" x14ac:dyDescent="0.35">
      <c r="A4603">
        <v>4596</v>
      </c>
      <c r="B4603" s="76">
        <v>44259.378449074073</v>
      </c>
      <c r="C4603" s="1" t="s">
        <v>14552</v>
      </c>
      <c r="D4603" s="76">
        <v>44259.378969907411</v>
      </c>
      <c r="E4603" s="1" t="s">
        <v>14553</v>
      </c>
      <c r="F4603" s="1" t="s">
        <v>14554</v>
      </c>
      <c r="G4603" s="1" t="s">
        <v>123</v>
      </c>
      <c r="H4603" s="1" t="s">
        <v>124</v>
      </c>
      <c r="I4603" s="1" t="s">
        <v>125</v>
      </c>
      <c r="J4603" s="1" t="s">
        <v>14353</v>
      </c>
      <c r="K4603" s="1" t="s">
        <v>14353</v>
      </c>
      <c r="L4603">
        <f>ROUNDUP(IF(B4603&gt;$D$4,0,($D$4-B4603+1)/365),0)</f>
        <v>0</v>
      </c>
      <c r="M4603">
        <f>ROUNDUP(IF(B4603&gt;$D$5,0,($D$5-B4603+1)/365),0)</f>
        <v>0</v>
      </c>
      <c r="N4603" s="28">
        <f>IF(OR(L4603=1,M4603=1),IF(B4603+364&lt;=$D$5,(B4603+364-$D$4+1)/365,IF(B4603&gt;$D$4,($D$5-B4603+1)/365,$D$6/365)),0)</f>
        <v>0</v>
      </c>
      <c r="O4603" s="28">
        <f>'Data &amp; Parameter'!$E$16*'Data &amp; Parameter'!$E$17*('Data &amp; Parameter'!$E$18+'Data &amp; Parameter'!$E$19)*'Data &amp; Parameter'!$E$20*'Data &amp; Parameter'!$E$37*N4603</f>
        <v>0</v>
      </c>
      <c r="P4603">
        <f>ROUNDUP(IF(D4603&gt;$D$4,0,($D$4-D4603+1)/365),0)</f>
        <v>0</v>
      </c>
      <c r="Q4603">
        <f>ROUNDUP(IF(D4603&gt;$D$5,0,($D$5-D4603+1)/365),0)</f>
        <v>0</v>
      </c>
      <c r="R4603" s="28">
        <f>IF(OR(P4603=1,Q4603=1),IF(D4603+364&lt;=$D$5,(D4603+364-$D$4+1)/365,IF(D4603&gt;$D$4,($D$5-D4603+1)/365,$D$6/365)),0)</f>
        <v>0</v>
      </c>
      <c r="S4603" s="28">
        <f>'Data &amp; Parameter'!$E$16*'Data &amp; Parameter'!$E$17*('Data &amp; Parameter'!$E$18+'Data &amp; Parameter'!$E$19)*'Data &amp; Parameter'!$E$20*'Data &amp; Parameter'!$E$37*R4603</f>
        <v>0</v>
      </c>
      <c r="T4603" s="28">
        <f t="shared" si="71"/>
        <v>0</v>
      </c>
    </row>
    <row r="4604" spans="1:20" ht="15.75" customHeight="1" x14ac:dyDescent="0.35">
      <c r="A4604">
        <v>4597</v>
      </c>
      <c r="B4604" s="76">
        <v>44259.384027777778</v>
      </c>
      <c r="C4604" s="1" t="s">
        <v>14555</v>
      </c>
      <c r="D4604" s="76">
        <v>44259.38449074074</v>
      </c>
      <c r="E4604" s="1" t="s">
        <v>14556</v>
      </c>
      <c r="F4604" s="1" t="s">
        <v>14557</v>
      </c>
      <c r="G4604" s="1" t="s">
        <v>123</v>
      </c>
      <c r="H4604" s="1" t="s">
        <v>124</v>
      </c>
      <c r="I4604" s="1" t="s">
        <v>125</v>
      </c>
      <c r="J4604" s="1" t="s">
        <v>14353</v>
      </c>
      <c r="K4604" s="1" t="s">
        <v>14503</v>
      </c>
      <c r="L4604">
        <f>ROUNDUP(IF(B4604&gt;$D$4,0,($D$4-B4604+1)/365),0)</f>
        <v>0</v>
      </c>
      <c r="M4604">
        <f>ROUNDUP(IF(B4604&gt;$D$5,0,($D$5-B4604+1)/365),0)</f>
        <v>0</v>
      </c>
      <c r="N4604" s="28">
        <f>IF(OR(L4604=1,M4604=1),IF(B4604+364&lt;=$D$5,(B4604+364-$D$4+1)/365,IF(B4604&gt;$D$4,($D$5-B4604+1)/365,$D$6/365)),0)</f>
        <v>0</v>
      </c>
      <c r="O4604" s="28">
        <f>'Data &amp; Parameter'!$E$16*'Data &amp; Parameter'!$E$17*('Data &amp; Parameter'!$E$18+'Data &amp; Parameter'!$E$19)*'Data &amp; Parameter'!$E$20*'Data &amp; Parameter'!$E$37*N4604</f>
        <v>0</v>
      </c>
      <c r="P4604">
        <f>ROUNDUP(IF(D4604&gt;$D$4,0,($D$4-D4604+1)/365),0)</f>
        <v>0</v>
      </c>
      <c r="Q4604">
        <f>ROUNDUP(IF(D4604&gt;$D$5,0,($D$5-D4604+1)/365),0)</f>
        <v>0</v>
      </c>
      <c r="R4604" s="28">
        <f>IF(OR(P4604=1,Q4604=1),IF(D4604+364&lt;=$D$5,(D4604+364-$D$4+1)/365,IF(D4604&gt;$D$4,($D$5-D4604+1)/365,$D$6/365)),0)</f>
        <v>0</v>
      </c>
      <c r="S4604" s="28">
        <f>'Data &amp; Parameter'!$E$16*'Data &amp; Parameter'!$E$17*('Data &amp; Parameter'!$E$18+'Data &amp; Parameter'!$E$19)*'Data &amp; Parameter'!$E$20*'Data &amp; Parameter'!$E$37*R4604</f>
        <v>0</v>
      </c>
      <c r="T4604" s="28">
        <f t="shared" si="71"/>
        <v>0</v>
      </c>
    </row>
    <row r="4605" spans="1:20" ht="15.75" customHeight="1" x14ac:dyDescent="0.35">
      <c r="A4605">
        <v>4598</v>
      </c>
      <c r="B4605" s="76">
        <v>44259.38480324074</v>
      </c>
      <c r="C4605" s="1" t="s">
        <v>14558</v>
      </c>
      <c r="D4605" s="76">
        <v>44259.385520833333</v>
      </c>
      <c r="E4605" s="1" t="s">
        <v>14559</v>
      </c>
      <c r="F4605" s="1" t="s">
        <v>14560</v>
      </c>
      <c r="G4605" s="1" t="s">
        <v>123</v>
      </c>
      <c r="H4605" s="1" t="s">
        <v>124</v>
      </c>
      <c r="I4605" s="1" t="s">
        <v>125</v>
      </c>
      <c r="J4605" s="1" t="s">
        <v>14364</v>
      </c>
      <c r="K4605" s="1" t="s">
        <v>14353</v>
      </c>
      <c r="L4605">
        <f>ROUNDUP(IF(B4605&gt;$D$4,0,($D$4-B4605+1)/365),0)</f>
        <v>0</v>
      </c>
      <c r="M4605">
        <f>ROUNDUP(IF(B4605&gt;$D$5,0,($D$5-B4605+1)/365),0)</f>
        <v>0</v>
      </c>
      <c r="N4605" s="28">
        <f>IF(OR(L4605=1,M4605=1),IF(B4605+364&lt;=$D$5,(B4605+364-$D$4+1)/365,IF(B4605&gt;$D$4,($D$5-B4605+1)/365,$D$6/365)),0)</f>
        <v>0</v>
      </c>
      <c r="O4605" s="28">
        <f>'Data &amp; Parameter'!$E$16*'Data &amp; Parameter'!$E$17*('Data &amp; Parameter'!$E$18+'Data &amp; Parameter'!$E$19)*'Data &amp; Parameter'!$E$20*'Data &amp; Parameter'!$E$37*N4605</f>
        <v>0</v>
      </c>
      <c r="P4605">
        <f>ROUNDUP(IF(D4605&gt;$D$4,0,($D$4-D4605+1)/365),0)</f>
        <v>0</v>
      </c>
      <c r="Q4605">
        <f>ROUNDUP(IF(D4605&gt;$D$5,0,($D$5-D4605+1)/365),0)</f>
        <v>0</v>
      </c>
      <c r="R4605" s="28">
        <f>IF(OR(P4605=1,Q4605=1),IF(D4605+364&lt;=$D$5,(D4605+364-$D$4+1)/365,IF(D4605&gt;$D$4,($D$5-D4605+1)/365,$D$6/365)),0)</f>
        <v>0</v>
      </c>
      <c r="S4605" s="28">
        <f>'Data &amp; Parameter'!$E$16*'Data &amp; Parameter'!$E$17*('Data &amp; Parameter'!$E$18+'Data &amp; Parameter'!$E$19)*'Data &amp; Parameter'!$E$20*'Data &amp; Parameter'!$E$37*R4605</f>
        <v>0</v>
      </c>
      <c r="T4605" s="28">
        <f t="shared" si="71"/>
        <v>0</v>
      </c>
    </row>
    <row r="4606" spans="1:20" ht="15.75" customHeight="1" x14ac:dyDescent="0.35">
      <c r="A4606">
        <v>4599</v>
      </c>
      <c r="B4606" s="76">
        <v>44259.386921296296</v>
      </c>
      <c r="C4606" s="1" t="s">
        <v>14561</v>
      </c>
      <c r="D4606" s="76">
        <v>44259.387499999997</v>
      </c>
      <c r="E4606" s="1" t="s">
        <v>14562</v>
      </c>
      <c r="F4606" s="1" t="s">
        <v>14563</v>
      </c>
      <c r="G4606" s="1" t="s">
        <v>123</v>
      </c>
      <c r="H4606" s="1" t="s">
        <v>124</v>
      </c>
      <c r="I4606" s="1" t="s">
        <v>125</v>
      </c>
      <c r="J4606" s="1" t="s">
        <v>14353</v>
      </c>
      <c r="K4606" s="1" t="s">
        <v>14503</v>
      </c>
      <c r="L4606">
        <f>ROUNDUP(IF(B4606&gt;$D$4,0,($D$4-B4606+1)/365),0)</f>
        <v>0</v>
      </c>
      <c r="M4606">
        <f>ROUNDUP(IF(B4606&gt;$D$5,0,($D$5-B4606+1)/365),0)</f>
        <v>0</v>
      </c>
      <c r="N4606" s="28">
        <f>IF(OR(L4606=1,M4606=1),IF(B4606+364&lt;=$D$5,(B4606+364-$D$4+1)/365,IF(B4606&gt;$D$4,($D$5-B4606+1)/365,$D$6/365)),0)</f>
        <v>0</v>
      </c>
      <c r="O4606" s="28">
        <f>'Data &amp; Parameter'!$E$16*'Data &amp; Parameter'!$E$17*('Data &amp; Parameter'!$E$18+'Data &amp; Parameter'!$E$19)*'Data &amp; Parameter'!$E$20*'Data &amp; Parameter'!$E$37*N4606</f>
        <v>0</v>
      </c>
      <c r="P4606">
        <f>ROUNDUP(IF(D4606&gt;$D$4,0,($D$4-D4606+1)/365),0)</f>
        <v>0</v>
      </c>
      <c r="Q4606">
        <f>ROUNDUP(IF(D4606&gt;$D$5,0,($D$5-D4606+1)/365),0)</f>
        <v>0</v>
      </c>
      <c r="R4606" s="28">
        <f>IF(OR(P4606=1,Q4606=1),IF(D4606+364&lt;=$D$5,(D4606+364-$D$4+1)/365,IF(D4606&gt;$D$4,($D$5-D4606+1)/365,$D$6/365)),0)</f>
        <v>0</v>
      </c>
      <c r="S4606" s="28">
        <f>'Data &amp; Parameter'!$E$16*'Data &amp; Parameter'!$E$17*('Data &amp; Parameter'!$E$18+'Data &amp; Parameter'!$E$19)*'Data &amp; Parameter'!$E$20*'Data &amp; Parameter'!$E$37*R4606</f>
        <v>0</v>
      </c>
      <c r="T4606" s="28">
        <f t="shared" si="71"/>
        <v>0</v>
      </c>
    </row>
    <row r="4607" spans="1:20" ht="15.75" customHeight="1" x14ac:dyDescent="0.35">
      <c r="A4607">
        <v>4600</v>
      </c>
      <c r="B4607" s="76">
        <v>44259.388703703706</v>
      </c>
      <c r="C4607" s="1" t="s">
        <v>14564</v>
      </c>
      <c r="D4607" s="76">
        <v>44259.389421296291</v>
      </c>
      <c r="E4607" s="1" t="s">
        <v>14565</v>
      </c>
      <c r="F4607" s="1" t="s">
        <v>14566</v>
      </c>
      <c r="G4607" s="1" t="s">
        <v>123</v>
      </c>
      <c r="H4607" s="1" t="s">
        <v>124</v>
      </c>
      <c r="I4607" s="1" t="s">
        <v>125</v>
      </c>
      <c r="J4607" s="1" t="s">
        <v>14353</v>
      </c>
      <c r="K4607" s="1" t="s">
        <v>14353</v>
      </c>
      <c r="L4607">
        <f>ROUNDUP(IF(B4607&gt;$D$4,0,($D$4-B4607+1)/365),0)</f>
        <v>0</v>
      </c>
      <c r="M4607">
        <f>ROUNDUP(IF(B4607&gt;$D$5,0,($D$5-B4607+1)/365),0)</f>
        <v>0</v>
      </c>
      <c r="N4607" s="28">
        <f>IF(OR(L4607=1,M4607=1),IF(B4607+364&lt;=$D$5,(B4607+364-$D$4+1)/365,IF(B4607&gt;$D$4,($D$5-B4607+1)/365,$D$6/365)),0)</f>
        <v>0</v>
      </c>
      <c r="O4607" s="28">
        <f>'Data &amp; Parameter'!$E$16*'Data &amp; Parameter'!$E$17*('Data &amp; Parameter'!$E$18+'Data &amp; Parameter'!$E$19)*'Data &amp; Parameter'!$E$20*'Data &amp; Parameter'!$E$37*N4607</f>
        <v>0</v>
      </c>
      <c r="P4607">
        <f>ROUNDUP(IF(D4607&gt;$D$4,0,($D$4-D4607+1)/365),0)</f>
        <v>0</v>
      </c>
      <c r="Q4607">
        <f>ROUNDUP(IF(D4607&gt;$D$5,0,($D$5-D4607+1)/365),0)</f>
        <v>0</v>
      </c>
      <c r="R4607" s="28">
        <f>IF(OR(P4607=1,Q4607=1),IF(D4607+364&lt;=$D$5,(D4607+364-$D$4+1)/365,IF(D4607&gt;$D$4,($D$5-D4607+1)/365,$D$6/365)),0)</f>
        <v>0</v>
      </c>
      <c r="S4607" s="28">
        <f>'Data &amp; Parameter'!$E$16*'Data &amp; Parameter'!$E$17*('Data &amp; Parameter'!$E$18+'Data &amp; Parameter'!$E$19)*'Data &amp; Parameter'!$E$20*'Data &amp; Parameter'!$E$37*R4607</f>
        <v>0</v>
      </c>
      <c r="T4607" s="28">
        <f t="shared" si="71"/>
        <v>0</v>
      </c>
    </row>
    <row r="4608" spans="1:20" ht="15.75" customHeight="1" x14ac:dyDescent="0.35">
      <c r="A4608">
        <v>4601</v>
      </c>
      <c r="B4608" s="76">
        <v>44259.391111111108</v>
      </c>
      <c r="C4608" s="1" t="s">
        <v>14567</v>
      </c>
      <c r="D4608" s="76">
        <v>44259.392025462963</v>
      </c>
      <c r="E4608" s="1" t="s">
        <v>14568</v>
      </c>
      <c r="F4608" s="1" t="s">
        <v>14569</v>
      </c>
      <c r="G4608" s="1" t="s">
        <v>123</v>
      </c>
      <c r="H4608" s="1" t="s">
        <v>124</v>
      </c>
      <c r="I4608" s="1" t="s">
        <v>125</v>
      </c>
      <c r="J4608" s="1" t="s">
        <v>14353</v>
      </c>
      <c r="K4608" s="1" t="s">
        <v>14503</v>
      </c>
      <c r="L4608">
        <f>ROUNDUP(IF(B4608&gt;$D$4,0,($D$4-B4608+1)/365),0)</f>
        <v>0</v>
      </c>
      <c r="M4608">
        <f>ROUNDUP(IF(B4608&gt;$D$5,0,($D$5-B4608+1)/365),0)</f>
        <v>0</v>
      </c>
      <c r="N4608" s="28">
        <f>IF(OR(L4608=1,M4608=1),IF(B4608+364&lt;=$D$5,(B4608+364-$D$4+1)/365,IF(B4608&gt;$D$4,($D$5-B4608+1)/365,$D$6/365)),0)</f>
        <v>0</v>
      </c>
      <c r="O4608" s="28">
        <f>'Data &amp; Parameter'!$E$16*'Data &amp; Parameter'!$E$17*('Data &amp; Parameter'!$E$18+'Data &amp; Parameter'!$E$19)*'Data &amp; Parameter'!$E$20*'Data &amp; Parameter'!$E$37*N4608</f>
        <v>0</v>
      </c>
      <c r="P4608">
        <f>ROUNDUP(IF(D4608&gt;$D$4,0,($D$4-D4608+1)/365),0)</f>
        <v>0</v>
      </c>
      <c r="Q4608">
        <f>ROUNDUP(IF(D4608&gt;$D$5,0,($D$5-D4608+1)/365),0)</f>
        <v>0</v>
      </c>
      <c r="R4608" s="28">
        <f>IF(OR(P4608=1,Q4608=1),IF(D4608+364&lt;=$D$5,(D4608+364-$D$4+1)/365,IF(D4608&gt;$D$4,($D$5-D4608+1)/365,$D$6/365)),0)</f>
        <v>0</v>
      </c>
      <c r="S4608" s="28">
        <f>'Data &amp; Parameter'!$E$16*'Data &amp; Parameter'!$E$17*('Data &amp; Parameter'!$E$18+'Data &amp; Parameter'!$E$19)*'Data &amp; Parameter'!$E$20*'Data &amp; Parameter'!$E$37*R4608</f>
        <v>0</v>
      </c>
      <c r="T4608" s="28">
        <f t="shared" si="71"/>
        <v>0</v>
      </c>
    </row>
    <row r="4609" spans="1:20" ht="15.75" customHeight="1" x14ac:dyDescent="0.35">
      <c r="A4609">
        <v>4602</v>
      </c>
      <c r="B4609" s="76">
        <v>44259.392083333332</v>
      </c>
      <c r="C4609" s="1" t="s">
        <v>14570</v>
      </c>
      <c r="D4609" s="76">
        <v>44259.393090277779</v>
      </c>
      <c r="E4609" s="1" t="s">
        <v>14571</v>
      </c>
      <c r="F4609" s="1" t="s">
        <v>14572</v>
      </c>
      <c r="G4609" s="1" t="s">
        <v>123</v>
      </c>
      <c r="H4609" s="1" t="s">
        <v>124</v>
      </c>
      <c r="I4609" s="1" t="s">
        <v>125</v>
      </c>
      <c r="J4609" s="1" t="s">
        <v>14353</v>
      </c>
      <c r="K4609" s="1" t="s">
        <v>14353</v>
      </c>
      <c r="L4609">
        <f>ROUNDUP(IF(B4609&gt;$D$4,0,($D$4-B4609+1)/365),0)</f>
        <v>0</v>
      </c>
      <c r="M4609">
        <f>ROUNDUP(IF(B4609&gt;$D$5,0,($D$5-B4609+1)/365),0)</f>
        <v>0</v>
      </c>
      <c r="N4609" s="28">
        <f>IF(OR(L4609=1,M4609=1),IF(B4609+364&lt;=$D$5,(B4609+364-$D$4+1)/365,IF(B4609&gt;$D$4,($D$5-B4609+1)/365,$D$6/365)),0)</f>
        <v>0</v>
      </c>
      <c r="O4609" s="28">
        <f>'Data &amp; Parameter'!$E$16*'Data &amp; Parameter'!$E$17*('Data &amp; Parameter'!$E$18+'Data &amp; Parameter'!$E$19)*'Data &amp; Parameter'!$E$20*'Data &amp; Parameter'!$E$37*N4609</f>
        <v>0</v>
      </c>
      <c r="P4609">
        <f>ROUNDUP(IF(D4609&gt;$D$4,0,($D$4-D4609+1)/365),0)</f>
        <v>0</v>
      </c>
      <c r="Q4609">
        <f>ROUNDUP(IF(D4609&gt;$D$5,0,($D$5-D4609+1)/365),0)</f>
        <v>0</v>
      </c>
      <c r="R4609" s="28">
        <f>IF(OR(P4609=1,Q4609=1),IF(D4609+364&lt;=$D$5,(D4609+364-$D$4+1)/365,IF(D4609&gt;$D$4,($D$5-D4609+1)/365,$D$6/365)),0)</f>
        <v>0</v>
      </c>
      <c r="S4609" s="28">
        <f>'Data &amp; Parameter'!$E$16*'Data &amp; Parameter'!$E$17*('Data &amp; Parameter'!$E$18+'Data &amp; Parameter'!$E$19)*'Data &amp; Parameter'!$E$20*'Data &amp; Parameter'!$E$37*R4609</f>
        <v>0</v>
      </c>
      <c r="T4609" s="28">
        <f t="shared" si="71"/>
        <v>0</v>
      </c>
    </row>
    <row r="4610" spans="1:20" ht="15.75" customHeight="1" x14ac:dyDescent="0.35">
      <c r="A4610">
        <v>4603</v>
      </c>
      <c r="B4610" s="76">
        <v>44259.395729166667</v>
      </c>
      <c r="C4610" s="1" t="s">
        <v>14573</v>
      </c>
      <c r="D4610" s="76">
        <v>44259.396550925929</v>
      </c>
      <c r="E4610" s="1" t="s">
        <v>14574</v>
      </c>
      <c r="F4610" s="1" t="s">
        <v>14575</v>
      </c>
      <c r="G4610" s="1" t="s">
        <v>123</v>
      </c>
      <c r="H4610" s="1" t="s">
        <v>124</v>
      </c>
      <c r="I4610" s="1" t="s">
        <v>125</v>
      </c>
      <c r="J4610" s="1" t="s">
        <v>14353</v>
      </c>
      <c r="K4610" s="1" t="s">
        <v>14353</v>
      </c>
      <c r="L4610">
        <f>ROUNDUP(IF(B4610&gt;$D$4,0,($D$4-B4610+1)/365),0)</f>
        <v>0</v>
      </c>
      <c r="M4610">
        <f>ROUNDUP(IF(B4610&gt;$D$5,0,($D$5-B4610+1)/365),0)</f>
        <v>0</v>
      </c>
      <c r="N4610" s="28">
        <f>IF(OR(L4610=1,M4610=1),IF(B4610+364&lt;=$D$5,(B4610+364-$D$4+1)/365,IF(B4610&gt;$D$4,($D$5-B4610+1)/365,$D$6/365)),0)</f>
        <v>0</v>
      </c>
      <c r="O4610" s="28">
        <f>'Data &amp; Parameter'!$E$16*'Data &amp; Parameter'!$E$17*('Data &amp; Parameter'!$E$18+'Data &amp; Parameter'!$E$19)*'Data &amp; Parameter'!$E$20*'Data &amp; Parameter'!$E$37*N4610</f>
        <v>0</v>
      </c>
      <c r="P4610">
        <f>ROUNDUP(IF(D4610&gt;$D$4,0,($D$4-D4610+1)/365),0)</f>
        <v>0</v>
      </c>
      <c r="Q4610">
        <f>ROUNDUP(IF(D4610&gt;$D$5,0,($D$5-D4610+1)/365),0)</f>
        <v>0</v>
      </c>
      <c r="R4610" s="28">
        <f>IF(OR(P4610=1,Q4610=1),IF(D4610+364&lt;=$D$5,(D4610+364-$D$4+1)/365,IF(D4610&gt;$D$4,($D$5-D4610+1)/365,$D$6/365)),0)</f>
        <v>0</v>
      </c>
      <c r="S4610" s="28">
        <f>'Data &amp; Parameter'!$E$16*'Data &amp; Parameter'!$E$17*('Data &amp; Parameter'!$E$18+'Data &amp; Parameter'!$E$19)*'Data &amp; Parameter'!$E$20*'Data &amp; Parameter'!$E$37*R4610</f>
        <v>0</v>
      </c>
      <c r="T4610" s="28">
        <f t="shared" si="71"/>
        <v>0</v>
      </c>
    </row>
    <row r="4611" spans="1:20" ht="15.75" customHeight="1" x14ac:dyDescent="0.35">
      <c r="A4611">
        <v>4604</v>
      </c>
      <c r="B4611" s="76">
        <v>44259.398668981477</v>
      </c>
      <c r="C4611" s="1" t="s">
        <v>14576</v>
      </c>
      <c r="D4611" s="76">
        <v>44259.39916666667</v>
      </c>
      <c r="E4611" s="1" t="s">
        <v>14577</v>
      </c>
      <c r="F4611" s="1" t="s">
        <v>14578</v>
      </c>
      <c r="G4611" s="1" t="s">
        <v>123</v>
      </c>
      <c r="H4611" s="1" t="s">
        <v>124</v>
      </c>
      <c r="I4611" s="1" t="s">
        <v>125</v>
      </c>
      <c r="J4611" s="1" t="s">
        <v>14353</v>
      </c>
      <c r="K4611" s="1" t="s">
        <v>14353</v>
      </c>
      <c r="L4611">
        <f>ROUNDUP(IF(B4611&gt;$D$4,0,($D$4-B4611+1)/365),0)</f>
        <v>0</v>
      </c>
      <c r="M4611">
        <f>ROUNDUP(IF(B4611&gt;$D$5,0,($D$5-B4611+1)/365),0)</f>
        <v>0</v>
      </c>
      <c r="N4611" s="28">
        <f>IF(OR(L4611=1,M4611=1),IF(B4611+364&lt;=$D$5,(B4611+364-$D$4+1)/365,IF(B4611&gt;$D$4,($D$5-B4611+1)/365,$D$6/365)),0)</f>
        <v>0</v>
      </c>
      <c r="O4611" s="28">
        <f>'Data &amp; Parameter'!$E$16*'Data &amp; Parameter'!$E$17*('Data &amp; Parameter'!$E$18+'Data &amp; Parameter'!$E$19)*'Data &amp; Parameter'!$E$20*'Data &amp; Parameter'!$E$37*N4611</f>
        <v>0</v>
      </c>
      <c r="P4611">
        <f>ROUNDUP(IF(D4611&gt;$D$4,0,($D$4-D4611+1)/365),0)</f>
        <v>0</v>
      </c>
      <c r="Q4611">
        <f>ROUNDUP(IF(D4611&gt;$D$5,0,($D$5-D4611+1)/365),0)</f>
        <v>0</v>
      </c>
      <c r="R4611" s="28">
        <f>IF(OR(P4611=1,Q4611=1),IF(D4611+364&lt;=$D$5,(D4611+364-$D$4+1)/365,IF(D4611&gt;$D$4,($D$5-D4611+1)/365,$D$6/365)),0)</f>
        <v>0</v>
      </c>
      <c r="S4611" s="28">
        <f>'Data &amp; Parameter'!$E$16*'Data &amp; Parameter'!$E$17*('Data &amp; Parameter'!$E$18+'Data &amp; Parameter'!$E$19)*'Data &amp; Parameter'!$E$20*'Data &amp; Parameter'!$E$37*R4611</f>
        <v>0</v>
      </c>
      <c r="T4611" s="28">
        <f t="shared" si="71"/>
        <v>0</v>
      </c>
    </row>
    <row r="4612" spans="1:20" ht="15.75" customHeight="1" x14ac:dyDescent="0.35">
      <c r="A4612">
        <v>4605</v>
      </c>
      <c r="B4612" s="76">
        <v>44259.401342592595</v>
      </c>
      <c r="C4612" s="1" t="s">
        <v>14579</v>
      </c>
      <c r="D4612" s="76">
        <v>44259.402187500003</v>
      </c>
      <c r="E4612" s="1" t="s">
        <v>14580</v>
      </c>
      <c r="F4612" s="1" t="s">
        <v>14581</v>
      </c>
      <c r="G4612" s="1" t="s">
        <v>123</v>
      </c>
      <c r="H4612" s="1" t="s">
        <v>124</v>
      </c>
      <c r="I4612" s="1" t="s">
        <v>125</v>
      </c>
      <c r="J4612" s="1" t="s">
        <v>14582</v>
      </c>
      <c r="K4612" s="1" t="s">
        <v>14583</v>
      </c>
      <c r="L4612">
        <f>ROUNDUP(IF(B4612&gt;$D$4,0,($D$4-B4612+1)/365),0)</f>
        <v>0</v>
      </c>
      <c r="M4612">
        <f>ROUNDUP(IF(B4612&gt;$D$5,0,($D$5-B4612+1)/365),0)</f>
        <v>0</v>
      </c>
      <c r="N4612" s="28">
        <f>IF(OR(L4612=1,M4612=1),IF(B4612+364&lt;=$D$5,(B4612+364-$D$4+1)/365,IF(B4612&gt;$D$4,($D$5-B4612+1)/365,$D$6/365)),0)</f>
        <v>0</v>
      </c>
      <c r="O4612" s="28">
        <f>'Data &amp; Parameter'!$E$16*'Data &amp; Parameter'!$E$17*('Data &amp; Parameter'!$E$18+'Data &amp; Parameter'!$E$19)*'Data &amp; Parameter'!$E$20*'Data &amp; Parameter'!$E$37*N4612</f>
        <v>0</v>
      </c>
      <c r="P4612">
        <f>ROUNDUP(IF(D4612&gt;$D$4,0,($D$4-D4612+1)/365),0)</f>
        <v>0</v>
      </c>
      <c r="Q4612">
        <f>ROUNDUP(IF(D4612&gt;$D$5,0,($D$5-D4612+1)/365),0)</f>
        <v>0</v>
      </c>
      <c r="R4612" s="28">
        <f>IF(OR(P4612=1,Q4612=1),IF(D4612+364&lt;=$D$5,(D4612+364-$D$4+1)/365,IF(D4612&gt;$D$4,($D$5-D4612+1)/365,$D$6/365)),0)</f>
        <v>0</v>
      </c>
      <c r="S4612" s="28">
        <f>'Data &amp; Parameter'!$E$16*'Data &amp; Parameter'!$E$17*('Data &amp; Parameter'!$E$18+'Data &amp; Parameter'!$E$19)*'Data &amp; Parameter'!$E$20*'Data &amp; Parameter'!$E$37*R4612</f>
        <v>0</v>
      </c>
      <c r="T4612" s="28">
        <f t="shared" si="71"/>
        <v>0</v>
      </c>
    </row>
    <row r="4613" spans="1:20" ht="15.75" customHeight="1" x14ac:dyDescent="0.35">
      <c r="A4613">
        <v>4606</v>
      </c>
      <c r="B4613" s="76">
        <v>44259.401423611111</v>
      </c>
      <c r="C4613" s="1" t="s">
        <v>14584</v>
      </c>
      <c r="D4613" s="76">
        <v>44259.402638888889</v>
      </c>
      <c r="E4613" s="1" t="s">
        <v>14585</v>
      </c>
      <c r="F4613" s="1" t="s">
        <v>14586</v>
      </c>
      <c r="G4613" s="1" t="s">
        <v>123</v>
      </c>
      <c r="H4613" s="1" t="s">
        <v>124</v>
      </c>
      <c r="I4613" s="1" t="s">
        <v>125</v>
      </c>
      <c r="J4613" s="1" t="s">
        <v>14353</v>
      </c>
      <c r="K4613" s="1" t="s">
        <v>14353</v>
      </c>
      <c r="L4613">
        <f>ROUNDUP(IF(B4613&gt;$D$4,0,($D$4-B4613+1)/365),0)</f>
        <v>0</v>
      </c>
      <c r="M4613">
        <f>ROUNDUP(IF(B4613&gt;$D$5,0,($D$5-B4613+1)/365),0)</f>
        <v>0</v>
      </c>
      <c r="N4613" s="28">
        <f>IF(OR(L4613=1,M4613=1),IF(B4613+364&lt;=$D$5,(B4613+364-$D$4+1)/365,IF(B4613&gt;$D$4,($D$5-B4613+1)/365,$D$6/365)),0)</f>
        <v>0</v>
      </c>
      <c r="O4613" s="28">
        <f>'Data &amp; Parameter'!$E$16*'Data &amp; Parameter'!$E$17*('Data &amp; Parameter'!$E$18+'Data &amp; Parameter'!$E$19)*'Data &amp; Parameter'!$E$20*'Data &amp; Parameter'!$E$37*N4613</f>
        <v>0</v>
      </c>
      <c r="P4613">
        <f>ROUNDUP(IF(D4613&gt;$D$4,0,($D$4-D4613+1)/365),0)</f>
        <v>0</v>
      </c>
      <c r="Q4613">
        <f>ROUNDUP(IF(D4613&gt;$D$5,0,($D$5-D4613+1)/365),0)</f>
        <v>0</v>
      </c>
      <c r="R4613" s="28">
        <f>IF(OR(P4613=1,Q4613=1),IF(D4613+364&lt;=$D$5,(D4613+364-$D$4+1)/365,IF(D4613&gt;$D$4,($D$5-D4613+1)/365,$D$6/365)),0)</f>
        <v>0</v>
      </c>
      <c r="S4613" s="28">
        <f>'Data &amp; Parameter'!$E$16*'Data &amp; Parameter'!$E$17*('Data &amp; Parameter'!$E$18+'Data &amp; Parameter'!$E$19)*'Data &amp; Parameter'!$E$20*'Data &amp; Parameter'!$E$37*R4613</f>
        <v>0</v>
      </c>
      <c r="T4613" s="28">
        <f t="shared" si="71"/>
        <v>0</v>
      </c>
    </row>
    <row r="4614" spans="1:20" ht="15.75" customHeight="1" x14ac:dyDescent="0.35">
      <c r="A4614">
        <v>4607</v>
      </c>
      <c r="B4614" s="76">
        <v>44259.404872685191</v>
      </c>
      <c r="C4614" s="1" t="s">
        <v>14587</v>
      </c>
      <c r="D4614" s="76">
        <v>44259.405439814815</v>
      </c>
      <c r="E4614" s="1" t="s">
        <v>14588</v>
      </c>
      <c r="F4614" s="1" t="s">
        <v>14589</v>
      </c>
      <c r="G4614" s="1" t="s">
        <v>123</v>
      </c>
      <c r="H4614" s="1" t="s">
        <v>124</v>
      </c>
      <c r="I4614" s="1" t="s">
        <v>125</v>
      </c>
      <c r="J4614" s="1" t="s">
        <v>14582</v>
      </c>
      <c r="K4614" s="1" t="s">
        <v>14583</v>
      </c>
      <c r="L4614">
        <f>ROUNDUP(IF(B4614&gt;$D$4,0,($D$4-B4614+1)/365),0)</f>
        <v>0</v>
      </c>
      <c r="M4614">
        <f>ROUNDUP(IF(B4614&gt;$D$5,0,($D$5-B4614+1)/365),0)</f>
        <v>0</v>
      </c>
      <c r="N4614" s="28">
        <f>IF(OR(L4614=1,M4614=1),IF(B4614+364&lt;=$D$5,(B4614+364-$D$4+1)/365,IF(B4614&gt;$D$4,($D$5-B4614+1)/365,$D$6/365)),0)</f>
        <v>0</v>
      </c>
      <c r="O4614" s="28">
        <f>'Data &amp; Parameter'!$E$16*'Data &amp; Parameter'!$E$17*('Data &amp; Parameter'!$E$18+'Data &amp; Parameter'!$E$19)*'Data &amp; Parameter'!$E$20*'Data &amp; Parameter'!$E$37*N4614</f>
        <v>0</v>
      </c>
      <c r="P4614">
        <f>ROUNDUP(IF(D4614&gt;$D$4,0,($D$4-D4614+1)/365),0)</f>
        <v>0</v>
      </c>
      <c r="Q4614">
        <f>ROUNDUP(IF(D4614&gt;$D$5,0,($D$5-D4614+1)/365),0)</f>
        <v>0</v>
      </c>
      <c r="R4614" s="28">
        <f>IF(OR(P4614=1,Q4614=1),IF(D4614+364&lt;=$D$5,(D4614+364-$D$4+1)/365,IF(D4614&gt;$D$4,($D$5-D4614+1)/365,$D$6/365)),0)</f>
        <v>0</v>
      </c>
      <c r="S4614" s="28">
        <f>'Data &amp; Parameter'!$E$16*'Data &amp; Parameter'!$E$17*('Data &amp; Parameter'!$E$18+'Data &amp; Parameter'!$E$19)*'Data &amp; Parameter'!$E$20*'Data &amp; Parameter'!$E$37*R4614</f>
        <v>0</v>
      </c>
      <c r="T4614" s="28">
        <f t="shared" si="71"/>
        <v>0</v>
      </c>
    </row>
    <row r="4615" spans="1:20" ht="15.75" customHeight="1" x14ac:dyDescent="0.35">
      <c r="A4615">
        <v>4608</v>
      </c>
      <c r="B4615" s="76">
        <v>44259.404999999999</v>
      </c>
      <c r="C4615" s="1" t="s">
        <v>14590</v>
      </c>
      <c r="D4615" s="76">
        <v>44259.405532407407</v>
      </c>
      <c r="E4615" s="1" t="s">
        <v>14591</v>
      </c>
      <c r="F4615" s="1" t="s">
        <v>14592</v>
      </c>
      <c r="G4615" s="1" t="s">
        <v>123</v>
      </c>
      <c r="H4615" s="1" t="s">
        <v>124</v>
      </c>
      <c r="I4615" s="1" t="s">
        <v>125</v>
      </c>
      <c r="J4615" s="1" t="s">
        <v>14353</v>
      </c>
      <c r="K4615" s="1" t="s">
        <v>14353</v>
      </c>
      <c r="L4615">
        <f>ROUNDUP(IF(B4615&gt;$D$4,0,($D$4-B4615+1)/365),0)</f>
        <v>0</v>
      </c>
      <c r="M4615">
        <f>ROUNDUP(IF(B4615&gt;$D$5,0,($D$5-B4615+1)/365),0)</f>
        <v>0</v>
      </c>
      <c r="N4615" s="28">
        <f>IF(OR(L4615=1,M4615=1),IF(B4615+364&lt;=$D$5,(B4615+364-$D$4+1)/365,IF(B4615&gt;$D$4,($D$5-B4615+1)/365,$D$6/365)),0)</f>
        <v>0</v>
      </c>
      <c r="O4615" s="28">
        <f>'Data &amp; Parameter'!$E$16*'Data &amp; Parameter'!$E$17*('Data &amp; Parameter'!$E$18+'Data &amp; Parameter'!$E$19)*'Data &amp; Parameter'!$E$20*'Data &amp; Parameter'!$E$37*N4615</f>
        <v>0</v>
      </c>
      <c r="P4615">
        <f>ROUNDUP(IF(D4615&gt;$D$4,0,($D$4-D4615+1)/365),0)</f>
        <v>0</v>
      </c>
      <c r="Q4615">
        <f>ROUNDUP(IF(D4615&gt;$D$5,0,($D$5-D4615+1)/365),0)</f>
        <v>0</v>
      </c>
      <c r="R4615" s="28">
        <f>IF(OR(P4615=1,Q4615=1),IF(D4615+364&lt;=$D$5,(D4615+364-$D$4+1)/365,IF(D4615&gt;$D$4,($D$5-D4615+1)/365,$D$6/365)),0)</f>
        <v>0</v>
      </c>
      <c r="S4615" s="28">
        <f>'Data &amp; Parameter'!$E$16*'Data &amp; Parameter'!$E$17*('Data &amp; Parameter'!$E$18+'Data &amp; Parameter'!$E$19)*'Data &amp; Parameter'!$E$20*'Data &amp; Parameter'!$E$37*R4615</f>
        <v>0</v>
      </c>
      <c r="T4615" s="28">
        <f t="shared" si="71"/>
        <v>0</v>
      </c>
    </row>
    <row r="4616" spans="1:20" ht="15.75" customHeight="1" x14ac:dyDescent="0.35">
      <c r="A4616">
        <v>4609</v>
      </c>
      <c r="B4616" s="76">
        <v>44259.408483796295</v>
      </c>
      <c r="C4616" s="1" t="s">
        <v>14593</v>
      </c>
      <c r="D4616" s="76">
        <v>44259.409375000003</v>
      </c>
      <c r="E4616" s="1" t="s">
        <v>14594</v>
      </c>
      <c r="F4616" s="1" t="s">
        <v>14595</v>
      </c>
      <c r="G4616" s="1" t="s">
        <v>123</v>
      </c>
      <c r="H4616" s="1" t="s">
        <v>124</v>
      </c>
      <c r="I4616" s="1" t="s">
        <v>125</v>
      </c>
      <c r="J4616" s="1" t="s">
        <v>14353</v>
      </c>
      <c r="K4616" s="1" t="s">
        <v>14353</v>
      </c>
      <c r="L4616">
        <f>ROUNDUP(IF(B4616&gt;$D$4,0,($D$4-B4616+1)/365),0)</f>
        <v>0</v>
      </c>
      <c r="M4616">
        <f>ROUNDUP(IF(B4616&gt;$D$5,0,($D$5-B4616+1)/365),0)</f>
        <v>0</v>
      </c>
      <c r="N4616" s="28">
        <f>IF(OR(L4616=1,M4616=1),IF(B4616+364&lt;=$D$5,(B4616+364-$D$4+1)/365,IF(B4616&gt;$D$4,($D$5-B4616+1)/365,$D$6/365)),0)</f>
        <v>0</v>
      </c>
      <c r="O4616" s="28">
        <f>'Data &amp; Parameter'!$E$16*'Data &amp; Parameter'!$E$17*('Data &amp; Parameter'!$E$18+'Data &amp; Parameter'!$E$19)*'Data &amp; Parameter'!$E$20*'Data &amp; Parameter'!$E$37*N4616</f>
        <v>0</v>
      </c>
      <c r="P4616">
        <f>ROUNDUP(IF(D4616&gt;$D$4,0,($D$4-D4616+1)/365),0)</f>
        <v>0</v>
      </c>
      <c r="Q4616">
        <f>ROUNDUP(IF(D4616&gt;$D$5,0,($D$5-D4616+1)/365),0)</f>
        <v>0</v>
      </c>
      <c r="R4616" s="28">
        <f>IF(OR(P4616=1,Q4616=1),IF(D4616+364&lt;=$D$5,(D4616+364-$D$4+1)/365,IF(D4616&gt;$D$4,($D$5-D4616+1)/365,$D$6/365)),0)</f>
        <v>0</v>
      </c>
      <c r="S4616" s="28">
        <f>'Data &amp; Parameter'!$E$16*'Data &amp; Parameter'!$E$17*('Data &amp; Parameter'!$E$18+'Data &amp; Parameter'!$E$19)*'Data &amp; Parameter'!$E$20*'Data &amp; Parameter'!$E$37*R4616</f>
        <v>0</v>
      </c>
      <c r="T4616" s="28">
        <f t="shared" si="71"/>
        <v>0</v>
      </c>
    </row>
    <row r="4617" spans="1:20" ht="15.75" customHeight="1" x14ac:dyDescent="0.35">
      <c r="A4617">
        <v>4610</v>
      </c>
      <c r="B4617" s="76">
        <v>44259.408726851849</v>
      </c>
      <c r="C4617" s="1" t="s">
        <v>14596</v>
      </c>
      <c r="D4617" s="76">
        <v>44259.409259259264</v>
      </c>
      <c r="E4617" s="1" t="s">
        <v>14597</v>
      </c>
      <c r="F4617" s="1" t="s">
        <v>14598</v>
      </c>
      <c r="G4617" s="1" t="s">
        <v>123</v>
      </c>
      <c r="H4617" s="1" t="s">
        <v>124</v>
      </c>
      <c r="I4617" s="1" t="s">
        <v>125</v>
      </c>
      <c r="J4617" s="1" t="s">
        <v>14582</v>
      </c>
      <c r="K4617" s="1" t="s">
        <v>14583</v>
      </c>
      <c r="L4617">
        <f>ROUNDUP(IF(B4617&gt;$D$4,0,($D$4-B4617+1)/365),0)</f>
        <v>0</v>
      </c>
      <c r="M4617">
        <f>ROUNDUP(IF(B4617&gt;$D$5,0,($D$5-B4617+1)/365),0)</f>
        <v>0</v>
      </c>
      <c r="N4617" s="28">
        <f>IF(OR(L4617=1,M4617=1),IF(B4617+364&lt;=$D$5,(B4617+364-$D$4+1)/365,IF(B4617&gt;$D$4,($D$5-B4617+1)/365,$D$6/365)),0)</f>
        <v>0</v>
      </c>
      <c r="O4617" s="28">
        <f>'Data &amp; Parameter'!$E$16*'Data &amp; Parameter'!$E$17*('Data &amp; Parameter'!$E$18+'Data &amp; Parameter'!$E$19)*'Data &amp; Parameter'!$E$20*'Data &amp; Parameter'!$E$37*N4617</f>
        <v>0</v>
      </c>
      <c r="P4617">
        <f>ROUNDUP(IF(D4617&gt;$D$4,0,($D$4-D4617+1)/365),0)</f>
        <v>0</v>
      </c>
      <c r="Q4617">
        <f>ROUNDUP(IF(D4617&gt;$D$5,0,($D$5-D4617+1)/365),0)</f>
        <v>0</v>
      </c>
      <c r="R4617" s="28">
        <f>IF(OR(P4617=1,Q4617=1),IF(D4617+364&lt;=$D$5,(D4617+364-$D$4+1)/365,IF(D4617&gt;$D$4,($D$5-D4617+1)/365,$D$6/365)),0)</f>
        <v>0</v>
      </c>
      <c r="S4617" s="28">
        <f>'Data &amp; Parameter'!$E$16*'Data &amp; Parameter'!$E$17*('Data &amp; Parameter'!$E$18+'Data &amp; Parameter'!$E$19)*'Data &amp; Parameter'!$E$20*'Data &amp; Parameter'!$E$37*R4617</f>
        <v>0</v>
      </c>
      <c r="T4617" s="28">
        <f t="shared" ref="T4617:T4680" si="72">O4617+S4617</f>
        <v>0</v>
      </c>
    </row>
    <row r="4618" spans="1:20" ht="15.75" customHeight="1" x14ac:dyDescent="0.35">
      <c r="A4618">
        <v>4611</v>
      </c>
      <c r="B4618" s="76">
        <v>44259.411944444444</v>
      </c>
      <c r="C4618" s="1" t="s">
        <v>14599</v>
      </c>
      <c r="D4618" s="76">
        <v>44259.412719907406</v>
      </c>
      <c r="E4618" s="1" t="s">
        <v>14600</v>
      </c>
      <c r="F4618" s="1" t="s">
        <v>14601</v>
      </c>
      <c r="G4618" s="1" t="s">
        <v>123</v>
      </c>
      <c r="H4618" s="1" t="s">
        <v>124</v>
      </c>
      <c r="I4618" s="1" t="s">
        <v>125</v>
      </c>
      <c r="J4618" s="1" t="s">
        <v>14582</v>
      </c>
      <c r="K4618" s="1" t="s">
        <v>14583</v>
      </c>
      <c r="L4618">
        <f>ROUNDUP(IF(B4618&gt;$D$4,0,($D$4-B4618+1)/365),0)</f>
        <v>0</v>
      </c>
      <c r="M4618">
        <f>ROUNDUP(IF(B4618&gt;$D$5,0,($D$5-B4618+1)/365),0)</f>
        <v>0</v>
      </c>
      <c r="N4618" s="28">
        <f>IF(OR(L4618=1,M4618=1),IF(B4618+364&lt;=$D$5,(B4618+364-$D$4+1)/365,IF(B4618&gt;$D$4,($D$5-B4618+1)/365,$D$6/365)),0)</f>
        <v>0</v>
      </c>
      <c r="O4618" s="28">
        <f>'Data &amp; Parameter'!$E$16*'Data &amp; Parameter'!$E$17*('Data &amp; Parameter'!$E$18+'Data &amp; Parameter'!$E$19)*'Data &amp; Parameter'!$E$20*'Data &amp; Parameter'!$E$37*N4618</f>
        <v>0</v>
      </c>
      <c r="P4618">
        <f>ROUNDUP(IF(D4618&gt;$D$4,0,($D$4-D4618+1)/365),0)</f>
        <v>0</v>
      </c>
      <c r="Q4618">
        <f>ROUNDUP(IF(D4618&gt;$D$5,0,($D$5-D4618+1)/365),0)</f>
        <v>0</v>
      </c>
      <c r="R4618" s="28">
        <f>IF(OR(P4618=1,Q4618=1),IF(D4618+364&lt;=$D$5,(D4618+364-$D$4+1)/365,IF(D4618&gt;$D$4,($D$5-D4618+1)/365,$D$6/365)),0)</f>
        <v>0</v>
      </c>
      <c r="S4618" s="28">
        <f>'Data &amp; Parameter'!$E$16*'Data &amp; Parameter'!$E$17*('Data &amp; Parameter'!$E$18+'Data &amp; Parameter'!$E$19)*'Data &amp; Parameter'!$E$20*'Data &amp; Parameter'!$E$37*R4618</f>
        <v>0</v>
      </c>
      <c r="T4618" s="28">
        <f t="shared" si="72"/>
        <v>0</v>
      </c>
    </row>
    <row r="4619" spans="1:20" ht="15.75" customHeight="1" x14ac:dyDescent="0.35">
      <c r="A4619">
        <v>4612</v>
      </c>
      <c r="B4619" s="76">
        <v>44259.412453703699</v>
      </c>
      <c r="C4619" s="1" t="s">
        <v>14602</v>
      </c>
      <c r="D4619" s="76">
        <v>44259.413680555561</v>
      </c>
      <c r="E4619" s="1" t="s">
        <v>14603</v>
      </c>
      <c r="F4619" s="1" t="s">
        <v>14604</v>
      </c>
      <c r="G4619" s="1" t="s">
        <v>123</v>
      </c>
      <c r="H4619" s="1" t="s">
        <v>124</v>
      </c>
      <c r="I4619" s="1" t="s">
        <v>125</v>
      </c>
      <c r="J4619" s="1" t="s">
        <v>14353</v>
      </c>
      <c r="K4619" s="1" t="s">
        <v>14353</v>
      </c>
      <c r="L4619">
        <f>ROUNDUP(IF(B4619&gt;$D$4,0,($D$4-B4619+1)/365),0)</f>
        <v>0</v>
      </c>
      <c r="M4619">
        <f>ROUNDUP(IF(B4619&gt;$D$5,0,($D$5-B4619+1)/365),0)</f>
        <v>0</v>
      </c>
      <c r="N4619" s="28">
        <f>IF(OR(L4619=1,M4619=1),IF(B4619+364&lt;=$D$5,(B4619+364-$D$4+1)/365,IF(B4619&gt;$D$4,($D$5-B4619+1)/365,$D$6/365)),0)</f>
        <v>0</v>
      </c>
      <c r="O4619" s="28">
        <f>'Data &amp; Parameter'!$E$16*'Data &amp; Parameter'!$E$17*('Data &amp; Parameter'!$E$18+'Data &amp; Parameter'!$E$19)*'Data &amp; Parameter'!$E$20*'Data &amp; Parameter'!$E$37*N4619</f>
        <v>0</v>
      </c>
      <c r="P4619">
        <f>ROUNDUP(IF(D4619&gt;$D$4,0,($D$4-D4619+1)/365),0)</f>
        <v>0</v>
      </c>
      <c r="Q4619">
        <f>ROUNDUP(IF(D4619&gt;$D$5,0,($D$5-D4619+1)/365),0)</f>
        <v>0</v>
      </c>
      <c r="R4619" s="28">
        <f>IF(OR(P4619=1,Q4619=1),IF(D4619+364&lt;=$D$5,(D4619+364-$D$4+1)/365,IF(D4619&gt;$D$4,($D$5-D4619+1)/365,$D$6/365)),0)</f>
        <v>0</v>
      </c>
      <c r="S4619" s="28">
        <f>'Data &amp; Parameter'!$E$16*'Data &amp; Parameter'!$E$17*('Data &amp; Parameter'!$E$18+'Data &amp; Parameter'!$E$19)*'Data &amp; Parameter'!$E$20*'Data &amp; Parameter'!$E$37*R4619</f>
        <v>0</v>
      </c>
      <c r="T4619" s="28">
        <f t="shared" si="72"/>
        <v>0</v>
      </c>
    </row>
    <row r="4620" spans="1:20" ht="15.75" customHeight="1" x14ac:dyDescent="0.35">
      <c r="A4620">
        <v>4613</v>
      </c>
      <c r="B4620" s="76">
        <v>44259.415104166663</v>
      </c>
      <c r="C4620" s="1" t="s">
        <v>14605</v>
      </c>
      <c r="D4620" s="76">
        <v>44259.415810185186</v>
      </c>
      <c r="E4620" s="1" t="s">
        <v>14606</v>
      </c>
      <c r="F4620" s="1" t="s">
        <v>14607</v>
      </c>
      <c r="G4620" s="1" t="s">
        <v>123</v>
      </c>
      <c r="H4620" s="1" t="s">
        <v>124</v>
      </c>
      <c r="I4620" s="1" t="s">
        <v>125</v>
      </c>
      <c r="J4620" s="1" t="s">
        <v>14582</v>
      </c>
      <c r="K4620" s="1" t="s">
        <v>14583</v>
      </c>
      <c r="L4620">
        <f>ROUNDUP(IF(B4620&gt;$D$4,0,($D$4-B4620+1)/365),0)</f>
        <v>0</v>
      </c>
      <c r="M4620">
        <f>ROUNDUP(IF(B4620&gt;$D$5,0,($D$5-B4620+1)/365),0)</f>
        <v>0</v>
      </c>
      <c r="N4620" s="28">
        <f>IF(OR(L4620=1,M4620=1),IF(B4620+364&lt;=$D$5,(B4620+364-$D$4+1)/365,IF(B4620&gt;$D$4,($D$5-B4620+1)/365,$D$6/365)),0)</f>
        <v>0</v>
      </c>
      <c r="O4620" s="28">
        <f>'Data &amp; Parameter'!$E$16*'Data &amp; Parameter'!$E$17*('Data &amp; Parameter'!$E$18+'Data &amp; Parameter'!$E$19)*'Data &amp; Parameter'!$E$20*'Data &amp; Parameter'!$E$37*N4620</f>
        <v>0</v>
      </c>
      <c r="P4620">
        <f>ROUNDUP(IF(D4620&gt;$D$4,0,($D$4-D4620+1)/365),0)</f>
        <v>0</v>
      </c>
      <c r="Q4620">
        <f>ROUNDUP(IF(D4620&gt;$D$5,0,($D$5-D4620+1)/365),0)</f>
        <v>0</v>
      </c>
      <c r="R4620" s="28">
        <f>IF(OR(P4620=1,Q4620=1),IF(D4620+364&lt;=$D$5,(D4620+364-$D$4+1)/365,IF(D4620&gt;$D$4,($D$5-D4620+1)/365,$D$6/365)),0)</f>
        <v>0</v>
      </c>
      <c r="S4620" s="28">
        <f>'Data &amp; Parameter'!$E$16*'Data &amp; Parameter'!$E$17*('Data &amp; Parameter'!$E$18+'Data &amp; Parameter'!$E$19)*'Data &amp; Parameter'!$E$20*'Data &amp; Parameter'!$E$37*R4620</f>
        <v>0</v>
      </c>
      <c r="T4620" s="28">
        <f t="shared" si="72"/>
        <v>0</v>
      </c>
    </row>
    <row r="4621" spans="1:20" ht="15.75" customHeight="1" x14ac:dyDescent="0.35">
      <c r="A4621">
        <v>4614</v>
      </c>
      <c r="B4621" s="76">
        <v>44259.41673611111</v>
      </c>
      <c r="C4621" s="1" t="s">
        <v>14608</v>
      </c>
      <c r="D4621" s="76">
        <v>44259.417245370365</v>
      </c>
      <c r="E4621" s="1" t="s">
        <v>14609</v>
      </c>
      <c r="F4621" s="1" t="s">
        <v>14610</v>
      </c>
      <c r="G4621" s="1" t="s">
        <v>123</v>
      </c>
      <c r="H4621" s="1" t="s">
        <v>124</v>
      </c>
      <c r="I4621" s="1" t="s">
        <v>125</v>
      </c>
      <c r="J4621" s="1" t="s">
        <v>14353</v>
      </c>
      <c r="K4621" s="1" t="s">
        <v>14353</v>
      </c>
      <c r="L4621">
        <f>ROUNDUP(IF(B4621&gt;$D$4,0,($D$4-B4621+1)/365),0)</f>
        <v>0</v>
      </c>
      <c r="M4621">
        <f>ROUNDUP(IF(B4621&gt;$D$5,0,($D$5-B4621+1)/365),0)</f>
        <v>0</v>
      </c>
      <c r="N4621" s="28">
        <f>IF(OR(L4621=1,M4621=1),IF(B4621+364&lt;=$D$5,(B4621+364-$D$4+1)/365,IF(B4621&gt;$D$4,($D$5-B4621+1)/365,$D$6/365)),0)</f>
        <v>0</v>
      </c>
      <c r="O4621" s="28">
        <f>'Data &amp; Parameter'!$E$16*'Data &amp; Parameter'!$E$17*('Data &amp; Parameter'!$E$18+'Data &amp; Parameter'!$E$19)*'Data &amp; Parameter'!$E$20*'Data &amp; Parameter'!$E$37*N4621</f>
        <v>0</v>
      </c>
      <c r="P4621">
        <f>ROUNDUP(IF(D4621&gt;$D$4,0,($D$4-D4621+1)/365),0)</f>
        <v>0</v>
      </c>
      <c r="Q4621">
        <f>ROUNDUP(IF(D4621&gt;$D$5,0,($D$5-D4621+1)/365),0)</f>
        <v>0</v>
      </c>
      <c r="R4621" s="28">
        <f>IF(OR(P4621=1,Q4621=1),IF(D4621+364&lt;=$D$5,(D4621+364-$D$4+1)/365,IF(D4621&gt;$D$4,($D$5-D4621+1)/365,$D$6/365)),0)</f>
        <v>0</v>
      </c>
      <c r="S4621" s="28">
        <f>'Data &amp; Parameter'!$E$16*'Data &amp; Parameter'!$E$17*('Data &amp; Parameter'!$E$18+'Data &amp; Parameter'!$E$19)*'Data &amp; Parameter'!$E$20*'Data &amp; Parameter'!$E$37*R4621</f>
        <v>0</v>
      </c>
      <c r="T4621" s="28">
        <f t="shared" si="72"/>
        <v>0</v>
      </c>
    </row>
    <row r="4622" spans="1:20" ht="15.75" customHeight="1" x14ac:dyDescent="0.35">
      <c r="A4622">
        <v>4615</v>
      </c>
      <c r="B4622" s="76">
        <v>44259.419016203705</v>
      </c>
      <c r="C4622" s="1" t="s">
        <v>14611</v>
      </c>
      <c r="D4622" s="76">
        <v>44259.419583333336</v>
      </c>
      <c r="E4622" s="1" t="s">
        <v>14612</v>
      </c>
      <c r="F4622" s="1" t="s">
        <v>14613</v>
      </c>
      <c r="G4622" s="1" t="s">
        <v>123</v>
      </c>
      <c r="H4622" s="1" t="s">
        <v>124</v>
      </c>
      <c r="I4622" s="1" t="s">
        <v>125</v>
      </c>
      <c r="J4622" s="1" t="s">
        <v>14582</v>
      </c>
      <c r="K4622" s="1" t="s">
        <v>14583</v>
      </c>
      <c r="L4622">
        <f>ROUNDUP(IF(B4622&gt;$D$4,0,($D$4-B4622+1)/365),0)</f>
        <v>0</v>
      </c>
      <c r="M4622">
        <f>ROUNDUP(IF(B4622&gt;$D$5,0,($D$5-B4622+1)/365),0)</f>
        <v>0</v>
      </c>
      <c r="N4622" s="28">
        <f>IF(OR(L4622=1,M4622=1),IF(B4622+364&lt;=$D$5,(B4622+364-$D$4+1)/365,IF(B4622&gt;$D$4,($D$5-B4622+1)/365,$D$6/365)),0)</f>
        <v>0</v>
      </c>
      <c r="O4622" s="28">
        <f>'Data &amp; Parameter'!$E$16*'Data &amp; Parameter'!$E$17*('Data &amp; Parameter'!$E$18+'Data &amp; Parameter'!$E$19)*'Data &amp; Parameter'!$E$20*'Data &amp; Parameter'!$E$37*N4622</f>
        <v>0</v>
      </c>
      <c r="P4622">
        <f>ROUNDUP(IF(D4622&gt;$D$4,0,($D$4-D4622+1)/365),0)</f>
        <v>0</v>
      </c>
      <c r="Q4622">
        <f>ROUNDUP(IF(D4622&gt;$D$5,0,($D$5-D4622+1)/365),0)</f>
        <v>0</v>
      </c>
      <c r="R4622" s="28">
        <f>IF(OR(P4622=1,Q4622=1),IF(D4622+364&lt;=$D$5,(D4622+364-$D$4+1)/365,IF(D4622&gt;$D$4,($D$5-D4622+1)/365,$D$6/365)),0)</f>
        <v>0</v>
      </c>
      <c r="S4622" s="28">
        <f>'Data &amp; Parameter'!$E$16*'Data &amp; Parameter'!$E$17*('Data &amp; Parameter'!$E$18+'Data &amp; Parameter'!$E$19)*'Data &amp; Parameter'!$E$20*'Data &amp; Parameter'!$E$37*R4622</f>
        <v>0</v>
      </c>
      <c r="T4622" s="28">
        <f t="shared" si="72"/>
        <v>0</v>
      </c>
    </row>
    <row r="4623" spans="1:20" ht="15.75" customHeight="1" x14ac:dyDescent="0.35">
      <c r="A4623">
        <v>4616</v>
      </c>
      <c r="B4623" s="76">
        <v>44259.4215162037</v>
      </c>
      <c r="C4623" s="1" t="s">
        <v>14614</v>
      </c>
      <c r="D4623" s="76">
        <v>44259.421979166669</v>
      </c>
      <c r="E4623" s="1" t="s">
        <v>14615</v>
      </c>
      <c r="F4623" s="1" t="s">
        <v>14616</v>
      </c>
      <c r="G4623" s="1" t="s">
        <v>123</v>
      </c>
      <c r="H4623" s="1" t="s">
        <v>124</v>
      </c>
      <c r="I4623" s="1" t="s">
        <v>125</v>
      </c>
      <c r="J4623" s="1" t="s">
        <v>14353</v>
      </c>
      <c r="K4623" s="1" t="s">
        <v>14353</v>
      </c>
      <c r="L4623">
        <f>ROUNDUP(IF(B4623&gt;$D$4,0,($D$4-B4623+1)/365),0)</f>
        <v>0</v>
      </c>
      <c r="M4623">
        <f>ROUNDUP(IF(B4623&gt;$D$5,0,($D$5-B4623+1)/365),0)</f>
        <v>0</v>
      </c>
      <c r="N4623" s="28">
        <f>IF(OR(L4623=1,M4623=1),IF(B4623+364&lt;=$D$5,(B4623+364-$D$4+1)/365,IF(B4623&gt;$D$4,($D$5-B4623+1)/365,$D$6/365)),0)</f>
        <v>0</v>
      </c>
      <c r="O4623" s="28">
        <f>'Data &amp; Parameter'!$E$16*'Data &amp; Parameter'!$E$17*('Data &amp; Parameter'!$E$18+'Data &amp; Parameter'!$E$19)*'Data &amp; Parameter'!$E$20*'Data &amp; Parameter'!$E$37*N4623</f>
        <v>0</v>
      </c>
      <c r="P4623">
        <f>ROUNDUP(IF(D4623&gt;$D$4,0,($D$4-D4623+1)/365),0)</f>
        <v>0</v>
      </c>
      <c r="Q4623">
        <f>ROUNDUP(IF(D4623&gt;$D$5,0,($D$5-D4623+1)/365),0)</f>
        <v>0</v>
      </c>
      <c r="R4623" s="28">
        <f>IF(OR(P4623=1,Q4623=1),IF(D4623+364&lt;=$D$5,(D4623+364-$D$4+1)/365,IF(D4623&gt;$D$4,($D$5-D4623+1)/365,$D$6/365)),0)</f>
        <v>0</v>
      </c>
      <c r="S4623" s="28">
        <f>'Data &amp; Parameter'!$E$16*'Data &amp; Parameter'!$E$17*('Data &amp; Parameter'!$E$18+'Data &amp; Parameter'!$E$19)*'Data &amp; Parameter'!$E$20*'Data &amp; Parameter'!$E$37*R4623</f>
        <v>0</v>
      </c>
      <c r="T4623" s="28">
        <f t="shared" si="72"/>
        <v>0</v>
      </c>
    </row>
    <row r="4624" spans="1:20" ht="15.75" customHeight="1" x14ac:dyDescent="0.35">
      <c r="A4624">
        <v>4617</v>
      </c>
      <c r="B4624" s="76">
        <v>44259.422650462962</v>
      </c>
      <c r="C4624" s="1" t="s">
        <v>14617</v>
      </c>
      <c r="D4624" s="76">
        <v>44259.423067129625</v>
      </c>
      <c r="E4624" s="1" t="s">
        <v>14618</v>
      </c>
      <c r="F4624" s="1" t="s">
        <v>14619</v>
      </c>
      <c r="G4624" s="1" t="s">
        <v>123</v>
      </c>
      <c r="H4624" s="1" t="s">
        <v>124</v>
      </c>
      <c r="I4624" s="1" t="s">
        <v>125</v>
      </c>
      <c r="J4624" s="1" t="s">
        <v>14582</v>
      </c>
      <c r="K4624" s="1" t="s">
        <v>14583</v>
      </c>
      <c r="L4624">
        <f>ROUNDUP(IF(B4624&gt;$D$4,0,($D$4-B4624+1)/365),0)</f>
        <v>0</v>
      </c>
      <c r="M4624">
        <f>ROUNDUP(IF(B4624&gt;$D$5,0,($D$5-B4624+1)/365),0)</f>
        <v>0</v>
      </c>
      <c r="N4624" s="28">
        <f>IF(OR(L4624=1,M4624=1),IF(B4624+364&lt;=$D$5,(B4624+364-$D$4+1)/365,IF(B4624&gt;$D$4,($D$5-B4624+1)/365,$D$6/365)),0)</f>
        <v>0</v>
      </c>
      <c r="O4624" s="28">
        <f>'Data &amp; Parameter'!$E$16*'Data &amp; Parameter'!$E$17*('Data &amp; Parameter'!$E$18+'Data &amp; Parameter'!$E$19)*'Data &amp; Parameter'!$E$20*'Data &amp; Parameter'!$E$37*N4624</f>
        <v>0</v>
      </c>
      <c r="P4624">
        <f>ROUNDUP(IF(D4624&gt;$D$4,0,($D$4-D4624+1)/365),0)</f>
        <v>0</v>
      </c>
      <c r="Q4624">
        <f>ROUNDUP(IF(D4624&gt;$D$5,0,($D$5-D4624+1)/365),0)</f>
        <v>0</v>
      </c>
      <c r="R4624" s="28">
        <f>IF(OR(P4624=1,Q4624=1),IF(D4624+364&lt;=$D$5,(D4624+364-$D$4+1)/365,IF(D4624&gt;$D$4,($D$5-D4624+1)/365,$D$6/365)),0)</f>
        <v>0</v>
      </c>
      <c r="S4624" s="28">
        <f>'Data &amp; Parameter'!$E$16*'Data &amp; Parameter'!$E$17*('Data &amp; Parameter'!$E$18+'Data &amp; Parameter'!$E$19)*'Data &amp; Parameter'!$E$20*'Data &amp; Parameter'!$E$37*R4624</f>
        <v>0</v>
      </c>
      <c r="T4624" s="28">
        <f t="shared" si="72"/>
        <v>0</v>
      </c>
    </row>
    <row r="4625" spans="1:20" ht="15.75" customHeight="1" x14ac:dyDescent="0.35">
      <c r="A4625">
        <v>4618</v>
      </c>
      <c r="B4625" s="76">
        <v>44259.424120370371</v>
      </c>
      <c r="C4625" s="1" t="s">
        <v>14620</v>
      </c>
      <c r="D4625" s="76">
        <v>44259.424664351856</v>
      </c>
      <c r="E4625" s="1" t="s">
        <v>14621</v>
      </c>
      <c r="F4625" s="1" t="s">
        <v>14622</v>
      </c>
      <c r="G4625" s="1" t="s">
        <v>123</v>
      </c>
      <c r="H4625" s="1" t="s">
        <v>124</v>
      </c>
      <c r="I4625" s="1" t="s">
        <v>125</v>
      </c>
      <c r="J4625" s="1" t="s">
        <v>14353</v>
      </c>
      <c r="K4625" s="1" t="s">
        <v>14364</v>
      </c>
      <c r="L4625">
        <f>ROUNDUP(IF(B4625&gt;$D$4,0,($D$4-B4625+1)/365),0)</f>
        <v>0</v>
      </c>
      <c r="M4625">
        <f>ROUNDUP(IF(B4625&gt;$D$5,0,($D$5-B4625+1)/365),0)</f>
        <v>0</v>
      </c>
      <c r="N4625" s="28">
        <f>IF(OR(L4625=1,M4625=1),IF(B4625+364&lt;=$D$5,(B4625+364-$D$4+1)/365,IF(B4625&gt;$D$4,($D$5-B4625+1)/365,$D$6/365)),0)</f>
        <v>0</v>
      </c>
      <c r="O4625" s="28">
        <f>'Data &amp; Parameter'!$E$16*'Data &amp; Parameter'!$E$17*('Data &amp; Parameter'!$E$18+'Data &amp; Parameter'!$E$19)*'Data &amp; Parameter'!$E$20*'Data &amp; Parameter'!$E$37*N4625</f>
        <v>0</v>
      </c>
      <c r="P4625">
        <f>ROUNDUP(IF(D4625&gt;$D$4,0,($D$4-D4625+1)/365),0)</f>
        <v>0</v>
      </c>
      <c r="Q4625">
        <f>ROUNDUP(IF(D4625&gt;$D$5,0,($D$5-D4625+1)/365),0)</f>
        <v>0</v>
      </c>
      <c r="R4625" s="28">
        <f>IF(OR(P4625=1,Q4625=1),IF(D4625+364&lt;=$D$5,(D4625+364-$D$4+1)/365,IF(D4625&gt;$D$4,($D$5-D4625+1)/365,$D$6/365)),0)</f>
        <v>0</v>
      </c>
      <c r="S4625" s="28">
        <f>'Data &amp; Parameter'!$E$16*'Data &amp; Parameter'!$E$17*('Data &amp; Parameter'!$E$18+'Data &amp; Parameter'!$E$19)*'Data &amp; Parameter'!$E$20*'Data &amp; Parameter'!$E$37*R4625</f>
        <v>0</v>
      </c>
      <c r="T4625" s="28">
        <f t="shared" si="72"/>
        <v>0</v>
      </c>
    </row>
    <row r="4626" spans="1:20" ht="15.75" customHeight="1" x14ac:dyDescent="0.35">
      <c r="A4626">
        <v>4619</v>
      </c>
      <c r="B4626" s="76">
        <v>44259.425347222219</v>
      </c>
      <c r="C4626" s="1" t="s">
        <v>14623</v>
      </c>
      <c r="D4626" s="76">
        <v>44259.426006944443</v>
      </c>
      <c r="E4626" s="1" t="s">
        <v>14624</v>
      </c>
      <c r="F4626" s="1" t="s">
        <v>14625</v>
      </c>
      <c r="G4626" s="1" t="s">
        <v>123</v>
      </c>
      <c r="H4626" s="1" t="s">
        <v>124</v>
      </c>
      <c r="I4626" s="1" t="s">
        <v>125</v>
      </c>
      <c r="J4626" s="1" t="s">
        <v>14582</v>
      </c>
      <c r="K4626" s="1" t="s">
        <v>14583</v>
      </c>
      <c r="L4626">
        <f>ROUNDUP(IF(B4626&gt;$D$4,0,($D$4-B4626+1)/365),0)</f>
        <v>0</v>
      </c>
      <c r="M4626">
        <f>ROUNDUP(IF(B4626&gt;$D$5,0,($D$5-B4626+1)/365),0)</f>
        <v>0</v>
      </c>
      <c r="N4626" s="28">
        <f>IF(OR(L4626=1,M4626=1),IF(B4626+364&lt;=$D$5,(B4626+364-$D$4+1)/365,IF(B4626&gt;$D$4,($D$5-B4626+1)/365,$D$6/365)),0)</f>
        <v>0</v>
      </c>
      <c r="O4626" s="28">
        <f>'Data &amp; Parameter'!$E$16*'Data &amp; Parameter'!$E$17*('Data &amp; Parameter'!$E$18+'Data &amp; Parameter'!$E$19)*'Data &amp; Parameter'!$E$20*'Data &amp; Parameter'!$E$37*N4626</f>
        <v>0</v>
      </c>
      <c r="P4626">
        <f>ROUNDUP(IF(D4626&gt;$D$4,0,($D$4-D4626+1)/365),0)</f>
        <v>0</v>
      </c>
      <c r="Q4626">
        <f>ROUNDUP(IF(D4626&gt;$D$5,0,($D$5-D4626+1)/365),0)</f>
        <v>0</v>
      </c>
      <c r="R4626" s="28">
        <f>IF(OR(P4626=1,Q4626=1),IF(D4626+364&lt;=$D$5,(D4626+364-$D$4+1)/365,IF(D4626&gt;$D$4,($D$5-D4626+1)/365,$D$6/365)),0)</f>
        <v>0</v>
      </c>
      <c r="S4626" s="28">
        <f>'Data &amp; Parameter'!$E$16*'Data &amp; Parameter'!$E$17*('Data &amp; Parameter'!$E$18+'Data &amp; Parameter'!$E$19)*'Data &amp; Parameter'!$E$20*'Data &amp; Parameter'!$E$37*R4626</f>
        <v>0</v>
      </c>
      <c r="T4626" s="28">
        <f t="shared" si="72"/>
        <v>0</v>
      </c>
    </row>
    <row r="4627" spans="1:20" ht="15.75" customHeight="1" x14ac:dyDescent="0.35">
      <c r="A4627">
        <v>4620</v>
      </c>
      <c r="B4627" s="76">
        <v>44259.428043981483</v>
      </c>
      <c r="C4627" s="1" t="s">
        <v>14626</v>
      </c>
      <c r="D4627" s="76">
        <v>44259.42868055556</v>
      </c>
      <c r="E4627" s="1" t="s">
        <v>14627</v>
      </c>
      <c r="F4627" s="1" t="s">
        <v>14628</v>
      </c>
      <c r="G4627" s="1" t="s">
        <v>123</v>
      </c>
      <c r="H4627" s="1" t="s">
        <v>124</v>
      </c>
      <c r="I4627" s="1" t="s">
        <v>125</v>
      </c>
      <c r="J4627" s="1" t="s">
        <v>14582</v>
      </c>
      <c r="K4627" s="1" t="s">
        <v>14583</v>
      </c>
      <c r="L4627">
        <f>ROUNDUP(IF(B4627&gt;$D$4,0,($D$4-B4627+1)/365),0)</f>
        <v>0</v>
      </c>
      <c r="M4627">
        <f>ROUNDUP(IF(B4627&gt;$D$5,0,($D$5-B4627+1)/365),0)</f>
        <v>0</v>
      </c>
      <c r="N4627" s="28">
        <f>IF(OR(L4627=1,M4627=1),IF(B4627+364&lt;=$D$5,(B4627+364-$D$4+1)/365,IF(B4627&gt;$D$4,($D$5-B4627+1)/365,$D$6/365)),0)</f>
        <v>0</v>
      </c>
      <c r="O4627" s="28">
        <f>'Data &amp; Parameter'!$E$16*'Data &amp; Parameter'!$E$17*('Data &amp; Parameter'!$E$18+'Data &amp; Parameter'!$E$19)*'Data &amp; Parameter'!$E$20*'Data &amp; Parameter'!$E$37*N4627</f>
        <v>0</v>
      </c>
      <c r="P4627">
        <f>ROUNDUP(IF(D4627&gt;$D$4,0,($D$4-D4627+1)/365),0)</f>
        <v>0</v>
      </c>
      <c r="Q4627">
        <f>ROUNDUP(IF(D4627&gt;$D$5,0,($D$5-D4627+1)/365),0)</f>
        <v>0</v>
      </c>
      <c r="R4627" s="28">
        <f>IF(OR(P4627=1,Q4627=1),IF(D4627+364&lt;=$D$5,(D4627+364-$D$4+1)/365,IF(D4627&gt;$D$4,($D$5-D4627+1)/365,$D$6/365)),0)</f>
        <v>0</v>
      </c>
      <c r="S4627" s="28">
        <f>'Data &amp; Parameter'!$E$16*'Data &amp; Parameter'!$E$17*('Data &amp; Parameter'!$E$18+'Data &amp; Parameter'!$E$19)*'Data &amp; Parameter'!$E$20*'Data &amp; Parameter'!$E$37*R4627</f>
        <v>0</v>
      </c>
      <c r="T4627" s="28">
        <f t="shared" si="72"/>
        <v>0</v>
      </c>
    </row>
    <row r="4628" spans="1:20" ht="15.75" customHeight="1" x14ac:dyDescent="0.35">
      <c r="A4628">
        <v>4621</v>
      </c>
      <c r="B4628" s="76">
        <v>44259.428310185191</v>
      </c>
      <c r="C4628" s="1" t="s">
        <v>14629</v>
      </c>
      <c r="D4628" s="76">
        <v>44259.429201388892</v>
      </c>
      <c r="E4628" s="1" t="s">
        <v>14630</v>
      </c>
      <c r="F4628" s="1" t="s">
        <v>14631</v>
      </c>
      <c r="G4628" s="1" t="s">
        <v>123</v>
      </c>
      <c r="H4628" s="1" t="s">
        <v>124</v>
      </c>
      <c r="I4628" s="1" t="s">
        <v>125</v>
      </c>
      <c r="J4628" s="1" t="s">
        <v>14353</v>
      </c>
      <c r="K4628" s="1" t="s">
        <v>14364</v>
      </c>
      <c r="L4628">
        <f>ROUNDUP(IF(B4628&gt;$D$4,0,($D$4-B4628+1)/365),0)</f>
        <v>0</v>
      </c>
      <c r="M4628">
        <f>ROUNDUP(IF(B4628&gt;$D$5,0,($D$5-B4628+1)/365),0)</f>
        <v>0</v>
      </c>
      <c r="N4628" s="28">
        <f>IF(OR(L4628=1,M4628=1),IF(B4628+364&lt;=$D$5,(B4628+364-$D$4+1)/365,IF(B4628&gt;$D$4,($D$5-B4628+1)/365,$D$6/365)),0)</f>
        <v>0</v>
      </c>
      <c r="O4628" s="28">
        <f>'Data &amp; Parameter'!$E$16*'Data &amp; Parameter'!$E$17*('Data &amp; Parameter'!$E$18+'Data &amp; Parameter'!$E$19)*'Data &amp; Parameter'!$E$20*'Data &amp; Parameter'!$E$37*N4628</f>
        <v>0</v>
      </c>
      <c r="P4628">
        <f>ROUNDUP(IF(D4628&gt;$D$4,0,($D$4-D4628+1)/365),0)</f>
        <v>0</v>
      </c>
      <c r="Q4628">
        <f>ROUNDUP(IF(D4628&gt;$D$5,0,($D$5-D4628+1)/365),0)</f>
        <v>0</v>
      </c>
      <c r="R4628" s="28">
        <f>IF(OR(P4628=1,Q4628=1),IF(D4628+364&lt;=$D$5,(D4628+364-$D$4+1)/365,IF(D4628&gt;$D$4,($D$5-D4628+1)/365,$D$6/365)),0)</f>
        <v>0</v>
      </c>
      <c r="S4628" s="28">
        <f>'Data &amp; Parameter'!$E$16*'Data &amp; Parameter'!$E$17*('Data &amp; Parameter'!$E$18+'Data &amp; Parameter'!$E$19)*'Data &amp; Parameter'!$E$20*'Data &amp; Parameter'!$E$37*R4628</f>
        <v>0</v>
      </c>
      <c r="T4628" s="28">
        <f t="shared" si="72"/>
        <v>0</v>
      </c>
    </row>
    <row r="4629" spans="1:20" ht="15.75" customHeight="1" x14ac:dyDescent="0.35">
      <c r="A4629">
        <v>4622</v>
      </c>
      <c r="B4629" s="76">
        <v>44259.431076388893</v>
      </c>
      <c r="C4629" s="1" t="s">
        <v>14632</v>
      </c>
      <c r="D4629" s="76">
        <v>44259.431747685187</v>
      </c>
      <c r="E4629" s="1" t="s">
        <v>14633</v>
      </c>
      <c r="F4629" s="1" t="s">
        <v>14634</v>
      </c>
      <c r="G4629" s="1" t="s">
        <v>123</v>
      </c>
      <c r="H4629" s="1" t="s">
        <v>124</v>
      </c>
      <c r="I4629" s="1" t="s">
        <v>125</v>
      </c>
      <c r="J4629" s="1" t="s">
        <v>14353</v>
      </c>
      <c r="K4629" s="1" t="s">
        <v>14353</v>
      </c>
      <c r="L4629">
        <f>ROUNDUP(IF(B4629&gt;$D$4,0,($D$4-B4629+1)/365),0)</f>
        <v>0</v>
      </c>
      <c r="M4629">
        <f>ROUNDUP(IF(B4629&gt;$D$5,0,($D$5-B4629+1)/365),0)</f>
        <v>0</v>
      </c>
      <c r="N4629" s="28">
        <f>IF(OR(L4629=1,M4629=1),IF(B4629+364&lt;=$D$5,(B4629+364-$D$4+1)/365,IF(B4629&gt;$D$4,($D$5-B4629+1)/365,$D$6/365)),0)</f>
        <v>0</v>
      </c>
      <c r="O4629" s="28">
        <f>'Data &amp; Parameter'!$E$16*'Data &amp; Parameter'!$E$17*('Data &amp; Parameter'!$E$18+'Data &amp; Parameter'!$E$19)*'Data &amp; Parameter'!$E$20*'Data &amp; Parameter'!$E$37*N4629</f>
        <v>0</v>
      </c>
      <c r="P4629">
        <f>ROUNDUP(IF(D4629&gt;$D$4,0,($D$4-D4629+1)/365),0)</f>
        <v>0</v>
      </c>
      <c r="Q4629">
        <f>ROUNDUP(IF(D4629&gt;$D$5,0,($D$5-D4629+1)/365),0)</f>
        <v>0</v>
      </c>
      <c r="R4629" s="28">
        <f>IF(OR(P4629=1,Q4629=1),IF(D4629+364&lt;=$D$5,(D4629+364-$D$4+1)/365,IF(D4629&gt;$D$4,($D$5-D4629+1)/365,$D$6/365)),0)</f>
        <v>0</v>
      </c>
      <c r="S4629" s="28">
        <f>'Data &amp; Parameter'!$E$16*'Data &amp; Parameter'!$E$17*('Data &amp; Parameter'!$E$18+'Data &amp; Parameter'!$E$19)*'Data &amp; Parameter'!$E$20*'Data &amp; Parameter'!$E$37*R4629</f>
        <v>0</v>
      </c>
      <c r="T4629" s="28">
        <f t="shared" si="72"/>
        <v>0</v>
      </c>
    </row>
    <row r="4630" spans="1:20" ht="15.75" customHeight="1" x14ac:dyDescent="0.35">
      <c r="A4630">
        <v>4623</v>
      </c>
      <c r="B4630" s="76">
        <v>44259.433807870373</v>
      </c>
      <c r="C4630" s="1" t="s">
        <v>14635</v>
      </c>
      <c r="D4630" s="76">
        <v>44259.434618055559</v>
      </c>
      <c r="E4630" s="1" t="s">
        <v>14636</v>
      </c>
      <c r="F4630" s="1" t="s">
        <v>14637</v>
      </c>
      <c r="G4630" s="1" t="s">
        <v>123</v>
      </c>
      <c r="H4630" s="1" t="s">
        <v>124</v>
      </c>
      <c r="I4630" s="1" t="s">
        <v>125</v>
      </c>
      <c r="J4630" s="1" t="s">
        <v>14582</v>
      </c>
      <c r="K4630" s="1" t="s">
        <v>14638</v>
      </c>
      <c r="L4630">
        <f>ROUNDUP(IF(B4630&gt;$D$4,0,($D$4-B4630+1)/365),0)</f>
        <v>0</v>
      </c>
      <c r="M4630">
        <f>ROUNDUP(IF(B4630&gt;$D$5,0,($D$5-B4630+1)/365),0)</f>
        <v>0</v>
      </c>
      <c r="N4630" s="28">
        <f>IF(OR(L4630=1,M4630=1),IF(B4630+364&lt;=$D$5,(B4630+364-$D$4+1)/365,IF(B4630&gt;$D$4,($D$5-B4630+1)/365,$D$6/365)),0)</f>
        <v>0</v>
      </c>
      <c r="O4630" s="28">
        <f>'Data &amp; Parameter'!$E$16*'Data &amp; Parameter'!$E$17*('Data &amp; Parameter'!$E$18+'Data &amp; Parameter'!$E$19)*'Data &amp; Parameter'!$E$20*'Data &amp; Parameter'!$E$37*N4630</f>
        <v>0</v>
      </c>
      <c r="P4630">
        <f>ROUNDUP(IF(D4630&gt;$D$4,0,($D$4-D4630+1)/365),0)</f>
        <v>0</v>
      </c>
      <c r="Q4630">
        <f>ROUNDUP(IF(D4630&gt;$D$5,0,($D$5-D4630+1)/365),0)</f>
        <v>0</v>
      </c>
      <c r="R4630" s="28">
        <f>IF(OR(P4630=1,Q4630=1),IF(D4630+364&lt;=$D$5,(D4630+364-$D$4+1)/365,IF(D4630&gt;$D$4,($D$5-D4630+1)/365,$D$6/365)),0)</f>
        <v>0</v>
      </c>
      <c r="S4630" s="28">
        <f>'Data &amp; Parameter'!$E$16*'Data &amp; Parameter'!$E$17*('Data &amp; Parameter'!$E$18+'Data &amp; Parameter'!$E$19)*'Data &amp; Parameter'!$E$20*'Data &amp; Parameter'!$E$37*R4630</f>
        <v>0</v>
      </c>
      <c r="T4630" s="28">
        <f t="shared" si="72"/>
        <v>0</v>
      </c>
    </row>
    <row r="4631" spans="1:20" ht="15.75" customHeight="1" x14ac:dyDescent="0.35">
      <c r="A4631">
        <v>4624</v>
      </c>
      <c r="B4631" s="76">
        <v>44259.434444444443</v>
      </c>
      <c r="C4631" s="1" t="s">
        <v>14639</v>
      </c>
      <c r="D4631" s="76">
        <v>44259.435381944444</v>
      </c>
      <c r="E4631" s="1" t="s">
        <v>14640</v>
      </c>
      <c r="F4631" s="1" t="s">
        <v>14641</v>
      </c>
      <c r="G4631" s="1" t="s">
        <v>123</v>
      </c>
      <c r="H4631" s="1" t="s">
        <v>124</v>
      </c>
      <c r="I4631" s="1" t="s">
        <v>125</v>
      </c>
      <c r="J4631" s="1" t="s">
        <v>14353</v>
      </c>
      <c r="K4631" s="1" t="s">
        <v>14353</v>
      </c>
      <c r="L4631">
        <f>ROUNDUP(IF(B4631&gt;$D$4,0,($D$4-B4631+1)/365),0)</f>
        <v>0</v>
      </c>
      <c r="M4631">
        <f>ROUNDUP(IF(B4631&gt;$D$5,0,($D$5-B4631+1)/365),0)</f>
        <v>0</v>
      </c>
      <c r="N4631" s="28">
        <f>IF(OR(L4631=1,M4631=1),IF(B4631+364&lt;=$D$5,(B4631+364-$D$4+1)/365,IF(B4631&gt;$D$4,($D$5-B4631+1)/365,$D$6/365)),0)</f>
        <v>0</v>
      </c>
      <c r="O4631" s="28">
        <f>'Data &amp; Parameter'!$E$16*'Data &amp; Parameter'!$E$17*('Data &amp; Parameter'!$E$18+'Data &amp; Parameter'!$E$19)*'Data &amp; Parameter'!$E$20*'Data &amp; Parameter'!$E$37*N4631</f>
        <v>0</v>
      </c>
      <c r="P4631">
        <f>ROUNDUP(IF(D4631&gt;$D$4,0,($D$4-D4631+1)/365),0)</f>
        <v>0</v>
      </c>
      <c r="Q4631">
        <f>ROUNDUP(IF(D4631&gt;$D$5,0,($D$5-D4631+1)/365),0)</f>
        <v>0</v>
      </c>
      <c r="R4631" s="28">
        <f>IF(OR(P4631=1,Q4631=1),IF(D4631+364&lt;=$D$5,(D4631+364-$D$4+1)/365,IF(D4631&gt;$D$4,($D$5-D4631+1)/365,$D$6/365)),0)</f>
        <v>0</v>
      </c>
      <c r="S4631" s="28">
        <f>'Data &amp; Parameter'!$E$16*'Data &amp; Parameter'!$E$17*('Data &amp; Parameter'!$E$18+'Data &amp; Parameter'!$E$19)*'Data &amp; Parameter'!$E$20*'Data &amp; Parameter'!$E$37*R4631</f>
        <v>0</v>
      </c>
      <c r="T4631" s="28">
        <f t="shared" si="72"/>
        <v>0</v>
      </c>
    </row>
    <row r="4632" spans="1:20" ht="15.75" customHeight="1" x14ac:dyDescent="0.35">
      <c r="A4632">
        <v>4625</v>
      </c>
      <c r="B4632" s="76">
        <v>44259.438043981485</v>
      </c>
      <c r="C4632" s="1" t="s">
        <v>14642</v>
      </c>
      <c r="D4632" s="76">
        <v>44259.438634259262</v>
      </c>
      <c r="E4632" s="1" t="s">
        <v>14643</v>
      </c>
      <c r="F4632" s="1" t="s">
        <v>14644</v>
      </c>
      <c r="G4632" s="1" t="s">
        <v>123</v>
      </c>
      <c r="H4632" s="1" t="s">
        <v>124</v>
      </c>
      <c r="I4632" s="1" t="s">
        <v>125</v>
      </c>
      <c r="J4632" s="1" t="s">
        <v>14353</v>
      </c>
      <c r="K4632" s="1" t="s">
        <v>14353</v>
      </c>
      <c r="L4632">
        <f>ROUNDUP(IF(B4632&gt;$D$4,0,($D$4-B4632+1)/365),0)</f>
        <v>0</v>
      </c>
      <c r="M4632">
        <f>ROUNDUP(IF(B4632&gt;$D$5,0,($D$5-B4632+1)/365),0)</f>
        <v>0</v>
      </c>
      <c r="N4632" s="28">
        <f>IF(OR(L4632=1,M4632=1),IF(B4632+364&lt;=$D$5,(B4632+364-$D$4+1)/365,IF(B4632&gt;$D$4,($D$5-B4632+1)/365,$D$6/365)),0)</f>
        <v>0</v>
      </c>
      <c r="O4632" s="28">
        <f>'Data &amp; Parameter'!$E$16*'Data &amp; Parameter'!$E$17*('Data &amp; Parameter'!$E$18+'Data &amp; Parameter'!$E$19)*'Data &amp; Parameter'!$E$20*'Data &amp; Parameter'!$E$37*N4632</f>
        <v>0</v>
      </c>
      <c r="P4632">
        <f>ROUNDUP(IF(D4632&gt;$D$4,0,($D$4-D4632+1)/365),0)</f>
        <v>0</v>
      </c>
      <c r="Q4632">
        <f>ROUNDUP(IF(D4632&gt;$D$5,0,($D$5-D4632+1)/365),0)</f>
        <v>0</v>
      </c>
      <c r="R4632" s="28">
        <f>IF(OR(P4632=1,Q4632=1),IF(D4632+364&lt;=$D$5,(D4632+364-$D$4+1)/365,IF(D4632&gt;$D$4,($D$5-D4632+1)/365,$D$6/365)),0)</f>
        <v>0</v>
      </c>
      <c r="S4632" s="28">
        <f>'Data &amp; Parameter'!$E$16*'Data &amp; Parameter'!$E$17*('Data &amp; Parameter'!$E$18+'Data &amp; Parameter'!$E$19)*'Data &amp; Parameter'!$E$20*'Data &amp; Parameter'!$E$37*R4632</f>
        <v>0</v>
      </c>
      <c r="T4632" s="28">
        <f t="shared" si="72"/>
        <v>0</v>
      </c>
    </row>
    <row r="4633" spans="1:20" ht="15.75" customHeight="1" x14ac:dyDescent="0.35">
      <c r="A4633">
        <v>4626</v>
      </c>
      <c r="B4633" s="76">
        <v>44259.441076388888</v>
      </c>
      <c r="C4633" s="1" t="s">
        <v>14645</v>
      </c>
      <c r="D4633" s="76">
        <v>44259.443067129629</v>
      </c>
      <c r="E4633" s="1" t="s">
        <v>14646</v>
      </c>
      <c r="F4633" s="1" t="s">
        <v>14647</v>
      </c>
      <c r="G4633" s="1" t="s">
        <v>123</v>
      </c>
      <c r="H4633" s="1" t="s">
        <v>124</v>
      </c>
      <c r="I4633" s="1" t="s">
        <v>125</v>
      </c>
      <c r="J4633" s="1" t="s">
        <v>14582</v>
      </c>
      <c r="K4633" s="1" t="s">
        <v>14583</v>
      </c>
      <c r="L4633">
        <f>ROUNDUP(IF(B4633&gt;$D$4,0,($D$4-B4633+1)/365),0)</f>
        <v>0</v>
      </c>
      <c r="M4633">
        <f>ROUNDUP(IF(B4633&gt;$D$5,0,($D$5-B4633+1)/365),0)</f>
        <v>0</v>
      </c>
      <c r="N4633" s="28">
        <f>IF(OR(L4633=1,M4633=1),IF(B4633+364&lt;=$D$5,(B4633+364-$D$4+1)/365,IF(B4633&gt;$D$4,($D$5-B4633+1)/365,$D$6/365)),0)</f>
        <v>0</v>
      </c>
      <c r="O4633" s="28">
        <f>'Data &amp; Parameter'!$E$16*'Data &amp; Parameter'!$E$17*('Data &amp; Parameter'!$E$18+'Data &amp; Parameter'!$E$19)*'Data &amp; Parameter'!$E$20*'Data &amp; Parameter'!$E$37*N4633</f>
        <v>0</v>
      </c>
      <c r="P4633">
        <f>ROUNDUP(IF(D4633&gt;$D$4,0,($D$4-D4633+1)/365),0)</f>
        <v>0</v>
      </c>
      <c r="Q4633">
        <f>ROUNDUP(IF(D4633&gt;$D$5,0,($D$5-D4633+1)/365),0)</f>
        <v>0</v>
      </c>
      <c r="R4633" s="28">
        <f>IF(OR(P4633=1,Q4633=1),IF(D4633+364&lt;=$D$5,(D4633+364-$D$4+1)/365,IF(D4633&gt;$D$4,($D$5-D4633+1)/365,$D$6/365)),0)</f>
        <v>0</v>
      </c>
      <c r="S4633" s="28">
        <f>'Data &amp; Parameter'!$E$16*'Data &amp; Parameter'!$E$17*('Data &amp; Parameter'!$E$18+'Data &amp; Parameter'!$E$19)*'Data &amp; Parameter'!$E$20*'Data &amp; Parameter'!$E$37*R4633</f>
        <v>0</v>
      </c>
      <c r="T4633" s="28">
        <f t="shared" si="72"/>
        <v>0</v>
      </c>
    </row>
    <row r="4634" spans="1:20" ht="15.75" customHeight="1" x14ac:dyDescent="0.35">
      <c r="A4634">
        <v>4627</v>
      </c>
      <c r="B4634" s="76">
        <v>44259.441770833335</v>
      </c>
      <c r="C4634" s="1" t="s">
        <v>14648</v>
      </c>
      <c r="D4634" s="76">
        <v>44259.44331018519</v>
      </c>
      <c r="E4634" s="1" t="s">
        <v>14649</v>
      </c>
      <c r="F4634" s="1" t="s">
        <v>14650</v>
      </c>
      <c r="G4634" s="1" t="s">
        <v>123</v>
      </c>
      <c r="H4634" s="1" t="s">
        <v>124</v>
      </c>
      <c r="I4634" s="1" t="s">
        <v>125</v>
      </c>
      <c r="J4634" s="1" t="s">
        <v>14353</v>
      </c>
      <c r="K4634" s="1" t="s">
        <v>14353</v>
      </c>
      <c r="L4634">
        <f>ROUNDUP(IF(B4634&gt;$D$4,0,($D$4-B4634+1)/365),0)</f>
        <v>0</v>
      </c>
      <c r="M4634">
        <f>ROUNDUP(IF(B4634&gt;$D$5,0,($D$5-B4634+1)/365),0)</f>
        <v>0</v>
      </c>
      <c r="N4634" s="28">
        <f>IF(OR(L4634=1,M4634=1),IF(B4634+364&lt;=$D$5,(B4634+364-$D$4+1)/365,IF(B4634&gt;$D$4,($D$5-B4634+1)/365,$D$6/365)),0)</f>
        <v>0</v>
      </c>
      <c r="O4634" s="28">
        <f>'Data &amp; Parameter'!$E$16*'Data &amp; Parameter'!$E$17*('Data &amp; Parameter'!$E$18+'Data &amp; Parameter'!$E$19)*'Data &amp; Parameter'!$E$20*'Data &amp; Parameter'!$E$37*N4634</f>
        <v>0</v>
      </c>
      <c r="P4634">
        <f>ROUNDUP(IF(D4634&gt;$D$4,0,($D$4-D4634+1)/365),0)</f>
        <v>0</v>
      </c>
      <c r="Q4634">
        <f>ROUNDUP(IF(D4634&gt;$D$5,0,($D$5-D4634+1)/365),0)</f>
        <v>0</v>
      </c>
      <c r="R4634" s="28">
        <f>IF(OR(P4634=1,Q4634=1),IF(D4634+364&lt;=$D$5,(D4634+364-$D$4+1)/365,IF(D4634&gt;$D$4,($D$5-D4634+1)/365,$D$6/365)),0)</f>
        <v>0</v>
      </c>
      <c r="S4634" s="28">
        <f>'Data &amp; Parameter'!$E$16*'Data &amp; Parameter'!$E$17*('Data &amp; Parameter'!$E$18+'Data &amp; Parameter'!$E$19)*'Data &amp; Parameter'!$E$20*'Data &amp; Parameter'!$E$37*R4634</f>
        <v>0</v>
      </c>
      <c r="T4634" s="28">
        <f t="shared" si="72"/>
        <v>0</v>
      </c>
    </row>
    <row r="4635" spans="1:20" ht="15.75" customHeight="1" x14ac:dyDescent="0.35">
      <c r="A4635">
        <v>4628</v>
      </c>
      <c r="B4635" s="76">
        <v>44259.446250000001</v>
      </c>
      <c r="C4635" s="1" t="s">
        <v>14651</v>
      </c>
      <c r="D4635" s="76">
        <v>44259.446932870371</v>
      </c>
      <c r="E4635" s="1" t="s">
        <v>14652</v>
      </c>
      <c r="F4635" s="1" t="s">
        <v>14653</v>
      </c>
      <c r="G4635" s="1" t="s">
        <v>123</v>
      </c>
      <c r="H4635" s="1" t="s">
        <v>124</v>
      </c>
      <c r="I4635" s="1" t="s">
        <v>125</v>
      </c>
      <c r="J4635" s="1" t="s">
        <v>14582</v>
      </c>
      <c r="K4635" s="1" t="s">
        <v>14654</v>
      </c>
      <c r="L4635">
        <f>ROUNDUP(IF(B4635&gt;$D$4,0,($D$4-B4635+1)/365),0)</f>
        <v>0</v>
      </c>
      <c r="M4635">
        <f>ROUNDUP(IF(B4635&gt;$D$5,0,($D$5-B4635+1)/365),0)</f>
        <v>0</v>
      </c>
      <c r="N4635" s="28">
        <f>IF(OR(L4635=1,M4635=1),IF(B4635+364&lt;=$D$5,(B4635+364-$D$4+1)/365,IF(B4635&gt;$D$4,($D$5-B4635+1)/365,$D$6/365)),0)</f>
        <v>0</v>
      </c>
      <c r="O4635" s="28">
        <f>'Data &amp; Parameter'!$E$16*'Data &amp; Parameter'!$E$17*('Data &amp; Parameter'!$E$18+'Data &amp; Parameter'!$E$19)*'Data &amp; Parameter'!$E$20*'Data &amp; Parameter'!$E$37*N4635</f>
        <v>0</v>
      </c>
      <c r="P4635">
        <f>ROUNDUP(IF(D4635&gt;$D$4,0,($D$4-D4635+1)/365),0)</f>
        <v>0</v>
      </c>
      <c r="Q4635">
        <f>ROUNDUP(IF(D4635&gt;$D$5,0,($D$5-D4635+1)/365),0)</f>
        <v>0</v>
      </c>
      <c r="R4635" s="28">
        <f>IF(OR(P4635=1,Q4635=1),IF(D4635+364&lt;=$D$5,(D4635+364-$D$4+1)/365,IF(D4635&gt;$D$4,($D$5-D4635+1)/365,$D$6/365)),0)</f>
        <v>0</v>
      </c>
      <c r="S4635" s="28">
        <f>'Data &amp; Parameter'!$E$16*'Data &amp; Parameter'!$E$17*('Data &amp; Parameter'!$E$18+'Data &amp; Parameter'!$E$19)*'Data &amp; Parameter'!$E$20*'Data &amp; Parameter'!$E$37*R4635</f>
        <v>0</v>
      </c>
      <c r="T4635" s="28">
        <f t="shared" si="72"/>
        <v>0</v>
      </c>
    </row>
    <row r="4636" spans="1:20" ht="15.75" customHeight="1" x14ac:dyDescent="0.35">
      <c r="A4636">
        <v>4629</v>
      </c>
      <c r="B4636" s="76">
        <v>44259.449722222227</v>
      </c>
      <c r="C4636" s="1" t="s">
        <v>14655</v>
      </c>
      <c r="D4636" s="76">
        <v>44259.450590277775</v>
      </c>
      <c r="E4636" s="1" t="s">
        <v>14656</v>
      </c>
      <c r="F4636" s="1" t="s">
        <v>14657</v>
      </c>
      <c r="G4636" s="1" t="s">
        <v>123</v>
      </c>
      <c r="H4636" s="1" t="s">
        <v>124</v>
      </c>
      <c r="I4636" s="1" t="s">
        <v>125</v>
      </c>
      <c r="J4636" s="1" t="s">
        <v>14582</v>
      </c>
      <c r="K4636" s="1" t="s">
        <v>14583</v>
      </c>
      <c r="L4636">
        <f>ROUNDUP(IF(B4636&gt;$D$4,0,($D$4-B4636+1)/365),0)</f>
        <v>0</v>
      </c>
      <c r="M4636">
        <f>ROUNDUP(IF(B4636&gt;$D$5,0,($D$5-B4636+1)/365),0)</f>
        <v>0</v>
      </c>
      <c r="N4636" s="28">
        <f>IF(OR(L4636=1,M4636=1),IF(B4636+364&lt;=$D$5,(B4636+364-$D$4+1)/365,IF(B4636&gt;$D$4,($D$5-B4636+1)/365,$D$6/365)),0)</f>
        <v>0</v>
      </c>
      <c r="O4636" s="28">
        <f>'Data &amp; Parameter'!$E$16*'Data &amp; Parameter'!$E$17*('Data &amp; Parameter'!$E$18+'Data &amp; Parameter'!$E$19)*'Data &amp; Parameter'!$E$20*'Data &amp; Parameter'!$E$37*N4636</f>
        <v>0</v>
      </c>
      <c r="P4636">
        <f>ROUNDUP(IF(D4636&gt;$D$4,0,($D$4-D4636+1)/365),0)</f>
        <v>0</v>
      </c>
      <c r="Q4636">
        <f>ROUNDUP(IF(D4636&gt;$D$5,0,($D$5-D4636+1)/365),0)</f>
        <v>0</v>
      </c>
      <c r="R4636" s="28">
        <f>IF(OR(P4636=1,Q4636=1),IF(D4636+364&lt;=$D$5,(D4636+364-$D$4+1)/365,IF(D4636&gt;$D$4,($D$5-D4636+1)/365,$D$6/365)),0)</f>
        <v>0</v>
      </c>
      <c r="S4636" s="28">
        <f>'Data &amp; Parameter'!$E$16*'Data &amp; Parameter'!$E$17*('Data &amp; Parameter'!$E$18+'Data &amp; Parameter'!$E$19)*'Data &amp; Parameter'!$E$20*'Data &amp; Parameter'!$E$37*R4636</f>
        <v>0</v>
      </c>
      <c r="T4636" s="28">
        <f t="shared" si="72"/>
        <v>0</v>
      </c>
    </row>
    <row r="4637" spans="1:20" ht="15.75" customHeight="1" x14ac:dyDescent="0.35">
      <c r="A4637">
        <v>4630</v>
      </c>
      <c r="B4637" s="76">
        <v>44259.452743055561</v>
      </c>
      <c r="C4637" s="1" t="s">
        <v>14658</v>
      </c>
      <c r="D4637" s="76">
        <v>44259.453287037039</v>
      </c>
      <c r="E4637" s="1" t="s">
        <v>14659</v>
      </c>
      <c r="F4637" s="1" t="s">
        <v>14660</v>
      </c>
      <c r="G4637" s="1" t="s">
        <v>123</v>
      </c>
      <c r="H4637" s="1" t="s">
        <v>124</v>
      </c>
      <c r="I4637" s="1" t="s">
        <v>125</v>
      </c>
      <c r="J4637" s="1" t="s">
        <v>14582</v>
      </c>
      <c r="K4637" s="1" t="s">
        <v>14583</v>
      </c>
      <c r="L4637">
        <f>ROUNDUP(IF(B4637&gt;$D$4,0,($D$4-B4637+1)/365),0)</f>
        <v>0</v>
      </c>
      <c r="M4637">
        <f>ROUNDUP(IF(B4637&gt;$D$5,0,($D$5-B4637+1)/365),0)</f>
        <v>0</v>
      </c>
      <c r="N4637" s="28">
        <f>IF(OR(L4637=1,M4637=1),IF(B4637+364&lt;=$D$5,(B4637+364-$D$4+1)/365,IF(B4637&gt;$D$4,($D$5-B4637+1)/365,$D$6/365)),0)</f>
        <v>0</v>
      </c>
      <c r="O4637" s="28">
        <f>'Data &amp; Parameter'!$E$16*'Data &amp; Parameter'!$E$17*('Data &amp; Parameter'!$E$18+'Data &amp; Parameter'!$E$19)*'Data &amp; Parameter'!$E$20*'Data &amp; Parameter'!$E$37*N4637</f>
        <v>0</v>
      </c>
      <c r="P4637">
        <f>ROUNDUP(IF(D4637&gt;$D$4,0,($D$4-D4637+1)/365),0)</f>
        <v>0</v>
      </c>
      <c r="Q4637">
        <f>ROUNDUP(IF(D4637&gt;$D$5,0,($D$5-D4637+1)/365),0)</f>
        <v>0</v>
      </c>
      <c r="R4637" s="28">
        <f>IF(OR(P4637=1,Q4637=1),IF(D4637+364&lt;=$D$5,(D4637+364-$D$4+1)/365,IF(D4637&gt;$D$4,($D$5-D4637+1)/365,$D$6/365)),0)</f>
        <v>0</v>
      </c>
      <c r="S4637" s="28">
        <f>'Data &amp; Parameter'!$E$16*'Data &amp; Parameter'!$E$17*('Data &amp; Parameter'!$E$18+'Data &amp; Parameter'!$E$19)*'Data &amp; Parameter'!$E$20*'Data &amp; Parameter'!$E$37*R4637</f>
        <v>0</v>
      </c>
      <c r="T4637" s="28">
        <f t="shared" si="72"/>
        <v>0</v>
      </c>
    </row>
    <row r="4638" spans="1:20" ht="15.75" customHeight="1" x14ac:dyDescent="0.35">
      <c r="A4638">
        <v>4631</v>
      </c>
      <c r="B4638" s="76">
        <v>44259.456099537041</v>
      </c>
      <c r="C4638" s="1" t="s">
        <v>14661</v>
      </c>
      <c r="D4638" s="76">
        <v>44259.457060185188</v>
      </c>
      <c r="E4638" s="1" t="s">
        <v>14662</v>
      </c>
      <c r="F4638" s="1" t="s">
        <v>14663</v>
      </c>
      <c r="G4638" s="1" t="s">
        <v>123</v>
      </c>
      <c r="H4638" s="1" t="s">
        <v>124</v>
      </c>
      <c r="I4638" s="1" t="s">
        <v>125</v>
      </c>
      <c r="J4638" s="1" t="s">
        <v>14582</v>
      </c>
      <c r="K4638" s="1" t="s">
        <v>14583</v>
      </c>
      <c r="L4638">
        <f>ROUNDUP(IF(B4638&gt;$D$4,0,($D$4-B4638+1)/365),0)</f>
        <v>0</v>
      </c>
      <c r="M4638">
        <f>ROUNDUP(IF(B4638&gt;$D$5,0,($D$5-B4638+1)/365),0)</f>
        <v>0</v>
      </c>
      <c r="N4638" s="28">
        <f>IF(OR(L4638=1,M4638=1),IF(B4638+364&lt;=$D$5,(B4638+364-$D$4+1)/365,IF(B4638&gt;$D$4,($D$5-B4638+1)/365,$D$6/365)),0)</f>
        <v>0</v>
      </c>
      <c r="O4638" s="28">
        <f>'Data &amp; Parameter'!$E$16*'Data &amp; Parameter'!$E$17*('Data &amp; Parameter'!$E$18+'Data &amp; Parameter'!$E$19)*'Data &amp; Parameter'!$E$20*'Data &amp; Parameter'!$E$37*N4638</f>
        <v>0</v>
      </c>
      <c r="P4638">
        <f>ROUNDUP(IF(D4638&gt;$D$4,0,($D$4-D4638+1)/365),0)</f>
        <v>0</v>
      </c>
      <c r="Q4638">
        <f>ROUNDUP(IF(D4638&gt;$D$5,0,($D$5-D4638+1)/365),0)</f>
        <v>0</v>
      </c>
      <c r="R4638" s="28">
        <f>IF(OR(P4638=1,Q4638=1),IF(D4638+364&lt;=$D$5,(D4638+364-$D$4+1)/365,IF(D4638&gt;$D$4,($D$5-D4638+1)/365,$D$6/365)),0)</f>
        <v>0</v>
      </c>
      <c r="S4638" s="28">
        <f>'Data &amp; Parameter'!$E$16*'Data &amp; Parameter'!$E$17*('Data &amp; Parameter'!$E$18+'Data &amp; Parameter'!$E$19)*'Data &amp; Parameter'!$E$20*'Data &amp; Parameter'!$E$37*R4638</f>
        <v>0</v>
      </c>
      <c r="T4638" s="28">
        <f t="shared" si="72"/>
        <v>0</v>
      </c>
    </row>
    <row r="4639" spans="1:20" ht="15.75" customHeight="1" x14ac:dyDescent="0.35">
      <c r="A4639">
        <v>4632</v>
      </c>
      <c r="B4639" s="76">
        <v>44259.459050925929</v>
      </c>
      <c r="C4639" s="1" t="s">
        <v>14664</v>
      </c>
      <c r="D4639" s="76">
        <v>44259.459710648152</v>
      </c>
      <c r="E4639" s="1" t="s">
        <v>14665</v>
      </c>
      <c r="F4639" s="1" t="s">
        <v>14666</v>
      </c>
      <c r="G4639" s="1" t="s">
        <v>123</v>
      </c>
      <c r="H4639" s="1" t="s">
        <v>124</v>
      </c>
      <c r="I4639" s="1" t="s">
        <v>125</v>
      </c>
      <c r="J4639" s="1" t="s">
        <v>14582</v>
      </c>
      <c r="K4639" s="1" t="s">
        <v>14583</v>
      </c>
      <c r="L4639">
        <f>ROUNDUP(IF(B4639&gt;$D$4,0,($D$4-B4639+1)/365),0)</f>
        <v>0</v>
      </c>
      <c r="M4639">
        <f>ROUNDUP(IF(B4639&gt;$D$5,0,($D$5-B4639+1)/365),0)</f>
        <v>0</v>
      </c>
      <c r="N4639" s="28">
        <f>IF(OR(L4639=1,M4639=1),IF(B4639+364&lt;=$D$5,(B4639+364-$D$4+1)/365,IF(B4639&gt;$D$4,($D$5-B4639+1)/365,$D$6/365)),0)</f>
        <v>0</v>
      </c>
      <c r="O4639" s="28">
        <f>'Data &amp; Parameter'!$E$16*'Data &amp; Parameter'!$E$17*('Data &amp; Parameter'!$E$18+'Data &amp; Parameter'!$E$19)*'Data &amp; Parameter'!$E$20*'Data &amp; Parameter'!$E$37*N4639</f>
        <v>0</v>
      </c>
      <c r="P4639">
        <f>ROUNDUP(IF(D4639&gt;$D$4,0,($D$4-D4639+1)/365),0)</f>
        <v>0</v>
      </c>
      <c r="Q4639">
        <f>ROUNDUP(IF(D4639&gt;$D$5,0,($D$5-D4639+1)/365),0)</f>
        <v>0</v>
      </c>
      <c r="R4639" s="28">
        <f>IF(OR(P4639=1,Q4639=1),IF(D4639+364&lt;=$D$5,(D4639+364-$D$4+1)/365,IF(D4639&gt;$D$4,($D$5-D4639+1)/365,$D$6/365)),0)</f>
        <v>0</v>
      </c>
      <c r="S4639" s="28">
        <f>'Data &amp; Parameter'!$E$16*'Data &amp; Parameter'!$E$17*('Data &amp; Parameter'!$E$18+'Data &amp; Parameter'!$E$19)*'Data &amp; Parameter'!$E$20*'Data &amp; Parameter'!$E$37*R4639</f>
        <v>0</v>
      </c>
      <c r="T4639" s="28">
        <f t="shared" si="72"/>
        <v>0</v>
      </c>
    </row>
    <row r="4640" spans="1:20" ht="15.75" customHeight="1" x14ac:dyDescent="0.35">
      <c r="A4640">
        <v>4633</v>
      </c>
      <c r="B4640" s="76">
        <v>44259.463495370372</v>
      </c>
      <c r="C4640" s="1" t="s">
        <v>14667</v>
      </c>
      <c r="D4640" s="76">
        <v>44259.464120370365</v>
      </c>
      <c r="E4640" s="1" t="s">
        <v>14668</v>
      </c>
      <c r="F4640" s="1" t="s">
        <v>14669</v>
      </c>
      <c r="G4640" s="1" t="s">
        <v>123</v>
      </c>
      <c r="H4640" s="1" t="s">
        <v>124</v>
      </c>
      <c r="I4640" s="1" t="s">
        <v>125</v>
      </c>
      <c r="J4640" s="1" t="s">
        <v>14582</v>
      </c>
      <c r="K4640" s="1" t="s">
        <v>14583</v>
      </c>
      <c r="L4640">
        <f>ROUNDUP(IF(B4640&gt;$D$4,0,($D$4-B4640+1)/365),0)</f>
        <v>0</v>
      </c>
      <c r="M4640">
        <f>ROUNDUP(IF(B4640&gt;$D$5,0,($D$5-B4640+1)/365),0)</f>
        <v>0</v>
      </c>
      <c r="N4640" s="28">
        <f>IF(OR(L4640=1,M4640=1),IF(B4640+364&lt;=$D$5,(B4640+364-$D$4+1)/365,IF(B4640&gt;$D$4,($D$5-B4640+1)/365,$D$6/365)),0)</f>
        <v>0</v>
      </c>
      <c r="O4640" s="28">
        <f>'Data &amp; Parameter'!$E$16*'Data &amp; Parameter'!$E$17*('Data &amp; Parameter'!$E$18+'Data &amp; Parameter'!$E$19)*'Data &amp; Parameter'!$E$20*'Data &amp; Parameter'!$E$37*N4640</f>
        <v>0</v>
      </c>
      <c r="P4640">
        <f>ROUNDUP(IF(D4640&gt;$D$4,0,($D$4-D4640+1)/365),0)</f>
        <v>0</v>
      </c>
      <c r="Q4640">
        <f>ROUNDUP(IF(D4640&gt;$D$5,0,($D$5-D4640+1)/365),0)</f>
        <v>0</v>
      </c>
      <c r="R4640" s="28">
        <f>IF(OR(P4640=1,Q4640=1),IF(D4640+364&lt;=$D$5,(D4640+364-$D$4+1)/365,IF(D4640&gt;$D$4,($D$5-D4640+1)/365,$D$6/365)),0)</f>
        <v>0</v>
      </c>
      <c r="S4640" s="28">
        <f>'Data &amp; Parameter'!$E$16*'Data &amp; Parameter'!$E$17*('Data &amp; Parameter'!$E$18+'Data &amp; Parameter'!$E$19)*'Data &amp; Parameter'!$E$20*'Data &amp; Parameter'!$E$37*R4640</f>
        <v>0</v>
      </c>
      <c r="T4640" s="28">
        <f t="shared" si="72"/>
        <v>0</v>
      </c>
    </row>
    <row r="4641" spans="1:20" ht="15.75" customHeight="1" x14ac:dyDescent="0.35">
      <c r="A4641">
        <v>4634</v>
      </c>
      <c r="B4641" s="76">
        <v>44259.465266203704</v>
      </c>
      <c r="C4641" s="1" t="s">
        <v>14670</v>
      </c>
      <c r="D4641" s="76">
        <v>44259.466574074075</v>
      </c>
      <c r="E4641" s="1" t="s">
        <v>14671</v>
      </c>
      <c r="F4641" s="1" t="s">
        <v>14672</v>
      </c>
      <c r="G4641" s="1" t="s">
        <v>123</v>
      </c>
      <c r="H4641" s="1" t="s">
        <v>124</v>
      </c>
      <c r="I4641" s="1" t="s">
        <v>125</v>
      </c>
      <c r="J4641" s="1" t="s">
        <v>11945</v>
      </c>
      <c r="K4641" s="1" t="s">
        <v>11945</v>
      </c>
      <c r="L4641">
        <f>ROUNDUP(IF(B4641&gt;$D$4,0,($D$4-B4641+1)/365),0)</f>
        <v>0</v>
      </c>
      <c r="M4641">
        <f>ROUNDUP(IF(B4641&gt;$D$5,0,($D$5-B4641+1)/365),0)</f>
        <v>0</v>
      </c>
      <c r="N4641" s="28">
        <f>IF(OR(L4641=1,M4641=1),IF(B4641+364&lt;=$D$5,(B4641+364-$D$4+1)/365,IF(B4641&gt;$D$4,($D$5-B4641+1)/365,$D$6/365)),0)</f>
        <v>0</v>
      </c>
      <c r="O4641" s="28">
        <f>'Data &amp; Parameter'!$E$16*'Data &amp; Parameter'!$E$17*('Data &amp; Parameter'!$E$18+'Data &amp; Parameter'!$E$19)*'Data &amp; Parameter'!$E$20*'Data &amp; Parameter'!$E$37*N4641</f>
        <v>0</v>
      </c>
      <c r="P4641">
        <f>ROUNDUP(IF(D4641&gt;$D$4,0,($D$4-D4641+1)/365),0)</f>
        <v>0</v>
      </c>
      <c r="Q4641">
        <f>ROUNDUP(IF(D4641&gt;$D$5,0,($D$5-D4641+1)/365),0)</f>
        <v>0</v>
      </c>
      <c r="R4641" s="28">
        <f>IF(OR(P4641=1,Q4641=1),IF(D4641+364&lt;=$D$5,(D4641+364-$D$4+1)/365,IF(D4641&gt;$D$4,($D$5-D4641+1)/365,$D$6/365)),0)</f>
        <v>0</v>
      </c>
      <c r="S4641" s="28">
        <f>'Data &amp; Parameter'!$E$16*'Data &amp; Parameter'!$E$17*('Data &amp; Parameter'!$E$18+'Data &amp; Parameter'!$E$19)*'Data &amp; Parameter'!$E$20*'Data &amp; Parameter'!$E$37*R4641</f>
        <v>0</v>
      </c>
      <c r="T4641" s="28">
        <f t="shared" si="72"/>
        <v>0</v>
      </c>
    </row>
    <row r="4642" spans="1:20" ht="15.75" customHeight="1" x14ac:dyDescent="0.35">
      <c r="A4642">
        <v>4635</v>
      </c>
      <c r="B4642" s="76">
        <v>44259.467280092591</v>
      </c>
      <c r="C4642" s="1" t="s">
        <v>14673</v>
      </c>
      <c r="D4642" s="76">
        <v>44259.46775462963</v>
      </c>
      <c r="E4642" s="1" t="s">
        <v>14674</v>
      </c>
      <c r="F4642" s="1" t="s">
        <v>14675</v>
      </c>
      <c r="G4642" s="1" t="s">
        <v>123</v>
      </c>
      <c r="H4642" s="1" t="s">
        <v>124</v>
      </c>
      <c r="I4642" s="1" t="s">
        <v>125</v>
      </c>
      <c r="J4642" s="1" t="s">
        <v>14582</v>
      </c>
      <c r="K4642" s="1" t="s">
        <v>14583</v>
      </c>
      <c r="L4642">
        <f>ROUNDUP(IF(B4642&gt;$D$4,0,($D$4-B4642+1)/365),0)</f>
        <v>0</v>
      </c>
      <c r="M4642">
        <f>ROUNDUP(IF(B4642&gt;$D$5,0,($D$5-B4642+1)/365),0)</f>
        <v>0</v>
      </c>
      <c r="N4642" s="28">
        <f>IF(OR(L4642=1,M4642=1),IF(B4642+364&lt;=$D$5,(B4642+364-$D$4+1)/365,IF(B4642&gt;$D$4,($D$5-B4642+1)/365,$D$6/365)),0)</f>
        <v>0</v>
      </c>
      <c r="O4642" s="28">
        <f>'Data &amp; Parameter'!$E$16*'Data &amp; Parameter'!$E$17*('Data &amp; Parameter'!$E$18+'Data &amp; Parameter'!$E$19)*'Data &amp; Parameter'!$E$20*'Data &amp; Parameter'!$E$37*N4642</f>
        <v>0</v>
      </c>
      <c r="P4642">
        <f>ROUNDUP(IF(D4642&gt;$D$4,0,($D$4-D4642+1)/365),0)</f>
        <v>0</v>
      </c>
      <c r="Q4642">
        <f>ROUNDUP(IF(D4642&gt;$D$5,0,($D$5-D4642+1)/365),0)</f>
        <v>0</v>
      </c>
      <c r="R4642" s="28">
        <f>IF(OR(P4642=1,Q4642=1),IF(D4642+364&lt;=$D$5,(D4642+364-$D$4+1)/365,IF(D4642&gt;$D$4,($D$5-D4642+1)/365,$D$6/365)),0)</f>
        <v>0</v>
      </c>
      <c r="S4642" s="28">
        <f>'Data &amp; Parameter'!$E$16*'Data &amp; Parameter'!$E$17*('Data &amp; Parameter'!$E$18+'Data &amp; Parameter'!$E$19)*'Data &amp; Parameter'!$E$20*'Data &amp; Parameter'!$E$37*R4642</f>
        <v>0</v>
      </c>
      <c r="T4642" s="28">
        <f t="shared" si="72"/>
        <v>0</v>
      </c>
    </row>
    <row r="4643" spans="1:20" ht="15.75" customHeight="1" x14ac:dyDescent="0.35">
      <c r="A4643">
        <v>4636</v>
      </c>
      <c r="B4643" s="76">
        <v>44259.469849537039</v>
      </c>
      <c r="C4643" s="1" t="s">
        <v>14676</v>
      </c>
      <c r="D4643" s="76">
        <v>44259.470335648148</v>
      </c>
      <c r="E4643" s="1" t="s">
        <v>14677</v>
      </c>
      <c r="F4643" s="1" t="s">
        <v>14678</v>
      </c>
      <c r="G4643" s="1" t="s">
        <v>123</v>
      </c>
      <c r="H4643" s="1" t="s">
        <v>124</v>
      </c>
      <c r="I4643" s="1" t="s">
        <v>125</v>
      </c>
      <c r="J4643" s="1" t="s">
        <v>14582</v>
      </c>
      <c r="K4643" s="1" t="s">
        <v>14679</v>
      </c>
      <c r="L4643">
        <f>ROUNDUP(IF(B4643&gt;$D$4,0,($D$4-B4643+1)/365),0)</f>
        <v>0</v>
      </c>
      <c r="M4643">
        <f>ROUNDUP(IF(B4643&gt;$D$5,0,($D$5-B4643+1)/365),0)</f>
        <v>0</v>
      </c>
      <c r="N4643" s="28">
        <f>IF(OR(L4643=1,M4643=1),IF(B4643+364&lt;=$D$5,(B4643+364-$D$4+1)/365,IF(B4643&gt;$D$4,($D$5-B4643+1)/365,$D$6/365)),0)</f>
        <v>0</v>
      </c>
      <c r="O4643" s="28">
        <f>'Data &amp; Parameter'!$E$16*'Data &amp; Parameter'!$E$17*('Data &amp; Parameter'!$E$18+'Data &amp; Parameter'!$E$19)*'Data &amp; Parameter'!$E$20*'Data &amp; Parameter'!$E$37*N4643</f>
        <v>0</v>
      </c>
      <c r="P4643">
        <f>ROUNDUP(IF(D4643&gt;$D$4,0,($D$4-D4643+1)/365),0)</f>
        <v>0</v>
      </c>
      <c r="Q4643">
        <f>ROUNDUP(IF(D4643&gt;$D$5,0,($D$5-D4643+1)/365),0)</f>
        <v>0</v>
      </c>
      <c r="R4643" s="28">
        <f>IF(OR(P4643=1,Q4643=1),IF(D4643+364&lt;=$D$5,(D4643+364-$D$4+1)/365,IF(D4643&gt;$D$4,($D$5-D4643+1)/365,$D$6/365)),0)</f>
        <v>0</v>
      </c>
      <c r="S4643" s="28">
        <f>'Data &amp; Parameter'!$E$16*'Data &amp; Parameter'!$E$17*('Data &amp; Parameter'!$E$18+'Data &amp; Parameter'!$E$19)*'Data &amp; Parameter'!$E$20*'Data &amp; Parameter'!$E$37*R4643</f>
        <v>0</v>
      </c>
      <c r="T4643" s="28">
        <f t="shared" si="72"/>
        <v>0</v>
      </c>
    </row>
    <row r="4644" spans="1:20" ht="15.75" customHeight="1" x14ac:dyDescent="0.35">
      <c r="A4644">
        <v>4637</v>
      </c>
      <c r="B4644" s="76">
        <v>44259.471655092595</v>
      </c>
      <c r="C4644" s="1" t="s">
        <v>14680</v>
      </c>
      <c r="D4644" s="76">
        <v>44259.472303240742</v>
      </c>
      <c r="E4644" s="1" t="s">
        <v>14681</v>
      </c>
      <c r="F4644" s="1" t="s">
        <v>14682</v>
      </c>
      <c r="G4644" s="1" t="s">
        <v>123</v>
      </c>
      <c r="H4644" s="1" t="s">
        <v>124</v>
      </c>
      <c r="I4644" s="1" t="s">
        <v>125</v>
      </c>
      <c r="J4644" s="1" t="s">
        <v>11945</v>
      </c>
      <c r="K4644" s="1" t="s">
        <v>14683</v>
      </c>
      <c r="L4644">
        <f>ROUNDUP(IF(B4644&gt;$D$4,0,($D$4-B4644+1)/365),0)</f>
        <v>0</v>
      </c>
      <c r="M4644">
        <f>ROUNDUP(IF(B4644&gt;$D$5,0,($D$5-B4644+1)/365),0)</f>
        <v>0</v>
      </c>
      <c r="N4644" s="28">
        <f>IF(OR(L4644=1,M4644=1),IF(B4644+364&lt;=$D$5,(B4644+364-$D$4+1)/365,IF(B4644&gt;$D$4,($D$5-B4644+1)/365,$D$6/365)),0)</f>
        <v>0</v>
      </c>
      <c r="O4644" s="28">
        <f>'Data &amp; Parameter'!$E$16*'Data &amp; Parameter'!$E$17*('Data &amp; Parameter'!$E$18+'Data &amp; Parameter'!$E$19)*'Data &amp; Parameter'!$E$20*'Data &amp; Parameter'!$E$37*N4644</f>
        <v>0</v>
      </c>
      <c r="P4644">
        <f>ROUNDUP(IF(D4644&gt;$D$4,0,($D$4-D4644+1)/365),0)</f>
        <v>0</v>
      </c>
      <c r="Q4644">
        <f>ROUNDUP(IF(D4644&gt;$D$5,0,($D$5-D4644+1)/365),0)</f>
        <v>0</v>
      </c>
      <c r="R4644" s="28">
        <f>IF(OR(P4644=1,Q4644=1),IF(D4644+364&lt;=$D$5,(D4644+364-$D$4+1)/365,IF(D4644&gt;$D$4,($D$5-D4644+1)/365,$D$6/365)),0)</f>
        <v>0</v>
      </c>
      <c r="S4644" s="28">
        <f>'Data &amp; Parameter'!$E$16*'Data &amp; Parameter'!$E$17*('Data &amp; Parameter'!$E$18+'Data &amp; Parameter'!$E$19)*'Data &amp; Parameter'!$E$20*'Data &amp; Parameter'!$E$37*R4644</f>
        <v>0</v>
      </c>
      <c r="T4644" s="28">
        <f t="shared" si="72"/>
        <v>0</v>
      </c>
    </row>
    <row r="4645" spans="1:20" ht="15.75" customHeight="1" x14ac:dyDescent="0.35">
      <c r="A4645">
        <v>4638</v>
      </c>
      <c r="B4645" s="76">
        <v>44259.472800925927</v>
      </c>
      <c r="C4645" s="1" t="s">
        <v>14684</v>
      </c>
      <c r="D4645" s="76">
        <v>44259.473252314812</v>
      </c>
      <c r="E4645" s="1" t="s">
        <v>14685</v>
      </c>
      <c r="F4645" s="1" t="s">
        <v>14686</v>
      </c>
      <c r="G4645" s="1" t="s">
        <v>123</v>
      </c>
      <c r="H4645" s="1" t="s">
        <v>124</v>
      </c>
      <c r="I4645" s="1" t="s">
        <v>125</v>
      </c>
      <c r="J4645" s="1" t="s">
        <v>14582</v>
      </c>
      <c r="K4645" s="1" t="s">
        <v>14583</v>
      </c>
      <c r="L4645">
        <f>ROUNDUP(IF(B4645&gt;$D$4,0,($D$4-B4645+1)/365),0)</f>
        <v>0</v>
      </c>
      <c r="M4645">
        <f>ROUNDUP(IF(B4645&gt;$D$5,0,($D$5-B4645+1)/365),0)</f>
        <v>0</v>
      </c>
      <c r="N4645" s="28">
        <f>IF(OR(L4645=1,M4645=1),IF(B4645+364&lt;=$D$5,(B4645+364-$D$4+1)/365,IF(B4645&gt;$D$4,($D$5-B4645+1)/365,$D$6/365)),0)</f>
        <v>0</v>
      </c>
      <c r="O4645" s="28">
        <f>'Data &amp; Parameter'!$E$16*'Data &amp; Parameter'!$E$17*('Data &amp; Parameter'!$E$18+'Data &amp; Parameter'!$E$19)*'Data &amp; Parameter'!$E$20*'Data &amp; Parameter'!$E$37*N4645</f>
        <v>0</v>
      </c>
      <c r="P4645">
        <f>ROUNDUP(IF(D4645&gt;$D$4,0,($D$4-D4645+1)/365),0)</f>
        <v>0</v>
      </c>
      <c r="Q4645">
        <f>ROUNDUP(IF(D4645&gt;$D$5,0,($D$5-D4645+1)/365),0)</f>
        <v>0</v>
      </c>
      <c r="R4645" s="28">
        <f>IF(OR(P4645=1,Q4645=1),IF(D4645+364&lt;=$D$5,(D4645+364-$D$4+1)/365,IF(D4645&gt;$D$4,($D$5-D4645+1)/365,$D$6/365)),0)</f>
        <v>0</v>
      </c>
      <c r="S4645" s="28">
        <f>'Data &amp; Parameter'!$E$16*'Data &amp; Parameter'!$E$17*('Data &amp; Parameter'!$E$18+'Data &amp; Parameter'!$E$19)*'Data &amp; Parameter'!$E$20*'Data &amp; Parameter'!$E$37*R4645</f>
        <v>0</v>
      </c>
      <c r="T4645" s="28">
        <f t="shared" si="72"/>
        <v>0</v>
      </c>
    </row>
    <row r="4646" spans="1:20" ht="15.75" customHeight="1" x14ac:dyDescent="0.35">
      <c r="A4646">
        <v>4639</v>
      </c>
      <c r="B4646" s="76">
        <v>44259.47483796296</v>
      </c>
      <c r="C4646" s="1" t="s">
        <v>14687</v>
      </c>
      <c r="D4646" s="76">
        <v>44259.475717592592</v>
      </c>
      <c r="E4646" s="1" t="s">
        <v>14688</v>
      </c>
      <c r="F4646" s="1" t="s">
        <v>14689</v>
      </c>
      <c r="G4646" s="1" t="s">
        <v>123</v>
      </c>
      <c r="H4646" s="1" t="s">
        <v>124</v>
      </c>
      <c r="I4646" s="1" t="s">
        <v>125</v>
      </c>
      <c r="J4646" s="1" t="s">
        <v>11945</v>
      </c>
      <c r="K4646" s="1" t="s">
        <v>11945</v>
      </c>
      <c r="L4646">
        <f>ROUNDUP(IF(B4646&gt;$D$4,0,($D$4-B4646+1)/365),0)</f>
        <v>0</v>
      </c>
      <c r="M4646">
        <f>ROUNDUP(IF(B4646&gt;$D$5,0,($D$5-B4646+1)/365),0)</f>
        <v>0</v>
      </c>
      <c r="N4646" s="28">
        <f>IF(OR(L4646=1,M4646=1),IF(B4646+364&lt;=$D$5,(B4646+364-$D$4+1)/365,IF(B4646&gt;$D$4,($D$5-B4646+1)/365,$D$6/365)),0)</f>
        <v>0</v>
      </c>
      <c r="O4646" s="28">
        <f>'Data &amp; Parameter'!$E$16*'Data &amp; Parameter'!$E$17*('Data &amp; Parameter'!$E$18+'Data &amp; Parameter'!$E$19)*'Data &amp; Parameter'!$E$20*'Data &amp; Parameter'!$E$37*N4646</f>
        <v>0</v>
      </c>
      <c r="P4646">
        <f>ROUNDUP(IF(D4646&gt;$D$4,0,($D$4-D4646+1)/365),0)</f>
        <v>0</v>
      </c>
      <c r="Q4646">
        <f>ROUNDUP(IF(D4646&gt;$D$5,0,($D$5-D4646+1)/365),0)</f>
        <v>0</v>
      </c>
      <c r="R4646" s="28">
        <f>IF(OR(P4646=1,Q4646=1),IF(D4646+364&lt;=$D$5,(D4646+364-$D$4+1)/365,IF(D4646&gt;$D$4,($D$5-D4646+1)/365,$D$6/365)),0)</f>
        <v>0</v>
      </c>
      <c r="S4646" s="28">
        <f>'Data &amp; Parameter'!$E$16*'Data &amp; Parameter'!$E$17*('Data &amp; Parameter'!$E$18+'Data &amp; Parameter'!$E$19)*'Data &amp; Parameter'!$E$20*'Data &amp; Parameter'!$E$37*R4646</f>
        <v>0</v>
      </c>
      <c r="T4646" s="28">
        <f t="shared" si="72"/>
        <v>0</v>
      </c>
    </row>
    <row r="4647" spans="1:20" ht="15.75" customHeight="1" x14ac:dyDescent="0.35">
      <c r="A4647">
        <v>4640</v>
      </c>
      <c r="B4647" s="76">
        <v>44259.475428240738</v>
      </c>
      <c r="C4647" s="1" t="s">
        <v>14690</v>
      </c>
      <c r="D4647" s="76">
        <v>44259.475914351853</v>
      </c>
      <c r="E4647" s="1" t="s">
        <v>14691</v>
      </c>
      <c r="F4647" s="1" t="s">
        <v>14692</v>
      </c>
      <c r="G4647" s="1" t="s">
        <v>123</v>
      </c>
      <c r="H4647" s="1" t="s">
        <v>124</v>
      </c>
      <c r="I4647" s="1" t="s">
        <v>125</v>
      </c>
      <c r="J4647" s="1" t="s">
        <v>14582</v>
      </c>
      <c r="K4647" s="1" t="s">
        <v>14583</v>
      </c>
      <c r="L4647">
        <f>ROUNDUP(IF(B4647&gt;$D$4,0,($D$4-B4647+1)/365),0)</f>
        <v>0</v>
      </c>
      <c r="M4647">
        <f>ROUNDUP(IF(B4647&gt;$D$5,0,($D$5-B4647+1)/365),0)</f>
        <v>0</v>
      </c>
      <c r="N4647" s="28">
        <f>IF(OR(L4647=1,M4647=1),IF(B4647+364&lt;=$D$5,(B4647+364-$D$4+1)/365,IF(B4647&gt;$D$4,($D$5-B4647+1)/365,$D$6/365)),0)</f>
        <v>0</v>
      </c>
      <c r="O4647" s="28">
        <f>'Data &amp; Parameter'!$E$16*'Data &amp; Parameter'!$E$17*('Data &amp; Parameter'!$E$18+'Data &amp; Parameter'!$E$19)*'Data &amp; Parameter'!$E$20*'Data &amp; Parameter'!$E$37*N4647</f>
        <v>0</v>
      </c>
      <c r="P4647">
        <f>ROUNDUP(IF(D4647&gt;$D$4,0,($D$4-D4647+1)/365),0)</f>
        <v>0</v>
      </c>
      <c r="Q4647">
        <f>ROUNDUP(IF(D4647&gt;$D$5,0,($D$5-D4647+1)/365),0)</f>
        <v>0</v>
      </c>
      <c r="R4647" s="28">
        <f>IF(OR(P4647=1,Q4647=1),IF(D4647+364&lt;=$D$5,(D4647+364-$D$4+1)/365,IF(D4647&gt;$D$4,($D$5-D4647+1)/365,$D$6/365)),0)</f>
        <v>0</v>
      </c>
      <c r="S4647" s="28">
        <f>'Data &amp; Parameter'!$E$16*'Data &amp; Parameter'!$E$17*('Data &amp; Parameter'!$E$18+'Data &amp; Parameter'!$E$19)*'Data &amp; Parameter'!$E$20*'Data &amp; Parameter'!$E$37*R4647</f>
        <v>0</v>
      </c>
      <c r="T4647" s="28">
        <f t="shared" si="72"/>
        <v>0</v>
      </c>
    </row>
    <row r="4648" spans="1:20" ht="15.75" customHeight="1" x14ac:dyDescent="0.35">
      <c r="A4648">
        <v>4641</v>
      </c>
      <c r="B4648" s="76">
        <v>44259.477939814809</v>
      </c>
      <c r="C4648" s="1" t="s">
        <v>14693</v>
      </c>
      <c r="D4648" s="76">
        <v>44259.478622685187</v>
      </c>
      <c r="E4648" s="1" t="s">
        <v>14694</v>
      </c>
      <c r="F4648" s="1" t="s">
        <v>14695</v>
      </c>
      <c r="G4648" s="1" t="s">
        <v>123</v>
      </c>
      <c r="H4648" s="1" t="s">
        <v>124</v>
      </c>
      <c r="I4648" s="1" t="s">
        <v>125</v>
      </c>
      <c r="J4648" s="1" t="s">
        <v>14696</v>
      </c>
      <c r="K4648" s="1" t="s">
        <v>11945</v>
      </c>
      <c r="L4648">
        <f>ROUNDUP(IF(B4648&gt;$D$4,0,($D$4-B4648+1)/365),0)</f>
        <v>0</v>
      </c>
      <c r="M4648">
        <f>ROUNDUP(IF(B4648&gt;$D$5,0,($D$5-B4648+1)/365),0)</f>
        <v>0</v>
      </c>
      <c r="N4648" s="28">
        <f>IF(OR(L4648=1,M4648=1),IF(B4648+364&lt;=$D$5,(B4648+364-$D$4+1)/365,IF(B4648&gt;$D$4,($D$5-B4648+1)/365,$D$6/365)),0)</f>
        <v>0</v>
      </c>
      <c r="O4648" s="28">
        <f>'Data &amp; Parameter'!$E$16*'Data &amp; Parameter'!$E$17*('Data &amp; Parameter'!$E$18+'Data &amp; Parameter'!$E$19)*'Data &amp; Parameter'!$E$20*'Data &amp; Parameter'!$E$37*N4648</f>
        <v>0</v>
      </c>
      <c r="P4648">
        <f>ROUNDUP(IF(D4648&gt;$D$4,0,($D$4-D4648+1)/365),0)</f>
        <v>0</v>
      </c>
      <c r="Q4648">
        <f>ROUNDUP(IF(D4648&gt;$D$5,0,($D$5-D4648+1)/365),0)</f>
        <v>0</v>
      </c>
      <c r="R4648" s="28">
        <f>IF(OR(P4648=1,Q4648=1),IF(D4648+364&lt;=$D$5,(D4648+364-$D$4+1)/365,IF(D4648&gt;$D$4,($D$5-D4648+1)/365,$D$6/365)),0)</f>
        <v>0</v>
      </c>
      <c r="S4648" s="28">
        <f>'Data &amp; Parameter'!$E$16*'Data &amp; Parameter'!$E$17*('Data &amp; Parameter'!$E$18+'Data &amp; Parameter'!$E$19)*'Data &amp; Parameter'!$E$20*'Data &amp; Parameter'!$E$37*R4648</f>
        <v>0</v>
      </c>
      <c r="T4648" s="28">
        <f t="shared" si="72"/>
        <v>0</v>
      </c>
    </row>
    <row r="4649" spans="1:20" ht="15.75" customHeight="1" x14ac:dyDescent="0.35">
      <c r="A4649">
        <v>4642</v>
      </c>
      <c r="B4649" s="76">
        <v>44259.478148148148</v>
      </c>
      <c r="C4649" s="1" t="s">
        <v>14697</v>
      </c>
      <c r="D4649" s="76">
        <v>44259.478749999995</v>
      </c>
      <c r="E4649" s="1" t="s">
        <v>14698</v>
      </c>
      <c r="F4649" s="1" t="s">
        <v>14699</v>
      </c>
      <c r="G4649" s="1" t="s">
        <v>123</v>
      </c>
      <c r="H4649" s="1" t="s">
        <v>124</v>
      </c>
      <c r="I4649" s="1" t="s">
        <v>125</v>
      </c>
      <c r="J4649" s="1" t="s">
        <v>14582</v>
      </c>
      <c r="K4649" s="1" t="s">
        <v>14583</v>
      </c>
      <c r="L4649">
        <f>ROUNDUP(IF(B4649&gt;$D$4,0,($D$4-B4649+1)/365),0)</f>
        <v>0</v>
      </c>
      <c r="M4649">
        <f>ROUNDUP(IF(B4649&gt;$D$5,0,($D$5-B4649+1)/365),0)</f>
        <v>0</v>
      </c>
      <c r="N4649" s="28">
        <f>IF(OR(L4649=1,M4649=1),IF(B4649+364&lt;=$D$5,(B4649+364-$D$4+1)/365,IF(B4649&gt;$D$4,($D$5-B4649+1)/365,$D$6/365)),0)</f>
        <v>0</v>
      </c>
      <c r="O4649" s="28">
        <f>'Data &amp; Parameter'!$E$16*'Data &amp; Parameter'!$E$17*('Data &amp; Parameter'!$E$18+'Data &amp; Parameter'!$E$19)*'Data &amp; Parameter'!$E$20*'Data &amp; Parameter'!$E$37*N4649</f>
        <v>0</v>
      </c>
      <c r="P4649">
        <f>ROUNDUP(IF(D4649&gt;$D$4,0,($D$4-D4649+1)/365),0)</f>
        <v>0</v>
      </c>
      <c r="Q4649">
        <f>ROUNDUP(IF(D4649&gt;$D$5,0,($D$5-D4649+1)/365),0)</f>
        <v>0</v>
      </c>
      <c r="R4649" s="28">
        <f>IF(OR(P4649=1,Q4649=1),IF(D4649+364&lt;=$D$5,(D4649+364-$D$4+1)/365,IF(D4649&gt;$D$4,($D$5-D4649+1)/365,$D$6/365)),0)</f>
        <v>0</v>
      </c>
      <c r="S4649" s="28">
        <f>'Data &amp; Parameter'!$E$16*'Data &amp; Parameter'!$E$17*('Data &amp; Parameter'!$E$18+'Data &amp; Parameter'!$E$19)*'Data &amp; Parameter'!$E$20*'Data &amp; Parameter'!$E$37*R4649</f>
        <v>0</v>
      </c>
      <c r="T4649" s="28">
        <f t="shared" si="72"/>
        <v>0</v>
      </c>
    </row>
    <row r="4650" spans="1:20" ht="15.75" customHeight="1" x14ac:dyDescent="0.35">
      <c r="A4650">
        <v>4643</v>
      </c>
      <c r="B4650" s="76">
        <v>44259.481620370367</v>
      </c>
      <c r="C4650" s="1" t="s">
        <v>14700</v>
      </c>
      <c r="D4650" s="76">
        <v>44259.482060185182</v>
      </c>
      <c r="E4650" s="1" t="s">
        <v>14701</v>
      </c>
      <c r="F4650" s="1" t="s">
        <v>14702</v>
      </c>
      <c r="G4650" s="1" t="s">
        <v>123</v>
      </c>
      <c r="H4650" s="1" t="s">
        <v>124</v>
      </c>
      <c r="I4650" s="1" t="s">
        <v>125</v>
      </c>
      <c r="J4650" s="1" t="s">
        <v>11945</v>
      </c>
      <c r="K4650" s="1" t="s">
        <v>11945</v>
      </c>
      <c r="L4650">
        <f>ROUNDUP(IF(B4650&gt;$D$4,0,($D$4-B4650+1)/365),0)</f>
        <v>0</v>
      </c>
      <c r="M4650">
        <f>ROUNDUP(IF(B4650&gt;$D$5,0,($D$5-B4650+1)/365),0)</f>
        <v>0</v>
      </c>
      <c r="N4650" s="28">
        <f>IF(OR(L4650=1,M4650=1),IF(B4650+364&lt;=$D$5,(B4650+364-$D$4+1)/365,IF(B4650&gt;$D$4,($D$5-B4650+1)/365,$D$6/365)),0)</f>
        <v>0</v>
      </c>
      <c r="O4650" s="28">
        <f>'Data &amp; Parameter'!$E$16*'Data &amp; Parameter'!$E$17*('Data &amp; Parameter'!$E$18+'Data &amp; Parameter'!$E$19)*'Data &amp; Parameter'!$E$20*'Data &amp; Parameter'!$E$37*N4650</f>
        <v>0</v>
      </c>
      <c r="P4650">
        <f>ROUNDUP(IF(D4650&gt;$D$4,0,($D$4-D4650+1)/365),0)</f>
        <v>0</v>
      </c>
      <c r="Q4650">
        <f>ROUNDUP(IF(D4650&gt;$D$5,0,($D$5-D4650+1)/365),0)</f>
        <v>0</v>
      </c>
      <c r="R4650" s="28">
        <f>IF(OR(P4650=1,Q4650=1),IF(D4650+364&lt;=$D$5,(D4650+364-$D$4+1)/365,IF(D4650&gt;$D$4,($D$5-D4650+1)/365,$D$6/365)),0)</f>
        <v>0</v>
      </c>
      <c r="S4650" s="28">
        <f>'Data &amp; Parameter'!$E$16*'Data &amp; Parameter'!$E$17*('Data &amp; Parameter'!$E$18+'Data &amp; Parameter'!$E$19)*'Data &amp; Parameter'!$E$20*'Data &amp; Parameter'!$E$37*R4650</f>
        <v>0</v>
      </c>
      <c r="T4650" s="28">
        <f t="shared" si="72"/>
        <v>0</v>
      </c>
    </row>
    <row r="4651" spans="1:20" ht="15.75" customHeight="1" x14ac:dyDescent="0.35">
      <c r="A4651">
        <v>4644</v>
      </c>
      <c r="B4651" s="76">
        <v>44259.481805555552</v>
      </c>
      <c r="C4651" s="1" t="s">
        <v>14703</v>
      </c>
      <c r="D4651" s="76">
        <v>44259.482638888891</v>
      </c>
      <c r="E4651" s="1" t="s">
        <v>14704</v>
      </c>
      <c r="F4651" s="1" t="s">
        <v>14705</v>
      </c>
      <c r="G4651" s="1" t="s">
        <v>123</v>
      </c>
      <c r="H4651" s="1" t="s">
        <v>124</v>
      </c>
      <c r="I4651" s="1" t="s">
        <v>125</v>
      </c>
      <c r="J4651" s="1" t="s">
        <v>14582</v>
      </c>
      <c r="K4651" s="1" t="s">
        <v>14583</v>
      </c>
      <c r="L4651">
        <f>ROUNDUP(IF(B4651&gt;$D$4,0,($D$4-B4651+1)/365),0)</f>
        <v>0</v>
      </c>
      <c r="M4651">
        <f>ROUNDUP(IF(B4651&gt;$D$5,0,($D$5-B4651+1)/365),0)</f>
        <v>0</v>
      </c>
      <c r="N4651" s="28">
        <f>IF(OR(L4651=1,M4651=1),IF(B4651+364&lt;=$D$5,(B4651+364-$D$4+1)/365,IF(B4651&gt;$D$4,($D$5-B4651+1)/365,$D$6/365)),0)</f>
        <v>0</v>
      </c>
      <c r="O4651" s="28">
        <f>'Data &amp; Parameter'!$E$16*'Data &amp; Parameter'!$E$17*('Data &amp; Parameter'!$E$18+'Data &amp; Parameter'!$E$19)*'Data &amp; Parameter'!$E$20*'Data &amp; Parameter'!$E$37*N4651</f>
        <v>0</v>
      </c>
      <c r="P4651">
        <f>ROUNDUP(IF(D4651&gt;$D$4,0,($D$4-D4651+1)/365),0)</f>
        <v>0</v>
      </c>
      <c r="Q4651">
        <f>ROUNDUP(IF(D4651&gt;$D$5,0,($D$5-D4651+1)/365),0)</f>
        <v>0</v>
      </c>
      <c r="R4651" s="28">
        <f>IF(OR(P4651=1,Q4651=1),IF(D4651+364&lt;=$D$5,(D4651+364-$D$4+1)/365,IF(D4651&gt;$D$4,($D$5-D4651+1)/365,$D$6/365)),0)</f>
        <v>0</v>
      </c>
      <c r="S4651" s="28">
        <f>'Data &amp; Parameter'!$E$16*'Data &amp; Parameter'!$E$17*('Data &amp; Parameter'!$E$18+'Data &amp; Parameter'!$E$19)*'Data &amp; Parameter'!$E$20*'Data &amp; Parameter'!$E$37*R4651</f>
        <v>0</v>
      </c>
      <c r="T4651" s="28">
        <f t="shared" si="72"/>
        <v>0</v>
      </c>
    </row>
    <row r="4652" spans="1:20" ht="15.75" customHeight="1" x14ac:dyDescent="0.35">
      <c r="A4652">
        <v>4645</v>
      </c>
      <c r="B4652" s="76">
        <v>44259.484502314815</v>
      </c>
      <c r="C4652" s="1" t="s">
        <v>14706</v>
      </c>
      <c r="D4652" s="76">
        <v>44259.485347222224</v>
      </c>
      <c r="E4652" s="1" t="s">
        <v>14707</v>
      </c>
      <c r="F4652" s="1" t="s">
        <v>14708</v>
      </c>
      <c r="G4652" s="1" t="s">
        <v>123</v>
      </c>
      <c r="H4652" s="1" t="s">
        <v>124</v>
      </c>
      <c r="I4652" s="1" t="s">
        <v>125</v>
      </c>
      <c r="J4652" s="1" t="s">
        <v>14582</v>
      </c>
      <c r="K4652" s="1" t="s">
        <v>14709</v>
      </c>
      <c r="L4652">
        <f>ROUNDUP(IF(B4652&gt;$D$4,0,($D$4-B4652+1)/365),0)</f>
        <v>0</v>
      </c>
      <c r="M4652">
        <f>ROUNDUP(IF(B4652&gt;$D$5,0,($D$5-B4652+1)/365),0)</f>
        <v>0</v>
      </c>
      <c r="N4652" s="28">
        <f>IF(OR(L4652=1,M4652=1),IF(B4652+364&lt;=$D$5,(B4652+364-$D$4+1)/365,IF(B4652&gt;$D$4,($D$5-B4652+1)/365,$D$6/365)),0)</f>
        <v>0</v>
      </c>
      <c r="O4652" s="28">
        <f>'Data &amp; Parameter'!$E$16*'Data &amp; Parameter'!$E$17*('Data &amp; Parameter'!$E$18+'Data &amp; Parameter'!$E$19)*'Data &amp; Parameter'!$E$20*'Data &amp; Parameter'!$E$37*N4652</f>
        <v>0</v>
      </c>
      <c r="P4652">
        <f>ROUNDUP(IF(D4652&gt;$D$4,0,($D$4-D4652+1)/365),0)</f>
        <v>0</v>
      </c>
      <c r="Q4652">
        <f>ROUNDUP(IF(D4652&gt;$D$5,0,($D$5-D4652+1)/365),0)</f>
        <v>0</v>
      </c>
      <c r="R4652" s="28">
        <f>IF(OR(P4652=1,Q4652=1),IF(D4652+364&lt;=$D$5,(D4652+364-$D$4+1)/365,IF(D4652&gt;$D$4,($D$5-D4652+1)/365,$D$6/365)),0)</f>
        <v>0</v>
      </c>
      <c r="S4652" s="28">
        <f>'Data &amp; Parameter'!$E$16*'Data &amp; Parameter'!$E$17*('Data &amp; Parameter'!$E$18+'Data &amp; Parameter'!$E$19)*'Data &amp; Parameter'!$E$20*'Data &amp; Parameter'!$E$37*R4652</f>
        <v>0</v>
      </c>
      <c r="T4652" s="28">
        <f t="shared" si="72"/>
        <v>0</v>
      </c>
    </row>
    <row r="4653" spans="1:20" ht="15.75" customHeight="1" x14ac:dyDescent="0.35">
      <c r="A4653">
        <v>4646</v>
      </c>
      <c r="B4653" s="76">
        <v>44259.484884259262</v>
      </c>
      <c r="C4653" s="1" t="s">
        <v>14710</v>
      </c>
      <c r="D4653" s="76">
        <v>44259.485451388886</v>
      </c>
      <c r="E4653" s="1" t="s">
        <v>14711</v>
      </c>
      <c r="F4653" s="1" t="s">
        <v>14712</v>
      </c>
      <c r="G4653" s="1" t="s">
        <v>123</v>
      </c>
      <c r="H4653" s="1" t="s">
        <v>124</v>
      </c>
      <c r="I4653" s="1" t="s">
        <v>125</v>
      </c>
      <c r="J4653" s="1" t="s">
        <v>11945</v>
      </c>
      <c r="K4653" s="1" t="s">
        <v>11945</v>
      </c>
      <c r="L4653">
        <f>ROUNDUP(IF(B4653&gt;$D$4,0,($D$4-B4653+1)/365),0)</f>
        <v>0</v>
      </c>
      <c r="M4653">
        <f>ROUNDUP(IF(B4653&gt;$D$5,0,($D$5-B4653+1)/365),0)</f>
        <v>0</v>
      </c>
      <c r="N4653" s="28">
        <f>IF(OR(L4653=1,M4653=1),IF(B4653+364&lt;=$D$5,(B4653+364-$D$4+1)/365,IF(B4653&gt;$D$4,($D$5-B4653+1)/365,$D$6/365)),0)</f>
        <v>0</v>
      </c>
      <c r="O4653" s="28">
        <f>'Data &amp; Parameter'!$E$16*'Data &amp; Parameter'!$E$17*('Data &amp; Parameter'!$E$18+'Data &amp; Parameter'!$E$19)*'Data &amp; Parameter'!$E$20*'Data &amp; Parameter'!$E$37*N4653</f>
        <v>0</v>
      </c>
      <c r="P4653">
        <f>ROUNDUP(IF(D4653&gt;$D$4,0,($D$4-D4653+1)/365),0)</f>
        <v>0</v>
      </c>
      <c r="Q4653">
        <f>ROUNDUP(IF(D4653&gt;$D$5,0,($D$5-D4653+1)/365),0)</f>
        <v>0</v>
      </c>
      <c r="R4653" s="28">
        <f>IF(OR(P4653=1,Q4653=1),IF(D4653+364&lt;=$D$5,(D4653+364-$D$4+1)/365,IF(D4653&gt;$D$4,($D$5-D4653+1)/365,$D$6/365)),0)</f>
        <v>0</v>
      </c>
      <c r="S4653" s="28">
        <f>'Data &amp; Parameter'!$E$16*'Data &amp; Parameter'!$E$17*('Data &amp; Parameter'!$E$18+'Data &amp; Parameter'!$E$19)*'Data &amp; Parameter'!$E$20*'Data &amp; Parameter'!$E$37*R4653</f>
        <v>0</v>
      </c>
      <c r="T4653" s="28">
        <f t="shared" si="72"/>
        <v>0</v>
      </c>
    </row>
    <row r="4654" spans="1:20" ht="15.75" customHeight="1" x14ac:dyDescent="0.35">
      <c r="A4654">
        <v>4647</v>
      </c>
      <c r="B4654" s="76">
        <v>44259.488055555557</v>
      </c>
      <c r="C4654" s="1" t="s">
        <v>14713</v>
      </c>
      <c r="D4654" s="76">
        <v>44259.488923611112</v>
      </c>
      <c r="E4654" s="1" t="s">
        <v>14714</v>
      </c>
      <c r="F4654" s="1" t="s">
        <v>14715</v>
      </c>
      <c r="G4654" s="1" t="s">
        <v>123</v>
      </c>
      <c r="H4654" s="1" t="s">
        <v>124</v>
      </c>
      <c r="I4654" s="1" t="s">
        <v>125</v>
      </c>
      <c r="J4654" s="1" t="s">
        <v>14716</v>
      </c>
      <c r="K4654" s="1" t="s">
        <v>11945</v>
      </c>
      <c r="L4654">
        <f>ROUNDUP(IF(B4654&gt;$D$4,0,($D$4-B4654+1)/365),0)</f>
        <v>0</v>
      </c>
      <c r="M4654">
        <f>ROUNDUP(IF(B4654&gt;$D$5,0,($D$5-B4654+1)/365),0)</f>
        <v>0</v>
      </c>
      <c r="N4654" s="28">
        <f>IF(OR(L4654=1,M4654=1),IF(B4654+364&lt;=$D$5,(B4654+364-$D$4+1)/365,IF(B4654&gt;$D$4,($D$5-B4654+1)/365,$D$6/365)),0)</f>
        <v>0</v>
      </c>
      <c r="O4654" s="28">
        <f>'Data &amp; Parameter'!$E$16*'Data &amp; Parameter'!$E$17*('Data &amp; Parameter'!$E$18+'Data &amp; Parameter'!$E$19)*'Data &amp; Parameter'!$E$20*'Data &amp; Parameter'!$E$37*N4654</f>
        <v>0</v>
      </c>
      <c r="P4654">
        <f>ROUNDUP(IF(D4654&gt;$D$4,0,($D$4-D4654+1)/365),0)</f>
        <v>0</v>
      </c>
      <c r="Q4654">
        <f>ROUNDUP(IF(D4654&gt;$D$5,0,($D$5-D4654+1)/365),0)</f>
        <v>0</v>
      </c>
      <c r="R4654" s="28">
        <f>IF(OR(P4654=1,Q4654=1),IF(D4654+364&lt;=$D$5,(D4654+364-$D$4+1)/365,IF(D4654&gt;$D$4,($D$5-D4654+1)/365,$D$6/365)),0)</f>
        <v>0</v>
      </c>
      <c r="S4654" s="28">
        <f>'Data &amp; Parameter'!$E$16*'Data &amp; Parameter'!$E$17*('Data &amp; Parameter'!$E$18+'Data &amp; Parameter'!$E$19)*'Data &amp; Parameter'!$E$20*'Data &amp; Parameter'!$E$37*R4654</f>
        <v>0</v>
      </c>
      <c r="T4654" s="28">
        <f t="shared" si="72"/>
        <v>0</v>
      </c>
    </row>
    <row r="4655" spans="1:20" ht="15.75" customHeight="1" x14ac:dyDescent="0.35">
      <c r="A4655">
        <v>4648</v>
      </c>
      <c r="B4655" s="76">
        <v>44259.491064814814</v>
      </c>
      <c r="C4655" s="1" t="s">
        <v>14717</v>
      </c>
      <c r="D4655" s="76">
        <v>44259.491643518515</v>
      </c>
      <c r="E4655" s="1" t="s">
        <v>14718</v>
      </c>
      <c r="F4655" s="1" t="s">
        <v>14719</v>
      </c>
      <c r="G4655" s="1" t="s">
        <v>123</v>
      </c>
      <c r="H4655" s="1" t="s">
        <v>124</v>
      </c>
      <c r="I4655" s="1" t="s">
        <v>125</v>
      </c>
      <c r="J4655" s="1" t="s">
        <v>11945</v>
      </c>
      <c r="K4655" s="1" t="s">
        <v>11945</v>
      </c>
      <c r="L4655">
        <f>ROUNDUP(IF(B4655&gt;$D$4,0,($D$4-B4655+1)/365),0)</f>
        <v>0</v>
      </c>
      <c r="M4655">
        <f>ROUNDUP(IF(B4655&gt;$D$5,0,($D$5-B4655+1)/365),0)</f>
        <v>0</v>
      </c>
      <c r="N4655" s="28">
        <f>IF(OR(L4655=1,M4655=1),IF(B4655+364&lt;=$D$5,(B4655+364-$D$4+1)/365,IF(B4655&gt;$D$4,($D$5-B4655+1)/365,$D$6/365)),0)</f>
        <v>0</v>
      </c>
      <c r="O4655" s="28">
        <f>'Data &amp; Parameter'!$E$16*'Data &amp; Parameter'!$E$17*('Data &amp; Parameter'!$E$18+'Data &amp; Parameter'!$E$19)*'Data &amp; Parameter'!$E$20*'Data &amp; Parameter'!$E$37*N4655</f>
        <v>0</v>
      </c>
      <c r="P4655">
        <f>ROUNDUP(IF(D4655&gt;$D$4,0,($D$4-D4655+1)/365),0)</f>
        <v>0</v>
      </c>
      <c r="Q4655">
        <f>ROUNDUP(IF(D4655&gt;$D$5,0,($D$5-D4655+1)/365),0)</f>
        <v>0</v>
      </c>
      <c r="R4655" s="28">
        <f>IF(OR(P4655=1,Q4655=1),IF(D4655+364&lt;=$D$5,(D4655+364-$D$4+1)/365,IF(D4655&gt;$D$4,($D$5-D4655+1)/365,$D$6/365)),0)</f>
        <v>0</v>
      </c>
      <c r="S4655" s="28">
        <f>'Data &amp; Parameter'!$E$16*'Data &amp; Parameter'!$E$17*('Data &amp; Parameter'!$E$18+'Data &amp; Parameter'!$E$19)*'Data &amp; Parameter'!$E$20*'Data &amp; Parameter'!$E$37*R4655</f>
        <v>0</v>
      </c>
      <c r="T4655" s="28">
        <f t="shared" si="72"/>
        <v>0</v>
      </c>
    </row>
    <row r="4656" spans="1:20" ht="15.75" customHeight="1" x14ac:dyDescent="0.35">
      <c r="A4656">
        <v>4649</v>
      </c>
      <c r="B4656" s="76">
        <v>44259.492488425924</v>
      </c>
      <c r="C4656" s="1" t="s">
        <v>14720</v>
      </c>
      <c r="D4656" s="76">
        <v>44259.493101851855</v>
      </c>
      <c r="E4656" s="1" t="s">
        <v>14721</v>
      </c>
      <c r="F4656" s="1" t="s">
        <v>14722</v>
      </c>
      <c r="G4656" s="1" t="s">
        <v>123</v>
      </c>
      <c r="H4656" s="1" t="s">
        <v>124</v>
      </c>
      <c r="I4656" s="1" t="s">
        <v>125</v>
      </c>
      <c r="J4656" s="1" t="s">
        <v>14582</v>
      </c>
      <c r="K4656" s="1" t="s">
        <v>14723</v>
      </c>
      <c r="L4656">
        <f>ROUNDUP(IF(B4656&gt;$D$4,0,($D$4-B4656+1)/365),0)</f>
        <v>0</v>
      </c>
      <c r="M4656">
        <f>ROUNDUP(IF(B4656&gt;$D$5,0,($D$5-B4656+1)/365),0)</f>
        <v>0</v>
      </c>
      <c r="N4656" s="28">
        <f>IF(OR(L4656=1,M4656=1),IF(B4656+364&lt;=$D$5,(B4656+364-$D$4+1)/365,IF(B4656&gt;$D$4,($D$5-B4656+1)/365,$D$6/365)),0)</f>
        <v>0</v>
      </c>
      <c r="O4656" s="28">
        <f>'Data &amp; Parameter'!$E$16*'Data &amp; Parameter'!$E$17*('Data &amp; Parameter'!$E$18+'Data &amp; Parameter'!$E$19)*'Data &amp; Parameter'!$E$20*'Data &amp; Parameter'!$E$37*N4656</f>
        <v>0</v>
      </c>
      <c r="P4656">
        <f>ROUNDUP(IF(D4656&gt;$D$4,0,($D$4-D4656+1)/365),0)</f>
        <v>0</v>
      </c>
      <c r="Q4656">
        <f>ROUNDUP(IF(D4656&gt;$D$5,0,($D$5-D4656+1)/365),0)</f>
        <v>0</v>
      </c>
      <c r="R4656" s="28">
        <f>IF(OR(P4656=1,Q4656=1),IF(D4656+364&lt;=$D$5,(D4656+364-$D$4+1)/365,IF(D4656&gt;$D$4,($D$5-D4656+1)/365,$D$6/365)),0)</f>
        <v>0</v>
      </c>
      <c r="S4656" s="28">
        <f>'Data &amp; Parameter'!$E$16*'Data &amp; Parameter'!$E$17*('Data &amp; Parameter'!$E$18+'Data &amp; Parameter'!$E$19)*'Data &amp; Parameter'!$E$20*'Data &amp; Parameter'!$E$37*R4656</f>
        <v>0</v>
      </c>
      <c r="T4656" s="28">
        <f t="shared" si="72"/>
        <v>0</v>
      </c>
    </row>
    <row r="4657" spans="1:20" ht="15.75" customHeight="1" x14ac:dyDescent="0.35">
      <c r="A4657">
        <v>4650</v>
      </c>
      <c r="B4657" s="76">
        <v>44259.494722222225</v>
      </c>
      <c r="C4657" s="1" t="s">
        <v>14724</v>
      </c>
      <c r="D4657" s="76">
        <v>44259.495173611111</v>
      </c>
      <c r="E4657" s="1" t="s">
        <v>14725</v>
      </c>
      <c r="F4657" s="1" t="s">
        <v>14726</v>
      </c>
      <c r="G4657" s="1" t="s">
        <v>123</v>
      </c>
      <c r="H4657" s="1" t="s">
        <v>124</v>
      </c>
      <c r="I4657" s="1" t="s">
        <v>125</v>
      </c>
      <c r="J4657" s="1" t="s">
        <v>14582</v>
      </c>
      <c r="K4657" s="1" t="s">
        <v>14582</v>
      </c>
      <c r="L4657">
        <f>ROUNDUP(IF(B4657&gt;$D$4,0,($D$4-B4657+1)/365),0)</f>
        <v>0</v>
      </c>
      <c r="M4657">
        <f>ROUNDUP(IF(B4657&gt;$D$5,0,($D$5-B4657+1)/365),0)</f>
        <v>0</v>
      </c>
      <c r="N4657" s="28">
        <f>IF(OR(L4657=1,M4657=1),IF(B4657+364&lt;=$D$5,(B4657+364-$D$4+1)/365,IF(B4657&gt;$D$4,($D$5-B4657+1)/365,$D$6/365)),0)</f>
        <v>0</v>
      </c>
      <c r="O4657" s="28">
        <f>'Data &amp; Parameter'!$E$16*'Data &amp; Parameter'!$E$17*('Data &amp; Parameter'!$E$18+'Data &amp; Parameter'!$E$19)*'Data &amp; Parameter'!$E$20*'Data &amp; Parameter'!$E$37*N4657</f>
        <v>0</v>
      </c>
      <c r="P4657">
        <f>ROUNDUP(IF(D4657&gt;$D$4,0,($D$4-D4657+1)/365),0)</f>
        <v>0</v>
      </c>
      <c r="Q4657">
        <f>ROUNDUP(IF(D4657&gt;$D$5,0,($D$5-D4657+1)/365),0)</f>
        <v>0</v>
      </c>
      <c r="R4657" s="28">
        <f>IF(OR(P4657=1,Q4657=1),IF(D4657+364&lt;=$D$5,(D4657+364-$D$4+1)/365,IF(D4657&gt;$D$4,($D$5-D4657+1)/365,$D$6/365)),0)</f>
        <v>0</v>
      </c>
      <c r="S4657" s="28">
        <f>'Data &amp; Parameter'!$E$16*'Data &amp; Parameter'!$E$17*('Data &amp; Parameter'!$E$18+'Data &amp; Parameter'!$E$19)*'Data &amp; Parameter'!$E$20*'Data &amp; Parameter'!$E$37*R4657</f>
        <v>0</v>
      </c>
      <c r="T4657" s="28">
        <f t="shared" si="72"/>
        <v>0</v>
      </c>
    </row>
    <row r="4658" spans="1:20" ht="15.75" customHeight="1" x14ac:dyDescent="0.35">
      <c r="A4658">
        <v>4651</v>
      </c>
      <c r="B4658" s="76">
        <v>44259.49523148148</v>
      </c>
      <c r="C4658" s="1" t="s">
        <v>14727</v>
      </c>
      <c r="D4658" s="76">
        <v>44259.49590277778</v>
      </c>
      <c r="E4658" s="1" t="s">
        <v>14728</v>
      </c>
      <c r="F4658" s="1" t="s">
        <v>14729</v>
      </c>
      <c r="G4658" s="1" t="s">
        <v>123</v>
      </c>
      <c r="H4658" s="1" t="s">
        <v>124</v>
      </c>
      <c r="I4658" s="1" t="s">
        <v>125</v>
      </c>
      <c r="J4658" s="1" t="s">
        <v>14582</v>
      </c>
      <c r="K4658" s="1" t="s">
        <v>14583</v>
      </c>
      <c r="L4658">
        <f>ROUNDUP(IF(B4658&gt;$D$4,0,($D$4-B4658+1)/365),0)</f>
        <v>0</v>
      </c>
      <c r="M4658">
        <f>ROUNDUP(IF(B4658&gt;$D$5,0,($D$5-B4658+1)/365),0)</f>
        <v>0</v>
      </c>
      <c r="N4658" s="28">
        <f>IF(OR(L4658=1,M4658=1),IF(B4658+364&lt;=$D$5,(B4658+364-$D$4+1)/365,IF(B4658&gt;$D$4,($D$5-B4658+1)/365,$D$6/365)),0)</f>
        <v>0</v>
      </c>
      <c r="O4658" s="28">
        <f>'Data &amp; Parameter'!$E$16*'Data &amp; Parameter'!$E$17*('Data &amp; Parameter'!$E$18+'Data &amp; Parameter'!$E$19)*'Data &amp; Parameter'!$E$20*'Data &amp; Parameter'!$E$37*N4658</f>
        <v>0</v>
      </c>
      <c r="P4658">
        <f>ROUNDUP(IF(D4658&gt;$D$4,0,($D$4-D4658+1)/365),0)</f>
        <v>0</v>
      </c>
      <c r="Q4658">
        <f>ROUNDUP(IF(D4658&gt;$D$5,0,($D$5-D4658+1)/365),0)</f>
        <v>0</v>
      </c>
      <c r="R4658" s="28">
        <f>IF(OR(P4658=1,Q4658=1),IF(D4658+364&lt;=$D$5,(D4658+364-$D$4+1)/365,IF(D4658&gt;$D$4,($D$5-D4658+1)/365,$D$6/365)),0)</f>
        <v>0</v>
      </c>
      <c r="S4658" s="28">
        <f>'Data &amp; Parameter'!$E$16*'Data &amp; Parameter'!$E$17*('Data &amp; Parameter'!$E$18+'Data &amp; Parameter'!$E$19)*'Data &amp; Parameter'!$E$20*'Data &amp; Parameter'!$E$37*R4658</f>
        <v>0</v>
      </c>
      <c r="T4658" s="28">
        <f t="shared" si="72"/>
        <v>0</v>
      </c>
    </row>
    <row r="4659" spans="1:20" ht="15.75" customHeight="1" x14ac:dyDescent="0.35">
      <c r="A4659">
        <v>4652</v>
      </c>
      <c r="B4659" s="76">
        <v>44259.497974537036</v>
      </c>
      <c r="C4659" s="1" t="s">
        <v>14730</v>
      </c>
      <c r="D4659" s="76">
        <v>44259.498483796298</v>
      </c>
      <c r="E4659" s="1" t="s">
        <v>14731</v>
      </c>
      <c r="F4659" s="1" t="s">
        <v>14732</v>
      </c>
      <c r="G4659" s="1" t="s">
        <v>123</v>
      </c>
      <c r="H4659" s="1" t="s">
        <v>124</v>
      </c>
      <c r="I4659" s="1" t="s">
        <v>125</v>
      </c>
      <c r="J4659" s="1" t="s">
        <v>14582</v>
      </c>
      <c r="K4659" s="1" t="s">
        <v>14583</v>
      </c>
      <c r="L4659">
        <f>ROUNDUP(IF(B4659&gt;$D$4,0,($D$4-B4659+1)/365),0)</f>
        <v>0</v>
      </c>
      <c r="M4659">
        <f>ROUNDUP(IF(B4659&gt;$D$5,0,($D$5-B4659+1)/365),0)</f>
        <v>0</v>
      </c>
      <c r="N4659" s="28">
        <f>IF(OR(L4659=1,M4659=1),IF(B4659+364&lt;=$D$5,(B4659+364-$D$4+1)/365,IF(B4659&gt;$D$4,($D$5-B4659+1)/365,$D$6/365)),0)</f>
        <v>0</v>
      </c>
      <c r="O4659" s="28">
        <f>'Data &amp; Parameter'!$E$16*'Data &amp; Parameter'!$E$17*('Data &amp; Parameter'!$E$18+'Data &amp; Parameter'!$E$19)*'Data &amp; Parameter'!$E$20*'Data &amp; Parameter'!$E$37*N4659</f>
        <v>0</v>
      </c>
      <c r="P4659">
        <f>ROUNDUP(IF(D4659&gt;$D$4,0,($D$4-D4659+1)/365),0)</f>
        <v>0</v>
      </c>
      <c r="Q4659">
        <f>ROUNDUP(IF(D4659&gt;$D$5,0,($D$5-D4659+1)/365),0)</f>
        <v>0</v>
      </c>
      <c r="R4659" s="28">
        <f>IF(OR(P4659=1,Q4659=1),IF(D4659+364&lt;=$D$5,(D4659+364-$D$4+1)/365,IF(D4659&gt;$D$4,($D$5-D4659+1)/365,$D$6/365)),0)</f>
        <v>0</v>
      </c>
      <c r="S4659" s="28">
        <f>'Data &amp; Parameter'!$E$16*'Data &amp; Parameter'!$E$17*('Data &amp; Parameter'!$E$18+'Data &amp; Parameter'!$E$19)*'Data &amp; Parameter'!$E$20*'Data &amp; Parameter'!$E$37*R4659</f>
        <v>0</v>
      </c>
      <c r="T4659" s="28">
        <f t="shared" si="72"/>
        <v>0</v>
      </c>
    </row>
    <row r="4660" spans="1:20" ht="15.75" customHeight="1" x14ac:dyDescent="0.35">
      <c r="A4660">
        <v>4653</v>
      </c>
      <c r="B4660" s="76">
        <v>44259.498495370368</v>
      </c>
      <c r="C4660" s="1" t="s">
        <v>14733</v>
      </c>
      <c r="D4660" s="76">
        <v>44259.499178240745</v>
      </c>
      <c r="E4660" s="1" t="s">
        <v>14734</v>
      </c>
      <c r="F4660" s="1" t="s">
        <v>14735</v>
      </c>
      <c r="G4660" s="1" t="s">
        <v>123</v>
      </c>
      <c r="H4660" s="1" t="s">
        <v>124</v>
      </c>
      <c r="I4660" s="1" t="s">
        <v>125</v>
      </c>
      <c r="J4660" s="1" t="s">
        <v>14582</v>
      </c>
      <c r="K4660" s="1" t="s">
        <v>14582</v>
      </c>
      <c r="L4660">
        <f>ROUNDUP(IF(B4660&gt;$D$4,0,($D$4-B4660+1)/365),0)</f>
        <v>0</v>
      </c>
      <c r="M4660">
        <f>ROUNDUP(IF(B4660&gt;$D$5,0,($D$5-B4660+1)/365),0)</f>
        <v>0</v>
      </c>
      <c r="N4660" s="28">
        <f>IF(OR(L4660=1,M4660=1),IF(B4660+364&lt;=$D$5,(B4660+364-$D$4+1)/365,IF(B4660&gt;$D$4,($D$5-B4660+1)/365,$D$6/365)),0)</f>
        <v>0</v>
      </c>
      <c r="O4660" s="28">
        <f>'Data &amp; Parameter'!$E$16*'Data &amp; Parameter'!$E$17*('Data &amp; Parameter'!$E$18+'Data &amp; Parameter'!$E$19)*'Data &amp; Parameter'!$E$20*'Data &amp; Parameter'!$E$37*N4660</f>
        <v>0</v>
      </c>
      <c r="P4660">
        <f>ROUNDUP(IF(D4660&gt;$D$4,0,($D$4-D4660+1)/365),0)</f>
        <v>0</v>
      </c>
      <c r="Q4660">
        <f>ROUNDUP(IF(D4660&gt;$D$5,0,($D$5-D4660+1)/365),0)</f>
        <v>0</v>
      </c>
      <c r="R4660" s="28">
        <f>IF(OR(P4660=1,Q4660=1),IF(D4660+364&lt;=$D$5,(D4660+364-$D$4+1)/365,IF(D4660&gt;$D$4,($D$5-D4660+1)/365,$D$6/365)),0)</f>
        <v>0</v>
      </c>
      <c r="S4660" s="28">
        <f>'Data &amp; Parameter'!$E$16*'Data &amp; Parameter'!$E$17*('Data &amp; Parameter'!$E$18+'Data &amp; Parameter'!$E$19)*'Data &amp; Parameter'!$E$20*'Data &amp; Parameter'!$E$37*R4660</f>
        <v>0</v>
      </c>
      <c r="T4660" s="28">
        <f t="shared" si="72"/>
        <v>0</v>
      </c>
    </row>
    <row r="4661" spans="1:20" ht="15.75" customHeight="1" x14ac:dyDescent="0.35">
      <c r="A4661">
        <v>4654</v>
      </c>
      <c r="B4661" s="76">
        <v>44259.500578703708</v>
      </c>
      <c r="C4661" s="1" t="s">
        <v>14736</v>
      </c>
      <c r="D4661" s="76">
        <v>44259.501099537039</v>
      </c>
      <c r="E4661" s="1" t="s">
        <v>14737</v>
      </c>
      <c r="F4661" s="1" t="s">
        <v>14738</v>
      </c>
      <c r="G4661" s="1" t="s">
        <v>123</v>
      </c>
      <c r="H4661" s="1" t="s">
        <v>124</v>
      </c>
      <c r="I4661" s="1" t="s">
        <v>125</v>
      </c>
      <c r="J4661" s="1" t="s">
        <v>14582</v>
      </c>
      <c r="K4661" s="1" t="s">
        <v>14583</v>
      </c>
      <c r="L4661">
        <f>ROUNDUP(IF(B4661&gt;$D$4,0,($D$4-B4661+1)/365),0)</f>
        <v>0</v>
      </c>
      <c r="M4661">
        <f>ROUNDUP(IF(B4661&gt;$D$5,0,($D$5-B4661+1)/365),0)</f>
        <v>0</v>
      </c>
      <c r="N4661" s="28">
        <f>IF(OR(L4661=1,M4661=1),IF(B4661+364&lt;=$D$5,(B4661+364-$D$4+1)/365,IF(B4661&gt;$D$4,($D$5-B4661+1)/365,$D$6/365)),0)</f>
        <v>0</v>
      </c>
      <c r="O4661" s="28">
        <f>'Data &amp; Parameter'!$E$16*'Data &amp; Parameter'!$E$17*('Data &amp; Parameter'!$E$18+'Data &amp; Parameter'!$E$19)*'Data &amp; Parameter'!$E$20*'Data &amp; Parameter'!$E$37*N4661</f>
        <v>0</v>
      </c>
      <c r="P4661">
        <f>ROUNDUP(IF(D4661&gt;$D$4,0,($D$4-D4661+1)/365),0)</f>
        <v>0</v>
      </c>
      <c r="Q4661">
        <f>ROUNDUP(IF(D4661&gt;$D$5,0,($D$5-D4661+1)/365),0)</f>
        <v>0</v>
      </c>
      <c r="R4661" s="28">
        <f>IF(OR(P4661=1,Q4661=1),IF(D4661+364&lt;=$D$5,(D4661+364-$D$4+1)/365,IF(D4661&gt;$D$4,($D$5-D4661+1)/365,$D$6/365)),0)</f>
        <v>0</v>
      </c>
      <c r="S4661" s="28">
        <f>'Data &amp; Parameter'!$E$16*'Data &amp; Parameter'!$E$17*('Data &amp; Parameter'!$E$18+'Data &amp; Parameter'!$E$19)*'Data &amp; Parameter'!$E$20*'Data &amp; Parameter'!$E$37*R4661</f>
        <v>0</v>
      </c>
      <c r="T4661" s="28">
        <f t="shared" si="72"/>
        <v>0</v>
      </c>
    </row>
    <row r="4662" spans="1:20" ht="15.75" customHeight="1" x14ac:dyDescent="0.35">
      <c r="A4662">
        <v>4655</v>
      </c>
      <c r="B4662" s="76">
        <v>44259.501562500001</v>
      </c>
      <c r="C4662" s="1" t="s">
        <v>14739</v>
      </c>
      <c r="D4662" s="76">
        <v>44259.503287037034</v>
      </c>
      <c r="E4662" s="1" t="s">
        <v>14740</v>
      </c>
      <c r="F4662" s="1" t="s">
        <v>14741</v>
      </c>
      <c r="G4662" s="1" t="s">
        <v>123</v>
      </c>
      <c r="H4662" s="1" t="s">
        <v>124</v>
      </c>
      <c r="I4662" s="1" t="s">
        <v>125</v>
      </c>
      <c r="J4662" s="1" t="s">
        <v>14582</v>
      </c>
      <c r="K4662" s="1" t="s">
        <v>14742</v>
      </c>
      <c r="L4662">
        <f>ROUNDUP(IF(B4662&gt;$D$4,0,($D$4-B4662+1)/365),0)</f>
        <v>0</v>
      </c>
      <c r="M4662">
        <f>ROUNDUP(IF(B4662&gt;$D$5,0,($D$5-B4662+1)/365),0)</f>
        <v>0</v>
      </c>
      <c r="N4662" s="28">
        <f>IF(OR(L4662=1,M4662=1),IF(B4662+364&lt;=$D$5,(B4662+364-$D$4+1)/365,IF(B4662&gt;$D$4,($D$5-B4662+1)/365,$D$6/365)),0)</f>
        <v>0</v>
      </c>
      <c r="O4662" s="28">
        <f>'Data &amp; Parameter'!$E$16*'Data &amp; Parameter'!$E$17*('Data &amp; Parameter'!$E$18+'Data &amp; Parameter'!$E$19)*'Data &amp; Parameter'!$E$20*'Data &amp; Parameter'!$E$37*N4662</f>
        <v>0</v>
      </c>
      <c r="P4662">
        <f>ROUNDUP(IF(D4662&gt;$D$4,0,($D$4-D4662+1)/365),0)</f>
        <v>0</v>
      </c>
      <c r="Q4662">
        <f>ROUNDUP(IF(D4662&gt;$D$5,0,($D$5-D4662+1)/365),0)</f>
        <v>0</v>
      </c>
      <c r="R4662" s="28">
        <f>IF(OR(P4662=1,Q4662=1),IF(D4662+364&lt;=$D$5,(D4662+364-$D$4+1)/365,IF(D4662&gt;$D$4,($D$5-D4662+1)/365,$D$6/365)),0)</f>
        <v>0</v>
      </c>
      <c r="S4662" s="28">
        <f>'Data &amp; Parameter'!$E$16*'Data &amp; Parameter'!$E$17*('Data &amp; Parameter'!$E$18+'Data &amp; Parameter'!$E$19)*'Data &amp; Parameter'!$E$20*'Data &amp; Parameter'!$E$37*R4662</f>
        <v>0</v>
      </c>
      <c r="T4662" s="28">
        <f t="shared" si="72"/>
        <v>0</v>
      </c>
    </row>
    <row r="4663" spans="1:20" ht="15.75" customHeight="1" x14ac:dyDescent="0.35">
      <c r="A4663">
        <v>4656</v>
      </c>
      <c r="B4663" s="76">
        <v>44259.503831018519</v>
      </c>
      <c r="C4663" s="1" t="s">
        <v>14743</v>
      </c>
      <c r="D4663" s="76">
        <v>44259.504305555558</v>
      </c>
      <c r="E4663" s="1" t="s">
        <v>14744</v>
      </c>
      <c r="F4663" s="1" t="s">
        <v>14745</v>
      </c>
      <c r="G4663" s="1" t="s">
        <v>123</v>
      </c>
      <c r="H4663" s="1" t="s">
        <v>124</v>
      </c>
      <c r="I4663" s="1" t="s">
        <v>125</v>
      </c>
      <c r="J4663" s="1" t="s">
        <v>14582</v>
      </c>
      <c r="K4663" s="1" t="s">
        <v>14583</v>
      </c>
      <c r="L4663">
        <f>ROUNDUP(IF(B4663&gt;$D$4,0,($D$4-B4663+1)/365),0)</f>
        <v>0</v>
      </c>
      <c r="M4663">
        <f>ROUNDUP(IF(B4663&gt;$D$5,0,($D$5-B4663+1)/365),0)</f>
        <v>0</v>
      </c>
      <c r="N4663" s="28">
        <f>IF(OR(L4663=1,M4663=1),IF(B4663+364&lt;=$D$5,(B4663+364-$D$4+1)/365,IF(B4663&gt;$D$4,($D$5-B4663+1)/365,$D$6/365)),0)</f>
        <v>0</v>
      </c>
      <c r="O4663" s="28">
        <f>'Data &amp; Parameter'!$E$16*'Data &amp; Parameter'!$E$17*('Data &amp; Parameter'!$E$18+'Data &amp; Parameter'!$E$19)*'Data &amp; Parameter'!$E$20*'Data &amp; Parameter'!$E$37*N4663</f>
        <v>0</v>
      </c>
      <c r="P4663">
        <f>ROUNDUP(IF(D4663&gt;$D$4,0,($D$4-D4663+1)/365),0)</f>
        <v>0</v>
      </c>
      <c r="Q4663">
        <f>ROUNDUP(IF(D4663&gt;$D$5,0,($D$5-D4663+1)/365),0)</f>
        <v>0</v>
      </c>
      <c r="R4663" s="28">
        <f>IF(OR(P4663=1,Q4663=1),IF(D4663+364&lt;=$D$5,(D4663+364-$D$4+1)/365,IF(D4663&gt;$D$4,($D$5-D4663+1)/365,$D$6/365)),0)</f>
        <v>0</v>
      </c>
      <c r="S4663" s="28">
        <f>'Data &amp; Parameter'!$E$16*'Data &amp; Parameter'!$E$17*('Data &amp; Parameter'!$E$18+'Data &amp; Parameter'!$E$19)*'Data &amp; Parameter'!$E$20*'Data &amp; Parameter'!$E$37*R4663</f>
        <v>0</v>
      </c>
      <c r="T4663" s="28">
        <f t="shared" si="72"/>
        <v>0</v>
      </c>
    </row>
    <row r="4664" spans="1:20" ht="15.75" customHeight="1" x14ac:dyDescent="0.35">
      <c r="A4664">
        <v>4657</v>
      </c>
      <c r="B4664" s="76">
        <v>44259.505555555559</v>
      </c>
      <c r="C4664" s="1" t="s">
        <v>14746</v>
      </c>
      <c r="D4664" s="76">
        <v>44259.506053240737</v>
      </c>
      <c r="E4664" s="1" t="s">
        <v>14747</v>
      </c>
      <c r="F4664" s="1" t="s">
        <v>14748</v>
      </c>
      <c r="G4664" s="1" t="s">
        <v>123</v>
      </c>
      <c r="H4664" s="1" t="s">
        <v>124</v>
      </c>
      <c r="I4664" s="1" t="s">
        <v>125</v>
      </c>
      <c r="J4664" s="1" t="s">
        <v>14582</v>
      </c>
      <c r="K4664" s="1" t="s">
        <v>14582</v>
      </c>
      <c r="L4664">
        <f>ROUNDUP(IF(B4664&gt;$D$4,0,($D$4-B4664+1)/365),0)</f>
        <v>0</v>
      </c>
      <c r="M4664">
        <f>ROUNDUP(IF(B4664&gt;$D$5,0,($D$5-B4664+1)/365),0)</f>
        <v>0</v>
      </c>
      <c r="N4664" s="28">
        <f>IF(OR(L4664=1,M4664=1),IF(B4664+364&lt;=$D$5,(B4664+364-$D$4+1)/365,IF(B4664&gt;$D$4,($D$5-B4664+1)/365,$D$6/365)),0)</f>
        <v>0</v>
      </c>
      <c r="O4664" s="28">
        <f>'Data &amp; Parameter'!$E$16*'Data &amp; Parameter'!$E$17*('Data &amp; Parameter'!$E$18+'Data &amp; Parameter'!$E$19)*'Data &amp; Parameter'!$E$20*'Data &amp; Parameter'!$E$37*N4664</f>
        <v>0</v>
      </c>
      <c r="P4664">
        <f>ROUNDUP(IF(D4664&gt;$D$4,0,($D$4-D4664+1)/365),0)</f>
        <v>0</v>
      </c>
      <c r="Q4664">
        <f>ROUNDUP(IF(D4664&gt;$D$5,0,($D$5-D4664+1)/365),0)</f>
        <v>0</v>
      </c>
      <c r="R4664" s="28">
        <f>IF(OR(P4664=1,Q4664=1),IF(D4664+364&lt;=$D$5,(D4664+364-$D$4+1)/365,IF(D4664&gt;$D$4,($D$5-D4664+1)/365,$D$6/365)),0)</f>
        <v>0</v>
      </c>
      <c r="S4664" s="28">
        <f>'Data &amp; Parameter'!$E$16*'Data &amp; Parameter'!$E$17*('Data &amp; Parameter'!$E$18+'Data &amp; Parameter'!$E$19)*'Data &amp; Parameter'!$E$20*'Data &amp; Parameter'!$E$37*R4664</f>
        <v>0</v>
      </c>
      <c r="T4664" s="28">
        <f t="shared" si="72"/>
        <v>0</v>
      </c>
    </row>
    <row r="4665" spans="1:20" ht="15.75" customHeight="1" x14ac:dyDescent="0.35">
      <c r="A4665">
        <v>4658</v>
      </c>
      <c r="B4665" s="76">
        <v>44259.506851851853</v>
      </c>
      <c r="C4665" s="1" t="s">
        <v>14749</v>
      </c>
      <c r="D4665" s="76">
        <v>44259.507905092592</v>
      </c>
      <c r="E4665" s="1" t="s">
        <v>14750</v>
      </c>
      <c r="F4665" s="1" t="s">
        <v>14751</v>
      </c>
      <c r="G4665" s="1" t="s">
        <v>123</v>
      </c>
      <c r="H4665" s="1" t="s">
        <v>124</v>
      </c>
      <c r="I4665" s="1" t="s">
        <v>125</v>
      </c>
      <c r="J4665" s="1" t="s">
        <v>14582</v>
      </c>
      <c r="K4665" s="1" t="s">
        <v>14583</v>
      </c>
      <c r="L4665">
        <f>ROUNDUP(IF(B4665&gt;$D$4,0,($D$4-B4665+1)/365),0)</f>
        <v>0</v>
      </c>
      <c r="M4665">
        <f>ROUNDUP(IF(B4665&gt;$D$5,0,($D$5-B4665+1)/365),0)</f>
        <v>0</v>
      </c>
      <c r="N4665" s="28">
        <f>IF(OR(L4665=1,M4665=1),IF(B4665+364&lt;=$D$5,(B4665+364-$D$4+1)/365,IF(B4665&gt;$D$4,($D$5-B4665+1)/365,$D$6/365)),0)</f>
        <v>0</v>
      </c>
      <c r="O4665" s="28">
        <f>'Data &amp; Parameter'!$E$16*'Data &amp; Parameter'!$E$17*('Data &amp; Parameter'!$E$18+'Data &amp; Parameter'!$E$19)*'Data &amp; Parameter'!$E$20*'Data &amp; Parameter'!$E$37*N4665</f>
        <v>0</v>
      </c>
      <c r="P4665">
        <f>ROUNDUP(IF(D4665&gt;$D$4,0,($D$4-D4665+1)/365),0)</f>
        <v>0</v>
      </c>
      <c r="Q4665">
        <f>ROUNDUP(IF(D4665&gt;$D$5,0,($D$5-D4665+1)/365),0)</f>
        <v>0</v>
      </c>
      <c r="R4665" s="28">
        <f>IF(OR(P4665=1,Q4665=1),IF(D4665+364&lt;=$D$5,(D4665+364-$D$4+1)/365,IF(D4665&gt;$D$4,($D$5-D4665+1)/365,$D$6/365)),0)</f>
        <v>0</v>
      </c>
      <c r="S4665" s="28">
        <f>'Data &amp; Parameter'!$E$16*'Data &amp; Parameter'!$E$17*('Data &amp; Parameter'!$E$18+'Data &amp; Parameter'!$E$19)*'Data &amp; Parameter'!$E$20*'Data &amp; Parameter'!$E$37*R4665</f>
        <v>0</v>
      </c>
      <c r="T4665" s="28">
        <f t="shared" si="72"/>
        <v>0</v>
      </c>
    </row>
    <row r="4666" spans="1:20" ht="15.75" customHeight="1" x14ac:dyDescent="0.35">
      <c r="A4666">
        <v>4659</v>
      </c>
      <c r="B4666" s="76">
        <v>44259.517696759256</v>
      </c>
      <c r="C4666" s="1" t="s">
        <v>14752</v>
      </c>
      <c r="D4666" s="76">
        <v>44259.51834490741</v>
      </c>
      <c r="E4666" s="1" t="s">
        <v>14753</v>
      </c>
      <c r="F4666" s="1" t="s">
        <v>14754</v>
      </c>
      <c r="G4666" s="1" t="s">
        <v>123</v>
      </c>
      <c r="H4666" s="1" t="s">
        <v>124</v>
      </c>
      <c r="I4666" s="1" t="s">
        <v>125</v>
      </c>
      <c r="J4666" s="1" t="s">
        <v>14582</v>
      </c>
      <c r="K4666" s="1" t="s">
        <v>14755</v>
      </c>
      <c r="L4666">
        <f>ROUNDUP(IF(B4666&gt;$D$4,0,($D$4-B4666+1)/365),0)</f>
        <v>0</v>
      </c>
      <c r="M4666">
        <f>ROUNDUP(IF(B4666&gt;$D$5,0,($D$5-B4666+1)/365),0)</f>
        <v>0</v>
      </c>
      <c r="N4666" s="28">
        <f>IF(OR(L4666=1,M4666=1),IF(B4666+364&lt;=$D$5,(B4666+364-$D$4+1)/365,IF(B4666&gt;$D$4,($D$5-B4666+1)/365,$D$6/365)),0)</f>
        <v>0</v>
      </c>
      <c r="O4666" s="28">
        <f>'Data &amp; Parameter'!$E$16*'Data &amp; Parameter'!$E$17*('Data &amp; Parameter'!$E$18+'Data &amp; Parameter'!$E$19)*'Data &amp; Parameter'!$E$20*'Data &amp; Parameter'!$E$37*N4666</f>
        <v>0</v>
      </c>
      <c r="P4666">
        <f>ROUNDUP(IF(D4666&gt;$D$4,0,($D$4-D4666+1)/365),0)</f>
        <v>0</v>
      </c>
      <c r="Q4666">
        <f>ROUNDUP(IF(D4666&gt;$D$5,0,($D$5-D4666+1)/365),0)</f>
        <v>0</v>
      </c>
      <c r="R4666" s="28">
        <f>IF(OR(P4666=1,Q4666=1),IF(D4666+364&lt;=$D$5,(D4666+364-$D$4+1)/365,IF(D4666&gt;$D$4,($D$5-D4666+1)/365,$D$6/365)),0)</f>
        <v>0</v>
      </c>
      <c r="S4666" s="28">
        <f>'Data &amp; Parameter'!$E$16*'Data &amp; Parameter'!$E$17*('Data &amp; Parameter'!$E$18+'Data &amp; Parameter'!$E$19)*'Data &amp; Parameter'!$E$20*'Data &amp; Parameter'!$E$37*R4666</f>
        <v>0</v>
      </c>
      <c r="T4666" s="28">
        <f t="shared" si="72"/>
        <v>0</v>
      </c>
    </row>
    <row r="4667" spans="1:20" ht="15.75" customHeight="1" x14ac:dyDescent="0.35">
      <c r="A4667">
        <v>4660</v>
      </c>
      <c r="B4667" s="76">
        <v>44259.520520833335</v>
      </c>
      <c r="C4667" s="1" t="s">
        <v>14756</v>
      </c>
      <c r="D4667" s="76">
        <v>44259.520949074074</v>
      </c>
      <c r="E4667" s="1" t="s">
        <v>14757</v>
      </c>
      <c r="F4667" s="1" t="s">
        <v>14758</v>
      </c>
      <c r="G4667" s="1" t="s">
        <v>123</v>
      </c>
      <c r="H4667" s="1" t="s">
        <v>124</v>
      </c>
      <c r="I4667" s="1" t="s">
        <v>125</v>
      </c>
      <c r="J4667" s="1" t="s">
        <v>14582</v>
      </c>
      <c r="K4667" s="1" t="s">
        <v>14582</v>
      </c>
      <c r="L4667">
        <f>ROUNDUP(IF(B4667&gt;$D$4,0,($D$4-B4667+1)/365),0)</f>
        <v>0</v>
      </c>
      <c r="M4667">
        <f>ROUNDUP(IF(B4667&gt;$D$5,0,($D$5-B4667+1)/365),0)</f>
        <v>0</v>
      </c>
      <c r="N4667" s="28">
        <f>IF(OR(L4667=1,M4667=1),IF(B4667+364&lt;=$D$5,(B4667+364-$D$4+1)/365,IF(B4667&gt;$D$4,($D$5-B4667+1)/365,$D$6/365)),0)</f>
        <v>0</v>
      </c>
      <c r="O4667" s="28">
        <f>'Data &amp; Parameter'!$E$16*'Data &amp; Parameter'!$E$17*('Data &amp; Parameter'!$E$18+'Data &amp; Parameter'!$E$19)*'Data &amp; Parameter'!$E$20*'Data &amp; Parameter'!$E$37*N4667</f>
        <v>0</v>
      </c>
      <c r="P4667">
        <f>ROUNDUP(IF(D4667&gt;$D$4,0,($D$4-D4667+1)/365),0)</f>
        <v>0</v>
      </c>
      <c r="Q4667">
        <f>ROUNDUP(IF(D4667&gt;$D$5,0,($D$5-D4667+1)/365),0)</f>
        <v>0</v>
      </c>
      <c r="R4667" s="28">
        <f>IF(OR(P4667=1,Q4667=1),IF(D4667+364&lt;=$D$5,(D4667+364-$D$4+1)/365,IF(D4667&gt;$D$4,($D$5-D4667+1)/365,$D$6/365)),0)</f>
        <v>0</v>
      </c>
      <c r="S4667" s="28">
        <f>'Data &amp; Parameter'!$E$16*'Data &amp; Parameter'!$E$17*('Data &amp; Parameter'!$E$18+'Data &amp; Parameter'!$E$19)*'Data &amp; Parameter'!$E$20*'Data &amp; Parameter'!$E$37*R4667</f>
        <v>0</v>
      </c>
      <c r="T4667" s="28">
        <f t="shared" si="72"/>
        <v>0</v>
      </c>
    </row>
    <row r="4668" spans="1:20" ht="15.75" customHeight="1" x14ac:dyDescent="0.35">
      <c r="A4668">
        <v>4661</v>
      </c>
      <c r="B4668" s="76">
        <v>44259.522337962961</v>
      </c>
      <c r="C4668" s="1" t="s">
        <v>14759</v>
      </c>
      <c r="D4668" s="76">
        <v>44259.523321759261</v>
      </c>
      <c r="E4668" s="1" t="s">
        <v>14760</v>
      </c>
      <c r="F4668" s="1" t="s">
        <v>14761</v>
      </c>
      <c r="G4668" s="1" t="s">
        <v>123</v>
      </c>
      <c r="H4668" s="1" t="s">
        <v>124</v>
      </c>
      <c r="I4668" s="1" t="s">
        <v>125</v>
      </c>
      <c r="J4668" s="1" t="s">
        <v>14582</v>
      </c>
      <c r="K4668" s="1" t="s">
        <v>14583</v>
      </c>
      <c r="L4668">
        <f>ROUNDUP(IF(B4668&gt;$D$4,0,($D$4-B4668+1)/365),0)</f>
        <v>0</v>
      </c>
      <c r="M4668">
        <f>ROUNDUP(IF(B4668&gt;$D$5,0,($D$5-B4668+1)/365),0)</f>
        <v>0</v>
      </c>
      <c r="N4668" s="28">
        <f>IF(OR(L4668=1,M4668=1),IF(B4668+364&lt;=$D$5,(B4668+364-$D$4+1)/365,IF(B4668&gt;$D$4,($D$5-B4668+1)/365,$D$6/365)),0)</f>
        <v>0</v>
      </c>
      <c r="O4668" s="28">
        <f>'Data &amp; Parameter'!$E$16*'Data &amp; Parameter'!$E$17*('Data &amp; Parameter'!$E$18+'Data &amp; Parameter'!$E$19)*'Data &amp; Parameter'!$E$20*'Data &amp; Parameter'!$E$37*N4668</f>
        <v>0</v>
      </c>
      <c r="P4668">
        <f>ROUNDUP(IF(D4668&gt;$D$4,0,($D$4-D4668+1)/365),0)</f>
        <v>0</v>
      </c>
      <c r="Q4668">
        <f>ROUNDUP(IF(D4668&gt;$D$5,0,($D$5-D4668+1)/365),0)</f>
        <v>0</v>
      </c>
      <c r="R4668" s="28">
        <f>IF(OR(P4668=1,Q4668=1),IF(D4668+364&lt;=$D$5,(D4668+364-$D$4+1)/365,IF(D4668&gt;$D$4,($D$5-D4668+1)/365,$D$6/365)),0)</f>
        <v>0</v>
      </c>
      <c r="S4668" s="28">
        <f>'Data &amp; Parameter'!$E$16*'Data &amp; Parameter'!$E$17*('Data &amp; Parameter'!$E$18+'Data &amp; Parameter'!$E$19)*'Data &amp; Parameter'!$E$20*'Data &amp; Parameter'!$E$37*R4668</f>
        <v>0</v>
      </c>
      <c r="T4668" s="28">
        <f t="shared" si="72"/>
        <v>0</v>
      </c>
    </row>
    <row r="4669" spans="1:20" ht="15.75" customHeight="1" x14ac:dyDescent="0.35">
      <c r="A4669">
        <v>4662</v>
      </c>
      <c r="B4669" s="76">
        <v>44259.522546296299</v>
      </c>
      <c r="C4669" s="1" t="s">
        <v>14762</v>
      </c>
      <c r="D4669" s="76">
        <v>44259.523159722223</v>
      </c>
      <c r="E4669" s="1" t="s">
        <v>14763</v>
      </c>
      <c r="F4669" s="1" t="s">
        <v>14764</v>
      </c>
      <c r="G4669" s="1" t="s">
        <v>123</v>
      </c>
      <c r="H4669" s="1" t="s">
        <v>124</v>
      </c>
      <c r="I4669" s="1" t="s">
        <v>125</v>
      </c>
      <c r="J4669" s="1" t="s">
        <v>14582</v>
      </c>
      <c r="K4669" s="1" t="s">
        <v>14582</v>
      </c>
      <c r="L4669">
        <f>ROUNDUP(IF(B4669&gt;$D$4,0,($D$4-B4669+1)/365),0)</f>
        <v>0</v>
      </c>
      <c r="M4669">
        <f>ROUNDUP(IF(B4669&gt;$D$5,0,($D$5-B4669+1)/365),0)</f>
        <v>0</v>
      </c>
      <c r="N4669" s="28">
        <f>IF(OR(L4669=1,M4669=1),IF(B4669+364&lt;=$D$5,(B4669+364-$D$4+1)/365,IF(B4669&gt;$D$4,($D$5-B4669+1)/365,$D$6/365)),0)</f>
        <v>0</v>
      </c>
      <c r="O4669" s="28">
        <f>'Data &amp; Parameter'!$E$16*'Data &amp; Parameter'!$E$17*('Data &amp; Parameter'!$E$18+'Data &amp; Parameter'!$E$19)*'Data &amp; Parameter'!$E$20*'Data &amp; Parameter'!$E$37*N4669</f>
        <v>0</v>
      </c>
      <c r="P4669">
        <f>ROUNDUP(IF(D4669&gt;$D$4,0,($D$4-D4669+1)/365),0)</f>
        <v>0</v>
      </c>
      <c r="Q4669">
        <f>ROUNDUP(IF(D4669&gt;$D$5,0,($D$5-D4669+1)/365),0)</f>
        <v>0</v>
      </c>
      <c r="R4669" s="28">
        <f>IF(OR(P4669=1,Q4669=1),IF(D4669+364&lt;=$D$5,(D4669+364-$D$4+1)/365,IF(D4669&gt;$D$4,($D$5-D4669+1)/365,$D$6/365)),0)</f>
        <v>0</v>
      </c>
      <c r="S4669" s="28">
        <f>'Data &amp; Parameter'!$E$16*'Data &amp; Parameter'!$E$17*('Data &amp; Parameter'!$E$18+'Data &amp; Parameter'!$E$19)*'Data &amp; Parameter'!$E$20*'Data &amp; Parameter'!$E$37*R4669</f>
        <v>0</v>
      </c>
      <c r="T4669" s="28">
        <f t="shared" si="72"/>
        <v>0</v>
      </c>
    </row>
    <row r="4670" spans="1:20" ht="15.75" customHeight="1" x14ac:dyDescent="0.35">
      <c r="A4670">
        <v>4663</v>
      </c>
      <c r="B4670" s="76">
        <v>44259.524826388893</v>
      </c>
      <c r="C4670" s="1" t="s">
        <v>14765</v>
      </c>
      <c r="D4670" s="76">
        <v>44259.525254629625</v>
      </c>
      <c r="E4670" s="1" t="s">
        <v>14766</v>
      </c>
      <c r="F4670" s="1" t="s">
        <v>14767</v>
      </c>
      <c r="G4670" s="1" t="s">
        <v>123</v>
      </c>
      <c r="H4670" s="1" t="s">
        <v>124</v>
      </c>
      <c r="I4670" s="1" t="s">
        <v>125</v>
      </c>
      <c r="J4670" s="1" t="s">
        <v>14582</v>
      </c>
      <c r="K4670" s="1" t="s">
        <v>14582</v>
      </c>
      <c r="L4670">
        <f>ROUNDUP(IF(B4670&gt;$D$4,0,($D$4-B4670+1)/365),0)</f>
        <v>0</v>
      </c>
      <c r="M4670">
        <f>ROUNDUP(IF(B4670&gt;$D$5,0,($D$5-B4670+1)/365),0)</f>
        <v>0</v>
      </c>
      <c r="N4670" s="28">
        <f>IF(OR(L4670=1,M4670=1),IF(B4670+364&lt;=$D$5,(B4670+364-$D$4+1)/365,IF(B4670&gt;$D$4,($D$5-B4670+1)/365,$D$6/365)),0)</f>
        <v>0</v>
      </c>
      <c r="O4670" s="28">
        <f>'Data &amp; Parameter'!$E$16*'Data &amp; Parameter'!$E$17*('Data &amp; Parameter'!$E$18+'Data &amp; Parameter'!$E$19)*'Data &amp; Parameter'!$E$20*'Data &amp; Parameter'!$E$37*N4670</f>
        <v>0</v>
      </c>
      <c r="P4670">
        <f>ROUNDUP(IF(D4670&gt;$D$4,0,($D$4-D4670+1)/365),0)</f>
        <v>0</v>
      </c>
      <c r="Q4670">
        <f>ROUNDUP(IF(D4670&gt;$D$5,0,($D$5-D4670+1)/365),0)</f>
        <v>0</v>
      </c>
      <c r="R4670" s="28">
        <f>IF(OR(P4670=1,Q4670=1),IF(D4670+364&lt;=$D$5,(D4670+364-$D$4+1)/365,IF(D4670&gt;$D$4,($D$5-D4670+1)/365,$D$6/365)),0)</f>
        <v>0</v>
      </c>
      <c r="S4670" s="28">
        <f>'Data &amp; Parameter'!$E$16*'Data &amp; Parameter'!$E$17*('Data &amp; Parameter'!$E$18+'Data &amp; Parameter'!$E$19)*'Data &amp; Parameter'!$E$20*'Data &amp; Parameter'!$E$37*R4670</f>
        <v>0</v>
      </c>
      <c r="T4670" s="28">
        <f t="shared" si="72"/>
        <v>0</v>
      </c>
    </row>
    <row r="4671" spans="1:20" ht="15.75" customHeight="1" x14ac:dyDescent="0.35">
      <c r="A4671">
        <v>4664</v>
      </c>
      <c r="B4671" s="76">
        <v>44259.527592592596</v>
      </c>
      <c r="C4671" s="1" t="s">
        <v>14768</v>
      </c>
      <c r="D4671" s="76">
        <v>44259.528067129635</v>
      </c>
      <c r="E4671" s="1" t="s">
        <v>14769</v>
      </c>
      <c r="F4671" s="1" t="s">
        <v>14770</v>
      </c>
      <c r="G4671" s="1" t="s">
        <v>123</v>
      </c>
      <c r="H4671" s="1" t="s">
        <v>124</v>
      </c>
      <c r="I4671" s="1" t="s">
        <v>125</v>
      </c>
      <c r="J4671" s="1" t="s">
        <v>14582</v>
      </c>
      <c r="K4671" s="1" t="s">
        <v>14582</v>
      </c>
      <c r="L4671">
        <f>ROUNDUP(IF(B4671&gt;$D$4,0,($D$4-B4671+1)/365),0)</f>
        <v>0</v>
      </c>
      <c r="M4671">
        <f>ROUNDUP(IF(B4671&gt;$D$5,0,($D$5-B4671+1)/365),0)</f>
        <v>0</v>
      </c>
      <c r="N4671" s="28">
        <f>IF(OR(L4671=1,M4671=1),IF(B4671+364&lt;=$D$5,(B4671+364-$D$4+1)/365,IF(B4671&gt;$D$4,($D$5-B4671+1)/365,$D$6/365)),0)</f>
        <v>0</v>
      </c>
      <c r="O4671" s="28">
        <f>'Data &amp; Parameter'!$E$16*'Data &amp; Parameter'!$E$17*('Data &amp; Parameter'!$E$18+'Data &amp; Parameter'!$E$19)*'Data &amp; Parameter'!$E$20*'Data &amp; Parameter'!$E$37*N4671</f>
        <v>0</v>
      </c>
      <c r="P4671">
        <f>ROUNDUP(IF(D4671&gt;$D$4,0,($D$4-D4671+1)/365),0)</f>
        <v>0</v>
      </c>
      <c r="Q4671">
        <f>ROUNDUP(IF(D4671&gt;$D$5,0,($D$5-D4671+1)/365),0)</f>
        <v>0</v>
      </c>
      <c r="R4671" s="28">
        <f>IF(OR(P4671=1,Q4671=1),IF(D4671+364&lt;=$D$5,(D4671+364-$D$4+1)/365,IF(D4671&gt;$D$4,($D$5-D4671+1)/365,$D$6/365)),0)</f>
        <v>0</v>
      </c>
      <c r="S4671" s="28">
        <f>'Data &amp; Parameter'!$E$16*'Data &amp; Parameter'!$E$17*('Data &amp; Parameter'!$E$18+'Data &amp; Parameter'!$E$19)*'Data &amp; Parameter'!$E$20*'Data &amp; Parameter'!$E$37*R4671</f>
        <v>0</v>
      </c>
      <c r="T4671" s="28">
        <f t="shared" si="72"/>
        <v>0</v>
      </c>
    </row>
    <row r="4672" spans="1:20" ht="15.75" customHeight="1" x14ac:dyDescent="0.35">
      <c r="A4672">
        <v>4665</v>
      </c>
      <c r="B4672" s="76">
        <v>44259.540034722224</v>
      </c>
      <c r="C4672" s="1" t="s">
        <v>14771</v>
      </c>
      <c r="D4672" s="76">
        <v>44259.540856481486</v>
      </c>
      <c r="E4672" s="1" t="s">
        <v>14772</v>
      </c>
      <c r="F4672" s="1" t="s">
        <v>14773</v>
      </c>
      <c r="G4672" s="1" t="s">
        <v>123</v>
      </c>
      <c r="H4672" s="1" t="s">
        <v>124</v>
      </c>
      <c r="I4672" s="1" t="s">
        <v>125</v>
      </c>
      <c r="J4672" s="1" t="s">
        <v>14582</v>
      </c>
      <c r="K4672" s="1" t="s">
        <v>14582</v>
      </c>
      <c r="L4672">
        <f>ROUNDUP(IF(B4672&gt;$D$4,0,($D$4-B4672+1)/365),0)</f>
        <v>0</v>
      </c>
      <c r="M4672">
        <f>ROUNDUP(IF(B4672&gt;$D$5,0,($D$5-B4672+1)/365),0)</f>
        <v>0</v>
      </c>
      <c r="N4672" s="28">
        <f>IF(OR(L4672=1,M4672=1),IF(B4672+364&lt;=$D$5,(B4672+364-$D$4+1)/365,IF(B4672&gt;$D$4,($D$5-B4672+1)/365,$D$6/365)),0)</f>
        <v>0</v>
      </c>
      <c r="O4672" s="28">
        <f>'Data &amp; Parameter'!$E$16*'Data &amp; Parameter'!$E$17*('Data &amp; Parameter'!$E$18+'Data &amp; Parameter'!$E$19)*'Data &amp; Parameter'!$E$20*'Data &amp; Parameter'!$E$37*N4672</f>
        <v>0</v>
      </c>
      <c r="P4672">
        <f>ROUNDUP(IF(D4672&gt;$D$4,0,($D$4-D4672+1)/365),0)</f>
        <v>0</v>
      </c>
      <c r="Q4672">
        <f>ROUNDUP(IF(D4672&gt;$D$5,0,($D$5-D4672+1)/365),0)</f>
        <v>0</v>
      </c>
      <c r="R4672" s="28">
        <f>IF(OR(P4672=1,Q4672=1),IF(D4672+364&lt;=$D$5,(D4672+364-$D$4+1)/365,IF(D4672&gt;$D$4,($D$5-D4672+1)/365,$D$6/365)),0)</f>
        <v>0</v>
      </c>
      <c r="S4672" s="28">
        <f>'Data &amp; Parameter'!$E$16*'Data &amp; Parameter'!$E$17*('Data &amp; Parameter'!$E$18+'Data &amp; Parameter'!$E$19)*'Data &amp; Parameter'!$E$20*'Data &amp; Parameter'!$E$37*R4672</f>
        <v>0</v>
      </c>
      <c r="T4672" s="28">
        <f t="shared" si="72"/>
        <v>0</v>
      </c>
    </row>
    <row r="4673" spans="1:20" ht="15.75" customHeight="1" x14ac:dyDescent="0.35">
      <c r="A4673">
        <v>4666</v>
      </c>
      <c r="B4673" s="76">
        <v>44259.54420138889</v>
      </c>
      <c r="C4673" s="1" t="s">
        <v>14774</v>
      </c>
      <c r="D4673" s="76">
        <v>44259.545393518521</v>
      </c>
      <c r="E4673" s="1" t="s">
        <v>14775</v>
      </c>
      <c r="F4673" s="1" t="s">
        <v>14776</v>
      </c>
      <c r="G4673" s="1" t="s">
        <v>123</v>
      </c>
      <c r="H4673" s="1" t="s">
        <v>124</v>
      </c>
      <c r="I4673" s="1" t="s">
        <v>125</v>
      </c>
      <c r="J4673" s="1" t="s">
        <v>14582</v>
      </c>
      <c r="K4673" s="1" t="s">
        <v>14777</v>
      </c>
      <c r="L4673">
        <f>ROUNDUP(IF(B4673&gt;$D$4,0,($D$4-B4673+1)/365),0)</f>
        <v>0</v>
      </c>
      <c r="M4673">
        <f>ROUNDUP(IF(B4673&gt;$D$5,0,($D$5-B4673+1)/365),0)</f>
        <v>0</v>
      </c>
      <c r="N4673" s="28">
        <f>IF(OR(L4673=1,M4673=1),IF(B4673+364&lt;=$D$5,(B4673+364-$D$4+1)/365,IF(B4673&gt;$D$4,($D$5-B4673+1)/365,$D$6/365)),0)</f>
        <v>0</v>
      </c>
      <c r="O4673" s="28">
        <f>'Data &amp; Parameter'!$E$16*'Data &amp; Parameter'!$E$17*('Data &amp; Parameter'!$E$18+'Data &amp; Parameter'!$E$19)*'Data &amp; Parameter'!$E$20*'Data &amp; Parameter'!$E$37*N4673</f>
        <v>0</v>
      </c>
      <c r="P4673">
        <f>ROUNDUP(IF(D4673&gt;$D$4,0,($D$4-D4673+1)/365),0)</f>
        <v>0</v>
      </c>
      <c r="Q4673">
        <f>ROUNDUP(IF(D4673&gt;$D$5,0,($D$5-D4673+1)/365),0)</f>
        <v>0</v>
      </c>
      <c r="R4673" s="28">
        <f>IF(OR(P4673=1,Q4673=1),IF(D4673+364&lt;=$D$5,(D4673+364-$D$4+1)/365,IF(D4673&gt;$D$4,($D$5-D4673+1)/365,$D$6/365)),0)</f>
        <v>0</v>
      </c>
      <c r="S4673" s="28">
        <f>'Data &amp; Parameter'!$E$16*'Data &amp; Parameter'!$E$17*('Data &amp; Parameter'!$E$18+'Data &amp; Parameter'!$E$19)*'Data &amp; Parameter'!$E$20*'Data &amp; Parameter'!$E$37*R4673</f>
        <v>0</v>
      </c>
      <c r="T4673" s="28">
        <f t="shared" si="72"/>
        <v>0</v>
      </c>
    </row>
    <row r="4674" spans="1:20" ht="15.75" customHeight="1" x14ac:dyDescent="0.35">
      <c r="A4674">
        <v>4667</v>
      </c>
      <c r="B4674" s="76">
        <v>44259.544282407413</v>
      </c>
      <c r="C4674" s="1" t="s">
        <v>14778</v>
      </c>
      <c r="D4674" s="76">
        <v>44259.544930555552</v>
      </c>
      <c r="E4674" s="1" t="s">
        <v>14779</v>
      </c>
      <c r="F4674" s="1" t="s">
        <v>14780</v>
      </c>
      <c r="G4674" s="1" t="s">
        <v>123</v>
      </c>
      <c r="H4674" s="1" t="s">
        <v>124</v>
      </c>
      <c r="I4674" s="1" t="s">
        <v>125</v>
      </c>
      <c r="J4674" s="1" t="s">
        <v>14582</v>
      </c>
      <c r="K4674" s="1" t="s">
        <v>14582</v>
      </c>
      <c r="L4674">
        <f>ROUNDUP(IF(B4674&gt;$D$4,0,($D$4-B4674+1)/365),0)</f>
        <v>0</v>
      </c>
      <c r="M4674">
        <f>ROUNDUP(IF(B4674&gt;$D$5,0,($D$5-B4674+1)/365),0)</f>
        <v>0</v>
      </c>
      <c r="N4674" s="28">
        <f>IF(OR(L4674=1,M4674=1),IF(B4674+364&lt;=$D$5,(B4674+364-$D$4+1)/365,IF(B4674&gt;$D$4,($D$5-B4674+1)/365,$D$6/365)),0)</f>
        <v>0</v>
      </c>
      <c r="O4674" s="28">
        <f>'Data &amp; Parameter'!$E$16*'Data &amp; Parameter'!$E$17*('Data &amp; Parameter'!$E$18+'Data &amp; Parameter'!$E$19)*'Data &amp; Parameter'!$E$20*'Data &amp; Parameter'!$E$37*N4674</f>
        <v>0</v>
      </c>
      <c r="P4674">
        <f>ROUNDUP(IF(D4674&gt;$D$4,0,($D$4-D4674+1)/365),0)</f>
        <v>0</v>
      </c>
      <c r="Q4674">
        <f>ROUNDUP(IF(D4674&gt;$D$5,0,($D$5-D4674+1)/365),0)</f>
        <v>0</v>
      </c>
      <c r="R4674" s="28">
        <f>IF(OR(P4674=1,Q4674=1),IF(D4674+364&lt;=$D$5,(D4674+364-$D$4+1)/365,IF(D4674&gt;$D$4,($D$5-D4674+1)/365,$D$6/365)),0)</f>
        <v>0</v>
      </c>
      <c r="S4674" s="28">
        <f>'Data &amp; Parameter'!$E$16*'Data &amp; Parameter'!$E$17*('Data &amp; Parameter'!$E$18+'Data &amp; Parameter'!$E$19)*'Data &amp; Parameter'!$E$20*'Data &amp; Parameter'!$E$37*R4674</f>
        <v>0</v>
      </c>
      <c r="T4674" s="28">
        <f t="shared" si="72"/>
        <v>0</v>
      </c>
    </row>
    <row r="4675" spans="1:20" ht="15.75" customHeight="1" x14ac:dyDescent="0.35">
      <c r="A4675">
        <v>4668</v>
      </c>
      <c r="B4675" s="76">
        <v>44259.548391203702</v>
      </c>
      <c r="C4675" s="1" t="s">
        <v>14781</v>
      </c>
      <c r="D4675" s="76">
        <v>44259.549062499995</v>
      </c>
      <c r="E4675" s="1" t="s">
        <v>14782</v>
      </c>
      <c r="F4675" s="1" t="s">
        <v>14783</v>
      </c>
      <c r="G4675" s="1" t="s">
        <v>123</v>
      </c>
      <c r="H4675" s="1" t="s">
        <v>124</v>
      </c>
      <c r="I4675" s="1" t="s">
        <v>125</v>
      </c>
      <c r="J4675" s="1" t="s">
        <v>14582</v>
      </c>
      <c r="K4675" s="1" t="s">
        <v>14582</v>
      </c>
      <c r="L4675">
        <f>ROUNDUP(IF(B4675&gt;$D$4,0,($D$4-B4675+1)/365),0)</f>
        <v>0</v>
      </c>
      <c r="M4675">
        <f>ROUNDUP(IF(B4675&gt;$D$5,0,($D$5-B4675+1)/365),0)</f>
        <v>0</v>
      </c>
      <c r="N4675" s="28">
        <f>IF(OR(L4675=1,M4675=1),IF(B4675+364&lt;=$D$5,(B4675+364-$D$4+1)/365,IF(B4675&gt;$D$4,($D$5-B4675+1)/365,$D$6/365)),0)</f>
        <v>0</v>
      </c>
      <c r="O4675" s="28">
        <f>'Data &amp; Parameter'!$E$16*'Data &amp; Parameter'!$E$17*('Data &amp; Parameter'!$E$18+'Data &amp; Parameter'!$E$19)*'Data &amp; Parameter'!$E$20*'Data &amp; Parameter'!$E$37*N4675</f>
        <v>0</v>
      </c>
      <c r="P4675">
        <f>ROUNDUP(IF(D4675&gt;$D$4,0,($D$4-D4675+1)/365),0)</f>
        <v>0</v>
      </c>
      <c r="Q4675">
        <f>ROUNDUP(IF(D4675&gt;$D$5,0,($D$5-D4675+1)/365),0)</f>
        <v>0</v>
      </c>
      <c r="R4675" s="28">
        <f>IF(OR(P4675=1,Q4675=1),IF(D4675+364&lt;=$D$5,(D4675+364-$D$4+1)/365,IF(D4675&gt;$D$4,($D$5-D4675+1)/365,$D$6/365)),0)</f>
        <v>0</v>
      </c>
      <c r="S4675" s="28">
        <f>'Data &amp; Parameter'!$E$16*'Data &amp; Parameter'!$E$17*('Data &amp; Parameter'!$E$18+'Data &amp; Parameter'!$E$19)*'Data &amp; Parameter'!$E$20*'Data &amp; Parameter'!$E$37*R4675</f>
        <v>0</v>
      </c>
      <c r="T4675" s="28">
        <f t="shared" si="72"/>
        <v>0</v>
      </c>
    </row>
    <row r="4676" spans="1:20" ht="15.75" customHeight="1" x14ac:dyDescent="0.35">
      <c r="A4676">
        <v>4669</v>
      </c>
      <c r="B4676" s="76">
        <v>44259.550057870365</v>
      </c>
      <c r="C4676" s="1" t="s">
        <v>14784</v>
      </c>
      <c r="D4676" s="76">
        <v>44259.55097222222</v>
      </c>
      <c r="E4676" s="1" t="s">
        <v>14785</v>
      </c>
      <c r="F4676" s="1" t="s">
        <v>14786</v>
      </c>
      <c r="G4676" s="1" t="s">
        <v>123</v>
      </c>
      <c r="H4676" s="1" t="s">
        <v>124</v>
      </c>
      <c r="I4676" s="1" t="s">
        <v>125</v>
      </c>
      <c r="J4676" s="1" t="s">
        <v>14582</v>
      </c>
      <c r="K4676" s="1" t="s">
        <v>14787</v>
      </c>
      <c r="L4676">
        <f>ROUNDUP(IF(B4676&gt;$D$4,0,($D$4-B4676+1)/365),0)</f>
        <v>0</v>
      </c>
      <c r="M4676">
        <f>ROUNDUP(IF(B4676&gt;$D$5,0,($D$5-B4676+1)/365),0)</f>
        <v>0</v>
      </c>
      <c r="N4676" s="28">
        <f>IF(OR(L4676=1,M4676=1),IF(B4676+364&lt;=$D$5,(B4676+364-$D$4+1)/365,IF(B4676&gt;$D$4,($D$5-B4676+1)/365,$D$6/365)),0)</f>
        <v>0</v>
      </c>
      <c r="O4676" s="28">
        <f>'Data &amp; Parameter'!$E$16*'Data &amp; Parameter'!$E$17*('Data &amp; Parameter'!$E$18+'Data &amp; Parameter'!$E$19)*'Data &amp; Parameter'!$E$20*'Data &amp; Parameter'!$E$37*N4676</f>
        <v>0</v>
      </c>
      <c r="P4676">
        <f>ROUNDUP(IF(D4676&gt;$D$4,0,($D$4-D4676+1)/365),0)</f>
        <v>0</v>
      </c>
      <c r="Q4676">
        <f>ROUNDUP(IF(D4676&gt;$D$5,0,($D$5-D4676+1)/365),0)</f>
        <v>0</v>
      </c>
      <c r="R4676" s="28">
        <f>IF(OR(P4676=1,Q4676=1),IF(D4676+364&lt;=$D$5,(D4676+364-$D$4+1)/365,IF(D4676&gt;$D$4,($D$5-D4676+1)/365,$D$6/365)),0)</f>
        <v>0</v>
      </c>
      <c r="S4676" s="28">
        <f>'Data &amp; Parameter'!$E$16*'Data &amp; Parameter'!$E$17*('Data &amp; Parameter'!$E$18+'Data &amp; Parameter'!$E$19)*'Data &amp; Parameter'!$E$20*'Data &amp; Parameter'!$E$37*R4676</f>
        <v>0</v>
      </c>
      <c r="T4676" s="28">
        <f t="shared" si="72"/>
        <v>0</v>
      </c>
    </row>
    <row r="4677" spans="1:20" ht="15.75" customHeight="1" x14ac:dyDescent="0.35">
      <c r="A4677">
        <v>4670</v>
      </c>
      <c r="B4677" s="76">
        <v>44259.552997685183</v>
      </c>
      <c r="C4677" s="1" t="s">
        <v>14788</v>
      </c>
      <c r="D4677" s="76">
        <v>44259.553611111114</v>
      </c>
      <c r="E4677" s="1" t="s">
        <v>14789</v>
      </c>
      <c r="F4677" s="1" t="s">
        <v>14790</v>
      </c>
      <c r="G4677" s="1" t="s">
        <v>123</v>
      </c>
      <c r="H4677" s="1" t="s">
        <v>124</v>
      </c>
      <c r="I4677" s="1" t="s">
        <v>125</v>
      </c>
      <c r="J4677" s="1" t="s">
        <v>14582</v>
      </c>
      <c r="K4677" s="1" t="s">
        <v>14582</v>
      </c>
      <c r="L4677">
        <f>ROUNDUP(IF(B4677&gt;$D$4,0,($D$4-B4677+1)/365),0)</f>
        <v>0</v>
      </c>
      <c r="M4677">
        <f>ROUNDUP(IF(B4677&gt;$D$5,0,($D$5-B4677+1)/365),0)</f>
        <v>0</v>
      </c>
      <c r="N4677" s="28">
        <f>IF(OR(L4677=1,M4677=1),IF(B4677+364&lt;=$D$5,(B4677+364-$D$4+1)/365,IF(B4677&gt;$D$4,($D$5-B4677+1)/365,$D$6/365)),0)</f>
        <v>0</v>
      </c>
      <c r="O4677" s="28">
        <f>'Data &amp; Parameter'!$E$16*'Data &amp; Parameter'!$E$17*('Data &amp; Parameter'!$E$18+'Data &amp; Parameter'!$E$19)*'Data &amp; Parameter'!$E$20*'Data &amp; Parameter'!$E$37*N4677</f>
        <v>0</v>
      </c>
      <c r="P4677">
        <f>ROUNDUP(IF(D4677&gt;$D$4,0,($D$4-D4677+1)/365),0)</f>
        <v>0</v>
      </c>
      <c r="Q4677">
        <f>ROUNDUP(IF(D4677&gt;$D$5,0,($D$5-D4677+1)/365),0)</f>
        <v>0</v>
      </c>
      <c r="R4677" s="28">
        <f>IF(OR(P4677=1,Q4677=1),IF(D4677+364&lt;=$D$5,(D4677+364-$D$4+1)/365,IF(D4677&gt;$D$4,($D$5-D4677+1)/365,$D$6/365)),0)</f>
        <v>0</v>
      </c>
      <c r="S4677" s="28">
        <f>'Data &amp; Parameter'!$E$16*'Data &amp; Parameter'!$E$17*('Data &amp; Parameter'!$E$18+'Data &amp; Parameter'!$E$19)*'Data &amp; Parameter'!$E$20*'Data &amp; Parameter'!$E$37*R4677</f>
        <v>0</v>
      </c>
      <c r="T4677" s="28">
        <f t="shared" si="72"/>
        <v>0</v>
      </c>
    </row>
    <row r="4678" spans="1:20" ht="15.75" customHeight="1" x14ac:dyDescent="0.35">
      <c r="A4678">
        <v>4671</v>
      </c>
      <c r="B4678" s="76">
        <v>44259.554664351846</v>
      </c>
      <c r="C4678" s="1" t="s">
        <v>14791</v>
      </c>
      <c r="D4678" s="76">
        <v>44259.555613425924</v>
      </c>
      <c r="E4678" s="1" t="s">
        <v>14792</v>
      </c>
      <c r="F4678" s="1" t="s">
        <v>14793</v>
      </c>
      <c r="G4678" s="1" t="s">
        <v>123</v>
      </c>
      <c r="H4678" s="1" t="s">
        <v>124</v>
      </c>
      <c r="I4678" s="1" t="s">
        <v>125</v>
      </c>
      <c r="J4678" s="1" t="s">
        <v>14582</v>
      </c>
      <c r="K4678" s="1" t="s">
        <v>14787</v>
      </c>
      <c r="L4678">
        <f>ROUNDUP(IF(B4678&gt;$D$4,0,($D$4-B4678+1)/365),0)</f>
        <v>0</v>
      </c>
      <c r="M4678">
        <f>ROUNDUP(IF(B4678&gt;$D$5,0,($D$5-B4678+1)/365),0)</f>
        <v>0</v>
      </c>
      <c r="N4678" s="28">
        <f>IF(OR(L4678=1,M4678=1),IF(B4678+364&lt;=$D$5,(B4678+364-$D$4+1)/365,IF(B4678&gt;$D$4,($D$5-B4678+1)/365,$D$6/365)),0)</f>
        <v>0</v>
      </c>
      <c r="O4678" s="28">
        <f>'Data &amp; Parameter'!$E$16*'Data &amp; Parameter'!$E$17*('Data &amp; Parameter'!$E$18+'Data &amp; Parameter'!$E$19)*'Data &amp; Parameter'!$E$20*'Data &amp; Parameter'!$E$37*N4678</f>
        <v>0</v>
      </c>
      <c r="P4678">
        <f>ROUNDUP(IF(D4678&gt;$D$4,0,($D$4-D4678+1)/365),0)</f>
        <v>0</v>
      </c>
      <c r="Q4678">
        <f>ROUNDUP(IF(D4678&gt;$D$5,0,($D$5-D4678+1)/365),0)</f>
        <v>0</v>
      </c>
      <c r="R4678" s="28">
        <f>IF(OR(P4678=1,Q4678=1),IF(D4678+364&lt;=$D$5,(D4678+364-$D$4+1)/365,IF(D4678&gt;$D$4,($D$5-D4678+1)/365,$D$6/365)),0)</f>
        <v>0</v>
      </c>
      <c r="S4678" s="28">
        <f>'Data &amp; Parameter'!$E$16*'Data &amp; Parameter'!$E$17*('Data &amp; Parameter'!$E$18+'Data &amp; Parameter'!$E$19)*'Data &amp; Parameter'!$E$20*'Data &amp; Parameter'!$E$37*R4678</f>
        <v>0</v>
      </c>
      <c r="T4678" s="28">
        <f t="shared" si="72"/>
        <v>0</v>
      </c>
    </row>
    <row r="4679" spans="1:20" ht="15.75" customHeight="1" x14ac:dyDescent="0.35">
      <c r="A4679">
        <v>4672</v>
      </c>
      <c r="B4679" s="76">
        <v>44259.557013888887</v>
      </c>
      <c r="C4679" s="1" t="s">
        <v>14794</v>
      </c>
      <c r="D4679" s="76">
        <v>44259.557557870372</v>
      </c>
      <c r="E4679" s="1" t="s">
        <v>14795</v>
      </c>
      <c r="F4679" s="1" t="s">
        <v>14796</v>
      </c>
      <c r="G4679" s="1" t="s">
        <v>123</v>
      </c>
      <c r="H4679" s="1" t="s">
        <v>124</v>
      </c>
      <c r="I4679" s="1" t="s">
        <v>125</v>
      </c>
      <c r="J4679" s="1" t="s">
        <v>14582</v>
      </c>
      <c r="K4679" s="1" t="s">
        <v>14582</v>
      </c>
      <c r="L4679">
        <f>ROUNDUP(IF(B4679&gt;$D$4,0,($D$4-B4679+1)/365),0)</f>
        <v>0</v>
      </c>
      <c r="M4679">
        <f>ROUNDUP(IF(B4679&gt;$D$5,0,($D$5-B4679+1)/365),0)</f>
        <v>0</v>
      </c>
      <c r="N4679" s="28">
        <f>IF(OR(L4679=1,M4679=1),IF(B4679+364&lt;=$D$5,(B4679+364-$D$4+1)/365,IF(B4679&gt;$D$4,($D$5-B4679+1)/365,$D$6/365)),0)</f>
        <v>0</v>
      </c>
      <c r="O4679" s="28">
        <f>'Data &amp; Parameter'!$E$16*'Data &amp; Parameter'!$E$17*('Data &amp; Parameter'!$E$18+'Data &amp; Parameter'!$E$19)*'Data &amp; Parameter'!$E$20*'Data &amp; Parameter'!$E$37*N4679</f>
        <v>0</v>
      </c>
      <c r="P4679">
        <f>ROUNDUP(IF(D4679&gt;$D$4,0,($D$4-D4679+1)/365),0)</f>
        <v>0</v>
      </c>
      <c r="Q4679">
        <f>ROUNDUP(IF(D4679&gt;$D$5,0,($D$5-D4679+1)/365),0)</f>
        <v>0</v>
      </c>
      <c r="R4679" s="28">
        <f>IF(OR(P4679=1,Q4679=1),IF(D4679+364&lt;=$D$5,(D4679+364-$D$4+1)/365,IF(D4679&gt;$D$4,($D$5-D4679+1)/365,$D$6/365)),0)</f>
        <v>0</v>
      </c>
      <c r="S4679" s="28">
        <f>'Data &amp; Parameter'!$E$16*'Data &amp; Parameter'!$E$17*('Data &amp; Parameter'!$E$18+'Data &amp; Parameter'!$E$19)*'Data &amp; Parameter'!$E$20*'Data &amp; Parameter'!$E$37*R4679</f>
        <v>0</v>
      </c>
      <c r="T4679" s="28">
        <f t="shared" si="72"/>
        <v>0</v>
      </c>
    </row>
    <row r="4680" spans="1:20" ht="15.75" customHeight="1" x14ac:dyDescent="0.35">
      <c r="A4680">
        <v>4673</v>
      </c>
      <c r="B4680" s="76">
        <v>44259.559606481482</v>
      </c>
      <c r="C4680" s="1" t="s">
        <v>14797</v>
      </c>
      <c r="D4680" s="76">
        <v>44259.560115740736</v>
      </c>
      <c r="E4680" s="1" t="s">
        <v>14798</v>
      </c>
      <c r="F4680" s="1" t="s">
        <v>14799</v>
      </c>
      <c r="G4680" s="1" t="s">
        <v>123</v>
      </c>
      <c r="H4680" s="1" t="s">
        <v>124</v>
      </c>
      <c r="I4680" s="1" t="s">
        <v>125</v>
      </c>
      <c r="J4680" s="1" t="s">
        <v>14582</v>
      </c>
      <c r="K4680" s="1" t="s">
        <v>14787</v>
      </c>
      <c r="L4680">
        <f>ROUNDUP(IF(B4680&gt;$D$4,0,($D$4-B4680+1)/365),0)</f>
        <v>0</v>
      </c>
      <c r="M4680">
        <f>ROUNDUP(IF(B4680&gt;$D$5,0,($D$5-B4680+1)/365),0)</f>
        <v>0</v>
      </c>
      <c r="N4680" s="28">
        <f>IF(OR(L4680=1,M4680=1),IF(B4680+364&lt;=$D$5,(B4680+364-$D$4+1)/365,IF(B4680&gt;$D$4,($D$5-B4680+1)/365,$D$6/365)),0)</f>
        <v>0</v>
      </c>
      <c r="O4680" s="28">
        <f>'Data &amp; Parameter'!$E$16*'Data &amp; Parameter'!$E$17*('Data &amp; Parameter'!$E$18+'Data &amp; Parameter'!$E$19)*'Data &amp; Parameter'!$E$20*'Data &amp; Parameter'!$E$37*N4680</f>
        <v>0</v>
      </c>
      <c r="P4680">
        <f>ROUNDUP(IF(D4680&gt;$D$4,0,($D$4-D4680+1)/365),0)</f>
        <v>0</v>
      </c>
      <c r="Q4680">
        <f>ROUNDUP(IF(D4680&gt;$D$5,0,($D$5-D4680+1)/365),0)</f>
        <v>0</v>
      </c>
      <c r="R4680" s="28">
        <f>IF(OR(P4680=1,Q4680=1),IF(D4680+364&lt;=$D$5,(D4680+364-$D$4+1)/365,IF(D4680&gt;$D$4,($D$5-D4680+1)/365,$D$6/365)),0)</f>
        <v>0</v>
      </c>
      <c r="S4680" s="28">
        <f>'Data &amp; Parameter'!$E$16*'Data &amp; Parameter'!$E$17*('Data &amp; Parameter'!$E$18+'Data &amp; Parameter'!$E$19)*'Data &amp; Parameter'!$E$20*'Data &amp; Parameter'!$E$37*R4680</f>
        <v>0</v>
      </c>
      <c r="T4680" s="28">
        <f t="shared" si="72"/>
        <v>0</v>
      </c>
    </row>
    <row r="4681" spans="1:20" ht="15.75" customHeight="1" x14ac:dyDescent="0.35">
      <c r="A4681">
        <v>4674</v>
      </c>
      <c r="B4681" s="76">
        <v>44259.559814814813</v>
      </c>
      <c r="C4681" s="1" t="s">
        <v>14800</v>
      </c>
      <c r="D4681" s="76">
        <v>44259.560416666667</v>
      </c>
      <c r="E4681" s="1" t="s">
        <v>14801</v>
      </c>
      <c r="F4681" s="1" t="s">
        <v>14802</v>
      </c>
      <c r="G4681" s="1" t="s">
        <v>123</v>
      </c>
      <c r="H4681" s="1" t="s">
        <v>124</v>
      </c>
      <c r="I4681" s="1" t="s">
        <v>125</v>
      </c>
      <c r="J4681" s="1" t="s">
        <v>14582</v>
      </c>
      <c r="K4681" s="1" t="s">
        <v>14582</v>
      </c>
      <c r="L4681">
        <f>ROUNDUP(IF(B4681&gt;$D$4,0,($D$4-B4681+1)/365),0)</f>
        <v>0</v>
      </c>
      <c r="M4681">
        <f>ROUNDUP(IF(B4681&gt;$D$5,0,($D$5-B4681+1)/365),0)</f>
        <v>0</v>
      </c>
      <c r="N4681" s="28">
        <f>IF(OR(L4681=1,M4681=1),IF(B4681+364&lt;=$D$5,(B4681+364-$D$4+1)/365,IF(B4681&gt;$D$4,($D$5-B4681+1)/365,$D$6/365)),0)</f>
        <v>0</v>
      </c>
      <c r="O4681" s="28">
        <f>'Data &amp; Parameter'!$E$16*'Data &amp; Parameter'!$E$17*('Data &amp; Parameter'!$E$18+'Data &amp; Parameter'!$E$19)*'Data &amp; Parameter'!$E$20*'Data &amp; Parameter'!$E$37*N4681</f>
        <v>0</v>
      </c>
      <c r="P4681">
        <f>ROUNDUP(IF(D4681&gt;$D$4,0,($D$4-D4681+1)/365),0)</f>
        <v>0</v>
      </c>
      <c r="Q4681">
        <f>ROUNDUP(IF(D4681&gt;$D$5,0,($D$5-D4681+1)/365),0)</f>
        <v>0</v>
      </c>
      <c r="R4681" s="28">
        <f>IF(OR(P4681=1,Q4681=1),IF(D4681+364&lt;=$D$5,(D4681+364-$D$4+1)/365,IF(D4681&gt;$D$4,($D$5-D4681+1)/365,$D$6/365)),0)</f>
        <v>0</v>
      </c>
      <c r="S4681" s="28">
        <f>'Data &amp; Parameter'!$E$16*'Data &amp; Parameter'!$E$17*('Data &amp; Parameter'!$E$18+'Data &amp; Parameter'!$E$19)*'Data &amp; Parameter'!$E$20*'Data &amp; Parameter'!$E$37*R4681</f>
        <v>0</v>
      </c>
      <c r="T4681" s="28">
        <f t="shared" ref="T4681:T4744" si="73">O4681+S4681</f>
        <v>0</v>
      </c>
    </row>
    <row r="4682" spans="1:20" ht="15.75" customHeight="1" x14ac:dyDescent="0.35">
      <c r="A4682">
        <v>4675</v>
      </c>
      <c r="B4682" s="76">
        <v>44259.563680555555</v>
      </c>
      <c r="C4682" s="1" t="s">
        <v>14803</v>
      </c>
      <c r="D4682" s="76">
        <v>44259.564259259263</v>
      </c>
      <c r="E4682" s="1" t="s">
        <v>14804</v>
      </c>
      <c r="F4682" s="1" t="s">
        <v>14805</v>
      </c>
      <c r="G4682" s="1" t="s">
        <v>123</v>
      </c>
      <c r="H4682" s="1" t="s">
        <v>124</v>
      </c>
      <c r="I4682" s="1" t="s">
        <v>125</v>
      </c>
      <c r="J4682" s="1" t="s">
        <v>14582</v>
      </c>
      <c r="K4682" s="1" t="s">
        <v>14787</v>
      </c>
      <c r="L4682">
        <f>ROUNDUP(IF(B4682&gt;$D$4,0,($D$4-B4682+1)/365),0)</f>
        <v>0</v>
      </c>
      <c r="M4682">
        <f>ROUNDUP(IF(B4682&gt;$D$5,0,($D$5-B4682+1)/365),0)</f>
        <v>0</v>
      </c>
      <c r="N4682" s="28">
        <f>IF(OR(L4682=1,M4682=1),IF(B4682+364&lt;=$D$5,(B4682+364-$D$4+1)/365,IF(B4682&gt;$D$4,($D$5-B4682+1)/365,$D$6/365)),0)</f>
        <v>0</v>
      </c>
      <c r="O4682" s="28">
        <f>'Data &amp; Parameter'!$E$16*'Data &amp; Parameter'!$E$17*('Data &amp; Parameter'!$E$18+'Data &amp; Parameter'!$E$19)*'Data &amp; Parameter'!$E$20*'Data &amp; Parameter'!$E$37*N4682</f>
        <v>0</v>
      </c>
      <c r="P4682">
        <f>ROUNDUP(IF(D4682&gt;$D$4,0,($D$4-D4682+1)/365),0)</f>
        <v>0</v>
      </c>
      <c r="Q4682">
        <f>ROUNDUP(IF(D4682&gt;$D$5,0,($D$5-D4682+1)/365),0)</f>
        <v>0</v>
      </c>
      <c r="R4682" s="28">
        <f>IF(OR(P4682=1,Q4682=1),IF(D4682+364&lt;=$D$5,(D4682+364-$D$4+1)/365,IF(D4682&gt;$D$4,($D$5-D4682+1)/365,$D$6/365)),0)</f>
        <v>0</v>
      </c>
      <c r="S4682" s="28">
        <f>'Data &amp; Parameter'!$E$16*'Data &amp; Parameter'!$E$17*('Data &amp; Parameter'!$E$18+'Data &amp; Parameter'!$E$19)*'Data &amp; Parameter'!$E$20*'Data &amp; Parameter'!$E$37*R4682</f>
        <v>0</v>
      </c>
      <c r="T4682" s="28">
        <f t="shared" si="73"/>
        <v>0</v>
      </c>
    </row>
    <row r="4683" spans="1:20" ht="15.75" customHeight="1" x14ac:dyDescent="0.35">
      <c r="A4683">
        <v>4676</v>
      </c>
      <c r="B4683" s="76">
        <v>44259.563807870371</v>
      </c>
      <c r="C4683" s="1" t="s">
        <v>14806</v>
      </c>
      <c r="D4683" s="76">
        <v>44259.564120370371</v>
      </c>
      <c r="E4683" s="1" t="s">
        <v>14807</v>
      </c>
      <c r="F4683" s="1" t="s">
        <v>14808</v>
      </c>
      <c r="G4683" s="1" t="s">
        <v>123</v>
      </c>
      <c r="H4683" s="1" t="s">
        <v>124</v>
      </c>
      <c r="I4683" s="1" t="s">
        <v>125</v>
      </c>
      <c r="J4683" s="1" t="s">
        <v>14582</v>
      </c>
      <c r="K4683" s="1" t="s">
        <v>14582</v>
      </c>
      <c r="L4683">
        <f>ROUNDUP(IF(B4683&gt;$D$4,0,($D$4-B4683+1)/365),0)</f>
        <v>0</v>
      </c>
      <c r="M4683">
        <f>ROUNDUP(IF(B4683&gt;$D$5,0,($D$5-B4683+1)/365),0)</f>
        <v>0</v>
      </c>
      <c r="N4683" s="28">
        <f>IF(OR(L4683=1,M4683=1),IF(B4683+364&lt;=$D$5,(B4683+364-$D$4+1)/365,IF(B4683&gt;$D$4,($D$5-B4683+1)/365,$D$6/365)),0)</f>
        <v>0</v>
      </c>
      <c r="O4683" s="28">
        <f>'Data &amp; Parameter'!$E$16*'Data &amp; Parameter'!$E$17*('Data &amp; Parameter'!$E$18+'Data &amp; Parameter'!$E$19)*'Data &amp; Parameter'!$E$20*'Data &amp; Parameter'!$E$37*N4683</f>
        <v>0</v>
      </c>
      <c r="P4683">
        <f>ROUNDUP(IF(D4683&gt;$D$4,0,($D$4-D4683+1)/365),0)</f>
        <v>0</v>
      </c>
      <c r="Q4683">
        <f>ROUNDUP(IF(D4683&gt;$D$5,0,($D$5-D4683+1)/365),0)</f>
        <v>0</v>
      </c>
      <c r="R4683" s="28">
        <f>IF(OR(P4683=1,Q4683=1),IF(D4683+364&lt;=$D$5,(D4683+364-$D$4+1)/365,IF(D4683&gt;$D$4,($D$5-D4683+1)/365,$D$6/365)),0)</f>
        <v>0</v>
      </c>
      <c r="S4683" s="28">
        <f>'Data &amp; Parameter'!$E$16*'Data &amp; Parameter'!$E$17*('Data &amp; Parameter'!$E$18+'Data &amp; Parameter'!$E$19)*'Data &amp; Parameter'!$E$20*'Data &amp; Parameter'!$E$37*R4683</f>
        <v>0</v>
      </c>
      <c r="T4683" s="28">
        <f t="shared" si="73"/>
        <v>0</v>
      </c>
    </row>
    <row r="4684" spans="1:20" ht="15.75" customHeight="1" x14ac:dyDescent="0.35">
      <c r="A4684">
        <v>4677</v>
      </c>
      <c r="B4684" s="76">
        <v>44259.566631944443</v>
      </c>
      <c r="C4684" s="1" t="s">
        <v>14809</v>
      </c>
      <c r="D4684" s="76">
        <v>44259.567083333328</v>
      </c>
      <c r="E4684" s="1" t="s">
        <v>14810</v>
      </c>
      <c r="F4684" s="1" t="s">
        <v>14811</v>
      </c>
      <c r="G4684" s="1" t="s">
        <v>123</v>
      </c>
      <c r="H4684" s="1" t="s">
        <v>124</v>
      </c>
      <c r="I4684" s="1" t="s">
        <v>125</v>
      </c>
      <c r="J4684" s="1" t="s">
        <v>14582</v>
      </c>
      <c r="K4684" s="1" t="s">
        <v>14582</v>
      </c>
      <c r="L4684">
        <f>ROUNDUP(IF(B4684&gt;$D$4,0,($D$4-B4684+1)/365),0)</f>
        <v>0</v>
      </c>
      <c r="M4684">
        <f>ROUNDUP(IF(B4684&gt;$D$5,0,($D$5-B4684+1)/365),0)</f>
        <v>0</v>
      </c>
      <c r="N4684" s="28">
        <f>IF(OR(L4684=1,M4684=1),IF(B4684+364&lt;=$D$5,(B4684+364-$D$4+1)/365,IF(B4684&gt;$D$4,($D$5-B4684+1)/365,$D$6/365)),0)</f>
        <v>0</v>
      </c>
      <c r="O4684" s="28">
        <f>'Data &amp; Parameter'!$E$16*'Data &amp; Parameter'!$E$17*('Data &amp; Parameter'!$E$18+'Data &amp; Parameter'!$E$19)*'Data &amp; Parameter'!$E$20*'Data &amp; Parameter'!$E$37*N4684</f>
        <v>0</v>
      </c>
      <c r="P4684">
        <f>ROUNDUP(IF(D4684&gt;$D$4,0,($D$4-D4684+1)/365),0)</f>
        <v>0</v>
      </c>
      <c r="Q4684">
        <f>ROUNDUP(IF(D4684&gt;$D$5,0,($D$5-D4684+1)/365),0)</f>
        <v>0</v>
      </c>
      <c r="R4684" s="28">
        <f>IF(OR(P4684=1,Q4684=1),IF(D4684+364&lt;=$D$5,(D4684+364-$D$4+1)/365,IF(D4684&gt;$D$4,($D$5-D4684+1)/365,$D$6/365)),0)</f>
        <v>0</v>
      </c>
      <c r="S4684" s="28">
        <f>'Data &amp; Parameter'!$E$16*'Data &amp; Parameter'!$E$17*('Data &amp; Parameter'!$E$18+'Data &amp; Parameter'!$E$19)*'Data &amp; Parameter'!$E$20*'Data &amp; Parameter'!$E$37*R4684</f>
        <v>0</v>
      </c>
      <c r="T4684" s="28">
        <f t="shared" si="73"/>
        <v>0</v>
      </c>
    </row>
    <row r="4685" spans="1:20" ht="15.75" customHeight="1" x14ac:dyDescent="0.35">
      <c r="A4685">
        <v>4678</v>
      </c>
      <c r="B4685" s="76">
        <v>44259.567094907412</v>
      </c>
      <c r="C4685" s="1" t="s">
        <v>14812</v>
      </c>
      <c r="D4685" s="76">
        <v>44259.568043981482</v>
      </c>
      <c r="E4685" s="1" t="s">
        <v>14813</v>
      </c>
      <c r="F4685" s="1" t="s">
        <v>14814</v>
      </c>
      <c r="G4685" s="1" t="s">
        <v>123</v>
      </c>
      <c r="H4685" s="1" t="s">
        <v>124</v>
      </c>
      <c r="I4685" s="1" t="s">
        <v>125</v>
      </c>
      <c r="J4685" s="1" t="s">
        <v>14582</v>
      </c>
      <c r="K4685" s="1" t="s">
        <v>14777</v>
      </c>
      <c r="L4685">
        <f>ROUNDUP(IF(B4685&gt;$D$4,0,($D$4-B4685+1)/365),0)</f>
        <v>0</v>
      </c>
      <c r="M4685">
        <f>ROUNDUP(IF(B4685&gt;$D$5,0,($D$5-B4685+1)/365),0)</f>
        <v>0</v>
      </c>
      <c r="N4685" s="28">
        <f>IF(OR(L4685=1,M4685=1),IF(B4685+364&lt;=$D$5,(B4685+364-$D$4+1)/365,IF(B4685&gt;$D$4,($D$5-B4685+1)/365,$D$6/365)),0)</f>
        <v>0</v>
      </c>
      <c r="O4685" s="28">
        <f>'Data &amp; Parameter'!$E$16*'Data &amp; Parameter'!$E$17*('Data &amp; Parameter'!$E$18+'Data &amp; Parameter'!$E$19)*'Data &amp; Parameter'!$E$20*'Data &amp; Parameter'!$E$37*N4685</f>
        <v>0</v>
      </c>
      <c r="P4685">
        <f>ROUNDUP(IF(D4685&gt;$D$4,0,($D$4-D4685+1)/365),0)</f>
        <v>0</v>
      </c>
      <c r="Q4685">
        <f>ROUNDUP(IF(D4685&gt;$D$5,0,($D$5-D4685+1)/365),0)</f>
        <v>0</v>
      </c>
      <c r="R4685" s="28">
        <f>IF(OR(P4685=1,Q4685=1),IF(D4685+364&lt;=$D$5,(D4685+364-$D$4+1)/365,IF(D4685&gt;$D$4,($D$5-D4685+1)/365,$D$6/365)),0)</f>
        <v>0</v>
      </c>
      <c r="S4685" s="28">
        <f>'Data &amp; Parameter'!$E$16*'Data &amp; Parameter'!$E$17*('Data &amp; Parameter'!$E$18+'Data &amp; Parameter'!$E$19)*'Data &amp; Parameter'!$E$20*'Data &amp; Parameter'!$E$37*R4685</f>
        <v>0</v>
      </c>
      <c r="T4685" s="28">
        <f t="shared" si="73"/>
        <v>0</v>
      </c>
    </row>
    <row r="4686" spans="1:20" ht="15.75" customHeight="1" x14ac:dyDescent="0.35">
      <c r="A4686">
        <v>4679</v>
      </c>
      <c r="B4686" s="76">
        <v>44259.57030092593</v>
      </c>
      <c r="C4686" s="1" t="s">
        <v>14815</v>
      </c>
      <c r="D4686" s="76">
        <v>44259.570729166662</v>
      </c>
      <c r="E4686" s="1" t="s">
        <v>14816</v>
      </c>
      <c r="F4686" s="1" t="s">
        <v>14817</v>
      </c>
      <c r="G4686" s="1" t="s">
        <v>123</v>
      </c>
      <c r="H4686" s="1" t="s">
        <v>124</v>
      </c>
      <c r="I4686" s="1" t="s">
        <v>125</v>
      </c>
      <c r="J4686" s="1" t="s">
        <v>14582</v>
      </c>
      <c r="K4686" s="1" t="s">
        <v>14582</v>
      </c>
      <c r="L4686">
        <f>ROUNDUP(IF(B4686&gt;$D$4,0,($D$4-B4686+1)/365),0)</f>
        <v>0</v>
      </c>
      <c r="M4686">
        <f>ROUNDUP(IF(B4686&gt;$D$5,0,($D$5-B4686+1)/365),0)</f>
        <v>0</v>
      </c>
      <c r="N4686" s="28">
        <f>IF(OR(L4686=1,M4686=1),IF(B4686+364&lt;=$D$5,(B4686+364-$D$4+1)/365,IF(B4686&gt;$D$4,($D$5-B4686+1)/365,$D$6/365)),0)</f>
        <v>0</v>
      </c>
      <c r="O4686" s="28">
        <f>'Data &amp; Parameter'!$E$16*'Data &amp; Parameter'!$E$17*('Data &amp; Parameter'!$E$18+'Data &amp; Parameter'!$E$19)*'Data &amp; Parameter'!$E$20*'Data &amp; Parameter'!$E$37*N4686</f>
        <v>0</v>
      </c>
      <c r="P4686">
        <f>ROUNDUP(IF(D4686&gt;$D$4,0,($D$4-D4686+1)/365),0)</f>
        <v>0</v>
      </c>
      <c r="Q4686">
        <f>ROUNDUP(IF(D4686&gt;$D$5,0,($D$5-D4686+1)/365),0)</f>
        <v>0</v>
      </c>
      <c r="R4686" s="28">
        <f>IF(OR(P4686=1,Q4686=1),IF(D4686+364&lt;=$D$5,(D4686+364-$D$4+1)/365,IF(D4686&gt;$D$4,($D$5-D4686+1)/365,$D$6/365)),0)</f>
        <v>0</v>
      </c>
      <c r="S4686" s="28">
        <f>'Data &amp; Parameter'!$E$16*'Data &amp; Parameter'!$E$17*('Data &amp; Parameter'!$E$18+'Data &amp; Parameter'!$E$19)*'Data &amp; Parameter'!$E$20*'Data &amp; Parameter'!$E$37*R4686</f>
        <v>0</v>
      </c>
      <c r="T4686" s="28">
        <f t="shared" si="73"/>
        <v>0</v>
      </c>
    </row>
    <row r="4687" spans="1:20" ht="15.75" customHeight="1" x14ac:dyDescent="0.35">
      <c r="A4687">
        <v>4680</v>
      </c>
      <c r="B4687" s="76">
        <v>44259.572106481486</v>
      </c>
      <c r="C4687" s="1" t="s">
        <v>14818</v>
      </c>
      <c r="D4687" s="76">
        <v>44259.572662037041</v>
      </c>
      <c r="E4687" s="1" t="s">
        <v>14819</v>
      </c>
      <c r="F4687" s="1" t="s">
        <v>14820</v>
      </c>
      <c r="G4687" s="1" t="s">
        <v>123</v>
      </c>
      <c r="H4687" s="1" t="s">
        <v>124</v>
      </c>
      <c r="I4687" s="1" t="s">
        <v>125</v>
      </c>
      <c r="J4687" s="1" t="s">
        <v>14582</v>
      </c>
      <c r="K4687" s="1" t="s">
        <v>14777</v>
      </c>
      <c r="L4687">
        <f>ROUNDUP(IF(B4687&gt;$D$4,0,($D$4-B4687+1)/365),0)</f>
        <v>0</v>
      </c>
      <c r="M4687">
        <f>ROUNDUP(IF(B4687&gt;$D$5,0,($D$5-B4687+1)/365),0)</f>
        <v>0</v>
      </c>
      <c r="N4687" s="28">
        <f>IF(OR(L4687=1,M4687=1),IF(B4687+364&lt;=$D$5,(B4687+364-$D$4+1)/365,IF(B4687&gt;$D$4,($D$5-B4687+1)/365,$D$6/365)),0)</f>
        <v>0</v>
      </c>
      <c r="O4687" s="28">
        <f>'Data &amp; Parameter'!$E$16*'Data &amp; Parameter'!$E$17*('Data &amp; Parameter'!$E$18+'Data &amp; Parameter'!$E$19)*'Data &amp; Parameter'!$E$20*'Data &amp; Parameter'!$E$37*N4687</f>
        <v>0</v>
      </c>
      <c r="P4687">
        <f>ROUNDUP(IF(D4687&gt;$D$4,0,($D$4-D4687+1)/365),0)</f>
        <v>0</v>
      </c>
      <c r="Q4687">
        <f>ROUNDUP(IF(D4687&gt;$D$5,0,($D$5-D4687+1)/365),0)</f>
        <v>0</v>
      </c>
      <c r="R4687" s="28">
        <f>IF(OR(P4687=1,Q4687=1),IF(D4687+364&lt;=$D$5,(D4687+364-$D$4+1)/365,IF(D4687&gt;$D$4,($D$5-D4687+1)/365,$D$6/365)),0)</f>
        <v>0</v>
      </c>
      <c r="S4687" s="28">
        <f>'Data &amp; Parameter'!$E$16*'Data &amp; Parameter'!$E$17*('Data &amp; Parameter'!$E$18+'Data &amp; Parameter'!$E$19)*'Data &amp; Parameter'!$E$20*'Data &amp; Parameter'!$E$37*R4687</f>
        <v>0</v>
      </c>
      <c r="T4687" s="28">
        <f t="shared" si="73"/>
        <v>0</v>
      </c>
    </row>
    <row r="4688" spans="1:20" ht="15.75" customHeight="1" x14ac:dyDescent="0.35">
      <c r="A4688">
        <v>4681</v>
      </c>
      <c r="B4688" s="76">
        <v>44259.575914351852</v>
      </c>
      <c r="C4688" s="1" t="s">
        <v>14821</v>
      </c>
      <c r="D4688" s="76">
        <v>44259.576331018514</v>
      </c>
      <c r="E4688" s="1" t="s">
        <v>14822</v>
      </c>
      <c r="F4688" s="1" t="s">
        <v>14823</v>
      </c>
      <c r="G4688" s="1" t="s">
        <v>123</v>
      </c>
      <c r="H4688" s="1" t="s">
        <v>124</v>
      </c>
      <c r="I4688" s="1" t="s">
        <v>125</v>
      </c>
      <c r="J4688" s="1" t="s">
        <v>14582</v>
      </c>
      <c r="K4688" s="1" t="s">
        <v>14582</v>
      </c>
      <c r="L4688">
        <f>ROUNDUP(IF(B4688&gt;$D$4,0,($D$4-B4688+1)/365),0)</f>
        <v>0</v>
      </c>
      <c r="M4688">
        <f>ROUNDUP(IF(B4688&gt;$D$5,0,($D$5-B4688+1)/365),0)</f>
        <v>0</v>
      </c>
      <c r="N4688" s="28">
        <f>IF(OR(L4688=1,M4688=1),IF(B4688+364&lt;=$D$5,(B4688+364-$D$4+1)/365,IF(B4688&gt;$D$4,($D$5-B4688+1)/365,$D$6/365)),0)</f>
        <v>0</v>
      </c>
      <c r="O4688" s="28">
        <f>'Data &amp; Parameter'!$E$16*'Data &amp; Parameter'!$E$17*('Data &amp; Parameter'!$E$18+'Data &amp; Parameter'!$E$19)*'Data &amp; Parameter'!$E$20*'Data &amp; Parameter'!$E$37*N4688</f>
        <v>0</v>
      </c>
      <c r="P4688">
        <f>ROUNDUP(IF(D4688&gt;$D$4,0,($D$4-D4688+1)/365),0)</f>
        <v>0</v>
      </c>
      <c r="Q4688">
        <f>ROUNDUP(IF(D4688&gt;$D$5,0,($D$5-D4688+1)/365),0)</f>
        <v>0</v>
      </c>
      <c r="R4688" s="28">
        <f>IF(OR(P4688=1,Q4688=1),IF(D4688+364&lt;=$D$5,(D4688+364-$D$4+1)/365,IF(D4688&gt;$D$4,($D$5-D4688+1)/365,$D$6/365)),0)</f>
        <v>0</v>
      </c>
      <c r="S4688" s="28">
        <f>'Data &amp; Parameter'!$E$16*'Data &amp; Parameter'!$E$17*('Data &amp; Parameter'!$E$18+'Data &amp; Parameter'!$E$19)*'Data &amp; Parameter'!$E$20*'Data &amp; Parameter'!$E$37*R4688</f>
        <v>0</v>
      </c>
      <c r="T4688" s="28">
        <f t="shared" si="73"/>
        <v>0</v>
      </c>
    </row>
    <row r="4689" spans="1:20" ht="15.75" customHeight="1" x14ac:dyDescent="0.35">
      <c r="A4689">
        <v>4682</v>
      </c>
      <c r="B4689" s="76">
        <v>44259.578958333332</v>
      </c>
      <c r="C4689" s="1" t="s">
        <v>14824</v>
      </c>
      <c r="D4689" s="76">
        <v>44259.579722222217</v>
      </c>
      <c r="E4689" s="1" t="s">
        <v>14825</v>
      </c>
      <c r="F4689" s="1" t="s">
        <v>14826</v>
      </c>
      <c r="G4689" s="1" t="s">
        <v>123</v>
      </c>
      <c r="H4689" s="1" t="s">
        <v>124</v>
      </c>
      <c r="I4689" s="1" t="s">
        <v>125</v>
      </c>
      <c r="J4689" s="1" t="s">
        <v>14582</v>
      </c>
      <c r="K4689" s="1" t="s">
        <v>14827</v>
      </c>
      <c r="L4689">
        <f>ROUNDUP(IF(B4689&gt;$D$4,0,($D$4-B4689+1)/365),0)</f>
        <v>0</v>
      </c>
      <c r="M4689">
        <f>ROUNDUP(IF(B4689&gt;$D$5,0,($D$5-B4689+1)/365),0)</f>
        <v>0</v>
      </c>
      <c r="N4689" s="28">
        <f>IF(OR(L4689=1,M4689=1),IF(B4689+364&lt;=$D$5,(B4689+364-$D$4+1)/365,IF(B4689&gt;$D$4,($D$5-B4689+1)/365,$D$6/365)),0)</f>
        <v>0</v>
      </c>
      <c r="O4689" s="28">
        <f>'Data &amp; Parameter'!$E$16*'Data &amp; Parameter'!$E$17*('Data &amp; Parameter'!$E$18+'Data &amp; Parameter'!$E$19)*'Data &amp; Parameter'!$E$20*'Data &amp; Parameter'!$E$37*N4689</f>
        <v>0</v>
      </c>
      <c r="P4689">
        <f>ROUNDUP(IF(D4689&gt;$D$4,0,($D$4-D4689+1)/365),0)</f>
        <v>0</v>
      </c>
      <c r="Q4689">
        <f>ROUNDUP(IF(D4689&gt;$D$5,0,($D$5-D4689+1)/365),0)</f>
        <v>0</v>
      </c>
      <c r="R4689" s="28">
        <f>IF(OR(P4689=1,Q4689=1),IF(D4689+364&lt;=$D$5,(D4689+364-$D$4+1)/365,IF(D4689&gt;$D$4,($D$5-D4689+1)/365,$D$6/365)),0)</f>
        <v>0</v>
      </c>
      <c r="S4689" s="28">
        <f>'Data &amp; Parameter'!$E$16*'Data &amp; Parameter'!$E$17*('Data &amp; Parameter'!$E$18+'Data &amp; Parameter'!$E$19)*'Data &amp; Parameter'!$E$20*'Data &amp; Parameter'!$E$37*R4689</f>
        <v>0</v>
      </c>
      <c r="T4689" s="28">
        <f t="shared" si="73"/>
        <v>0</v>
      </c>
    </row>
    <row r="4690" spans="1:20" ht="15.75" customHeight="1" x14ac:dyDescent="0.35">
      <c r="A4690">
        <v>4683</v>
      </c>
      <c r="B4690" s="76">
        <v>44259.583877314813</v>
      </c>
      <c r="C4690" s="1" t="s">
        <v>14828</v>
      </c>
      <c r="D4690" s="76">
        <v>44259.584421296298</v>
      </c>
      <c r="E4690" s="1" t="s">
        <v>14829</v>
      </c>
      <c r="F4690" s="1" t="s">
        <v>14830</v>
      </c>
      <c r="G4690" s="1" t="s">
        <v>123</v>
      </c>
      <c r="H4690" s="1" t="s">
        <v>124</v>
      </c>
      <c r="I4690" s="1" t="s">
        <v>125</v>
      </c>
      <c r="J4690" s="1" t="s">
        <v>14582</v>
      </c>
      <c r="K4690" s="1" t="s">
        <v>14831</v>
      </c>
      <c r="L4690">
        <f>ROUNDUP(IF(B4690&gt;$D$4,0,($D$4-B4690+1)/365),0)</f>
        <v>0</v>
      </c>
      <c r="M4690">
        <f>ROUNDUP(IF(B4690&gt;$D$5,0,($D$5-B4690+1)/365),0)</f>
        <v>0</v>
      </c>
      <c r="N4690" s="28">
        <f>IF(OR(L4690=1,M4690=1),IF(B4690+364&lt;=$D$5,(B4690+364-$D$4+1)/365,IF(B4690&gt;$D$4,($D$5-B4690+1)/365,$D$6/365)),0)</f>
        <v>0</v>
      </c>
      <c r="O4690" s="28">
        <f>'Data &amp; Parameter'!$E$16*'Data &amp; Parameter'!$E$17*('Data &amp; Parameter'!$E$18+'Data &amp; Parameter'!$E$19)*'Data &amp; Parameter'!$E$20*'Data &amp; Parameter'!$E$37*N4690</f>
        <v>0</v>
      </c>
      <c r="P4690">
        <f>ROUNDUP(IF(D4690&gt;$D$4,0,($D$4-D4690+1)/365),0)</f>
        <v>0</v>
      </c>
      <c r="Q4690">
        <f>ROUNDUP(IF(D4690&gt;$D$5,0,($D$5-D4690+1)/365),0)</f>
        <v>0</v>
      </c>
      <c r="R4690" s="28">
        <f>IF(OR(P4690=1,Q4690=1),IF(D4690+364&lt;=$D$5,(D4690+364-$D$4+1)/365,IF(D4690&gt;$D$4,($D$5-D4690+1)/365,$D$6/365)),0)</f>
        <v>0</v>
      </c>
      <c r="S4690" s="28">
        <f>'Data &amp; Parameter'!$E$16*'Data &amp; Parameter'!$E$17*('Data &amp; Parameter'!$E$18+'Data &amp; Parameter'!$E$19)*'Data &amp; Parameter'!$E$20*'Data &amp; Parameter'!$E$37*R4690</f>
        <v>0</v>
      </c>
      <c r="T4690" s="28">
        <f t="shared" si="73"/>
        <v>0</v>
      </c>
    </row>
    <row r="4691" spans="1:20" ht="15.75" customHeight="1" x14ac:dyDescent="0.35">
      <c r="A4691">
        <v>4684</v>
      </c>
      <c r="B4691" s="76">
        <v>44259.584907407407</v>
      </c>
      <c r="C4691" s="1" t="s">
        <v>14832</v>
      </c>
      <c r="D4691" s="76">
        <v>44259.585555555561</v>
      </c>
      <c r="E4691" s="1" t="s">
        <v>14833</v>
      </c>
      <c r="F4691" s="1" t="s">
        <v>14834</v>
      </c>
      <c r="G4691" s="1" t="s">
        <v>123</v>
      </c>
      <c r="H4691" s="1" t="s">
        <v>124</v>
      </c>
      <c r="I4691" s="1" t="s">
        <v>125</v>
      </c>
      <c r="J4691" s="1" t="s">
        <v>14582</v>
      </c>
      <c r="K4691" s="1" t="s">
        <v>14582</v>
      </c>
      <c r="L4691">
        <f>ROUNDUP(IF(B4691&gt;$D$4,0,($D$4-B4691+1)/365),0)</f>
        <v>0</v>
      </c>
      <c r="M4691">
        <f>ROUNDUP(IF(B4691&gt;$D$5,0,($D$5-B4691+1)/365),0)</f>
        <v>0</v>
      </c>
      <c r="N4691" s="28">
        <f>IF(OR(L4691=1,M4691=1),IF(B4691+364&lt;=$D$5,(B4691+364-$D$4+1)/365,IF(B4691&gt;$D$4,($D$5-B4691+1)/365,$D$6/365)),0)</f>
        <v>0</v>
      </c>
      <c r="O4691" s="28">
        <f>'Data &amp; Parameter'!$E$16*'Data &amp; Parameter'!$E$17*('Data &amp; Parameter'!$E$18+'Data &amp; Parameter'!$E$19)*'Data &amp; Parameter'!$E$20*'Data &amp; Parameter'!$E$37*N4691</f>
        <v>0</v>
      </c>
      <c r="P4691">
        <f>ROUNDUP(IF(D4691&gt;$D$4,0,($D$4-D4691+1)/365),0)</f>
        <v>0</v>
      </c>
      <c r="Q4691">
        <f>ROUNDUP(IF(D4691&gt;$D$5,0,($D$5-D4691+1)/365),0)</f>
        <v>0</v>
      </c>
      <c r="R4691" s="28">
        <f>IF(OR(P4691=1,Q4691=1),IF(D4691+364&lt;=$D$5,(D4691+364-$D$4+1)/365,IF(D4691&gt;$D$4,($D$5-D4691+1)/365,$D$6/365)),0)</f>
        <v>0</v>
      </c>
      <c r="S4691" s="28">
        <f>'Data &amp; Parameter'!$E$16*'Data &amp; Parameter'!$E$17*('Data &amp; Parameter'!$E$18+'Data &amp; Parameter'!$E$19)*'Data &amp; Parameter'!$E$20*'Data &amp; Parameter'!$E$37*R4691</f>
        <v>0</v>
      </c>
      <c r="T4691" s="28">
        <f t="shared" si="73"/>
        <v>0</v>
      </c>
    </row>
    <row r="4692" spans="1:20" ht="15.75" customHeight="1" x14ac:dyDescent="0.35">
      <c r="A4692">
        <v>4685</v>
      </c>
      <c r="B4692" s="76">
        <v>44259.588391203702</v>
      </c>
      <c r="C4692" s="1" t="s">
        <v>14835</v>
      </c>
      <c r="D4692" s="76">
        <v>44259.589224537034</v>
      </c>
      <c r="E4692" s="1" t="s">
        <v>14836</v>
      </c>
      <c r="F4692" s="1" t="s">
        <v>14837</v>
      </c>
      <c r="G4692" s="1" t="s">
        <v>123</v>
      </c>
      <c r="H4692" s="1" t="s">
        <v>124</v>
      </c>
      <c r="I4692" s="1" t="s">
        <v>125</v>
      </c>
      <c r="J4692" s="1" t="s">
        <v>14582</v>
      </c>
      <c r="K4692" s="1" t="s">
        <v>14838</v>
      </c>
      <c r="L4692">
        <f>ROUNDUP(IF(B4692&gt;$D$4,0,($D$4-B4692+1)/365),0)</f>
        <v>0</v>
      </c>
      <c r="M4692">
        <f>ROUNDUP(IF(B4692&gt;$D$5,0,($D$5-B4692+1)/365),0)</f>
        <v>0</v>
      </c>
      <c r="N4692" s="28">
        <f>IF(OR(L4692=1,M4692=1),IF(B4692+364&lt;=$D$5,(B4692+364-$D$4+1)/365,IF(B4692&gt;$D$4,($D$5-B4692+1)/365,$D$6/365)),0)</f>
        <v>0</v>
      </c>
      <c r="O4692" s="28">
        <f>'Data &amp; Parameter'!$E$16*'Data &amp; Parameter'!$E$17*('Data &amp; Parameter'!$E$18+'Data &amp; Parameter'!$E$19)*'Data &amp; Parameter'!$E$20*'Data &amp; Parameter'!$E$37*N4692</f>
        <v>0</v>
      </c>
      <c r="P4692">
        <f>ROUNDUP(IF(D4692&gt;$D$4,0,($D$4-D4692+1)/365),0)</f>
        <v>0</v>
      </c>
      <c r="Q4692">
        <f>ROUNDUP(IF(D4692&gt;$D$5,0,($D$5-D4692+1)/365),0)</f>
        <v>0</v>
      </c>
      <c r="R4692" s="28">
        <f>IF(OR(P4692=1,Q4692=1),IF(D4692+364&lt;=$D$5,(D4692+364-$D$4+1)/365,IF(D4692&gt;$D$4,($D$5-D4692+1)/365,$D$6/365)),0)</f>
        <v>0</v>
      </c>
      <c r="S4692" s="28">
        <f>'Data &amp; Parameter'!$E$16*'Data &amp; Parameter'!$E$17*('Data &amp; Parameter'!$E$18+'Data &amp; Parameter'!$E$19)*'Data &amp; Parameter'!$E$20*'Data &amp; Parameter'!$E$37*R4692</f>
        <v>0</v>
      </c>
      <c r="T4692" s="28">
        <f t="shared" si="73"/>
        <v>0</v>
      </c>
    </row>
    <row r="4693" spans="1:20" ht="15.75" customHeight="1" x14ac:dyDescent="0.35">
      <c r="A4693">
        <v>4686</v>
      </c>
      <c r="B4693" s="76">
        <v>44259.592141203699</v>
      </c>
      <c r="C4693" s="1" t="s">
        <v>14839</v>
      </c>
      <c r="D4693" s="76">
        <v>44259.593252314815</v>
      </c>
      <c r="E4693" s="1" t="s">
        <v>14840</v>
      </c>
      <c r="F4693" s="1" t="s">
        <v>14841</v>
      </c>
      <c r="G4693" s="1" t="s">
        <v>123</v>
      </c>
      <c r="H4693" s="1" t="s">
        <v>124</v>
      </c>
      <c r="I4693" s="1" t="s">
        <v>125</v>
      </c>
      <c r="J4693" s="1" t="s">
        <v>14582</v>
      </c>
      <c r="K4693" s="1" t="s">
        <v>14777</v>
      </c>
      <c r="L4693">
        <f>ROUNDUP(IF(B4693&gt;$D$4,0,($D$4-B4693+1)/365),0)</f>
        <v>0</v>
      </c>
      <c r="M4693">
        <f>ROUNDUP(IF(B4693&gt;$D$5,0,($D$5-B4693+1)/365),0)</f>
        <v>0</v>
      </c>
      <c r="N4693" s="28">
        <f>IF(OR(L4693=1,M4693=1),IF(B4693+364&lt;=$D$5,(B4693+364-$D$4+1)/365,IF(B4693&gt;$D$4,($D$5-B4693+1)/365,$D$6/365)),0)</f>
        <v>0</v>
      </c>
      <c r="O4693" s="28">
        <f>'Data &amp; Parameter'!$E$16*'Data &amp; Parameter'!$E$17*('Data &amp; Parameter'!$E$18+'Data &amp; Parameter'!$E$19)*'Data &amp; Parameter'!$E$20*'Data &amp; Parameter'!$E$37*N4693</f>
        <v>0</v>
      </c>
      <c r="P4693">
        <f>ROUNDUP(IF(D4693&gt;$D$4,0,($D$4-D4693+1)/365),0)</f>
        <v>0</v>
      </c>
      <c r="Q4693">
        <f>ROUNDUP(IF(D4693&gt;$D$5,0,($D$5-D4693+1)/365),0)</f>
        <v>0</v>
      </c>
      <c r="R4693" s="28">
        <f>IF(OR(P4693=1,Q4693=1),IF(D4693+364&lt;=$D$5,(D4693+364-$D$4+1)/365,IF(D4693&gt;$D$4,($D$5-D4693+1)/365,$D$6/365)),0)</f>
        <v>0</v>
      </c>
      <c r="S4693" s="28">
        <f>'Data &amp; Parameter'!$E$16*'Data &amp; Parameter'!$E$17*('Data &amp; Parameter'!$E$18+'Data &amp; Parameter'!$E$19)*'Data &amp; Parameter'!$E$20*'Data &amp; Parameter'!$E$37*R4693</f>
        <v>0</v>
      </c>
      <c r="T4693" s="28">
        <f t="shared" si="73"/>
        <v>0</v>
      </c>
    </row>
    <row r="4694" spans="1:20" ht="15.75" customHeight="1" x14ac:dyDescent="0.35">
      <c r="A4694">
        <v>4687</v>
      </c>
      <c r="B4694" s="76">
        <v>44259.592233796298</v>
      </c>
      <c r="C4694" s="1" t="s">
        <v>14842</v>
      </c>
      <c r="D4694" s="76">
        <v>44259.592731481476</v>
      </c>
      <c r="E4694" s="1" t="s">
        <v>14843</v>
      </c>
      <c r="F4694" s="1" t="s">
        <v>14844</v>
      </c>
      <c r="G4694" s="1" t="s">
        <v>123</v>
      </c>
      <c r="H4694" s="1" t="s">
        <v>124</v>
      </c>
      <c r="I4694" s="1" t="s">
        <v>125</v>
      </c>
      <c r="J4694" s="1" t="s">
        <v>14582</v>
      </c>
      <c r="K4694" s="1" t="s">
        <v>14582</v>
      </c>
      <c r="L4694">
        <f>ROUNDUP(IF(B4694&gt;$D$4,0,($D$4-B4694+1)/365),0)</f>
        <v>0</v>
      </c>
      <c r="M4694">
        <f>ROUNDUP(IF(B4694&gt;$D$5,0,($D$5-B4694+1)/365),0)</f>
        <v>0</v>
      </c>
      <c r="N4694" s="28">
        <f>IF(OR(L4694=1,M4694=1),IF(B4694+364&lt;=$D$5,(B4694+364-$D$4+1)/365,IF(B4694&gt;$D$4,($D$5-B4694+1)/365,$D$6/365)),0)</f>
        <v>0</v>
      </c>
      <c r="O4694" s="28">
        <f>'Data &amp; Parameter'!$E$16*'Data &amp; Parameter'!$E$17*('Data &amp; Parameter'!$E$18+'Data &amp; Parameter'!$E$19)*'Data &amp; Parameter'!$E$20*'Data &amp; Parameter'!$E$37*N4694</f>
        <v>0</v>
      </c>
      <c r="P4694">
        <f>ROUNDUP(IF(D4694&gt;$D$4,0,($D$4-D4694+1)/365),0)</f>
        <v>0</v>
      </c>
      <c r="Q4694">
        <f>ROUNDUP(IF(D4694&gt;$D$5,0,($D$5-D4694+1)/365),0)</f>
        <v>0</v>
      </c>
      <c r="R4694" s="28">
        <f>IF(OR(P4694=1,Q4694=1),IF(D4694+364&lt;=$D$5,(D4694+364-$D$4+1)/365,IF(D4694&gt;$D$4,($D$5-D4694+1)/365,$D$6/365)),0)</f>
        <v>0</v>
      </c>
      <c r="S4694" s="28">
        <f>'Data &amp; Parameter'!$E$16*'Data &amp; Parameter'!$E$17*('Data &amp; Parameter'!$E$18+'Data &amp; Parameter'!$E$19)*'Data &amp; Parameter'!$E$20*'Data &amp; Parameter'!$E$37*R4694</f>
        <v>0</v>
      </c>
      <c r="T4694" s="28">
        <f t="shared" si="73"/>
        <v>0</v>
      </c>
    </row>
    <row r="4695" spans="1:20" ht="15.75" customHeight="1" x14ac:dyDescent="0.35">
      <c r="A4695">
        <v>4688</v>
      </c>
      <c r="B4695" s="76">
        <v>44259.598402777774</v>
      </c>
      <c r="C4695" s="1" t="s">
        <v>14845</v>
      </c>
      <c r="D4695" s="76">
        <v>44259.598877314813</v>
      </c>
      <c r="E4695" s="1" t="s">
        <v>14846</v>
      </c>
      <c r="F4695" s="1" t="s">
        <v>14847</v>
      </c>
      <c r="G4695" s="1" t="s">
        <v>123</v>
      </c>
      <c r="H4695" s="1" t="s">
        <v>124</v>
      </c>
      <c r="I4695" s="1" t="s">
        <v>125</v>
      </c>
      <c r="J4695" s="1" t="s">
        <v>14582</v>
      </c>
      <c r="K4695" s="1" t="s">
        <v>14831</v>
      </c>
      <c r="L4695">
        <f>ROUNDUP(IF(B4695&gt;$D$4,0,($D$4-B4695+1)/365),0)</f>
        <v>0</v>
      </c>
      <c r="M4695">
        <f>ROUNDUP(IF(B4695&gt;$D$5,0,($D$5-B4695+1)/365),0)</f>
        <v>0</v>
      </c>
      <c r="N4695" s="28">
        <f>IF(OR(L4695=1,M4695=1),IF(B4695+364&lt;=$D$5,(B4695+364-$D$4+1)/365,IF(B4695&gt;$D$4,($D$5-B4695+1)/365,$D$6/365)),0)</f>
        <v>0</v>
      </c>
      <c r="O4695" s="28">
        <f>'Data &amp; Parameter'!$E$16*'Data &amp; Parameter'!$E$17*('Data &amp; Parameter'!$E$18+'Data &amp; Parameter'!$E$19)*'Data &amp; Parameter'!$E$20*'Data &amp; Parameter'!$E$37*N4695</f>
        <v>0</v>
      </c>
      <c r="P4695">
        <f>ROUNDUP(IF(D4695&gt;$D$4,0,($D$4-D4695+1)/365),0)</f>
        <v>0</v>
      </c>
      <c r="Q4695">
        <f>ROUNDUP(IF(D4695&gt;$D$5,0,($D$5-D4695+1)/365),0)</f>
        <v>0</v>
      </c>
      <c r="R4695" s="28">
        <f>IF(OR(P4695=1,Q4695=1),IF(D4695+364&lt;=$D$5,(D4695+364-$D$4+1)/365,IF(D4695&gt;$D$4,($D$5-D4695+1)/365,$D$6/365)),0)</f>
        <v>0</v>
      </c>
      <c r="S4695" s="28">
        <f>'Data &amp; Parameter'!$E$16*'Data &amp; Parameter'!$E$17*('Data &amp; Parameter'!$E$18+'Data &amp; Parameter'!$E$19)*'Data &amp; Parameter'!$E$20*'Data &amp; Parameter'!$E$37*R4695</f>
        <v>0</v>
      </c>
      <c r="T4695" s="28">
        <f t="shared" si="73"/>
        <v>0</v>
      </c>
    </row>
    <row r="4696" spans="1:20" ht="15.75" customHeight="1" x14ac:dyDescent="0.35">
      <c r="A4696">
        <v>4689</v>
      </c>
      <c r="B4696" s="76">
        <v>44259.601782407408</v>
      </c>
      <c r="C4696" s="1" t="s">
        <v>14848</v>
      </c>
      <c r="D4696" s="76">
        <v>44259.602384259255</v>
      </c>
      <c r="E4696" s="1" t="s">
        <v>14849</v>
      </c>
      <c r="F4696" s="1" t="s">
        <v>14850</v>
      </c>
      <c r="G4696" s="1" t="s">
        <v>123</v>
      </c>
      <c r="H4696" s="1" t="s">
        <v>124</v>
      </c>
      <c r="I4696" s="1" t="s">
        <v>125</v>
      </c>
      <c r="J4696" s="1" t="s">
        <v>14851</v>
      </c>
      <c r="K4696" s="1" t="s">
        <v>14831</v>
      </c>
      <c r="L4696">
        <f>ROUNDUP(IF(B4696&gt;$D$4,0,($D$4-B4696+1)/365),0)</f>
        <v>0</v>
      </c>
      <c r="M4696">
        <f>ROUNDUP(IF(B4696&gt;$D$5,0,($D$5-B4696+1)/365),0)</f>
        <v>0</v>
      </c>
      <c r="N4696" s="28">
        <f>IF(OR(L4696=1,M4696=1),IF(B4696+364&lt;=$D$5,(B4696+364-$D$4+1)/365,IF(B4696&gt;$D$4,($D$5-B4696+1)/365,$D$6/365)),0)</f>
        <v>0</v>
      </c>
      <c r="O4696" s="28">
        <f>'Data &amp; Parameter'!$E$16*'Data &amp; Parameter'!$E$17*('Data &amp; Parameter'!$E$18+'Data &amp; Parameter'!$E$19)*'Data &amp; Parameter'!$E$20*'Data &amp; Parameter'!$E$37*N4696</f>
        <v>0</v>
      </c>
      <c r="P4696">
        <f>ROUNDUP(IF(D4696&gt;$D$4,0,($D$4-D4696+1)/365),0)</f>
        <v>0</v>
      </c>
      <c r="Q4696">
        <f>ROUNDUP(IF(D4696&gt;$D$5,0,($D$5-D4696+1)/365),0)</f>
        <v>0</v>
      </c>
      <c r="R4696" s="28">
        <f>IF(OR(P4696=1,Q4696=1),IF(D4696+364&lt;=$D$5,(D4696+364-$D$4+1)/365,IF(D4696&gt;$D$4,($D$5-D4696+1)/365,$D$6/365)),0)</f>
        <v>0</v>
      </c>
      <c r="S4696" s="28">
        <f>'Data &amp; Parameter'!$E$16*'Data &amp; Parameter'!$E$17*('Data &amp; Parameter'!$E$18+'Data &amp; Parameter'!$E$19)*'Data &amp; Parameter'!$E$20*'Data &amp; Parameter'!$E$37*R4696</f>
        <v>0</v>
      </c>
      <c r="T4696" s="28">
        <f t="shared" si="73"/>
        <v>0</v>
      </c>
    </row>
    <row r="4697" spans="1:20" ht="15.75" customHeight="1" x14ac:dyDescent="0.35">
      <c r="A4697">
        <v>4690</v>
      </c>
      <c r="B4697" s="76">
        <v>44259.604930555557</v>
      </c>
      <c r="C4697" s="1" t="s">
        <v>14852</v>
      </c>
      <c r="D4697" s="76">
        <v>44259.605949074074</v>
      </c>
      <c r="E4697" s="1" t="s">
        <v>14853</v>
      </c>
      <c r="F4697" s="1" t="s">
        <v>14854</v>
      </c>
      <c r="G4697" s="1" t="s">
        <v>123</v>
      </c>
      <c r="H4697" s="1" t="s">
        <v>124</v>
      </c>
      <c r="I4697" s="1" t="s">
        <v>125</v>
      </c>
      <c r="J4697" s="1" t="s">
        <v>14582</v>
      </c>
      <c r="K4697" s="1" t="s">
        <v>14831</v>
      </c>
      <c r="L4697">
        <f>ROUNDUP(IF(B4697&gt;$D$4,0,($D$4-B4697+1)/365),0)</f>
        <v>0</v>
      </c>
      <c r="M4697">
        <f>ROUNDUP(IF(B4697&gt;$D$5,0,($D$5-B4697+1)/365),0)</f>
        <v>0</v>
      </c>
      <c r="N4697" s="28">
        <f>IF(OR(L4697=1,M4697=1),IF(B4697+364&lt;=$D$5,(B4697+364-$D$4+1)/365,IF(B4697&gt;$D$4,($D$5-B4697+1)/365,$D$6/365)),0)</f>
        <v>0</v>
      </c>
      <c r="O4697" s="28">
        <f>'Data &amp; Parameter'!$E$16*'Data &amp; Parameter'!$E$17*('Data &amp; Parameter'!$E$18+'Data &amp; Parameter'!$E$19)*'Data &amp; Parameter'!$E$20*'Data &amp; Parameter'!$E$37*N4697</f>
        <v>0</v>
      </c>
      <c r="P4697">
        <f>ROUNDUP(IF(D4697&gt;$D$4,0,($D$4-D4697+1)/365),0)</f>
        <v>0</v>
      </c>
      <c r="Q4697">
        <f>ROUNDUP(IF(D4697&gt;$D$5,0,($D$5-D4697+1)/365),0)</f>
        <v>0</v>
      </c>
      <c r="R4697" s="28">
        <f>IF(OR(P4697=1,Q4697=1),IF(D4697+364&lt;=$D$5,(D4697+364-$D$4+1)/365,IF(D4697&gt;$D$4,($D$5-D4697+1)/365,$D$6/365)),0)</f>
        <v>0</v>
      </c>
      <c r="S4697" s="28">
        <f>'Data &amp; Parameter'!$E$16*'Data &amp; Parameter'!$E$17*('Data &amp; Parameter'!$E$18+'Data &amp; Parameter'!$E$19)*'Data &amp; Parameter'!$E$20*'Data &amp; Parameter'!$E$37*R4697</f>
        <v>0</v>
      </c>
      <c r="T4697" s="28">
        <f t="shared" si="73"/>
        <v>0</v>
      </c>
    </row>
    <row r="4698" spans="1:20" ht="15.75" customHeight="1" x14ac:dyDescent="0.35">
      <c r="A4698">
        <v>4691</v>
      </c>
      <c r="B4698" s="76">
        <v>44259.609571759254</v>
      </c>
      <c r="C4698" s="1" t="s">
        <v>14855</v>
      </c>
      <c r="D4698" s="76">
        <v>44259.609953703708</v>
      </c>
      <c r="E4698" s="1" t="s">
        <v>14856</v>
      </c>
      <c r="F4698" s="1" t="s">
        <v>14857</v>
      </c>
      <c r="G4698" s="1" t="s">
        <v>123</v>
      </c>
      <c r="H4698" s="1" t="s">
        <v>124</v>
      </c>
      <c r="I4698" s="1" t="s">
        <v>125</v>
      </c>
      <c r="J4698" s="1" t="s">
        <v>14582</v>
      </c>
      <c r="K4698" s="1" t="s">
        <v>14582</v>
      </c>
      <c r="L4698">
        <f>ROUNDUP(IF(B4698&gt;$D$4,0,($D$4-B4698+1)/365),0)</f>
        <v>0</v>
      </c>
      <c r="M4698">
        <f>ROUNDUP(IF(B4698&gt;$D$5,0,($D$5-B4698+1)/365),0)</f>
        <v>0</v>
      </c>
      <c r="N4698" s="28">
        <f>IF(OR(L4698=1,M4698=1),IF(B4698+364&lt;=$D$5,(B4698+364-$D$4+1)/365,IF(B4698&gt;$D$4,($D$5-B4698+1)/365,$D$6/365)),0)</f>
        <v>0</v>
      </c>
      <c r="O4698" s="28">
        <f>'Data &amp; Parameter'!$E$16*'Data &amp; Parameter'!$E$17*('Data &amp; Parameter'!$E$18+'Data &amp; Parameter'!$E$19)*'Data &amp; Parameter'!$E$20*'Data &amp; Parameter'!$E$37*N4698</f>
        <v>0</v>
      </c>
      <c r="P4698">
        <f>ROUNDUP(IF(D4698&gt;$D$4,0,($D$4-D4698+1)/365),0)</f>
        <v>0</v>
      </c>
      <c r="Q4698">
        <f>ROUNDUP(IF(D4698&gt;$D$5,0,($D$5-D4698+1)/365),0)</f>
        <v>0</v>
      </c>
      <c r="R4698" s="28">
        <f>IF(OR(P4698=1,Q4698=1),IF(D4698+364&lt;=$D$5,(D4698+364-$D$4+1)/365,IF(D4698&gt;$D$4,($D$5-D4698+1)/365,$D$6/365)),0)</f>
        <v>0</v>
      </c>
      <c r="S4698" s="28">
        <f>'Data &amp; Parameter'!$E$16*'Data &amp; Parameter'!$E$17*('Data &amp; Parameter'!$E$18+'Data &amp; Parameter'!$E$19)*'Data &amp; Parameter'!$E$20*'Data &amp; Parameter'!$E$37*R4698</f>
        <v>0</v>
      </c>
      <c r="T4698" s="28">
        <f t="shared" si="73"/>
        <v>0</v>
      </c>
    </row>
    <row r="4699" spans="1:20" ht="15.75" customHeight="1" x14ac:dyDescent="0.35">
      <c r="A4699">
        <v>4692</v>
      </c>
      <c r="B4699" s="76">
        <v>44259.610173611116</v>
      </c>
      <c r="C4699" s="1" t="s">
        <v>14858</v>
      </c>
      <c r="D4699" s="76">
        <v>44259.61137731481</v>
      </c>
      <c r="E4699" s="1" t="s">
        <v>14859</v>
      </c>
      <c r="F4699" s="1" t="s">
        <v>14860</v>
      </c>
      <c r="G4699" s="1" t="s">
        <v>123</v>
      </c>
      <c r="H4699" s="1" t="s">
        <v>124</v>
      </c>
      <c r="I4699" s="1" t="s">
        <v>125</v>
      </c>
      <c r="J4699" s="1" t="s">
        <v>14582</v>
      </c>
      <c r="K4699" s="1" t="s">
        <v>14831</v>
      </c>
      <c r="L4699">
        <f>ROUNDUP(IF(B4699&gt;$D$4,0,($D$4-B4699+1)/365),0)</f>
        <v>0</v>
      </c>
      <c r="M4699">
        <f>ROUNDUP(IF(B4699&gt;$D$5,0,($D$5-B4699+1)/365),0)</f>
        <v>0</v>
      </c>
      <c r="N4699" s="28">
        <f>IF(OR(L4699=1,M4699=1),IF(B4699+364&lt;=$D$5,(B4699+364-$D$4+1)/365,IF(B4699&gt;$D$4,($D$5-B4699+1)/365,$D$6/365)),0)</f>
        <v>0</v>
      </c>
      <c r="O4699" s="28">
        <f>'Data &amp; Parameter'!$E$16*'Data &amp; Parameter'!$E$17*('Data &amp; Parameter'!$E$18+'Data &amp; Parameter'!$E$19)*'Data &amp; Parameter'!$E$20*'Data &amp; Parameter'!$E$37*N4699</f>
        <v>0</v>
      </c>
      <c r="P4699">
        <f>ROUNDUP(IF(D4699&gt;$D$4,0,($D$4-D4699+1)/365),0)</f>
        <v>0</v>
      </c>
      <c r="Q4699">
        <f>ROUNDUP(IF(D4699&gt;$D$5,0,($D$5-D4699+1)/365),0)</f>
        <v>0</v>
      </c>
      <c r="R4699" s="28">
        <f>IF(OR(P4699=1,Q4699=1),IF(D4699+364&lt;=$D$5,(D4699+364-$D$4+1)/365,IF(D4699&gt;$D$4,($D$5-D4699+1)/365,$D$6/365)),0)</f>
        <v>0</v>
      </c>
      <c r="S4699" s="28">
        <f>'Data &amp; Parameter'!$E$16*'Data &amp; Parameter'!$E$17*('Data &amp; Parameter'!$E$18+'Data &amp; Parameter'!$E$19)*'Data &amp; Parameter'!$E$20*'Data &amp; Parameter'!$E$37*R4699</f>
        <v>0</v>
      </c>
      <c r="T4699" s="28">
        <f t="shared" si="73"/>
        <v>0</v>
      </c>
    </row>
    <row r="4700" spans="1:20" ht="15.75" customHeight="1" x14ac:dyDescent="0.35">
      <c r="A4700">
        <v>4693</v>
      </c>
      <c r="B4700" s="76">
        <v>44259.613726851851</v>
      </c>
      <c r="C4700" s="1" t="s">
        <v>14861</v>
      </c>
      <c r="D4700" s="76">
        <v>44259.614791666667</v>
      </c>
      <c r="E4700" s="1" t="s">
        <v>14862</v>
      </c>
      <c r="F4700" s="1" t="s">
        <v>14863</v>
      </c>
      <c r="G4700" s="1" t="s">
        <v>123</v>
      </c>
      <c r="H4700" s="1" t="s">
        <v>124</v>
      </c>
      <c r="I4700" s="1" t="s">
        <v>125</v>
      </c>
      <c r="J4700" s="1" t="s">
        <v>14582</v>
      </c>
      <c r="K4700" s="1" t="s">
        <v>14582</v>
      </c>
      <c r="L4700">
        <f>ROUNDUP(IF(B4700&gt;$D$4,0,($D$4-B4700+1)/365),0)</f>
        <v>0</v>
      </c>
      <c r="M4700">
        <f>ROUNDUP(IF(B4700&gt;$D$5,0,($D$5-B4700+1)/365),0)</f>
        <v>0</v>
      </c>
      <c r="N4700" s="28">
        <f>IF(OR(L4700=1,M4700=1),IF(B4700+364&lt;=$D$5,(B4700+364-$D$4+1)/365,IF(B4700&gt;$D$4,($D$5-B4700+1)/365,$D$6/365)),0)</f>
        <v>0</v>
      </c>
      <c r="O4700" s="28">
        <f>'Data &amp; Parameter'!$E$16*'Data &amp; Parameter'!$E$17*('Data &amp; Parameter'!$E$18+'Data &amp; Parameter'!$E$19)*'Data &amp; Parameter'!$E$20*'Data &amp; Parameter'!$E$37*N4700</f>
        <v>0</v>
      </c>
      <c r="P4700">
        <f>ROUNDUP(IF(D4700&gt;$D$4,0,($D$4-D4700+1)/365),0)</f>
        <v>0</v>
      </c>
      <c r="Q4700">
        <f>ROUNDUP(IF(D4700&gt;$D$5,0,($D$5-D4700+1)/365),0)</f>
        <v>0</v>
      </c>
      <c r="R4700" s="28">
        <f>IF(OR(P4700=1,Q4700=1),IF(D4700+364&lt;=$D$5,(D4700+364-$D$4+1)/365,IF(D4700&gt;$D$4,($D$5-D4700+1)/365,$D$6/365)),0)</f>
        <v>0</v>
      </c>
      <c r="S4700" s="28">
        <f>'Data &amp; Parameter'!$E$16*'Data &amp; Parameter'!$E$17*('Data &amp; Parameter'!$E$18+'Data &amp; Parameter'!$E$19)*'Data &amp; Parameter'!$E$20*'Data &amp; Parameter'!$E$37*R4700</f>
        <v>0</v>
      </c>
      <c r="T4700" s="28">
        <f t="shared" si="73"/>
        <v>0</v>
      </c>
    </row>
    <row r="4701" spans="1:20" ht="15.75" customHeight="1" x14ac:dyDescent="0.35">
      <c r="A4701">
        <v>4694</v>
      </c>
      <c r="B4701" s="76">
        <v>44259.614363425921</v>
      </c>
      <c r="C4701" s="1" t="s">
        <v>14864</v>
      </c>
      <c r="D4701" s="76">
        <v>44259.614965277782</v>
      </c>
      <c r="E4701" s="1" t="s">
        <v>14865</v>
      </c>
      <c r="F4701" s="1" t="s">
        <v>14866</v>
      </c>
      <c r="G4701" s="1" t="s">
        <v>123</v>
      </c>
      <c r="H4701" s="1" t="s">
        <v>124</v>
      </c>
      <c r="I4701" s="1" t="s">
        <v>125</v>
      </c>
      <c r="J4701" s="1" t="s">
        <v>14582</v>
      </c>
      <c r="K4701" s="1" t="s">
        <v>14777</v>
      </c>
      <c r="L4701">
        <f>ROUNDUP(IF(B4701&gt;$D$4,0,($D$4-B4701+1)/365),0)</f>
        <v>0</v>
      </c>
      <c r="M4701">
        <f>ROUNDUP(IF(B4701&gt;$D$5,0,($D$5-B4701+1)/365),0)</f>
        <v>0</v>
      </c>
      <c r="N4701" s="28">
        <f>IF(OR(L4701=1,M4701=1),IF(B4701+364&lt;=$D$5,(B4701+364-$D$4+1)/365,IF(B4701&gt;$D$4,($D$5-B4701+1)/365,$D$6/365)),0)</f>
        <v>0</v>
      </c>
      <c r="O4701" s="28">
        <f>'Data &amp; Parameter'!$E$16*'Data &amp; Parameter'!$E$17*('Data &amp; Parameter'!$E$18+'Data &amp; Parameter'!$E$19)*'Data &amp; Parameter'!$E$20*'Data &amp; Parameter'!$E$37*N4701</f>
        <v>0</v>
      </c>
      <c r="P4701">
        <f>ROUNDUP(IF(D4701&gt;$D$4,0,($D$4-D4701+1)/365),0)</f>
        <v>0</v>
      </c>
      <c r="Q4701">
        <f>ROUNDUP(IF(D4701&gt;$D$5,0,($D$5-D4701+1)/365),0)</f>
        <v>0</v>
      </c>
      <c r="R4701" s="28">
        <f>IF(OR(P4701=1,Q4701=1),IF(D4701+364&lt;=$D$5,(D4701+364-$D$4+1)/365,IF(D4701&gt;$D$4,($D$5-D4701+1)/365,$D$6/365)),0)</f>
        <v>0</v>
      </c>
      <c r="S4701" s="28">
        <f>'Data &amp; Parameter'!$E$16*'Data &amp; Parameter'!$E$17*('Data &amp; Parameter'!$E$18+'Data &amp; Parameter'!$E$19)*'Data &amp; Parameter'!$E$20*'Data &amp; Parameter'!$E$37*R4701</f>
        <v>0</v>
      </c>
      <c r="T4701" s="28">
        <f t="shared" si="73"/>
        <v>0</v>
      </c>
    </row>
    <row r="4702" spans="1:20" ht="15.75" customHeight="1" x14ac:dyDescent="0.35">
      <c r="A4702">
        <v>4695</v>
      </c>
      <c r="B4702" s="76">
        <v>44259.619224537033</v>
      </c>
      <c r="C4702" s="1" t="s">
        <v>14867</v>
      </c>
      <c r="D4702" s="76">
        <v>44259.619733796295</v>
      </c>
      <c r="E4702" s="1" t="s">
        <v>14868</v>
      </c>
      <c r="F4702" s="1" t="s">
        <v>14869</v>
      </c>
      <c r="G4702" s="1" t="s">
        <v>123</v>
      </c>
      <c r="H4702" s="1" t="s">
        <v>124</v>
      </c>
      <c r="I4702" s="1" t="s">
        <v>125</v>
      </c>
      <c r="J4702" s="1" t="s">
        <v>14582</v>
      </c>
      <c r="K4702" s="1" t="s">
        <v>14777</v>
      </c>
      <c r="L4702">
        <f>ROUNDUP(IF(B4702&gt;$D$4,0,($D$4-B4702+1)/365),0)</f>
        <v>0</v>
      </c>
      <c r="M4702">
        <f>ROUNDUP(IF(B4702&gt;$D$5,0,($D$5-B4702+1)/365),0)</f>
        <v>0</v>
      </c>
      <c r="N4702" s="28">
        <f>IF(OR(L4702=1,M4702=1),IF(B4702+364&lt;=$D$5,(B4702+364-$D$4+1)/365,IF(B4702&gt;$D$4,($D$5-B4702+1)/365,$D$6/365)),0)</f>
        <v>0</v>
      </c>
      <c r="O4702" s="28">
        <f>'Data &amp; Parameter'!$E$16*'Data &amp; Parameter'!$E$17*('Data &amp; Parameter'!$E$18+'Data &amp; Parameter'!$E$19)*'Data &amp; Parameter'!$E$20*'Data &amp; Parameter'!$E$37*N4702</f>
        <v>0</v>
      </c>
      <c r="P4702">
        <f>ROUNDUP(IF(D4702&gt;$D$4,0,($D$4-D4702+1)/365),0)</f>
        <v>0</v>
      </c>
      <c r="Q4702">
        <f>ROUNDUP(IF(D4702&gt;$D$5,0,($D$5-D4702+1)/365),0)</f>
        <v>0</v>
      </c>
      <c r="R4702" s="28">
        <f>IF(OR(P4702=1,Q4702=1),IF(D4702+364&lt;=$D$5,(D4702+364-$D$4+1)/365,IF(D4702&gt;$D$4,($D$5-D4702+1)/365,$D$6/365)),0)</f>
        <v>0</v>
      </c>
      <c r="S4702" s="28">
        <f>'Data &amp; Parameter'!$E$16*'Data &amp; Parameter'!$E$17*('Data &amp; Parameter'!$E$18+'Data &amp; Parameter'!$E$19)*'Data &amp; Parameter'!$E$20*'Data &amp; Parameter'!$E$37*R4702</f>
        <v>0</v>
      </c>
      <c r="T4702" s="28">
        <f t="shared" si="73"/>
        <v>0</v>
      </c>
    </row>
    <row r="4703" spans="1:20" ht="15.75" customHeight="1" x14ac:dyDescent="0.35">
      <c r="A4703">
        <v>4696</v>
      </c>
      <c r="B4703" s="76">
        <v>44259.623055555552</v>
      </c>
      <c r="C4703" s="1" t="s">
        <v>14870</v>
      </c>
      <c r="D4703" s="76">
        <v>44259.623877314814</v>
      </c>
      <c r="E4703" s="1" t="s">
        <v>14871</v>
      </c>
      <c r="F4703" s="1" t="s">
        <v>14872</v>
      </c>
      <c r="G4703" s="1" t="s">
        <v>123</v>
      </c>
      <c r="H4703" s="1" t="s">
        <v>124</v>
      </c>
      <c r="I4703" s="1" t="s">
        <v>125</v>
      </c>
      <c r="J4703" s="1" t="s">
        <v>14582</v>
      </c>
      <c r="K4703" s="1" t="s">
        <v>14582</v>
      </c>
      <c r="L4703">
        <f>ROUNDUP(IF(B4703&gt;$D$4,0,($D$4-B4703+1)/365),0)</f>
        <v>0</v>
      </c>
      <c r="M4703">
        <f>ROUNDUP(IF(B4703&gt;$D$5,0,($D$5-B4703+1)/365),0)</f>
        <v>0</v>
      </c>
      <c r="N4703" s="28">
        <f>IF(OR(L4703=1,M4703=1),IF(B4703+364&lt;=$D$5,(B4703+364-$D$4+1)/365,IF(B4703&gt;$D$4,($D$5-B4703+1)/365,$D$6/365)),0)</f>
        <v>0</v>
      </c>
      <c r="O4703" s="28">
        <f>'Data &amp; Parameter'!$E$16*'Data &amp; Parameter'!$E$17*('Data &amp; Parameter'!$E$18+'Data &amp; Parameter'!$E$19)*'Data &amp; Parameter'!$E$20*'Data &amp; Parameter'!$E$37*N4703</f>
        <v>0</v>
      </c>
      <c r="P4703">
        <f>ROUNDUP(IF(D4703&gt;$D$4,0,($D$4-D4703+1)/365),0)</f>
        <v>0</v>
      </c>
      <c r="Q4703">
        <f>ROUNDUP(IF(D4703&gt;$D$5,0,($D$5-D4703+1)/365),0)</f>
        <v>0</v>
      </c>
      <c r="R4703" s="28">
        <f>IF(OR(P4703=1,Q4703=1),IF(D4703+364&lt;=$D$5,(D4703+364-$D$4+1)/365,IF(D4703&gt;$D$4,($D$5-D4703+1)/365,$D$6/365)),0)</f>
        <v>0</v>
      </c>
      <c r="S4703" s="28">
        <f>'Data &amp; Parameter'!$E$16*'Data &amp; Parameter'!$E$17*('Data &amp; Parameter'!$E$18+'Data &amp; Parameter'!$E$19)*'Data &amp; Parameter'!$E$20*'Data &amp; Parameter'!$E$37*R4703</f>
        <v>0</v>
      </c>
      <c r="T4703" s="28">
        <f t="shared" si="73"/>
        <v>0</v>
      </c>
    </row>
    <row r="4704" spans="1:20" ht="15.75" customHeight="1" x14ac:dyDescent="0.35">
      <c r="A4704">
        <v>4697</v>
      </c>
      <c r="B4704" s="76">
        <v>44259.623067129629</v>
      </c>
      <c r="C4704" s="1" t="s">
        <v>14873</v>
      </c>
      <c r="D4704" s="76">
        <v>44259.623749999999</v>
      </c>
      <c r="E4704" s="1" t="s">
        <v>14874</v>
      </c>
      <c r="F4704" s="1" t="s">
        <v>14875</v>
      </c>
      <c r="G4704" s="1" t="s">
        <v>123</v>
      </c>
      <c r="H4704" s="1" t="s">
        <v>124</v>
      </c>
      <c r="I4704" s="1" t="s">
        <v>125</v>
      </c>
      <c r="J4704" s="1" t="s">
        <v>14582</v>
      </c>
      <c r="K4704" s="1" t="s">
        <v>14777</v>
      </c>
      <c r="L4704">
        <f>ROUNDUP(IF(B4704&gt;$D$4,0,($D$4-B4704+1)/365),0)</f>
        <v>0</v>
      </c>
      <c r="M4704">
        <f>ROUNDUP(IF(B4704&gt;$D$5,0,($D$5-B4704+1)/365),0)</f>
        <v>0</v>
      </c>
      <c r="N4704" s="28">
        <f>IF(OR(L4704=1,M4704=1),IF(B4704+364&lt;=$D$5,(B4704+364-$D$4+1)/365,IF(B4704&gt;$D$4,($D$5-B4704+1)/365,$D$6/365)),0)</f>
        <v>0</v>
      </c>
      <c r="O4704" s="28">
        <f>'Data &amp; Parameter'!$E$16*'Data &amp; Parameter'!$E$17*('Data &amp; Parameter'!$E$18+'Data &amp; Parameter'!$E$19)*'Data &amp; Parameter'!$E$20*'Data &amp; Parameter'!$E$37*N4704</f>
        <v>0</v>
      </c>
      <c r="P4704">
        <f>ROUNDUP(IF(D4704&gt;$D$4,0,($D$4-D4704+1)/365),0)</f>
        <v>0</v>
      </c>
      <c r="Q4704">
        <f>ROUNDUP(IF(D4704&gt;$D$5,0,($D$5-D4704+1)/365),0)</f>
        <v>0</v>
      </c>
      <c r="R4704" s="28">
        <f>IF(OR(P4704=1,Q4704=1),IF(D4704+364&lt;=$D$5,(D4704+364-$D$4+1)/365,IF(D4704&gt;$D$4,($D$5-D4704+1)/365,$D$6/365)),0)</f>
        <v>0</v>
      </c>
      <c r="S4704" s="28">
        <f>'Data &amp; Parameter'!$E$16*'Data &amp; Parameter'!$E$17*('Data &amp; Parameter'!$E$18+'Data &amp; Parameter'!$E$19)*'Data &amp; Parameter'!$E$20*'Data &amp; Parameter'!$E$37*R4704</f>
        <v>0</v>
      </c>
      <c r="T4704" s="28">
        <f t="shared" si="73"/>
        <v>0</v>
      </c>
    </row>
    <row r="4705" spans="1:20" ht="15.75" customHeight="1" x14ac:dyDescent="0.35">
      <c r="A4705">
        <v>4698</v>
      </c>
      <c r="B4705" s="76">
        <v>44259.628761574073</v>
      </c>
      <c r="C4705" s="1" t="s">
        <v>14876</v>
      </c>
      <c r="D4705" s="76">
        <v>44259.629236111112</v>
      </c>
      <c r="E4705" s="1" t="s">
        <v>14877</v>
      </c>
      <c r="F4705" s="1" t="s">
        <v>14878</v>
      </c>
      <c r="G4705" s="1" t="s">
        <v>123</v>
      </c>
      <c r="H4705" s="1" t="s">
        <v>124</v>
      </c>
      <c r="I4705" s="1" t="s">
        <v>125</v>
      </c>
      <c r="J4705" s="1" t="s">
        <v>14582</v>
      </c>
      <c r="K4705" s="1" t="s">
        <v>14831</v>
      </c>
      <c r="L4705">
        <f>ROUNDUP(IF(B4705&gt;$D$4,0,($D$4-B4705+1)/365),0)</f>
        <v>0</v>
      </c>
      <c r="M4705">
        <f>ROUNDUP(IF(B4705&gt;$D$5,0,($D$5-B4705+1)/365),0)</f>
        <v>0</v>
      </c>
      <c r="N4705" s="28">
        <f>IF(OR(L4705=1,M4705=1),IF(B4705+364&lt;=$D$5,(B4705+364-$D$4+1)/365,IF(B4705&gt;$D$4,($D$5-B4705+1)/365,$D$6/365)),0)</f>
        <v>0</v>
      </c>
      <c r="O4705" s="28">
        <f>'Data &amp; Parameter'!$E$16*'Data &amp; Parameter'!$E$17*('Data &amp; Parameter'!$E$18+'Data &amp; Parameter'!$E$19)*'Data &amp; Parameter'!$E$20*'Data &amp; Parameter'!$E$37*N4705</f>
        <v>0</v>
      </c>
      <c r="P4705">
        <f>ROUNDUP(IF(D4705&gt;$D$4,0,($D$4-D4705+1)/365),0)</f>
        <v>0</v>
      </c>
      <c r="Q4705">
        <f>ROUNDUP(IF(D4705&gt;$D$5,0,($D$5-D4705+1)/365),0)</f>
        <v>0</v>
      </c>
      <c r="R4705" s="28">
        <f>IF(OR(P4705=1,Q4705=1),IF(D4705+364&lt;=$D$5,(D4705+364-$D$4+1)/365,IF(D4705&gt;$D$4,($D$5-D4705+1)/365,$D$6/365)),0)</f>
        <v>0</v>
      </c>
      <c r="S4705" s="28">
        <f>'Data &amp; Parameter'!$E$16*'Data &amp; Parameter'!$E$17*('Data &amp; Parameter'!$E$18+'Data &amp; Parameter'!$E$19)*'Data &amp; Parameter'!$E$20*'Data &amp; Parameter'!$E$37*R4705</f>
        <v>0</v>
      </c>
      <c r="T4705" s="28">
        <f t="shared" si="73"/>
        <v>0</v>
      </c>
    </row>
    <row r="4706" spans="1:20" ht="15.75" customHeight="1" x14ac:dyDescent="0.35">
      <c r="A4706">
        <v>4699</v>
      </c>
      <c r="B4706" s="76">
        <v>44259.631874999999</v>
      </c>
      <c r="C4706" s="1" t="s">
        <v>14879</v>
      </c>
      <c r="D4706" s="76">
        <v>44259.632384259261</v>
      </c>
      <c r="E4706" s="1" t="s">
        <v>14880</v>
      </c>
      <c r="F4706" s="1" t="s">
        <v>14881</v>
      </c>
      <c r="G4706" s="1" t="s">
        <v>123</v>
      </c>
      <c r="H4706" s="1" t="s">
        <v>124</v>
      </c>
      <c r="I4706" s="1" t="s">
        <v>125</v>
      </c>
      <c r="J4706" s="1" t="s">
        <v>14582</v>
      </c>
      <c r="K4706" s="1" t="s">
        <v>14582</v>
      </c>
      <c r="L4706">
        <f>ROUNDUP(IF(B4706&gt;$D$4,0,($D$4-B4706+1)/365),0)</f>
        <v>0</v>
      </c>
      <c r="M4706">
        <f>ROUNDUP(IF(B4706&gt;$D$5,0,($D$5-B4706+1)/365),0)</f>
        <v>0</v>
      </c>
      <c r="N4706" s="28">
        <f>IF(OR(L4706=1,M4706=1),IF(B4706+364&lt;=$D$5,(B4706+364-$D$4+1)/365,IF(B4706&gt;$D$4,($D$5-B4706+1)/365,$D$6/365)),0)</f>
        <v>0</v>
      </c>
      <c r="O4706" s="28">
        <f>'Data &amp; Parameter'!$E$16*'Data &amp; Parameter'!$E$17*('Data &amp; Parameter'!$E$18+'Data &amp; Parameter'!$E$19)*'Data &amp; Parameter'!$E$20*'Data &amp; Parameter'!$E$37*N4706</f>
        <v>0</v>
      </c>
      <c r="P4706">
        <f>ROUNDUP(IF(D4706&gt;$D$4,0,($D$4-D4706+1)/365),0)</f>
        <v>0</v>
      </c>
      <c r="Q4706">
        <f>ROUNDUP(IF(D4706&gt;$D$5,0,($D$5-D4706+1)/365),0)</f>
        <v>0</v>
      </c>
      <c r="R4706" s="28">
        <f>IF(OR(P4706=1,Q4706=1),IF(D4706+364&lt;=$D$5,(D4706+364-$D$4+1)/365,IF(D4706&gt;$D$4,($D$5-D4706+1)/365,$D$6/365)),0)</f>
        <v>0</v>
      </c>
      <c r="S4706" s="28">
        <f>'Data &amp; Parameter'!$E$16*'Data &amp; Parameter'!$E$17*('Data &amp; Parameter'!$E$18+'Data &amp; Parameter'!$E$19)*'Data &amp; Parameter'!$E$20*'Data &amp; Parameter'!$E$37*R4706</f>
        <v>0</v>
      </c>
      <c r="T4706" s="28">
        <f t="shared" si="73"/>
        <v>0</v>
      </c>
    </row>
    <row r="4707" spans="1:20" ht="15.75" customHeight="1" x14ac:dyDescent="0.35">
      <c r="A4707">
        <v>4700</v>
      </c>
      <c r="B4707" s="76">
        <v>44259.632696759261</v>
      </c>
      <c r="C4707" s="1" t="s">
        <v>14882</v>
      </c>
      <c r="D4707" s="76">
        <v>44259.633159722223</v>
      </c>
      <c r="E4707" s="1" t="s">
        <v>14883</v>
      </c>
      <c r="F4707" s="1" t="s">
        <v>14884</v>
      </c>
      <c r="G4707" s="1" t="s">
        <v>123</v>
      </c>
      <c r="H4707" s="1" t="s">
        <v>124</v>
      </c>
      <c r="I4707" s="1" t="s">
        <v>125</v>
      </c>
      <c r="J4707" s="1" t="s">
        <v>14582</v>
      </c>
      <c r="K4707" s="1" t="s">
        <v>14831</v>
      </c>
      <c r="L4707">
        <f>ROUNDUP(IF(B4707&gt;$D$4,0,($D$4-B4707+1)/365),0)</f>
        <v>0</v>
      </c>
      <c r="M4707">
        <f>ROUNDUP(IF(B4707&gt;$D$5,0,($D$5-B4707+1)/365),0)</f>
        <v>0</v>
      </c>
      <c r="N4707" s="28">
        <f>IF(OR(L4707=1,M4707=1),IF(B4707+364&lt;=$D$5,(B4707+364-$D$4+1)/365,IF(B4707&gt;$D$4,($D$5-B4707+1)/365,$D$6/365)),0)</f>
        <v>0</v>
      </c>
      <c r="O4707" s="28">
        <f>'Data &amp; Parameter'!$E$16*'Data &amp; Parameter'!$E$17*('Data &amp; Parameter'!$E$18+'Data &amp; Parameter'!$E$19)*'Data &amp; Parameter'!$E$20*'Data &amp; Parameter'!$E$37*N4707</f>
        <v>0</v>
      </c>
      <c r="P4707">
        <f>ROUNDUP(IF(D4707&gt;$D$4,0,($D$4-D4707+1)/365),0)</f>
        <v>0</v>
      </c>
      <c r="Q4707">
        <f>ROUNDUP(IF(D4707&gt;$D$5,0,($D$5-D4707+1)/365),0)</f>
        <v>0</v>
      </c>
      <c r="R4707" s="28">
        <f>IF(OR(P4707=1,Q4707=1),IF(D4707+364&lt;=$D$5,(D4707+364-$D$4+1)/365,IF(D4707&gt;$D$4,($D$5-D4707+1)/365,$D$6/365)),0)</f>
        <v>0</v>
      </c>
      <c r="S4707" s="28">
        <f>'Data &amp; Parameter'!$E$16*'Data &amp; Parameter'!$E$17*('Data &amp; Parameter'!$E$18+'Data &amp; Parameter'!$E$19)*'Data &amp; Parameter'!$E$20*'Data &amp; Parameter'!$E$37*R4707</f>
        <v>0</v>
      </c>
      <c r="T4707" s="28">
        <f t="shared" si="73"/>
        <v>0</v>
      </c>
    </row>
    <row r="4708" spans="1:20" ht="15.75" customHeight="1" x14ac:dyDescent="0.35">
      <c r="A4708">
        <v>4701</v>
      </c>
      <c r="B4708" s="76">
        <v>44259.638668981483</v>
      </c>
      <c r="C4708" s="1" t="s">
        <v>14885</v>
      </c>
      <c r="D4708" s="76">
        <v>44259.639097222222</v>
      </c>
      <c r="E4708" s="1" t="s">
        <v>14886</v>
      </c>
      <c r="F4708" s="1" t="s">
        <v>14887</v>
      </c>
      <c r="G4708" s="1" t="s">
        <v>123</v>
      </c>
      <c r="H4708" s="1" t="s">
        <v>124</v>
      </c>
      <c r="I4708" s="1" t="s">
        <v>125</v>
      </c>
      <c r="J4708" s="1" t="s">
        <v>14582</v>
      </c>
      <c r="K4708" s="1" t="s">
        <v>14831</v>
      </c>
      <c r="L4708">
        <f>ROUNDUP(IF(B4708&gt;$D$4,0,($D$4-B4708+1)/365),0)</f>
        <v>0</v>
      </c>
      <c r="M4708">
        <f>ROUNDUP(IF(B4708&gt;$D$5,0,($D$5-B4708+1)/365),0)</f>
        <v>0</v>
      </c>
      <c r="N4708" s="28">
        <f>IF(OR(L4708=1,M4708=1),IF(B4708+364&lt;=$D$5,(B4708+364-$D$4+1)/365,IF(B4708&gt;$D$4,($D$5-B4708+1)/365,$D$6/365)),0)</f>
        <v>0</v>
      </c>
      <c r="O4708" s="28">
        <f>'Data &amp; Parameter'!$E$16*'Data &amp; Parameter'!$E$17*('Data &amp; Parameter'!$E$18+'Data &amp; Parameter'!$E$19)*'Data &amp; Parameter'!$E$20*'Data &amp; Parameter'!$E$37*N4708</f>
        <v>0</v>
      </c>
      <c r="P4708">
        <f>ROUNDUP(IF(D4708&gt;$D$4,0,($D$4-D4708+1)/365),0)</f>
        <v>0</v>
      </c>
      <c r="Q4708">
        <f>ROUNDUP(IF(D4708&gt;$D$5,0,($D$5-D4708+1)/365),0)</f>
        <v>0</v>
      </c>
      <c r="R4708" s="28">
        <f>IF(OR(P4708=1,Q4708=1),IF(D4708+364&lt;=$D$5,(D4708+364-$D$4+1)/365,IF(D4708&gt;$D$4,($D$5-D4708+1)/365,$D$6/365)),0)</f>
        <v>0</v>
      </c>
      <c r="S4708" s="28">
        <f>'Data &amp; Parameter'!$E$16*'Data &amp; Parameter'!$E$17*('Data &amp; Parameter'!$E$18+'Data &amp; Parameter'!$E$19)*'Data &amp; Parameter'!$E$20*'Data &amp; Parameter'!$E$37*R4708</f>
        <v>0</v>
      </c>
      <c r="T4708" s="28">
        <f t="shared" si="73"/>
        <v>0</v>
      </c>
    </row>
    <row r="4709" spans="1:20" ht="15.75" customHeight="1" x14ac:dyDescent="0.35">
      <c r="A4709">
        <v>4702</v>
      </c>
      <c r="B4709" s="76">
        <v>44259.639907407407</v>
      </c>
      <c r="C4709" s="1" t="s">
        <v>14888</v>
      </c>
      <c r="D4709" s="76">
        <v>44259.640509259261</v>
      </c>
      <c r="E4709" s="1" t="s">
        <v>14889</v>
      </c>
      <c r="F4709" s="1" t="s">
        <v>14890</v>
      </c>
      <c r="G4709" s="1" t="s">
        <v>123</v>
      </c>
      <c r="H4709" s="1" t="s">
        <v>124</v>
      </c>
      <c r="I4709" s="1" t="s">
        <v>125</v>
      </c>
      <c r="J4709" s="1" t="s">
        <v>14582</v>
      </c>
      <c r="K4709" s="1" t="s">
        <v>14582</v>
      </c>
      <c r="L4709">
        <f>ROUNDUP(IF(B4709&gt;$D$4,0,($D$4-B4709+1)/365),0)</f>
        <v>0</v>
      </c>
      <c r="M4709">
        <f>ROUNDUP(IF(B4709&gt;$D$5,0,($D$5-B4709+1)/365),0)</f>
        <v>0</v>
      </c>
      <c r="N4709" s="28">
        <f>IF(OR(L4709=1,M4709=1),IF(B4709+364&lt;=$D$5,(B4709+364-$D$4+1)/365,IF(B4709&gt;$D$4,($D$5-B4709+1)/365,$D$6/365)),0)</f>
        <v>0</v>
      </c>
      <c r="O4709" s="28">
        <f>'Data &amp; Parameter'!$E$16*'Data &amp; Parameter'!$E$17*('Data &amp; Parameter'!$E$18+'Data &amp; Parameter'!$E$19)*'Data &amp; Parameter'!$E$20*'Data &amp; Parameter'!$E$37*N4709</f>
        <v>0</v>
      </c>
      <c r="P4709">
        <f>ROUNDUP(IF(D4709&gt;$D$4,0,($D$4-D4709+1)/365),0)</f>
        <v>0</v>
      </c>
      <c r="Q4709">
        <f>ROUNDUP(IF(D4709&gt;$D$5,0,($D$5-D4709+1)/365),0)</f>
        <v>0</v>
      </c>
      <c r="R4709" s="28">
        <f>IF(OR(P4709=1,Q4709=1),IF(D4709+364&lt;=$D$5,(D4709+364-$D$4+1)/365,IF(D4709&gt;$D$4,($D$5-D4709+1)/365,$D$6/365)),0)</f>
        <v>0</v>
      </c>
      <c r="S4709" s="28">
        <f>'Data &amp; Parameter'!$E$16*'Data &amp; Parameter'!$E$17*('Data &amp; Parameter'!$E$18+'Data &amp; Parameter'!$E$19)*'Data &amp; Parameter'!$E$20*'Data &amp; Parameter'!$E$37*R4709</f>
        <v>0</v>
      </c>
      <c r="T4709" s="28">
        <f t="shared" si="73"/>
        <v>0</v>
      </c>
    </row>
    <row r="4710" spans="1:20" ht="15.75" customHeight="1" x14ac:dyDescent="0.35">
      <c r="A4710">
        <v>4703</v>
      </c>
      <c r="B4710" s="76">
        <v>44259.642071759255</v>
      </c>
      <c r="C4710" s="1" t="s">
        <v>14891</v>
      </c>
      <c r="D4710" s="76">
        <v>44259.642870370371</v>
      </c>
      <c r="E4710" s="1" t="s">
        <v>14892</v>
      </c>
      <c r="F4710" s="1" t="s">
        <v>14893</v>
      </c>
      <c r="G4710" s="1" t="s">
        <v>123</v>
      </c>
      <c r="H4710" s="1" t="s">
        <v>124</v>
      </c>
      <c r="I4710" s="1" t="s">
        <v>125</v>
      </c>
      <c r="J4710" s="1" t="s">
        <v>14894</v>
      </c>
      <c r="K4710" s="1" t="s">
        <v>14777</v>
      </c>
      <c r="L4710">
        <f>ROUNDUP(IF(B4710&gt;$D$4,0,($D$4-B4710+1)/365),0)</f>
        <v>0</v>
      </c>
      <c r="M4710">
        <f>ROUNDUP(IF(B4710&gt;$D$5,0,($D$5-B4710+1)/365),0)</f>
        <v>0</v>
      </c>
      <c r="N4710" s="28">
        <f>IF(OR(L4710=1,M4710=1),IF(B4710+364&lt;=$D$5,(B4710+364-$D$4+1)/365,IF(B4710&gt;$D$4,($D$5-B4710+1)/365,$D$6/365)),0)</f>
        <v>0</v>
      </c>
      <c r="O4710" s="28">
        <f>'Data &amp; Parameter'!$E$16*'Data &amp; Parameter'!$E$17*('Data &amp; Parameter'!$E$18+'Data &amp; Parameter'!$E$19)*'Data &amp; Parameter'!$E$20*'Data &amp; Parameter'!$E$37*N4710</f>
        <v>0</v>
      </c>
      <c r="P4710">
        <f>ROUNDUP(IF(D4710&gt;$D$4,0,($D$4-D4710+1)/365),0)</f>
        <v>0</v>
      </c>
      <c r="Q4710">
        <f>ROUNDUP(IF(D4710&gt;$D$5,0,($D$5-D4710+1)/365),0)</f>
        <v>0</v>
      </c>
      <c r="R4710" s="28">
        <f>IF(OR(P4710=1,Q4710=1),IF(D4710+364&lt;=$D$5,(D4710+364-$D$4+1)/365,IF(D4710&gt;$D$4,($D$5-D4710+1)/365,$D$6/365)),0)</f>
        <v>0</v>
      </c>
      <c r="S4710" s="28">
        <f>'Data &amp; Parameter'!$E$16*'Data &amp; Parameter'!$E$17*('Data &amp; Parameter'!$E$18+'Data &amp; Parameter'!$E$19)*'Data &amp; Parameter'!$E$20*'Data &amp; Parameter'!$E$37*R4710</f>
        <v>0</v>
      </c>
      <c r="T4710" s="28">
        <f t="shared" si="73"/>
        <v>0</v>
      </c>
    </row>
    <row r="4711" spans="1:20" ht="15.75" customHeight="1" x14ac:dyDescent="0.35">
      <c r="A4711">
        <v>4704</v>
      </c>
      <c r="B4711" s="76">
        <v>44259.645486111112</v>
      </c>
      <c r="C4711" s="1" t="s">
        <v>14895</v>
      </c>
      <c r="D4711" s="76">
        <v>44259.646724537037</v>
      </c>
      <c r="E4711" s="1" t="s">
        <v>14896</v>
      </c>
      <c r="F4711" s="1" t="s">
        <v>14897</v>
      </c>
      <c r="G4711" s="1" t="s">
        <v>123</v>
      </c>
      <c r="H4711" s="1" t="s">
        <v>124</v>
      </c>
      <c r="I4711" s="1" t="s">
        <v>125</v>
      </c>
      <c r="J4711" s="1" t="s">
        <v>14582</v>
      </c>
      <c r="K4711" s="1" t="s">
        <v>14831</v>
      </c>
      <c r="L4711">
        <f>ROUNDUP(IF(B4711&gt;$D$4,0,($D$4-B4711+1)/365),0)</f>
        <v>0</v>
      </c>
      <c r="M4711">
        <f>ROUNDUP(IF(B4711&gt;$D$5,0,($D$5-B4711+1)/365),0)</f>
        <v>0</v>
      </c>
      <c r="N4711" s="28">
        <f>IF(OR(L4711=1,M4711=1),IF(B4711+364&lt;=$D$5,(B4711+364-$D$4+1)/365,IF(B4711&gt;$D$4,($D$5-B4711+1)/365,$D$6/365)),0)</f>
        <v>0</v>
      </c>
      <c r="O4711" s="28">
        <f>'Data &amp; Parameter'!$E$16*'Data &amp; Parameter'!$E$17*('Data &amp; Parameter'!$E$18+'Data &amp; Parameter'!$E$19)*'Data &amp; Parameter'!$E$20*'Data &amp; Parameter'!$E$37*N4711</f>
        <v>0</v>
      </c>
      <c r="P4711">
        <f>ROUNDUP(IF(D4711&gt;$D$4,0,($D$4-D4711+1)/365),0)</f>
        <v>0</v>
      </c>
      <c r="Q4711">
        <f>ROUNDUP(IF(D4711&gt;$D$5,0,($D$5-D4711+1)/365),0)</f>
        <v>0</v>
      </c>
      <c r="R4711" s="28">
        <f>IF(OR(P4711=1,Q4711=1),IF(D4711+364&lt;=$D$5,(D4711+364-$D$4+1)/365,IF(D4711&gt;$D$4,($D$5-D4711+1)/365,$D$6/365)),0)</f>
        <v>0</v>
      </c>
      <c r="S4711" s="28">
        <f>'Data &amp; Parameter'!$E$16*'Data &amp; Parameter'!$E$17*('Data &amp; Parameter'!$E$18+'Data &amp; Parameter'!$E$19)*'Data &amp; Parameter'!$E$20*'Data &amp; Parameter'!$E$37*R4711</f>
        <v>0</v>
      </c>
      <c r="T4711" s="28">
        <f t="shared" si="73"/>
        <v>0</v>
      </c>
    </row>
    <row r="4712" spans="1:20" ht="15.75" customHeight="1" x14ac:dyDescent="0.35">
      <c r="A4712">
        <v>4705</v>
      </c>
      <c r="B4712" s="76">
        <v>44259.64770833333</v>
      </c>
      <c r="C4712" s="1" t="s">
        <v>14898</v>
      </c>
      <c r="D4712" s="76">
        <v>44259.648298611108</v>
      </c>
      <c r="E4712" s="1" t="s">
        <v>14899</v>
      </c>
      <c r="F4712" s="1" t="s">
        <v>14900</v>
      </c>
      <c r="G4712" s="1" t="s">
        <v>123</v>
      </c>
      <c r="H4712" s="1" t="s">
        <v>124</v>
      </c>
      <c r="I4712" s="1" t="s">
        <v>125</v>
      </c>
      <c r="J4712" s="1" t="s">
        <v>14582</v>
      </c>
      <c r="K4712" s="1" t="s">
        <v>14582</v>
      </c>
      <c r="L4712">
        <f>ROUNDUP(IF(B4712&gt;$D$4,0,($D$4-B4712+1)/365),0)</f>
        <v>0</v>
      </c>
      <c r="M4712">
        <f>ROUNDUP(IF(B4712&gt;$D$5,0,($D$5-B4712+1)/365),0)</f>
        <v>0</v>
      </c>
      <c r="N4712" s="28">
        <f>IF(OR(L4712=1,M4712=1),IF(B4712+364&lt;=$D$5,(B4712+364-$D$4+1)/365,IF(B4712&gt;$D$4,($D$5-B4712+1)/365,$D$6/365)),0)</f>
        <v>0</v>
      </c>
      <c r="O4712" s="28">
        <f>'Data &amp; Parameter'!$E$16*'Data &amp; Parameter'!$E$17*('Data &amp; Parameter'!$E$18+'Data &amp; Parameter'!$E$19)*'Data &amp; Parameter'!$E$20*'Data &amp; Parameter'!$E$37*N4712</f>
        <v>0</v>
      </c>
      <c r="P4712">
        <f>ROUNDUP(IF(D4712&gt;$D$4,0,($D$4-D4712+1)/365),0)</f>
        <v>0</v>
      </c>
      <c r="Q4712">
        <f>ROUNDUP(IF(D4712&gt;$D$5,0,($D$5-D4712+1)/365),0)</f>
        <v>0</v>
      </c>
      <c r="R4712" s="28">
        <f>IF(OR(P4712=1,Q4712=1),IF(D4712+364&lt;=$D$5,(D4712+364-$D$4+1)/365,IF(D4712&gt;$D$4,($D$5-D4712+1)/365,$D$6/365)),0)</f>
        <v>0</v>
      </c>
      <c r="S4712" s="28">
        <f>'Data &amp; Parameter'!$E$16*'Data &amp; Parameter'!$E$17*('Data &amp; Parameter'!$E$18+'Data &amp; Parameter'!$E$19)*'Data &amp; Parameter'!$E$20*'Data &amp; Parameter'!$E$37*R4712</f>
        <v>0</v>
      </c>
      <c r="T4712" s="28">
        <f t="shared" si="73"/>
        <v>0</v>
      </c>
    </row>
    <row r="4713" spans="1:20" ht="15.75" customHeight="1" x14ac:dyDescent="0.35">
      <c r="A4713">
        <v>4706</v>
      </c>
      <c r="B4713" s="76">
        <v>44259.64912037037</v>
      </c>
      <c r="C4713" s="1" t="s">
        <v>14901</v>
      </c>
      <c r="D4713" s="76">
        <v>44259.649583333332</v>
      </c>
      <c r="E4713" s="1" t="s">
        <v>14902</v>
      </c>
      <c r="F4713" s="1" t="s">
        <v>14903</v>
      </c>
      <c r="G4713" s="1" t="s">
        <v>123</v>
      </c>
      <c r="H4713" s="1" t="s">
        <v>124</v>
      </c>
      <c r="I4713" s="1" t="s">
        <v>125</v>
      </c>
      <c r="J4713" s="1" t="s">
        <v>14582</v>
      </c>
      <c r="K4713" s="1" t="s">
        <v>14777</v>
      </c>
      <c r="L4713">
        <f>ROUNDUP(IF(B4713&gt;$D$4,0,($D$4-B4713+1)/365),0)</f>
        <v>0</v>
      </c>
      <c r="M4713">
        <f>ROUNDUP(IF(B4713&gt;$D$5,0,($D$5-B4713+1)/365),0)</f>
        <v>0</v>
      </c>
      <c r="N4713" s="28">
        <f>IF(OR(L4713=1,M4713=1),IF(B4713+364&lt;=$D$5,(B4713+364-$D$4+1)/365,IF(B4713&gt;$D$4,($D$5-B4713+1)/365,$D$6/365)),0)</f>
        <v>0</v>
      </c>
      <c r="O4713" s="28">
        <f>'Data &amp; Parameter'!$E$16*'Data &amp; Parameter'!$E$17*('Data &amp; Parameter'!$E$18+'Data &amp; Parameter'!$E$19)*'Data &amp; Parameter'!$E$20*'Data &amp; Parameter'!$E$37*N4713</f>
        <v>0</v>
      </c>
      <c r="P4713">
        <f>ROUNDUP(IF(D4713&gt;$D$4,0,($D$4-D4713+1)/365),0)</f>
        <v>0</v>
      </c>
      <c r="Q4713">
        <f>ROUNDUP(IF(D4713&gt;$D$5,0,($D$5-D4713+1)/365),0)</f>
        <v>0</v>
      </c>
      <c r="R4713" s="28">
        <f>IF(OR(P4713=1,Q4713=1),IF(D4713+364&lt;=$D$5,(D4713+364-$D$4+1)/365,IF(D4713&gt;$D$4,($D$5-D4713+1)/365,$D$6/365)),0)</f>
        <v>0</v>
      </c>
      <c r="S4713" s="28">
        <f>'Data &amp; Parameter'!$E$16*'Data &amp; Parameter'!$E$17*('Data &amp; Parameter'!$E$18+'Data &amp; Parameter'!$E$19)*'Data &amp; Parameter'!$E$20*'Data &amp; Parameter'!$E$37*R4713</f>
        <v>0</v>
      </c>
      <c r="T4713" s="28">
        <f t="shared" si="73"/>
        <v>0</v>
      </c>
    </row>
    <row r="4714" spans="1:20" ht="15.75" customHeight="1" x14ac:dyDescent="0.35">
      <c r="A4714">
        <v>4707</v>
      </c>
      <c r="B4714" s="76">
        <v>44259.653009259258</v>
      </c>
      <c r="C4714" s="1" t="s">
        <v>14904</v>
      </c>
      <c r="D4714" s="76">
        <v>44259.653541666667</v>
      </c>
      <c r="E4714" s="1" t="s">
        <v>14905</v>
      </c>
      <c r="F4714" s="1" t="s">
        <v>14906</v>
      </c>
      <c r="G4714" s="1" t="s">
        <v>123</v>
      </c>
      <c r="H4714" s="1" t="s">
        <v>124</v>
      </c>
      <c r="I4714" s="1" t="s">
        <v>125</v>
      </c>
      <c r="J4714" s="1" t="s">
        <v>14582</v>
      </c>
      <c r="K4714" s="1" t="s">
        <v>14582</v>
      </c>
      <c r="L4714">
        <f>ROUNDUP(IF(B4714&gt;$D$4,0,($D$4-B4714+1)/365),0)</f>
        <v>0</v>
      </c>
      <c r="M4714">
        <f>ROUNDUP(IF(B4714&gt;$D$5,0,($D$5-B4714+1)/365),0)</f>
        <v>0</v>
      </c>
      <c r="N4714" s="28">
        <f>IF(OR(L4714=1,M4714=1),IF(B4714+364&lt;=$D$5,(B4714+364-$D$4+1)/365,IF(B4714&gt;$D$4,($D$5-B4714+1)/365,$D$6/365)),0)</f>
        <v>0</v>
      </c>
      <c r="O4714" s="28">
        <f>'Data &amp; Parameter'!$E$16*'Data &amp; Parameter'!$E$17*('Data &amp; Parameter'!$E$18+'Data &amp; Parameter'!$E$19)*'Data &amp; Parameter'!$E$20*'Data &amp; Parameter'!$E$37*N4714</f>
        <v>0</v>
      </c>
      <c r="P4714">
        <f>ROUNDUP(IF(D4714&gt;$D$4,0,($D$4-D4714+1)/365),0)</f>
        <v>0</v>
      </c>
      <c r="Q4714">
        <f>ROUNDUP(IF(D4714&gt;$D$5,0,($D$5-D4714+1)/365),0)</f>
        <v>0</v>
      </c>
      <c r="R4714" s="28">
        <f>IF(OR(P4714=1,Q4714=1),IF(D4714+364&lt;=$D$5,(D4714+364-$D$4+1)/365,IF(D4714&gt;$D$4,($D$5-D4714+1)/365,$D$6/365)),0)</f>
        <v>0</v>
      </c>
      <c r="S4714" s="28">
        <f>'Data &amp; Parameter'!$E$16*'Data &amp; Parameter'!$E$17*('Data &amp; Parameter'!$E$18+'Data &amp; Parameter'!$E$19)*'Data &amp; Parameter'!$E$20*'Data &amp; Parameter'!$E$37*R4714</f>
        <v>0</v>
      </c>
      <c r="T4714" s="28">
        <f t="shared" si="73"/>
        <v>0</v>
      </c>
    </row>
    <row r="4715" spans="1:20" ht="15.75" customHeight="1" x14ac:dyDescent="0.35">
      <c r="A4715">
        <v>4708</v>
      </c>
      <c r="B4715" s="76">
        <v>44259.653692129628</v>
      </c>
      <c r="C4715" s="1" t="s">
        <v>14907</v>
      </c>
      <c r="D4715" s="76">
        <v>44259.654699074075</v>
      </c>
      <c r="E4715" s="1" t="s">
        <v>14908</v>
      </c>
      <c r="F4715" s="1" t="s">
        <v>14909</v>
      </c>
      <c r="G4715" s="1" t="s">
        <v>123</v>
      </c>
      <c r="H4715" s="1" t="s">
        <v>124</v>
      </c>
      <c r="I4715" s="1" t="s">
        <v>125</v>
      </c>
      <c r="J4715" s="1" t="s">
        <v>14582</v>
      </c>
      <c r="K4715" s="1" t="s">
        <v>14831</v>
      </c>
      <c r="L4715">
        <f>ROUNDUP(IF(B4715&gt;$D$4,0,($D$4-B4715+1)/365),0)</f>
        <v>0</v>
      </c>
      <c r="M4715">
        <f>ROUNDUP(IF(B4715&gt;$D$5,0,($D$5-B4715+1)/365),0)</f>
        <v>0</v>
      </c>
      <c r="N4715" s="28">
        <f>IF(OR(L4715=1,M4715=1),IF(B4715+364&lt;=$D$5,(B4715+364-$D$4+1)/365,IF(B4715&gt;$D$4,($D$5-B4715+1)/365,$D$6/365)),0)</f>
        <v>0</v>
      </c>
      <c r="O4715" s="28">
        <f>'Data &amp; Parameter'!$E$16*'Data &amp; Parameter'!$E$17*('Data &amp; Parameter'!$E$18+'Data &amp; Parameter'!$E$19)*'Data &amp; Parameter'!$E$20*'Data &amp; Parameter'!$E$37*N4715</f>
        <v>0</v>
      </c>
      <c r="P4715">
        <f>ROUNDUP(IF(D4715&gt;$D$4,0,($D$4-D4715+1)/365),0)</f>
        <v>0</v>
      </c>
      <c r="Q4715">
        <f>ROUNDUP(IF(D4715&gt;$D$5,0,($D$5-D4715+1)/365),0)</f>
        <v>0</v>
      </c>
      <c r="R4715" s="28">
        <f>IF(OR(P4715=1,Q4715=1),IF(D4715+364&lt;=$D$5,(D4715+364-$D$4+1)/365,IF(D4715&gt;$D$4,($D$5-D4715+1)/365,$D$6/365)),0)</f>
        <v>0</v>
      </c>
      <c r="S4715" s="28">
        <f>'Data &amp; Parameter'!$E$16*'Data &amp; Parameter'!$E$17*('Data &amp; Parameter'!$E$18+'Data &amp; Parameter'!$E$19)*'Data &amp; Parameter'!$E$20*'Data &amp; Parameter'!$E$37*R4715</f>
        <v>0</v>
      </c>
      <c r="T4715" s="28">
        <f t="shared" si="73"/>
        <v>0</v>
      </c>
    </row>
    <row r="4716" spans="1:20" ht="15.75" customHeight="1" x14ac:dyDescent="0.35">
      <c r="A4716">
        <v>4709</v>
      </c>
      <c r="B4716" s="76">
        <v>44259.656759259262</v>
      </c>
      <c r="C4716" s="1" t="s">
        <v>14910</v>
      </c>
      <c r="D4716" s="76">
        <v>44259.657685185186</v>
      </c>
      <c r="E4716" s="1" t="s">
        <v>14911</v>
      </c>
      <c r="F4716" s="1" t="s">
        <v>14912</v>
      </c>
      <c r="G4716" s="1" t="s">
        <v>123</v>
      </c>
      <c r="H4716" s="1" t="s">
        <v>124</v>
      </c>
      <c r="I4716" s="1" t="s">
        <v>125</v>
      </c>
      <c r="J4716" s="1" t="s">
        <v>14582</v>
      </c>
      <c r="K4716" s="1" t="s">
        <v>14582</v>
      </c>
      <c r="L4716">
        <f>ROUNDUP(IF(B4716&gt;$D$4,0,($D$4-B4716+1)/365),0)</f>
        <v>0</v>
      </c>
      <c r="M4716">
        <f>ROUNDUP(IF(B4716&gt;$D$5,0,($D$5-B4716+1)/365),0)</f>
        <v>0</v>
      </c>
      <c r="N4716" s="28">
        <f>IF(OR(L4716=1,M4716=1),IF(B4716+364&lt;=$D$5,(B4716+364-$D$4+1)/365,IF(B4716&gt;$D$4,($D$5-B4716+1)/365,$D$6/365)),0)</f>
        <v>0</v>
      </c>
      <c r="O4716" s="28">
        <f>'Data &amp; Parameter'!$E$16*'Data &amp; Parameter'!$E$17*('Data &amp; Parameter'!$E$18+'Data &amp; Parameter'!$E$19)*'Data &amp; Parameter'!$E$20*'Data &amp; Parameter'!$E$37*N4716</f>
        <v>0</v>
      </c>
      <c r="P4716">
        <f>ROUNDUP(IF(D4716&gt;$D$4,0,($D$4-D4716+1)/365),0)</f>
        <v>0</v>
      </c>
      <c r="Q4716">
        <f>ROUNDUP(IF(D4716&gt;$D$5,0,($D$5-D4716+1)/365),0)</f>
        <v>0</v>
      </c>
      <c r="R4716" s="28">
        <f>IF(OR(P4716=1,Q4716=1),IF(D4716+364&lt;=$D$5,(D4716+364-$D$4+1)/365,IF(D4716&gt;$D$4,($D$5-D4716+1)/365,$D$6/365)),0)</f>
        <v>0</v>
      </c>
      <c r="S4716" s="28">
        <f>'Data &amp; Parameter'!$E$16*'Data &amp; Parameter'!$E$17*('Data &amp; Parameter'!$E$18+'Data &amp; Parameter'!$E$19)*'Data &amp; Parameter'!$E$20*'Data &amp; Parameter'!$E$37*R4716</f>
        <v>0</v>
      </c>
      <c r="T4716" s="28">
        <f t="shared" si="73"/>
        <v>0</v>
      </c>
    </row>
    <row r="4717" spans="1:20" ht="15.75" customHeight="1" x14ac:dyDescent="0.35">
      <c r="A4717">
        <v>4710</v>
      </c>
      <c r="B4717" s="76">
        <v>44259.66034722222</v>
      </c>
      <c r="C4717" s="1" t="s">
        <v>14913</v>
      </c>
      <c r="D4717" s="76">
        <v>44259.661226851851</v>
      </c>
      <c r="E4717" s="1" t="s">
        <v>14914</v>
      </c>
      <c r="F4717" s="1" t="s">
        <v>14915</v>
      </c>
      <c r="G4717" s="1" t="s">
        <v>123</v>
      </c>
      <c r="H4717" s="1" t="s">
        <v>124</v>
      </c>
      <c r="I4717" s="1" t="s">
        <v>125</v>
      </c>
      <c r="J4717" s="1" t="s">
        <v>14582</v>
      </c>
      <c r="K4717" s="1" t="s">
        <v>14777</v>
      </c>
      <c r="L4717">
        <f>ROUNDUP(IF(B4717&gt;$D$4,0,($D$4-B4717+1)/365),0)</f>
        <v>0</v>
      </c>
      <c r="M4717">
        <f>ROUNDUP(IF(B4717&gt;$D$5,0,($D$5-B4717+1)/365),0)</f>
        <v>0</v>
      </c>
      <c r="N4717" s="28">
        <f>IF(OR(L4717=1,M4717=1),IF(B4717+364&lt;=$D$5,(B4717+364-$D$4+1)/365,IF(B4717&gt;$D$4,($D$5-B4717+1)/365,$D$6/365)),0)</f>
        <v>0</v>
      </c>
      <c r="O4717" s="28">
        <f>'Data &amp; Parameter'!$E$16*'Data &amp; Parameter'!$E$17*('Data &amp; Parameter'!$E$18+'Data &amp; Parameter'!$E$19)*'Data &amp; Parameter'!$E$20*'Data &amp; Parameter'!$E$37*N4717</f>
        <v>0</v>
      </c>
      <c r="P4717">
        <f>ROUNDUP(IF(D4717&gt;$D$4,0,($D$4-D4717+1)/365),0)</f>
        <v>0</v>
      </c>
      <c r="Q4717">
        <f>ROUNDUP(IF(D4717&gt;$D$5,0,($D$5-D4717+1)/365),0)</f>
        <v>0</v>
      </c>
      <c r="R4717" s="28">
        <f>IF(OR(P4717=1,Q4717=1),IF(D4717+364&lt;=$D$5,(D4717+364-$D$4+1)/365,IF(D4717&gt;$D$4,($D$5-D4717+1)/365,$D$6/365)),0)</f>
        <v>0</v>
      </c>
      <c r="S4717" s="28">
        <f>'Data &amp; Parameter'!$E$16*'Data &amp; Parameter'!$E$17*('Data &amp; Parameter'!$E$18+'Data &amp; Parameter'!$E$19)*'Data &amp; Parameter'!$E$20*'Data &amp; Parameter'!$E$37*R4717</f>
        <v>0</v>
      </c>
      <c r="T4717" s="28">
        <f t="shared" si="73"/>
        <v>0</v>
      </c>
    </row>
    <row r="4718" spans="1:20" ht="15.75" customHeight="1" x14ac:dyDescent="0.35">
      <c r="A4718">
        <v>4711</v>
      </c>
      <c r="B4718" s="76">
        <v>44259.660393518519</v>
      </c>
      <c r="C4718" s="1" t="s">
        <v>14916</v>
      </c>
      <c r="D4718" s="76">
        <v>44259.660925925928</v>
      </c>
      <c r="E4718" s="1" t="s">
        <v>14917</v>
      </c>
      <c r="F4718" s="1" t="s">
        <v>14918</v>
      </c>
      <c r="G4718" s="1" t="s">
        <v>123</v>
      </c>
      <c r="H4718" s="1" t="s">
        <v>124</v>
      </c>
      <c r="I4718" s="1" t="s">
        <v>125</v>
      </c>
      <c r="J4718" s="1" t="s">
        <v>14582</v>
      </c>
      <c r="K4718" s="1" t="s">
        <v>14582</v>
      </c>
      <c r="L4718">
        <f>ROUNDUP(IF(B4718&gt;$D$4,0,($D$4-B4718+1)/365),0)</f>
        <v>0</v>
      </c>
      <c r="M4718">
        <f>ROUNDUP(IF(B4718&gt;$D$5,0,($D$5-B4718+1)/365),0)</f>
        <v>0</v>
      </c>
      <c r="N4718" s="28">
        <f>IF(OR(L4718=1,M4718=1),IF(B4718+364&lt;=$D$5,(B4718+364-$D$4+1)/365,IF(B4718&gt;$D$4,($D$5-B4718+1)/365,$D$6/365)),0)</f>
        <v>0</v>
      </c>
      <c r="O4718" s="28">
        <f>'Data &amp; Parameter'!$E$16*'Data &amp; Parameter'!$E$17*('Data &amp; Parameter'!$E$18+'Data &amp; Parameter'!$E$19)*'Data &amp; Parameter'!$E$20*'Data &amp; Parameter'!$E$37*N4718</f>
        <v>0</v>
      </c>
      <c r="P4718">
        <f>ROUNDUP(IF(D4718&gt;$D$4,0,($D$4-D4718+1)/365),0)</f>
        <v>0</v>
      </c>
      <c r="Q4718">
        <f>ROUNDUP(IF(D4718&gt;$D$5,0,($D$5-D4718+1)/365),0)</f>
        <v>0</v>
      </c>
      <c r="R4718" s="28">
        <f>IF(OR(P4718=1,Q4718=1),IF(D4718+364&lt;=$D$5,(D4718+364-$D$4+1)/365,IF(D4718&gt;$D$4,($D$5-D4718+1)/365,$D$6/365)),0)</f>
        <v>0</v>
      </c>
      <c r="S4718" s="28">
        <f>'Data &amp; Parameter'!$E$16*'Data &amp; Parameter'!$E$17*('Data &amp; Parameter'!$E$18+'Data &amp; Parameter'!$E$19)*'Data &amp; Parameter'!$E$20*'Data &amp; Parameter'!$E$37*R4718</f>
        <v>0</v>
      </c>
      <c r="T4718" s="28">
        <f t="shared" si="73"/>
        <v>0</v>
      </c>
    </row>
    <row r="4719" spans="1:20" ht="15.75" customHeight="1" x14ac:dyDescent="0.35">
      <c r="A4719">
        <v>4712</v>
      </c>
      <c r="B4719" s="76">
        <v>44259.6637037037</v>
      </c>
      <c r="C4719" s="1" t="s">
        <v>14919</v>
      </c>
      <c r="D4719" s="76">
        <v>44259.664108796293</v>
      </c>
      <c r="E4719" s="1" t="s">
        <v>14920</v>
      </c>
      <c r="F4719" s="1" t="s">
        <v>14921</v>
      </c>
      <c r="G4719" s="1" t="s">
        <v>123</v>
      </c>
      <c r="H4719" s="1" t="s">
        <v>124</v>
      </c>
      <c r="I4719" s="1" t="s">
        <v>125</v>
      </c>
      <c r="J4719" s="1" t="s">
        <v>14582</v>
      </c>
      <c r="K4719" s="1" t="s">
        <v>14582</v>
      </c>
      <c r="L4719">
        <f>ROUNDUP(IF(B4719&gt;$D$4,0,($D$4-B4719+1)/365),0)</f>
        <v>0</v>
      </c>
      <c r="M4719">
        <f>ROUNDUP(IF(B4719&gt;$D$5,0,($D$5-B4719+1)/365),0)</f>
        <v>0</v>
      </c>
      <c r="N4719" s="28">
        <f>IF(OR(L4719=1,M4719=1),IF(B4719+364&lt;=$D$5,(B4719+364-$D$4+1)/365,IF(B4719&gt;$D$4,($D$5-B4719+1)/365,$D$6/365)),0)</f>
        <v>0</v>
      </c>
      <c r="O4719" s="28">
        <f>'Data &amp; Parameter'!$E$16*'Data &amp; Parameter'!$E$17*('Data &amp; Parameter'!$E$18+'Data &amp; Parameter'!$E$19)*'Data &amp; Parameter'!$E$20*'Data &amp; Parameter'!$E$37*N4719</f>
        <v>0</v>
      </c>
      <c r="P4719">
        <f>ROUNDUP(IF(D4719&gt;$D$4,0,($D$4-D4719+1)/365),0)</f>
        <v>0</v>
      </c>
      <c r="Q4719">
        <f>ROUNDUP(IF(D4719&gt;$D$5,0,($D$5-D4719+1)/365),0)</f>
        <v>0</v>
      </c>
      <c r="R4719" s="28">
        <f>IF(OR(P4719=1,Q4719=1),IF(D4719+364&lt;=$D$5,(D4719+364-$D$4+1)/365,IF(D4719&gt;$D$4,($D$5-D4719+1)/365,$D$6/365)),0)</f>
        <v>0</v>
      </c>
      <c r="S4719" s="28">
        <f>'Data &amp; Parameter'!$E$16*'Data &amp; Parameter'!$E$17*('Data &amp; Parameter'!$E$18+'Data &amp; Parameter'!$E$19)*'Data &amp; Parameter'!$E$20*'Data &amp; Parameter'!$E$37*R4719</f>
        <v>0</v>
      </c>
      <c r="T4719" s="28">
        <f t="shared" si="73"/>
        <v>0</v>
      </c>
    </row>
    <row r="4720" spans="1:20" ht="15.75" customHeight="1" x14ac:dyDescent="0.35">
      <c r="A4720">
        <v>4713</v>
      </c>
      <c r="B4720" s="76">
        <v>44259.664490740739</v>
      </c>
      <c r="C4720" s="1" t="s">
        <v>14922</v>
      </c>
      <c r="D4720" s="76">
        <v>44259.665486111116</v>
      </c>
      <c r="E4720" s="1" t="s">
        <v>14923</v>
      </c>
      <c r="F4720" s="1" t="s">
        <v>14924</v>
      </c>
      <c r="G4720" s="1" t="s">
        <v>123</v>
      </c>
      <c r="H4720" s="1" t="s">
        <v>124</v>
      </c>
      <c r="I4720" s="1" t="s">
        <v>125</v>
      </c>
      <c r="J4720" s="1" t="s">
        <v>14582</v>
      </c>
      <c r="K4720" s="1" t="s">
        <v>14831</v>
      </c>
      <c r="L4720">
        <f>ROUNDUP(IF(B4720&gt;$D$4,0,($D$4-B4720+1)/365),0)</f>
        <v>0</v>
      </c>
      <c r="M4720">
        <f>ROUNDUP(IF(B4720&gt;$D$5,0,($D$5-B4720+1)/365),0)</f>
        <v>0</v>
      </c>
      <c r="N4720" s="28">
        <f>IF(OR(L4720=1,M4720=1),IF(B4720+364&lt;=$D$5,(B4720+364-$D$4+1)/365,IF(B4720&gt;$D$4,($D$5-B4720+1)/365,$D$6/365)),0)</f>
        <v>0</v>
      </c>
      <c r="O4720" s="28">
        <f>'Data &amp; Parameter'!$E$16*'Data &amp; Parameter'!$E$17*('Data &amp; Parameter'!$E$18+'Data &amp; Parameter'!$E$19)*'Data &amp; Parameter'!$E$20*'Data &amp; Parameter'!$E$37*N4720</f>
        <v>0</v>
      </c>
      <c r="P4720">
        <f>ROUNDUP(IF(D4720&gt;$D$4,0,($D$4-D4720+1)/365),0)</f>
        <v>0</v>
      </c>
      <c r="Q4720">
        <f>ROUNDUP(IF(D4720&gt;$D$5,0,($D$5-D4720+1)/365),0)</f>
        <v>0</v>
      </c>
      <c r="R4720" s="28">
        <f>IF(OR(P4720=1,Q4720=1),IF(D4720+364&lt;=$D$5,(D4720+364-$D$4+1)/365,IF(D4720&gt;$D$4,($D$5-D4720+1)/365,$D$6/365)),0)</f>
        <v>0</v>
      </c>
      <c r="S4720" s="28">
        <f>'Data &amp; Parameter'!$E$16*'Data &amp; Parameter'!$E$17*('Data &amp; Parameter'!$E$18+'Data &amp; Parameter'!$E$19)*'Data &amp; Parameter'!$E$20*'Data &amp; Parameter'!$E$37*R4720</f>
        <v>0</v>
      </c>
      <c r="T4720" s="28">
        <f t="shared" si="73"/>
        <v>0</v>
      </c>
    </row>
    <row r="4721" spans="1:20" ht="15.75" customHeight="1" x14ac:dyDescent="0.35">
      <c r="A4721">
        <v>4714</v>
      </c>
      <c r="B4721" s="76">
        <v>44259.66788194445</v>
      </c>
      <c r="C4721" s="1" t="s">
        <v>14925</v>
      </c>
      <c r="D4721" s="76">
        <v>44259.668472222227</v>
      </c>
      <c r="E4721" s="1" t="s">
        <v>14926</v>
      </c>
      <c r="F4721" s="1" t="s">
        <v>14927</v>
      </c>
      <c r="G4721" s="1" t="s">
        <v>123</v>
      </c>
      <c r="H4721" s="1" t="s">
        <v>124</v>
      </c>
      <c r="I4721" s="1" t="s">
        <v>125</v>
      </c>
      <c r="J4721" s="1" t="s">
        <v>14582</v>
      </c>
      <c r="K4721" s="1" t="s">
        <v>14582</v>
      </c>
      <c r="L4721">
        <f>ROUNDUP(IF(B4721&gt;$D$4,0,($D$4-B4721+1)/365),0)</f>
        <v>0</v>
      </c>
      <c r="M4721">
        <f>ROUNDUP(IF(B4721&gt;$D$5,0,($D$5-B4721+1)/365),0)</f>
        <v>0</v>
      </c>
      <c r="N4721" s="28">
        <f>IF(OR(L4721=1,M4721=1),IF(B4721+364&lt;=$D$5,(B4721+364-$D$4+1)/365,IF(B4721&gt;$D$4,($D$5-B4721+1)/365,$D$6/365)),0)</f>
        <v>0</v>
      </c>
      <c r="O4721" s="28">
        <f>'Data &amp; Parameter'!$E$16*'Data &amp; Parameter'!$E$17*('Data &amp; Parameter'!$E$18+'Data &amp; Parameter'!$E$19)*'Data &amp; Parameter'!$E$20*'Data &amp; Parameter'!$E$37*N4721</f>
        <v>0</v>
      </c>
      <c r="P4721">
        <f>ROUNDUP(IF(D4721&gt;$D$4,0,($D$4-D4721+1)/365),0)</f>
        <v>0</v>
      </c>
      <c r="Q4721">
        <f>ROUNDUP(IF(D4721&gt;$D$5,0,($D$5-D4721+1)/365),0)</f>
        <v>0</v>
      </c>
      <c r="R4721" s="28">
        <f>IF(OR(P4721=1,Q4721=1),IF(D4721+364&lt;=$D$5,(D4721+364-$D$4+1)/365,IF(D4721&gt;$D$4,($D$5-D4721+1)/365,$D$6/365)),0)</f>
        <v>0</v>
      </c>
      <c r="S4721" s="28">
        <f>'Data &amp; Parameter'!$E$16*'Data &amp; Parameter'!$E$17*('Data &amp; Parameter'!$E$18+'Data &amp; Parameter'!$E$19)*'Data &amp; Parameter'!$E$20*'Data &amp; Parameter'!$E$37*R4721</f>
        <v>0</v>
      </c>
      <c r="T4721" s="28">
        <f t="shared" si="73"/>
        <v>0</v>
      </c>
    </row>
    <row r="4722" spans="1:20" ht="15.75" customHeight="1" x14ac:dyDescent="0.35">
      <c r="A4722">
        <v>4715</v>
      </c>
      <c r="B4722" s="76">
        <v>44259.670902777776</v>
      </c>
      <c r="C4722" s="1" t="s">
        <v>14928</v>
      </c>
      <c r="D4722" s="76">
        <v>44259.671631944446</v>
      </c>
      <c r="E4722" s="1" t="s">
        <v>14929</v>
      </c>
      <c r="F4722" s="1" t="s">
        <v>14930</v>
      </c>
      <c r="G4722" s="1" t="s">
        <v>123</v>
      </c>
      <c r="H4722" s="1" t="s">
        <v>124</v>
      </c>
      <c r="I4722" s="1" t="s">
        <v>125</v>
      </c>
      <c r="J4722" s="1" t="s">
        <v>14582</v>
      </c>
      <c r="K4722" s="1" t="s">
        <v>14582</v>
      </c>
      <c r="L4722">
        <f>ROUNDUP(IF(B4722&gt;$D$4,0,($D$4-B4722+1)/365),0)</f>
        <v>0</v>
      </c>
      <c r="M4722">
        <f>ROUNDUP(IF(B4722&gt;$D$5,0,($D$5-B4722+1)/365),0)</f>
        <v>0</v>
      </c>
      <c r="N4722" s="28">
        <f>IF(OR(L4722=1,M4722=1),IF(B4722+364&lt;=$D$5,(B4722+364-$D$4+1)/365,IF(B4722&gt;$D$4,($D$5-B4722+1)/365,$D$6/365)),0)</f>
        <v>0</v>
      </c>
      <c r="O4722" s="28">
        <f>'Data &amp; Parameter'!$E$16*'Data &amp; Parameter'!$E$17*('Data &amp; Parameter'!$E$18+'Data &amp; Parameter'!$E$19)*'Data &amp; Parameter'!$E$20*'Data &amp; Parameter'!$E$37*N4722</f>
        <v>0</v>
      </c>
      <c r="P4722">
        <f>ROUNDUP(IF(D4722&gt;$D$4,0,($D$4-D4722+1)/365),0)</f>
        <v>0</v>
      </c>
      <c r="Q4722">
        <f>ROUNDUP(IF(D4722&gt;$D$5,0,($D$5-D4722+1)/365),0)</f>
        <v>0</v>
      </c>
      <c r="R4722" s="28">
        <f>IF(OR(P4722=1,Q4722=1),IF(D4722+364&lt;=$D$5,(D4722+364-$D$4+1)/365,IF(D4722&gt;$D$4,($D$5-D4722+1)/365,$D$6/365)),0)</f>
        <v>0</v>
      </c>
      <c r="S4722" s="28">
        <f>'Data &amp; Parameter'!$E$16*'Data &amp; Parameter'!$E$17*('Data &amp; Parameter'!$E$18+'Data &amp; Parameter'!$E$19)*'Data &amp; Parameter'!$E$20*'Data &amp; Parameter'!$E$37*R4722</f>
        <v>0</v>
      </c>
      <c r="T4722" s="28">
        <f t="shared" si="73"/>
        <v>0</v>
      </c>
    </row>
    <row r="4723" spans="1:20" ht="15.75" customHeight="1" x14ac:dyDescent="0.35">
      <c r="A4723">
        <v>4716</v>
      </c>
      <c r="B4723" s="76">
        <v>44260.346782407403</v>
      </c>
      <c r="C4723" s="1" t="s">
        <v>14931</v>
      </c>
      <c r="D4723" s="76">
        <v>44260.347453703704</v>
      </c>
      <c r="E4723" s="1" t="s">
        <v>14932</v>
      </c>
      <c r="F4723" s="1" t="s">
        <v>14933</v>
      </c>
      <c r="G4723" s="1" t="s">
        <v>123</v>
      </c>
      <c r="H4723" s="1" t="s">
        <v>124</v>
      </c>
      <c r="I4723" s="1" t="s">
        <v>125</v>
      </c>
      <c r="J4723" s="1" t="s">
        <v>14934</v>
      </c>
      <c r="K4723" s="1" t="s">
        <v>14934</v>
      </c>
      <c r="L4723">
        <f>ROUNDUP(IF(B4723&gt;$D$4,0,($D$4-B4723+1)/365),0)</f>
        <v>0</v>
      </c>
      <c r="M4723">
        <f>ROUNDUP(IF(B4723&gt;$D$5,0,($D$5-B4723+1)/365),0)</f>
        <v>0</v>
      </c>
      <c r="N4723" s="28">
        <f>IF(OR(L4723=1,M4723=1),IF(B4723+364&lt;=$D$5,(B4723+364-$D$4+1)/365,IF(B4723&gt;$D$4,($D$5-B4723+1)/365,$D$6/365)),0)</f>
        <v>0</v>
      </c>
      <c r="O4723" s="28">
        <f>'Data &amp; Parameter'!$E$16*'Data &amp; Parameter'!$E$17*('Data &amp; Parameter'!$E$18+'Data &amp; Parameter'!$E$19)*'Data &amp; Parameter'!$E$20*'Data &amp; Parameter'!$E$37*N4723</f>
        <v>0</v>
      </c>
      <c r="P4723">
        <f>ROUNDUP(IF(D4723&gt;$D$4,0,($D$4-D4723+1)/365),0)</f>
        <v>0</v>
      </c>
      <c r="Q4723">
        <f>ROUNDUP(IF(D4723&gt;$D$5,0,($D$5-D4723+1)/365),0)</f>
        <v>0</v>
      </c>
      <c r="R4723" s="28">
        <f>IF(OR(P4723=1,Q4723=1),IF(D4723+364&lt;=$D$5,(D4723+364-$D$4+1)/365,IF(D4723&gt;$D$4,($D$5-D4723+1)/365,$D$6/365)),0)</f>
        <v>0</v>
      </c>
      <c r="S4723" s="28">
        <f>'Data &amp; Parameter'!$E$16*'Data &amp; Parameter'!$E$17*('Data &amp; Parameter'!$E$18+'Data &amp; Parameter'!$E$19)*'Data &amp; Parameter'!$E$20*'Data &amp; Parameter'!$E$37*R4723</f>
        <v>0</v>
      </c>
      <c r="T4723" s="28">
        <f t="shared" si="73"/>
        <v>0</v>
      </c>
    </row>
    <row r="4724" spans="1:20" ht="15.75" customHeight="1" x14ac:dyDescent="0.35">
      <c r="A4724">
        <v>4717</v>
      </c>
      <c r="B4724" s="76">
        <v>44260.353576388894</v>
      </c>
      <c r="C4724" s="1" t="s">
        <v>14935</v>
      </c>
      <c r="D4724" s="76">
        <v>44260.354166666672</v>
      </c>
      <c r="E4724" s="1" t="s">
        <v>14936</v>
      </c>
      <c r="F4724" s="1" t="s">
        <v>14937</v>
      </c>
      <c r="G4724" s="1" t="s">
        <v>123</v>
      </c>
      <c r="H4724" s="1" t="s">
        <v>124</v>
      </c>
      <c r="I4724" s="1" t="s">
        <v>125</v>
      </c>
      <c r="J4724" s="1" t="s">
        <v>14934</v>
      </c>
      <c r="K4724" s="1" t="s">
        <v>14938</v>
      </c>
      <c r="L4724">
        <f>ROUNDUP(IF(B4724&gt;$D$4,0,($D$4-B4724+1)/365),0)</f>
        <v>0</v>
      </c>
      <c r="M4724">
        <f>ROUNDUP(IF(B4724&gt;$D$5,0,($D$5-B4724+1)/365),0)</f>
        <v>0</v>
      </c>
      <c r="N4724" s="28">
        <f>IF(OR(L4724=1,M4724=1),IF(B4724+364&lt;=$D$5,(B4724+364-$D$4+1)/365,IF(B4724&gt;$D$4,($D$5-B4724+1)/365,$D$6/365)),0)</f>
        <v>0</v>
      </c>
      <c r="O4724" s="28">
        <f>'Data &amp; Parameter'!$E$16*'Data &amp; Parameter'!$E$17*('Data &amp; Parameter'!$E$18+'Data &amp; Parameter'!$E$19)*'Data &amp; Parameter'!$E$20*'Data &amp; Parameter'!$E$37*N4724</f>
        <v>0</v>
      </c>
      <c r="P4724">
        <f>ROUNDUP(IF(D4724&gt;$D$4,0,($D$4-D4724+1)/365),0)</f>
        <v>0</v>
      </c>
      <c r="Q4724">
        <f>ROUNDUP(IF(D4724&gt;$D$5,0,($D$5-D4724+1)/365),0)</f>
        <v>0</v>
      </c>
      <c r="R4724" s="28">
        <f>IF(OR(P4724=1,Q4724=1),IF(D4724+364&lt;=$D$5,(D4724+364-$D$4+1)/365,IF(D4724&gt;$D$4,($D$5-D4724+1)/365,$D$6/365)),0)</f>
        <v>0</v>
      </c>
      <c r="S4724" s="28">
        <f>'Data &amp; Parameter'!$E$16*'Data &amp; Parameter'!$E$17*('Data &amp; Parameter'!$E$18+'Data &amp; Parameter'!$E$19)*'Data &amp; Parameter'!$E$20*'Data &amp; Parameter'!$E$37*R4724</f>
        <v>0</v>
      </c>
      <c r="T4724" s="28">
        <f t="shared" si="73"/>
        <v>0</v>
      </c>
    </row>
    <row r="4725" spans="1:20" ht="15.75" customHeight="1" x14ac:dyDescent="0.35">
      <c r="A4725">
        <v>4718</v>
      </c>
      <c r="B4725" s="76">
        <v>44260.356539351851</v>
      </c>
      <c r="C4725" s="1" t="s">
        <v>14939</v>
      </c>
      <c r="D4725" s="76">
        <v>44260.35701388889</v>
      </c>
      <c r="E4725" s="1" t="s">
        <v>14940</v>
      </c>
      <c r="F4725" s="1" t="s">
        <v>14941</v>
      </c>
      <c r="G4725" s="1" t="s">
        <v>123</v>
      </c>
      <c r="H4725" s="1" t="s">
        <v>124</v>
      </c>
      <c r="I4725" s="1" t="s">
        <v>125</v>
      </c>
      <c r="J4725" s="1" t="s">
        <v>14942</v>
      </c>
      <c r="K4725" s="1" t="s">
        <v>14938</v>
      </c>
      <c r="L4725">
        <f>ROUNDUP(IF(B4725&gt;$D$4,0,($D$4-B4725+1)/365),0)</f>
        <v>0</v>
      </c>
      <c r="M4725">
        <f>ROUNDUP(IF(B4725&gt;$D$5,0,($D$5-B4725+1)/365),0)</f>
        <v>0</v>
      </c>
      <c r="N4725" s="28">
        <f>IF(OR(L4725=1,M4725=1),IF(B4725+364&lt;=$D$5,(B4725+364-$D$4+1)/365,IF(B4725&gt;$D$4,($D$5-B4725+1)/365,$D$6/365)),0)</f>
        <v>0</v>
      </c>
      <c r="O4725" s="28">
        <f>'Data &amp; Parameter'!$E$16*'Data &amp; Parameter'!$E$17*('Data &amp; Parameter'!$E$18+'Data &amp; Parameter'!$E$19)*'Data &amp; Parameter'!$E$20*'Data &amp; Parameter'!$E$37*N4725</f>
        <v>0</v>
      </c>
      <c r="P4725">
        <f>ROUNDUP(IF(D4725&gt;$D$4,0,($D$4-D4725+1)/365),0)</f>
        <v>0</v>
      </c>
      <c r="Q4725">
        <f>ROUNDUP(IF(D4725&gt;$D$5,0,($D$5-D4725+1)/365),0)</f>
        <v>0</v>
      </c>
      <c r="R4725" s="28">
        <f>IF(OR(P4725=1,Q4725=1),IF(D4725+364&lt;=$D$5,(D4725+364-$D$4+1)/365,IF(D4725&gt;$D$4,($D$5-D4725+1)/365,$D$6/365)),0)</f>
        <v>0</v>
      </c>
      <c r="S4725" s="28">
        <f>'Data &amp; Parameter'!$E$16*'Data &amp; Parameter'!$E$17*('Data &amp; Parameter'!$E$18+'Data &amp; Parameter'!$E$19)*'Data &amp; Parameter'!$E$20*'Data &amp; Parameter'!$E$37*R4725</f>
        <v>0</v>
      </c>
      <c r="T4725" s="28">
        <f t="shared" si="73"/>
        <v>0</v>
      </c>
    </row>
    <row r="4726" spans="1:20" ht="15.75" customHeight="1" x14ac:dyDescent="0.35">
      <c r="A4726">
        <v>4719</v>
      </c>
      <c r="B4726" s="76">
        <v>44260.357835648145</v>
      </c>
      <c r="C4726" s="1" t="s">
        <v>14943</v>
      </c>
      <c r="D4726" s="76">
        <v>44260.358414351853</v>
      </c>
      <c r="E4726" s="1" t="s">
        <v>14944</v>
      </c>
      <c r="F4726" s="1" t="s">
        <v>14945</v>
      </c>
      <c r="G4726" s="1" t="s">
        <v>123</v>
      </c>
      <c r="H4726" s="1" t="s">
        <v>124</v>
      </c>
      <c r="I4726" s="1" t="s">
        <v>125</v>
      </c>
      <c r="J4726" s="1" t="s">
        <v>14946</v>
      </c>
      <c r="K4726" s="1" t="s">
        <v>14946</v>
      </c>
      <c r="L4726">
        <f>ROUNDUP(IF(B4726&gt;$D$4,0,($D$4-B4726+1)/365),0)</f>
        <v>0</v>
      </c>
      <c r="M4726">
        <f>ROUNDUP(IF(B4726&gt;$D$5,0,($D$5-B4726+1)/365),0)</f>
        <v>0</v>
      </c>
      <c r="N4726" s="28">
        <f>IF(OR(L4726=1,M4726=1),IF(B4726+364&lt;=$D$5,(B4726+364-$D$4+1)/365,IF(B4726&gt;$D$4,($D$5-B4726+1)/365,$D$6/365)),0)</f>
        <v>0</v>
      </c>
      <c r="O4726" s="28">
        <f>'Data &amp; Parameter'!$E$16*'Data &amp; Parameter'!$E$17*('Data &amp; Parameter'!$E$18+'Data &amp; Parameter'!$E$19)*'Data &amp; Parameter'!$E$20*'Data &amp; Parameter'!$E$37*N4726</f>
        <v>0</v>
      </c>
      <c r="P4726">
        <f>ROUNDUP(IF(D4726&gt;$D$4,0,($D$4-D4726+1)/365),0)</f>
        <v>0</v>
      </c>
      <c r="Q4726">
        <f>ROUNDUP(IF(D4726&gt;$D$5,0,($D$5-D4726+1)/365),0)</f>
        <v>0</v>
      </c>
      <c r="R4726" s="28">
        <f>IF(OR(P4726=1,Q4726=1),IF(D4726+364&lt;=$D$5,(D4726+364-$D$4+1)/365,IF(D4726&gt;$D$4,($D$5-D4726+1)/365,$D$6/365)),0)</f>
        <v>0</v>
      </c>
      <c r="S4726" s="28">
        <f>'Data &amp; Parameter'!$E$16*'Data &amp; Parameter'!$E$17*('Data &amp; Parameter'!$E$18+'Data &amp; Parameter'!$E$19)*'Data &amp; Parameter'!$E$20*'Data &amp; Parameter'!$E$37*R4726</f>
        <v>0</v>
      </c>
      <c r="T4726" s="28">
        <f t="shared" si="73"/>
        <v>0</v>
      </c>
    </row>
    <row r="4727" spans="1:20" ht="15.75" customHeight="1" x14ac:dyDescent="0.35">
      <c r="A4727">
        <v>4720</v>
      </c>
      <c r="B4727" s="76">
        <v>44260.359826388885</v>
      </c>
      <c r="C4727" s="1" t="s">
        <v>14947</v>
      </c>
      <c r="D4727" s="76">
        <v>44260.36042824074</v>
      </c>
      <c r="E4727" s="1" t="s">
        <v>14948</v>
      </c>
      <c r="F4727" s="1" t="s">
        <v>14949</v>
      </c>
      <c r="G4727" s="1" t="s">
        <v>123</v>
      </c>
      <c r="H4727" s="1" t="s">
        <v>124</v>
      </c>
      <c r="I4727" s="1" t="s">
        <v>125</v>
      </c>
      <c r="J4727" s="1" t="s">
        <v>14942</v>
      </c>
      <c r="K4727" s="1" t="s">
        <v>14938</v>
      </c>
      <c r="L4727">
        <f>ROUNDUP(IF(B4727&gt;$D$4,0,($D$4-B4727+1)/365),0)</f>
        <v>0</v>
      </c>
      <c r="M4727">
        <f>ROUNDUP(IF(B4727&gt;$D$5,0,($D$5-B4727+1)/365),0)</f>
        <v>0</v>
      </c>
      <c r="N4727" s="28">
        <f>IF(OR(L4727=1,M4727=1),IF(B4727+364&lt;=$D$5,(B4727+364-$D$4+1)/365,IF(B4727&gt;$D$4,($D$5-B4727+1)/365,$D$6/365)),0)</f>
        <v>0</v>
      </c>
      <c r="O4727" s="28">
        <f>'Data &amp; Parameter'!$E$16*'Data &amp; Parameter'!$E$17*('Data &amp; Parameter'!$E$18+'Data &amp; Parameter'!$E$19)*'Data &amp; Parameter'!$E$20*'Data &amp; Parameter'!$E$37*N4727</f>
        <v>0</v>
      </c>
      <c r="P4727">
        <f>ROUNDUP(IF(D4727&gt;$D$4,0,($D$4-D4727+1)/365),0)</f>
        <v>0</v>
      </c>
      <c r="Q4727">
        <f>ROUNDUP(IF(D4727&gt;$D$5,0,($D$5-D4727+1)/365),0)</f>
        <v>0</v>
      </c>
      <c r="R4727" s="28">
        <f>IF(OR(P4727=1,Q4727=1),IF(D4727+364&lt;=$D$5,(D4727+364-$D$4+1)/365,IF(D4727&gt;$D$4,($D$5-D4727+1)/365,$D$6/365)),0)</f>
        <v>0</v>
      </c>
      <c r="S4727" s="28">
        <f>'Data &amp; Parameter'!$E$16*'Data &amp; Parameter'!$E$17*('Data &amp; Parameter'!$E$18+'Data &amp; Parameter'!$E$19)*'Data &amp; Parameter'!$E$20*'Data &amp; Parameter'!$E$37*R4727</f>
        <v>0</v>
      </c>
      <c r="T4727" s="28">
        <f t="shared" si="73"/>
        <v>0</v>
      </c>
    </row>
    <row r="4728" spans="1:20" ht="15.75" customHeight="1" x14ac:dyDescent="0.35">
      <c r="A4728">
        <v>4721</v>
      </c>
      <c r="B4728" s="76">
        <v>44260.363275462965</v>
      </c>
      <c r="C4728" s="1" t="s">
        <v>14950</v>
      </c>
      <c r="D4728" s="76">
        <v>44260.363703703704</v>
      </c>
      <c r="E4728" s="1" t="s">
        <v>14951</v>
      </c>
      <c r="F4728" s="1" t="s">
        <v>14952</v>
      </c>
      <c r="G4728" s="1" t="s">
        <v>123</v>
      </c>
      <c r="H4728" s="1" t="s">
        <v>124</v>
      </c>
      <c r="I4728" s="1" t="s">
        <v>125</v>
      </c>
      <c r="J4728" s="1" t="s">
        <v>14942</v>
      </c>
      <c r="K4728" s="1" t="s">
        <v>14934</v>
      </c>
      <c r="L4728">
        <f>ROUNDUP(IF(B4728&gt;$D$4,0,($D$4-B4728+1)/365),0)</f>
        <v>0</v>
      </c>
      <c r="M4728">
        <f>ROUNDUP(IF(B4728&gt;$D$5,0,($D$5-B4728+1)/365),0)</f>
        <v>0</v>
      </c>
      <c r="N4728" s="28">
        <f>IF(OR(L4728=1,M4728=1),IF(B4728+364&lt;=$D$5,(B4728+364-$D$4+1)/365,IF(B4728&gt;$D$4,($D$5-B4728+1)/365,$D$6/365)),0)</f>
        <v>0</v>
      </c>
      <c r="O4728" s="28">
        <f>'Data &amp; Parameter'!$E$16*'Data &amp; Parameter'!$E$17*('Data &amp; Parameter'!$E$18+'Data &amp; Parameter'!$E$19)*'Data &amp; Parameter'!$E$20*'Data &amp; Parameter'!$E$37*N4728</f>
        <v>0</v>
      </c>
      <c r="P4728">
        <f>ROUNDUP(IF(D4728&gt;$D$4,0,($D$4-D4728+1)/365),0)</f>
        <v>0</v>
      </c>
      <c r="Q4728">
        <f>ROUNDUP(IF(D4728&gt;$D$5,0,($D$5-D4728+1)/365),0)</f>
        <v>0</v>
      </c>
      <c r="R4728" s="28">
        <f>IF(OR(P4728=1,Q4728=1),IF(D4728+364&lt;=$D$5,(D4728+364-$D$4+1)/365,IF(D4728&gt;$D$4,($D$5-D4728+1)/365,$D$6/365)),0)</f>
        <v>0</v>
      </c>
      <c r="S4728" s="28">
        <f>'Data &amp; Parameter'!$E$16*'Data &amp; Parameter'!$E$17*('Data &amp; Parameter'!$E$18+'Data &amp; Parameter'!$E$19)*'Data &amp; Parameter'!$E$20*'Data &amp; Parameter'!$E$37*R4728</f>
        <v>0</v>
      </c>
      <c r="T4728" s="28">
        <f t="shared" si="73"/>
        <v>0</v>
      </c>
    </row>
    <row r="4729" spans="1:20" ht="15.75" customHeight="1" x14ac:dyDescent="0.35">
      <c r="A4729">
        <v>4722</v>
      </c>
      <c r="B4729" s="76">
        <v>44260.364016203705</v>
      </c>
      <c r="C4729" s="1" t="s">
        <v>14953</v>
      </c>
      <c r="D4729" s="76">
        <v>44260.364560185189</v>
      </c>
      <c r="E4729" s="1" t="s">
        <v>14954</v>
      </c>
      <c r="F4729" s="1" t="s">
        <v>14955</v>
      </c>
      <c r="G4729" s="1" t="s">
        <v>123</v>
      </c>
      <c r="H4729" s="1" t="s">
        <v>124</v>
      </c>
      <c r="I4729" s="1" t="s">
        <v>125</v>
      </c>
      <c r="J4729" s="1" t="s">
        <v>14946</v>
      </c>
      <c r="K4729" s="1" t="s">
        <v>14956</v>
      </c>
      <c r="L4729">
        <f>ROUNDUP(IF(B4729&gt;$D$4,0,($D$4-B4729+1)/365),0)</f>
        <v>0</v>
      </c>
      <c r="M4729">
        <f>ROUNDUP(IF(B4729&gt;$D$5,0,($D$5-B4729+1)/365),0)</f>
        <v>0</v>
      </c>
      <c r="N4729" s="28">
        <f>IF(OR(L4729=1,M4729=1),IF(B4729+364&lt;=$D$5,(B4729+364-$D$4+1)/365,IF(B4729&gt;$D$4,($D$5-B4729+1)/365,$D$6/365)),0)</f>
        <v>0</v>
      </c>
      <c r="O4729" s="28">
        <f>'Data &amp; Parameter'!$E$16*'Data &amp; Parameter'!$E$17*('Data &amp; Parameter'!$E$18+'Data &amp; Parameter'!$E$19)*'Data &amp; Parameter'!$E$20*'Data &amp; Parameter'!$E$37*N4729</f>
        <v>0</v>
      </c>
      <c r="P4729">
        <f>ROUNDUP(IF(D4729&gt;$D$4,0,($D$4-D4729+1)/365),0)</f>
        <v>0</v>
      </c>
      <c r="Q4729">
        <f>ROUNDUP(IF(D4729&gt;$D$5,0,($D$5-D4729+1)/365),0)</f>
        <v>0</v>
      </c>
      <c r="R4729" s="28">
        <f>IF(OR(P4729=1,Q4729=1),IF(D4729+364&lt;=$D$5,(D4729+364-$D$4+1)/365,IF(D4729&gt;$D$4,($D$5-D4729+1)/365,$D$6/365)),0)</f>
        <v>0</v>
      </c>
      <c r="S4729" s="28">
        <f>'Data &amp; Parameter'!$E$16*'Data &amp; Parameter'!$E$17*('Data &amp; Parameter'!$E$18+'Data &amp; Parameter'!$E$19)*'Data &amp; Parameter'!$E$20*'Data &amp; Parameter'!$E$37*R4729</f>
        <v>0</v>
      </c>
      <c r="T4729" s="28">
        <f t="shared" si="73"/>
        <v>0</v>
      </c>
    </row>
    <row r="4730" spans="1:20" ht="15.75" customHeight="1" x14ac:dyDescent="0.35">
      <c r="A4730">
        <v>4723</v>
      </c>
      <c r="B4730" s="76">
        <v>44260.368611111116</v>
      </c>
      <c r="C4730" s="1" t="s">
        <v>14957</v>
      </c>
      <c r="D4730" s="76">
        <v>44260.369305555556</v>
      </c>
      <c r="E4730" s="1" t="s">
        <v>14958</v>
      </c>
      <c r="F4730" s="1" t="s">
        <v>14959</v>
      </c>
      <c r="G4730" s="1" t="s">
        <v>123</v>
      </c>
      <c r="H4730" s="1" t="s">
        <v>124</v>
      </c>
      <c r="I4730" s="1" t="s">
        <v>125</v>
      </c>
      <c r="J4730" s="1" t="s">
        <v>14946</v>
      </c>
      <c r="K4730" s="1" t="s">
        <v>14960</v>
      </c>
      <c r="L4730">
        <f>ROUNDUP(IF(B4730&gt;$D$4,0,($D$4-B4730+1)/365),0)</f>
        <v>0</v>
      </c>
      <c r="M4730">
        <f>ROUNDUP(IF(B4730&gt;$D$5,0,($D$5-B4730+1)/365),0)</f>
        <v>0</v>
      </c>
      <c r="N4730" s="28">
        <f>IF(OR(L4730=1,M4730=1),IF(B4730+364&lt;=$D$5,(B4730+364-$D$4+1)/365,IF(B4730&gt;$D$4,($D$5-B4730+1)/365,$D$6/365)),0)</f>
        <v>0</v>
      </c>
      <c r="O4730" s="28">
        <f>'Data &amp; Parameter'!$E$16*'Data &amp; Parameter'!$E$17*('Data &amp; Parameter'!$E$18+'Data &amp; Parameter'!$E$19)*'Data &amp; Parameter'!$E$20*'Data &amp; Parameter'!$E$37*N4730</f>
        <v>0</v>
      </c>
      <c r="P4730">
        <f>ROUNDUP(IF(D4730&gt;$D$4,0,($D$4-D4730+1)/365),0)</f>
        <v>0</v>
      </c>
      <c r="Q4730">
        <f>ROUNDUP(IF(D4730&gt;$D$5,0,($D$5-D4730+1)/365),0)</f>
        <v>0</v>
      </c>
      <c r="R4730" s="28">
        <f>IF(OR(P4730=1,Q4730=1),IF(D4730+364&lt;=$D$5,(D4730+364-$D$4+1)/365,IF(D4730&gt;$D$4,($D$5-D4730+1)/365,$D$6/365)),0)</f>
        <v>0</v>
      </c>
      <c r="S4730" s="28">
        <f>'Data &amp; Parameter'!$E$16*'Data &amp; Parameter'!$E$17*('Data &amp; Parameter'!$E$18+'Data &amp; Parameter'!$E$19)*'Data &amp; Parameter'!$E$20*'Data &amp; Parameter'!$E$37*R4730</f>
        <v>0</v>
      </c>
      <c r="T4730" s="28">
        <f t="shared" si="73"/>
        <v>0</v>
      </c>
    </row>
    <row r="4731" spans="1:20" ht="15.75" customHeight="1" x14ac:dyDescent="0.35">
      <c r="A4731">
        <v>4724</v>
      </c>
      <c r="B4731" s="76">
        <v>44260.372800925921</v>
      </c>
      <c r="C4731" s="1" t="s">
        <v>14961</v>
      </c>
      <c r="D4731" s="76">
        <v>44260.373298611114</v>
      </c>
      <c r="E4731" s="1" t="s">
        <v>14962</v>
      </c>
      <c r="F4731" s="1" t="s">
        <v>14963</v>
      </c>
      <c r="G4731" s="1" t="s">
        <v>123</v>
      </c>
      <c r="H4731" s="1" t="s">
        <v>124</v>
      </c>
      <c r="I4731" s="1" t="s">
        <v>125</v>
      </c>
      <c r="J4731" s="1" t="s">
        <v>14964</v>
      </c>
      <c r="K4731" s="1" t="s">
        <v>14934</v>
      </c>
      <c r="L4731">
        <f>ROUNDUP(IF(B4731&gt;$D$4,0,($D$4-B4731+1)/365),0)</f>
        <v>0</v>
      </c>
      <c r="M4731">
        <f>ROUNDUP(IF(B4731&gt;$D$5,0,($D$5-B4731+1)/365),0)</f>
        <v>0</v>
      </c>
      <c r="N4731" s="28">
        <f>IF(OR(L4731=1,M4731=1),IF(B4731+364&lt;=$D$5,(B4731+364-$D$4+1)/365,IF(B4731&gt;$D$4,($D$5-B4731+1)/365,$D$6/365)),0)</f>
        <v>0</v>
      </c>
      <c r="O4731" s="28">
        <f>'Data &amp; Parameter'!$E$16*'Data &amp; Parameter'!$E$17*('Data &amp; Parameter'!$E$18+'Data &amp; Parameter'!$E$19)*'Data &amp; Parameter'!$E$20*'Data &amp; Parameter'!$E$37*N4731</f>
        <v>0</v>
      </c>
      <c r="P4731">
        <f>ROUNDUP(IF(D4731&gt;$D$4,0,($D$4-D4731+1)/365),0)</f>
        <v>0</v>
      </c>
      <c r="Q4731">
        <f>ROUNDUP(IF(D4731&gt;$D$5,0,($D$5-D4731+1)/365),0)</f>
        <v>0</v>
      </c>
      <c r="R4731" s="28">
        <f>IF(OR(P4731=1,Q4731=1),IF(D4731+364&lt;=$D$5,(D4731+364-$D$4+1)/365,IF(D4731&gt;$D$4,($D$5-D4731+1)/365,$D$6/365)),0)</f>
        <v>0</v>
      </c>
      <c r="S4731" s="28">
        <f>'Data &amp; Parameter'!$E$16*'Data &amp; Parameter'!$E$17*('Data &amp; Parameter'!$E$18+'Data &amp; Parameter'!$E$19)*'Data &amp; Parameter'!$E$20*'Data &amp; Parameter'!$E$37*R4731</f>
        <v>0</v>
      </c>
      <c r="T4731" s="28">
        <f t="shared" si="73"/>
        <v>0</v>
      </c>
    </row>
    <row r="4732" spans="1:20" ht="15.75" customHeight="1" x14ac:dyDescent="0.35">
      <c r="A4732">
        <v>4725</v>
      </c>
      <c r="B4732" s="76">
        <v>44260.37600694444</v>
      </c>
      <c r="C4732" s="1" t="s">
        <v>14965</v>
      </c>
      <c r="D4732" s="76">
        <v>44260.376840277779</v>
      </c>
      <c r="E4732" s="1" t="s">
        <v>14966</v>
      </c>
      <c r="F4732" s="1" t="s">
        <v>14967</v>
      </c>
      <c r="G4732" s="1" t="s">
        <v>123</v>
      </c>
      <c r="H4732" s="1" t="s">
        <v>124</v>
      </c>
      <c r="I4732" s="1" t="s">
        <v>125</v>
      </c>
      <c r="J4732" s="1" t="s">
        <v>14968</v>
      </c>
      <c r="K4732" s="1" t="s">
        <v>14969</v>
      </c>
      <c r="L4732">
        <f>ROUNDUP(IF(B4732&gt;$D$4,0,($D$4-B4732+1)/365),0)</f>
        <v>0</v>
      </c>
      <c r="M4732">
        <f>ROUNDUP(IF(B4732&gt;$D$5,0,($D$5-B4732+1)/365),0)</f>
        <v>0</v>
      </c>
      <c r="N4732" s="28">
        <f>IF(OR(L4732=1,M4732=1),IF(B4732+364&lt;=$D$5,(B4732+364-$D$4+1)/365,IF(B4732&gt;$D$4,($D$5-B4732+1)/365,$D$6/365)),0)</f>
        <v>0</v>
      </c>
      <c r="O4732" s="28">
        <f>'Data &amp; Parameter'!$E$16*'Data &amp; Parameter'!$E$17*('Data &amp; Parameter'!$E$18+'Data &amp; Parameter'!$E$19)*'Data &amp; Parameter'!$E$20*'Data &amp; Parameter'!$E$37*N4732</f>
        <v>0</v>
      </c>
      <c r="P4732">
        <f>ROUNDUP(IF(D4732&gt;$D$4,0,($D$4-D4732+1)/365),0)</f>
        <v>0</v>
      </c>
      <c r="Q4732">
        <f>ROUNDUP(IF(D4732&gt;$D$5,0,($D$5-D4732+1)/365),0)</f>
        <v>0</v>
      </c>
      <c r="R4732" s="28">
        <f>IF(OR(P4732=1,Q4732=1),IF(D4732+364&lt;=$D$5,(D4732+364-$D$4+1)/365,IF(D4732&gt;$D$4,($D$5-D4732+1)/365,$D$6/365)),0)</f>
        <v>0</v>
      </c>
      <c r="S4732" s="28">
        <f>'Data &amp; Parameter'!$E$16*'Data &amp; Parameter'!$E$17*('Data &amp; Parameter'!$E$18+'Data &amp; Parameter'!$E$19)*'Data &amp; Parameter'!$E$20*'Data &amp; Parameter'!$E$37*R4732</f>
        <v>0</v>
      </c>
      <c r="T4732" s="28">
        <f t="shared" si="73"/>
        <v>0</v>
      </c>
    </row>
    <row r="4733" spans="1:20" ht="15.75" customHeight="1" x14ac:dyDescent="0.35">
      <c r="A4733">
        <v>4726</v>
      </c>
      <c r="B4733" s="76">
        <v>44260.379120370373</v>
      </c>
      <c r="C4733" s="1" t="s">
        <v>14970</v>
      </c>
      <c r="D4733" s="76">
        <v>44260.379502314812</v>
      </c>
      <c r="E4733" s="1" t="s">
        <v>14971</v>
      </c>
      <c r="F4733" s="1" t="s">
        <v>14972</v>
      </c>
      <c r="G4733" s="1" t="s">
        <v>123</v>
      </c>
      <c r="H4733" s="1" t="s">
        <v>124</v>
      </c>
      <c r="I4733" s="1" t="s">
        <v>125</v>
      </c>
      <c r="J4733" s="1" t="s">
        <v>14942</v>
      </c>
      <c r="K4733" s="1" t="s">
        <v>14969</v>
      </c>
      <c r="L4733">
        <f>ROUNDUP(IF(B4733&gt;$D$4,0,($D$4-B4733+1)/365),0)</f>
        <v>0</v>
      </c>
      <c r="M4733">
        <f>ROUNDUP(IF(B4733&gt;$D$5,0,($D$5-B4733+1)/365),0)</f>
        <v>0</v>
      </c>
      <c r="N4733" s="28">
        <f>IF(OR(L4733=1,M4733=1),IF(B4733+364&lt;=$D$5,(B4733+364-$D$4+1)/365,IF(B4733&gt;$D$4,($D$5-B4733+1)/365,$D$6/365)),0)</f>
        <v>0</v>
      </c>
      <c r="O4733" s="28">
        <f>'Data &amp; Parameter'!$E$16*'Data &amp; Parameter'!$E$17*('Data &amp; Parameter'!$E$18+'Data &amp; Parameter'!$E$19)*'Data &amp; Parameter'!$E$20*'Data &amp; Parameter'!$E$37*N4733</f>
        <v>0</v>
      </c>
      <c r="P4733">
        <f>ROUNDUP(IF(D4733&gt;$D$4,0,($D$4-D4733+1)/365),0)</f>
        <v>0</v>
      </c>
      <c r="Q4733">
        <f>ROUNDUP(IF(D4733&gt;$D$5,0,($D$5-D4733+1)/365),0)</f>
        <v>0</v>
      </c>
      <c r="R4733" s="28">
        <f>IF(OR(P4733=1,Q4733=1),IF(D4733+364&lt;=$D$5,(D4733+364-$D$4+1)/365,IF(D4733&gt;$D$4,($D$5-D4733+1)/365,$D$6/365)),0)</f>
        <v>0</v>
      </c>
      <c r="S4733" s="28">
        <f>'Data &amp; Parameter'!$E$16*'Data &amp; Parameter'!$E$17*('Data &amp; Parameter'!$E$18+'Data &amp; Parameter'!$E$19)*'Data &amp; Parameter'!$E$20*'Data &amp; Parameter'!$E$37*R4733</f>
        <v>0</v>
      </c>
      <c r="T4733" s="28">
        <f t="shared" si="73"/>
        <v>0</v>
      </c>
    </row>
    <row r="4734" spans="1:20" ht="15.75" customHeight="1" x14ac:dyDescent="0.35">
      <c r="A4734">
        <v>4727</v>
      </c>
      <c r="B4734" s="76">
        <v>44260.38175925926</v>
      </c>
      <c r="C4734" s="1" t="s">
        <v>14973</v>
      </c>
      <c r="D4734" s="76">
        <v>44260.382314814815</v>
      </c>
      <c r="E4734" s="1" t="s">
        <v>14974</v>
      </c>
      <c r="F4734" s="1" t="s">
        <v>14975</v>
      </c>
      <c r="G4734" s="1" t="s">
        <v>123</v>
      </c>
      <c r="H4734" s="1" t="s">
        <v>124</v>
      </c>
      <c r="I4734" s="1" t="s">
        <v>125</v>
      </c>
      <c r="J4734" s="1" t="s">
        <v>14942</v>
      </c>
      <c r="K4734" s="1" t="s">
        <v>14969</v>
      </c>
      <c r="L4734">
        <f>ROUNDUP(IF(B4734&gt;$D$4,0,($D$4-B4734+1)/365),0)</f>
        <v>0</v>
      </c>
      <c r="M4734">
        <f>ROUNDUP(IF(B4734&gt;$D$5,0,($D$5-B4734+1)/365),0)</f>
        <v>0</v>
      </c>
      <c r="N4734" s="28">
        <f>IF(OR(L4734=1,M4734=1),IF(B4734+364&lt;=$D$5,(B4734+364-$D$4+1)/365,IF(B4734&gt;$D$4,($D$5-B4734+1)/365,$D$6/365)),0)</f>
        <v>0</v>
      </c>
      <c r="O4734" s="28">
        <f>'Data &amp; Parameter'!$E$16*'Data &amp; Parameter'!$E$17*('Data &amp; Parameter'!$E$18+'Data &amp; Parameter'!$E$19)*'Data &amp; Parameter'!$E$20*'Data &amp; Parameter'!$E$37*N4734</f>
        <v>0</v>
      </c>
      <c r="P4734">
        <f>ROUNDUP(IF(D4734&gt;$D$4,0,($D$4-D4734+1)/365),0)</f>
        <v>0</v>
      </c>
      <c r="Q4734">
        <f>ROUNDUP(IF(D4734&gt;$D$5,0,($D$5-D4734+1)/365),0)</f>
        <v>0</v>
      </c>
      <c r="R4734" s="28">
        <f>IF(OR(P4734=1,Q4734=1),IF(D4734+364&lt;=$D$5,(D4734+364-$D$4+1)/365,IF(D4734&gt;$D$4,($D$5-D4734+1)/365,$D$6/365)),0)</f>
        <v>0</v>
      </c>
      <c r="S4734" s="28">
        <f>'Data &amp; Parameter'!$E$16*'Data &amp; Parameter'!$E$17*('Data &amp; Parameter'!$E$18+'Data &amp; Parameter'!$E$19)*'Data &amp; Parameter'!$E$20*'Data &amp; Parameter'!$E$37*R4734</f>
        <v>0</v>
      </c>
      <c r="T4734" s="28">
        <f t="shared" si="73"/>
        <v>0</v>
      </c>
    </row>
    <row r="4735" spans="1:20" ht="15.75" customHeight="1" x14ac:dyDescent="0.35">
      <c r="A4735">
        <v>4728</v>
      </c>
      <c r="B4735" s="76">
        <v>44260.385150462964</v>
      </c>
      <c r="C4735" s="1" t="s">
        <v>14976</v>
      </c>
      <c r="D4735" s="76">
        <v>44260.385613425926</v>
      </c>
      <c r="E4735" s="1" t="s">
        <v>14977</v>
      </c>
      <c r="F4735" s="1" t="s">
        <v>14978</v>
      </c>
      <c r="G4735" s="1" t="s">
        <v>123</v>
      </c>
      <c r="H4735" s="1" t="s">
        <v>124</v>
      </c>
      <c r="I4735" s="1" t="s">
        <v>125</v>
      </c>
      <c r="J4735" s="1" t="s">
        <v>14942</v>
      </c>
      <c r="K4735" s="1" t="s">
        <v>14969</v>
      </c>
      <c r="L4735">
        <f>ROUNDUP(IF(B4735&gt;$D$4,0,($D$4-B4735+1)/365),0)</f>
        <v>0</v>
      </c>
      <c r="M4735">
        <f>ROUNDUP(IF(B4735&gt;$D$5,0,($D$5-B4735+1)/365),0)</f>
        <v>0</v>
      </c>
      <c r="N4735" s="28">
        <f>IF(OR(L4735=1,M4735=1),IF(B4735+364&lt;=$D$5,(B4735+364-$D$4+1)/365,IF(B4735&gt;$D$4,($D$5-B4735+1)/365,$D$6/365)),0)</f>
        <v>0</v>
      </c>
      <c r="O4735" s="28">
        <f>'Data &amp; Parameter'!$E$16*'Data &amp; Parameter'!$E$17*('Data &amp; Parameter'!$E$18+'Data &amp; Parameter'!$E$19)*'Data &amp; Parameter'!$E$20*'Data &amp; Parameter'!$E$37*N4735</f>
        <v>0</v>
      </c>
      <c r="P4735">
        <f>ROUNDUP(IF(D4735&gt;$D$4,0,($D$4-D4735+1)/365),0)</f>
        <v>0</v>
      </c>
      <c r="Q4735">
        <f>ROUNDUP(IF(D4735&gt;$D$5,0,($D$5-D4735+1)/365),0)</f>
        <v>0</v>
      </c>
      <c r="R4735" s="28">
        <f>IF(OR(P4735=1,Q4735=1),IF(D4735+364&lt;=$D$5,(D4735+364-$D$4+1)/365,IF(D4735&gt;$D$4,($D$5-D4735+1)/365,$D$6/365)),0)</f>
        <v>0</v>
      </c>
      <c r="S4735" s="28">
        <f>'Data &amp; Parameter'!$E$16*'Data &amp; Parameter'!$E$17*('Data &amp; Parameter'!$E$18+'Data &amp; Parameter'!$E$19)*'Data &amp; Parameter'!$E$20*'Data &amp; Parameter'!$E$37*R4735</f>
        <v>0</v>
      </c>
      <c r="T4735" s="28">
        <f t="shared" si="73"/>
        <v>0</v>
      </c>
    </row>
    <row r="4736" spans="1:20" ht="15.75" customHeight="1" x14ac:dyDescent="0.35">
      <c r="A4736">
        <v>4729</v>
      </c>
      <c r="B4736" s="76">
        <v>44260.388310185182</v>
      </c>
      <c r="C4736" s="1" t="s">
        <v>14979</v>
      </c>
      <c r="D4736" s="76">
        <v>44260.389537037037</v>
      </c>
      <c r="E4736" s="1" t="s">
        <v>14980</v>
      </c>
      <c r="F4736" s="1" t="s">
        <v>14981</v>
      </c>
      <c r="G4736" s="1" t="s">
        <v>123</v>
      </c>
      <c r="H4736" s="1" t="s">
        <v>124</v>
      </c>
      <c r="I4736" s="1" t="s">
        <v>125</v>
      </c>
      <c r="J4736" s="1" t="s">
        <v>14942</v>
      </c>
      <c r="K4736" s="1" t="s">
        <v>14969</v>
      </c>
      <c r="L4736">
        <f>ROUNDUP(IF(B4736&gt;$D$4,0,($D$4-B4736+1)/365),0)</f>
        <v>0</v>
      </c>
      <c r="M4736">
        <f>ROUNDUP(IF(B4736&gt;$D$5,0,($D$5-B4736+1)/365),0)</f>
        <v>0</v>
      </c>
      <c r="N4736" s="28">
        <f>IF(OR(L4736=1,M4736=1),IF(B4736+364&lt;=$D$5,(B4736+364-$D$4+1)/365,IF(B4736&gt;$D$4,($D$5-B4736+1)/365,$D$6/365)),0)</f>
        <v>0</v>
      </c>
      <c r="O4736" s="28">
        <f>'Data &amp; Parameter'!$E$16*'Data &amp; Parameter'!$E$17*('Data &amp; Parameter'!$E$18+'Data &amp; Parameter'!$E$19)*'Data &amp; Parameter'!$E$20*'Data &amp; Parameter'!$E$37*N4736</f>
        <v>0</v>
      </c>
      <c r="P4736">
        <f>ROUNDUP(IF(D4736&gt;$D$4,0,($D$4-D4736+1)/365),0)</f>
        <v>0</v>
      </c>
      <c r="Q4736">
        <f>ROUNDUP(IF(D4736&gt;$D$5,0,($D$5-D4736+1)/365),0)</f>
        <v>0</v>
      </c>
      <c r="R4736" s="28">
        <f>IF(OR(P4736=1,Q4736=1),IF(D4736+364&lt;=$D$5,(D4736+364-$D$4+1)/365,IF(D4736&gt;$D$4,($D$5-D4736+1)/365,$D$6/365)),0)</f>
        <v>0</v>
      </c>
      <c r="S4736" s="28">
        <f>'Data &amp; Parameter'!$E$16*'Data &amp; Parameter'!$E$17*('Data &amp; Parameter'!$E$18+'Data &amp; Parameter'!$E$19)*'Data &amp; Parameter'!$E$20*'Data &amp; Parameter'!$E$37*R4736</f>
        <v>0</v>
      </c>
      <c r="T4736" s="28">
        <f t="shared" si="73"/>
        <v>0</v>
      </c>
    </row>
    <row r="4737" spans="1:20" ht="15.75" customHeight="1" x14ac:dyDescent="0.35">
      <c r="A4737">
        <v>4730</v>
      </c>
      <c r="B4737" s="76">
        <v>44260.39162037037</v>
      </c>
      <c r="C4737" s="1" t="s">
        <v>14982</v>
      </c>
      <c r="D4737" s="76">
        <v>44260.392685185187</v>
      </c>
      <c r="E4737" s="1" t="s">
        <v>14983</v>
      </c>
      <c r="F4737" s="1" t="s">
        <v>14984</v>
      </c>
      <c r="G4737" s="1" t="s">
        <v>123</v>
      </c>
      <c r="H4737" s="1" t="s">
        <v>124</v>
      </c>
      <c r="I4737" s="1" t="s">
        <v>125</v>
      </c>
      <c r="J4737" s="1" t="s">
        <v>14946</v>
      </c>
      <c r="K4737" s="1" t="s">
        <v>14956</v>
      </c>
      <c r="L4737">
        <f>ROUNDUP(IF(B4737&gt;$D$4,0,($D$4-B4737+1)/365),0)</f>
        <v>0</v>
      </c>
      <c r="M4737">
        <f>ROUNDUP(IF(B4737&gt;$D$5,0,($D$5-B4737+1)/365),0)</f>
        <v>0</v>
      </c>
      <c r="N4737" s="28">
        <f>IF(OR(L4737=1,M4737=1),IF(B4737+364&lt;=$D$5,(B4737+364-$D$4+1)/365,IF(B4737&gt;$D$4,($D$5-B4737+1)/365,$D$6/365)),0)</f>
        <v>0</v>
      </c>
      <c r="O4737" s="28">
        <f>'Data &amp; Parameter'!$E$16*'Data &amp; Parameter'!$E$17*('Data &amp; Parameter'!$E$18+'Data &amp; Parameter'!$E$19)*'Data &amp; Parameter'!$E$20*'Data &amp; Parameter'!$E$37*N4737</f>
        <v>0</v>
      </c>
      <c r="P4737">
        <f>ROUNDUP(IF(D4737&gt;$D$4,0,($D$4-D4737+1)/365),0)</f>
        <v>0</v>
      </c>
      <c r="Q4737">
        <f>ROUNDUP(IF(D4737&gt;$D$5,0,($D$5-D4737+1)/365),0)</f>
        <v>0</v>
      </c>
      <c r="R4737" s="28">
        <f>IF(OR(P4737=1,Q4737=1),IF(D4737+364&lt;=$D$5,(D4737+364-$D$4+1)/365,IF(D4737&gt;$D$4,($D$5-D4737+1)/365,$D$6/365)),0)</f>
        <v>0</v>
      </c>
      <c r="S4737" s="28">
        <f>'Data &amp; Parameter'!$E$16*'Data &amp; Parameter'!$E$17*('Data &amp; Parameter'!$E$18+'Data &amp; Parameter'!$E$19)*'Data &amp; Parameter'!$E$20*'Data &amp; Parameter'!$E$37*R4737</f>
        <v>0</v>
      </c>
      <c r="T4737" s="28">
        <f t="shared" si="73"/>
        <v>0</v>
      </c>
    </row>
    <row r="4738" spans="1:20" ht="15.75" customHeight="1" x14ac:dyDescent="0.35">
      <c r="A4738">
        <v>4731</v>
      </c>
      <c r="B4738" s="76">
        <v>44260.392245370371</v>
      </c>
      <c r="C4738" s="1" t="s">
        <v>14985</v>
      </c>
      <c r="D4738" s="76">
        <v>44260.393171296295</v>
      </c>
      <c r="E4738" s="1" t="s">
        <v>14986</v>
      </c>
      <c r="F4738" s="1" t="s">
        <v>14987</v>
      </c>
      <c r="G4738" s="1" t="s">
        <v>123</v>
      </c>
      <c r="H4738" s="1" t="s">
        <v>124</v>
      </c>
      <c r="I4738" s="1" t="s">
        <v>125</v>
      </c>
      <c r="J4738" s="1" t="s">
        <v>14942</v>
      </c>
      <c r="K4738" s="1" t="s">
        <v>14969</v>
      </c>
      <c r="L4738">
        <f>ROUNDUP(IF(B4738&gt;$D$4,0,($D$4-B4738+1)/365),0)</f>
        <v>0</v>
      </c>
      <c r="M4738">
        <f>ROUNDUP(IF(B4738&gt;$D$5,0,($D$5-B4738+1)/365),0)</f>
        <v>0</v>
      </c>
      <c r="N4738" s="28">
        <f>IF(OR(L4738=1,M4738=1),IF(B4738+364&lt;=$D$5,(B4738+364-$D$4+1)/365,IF(B4738&gt;$D$4,($D$5-B4738+1)/365,$D$6/365)),0)</f>
        <v>0</v>
      </c>
      <c r="O4738" s="28">
        <f>'Data &amp; Parameter'!$E$16*'Data &amp; Parameter'!$E$17*('Data &amp; Parameter'!$E$18+'Data &amp; Parameter'!$E$19)*'Data &amp; Parameter'!$E$20*'Data &amp; Parameter'!$E$37*N4738</f>
        <v>0</v>
      </c>
      <c r="P4738">
        <f>ROUNDUP(IF(D4738&gt;$D$4,0,($D$4-D4738+1)/365),0)</f>
        <v>0</v>
      </c>
      <c r="Q4738">
        <f>ROUNDUP(IF(D4738&gt;$D$5,0,($D$5-D4738+1)/365),0)</f>
        <v>0</v>
      </c>
      <c r="R4738" s="28">
        <f>IF(OR(P4738=1,Q4738=1),IF(D4738+364&lt;=$D$5,(D4738+364-$D$4+1)/365,IF(D4738&gt;$D$4,($D$5-D4738+1)/365,$D$6/365)),0)</f>
        <v>0</v>
      </c>
      <c r="S4738" s="28">
        <f>'Data &amp; Parameter'!$E$16*'Data &amp; Parameter'!$E$17*('Data &amp; Parameter'!$E$18+'Data &amp; Parameter'!$E$19)*'Data &amp; Parameter'!$E$20*'Data &amp; Parameter'!$E$37*R4738</f>
        <v>0</v>
      </c>
      <c r="T4738" s="28">
        <f t="shared" si="73"/>
        <v>0</v>
      </c>
    </row>
    <row r="4739" spans="1:20" ht="15.75" customHeight="1" x14ac:dyDescent="0.35">
      <c r="A4739">
        <v>4732</v>
      </c>
      <c r="B4739" s="76">
        <v>44260.395405092597</v>
      </c>
      <c r="C4739" s="1" t="s">
        <v>14988</v>
      </c>
      <c r="D4739" s="76">
        <v>44260.395949074074</v>
      </c>
      <c r="E4739" s="1" t="s">
        <v>14989</v>
      </c>
      <c r="F4739" s="1" t="s">
        <v>14990</v>
      </c>
      <c r="G4739" s="1" t="s">
        <v>123</v>
      </c>
      <c r="H4739" s="1" t="s">
        <v>124</v>
      </c>
      <c r="I4739" s="1" t="s">
        <v>125</v>
      </c>
      <c r="J4739" s="1" t="s">
        <v>14942</v>
      </c>
      <c r="K4739" s="1" t="s">
        <v>14969</v>
      </c>
      <c r="L4739">
        <f>ROUNDUP(IF(B4739&gt;$D$4,0,($D$4-B4739+1)/365),0)</f>
        <v>0</v>
      </c>
      <c r="M4739">
        <f>ROUNDUP(IF(B4739&gt;$D$5,0,($D$5-B4739+1)/365),0)</f>
        <v>0</v>
      </c>
      <c r="N4739" s="28">
        <f>IF(OR(L4739=1,M4739=1),IF(B4739+364&lt;=$D$5,(B4739+364-$D$4+1)/365,IF(B4739&gt;$D$4,($D$5-B4739+1)/365,$D$6/365)),0)</f>
        <v>0</v>
      </c>
      <c r="O4739" s="28">
        <f>'Data &amp; Parameter'!$E$16*'Data &amp; Parameter'!$E$17*('Data &amp; Parameter'!$E$18+'Data &amp; Parameter'!$E$19)*'Data &amp; Parameter'!$E$20*'Data &amp; Parameter'!$E$37*N4739</f>
        <v>0</v>
      </c>
      <c r="P4739">
        <f>ROUNDUP(IF(D4739&gt;$D$4,0,($D$4-D4739+1)/365),0)</f>
        <v>0</v>
      </c>
      <c r="Q4739">
        <f>ROUNDUP(IF(D4739&gt;$D$5,0,($D$5-D4739+1)/365),0)</f>
        <v>0</v>
      </c>
      <c r="R4739" s="28">
        <f>IF(OR(P4739=1,Q4739=1),IF(D4739+364&lt;=$D$5,(D4739+364-$D$4+1)/365,IF(D4739&gt;$D$4,($D$5-D4739+1)/365,$D$6/365)),0)</f>
        <v>0</v>
      </c>
      <c r="S4739" s="28">
        <f>'Data &amp; Parameter'!$E$16*'Data &amp; Parameter'!$E$17*('Data &amp; Parameter'!$E$18+'Data &amp; Parameter'!$E$19)*'Data &amp; Parameter'!$E$20*'Data &amp; Parameter'!$E$37*R4739</f>
        <v>0</v>
      </c>
      <c r="T4739" s="28">
        <f t="shared" si="73"/>
        <v>0</v>
      </c>
    </row>
    <row r="4740" spans="1:20" ht="15.75" customHeight="1" x14ac:dyDescent="0.35">
      <c r="A4740">
        <v>4733</v>
      </c>
      <c r="B4740" s="76">
        <v>44260.400671296295</v>
      </c>
      <c r="C4740" s="1" t="s">
        <v>14991</v>
      </c>
      <c r="D4740" s="76">
        <v>44260.401597222226</v>
      </c>
      <c r="E4740" s="1" t="s">
        <v>14992</v>
      </c>
      <c r="F4740" s="1" t="s">
        <v>14993</v>
      </c>
      <c r="G4740" s="1" t="s">
        <v>123</v>
      </c>
      <c r="H4740" s="1" t="s">
        <v>124</v>
      </c>
      <c r="I4740" s="1" t="s">
        <v>125</v>
      </c>
      <c r="J4740" s="1" t="s">
        <v>14994</v>
      </c>
      <c r="K4740" s="1" t="s">
        <v>14994</v>
      </c>
      <c r="L4740">
        <f>ROUNDUP(IF(B4740&gt;$D$4,0,($D$4-B4740+1)/365),0)</f>
        <v>0</v>
      </c>
      <c r="M4740">
        <f>ROUNDUP(IF(B4740&gt;$D$5,0,($D$5-B4740+1)/365),0)</f>
        <v>0</v>
      </c>
      <c r="N4740" s="28">
        <f>IF(OR(L4740=1,M4740=1),IF(B4740+364&lt;=$D$5,(B4740+364-$D$4+1)/365,IF(B4740&gt;$D$4,($D$5-B4740+1)/365,$D$6/365)),0)</f>
        <v>0</v>
      </c>
      <c r="O4740" s="28">
        <f>'Data &amp; Parameter'!$E$16*'Data &amp; Parameter'!$E$17*('Data &amp; Parameter'!$E$18+'Data &amp; Parameter'!$E$19)*'Data &amp; Parameter'!$E$20*'Data &amp; Parameter'!$E$37*N4740</f>
        <v>0</v>
      </c>
      <c r="P4740">
        <f>ROUNDUP(IF(D4740&gt;$D$4,0,($D$4-D4740+1)/365),0)</f>
        <v>0</v>
      </c>
      <c r="Q4740">
        <f>ROUNDUP(IF(D4740&gt;$D$5,0,($D$5-D4740+1)/365),0)</f>
        <v>0</v>
      </c>
      <c r="R4740" s="28">
        <f>IF(OR(P4740=1,Q4740=1),IF(D4740+364&lt;=$D$5,(D4740+364-$D$4+1)/365,IF(D4740&gt;$D$4,($D$5-D4740+1)/365,$D$6/365)),0)</f>
        <v>0</v>
      </c>
      <c r="S4740" s="28">
        <f>'Data &amp; Parameter'!$E$16*'Data &amp; Parameter'!$E$17*('Data &amp; Parameter'!$E$18+'Data &amp; Parameter'!$E$19)*'Data &amp; Parameter'!$E$20*'Data &amp; Parameter'!$E$37*R4740</f>
        <v>0</v>
      </c>
      <c r="T4740" s="28">
        <f t="shared" si="73"/>
        <v>0</v>
      </c>
    </row>
    <row r="4741" spans="1:20" ht="15.75" customHeight="1" x14ac:dyDescent="0.35">
      <c r="A4741">
        <v>4734</v>
      </c>
      <c r="B4741" s="76">
        <v>44260.404479166667</v>
      </c>
      <c r="C4741" s="1" t="s">
        <v>14995</v>
      </c>
      <c r="D4741" s="76">
        <v>44260.405162037037</v>
      </c>
      <c r="E4741" s="1" t="s">
        <v>14996</v>
      </c>
      <c r="F4741" s="1" t="s">
        <v>14997</v>
      </c>
      <c r="G4741" s="1" t="s">
        <v>123</v>
      </c>
      <c r="H4741" s="1" t="s">
        <v>124</v>
      </c>
      <c r="I4741" s="1" t="s">
        <v>125</v>
      </c>
      <c r="J4741" s="1" t="s">
        <v>14998</v>
      </c>
      <c r="K4741" s="1" t="s">
        <v>14998</v>
      </c>
      <c r="L4741">
        <f>ROUNDUP(IF(B4741&gt;$D$4,0,($D$4-B4741+1)/365),0)</f>
        <v>0</v>
      </c>
      <c r="M4741">
        <f>ROUNDUP(IF(B4741&gt;$D$5,0,($D$5-B4741+1)/365),0)</f>
        <v>0</v>
      </c>
      <c r="N4741" s="28">
        <f>IF(OR(L4741=1,M4741=1),IF(B4741+364&lt;=$D$5,(B4741+364-$D$4+1)/365,IF(B4741&gt;$D$4,($D$5-B4741+1)/365,$D$6/365)),0)</f>
        <v>0</v>
      </c>
      <c r="O4741" s="28">
        <f>'Data &amp; Parameter'!$E$16*'Data &amp; Parameter'!$E$17*('Data &amp; Parameter'!$E$18+'Data &amp; Parameter'!$E$19)*'Data &amp; Parameter'!$E$20*'Data &amp; Parameter'!$E$37*N4741</f>
        <v>0</v>
      </c>
      <c r="P4741">
        <f>ROUNDUP(IF(D4741&gt;$D$4,0,($D$4-D4741+1)/365),0)</f>
        <v>0</v>
      </c>
      <c r="Q4741">
        <f>ROUNDUP(IF(D4741&gt;$D$5,0,($D$5-D4741+1)/365),0)</f>
        <v>0</v>
      </c>
      <c r="R4741" s="28">
        <f>IF(OR(P4741=1,Q4741=1),IF(D4741+364&lt;=$D$5,(D4741+364-$D$4+1)/365,IF(D4741&gt;$D$4,($D$5-D4741+1)/365,$D$6/365)),0)</f>
        <v>0</v>
      </c>
      <c r="S4741" s="28">
        <f>'Data &amp; Parameter'!$E$16*'Data &amp; Parameter'!$E$17*('Data &amp; Parameter'!$E$18+'Data &amp; Parameter'!$E$19)*'Data &amp; Parameter'!$E$20*'Data &amp; Parameter'!$E$37*R4741</f>
        <v>0</v>
      </c>
      <c r="T4741" s="28">
        <f t="shared" si="73"/>
        <v>0</v>
      </c>
    </row>
    <row r="4742" spans="1:20" ht="15.75" customHeight="1" x14ac:dyDescent="0.35">
      <c r="A4742">
        <v>4735</v>
      </c>
      <c r="B4742" s="76">
        <v>44260.406388888892</v>
      </c>
      <c r="C4742" s="1" t="s">
        <v>14999</v>
      </c>
      <c r="D4742" s="76">
        <v>44260.407048611116</v>
      </c>
      <c r="E4742" s="1" t="s">
        <v>15000</v>
      </c>
      <c r="F4742" s="1" t="s">
        <v>15001</v>
      </c>
      <c r="G4742" s="1" t="s">
        <v>123</v>
      </c>
      <c r="H4742" s="1" t="s">
        <v>124</v>
      </c>
      <c r="I4742" s="1" t="s">
        <v>125</v>
      </c>
      <c r="J4742" s="1" t="s">
        <v>14942</v>
      </c>
      <c r="K4742" s="1" t="s">
        <v>14969</v>
      </c>
      <c r="L4742">
        <f>ROUNDUP(IF(B4742&gt;$D$4,0,($D$4-B4742+1)/365),0)</f>
        <v>0</v>
      </c>
      <c r="M4742">
        <f>ROUNDUP(IF(B4742&gt;$D$5,0,($D$5-B4742+1)/365),0)</f>
        <v>0</v>
      </c>
      <c r="N4742" s="28">
        <f>IF(OR(L4742=1,M4742=1),IF(B4742+364&lt;=$D$5,(B4742+364-$D$4+1)/365,IF(B4742&gt;$D$4,($D$5-B4742+1)/365,$D$6/365)),0)</f>
        <v>0</v>
      </c>
      <c r="O4742" s="28">
        <f>'Data &amp; Parameter'!$E$16*'Data &amp; Parameter'!$E$17*('Data &amp; Parameter'!$E$18+'Data &amp; Parameter'!$E$19)*'Data &amp; Parameter'!$E$20*'Data &amp; Parameter'!$E$37*N4742</f>
        <v>0</v>
      </c>
      <c r="P4742">
        <f>ROUNDUP(IF(D4742&gt;$D$4,0,($D$4-D4742+1)/365),0)</f>
        <v>0</v>
      </c>
      <c r="Q4742">
        <f>ROUNDUP(IF(D4742&gt;$D$5,0,($D$5-D4742+1)/365),0)</f>
        <v>0</v>
      </c>
      <c r="R4742" s="28">
        <f>IF(OR(P4742=1,Q4742=1),IF(D4742+364&lt;=$D$5,(D4742+364-$D$4+1)/365,IF(D4742&gt;$D$4,($D$5-D4742+1)/365,$D$6/365)),0)</f>
        <v>0</v>
      </c>
      <c r="S4742" s="28">
        <f>'Data &amp; Parameter'!$E$16*'Data &amp; Parameter'!$E$17*('Data &amp; Parameter'!$E$18+'Data &amp; Parameter'!$E$19)*'Data &amp; Parameter'!$E$20*'Data &amp; Parameter'!$E$37*R4742</f>
        <v>0</v>
      </c>
      <c r="T4742" s="28">
        <f t="shared" si="73"/>
        <v>0</v>
      </c>
    </row>
    <row r="4743" spans="1:20" ht="15.75" customHeight="1" x14ac:dyDescent="0.35">
      <c r="A4743">
        <v>4736</v>
      </c>
      <c r="B4743" s="76">
        <v>44260.408055555556</v>
      </c>
      <c r="C4743" s="1" t="s">
        <v>15002</v>
      </c>
      <c r="D4743" s="76">
        <v>44260.408518518518</v>
      </c>
      <c r="E4743" s="1" t="s">
        <v>15003</v>
      </c>
      <c r="F4743" s="1" t="s">
        <v>15004</v>
      </c>
      <c r="G4743" s="1" t="s">
        <v>123</v>
      </c>
      <c r="H4743" s="1" t="s">
        <v>124</v>
      </c>
      <c r="I4743" s="1" t="s">
        <v>125</v>
      </c>
      <c r="J4743" s="1" t="s">
        <v>14998</v>
      </c>
      <c r="K4743" s="1" t="s">
        <v>14998</v>
      </c>
      <c r="L4743">
        <f>ROUNDUP(IF(B4743&gt;$D$4,0,($D$4-B4743+1)/365),0)</f>
        <v>0</v>
      </c>
      <c r="M4743">
        <f>ROUNDUP(IF(B4743&gt;$D$5,0,($D$5-B4743+1)/365),0)</f>
        <v>0</v>
      </c>
      <c r="N4743" s="28">
        <f>IF(OR(L4743=1,M4743=1),IF(B4743+364&lt;=$D$5,(B4743+364-$D$4+1)/365,IF(B4743&gt;$D$4,($D$5-B4743+1)/365,$D$6/365)),0)</f>
        <v>0</v>
      </c>
      <c r="O4743" s="28">
        <f>'Data &amp; Parameter'!$E$16*'Data &amp; Parameter'!$E$17*('Data &amp; Parameter'!$E$18+'Data &amp; Parameter'!$E$19)*'Data &amp; Parameter'!$E$20*'Data &amp; Parameter'!$E$37*N4743</f>
        <v>0</v>
      </c>
      <c r="P4743">
        <f>ROUNDUP(IF(D4743&gt;$D$4,0,($D$4-D4743+1)/365),0)</f>
        <v>0</v>
      </c>
      <c r="Q4743">
        <f>ROUNDUP(IF(D4743&gt;$D$5,0,($D$5-D4743+1)/365),0)</f>
        <v>0</v>
      </c>
      <c r="R4743" s="28">
        <f>IF(OR(P4743=1,Q4743=1),IF(D4743+364&lt;=$D$5,(D4743+364-$D$4+1)/365,IF(D4743&gt;$D$4,($D$5-D4743+1)/365,$D$6/365)),0)</f>
        <v>0</v>
      </c>
      <c r="S4743" s="28">
        <f>'Data &amp; Parameter'!$E$16*'Data &amp; Parameter'!$E$17*('Data &amp; Parameter'!$E$18+'Data &amp; Parameter'!$E$19)*'Data &amp; Parameter'!$E$20*'Data &amp; Parameter'!$E$37*R4743</f>
        <v>0</v>
      </c>
      <c r="T4743" s="28">
        <f t="shared" si="73"/>
        <v>0</v>
      </c>
    </row>
    <row r="4744" spans="1:20" ht="15.75" customHeight="1" x14ac:dyDescent="0.35">
      <c r="A4744">
        <v>4737</v>
      </c>
      <c r="B4744" s="76">
        <v>44260.409571759257</v>
      </c>
      <c r="C4744" s="1" t="s">
        <v>15005</v>
      </c>
      <c r="D4744" s="76">
        <v>44260.410254629634</v>
      </c>
      <c r="E4744" s="1" t="s">
        <v>15006</v>
      </c>
      <c r="F4744" s="1" t="s">
        <v>15007</v>
      </c>
      <c r="G4744" s="1" t="s">
        <v>123</v>
      </c>
      <c r="H4744" s="1" t="s">
        <v>124</v>
      </c>
      <c r="I4744" s="1" t="s">
        <v>125</v>
      </c>
      <c r="J4744" s="1" t="s">
        <v>15008</v>
      </c>
      <c r="K4744" s="1" t="s">
        <v>14969</v>
      </c>
      <c r="L4744">
        <f>ROUNDUP(IF(B4744&gt;$D$4,0,($D$4-B4744+1)/365),0)</f>
        <v>0</v>
      </c>
      <c r="M4744">
        <f>ROUNDUP(IF(B4744&gt;$D$5,0,($D$5-B4744+1)/365),0)</f>
        <v>0</v>
      </c>
      <c r="N4744" s="28">
        <f>IF(OR(L4744=1,M4744=1),IF(B4744+364&lt;=$D$5,(B4744+364-$D$4+1)/365,IF(B4744&gt;$D$4,($D$5-B4744+1)/365,$D$6/365)),0)</f>
        <v>0</v>
      </c>
      <c r="O4744" s="28">
        <f>'Data &amp; Parameter'!$E$16*'Data &amp; Parameter'!$E$17*('Data &amp; Parameter'!$E$18+'Data &amp; Parameter'!$E$19)*'Data &amp; Parameter'!$E$20*'Data &amp; Parameter'!$E$37*N4744</f>
        <v>0</v>
      </c>
      <c r="P4744">
        <f>ROUNDUP(IF(D4744&gt;$D$4,0,($D$4-D4744+1)/365),0)</f>
        <v>0</v>
      </c>
      <c r="Q4744">
        <f>ROUNDUP(IF(D4744&gt;$D$5,0,($D$5-D4744+1)/365),0)</f>
        <v>0</v>
      </c>
      <c r="R4744" s="28">
        <f>IF(OR(P4744=1,Q4744=1),IF(D4744+364&lt;=$D$5,(D4744+364-$D$4+1)/365,IF(D4744&gt;$D$4,($D$5-D4744+1)/365,$D$6/365)),0)</f>
        <v>0</v>
      </c>
      <c r="S4744" s="28">
        <f>'Data &amp; Parameter'!$E$16*'Data &amp; Parameter'!$E$17*('Data &amp; Parameter'!$E$18+'Data &amp; Parameter'!$E$19)*'Data &amp; Parameter'!$E$20*'Data &amp; Parameter'!$E$37*R4744</f>
        <v>0</v>
      </c>
      <c r="T4744" s="28">
        <f t="shared" si="73"/>
        <v>0</v>
      </c>
    </row>
    <row r="4745" spans="1:20" ht="15.75" customHeight="1" x14ac:dyDescent="0.35">
      <c r="A4745">
        <v>4738</v>
      </c>
      <c r="B4745" s="76">
        <v>44260.410497685181</v>
      </c>
      <c r="C4745" s="1" t="s">
        <v>15009</v>
      </c>
      <c r="D4745" s="76">
        <v>44260.411180555559</v>
      </c>
      <c r="E4745" s="1" t="s">
        <v>15010</v>
      </c>
      <c r="F4745" s="1" t="s">
        <v>15011</v>
      </c>
      <c r="G4745" s="1" t="s">
        <v>123</v>
      </c>
      <c r="H4745" s="1" t="s">
        <v>124</v>
      </c>
      <c r="I4745" s="1" t="s">
        <v>125</v>
      </c>
      <c r="J4745" s="1" t="s">
        <v>14998</v>
      </c>
      <c r="K4745" s="1" t="s">
        <v>15012</v>
      </c>
      <c r="L4745">
        <f>ROUNDUP(IF(B4745&gt;$D$4,0,($D$4-B4745+1)/365),0)</f>
        <v>0</v>
      </c>
      <c r="M4745">
        <f>ROUNDUP(IF(B4745&gt;$D$5,0,($D$5-B4745+1)/365),0)</f>
        <v>0</v>
      </c>
      <c r="N4745" s="28">
        <f>IF(OR(L4745=1,M4745=1),IF(B4745+364&lt;=$D$5,(B4745+364-$D$4+1)/365,IF(B4745&gt;$D$4,($D$5-B4745+1)/365,$D$6/365)),0)</f>
        <v>0</v>
      </c>
      <c r="O4745" s="28">
        <f>'Data &amp; Parameter'!$E$16*'Data &amp; Parameter'!$E$17*('Data &amp; Parameter'!$E$18+'Data &amp; Parameter'!$E$19)*'Data &amp; Parameter'!$E$20*'Data &amp; Parameter'!$E$37*N4745</f>
        <v>0</v>
      </c>
      <c r="P4745">
        <f>ROUNDUP(IF(D4745&gt;$D$4,0,($D$4-D4745+1)/365),0)</f>
        <v>0</v>
      </c>
      <c r="Q4745">
        <f>ROUNDUP(IF(D4745&gt;$D$5,0,($D$5-D4745+1)/365),0)</f>
        <v>0</v>
      </c>
      <c r="R4745" s="28">
        <f>IF(OR(P4745=1,Q4745=1),IF(D4745+364&lt;=$D$5,(D4745+364-$D$4+1)/365,IF(D4745&gt;$D$4,($D$5-D4745+1)/365,$D$6/365)),0)</f>
        <v>0</v>
      </c>
      <c r="S4745" s="28">
        <f>'Data &amp; Parameter'!$E$16*'Data &amp; Parameter'!$E$17*('Data &amp; Parameter'!$E$18+'Data &amp; Parameter'!$E$19)*'Data &amp; Parameter'!$E$20*'Data &amp; Parameter'!$E$37*R4745</f>
        <v>0</v>
      </c>
      <c r="T4745" s="28">
        <f t="shared" ref="T4745:T4808" si="74">O4745+S4745</f>
        <v>0</v>
      </c>
    </row>
    <row r="4746" spans="1:20" ht="15.75" customHeight="1" x14ac:dyDescent="0.35">
      <c r="A4746">
        <v>4739</v>
      </c>
      <c r="B4746" s="76">
        <v>44260.413159722222</v>
      </c>
      <c r="C4746" s="1" t="s">
        <v>15013</v>
      </c>
      <c r="D4746" s="76">
        <v>44260.413599537038</v>
      </c>
      <c r="E4746" s="1" t="s">
        <v>15014</v>
      </c>
      <c r="F4746" s="1" t="s">
        <v>15015</v>
      </c>
      <c r="G4746" s="1" t="s">
        <v>123</v>
      </c>
      <c r="H4746" s="1" t="s">
        <v>124</v>
      </c>
      <c r="I4746" s="1" t="s">
        <v>125</v>
      </c>
      <c r="J4746" s="1" t="s">
        <v>15008</v>
      </c>
      <c r="K4746" s="1" t="s">
        <v>14969</v>
      </c>
      <c r="L4746">
        <f>ROUNDUP(IF(B4746&gt;$D$4,0,($D$4-B4746+1)/365),0)</f>
        <v>0</v>
      </c>
      <c r="M4746">
        <f>ROUNDUP(IF(B4746&gt;$D$5,0,($D$5-B4746+1)/365),0)</f>
        <v>0</v>
      </c>
      <c r="N4746" s="28">
        <f>IF(OR(L4746=1,M4746=1),IF(B4746+364&lt;=$D$5,(B4746+364-$D$4+1)/365,IF(B4746&gt;$D$4,($D$5-B4746+1)/365,$D$6/365)),0)</f>
        <v>0</v>
      </c>
      <c r="O4746" s="28">
        <f>'Data &amp; Parameter'!$E$16*'Data &amp; Parameter'!$E$17*('Data &amp; Parameter'!$E$18+'Data &amp; Parameter'!$E$19)*'Data &amp; Parameter'!$E$20*'Data &amp; Parameter'!$E$37*N4746</f>
        <v>0</v>
      </c>
      <c r="P4746">
        <f>ROUNDUP(IF(D4746&gt;$D$4,0,($D$4-D4746+1)/365),0)</f>
        <v>0</v>
      </c>
      <c r="Q4746">
        <f>ROUNDUP(IF(D4746&gt;$D$5,0,($D$5-D4746+1)/365),0)</f>
        <v>0</v>
      </c>
      <c r="R4746" s="28">
        <f>IF(OR(P4746=1,Q4746=1),IF(D4746+364&lt;=$D$5,(D4746+364-$D$4+1)/365,IF(D4746&gt;$D$4,($D$5-D4746+1)/365,$D$6/365)),0)</f>
        <v>0</v>
      </c>
      <c r="S4746" s="28">
        <f>'Data &amp; Parameter'!$E$16*'Data &amp; Parameter'!$E$17*('Data &amp; Parameter'!$E$18+'Data &amp; Parameter'!$E$19)*'Data &amp; Parameter'!$E$20*'Data &amp; Parameter'!$E$37*R4746</f>
        <v>0</v>
      </c>
      <c r="T4746" s="28">
        <f t="shared" si="74"/>
        <v>0</v>
      </c>
    </row>
    <row r="4747" spans="1:20" ht="15.75" customHeight="1" x14ac:dyDescent="0.35">
      <c r="A4747">
        <v>4740</v>
      </c>
      <c r="B4747" s="76">
        <v>44260.413449074069</v>
      </c>
      <c r="C4747" s="1" t="s">
        <v>15016</v>
      </c>
      <c r="D4747" s="76">
        <v>44260.4137962963</v>
      </c>
      <c r="E4747" s="1" t="s">
        <v>15017</v>
      </c>
      <c r="F4747" s="1" t="s">
        <v>15018</v>
      </c>
      <c r="G4747" s="1" t="s">
        <v>123</v>
      </c>
      <c r="H4747" s="1" t="s">
        <v>124</v>
      </c>
      <c r="I4747" s="1" t="s">
        <v>125</v>
      </c>
      <c r="J4747" s="1" t="s">
        <v>14998</v>
      </c>
      <c r="K4747" s="1" t="s">
        <v>15012</v>
      </c>
      <c r="L4747">
        <f>ROUNDUP(IF(B4747&gt;$D$4,0,($D$4-B4747+1)/365),0)</f>
        <v>0</v>
      </c>
      <c r="M4747">
        <f>ROUNDUP(IF(B4747&gt;$D$5,0,($D$5-B4747+1)/365),0)</f>
        <v>0</v>
      </c>
      <c r="N4747" s="28">
        <f>IF(OR(L4747=1,M4747=1),IF(B4747+364&lt;=$D$5,(B4747+364-$D$4+1)/365,IF(B4747&gt;$D$4,($D$5-B4747+1)/365,$D$6/365)),0)</f>
        <v>0</v>
      </c>
      <c r="O4747" s="28">
        <f>'Data &amp; Parameter'!$E$16*'Data &amp; Parameter'!$E$17*('Data &amp; Parameter'!$E$18+'Data &amp; Parameter'!$E$19)*'Data &amp; Parameter'!$E$20*'Data &amp; Parameter'!$E$37*N4747</f>
        <v>0</v>
      </c>
      <c r="P4747">
        <f>ROUNDUP(IF(D4747&gt;$D$4,0,($D$4-D4747+1)/365),0)</f>
        <v>0</v>
      </c>
      <c r="Q4747">
        <f>ROUNDUP(IF(D4747&gt;$D$5,0,($D$5-D4747+1)/365),0)</f>
        <v>0</v>
      </c>
      <c r="R4747" s="28">
        <f>IF(OR(P4747=1,Q4747=1),IF(D4747+364&lt;=$D$5,(D4747+364-$D$4+1)/365,IF(D4747&gt;$D$4,($D$5-D4747+1)/365,$D$6/365)),0)</f>
        <v>0</v>
      </c>
      <c r="S4747" s="28">
        <f>'Data &amp; Parameter'!$E$16*'Data &amp; Parameter'!$E$17*('Data &amp; Parameter'!$E$18+'Data &amp; Parameter'!$E$19)*'Data &amp; Parameter'!$E$20*'Data &amp; Parameter'!$E$37*R4747</f>
        <v>0</v>
      </c>
      <c r="T4747" s="28">
        <f t="shared" si="74"/>
        <v>0</v>
      </c>
    </row>
    <row r="4748" spans="1:20" ht="15.75" customHeight="1" x14ac:dyDescent="0.35">
      <c r="A4748">
        <v>4741</v>
      </c>
      <c r="B4748" s="76">
        <v>44260.415717592594</v>
      </c>
      <c r="C4748" s="1" t="s">
        <v>15019</v>
      </c>
      <c r="D4748" s="76">
        <v>44260.416331018518</v>
      </c>
      <c r="E4748" s="1" t="s">
        <v>15020</v>
      </c>
      <c r="F4748" s="1" t="s">
        <v>15021</v>
      </c>
      <c r="G4748" s="1" t="s">
        <v>123</v>
      </c>
      <c r="H4748" s="1" t="s">
        <v>124</v>
      </c>
      <c r="I4748" s="1" t="s">
        <v>125</v>
      </c>
      <c r="J4748" s="1" t="s">
        <v>14998</v>
      </c>
      <c r="K4748" s="1" t="s">
        <v>15012</v>
      </c>
      <c r="L4748">
        <f>ROUNDUP(IF(B4748&gt;$D$4,0,($D$4-B4748+1)/365),0)</f>
        <v>0</v>
      </c>
      <c r="M4748">
        <f>ROUNDUP(IF(B4748&gt;$D$5,0,($D$5-B4748+1)/365),0)</f>
        <v>0</v>
      </c>
      <c r="N4748" s="28">
        <f>IF(OR(L4748=1,M4748=1),IF(B4748+364&lt;=$D$5,(B4748+364-$D$4+1)/365,IF(B4748&gt;$D$4,($D$5-B4748+1)/365,$D$6/365)),0)</f>
        <v>0</v>
      </c>
      <c r="O4748" s="28">
        <f>'Data &amp; Parameter'!$E$16*'Data &amp; Parameter'!$E$17*('Data &amp; Parameter'!$E$18+'Data &amp; Parameter'!$E$19)*'Data &amp; Parameter'!$E$20*'Data &amp; Parameter'!$E$37*N4748</f>
        <v>0</v>
      </c>
      <c r="P4748">
        <f>ROUNDUP(IF(D4748&gt;$D$4,0,($D$4-D4748+1)/365),0)</f>
        <v>0</v>
      </c>
      <c r="Q4748">
        <f>ROUNDUP(IF(D4748&gt;$D$5,0,($D$5-D4748+1)/365),0)</f>
        <v>0</v>
      </c>
      <c r="R4748" s="28">
        <f>IF(OR(P4748=1,Q4748=1),IF(D4748+364&lt;=$D$5,(D4748+364-$D$4+1)/365,IF(D4748&gt;$D$4,($D$5-D4748+1)/365,$D$6/365)),0)</f>
        <v>0</v>
      </c>
      <c r="S4748" s="28">
        <f>'Data &amp; Parameter'!$E$16*'Data &amp; Parameter'!$E$17*('Data &amp; Parameter'!$E$18+'Data &amp; Parameter'!$E$19)*'Data &amp; Parameter'!$E$20*'Data &amp; Parameter'!$E$37*R4748</f>
        <v>0</v>
      </c>
      <c r="T4748" s="28">
        <f t="shared" si="74"/>
        <v>0</v>
      </c>
    </row>
    <row r="4749" spans="1:20" ht="15.75" customHeight="1" x14ac:dyDescent="0.35">
      <c r="A4749">
        <v>4742</v>
      </c>
      <c r="B4749" s="76">
        <v>44260.416122685187</v>
      </c>
      <c r="C4749" s="1" t="s">
        <v>15022</v>
      </c>
      <c r="D4749" s="76">
        <v>44260.416527777779</v>
      </c>
      <c r="E4749" s="1" t="s">
        <v>15023</v>
      </c>
      <c r="F4749" s="1" t="s">
        <v>15024</v>
      </c>
      <c r="G4749" s="1" t="s">
        <v>123</v>
      </c>
      <c r="H4749" s="1" t="s">
        <v>124</v>
      </c>
      <c r="I4749" s="1" t="s">
        <v>125</v>
      </c>
      <c r="J4749" s="1" t="s">
        <v>14942</v>
      </c>
      <c r="K4749" s="1" t="s">
        <v>14969</v>
      </c>
      <c r="L4749">
        <f>ROUNDUP(IF(B4749&gt;$D$4,0,($D$4-B4749+1)/365),0)</f>
        <v>0</v>
      </c>
      <c r="M4749">
        <f>ROUNDUP(IF(B4749&gt;$D$5,0,($D$5-B4749+1)/365),0)</f>
        <v>0</v>
      </c>
      <c r="N4749" s="28">
        <f>IF(OR(L4749=1,M4749=1),IF(B4749+364&lt;=$D$5,(B4749+364-$D$4+1)/365,IF(B4749&gt;$D$4,($D$5-B4749+1)/365,$D$6/365)),0)</f>
        <v>0</v>
      </c>
      <c r="O4749" s="28">
        <f>'Data &amp; Parameter'!$E$16*'Data &amp; Parameter'!$E$17*('Data &amp; Parameter'!$E$18+'Data &amp; Parameter'!$E$19)*'Data &amp; Parameter'!$E$20*'Data &amp; Parameter'!$E$37*N4749</f>
        <v>0</v>
      </c>
      <c r="P4749">
        <f>ROUNDUP(IF(D4749&gt;$D$4,0,($D$4-D4749+1)/365),0)</f>
        <v>0</v>
      </c>
      <c r="Q4749">
        <f>ROUNDUP(IF(D4749&gt;$D$5,0,($D$5-D4749+1)/365),0)</f>
        <v>0</v>
      </c>
      <c r="R4749" s="28">
        <f>IF(OR(P4749=1,Q4749=1),IF(D4749+364&lt;=$D$5,(D4749+364-$D$4+1)/365,IF(D4749&gt;$D$4,($D$5-D4749+1)/365,$D$6/365)),0)</f>
        <v>0</v>
      </c>
      <c r="S4749" s="28">
        <f>'Data &amp; Parameter'!$E$16*'Data &amp; Parameter'!$E$17*('Data &amp; Parameter'!$E$18+'Data &amp; Parameter'!$E$19)*'Data &amp; Parameter'!$E$20*'Data &amp; Parameter'!$E$37*R4749</f>
        <v>0</v>
      </c>
      <c r="T4749" s="28">
        <f t="shared" si="74"/>
        <v>0</v>
      </c>
    </row>
    <row r="4750" spans="1:20" ht="15.75" customHeight="1" x14ac:dyDescent="0.35">
      <c r="A4750">
        <v>4743</v>
      </c>
      <c r="B4750" s="76">
        <v>44260.419259259259</v>
      </c>
      <c r="C4750" s="1" t="s">
        <v>15025</v>
      </c>
      <c r="D4750" s="76">
        <v>44260.420046296298</v>
      </c>
      <c r="E4750" s="1" t="s">
        <v>15026</v>
      </c>
      <c r="F4750" s="1" t="s">
        <v>15027</v>
      </c>
      <c r="G4750" s="1" t="s">
        <v>123</v>
      </c>
      <c r="H4750" s="1" t="s">
        <v>124</v>
      </c>
      <c r="I4750" s="1" t="s">
        <v>125</v>
      </c>
      <c r="J4750" s="1" t="s">
        <v>14942</v>
      </c>
      <c r="K4750" s="1" t="s">
        <v>14969</v>
      </c>
      <c r="L4750">
        <f>ROUNDUP(IF(B4750&gt;$D$4,0,($D$4-B4750+1)/365),0)</f>
        <v>0</v>
      </c>
      <c r="M4750">
        <f>ROUNDUP(IF(B4750&gt;$D$5,0,($D$5-B4750+1)/365),0)</f>
        <v>0</v>
      </c>
      <c r="N4750" s="28">
        <f>IF(OR(L4750=1,M4750=1),IF(B4750+364&lt;=$D$5,(B4750+364-$D$4+1)/365,IF(B4750&gt;$D$4,($D$5-B4750+1)/365,$D$6/365)),0)</f>
        <v>0</v>
      </c>
      <c r="O4750" s="28">
        <f>'Data &amp; Parameter'!$E$16*'Data &amp; Parameter'!$E$17*('Data &amp; Parameter'!$E$18+'Data &amp; Parameter'!$E$19)*'Data &amp; Parameter'!$E$20*'Data &amp; Parameter'!$E$37*N4750</f>
        <v>0</v>
      </c>
      <c r="P4750">
        <f>ROUNDUP(IF(D4750&gt;$D$4,0,($D$4-D4750+1)/365),0)</f>
        <v>0</v>
      </c>
      <c r="Q4750">
        <f>ROUNDUP(IF(D4750&gt;$D$5,0,($D$5-D4750+1)/365),0)</f>
        <v>0</v>
      </c>
      <c r="R4750" s="28">
        <f>IF(OR(P4750=1,Q4750=1),IF(D4750+364&lt;=$D$5,(D4750+364-$D$4+1)/365,IF(D4750&gt;$D$4,($D$5-D4750+1)/365,$D$6/365)),0)</f>
        <v>0</v>
      </c>
      <c r="S4750" s="28">
        <f>'Data &amp; Parameter'!$E$16*'Data &amp; Parameter'!$E$17*('Data &amp; Parameter'!$E$18+'Data &amp; Parameter'!$E$19)*'Data &amp; Parameter'!$E$20*'Data &amp; Parameter'!$E$37*R4750</f>
        <v>0</v>
      </c>
      <c r="T4750" s="28">
        <f t="shared" si="74"/>
        <v>0</v>
      </c>
    </row>
    <row r="4751" spans="1:20" ht="15.75" customHeight="1" x14ac:dyDescent="0.35">
      <c r="A4751">
        <v>4744</v>
      </c>
      <c r="B4751" s="76">
        <v>44260.421249999999</v>
      </c>
      <c r="C4751" s="1" t="s">
        <v>15028</v>
      </c>
      <c r="D4751" s="76">
        <v>44260.421666666662</v>
      </c>
      <c r="E4751" s="1" t="s">
        <v>15029</v>
      </c>
      <c r="F4751" s="1" t="s">
        <v>15030</v>
      </c>
      <c r="G4751" s="1" t="s">
        <v>123</v>
      </c>
      <c r="H4751" s="1" t="s">
        <v>124</v>
      </c>
      <c r="I4751" s="1" t="s">
        <v>125</v>
      </c>
      <c r="J4751" s="1" t="s">
        <v>15031</v>
      </c>
      <c r="K4751" s="1" t="s">
        <v>14946</v>
      </c>
      <c r="L4751">
        <f>ROUNDUP(IF(B4751&gt;$D$4,0,($D$4-B4751+1)/365),0)</f>
        <v>0</v>
      </c>
      <c r="M4751">
        <f>ROUNDUP(IF(B4751&gt;$D$5,0,($D$5-B4751+1)/365),0)</f>
        <v>0</v>
      </c>
      <c r="N4751" s="28">
        <f>IF(OR(L4751=1,M4751=1),IF(B4751+364&lt;=$D$5,(B4751+364-$D$4+1)/365,IF(B4751&gt;$D$4,($D$5-B4751+1)/365,$D$6/365)),0)</f>
        <v>0</v>
      </c>
      <c r="O4751" s="28">
        <f>'Data &amp; Parameter'!$E$16*'Data &amp; Parameter'!$E$17*('Data &amp; Parameter'!$E$18+'Data &amp; Parameter'!$E$19)*'Data &amp; Parameter'!$E$20*'Data &amp; Parameter'!$E$37*N4751</f>
        <v>0</v>
      </c>
      <c r="P4751">
        <f>ROUNDUP(IF(D4751&gt;$D$4,0,($D$4-D4751+1)/365),0)</f>
        <v>0</v>
      </c>
      <c r="Q4751">
        <f>ROUNDUP(IF(D4751&gt;$D$5,0,($D$5-D4751+1)/365),0)</f>
        <v>0</v>
      </c>
      <c r="R4751" s="28">
        <f>IF(OR(P4751=1,Q4751=1),IF(D4751+364&lt;=$D$5,(D4751+364-$D$4+1)/365,IF(D4751&gt;$D$4,($D$5-D4751+1)/365,$D$6/365)),0)</f>
        <v>0</v>
      </c>
      <c r="S4751" s="28">
        <f>'Data &amp; Parameter'!$E$16*'Data &amp; Parameter'!$E$17*('Data &amp; Parameter'!$E$18+'Data &amp; Parameter'!$E$19)*'Data &amp; Parameter'!$E$20*'Data &amp; Parameter'!$E$37*R4751</f>
        <v>0</v>
      </c>
      <c r="T4751" s="28">
        <f t="shared" si="74"/>
        <v>0</v>
      </c>
    </row>
    <row r="4752" spans="1:20" ht="15.75" customHeight="1" x14ac:dyDescent="0.35">
      <c r="A4752">
        <v>4745</v>
      </c>
      <c r="B4752" s="76">
        <v>44260.422685185185</v>
      </c>
      <c r="C4752" s="1" t="s">
        <v>15032</v>
      </c>
      <c r="D4752" s="76">
        <v>44260.423263888893</v>
      </c>
      <c r="E4752" s="1" t="s">
        <v>15033</v>
      </c>
      <c r="F4752" s="1" t="s">
        <v>15034</v>
      </c>
      <c r="G4752" s="1" t="s">
        <v>123</v>
      </c>
      <c r="H4752" s="1" t="s">
        <v>124</v>
      </c>
      <c r="I4752" s="1" t="s">
        <v>125</v>
      </c>
      <c r="J4752" s="1" t="s">
        <v>14942</v>
      </c>
      <c r="K4752" s="1" t="s">
        <v>14969</v>
      </c>
      <c r="L4752">
        <f>ROUNDUP(IF(B4752&gt;$D$4,0,($D$4-B4752+1)/365),0)</f>
        <v>0</v>
      </c>
      <c r="M4752">
        <f>ROUNDUP(IF(B4752&gt;$D$5,0,($D$5-B4752+1)/365),0)</f>
        <v>0</v>
      </c>
      <c r="N4752" s="28">
        <f>IF(OR(L4752=1,M4752=1),IF(B4752+364&lt;=$D$5,(B4752+364-$D$4+1)/365,IF(B4752&gt;$D$4,($D$5-B4752+1)/365,$D$6/365)),0)</f>
        <v>0</v>
      </c>
      <c r="O4752" s="28">
        <f>'Data &amp; Parameter'!$E$16*'Data &amp; Parameter'!$E$17*('Data &amp; Parameter'!$E$18+'Data &amp; Parameter'!$E$19)*'Data &amp; Parameter'!$E$20*'Data &amp; Parameter'!$E$37*N4752</f>
        <v>0</v>
      </c>
      <c r="P4752">
        <f>ROUNDUP(IF(D4752&gt;$D$4,0,($D$4-D4752+1)/365),0)</f>
        <v>0</v>
      </c>
      <c r="Q4752">
        <f>ROUNDUP(IF(D4752&gt;$D$5,0,($D$5-D4752+1)/365),0)</f>
        <v>0</v>
      </c>
      <c r="R4752" s="28">
        <f>IF(OR(P4752=1,Q4752=1),IF(D4752+364&lt;=$D$5,(D4752+364-$D$4+1)/365,IF(D4752&gt;$D$4,($D$5-D4752+1)/365,$D$6/365)),0)</f>
        <v>0</v>
      </c>
      <c r="S4752" s="28">
        <f>'Data &amp; Parameter'!$E$16*'Data &amp; Parameter'!$E$17*('Data &amp; Parameter'!$E$18+'Data &amp; Parameter'!$E$19)*'Data &amp; Parameter'!$E$20*'Data &amp; Parameter'!$E$37*R4752</f>
        <v>0</v>
      </c>
      <c r="T4752" s="28">
        <f t="shared" si="74"/>
        <v>0</v>
      </c>
    </row>
    <row r="4753" spans="1:20" ht="15.75" customHeight="1" x14ac:dyDescent="0.35">
      <c r="A4753">
        <v>4746</v>
      </c>
      <c r="B4753" s="76">
        <v>44260.425428240742</v>
      </c>
      <c r="C4753" s="1" t="s">
        <v>15035</v>
      </c>
      <c r="D4753" s="76">
        <v>44260.426053240742</v>
      </c>
      <c r="E4753" s="1" t="s">
        <v>15036</v>
      </c>
      <c r="F4753" s="1" t="s">
        <v>15037</v>
      </c>
      <c r="G4753" s="1" t="s">
        <v>123</v>
      </c>
      <c r="H4753" s="1" t="s">
        <v>124</v>
      </c>
      <c r="I4753" s="1" t="s">
        <v>125</v>
      </c>
      <c r="J4753" s="1" t="s">
        <v>15031</v>
      </c>
      <c r="K4753" s="1" t="s">
        <v>14946</v>
      </c>
      <c r="L4753">
        <f>ROUNDUP(IF(B4753&gt;$D$4,0,($D$4-B4753+1)/365),0)</f>
        <v>0</v>
      </c>
      <c r="M4753">
        <f>ROUNDUP(IF(B4753&gt;$D$5,0,($D$5-B4753+1)/365),0)</f>
        <v>0</v>
      </c>
      <c r="N4753" s="28">
        <f>IF(OR(L4753=1,M4753=1),IF(B4753+364&lt;=$D$5,(B4753+364-$D$4+1)/365,IF(B4753&gt;$D$4,($D$5-B4753+1)/365,$D$6/365)),0)</f>
        <v>0</v>
      </c>
      <c r="O4753" s="28">
        <f>'Data &amp; Parameter'!$E$16*'Data &amp; Parameter'!$E$17*('Data &amp; Parameter'!$E$18+'Data &amp; Parameter'!$E$19)*'Data &amp; Parameter'!$E$20*'Data &amp; Parameter'!$E$37*N4753</f>
        <v>0</v>
      </c>
      <c r="P4753">
        <f>ROUNDUP(IF(D4753&gt;$D$4,0,($D$4-D4753+1)/365),0)</f>
        <v>0</v>
      </c>
      <c r="Q4753">
        <f>ROUNDUP(IF(D4753&gt;$D$5,0,($D$5-D4753+1)/365),0)</f>
        <v>0</v>
      </c>
      <c r="R4753" s="28">
        <f>IF(OR(P4753=1,Q4753=1),IF(D4753+364&lt;=$D$5,(D4753+364-$D$4+1)/365,IF(D4753&gt;$D$4,($D$5-D4753+1)/365,$D$6/365)),0)</f>
        <v>0</v>
      </c>
      <c r="S4753" s="28">
        <f>'Data &amp; Parameter'!$E$16*'Data &amp; Parameter'!$E$17*('Data &amp; Parameter'!$E$18+'Data &amp; Parameter'!$E$19)*'Data &amp; Parameter'!$E$20*'Data &amp; Parameter'!$E$37*R4753</f>
        <v>0</v>
      </c>
      <c r="T4753" s="28">
        <f t="shared" si="74"/>
        <v>0</v>
      </c>
    </row>
    <row r="4754" spans="1:20" ht="15.75" customHeight="1" x14ac:dyDescent="0.35">
      <c r="A4754">
        <v>4747</v>
      </c>
      <c r="B4754" s="76">
        <v>44260.425532407404</v>
      </c>
      <c r="C4754" s="1" t="s">
        <v>15038</v>
      </c>
      <c r="D4754" s="76">
        <v>44260.426412037035</v>
      </c>
      <c r="E4754" s="1" t="s">
        <v>15039</v>
      </c>
      <c r="F4754" s="1" t="s">
        <v>15040</v>
      </c>
      <c r="G4754" s="1" t="s">
        <v>123</v>
      </c>
      <c r="H4754" s="1" t="s">
        <v>124</v>
      </c>
      <c r="I4754" s="1" t="s">
        <v>125</v>
      </c>
      <c r="J4754" s="1" t="s">
        <v>14942</v>
      </c>
      <c r="K4754" s="1" t="s">
        <v>14969</v>
      </c>
      <c r="L4754">
        <f>ROUNDUP(IF(B4754&gt;$D$4,0,($D$4-B4754+1)/365),0)</f>
        <v>0</v>
      </c>
      <c r="M4754">
        <f>ROUNDUP(IF(B4754&gt;$D$5,0,($D$5-B4754+1)/365),0)</f>
        <v>0</v>
      </c>
      <c r="N4754" s="28">
        <f>IF(OR(L4754=1,M4754=1),IF(B4754+364&lt;=$D$5,(B4754+364-$D$4+1)/365,IF(B4754&gt;$D$4,($D$5-B4754+1)/365,$D$6/365)),0)</f>
        <v>0</v>
      </c>
      <c r="O4754" s="28">
        <f>'Data &amp; Parameter'!$E$16*'Data &amp; Parameter'!$E$17*('Data &amp; Parameter'!$E$18+'Data &amp; Parameter'!$E$19)*'Data &amp; Parameter'!$E$20*'Data &amp; Parameter'!$E$37*N4754</f>
        <v>0</v>
      </c>
      <c r="P4754">
        <f>ROUNDUP(IF(D4754&gt;$D$4,0,($D$4-D4754+1)/365),0)</f>
        <v>0</v>
      </c>
      <c r="Q4754">
        <f>ROUNDUP(IF(D4754&gt;$D$5,0,($D$5-D4754+1)/365),0)</f>
        <v>0</v>
      </c>
      <c r="R4754" s="28">
        <f>IF(OR(P4754=1,Q4754=1),IF(D4754+364&lt;=$D$5,(D4754+364-$D$4+1)/365,IF(D4754&gt;$D$4,($D$5-D4754+1)/365,$D$6/365)),0)</f>
        <v>0</v>
      </c>
      <c r="S4754" s="28">
        <f>'Data &amp; Parameter'!$E$16*'Data &amp; Parameter'!$E$17*('Data &amp; Parameter'!$E$18+'Data &amp; Parameter'!$E$19)*'Data &amp; Parameter'!$E$20*'Data &amp; Parameter'!$E$37*R4754</f>
        <v>0</v>
      </c>
      <c r="T4754" s="28">
        <f t="shared" si="74"/>
        <v>0</v>
      </c>
    </row>
    <row r="4755" spans="1:20" ht="15.75" customHeight="1" x14ac:dyDescent="0.35">
      <c r="A4755">
        <v>4748</v>
      </c>
      <c r="B4755" s="76">
        <v>44260.428240740745</v>
      </c>
      <c r="C4755" s="1" t="s">
        <v>15041</v>
      </c>
      <c r="D4755" s="76">
        <v>44260.428657407407</v>
      </c>
      <c r="E4755" s="1" t="s">
        <v>15042</v>
      </c>
      <c r="F4755" s="1" t="s">
        <v>15043</v>
      </c>
      <c r="G4755" s="1" t="s">
        <v>123</v>
      </c>
      <c r="H4755" s="1" t="s">
        <v>124</v>
      </c>
      <c r="I4755" s="1" t="s">
        <v>125</v>
      </c>
      <c r="J4755" s="1" t="s">
        <v>15031</v>
      </c>
      <c r="K4755" s="1" t="s">
        <v>14946</v>
      </c>
      <c r="L4755">
        <f>ROUNDUP(IF(B4755&gt;$D$4,0,($D$4-B4755+1)/365),0)</f>
        <v>0</v>
      </c>
      <c r="M4755">
        <f>ROUNDUP(IF(B4755&gt;$D$5,0,($D$5-B4755+1)/365),0)</f>
        <v>0</v>
      </c>
      <c r="N4755" s="28">
        <f>IF(OR(L4755=1,M4755=1),IF(B4755+364&lt;=$D$5,(B4755+364-$D$4+1)/365,IF(B4755&gt;$D$4,($D$5-B4755+1)/365,$D$6/365)),0)</f>
        <v>0</v>
      </c>
      <c r="O4755" s="28">
        <f>'Data &amp; Parameter'!$E$16*'Data &amp; Parameter'!$E$17*('Data &amp; Parameter'!$E$18+'Data &amp; Parameter'!$E$19)*'Data &amp; Parameter'!$E$20*'Data &amp; Parameter'!$E$37*N4755</f>
        <v>0</v>
      </c>
      <c r="P4755">
        <f>ROUNDUP(IF(D4755&gt;$D$4,0,($D$4-D4755+1)/365),0)</f>
        <v>0</v>
      </c>
      <c r="Q4755">
        <f>ROUNDUP(IF(D4755&gt;$D$5,0,($D$5-D4755+1)/365),0)</f>
        <v>0</v>
      </c>
      <c r="R4755" s="28">
        <f>IF(OR(P4755=1,Q4755=1),IF(D4755+364&lt;=$D$5,(D4755+364-$D$4+1)/365,IF(D4755&gt;$D$4,($D$5-D4755+1)/365,$D$6/365)),0)</f>
        <v>0</v>
      </c>
      <c r="S4755" s="28">
        <f>'Data &amp; Parameter'!$E$16*'Data &amp; Parameter'!$E$17*('Data &amp; Parameter'!$E$18+'Data &amp; Parameter'!$E$19)*'Data &amp; Parameter'!$E$20*'Data &amp; Parameter'!$E$37*R4755</f>
        <v>0</v>
      </c>
      <c r="T4755" s="28">
        <f t="shared" si="74"/>
        <v>0</v>
      </c>
    </row>
    <row r="4756" spans="1:20" ht="15.75" customHeight="1" x14ac:dyDescent="0.35">
      <c r="A4756">
        <v>4749</v>
      </c>
      <c r="B4756" s="76">
        <v>44260.429270833338</v>
      </c>
      <c r="C4756" s="1" t="s">
        <v>15044</v>
      </c>
      <c r="D4756" s="76">
        <v>44260.429814814815</v>
      </c>
      <c r="E4756" s="1" t="s">
        <v>15045</v>
      </c>
      <c r="F4756" s="1" t="s">
        <v>15046</v>
      </c>
      <c r="G4756" s="1" t="s">
        <v>123</v>
      </c>
      <c r="H4756" s="1" t="s">
        <v>124</v>
      </c>
      <c r="I4756" s="1" t="s">
        <v>125</v>
      </c>
      <c r="J4756" s="1" t="s">
        <v>14942</v>
      </c>
      <c r="K4756" s="1" t="s">
        <v>14969</v>
      </c>
      <c r="L4756">
        <f>ROUNDUP(IF(B4756&gt;$D$4,0,($D$4-B4756+1)/365),0)</f>
        <v>0</v>
      </c>
      <c r="M4756">
        <f>ROUNDUP(IF(B4756&gt;$D$5,0,($D$5-B4756+1)/365),0)</f>
        <v>0</v>
      </c>
      <c r="N4756" s="28">
        <f>IF(OR(L4756=1,M4756=1),IF(B4756+364&lt;=$D$5,(B4756+364-$D$4+1)/365,IF(B4756&gt;$D$4,($D$5-B4756+1)/365,$D$6/365)),0)</f>
        <v>0</v>
      </c>
      <c r="O4756" s="28">
        <f>'Data &amp; Parameter'!$E$16*'Data &amp; Parameter'!$E$17*('Data &amp; Parameter'!$E$18+'Data &amp; Parameter'!$E$19)*'Data &amp; Parameter'!$E$20*'Data &amp; Parameter'!$E$37*N4756</f>
        <v>0</v>
      </c>
      <c r="P4756">
        <f>ROUNDUP(IF(D4756&gt;$D$4,0,($D$4-D4756+1)/365),0)</f>
        <v>0</v>
      </c>
      <c r="Q4756">
        <f>ROUNDUP(IF(D4756&gt;$D$5,0,($D$5-D4756+1)/365),0)</f>
        <v>0</v>
      </c>
      <c r="R4756" s="28">
        <f>IF(OR(P4756=1,Q4756=1),IF(D4756+364&lt;=$D$5,(D4756+364-$D$4+1)/365,IF(D4756&gt;$D$4,($D$5-D4756+1)/365,$D$6/365)),0)</f>
        <v>0</v>
      </c>
      <c r="S4756" s="28">
        <f>'Data &amp; Parameter'!$E$16*'Data &amp; Parameter'!$E$17*('Data &amp; Parameter'!$E$18+'Data &amp; Parameter'!$E$19)*'Data &amp; Parameter'!$E$20*'Data &amp; Parameter'!$E$37*R4756</f>
        <v>0</v>
      </c>
      <c r="T4756" s="28">
        <f t="shared" si="74"/>
        <v>0</v>
      </c>
    </row>
    <row r="4757" spans="1:20" ht="15.75" customHeight="1" x14ac:dyDescent="0.35">
      <c r="A4757">
        <v>4750</v>
      </c>
      <c r="B4757" s="76">
        <v>44260.433287037042</v>
      </c>
      <c r="C4757" s="1" t="s">
        <v>15047</v>
      </c>
      <c r="D4757" s="76">
        <v>44260.433831018519</v>
      </c>
      <c r="E4757" s="1" t="s">
        <v>15048</v>
      </c>
      <c r="F4757" s="1" t="s">
        <v>15049</v>
      </c>
      <c r="G4757" s="1" t="s">
        <v>123</v>
      </c>
      <c r="H4757" s="1" t="s">
        <v>124</v>
      </c>
      <c r="I4757" s="1" t="s">
        <v>125</v>
      </c>
      <c r="J4757" s="1" t="s">
        <v>15031</v>
      </c>
      <c r="K4757" s="1" t="s">
        <v>15031</v>
      </c>
      <c r="L4757">
        <f>ROUNDUP(IF(B4757&gt;$D$4,0,($D$4-B4757+1)/365),0)</f>
        <v>0</v>
      </c>
      <c r="M4757">
        <f>ROUNDUP(IF(B4757&gt;$D$5,0,($D$5-B4757+1)/365),0)</f>
        <v>0</v>
      </c>
      <c r="N4757" s="28">
        <f>IF(OR(L4757=1,M4757=1),IF(B4757+364&lt;=$D$5,(B4757+364-$D$4+1)/365,IF(B4757&gt;$D$4,($D$5-B4757+1)/365,$D$6/365)),0)</f>
        <v>0</v>
      </c>
      <c r="O4757" s="28">
        <f>'Data &amp; Parameter'!$E$16*'Data &amp; Parameter'!$E$17*('Data &amp; Parameter'!$E$18+'Data &amp; Parameter'!$E$19)*'Data &amp; Parameter'!$E$20*'Data &amp; Parameter'!$E$37*N4757</f>
        <v>0</v>
      </c>
      <c r="P4757">
        <f>ROUNDUP(IF(D4757&gt;$D$4,0,($D$4-D4757+1)/365),0)</f>
        <v>0</v>
      </c>
      <c r="Q4757">
        <f>ROUNDUP(IF(D4757&gt;$D$5,0,($D$5-D4757+1)/365),0)</f>
        <v>0</v>
      </c>
      <c r="R4757" s="28">
        <f>IF(OR(P4757=1,Q4757=1),IF(D4757+364&lt;=$D$5,(D4757+364-$D$4+1)/365,IF(D4757&gt;$D$4,($D$5-D4757+1)/365,$D$6/365)),0)</f>
        <v>0</v>
      </c>
      <c r="S4757" s="28">
        <f>'Data &amp; Parameter'!$E$16*'Data &amp; Parameter'!$E$17*('Data &amp; Parameter'!$E$18+'Data &amp; Parameter'!$E$19)*'Data &amp; Parameter'!$E$20*'Data &amp; Parameter'!$E$37*R4757</f>
        <v>0</v>
      </c>
      <c r="T4757" s="28">
        <f t="shared" si="74"/>
        <v>0</v>
      </c>
    </row>
    <row r="4758" spans="1:20" ht="15.75" customHeight="1" x14ac:dyDescent="0.35">
      <c r="A4758">
        <v>4751</v>
      </c>
      <c r="B4758" s="76">
        <v>44260.44226851852</v>
      </c>
      <c r="C4758" s="1" t="s">
        <v>15050</v>
      </c>
      <c r="D4758" s="76">
        <v>44260.443078703705</v>
      </c>
      <c r="E4758" s="1" t="s">
        <v>15051</v>
      </c>
      <c r="F4758" s="1" t="s">
        <v>15052</v>
      </c>
      <c r="G4758" s="1" t="s">
        <v>123</v>
      </c>
      <c r="H4758" s="1" t="s">
        <v>124</v>
      </c>
      <c r="I4758" s="1" t="s">
        <v>125</v>
      </c>
      <c r="J4758" s="1" t="s">
        <v>15008</v>
      </c>
      <c r="K4758" s="1" t="s">
        <v>14969</v>
      </c>
      <c r="L4758">
        <f>ROUNDUP(IF(B4758&gt;$D$4,0,($D$4-B4758+1)/365),0)</f>
        <v>0</v>
      </c>
      <c r="M4758">
        <f>ROUNDUP(IF(B4758&gt;$D$5,0,($D$5-B4758+1)/365),0)</f>
        <v>0</v>
      </c>
      <c r="N4758" s="28">
        <f>IF(OR(L4758=1,M4758=1),IF(B4758+364&lt;=$D$5,(B4758+364-$D$4+1)/365,IF(B4758&gt;$D$4,($D$5-B4758+1)/365,$D$6/365)),0)</f>
        <v>0</v>
      </c>
      <c r="O4758" s="28">
        <f>'Data &amp; Parameter'!$E$16*'Data &amp; Parameter'!$E$17*('Data &amp; Parameter'!$E$18+'Data &amp; Parameter'!$E$19)*'Data &amp; Parameter'!$E$20*'Data &amp; Parameter'!$E$37*N4758</f>
        <v>0</v>
      </c>
      <c r="P4758">
        <f>ROUNDUP(IF(D4758&gt;$D$4,0,($D$4-D4758+1)/365),0)</f>
        <v>0</v>
      </c>
      <c r="Q4758">
        <f>ROUNDUP(IF(D4758&gt;$D$5,0,($D$5-D4758+1)/365),0)</f>
        <v>0</v>
      </c>
      <c r="R4758" s="28">
        <f>IF(OR(P4758=1,Q4758=1),IF(D4758+364&lt;=$D$5,(D4758+364-$D$4+1)/365,IF(D4758&gt;$D$4,($D$5-D4758+1)/365,$D$6/365)),0)</f>
        <v>0</v>
      </c>
      <c r="S4758" s="28">
        <f>'Data &amp; Parameter'!$E$16*'Data &amp; Parameter'!$E$17*('Data &amp; Parameter'!$E$18+'Data &amp; Parameter'!$E$19)*'Data &amp; Parameter'!$E$20*'Data &amp; Parameter'!$E$37*R4758</f>
        <v>0</v>
      </c>
      <c r="T4758" s="28">
        <f t="shared" si="74"/>
        <v>0</v>
      </c>
    </row>
    <row r="4759" spans="1:20" ht="15.75" customHeight="1" x14ac:dyDescent="0.35">
      <c r="A4759">
        <v>4752</v>
      </c>
      <c r="B4759" s="76">
        <v>44260.446493055555</v>
      </c>
      <c r="C4759" s="1" t="s">
        <v>15053</v>
      </c>
      <c r="D4759" s="76">
        <v>44260.446886574078</v>
      </c>
      <c r="E4759" s="1" t="s">
        <v>15054</v>
      </c>
      <c r="F4759" s="1" t="s">
        <v>15055</v>
      </c>
      <c r="G4759" s="1" t="s">
        <v>123</v>
      </c>
      <c r="H4759" s="1" t="s">
        <v>124</v>
      </c>
      <c r="I4759" s="1" t="s">
        <v>125</v>
      </c>
      <c r="J4759" s="1" t="s">
        <v>15031</v>
      </c>
      <c r="K4759" s="1" t="s">
        <v>14969</v>
      </c>
      <c r="L4759">
        <f>ROUNDUP(IF(B4759&gt;$D$4,0,($D$4-B4759+1)/365),0)</f>
        <v>0</v>
      </c>
      <c r="M4759">
        <f>ROUNDUP(IF(B4759&gt;$D$5,0,($D$5-B4759+1)/365),0)</f>
        <v>0</v>
      </c>
      <c r="N4759" s="28">
        <f>IF(OR(L4759=1,M4759=1),IF(B4759+364&lt;=$D$5,(B4759+364-$D$4+1)/365,IF(B4759&gt;$D$4,($D$5-B4759+1)/365,$D$6/365)),0)</f>
        <v>0</v>
      </c>
      <c r="O4759" s="28">
        <f>'Data &amp; Parameter'!$E$16*'Data &amp; Parameter'!$E$17*('Data &amp; Parameter'!$E$18+'Data &amp; Parameter'!$E$19)*'Data &amp; Parameter'!$E$20*'Data &amp; Parameter'!$E$37*N4759</f>
        <v>0</v>
      </c>
      <c r="P4759">
        <f>ROUNDUP(IF(D4759&gt;$D$4,0,($D$4-D4759+1)/365),0)</f>
        <v>0</v>
      </c>
      <c r="Q4759">
        <f>ROUNDUP(IF(D4759&gt;$D$5,0,($D$5-D4759+1)/365),0)</f>
        <v>0</v>
      </c>
      <c r="R4759" s="28">
        <f>IF(OR(P4759=1,Q4759=1),IF(D4759+364&lt;=$D$5,(D4759+364-$D$4+1)/365,IF(D4759&gt;$D$4,($D$5-D4759+1)/365,$D$6/365)),0)</f>
        <v>0</v>
      </c>
      <c r="S4759" s="28">
        <f>'Data &amp; Parameter'!$E$16*'Data &amp; Parameter'!$E$17*('Data &amp; Parameter'!$E$18+'Data &amp; Parameter'!$E$19)*'Data &amp; Parameter'!$E$20*'Data &amp; Parameter'!$E$37*R4759</f>
        <v>0</v>
      </c>
      <c r="T4759" s="28">
        <f t="shared" si="74"/>
        <v>0</v>
      </c>
    </row>
    <row r="4760" spans="1:20" ht="15.75" customHeight="1" x14ac:dyDescent="0.35">
      <c r="A4760">
        <v>4753</v>
      </c>
      <c r="B4760" s="76">
        <v>44260.447372685187</v>
      </c>
      <c r="C4760" s="1" t="s">
        <v>15056</v>
      </c>
      <c r="D4760" s="76">
        <v>44260.448067129633</v>
      </c>
      <c r="E4760" s="1" t="s">
        <v>15057</v>
      </c>
      <c r="F4760" s="1" t="s">
        <v>15058</v>
      </c>
      <c r="G4760" s="1" t="s">
        <v>123</v>
      </c>
      <c r="H4760" s="1" t="s">
        <v>124</v>
      </c>
      <c r="I4760" s="1" t="s">
        <v>125</v>
      </c>
      <c r="J4760" s="1" t="s">
        <v>14942</v>
      </c>
      <c r="K4760" s="1" t="s">
        <v>15059</v>
      </c>
      <c r="L4760">
        <f>ROUNDUP(IF(B4760&gt;$D$4,0,($D$4-B4760+1)/365),0)</f>
        <v>0</v>
      </c>
      <c r="M4760">
        <f>ROUNDUP(IF(B4760&gt;$D$5,0,($D$5-B4760+1)/365),0)</f>
        <v>0</v>
      </c>
      <c r="N4760" s="28">
        <f>IF(OR(L4760=1,M4760=1),IF(B4760+364&lt;=$D$5,(B4760+364-$D$4+1)/365,IF(B4760&gt;$D$4,($D$5-B4760+1)/365,$D$6/365)),0)</f>
        <v>0</v>
      </c>
      <c r="O4760" s="28">
        <f>'Data &amp; Parameter'!$E$16*'Data &amp; Parameter'!$E$17*('Data &amp; Parameter'!$E$18+'Data &amp; Parameter'!$E$19)*'Data &amp; Parameter'!$E$20*'Data &amp; Parameter'!$E$37*N4760</f>
        <v>0</v>
      </c>
      <c r="P4760">
        <f>ROUNDUP(IF(D4760&gt;$D$4,0,($D$4-D4760+1)/365),0)</f>
        <v>0</v>
      </c>
      <c r="Q4760">
        <f>ROUNDUP(IF(D4760&gt;$D$5,0,($D$5-D4760+1)/365),0)</f>
        <v>0</v>
      </c>
      <c r="R4760" s="28">
        <f>IF(OR(P4760=1,Q4760=1),IF(D4760+364&lt;=$D$5,(D4760+364-$D$4+1)/365,IF(D4760&gt;$D$4,($D$5-D4760+1)/365,$D$6/365)),0)</f>
        <v>0</v>
      </c>
      <c r="S4760" s="28">
        <f>'Data &amp; Parameter'!$E$16*'Data &amp; Parameter'!$E$17*('Data &amp; Parameter'!$E$18+'Data &amp; Parameter'!$E$19)*'Data &amp; Parameter'!$E$20*'Data &amp; Parameter'!$E$37*R4760</f>
        <v>0</v>
      </c>
      <c r="T4760" s="28">
        <f t="shared" si="74"/>
        <v>0</v>
      </c>
    </row>
    <row r="4761" spans="1:20" ht="15.75" customHeight="1" x14ac:dyDescent="0.35">
      <c r="A4761">
        <v>4754</v>
      </c>
      <c r="B4761" s="76">
        <v>44260.449976851851</v>
      </c>
      <c r="C4761" s="1" t="s">
        <v>15060</v>
      </c>
      <c r="D4761" s="76">
        <v>44260.450231481482</v>
      </c>
      <c r="E4761" s="1" t="s">
        <v>15061</v>
      </c>
      <c r="F4761" s="1" t="s">
        <v>15062</v>
      </c>
      <c r="G4761" s="1" t="s">
        <v>123</v>
      </c>
      <c r="H4761" s="1" t="s">
        <v>124</v>
      </c>
      <c r="I4761" s="1" t="s">
        <v>125</v>
      </c>
      <c r="J4761" s="1" t="s">
        <v>15031</v>
      </c>
      <c r="K4761" s="1" t="s">
        <v>14946</v>
      </c>
      <c r="L4761">
        <f>ROUNDUP(IF(B4761&gt;$D$4,0,($D$4-B4761+1)/365),0)</f>
        <v>0</v>
      </c>
      <c r="M4761">
        <f>ROUNDUP(IF(B4761&gt;$D$5,0,($D$5-B4761+1)/365),0)</f>
        <v>0</v>
      </c>
      <c r="N4761" s="28">
        <f>IF(OR(L4761=1,M4761=1),IF(B4761+364&lt;=$D$5,(B4761+364-$D$4+1)/365,IF(B4761&gt;$D$4,($D$5-B4761+1)/365,$D$6/365)),0)</f>
        <v>0</v>
      </c>
      <c r="O4761" s="28">
        <f>'Data &amp; Parameter'!$E$16*'Data &amp; Parameter'!$E$17*('Data &amp; Parameter'!$E$18+'Data &amp; Parameter'!$E$19)*'Data &amp; Parameter'!$E$20*'Data &amp; Parameter'!$E$37*N4761</f>
        <v>0</v>
      </c>
      <c r="P4761">
        <f>ROUNDUP(IF(D4761&gt;$D$4,0,($D$4-D4761+1)/365),0)</f>
        <v>0</v>
      </c>
      <c r="Q4761">
        <f>ROUNDUP(IF(D4761&gt;$D$5,0,($D$5-D4761+1)/365),0)</f>
        <v>0</v>
      </c>
      <c r="R4761" s="28">
        <f>IF(OR(P4761=1,Q4761=1),IF(D4761+364&lt;=$D$5,(D4761+364-$D$4+1)/365,IF(D4761&gt;$D$4,($D$5-D4761+1)/365,$D$6/365)),0)</f>
        <v>0</v>
      </c>
      <c r="S4761" s="28">
        <f>'Data &amp; Parameter'!$E$16*'Data &amp; Parameter'!$E$17*('Data &amp; Parameter'!$E$18+'Data &amp; Parameter'!$E$19)*'Data &amp; Parameter'!$E$20*'Data &amp; Parameter'!$E$37*R4761</f>
        <v>0</v>
      </c>
      <c r="T4761" s="28">
        <f t="shared" si="74"/>
        <v>0</v>
      </c>
    </row>
    <row r="4762" spans="1:20" ht="15.75" customHeight="1" x14ac:dyDescent="0.35">
      <c r="A4762">
        <v>4755</v>
      </c>
      <c r="B4762" s="76">
        <v>44260.45313657407</v>
      </c>
      <c r="C4762" s="1" t="s">
        <v>15063</v>
      </c>
      <c r="D4762" s="76">
        <v>44260.453692129631</v>
      </c>
      <c r="E4762" s="1" t="s">
        <v>15064</v>
      </c>
      <c r="F4762" s="1" t="s">
        <v>15065</v>
      </c>
      <c r="G4762" s="1" t="s">
        <v>123</v>
      </c>
      <c r="H4762" s="1" t="s">
        <v>124</v>
      </c>
      <c r="I4762" s="1" t="s">
        <v>125</v>
      </c>
      <c r="J4762" s="1" t="s">
        <v>14942</v>
      </c>
      <c r="K4762" s="1" t="s">
        <v>14934</v>
      </c>
      <c r="L4762">
        <f>ROUNDUP(IF(B4762&gt;$D$4,0,($D$4-B4762+1)/365),0)</f>
        <v>0</v>
      </c>
      <c r="M4762">
        <f>ROUNDUP(IF(B4762&gt;$D$5,0,($D$5-B4762+1)/365),0)</f>
        <v>0</v>
      </c>
      <c r="N4762" s="28">
        <f>IF(OR(L4762=1,M4762=1),IF(B4762+364&lt;=$D$5,(B4762+364-$D$4+1)/365,IF(B4762&gt;$D$4,($D$5-B4762+1)/365,$D$6/365)),0)</f>
        <v>0</v>
      </c>
      <c r="O4762" s="28">
        <f>'Data &amp; Parameter'!$E$16*'Data &amp; Parameter'!$E$17*('Data &amp; Parameter'!$E$18+'Data &amp; Parameter'!$E$19)*'Data &amp; Parameter'!$E$20*'Data &amp; Parameter'!$E$37*N4762</f>
        <v>0</v>
      </c>
      <c r="P4762">
        <f>ROUNDUP(IF(D4762&gt;$D$4,0,($D$4-D4762+1)/365),0)</f>
        <v>0</v>
      </c>
      <c r="Q4762">
        <f>ROUNDUP(IF(D4762&gt;$D$5,0,($D$5-D4762+1)/365),0)</f>
        <v>0</v>
      </c>
      <c r="R4762" s="28">
        <f>IF(OR(P4762=1,Q4762=1),IF(D4762+364&lt;=$D$5,(D4762+364-$D$4+1)/365,IF(D4762&gt;$D$4,($D$5-D4762+1)/365,$D$6/365)),0)</f>
        <v>0</v>
      </c>
      <c r="S4762" s="28">
        <f>'Data &amp; Parameter'!$E$16*'Data &amp; Parameter'!$E$17*('Data &amp; Parameter'!$E$18+'Data &amp; Parameter'!$E$19)*'Data &amp; Parameter'!$E$20*'Data &amp; Parameter'!$E$37*R4762</f>
        <v>0</v>
      </c>
      <c r="T4762" s="28">
        <f t="shared" si="74"/>
        <v>0</v>
      </c>
    </row>
    <row r="4763" spans="1:20" ht="15.75" customHeight="1" x14ac:dyDescent="0.35">
      <c r="A4763">
        <v>4756</v>
      </c>
      <c r="B4763" s="76">
        <v>44260.52134259259</v>
      </c>
      <c r="C4763" s="1" t="s">
        <v>15066</v>
      </c>
      <c r="D4763" s="76">
        <v>44260.522847222222</v>
      </c>
      <c r="E4763" s="1" t="s">
        <v>15067</v>
      </c>
      <c r="F4763" s="1" t="s">
        <v>15068</v>
      </c>
      <c r="G4763" s="1" t="s">
        <v>123</v>
      </c>
      <c r="H4763" s="1" t="s">
        <v>124</v>
      </c>
      <c r="I4763" s="1" t="s">
        <v>125</v>
      </c>
      <c r="J4763" s="1" t="s">
        <v>15069</v>
      </c>
      <c r="K4763" s="1" t="s">
        <v>15069</v>
      </c>
      <c r="L4763">
        <f>ROUNDUP(IF(B4763&gt;$D$4,0,($D$4-B4763+1)/365),0)</f>
        <v>0</v>
      </c>
      <c r="M4763">
        <f>ROUNDUP(IF(B4763&gt;$D$5,0,($D$5-B4763+1)/365),0)</f>
        <v>0</v>
      </c>
      <c r="N4763" s="28">
        <f>IF(OR(L4763=1,M4763=1),IF(B4763+364&lt;=$D$5,(B4763+364-$D$4+1)/365,IF(B4763&gt;$D$4,($D$5-B4763+1)/365,$D$6/365)),0)</f>
        <v>0</v>
      </c>
      <c r="O4763" s="28">
        <f>'Data &amp; Parameter'!$E$16*'Data &amp; Parameter'!$E$17*('Data &amp; Parameter'!$E$18+'Data &amp; Parameter'!$E$19)*'Data &amp; Parameter'!$E$20*'Data &amp; Parameter'!$E$37*N4763</f>
        <v>0</v>
      </c>
      <c r="P4763">
        <f>ROUNDUP(IF(D4763&gt;$D$4,0,($D$4-D4763+1)/365),0)</f>
        <v>0</v>
      </c>
      <c r="Q4763">
        <f>ROUNDUP(IF(D4763&gt;$D$5,0,($D$5-D4763+1)/365),0)</f>
        <v>0</v>
      </c>
      <c r="R4763" s="28">
        <f>IF(OR(P4763=1,Q4763=1),IF(D4763+364&lt;=$D$5,(D4763+364-$D$4+1)/365,IF(D4763&gt;$D$4,($D$5-D4763+1)/365,$D$6/365)),0)</f>
        <v>0</v>
      </c>
      <c r="S4763" s="28">
        <f>'Data &amp; Parameter'!$E$16*'Data &amp; Parameter'!$E$17*('Data &amp; Parameter'!$E$18+'Data &amp; Parameter'!$E$19)*'Data &amp; Parameter'!$E$20*'Data &amp; Parameter'!$E$37*R4763</f>
        <v>0</v>
      </c>
      <c r="T4763" s="28">
        <f t="shared" si="74"/>
        <v>0</v>
      </c>
    </row>
    <row r="4764" spans="1:20" ht="15.75" customHeight="1" x14ac:dyDescent="0.35">
      <c r="A4764">
        <v>4757</v>
      </c>
      <c r="B4764" s="76">
        <v>44260.521793981483</v>
      </c>
      <c r="C4764" s="1" t="s">
        <v>15070</v>
      </c>
      <c r="D4764" s="76">
        <v>44260.522615740745</v>
      </c>
      <c r="E4764" s="1" t="s">
        <v>15071</v>
      </c>
      <c r="F4764" s="1" t="s">
        <v>15072</v>
      </c>
      <c r="G4764" s="1" t="s">
        <v>123</v>
      </c>
      <c r="H4764" s="1" t="s">
        <v>124</v>
      </c>
      <c r="I4764" s="1" t="s">
        <v>125</v>
      </c>
      <c r="J4764" s="1" t="s">
        <v>15073</v>
      </c>
      <c r="K4764" s="1" t="s">
        <v>15073</v>
      </c>
      <c r="L4764">
        <f>ROUNDUP(IF(B4764&gt;$D$4,0,($D$4-B4764+1)/365),0)</f>
        <v>0</v>
      </c>
      <c r="M4764">
        <f>ROUNDUP(IF(B4764&gt;$D$5,0,($D$5-B4764+1)/365),0)</f>
        <v>0</v>
      </c>
      <c r="N4764" s="28">
        <f>IF(OR(L4764=1,M4764=1),IF(B4764+364&lt;=$D$5,(B4764+364-$D$4+1)/365,IF(B4764&gt;$D$4,($D$5-B4764+1)/365,$D$6/365)),0)</f>
        <v>0</v>
      </c>
      <c r="O4764" s="28">
        <f>'Data &amp; Parameter'!$E$16*'Data &amp; Parameter'!$E$17*('Data &amp; Parameter'!$E$18+'Data &amp; Parameter'!$E$19)*'Data &amp; Parameter'!$E$20*'Data &amp; Parameter'!$E$37*N4764</f>
        <v>0</v>
      </c>
      <c r="P4764">
        <f>ROUNDUP(IF(D4764&gt;$D$4,0,($D$4-D4764+1)/365),0)</f>
        <v>0</v>
      </c>
      <c r="Q4764">
        <f>ROUNDUP(IF(D4764&gt;$D$5,0,($D$5-D4764+1)/365),0)</f>
        <v>0</v>
      </c>
      <c r="R4764" s="28">
        <f>IF(OR(P4764=1,Q4764=1),IF(D4764+364&lt;=$D$5,(D4764+364-$D$4+1)/365,IF(D4764&gt;$D$4,($D$5-D4764+1)/365,$D$6/365)),0)</f>
        <v>0</v>
      </c>
      <c r="S4764" s="28">
        <f>'Data &amp; Parameter'!$E$16*'Data &amp; Parameter'!$E$17*('Data &amp; Parameter'!$E$18+'Data &amp; Parameter'!$E$19)*'Data &amp; Parameter'!$E$20*'Data &amp; Parameter'!$E$37*R4764</f>
        <v>0</v>
      </c>
      <c r="T4764" s="28">
        <f t="shared" si="74"/>
        <v>0</v>
      </c>
    </row>
    <row r="4765" spans="1:20" ht="15.75" customHeight="1" x14ac:dyDescent="0.35">
      <c r="A4765">
        <v>4758</v>
      </c>
      <c r="B4765" s="76">
        <v>44260.527800925927</v>
      </c>
      <c r="C4765" s="1" t="s">
        <v>15074</v>
      </c>
      <c r="D4765" s="76">
        <v>44260.528715277775</v>
      </c>
      <c r="E4765" s="1" t="s">
        <v>15075</v>
      </c>
      <c r="F4765" s="1" t="s">
        <v>15076</v>
      </c>
      <c r="G4765" s="1" t="s">
        <v>123</v>
      </c>
      <c r="H4765" s="1" t="s">
        <v>124</v>
      </c>
      <c r="I4765" s="1" t="s">
        <v>125</v>
      </c>
      <c r="J4765" s="1" t="s">
        <v>15069</v>
      </c>
      <c r="K4765" s="1" t="s">
        <v>15069</v>
      </c>
      <c r="L4765">
        <f>ROUNDUP(IF(B4765&gt;$D$4,0,($D$4-B4765+1)/365),0)</f>
        <v>0</v>
      </c>
      <c r="M4765">
        <f>ROUNDUP(IF(B4765&gt;$D$5,0,($D$5-B4765+1)/365),0)</f>
        <v>0</v>
      </c>
      <c r="N4765" s="28">
        <f>IF(OR(L4765=1,M4765=1),IF(B4765+364&lt;=$D$5,(B4765+364-$D$4+1)/365,IF(B4765&gt;$D$4,($D$5-B4765+1)/365,$D$6/365)),0)</f>
        <v>0</v>
      </c>
      <c r="O4765" s="28">
        <f>'Data &amp; Parameter'!$E$16*'Data &amp; Parameter'!$E$17*('Data &amp; Parameter'!$E$18+'Data &amp; Parameter'!$E$19)*'Data &amp; Parameter'!$E$20*'Data &amp; Parameter'!$E$37*N4765</f>
        <v>0</v>
      </c>
      <c r="P4765">
        <f>ROUNDUP(IF(D4765&gt;$D$4,0,($D$4-D4765+1)/365),0)</f>
        <v>0</v>
      </c>
      <c r="Q4765">
        <f>ROUNDUP(IF(D4765&gt;$D$5,0,($D$5-D4765+1)/365),0)</f>
        <v>0</v>
      </c>
      <c r="R4765" s="28">
        <f>IF(OR(P4765=1,Q4765=1),IF(D4765+364&lt;=$D$5,(D4765+364-$D$4+1)/365,IF(D4765&gt;$D$4,($D$5-D4765+1)/365,$D$6/365)),0)</f>
        <v>0</v>
      </c>
      <c r="S4765" s="28">
        <f>'Data &amp; Parameter'!$E$16*'Data &amp; Parameter'!$E$17*('Data &amp; Parameter'!$E$18+'Data &amp; Parameter'!$E$19)*'Data &amp; Parameter'!$E$20*'Data &amp; Parameter'!$E$37*R4765</f>
        <v>0</v>
      </c>
      <c r="T4765" s="28">
        <f t="shared" si="74"/>
        <v>0</v>
      </c>
    </row>
    <row r="4766" spans="1:20" ht="15.75" customHeight="1" x14ac:dyDescent="0.35">
      <c r="A4766">
        <v>4759</v>
      </c>
      <c r="B4766" s="76">
        <v>44260.529085648144</v>
      </c>
      <c r="C4766" s="1" t="s">
        <v>15077</v>
      </c>
      <c r="D4766" s="76">
        <v>44260.529537037037</v>
      </c>
      <c r="E4766" s="1" t="s">
        <v>15078</v>
      </c>
      <c r="F4766" s="1" t="s">
        <v>15079</v>
      </c>
      <c r="G4766" s="1" t="s">
        <v>123</v>
      </c>
      <c r="H4766" s="1" t="s">
        <v>124</v>
      </c>
      <c r="I4766" s="1" t="s">
        <v>125</v>
      </c>
      <c r="J4766" s="1" t="s">
        <v>15073</v>
      </c>
      <c r="K4766" s="1" t="s">
        <v>15073</v>
      </c>
      <c r="L4766">
        <f>ROUNDUP(IF(B4766&gt;$D$4,0,($D$4-B4766+1)/365),0)</f>
        <v>0</v>
      </c>
      <c r="M4766">
        <f>ROUNDUP(IF(B4766&gt;$D$5,0,($D$5-B4766+1)/365),0)</f>
        <v>0</v>
      </c>
      <c r="N4766" s="28">
        <f>IF(OR(L4766=1,M4766=1),IF(B4766+364&lt;=$D$5,(B4766+364-$D$4+1)/365,IF(B4766&gt;$D$4,($D$5-B4766+1)/365,$D$6/365)),0)</f>
        <v>0</v>
      </c>
      <c r="O4766" s="28">
        <f>'Data &amp; Parameter'!$E$16*'Data &amp; Parameter'!$E$17*('Data &amp; Parameter'!$E$18+'Data &amp; Parameter'!$E$19)*'Data &amp; Parameter'!$E$20*'Data &amp; Parameter'!$E$37*N4766</f>
        <v>0</v>
      </c>
      <c r="P4766">
        <f>ROUNDUP(IF(D4766&gt;$D$4,0,($D$4-D4766+1)/365),0)</f>
        <v>0</v>
      </c>
      <c r="Q4766">
        <f>ROUNDUP(IF(D4766&gt;$D$5,0,($D$5-D4766+1)/365),0)</f>
        <v>0</v>
      </c>
      <c r="R4766" s="28">
        <f>IF(OR(P4766=1,Q4766=1),IF(D4766+364&lt;=$D$5,(D4766+364-$D$4+1)/365,IF(D4766&gt;$D$4,($D$5-D4766+1)/365,$D$6/365)),0)</f>
        <v>0</v>
      </c>
      <c r="S4766" s="28">
        <f>'Data &amp; Parameter'!$E$16*'Data &amp; Parameter'!$E$17*('Data &amp; Parameter'!$E$18+'Data &amp; Parameter'!$E$19)*'Data &amp; Parameter'!$E$20*'Data &amp; Parameter'!$E$37*R4766</f>
        <v>0</v>
      </c>
      <c r="T4766" s="28">
        <f t="shared" si="74"/>
        <v>0</v>
      </c>
    </row>
    <row r="4767" spans="1:20" ht="15.75" customHeight="1" x14ac:dyDescent="0.35">
      <c r="A4767">
        <v>4760</v>
      </c>
      <c r="B4767" s="76">
        <v>44260.531666666662</v>
      </c>
      <c r="C4767" s="1" t="s">
        <v>15080</v>
      </c>
      <c r="D4767" s="76">
        <v>44260.532152777778</v>
      </c>
      <c r="E4767" s="1" t="s">
        <v>15081</v>
      </c>
      <c r="F4767" s="1" t="s">
        <v>15082</v>
      </c>
      <c r="G4767" s="1" t="s">
        <v>123</v>
      </c>
      <c r="H4767" s="1" t="s">
        <v>124</v>
      </c>
      <c r="I4767" s="1" t="s">
        <v>125</v>
      </c>
      <c r="J4767" s="1" t="s">
        <v>15069</v>
      </c>
      <c r="K4767" s="1" t="s">
        <v>15069</v>
      </c>
      <c r="L4767">
        <f>ROUNDUP(IF(B4767&gt;$D$4,0,($D$4-B4767+1)/365),0)</f>
        <v>0</v>
      </c>
      <c r="M4767">
        <f>ROUNDUP(IF(B4767&gt;$D$5,0,($D$5-B4767+1)/365),0)</f>
        <v>0</v>
      </c>
      <c r="N4767" s="28">
        <f>IF(OR(L4767=1,M4767=1),IF(B4767+364&lt;=$D$5,(B4767+364-$D$4+1)/365,IF(B4767&gt;$D$4,($D$5-B4767+1)/365,$D$6/365)),0)</f>
        <v>0</v>
      </c>
      <c r="O4767" s="28">
        <f>'Data &amp; Parameter'!$E$16*'Data &amp; Parameter'!$E$17*('Data &amp; Parameter'!$E$18+'Data &amp; Parameter'!$E$19)*'Data &amp; Parameter'!$E$20*'Data &amp; Parameter'!$E$37*N4767</f>
        <v>0</v>
      </c>
      <c r="P4767">
        <f>ROUNDUP(IF(D4767&gt;$D$4,0,($D$4-D4767+1)/365),0)</f>
        <v>0</v>
      </c>
      <c r="Q4767">
        <f>ROUNDUP(IF(D4767&gt;$D$5,0,($D$5-D4767+1)/365),0)</f>
        <v>0</v>
      </c>
      <c r="R4767" s="28">
        <f>IF(OR(P4767=1,Q4767=1),IF(D4767+364&lt;=$D$5,(D4767+364-$D$4+1)/365,IF(D4767&gt;$D$4,($D$5-D4767+1)/365,$D$6/365)),0)</f>
        <v>0</v>
      </c>
      <c r="S4767" s="28">
        <f>'Data &amp; Parameter'!$E$16*'Data &amp; Parameter'!$E$17*('Data &amp; Parameter'!$E$18+'Data &amp; Parameter'!$E$19)*'Data &amp; Parameter'!$E$20*'Data &amp; Parameter'!$E$37*R4767</f>
        <v>0</v>
      </c>
      <c r="T4767" s="28">
        <f t="shared" si="74"/>
        <v>0</v>
      </c>
    </row>
    <row r="4768" spans="1:20" ht="15.75" customHeight="1" x14ac:dyDescent="0.35">
      <c r="A4768">
        <v>4761</v>
      </c>
      <c r="B4768" s="76">
        <v>44260.532557870371</v>
      </c>
      <c r="C4768" s="1" t="s">
        <v>15083</v>
      </c>
      <c r="D4768" s="76">
        <v>44260.533229166671</v>
      </c>
      <c r="E4768" s="1" t="s">
        <v>15084</v>
      </c>
      <c r="F4768" s="1" t="s">
        <v>15085</v>
      </c>
      <c r="G4768" s="1" t="s">
        <v>123</v>
      </c>
      <c r="H4768" s="1" t="s">
        <v>124</v>
      </c>
      <c r="I4768" s="1" t="s">
        <v>125</v>
      </c>
      <c r="J4768" s="1" t="s">
        <v>15073</v>
      </c>
      <c r="K4768" s="1" t="s">
        <v>15073</v>
      </c>
      <c r="L4768">
        <f>ROUNDUP(IF(B4768&gt;$D$4,0,($D$4-B4768+1)/365),0)</f>
        <v>0</v>
      </c>
      <c r="M4768">
        <f>ROUNDUP(IF(B4768&gt;$D$5,0,($D$5-B4768+1)/365),0)</f>
        <v>0</v>
      </c>
      <c r="N4768" s="28">
        <f>IF(OR(L4768=1,M4768=1),IF(B4768+364&lt;=$D$5,(B4768+364-$D$4+1)/365,IF(B4768&gt;$D$4,($D$5-B4768+1)/365,$D$6/365)),0)</f>
        <v>0</v>
      </c>
      <c r="O4768" s="28">
        <f>'Data &amp; Parameter'!$E$16*'Data &amp; Parameter'!$E$17*('Data &amp; Parameter'!$E$18+'Data &amp; Parameter'!$E$19)*'Data &amp; Parameter'!$E$20*'Data &amp; Parameter'!$E$37*N4768</f>
        <v>0</v>
      </c>
      <c r="P4768">
        <f>ROUNDUP(IF(D4768&gt;$D$4,0,($D$4-D4768+1)/365),0)</f>
        <v>0</v>
      </c>
      <c r="Q4768">
        <f>ROUNDUP(IF(D4768&gt;$D$5,0,($D$5-D4768+1)/365),0)</f>
        <v>0</v>
      </c>
      <c r="R4768" s="28">
        <f>IF(OR(P4768=1,Q4768=1),IF(D4768+364&lt;=$D$5,(D4768+364-$D$4+1)/365,IF(D4768&gt;$D$4,($D$5-D4768+1)/365,$D$6/365)),0)</f>
        <v>0</v>
      </c>
      <c r="S4768" s="28">
        <f>'Data &amp; Parameter'!$E$16*'Data &amp; Parameter'!$E$17*('Data &amp; Parameter'!$E$18+'Data &amp; Parameter'!$E$19)*'Data &amp; Parameter'!$E$20*'Data &amp; Parameter'!$E$37*R4768</f>
        <v>0</v>
      </c>
      <c r="T4768" s="28">
        <f t="shared" si="74"/>
        <v>0</v>
      </c>
    </row>
    <row r="4769" spans="1:20" ht="15.75" customHeight="1" x14ac:dyDescent="0.35">
      <c r="A4769">
        <v>4762</v>
      </c>
      <c r="B4769" s="76">
        <v>44260.535775462966</v>
      </c>
      <c r="C4769" s="1" t="s">
        <v>15086</v>
      </c>
      <c r="D4769" s="76">
        <v>44260.536203703705</v>
      </c>
      <c r="E4769" s="1" t="s">
        <v>15087</v>
      </c>
      <c r="F4769" s="1" t="s">
        <v>15088</v>
      </c>
      <c r="G4769" s="1" t="s">
        <v>123</v>
      </c>
      <c r="H4769" s="1" t="s">
        <v>124</v>
      </c>
      <c r="I4769" s="1" t="s">
        <v>125</v>
      </c>
      <c r="J4769" s="1" t="s">
        <v>15073</v>
      </c>
      <c r="K4769" s="1" t="s">
        <v>15073</v>
      </c>
      <c r="L4769">
        <f>ROUNDUP(IF(B4769&gt;$D$4,0,($D$4-B4769+1)/365),0)</f>
        <v>0</v>
      </c>
      <c r="M4769">
        <f>ROUNDUP(IF(B4769&gt;$D$5,0,($D$5-B4769+1)/365),0)</f>
        <v>0</v>
      </c>
      <c r="N4769" s="28">
        <f>IF(OR(L4769=1,M4769=1),IF(B4769+364&lt;=$D$5,(B4769+364-$D$4+1)/365,IF(B4769&gt;$D$4,($D$5-B4769+1)/365,$D$6/365)),0)</f>
        <v>0</v>
      </c>
      <c r="O4769" s="28">
        <f>'Data &amp; Parameter'!$E$16*'Data &amp; Parameter'!$E$17*('Data &amp; Parameter'!$E$18+'Data &amp; Parameter'!$E$19)*'Data &amp; Parameter'!$E$20*'Data &amp; Parameter'!$E$37*N4769</f>
        <v>0</v>
      </c>
      <c r="P4769">
        <f>ROUNDUP(IF(D4769&gt;$D$4,0,($D$4-D4769+1)/365),0)</f>
        <v>0</v>
      </c>
      <c r="Q4769">
        <f>ROUNDUP(IF(D4769&gt;$D$5,0,($D$5-D4769+1)/365),0)</f>
        <v>0</v>
      </c>
      <c r="R4769" s="28">
        <f>IF(OR(P4769=1,Q4769=1),IF(D4769+364&lt;=$D$5,(D4769+364-$D$4+1)/365,IF(D4769&gt;$D$4,($D$5-D4769+1)/365,$D$6/365)),0)</f>
        <v>0</v>
      </c>
      <c r="S4769" s="28">
        <f>'Data &amp; Parameter'!$E$16*'Data &amp; Parameter'!$E$17*('Data &amp; Parameter'!$E$18+'Data &amp; Parameter'!$E$19)*'Data &amp; Parameter'!$E$20*'Data &amp; Parameter'!$E$37*R4769</f>
        <v>0</v>
      </c>
      <c r="T4769" s="28">
        <f t="shared" si="74"/>
        <v>0</v>
      </c>
    </row>
    <row r="4770" spans="1:20" ht="15.75" customHeight="1" x14ac:dyDescent="0.35">
      <c r="A4770">
        <v>4763</v>
      </c>
      <c r="B4770" s="76">
        <v>44260.536481481482</v>
      </c>
      <c r="C4770" s="1" t="s">
        <v>15089</v>
      </c>
      <c r="D4770" s="76">
        <v>44260.53743055556</v>
      </c>
      <c r="E4770" s="1" t="s">
        <v>15090</v>
      </c>
      <c r="F4770" s="1" t="s">
        <v>15091</v>
      </c>
      <c r="G4770" s="1" t="s">
        <v>123</v>
      </c>
      <c r="H4770" s="1" t="s">
        <v>124</v>
      </c>
      <c r="I4770" s="1" t="s">
        <v>125</v>
      </c>
      <c r="J4770" s="1" t="s">
        <v>15069</v>
      </c>
      <c r="K4770" s="1" t="s">
        <v>15069</v>
      </c>
      <c r="L4770">
        <f>ROUNDUP(IF(B4770&gt;$D$4,0,($D$4-B4770+1)/365),0)</f>
        <v>0</v>
      </c>
      <c r="M4770">
        <f>ROUNDUP(IF(B4770&gt;$D$5,0,($D$5-B4770+1)/365),0)</f>
        <v>0</v>
      </c>
      <c r="N4770" s="28">
        <f>IF(OR(L4770=1,M4770=1),IF(B4770+364&lt;=$D$5,(B4770+364-$D$4+1)/365,IF(B4770&gt;$D$4,($D$5-B4770+1)/365,$D$6/365)),0)</f>
        <v>0</v>
      </c>
      <c r="O4770" s="28">
        <f>'Data &amp; Parameter'!$E$16*'Data &amp; Parameter'!$E$17*('Data &amp; Parameter'!$E$18+'Data &amp; Parameter'!$E$19)*'Data &amp; Parameter'!$E$20*'Data &amp; Parameter'!$E$37*N4770</f>
        <v>0</v>
      </c>
      <c r="P4770">
        <f>ROUNDUP(IF(D4770&gt;$D$4,0,($D$4-D4770+1)/365),0)</f>
        <v>0</v>
      </c>
      <c r="Q4770">
        <f>ROUNDUP(IF(D4770&gt;$D$5,0,($D$5-D4770+1)/365),0)</f>
        <v>0</v>
      </c>
      <c r="R4770" s="28">
        <f>IF(OR(P4770=1,Q4770=1),IF(D4770+364&lt;=$D$5,(D4770+364-$D$4+1)/365,IF(D4770&gt;$D$4,($D$5-D4770+1)/365,$D$6/365)),0)</f>
        <v>0</v>
      </c>
      <c r="S4770" s="28">
        <f>'Data &amp; Parameter'!$E$16*'Data &amp; Parameter'!$E$17*('Data &amp; Parameter'!$E$18+'Data &amp; Parameter'!$E$19)*'Data &amp; Parameter'!$E$20*'Data &amp; Parameter'!$E$37*R4770</f>
        <v>0</v>
      </c>
      <c r="T4770" s="28">
        <f t="shared" si="74"/>
        <v>0</v>
      </c>
    </row>
    <row r="4771" spans="1:20" ht="15.75" customHeight="1" x14ac:dyDescent="0.35">
      <c r="A4771">
        <v>4764</v>
      </c>
      <c r="B4771" s="76">
        <v>44260.538564814815</v>
      </c>
      <c r="C4771" s="1" t="s">
        <v>15092</v>
      </c>
      <c r="D4771" s="76">
        <v>44260.539386574077</v>
      </c>
      <c r="E4771" s="1" t="s">
        <v>15093</v>
      </c>
      <c r="F4771" s="1" t="s">
        <v>15094</v>
      </c>
      <c r="G4771" s="1" t="s">
        <v>123</v>
      </c>
      <c r="H4771" s="1" t="s">
        <v>124</v>
      </c>
      <c r="I4771" s="1" t="s">
        <v>125</v>
      </c>
      <c r="J4771" s="1" t="s">
        <v>15073</v>
      </c>
      <c r="K4771" s="1" t="s">
        <v>15073</v>
      </c>
      <c r="L4771">
        <f>ROUNDUP(IF(B4771&gt;$D$4,0,($D$4-B4771+1)/365),0)</f>
        <v>0</v>
      </c>
      <c r="M4771">
        <f>ROUNDUP(IF(B4771&gt;$D$5,0,($D$5-B4771+1)/365),0)</f>
        <v>0</v>
      </c>
      <c r="N4771" s="28">
        <f>IF(OR(L4771=1,M4771=1),IF(B4771+364&lt;=$D$5,(B4771+364-$D$4+1)/365,IF(B4771&gt;$D$4,($D$5-B4771+1)/365,$D$6/365)),0)</f>
        <v>0</v>
      </c>
      <c r="O4771" s="28">
        <f>'Data &amp; Parameter'!$E$16*'Data &amp; Parameter'!$E$17*('Data &amp; Parameter'!$E$18+'Data &amp; Parameter'!$E$19)*'Data &amp; Parameter'!$E$20*'Data &amp; Parameter'!$E$37*N4771</f>
        <v>0</v>
      </c>
      <c r="P4771">
        <f>ROUNDUP(IF(D4771&gt;$D$4,0,($D$4-D4771+1)/365),0)</f>
        <v>0</v>
      </c>
      <c r="Q4771">
        <f>ROUNDUP(IF(D4771&gt;$D$5,0,($D$5-D4771+1)/365),0)</f>
        <v>0</v>
      </c>
      <c r="R4771" s="28">
        <f>IF(OR(P4771=1,Q4771=1),IF(D4771+364&lt;=$D$5,(D4771+364-$D$4+1)/365,IF(D4771&gt;$D$4,($D$5-D4771+1)/365,$D$6/365)),0)</f>
        <v>0</v>
      </c>
      <c r="S4771" s="28">
        <f>'Data &amp; Parameter'!$E$16*'Data &amp; Parameter'!$E$17*('Data &amp; Parameter'!$E$18+'Data &amp; Parameter'!$E$19)*'Data &amp; Parameter'!$E$20*'Data &amp; Parameter'!$E$37*R4771</f>
        <v>0</v>
      </c>
      <c r="T4771" s="28">
        <f t="shared" si="74"/>
        <v>0</v>
      </c>
    </row>
    <row r="4772" spans="1:20" ht="15.75" customHeight="1" x14ac:dyDescent="0.35">
      <c r="A4772">
        <v>4765</v>
      </c>
      <c r="B4772" s="76">
        <v>44260.54288194445</v>
      </c>
      <c r="C4772" s="1" t="s">
        <v>15095</v>
      </c>
      <c r="D4772" s="76">
        <v>44260.543472222227</v>
      </c>
      <c r="E4772" s="1" t="s">
        <v>15096</v>
      </c>
      <c r="F4772" s="1" t="s">
        <v>15097</v>
      </c>
      <c r="G4772" s="1" t="s">
        <v>123</v>
      </c>
      <c r="H4772" s="1" t="s">
        <v>124</v>
      </c>
      <c r="I4772" s="1" t="s">
        <v>125</v>
      </c>
      <c r="J4772" s="1" t="s">
        <v>15073</v>
      </c>
      <c r="K4772" s="1" t="s">
        <v>15073</v>
      </c>
      <c r="L4772">
        <f>ROUNDUP(IF(B4772&gt;$D$4,0,($D$4-B4772+1)/365),0)</f>
        <v>0</v>
      </c>
      <c r="M4772">
        <f>ROUNDUP(IF(B4772&gt;$D$5,0,($D$5-B4772+1)/365),0)</f>
        <v>0</v>
      </c>
      <c r="N4772" s="28">
        <f>IF(OR(L4772=1,M4772=1),IF(B4772+364&lt;=$D$5,(B4772+364-$D$4+1)/365,IF(B4772&gt;$D$4,($D$5-B4772+1)/365,$D$6/365)),0)</f>
        <v>0</v>
      </c>
      <c r="O4772" s="28">
        <f>'Data &amp; Parameter'!$E$16*'Data &amp; Parameter'!$E$17*('Data &amp; Parameter'!$E$18+'Data &amp; Parameter'!$E$19)*'Data &amp; Parameter'!$E$20*'Data &amp; Parameter'!$E$37*N4772</f>
        <v>0</v>
      </c>
      <c r="P4772">
        <f>ROUNDUP(IF(D4772&gt;$D$4,0,($D$4-D4772+1)/365),0)</f>
        <v>0</v>
      </c>
      <c r="Q4772">
        <f>ROUNDUP(IF(D4772&gt;$D$5,0,($D$5-D4772+1)/365),0)</f>
        <v>0</v>
      </c>
      <c r="R4772" s="28">
        <f>IF(OR(P4772=1,Q4772=1),IF(D4772+364&lt;=$D$5,(D4772+364-$D$4+1)/365,IF(D4772&gt;$D$4,($D$5-D4772+1)/365,$D$6/365)),0)</f>
        <v>0</v>
      </c>
      <c r="S4772" s="28">
        <f>'Data &amp; Parameter'!$E$16*'Data &amp; Parameter'!$E$17*('Data &amp; Parameter'!$E$18+'Data &amp; Parameter'!$E$19)*'Data &amp; Parameter'!$E$20*'Data &amp; Parameter'!$E$37*R4772</f>
        <v>0</v>
      </c>
      <c r="T4772" s="28">
        <f t="shared" si="74"/>
        <v>0</v>
      </c>
    </row>
    <row r="4773" spans="1:20" ht="15.75" customHeight="1" x14ac:dyDescent="0.35">
      <c r="A4773">
        <v>4766</v>
      </c>
      <c r="B4773" s="76">
        <v>44260.544629629629</v>
      </c>
      <c r="C4773" s="1" t="s">
        <v>15098</v>
      </c>
      <c r="D4773" s="76">
        <v>44260.545300925922</v>
      </c>
      <c r="E4773" s="1" t="s">
        <v>15099</v>
      </c>
      <c r="F4773" s="1" t="s">
        <v>15100</v>
      </c>
      <c r="G4773" s="1" t="s">
        <v>123</v>
      </c>
      <c r="H4773" s="1" t="s">
        <v>124</v>
      </c>
      <c r="I4773" s="1" t="s">
        <v>125</v>
      </c>
      <c r="J4773" s="1" t="s">
        <v>15069</v>
      </c>
      <c r="K4773" s="1" t="s">
        <v>15069</v>
      </c>
      <c r="L4773">
        <f>ROUNDUP(IF(B4773&gt;$D$4,0,($D$4-B4773+1)/365),0)</f>
        <v>0</v>
      </c>
      <c r="M4773">
        <f>ROUNDUP(IF(B4773&gt;$D$5,0,($D$5-B4773+1)/365),0)</f>
        <v>0</v>
      </c>
      <c r="N4773" s="28">
        <f>IF(OR(L4773=1,M4773=1),IF(B4773+364&lt;=$D$5,(B4773+364-$D$4+1)/365,IF(B4773&gt;$D$4,($D$5-B4773+1)/365,$D$6/365)),0)</f>
        <v>0</v>
      </c>
      <c r="O4773" s="28">
        <f>'Data &amp; Parameter'!$E$16*'Data &amp; Parameter'!$E$17*('Data &amp; Parameter'!$E$18+'Data &amp; Parameter'!$E$19)*'Data &amp; Parameter'!$E$20*'Data &amp; Parameter'!$E$37*N4773</f>
        <v>0</v>
      </c>
      <c r="P4773">
        <f>ROUNDUP(IF(D4773&gt;$D$4,0,($D$4-D4773+1)/365),0)</f>
        <v>0</v>
      </c>
      <c r="Q4773">
        <f>ROUNDUP(IF(D4773&gt;$D$5,0,($D$5-D4773+1)/365),0)</f>
        <v>0</v>
      </c>
      <c r="R4773" s="28">
        <f>IF(OR(P4773=1,Q4773=1),IF(D4773+364&lt;=$D$5,(D4773+364-$D$4+1)/365,IF(D4773&gt;$D$4,($D$5-D4773+1)/365,$D$6/365)),0)</f>
        <v>0</v>
      </c>
      <c r="S4773" s="28">
        <f>'Data &amp; Parameter'!$E$16*'Data &amp; Parameter'!$E$17*('Data &amp; Parameter'!$E$18+'Data &amp; Parameter'!$E$19)*'Data &amp; Parameter'!$E$20*'Data &amp; Parameter'!$E$37*R4773</f>
        <v>0</v>
      </c>
      <c r="T4773" s="28">
        <f t="shared" si="74"/>
        <v>0</v>
      </c>
    </row>
    <row r="4774" spans="1:20" ht="15.75" customHeight="1" x14ac:dyDescent="0.35">
      <c r="A4774">
        <v>4767</v>
      </c>
      <c r="B4774" s="76">
        <v>44260.546030092592</v>
      </c>
      <c r="C4774" s="1" t="s">
        <v>15101</v>
      </c>
      <c r="D4774" s="76">
        <v>44260.546585648146</v>
      </c>
      <c r="E4774" s="1" t="s">
        <v>15102</v>
      </c>
      <c r="F4774" s="1" t="s">
        <v>15103</v>
      </c>
      <c r="G4774" s="1" t="s">
        <v>123</v>
      </c>
      <c r="H4774" s="1" t="s">
        <v>124</v>
      </c>
      <c r="I4774" s="1" t="s">
        <v>125</v>
      </c>
      <c r="J4774" s="1" t="s">
        <v>15073</v>
      </c>
      <c r="K4774" s="1" t="s">
        <v>15073</v>
      </c>
      <c r="L4774">
        <f>ROUNDUP(IF(B4774&gt;$D$4,0,($D$4-B4774+1)/365),0)</f>
        <v>0</v>
      </c>
      <c r="M4774">
        <f>ROUNDUP(IF(B4774&gt;$D$5,0,($D$5-B4774+1)/365),0)</f>
        <v>0</v>
      </c>
      <c r="N4774" s="28">
        <f>IF(OR(L4774=1,M4774=1),IF(B4774+364&lt;=$D$5,(B4774+364-$D$4+1)/365,IF(B4774&gt;$D$4,($D$5-B4774+1)/365,$D$6/365)),0)</f>
        <v>0</v>
      </c>
      <c r="O4774" s="28">
        <f>'Data &amp; Parameter'!$E$16*'Data &amp; Parameter'!$E$17*('Data &amp; Parameter'!$E$18+'Data &amp; Parameter'!$E$19)*'Data &amp; Parameter'!$E$20*'Data &amp; Parameter'!$E$37*N4774</f>
        <v>0</v>
      </c>
      <c r="P4774">
        <f>ROUNDUP(IF(D4774&gt;$D$4,0,($D$4-D4774+1)/365),0)</f>
        <v>0</v>
      </c>
      <c r="Q4774">
        <f>ROUNDUP(IF(D4774&gt;$D$5,0,($D$5-D4774+1)/365),0)</f>
        <v>0</v>
      </c>
      <c r="R4774" s="28">
        <f>IF(OR(P4774=1,Q4774=1),IF(D4774+364&lt;=$D$5,(D4774+364-$D$4+1)/365,IF(D4774&gt;$D$4,($D$5-D4774+1)/365,$D$6/365)),0)</f>
        <v>0</v>
      </c>
      <c r="S4774" s="28">
        <f>'Data &amp; Parameter'!$E$16*'Data &amp; Parameter'!$E$17*('Data &amp; Parameter'!$E$18+'Data &amp; Parameter'!$E$19)*'Data &amp; Parameter'!$E$20*'Data &amp; Parameter'!$E$37*R4774</f>
        <v>0</v>
      </c>
      <c r="T4774" s="28">
        <f t="shared" si="74"/>
        <v>0</v>
      </c>
    </row>
    <row r="4775" spans="1:20" ht="15.75" customHeight="1" x14ac:dyDescent="0.35">
      <c r="A4775">
        <v>4768</v>
      </c>
      <c r="B4775" s="76">
        <v>44260.548738425925</v>
      </c>
      <c r="C4775" s="1" t="s">
        <v>15104</v>
      </c>
      <c r="D4775" s="76">
        <v>44260.549293981487</v>
      </c>
      <c r="E4775" s="1" t="s">
        <v>15105</v>
      </c>
      <c r="F4775" s="1" t="s">
        <v>15106</v>
      </c>
      <c r="G4775" s="1" t="s">
        <v>123</v>
      </c>
      <c r="H4775" s="1" t="s">
        <v>124</v>
      </c>
      <c r="I4775" s="1" t="s">
        <v>125</v>
      </c>
      <c r="J4775" s="1" t="s">
        <v>15069</v>
      </c>
      <c r="K4775" s="1" t="s">
        <v>15069</v>
      </c>
      <c r="L4775">
        <f>ROUNDUP(IF(B4775&gt;$D$4,0,($D$4-B4775+1)/365),0)</f>
        <v>0</v>
      </c>
      <c r="M4775">
        <f>ROUNDUP(IF(B4775&gt;$D$5,0,($D$5-B4775+1)/365),0)</f>
        <v>0</v>
      </c>
      <c r="N4775" s="28">
        <f>IF(OR(L4775=1,M4775=1),IF(B4775+364&lt;=$D$5,(B4775+364-$D$4+1)/365,IF(B4775&gt;$D$4,($D$5-B4775+1)/365,$D$6/365)),0)</f>
        <v>0</v>
      </c>
      <c r="O4775" s="28">
        <f>'Data &amp; Parameter'!$E$16*'Data &amp; Parameter'!$E$17*('Data &amp; Parameter'!$E$18+'Data &amp; Parameter'!$E$19)*'Data &amp; Parameter'!$E$20*'Data &amp; Parameter'!$E$37*N4775</f>
        <v>0</v>
      </c>
      <c r="P4775">
        <f>ROUNDUP(IF(D4775&gt;$D$4,0,($D$4-D4775+1)/365),0)</f>
        <v>0</v>
      </c>
      <c r="Q4775">
        <f>ROUNDUP(IF(D4775&gt;$D$5,0,($D$5-D4775+1)/365),0)</f>
        <v>0</v>
      </c>
      <c r="R4775" s="28">
        <f>IF(OR(P4775=1,Q4775=1),IF(D4775+364&lt;=$D$5,(D4775+364-$D$4+1)/365,IF(D4775&gt;$D$4,($D$5-D4775+1)/365,$D$6/365)),0)</f>
        <v>0</v>
      </c>
      <c r="S4775" s="28">
        <f>'Data &amp; Parameter'!$E$16*'Data &amp; Parameter'!$E$17*('Data &amp; Parameter'!$E$18+'Data &amp; Parameter'!$E$19)*'Data &amp; Parameter'!$E$20*'Data &amp; Parameter'!$E$37*R4775</f>
        <v>0</v>
      </c>
      <c r="T4775" s="28">
        <f t="shared" si="74"/>
        <v>0</v>
      </c>
    </row>
    <row r="4776" spans="1:20" ht="15.75" customHeight="1" x14ac:dyDescent="0.35">
      <c r="A4776">
        <v>4769</v>
      </c>
      <c r="B4776" s="76">
        <v>44260.549456018518</v>
      </c>
      <c r="C4776" s="1" t="s">
        <v>15107</v>
      </c>
      <c r="D4776" s="76">
        <v>44260.550243055557</v>
      </c>
      <c r="E4776" s="1" t="s">
        <v>15108</v>
      </c>
      <c r="F4776" s="1" t="s">
        <v>15109</v>
      </c>
      <c r="G4776" s="1" t="s">
        <v>123</v>
      </c>
      <c r="H4776" s="1" t="s">
        <v>124</v>
      </c>
      <c r="I4776" s="1" t="s">
        <v>125</v>
      </c>
      <c r="J4776" s="1" t="s">
        <v>15073</v>
      </c>
      <c r="K4776" s="1" t="s">
        <v>15073</v>
      </c>
      <c r="L4776">
        <f>ROUNDUP(IF(B4776&gt;$D$4,0,($D$4-B4776+1)/365),0)</f>
        <v>0</v>
      </c>
      <c r="M4776">
        <f>ROUNDUP(IF(B4776&gt;$D$5,0,($D$5-B4776+1)/365),0)</f>
        <v>0</v>
      </c>
      <c r="N4776" s="28">
        <f>IF(OR(L4776=1,M4776=1),IF(B4776+364&lt;=$D$5,(B4776+364-$D$4+1)/365,IF(B4776&gt;$D$4,($D$5-B4776+1)/365,$D$6/365)),0)</f>
        <v>0</v>
      </c>
      <c r="O4776" s="28">
        <f>'Data &amp; Parameter'!$E$16*'Data &amp; Parameter'!$E$17*('Data &amp; Parameter'!$E$18+'Data &amp; Parameter'!$E$19)*'Data &amp; Parameter'!$E$20*'Data &amp; Parameter'!$E$37*N4776</f>
        <v>0</v>
      </c>
      <c r="P4776">
        <f>ROUNDUP(IF(D4776&gt;$D$4,0,($D$4-D4776+1)/365),0)</f>
        <v>0</v>
      </c>
      <c r="Q4776">
        <f>ROUNDUP(IF(D4776&gt;$D$5,0,($D$5-D4776+1)/365),0)</f>
        <v>0</v>
      </c>
      <c r="R4776" s="28">
        <f>IF(OR(P4776=1,Q4776=1),IF(D4776+364&lt;=$D$5,(D4776+364-$D$4+1)/365,IF(D4776&gt;$D$4,($D$5-D4776+1)/365,$D$6/365)),0)</f>
        <v>0</v>
      </c>
      <c r="S4776" s="28">
        <f>'Data &amp; Parameter'!$E$16*'Data &amp; Parameter'!$E$17*('Data &amp; Parameter'!$E$18+'Data &amp; Parameter'!$E$19)*'Data &amp; Parameter'!$E$20*'Data &amp; Parameter'!$E$37*R4776</f>
        <v>0</v>
      </c>
      <c r="T4776" s="28">
        <f t="shared" si="74"/>
        <v>0</v>
      </c>
    </row>
    <row r="4777" spans="1:20" ht="15.75" customHeight="1" x14ac:dyDescent="0.35">
      <c r="A4777">
        <v>4770</v>
      </c>
      <c r="B4777" s="76">
        <v>44260.552789351852</v>
      </c>
      <c r="C4777" s="1" t="s">
        <v>15110</v>
      </c>
      <c r="D4777" s="76">
        <v>44260.553981481484</v>
      </c>
      <c r="E4777" s="1" t="s">
        <v>15111</v>
      </c>
      <c r="F4777" s="1" t="s">
        <v>15112</v>
      </c>
      <c r="G4777" s="1" t="s">
        <v>123</v>
      </c>
      <c r="H4777" s="1" t="s">
        <v>124</v>
      </c>
      <c r="I4777" s="1" t="s">
        <v>125</v>
      </c>
      <c r="J4777" s="1" t="s">
        <v>15073</v>
      </c>
      <c r="K4777" s="1" t="s">
        <v>15073</v>
      </c>
      <c r="L4777">
        <f>ROUNDUP(IF(B4777&gt;$D$4,0,($D$4-B4777+1)/365),0)</f>
        <v>0</v>
      </c>
      <c r="M4777">
        <f>ROUNDUP(IF(B4777&gt;$D$5,0,($D$5-B4777+1)/365),0)</f>
        <v>0</v>
      </c>
      <c r="N4777" s="28">
        <f>IF(OR(L4777=1,M4777=1),IF(B4777+364&lt;=$D$5,(B4777+364-$D$4+1)/365,IF(B4777&gt;$D$4,($D$5-B4777+1)/365,$D$6/365)),0)</f>
        <v>0</v>
      </c>
      <c r="O4777" s="28">
        <f>'Data &amp; Parameter'!$E$16*'Data &amp; Parameter'!$E$17*('Data &amp; Parameter'!$E$18+'Data &amp; Parameter'!$E$19)*'Data &amp; Parameter'!$E$20*'Data &amp; Parameter'!$E$37*N4777</f>
        <v>0</v>
      </c>
      <c r="P4777">
        <f>ROUNDUP(IF(D4777&gt;$D$4,0,($D$4-D4777+1)/365),0)</f>
        <v>0</v>
      </c>
      <c r="Q4777">
        <f>ROUNDUP(IF(D4777&gt;$D$5,0,($D$5-D4777+1)/365),0)</f>
        <v>0</v>
      </c>
      <c r="R4777" s="28">
        <f>IF(OR(P4777=1,Q4777=1),IF(D4777+364&lt;=$D$5,(D4777+364-$D$4+1)/365,IF(D4777&gt;$D$4,($D$5-D4777+1)/365,$D$6/365)),0)</f>
        <v>0</v>
      </c>
      <c r="S4777" s="28">
        <f>'Data &amp; Parameter'!$E$16*'Data &amp; Parameter'!$E$17*('Data &amp; Parameter'!$E$18+'Data &amp; Parameter'!$E$19)*'Data &amp; Parameter'!$E$20*'Data &amp; Parameter'!$E$37*R4777</f>
        <v>0</v>
      </c>
      <c r="T4777" s="28">
        <f t="shared" si="74"/>
        <v>0</v>
      </c>
    </row>
    <row r="4778" spans="1:20" ht="15.75" customHeight="1" x14ac:dyDescent="0.35">
      <c r="A4778">
        <v>4771</v>
      </c>
      <c r="B4778" s="76">
        <v>44260.5549537037</v>
      </c>
      <c r="C4778" s="1" t="s">
        <v>15113</v>
      </c>
      <c r="D4778" s="76">
        <v>44260.555347222224</v>
      </c>
      <c r="E4778" s="1" t="s">
        <v>15114</v>
      </c>
      <c r="F4778" s="1" t="s">
        <v>15115</v>
      </c>
      <c r="G4778" s="1" t="s">
        <v>123</v>
      </c>
      <c r="H4778" s="1" t="s">
        <v>124</v>
      </c>
      <c r="I4778" s="1" t="s">
        <v>125</v>
      </c>
      <c r="J4778" s="1" t="s">
        <v>15069</v>
      </c>
      <c r="K4778" s="1" t="s">
        <v>15069</v>
      </c>
      <c r="L4778">
        <f>ROUNDUP(IF(B4778&gt;$D$4,0,($D$4-B4778+1)/365),0)</f>
        <v>0</v>
      </c>
      <c r="M4778">
        <f>ROUNDUP(IF(B4778&gt;$D$5,0,($D$5-B4778+1)/365),0)</f>
        <v>0</v>
      </c>
      <c r="N4778" s="28">
        <f>IF(OR(L4778=1,M4778=1),IF(B4778+364&lt;=$D$5,(B4778+364-$D$4+1)/365,IF(B4778&gt;$D$4,($D$5-B4778+1)/365,$D$6/365)),0)</f>
        <v>0</v>
      </c>
      <c r="O4778" s="28">
        <f>'Data &amp; Parameter'!$E$16*'Data &amp; Parameter'!$E$17*('Data &amp; Parameter'!$E$18+'Data &amp; Parameter'!$E$19)*'Data &amp; Parameter'!$E$20*'Data &amp; Parameter'!$E$37*N4778</f>
        <v>0</v>
      </c>
      <c r="P4778">
        <f>ROUNDUP(IF(D4778&gt;$D$4,0,($D$4-D4778+1)/365),0)</f>
        <v>0</v>
      </c>
      <c r="Q4778">
        <f>ROUNDUP(IF(D4778&gt;$D$5,0,($D$5-D4778+1)/365),0)</f>
        <v>0</v>
      </c>
      <c r="R4778" s="28">
        <f>IF(OR(P4778=1,Q4778=1),IF(D4778+364&lt;=$D$5,(D4778+364-$D$4+1)/365,IF(D4778&gt;$D$4,($D$5-D4778+1)/365,$D$6/365)),0)</f>
        <v>0</v>
      </c>
      <c r="S4778" s="28">
        <f>'Data &amp; Parameter'!$E$16*'Data &amp; Parameter'!$E$17*('Data &amp; Parameter'!$E$18+'Data &amp; Parameter'!$E$19)*'Data &amp; Parameter'!$E$20*'Data &amp; Parameter'!$E$37*R4778</f>
        <v>0</v>
      </c>
      <c r="T4778" s="28">
        <f t="shared" si="74"/>
        <v>0</v>
      </c>
    </row>
    <row r="4779" spans="1:20" ht="15.75" customHeight="1" x14ac:dyDescent="0.35">
      <c r="A4779">
        <v>4772</v>
      </c>
      <c r="B4779" s="76">
        <v>44260.557141203702</v>
      </c>
      <c r="C4779" s="1" t="s">
        <v>15116</v>
      </c>
      <c r="D4779" s="76">
        <v>44260.557939814811</v>
      </c>
      <c r="E4779" s="1" t="s">
        <v>15117</v>
      </c>
      <c r="F4779" s="1" t="s">
        <v>15118</v>
      </c>
      <c r="G4779" s="1" t="s">
        <v>123</v>
      </c>
      <c r="H4779" s="1" t="s">
        <v>124</v>
      </c>
      <c r="I4779" s="1" t="s">
        <v>125</v>
      </c>
      <c r="J4779" s="1" t="s">
        <v>15073</v>
      </c>
      <c r="K4779" s="1" t="s">
        <v>15073</v>
      </c>
      <c r="L4779">
        <f>ROUNDUP(IF(B4779&gt;$D$4,0,($D$4-B4779+1)/365),0)</f>
        <v>0</v>
      </c>
      <c r="M4779">
        <f>ROUNDUP(IF(B4779&gt;$D$5,0,($D$5-B4779+1)/365),0)</f>
        <v>0</v>
      </c>
      <c r="N4779" s="28">
        <f>IF(OR(L4779=1,M4779=1),IF(B4779+364&lt;=$D$5,(B4779+364-$D$4+1)/365,IF(B4779&gt;$D$4,($D$5-B4779+1)/365,$D$6/365)),0)</f>
        <v>0</v>
      </c>
      <c r="O4779" s="28">
        <f>'Data &amp; Parameter'!$E$16*'Data &amp; Parameter'!$E$17*('Data &amp; Parameter'!$E$18+'Data &amp; Parameter'!$E$19)*'Data &amp; Parameter'!$E$20*'Data &amp; Parameter'!$E$37*N4779</f>
        <v>0</v>
      </c>
      <c r="P4779">
        <f>ROUNDUP(IF(D4779&gt;$D$4,0,($D$4-D4779+1)/365),0)</f>
        <v>0</v>
      </c>
      <c r="Q4779">
        <f>ROUNDUP(IF(D4779&gt;$D$5,0,($D$5-D4779+1)/365),0)</f>
        <v>0</v>
      </c>
      <c r="R4779" s="28">
        <f>IF(OR(P4779=1,Q4779=1),IF(D4779+364&lt;=$D$5,(D4779+364-$D$4+1)/365,IF(D4779&gt;$D$4,($D$5-D4779+1)/365,$D$6/365)),0)</f>
        <v>0</v>
      </c>
      <c r="S4779" s="28">
        <f>'Data &amp; Parameter'!$E$16*'Data &amp; Parameter'!$E$17*('Data &amp; Parameter'!$E$18+'Data &amp; Parameter'!$E$19)*'Data &amp; Parameter'!$E$20*'Data &amp; Parameter'!$E$37*R4779</f>
        <v>0</v>
      </c>
      <c r="T4779" s="28">
        <f t="shared" si="74"/>
        <v>0</v>
      </c>
    </row>
    <row r="4780" spans="1:20" ht="15.75" customHeight="1" x14ac:dyDescent="0.35">
      <c r="A4780">
        <v>4773</v>
      </c>
      <c r="B4780" s="76">
        <v>44260.560358796298</v>
      </c>
      <c r="C4780" s="1" t="s">
        <v>15119</v>
      </c>
      <c r="D4780" s="76">
        <v>44260.560844907406</v>
      </c>
      <c r="E4780" s="1" t="s">
        <v>15120</v>
      </c>
      <c r="F4780" s="1" t="s">
        <v>15121</v>
      </c>
      <c r="G4780" s="1" t="s">
        <v>123</v>
      </c>
      <c r="H4780" s="1" t="s">
        <v>124</v>
      </c>
      <c r="I4780" s="1" t="s">
        <v>125</v>
      </c>
      <c r="J4780" s="1" t="s">
        <v>15073</v>
      </c>
      <c r="K4780" s="1" t="s">
        <v>15073</v>
      </c>
      <c r="L4780">
        <f>ROUNDUP(IF(B4780&gt;$D$4,0,($D$4-B4780+1)/365),0)</f>
        <v>0</v>
      </c>
      <c r="M4780">
        <f>ROUNDUP(IF(B4780&gt;$D$5,0,($D$5-B4780+1)/365),0)</f>
        <v>0</v>
      </c>
      <c r="N4780" s="28">
        <f>IF(OR(L4780=1,M4780=1),IF(B4780+364&lt;=$D$5,(B4780+364-$D$4+1)/365,IF(B4780&gt;$D$4,($D$5-B4780+1)/365,$D$6/365)),0)</f>
        <v>0</v>
      </c>
      <c r="O4780" s="28">
        <f>'Data &amp; Parameter'!$E$16*'Data &amp; Parameter'!$E$17*('Data &amp; Parameter'!$E$18+'Data &amp; Parameter'!$E$19)*'Data &amp; Parameter'!$E$20*'Data &amp; Parameter'!$E$37*N4780</f>
        <v>0</v>
      </c>
      <c r="P4780">
        <f>ROUNDUP(IF(D4780&gt;$D$4,0,($D$4-D4780+1)/365),0)</f>
        <v>0</v>
      </c>
      <c r="Q4780">
        <f>ROUNDUP(IF(D4780&gt;$D$5,0,($D$5-D4780+1)/365),0)</f>
        <v>0</v>
      </c>
      <c r="R4780" s="28">
        <f>IF(OR(P4780=1,Q4780=1),IF(D4780+364&lt;=$D$5,(D4780+364-$D$4+1)/365,IF(D4780&gt;$D$4,($D$5-D4780+1)/365,$D$6/365)),0)</f>
        <v>0</v>
      </c>
      <c r="S4780" s="28">
        <f>'Data &amp; Parameter'!$E$16*'Data &amp; Parameter'!$E$17*('Data &amp; Parameter'!$E$18+'Data &amp; Parameter'!$E$19)*'Data &amp; Parameter'!$E$20*'Data &amp; Parameter'!$E$37*R4780</f>
        <v>0</v>
      </c>
      <c r="T4780" s="28">
        <f t="shared" si="74"/>
        <v>0</v>
      </c>
    </row>
    <row r="4781" spans="1:20" ht="15.75" customHeight="1" x14ac:dyDescent="0.35">
      <c r="A4781">
        <v>4774</v>
      </c>
      <c r="B4781" s="76">
        <v>44260.563819444447</v>
      </c>
      <c r="C4781" s="1" t="s">
        <v>15122</v>
      </c>
      <c r="D4781" s="76">
        <v>44260.564467592594</v>
      </c>
      <c r="E4781" s="1" t="s">
        <v>15123</v>
      </c>
      <c r="F4781" s="1" t="s">
        <v>15124</v>
      </c>
      <c r="G4781" s="1" t="s">
        <v>123</v>
      </c>
      <c r="H4781" s="1" t="s">
        <v>124</v>
      </c>
      <c r="I4781" s="1" t="s">
        <v>125</v>
      </c>
      <c r="J4781" s="1" t="s">
        <v>15073</v>
      </c>
      <c r="K4781" s="1" t="s">
        <v>15073</v>
      </c>
      <c r="L4781">
        <f>ROUNDUP(IF(B4781&gt;$D$4,0,($D$4-B4781+1)/365),0)</f>
        <v>0</v>
      </c>
      <c r="M4781">
        <f>ROUNDUP(IF(B4781&gt;$D$5,0,($D$5-B4781+1)/365),0)</f>
        <v>0</v>
      </c>
      <c r="N4781" s="28">
        <f>IF(OR(L4781=1,M4781=1),IF(B4781+364&lt;=$D$5,(B4781+364-$D$4+1)/365,IF(B4781&gt;$D$4,($D$5-B4781+1)/365,$D$6/365)),0)</f>
        <v>0</v>
      </c>
      <c r="O4781" s="28">
        <f>'Data &amp; Parameter'!$E$16*'Data &amp; Parameter'!$E$17*('Data &amp; Parameter'!$E$18+'Data &amp; Parameter'!$E$19)*'Data &amp; Parameter'!$E$20*'Data &amp; Parameter'!$E$37*N4781</f>
        <v>0</v>
      </c>
      <c r="P4781">
        <f>ROUNDUP(IF(D4781&gt;$D$4,0,($D$4-D4781+1)/365),0)</f>
        <v>0</v>
      </c>
      <c r="Q4781">
        <f>ROUNDUP(IF(D4781&gt;$D$5,0,($D$5-D4781+1)/365),0)</f>
        <v>0</v>
      </c>
      <c r="R4781" s="28">
        <f>IF(OR(P4781=1,Q4781=1),IF(D4781+364&lt;=$D$5,(D4781+364-$D$4+1)/365,IF(D4781&gt;$D$4,($D$5-D4781+1)/365,$D$6/365)),0)</f>
        <v>0</v>
      </c>
      <c r="S4781" s="28">
        <f>'Data &amp; Parameter'!$E$16*'Data &amp; Parameter'!$E$17*('Data &amp; Parameter'!$E$18+'Data &amp; Parameter'!$E$19)*'Data &amp; Parameter'!$E$20*'Data &amp; Parameter'!$E$37*R4781</f>
        <v>0</v>
      </c>
      <c r="T4781" s="28">
        <f t="shared" si="74"/>
        <v>0</v>
      </c>
    </row>
    <row r="4782" spans="1:20" ht="15.75" customHeight="1" x14ac:dyDescent="0.35">
      <c r="A4782">
        <v>4775</v>
      </c>
      <c r="B4782" s="76">
        <v>44260.566608796296</v>
      </c>
      <c r="C4782" s="1" t="s">
        <v>15125</v>
      </c>
      <c r="D4782" s="76">
        <v>44260.56731481482</v>
      </c>
      <c r="E4782" s="1" t="s">
        <v>15126</v>
      </c>
      <c r="F4782" s="1" t="s">
        <v>15127</v>
      </c>
      <c r="G4782" s="1" t="s">
        <v>123</v>
      </c>
      <c r="H4782" s="1" t="s">
        <v>124</v>
      </c>
      <c r="I4782" s="1" t="s">
        <v>125</v>
      </c>
      <c r="J4782" s="1" t="s">
        <v>15128</v>
      </c>
      <c r="K4782" s="1" t="s">
        <v>15073</v>
      </c>
      <c r="L4782">
        <f>ROUNDUP(IF(B4782&gt;$D$4,0,($D$4-B4782+1)/365),0)</f>
        <v>0</v>
      </c>
      <c r="M4782">
        <f>ROUNDUP(IF(B4782&gt;$D$5,0,($D$5-B4782+1)/365),0)</f>
        <v>0</v>
      </c>
      <c r="N4782" s="28">
        <f>IF(OR(L4782=1,M4782=1),IF(B4782+364&lt;=$D$5,(B4782+364-$D$4+1)/365,IF(B4782&gt;$D$4,($D$5-B4782+1)/365,$D$6/365)),0)</f>
        <v>0</v>
      </c>
      <c r="O4782" s="28">
        <f>'Data &amp; Parameter'!$E$16*'Data &amp; Parameter'!$E$17*('Data &amp; Parameter'!$E$18+'Data &amp; Parameter'!$E$19)*'Data &amp; Parameter'!$E$20*'Data &amp; Parameter'!$E$37*N4782</f>
        <v>0</v>
      </c>
      <c r="P4782">
        <f>ROUNDUP(IF(D4782&gt;$D$4,0,($D$4-D4782+1)/365),0)</f>
        <v>0</v>
      </c>
      <c r="Q4782">
        <f>ROUNDUP(IF(D4782&gt;$D$5,0,($D$5-D4782+1)/365),0)</f>
        <v>0</v>
      </c>
      <c r="R4782" s="28">
        <f>IF(OR(P4782=1,Q4782=1),IF(D4782+364&lt;=$D$5,(D4782+364-$D$4+1)/365,IF(D4782&gt;$D$4,($D$5-D4782+1)/365,$D$6/365)),0)</f>
        <v>0</v>
      </c>
      <c r="S4782" s="28">
        <f>'Data &amp; Parameter'!$E$16*'Data &amp; Parameter'!$E$17*('Data &amp; Parameter'!$E$18+'Data &amp; Parameter'!$E$19)*'Data &amp; Parameter'!$E$20*'Data &amp; Parameter'!$E$37*R4782</f>
        <v>0</v>
      </c>
      <c r="T4782" s="28">
        <f t="shared" si="74"/>
        <v>0</v>
      </c>
    </row>
    <row r="4783" spans="1:20" ht="15.75" customHeight="1" x14ac:dyDescent="0.35">
      <c r="A4783">
        <v>4776</v>
      </c>
      <c r="B4783" s="76">
        <v>44260.569374999999</v>
      </c>
      <c r="C4783" s="1" t="s">
        <v>15129</v>
      </c>
      <c r="D4783" s="76">
        <v>44260.569756944446</v>
      </c>
      <c r="E4783" s="1" t="s">
        <v>15130</v>
      </c>
      <c r="F4783" s="1" t="s">
        <v>15131</v>
      </c>
      <c r="G4783" s="1" t="s">
        <v>123</v>
      </c>
      <c r="H4783" s="1" t="s">
        <v>124</v>
      </c>
      <c r="I4783" s="1" t="s">
        <v>125</v>
      </c>
      <c r="J4783" s="1" t="s">
        <v>15073</v>
      </c>
      <c r="K4783" s="1" t="s">
        <v>15073</v>
      </c>
      <c r="L4783">
        <f>ROUNDUP(IF(B4783&gt;$D$4,0,($D$4-B4783+1)/365),0)</f>
        <v>0</v>
      </c>
      <c r="M4783">
        <f>ROUNDUP(IF(B4783&gt;$D$5,0,($D$5-B4783+1)/365),0)</f>
        <v>0</v>
      </c>
      <c r="N4783" s="28">
        <f>IF(OR(L4783=1,M4783=1),IF(B4783+364&lt;=$D$5,(B4783+364-$D$4+1)/365,IF(B4783&gt;$D$4,($D$5-B4783+1)/365,$D$6/365)),0)</f>
        <v>0</v>
      </c>
      <c r="O4783" s="28">
        <f>'Data &amp; Parameter'!$E$16*'Data &amp; Parameter'!$E$17*('Data &amp; Parameter'!$E$18+'Data &amp; Parameter'!$E$19)*'Data &amp; Parameter'!$E$20*'Data &amp; Parameter'!$E$37*N4783</f>
        <v>0</v>
      </c>
      <c r="P4783">
        <f>ROUNDUP(IF(D4783&gt;$D$4,0,($D$4-D4783+1)/365),0)</f>
        <v>0</v>
      </c>
      <c r="Q4783">
        <f>ROUNDUP(IF(D4783&gt;$D$5,0,($D$5-D4783+1)/365),0)</f>
        <v>0</v>
      </c>
      <c r="R4783" s="28">
        <f>IF(OR(P4783=1,Q4783=1),IF(D4783+364&lt;=$D$5,(D4783+364-$D$4+1)/365,IF(D4783&gt;$D$4,($D$5-D4783+1)/365,$D$6/365)),0)</f>
        <v>0</v>
      </c>
      <c r="S4783" s="28">
        <f>'Data &amp; Parameter'!$E$16*'Data &amp; Parameter'!$E$17*('Data &amp; Parameter'!$E$18+'Data &amp; Parameter'!$E$19)*'Data &amp; Parameter'!$E$20*'Data &amp; Parameter'!$E$37*R4783</f>
        <v>0</v>
      </c>
      <c r="T4783" s="28">
        <f t="shared" si="74"/>
        <v>0</v>
      </c>
    </row>
    <row r="4784" spans="1:20" ht="15.75" customHeight="1" x14ac:dyDescent="0.35">
      <c r="A4784">
        <v>4777</v>
      </c>
      <c r="B4784" s="76">
        <v>44260.571875000001</v>
      </c>
      <c r="C4784" s="1" t="s">
        <v>15132</v>
      </c>
      <c r="D4784" s="76">
        <v>44260.572800925926</v>
      </c>
      <c r="E4784" s="1" t="s">
        <v>15133</v>
      </c>
      <c r="F4784" s="1" t="s">
        <v>15134</v>
      </c>
      <c r="G4784" s="1" t="s">
        <v>123</v>
      </c>
      <c r="H4784" s="1" t="s">
        <v>124</v>
      </c>
      <c r="I4784" s="1" t="s">
        <v>125</v>
      </c>
      <c r="J4784" s="1" t="s">
        <v>15073</v>
      </c>
      <c r="K4784" s="1" t="s">
        <v>15073</v>
      </c>
      <c r="L4784">
        <f>ROUNDUP(IF(B4784&gt;$D$4,0,($D$4-B4784+1)/365),0)</f>
        <v>0</v>
      </c>
      <c r="M4784">
        <f>ROUNDUP(IF(B4784&gt;$D$5,0,($D$5-B4784+1)/365),0)</f>
        <v>0</v>
      </c>
      <c r="N4784" s="28">
        <f>IF(OR(L4784=1,M4784=1),IF(B4784+364&lt;=$D$5,(B4784+364-$D$4+1)/365,IF(B4784&gt;$D$4,($D$5-B4784+1)/365,$D$6/365)),0)</f>
        <v>0</v>
      </c>
      <c r="O4784" s="28">
        <f>'Data &amp; Parameter'!$E$16*'Data &amp; Parameter'!$E$17*('Data &amp; Parameter'!$E$18+'Data &amp; Parameter'!$E$19)*'Data &amp; Parameter'!$E$20*'Data &amp; Parameter'!$E$37*N4784</f>
        <v>0</v>
      </c>
      <c r="P4784">
        <f>ROUNDUP(IF(D4784&gt;$D$4,0,($D$4-D4784+1)/365),0)</f>
        <v>0</v>
      </c>
      <c r="Q4784">
        <f>ROUNDUP(IF(D4784&gt;$D$5,0,($D$5-D4784+1)/365),0)</f>
        <v>0</v>
      </c>
      <c r="R4784" s="28">
        <f>IF(OR(P4784=1,Q4784=1),IF(D4784+364&lt;=$D$5,(D4784+364-$D$4+1)/365,IF(D4784&gt;$D$4,($D$5-D4784+1)/365,$D$6/365)),0)</f>
        <v>0</v>
      </c>
      <c r="S4784" s="28">
        <f>'Data &amp; Parameter'!$E$16*'Data &amp; Parameter'!$E$17*('Data &amp; Parameter'!$E$18+'Data &amp; Parameter'!$E$19)*'Data &amp; Parameter'!$E$20*'Data &amp; Parameter'!$E$37*R4784</f>
        <v>0</v>
      </c>
      <c r="T4784" s="28">
        <f t="shared" si="74"/>
        <v>0</v>
      </c>
    </row>
    <row r="4785" spans="1:20" ht="15.75" customHeight="1" x14ac:dyDescent="0.35">
      <c r="A4785">
        <v>4778</v>
      </c>
      <c r="B4785" s="76">
        <v>44260.577222222222</v>
      </c>
      <c r="C4785" s="1" t="s">
        <v>15135</v>
      </c>
      <c r="D4785" s="76">
        <v>44260.57811342593</v>
      </c>
      <c r="E4785" s="1" t="s">
        <v>15136</v>
      </c>
      <c r="F4785" s="1" t="s">
        <v>15137</v>
      </c>
      <c r="G4785" s="1" t="s">
        <v>123</v>
      </c>
      <c r="H4785" s="1" t="s">
        <v>124</v>
      </c>
      <c r="I4785" s="1" t="s">
        <v>125</v>
      </c>
      <c r="J4785" s="1" t="s">
        <v>15069</v>
      </c>
      <c r="K4785" s="1" t="s">
        <v>15069</v>
      </c>
      <c r="L4785">
        <f>ROUNDUP(IF(B4785&gt;$D$4,0,($D$4-B4785+1)/365),0)</f>
        <v>0</v>
      </c>
      <c r="M4785">
        <f>ROUNDUP(IF(B4785&gt;$D$5,0,($D$5-B4785+1)/365),0)</f>
        <v>0</v>
      </c>
      <c r="N4785" s="28">
        <f>IF(OR(L4785=1,M4785=1),IF(B4785+364&lt;=$D$5,(B4785+364-$D$4+1)/365,IF(B4785&gt;$D$4,($D$5-B4785+1)/365,$D$6/365)),0)</f>
        <v>0</v>
      </c>
      <c r="O4785" s="28">
        <f>'Data &amp; Parameter'!$E$16*'Data &amp; Parameter'!$E$17*('Data &amp; Parameter'!$E$18+'Data &amp; Parameter'!$E$19)*'Data &amp; Parameter'!$E$20*'Data &amp; Parameter'!$E$37*N4785</f>
        <v>0</v>
      </c>
      <c r="P4785">
        <f>ROUNDUP(IF(D4785&gt;$D$4,0,($D$4-D4785+1)/365),0)</f>
        <v>0</v>
      </c>
      <c r="Q4785">
        <f>ROUNDUP(IF(D4785&gt;$D$5,0,($D$5-D4785+1)/365),0)</f>
        <v>0</v>
      </c>
      <c r="R4785" s="28">
        <f>IF(OR(P4785=1,Q4785=1),IF(D4785+364&lt;=$D$5,(D4785+364-$D$4+1)/365,IF(D4785&gt;$D$4,($D$5-D4785+1)/365,$D$6/365)),0)</f>
        <v>0</v>
      </c>
      <c r="S4785" s="28">
        <f>'Data &amp; Parameter'!$E$16*'Data &amp; Parameter'!$E$17*('Data &amp; Parameter'!$E$18+'Data &amp; Parameter'!$E$19)*'Data &amp; Parameter'!$E$20*'Data &amp; Parameter'!$E$37*R4785</f>
        <v>0</v>
      </c>
      <c r="T4785" s="28">
        <f t="shared" si="74"/>
        <v>0</v>
      </c>
    </row>
    <row r="4786" spans="1:20" ht="15.75" customHeight="1" x14ac:dyDescent="0.35">
      <c r="A4786">
        <v>4779</v>
      </c>
      <c r="B4786" s="76">
        <v>44260.581030092595</v>
      </c>
      <c r="C4786" s="1" t="s">
        <v>15138</v>
      </c>
      <c r="D4786" s="76">
        <v>44260.581689814819</v>
      </c>
      <c r="E4786" s="1" t="s">
        <v>15139</v>
      </c>
      <c r="F4786" s="1" t="s">
        <v>15140</v>
      </c>
      <c r="G4786" s="1" t="s">
        <v>123</v>
      </c>
      <c r="H4786" s="1" t="s">
        <v>124</v>
      </c>
      <c r="I4786" s="1" t="s">
        <v>125</v>
      </c>
      <c r="J4786" s="1" t="s">
        <v>15073</v>
      </c>
      <c r="K4786" s="1" t="s">
        <v>15073</v>
      </c>
      <c r="L4786">
        <f>ROUNDUP(IF(B4786&gt;$D$4,0,($D$4-B4786+1)/365),0)</f>
        <v>0</v>
      </c>
      <c r="M4786">
        <f>ROUNDUP(IF(B4786&gt;$D$5,0,($D$5-B4786+1)/365),0)</f>
        <v>0</v>
      </c>
      <c r="N4786" s="28">
        <f>IF(OR(L4786=1,M4786=1),IF(B4786+364&lt;=$D$5,(B4786+364-$D$4+1)/365,IF(B4786&gt;$D$4,($D$5-B4786+1)/365,$D$6/365)),0)</f>
        <v>0</v>
      </c>
      <c r="O4786" s="28">
        <f>'Data &amp; Parameter'!$E$16*'Data &amp; Parameter'!$E$17*('Data &amp; Parameter'!$E$18+'Data &amp; Parameter'!$E$19)*'Data &amp; Parameter'!$E$20*'Data &amp; Parameter'!$E$37*N4786</f>
        <v>0</v>
      </c>
      <c r="P4786">
        <f>ROUNDUP(IF(D4786&gt;$D$4,0,($D$4-D4786+1)/365),0)</f>
        <v>0</v>
      </c>
      <c r="Q4786">
        <f>ROUNDUP(IF(D4786&gt;$D$5,0,($D$5-D4786+1)/365),0)</f>
        <v>0</v>
      </c>
      <c r="R4786" s="28">
        <f>IF(OR(P4786=1,Q4786=1),IF(D4786+364&lt;=$D$5,(D4786+364-$D$4+1)/365,IF(D4786&gt;$D$4,($D$5-D4786+1)/365,$D$6/365)),0)</f>
        <v>0</v>
      </c>
      <c r="S4786" s="28">
        <f>'Data &amp; Parameter'!$E$16*'Data &amp; Parameter'!$E$17*('Data &amp; Parameter'!$E$18+'Data &amp; Parameter'!$E$19)*'Data &amp; Parameter'!$E$20*'Data &amp; Parameter'!$E$37*R4786</f>
        <v>0</v>
      </c>
      <c r="T4786" s="28">
        <f t="shared" si="74"/>
        <v>0</v>
      </c>
    </row>
    <row r="4787" spans="1:20" ht="15.75" customHeight="1" x14ac:dyDescent="0.35">
      <c r="A4787">
        <v>4780</v>
      </c>
      <c r="B4787" s="76">
        <v>44260.589340277773</v>
      </c>
      <c r="C4787" s="1" t="s">
        <v>15141</v>
      </c>
      <c r="D4787" s="76">
        <v>44260.590104166666</v>
      </c>
      <c r="E4787" s="1" t="s">
        <v>15142</v>
      </c>
      <c r="F4787" s="1" t="s">
        <v>15143</v>
      </c>
      <c r="G4787" s="1" t="s">
        <v>123</v>
      </c>
      <c r="H4787" s="1" t="s">
        <v>124</v>
      </c>
      <c r="I4787" s="1" t="s">
        <v>125</v>
      </c>
      <c r="J4787" s="1" t="s">
        <v>15073</v>
      </c>
      <c r="K4787" s="1" t="s">
        <v>15073</v>
      </c>
      <c r="L4787">
        <f>ROUNDUP(IF(B4787&gt;$D$4,0,($D$4-B4787+1)/365),0)</f>
        <v>0</v>
      </c>
      <c r="M4787">
        <f>ROUNDUP(IF(B4787&gt;$D$5,0,($D$5-B4787+1)/365),0)</f>
        <v>0</v>
      </c>
      <c r="N4787" s="28">
        <f>IF(OR(L4787=1,M4787=1),IF(B4787+364&lt;=$D$5,(B4787+364-$D$4+1)/365,IF(B4787&gt;$D$4,($D$5-B4787+1)/365,$D$6/365)),0)</f>
        <v>0</v>
      </c>
      <c r="O4787" s="28">
        <f>'Data &amp; Parameter'!$E$16*'Data &amp; Parameter'!$E$17*('Data &amp; Parameter'!$E$18+'Data &amp; Parameter'!$E$19)*'Data &amp; Parameter'!$E$20*'Data &amp; Parameter'!$E$37*N4787</f>
        <v>0</v>
      </c>
      <c r="P4787">
        <f>ROUNDUP(IF(D4787&gt;$D$4,0,($D$4-D4787+1)/365),0)</f>
        <v>0</v>
      </c>
      <c r="Q4787">
        <f>ROUNDUP(IF(D4787&gt;$D$5,0,($D$5-D4787+1)/365),0)</f>
        <v>0</v>
      </c>
      <c r="R4787" s="28">
        <f>IF(OR(P4787=1,Q4787=1),IF(D4787+364&lt;=$D$5,(D4787+364-$D$4+1)/365,IF(D4787&gt;$D$4,($D$5-D4787+1)/365,$D$6/365)),0)</f>
        <v>0</v>
      </c>
      <c r="S4787" s="28">
        <f>'Data &amp; Parameter'!$E$16*'Data &amp; Parameter'!$E$17*('Data &amp; Parameter'!$E$18+'Data &amp; Parameter'!$E$19)*'Data &amp; Parameter'!$E$20*'Data &amp; Parameter'!$E$37*R4787</f>
        <v>0</v>
      </c>
      <c r="T4787" s="28">
        <f t="shared" si="74"/>
        <v>0</v>
      </c>
    </row>
    <row r="4788" spans="1:20" ht="15.75" customHeight="1" x14ac:dyDescent="0.35">
      <c r="A4788">
        <v>4781</v>
      </c>
      <c r="B4788" s="76">
        <v>44260.592557870375</v>
      </c>
      <c r="C4788" s="1" t="s">
        <v>15144</v>
      </c>
      <c r="D4788" s="76">
        <v>44260.59375</v>
      </c>
      <c r="E4788" s="1" t="s">
        <v>15145</v>
      </c>
      <c r="F4788" s="1" t="s">
        <v>15146</v>
      </c>
      <c r="G4788" s="1" t="s">
        <v>123</v>
      </c>
      <c r="H4788" s="1" t="s">
        <v>124</v>
      </c>
      <c r="I4788" s="1" t="s">
        <v>125</v>
      </c>
      <c r="J4788" s="1" t="s">
        <v>15069</v>
      </c>
      <c r="K4788" s="1" t="s">
        <v>15069</v>
      </c>
      <c r="L4788">
        <f>ROUNDUP(IF(B4788&gt;$D$4,0,($D$4-B4788+1)/365),0)</f>
        <v>0</v>
      </c>
      <c r="M4788">
        <f>ROUNDUP(IF(B4788&gt;$D$5,0,($D$5-B4788+1)/365),0)</f>
        <v>0</v>
      </c>
      <c r="N4788" s="28">
        <f>IF(OR(L4788=1,M4788=1),IF(B4788+364&lt;=$D$5,(B4788+364-$D$4+1)/365,IF(B4788&gt;$D$4,($D$5-B4788+1)/365,$D$6/365)),0)</f>
        <v>0</v>
      </c>
      <c r="O4788" s="28">
        <f>'Data &amp; Parameter'!$E$16*'Data &amp; Parameter'!$E$17*('Data &amp; Parameter'!$E$18+'Data &amp; Parameter'!$E$19)*'Data &amp; Parameter'!$E$20*'Data &amp; Parameter'!$E$37*N4788</f>
        <v>0</v>
      </c>
      <c r="P4788">
        <f>ROUNDUP(IF(D4788&gt;$D$4,0,($D$4-D4788+1)/365),0)</f>
        <v>0</v>
      </c>
      <c r="Q4788">
        <f>ROUNDUP(IF(D4788&gt;$D$5,0,($D$5-D4788+1)/365),0)</f>
        <v>0</v>
      </c>
      <c r="R4788" s="28">
        <f>IF(OR(P4788=1,Q4788=1),IF(D4788+364&lt;=$D$5,(D4788+364-$D$4+1)/365,IF(D4788&gt;$D$4,($D$5-D4788+1)/365,$D$6/365)),0)</f>
        <v>0</v>
      </c>
      <c r="S4788" s="28">
        <f>'Data &amp; Parameter'!$E$16*'Data &amp; Parameter'!$E$17*('Data &amp; Parameter'!$E$18+'Data &amp; Parameter'!$E$19)*'Data &amp; Parameter'!$E$20*'Data &amp; Parameter'!$E$37*R4788</f>
        <v>0</v>
      </c>
      <c r="T4788" s="28">
        <f t="shared" si="74"/>
        <v>0</v>
      </c>
    </row>
    <row r="4789" spans="1:20" ht="15.75" customHeight="1" x14ac:dyDescent="0.35">
      <c r="A4789">
        <v>4782</v>
      </c>
      <c r="B4789" s="76">
        <v>44260.592708333337</v>
      </c>
      <c r="C4789" s="1" t="s">
        <v>15147</v>
      </c>
      <c r="D4789" s="76">
        <v>44260.5933912037</v>
      </c>
      <c r="E4789" s="1" t="s">
        <v>15148</v>
      </c>
      <c r="F4789" s="1" t="s">
        <v>15149</v>
      </c>
      <c r="G4789" s="1" t="s">
        <v>123</v>
      </c>
      <c r="H4789" s="1" t="s">
        <v>124</v>
      </c>
      <c r="I4789" s="1" t="s">
        <v>125</v>
      </c>
      <c r="J4789" s="1" t="s">
        <v>15073</v>
      </c>
      <c r="K4789" s="1" t="s">
        <v>15073</v>
      </c>
      <c r="L4789">
        <f>ROUNDUP(IF(B4789&gt;$D$4,0,($D$4-B4789+1)/365),0)</f>
        <v>0</v>
      </c>
      <c r="M4789">
        <f>ROUNDUP(IF(B4789&gt;$D$5,0,($D$5-B4789+1)/365),0)</f>
        <v>0</v>
      </c>
      <c r="N4789" s="28">
        <f>IF(OR(L4789=1,M4789=1),IF(B4789+364&lt;=$D$5,(B4789+364-$D$4+1)/365,IF(B4789&gt;$D$4,($D$5-B4789+1)/365,$D$6/365)),0)</f>
        <v>0</v>
      </c>
      <c r="O4789" s="28">
        <f>'Data &amp; Parameter'!$E$16*'Data &amp; Parameter'!$E$17*('Data &amp; Parameter'!$E$18+'Data &amp; Parameter'!$E$19)*'Data &amp; Parameter'!$E$20*'Data &amp; Parameter'!$E$37*N4789</f>
        <v>0</v>
      </c>
      <c r="P4789">
        <f>ROUNDUP(IF(D4789&gt;$D$4,0,($D$4-D4789+1)/365),0)</f>
        <v>0</v>
      </c>
      <c r="Q4789">
        <f>ROUNDUP(IF(D4789&gt;$D$5,0,($D$5-D4789+1)/365),0)</f>
        <v>0</v>
      </c>
      <c r="R4789" s="28">
        <f>IF(OR(P4789=1,Q4789=1),IF(D4789+364&lt;=$D$5,(D4789+364-$D$4+1)/365,IF(D4789&gt;$D$4,($D$5-D4789+1)/365,$D$6/365)),0)</f>
        <v>0</v>
      </c>
      <c r="S4789" s="28">
        <f>'Data &amp; Parameter'!$E$16*'Data &amp; Parameter'!$E$17*('Data &amp; Parameter'!$E$18+'Data &amp; Parameter'!$E$19)*'Data &amp; Parameter'!$E$20*'Data &amp; Parameter'!$E$37*R4789</f>
        <v>0</v>
      </c>
      <c r="T4789" s="28">
        <f t="shared" si="74"/>
        <v>0</v>
      </c>
    </row>
    <row r="4790" spans="1:20" ht="15.75" customHeight="1" x14ac:dyDescent="0.35">
      <c r="A4790">
        <v>4783</v>
      </c>
      <c r="B4790" s="76">
        <v>44260.595879629633</v>
      </c>
      <c r="C4790" s="1" t="s">
        <v>15150</v>
      </c>
      <c r="D4790" s="76">
        <v>44260.596655092595</v>
      </c>
      <c r="E4790" s="1" t="s">
        <v>15151</v>
      </c>
      <c r="F4790" s="1" t="s">
        <v>15152</v>
      </c>
      <c r="G4790" s="1" t="s">
        <v>123</v>
      </c>
      <c r="H4790" s="1" t="s">
        <v>124</v>
      </c>
      <c r="I4790" s="1" t="s">
        <v>125</v>
      </c>
      <c r="J4790" s="1" t="s">
        <v>15073</v>
      </c>
      <c r="K4790" s="1" t="s">
        <v>15073</v>
      </c>
      <c r="L4790">
        <f>ROUNDUP(IF(B4790&gt;$D$4,0,($D$4-B4790+1)/365),0)</f>
        <v>0</v>
      </c>
      <c r="M4790">
        <f>ROUNDUP(IF(B4790&gt;$D$5,0,($D$5-B4790+1)/365),0)</f>
        <v>0</v>
      </c>
      <c r="N4790" s="28">
        <f>IF(OR(L4790=1,M4790=1),IF(B4790+364&lt;=$D$5,(B4790+364-$D$4+1)/365,IF(B4790&gt;$D$4,($D$5-B4790+1)/365,$D$6/365)),0)</f>
        <v>0</v>
      </c>
      <c r="O4790" s="28">
        <f>'Data &amp; Parameter'!$E$16*'Data &amp; Parameter'!$E$17*('Data &amp; Parameter'!$E$18+'Data &amp; Parameter'!$E$19)*'Data &amp; Parameter'!$E$20*'Data &amp; Parameter'!$E$37*N4790</f>
        <v>0</v>
      </c>
      <c r="P4790">
        <f>ROUNDUP(IF(D4790&gt;$D$4,0,($D$4-D4790+1)/365),0)</f>
        <v>0</v>
      </c>
      <c r="Q4790">
        <f>ROUNDUP(IF(D4790&gt;$D$5,0,($D$5-D4790+1)/365),0)</f>
        <v>0</v>
      </c>
      <c r="R4790" s="28">
        <f>IF(OR(P4790=1,Q4790=1),IF(D4790+364&lt;=$D$5,(D4790+364-$D$4+1)/365,IF(D4790&gt;$D$4,($D$5-D4790+1)/365,$D$6/365)),0)</f>
        <v>0</v>
      </c>
      <c r="S4790" s="28">
        <f>'Data &amp; Parameter'!$E$16*'Data &amp; Parameter'!$E$17*('Data &amp; Parameter'!$E$18+'Data &amp; Parameter'!$E$19)*'Data &amp; Parameter'!$E$20*'Data &amp; Parameter'!$E$37*R4790</f>
        <v>0</v>
      </c>
      <c r="T4790" s="28">
        <f t="shared" si="74"/>
        <v>0</v>
      </c>
    </row>
    <row r="4791" spans="1:20" ht="15.75" customHeight="1" x14ac:dyDescent="0.35">
      <c r="A4791">
        <v>4784</v>
      </c>
      <c r="B4791" s="76">
        <v>44260.602488425924</v>
      </c>
      <c r="C4791" s="1" t="s">
        <v>15153</v>
      </c>
      <c r="D4791" s="76">
        <v>44260.60319444444</v>
      </c>
      <c r="E4791" s="1" t="s">
        <v>15154</v>
      </c>
      <c r="F4791" s="1" t="s">
        <v>15155</v>
      </c>
      <c r="G4791" s="1" t="s">
        <v>123</v>
      </c>
      <c r="H4791" s="1" t="s">
        <v>124</v>
      </c>
      <c r="I4791" s="1" t="s">
        <v>125</v>
      </c>
      <c r="J4791" s="1" t="s">
        <v>15073</v>
      </c>
      <c r="K4791" s="1" t="s">
        <v>15073</v>
      </c>
      <c r="L4791">
        <f>ROUNDUP(IF(B4791&gt;$D$4,0,($D$4-B4791+1)/365),0)</f>
        <v>0</v>
      </c>
      <c r="M4791">
        <f>ROUNDUP(IF(B4791&gt;$D$5,0,($D$5-B4791+1)/365),0)</f>
        <v>0</v>
      </c>
      <c r="N4791" s="28">
        <f>IF(OR(L4791=1,M4791=1),IF(B4791+364&lt;=$D$5,(B4791+364-$D$4+1)/365,IF(B4791&gt;$D$4,($D$5-B4791+1)/365,$D$6/365)),0)</f>
        <v>0</v>
      </c>
      <c r="O4791" s="28">
        <f>'Data &amp; Parameter'!$E$16*'Data &amp; Parameter'!$E$17*('Data &amp; Parameter'!$E$18+'Data &amp; Parameter'!$E$19)*'Data &amp; Parameter'!$E$20*'Data &amp; Parameter'!$E$37*N4791</f>
        <v>0</v>
      </c>
      <c r="P4791">
        <f>ROUNDUP(IF(D4791&gt;$D$4,0,($D$4-D4791+1)/365),0)</f>
        <v>0</v>
      </c>
      <c r="Q4791">
        <f>ROUNDUP(IF(D4791&gt;$D$5,0,($D$5-D4791+1)/365),0)</f>
        <v>0</v>
      </c>
      <c r="R4791" s="28">
        <f>IF(OR(P4791=1,Q4791=1),IF(D4791+364&lt;=$D$5,(D4791+364-$D$4+1)/365,IF(D4791&gt;$D$4,($D$5-D4791+1)/365,$D$6/365)),0)</f>
        <v>0</v>
      </c>
      <c r="S4791" s="28">
        <f>'Data &amp; Parameter'!$E$16*'Data &amp; Parameter'!$E$17*('Data &amp; Parameter'!$E$18+'Data &amp; Parameter'!$E$19)*'Data &amp; Parameter'!$E$20*'Data &amp; Parameter'!$E$37*R4791</f>
        <v>0</v>
      </c>
      <c r="T4791" s="28">
        <f t="shared" si="74"/>
        <v>0</v>
      </c>
    </row>
    <row r="4792" spans="1:20" ht="15.75" customHeight="1" x14ac:dyDescent="0.35">
      <c r="A4792">
        <v>4785</v>
      </c>
      <c r="B4792" s="76">
        <v>44260.608240740738</v>
      </c>
      <c r="C4792" s="1" t="s">
        <v>15156</v>
      </c>
      <c r="D4792" s="76">
        <v>44260.609039351853</v>
      </c>
      <c r="E4792" s="1" t="s">
        <v>15157</v>
      </c>
      <c r="F4792" s="1" t="s">
        <v>15158</v>
      </c>
      <c r="G4792" s="1" t="s">
        <v>123</v>
      </c>
      <c r="H4792" s="1" t="s">
        <v>124</v>
      </c>
      <c r="I4792" s="1" t="s">
        <v>125</v>
      </c>
      <c r="J4792" s="1" t="s">
        <v>15073</v>
      </c>
      <c r="K4792" s="1" t="s">
        <v>15073</v>
      </c>
      <c r="L4792">
        <f>ROUNDUP(IF(B4792&gt;$D$4,0,($D$4-B4792+1)/365),0)</f>
        <v>0</v>
      </c>
      <c r="M4792">
        <f>ROUNDUP(IF(B4792&gt;$D$5,0,($D$5-B4792+1)/365),0)</f>
        <v>0</v>
      </c>
      <c r="N4792" s="28">
        <f>IF(OR(L4792=1,M4792=1),IF(B4792+364&lt;=$D$5,(B4792+364-$D$4+1)/365,IF(B4792&gt;$D$4,($D$5-B4792+1)/365,$D$6/365)),0)</f>
        <v>0</v>
      </c>
      <c r="O4792" s="28">
        <f>'Data &amp; Parameter'!$E$16*'Data &amp; Parameter'!$E$17*('Data &amp; Parameter'!$E$18+'Data &amp; Parameter'!$E$19)*'Data &amp; Parameter'!$E$20*'Data &amp; Parameter'!$E$37*N4792</f>
        <v>0</v>
      </c>
      <c r="P4792">
        <f>ROUNDUP(IF(D4792&gt;$D$4,0,($D$4-D4792+1)/365),0)</f>
        <v>0</v>
      </c>
      <c r="Q4792">
        <f>ROUNDUP(IF(D4792&gt;$D$5,0,($D$5-D4792+1)/365),0)</f>
        <v>0</v>
      </c>
      <c r="R4792" s="28">
        <f>IF(OR(P4792=1,Q4792=1),IF(D4792+364&lt;=$D$5,(D4792+364-$D$4+1)/365,IF(D4792&gt;$D$4,($D$5-D4792+1)/365,$D$6/365)),0)</f>
        <v>0</v>
      </c>
      <c r="S4792" s="28">
        <f>'Data &amp; Parameter'!$E$16*'Data &amp; Parameter'!$E$17*('Data &amp; Parameter'!$E$18+'Data &amp; Parameter'!$E$19)*'Data &amp; Parameter'!$E$20*'Data &amp; Parameter'!$E$37*R4792</f>
        <v>0</v>
      </c>
      <c r="T4792" s="28">
        <f t="shared" si="74"/>
        <v>0</v>
      </c>
    </row>
    <row r="4793" spans="1:20" ht="15.75" customHeight="1" x14ac:dyDescent="0.35">
      <c r="A4793">
        <v>4786</v>
      </c>
      <c r="B4793" s="76">
        <v>44260.611435185187</v>
      </c>
      <c r="C4793" s="1" t="s">
        <v>15159</v>
      </c>
      <c r="D4793" s="76">
        <v>44260.612303240741</v>
      </c>
      <c r="E4793" s="1" t="s">
        <v>15160</v>
      </c>
      <c r="F4793" s="1" t="s">
        <v>15161</v>
      </c>
      <c r="G4793" s="1" t="s">
        <v>123</v>
      </c>
      <c r="H4793" s="1" t="s">
        <v>124</v>
      </c>
      <c r="I4793" s="1" t="s">
        <v>125</v>
      </c>
      <c r="J4793" s="1" t="s">
        <v>15073</v>
      </c>
      <c r="K4793" s="1" t="s">
        <v>15073</v>
      </c>
      <c r="L4793">
        <f>ROUNDUP(IF(B4793&gt;$D$4,0,($D$4-B4793+1)/365),0)</f>
        <v>0</v>
      </c>
      <c r="M4793">
        <f>ROUNDUP(IF(B4793&gt;$D$5,0,($D$5-B4793+1)/365),0)</f>
        <v>0</v>
      </c>
      <c r="N4793" s="28">
        <f>IF(OR(L4793=1,M4793=1),IF(B4793+364&lt;=$D$5,(B4793+364-$D$4+1)/365,IF(B4793&gt;$D$4,($D$5-B4793+1)/365,$D$6/365)),0)</f>
        <v>0</v>
      </c>
      <c r="O4793" s="28">
        <f>'Data &amp; Parameter'!$E$16*'Data &amp; Parameter'!$E$17*('Data &amp; Parameter'!$E$18+'Data &amp; Parameter'!$E$19)*'Data &amp; Parameter'!$E$20*'Data &amp; Parameter'!$E$37*N4793</f>
        <v>0</v>
      </c>
      <c r="P4793">
        <f>ROUNDUP(IF(D4793&gt;$D$4,0,($D$4-D4793+1)/365),0)</f>
        <v>0</v>
      </c>
      <c r="Q4793">
        <f>ROUNDUP(IF(D4793&gt;$D$5,0,($D$5-D4793+1)/365),0)</f>
        <v>0</v>
      </c>
      <c r="R4793" s="28">
        <f>IF(OR(P4793=1,Q4793=1),IF(D4793+364&lt;=$D$5,(D4793+364-$D$4+1)/365,IF(D4793&gt;$D$4,($D$5-D4793+1)/365,$D$6/365)),0)</f>
        <v>0</v>
      </c>
      <c r="S4793" s="28">
        <f>'Data &amp; Parameter'!$E$16*'Data &amp; Parameter'!$E$17*('Data &amp; Parameter'!$E$18+'Data &amp; Parameter'!$E$19)*'Data &amp; Parameter'!$E$20*'Data &amp; Parameter'!$E$37*R4793</f>
        <v>0</v>
      </c>
      <c r="T4793" s="28">
        <f t="shared" si="74"/>
        <v>0</v>
      </c>
    </row>
    <row r="4794" spans="1:20" ht="15.75" customHeight="1" x14ac:dyDescent="0.35">
      <c r="A4794">
        <v>4787</v>
      </c>
      <c r="B4794" s="76">
        <v>44260.615601851852</v>
      </c>
      <c r="C4794" s="1" t="s">
        <v>15162</v>
      </c>
      <c r="D4794" s="76">
        <v>44260.616099537037</v>
      </c>
      <c r="E4794" s="1" t="s">
        <v>15163</v>
      </c>
      <c r="F4794" s="1" t="s">
        <v>15164</v>
      </c>
      <c r="G4794" s="1" t="s">
        <v>123</v>
      </c>
      <c r="H4794" s="1" t="s">
        <v>124</v>
      </c>
      <c r="I4794" s="1" t="s">
        <v>125</v>
      </c>
      <c r="J4794" s="1" t="s">
        <v>15073</v>
      </c>
      <c r="K4794" s="1" t="s">
        <v>15073</v>
      </c>
      <c r="L4794">
        <f>ROUNDUP(IF(B4794&gt;$D$4,0,($D$4-B4794+1)/365),0)</f>
        <v>0</v>
      </c>
      <c r="M4794">
        <f>ROUNDUP(IF(B4794&gt;$D$5,0,($D$5-B4794+1)/365),0)</f>
        <v>0</v>
      </c>
      <c r="N4794" s="28">
        <f>IF(OR(L4794=1,M4794=1),IF(B4794+364&lt;=$D$5,(B4794+364-$D$4+1)/365,IF(B4794&gt;$D$4,($D$5-B4794+1)/365,$D$6/365)),0)</f>
        <v>0</v>
      </c>
      <c r="O4794" s="28">
        <f>'Data &amp; Parameter'!$E$16*'Data &amp; Parameter'!$E$17*('Data &amp; Parameter'!$E$18+'Data &amp; Parameter'!$E$19)*'Data &amp; Parameter'!$E$20*'Data &amp; Parameter'!$E$37*N4794</f>
        <v>0</v>
      </c>
      <c r="P4794">
        <f>ROUNDUP(IF(D4794&gt;$D$4,0,($D$4-D4794+1)/365),0)</f>
        <v>0</v>
      </c>
      <c r="Q4794">
        <f>ROUNDUP(IF(D4794&gt;$D$5,0,($D$5-D4794+1)/365),0)</f>
        <v>0</v>
      </c>
      <c r="R4794" s="28">
        <f>IF(OR(P4794=1,Q4794=1),IF(D4794+364&lt;=$D$5,(D4794+364-$D$4+1)/365,IF(D4794&gt;$D$4,($D$5-D4794+1)/365,$D$6/365)),0)</f>
        <v>0</v>
      </c>
      <c r="S4794" s="28">
        <f>'Data &amp; Parameter'!$E$16*'Data &amp; Parameter'!$E$17*('Data &amp; Parameter'!$E$18+'Data &amp; Parameter'!$E$19)*'Data &amp; Parameter'!$E$20*'Data &amp; Parameter'!$E$37*R4794</f>
        <v>0</v>
      </c>
      <c r="T4794" s="28">
        <f t="shared" si="74"/>
        <v>0</v>
      </c>
    </row>
    <row r="4795" spans="1:20" ht="15.75" customHeight="1" x14ac:dyDescent="0.35">
      <c r="A4795">
        <v>4788</v>
      </c>
      <c r="B4795" s="76">
        <v>44260.618483796294</v>
      </c>
      <c r="C4795" s="1" t="s">
        <v>15165</v>
      </c>
      <c r="D4795" s="76">
        <v>44260.619085648148</v>
      </c>
      <c r="E4795" s="1" t="s">
        <v>15166</v>
      </c>
      <c r="F4795" s="1" t="s">
        <v>15167</v>
      </c>
      <c r="G4795" s="1" t="s">
        <v>123</v>
      </c>
      <c r="H4795" s="1" t="s">
        <v>124</v>
      </c>
      <c r="I4795" s="1" t="s">
        <v>125</v>
      </c>
      <c r="J4795" s="1" t="s">
        <v>15073</v>
      </c>
      <c r="K4795" s="1" t="s">
        <v>15073</v>
      </c>
      <c r="L4795">
        <f>ROUNDUP(IF(B4795&gt;$D$4,0,($D$4-B4795+1)/365),0)</f>
        <v>0</v>
      </c>
      <c r="M4795">
        <f>ROUNDUP(IF(B4795&gt;$D$5,0,($D$5-B4795+1)/365),0)</f>
        <v>0</v>
      </c>
      <c r="N4795" s="28">
        <f>IF(OR(L4795=1,M4795=1),IF(B4795+364&lt;=$D$5,(B4795+364-$D$4+1)/365,IF(B4795&gt;$D$4,($D$5-B4795+1)/365,$D$6/365)),0)</f>
        <v>0</v>
      </c>
      <c r="O4795" s="28">
        <f>'Data &amp; Parameter'!$E$16*'Data &amp; Parameter'!$E$17*('Data &amp; Parameter'!$E$18+'Data &amp; Parameter'!$E$19)*'Data &amp; Parameter'!$E$20*'Data &amp; Parameter'!$E$37*N4795</f>
        <v>0</v>
      </c>
      <c r="P4795">
        <f>ROUNDUP(IF(D4795&gt;$D$4,0,($D$4-D4795+1)/365),0)</f>
        <v>0</v>
      </c>
      <c r="Q4795">
        <f>ROUNDUP(IF(D4795&gt;$D$5,0,($D$5-D4795+1)/365),0)</f>
        <v>0</v>
      </c>
      <c r="R4795" s="28">
        <f>IF(OR(P4795=1,Q4795=1),IF(D4795+364&lt;=$D$5,(D4795+364-$D$4+1)/365,IF(D4795&gt;$D$4,($D$5-D4795+1)/365,$D$6/365)),0)</f>
        <v>0</v>
      </c>
      <c r="S4795" s="28">
        <f>'Data &amp; Parameter'!$E$16*'Data &amp; Parameter'!$E$17*('Data &amp; Parameter'!$E$18+'Data &amp; Parameter'!$E$19)*'Data &amp; Parameter'!$E$20*'Data &amp; Parameter'!$E$37*R4795</f>
        <v>0</v>
      </c>
      <c r="T4795" s="28">
        <f t="shared" si="74"/>
        <v>0</v>
      </c>
    </row>
    <row r="4796" spans="1:20" ht="15.75" customHeight="1" x14ac:dyDescent="0.35">
      <c r="A4796">
        <v>4789</v>
      </c>
      <c r="B4796" s="76">
        <v>44260.622071759259</v>
      </c>
      <c r="C4796" s="1" t="s">
        <v>15168</v>
      </c>
      <c r="D4796" s="76">
        <v>44260.622696759259</v>
      </c>
      <c r="E4796" s="1" t="s">
        <v>15169</v>
      </c>
      <c r="F4796" s="1" t="s">
        <v>15170</v>
      </c>
      <c r="G4796" s="1" t="s">
        <v>123</v>
      </c>
      <c r="H4796" s="1" t="s">
        <v>124</v>
      </c>
      <c r="I4796" s="1" t="s">
        <v>125</v>
      </c>
      <c r="J4796" s="1" t="s">
        <v>15073</v>
      </c>
      <c r="K4796" s="1" t="s">
        <v>15073</v>
      </c>
      <c r="L4796">
        <f>ROUNDUP(IF(B4796&gt;$D$4,0,($D$4-B4796+1)/365),0)</f>
        <v>0</v>
      </c>
      <c r="M4796">
        <f>ROUNDUP(IF(B4796&gt;$D$5,0,($D$5-B4796+1)/365),0)</f>
        <v>0</v>
      </c>
      <c r="N4796" s="28">
        <f>IF(OR(L4796=1,M4796=1),IF(B4796+364&lt;=$D$5,(B4796+364-$D$4+1)/365,IF(B4796&gt;$D$4,($D$5-B4796+1)/365,$D$6/365)),0)</f>
        <v>0</v>
      </c>
      <c r="O4796" s="28">
        <f>'Data &amp; Parameter'!$E$16*'Data &amp; Parameter'!$E$17*('Data &amp; Parameter'!$E$18+'Data &amp; Parameter'!$E$19)*'Data &amp; Parameter'!$E$20*'Data &amp; Parameter'!$E$37*N4796</f>
        <v>0</v>
      </c>
      <c r="P4796">
        <f>ROUNDUP(IF(D4796&gt;$D$4,0,($D$4-D4796+1)/365),0)</f>
        <v>0</v>
      </c>
      <c r="Q4796">
        <f>ROUNDUP(IF(D4796&gt;$D$5,0,($D$5-D4796+1)/365),0)</f>
        <v>0</v>
      </c>
      <c r="R4796" s="28">
        <f>IF(OR(P4796=1,Q4796=1),IF(D4796+364&lt;=$D$5,(D4796+364-$D$4+1)/365,IF(D4796&gt;$D$4,($D$5-D4796+1)/365,$D$6/365)),0)</f>
        <v>0</v>
      </c>
      <c r="S4796" s="28">
        <f>'Data &amp; Parameter'!$E$16*'Data &amp; Parameter'!$E$17*('Data &amp; Parameter'!$E$18+'Data &amp; Parameter'!$E$19)*'Data &amp; Parameter'!$E$20*'Data &amp; Parameter'!$E$37*R4796</f>
        <v>0</v>
      </c>
      <c r="T4796" s="28">
        <f t="shared" si="74"/>
        <v>0</v>
      </c>
    </row>
    <row r="4797" spans="1:20" ht="15.75" customHeight="1" x14ac:dyDescent="0.35">
      <c r="A4797">
        <v>4790</v>
      </c>
      <c r="B4797" s="76">
        <v>44260.625092592592</v>
      </c>
      <c r="C4797" s="1" t="s">
        <v>15171</v>
      </c>
      <c r="D4797" s="76">
        <v>44260.625717592593</v>
      </c>
      <c r="E4797" s="1" t="s">
        <v>15172</v>
      </c>
      <c r="F4797" s="1" t="s">
        <v>15173</v>
      </c>
      <c r="G4797" s="1" t="s">
        <v>123</v>
      </c>
      <c r="H4797" s="1" t="s">
        <v>124</v>
      </c>
      <c r="I4797" s="1" t="s">
        <v>125</v>
      </c>
      <c r="J4797" s="1" t="s">
        <v>15073</v>
      </c>
      <c r="K4797" s="1" t="s">
        <v>15073</v>
      </c>
      <c r="L4797">
        <f>ROUNDUP(IF(B4797&gt;$D$4,0,($D$4-B4797+1)/365),0)</f>
        <v>0</v>
      </c>
      <c r="M4797">
        <f>ROUNDUP(IF(B4797&gt;$D$5,0,($D$5-B4797+1)/365),0)</f>
        <v>0</v>
      </c>
      <c r="N4797" s="28">
        <f>IF(OR(L4797=1,M4797=1),IF(B4797+364&lt;=$D$5,(B4797+364-$D$4+1)/365,IF(B4797&gt;$D$4,($D$5-B4797+1)/365,$D$6/365)),0)</f>
        <v>0</v>
      </c>
      <c r="O4797" s="28">
        <f>'Data &amp; Parameter'!$E$16*'Data &amp; Parameter'!$E$17*('Data &amp; Parameter'!$E$18+'Data &amp; Parameter'!$E$19)*'Data &amp; Parameter'!$E$20*'Data &amp; Parameter'!$E$37*N4797</f>
        <v>0</v>
      </c>
      <c r="P4797">
        <f>ROUNDUP(IF(D4797&gt;$D$4,0,($D$4-D4797+1)/365),0)</f>
        <v>0</v>
      </c>
      <c r="Q4797">
        <f>ROUNDUP(IF(D4797&gt;$D$5,0,($D$5-D4797+1)/365),0)</f>
        <v>0</v>
      </c>
      <c r="R4797" s="28">
        <f>IF(OR(P4797=1,Q4797=1),IF(D4797+364&lt;=$D$5,(D4797+364-$D$4+1)/365,IF(D4797&gt;$D$4,($D$5-D4797+1)/365,$D$6/365)),0)</f>
        <v>0</v>
      </c>
      <c r="S4797" s="28">
        <f>'Data &amp; Parameter'!$E$16*'Data &amp; Parameter'!$E$17*('Data &amp; Parameter'!$E$18+'Data &amp; Parameter'!$E$19)*'Data &amp; Parameter'!$E$20*'Data &amp; Parameter'!$E$37*R4797</f>
        <v>0</v>
      </c>
      <c r="T4797" s="28">
        <f t="shared" si="74"/>
        <v>0</v>
      </c>
    </row>
    <row r="4798" spans="1:20" ht="15.75" customHeight="1" x14ac:dyDescent="0.35">
      <c r="A4798">
        <v>4791</v>
      </c>
      <c r="B4798" s="76">
        <v>44260.628020833334</v>
      </c>
      <c r="C4798" s="1" t="s">
        <v>15174</v>
      </c>
      <c r="D4798" s="76">
        <v>44260.628506944442</v>
      </c>
      <c r="E4798" s="1" t="s">
        <v>15175</v>
      </c>
      <c r="F4798" s="1" t="s">
        <v>15176</v>
      </c>
      <c r="G4798" s="1" t="s">
        <v>123</v>
      </c>
      <c r="H4798" s="1" t="s">
        <v>124</v>
      </c>
      <c r="I4798" s="1" t="s">
        <v>125</v>
      </c>
      <c r="J4798" s="1" t="s">
        <v>15073</v>
      </c>
      <c r="K4798" s="1" t="s">
        <v>15073</v>
      </c>
      <c r="L4798">
        <f>ROUNDUP(IF(B4798&gt;$D$4,0,($D$4-B4798+1)/365),0)</f>
        <v>0</v>
      </c>
      <c r="M4798">
        <f>ROUNDUP(IF(B4798&gt;$D$5,0,($D$5-B4798+1)/365),0)</f>
        <v>0</v>
      </c>
      <c r="N4798" s="28">
        <f>IF(OR(L4798=1,M4798=1),IF(B4798+364&lt;=$D$5,(B4798+364-$D$4+1)/365,IF(B4798&gt;$D$4,($D$5-B4798+1)/365,$D$6/365)),0)</f>
        <v>0</v>
      </c>
      <c r="O4798" s="28">
        <f>'Data &amp; Parameter'!$E$16*'Data &amp; Parameter'!$E$17*('Data &amp; Parameter'!$E$18+'Data &amp; Parameter'!$E$19)*'Data &amp; Parameter'!$E$20*'Data &amp; Parameter'!$E$37*N4798</f>
        <v>0</v>
      </c>
      <c r="P4798">
        <f>ROUNDUP(IF(D4798&gt;$D$4,0,($D$4-D4798+1)/365),0)</f>
        <v>0</v>
      </c>
      <c r="Q4798">
        <f>ROUNDUP(IF(D4798&gt;$D$5,0,($D$5-D4798+1)/365),0)</f>
        <v>0</v>
      </c>
      <c r="R4798" s="28">
        <f>IF(OR(P4798=1,Q4798=1),IF(D4798+364&lt;=$D$5,(D4798+364-$D$4+1)/365,IF(D4798&gt;$D$4,($D$5-D4798+1)/365,$D$6/365)),0)</f>
        <v>0</v>
      </c>
      <c r="S4798" s="28">
        <f>'Data &amp; Parameter'!$E$16*'Data &amp; Parameter'!$E$17*('Data &amp; Parameter'!$E$18+'Data &amp; Parameter'!$E$19)*'Data &amp; Parameter'!$E$20*'Data &amp; Parameter'!$E$37*R4798</f>
        <v>0</v>
      </c>
      <c r="T4798" s="28">
        <f t="shared" si="74"/>
        <v>0</v>
      </c>
    </row>
    <row r="4799" spans="1:20" ht="15.75" customHeight="1" x14ac:dyDescent="0.35">
      <c r="A4799">
        <v>4792</v>
      </c>
      <c r="B4799" s="76">
        <v>44260.630162037036</v>
      </c>
      <c r="C4799" s="1" t="s">
        <v>15177</v>
      </c>
      <c r="D4799" s="76">
        <v>44260.630891203706</v>
      </c>
      <c r="E4799" s="1" t="s">
        <v>15178</v>
      </c>
      <c r="F4799" s="1" t="s">
        <v>15179</v>
      </c>
      <c r="G4799" s="1" t="s">
        <v>123</v>
      </c>
      <c r="H4799" s="1" t="s">
        <v>124</v>
      </c>
      <c r="I4799" s="1" t="s">
        <v>125</v>
      </c>
      <c r="J4799" s="1" t="s">
        <v>15073</v>
      </c>
      <c r="K4799" s="1" t="s">
        <v>15073</v>
      </c>
      <c r="L4799">
        <f>ROUNDUP(IF(B4799&gt;$D$4,0,($D$4-B4799+1)/365),0)</f>
        <v>0</v>
      </c>
      <c r="M4799">
        <f>ROUNDUP(IF(B4799&gt;$D$5,0,($D$5-B4799+1)/365),0)</f>
        <v>0</v>
      </c>
      <c r="N4799" s="28">
        <f>IF(OR(L4799=1,M4799=1),IF(B4799+364&lt;=$D$5,(B4799+364-$D$4+1)/365,IF(B4799&gt;$D$4,($D$5-B4799+1)/365,$D$6/365)),0)</f>
        <v>0</v>
      </c>
      <c r="O4799" s="28">
        <f>'Data &amp; Parameter'!$E$16*'Data &amp; Parameter'!$E$17*('Data &amp; Parameter'!$E$18+'Data &amp; Parameter'!$E$19)*'Data &amp; Parameter'!$E$20*'Data &amp; Parameter'!$E$37*N4799</f>
        <v>0</v>
      </c>
      <c r="P4799">
        <f>ROUNDUP(IF(D4799&gt;$D$4,0,($D$4-D4799+1)/365),0)</f>
        <v>0</v>
      </c>
      <c r="Q4799">
        <f>ROUNDUP(IF(D4799&gt;$D$5,0,($D$5-D4799+1)/365),0)</f>
        <v>0</v>
      </c>
      <c r="R4799" s="28">
        <f>IF(OR(P4799=1,Q4799=1),IF(D4799+364&lt;=$D$5,(D4799+364-$D$4+1)/365,IF(D4799&gt;$D$4,($D$5-D4799+1)/365,$D$6/365)),0)</f>
        <v>0</v>
      </c>
      <c r="S4799" s="28">
        <f>'Data &amp; Parameter'!$E$16*'Data &amp; Parameter'!$E$17*('Data &amp; Parameter'!$E$18+'Data &amp; Parameter'!$E$19)*'Data &amp; Parameter'!$E$20*'Data &amp; Parameter'!$E$37*R4799</f>
        <v>0</v>
      </c>
      <c r="T4799" s="28">
        <f t="shared" si="74"/>
        <v>0</v>
      </c>
    </row>
    <row r="4800" spans="1:20" ht="15.75" customHeight="1" x14ac:dyDescent="0.35">
      <c r="A4800">
        <v>4793</v>
      </c>
      <c r="B4800" s="76">
        <v>44260.633414351847</v>
      </c>
      <c r="C4800" s="1" t="s">
        <v>15180</v>
      </c>
      <c r="D4800" s="76">
        <v>44260.634212962963</v>
      </c>
      <c r="E4800" s="1" t="s">
        <v>15181</v>
      </c>
      <c r="F4800" s="1" t="s">
        <v>15182</v>
      </c>
      <c r="G4800" s="1" t="s">
        <v>123</v>
      </c>
      <c r="H4800" s="1" t="s">
        <v>124</v>
      </c>
      <c r="I4800" s="1" t="s">
        <v>125</v>
      </c>
      <c r="J4800" s="1" t="s">
        <v>15073</v>
      </c>
      <c r="K4800" s="1" t="s">
        <v>15128</v>
      </c>
      <c r="L4800">
        <f>ROUNDUP(IF(B4800&gt;$D$4,0,($D$4-B4800+1)/365),0)</f>
        <v>0</v>
      </c>
      <c r="M4800">
        <f>ROUNDUP(IF(B4800&gt;$D$5,0,($D$5-B4800+1)/365),0)</f>
        <v>0</v>
      </c>
      <c r="N4800" s="28">
        <f>IF(OR(L4800=1,M4800=1),IF(B4800+364&lt;=$D$5,(B4800+364-$D$4+1)/365,IF(B4800&gt;$D$4,($D$5-B4800+1)/365,$D$6/365)),0)</f>
        <v>0</v>
      </c>
      <c r="O4800" s="28">
        <f>'Data &amp; Parameter'!$E$16*'Data &amp; Parameter'!$E$17*('Data &amp; Parameter'!$E$18+'Data &amp; Parameter'!$E$19)*'Data &amp; Parameter'!$E$20*'Data &amp; Parameter'!$E$37*N4800</f>
        <v>0</v>
      </c>
      <c r="P4800">
        <f>ROUNDUP(IF(D4800&gt;$D$4,0,($D$4-D4800+1)/365),0)</f>
        <v>0</v>
      </c>
      <c r="Q4800">
        <f>ROUNDUP(IF(D4800&gt;$D$5,0,($D$5-D4800+1)/365),0)</f>
        <v>0</v>
      </c>
      <c r="R4800" s="28">
        <f>IF(OR(P4800=1,Q4800=1),IF(D4800+364&lt;=$D$5,(D4800+364-$D$4+1)/365,IF(D4800&gt;$D$4,($D$5-D4800+1)/365,$D$6/365)),0)</f>
        <v>0</v>
      </c>
      <c r="S4800" s="28">
        <f>'Data &amp; Parameter'!$E$16*'Data &amp; Parameter'!$E$17*('Data &amp; Parameter'!$E$18+'Data &amp; Parameter'!$E$19)*'Data &amp; Parameter'!$E$20*'Data &amp; Parameter'!$E$37*R4800</f>
        <v>0</v>
      </c>
      <c r="T4800" s="28">
        <f t="shared" si="74"/>
        <v>0</v>
      </c>
    </row>
    <row r="4801" spans="1:20" ht="15.75" customHeight="1" x14ac:dyDescent="0.35">
      <c r="A4801">
        <v>4794</v>
      </c>
      <c r="B4801" s="76">
        <v>44260.639097222222</v>
      </c>
      <c r="C4801" s="1" t="s">
        <v>15183</v>
      </c>
      <c r="D4801" s="76">
        <v>44260.640219907407</v>
      </c>
      <c r="E4801" s="1" t="s">
        <v>15184</v>
      </c>
      <c r="F4801" s="1" t="s">
        <v>15185</v>
      </c>
      <c r="G4801" s="1" t="s">
        <v>123</v>
      </c>
      <c r="H4801" s="1" t="s">
        <v>124</v>
      </c>
      <c r="I4801" s="1" t="s">
        <v>125</v>
      </c>
      <c r="J4801" s="1" t="s">
        <v>15073</v>
      </c>
      <c r="K4801" s="1" t="s">
        <v>15073</v>
      </c>
      <c r="L4801">
        <f>ROUNDUP(IF(B4801&gt;$D$4,0,($D$4-B4801+1)/365),0)</f>
        <v>0</v>
      </c>
      <c r="M4801">
        <f>ROUNDUP(IF(B4801&gt;$D$5,0,($D$5-B4801+1)/365),0)</f>
        <v>0</v>
      </c>
      <c r="N4801" s="28">
        <f>IF(OR(L4801=1,M4801=1),IF(B4801+364&lt;=$D$5,(B4801+364-$D$4+1)/365,IF(B4801&gt;$D$4,($D$5-B4801+1)/365,$D$6/365)),0)</f>
        <v>0</v>
      </c>
      <c r="O4801" s="28">
        <f>'Data &amp; Parameter'!$E$16*'Data &amp; Parameter'!$E$17*('Data &amp; Parameter'!$E$18+'Data &amp; Parameter'!$E$19)*'Data &amp; Parameter'!$E$20*'Data &amp; Parameter'!$E$37*N4801</f>
        <v>0</v>
      </c>
      <c r="P4801">
        <f>ROUNDUP(IF(D4801&gt;$D$4,0,($D$4-D4801+1)/365),0)</f>
        <v>0</v>
      </c>
      <c r="Q4801">
        <f>ROUNDUP(IF(D4801&gt;$D$5,0,($D$5-D4801+1)/365),0)</f>
        <v>0</v>
      </c>
      <c r="R4801" s="28">
        <f>IF(OR(P4801=1,Q4801=1),IF(D4801+364&lt;=$D$5,(D4801+364-$D$4+1)/365,IF(D4801&gt;$D$4,($D$5-D4801+1)/365,$D$6/365)),0)</f>
        <v>0</v>
      </c>
      <c r="S4801" s="28">
        <f>'Data &amp; Parameter'!$E$16*'Data &amp; Parameter'!$E$17*('Data &amp; Parameter'!$E$18+'Data &amp; Parameter'!$E$19)*'Data &amp; Parameter'!$E$20*'Data &amp; Parameter'!$E$37*R4801</f>
        <v>0</v>
      </c>
      <c r="T4801" s="28">
        <f t="shared" si="74"/>
        <v>0</v>
      </c>
    </row>
    <row r="4802" spans="1:20" ht="15.75" customHeight="1" x14ac:dyDescent="0.35">
      <c r="A4802">
        <v>4795</v>
      </c>
      <c r="B4802" s="76">
        <v>44260.643171296295</v>
      </c>
      <c r="C4802" s="1" t="s">
        <v>15186</v>
      </c>
      <c r="D4802" s="76">
        <v>44260.643865740742</v>
      </c>
      <c r="E4802" s="1" t="s">
        <v>15187</v>
      </c>
      <c r="F4802" s="1" t="s">
        <v>15188</v>
      </c>
      <c r="G4802" s="1" t="s">
        <v>123</v>
      </c>
      <c r="H4802" s="1" t="s">
        <v>124</v>
      </c>
      <c r="I4802" s="1" t="s">
        <v>125</v>
      </c>
      <c r="J4802" s="1" t="s">
        <v>15073</v>
      </c>
      <c r="K4802" s="1" t="s">
        <v>15073</v>
      </c>
      <c r="L4802">
        <f>ROUNDUP(IF(B4802&gt;$D$4,0,($D$4-B4802+1)/365),0)</f>
        <v>0</v>
      </c>
      <c r="M4802">
        <f>ROUNDUP(IF(B4802&gt;$D$5,0,($D$5-B4802+1)/365),0)</f>
        <v>0</v>
      </c>
      <c r="N4802" s="28">
        <f>IF(OR(L4802=1,M4802=1),IF(B4802+364&lt;=$D$5,(B4802+364-$D$4+1)/365,IF(B4802&gt;$D$4,($D$5-B4802+1)/365,$D$6/365)),0)</f>
        <v>0</v>
      </c>
      <c r="O4802" s="28">
        <f>'Data &amp; Parameter'!$E$16*'Data &amp; Parameter'!$E$17*('Data &amp; Parameter'!$E$18+'Data &amp; Parameter'!$E$19)*'Data &amp; Parameter'!$E$20*'Data &amp; Parameter'!$E$37*N4802</f>
        <v>0</v>
      </c>
      <c r="P4802">
        <f>ROUNDUP(IF(D4802&gt;$D$4,0,($D$4-D4802+1)/365),0)</f>
        <v>0</v>
      </c>
      <c r="Q4802">
        <f>ROUNDUP(IF(D4802&gt;$D$5,0,($D$5-D4802+1)/365),0)</f>
        <v>0</v>
      </c>
      <c r="R4802" s="28">
        <f>IF(OR(P4802=1,Q4802=1),IF(D4802+364&lt;=$D$5,(D4802+364-$D$4+1)/365,IF(D4802&gt;$D$4,($D$5-D4802+1)/365,$D$6/365)),0)</f>
        <v>0</v>
      </c>
      <c r="S4802" s="28">
        <f>'Data &amp; Parameter'!$E$16*'Data &amp; Parameter'!$E$17*('Data &amp; Parameter'!$E$18+'Data &amp; Parameter'!$E$19)*'Data &amp; Parameter'!$E$20*'Data &amp; Parameter'!$E$37*R4802</f>
        <v>0</v>
      </c>
      <c r="T4802" s="28">
        <f t="shared" si="74"/>
        <v>0</v>
      </c>
    </row>
    <row r="4803" spans="1:20" ht="15.75" customHeight="1" x14ac:dyDescent="0.35">
      <c r="A4803">
        <v>4796</v>
      </c>
      <c r="B4803" s="76">
        <v>44260.646134259259</v>
      </c>
      <c r="C4803" s="1" t="s">
        <v>15189</v>
      </c>
      <c r="D4803" s="76">
        <v>44260.646643518514</v>
      </c>
      <c r="E4803" s="1" t="s">
        <v>15190</v>
      </c>
      <c r="F4803" s="1" t="s">
        <v>15191</v>
      </c>
      <c r="G4803" s="1" t="s">
        <v>123</v>
      </c>
      <c r="H4803" s="1" t="s">
        <v>124</v>
      </c>
      <c r="I4803" s="1" t="s">
        <v>125</v>
      </c>
      <c r="J4803" s="1" t="s">
        <v>15073</v>
      </c>
      <c r="K4803" s="1" t="s">
        <v>15073</v>
      </c>
      <c r="L4803">
        <f>ROUNDUP(IF(B4803&gt;$D$4,0,($D$4-B4803+1)/365),0)</f>
        <v>0</v>
      </c>
      <c r="M4803">
        <f>ROUNDUP(IF(B4803&gt;$D$5,0,($D$5-B4803+1)/365),0)</f>
        <v>0</v>
      </c>
      <c r="N4803" s="28">
        <f>IF(OR(L4803=1,M4803=1),IF(B4803+364&lt;=$D$5,(B4803+364-$D$4+1)/365,IF(B4803&gt;$D$4,($D$5-B4803+1)/365,$D$6/365)),0)</f>
        <v>0</v>
      </c>
      <c r="O4803" s="28">
        <f>'Data &amp; Parameter'!$E$16*'Data &amp; Parameter'!$E$17*('Data &amp; Parameter'!$E$18+'Data &amp; Parameter'!$E$19)*'Data &amp; Parameter'!$E$20*'Data &amp; Parameter'!$E$37*N4803</f>
        <v>0</v>
      </c>
      <c r="P4803">
        <f>ROUNDUP(IF(D4803&gt;$D$4,0,($D$4-D4803+1)/365),0)</f>
        <v>0</v>
      </c>
      <c r="Q4803">
        <f>ROUNDUP(IF(D4803&gt;$D$5,0,($D$5-D4803+1)/365),0)</f>
        <v>0</v>
      </c>
      <c r="R4803" s="28">
        <f>IF(OR(P4803=1,Q4803=1),IF(D4803+364&lt;=$D$5,(D4803+364-$D$4+1)/365,IF(D4803&gt;$D$4,($D$5-D4803+1)/365,$D$6/365)),0)</f>
        <v>0</v>
      </c>
      <c r="S4803" s="28">
        <f>'Data &amp; Parameter'!$E$16*'Data &amp; Parameter'!$E$17*('Data &amp; Parameter'!$E$18+'Data &amp; Parameter'!$E$19)*'Data &amp; Parameter'!$E$20*'Data &amp; Parameter'!$E$37*R4803</f>
        <v>0</v>
      </c>
      <c r="T4803" s="28">
        <f t="shared" si="74"/>
        <v>0</v>
      </c>
    </row>
    <row r="4804" spans="1:20" ht="15.75" customHeight="1" x14ac:dyDescent="0.35">
      <c r="A4804">
        <v>4797</v>
      </c>
      <c r="B4804" s="76">
        <v>44260.649907407409</v>
      </c>
      <c r="C4804" s="1" t="s">
        <v>15192</v>
      </c>
      <c r="D4804" s="76">
        <v>44260.650787037041</v>
      </c>
      <c r="E4804" s="1" t="s">
        <v>15193</v>
      </c>
      <c r="F4804" s="1" t="s">
        <v>15194</v>
      </c>
      <c r="G4804" s="1" t="s">
        <v>123</v>
      </c>
      <c r="H4804" s="1" t="s">
        <v>124</v>
      </c>
      <c r="I4804" s="1" t="s">
        <v>125</v>
      </c>
      <c r="J4804" s="1" t="s">
        <v>15073</v>
      </c>
      <c r="K4804" s="1" t="s">
        <v>15073</v>
      </c>
      <c r="L4804">
        <f>ROUNDUP(IF(B4804&gt;$D$4,0,($D$4-B4804+1)/365),0)</f>
        <v>0</v>
      </c>
      <c r="M4804">
        <f>ROUNDUP(IF(B4804&gt;$D$5,0,($D$5-B4804+1)/365),0)</f>
        <v>0</v>
      </c>
      <c r="N4804" s="28">
        <f>IF(OR(L4804=1,M4804=1),IF(B4804+364&lt;=$D$5,(B4804+364-$D$4+1)/365,IF(B4804&gt;$D$4,($D$5-B4804+1)/365,$D$6/365)),0)</f>
        <v>0</v>
      </c>
      <c r="O4804" s="28">
        <f>'Data &amp; Parameter'!$E$16*'Data &amp; Parameter'!$E$17*('Data &amp; Parameter'!$E$18+'Data &amp; Parameter'!$E$19)*'Data &amp; Parameter'!$E$20*'Data &amp; Parameter'!$E$37*N4804</f>
        <v>0</v>
      </c>
      <c r="P4804">
        <f>ROUNDUP(IF(D4804&gt;$D$4,0,($D$4-D4804+1)/365),0)</f>
        <v>0</v>
      </c>
      <c r="Q4804">
        <f>ROUNDUP(IF(D4804&gt;$D$5,0,($D$5-D4804+1)/365),0)</f>
        <v>0</v>
      </c>
      <c r="R4804" s="28">
        <f>IF(OR(P4804=1,Q4804=1),IF(D4804+364&lt;=$D$5,(D4804+364-$D$4+1)/365,IF(D4804&gt;$D$4,($D$5-D4804+1)/365,$D$6/365)),0)</f>
        <v>0</v>
      </c>
      <c r="S4804" s="28">
        <f>'Data &amp; Parameter'!$E$16*'Data &amp; Parameter'!$E$17*('Data &amp; Parameter'!$E$18+'Data &amp; Parameter'!$E$19)*'Data &amp; Parameter'!$E$20*'Data &amp; Parameter'!$E$37*R4804</f>
        <v>0</v>
      </c>
      <c r="T4804" s="28">
        <f t="shared" si="74"/>
        <v>0</v>
      </c>
    </row>
    <row r="4805" spans="1:20" ht="15.75" customHeight="1" x14ac:dyDescent="0.35">
      <c r="A4805">
        <v>4798</v>
      </c>
      <c r="B4805" s="76">
        <v>44261.310555555552</v>
      </c>
      <c r="C4805" s="1" t="s">
        <v>15195</v>
      </c>
      <c r="D4805" s="76">
        <v>44261.311226851853</v>
      </c>
      <c r="E4805" s="1" t="s">
        <v>15196</v>
      </c>
      <c r="F4805" s="1" t="s">
        <v>15197</v>
      </c>
      <c r="G4805" s="1" t="s">
        <v>123</v>
      </c>
      <c r="H4805" s="1" t="s">
        <v>124</v>
      </c>
      <c r="I4805" s="1" t="s">
        <v>125</v>
      </c>
      <c r="J4805" s="1" t="s">
        <v>12876</v>
      </c>
      <c r="K4805" s="1" t="s">
        <v>12876</v>
      </c>
      <c r="L4805">
        <f>ROUNDUP(IF(B4805&gt;$D$4,0,($D$4-B4805+1)/365),0)</f>
        <v>0</v>
      </c>
      <c r="M4805">
        <f>ROUNDUP(IF(B4805&gt;$D$5,0,($D$5-B4805+1)/365),0)</f>
        <v>0</v>
      </c>
      <c r="N4805" s="28">
        <f>IF(OR(L4805=1,M4805=1),IF(B4805+364&lt;=$D$5,(B4805+364-$D$4+1)/365,IF(B4805&gt;$D$4,($D$5-B4805+1)/365,$D$6/365)),0)</f>
        <v>0</v>
      </c>
      <c r="O4805" s="28">
        <f>'Data &amp; Parameter'!$E$16*'Data &amp; Parameter'!$E$17*('Data &amp; Parameter'!$E$18+'Data &amp; Parameter'!$E$19)*'Data &amp; Parameter'!$E$20*'Data &amp; Parameter'!$E$37*N4805</f>
        <v>0</v>
      </c>
      <c r="P4805">
        <f>ROUNDUP(IF(D4805&gt;$D$4,0,($D$4-D4805+1)/365),0)</f>
        <v>0</v>
      </c>
      <c r="Q4805">
        <f>ROUNDUP(IF(D4805&gt;$D$5,0,($D$5-D4805+1)/365),0)</f>
        <v>0</v>
      </c>
      <c r="R4805" s="28">
        <f>IF(OR(P4805=1,Q4805=1),IF(D4805+364&lt;=$D$5,(D4805+364-$D$4+1)/365,IF(D4805&gt;$D$4,($D$5-D4805+1)/365,$D$6/365)),0)</f>
        <v>0</v>
      </c>
      <c r="S4805" s="28">
        <f>'Data &amp; Parameter'!$E$16*'Data &amp; Parameter'!$E$17*('Data &amp; Parameter'!$E$18+'Data &amp; Parameter'!$E$19)*'Data &amp; Parameter'!$E$20*'Data &amp; Parameter'!$E$37*R4805</f>
        <v>0</v>
      </c>
      <c r="T4805" s="28">
        <f t="shared" si="74"/>
        <v>0</v>
      </c>
    </row>
    <row r="4806" spans="1:20" ht="15.75" customHeight="1" x14ac:dyDescent="0.35">
      <c r="A4806">
        <v>4799</v>
      </c>
      <c r="B4806" s="76">
        <v>44261.315636574072</v>
      </c>
      <c r="C4806" s="1" t="s">
        <v>15198</v>
      </c>
      <c r="D4806" s="76">
        <v>44261.31621527778</v>
      </c>
      <c r="E4806" s="1" t="s">
        <v>15199</v>
      </c>
      <c r="F4806" s="1" t="s">
        <v>15200</v>
      </c>
      <c r="G4806" s="1" t="s">
        <v>123</v>
      </c>
      <c r="H4806" s="1" t="s">
        <v>124</v>
      </c>
      <c r="I4806" s="1" t="s">
        <v>125</v>
      </c>
      <c r="J4806" s="1" t="s">
        <v>12876</v>
      </c>
      <c r="K4806" s="1" t="s">
        <v>12876</v>
      </c>
      <c r="L4806">
        <f>ROUNDUP(IF(B4806&gt;$D$4,0,($D$4-B4806+1)/365),0)</f>
        <v>0</v>
      </c>
      <c r="M4806">
        <f>ROUNDUP(IF(B4806&gt;$D$5,0,($D$5-B4806+1)/365),0)</f>
        <v>0</v>
      </c>
      <c r="N4806" s="28">
        <f>IF(OR(L4806=1,M4806=1),IF(B4806+364&lt;=$D$5,(B4806+364-$D$4+1)/365,IF(B4806&gt;$D$4,($D$5-B4806+1)/365,$D$6/365)),0)</f>
        <v>0</v>
      </c>
      <c r="O4806" s="28">
        <f>'Data &amp; Parameter'!$E$16*'Data &amp; Parameter'!$E$17*('Data &amp; Parameter'!$E$18+'Data &amp; Parameter'!$E$19)*'Data &amp; Parameter'!$E$20*'Data &amp; Parameter'!$E$37*N4806</f>
        <v>0</v>
      </c>
      <c r="P4806">
        <f>ROUNDUP(IF(D4806&gt;$D$4,0,($D$4-D4806+1)/365),0)</f>
        <v>0</v>
      </c>
      <c r="Q4806">
        <f>ROUNDUP(IF(D4806&gt;$D$5,0,($D$5-D4806+1)/365),0)</f>
        <v>0</v>
      </c>
      <c r="R4806" s="28">
        <f>IF(OR(P4806=1,Q4806=1),IF(D4806+364&lt;=$D$5,(D4806+364-$D$4+1)/365,IF(D4806&gt;$D$4,($D$5-D4806+1)/365,$D$6/365)),0)</f>
        <v>0</v>
      </c>
      <c r="S4806" s="28">
        <f>'Data &amp; Parameter'!$E$16*'Data &amp; Parameter'!$E$17*('Data &amp; Parameter'!$E$18+'Data &amp; Parameter'!$E$19)*'Data &amp; Parameter'!$E$20*'Data &amp; Parameter'!$E$37*R4806</f>
        <v>0</v>
      </c>
      <c r="T4806" s="28">
        <f t="shared" si="74"/>
        <v>0</v>
      </c>
    </row>
    <row r="4807" spans="1:20" ht="15.75" customHeight="1" x14ac:dyDescent="0.35">
      <c r="A4807">
        <v>4800</v>
      </c>
      <c r="B4807" s="76">
        <v>44261.320636574077</v>
      </c>
      <c r="C4807" s="1" t="s">
        <v>15201</v>
      </c>
      <c r="D4807" s="76">
        <v>44261.321030092593</v>
      </c>
      <c r="E4807" s="1" t="s">
        <v>15202</v>
      </c>
      <c r="F4807" s="1" t="s">
        <v>15203</v>
      </c>
      <c r="G4807" s="1" t="s">
        <v>123</v>
      </c>
      <c r="H4807" s="1" t="s">
        <v>124</v>
      </c>
      <c r="I4807" s="1" t="s">
        <v>125</v>
      </c>
      <c r="J4807" s="1" t="s">
        <v>12876</v>
      </c>
      <c r="K4807" s="1" t="s">
        <v>12876</v>
      </c>
      <c r="L4807">
        <f>ROUNDUP(IF(B4807&gt;$D$4,0,($D$4-B4807+1)/365),0)</f>
        <v>0</v>
      </c>
      <c r="M4807">
        <f>ROUNDUP(IF(B4807&gt;$D$5,0,($D$5-B4807+1)/365),0)</f>
        <v>0</v>
      </c>
      <c r="N4807" s="28">
        <f>IF(OR(L4807=1,M4807=1),IF(B4807+364&lt;=$D$5,(B4807+364-$D$4+1)/365,IF(B4807&gt;$D$4,($D$5-B4807+1)/365,$D$6/365)),0)</f>
        <v>0</v>
      </c>
      <c r="O4807" s="28">
        <f>'Data &amp; Parameter'!$E$16*'Data &amp; Parameter'!$E$17*('Data &amp; Parameter'!$E$18+'Data &amp; Parameter'!$E$19)*'Data &amp; Parameter'!$E$20*'Data &amp; Parameter'!$E$37*N4807</f>
        <v>0</v>
      </c>
      <c r="P4807">
        <f>ROUNDUP(IF(D4807&gt;$D$4,0,($D$4-D4807+1)/365),0)</f>
        <v>0</v>
      </c>
      <c r="Q4807">
        <f>ROUNDUP(IF(D4807&gt;$D$5,0,($D$5-D4807+1)/365),0)</f>
        <v>0</v>
      </c>
      <c r="R4807" s="28">
        <f>IF(OR(P4807=1,Q4807=1),IF(D4807+364&lt;=$D$5,(D4807+364-$D$4+1)/365,IF(D4807&gt;$D$4,($D$5-D4807+1)/365,$D$6/365)),0)</f>
        <v>0</v>
      </c>
      <c r="S4807" s="28">
        <f>'Data &amp; Parameter'!$E$16*'Data &amp; Parameter'!$E$17*('Data &amp; Parameter'!$E$18+'Data &amp; Parameter'!$E$19)*'Data &amp; Parameter'!$E$20*'Data &amp; Parameter'!$E$37*R4807</f>
        <v>0</v>
      </c>
      <c r="T4807" s="28">
        <f t="shared" si="74"/>
        <v>0</v>
      </c>
    </row>
    <row r="4808" spans="1:20" ht="15.75" customHeight="1" x14ac:dyDescent="0.35">
      <c r="A4808">
        <v>4801</v>
      </c>
      <c r="B4808" s="76">
        <v>44261.322800925926</v>
      </c>
      <c r="C4808" s="1" t="s">
        <v>15204</v>
      </c>
      <c r="D4808" s="76">
        <v>44261.323229166665</v>
      </c>
      <c r="E4808" s="1" t="s">
        <v>15205</v>
      </c>
      <c r="F4808" s="1" t="s">
        <v>15206</v>
      </c>
      <c r="G4808" s="1" t="s">
        <v>123</v>
      </c>
      <c r="H4808" s="1" t="s">
        <v>124</v>
      </c>
      <c r="I4808" s="1" t="s">
        <v>125</v>
      </c>
      <c r="J4808" s="1" t="s">
        <v>12876</v>
      </c>
      <c r="K4808" s="1" t="s">
        <v>12876</v>
      </c>
      <c r="L4808">
        <f>ROUNDUP(IF(B4808&gt;$D$4,0,($D$4-B4808+1)/365),0)</f>
        <v>0</v>
      </c>
      <c r="M4808">
        <f>ROUNDUP(IF(B4808&gt;$D$5,0,($D$5-B4808+1)/365),0)</f>
        <v>0</v>
      </c>
      <c r="N4808" s="28">
        <f>IF(OR(L4808=1,M4808=1),IF(B4808+364&lt;=$D$5,(B4808+364-$D$4+1)/365,IF(B4808&gt;$D$4,($D$5-B4808+1)/365,$D$6/365)),0)</f>
        <v>0</v>
      </c>
      <c r="O4808" s="28">
        <f>'Data &amp; Parameter'!$E$16*'Data &amp; Parameter'!$E$17*('Data &amp; Parameter'!$E$18+'Data &amp; Parameter'!$E$19)*'Data &amp; Parameter'!$E$20*'Data &amp; Parameter'!$E$37*N4808</f>
        <v>0</v>
      </c>
      <c r="P4808">
        <f>ROUNDUP(IF(D4808&gt;$D$4,0,($D$4-D4808+1)/365),0)</f>
        <v>0</v>
      </c>
      <c r="Q4808">
        <f>ROUNDUP(IF(D4808&gt;$D$5,0,($D$5-D4808+1)/365),0)</f>
        <v>0</v>
      </c>
      <c r="R4808" s="28">
        <f>IF(OR(P4808=1,Q4808=1),IF(D4808+364&lt;=$D$5,(D4808+364-$D$4+1)/365,IF(D4808&gt;$D$4,($D$5-D4808+1)/365,$D$6/365)),0)</f>
        <v>0</v>
      </c>
      <c r="S4808" s="28">
        <f>'Data &amp; Parameter'!$E$16*'Data &amp; Parameter'!$E$17*('Data &amp; Parameter'!$E$18+'Data &amp; Parameter'!$E$19)*'Data &amp; Parameter'!$E$20*'Data &amp; Parameter'!$E$37*R4808</f>
        <v>0</v>
      </c>
      <c r="T4808" s="28">
        <f t="shared" si="74"/>
        <v>0</v>
      </c>
    </row>
    <row r="4809" spans="1:20" ht="15.75" customHeight="1" x14ac:dyDescent="0.35">
      <c r="A4809">
        <v>4802</v>
      </c>
      <c r="B4809" s="76">
        <v>44261.327557870369</v>
      </c>
      <c r="C4809" s="1" t="s">
        <v>15207</v>
      </c>
      <c r="D4809" s="76">
        <v>44261.328634259262</v>
      </c>
      <c r="E4809" s="1" t="s">
        <v>15208</v>
      </c>
      <c r="F4809" s="1" t="s">
        <v>15209</v>
      </c>
      <c r="G4809" s="1" t="s">
        <v>123</v>
      </c>
      <c r="H4809" s="1" t="s">
        <v>124</v>
      </c>
      <c r="I4809" s="1" t="s">
        <v>125</v>
      </c>
      <c r="J4809" s="1" t="s">
        <v>12876</v>
      </c>
      <c r="K4809" s="1" t="s">
        <v>15210</v>
      </c>
      <c r="L4809">
        <f>ROUNDUP(IF(B4809&gt;$D$4,0,($D$4-B4809+1)/365),0)</f>
        <v>0</v>
      </c>
      <c r="M4809">
        <f>ROUNDUP(IF(B4809&gt;$D$5,0,($D$5-B4809+1)/365),0)</f>
        <v>0</v>
      </c>
      <c r="N4809" s="28">
        <f>IF(OR(L4809=1,M4809=1),IF(B4809+364&lt;=$D$5,(B4809+364-$D$4+1)/365,IF(B4809&gt;$D$4,($D$5-B4809+1)/365,$D$6/365)),0)</f>
        <v>0</v>
      </c>
      <c r="O4809" s="28">
        <f>'Data &amp; Parameter'!$E$16*'Data &amp; Parameter'!$E$17*('Data &amp; Parameter'!$E$18+'Data &amp; Parameter'!$E$19)*'Data &amp; Parameter'!$E$20*'Data &amp; Parameter'!$E$37*N4809</f>
        <v>0</v>
      </c>
      <c r="P4809">
        <f>ROUNDUP(IF(D4809&gt;$D$4,0,($D$4-D4809+1)/365),0)</f>
        <v>0</v>
      </c>
      <c r="Q4809">
        <f>ROUNDUP(IF(D4809&gt;$D$5,0,($D$5-D4809+1)/365),0)</f>
        <v>0</v>
      </c>
      <c r="R4809" s="28">
        <f>IF(OR(P4809=1,Q4809=1),IF(D4809+364&lt;=$D$5,(D4809+364-$D$4+1)/365,IF(D4809&gt;$D$4,($D$5-D4809+1)/365,$D$6/365)),0)</f>
        <v>0</v>
      </c>
      <c r="S4809" s="28">
        <f>'Data &amp; Parameter'!$E$16*'Data &amp; Parameter'!$E$17*('Data &amp; Parameter'!$E$18+'Data &amp; Parameter'!$E$19)*'Data &amp; Parameter'!$E$20*'Data &amp; Parameter'!$E$37*R4809</f>
        <v>0</v>
      </c>
      <c r="T4809" s="28">
        <f t="shared" ref="T4809:T4872" si="75">O4809+S4809</f>
        <v>0</v>
      </c>
    </row>
    <row r="4810" spans="1:20" ht="15.75" customHeight="1" x14ac:dyDescent="0.35">
      <c r="A4810">
        <v>4803</v>
      </c>
      <c r="B4810" s="76">
        <v>44261.331863425927</v>
      </c>
      <c r="C4810" s="1" t="s">
        <v>15211</v>
      </c>
      <c r="D4810" s="76">
        <v>44261.332789351851</v>
      </c>
      <c r="E4810" s="1" t="s">
        <v>15212</v>
      </c>
      <c r="F4810" s="1" t="s">
        <v>15213</v>
      </c>
      <c r="G4810" s="1" t="s">
        <v>123</v>
      </c>
      <c r="H4810" s="1" t="s">
        <v>124</v>
      </c>
      <c r="I4810" s="1" t="s">
        <v>125</v>
      </c>
      <c r="J4810" s="1" t="s">
        <v>12876</v>
      </c>
      <c r="K4810" s="1" t="s">
        <v>12876</v>
      </c>
      <c r="L4810">
        <f>ROUNDUP(IF(B4810&gt;$D$4,0,($D$4-B4810+1)/365),0)</f>
        <v>0</v>
      </c>
      <c r="M4810">
        <f>ROUNDUP(IF(B4810&gt;$D$5,0,($D$5-B4810+1)/365),0)</f>
        <v>0</v>
      </c>
      <c r="N4810" s="28">
        <f>IF(OR(L4810=1,M4810=1),IF(B4810+364&lt;=$D$5,(B4810+364-$D$4+1)/365,IF(B4810&gt;$D$4,($D$5-B4810+1)/365,$D$6/365)),0)</f>
        <v>0</v>
      </c>
      <c r="O4810" s="28">
        <f>'Data &amp; Parameter'!$E$16*'Data &amp; Parameter'!$E$17*('Data &amp; Parameter'!$E$18+'Data &amp; Parameter'!$E$19)*'Data &amp; Parameter'!$E$20*'Data &amp; Parameter'!$E$37*N4810</f>
        <v>0</v>
      </c>
      <c r="P4810">
        <f>ROUNDUP(IF(D4810&gt;$D$4,0,($D$4-D4810+1)/365),0)</f>
        <v>0</v>
      </c>
      <c r="Q4810">
        <f>ROUNDUP(IF(D4810&gt;$D$5,0,($D$5-D4810+1)/365),0)</f>
        <v>0</v>
      </c>
      <c r="R4810" s="28">
        <f>IF(OR(P4810=1,Q4810=1),IF(D4810+364&lt;=$D$5,(D4810+364-$D$4+1)/365,IF(D4810&gt;$D$4,($D$5-D4810+1)/365,$D$6/365)),0)</f>
        <v>0</v>
      </c>
      <c r="S4810" s="28">
        <f>'Data &amp; Parameter'!$E$16*'Data &amp; Parameter'!$E$17*('Data &amp; Parameter'!$E$18+'Data &amp; Parameter'!$E$19)*'Data &amp; Parameter'!$E$20*'Data &amp; Parameter'!$E$37*R4810</f>
        <v>0</v>
      </c>
      <c r="T4810" s="28">
        <f t="shared" si="75"/>
        <v>0</v>
      </c>
    </row>
    <row r="4811" spans="1:20" ht="15.75" customHeight="1" x14ac:dyDescent="0.35">
      <c r="A4811">
        <v>4804</v>
      </c>
      <c r="B4811" s="76">
        <v>44261.335185185184</v>
      </c>
      <c r="C4811" s="1" t="s">
        <v>15214</v>
      </c>
      <c r="D4811" s="76">
        <v>44261.336423611108</v>
      </c>
      <c r="E4811" s="1" t="s">
        <v>15215</v>
      </c>
      <c r="F4811" s="1" t="s">
        <v>15216</v>
      </c>
      <c r="G4811" s="1" t="s">
        <v>123</v>
      </c>
      <c r="H4811" s="1" t="s">
        <v>124</v>
      </c>
      <c r="I4811" s="1" t="s">
        <v>125</v>
      </c>
      <c r="J4811" s="1" t="s">
        <v>12876</v>
      </c>
      <c r="K4811" s="1" t="s">
        <v>12876</v>
      </c>
      <c r="L4811">
        <f>ROUNDUP(IF(B4811&gt;$D$4,0,($D$4-B4811+1)/365),0)</f>
        <v>0</v>
      </c>
      <c r="M4811">
        <f>ROUNDUP(IF(B4811&gt;$D$5,0,($D$5-B4811+1)/365),0)</f>
        <v>0</v>
      </c>
      <c r="N4811" s="28">
        <f>IF(OR(L4811=1,M4811=1),IF(B4811+364&lt;=$D$5,(B4811+364-$D$4+1)/365,IF(B4811&gt;$D$4,($D$5-B4811+1)/365,$D$6/365)),0)</f>
        <v>0</v>
      </c>
      <c r="O4811" s="28">
        <f>'Data &amp; Parameter'!$E$16*'Data &amp; Parameter'!$E$17*('Data &amp; Parameter'!$E$18+'Data &amp; Parameter'!$E$19)*'Data &amp; Parameter'!$E$20*'Data &amp; Parameter'!$E$37*N4811</f>
        <v>0</v>
      </c>
      <c r="P4811">
        <f>ROUNDUP(IF(D4811&gt;$D$4,0,($D$4-D4811+1)/365),0)</f>
        <v>0</v>
      </c>
      <c r="Q4811">
        <f>ROUNDUP(IF(D4811&gt;$D$5,0,($D$5-D4811+1)/365),0)</f>
        <v>0</v>
      </c>
      <c r="R4811" s="28">
        <f>IF(OR(P4811=1,Q4811=1),IF(D4811+364&lt;=$D$5,(D4811+364-$D$4+1)/365,IF(D4811&gt;$D$4,($D$5-D4811+1)/365,$D$6/365)),0)</f>
        <v>0</v>
      </c>
      <c r="S4811" s="28">
        <f>'Data &amp; Parameter'!$E$16*'Data &amp; Parameter'!$E$17*('Data &amp; Parameter'!$E$18+'Data &amp; Parameter'!$E$19)*'Data &amp; Parameter'!$E$20*'Data &amp; Parameter'!$E$37*R4811</f>
        <v>0</v>
      </c>
      <c r="T4811" s="28">
        <f t="shared" si="75"/>
        <v>0</v>
      </c>
    </row>
    <row r="4812" spans="1:20" ht="15.75" customHeight="1" x14ac:dyDescent="0.35">
      <c r="A4812">
        <v>4805</v>
      </c>
      <c r="B4812" s="76">
        <v>44261.33966435185</v>
      </c>
      <c r="C4812" s="1" t="s">
        <v>15217</v>
      </c>
      <c r="D4812" s="76">
        <v>44261.341180555552</v>
      </c>
      <c r="E4812" s="1" t="s">
        <v>15218</v>
      </c>
      <c r="F4812" s="1" t="s">
        <v>15219</v>
      </c>
      <c r="G4812" s="1" t="s">
        <v>123</v>
      </c>
      <c r="H4812" s="1" t="s">
        <v>124</v>
      </c>
      <c r="I4812" s="1" t="s">
        <v>125</v>
      </c>
      <c r="J4812" s="1" t="s">
        <v>12876</v>
      </c>
      <c r="K4812" s="1" t="s">
        <v>12876</v>
      </c>
      <c r="L4812">
        <f>ROUNDUP(IF(B4812&gt;$D$4,0,($D$4-B4812+1)/365),0)</f>
        <v>0</v>
      </c>
      <c r="M4812">
        <f>ROUNDUP(IF(B4812&gt;$D$5,0,($D$5-B4812+1)/365),0)</f>
        <v>0</v>
      </c>
      <c r="N4812" s="28">
        <f>IF(OR(L4812=1,M4812=1),IF(B4812+364&lt;=$D$5,(B4812+364-$D$4+1)/365,IF(B4812&gt;$D$4,($D$5-B4812+1)/365,$D$6/365)),0)</f>
        <v>0</v>
      </c>
      <c r="O4812" s="28">
        <f>'Data &amp; Parameter'!$E$16*'Data &amp; Parameter'!$E$17*('Data &amp; Parameter'!$E$18+'Data &amp; Parameter'!$E$19)*'Data &amp; Parameter'!$E$20*'Data &amp; Parameter'!$E$37*N4812</f>
        <v>0</v>
      </c>
      <c r="P4812">
        <f>ROUNDUP(IF(D4812&gt;$D$4,0,($D$4-D4812+1)/365),0)</f>
        <v>0</v>
      </c>
      <c r="Q4812">
        <f>ROUNDUP(IF(D4812&gt;$D$5,0,($D$5-D4812+1)/365),0)</f>
        <v>0</v>
      </c>
      <c r="R4812" s="28">
        <f>IF(OR(P4812=1,Q4812=1),IF(D4812+364&lt;=$D$5,(D4812+364-$D$4+1)/365,IF(D4812&gt;$D$4,($D$5-D4812+1)/365,$D$6/365)),0)</f>
        <v>0</v>
      </c>
      <c r="S4812" s="28">
        <f>'Data &amp; Parameter'!$E$16*'Data &amp; Parameter'!$E$17*('Data &amp; Parameter'!$E$18+'Data &amp; Parameter'!$E$19)*'Data &amp; Parameter'!$E$20*'Data &amp; Parameter'!$E$37*R4812</f>
        <v>0</v>
      </c>
      <c r="T4812" s="28">
        <f t="shared" si="75"/>
        <v>0</v>
      </c>
    </row>
    <row r="4813" spans="1:20" ht="15.75" customHeight="1" x14ac:dyDescent="0.35">
      <c r="A4813">
        <v>4806</v>
      </c>
      <c r="B4813" s="76">
        <v>44261.347592592589</v>
      </c>
      <c r="C4813" s="1" t="s">
        <v>15220</v>
      </c>
      <c r="D4813" s="76">
        <v>44261.348865740743</v>
      </c>
      <c r="E4813" s="1" t="s">
        <v>15221</v>
      </c>
      <c r="F4813" s="1" t="s">
        <v>15222</v>
      </c>
      <c r="G4813" s="1" t="s">
        <v>123</v>
      </c>
      <c r="H4813" s="1" t="s">
        <v>124</v>
      </c>
      <c r="I4813" s="1" t="s">
        <v>125</v>
      </c>
      <c r="J4813" s="1" t="s">
        <v>12876</v>
      </c>
      <c r="K4813" s="1" t="s">
        <v>12876</v>
      </c>
      <c r="L4813">
        <f>ROUNDUP(IF(B4813&gt;$D$4,0,($D$4-B4813+1)/365),0)</f>
        <v>0</v>
      </c>
      <c r="M4813">
        <f>ROUNDUP(IF(B4813&gt;$D$5,0,($D$5-B4813+1)/365),0)</f>
        <v>0</v>
      </c>
      <c r="N4813" s="28">
        <f>IF(OR(L4813=1,M4813=1),IF(B4813+364&lt;=$D$5,(B4813+364-$D$4+1)/365,IF(B4813&gt;$D$4,($D$5-B4813+1)/365,$D$6/365)),0)</f>
        <v>0</v>
      </c>
      <c r="O4813" s="28">
        <f>'Data &amp; Parameter'!$E$16*'Data &amp; Parameter'!$E$17*('Data &amp; Parameter'!$E$18+'Data &amp; Parameter'!$E$19)*'Data &amp; Parameter'!$E$20*'Data &amp; Parameter'!$E$37*N4813</f>
        <v>0</v>
      </c>
      <c r="P4813">
        <f>ROUNDUP(IF(D4813&gt;$D$4,0,($D$4-D4813+1)/365),0)</f>
        <v>0</v>
      </c>
      <c r="Q4813">
        <f>ROUNDUP(IF(D4813&gt;$D$5,0,($D$5-D4813+1)/365),0)</f>
        <v>0</v>
      </c>
      <c r="R4813" s="28">
        <f>IF(OR(P4813=1,Q4813=1),IF(D4813+364&lt;=$D$5,(D4813+364-$D$4+1)/365,IF(D4813&gt;$D$4,($D$5-D4813+1)/365,$D$6/365)),0)</f>
        <v>0</v>
      </c>
      <c r="S4813" s="28">
        <f>'Data &amp; Parameter'!$E$16*'Data &amp; Parameter'!$E$17*('Data &amp; Parameter'!$E$18+'Data &amp; Parameter'!$E$19)*'Data &amp; Parameter'!$E$20*'Data &amp; Parameter'!$E$37*R4813</f>
        <v>0</v>
      </c>
      <c r="T4813" s="28">
        <f t="shared" si="75"/>
        <v>0</v>
      </c>
    </row>
    <row r="4814" spans="1:20" ht="15.75" customHeight="1" x14ac:dyDescent="0.35">
      <c r="A4814">
        <v>4807</v>
      </c>
      <c r="B4814" s="76">
        <v>44261.351666666669</v>
      </c>
      <c r="C4814" s="1" t="s">
        <v>15223</v>
      </c>
      <c r="D4814" s="76">
        <v>44261.352268518516</v>
      </c>
      <c r="E4814" s="1" t="s">
        <v>15224</v>
      </c>
      <c r="F4814" s="1" t="s">
        <v>15225</v>
      </c>
      <c r="G4814" s="1" t="s">
        <v>123</v>
      </c>
      <c r="H4814" s="1" t="s">
        <v>124</v>
      </c>
      <c r="I4814" s="1" t="s">
        <v>125</v>
      </c>
      <c r="J4814" s="1" t="s">
        <v>12876</v>
      </c>
      <c r="K4814" s="1" t="s">
        <v>12876</v>
      </c>
      <c r="L4814">
        <f>ROUNDUP(IF(B4814&gt;$D$4,0,($D$4-B4814+1)/365),0)</f>
        <v>0</v>
      </c>
      <c r="M4814">
        <f>ROUNDUP(IF(B4814&gt;$D$5,0,($D$5-B4814+1)/365),0)</f>
        <v>0</v>
      </c>
      <c r="N4814" s="28">
        <f>IF(OR(L4814=1,M4814=1),IF(B4814+364&lt;=$D$5,(B4814+364-$D$4+1)/365,IF(B4814&gt;$D$4,($D$5-B4814+1)/365,$D$6/365)),0)</f>
        <v>0</v>
      </c>
      <c r="O4814" s="28">
        <f>'Data &amp; Parameter'!$E$16*'Data &amp; Parameter'!$E$17*('Data &amp; Parameter'!$E$18+'Data &amp; Parameter'!$E$19)*'Data &amp; Parameter'!$E$20*'Data &amp; Parameter'!$E$37*N4814</f>
        <v>0</v>
      </c>
      <c r="P4814">
        <f>ROUNDUP(IF(D4814&gt;$D$4,0,($D$4-D4814+1)/365),0)</f>
        <v>0</v>
      </c>
      <c r="Q4814">
        <f>ROUNDUP(IF(D4814&gt;$D$5,0,($D$5-D4814+1)/365),0)</f>
        <v>0</v>
      </c>
      <c r="R4814" s="28">
        <f>IF(OR(P4814=1,Q4814=1),IF(D4814+364&lt;=$D$5,(D4814+364-$D$4+1)/365,IF(D4814&gt;$D$4,($D$5-D4814+1)/365,$D$6/365)),0)</f>
        <v>0</v>
      </c>
      <c r="S4814" s="28">
        <f>'Data &amp; Parameter'!$E$16*'Data &amp; Parameter'!$E$17*('Data &amp; Parameter'!$E$18+'Data &amp; Parameter'!$E$19)*'Data &amp; Parameter'!$E$20*'Data &amp; Parameter'!$E$37*R4814</f>
        <v>0</v>
      </c>
      <c r="T4814" s="28">
        <f t="shared" si="75"/>
        <v>0</v>
      </c>
    </row>
    <row r="4815" spans="1:20" ht="15.75" customHeight="1" x14ac:dyDescent="0.35">
      <c r="A4815">
        <v>4808</v>
      </c>
      <c r="B4815" s="76">
        <v>44261.355393518519</v>
      </c>
      <c r="C4815" s="1" t="s">
        <v>15226</v>
      </c>
      <c r="D4815" s="76">
        <v>44261.356111111112</v>
      </c>
      <c r="E4815" s="1" t="s">
        <v>15227</v>
      </c>
      <c r="F4815" s="1" t="s">
        <v>15228</v>
      </c>
      <c r="G4815" s="1" t="s">
        <v>123</v>
      </c>
      <c r="H4815" s="1" t="s">
        <v>124</v>
      </c>
      <c r="I4815" s="1" t="s">
        <v>125</v>
      </c>
      <c r="J4815" s="1" t="s">
        <v>12876</v>
      </c>
      <c r="K4815" s="1" t="s">
        <v>12876</v>
      </c>
      <c r="L4815">
        <f>ROUNDUP(IF(B4815&gt;$D$4,0,($D$4-B4815+1)/365),0)</f>
        <v>0</v>
      </c>
      <c r="M4815">
        <f>ROUNDUP(IF(B4815&gt;$D$5,0,($D$5-B4815+1)/365),0)</f>
        <v>0</v>
      </c>
      <c r="N4815" s="28">
        <f>IF(OR(L4815=1,M4815=1),IF(B4815+364&lt;=$D$5,(B4815+364-$D$4+1)/365,IF(B4815&gt;$D$4,($D$5-B4815+1)/365,$D$6/365)),0)</f>
        <v>0</v>
      </c>
      <c r="O4815" s="28">
        <f>'Data &amp; Parameter'!$E$16*'Data &amp; Parameter'!$E$17*('Data &amp; Parameter'!$E$18+'Data &amp; Parameter'!$E$19)*'Data &amp; Parameter'!$E$20*'Data &amp; Parameter'!$E$37*N4815</f>
        <v>0</v>
      </c>
      <c r="P4815">
        <f>ROUNDUP(IF(D4815&gt;$D$4,0,($D$4-D4815+1)/365),0)</f>
        <v>0</v>
      </c>
      <c r="Q4815">
        <f>ROUNDUP(IF(D4815&gt;$D$5,0,($D$5-D4815+1)/365),0)</f>
        <v>0</v>
      </c>
      <c r="R4815" s="28">
        <f>IF(OR(P4815=1,Q4815=1),IF(D4815+364&lt;=$D$5,(D4815+364-$D$4+1)/365,IF(D4815&gt;$D$4,($D$5-D4815+1)/365,$D$6/365)),0)</f>
        <v>0</v>
      </c>
      <c r="S4815" s="28">
        <f>'Data &amp; Parameter'!$E$16*'Data &amp; Parameter'!$E$17*('Data &amp; Parameter'!$E$18+'Data &amp; Parameter'!$E$19)*'Data &amp; Parameter'!$E$20*'Data &amp; Parameter'!$E$37*R4815</f>
        <v>0</v>
      </c>
      <c r="T4815" s="28">
        <f t="shared" si="75"/>
        <v>0</v>
      </c>
    </row>
    <row r="4816" spans="1:20" ht="15.75" customHeight="1" x14ac:dyDescent="0.35">
      <c r="A4816">
        <v>4809</v>
      </c>
      <c r="B4816" s="76">
        <v>44261.360289351855</v>
      </c>
      <c r="C4816" s="1" t="s">
        <v>15229</v>
      </c>
      <c r="D4816" s="76">
        <v>44261.360891203702</v>
      </c>
      <c r="E4816" s="1" t="s">
        <v>15230</v>
      </c>
      <c r="F4816" s="1" t="s">
        <v>15231</v>
      </c>
      <c r="G4816" s="1" t="s">
        <v>123</v>
      </c>
      <c r="H4816" s="1" t="s">
        <v>124</v>
      </c>
      <c r="I4816" s="1" t="s">
        <v>125</v>
      </c>
      <c r="J4816" s="1" t="s">
        <v>12876</v>
      </c>
      <c r="K4816" s="1" t="s">
        <v>12876</v>
      </c>
      <c r="L4816">
        <f>ROUNDUP(IF(B4816&gt;$D$4,0,($D$4-B4816+1)/365),0)</f>
        <v>0</v>
      </c>
      <c r="M4816">
        <f>ROUNDUP(IF(B4816&gt;$D$5,0,($D$5-B4816+1)/365),0)</f>
        <v>0</v>
      </c>
      <c r="N4816" s="28">
        <f>IF(OR(L4816=1,M4816=1),IF(B4816+364&lt;=$D$5,(B4816+364-$D$4+1)/365,IF(B4816&gt;$D$4,($D$5-B4816+1)/365,$D$6/365)),0)</f>
        <v>0</v>
      </c>
      <c r="O4816" s="28">
        <f>'Data &amp; Parameter'!$E$16*'Data &amp; Parameter'!$E$17*('Data &amp; Parameter'!$E$18+'Data &amp; Parameter'!$E$19)*'Data &amp; Parameter'!$E$20*'Data &amp; Parameter'!$E$37*N4816</f>
        <v>0</v>
      </c>
      <c r="P4816">
        <f>ROUNDUP(IF(D4816&gt;$D$4,0,($D$4-D4816+1)/365),0)</f>
        <v>0</v>
      </c>
      <c r="Q4816">
        <f>ROUNDUP(IF(D4816&gt;$D$5,0,($D$5-D4816+1)/365),0)</f>
        <v>0</v>
      </c>
      <c r="R4816" s="28">
        <f>IF(OR(P4816=1,Q4816=1),IF(D4816+364&lt;=$D$5,(D4816+364-$D$4+1)/365,IF(D4816&gt;$D$4,($D$5-D4816+1)/365,$D$6/365)),0)</f>
        <v>0</v>
      </c>
      <c r="S4816" s="28">
        <f>'Data &amp; Parameter'!$E$16*'Data &amp; Parameter'!$E$17*('Data &amp; Parameter'!$E$18+'Data &amp; Parameter'!$E$19)*'Data &amp; Parameter'!$E$20*'Data &amp; Parameter'!$E$37*R4816</f>
        <v>0</v>
      </c>
      <c r="T4816" s="28">
        <f t="shared" si="75"/>
        <v>0</v>
      </c>
    </row>
    <row r="4817" spans="1:20" ht="15.75" customHeight="1" x14ac:dyDescent="0.35">
      <c r="A4817">
        <v>4810</v>
      </c>
      <c r="B4817" s="76">
        <v>44261.366388888884</v>
      </c>
      <c r="C4817" s="1" t="s">
        <v>15232</v>
      </c>
      <c r="D4817" s="76">
        <v>44261.367256944446</v>
      </c>
      <c r="E4817" s="1" t="s">
        <v>15233</v>
      </c>
      <c r="F4817" s="1" t="s">
        <v>15234</v>
      </c>
      <c r="G4817" s="1" t="s">
        <v>123</v>
      </c>
      <c r="H4817" s="1" t="s">
        <v>124</v>
      </c>
      <c r="I4817" s="1" t="s">
        <v>125</v>
      </c>
      <c r="J4817" s="1" t="s">
        <v>12876</v>
      </c>
      <c r="K4817" s="1" t="s">
        <v>12876</v>
      </c>
      <c r="L4817">
        <f>ROUNDUP(IF(B4817&gt;$D$4,0,($D$4-B4817+1)/365),0)</f>
        <v>0</v>
      </c>
      <c r="M4817">
        <f>ROUNDUP(IF(B4817&gt;$D$5,0,($D$5-B4817+1)/365),0)</f>
        <v>0</v>
      </c>
      <c r="N4817" s="28">
        <f>IF(OR(L4817=1,M4817=1),IF(B4817+364&lt;=$D$5,(B4817+364-$D$4+1)/365,IF(B4817&gt;$D$4,($D$5-B4817+1)/365,$D$6/365)),0)</f>
        <v>0</v>
      </c>
      <c r="O4817" s="28">
        <f>'Data &amp; Parameter'!$E$16*'Data &amp; Parameter'!$E$17*('Data &amp; Parameter'!$E$18+'Data &amp; Parameter'!$E$19)*'Data &amp; Parameter'!$E$20*'Data &amp; Parameter'!$E$37*N4817</f>
        <v>0</v>
      </c>
      <c r="P4817">
        <f>ROUNDUP(IF(D4817&gt;$D$4,0,($D$4-D4817+1)/365),0)</f>
        <v>0</v>
      </c>
      <c r="Q4817">
        <f>ROUNDUP(IF(D4817&gt;$D$5,0,($D$5-D4817+1)/365),0)</f>
        <v>0</v>
      </c>
      <c r="R4817" s="28">
        <f>IF(OR(P4817=1,Q4817=1),IF(D4817+364&lt;=$D$5,(D4817+364-$D$4+1)/365,IF(D4817&gt;$D$4,($D$5-D4817+1)/365,$D$6/365)),0)</f>
        <v>0</v>
      </c>
      <c r="S4817" s="28">
        <f>'Data &amp; Parameter'!$E$16*'Data &amp; Parameter'!$E$17*('Data &amp; Parameter'!$E$18+'Data &amp; Parameter'!$E$19)*'Data &amp; Parameter'!$E$20*'Data &amp; Parameter'!$E$37*R4817</f>
        <v>0</v>
      </c>
      <c r="T4817" s="28">
        <f t="shared" si="75"/>
        <v>0</v>
      </c>
    </row>
    <row r="4818" spans="1:20" ht="15.75" customHeight="1" x14ac:dyDescent="0.35">
      <c r="A4818">
        <v>4811</v>
      </c>
      <c r="B4818" s="76">
        <v>44261.374247685184</v>
      </c>
      <c r="C4818" s="1" t="s">
        <v>15235</v>
      </c>
      <c r="D4818" s="76">
        <v>44261.375046296293</v>
      </c>
      <c r="E4818" s="1" t="s">
        <v>15236</v>
      </c>
      <c r="F4818" s="1" t="s">
        <v>15237</v>
      </c>
      <c r="G4818" s="1" t="s">
        <v>123</v>
      </c>
      <c r="H4818" s="1" t="s">
        <v>124</v>
      </c>
      <c r="I4818" s="1" t="s">
        <v>125</v>
      </c>
      <c r="J4818" s="1" t="s">
        <v>9415</v>
      </c>
      <c r="K4818" s="1" t="s">
        <v>15238</v>
      </c>
      <c r="L4818">
        <f>ROUNDUP(IF(B4818&gt;$D$4,0,($D$4-B4818+1)/365),0)</f>
        <v>0</v>
      </c>
      <c r="M4818">
        <f>ROUNDUP(IF(B4818&gt;$D$5,0,($D$5-B4818+1)/365),0)</f>
        <v>0</v>
      </c>
      <c r="N4818" s="28">
        <f>IF(OR(L4818=1,M4818=1),IF(B4818+364&lt;=$D$5,(B4818+364-$D$4+1)/365,IF(B4818&gt;$D$4,($D$5-B4818+1)/365,$D$6/365)),0)</f>
        <v>0</v>
      </c>
      <c r="O4818" s="28">
        <f>'Data &amp; Parameter'!$E$16*'Data &amp; Parameter'!$E$17*('Data &amp; Parameter'!$E$18+'Data &amp; Parameter'!$E$19)*'Data &amp; Parameter'!$E$20*'Data &amp; Parameter'!$E$37*N4818</f>
        <v>0</v>
      </c>
      <c r="P4818">
        <f>ROUNDUP(IF(D4818&gt;$D$4,0,($D$4-D4818+1)/365),0)</f>
        <v>0</v>
      </c>
      <c r="Q4818">
        <f>ROUNDUP(IF(D4818&gt;$D$5,0,($D$5-D4818+1)/365),0)</f>
        <v>0</v>
      </c>
      <c r="R4818" s="28">
        <f>IF(OR(P4818=1,Q4818=1),IF(D4818+364&lt;=$D$5,(D4818+364-$D$4+1)/365,IF(D4818&gt;$D$4,($D$5-D4818+1)/365,$D$6/365)),0)</f>
        <v>0</v>
      </c>
      <c r="S4818" s="28">
        <f>'Data &amp; Parameter'!$E$16*'Data &amp; Parameter'!$E$17*('Data &amp; Parameter'!$E$18+'Data &amp; Parameter'!$E$19)*'Data &amp; Parameter'!$E$20*'Data &amp; Parameter'!$E$37*R4818</f>
        <v>0</v>
      </c>
      <c r="T4818" s="28">
        <f t="shared" si="75"/>
        <v>0</v>
      </c>
    </row>
    <row r="4819" spans="1:20" ht="15.75" customHeight="1" x14ac:dyDescent="0.35">
      <c r="A4819">
        <v>4812</v>
      </c>
      <c r="B4819" s="76">
        <v>44261.37462962963</v>
      </c>
      <c r="C4819" s="1" t="s">
        <v>15239</v>
      </c>
      <c r="D4819" s="76">
        <v>44261.375439814816</v>
      </c>
      <c r="E4819" s="1" t="s">
        <v>15240</v>
      </c>
      <c r="F4819" s="1" t="s">
        <v>15241</v>
      </c>
      <c r="G4819" s="1" t="s">
        <v>123</v>
      </c>
      <c r="H4819" s="1" t="s">
        <v>124</v>
      </c>
      <c r="I4819" s="1" t="s">
        <v>125</v>
      </c>
      <c r="J4819" s="1" t="s">
        <v>12876</v>
      </c>
      <c r="K4819" s="1" t="s">
        <v>12876</v>
      </c>
      <c r="L4819">
        <f>ROUNDUP(IF(B4819&gt;$D$4,0,($D$4-B4819+1)/365),0)</f>
        <v>0</v>
      </c>
      <c r="M4819">
        <f>ROUNDUP(IF(B4819&gt;$D$5,0,($D$5-B4819+1)/365),0)</f>
        <v>0</v>
      </c>
      <c r="N4819" s="28">
        <f>IF(OR(L4819=1,M4819=1),IF(B4819+364&lt;=$D$5,(B4819+364-$D$4+1)/365,IF(B4819&gt;$D$4,($D$5-B4819+1)/365,$D$6/365)),0)</f>
        <v>0</v>
      </c>
      <c r="O4819" s="28">
        <f>'Data &amp; Parameter'!$E$16*'Data &amp; Parameter'!$E$17*('Data &amp; Parameter'!$E$18+'Data &amp; Parameter'!$E$19)*'Data &amp; Parameter'!$E$20*'Data &amp; Parameter'!$E$37*N4819</f>
        <v>0</v>
      </c>
      <c r="P4819">
        <f>ROUNDUP(IF(D4819&gt;$D$4,0,($D$4-D4819+1)/365),0)</f>
        <v>0</v>
      </c>
      <c r="Q4819">
        <f>ROUNDUP(IF(D4819&gt;$D$5,0,($D$5-D4819+1)/365),0)</f>
        <v>0</v>
      </c>
      <c r="R4819" s="28">
        <f>IF(OR(P4819=1,Q4819=1),IF(D4819+364&lt;=$D$5,(D4819+364-$D$4+1)/365,IF(D4819&gt;$D$4,($D$5-D4819+1)/365,$D$6/365)),0)</f>
        <v>0</v>
      </c>
      <c r="S4819" s="28">
        <f>'Data &amp; Parameter'!$E$16*'Data &amp; Parameter'!$E$17*('Data &amp; Parameter'!$E$18+'Data &amp; Parameter'!$E$19)*'Data &amp; Parameter'!$E$20*'Data &amp; Parameter'!$E$37*R4819</f>
        <v>0</v>
      </c>
      <c r="T4819" s="28">
        <f t="shared" si="75"/>
        <v>0</v>
      </c>
    </row>
    <row r="4820" spans="1:20" ht="15.75" customHeight="1" x14ac:dyDescent="0.35">
      <c r="A4820">
        <v>4813</v>
      </c>
      <c r="B4820" s="76">
        <v>44261.376886574071</v>
      </c>
      <c r="C4820" s="1" t="s">
        <v>15242</v>
      </c>
      <c r="D4820" s="76">
        <v>44261.377615740741</v>
      </c>
      <c r="E4820" s="1" t="s">
        <v>15243</v>
      </c>
      <c r="F4820" s="1" t="s">
        <v>15244</v>
      </c>
      <c r="G4820" s="1" t="s">
        <v>123</v>
      </c>
      <c r="H4820" s="1" t="s">
        <v>124</v>
      </c>
      <c r="I4820" s="1" t="s">
        <v>125</v>
      </c>
      <c r="J4820" s="1" t="s">
        <v>9415</v>
      </c>
      <c r="K4820" s="1" t="s">
        <v>9415</v>
      </c>
      <c r="L4820">
        <f>ROUNDUP(IF(B4820&gt;$D$4,0,($D$4-B4820+1)/365),0)</f>
        <v>0</v>
      </c>
      <c r="M4820">
        <f>ROUNDUP(IF(B4820&gt;$D$5,0,($D$5-B4820+1)/365),0)</f>
        <v>0</v>
      </c>
      <c r="N4820" s="28">
        <f>IF(OR(L4820=1,M4820=1),IF(B4820+364&lt;=$D$5,(B4820+364-$D$4+1)/365,IF(B4820&gt;$D$4,($D$5-B4820+1)/365,$D$6/365)),0)</f>
        <v>0</v>
      </c>
      <c r="O4820" s="28">
        <f>'Data &amp; Parameter'!$E$16*'Data &amp; Parameter'!$E$17*('Data &amp; Parameter'!$E$18+'Data &amp; Parameter'!$E$19)*'Data &amp; Parameter'!$E$20*'Data &amp; Parameter'!$E$37*N4820</f>
        <v>0</v>
      </c>
      <c r="P4820">
        <f>ROUNDUP(IF(D4820&gt;$D$4,0,($D$4-D4820+1)/365),0)</f>
        <v>0</v>
      </c>
      <c r="Q4820">
        <f>ROUNDUP(IF(D4820&gt;$D$5,0,($D$5-D4820+1)/365),0)</f>
        <v>0</v>
      </c>
      <c r="R4820" s="28">
        <f>IF(OR(P4820=1,Q4820=1),IF(D4820+364&lt;=$D$5,(D4820+364-$D$4+1)/365,IF(D4820&gt;$D$4,($D$5-D4820+1)/365,$D$6/365)),0)</f>
        <v>0</v>
      </c>
      <c r="S4820" s="28">
        <f>'Data &amp; Parameter'!$E$16*'Data &amp; Parameter'!$E$17*('Data &amp; Parameter'!$E$18+'Data &amp; Parameter'!$E$19)*'Data &amp; Parameter'!$E$20*'Data &amp; Parameter'!$E$37*R4820</f>
        <v>0</v>
      </c>
      <c r="T4820" s="28">
        <f t="shared" si="75"/>
        <v>0</v>
      </c>
    </row>
    <row r="4821" spans="1:20" ht="15.75" customHeight="1" x14ac:dyDescent="0.35">
      <c r="A4821">
        <v>4814</v>
      </c>
      <c r="B4821" s="76">
        <v>44261.380509259259</v>
      </c>
      <c r="C4821" s="1" t="s">
        <v>15245</v>
      </c>
      <c r="D4821" s="76">
        <v>44261.381018518514</v>
      </c>
      <c r="E4821" s="1" t="s">
        <v>15246</v>
      </c>
      <c r="F4821" s="1" t="s">
        <v>15247</v>
      </c>
      <c r="G4821" s="1" t="s">
        <v>123</v>
      </c>
      <c r="H4821" s="1" t="s">
        <v>124</v>
      </c>
      <c r="I4821" s="1" t="s">
        <v>125</v>
      </c>
      <c r="J4821" s="1" t="s">
        <v>9415</v>
      </c>
      <c r="K4821" s="1" t="s">
        <v>15248</v>
      </c>
      <c r="L4821">
        <f>ROUNDUP(IF(B4821&gt;$D$4,0,($D$4-B4821+1)/365),0)</f>
        <v>0</v>
      </c>
      <c r="M4821">
        <f>ROUNDUP(IF(B4821&gt;$D$5,0,($D$5-B4821+1)/365),0)</f>
        <v>0</v>
      </c>
      <c r="N4821" s="28">
        <f>IF(OR(L4821=1,M4821=1),IF(B4821+364&lt;=$D$5,(B4821+364-$D$4+1)/365,IF(B4821&gt;$D$4,($D$5-B4821+1)/365,$D$6/365)),0)</f>
        <v>0</v>
      </c>
      <c r="O4821" s="28">
        <f>'Data &amp; Parameter'!$E$16*'Data &amp; Parameter'!$E$17*('Data &amp; Parameter'!$E$18+'Data &amp; Parameter'!$E$19)*'Data &amp; Parameter'!$E$20*'Data &amp; Parameter'!$E$37*N4821</f>
        <v>0</v>
      </c>
      <c r="P4821">
        <f>ROUNDUP(IF(D4821&gt;$D$4,0,($D$4-D4821+1)/365),0)</f>
        <v>0</v>
      </c>
      <c r="Q4821">
        <f>ROUNDUP(IF(D4821&gt;$D$5,0,($D$5-D4821+1)/365),0)</f>
        <v>0</v>
      </c>
      <c r="R4821" s="28">
        <f>IF(OR(P4821=1,Q4821=1),IF(D4821+364&lt;=$D$5,(D4821+364-$D$4+1)/365,IF(D4821&gt;$D$4,($D$5-D4821+1)/365,$D$6/365)),0)</f>
        <v>0</v>
      </c>
      <c r="S4821" s="28">
        <f>'Data &amp; Parameter'!$E$16*'Data &amp; Parameter'!$E$17*('Data &amp; Parameter'!$E$18+'Data &amp; Parameter'!$E$19)*'Data &amp; Parameter'!$E$20*'Data &amp; Parameter'!$E$37*R4821</f>
        <v>0</v>
      </c>
      <c r="T4821" s="28">
        <f t="shared" si="75"/>
        <v>0</v>
      </c>
    </row>
    <row r="4822" spans="1:20" ht="15.75" customHeight="1" x14ac:dyDescent="0.35">
      <c r="A4822">
        <v>4815</v>
      </c>
      <c r="B4822" s="76">
        <v>44261.380937499998</v>
      </c>
      <c r="C4822" s="1" t="s">
        <v>15249</v>
      </c>
      <c r="D4822" s="76">
        <v>44261.381539351853</v>
      </c>
      <c r="E4822" s="1" t="s">
        <v>15250</v>
      </c>
      <c r="F4822" s="1" t="s">
        <v>15251</v>
      </c>
      <c r="G4822" s="1" t="s">
        <v>123</v>
      </c>
      <c r="H4822" s="1" t="s">
        <v>124</v>
      </c>
      <c r="I4822" s="1" t="s">
        <v>125</v>
      </c>
      <c r="J4822" s="1" t="s">
        <v>12876</v>
      </c>
      <c r="K4822" s="1" t="s">
        <v>12876</v>
      </c>
      <c r="L4822">
        <f>ROUNDUP(IF(B4822&gt;$D$4,0,($D$4-B4822+1)/365),0)</f>
        <v>0</v>
      </c>
      <c r="M4822">
        <f>ROUNDUP(IF(B4822&gt;$D$5,0,($D$5-B4822+1)/365),0)</f>
        <v>0</v>
      </c>
      <c r="N4822" s="28">
        <f>IF(OR(L4822=1,M4822=1),IF(B4822+364&lt;=$D$5,(B4822+364-$D$4+1)/365,IF(B4822&gt;$D$4,($D$5-B4822+1)/365,$D$6/365)),0)</f>
        <v>0</v>
      </c>
      <c r="O4822" s="28">
        <f>'Data &amp; Parameter'!$E$16*'Data &amp; Parameter'!$E$17*('Data &amp; Parameter'!$E$18+'Data &amp; Parameter'!$E$19)*'Data &amp; Parameter'!$E$20*'Data &amp; Parameter'!$E$37*N4822</f>
        <v>0</v>
      </c>
      <c r="P4822">
        <f>ROUNDUP(IF(D4822&gt;$D$4,0,($D$4-D4822+1)/365),0)</f>
        <v>0</v>
      </c>
      <c r="Q4822">
        <f>ROUNDUP(IF(D4822&gt;$D$5,0,($D$5-D4822+1)/365),0)</f>
        <v>0</v>
      </c>
      <c r="R4822" s="28">
        <f>IF(OR(P4822=1,Q4822=1),IF(D4822+364&lt;=$D$5,(D4822+364-$D$4+1)/365,IF(D4822&gt;$D$4,($D$5-D4822+1)/365,$D$6/365)),0)</f>
        <v>0</v>
      </c>
      <c r="S4822" s="28">
        <f>'Data &amp; Parameter'!$E$16*'Data &amp; Parameter'!$E$17*('Data &amp; Parameter'!$E$18+'Data &amp; Parameter'!$E$19)*'Data &amp; Parameter'!$E$20*'Data &amp; Parameter'!$E$37*R4822</f>
        <v>0</v>
      </c>
      <c r="T4822" s="28">
        <f t="shared" si="75"/>
        <v>0</v>
      </c>
    </row>
    <row r="4823" spans="1:20" ht="15.75" customHeight="1" x14ac:dyDescent="0.35">
      <c r="A4823">
        <v>4816</v>
      </c>
      <c r="B4823" s="76">
        <v>44261.384560185186</v>
      </c>
      <c r="C4823" s="1" t="s">
        <v>15252</v>
      </c>
      <c r="D4823" s="76">
        <v>44261.385567129633</v>
      </c>
      <c r="E4823" s="1" t="s">
        <v>15253</v>
      </c>
      <c r="F4823" s="1" t="s">
        <v>15254</v>
      </c>
      <c r="G4823" s="1" t="s">
        <v>123</v>
      </c>
      <c r="H4823" s="1" t="s">
        <v>124</v>
      </c>
      <c r="I4823" s="1" t="s">
        <v>125</v>
      </c>
      <c r="J4823" s="1" t="s">
        <v>9415</v>
      </c>
      <c r="K4823" s="1" t="s">
        <v>15255</v>
      </c>
      <c r="L4823">
        <f>ROUNDUP(IF(B4823&gt;$D$4,0,($D$4-B4823+1)/365),0)</f>
        <v>0</v>
      </c>
      <c r="M4823">
        <f>ROUNDUP(IF(B4823&gt;$D$5,0,($D$5-B4823+1)/365),0)</f>
        <v>0</v>
      </c>
      <c r="N4823" s="28">
        <f>IF(OR(L4823=1,M4823=1),IF(B4823+364&lt;=$D$5,(B4823+364-$D$4+1)/365,IF(B4823&gt;$D$4,($D$5-B4823+1)/365,$D$6/365)),0)</f>
        <v>0</v>
      </c>
      <c r="O4823" s="28">
        <f>'Data &amp; Parameter'!$E$16*'Data &amp; Parameter'!$E$17*('Data &amp; Parameter'!$E$18+'Data &amp; Parameter'!$E$19)*'Data &amp; Parameter'!$E$20*'Data &amp; Parameter'!$E$37*N4823</f>
        <v>0</v>
      </c>
      <c r="P4823">
        <f>ROUNDUP(IF(D4823&gt;$D$4,0,($D$4-D4823+1)/365),0)</f>
        <v>0</v>
      </c>
      <c r="Q4823">
        <f>ROUNDUP(IF(D4823&gt;$D$5,0,($D$5-D4823+1)/365),0)</f>
        <v>0</v>
      </c>
      <c r="R4823" s="28">
        <f>IF(OR(P4823=1,Q4823=1),IF(D4823+364&lt;=$D$5,(D4823+364-$D$4+1)/365,IF(D4823&gt;$D$4,($D$5-D4823+1)/365,$D$6/365)),0)</f>
        <v>0</v>
      </c>
      <c r="S4823" s="28">
        <f>'Data &amp; Parameter'!$E$16*'Data &amp; Parameter'!$E$17*('Data &amp; Parameter'!$E$18+'Data &amp; Parameter'!$E$19)*'Data &amp; Parameter'!$E$20*'Data &amp; Parameter'!$E$37*R4823</f>
        <v>0</v>
      </c>
      <c r="T4823" s="28">
        <f t="shared" si="75"/>
        <v>0</v>
      </c>
    </row>
    <row r="4824" spans="1:20" ht="15.75" customHeight="1" x14ac:dyDescent="0.35">
      <c r="A4824">
        <v>4817</v>
      </c>
      <c r="B4824" s="76">
        <v>44261.384687500002</v>
      </c>
      <c r="C4824" s="1" t="s">
        <v>15256</v>
      </c>
      <c r="D4824" s="76">
        <v>44261.38548611111</v>
      </c>
      <c r="E4824" s="1" t="s">
        <v>15257</v>
      </c>
      <c r="F4824" s="1" t="s">
        <v>15258</v>
      </c>
      <c r="G4824" s="1" t="s">
        <v>123</v>
      </c>
      <c r="H4824" s="1" t="s">
        <v>124</v>
      </c>
      <c r="I4824" s="1" t="s">
        <v>125</v>
      </c>
      <c r="J4824" s="1" t="s">
        <v>15259</v>
      </c>
      <c r="K4824" s="1" t="s">
        <v>15260</v>
      </c>
      <c r="L4824">
        <f>ROUNDUP(IF(B4824&gt;$D$4,0,($D$4-B4824+1)/365),0)</f>
        <v>0</v>
      </c>
      <c r="M4824">
        <f>ROUNDUP(IF(B4824&gt;$D$5,0,($D$5-B4824+1)/365),0)</f>
        <v>0</v>
      </c>
      <c r="N4824" s="28">
        <f>IF(OR(L4824=1,M4824=1),IF(B4824+364&lt;=$D$5,(B4824+364-$D$4+1)/365,IF(B4824&gt;$D$4,($D$5-B4824+1)/365,$D$6/365)),0)</f>
        <v>0</v>
      </c>
      <c r="O4824" s="28">
        <f>'Data &amp; Parameter'!$E$16*'Data &amp; Parameter'!$E$17*('Data &amp; Parameter'!$E$18+'Data &amp; Parameter'!$E$19)*'Data &amp; Parameter'!$E$20*'Data &amp; Parameter'!$E$37*N4824</f>
        <v>0</v>
      </c>
      <c r="P4824">
        <f>ROUNDUP(IF(D4824&gt;$D$4,0,($D$4-D4824+1)/365),0)</f>
        <v>0</v>
      </c>
      <c r="Q4824">
        <f>ROUNDUP(IF(D4824&gt;$D$5,0,($D$5-D4824+1)/365),0)</f>
        <v>0</v>
      </c>
      <c r="R4824" s="28">
        <f>IF(OR(P4824=1,Q4824=1),IF(D4824+364&lt;=$D$5,(D4824+364-$D$4+1)/365,IF(D4824&gt;$D$4,($D$5-D4824+1)/365,$D$6/365)),0)</f>
        <v>0</v>
      </c>
      <c r="S4824" s="28">
        <f>'Data &amp; Parameter'!$E$16*'Data &amp; Parameter'!$E$17*('Data &amp; Parameter'!$E$18+'Data &amp; Parameter'!$E$19)*'Data &amp; Parameter'!$E$20*'Data &amp; Parameter'!$E$37*R4824</f>
        <v>0</v>
      </c>
      <c r="T4824" s="28">
        <f t="shared" si="75"/>
        <v>0</v>
      </c>
    </row>
    <row r="4825" spans="1:20" ht="15.75" customHeight="1" x14ac:dyDescent="0.35">
      <c r="A4825">
        <v>4818</v>
      </c>
      <c r="B4825" s="76">
        <v>44261.385972222226</v>
      </c>
      <c r="C4825" s="1" t="s">
        <v>15261</v>
      </c>
      <c r="D4825" s="76">
        <v>44261.386620370366</v>
      </c>
      <c r="E4825" s="1" t="s">
        <v>15262</v>
      </c>
      <c r="F4825" s="1" t="s">
        <v>15263</v>
      </c>
      <c r="G4825" s="1" t="s">
        <v>123</v>
      </c>
      <c r="H4825" s="1" t="s">
        <v>124</v>
      </c>
      <c r="I4825" s="1" t="s">
        <v>125</v>
      </c>
      <c r="J4825" s="1" t="s">
        <v>12876</v>
      </c>
      <c r="K4825" s="1" t="s">
        <v>12876</v>
      </c>
      <c r="L4825">
        <f>ROUNDUP(IF(B4825&gt;$D$4,0,($D$4-B4825+1)/365),0)</f>
        <v>0</v>
      </c>
      <c r="M4825">
        <f>ROUNDUP(IF(B4825&gt;$D$5,0,($D$5-B4825+1)/365),0)</f>
        <v>0</v>
      </c>
      <c r="N4825" s="28">
        <f>IF(OR(L4825=1,M4825=1),IF(B4825+364&lt;=$D$5,(B4825+364-$D$4+1)/365,IF(B4825&gt;$D$4,($D$5-B4825+1)/365,$D$6/365)),0)</f>
        <v>0</v>
      </c>
      <c r="O4825" s="28">
        <f>'Data &amp; Parameter'!$E$16*'Data &amp; Parameter'!$E$17*('Data &amp; Parameter'!$E$18+'Data &amp; Parameter'!$E$19)*'Data &amp; Parameter'!$E$20*'Data &amp; Parameter'!$E$37*N4825</f>
        <v>0</v>
      </c>
      <c r="P4825">
        <f>ROUNDUP(IF(D4825&gt;$D$4,0,($D$4-D4825+1)/365),0)</f>
        <v>0</v>
      </c>
      <c r="Q4825">
        <f>ROUNDUP(IF(D4825&gt;$D$5,0,($D$5-D4825+1)/365),0)</f>
        <v>0</v>
      </c>
      <c r="R4825" s="28">
        <f>IF(OR(P4825=1,Q4825=1),IF(D4825+364&lt;=$D$5,(D4825+364-$D$4+1)/365,IF(D4825&gt;$D$4,($D$5-D4825+1)/365,$D$6/365)),0)</f>
        <v>0</v>
      </c>
      <c r="S4825" s="28">
        <f>'Data &amp; Parameter'!$E$16*'Data &amp; Parameter'!$E$17*('Data &amp; Parameter'!$E$18+'Data &amp; Parameter'!$E$19)*'Data &amp; Parameter'!$E$20*'Data &amp; Parameter'!$E$37*R4825</f>
        <v>0</v>
      </c>
      <c r="T4825" s="28">
        <f t="shared" si="75"/>
        <v>0</v>
      </c>
    </row>
    <row r="4826" spans="1:20" ht="15.75" customHeight="1" x14ac:dyDescent="0.35">
      <c r="A4826">
        <v>4819</v>
      </c>
      <c r="B4826" s="76">
        <v>44261.388831018514</v>
      </c>
      <c r="C4826" s="1" t="s">
        <v>15264</v>
      </c>
      <c r="D4826" s="76">
        <v>44261.390659722223</v>
      </c>
      <c r="E4826" s="1" t="s">
        <v>15265</v>
      </c>
      <c r="F4826" s="1" t="s">
        <v>15266</v>
      </c>
      <c r="G4826" s="1" t="s">
        <v>123</v>
      </c>
      <c r="H4826" s="1" t="s">
        <v>124</v>
      </c>
      <c r="I4826" s="1" t="s">
        <v>125</v>
      </c>
      <c r="J4826" s="1" t="s">
        <v>9415</v>
      </c>
      <c r="K4826" s="1" t="s">
        <v>9411</v>
      </c>
      <c r="L4826">
        <f>ROUNDUP(IF(B4826&gt;$D$4,0,($D$4-B4826+1)/365),0)</f>
        <v>0</v>
      </c>
      <c r="M4826">
        <f>ROUNDUP(IF(B4826&gt;$D$5,0,($D$5-B4826+1)/365),0)</f>
        <v>0</v>
      </c>
      <c r="N4826" s="28">
        <f>IF(OR(L4826=1,M4826=1),IF(B4826+364&lt;=$D$5,(B4826+364-$D$4+1)/365,IF(B4826&gt;$D$4,($D$5-B4826+1)/365,$D$6/365)),0)</f>
        <v>0</v>
      </c>
      <c r="O4826" s="28">
        <f>'Data &amp; Parameter'!$E$16*'Data &amp; Parameter'!$E$17*('Data &amp; Parameter'!$E$18+'Data &amp; Parameter'!$E$19)*'Data &amp; Parameter'!$E$20*'Data &amp; Parameter'!$E$37*N4826</f>
        <v>0</v>
      </c>
      <c r="P4826">
        <f>ROUNDUP(IF(D4826&gt;$D$4,0,($D$4-D4826+1)/365),0)</f>
        <v>0</v>
      </c>
      <c r="Q4826">
        <f>ROUNDUP(IF(D4826&gt;$D$5,0,($D$5-D4826+1)/365),0)</f>
        <v>0</v>
      </c>
      <c r="R4826" s="28">
        <f>IF(OR(P4826=1,Q4826=1),IF(D4826+364&lt;=$D$5,(D4826+364-$D$4+1)/365,IF(D4826&gt;$D$4,($D$5-D4826+1)/365,$D$6/365)),0)</f>
        <v>0</v>
      </c>
      <c r="S4826" s="28">
        <f>'Data &amp; Parameter'!$E$16*'Data &amp; Parameter'!$E$17*('Data &amp; Parameter'!$E$18+'Data &amp; Parameter'!$E$19)*'Data &amp; Parameter'!$E$20*'Data &amp; Parameter'!$E$37*R4826</f>
        <v>0</v>
      </c>
      <c r="T4826" s="28">
        <f t="shared" si="75"/>
        <v>0</v>
      </c>
    </row>
    <row r="4827" spans="1:20" ht="15.75" customHeight="1" x14ac:dyDescent="0.35">
      <c r="A4827">
        <v>4820</v>
      </c>
      <c r="B4827" s="76">
        <v>44261.389050925922</v>
      </c>
      <c r="C4827" s="1" t="s">
        <v>15267</v>
      </c>
      <c r="D4827" s="76">
        <v>44261.39099537037</v>
      </c>
      <c r="E4827" s="1" t="s">
        <v>15268</v>
      </c>
      <c r="F4827" s="1" t="s">
        <v>15269</v>
      </c>
      <c r="G4827" s="1" t="s">
        <v>123</v>
      </c>
      <c r="H4827" s="1" t="s">
        <v>124</v>
      </c>
      <c r="I4827" s="1" t="s">
        <v>125</v>
      </c>
      <c r="J4827" s="1" t="s">
        <v>9415</v>
      </c>
      <c r="K4827" s="1" t="s">
        <v>15270</v>
      </c>
      <c r="L4827">
        <f>ROUNDUP(IF(B4827&gt;$D$4,0,($D$4-B4827+1)/365),0)</f>
        <v>0</v>
      </c>
      <c r="M4827">
        <f>ROUNDUP(IF(B4827&gt;$D$5,0,($D$5-B4827+1)/365),0)</f>
        <v>0</v>
      </c>
      <c r="N4827" s="28">
        <f>IF(OR(L4827=1,M4827=1),IF(B4827+364&lt;=$D$5,(B4827+364-$D$4+1)/365,IF(B4827&gt;$D$4,($D$5-B4827+1)/365,$D$6/365)),0)</f>
        <v>0</v>
      </c>
      <c r="O4827" s="28">
        <f>'Data &amp; Parameter'!$E$16*'Data &amp; Parameter'!$E$17*('Data &amp; Parameter'!$E$18+'Data &amp; Parameter'!$E$19)*'Data &amp; Parameter'!$E$20*'Data &amp; Parameter'!$E$37*N4827</f>
        <v>0</v>
      </c>
      <c r="P4827">
        <f>ROUNDUP(IF(D4827&gt;$D$4,0,($D$4-D4827+1)/365),0)</f>
        <v>0</v>
      </c>
      <c r="Q4827">
        <f>ROUNDUP(IF(D4827&gt;$D$5,0,($D$5-D4827+1)/365),0)</f>
        <v>0</v>
      </c>
      <c r="R4827" s="28">
        <f>IF(OR(P4827=1,Q4827=1),IF(D4827+364&lt;=$D$5,(D4827+364-$D$4+1)/365,IF(D4827&gt;$D$4,($D$5-D4827+1)/365,$D$6/365)),0)</f>
        <v>0</v>
      </c>
      <c r="S4827" s="28">
        <f>'Data &amp; Parameter'!$E$16*'Data &amp; Parameter'!$E$17*('Data &amp; Parameter'!$E$18+'Data &amp; Parameter'!$E$19)*'Data &amp; Parameter'!$E$20*'Data &amp; Parameter'!$E$37*R4827</f>
        <v>0</v>
      </c>
      <c r="T4827" s="28">
        <f t="shared" si="75"/>
        <v>0</v>
      </c>
    </row>
    <row r="4828" spans="1:20" ht="15.75" customHeight="1" x14ac:dyDescent="0.35">
      <c r="A4828">
        <v>4821</v>
      </c>
      <c r="B4828" s="76">
        <v>44261.397222222222</v>
      </c>
      <c r="C4828" s="1" t="s">
        <v>15271</v>
      </c>
      <c r="D4828" s="76">
        <v>44261.397719907407</v>
      </c>
      <c r="E4828" s="1" t="s">
        <v>15272</v>
      </c>
      <c r="F4828" s="1" t="s">
        <v>15273</v>
      </c>
      <c r="G4828" s="1" t="s">
        <v>123</v>
      </c>
      <c r="H4828" s="1" t="s">
        <v>124</v>
      </c>
      <c r="I4828" s="1" t="s">
        <v>125</v>
      </c>
      <c r="J4828" s="1" t="s">
        <v>9415</v>
      </c>
      <c r="K4828" s="1" t="s">
        <v>15274</v>
      </c>
      <c r="L4828">
        <f>ROUNDUP(IF(B4828&gt;$D$4,0,($D$4-B4828+1)/365),0)</f>
        <v>0</v>
      </c>
      <c r="M4828">
        <f>ROUNDUP(IF(B4828&gt;$D$5,0,($D$5-B4828+1)/365),0)</f>
        <v>0</v>
      </c>
      <c r="N4828" s="28">
        <f>IF(OR(L4828=1,M4828=1),IF(B4828+364&lt;=$D$5,(B4828+364-$D$4+1)/365,IF(B4828&gt;$D$4,($D$5-B4828+1)/365,$D$6/365)),0)</f>
        <v>0</v>
      </c>
      <c r="O4828" s="28">
        <f>'Data &amp; Parameter'!$E$16*'Data &amp; Parameter'!$E$17*('Data &amp; Parameter'!$E$18+'Data &amp; Parameter'!$E$19)*'Data &amp; Parameter'!$E$20*'Data &amp; Parameter'!$E$37*N4828</f>
        <v>0</v>
      </c>
      <c r="P4828">
        <f>ROUNDUP(IF(D4828&gt;$D$4,0,($D$4-D4828+1)/365),0)</f>
        <v>0</v>
      </c>
      <c r="Q4828">
        <f>ROUNDUP(IF(D4828&gt;$D$5,0,($D$5-D4828+1)/365),0)</f>
        <v>0</v>
      </c>
      <c r="R4828" s="28">
        <f>IF(OR(P4828=1,Q4828=1),IF(D4828+364&lt;=$D$5,(D4828+364-$D$4+1)/365,IF(D4828&gt;$D$4,($D$5-D4828+1)/365,$D$6/365)),0)</f>
        <v>0</v>
      </c>
      <c r="S4828" s="28">
        <f>'Data &amp; Parameter'!$E$16*'Data &amp; Parameter'!$E$17*('Data &amp; Parameter'!$E$18+'Data &amp; Parameter'!$E$19)*'Data &amp; Parameter'!$E$20*'Data &amp; Parameter'!$E$37*R4828</f>
        <v>0</v>
      </c>
      <c r="T4828" s="28">
        <f t="shared" si="75"/>
        <v>0</v>
      </c>
    </row>
    <row r="4829" spans="1:20" ht="15.75" customHeight="1" x14ac:dyDescent="0.35">
      <c r="A4829">
        <v>4822</v>
      </c>
      <c r="B4829" s="76">
        <v>44261.398229166662</v>
      </c>
      <c r="C4829" s="1" t="s">
        <v>15275</v>
      </c>
      <c r="D4829" s="76">
        <v>44261.402685185181</v>
      </c>
      <c r="E4829" s="1" t="s">
        <v>15276</v>
      </c>
      <c r="F4829" s="1" t="s">
        <v>15277</v>
      </c>
      <c r="G4829" s="1" t="s">
        <v>123</v>
      </c>
      <c r="H4829" s="1" t="s">
        <v>124</v>
      </c>
      <c r="I4829" s="1" t="s">
        <v>125</v>
      </c>
      <c r="J4829" s="1" t="s">
        <v>9415</v>
      </c>
      <c r="K4829" s="1" t="s">
        <v>15278</v>
      </c>
      <c r="L4829">
        <f>ROUNDUP(IF(B4829&gt;$D$4,0,($D$4-B4829+1)/365),0)</f>
        <v>0</v>
      </c>
      <c r="M4829">
        <f>ROUNDUP(IF(B4829&gt;$D$5,0,($D$5-B4829+1)/365),0)</f>
        <v>0</v>
      </c>
      <c r="N4829" s="28">
        <f>IF(OR(L4829=1,M4829=1),IF(B4829+364&lt;=$D$5,(B4829+364-$D$4+1)/365,IF(B4829&gt;$D$4,($D$5-B4829+1)/365,$D$6/365)),0)</f>
        <v>0</v>
      </c>
      <c r="O4829" s="28">
        <f>'Data &amp; Parameter'!$E$16*'Data &amp; Parameter'!$E$17*('Data &amp; Parameter'!$E$18+'Data &amp; Parameter'!$E$19)*'Data &amp; Parameter'!$E$20*'Data &amp; Parameter'!$E$37*N4829</f>
        <v>0</v>
      </c>
      <c r="P4829">
        <f>ROUNDUP(IF(D4829&gt;$D$4,0,($D$4-D4829+1)/365),0)</f>
        <v>0</v>
      </c>
      <c r="Q4829">
        <f>ROUNDUP(IF(D4829&gt;$D$5,0,($D$5-D4829+1)/365),0)</f>
        <v>0</v>
      </c>
      <c r="R4829" s="28">
        <f>IF(OR(P4829=1,Q4829=1),IF(D4829+364&lt;=$D$5,(D4829+364-$D$4+1)/365,IF(D4829&gt;$D$4,($D$5-D4829+1)/365,$D$6/365)),0)</f>
        <v>0</v>
      </c>
      <c r="S4829" s="28">
        <f>'Data &amp; Parameter'!$E$16*'Data &amp; Parameter'!$E$17*('Data &amp; Parameter'!$E$18+'Data &amp; Parameter'!$E$19)*'Data &amp; Parameter'!$E$20*'Data &amp; Parameter'!$E$37*R4829</f>
        <v>0</v>
      </c>
      <c r="T4829" s="28">
        <f t="shared" si="75"/>
        <v>0</v>
      </c>
    </row>
    <row r="4830" spans="1:20" ht="15.75" customHeight="1" x14ac:dyDescent="0.35">
      <c r="A4830">
        <v>4823</v>
      </c>
      <c r="B4830" s="76">
        <v>44261.402916666666</v>
      </c>
      <c r="C4830" s="1" t="s">
        <v>15279</v>
      </c>
      <c r="D4830" s="76">
        <v>44261.403310185182</v>
      </c>
      <c r="E4830" s="1" t="s">
        <v>15280</v>
      </c>
      <c r="F4830" s="1" t="s">
        <v>15281</v>
      </c>
      <c r="G4830" s="1" t="s">
        <v>123</v>
      </c>
      <c r="H4830" s="1" t="s">
        <v>124</v>
      </c>
      <c r="I4830" s="1" t="s">
        <v>125</v>
      </c>
      <c r="J4830" s="1" t="s">
        <v>9415</v>
      </c>
      <c r="K4830" s="1" t="s">
        <v>15274</v>
      </c>
      <c r="L4830">
        <f>ROUNDUP(IF(B4830&gt;$D$4,0,($D$4-B4830+1)/365),0)</f>
        <v>0</v>
      </c>
      <c r="M4830">
        <f>ROUNDUP(IF(B4830&gt;$D$5,0,($D$5-B4830+1)/365),0)</f>
        <v>0</v>
      </c>
      <c r="N4830" s="28">
        <f>IF(OR(L4830=1,M4830=1),IF(B4830+364&lt;=$D$5,(B4830+364-$D$4+1)/365,IF(B4830&gt;$D$4,($D$5-B4830+1)/365,$D$6/365)),0)</f>
        <v>0</v>
      </c>
      <c r="O4830" s="28">
        <f>'Data &amp; Parameter'!$E$16*'Data &amp; Parameter'!$E$17*('Data &amp; Parameter'!$E$18+'Data &amp; Parameter'!$E$19)*'Data &amp; Parameter'!$E$20*'Data &amp; Parameter'!$E$37*N4830</f>
        <v>0</v>
      </c>
      <c r="P4830">
        <f>ROUNDUP(IF(D4830&gt;$D$4,0,($D$4-D4830+1)/365),0)</f>
        <v>0</v>
      </c>
      <c r="Q4830">
        <f>ROUNDUP(IF(D4830&gt;$D$5,0,($D$5-D4830+1)/365),0)</f>
        <v>0</v>
      </c>
      <c r="R4830" s="28">
        <f>IF(OR(P4830=1,Q4830=1),IF(D4830+364&lt;=$D$5,(D4830+364-$D$4+1)/365,IF(D4830&gt;$D$4,($D$5-D4830+1)/365,$D$6/365)),0)</f>
        <v>0</v>
      </c>
      <c r="S4830" s="28">
        <f>'Data &amp; Parameter'!$E$16*'Data &amp; Parameter'!$E$17*('Data &amp; Parameter'!$E$18+'Data &amp; Parameter'!$E$19)*'Data &amp; Parameter'!$E$20*'Data &amp; Parameter'!$E$37*R4830</f>
        <v>0</v>
      </c>
      <c r="T4830" s="28">
        <f t="shared" si="75"/>
        <v>0</v>
      </c>
    </row>
    <row r="4831" spans="1:20" ht="15.75" customHeight="1" x14ac:dyDescent="0.35">
      <c r="A4831">
        <v>4824</v>
      </c>
      <c r="B4831" s="76">
        <v>44261.405219907407</v>
      </c>
      <c r="C4831" s="1" t="s">
        <v>15282</v>
      </c>
      <c r="D4831" s="76">
        <v>44261.405972222223</v>
      </c>
      <c r="E4831" s="1" t="s">
        <v>15283</v>
      </c>
      <c r="F4831" s="1" t="s">
        <v>15284</v>
      </c>
      <c r="G4831" s="1" t="s">
        <v>123</v>
      </c>
      <c r="H4831" s="1" t="s">
        <v>124</v>
      </c>
      <c r="I4831" s="1" t="s">
        <v>125</v>
      </c>
      <c r="J4831" s="1" t="s">
        <v>9415</v>
      </c>
      <c r="K4831" s="1" t="s">
        <v>15278</v>
      </c>
      <c r="L4831">
        <f>ROUNDUP(IF(B4831&gt;$D$4,0,($D$4-B4831+1)/365),0)</f>
        <v>0</v>
      </c>
      <c r="M4831">
        <f>ROUNDUP(IF(B4831&gt;$D$5,0,($D$5-B4831+1)/365),0)</f>
        <v>0</v>
      </c>
      <c r="N4831" s="28">
        <f>IF(OR(L4831=1,M4831=1),IF(B4831+364&lt;=$D$5,(B4831+364-$D$4+1)/365,IF(B4831&gt;$D$4,($D$5-B4831+1)/365,$D$6/365)),0)</f>
        <v>0</v>
      </c>
      <c r="O4831" s="28">
        <f>'Data &amp; Parameter'!$E$16*'Data &amp; Parameter'!$E$17*('Data &amp; Parameter'!$E$18+'Data &amp; Parameter'!$E$19)*'Data &amp; Parameter'!$E$20*'Data &amp; Parameter'!$E$37*N4831</f>
        <v>0</v>
      </c>
      <c r="P4831">
        <f>ROUNDUP(IF(D4831&gt;$D$4,0,($D$4-D4831+1)/365),0)</f>
        <v>0</v>
      </c>
      <c r="Q4831">
        <f>ROUNDUP(IF(D4831&gt;$D$5,0,($D$5-D4831+1)/365),0)</f>
        <v>0</v>
      </c>
      <c r="R4831" s="28">
        <f>IF(OR(P4831=1,Q4831=1),IF(D4831+364&lt;=$D$5,(D4831+364-$D$4+1)/365,IF(D4831&gt;$D$4,($D$5-D4831+1)/365,$D$6/365)),0)</f>
        <v>0</v>
      </c>
      <c r="S4831" s="28">
        <f>'Data &amp; Parameter'!$E$16*'Data &amp; Parameter'!$E$17*('Data &amp; Parameter'!$E$18+'Data &amp; Parameter'!$E$19)*'Data &amp; Parameter'!$E$20*'Data &amp; Parameter'!$E$37*R4831</f>
        <v>0</v>
      </c>
      <c r="T4831" s="28">
        <f t="shared" si="75"/>
        <v>0</v>
      </c>
    </row>
    <row r="4832" spans="1:20" ht="15.75" customHeight="1" x14ac:dyDescent="0.35">
      <c r="A4832">
        <v>4825</v>
      </c>
      <c r="B4832" s="76">
        <v>44261.409016203703</v>
      </c>
      <c r="C4832" s="1" t="s">
        <v>15285</v>
      </c>
      <c r="D4832" s="76">
        <v>44261.409722222219</v>
      </c>
      <c r="E4832" s="1" t="s">
        <v>15286</v>
      </c>
      <c r="F4832" s="1" t="s">
        <v>15287</v>
      </c>
      <c r="G4832" s="1" t="s">
        <v>123</v>
      </c>
      <c r="H4832" s="1" t="s">
        <v>124</v>
      </c>
      <c r="I4832" s="1" t="s">
        <v>125</v>
      </c>
      <c r="J4832" s="1" t="s">
        <v>12876</v>
      </c>
      <c r="K4832" s="1" t="s">
        <v>12876</v>
      </c>
      <c r="L4832">
        <f>ROUNDUP(IF(B4832&gt;$D$4,0,($D$4-B4832+1)/365),0)</f>
        <v>0</v>
      </c>
      <c r="M4832">
        <f>ROUNDUP(IF(B4832&gt;$D$5,0,($D$5-B4832+1)/365),0)</f>
        <v>0</v>
      </c>
      <c r="N4832" s="28">
        <f>IF(OR(L4832=1,M4832=1),IF(B4832+364&lt;=$D$5,(B4832+364-$D$4+1)/365,IF(B4832&gt;$D$4,($D$5-B4832+1)/365,$D$6/365)),0)</f>
        <v>0</v>
      </c>
      <c r="O4832" s="28">
        <f>'Data &amp; Parameter'!$E$16*'Data &amp; Parameter'!$E$17*('Data &amp; Parameter'!$E$18+'Data &amp; Parameter'!$E$19)*'Data &amp; Parameter'!$E$20*'Data &amp; Parameter'!$E$37*N4832</f>
        <v>0</v>
      </c>
      <c r="P4832">
        <f>ROUNDUP(IF(D4832&gt;$D$4,0,($D$4-D4832+1)/365),0)</f>
        <v>0</v>
      </c>
      <c r="Q4832">
        <f>ROUNDUP(IF(D4832&gt;$D$5,0,($D$5-D4832+1)/365),0)</f>
        <v>0</v>
      </c>
      <c r="R4832" s="28">
        <f>IF(OR(P4832=1,Q4832=1),IF(D4832+364&lt;=$D$5,(D4832+364-$D$4+1)/365,IF(D4832&gt;$D$4,($D$5-D4832+1)/365,$D$6/365)),0)</f>
        <v>0</v>
      </c>
      <c r="S4832" s="28">
        <f>'Data &amp; Parameter'!$E$16*'Data &amp; Parameter'!$E$17*('Data &amp; Parameter'!$E$18+'Data &amp; Parameter'!$E$19)*'Data &amp; Parameter'!$E$20*'Data &amp; Parameter'!$E$37*R4832</f>
        <v>0</v>
      </c>
      <c r="T4832" s="28">
        <f t="shared" si="75"/>
        <v>0</v>
      </c>
    </row>
    <row r="4833" spans="1:20" ht="15.75" customHeight="1" x14ac:dyDescent="0.35">
      <c r="A4833">
        <v>4826</v>
      </c>
      <c r="B4833" s="76">
        <v>44261.409166666665</v>
      </c>
      <c r="C4833" s="1" t="s">
        <v>15288</v>
      </c>
      <c r="D4833" s="76">
        <v>44261.411817129629</v>
      </c>
      <c r="E4833" s="1" t="s">
        <v>15289</v>
      </c>
      <c r="F4833" s="1" t="s">
        <v>15290</v>
      </c>
      <c r="G4833" s="1" t="s">
        <v>123</v>
      </c>
      <c r="H4833" s="1" t="s">
        <v>124</v>
      </c>
      <c r="I4833" s="1" t="s">
        <v>125</v>
      </c>
      <c r="J4833" s="1" t="s">
        <v>9415</v>
      </c>
      <c r="K4833" s="1" t="s">
        <v>15278</v>
      </c>
      <c r="L4833">
        <f>ROUNDUP(IF(B4833&gt;$D$4,0,($D$4-B4833+1)/365),0)</f>
        <v>0</v>
      </c>
      <c r="M4833">
        <f>ROUNDUP(IF(B4833&gt;$D$5,0,($D$5-B4833+1)/365),0)</f>
        <v>0</v>
      </c>
      <c r="N4833" s="28">
        <f>IF(OR(L4833=1,M4833=1),IF(B4833+364&lt;=$D$5,(B4833+364-$D$4+1)/365,IF(B4833&gt;$D$4,($D$5-B4833+1)/365,$D$6/365)),0)</f>
        <v>0</v>
      </c>
      <c r="O4833" s="28">
        <f>'Data &amp; Parameter'!$E$16*'Data &amp; Parameter'!$E$17*('Data &amp; Parameter'!$E$18+'Data &amp; Parameter'!$E$19)*'Data &amp; Parameter'!$E$20*'Data &amp; Parameter'!$E$37*N4833</f>
        <v>0</v>
      </c>
      <c r="P4833">
        <f>ROUNDUP(IF(D4833&gt;$D$4,0,($D$4-D4833+1)/365),0)</f>
        <v>0</v>
      </c>
      <c r="Q4833">
        <f>ROUNDUP(IF(D4833&gt;$D$5,0,($D$5-D4833+1)/365),0)</f>
        <v>0</v>
      </c>
      <c r="R4833" s="28">
        <f>IF(OR(P4833=1,Q4833=1),IF(D4833+364&lt;=$D$5,(D4833+364-$D$4+1)/365,IF(D4833&gt;$D$4,($D$5-D4833+1)/365,$D$6/365)),0)</f>
        <v>0</v>
      </c>
      <c r="S4833" s="28">
        <f>'Data &amp; Parameter'!$E$16*'Data &amp; Parameter'!$E$17*('Data &amp; Parameter'!$E$18+'Data &amp; Parameter'!$E$19)*'Data &amp; Parameter'!$E$20*'Data &amp; Parameter'!$E$37*R4833</f>
        <v>0</v>
      </c>
      <c r="T4833" s="28">
        <f t="shared" si="75"/>
        <v>0</v>
      </c>
    </row>
    <row r="4834" spans="1:20" ht="15.75" customHeight="1" x14ac:dyDescent="0.35">
      <c r="A4834">
        <v>4827</v>
      </c>
      <c r="B4834" s="76">
        <v>44261.413229166668</v>
      </c>
      <c r="C4834" s="1" t="s">
        <v>15291</v>
      </c>
      <c r="D4834" s="76">
        <v>44261.414305555554</v>
      </c>
      <c r="E4834" s="1" t="s">
        <v>15292</v>
      </c>
      <c r="F4834" s="1" t="s">
        <v>15293</v>
      </c>
      <c r="G4834" s="1" t="s">
        <v>123</v>
      </c>
      <c r="H4834" s="1" t="s">
        <v>124</v>
      </c>
      <c r="I4834" s="1" t="s">
        <v>125</v>
      </c>
      <c r="J4834" s="1" t="s">
        <v>9364</v>
      </c>
      <c r="K4834" s="1" t="s">
        <v>9411</v>
      </c>
      <c r="L4834">
        <f>ROUNDUP(IF(B4834&gt;$D$4,0,($D$4-B4834+1)/365),0)</f>
        <v>0</v>
      </c>
      <c r="M4834">
        <f>ROUNDUP(IF(B4834&gt;$D$5,0,($D$5-B4834+1)/365),0)</f>
        <v>0</v>
      </c>
      <c r="N4834" s="28">
        <f>IF(OR(L4834=1,M4834=1),IF(B4834+364&lt;=$D$5,(B4834+364-$D$4+1)/365,IF(B4834&gt;$D$4,($D$5-B4834+1)/365,$D$6/365)),0)</f>
        <v>0</v>
      </c>
      <c r="O4834" s="28">
        <f>'Data &amp; Parameter'!$E$16*'Data &amp; Parameter'!$E$17*('Data &amp; Parameter'!$E$18+'Data &amp; Parameter'!$E$19)*'Data &amp; Parameter'!$E$20*'Data &amp; Parameter'!$E$37*N4834</f>
        <v>0</v>
      </c>
      <c r="P4834">
        <f>ROUNDUP(IF(D4834&gt;$D$4,0,($D$4-D4834+1)/365),0)</f>
        <v>0</v>
      </c>
      <c r="Q4834">
        <f>ROUNDUP(IF(D4834&gt;$D$5,0,($D$5-D4834+1)/365),0)</f>
        <v>0</v>
      </c>
      <c r="R4834" s="28">
        <f>IF(OR(P4834=1,Q4834=1),IF(D4834+364&lt;=$D$5,(D4834+364-$D$4+1)/365,IF(D4834&gt;$D$4,($D$5-D4834+1)/365,$D$6/365)),0)</f>
        <v>0</v>
      </c>
      <c r="S4834" s="28">
        <f>'Data &amp; Parameter'!$E$16*'Data &amp; Parameter'!$E$17*('Data &amp; Parameter'!$E$18+'Data &amp; Parameter'!$E$19)*'Data &amp; Parameter'!$E$20*'Data &amp; Parameter'!$E$37*R4834</f>
        <v>0</v>
      </c>
      <c r="T4834" s="28">
        <f t="shared" si="75"/>
        <v>0</v>
      </c>
    </row>
    <row r="4835" spans="1:20" ht="15.75" customHeight="1" x14ac:dyDescent="0.35">
      <c r="A4835">
        <v>4828</v>
      </c>
      <c r="B4835" s="76">
        <v>44261.414120370369</v>
      </c>
      <c r="C4835" s="1" t="s">
        <v>15294</v>
      </c>
      <c r="D4835" s="76">
        <v>44261.41474537037</v>
      </c>
      <c r="E4835" s="1" t="s">
        <v>15295</v>
      </c>
      <c r="F4835" s="1" t="s">
        <v>15296</v>
      </c>
      <c r="G4835" s="1" t="s">
        <v>123</v>
      </c>
      <c r="H4835" s="1" t="s">
        <v>124</v>
      </c>
      <c r="I4835" s="1" t="s">
        <v>125</v>
      </c>
      <c r="J4835" s="1" t="s">
        <v>12876</v>
      </c>
      <c r="K4835" s="1" t="s">
        <v>12876</v>
      </c>
      <c r="L4835">
        <f>ROUNDUP(IF(B4835&gt;$D$4,0,($D$4-B4835+1)/365),0)</f>
        <v>0</v>
      </c>
      <c r="M4835">
        <f>ROUNDUP(IF(B4835&gt;$D$5,0,($D$5-B4835+1)/365),0)</f>
        <v>0</v>
      </c>
      <c r="N4835" s="28">
        <f>IF(OR(L4835=1,M4835=1),IF(B4835+364&lt;=$D$5,(B4835+364-$D$4+1)/365,IF(B4835&gt;$D$4,($D$5-B4835+1)/365,$D$6/365)),0)</f>
        <v>0</v>
      </c>
      <c r="O4835" s="28">
        <f>'Data &amp; Parameter'!$E$16*'Data &amp; Parameter'!$E$17*('Data &amp; Parameter'!$E$18+'Data &amp; Parameter'!$E$19)*'Data &amp; Parameter'!$E$20*'Data &amp; Parameter'!$E$37*N4835</f>
        <v>0</v>
      </c>
      <c r="P4835">
        <f>ROUNDUP(IF(D4835&gt;$D$4,0,($D$4-D4835+1)/365),0)</f>
        <v>0</v>
      </c>
      <c r="Q4835">
        <f>ROUNDUP(IF(D4835&gt;$D$5,0,($D$5-D4835+1)/365),0)</f>
        <v>0</v>
      </c>
      <c r="R4835" s="28">
        <f>IF(OR(P4835=1,Q4835=1),IF(D4835+364&lt;=$D$5,(D4835+364-$D$4+1)/365,IF(D4835&gt;$D$4,($D$5-D4835+1)/365,$D$6/365)),0)</f>
        <v>0</v>
      </c>
      <c r="S4835" s="28">
        <f>'Data &amp; Parameter'!$E$16*'Data &amp; Parameter'!$E$17*('Data &amp; Parameter'!$E$18+'Data &amp; Parameter'!$E$19)*'Data &amp; Parameter'!$E$20*'Data &amp; Parameter'!$E$37*R4835</f>
        <v>0</v>
      </c>
      <c r="T4835" s="28">
        <f t="shared" si="75"/>
        <v>0</v>
      </c>
    </row>
    <row r="4836" spans="1:20" ht="15.75" customHeight="1" x14ac:dyDescent="0.35">
      <c r="A4836">
        <v>4829</v>
      </c>
      <c r="B4836" s="76">
        <v>44261.415752314817</v>
      </c>
      <c r="C4836" s="1" t="s">
        <v>15297</v>
      </c>
      <c r="D4836" s="76">
        <v>44261.41878472222</v>
      </c>
      <c r="E4836" s="1" t="s">
        <v>15298</v>
      </c>
      <c r="F4836" s="1" t="s">
        <v>15299</v>
      </c>
      <c r="G4836" s="1" t="s">
        <v>123</v>
      </c>
      <c r="H4836" s="1" t="s">
        <v>124</v>
      </c>
      <c r="I4836" s="1" t="s">
        <v>125</v>
      </c>
      <c r="J4836" s="1" t="s">
        <v>9415</v>
      </c>
      <c r="K4836" s="1" t="s">
        <v>15278</v>
      </c>
      <c r="L4836">
        <f>ROUNDUP(IF(B4836&gt;$D$4,0,($D$4-B4836+1)/365),0)</f>
        <v>0</v>
      </c>
      <c r="M4836">
        <f>ROUNDUP(IF(B4836&gt;$D$5,0,($D$5-B4836+1)/365),0)</f>
        <v>0</v>
      </c>
      <c r="N4836" s="28">
        <f>IF(OR(L4836=1,M4836=1),IF(B4836+364&lt;=$D$5,(B4836+364-$D$4+1)/365,IF(B4836&gt;$D$4,($D$5-B4836+1)/365,$D$6/365)),0)</f>
        <v>0</v>
      </c>
      <c r="O4836" s="28">
        <f>'Data &amp; Parameter'!$E$16*'Data &amp; Parameter'!$E$17*('Data &amp; Parameter'!$E$18+'Data &amp; Parameter'!$E$19)*'Data &amp; Parameter'!$E$20*'Data &amp; Parameter'!$E$37*N4836</f>
        <v>0</v>
      </c>
      <c r="P4836">
        <f>ROUNDUP(IF(D4836&gt;$D$4,0,($D$4-D4836+1)/365),0)</f>
        <v>0</v>
      </c>
      <c r="Q4836">
        <f>ROUNDUP(IF(D4836&gt;$D$5,0,($D$5-D4836+1)/365),0)</f>
        <v>0</v>
      </c>
      <c r="R4836" s="28">
        <f>IF(OR(P4836=1,Q4836=1),IF(D4836+364&lt;=$D$5,(D4836+364-$D$4+1)/365,IF(D4836&gt;$D$4,($D$5-D4836+1)/365,$D$6/365)),0)</f>
        <v>0</v>
      </c>
      <c r="S4836" s="28">
        <f>'Data &amp; Parameter'!$E$16*'Data &amp; Parameter'!$E$17*('Data &amp; Parameter'!$E$18+'Data &amp; Parameter'!$E$19)*'Data &amp; Parameter'!$E$20*'Data &amp; Parameter'!$E$37*R4836</f>
        <v>0</v>
      </c>
      <c r="T4836" s="28">
        <f t="shared" si="75"/>
        <v>0</v>
      </c>
    </row>
    <row r="4837" spans="1:20" ht="15.75" customHeight="1" x14ac:dyDescent="0.35">
      <c r="A4837">
        <v>4830</v>
      </c>
      <c r="B4837" s="76">
        <v>44261.419236111113</v>
      </c>
      <c r="C4837" s="1" t="s">
        <v>15300</v>
      </c>
      <c r="D4837" s="76">
        <v>44261.419791666667</v>
      </c>
      <c r="E4837" s="1" t="s">
        <v>15301</v>
      </c>
      <c r="F4837" s="1" t="s">
        <v>15302</v>
      </c>
      <c r="G4837" s="1" t="s">
        <v>123</v>
      </c>
      <c r="H4837" s="1" t="s">
        <v>124</v>
      </c>
      <c r="I4837" s="1" t="s">
        <v>125</v>
      </c>
      <c r="J4837" s="1" t="s">
        <v>9415</v>
      </c>
      <c r="K4837" s="1" t="s">
        <v>9411</v>
      </c>
      <c r="L4837">
        <f>ROUNDUP(IF(B4837&gt;$D$4,0,($D$4-B4837+1)/365),0)</f>
        <v>0</v>
      </c>
      <c r="M4837">
        <f>ROUNDUP(IF(B4837&gt;$D$5,0,($D$5-B4837+1)/365),0)</f>
        <v>0</v>
      </c>
      <c r="N4837" s="28">
        <f>IF(OR(L4837=1,M4837=1),IF(B4837+364&lt;=$D$5,(B4837+364-$D$4+1)/365,IF(B4837&gt;$D$4,($D$5-B4837+1)/365,$D$6/365)),0)</f>
        <v>0</v>
      </c>
      <c r="O4837" s="28">
        <f>'Data &amp; Parameter'!$E$16*'Data &amp; Parameter'!$E$17*('Data &amp; Parameter'!$E$18+'Data &amp; Parameter'!$E$19)*'Data &amp; Parameter'!$E$20*'Data &amp; Parameter'!$E$37*N4837</f>
        <v>0</v>
      </c>
      <c r="P4837">
        <f>ROUNDUP(IF(D4837&gt;$D$4,0,($D$4-D4837+1)/365),0)</f>
        <v>0</v>
      </c>
      <c r="Q4837">
        <f>ROUNDUP(IF(D4837&gt;$D$5,0,($D$5-D4837+1)/365),0)</f>
        <v>0</v>
      </c>
      <c r="R4837" s="28">
        <f>IF(OR(P4837=1,Q4837=1),IF(D4837+364&lt;=$D$5,(D4837+364-$D$4+1)/365,IF(D4837&gt;$D$4,($D$5-D4837+1)/365,$D$6/365)),0)</f>
        <v>0</v>
      </c>
      <c r="S4837" s="28">
        <f>'Data &amp; Parameter'!$E$16*'Data &amp; Parameter'!$E$17*('Data &amp; Parameter'!$E$18+'Data &amp; Parameter'!$E$19)*'Data &amp; Parameter'!$E$20*'Data &amp; Parameter'!$E$37*R4837</f>
        <v>0</v>
      </c>
      <c r="T4837" s="28">
        <f t="shared" si="75"/>
        <v>0</v>
      </c>
    </row>
    <row r="4838" spans="1:20" ht="15.75" customHeight="1" x14ac:dyDescent="0.35">
      <c r="A4838">
        <v>4831</v>
      </c>
      <c r="B4838" s="76">
        <v>44261.421435185184</v>
      </c>
      <c r="C4838" s="1" t="s">
        <v>15303</v>
      </c>
      <c r="D4838" s="76">
        <v>44261.422291666662</v>
      </c>
      <c r="E4838" s="1" t="s">
        <v>15304</v>
      </c>
      <c r="F4838" s="1" t="s">
        <v>15305</v>
      </c>
      <c r="G4838" s="1" t="s">
        <v>123</v>
      </c>
      <c r="H4838" s="1" t="s">
        <v>124</v>
      </c>
      <c r="I4838" s="1" t="s">
        <v>125</v>
      </c>
      <c r="J4838" s="1" t="s">
        <v>12876</v>
      </c>
      <c r="K4838" s="1" t="s">
        <v>12876</v>
      </c>
      <c r="L4838">
        <f>ROUNDUP(IF(B4838&gt;$D$4,0,($D$4-B4838+1)/365),0)</f>
        <v>0</v>
      </c>
      <c r="M4838">
        <f>ROUNDUP(IF(B4838&gt;$D$5,0,($D$5-B4838+1)/365),0)</f>
        <v>0</v>
      </c>
      <c r="N4838" s="28">
        <f>IF(OR(L4838=1,M4838=1),IF(B4838+364&lt;=$D$5,(B4838+364-$D$4+1)/365,IF(B4838&gt;$D$4,($D$5-B4838+1)/365,$D$6/365)),0)</f>
        <v>0</v>
      </c>
      <c r="O4838" s="28">
        <f>'Data &amp; Parameter'!$E$16*'Data &amp; Parameter'!$E$17*('Data &amp; Parameter'!$E$18+'Data &amp; Parameter'!$E$19)*'Data &amp; Parameter'!$E$20*'Data &amp; Parameter'!$E$37*N4838</f>
        <v>0</v>
      </c>
      <c r="P4838">
        <f>ROUNDUP(IF(D4838&gt;$D$4,0,($D$4-D4838+1)/365),0)</f>
        <v>0</v>
      </c>
      <c r="Q4838">
        <f>ROUNDUP(IF(D4838&gt;$D$5,0,($D$5-D4838+1)/365),0)</f>
        <v>0</v>
      </c>
      <c r="R4838" s="28">
        <f>IF(OR(P4838=1,Q4838=1),IF(D4838+364&lt;=$D$5,(D4838+364-$D$4+1)/365,IF(D4838&gt;$D$4,($D$5-D4838+1)/365,$D$6/365)),0)</f>
        <v>0</v>
      </c>
      <c r="S4838" s="28">
        <f>'Data &amp; Parameter'!$E$16*'Data &amp; Parameter'!$E$17*('Data &amp; Parameter'!$E$18+'Data &amp; Parameter'!$E$19)*'Data &amp; Parameter'!$E$20*'Data &amp; Parameter'!$E$37*R4838</f>
        <v>0</v>
      </c>
      <c r="T4838" s="28">
        <f t="shared" si="75"/>
        <v>0</v>
      </c>
    </row>
    <row r="4839" spans="1:20" ht="15.75" customHeight="1" x14ac:dyDescent="0.35">
      <c r="A4839">
        <v>4832</v>
      </c>
      <c r="B4839" s="76">
        <v>44261.421701388885</v>
      </c>
      <c r="C4839" s="1" t="s">
        <v>15306</v>
      </c>
      <c r="D4839" s="76">
        <v>44261.422777777778</v>
      </c>
      <c r="E4839" s="1" t="s">
        <v>15307</v>
      </c>
      <c r="F4839" s="1" t="s">
        <v>15308</v>
      </c>
      <c r="G4839" s="1" t="s">
        <v>123</v>
      </c>
      <c r="H4839" s="1" t="s">
        <v>124</v>
      </c>
      <c r="I4839" s="1" t="s">
        <v>125</v>
      </c>
      <c r="J4839" s="1" t="s">
        <v>9415</v>
      </c>
      <c r="K4839" s="1" t="s">
        <v>15278</v>
      </c>
      <c r="L4839">
        <f>ROUNDUP(IF(B4839&gt;$D$4,0,($D$4-B4839+1)/365),0)</f>
        <v>0</v>
      </c>
      <c r="M4839">
        <f>ROUNDUP(IF(B4839&gt;$D$5,0,($D$5-B4839+1)/365),0)</f>
        <v>0</v>
      </c>
      <c r="N4839" s="28">
        <f>IF(OR(L4839=1,M4839=1),IF(B4839+364&lt;=$D$5,(B4839+364-$D$4+1)/365,IF(B4839&gt;$D$4,($D$5-B4839+1)/365,$D$6/365)),0)</f>
        <v>0</v>
      </c>
      <c r="O4839" s="28">
        <f>'Data &amp; Parameter'!$E$16*'Data &amp; Parameter'!$E$17*('Data &amp; Parameter'!$E$18+'Data &amp; Parameter'!$E$19)*'Data &amp; Parameter'!$E$20*'Data &amp; Parameter'!$E$37*N4839</f>
        <v>0</v>
      </c>
      <c r="P4839">
        <f>ROUNDUP(IF(D4839&gt;$D$4,0,($D$4-D4839+1)/365),0)</f>
        <v>0</v>
      </c>
      <c r="Q4839">
        <f>ROUNDUP(IF(D4839&gt;$D$5,0,($D$5-D4839+1)/365),0)</f>
        <v>0</v>
      </c>
      <c r="R4839" s="28">
        <f>IF(OR(P4839=1,Q4839=1),IF(D4839+364&lt;=$D$5,(D4839+364-$D$4+1)/365,IF(D4839&gt;$D$4,($D$5-D4839+1)/365,$D$6/365)),0)</f>
        <v>0</v>
      </c>
      <c r="S4839" s="28">
        <f>'Data &amp; Parameter'!$E$16*'Data &amp; Parameter'!$E$17*('Data &amp; Parameter'!$E$18+'Data &amp; Parameter'!$E$19)*'Data &amp; Parameter'!$E$20*'Data &amp; Parameter'!$E$37*R4839</f>
        <v>0</v>
      </c>
      <c r="T4839" s="28">
        <f t="shared" si="75"/>
        <v>0</v>
      </c>
    </row>
    <row r="4840" spans="1:20" ht="15.75" customHeight="1" x14ac:dyDescent="0.35">
      <c r="A4840">
        <v>4833</v>
      </c>
      <c r="B4840" s="76">
        <v>44261.42695601852</v>
      </c>
      <c r="C4840" s="1" t="s">
        <v>15309</v>
      </c>
      <c r="D4840" s="76">
        <v>44261.427268518513</v>
      </c>
      <c r="E4840" s="1" t="s">
        <v>15310</v>
      </c>
      <c r="F4840" s="1" t="s">
        <v>8931</v>
      </c>
      <c r="G4840" s="1" t="s">
        <v>123</v>
      </c>
      <c r="H4840" s="1" t="s">
        <v>124</v>
      </c>
      <c r="I4840" s="1" t="s">
        <v>125</v>
      </c>
      <c r="J4840" s="1" t="s">
        <v>9364</v>
      </c>
      <c r="K4840" s="1" t="s">
        <v>15311</v>
      </c>
      <c r="L4840">
        <f>ROUNDUP(IF(B4840&gt;$D$4,0,($D$4-B4840+1)/365),0)</f>
        <v>0</v>
      </c>
      <c r="M4840">
        <f>ROUNDUP(IF(B4840&gt;$D$5,0,($D$5-B4840+1)/365),0)</f>
        <v>0</v>
      </c>
      <c r="N4840" s="28">
        <f>IF(OR(L4840=1,M4840=1),IF(B4840+364&lt;=$D$5,(B4840+364-$D$4+1)/365,IF(B4840&gt;$D$4,($D$5-B4840+1)/365,$D$6/365)),0)</f>
        <v>0</v>
      </c>
      <c r="O4840" s="28">
        <f>'Data &amp; Parameter'!$E$16*'Data &amp; Parameter'!$E$17*('Data &amp; Parameter'!$E$18+'Data &amp; Parameter'!$E$19)*'Data &amp; Parameter'!$E$20*'Data &amp; Parameter'!$E$37*N4840</f>
        <v>0</v>
      </c>
      <c r="P4840">
        <f>ROUNDUP(IF(D4840&gt;$D$4,0,($D$4-D4840+1)/365),0)</f>
        <v>0</v>
      </c>
      <c r="Q4840">
        <f>ROUNDUP(IF(D4840&gt;$D$5,0,($D$5-D4840+1)/365),0)</f>
        <v>0</v>
      </c>
      <c r="R4840" s="28">
        <f>IF(OR(P4840=1,Q4840=1),IF(D4840+364&lt;=$D$5,(D4840+364-$D$4+1)/365,IF(D4840&gt;$D$4,($D$5-D4840+1)/365,$D$6/365)),0)</f>
        <v>0</v>
      </c>
      <c r="S4840" s="28">
        <f>'Data &amp; Parameter'!$E$16*'Data &amp; Parameter'!$E$17*('Data &amp; Parameter'!$E$18+'Data &amp; Parameter'!$E$19)*'Data &amp; Parameter'!$E$20*'Data &amp; Parameter'!$E$37*R4840</f>
        <v>0</v>
      </c>
      <c r="T4840" s="28">
        <f t="shared" si="75"/>
        <v>0</v>
      </c>
    </row>
    <row r="4841" spans="1:20" ht="15.75" customHeight="1" x14ac:dyDescent="0.35">
      <c r="A4841">
        <v>4834</v>
      </c>
      <c r="B4841" s="76">
        <v>44261.427500000005</v>
      </c>
      <c r="C4841" s="1" t="s">
        <v>15312</v>
      </c>
      <c r="D4841" s="76">
        <v>44261.428391203706</v>
      </c>
      <c r="E4841" s="1" t="s">
        <v>15313</v>
      </c>
      <c r="F4841" s="1" t="s">
        <v>15314</v>
      </c>
      <c r="G4841" s="1" t="s">
        <v>123</v>
      </c>
      <c r="H4841" s="1" t="s">
        <v>124</v>
      </c>
      <c r="I4841" s="1" t="s">
        <v>125</v>
      </c>
      <c r="J4841" s="1" t="s">
        <v>9415</v>
      </c>
      <c r="K4841" s="1" t="s">
        <v>15278</v>
      </c>
      <c r="L4841">
        <f>ROUNDUP(IF(B4841&gt;$D$4,0,($D$4-B4841+1)/365),0)</f>
        <v>0</v>
      </c>
      <c r="M4841">
        <f>ROUNDUP(IF(B4841&gt;$D$5,0,($D$5-B4841+1)/365),0)</f>
        <v>0</v>
      </c>
      <c r="N4841" s="28">
        <f>IF(OR(L4841=1,M4841=1),IF(B4841+364&lt;=$D$5,(B4841+364-$D$4+1)/365,IF(B4841&gt;$D$4,($D$5-B4841+1)/365,$D$6/365)),0)</f>
        <v>0</v>
      </c>
      <c r="O4841" s="28">
        <f>'Data &amp; Parameter'!$E$16*'Data &amp; Parameter'!$E$17*('Data &amp; Parameter'!$E$18+'Data &amp; Parameter'!$E$19)*'Data &amp; Parameter'!$E$20*'Data &amp; Parameter'!$E$37*N4841</f>
        <v>0</v>
      </c>
      <c r="P4841">
        <f>ROUNDUP(IF(D4841&gt;$D$4,0,($D$4-D4841+1)/365),0)</f>
        <v>0</v>
      </c>
      <c r="Q4841">
        <f>ROUNDUP(IF(D4841&gt;$D$5,0,($D$5-D4841+1)/365),0)</f>
        <v>0</v>
      </c>
      <c r="R4841" s="28">
        <f>IF(OR(P4841=1,Q4841=1),IF(D4841+364&lt;=$D$5,(D4841+364-$D$4+1)/365,IF(D4841&gt;$D$4,($D$5-D4841+1)/365,$D$6/365)),0)</f>
        <v>0</v>
      </c>
      <c r="S4841" s="28">
        <f>'Data &amp; Parameter'!$E$16*'Data &amp; Parameter'!$E$17*('Data &amp; Parameter'!$E$18+'Data &amp; Parameter'!$E$19)*'Data &amp; Parameter'!$E$20*'Data &amp; Parameter'!$E$37*R4841</f>
        <v>0</v>
      </c>
      <c r="T4841" s="28">
        <f t="shared" si="75"/>
        <v>0</v>
      </c>
    </row>
    <row r="4842" spans="1:20" ht="15.75" customHeight="1" x14ac:dyDescent="0.35">
      <c r="A4842">
        <v>4835</v>
      </c>
      <c r="B4842" s="76">
        <v>44261.428217592591</v>
      </c>
      <c r="C4842" s="1" t="s">
        <v>15315</v>
      </c>
      <c r="D4842" s="76">
        <v>44261.428888888884</v>
      </c>
      <c r="E4842" s="1" t="s">
        <v>15316</v>
      </c>
      <c r="F4842" s="1" t="s">
        <v>15317</v>
      </c>
      <c r="G4842" s="1" t="s">
        <v>123</v>
      </c>
      <c r="H4842" s="1" t="s">
        <v>124</v>
      </c>
      <c r="I4842" s="1" t="s">
        <v>125</v>
      </c>
      <c r="J4842" s="1" t="s">
        <v>11945</v>
      </c>
      <c r="K4842" s="1" t="s">
        <v>11945</v>
      </c>
      <c r="L4842">
        <f>ROUNDUP(IF(B4842&gt;$D$4,0,($D$4-B4842+1)/365),0)</f>
        <v>0</v>
      </c>
      <c r="M4842">
        <f>ROUNDUP(IF(B4842&gt;$D$5,0,($D$5-B4842+1)/365),0)</f>
        <v>0</v>
      </c>
      <c r="N4842" s="28">
        <f>IF(OR(L4842=1,M4842=1),IF(B4842+364&lt;=$D$5,(B4842+364-$D$4+1)/365,IF(B4842&gt;$D$4,($D$5-B4842+1)/365,$D$6/365)),0)</f>
        <v>0</v>
      </c>
      <c r="O4842" s="28">
        <f>'Data &amp; Parameter'!$E$16*'Data &amp; Parameter'!$E$17*('Data &amp; Parameter'!$E$18+'Data &amp; Parameter'!$E$19)*'Data &amp; Parameter'!$E$20*'Data &amp; Parameter'!$E$37*N4842</f>
        <v>0</v>
      </c>
      <c r="P4842">
        <f>ROUNDUP(IF(D4842&gt;$D$4,0,($D$4-D4842+1)/365),0)</f>
        <v>0</v>
      </c>
      <c r="Q4842">
        <f>ROUNDUP(IF(D4842&gt;$D$5,0,($D$5-D4842+1)/365),0)</f>
        <v>0</v>
      </c>
      <c r="R4842" s="28">
        <f>IF(OR(P4842=1,Q4842=1),IF(D4842+364&lt;=$D$5,(D4842+364-$D$4+1)/365,IF(D4842&gt;$D$4,($D$5-D4842+1)/365,$D$6/365)),0)</f>
        <v>0</v>
      </c>
      <c r="S4842" s="28">
        <f>'Data &amp; Parameter'!$E$16*'Data &amp; Parameter'!$E$17*('Data &amp; Parameter'!$E$18+'Data &amp; Parameter'!$E$19)*'Data &amp; Parameter'!$E$20*'Data &amp; Parameter'!$E$37*R4842</f>
        <v>0</v>
      </c>
      <c r="T4842" s="28">
        <f t="shared" si="75"/>
        <v>0</v>
      </c>
    </row>
    <row r="4843" spans="1:20" ht="15.75" customHeight="1" x14ac:dyDescent="0.35">
      <c r="A4843">
        <v>4836</v>
      </c>
      <c r="B4843" s="76">
        <v>44261.430775462963</v>
      </c>
      <c r="C4843" s="1" t="s">
        <v>15318</v>
      </c>
      <c r="D4843" s="76">
        <v>44261.432152777779</v>
      </c>
      <c r="E4843" s="1" t="s">
        <v>15319</v>
      </c>
      <c r="F4843" s="1" t="s">
        <v>15320</v>
      </c>
      <c r="G4843" s="1" t="s">
        <v>123</v>
      </c>
      <c r="H4843" s="1" t="s">
        <v>124</v>
      </c>
      <c r="I4843" s="1" t="s">
        <v>125</v>
      </c>
      <c r="J4843" s="1" t="s">
        <v>9415</v>
      </c>
      <c r="K4843" s="1" t="s">
        <v>15278</v>
      </c>
      <c r="L4843">
        <f>ROUNDUP(IF(B4843&gt;$D$4,0,($D$4-B4843+1)/365),0)</f>
        <v>0</v>
      </c>
      <c r="M4843">
        <f>ROUNDUP(IF(B4843&gt;$D$5,0,($D$5-B4843+1)/365),0)</f>
        <v>0</v>
      </c>
      <c r="N4843" s="28">
        <f>IF(OR(L4843=1,M4843=1),IF(B4843+364&lt;=$D$5,(B4843+364-$D$4+1)/365,IF(B4843&gt;$D$4,($D$5-B4843+1)/365,$D$6/365)),0)</f>
        <v>0</v>
      </c>
      <c r="O4843" s="28">
        <f>'Data &amp; Parameter'!$E$16*'Data &amp; Parameter'!$E$17*('Data &amp; Parameter'!$E$18+'Data &amp; Parameter'!$E$19)*'Data &amp; Parameter'!$E$20*'Data &amp; Parameter'!$E$37*N4843</f>
        <v>0</v>
      </c>
      <c r="P4843">
        <f>ROUNDUP(IF(D4843&gt;$D$4,0,($D$4-D4843+1)/365),0)</f>
        <v>0</v>
      </c>
      <c r="Q4843">
        <f>ROUNDUP(IF(D4843&gt;$D$5,0,($D$5-D4843+1)/365),0)</f>
        <v>0</v>
      </c>
      <c r="R4843" s="28">
        <f>IF(OR(P4843=1,Q4843=1),IF(D4843+364&lt;=$D$5,(D4843+364-$D$4+1)/365,IF(D4843&gt;$D$4,($D$5-D4843+1)/365,$D$6/365)),0)</f>
        <v>0</v>
      </c>
      <c r="S4843" s="28">
        <f>'Data &amp; Parameter'!$E$16*'Data &amp; Parameter'!$E$17*('Data &amp; Parameter'!$E$18+'Data &amp; Parameter'!$E$19)*'Data &amp; Parameter'!$E$20*'Data &amp; Parameter'!$E$37*R4843</f>
        <v>0</v>
      </c>
      <c r="T4843" s="28">
        <f t="shared" si="75"/>
        <v>0</v>
      </c>
    </row>
    <row r="4844" spans="1:20" ht="15.75" customHeight="1" x14ac:dyDescent="0.35">
      <c r="A4844">
        <v>4837</v>
      </c>
      <c r="B4844" s="76">
        <v>44261.435937499999</v>
      </c>
      <c r="C4844" s="1" t="s">
        <v>15321</v>
      </c>
      <c r="D4844" s="76">
        <v>44261.437384259261</v>
      </c>
      <c r="E4844" s="1" t="s">
        <v>15322</v>
      </c>
      <c r="F4844" s="1" t="s">
        <v>15323</v>
      </c>
      <c r="G4844" s="1" t="s">
        <v>123</v>
      </c>
      <c r="H4844" s="1" t="s">
        <v>124</v>
      </c>
      <c r="I4844" s="1" t="s">
        <v>125</v>
      </c>
      <c r="J4844" s="1" t="s">
        <v>9415</v>
      </c>
      <c r="K4844" s="1" t="s">
        <v>15278</v>
      </c>
      <c r="L4844">
        <f>ROUNDUP(IF(B4844&gt;$D$4,0,($D$4-B4844+1)/365),0)</f>
        <v>0</v>
      </c>
      <c r="M4844">
        <f>ROUNDUP(IF(B4844&gt;$D$5,0,($D$5-B4844+1)/365),0)</f>
        <v>0</v>
      </c>
      <c r="N4844" s="28">
        <f>IF(OR(L4844=1,M4844=1),IF(B4844+364&lt;=$D$5,(B4844+364-$D$4+1)/365,IF(B4844&gt;$D$4,($D$5-B4844+1)/365,$D$6/365)),0)</f>
        <v>0</v>
      </c>
      <c r="O4844" s="28">
        <f>'Data &amp; Parameter'!$E$16*'Data &amp; Parameter'!$E$17*('Data &amp; Parameter'!$E$18+'Data &amp; Parameter'!$E$19)*'Data &amp; Parameter'!$E$20*'Data &amp; Parameter'!$E$37*N4844</f>
        <v>0</v>
      </c>
      <c r="P4844">
        <f>ROUNDUP(IF(D4844&gt;$D$4,0,($D$4-D4844+1)/365),0)</f>
        <v>0</v>
      </c>
      <c r="Q4844">
        <f>ROUNDUP(IF(D4844&gt;$D$5,0,($D$5-D4844+1)/365),0)</f>
        <v>0</v>
      </c>
      <c r="R4844" s="28">
        <f>IF(OR(P4844=1,Q4844=1),IF(D4844+364&lt;=$D$5,(D4844+364-$D$4+1)/365,IF(D4844&gt;$D$4,($D$5-D4844+1)/365,$D$6/365)),0)</f>
        <v>0</v>
      </c>
      <c r="S4844" s="28">
        <f>'Data &amp; Parameter'!$E$16*'Data &amp; Parameter'!$E$17*('Data &amp; Parameter'!$E$18+'Data &amp; Parameter'!$E$19)*'Data &amp; Parameter'!$E$20*'Data &amp; Parameter'!$E$37*R4844</f>
        <v>0</v>
      </c>
      <c r="T4844" s="28">
        <f t="shared" si="75"/>
        <v>0</v>
      </c>
    </row>
    <row r="4845" spans="1:20" ht="15.75" customHeight="1" x14ac:dyDescent="0.35">
      <c r="A4845">
        <v>4838</v>
      </c>
      <c r="B4845" s="76">
        <v>44261.436053240745</v>
      </c>
      <c r="C4845" s="1" t="s">
        <v>15324</v>
      </c>
      <c r="D4845" s="76">
        <v>44261.43712962963</v>
      </c>
      <c r="E4845" s="1" t="s">
        <v>15325</v>
      </c>
      <c r="F4845" s="1" t="s">
        <v>15326</v>
      </c>
      <c r="G4845" s="1" t="s">
        <v>123</v>
      </c>
      <c r="H4845" s="1" t="s">
        <v>124</v>
      </c>
      <c r="I4845" s="1" t="s">
        <v>125</v>
      </c>
      <c r="J4845" s="1" t="s">
        <v>9364</v>
      </c>
      <c r="K4845" s="1" t="s">
        <v>15311</v>
      </c>
      <c r="L4845">
        <f>ROUNDUP(IF(B4845&gt;$D$4,0,($D$4-B4845+1)/365),0)</f>
        <v>0</v>
      </c>
      <c r="M4845">
        <f>ROUNDUP(IF(B4845&gt;$D$5,0,($D$5-B4845+1)/365),0)</f>
        <v>0</v>
      </c>
      <c r="N4845" s="28">
        <f>IF(OR(L4845=1,M4845=1),IF(B4845+364&lt;=$D$5,(B4845+364-$D$4+1)/365,IF(B4845&gt;$D$4,($D$5-B4845+1)/365,$D$6/365)),0)</f>
        <v>0</v>
      </c>
      <c r="O4845" s="28">
        <f>'Data &amp; Parameter'!$E$16*'Data &amp; Parameter'!$E$17*('Data &amp; Parameter'!$E$18+'Data &amp; Parameter'!$E$19)*'Data &amp; Parameter'!$E$20*'Data &amp; Parameter'!$E$37*N4845</f>
        <v>0</v>
      </c>
      <c r="P4845">
        <f>ROUNDUP(IF(D4845&gt;$D$4,0,($D$4-D4845+1)/365),0)</f>
        <v>0</v>
      </c>
      <c r="Q4845">
        <f>ROUNDUP(IF(D4845&gt;$D$5,0,($D$5-D4845+1)/365),0)</f>
        <v>0</v>
      </c>
      <c r="R4845" s="28">
        <f>IF(OR(P4845=1,Q4845=1),IF(D4845+364&lt;=$D$5,(D4845+364-$D$4+1)/365,IF(D4845&gt;$D$4,($D$5-D4845+1)/365,$D$6/365)),0)</f>
        <v>0</v>
      </c>
      <c r="S4845" s="28">
        <f>'Data &amp; Parameter'!$E$16*'Data &amp; Parameter'!$E$17*('Data &amp; Parameter'!$E$18+'Data &amp; Parameter'!$E$19)*'Data &amp; Parameter'!$E$20*'Data &amp; Parameter'!$E$37*R4845</f>
        <v>0</v>
      </c>
      <c r="T4845" s="28">
        <f t="shared" si="75"/>
        <v>0</v>
      </c>
    </row>
    <row r="4846" spans="1:20" ht="15.75" customHeight="1" x14ac:dyDescent="0.35">
      <c r="A4846">
        <v>4839</v>
      </c>
      <c r="B4846" s="76">
        <v>44261.439664351856</v>
      </c>
      <c r="C4846" s="1" t="s">
        <v>15327</v>
      </c>
      <c r="D4846" s="76">
        <v>44261.440787037034</v>
      </c>
      <c r="E4846" s="1" t="s">
        <v>15328</v>
      </c>
      <c r="F4846" s="1" t="s">
        <v>15329</v>
      </c>
      <c r="G4846" s="1" t="s">
        <v>123</v>
      </c>
      <c r="H4846" s="1" t="s">
        <v>124</v>
      </c>
      <c r="I4846" s="1" t="s">
        <v>125</v>
      </c>
      <c r="J4846" s="1" t="s">
        <v>9415</v>
      </c>
      <c r="K4846" s="1" t="s">
        <v>15278</v>
      </c>
      <c r="L4846">
        <f>ROUNDUP(IF(B4846&gt;$D$4,0,($D$4-B4846+1)/365),0)</f>
        <v>0</v>
      </c>
      <c r="M4846">
        <f>ROUNDUP(IF(B4846&gt;$D$5,0,($D$5-B4846+1)/365),0)</f>
        <v>0</v>
      </c>
      <c r="N4846" s="28">
        <f>IF(OR(L4846=1,M4846=1),IF(B4846+364&lt;=$D$5,(B4846+364-$D$4+1)/365,IF(B4846&gt;$D$4,($D$5-B4846+1)/365,$D$6/365)),0)</f>
        <v>0</v>
      </c>
      <c r="O4846" s="28">
        <f>'Data &amp; Parameter'!$E$16*'Data &amp; Parameter'!$E$17*('Data &amp; Parameter'!$E$18+'Data &amp; Parameter'!$E$19)*'Data &amp; Parameter'!$E$20*'Data &amp; Parameter'!$E$37*N4846</f>
        <v>0</v>
      </c>
      <c r="P4846">
        <f>ROUNDUP(IF(D4846&gt;$D$4,0,($D$4-D4846+1)/365),0)</f>
        <v>0</v>
      </c>
      <c r="Q4846">
        <f>ROUNDUP(IF(D4846&gt;$D$5,0,($D$5-D4846+1)/365),0)</f>
        <v>0</v>
      </c>
      <c r="R4846" s="28">
        <f>IF(OR(P4846=1,Q4846=1),IF(D4846+364&lt;=$D$5,(D4846+364-$D$4+1)/365,IF(D4846&gt;$D$4,($D$5-D4846+1)/365,$D$6/365)),0)</f>
        <v>0</v>
      </c>
      <c r="S4846" s="28">
        <f>'Data &amp; Parameter'!$E$16*'Data &amp; Parameter'!$E$17*('Data &amp; Parameter'!$E$18+'Data &amp; Parameter'!$E$19)*'Data &amp; Parameter'!$E$20*'Data &amp; Parameter'!$E$37*R4846</f>
        <v>0</v>
      </c>
      <c r="T4846" s="28">
        <f t="shared" si="75"/>
        <v>0</v>
      </c>
    </row>
    <row r="4847" spans="1:20" ht="15.75" customHeight="1" x14ac:dyDescent="0.35">
      <c r="A4847">
        <v>4840</v>
      </c>
      <c r="B4847" s="76">
        <v>44261.440254629633</v>
      </c>
      <c r="C4847" s="1" t="s">
        <v>15330</v>
      </c>
      <c r="D4847" s="76">
        <v>44261.441006944442</v>
      </c>
      <c r="E4847" s="1" t="s">
        <v>15331</v>
      </c>
      <c r="F4847" s="1" t="s">
        <v>15332</v>
      </c>
      <c r="G4847" s="1" t="s">
        <v>123</v>
      </c>
      <c r="H4847" s="1" t="s">
        <v>124</v>
      </c>
      <c r="I4847" s="1" t="s">
        <v>125</v>
      </c>
      <c r="J4847" s="1" t="s">
        <v>12876</v>
      </c>
      <c r="K4847" s="1" t="s">
        <v>12876</v>
      </c>
      <c r="L4847">
        <f>ROUNDUP(IF(B4847&gt;$D$4,0,($D$4-B4847+1)/365),0)</f>
        <v>0</v>
      </c>
      <c r="M4847">
        <f>ROUNDUP(IF(B4847&gt;$D$5,0,($D$5-B4847+1)/365),0)</f>
        <v>0</v>
      </c>
      <c r="N4847" s="28">
        <f>IF(OR(L4847=1,M4847=1),IF(B4847+364&lt;=$D$5,(B4847+364-$D$4+1)/365,IF(B4847&gt;$D$4,($D$5-B4847+1)/365,$D$6/365)),0)</f>
        <v>0</v>
      </c>
      <c r="O4847" s="28">
        <f>'Data &amp; Parameter'!$E$16*'Data &amp; Parameter'!$E$17*('Data &amp; Parameter'!$E$18+'Data &amp; Parameter'!$E$19)*'Data &amp; Parameter'!$E$20*'Data &amp; Parameter'!$E$37*N4847</f>
        <v>0</v>
      </c>
      <c r="P4847">
        <f>ROUNDUP(IF(D4847&gt;$D$4,0,($D$4-D4847+1)/365),0)</f>
        <v>0</v>
      </c>
      <c r="Q4847">
        <f>ROUNDUP(IF(D4847&gt;$D$5,0,($D$5-D4847+1)/365),0)</f>
        <v>0</v>
      </c>
      <c r="R4847" s="28">
        <f>IF(OR(P4847=1,Q4847=1),IF(D4847+364&lt;=$D$5,(D4847+364-$D$4+1)/365,IF(D4847&gt;$D$4,($D$5-D4847+1)/365,$D$6/365)),0)</f>
        <v>0</v>
      </c>
      <c r="S4847" s="28">
        <f>'Data &amp; Parameter'!$E$16*'Data &amp; Parameter'!$E$17*('Data &amp; Parameter'!$E$18+'Data &amp; Parameter'!$E$19)*'Data &amp; Parameter'!$E$20*'Data &amp; Parameter'!$E$37*R4847</f>
        <v>0</v>
      </c>
      <c r="T4847" s="28">
        <f t="shared" si="75"/>
        <v>0</v>
      </c>
    </row>
    <row r="4848" spans="1:20" ht="15.75" customHeight="1" x14ac:dyDescent="0.35">
      <c r="A4848">
        <v>4841</v>
      </c>
      <c r="B4848" s="76">
        <v>44261.443391203706</v>
      </c>
      <c r="C4848" s="1" t="s">
        <v>15333</v>
      </c>
      <c r="D4848" s="76">
        <v>44261.444108796291</v>
      </c>
      <c r="E4848" s="1" t="s">
        <v>15334</v>
      </c>
      <c r="F4848" s="1" t="s">
        <v>15335</v>
      </c>
      <c r="G4848" s="1" t="s">
        <v>123</v>
      </c>
      <c r="H4848" s="1" t="s">
        <v>124</v>
      </c>
      <c r="I4848" s="1" t="s">
        <v>125</v>
      </c>
      <c r="J4848" s="1" t="s">
        <v>9415</v>
      </c>
      <c r="K4848" s="1" t="s">
        <v>15278</v>
      </c>
      <c r="L4848">
        <f>ROUNDUP(IF(B4848&gt;$D$4,0,($D$4-B4848+1)/365),0)</f>
        <v>0</v>
      </c>
      <c r="M4848">
        <f>ROUNDUP(IF(B4848&gt;$D$5,0,($D$5-B4848+1)/365),0)</f>
        <v>0</v>
      </c>
      <c r="N4848" s="28">
        <f>IF(OR(L4848=1,M4848=1),IF(B4848+364&lt;=$D$5,(B4848+364-$D$4+1)/365,IF(B4848&gt;$D$4,($D$5-B4848+1)/365,$D$6/365)),0)</f>
        <v>0</v>
      </c>
      <c r="O4848" s="28">
        <f>'Data &amp; Parameter'!$E$16*'Data &amp; Parameter'!$E$17*('Data &amp; Parameter'!$E$18+'Data &amp; Parameter'!$E$19)*'Data &amp; Parameter'!$E$20*'Data &amp; Parameter'!$E$37*N4848</f>
        <v>0</v>
      </c>
      <c r="P4848">
        <f>ROUNDUP(IF(D4848&gt;$D$4,0,($D$4-D4848+1)/365),0)</f>
        <v>0</v>
      </c>
      <c r="Q4848">
        <f>ROUNDUP(IF(D4848&gt;$D$5,0,($D$5-D4848+1)/365),0)</f>
        <v>0</v>
      </c>
      <c r="R4848" s="28">
        <f>IF(OR(P4848=1,Q4848=1),IF(D4848+364&lt;=$D$5,(D4848+364-$D$4+1)/365,IF(D4848&gt;$D$4,($D$5-D4848+1)/365,$D$6/365)),0)</f>
        <v>0</v>
      </c>
      <c r="S4848" s="28">
        <f>'Data &amp; Parameter'!$E$16*'Data &amp; Parameter'!$E$17*('Data &amp; Parameter'!$E$18+'Data &amp; Parameter'!$E$19)*'Data &amp; Parameter'!$E$20*'Data &amp; Parameter'!$E$37*R4848</f>
        <v>0</v>
      </c>
      <c r="T4848" s="28">
        <f t="shared" si="75"/>
        <v>0</v>
      </c>
    </row>
    <row r="4849" spans="1:20" ht="15.75" customHeight="1" x14ac:dyDescent="0.35">
      <c r="A4849">
        <v>4842</v>
      </c>
      <c r="B4849" s="76">
        <v>44261.444884259261</v>
      </c>
      <c r="C4849" s="1" t="s">
        <v>15336</v>
      </c>
      <c r="D4849" s="76">
        <v>44261.445879629631</v>
      </c>
      <c r="E4849" s="1" t="s">
        <v>15337</v>
      </c>
      <c r="F4849" s="1" t="s">
        <v>15338</v>
      </c>
      <c r="G4849" s="1" t="s">
        <v>123</v>
      </c>
      <c r="H4849" s="1" t="s">
        <v>124</v>
      </c>
      <c r="I4849" s="1" t="s">
        <v>125</v>
      </c>
      <c r="J4849" s="1" t="s">
        <v>12876</v>
      </c>
      <c r="K4849" s="1" t="s">
        <v>12876</v>
      </c>
      <c r="L4849">
        <f>ROUNDUP(IF(B4849&gt;$D$4,0,($D$4-B4849+1)/365),0)</f>
        <v>0</v>
      </c>
      <c r="M4849">
        <f>ROUNDUP(IF(B4849&gt;$D$5,0,($D$5-B4849+1)/365),0)</f>
        <v>0</v>
      </c>
      <c r="N4849" s="28">
        <f>IF(OR(L4849=1,M4849=1),IF(B4849+364&lt;=$D$5,(B4849+364-$D$4+1)/365,IF(B4849&gt;$D$4,($D$5-B4849+1)/365,$D$6/365)),0)</f>
        <v>0</v>
      </c>
      <c r="O4849" s="28">
        <f>'Data &amp; Parameter'!$E$16*'Data &amp; Parameter'!$E$17*('Data &amp; Parameter'!$E$18+'Data &amp; Parameter'!$E$19)*'Data &amp; Parameter'!$E$20*'Data &amp; Parameter'!$E$37*N4849</f>
        <v>0</v>
      </c>
      <c r="P4849">
        <f>ROUNDUP(IF(D4849&gt;$D$4,0,($D$4-D4849+1)/365),0)</f>
        <v>0</v>
      </c>
      <c r="Q4849">
        <f>ROUNDUP(IF(D4849&gt;$D$5,0,($D$5-D4849+1)/365),0)</f>
        <v>0</v>
      </c>
      <c r="R4849" s="28">
        <f>IF(OR(P4849=1,Q4849=1),IF(D4849+364&lt;=$D$5,(D4849+364-$D$4+1)/365,IF(D4849&gt;$D$4,($D$5-D4849+1)/365,$D$6/365)),0)</f>
        <v>0</v>
      </c>
      <c r="S4849" s="28">
        <f>'Data &amp; Parameter'!$E$16*'Data &amp; Parameter'!$E$17*('Data &amp; Parameter'!$E$18+'Data &amp; Parameter'!$E$19)*'Data &amp; Parameter'!$E$20*'Data &amp; Parameter'!$E$37*R4849</f>
        <v>0</v>
      </c>
      <c r="T4849" s="28">
        <f t="shared" si="75"/>
        <v>0</v>
      </c>
    </row>
    <row r="4850" spans="1:20" ht="15.75" customHeight="1" x14ac:dyDescent="0.35">
      <c r="A4850">
        <v>4843</v>
      </c>
      <c r="B4850" s="76">
        <v>44261.445023148146</v>
      </c>
      <c r="C4850" s="1" t="s">
        <v>15339</v>
      </c>
      <c r="D4850" s="76">
        <v>44261.445416666669</v>
      </c>
      <c r="E4850" s="1" t="s">
        <v>15340</v>
      </c>
      <c r="F4850" s="1" t="s">
        <v>15341</v>
      </c>
      <c r="G4850" s="1" t="s">
        <v>123</v>
      </c>
      <c r="H4850" s="1" t="s">
        <v>124</v>
      </c>
      <c r="I4850" s="1" t="s">
        <v>125</v>
      </c>
      <c r="J4850" s="1" t="s">
        <v>9415</v>
      </c>
      <c r="K4850" s="1" t="s">
        <v>15274</v>
      </c>
      <c r="L4850">
        <f>ROUNDUP(IF(B4850&gt;$D$4,0,($D$4-B4850+1)/365),0)</f>
        <v>0</v>
      </c>
      <c r="M4850">
        <f>ROUNDUP(IF(B4850&gt;$D$5,0,($D$5-B4850+1)/365),0)</f>
        <v>0</v>
      </c>
      <c r="N4850" s="28">
        <f>IF(OR(L4850=1,M4850=1),IF(B4850+364&lt;=$D$5,(B4850+364-$D$4+1)/365,IF(B4850&gt;$D$4,($D$5-B4850+1)/365,$D$6/365)),0)</f>
        <v>0</v>
      </c>
      <c r="O4850" s="28">
        <f>'Data &amp; Parameter'!$E$16*'Data &amp; Parameter'!$E$17*('Data &amp; Parameter'!$E$18+'Data &amp; Parameter'!$E$19)*'Data &amp; Parameter'!$E$20*'Data &amp; Parameter'!$E$37*N4850</f>
        <v>0</v>
      </c>
      <c r="P4850">
        <f>ROUNDUP(IF(D4850&gt;$D$4,0,($D$4-D4850+1)/365),0)</f>
        <v>0</v>
      </c>
      <c r="Q4850">
        <f>ROUNDUP(IF(D4850&gt;$D$5,0,($D$5-D4850+1)/365),0)</f>
        <v>0</v>
      </c>
      <c r="R4850" s="28">
        <f>IF(OR(P4850=1,Q4850=1),IF(D4850+364&lt;=$D$5,(D4850+364-$D$4+1)/365,IF(D4850&gt;$D$4,($D$5-D4850+1)/365,$D$6/365)),0)</f>
        <v>0</v>
      </c>
      <c r="S4850" s="28">
        <f>'Data &amp; Parameter'!$E$16*'Data &amp; Parameter'!$E$17*('Data &amp; Parameter'!$E$18+'Data &amp; Parameter'!$E$19)*'Data &amp; Parameter'!$E$20*'Data &amp; Parameter'!$E$37*R4850</f>
        <v>0</v>
      </c>
      <c r="T4850" s="28">
        <f t="shared" si="75"/>
        <v>0</v>
      </c>
    </row>
    <row r="4851" spans="1:20" ht="15.75" customHeight="1" x14ac:dyDescent="0.35">
      <c r="A4851">
        <v>4844</v>
      </c>
      <c r="B4851" s="76">
        <v>44261.447395833333</v>
      </c>
      <c r="C4851" s="1" t="s">
        <v>15342</v>
      </c>
      <c r="D4851" s="76">
        <v>44261.448530092588</v>
      </c>
      <c r="E4851" s="1" t="s">
        <v>15343</v>
      </c>
      <c r="F4851" s="1" t="s">
        <v>15344</v>
      </c>
      <c r="G4851" s="1" t="s">
        <v>123</v>
      </c>
      <c r="H4851" s="1" t="s">
        <v>124</v>
      </c>
      <c r="I4851" s="1" t="s">
        <v>125</v>
      </c>
      <c r="J4851" s="1" t="s">
        <v>9415</v>
      </c>
      <c r="K4851" s="1" t="s">
        <v>15278</v>
      </c>
      <c r="L4851">
        <f>ROUNDUP(IF(B4851&gt;$D$4,0,($D$4-B4851+1)/365),0)</f>
        <v>0</v>
      </c>
      <c r="M4851">
        <f>ROUNDUP(IF(B4851&gt;$D$5,0,($D$5-B4851+1)/365),0)</f>
        <v>0</v>
      </c>
      <c r="N4851" s="28">
        <f>IF(OR(L4851=1,M4851=1),IF(B4851+364&lt;=$D$5,(B4851+364-$D$4+1)/365,IF(B4851&gt;$D$4,($D$5-B4851+1)/365,$D$6/365)),0)</f>
        <v>0</v>
      </c>
      <c r="O4851" s="28">
        <f>'Data &amp; Parameter'!$E$16*'Data &amp; Parameter'!$E$17*('Data &amp; Parameter'!$E$18+'Data &amp; Parameter'!$E$19)*'Data &amp; Parameter'!$E$20*'Data &amp; Parameter'!$E$37*N4851</f>
        <v>0</v>
      </c>
      <c r="P4851">
        <f>ROUNDUP(IF(D4851&gt;$D$4,0,($D$4-D4851+1)/365),0)</f>
        <v>0</v>
      </c>
      <c r="Q4851">
        <f>ROUNDUP(IF(D4851&gt;$D$5,0,($D$5-D4851+1)/365),0)</f>
        <v>0</v>
      </c>
      <c r="R4851" s="28">
        <f>IF(OR(P4851=1,Q4851=1),IF(D4851+364&lt;=$D$5,(D4851+364-$D$4+1)/365,IF(D4851&gt;$D$4,($D$5-D4851+1)/365,$D$6/365)),0)</f>
        <v>0</v>
      </c>
      <c r="S4851" s="28">
        <f>'Data &amp; Parameter'!$E$16*'Data &amp; Parameter'!$E$17*('Data &amp; Parameter'!$E$18+'Data &amp; Parameter'!$E$19)*'Data &amp; Parameter'!$E$20*'Data &amp; Parameter'!$E$37*R4851</f>
        <v>0</v>
      </c>
      <c r="T4851" s="28">
        <f t="shared" si="75"/>
        <v>0</v>
      </c>
    </row>
    <row r="4852" spans="1:20" ht="15.75" customHeight="1" x14ac:dyDescent="0.35">
      <c r="A4852">
        <v>4845</v>
      </c>
      <c r="B4852" s="76">
        <v>44261.449467592596</v>
      </c>
      <c r="C4852" s="1" t="s">
        <v>15345</v>
      </c>
      <c r="D4852" s="76">
        <v>44261.450879629629</v>
      </c>
      <c r="E4852" s="1" t="s">
        <v>15346</v>
      </c>
      <c r="F4852" s="1" t="s">
        <v>15347</v>
      </c>
      <c r="G4852" s="1" t="s">
        <v>123</v>
      </c>
      <c r="H4852" s="1" t="s">
        <v>124</v>
      </c>
      <c r="I4852" s="1" t="s">
        <v>125</v>
      </c>
      <c r="J4852" s="1" t="s">
        <v>12876</v>
      </c>
      <c r="K4852" s="1" t="s">
        <v>12876</v>
      </c>
      <c r="L4852">
        <f>ROUNDUP(IF(B4852&gt;$D$4,0,($D$4-B4852+1)/365),0)</f>
        <v>0</v>
      </c>
      <c r="M4852">
        <f>ROUNDUP(IF(B4852&gt;$D$5,0,($D$5-B4852+1)/365),0)</f>
        <v>0</v>
      </c>
      <c r="N4852" s="28">
        <f>IF(OR(L4852=1,M4852=1),IF(B4852+364&lt;=$D$5,(B4852+364-$D$4+1)/365,IF(B4852&gt;$D$4,($D$5-B4852+1)/365,$D$6/365)),0)</f>
        <v>0</v>
      </c>
      <c r="O4852" s="28">
        <f>'Data &amp; Parameter'!$E$16*'Data &amp; Parameter'!$E$17*('Data &amp; Parameter'!$E$18+'Data &amp; Parameter'!$E$19)*'Data &amp; Parameter'!$E$20*'Data &amp; Parameter'!$E$37*N4852</f>
        <v>0</v>
      </c>
      <c r="P4852">
        <f>ROUNDUP(IF(D4852&gt;$D$4,0,($D$4-D4852+1)/365),0)</f>
        <v>0</v>
      </c>
      <c r="Q4852">
        <f>ROUNDUP(IF(D4852&gt;$D$5,0,($D$5-D4852+1)/365),0)</f>
        <v>0</v>
      </c>
      <c r="R4852" s="28">
        <f>IF(OR(P4852=1,Q4852=1),IF(D4852+364&lt;=$D$5,(D4852+364-$D$4+1)/365,IF(D4852&gt;$D$4,($D$5-D4852+1)/365,$D$6/365)),0)</f>
        <v>0</v>
      </c>
      <c r="S4852" s="28">
        <f>'Data &amp; Parameter'!$E$16*'Data &amp; Parameter'!$E$17*('Data &amp; Parameter'!$E$18+'Data &amp; Parameter'!$E$19)*'Data &amp; Parameter'!$E$20*'Data &amp; Parameter'!$E$37*R4852</f>
        <v>0</v>
      </c>
      <c r="T4852" s="28">
        <f t="shared" si="75"/>
        <v>0</v>
      </c>
    </row>
    <row r="4853" spans="1:20" ht="15.75" customHeight="1" x14ac:dyDescent="0.35">
      <c r="A4853">
        <v>4846</v>
      </c>
      <c r="B4853" s="76">
        <v>44261.452847222223</v>
      </c>
      <c r="C4853" s="1" t="s">
        <v>15348</v>
      </c>
      <c r="D4853" s="76">
        <v>44261.453715277778</v>
      </c>
      <c r="E4853" s="1" t="s">
        <v>15349</v>
      </c>
      <c r="F4853" s="1" t="s">
        <v>15350</v>
      </c>
      <c r="G4853" s="1" t="s">
        <v>123</v>
      </c>
      <c r="H4853" s="1" t="s">
        <v>124</v>
      </c>
      <c r="I4853" s="1" t="s">
        <v>125</v>
      </c>
      <c r="J4853" s="1" t="s">
        <v>9364</v>
      </c>
      <c r="K4853" s="1" t="s">
        <v>15274</v>
      </c>
      <c r="L4853">
        <f>ROUNDUP(IF(B4853&gt;$D$4,0,($D$4-B4853+1)/365),0)</f>
        <v>0</v>
      </c>
      <c r="M4853">
        <f>ROUNDUP(IF(B4853&gt;$D$5,0,($D$5-B4853+1)/365),0)</f>
        <v>0</v>
      </c>
      <c r="N4853" s="28">
        <f>IF(OR(L4853=1,M4853=1),IF(B4853+364&lt;=$D$5,(B4853+364-$D$4+1)/365,IF(B4853&gt;$D$4,($D$5-B4853+1)/365,$D$6/365)),0)</f>
        <v>0</v>
      </c>
      <c r="O4853" s="28">
        <f>'Data &amp; Parameter'!$E$16*'Data &amp; Parameter'!$E$17*('Data &amp; Parameter'!$E$18+'Data &amp; Parameter'!$E$19)*'Data &amp; Parameter'!$E$20*'Data &amp; Parameter'!$E$37*N4853</f>
        <v>0</v>
      </c>
      <c r="P4853">
        <f>ROUNDUP(IF(D4853&gt;$D$4,0,($D$4-D4853+1)/365),0)</f>
        <v>0</v>
      </c>
      <c r="Q4853">
        <f>ROUNDUP(IF(D4853&gt;$D$5,0,($D$5-D4853+1)/365),0)</f>
        <v>0</v>
      </c>
      <c r="R4853" s="28">
        <f>IF(OR(P4853=1,Q4853=1),IF(D4853+364&lt;=$D$5,(D4853+364-$D$4+1)/365,IF(D4853&gt;$D$4,($D$5-D4853+1)/365,$D$6/365)),0)</f>
        <v>0</v>
      </c>
      <c r="S4853" s="28">
        <f>'Data &amp; Parameter'!$E$16*'Data &amp; Parameter'!$E$17*('Data &amp; Parameter'!$E$18+'Data &amp; Parameter'!$E$19)*'Data &amp; Parameter'!$E$20*'Data &amp; Parameter'!$E$37*R4853</f>
        <v>0</v>
      </c>
      <c r="T4853" s="28">
        <f t="shared" si="75"/>
        <v>0</v>
      </c>
    </row>
    <row r="4854" spans="1:20" ht="15.75" customHeight="1" x14ac:dyDescent="0.35">
      <c r="A4854">
        <v>4847</v>
      </c>
      <c r="B4854" s="76">
        <v>44261.453067129631</v>
      </c>
      <c r="C4854" s="1" t="s">
        <v>15351</v>
      </c>
      <c r="D4854" s="76">
        <v>44261.45376157407</v>
      </c>
      <c r="E4854" s="1" t="s">
        <v>15352</v>
      </c>
      <c r="F4854" s="1" t="s">
        <v>15353</v>
      </c>
      <c r="G4854" s="1" t="s">
        <v>123</v>
      </c>
      <c r="H4854" s="1" t="s">
        <v>124</v>
      </c>
      <c r="I4854" s="1" t="s">
        <v>125</v>
      </c>
      <c r="J4854" s="1" t="s">
        <v>9415</v>
      </c>
      <c r="K4854" s="1" t="s">
        <v>15278</v>
      </c>
      <c r="L4854">
        <f>ROUNDUP(IF(B4854&gt;$D$4,0,($D$4-B4854+1)/365),0)</f>
        <v>0</v>
      </c>
      <c r="M4854">
        <f>ROUNDUP(IF(B4854&gt;$D$5,0,($D$5-B4854+1)/365),0)</f>
        <v>0</v>
      </c>
      <c r="N4854" s="28">
        <f>IF(OR(L4854=1,M4854=1),IF(B4854+364&lt;=$D$5,(B4854+364-$D$4+1)/365,IF(B4854&gt;$D$4,($D$5-B4854+1)/365,$D$6/365)),0)</f>
        <v>0</v>
      </c>
      <c r="O4854" s="28">
        <f>'Data &amp; Parameter'!$E$16*'Data &amp; Parameter'!$E$17*('Data &amp; Parameter'!$E$18+'Data &amp; Parameter'!$E$19)*'Data &amp; Parameter'!$E$20*'Data &amp; Parameter'!$E$37*N4854</f>
        <v>0</v>
      </c>
      <c r="P4854">
        <f>ROUNDUP(IF(D4854&gt;$D$4,0,($D$4-D4854+1)/365),0)</f>
        <v>0</v>
      </c>
      <c r="Q4854">
        <f>ROUNDUP(IF(D4854&gt;$D$5,0,($D$5-D4854+1)/365),0)</f>
        <v>0</v>
      </c>
      <c r="R4854" s="28">
        <f>IF(OR(P4854=1,Q4854=1),IF(D4854+364&lt;=$D$5,(D4854+364-$D$4+1)/365,IF(D4854&gt;$D$4,($D$5-D4854+1)/365,$D$6/365)),0)</f>
        <v>0</v>
      </c>
      <c r="S4854" s="28">
        <f>'Data &amp; Parameter'!$E$16*'Data &amp; Parameter'!$E$17*('Data &amp; Parameter'!$E$18+'Data &amp; Parameter'!$E$19)*'Data &amp; Parameter'!$E$20*'Data &amp; Parameter'!$E$37*R4854</f>
        <v>0</v>
      </c>
      <c r="T4854" s="28">
        <f t="shared" si="75"/>
        <v>0</v>
      </c>
    </row>
    <row r="4855" spans="1:20" ht="15.75" customHeight="1" x14ac:dyDescent="0.35">
      <c r="A4855">
        <v>4848</v>
      </c>
      <c r="B4855" s="76">
        <v>44261.456006944441</v>
      </c>
      <c r="C4855" s="1" t="s">
        <v>15354</v>
      </c>
      <c r="D4855" s="76">
        <v>44261.456574074073</v>
      </c>
      <c r="E4855" s="1" t="s">
        <v>15355</v>
      </c>
      <c r="F4855" s="1" t="s">
        <v>15356</v>
      </c>
      <c r="G4855" s="1" t="s">
        <v>123</v>
      </c>
      <c r="H4855" s="1" t="s">
        <v>124</v>
      </c>
      <c r="I4855" s="1" t="s">
        <v>125</v>
      </c>
      <c r="J4855" s="1" t="s">
        <v>9364</v>
      </c>
      <c r="K4855" s="1" t="s">
        <v>15274</v>
      </c>
      <c r="L4855">
        <f>ROUNDUP(IF(B4855&gt;$D$4,0,($D$4-B4855+1)/365),0)</f>
        <v>0</v>
      </c>
      <c r="M4855">
        <f>ROUNDUP(IF(B4855&gt;$D$5,0,($D$5-B4855+1)/365),0)</f>
        <v>0</v>
      </c>
      <c r="N4855" s="28">
        <f>IF(OR(L4855=1,M4855=1),IF(B4855+364&lt;=$D$5,(B4855+364-$D$4+1)/365,IF(B4855&gt;$D$4,($D$5-B4855+1)/365,$D$6/365)),0)</f>
        <v>0</v>
      </c>
      <c r="O4855" s="28">
        <f>'Data &amp; Parameter'!$E$16*'Data &amp; Parameter'!$E$17*('Data &amp; Parameter'!$E$18+'Data &amp; Parameter'!$E$19)*'Data &amp; Parameter'!$E$20*'Data &amp; Parameter'!$E$37*N4855</f>
        <v>0</v>
      </c>
      <c r="P4855">
        <f>ROUNDUP(IF(D4855&gt;$D$4,0,($D$4-D4855+1)/365),0)</f>
        <v>0</v>
      </c>
      <c r="Q4855">
        <f>ROUNDUP(IF(D4855&gt;$D$5,0,($D$5-D4855+1)/365),0)</f>
        <v>0</v>
      </c>
      <c r="R4855" s="28">
        <f>IF(OR(P4855=1,Q4855=1),IF(D4855+364&lt;=$D$5,(D4855+364-$D$4+1)/365,IF(D4855&gt;$D$4,($D$5-D4855+1)/365,$D$6/365)),0)</f>
        <v>0</v>
      </c>
      <c r="S4855" s="28">
        <f>'Data &amp; Parameter'!$E$16*'Data &amp; Parameter'!$E$17*('Data &amp; Parameter'!$E$18+'Data &amp; Parameter'!$E$19)*'Data &amp; Parameter'!$E$20*'Data &amp; Parameter'!$E$37*R4855</f>
        <v>0</v>
      </c>
      <c r="T4855" s="28">
        <f t="shared" si="75"/>
        <v>0</v>
      </c>
    </row>
    <row r="4856" spans="1:20" ht="15.75" customHeight="1" x14ac:dyDescent="0.35">
      <c r="A4856">
        <v>4849</v>
      </c>
      <c r="B4856" s="76">
        <v>44261.457048611112</v>
      </c>
      <c r="C4856" s="1" t="s">
        <v>15357</v>
      </c>
      <c r="D4856" s="76">
        <v>44261.457974537036</v>
      </c>
      <c r="E4856" s="1" t="s">
        <v>15358</v>
      </c>
      <c r="F4856" s="1" t="s">
        <v>15359</v>
      </c>
      <c r="G4856" s="1" t="s">
        <v>123</v>
      </c>
      <c r="H4856" s="1" t="s">
        <v>124</v>
      </c>
      <c r="I4856" s="1" t="s">
        <v>125</v>
      </c>
      <c r="J4856" s="1" t="s">
        <v>12876</v>
      </c>
      <c r="K4856" s="1" t="s">
        <v>12876</v>
      </c>
      <c r="L4856">
        <f>ROUNDUP(IF(B4856&gt;$D$4,0,($D$4-B4856+1)/365),0)</f>
        <v>0</v>
      </c>
      <c r="M4856">
        <f>ROUNDUP(IF(B4856&gt;$D$5,0,($D$5-B4856+1)/365),0)</f>
        <v>0</v>
      </c>
      <c r="N4856" s="28">
        <f>IF(OR(L4856=1,M4856=1),IF(B4856+364&lt;=$D$5,(B4856+364-$D$4+1)/365,IF(B4856&gt;$D$4,($D$5-B4856+1)/365,$D$6/365)),0)</f>
        <v>0</v>
      </c>
      <c r="O4856" s="28">
        <f>'Data &amp; Parameter'!$E$16*'Data &amp; Parameter'!$E$17*('Data &amp; Parameter'!$E$18+'Data &amp; Parameter'!$E$19)*'Data &amp; Parameter'!$E$20*'Data &amp; Parameter'!$E$37*N4856</f>
        <v>0</v>
      </c>
      <c r="P4856">
        <f>ROUNDUP(IF(D4856&gt;$D$4,0,($D$4-D4856+1)/365),0)</f>
        <v>0</v>
      </c>
      <c r="Q4856">
        <f>ROUNDUP(IF(D4856&gt;$D$5,0,($D$5-D4856+1)/365),0)</f>
        <v>0</v>
      </c>
      <c r="R4856" s="28">
        <f>IF(OR(P4856=1,Q4856=1),IF(D4856+364&lt;=$D$5,(D4856+364-$D$4+1)/365,IF(D4856&gt;$D$4,($D$5-D4856+1)/365,$D$6/365)),0)</f>
        <v>0</v>
      </c>
      <c r="S4856" s="28">
        <f>'Data &amp; Parameter'!$E$16*'Data &amp; Parameter'!$E$17*('Data &amp; Parameter'!$E$18+'Data &amp; Parameter'!$E$19)*'Data &amp; Parameter'!$E$20*'Data &amp; Parameter'!$E$37*R4856</f>
        <v>0</v>
      </c>
      <c r="T4856" s="28">
        <f t="shared" si="75"/>
        <v>0</v>
      </c>
    </row>
    <row r="4857" spans="1:20" ht="15.75" customHeight="1" x14ac:dyDescent="0.35">
      <c r="A4857">
        <v>4850</v>
      </c>
      <c r="B4857" s="76">
        <v>44261.457175925927</v>
      </c>
      <c r="C4857" s="1" t="s">
        <v>15360</v>
      </c>
      <c r="D4857" s="76">
        <v>44261.458483796298</v>
      </c>
      <c r="E4857" s="1" t="s">
        <v>15361</v>
      </c>
      <c r="F4857" s="1" t="s">
        <v>15362</v>
      </c>
      <c r="G4857" s="1" t="s">
        <v>123</v>
      </c>
      <c r="H4857" s="1" t="s">
        <v>124</v>
      </c>
      <c r="I4857" s="1" t="s">
        <v>125</v>
      </c>
      <c r="J4857" s="1" t="s">
        <v>9415</v>
      </c>
      <c r="K4857" s="1" t="s">
        <v>15278</v>
      </c>
      <c r="L4857">
        <f>ROUNDUP(IF(B4857&gt;$D$4,0,($D$4-B4857+1)/365),0)</f>
        <v>0</v>
      </c>
      <c r="M4857">
        <f>ROUNDUP(IF(B4857&gt;$D$5,0,($D$5-B4857+1)/365),0)</f>
        <v>0</v>
      </c>
      <c r="N4857" s="28">
        <f>IF(OR(L4857=1,M4857=1),IF(B4857+364&lt;=$D$5,(B4857+364-$D$4+1)/365,IF(B4857&gt;$D$4,($D$5-B4857+1)/365,$D$6/365)),0)</f>
        <v>0</v>
      </c>
      <c r="O4857" s="28">
        <f>'Data &amp; Parameter'!$E$16*'Data &amp; Parameter'!$E$17*('Data &amp; Parameter'!$E$18+'Data &amp; Parameter'!$E$19)*'Data &amp; Parameter'!$E$20*'Data &amp; Parameter'!$E$37*N4857</f>
        <v>0</v>
      </c>
      <c r="P4857">
        <f>ROUNDUP(IF(D4857&gt;$D$4,0,($D$4-D4857+1)/365),0)</f>
        <v>0</v>
      </c>
      <c r="Q4857">
        <f>ROUNDUP(IF(D4857&gt;$D$5,0,($D$5-D4857+1)/365),0)</f>
        <v>0</v>
      </c>
      <c r="R4857" s="28">
        <f>IF(OR(P4857=1,Q4857=1),IF(D4857+364&lt;=$D$5,(D4857+364-$D$4+1)/365,IF(D4857&gt;$D$4,($D$5-D4857+1)/365,$D$6/365)),0)</f>
        <v>0</v>
      </c>
      <c r="S4857" s="28">
        <f>'Data &amp; Parameter'!$E$16*'Data &amp; Parameter'!$E$17*('Data &amp; Parameter'!$E$18+'Data &amp; Parameter'!$E$19)*'Data &amp; Parameter'!$E$20*'Data &amp; Parameter'!$E$37*R4857</f>
        <v>0</v>
      </c>
      <c r="T4857" s="28">
        <f t="shared" si="75"/>
        <v>0</v>
      </c>
    </row>
    <row r="4858" spans="1:20" ht="15.75" customHeight="1" x14ac:dyDescent="0.35">
      <c r="A4858">
        <v>4851</v>
      </c>
      <c r="B4858" s="76">
        <v>44261.458807870367</v>
      </c>
      <c r="C4858" s="1" t="s">
        <v>15363</v>
      </c>
      <c r="D4858" s="76">
        <v>44261.459467592591</v>
      </c>
      <c r="E4858" s="1" t="s">
        <v>15364</v>
      </c>
      <c r="F4858" s="1" t="s">
        <v>15365</v>
      </c>
      <c r="G4858" s="1" t="s">
        <v>123</v>
      </c>
      <c r="H4858" s="1" t="s">
        <v>124</v>
      </c>
      <c r="I4858" s="1" t="s">
        <v>125</v>
      </c>
      <c r="J4858" s="1" t="s">
        <v>9364</v>
      </c>
      <c r="K4858" s="1" t="s">
        <v>15274</v>
      </c>
      <c r="L4858">
        <f>ROUNDUP(IF(B4858&gt;$D$4,0,($D$4-B4858+1)/365),0)</f>
        <v>0</v>
      </c>
      <c r="M4858">
        <f>ROUNDUP(IF(B4858&gt;$D$5,0,($D$5-B4858+1)/365),0)</f>
        <v>0</v>
      </c>
      <c r="N4858" s="28">
        <f>IF(OR(L4858=1,M4858=1),IF(B4858+364&lt;=$D$5,(B4858+364-$D$4+1)/365,IF(B4858&gt;$D$4,($D$5-B4858+1)/365,$D$6/365)),0)</f>
        <v>0</v>
      </c>
      <c r="O4858" s="28">
        <f>'Data &amp; Parameter'!$E$16*'Data &amp; Parameter'!$E$17*('Data &amp; Parameter'!$E$18+'Data &amp; Parameter'!$E$19)*'Data &amp; Parameter'!$E$20*'Data &amp; Parameter'!$E$37*N4858</f>
        <v>0</v>
      </c>
      <c r="P4858">
        <f>ROUNDUP(IF(D4858&gt;$D$4,0,($D$4-D4858+1)/365),0)</f>
        <v>0</v>
      </c>
      <c r="Q4858">
        <f>ROUNDUP(IF(D4858&gt;$D$5,0,($D$5-D4858+1)/365),0)</f>
        <v>0</v>
      </c>
      <c r="R4858" s="28">
        <f>IF(OR(P4858=1,Q4858=1),IF(D4858+364&lt;=$D$5,(D4858+364-$D$4+1)/365,IF(D4858&gt;$D$4,($D$5-D4858+1)/365,$D$6/365)),0)</f>
        <v>0</v>
      </c>
      <c r="S4858" s="28">
        <f>'Data &amp; Parameter'!$E$16*'Data &amp; Parameter'!$E$17*('Data &amp; Parameter'!$E$18+'Data &amp; Parameter'!$E$19)*'Data &amp; Parameter'!$E$20*'Data &amp; Parameter'!$E$37*R4858</f>
        <v>0</v>
      </c>
      <c r="T4858" s="28">
        <f t="shared" si="75"/>
        <v>0</v>
      </c>
    </row>
    <row r="4859" spans="1:20" ht="15.75" customHeight="1" x14ac:dyDescent="0.35">
      <c r="A4859">
        <v>4852</v>
      </c>
      <c r="B4859" s="76">
        <v>44261.462268518517</v>
      </c>
      <c r="C4859" s="1" t="s">
        <v>15366</v>
      </c>
      <c r="D4859" s="76">
        <v>44261.464108796295</v>
      </c>
      <c r="E4859" s="1" t="s">
        <v>15367</v>
      </c>
      <c r="F4859" s="1" t="s">
        <v>15368</v>
      </c>
      <c r="G4859" s="1" t="s">
        <v>123</v>
      </c>
      <c r="H4859" s="1" t="s">
        <v>124</v>
      </c>
      <c r="I4859" s="1" t="s">
        <v>125</v>
      </c>
      <c r="J4859" s="1" t="s">
        <v>9415</v>
      </c>
      <c r="K4859" s="1" t="s">
        <v>15278</v>
      </c>
      <c r="L4859">
        <f>ROUNDUP(IF(B4859&gt;$D$4,0,($D$4-B4859+1)/365),0)</f>
        <v>0</v>
      </c>
      <c r="M4859">
        <f>ROUNDUP(IF(B4859&gt;$D$5,0,($D$5-B4859+1)/365),0)</f>
        <v>0</v>
      </c>
      <c r="N4859" s="28">
        <f>IF(OR(L4859=1,M4859=1),IF(B4859+364&lt;=$D$5,(B4859+364-$D$4+1)/365,IF(B4859&gt;$D$4,($D$5-B4859+1)/365,$D$6/365)),0)</f>
        <v>0</v>
      </c>
      <c r="O4859" s="28">
        <f>'Data &amp; Parameter'!$E$16*'Data &amp; Parameter'!$E$17*('Data &amp; Parameter'!$E$18+'Data &amp; Parameter'!$E$19)*'Data &amp; Parameter'!$E$20*'Data &amp; Parameter'!$E$37*N4859</f>
        <v>0</v>
      </c>
      <c r="P4859">
        <f>ROUNDUP(IF(D4859&gt;$D$4,0,($D$4-D4859+1)/365),0)</f>
        <v>0</v>
      </c>
      <c r="Q4859">
        <f>ROUNDUP(IF(D4859&gt;$D$5,0,($D$5-D4859+1)/365),0)</f>
        <v>0</v>
      </c>
      <c r="R4859" s="28">
        <f>IF(OR(P4859=1,Q4859=1),IF(D4859+364&lt;=$D$5,(D4859+364-$D$4+1)/365,IF(D4859&gt;$D$4,($D$5-D4859+1)/365,$D$6/365)),0)</f>
        <v>0</v>
      </c>
      <c r="S4859" s="28">
        <f>'Data &amp; Parameter'!$E$16*'Data &amp; Parameter'!$E$17*('Data &amp; Parameter'!$E$18+'Data &amp; Parameter'!$E$19)*'Data &amp; Parameter'!$E$20*'Data &amp; Parameter'!$E$37*R4859</f>
        <v>0</v>
      </c>
      <c r="T4859" s="28">
        <f t="shared" si="75"/>
        <v>0</v>
      </c>
    </row>
    <row r="4860" spans="1:20" ht="15.75" customHeight="1" x14ac:dyDescent="0.35">
      <c r="A4860">
        <v>4853</v>
      </c>
      <c r="B4860" s="76">
        <v>44261.470439814817</v>
      </c>
      <c r="C4860" s="1" t="s">
        <v>15369</v>
      </c>
      <c r="D4860" s="76">
        <v>44261.474120370374</v>
      </c>
      <c r="E4860" s="1" t="s">
        <v>15370</v>
      </c>
      <c r="F4860" s="1" t="s">
        <v>15371</v>
      </c>
      <c r="G4860" s="1" t="s">
        <v>123</v>
      </c>
      <c r="H4860" s="1" t="s">
        <v>124</v>
      </c>
      <c r="I4860" s="1" t="s">
        <v>125</v>
      </c>
      <c r="J4860" s="1" t="s">
        <v>9415</v>
      </c>
      <c r="K4860" s="1" t="s">
        <v>15372</v>
      </c>
      <c r="L4860">
        <f>ROUNDUP(IF(B4860&gt;$D$4,0,($D$4-B4860+1)/365),0)</f>
        <v>0</v>
      </c>
      <c r="M4860">
        <f>ROUNDUP(IF(B4860&gt;$D$5,0,($D$5-B4860+1)/365),0)</f>
        <v>0</v>
      </c>
      <c r="N4860" s="28">
        <f>IF(OR(L4860=1,M4860=1),IF(B4860+364&lt;=$D$5,(B4860+364-$D$4+1)/365,IF(B4860&gt;$D$4,($D$5-B4860+1)/365,$D$6/365)),0)</f>
        <v>0</v>
      </c>
      <c r="O4860" s="28">
        <f>'Data &amp; Parameter'!$E$16*'Data &amp; Parameter'!$E$17*('Data &amp; Parameter'!$E$18+'Data &amp; Parameter'!$E$19)*'Data &amp; Parameter'!$E$20*'Data &amp; Parameter'!$E$37*N4860</f>
        <v>0</v>
      </c>
      <c r="P4860">
        <f>ROUNDUP(IF(D4860&gt;$D$4,0,($D$4-D4860+1)/365),0)</f>
        <v>0</v>
      </c>
      <c r="Q4860">
        <f>ROUNDUP(IF(D4860&gt;$D$5,0,($D$5-D4860+1)/365),0)</f>
        <v>0</v>
      </c>
      <c r="R4860" s="28">
        <f>IF(OR(P4860=1,Q4860=1),IF(D4860+364&lt;=$D$5,(D4860+364-$D$4+1)/365,IF(D4860&gt;$D$4,($D$5-D4860+1)/365,$D$6/365)),0)</f>
        <v>0</v>
      </c>
      <c r="S4860" s="28">
        <f>'Data &amp; Parameter'!$E$16*'Data &amp; Parameter'!$E$17*('Data &amp; Parameter'!$E$18+'Data &amp; Parameter'!$E$19)*'Data &amp; Parameter'!$E$20*'Data &amp; Parameter'!$E$37*R4860</f>
        <v>0</v>
      </c>
      <c r="T4860" s="28">
        <f t="shared" si="75"/>
        <v>0</v>
      </c>
    </row>
    <row r="4861" spans="1:20" ht="15.75" customHeight="1" x14ac:dyDescent="0.35">
      <c r="A4861">
        <v>4854</v>
      </c>
      <c r="B4861" s="76">
        <v>44261.473020833335</v>
      </c>
      <c r="C4861" s="1" t="s">
        <v>15373</v>
      </c>
      <c r="D4861" s="76">
        <v>44261.47456018519</v>
      </c>
      <c r="E4861" s="1" t="s">
        <v>15374</v>
      </c>
      <c r="F4861" s="1" t="s">
        <v>15375</v>
      </c>
      <c r="G4861" s="1" t="s">
        <v>123</v>
      </c>
      <c r="H4861" s="1" t="s">
        <v>124</v>
      </c>
      <c r="I4861" s="1" t="s">
        <v>125</v>
      </c>
      <c r="J4861" s="1" t="s">
        <v>12876</v>
      </c>
      <c r="K4861" s="1" t="s">
        <v>12876</v>
      </c>
      <c r="L4861">
        <f>ROUNDUP(IF(B4861&gt;$D$4,0,($D$4-B4861+1)/365),0)</f>
        <v>0</v>
      </c>
      <c r="M4861">
        <f>ROUNDUP(IF(B4861&gt;$D$5,0,($D$5-B4861+1)/365),0)</f>
        <v>0</v>
      </c>
      <c r="N4861" s="28">
        <f>IF(OR(L4861=1,M4861=1),IF(B4861+364&lt;=$D$5,(B4861+364-$D$4+1)/365,IF(B4861&gt;$D$4,($D$5-B4861+1)/365,$D$6/365)),0)</f>
        <v>0</v>
      </c>
      <c r="O4861" s="28">
        <f>'Data &amp; Parameter'!$E$16*'Data &amp; Parameter'!$E$17*('Data &amp; Parameter'!$E$18+'Data &amp; Parameter'!$E$19)*'Data &amp; Parameter'!$E$20*'Data &amp; Parameter'!$E$37*N4861</f>
        <v>0</v>
      </c>
      <c r="P4861">
        <f>ROUNDUP(IF(D4861&gt;$D$4,0,($D$4-D4861+1)/365),0)</f>
        <v>0</v>
      </c>
      <c r="Q4861">
        <f>ROUNDUP(IF(D4861&gt;$D$5,0,($D$5-D4861+1)/365),0)</f>
        <v>0</v>
      </c>
      <c r="R4861" s="28">
        <f>IF(OR(P4861=1,Q4861=1),IF(D4861+364&lt;=$D$5,(D4861+364-$D$4+1)/365,IF(D4861&gt;$D$4,($D$5-D4861+1)/365,$D$6/365)),0)</f>
        <v>0</v>
      </c>
      <c r="S4861" s="28">
        <f>'Data &amp; Parameter'!$E$16*'Data &amp; Parameter'!$E$17*('Data &amp; Parameter'!$E$18+'Data &amp; Parameter'!$E$19)*'Data &amp; Parameter'!$E$20*'Data &amp; Parameter'!$E$37*R4861</f>
        <v>0</v>
      </c>
      <c r="T4861" s="28">
        <f t="shared" si="75"/>
        <v>0</v>
      </c>
    </row>
    <row r="4862" spans="1:20" ht="15.75" customHeight="1" x14ac:dyDescent="0.35">
      <c r="A4862">
        <v>4855</v>
      </c>
      <c r="B4862" s="76">
        <v>44261.475601851853</v>
      </c>
      <c r="C4862" s="1" t="s">
        <v>15376</v>
      </c>
      <c r="D4862" s="76">
        <v>44261.478495370371</v>
      </c>
      <c r="E4862" s="1" t="s">
        <v>15377</v>
      </c>
      <c r="F4862" s="1" t="s">
        <v>15378</v>
      </c>
      <c r="G4862" s="1" t="s">
        <v>123</v>
      </c>
      <c r="H4862" s="1" t="s">
        <v>124</v>
      </c>
      <c r="I4862" s="1" t="s">
        <v>125</v>
      </c>
      <c r="J4862" s="1" t="s">
        <v>9415</v>
      </c>
      <c r="K4862" s="1" t="s">
        <v>15372</v>
      </c>
      <c r="L4862">
        <f>ROUNDUP(IF(B4862&gt;$D$4,0,($D$4-B4862+1)/365),0)</f>
        <v>0</v>
      </c>
      <c r="M4862">
        <f>ROUNDUP(IF(B4862&gt;$D$5,0,($D$5-B4862+1)/365),0)</f>
        <v>0</v>
      </c>
      <c r="N4862" s="28">
        <f>IF(OR(L4862=1,M4862=1),IF(B4862+364&lt;=$D$5,(B4862+364-$D$4+1)/365,IF(B4862&gt;$D$4,($D$5-B4862+1)/365,$D$6/365)),0)</f>
        <v>0</v>
      </c>
      <c r="O4862" s="28">
        <f>'Data &amp; Parameter'!$E$16*'Data &amp; Parameter'!$E$17*('Data &amp; Parameter'!$E$18+'Data &amp; Parameter'!$E$19)*'Data &amp; Parameter'!$E$20*'Data &amp; Parameter'!$E$37*N4862</f>
        <v>0</v>
      </c>
      <c r="P4862">
        <f>ROUNDUP(IF(D4862&gt;$D$4,0,($D$4-D4862+1)/365),0)</f>
        <v>0</v>
      </c>
      <c r="Q4862">
        <f>ROUNDUP(IF(D4862&gt;$D$5,0,($D$5-D4862+1)/365),0)</f>
        <v>0</v>
      </c>
      <c r="R4862" s="28">
        <f>IF(OR(P4862=1,Q4862=1),IF(D4862+364&lt;=$D$5,(D4862+364-$D$4+1)/365,IF(D4862&gt;$D$4,($D$5-D4862+1)/365,$D$6/365)),0)</f>
        <v>0</v>
      </c>
      <c r="S4862" s="28">
        <f>'Data &amp; Parameter'!$E$16*'Data &amp; Parameter'!$E$17*('Data &amp; Parameter'!$E$18+'Data &amp; Parameter'!$E$19)*'Data &amp; Parameter'!$E$20*'Data &amp; Parameter'!$E$37*R4862</f>
        <v>0</v>
      </c>
      <c r="T4862" s="28">
        <f t="shared" si="75"/>
        <v>0</v>
      </c>
    </row>
    <row r="4863" spans="1:20" ht="15.75" customHeight="1" x14ac:dyDescent="0.35">
      <c r="A4863">
        <v>4856</v>
      </c>
      <c r="B4863" s="76">
        <v>44261.478449074071</v>
      </c>
      <c r="C4863" s="1" t="s">
        <v>15379</v>
      </c>
      <c r="D4863" s="76">
        <v>44261.479432870372</v>
      </c>
      <c r="E4863" s="1" t="s">
        <v>15380</v>
      </c>
      <c r="F4863" s="1" t="s">
        <v>15381</v>
      </c>
      <c r="G4863" s="1" t="s">
        <v>123</v>
      </c>
      <c r="H4863" s="1" t="s">
        <v>124</v>
      </c>
      <c r="I4863" s="1" t="s">
        <v>125</v>
      </c>
      <c r="J4863" s="1" t="s">
        <v>9415</v>
      </c>
      <c r="K4863" s="1" t="s">
        <v>15270</v>
      </c>
      <c r="L4863">
        <f>ROUNDUP(IF(B4863&gt;$D$4,0,($D$4-B4863+1)/365),0)</f>
        <v>0</v>
      </c>
      <c r="M4863">
        <f>ROUNDUP(IF(B4863&gt;$D$5,0,($D$5-B4863+1)/365),0)</f>
        <v>0</v>
      </c>
      <c r="N4863" s="28">
        <f>IF(OR(L4863=1,M4863=1),IF(B4863+364&lt;=$D$5,(B4863+364-$D$4+1)/365,IF(B4863&gt;$D$4,($D$5-B4863+1)/365,$D$6/365)),0)</f>
        <v>0</v>
      </c>
      <c r="O4863" s="28">
        <f>'Data &amp; Parameter'!$E$16*'Data &amp; Parameter'!$E$17*('Data &amp; Parameter'!$E$18+'Data &amp; Parameter'!$E$19)*'Data &amp; Parameter'!$E$20*'Data &amp; Parameter'!$E$37*N4863</f>
        <v>0</v>
      </c>
      <c r="P4863">
        <f>ROUNDUP(IF(D4863&gt;$D$4,0,($D$4-D4863+1)/365),0)</f>
        <v>0</v>
      </c>
      <c r="Q4863">
        <f>ROUNDUP(IF(D4863&gt;$D$5,0,($D$5-D4863+1)/365),0)</f>
        <v>0</v>
      </c>
      <c r="R4863" s="28">
        <f>IF(OR(P4863=1,Q4863=1),IF(D4863+364&lt;=$D$5,(D4863+364-$D$4+1)/365,IF(D4863&gt;$D$4,($D$5-D4863+1)/365,$D$6/365)),0)</f>
        <v>0</v>
      </c>
      <c r="S4863" s="28">
        <f>'Data &amp; Parameter'!$E$16*'Data &amp; Parameter'!$E$17*('Data &amp; Parameter'!$E$18+'Data &amp; Parameter'!$E$19)*'Data &amp; Parameter'!$E$20*'Data &amp; Parameter'!$E$37*R4863</f>
        <v>0</v>
      </c>
      <c r="T4863" s="28">
        <f t="shared" si="75"/>
        <v>0</v>
      </c>
    </row>
    <row r="4864" spans="1:20" ht="15.75" customHeight="1" x14ac:dyDescent="0.35">
      <c r="A4864">
        <v>4857</v>
      </c>
      <c r="B4864" s="76">
        <v>44261.482719907406</v>
      </c>
      <c r="C4864" s="1" t="s">
        <v>15382</v>
      </c>
      <c r="D4864" s="76">
        <v>44261.484918981485</v>
      </c>
      <c r="E4864" s="1" t="s">
        <v>15383</v>
      </c>
      <c r="F4864" s="1" t="s">
        <v>15384</v>
      </c>
      <c r="G4864" s="1" t="s">
        <v>123</v>
      </c>
      <c r="H4864" s="1" t="s">
        <v>124</v>
      </c>
      <c r="I4864" s="1" t="s">
        <v>125</v>
      </c>
      <c r="J4864" s="1" t="s">
        <v>9415</v>
      </c>
      <c r="K4864" s="1" t="s">
        <v>15385</v>
      </c>
      <c r="L4864">
        <f>ROUNDUP(IF(B4864&gt;$D$4,0,($D$4-B4864+1)/365),0)</f>
        <v>0</v>
      </c>
      <c r="M4864">
        <f>ROUNDUP(IF(B4864&gt;$D$5,0,($D$5-B4864+1)/365),0)</f>
        <v>0</v>
      </c>
      <c r="N4864" s="28">
        <f>IF(OR(L4864=1,M4864=1),IF(B4864+364&lt;=$D$5,(B4864+364-$D$4+1)/365,IF(B4864&gt;$D$4,($D$5-B4864+1)/365,$D$6/365)),0)</f>
        <v>0</v>
      </c>
      <c r="O4864" s="28">
        <f>'Data &amp; Parameter'!$E$16*'Data &amp; Parameter'!$E$17*('Data &amp; Parameter'!$E$18+'Data &amp; Parameter'!$E$19)*'Data &amp; Parameter'!$E$20*'Data &amp; Parameter'!$E$37*N4864</f>
        <v>0</v>
      </c>
      <c r="P4864">
        <f>ROUNDUP(IF(D4864&gt;$D$4,0,($D$4-D4864+1)/365),0)</f>
        <v>0</v>
      </c>
      <c r="Q4864">
        <f>ROUNDUP(IF(D4864&gt;$D$5,0,($D$5-D4864+1)/365),0)</f>
        <v>0</v>
      </c>
      <c r="R4864" s="28">
        <f>IF(OR(P4864=1,Q4864=1),IF(D4864+364&lt;=$D$5,(D4864+364-$D$4+1)/365,IF(D4864&gt;$D$4,($D$5-D4864+1)/365,$D$6/365)),0)</f>
        <v>0</v>
      </c>
      <c r="S4864" s="28">
        <f>'Data &amp; Parameter'!$E$16*'Data &amp; Parameter'!$E$17*('Data &amp; Parameter'!$E$18+'Data &amp; Parameter'!$E$19)*'Data &amp; Parameter'!$E$20*'Data &amp; Parameter'!$E$37*R4864</f>
        <v>0</v>
      </c>
      <c r="T4864" s="28">
        <f t="shared" si="75"/>
        <v>0</v>
      </c>
    </row>
    <row r="4865" spans="1:20" ht="15.75" customHeight="1" x14ac:dyDescent="0.35">
      <c r="A4865">
        <v>4858</v>
      </c>
      <c r="B4865" s="76">
        <v>44262.37399305556</v>
      </c>
      <c r="C4865" s="1" t="s">
        <v>15386</v>
      </c>
      <c r="D4865" s="76">
        <v>44262.37537037037</v>
      </c>
      <c r="E4865" s="1" t="s">
        <v>15387</v>
      </c>
      <c r="F4865" s="1" t="s">
        <v>15388</v>
      </c>
      <c r="G4865" s="1" t="s">
        <v>123</v>
      </c>
      <c r="H4865" s="1" t="s">
        <v>124</v>
      </c>
      <c r="I4865" s="1" t="s">
        <v>125</v>
      </c>
      <c r="J4865" s="1" t="s">
        <v>918</v>
      </c>
      <c r="K4865" s="1" t="s">
        <v>7847</v>
      </c>
      <c r="L4865">
        <f>ROUNDUP(IF(B4865&gt;$D$4,0,($D$4-B4865+1)/365),0)</f>
        <v>0</v>
      </c>
      <c r="M4865">
        <f>ROUNDUP(IF(B4865&gt;$D$5,0,($D$5-B4865+1)/365),0)</f>
        <v>0</v>
      </c>
      <c r="N4865" s="28">
        <f>IF(OR(L4865=1,M4865=1),IF(B4865+364&lt;=$D$5,(B4865+364-$D$4+1)/365,IF(B4865&gt;$D$4,($D$5-B4865+1)/365,$D$6/365)),0)</f>
        <v>0</v>
      </c>
      <c r="O4865" s="28">
        <f>'Data &amp; Parameter'!$E$16*'Data &amp; Parameter'!$E$17*('Data &amp; Parameter'!$E$18+'Data &amp; Parameter'!$E$19)*'Data &amp; Parameter'!$E$20*'Data &amp; Parameter'!$E$37*N4865</f>
        <v>0</v>
      </c>
      <c r="P4865">
        <f>ROUNDUP(IF(D4865&gt;$D$4,0,($D$4-D4865+1)/365),0)</f>
        <v>0</v>
      </c>
      <c r="Q4865">
        <f>ROUNDUP(IF(D4865&gt;$D$5,0,($D$5-D4865+1)/365),0)</f>
        <v>0</v>
      </c>
      <c r="R4865" s="28">
        <f>IF(OR(P4865=1,Q4865=1),IF(D4865+364&lt;=$D$5,(D4865+364-$D$4+1)/365,IF(D4865&gt;$D$4,($D$5-D4865+1)/365,$D$6/365)),0)</f>
        <v>0</v>
      </c>
      <c r="S4865" s="28">
        <f>'Data &amp; Parameter'!$E$16*'Data &amp; Parameter'!$E$17*('Data &amp; Parameter'!$E$18+'Data &amp; Parameter'!$E$19)*'Data &amp; Parameter'!$E$20*'Data &amp; Parameter'!$E$37*R4865</f>
        <v>0</v>
      </c>
      <c r="T4865" s="28">
        <f t="shared" si="75"/>
        <v>0</v>
      </c>
    </row>
    <row r="4866" spans="1:20" ht="15.75" customHeight="1" x14ac:dyDescent="0.35">
      <c r="A4866">
        <v>4859</v>
      </c>
      <c r="B4866" s="76">
        <v>44262.393692129626</v>
      </c>
      <c r="C4866" s="1" t="s">
        <v>15389</v>
      </c>
      <c r="D4866" s="76">
        <v>44262.394849537042</v>
      </c>
      <c r="E4866" s="1" t="s">
        <v>15390</v>
      </c>
      <c r="F4866" s="1" t="s">
        <v>15391</v>
      </c>
      <c r="G4866" s="1" t="s">
        <v>123</v>
      </c>
      <c r="H4866" s="1" t="s">
        <v>124</v>
      </c>
      <c r="I4866" s="1" t="s">
        <v>125</v>
      </c>
      <c r="J4866" s="1" t="s">
        <v>9415</v>
      </c>
      <c r="K4866" s="1" t="s">
        <v>9517</v>
      </c>
      <c r="L4866">
        <f>ROUNDUP(IF(B4866&gt;$D$4,0,($D$4-B4866+1)/365),0)</f>
        <v>0</v>
      </c>
      <c r="M4866">
        <f>ROUNDUP(IF(B4866&gt;$D$5,0,($D$5-B4866+1)/365),0)</f>
        <v>0</v>
      </c>
      <c r="N4866" s="28">
        <f>IF(OR(L4866=1,M4866=1),IF(B4866+364&lt;=$D$5,(B4866+364-$D$4+1)/365,IF(B4866&gt;$D$4,($D$5-B4866+1)/365,$D$6/365)),0)</f>
        <v>0</v>
      </c>
      <c r="O4866" s="28">
        <f>'Data &amp; Parameter'!$E$16*'Data &amp; Parameter'!$E$17*('Data &amp; Parameter'!$E$18+'Data &amp; Parameter'!$E$19)*'Data &amp; Parameter'!$E$20*'Data &amp; Parameter'!$E$37*N4866</f>
        <v>0</v>
      </c>
      <c r="P4866">
        <f>ROUNDUP(IF(D4866&gt;$D$4,0,($D$4-D4866+1)/365),0)</f>
        <v>0</v>
      </c>
      <c r="Q4866">
        <f>ROUNDUP(IF(D4866&gt;$D$5,0,($D$5-D4866+1)/365),0)</f>
        <v>0</v>
      </c>
      <c r="R4866" s="28">
        <f>IF(OR(P4866=1,Q4866=1),IF(D4866+364&lt;=$D$5,(D4866+364-$D$4+1)/365,IF(D4866&gt;$D$4,($D$5-D4866+1)/365,$D$6/365)),0)</f>
        <v>0</v>
      </c>
      <c r="S4866" s="28">
        <f>'Data &amp; Parameter'!$E$16*'Data &amp; Parameter'!$E$17*('Data &amp; Parameter'!$E$18+'Data &amp; Parameter'!$E$19)*'Data &amp; Parameter'!$E$20*'Data &amp; Parameter'!$E$37*R4866</f>
        <v>0</v>
      </c>
      <c r="T4866" s="28">
        <f t="shared" si="75"/>
        <v>0</v>
      </c>
    </row>
    <row r="4867" spans="1:20" ht="15.75" customHeight="1" x14ac:dyDescent="0.35">
      <c r="A4867">
        <v>4860</v>
      </c>
      <c r="B4867" s="76">
        <v>44262.403171296297</v>
      </c>
      <c r="C4867" s="1" t="s">
        <v>15392</v>
      </c>
      <c r="D4867" s="76">
        <v>44262.405578703707</v>
      </c>
      <c r="E4867" s="1" t="s">
        <v>15393</v>
      </c>
      <c r="F4867" s="1" t="s">
        <v>15394</v>
      </c>
      <c r="G4867" s="1" t="s">
        <v>123</v>
      </c>
      <c r="H4867" s="1" t="s">
        <v>124</v>
      </c>
      <c r="I4867" s="1" t="s">
        <v>125</v>
      </c>
      <c r="J4867" s="1" t="s">
        <v>9415</v>
      </c>
      <c r="K4867" s="1" t="s">
        <v>9497</v>
      </c>
      <c r="L4867">
        <f>ROUNDUP(IF(B4867&gt;$D$4,0,($D$4-B4867+1)/365),0)</f>
        <v>0</v>
      </c>
      <c r="M4867">
        <f>ROUNDUP(IF(B4867&gt;$D$5,0,($D$5-B4867+1)/365),0)</f>
        <v>0</v>
      </c>
      <c r="N4867" s="28">
        <f>IF(OR(L4867=1,M4867=1),IF(B4867+364&lt;=$D$5,(B4867+364-$D$4+1)/365,IF(B4867&gt;$D$4,($D$5-B4867+1)/365,$D$6/365)),0)</f>
        <v>0</v>
      </c>
      <c r="O4867" s="28">
        <f>'Data &amp; Parameter'!$E$16*'Data &amp; Parameter'!$E$17*('Data &amp; Parameter'!$E$18+'Data &amp; Parameter'!$E$19)*'Data &amp; Parameter'!$E$20*'Data &amp; Parameter'!$E$37*N4867</f>
        <v>0</v>
      </c>
      <c r="P4867">
        <f>ROUNDUP(IF(D4867&gt;$D$4,0,($D$4-D4867+1)/365),0)</f>
        <v>0</v>
      </c>
      <c r="Q4867">
        <f>ROUNDUP(IF(D4867&gt;$D$5,0,($D$5-D4867+1)/365),0)</f>
        <v>0</v>
      </c>
      <c r="R4867" s="28">
        <f>IF(OR(P4867=1,Q4867=1),IF(D4867+364&lt;=$D$5,(D4867+364-$D$4+1)/365,IF(D4867&gt;$D$4,($D$5-D4867+1)/365,$D$6/365)),0)</f>
        <v>0</v>
      </c>
      <c r="S4867" s="28">
        <f>'Data &amp; Parameter'!$E$16*'Data &amp; Parameter'!$E$17*('Data &amp; Parameter'!$E$18+'Data &amp; Parameter'!$E$19)*'Data &amp; Parameter'!$E$20*'Data &amp; Parameter'!$E$37*R4867</f>
        <v>0</v>
      </c>
      <c r="T4867" s="28">
        <f t="shared" si="75"/>
        <v>0</v>
      </c>
    </row>
    <row r="4868" spans="1:20" ht="15.75" customHeight="1" x14ac:dyDescent="0.35">
      <c r="A4868">
        <v>4861</v>
      </c>
      <c r="B4868" s="76">
        <v>44262.407812500001</v>
      </c>
      <c r="C4868" s="1" t="s">
        <v>15395</v>
      </c>
      <c r="D4868" s="76">
        <v>44262.408703703702</v>
      </c>
      <c r="E4868" s="1" t="s">
        <v>15396</v>
      </c>
      <c r="F4868" s="1" t="s">
        <v>15397</v>
      </c>
      <c r="G4868" s="1" t="s">
        <v>123</v>
      </c>
      <c r="H4868" s="1" t="s">
        <v>124</v>
      </c>
      <c r="I4868" s="1" t="s">
        <v>125</v>
      </c>
      <c r="J4868" s="1" t="s">
        <v>9415</v>
      </c>
      <c r="K4868" s="1" t="s">
        <v>9497</v>
      </c>
      <c r="L4868">
        <f>ROUNDUP(IF(B4868&gt;$D$4,0,($D$4-B4868+1)/365),0)</f>
        <v>0</v>
      </c>
      <c r="M4868">
        <f>ROUNDUP(IF(B4868&gt;$D$5,0,($D$5-B4868+1)/365),0)</f>
        <v>0</v>
      </c>
      <c r="N4868" s="28">
        <f>IF(OR(L4868=1,M4868=1),IF(B4868+364&lt;=$D$5,(B4868+364-$D$4+1)/365,IF(B4868&gt;$D$4,($D$5-B4868+1)/365,$D$6/365)),0)</f>
        <v>0</v>
      </c>
      <c r="O4868" s="28">
        <f>'Data &amp; Parameter'!$E$16*'Data &amp; Parameter'!$E$17*('Data &amp; Parameter'!$E$18+'Data &amp; Parameter'!$E$19)*'Data &amp; Parameter'!$E$20*'Data &amp; Parameter'!$E$37*N4868</f>
        <v>0</v>
      </c>
      <c r="P4868">
        <f>ROUNDUP(IF(D4868&gt;$D$4,0,($D$4-D4868+1)/365),0)</f>
        <v>0</v>
      </c>
      <c r="Q4868">
        <f>ROUNDUP(IF(D4868&gt;$D$5,0,($D$5-D4868+1)/365),0)</f>
        <v>0</v>
      </c>
      <c r="R4868" s="28">
        <f>IF(OR(P4868=1,Q4868=1),IF(D4868+364&lt;=$D$5,(D4868+364-$D$4+1)/365,IF(D4868&gt;$D$4,($D$5-D4868+1)/365,$D$6/365)),0)</f>
        <v>0</v>
      </c>
      <c r="S4868" s="28">
        <f>'Data &amp; Parameter'!$E$16*'Data &amp; Parameter'!$E$17*('Data &amp; Parameter'!$E$18+'Data &amp; Parameter'!$E$19)*'Data &amp; Parameter'!$E$20*'Data &amp; Parameter'!$E$37*R4868</f>
        <v>0</v>
      </c>
      <c r="T4868" s="28">
        <f t="shared" si="75"/>
        <v>0</v>
      </c>
    </row>
    <row r="4869" spans="1:20" ht="15.75" customHeight="1" x14ac:dyDescent="0.35">
      <c r="A4869">
        <v>4862</v>
      </c>
      <c r="B4869" s="76">
        <v>44262.411527777775</v>
      </c>
      <c r="C4869" s="1" t="s">
        <v>15398</v>
      </c>
      <c r="D4869" s="76">
        <v>44262.412962962961</v>
      </c>
      <c r="E4869" s="1" t="s">
        <v>15399</v>
      </c>
      <c r="F4869" s="1" t="s">
        <v>15400</v>
      </c>
      <c r="G4869" s="1" t="s">
        <v>123</v>
      </c>
      <c r="H4869" s="1" t="s">
        <v>124</v>
      </c>
      <c r="I4869" s="1" t="s">
        <v>125</v>
      </c>
      <c r="J4869" s="1" t="s">
        <v>9415</v>
      </c>
      <c r="K4869" s="1" t="s">
        <v>9497</v>
      </c>
      <c r="L4869">
        <f>ROUNDUP(IF(B4869&gt;$D$4,0,($D$4-B4869+1)/365),0)</f>
        <v>0</v>
      </c>
      <c r="M4869">
        <f>ROUNDUP(IF(B4869&gt;$D$5,0,($D$5-B4869+1)/365),0)</f>
        <v>0</v>
      </c>
      <c r="N4869" s="28">
        <f>IF(OR(L4869=1,M4869=1),IF(B4869+364&lt;=$D$5,(B4869+364-$D$4+1)/365,IF(B4869&gt;$D$4,($D$5-B4869+1)/365,$D$6/365)),0)</f>
        <v>0</v>
      </c>
      <c r="O4869" s="28">
        <f>'Data &amp; Parameter'!$E$16*'Data &amp; Parameter'!$E$17*('Data &amp; Parameter'!$E$18+'Data &amp; Parameter'!$E$19)*'Data &amp; Parameter'!$E$20*'Data &amp; Parameter'!$E$37*N4869</f>
        <v>0</v>
      </c>
      <c r="P4869">
        <f>ROUNDUP(IF(D4869&gt;$D$4,0,($D$4-D4869+1)/365),0)</f>
        <v>0</v>
      </c>
      <c r="Q4869">
        <f>ROUNDUP(IF(D4869&gt;$D$5,0,($D$5-D4869+1)/365),0)</f>
        <v>0</v>
      </c>
      <c r="R4869" s="28">
        <f>IF(OR(P4869=1,Q4869=1),IF(D4869+364&lt;=$D$5,(D4869+364-$D$4+1)/365,IF(D4869&gt;$D$4,($D$5-D4869+1)/365,$D$6/365)),0)</f>
        <v>0</v>
      </c>
      <c r="S4869" s="28">
        <f>'Data &amp; Parameter'!$E$16*'Data &amp; Parameter'!$E$17*('Data &amp; Parameter'!$E$18+'Data &amp; Parameter'!$E$19)*'Data &amp; Parameter'!$E$20*'Data &amp; Parameter'!$E$37*R4869</f>
        <v>0</v>
      </c>
      <c r="T4869" s="28">
        <f t="shared" si="75"/>
        <v>0</v>
      </c>
    </row>
    <row r="4870" spans="1:20" ht="15.75" customHeight="1" x14ac:dyDescent="0.35">
      <c r="A4870">
        <v>4863</v>
      </c>
      <c r="B4870" s="76">
        <v>44262.415150462963</v>
      </c>
      <c r="C4870" s="1" t="s">
        <v>15401</v>
      </c>
      <c r="D4870" s="76">
        <v>44262.416296296295</v>
      </c>
      <c r="E4870" s="1" t="s">
        <v>15402</v>
      </c>
      <c r="F4870" s="1" t="s">
        <v>15403</v>
      </c>
      <c r="G4870" s="1" t="s">
        <v>123</v>
      </c>
      <c r="H4870" s="1" t="s">
        <v>124</v>
      </c>
      <c r="I4870" s="1" t="s">
        <v>125</v>
      </c>
      <c r="J4870" s="1" t="s">
        <v>9415</v>
      </c>
      <c r="K4870" s="1" t="s">
        <v>9497</v>
      </c>
      <c r="L4870">
        <f>ROUNDUP(IF(B4870&gt;$D$4,0,($D$4-B4870+1)/365),0)</f>
        <v>0</v>
      </c>
      <c r="M4870">
        <f>ROUNDUP(IF(B4870&gt;$D$5,0,($D$5-B4870+1)/365),0)</f>
        <v>0</v>
      </c>
      <c r="N4870" s="28">
        <f>IF(OR(L4870=1,M4870=1),IF(B4870+364&lt;=$D$5,(B4870+364-$D$4+1)/365,IF(B4870&gt;$D$4,($D$5-B4870+1)/365,$D$6/365)),0)</f>
        <v>0</v>
      </c>
      <c r="O4870" s="28">
        <f>'Data &amp; Parameter'!$E$16*'Data &amp; Parameter'!$E$17*('Data &amp; Parameter'!$E$18+'Data &amp; Parameter'!$E$19)*'Data &amp; Parameter'!$E$20*'Data &amp; Parameter'!$E$37*N4870</f>
        <v>0</v>
      </c>
      <c r="P4870">
        <f>ROUNDUP(IF(D4870&gt;$D$4,0,($D$4-D4870+1)/365),0)</f>
        <v>0</v>
      </c>
      <c r="Q4870">
        <f>ROUNDUP(IF(D4870&gt;$D$5,0,($D$5-D4870+1)/365),0)</f>
        <v>0</v>
      </c>
      <c r="R4870" s="28">
        <f>IF(OR(P4870=1,Q4870=1),IF(D4870+364&lt;=$D$5,(D4870+364-$D$4+1)/365,IF(D4870&gt;$D$4,($D$5-D4870+1)/365,$D$6/365)),0)</f>
        <v>0</v>
      </c>
      <c r="S4870" s="28">
        <f>'Data &amp; Parameter'!$E$16*'Data &amp; Parameter'!$E$17*('Data &amp; Parameter'!$E$18+'Data &amp; Parameter'!$E$19)*'Data &amp; Parameter'!$E$20*'Data &amp; Parameter'!$E$37*R4870</f>
        <v>0</v>
      </c>
      <c r="T4870" s="28">
        <f t="shared" si="75"/>
        <v>0</v>
      </c>
    </row>
    <row r="4871" spans="1:20" ht="15.75" customHeight="1" x14ac:dyDescent="0.35">
      <c r="A4871">
        <v>4864</v>
      </c>
      <c r="B4871" s="76">
        <v>44262.451145833329</v>
      </c>
      <c r="C4871" s="1" t="s">
        <v>15404</v>
      </c>
      <c r="D4871" s="76">
        <v>44262.452314814815</v>
      </c>
      <c r="E4871" s="1" t="s">
        <v>15405</v>
      </c>
      <c r="F4871" s="1" t="s">
        <v>15406</v>
      </c>
      <c r="G4871" s="1" t="s">
        <v>123</v>
      </c>
      <c r="H4871" s="1" t="s">
        <v>124</v>
      </c>
      <c r="I4871" s="1" t="s">
        <v>125</v>
      </c>
      <c r="J4871" s="1" t="s">
        <v>15407</v>
      </c>
      <c r="K4871" s="1" t="s">
        <v>15408</v>
      </c>
      <c r="L4871">
        <f>ROUNDUP(IF(B4871&gt;$D$4,0,($D$4-B4871+1)/365),0)</f>
        <v>0</v>
      </c>
      <c r="M4871">
        <f>ROUNDUP(IF(B4871&gt;$D$5,0,($D$5-B4871+1)/365),0)</f>
        <v>0</v>
      </c>
      <c r="N4871" s="28">
        <f>IF(OR(L4871=1,M4871=1),IF(B4871+364&lt;=$D$5,(B4871+364-$D$4+1)/365,IF(B4871&gt;$D$4,($D$5-B4871+1)/365,$D$6/365)),0)</f>
        <v>0</v>
      </c>
      <c r="O4871" s="28">
        <f>'Data &amp; Parameter'!$E$16*'Data &amp; Parameter'!$E$17*('Data &amp; Parameter'!$E$18+'Data &amp; Parameter'!$E$19)*'Data &amp; Parameter'!$E$20*'Data &amp; Parameter'!$E$37*N4871</f>
        <v>0</v>
      </c>
      <c r="P4871">
        <f>ROUNDUP(IF(D4871&gt;$D$4,0,($D$4-D4871+1)/365),0)</f>
        <v>0</v>
      </c>
      <c r="Q4871">
        <f>ROUNDUP(IF(D4871&gt;$D$5,0,($D$5-D4871+1)/365),0)</f>
        <v>0</v>
      </c>
      <c r="R4871" s="28">
        <f>IF(OR(P4871=1,Q4871=1),IF(D4871+364&lt;=$D$5,(D4871+364-$D$4+1)/365,IF(D4871&gt;$D$4,($D$5-D4871+1)/365,$D$6/365)),0)</f>
        <v>0</v>
      </c>
      <c r="S4871" s="28">
        <f>'Data &amp; Parameter'!$E$16*'Data &amp; Parameter'!$E$17*('Data &amp; Parameter'!$E$18+'Data &amp; Parameter'!$E$19)*'Data &amp; Parameter'!$E$20*'Data &amp; Parameter'!$E$37*R4871</f>
        <v>0</v>
      </c>
      <c r="T4871" s="28">
        <f t="shared" si="75"/>
        <v>0</v>
      </c>
    </row>
    <row r="4872" spans="1:20" ht="15.75" customHeight="1" x14ac:dyDescent="0.35">
      <c r="A4872">
        <v>4865</v>
      </c>
      <c r="B4872" s="76">
        <v>44262.454699074078</v>
      </c>
      <c r="C4872" s="1" t="s">
        <v>15409</v>
      </c>
      <c r="D4872" s="76">
        <v>44262.455358796295</v>
      </c>
      <c r="E4872" s="1" t="s">
        <v>15410</v>
      </c>
      <c r="F4872" s="1" t="s">
        <v>15411</v>
      </c>
      <c r="G4872" s="1" t="s">
        <v>123</v>
      </c>
      <c r="H4872" s="1" t="s">
        <v>124</v>
      </c>
      <c r="I4872" s="1" t="s">
        <v>125</v>
      </c>
      <c r="J4872" s="1" t="s">
        <v>15412</v>
      </c>
      <c r="K4872" s="1" t="s">
        <v>15413</v>
      </c>
      <c r="L4872">
        <f>ROUNDUP(IF(B4872&gt;$D$4,0,($D$4-B4872+1)/365),0)</f>
        <v>0</v>
      </c>
      <c r="M4872">
        <f>ROUNDUP(IF(B4872&gt;$D$5,0,($D$5-B4872+1)/365),0)</f>
        <v>0</v>
      </c>
      <c r="N4872" s="28">
        <f>IF(OR(L4872=1,M4872=1),IF(B4872+364&lt;=$D$5,(B4872+364-$D$4+1)/365,IF(B4872&gt;$D$4,($D$5-B4872+1)/365,$D$6/365)),0)</f>
        <v>0</v>
      </c>
      <c r="O4872" s="28">
        <f>'Data &amp; Parameter'!$E$16*'Data &amp; Parameter'!$E$17*('Data &amp; Parameter'!$E$18+'Data &amp; Parameter'!$E$19)*'Data &amp; Parameter'!$E$20*'Data &amp; Parameter'!$E$37*N4872</f>
        <v>0</v>
      </c>
      <c r="P4872">
        <f>ROUNDUP(IF(D4872&gt;$D$4,0,($D$4-D4872+1)/365),0)</f>
        <v>0</v>
      </c>
      <c r="Q4872">
        <f>ROUNDUP(IF(D4872&gt;$D$5,0,($D$5-D4872+1)/365),0)</f>
        <v>0</v>
      </c>
      <c r="R4872" s="28">
        <f>IF(OR(P4872=1,Q4872=1),IF(D4872+364&lt;=$D$5,(D4872+364-$D$4+1)/365,IF(D4872&gt;$D$4,($D$5-D4872+1)/365,$D$6/365)),0)</f>
        <v>0</v>
      </c>
      <c r="S4872" s="28">
        <f>'Data &amp; Parameter'!$E$16*'Data &amp; Parameter'!$E$17*('Data &amp; Parameter'!$E$18+'Data &amp; Parameter'!$E$19)*'Data &amp; Parameter'!$E$20*'Data &amp; Parameter'!$E$37*R4872</f>
        <v>0</v>
      </c>
      <c r="T4872" s="28">
        <f t="shared" si="75"/>
        <v>0</v>
      </c>
    </row>
    <row r="4873" spans="1:20" ht="15.75" customHeight="1" x14ac:dyDescent="0.35">
      <c r="A4873">
        <v>4866</v>
      </c>
      <c r="B4873" s="76">
        <v>44262.458298611113</v>
      </c>
      <c r="C4873" s="1" t="s">
        <v>15414</v>
      </c>
      <c r="D4873" s="76">
        <v>44262.458750000005</v>
      </c>
      <c r="E4873" s="1" t="s">
        <v>15415</v>
      </c>
      <c r="F4873" s="1" t="s">
        <v>15416</v>
      </c>
      <c r="G4873" s="1" t="s">
        <v>123</v>
      </c>
      <c r="H4873" s="1" t="s">
        <v>124</v>
      </c>
      <c r="I4873" s="1" t="s">
        <v>125</v>
      </c>
      <c r="J4873" s="1" t="s">
        <v>15412</v>
      </c>
      <c r="K4873" s="1" t="s">
        <v>15413</v>
      </c>
      <c r="L4873">
        <f>ROUNDUP(IF(B4873&gt;$D$4,0,($D$4-B4873+1)/365),0)</f>
        <v>0</v>
      </c>
      <c r="M4873">
        <f>ROUNDUP(IF(B4873&gt;$D$5,0,($D$5-B4873+1)/365),0)</f>
        <v>0</v>
      </c>
      <c r="N4873" s="28">
        <f>IF(OR(L4873=1,M4873=1),IF(B4873+364&lt;=$D$5,(B4873+364-$D$4+1)/365,IF(B4873&gt;$D$4,($D$5-B4873+1)/365,$D$6/365)),0)</f>
        <v>0</v>
      </c>
      <c r="O4873" s="28">
        <f>'Data &amp; Parameter'!$E$16*'Data &amp; Parameter'!$E$17*('Data &amp; Parameter'!$E$18+'Data &amp; Parameter'!$E$19)*'Data &amp; Parameter'!$E$20*'Data &amp; Parameter'!$E$37*N4873</f>
        <v>0</v>
      </c>
      <c r="P4873">
        <f>ROUNDUP(IF(D4873&gt;$D$4,0,($D$4-D4873+1)/365),0)</f>
        <v>0</v>
      </c>
      <c r="Q4873">
        <f>ROUNDUP(IF(D4873&gt;$D$5,0,($D$5-D4873+1)/365),0)</f>
        <v>0</v>
      </c>
      <c r="R4873" s="28">
        <f>IF(OR(P4873=1,Q4873=1),IF(D4873+364&lt;=$D$5,(D4873+364-$D$4+1)/365,IF(D4873&gt;$D$4,($D$5-D4873+1)/365,$D$6/365)),0)</f>
        <v>0</v>
      </c>
      <c r="S4873" s="28">
        <f>'Data &amp; Parameter'!$E$16*'Data &amp; Parameter'!$E$17*('Data &amp; Parameter'!$E$18+'Data &amp; Parameter'!$E$19)*'Data &amp; Parameter'!$E$20*'Data &amp; Parameter'!$E$37*R4873</f>
        <v>0</v>
      </c>
      <c r="T4873" s="28">
        <f t="shared" ref="T4873:T4911" si="76">O4873+S4873</f>
        <v>0</v>
      </c>
    </row>
    <row r="4874" spans="1:20" ht="15.75" customHeight="1" x14ac:dyDescent="0.35">
      <c r="A4874">
        <v>4867</v>
      </c>
      <c r="B4874" s="76">
        <v>44262.460613425923</v>
      </c>
      <c r="C4874" s="1" t="s">
        <v>15417</v>
      </c>
      <c r="D4874" s="76">
        <v>44262.461261574077</v>
      </c>
      <c r="E4874" s="1" t="s">
        <v>15418</v>
      </c>
      <c r="F4874" s="1" t="s">
        <v>15419</v>
      </c>
      <c r="G4874" s="1" t="s">
        <v>123</v>
      </c>
      <c r="H4874" s="1" t="s">
        <v>124</v>
      </c>
      <c r="I4874" s="1" t="s">
        <v>125</v>
      </c>
      <c r="J4874" s="1" t="s">
        <v>15412</v>
      </c>
      <c r="K4874" s="1" t="s">
        <v>15413</v>
      </c>
      <c r="L4874">
        <f>ROUNDUP(IF(B4874&gt;$D$4,0,($D$4-B4874+1)/365),0)</f>
        <v>0</v>
      </c>
      <c r="M4874">
        <f>ROUNDUP(IF(B4874&gt;$D$5,0,($D$5-B4874+1)/365),0)</f>
        <v>0</v>
      </c>
      <c r="N4874" s="28">
        <f>IF(OR(L4874=1,M4874=1),IF(B4874+364&lt;=$D$5,(B4874+364-$D$4+1)/365,IF(B4874&gt;$D$4,($D$5-B4874+1)/365,$D$6/365)),0)</f>
        <v>0</v>
      </c>
      <c r="O4874" s="28">
        <f>'Data &amp; Parameter'!$E$16*'Data &amp; Parameter'!$E$17*('Data &amp; Parameter'!$E$18+'Data &amp; Parameter'!$E$19)*'Data &amp; Parameter'!$E$20*'Data &amp; Parameter'!$E$37*N4874</f>
        <v>0</v>
      </c>
      <c r="P4874">
        <f>ROUNDUP(IF(D4874&gt;$D$4,0,($D$4-D4874+1)/365),0)</f>
        <v>0</v>
      </c>
      <c r="Q4874">
        <f>ROUNDUP(IF(D4874&gt;$D$5,0,($D$5-D4874+1)/365),0)</f>
        <v>0</v>
      </c>
      <c r="R4874" s="28">
        <f>IF(OR(P4874=1,Q4874=1),IF(D4874+364&lt;=$D$5,(D4874+364-$D$4+1)/365,IF(D4874&gt;$D$4,($D$5-D4874+1)/365,$D$6/365)),0)</f>
        <v>0</v>
      </c>
      <c r="S4874" s="28">
        <f>'Data &amp; Parameter'!$E$16*'Data &amp; Parameter'!$E$17*('Data &amp; Parameter'!$E$18+'Data &amp; Parameter'!$E$19)*'Data &amp; Parameter'!$E$20*'Data &amp; Parameter'!$E$37*R4874</f>
        <v>0</v>
      </c>
      <c r="T4874" s="28">
        <f t="shared" si="76"/>
        <v>0</v>
      </c>
    </row>
    <row r="4875" spans="1:20" ht="15.75" customHeight="1" x14ac:dyDescent="0.35">
      <c r="A4875">
        <v>4868</v>
      </c>
      <c r="B4875" s="76">
        <v>44262.463564814811</v>
      </c>
      <c r="C4875" s="1" t="s">
        <v>15420</v>
      </c>
      <c r="D4875" s="76">
        <v>44262.464398148149</v>
      </c>
      <c r="E4875" s="1" t="s">
        <v>15421</v>
      </c>
      <c r="F4875" s="1" t="s">
        <v>15422</v>
      </c>
      <c r="G4875" s="1" t="s">
        <v>123</v>
      </c>
      <c r="H4875" s="1" t="s">
        <v>124</v>
      </c>
      <c r="I4875" s="1" t="s">
        <v>125</v>
      </c>
      <c r="J4875" s="1" t="s">
        <v>15412</v>
      </c>
      <c r="K4875" s="1" t="s">
        <v>15413</v>
      </c>
      <c r="L4875">
        <f>ROUNDUP(IF(B4875&gt;$D$4,0,($D$4-B4875+1)/365),0)</f>
        <v>0</v>
      </c>
      <c r="M4875">
        <f>ROUNDUP(IF(B4875&gt;$D$5,0,($D$5-B4875+1)/365),0)</f>
        <v>0</v>
      </c>
      <c r="N4875" s="28">
        <f>IF(OR(L4875=1,M4875=1),IF(B4875+364&lt;=$D$5,(B4875+364-$D$4+1)/365,IF(B4875&gt;$D$4,($D$5-B4875+1)/365,$D$6/365)),0)</f>
        <v>0</v>
      </c>
      <c r="O4875" s="28">
        <f>'Data &amp; Parameter'!$E$16*'Data &amp; Parameter'!$E$17*('Data &amp; Parameter'!$E$18+'Data &amp; Parameter'!$E$19)*'Data &amp; Parameter'!$E$20*'Data &amp; Parameter'!$E$37*N4875</f>
        <v>0</v>
      </c>
      <c r="P4875">
        <f>ROUNDUP(IF(D4875&gt;$D$4,0,($D$4-D4875+1)/365),0)</f>
        <v>0</v>
      </c>
      <c r="Q4875">
        <f>ROUNDUP(IF(D4875&gt;$D$5,0,($D$5-D4875+1)/365),0)</f>
        <v>0</v>
      </c>
      <c r="R4875" s="28">
        <f>IF(OR(P4875=1,Q4875=1),IF(D4875+364&lt;=$D$5,(D4875+364-$D$4+1)/365,IF(D4875&gt;$D$4,($D$5-D4875+1)/365,$D$6/365)),0)</f>
        <v>0</v>
      </c>
      <c r="S4875" s="28">
        <f>'Data &amp; Parameter'!$E$16*'Data &amp; Parameter'!$E$17*('Data &amp; Parameter'!$E$18+'Data &amp; Parameter'!$E$19)*'Data &amp; Parameter'!$E$20*'Data &amp; Parameter'!$E$37*R4875</f>
        <v>0</v>
      </c>
      <c r="T4875" s="28">
        <f t="shared" si="76"/>
        <v>0</v>
      </c>
    </row>
    <row r="4876" spans="1:20" ht="15.75" customHeight="1" x14ac:dyDescent="0.35">
      <c r="A4876">
        <v>4869</v>
      </c>
      <c r="B4876" s="76">
        <v>44262.467280092591</v>
      </c>
      <c r="C4876" s="1" t="s">
        <v>15423</v>
      </c>
      <c r="D4876" s="76">
        <v>44262.467835648145</v>
      </c>
      <c r="E4876" s="1" t="s">
        <v>15424</v>
      </c>
      <c r="F4876" s="1" t="s">
        <v>15425</v>
      </c>
      <c r="G4876" s="1" t="s">
        <v>123</v>
      </c>
      <c r="H4876" s="1" t="s">
        <v>124</v>
      </c>
      <c r="I4876" s="1" t="s">
        <v>125</v>
      </c>
      <c r="J4876" s="1" t="s">
        <v>15412</v>
      </c>
      <c r="K4876" s="1" t="s">
        <v>15413</v>
      </c>
      <c r="L4876">
        <f>ROUNDUP(IF(B4876&gt;$D$4,0,($D$4-B4876+1)/365),0)</f>
        <v>0</v>
      </c>
      <c r="M4876">
        <f>ROUNDUP(IF(B4876&gt;$D$5,0,($D$5-B4876+1)/365),0)</f>
        <v>0</v>
      </c>
      <c r="N4876" s="28">
        <f>IF(OR(L4876=1,M4876=1),IF(B4876+364&lt;=$D$5,(B4876+364-$D$4+1)/365,IF(B4876&gt;$D$4,($D$5-B4876+1)/365,$D$6/365)),0)</f>
        <v>0</v>
      </c>
      <c r="O4876" s="28">
        <f>'Data &amp; Parameter'!$E$16*'Data &amp; Parameter'!$E$17*('Data &amp; Parameter'!$E$18+'Data &amp; Parameter'!$E$19)*'Data &amp; Parameter'!$E$20*'Data &amp; Parameter'!$E$37*N4876</f>
        <v>0</v>
      </c>
      <c r="P4876">
        <f>ROUNDUP(IF(D4876&gt;$D$4,0,($D$4-D4876+1)/365),0)</f>
        <v>0</v>
      </c>
      <c r="Q4876">
        <f>ROUNDUP(IF(D4876&gt;$D$5,0,($D$5-D4876+1)/365),0)</f>
        <v>0</v>
      </c>
      <c r="R4876" s="28">
        <f>IF(OR(P4876=1,Q4876=1),IF(D4876+364&lt;=$D$5,(D4876+364-$D$4+1)/365,IF(D4876&gt;$D$4,($D$5-D4876+1)/365,$D$6/365)),0)</f>
        <v>0</v>
      </c>
      <c r="S4876" s="28">
        <f>'Data &amp; Parameter'!$E$16*'Data &amp; Parameter'!$E$17*('Data &amp; Parameter'!$E$18+'Data &amp; Parameter'!$E$19)*'Data &amp; Parameter'!$E$20*'Data &amp; Parameter'!$E$37*R4876</f>
        <v>0</v>
      </c>
      <c r="T4876" s="28">
        <f t="shared" si="76"/>
        <v>0</v>
      </c>
    </row>
    <row r="4877" spans="1:20" ht="15.75" customHeight="1" x14ac:dyDescent="0.35">
      <c r="A4877">
        <v>4870</v>
      </c>
      <c r="B4877" s="76">
        <v>44262.472060185188</v>
      </c>
      <c r="C4877" s="1" t="s">
        <v>15426</v>
      </c>
      <c r="D4877" s="76">
        <v>44262.472592592589</v>
      </c>
      <c r="E4877" s="1" t="s">
        <v>15427</v>
      </c>
      <c r="F4877" s="1" t="s">
        <v>15428</v>
      </c>
      <c r="G4877" s="1" t="s">
        <v>123</v>
      </c>
      <c r="H4877" s="1" t="s">
        <v>124</v>
      </c>
      <c r="I4877" s="1" t="s">
        <v>125</v>
      </c>
      <c r="J4877" s="1" t="s">
        <v>15412</v>
      </c>
      <c r="K4877" s="1" t="s">
        <v>15413</v>
      </c>
      <c r="L4877">
        <f>ROUNDUP(IF(B4877&gt;$D$4,0,($D$4-B4877+1)/365),0)</f>
        <v>0</v>
      </c>
      <c r="M4877">
        <f>ROUNDUP(IF(B4877&gt;$D$5,0,($D$5-B4877+1)/365),0)</f>
        <v>0</v>
      </c>
      <c r="N4877" s="28">
        <f>IF(OR(L4877=1,M4877=1),IF(B4877+364&lt;=$D$5,(B4877+364-$D$4+1)/365,IF(B4877&gt;$D$4,($D$5-B4877+1)/365,$D$6/365)),0)</f>
        <v>0</v>
      </c>
      <c r="O4877" s="28">
        <f>'Data &amp; Parameter'!$E$16*'Data &amp; Parameter'!$E$17*('Data &amp; Parameter'!$E$18+'Data &amp; Parameter'!$E$19)*'Data &amp; Parameter'!$E$20*'Data &amp; Parameter'!$E$37*N4877</f>
        <v>0</v>
      </c>
      <c r="P4877">
        <f>ROUNDUP(IF(D4877&gt;$D$4,0,($D$4-D4877+1)/365),0)</f>
        <v>0</v>
      </c>
      <c r="Q4877">
        <f>ROUNDUP(IF(D4877&gt;$D$5,0,($D$5-D4877+1)/365),0)</f>
        <v>0</v>
      </c>
      <c r="R4877" s="28">
        <f>IF(OR(P4877=1,Q4877=1),IF(D4877+364&lt;=$D$5,(D4877+364-$D$4+1)/365,IF(D4877&gt;$D$4,($D$5-D4877+1)/365,$D$6/365)),0)</f>
        <v>0</v>
      </c>
      <c r="S4877" s="28">
        <f>'Data &amp; Parameter'!$E$16*'Data &amp; Parameter'!$E$17*('Data &amp; Parameter'!$E$18+'Data &amp; Parameter'!$E$19)*'Data &amp; Parameter'!$E$20*'Data &amp; Parameter'!$E$37*R4877</f>
        <v>0</v>
      </c>
      <c r="T4877" s="28">
        <f t="shared" si="76"/>
        <v>0</v>
      </c>
    </row>
    <row r="4878" spans="1:20" ht="15.75" customHeight="1" x14ac:dyDescent="0.35">
      <c r="A4878">
        <v>4871</v>
      </c>
      <c r="B4878" s="76">
        <v>44262.492650462962</v>
      </c>
      <c r="C4878" s="1" t="s">
        <v>15429</v>
      </c>
      <c r="D4878" s="76">
        <v>44262.493703703702</v>
      </c>
      <c r="E4878" s="1" t="s">
        <v>15430</v>
      </c>
      <c r="F4878" s="1" t="s">
        <v>15431</v>
      </c>
      <c r="G4878" s="1" t="s">
        <v>123</v>
      </c>
      <c r="H4878" s="1" t="s">
        <v>124</v>
      </c>
      <c r="I4878" s="1" t="s">
        <v>125</v>
      </c>
      <c r="J4878" s="1" t="s">
        <v>15412</v>
      </c>
      <c r="K4878" s="1" t="s">
        <v>15432</v>
      </c>
      <c r="L4878">
        <f>ROUNDUP(IF(B4878&gt;$D$4,0,($D$4-B4878+1)/365),0)</f>
        <v>0</v>
      </c>
      <c r="M4878">
        <f>ROUNDUP(IF(B4878&gt;$D$5,0,($D$5-B4878+1)/365),0)</f>
        <v>0</v>
      </c>
      <c r="N4878" s="28">
        <f>IF(OR(L4878=1,M4878=1),IF(B4878+364&lt;=$D$5,(B4878+364-$D$4+1)/365,IF(B4878&gt;$D$4,($D$5-B4878+1)/365,$D$6/365)),0)</f>
        <v>0</v>
      </c>
      <c r="O4878" s="28">
        <f>'Data &amp; Parameter'!$E$16*'Data &amp; Parameter'!$E$17*('Data &amp; Parameter'!$E$18+'Data &amp; Parameter'!$E$19)*'Data &amp; Parameter'!$E$20*'Data &amp; Parameter'!$E$37*N4878</f>
        <v>0</v>
      </c>
      <c r="P4878">
        <f>ROUNDUP(IF(D4878&gt;$D$4,0,($D$4-D4878+1)/365),0)</f>
        <v>0</v>
      </c>
      <c r="Q4878">
        <f>ROUNDUP(IF(D4878&gt;$D$5,0,($D$5-D4878+1)/365),0)</f>
        <v>0</v>
      </c>
      <c r="R4878" s="28">
        <f>IF(OR(P4878=1,Q4878=1),IF(D4878+364&lt;=$D$5,(D4878+364-$D$4+1)/365,IF(D4878&gt;$D$4,($D$5-D4878+1)/365,$D$6/365)),0)</f>
        <v>0</v>
      </c>
      <c r="S4878" s="28">
        <f>'Data &amp; Parameter'!$E$16*'Data &amp; Parameter'!$E$17*('Data &amp; Parameter'!$E$18+'Data &amp; Parameter'!$E$19)*'Data &amp; Parameter'!$E$20*'Data &amp; Parameter'!$E$37*R4878</f>
        <v>0</v>
      </c>
      <c r="T4878" s="28">
        <f t="shared" si="76"/>
        <v>0</v>
      </c>
    </row>
    <row r="4879" spans="1:20" ht="15.75" customHeight="1" x14ac:dyDescent="0.35">
      <c r="A4879">
        <v>4872</v>
      </c>
      <c r="B4879" s="76">
        <v>44262.502581018518</v>
      </c>
      <c r="C4879" s="1" t="s">
        <v>15433</v>
      </c>
      <c r="D4879" s="76">
        <v>44262.502951388888</v>
      </c>
      <c r="E4879" s="1" t="s">
        <v>15434</v>
      </c>
      <c r="F4879" s="1" t="s">
        <v>15435</v>
      </c>
      <c r="G4879" s="1" t="s">
        <v>123</v>
      </c>
      <c r="H4879" s="1" t="s">
        <v>124</v>
      </c>
      <c r="I4879" s="1" t="s">
        <v>125</v>
      </c>
      <c r="J4879" s="1" t="s">
        <v>15412</v>
      </c>
      <c r="K4879" s="1" t="s">
        <v>15432</v>
      </c>
      <c r="L4879">
        <f>ROUNDUP(IF(B4879&gt;$D$4,0,($D$4-B4879+1)/365),0)</f>
        <v>0</v>
      </c>
      <c r="M4879">
        <f>ROUNDUP(IF(B4879&gt;$D$5,0,($D$5-B4879+1)/365),0)</f>
        <v>0</v>
      </c>
      <c r="N4879" s="28">
        <f>IF(OR(L4879=1,M4879=1),IF(B4879+364&lt;=$D$5,(B4879+364-$D$4+1)/365,IF(B4879&gt;$D$4,($D$5-B4879+1)/365,$D$6/365)),0)</f>
        <v>0</v>
      </c>
      <c r="O4879" s="28">
        <f>'Data &amp; Parameter'!$E$16*'Data &amp; Parameter'!$E$17*('Data &amp; Parameter'!$E$18+'Data &amp; Parameter'!$E$19)*'Data &amp; Parameter'!$E$20*'Data &amp; Parameter'!$E$37*N4879</f>
        <v>0</v>
      </c>
      <c r="P4879">
        <f>ROUNDUP(IF(D4879&gt;$D$4,0,($D$4-D4879+1)/365),0)</f>
        <v>0</v>
      </c>
      <c r="Q4879">
        <f>ROUNDUP(IF(D4879&gt;$D$5,0,($D$5-D4879+1)/365),0)</f>
        <v>0</v>
      </c>
      <c r="R4879" s="28">
        <f>IF(OR(P4879=1,Q4879=1),IF(D4879+364&lt;=$D$5,(D4879+364-$D$4+1)/365,IF(D4879&gt;$D$4,($D$5-D4879+1)/365,$D$6/365)),0)</f>
        <v>0</v>
      </c>
      <c r="S4879" s="28">
        <f>'Data &amp; Parameter'!$E$16*'Data &amp; Parameter'!$E$17*('Data &amp; Parameter'!$E$18+'Data &amp; Parameter'!$E$19)*'Data &amp; Parameter'!$E$20*'Data &amp; Parameter'!$E$37*R4879</f>
        <v>0</v>
      </c>
      <c r="T4879" s="28">
        <f t="shared" si="76"/>
        <v>0</v>
      </c>
    </row>
    <row r="4880" spans="1:20" ht="15.75" customHeight="1" x14ac:dyDescent="0.35">
      <c r="A4880">
        <v>4873</v>
      </c>
      <c r="B4880" s="76">
        <v>44262.542499999996</v>
      </c>
      <c r="C4880" s="1" t="s">
        <v>15436</v>
      </c>
      <c r="D4880" s="76">
        <v>44262.543761574074</v>
      </c>
      <c r="E4880" s="1" t="s">
        <v>15437</v>
      </c>
      <c r="F4880" s="1" t="s">
        <v>15438</v>
      </c>
      <c r="G4880" s="1" t="s">
        <v>123</v>
      </c>
      <c r="H4880" s="1" t="s">
        <v>124</v>
      </c>
      <c r="I4880" s="1" t="s">
        <v>125</v>
      </c>
      <c r="J4880" s="1" t="s">
        <v>9415</v>
      </c>
      <c r="K4880" s="1" t="s">
        <v>15439</v>
      </c>
      <c r="L4880">
        <f>ROUNDUP(IF(B4880&gt;$D$4,0,($D$4-B4880+1)/365),0)</f>
        <v>0</v>
      </c>
      <c r="M4880">
        <f>ROUNDUP(IF(B4880&gt;$D$5,0,($D$5-B4880+1)/365),0)</f>
        <v>0</v>
      </c>
      <c r="N4880" s="28">
        <f>IF(OR(L4880=1,M4880=1),IF(B4880+364&lt;=$D$5,(B4880+364-$D$4+1)/365,IF(B4880&gt;$D$4,($D$5-B4880+1)/365,$D$6/365)),0)</f>
        <v>0</v>
      </c>
      <c r="O4880" s="28">
        <f>'Data &amp; Parameter'!$E$16*'Data &amp; Parameter'!$E$17*('Data &amp; Parameter'!$E$18+'Data &amp; Parameter'!$E$19)*'Data &amp; Parameter'!$E$20*'Data &amp; Parameter'!$E$37*N4880</f>
        <v>0</v>
      </c>
      <c r="P4880">
        <f>ROUNDUP(IF(D4880&gt;$D$4,0,($D$4-D4880+1)/365),0)</f>
        <v>0</v>
      </c>
      <c r="Q4880">
        <f>ROUNDUP(IF(D4880&gt;$D$5,0,($D$5-D4880+1)/365),0)</f>
        <v>0</v>
      </c>
      <c r="R4880" s="28">
        <f>IF(OR(P4880=1,Q4880=1),IF(D4880+364&lt;=$D$5,(D4880+364-$D$4+1)/365,IF(D4880&gt;$D$4,($D$5-D4880+1)/365,$D$6/365)),0)</f>
        <v>0</v>
      </c>
      <c r="S4880" s="28">
        <f>'Data &amp; Parameter'!$E$16*'Data &amp; Parameter'!$E$17*('Data &amp; Parameter'!$E$18+'Data &amp; Parameter'!$E$19)*'Data &amp; Parameter'!$E$20*'Data &amp; Parameter'!$E$37*R4880</f>
        <v>0</v>
      </c>
      <c r="T4880" s="28">
        <f t="shared" si="76"/>
        <v>0</v>
      </c>
    </row>
    <row r="4881" spans="1:20" ht="15.75" customHeight="1" x14ac:dyDescent="0.35">
      <c r="A4881">
        <v>4874</v>
      </c>
      <c r="B4881" s="76">
        <v>44262.54552083333</v>
      </c>
      <c r="C4881" s="1" t="s">
        <v>15440</v>
      </c>
      <c r="D4881" s="76">
        <v>44262.545960648145</v>
      </c>
      <c r="E4881" s="1" t="s">
        <v>15441</v>
      </c>
      <c r="F4881" s="1" t="s">
        <v>15442</v>
      </c>
      <c r="G4881" s="1" t="s">
        <v>123</v>
      </c>
      <c r="H4881" s="1" t="s">
        <v>124</v>
      </c>
      <c r="I4881" s="1" t="s">
        <v>125</v>
      </c>
      <c r="J4881" s="1" t="s">
        <v>9415</v>
      </c>
      <c r="K4881" s="1" t="s">
        <v>9415</v>
      </c>
      <c r="L4881">
        <f>ROUNDUP(IF(B4881&gt;$D$4,0,($D$4-B4881+1)/365),0)</f>
        <v>0</v>
      </c>
      <c r="M4881">
        <f>ROUNDUP(IF(B4881&gt;$D$5,0,($D$5-B4881+1)/365),0)</f>
        <v>0</v>
      </c>
      <c r="N4881" s="28">
        <f>IF(OR(L4881=1,M4881=1),IF(B4881+364&lt;=$D$5,(B4881+364-$D$4+1)/365,IF(B4881&gt;$D$4,($D$5-B4881+1)/365,$D$6/365)),0)</f>
        <v>0</v>
      </c>
      <c r="O4881" s="28">
        <f>'Data &amp; Parameter'!$E$16*'Data &amp; Parameter'!$E$17*('Data &amp; Parameter'!$E$18+'Data &amp; Parameter'!$E$19)*'Data &amp; Parameter'!$E$20*'Data &amp; Parameter'!$E$37*N4881</f>
        <v>0</v>
      </c>
      <c r="P4881">
        <f>ROUNDUP(IF(D4881&gt;$D$4,0,($D$4-D4881+1)/365),0)</f>
        <v>0</v>
      </c>
      <c r="Q4881">
        <f>ROUNDUP(IF(D4881&gt;$D$5,0,($D$5-D4881+1)/365),0)</f>
        <v>0</v>
      </c>
      <c r="R4881" s="28">
        <f>IF(OR(P4881=1,Q4881=1),IF(D4881+364&lt;=$D$5,(D4881+364-$D$4+1)/365,IF(D4881&gt;$D$4,($D$5-D4881+1)/365,$D$6/365)),0)</f>
        <v>0</v>
      </c>
      <c r="S4881" s="28">
        <f>'Data &amp; Parameter'!$E$16*'Data &amp; Parameter'!$E$17*('Data &amp; Parameter'!$E$18+'Data &amp; Parameter'!$E$19)*'Data &amp; Parameter'!$E$20*'Data &amp; Parameter'!$E$37*R4881</f>
        <v>0</v>
      </c>
      <c r="T4881" s="28">
        <f t="shared" si="76"/>
        <v>0</v>
      </c>
    </row>
    <row r="4882" spans="1:20" ht="15.75" customHeight="1" x14ac:dyDescent="0.35">
      <c r="A4882">
        <v>4875</v>
      </c>
      <c r="B4882" s="76">
        <v>44262.54822916667</v>
      </c>
      <c r="C4882" s="1" t="s">
        <v>15443</v>
      </c>
      <c r="D4882" s="76">
        <v>44262.549479166672</v>
      </c>
      <c r="E4882" s="1" t="s">
        <v>15444</v>
      </c>
      <c r="F4882" s="1" t="s">
        <v>15445</v>
      </c>
      <c r="G4882" s="1" t="s">
        <v>123</v>
      </c>
      <c r="H4882" s="1" t="s">
        <v>124</v>
      </c>
      <c r="I4882" s="1" t="s">
        <v>125</v>
      </c>
      <c r="J4882" s="1" t="s">
        <v>9415</v>
      </c>
      <c r="K4882" s="1" t="s">
        <v>9415</v>
      </c>
      <c r="L4882">
        <f>ROUNDUP(IF(B4882&gt;$D$4,0,($D$4-B4882+1)/365),0)</f>
        <v>0</v>
      </c>
      <c r="M4882">
        <f>ROUNDUP(IF(B4882&gt;$D$5,0,($D$5-B4882+1)/365),0)</f>
        <v>0</v>
      </c>
      <c r="N4882" s="28">
        <f>IF(OR(L4882=1,M4882=1),IF(B4882+364&lt;=$D$5,(B4882+364-$D$4+1)/365,IF(B4882&gt;$D$4,($D$5-B4882+1)/365,$D$6/365)),0)</f>
        <v>0</v>
      </c>
      <c r="O4882" s="28">
        <f>'Data &amp; Parameter'!$E$16*'Data &amp; Parameter'!$E$17*('Data &amp; Parameter'!$E$18+'Data &amp; Parameter'!$E$19)*'Data &amp; Parameter'!$E$20*'Data &amp; Parameter'!$E$37*N4882</f>
        <v>0</v>
      </c>
      <c r="P4882">
        <f>ROUNDUP(IF(D4882&gt;$D$4,0,($D$4-D4882+1)/365),0)</f>
        <v>0</v>
      </c>
      <c r="Q4882">
        <f>ROUNDUP(IF(D4882&gt;$D$5,0,($D$5-D4882+1)/365),0)</f>
        <v>0</v>
      </c>
      <c r="R4882" s="28">
        <f>IF(OR(P4882=1,Q4882=1),IF(D4882+364&lt;=$D$5,(D4882+364-$D$4+1)/365,IF(D4882&gt;$D$4,($D$5-D4882+1)/365,$D$6/365)),0)</f>
        <v>0</v>
      </c>
      <c r="S4882" s="28">
        <f>'Data &amp; Parameter'!$E$16*'Data &amp; Parameter'!$E$17*('Data &amp; Parameter'!$E$18+'Data &amp; Parameter'!$E$19)*'Data &amp; Parameter'!$E$20*'Data &amp; Parameter'!$E$37*R4882</f>
        <v>0</v>
      </c>
      <c r="T4882" s="28">
        <f t="shared" si="76"/>
        <v>0</v>
      </c>
    </row>
    <row r="4883" spans="1:20" ht="15.75" customHeight="1" x14ac:dyDescent="0.35">
      <c r="A4883">
        <v>4876</v>
      </c>
      <c r="B4883" s="76">
        <v>44262.551481481481</v>
      </c>
      <c r="C4883" s="1" t="s">
        <v>15446</v>
      </c>
      <c r="D4883" s="76">
        <v>44262.553217592591</v>
      </c>
      <c r="E4883" s="1" t="s">
        <v>15447</v>
      </c>
      <c r="F4883" s="1" t="s">
        <v>15448</v>
      </c>
      <c r="G4883" s="1" t="s">
        <v>123</v>
      </c>
      <c r="H4883" s="1" t="s">
        <v>124</v>
      </c>
      <c r="I4883" s="1" t="s">
        <v>125</v>
      </c>
      <c r="J4883" s="1" t="s">
        <v>9415</v>
      </c>
      <c r="K4883" s="1" t="s">
        <v>9415</v>
      </c>
      <c r="L4883">
        <f>ROUNDUP(IF(B4883&gt;$D$4,0,($D$4-B4883+1)/365),0)</f>
        <v>0</v>
      </c>
      <c r="M4883">
        <f>ROUNDUP(IF(B4883&gt;$D$5,0,($D$5-B4883+1)/365),0)</f>
        <v>0</v>
      </c>
      <c r="N4883" s="28">
        <f>IF(OR(L4883=1,M4883=1),IF(B4883+364&lt;=$D$5,(B4883+364-$D$4+1)/365,IF(B4883&gt;$D$4,($D$5-B4883+1)/365,$D$6/365)),0)</f>
        <v>0</v>
      </c>
      <c r="O4883" s="28">
        <f>'Data &amp; Parameter'!$E$16*'Data &amp; Parameter'!$E$17*('Data &amp; Parameter'!$E$18+'Data &amp; Parameter'!$E$19)*'Data &amp; Parameter'!$E$20*'Data &amp; Parameter'!$E$37*N4883</f>
        <v>0</v>
      </c>
      <c r="P4883">
        <f>ROUNDUP(IF(D4883&gt;$D$4,0,($D$4-D4883+1)/365),0)</f>
        <v>0</v>
      </c>
      <c r="Q4883">
        <f>ROUNDUP(IF(D4883&gt;$D$5,0,($D$5-D4883+1)/365),0)</f>
        <v>0</v>
      </c>
      <c r="R4883" s="28">
        <f>IF(OR(P4883=1,Q4883=1),IF(D4883+364&lt;=$D$5,(D4883+364-$D$4+1)/365,IF(D4883&gt;$D$4,($D$5-D4883+1)/365,$D$6/365)),0)</f>
        <v>0</v>
      </c>
      <c r="S4883" s="28">
        <f>'Data &amp; Parameter'!$E$16*'Data &amp; Parameter'!$E$17*('Data &amp; Parameter'!$E$18+'Data &amp; Parameter'!$E$19)*'Data &amp; Parameter'!$E$20*'Data &amp; Parameter'!$E$37*R4883</f>
        <v>0</v>
      </c>
      <c r="T4883" s="28">
        <f t="shared" si="76"/>
        <v>0</v>
      </c>
    </row>
    <row r="4884" spans="1:20" ht="15.75" customHeight="1" x14ac:dyDescent="0.35">
      <c r="A4884">
        <v>4877</v>
      </c>
      <c r="B4884" s="76">
        <v>44262.555972222224</v>
      </c>
      <c r="C4884" s="1" t="s">
        <v>15449</v>
      </c>
      <c r="D4884" s="76">
        <v>44262.556400462963</v>
      </c>
      <c r="E4884" s="1" t="s">
        <v>15450</v>
      </c>
      <c r="F4884" s="1" t="s">
        <v>15451</v>
      </c>
      <c r="G4884" s="1" t="s">
        <v>123</v>
      </c>
      <c r="H4884" s="1" t="s">
        <v>124</v>
      </c>
      <c r="I4884" s="1" t="s">
        <v>125</v>
      </c>
      <c r="J4884" s="1" t="s">
        <v>9415</v>
      </c>
      <c r="K4884" s="1" t="s">
        <v>9415</v>
      </c>
      <c r="L4884">
        <f>ROUNDUP(IF(B4884&gt;$D$4,0,($D$4-B4884+1)/365),0)</f>
        <v>0</v>
      </c>
      <c r="M4884">
        <f>ROUNDUP(IF(B4884&gt;$D$5,0,($D$5-B4884+1)/365),0)</f>
        <v>0</v>
      </c>
      <c r="N4884" s="28">
        <f>IF(OR(L4884=1,M4884=1),IF(B4884+364&lt;=$D$5,(B4884+364-$D$4+1)/365,IF(B4884&gt;$D$4,($D$5-B4884+1)/365,$D$6/365)),0)</f>
        <v>0</v>
      </c>
      <c r="O4884" s="28">
        <f>'Data &amp; Parameter'!$E$16*'Data &amp; Parameter'!$E$17*('Data &amp; Parameter'!$E$18+'Data &amp; Parameter'!$E$19)*'Data &amp; Parameter'!$E$20*'Data &amp; Parameter'!$E$37*N4884</f>
        <v>0</v>
      </c>
      <c r="P4884">
        <f>ROUNDUP(IF(D4884&gt;$D$4,0,($D$4-D4884+1)/365),0)</f>
        <v>0</v>
      </c>
      <c r="Q4884">
        <f>ROUNDUP(IF(D4884&gt;$D$5,0,($D$5-D4884+1)/365),0)</f>
        <v>0</v>
      </c>
      <c r="R4884" s="28">
        <f>IF(OR(P4884=1,Q4884=1),IF(D4884+364&lt;=$D$5,(D4884+364-$D$4+1)/365,IF(D4884&gt;$D$4,($D$5-D4884+1)/365,$D$6/365)),0)</f>
        <v>0</v>
      </c>
      <c r="S4884" s="28">
        <f>'Data &amp; Parameter'!$E$16*'Data &amp; Parameter'!$E$17*('Data &amp; Parameter'!$E$18+'Data &amp; Parameter'!$E$19)*'Data &amp; Parameter'!$E$20*'Data &amp; Parameter'!$E$37*R4884</f>
        <v>0</v>
      </c>
      <c r="T4884" s="28">
        <f t="shared" si="76"/>
        <v>0</v>
      </c>
    </row>
    <row r="4885" spans="1:20" ht="15.75" customHeight="1" x14ac:dyDescent="0.35">
      <c r="A4885">
        <v>4878</v>
      </c>
      <c r="B4885" s="76">
        <v>44262.561076388884</v>
      </c>
      <c r="C4885" s="1" t="s">
        <v>15452</v>
      </c>
      <c r="D4885" s="76">
        <v>44262.561585648145</v>
      </c>
      <c r="E4885" s="1" t="s">
        <v>15453</v>
      </c>
      <c r="F4885" s="1" t="s">
        <v>15454</v>
      </c>
      <c r="G4885" s="1" t="s">
        <v>123</v>
      </c>
      <c r="H4885" s="1" t="s">
        <v>124</v>
      </c>
      <c r="I4885" s="1" t="s">
        <v>125</v>
      </c>
      <c r="J4885" s="1" t="s">
        <v>9667</v>
      </c>
      <c r="K4885" s="1" t="s">
        <v>9580</v>
      </c>
      <c r="L4885">
        <f>ROUNDUP(IF(B4885&gt;$D$4,0,($D$4-B4885+1)/365),0)</f>
        <v>0</v>
      </c>
      <c r="M4885">
        <f>ROUNDUP(IF(B4885&gt;$D$5,0,($D$5-B4885+1)/365),0)</f>
        <v>0</v>
      </c>
      <c r="N4885" s="28">
        <f>IF(OR(L4885=1,M4885=1),IF(B4885+364&lt;=$D$5,(B4885+364-$D$4+1)/365,IF(B4885&gt;$D$4,($D$5-B4885+1)/365,$D$6/365)),0)</f>
        <v>0</v>
      </c>
      <c r="O4885" s="28">
        <f>'Data &amp; Parameter'!$E$16*'Data &amp; Parameter'!$E$17*('Data &amp; Parameter'!$E$18+'Data &amp; Parameter'!$E$19)*'Data &amp; Parameter'!$E$20*'Data &amp; Parameter'!$E$37*N4885</f>
        <v>0</v>
      </c>
      <c r="P4885">
        <f>ROUNDUP(IF(D4885&gt;$D$4,0,($D$4-D4885+1)/365),0)</f>
        <v>0</v>
      </c>
      <c r="Q4885">
        <f>ROUNDUP(IF(D4885&gt;$D$5,0,($D$5-D4885+1)/365),0)</f>
        <v>0</v>
      </c>
      <c r="R4885" s="28">
        <f>IF(OR(P4885=1,Q4885=1),IF(D4885+364&lt;=$D$5,(D4885+364-$D$4+1)/365,IF(D4885&gt;$D$4,($D$5-D4885+1)/365,$D$6/365)),0)</f>
        <v>0</v>
      </c>
      <c r="S4885" s="28">
        <f>'Data &amp; Parameter'!$E$16*'Data &amp; Parameter'!$E$17*('Data &amp; Parameter'!$E$18+'Data &amp; Parameter'!$E$19)*'Data &amp; Parameter'!$E$20*'Data &amp; Parameter'!$E$37*R4885</f>
        <v>0</v>
      </c>
      <c r="T4885" s="28">
        <f t="shared" si="76"/>
        <v>0</v>
      </c>
    </row>
    <row r="4886" spans="1:20" ht="15.75" customHeight="1" x14ac:dyDescent="0.35">
      <c r="A4886">
        <v>4879</v>
      </c>
      <c r="B4886" s="76">
        <v>44262.582835648151</v>
      </c>
      <c r="C4886" s="1" t="s">
        <v>15455</v>
      </c>
      <c r="D4886" s="76">
        <v>44262.583252314813</v>
      </c>
      <c r="E4886" s="1" t="s">
        <v>15456</v>
      </c>
      <c r="F4886" s="1" t="s">
        <v>15457</v>
      </c>
      <c r="G4886" s="1" t="s">
        <v>123</v>
      </c>
      <c r="H4886" s="1" t="s">
        <v>124</v>
      </c>
      <c r="I4886" s="1" t="s">
        <v>125</v>
      </c>
      <c r="J4886" s="1" t="s">
        <v>9364</v>
      </c>
      <c r="K4886" s="1" t="s">
        <v>15311</v>
      </c>
      <c r="L4886">
        <f>ROUNDUP(IF(B4886&gt;$D$4,0,($D$4-B4886+1)/365),0)</f>
        <v>0</v>
      </c>
      <c r="M4886">
        <f>ROUNDUP(IF(B4886&gt;$D$5,0,($D$5-B4886+1)/365),0)</f>
        <v>0</v>
      </c>
      <c r="N4886" s="28">
        <f>IF(OR(L4886=1,M4886=1),IF(B4886+364&lt;=$D$5,(B4886+364-$D$4+1)/365,IF(B4886&gt;$D$4,($D$5-B4886+1)/365,$D$6/365)),0)</f>
        <v>0</v>
      </c>
      <c r="O4886" s="28">
        <f>'Data &amp; Parameter'!$E$16*'Data &amp; Parameter'!$E$17*('Data &amp; Parameter'!$E$18+'Data &amp; Parameter'!$E$19)*'Data &amp; Parameter'!$E$20*'Data &amp; Parameter'!$E$37*N4886</f>
        <v>0</v>
      </c>
      <c r="P4886">
        <f>ROUNDUP(IF(D4886&gt;$D$4,0,($D$4-D4886+1)/365),0)</f>
        <v>0</v>
      </c>
      <c r="Q4886">
        <f>ROUNDUP(IF(D4886&gt;$D$5,0,($D$5-D4886+1)/365),0)</f>
        <v>0</v>
      </c>
      <c r="R4886" s="28">
        <f>IF(OR(P4886=1,Q4886=1),IF(D4886+364&lt;=$D$5,(D4886+364-$D$4+1)/365,IF(D4886&gt;$D$4,($D$5-D4886+1)/365,$D$6/365)),0)</f>
        <v>0</v>
      </c>
      <c r="S4886" s="28">
        <f>'Data &amp; Parameter'!$E$16*'Data &amp; Parameter'!$E$17*('Data &amp; Parameter'!$E$18+'Data &amp; Parameter'!$E$19)*'Data &amp; Parameter'!$E$20*'Data &amp; Parameter'!$E$37*R4886</f>
        <v>0</v>
      </c>
      <c r="T4886" s="28">
        <f t="shared" si="76"/>
        <v>0</v>
      </c>
    </row>
    <row r="4887" spans="1:20" ht="15.75" customHeight="1" x14ac:dyDescent="0.35">
      <c r="A4887">
        <v>4880</v>
      </c>
      <c r="B4887" s="76">
        <v>44262.59202546296</v>
      </c>
      <c r="C4887" s="1" t="s">
        <v>15458</v>
      </c>
      <c r="D4887" s="76">
        <v>44262.592488425929</v>
      </c>
      <c r="E4887" s="1" t="s">
        <v>15459</v>
      </c>
      <c r="F4887" s="1" t="s">
        <v>15460</v>
      </c>
      <c r="G4887" s="1" t="s">
        <v>123</v>
      </c>
      <c r="H4887" s="1" t="s">
        <v>124</v>
      </c>
      <c r="I4887" s="1" t="s">
        <v>125</v>
      </c>
      <c r="J4887" s="1" t="s">
        <v>9364</v>
      </c>
      <c r="K4887" s="1" t="s">
        <v>15311</v>
      </c>
      <c r="L4887">
        <f>ROUNDUP(IF(B4887&gt;$D$4,0,($D$4-B4887+1)/365),0)</f>
        <v>0</v>
      </c>
      <c r="M4887">
        <f>ROUNDUP(IF(B4887&gt;$D$5,0,($D$5-B4887+1)/365),0)</f>
        <v>0</v>
      </c>
      <c r="N4887" s="28">
        <f>IF(OR(L4887=1,M4887=1),IF(B4887+364&lt;=$D$5,(B4887+364-$D$4+1)/365,IF(B4887&gt;$D$4,($D$5-B4887+1)/365,$D$6/365)),0)</f>
        <v>0</v>
      </c>
      <c r="O4887" s="28">
        <f>'Data &amp; Parameter'!$E$16*'Data &amp; Parameter'!$E$17*('Data &amp; Parameter'!$E$18+'Data &amp; Parameter'!$E$19)*'Data &amp; Parameter'!$E$20*'Data &amp; Parameter'!$E$37*N4887</f>
        <v>0</v>
      </c>
      <c r="P4887">
        <f>ROUNDUP(IF(D4887&gt;$D$4,0,($D$4-D4887+1)/365),0)</f>
        <v>0</v>
      </c>
      <c r="Q4887">
        <f>ROUNDUP(IF(D4887&gt;$D$5,0,($D$5-D4887+1)/365),0)</f>
        <v>0</v>
      </c>
      <c r="R4887" s="28">
        <f>IF(OR(P4887=1,Q4887=1),IF(D4887+364&lt;=$D$5,(D4887+364-$D$4+1)/365,IF(D4887&gt;$D$4,($D$5-D4887+1)/365,$D$6/365)),0)</f>
        <v>0</v>
      </c>
      <c r="S4887" s="28">
        <f>'Data &amp; Parameter'!$E$16*'Data &amp; Parameter'!$E$17*('Data &amp; Parameter'!$E$18+'Data &amp; Parameter'!$E$19)*'Data &amp; Parameter'!$E$20*'Data &amp; Parameter'!$E$37*R4887</f>
        <v>0</v>
      </c>
      <c r="T4887" s="28">
        <f t="shared" si="76"/>
        <v>0</v>
      </c>
    </row>
    <row r="4888" spans="1:20" ht="15.75" customHeight="1" x14ac:dyDescent="0.35">
      <c r="A4888">
        <v>4881</v>
      </c>
      <c r="B4888" s="76">
        <v>44262.599259259259</v>
      </c>
      <c r="C4888" s="1" t="s">
        <v>15461</v>
      </c>
      <c r="D4888" s="76">
        <v>44262.599675925929</v>
      </c>
      <c r="E4888" s="1" t="s">
        <v>15462</v>
      </c>
      <c r="F4888" s="1" t="s">
        <v>15463</v>
      </c>
      <c r="G4888" s="1" t="s">
        <v>123</v>
      </c>
      <c r="H4888" s="1" t="s">
        <v>124</v>
      </c>
      <c r="I4888" s="1" t="s">
        <v>125</v>
      </c>
      <c r="J4888" s="1" t="s">
        <v>9364</v>
      </c>
      <c r="K4888" s="1" t="s">
        <v>9364</v>
      </c>
      <c r="L4888">
        <f>ROUNDUP(IF(B4888&gt;$D$4,0,($D$4-B4888+1)/365),0)</f>
        <v>0</v>
      </c>
      <c r="M4888">
        <f>ROUNDUP(IF(B4888&gt;$D$5,0,($D$5-B4888+1)/365),0)</f>
        <v>0</v>
      </c>
      <c r="N4888" s="28">
        <f>IF(OR(L4888=1,M4888=1),IF(B4888+364&lt;=$D$5,(B4888+364-$D$4+1)/365,IF(B4888&gt;$D$4,($D$5-B4888+1)/365,$D$6/365)),0)</f>
        <v>0</v>
      </c>
      <c r="O4888" s="28">
        <f>'Data &amp; Parameter'!$E$16*'Data &amp; Parameter'!$E$17*('Data &amp; Parameter'!$E$18+'Data &amp; Parameter'!$E$19)*'Data &amp; Parameter'!$E$20*'Data &amp; Parameter'!$E$37*N4888</f>
        <v>0</v>
      </c>
      <c r="P4888">
        <f>ROUNDUP(IF(D4888&gt;$D$4,0,($D$4-D4888+1)/365),0)</f>
        <v>0</v>
      </c>
      <c r="Q4888">
        <f>ROUNDUP(IF(D4888&gt;$D$5,0,($D$5-D4888+1)/365),0)</f>
        <v>0</v>
      </c>
      <c r="R4888" s="28">
        <f>IF(OR(P4888=1,Q4888=1),IF(D4888+364&lt;=$D$5,(D4888+364-$D$4+1)/365,IF(D4888&gt;$D$4,($D$5-D4888+1)/365,$D$6/365)),0)</f>
        <v>0</v>
      </c>
      <c r="S4888" s="28">
        <f>'Data &amp; Parameter'!$E$16*'Data &amp; Parameter'!$E$17*('Data &amp; Parameter'!$E$18+'Data &amp; Parameter'!$E$19)*'Data &amp; Parameter'!$E$20*'Data &amp; Parameter'!$E$37*R4888</f>
        <v>0</v>
      </c>
      <c r="T4888" s="28">
        <f t="shared" si="76"/>
        <v>0</v>
      </c>
    </row>
    <row r="4889" spans="1:20" ht="15.75" customHeight="1" x14ac:dyDescent="0.35">
      <c r="A4889">
        <v>4882</v>
      </c>
      <c r="B4889" s="76">
        <v>44262.606805555552</v>
      </c>
      <c r="C4889" s="1" t="s">
        <v>15464</v>
      </c>
      <c r="D4889" s="76">
        <v>44262.607986111107</v>
      </c>
      <c r="E4889" s="1" t="s">
        <v>15465</v>
      </c>
      <c r="F4889" s="1" t="s">
        <v>15466</v>
      </c>
      <c r="G4889" s="1" t="s">
        <v>123</v>
      </c>
      <c r="H4889" s="1" t="s">
        <v>3942</v>
      </c>
      <c r="I4889" s="1" t="s">
        <v>125</v>
      </c>
      <c r="J4889" s="1" t="s">
        <v>10684</v>
      </c>
      <c r="K4889" s="1" t="s">
        <v>10684</v>
      </c>
      <c r="L4889">
        <f>ROUNDUP(IF(B4889&gt;$D$4,0,($D$4-B4889+1)/365),0)</f>
        <v>0</v>
      </c>
      <c r="M4889">
        <f>ROUNDUP(IF(B4889&gt;$D$5,0,($D$5-B4889+1)/365),0)</f>
        <v>0</v>
      </c>
      <c r="N4889" s="28">
        <f>IF(OR(L4889=1,M4889=1),IF(B4889+364&lt;=$D$5,(B4889+364-$D$4+1)/365,IF(B4889&gt;$D$4,($D$5-B4889+1)/365,$D$6/365)),0)</f>
        <v>0</v>
      </c>
      <c r="O4889" s="28">
        <f>'Data &amp; Parameter'!$E$16*'Data &amp; Parameter'!$E$17*('Data &amp; Parameter'!$E$18+'Data &amp; Parameter'!$E$19)*'Data &amp; Parameter'!$E$20*'Data &amp; Parameter'!$E$37*N4889</f>
        <v>0</v>
      </c>
      <c r="P4889">
        <f>ROUNDUP(IF(D4889&gt;$D$4,0,($D$4-D4889+1)/365),0)</f>
        <v>0</v>
      </c>
      <c r="Q4889">
        <f>ROUNDUP(IF(D4889&gt;$D$5,0,($D$5-D4889+1)/365),0)</f>
        <v>0</v>
      </c>
      <c r="R4889" s="28">
        <f>IF(OR(P4889=1,Q4889=1),IF(D4889+364&lt;=$D$5,(D4889+364-$D$4+1)/365,IF(D4889&gt;$D$4,($D$5-D4889+1)/365,$D$6/365)),0)</f>
        <v>0</v>
      </c>
      <c r="S4889" s="28">
        <f>'Data &amp; Parameter'!$E$16*'Data &amp; Parameter'!$E$17*('Data &amp; Parameter'!$E$18+'Data &amp; Parameter'!$E$19)*'Data &amp; Parameter'!$E$20*'Data &amp; Parameter'!$E$37*R4889</f>
        <v>0</v>
      </c>
      <c r="T4889" s="28">
        <f t="shared" si="76"/>
        <v>0</v>
      </c>
    </row>
    <row r="4890" spans="1:20" ht="15.75" customHeight="1" x14ac:dyDescent="0.35">
      <c r="A4890">
        <v>4883</v>
      </c>
      <c r="B4890" s="76">
        <v>44262.608622685184</v>
      </c>
      <c r="C4890" s="1" t="s">
        <v>15467</v>
      </c>
      <c r="D4890" s="76">
        <v>44262.60936342593</v>
      </c>
      <c r="E4890" s="1" t="s">
        <v>15468</v>
      </c>
      <c r="F4890" s="1" t="s">
        <v>15469</v>
      </c>
      <c r="G4890" s="1" t="s">
        <v>123</v>
      </c>
      <c r="H4890" s="1" t="s">
        <v>124</v>
      </c>
      <c r="I4890" s="1" t="s">
        <v>125</v>
      </c>
      <c r="J4890" s="1" t="s">
        <v>9364</v>
      </c>
      <c r="K4890" s="1" t="s">
        <v>15470</v>
      </c>
      <c r="L4890">
        <f>ROUNDUP(IF(B4890&gt;$D$4,0,($D$4-B4890+1)/365),0)</f>
        <v>0</v>
      </c>
      <c r="M4890">
        <f>ROUNDUP(IF(B4890&gt;$D$5,0,($D$5-B4890+1)/365),0)</f>
        <v>0</v>
      </c>
      <c r="N4890" s="28">
        <f>IF(OR(L4890=1,M4890=1),IF(B4890+364&lt;=$D$5,(B4890+364-$D$4+1)/365,IF(B4890&gt;$D$4,($D$5-B4890+1)/365,$D$6/365)),0)</f>
        <v>0</v>
      </c>
      <c r="O4890" s="28">
        <f>'Data &amp; Parameter'!$E$16*'Data &amp; Parameter'!$E$17*('Data &amp; Parameter'!$E$18+'Data &amp; Parameter'!$E$19)*'Data &amp; Parameter'!$E$20*'Data &amp; Parameter'!$E$37*N4890</f>
        <v>0</v>
      </c>
      <c r="P4890">
        <f>ROUNDUP(IF(D4890&gt;$D$4,0,($D$4-D4890+1)/365),0)</f>
        <v>0</v>
      </c>
      <c r="Q4890">
        <f>ROUNDUP(IF(D4890&gt;$D$5,0,($D$5-D4890+1)/365),0)</f>
        <v>0</v>
      </c>
      <c r="R4890" s="28">
        <f>IF(OR(P4890=1,Q4890=1),IF(D4890+364&lt;=$D$5,(D4890+364-$D$4+1)/365,IF(D4890&gt;$D$4,($D$5-D4890+1)/365,$D$6/365)),0)</f>
        <v>0</v>
      </c>
      <c r="S4890" s="28">
        <f>'Data &amp; Parameter'!$E$16*'Data &amp; Parameter'!$E$17*('Data &amp; Parameter'!$E$18+'Data &amp; Parameter'!$E$19)*'Data &amp; Parameter'!$E$20*'Data &amp; Parameter'!$E$37*R4890</f>
        <v>0</v>
      </c>
      <c r="T4890" s="28">
        <f t="shared" si="76"/>
        <v>0</v>
      </c>
    </row>
    <row r="4891" spans="1:20" ht="15.75" customHeight="1" x14ac:dyDescent="0.35">
      <c r="A4891">
        <v>4884</v>
      </c>
      <c r="B4891" s="76">
        <v>44262.611412037033</v>
      </c>
      <c r="C4891" s="1" t="s">
        <v>15471</v>
      </c>
      <c r="D4891" s="76">
        <v>44262.612245370372</v>
      </c>
      <c r="E4891" s="1" t="s">
        <v>15472</v>
      </c>
      <c r="F4891" s="1" t="s">
        <v>15473</v>
      </c>
      <c r="G4891" s="1" t="s">
        <v>123</v>
      </c>
      <c r="H4891" s="1" t="s">
        <v>124</v>
      </c>
      <c r="I4891" s="1" t="s">
        <v>125</v>
      </c>
      <c r="J4891" s="1" t="s">
        <v>9364</v>
      </c>
      <c r="K4891" s="1" t="s">
        <v>15470</v>
      </c>
      <c r="L4891">
        <f>ROUNDUP(IF(B4891&gt;$D$4,0,($D$4-B4891+1)/365),0)</f>
        <v>0</v>
      </c>
      <c r="M4891">
        <f>ROUNDUP(IF(B4891&gt;$D$5,0,($D$5-B4891+1)/365),0)</f>
        <v>0</v>
      </c>
      <c r="N4891" s="28">
        <f>IF(OR(L4891=1,M4891=1),IF(B4891+364&lt;=$D$5,(B4891+364-$D$4+1)/365,IF(B4891&gt;$D$4,($D$5-B4891+1)/365,$D$6/365)),0)</f>
        <v>0</v>
      </c>
      <c r="O4891" s="28">
        <f>'Data &amp; Parameter'!$E$16*'Data &amp; Parameter'!$E$17*('Data &amp; Parameter'!$E$18+'Data &amp; Parameter'!$E$19)*'Data &amp; Parameter'!$E$20*'Data &amp; Parameter'!$E$37*N4891</f>
        <v>0</v>
      </c>
      <c r="P4891">
        <f>ROUNDUP(IF(D4891&gt;$D$4,0,($D$4-D4891+1)/365),0)</f>
        <v>0</v>
      </c>
      <c r="Q4891">
        <f>ROUNDUP(IF(D4891&gt;$D$5,0,($D$5-D4891+1)/365),0)</f>
        <v>0</v>
      </c>
      <c r="R4891" s="28">
        <f>IF(OR(P4891=1,Q4891=1),IF(D4891+364&lt;=$D$5,(D4891+364-$D$4+1)/365,IF(D4891&gt;$D$4,($D$5-D4891+1)/365,$D$6/365)),0)</f>
        <v>0</v>
      </c>
      <c r="S4891" s="28">
        <f>'Data &amp; Parameter'!$E$16*'Data &amp; Parameter'!$E$17*('Data &amp; Parameter'!$E$18+'Data &amp; Parameter'!$E$19)*'Data &amp; Parameter'!$E$20*'Data &amp; Parameter'!$E$37*R4891</f>
        <v>0</v>
      </c>
      <c r="T4891" s="28">
        <f t="shared" si="76"/>
        <v>0</v>
      </c>
    </row>
    <row r="4892" spans="1:20" ht="15.75" customHeight="1" x14ac:dyDescent="0.35">
      <c r="A4892">
        <v>4885</v>
      </c>
      <c r="B4892" s="76">
        <v>44262.614895833336</v>
      </c>
      <c r="C4892" s="1" t="s">
        <v>15474</v>
      </c>
      <c r="D4892" s="76">
        <v>44262.615497685183</v>
      </c>
      <c r="E4892" s="1" t="s">
        <v>15475</v>
      </c>
      <c r="F4892" s="1" t="s">
        <v>15476</v>
      </c>
      <c r="G4892" s="1" t="s">
        <v>123</v>
      </c>
      <c r="H4892" s="1" t="s">
        <v>124</v>
      </c>
      <c r="I4892" s="1" t="s">
        <v>125</v>
      </c>
      <c r="J4892" s="1" t="s">
        <v>9364</v>
      </c>
      <c r="K4892" s="1" t="s">
        <v>15470</v>
      </c>
      <c r="L4892">
        <f>ROUNDUP(IF(B4892&gt;$D$4,0,($D$4-B4892+1)/365),0)</f>
        <v>0</v>
      </c>
      <c r="M4892">
        <f>ROUNDUP(IF(B4892&gt;$D$5,0,($D$5-B4892+1)/365),0)</f>
        <v>0</v>
      </c>
      <c r="N4892" s="28">
        <f>IF(OR(L4892=1,M4892=1),IF(B4892+364&lt;=$D$5,(B4892+364-$D$4+1)/365,IF(B4892&gt;$D$4,($D$5-B4892+1)/365,$D$6/365)),0)</f>
        <v>0</v>
      </c>
      <c r="O4892" s="28">
        <f>'Data &amp; Parameter'!$E$16*'Data &amp; Parameter'!$E$17*('Data &amp; Parameter'!$E$18+'Data &amp; Parameter'!$E$19)*'Data &amp; Parameter'!$E$20*'Data &amp; Parameter'!$E$37*N4892</f>
        <v>0</v>
      </c>
      <c r="P4892">
        <f>ROUNDUP(IF(D4892&gt;$D$4,0,($D$4-D4892+1)/365),0)</f>
        <v>0</v>
      </c>
      <c r="Q4892">
        <f>ROUNDUP(IF(D4892&gt;$D$5,0,($D$5-D4892+1)/365),0)</f>
        <v>0</v>
      </c>
      <c r="R4892" s="28">
        <f>IF(OR(P4892=1,Q4892=1),IF(D4892+364&lt;=$D$5,(D4892+364-$D$4+1)/365,IF(D4892&gt;$D$4,($D$5-D4892+1)/365,$D$6/365)),0)</f>
        <v>0</v>
      </c>
      <c r="S4892" s="28">
        <f>'Data &amp; Parameter'!$E$16*'Data &amp; Parameter'!$E$17*('Data &amp; Parameter'!$E$18+'Data &amp; Parameter'!$E$19)*'Data &amp; Parameter'!$E$20*'Data &amp; Parameter'!$E$37*R4892</f>
        <v>0</v>
      </c>
      <c r="T4892" s="28">
        <f t="shared" si="76"/>
        <v>0</v>
      </c>
    </row>
    <row r="4893" spans="1:20" ht="15.75" customHeight="1" x14ac:dyDescent="0.35">
      <c r="A4893">
        <v>4886</v>
      </c>
      <c r="B4893" s="76">
        <v>44262.61787037037</v>
      </c>
      <c r="C4893" s="1" t="s">
        <v>15477</v>
      </c>
      <c r="D4893" s="76">
        <v>44262.618356481486</v>
      </c>
      <c r="E4893" s="1" t="s">
        <v>15478</v>
      </c>
      <c r="F4893" s="1" t="s">
        <v>15479</v>
      </c>
      <c r="G4893" s="1" t="s">
        <v>123</v>
      </c>
      <c r="H4893" s="1" t="s">
        <v>124</v>
      </c>
      <c r="I4893" s="1" t="s">
        <v>125</v>
      </c>
      <c r="J4893" s="1" t="s">
        <v>9415</v>
      </c>
      <c r="K4893" s="1" t="s">
        <v>15480</v>
      </c>
      <c r="L4893">
        <f>ROUNDUP(IF(B4893&gt;$D$4,0,($D$4-B4893+1)/365),0)</f>
        <v>0</v>
      </c>
      <c r="M4893">
        <f>ROUNDUP(IF(B4893&gt;$D$5,0,($D$5-B4893+1)/365),0)</f>
        <v>0</v>
      </c>
      <c r="N4893" s="28">
        <f>IF(OR(L4893=1,M4893=1),IF(B4893+364&lt;=$D$5,(B4893+364-$D$4+1)/365,IF(B4893&gt;$D$4,($D$5-B4893+1)/365,$D$6/365)),0)</f>
        <v>0</v>
      </c>
      <c r="O4893" s="28">
        <f>'Data &amp; Parameter'!$E$16*'Data &amp; Parameter'!$E$17*('Data &amp; Parameter'!$E$18+'Data &amp; Parameter'!$E$19)*'Data &amp; Parameter'!$E$20*'Data &amp; Parameter'!$E$37*N4893</f>
        <v>0</v>
      </c>
      <c r="P4893">
        <f>ROUNDUP(IF(D4893&gt;$D$4,0,($D$4-D4893+1)/365),0)</f>
        <v>0</v>
      </c>
      <c r="Q4893">
        <f>ROUNDUP(IF(D4893&gt;$D$5,0,($D$5-D4893+1)/365),0)</f>
        <v>0</v>
      </c>
      <c r="R4893" s="28">
        <f>IF(OR(P4893=1,Q4893=1),IF(D4893+364&lt;=$D$5,(D4893+364-$D$4+1)/365,IF(D4893&gt;$D$4,($D$5-D4893+1)/365,$D$6/365)),0)</f>
        <v>0</v>
      </c>
      <c r="S4893" s="28">
        <f>'Data &amp; Parameter'!$E$16*'Data &amp; Parameter'!$E$17*('Data &amp; Parameter'!$E$18+'Data &amp; Parameter'!$E$19)*'Data &amp; Parameter'!$E$20*'Data &amp; Parameter'!$E$37*R4893</f>
        <v>0</v>
      </c>
      <c r="T4893" s="28">
        <f t="shared" si="76"/>
        <v>0</v>
      </c>
    </row>
    <row r="4894" spans="1:20" ht="15.75" customHeight="1" x14ac:dyDescent="0.35">
      <c r="A4894">
        <v>4887</v>
      </c>
      <c r="B4894" s="76">
        <v>44262.624351851853</v>
      </c>
      <c r="C4894" s="1" t="s">
        <v>15481</v>
      </c>
      <c r="D4894" s="76">
        <v>44262.62498842593</v>
      </c>
      <c r="E4894" s="1" t="s">
        <v>15482</v>
      </c>
      <c r="F4894" s="1" t="s">
        <v>15483</v>
      </c>
      <c r="G4894" s="1" t="s">
        <v>123</v>
      </c>
      <c r="H4894" s="1" t="s">
        <v>124</v>
      </c>
      <c r="I4894" s="1" t="s">
        <v>125</v>
      </c>
      <c r="J4894" s="1" t="s">
        <v>9364</v>
      </c>
      <c r="K4894" s="1" t="s">
        <v>15470</v>
      </c>
      <c r="L4894">
        <f>ROUNDUP(IF(B4894&gt;$D$4,0,($D$4-B4894+1)/365),0)</f>
        <v>0</v>
      </c>
      <c r="M4894">
        <f>ROUNDUP(IF(B4894&gt;$D$5,0,($D$5-B4894+1)/365),0)</f>
        <v>0</v>
      </c>
      <c r="N4894" s="28">
        <f>IF(OR(L4894=1,M4894=1),IF(B4894+364&lt;=$D$5,(B4894+364-$D$4+1)/365,IF(B4894&gt;$D$4,($D$5-B4894+1)/365,$D$6/365)),0)</f>
        <v>0</v>
      </c>
      <c r="O4894" s="28">
        <f>'Data &amp; Parameter'!$E$16*'Data &amp; Parameter'!$E$17*('Data &amp; Parameter'!$E$18+'Data &amp; Parameter'!$E$19)*'Data &amp; Parameter'!$E$20*'Data &amp; Parameter'!$E$37*N4894</f>
        <v>0</v>
      </c>
      <c r="P4894">
        <f>ROUNDUP(IF(D4894&gt;$D$4,0,($D$4-D4894+1)/365),0)</f>
        <v>0</v>
      </c>
      <c r="Q4894">
        <f>ROUNDUP(IF(D4894&gt;$D$5,0,($D$5-D4894+1)/365),0)</f>
        <v>0</v>
      </c>
      <c r="R4894" s="28">
        <f>IF(OR(P4894=1,Q4894=1),IF(D4894+364&lt;=$D$5,(D4894+364-$D$4+1)/365,IF(D4894&gt;$D$4,($D$5-D4894+1)/365,$D$6/365)),0)</f>
        <v>0</v>
      </c>
      <c r="S4894" s="28">
        <f>'Data &amp; Parameter'!$E$16*'Data &amp; Parameter'!$E$17*('Data &amp; Parameter'!$E$18+'Data &amp; Parameter'!$E$19)*'Data &amp; Parameter'!$E$20*'Data &amp; Parameter'!$E$37*R4894</f>
        <v>0</v>
      </c>
      <c r="T4894" s="28">
        <f t="shared" si="76"/>
        <v>0</v>
      </c>
    </row>
    <row r="4895" spans="1:20" ht="15.75" customHeight="1" x14ac:dyDescent="0.35">
      <c r="A4895">
        <v>4888</v>
      </c>
      <c r="B4895" s="76">
        <v>44262.627129629633</v>
      </c>
      <c r="C4895" s="1" t="s">
        <v>15484</v>
      </c>
      <c r="D4895" s="76">
        <v>44262.627754629633</v>
      </c>
      <c r="E4895" s="1" t="s">
        <v>15485</v>
      </c>
      <c r="F4895" s="1" t="s">
        <v>15486</v>
      </c>
      <c r="G4895" s="1" t="s">
        <v>123</v>
      </c>
      <c r="H4895" s="1" t="s">
        <v>124</v>
      </c>
      <c r="I4895" s="1" t="s">
        <v>125</v>
      </c>
      <c r="J4895" s="1" t="s">
        <v>9364</v>
      </c>
      <c r="K4895" s="1" t="s">
        <v>15470</v>
      </c>
      <c r="L4895">
        <f>ROUNDUP(IF(B4895&gt;$D$4,0,($D$4-B4895+1)/365),0)</f>
        <v>0</v>
      </c>
      <c r="M4895">
        <f>ROUNDUP(IF(B4895&gt;$D$5,0,($D$5-B4895+1)/365),0)</f>
        <v>0</v>
      </c>
      <c r="N4895" s="28">
        <f>IF(OR(L4895=1,M4895=1),IF(B4895+364&lt;=$D$5,(B4895+364-$D$4+1)/365,IF(B4895&gt;$D$4,($D$5-B4895+1)/365,$D$6/365)),0)</f>
        <v>0</v>
      </c>
      <c r="O4895" s="28">
        <f>'Data &amp; Parameter'!$E$16*'Data &amp; Parameter'!$E$17*('Data &amp; Parameter'!$E$18+'Data &amp; Parameter'!$E$19)*'Data &amp; Parameter'!$E$20*'Data &amp; Parameter'!$E$37*N4895</f>
        <v>0</v>
      </c>
      <c r="P4895">
        <f>ROUNDUP(IF(D4895&gt;$D$4,0,($D$4-D4895+1)/365),0)</f>
        <v>0</v>
      </c>
      <c r="Q4895">
        <f>ROUNDUP(IF(D4895&gt;$D$5,0,($D$5-D4895+1)/365),0)</f>
        <v>0</v>
      </c>
      <c r="R4895" s="28">
        <f>IF(OR(P4895=1,Q4895=1),IF(D4895+364&lt;=$D$5,(D4895+364-$D$4+1)/365,IF(D4895&gt;$D$4,($D$5-D4895+1)/365,$D$6/365)),0)</f>
        <v>0</v>
      </c>
      <c r="S4895" s="28">
        <f>'Data &amp; Parameter'!$E$16*'Data &amp; Parameter'!$E$17*('Data &amp; Parameter'!$E$18+'Data &amp; Parameter'!$E$19)*'Data &amp; Parameter'!$E$20*'Data &amp; Parameter'!$E$37*R4895</f>
        <v>0</v>
      </c>
      <c r="T4895" s="28">
        <f t="shared" si="76"/>
        <v>0</v>
      </c>
    </row>
    <row r="4896" spans="1:20" ht="15.75" customHeight="1" x14ac:dyDescent="0.35">
      <c r="A4896">
        <v>4889</v>
      </c>
      <c r="B4896" s="76">
        <v>44262.629571759258</v>
      </c>
      <c r="C4896" s="1" t="s">
        <v>15487</v>
      </c>
      <c r="D4896" s="76">
        <v>44262.63008101852</v>
      </c>
      <c r="E4896" s="1" t="s">
        <v>15488</v>
      </c>
      <c r="F4896" s="1" t="s">
        <v>15489</v>
      </c>
      <c r="G4896" s="1" t="s">
        <v>123</v>
      </c>
      <c r="H4896" s="1" t="s">
        <v>124</v>
      </c>
      <c r="I4896" s="1" t="s">
        <v>125</v>
      </c>
      <c r="J4896" s="1" t="s">
        <v>9364</v>
      </c>
      <c r="K4896" s="1" t="s">
        <v>15470</v>
      </c>
      <c r="L4896">
        <f>ROUNDUP(IF(B4896&gt;$D$4,0,($D$4-B4896+1)/365),0)</f>
        <v>0</v>
      </c>
      <c r="M4896">
        <f>ROUNDUP(IF(B4896&gt;$D$5,0,($D$5-B4896+1)/365),0)</f>
        <v>0</v>
      </c>
      <c r="N4896" s="28">
        <f>IF(OR(L4896=1,M4896=1),IF(B4896+364&lt;=$D$5,(B4896+364-$D$4+1)/365,IF(B4896&gt;$D$4,($D$5-B4896+1)/365,$D$6/365)),0)</f>
        <v>0</v>
      </c>
      <c r="O4896" s="28">
        <f>'Data &amp; Parameter'!$E$16*'Data &amp; Parameter'!$E$17*('Data &amp; Parameter'!$E$18+'Data &amp; Parameter'!$E$19)*'Data &amp; Parameter'!$E$20*'Data &amp; Parameter'!$E$37*N4896</f>
        <v>0</v>
      </c>
      <c r="P4896">
        <f>ROUNDUP(IF(D4896&gt;$D$4,0,($D$4-D4896+1)/365),0)</f>
        <v>0</v>
      </c>
      <c r="Q4896">
        <f>ROUNDUP(IF(D4896&gt;$D$5,0,($D$5-D4896+1)/365),0)</f>
        <v>0</v>
      </c>
      <c r="R4896" s="28">
        <f>IF(OR(P4896=1,Q4896=1),IF(D4896+364&lt;=$D$5,(D4896+364-$D$4+1)/365,IF(D4896&gt;$D$4,($D$5-D4896+1)/365,$D$6/365)),0)</f>
        <v>0</v>
      </c>
      <c r="S4896" s="28">
        <f>'Data &amp; Parameter'!$E$16*'Data &amp; Parameter'!$E$17*('Data &amp; Parameter'!$E$18+'Data &amp; Parameter'!$E$19)*'Data &amp; Parameter'!$E$20*'Data &amp; Parameter'!$E$37*R4896</f>
        <v>0</v>
      </c>
      <c r="T4896" s="28">
        <f t="shared" si="76"/>
        <v>0</v>
      </c>
    </row>
    <row r="4897" spans="1:20" ht="15.75" customHeight="1" x14ac:dyDescent="0.35">
      <c r="A4897">
        <v>4890</v>
      </c>
      <c r="B4897" s="76">
        <v>44262.635717592595</v>
      </c>
      <c r="C4897" s="1" t="s">
        <v>15490</v>
      </c>
      <c r="D4897" s="76">
        <v>44262.636597222227</v>
      </c>
      <c r="E4897" s="1" t="s">
        <v>15491</v>
      </c>
      <c r="F4897" s="1" t="s">
        <v>15492</v>
      </c>
      <c r="G4897" s="1" t="s">
        <v>123</v>
      </c>
      <c r="H4897" s="1" t="s">
        <v>124</v>
      </c>
      <c r="I4897" s="1" t="s">
        <v>125</v>
      </c>
      <c r="J4897" s="1" t="s">
        <v>9364</v>
      </c>
      <c r="K4897" s="1" t="s">
        <v>9360</v>
      </c>
      <c r="L4897">
        <f>ROUNDUP(IF(B4897&gt;$D$4,0,($D$4-B4897+1)/365),0)</f>
        <v>0</v>
      </c>
      <c r="M4897">
        <f>ROUNDUP(IF(B4897&gt;$D$5,0,($D$5-B4897+1)/365),0)</f>
        <v>0</v>
      </c>
      <c r="N4897" s="28">
        <f>IF(OR(L4897=1,M4897=1),IF(B4897+364&lt;=$D$5,(B4897+364-$D$4+1)/365,IF(B4897&gt;$D$4,($D$5-B4897+1)/365,$D$6/365)),0)</f>
        <v>0</v>
      </c>
      <c r="O4897" s="28">
        <f>'Data &amp; Parameter'!$E$16*'Data &amp; Parameter'!$E$17*('Data &amp; Parameter'!$E$18+'Data &amp; Parameter'!$E$19)*'Data &amp; Parameter'!$E$20*'Data &amp; Parameter'!$E$37*N4897</f>
        <v>0</v>
      </c>
      <c r="P4897">
        <f>ROUNDUP(IF(D4897&gt;$D$4,0,($D$4-D4897+1)/365),0)</f>
        <v>0</v>
      </c>
      <c r="Q4897">
        <f>ROUNDUP(IF(D4897&gt;$D$5,0,($D$5-D4897+1)/365),0)</f>
        <v>0</v>
      </c>
      <c r="R4897" s="28">
        <f>IF(OR(P4897=1,Q4897=1),IF(D4897+364&lt;=$D$5,(D4897+364-$D$4+1)/365,IF(D4897&gt;$D$4,($D$5-D4897+1)/365,$D$6/365)),0)</f>
        <v>0</v>
      </c>
      <c r="S4897" s="28">
        <f>'Data &amp; Parameter'!$E$16*'Data &amp; Parameter'!$E$17*('Data &amp; Parameter'!$E$18+'Data &amp; Parameter'!$E$19)*'Data &amp; Parameter'!$E$20*'Data &amp; Parameter'!$E$37*R4897</f>
        <v>0</v>
      </c>
      <c r="T4897" s="28">
        <f t="shared" si="76"/>
        <v>0</v>
      </c>
    </row>
    <row r="4898" spans="1:20" ht="15.75" customHeight="1" x14ac:dyDescent="0.35">
      <c r="A4898">
        <v>4891</v>
      </c>
      <c r="B4898" s="76">
        <v>44262.640023148153</v>
      </c>
      <c r="C4898" s="1" t="s">
        <v>15493</v>
      </c>
      <c r="D4898" s="76">
        <v>44262.640428240746</v>
      </c>
      <c r="E4898" s="1" t="s">
        <v>15494</v>
      </c>
      <c r="F4898" s="1" t="s">
        <v>15495</v>
      </c>
      <c r="G4898" s="1" t="s">
        <v>123</v>
      </c>
      <c r="H4898" s="1" t="s">
        <v>124</v>
      </c>
      <c r="I4898" s="1" t="s">
        <v>125</v>
      </c>
      <c r="J4898" s="1" t="s">
        <v>9364</v>
      </c>
      <c r="K4898" s="1" t="s">
        <v>9360</v>
      </c>
      <c r="L4898">
        <f>ROUNDUP(IF(B4898&gt;$D$4,0,($D$4-B4898+1)/365),0)</f>
        <v>0</v>
      </c>
      <c r="M4898">
        <f>ROUNDUP(IF(B4898&gt;$D$5,0,($D$5-B4898+1)/365),0)</f>
        <v>0</v>
      </c>
      <c r="N4898" s="28">
        <f>IF(OR(L4898=1,M4898=1),IF(B4898+364&lt;=$D$5,(B4898+364-$D$4+1)/365,IF(B4898&gt;$D$4,($D$5-B4898+1)/365,$D$6/365)),0)</f>
        <v>0</v>
      </c>
      <c r="O4898" s="28">
        <f>'Data &amp; Parameter'!$E$16*'Data &amp; Parameter'!$E$17*('Data &amp; Parameter'!$E$18+'Data &amp; Parameter'!$E$19)*'Data &amp; Parameter'!$E$20*'Data &amp; Parameter'!$E$37*N4898</f>
        <v>0</v>
      </c>
      <c r="P4898">
        <f>ROUNDUP(IF(D4898&gt;$D$4,0,($D$4-D4898+1)/365),0)</f>
        <v>0</v>
      </c>
      <c r="Q4898">
        <f>ROUNDUP(IF(D4898&gt;$D$5,0,($D$5-D4898+1)/365),0)</f>
        <v>0</v>
      </c>
      <c r="R4898" s="28">
        <f>IF(OR(P4898=1,Q4898=1),IF(D4898+364&lt;=$D$5,(D4898+364-$D$4+1)/365,IF(D4898&gt;$D$4,($D$5-D4898+1)/365,$D$6/365)),0)</f>
        <v>0</v>
      </c>
      <c r="S4898" s="28">
        <f>'Data &amp; Parameter'!$E$16*'Data &amp; Parameter'!$E$17*('Data &amp; Parameter'!$E$18+'Data &amp; Parameter'!$E$19)*'Data &amp; Parameter'!$E$20*'Data &amp; Parameter'!$E$37*R4898</f>
        <v>0</v>
      </c>
      <c r="T4898" s="28">
        <f t="shared" si="76"/>
        <v>0</v>
      </c>
    </row>
    <row r="4899" spans="1:20" ht="15.75" customHeight="1" x14ac:dyDescent="0.35">
      <c r="A4899">
        <v>4892</v>
      </c>
      <c r="B4899" s="76">
        <v>44262.646307870367</v>
      </c>
      <c r="C4899" s="1" t="s">
        <v>15496</v>
      </c>
      <c r="D4899" s="76">
        <v>44262.647175925929</v>
      </c>
      <c r="E4899" s="1" t="s">
        <v>15497</v>
      </c>
      <c r="F4899" s="1" t="s">
        <v>15498</v>
      </c>
      <c r="G4899" s="1" t="s">
        <v>123</v>
      </c>
      <c r="H4899" s="1" t="s">
        <v>124</v>
      </c>
      <c r="I4899" s="1" t="s">
        <v>125</v>
      </c>
      <c r="J4899" s="1" t="s">
        <v>9364</v>
      </c>
      <c r="K4899" s="1" t="s">
        <v>9360</v>
      </c>
      <c r="L4899">
        <f>ROUNDUP(IF(B4899&gt;$D$4,0,($D$4-B4899+1)/365),0)</f>
        <v>0</v>
      </c>
      <c r="M4899">
        <f>ROUNDUP(IF(B4899&gt;$D$5,0,($D$5-B4899+1)/365),0)</f>
        <v>0</v>
      </c>
      <c r="N4899" s="28">
        <f>IF(OR(L4899=1,M4899=1),IF(B4899+364&lt;=$D$5,(B4899+364-$D$4+1)/365,IF(B4899&gt;$D$4,($D$5-B4899+1)/365,$D$6/365)),0)</f>
        <v>0</v>
      </c>
      <c r="O4899" s="28">
        <f>'Data &amp; Parameter'!$E$16*'Data &amp; Parameter'!$E$17*('Data &amp; Parameter'!$E$18+'Data &amp; Parameter'!$E$19)*'Data &amp; Parameter'!$E$20*'Data &amp; Parameter'!$E$37*N4899</f>
        <v>0</v>
      </c>
      <c r="P4899">
        <f>ROUNDUP(IF(D4899&gt;$D$4,0,($D$4-D4899+1)/365),0)</f>
        <v>0</v>
      </c>
      <c r="Q4899">
        <f>ROUNDUP(IF(D4899&gt;$D$5,0,($D$5-D4899+1)/365),0)</f>
        <v>0</v>
      </c>
      <c r="R4899" s="28">
        <f>IF(OR(P4899=1,Q4899=1),IF(D4899+364&lt;=$D$5,(D4899+364-$D$4+1)/365,IF(D4899&gt;$D$4,($D$5-D4899+1)/365,$D$6/365)),0)</f>
        <v>0</v>
      </c>
      <c r="S4899" s="28">
        <f>'Data &amp; Parameter'!$E$16*'Data &amp; Parameter'!$E$17*('Data &amp; Parameter'!$E$18+'Data &amp; Parameter'!$E$19)*'Data &amp; Parameter'!$E$20*'Data &amp; Parameter'!$E$37*R4899</f>
        <v>0</v>
      </c>
      <c r="T4899" s="28">
        <f t="shared" si="76"/>
        <v>0</v>
      </c>
    </row>
    <row r="4900" spans="1:20" ht="15.75" customHeight="1" x14ac:dyDescent="0.35">
      <c r="A4900">
        <v>4893</v>
      </c>
      <c r="B4900" s="76">
        <v>44262.655347222222</v>
      </c>
      <c r="C4900" s="1" t="s">
        <v>15499</v>
      </c>
      <c r="D4900" s="76">
        <v>44262.656400462962</v>
      </c>
      <c r="E4900" s="1" t="s">
        <v>15500</v>
      </c>
      <c r="F4900" s="1" t="s">
        <v>15501</v>
      </c>
      <c r="G4900" s="1" t="s">
        <v>123</v>
      </c>
      <c r="H4900" s="1" t="s">
        <v>124</v>
      </c>
      <c r="I4900" s="1" t="s">
        <v>125</v>
      </c>
      <c r="J4900" s="1" t="s">
        <v>9364</v>
      </c>
      <c r="K4900" s="1" t="s">
        <v>9364</v>
      </c>
      <c r="L4900">
        <f>ROUNDUP(IF(B4900&gt;$D$4,0,($D$4-B4900+1)/365),0)</f>
        <v>0</v>
      </c>
      <c r="M4900">
        <f>ROUNDUP(IF(B4900&gt;$D$5,0,($D$5-B4900+1)/365),0)</f>
        <v>0</v>
      </c>
      <c r="N4900" s="28">
        <f>IF(OR(L4900=1,M4900=1),IF(B4900+364&lt;=$D$5,(B4900+364-$D$4+1)/365,IF(B4900&gt;$D$4,($D$5-B4900+1)/365,$D$6/365)),0)</f>
        <v>0</v>
      </c>
      <c r="O4900" s="28">
        <f>'Data &amp; Parameter'!$E$16*'Data &amp; Parameter'!$E$17*('Data &amp; Parameter'!$E$18+'Data &amp; Parameter'!$E$19)*'Data &amp; Parameter'!$E$20*'Data &amp; Parameter'!$E$37*N4900</f>
        <v>0</v>
      </c>
      <c r="P4900">
        <f>ROUNDUP(IF(D4900&gt;$D$4,0,($D$4-D4900+1)/365),0)</f>
        <v>0</v>
      </c>
      <c r="Q4900">
        <f>ROUNDUP(IF(D4900&gt;$D$5,0,($D$5-D4900+1)/365),0)</f>
        <v>0</v>
      </c>
      <c r="R4900" s="28">
        <f>IF(OR(P4900=1,Q4900=1),IF(D4900+364&lt;=$D$5,(D4900+364-$D$4+1)/365,IF(D4900&gt;$D$4,($D$5-D4900+1)/365,$D$6/365)),0)</f>
        <v>0</v>
      </c>
      <c r="S4900" s="28">
        <f>'Data &amp; Parameter'!$E$16*'Data &amp; Parameter'!$E$17*('Data &amp; Parameter'!$E$18+'Data &amp; Parameter'!$E$19)*'Data &amp; Parameter'!$E$20*'Data &amp; Parameter'!$E$37*R4900</f>
        <v>0</v>
      </c>
      <c r="T4900" s="28">
        <f t="shared" si="76"/>
        <v>0</v>
      </c>
    </row>
    <row r="4901" spans="1:20" ht="15.75" customHeight="1" x14ac:dyDescent="0.35">
      <c r="A4901">
        <v>4894</v>
      </c>
      <c r="B4901" s="76">
        <v>44262.664687500001</v>
      </c>
      <c r="C4901" s="1" t="s">
        <v>15502</v>
      </c>
      <c r="D4901" s="76">
        <v>44262.665300925924</v>
      </c>
      <c r="E4901" s="1" t="s">
        <v>15503</v>
      </c>
      <c r="F4901" s="1" t="s">
        <v>15504</v>
      </c>
      <c r="G4901" s="1" t="s">
        <v>123</v>
      </c>
      <c r="H4901" s="1" t="s">
        <v>124</v>
      </c>
      <c r="I4901" s="1" t="s">
        <v>125</v>
      </c>
      <c r="J4901" s="1" t="s">
        <v>15505</v>
      </c>
      <c r="K4901" s="1" t="s">
        <v>15505</v>
      </c>
      <c r="L4901">
        <f>ROUNDUP(IF(B4901&gt;$D$4,0,($D$4-B4901+1)/365),0)</f>
        <v>0</v>
      </c>
      <c r="M4901">
        <f>ROUNDUP(IF(B4901&gt;$D$5,0,($D$5-B4901+1)/365),0)</f>
        <v>0</v>
      </c>
      <c r="N4901" s="28">
        <f>IF(OR(L4901=1,M4901=1),IF(B4901+364&lt;=$D$5,(B4901+364-$D$4+1)/365,IF(B4901&gt;$D$4,($D$5-B4901+1)/365,$D$6/365)),0)</f>
        <v>0</v>
      </c>
      <c r="O4901" s="28">
        <f>'Data &amp; Parameter'!$E$16*'Data &amp; Parameter'!$E$17*('Data &amp; Parameter'!$E$18+'Data &amp; Parameter'!$E$19)*'Data &amp; Parameter'!$E$20*'Data &amp; Parameter'!$E$37*N4901</f>
        <v>0</v>
      </c>
      <c r="P4901">
        <f>ROUNDUP(IF(D4901&gt;$D$4,0,($D$4-D4901+1)/365),0)</f>
        <v>0</v>
      </c>
      <c r="Q4901">
        <f>ROUNDUP(IF(D4901&gt;$D$5,0,($D$5-D4901+1)/365),0)</f>
        <v>0</v>
      </c>
      <c r="R4901" s="28">
        <f>IF(OR(P4901=1,Q4901=1),IF(D4901+364&lt;=$D$5,(D4901+364-$D$4+1)/365,IF(D4901&gt;$D$4,($D$5-D4901+1)/365,$D$6/365)),0)</f>
        <v>0</v>
      </c>
      <c r="S4901" s="28">
        <f>'Data &amp; Parameter'!$E$16*'Data &amp; Parameter'!$E$17*('Data &amp; Parameter'!$E$18+'Data &amp; Parameter'!$E$19)*'Data &amp; Parameter'!$E$20*'Data &amp; Parameter'!$E$37*R4901</f>
        <v>0</v>
      </c>
      <c r="T4901" s="28">
        <f t="shared" si="76"/>
        <v>0</v>
      </c>
    </row>
    <row r="4902" spans="1:20" ht="15.75" customHeight="1" x14ac:dyDescent="0.35">
      <c r="A4902">
        <v>4895</v>
      </c>
      <c r="B4902" s="76">
        <v>44263.231111111112</v>
      </c>
      <c r="C4902" s="1" t="s">
        <v>15506</v>
      </c>
      <c r="D4902" s="76">
        <v>44263.232488425929</v>
      </c>
      <c r="E4902" s="1" t="s">
        <v>15507</v>
      </c>
      <c r="F4902" s="1" t="s">
        <v>15508</v>
      </c>
      <c r="G4902" s="1" t="s">
        <v>123</v>
      </c>
      <c r="H4902" s="1" t="s">
        <v>503</v>
      </c>
      <c r="I4902" s="1" t="s">
        <v>125</v>
      </c>
      <c r="J4902" s="1" t="s">
        <v>7274</v>
      </c>
      <c r="K4902" s="1" t="s">
        <v>7274</v>
      </c>
      <c r="L4902">
        <f>ROUNDUP(IF(B4902&gt;$D$4,0,($D$4-B4902+1)/365),0)</f>
        <v>0</v>
      </c>
      <c r="M4902">
        <f>ROUNDUP(IF(B4902&gt;$D$5,0,($D$5-B4902+1)/365),0)</f>
        <v>0</v>
      </c>
      <c r="N4902" s="28">
        <f>IF(OR(L4902=1,M4902=1),IF(B4902+364&lt;=$D$5,(B4902+364-$D$4+1)/365,IF(B4902&gt;$D$4,($D$5-B4902+1)/365,$D$6/365)),0)</f>
        <v>0</v>
      </c>
      <c r="O4902" s="28">
        <f>'Data &amp; Parameter'!$E$16*'Data &amp; Parameter'!$E$17*('Data &amp; Parameter'!$E$18+'Data &amp; Parameter'!$E$19)*'Data &amp; Parameter'!$E$20*'Data &amp; Parameter'!$E$37*N4902</f>
        <v>0</v>
      </c>
      <c r="P4902">
        <f>ROUNDUP(IF(D4902&gt;$D$4,0,($D$4-D4902+1)/365),0)</f>
        <v>0</v>
      </c>
      <c r="Q4902">
        <f>ROUNDUP(IF(D4902&gt;$D$5,0,($D$5-D4902+1)/365),0)</f>
        <v>0</v>
      </c>
      <c r="R4902" s="28">
        <f>IF(OR(P4902=1,Q4902=1),IF(D4902+364&lt;=$D$5,(D4902+364-$D$4+1)/365,IF(D4902&gt;$D$4,($D$5-D4902+1)/365,$D$6/365)),0)</f>
        <v>0</v>
      </c>
      <c r="S4902" s="28">
        <f>'Data &amp; Parameter'!$E$16*'Data &amp; Parameter'!$E$17*('Data &amp; Parameter'!$E$18+'Data &amp; Parameter'!$E$19)*'Data &amp; Parameter'!$E$20*'Data &amp; Parameter'!$E$37*R4902</f>
        <v>0</v>
      </c>
      <c r="T4902" s="28">
        <f t="shared" si="76"/>
        <v>0</v>
      </c>
    </row>
    <row r="4903" spans="1:20" ht="15.75" customHeight="1" x14ac:dyDescent="0.35">
      <c r="A4903">
        <v>4896</v>
      </c>
      <c r="B4903" s="76">
        <v>44271.323344907403</v>
      </c>
      <c r="C4903" s="1" t="s">
        <v>15509</v>
      </c>
      <c r="D4903" s="76">
        <v>44271.324745370366</v>
      </c>
      <c r="E4903" s="1" t="s">
        <v>15510</v>
      </c>
      <c r="F4903" s="1" t="s">
        <v>15511</v>
      </c>
      <c r="G4903" s="1" t="s">
        <v>123</v>
      </c>
      <c r="H4903" s="1" t="s">
        <v>124</v>
      </c>
      <c r="I4903" s="1" t="s">
        <v>125</v>
      </c>
      <c r="J4903" s="1" t="s">
        <v>3781</v>
      </c>
      <c r="K4903" s="1" t="s">
        <v>3881</v>
      </c>
      <c r="L4903">
        <f>ROUNDUP(IF(B4903&gt;$D$4,0,($D$4-B4903+1)/365),0)</f>
        <v>0</v>
      </c>
      <c r="M4903">
        <f>ROUNDUP(IF(B4903&gt;$D$5,0,($D$5-B4903+1)/365),0)</f>
        <v>0</v>
      </c>
      <c r="N4903" s="28">
        <f>IF(OR(L4903=1,M4903=1),IF(B4903+364&lt;=$D$5,(B4903+364-$D$4+1)/365,IF(B4903&gt;$D$4,($D$5-B4903+1)/365,$D$6/365)),0)</f>
        <v>0</v>
      </c>
      <c r="O4903" s="28">
        <f>'Data &amp; Parameter'!$E$16*'Data &amp; Parameter'!$E$17*('Data &amp; Parameter'!$E$18+'Data &amp; Parameter'!$E$19)*'Data &amp; Parameter'!$E$20*'Data &amp; Parameter'!$E$37*N4903</f>
        <v>0</v>
      </c>
      <c r="P4903">
        <f>ROUNDUP(IF(D4903&gt;$D$4,0,($D$4-D4903+1)/365),0)</f>
        <v>0</v>
      </c>
      <c r="Q4903">
        <f>ROUNDUP(IF(D4903&gt;$D$5,0,($D$5-D4903+1)/365),0)</f>
        <v>0</v>
      </c>
      <c r="R4903" s="28">
        <f>IF(OR(P4903=1,Q4903=1),IF(D4903+364&lt;=$D$5,(D4903+364-$D$4+1)/365,IF(D4903&gt;$D$4,($D$5-D4903+1)/365,$D$6/365)),0)</f>
        <v>0</v>
      </c>
      <c r="S4903" s="28">
        <f>'Data &amp; Parameter'!$E$16*'Data &amp; Parameter'!$E$17*('Data &amp; Parameter'!$E$18+'Data &amp; Parameter'!$E$19)*'Data &amp; Parameter'!$E$20*'Data &amp; Parameter'!$E$37*R4903</f>
        <v>0</v>
      </c>
      <c r="T4903" s="28">
        <f t="shared" si="76"/>
        <v>0</v>
      </c>
    </row>
    <row r="4904" spans="1:20" ht="15.75" customHeight="1" x14ac:dyDescent="0.35">
      <c r="A4904">
        <v>4897</v>
      </c>
      <c r="B4904" s="76">
        <v>44271.335312499999</v>
      </c>
      <c r="C4904" s="1" t="s">
        <v>15512</v>
      </c>
      <c r="D4904" s="76">
        <v>44271.336168981477</v>
      </c>
      <c r="E4904" s="1" t="s">
        <v>15513</v>
      </c>
      <c r="F4904" s="1" t="s">
        <v>14830</v>
      </c>
      <c r="G4904" s="1" t="s">
        <v>123</v>
      </c>
      <c r="H4904" s="1" t="s">
        <v>124</v>
      </c>
      <c r="I4904" s="1" t="s">
        <v>125</v>
      </c>
      <c r="J4904" s="1" t="s">
        <v>15514</v>
      </c>
      <c r="K4904" s="1" t="s">
        <v>5980</v>
      </c>
      <c r="L4904">
        <f>ROUNDUP(IF(B4904&gt;$D$4,0,($D$4-B4904+1)/365),0)</f>
        <v>0</v>
      </c>
      <c r="M4904">
        <f>ROUNDUP(IF(B4904&gt;$D$5,0,($D$5-B4904+1)/365),0)</f>
        <v>0</v>
      </c>
      <c r="N4904" s="28">
        <f>IF(OR(L4904=1,M4904=1),IF(B4904+364&lt;=$D$5,(B4904+364-$D$4+1)/365,IF(B4904&gt;$D$4,($D$5-B4904+1)/365,$D$6/365)),0)</f>
        <v>0</v>
      </c>
      <c r="O4904" s="28">
        <f>'Data &amp; Parameter'!$E$16*'Data &amp; Parameter'!$E$17*('Data &amp; Parameter'!$E$18+'Data &amp; Parameter'!$E$19)*'Data &amp; Parameter'!$E$20*'Data &amp; Parameter'!$E$37*N4904</f>
        <v>0</v>
      </c>
      <c r="P4904">
        <f>ROUNDUP(IF(D4904&gt;$D$4,0,($D$4-D4904+1)/365),0)</f>
        <v>0</v>
      </c>
      <c r="Q4904">
        <f>ROUNDUP(IF(D4904&gt;$D$5,0,($D$5-D4904+1)/365),0)</f>
        <v>0</v>
      </c>
      <c r="R4904" s="28">
        <f>IF(OR(P4904=1,Q4904=1),IF(D4904+364&lt;=$D$5,(D4904+364-$D$4+1)/365,IF(D4904&gt;$D$4,($D$5-D4904+1)/365,$D$6/365)),0)</f>
        <v>0</v>
      </c>
      <c r="S4904" s="28">
        <f>'Data &amp; Parameter'!$E$16*'Data &amp; Parameter'!$E$17*('Data &amp; Parameter'!$E$18+'Data &amp; Parameter'!$E$19)*'Data &amp; Parameter'!$E$20*'Data &amp; Parameter'!$E$37*R4904</f>
        <v>0</v>
      </c>
      <c r="T4904" s="28">
        <f t="shared" si="76"/>
        <v>0</v>
      </c>
    </row>
    <row r="4905" spans="1:20" ht="15.75" customHeight="1" x14ac:dyDescent="0.35">
      <c r="A4905">
        <v>4898</v>
      </c>
      <c r="B4905" s="76">
        <v>44271.353599537033</v>
      </c>
      <c r="C4905" s="1" t="s">
        <v>15515</v>
      </c>
      <c r="D4905" s="76">
        <v>44271.354374999995</v>
      </c>
      <c r="E4905" s="1" t="s">
        <v>15516</v>
      </c>
      <c r="F4905" s="1" t="s">
        <v>15517</v>
      </c>
      <c r="G4905" s="1" t="s">
        <v>123</v>
      </c>
      <c r="H4905" s="1" t="s">
        <v>124</v>
      </c>
      <c r="I4905" s="1" t="s">
        <v>125</v>
      </c>
      <c r="J4905" s="1" t="s">
        <v>5979</v>
      </c>
      <c r="K4905" s="1" t="s">
        <v>5980</v>
      </c>
      <c r="L4905">
        <f>ROUNDUP(IF(B4905&gt;$D$4,0,($D$4-B4905+1)/365),0)</f>
        <v>0</v>
      </c>
      <c r="M4905">
        <f>ROUNDUP(IF(B4905&gt;$D$5,0,($D$5-B4905+1)/365),0)</f>
        <v>0</v>
      </c>
      <c r="N4905" s="28">
        <f>IF(OR(L4905=1,M4905=1),IF(B4905+364&lt;=$D$5,(B4905+364-$D$4+1)/365,IF(B4905&gt;$D$4,($D$5-B4905+1)/365,$D$6/365)),0)</f>
        <v>0</v>
      </c>
      <c r="O4905" s="28">
        <f>'Data &amp; Parameter'!$E$16*'Data &amp; Parameter'!$E$17*('Data &amp; Parameter'!$E$18+'Data &amp; Parameter'!$E$19)*'Data &amp; Parameter'!$E$20*'Data &amp; Parameter'!$E$37*N4905</f>
        <v>0</v>
      </c>
      <c r="P4905">
        <f>ROUNDUP(IF(D4905&gt;$D$4,0,($D$4-D4905+1)/365),0)</f>
        <v>0</v>
      </c>
      <c r="Q4905">
        <f>ROUNDUP(IF(D4905&gt;$D$5,0,($D$5-D4905+1)/365),0)</f>
        <v>0</v>
      </c>
      <c r="R4905" s="28">
        <f>IF(OR(P4905=1,Q4905=1),IF(D4905+364&lt;=$D$5,(D4905+364-$D$4+1)/365,IF(D4905&gt;$D$4,($D$5-D4905+1)/365,$D$6/365)),0)</f>
        <v>0</v>
      </c>
      <c r="S4905" s="28">
        <f>'Data &amp; Parameter'!$E$16*'Data &amp; Parameter'!$E$17*('Data &amp; Parameter'!$E$18+'Data &amp; Parameter'!$E$19)*'Data &amp; Parameter'!$E$20*'Data &amp; Parameter'!$E$37*R4905</f>
        <v>0</v>
      </c>
      <c r="T4905" s="28">
        <f t="shared" si="76"/>
        <v>0</v>
      </c>
    </row>
    <row r="4906" spans="1:20" ht="15.75" customHeight="1" x14ac:dyDescent="0.35">
      <c r="A4906">
        <v>4899</v>
      </c>
      <c r="B4906" s="76">
        <v>44271.365752314814</v>
      </c>
      <c r="C4906" s="1" t="s">
        <v>15518</v>
      </c>
      <c r="D4906" s="76">
        <v>44271.366701388892</v>
      </c>
      <c r="E4906" s="1" t="s">
        <v>15519</v>
      </c>
      <c r="F4906" s="1" t="s">
        <v>15520</v>
      </c>
      <c r="G4906" s="1" t="s">
        <v>123</v>
      </c>
      <c r="H4906" s="1" t="s">
        <v>124</v>
      </c>
      <c r="I4906" s="1" t="s">
        <v>125</v>
      </c>
      <c r="J4906" s="1" t="s">
        <v>5979</v>
      </c>
      <c r="K4906" s="1" t="s">
        <v>5980</v>
      </c>
      <c r="L4906">
        <f>ROUNDUP(IF(B4906&gt;$D$4,0,($D$4-B4906+1)/365),0)</f>
        <v>0</v>
      </c>
      <c r="M4906">
        <f>ROUNDUP(IF(B4906&gt;$D$5,0,($D$5-B4906+1)/365),0)</f>
        <v>0</v>
      </c>
      <c r="N4906" s="28">
        <f>IF(OR(L4906=1,M4906=1),IF(B4906+364&lt;=$D$5,(B4906+364-$D$4+1)/365,IF(B4906&gt;$D$4,($D$5-B4906+1)/365,$D$6/365)),0)</f>
        <v>0</v>
      </c>
      <c r="O4906" s="28">
        <f>'Data &amp; Parameter'!$E$16*'Data &amp; Parameter'!$E$17*('Data &amp; Parameter'!$E$18+'Data &amp; Parameter'!$E$19)*'Data &amp; Parameter'!$E$20*'Data &amp; Parameter'!$E$37*N4906</f>
        <v>0</v>
      </c>
      <c r="P4906">
        <f>ROUNDUP(IF(D4906&gt;$D$4,0,($D$4-D4906+1)/365),0)</f>
        <v>0</v>
      </c>
      <c r="Q4906">
        <f>ROUNDUP(IF(D4906&gt;$D$5,0,($D$5-D4906+1)/365),0)</f>
        <v>0</v>
      </c>
      <c r="R4906" s="28">
        <f>IF(OR(P4906=1,Q4906=1),IF(D4906+364&lt;=$D$5,(D4906+364-$D$4+1)/365,IF(D4906&gt;$D$4,($D$5-D4906+1)/365,$D$6/365)),0)</f>
        <v>0</v>
      </c>
      <c r="S4906" s="28">
        <f>'Data &amp; Parameter'!$E$16*'Data &amp; Parameter'!$E$17*('Data &amp; Parameter'!$E$18+'Data &amp; Parameter'!$E$19)*'Data &amp; Parameter'!$E$20*'Data &amp; Parameter'!$E$37*R4906</f>
        <v>0</v>
      </c>
      <c r="T4906" s="28">
        <f t="shared" si="76"/>
        <v>0</v>
      </c>
    </row>
    <row r="4907" spans="1:20" ht="15.75" customHeight="1" x14ac:dyDescent="0.35">
      <c r="A4907">
        <v>4900</v>
      </c>
      <c r="B4907" s="76">
        <v>44271.40626157407</v>
      </c>
      <c r="C4907" s="1" t="s">
        <v>15521</v>
      </c>
      <c r="D4907" s="76">
        <v>44271.412743055553</v>
      </c>
      <c r="E4907" s="1" t="s">
        <v>15522</v>
      </c>
      <c r="F4907" s="1" t="s">
        <v>15523</v>
      </c>
      <c r="G4907" s="1" t="s">
        <v>123</v>
      </c>
      <c r="H4907" s="1" t="s">
        <v>124</v>
      </c>
      <c r="I4907" s="1" t="s">
        <v>125</v>
      </c>
      <c r="J4907" s="1" t="s">
        <v>10515</v>
      </c>
      <c r="K4907" s="1" t="s">
        <v>10520</v>
      </c>
      <c r="L4907">
        <f>ROUNDUP(IF(B4907&gt;$D$4,0,($D$4-B4907+1)/365),0)</f>
        <v>0</v>
      </c>
      <c r="M4907">
        <f>ROUNDUP(IF(B4907&gt;$D$5,0,($D$5-B4907+1)/365),0)</f>
        <v>0</v>
      </c>
      <c r="N4907" s="28">
        <f>IF(OR(L4907=1,M4907=1),IF(B4907+364&lt;=$D$5,(B4907+364-$D$4+1)/365,IF(B4907&gt;$D$4,($D$5-B4907+1)/365,$D$6/365)),0)</f>
        <v>0</v>
      </c>
      <c r="O4907" s="28">
        <f>'Data &amp; Parameter'!$E$16*'Data &amp; Parameter'!$E$17*('Data &amp; Parameter'!$E$18+'Data &amp; Parameter'!$E$19)*'Data &amp; Parameter'!$E$20*'Data &amp; Parameter'!$E$37*N4907</f>
        <v>0</v>
      </c>
      <c r="P4907">
        <f>ROUNDUP(IF(D4907&gt;$D$4,0,($D$4-D4907+1)/365),0)</f>
        <v>0</v>
      </c>
      <c r="Q4907">
        <f>ROUNDUP(IF(D4907&gt;$D$5,0,($D$5-D4907+1)/365),0)</f>
        <v>0</v>
      </c>
      <c r="R4907" s="28">
        <f>IF(OR(P4907=1,Q4907=1),IF(D4907+364&lt;=$D$5,(D4907+364-$D$4+1)/365,IF(D4907&gt;$D$4,($D$5-D4907+1)/365,$D$6/365)),0)</f>
        <v>0</v>
      </c>
      <c r="S4907" s="28">
        <f>'Data &amp; Parameter'!$E$16*'Data &amp; Parameter'!$E$17*('Data &amp; Parameter'!$E$18+'Data &amp; Parameter'!$E$19)*'Data &amp; Parameter'!$E$20*'Data &amp; Parameter'!$E$37*R4907</f>
        <v>0</v>
      </c>
      <c r="T4907" s="28">
        <f t="shared" si="76"/>
        <v>0</v>
      </c>
    </row>
    <row r="4908" spans="1:20" ht="15.75" customHeight="1" x14ac:dyDescent="0.35">
      <c r="A4908">
        <v>4901</v>
      </c>
      <c r="B4908" s="76">
        <v>44271.450659722221</v>
      </c>
      <c r="C4908" s="1" t="s">
        <v>15524</v>
      </c>
      <c r="D4908" s="76">
        <v>44271.452210648145</v>
      </c>
      <c r="E4908" s="1" t="s">
        <v>15525</v>
      </c>
      <c r="F4908" s="1" t="s">
        <v>15526</v>
      </c>
      <c r="G4908" s="1" t="s">
        <v>123</v>
      </c>
      <c r="H4908" s="1" t="s">
        <v>124</v>
      </c>
      <c r="I4908" s="1" t="s">
        <v>125</v>
      </c>
      <c r="J4908" s="1" t="s">
        <v>13055</v>
      </c>
      <c r="K4908" s="1" t="s">
        <v>10434</v>
      </c>
      <c r="L4908">
        <f>ROUNDUP(IF(B4908&gt;$D$4,0,($D$4-B4908+1)/365),0)</f>
        <v>0</v>
      </c>
      <c r="M4908">
        <f>ROUNDUP(IF(B4908&gt;$D$5,0,($D$5-B4908+1)/365),0)</f>
        <v>0</v>
      </c>
      <c r="N4908" s="28">
        <f>IF(OR(L4908=1,M4908=1),IF(B4908+364&lt;=$D$5,(B4908+364-$D$4+1)/365,IF(B4908&gt;$D$4,($D$5-B4908+1)/365,$D$6/365)),0)</f>
        <v>0</v>
      </c>
      <c r="O4908" s="28">
        <f>'Data &amp; Parameter'!$E$16*'Data &amp; Parameter'!$E$17*('Data &amp; Parameter'!$E$18+'Data &amp; Parameter'!$E$19)*'Data &amp; Parameter'!$E$20*'Data &amp; Parameter'!$E$37*N4908</f>
        <v>0</v>
      </c>
      <c r="P4908">
        <f>ROUNDUP(IF(D4908&gt;$D$4,0,($D$4-D4908+1)/365),0)</f>
        <v>0</v>
      </c>
      <c r="Q4908">
        <f>ROUNDUP(IF(D4908&gt;$D$5,0,($D$5-D4908+1)/365),0)</f>
        <v>0</v>
      </c>
      <c r="R4908" s="28">
        <f>IF(OR(P4908=1,Q4908=1),IF(D4908+364&lt;=$D$5,(D4908+364-$D$4+1)/365,IF(D4908&gt;$D$4,($D$5-D4908+1)/365,$D$6/365)),0)</f>
        <v>0</v>
      </c>
      <c r="S4908" s="28">
        <f>'Data &amp; Parameter'!$E$16*'Data &amp; Parameter'!$E$17*('Data &amp; Parameter'!$E$18+'Data &amp; Parameter'!$E$19)*'Data &amp; Parameter'!$E$20*'Data &amp; Parameter'!$E$37*R4908</f>
        <v>0</v>
      </c>
      <c r="T4908" s="28">
        <f t="shared" si="76"/>
        <v>0</v>
      </c>
    </row>
    <row r="4909" spans="1:20" ht="15.75" customHeight="1" x14ac:dyDescent="0.35">
      <c r="A4909">
        <v>4902</v>
      </c>
      <c r="B4909" s="76">
        <v>44271.498749999999</v>
      </c>
      <c r="C4909" s="1" t="s">
        <v>15527</v>
      </c>
      <c r="D4909" s="76">
        <v>44271.502592592587</v>
      </c>
      <c r="E4909" s="1" t="s">
        <v>15528</v>
      </c>
      <c r="F4909" s="1" t="s">
        <v>15529</v>
      </c>
      <c r="G4909" s="1" t="s">
        <v>123</v>
      </c>
      <c r="H4909" s="1" t="s">
        <v>124</v>
      </c>
      <c r="I4909" s="1" t="s">
        <v>125</v>
      </c>
      <c r="J4909" s="1" t="s">
        <v>15530</v>
      </c>
      <c r="K4909" s="1" t="s">
        <v>15530</v>
      </c>
      <c r="L4909">
        <f>ROUNDUP(IF(B4909&gt;$D$4,0,($D$4-B4909+1)/365),0)</f>
        <v>0</v>
      </c>
      <c r="M4909">
        <f>ROUNDUP(IF(B4909&gt;$D$5,0,($D$5-B4909+1)/365),0)</f>
        <v>0</v>
      </c>
      <c r="N4909" s="28">
        <f>IF(OR(L4909=1,M4909=1),IF(B4909+364&lt;=$D$5,(B4909+364-$D$4+1)/365,IF(B4909&gt;$D$4,($D$5-B4909+1)/365,$D$6/365)),0)</f>
        <v>0</v>
      </c>
      <c r="O4909" s="28">
        <f>'Data &amp; Parameter'!$E$16*'Data &amp; Parameter'!$E$17*('Data &amp; Parameter'!$E$18+'Data &amp; Parameter'!$E$19)*'Data &amp; Parameter'!$E$20*'Data &amp; Parameter'!$E$37*N4909</f>
        <v>0</v>
      </c>
      <c r="P4909">
        <f>ROUNDUP(IF(D4909&gt;$D$4,0,($D$4-D4909+1)/365),0)</f>
        <v>0</v>
      </c>
      <c r="Q4909">
        <f>ROUNDUP(IF(D4909&gt;$D$5,0,($D$5-D4909+1)/365),0)</f>
        <v>0</v>
      </c>
      <c r="R4909" s="28">
        <f>IF(OR(P4909=1,Q4909=1),IF(D4909+364&lt;=$D$5,(D4909+364-$D$4+1)/365,IF(D4909&gt;$D$4,($D$5-D4909+1)/365,$D$6/365)),0)</f>
        <v>0</v>
      </c>
      <c r="S4909" s="28">
        <f>'Data &amp; Parameter'!$E$16*'Data &amp; Parameter'!$E$17*('Data &amp; Parameter'!$E$18+'Data &amp; Parameter'!$E$19)*'Data &amp; Parameter'!$E$20*'Data &amp; Parameter'!$E$37*R4909</f>
        <v>0</v>
      </c>
      <c r="T4909" s="28">
        <f t="shared" si="76"/>
        <v>0</v>
      </c>
    </row>
    <row r="4910" spans="1:20" ht="15.75" customHeight="1" x14ac:dyDescent="0.35">
      <c r="A4910">
        <v>4903</v>
      </c>
      <c r="B4910" s="76">
        <v>44271.510243055556</v>
      </c>
      <c r="C4910" s="1" t="s">
        <v>15531</v>
      </c>
      <c r="D4910" s="76">
        <v>44271.516412037032</v>
      </c>
      <c r="E4910" s="1" t="s">
        <v>15532</v>
      </c>
      <c r="F4910" s="1" t="s">
        <v>15533</v>
      </c>
      <c r="G4910" s="1" t="s">
        <v>123</v>
      </c>
      <c r="H4910" s="1" t="s">
        <v>124</v>
      </c>
      <c r="I4910" s="1" t="s">
        <v>125</v>
      </c>
      <c r="J4910" s="1" t="s">
        <v>15530</v>
      </c>
      <c r="K4910" s="1" t="s">
        <v>4664</v>
      </c>
      <c r="L4910">
        <f>ROUNDUP(IF(B4910&gt;$D$4,0,($D$4-B4910+1)/365),0)</f>
        <v>0</v>
      </c>
      <c r="M4910">
        <f>ROUNDUP(IF(B4910&gt;$D$5,0,($D$5-B4910+1)/365),0)</f>
        <v>0</v>
      </c>
      <c r="N4910" s="28">
        <f>IF(OR(L4910=1,M4910=1),IF(B4910+364&lt;=$D$5,(B4910+364-$D$4+1)/365,IF(B4910&gt;$D$4,($D$5-B4910+1)/365,$D$6/365)),0)</f>
        <v>0</v>
      </c>
      <c r="O4910" s="28">
        <f>'Data &amp; Parameter'!$E$16*'Data &amp; Parameter'!$E$17*('Data &amp; Parameter'!$E$18+'Data &amp; Parameter'!$E$19)*'Data &amp; Parameter'!$E$20*'Data &amp; Parameter'!$E$37*N4910</f>
        <v>0</v>
      </c>
      <c r="P4910">
        <f>ROUNDUP(IF(D4910&gt;$D$4,0,($D$4-D4910+1)/365),0)</f>
        <v>0</v>
      </c>
      <c r="Q4910">
        <f>ROUNDUP(IF(D4910&gt;$D$5,0,($D$5-D4910+1)/365),0)</f>
        <v>0</v>
      </c>
      <c r="R4910" s="28">
        <f>IF(OR(P4910=1,Q4910=1),IF(D4910+364&lt;=$D$5,(D4910+364-$D$4+1)/365,IF(D4910&gt;$D$4,($D$5-D4910+1)/365,$D$6/365)),0)</f>
        <v>0</v>
      </c>
      <c r="S4910" s="28">
        <f>'Data &amp; Parameter'!$E$16*'Data &amp; Parameter'!$E$17*('Data &amp; Parameter'!$E$18+'Data &amp; Parameter'!$E$19)*'Data &amp; Parameter'!$E$20*'Data &amp; Parameter'!$E$37*R4910</f>
        <v>0</v>
      </c>
      <c r="T4910" s="28">
        <f t="shared" si="76"/>
        <v>0</v>
      </c>
    </row>
    <row r="4911" spans="1:20" ht="15.75" customHeight="1" x14ac:dyDescent="0.35">
      <c r="A4911">
        <v>4904</v>
      </c>
      <c r="B4911" s="76">
        <v>44273.494664351849</v>
      </c>
      <c r="C4911" s="1" t="s">
        <v>15534</v>
      </c>
      <c r="D4911" s="76">
        <v>44273.497800925921</v>
      </c>
      <c r="E4911" s="1" t="s">
        <v>15535</v>
      </c>
      <c r="F4911" s="1" t="s">
        <v>15536</v>
      </c>
      <c r="G4911" s="1" t="s">
        <v>123</v>
      </c>
      <c r="H4911" s="1" t="s">
        <v>124</v>
      </c>
      <c r="I4911" s="1" t="s">
        <v>125</v>
      </c>
      <c r="J4911" s="1" t="s">
        <v>9451</v>
      </c>
      <c r="K4911" s="1" t="s">
        <v>15537</v>
      </c>
      <c r="L4911">
        <f>ROUNDUP(IF(B4911&gt;$D$4,0,($D$4-B4911+1)/365),0)</f>
        <v>0</v>
      </c>
      <c r="M4911">
        <f>ROUNDUP(IF(B4911&gt;$D$5,0,($D$5-B4911+1)/365),0)</f>
        <v>0</v>
      </c>
      <c r="N4911" s="28">
        <f>IF(OR(L4911=1,M4911=1),IF(B4911+364&lt;=$D$5,(B4911+364-$D$4+1)/365,IF(B4911&gt;$D$4,($D$5-B4911+1)/365,$D$6/365)),0)</f>
        <v>0</v>
      </c>
      <c r="O4911" s="28">
        <f>'Data &amp; Parameter'!$E$16*'Data &amp; Parameter'!$E$17*('Data &amp; Parameter'!$E$18+'Data &amp; Parameter'!$E$19)*'Data &amp; Parameter'!$E$20*'Data &amp; Parameter'!$E$37*N4911</f>
        <v>0</v>
      </c>
      <c r="P4911">
        <f>ROUNDUP(IF(D4911&gt;$D$4,0,($D$4-D4911+1)/365),0)</f>
        <v>0</v>
      </c>
      <c r="Q4911">
        <f>ROUNDUP(IF(D4911&gt;$D$5,0,($D$5-D4911+1)/365),0)</f>
        <v>0</v>
      </c>
      <c r="R4911" s="28">
        <f>IF(OR(P4911=1,Q4911=1),IF(D4911+364&lt;=$D$5,(D4911+364-$D$4+1)/365,IF(D4911&gt;$D$4,($D$5-D4911+1)/365,$D$6/365)),0)</f>
        <v>0</v>
      </c>
      <c r="S4911" s="28">
        <f>'Data &amp; Parameter'!$E$16*'Data &amp; Parameter'!$E$17*('Data &amp; Parameter'!$E$18+'Data &amp; Parameter'!$E$19)*'Data &amp; Parameter'!$E$20*'Data &amp; Parameter'!$E$37*R4911</f>
        <v>0</v>
      </c>
      <c r="T4911" s="28">
        <f t="shared" si="76"/>
        <v>0</v>
      </c>
    </row>
    <row r="4912" spans="1:20" ht="15" customHeight="1" x14ac:dyDescent="0.3">
      <c r="T4912" s="28">
        <f>SUM(T8:T4911)</f>
        <v>0</v>
      </c>
    </row>
  </sheetData>
  <autoFilter ref="A7:AL7" xr:uid="{00000000-0001-0000-0000-000000000000}"/>
  <sortState xmlns:xlrd2="http://schemas.microsoft.com/office/spreadsheetml/2017/richdata2" ref="B8:K4911">
    <sortCondition ref="B8:B4911"/>
  </sortState>
  <mergeCells count="2">
    <mergeCell ref="L6:O6"/>
    <mergeCell ref="P6:S6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F9AE7-F66E-48ED-99E9-FB3F897D1ED3}">
  <dimension ref="A1:T4912"/>
  <sheetViews>
    <sheetView tabSelected="1" workbookViewId="0">
      <selection activeCell="E3" sqref="E3"/>
    </sheetView>
  </sheetViews>
  <sheetFormatPr defaultColWidth="12.58203125" defaultRowHeight="14" x14ac:dyDescent="0.3"/>
  <cols>
    <col min="1" max="1" width="6.25" customWidth="1"/>
    <col min="2" max="2" width="10.83203125" customWidth="1"/>
    <col min="3" max="3" width="16.25" customWidth="1"/>
    <col min="4" max="4" width="11.33203125" customWidth="1"/>
    <col min="5" max="5" width="15.08203125" customWidth="1"/>
    <col min="6" max="6" width="16.08203125" hidden="1" customWidth="1"/>
    <col min="7" max="11" width="7.58203125" hidden="1" customWidth="1"/>
  </cols>
  <sheetData>
    <row r="1" spans="1:20" ht="18.5" x14ac:dyDescent="0.45">
      <c r="A1" s="63" t="s">
        <v>17</v>
      </c>
      <c r="B1" s="64"/>
    </row>
    <row r="2" spans="1:20" ht="18.5" x14ac:dyDescent="0.45">
      <c r="A2" s="63"/>
      <c r="B2" s="64"/>
    </row>
    <row r="3" spans="1:20" ht="15.5" x14ac:dyDescent="0.35">
      <c r="A3" s="65" t="s">
        <v>98</v>
      </c>
      <c r="B3" s="64"/>
    </row>
    <row r="4" spans="1:20" ht="14.5" x14ac:dyDescent="0.35">
      <c r="A4" s="66"/>
      <c r="C4" s="50" t="s">
        <v>99</v>
      </c>
      <c r="D4" s="67">
        <v>44197</v>
      </c>
    </row>
    <row r="5" spans="1:20" ht="14.5" x14ac:dyDescent="0.35">
      <c r="A5" s="66"/>
      <c r="C5" s="50" t="s">
        <v>100</v>
      </c>
      <c r="D5" s="67">
        <v>44301</v>
      </c>
    </row>
    <row r="6" spans="1:20" ht="14.5" x14ac:dyDescent="0.35">
      <c r="A6" s="66"/>
      <c r="C6" s="50" t="s">
        <v>101</v>
      </c>
      <c r="D6" s="68">
        <f>D5-D4+1</f>
        <v>105</v>
      </c>
      <c r="L6" s="96" t="s">
        <v>102</v>
      </c>
      <c r="M6" s="97"/>
      <c r="N6" s="97"/>
      <c r="O6" s="98"/>
      <c r="P6" s="96" t="s">
        <v>103</v>
      </c>
      <c r="Q6" s="97"/>
      <c r="R6" s="97"/>
      <c r="S6" s="98"/>
    </row>
    <row r="7" spans="1:20" ht="26.5" x14ac:dyDescent="0.35">
      <c r="A7" s="1" t="s">
        <v>104</v>
      </c>
      <c r="B7" s="1" t="s">
        <v>105</v>
      </c>
      <c r="C7" s="1" t="s">
        <v>106</v>
      </c>
      <c r="D7" s="1" t="s">
        <v>107</v>
      </c>
      <c r="E7" s="1" t="s">
        <v>108</v>
      </c>
      <c r="F7" s="1" t="s">
        <v>109</v>
      </c>
      <c r="G7" s="1" t="s">
        <v>110</v>
      </c>
      <c r="H7" s="1" t="s">
        <v>111</v>
      </c>
      <c r="I7" s="1" t="s">
        <v>112</v>
      </c>
      <c r="J7" s="1" t="s">
        <v>113</v>
      </c>
      <c r="K7" s="1" t="s">
        <v>114</v>
      </c>
      <c r="L7" s="69" t="s">
        <v>115</v>
      </c>
      <c r="M7" s="69" t="s">
        <v>116</v>
      </c>
      <c r="N7" s="70" t="s">
        <v>117</v>
      </c>
      <c r="O7" s="70" t="s">
        <v>118</v>
      </c>
      <c r="P7" s="69" t="s">
        <v>115</v>
      </c>
      <c r="Q7" s="69" t="s">
        <v>116</v>
      </c>
      <c r="R7" s="70" t="s">
        <v>117</v>
      </c>
      <c r="S7" s="70" t="s">
        <v>118</v>
      </c>
      <c r="T7" s="70" t="s">
        <v>119</v>
      </c>
    </row>
    <row r="8" spans="1:20" ht="14.5" x14ac:dyDescent="0.35">
      <c r="A8">
        <v>1</v>
      </c>
      <c r="B8" s="76">
        <v>44233</v>
      </c>
      <c r="C8" s="1" t="s">
        <v>120</v>
      </c>
      <c r="D8" s="76">
        <v>44233</v>
      </c>
      <c r="E8" s="1" t="s">
        <v>121</v>
      </c>
      <c r="F8" s="1" t="s">
        <v>122</v>
      </c>
      <c r="G8" s="1" t="s">
        <v>123</v>
      </c>
      <c r="H8" s="1" t="s">
        <v>124</v>
      </c>
      <c r="I8" s="1" t="s">
        <v>125</v>
      </c>
      <c r="J8" s="1" t="s">
        <v>126</v>
      </c>
      <c r="K8" s="1" t="s">
        <v>126</v>
      </c>
      <c r="L8">
        <f>ROUNDUP(IF(B8&gt;$D$4,0,($D$4-B8+1)/365),0)</f>
        <v>0</v>
      </c>
      <c r="M8">
        <f>ROUNDUP(IF(B8&gt;$D$5,0,($D$5-B8+1)/365),0)</f>
        <v>1</v>
      </c>
      <c r="N8" s="28">
        <f>IF(OR(L8=1,M8=1),IF(B8+364&lt;=$D$5,(B8+364-$D$4+1)/365,IF(B8&gt;$D$4,($D$5-B8+1)/365,$D$6/365)),0)</f>
        <v>0.18904109589041096</v>
      </c>
      <c r="O8" s="28">
        <f>'Data &amp; Parameter'!$E$16*'Data &amp; Parameter'!$E$17*('Data &amp; Parameter'!$E$18+'Data &amp; Parameter'!$E$19)*'Data &amp; Parameter'!$E$20*'Data &amp; Parameter'!$E$37*N8</f>
        <v>0.65724000162175211</v>
      </c>
      <c r="P8">
        <f>ROUNDUP(IF(D8&gt;$D$4,0,($D$4-D8+1)/365),0)</f>
        <v>0</v>
      </c>
      <c r="Q8">
        <f>ROUNDUP(IF(D8&gt;$D$5,0,($D$5-D8+1)/365),0)</f>
        <v>1</v>
      </c>
      <c r="R8" s="28">
        <f>IF(OR(P8=1,Q8=1),IF(D8+364&lt;=$D$5,(D8+364-$D$4+1)/365,IF(D8&gt;$D$4,($D$5-D8+1)/365,$D$6/365)),0)</f>
        <v>0.18904109589041096</v>
      </c>
      <c r="S8" s="28">
        <f>'Data &amp; Parameter'!$E$16*'Data &amp; Parameter'!$E$17*('Data &amp; Parameter'!$E$18+'Data &amp; Parameter'!$E$19)*'Data &amp; Parameter'!$E$20*'Data &amp; Parameter'!$E$37*R8</f>
        <v>0.65724000162175211</v>
      </c>
      <c r="T8" s="28">
        <f>O8+S8</f>
        <v>1.3144800032435042</v>
      </c>
    </row>
    <row r="9" spans="1:20" ht="14.5" x14ac:dyDescent="0.35">
      <c r="A9">
        <v>2</v>
      </c>
      <c r="B9" s="76">
        <v>44233</v>
      </c>
      <c r="C9" s="1" t="s">
        <v>127</v>
      </c>
      <c r="D9" s="76">
        <v>44233</v>
      </c>
      <c r="E9" s="1" t="s">
        <v>128</v>
      </c>
      <c r="F9" s="1" t="s">
        <v>129</v>
      </c>
      <c r="G9" s="1" t="s">
        <v>123</v>
      </c>
      <c r="H9" s="1" t="s">
        <v>124</v>
      </c>
      <c r="I9" s="1" t="s">
        <v>125</v>
      </c>
      <c r="J9" s="1" t="s">
        <v>126</v>
      </c>
      <c r="K9" s="1" t="s">
        <v>126</v>
      </c>
      <c r="L9">
        <f>ROUNDUP(IF(B9&gt;$D$4,0,($D$4-B9+1)/365),0)</f>
        <v>0</v>
      </c>
      <c r="M9">
        <f>ROUNDUP(IF(B9&gt;$D$5,0,($D$5-B9+1)/365),0)</f>
        <v>1</v>
      </c>
      <c r="N9" s="28">
        <f>IF(OR(L9=1,M9=1),IF(B9+364&lt;=$D$5,(B9+364-$D$4+1)/365,IF(B9&gt;$D$4,($D$5-B9+1)/365,$D$6/365)),0)</f>
        <v>0.18904109589041096</v>
      </c>
      <c r="O9" s="28">
        <f>'Data &amp; Parameter'!$E$16*'Data &amp; Parameter'!$E$17*('Data &amp; Parameter'!$E$18+'Data &amp; Parameter'!$E$19)*'Data &amp; Parameter'!$E$20*'Data &amp; Parameter'!$E$37*N9</f>
        <v>0.65724000162175211</v>
      </c>
      <c r="P9">
        <f>ROUNDUP(IF(D9&gt;$D$4,0,($D$4-D9+1)/365),0)</f>
        <v>0</v>
      </c>
      <c r="Q9">
        <f>ROUNDUP(IF(D9&gt;$D$5,0,($D$5-D9+1)/365),0)</f>
        <v>1</v>
      </c>
      <c r="R9" s="28">
        <f>IF(OR(P9=1,Q9=1),IF(D9+364&lt;=$D$5,(D9+364-$D$4+1)/365,IF(D9&gt;$D$4,($D$5-D9+1)/365,$D$6/365)),0)</f>
        <v>0.18904109589041096</v>
      </c>
      <c r="S9" s="28">
        <f>'Data &amp; Parameter'!$E$16*'Data &amp; Parameter'!$E$17*('Data &amp; Parameter'!$E$18+'Data &amp; Parameter'!$E$19)*'Data &amp; Parameter'!$E$20*'Data &amp; Parameter'!$E$37*R9</f>
        <v>0.65724000162175211</v>
      </c>
      <c r="T9" s="28">
        <f t="shared" ref="T9:T72" si="0">O9+S9</f>
        <v>1.3144800032435042</v>
      </c>
    </row>
    <row r="10" spans="1:20" ht="14.5" x14ac:dyDescent="0.35">
      <c r="A10">
        <v>3</v>
      </c>
      <c r="B10" s="76">
        <v>44233</v>
      </c>
      <c r="C10" s="1" t="s">
        <v>130</v>
      </c>
      <c r="D10" s="76">
        <v>44233</v>
      </c>
      <c r="E10" s="1" t="s">
        <v>131</v>
      </c>
      <c r="F10" s="1" t="s">
        <v>132</v>
      </c>
      <c r="G10" s="1" t="s">
        <v>123</v>
      </c>
      <c r="H10" s="1" t="s">
        <v>124</v>
      </c>
      <c r="I10" s="1" t="s">
        <v>125</v>
      </c>
      <c r="J10" s="1" t="s">
        <v>126</v>
      </c>
      <c r="K10" s="1" t="s">
        <v>126</v>
      </c>
      <c r="L10">
        <f>ROUNDUP(IF(B10&gt;$D$4,0,($D$4-B10+1)/365),0)</f>
        <v>0</v>
      </c>
      <c r="M10">
        <f>ROUNDUP(IF(B10&gt;$D$5,0,($D$5-B10+1)/365),0)</f>
        <v>1</v>
      </c>
      <c r="N10" s="28">
        <f>IF(OR(L10=1,M10=1),IF(B10+364&lt;=$D$5,(B10+364-$D$4+1)/365,IF(B10&gt;$D$4,($D$5-B10+1)/365,$D$6/365)),0)</f>
        <v>0.18904109589041096</v>
      </c>
      <c r="O10" s="28">
        <f>'Data &amp; Parameter'!$E$16*'Data &amp; Parameter'!$E$17*('Data &amp; Parameter'!$E$18+'Data &amp; Parameter'!$E$19)*'Data &amp; Parameter'!$E$20*'Data &amp; Parameter'!$E$37*N10</f>
        <v>0.65724000162175211</v>
      </c>
      <c r="P10">
        <f>ROUNDUP(IF(D10&gt;$D$4,0,($D$4-D10+1)/365),0)</f>
        <v>0</v>
      </c>
      <c r="Q10">
        <f>ROUNDUP(IF(D10&gt;$D$5,0,($D$5-D10+1)/365),0)</f>
        <v>1</v>
      </c>
      <c r="R10" s="28">
        <f>IF(OR(P10=1,Q10=1),IF(D10+364&lt;=$D$5,(D10+364-$D$4+1)/365,IF(D10&gt;$D$4,($D$5-D10+1)/365,$D$6/365)),0)</f>
        <v>0.18904109589041096</v>
      </c>
      <c r="S10" s="28">
        <f>'Data &amp; Parameter'!$E$16*'Data &amp; Parameter'!$E$17*('Data &amp; Parameter'!$E$18+'Data &amp; Parameter'!$E$19)*'Data &amp; Parameter'!$E$20*'Data &amp; Parameter'!$E$37*R10</f>
        <v>0.65724000162175211</v>
      </c>
      <c r="T10" s="28">
        <f t="shared" si="0"/>
        <v>1.3144800032435042</v>
      </c>
    </row>
    <row r="11" spans="1:20" ht="14.5" x14ac:dyDescent="0.35">
      <c r="A11">
        <v>4</v>
      </c>
      <c r="B11" s="76">
        <v>44233</v>
      </c>
      <c r="C11" s="1" t="s">
        <v>133</v>
      </c>
      <c r="D11" s="76">
        <v>44233</v>
      </c>
      <c r="E11" s="1" t="s">
        <v>134</v>
      </c>
      <c r="F11" s="1" t="s">
        <v>135</v>
      </c>
      <c r="G11" s="1" t="s">
        <v>123</v>
      </c>
      <c r="H11" s="1" t="s">
        <v>124</v>
      </c>
      <c r="I11" s="1" t="s">
        <v>125</v>
      </c>
      <c r="J11" s="1" t="s">
        <v>126</v>
      </c>
      <c r="K11" s="1" t="s">
        <v>126</v>
      </c>
      <c r="L11">
        <f>ROUNDUP(IF(B11&gt;$D$4,0,($D$4-B11+1)/365),0)</f>
        <v>0</v>
      </c>
      <c r="M11">
        <f>ROUNDUP(IF(B11&gt;$D$5,0,($D$5-B11+1)/365),0)</f>
        <v>1</v>
      </c>
      <c r="N11" s="28">
        <f>IF(OR(L11=1,M11=1),IF(B11+364&lt;=$D$5,(B11+364-$D$4+1)/365,IF(B11&gt;$D$4,($D$5-B11+1)/365,$D$6/365)),0)</f>
        <v>0.18904109589041096</v>
      </c>
      <c r="O11" s="28">
        <f>'Data &amp; Parameter'!$E$16*'Data &amp; Parameter'!$E$17*('Data &amp; Parameter'!$E$18+'Data &amp; Parameter'!$E$19)*'Data &amp; Parameter'!$E$20*'Data &amp; Parameter'!$E$37*N11</f>
        <v>0.65724000162175211</v>
      </c>
      <c r="P11">
        <f>ROUNDUP(IF(D11&gt;$D$4,0,($D$4-D11+1)/365),0)</f>
        <v>0</v>
      </c>
      <c r="Q11">
        <f>ROUNDUP(IF(D11&gt;$D$5,0,($D$5-D11+1)/365),0)</f>
        <v>1</v>
      </c>
      <c r="R11" s="28">
        <f>IF(OR(P11=1,Q11=1),IF(D11+364&lt;=$D$5,(D11+364-$D$4+1)/365,IF(D11&gt;$D$4,($D$5-D11+1)/365,$D$6/365)),0)</f>
        <v>0.18904109589041096</v>
      </c>
      <c r="S11" s="28">
        <f>'Data &amp; Parameter'!$E$16*'Data &amp; Parameter'!$E$17*('Data &amp; Parameter'!$E$18+'Data &amp; Parameter'!$E$19)*'Data &amp; Parameter'!$E$20*'Data &amp; Parameter'!$E$37*R11</f>
        <v>0.65724000162175211</v>
      </c>
      <c r="T11" s="28">
        <f t="shared" si="0"/>
        <v>1.3144800032435042</v>
      </c>
    </row>
    <row r="12" spans="1:20" ht="14.5" x14ac:dyDescent="0.35">
      <c r="A12">
        <v>5</v>
      </c>
      <c r="B12" s="76">
        <v>44233</v>
      </c>
      <c r="C12" s="1" t="s">
        <v>136</v>
      </c>
      <c r="D12" s="76">
        <v>44233</v>
      </c>
      <c r="E12" s="1" t="s">
        <v>137</v>
      </c>
      <c r="F12" s="1" t="s">
        <v>138</v>
      </c>
      <c r="G12" s="1" t="s">
        <v>123</v>
      </c>
      <c r="H12" s="1" t="s">
        <v>124</v>
      </c>
      <c r="I12" s="1" t="s">
        <v>125</v>
      </c>
      <c r="J12" s="1" t="s">
        <v>126</v>
      </c>
      <c r="K12" s="1" t="s">
        <v>126</v>
      </c>
      <c r="L12">
        <f>ROUNDUP(IF(B12&gt;$D$4,0,($D$4-B12+1)/365),0)</f>
        <v>0</v>
      </c>
      <c r="M12">
        <f>ROUNDUP(IF(B12&gt;$D$5,0,($D$5-B12+1)/365),0)</f>
        <v>1</v>
      </c>
      <c r="N12" s="28">
        <f>IF(OR(L12=1,M12=1),IF(B12+364&lt;=$D$5,(B12+364-$D$4+1)/365,IF(B12&gt;$D$4,($D$5-B12+1)/365,$D$6/365)),0)</f>
        <v>0.18904109589041096</v>
      </c>
      <c r="O12" s="28">
        <f>'Data &amp; Parameter'!$E$16*'Data &amp; Parameter'!$E$17*('Data &amp; Parameter'!$E$18+'Data &amp; Parameter'!$E$19)*'Data &amp; Parameter'!$E$20*'Data &amp; Parameter'!$E$37*N12</f>
        <v>0.65724000162175211</v>
      </c>
      <c r="P12">
        <f>ROUNDUP(IF(D12&gt;$D$4,0,($D$4-D12+1)/365),0)</f>
        <v>0</v>
      </c>
      <c r="Q12">
        <f>ROUNDUP(IF(D12&gt;$D$5,0,($D$5-D12+1)/365),0)</f>
        <v>1</v>
      </c>
      <c r="R12" s="28">
        <f>IF(OR(P12=1,Q12=1),IF(D12+364&lt;=$D$5,(D12+364-$D$4+1)/365,IF(D12&gt;$D$4,($D$5-D12+1)/365,$D$6/365)),0)</f>
        <v>0.18904109589041096</v>
      </c>
      <c r="S12" s="28">
        <f>'Data &amp; Parameter'!$E$16*'Data &amp; Parameter'!$E$17*('Data &amp; Parameter'!$E$18+'Data &amp; Parameter'!$E$19)*'Data &amp; Parameter'!$E$20*'Data &amp; Parameter'!$E$37*R12</f>
        <v>0.65724000162175211</v>
      </c>
      <c r="T12" s="28">
        <f t="shared" si="0"/>
        <v>1.3144800032435042</v>
      </c>
    </row>
    <row r="13" spans="1:20" ht="14.5" x14ac:dyDescent="0.35">
      <c r="A13">
        <v>6</v>
      </c>
      <c r="B13" s="76">
        <v>44233</v>
      </c>
      <c r="C13" s="1" t="s">
        <v>139</v>
      </c>
      <c r="D13" s="76">
        <v>44233</v>
      </c>
      <c r="E13" s="1" t="s">
        <v>140</v>
      </c>
      <c r="F13" s="1" t="s">
        <v>141</v>
      </c>
      <c r="G13" s="1" t="s">
        <v>123</v>
      </c>
      <c r="H13" s="1" t="s">
        <v>124</v>
      </c>
      <c r="I13" s="1" t="s">
        <v>125</v>
      </c>
      <c r="J13" s="1" t="s">
        <v>126</v>
      </c>
      <c r="K13" s="1" t="s">
        <v>126</v>
      </c>
      <c r="L13">
        <f>ROUNDUP(IF(B13&gt;$D$4,0,($D$4-B13+1)/365),0)</f>
        <v>0</v>
      </c>
      <c r="M13">
        <f>ROUNDUP(IF(B13&gt;$D$5,0,($D$5-B13+1)/365),0)</f>
        <v>1</v>
      </c>
      <c r="N13" s="28">
        <f>IF(OR(L13=1,M13=1),IF(B13+364&lt;=$D$5,(B13+364-$D$4+1)/365,IF(B13&gt;$D$4,($D$5-B13+1)/365,$D$6/365)),0)</f>
        <v>0.18904109589041096</v>
      </c>
      <c r="O13" s="28">
        <f>'Data &amp; Parameter'!$E$16*'Data &amp; Parameter'!$E$17*('Data &amp; Parameter'!$E$18+'Data &amp; Parameter'!$E$19)*'Data &amp; Parameter'!$E$20*'Data &amp; Parameter'!$E$37*N13</f>
        <v>0.65724000162175211</v>
      </c>
      <c r="P13">
        <f>ROUNDUP(IF(D13&gt;$D$4,0,($D$4-D13+1)/365),0)</f>
        <v>0</v>
      </c>
      <c r="Q13">
        <f>ROUNDUP(IF(D13&gt;$D$5,0,($D$5-D13+1)/365),0)</f>
        <v>1</v>
      </c>
      <c r="R13" s="28">
        <f>IF(OR(P13=1,Q13=1),IF(D13+364&lt;=$D$5,(D13+364-$D$4+1)/365,IF(D13&gt;$D$4,($D$5-D13+1)/365,$D$6/365)),0)</f>
        <v>0.18904109589041096</v>
      </c>
      <c r="S13" s="28">
        <f>'Data &amp; Parameter'!$E$16*'Data &amp; Parameter'!$E$17*('Data &amp; Parameter'!$E$18+'Data &amp; Parameter'!$E$19)*'Data &amp; Parameter'!$E$20*'Data &amp; Parameter'!$E$37*R13</f>
        <v>0.65724000162175211</v>
      </c>
      <c r="T13" s="28">
        <f t="shared" si="0"/>
        <v>1.3144800032435042</v>
      </c>
    </row>
    <row r="14" spans="1:20" ht="14.5" x14ac:dyDescent="0.35">
      <c r="A14">
        <v>7</v>
      </c>
      <c r="B14" s="76">
        <v>44233</v>
      </c>
      <c r="C14" s="1" t="s">
        <v>142</v>
      </c>
      <c r="D14" s="76">
        <v>44233</v>
      </c>
      <c r="E14" s="1" t="s">
        <v>143</v>
      </c>
      <c r="F14" s="1" t="s">
        <v>144</v>
      </c>
      <c r="G14" s="1" t="s">
        <v>123</v>
      </c>
      <c r="H14" s="1" t="s">
        <v>124</v>
      </c>
      <c r="I14" s="1" t="s">
        <v>125</v>
      </c>
      <c r="J14" s="1" t="s">
        <v>126</v>
      </c>
      <c r="K14" s="1" t="s">
        <v>126</v>
      </c>
      <c r="L14">
        <f>ROUNDUP(IF(B14&gt;$D$4,0,($D$4-B14+1)/365),0)</f>
        <v>0</v>
      </c>
      <c r="M14">
        <f>ROUNDUP(IF(B14&gt;$D$5,0,($D$5-B14+1)/365),0)</f>
        <v>1</v>
      </c>
      <c r="N14" s="28">
        <f>IF(OR(L14=1,M14=1),IF(B14+364&lt;=$D$5,(B14+364-$D$4+1)/365,IF(B14&gt;$D$4,($D$5-B14+1)/365,$D$6/365)),0)</f>
        <v>0.18904109589041096</v>
      </c>
      <c r="O14" s="28">
        <f>'Data &amp; Parameter'!$E$16*'Data &amp; Parameter'!$E$17*('Data &amp; Parameter'!$E$18+'Data &amp; Parameter'!$E$19)*'Data &amp; Parameter'!$E$20*'Data &amp; Parameter'!$E$37*N14</f>
        <v>0.65724000162175211</v>
      </c>
      <c r="P14">
        <f>ROUNDUP(IF(D14&gt;$D$4,0,($D$4-D14+1)/365),0)</f>
        <v>0</v>
      </c>
      <c r="Q14">
        <f>ROUNDUP(IF(D14&gt;$D$5,0,($D$5-D14+1)/365),0)</f>
        <v>1</v>
      </c>
      <c r="R14" s="28">
        <f>IF(OR(P14=1,Q14=1),IF(D14+364&lt;=$D$5,(D14+364-$D$4+1)/365,IF(D14&gt;$D$4,($D$5-D14+1)/365,$D$6/365)),0)</f>
        <v>0.18904109589041096</v>
      </c>
      <c r="S14" s="28">
        <f>'Data &amp; Parameter'!$E$16*'Data &amp; Parameter'!$E$17*('Data &amp; Parameter'!$E$18+'Data &amp; Parameter'!$E$19)*'Data &amp; Parameter'!$E$20*'Data &amp; Parameter'!$E$37*R14</f>
        <v>0.65724000162175211</v>
      </c>
      <c r="T14" s="28">
        <f t="shared" si="0"/>
        <v>1.3144800032435042</v>
      </c>
    </row>
    <row r="15" spans="1:20" ht="14.5" x14ac:dyDescent="0.35">
      <c r="A15">
        <v>8</v>
      </c>
      <c r="B15" s="76">
        <v>44233</v>
      </c>
      <c r="C15" s="1" t="s">
        <v>145</v>
      </c>
      <c r="D15" s="76">
        <v>44233</v>
      </c>
      <c r="E15" s="1" t="s">
        <v>146</v>
      </c>
      <c r="F15" s="1" t="s">
        <v>147</v>
      </c>
      <c r="G15" s="1" t="s">
        <v>123</v>
      </c>
      <c r="H15" s="1" t="s">
        <v>124</v>
      </c>
      <c r="I15" s="1" t="s">
        <v>125</v>
      </c>
      <c r="J15" s="1" t="s">
        <v>126</v>
      </c>
      <c r="K15" s="1" t="s">
        <v>126</v>
      </c>
      <c r="L15">
        <f>ROUNDUP(IF(B15&gt;$D$4,0,($D$4-B15+1)/365),0)</f>
        <v>0</v>
      </c>
      <c r="M15">
        <f>ROUNDUP(IF(B15&gt;$D$5,0,($D$5-B15+1)/365),0)</f>
        <v>1</v>
      </c>
      <c r="N15" s="28">
        <f>IF(OR(L15=1,M15=1),IF(B15+364&lt;=$D$5,(B15+364-$D$4+1)/365,IF(B15&gt;$D$4,($D$5-B15+1)/365,$D$6/365)),0)</f>
        <v>0.18904109589041096</v>
      </c>
      <c r="O15" s="28">
        <f>'Data &amp; Parameter'!$E$16*'Data &amp; Parameter'!$E$17*('Data &amp; Parameter'!$E$18+'Data &amp; Parameter'!$E$19)*'Data &amp; Parameter'!$E$20*'Data &amp; Parameter'!$E$37*N15</f>
        <v>0.65724000162175211</v>
      </c>
      <c r="P15">
        <f>ROUNDUP(IF(D15&gt;$D$4,0,($D$4-D15+1)/365),0)</f>
        <v>0</v>
      </c>
      <c r="Q15">
        <f>ROUNDUP(IF(D15&gt;$D$5,0,($D$5-D15+1)/365),0)</f>
        <v>1</v>
      </c>
      <c r="R15" s="28">
        <f>IF(OR(P15=1,Q15=1),IF(D15+364&lt;=$D$5,(D15+364-$D$4+1)/365,IF(D15&gt;$D$4,($D$5-D15+1)/365,$D$6/365)),0)</f>
        <v>0.18904109589041096</v>
      </c>
      <c r="S15" s="28">
        <f>'Data &amp; Parameter'!$E$16*'Data &amp; Parameter'!$E$17*('Data &amp; Parameter'!$E$18+'Data &amp; Parameter'!$E$19)*'Data &amp; Parameter'!$E$20*'Data &amp; Parameter'!$E$37*R15</f>
        <v>0.65724000162175211</v>
      </c>
      <c r="T15" s="28">
        <f t="shared" si="0"/>
        <v>1.3144800032435042</v>
      </c>
    </row>
    <row r="16" spans="1:20" ht="14.5" x14ac:dyDescent="0.35">
      <c r="A16">
        <v>9</v>
      </c>
      <c r="B16" s="76">
        <v>44233</v>
      </c>
      <c r="C16" s="1" t="s">
        <v>148</v>
      </c>
      <c r="D16" s="76">
        <v>44233</v>
      </c>
      <c r="E16" s="1" t="s">
        <v>149</v>
      </c>
      <c r="F16" s="1" t="s">
        <v>150</v>
      </c>
      <c r="G16" s="1" t="s">
        <v>123</v>
      </c>
      <c r="H16" s="1" t="s">
        <v>124</v>
      </c>
      <c r="I16" s="1" t="s">
        <v>125</v>
      </c>
      <c r="J16" s="1" t="s">
        <v>126</v>
      </c>
      <c r="K16" s="1" t="s">
        <v>126</v>
      </c>
      <c r="L16">
        <f>ROUNDUP(IF(B16&gt;$D$4,0,($D$4-B16+1)/365),0)</f>
        <v>0</v>
      </c>
      <c r="M16">
        <f>ROUNDUP(IF(B16&gt;$D$5,0,($D$5-B16+1)/365),0)</f>
        <v>1</v>
      </c>
      <c r="N16" s="28">
        <f>IF(OR(L16=1,M16=1),IF(B16+364&lt;=$D$5,(B16+364-$D$4+1)/365,IF(B16&gt;$D$4,($D$5-B16+1)/365,$D$6/365)),0)</f>
        <v>0.18904109589041096</v>
      </c>
      <c r="O16" s="28">
        <f>'Data &amp; Parameter'!$E$16*'Data &amp; Parameter'!$E$17*('Data &amp; Parameter'!$E$18+'Data &amp; Parameter'!$E$19)*'Data &amp; Parameter'!$E$20*'Data &amp; Parameter'!$E$37*N16</f>
        <v>0.65724000162175211</v>
      </c>
      <c r="P16">
        <f>ROUNDUP(IF(D16&gt;$D$4,0,($D$4-D16+1)/365),0)</f>
        <v>0</v>
      </c>
      <c r="Q16">
        <f>ROUNDUP(IF(D16&gt;$D$5,0,($D$5-D16+1)/365),0)</f>
        <v>1</v>
      </c>
      <c r="R16" s="28">
        <f>IF(OR(P16=1,Q16=1),IF(D16+364&lt;=$D$5,(D16+364-$D$4+1)/365,IF(D16&gt;$D$4,($D$5-D16+1)/365,$D$6/365)),0)</f>
        <v>0.18904109589041096</v>
      </c>
      <c r="S16" s="28">
        <f>'Data &amp; Parameter'!$E$16*'Data &amp; Parameter'!$E$17*('Data &amp; Parameter'!$E$18+'Data &amp; Parameter'!$E$19)*'Data &amp; Parameter'!$E$20*'Data &amp; Parameter'!$E$37*R16</f>
        <v>0.65724000162175211</v>
      </c>
      <c r="T16" s="28">
        <f t="shared" si="0"/>
        <v>1.3144800032435042</v>
      </c>
    </row>
    <row r="17" spans="1:20" ht="14.5" x14ac:dyDescent="0.35">
      <c r="A17">
        <v>10</v>
      </c>
      <c r="B17" s="76">
        <v>44233</v>
      </c>
      <c r="C17" s="1" t="s">
        <v>151</v>
      </c>
      <c r="D17" s="76">
        <v>44233</v>
      </c>
      <c r="E17" s="1" t="s">
        <v>152</v>
      </c>
      <c r="F17" s="1" t="s">
        <v>153</v>
      </c>
      <c r="G17" s="1" t="s">
        <v>123</v>
      </c>
      <c r="H17" s="1" t="s">
        <v>124</v>
      </c>
      <c r="I17" s="1" t="s">
        <v>125</v>
      </c>
      <c r="J17" s="1" t="s">
        <v>126</v>
      </c>
      <c r="K17" s="1" t="s">
        <v>126</v>
      </c>
      <c r="L17">
        <f>ROUNDUP(IF(B17&gt;$D$4,0,($D$4-B17+1)/365),0)</f>
        <v>0</v>
      </c>
      <c r="M17">
        <f>ROUNDUP(IF(B17&gt;$D$5,0,($D$5-B17+1)/365),0)</f>
        <v>1</v>
      </c>
      <c r="N17" s="28">
        <f>IF(OR(L17=1,M17=1),IF(B17+364&lt;=$D$5,(B17+364-$D$4+1)/365,IF(B17&gt;$D$4,($D$5-B17+1)/365,$D$6/365)),0)</f>
        <v>0.18904109589041096</v>
      </c>
      <c r="O17" s="28">
        <f>'Data &amp; Parameter'!$E$16*'Data &amp; Parameter'!$E$17*('Data &amp; Parameter'!$E$18+'Data &amp; Parameter'!$E$19)*'Data &amp; Parameter'!$E$20*'Data &amp; Parameter'!$E$37*N17</f>
        <v>0.65724000162175211</v>
      </c>
      <c r="P17">
        <f>ROUNDUP(IF(D17&gt;$D$4,0,($D$4-D17+1)/365),0)</f>
        <v>0</v>
      </c>
      <c r="Q17">
        <f>ROUNDUP(IF(D17&gt;$D$5,0,($D$5-D17+1)/365),0)</f>
        <v>1</v>
      </c>
      <c r="R17" s="28">
        <f>IF(OR(P17=1,Q17=1),IF(D17+364&lt;=$D$5,(D17+364-$D$4+1)/365,IF(D17&gt;$D$4,($D$5-D17+1)/365,$D$6/365)),0)</f>
        <v>0.18904109589041096</v>
      </c>
      <c r="S17" s="28">
        <f>'Data &amp; Parameter'!$E$16*'Data &amp; Parameter'!$E$17*('Data &amp; Parameter'!$E$18+'Data &amp; Parameter'!$E$19)*'Data &amp; Parameter'!$E$20*'Data &amp; Parameter'!$E$37*R17</f>
        <v>0.65724000162175211</v>
      </c>
      <c r="T17" s="28">
        <f t="shared" si="0"/>
        <v>1.3144800032435042</v>
      </c>
    </row>
    <row r="18" spans="1:20" ht="14.5" x14ac:dyDescent="0.35">
      <c r="A18">
        <v>11</v>
      </c>
      <c r="B18" s="76">
        <v>44233</v>
      </c>
      <c r="C18" s="1" t="s">
        <v>154</v>
      </c>
      <c r="D18" s="76">
        <v>44233</v>
      </c>
      <c r="E18" s="1" t="s">
        <v>155</v>
      </c>
      <c r="F18" s="1" t="s">
        <v>156</v>
      </c>
      <c r="G18" s="1" t="s">
        <v>123</v>
      </c>
      <c r="H18" s="1" t="s">
        <v>124</v>
      </c>
      <c r="I18" s="1" t="s">
        <v>125</v>
      </c>
      <c r="J18" s="1" t="s">
        <v>126</v>
      </c>
      <c r="K18" s="1" t="s">
        <v>126</v>
      </c>
      <c r="L18">
        <f>ROUNDUP(IF(B18&gt;$D$4,0,($D$4-B18+1)/365),0)</f>
        <v>0</v>
      </c>
      <c r="M18">
        <f>ROUNDUP(IF(B18&gt;$D$5,0,($D$5-B18+1)/365),0)</f>
        <v>1</v>
      </c>
      <c r="N18" s="28">
        <f>IF(OR(L18=1,M18=1),IF(B18+364&lt;=$D$5,(B18+364-$D$4+1)/365,IF(B18&gt;$D$4,($D$5-B18+1)/365,$D$6/365)),0)</f>
        <v>0.18904109589041096</v>
      </c>
      <c r="O18" s="28">
        <f>'Data &amp; Parameter'!$E$16*'Data &amp; Parameter'!$E$17*('Data &amp; Parameter'!$E$18+'Data &amp; Parameter'!$E$19)*'Data &amp; Parameter'!$E$20*'Data &amp; Parameter'!$E$37*N18</f>
        <v>0.65724000162175211</v>
      </c>
      <c r="P18">
        <f>ROUNDUP(IF(D18&gt;$D$4,0,($D$4-D18+1)/365),0)</f>
        <v>0</v>
      </c>
      <c r="Q18">
        <f>ROUNDUP(IF(D18&gt;$D$5,0,($D$5-D18+1)/365),0)</f>
        <v>1</v>
      </c>
      <c r="R18" s="28">
        <f>IF(OR(P18=1,Q18=1),IF(D18+364&lt;=$D$5,(D18+364-$D$4+1)/365,IF(D18&gt;$D$4,($D$5-D18+1)/365,$D$6/365)),0)</f>
        <v>0.18904109589041096</v>
      </c>
      <c r="S18" s="28">
        <f>'Data &amp; Parameter'!$E$16*'Data &amp; Parameter'!$E$17*('Data &amp; Parameter'!$E$18+'Data &amp; Parameter'!$E$19)*'Data &amp; Parameter'!$E$20*'Data &amp; Parameter'!$E$37*R18</f>
        <v>0.65724000162175211</v>
      </c>
      <c r="T18" s="28">
        <f t="shared" si="0"/>
        <v>1.3144800032435042</v>
      </c>
    </row>
    <row r="19" spans="1:20" ht="14.5" x14ac:dyDescent="0.35">
      <c r="A19">
        <v>12</v>
      </c>
      <c r="B19" s="76">
        <v>44233</v>
      </c>
      <c r="C19" s="1" t="s">
        <v>157</v>
      </c>
      <c r="D19" s="76">
        <v>44233</v>
      </c>
      <c r="E19" s="1" t="s">
        <v>158</v>
      </c>
      <c r="F19" s="1" t="s">
        <v>159</v>
      </c>
      <c r="G19" s="1" t="s">
        <v>123</v>
      </c>
      <c r="H19" s="1" t="s">
        <v>124</v>
      </c>
      <c r="I19" s="1" t="s">
        <v>125</v>
      </c>
      <c r="J19" s="1" t="s">
        <v>126</v>
      </c>
      <c r="K19" s="1" t="s">
        <v>126</v>
      </c>
      <c r="L19">
        <f>ROUNDUP(IF(B19&gt;$D$4,0,($D$4-B19+1)/365),0)</f>
        <v>0</v>
      </c>
      <c r="M19">
        <f>ROUNDUP(IF(B19&gt;$D$5,0,($D$5-B19+1)/365),0)</f>
        <v>1</v>
      </c>
      <c r="N19" s="28">
        <f>IF(OR(L19=1,M19=1),IF(B19+364&lt;=$D$5,(B19+364-$D$4+1)/365,IF(B19&gt;$D$4,($D$5-B19+1)/365,$D$6/365)),0)</f>
        <v>0.18904109589041096</v>
      </c>
      <c r="O19" s="28">
        <f>'Data &amp; Parameter'!$E$16*'Data &amp; Parameter'!$E$17*('Data &amp; Parameter'!$E$18+'Data &amp; Parameter'!$E$19)*'Data &amp; Parameter'!$E$20*'Data &amp; Parameter'!$E$37*N19</f>
        <v>0.65724000162175211</v>
      </c>
      <c r="P19">
        <f>ROUNDUP(IF(D19&gt;$D$4,0,($D$4-D19+1)/365),0)</f>
        <v>0</v>
      </c>
      <c r="Q19">
        <f>ROUNDUP(IF(D19&gt;$D$5,0,($D$5-D19+1)/365),0)</f>
        <v>1</v>
      </c>
      <c r="R19" s="28">
        <f>IF(OR(P19=1,Q19=1),IF(D19+364&lt;=$D$5,(D19+364-$D$4+1)/365,IF(D19&gt;$D$4,($D$5-D19+1)/365,$D$6/365)),0)</f>
        <v>0.18904109589041096</v>
      </c>
      <c r="S19" s="28">
        <f>'Data &amp; Parameter'!$E$16*'Data &amp; Parameter'!$E$17*('Data &amp; Parameter'!$E$18+'Data &amp; Parameter'!$E$19)*'Data &amp; Parameter'!$E$20*'Data &amp; Parameter'!$E$37*R19</f>
        <v>0.65724000162175211</v>
      </c>
      <c r="T19" s="28">
        <f t="shared" si="0"/>
        <v>1.3144800032435042</v>
      </c>
    </row>
    <row r="20" spans="1:20" ht="14.5" x14ac:dyDescent="0.35">
      <c r="A20">
        <v>13</v>
      </c>
      <c r="B20" s="76">
        <v>44233</v>
      </c>
      <c r="C20" s="1" t="s">
        <v>160</v>
      </c>
      <c r="D20" s="76">
        <v>44233</v>
      </c>
      <c r="E20" s="1" t="s">
        <v>161</v>
      </c>
      <c r="F20" s="1" t="s">
        <v>162</v>
      </c>
      <c r="G20" s="1" t="s">
        <v>123</v>
      </c>
      <c r="H20" s="1" t="s">
        <v>124</v>
      </c>
      <c r="I20" s="1" t="s">
        <v>125</v>
      </c>
      <c r="J20" s="1" t="s">
        <v>126</v>
      </c>
      <c r="K20" s="1" t="s">
        <v>126</v>
      </c>
      <c r="L20">
        <f>ROUNDUP(IF(B20&gt;$D$4,0,($D$4-B20+1)/365),0)</f>
        <v>0</v>
      </c>
      <c r="M20">
        <f>ROUNDUP(IF(B20&gt;$D$5,0,($D$5-B20+1)/365),0)</f>
        <v>1</v>
      </c>
      <c r="N20" s="28">
        <f>IF(OR(L20=1,M20=1),IF(B20+364&lt;=$D$5,(B20+364-$D$4+1)/365,IF(B20&gt;$D$4,($D$5-B20+1)/365,$D$6/365)),0)</f>
        <v>0.18904109589041096</v>
      </c>
      <c r="O20" s="28">
        <f>'Data &amp; Parameter'!$E$16*'Data &amp; Parameter'!$E$17*('Data &amp; Parameter'!$E$18+'Data &amp; Parameter'!$E$19)*'Data &amp; Parameter'!$E$20*'Data &amp; Parameter'!$E$37*N20</f>
        <v>0.65724000162175211</v>
      </c>
      <c r="P20">
        <f>ROUNDUP(IF(D20&gt;$D$4,0,($D$4-D20+1)/365),0)</f>
        <v>0</v>
      </c>
      <c r="Q20">
        <f>ROUNDUP(IF(D20&gt;$D$5,0,($D$5-D20+1)/365),0)</f>
        <v>1</v>
      </c>
      <c r="R20" s="28">
        <f>IF(OR(P20=1,Q20=1),IF(D20+364&lt;=$D$5,(D20+364-$D$4+1)/365,IF(D20&gt;$D$4,($D$5-D20+1)/365,$D$6/365)),0)</f>
        <v>0.18904109589041096</v>
      </c>
      <c r="S20" s="28">
        <f>'Data &amp; Parameter'!$E$16*'Data &amp; Parameter'!$E$17*('Data &amp; Parameter'!$E$18+'Data &amp; Parameter'!$E$19)*'Data &amp; Parameter'!$E$20*'Data &amp; Parameter'!$E$37*R20</f>
        <v>0.65724000162175211</v>
      </c>
      <c r="T20" s="28">
        <f t="shared" si="0"/>
        <v>1.3144800032435042</v>
      </c>
    </row>
    <row r="21" spans="1:20" ht="14.5" x14ac:dyDescent="0.35">
      <c r="A21">
        <v>14</v>
      </c>
      <c r="B21" s="76">
        <v>44233</v>
      </c>
      <c r="C21" s="1" t="s">
        <v>163</v>
      </c>
      <c r="D21" s="76">
        <v>44233</v>
      </c>
      <c r="E21" s="1" t="s">
        <v>164</v>
      </c>
      <c r="F21" s="1" t="s">
        <v>165</v>
      </c>
      <c r="G21" s="1" t="s">
        <v>123</v>
      </c>
      <c r="H21" s="1" t="s">
        <v>124</v>
      </c>
      <c r="I21" s="1" t="s">
        <v>125</v>
      </c>
      <c r="J21" s="1" t="s">
        <v>126</v>
      </c>
      <c r="K21" s="1" t="s">
        <v>126</v>
      </c>
      <c r="L21">
        <f>ROUNDUP(IF(B21&gt;$D$4,0,($D$4-B21+1)/365),0)</f>
        <v>0</v>
      </c>
      <c r="M21">
        <f>ROUNDUP(IF(B21&gt;$D$5,0,($D$5-B21+1)/365),0)</f>
        <v>1</v>
      </c>
      <c r="N21" s="28">
        <f>IF(OR(L21=1,M21=1),IF(B21+364&lt;=$D$5,(B21+364-$D$4+1)/365,IF(B21&gt;$D$4,($D$5-B21+1)/365,$D$6/365)),0)</f>
        <v>0.18904109589041096</v>
      </c>
      <c r="O21" s="28">
        <f>'Data &amp; Parameter'!$E$16*'Data &amp; Parameter'!$E$17*('Data &amp; Parameter'!$E$18+'Data &amp; Parameter'!$E$19)*'Data &amp; Parameter'!$E$20*'Data &amp; Parameter'!$E$37*N21</f>
        <v>0.65724000162175211</v>
      </c>
      <c r="P21">
        <f>ROUNDUP(IF(D21&gt;$D$4,0,($D$4-D21+1)/365),0)</f>
        <v>0</v>
      </c>
      <c r="Q21">
        <f>ROUNDUP(IF(D21&gt;$D$5,0,($D$5-D21+1)/365),0)</f>
        <v>1</v>
      </c>
      <c r="R21" s="28">
        <f>IF(OR(P21=1,Q21=1),IF(D21+364&lt;=$D$5,(D21+364-$D$4+1)/365,IF(D21&gt;$D$4,($D$5-D21+1)/365,$D$6/365)),0)</f>
        <v>0.18904109589041096</v>
      </c>
      <c r="S21" s="28">
        <f>'Data &amp; Parameter'!$E$16*'Data &amp; Parameter'!$E$17*('Data &amp; Parameter'!$E$18+'Data &amp; Parameter'!$E$19)*'Data &amp; Parameter'!$E$20*'Data &amp; Parameter'!$E$37*R21</f>
        <v>0.65724000162175211</v>
      </c>
      <c r="T21" s="28">
        <f t="shared" si="0"/>
        <v>1.3144800032435042</v>
      </c>
    </row>
    <row r="22" spans="1:20" ht="14.5" x14ac:dyDescent="0.35">
      <c r="A22">
        <v>15</v>
      </c>
      <c r="B22" s="76">
        <v>44233</v>
      </c>
      <c r="C22" s="1" t="s">
        <v>166</v>
      </c>
      <c r="D22" s="76">
        <v>44233</v>
      </c>
      <c r="E22" s="1" t="s">
        <v>167</v>
      </c>
      <c r="F22" s="1" t="s">
        <v>168</v>
      </c>
      <c r="G22" s="1" t="s">
        <v>123</v>
      </c>
      <c r="H22" s="1" t="s">
        <v>124</v>
      </c>
      <c r="I22" s="1" t="s">
        <v>125</v>
      </c>
      <c r="J22" s="1" t="s">
        <v>126</v>
      </c>
      <c r="K22" s="1" t="s">
        <v>126</v>
      </c>
      <c r="L22">
        <f>ROUNDUP(IF(B22&gt;$D$4,0,($D$4-B22+1)/365),0)</f>
        <v>0</v>
      </c>
      <c r="M22">
        <f>ROUNDUP(IF(B22&gt;$D$5,0,($D$5-B22+1)/365),0)</f>
        <v>1</v>
      </c>
      <c r="N22" s="28">
        <f>IF(OR(L22=1,M22=1),IF(B22+364&lt;=$D$5,(B22+364-$D$4+1)/365,IF(B22&gt;$D$4,($D$5-B22+1)/365,$D$6/365)),0)</f>
        <v>0.18904109589041096</v>
      </c>
      <c r="O22" s="28">
        <f>'Data &amp; Parameter'!$E$16*'Data &amp; Parameter'!$E$17*('Data &amp; Parameter'!$E$18+'Data &amp; Parameter'!$E$19)*'Data &amp; Parameter'!$E$20*'Data &amp; Parameter'!$E$37*N22</f>
        <v>0.65724000162175211</v>
      </c>
      <c r="P22">
        <f>ROUNDUP(IF(D22&gt;$D$4,0,($D$4-D22+1)/365),0)</f>
        <v>0</v>
      </c>
      <c r="Q22">
        <f>ROUNDUP(IF(D22&gt;$D$5,0,($D$5-D22+1)/365),0)</f>
        <v>1</v>
      </c>
      <c r="R22" s="28">
        <f>IF(OR(P22=1,Q22=1),IF(D22+364&lt;=$D$5,(D22+364-$D$4+1)/365,IF(D22&gt;$D$4,($D$5-D22+1)/365,$D$6/365)),0)</f>
        <v>0.18904109589041096</v>
      </c>
      <c r="S22" s="28">
        <f>'Data &amp; Parameter'!$E$16*'Data &amp; Parameter'!$E$17*('Data &amp; Parameter'!$E$18+'Data &amp; Parameter'!$E$19)*'Data &amp; Parameter'!$E$20*'Data &amp; Parameter'!$E$37*R22</f>
        <v>0.65724000162175211</v>
      </c>
      <c r="T22" s="28">
        <f t="shared" si="0"/>
        <v>1.3144800032435042</v>
      </c>
    </row>
    <row r="23" spans="1:20" ht="14.5" x14ac:dyDescent="0.35">
      <c r="A23">
        <v>16</v>
      </c>
      <c r="B23" s="76">
        <v>44233</v>
      </c>
      <c r="C23" s="1" t="s">
        <v>169</v>
      </c>
      <c r="D23" s="76">
        <v>44233</v>
      </c>
      <c r="E23" s="1" t="s">
        <v>170</v>
      </c>
      <c r="F23" s="1" t="s">
        <v>171</v>
      </c>
      <c r="G23" s="1" t="s">
        <v>123</v>
      </c>
      <c r="H23" s="1" t="s">
        <v>124</v>
      </c>
      <c r="I23" s="1" t="s">
        <v>125</v>
      </c>
      <c r="J23" s="1" t="s">
        <v>126</v>
      </c>
      <c r="K23" s="1" t="s">
        <v>126</v>
      </c>
      <c r="L23">
        <f>ROUNDUP(IF(B23&gt;$D$4,0,($D$4-B23+1)/365),0)</f>
        <v>0</v>
      </c>
      <c r="M23">
        <f>ROUNDUP(IF(B23&gt;$D$5,0,($D$5-B23+1)/365),0)</f>
        <v>1</v>
      </c>
      <c r="N23" s="28">
        <f>IF(OR(L23=1,M23=1),IF(B23+364&lt;=$D$5,(B23+364-$D$4+1)/365,IF(B23&gt;$D$4,($D$5-B23+1)/365,$D$6/365)),0)</f>
        <v>0.18904109589041096</v>
      </c>
      <c r="O23" s="28">
        <f>'Data &amp; Parameter'!$E$16*'Data &amp; Parameter'!$E$17*('Data &amp; Parameter'!$E$18+'Data &amp; Parameter'!$E$19)*'Data &amp; Parameter'!$E$20*'Data &amp; Parameter'!$E$37*N23</f>
        <v>0.65724000162175211</v>
      </c>
      <c r="P23">
        <f>ROUNDUP(IF(D23&gt;$D$4,0,($D$4-D23+1)/365),0)</f>
        <v>0</v>
      </c>
      <c r="Q23">
        <f>ROUNDUP(IF(D23&gt;$D$5,0,($D$5-D23+1)/365),0)</f>
        <v>1</v>
      </c>
      <c r="R23" s="28">
        <f>IF(OR(P23=1,Q23=1),IF(D23+364&lt;=$D$5,(D23+364-$D$4+1)/365,IF(D23&gt;$D$4,($D$5-D23+1)/365,$D$6/365)),0)</f>
        <v>0.18904109589041096</v>
      </c>
      <c r="S23" s="28">
        <f>'Data &amp; Parameter'!$E$16*'Data &amp; Parameter'!$E$17*('Data &amp; Parameter'!$E$18+'Data &amp; Parameter'!$E$19)*'Data &amp; Parameter'!$E$20*'Data &amp; Parameter'!$E$37*R23</f>
        <v>0.65724000162175211</v>
      </c>
      <c r="T23" s="28">
        <f t="shared" si="0"/>
        <v>1.3144800032435042</v>
      </c>
    </row>
    <row r="24" spans="1:20" ht="14.5" x14ac:dyDescent="0.35">
      <c r="A24">
        <v>17</v>
      </c>
      <c r="B24" s="76">
        <v>44233</v>
      </c>
      <c r="C24" s="1" t="s">
        <v>172</v>
      </c>
      <c r="D24" s="76">
        <v>44233</v>
      </c>
      <c r="E24" s="1" t="s">
        <v>173</v>
      </c>
      <c r="F24" s="1" t="s">
        <v>174</v>
      </c>
      <c r="G24" s="1" t="s">
        <v>123</v>
      </c>
      <c r="H24" s="1" t="s">
        <v>124</v>
      </c>
      <c r="I24" s="1" t="s">
        <v>125</v>
      </c>
      <c r="J24" s="1" t="s">
        <v>126</v>
      </c>
      <c r="K24" s="1" t="s">
        <v>126</v>
      </c>
      <c r="L24">
        <f>ROUNDUP(IF(B24&gt;$D$4,0,($D$4-B24+1)/365),0)</f>
        <v>0</v>
      </c>
      <c r="M24">
        <f>ROUNDUP(IF(B24&gt;$D$5,0,($D$5-B24+1)/365),0)</f>
        <v>1</v>
      </c>
      <c r="N24" s="28">
        <f>IF(OR(L24=1,M24=1),IF(B24+364&lt;=$D$5,(B24+364-$D$4+1)/365,IF(B24&gt;$D$4,($D$5-B24+1)/365,$D$6/365)),0)</f>
        <v>0.18904109589041096</v>
      </c>
      <c r="O24" s="28">
        <f>'Data &amp; Parameter'!$E$16*'Data &amp; Parameter'!$E$17*('Data &amp; Parameter'!$E$18+'Data &amp; Parameter'!$E$19)*'Data &amp; Parameter'!$E$20*'Data &amp; Parameter'!$E$37*N24</f>
        <v>0.65724000162175211</v>
      </c>
      <c r="P24">
        <f>ROUNDUP(IF(D24&gt;$D$4,0,($D$4-D24+1)/365),0)</f>
        <v>0</v>
      </c>
      <c r="Q24">
        <f>ROUNDUP(IF(D24&gt;$D$5,0,($D$5-D24+1)/365),0)</f>
        <v>1</v>
      </c>
      <c r="R24" s="28">
        <f>IF(OR(P24=1,Q24=1),IF(D24+364&lt;=$D$5,(D24+364-$D$4+1)/365,IF(D24&gt;$D$4,($D$5-D24+1)/365,$D$6/365)),0)</f>
        <v>0.18904109589041096</v>
      </c>
      <c r="S24" s="28">
        <f>'Data &amp; Parameter'!$E$16*'Data &amp; Parameter'!$E$17*('Data &amp; Parameter'!$E$18+'Data &amp; Parameter'!$E$19)*'Data &amp; Parameter'!$E$20*'Data &amp; Parameter'!$E$37*R24</f>
        <v>0.65724000162175211</v>
      </c>
      <c r="T24" s="28">
        <f t="shared" si="0"/>
        <v>1.3144800032435042</v>
      </c>
    </row>
    <row r="25" spans="1:20" ht="14.5" x14ac:dyDescent="0.35">
      <c r="A25">
        <v>18</v>
      </c>
      <c r="B25" s="76">
        <v>44233</v>
      </c>
      <c r="C25" s="1" t="s">
        <v>175</v>
      </c>
      <c r="D25" s="76">
        <v>44233</v>
      </c>
      <c r="E25" s="1" t="s">
        <v>176</v>
      </c>
      <c r="F25" s="1" t="s">
        <v>177</v>
      </c>
      <c r="G25" s="1" t="s">
        <v>123</v>
      </c>
      <c r="H25" s="1" t="s">
        <v>124</v>
      </c>
      <c r="I25" s="1" t="s">
        <v>125</v>
      </c>
      <c r="J25" s="1" t="s">
        <v>126</v>
      </c>
      <c r="K25" s="1" t="s">
        <v>126</v>
      </c>
      <c r="L25">
        <f>ROUNDUP(IF(B25&gt;$D$4,0,($D$4-B25+1)/365),0)</f>
        <v>0</v>
      </c>
      <c r="M25">
        <f>ROUNDUP(IF(B25&gt;$D$5,0,($D$5-B25+1)/365),0)</f>
        <v>1</v>
      </c>
      <c r="N25" s="28">
        <f>IF(OR(L25=1,M25=1),IF(B25+364&lt;=$D$5,(B25+364-$D$4+1)/365,IF(B25&gt;$D$4,($D$5-B25+1)/365,$D$6/365)),0)</f>
        <v>0.18904109589041096</v>
      </c>
      <c r="O25" s="28">
        <f>'Data &amp; Parameter'!$E$16*'Data &amp; Parameter'!$E$17*('Data &amp; Parameter'!$E$18+'Data &amp; Parameter'!$E$19)*'Data &amp; Parameter'!$E$20*'Data &amp; Parameter'!$E$37*N25</f>
        <v>0.65724000162175211</v>
      </c>
      <c r="P25">
        <f>ROUNDUP(IF(D25&gt;$D$4,0,($D$4-D25+1)/365),0)</f>
        <v>0</v>
      </c>
      <c r="Q25">
        <f>ROUNDUP(IF(D25&gt;$D$5,0,($D$5-D25+1)/365),0)</f>
        <v>1</v>
      </c>
      <c r="R25" s="28">
        <f>IF(OR(P25=1,Q25=1),IF(D25+364&lt;=$D$5,(D25+364-$D$4+1)/365,IF(D25&gt;$D$4,($D$5-D25+1)/365,$D$6/365)),0)</f>
        <v>0.18904109589041096</v>
      </c>
      <c r="S25" s="28">
        <f>'Data &amp; Parameter'!$E$16*'Data &amp; Parameter'!$E$17*('Data &amp; Parameter'!$E$18+'Data &amp; Parameter'!$E$19)*'Data &amp; Parameter'!$E$20*'Data &amp; Parameter'!$E$37*R25</f>
        <v>0.65724000162175211</v>
      </c>
      <c r="T25" s="28">
        <f t="shared" si="0"/>
        <v>1.3144800032435042</v>
      </c>
    </row>
    <row r="26" spans="1:20" ht="14.5" x14ac:dyDescent="0.35">
      <c r="A26">
        <v>19</v>
      </c>
      <c r="B26" s="76">
        <v>44233</v>
      </c>
      <c r="C26" s="1" t="s">
        <v>178</v>
      </c>
      <c r="D26" s="76">
        <v>44233</v>
      </c>
      <c r="E26" s="1" t="s">
        <v>179</v>
      </c>
      <c r="F26" s="1" t="s">
        <v>180</v>
      </c>
      <c r="G26" s="1" t="s">
        <v>123</v>
      </c>
      <c r="H26" s="1" t="s">
        <v>124</v>
      </c>
      <c r="I26" s="1" t="s">
        <v>125</v>
      </c>
      <c r="J26" s="1" t="s">
        <v>126</v>
      </c>
      <c r="K26" s="1" t="s">
        <v>126</v>
      </c>
      <c r="L26">
        <f>ROUNDUP(IF(B26&gt;$D$4,0,($D$4-B26+1)/365),0)</f>
        <v>0</v>
      </c>
      <c r="M26">
        <f>ROUNDUP(IF(B26&gt;$D$5,0,($D$5-B26+1)/365),0)</f>
        <v>1</v>
      </c>
      <c r="N26" s="28">
        <f>IF(OR(L26=1,M26=1),IF(B26+364&lt;=$D$5,(B26+364-$D$4+1)/365,IF(B26&gt;$D$4,($D$5-B26+1)/365,$D$6/365)),0)</f>
        <v>0.18904109589041096</v>
      </c>
      <c r="O26" s="28">
        <f>'Data &amp; Parameter'!$E$16*'Data &amp; Parameter'!$E$17*('Data &amp; Parameter'!$E$18+'Data &amp; Parameter'!$E$19)*'Data &amp; Parameter'!$E$20*'Data &amp; Parameter'!$E$37*N26</f>
        <v>0.65724000162175211</v>
      </c>
      <c r="P26">
        <f>ROUNDUP(IF(D26&gt;$D$4,0,($D$4-D26+1)/365),0)</f>
        <v>0</v>
      </c>
      <c r="Q26">
        <f>ROUNDUP(IF(D26&gt;$D$5,0,($D$5-D26+1)/365),0)</f>
        <v>1</v>
      </c>
      <c r="R26" s="28">
        <f>IF(OR(P26=1,Q26=1),IF(D26+364&lt;=$D$5,(D26+364-$D$4+1)/365,IF(D26&gt;$D$4,($D$5-D26+1)/365,$D$6/365)),0)</f>
        <v>0.18904109589041096</v>
      </c>
      <c r="S26" s="28">
        <f>'Data &amp; Parameter'!$E$16*'Data &amp; Parameter'!$E$17*('Data &amp; Parameter'!$E$18+'Data &amp; Parameter'!$E$19)*'Data &amp; Parameter'!$E$20*'Data &amp; Parameter'!$E$37*R26</f>
        <v>0.65724000162175211</v>
      </c>
      <c r="T26" s="28">
        <f t="shared" si="0"/>
        <v>1.3144800032435042</v>
      </c>
    </row>
    <row r="27" spans="1:20" ht="15.75" customHeight="1" x14ac:dyDescent="0.35">
      <c r="A27">
        <v>20</v>
      </c>
      <c r="B27" s="76">
        <v>44233</v>
      </c>
      <c r="C27" s="1" t="s">
        <v>181</v>
      </c>
      <c r="D27" s="76">
        <v>44233</v>
      </c>
      <c r="E27" s="1" t="s">
        <v>182</v>
      </c>
      <c r="F27" s="1" t="s">
        <v>183</v>
      </c>
      <c r="G27" s="1" t="s">
        <v>123</v>
      </c>
      <c r="H27" s="1" t="s">
        <v>124</v>
      </c>
      <c r="I27" s="1" t="s">
        <v>125</v>
      </c>
      <c r="J27" s="1" t="s">
        <v>126</v>
      </c>
      <c r="K27" s="1" t="s">
        <v>126</v>
      </c>
      <c r="L27">
        <f>ROUNDUP(IF(B27&gt;$D$4,0,($D$4-B27+1)/365),0)</f>
        <v>0</v>
      </c>
      <c r="M27">
        <f>ROUNDUP(IF(B27&gt;$D$5,0,($D$5-B27+1)/365),0)</f>
        <v>1</v>
      </c>
      <c r="N27" s="28">
        <f>IF(OR(L27=1,M27=1),IF(B27+364&lt;=$D$5,(B27+364-$D$4+1)/365,IF(B27&gt;$D$4,($D$5-B27+1)/365,$D$6/365)),0)</f>
        <v>0.18904109589041096</v>
      </c>
      <c r="O27" s="28">
        <f>'Data &amp; Parameter'!$E$16*'Data &amp; Parameter'!$E$17*('Data &amp; Parameter'!$E$18+'Data &amp; Parameter'!$E$19)*'Data &amp; Parameter'!$E$20*'Data &amp; Parameter'!$E$37*N27</f>
        <v>0.65724000162175211</v>
      </c>
      <c r="P27">
        <f>ROUNDUP(IF(D27&gt;$D$4,0,($D$4-D27+1)/365),0)</f>
        <v>0</v>
      </c>
      <c r="Q27">
        <f>ROUNDUP(IF(D27&gt;$D$5,0,($D$5-D27+1)/365),0)</f>
        <v>1</v>
      </c>
      <c r="R27" s="28">
        <f>IF(OR(P27=1,Q27=1),IF(D27+364&lt;=$D$5,(D27+364-$D$4+1)/365,IF(D27&gt;$D$4,($D$5-D27+1)/365,$D$6/365)),0)</f>
        <v>0.18904109589041096</v>
      </c>
      <c r="S27" s="28">
        <f>'Data &amp; Parameter'!$E$16*'Data &amp; Parameter'!$E$17*('Data &amp; Parameter'!$E$18+'Data &amp; Parameter'!$E$19)*'Data &amp; Parameter'!$E$20*'Data &amp; Parameter'!$E$37*R27</f>
        <v>0.65724000162175211</v>
      </c>
      <c r="T27" s="28">
        <f t="shared" si="0"/>
        <v>1.3144800032435042</v>
      </c>
    </row>
    <row r="28" spans="1:20" ht="15.75" customHeight="1" x14ac:dyDescent="0.35">
      <c r="A28">
        <v>21</v>
      </c>
      <c r="B28" s="76">
        <v>44233</v>
      </c>
      <c r="C28" s="1" t="s">
        <v>184</v>
      </c>
      <c r="D28" s="76">
        <v>44233</v>
      </c>
      <c r="E28" s="1" t="s">
        <v>185</v>
      </c>
      <c r="F28" s="1" t="s">
        <v>186</v>
      </c>
      <c r="G28" s="1" t="s">
        <v>123</v>
      </c>
      <c r="H28" s="1" t="s">
        <v>124</v>
      </c>
      <c r="I28" s="1" t="s">
        <v>125</v>
      </c>
      <c r="J28" s="1" t="s">
        <v>126</v>
      </c>
      <c r="K28" s="1" t="s">
        <v>126</v>
      </c>
      <c r="L28">
        <f>ROUNDUP(IF(B28&gt;$D$4,0,($D$4-B28+1)/365),0)</f>
        <v>0</v>
      </c>
      <c r="M28">
        <f>ROUNDUP(IF(B28&gt;$D$5,0,($D$5-B28+1)/365),0)</f>
        <v>1</v>
      </c>
      <c r="N28" s="28">
        <f>IF(OR(L28=1,M28=1),IF(B28+364&lt;=$D$5,(B28+364-$D$4+1)/365,IF(B28&gt;$D$4,($D$5-B28+1)/365,$D$6/365)),0)</f>
        <v>0.18904109589041096</v>
      </c>
      <c r="O28" s="28">
        <f>'Data &amp; Parameter'!$E$16*'Data &amp; Parameter'!$E$17*('Data &amp; Parameter'!$E$18+'Data &amp; Parameter'!$E$19)*'Data &amp; Parameter'!$E$20*'Data &amp; Parameter'!$E$37*N28</f>
        <v>0.65724000162175211</v>
      </c>
      <c r="P28">
        <f>ROUNDUP(IF(D28&gt;$D$4,0,($D$4-D28+1)/365),0)</f>
        <v>0</v>
      </c>
      <c r="Q28">
        <f>ROUNDUP(IF(D28&gt;$D$5,0,($D$5-D28+1)/365),0)</f>
        <v>1</v>
      </c>
      <c r="R28" s="28">
        <f>IF(OR(P28=1,Q28=1),IF(D28+364&lt;=$D$5,(D28+364-$D$4+1)/365,IF(D28&gt;$D$4,($D$5-D28+1)/365,$D$6/365)),0)</f>
        <v>0.18904109589041096</v>
      </c>
      <c r="S28" s="28">
        <f>'Data &amp; Parameter'!$E$16*'Data &amp; Parameter'!$E$17*('Data &amp; Parameter'!$E$18+'Data &amp; Parameter'!$E$19)*'Data &amp; Parameter'!$E$20*'Data &amp; Parameter'!$E$37*R28</f>
        <v>0.65724000162175211</v>
      </c>
      <c r="T28" s="28">
        <f t="shared" si="0"/>
        <v>1.3144800032435042</v>
      </c>
    </row>
    <row r="29" spans="1:20" ht="15.75" customHeight="1" x14ac:dyDescent="0.35">
      <c r="A29">
        <v>22</v>
      </c>
      <c r="B29" s="76">
        <v>44233</v>
      </c>
      <c r="C29" s="1" t="s">
        <v>187</v>
      </c>
      <c r="D29" s="76">
        <v>44233</v>
      </c>
      <c r="E29" s="1" t="s">
        <v>188</v>
      </c>
      <c r="F29" s="1" t="s">
        <v>189</v>
      </c>
      <c r="G29" s="1" t="s">
        <v>123</v>
      </c>
      <c r="H29" s="1" t="s">
        <v>124</v>
      </c>
      <c r="I29" s="1" t="s">
        <v>125</v>
      </c>
      <c r="J29" s="1" t="s">
        <v>126</v>
      </c>
      <c r="K29" s="1" t="s">
        <v>126</v>
      </c>
      <c r="L29">
        <f>ROUNDUP(IF(B29&gt;$D$4,0,($D$4-B29+1)/365),0)</f>
        <v>0</v>
      </c>
      <c r="M29">
        <f>ROUNDUP(IF(B29&gt;$D$5,0,($D$5-B29+1)/365),0)</f>
        <v>1</v>
      </c>
      <c r="N29" s="28">
        <f>IF(OR(L29=1,M29=1),IF(B29+364&lt;=$D$5,(B29+364-$D$4+1)/365,IF(B29&gt;$D$4,($D$5-B29+1)/365,$D$6/365)),0)</f>
        <v>0.18904109589041096</v>
      </c>
      <c r="O29" s="28">
        <f>'Data &amp; Parameter'!$E$16*'Data &amp; Parameter'!$E$17*('Data &amp; Parameter'!$E$18+'Data &amp; Parameter'!$E$19)*'Data &amp; Parameter'!$E$20*'Data &amp; Parameter'!$E$37*N29</f>
        <v>0.65724000162175211</v>
      </c>
      <c r="P29">
        <f>ROUNDUP(IF(D29&gt;$D$4,0,($D$4-D29+1)/365),0)</f>
        <v>0</v>
      </c>
      <c r="Q29">
        <f>ROUNDUP(IF(D29&gt;$D$5,0,($D$5-D29+1)/365),0)</f>
        <v>1</v>
      </c>
      <c r="R29" s="28">
        <f>IF(OR(P29=1,Q29=1),IF(D29+364&lt;=$D$5,(D29+364-$D$4+1)/365,IF(D29&gt;$D$4,($D$5-D29+1)/365,$D$6/365)),0)</f>
        <v>0.18904109589041096</v>
      </c>
      <c r="S29" s="28">
        <f>'Data &amp; Parameter'!$E$16*'Data &amp; Parameter'!$E$17*('Data &amp; Parameter'!$E$18+'Data &amp; Parameter'!$E$19)*'Data &amp; Parameter'!$E$20*'Data &amp; Parameter'!$E$37*R29</f>
        <v>0.65724000162175211</v>
      </c>
      <c r="T29" s="28">
        <f t="shared" si="0"/>
        <v>1.3144800032435042</v>
      </c>
    </row>
    <row r="30" spans="1:20" ht="15.75" customHeight="1" x14ac:dyDescent="0.35">
      <c r="A30">
        <v>23</v>
      </c>
      <c r="B30" s="76">
        <v>44233</v>
      </c>
      <c r="C30" s="1" t="s">
        <v>190</v>
      </c>
      <c r="D30" s="76">
        <v>44233</v>
      </c>
      <c r="E30" s="1" t="s">
        <v>191</v>
      </c>
      <c r="F30" s="1" t="s">
        <v>192</v>
      </c>
      <c r="G30" s="1" t="s">
        <v>123</v>
      </c>
      <c r="H30" s="1" t="s">
        <v>124</v>
      </c>
      <c r="I30" s="1" t="s">
        <v>125</v>
      </c>
      <c r="J30" s="1" t="s">
        <v>126</v>
      </c>
      <c r="K30" s="1" t="s">
        <v>126</v>
      </c>
      <c r="L30">
        <f>ROUNDUP(IF(B30&gt;$D$4,0,($D$4-B30+1)/365),0)</f>
        <v>0</v>
      </c>
      <c r="M30">
        <f>ROUNDUP(IF(B30&gt;$D$5,0,($D$5-B30+1)/365),0)</f>
        <v>1</v>
      </c>
      <c r="N30" s="28">
        <f>IF(OR(L30=1,M30=1),IF(B30+364&lt;=$D$5,(B30+364-$D$4+1)/365,IF(B30&gt;$D$4,($D$5-B30+1)/365,$D$6/365)),0)</f>
        <v>0.18904109589041096</v>
      </c>
      <c r="O30" s="28">
        <f>'Data &amp; Parameter'!$E$16*'Data &amp; Parameter'!$E$17*('Data &amp; Parameter'!$E$18+'Data &amp; Parameter'!$E$19)*'Data &amp; Parameter'!$E$20*'Data &amp; Parameter'!$E$37*N30</f>
        <v>0.65724000162175211</v>
      </c>
      <c r="P30">
        <f>ROUNDUP(IF(D30&gt;$D$4,0,($D$4-D30+1)/365),0)</f>
        <v>0</v>
      </c>
      <c r="Q30">
        <f>ROUNDUP(IF(D30&gt;$D$5,0,($D$5-D30+1)/365),0)</f>
        <v>1</v>
      </c>
      <c r="R30" s="28">
        <f>IF(OR(P30=1,Q30=1),IF(D30+364&lt;=$D$5,(D30+364-$D$4+1)/365,IF(D30&gt;$D$4,($D$5-D30+1)/365,$D$6/365)),0)</f>
        <v>0.18904109589041096</v>
      </c>
      <c r="S30" s="28">
        <f>'Data &amp; Parameter'!$E$16*'Data &amp; Parameter'!$E$17*('Data &amp; Parameter'!$E$18+'Data &amp; Parameter'!$E$19)*'Data &amp; Parameter'!$E$20*'Data &amp; Parameter'!$E$37*R30</f>
        <v>0.65724000162175211</v>
      </c>
      <c r="T30" s="28">
        <f t="shared" si="0"/>
        <v>1.3144800032435042</v>
      </c>
    </row>
    <row r="31" spans="1:20" ht="15.75" customHeight="1" x14ac:dyDescent="0.35">
      <c r="A31">
        <v>24</v>
      </c>
      <c r="B31" s="76">
        <v>44233</v>
      </c>
      <c r="C31" s="1" t="s">
        <v>193</v>
      </c>
      <c r="D31" s="76">
        <v>44233</v>
      </c>
      <c r="E31" s="1" t="s">
        <v>194</v>
      </c>
      <c r="F31" s="1" t="s">
        <v>195</v>
      </c>
      <c r="G31" s="1" t="s">
        <v>123</v>
      </c>
      <c r="H31" s="1" t="s">
        <v>124</v>
      </c>
      <c r="I31" s="1" t="s">
        <v>125</v>
      </c>
      <c r="J31" s="1" t="s">
        <v>126</v>
      </c>
      <c r="K31" s="1" t="s">
        <v>126</v>
      </c>
      <c r="L31">
        <f>ROUNDUP(IF(B31&gt;$D$4,0,($D$4-B31+1)/365),0)</f>
        <v>0</v>
      </c>
      <c r="M31">
        <f>ROUNDUP(IF(B31&gt;$D$5,0,($D$5-B31+1)/365),0)</f>
        <v>1</v>
      </c>
      <c r="N31" s="28">
        <f>IF(OR(L31=1,M31=1),IF(B31+364&lt;=$D$5,(B31+364-$D$4+1)/365,IF(B31&gt;$D$4,($D$5-B31+1)/365,$D$6/365)),0)</f>
        <v>0.18904109589041096</v>
      </c>
      <c r="O31" s="28">
        <f>'Data &amp; Parameter'!$E$16*'Data &amp; Parameter'!$E$17*('Data &amp; Parameter'!$E$18+'Data &amp; Parameter'!$E$19)*'Data &amp; Parameter'!$E$20*'Data &amp; Parameter'!$E$37*N31</f>
        <v>0.65724000162175211</v>
      </c>
      <c r="P31">
        <f>ROUNDUP(IF(D31&gt;$D$4,0,($D$4-D31+1)/365),0)</f>
        <v>0</v>
      </c>
      <c r="Q31">
        <f>ROUNDUP(IF(D31&gt;$D$5,0,($D$5-D31+1)/365),0)</f>
        <v>1</v>
      </c>
      <c r="R31" s="28">
        <f>IF(OR(P31=1,Q31=1),IF(D31+364&lt;=$D$5,(D31+364-$D$4+1)/365,IF(D31&gt;$D$4,($D$5-D31+1)/365,$D$6/365)),0)</f>
        <v>0.18904109589041096</v>
      </c>
      <c r="S31" s="28">
        <f>'Data &amp; Parameter'!$E$16*'Data &amp; Parameter'!$E$17*('Data &amp; Parameter'!$E$18+'Data &amp; Parameter'!$E$19)*'Data &amp; Parameter'!$E$20*'Data &amp; Parameter'!$E$37*R31</f>
        <v>0.65724000162175211</v>
      </c>
      <c r="T31" s="28">
        <f t="shared" si="0"/>
        <v>1.3144800032435042</v>
      </c>
    </row>
    <row r="32" spans="1:20" ht="15.75" customHeight="1" x14ac:dyDescent="0.35">
      <c r="A32">
        <v>25</v>
      </c>
      <c r="B32" s="76">
        <v>44233</v>
      </c>
      <c r="C32" s="1" t="s">
        <v>196</v>
      </c>
      <c r="D32" s="76">
        <v>44233</v>
      </c>
      <c r="E32" s="1" t="s">
        <v>197</v>
      </c>
      <c r="F32" s="1" t="s">
        <v>198</v>
      </c>
      <c r="G32" s="1" t="s">
        <v>123</v>
      </c>
      <c r="H32" s="1" t="s">
        <v>124</v>
      </c>
      <c r="I32" s="1" t="s">
        <v>125</v>
      </c>
      <c r="J32" s="1" t="s">
        <v>126</v>
      </c>
      <c r="K32" s="1" t="s">
        <v>126</v>
      </c>
      <c r="L32">
        <f>ROUNDUP(IF(B32&gt;$D$4,0,($D$4-B32+1)/365),0)</f>
        <v>0</v>
      </c>
      <c r="M32">
        <f>ROUNDUP(IF(B32&gt;$D$5,0,($D$5-B32+1)/365),0)</f>
        <v>1</v>
      </c>
      <c r="N32" s="28">
        <f>IF(OR(L32=1,M32=1),IF(B32+364&lt;=$D$5,(B32+364-$D$4+1)/365,IF(B32&gt;$D$4,($D$5-B32+1)/365,$D$6/365)),0)</f>
        <v>0.18904109589041096</v>
      </c>
      <c r="O32" s="28">
        <f>'Data &amp; Parameter'!$E$16*'Data &amp; Parameter'!$E$17*('Data &amp; Parameter'!$E$18+'Data &amp; Parameter'!$E$19)*'Data &amp; Parameter'!$E$20*'Data &amp; Parameter'!$E$37*N32</f>
        <v>0.65724000162175211</v>
      </c>
      <c r="P32">
        <f>ROUNDUP(IF(D32&gt;$D$4,0,($D$4-D32+1)/365),0)</f>
        <v>0</v>
      </c>
      <c r="Q32">
        <f>ROUNDUP(IF(D32&gt;$D$5,0,($D$5-D32+1)/365),0)</f>
        <v>1</v>
      </c>
      <c r="R32" s="28">
        <f>IF(OR(P32=1,Q32=1),IF(D32+364&lt;=$D$5,(D32+364-$D$4+1)/365,IF(D32&gt;$D$4,($D$5-D32+1)/365,$D$6/365)),0)</f>
        <v>0.18904109589041096</v>
      </c>
      <c r="S32" s="28">
        <f>'Data &amp; Parameter'!$E$16*'Data &amp; Parameter'!$E$17*('Data &amp; Parameter'!$E$18+'Data &amp; Parameter'!$E$19)*'Data &amp; Parameter'!$E$20*'Data &amp; Parameter'!$E$37*R32</f>
        <v>0.65724000162175211</v>
      </c>
      <c r="T32" s="28">
        <f t="shared" si="0"/>
        <v>1.3144800032435042</v>
      </c>
    </row>
    <row r="33" spans="1:20" ht="15.75" customHeight="1" x14ac:dyDescent="0.35">
      <c r="A33">
        <v>26</v>
      </c>
      <c r="B33" s="76">
        <v>44233</v>
      </c>
      <c r="C33" s="1" t="s">
        <v>199</v>
      </c>
      <c r="D33" s="76">
        <v>44233</v>
      </c>
      <c r="E33" s="1" t="s">
        <v>200</v>
      </c>
      <c r="F33" s="1" t="s">
        <v>201</v>
      </c>
      <c r="G33" s="1" t="s">
        <v>123</v>
      </c>
      <c r="H33" s="1" t="s">
        <v>124</v>
      </c>
      <c r="I33" s="1" t="s">
        <v>125</v>
      </c>
      <c r="J33" s="1" t="s">
        <v>126</v>
      </c>
      <c r="K33" s="1" t="s">
        <v>126</v>
      </c>
      <c r="L33">
        <f>ROUNDUP(IF(B33&gt;$D$4,0,($D$4-B33+1)/365),0)</f>
        <v>0</v>
      </c>
      <c r="M33">
        <f>ROUNDUP(IF(B33&gt;$D$5,0,($D$5-B33+1)/365),0)</f>
        <v>1</v>
      </c>
      <c r="N33" s="28">
        <f>IF(OR(L33=1,M33=1),IF(B33+364&lt;=$D$5,(B33+364-$D$4+1)/365,IF(B33&gt;$D$4,($D$5-B33+1)/365,$D$6/365)),0)</f>
        <v>0.18904109589041096</v>
      </c>
      <c r="O33" s="28">
        <f>'Data &amp; Parameter'!$E$16*'Data &amp; Parameter'!$E$17*('Data &amp; Parameter'!$E$18+'Data &amp; Parameter'!$E$19)*'Data &amp; Parameter'!$E$20*'Data &amp; Parameter'!$E$37*N33</f>
        <v>0.65724000162175211</v>
      </c>
      <c r="P33">
        <f>ROUNDUP(IF(D33&gt;$D$4,0,($D$4-D33+1)/365),0)</f>
        <v>0</v>
      </c>
      <c r="Q33">
        <f>ROUNDUP(IF(D33&gt;$D$5,0,($D$5-D33+1)/365),0)</f>
        <v>1</v>
      </c>
      <c r="R33" s="28">
        <f>IF(OR(P33=1,Q33=1),IF(D33+364&lt;=$D$5,(D33+364-$D$4+1)/365,IF(D33&gt;$D$4,($D$5-D33+1)/365,$D$6/365)),0)</f>
        <v>0.18904109589041096</v>
      </c>
      <c r="S33" s="28">
        <f>'Data &amp; Parameter'!$E$16*'Data &amp; Parameter'!$E$17*('Data &amp; Parameter'!$E$18+'Data &amp; Parameter'!$E$19)*'Data &amp; Parameter'!$E$20*'Data &amp; Parameter'!$E$37*R33</f>
        <v>0.65724000162175211</v>
      </c>
      <c r="T33" s="28">
        <f t="shared" si="0"/>
        <v>1.3144800032435042</v>
      </c>
    </row>
    <row r="34" spans="1:20" ht="15.75" customHeight="1" x14ac:dyDescent="0.35">
      <c r="A34">
        <v>27</v>
      </c>
      <c r="B34" s="76">
        <v>44233</v>
      </c>
      <c r="C34" s="1" t="s">
        <v>202</v>
      </c>
      <c r="D34" s="76">
        <v>44233</v>
      </c>
      <c r="E34" s="1" t="s">
        <v>203</v>
      </c>
      <c r="F34" s="1" t="s">
        <v>204</v>
      </c>
      <c r="G34" s="1" t="s">
        <v>123</v>
      </c>
      <c r="H34" s="1" t="s">
        <v>124</v>
      </c>
      <c r="I34" s="1" t="s">
        <v>125</v>
      </c>
      <c r="J34" s="1" t="s">
        <v>126</v>
      </c>
      <c r="K34" s="1" t="s">
        <v>126</v>
      </c>
      <c r="L34">
        <f>ROUNDUP(IF(B34&gt;$D$4,0,($D$4-B34+1)/365),0)</f>
        <v>0</v>
      </c>
      <c r="M34">
        <f>ROUNDUP(IF(B34&gt;$D$5,0,($D$5-B34+1)/365),0)</f>
        <v>1</v>
      </c>
      <c r="N34" s="28">
        <f>IF(OR(L34=1,M34=1),IF(B34+364&lt;=$D$5,(B34+364-$D$4+1)/365,IF(B34&gt;$D$4,($D$5-B34+1)/365,$D$6/365)),0)</f>
        <v>0.18904109589041096</v>
      </c>
      <c r="O34" s="28">
        <f>'Data &amp; Parameter'!$E$16*'Data &amp; Parameter'!$E$17*('Data &amp; Parameter'!$E$18+'Data &amp; Parameter'!$E$19)*'Data &amp; Parameter'!$E$20*'Data &amp; Parameter'!$E$37*N34</f>
        <v>0.65724000162175211</v>
      </c>
      <c r="P34">
        <f>ROUNDUP(IF(D34&gt;$D$4,0,($D$4-D34+1)/365),0)</f>
        <v>0</v>
      </c>
      <c r="Q34">
        <f>ROUNDUP(IF(D34&gt;$D$5,0,($D$5-D34+1)/365),0)</f>
        <v>1</v>
      </c>
      <c r="R34" s="28">
        <f>IF(OR(P34=1,Q34=1),IF(D34+364&lt;=$D$5,(D34+364-$D$4+1)/365,IF(D34&gt;$D$4,($D$5-D34+1)/365,$D$6/365)),0)</f>
        <v>0.18904109589041096</v>
      </c>
      <c r="S34" s="28">
        <f>'Data &amp; Parameter'!$E$16*'Data &amp; Parameter'!$E$17*('Data &amp; Parameter'!$E$18+'Data &amp; Parameter'!$E$19)*'Data &amp; Parameter'!$E$20*'Data &amp; Parameter'!$E$37*R34</f>
        <v>0.65724000162175211</v>
      </c>
      <c r="T34" s="28">
        <f t="shared" si="0"/>
        <v>1.3144800032435042</v>
      </c>
    </row>
    <row r="35" spans="1:20" ht="15.75" customHeight="1" x14ac:dyDescent="0.35">
      <c r="A35">
        <v>28</v>
      </c>
      <c r="B35" s="76">
        <v>44233</v>
      </c>
      <c r="C35" s="1" t="s">
        <v>205</v>
      </c>
      <c r="D35" s="76">
        <v>44233</v>
      </c>
      <c r="E35" s="1" t="s">
        <v>206</v>
      </c>
      <c r="F35" s="1" t="s">
        <v>207</v>
      </c>
      <c r="G35" s="1" t="s">
        <v>123</v>
      </c>
      <c r="H35" s="1" t="s">
        <v>124</v>
      </c>
      <c r="I35" s="1" t="s">
        <v>125</v>
      </c>
      <c r="J35" s="1" t="s">
        <v>126</v>
      </c>
      <c r="K35" s="1" t="s">
        <v>126</v>
      </c>
      <c r="L35">
        <f>ROUNDUP(IF(B35&gt;$D$4,0,($D$4-B35+1)/365),0)</f>
        <v>0</v>
      </c>
      <c r="M35">
        <f>ROUNDUP(IF(B35&gt;$D$5,0,($D$5-B35+1)/365),0)</f>
        <v>1</v>
      </c>
      <c r="N35" s="28">
        <f>IF(OR(L35=1,M35=1),IF(B35+364&lt;=$D$5,(B35+364-$D$4+1)/365,IF(B35&gt;$D$4,($D$5-B35+1)/365,$D$6/365)),0)</f>
        <v>0.18904109589041096</v>
      </c>
      <c r="O35" s="28">
        <f>'Data &amp; Parameter'!$E$16*'Data &amp; Parameter'!$E$17*('Data &amp; Parameter'!$E$18+'Data &amp; Parameter'!$E$19)*'Data &amp; Parameter'!$E$20*'Data &amp; Parameter'!$E$37*N35</f>
        <v>0.65724000162175211</v>
      </c>
      <c r="P35">
        <f>ROUNDUP(IF(D35&gt;$D$4,0,($D$4-D35+1)/365),0)</f>
        <v>0</v>
      </c>
      <c r="Q35">
        <f>ROUNDUP(IF(D35&gt;$D$5,0,($D$5-D35+1)/365),0)</f>
        <v>1</v>
      </c>
      <c r="R35" s="28">
        <f>IF(OR(P35=1,Q35=1),IF(D35+364&lt;=$D$5,(D35+364-$D$4+1)/365,IF(D35&gt;$D$4,($D$5-D35+1)/365,$D$6/365)),0)</f>
        <v>0.18904109589041096</v>
      </c>
      <c r="S35" s="28">
        <f>'Data &amp; Parameter'!$E$16*'Data &amp; Parameter'!$E$17*('Data &amp; Parameter'!$E$18+'Data &amp; Parameter'!$E$19)*'Data &amp; Parameter'!$E$20*'Data &amp; Parameter'!$E$37*R35</f>
        <v>0.65724000162175211</v>
      </c>
      <c r="T35" s="28">
        <f t="shared" si="0"/>
        <v>1.3144800032435042</v>
      </c>
    </row>
    <row r="36" spans="1:20" ht="15.75" customHeight="1" x14ac:dyDescent="0.35">
      <c r="A36">
        <v>29</v>
      </c>
      <c r="B36" s="76">
        <v>44233</v>
      </c>
      <c r="C36" s="1" t="s">
        <v>208</v>
      </c>
      <c r="D36" s="76">
        <v>44233</v>
      </c>
      <c r="E36" s="1" t="s">
        <v>209</v>
      </c>
      <c r="F36" s="1" t="s">
        <v>210</v>
      </c>
      <c r="G36" s="1" t="s">
        <v>123</v>
      </c>
      <c r="H36" s="1" t="s">
        <v>124</v>
      </c>
      <c r="I36" s="1" t="s">
        <v>125</v>
      </c>
      <c r="J36" s="1" t="s">
        <v>126</v>
      </c>
      <c r="K36" s="1" t="s">
        <v>126</v>
      </c>
      <c r="L36">
        <f>ROUNDUP(IF(B36&gt;$D$4,0,($D$4-B36+1)/365),0)</f>
        <v>0</v>
      </c>
      <c r="M36">
        <f>ROUNDUP(IF(B36&gt;$D$5,0,($D$5-B36+1)/365),0)</f>
        <v>1</v>
      </c>
      <c r="N36" s="28">
        <f>IF(OR(L36=1,M36=1),IF(B36+364&lt;=$D$5,(B36+364-$D$4+1)/365,IF(B36&gt;$D$4,($D$5-B36+1)/365,$D$6/365)),0)</f>
        <v>0.18904109589041096</v>
      </c>
      <c r="O36" s="28">
        <f>'Data &amp; Parameter'!$E$16*'Data &amp; Parameter'!$E$17*('Data &amp; Parameter'!$E$18+'Data &amp; Parameter'!$E$19)*'Data &amp; Parameter'!$E$20*'Data &amp; Parameter'!$E$37*N36</f>
        <v>0.65724000162175211</v>
      </c>
      <c r="P36">
        <f>ROUNDUP(IF(D36&gt;$D$4,0,($D$4-D36+1)/365),0)</f>
        <v>0</v>
      </c>
      <c r="Q36">
        <f>ROUNDUP(IF(D36&gt;$D$5,0,($D$5-D36+1)/365),0)</f>
        <v>1</v>
      </c>
      <c r="R36" s="28">
        <f>IF(OR(P36=1,Q36=1),IF(D36+364&lt;=$D$5,(D36+364-$D$4+1)/365,IF(D36&gt;$D$4,($D$5-D36+1)/365,$D$6/365)),0)</f>
        <v>0.18904109589041096</v>
      </c>
      <c r="S36" s="28">
        <f>'Data &amp; Parameter'!$E$16*'Data &amp; Parameter'!$E$17*('Data &amp; Parameter'!$E$18+'Data &amp; Parameter'!$E$19)*'Data &amp; Parameter'!$E$20*'Data &amp; Parameter'!$E$37*R36</f>
        <v>0.65724000162175211</v>
      </c>
      <c r="T36" s="28">
        <f t="shared" si="0"/>
        <v>1.3144800032435042</v>
      </c>
    </row>
    <row r="37" spans="1:20" ht="15.75" customHeight="1" x14ac:dyDescent="0.35">
      <c r="A37">
        <v>30</v>
      </c>
      <c r="B37" s="76">
        <v>44233</v>
      </c>
      <c r="C37" s="1" t="s">
        <v>211</v>
      </c>
      <c r="D37" s="76">
        <v>44233</v>
      </c>
      <c r="E37" s="1" t="s">
        <v>212</v>
      </c>
      <c r="F37" s="1" t="s">
        <v>213</v>
      </c>
      <c r="G37" s="1" t="s">
        <v>123</v>
      </c>
      <c r="H37" s="1" t="s">
        <v>124</v>
      </c>
      <c r="I37" s="1" t="s">
        <v>125</v>
      </c>
      <c r="J37" s="1" t="s">
        <v>126</v>
      </c>
      <c r="K37" s="1" t="s">
        <v>126</v>
      </c>
      <c r="L37">
        <f>ROUNDUP(IF(B37&gt;$D$4,0,($D$4-B37+1)/365),0)</f>
        <v>0</v>
      </c>
      <c r="M37">
        <f>ROUNDUP(IF(B37&gt;$D$5,0,($D$5-B37+1)/365),0)</f>
        <v>1</v>
      </c>
      <c r="N37" s="28">
        <f>IF(OR(L37=1,M37=1),IF(B37+364&lt;=$D$5,(B37+364-$D$4+1)/365,IF(B37&gt;$D$4,($D$5-B37+1)/365,$D$6/365)),0)</f>
        <v>0.18904109589041096</v>
      </c>
      <c r="O37" s="28">
        <f>'Data &amp; Parameter'!$E$16*'Data &amp; Parameter'!$E$17*('Data &amp; Parameter'!$E$18+'Data &amp; Parameter'!$E$19)*'Data &amp; Parameter'!$E$20*'Data &amp; Parameter'!$E$37*N37</f>
        <v>0.65724000162175211</v>
      </c>
      <c r="P37">
        <f>ROUNDUP(IF(D37&gt;$D$4,0,($D$4-D37+1)/365),0)</f>
        <v>0</v>
      </c>
      <c r="Q37">
        <f>ROUNDUP(IF(D37&gt;$D$5,0,($D$5-D37+1)/365),0)</f>
        <v>1</v>
      </c>
      <c r="R37" s="28">
        <f>IF(OR(P37=1,Q37=1),IF(D37+364&lt;=$D$5,(D37+364-$D$4+1)/365,IF(D37&gt;$D$4,($D$5-D37+1)/365,$D$6/365)),0)</f>
        <v>0.18904109589041096</v>
      </c>
      <c r="S37" s="28">
        <f>'Data &amp; Parameter'!$E$16*'Data &amp; Parameter'!$E$17*('Data &amp; Parameter'!$E$18+'Data &amp; Parameter'!$E$19)*'Data &amp; Parameter'!$E$20*'Data &amp; Parameter'!$E$37*R37</f>
        <v>0.65724000162175211</v>
      </c>
      <c r="T37" s="28">
        <f t="shared" si="0"/>
        <v>1.3144800032435042</v>
      </c>
    </row>
    <row r="38" spans="1:20" ht="15.75" customHeight="1" x14ac:dyDescent="0.35">
      <c r="A38">
        <v>31</v>
      </c>
      <c r="B38" s="76">
        <v>44233</v>
      </c>
      <c r="C38" s="1" t="s">
        <v>214</v>
      </c>
      <c r="D38" s="76">
        <v>44233</v>
      </c>
      <c r="E38" s="1" t="s">
        <v>215</v>
      </c>
      <c r="F38" s="1" t="s">
        <v>216</v>
      </c>
      <c r="G38" s="1" t="s">
        <v>123</v>
      </c>
      <c r="H38" s="1" t="s">
        <v>124</v>
      </c>
      <c r="I38" s="1" t="s">
        <v>125</v>
      </c>
      <c r="J38" s="1" t="s">
        <v>126</v>
      </c>
      <c r="K38" s="1" t="s">
        <v>126</v>
      </c>
      <c r="L38">
        <f>ROUNDUP(IF(B38&gt;$D$4,0,($D$4-B38+1)/365),0)</f>
        <v>0</v>
      </c>
      <c r="M38">
        <f>ROUNDUP(IF(B38&gt;$D$5,0,($D$5-B38+1)/365),0)</f>
        <v>1</v>
      </c>
      <c r="N38" s="28">
        <f>IF(OR(L38=1,M38=1),IF(B38+364&lt;=$D$5,(B38+364-$D$4+1)/365,IF(B38&gt;$D$4,($D$5-B38+1)/365,$D$6/365)),0)</f>
        <v>0.18904109589041096</v>
      </c>
      <c r="O38" s="28">
        <f>'Data &amp; Parameter'!$E$16*'Data &amp; Parameter'!$E$17*('Data &amp; Parameter'!$E$18+'Data &amp; Parameter'!$E$19)*'Data &amp; Parameter'!$E$20*'Data &amp; Parameter'!$E$37*N38</f>
        <v>0.65724000162175211</v>
      </c>
      <c r="P38">
        <f>ROUNDUP(IF(D38&gt;$D$4,0,($D$4-D38+1)/365),0)</f>
        <v>0</v>
      </c>
      <c r="Q38">
        <f>ROUNDUP(IF(D38&gt;$D$5,0,($D$5-D38+1)/365),0)</f>
        <v>1</v>
      </c>
      <c r="R38" s="28">
        <f>IF(OR(P38=1,Q38=1),IF(D38+364&lt;=$D$5,(D38+364-$D$4+1)/365,IF(D38&gt;$D$4,($D$5-D38+1)/365,$D$6/365)),0)</f>
        <v>0.18904109589041096</v>
      </c>
      <c r="S38" s="28">
        <f>'Data &amp; Parameter'!$E$16*'Data &amp; Parameter'!$E$17*('Data &amp; Parameter'!$E$18+'Data &amp; Parameter'!$E$19)*'Data &amp; Parameter'!$E$20*'Data &amp; Parameter'!$E$37*R38</f>
        <v>0.65724000162175211</v>
      </c>
      <c r="T38" s="28">
        <f t="shared" si="0"/>
        <v>1.3144800032435042</v>
      </c>
    </row>
    <row r="39" spans="1:20" ht="15.75" customHeight="1" x14ac:dyDescent="0.35">
      <c r="A39">
        <v>32</v>
      </c>
      <c r="B39" s="76">
        <v>44233</v>
      </c>
      <c r="C39" s="1" t="s">
        <v>217</v>
      </c>
      <c r="D39" s="76">
        <v>44233</v>
      </c>
      <c r="E39" s="1" t="s">
        <v>218</v>
      </c>
      <c r="F39" s="1" t="s">
        <v>219</v>
      </c>
      <c r="G39" s="1" t="s">
        <v>123</v>
      </c>
      <c r="H39" s="1" t="s">
        <v>124</v>
      </c>
      <c r="I39" s="1" t="s">
        <v>125</v>
      </c>
      <c r="J39" s="1" t="s">
        <v>126</v>
      </c>
      <c r="K39" s="1" t="s">
        <v>126</v>
      </c>
      <c r="L39">
        <f>ROUNDUP(IF(B39&gt;$D$4,0,($D$4-B39+1)/365),0)</f>
        <v>0</v>
      </c>
      <c r="M39">
        <f>ROUNDUP(IF(B39&gt;$D$5,0,($D$5-B39+1)/365),0)</f>
        <v>1</v>
      </c>
      <c r="N39" s="28">
        <f>IF(OR(L39=1,M39=1),IF(B39+364&lt;=$D$5,(B39+364-$D$4+1)/365,IF(B39&gt;$D$4,($D$5-B39+1)/365,$D$6/365)),0)</f>
        <v>0.18904109589041096</v>
      </c>
      <c r="O39" s="28">
        <f>'Data &amp; Parameter'!$E$16*'Data &amp; Parameter'!$E$17*('Data &amp; Parameter'!$E$18+'Data &amp; Parameter'!$E$19)*'Data &amp; Parameter'!$E$20*'Data &amp; Parameter'!$E$37*N39</f>
        <v>0.65724000162175211</v>
      </c>
      <c r="P39">
        <f>ROUNDUP(IF(D39&gt;$D$4,0,($D$4-D39+1)/365),0)</f>
        <v>0</v>
      </c>
      <c r="Q39">
        <f>ROUNDUP(IF(D39&gt;$D$5,0,($D$5-D39+1)/365),0)</f>
        <v>1</v>
      </c>
      <c r="R39" s="28">
        <f>IF(OR(P39=1,Q39=1),IF(D39+364&lt;=$D$5,(D39+364-$D$4+1)/365,IF(D39&gt;$D$4,($D$5-D39+1)/365,$D$6/365)),0)</f>
        <v>0.18904109589041096</v>
      </c>
      <c r="S39" s="28">
        <f>'Data &amp; Parameter'!$E$16*'Data &amp; Parameter'!$E$17*('Data &amp; Parameter'!$E$18+'Data &amp; Parameter'!$E$19)*'Data &amp; Parameter'!$E$20*'Data &amp; Parameter'!$E$37*R39</f>
        <v>0.65724000162175211</v>
      </c>
      <c r="T39" s="28">
        <f t="shared" si="0"/>
        <v>1.3144800032435042</v>
      </c>
    </row>
    <row r="40" spans="1:20" ht="15.75" customHeight="1" x14ac:dyDescent="0.35">
      <c r="A40">
        <v>33</v>
      </c>
      <c r="B40" s="76">
        <v>44233</v>
      </c>
      <c r="C40" s="1" t="s">
        <v>220</v>
      </c>
      <c r="D40" s="76">
        <v>44233</v>
      </c>
      <c r="E40" s="1" t="s">
        <v>221</v>
      </c>
      <c r="F40" s="1" t="s">
        <v>222</v>
      </c>
      <c r="G40" s="1" t="s">
        <v>123</v>
      </c>
      <c r="H40" s="1" t="s">
        <v>124</v>
      </c>
      <c r="I40" s="1" t="s">
        <v>125</v>
      </c>
      <c r="J40" s="1" t="s">
        <v>126</v>
      </c>
      <c r="K40" s="1" t="s">
        <v>126</v>
      </c>
      <c r="L40">
        <f>ROUNDUP(IF(B40&gt;$D$4,0,($D$4-B40+1)/365),0)</f>
        <v>0</v>
      </c>
      <c r="M40">
        <f>ROUNDUP(IF(B40&gt;$D$5,0,($D$5-B40+1)/365),0)</f>
        <v>1</v>
      </c>
      <c r="N40" s="28">
        <f>IF(OR(L40=1,M40=1),IF(B40+364&lt;=$D$5,(B40+364-$D$4+1)/365,IF(B40&gt;$D$4,($D$5-B40+1)/365,$D$6/365)),0)</f>
        <v>0.18904109589041096</v>
      </c>
      <c r="O40" s="28">
        <f>'Data &amp; Parameter'!$E$16*'Data &amp; Parameter'!$E$17*('Data &amp; Parameter'!$E$18+'Data &amp; Parameter'!$E$19)*'Data &amp; Parameter'!$E$20*'Data &amp; Parameter'!$E$37*N40</f>
        <v>0.65724000162175211</v>
      </c>
      <c r="P40">
        <f>ROUNDUP(IF(D40&gt;$D$4,0,($D$4-D40+1)/365),0)</f>
        <v>0</v>
      </c>
      <c r="Q40">
        <f>ROUNDUP(IF(D40&gt;$D$5,0,($D$5-D40+1)/365),0)</f>
        <v>1</v>
      </c>
      <c r="R40" s="28">
        <f>IF(OR(P40=1,Q40=1),IF(D40+364&lt;=$D$5,(D40+364-$D$4+1)/365,IF(D40&gt;$D$4,($D$5-D40+1)/365,$D$6/365)),0)</f>
        <v>0.18904109589041096</v>
      </c>
      <c r="S40" s="28">
        <f>'Data &amp; Parameter'!$E$16*'Data &amp; Parameter'!$E$17*('Data &amp; Parameter'!$E$18+'Data &amp; Parameter'!$E$19)*'Data &amp; Parameter'!$E$20*'Data &amp; Parameter'!$E$37*R40</f>
        <v>0.65724000162175211</v>
      </c>
      <c r="T40" s="28">
        <f t="shared" si="0"/>
        <v>1.3144800032435042</v>
      </c>
    </row>
    <row r="41" spans="1:20" ht="15.75" customHeight="1" x14ac:dyDescent="0.35">
      <c r="A41">
        <v>34</v>
      </c>
      <c r="B41" s="76">
        <v>44233</v>
      </c>
      <c r="C41" s="1" t="s">
        <v>223</v>
      </c>
      <c r="D41" s="76">
        <v>44233</v>
      </c>
      <c r="E41" s="1" t="s">
        <v>224</v>
      </c>
      <c r="F41" s="1" t="s">
        <v>225</v>
      </c>
      <c r="G41" s="1" t="s">
        <v>123</v>
      </c>
      <c r="H41" s="1" t="s">
        <v>124</v>
      </c>
      <c r="I41" s="1" t="s">
        <v>125</v>
      </c>
      <c r="J41" s="1" t="s">
        <v>126</v>
      </c>
      <c r="K41" s="1" t="s">
        <v>126</v>
      </c>
      <c r="L41">
        <f>ROUNDUP(IF(B41&gt;$D$4,0,($D$4-B41+1)/365),0)</f>
        <v>0</v>
      </c>
      <c r="M41">
        <f>ROUNDUP(IF(B41&gt;$D$5,0,($D$5-B41+1)/365),0)</f>
        <v>1</v>
      </c>
      <c r="N41" s="28">
        <f>IF(OR(L41=1,M41=1),IF(B41+364&lt;=$D$5,(B41+364-$D$4+1)/365,IF(B41&gt;$D$4,($D$5-B41+1)/365,$D$6/365)),0)</f>
        <v>0.18904109589041096</v>
      </c>
      <c r="O41" s="28">
        <f>'Data &amp; Parameter'!$E$16*'Data &amp; Parameter'!$E$17*('Data &amp; Parameter'!$E$18+'Data &amp; Parameter'!$E$19)*'Data &amp; Parameter'!$E$20*'Data &amp; Parameter'!$E$37*N41</f>
        <v>0.65724000162175211</v>
      </c>
      <c r="P41">
        <f>ROUNDUP(IF(D41&gt;$D$4,0,($D$4-D41+1)/365),0)</f>
        <v>0</v>
      </c>
      <c r="Q41">
        <f>ROUNDUP(IF(D41&gt;$D$5,0,($D$5-D41+1)/365),0)</f>
        <v>1</v>
      </c>
      <c r="R41" s="28">
        <f>IF(OR(P41=1,Q41=1),IF(D41+364&lt;=$D$5,(D41+364-$D$4+1)/365,IF(D41&gt;$D$4,($D$5-D41+1)/365,$D$6/365)),0)</f>
        <v>0.18904109589041096</v>
      </c>
      <c r="S41" s="28">
        <f>'Data &amp; Parameter'!$E$16*'Data &amp; Parameter'!$E$17*('Data &amp; Parameter'!$E$18+'Data &amp; Parameter'!$E$19)*'Data &amp; Parameter'!$E$20*'Data &amp; Parameter'!$E$37*R41</f>
        <v>0.65724000162175211</v>
      </c>
      <c r="T41" s="28">
        <f t="shared" si="0"/>
        <v>1.3144800032435042</v>
      </c>
    </row>
    <row r="42" spans="1:20" ht="15.75" customHeight="1" x14ac:dyDescent="0.35">
      <c r="A42">
        <v>35</v>
      </c>
      <c r="B42" s="76">
        <v>44233</v>
      </c>
      <c r="C42" s="1" t="s">
        <v>226</v>
      </c>
      <c r="D42" s="76">
        <v>44233</v>
      </c>
      <c r="E42" s="1" t="s">
        <v>227</v>
      </c>
      <c r="F42" s="1" t="s">
        <v>228</v>
      </c>
      <c r="G42" s="1" t="s">
        <v>123</v>
      </c>
      <c r="H42" s="1" t="s">
        <v>124</v>
      </c>
      <c r="I42" s="1" t="s">
        <v>125</v>
      </c>
      <c r="J42" s="1" t="s">
        <v>126</v>
      </c>
      <c r="K42" s="1" t="s">
        <v>126</v>
      </c>
      <c r="L42">
        <f>ROUNDUP(IF(B42&gt;$D$4,0,($D$4-B42+1)/365),0)</f>
        <v>0</v>
      </c>
      <c r="M42">
        <f>ROUNDUP(IF(B42&gt;$D$5,0,($D$5-B42+1)/365),0)</f>
        <v>1</v>
      </c>
      <c r="N42" s="28">
        <f>IF(OR(L42=1,M42=1),IF(B42+364&lt;=$D$5,(B42+364-$D$4+1)/365,IF(B42&gt;$D$4,($D$5-B42+1)/365,$D$6/365)),0)</f>
        <v>0.18904109589041096</v>
      </c>
      <c r="O42" s="28">
        <f>'Data &amp; Parameter'!$E$16*'Data &amp; Parameter'!$E$17*('Data &amp; Parameter'!$E$18+'Data &amp; Parameter'!$E$19)*'Data &amp; Parameter'!$E$20*'Data &amp; Parameter'!$E$37*N42</f>
        <v>0.65724000162175211</v>
      </c>
      <c r="P42">
        <f>ROUNDUP(IF(D42&gt;$D$4,0,($D$4-D42+1)/365),0)</f>
        <v>0</v>
      </c>
      <c r="Q42">
        <f>ROUNDUP(IF(D42&gt;$D$5,0,($D$5-D42+1)/365),0)</f>
        <v>1</v>
      </c>
      <c r="R42" s="28">
        <f>IF(OR(P42=1,Q42=1),IF(D42+364&lt;=$D$5,(D42+364-$D$4+1)/365,IF(D42&gt;$D$4,($D$5-D42+1)/365,$D$6/365)),0)</f>
        <v>0.18904109589041096</v>
      </c>
      <c r="S42" s="28">
        <f>'Data &amp; Parameter'!$E$16*'Data &amp; Parameter'!$E$17*('Data &amp; Parameter'!$E$18+'Data &amp; Parameter'!$E$19)*'Data &amp; Parameter'!$E$20*'Data &amp; Parameter'!$E$37*R42</f>
        <v>0.65724000162175211</v>
      </c>
      <c r="T42" s="28">
        <f t="shared" si="0"/>
        <v>1.3144800032435042</v>
      </c>
    </row>
    <row r="43" spans="1:20" ht="15.75" customHeight="1" x14ac:dyDescent="0.35">
      <c r="A43">
        <v>36</v>
      </c>
      <c r="B43" s="76">
        <v>44233</v>
      </c>
      <c r="C43" s="1" t="s">
        <v>229</v>
      </c>
      <c r="D43" s="76">
        <v>44233</v>
      </c>
      <c r="E43" s="1" t="s">
        <v>230</v>
      </c>
      <c r="F43" s="1" t="s">
        <v>231</v>
      </c>
      <c r="G43" s="1" t="s">
        <v>123</v>
      </c>
      <c r="H43" s="1" t="s">
        <v>124</v>
      </c>
      <c r="I43" s="1" t="s">
        <v>125</v>
      </c>
      <c r="J43" s="1" t="s">
        <v>126</v>
      </c>
      <c r="K43" s="1" t="s">
        <v>126</v>
      </c>
      <c r="L43">
        <f>ROUNDUP(IF(B43&gt;$D$4,0,($D$4-B43+1)/365),0)</f>
        <v>0</v>
      </c>
      <c r="M43">
        <f>ROUNDUP(IF(B43&gt;$D$5,0,($D$5-B43+1)/365),0)</f>
        <v>1</v>
      </c>
      <c r="N43" s="28">
        <f>IF(OR(L43=1,M43=1),IF(B43+364&lt;=$D$5,(B43+364-$D$4+1)/365,IF(B43&gt;$D$4,($D$5-B43+1)/365,$D$6/365)),0)</f>
        <v>0.18904109589041096</v>
      </c>
      <c r="O43" s="28">
        <f>'Data &amp; Parameter'!$E$16*'Data &amp; Parameter'!$E$17*('Data &amp; Parameter'!$E$18+'Data &amp; Parameter'!$E$19)*'Data &amp; Parameter'!$E$20*'Data &amp; Parameter'!$E$37*N43</f>
        <v>0.65724000162175211</v>
      </c>
      <c r="P43">
        <f>ROUNDUP(IF(D43&gt;$D$4,0,($D$4-D43+1)/365),0)</f>
        <v>0</v>
      </c>
      <c r="Q43">
        <f>ROUNDUP(IF(D43&gt;$D$5,0,($D$5-D43+1)/365),0)</f>
        <v>1</v>
      </c>
      <c r="R43" s="28">
        <f>IF(OR(P43=1,Q43=1),IF(D43+364&lt;=$D$5,(D43+364-$D$4+1)/365,IF(D43&gt;$D$4,($D$5-D43+1)/365,$D$6/365)),0)</f>
        <v>0.18904109589041096</v>
      </c>
      <c r="S43" s="28">
        <f>'Data &amp; Parameter'!$E$16*'Data &amp; Parameter'!$E$17*('Data &amp; Parameter'!$E$18+'Data &amp; Parameter'!$E$19)*'Data &amp; Parameter'!$E$20*'Data &amp; Parameter'!$E$37*R43</f>
        <v>0.65724000162175211</v>
      </c>
      <c r="T43" s="28">
        <f t="shared" si="0"/>
        <v>1.3144800032435042</v>
      </c>
    </row>
    <row r="44" spans="1:20" ht="15.75" customHeight="1" x14ac:dyDescent="0.35">
      <c r="A44">
        <v>37</v>
      </c>
      <c r="B44" s="76">
        <v>44233</v>
      </c>
      <c r="C44" s="1" t="s">
        <v>232</v>
      </c>
      <c r="D44" s="76">
        <v>44233</v>
      </c>
      <c r="E44" s="1" t="s">
        <v>233</v>
      </c>
      <c r="F44" s="1" t="s">
        <v>234</v>
      </c>
      <c r="G44" s="1" t="s">
        <v>123</v>
      </c>
      <c r="H44" s="1" t="s">
        <v>124</v>
      </c>
      <c r="I44" s="1" t="s">
        <v>125</v>
      </c>
      <c r="J44" s="1" t="s">
        <v>126</v>
      </c>
      <c r="K44" s="1" t="s">
        <v>126</v>
      </c>
      <c r="L44">
        <f>ROUNDUP(IF(B44&gt;$D$4,0,($D$4-B44+1)/365),0)</f>
        <v>0</v>
      </c>
      <c r="M44">
        <f>ROUNDUP(IF(B44&gt;$D$5,0,($D$5-B44+1)/365),0)</f>
        <v>1</v>
      </c>
      <c r="N44" s="28">
        <f>IF(OR(L44=1,M44=1),IF(B44+364&lt;=$D$5,(B44+364-$D$4+1)/365,IF(B44&gt;$D$4,($D$5-B44+1)/365,$D$6/365)),0)</f>
        <v>0.18904109589041096</v>
      </c>
      <c r="O44" s="28">
        <f>'Data &amp; Parameter'!$E$16*'Data &amp; Parameter'!$E$17*('Data &amp; Parameter'!$E$18+'Data &amp; Parameter'!$E$19)*'Data &amp; Parameter'!$E$20*'Data &amp; Parameter'!$E$37*N44</f>
        <v>0.65724000162175211</v>
      </c>
      <c r="P44">
        <f>ROUNDUP(IF(D44&gt;$D$4,0,($D$4-D44+1)/365),0)</f>
        <v>0</v>
      </c>
      <c r="Q44">
        <f>ROUNDUP(IF(D44&gt;$D$5,0,($D$5-D44+1)/365),0)</f>
        <v>1</v>
      </c>
      <c r="R44" s="28">
        <f>IF(OR(P44=1,Q44=1),IF(D44+364&lt;=$D$5,(D44+364-$D$4+1)/365,IF(D44&gt;$D$4,($D$5-D44+1)/365,$D$6/365)),0)</f>
        <v>0.18904109589041096</v>
      </c>
      <c r="S44" s="28">
        <f>'Data &amp; Parameter'!$E$16*'Data &amp; Parameter'!$E$17*('Data &amp; Parameter'!$E$18+'Data &amp; Parameter'!$E$19)*'Data &amp; Parameter'!$E$20*'Data &amp; Parameter'!$E$37*R44</f>
        <v>0.65724000162175211</v>
      </c>
      <c r="T44" s="28">
        <f t="shared" si="0"/>
        <v>1.3144800032435042</v>
      </c>
    </row>
    <row r="45" spans="1:20" ht="15.75" customHeight="1" x14ac:dyDescent="0.35">
      <c r="A45">
        <v>38</v>
      </c>
      <c r="B45" s="76">
        <v>44233</v>
      </c>
      <c r="C45" s="1" t="s">
        <v>235</v>
      </c>
      <c r="D45" s="76">
        <v>44233</v>
      </c>
      <c r="E45" s="1" t="s">
        <v>236</v>
      </c>
      <c r="F45" s="1" t="s">
        <v>237</v>
      </c>
      <c r="G45" s="1" t="s">
        <v>123</v>
      </c>
      <c r="H45" s="1" t="s">
        <v>124</v>
      </c>
      <c r="I45" s="1" t="s">
        <v>125</v>
      </c>
      <c r="J45" s="1" t="s">
        <v>126</v>
      </c>
      <c r="K45" s="1" t="s">
        <v>126</v>
      </c>
      <c r="L45">
        <f>ROUNDUP(IF(B45&gt;$D$4,0,($D$4-B45+1)/365),0)</f>
        <v>0</v>
      </c>
      <c r="M45">
        <f>ROUNDUP(IF(B45&gt;$D$5,0,($D$5-B45+1)/365),0)</f>
        <v>1</v>
      </c>
      <c r="N45" s="28">
        <f>IF(OR(L45=1,M45=1),IF(B45+364&lt;=$D$5,(B45+364-$D$4+1)/365,IF(B45&gt;$D$4,($D$5-B45+1)/365,$D$6/365)),0)</f>
        <v>0.18904109589041096</v>
      </c>
      <c r="O45" s="28">
        <f>'Data &amp; Parameter'!$E$16*'Data &amp; Parameter'!$E$17*('Data &amp; Parameter'!$E$18+'Data &amp; Parameter'!$E$19)*'Data &amp; Parameter'!$E$20*'Data &amp; Parameter'!$E$37*N45</f>
        <v>0.65724000162175211</v>
      </c>
      <c r="P45">
        <f>ROUNDUP(IF(D45&gt;$D$4,0,($D$4-D45+1)/365),0)</f>
        <v>0</v>
      </c>
      <c r="Q45">
        <f>ROUNDUP(IF(D45&gt;$D$5,0,($D$5-D45+1)/365),0)</f>
        <v>1</v>
      </c>
      <c r="R45" s="28">
        <f>IF(OR(P45=1,Q45=1),IF(D45+364&lt;=$D$5,(D45+364-$D$4+1)/365,IF(D45&gt;$D$4,($D$5-D45+1)/365,$D$6/365)),0)</f>
        <v>0.18904109589041096</v>
      </c>
      <c r="S45" s="28">
        <f>'Data &amp; Parameter'!$E$16*'Data &amp; Parameter'!$E$17*('Data &amp; Parameter'!$E$18+'Data &amp; Parameter'!$E$19)*'Data &amp; Parameter'!$E$20*'Data &amp; Parameter'!$E$37*R45</f>
        <v>0.65724000162175211</v>
      </c>
      <c r="T45" s="28">
        <f t="shared" si="0"/>
        <v>1.3144800032435042</v>
      </c>
    </row>
    <row r="46" spans="1:20" ht="15.75" customHeight="1" x14ac:dyDescent="0.35">
      <c r="A46">
        <v>39</v>
      </c>
      <c r="B46" s="76">
        <v>44233</v>
      </c>
      <c r="C46" s="1" t="s">
        <v>238</v>
      </c>
      <c r="D46" s="76">
        <v>44233</v>
      </c>
      <c r="E46" s="1" t="s">
        <v>239</v>
      </c>
      <c r="F46" s="1" t="s">
        <v>240</v>
      </c>
      <c r="G46" s="1" t="s">
        <v>123</v>
      </c>
      <c r="H46" s="1" t="s">
        <v>124</v>
      </c>
      <c r="I46" s="1" t="s">
        <v>125</v>
      </c>
      <c r="J46" s="1" t="s">
        <v>126</v>
      </c>
      <c r="K46" s="1" t="s">
        <v>126</v>
      </c>
      <c r="L46">
        <f>ROUNDUP(IF(B46&gt;$D$4,0,($D$4-B46+1)/365),0)</f>
        <v>0</v>
      </c>
      <c r="M46">
        <f>ROUNDUP(IF(B46&gt;$D$5,0,($D$5-B46+1)/365),0)</f>
        <v>1</v>
      </c>
      <c r="N46" s="28">
        <f>IF(OR(L46=1,M46=1),IF(B46+364&lt;=$D$5,(B46+364-$D$4+1)/365,IF(B46&gt;$D$4,($D$5-B46+1)/365,$D$6/365)),0)</f>
        <v>0.18904109589041096</v>
      </c>
      <c r="O46" s="28">
        <f>'Data &amp; Parameter'!$E$16*'Data &amp; Parameter'!$E$17*('Data &amp; Parameter'!$E$18+'Data &amp; Parameter'!$E$19)*'Data &amp; Parameter'!$E$20*'Data &amp; Parameter'!$E$37*N46</f>
        <v>0.65724000162175211</v>
      </c>
      <c r="P46">
        <f>ROUNDUP(IF(D46&gt;$D$4,0,($D$4-D46+1)/365),0)</f>
        <v>0</v>
      </c>
      <c r="Q46">
        <f>ROUNDUP(IF(D46&gt;$D$5,0,($D$5-D46+1)/365),0)</f>
        <v>1</v>
      </c>
      <c r="R46" s="28">
        <f>IF(OR(P46=1,Q46=1),IF(D46+364&lt;=$D$5,(D46+364-$D$4+1)/365,IF(D46&gt;$D$4,($D$5-D46+1)/365,$D$6/365)),0)</f>
        <v>0.18904109589041096</v>
      </c>
      <c r="S46" s="28">
        <f>'Data &amp; Parameter'!$E$16*'Data &amp; Parameter'!$E$17*('Data &amp; Parameter'!$E$18+'Data &amp; Parameter'!$E$19)*'Data &amp; Parameter'!$E$20*'Data &amp; Parameter'!$E$37*R46</f>
        <v>0.65724000162175211</v>
      </c>
      <c r="T46" s="28">
        <f t="shared" si="0"/>
        <v>1.3144800032435042</v>
      </c>
    </row>
    <row r="47" spans="1:20" ht="15.75" customHeight="1" x14ac:dyDescent="0.35">
      <c r="A47">
        <v>40</v>
      </c>
      <c r="B47" s="76">
        <v>44233</v>
      </c>
      <c r="C47" s="1" t="s">
        <v>241</v>
      </c>
      <c r="D47" s="76">
        <v>44233</v>
      </c>
      <c r="E47" s="1" t="s">
        <v>242</v>
      </c>
      <c r="F47" s="1" t="s">
        <v>243</v>
      </c>
      <c r="G47" s="1" t="s">
        <v>123</v>
      </c>
      <c r="H47" s="1" t="s">
        <v>124</v>
      </c>
      <c r="I47" s="1" t="s">
        <v>125</v>
      </c>
      <c r="J47" s="1" t="s">
        <v>126</v>
      </c>
      <c r="K47" s="1" t="s">
        <v>126</v>
      </c>
      <c r="L47">
        <f>ROUNDUP(IF(B47&gt;$D$4,0,($D$4-B47+1)/365),0)</f>
        <v>0</v>
      </c>
      <c r="M47">
        <f>ROUNDUP(IF(B47&gt;$D$5,0,($D$5-B47+1)/365),0)</f>
        <v>1</v>
      </c>
      <c r="N47" s="28">
        <f>IF(OR(L47=1,M47=1),IF(B47+364&lt;=$D$5,(B47+364-$D$4+1)/365,IF(B47&gt;$D$4,($D$5-B47+1)/365,$D$6/365)),0)</f>
        <v>0.18904109589041096</v>
      </c>
      <c r="O47" s="28">
        <f>'Data &amp; Parameter'!$E$16*'Data &amp; Parameter'!$E$17*('Data &amp; Parameter'!$E$18+'Data &amp; Parameter'!$E$19)*'Data &amp; Parameter'!$E$20*'Data &amp; Parameter'!$E$37*N47</f>
        <v>0.65724000162175211</v>
      </c>
      <c r="P47">
        <f>ROUNDUP(IF(D47&gt;$D$4,0,($D$4-D47+1)/365),0)</f>
        <v>0</v>
      </c>
      <c r="Q47">
        <f>ROUNDUP(IF(D47&gt;$D$5,0,($D$5-D47+1)/365),0)</f>
        <v>1</v>
      </c>
      <c r="R47" s="28">
        <f>IF(OR(P47=1,Q47=1),IF(D47+364&lt;=$D$5,(D47+364-$D$4+1)/365,IF(D47&gt;$D$4,($D$5-D47+1)/365,$D$6/365)),0)</f>
        <v>0.18904109589041096</v>
      </c>
      <c r="S47" s="28">
        <f>'Data &amp; Parameter'!$E$16*'Data &amp; Parameter'!$E$17*('Data &amp; Parameter'!$E$18+'Data &amp; Parameter'!$E$19)*'Data &amp; Parameter'!$E$20*'Data &amp; Parameter'!$E$37*R47</f>
        <v>0.65724000162175211</v>
      </c>
      <c r="T47" s="28">
        <f t="shared" si="0"/>
        <v>1.3144800032435042</v>
      </c>
    </row>
    <row r="48" spans="1:20" ht="15.75" customHeight="1" x14ac:dyDescent="0.35">
      <c r="A48">
        <v>41</v>
      </c>
      <c r="B48" s="76">
        <v>44233</v>
      </c>
      <c r="C48" s="1" t="s">
        <v>244</v>
      </c>
      <c r="D48" s="76">
        <v>44233</v>
      </c>
      <c r="E48" s="1" t="s">
        <v>245</v>
      </c>
      <c r="F48" s="1" t="s">
        <v>246</v>
      </c>
      <c r="G48" s="1" t="s">
        <v>123</v>
      </c>
      <c r="H48" s="1" t="s">
        <v>124</v>
      </c>
      <c r="I48" s="1" t="s">
        <v>125</v>
      </c>
      <c r="J48" s="1" t="s">
        <v>126</v>
      </c>
      <c r="K48" s="1" t="s">
        <v>126</v>
      </c>
      <c r="L48">
        <f>ROUNDUP(IF(B48&gt;$D$4,0,($D$4-B48+1)/365),0)</f>
        <v>0</v>
      </c>
      <c r="M48">
        <f>ROUNDUP(IF(B48&gt;$D$5,0,($D$5-B48+1)/365),0)</f>
        <v>1</v>
      </c>
      <c r="N48" s="28">
        <f>IF(OR(L48=1,M48=1),IF(B48+364&lt;=$D$5,(B48+364-$D$4+1)/365,IF(B48&gt;$D$4,($D$5-B48+1)/365,$D$6/365)),0)</f>
        <v>0.18904109589041096</v>
      </c>
      <c r="O48" s="28">
        <f>'Data &amp; Parameter'!$E$16*'Data &amp; Parameter'!$E$17*('Data &amp; Parameter'!$E$18+'Data &amp; Parameter'!$E$19)*'Data &amp; Parameter'!$E$20*'Data &amp; Parameter'!$E$37*N48</f>
        <v>0.65724000162175211</v>
      </c>
      <c r="P48">
        <f>ROUNDUP(IF(D48&gt;$D$4,0,($D$4-D48+1)/365),0)</f>
        <v>0</v>
      </c>
      <c r="Q48">
        <f>ROUNDUP(IF(D48&gt;$D$5,0,($D$5-D48+1)/365),0)</f>
        <v>1</v>
      </c>
      <c r="R48" s="28">
        <f>IF(OR(P48=1,Q48=1),IF(D48+364&lt;=$D$5,(D48+364-$D$4+1)/365,IF(D48&gt;$D$4,($D$5-D48+1)/365,$D$6/365)),0)</f>
        <v>0.18904109589041096</v>
      </c>
      <c r="S48" s="28">
        <f>'Data &amp; Parameter'!$E$16*'Data &amp; Parameter'!$E$17*('Data &amp; Parameter'!$E$18+'Data &amp; Parameter'!$E$19)*'Data &amp; Parameter'!$E$20*'Data &amp; Parameter'!$E$37*R48</f>
        <v>0.65724000162175211</v>
      </c>
      <c r="T48" s="28">
        <f t="shared" si="0"/>
        <v>1.3144800032435042</v>
      </c>
    </row>
    <row r="49" spans="1:20" ht="15.75" customHeight="1" x14ac:dyDescent="0.35">
      <c r="A49">
        <v>42</v>
      </c>
      <c r="B49" s="76">
        <v>44233</v>
      </c>
      <c r="C49" s="1" t="s">
        <v>247</v>
      </c>
      <c r="D49" s="76">
        <v>44233</v>
      </c>
      <c r="E49" s="1" t="s">
        <v>248</v>
      </c>
      <c r="F49" s="1" t="s">
        <v>249</v>
      </c>
      <c r="G49" s="1" t="s">
        <v>123</v>
      </c>
      <c r="H49" s="1" t="s">
        <v>124</v>
      </c>
      <c r="I49" s="1" t="s">
        <v>125</v>
      </c>
      <c r="J49" s="1" t="s">
        <v>126</v>
      </c>
      <c r="K49" s="1" t="s">
        <v>126</v>
      </c>
      <c r="L49">
        <f>ROUNDUP(IF(B49&gt;$D$4,0,($D$4-B49+1)/365),0)</f>
        <v>0</v>
      </c>
      <c r="M49">
        <f>ROUNDUP(IF(B49&gt;$D$5,0,($D$5-B49+1)/365),0)</f>
        <v>1</v>
      </c>
      <c r="N49" s="28">
        <f>IF(OR(L49=1,M49=1),IF(B49+364&lt;=$D$5,(B49+364-$D$4+1)/365,IF(B49&gt;$D$4,($D$5-B49+1)/365,$D$6/365)),0)</f>
        <v>0.18904109589041096</v>
      </c>
      <c r="O49" s="28">
        <f>'Data &amp; Parameter'!$E$16*'Data &amp; Parameter'!$E$17*('Data &amp; Parameter'!$E$18+'Data &amp; Parameter'!$E$19)*'Data &amp; Parameter'!$E$20*'Data &amp; Parameter'!$E$37*N49</f>
        <v>0.65724000162175211</v>
      </c>
      <c r="P49">
        <f>ROUNDUP(IF(D49&gt;$D$4,0,($D$4-D49+1)/365),0)</f>
        <v>0</v>
      </c>
      <c r="Q49">
        <f>ROUNDUP(IF(D49&gt;$D$5,0,($D$5-D49+1)/365),0)</f>
        <v>1</v>
      </c>
      <c r="R49" s="28">
        <f>IF(OR(P49=1,Q49=1),IF(D49+364&lt;=$D$5,(D49+364-$D$4+1)/365,IF(D49&gt;$D$4,($D$5-D49+1)/365,$D$6/365)),0)</f>
        <v>0.18904109589041096</v>
      </c>
      <c r="S49" s="28">
        <f>'Data &amp; Parameter'!$E$16*'Data &amp; Parameter'!$E$17*('Data &amp; Parameter'!$E$18+'Data &amp; Parameter'!$E$19)*'Data &amp; Parameter'!$E$20*'Data &amp; Parameter'!$E$37*R49</f>
        <v>0.65724000162175211</v>
      </c>
      <c r="T49" s="28">
        <f t="shared" si="0"/>
        <v>1.3144800032435042</v>
      </c>
    </row>
    <row r="50" spans="1:20" ht="15.75" customHeight="1" x14ac:dyDescent="0.35">
      <c r="A50">
        <v>43</v>
      </c>
      <c r="B50" s="76">
        <v>44233</v>
      </c>
      <c r="C50" s="1" t="s">
        <v>250</v>
      </c>
      <c r="D50" s="76">
        <v>44233</v>
      </c>
      <c r="E50" s="1" t="s">
        <v>251</v>
      </c>
      <c r="F50" s="1" t="s">
        <v>252</v>
      </c>
      <c r="G50" s="1" t="s">
        <v>123</v>
      </c>
      <c r="H50" s="1" t="s">
        <v>124</v>
      </c>
      <c r="I50" s="1" t="s">
        <v>125</v>
      </c>
      <c r="J50" s="1" t="s">
        <v>126</v>
      </c>
      <c r="K50" s="1" t="s">
        <v>126</v>
      </c>
      <c r="L50">
        <f>ROUNDUP(IF(B50&gt;$D$4,0,($D$4-B50+1)/365),0)</f>
        <v>0</v>
      </c>
      <c r="M50">
        <f>ROUNDUP(IF(B50&gt;$D$5,0,($D$5-B50+1)/365),0)</f>
        <v>1</v>
      </c>
      <c r="N50" s="28">
        <f>IF(OR(L50=1,M50=1),IF(B50+364&lt;=$D$5,(B50+364-$D$4+1)/365,IF(B50&gt;$D$4,($D$5-B50+1)/365,$D$6/365)),0)</f>
        <v>0.18904109589041096</v>
      </c>
      <c r="O50" s="28">
        <f>'Data &amp; Parameter'!$E$16*'Data &amp; Parameter'!$E$17*('Data &amp; Parameter'!$E$18+'Data &amp; Parameter'!$E$19)*'Data &amp; Parameter'!$E$20*'Data &amp; Parameter'!$E$37*N50</f>
        <v>0.65724000162175211</v>
      </c>
      <c r="P50">
        <f>ROUNDUP(IF(D50&gt;$D$4,0,($D$4-D50+1)/365),0)</f>
        <v>0</v>
      </c>
      <c r="Q50">
        <f>ROUNDUP(IF(D50&gt;$D$5,0,($D$5-D50+1)/365),0)</f>
        <v>1</v>
      </c>
      <c r="R50" s="28">
        <f>IF(OR(P50=1,Q50=1),IF(D50+364&lt;=$D$5,(D50+364-$D$4+1)/365,IF(D50&gt;$D$4,($D$5-D50+1)/365,$D$6/365)),0)</f>
        <v>0.18904109589041096</v>
      </c>
      <c r="S50" s="28">
        <f>'Data &amp; Parameter'!$E$16*'Data &amp; Parameter'!$E$17*('Data &amp; Parameter'!$E$18+'Data &amp; Parameter'!$E$19)*'Data &amp; Parameter'!$E$20*'Data &amp; Parameter'!$E$37*R50</f>
        <v>0.65724000162175211</v>
      </c>
      <c r="T50" s="28">
        <f t="shared" si="0"/>
        <v>1.3144800032435042</v>
      </c>
    </row>
    <row r="51" spans="1:20" ht="15.75" customHeight="1" x14ac:dyDescent="0.35">
      <c r="A51">
        <v>44</v>
      </c>
      <c r="B51" s="76">
        <v>44233</v>
      </c>
      <c r="C51" s="1" t="s">
        <v>253</v>
      </c>
      <c r="D51" s="76">
        <v>44233</v>
      </c>
      <c r="E51" s="1" t="s">
        <v>254</v>
      </c>
      <c r="F51" s="1" t="s">
        <v>255</v>
      </c>
      <c r="G51" s="1" t="s">
        <v>123</v>
      </c>
      <c r="H51" s="1" t="s">
        <v>124</v>
      </c>
      <c r="I51" s="1" t="s">
        <v>125</v>
      </c>
      <c r="J51" s="1" t="s">
        <v>126</v>
      </c>
      <c r="K51" s="1" t="s">
        <v>126</v>
      </c>
      <c r="L51">
        <f>ROUNDUP(IF(B51&gt;$D$4,0,($D$4-B51+1)/365),0)</f>
        <v>0</v>
      </c>
      <c r="M51">
        <f>ROUNDUP(IF(B51&gt;$D$5,0,($D$5-B51+1)/365),0)</f>
        <v>1</v>
      </c>
      <c r="N51" s="28">
        <f>IF(OR(L51=1,M51=1),IF(B51+364&lt;=$D$5,(B51+364-$D$4+1)/365,IF(B51&gt;$D$4,($D$5-B51+1)/365,$D$6/365)),0)</f>
        <v>0.18904109589041096</v>
      </c>
      <c r="O51" s="28">
        <f>'Data &amp; Parameter'!$E$16*'Data &amp; Parameter'!$E$17*('Data &amp; Parameter'!$E$18+'Data &amp; Parameter'!$E$19)*'Data &amp; Parameter'!$E$20*'Data &amp; Parameter'!$E$37*N51</f>
        <v>0.65724000162175211</v>
      </c>
      <c r="P51">
        <f>ROUNDUP(IF(D51&gt;$D$4,0,($D$4-D51+1)/365),0)</f>
        <v>0</v>
      </c>
      <c r="Q51">
        <f>ROUNDUP(IF(D51&gt;$D$5,0,($D$5-D51+1)/365),0)</f>
        <v>1</v>
      </c>
      <c r="R51" s="28">
        <f>IF(OR(P51=1,Q51=1),IF(D51+364&lt;=$D$5,(D51+364-$D$4+1)/365,IF(D51&gt;$D$4,($D$5-D51+1)/365,$D$6/365)),0)</f>
        <v>0.18904109589041096</v>
      </c>
      <c r="S51" s="28">
        <f>'Data &amp; Parameter'!$E$16*'Data &amp; Parameter'!$E$17*('Data &amp; Parameter'!$E$18+'Data &amp; Parameter'!$E$19)*'Data &amp; Parameter'!$E$20*'Data &amp; Parameter'!$E$37*R51</f>
        <v>0.65724000162175211</v>
      </c>
      <c r="T51" s="28">
        <f t="shared" si="0"/>
        <v>1.3144800032435042</v>
      </c>
    </row>
    <row r="52" spans="1:20" ht="15.75" customHeight="1" x14ac:dyDescent="0.35">
      <c r="A52">
        <v>45</v>
      </c>
      <c r="B52" s="76">
        <v>44233</v>
      </c>
      <c r="C52" s="1" t="s">
        <v>256</v>
      </c>
      <c r="D52" s="76">
        <v>44233</v>
      </c>
      <c r="E52" s="1" t="s">
        <v>257</v>
      </c>
      <c r="F52" s="1" t="s">
        <v>258</v>
      </c>
      <c r="G52" s="1" t="s">
        <v>123</v>
      </c>
      <c r="H52" s="1" t="s">
        <v>124</v>
      </c>
      <c r="I52" s="1" t="s">
        <v>125</v>
      </c>
      <c r="J52" s="1" t="s">
        <v>126</v>
      </c>
      <c r="K52" s="1" t="s">
        <v>126</v>
      </c>
      <c r="L52">
        <f>ROUNDUP(IF(B52&gt;$D$4,0,($D$4-B52+1)/365),0)</f>
        <v>0</v>
      </c>
      <c r="M52">
        <f>ROUNDUP(IF(B52&gt;$D$5,0,($D$5-B52+1)/365),0)</f>
        <v>1</v>
      </c>
      <c r="N52" s="28">
        <f>IF(OR(L52=1,M52=1),IF(B52+364&lt;=$D$5,(B52+364-$D$4+1)/365,IF(B52&gt;$D$4,($D$5-B52+1)/365,$D$6/365)),0)</f>
        <v>0.18904109589041096</v>
      </c>
      <c r="O52" s="28">
        <f>'Data &amp; Parameter'!$E$16*'Data &amp; Parameter'!$E$17*('Data &amp; Parameter'!$E$18+'Data &amp; Parameter'!$E$19)*'Data &amp; Parameter'!$E$20*'Data &amp; Parameter'!$E$37*N52</f>
        <v>0.65724000162175211</v>
      </c>
      <c r="P52">
        <f>ROUNDUP(IF(D52&gt;$D$4,0,($D$4-D52+1)/365),0)</f>
        <v>0</v>
      </c>
      <c r="Q52">
        <f>ROUNDUP(IF(D52&gt;$D$5,0,($D$5-D52+1)/365),0)</f>
        <v>1</v>
      </c>
      <c r="R52" s="28">
        <f>IF(OR(P52=1,Q52=1),IF(D52+364&lt;=$D$5,(D52+364-$D$4+1)/365,IF(D52&gt;$D$4,($D$5-D52+1)/365,$D$6/365)),0)</f>
        <v>0.18904109589041096</v>
      </c>
      <c r="S52" s="28">
        <f>'Data &amp; Parameter'!$E$16*'Data &amp; Parameter'!$E$17*('Data &amp; Parameter'!$E$18+'Data &amp; Parameter'!$E$19)*'Data &amp; Parameter'!$E$20*'Data &amp; Parameter'!$E$37*R52</f>
        <v>0.65724000162175211</v>
      </c>
      <c r="T52" s="28">
        <f t="shared" si="0"/>
        <v>1.3144800032435042</v>
      </c>
    </row>
    <row r="53" spans="1:20" ht="15.75" customHeight="1" x14ac:dyDescent="0.35">
      <c r="A53">
        <v>46</v>
      </c>
      <c r="B53" s="76">
        <v>44233</v>
      </c>
      <c r="C53" s="1" t="s">
        <v>259</v>
      </c>
      <c r="D53" s="76">
        <v>44233</v>
      </c>
      <c r="E53" s="1" t="s">
        <v>260</v>
      </c>
      <c r="F53" s="1" t="s">
        <v>261</v>
      </c>
      <c r="G53" s="1" t="s">
        <v>123</v>
      </c>
      <c r="H53" s="1" t="s">
        <v>124</v>
      </c>
      <c r="I53" s="1" t="s">
        <v>125</v>
      </c>
      <c r="J53" s="1" t="s">
        <v>126</v>
      </c>
      <c r="K53" s="1" t="s">
        <v>126</v>
      </c>
      <c r="L53">
        <f>ROUNDUP(IF(B53&gt;$D$4,0,($D$4-B53+1)/365),0)</f>
        <v>0</v>
      </c>
      <c r="M53">
        <f>ROUNDUP(IF(B53&gt;$D$5,0,($D$5-B53+1)/365),0)</f>
        <v>1</v>
      </c>
      <c r="N53" s="28">
        <f>IF(OR(L53=1,M53=1),IF(B53+364&lt;=$D$5,(B53+364-$D$4+1)/365,IF(B53&gt;$D$4,($D$5-B53+1)/365,$D$6/365)),0)</f>
        <v>0.18904109589041096</v>
      </c>
      <c r="O53" s="28">
        <f>'Data &amp; Parameter'!$E$16*'Data &amp; Parameter'!$E$17*('Data &amp; Parameter'!$E$18+'Data &amp; Parameter'!$E$19)*'Data &amp; Parameter'!$E$20*'Data &amp; Parameter'!$E$37*N53</f>
        <v>0.65724000162175211</v>
      </c>
      <c r="P53">
        <f>ROUNDUP(IF(D53&gt;$D$4,0,($D$4-D53+1)/365),0)</f>
        <v>0</v>
      </c>
      <c r="Q53">
        <f>ROUNDUP(IF(D53&gt;$D$5,0,($D$5-D53+1)/365),0)</f>
        <v>1</v>
      </c>
      <c r="R53" s="28">
        <f>IF(OR(P53=1,Q53=1),IF(D53+364&lt;=$D$5,(D53+364-$D$4+1)/365,IF(D53&gt;$D$4,($D$5-D53+1)/365,$D$6/365)),0)</f>
        <v>0.18904109589041096</v>
      </c>
      <c r="S53" s="28">
        <f>'Data &amp; Parameter'!$E$16*'Data &amp; Parameter'!$E$17*('Data &amp; Parameter'!$E$18+'Data &amp; Parameter'!$E$19)*'Data &amp; Parameter'!$E$20*'Data &amp; Parameter'!$E$37*R53</f>
        <v>0.65724000162175211</v>
      </c>
      <c r="T53" s="28">
        <f t="shared" si="0"/>
        <v>1.3144800032435042</v>
      </c>
    </row>
    <row r="54" spans="1:20" ht="15.75" customHeight="1" x14ac:dyDescent="0.35">
      <c r="A54">
        <v>47</v>
      </c>
      <c r="B54" s="76">
        <v>44233</v>
      </c>
      <c r="C54" s="1" t="s">
        <v>262</v>
      </c>
      <c r="D54" s="76">
        <v>44233</v>
      </c>
      <c r="E54" s="1" t="s">
        <v>263</v>
      </c>
      <c r="F54" s="1" t="s">
        <v>264</v>
      </c>
      <c r="G54" s="1" t="s">
        <v>123</v>
      </c>
      <c r="H54" s="1" t="s">
        <v>124</v>
      </c>
      <c r="I54" s="1" t="s">
        <v>125</v>
      </c>
      <c r="J54" s="1" t="s">
        <v>126</v>
      </c>
      <c r="K54" s="1" t="s">
        <v>265</v>
      </c>
      <c r="L54">
        <f>ROUNDUP(IF(B54&gt;$D$4,0,($D$4-B54+1)/365),0)</f>
        <v>0</v>
      </c>
      <c r="M54">
        <f>ROUNDUP(IF(B54&gt;$D$5,0,($D$5-B54+1)/365),0)</f>
        <v>1</v>
      </c>
      <c r="N54" s="28">
        <f>IF(OR(L54=1,M54=1),IF(B54+364&lt;=$D$5,(B54+364-$D$4+1)/365,IF(B54&gt;$D$4,($D$5-B54+1)/365,$D$6/365)),0)</f>
        <v>0.18904109589041096</v>
      </c>
      <c r="O54" s="28">
        <f>'Data &amp; Parameter'!$E$16*'Data &amp; Parameter'!$E$17*('Data &amp; Parameter'!$E$18+'Data &amp; Parameter'!$E$19)*'Data &amp; Parameter'!$E$20*'Data &amp; Parameter'!$E$37*N54</f>
        <v>0.65724000162175211</v>
      </c>
      <c r="P54">
        <f>ROUNDUP(IF(D54&gt;$D$4,0,($D$4-D54+1)/365),0)</f>
        <v>0</v>
      </c>
      <c r="Q54">
        <f>ROUNDUP(IF(D54&gt;$D$5,0,($D$5-D54+1)/365),0)</f>
        <v>1</v>
      </c>
      <c r="R54" s="28">
        <f>IF(OR(P54=1,Q54=1),IF(D54+364&lt;=$D$5,(D54+364-$D$4+1)/365,IF(D54&gt;$D$4,($D$5-D54+1)/365,$D$6/365)),0)</f>
        <v>0.18904109589041096</v>
      </c>
      <c r="S54" s="28">
        <f>'Data &amp; Parameter'!$E$16*'Data &amp; Parameter'!$E$17*('Data &amp; Parameter'!$E$18+'Data &amp; Parameter'!$E$19)*'Data &amp; Parameter'!$E$20*'Data &amp; Parameter'!$E$37*R54</f>
        <v>0.65724000162175211</v>
      </c>
      <c r="T54" s="28">
        <f t="shared" si="0"/>
        <v>1.3144800032435042</v>
      </c>
    </row>
    <row r="55" spans="1:20" ht="15.75" customHeight="1" x14ac:dyDescent="0.35">
      <c r="A55">
        <v>48</v>
      </c>
      <c r="B55" s="76">
        <v>44233</v>
      </c>
      <c r="C55" s="1" t="s">
        <v>266</v>
      </c>
      <c r="D55" s="76">
        <v>44233</v>
      </c>
      <c r="E55" s="1" t="s">
        <v>267</v>
      </c>
      <c r="F55" s="1" t="s">
        <v>268</v>
      </c>
      <c r="G55" s="1" t="s">
        <v>123</v>
      </c>
      <c r="H55" s="1" t="s">
        <v>124</v>
      </c>
      <c r="I55" s="1" t="s">
        <v>125</v>
      </c>
      <c r="J55" s="1" t="s">
        <v>126</v>
      </c>
      <c r="K55" s="1" t="s">
        <v>126</v>
      </c>
      <c r="L55">
        <f>ROUNDUP(IF(B55&gt;$D$4,0,($D$4-B55+1)/365),0)</f>
        <v>0</v>
      </c>
      <c r="M55">
        <f>ROUNDUP(IF(B55&gt;$D$5,0,($D$5-B55+1)/365),0)</f>
        <v>1</v>
      </c>
      <c r="N55" s="28">
        <f>IF(OR(L55=1,M55=1),IF(B55+364&lt;=$D$5,(B55+364-$D$4+1)/365,IF(B55&gt;$D$4,($D$5-B55+1)/365,$D$6/365)),0)</f>
        <v>0.18904109589041096</v>
      </c>
      <c r="O55" s="28">
        <f>'Data &amp; Parameter'!$E$16*'Data &amp; Parameter'!$E$17*('Data &amp; Parameter'!$E$18+'Data &amp; Parameter'!$E$19)*'Data &amp; Parameter'!$E$20*'Data &amp; Parameter'!$E$37*N55</f>
        <v>0.65724000162175211</v>
      </c>
      <c r="P55">
        <f>ROUNDUP(IF(D55&gt;$D$4,0,($D$4-D55+1)/365),0)</f>
        <v>0</v>
      </c>
      <c r="Q55">
        <f>ROUNDUP(IF(D55&gt;$D$5,0,($D$5-D55+1)/365),0)</f>
        <v>1</v>
      </c>
      <c r="R55" s="28">
        <f>IF(OR(P55=1,Q55=1),IF(D55+364&lt;=$D$5,(D55+364-$D$4+1)/365,IF(D55&gt;$D$4,($D$5-D55+1)/365,$D$6/365)),0)</f>
        <v>0.18904109589041096</v>
      </c>
      <c r="S55" s="28">
        <f>'Data &amp; Parameter'!$E$16*'Data &amp; Parameter'!$E$17*('Data &amp; Parameter'!$E$18+'Data &amp; Parameter'!$E$19)*'Data &amp; Parameter'!$E$20*'Data &amp; Parameter'!$E$37*R55</f>
        <v>0.65724000162175211</v>
      </c>
      <c r="T55" s="28">
        <f t="shared" si="0"/>
        <v>1.3144800032435042</v>
      </c>
    </row>
    <row r="56" spans="1:20" ht="15.75" customHeight="1" x14ac:dyDescent="0.35">
      <c r="A56">
        <v>49</v>
      </c>
      <c r="B56" s="76">
        <v>44233</v>
      </c>
      <c r="C56" s="1" t="s">
        <v>269</v>
      </c>
      <c r="D56" s="76">
        <v>44233</v>
      </c>
      <c r="E56" s="1" t="s">
        <v>270</v>
      </c>
      <c r="F56" s="1" t="s">
        <v>271</v>
      </c>
      <c r="G56" s="1" t="s">
        <v>123</v>
      </c>
      <c r="H56" s="1" t="s">
        <v>124</v>
      </c>
      <c r="I56" s="1" t="s">
        <v>125</v>
      </c>
      <c r="J56" s="1" t="s">
        <v>126</v>
      </c>
      <c r="K56" s="1" t="s">
        <v>126</v>
      </c>
      <c r="L56">
        <f>ROUNDUP(IF(B56&gt;$D$4,0,($D$4-B56+1)/365),0)</f>
        <v>0</v>
      </c>
      <c r="M56">
        <f>ROUNDUP(IF(B56&gt;$D$5,0,($D$5-B56+1)/365),0)</f>
        <v>1</v>
      </c>
      <c r="N56" s="28">
        <f>IF(OR(L56=1,M56=1),IF(B56+364&lt;=$D$5,(B56+364-$D$4+1)/365,IF(B56&gt;$D$4,($D$5-B56+1)/365,$D$6/365)),0)</f>
        <v>0.18904109589041096</v>
      </c>
      <c r="O56" s="28">
        <f>'Data &amp; Parameter'!$E$16*'Data &amp; Parameter'!$E$17*('Data &amp; Parameter'!$E$18+'Data &amp; Parameter'!$E$19)*'Data &amp; Parameter'!$E$20*'Data &amp; Parameter'!$E$37*N56</f>
        <v>0.65724000162175211</v>
      </c>
      <c r="P56">
        <f>ROUNDUP(IF(D56&gt;$D$4,0,($D$4-D56+1)/365),0)</f>
        <v>0</v>
      </c>
      <c r="Q56">
        <f>ROUNDUP(IF(D56&gt;$D$5,0,($D$5-D56+1)/365),0)</f>
        <v>1</v>
      </c>
      <c r="R56" s="28">
        <f>IF(OR(P56=1,Q56=1),IF(D56+364&lt;=$D$5,(D56+364-$D$4+1)/365,IF(D56&gt;$D$4,($D$5-D56+1)/365,$D$6/365)),0)</f>
        <v>0.18904109589041096</v>
      </c>
      <c r="S56" s="28">
        <f>'Data &amp; Parameter'!$E$16*'Data &amp; Parameter'!$E$17*('Data &amp; Parameter'!$E$18+'Data &amp; Parameter'!$E$19)*'Data &amp; Parameter'!$E$20*'Data &amp; Parameter'!$E$37*R56</f>
        <v>0.65724000162175211</v>
      </c>
      <c r="T56" s="28">
        <f t="shared" si="0"/>
        <v>1.3144800032435042</v>
      </c>
    </row>
    <row r="57" spans="1:20" ht="15.75" customHeight="1" x14ac:dyDescent="0.35">
      <c r="A57">
        <v>50</v>
      </c>
      <c r="B57" s="76">
        <v>44233</v>
      </c>
      <c r="C57" s="1" t="s">
        <v>272</v>
      </c>
      <c r="D57" s="76">
        <v>44233</v>
      </c>
      <c r="E57" s="1" t="s">
        <v>273</v>
      </c>
      <c r="F57" s="1" t="s">
        <v>274</v>
      </c>
      <c r="G57" s="1" t="s">
        <v>123</v>
      </c>
      <c r="H57" s="1" t="s">
        <v>124</v>
      </c>
      <c r="I57" s="1" t="s">
        <v>125</v>
      </c>
      <c r="J57" s="1" t="s">
        <v>126</v>
      </c>
      <c r="K57" s="1" t="s">
        <v>126</v>
      </c>
      <c r="L57">
        <f>ROUNDUP(IF(B57&gt;$D$4,0,($D$4-B57+1)/365),0)</f>
        <v>0</v>
      </c>
      <c r="M57">
        <f>ROUNDUP(IF(B57&gt;$D$5,0,($D$5-B57+1)/365),0)</f>
        <v>1</v>
      </c>
      <c r="N57" s="28">
        <f>IF(OR(L57=1,M57=1),IF(B57+364&lt;=$D$5,(B57+364-$D$4+1)/365,IF(B57&gt;$D$4,($D$5-B57+1)/365,$D$6/365)),0)</f>
        <v>0.18904109589041096</v>
      </c>
      <c r="O57" s="28">
        <f>'Data &amp; Parameter'!$E$16*'Data &amp; Parameter'!$E$17*('Data &amp; Parameter'!$E$18+'Data &amp; Parameter'!$E$19)*'Data &amp; Parameter'!$E$20*'Data &amp; Parameter'!$E$37*N57</f>
        <v>0.65724000162175211</v>
      </c>
      <c r="P57">
        <f>ROUNDUP(IF(D57&gt;$D$4,0,($D$4-D57+1)/365),0)</f>
        <v>0</v>
      </c>
      <c r="Q57">
        <f>ROUNDUP(IF(D57&gt;$D$5,0,($D$5-D57+1)/365),0)</f>
        <v>1</v>
      </c>
      <c r="R57" s="28">
        <f>IF(OR(P57=1,Q57=1),IF(D57+364&lt;=$D$5,(D57+364-$D$4+1)/365,IF(D57&gt;$D$4,($D$5-D57+1)/365,$D$6/365)),0)</f>
        <v>0.18904109589041096</v>
      </c>
      <c r="S57" s="28">
        <f>'Data &amp; Parameter'!$E$16*'Data &amp; Parameter'!$E$17*('Data &amp; Parameter'!$E$18+'Data &amp; Parameter'!$E$19)*'Data &amp; Parameter'!$E$20*'Data &amp; Parameter'!$E$37*R57</f>
        <v>0.65724000162175211</v>
      </c>
      <c r="T57" s="28">
        <f t="shared" si="0"/>
        <v>1.3144800032435042</v>
      </c>
    </row>
    <row r="58" spans="1:20" ht="15.75" customHeight="1" x14ac:dyDescent="0.35">
      <c r="A58">
        <v>51</v>
      </c>
      <c r="B58" s="76">
        <v>44233</v>
      </c>
      <c r="C58" s="1" t="s">
        <v>275</v>
      </c>
      <c r="D58" s="76">
        <v>44233</v>
      </c>
      <c r="E58" s="1" t="s">
        <v>276</v>
      </c>
      <c r="F58" s="1" t="s">
        <v>277</v>
      </c>
      <c r="G58" s="1" t="s">
        <v>123</v>
      </c>
      <c r="H58" s="1" t="s">
        <v>124</v>
      </c>
      <c r="I58" s="1" t="s">
        <v>125</v>
      </c>
      <c r="J58" s="1" t="s">
        <v>126</v>
      </c>
      <c r="K58" s="1" t="s">
        <v>126</v>
      </c>
      <c r="L58">
        <f>ROUNDUP(IF(B58&gt;$D$4,0,($D$4-B58+1)/365),0)</f>
        <v>0</v>
      </c>
      <c r="M58">
        <f>ROUNDUP(IF(B58&gt;$D$5,0,($D$5-B58+1)/365),0)</f>
        <v>1</v>
      </c>
      <c r="N58" s="28">
        <f>IF(OR(L58=1,M58=1),IF(B58+364&lt;=$D$5,(B58+364-$D$4+1)/365,IF(B58&gt;$D$4,($D$5-B58+1)/365,$D$6/365)),0)</f>
        <v>0.18904109589041096</v>
      </c>
      <c r="O58" s="28">
        <f>'Data &amp; Parameter'!$E$16*'Data &amp; Parameter'!$E$17*('Data &amp; Parameter'!$E$18+'Data &amp; Parameter'!$E$19)*'Data &amp; Parameter'!$E$20*'Data &amp; Parameter'!$E$37*N58</f>
        <v>0.65724000162175211</v>
      </c>
      <c r="P58">
        <f>ROUNDUP(IF(D58&gt;$D$4,0,($D$4-D58+1)/365),0)</f>
        <v>0</v>
      </c>
      <c r="Q58">
        <f>ROUNDUP(IF(D58&gt;$D$5,0,($D$5-D58+1)/365),0)</f>
        <v>1</v>
      </c>
      <c r="R58" s="28">
        <f>IF(OR(P58=1,Q58=1),IF(D58+364&lt;=$D$5,(D58+364-$D$4+1)/365,IF(D58&gt;$D$4,($D$5-D58+1)/365,$D$6/365)),0)</f>
        <v>0.18904109589041096</v>
      </c>
      <c r="S58" s="28">
        <f>'Data &amp; Parameter'!$E$16*'Data &amp; Parameter'!$E$17*('Data &amp; Parameter'!$E$18+'Data &amp; Parameter'!$E$19)*'Data &amp; Parameter'!$E$20*'Data &amp; Parameter'!$E$37*R58</f>
        <v>0.65724000162175211</v>
      </c>
      <c r="T58" s="28">
        <f t="shared" si="0"/>
        <v>1.3144800032435042</v>
      </c>
    </row>
    <row r="59" spans="1:20" ht="15.75" customHeight="1" x14ac:dyDescent="0.35">
      <c r="A59">
        <v>52</v>
      </c>
      <c r="B59" s="76">
        <v>44233</v>
      </c>
      <c r="C59" s="1" t="s">
        <v>278</v>
      </c>
      <c r="D59" s="76">
        <v>44233</v>
      </c>
      <c r="E59" s="1" t="s">
        <v>279</v>
      </c>
      <c r="F59" s="1" t="s">
        <v>280</v>
      </c>
      <c r="G59" s="1" t="s">
        <v>123</v>
      </c>
      <c r="H59" s="1" t="s">
        <v>124</v>
      </c>
      <c r="I59" s="1" t="s">
        <v>125</v>
      </c>
      <c r="J59" s="1" t="s">
        <v>126</v>
      </c>
      <c r="K59" s="1" t="s">
        <v>126</v>
      </c>
      <c r="L59">
        <f>ROUNDUP(IF(B59&gt;$D$4,0,($D$4-B59+1)/365),0)</f>
        <v>0</v>
      </c>
      <c r="M59">
        <f>ROUNDUP(IF(B59&gt;$D$5,0,($D$5-B59+1)/365),0)</f>
        <v>1</v>
      </c>
      <c r="N59" s="28">
        <f>IF(OR(L59=1,M59=1),IF(B59+364&lt;=$D$5,(B59+364-$D$4+1)/365,IF(B59&gt;$D$4,($D$5-B59+1)/365,$D$6/365)),0)</f>
        <v>0.18904109589041096</v>
      </c>
      <c r="O59" s="28">
        <f>'Data &amp; Parameter'!$E$16*'Data &amp; Parameter'!$E$17*('Data &amp; Parameter'!$E$18+'Data &amp; Parameter'!$E$19)*'Data &amp; Parameter'!$E$20*'Data &amp; Parameter'!$E$37*N59</f>
        <v>0.65724000162175211</v>
      </c>
      <c r="P59">
        <f>ROUNDUP(IF(D59&gt;$D$4,0,($D$4-D59+1)/365),0)</f>
        <v>0</v>
      </c>
      <c r="Q59">
        <f>ROUNDUP(IF(D59&gt;$D$5,0,($D$5-D59+1)/365),0)</f>
        <v>1</v>
      </c>
      <c r="R59" s="28">
        <f>IF(OR(P59=1,Q59=1),IF(D59+364&lt;=$D$5,(D59+364-$D$4+1)/365,IF(D59&gt;$D$4,($D$5-D59+1)/365,$D$6/365)),0)</f>
        <v>0.18904109589041096</v>
      </c>
      <c r="S59" s="28">
        <f>'Data &amp; Parameter'!$E$16*'Data &amp; Parameter'!$E$17*('Data &amp; Parameter'!$E$18+'Data &amp; Parameter'!$E$19)*'Data &amp; Parameter'!$E$20*'Data &amp; Parameter'!$E$37*R59</f>
        <v>0.65724000162175211</v>
      </c>
      <c r="T59" s="28">
        <f t="shared" si="0"/>
        <v>1.3144800032435042</v>
      </c>
    </row>
    <row r="60" spans="1:20" ht="15.75" customHeight="1" x14ac:dyDescent="0.35">
      <c r="A60">
        <v>53</v>
      </c>
      <c r="B60" s="76">
        <v>44233</v>
      </c>
      <c r="C60" s="1" t="s">
        <v>281</v>
      </c>
      <c r="D60" s="76">
        <v>44233</v>
      </c>
      <c r="E60" s="1" t="s">
        <v>282</v>
      </c>
      <c r="F60" s="1" t="s">
        <v>283</v>
      </c>
      <c r="G60" s="1" t="s">
        <v>123</v>
      </c>
      <c r="H60" s="1" t="s">
        <v>124</v>
      </c>
      <c r="I60" s="1" t="s">
        <v>125</v>
      </c>
      <c r="J60" s="1" t="s">
        <v>126</v>
      </c>
      <c r="K60" s="1" t="s">
        <v>126</v>
      </c>
      <c r="L60">
        <f>ROUNDUP(IF(B60&gt;$D$4,0,($D$4-B60+1)/365),0)</f>
        <v>0</v>
      </c>
      <c r="M60">
        <f>ROUNDUP(IF(B60&gt;$D$5,0,($D$5-B60+1)/365),0)</f>
        <v>1</v>
      </c>
      <c r="N60" s="28">
        <f>IF(OR(L60=1,M60=1),IF(B60+364&lt;=$D$5,(B60+364-$D$4+1)/365,IF(B60&gt;$D$4,($D$5-B60+1)/365,$D$6/365)),0)</f>
        <v>0.18904109589041096</v>
      </c>
      <c r="O60" s="28">
        <f>'Data &amp; Parameter'!$E$16*'Data &amp; Parameter'!$E$17*('Data &amp; Parameter'!$E$18+'Data &amp; Parameter'!$E$19)*'Data &amp; Parameter'!$E$20*'Data &amp; Parameter'!$E$37*N60</f>
        <v>0.65724000162175211</v>
      </c>
      <c r="P60">
        <f>ROUNDUP(IF(D60&gt;$D$4,0,($D$4-D60+1)/365),0)</f>
        <v>0</v>
      </c>
      <c r="Q60">
        <f>ROUNDUP(IF(D60&gt;$D$5,0,($D$5-D60+1)/365),0)</f>
        <v>1</v>
      </c>
      <c r="R60" s="28">
        <f>IF(OR(P60=1,Q60=1),IF(D60+364&lt;=$D$5,(D60+364-$D$4+1)/365,IF(D60&gt;$D$4,($D$5-D60+1)/365,$D$6/365)),0)</f>
        <v>0.18904109589041096</v>
      </c>
      <c r="S60" s="28">
        <f>'Data &amp; Parameter'!$E$16*'Data &amp; Parameter'!$E$17*('Data &amp; Parameter'!$E$18+'Data &amp; Parameter'!$E$19)*'Data &amp; Parameter'!$E$20*'Data &amp; Parameter'!$E$37*R60</f>
        <v>0.65724000162175211</v>
      </c>
      <c r="T60" s="28">
        <f t="shared" si="0"/>
        <v>1.3144800032435042</v>
      </c>
    </row>
    <row r="61" spans="1:20" ht="15.75" customHeight="1" x14ac:dyDescent="0.35">
      <c r="A61">
        <v>54</v>
      </c>
      <c r="B61" s="76">
        <v>44233</v>
      </c>
      <c r="C61" s="1" t="s">
        <v>284</v>
      </c>
      <c r="D61" s="76">
        <v>44233</v>
      </c>
      <c r="E61" s="1" t="s">
        <v>285</v>
      </c>
      <c r="F61" s="1" t="s">
        <v>286</v>
      </c>
      <c r="G61" s="1" t="s">
        <v>123</v>
      </c>
      <c r="H61" s="1" t="s">
        <v>124</v>
      </c>
      <c r="I61" s="1" t="s">
        <v>125</v>
      </c>
      <c r="J61" s="1" t="s">
        <v>287</v>
      </c>
      <c r="K61" s="1" t="s">
        <v>126</v>
      </c>
      <c r="L61">
        <f>ROUNDUP(IF(B61&gt;$D$4,0,($D$4-B61+1)/365),0)</f>
        <v>0</v>
      </c>
      <c r="M61">
        <f>ROUNDUP(IF(B61&gt;$D$5,0,($D$5-B61+1)/365),0)</f>
        <v>1</v>
      </c>
      <c r="N61" s="28">
        <f>IF(OR(L61=1,M61=1),IF(B61+364&lt;=$D$5,(B61+364-$D$4+1)/365,IF(B61&gt;$D$4,($D$5-B61+1)/365,$D$6/365)),0)</f>
        <v>0.18904109589041096</v>
      </c>
      <c r="O61" s="28">
        <f>'Data &amp; Parameter'!$E$16*'Data &amp; Parameter'!$E$17*('Data &amp; Parameter'!$E$18+'Data &amp; Parameter'!$E$19)*'Data &amp; Parameter'!$E$20*'Data &amp; Parameter'!$E$37*N61</f>
        <v>0.65724000162175211</v>
      </c>
      <c r="P61">
        <f>ROUNDUP(IF(D61&gt;$D$4,0,($D$4-D61+1)/365),0)</f>
        <v>0</v>
      </c>
      <c r="Q61">
        <f>ROUNDUP(IF(D61&gt;$D$5,0,($D$5-D61+1)/365),0)</f>
        <v>1</v>
      </c>
      <c r="R61" s="28">
        <f>IF(OR(P61=1,Q61=1),IF(D61+364&lt;=$D$5,(D61+364-$D$4+1)/365,IF(D61&gt;$D$4,($D$5-D61+1)/365,$D$6/365)),0)</f>
        <v>0.18904109589041096</v>
      </c>
      <c r="S61" s="28">
        <f>'Data &amp; Parameter'!$E$16*'Data &amp; Parameter'!$E$17*('Data &amp; Parameter'!$E$18+'Data &amp; Parameter'!$E$19)*'Data &amp; Parameter'!$E$20*'Data &amp; Parameter'!$E$37*R61</f>
        <v>0.65724000162175211</v>
      </c>
      <c r="T61" s="28">
        <f t="shared" si="0"/>
        <v>1.3144800032435042</v>
      </c>
    </row>
    <row r="62" spans="1:20" ht="15.75" customHeight="1" x14ac:dyDescent="0.35">
      <c r="A62">
        <v>55</v>
      </c>
      <c r="B62" s="76">
        <v>44233</v>
      </c>
      <c r="C62" s="1" t="s">
        <v>288</v>
      </c>
      <c r="D62" s="76">
        <v>44233</v>
      </c>
      <c r="E62" s="1" t="s">
        <v>289</v>
      </c>
      <c r="F62" s="1" t="s">
        <v>290</v>
      </c>
      <c r="G62" s="1" t="s">
        <v>123</v>
      </c>
      <c r="H62" s="1" t="s">
        <v>124</v>
      </c>
      <c r="I62" s="1" t="s">
        <v>125</v>
      </c>
      <c r="J62" s="1" t="s">
        <v>126</v>
      </c>
      <c r="K62" s="1" t="s">
        <v>126</v>
      </c>
      <c r="L62">
        <f>ROUNDUP(IF(B62&gt;$D$4,0,($D$4-B62+1)/365),0)</f>
        <v>0</v>
      </c>
      <c r="M62">
        <f>ROUNDUP(IF(B62&gt;$D$5,0,($D$5-B62+1)/365),0)</f>
        <v>1</v>
      </c>
      <c r="N62" s="28">
        <f>IF(OR(L62=1,M62=1),IF(B62+364&lt;=$D$5,(B62+364-$D$4+1)/365,IF(B62&gt;$D$4,($D$5-B62+1)/365,$D$6/365)),0)</f>
        <v>0.18904109589041096</v>
      </c>
      <c r="O62" s="28">
        <f>'Data &amp; Parameter'!$E$16*'Data &amp; Parameter'!$E$17*('Data &amp; Parameter'!$E$18+'Data &amp; Parameter'!$E$19)*'Data &amp; Parameter'!$E$20*'Data &amp; Parameter'!$E$37*N62</f>
        <v>0.65724000162175211</v>
      </c>
      <c r="P62">
        <f>ROUNDUP(IF(D62&gt;$D$4,0,($D$4-D62+1)/365),0)</f>
        <v>0</v>
      </c>
      <c r="Q62">
        <f>ROUNDUP(IF(D62&gt;$D$5,0,($D$5-D62+1)/365),0)</f>
        <v>1</v>
      </c>
      <c r="R62" s="28">
        <f>IF(OR(P62=1,Q62=1),IF(D62+364&lt;=$D$5,(D62+364-$D$4+1)/365,IF(D62&gt;$D$4,($D$5-D62+1)/365,$D$6/365)),0)</f>
        <v>0.18904109589041096</v>
      </c>
      <c r="S62" s="28">
        <f>'Data &amp; Parameter'!$E$16*'Data &amp; Parameter'!$E$17*('Data &amp; Parameter'!$E$18+'Data &amp; Parameter'!$E$19)*'Data &amp; Parameter'!$E$20*'Data &amp; Parameter'!$E$37*R62</f>
        <v>0.65724000162175211</v>
      </c>
      <c r="T62" s="28">
        <f t="shared" si="0"/>
        <v>1.3144800032435042</v>
      </c>
    </row>
    <row r="63" spans="1:20" ht="15.75" customHeight="1" x14ac:dyDescent="0.35">
      <c r="A63">
        <v>56</v>
      </c>
      <c r="B63" s="76">
        <v>44233</v>
      </c>
      <c r="C63" s="1" t="s">
        <v>291</v>
      </c>
      <c r="D63" s="76">
        <v>44233</v>
      </c>
      <c r="E63" s="1" t="s">
        <v>292</v>
      </c>
      <c r="F63" s="1" t="s">
        <v>293</v>
      </c>
      <c r="G63" s="1" t="s">
        <v>123</v>
      </c>
      <c r="H63" s="1" t="s">
        <v>124</v>
      </c>
      <c r="I63" s="1" t="s">
        <v>125</v>
      </c>
      <c r="J63" s="1" t="s">
        <v>294</v>
      </c>
      <c r="K63" s="1" t="s">
        <v>295</v>
      </c>
      <c r="L63">
        <f>ROUNDUP(IF(B63&gt;$D$4,0,($D$4-B63+1)/365),0)</f>
        <v>0</v>
      </c>
      <c r="M63">
        <f>ROUNDUP(IF(B63&gt;$D$5,0,($D$5-B63+1)/365),0)</f>
        <v>1</v>
      </c>
      <c r="N63" s="28">
        <f>IF(OR(L63=1,M63=1),IF(B63+364&lt;=$D$5,(B63+364-$D$4+1)/365,IF(B63&gt;$D$4,($D$5-B63+1)/365,$D$6/365)),0)</f>
        <v>0.18904109589041096</v>
      </c>
      <c r="O63" s="28">
        <f>'Data &amp; Parameter'!$E$16*'Data &amp; Parameter'!$E$17*('Data &amp; Parameter'!$E$18+'Data &amp; Parameter'!$E$19)*'Data &amp; Parameter'!$E$20*'Data &amp; Parameter'!$E$37*N63</f>
        <v>0.65724000162175211</v>
      </c>
      <c r="P63">
        <f>ROUNDUP(IF(D63&gt;$D$4,0,($D$4-D63+1)/365),0)</f>
        <v>0</v>
      </c>
      <c r="Q63">
        <f>ROUNDUP(IF(D63&gt;$D$5,0,($D$5-D63+1)/365),0)</f>
        <v>1</v>
      </c>
      <c r="R63" s="28">
        <f>IF(OR(P63=1,Q63=1),IF(D63+364&lt;=$D$5,(D63+364-$D$4+1)/365,IF(D63&gt;$D$4,($D$5-D63+1)/365,$D$6/365)),0)</f>
        <v>0.18904109589041096</v>
      </c>
      <c r="S63" s="28">
        <f>'Data &amp; Parameter'!$E$16*'Data &amp; Parameter'!$E$17*('Data &amp; Parameter'!$E$18+'Data &amp; Parameter'!$E$19)*'Data &amp; Parameter'!$E$20*'Data &amp; Parameter'!$E$37*R63</f>
        <v>0.65724000162175211</v>
      </c>
      <c r="T63" s="28">
        <f t="shared" si="0"/>
        <v>1.3144800032435042</v>
      </c>
    </row>
    <row r="64" spans="1:20" ht="15.75" customHeight="1" x14ac:dyDescent="0.35">
      <c r="A64">
        <v>57</v>
      </c>
      <c r="B64" s="76">
        <v>44233</v>
      </c>
      <c r="C64" s="1" t="s">
        <v>296</v>
      </c>
      <c r="D64" s="76">
        <v>44233</v>
      </c>
      <c r="E64" s="1" t="s">
        <v>297</v>
      </c>
      <c r="F64" s="1" t="s">
        <v>298</v>
      </c>
      <c r="G64" s="1" t="s">
        <v>123</v>
      </c>
      <c r="H64" s="1" t="s">
        <v>124</v>
      </c>
      <c r="I64" s="1" t="s">
        <v>125</v>
      </c>
      <c r="J64" s="1" t="s">
        <v>295</v>
      </c>
      <c r="K64" s="1" t="s">
        <v>295</v>
      </c>
      <c r="L64">
        <f>ROUNDUP(IF(B64&gt;$D$4,0,($D$4-B64+1)/365),0)</f>
        <v>0</v>
      </c>
      <c r="M64">
        <f>ROUNDUP(IF(B64&gt;$D$5,0,($D$5-B64+1)/365),0)</f>
        <v>1</v>
      </c>
      <c r="N64" s="28">
        <f>IF(OR(L64=1,M64=1),IF(B64+364&lt;=$D$5,(B64+364-$D$4+1)/365,IF(B64&gt;$D$4,($D$5-B64+1)/365,$D$6/365)),0)</f>
        <v>0.18904109589041096</v>
      </c>
      <c r="O64" s="28">
        <f>'Data &amp; Parameter'!$E$16*'Data &amp; Parameter'!$E$17*('Data &amp; Parameter'!$E$18+'Data &amp; Parameter'!$E$19)*'Data &amp; Parameter'!$E$20*'Data &amp; Parameter'!$E$37*N64</f>
        <v>0.65724000162175211</v>
      </c>
      <c r="P64">
        <f>ROUNDUP(IF(D64&gt;$D$4,0,($D$4-D64+1)/365),0)</f>
        <v>0</v>
      </c>
      <c r="Q64">
        <f>ROUNDUP(IF(D64&gt;$D$5,0,($D$5-D64+1)/365),0)</f>
        <v>1</v>
      </c>
      <c r="R64" s="28">
        <f>IF(OR(P64=1,Q64=1),IF(D64+364&lt;=$D$5,(D64+364-$D$4+1)/365,IF(D64&gt;$D$4,($D$5-D64+1)/365,$D$6/365)),0)</f>
        <v>0.18904109589041096</v>
      </c>
      <c r="S64" s="28">
        <f>'Data &amp; Parameter'!$E$16*'Data &amp; Parameter'!$E$17*('Data &amp; Parameter'!$E$18+'Data &amp; Parameter'!$E$19)*'Data &amp; Parameter'!$E$20*'Data &amp; Parameter'!$E$37*R64</f>
        <v>0.65724000162175211</v>
      </c>
      <c r="T64" s="28">
        <f t="shared" si="0"/>
        <v>1.3144800032435042</v>
      </c>
    </row>
    <row r="65" spans="1:20" ht="15.75" customHeight="1" x14ac:dyDescent="0.35">
      <c r="A65">
        <v>58</v>
      </c>
      <c r="B65" s="76">
        <v>44233</v>
      </c>
      <c r="C65" s="1" t="s">
        <v>299</v>
      </c>
      <c r="D65" s="76">
        <v>44233</v>
      </c>
      <c r="E65" s="1" t="s">
        <v>300</v>
      </c>
      <c r="F65" s="1" t="s">
        <v>301</v>
      </c>
      <c r="G65" s="1" t="s">
        <v>123</v>
      </c>
      <c r="H65" s="1" t="s">
        <v>124</v>
      </c>
      <c r="I65" s="1" t="s">
        <v>125</v>
      </c>
      <c r="J65" s="1" t="s">
        <v>302</v>
      </c>
      <c r="K65" s="1" t="s">
        <v>295</v>
      </c>
      <c r="L65">
        <f>ROUNDUP(IF(B65&gt;$D$4,0,($D$4-B65+1)/365),0)</f>
        <v>0</v>
      </c>
      <c r="M65">
        <f>ROUNDUP(IF(B65&gt;$D$5,0,($D$5-B65+1)/365),0)</f>
        <v>1</v>
      </c>
      <c r="N65" s="28">
        <f>IF(OR(L65=1,M65=1),IF(B65+364&lt;=$D$5,(B65+364-$D$4+1)/365,IF(B65&gt;$D$4,($D$5-B65+1)/365,$D$6/365)),0)</f>
        <v>0.18904109589041096</v>
      </c>
      <c r="O65" s="28">
        <f>'Data &amp; Parameter'!$E$16*'Data &amp; Parameter'!$E$17*('Data &amp; Parameter'!$E$18+'Data &amp; Parameter'!$E$19)*'Data &amp; Parameter'!$E$20*'Data &amp; Parameter'!$E$37*N65</f>
        <v>0.65724000162175211</v>
      </c>
      <c r="P65">
        <f>ROUNDUP(IF(D65&gt;$D$4,0,($D$4-D65+1)/365),0)</f>
        <v>0</v>
      </c>
      <c r="Q65">
        <f>ROUNDUP(IF(D65&gt;$D$5,0,($D$5-D65+1)/365),0)</f>
        <v>1</v>
      </c>
      <c r="R65" s="28">
        <f>IF(OR(P65=1,Q65=1),IF(D65+364&lt;=$D$5,(D65+364-$D$4+1)/365,IF(D65&gt;$D$4,($D$5-D65+1)/365,$D$6/365)),0)</f>
        <v>0.18904109589041096</v>
      </c>
      <c r="S65" s="28">
        <f>'Data &amp; Parameter'!$E$16*'Data &amp; Parameter'!$E$17*('Data &amp; Parameter'!$E$18+'Data &amp; Parameter'!$E$19)*'Data &amp; Parameter'!$E$20*'Data &amp; Parameter'!$E$37*R65</f>
        <v>0.65724000162175211</v>
      </c>
      <c r="T65" s="28">
        <f t="shared" si="0"/>
        <v>1.3144800032435042</v>
      </c>
    </row>
    <row r="66" spans="1:20" ht="15.75" customHeight="1" x14ac:dyDescent="0.35">
      <c r="A66">
        <v>59</v>
      </c>
      <c r="B66" s="76">
        <v>44233</v>
      </c>
      <c r="C66" s="1" t="s">
        <v>303</v>
      </c>
      <c r="D66" s="76">
        <v>44233</v>
      </c>
      <c r="E66" s="1" t="s">
        <v>304</v>
      </c>
      <c r="F66" s="1" t="s">
        <v>305</v>
      </c>
      <c r="G66" s="1" t="s">
        <v>123</v>
      </c>
      <c r="H66" s="1" t="s">
        <v>124</v>
      </c>
      <c r="I66" s="1" t="s">
        <v>125</v>
      </c>
      <c r="J66" s="1" t="s">
        <v>295</v>
      </c>
      <c r="K66" s="1" t="s">
        <v>295</v>
      </c>
      <c r="L66">
        <f>ROUNDUP(IF(B66&gt;$D$4,0,($D$4-B66+1)/365),0)</f>
        <v>0</v>
      </c>
      <c r="M66">
        <f>ROUNDUP(IF(B66&gt;$D$5,0,($D$5-B66+1)/365),0)</f>
        <v>1</v>
      </c>
      <c r="N66" s="28">
        <f>IF(OR(L66=1,M66=1),IF(B66+364&lt;=$D$5,(B66+364-$D$4+1)/365,IF(B66&gt;$D$4,($D$5-B66+1)/365,$D$6/365)),0)</f>
        <v>0.18904109589041096</v>
      </c>
      <c r="O66" s="28">
        <f>'Data &amp; Parameter'!$E$16*'Data &amp; Parameter'!$E$17*('Data &amp; Parameter'!$E$18+'Data &amp; Parameter'!$E$19)*'Data &amp; Parameter'!$E$20*'Data &amp; Parameter'!$E$37*N66</f>
        <v>0.65724000162175211</v>
      </c>
      <c r="P66">
        <f>ROUNDUP(IF(D66&gt;$D$4,0,($D$4-D66+1)/365),0)</f>
        <v>0</v>
      </c>
      <c r="Q66">
        <f>ROUNDUP(IF(D66&gt;$D$5,0,($D$5-D66+1)/365),0)</f>
        <v>1</v>
      </c>
      <c r="R66" s="28">
        <f>IF(OR(P66=1,Q66=1),IF(D66+364&lt;=$D$5,(D66+364-$D$4+1)/365,IF(D66&gt;$D$4,($D$5-D66+1)/365,$D$6/365)),0)</f>
        <v>0.18904109589041096</v>
      </c>
      <c r="S66" s="28">
        <f>'Data &amp; Parameter'!$E$16*'Data &amp; Parameter'!$E$17*('Data &amp; Parameter'!$E$18+'Data &amp; Parameter'!$E$19)*'Data &amp; Parameter'!$E$20*'Data &amp; Parameter'!$E$37*R66</f>
        <v>0.65724000162175211</v>
      </c>
      <c r="T66" s="28">
        <f t="shared" si="0"/>
        <v>1.3144800032435042</v>
      </c>
    </row>
    <row r="67" spans="1:20" ht="15.75" customHeight="1" x14ac:dyDescent="0.35">
      <c r="A67">
        <v>60</v>
      </c>
      <c r="B67" s="76">
        <v>44233</v>
      </c>
      <c r="C67" s="1" t="s">
        <v>306</v>
      </c>
      <c r="D67" s="76">
        <v>44233</v>
      </c>
      <c r="E67" s="1" t="s">
        <v>307</v>
      </c>
      <c r="F67" s="1" t="s">
        <v>308</v>
      </c>
      <c r="G67" s="1" t="s">
        <v>123</v>
      </c>
      <c r="H67" s="1" t="s">
        <v>124</v>
      </c>
      <c r="I67" s="1" t="s">
        <v>125</v>
      </c>
      <c r="J67" s="1" t="s">
        <v>126</v>
      </c>
      <c r="K67" s="1" t="s">
        <v>126</v>
      </c>
      <c r="L67">
        <f>ROUNDUP(IF(B67&gt;$D$4,0,($D$4-B67+1)/365),0)</f>
        <v>0</v>
      </c>
      <c r="M67">
        <f>ROUNDUP(IF(B67&gt;$D$5,0,($D$5-B67+1)/365),0)</f>
        <v>1</v>
      </c>
      <c r="N67" s="28">
        <f>IF(OR(L67=1,M67=1),IF(B67+364&lt;=$D$5,(B67+364-$D$4+1)/365,IF(B67&gt;$D$4,($D$5-B67+1)/365,$D$6/365)),0)</f>
        <v>0.18904109589041096</v>
      </c>
      <c r="O67" s="28">
        <f>'Data &amp; Parameter'!$E$16*'Data &amp; Parameter'!$E$17*('Data &amp; Parameter'!$E$18+'Data &amp; Parameter'!$E$19)*'Data &amp; Parameter'!$E$20*'Data &amp; Parameter'!$E$37*N67</f>
        <v>0.65724000162175211</v>
      </c>
      <c r="P67">
        <f>ROUNDUP(IF(D67&gt;$D$4,0,($D$4-D67+1)/365),0)</f>
        <v>0</v>
      </c>
      <c r="Q67">
        <f>ROUNDUP(IF(D67&gt;$D$5,0,($D$5-D67+1)/365),0)</f>
        <v>1</v>
      </c>
      <c r="R67" s="28">
        <f>IF(OR(P67=1,Q67=1),IF(D67+364&lt;=$D$5,(D67+364-$D$4+1)/365,IF(D67&gt;$D$4,($D$5-D67+1)/365,$D$6/365)),0)</f>
        <v>0.18904109589041096</v>
      </c>
      <c r="S67" s="28">
        <f>'Data &amp; Parameter'!$E$16*'Data &amp; Parameter'!$E$17*('Data &amp; Parameter'!$E$18+'Data &amp; Parameter'!$E$19)*'Data &amp; Parameter'!$E$20*'Data &amp; Parameter'!$E$37*R67</f>
        <v>0.65724000162175211</v>
      </c>
      <c r="T67" s="28">
        <f t="shared" si="0"/>
        <v>1.3144800032435042</v>
      </c>
    </row>
    <row r="68" spans="1:20" ht="15.75" customHeight="1" x14ac:dyDescent="0.35">
      <c r="A68">
        <v>61</v>
      </c>
      <c r="B68" s="76">
        <v>44233</v>
      </c>
      <c r="C68" s="1" t="s">
        <v>309</v>
      </c>
      <c r="D68" s="76">
        <v>44233</v>
      </c>
      <c r="E68" s="1" t="s">
        <v>310</v>
      </c>
      <c r="F68" s="1" t="s">
        <v>311</v>
      </c>
      <c r="G68" s="1" t="s">
        <v>123</v>
      </c>
      <c r="H68" s="1" t="s">
        <v>124</v>
      </c>
      <c r="I68" s="1" t="s">
        <v>125</v>
      </c>
      <c r="J68" s="1" t="s">
        <v>295</v>
      </c>
      <c r="K68" s="1" t="s">
        <v>295</v>
      </c>
      <c r="L68">
        <f>ROUNDUP(IF(B68&gt;$D$4,0,($D$4-B68+1)/365),0)</f>
        <v>0</v>
      </c>
      <c r="M68">
        <f>ROUNDUP(IF(B68&gt;$D$5,0,($D$5-B68+1)/365),0)</f>
        <v>1</v>
      </c>
      <c r="N68" s="28">
        <f>IF(OR(L68=1,M68=1),IF(B68+364&lt;=$D$5,(B68+364-$D$4+1)/365,IF(B68&gt;$D$4,($D$5-B68+1)/365,$D$6/365)),0)</f>
        <v>0.18904109589041096</v>
      </c>
      <c r="O68" s="28">
        <f>'Data &amp; Parameter'!$E$16*'Data &amp; Parameter'!$E$17*('Data &amp; Parameter'!$E$18+'Data &amp; Parameter'!$E$19)*'Data &amp; Parameter'!$E$20*'Data &amp; Parameter'!$E$37*N68</f>
        <v>0.65724000162175211</v>
      </c>
      <c r="P68">
        <f>ROUNDUP(IF(D68&gt;$D$4,0,($D$4-D68+1)/365),0)</f>
        <v>0</v>
      </c>
      <c r="Q68">
        <f>ROUNDUP(IF(D68&gt;$D$5,0,($D$5-D68+1)/365),0)</f>
        <v>1</v>
      </c>
      <c r="R68" s="28">
        <f>IF(OR(P68=1,Q68=1),IF(D68+364&lt;=$D$5,(D68+364-$D$4+1)/365,IF(D68&gt;$D$4,($D$5-D68+1)/365,$D$6/365)),0)</f>
        <v>0.18904109589041096</v>
      </c>
      <c r="S68" s="28">
        <f>'Data &amp; Parameter'!$E$16*'Data &amp; Parameter'!$E$17*('Data &amp; Parameter'!$E$18+'Data &amp; Parameter'!$E$19)*'Data &amp; Parameter'!$E$20*'Data &amp; Parameter'!$E$37*R68</f>
        <v>0.65724000162175211</v>
      </c>
      <c r="T68" s="28">
        <f t="shared" si="0"/>
        <v>1.3144800032435042</v>
      </c>
    </row>
    <row r="69" spans="1:20" ht="15.75" customHeight="1" x14ac:dyDescent="0.35">
      <c r="A69">
        <v>62</v>
      </c>
      <c r="B69" s="76">
        <v>44233</v>
      </c>
      <c r="C69" s="1" t="s">
        <v>312</v>
      </c>
      <c r="D69" s="76">
        <v>44233</v>
      </c>
      <c r="E69" s="1" t="s">
        <v>313</v>
      </c>
      <c r="F69" s="1" t="s">
        <v>314</v>
      </c>
      <c r="G69" s="1" t="s">
        <v>123</v>
      </c>
      <c r="H69" s="1" t="s">
        <v>124</v>
      </c>
      <c r="I69" s="1" t="s">
        <v>125</v>
      </c>
      <c r="J69" s="1" t="s">
        <v>295</v>
      </c>
      <c r="K69" s="1" t="s">
        <v>295</v>
      </c>
      <c r="L69">
        <f>ROUNDUP(IF(B69&gt;$D$4,0,($D$4-B69+1)/365),0)</f>
        <v>0</v>
      </c>
      <c r="M69">
        <f>ROUNDUP(IF(B69&gt;$D$5,0,($D$5-B69+1)/365),0)</f>
        <v>1</v>
      </c>
      <c r="N69" s="28">
        <f>IF(OR(L69=1,M69=1),IF(B69+364&lt;=$D$5,(B69+364-$D$4+1)/365,IF(B69&gt;$D$4,($D$5-B69+1)/365,$D$6/365)),0)</f>
        <v>0.18904109589041096</v>
      </c>
      <c r="O69" s="28">
        <f>'Data &amp; Parameter'!$E$16*'Data &amp; Parameter'!$E$17*('Data &amp; Parameter'!$E$18+'Data &amp; Parameter'!$E$19)*'Data &amp; Parameter'!$E$20*'Data &amp; Parameter'!$E$37*N69</f>
        <v>0.65724000162175211</v>
      </c>
      <c r="P69">
        <f>ROUNDUP(IF(D69&gt;$D$4,0,($D$4-D69+1)/365),0)</f>
        <v>0</v>
      </c>
      <c r="Q69">
        <f>ROUNDUP(IF(D69&gt;$D$5,0,($D$5-D69+1)/365),0)</f>
        <v>1</v>
      </c>
      <c r="R69" s="28">
        <f>IF(OR(P69=1,Q69=1),IF(D69+364&lt;=$D$5,(D69+364-$D$4+1)/365,IF(D69&gt;$D$4,($D$5-D69+1)/365,$D$6/365)),0)</f>
        <v>0.18904109589041096</v>
      </c>
      <c r="S69" s="28">
        <f>'Data &amp; Parameter'!$E$16*'Data &amp; Parameter'!$E$17*('Data &amp; Parameter'!$E$18+'Data &amp; Parameter'!$E$19)*'Data &amp; Parameter'!$E$20*'Data &amp; Parameter'!$E$37*R69</f>
        <v>0.65724000162175211</v>
      </c>
      <c r="T69" s="28">
        <f t="shared" si="0"/>
        <v>1.3144800032435042</v>
      </c>
    </row>
    <row r="70" spans="1:20" ht="15.75" customHeight="1" x14ac:dyDescent="0.35">
      <c r="A70">
        <v>63</v>
      </c>
      <c r="B70" s="76">
        <v>44233</v>
      </c>
      <c r="C70" s="1" t="s">
        <v>315</v>
      </c>
      <c r="D70" s="76">
        <v>44233</v>
      </c>
      <c r="E70" s="1" t="s">
        <v>316</v>
      </c>
      <c r="F70" s="1" t="s">
        <v>317</v>
      </c>
      <c r="G70" s="1" t="s">
        <v>123</v>
      </c>
      <c r="H70" s="1" t="s">
        <v>124</v>
      </c>
      <c r="I70" s="1" t="s">
        <v>125</v>
      </c>
      <c r="J70" s="1" t="s">
        <v>295</v>
      </c>
      <c r="K70" s="1" t="s">
        <v>295</v>
      </c>
      <c r="L70">
        <f>ROUNDUP(IF(B70&gt;$D$4,0,($D$4-B70+1)/365),0)</f>
        <v>0</v>
      </c>
      <c r="M70">
        <f>ROUNDUP(IF(B70&gt;$D$5,0,($D$5-B70+1)/365),0)</f>
        <v>1</v>
      </c>
      <c r="N70" s="28">
        <f>IF(OR(L70=1,M70=1),IF(B70+364&lt;=$D$5,(B70+364-$D$4+1)/365,IF(B70&gt;$D$4,($D$5-B70+1)/365,$D$6/365)),0)</f>
        <v>0.18904109589041096</v>
      </c>
      <c r="O70" s="28">
        <f>'Data &amp; Parameter'!$E$16*'Data &amp; Parameter'!$E$17*('Data &amp; Parameter'!$E$18+'Data &amp; Parameter'!$E$19)*'Data &amp; Parameter'!$E$20*'Data &amp; Parameter'!$E$37*N70</f>
        <v>0.65724000162175211</v>
      </c>
      <c r="P70">
        <f>ROUNDUP(IF(D70&gt;$D$4,0,($D$4-D70+1)/365),0)</f>
        <v>0</v>
      </c>
      <c r="Q70">
        <f>ROUNDUP(IF(D70&gt;$D$5,0,($D$5-D70+1)/365),0)</f>
        <v>1</v>
      </c>
      <c r="R70" s="28">
        <f>IF(OR(P70=1,Q70=1),IF(D70+364&lt;=$D$5,(D70+364-$D$4+1)/365,IF(D70&gt;$D$4,($D$5-D70+1)/365,$D$6/365)),0)</f>
        <v>0.18904109589041096</v>
      </c>
      <c r="S70" s="28">
        <f>'Data &amp; Parameter'!$E$16*'Data &amp; Parameter'!$E$17*('Data &amp; Parameter'!$E$18+'Data &amp; Parameter'!$E$19)*'Data &amp; Parameter'!$E$20*'Data &amp; Parameter'!$E$37*R70</f>
        <v>0.65724000162175211</v>
      </c>
      <c r="T70" s="28">
        <f t="shared" si="0"/>
        <v>1.3144800032435042</v>
      </c>
    </row>
    <row r="71" spans="1:20" ht="15.75" customHeight="1" x14ac:dyDescent="0.35">
      <c r="A71">
        <v>64</v>
      </c>
      <c r="B71" s="76">
        <v>44233</v>
      </c>
      <c r="C71" s="1" t="s">
        <v>318</v>
      </c>
      <c r="D71" s="76">
        <v>44233</v>
      </c>
      <c r="E71" s="1" t="s">
        <v>319</v>
      </c>
      <c r="F71" s="1" t="s">
        <v>320</v>
      </c>
      <c r="G71" s="1" t="s">
        <v>123</v>
      </c>
      <c r="H71" s="1" t="s">
        <v>124</v>
      </c>
      <c r="I71" s="1" t="s">
        <v>125</v>
      </c>
      <c r="J71" s="1" t="s">
        <v>302</v>
      </c>
      <c r="K71" s="1" t="s">
        <v>295</v>
      </c>
      <c r="L71">
        <f>ROUNDUP(IF(B71&gt;$D$4,0,($D$4-B71+1)/365),0)</f>
        <v>0</v>
      </c>
      <c r="M71">
        <f>ROUNDUP(IF(B71&gt;$D$5,0,($D$5-B71+1)/365),0)</f>
        <v>1</v>
      </c>
      <c r="N71" s="28">
        <f>IF(OR(L71=1,M71=1),IF(B71+364&lt;=$D$5,(B71+364-$D$4+1)/365,IF(B71&gt;$D$4,($D$5-B71+1)/365,$D$6/365)),0)</f>
        <v>0.18904109589041096</v>
      </c>
      <c r="O71" s="28">
        <f>'Data &amp; Parameter'!$E$16*'Data &amp; Parameter'!$E$17*('Data &amp; Parameter'!$E$18+'Data &amp; Parameter'!$E$19)*'Data &amp; Parameter'!$E$20*'Data &amp; Parameter'!$E$37*N71</f>
        <v>0.65724000162175211</v>
      </c>
      <c r="P71">
        <f>ROUNDUP(IF(D71&gt;$D$4,0,($D$4-D71+1)/365),0)</f>
        <v>0</v>
      </c>
      <c r="Q71">
        <f>ROUNDUP(IF(D71&gt;$D$5,0,($D$5-D71+1)/365),0)</f>
        <v>1</v>
      </c>
      <c r="R71" s="28">
        <f>IF(OR(P71=1,Q71=1),IF(D71+364&lt;=$D$5,(D71+364-$D$4+1)/365,IF(D71&gt;$D$4,($D$5-D71+1)/365,$D$6/365)),0)</f>
        <v>0.18904109589041096</v>
      </c>
      <c r="S71" s="28">
        <f>'Data &amp; Parameter'!$E$16*'Data &amp; Parameter'!$E$17*('Data &amp; Parameter'!$E$18+'Data &amp; Parameter'!$E$19)*'Data &amp; Parameter'!$E$20*'Data &amp; Parameter'!$E$37*R71</f>
        <v>0.65724000162175211</v>
      </c>
      <c r="T71" s="28">
        <f t="shared" si="0"/>
        <v>1.3144800032435042</v>
      </c>
    </row>
    <row r="72" spans="1:20" ht="15.75" customHeight="1" x14ac:dyDescent="0.35">
      <c r="A72">
        <v>65</v>
      </c>
      <c r="B72" s="76">
        <v>44233</v>
      </c>
      <c r="C72" s="1" t="s">
        <v>321</v>
      </c>
      <c r="D72" s="76">
        <v>44233</v>
      </c>
      <c r="E72" s="1" t="s">
        <v>322</v>
      </c>
      <c r="F72" s="1" t="s">
        <v>323</v>
      </c>
      <c r="G72" s="1" t="s">
        <v>123</v>
      </c>
      <c r="H72" s="1" t="s">
        <v>124</v>
      </c>
      <c r="I72" s="1" t="s">
        <v>125</v>
      </c>
      <c r="J72" s="1" t="s">
        <v>295</v>
      </c>
      <c r="K72" s="1" t="s">
        <v>295</v>
      </c>
      <c r="L72">
        <f>ROUNDUP(IF(B72&gt;$D$4,0,($D$4-B72+1)/365),0)</f>
        <v>0</v>
      </c>
      <c r="M72">
        <f>ROUNDUP(IF(B72&gt;$D$5,0,($D$5-B72+1)/365),0)</f>
        <v>1</v>
      </c>
      <c r="N72" s="28">
        <f>IF(OR(L72=1,M72=1),IF(B72+364&lt;=$D$5,(B72+364-$D$4+1)/365,IF(B72&gt;$D$4,($D$5-B72+1)/365,$D$6/365)),0)</f>
        <v>0.18904109589041096</v>
      </c>
      <c r="O72" s="28">
        <f>'Data &amp; Parameter'!$E$16*'Data &amp; Parameter'!$E$17*('Data &amp; Parameter'!$E$18+'Data &amp; Parameter'!$E$19)*'Data &amp; Parameter'!$E$20*'Data &amp; Parameter'!$E$37*N72</f>
        <v>0.65724000162175211</v>
      </c>
      <c r="P72">
        <f>ROUNDUP(IF(D72&gt;$D$4,0,($D$4-D72+1)/365),0)</f>
        <v>0</v>
      </c>
      <c r="Q72">
        <f>ROUNDUP(IF(D72&gt;$D$5,0,($D$5-D72+1)/365),0)</f>
        <v>1</v>
      </c>
      <c r="R72" s="28">
        <f>IF(OR(P72=1,Q72=1),IF(D72+364&lt;=$D$5,(D72+364-$D$4+1)/365,IF(D72&gt;$D$4,($D$5-D72+1)/365,$D$6/365)),0)</f>
        <v>0.18904109589041096</v>
      </c>
      <c r="S72" s="28">
        <f>'Data &amp; Parameter'!$E$16*'Data &amp; Parameter'!$E$17*('Data &amp; Parameter'!$E$18+'Data &amp; Parameter'!$E$19)*'Data &amp; Parameter'!$E$20*'Data &amp; Parameter'!$E$37*R72</f>
        <v>0.65724000162175211</v>
      </c>
      <c r="T72" s="28">
        <f t="shared" si="0"/>
        <v>1.3144800032435042</v>
      </c>
    </row>
    <row r="73" spans="1:20" ht="15.75" customHeight="1" x14ac:dyDescent="0.35">
      <c r="A73">
        <v>66</v>
      </c>
      <c r="B73" s="76">
        <v>44233</v>
      </c>
      <c r="C73" s="1" t="s">
        <v>324</v>
      </c>
      <c r="D73" s="76">
        <v>44233</v>
      </c>
      <c r="E73" s="1" t="s">
        <v>325</v>
      </c>
      <c r="F73" s="1" t="s">
        <v>326</v>
      </c>
      <c r="G73" s="1" t="s">
        <v>123</v>
      </c>
      <c r="H73" s="1" t="s">
        <v>124</v>
      </c>
      <c r="I73" s="1" t="s">
        <v>125</v>
      </c>
      <c r="J73" s="1" t="s">
        <v>327</v>
      </c>
      <c r="K73" s="1" t="s">
        <v>295</v>
      </c>
      <c r="L73">
        <f>ROUNDUP(IF(B73&gt;$D$4,0,($D$4-B73+1)/365),0)</f>
        <v>0</v>
      </c>
      <c r="M73">
        <f>ROUNDUP(IF(B73&gt;$D$5,0,($D$5-B73+1)/365),0)</f>
        <v>1</v>
      </c>
      <c r="N73" s="28">
        <f>IF(OR(L73=1,M73=1),IF(B73+364&lt;=$D$5,(B73+364-$D$4+1)/365,IF(B73&gt;$D$4,($D$5-B73+1)/365,$D$6/365)),0)</f>
        <v>0.18904109589041096</v>
      </c>
      <c r="O73" s="28">
        <f>'Data &amp; Parameter'!$E$16*'Data &amp; Parameter'!$E$17*('Data &amp; Parameter'!$E$18+'Data &amp; Parameter'!$E$19)*'Data &amp; Parameter'!$E$20*'Data &amp; Parameter'!$E$37*N73</f>
        <v>0.65724000162175211</v>
      </c>
      <c r="P73">
        <f>ROUNDUP(IF(D73&gt;$D$4,0,($D$4-D73+1)/365),0)</f>
        <v>0</v>
      </c>
      <c r="Q73">
        <f>ROUNDUP(IF(D73&gt;$D$5,0,($D$5-D73+1)/365),0)</f>
        <v>1</v>
      </c>
      <c r="R73" s="28">
        <f>IF(OR(P73=1,Q73=1),IF(D73+364&lt;=$D$5,(D73+364-$D$4+1)/365,IF(D73&gt;$D$4,($D$5-D73+1)/365,$D$6/365)),0)</f>
        <v>0.18904109589041096</v>
      </c>
      <c r="S73" s="28">
        <f>'Data &amp; Parameter'!$E$16*'Data &amp; Parameter'!$E$17*('Data &amp; Parameter'!$E$18+'Data &amp; Parameter'!$E$19)*'Data &amp; Parameter'!$E$20*'Data &amp; Parameter'!$E$37*R73</f>
        <v>0.65724000162175211</v>
      </c>
      <c r="T73" s="28">
        <f t="shared" ref="T73:T136" si="1">O73+S73</f>
        <v>1.3144800032435042</v>
      </c>
    </row>
    <row r="74" spans="1:20" ht="15.75" customHeight="1" x14ac:dyDescent="0.35">
      <c r="A74">
        <v>67</v>
      </c>
      <c r="B74" s="76">
        <v>44233</v>
      </c>
      <c r="C74" s="1" t="s">
        <v>328</v>
      </c>
      <c r="D74" s="76">
        <v>44233</v>
      </c>
      <c r="E74" s="1" t="s">
        <v>329</v>
      </c>
      <c r="F74" s="1" t="s">
        <v>330</v>
      </c>
      <c r="G74" s="1" t="s">
        <v>123</v>
      </c>
      <c r="H74" s="1" t="s">
        <v>124</v>
      </c>
      <c r="I74" s="1" t="s">
        <v>125</v>
      </c>
      <c r="J74" s="1" t="s">
        <v>295</v>
      </c>
      <c r="K74" s="1" t="s">
        <v>295</v>
      </c>
      <c r="L74">
        <f>ROUNDUP(IF(B74&gt;$D$4,0,($D$4-B74+1)/365),0)</f>
        <v>0</v>
      </c>
      <c r="M74">
        <f>ROUNDUP(IF(B74&gt;$D$5,0,($D$5-B74+1)/365),0)</f>
        <v>1</v>
      </c>
      <c r="N74" s="28">
        <f>IF(OR(L74=1,M74=1),IF(B74+364&lt;=$D$5,(B74+364-$D$4+1)/365,IF(B74&gt;$D$4,($D$5-B74+1)/365,$D$6/365)),0)</f>
        <v>0.18904109589041096</v>
      </c>
      <c r="O74" s="28">
        <f>'Data &amp; Parameter'!$E$16*'Data &amp; Parameter'!$E$17*('Data &amp; Parameter'!$E$18+'Data &amp; Parameter'!$E$19)*'Data &amp; Parameter'!$E$20*'Data &amp; Parameter'!$E$37*N74</f>
        <v>0.65724000162175211</v>
      </c>
      <c r="P74">
        <f>ROUNDUP(IF(D74&gt;$D$4,0,($D$4-D74+1)/365),0)</f>
        <v>0</v>
      </c>
      <c r="Q74">
        <f>ROUNDUP(IF(D74&gt;$D$5,0,($D$5-D74+1)/365),0)</f>
        <v>1</v>
      </c>
      <c r="R74" s="28">
        <f>IF(OR(P74=1,Q74=1),IF(D74+364&lt;=$D$5,(D74+364-$D$4+1)/365,IF(D74&gt;$D$4,($D$5-D74+1)/365,$D$6/365)),0)</f>
        <v>0.18904109589041096</v>
      </c>
      <c r="S74" s="28">
        <f>'Data &amp; Parameter'!$E$16*'Data &amp; Parameter'!$E$17*('Data &amp; Parameter'!$E$18+'Data &amp; Parameter'!$E$19)*'Data &amp; Parameter'!$E$20*'Data &amp; Parameter'!$E$37*R74</f>
        <v>0.65724000162175211</v>
      </c>
      <c r="T74" s="28">
        <f t="shared" si="1"/>
        <v>1.3144800032435042</v>
      </c>
    </row>
    <row r="75" spans="1:20" ht="15.75" customHeight="1" x14ac:dyDescent="0.35">
      <c r="A75">
        <v>68</v>
      </c>
      <c r="B75" s="76">
        <v>44233</v>
      </c>
      <c r="C75" s="1" t="s">
        <v>331</v>
      </c>
      <c r="D75" s="76">
        <v>44233</v>
      </c>
      <c r="E75" s="1" t="s">
        <v>332</v>
      </c>
      <c r="F75" s="1" t="s">
        <v>333</v>
      </c>
      <c r="G75" s="1" t="s">
        <v>123</v>
      </c>
      <c r="H75" s="1" t="s">
        <v>124</v>
      </c>
      <c r="I75" s="1" t="s">
        <v>125</v>
      </c>
      <c r="J75" s="1" t="s">
        <v>295</v>
      </c>
      <c r="K75" s="1" t="s">
        <v>295</v>
      </c>
      <c r="L75">
        <f>ROUNDUP(IF(B75&gt;$D$4,0,($D$4-B75+1)/365),0)</f>
        <v>0</v>
      </c>
      <c r="M75">
        <f>ROUNDUP(IF(B75&gt;$D$5,0,($D$5-B75+1)/365),0)</f>
        <v>1</v>
      </c>
      <c r="N75" s="28">
        <f>IF(OR(L75=1,M75=1),IF(B75+364&lt;=$D$5,(B75+364-$D$4+1)/365,IF(B75&gt;$D$4,($D$5-B75+1)/365,$D$6/365)),0)</f>
        <v>0.18904109589041096</v>
      </c>
      <c r="O75" s="28">
        <f>'Data &amp; Parameter'!$E$16*'Data &amp; Parameter'!$E$17*('Data &amp; Parameter'!$E$18+'Data &amp; Parameter'!$E$19)*'Data &amp; Parameter'!$E$20*'Data &amp; Parameter'!$E$37*N75</f>
        <v>0.65724000162175211</v>
      </c>
      <c r="P75">
        <f>ROUNDUP(IF(D75&gt;$D$4,0,($D$4-D75+1)/365),0)</f>
        <v>0</v>
      </c>
      <c r="Q75">
        <f>ROUNDUP(IF(D75&gt;$D$5,0,($D$5-D75+1)/365),0)</f>
        <v>1</v>
      </c>
      <c r="R75" s="28">
        <f>IF(OR(P75=1,Q75=1),IF(D75+364&lt;=$D$5,(D75+364-$D$4+1)/365,IF(D75&gt;$D$4,($D$5-D75+1)/365,$D$6/365)),0)</f>
        <v>0.18904109589041096</v>
      </c>
      <c r="S75" s="28">
        <f>'Data &amp; Parameter'!$E$16*'Data &amp; Parameter'!$E$17*('Data &amp; Parameter'!$E$18+'Data &amp; Parameter'!$E$19)*'Data &amp; Parameter'!$E$20*'Data &amp; Parameter'!$E$37*R75</f>
        <v>0.65724000162175211</v>
      </c>
      <c r="T75" s="28">
        <f t="shared" si="1"/>
        <v>1.3144800032435042</v>
      </c>
    </row>
    <row r="76" spans="1:20" ht="15.75" customHeight="1" x14ac:dyDescent="0.35">
      <c r="A76">
        <v>69</v>
      </c>
      <c r="B76" s="76">
        <v>44233</v>
      </c>
      <c r="C76" s="1" t="s">
        <v>334</v>
      </c>
      <c r="D76" s="76">
        <v>44233</v>
      </c>
      <c r="E76" s="1" t="s">
        <v>335</v>
      </c>
      <c r="F76" s="1" t="s">
        <v>336</v>
      </c>
      <c r="G76" s="1" t="s">
        <v>123</v>
      </c>
      <c r="H76" s="1" t="s">
        <v>124</v>
      </c>
      <c r="I76" s="1" t="s">
        <v>125</v>
      </c>
      <c r="J76" s="1" t="s">
        <v>295</v>
      </c>
      <c r="K76" s="1" t="s">
        <v>337</v>
      </c>
      <c r="L76">
        <f>ROUNDUP(IF(B76&gt;$D$4,0,($D$4-B76+1)/365),0)</f>
        <v>0</v>
      </c>
      <c r="M76">
        <f>ROUNDUP(IF(B76&gt;$D$5,0,($D$5-B76+1)/365),0)</f>
        <v>1</v>
      </c>
      <c r="N76" s="28">
        <f>IF(OR(L76=1,M76=1),IF(B76+364&lt;=$D$5,(B76+364-$D$4+1)/365,IF(B76&gt;$D$4,($D$5-B76+1)/365,$D$6/365)),0)</f>
        <v>0.18904109589041096</v>
      </c>
      <c r="O76" s="28">
        <f>'Data &amp; Parameter'!$E$16*'Data &amp; Parameter'!$E$17*('Data &amp; Parameter'!$E$18+'Data &amp; Parameter'!$E$19)*'Data &amp; Parameter'!$E$20*'Data &amp; Parameter'!$E$37*N76</f>
        <v>0.65724000162175211</v>
      </c>
      <c r="P76">
        <f>ROUNDUP(IF(D76&gt;$D$4,0,($D$4-D76+1)/365),0)</f>
        <v>0</v>
      </c>
      <c r="Q76">
        <f>ROUNDUP(IF(D76&gt;$D$5,0,($D$5-D76+1)/365),0)</f>
        <v>1</v>
      </c>
      <c r="R76" s="28">
        <f>IF(OR(P76=1,Q76=1),IF(D76+364&lt;=$D$5,(D76+364-$D$4+1)/365,IF(D76&gt;$D$4,($D$5-D76+1)/365,$D$6/365)),0)</f>
        <v>0.18904109589041096</v>
      </c>
      <c r="S76" s="28">
        <f>'Data &amp; Parameter'!$E$16*'Data &amp; Parameter'!$E$17*('Data &amp; Parameter'!$E$18+'Data &amp; Parameter'!$E$19)*'Data &amp; Parameter'!$E$20*'Data &amp; Parameter'!$E$37*R76</f>
        <v>0.65724000162175211</v>
      </c>
      <c r="T76" s="28">
        <f t="shared" si="1"/>
        <v>1.3144800032435042</v>
      </c>
    </row>
    <row r="77" spans="1:20" ht="15.75" customHeight="1" x14ac:dyDescent="0.35">
      <c r="A77">
        <v>70</v>
      </c>
      <c r="B77" s="76">
        <v>44233</v>
      </c>
      <c r="C77" s="1" t="s">
        <v>338</v>
      </c>
      <c r="D77" s="76">
        <v>44233</v>
      </c>
      <c r="E77" s="1" t="s">
        <v>339</v>
      </c>
      <c r="F77" s="1" t="s">
        <v>340</v>
      </c>
      <c r="G77" s="1" t="s">
        <v>123</v>
      </c>
      <c r="H77" s="1" t="s">
        <v>124</v>
      </c>
      <c r="I77" s="1" t="s">
        <v>125</v>
      </c>
      <c r="J77" s="1" t="s">
        <v>126</v>
      </c>
      <c r="K77" s="1" t="s">
        <v>126</v>
      </c>
      <c r="L77">
        <f>ROUNDUP(IF(B77&gt;$D$4,0,($D$4-B77+1)/365),0)</f>
        <v>0</v>
      </c>
      <c r="M77">
        <f>ROUNDUP(IF(B77&gt;$D$5,0,($D$5-B77+1)/365),0)</f>
        <v>1</v>
      </c>
      <c r="N77" s="28">
        <f>IF(OR(L77=1,M77=1),IF(B77+364&lt;=$D$5,(B77+364-$D$4+1)/365,IF(B77&gt;$D$4,($D$5-B77+1)/365,$D$6/365)),0)</f>
        <v>0.18904109589041096</v>
      </c>
      <c r="O77" s="28">
        <f>'Data &amp; Parameter'!$E$16*'Data &amp; Parameter'!$E$17*('Data &amp; Parameter'!$E$18+'Data &amp; Parameter'!$E$19)*'Data &amp; Parameter'!$E$20*'Data &amp; Parameter'!$E$37*N77</f>
        <v>0.65724000162175211</v>
      </c>
      <c r="P77">
        <f>ROUNDUP(IF(D77&gt;$D$4,0,($D$4-D77+1)/365),0)</f>
        <v>0</v>
      </c>
      <c r="Q77">
        <f>ROUNDUP(IF(D77&gt;$D$5,0,($D$5-D77+1)/365),0)</f>
        <v>1</v>
      </c>
      <c r="R77" s="28">
        <f>IF(OR(P77=1,Q77=1),IF(D77+364&lt;=$D$5,(D77+364-$D$4+1)/365,IF(D77&gt;$D$4,($D$5-D77+1)/365,$D$6/365)),0)</f>
        <v>0.18904109589041096</v>
      </c>
      <c r="S77" s="28">
        <f>'Data &amp; Parameter'!$E$16*'Data &amp; Parameter'!$E$17*('Data &amp; Parameter'!$E$18+'Data &amp; Parameter'!$E$19)*'Data &amp; Parameter'!$E$20*'Data &amp; Parameter'!$E$37*R77</f>
        <v>0.65724000162175211</v>
      </c>
      <c r="T77" s="28">
        <f t="shared" si="1"/>
        <v>1.3144800032435042</v>
      </c>
    </row>
    <row r="78" spans="1:20" ht="15.75" customHeight="1" x14ac:dyDescent="0.35">
      <c r="A78">
        <v>71</v>
      </c>
      <c r="B78" s="76">
        <v>44233</v>
      </c>
      <c r="C78" s="1" t="s">
        <v>341</v>
      </c>
      <c r="D78" s="76">
        <v>44233</v>
      </c>
      <c r="E78" s="1" t="s">
        <v>342</v>
      </c>
      <c r="F78" s="1" t="s">
        <v>343</v>
      </c>
      <c r="G78" s="1" t="s">
        <v>123</v>
      </c>
      <c r="H78" s="1" t="s">
        <v>124</v>
      </c>
      <c r="I78" s="1" t="s">
        <v>125</v>
      </c>
      <c r="J78" s="1" t="s">
        <v>295</v>
      </c>
      <c r="K78" s="1" t="s">
        <v>295</v>
      </c>
      <c r="L78">
        <f>ROUNDUP(IF(B78&gt;$D$4,0,($D$4-B78+1)/365),0)</f>
        <v>0</v>
      </c>
      <c r="M78">
        <f>ROUNDUP(IF(B78&gt;$D$5,0,($D$5-B78+1)/365),0)</f>
        <v>1</v>
      </c>
      <c r="N78" s="28">
        <f>IF(OR(L78=1,M78=1),IF(B78+364&lt;=$D$5,(B78+364-$D$4+1)/365,IF(B78&gt;$D$4,($D$5-B78+1)/365,$D$6/365)),0)</f>
        <v>0.18904109589041096</v>
      </c>
      <c r="O78" s="28">
        <f>'Data &amp; Parameter'!$E$16*'Data &amp; Parameter'!$E$17*('Data &amp; Parameter'!$E$18+'Data &amp; Parameter'!$E$19)*'Data &amp; Parameter'!$E$20*'Data &amp; Parameter'!$E$37*N78</f>
        <v>0.65724000162175211</v>
      </c>
      <c r="P78">
        <f>ROUNDUP(IF(D78&gt;$D$4,0,($D$4-D78+1)/365),0)</f>
        <v>0</v>
      </c>
      <c r="Q78">
        <f>ROUNDUP(IF(D78&gt;$D$5,0,($D$5-D78+1)/365),0)</f>
        <v>1</v>
      </c>
      <c r="R78" s="28">
        <f>IF(OR(P78=1,Q78=1),IF(D78+364&lt;=$D$5,(D78+364-$D$4+1)/365,IF(D78&gt;$D$4,($D$5-D78+1)/365,$D$6/365)),0)</f>
        <v>0.18904109589041096</v>
      </c>
      <c r="S78" s="28">
        <f>'Data &amp; Parameter'!$E$16*'Data &amp; Parameter'!$E$17*('Data &amp; Parameter'!$E$18+'Data &amp; Parameter'!$E$19)*'Data &amp; Parameter'!$E$20*'Data &amp; Parameter'!$E$37*R78</f>
        <v>0.65724000162175211</v>
      </c>
      <c r="T78" s="28">
        <f t="shared" si="1"/>
        <v>1.3144800032435042</v>
      </c>
    </row>
    <row r="79" spans="1:20" ht="15.75" customHeight="1" x14ac:dyDescent="0.35">
      <c r="A79">
        <v>72</v>
      </c>
      <c r="B79" s="76">
        <v>44233</v>
      </c>
      <c r="C79" s="1" t="s">
        <v>344</v>
      </c>
      <c r="D79" s="76">
        <v>44233</v>
      </c>
      <c r="E79" s="1" t="s">
        <v>345</v>
      </c>
      <c r="F79" s="1" t="s">
        <v>346</v>
      </c>
      <c r="G79" s="1" t="s">
        <v>123</v>
      </c>
      <c r="H79" s="1" t="s">
        <v>124</v>
      </c>
      <c r="I79" s="1" t="s">
        <v>125</v>
      </c>
      <c r="J79" s="1" t="s">
        <v>295</v>
      </c>
      <c r="K79" s="1" t="s">
        <v>295</v>
      </c>
      <c r="L79">
        <f>ROUNDUP(IF(B79&gt;$D$4,0,($D$4-B79+1)/365),0)</f>
        <v>0</v>
      </c>
      <c r="M79">
        <f>ROUNDUP(IF(B79&gt;$D$5,0,($D$5-B79+1)/365),0)</f>
        <v>1</v>
      </c>
      <c r="N79" s="28">
        <f>IF(OR(L79=1,M79=1),IF(B79+364&lt;=$D$5,(B79+364-$D$4+1)/365,IF(B79&gt;$D$4,($D$5-B79+1)/365,$D$6/365)),0)</f>
        <v>0.18904109589041096</v>
      </c>
      <c r="O79" s="28">
        <f>'Data &amp; Parameter'!$E$16*'Data &amp; Parameter'!$E$17*('Data &amp; Parameter'!$E$18+'Data &amp; Parameter'!$E$19)*'Data &amp; Parameter'!$E$20*'Data &amp; Parameter'!$E$37*N79</f>
        <v>0.65724000162175211</v>
      </c>
      <c r="P79">
        <f>ROUNDUP(IF(D79&gt;$D$4,0,($D$4-D79+1)/365),0)</f>
        <v>0</v>
      </c>
      <c r="Q79">
        <f>ROUNDUP(IF(D79&gt;$D$5,0,($D$5-D79+1)/365),0)</f>
        <v>1</v>
      </c>
      <c r="R79" s="28">
        <f>IF(OR(P79=1,Q79=1),IF(D79+364&lt;=$D$5,(D79+364-$D$4+1)/365,IF(D79&gt;$D$4,($D$5-D79+1)/365,$D$6/365)),0)</f>
        <v>0.18904109589041096</v>
      </c>
      <c r="S79" s="28">
        <f>'Data &amp; Parameter'!$E$16*'Data &amp; Parameter'!$E$17*('Data &amp; Parameter'!$E$18+'Data &amp; Parameter'!$E$19)*'Data &amp; Parameter'!$E$20*'Data &amp; Parameter'!$E$37*R79</f>
        <v>0.65724000162175211</v>
      </c>
      <c r="T79" s="28">
        <f t="shared" si="1"/>
        <v>1.3144800032435042</v>
      </c>
    </row>
    <row r="80" spans="1:20" ht="15.75" customHeight="1" x14ac:dyDescent="0.35">
      <c r="A80">
        <v>73</v>
      </c>
      <c r="B80" s="76">
        <v>44233</v>
      </c>
      <c r="C80" s="1" t="s">
        <v>347</v>
      </c>
      <c r="D80" s="76">
        <v>44233</v>
      </c>
      <c r="E80" s="1" t="s">
        <v>348</v>
      </c>
      <c r="F80" s="1" t="s">
        <v>349</v>
      </c>
      <c r="G80" s="1" t="s">
        <v>123</v>
      </c>
      <c r="H80" s="1" t="s">
        <v>124</v>
      </c>
      <c r="I80" s="1" t="s">
        <v>125</v>
      </c>
      <c r="J80" s="1" t="s">
        <v>295</v>
      </c>
      <c r="K80" s="1" t="s">
        <v>295</v>
      </c>
      <c r="L80">
        <f>ROUNDUP(IF(B80&gt;$D$4,0,($D$4-B80+1)/365),0)</f>
        <v>0</v>
      </c>
      <c r="M80">
        <f>ROUNDUP(IF(B80&gt;$D$5,0,($D$5-B80+1)/365),0)</f>
        <v>1</v>
      </c>
      <c r="N80" s="28">
        <f>IF(OR(L80=1,M80=1),IF(B80+364&lt;=$D$5,(B80+364-$D$4+1)/365,IF(B80&gt;$D$4,($D$5-B80+1)/365,$D$6/365)),0)</f>
        <v>0.18904109589041096</v>
      </c>
      <c r="O80" s="28">
        <f>'Data &amp; Parameter'!$E$16*'Data &amp; Parameter'!$E$17*('Data &amp; Parameter'!$E$18+'Data &amp; Parameter'!$E$19)*'Data &amp; Parameter'!$E$20*'Data &amp; Parameter'!$E$37*N80</f>
        <v>0.65724000162175211</v>
      </c>
      <c r="P80">
        <f>ROUNDUP(IF(D80&gt;$D$4,0,($D$4-D80+1)/365),0)</f>
        <v>0</v>
      </c>
      <c r="Q80">
        <f>ROUNDUP(IF(D80&gt;$D$5,0,($D$5-D80+1)/365),0)</f>
        <v>1</v>
      </c>
      <c r="R80" s="28">
        <f>IF(OR(P80=1,Q80=1),IF(D80+364&lt;=$D$5,(D80+364-$D$4+1)/365,IF(D80&gt;$D$4,($D$5-D80+1)/365,$D$6/365)),0)</f>
        <v>0.18904109589041096</v>
      </c>
      <c r="S80" s="28">
        <f>'Data &amp; Parameter'!$E$16*'Data &amp; Parameter'!$E$17*('Data &amp; Parameter'!$E$18+'Data &amp; Parameter'!$E$19)*'Data &amp; Parameter'!$E$20*'Data &amp; Parameter'!$E$37*R80</f>
        <v>0.65724000162175211</v>
      </c>
      <c r="T80" s="28">
        <f t="shared" si="1"/>
        <v>1.3144800032435042</v>
      </c>
    </row>
    <row r="81" spans="1:20" ht="15.75" customHeight="1" x14ac:dyDescent="0.35">
      <c r="A81">
        <v>74</v>
      </c>
      <c r="B81" s="76">
        <v>44233</v>
      </c>
      <c r="C81" s="1" t="s">
        <v>350</v>
      </c>
      <c r="D81" s="76">
        <v>44233</v>
      </c>
      <c r="E81" s="1" t="s">
        <v>351</v>
      </c>
      <c r="F81" s="1" t="s">
        <v>352</v>
      </c>
      <c r="G81" s="1" t="s">
        <v>123</v>
      </c>
      <c r="H81" s="1" t="s">
        <v>124</v>
      </c>
      <c r="I81" s="1" t="s">
        <v>125</v>
      </c>
      <c r="J81" s="1" t="s">
        <v>295</v>
      </c>
      <c r="K81" s="1" t="s">
        <v>295</v>
      </c>
      <c r="L81">
        <f>ROUNDUP(IF(B81&gt;$D$4,0,($D$4-B81+1)/365),0)</f>
        <v>0</v>
      </c>
      <c r="M81">
        <f>ROUNDUP(IF(B81&gt;$D$5,0,($D$5-B81+1)/365),0)</f>
        <v>1</v>
      </c>
      <c r="N81" s="28">
        <f>IF(OR(L81=1,M81=1),IF(B81+364&lt;=$D$5,(B81+364-$D$4+1)/365,IF(B81&gt;$D$4,($D$5-B81+1)/365,$D$6/365)),0)</f>
        <v>0.18904109589041096</v>
      </c>
      <c r="O81" s="28">
        <f>'Data &amp; Parameter'!$E$16*'Data &amp; Parameter'!$E$17*('Data &amp; Parameter'!$E$18+'Data &amp; Parameter'!$E$19)*'Data &amp; Parameter'!$E$20*'Data &amp; Parameter'!$E$37*N81</f>
        <v>0.65724000162175211</v>
      </c>
      <c r="P81">
        <f>ROUNDUP(IF(D81&gt;$D$4,0,($D$4-D81+1)/365),0)</f>
        <v>0</v>
      </c>
      <c r="Q81">
        <f>ROUNDUP(IF(D81&gt;$D$5,0,($D$5-D81+1)/365),0)</f>
        <v>1</v>
      </c>
      <c r="R81" s="28">
        <f>IF(OR(P81=1,Q81=1),IF(D81+364&lt;=$D$5,(D81+364-$D$4+1)/365,IF(D81&gt;$D$4,($D$5-D81+1)/365,$D$6/365)),0)</f>
        <v>0.18904109589041096</v>
      </c>
      <c r="S81" s="28">
        <f>'Data &amp; Parameter'!$E$16*'Data &amp; Parameter'!$E$17*('Data &amp; Parameter'!$E$18+'Data &amp; Parameter'!$E$19)*'Data &amp; Parameter'!$E$20*'Data &amp; Parameter'!$E$37*R81</f>
        <v>0.65724000162175211</v>
      </c>
      <c r="T81" s="28">
        <f t="shared" si="1"/>
        <v>1.3144800032435042</v>
      </c>
    </row>
    <row r="82" spans="1:20" ht="15.75" customHeight="1" x14ac:dyDescent="0.35">
      <c r="A82">
        <v>75</v>
      </c>
      <c r="B82" s="76">
        <v>44233</v>
      </c>
      <c r="C82" s="1" t="s">
        <v>353</v>
      </c>
      <c r="D82" s="76">
        <v>44233</v>
      </c>
      <c r="E82" s="1" t="s">
        <v>354</v>
      </c>
      <c r="F82" s="1" t="s">
        <v>355</v>
      </c>
      <c r="G82" s="1" t="s">
        <v>123</v>
      </c>
      <c r="H82" s="1" t="s">
        <v>124</v>
      </c>
      <c r="I82" s="1" t="s">
        <v>125</v>
      </c>
      <c r="J82" s="1" t="s">
        <v>356</v>
      </c>
      <c r="K82" s="1" t="s">
        <v>295</v>
      </c>
      <c r="L82">
        <f>ROUNDUP(IF(B82&gt;$D$4,0,($D$4-B82+1)/365),0)</f>
        <v>0</v>
      </c>
      <c r="M82">
        <f>ROUNDUP(IF(B82&gt;$D$5,0,($D$5-B82+1)/365),0)</f>
        <v>1</v>
      </c>
      <c r="N82" s="28">
        <f>IF(OR(L82=1,M82=1),IF(B82+364&lt;=$D$5,(B82+364-$D$4+1)/365,IF(B82&gt;$D$4,($D$5-B82+1)/365,$D$6/365)),0)</f>
        <v>0.18904109589041096</v>
      </c>
      <c r="O82" s="28">
        <f>'Data &amp; Parameter'!$E$16*'Data &amp; Parameter'!$E$17*('Data &amp; Parameter'!$E$18+'Data &amp; Parameter'!$E$19)*'Data &amp; Parameter'!$E$20*'Data &amp; Parameter'!$E$37*N82</f>
        <v>0.65724000162175211</v>
      </c>
      <c r="P82">
        <f>ROUNDUP(IF(D82&gt;$D$4,0,($D$4-D82+1)/365),0)</f>
        <v>0</v>
      </c>
      <c r="Q82">
        <f>ROUNDUP(IF(D82&gt;$D$5,0,($D$5-D82+1)/365),0)</f>
        <v>1</v>
      </c>
      <c r="R82" s="28">
        <f>IF(OR(P82=1,Q82=1),IF(D82+364&lt;=$D$5,(D82+364-$D$4+1)/365,IF(D82&gt;$D$4,($D$5-D82+1)/365,$D$6/365)),0)</f>
        <v>0.18904109589041096</v>
      </c>
      <c r="S82" s="28">
        <f>'Data &amp; Parameter'!$E$16*'Data &amp; Parameter'!$E$17*('Data &amp; Parameter'!$E$18+'Data &amp; Parameter'!$E$19)*'Data &amp; Parameter'!$E$20*'Data &amp; Parameter'!$E$37*R82</f>
        <v>0.65724000162175211</v>
      </c>
      <c r="T82" s="28">
        <f t="shared" si="1"/>
        <v>1.3144800032435042</v>
      </c>
    </row>
    <row r="83" spans="1:20" ht="15.75" customHeight="1" x14ac:dyDescent="0.35">
      <c r="A83">
        <v>76</v>
      </c>
      <c r="B83" s="76">
        <v>44233</v>
      </c>
      <c r="C83" s="1" t="s">
        <v>357</v>
      </c>
      <c r="D83" s="76">
        <v>44233</v>
      </c>
      <c r="E83" s="1" t="s">
        <v>358</v>
      </c>
      <c r="F83" s="1" t="s">
        <v>359</v>
      </c>
      <c r="G83" s="1" t="s">
        <v>123</v>
      </c>
      <c r="H83" s="1" t="s">
        <v>124</v>
      </c>
      <c r="I83" s="1" t="s">
        <v>125</v>
      </c>
      <c r="J83" s="1" t="s">
        <v>295</v>
      </c>
      <c r="K83" s="1" t="s">
        <v>295</v>
      </c>
      <c r="L83">
        <f>ROUNDUP(IF(B83&gt;$D$4,0,($D$4-B83+1)/365),0)</f>
        <v>0</v>
      </c>
      <c r="M83">
        <f>ROUNDUP(IF(B83&gt;$D$5,0,($D$5-B83+1)/365),0)</f>
        <v>1</v>
      </c>
      <c r="N83" s="28">
        <f>IF(OR(L83=1,M83=1),IF(B83+364&lt;=$D$5,(B83+364-$D$4+1)/365,IF(B83&gt;$D$4,($D$5-B83+1)/365,$D$6/365)),0)</f>
        <v>0.18904109589041096</v>
      </c>
      <c r="O83" s="28">
        <f>'Data &amp; Parameter'!$E$16*'Data &amp; Parameter'!$E$17*('Data &amp; Parameter'!$E$18+'Data &amp; Parameter'!$E$19)*'Data &amp; Parameter'!$E$20*'Data &amp; Parameter'!$E$37*N83</f>
        <v>0.65724000162175211</v>
      </c>
      <c r="P83">
        <f>ROUNDUP(IF(D83&gt;$D$4,0,($D$4-D83+1)/365),0)</f>
        <v>0</v>
      </c>
      <c r="Q83">
        <f>ROUNDUP(IF(D83&gt;$D$5,0,($D$5-D83+1)/365),0)</f>
        <v>1</v>
      </c>
      <c r="R83" s="28">
        <f>IF(OR(P83=1,Q83=1),IF(D83+364&lt;=$D$5,(D83+364-$D$4+1)/365,IF(D83&gt;$D$4,($D$5-D83+1)/365,$D$6/365)),0)</f>
        <v>0.18904109589041096</v>
      </c>
      <c r="S83" s="28">
        <f>'Data &amp; Parameter'!$E$16*'Data &amp; Parameter'!$E$17*('Data &amp; Parameter'!$E$18+'Data &amp; Parameter'!$E$19)*'Data &amp; Parameter'!$E$20*'Data &amp; Parameter'!$E$37*R83</f>
        <v>0.65724000162175211</v>
      </c>
      <c r="T83" s="28">
        <f t="shared" si="1"/>
        <v>1.3144800032435042</v>
      </c>
    </row>
    <row r="84" spans="1:20" ht="15.75" customHeight="1" x14ac:dyDescent="0.35">
      <c r="A84">
        <v>77</v>
      </c>
      <c r="B84" s="76">
        <v>44233</v>
      </c>
      <c r="C84" s="1" t="s">
        <v>360</v>
      </c>
      <c r="D84" s="76">
        <v>44233</v>
      </c>
      <c r="E84" s="1" t="s">
        <v>361</v>
      </c>
      <c r="F84" s="1" t="s">
        <v>362</v>
      </c>
      <c r="G84" s="1" t="s">
        <v>123</v>
      </c>
      <c r="H84" s="1" t="s">
        <v>124</v>
      </c>
      <c r="I84" s="1" t="s">
        <v>125</v>
      </c>
      <c r="J84" s="1" t="s">
        <v>295</v>
      </c>
      <c r="K84" s="1" t="s">
        <v>295</v>
      </c>
      <c r="L84">
        <f>ROUNDUP(IF(B84&gt;$D$4,0,($D$4-B84+1)/365),0)</f>
        <v>0</v>
      </c>
      <c r="M84">
        <f>ROUNDUP(IF(B84&gt;$D$5,0,($D$5-B84+1)/365),0)</f>
        <v>1</v>
      </c>
      <c r="N84" s="28">
        <f>IF(OR(L84=1,M84=1),IF(B84+364&lt;=$D$5,(B84+364-$D$4+1)/365,IF(B84&gt;$D$4,($D$5-B84+1)/365,$D$6/365)),0)</f>
        <v>0.18904109589041096</v>
      </c>
      <c r="O84" s="28">
        <f>'Data &amp; Parameter'!$E$16*'Data &amp; Parameter'!$E$17*('Data &amp; Parameter'!$E$18+'Data &amp; Parameter'!$E$19)*'Data &amp; Parameter'!$E$20*'Data &amp; Parameter'!$E$37*N84</f>
        <v>0.65724000162175211</v>
      </c>
      <c r="P84">
        <f>ROUNDUP(IF(D84&gt;$D$4,0,($D$4-D84+1)/365),0)</f>
        <v>0</v>
      </c>
      <c r="Q84">
        <f>ROUNDUP(IF(D84&gt;$D$5,0,($D$5-D84+1)/365),0)</f>
        <v>1</v>
      </c>
      <c r="R84" s="28">
        <f>IF(OR(P84=1,Q84=1),IF(D84+364&lt;=$D$5,(D84+364-$D$4+1)/365,IF(D84&gt;$D$4,($D$5-D84+1)/365,$D$6/365)),0)</f>
        <v>0.18904109589041096</v>
      </c>
      <c r="S84" s="28">
        <f>'Data &amp; Parameter'!$E$16*'Data &amp; Parameter'!$E$17*('Data &amp; Parameter'!$E$18+'Data &amp; Parameter'!$E$19)*'Data &amp; Parameter'!$E$20*'Data &amp; Parameter'!$E$37*R84</f>
        <v>0.65724000162175211</v>
      </c>
      <c r="T84" s="28">
        <f t="shared" si="1"/>
        <v>1.3144800032435042</v>
      </c>
    </row>
    <row r="85" spans="1:20" ht="15.75" customHeight="1" x14ac:dyDescent="0.35">
      <c r="A85">
        <v>78</v>
      </c>
      <c r="B85" s="76">
        <v>44233</v>
      </c>
      <c r="C85" s="1" t="s">
        <v>363</v>
      </c>
      <c r="D85" s="76">
        <v>44233</v>
      </c>
      <c r="E85" s="1" t="s">
        <v>364</v>
      </c>
      <c r="F85" s="1" t="s">
        <v>365</v>
      </c>
      <c r="G85" s="1" t="s">
        <v>123</v>
      </c>
      <c r="H85" s="1" t="s">
        <v>124</v>
      </c>
      <c r="I85" s="1" t="s">
        <v>125</v>
      </c>
      <c r="J85" s="1" t="s">
        <v>366</v>
      </c>
      <c r="K85" s="1" t="s">
        <v>367</v>
      </c>
      <c r="L85">
        <f>ROUNDUP(IF(B85&gt;$D$4,0,($D$4-B85+1)/365),0)</f>
        <v>0</v>
      </c>
      <c r="M85">
        <f>ROUNDUP(IF(B85&gt;$D$5,0,($D$5-B85+1)/365),0)</f>
        <v>1</v>
      </c>
      <c r="N85" s="28">
        <f>IF(OR(L85=1,M85=1),IF(B85+364&lt;=$D$5,(B85+364-$D$4+1)/365,IF(B85&gt;$D$4,($D$5-B85+1)/365,$D$6/365)),0)</f>
        <v>0.18904109589041096</v>
      </c>
      <c r="O85" s="28">
        <f>'Data &amp; Parameter'!$E$16*'Data &amp; Parameter'!$E$17*('Data &amp; Parameter'!$E$18+'Data &amp; Parameter'!$E$19)*'Data &amp; Parameter'!$E$20*'Data &amp; Parameter'!$E$37*N85</f>
        <v>0.65724000162175211</v>
      </c>
      <c r="P85">
        <f>ROUNDUP(IF(D85&gt;$D$4,0,($D$4-D85+1)/365),0)</f>
        <v>0</v>
      </c>
      <c r="Q85">
        <f>ROUNDUP(IF(D85&gt;$D$5,0,($D$5-D85+1)/365),0)</f>
        <v>1</v>
      </c>
      <c r="R85" s="28">
        <f>IF(OR(P85=1,Q85=1),IF(D85+364&lt;=$D$5,(D85+364-$D$4+1)/365,IF(D85&gt;$D$4,($D$5-D85+1)/365,$D$6/365)),0)</f>
        <v>0.18904109589041096</v>
      </c>
      <c r="S85" s="28">
        <f>'Data &amp; Parameter'!$E$16*'Data &amp; Parameter'!$E$17*('Data &amp; Parameter'!$E$18+'Data &amp; Parameter'!$E$19)*'Data &amp; Parameter'!$E$20*'Data &amp; Parameter'!$E$37*R85</f>
        <v>0.65724000162175211</v>
      </c>
      <c r="T85" s="28">
        <f t="shared" si="1"/>
        <v>1.3144800032435042</v>
      </c>
    </row>
    <row r="86" spans="1:20" ht="15.75" customHeight="1" x14ac:dyDescent="0.35">
      <c r="A86">
        <v>79</v>
      </c>
      <c r="B86" s="76">
        <v>44233</v>
      </c>
      <c r="C86" s="1" t="s">
        <v>368</v>
      </c>
      <c r="D86" s="76">
        <v>44233</v>
      </c>
      <c r="E86" s="1" t="s">
        <v>369</v>
      </c>
      <c r="F86" s="1" t="s">
        <v>370</v>
      </c>
      <c r="G86" s="1" t="s">
        <v>123</v>
      </c>
      <c r="H86" s="1" t="s">
        <v>124</v>
      </c>
      <c r="I86" s="1" t="s">
        <v>125</v>
      </c>
      <c r="J86" s="1" t="s">
        <v>295</v>
      </c>
      <c r="K86" s="1" t="s">
        <v>295</v>
      </c>
      <c r="L86">
        <f>ROUNDUP(IF(B86&gt;$D$4,0,($D$4-B86+1)/365),0)</f>
        <v>0</v>
      </c>
      <c r="M86">
        <f>ROUNDUP(IF(B86&gt;$D$5,0,($D$5-B86+1)/365),0)</f>
        <v>1</v>
      </c>
      <c r="N86" s="28">
        <f>IF(OR(L86=1,M86=1),IF(B86+364&lt;=$D$5,(B86+364-$D$4+1)/365,IF(B86&gt;$D$4,($D$5-B86+1)/365,$D$6/365)),0)</f>
        <v>0.18904109589041096</v>
      </c>
      <c r="O86" s="28">
        <f>'Data &amp; Parameter'!$E$16*'Data &amp; Parameter'!$E$17*('Data &amp; Parameter'!$E$18+'Data &amp; Parameter'!$E$19)*'Data &amp; Parameter'!$E$20*'Data &amp; Parameter'!$E$37*N86</f>
        <v>0.65724000162175211</v>
      </c>
      <c r="P86">
        <f>ROUNDUP(IF(D86&gt;$D$4,0,($D$4-D86+1)/365),0)</f>
        <v>0</v>
      </c>
      <c r="Q86">
        <f>ROUNDUP(IF(D86&gt;$D$5,0,($D$5-D86+1)/365),0)</f>
        <v>1</v>
      </c>
      <c r="R86" s="28">
        <f>IF(OR(P86=1,Q86=1),IF(D86+364&lt;=$D$5,(D86+364-$D$4+1)/365,IF(D86&gt;$D$4,($D$5-D86+1)/365,$D$6/365)),0)</f>
        <v>0.18904109589041096</v>
      </c>
      <c r="S86" s="28">
        <f>'Data &amp; Parameter'!$E$16*'Data &amp; Parameter'!$E$17*('Data &amp; Parameter'!$E$18+'Data &amp; Parameter'!$E$19)*'Data &amp; Parameter'!$E$20*'Data &amp; Parameter'!$E$37*R86</f>
        <v>0.65724000162175211</v>
      </c>
      <c r="T86" s="28">
        <f t="shared" si="1"/>
        <v>1.3144800032435042</v>
      </c>
    </row>
    <row r="87" spans="1:20" ht="15.75" customHeight="1" x14ac:dyDescent="0.35">
      <c r="A87">
        <v>80</v>
      </c>
      <c r="B87" s="76">
        <v>44233</v>
      </c>
      <c r="C87" s="1" t="s">
        <v>371</v>
      </c>
      <c r="D87" s="76">
        <v>44233</v>
      </c>
      <c r="E87" s="1" t="s">
        <v>372</v>
      </c>
      <c r="F87" s="1" t="s">
        <v>373</v>
      </c>
      <c r="G87" s="1" t="s">
        <v>123</v>
      </c>
      <c r="H87" s="1" t="s">
        <v>124</v>
      </c>
      <c r="I87" s="1" t="s">
        <v>125</v>
      </c>
      <c r="J87" s="1" t="s">
        <v>295</v>
      </c>
      <c r="K87" s="1" t="s">
        <v>295</v>
      </c>
      <c r="L87">
        <f>ROUNDUP(IF(B87&gt;$D$4,0,($D$4-B87+1)/365),0)</f>
        <v>0</v>
      </c>
      <c r="M87">
        <f>ROUNDUP(IF(B87&gt;$D$5,0,($D$5-B87+1)/365),0)</f>
        <v>1</v>
      </c>
      <c r="N87" s="28">
        <f>IF(OR(L87=1,M87=1),IF(B87+364&lt;=$D$5,(B87+364-$D$4+1)/365,IF(B87&gt;$D$4,($D$5-B87+1)/365,$D$6/365)),0)</f>
        <v>0.18904109589041096</v>
      </c>
      <c r="O87" s="28">
        <f>'Data &amp; Parameter'!$E$16*'Data &amp; Parameter'!$E$17*('Data &amp; Parameter'!$E$18+'Data &amp; Parameter'!$E$19)*'Data &amp; Parameter'!$E$20*'Data &amp; Parameter'!$E$37*N87</f>
        <v>0.65724000162175211</v>
      </c>
      <c r="P87">
        <f>ROUNDUP(IF(D87&gt;$D$4,0,($D$4-D87+1)/365),0)</f>
        <v>0</v>
      </c>
      <c r="Q87">
        <f>ROUNDUP(IF(D87&gt;$D$5,0,($D$5-D87+1)/365),0)</f>
        <v>1</v>
      </c>
      <c r="R87" s="28">
        <f>IF(OR(P87=1,Q87=1),IF(D87+364&lt;=$D$5,(D87+364-$D$4+1)/365,IF(D87&gt;$D$4,($D$5-D87+1)/365,$D$6/365)),0)</f>
        <v>0.18904109589041096</v>
      </c>
      <c r="S87" s="28">
        <f>'Data &amp; Parameter'!$E$16*'Data &amp; Parameter'!$E$17*('Data &amp; Parameter'!$E$18+'Data &amp; Parameter'!$E$19)*'Data &amp; Parameter'!$E$20*'Data &amp; Parameter'!$E$37*R87</f>
        <v>0.65724000162175211</v>
      </c>
      <c r="T87" s="28">
        <f t="shared" si="1"/>
        <v>1.3144800032435042</v>
      </c>
    </row>
    <row r="88" spans="1:20" ht="15.75" customHeight="1" x14ac:dyDescent="0.35">
      <c r="A88">
        <v>81</v>
      </c>
      <c r="B88" s="76">
        <v>44233</v>
      </c>
      <c r="C88" s="1" t="s">
        <v>374</v>
      </c>
      <c r="D88" s="76">
        <v>44233</v>
      </c>
      <c r="E88" s="1" t="s">
        <v>375</v>
      </c>
      <c r="F88" s="1" t="s">
        <v>376</v>
      </c>
      <c r="G88" s="1" t="s">
        <v>123</v>
      </c>
      <c r="H88" s="1" t="s">
        <v>124</v>
      </c>
      <c r="I88" s="1" t="s">
        <v>125</v>
      </c>
      <c r="J88" s="1" t="s">
        <v>295</v>
      </c>
      <c r="K88" s="1" t="s">
        <v>295</v>
      </c>
      <c r="L88">
        <f>ROUNDUP(IF(B88&gt;$D$4,0,($D$4-B88+1)/365),0)</f>
        <v>0</v>
      </c>
      <c r="M88">
        <f>ROUNDUP(IF(B88&gt;$D$5,0,($D$5-B88+1)/365),0)</f>
        <v>1</v>
      </c>
      <c r="N88" s="28">
        <f>IF(OR(L88=1,M88=1),IF(B88+364&lt;=$D$5,(B88+364-$D$4+1)/365,IF(B88&gt;$D$4,($D$5-B88+1)/365,$D$6/365)),0)</f>
        <v>0.18904109589041096</v>
      </c>
      <c r="O88" s="28">
        <f>'Data &amp; Parameter'!$E$16*'Data &amp; Parameter'!$E$17*('Data &amp; Parameter'!$E$18+'Data &amp; Parameter'!$E$19)*'Data &amp; Parameter'!$E$20*'Data &amp; Parameter'!$E$37*N88</f>
        <v>0.65724000162175211</v>
      </c>
      <c r="P88">
        <f>ROUNDUP(IF(D88&gt;$D$4,0,($D$4-D88+1)/365),0)</f>
        <v>0</v>
      </c>
      <c r="Q88">
        <f>ROUNDUP(IF(D88&gt;$D$5,0,($D$5-D88+1)/365),0)</f>
        <v>1</v>
      </c>
      <c r="R88" s="28">
        <f>IF(OR(P88=1,Q88=1),IF(D88+364&lt;=$D$5,(D88+364-$D$4+1)/365,IF(D88&gt;$D$4,($D$5-D88+1)/365,$D$6/365)),0)</f>
        <v>0.18904109589041096</v>
      </c>
      <c r="S88" s="28">
        <f>'Data &amp; Parameter'!$E$16*'Data &amp; Parameter'!$E$17*('Data &amp; Parameter'!$E$18+'Data &amp; Parameter'!$E$19)*'Data &amp; Parameter'!$E$20*'Data &amp; Parameter'!$E$37*R88</f>
        <v>0.65724000162175211</v>
      </c>
      <c r="T88" s="28">
        <f t="shared" si="1"/>
        <v>1.3144800032435042</v>
      </c>
    </row>
    <row r="89" spans="1:20" ht="15.75" customHeight="1" x14ac:dyDescent="0.35">
      <c r="A89">
        <v>82</v>
      </c>
      <c r="B89" s="76">
        <v>44233</v>
      </c>
      <c r="C89" s="1" t="s">
        <v>377</v>
      </c>
      <c r="D89" s="76">
        <v>44233</v>
      </c>
      <c r="E89" s="1" t="s">
        <v>378</v>
      </c>
      <c r="F89" s="1" t="s">
        <v>379</v>
      </c>
      <c r="G89" s="1" t="s">
        <v>123</v>
      </c>
      <c r="H89" s="1" t="s">
        <v>124</v>
      </c>
      <c r="I89" s="1" t="s">
        <v>125</v>
      </c>
      <c r="J89" s="1" t="s">
        <v>380</v>
      </c>
      <c r="K89" s="1" t="s">
        <v>367</v>
      </c>
      <c r="L89">
        <f>ROUNDUP(IF(B89&gt;$D$4,0,($D$4-B89+1)/365),0)</f>
        <v>0</v>
      </c>
      <c r="M89">
        <f>ROUNDUP(IF(B89&gt;$D$5,0,($D$5-B89+1)/365),0)</f>
        <v>1</v>
      </c>
      <c r="N89" s="28">
        <f>IF(OR(L89=1,M89=1),IF(B89+364&lt;=$D$5,(B89+364-$D$4+1)/365,IF(B89&gt;$D$4,($D$5-B89+1)/365,$D$6/365)),0)</f>
        <v>0.18904109589041096</v>
      </c>
      <c r="O89" s="28">
        <f>'Data &amp; Parameter'!$E$16*'Data &amp; Parameter'!$E$17*('Data &amp; Parameter'!$E$18+'Data &amp; Parameter'!$E$19)*'Data &amp; Parameter'!$E$20*'Data &amp; Parameter'!$E$37*N89</f>
        <v>0.65724000162175211</v>
      </c>
      <c r="P89">
        <f>ROUNDUP(IF(D89&gt;$D$4,0,($D$4-D89+1)/365),0)</f>
        <v>0</v>
      </c>
      <c r="Q89">
        <f>ROUNDUP(IF(D89&gt;$D$5,0,($D$5-D89+1)/365),0)</f>
        <v>1</v>
      </c>
      <c r="R89" s="28">
        <f>IF(OR(P89=1,Q89=1),IF(D89+364&lt;=$D$5,(D89+364-$D$4+1)/365,IF(D89&gt;$D$4,($D$5-D89+1)/365,$D$6/365)),0)</f>
        <v>0.18904109589041096</v>
      </c>
      <c r="S89" s="28">
        <f>'Data &amp; Parameter'!$E$16*'Data &amp; Parameter'!$E$17*('Data &amp; Parameter'!$E$18+'Data &amp; Parameter'!$E$19)*'Data &amp; Parameter'!$E$20*'Data &amp; Parameter'!$E$37*R89</f>
        <v>0.65724000162175211</v>
      </c>
      <c r="T89" s="28">
        <f t="shared" si="1"/>
        <v>1.3144800032435042</v>
      </c>
    </row>
    <row r="90" spans="1:20" ht="15.75" customHeight="1" x14ac:dyDescent="0.35">
      <c r="A90">
        <v>83</v>
      </c>
      <c r="B90" s="76">
        <v>44233</v>
      </c>
      <c r="C90" s="1" t="s">
        <v>381</v>
      </c>
      <c r="D90" s="76">
        <v>44233</v>
      </c>
      <c r="E90" s="1" t="s">
        <v>382</v>
      </c>
      <c r="F90" s="1" t="s">
        <v>383</v>
      </c>
      <c r="G90" s="1" t="s">
        <v>123</v>
      </c>
      <c r="H90" s="1" t="s">
        <v>124</v>
      </c>
      <c r="I90" s="1" t="s">
        <v>125</v>
      </c>
      <c r="J90" s="1" t="s">
        <v>295</v>
      </c>
      <c r="K90" s="1" t="s">
        <v>295</v>
      </c>
      <c r="L90">
        <f>ROUNDUP(IF(B90&gt;$D$4,0,($D$4-B90+1)/365),0)</f>
        <v>0</v>
      </c>
      <c r="M90">
        <f>ROUNDUP(IF(B90&gt;$D$5,0,($D$5-B90+1)/365),0)</f>
        <v>1</v>
      </c>
      <c r="N90" s="28">
        <f>IF(OR(L90=1,M90=1),IF(B90+364&lt;=$D$5,(B90+364-$D$4+1)/365,IF(B90&gt;$D$4,($D$5-B90+1)/365,$D$6/365)),0)</f>
        <v>0.18904109589041096</v>
      </c>
      <c r="O90" s="28">
        <f>'Data &amp; Parameter'!$E$16*'Data &amp; Parameter'!$E$17*('Data &amp; Parameter'!$E$18+'Data &amp; Parameter'!$E$19)*'Data &amp; Parameter'!$E$20*'Data &amp; Parameter'!$E$37*N90</f>
        <v>0.65724000162175211</v>
      </c>
      <c r="P90">
        <f>ROUNDUP(IF(D90&gt;$D$4,0,($D$4-D90+1)/365),0)</f>
        <v>0</v>
      </c>
      <c r="Q90">
        <f>ROUNDUP(IF(D90&gt;$D$5,0,($D$5-D90+1)/365),0)</f>
        <v>1</v>
      </c>
      <c r="R90" s="28">
        <f>IF(OR(P90=1,Q90=1),IF(D90+364&lt;=$D$5,(D90+364-$D$4+1)/365,IF(D90&gt;$D$4,($D$5-D90+1)/365,$D$6/365)),0)</f>
        <v>0.18904109589041096</v>
      </c>
      <c r="S90" s="28">
        <f>'Data &amp; Parameter'!$E$16*'Data &amp; Parameter'!$E$17*('Data &amp; Parameter'!$E$18+'Data &amp; Parameter'!$E$19)*'Data &amp; Parameter'!$E$20*'Data &amp; Parameter'!$E$37*R90</f>
        <v>0.65724000162175211</v>
      </c>
      <c r="T90" s="28">
        <f t="shared" si="1"/>
        <v>1.3144800032435042</v>
      </c>
    </row>
    <row r="91" spans="1:20" ht="15.75" customHeight="1" x14ac:dyDescent="0.35">
      <c r="A91">
        <v>84</v>
      </c>
      <c r="B91" s="76">
        <v>44233</v>
      </c>
      <c r="C91" s="1" t="s">
        <v>384</v>
      </c>
      <c r="D91" s="76">
        <v>44233</v>
      </c>
      <c r="E91" s="1" t="s">
        <v>385</v>
      </c>
      <c r="F91" s="1" t="s">
        <v>386</v>
      </c>
      <c r="G91" s="1" t="s">
        <v>123</v>
      </c>
      <c r="H91" s="1" t="s">
        <v>124</v>
      </c>
      <c r="I91" s="1" t="s">
        <v>125</v>
      </c>
      <c r="J91" s="1" t="s">
        <v>295</v>
      </c>
      <c r="K91" s="1" t="s">
        <v>295</v>
      </c>
      <c r="L91">
        <f>ROUNDUP(IF(B91&gt;$D$4,0,($D$4-B91+1)/365),0)</f>
        <v>0</v>
      </c>
      <c r="M91">
        <f>ROUNDUP(IF(B91&gt;$D$5,0,($D$5-B91+1)/365),0)</f>
        <v>1</v>
      </c>
      <c r="N91" s="28">
        <f>IF(OR(L91=1,M91=1),IF(B91+364&lt;=$D$5,(B91+364-$D$4+1)/365,IF(B91&gt;$D$4,($D$5-B91+1)/365,$D$6/365)),0)</f>
        <v>0.18904109589041096</v>
      </c>
      <c r="O91" s="28">
        <f>'Data &amp; Parameter'!$E$16*'Data &amp; Parameter'!$E$17*('Data &amp; Parameter'!$E$18+'Data &amp; Parameter'!$E$19)*'Data &amp; Parameter'!$E$20*'Data &amp; Parameter'!$E$37*N91</f>
        <v>0.65724000162175211</v>
      </c>
      <c r="P91">
        <f>ROUNDUP(IF(D91&gt;$D$4,0,($D$4-D91+1)/365),0)</f>
        <v>0</v>
      </c>
      <c r="Q91">
        <f>ROUNDUP(IF(D91&gt;$D$5,0,($D$5-D91+1)/365),0)</f>
        <v>1</v>
      </c>
      <c r="R91" s="28">
        <f>IF(OR(P91=1,Q91=1),IF(D91+364&lt;=$D$5,(D91+364-$D$4+1)/365,IF(D91&gt;$D$4,($D$5-D91+1)/365,$D$6/365)),0)</f>
        <v>0.18904109589041096</v>
      </c>
      <c r="S91" s="28">
        <f>'Data &amp; Parameter'!$E$16*'Data &amp; Parameter'!$E$17*('Data &amp; Parameter'!$E$18+'Data &amp; Parameter'!$E$19)*'Data &amp; Parameter'!$E$20*'Data &amp; Parameter'!$E$37*R91</f>
        <v>0.65724000162175211</v>
      </c>
      <c r="T91" s="28">
        <f t="shared" si="1"/>
        <v>1.3144800032435042</v>
      </c>
    </row>
    <row r="92" spans="1:20" ht="15.75" customHeight="1" x14ac:dyDescent="0.35">
      <c r="A92">
        <v>85</v>
      </c>
      <c r="B92" s="76">
        <v>44233</v>
      </c>
      <c r="C92" s="1" t="s">
        <v>387</v>
      </c>
      <c r="D92" s="76">
        <v>44233</v>
      </c>
      <c r="E92" s="1" t="s">
        <v>388</v>
      </c>
      <c r="F92" s="1" t="s">
        <v>389</v>
      </c>
      <c r="G92" s="1" t="s">
        <v>123</v>
      </c>
      <c r="H92" s="1" t="s">
        <v>124</v>
      </c>
      <c r="I92" s="1" t="s">
        <v>125</v>
      </c>
      <c r="J92" s="1" t="s">
        <v>295</v>
      </c>
      <c r="K92" s="1" t="s">
        <v>295</v>
      </c>
      <c r="L92">
        <f>ROUNDUP(IF(B92&gt;$D$4,0,($D$4-B92+1)/365),0)</f>
        <v>0</v>
      </c>
      <c r="M92">
        <f>ROUNDUP(IF(B92&gt;$D$5,0,($D$5-B92+1)/365),0)</f>
        <v>1</v>
      </c>
      <c r="N92" s="28">
        <f>IF(OR(L92=1,M92=1),IF(B92+364&lt;=$D$5,(B92+364-$D$4+1)/365,IF(B92&gt;$D$4,($D$5-B92+1)/365,$D$6/365)),0)</f>
        <v>0.18904109589041096</v>
      </c>
      <c r="O92" s="28">
        <f>'Data &amp; Parameter'!$E$16*'Data &amp; Parameter'!$E$17*('Data &amp; Parameter'!$E$18+'Data &amp; Parameter'!$E$19)*'Data &amp; Parameter'!$E$20*'Data &amp; Parameter'!$E$37*N92</f>
        <v>0.65724000162175211</v>
      </c>
      <c r="P92">
        <f>ROUNDUP(IF(D92&gt;$D$4,0,($D$4-D92+1)/365),0)</f>
        <v>0</v>
      </c>
      <c r="Q92">
        <f>ROUNDUP(IF(D92&gt;$D$5,0,($D$5-D92+1)/365),0)</f>
        <v>1</v>
      </c>
      <c r="R92" s="28">
        <f>IF(OR(P92=1,Q92=1),IF(D92+364&lt;=$D$5,(D92+364-$D$4+1)/365,IF(D92&gt;$D$4,($D$5-D92+1)/365,$D$6/365)),0)</f>
        <v>0.18904109589041096</v>
      </c>
      <c r="S92" s="28">
        <f>'Data &amp; Parameter'!$E$16*'Data &amp; Parameter'!$E$17*('Data &amp; Parameter'!$E$18+'Data &amp; Parameter'!$E$19)*'Data &amp; Parameter'!$E$20*'Data &amp; Parameter'!$E$37*R92</f>
        <v>0.65724000162175211</v>
      </c>
      <c r="T92" s="28">
        <f t="shared" si="1"/>
        <v>1.3144800032435042</v>
      </c>
    </row>
    <row r="93" spans="1:20" ht="15.75" customHeight="1" x14ac:dyDescent="0.35">
      <c r="A93">
        <v>86</v>
      </c>
      <c r="B93" s="76">
        <v>44233</v>
      </c>
      <c r="C93" s="1" t="s">
        <v>390</v>
      </c>
      <c r="D93" s="76">
        <v>44233</v>
      </c>
      <c r="E93" s="1" t="s">
        <v>391</v>
      </c>
      <c r="F93" s="1" t="s">
        <v>392</v>
      </c>
      <c r="G93" s="1" t="s">
        <v>123</v>
      </c>
      <c r="H93" s="1" t="s">
        <v>124</v>
      </c>
      <c r="I93" s="1" t="s">
        <v>125</v>
      </c>
      <c r="J93" s="1" t="s">
        <v>295</v>
      </c>
      <c r="K93" s="1" t="s">
        <v>295</v>
      </c>
      <c r="L93">
        <f>ROUNDUP(IF(B93&gt;$D$4,0,($D$4-B93+1)/365),0)</f>
        <v>0</v>
      </c>
      <c r="M93">
        <f>ROUNDUP(IF(B93&gt;$D$5,0,($D$5-B93+1)/365),0)</f>
        <v>1</v>
      </c>
      <c r="N93" s="28">
        <f>IF(OR(L93=1,M93=1),IF(B93+364&lt;=$D$5,(B93+364-$D$4+1)/365,IF(B93&gt;$D$4,($D$5-B93+1)/365,$D$6/365)),0)</f>
        <v>0.18904109589041096</v>
      </c>
      <c r="O93" s="28">
        <f>'Data &amp; Parameter'!$E$16*'Data &amp; Parameter'!$E$17*('Data &amp; Parameter'!$E$18+'Data &amp; Parameter'!$E$19)*'Data &amp; Parameter'!$E$20*'Data &amp; Parameter'!$E$37*N93</f>
        <v>0.65724000162175211</v>
      </c>
      <c r="P93">
        <f>ROUNDUP(IF(D93&gt;$D$4,0,($D$4-D93+1)/365),0)</f>
        <v>0</v>
      </c>
      <c r="Q93">
        <f>ROUNDUP(IF(D93&gt;$D$5,0,($D$5-D93+1)/365),0)</f>
        <v>1</v>
      </c>
      <c r="R93" s="28">
        <f>IF(OR(P93=1,Q93=1),IF(D93+364&lt;=$D$5,(D93+364-$D$4+1)/365,IF(D93&gt;$D$4,($D$5-D93+1)/365,$D$6/365)),0)</f>
        <v>0.18904109589041096</v>
      </c>
      <c r="S93" s="28">
        <f>'Data &amp; Parameter'!$E$16*'Data &amp; Parameter'!$E$17*('Data &amp; Parameter'!$E$18+'Data &amp; Parameter'!$E$19)*'Data &amp; Parameter'!$E$20*'Data &amp; Parameter'!$E$37*R93</f>
        <v>0.65724000162175211</v>
      </c>
      <c r="T93" s="28">
        <f t="shared" si="1"/>
        <v>1.3144800032435042</v>
      </c>
    </row>
    <row r="94" spans="1:20" ht="15.75" customHeight="1" x14ac:dyDescent="0.35">
      <c r="A94">
        <v>87</v>
      </c>
      <c r="B94" s="76">
        <v>44233</v>
      </c>
      <c r="C94" s="1" t="s">
        <v>393</v>
      </c>
      <c r="D94" s="76">
        <v>44233</v>
      </c>
      <c r="E94" s="1" t="s">
        <v>394</v>
      </c>
      <c r="F94" s="1" t="s">
        <v>395</v>
      </c>
      <c r="G94" s="1" t="s">
        <v>123</v>
      </c>
      <c r="H94" s="1" t="s">
        <v>124</v>
      </c>
      <c r="I94" s="1" t="s">
        <v>125</v>
      </c>
      <c r="J94" s="1" t="s">
        <v>295</v>
      </c>
      <c r="K94" s="1" t="s">
        <v>295</v>
      </c>
      <c r="L94">
        <f>ROUNDUP(IF(B94&gt;$D$4,0,($D$4-B94+1)/365),0)</f>
        <v>0</v>
      </c>
      <c r="M94">
        <f>ROUNDUP(IF(B94&gt;$D$5,0,($D$5-B94+1)/365),0)</f>
        <v>1</v>
      </c>
      <c r="N94" s="28">
        <f>IF(OR(L94=1,M94=1),IF(B94+364&lt;=$D$5,(B94+364-$D$4+1)/365,IF(B94&gt;$D$4,($D$5-B94+1)/365,$D$6/365)),0)</f>
        <v>0.18904109589041096</v>
      </c>
      <c r="O94" s="28">
        <f>'Data &amp; Parameter'!$E$16*'Data &amp; Parameter'!$E$17*('Data &amp; Parameter'!$E$18+'Data &amp; Parameter'!$E$19)*'Data &amp; Parameter'!$E$20*'Data &amp; Parameter'!$E$37*N94</f>
        <v>0.65724000162175211</v>
      </c>
      <c r="P94">
        <f>ROUNDUP(IF(D94&gt;$D$4,0,($D$4-D94+1)/365),0)</f>
        <v>0</v>
      </c>
      <c r="Q94">
        <f>ROUNDUP(IF(D94&gt;$D$5,0,($D$5-D94+1)/365),0)</f>
        <v>1</v>
      </c>
      <c r="R94" s="28">
        <f>IF(OR(P94=1,Q94=1),IF(D94+364&lt;=$D$5,(D94+364-$D$4+1)/365,IF(D94&gt;$D$4,($D$5-D94+1)/365,$D$6/365)),0)</f>
        <v>0.18904109589041096</v>
      </c>
      <c r="S94" s="28">
        <f>'Data &amp; Parameter'!$E$16*'Data &amp; Parameter'!$E$17*('Data &amp; Parameter'!$E$18+'Data &amp; Parameter'!$E$19)*'Data &amp; Parameter'!$E$20*'Data &amp; Parameter'!$E$37*R94</f>
        <v>0.65724000162175211</v>
      </c>
      <c r="T94" s="28">
        <f t="shared" si="1"/>
        <v>1.3144800032435042</v>
      </c>
    </row>
    <row r="95" spans="1:20" ht="15.75" customHeight="1" x14ac:dyDescent="0.35">
      <c r="A95">
        <v>88</v>
      </c>
      <c r="B95" s="76">
        <v>44233</v>
      </c>
      <c r="C95" s="1" t="s">
        <v>396</v>
      </c>
      <c r="D95" s="76">
        <v>44233</v>
      </c>
      <c r="E95" s="1" t="s">
        <v>397</v>
      </c>
      <c r="F95" s="1" t="s">
        <v>398</v>
      </c>
      <c r="G95" s="1" t="s">
        <v>123</v>
      </c>
      <c r="H95" s="1" t="s">
        <v>124</v>
      </c>
      <c r="I95" s="1" t="s">
        <v>125</v>
      </c>
      <c r="J95" s="1" t="s">
        <v>295</v>
      </c>
      <c r="K95" s="1" t="s">
        <v>295</v>
      </c>
      <c r="L95">
        <f>ROUNDUP(IF(B95&gt;$D$4,0,($D$4-B95+1)/365),0)</f>
        <v>0</v>
      </c>
      <c r="M95">
        <f>ROUNDUP(IF(B95&gt;$D$5,0,($D$5-B95+1)/365),0)</f>
        <v>1</v>
      </c>
      <c r="N95" s="28">
        <f>IF(OR(L95=1,M95=1),IF(B95+364&lt;=$D$5,(B95+364-$D$4+1)/365,IF(B95&gt;$D$4,($D$5-B95+1)/365,$D$6/365)),0)</f>
        <v>0.18904109589041096</v>
      </c>
      <c r="O95" s="28">
        <f>'Data &amp; Parameter'!$E$16*'Data &amp; Parameter'!$E$17*('Data &amp; Parameter'!$E$18+'Data &amp; Parameter'!$E$19)*'Data &amp; Parameter'!$E$20*'Data &amp; Parameter'!$E$37*N95</f>
        <v>0.65724000162175211</v>
      </c>
      <c r="P95">
        <f>ROUNDUP(IF(D95&gt;$D$4,0,($D$4-D95+1)/365),0)</f>
        <v>0</v>
      </c>
      <c r="Q95">
        <f>ROUNDUP(IF(D95&gt;$D$5,0,($D$5-D95+1)/365),0)</f>
        <v>1</v>
      </c>
      <c r="R95" s="28">
        <f>IF(OR(P95=1,Q95=1),IF(D95+364&lt;=$D$5,(D95+364-$D$4+1)/365,IF(D95&gt;$D$4,($D$5-D95+1)/365,$D$6/365)),0)</f>
        <v>0.18904109589041096</v>
      </c>
      <c r="S95" s="28">
        <f>'Data &amp; Parameter'!$E$16*'Data &amp; Parameter'!$E$17*('Data &amp; Parameter'!$E$18+'Data &amp; Parameter'!$E$19)*'Data &amp; Parameter'!$E$20*'Data &amp; Parameter'!$E$37*R95</f>
        <v>0.65724000162175211</v>
      </c>
      <c r="T95" s="28">
        <f t="shared" si="1"/>
        <v>1.3144800032435042</v>
      </c>
    </row>
    <row r="96" spans="1:20" ht="15.75" customHeight="1" x14ac:dyDescent="0.35">
      <c r="A96">
        <v>89</v>
      </c>
      <c r="B96" s="76">
        <v>44233</v>
      </c>
      <c r="C96" s="1" t="s">
        <v>399</v>
      </c>
      <c r="D96" s="76">
        <v>44233</v>
      </c>
      <c r="E96" s="1" t="s">
        <v>400</v>
      </c>
      <c r="F96" s="1" t="s">
        <v>401</v>
      </c>
      <c r="G96" s="1" t="s">
        <v>123</v>
      </c>
      <c r="H96" s="1" t="s">
        <v>124</v>
      </c>
      <c r="I96" s="1" t="s">
        <v>125</v>
      </c>
      <c r="J96" s="1" t="s">
        <v>366</v>
      </c>
      <c r="K96" s="1" t="s">
        <v>367</v>
      </c>
      <c r="L96">
        <f>ROUNDUP(IF(B96&gt;$D$4,0,($D$4-B96+1)/365),0)</f>
        <v>0</v>
      </c>
      <c r="M96">
        <f>ROUNDUP(IF(B96&gt;$D$5,0,($D$5-B96+1)/365),0)</f>
        <v>1</v>
      </c>
      <c r="N96" s="28">
        <f>IF(OR(L96=1,M96=1),IF(B96+364&lt;=$D$5,(B96+364-$D$4+1)/365,IF(B96&gt;$D$4,($D$5-B96+1)/365,$D$6/365)),0)</f>
        <v>0.18904109589041096</v>
      </c>
      <c r="O96" s="28">
        <f>'Data &amp; Parameter'!$E$16*'Data &amp; Parameter'!$E$17*('Data &amp; Parameter'!$E$18+'Data &amp; Parameter'!$E$19)*'Data &amp; Parameter'!$E$20*'Data &amp; Parameter'!$E$37*N96</f>
        <v>0.65724000162175211</v>
      </c>
      <c r="P96">
        <f>ROUNDUP(IF(D96&gt;$D$4,0,($D$4-D96+1)/365),0)</f>
        <v>0</v>
      </c>
      <c r="Q96">
        <f>ROUNDUP(IF(D96&gt;$D$5,0,($D$5-D96+1)/365),0)</f>
        <v>1</v>
      </c>
      <c r="R96" s="28">
        <f>IF(OR(P96=1,Q96=1),IF(D96+364&lt;=$D$5,(D96+364-$D$4+1)/365,IF(D96&gt;$D$4,($D$5-D96+1)/365,$D$6/365)),0)</f>
        <v>0.18904109589041096</v>
      </c>
      <c r="S96" s="28">
        <f>'Data &amp; Parameter'!$E$16*'Data &amp; Parameter'!$E$17*('Data &amp; Parameter'!$E$18+'Data &amp; Parameter'!$E$19)*'Data &amp; Parameter'!$E$20*'Data &amp; Parameter'!$E$37*R96</f>
        <v>0.65724000162175211</v>
      </c>
      <c r="T96" s="28">
        <f t="shared" si="1"/>
        <v>1.3144800032435042</v>
      </c>
    </row>
    <row r="97" spans="1:20" ht="15.75" customHeight="1" x14ac:dyDescent="0.35">
      <c r="A97">
        <v>90</v>
      </c>
      <c r="B97" s="76">
        <v>44233</v>
      </c>
      <c r="C97" s="1" t="s">
        <v>402</v>
      </c>
      <c r="D97" s="76">
        <v>44233</v>
      </c>
      <c r="E97" s="1" t="s">
        <v>403</v>
      </c>
      <c r="F97" s="1" t="s">
        <v>404</v>
      </c>
      <c r="G97" s="1" t="s">
        <v>123</v>
      </c>
      <c r="H97" s="1" t="s">
        <v>124</v>
      </c>
      <c r="I97" s="1" t="s">
        <v>125</v>
      </c>
      <c r="J97" s="1" t="s">
        <v>295</v>
      </c>
      <c r="K97" s="1" t="s">
        <v>295</v>
      </c>
      <c r="L97">
        <f>ROUNDUP(IF(B97&gt;$D$4,0,($D$4-B97+1)/365),0)</f>
        <v>0</v>
      </c>
      <c r="M97">
        <f>ROUNDUP(IF(B97&gt;$D$5,0,($D$5-B97+1)/365),0)</f>
        <v>1</v>
      </c>
      <c r="N97" s="28">
        <f>IF(OR(L97=1,M97=1),IF(B97+364&lt;=$D$5,(B97+364-$D$4+1)/365,IF(B97&gt;$D$4,($D$5-B97+1)/365,$D$6/365)),0)</f>
        <v>0.18904109589041096</v>
      </c>
      <c r="O97" s="28">
        <f>'Data &amp; Parameter'!$E$16*'Data &amp; Parameter'!$E$17*('Data &amp; Parameter'!$E$18+'Data &amp; Parameter'!$E$19)*'Data &amp; Parameter'!$E$20*'Data &amp; Parameter'!$E$37*N97</f>
        <v>0.65724000162175211</v>
      </c>
      <c r="P97">
        <f>ROUNDUP(IF(D97&gt;$D$4,0,($D$4-D97+1)/365),0)</f>
        <v>0</v>
      </c>
      <c r="Q97">
        <f>ROUNDUP(IF(D97&gt;$D$5,0,($D$5-D97+1)/365),0)</f>
        <v>1</v>
      </c>
      <c r="R97" s="28">
        <f>IF(OR(P97=1,Q97=1),IF(D97+364&lt;=$D$5,(D97+364-$D$4+1)/365,IF(D97&gt;$D$4,($D$5-D97+1)/365,$D$6/365)),0)</f>
        <v>0.18904109589041096</v>
      </c>
      <c r="S97" s="28">
        <f>'Data &amp; Parameter'!$E$16*'Data &amp; Parameter'!$E$17*('Data &amp; Parameter'!$E$18+'Data &amp; Parameter'!$E$19)*'Data &amp; Parameter'!$E$20*'Data &amp; Parameter'!$E$37*R97</f>
        <v>0.65724000162175211</v>
      </c>
      <c r="T97" s="28">
        <f t="shared" si="1"/>
        <v>1.3144800032435042</v>
      </c>
    </row>
    <row r="98" spans="1:20" ht="15.75" customHeight="1" x14ac:dyDescent="0.35">
      <c r="A98">
        <v>91</v>
      </c>
      <c r="B98" s="76">
        <v>44233</v>
      </c>
      <c r="C98" s="1" t="s">
        <v>405</v>
      </c>
      <c r="D98" s="76">
        <v>44233</v>
      </c>
      <c r="E98" s="1" t="s">
        <v>406</v>
      </c>
      <c r="F98" s="1" t="s">
        <v>407</v>
      </c>
      <c r="G98" s="1" t="s">
        <v>123</v>
      </c>
      <c r="H98" s="1" t="s">
        <v>124</v>
      </c>
      <c r="I98" s="1" t="s">
        <v>125</v>
      </c>
      <c r="J98" s="1" t="s">
        <v>126</v>
      </c>
      <c r="K98" s="1" t="s">
        <v>126</v>
      </c>
      <c r="L98">
        <f>ROUNDUP(IF(B98&gt;$D$4,0,($D$4-B98+1)/365),0)</f>
        <v>0</v>
      </c>
      <c r="M98">
        <f>ROUNDUP(IF(B98&gt;$D$5,0,($D$5-B98+1)/365),0)</f>
        <v>1</v>
      </c>
      <c r="N98" s="28">
        <f>IF(OR(L98=1,M98=1),IF(B98+364&lt;=$D$5,(B98+364-$D$4+1)/365,IF(B98&gt;$D$4,($D$5-B98+1)/365,$D$6/365)),0)</f>
        <v>0.18904109589041096</v>
      </c>
      <c r="O98" s="28">
        <f>'Data &amp; Parameter'!$E$16*'Data &amp; Parameter'!$E$17*('Data &amp; Parameter'!$E$18+'Data &amp; Parameter'!$E$19)*'Data &amp; Parameter'!$E$20*'Data &amp; Parameter'!$E$37*N98</f>
        <v>0.65724000162175211</v>
      </c>
      <c r="P98">
        <f>ROUNDUP(IF(D98&gt;$D$4,0,($D$4-D98+1)/365),0)</f>
        <v>0</v>
      </c>
      <c r="Q98">
        <f>ROUNDUP(IF(D98&gt;$D$5,0,($D$5-D98+1)/365),0)</f>
        <v>1</v>
      </c>
      <c r="R98" s="28">
        <f>IF(OR(P98=1,Q98=1),IF(D98+364&lt;=$D$5,(D98+364-$D$4+1)/365,IF(D98&gt;$D$4,($D$5-D98+1)/365,$D$6/365)),0)</f>
        <v>0.18904109589041096</v>
      </c>
      <c r="S98" s="28">
        <f>'Data &amp; Parameter'!$E$16*'Data &amp; Parameter'!$E$17*('Data &amp; Parameter'!$E$18+'Data &amp; Parameter'!$E$19)*'Data &amp; Parameter'!$E$20*'Data &amp; Parameter'!$E$37*R98</f>
        <v>0.65724000162175211</v>
      </c>
      <c r="T98" s="28">
        <f t="shared" si="1"/>
        <v>1.3144800032435042</v>
      </c>
    </row>
    <row r="99" spans="1:20" ht="15.75" customHeight="1" x14ac:dyDescent="0.35">
      <c r="A99">
        <v>92</v>
      </c>
      <c r="B99" s="76">
        <v>44233</v>
      </c>
      <c r="C99" s="1" t="s">
        <v>408</v>
      </c>
      <c r="D99" s="76">
        <v>44233</v>
      </c>
      <c r="E99" s="1" t="s">
        <v>409</v>
      </c>
      <c r="F99" s="1" t="s">
        <v>410</v>
      </c>
      <c r="G99" s="1" t="s">
        <v>123</v>
      </c>
      <c r="H99" s="1" t="s">
        <v>124</v>
      </c>
      <c r="I99" s="1" t="s">
        <v>125</v>
      </c>
      <c r="J99" s="1" t="s">
        <v>411</v>
      </c>
      <c r="K99" s="1" t="s">
        <v>367</v>
      </c>
      <c r="L99">
        <f>ROUNDUP(IF(B99&gt;$D$4,0,($D$4-B99+1)/365),0)</f>
        <v>0</v>
      </c>
      <c r="M99">
        <f>ROUNDUP(IF(B99&gt;$D$5,0,($D$5-B99+1)/365),0)</f>
        <v>1</v>
      </c>
      <c r="N99" s="28">
        <f>IF(OR(L99=1,M99=1),IF(B99+364&lt;=$D$5,(B99+364-$D$4+1)/365,IF(B99&gt;$D$4,($D$5-B99+1)/365,$D$6/365)),0)</f>
        <v>0.18904109589041096</v>
      </c>
      <c r="O99" s="28">
        <f>'Data &amp; Parameter'!$E$16*'Data &amp; Parameter'!$E$17*('Data &amp; Parameter'!$E$18+'Data &amp; Parameter'!$E$19)*'Data &amp; Parameter'!$E$20*'Data &amp; Parameter'!$E$37*N99</f>
        <v>0.65724000162175211</v>
      </c>
      <c r="P99">
        <f>ROUNDUP(IF(D99&gt;$D$4,0,($D$4-D99+1)/365),0)</f>
        <v>0</v>
      </c>
      <c r="Q99">
        <f>ROUNDUP(IF(D99&gt;$D$5,0,($D$5-D99+1)/365),0)</f>
        <v>1</v>
      </c>
      <c r="R99" s="28">
        <f>IF(OR(P99=1,Q99=1),IF(D99+364&lt;=$D$5,(D99+364-$D$4+1)/365,IF(D99&gt;$D$4,($D$5-D99+1)/365,$D$6/365)),0)</f>
        <v>0.18904109589041096</v>
      </c>
      <c r="S99" s="28">
        <f>'Data &amp; Parameter'!$E$16*'Data &amp; Parameter'!$E$17*('Data &amp; Parameter'!$E$18+'Data &amp; Parameter'!$E$19)*'Data &amp; Parameter'!$E$20*'Data &amp; Parameter'!$E$37*R99</f>
        <v>0.65724000162175211</v>
      </c>
      <c r="T99" s="28">
        <f t="shared" si="1"/>
        <v>1.3144800032435042</v>
      </c>
    </row>
    <row r="100" spans="1:20" ht="15.75" customHeight="1" x14ac:dyDescent="0.35">
      <c r="A100">
        <v>93</v>
      </c>
      <c r="B100" s="76">
        <v>44233</v>
      </c>
      <c r="C100" s="1" t="s">
        <v>412</v>
      </c>
      <c r="D100" s="76">
        <v>44233</v>
      </c>
      <c r="E100" s="1" t="s">
        <v>413</v>
      </c>
      <c r="F100" s="1" t="s">
        <v>414</v>
      </c>
      <c r="G100" s="1" t="s">
        <v>123</v>
      </c>
      <c r="H100" s="1" t="s">
        <v>124</v>
      </c>
      <c r="I100" s="1" t="s">
        <v>125</v>
      </c>
      <c r="J100" s="1" t="s">
        <v>366</v>
      </c>
      <c r="K100" s="1" t="s">
        <v>367</v>
      </c>
      <c r="L100">
        <f>ROUNDUP(IF(B100&gt;$D$4,0,($D$4-B100+1)/365),0)</f>
        <v>0</v>
      </c>
      <c r="M100">
        <f>ROUNDUP(IF(B100&gt;$D$5,0,($D$5-B100+1)/365),0)</f>
        <v>1</v>
      </c>
      <c r="N100" s="28">
        <f>IF(OR(L100=1,M100=1),IF(B100+364&lt;=$D$5,(B100+364-$D$4+1)/365,IF(B100&gt;$D$4,($D$5-B100+1)/365,$D$6/365)),0)</f>
        <v>0.18904109589041096</v>
      </c>
      <c r="O100" s="28">
        <f>'Data &amp; Parameter'!$E$16*'Data &amp; Parameter'!$E$17*('Data &amp; Parameter'!$E$18+'Data &amp; Parameter'!$E$19)*'Data &amp; Parameter'!$E$20*'Data &amp; Parameter'!$E$37*N100</f>
        <v>0.65724000162175211</v>
      </c>
      <c r="P100">
        <f>ROUNDUP(IF(D100&gt;$D$4,0,($D$4-D100+1)/365),0)</f>
        <v>0</v>
      </c>
      <c r="Q100">
        <f>ROUNDUP(IF(D100&gt;$D$5,0,($D$5-D100+1)/365),0)</f>
        <v>1</v>
      </c>
      <c r="R100" s="28">
        <f>IF(OR(P100=1,Q100=1),IF(D100+364&lt;=$D$5,(D100+364-$D$4+1)/365,IF(D100&gt;$D$4,($D$5-D100+1)/365,$D$6/365)),0)</f>
        <v>0.18904109589041096</v>
      </c>
      <c r="S100" s="28">
        <f>'Data &amp; Parameter'!$E$16*'Data &amp; Parameter'!$E$17*('Data &amp; Parameter'!$E$18+'Data &amp; Parameter'!$E$19)*'Data &amp; Parameter'!$E$20*'Data &amp; Parameter'!$E$37*R100</f>
        <v>0.65724000162175211</v>
      </c>
      <c r="T100" s="28">
        <f t="shared" si="1"/>
        <v>1.3144800032435042</v>
      </c>
    </row>
    <row r="101" spans="1:20" ht="15.75" customHeight="1" x14ac:dyDescent="0.35">
      <c r="A101">
        <v>94</v>
      </c>
      <c r="B101" s="76">
        <v>44233</v>
      </c>
      <c r="C101" s="1" t="s">
        <v>415</v>
      </c>
      <c r="D101" s="76">
        <v>44233</v>
      </c>
      <c r="E101" s="1" t="s">
        <v>416</v>
      </c>
      <c r="F101" s="1" t="s">
        <v>417</v>
      </c>
      <c r="G101" s="1" t="s">
        <v>123</v>
      </c>
      <c r="H101" s="1" t="s">
        <v>124</v>
      </c>
      <c r="I101" s="1" t="s">
        <v>125</v>
      </c>
      <c r="J101" s="1" t="s">
        <v>366</v>
      </c>
      <c r="K101" s="1" t="s">
        <v>367</v>
      </c>
      <c r="L101">
        <f>ROUNDUP(IF(B101&gt;$D$4,0,($D$4-B101+1)/365),0)</f>
        <v>0</v>
      </c>
      <c r="M101">
        <f>ROUNDUP(IF(B101&gt;$D$5,0,($D$5-B101+1)/365),0)</f>
        <v>1</v>
      </c>
      <c r="N101" s="28">
        <f>IF(OR(L101=1,M101=1),IF(B101+364&lt;=$D$5,(B101+364-$D$4+1)/365,IF(B101&gt;$D$4,($D$5-B101+1)/365,$D$6/365)),0)</f>
        <v>0.18904109589041096</v>
      </c>
      <c r="O101" s="28">
        <f>'Data &amp; Parameter'!$E$16*'Data &amp; Parameter'!$E$17*('Data &amp; Parameter'!$E$18+'Data &amp; Parameter'!$E$19)*'Data &amp; Parameter'!$E$20*'Data &amp; Parameter'!$E$37*N101</f>
        <v>0.65724000162175211</v>
      </c>
      <c r="P101">
        <f>ROUNDUP(IF(D101&gt;$D$4,0,($D$4-D101+1)/365),0)</f>
        <v>0</v>
      </c>
      <c r="Q101">
        <f>ROUNDUP(IF(D101&gt;$D$5,0,($D$5-D101+1)/365),0)</f>
        <v>1</v>
      </c>
      <c r="R101" s="28">
        <f>IF(OR(P101=1,Q101=1),IF(D101+364&lt;=$D$5,(D101+364-$D$4+1)/365,IF(D101&gt;$D$4,($D$5-D101+1)/365,$D$6/365)),0)</f>
        <v>0.18904109589041096</v>
      </c>
      <c r="S101" s="28">
        <f>'Data &amp; Parameter'!$E$16*'Data &amp; Parameter'!$E$17*('Data &amp; Parameter'!$E$18+'Data &amp; Parameter'!$E$19)*'Data &amp; Parameter'!$E$20*'Data &amp; Parameter'!$E$37*R101</f>
        <v>0.65724000162175211</v>
      </c>
      <c r="T101" s="28">
        <f t="shared" si="1"/>
        <v>1.3144800032435042</v>
      </c>
    </row>
    <row r="102" spans="1:20" ht="15.75" customHeight="1" x14ac:dyDescent="0.35">
      <c r="A102">
        <v>95</v>
      </c>
      <c r="B102" s="76">
        <v>44233</v>
      </c>
      <c r="C102" s="1" t="s">
        <v>418</v>
      </c>
      <c r="D102" s="76">
        <v>44233</v>
      </c>
      <c r="E102" s="1" t="s">
        <v>419</v>
      </c>
      <c r="F102" s="1" t="s">
        <v>420</v>
      </c>
      <c r="G102" s="1" t="s">
        <v>123</v>
      </c>
      <c r="H102" s="1" t="s">
        <v>124</v>
      </c>
      <c r="I102" s="1" t="s">
        <v>125</v>
      </c>
      <c r="J102" s="1" t="s">
        <v>421</v>
      </c>
      <c r="K102" s="1" t="s">
        <v>422</v>
      </c>
      <c r="L102">
        <f>ROUNDUP(IF(B102&gt;$D$4,0,($D$4-B102+1)/365),0)</f>
        <v>0</v>
      </c>
      <c r="M102">
        <f>ROUNDUP(IF(B102&gt;$D$5,0,($D$5-B102+1)/365),0)</f>
        <v>1</v>
      </c>
      <c r="N102" s="28">
        <f>IF(OR(L102=1,M102=1),IF(B102+364&lt;=$D$5,(B102+364-$D$4+1)/365,IF(B102&gt;$D$4,($D$5-B102+1)/365,$D$6/365)),0)</f>
        <v>0.18904109589041096</v>
      </c>
      <c r="O102" s="28">
        <f>'Data &amp; Parameter'!$E$16*'Data &amp; Parameter'!$E$17*('Data &amp; Parameter'!$E$18+'Data &amp; Parameter'!$E$19)*'Data &amp; Parameter'!$E$20*'Data &amp; Parameter'!$E$37*N102</f>
        <v>0.65724000162175211</v>
      </c>
      <c r="P102">
        <f>ROUNDUP(IF(D102&gt;$D$4,0,($D$4-D102+1)/365),0)</f>
        <v>0</v>
      </c>
      <c r="Q102">
        <f>ROUNDUP(IF(D102&gt;$D$5,0,($D$5-D102+1)/365),0)</f>
        <v>1</v>
      </c>
      <c r="R102" s="28">
        <f>IF(OR(P102=1,Q102=1),IF(D102+364&lt;=$D$5,(D102+364-$D$4+1)/365,IF(D102&gt;$D$4,($D$5-D102+1)/365,$D$6/365)),0)</f>
        <v>0.18904109589041096</v>
      </c>
      <c r="S102" s="28">
        <f>'Data &amp; Parameter'!$E$16*'Data &amp; Parameter'!$E$17*('Data &amp; Parameter'!$E$18+'Data &amp; Parameter'!$E$19)*'Data &amp; Parameter'!$E$20*'Data &amp; Parameter'!$E$37*R102</f>
        <v>0.65724000162175211</v>
      </c>
      <c r="T102" s="28">
        <f t="shared" si="1"/>
        <v>1.3144800032435042</v>
      </c>
    </row>
    <row r="103" spans="1:20" ht="15.75" customHeight="1" x14ac:dyDescent="0.35">
      <c r="A103">
        <v>96</v>
      </c>
      <c r="B103" s="76">
        <v>44233</v>
      </c>
      <c r="C103" s="1" t="s">
        <v>423</v>
      </c>
      <c r="D103" s="76">
        <v>44233</v>
      </c>
      <c r="E103" s="1" t="s">
        <v>424</v>
      </c>
      <c r="F103" s="1" t="s">
        <v>425</v>
      </c>
      <c r="G103" s="1" t="s">
        <v>123</v>
      </c>
      <c r="H103" s="1" t="s">
        <v>124</v>
      </c>
      <c r="I103" s="1" t="s">
        <v>125</v>
      </c>
      <c r="J103" s="1" t="s">
        <v>426</v>
      </c>
      <c r="K103" s="1" t="s">
        <v>366</v>
      </c>
      <c r="L103">
        <f>ROUNDUP(IF(B103&gt;$D$4,0,($D$4-B103+1)/365),0)</f>
        <v>0</v>
      </c>
      <c r="M103">
        <f>ROUNDUP(IF(B103&gt;$D$5,0,($D$5-B103+1)/365),0)</f>
        <v>1</v>
      </c>
      <c r="N103" s="28">
        <f>IF(OR(L103=1,M103=1),IF(B103+364&lt;=$D$5,(B103+364-$D$4+1)/365,IF(B103&gt;$D$4,($D$5-B103+1)/365,$D$6/365)),0)</f>
        <v>0.18904109589041096</v>
      </c>
      <c r="O103" s="28">
        <f>'Data &amp; Parameter'!$E$16*'Data &amp; Parameter'!$E$17*('Data &amp; Parameter'!$E$18+'Data &amp; Parameter'!$E$19)*'Data &amp; Parameter'!$E$20*'Data &amp; Parameter'!$E$37*N103</f>
        <v>0.65724000162175211</v>
      </c>
      <c r="P103">
        <f>ROUNDUP(IF(D103&gt;$D$4,0,($D$4-D103+1)/365),0)</f>
        <v>0</v>
      </c>
      <c r="Q103">
        <f>ROUNDUP(IF(D103&gt;$D$5,0,($D$5-D103+1)/365),0)</f>
        <v>1</v>
      </c>
      <c r="R103" s="28">
        <f>IF(OR(P103=1,Q103=1),IF(D103+364&lt;=$D$5,(D103+364-$D$4+1)/365,IF(D103&gt;$D$4,($D$5-D103+1)/365,$D$6/365)),0)</f>
        <v>0.18904109589041096</v>
      </c>
      <c r="S103" s="28">
        <f>'Data &amp; Parameter'!$E$16*'Data &amp; Parameter'!$E$17*('Data &amp; Parameter'!$E$18+'Data &amp; Parameter'!$E$19)*'Data &amp; Parameter'!$E$20*'Data &amp; Parameter'!$E$37*R103</f>
        <v>0.65724000162175211</v>
      </c>
      <c r="T103" s="28">
        <f t="shared" si="1"/>
        <v>1.3144800032435042</v>
      </c>
    </row>
    <row r="104" spans="1:20" ht="15.75" customHeight="1" x14ac:dyDescent="0.35">
      <c r="A104">
        <v>97</v>
      </c>
      <c r="B104" s="76">
        <v>44233</v>
      </c>
      <c r="C104" s="1" t="s">
        <v>427</v>
      </c>
      <c r="D104" s="76">
        <v>44233</v>
      </c>
      <c r="E104" s="1" t="s">
        <v>428</v>
      </c>
      <c r="F104" s="1" t="s">
        <v>429</v>
      </c>
      <c r="G104" s="1" t="s">
        <v>123</v>
      </c>
      <c r="H104" s="1" t="s">
        <v>124</v>
      </c>
      <c r="I104" s="1" t="s">
        <v>125</v>
      </c>
      <c r="J104" s="1" t="s">
        <v>366</v>
      </c>
      <c r="K104" s="1" t="s">
        <v>366</v>
      </c>
      <c r="L104">
        <f>ROUNDUP(IF(B104&gt;$D$4,0,($D$4-B104+1)/365),0)</f>
        <v>0</v>
      </c>
      <c r="M104">
        <f>ROUNDUP(IF(B104&gt;$D$5,0,($D$5-B104+1)/365),0)</f>
        <v>1</v>
      </c>
      <c r="N104" s="28">
        <f>IF(OR(L104=1,M104=1),IF(B104+364&lt;=$D$5,(B104+364-$D$4+1)/365,IF(B104&gt;$D$4,($D$5-B104+1)/365,$D$6/365)),0)</f>
        <v>0.18904109589041096</v>
      </c>
      <c r="O104" s="28">
        <f>'Data &amp; Parameter'!$E$16*'Data &amp; Parameter'!$E$17*('Data &amp; Parameter'!$E$18+'Data &amp; Parameter'!$E$19)*'Data &amp; Parameter'!$E$20*'Data &amp; Parameter'!$E$37*N104</f>
        <v>0.65724000162175211</v>
      </c>
      <c r="P104">
        <f>ROUNDUP(IF(D104&gt;$D$4,0,($D$4-D104+1)/365),0)</f>
        <v>0</v>
      </c>
      <c r="Q104">
        <f>ROUNDUP(IF(D104&gt;$D$5,0,($D$5-D104+1)/365),0)</f>
        <v>1</v>
      </c>
      <c r="R104" s="28">
        <f>IF(OR(P104=1,Q104=1),IF(D104+364&lt;=$D$5,(D104+364-$D$4+1)/365,IF(D104&gt;$D$4,($D$5-D104+1)/365,$D$6/365)),0)</f>
        <v>0.18904109589041096</v>
      </c>
      <c r="S104" s="28">
        <f>'Data &amp; Parameter'!$E$16*'Data &amp; Parameter'!$E$17*('Data &amp; Parameter'!$E$18+'Data &amp; Parameter'!$E$19)*'Data &amp; Parameter'!$E$20*'Data &amp; Parameter'!$E$37*R104</f>
        <v>0.65724000162175211</v>
      </c>
      <c r="T104" s="28">
        <f t="shared" si="1"/>
        <v>1.3144800032435042</v>
      </c>
    </row>
    <row r="105" spans="1:20" ht="15.75" customHeight="1" x14ac:dyDescent="0.35">
      <c r="A105">
        <v>98</v>
      </c>
      <c r="B105" s="76">
        <v>44233</v>
      </c>
      <c r="C105" s="1" t="s">
        <v>430</v>
      </c>
      <c r="D105" s="76">
        <v>44233</v>
      </c>
      <c r="E105" s="1" t="s">
        <v>431</v>
      </c>
      <c r="F105" s="1" t="s">
        <v>432</v>
      </c>
      <c r="G105" s="1" t="s">
        <v>123</v>
      </c>
      <c r="H105" s="1" t="s">
        <v>124</v>
      </c>
      <c r="I105" s="1" t="s">
        <v>125</v>
      </c>
      <c r="J105" s="1" t="s">
        <v>366</v>
      </c>
      <c r="K105" s="1" t="s">
        <v>366</v>
      </c>
      <c r="L105">
        <f>ROUNDUP(IF(B105&gt;$D$4,0,($D$4-B105+1)/365),0)</f>
        <v>0</v>
      </c>
      <c r="M105">
        <f>ROUNDUP(IF(B105&gt;$D$5,0,($D$5-B105+1)/365),0)</f>
        <v>1</v>
      </c>
      <c r="N105" s="28">
        <f>IF(OR(L105=1,M105=1),IF(B105+364&lt;=$D$5,(B105+364-$D$4+1)/365,IF(B105&gt;$D$4,($D$5-B105+1)/365,$D$6/365)),0)</f>
        <v>0.18904109589041096</v>
      </c>
      <c r="O105" s="28">
        <f>'Data &amp; Parameter'!$E$16*'Data &amp; Parameter'!$E$17*('Data &amp; Parameter'!$E$18+'Data &amp; Parameter'!$E$19)*'Data &amp; Parameter'!$E$20*'Data &amp; Parameter'!$E$37*N105</f>
        <v>0.65724000162175211</v>
      </c>
      <c r="P105">
        <f>ROUNDUP(IF(D105&gt;$D$4,0,($D$4-D105+1)/365),0)</f>
        <v>0</v>
      </c>
      <c r="Q105">
        <f>ROUNDUP(IF(D105&gt;$D$5,0,($D$5-D105+1)/365),0)</f>
        <v>1</v>
      </c>
      <c r="R105" s="28">
        <f>IF(OR(P105=1,Q105=1),IF(D105+364&lt;=$D$5,(D105+364-$D$4+1)/365,IF(D105&gt;$D$4,($D$5-D105+1)/365,$D$6/365)),0)</f>
        <v>0.18904109589041096</v>
      </c>
      <c r="S105" s="28">
        <f>'Data &amp; Parameter'!$E$16*'Data &amp; Parameter'!$E$17*('Data &amp; Parameter'!$E$18+'Data &amp; Parameter'!$E$19)*'Data &amp; Parameter'!$E$20*'Data &amp; Parameter'!$E$37*R105</f>
        <v>0.65724000162175211</v>
      </c>
      <c r="T105" s="28">
        <f t="shared" si="1"/>
        <v>1.3144800032435042</v>
      </c>
    </row>
    <row r="106" spans="1:20" ht="15.75" customHeight="1" x14ac:dyDescent="0.35">
      <c r="A106">
        <v>99</v>
      </c>
      <c r="B106" s="76">
        <v>44233</v>
      </c>
      <c r="C106" s="1" t="s">
        <v>433</v>
      </c>
      <c r="D106" s="76">
        <v>44233</v>
      </c>
      <c r="E106" s="1" t="s">
        <v>434</v>
      </c>
      <c r="F106" s="1" t="s">
        <v>435</v>
      </c>
      <c r="G106" s="1" t="s">
        <v>123</v>
      </c>
      <c r="H106" s="1" t="s">
        <v>124</v>
      </c>
      <c r="I106" s="1" t="s">
        <v>125</v>
      </c>
      <c r="J106" s="1" t="s">
        <v>366</v>
      </c>
      <c r="K106" s="1" t="s">
        <v>366</v>
      </c>
      <c r="L106">
        <f>ROUNDUP(IF(B106&gt;$D$4,0,($D$4-B106+1)/365),0)</f>
        <v>0</v>
      </c>
      <c r="M106">
        <f>ROUNDUP(IF(B106&gt;$D$5,0,($D$5-B106+1)/365),0)</f>
        <v>1</v>
      </c>
      <c r="N106" s="28">
        <f>IF(OR(L106=1,M106=1),IF(B106+364&lt;=$D$5,(B106+364-$D$4+1)/365,IF(B106&gt;$D$4,($D$5-B106+1)/365,$D$6/365)),0)</f>
        <v>0.18904109589041096</v>
      </c>
      <c r="O106" s="28">
        <f>'Data &amp; Parameter'!$E$16*'Data &amp; Parameter'!$E$17*('Data &amp; Parameter'!$E$18+'Data &amp; Parameter'!$E$19)*'Data &amp; Parameter'!$E$20*'Data &amp; Parameter'!$E$37*N106</f>
        <v>0.65724000162175211</v>
      </c>
      <c r="P106">
        <f>ROUNDUP(IF(D106&gt;$D$4,0,($D$4-D106+1)/365),0)</f>
        <v>0</v>
      </c>
      <c r="Q106">
        <f>ROUNDUP(IF(D106&gt;$D$5,0,($D$5-D106+1)/365),0)</f>
        <v>1</v>
      </c>
      <c r="R106" s="28">
        <f>IF(OR(P106=1,Q106=1),IF(D106+364&lt;=$D$5,(D106+364-$D$4+1)/365,IF(D106&gt;$D$4,($D$5-D106+1)/365,$D$6/365)),0)</f>
        <v>0.18904109589041096</v>
      </c>
      <c r="S106" s="28">
        <f>'Data &amp; Parameter'!$E$16*'Data &amp; Parameter'!$E$17*('Data &amp; Parameter'!$E$18+'Data &amp; Parameter'!$E$19)*'Data &amp; Parameter'!$E$20*'Data &amp; Parameter'!$E$37*R106</f>
        <v>0.65724000162175211</v>
      </c>
      <c r="T106" s="28">
        <f t="shared" si="1"/>
        <v>1.3144800032435042</v>
      </c>
    </row>
    <row r="107" spans="1:20" ht="15.75" customHeight="1" x14ac:dyDescent="0.35">
      <c r="A107">
        <v>100</v>
      </c>
      <c r="B107" s="76">
        <v>44233</v>
      </c>
      <c r="C107" s="1" t="s">
        <v>436</v>
      </c>
      <c r="D107" s="76">
        <v>44233</v>
      </c>
      <c r="E107" s="1" t="s">
        <v>437</v>
      </c>
      <c r="F107" s="1" t="s">
        <v>438</v>
      </c>
      <c r="G107" s="1" t="s">
        <v>123</v>
      </c>
      <c r="H107" s="1" t="s">
        <v>124</v>
      </c>
      <c r="I107" s="1" t="s">
        <v>125</v>
      </c>
      <c r="J107" s="1" t="s">
        <v>366</v>
      </c>
      <c r="K107" s="1" t="s">
        <v>366</v>
      </c>
      <c r="L107">
        <f>ROUNDUP(IF(B107&gt;$D$4,0,($D$4-B107+1)/365),0)</f>
        <v>0</v>
      </c>
      <c r="M107">
        <f>ROUNDUP(IF(B107&gt;$D$5,0,($D$5-B107+1)/365),0)</f>
        <v>1</v>
      </c>
      <c r="N107" s="28">
        <f>IF(OR(L107=1,M107=1),IF(B107+364&lt;=$D$5,(B107+364-$D$4+1)/365,IF(B107&gt;$D$4,($D$5-B107+1)/365,$D$6/365)),0)</f>
        <v>0.18904109589041096</v>
      </c>
      <c r="O107" s="28">
        <f>'Data &amp; Parameter'!$E$16*'Data &amp; Parameter'!$E$17*('Data &amp; Parameter'!$E$18+'Data &amp; Parameter'!$E$19)*'Data &amp; Parameter'!$E$20*'Data &amp; Parameter'!$E$37*N107</f>
        <v>0.65724000162175211</v>
      </c>
      <c r="P107">
        <f>ROUNDUP(IF(D107&gt;$D$4,0,($D$4-D107+1)/365),0)</f>
        <v>0</v>
      </c>
      <c r="Q107">
        <f>ROUNDUP(IF(D107&gt;$D$5,0,($D$5-D107+1)/365),0)</f>
        <v>1</v>
      </c>
      <c r="R107" s="28">
        <f>IF(OR(P107=1,Q107=1),IF(D107+364&lt;=$D$5,(D107+364-$D$4+1)/365,IF(D107&gt;$D$4,($D$5-D107+1)/365,$D$6/365)),0)</f>
        <v>0.18904109589041096</v>
      </c>
      <c r="S107" s="28">
        <f>'Data &amp; Parameter'!$E$16*'Data &amp; Parameter'!$E$17*('Data &amp; Parameter'!$E$18+'Data &amp; Parameter'!$E$19)*'Data &amp; Parameter'!$E$20*'Data &amp; Parameter'!$E$37*R107</f>
        <v>0.65724000162175211</v>
      </c>
      <c r="T107" s="28">
        <f t="shared" si="1"/>
        <v>1.3144800032435042</v>
      </c>
    </row>
    <row r="108" spans="1:20" ht="15.75" customHeight="1" x14ac:dyDescent="0.35">
      <c r="A108">
        <v>101</v>
      </c>
      <c r="B108" s="76">
        <v>44233</v>
      </c>
      <c r="C108" s="1" t="s">
        <v>439</v>
      </c>
      <c r="D108" s="76">
        <v>44233</v>
      </c>
      <c r="E108" s="1" t="s">
        <v>440</v>
      </c>
      <c r="F108" s="1" t="s">
        <v>441</v>
      </c>
      <c r="G108" s="1" t="s">
        <v>123</v>
      </c>
      <c r="H108" s="1" t="s">
        <v>124</v>
      </c>
      <c r="I108" s="1" t="s">
        <v>125</v>
      </c>
      <c r="J108" s="1" t="s">
        <v>366</v>
      </c>
      <c r="K108" s="1" t="s">
        <v>366</v>
      </c>
      <c r="L108">
        <f>ROUNDUP(IF(B108&gt;$D$4,0,($D$4-B108+1)/365),0)</f>
        <v>0</v>
      </c>
      <c r="M108">
        <f>ROUNDUP(IF(B108&gt;$D$5,0,($D$5-B108+1)/365),0)</f>
        <v>1</v>
      </c>
      <c r="N108" s="28">
        <f>IF(OR(L108=1,M108=1),IF(B108+364&lt;=$D$5,(B108+364-$D$4+1)/365,IF(B108&gt;$D$4,($D$5-B108+1)/365,$D$6/365)),0)</f>
        <v>0.18904109589041096</v>
      </c>
      <c r="O108" s="28">
        <f>'Data &amp; Parameter'!$E$16*'Data &amp; Parameter'!$E$17*('Data &amp; Parameter'!$E$18+'Data &amp; Parameter'!$E$19)*'Data &amp; Parameter'!$E$20*'Data &amp; Parameter'!$E$37*N108</f>
        <v>0.65724000162175211</v>
      </c>
      <c r="P108">
        <f>ROUNDUP(IF(D108&gt;$D$4,0,($D$4-D108+1)/365),0)</f>
        <v>0</v>
      </c>
      <c r="Q108">
        <f>ROUNDUP(IF(D108&gt;$D$5,0,($D$5-D108+1)/365),0)</f>
        <v>1</v>
      </c>
      <c r="R108" s="28">
        <f>IF(OR(P108=1,Q108=1),IF(D108+364&lt;=$D$5,(D108+364-$D$4+1)/365,IF(D108&gt;$D$4,($D$5-D108+1)/365,$D$6/365)),0)</f>
        <v>0.18904109589041096</v>
      </c>
      <c r="S108" s="28">
        <f>'Data &amp; Parameter'!$E$16*'Data &amp; Parameter'!$E$17*('Data &amp; Parameter'!$E$18+'Data &amp; Parameter'!$E$19)*'Data &amp; Parameter'!$E$20*'Data &amp; Parameter'!$E$37*R108</f>
        <v>0.65724000162175211</v>
      </c>
      <c r="T108" s="28">
        <f t="shared" si="1"/>
        <v>1.3144800032435042</v>
      </c>
    </row>
    <row r="109" spans="1:20" ht="15.75" customHeight="1" x14ac:dyDescent="0.35">
      <c r="A109">
        <v>102</v>
      </c>
      <c r="B109" s="76">
        <v>44233</v>
      </c>
      <c r="C109" s="1" t="s">
        <v>442</v>
      </c>
      <c r="D109" s="76">
        <v>44233</v>
      </c>
      <c r="E109" s="1" t="s">
        <v>443</v>
      </c>
      <c r="F109" s="1" t="s">
        <v>444</v>
      </c>
      <c r="G109" s="1" t="s">
        <v>123</v>
      </c>
      <c r="H109" s="1" t="s">
        <v>124</v>
      </c>
      <c r="I109" s="1" t="s">
        <v>125</v>
      </c>
      <c r="J109" s="1" t="s">
        <v>366</v>
      </c>
      <c r="K109" s="1" t="s">
        <v>366</v>
      </c>
      <c r="L109">
        <f>ROUNDUP(IF(B109&gt;$D$4,0,($D$4-B109+1)/365),0)</f>
        <v>0</v>
      </c>
      <c r="M109">
        <f>ROUNDUP(IF(B109&gt;$D$5,0,($D$5-B109+1)/365),0)</f>
        <v>1</v>
      </c>
      <c r="N109" s="28">
        <f>IF(OR(L109=1,M109=1),IF(B109+364&lt;=$D$5,(B109+364-$D$4+1)/365,IF(B109&gt;$D$4,($D$5-B109+1)/365,$D$6/365)),0)</f>
        <v>0.18904109589041096</v>
      </c>
      <c r="O109" s="28">
        <f>'Data &amp; Parameter'!$E$16*'Data &amp; Parameter'!$E$17*('Data &amp; Parameter'!$E$18+'Data &amp; Parameter'!$E$19)*'Data &amp; Parameter'!$E$20*'Data &amp; Parameter'!$E$37*N109</f>
        <v>0.65724000162175211</v>
      </c>
      <c r="P109">
        <f>ROUNDUP(IF(D109&gt;$D$4,0,($D$4-D109+1)/365),0)</f>
        <v>0</v>
      </c>
      <c r="Q109">
        <f>ROUNDUP(IF(D109&gt;$D$5,0,($D$5-D109+1)/365),0)</f>
        <v>1</v>
      </c>
      <c r="R109" s="28">
        <f>IF(OR(P109=1,Q109=1),IF(D109+364&lt;=$D$5,(D109+364-$D$4+1)/365,IF(D109&gt;$D$4,($D$5-D109+1)/365,$D$6/365)),0)</f>
        <v>0.18904109589041096</v>
      </c>
      <c r="S109" s="28">
        <f>'Data &amp; Parameter'!$E$16*'Data &amp; Parameter'!$E$17*('Data &amp; Parameter'!$E$18+'Data &amp; Parameter'!$E$19)*'Data &amp; Parameter'!$E$20*'Data &amp; Parameter'!$E$37*R109</f>
        <v>0.65724000162175211</v>
      </c>
      <c r="T109" s="28">
        <f t="shared" si="1"/>
        <v>1.3144800032435042</v>
      </c>
    </row>
    <row r="110" spans="1:20" ht="15.75" customHeight="1" x14ac:dyDescent="0.35">
      <c r="A110">
        <v>103</v>
      </c>
      <c r="B110" s="76">
        <v>44233</v>
      </c>
      <c r="C110" s="1" t="s">
        <v>445</v>
      </c>
      <c r="D110" s="76">
        <v>44233</v>
      </c>
      <c r="E110" s="1" t="s">
        <v>446</v>
      </c>
      <c r="F110" s="1" t="s">
        <v>447</v>
      </c>
      <c r="G110" s="1" t="s">
        <v>123</v>
      </c>
      <c r="H110" s="1" t="s">
        <v>124</v>
      </c>
      <c r="I110" s="1" t="s">
        <v>125</v>
      </c>
      <c r="J110" s="1" t="s">
        <v>366</v>
      </c>
      <c r="K110" s="1" t="s">
        <v>366</v>
      </c>
      <c r="L110">
        <f>ROUNDUP(IF(B110&gt;$D$4,0,($D$4-B110+1)/365),0)</f>
        <v>0</v>
      </c>
      <c r="M110">
        <f>ROUNDUP(IF(B110&gt;$D$5,0,($D$5-B110+1)/365),0)</f>
        <v>1</v>
      </c>
      <c r="N110" s="28">
        <f>IF(OR(L110=1,M110=1),IF(B110+364&lt;=$D$5,(B110+364-$D$4+1)/365,IF(B110&gt;$D$4,($D$5-B110+1)/365,$D$6/365)),0)</f>
        <v>0.18904109589041096</v>
      </c>
      <c r="O110" s="28">
        <f>'Data &amp; Parameter'!$E$16*'Data &amp; Parameter'!$E$17*('Data &amp; Parameter'!$E$18+'Data &amp; Parameter'!$E$19)*'Data &amp; Parameter'!$E$20*'Data &amp; Parameter'!$E$37*N110</f>
        <v>0.65724000162175211</v>
      </c>
      <c r="P110">
        <f>ROUNDUP(IF(D110&gt;$D$4,0,($D$4-D110+1)/365),0)</f>
        <v>0</v>
      </c>
      <c r="Q110">
        <f>ROUNDUP(IF(D110&gt;$D$5,0,($D$5-D110+1)/365),0)</f>
        <v>1</v>
      </c>
      <c r="R110" s="28">
        <f>IF(OR(P110=1,Q110=1),IF(D110+364&lt;=$D$5,(D110+364-$D$4+1)/365,IF(D110&gt;$D$4,($D$5-D110+1)/365,$D$6/365)),0)</f>
        <v>0.18904109589041096</v>
      </c>
      <c r="S110" s="28">
        <f>'Data &amp; Parameter'!$E$16*'Data &amp; Parameter'!$E$17*('Data &amp; Parameter'!$E$18+'Data &amp; Parameter'!$E$19)*'Data &amp; Parameter'!$E$20*'Data &amp; Parameter'!$E$37*R110</f>
        <v>0.65724000162175211</v>
      </c>
      <c r="T110" s="28">
        <f t="shared" si="1"/>
        <v>1.3144800032435042</v>
      </c>
    </row>
    <row r="111" spans="1:20" ht="15.75" customHeight="1" x14ac:dyDescent="0.35">
      <c r="A111">
        <v>104</v>
      </c>
      <c r="B111" s="76">
        <v>44233</v>
      </c>
      <c r="C111" s="1" t="s">
        <v>448</v>
      </c>
      <c r="D111" s="76">
        <v>44233</v>
      </c>
      <c r="E111" s="1" t="s">
        <v>449</v>
      </c>
      <c r="F111" s="1" t="s">
        <v>450</v>
      </c>
      <c r="G111" s="1" t="s">
        <v>123</v>
      </c>
      <c r="H111" s="1" t="s">
        <v>124</v>
      </c>
      <c r="I111" s="1" t="s">
        <v>125</v>
      </c>
      <c r="J111" s="1" t="s">
        <v>366</v>
      </c>
      <c r="K111" s="1" t="s">
        <v>287</v>
      </c>
      <c r="L111">
        <f>ROUNDUP(IF(B111&gt;$D$4,0,($D$4-B111+1)/365),0)</f>
        <v>0</v>
      </c>
      <c r="M111">
        <f>ROUNDUP(IF(B111&gt;$D$5,0,($D$5-B111+1)/365),0)</f>
        <v>1</v>
      </c>
      <c r="N111" s="28">
        <f>IF(OR(L111=1,M111=1),IF(B111+364&lt;=$D$5,(B111+364-$D$4+1)/365,IF(B111&gt;$D$4,($D$5-B111+1)/365,$D$6/365)),0)</f>
        <v>0.18904109589041096</v>
      </c>
      <c r="O111" s="28">
        <f>'Data &amp; Parameter'!$E$16*'Data &amp; Parameter'!$E$17*('Data &amp; Parameter'!$E$18+'Data &amp; Parameter'!$E$19)*'Data &amp; Parameter'!$E$20*'Data &amp; Parameter'!$E$37*N111</f>
        <v>0.65724000162175211</v>
      </c>
      <c r="P111">
        <f>ROUNDUP(IF(D111&gt;$D$4,0,($D$4-D111+1)/365),0)</f>
        <v>0</v>
      </c>
      <c r="Q111">
        <f>ROUNDUP(IF(D111&gt;$D$5,0,($D$5-D111+1)/365),0)</f>
        <v>1</v>
      </c>
      <c r="R111" s="28">
        <f>IF(OR(P111=1,Q111=1),IF(D111+364&lt;=$D$5,(D111+364-$D$4+1)/365,IF(D111&gt;$D$4,($D$5-D111+1)/365,$D$6/365)),0)</f>
        <v>0.18904109589041096</v>
      </c>
      <c r="S111" s="28">
        <f>'Data &amp; Parameter'!$E$16*'Data &amp; Parameter'!$E$17*('Data &amp; Parameter'!$E$18+'Data &amp; Parameter'!$E$19)*'Data &amp; Parameter'!$E$20*'Data &amp; Parameter'!$E$37*R111</f>
        <v>0.65724000162175211</v>
      </c>
      <c r="T111" s="28">
        <f t="shared" si="1"/>
        <v>1.3144800032435042</v>
      </c>
    </row>
    <row r="112" spans="1:20" ht="15.75" customHeight="1" x14ac:dyDescent="0.35">
      <c r="A112">
        <v>105</v>
      </c>
      <c r="B112" s="76">
        <v>44233</v>
      </c>
      <c r="C112" s="1" t="s">
        <v>451</v>
      </c>
      <c r="D112" s="76">
        <v>44233</v>
      </c>
      <c r="E112" s="1" t="s">
        <v>452</v>
      </c>
      <c r="F112" s="1" t="s">
        <v>453</v>
      </c>
      <c r="G112" s="1" t="s">
        <v>123</v>
      </c>
      <c r="H112" s="1" t="s">
        <v>124</v>
      </c>
      <c r="I112" s="1" t="s">
        <v>125</v>
      </c>
      <c r="J112" s="1" t="s">
        <v>126</v>
      </c>
      <c r="K112" s="1" t="s">
        <v>126</v>
      </c>
      <c r="L112">
        <f>ROUNDUP(IF(B112&gt;$D$4,0,($D$4-B112+1)/365),0)</f>
        <v>0</v>
      </c>
      <c r="M112">
        <f>ROUNDUP(IF(B112&gt;$D$5,0,($D$5-B112+1)/365),0)</f>
        <v>1</v>
      </c>
      <c r="N112" s="28">
        <f>IF(OR(L112=1,M112=1),IF(B112+364&lt;=$D$5,(B112+364-$D$4+1)/365,IF(B112&gt;$D$4,($D$5-B112+1)/365,$D$6/365)),0)</f>
        <v>0.18904109589041096</v>
      </c>
      <c r="O112" s="28">
        <f>'Data &amp; Parameter'!$E$16*'Data &amp; Parameter'!$E$17*('Data &amp; Parameter'!$E$18+'Data &amp; Parameter'!$E$19)*'Data &amp; Parameter'!$E$20*'Data &amp; Parameter'!$E$37*N112</f>
        <v>0.65724000162175211</v>
      </c>
      <c r="P112">
        <f>ROUNDUP(IF(D112&gt;$D$4,0,($D$4-D112+1)/365),0)</f>
        <v>0</v>
      </c>
      <c r="Q112">
        <f>ROUNDUP(IF(D112&gt;$D$5,0,($D$5-D112+1)/365),0)</f>
        <v>1</v>
      </c>
      <c r="R112" s="28">
        <f>IF(OR(P112=1,Q112=1),IF(D112+364&lt;=$D$5,(D112+364-$D$4+1)/365,IF(D112&gt;$D$4,($D$5-D112+1)/365,$D$6/365)),0)</f>
        <v>0.18904109589041096</v>
      </c>
      <c r="S112" s="28">
        <f>'Data &amp; Parameter'!$E$16*'Data &amp; Parameter'!$E$17*('Data &amp; Parameter'!$E$18+'Data &amp; Parameter'!$E$19)*'Data &amp; Parameter'!$E$20*'Data &amp; Parameter'!$E$37*R112</f>
        <v>0.65724000162175211</v>
      </c>
      <c r="T112" s="28">
        <f t="shared" si="1"/>
        <v>1.3144800032435042</v>
      </c>
    </row>
    <row r="113" spans="1:20" ht="15.75" customHeight="1" x14ac:dyDescent="0.35">
      <c r="A113">
        <v>106</v>
      </c>
      <c r="B113" s="76">
        <v>44233</v>
      </c>
      <c r="C113" s="1" t="s">
        <v>454</v>
      </c>
      <c r="D113" s="76">
        <v>44233</v>
      </c>
      <c r="E113" s="1" t="s">
        <v>455</v>
      </c>
      <c r="F113" s="1" t="s">
        <v>456</v>
      </c>
      <c r="G113" s="1" t="s">
        <v>123</v>
      </c>
      <c r="H113" s="1" t="s">
        <v>124</v>
      </c>
      <c r="I113" s="1" t="s">
        <v>125</v>
      </c>
      <c r="J113" s="1" t="s">
        <v>126</v>
      </c>
      <c r="K113" s="1" t="s">
        <v>126</v>
      </c>
      <c r="L113">
        <f>ROUNDUP(IF(B113&gt;$D$4,0,($D$4-B113+1)/365),0)</f>
        <v>0</v>
      </c>
      <c r="M113">
        <f>ROUNDUP(IF(B113&gt;$D$5,0,($D$5-B113+1)/365),0)</f>
        <v>1</v>
      </c>
      <c r="N113" s="28">
        <f>IF(OR(L113=1,M113=1),IF(B113+364&lt;=$D$5,(B113+364-$D$4+1)/365,IF(B113&gt;$D$4,($D$5-B113+1)/365,$D$6/365)),0)</f>
        <v>0.18904109589041096</v>
      </c>
      <c r="O113" s="28">
        <f>'Data &amp; Parameter'!$E$16*'Data &amp; Parameter'!$E$17*('Data &amp; Parameter'!$E$18+'Data &amp; Parameter'!$E$19)*'Data &amp; Parameter'!$E$20*'Data &amp; Parameter'!$E$37*N113</f>
        <v>0.65724000162175211</v>
      </c>
      <c r="P113">
        <f>ROUNDUP(IF(D113&gt;$D$4,0,($D$4-D113+1)/365),0)</f>
        <v>0</v>
      </c>
      <c r="Q113">
        <f>ROUNDUP(IF(D113&gt;$D$5,0,($D$5-D113+1)/365),0)</f>
        <v>1</v>
      </c>
      <c r="R113" s="28">
        <f>IF(OR(P113=1,Q113=1),IF(D113+364&lt;=$D$5,(D113+364-$D$4+1)/365,IF(D113&gt;$D$4,($D$5-D113+1)/365,$D$6/365)),0)</f>
        <v>0.18904109589041096</v>
      </c>
      <c r="S113" s="28">
        <f>'Data &amp; Parameter'!$E$16*'Data &amp; Parameter'!$E$17*('Data &amp; Parameter'!$E$18+'Data &amp; Parameter'!$E$19)*'Data &amp; Parameter'!$E$20*'Data &amp; Parameter'!$E$37*R113</f>
        <v>0.65724000162175211</v>
      </c>
      <c r="T113" s="28">
        <f t="shared" si="1"/>
        <v>1.3144800032435042</v>
      </c>
    </row>
    <row r="114" spans="1:20" ht="15.75" customHeight="1" x14ac:dyDescent="0.35">
      <c r="A114">
        <v>107</v>
      </c>
      <c r="B114" s="76">
        <v>44233</v>
      </c>
      <c r="C114" s="1" t="s">
        <v>457</v>
      </c>
      <c r="D114" s="76">
        <v>44233</v>
      </c>
      <c r="E114" s="1" t="s">
        <v>458</v>
      </c>
      <c r="F114" s="1" t="s">
        <v>459</v>
      </c>
      <c r="G114" s="1" t="s">
        <v>123</v>
      </c>
      <c r="H114" s="1" t="s">
        <v>124</v>
      </c>
      <c r="I114" s="1" t="s">
        <v>125</v>
      </c>
      <c r="J114" s="1" t="s">
        <v>126</v>
      </c>
      <c r="K114" s="1" t="s">
        <v>126</v>
      </c>
      <c r="L114">
        <f>ROUNDUP(IF(B114&gt;$D$4,0,($D$4-B114+1)/365),0)</f>
        <v>0</v>
      </c>
      <c r="M114">
        <f>ROUNDUP(IF(B114&gt;$D$5,0,($D$5-B114+1)/365),0)</f>
        <v>1</v>
      </c>
      <c r="N114" s="28">
        <f>IF(OR(L114=1,M114=1),IF(B114+364&lt;=$D$5,(B114+364-$D$4+1)/365,IF(B114&gt;$D$4,($D$5-B114+1)/365,$D$6/365)),0)</f>
        <v>0.18904109589041096</v>
      </c>
      <c r="O114" s="28">
        <f>'Data &amp; Parameter'!$E$16*'Data &amp; Parameter'!$E$17*('Data &amp; Parameter'!$E$18+'Data &amp; Parameter'!$E$19)*'Data &amp; Parameter'!$E$20*'Data &amp; Parameter'!$E$37*N114</f>
        <v>0.65724000162175211</v>
      </c>
      <c r="P114">
        <f>ROUNDUP(IF(D114&gt;$D$4,0,($D$4-D114+1)/365),0)</f>
        <v>0</v>
      </c>
      <c r="Q114">
        <f>ROUNDUP(IF(D114&gt;$D$5,0,($D$5-D114+1)/365),0)</f>
        <v>1</v>
      </c>
      <c r="R114" s="28">
        <f>IF(OR(P114=1,Q114=1),IF(D114+364&lt;=$D$5,(D114+364-$D$4+1)/365,IF(D114&gt;$D$4,($D$5-D114+1)/365,$D$6/365)),0)</f>
        <v>0.18904109589041096</v>
      </c>
      <c r="S114" s="28">
        <f>'Data &amp; Parameter'!$E$16*'Data &amp; Parameter'!$E$17*('Data &amp; Parameter'!$E$18+'Data &amp; Parameter'!$E$19)*'Data &amp; Parameter'!$E$20*'Data &amp; Parameter'!$E$37*R114</f>
        <v>0.65724000162175211</v>
      </c>
      <c r="T114" s="28">
        <f t="shared" si="1"/>
        <v>1.3144800032435042</v>
      </c>
    </row>
    <row r="115" spans="1:20" ht="15.75" customHeight="1" x14ac:dyDescent="0.35">
      <c r="A115">
        <v>108</v>
      </c>
      <c r="B115" s="76">
        <v>44233</v>
      </c>
      <c r="C115" s="1" t="s">
        <v>460</v>
      </c>
      <c r="D115" s="76">
        <v>44233</v>
      </c>
      <c r="E115" s="1" t="s">
        <v>461</v>
      </c>
      <c r="F115" s="1" t="s">
        <v>462</v>
      </c>
      <c r="G115" s="1" t="s">
        <v>123</v>
      </c>
      <c r="H115" s="1" t="s">
        <v>124</v>
      </c>
      <c r="I115" s="1" t="s">
        <v>125</v>
      </c>
      <c r="J115" s="1" t="s">
        <v>126</v>
      </c>
      <c r="K115" s="1" t="s">
        <v>126</v>
      </c>
      <c r="L115">
        <f>ROUNDUP(IF(B115&gt;$D$4,0,($D$4-B115+1)/365),0)</f>
        <v>0</v>
      </c>
      <c r="M115">
        <f>ROUNDUP(IF(B115&gt;$D$5,0,($D$5-B115+1)/365),0)</f>
        <v>1</v>
      </c>
      <c r="N115" s="28">
        <f>IF(OR(L115=1,M115=1),IF(B115+364&lt;=$D$5,(B115+364-$D$4+1)/365,IF(B115&gt;$D$4,($D$5-B115+1)/365,$D$6/365)),0)</f>
        <v>0.18904109589041096</v>
      </c>
      <c r="O115" s="28">
        <f>'Data &amp; Parameter'!$E$16*'Data &amp; Parameter'!$E$17*('Data &amp; Parameter'!$E$18+'Data &amp; Parameter'!$E$19)*'Data &amp; Parameter'!$E$20*'Data &amp; Parameter'!$E$37*N115</f>
        <v>0.65724000162175211</v>
      </c>
      <c r="P115">
        <f>ROUNDUP(IF(D115&gt;$D$4,0,($D$4-D115+1)/365),0)</f>
        <v>0</v>
      </c>
      <c r="Q115">
        <f>ROUNDUP(IF(D115&gt;$D$5,0,($D$5-D115+1)/365),0)</f>
        <v>1</v>
      </c>
      <c r="R115" s="28">
        <f>IF(OR(P115=1,Q115=1),IF(D115+364&lt;=$D$5,(D115+364-$D$4+1)/365,IF(D115&gt;$D$4,($D$5-D115+1)/365,$D$6/365)),0)</f>
        <v>0.18904109589041096</v>
      </c>
      <c r="S115" s="28">
        <f>'Data &amp; Parameter'!$E$16*'Data &amp; Parameter'!$E$17*('Data &amp; Parameter'!$E$18+'Data &amp; Parameter'!$E$19)*'Data &amp; Parameter'!$E$20*'Data &amp; Parameter'!$E$37*R115</f>
        <v>0.65724000162175211</v>
      </c>
      <c r="T115" s="28">
        <f t="shared" si="1"/>
        <v>1.3144800032435042</v>
      </c>
    </row>
    <row r="116" spans="1:20" ht="15.75" customHeight="1" x14ac:dyDescent="0.35">
      <c r="A116">
        <v>109</v>
      </c>
      <c r="B116" s="76">
        <v>44233</v>
      </c>
      <c r="C116" s="1" t="s">
        <v>463</v>
      </c>
      <c r="D116" s="76">
        <v>44233</v>
      </c>
      <c r="E116" s="1" t="s">
        <v>464</v>
      </c>
      <c r="F116" s="1" t="s">
        <v>465</v>
      </c>
      <c r="G116" s="1" t="s">
        <v>123</v>
      </c>
      <c r="H116" s="1" t="s">
        <v>124</v>
      </c>
      <c r="I116" s="1" t="s">
        <v>125</v>
      </c>
      <c r="J116" s="1" t="s">
        <v>126</v>
      </c>
      <c r="K116" s="1" t="s">
        <v>126</v>
      </c>
      <c r="L116">
        <f>ROUNDUP(IF(B116&gt;$D$4,0,($D$4-B116+1)/365),0)</f>
        <v>0</v>
      </c>
      <c r="M116">
        <f>ROUNDUP(IF(B116&gt;$D$5,0,($D$5-B116+1)/365),0)</f>
        <v>1</v>
      </c>
      <c r="N116" s="28">
        <f>IF(OR(L116=1,M116=1),IF(B116+364&lt;=$D$5,(B116+364-$D$4+1)/365,IF(B116&gt;$D$4,($D$5-B116+1)/365,$D$6/365)),0)</f>
        <v>0.18904109589041096</v>
      </c>
      <c r="O116" s="28">
        <f>'Data &amp; Parameter'!$E$16*'Data &amp; Parameter'!$E$17*('Data &amp; Parameter'!$E$18+'Data &amp; Parameter'!$E$19)*'Data &amp; Parameter'!$E$20*'Data &amp; Parameter'!$E$37*N116</f>
        <v>0.65724000162175211</v>
      </c>
      <c r="P116">
        <f>ROUNDUP(IF(D116&gt;$D$4,0,($D$4-D116+1)/365),0)</f>
        <v>0</v>
      </c>
      <c r="Q116">
        <f>ROUNDUP(IF(D116&gt;$D$5,0,($D$5-D116+1)/365),0)</f>
        <v>1</v>
      </c>
      <c r="R116" s="28">
        <f>IF(OR(P116=1,Q116=1),IF(D116+364&lt;=$D$5,(D116+364-$D$4+1)/365,IF(D116&gt;$D$4,($D$5-D116+1)/365,$D$6/365)),0)</f>
        <v>0.18904109589041096</v>
      </c>
      <c r="S116" s="28">
        <f>'Data &amp; Parameter'!$E$16*'Data &amp; Parameter'!$E$17*('Data &amp; Parameter'!$E$18+'Data &amp; Parameter'!$E$19)*'Data &amp; Parameter'!$E$20*'Data &amp; Parameter'!$E$37*R116</f>
        <v>0.65724000162175211</v>
      </c>
      <c r="T116" s="28">
        <f t="shared" si="1"/>
        <v>1.3144800032435042</v>
      </c>
    </row>
    <row r="117" spans="1:20" ht="15.75" customHeight="1" x14ac:dyDescent="0.35">
      <c r="A117">
        <v>110</v>
      </c>
      <c r="B117" s="76">
        <v>44233</v>
      </c>
      <c r="C117" s="1" t="s">
        <v>466</v>
      </c>
      <c r="D117" s="76">
        <v>44233</v>
      </c>
      <c r="E117" s="1" t="s">
        <v>467</v>
      </c>
      <c r="F117" s="1" t="s">
        <v>468</v>
      </c>
      <c r="G117" s="1" t="s">
        <v>123</v>
      </c>
      <c r="H117" s="1" t="s">
        <v>124</v>
      </c>
      <c r="I117" s="1" t="s">
        <v>125</v>
      </c>
      <c r="J117" s="1" t="s">
        <v>126</v>
      </c>
      <c r="K117" s="1" t="s">
        <v>126</v>
      </c>
      <c r="L117">
        <f>ROUNDUP(IF(B117&gt;$D$4,0,($D$4-B117+1)/365),0)</f>
        <v>0</v>
      </c>
      <c r="M117">
        <f>ROUNDUP(IF(B117&gt;$D$5,0,($D$5-B117+1)/365),0)</f>
        <v>1</v>
      </c>
      <c r="N117" s="28">
        <f>IF(OR(L117=1,M117=1),IF(B117+364&lt;=$D$5,(B117+364-$D$4+1)/365,IF(B117&gt;$D$4,($D$5-B117+1)/365,$D$6/365)),0)</f>
        <v>0.18904109589041096</v>
      </c>
      <c r="O117" s="28">
        <f>'Data &amp; Parameter'!$E$16*'Data &amp; Parameter'!$E$17*('Data &amp; Parameter'!$E$18+'Data &amp; Parameter'!$E$19)*'Data &amp; Parameter'!$E$20*'Data &amp; Parameter'!$E$37*N117</f>
        <v>0.65724000162175211</v>
      </c>
      <c r="P117">
        <f>ROUNDUP(IF(D117&gt;$D$4,0,($D$4-D117+1)/365),0)</f>
        <v>0</v>
      </c>
      <c r="Q117">
        <f>ROUNDUP(IF(D117&gt;$D$5,0,($D$5-D117+1)/365),0)</f>
        <v>1</v>
      </c>
      <c r="R117" s="28">
        <f>IF(OR(P117=1,Q117=1),IF(D117+364&lt;=$D$5,(D117+364-$D$4+1)/365,IF(D117&gt;$D$4,($D$5-D117+1)/365,$D$6/365)),0)</f>
        <v>0.18904109589041096</v>
      </c>
      <c r="S117" s="28">
        <f>'Data &amp; Parameter'!$E$16*'Data &amp; Parameter'!$E$17*('Data &amp; Parameter'!$E$18+'Data &amp; Parameter'!$E$19)*'Data &amp; Parameter'!$E$20*'Data &amp; Parameter'!$E$37*R117</f>
        <v>0.65724000162175211</v>
      </c>
      <c r="T117" s="28">
        <f t="shared" si="1"/>
        <v>1.3144800032435042</v>
      </c>
    </row>
    <row r="118" spans="1:20" ht="15.75" customHeight="1" x14ac:dyDescent="0.35">
      <c r="A118">
        <v>111</v>
      </c>
      <c r="B118" s="76">
        <v>44233</v>
      </c>
      <c r="C118" s="1" t="s">
        <v>469</v>
      </c>
      <c r="D118" s="76">
        <v>44233</v>
      </c>
      <c r="E118" s="1" t="s">
        <v>470</v>
      </c>
      <c r="F118" s="1" t="s">
        <v>471</v>
      </c>
      <c r="G118" s="1" t="s">
        <v>123</v>
      </c>
      <c r="H118" s="1" t="s">
        <v>124</v>
      </c>
      <c r="I118" s="1" t="s">
        <v>125</v>
      </c>
      <c r="J118" s="1" t="s">
        <v>126</v>
      </c>
      <c r="K118" s="1" t="s">
        <v>126</v>
      </c>
      <c r="L118">
        <f>ROUNDUP(IF(B118&gt;$D$4,0,($D$4-B118+1)/365),0)</f>
        <v>0</v>
      </c>
      <c r="M118">
        <f>ROUNDUP(IF(B118&gt;$D$5,0,($D$5-B118+1)/365),0)</f>
        <v>1</v>
      </c>
      <c r="N118" s="28">
        <f>IF(OR(L118=1,M118=1),IF(B118+364&lt;=$D$5,(B118+364-$D$4+1)/365,IF(B118&gt;$D$4,($D$5-B118+1)/365,$D$6/365)),0)</f>
        <v>0.18904109589041096</v>
      </c>
      <c r="O118" s="28">
        <f>'Data &amp; Parameter'!$E$16*'Data &amp; Parameter'!$E$17*('Data &amp; Parameter'!$E$18+'Data &amp; Parameter'!$E$19)*'Data &amp; Parameter'!$E$20*'Data &amp; Parameter'!$E$37*N118</f>
        <v>0.65724000162175211</v>
      </c>
      <c r="P118">
        <f>ROUNDUP(IF(D118&gt;$D$4,0,($D$4-D118+1)/365),0)</f>
        <v>0</v>
      </c>
      <c r="Q118">
        <f>ROUNDUP(IF(D118&gt;$D$5,0,($D$5-D118+1)/365),0)</f>
        <v>1</v>
      </c>
      <c r="R118" s="28">
        <f>IF(OR(P118=1,Q118=1),IF(D118+364&lt;=$D$5,(D118+364-$D$4+1)/365,IF(D118&gt;$D$4,($D$5-D118+1)/365,$D$6/365)),0)</f>
        <v>0.18904109589041096</v>
      </c>
      <c r="S118" s="28">
        <f>'Data &amp; Parameter'!$E$16*'Data &amp; Parameter'!$E$17*('Data &amp; Parameter'!$E$18+'Data &amp; Parameter'!$E$19)*'Data &amp; Parameter'!$E$20*'Data &amp; Parameter'!$E$37*R118</f>
        <v>0.65724000162175211</v>
      </c>
      <c r="T118" s="28">
        <f t="shared" si="1"/>
        <v>1.3144800032435042</v>
      </c>
    </row>
    <row r="119" spans="1:20" ht="15.75" customHeight="1" x14ac:dyDescent="0.35">
      <c r="A119">
        <v>112</v>
      </c>
      <c r="B119" s="76">
        <v>44233</v>
      </c>
      <c r="C119" s="1" t="s">
        <v>472</v>
      </c>
      <c r="D119" s="76">
        <v>44233</v>
      </c>
      <c r="E119" s="1" t="s">
        <v>473</v>
      </c>
      <c r="F119" s="1" t="s">
        <v>474</v>
      </c>
      <c r="G119" s="1" t="s">
        <v>123</v>
      </c>
      <c r="H119" s="1" t="s">
        <v>124</v>
      </c>
      <c r="I119" s="1" t="s">
        <v>125</v>
      </c>
      <c r="J119" s="1" t="s">
        <v>126</v>
      </c>
      <c r="K119" s="1" t="s">
        <v>126</v>
      </c>
      <c r="L119">
        <f>ROUNDUP(IF(B119&gt;$D$4,0,($D$4-B119+1)/365),0)</f>
        <v>0</v>
      </c>
      <c r="M119">
        <f>ROUNDUP(IF(B119&gt;$D$5,0,($D$5-B119+1)/365),0)</f>
        <v>1</v>
      </c>
      <c r="N119" s="28">
        <f>IF(OR(L119=1,M119=1),IF(B119+364&lt;=$D$5,(B119+364-$D$4+1)/365,IF(B119&gt;$D$4,($D$5-B119+1)/365,$D$6/365)),0)</f>
        <v>0.18904109589041096</v>
      </c>
      <c r="O119" s="28">
        <f>'Data &amp; Parameter'!$E$16*'Data &amp; Parameter'!$E$17*('Data &amp; Parameter'!$E$18+'Data &amp; Parameter'!$E$19)*'Data &amp; Parameter'!$E$20*'Data &amp; Parameter'!$E$37*N119</f>
        <v>0.65724000162175211</v>
      </c>
      <c r="P119">
        <f>ROUNDUP(IF(D119&gt;$D$4,0,($D$4-D119+1)/365),0)</f>
        <v>0</v>
      </c>
      <c r="Q119">
        <f>ROUNDUP(IF(D119&gt;$D$5,0,($D$5-D119+1)/365),0)</f>
        <v>1</v>
      </c>
      <c r="R119" s="28">
        <f>IF(OR(P119=1,Q119=1),IF(D119+364&lt;=$D$5,(D119+364-$D$4+1)/365,IF(D119&gt;$D$4,($D$5-D119+1)/365,$D$6/365)),0)</f>
        <v>0.18904109589041096</v>
      </c>
      <c r="S119" s="28">
        <f>'Data &amp; Parameter'!$E$16*'Data &amp; Parameter'!$E$17*('Data &amp; Parameter'!$E$18+'Data &amp; Parameter'!$E$19)*'Data &amp; Parameter'!$E$20*'Data &amp; Parameter'!$E$37*R119</f>
        <v>0.65724000162175211</v>
      </c>
      <c r="T119" s="28">
        <f t="shared" si="1"/>
        <v>1.3144800032435042</v>
      </c>
    </row>
    <row r="120" spans="1:20" ht="15.75" customHeight="1" x14ac:dyDescent="0.35">
      <c r="A120">
        <v>113</v>
      </c>
      <c r="B120" s="76">
        <v>44233</v>
      </c>
      <c r="C120" s="1" t="s">
        <v>475</v>
      </c>
      <c r="D120" s="76">
        <v>44233</v>
      </c>
      <c r="E120" s="1" t="s">
        <v>476</v>
      </c>
      <c r="F120" s="1" t="s">
        <v>477</v>
      </c>
      <c r="G120" s="1" t="s">
        <v>123</v>
      </c>
      <c r="H120" s="1" t="s">
        <v>124</v>
      </c>
      <c r="I120" s="1" t="s">
        <v>125</v>
      </c>
      <c r="J120" s="1" t="s">
        <v>126</v>
      </c>
      <c r="K120" s="1" t="s">
        <v>126</v>
      </c>
      <c r="L120">
        <f>ROUNDUP(IF(B120&gt;$D$4,0,($D$4-B120+1)/365),0)</f>
        <v>0</v>
      </c>
      <c r="M120">
        <f>ROUNDUP(IF(B120&gt;$D$5,0,($D$5-B120+1)/365),0)</f>
        <v>1</v>
      </c>
      <c r="N120" s="28">
        <f>IF(OR(L120=1,M120=1),IF(B120+364&lt;=$D$5,(B120+364-$D$4+1)/365,IF(B120&gt;$D$4,($D$5-B120+1)/365,$D$6/365)),0)</f>
        <v>0.18904109589041096</v>
      </c>
      <c r="O120" s="28">
        <f>'Data &amp; Parameter'!$E$16*'Data &amp; Parameter'!$E$17*('Data &amp; Parameter'!$E$18+'Data &amp; Parameter'!$E$19)*'Data &amp; Parameter'!$E$20*'Data &amp; Parameter'!$E$37*N120</f>
        <v>0.65724000162175211</v>
      </c>
      <c r="P120">
        <f>ROUNDUP(IF(D120&gt;$D$4,0,($D$4-D120+1)/365),0)</f>
        <v>0</v>
      </c>
      <c r="Q120">
        <f>ROUNDUP(IF(D120&gt;$D$5,0,($D$5-D120+1)/365),0)</f>
        <v>1</v>
      </c>
      <c r="R120" s="28">
        <f>IF(OR(P120=1,Q120=1),IF(D120+364&lt;=$D$5,(D120+364-$D$4+1)/365,IF(D120&gt;$D$4,($D$5-D120+1)/365,$D$6/365)),0)</f>
        <v>0.18904109589041096</v>
      </c>
      <c r="S120" s="28">
        <f>'Data &amp; Parameter'!$E$16*'Data &amp; Parameter'!$E$17*('Data &amp; Parameter'!$E$18+'Data &amp; Parameter'!$E$19)*'Data &amp; Parameter'!$E$20*'Data &amp; Parameter'!$E$37*R120</f>
        <v>0.65724000162175211</v>
      </c>
      <c r="T120" s="28">
        <f t="shared" si="1"/>
        <v>1.3144800032435042</v>
      </c>
    </row>
    <row r="121" spans="1:20" ht="15.75" customHeight="1" x14ac:dyDescent="0.35">
      <c r="A121">
        <v>114</v>
      </c>
      <c r="B121" s="76">
        <v>44233</v>
      </c>
      <c r="C121" s="1" t="s">
        <v>478</v>
      </c>
      <c r="D121" s="76">
        <v>44233</v>
      </c>
      <c r="E121" s="1" t="s">
        <v>479</v>
      </c>
      <c r="F121" s="1" t="s">
        <v>480</v>
      </c>
      <c r="G121" s="1" t="s">
        <v>123</v>
      </c>
      <c r="H121" s="1" t="s">
        <v>124</v>
      </c>
      <c r="I121" s="1" t="s">
        <v>125</v>
      </c>
      <c r="J121" s="1" t="s">
        <v>126</v>
      </c>
      <c r="K121" s="1" t="s">
        <v>126</v>
      </c>
      <c r="L121">
        <f>ROUNDUP(IF(B121&gt;$D$4,0,($D$4-B121+1)/365),0)</f>
        <v>0</v>
      </c>
      <c r="M121">
        <f>ROUNDUP(IF(B121&gt;$D$5,0,($D$5-B121+1)/365),0)</f>
        <v>1</v>
      </c>
      <c r="N121" s="28">
        <f>IF(OR(L121=1,M121=1),IF(B121+364&lt;=$D$5,(B121+364-$D$4+1)/365,IF(B121&gt;$D$4,($D$5-B121+1)/365,$D$6/365)),0)</f>
        <v>0.18904109589041096</v>
      </c>
      <c r="O121" s="28">
        <f>'Data &amp; Parameter'!$E$16*'Data &amp; Parameter'!$E$17*('Data &amp; Parameter'!$E$18+'Data &amp; Parameter'!$E$19)*'Data &amp; Parameter'!$E$20*'Data &amp; Parameter'!$E$37*N121</f>
        <v>0.65724000162175211</v>
      </c>
      <c r="P121">
        <f>ROUNDUP(IF(D121&gt;$D$4,0,($D$4-D121+1)/365),0)</f>
        <v>0</v>
      </c>
      <c r="Q121">
        <f>ROUNDUP(IF(D121&gt;$D$5,0,($D$5-D121+1)/365),0)</f>
        <v>1</v>
      </c>
      <c r="R121" s="28">
        <f>IF(OR(P121=1,Q121=1),IF(D121+364&lt;=$D$5,(D121+364-$D$4+1)/365,IF(D121&gt;$D$4,($D$5-D121+1)/365,$D$6/365)),0)</f>
        <v>0.18904109589041096</v>
      </c>
      <c r="S121" s="28">
        <f>'Data &amp; Parameter'!$E$16*'Data &amp; Parameter'!$E$17*('Data &amp; Parameter'!$E$18+'Data &amp; Parameter'!$E$19)*'Data &amp; Parameter'!$E$20*'Data &amp; Parameter'!$E$37*R121</f>
        <v>0.65724000162175211</v>
      </c>
      <c r="T121" s="28">
        <f t="shared" si="1"/>
        <v>1.3144800032435042</v>
      </c>
    </row>
    <row r="122" spans="1:20" ht="15.75" customHeight="1" x14ac:dyDescent="0.35">
      <c r="A122">
        <v>115</v>
      </c>
      <c r="B122" s="76">
        <v>44233</v>
      </c>
      <c r="C122" s="1" t="s">
        <v>481</v>
      </c>
      <c r="D122" s="76">
        <v>44233</v>
      </c>
      <c r="E122" s="1" t="s">
        <v>482</v>
      </c>
      <c r="F122" s="1" t="s">
        <v>483</v>
      </c>
      <c r="G122" s="1" t="s">
        <v>123</v>
      </c>
      <c r="H122" s="1" t="s">
        <v>124</v>
      </c>
      <c r="I122" s="1" t="s">
        <v>125</v>
      </c>
      <c r="J122" s="1" t="s">
        <v>126</v>
      </c>
      <c r="K122" s="1" t="s">
        <v>126</v>
      </c>
      <c r="L122">
        <f>ROUNDUP(IF(B122&gt;$D$4,0,($D$4-B122+1)/365),0)</f>
        <v>0</v>
      </c>
      <c r="M122">
        <f>ROUNDUP(IF(B122&gt;$D$5,0,($D$5-B122+1)/365),0)</f>
        <v>1</v>
      </c>
      <c r="N122" s="28">
        <f>IF(OR(L122=1,M122=1),IF(B122+364&lt;=$D$5,(B122+364-$D$4+1)/365,IF(B122&gt;$D$4,($D$5-B122+1)/365,$D$6/365)),0)</f>
        <v>0.18904109589041096</v>
      </c>
      <c r="O122" s="28">
        <f>'Data &amp; Parameter'!$E$16*'Data &amp; Parameter'!$E$17*('Data &amp; Parameter'!$E$18+'Data &amp; Parameter'!$E$19)*'Data &amp; Parameter'!$E$20*'Data &amp; Parameter'!$E$37*N122</f>
        <v>0.65724000162175211</v>
      </c>
      <c r="P122">
        <f>ROUNDUP(IF(D122&gt;$D$4,0,($D$4-D122+1)/365),0)</f>
        <v>0</v>
      </c>
      <c r="Q122">
        <f>ROUNDUP(IF(D122&gt;$D$5,0,($D$5-D122+1)/365),0)</f>
        <v>1</v>
      </c>
      <c r="R122" s="28">
        <f>IF(OR(P122=1,Q122=1),IF(D122+364&lt;=$D$5,(D122+364-$D$4+1)/365,IF(D122&gt;$D$4,($D$5-D122+1)/365,$D$6/365)),0)</f>
        <v>0.18904109589041096</v>
      </c>
      <c r="S122" s="28">
        <f>'Data &amp; Parameter'!$E$16*'Data &amp; Parameter'!$E$17*('Data &amp; Parameter'!$E$18+'Data &amp; Parameter'!$E$19)*'Data &amp; Parameter'!$E$20*'Data &amp; Parameter'!$E$37*R122</f>
        <v>0.65724000162175211</v>
      </c>
      <c r="T122" s="28">
        <f t="shared" si="1"/>
        <v>1.3144800032435042</v>
      </c>
    </row>
    <row r="123" spans="1:20" ht="15.75" customHeight="1" x14ac:dyDescent="0.35">
      <c r="A123">
        <v>116</v>
      </c>
      <c r="B123" s="76">
        <v>44233</v>
      </c>
      <c r="C123" s="1" t="s">
        <v>484</v>
      </c>
      <c r="D123" s="76">
        <v>44233</v>
      </c>
      <c r="E123" s="1" t="s">
        <v>485</v>
      </c>
      <c r="F123" s="1" t="s">
        <v>486</v>
      </c>
      <c r="G123" s="1" t="s">
        <v>123</v>
      </c>
      <c r="H123" s="1" t="s">
        <v>124</v>
      </c>
      <c r="I123" s="1" t="s">
        <v>125</v>
      </c>
      <c r="J123" s="1" t="s">
        <v>487</v>
      </c>
      <c r="K123" s="1" t="s">
        <v>487</v>
      </c>
      <c r="L123">
        <f>ROUNDUP(IF(B123&gt;$D$4,0,($D$4-B123+1)/365),0)</f>
        <v>0</v>
      </c>
      <c r="M123">
        <f>ROUNDUP(IF(B123&gt;$D$5,0,($D$5-B123+1)/365),0)</f>
        <v>1</v>
      </c>
      <c r="N123" s="28">
        <f>IF(OR(L123=1,M123=1),IF(B123+364&lt;=$D$5,(B123+364-$D$4+1)/365,IF(B123&gt;$D$4,($D$5-B123+1)/365,$D$6/365)),0)</f>
        <v>0.18904109589041096</v>
      </c>
      <c r="O123" s="28">
        <f>'Data &amp; Parameter'!$E$16*'Data &amp; Parameter'!$E$17*('Data &amp; Parameter'!$E$18+'Data &amp; Parameter'!$E$19)*'Data &amp; Parameter'!$E$20*'Data &amp; Parameter'!$E$37*N123</f>
        <v>0.65724000162175211</v>
      </c>
      <c r="P123">
        <f>ROUNDUP(IF(D123&gt;$D$4,0,($D$4-D123+1)/365),0)</f>
        <v>0</v>
      </c>
      <c r="Q123">
        <f>ROUNDUP(IF(D123&gt;$D$5,0,($D$5-D123+1)/365),0)</f>
        <v>1</v>
      </c>
      <c r="R123" s="28">
        <f>IF(OR(P123=1,Q123=1),IF(D123+364&lt;=$D$5,(D123+364-$D$4+1)/365,IF(D123&gt;$D$4,($D$5-D123+1)/365,$D$6/365)),0)</f>
        <v>0.18904109589041096</v>
      </c>
      <c r="S123" s="28">
        <f>'Data &amp; Parameter'!$E$16*'Data &amp; Parameter'!$E$17*('Data &amp; Parameter'!$E$18+'Data &amp; Parameter'!$E$19)*'Data &amp; Parameter'!$E$20*'Data &amp; Parameter'!$E$37*R123</f>
        <v>0.65724000162175211</v>
      </c>
      <c r="T123" s="28">
        <f t="shared" si="1"/>
        <v>1.3144800032435042</v>
      </c>
    </row>
    <row r="124" spans="1:20" ht="15.75" customHeight="1" x14ac:dyDescent="0.35">
      <c r="A124">
        <v>117</v>
      </c>
      <c r="B124" s="76">
        <v>44233</v>
      </c>
      <c r="C124" s="1" t="s">
        <v>488</v>
      </c>
      <c r="D124" s="76">
        <v>44233</v>
      </c>
      <c r="E124" s="1" t="s">
        <v>489</v>
      </c>
      <c r="F124" s="1" t="s">
        <v>490</v>
      </c>
      <c r="G124" s="1" t="s">
        <v>123</v>
      </c>
      <c r="H124" s="1" t="s">
        <v>124</v>
      </c>
      <c r="I124" s="1" t="s">
        <v>125</v>
      </c>
      <c r="J124" s="1" t="s">
        <v>487</v>
      </c>
      <c r="K124" s="1" t="s">
        <v>487</v>
      </c>
      <c r="L124">
        <f>ROUNDUP(IF(B124&gt;$D$4,0,($D$4-B124+1)/365),0)</f>
        <v>0</v>
      </c>
      <c r="M124">
        <f>ROUNDUP(IF(B124&gt;$D$5,0,($D$5-B124+1)/365),0)</f>
        <v>1</v>
      </c>
      <c r="N124" s="28">
        <f>IF(OR(L124=1,M124=1),IF(B124+364&lt;=$D$5,(B124+364-$D$4+1)/365,IF(B124&gt;$D$4,($D$5-B124+1)/365,$D$6/365)),0)</f>
        <v>0.18904109589041096</v>
      </c>
      <c r="O124" s="28">
        <f>'Data &amp; Parameter'!$E$16*'Data &amp; Parameter'!$E$17*('Data &amp; Parameter'!$E$18+'Data &amp; Parameter'!$E$19)*'Data &amp; Parameter'!$E$20*'Data &amp; Parameter'!$E$37*N124</f>
        <v>0.65724000162175211</v>
      </c>
      <c r="P124">
        <f>ROUNDUP(IF(D124&gt;$D$4,0,($D$4-D124+1)/365),0)</f>
        <v>0</v>
      </c>
      <c r="Q124">
        <f>ROUNDUP(IF(D124&gt;$D$5,0,($D$5-D124+1)/365),0)</f>
        <v>1</v>
      </c>
      <c r="R124" s="28">
        <f>IF(OR(P124=1,Q124=1),IF(D124+364&lt;=$D$5,(D124+364-$D$4+1)/365,IF(D124&gt;$D$4,($D$5-D124+1)/365,$D$6/365)),0)</f>
        <v>0.18904109589041096</v>
      </c>
      <c r="S124" s="28">
        <f>'Data &amp; Parameter'!$E$16*'Data &amp; Parameter'!$E$17*('Data &amp; Parameter'!$E$18+'Data &amp; Parameter'!$E$19)*'Data &amp; Parameter'!$E$20*'Data &amp; Parameter'!$E$37*R124</f>
        <v>0.65724000162175211</v>
      </c>
      <c r="T124" s="28">
        <f t="shared" si="1"/>
        <v>1.3144800032435042</v>
      </c>
    </row>
    <row r="125" spans="1:20" ht="15.75" customHeight="1" x14ac:dyDescent="0.35">
      <c r="A125">
        <v>118</v>
      </c>
      <c r="B125" s="76">
        <v>44233</v>
      </c>
      <c r="C125" s="1" t="s">
        <v>491</v>
      </c>
      <c r="D125" s="76">
        <v>44233</v>
      </c>
      <c r="E125" s="1" t="s">
        <v>492</v>
      </c>
      <c r="F125" s="1" t="s">
        <v>493</v>
      </c>
      <c r="G125" s="1" t="s">
        <v>123</v>
      </c>
      <c r="H125" s="1" t="s">
        <v>124</v>
      </c>
      <c r="I125" s="1" t="s">
        <v>125</v>
      </c>
      <c r="J125" s="1" t="s">
        <v>126</v>
      </c>
      <c r="K125" s="1" t="s">
        <v>126</v>
      </c>
      <c r="L125">
        <f>ROUNDUP(IF(B125&gt;$D$4,0,($D$4-B125+1)/365),0)</f>
        <v>0</v>
      </c>
      <c r="M125">
        <f>ROUNDUP(IF(B125&gt;$D$5,0,($D$5-B125+1)/365),0)</f>
        <v>1</v>
      </c>
      <c r="N125" s="28">
        <f>IF(OR(L125=1,M125=1),IF(B125+364&lt;=$D$5,(B125+364-$D$4+1)/365,IF(B125&gt;$D$4,($D$5-B125+1)/365,$D$6/365)),0)</f>
        <v>0.18904109589041096</v>
      </c>
      <c r="O125" s="28">
        <f>'Data &amp; Parameter'!$E$16*'Data &amp; Parameter'!$E$17*('Data &amp; Parameter'!$E$18+'Data &amp; Parameter'!$E$19)*'Data &amp; Parameter'!$E$20*'Data &amp; Parameter'!$E$37*N125</f>
        <v>0.65724000162175211</v>
      </c>
      <c r="P125">
        <f>ROUNDUP(IF(D125&gt;$D$4,0,($D$4-D125+1)/365),0)</f>
        <v>0</v>
      </c>
      <c r="Q125">
        <f>ROUNDUP(IF(D125&gt;$D$5,0,($D$5-D125+1)/365),0)</f>
        <v>1</v>
      </c>
      <c r="R125" s="28">
        <f>IF(OR(P125=1,Q125=1),IF(D125+364&lt;=$D$5,(D125+364-$D$4+1)/365,IF(D125&gt;$D$4,($D$5-D125+1)/365,$D$6/365)),0)</f>
        <v>0.18904109589041096</v>
      </c>
      <c r="S125" s="28">
        <f>'Data &amp; Parameter'!$E$16*'Data &amp; Parameter'!$E$17*('Data &amp; Parameter'!$E$18+'Data &amp; Parameter'!$E$19)*'Data &amp; Parameter'!$E$20*'Data &amp; Parameter'!$E$37*R125</f>
        <v>0.65724000162175211</v>
      </c>
      <c r="T125" s="28">
        <f t="shared" si="1"/>
        <v>1.3144800032435042</v>
      </c>
    </row>
    <row r="126" spans="1:20" ht="15.75" customHeight="1" x14ac:dyDescent="0.35">
      <c r="A126">
        <v>119</v>
      </c>
      <c r="B126" s="76">
        <v>44233</v>
      </c>
      <c r="C126" s="1" t="s">
        <v>494</v>
      </c>
      <c r="D126" s="76">
        <v>44233</v>
      </c>
      <c r="E126" s="1" t="s">
        <v>495</v>
      </c>
      <c r="F126" s="1" t="s">
        <v>496</v>
      </c>
      <c r="G126" s="1" t="s">
        <v>123</v>
      </c>
      <c r="H126" s="1" t="s">
        <v>124</v>
      </c>
      <c r="I126" s="1" t="s">
        <v>125</v>
      </c>
      <c r="J126" s="1" t="s">
        <v>126</v>
      </c>
      <c r="K126" s="1" t="s">
        <v>126</v>
      </c>
      <c r="L126">
        <f>ROUNDUP(IF(B126&gt;$D$4,0,($D$4-B126+1)/365),0)</f>
        <v>0</v>
      </c>
      <c r="M126">
        <f>ROUNDUP(IF(B126&gt;$D$5,0,($D$5-B126+1)/365),0)</f>
        <v>1</v>
      </c>
      <c r="N126" s="28">
        <f>IF(OR(L126=1,M126=1),IF(B126+364&lt;=$D$5,(B126+364-$D$4+1)/365,IF(B126&gt;$D$4,($D$5-B126+1)/365,$D$6/365)),0)</f>
        <v>0.18904109589041096</v>
      </c>
      <c r="O126" s="28">
        <f>'Data &amp; Parameter'!$E$16*'Data &amp; Parameter'!$E$17*('Data &amp; Parameter'!$E$18+'Data &amp; Parameter'!$E$19)*'Data &amp; Parameter'!$E$20*'Data &amp; Parameter'!$E$37*N126</f>
        <v>0.65724000162175211</v>
      </c>
      <c r="P126">
        <f>ROUNDUP(IF(D126&gt;$D$4,0,($D$4-D126+1)/365),0)</f>
        <v>0</v>
      </c>
      <c r="Q126">
        <f>ROUNDUP(IF(D126&gt;$D$5,0,($D$5-D126+1)/365),0)</f>
        <v>1</v>
      </c>
      <c r="R126" s="28">
        <f>IF(OR(P126=1,Q126=1),IF(D126+364&lt;=$D$5,(D126+364-$D$4+1)/365,IF(D126&gt;$D$4,($D$5-D126+1)/365,$D$6/365)),0)</f>
        <v>0.18904109589041096</v>
      </c>
      <c r="S126" s="28">
        <f>'Data &amp; Parameter'!$E$16*'Data &amp; Parameter'!$E$17*('Data &amp; Parameter'!$E$18+'Data &amp; Parameter'!$E$19)*'Data &amp; Parameter'!$E$20*'Data &amp; Parameter'!$E$37*R126</f>
        <v>0.65724000162175211</v>
      </c>
      <c r="T126" s="28">
        <f t="shared" si="1"/>
        <v>1.3144800032435042</v>
      </c>
    </row>
    <row r="127" spans="1:20" ht="15.75" customHeight="1" x14ac:dyDescent="0.35">
      <c r="A127">
        <v>120</v>
      </c>
      <c r="B127" s="76">
        <v>44233</v>
      </c>
      <c r="C127" s="1" t="s">
        <v>497</v>
      </c>
      <c r="D127" s="76">
        <v>44233</v>
      </c>
      <c r="E127" s="1" t="s">
        <v>498</v>
      </c>
      <c r="F127" s="1" t="s">
        <v>499</v>
      </c>
      <c r="G127" s="1" t="s">
        <v>123</v>
      </c>
      <c r="H127" s="1" t="s">
        <v>124</v>
      </c>
      <c r="I127" s="1" t="s">
        <v>125</v>
      </c>
      <c r="J127" s="1" t="s">
        <v>126</v>
      </c>
      <c r="K127" s="1" t="s">
        <v>126</v>
      </c>
      <c r="L127">
        <f>ROUNDUP(IF(B127&gt;$D$4,0,($D$4-B127+1)/365),0)</f>
        <v>0</v>
      </c>
      <c r="M127">
        <f>ROUNDUP(IF(B127&gt;$D$5,0,($D$5-B127+1)/365),0)</f>
        <v>1</v>
      </c>
      <c r="N127" s="28">
        <f>IF(OR(L127=1,M127=1),IF(B127+364&lt;=$D$5,(B127+364-$D$4+1)/365,IF(B127&gt;$D$4,($D$5-B127+1)/365,$D$6/365)),0)</f>
        <v>0.18904109589041096</v>
      </c>
      <c r="O127" s="28">
        <f>'Data &amp; Parameter'!$E$16*'Data &amp; Parameter'!$E$17*('Data &amp; Parameter'!$E$18+'Data &amp; Parameter'!$E$19)*'Data &amp; Parameter'!$E$20*'Data &amp; Parameter'!$E$37*N127</f>
        <v>0.65724000162175211</v>
      </c>
      <c r="P127">
        <f>ROUNDUP(IF(D127&gt;$D$4,0,($D$4-D127+1)/365),0)</f>
        <v>0</v>
      </c>
      <c r="Q127">
        <f>ROUNDUP(IF(D127&gt;$D$5,0,($D$5-D127+1)/365),0)</f>
        <v>1</v>
      </c>
      <c r="R127" s="28">
        <f>IF(OR(P127=1,Q127=1),IF(D127+364&lt;=$D$5,(D127+364-$D$4+1)/365,IF(D127&gt;$D$4,($D$5-D127+1)/365,$D$6/365)),0)</f>
        <v>0.18904109589041096</v>
      </c>
      <c r="S127" s="28">
        <f>'Data &amp; Parameter'!$E$16*'Data &amp; Parameter'!$E$17*('Data &amp; Parameter'!$E$18+'Data &amp; Parameter'!$E$19)*'Data &amp; Parameter'!$E$20*'Data &amp; Parameter'!$E$37*R127</f>
        <v>0.65724000162175211</v>
      </c>
      <c r="T127" s="28">
        <f t="shared" si="1"/>
        <v>1.3144800032435042</v>
      </c>
    </row>
    <row r="128" spans="1:20" ht="15.75" customHeight="1" x14ac:dyDescent="0.35">
      <c r="A128">
        <v>121</v>
      </c>
      <c r="B128" s="76">
        <v>44233</v>
      </c>
      <c r="C128" s="1" t="s">
        <v>500</v>
      </c>
      <c r="D128" s="76">
        <v>44233</v>
      </c>
      <c r="E128" s="1" t="s">
        <v>501</v>
      </c>
      <c r="F128" s="1" t="s">
        <v>502</v>
      </c>
      <c r="G128" s="1" t="s">
        <v>123</v>
      </c>
      <c r="H128" s="1" t="s">
        <v>503</v>
      </c>
      <c r="I128" s="1" t="s">
        <v>125</v>
      </c>
      <c r="J128" s="1" t="s">
        <v>126</v>
      </c>
      <c r="K128" s="1" t="s">
        <v>126</v>
      </c>
      <c r="L128">
        <f>ROUNDUP(IF(B128&gt;$D$4,0,($D$4-B128+1)/365),0)</f>
        <v>0</v>
      </c>
      <c r="M128">
        <f>ROUNDUP(IF(B128&gt;$D$5,0,($D$5-B128+1)/365),0)</f>
        <v>1</v>
      </c>
      <c r="N128" s="28">
        <f>IF(OR(L128=1,M128=1),IF(B128+364&lt;=$D$5,(B128+364-$D$4+1)/365,IF(B128&gt;$D$4,($D$5-B128+1)/365,$D$6/365)),0)</f>
        <v>0.18904109589041096</v>
      </c>
      <c r="O128" s="28">
        <f>'Data &amp; Parameter'!$E$16*'Data &amp; Parameter'!$E$17*('Data &amp; Parameter'!$E$18+'Data &amp; Parameter'!$E$19)*'Data &amp; Parameter'!$E$20*'Data &amp; Parameter'!$E$37*N128</f>
        <v>0.65724000162175211</v>
      </c>
      <c r="P128">
        <f>ROUNDUP(IF(D128&gt;$D$4,0,($D$4-D128+1)/365),0)</f>
        <v>0</v>
      </c>
      <c r="Q128">
        <f>ROUNDUP(IF(D128&gt;$D$5,0,($D$5-D128+1)/365),0)</f>
        <v>1</v>
      </c>
      <c r="R128" s="28">
        <f>IF(OR(P128=1,Q128=1),IF(D128+364&lt;=$D$5,(D128+364-$D$4+1)/365,IF(D128&gt;$D$4,($D$5-D128+1)/365,$D$6/365)),0)</f>
        <v>0.18904109589041096</v>
      </c>
      <c r="S128" s="28">
        <f>'Data &amp; Parameter'!$E$16*'Data &amp; Parameter'!$E$17*('Data &amp; Parameter'!$E$18+'Data &amp; Parameter'!$E$19)*'Data &amp; Parameter'!$E$20*'Data &amp; Parameter'!$E$37*R128</f>
        <v>0.65724000162175211</v>
      </c>
      <c r="T128" s="28">
        <f t="shared" si="1"/>
        <v>1.3144800032435042</v>
      </c>
    </row>
    <row r="129" spans="1:20" ht="15.75" customHeight="1" x14ac:dyDescent="0.35">
      <c r="A129">
        <v>122</v>
      </c>
      <c r="B129" s="76">
        <v>44233</v>
      </c>
      <c r="C129" s="1" t="s">
        <v>504</v>
      </c>
      <c r="D129" s="76">
        <v>44233</v>
      </c>
      <c r="E129" s="1" t="s">
        <v>505</v>
      </c>
      <c r="F129" s="1" t="s">
        <v>506</v>
      </c>
      <c r="G129" s="1" t="s">
        <v>123</v>
      </c>
      <c r="H129" s="1" t="s">
        <v>124</v>
      </c>
      <c r="I129" s="1" t="s">
        <v>125</v>
      </c>
      <c r="J129" s="1" t="s">
        <v>126</v>
      </c>
      <c r="K129" s="1" t="s">
        <v>507</v>
      </c>
      <c r="L129">
        <f>ROUNDUP(IF(B129&gt;$D$4,0,($D$4-B129+1)/365),0)</f>
        <v>0</v>
      </c>
      <c r="M129">
        <f>ROUNDUP(IF(B129&gt;$D$5,0,($D$5-B129+1)/365),0)</f>
        <v>1</v>
      </c>
      <c r="N129" s="28">
        <f>IF(OR(L129=1,M129=1),IF(B129+364&lt;=$D$5,(B129+364-$D$4+1)/365,IF(B129&gt;$D$4,($D$5-B129+1)/365,$D$6/365)),0)</f>
        <v>0.18904109589041096</v>
      </c>
      <c r="O129" s="28">
        <f>'Data &amp; Parameter'!$E$16*'Data &amp; Parameter'!$E$17*('Data &amp; Parameter'!$E$18+'Data &amp; Parameter'!$E$19)*'Data &amp; Parameter'!$E$20*'Data &amp; Parameter'!$E$37*N129</f>
        <v>0.65724000162175211</v>
      </c>
      <c r="P129">
        <f>ROUNDUP(IF(D129&gt;$D$4,0,($D$4-D129+1)/365),0)</f>
        <v>0</v>
      </c>
      <c r="Q129">
        <f>ROUNDUP(IF(D129&gt;$D$5,0,($D$5-D129+1)/365),0)</f>
        <v>1</v>
      </c>
      <c r="R129" s="28">
        <f>IF(OR(P129=1,Q129=1),IF(D129+364&lt;=$D$5,(D129+364-$D$4+1)/365,IF(D129&gt;$D$4,($D$5-D129+1)/365,$D$6/365)),0)</f>
        <v>0.18904109589041096</v>
      </c>
      <c r="S129" s="28">
        <f>'Data &amp; Parameter'!$E$16*'Data &amp; Parameter'!$E$17*('Data &amp; Parameter'!$E$18+'Data &amp; Parameter'!$E$19)*'Data &amp; Parameter'!$E$20*'Data &amp; Parameter'!$E$37*R129</f>
        <v>0.65724000162175211</v>
      </c>
      <c r="T129" s="28">
        <f t="shared" si="1"/>
        <v>1.3144800032435042</v>
      </c>
    </row>
    <row r="130" spans="1:20" ht="15.75" customHeight="1" x14ac:dyDescent="0.35">
      <c r="A130">
        <v>123</v>
      </c>
      <c r="B130" s="76">
        <v>44233</v>
      </c>
      <c r="C130" s="1" t="s">
        <v>508</v>
      </c>
      <c r="D130" s="76">
        <v>44233</v>
      </c>
      <c r="E130" s="1" t="s">
        <v>509</v>
      </c>
      <c r="F130" s="1" t="s">
        <v>510</v>
      </c>
      <c r="G130" s="1" t="s">
        <v>123</v>
      </c>
      <c r="H130" s="1" t="s">
        <v>124</v>
      </c>
      <c r="I130" s="1" t="s">
        <v>125</v>
      </c>
      <c r="J130" s="1" t="s">
        <v>126</v>
      </c>
      <c r="K130" s="1" t="s">
        <v>126</v>
      </c>
      <c r="L130">
        <f>ROUNDUP(IF(B130&gt;$D$4,0,($D$4-B130+1)/365),0)</f>
        <v>0</v>
      </c>
      <c r="M130">
        <f>ROUNDUP(IF(B130&gt;$D$5,0,($D$5-B130+1)/365),0)</f>
        <v>1</v>
      </c>
      <c r="N130" s="28">
        <f>IF(OR(L130=1,M130=1),IF(B130+364&lt;=$D$5,(B130+364-$D$4+1)/365,IF(B130&gt;$D$4,($D$5-B130+1)/365,$D$6/365)),0)</f>
        <v>0.18904109589041096</v>
      </c>
      <c r="O130" s="28">
        <f>'Data &amp; Parameter'!$E$16*'Data &amp; Parameter'!$E$17*('Data &amp; Parameter'!$E$18+'Data &amp; Parameter'!$E$19)*'Data &amp; Parameter'!$E$20*'Data &amp; Parameter'!$E$37*N130</f>
        <v>0.65724000162175211</v>
      </c>
      <c r="P130">
        <f>ROUNDUP(IF(D130&gt;$D$4,0,($D$4-D130+1)/365),0)</f>
        <v>0</v>
      </c>
      <c r="Q130">
        <f>ROUNDUP(IF(D130&gt;$D$5,0,($D$5-D130+1)/365),0)</f>
        <v>1</v>
      </c>
      <c r="R130" s="28">
        <f>IF(OR(P130=1,Q130=1),IF(D130+364&lt;=$D$5,(D130+364-$D$4+1)/365,IF(D130&gt;$D$4,($D$5-D130+1)/365,$D$6/365)),0)</f>
        <v>0.18904109589041096</v>
      </c>
      <c r="S130" s="28">
        <f>'Data &amp; Parameter'!$E$16*'Data &amp; Parameter'!$E$17*('Data &amp; Parameter'!$E$18+'Data &amp; Parameter'!$E$19)*'Data &amp; Parameter'!$E$20*'Data &amp; Parameter'!$E$37*R130</f>
        <v>0.65724000162175211</v>
      </c>
      <c r="T130" s="28">
        <f t="shared" si="1"/>
        <v>1.3144800032435042</v>
      </c>
    </row>
    <row r="131" spans="1:20" ht="15.75" customHeight="1" x14ac:dyDescent="0.35">
      <c r="A131">
        <v>124</v>
      </c>
      <c r="B131" s="76">
        <v>44233</v>
      </c>
      <c r="C131" s="1" t="s">
        <v>511</v>
      </c>
      <c r="D131" s="76">
        <v>44233</v>
      </c>
      <c r="E131" s="1" t="s">
        <v>512</v>
      </c>
      <c r="F131" s="1" t="s">
        <v>513</v>
      </c>
      <c r="G131" s="1" t="s">
        <v>123</v>
      </c>
      <c r="H131" s="1" t="s">
        <v>124</v>
      </c>
      <c r="I131" s="1" t="s">
        <v>125</v>
      </c>
      <c r="J131" s="1" t="s">
        <v>126</v>
      </c>
      <c r="K131" s="1" t="s">
        <v>126</v>
      </c>
      <c r="L131">
        <f>ROUNDUP(IF(B131&gt;$D$4,0,($D$4-B131+1)/365),0)</f>
        <v>0</v>
      </c>
      <c r="M131">
        <f>ROUNDUP(IF(B131&gt;$D$5,0,($D$5-B131+1)/365),0)</f>
        <v>1</v>
      </c>
      <c r="N131" s="28">
        <f>IF(OR(L131=1,M131=1),IF(B131+364&lt;=$D$5,(B131+364-$D$4+1)/365,IF(B131&gt;$D$4,($D$5-B131+1)/365,$D$6/365)),0)</f>
        <v>0.18904109589041096</v>
      </c>
      <c r="O131" s="28">
        <f>'Data &amp; Parameter'!$E$16*'Data &amp; Parameter'!$E$17*('Data &amp; Parameter'!$E$18+'Data &amp; Parameter'!$E$19)*'Data &amp; Parameter'!$E$20*'Data &amp; Parameter'!$E$37*N131</f>
        <v>0.65724000162175211</v>
      </c>
      <c r="P131">
        <f>ROUNDUP(IF(D131&gt;$D$4,0,($D$4-D131+1)/365),0)</f>
        <v>0</v>
      </c>
      <c r="Q131">
        <f>ROUNDUP(IF(D131&gt;$D$5,0,($D$5-D131+1)/365),0)</f>
        <v>1</v>
      </c>
      <c r="R131" s="28">
        <f>IF(OR(P131=1,Q131=1),IF(D131+364&lt;=$D$5,(D131+364-$D$4+1)/365,IF(D131&gt;$D$4,($D$5-D131+1)/365,$D$6/365)),0)</f>
        <v>0.18904109589041096</v>
      </c>
      <c r="S131" s="28">
        <f>'Data &amp; Parameter'!$E$16*'Data &amp; Parameter'!$E$17*('Data &amp; Parameter'!$E$18+'Data &amp; Parameter'!$E$19)*'Data &amp; Parameter'!$E$20*'Data &amp; Parameter'!$E$37*R131</f>
        <v>0.65724000162175211</v>
      </c>
      <c r="T131" s="28">
        <f t="shared" si="1"/>
        <v>1.3144800032435042</v>
      </c>
    </row>
    <row r="132" spans="1:20" ht="15.75" customHeight="1" x14ac:dyDescent="0.35">
      <c r="A132">
        <v>125</v>
      </c>
      <c r="B132" s="76">
        <v>44233</v>
      </c>
      <c r="C132" s="1" t="s">
        <v>514</v>
      </c>
      <c r="D132" s="76">
        <v>44233</v>
      </c>
      <c r="E132" s="1" t="s">
        <v>515</v>
      </c>
      <c r="F132" s="1" t="s">
        <v>516</v>
      </c>
      <c r="G132" s="1" t="s">
        <v>123</v>
      </c>
      <c r="H132" s="1" t="s">
        <v>124</v>
      </c>
      <c r="I132" s="1" t="s">
        <v>125</v>
      </c>
      <c r="J132" s="1" t="s">
        <v>126</v>
      </c>
      <c r="K132" s="1" t="s">
        <v>126</v>
      </c>
      <c r="L132">
        <f>ROUNDUP(IF(B132&gt;$D$4,0,($D$4-B132+1)/365),0)</f>
        <v>0</v>
      </c>
      <c r="M132">
        <f>ROUNDUP(IF(B132&gt;$D$5,0,($D$5-B132+1)/365),0)</f>
        <v>1</v>
      </c>
      <c r="N132" s="28">
        <f>IF(OR(L132=1,M132=1),IF(B132+364&lt;=$D$5,(B132+364-$D$4+1)/365,IF(B132&gt;$D$4,($D$5-B132+1)/365,$D$6/365)),0)</f>
        <v>0.18904109589041096</v>
      </c>
      <c r="O132" s="28">
        <f>'Data &amp; Parameter'!$E$16*'Data &amp; Parameter'!$E$17*('Data &amp; Parameter'!$E$18+'Data &amp; Parameter'!$E$19)*'Data &amp; Parameter'!$E$20*'Data &amp; Parameter'!$E$37*N132</f>
        <v>0.65724000162175211</v>
      </c>
      <c r="P132">
        <f>ROUNDUP(IF(D132&gt;$D$4,0,($D$4-D132+1)/365),0)</f>
        <v>0</v>
      </c>
      <c r="Q132">
        <f>ROUNDUP(IF(D132&gt;$D$5,0,($D$5-D132+1)/365),0)</f>
        <v>1</v>
      </c>
      <c r="R132" s="28">
        <f>IF(OR(P132=1,Q132=1),IF(D132+364&lt;=$D$5,(D132+364-$D$4+1)/365,IF(D132&gt;$D$4,($D$5-D132+1)/365,$D$6/365)),0)</f>
        <v>0.18904109589041096</v>
      </c>
      <c r="S132" s="28">
        <f>'Data &amp; Parameter'!$E$16*'Data &amp; Parameter'!$E$17*('Data &amp; Parameter'!$E$18+'Data &amp; Parameter'!$E$19)*'Data &amp; Parameter'!$E$20*'Data &amp; Parameter'!$E$37*R132</f>
        <v>0.65724000162175211</v>
      </c>
      <c r="T132" s="28">
        <f t="shared" si="1"/>
        <v>1.3144800032435042</v>
      </c>
    </row>
    <row r="133" spans="1:20" ht="15.75" customHeight="1" x14ac:dyDescent="0.35">
      <c r="A133">
        <v>126</v>
      </c>
      <c r="B133" s="76">
        <v>44233</v>
      </c>
      <c r="C133" s="1" t="s">
        <v>517</v>
      </c>
      <c r="D133" s="76">
        <v>44233</v>
      </c>
      <c r="E133" s="1" t="s">
        <v>518</v>
      </c>
      <c r="F133" s="1" t="s">
        <v>519</v>
      </c>
      <c r="G133" s="1" t="s">
        <v>123</v>
      </c>
      <c r="H133" s="1" t="s">
        <v>124</v>
      </c>
      <c r="I133" s="1" t="s">
        <v>125</v>
      </c>
      <c r="J133" s="1" t="s">
        <v>126</v>
      </c>
      <c r="K133" s="1" t="s">
        <v>126</v>
      </c>
      <c r="L133">
        <f>ROUNDUP(IF(B133&gt;$D$4,0,($D$4-B133+1)/365),0)</f>
        <v>0</v>
      </c>
      <c r="M133">
        <f>ROUNDUP(IF(B133&gt;$D$5,0,($D$5-B133+1)/365),0)</f>
        <v>1</v>
      </c>
      <c r="N133" s="28">
        <f>IF(OR(L133=1,M133=1),IF(B133+364&lt;=$D$5,(B133+364-$D$4+1)/365,IF(B133&gt;$D$4,($D$5-B133+1)/365,$D$6/365)),0)</f>
        <v>0.18904109589041096</v>
      </c>
      <c r="O133" s="28">
        <f>'Data &amp; Parameter'!$E$16*'Data &amp; Parameter'!$E$17*('Data &amp; Parameter'!$E$18+'Data &amp; Parameter'!$E$19)*'Data &amp; Parameter'!$E$20*'Data &amp; Parameter'!$E$37*N133</f>
        <v>0.65724000162175211</v>
      </c>
      <c r="P133">
        <f>ROUNDUP(IF(D133&gt;$D$4,0,($D$4-D133+1)/365),0)</f>
        <v>0</v>
      </c>
      <c r="Q133">
        <f>ROUNDUP(IF(D133&gt;$D$5,0,($D$5-D133+1)/365),0)</f>
        <v>1</v>
      </c>
      <c r="R133" s="28">
        <f>IF(OR(P133=1,Q133=1),IF(D133+364&lt;=$D$5,(D133+364-$D$4+1)/365,IF(D133&gt;$D$4,($D$5-D133+1)/365,$D$6/365)),0)</f>
        <v>0.18904109589041096</v>
      </c>
      <c r="S133" s="28">
        <f>'Data &amp; Parameter'!$E$16*'Data &amp; Parameter'!$E$17*('Data &amp; Parameter'!$E$18+'Data &amp; Parameter'!$E$19)*'Data &amp; Parameter'!$E$20*'Data &amp; Parameter'!$E$37*R133</f>
        <v>0.65724000162175211</v>
      </c>
      <c r="T133" s="28">
        <f t="shared" si="1"/>
        <v>1.3144800032435042</v>
      </c>
    </row>
    <row r="134" spans="1:20" ht="15.75" customHeight="1" x14ac:dyDescent="0.35">
      <c r="A134">
        <v>127</v>
      </c>
      <c r="B134" s="76">
        <v>44233</v>
      </c>
      <c r="C134" s="1" t="s">
        <v>520</v>
      </c>
      <c r="D134" s="76">
        <v>44233</v>
      </c>
      <c r="E134" s="1" t="s">
        <v>521</v>
      </c>
      <c r="F134" s="1" t="s">
        <v>522</v>
      </c>
      <c r="G134" s="1" t="s">
        <v>123</v>
      </c>
      <c r="H134" s="1" t="s">
        <v>124</v>
      </c>
      <c r="I134" s="1" t="s">
        <v>125</v>
      </c>
      <c r="J134" s="1" t="s">
        <v>126</v>
      </c>
      <c r="K134" s="1" t="s">
        <v>126</v>
      </c>
      <c r="L134">
        <f>ROUNDUP(IF(B134&gt;$D$4,0,($D$4-B134+1)/365),0)</f>
        <v>0</v>
      </c>
      <c r="M134">
        <f>ROUNDUP(IF(B134&gt;$D$5,0,($D$5-B134+1)/365),0)</f>
        <v>1</v>
      </c>
      <c r="N134" s="28">
        <f>IF(OR(L134=1,M134=1),IF(B134+364&lt;=$D$5,(B134+364-$D$4+1)/365,IF(B134&gt;$D$4,($D$5-B134+1)/365,$D$6/365)),0)</f>
        <v>0.18904109589041096</v>
      </c>
      <c r="O134" s="28">
        <f>'Data &amp; Parameter'!$E$16*'Data &amp; Parameter'!$E$17*('Data &amp; Parameter'!$E$18+'Data &amp; Parameter'!$E$19)*'Data &amp; Parameter'!$E$20*'Data &amp; Parameter'!$E$37*N134</f>
        <v>0.65724000162175211</v>
      </c>
      <c r="P134">
        <f>ROUNDUP(IF(D134&gt;$D$4,0,($D$4-D134+1)/365),0)</f>
        <v>0</v>
      </c>
      <c r="Q134">
        <f>ROUNDUP(IF(D134&gt;$D$5,0,($D$5-D134+1)/365),0)</f>
        <v>1</v>
      </c>
      <c r="R134" s="28">
        <f>IF(OR(P134=1,Q134=1),IF(D134+364&lt;=$D$5,(D134+364-$D$4+1)/365,IF(D134&gt;$D$4,($D$5-D134+1)/365,$D$6/365)),0)</f>
        <v>0.18904109589041096</v>
      </c>
      <c r="S134" s="28">
        <f>'Data &amp; Parameter'!$E$16*'Data &amp; Parameter'!$E$17*('Data &amp; Parameter'!$E$18+'Data &amp; Parameter'!$E$19)*'Data &amp; Parameter'!$E$20*'Data &amp; Parameter'!$E$37*R134</f>
        <v>0.65724000162175211</v>
      </c>
      <c r="T134" s="28">
        <f t="shared" si="1"/>
        <v>1.3144800032435042</v>
      </c>
    </row>
    <row r="135" spans="1:20" ht="15.75" customHeight="1" x14ac:dyDescent="0.35">
      <c r="A135">
        <v>128</v>
      </c>
      <c r="B135" s="76">
        <v>44233</v>
      </c>
      <c r="C135" s="1" t="s">
        <v>523</v>
      </c>
      <c r="D135" s="76">
        <v>44233</v>
      </c>
      <c r="E135" s="1" t="s">
        <v>524</v>
      </c>
      <c r="F135" s="1" t="s">
        <v>525</v>
      </c>
      <c r="G135" s="1" t="s">
        <v>123</v>
      </c>
      <c r="H135" s="1" t="s">
        <v>124</v>
      </c>
      <c r="I135" s="1" t="s">
        <v>125</v>
      </c>
      <c r="J135" s="1" t="s">
        <v>526</v>
      </c>
      <c r="K135" s="1" t="s">
        <v>126</v>
      </c>
      <c r="L135">
        <f>ROUNDUP(IF(B135&gt;$D$4,0,($D$4-B135+1)/365),0)</f>
        <v>0</v>
      </c>
      <c r="M135">
        <f>ROUNDUP(IF(B135&gt;$D$5,0,($D$5-B135+1)/365),0)</f>
        <v>1</v>
      </c>
      <c r="N135" s="28">
        <f>IF(OR(L135=1,M135=1),IF(B135+364&lt;=$D$5,(B135+364-$D$4+1)/365,IF(B135&gt;$D$4,($D$5-B135+1)/365,$D$6/365)),0)</f>
        <v>0.18904109589041096</v>
      </c>
      <c r="O135" s="28">
        <f>'Data &amp; Parameter'!$E$16*'Data &amp; Parameter'!$E$17*('Data &amp; Parameter'!$E$18+'Data &amp; Parameter'!$E$19)*'Data &amp; Parameter'!$E$20*'Data &amp; Parameter'!$E$37*N135</f>
        <v>0.65724000162175211</v>
      </c>
      <c r="P135">
        <f>ROUNDUP(IF(D135&gt;$D$4,0,($D$4-D135+1)/365),0)</f>
        <v>0</v>
      </c>
      <c r="Q135">
        <f>ROUNDUP(IF(D135&gt;$D$5,0,($D$5-D135+1)/365),0)</f>
        <v>1</v>
      </c>
      <c r="R135" s="28">
        <f>IF(OR(P135=1,Q135=1),IF(D135+364&lt;=$D$5,(D135+364-$D$4+1)/365,IF(D135&gt;$D$4,($D$5-D135+1)/365,$D$6/365)),0)</f>
        <v>0.18904109589041096</v>
      </c>
      <c r="S135" s="28">
        <f>'Data &amp; Parameter'!$E$16*'Data &amp; Parameter'!$E$17*('Data &amp; Parameter'!$E$18+'Data &amp; Parameter'!$E$19)*'Data &amp; Parameter'!$E$20*'Data &amp; Parameter'!$E$37*R135</f>
        <v>0.65724000162175211</v>
      </c>
      <c r="T135" s="28">
        <f t="shared" si="1"/>
        <v>1.3144800032435042</v>
      </c>
    </row>
    <row r="136" spans="1:20" ht="15.75" customHeight="1" x14ac:dyDescent="0.35">
      <c r="A136">
        <v>129</v>
      </c>
      <c r="B136" s="76">
        <v>44233</v>
      </c>
      <c r="C136" s="1" t="s">
        <v>527</v>
      </c>
      <c r="D136" s="76">
        <v>44233</v>
      </c>
      <c r="E136" s="1" t="s">
        <v>528</v>
      </c>
      <c r="F136" s="1" t="s">
        <v>529</v>
      </c>
      <c r="G136" s="1" t="s">
        <v>123</v>
      </c>
      <c r="H136" s="1" t="s">
        <v>124</v>
      </c>
      <c r="I136" s="1" t="s">
        <v>125</v>
      </c>
      <c r="J136" s="1" t="s">
        <v>126</v>
      </c>
      <c r="K136" s="1" t="s">
        <v>126</v>
      </c>
      <c r="L136">
        <f>ROUNDUP(IF(B136&gt;$D$4,0,($D$4-B136+1)/365),0)</f>
        <v>0</v>
      </c>
      <c r="M136">
        <f>ROUNDUP(IF(B136&gt;$D$5,0,($D$5-B136+1)/365),0)</f>
        <v>1</v>
      </c>
      <c r="N136" s="28">
        <f>IF(OR(L136=1,M136=1),IF(B136+364&lt;=$D$5,(B136+364-$D$4+1)/365,IF(B136&gt;$D$4,($D$5-B136+1)/365,$D$6/365)),0)</f>
        <v>0.18904109589041096</v>
      </c>
      <c r="O136" s="28">
        <f>'Data &amp; Parameter'!$E$16*'Data &amp; Parameter'!$E$17*('Data &amp; Parameter'!$E$18+'Data &amp; Parameter'!$E$19)*'Data &amp; Parameter'!$E$20*'Data &amp; Parameter'!$E$37*N136</f>
        <v>0.65724000162175211</v>
      </c>
      <c r="P136">
        <f>ROUNDUP(IF(D136&gt;$D$4,0,($D$4-D136+1)/365),0)</f>
        <v>0</v>
      </c>
      <c r="Q136">
        <f>ROUNDUP(IF(D136&gt;$D$5,0,($D$5-D136+1)/365),0)</f>
        <v>1</v>
      </c>
      <c r="R136" s="28">
        <f>IF(OR(P136=1,Q136=1),IF(D136+364&lt;=$D$5,(D136+364-$D$4+1)/365,IF(D136&gt;$D$4,($D$5-D136+1)/365,$D$6/365)),0)</f>
        <v>0.18904109589041096</v>
      </c>
      <c r="S136" s="28">
        <f>'Data &amp; Parameter'!$E$16*'Data &amp; Parameter'!$E$17*('Data &amp; Parameter'!$E$18+'Data &amp; Parameter'!$E$19)*'Data &amp; Parameter'!$E$20*'Data &amp; Parameter'!$E$37*R136</f>
        <v>0.65724000162175211</v>
      </c>
      <c r="T136" s="28">
        <f t="shared" si="1"/>
        <v>1.3144800032435042</v>
      </c>
    </row>
    <row r="137" spans="1:20" ht="15.75" customHeight="1" x14ac:dyDescent="0.35">
      <c r="A137">
        <v>130</v>
      </c>
      <c r="B137" s="76">
        <v>44233</v>
      </c>
      <c r="C137" s="1" t="s">
        <v>530</v>
      </c>
      <c r="D137" s="76">
        <v>44233</v>
      </c>
      <c r="E137" s="1" t="s">
        <v>531</v>
      </c>
      <c r="F137" s="1" t="s">
        <v>532</v>
      </c>
      <c r="G137" s="1" t="s">
        <v>123</v>
      </c>
      <c r="H137" s="1" t="s">
        <v>124</v>
      </c>
      <c r="I137" s="1" t="s">
        <v>125</v>
      </c>
      <c r="J137" s="1" t="s">
        <v>126</v>
      </c>
      <c r="K137" s="1" t="s">
        <v>126</v>
      </c>
      <c r="L137">
        <f>ROUNDUP(IF(B137&gt;$D$4,0,($D$4-B137+1)/365),0)</f>
        <v>0</v>
      </c>
      <c r="M137">
        <f>ROUNDUP(IF(B137&gt;$D$5,0,($D$5-B137+1)/365),0)</f>
        <v>1</v>
      </c>
      <c r="N137" s="28">
        <f>IF(OR(L137=1,M137=1),IF(B137+364&lt;=$D$5,(B137+364-$D$4+1)/365,IF(B137&gt;$D$4,($D$5-B137+1)/365,$D$6/365)),0)</f>
        <v>0.18904109589041096</v>
      </c>
      <c r="O137" s="28">
        <f>'Data &amp; Parameter'!$E$16*'Data &amp; Parameter'!$E$17*('Data &amp; Parameter'!$E$18+'Data &amp; Parameter'!$E$19)*'Data &amp; Parameter'!$E$20*'Data &amp; Parameter'!$E$37*N137</f>
        <v>0.65724000162175211</v>
      </c>
      <c r="P137">
        <f>ROUNDUP(IF(D137&gt;$D$4,0,($D$4-D137+1)/365),0)</f>
        <v>0</v>
      </c>
      <c r="Q137">
        <f>ROUNDUP(IF(D137&gt;$D$5,0,($D$5-D137+1)/365),0)</f>
        <v>1</v>
      </c>
      <c r="R137" s="28">
        <f>IF(OR(P137=1,Q137=1),IF(D137+364&lt;=$D$5,(D137+364-$D$4+1)/365,IF(D137&gt;$D$4,($D$5-D137+1)/365,$D$6/365)),0)</f>
        <v>0.18904109589041096</v>
      </c>
      <c r="S137" s="28">
        <f>'Data &amp; Parameter'!$E$16*'Data &amp; Parameter'!$E$17*('Data &amp; Parameter'!$E$18+'Data &amp; Parameter'!$E$19)*'Data &amp; Parameter'!$E$20*'Data &amp; Parameter'!$E$37*R137</f>
        <v>0.65724000162175211</v>
      </c>
      <c r="T137" s="28">
        <f t="shared" ref="T137:T200" si="2">O137+S137</f>
        <v>1.3144800032435042</v>
      </c>
    </row>
    <row r="138" spans="1:20" ht="15.75" customHeight="1" x14ac:dyDescent="0.35">
      <c r="A138">
        <v>131</v>
      </c>
      <c r="B138" s="76">
        <v>44233</v>
      </c>
      <c r="C138" s="1" t="s">
        <v>533</v>
      </c>
      <c r="D138" s="76">
        <v>44233</v>
      </c>
      <c r="E138" s="1" t="s">
        <v>534</v>
      </c>
      <c r="F138" s="1" t="s">
        <v>535</v>
      </c>
      <c r="G138" s="1" t="s">
        <v>123</v>
      </c>
      <c r="H138" s="1" t="s">
        <v>124</v>
      </c>
      <c r="I138" s="1" t="s">
        <v>125</v>
      </c>
      <c r="J138" s="1" t="s">
        <v>126</v>
      </c>
      <c r="K138" s="1" t="s">
        <v>126</v>
      </c>
      <c r="L138">
        <f>ROUNDUP(IF(B138&gt;$D$4,0,($D$4-B138+1)/365),0)</f>
        <v>0</v>
      </c>
      <c r="M138">
        <f>ROUNDUP(IF(B138&gt;$D$5,0,($D$5-B138+1)/365),0)</f>
        <v>1</v>
      </c>
      <c r="N138" s="28">
        <f>IF(OR(L138=1,M138=1),IF(B138+364&lt;=$D$5,(B138+364-$D$4+1)/365,IF(B138&gt;$D$4,($D$5-B138+1)/365,$D$6/365)),0)</f>
        <v>0.18904109589041096</v>
      </c>
      <c r="O138" s="28">
        <f>'Data &amp; Parameter'!$E$16*'Data &amp; Parameter'!$E$17*('Data &amp; Parameter'!$E$18+'Data &amp; Parameter'!$E$19)*'Data &amp; Parameter'!$E$20*'Data &amp; Parameter'!$E$37*N138</f>
        <v>0.65724000162175211</v>
      </c>
      <c r="P138">
        <f>ROUNDUP(IF(D138&gt;$D$4,0,($D$4-D138+1)/365),0)</f>
        <v>0</v>
      </c>
      <c r="Q138">
        <f>ROUNDUP(IF(D138&gt;$D$5,0,($D$5-D138+1)/365),0)</f>
        <v>1</v>
      </c>
      <c r="R138" s="28">
        <f>IF(OR(P138=1,Q138=1),IF(D138+364&lt;=$D$5,(D138+364-$D$4+1)/365,IF(D138&gt;$D$4,($D$5-D138+1)/365,$D$6/365)),0)</f>
        <v>0.18904109589041096</v>
      </c>
      <c r="S138" s="28">
        <f>'Data &amp; Parameter'!$E$16*'Data &amp; Parameter'!$E$17*('Data &amp; Parameter'!$E$18+'Data &amp; Parameter'!$E$19)*'Data &amp; Parameter'!$E$20*'Data &amp; Parameter'!$E$37*R138</f>
        <v>0.65724000162175211</v>
      </c>
      <c r="T138" s="28">
        <f t="shared" si="2"/>
        <v>1.3144800032435042</v>
      </c>
    </row>
    <row r="139" spans="1:20" ht="15.75" customHeight="1" x14ac:dyDescent="0.35">
      <c r="A139">
        <v>132</v>
      </c>
      <c r="B139" s="76">
        <v>44233</v>
      </c>
      <c r="C139" s="1" t="s">
        <v>536</v>
      </c>
      <c r="D139" s="76">
        <v>44233</v>
      </c>
      <c r="E139" s="1" t="s">
        <v>537</v>
      </c>
      <c r="F139" s="1" t="s">
        <v>538</v>
      </c>
      <c r="G139" s="1" t="s">
        <v>123</v>
      </c>
      <c r="H139" s="1" t="s">
        <v>124</v>
      </c>
      <c r="I139" s="1" t="s">
        <v>125</v>
      </c>
      <c r="J139" s="1" t="s">
        <v>126</v>
      </c>
      <c r="K139" s="1" t="s">
        <v>126</v>
      </c>
      <c r="L139">
        <f>ROUNDUP(IF(B139&gt;$D$4,0,($D$4-B139+1)/365),0)</f>
        <v>0</v>
      </c>
      <c r="M139">
        <f>ROUNDUP(IF(B139&gt;$D$5,0,($D$5-B139+1)/365),0)</f>
        <v>1</v>
      </c>
      <c r="N139" s="28">
        <f>IF(OR(L139=1,M139=1),IF(B139+364&lt;=$D$5,(B139+364-$D$4+1)/365,IF(B139&gt;$D$4,($D$5-B139+1)/365,$D$6/365)),0)</f>
        <v>0.18904109589041096</v>
      </c>
      <c r="O139" s="28">
        <f>'Data &amp; Parameter'!$E$16*'Data &amp; Parameter'!$E$17*('Data &amp; Parameter'!$E$18+'Data &amp; Parameter'!$E$19)*'Data &amp; Parameter'!$E$20*'Data &amp; Parameter'!$E$37*N139</f>
        <v>0.65724000162175211</v>
      </c>
      <c r="P139">
        <f>ROUNDUP(IF(D139&gt;$D$4,0,($D$4-D139+1)/365),0)</f>
        <v>0</v>
      </c>
      <c r="Q139">
        <f>ROUNDUP(IF(D139&gt;$D$5,0,($D$5-D139+1)/365),0)</f>
        <v>1</v>
      </c>
      <c r="R139" s="28">
        <f>IF(OR(P139=1,Q139=1),IF(D139+364&lt;=$D$5,(D139+364-$D$4+1)/365,IF(D139&gt;$D$4,($D$5-D139+1)/365,$D$6/365)),0)</f>
        <v>0.18904109589041096</v>
      </c>
      <c r="S139" s="28">
        <f>'Data &amp; Parameter'!$E$16*'Data &amp; Parameter'!$E$17*('Data &amp; Parameter'!$E$18+'Data &amp; Parameter'!$E$19)*'Data &amp; Parameter'!$E$20*'Data &amp; Parameter'!$E$37*R139</f>
        <v>0.65724000162175211</v>
      </c>
      <c r="T139" s="28">
        <f t="shared" si="2"/>
        <v>1.3144800032435042</v>
      </c>
    </row>
    <row r="140" spans="1:20" ht="15.75" customHeight="1" x14ac:dyDescent="0.35">
      <c r="A140">
        <v>133</v>
      </c>
      <c r="B140" s="76">
        <v>44233</v>
      </c>
      <c r="C140" s="1" t="s">
        <v>539</v>
      </c>
      <c r="D140" s="76">
        <v>44233</v>
      </c>
      <c r="E140" s="1" t="s">
        <v>540</v>
      </c>
      <c r="F140" s="1" t="s">
        <v>541</v>
      </c>
      <c r="G140" s="1" t="s">
        <v>123</v>
      </c>
      <c r="H140" s="1" t="s">
        <v>124</v>
      </c>
      <c r="I140" s="1" t="s">
        <v>125</v>
      </c>
      <c r="J140" s="1" t="s">
        <v>126</v>
      </c>
      <c r="K140" s="1" t="s">
        <v>126</v>
      </c>
      <c r="L140">
        <f>ROUNDUP(IF(B140&gt;$D$4,0,($D$4-B140+1)/365),0)</f>
        <v>0</v>
      </c>
      <c r="M140">
        <f>ROUNDUP(IF(B140&gt;$D$5,0,($D$5-B140+1)/365),0)</f>
        <v>1</v>
      </c>
      <c r="N140" s="28">
        <f>IF(OR(L140=1,M140=1),IF(B140+364&lt;=$D$5,(B140+364-$D$4+1)/365,IF(B140&gt;$D$4,($D$5-B140+1)/365,$D$6/365)),0)</f>
        <v>0.18904109589041096</v>
      </c>
      <c r="O140" s="28">
        <f>'Data &amp; Parameter'!$E$16*'Data &amp; Parameter'!$E$17*('Data &amp; Parameter'!$E$18+'Data &amp; Parameter'!$E$19)*'Data &amp; Parameter'!$E$20*'Data &amp; Parameter'!$E$37*N140</f>
        <v>0.65724000162175211</v>
      </c>
      <c r="P140">
        <f>ROUNDUP(IF(D140&gt;$D$4,0,($D$4-D140+1)/365),0)</f>
        <v>0</v>
      </c>
      <c r="Q140">
        <f>ROUNDUP(IF(D140&gt;$D$5,0,($D$5-D140+1)/365),0)</f>
        <v>1</v>
      </c>
      <c r="R140" s="28">
        <f>IF(OR(P140=1,Q140=1),IF(D140+364&lt;=$D$5,(D140+364-$D$4+1)/365,IF(D140&gt;$D$4,($D$5-D140+1)/365,$D$6/365)),0)</f>
        <v>0.18904109589041096</v>
      </c>
      <c r="S140" s="28">
        <f>'Data &amp; Parameter'!$E$16*'Data &amp; Parameter'!$E$17*('Data &amp; Parameter'!$E$18+'Data &amp; Parameter'!$E$19)*'Data &amp; Parameter'!$E$20*'Data &amp; Parameter'!$E$37*R140</f>
        <v>0.65724000162175211</v>
      </c>
      <c r="T140" s="28">
        <f t="shared" si="2"/>
        <v>1.3144800032435042</v>
      </c>
    </row>
    <row r="141" spans="1:20" ht="15.75" customHeight="1" x14ac:dyDescent="0.35">
      <c r="A141">
        <v>134</v>
      </c>
      <c r="B141" s="76">
        <v>44233</v>
      </c>
      <c r="C141" s="1" t="s">
        <v>542</v>
      </c>
      <c r="D141" s="76">
        <v>44233</v>
      </c>
      <c r="E141" s="1" t="s">
        <v>543</v>
      </c>
      <c r="F141" s="1" t="s">
        <v>544</v>
      </c>
      <c r="G141" s="1" t="s">
        <v>123</v>
      </c>
      <c r="H141" s="1" t="s">
        <v>124</v>
      </c>
      <c r="I141" s="1" t="s">
        <v>125</v>
      </c>
      <c r="J141" s="1" t="s">
        <v>126</v>
      </c>
      <c r="K141" s="1" t="s">
        <v>126</v>
      </c>
      <c r="L141">
        <f>ROUNDUP(IF(B141&gt;$D$4,0,($D$4-B141+1)/365),0)</f>
        <v>0</v>
      </c>
      <c r="M141">
        <f>ROUNDUP(IF(B141&gt;$D$5,0,($D$5-B141+1)/365),0)</f>
        <v>1</v>
      </c>
      <c r="N141" s="28">
        <f>IF(OR(L141=1,M141=1),IF(B141+364&lt;=$D$5,(B141+364-$D$4+1)/365,IF(B141&gt;$D$4,($D$5-B141+1)/365,$D$6/365)),0)</f>
        <v>0.18904109589041096</v>
      </c>
      <c r="O141" s="28">
        <f>'Data &amp; Parameter'!$E$16*'Data &amp; Parameter'!$E$17*('Data &amp; Parameter'!$E$18+'Data &amp; Parameter'!$E$19)*'Data &amp; Parameter'!$E$20*'Data &amp; Parameter'!$E$37*N141</f>
        <v>0.65724000162175211</v>
      </c>
      <c r="P141">
        <f>ROUNDUP(IF(D141&gt;$D$4,0,($D$4-D141+1)/365),0)</f>
        <v>0</v>
      </c>
      <c r="Q141">
        <f>ROUNDUP(IF(D141&gt;$D$5,0,($D$5-D141+1)/365),0)</f>
        <v>1</v>
      </c>
      <c r="R141" s="28">
        <f>IF(OR(P141=1,Q141=1),IF(D141+364&lt;=$D$5,(D141+364-$D$4+1)/365,IF(D141&gt;$D$4,($D$5-D141+1)/365,$D$6/365)),0)</f>
        <v>0.18904109589041096</v>
      </c>
      <c r="S141" s="28">
        <f>'Data &amp; Parameter'!$E$16*'Data &amp; Parameter'!$E$17*('Data &amp; Parameter'!$E$18+'Data &amp; Parameter'!$E$19)*'Data &amp; Parameter'!$E$20*'Data &amp; Parameter'!$E$37*R141</f>
        <v>0.65724000162175211</v>
      </c>
      <c r="T141" s="28">
        <f t="shared" si="2"/>
        <v>1.3144800032435042</v>
      </c>
    </row>
    <row r="142" spans="1:20" ht="15.75" customHeight="1" x14ac:dyDescent="0.35">
      <c r="A142">
        <v>135</v>
      </c>
      <c r="B142" s="76">
        <v>44233</v>
      </c>
      <c r="C142" s="1" t="s">
        <v>545</v>
      </c>
      <c r="D142" s="76">
        <v>44233</v>
      </c>
      <c r="E142" s="1" t="s">
        <v>546</v>
      </c>
      <c r="F142" s="1" t="s">
        <v>547</v>
      </c>
      <c r="G142" s="1" t="s">
        <v>123</v>
      </c>
      <c r="H142" s="1" t="s">
        <v>124</v>
      </c>
      <c r="I142" s="1" t="s">
        <v>125</v>
      </c>
      <c r="J142" s="1" t="s">
        <v>126</v>
      </c>
      <c r="K142" s="1" t="s">
        <v>126</v>
      </c>
      <c r="L142">
        <f>ROUNDUP(IF(B142&gt;$D$4,0,($D$4-B142+1)/365),0)</f>
        <v>0</v>
      </c>
      <c r="M142">
        <f>ROUNDUP(IF(B142&gt;$D$5,0,($D$5-B142+1)/365),0)</f>
        <v>1</v>
      </c>
      <c r="N142" s="28">
        <f>IF(OR(L142=1,M142=1),IF(B142+364&lt;=$D$5,(B142+364-$D$4+1)/365,IF(B142&gt;$D$4,($D$5-B142+1)/365,$D$6/365)),0)</f>
        <v>0.18904109589041096</v>
      </c>
      <c r="O142" s="28">
        <f>'Data &amp; Parameter'!$E$16*'Data &amp; Parameter'!$E$17*('Data &amp; Parameter'!$E$18+'Data &amp; Parameter'!$E$19)*'Data &amp; Parameter'!$E$20*'Data &amp; Parameter'!$E$37*N142</f>
        <v>0.65724000162175211</v>
      </c>
      <c r="P142">
        <f>ROUNDUP(IF(D142&gt;$D$4,0,($D$4-D142+1)/365),0)</f>
        <v>0</v>
      </c>
      <c r="Q142">
        <f>ROUNDUP(IF(D142&gt;$D$5,0,($D$5-D142+1)/365),0)</f>
        <v>1</v>
      </c>
      <c r="R142" s="28">
        <f>IF(OR(P142=1,Q142=1),IF(D142+364&lt;=$D$5,(D142+364-$D$4+1)/365,IF(D142&gt;$D$4,($D$5-D142+1)/365,$D$6/365)),0)</f>
        <v>0.18904109589041096</v>
      </c>
      <c r="S142" s="28">
        <f>'Data &amp; Parameter'!$E$16*'Data &amp; Parameter'!$E$17*('Data &amp; Parameter'!$E$18+'Data &amp; Parameter'!$E$19)*'Data &amp; Parameter'!$E$20*'Data &amp; Parameter'!$E$37*R142</f>
        <v>0.65724000162175211</v>
      </c>
      <c r="T142" s="28">
        <f t="shared" si="2"/>
        <v>1.3144800032435042</v>
      </c>
    </row>
    <row r="143" spans="1:20" ht="15.75" customHeight="1" x14ac:dyDescent="0.35">
      <c r="A143">
        <v>136</v>
      </c>
      <c r="B143" s="76">
        <v>44233</v>
      </c>
      <c r="C143" s="1" t="s">
        <v>548</v>
      </c>
      <c r="D143" s="76">
        <v>44233</v>
      </c>
      <c r="E143" s="1" t="s">
        <v>549</v>
      </c>
      <c r="F143" s="1" t="s">
        <v>550</v>
      </c>
      <c r="G143" s="1" t="s">
        <v>123</v>
      </c>
      <c r="H143" s="1" t="s">
        <v>124</v>
      </c>
      <c r="I143" s="1" t="s">
        <v>125</v>
      </c>
      <c r="J143" s="1" t="s">
        <v>126</v>
      </c>
      <c r="K143" s="1" t="s">
        <v>126</v>
      </c>
      <c r="L143">
        <f>ROUNDUP(IF(B143&gt;$D$4,0,($D$4-B143+1)/365),0)</f>
        <v>0</v>
      </c>
      <c r="M143">
        <f>ROUNDUP(IF(B143&gt;$D$5,0,($D$5-B143+1)/365),0)</f>
        <v>1</v>
      </c>
      <c r="N143" s="28">
        <f>IF(OR(L143=1,M143=1),IF(B143+364&lt;=$D$5,(B143+364-$D$4+1)/365,IF(B143&gt;$D$4,($D$5-B143+1)/365,$D$6/365)),0)</f>
        <v>0.18904109589041096</v>
      </c>
      <c r="O143" s="28">
        <f>'Data &amp; Parameter'!$E$16*'Data &amp; Parameter'!$E$17*('Data &amp; Parameter'!$E$18+'Data &amp; Parameter'!$E$19)*'Data &amp; Parameter'!$E$20*'Data &amp; Parameter'!$E$37*N143</f>
        <v>0.65724000162175211</v>
      </c>
      <c r="P143">
        <f>ROUNDUP(IF(D143&gt;$D$4,0,($D$4-D143+1)/365),0)</f>
        <v>0</v>
      </c>
      <c r="Q143">
        <f>ROUNDUP(IF(D143&gt;$D$5,0,($D$5-D143+1)/365),0)</f>
        <v>1</v>
      </c>
      <c r="R143" s="28">
        <f>IF(OR(P143=1,Q143=1),IF(D143+364&lt;=$D$5,(D143+364-$D$4+1)/365,IF(D143&gt;$D$4,($D$5-D143+1)/365,$D$6/365)),0)</f>
        <v>0.18904109589041096</v>
      </c>
      <c r="S143" s="28">
        <f>'Data &amp; Parameter'!$E$16*'Data &amp; Parameter'!$E$17*('Data &amp; Parameter'!$E$18+'Data &amp; Parameter'!$E$19)*'Data &amp; Parameter'!$E$20*'Data &amp; Parameter'!$E$37*R143</f>
        <v>0.65724000162175211</v>
      </c>
      <c r="T143" s="28">
        <f t="shared" si="2"/>
        <v>1.3144800032435042</v>
      </c>
    </row>
    <row r="144" spans="1:20" ht="15.75" customHeight="1" x14ac:dyDescent="0.35">
      <c r="A144">
        <v>137</v>
      </c>
      <c r="B144" s="76">
        <v>44233</v>
      </c>
      <c r="C144" s="1" t="s">
        <v>551</v>
      </c>
      <c r="D144" s="76">
        <v>44233</v>
      </c>
      <c r="E144" s="1" t="s">
        <v>552</v>
      </c>
      <c r="F144" s="1" t="s">
        <v>553</v>
      </c>
      <c r="G144" s="1" t="s">
        <v>123</v>
      </c>
      <c r="H144" s="1" t="s">
        <v>124</v>
      </c>
      <c r="I144" s="1" t="s">
        <v>125</v>
      </c>
      <c r="J144" s="1" t="s">
        <v>126</v>
      </c>
      <c r="K144" s="1" t="s">
        <v>126</v>
      </c>
      <c r="L144">
        <f>ROUNDUP(IF(B144&gt;$D$4,0,($D$4-B144+1)/365),0)</f>
        <v>0</v>
      </c>
      <c r="M144">
        <f>ROUNDUP(IF(B144&gt;$D$5,0,($D$5-B144+1)/365),0)</f>
        <v>1</v>
      </c>
      <c r="N144" s="28">
        <f>IF(OR(L144=1,M144=1),IF(B144+364&lt;=$D$5,(B144+364-$D$4+1)/365,IF(B144&gt;$D$4,($D$5-B144+1)/365,$D$6/365)),0)</f>
        <v>0.18904109589041096</v>
      </c>
      <c r="O144" s="28">
        <f>'Data &amp; Parameter'!$E$16*'Data &amp; Parameter'!$E$17*('Data &amp; Parameter'!$E$18+'Data &amp; Parameter'!$E$19)*'Data &amp; Parameter'!$E$20*'Data &amp; Parameter'!$E$37*N144</f>
        <v>0.65724000162175211</v>
      </c>
      <c r="P144">
        <f>ROUNDUP(IF(D144&gt;$D$4,0,($D$4-D144+1)/365),0)</f>
        <v>0</v>
      </c>
      <c r="Q144">
        <f>ROUNDUP(IF(D144&gt;$D$5,0,($D$5-D144+1)/365),0)</f>
        <v>1</v>
      </c>
      <c r="R144" s="28">
        <f>IF(OR(P144=1,Q144=1),IF(D144+364&lt;=$D$5,(D144+364-$D$4+1)/365,IF(D144&gt;$D$4,($D$5-D144+1)/365,$D$6/365)),0)</f>
        <v>0.18904109589041096</v>
      </c>
      <c r="S144" s="28">
        <f>'Data &amp; Parameter'!$E$16*'Data &amp; Parameter'!$E$17*('Data &amp; Parameter'!$E$18+'Data &amp; Parameter'!$E$19)*'Data &amp; Parameter'!$E$20*'Data &amp; Parameter'!$E$37*R144</f>
        <v>0.65724000162175211</v>
      </c>
      <c r="T144" s="28">
        <f t="shared" si="2"/>
        <v>1.3144800032435042</v>
      </c>
    </row>
    <row r="145" spans="1:20" ht="15.75" customHeight="1" x14ac:dyDescent="0.35">
      <c r="A145">
        <v>138</v>
      </c>
      <c r="B145" s="76">
        <v>44233</v>
      </c>
      <c r="C145" s="1" t="s">
        <v>554</v>
      </c>
      <c r="D145" s="76">
        <v>44233</v>
      </c>
      <c r="E145" s="1" t="s">
        <v>555</v>
      </c>
      <c r="F145" s="1" t="s">
        <v>556</v>
      </c>
      <c r="G145" s="1" t="s">
        <v>123</v>
      </c>
      <c r="H145" s="1" t="s">
        <v>124</v>
      </c>
      <c r="I145" s="1" t="s">
        <v>125</v>
      </c>
      <c r="J145" s="1" t="s">
        <v>126</v>
      </c>
      <c r="K145" s="1" t="s">
        <v>126</v>
      </c>
      <c r="L145">
        <f>ROUNDUP(IF(B145&gt;$D$4,0,($D$4-B145+1)/365),0)</f>
        <v>0</v>
      </c>
      <c r="M145">
        <f>ROUNDUP(IF(B145&gt;$D$5,0,($D$5-B145+1)/365),0)</f>
        <v>1</v>
      </c>
      <c r="N145" s="28">
        <f>IF(OR(L145=1,M145=1),IF(B145+364&lt;=$D$5,(B145+364-$D$4+1)/365,IF(B145&gt;$D$4,($D$5-B145+1)/365,$D$6/365)),0)</f>
        <v>0.18904109589041096</v>
      </c>
      <c r="O145" s="28">
        <f>'Data &amp; Parameter'!$E$16*'Data &amp; Parameter'!$E$17*('Data &amp; Parameter'!$E$18+'Data &amp; Parameter'!$E$19)*'Data &amp; Parameter'!$E$20*'Data &amp; Parameter'!$E$37*N145</f>
        <v>0.65724000162175211</v>
      </c>
      <c r="P145">
        <f>ROUNDUP(IF(D145&gt;$D$4,0,($D$4-D145+1)/365),0)</f>
        <v>0</v>
      </c>
      <c r="Q145">
        <f>ROUNDUP(IF(D145&gt;$D$5,0,($D$5-D145+1)/365),0)</f>
        <v>1</v>
      </c>
      <c r="R145" s="28">
        <f>IF(OR(P145=1,Q145=1),IF(D145+364&lt;=$D$5,(D145+364-$D$4+1)/365,IF(D145&gt;$D$4,($D$5-D145+1)/365,$D$6/365)),0)</f>
        <v>0.18904109589041096</v>
      </c>
      <c r="S145" s="28">
        <f>'Data &amp; Parameter'!$E$16*'Data &amp; Parameter'!$E$17*('Data &amp; Parameter'!$E$18+'Data &amp; Parameter'!$E$19)*'Data &amp; Parameter'!$E$20*'Data &amp; Parameter'!$E$37*R145</f>
        <v>0.65724000162175211</v>
      </c>
      <c r="T145" s="28">
        <f t="shared" si="2"/>
        <v>1.3144800032435042</v>
      </c>
    </row>
    <row r="146" spans="1:20" ht="15.75" customHeight="1" x14ac:dyDescent="0.35">
      <c r="A146">
        <v>139</v>
      </c>
      <c r="B146" s="76">
        <v>44233</v>
      </c>
      <c r="C146" s="1" t="s">
        <v>557</v>
      </c>
      <c r="D146" s="76">
        <v>44233</v>
      </c>
      <c r="E146" s="1" t="s">
        <v>558</v>
      </c>
      <c r="F146" s="1" t="s">
        <v>559</v>
      </c>
      <c r="G146" s="1" t="s">
        <v>123</v>
      </c>
      <c r="H146" s="1" t="s">
        <v>124</v>
      </c>
      <c r="I146" s="1" t="s">
        <v>125</v>
      </c>
      <c r="J146" s="1" t="s">
        <v>126</v>
      </c>
      <c r="K146" s="1" t="s">
        <v>126</v>
      </c>
      <c r="L146">
        <f>ROUNDUP(IF(B146&gt;$D$4,0,($D$4-B146+1)/365),0)</f>
        <v>0</v>
      </c>
      <c r="M146">
        <f>ROUNDUP(IF(B146&gt;$D$5,0,($D$5-B146+1)/365),0)</f>
        <v>1</v>
      </c>
      <c r="N146" s="28">
        <f>IF(OR(L146=1,M146=1),IF(B146+364&lt;=$D$5,(B146+364-$D$4+1)/365,IF(B146&gt;$D$4,($D$5-B146+1)/365,$D$6/365)),0)</f>
        <v>0.18904109589041096</v>
      </c>
      <c r="O146" s="28">
        <f>'Data &amp; Parameter'!$E$16*'Data &amp; Parameter'!$E$17*('Data &amp; Parameter'!$E$18+'Data &amp; Parameter'!$E$19)*'Data &amp; Parameter'!$E$20*'Data &amp; Parameter'!$E$37*N146</f>
        <v>0.65724000162175211</v>
      </c>
      <c r="P146">
        <f>ROUNDUP(IF(D146&gt;$D$4,0,($D$4-D146+1)/365),0)</f>
        <v>0</v>
      </c>
      <c r="Q146">
        <f>ROUNDUP(IF(D146&gt;$D$5,0,($D$5-D146+1)/365),0)</f>
        <v>1</v>
      </c>
      <c r="R146" s="28">
        <f>IF(OR(P146=1,Q146=1),IF(D146+364&lt;=$D$5,(D146+364-$D$4+1)/365,IF(D146&gt;$D$4,($D$5-D146+1)/365,$D$6/365)),0)</f>
        <v>0.18904109589041096</v>
      </c>
      <c r="S146" s="28">
        <f>'Data &amp; Parameter'!$E$16*'Data &amp; Parameter'!$E$17*('Data &amp; Parameter'!$E$18+'Data &amp; Parameter'!$E$19)*'Data &amp; Parameter'!$E$20*'Data &amp; Parameter'!$E$37*R146</f>
        <v>0.65724000162175211</v>
      </c>
      <c r="T146" s="28">
        <f t="shared" si="2"/>
        <v>1.3144800032435042</v>
      </c>
    </row>
    <row r="147" spans="1:20" ht="15.75" customHeight="1" x14ac:dyDescent="0.35">
      <c r="A147">
        <v>140</v>
      </c>
      <c r="B147" s="76">
        <v>44233</v>
      </c>
      <c r="C147" s="1" t="s">
        <v>560</v>
      </c>
      <c r="D147" s="76">
        <v>44233</v>
      </c>
      <c r="E147" s="1" t="s">
        <v>561</v>
      </c>
      <c r="F147" s="1" t="s">
        <v>562</v>
      </c>
      <c r="G147" s="1" t="s">
        <v>123</v>
      </c>
      <c r="H147" s="1" t="s">
        <v>124</v>
      </c>
      <c r="I147" s="1" t="s">
        <v>125</v>
      </c>
      <c r="J147" s="1" t="s">
        <v>563</v>
      </c>
      <c r="K147" s="1" t="s">
        <v>126</v>
      </c>
      <c r="L147">
        <f>ROUNDUP(IF(B147&gt;$D$4,0,($D$4-B147+1)/365),0)</f>
        <v>0</v>
      </c>
      <c r="M147">
        <f>ROUNDUP(IF(B147&gt;$D$5,0,($D$5-B147+1)/365),0)</f>
        <v>1</v>
      </c>
      <c r="N147" s="28">
        <f>IF(OR(L147=1,M147=1),IF(B147+364&lt;=$D$5,(B147+364-$D$4+1)/365,IF(B147&gt;$D$4,($D$5-B147+1)/365,$D$6/365)),0)</f>
        <v>0.18904109589041096</v>
      </c>
      <c r="O147" s="28">
        <f>'Data &amp; Parameter'!$E$16*'Data &amp; Parameter'!$E$17*('Data &amp; Parameter'!$E$18+'Data &amp; Parameter'!$E$19)*'Data &amp; Parameter'!$E$20*'Data &amp; Parameter'!$E$37*N147</f>
        <v>0.65724000162175211</v>
      </c>
      <c r="P147">
        <f>ROUNDUP(IF(D147&gt;$D$4,0,($D$4-D147+1)/365),0)</f>
        <v>0</v>
      </c>
      <c r="Q147">
        <f>ROUNDUP(IF(D147&gt;$D$5,0,($D$5-D147+1)/365),0)</f>
        <v>1</v>
      </c>
      <c r="R147" s="28">
        <f>IF(OR(P147=1,Q147=1),IF(D147+364&lt;=$D$5,(D147+364-$D$4+1)/365,IF(D147&gt;$D$4,($D$5-D147+1)/365,$D$6/365)),0)</f>
        <v>0.18904109589041096</v>
      </c>
      <c r="S147" s="28">
        <f>'Data &amp; Parameter'!$E$16*'Data &amp; Parameter'!$E$17*('Data &amp; Parameter'!$E$18+'Data &amp; Parameter'!$E$19)*'Data &amp; Parameter'!$E$20*'Data &amp; Parameter'!$E$37*R147</f>
        <v>0.65724000162175211</v>
      </c>
      <c r="T147" s="28">
        <f t="shared" si="2"/>
        <v>1.3144800032435042</v>
      </c>
    </row>
    <row r="148" spans="1:20" ht="15.75" customHeight="1" x14ac:dyDescent="0.35">
      <c r="A148">
        <v>141</v>
      </c>
      <c r="B148" s="76">
        <v>44233</v>
      </c>
      <c r="C148" s="1" t="s">
        <v>564</v>
      </c>
      <c r="D148" s="76">
        <v>44233</v>
      </c>
      <c r="E148" s="1" t="s">
        <v>565</v>
      </c>
      <c r="F148" s="1" t="s">
        <v>566</v>
      </c>
      <c r="G148" s="1" t="s">
        <v>123</v>
      </c>
      <c r="H148" s="1" t="s">
        <v>124</v>
      </c>
      <c r="I148" s="1" t="s">
        <v>125</v>
      </c>
      <c r="J148" s="1" t="s">
        <v>126</v>
      </c>
      <c r="K148" s="1" t="s">
        <v>126</v>
      </c>
      <c r="L148">
        <f>ROUNDUP(IF(B148&gt;$D$4,0,($D$4-B148+1)/365),0)</f>
        <v>0</v>
      </c>
      <c r="M148">
        <f>ROUNDUP(IF(B148&gt;$D$5,0,($D$5-B148+1)/365),0)</f>
        <v>1</v>
      </c>
      <c r="N148" s="28">
        <f>IF(OR(L148=1,M148=1),IF(B148+364&lt;=$D$5,(B148+364-$D$4+1)/365,IF(B148&gt;$D$4,($D$5-B148+1)/365,$D$6/365)),0)</f>
        <v>0.18904109589041096</v>
      </c>
      <c r="O148" s="28">
        <f>'Data &amp; Parameter'!$E$16*'Data &amp; Parameter'!$E$17*('Data &amp; Parameter'!$E$18+'Data &amp; Parameter'!$E$19)*'Data &amp; Parameter'!$E$20*'Data &amp; Parameter'!$E$37*N148</f>
        <v>0.65724000162175211</v>
      </c>
      <c r="P148">
        <f>ROUNDUP(IF(D148&gt;$D$4,0,($D$4-D148+1)/365),0)</f>
        <v>0</v>
      </c>
      <c r="Q148">
        <f>ROUNDUP(IF(D148&gt;$D$5,0,($D$5-D148+1)/365),0)</f>
        <v>1</v>
      </c>
      <c r="R148" s="28">
        <f>IF(OR(P148=1,Q148=1),IF(D148+364&lt;=$D$5,(D148+364-$D$4+1)/365,IF(D148&gt;$D$4,($D$5-D148+1)/365,$D$6/365)),0)</f>
        <v>0.18904109589041096</v>
      </c>
      <c r="S148" s="28">
        <f>'Data &amp; Parameter'!$E$16*'Data &amp; Parameter'!$E$17*('Data &amp; Parameter'!$E$18+'Data &amp; Parameter'!$E$19)*'Data &amp; Parameter'!$E$20*'Data &amp; Parameter'!$E$37*R148</f>
        <v>0.65724000162175211</v>
      </c>
      <c r="T148" s="28">
        <f t="shared" si="2"/>
        <v>1.3144800032435042</v>
      </c>
    </row>
    <row r="149" spans="1:20" ht="15.75" customHeight="1" x14ac:dyDescent="0.35">
      <c r="A149">
        <v>142</v>
      </c>
      <c r="B149" s="76">
        <v>44233</v>
      </c>
      <c r="C149" s="1" t="s">
        <v>567</v>
      </c>
      <c r="D149" s="76">
        <v>44233</v>
      </c>
      <c r="E149" s="1" t="s">
        <v>568</v>
      </c>
      <c r="F149" s="1" t="s">
        <v>569</v>
      </c>
      <c r="G149" s="1" t="s">
        <v>123</v>
      </c>
      <c r="H149" s="1" t="s">
        <v>124</v>
      </c>
      <c r="I149" s="1" t="s">
        <v>125</v>
      </c>
      <c r="J149" s="1" t="s">
        <v>126</v>
      </c>
      <c r="K149" s="1" t="s">
        <v>126</v>
      </c>
      <c r="L149">
        <f>ROUNDUP(IF(B149&gt;$D$4,0,($D$4-B149+1)/365),0)</f>
        <v>0</v>
      </c>
      <c r="M149">
        <f>ROUNDUP(IF(B149&gt;$D$5,0,($D$5-B149+1)/365),0)</f>
        <v>1</v>
      </c>
      <c r="N149" s="28">
        <f>IF(OR(L149=1,M149=1),IF(B149+364&lt;=$D$5,(B149+364-$D$4+1)/365,IF(B149&gt;$D$4,($D$5-B149+1)/365,$D$6/365)),0)</f>
        <v>0.18904109589041096</v>
      </c>
      <c r="O149" s="28">
        <f>'Data &amp; Parameter'!$E$16*'Data &amp; Parameter'!$E$17*('Data &amp; Parameter'!$E$18+'Data &amp; Parameter'!$E$19)*'Data &amp; Parameter'!$E$20*'Data &amp; Parameter'!$E$37*N149</f>
        <v>0.65724000162175211</v>
      </c>
      <c r="P149">
        <f>ROUNDUP(IF(D149&gt;$D$4,0,($D$4-D149+1)/365),0)</f>
        <v>0</v>
      </c>
      <c r="Q149">
        <f>ROUNDUP(IF(D149&gt;$D$5,0,($D$5-D149+1)/365),0)</f>
        <v>1</v>
      </c>
      <c r="R149" s="28">
        <f>IF(OR(P149=1,Q149=1),IF(D149+364&lt;=$D$5,(D149+364-$D$4+1)/365,IF(D149&gt;$D$4,($D$5-D149+1)/365,$D$6/365)),0)</f>
        <v>0.18904109589041096</v>
      </c>
      <c r="S149" s="28">
        <f>'Data &amp; Parameter'!$E$16*'Data &amp; Parameter'!$E$17*('Data &amp; Parameter'!$E$18+'Data &amp; Parameter'!$E$19)*'Data &amp; Parameter'!$E$20*'Data &amp; Parameter'!$E$37*R149</f>
        <v>0.65724000162175211</v>
      </c>
      <c r="T149" s="28">
        <f t="shared" si="2"/>
        <v>1.3144800032435042</v>
      </c>
    </row>
    <row r="150" spans="1:20" ht="15.75" customHeight="1" x14ac:dyDescent="0.35">
      <c r="A150">
        <v>143</v>
      </c>
      <c r="B150" s="76">
        <v>44233</v>
      </c>
      <c r="C150" s="1" t="s">
        <v>570</v>
      </c>
      <c r="D150" s="76">
        <v>44233</v>
      </c>
      <c r="E150" s="1" t="s">
        <v>571</v>
      </c>
      <c r="F150" s="1" t="s">
        <v>572</v>
      </c>
      <c r="G150" s="1" t="s">
        <v>123</v>
      </c>
      <c r="H150" s="1" t="s">
        <v>124</v>
      </c>
      <c r="I150" s="1" t="s">
        <v>125</v>
      </c>
      <c r="J150" s="1" t="s">
        <v>126</v>
      </c>
      <c r="K150" s="1" t="s">
        <v>126</v>
      </c>
      <c r="L150">
        <f>ROUNDUP(IF(B150&gt;$D$4,0,($D$4-B150+1)/365),0)</f>
        <v>0</v>
      </c>
      <c r="M150">
        <f>ROUNDUP(IF(B150&gt;$D$5,0,($D$5-B150+1)/365),0)</f>
        <v>1</v>
      </c>
      <c r="N150" s="28">
        <f>IF(OR(L150=1,M150=1),IF(B150+364&lt;=$D$5,(B150+364-$D$4+1)/365,IF(B150&gt;$D$4,($D$5-B150+1)/365,$D$6/365)),0)</f>
        <v>0.18904109589041096</v>
      </c>
      <c r="O150" s="28">
        <f>'Data &amp; Parameter'!$E$16*'Data &amp; Parameter'!$E$17*('Data &amp; Parameter'!$E$18+'Data &amp; Parameter'!$E$19)*'Data &amp; Parameter'!$E$20*'Data &amp; Parameter'!$E$37*N150</f>
        <v>0.65724000162175211</v>
      </c>
      <c r="P150">
        <f>ROUNDUP(IF(D150&gt;$D$4,0,($D$4-D150+1)/365),0)</f>
        <v>0</v>
      </c>
      <c r="Q150">
        <f>ROUNDUP(IF(D150&gt;$D$5,0,($D$5-D150+1)/365),0)</f>
        <v>1</v>
      </c>
      <c r="R150" s="28">
        <f>IF(OR(P150=1,Q150=1),IF(D150+364&lt;=$D$5,(D150+364-$D$4+1)/365,IF(D150&gt;$D$4,($D$5-D150+1)/365,$D$6/365)),0)</f>
        <v>0.18904109589041096</v>
      </c>
      <c r="S150" s="28">
        <f>'Data &amp; Parameter'!$E$16*'Data &amp; Parameter'!$E$17*('Data &amp; Parameter'!$E$18+'Data &amp; Parameter'!$E$19)*'Data &amp; Parameter'!$E$20*'Data &amp; Parameter'!$E$37*R150</f>
        <v>0.65724000162175211</v>
      </c>
      <c r="T150" s="28">
        <f t="shared" si="2"/>
        <v>1.3144800032435042</v>
      </c>
    </row>
    <row r="151" spans="1:20" ht="15.75" customHeight="1" x14ac:dyDescent="0.35">
      <c r="A151">
        <v>144</v>
      </c>
      <c r="B151" s="76">
        <v>44233</v>
      </c>
      <c r="C151" s="1" t="s">
        <v>573</v>
      </c>
      <c r="D151" s="76">
        <v>44233</v>
      </c>
      <c r="E151" s="1" t="s">
        <v>574</v>
      </c>
      <c r="F151" s="1" t="s">
        <v>575</v>
      </c>
      <c r="G151" s="1" t="s">
        <v>123</v>
      </c>
      <c r="H151" s="1" t="s">
        <v>124</v>
      </c>
      <c r="I151" s="1" t="s">
        <v>125</v>
      </c>
      <c r="J151" s="1" t="s">
        <v>126</v>
      </c>
      <c r="K151" s="1" t="s">
        <v>126</v>
      </c>
      <c r="L151">
        <f>ROUNDUP(IF(B151&gt;$D$4,0,($D$4-B151+1)/365),0)</f>
        <v>0</v>
      </c>
      <c r="M151">
        <f>ROUNDUP(IF(B151&gt;$D$5,0,($D$5-B151+1)/365),0)</f>
        <v>1</v>
      </c>
      <c r="N151" s="28">
        <f>IF(OR(L151=1,M151=1),IF(B151+364&lt;=$D$5,(B151+364-$D$4+1)/365,IF(B151&gt;$D$4,($D$5-B151+1)/365,$D$6/365)),0)</f>
        <v>0.18904109589041096</v>
      </c>
      <c r="O151" s="28">
        <f>'Data &amp; Parameter'!$E$16*'Data &amp; Parameter'!$E$17*('Data &amp; Parameter'!$E$18+'Data &amp; Parameter'!$E$19)*'Data &amp; Parameter'!$E$20*'Data &amp; Parameter'!$E$37*N151</f>
        <v>0.65724000162175211</v>
      </c>
      <c r="P151">
        <f>ROUNDUP(IF(D151&gt;$D$4,0,($D$4-D151+1)/365),0)</f>
        <v>0</v>
      </c>
      <c r="Q151">
        <f>ROUNDUP(IF(D151&gt;$D$5,0,($D$5-D151+1)/365),0)</f>
        <v>1</v>
      </c>
      <c r="R151" s="28">
        <f>IF(OR(P151=1,Q151=1),IF(D151+364&lt;=$D$5,(D151+364-$D$4+1)/365,IF(D151&gt;$D$4,($D$5-D151+1)/365,$D$6/365)),0)</f>
        <v>0.18904109589041096</v>
      </c>
      <c r="S151" s="28">
        <f>'Data &amp; Parameter'!$E$16*'Data &amp; Parameter'!$E$17*('Data &amp; Parameter'!$E$18+'Data &amp; Parameter'!$E$19)*'Data &amp; Parameter'!$E$20*'Data &amp; Parameter'!$E$37*R151</f>
        <v>0.65724000162175211</v>
      </c>
      <c r="T151" s="28">
        <f t="shared" si="2"/>
        <v>1.3144800032435042</v>
      </c>
    </row>
    <row r="152" spans="1:20" ht="15.75" customHeight="1" x14ac:dyDescent="0.35">
      <c r="A152">
        <v>145</v>
      </c>
      <c r="B152" s="76">
        <v>44233</v>
      </c>
      <c r="C152" s="1" t="s">
        <v>576</v>
      </c>
      <c r="D152" s="76">
        <v>44233</v>
      </c>
      <c r="E152" s="1" t="s">
        <v>577</v>
      </c>
      <c r="F152" s="1" t="s">
        <v>578</v>
      </c>
      <c r="G152" s="1" t="s">
        <v>123</v>
      </c>
      <c r="H152" s="1" t="s">
        <v>124</v>
      </c>
      <c r="I152" s="1" t="s">
        <v>125</v>
      </c>
      <c r="J152" s="1" t="s">
        <v>126</v>
      </c>
      <c r="K152" s="1" t="s">
        <v>126</v>
      </c>
      <c r="L152">
        <f>ROUNDUP(IF(B152&gt;$D$4,0,($D$4-B152+1)/365),0)</f>
        <v>0</v>
      </c>
      <c r="M152">
        <f>ROUNDUP(IF(B152&gt;$D$5,0,($D$5-B152+1)/365),0)</f>
        <v>1</v>
      </c>
      <c r="N152" s="28">
        <f>IF(OR(L152=1,M152=1),IF(B152+364&lt;=$D$5,(B152+364-$D$4+1)/365,IF(B152&gt;$D$4,($D$5-B152+1)/365,$D$6/365)),0)</f>
        <v>0.18904109589041096</v>
      </c>
      <c r="O152" s="28">
        <f>'Data &amp; Parameter'!$E$16*'Data &amp; Parameter'!$E$17*('Data &amp; Parameter'!$E$18+'Data &amp; Parameter'!$E$19)*'Data &amp; Parameter'!$E$20*'Data &amp; Parameter'!$E$37*N152</f>
        <v>0.65724000162175211</v>
      </c>
      <c r="P152">
        <f>ROUNDUP(IF(D152&gt;$D$4,0,($D$4-D152+1)/365),0)</f>
        <v>0</v>
      </c>
      <c r="Q152">
        <f>ROUNDUP(IF(D152&gt;$D$5,0,($D$5-D152+1)/365),0)</f>
        <v>1</v>
      </c>
      <c r="R152" s="28">
        <f>IF(OR(P152=1,Q152=1),IF(D152+364&lt;=$D$5,(D152+364-$D$4+1)/365,IF(D152&gt;$D$4,($D$5-D152+1)/365,$D$6/365)),0)</f>
        <v>0.18904109589041096</v>
      </c>
      <c r="S152" s="28">
        <f>'Data &amp; Parameter'!$E$16*'Data &amp; Parameter'!$E$17*('Data &amp; Parameter'!$E$18+'Data &amp; Parameter'!$E$19)*'Data &amp; Parameter'!$E$20*'Data &amp; Parameter'!$E$37*R152</f>
        <v>0.65724000162175211</v>
      </c>
      <c r="T152" s="28">
        <f t="shared" si="2"/>
        <v>1.3144800032435042</v>
      </c>
    </row>
    <row r="153" spans="1:20" ht="15.75" customHeight="1" x14ac:dyDescent="0.35">
      <c r="A153">
        <v>146</v>
      </c>
      <c r="B153" s="76">
        <v>44233</v>
      </c>
      <c r="C153" s="1" t="s">
        <v>579</v>
      </c>
      <c r="D153" s="76">
        <v>44233</v>
      </c>
      <c r="E153" s="1" t="s">
        <v>580</v>
      </c>
      <c r="F153" s="1" t="s">
        <v>581</v>
      </c>
      <c r="G153" s="1" t="s">
        <v>123</v>
      </c>
      <c r="H153" s="1" t="s">
        <v>124</v>
      </c>
      <c r="I153" s="1" t="s">
        <v>125</v>
      </c>
      <c r="J153" s="1" t="s">
        <v>126</v>
      </c>
      <c r="K153" s="1" t="s">
        <v>126</v>
      </c>
      <c r="L153">
        <f>ROUNDUP(IF(B153&gt;$D$4,0,($D$4-B153+1)/365),0)</f>
        <v>0</v>
      </c>
      <c r="M153">
        <f>ROUNDUP(IF(B153&gt;$D$5,0,($D$5-B153+1)/365),0)</f>
        <v>1</v>
      </c>
      <c r="N153" s="28">
        <f>IF(OR(L153=1,M153=1),IF(B153+364&lt;=$D$5,(B153+364-$D$4+1)/365,IF(B153&gt;$D$4,($D$5-B153+1)/365,$D$6/365)),0)</f>
        <v>0.18904109589041096</v>
      </c>
      <c r="O153" s="28">
        <f>'Data &amp; Parameter'!$E$16*'Data &amp; Parameter'!$E$17*('Data &amp; Parameter'!$E$18+'Data &amp; Parameter'!$E$19)*'Data &amp; Parameter'!$E$20*'Data &amp; Parameter'!$E$37*N153</f>
        <v>0.65724000162175211</v>
      </c>
      <c r="P153">
        <f>ROUNDUP(IF(D153&gt;$D$4,0,($D$4-D153+1)/365),0)</f>
        <v>0</v>
      </c>
      <c r="Q153">
        <f>ROUNDUP(IF(D153&gt;$D$5,0,($D$5-D153+1)/365),0)</f>
        <v>1</v>
      </c>
      <c r="R153" s="28">
        <f>IF(OR(P153=1,Q153=1),IF(D153+364&lt;=$D$5,(D153+364-$D$4+1)/365,IF(D153&gt;$D$4,($D$5-D153+1)/365,$D$6/365)),0)</f>
        <v>0.18904109589041096</v>
      </c>
      <c r="S153" s="28">
        <f>'Data &amp; Parameter'!$E$16*'Data &amp; Parameter'!$E$17*('Data &amp; Parameter'!$E$18+'Data &amp; Parameter'!$E$19)*'Data &amp; Parameter'!$E$20*'Data &amp; Parameter'!$E$37*R153</f>
        <v>0.65724000162175211</v>
      </c>
      <c r="T153" s="28">
        <f t="shared" si="2"/>
        <v>1.3144800032435042</v>
      </c>
    </row>
    <row r="154" spans="1:20" ht="15.75" customHeight="1" x14ac:dyDescent="0.35">
      <c r="A154">
        <v>147</v>
      </c>
      <c r="B154" s="76">
        <v>44233</v>
      </c>
      <c r="C154" s="1" t="s">
        <v>582</v>
      </c>
      <c r="D154" s="76">
        <v>44233</v>
      </c>
      <c r="E154" s="1" t="s">
        <v>583</v>
      </c>
      <c r="F154" s="1" t="s">
        <v>584</v>
      </c>
      <c r="G154" s="1" t="s">
        <v>123</v>
      </c>
      <c r="H154" s="1" t="s">
        <v>124</v>
      </c>
      <c r="I154" s="1" t="s">
        <v>125</v>
      </c>
      <c r="J154" s="1" t="s">
        <v>126</v>
      </c>
      <c r="K154" s="1" t="s">
        <v>126</v>
      </c>
      <c r="L154">
        <f>ROUNDUP(IF(B154&gt;$D$4,0,($D$4-B154+1)/365),0)</f>
        <v>0</v>
      </c>
      <c r="M154">
        <f>ROUNDUP(IF(B154&gt;$D$5,0,($D$5-B154+1)/365),0)</f>
        <v>1</v>
      </c>
      <c r="N154" s="28">
        <f>IF(OR(L154=1,M154=1),IF(B154+364&lt;=$D$5,(B154+364-$D$4+1)/365,IF(B154&gt;$D$4,($D$5-B154+1)/365,$D$6/365)),0)</f>
        <v>0.18904109589041096</v>
      </c>
      <c r="O154" s="28">
        <f>'Data &amp; Parameter'!$E$16*'Data &amp; Parameter'!$E$17*('Data &amp; Parameter'!$E$18+'Data &amp; Parameter'!$E$19)*'Data &amp; Parameter'!$E$20*'Data &amp; Parameter'!$E$37*N154</f>
        <v>0.65724000162175211</v>
      </c>
      <c r="P154">
        <f>ROUNDUP(IF(D154&gt;$D$4,0,($D$4-D154+1)/365),0)</f>
        <v>0</v>
      </c>
      <c r="Q154">
        <f>ROUNDUP(IF(D154&gt;$D$5,0,($D$5-D154+1)/365),0)</f>
        <v>1</v>
      </c>
      <c r="R154" s="28">
        <f>IF(OR(P154=1,Q154=1),IF(D154+364&lt;=$D$5,(D154+364-$D$4+1)/365,IF(D154&gt;$D$4,($D$5-D154+1)/365,$D$6/365)),0)</f>
        <v>0.18904109589041096</v>
      </c>
      <c r="S154" s="28">
        <f>'Data &amp; Parameter'!$E$16*'Data &amp; Parameter'!$E$17*('Data &amp; Parameter'!$E$18+'Data &amp; Parameter'!$E$19)*'Data &amp; Parameter'!$E$20*'Data &amp; Parameter'!$E$37*R154</f>
        <v>0.65724000162175211</v>
      </c>
      <c r="T154" s="28">
        <f t="shared" si="2"/>
        <v>1.3144800032435042</v>
      </c>
    </row>
    <row r="155" spans="1:20" ht="15.75" customHeight="1" x14ac:dyDescent="0.35">
      <c r="A155">
        <v>148</v>
      </c>
      <c r="B155" s="76">
        <v>44233</v>
      </c>
      <c r="C155" s="1" t="s">
        <v>585</v>
      </c>
      <c r="D155" s="76">
        <v>44233</v>
      </c>
      <c r="E155" s="1" t="s">
        <v>586</v>
      </c>
      <c r="F155" s="1" t="s">
        <v>587</v>
      </c>
      <c r="G155" s="1" t="s">
        <v>123</v>
      </c>
      <c r="H155" s="1" t="s">
        <v>124</v>
      </c>
      <c r="I155" s="1" t="s">
        <v>125</v>
      </c>
      <c r="J155" s="1" t="s">
        <v>126</v>
      </c>
      <c r="K155" s="1" t="s">
        <v>126</v>
      </c>
      <c r="L155">
        <f>ROUNDUP(IF(B155&gt;$D$4,0,($D$4-B155+1)/365),0)</f>
        <v>0</v>
      </c>
      <c r="M155">
        <f>ROUNDUP(IF(B155&gt;$D$5,0,($D$5-B155+1)/365),0)</f>
        <v>1</v>
      </c>
      <c r="N155" s="28">
        <f>IF(OR(L155=1,M155=1),IF(B155+364&lt;=$D$5,(B155+364-$D$4+1)/365,IF(B155&gt;$D$4,($D$5-B155+1)/365,$D$6/365)),0)</f>
        <v>0.18904109589041096</v>
      </c>
      <c r="O155" s="28">
        <f>'Data &amp; Parameter'!$E$16*'Data &amp; Parameter'!$E$17*('Data &amp; Parameter'!$E$18+'Data &amp; Parameter'!$E$19)*'Data &amp; Parameter'!$E$20*'Data &amp; Parameter'!$E$37*N155</f>
        <v>0.65724000162175211</v>
      </c>
      <c r="P155">
        <f>ROUNDUP(IF(D155&gt;$D$4,0,($D$4-D155+1)/365),0)</f>
        <v>0</v>
      </c>
      <c r="Q155">
        <f>ROUNDUP(IF(D155&gt;$D$5,0,($D$5-D155+1)/365),0)</f>
        <v>1</v>
      </c>
      <c r="R155" s="28">
        <f>IF(OR(P155=1,Q155=1),IF(D155+364&lt;=$D$5,(D155+364-$D$4+1)/365,IF(D155&gt;$D$4,($D$5-D155+1)/365,$D$6/365)),0)</f>
        <v>0.18904109589041096</v>
      </c>
      <c r="S155" s="28">
        <f>'Data &amp; Parameter'!$E$16*'Data &amp; Parameter'!$E$17*('Data &amp; Parameter'!$E$18+'Data &amp; Parameter'!$E$19)*'Data &amp; Parameter'!$E$20*'Data &amp; Parameter'!$E$37*R155</f>
        <v>0.65724000162175211</v>
      </c>
      <c r="T155" s="28">
        <f t="shared" si="2"/>
        <v>1.3144800032435042</v>
      </c>
    </row>
    <row r="156" spans="1:20" ht="15.75" customHeight="1" x14ac:dyDescent="0.35">
      <c r="A156">
        <v>149</v>
      </c>
      <c r="B156" s="76">
        <v>44233</v>
      </c>
      <c r="C156" s="1" t="s">
        <v>588</v>
      </c>
      <c r="D156" s="76">
        <v>44233</v>
      </c>
      <c r="E156" s="1" t="s">
        <v>589</v>
      </c>
      <c r="F156" s="1" t="s">
        <v>590</v>
      </c>
      <c r="G156" s="1" t="s">
        <v>123</v>
      </c>
      <c r="H156" s="1" t="s">
        <v>124</v>
      </c>
      <c r="I156" s="1" t="s">
        <v>125</v>
      </c>
      <c r="J156" s="1" t="s">
        <v>126</v>
      </c>
      <c r="K156" s="1" t="s">
        <v>126</v>
      </c>
      <c r="L156">
        <f>ROUNDUP(IF(B156&gt;$D$4,0,($D$4-B156+1)/365),0)</f>
        <v>0</v>
      </c>
      <c r="M156">
        <f>ROUNDUP(IF(B156&gt;$D$5,0,($D$5-B156+1)/365),0)</f>
        <v>1</v>
      </c>
      <c r="N156" s="28">
        <f>IF(OR(L156=1,M156=1),IF(B156+364&lt;=$D$5,(B156+364-$D$4+1)/365,IF(B156&gt;$D$4,($D$5-B156+1)/365,$D$6/365)),0)</f>
        <v>0.18904109589041096</v>
      </c>
      <c r="O156" s="28">
        <f>'Data &amp; Parameter'!$E$16*'Data &amp; Parameter'!$E$17*('Data &amp; Parameter'!$E$18+'Data &amp; Parameter'!$E$19)*'Data &amp; Parameter'!$E$20*'Data &amp; Parameter'!$E$37*N156</f>
        <v>0.65724000162175211</v>
      </c>
      <c r="P156">
        <f>ROUNDUP(IF(D156&gt;$D$4,0,($D$4-D156+1)/365),0)</f>
        <v>0</v>
      </c>
      <c r="Q156">
        <f>ROUNDUP(IF(D156&gt;$D$5,0,($D$5-D156+1)/365),0)</f>
        <v>1</v>
      </c>
      <c r="R156" s="28">
        <f>IF(OR(P156=1,Q156=1),IF(D156+364&lt;=$D$5,(D156+364-$D$4+1)/365,IF(D156&gt;$D$4,($D$5-D156+1)/365,$D$6/365)),0)</f>
        <v>0.18904109589041096</v>
      </c>
      <c r="S156" s="28">
        <f>'Data &amp; Parameter'!$E$16*'Data &amp; Parameter'!$E$17*('Data &amp; Parameter'!$E$18+'Data &amp; Parameter'!$E$19)*'Data &amp; Parameter'!$E$20*'Data &amp; Parameter'!$E$37*R156</f>
        <v>0.65724000162175211</v>
      </c>
      <c r="T156" s="28">
        <f t="shared" si="2"/>
        <v>1.3144800032435042</v>
      </c>
    </row>
    <row r="157" spans="1:20" ht="15.75" customHeight="1" x14ac:dyDescent="0.35">
      <c r="A157">
        <v>150</v>
      </c>
      <c r="B157" s="76">
        <v>44233</v>
      </c>
      <c r="C157" s="1" t="s">
        <v>591</v>
      </c>
      <c r="D157" s="76">
        <v>44233</v>
      </c>
      <c r="E157" s="1" t="s">
        <v>592</v>
      </c>
      <c r="F157" s="1" t="s">
        <v>593</v>
      </c>
      <c r="G157" s="1" t="s">
        <v>123</v>
      </c>
      <c r="H157" s="1" t="s">
        <v>124</v>
      </c>
      <c r="I157" s="1" t="s">
        <v>125</v>
      </c>
      <c r="J157" s="1" t="s">
        <v>126</v>
      </c>
      <c r="K157" s="1" t="s">
        <v>126</v>
      </c>
      <c r="L157">
        <f>ROUNDUP(IF(B157&gt;$D$4,0,($D$4-B157+1)/365),0)</f>
        <v>0</v>
      </c>
      <c r="M157">
        <f>ROUNDUP(IF(B157&gt;$D$5,0,($D$5-B157+1)/365),0)</f>
        <v>1</v>
      </c>
      <c r="N157" s="28">
        <f>IF(OR(L157=1,M157=1),IF(B157+364&lt;=$D$5,(B157+364-$D$4+1)/365,IF(B157&gt;$D$4,($D$5-B157+1)/365,$D$6/365)),0)</f>
        <v>0.18904109589041096</v>
      </c>
      <c r="O157" s="28">
        <f>'Data &amp; Parameter'!$E$16*'Data &amp; Parameter'!$E$17*('Data &amp; Parameter'!$E$18+'Data &amp; Parameter'!$E$19)*'Data &amp; Parameter'!$E$20*'Data &amp; Parameter'!$E$37*N157</f>
        <v>0.65724000162175211</v>
      </c>
      <c r="P157">
        <f>ROUNDUP(IF(D157&gt;$D$4,0,($D$4-D157+1)/365),0)</f>
        <v>0</v>
      </c>
      <c r="Q157">
        <f>ROUNDUP(IF(D157&gt;$D$5,0,($D$5-D157+1)/365),0)</f>
        <v>1</v>
      </c>
      <c r="R157" s="28">
        <f>IF(OR(P157=1,Q157=1),IF(D157+364&lt;=$D$5,(D157+364-$D$4+1)/365,IF(D157&gt;$D$4,($D$5-D157+1)/365,$D$6/365)),0)</f>
        <v>0.18904109589041096</v>
      </c>
      <c r="S157" s="28">
        <f>'Data &amp; Parameter'!$E$16*'Data &amp; Parameter'!$E$17*('Data &amp; Parameter'!$E$18+'Data &amp; Parameter'!$E$19)*'Data &amp; Parameter'!$E$20*'Data &amp; Parameter'!$E$37*R157</f>
        <v>0.65724000162175211</v>
      </c>
      <c r="T157" s="28">
        <f t="shared" si="2"/>
        <v>1.3144800032435042</v>
      </c>
    </row>
    <row r="158" spans="1:20" ht="15.75" customHeight="1" x14ac:dyDescent="0.35">
      <c r="A158">
        <v>151</v>
      </c>
      <c r="B158" s="76">
        <v>44233</v>
      </c>
      <c r="C158" s="1" t="s">
        <v>594</v>
      </c>
      <c r="D158" s="76">
        <v>44233</v>
      </c>
      <c r="E158" s="1" t="s">
        <v>595</v>
      </c>
      <c r="F158" s="1" t="s">
        <v>596</v>
      </c>
      <c r="G158" s="1" t="s">
        <v>123</v>
      </c>
      <c r="H158" s="1" t="s">
        <v>124</v>
      </c>
      <c r="I158" s="1" t="s">
        <v>125</v>
      </c>
      <c r="J158" s="1" t="s">
        <v>126</v>
      </c>
      <c r="K158" s="1" t="s">
        <v>126</v>
      </c>
      <c r="L158">
        <f>ROUNDUP(IF(B158&gt;$D$4,0,($D$4-B158+1)/365),0)</f>
        <v>0</v>
      </c>
      <c r="M158">
        <f>ROUNDUP(IF(B158&gt;$D$5,0,($D$5-B158+1)/365),0)</f>
        <v>1</v>
      </c>
      <c r="N158" s="28">
        <f>IF(OR(L158=1,M158=1),IF(B158+364&lt;=$D$5,(B158+364-$D$4+1)/365,IF(B158&gt;$D$4,($D$5-B158+1)/365,$D$6/365)),0)</f>
        <v>0.18904109589041096</v>
      </c>
      <c r="O158" s="28">
        <f>'Data &amp; Parameter'!$E$16*'Data &amp; Parameter'!$E$17*('Data &amp; Parameter'!$E$18+'Data &amp; Parameter'!$E$19)*'Data &amp; Parameter'!$E$20*'Data &amp; Parameter'!$E$37*N158</f>
        <v>0.65724000162175211</v>
      </c>
      <c r="P158">
        <f>ROUNDUP(IF(D158&gt;$D$4,0,($D$4-D158+1)/365),0)</f>
        <v>0</v>
      </c>
      <c r="Q158">
        <f>ROUNDUP(IF(D158&gt;$D$5,0,($D$5-D158+1)/365),0)</f>
        <v>1</v>
      </c>
      <c r="R158" s="28">
        <f>IF(OR(P158=1,Q158=1),IF(D158+364&lt;=$D$5,(D158+364-$D$4+1)/365,IF(D158&gt;$D$4,($D$5-D158+1)/365,$D$6/365)),0)</f>
        <v>0.18904109589041096</v>
      </c>
      <c r="S158" s="28">
        <f>'Data &amp; Parameter'!$E$16*'Data &amp; Parameter'!$E$17*('Data &amp; Parameter'!$E$18+'Data &amp; Parameter'!$E$19)*'Data &amp; Parameter'!$E$20*'Data &amp; Parameter'!$E$37*R158</f>
        <v>0.65724000162175211</v>
      </c>
      <c r="T158" s="28">
        <f t="shared" si="2"/>
        <v>1.3144800032435042</v>
      </c>
    </row>
    <row r="159" spans="1:20" ht="15.75" customHeight="1" x14ac:dyDescent="0.35">
      <c r="A159">
        <v>152</v>
      </c>
      <c r="B159" s="76">
        <v>44233</v>
      </c>
      <c r="C159" s="1" t="s">
        <v>597</v>
      </c>
      <c r="D159" s="76">
        <v>44233</v>
      </c>
      <c r="E159" s="1" t="s">
        <v>598</v>
      </c>
      <c r="F159" s="1" t="s">
        <v>599</v>
      </c>
      <c r="G159" s="1" t="s">
        <v>123</v>
      </c>
      <c r="H159" s="1" t="s">
        <v>124</v>
      </c>
      <c r="I159" s="1" t="s">
        <v>125</v>
      </c>
      <c r="J159" s="1" t="s">
        <v>600</v>
      </c>
      <c r="K159" s="1" t="s">
        <v>126</v>
      </c>
      <c r="L159">
        <f>ROUNDUP(IF(B159&gt;$D$4,0,($D$4-B159+1)/365),0)</f>
        <v>0</v>
      </c>
      <c r="M159">
        <f>ROUNDUP(IF(B159&gt;$D$5,0,($D$5-B159+1)/365),0)</f>
        <v>1</v>
      </c>
      <c r="N159" s="28">
        <f>IF(OR(L159=1,M159=1),IF(B159+364&lt;=$D$5,(B159+364-$D$4+1)/365,IF(B159&gt;$D$4,($D$5-B159+1)/365,$D$6/365)),0)</f>
        <v>0.18904109589041096</v>
      </c>
      <c r="O159" s="28">
        <f>'Data &amp; Parameter'!$E$16*'Data &amp; Parameter'!$E$17*('Data &amp; Parameter'!$E$18+'Data &amp; Parameter'!$E$19)*'Data &amp; Parameter'!$E$20*'Data &amp; Parameter'!$E$37*N159</f>
        <v>0.65724000162175211</v>
      </c>
      <c r="P159">
        <f>ROUNDUP(IF(D159&gt;$D$4,0,($D$4-D159+1)/365),0)</f>
        <v>0</v>
      </c>
      <c r="Q159">
        <f>ROUNDUP(IF(D159&gt;$D$5,0,($D$5-D159+1)/365),0)</f>
        <v>1</v>
      </c>
      <c r="R159" s="28">
        <f>IF(OR(P159=1,Q159=1),IF(D159+364&lt;=$D$5,(D159+364-$D$4+1)/365,IF(D159&gt;$D$4,($D$5-D159+1)/365,$D$6/365)),0)</f>
        <v>0.18904109589041096</v>
      </c>
      <c r="S159" s="28">
        <f>'Data &amp; Parameter'!$E$16*'Data &amp; Parameter'!$E$17*('Data &amp; Parameter'!$E$18+'Data &amp; Parameter'!$E$19)*'Data &amp; Parameter'!$E$20*'Data &amp; Parameter'!$E$37*R159</f>
        <v>0.65724000162175211</v>
      </c>
      <c r="T159" s="28">
        <f t="shared" si="2"/>
        <v>1.3144800032435042</v>
      </c>
    </row>
    <row r="160" spans="1:20" ht="15.75" customHeight="1" x14ac:dyDescent="0.35">
      <c r="A160">
        <v>153</v>
      </c>
      <c r="B160" s="76">
        <v>44233</v>
      </c>
      <c r="C160" s="1" t="s">
        <v>601</v>
      </c>
      <c r="D160" s="76">
        <v>44233</v>
      </c>
      <c r="E160" s="1" t="s">
        <v>602</v>
      </c>
      <c r="F160" s="1" t="s">
        <v>603</v>
      </c>
      <c r="G160" s="1" t="s">
        <v>123</v>
      </c>
      <c r="H160" s="1" t="s">
        <v>124</v>
      </c>
      <c r="I160" s="1" t="s">
        <v>125</v>
      </c>
      <c r="J160" s="1" t="s">
        <v>126</v>
      </c>
      <c r="K160" s="1" t="s">
        <v>126</v>
      </c>
      <c r="L160">
        <f>ROUNDUP(IF(B160&gt;$D$4,0,($D$4-B160+1)/365),0)</f>
        <v>0</v>
      </c>
      <c r="M160">
        <f>ROUNDUP(IF(B160&gt;$D$5,0,($D$5-B160+1)/365),0)</f>
        <v>1</v>
      </c>
      <c r="N160" s="28">
        <f>IF(OR(L160=1,M160=1),IF(B160+364&lt;=$D$5,(B160+364-$D$4+1)/365,IF(B160&gt;$D$4,($D$5-B160+1)/365,$D$6/365)),0)</f>
        <v>0.18904109589041096</v>
      </c>
      <c r="O160" s="28">
        <f>'Data &amp; Parameter'!$E$16*'Data &amp; Parameter'!$E$17*('Data &amp; Parameter'!$E$18+'Data &amp; Parameter'!$E$19)*'Data &amp; Parameter'!$E$20*'Data &amp; Parameter'!$E$37*N160</f>
        <v>0.65724000162175211</v>
      </c>
      <c r="P160">
        <f>ROUNDUP(IF(D160&gt;$D$4,0,($D$4-D160+1)/365),0)</f>
        <v>0</v>
      </c>
      <c r="Q160">
        <f>ROUNDUP(IF(D160&gt;$D$5,0,($D$5-D160+1)/365),0)</f>
        <v>1</v>
      </c>
      <c r="R160" s="28">
        <f>IF(OR(P160=1,Q160=1),IF(D160+364&lt;=$D$5,(D160+364-$D$4+1)/365,IF(D160&gt;$D$4,($D$5-D160+1)/365,$D$6/365)),0)</f>
        <v>0.18904109589041096</v>
      </c>
      <c r="S160" s="28">
        <f>'Data &amp; Parameter'!$E$16*'Data &amp; Parameter'!$E$17*('Data &amp; Parameter'!$E$18+'Data &amp; Parameter'!$E$19)*'Data &amp; Parameter'!$E$20*'Data &amp; Parameter'!$E$37*R160</f>
        <v>0.65724000162175211</v>
      </c>
      <c r="T160" s="28">
        <f t="shared" si="2"/>
        <v>1.3144800032435042</v>
      </c>
    </row>
    <row r="161" spans="1:20" ht="15.75" customHeight="1" x14ac:dyDescent="0.35">
      <c r="A161">
        <v>154</v>
      </c>
      <c r="B161" s="76">
        <v>44233</v>
      </c>
      <c r="C161" s="1" t="s">
        <v>604</v>
      </c>
      <c r="D161" s="76">
        <v>44233</v>
      </c>
      <c r="E161" s="1" t="s">
        <v>605</v>
      </c>
      <c r="F161" s="1" t="s">
        <v>606</v>
      </c>
      <c r="G161" s="1" t="s">
        <v>123</v>
      </c>
      <c r="H161" s="1" t="s">
        <v>124</v>
      </c>
      <c r="I161" s="1" t="s">
        <v>125</v>
      </c>
      <c r="J161" s="1" t="s">
        <v>126</v>
      </c>
      <c r="K161" s="1" t="s">
        <v>126</v>
      </c>
      <c r="L161">
        <f>ROUNDUP(IF(B161&gt;$D$4,0,($D$4-B161+1)/365),0)</f>
        <v>0</v>
      </c>
      <c r="M161">
        <f>ROUNDUP(IF(B161&gt;$D$5,0,($D$5-B161+1)/365),0)</f>
        <v>1</v>
      </c>
      <c r="N161" s="28">
        <f>IF(OR(L161=1,M161=1),IF(B161+364&lt;=$D$5,(B161+364-$D$4+1)/365,IF(B161&gt;$D$4,($D$5-B161+1)/365,$D$6/365)),0)</f>
        <v>0.18904109589041096</v>
      </c>
      <c r="O161" s="28">
        <f>'Data &amp; Parameter'!$E$16*'Data &amp; Parameter'!$E$17*('Data &amp; Parameter'!$E$18+'Data &amp; Parameter'!$E$19)*'Data &amp; Parameter'!$E$20*'Data &amp; Parameter'!$E$37*N161</f>
        <v>0.65724000162175211</v>
      </c>
      <c r="P161">
        <f>ROUNDUP(IF(D161&gt;$D$4,0,($D$4-D161+1)/365),0)</f>
        <v>0</v>
      </c>
      <c r="Q161">
        <f>ROUNDUP(IF(D161&gt;$D$5,0,($D$5-D161+1)/365),0)</f>
        <v>1</v>
      </c>
      <c r="R161" s="28">
        <f>IF(OR(P161=1,Q161=1),IF(D161+364&lt;=$D$5,(D161+364-$D$4+1)/365,IF(D161&gt;$D$4,($D$5-D161+1)/365,$D$6/365)),0)</f>
        <v>0.18904109589041096</v>
      </c>
      <c r="S161" s="28">
        <f>'Data &amp; Parameter'!$E$16*'Data &amp; Parameter'!$E$17*('Data &amp; Parameter'!$E$18+'Data &amp; Parameter'!$E$19)*'Data &amp; Parameter'!$E$20*'Data &amp; Parameter'!$E$37*R161</f>
        <v>0.65724000162175211</v>
      </c>
      <c r="T161" s="28">
        <f t="shared" si="2"/>
        <v>1.3144800032435042</v>
      </c>
    </row>
    <row r="162" spans="1:20" ht="15.75" customHeight="1" x14ac:dyDescent="0.35">
      <c r="A162">
        <v>155</v>
      </c>
      <c r="B162" s="76">
        <v>44233</v>
      </c>
      <c r="C162" s="1" t="s">
        <v>607</v>
      </c>
      <c r="D162" s="76">
        <v>44233</v>
      </c>
      <c r="E162" s="1" t="s">
        <v>608</v>
      </c>
      <c r="F162" s="1" t="s">
        <v>609</v>
      </c>
      <c r="G162" s="1" t="s">
        <v>123</v>
      </c>
      <c r="H162" s="1" t="s">
        <v>124</v>
      </c>
      <c r="I162" s="1" t="s">
        <v>125</v>
      </c>
      <c r="J162" s="1" t="s">
        <v>487</v>
      </c>
      <c r="K162" s="1" t="s">
        <v>487</v>
      </c>
      <c r="L162">
        <f>ROUNDUP(IF(B162&gt;$D$4,0,($D$4-B162+1)/365),0)</f>
        <v>0</v>
      </c>
      <c r="M162">
        <f>ROUNDUP(IF(B162&gt;$D$5,0,($D$5-B162+1)/365),0)</f>
        <v>1</v>
      </c>
      <c r="N162" s="28">
        <f>IF(OR(L162=1,M162=1),IF(B162+364&lt;=$D$5,(B162+364-$D$4+1)/365,IF(B162&gt;$D$4,($D$5-B162+1)/365,$D$6/365)),0)</f>
        <v>0.18904109589041096</v>
      </c>
      <c r="O162" s="28">
        <f>'Data &amp; Parameter'!$E$16*'Data &amp; Parameter'!$E$17*('Data &amp; Parameter'!$E$18+'Data &amp; Parameter'!$E$19)*'Data &amp; Parameter'!$E$20*'Data &amp; Parameter'!$E$37*N162</f>
        <v>0.65724000162175211</v>
      </c>
      <c r="P162">
        <f>ROUNDUP(IF(D162&gt;$D$4,0,($D$4-D162+1)/365),0)</f>
        <v>0</v>
      </c>
      <c r="Q162">
        <f>ROUNDUP(IF(D162&gt;$D$5,0,($D$5-D162+1)/365),0)</f>
        <v>1</v>
      </c>
      <c r="R162" s="28">
        <f>IF(OR(P162=1,Q162=1),IF(D162+364&lt;=$D$5,(D162+364-$D$4+1)/365,IF(D162&gt;$D$4,($D$5-D162+1)/365,$D$6/365)),0)</f>
        <v>0.18904109589041096</v>
      </c>
      <c r="S162" s="28">
        <f>'Data &amp; Parameter'!$E$16*'Data &amp; Parameter'!$E$17*('Data &amp; Parameter'!$E$18+'Data &amp; Parameter'!$E$19)*'Data &amp; Parameter'!$E$20*'Data &amp; Parameter'!$E$37*R162</f>
        <v>0.65724000162175211</v>
      </c>
      <c r="T162" s="28">
        <f t="shared" si="2"/>
        <v>1.3144800032435042</v>
      </c>
    </row>
    <row r="163" spans="1:20" ht="15.75" customHeight="1" x14ac:dyDescent="0.35">
      <c r="A163">
        <v>156</v>
      </c>
      <c r="B163" s="76">
        <v>44233</v>
      </c>
      <c r="C163" s="1" t="s">
        <v>610</v>
      </c>
      <c r="D163" s="76">
        <v>44233</v>
      </c>
      <c r="E163" s="1" t="s">
        <v>611</v>
      </c>
      <c r="F163" s="1" t="s">
        <v>612</v>
      </c>
      <c r="G163" s="1" t="s">
        <v>123</v>
      </c>
      <c r="H163" s="1" t="s">
        <v>124</v>
      </c>
      <c r="I163" s="1" t="s">
        <v>125</v>
      </c>
      <c r="J163" s="1" t="s">
        <v>487</v>
      </c>
      <c r="K163" s="1" t="s">
        <v>487</v>
      </c>
      <c r="L163">
        <f>ROUNDUP(IF(B163&gt;$D$4,0,($D$4-B163+1)/365),0)</f>
        <v>0</v>
      </c>
      <c r="M163">
        <f>ROUNDUP(IF(B163&gt;$D$5,0,($D$5-B163+1)/365),0)</f>
        <v>1</v>
      </c>
      <c r="N163" s="28">
        <f>IF(OR(L163=1,M163=1),IF(B163+364&lt;=$D$5,(B163+364-$D$4+1)/365,IF(B163&gt;$D$4,($D$5-B163+1)/365,$D$6/365)),0)</f>
        <v>0.18904109589041096</v>
      </c>
      <c r="O163" s="28">
        <f>'Data &amp; Parameter'!$E$16*'Data &amp; Parameter'!$E$17*('Data &amp; Parameter'!$E$18+'Data &amp; Parameter'!$E$19)*'Data &amp; Parameter'!$E$20*'Data &amp; Parameter'!$E$37*N163</f>
        <v>0.65724000162175211</v>
      </c>
      <c r="P163">
        <f>ROUNDUP(IF(D163&gt;$D$4,0,($D$4-D163+1)/365),0)</f>
        <v>0</v>
      </c>
      <c r="Q163">
        <f>ROUNDUP(IF(D163&gt;$D$5,0,($D$5-D163+1)/365),0)</f>
        <v>1</v>
      </c>
      <c r="R163" s="28">
        <f>IF(OR(P163=1,Q163=1),IF(D163+364&lt;=$D$5,(D163+364-$D$4+1)/365,IF(D163&gt;$D$4,($D$5-D163+1)/365,$D$6/365)),0)</f>
        <v>0.18904109589041096</v>
      </c>
      <c r="S163" s="28">
        <f>'Data &amp; Parameter'!$E$16*'Data &amp; Parameter'!$E$17*('Data &amp; Parameter'!$E$18+'Data &amp; Parameter'!$E$19)*'Data &amp; Parameter'!$E$20*'Data &amp; Parameter'!$E$37*R163</f>
        <v>0.65724000162175211</v>
      </c>
      <c r="T163" s="28">
        <f t="shared" si="2"/>
        <v>1.3144800032435042</v>
      </c>
    </row>
    <row r="164" spans="1:20" ht="15.75" customHeight="1" x14ac:dyDescent="0.35">
      <c r="A164">
        <v>157</v>
      </c>
      <c r="B164" s="76">
        <v>44233</v>
      </c>
      <c r="C164" s="1" t="s">
        <v>613</v>
      </c>
      <c r="D164" s="76">
        <v>44233</v>
      </c>
      <c r="E164" s="1" t="s">
        <v>614</v>
      </c>
      <c r="F164" s="1" t="s">
        <v>615</v>
      </c>
      <c r="G164" s="1" t="s">
        <v>123</v>
      </c>
      <c r="H164" s="1" t="s">
        <v>124</v>
      </c>
      <c r="I164" s="1" t="s">
        <v>125</v>
      </c>
      <c r="J164" s="1" t="s">
        <v>487</v>
      </c>
      <c r="K164" s="1" t="s">
        <v>616</v>
      </c>
      <c r="L164">
        <f>ROUNDUP(IF(B164&gt;$D$4,0,($D$4-B164+1)/365),0)</f>
        <v>0</v>
      </c>
      <c r="M164">
        <f>ROUNDUP(IF(B164&gt;$D$5,0,($D$5-B164+1)/365),0)</f>
        <v>1</v>
      </c>
      <c r="N164" s="28">
        <f>IF(OR(L164=1,M164=1),IF(B164+364&lt;=$D$5,(B164+364-$D$4+1)/365,IF(B164&gt;$D$4,($D$5-B164+1)/365,$D$6/365)),0)</f>
        <v>0.18904109589041096</v>
      </c>
      <c r="O164" s="28">
        <f>'Data &amp; Parameter'!$E$16*'Data &amp; Parameter'!$E$17*('Data &amp; Parameter'!$E$18+'Data &amp; Parameter'!$E$19)*'Data &amp; Parameter'!$E$20*'Data &amp; Parameter'!$E$37*N164</f>
        <v>0.65724000162175211</v>
      </c>
      <c r="P164">
        <f>ROUNDUP(IF(D164&gt;$D$4,0,($D$4-D164+1)/365),0)</f>
        <v>0</v>
      </c>
      <c r="Q164">
        <f>ROUNDUP(IF(D164&gt;$D$5,0,($D$5-D164+1)/365),0)</f>
        <v>1</v>
      </c>
      <c r="R164" s="28">
        <f>IF(OR(P164=1,Q164=1),IF(D164+364&lt;=$D$5,(D164+364-$D$4+1)/365,IF(D164&gt;$D$4,($D$5-D164+1)/365,$D$6/365)),0)</f>
        <v>0.18904109589041096</v>
      </c>
      <c r="S164" s="28">
        <f>'Data &amp; Parameter'!$E$16*'Data &amp; Parameter'!$E$17*('Data &amp; Parameter'!$E$18+'Data &amp; Parameter'!$E$19)*'Data &amp; Parameter'!$E$20*'Data &amp; Parameter'!$E$37*R164</f>
        <v>0.65724000162175211</v>
      </c>
      <c r="T164" s="28">
        <f t="shared" si="2"/>
        <v>1.3144800032435042</v>
      </c>
    </row>
    <row r="165" spans="1:20" ht="15.75" customHeight="1" x14ac:dyDescent="0.35">
      <c r="A165">
        <v>158</v>
      </c>
      <c r="B165" s="76">
        <v>44233.264282407406</v>
      </c>
      <c r="C165" s="1" t="s">
        <v>617</v>
      </c>
      <c r="D165" s="76">
        <v>44233.266122685185</v>
      </c>
      <c r="E165" s="1" t="s">
        <v>618</v>
      </c>
      <c r="F165" s="1" t="s">
        <v>619</v>
      </c>
      <c r="G165" s="1" t="s">
        <v>123</v>
      </c>
      <c r="H165" s="1" t="s">
        <v>503</v>
      </c>
      <c r="I165" s="1" t="s">
        <v>125</v>
      </c>
      <c r="J165" s="1" t="s">
        <v>620</v>
      </c>
      <c r="K165" s="1" t="s">
        <v>620</v>
      </c>
      <c r="L165">
        <f>ROUNDUP(IF(B165&gt;$D$4,0,($D$4-B165+1)/365),0)</f>
        <v>0</v>
      </c>
      <c r="M165">
        <f>ROUNDUP(IF(B165&gt;$D$5,0,($D$5-B165+1)/365),0)</f>
        <v>1</v>
      </c>
      <c r="N165" s="28">
        <f>IF(OR(L165=1,M165=1),IF(B165+364&lt;=$D$5,(B165+364-$D$4+1)/365,IF(B165&gt;$D$4,($D$5-B165+1)/365,$D$6/365)),0)</f>
        <v>0.18831703450025636</v>
      </c>
      <c r="O165" s="28">
        <f>'Data &amp; Parameter'!$E$16*'Data &amp; Parameter'!$E$17*('Data &amp; Parameter'!$E$18+'Data &amp; Parameter'!$E$19)*'Data &amp; Parameter'!$E$20*'Data &amp; Parameter'!$E$37*N165</f>
        <v>0.65472265423229703</v>
      </c>
      <c r="P165">
        <f>ROUNDUP(IF(D165&gt;$D$4,0,($D$4-D165+1)/365),0)</f>
        <v>0</v>
      </c>
      <c r="Q165">
        <f>ROUNDUP(IF(D165&gt;$D$5,0,($D$5-D165+1)/365),0)</f>
        <v>1</v>
      </c>
      <c r="R165" s="28">
        <f>IF(OR(P165=1,Q165=1),IF(D165+364&lt;=$D$5,(D165+364-$D$4+1)/365,IF(D165&gt;$D$4,($D$5-D165+1)/365,$D$6/365)),0)</f>
        <v>0.18831199264332846</v>
      </c>
      <c r="S165" s="28">
        <f>'Data &amp; Parameter'!$E$16*'Data &amp; Parameter'!$E$17*('Data &amp; Parameter'!$E$18+'Data &amp; Parameter'!$E$19)*'Data &amp; Parameter'!$E$20*'Data &amp; Parameter'!$E$37*R165</f>
        <v>0.65470512518635138</v>
      </c>
      <c r="T165" s="28">
        <f t="shared" si="2"/>
        <v>1.3094277794186484</v>
      </c>
    </row>
    <row r="166" spans="1:20" ht="15.75" customHeight="1" x14ac:dyDescent="0.35">
      <c r="A166">
        <v>159</v>
      </c>
      <c r="B166" s="76">
        <v>44233.278020833328</v>
      </c>
      <c r="C166" s="1" t="s">
        <v>621</v>
      </c>
      <c r="D166" s="76">
        <v>44233.278865740736</v>
      </c>
      <c r="E166" s="1" t="s">
        <v>622</v>
      </c>
      <c r="F166" s="1" t="s">
        <v>623</v>
      </c>
      <c r="G166" s="1" t="s">
        <v>123</v>
      </c>
      <c r="H166" s="1" t="s">
        <v>503</v>
      </c>
      <c r="I166" s="1" t="s">
        <v>125</v>
      </c>
      <c r="J166" s="1" t="s">
        <v>620</v>
      </c>
      <c r="K166" s="1" t="s">
        <v>620</v>
      </c>
      <c r="L166">
        <f>ROUNDUP(IF(B166&gt;$D$4,0,($D$4-B166+1)/365),0)</f>
        <v>0</v>
      </c>
      <c r="M166">
        <f>ROUNDUP(IF(B166&gt;$D$5,0,($D$5-B166+1)/365),0)</f>
        <v>1</v>
      </c>
      <c r="N166" s="28">
        <f>IF(OR(L166=1,M166=1),IF(B166+364&lt;=$D$5,(B166+364-$D$4+1)/365,IF(B166&gt;$D$4,($D$5-B166+1)/365,$D$6/365)),0)</f>
        <v>0.18827939497718382</v>
      </c>
      <c r="O166" s="28">
        <f>'Data &amp; Parameter'!$E$16*'Data &amp; Parameter'!$E$17*('Data &amp; Parameter'!$E$18+'Data &amp; Parameter'!$E$19)*'Data &amp; Parameter'!$E$20*'Data &amp; Parameter'!$E$37*N166</f>
        <v>0.65459179273845769</v>
      </c>
      <c r="P166">
        <f>ROUNDUP(IF(D166&gt;$D$4,0,($D$4-D166+1)/365),0)</f>
        <v>0</v>
      </c>
      <c r="Q166">
        <f>ROUNDUP(IF(D166&gt;$D$5,0,($D$5-D166+1)/365),0)</f>
        <v>1</v>
      </c>
      <c r="R166" s="28">
        <f>IF(OR(P166=1,Q166=1),IF(D166+364&lt;=$D$5,(D166+364-$D$4+1)/365,IF(D166&gt;$D$4,($D$5-D166+1)/365,$D$6/365)),0)</f>
        <v>0.18827708016236613</v>
      </c>
      <c r="S166" s="28">
        <f>'Data &amp; Parameter'!$E$16*'Data &amp; Parameter'!$E$17*('Data &amp; Parameter'!$E$18+'Data &amp; Parameter'!$E$19)*'Data &amp; Parameter'!$E$20*'Data &amp; Parameter'!$E$37*R166</f>
        <v>0.65458374481169679</v>
      </c>
      <c r="T166" s="28">
        <f t="shared" si="2"/>
        <v>1.3091755375501544</v>
      </c>
    </row>
    <row r="167" spans="1:20" ht="15.75" customHeight="1" x14ac:dyDescent="0.35">
      <c r="A167">
        <v>160</v>
      </c>
      <c r="B167" s="76">
        <v>44233.305636574078</v>
      </c>
      <c r="C167" s="1" t="s">
        <v>624</v>
      </c>
      <c r="D167" s="76">
        <v>44233.307280092587</v>
      </c>
      <c r="E167" s="1" t="s">
        <v>625</v>
      </c>
      <c r="F167" s="1" t="s">
        <v>626</v>
      </c>
      <c r="G167" s="1" t="s">
        <v>123</v>
      </c>
      <c r="H167" s="1" t="s">
        <v>503</v>
      </c>
      <c r="I167" s="1" t="s">
        <v>125</v>
      </c>
      <c r="J167" s="1" t="s">
        <v>620</v>
      </c>
      <c r="K167" s="1" t="s">
        <v>620</v>
      </c>
      <c r="L167">
        <f>ROUNDUP(IF(B167&gt;$D$4,0,($D$4-B167+1)/365),0)</f>
        <v>0</v>
      </c>
      <c r="M167">
        <f>ROUNDUP(IF(B167&gt;$D$5,0,($D$5-B167+1)/365),0)</f>
        <v>1</v>
      </c>
      <c r="N167" s="28">
        <f>IF(OR(L167=1,M167=1),IF(B167+364&lt;=$D$5,(B167+364-$D$4+1)/365,IF(B167&gt;$D$4,($D$5-B167+1)/365,$D$6/365)),0)</f>
        <v>0.1882037354134859</v>
      </c>
      <c r="O167" s="28">
        <f>'Data &amp; Parameter'!$E$16*'Data &amp; Parameter'!$E$17*('Data &amp; Parameter'!$E$18+'Data &amp; Parameter'!$E$19)*'Data &amp; Parameter'!$E$20*'Data &amp; Parameter'!$E$37*N167</f>
        <v>0.65432874680374542</v>
      </c>
      <c r="P167">
        <f>ROUNDUP(IF(D167&gt;$D$4,0,($D$4-D167+1)/365),0)</f>
        <v>0</v>
      </c>
      <c r="Q167">
        <f>ROUNDUP(IF(D167&gt;$D$5,0,($D$5-D167+1)/365),0)</f>
        <v>1</v>
      </c>
      <c r="R167" s="28">
        <f>IF(OR(P167=1,Q167=1),IF(D167+364&lt;=$D$5,(D167+364-$D$4+1)/365,IF(D167&gt;$D$4,($D$5-D167+1)/365,$D$6/365)),0)</f>
        <v>0.18819923262304805</v>
      </c>
      <c r="S167" s="28">
        <f>'Data &amp; Parameter'!$E$16*'Data &amp; Parameter'!$E$17*('Data &amp; Parameter'!$E$18+'Data &amp; Parameter'!$E$19)*'Data &amp; Parameter'!$E$20*'Data &amp; Parameter'!$E$37*R167</f>
        <v>0.65431309193261422</v>
      </c>
      <c r="T167" s="28">
        <f t="shared" si="2"/>
        <v>1.3086418387363596</v>
      </c>
    </row>
    <row r="168" spans="1:20" ht="15.75" customHeight="1" x14ac:dyDescent="0.35">
      <c r="A168">
        <v>161</v>
      </c>
      <c r="B168" s="76">
        <v>44233.309664351851</v>
      </c>
      <c r="C168" s="1" t="s">
        <v>627</v>
      </c>
      <c r="D168" s="76">
        <v>44233.311597222222</v>
      </c>
      <c r="E168" s="1" t="s">
        <v>628</v>
      </c>
      <c r="F168" s="1" t="s">
        <v>629</v>
      </c>
      <c r="G168" s="1" t="s">
        <v>123</v>
      </c>
      <c r="H168" s="1" t="s">
        <v>503</v>
      </c>
      <c r="I168" s="1" t="s">
        <v>125</v>
      </c>
      <c r="J168" s="1" t="s">
        <v>620</v>
      </c>
      <c r="K168" s="1" t="s">
        <v>620</v>
      </c>
      <c r="L168">
        <f>ROUNDUP(IF(B168&gt;$D$4,0,($D$4-B168+1)/365),0)</f>
        <v>0</v>
      </c>
      <c r="M168">
        <f>ROUNDUP(IF(B168&gt;$D$5,0,($D$5-B168+1)/365),0)</f>
        <v>1</v>
      </c>
      <c r="N168" s="28">
        <f>IF(OR(L168=1,M168=1),IF(B168+364&lt;=$D$5,(B168+364-$D$4+1)/365,IF(B168&gt;$D$4,($D$5-B168+1)/365,$D$6/365)),0)</f>
        <v>0.1881927004058874</v>
      </c>
      <c r="O168" s="28">
        <f>'Data &amp; Parameter'!$E$16*'Data &amp; Parameter'!$E$17*('Data &amp; Parameter'!$E$18+'Data &amp; Parameter'!$E$19)*'Data &amp; Parameter'!$E$20*'Data &amp; Parameter'!$E$37*N168</f>
        <v>0.65429038134475481</v>
      </c>
      <c r="P168">
        <f>ROUNDUP(IF(D168&gt;$D$4,0,($D$4-D168+1)/365),0)</f>
        <v>0</v>
      </c>
      <c r="Q168">
        <f>ROUNDUP(IF(D168&gt;$D$5,0,($D$5-D168+1)/365),0)</f>
        <v>1</v>
      </c>
      <c r="R168" s="28">
        <f>IF(OR(P168=1,Q168=1),IF(D168+364&lt;=$D$5,(D168+364-$D$4+1)/365,IF(D168&gt;$D$4,($D$5-D168+1)/365,$D$6/365)),0)</f>
        <v>0.18818740487062413</v>
      </c>
      <c r="S168" s="28">
        <f>'Data &amp; Parameter'!$E$16*'Data &amp; Parameter'!$E$17*('Data &amp; Parameter'!$E$18+'Data &amp; Parameter'!$E$19)*'Data &amp; Parameter'!$E$20*'Data &amp; Parameter'!$E$37*R168</f>
        <v>0.65427197033423545</v>
      </c>
      <c r="T168" s="28">
        <f t="shared" si="2"/>
        <v>1.3085623516789902</v>
      </c>
    </row>
    <row r="169" spans="1:20" ht="15.75" customHeight="1" x14ac:dyDescent="0.35">
      <c r="A169">
        <v>162</v>
      </c>
      <c r="B169" s="76">
        <v>44233.322025462963</v>
      </c>
      <c r="C169" s="1" t="s">
        <v>630</v>
      </c>
      <c r="D169" s="76">
        <v>44233.322812500002</v>
      </c>
      <c r="E169" s="1" t="s">
        <v>631</v>
      </c>
      <c r="F169" s="1" t="s">
        <v>632</v>
      </c>
      <c r="G169" s="1" t="s">
        <v>123</v>
      </c>
      <c r="H169" s="1" t="s">
        <v>503</v>
      </c>
      <c r="I169" s="1" t="s">
        <v>125</v>
      </c>
      <c r="J169" s="1" t="s">
        <v>620</v>
      </c>
      <c r="K169" s="1" t="s">
        <v>620</v>
      </c>
      <c r="L169">
        <f>ROUNDUP(IF(B169&gt;$D$4,0,($D$4-B169+1)/365),0)</f>
        <v>0</v>
      </c>
      <c r="M169">
        <f>ROUNDUP(IF(B169&gt;$D$5,0,($D$5-B169+1)/365),0)</f>
        <v>1</v>
      </c>
      <c r="N169" s="28">
        <f>IF(OR(L169=1,M169=1),IF(B169+364&lt;=$D$5,(B169+364-$D$4+1)/365,IF(B169&gt;$D$4,($D$5-B169+1)/365,$D$6/365)),0)</f>
        <v>0.18815883434804601</v>
      </c>
      <c r="O169" s="28">
        <f>'Data &amp; Parameter'!$E$16*'Data &amp; Parameter'!$E$17*('Data &amp; Parameter'!$E$18+'Data &amp; Parameter'!$E$19)*'Data &amp; Parameter'!$E$20*'Data &amp; Parameter'!$E$37*N169</f>
        <v>0.65417263907392331</v>
      </c>
      <c r="P169">
        <f>ROUNDUP(IF(D169&gt;$D$4,0,($D$4-D169+1)/365),0)</f>
        <v>0</v>
      </c>
      <c r="Q169">
        <f>ROUNDUP(IF(D169&gt;$D$5,0,($D$5-D169+1)/365),0)</f>
        <v>1</v>
      </c>
      <c r="R169" s="28">
        <f>IF(OR(P169=1,Q169=1),IF(D169+364&lt;=$D$5,(D169+364-$D$4+1)/365,IF(D169&gt;$D$4,($D$5-D169+1)/365,$D$6/365)),0)</f>
        <v>0.18815667808218539</v>
      </c>
      <c r="S169" s="28">
        <f>'Data &amp; Parameter'!$E$16*'Data &amp; Parameter'!$E$17*('Data &amp; Parameter'!$E$18+'Data &amp; Parameter'!$E$19)*'Data &amp; Parameter'!$E$20*'Data &amp; Parameter'!$E$37*R169</f>
        <v>0.65416514237501222</v>
      </c>
      <c r="T169" s="28">
        <f t="shared" si="2"/>
        <v>1.3083377814489356</v>
      </c>
    </row>
    <row r="170" spans="1:20" ht="15.75" customHeight="1" x14ac:dyDescent="0.35">
      <c r="A170">
        <v>163</v>
      </c>
      <c r="B170" s="76">
        <v>44233.361446759256</v>
      </c>
      <c r="C170" s="1" t="s">
        <v>633</v>
      </c>
      <c r="D170" s="76">
        <v>44233.361840277779</v>
      </c>
      <c r="E170" s="1" t="s">
        <v>634</v>
      </c>
      <c r="F170" s="1" t="s">
        <v>635</v>
      </c>
      <c r="G170" s="1" t="s">
        <v>123</v>
      </c>
      <c r="H170" s="1" t="s">
        <v>503</v>
      </c>
      <c r="I170" s="1" t="s">
        <v>125</v>
      </c>
      <c r="J170" s="1" t="s">
        <v>620</v>
      </c>
      <c r="K170" s="1" t="s">
        <v>620</v>
      </c>
      <c r="L170">
        <f>ROUNDUP(IF(B170&gt;$D$4,0,($D$4-B170+1)/365),0)</f>
        <v>0</v>
      </c>
      <c r="M170">
        <f>ROUNDUP(IF(B170&gt;$D$5,0,($D$5-B170+1)/365),0)</f>
        <v>1</v>
      </c>
      <c r="N170" s="28">
        <f>IF(OR(L170=1,M170=1),IF(B170+364&lt;=$D$5,(B170+364-$D$4+1)/365,IF(B170&gt;$D$4,($D$5-B170+1)/365,$D$6/365)),0)</f>
        <v>0.18805083079655871</v>
      </c>
      <c r="O170" s="28">
        <f>'Data &amp; Parameter'!$E$16*'Data &amp; Parameter'!$E$17*('Data &amp; Parameter'!$E$18+'Data &amp; Parameter'!$E$19)*'Data &amp; Parameter'!$E$20*'Data &amp; Parameter'!$E$37*N170</f>
        <v>0.65379714265596023</v>
      </c>
      <c r="P170">
        <f>ROUNDUP(IF(D170&gt;$D$4,0,($D$4-D170+1)/365),0)</f>
        <v>0</v>
      </c>
      <c r="Q170">
        <f>ROUNDUP(IF(D170&gt;$D$5,0,($D$5-D170+1)/365),0)</f>
        <v>1</v>
      </c>
      <c r="R170" s="28">
        <f>IF(OR(P170=1,Q170=1),IF(D170+364&lt;=$D$5,(D170+364-$D$4+1)/365,IF(D170&gt;$D$4,($D$5-D170+1)/365,$D$6/365)),0)</f>
        <v>0.18804975266361845</v>
      </c>
      <c r="S170" s="28">
        <f>'Data &amp; Parameter'!$E$16*'Data &amp; Parameter'!$E$17*('Data &amp; Parameter'!$E$18+'Data &amp; Parameter'!$E$19)*'Data &amp; Parameter'!$E$20*'Data &amp; Parameter'!$E$37*R170</f>
        <v>0.6537933943064701</v>
      </c>
      <c r="T170" s="28">
        <f t="shared" si="2"/>
        <v>1.3075905369624303</v>
      </c>
    </row>
    <row r="171" spans="1:20" ht="15.75" customHeight="1" x14ac:dyDescent="0.35">
      <c r="A171">
        <v>164</v>
      </c>
      <c r="B171" s="76">
        <v>44233.370810185181</v>
      </c>
      <c r="C171" s="1" t="s">
        <v>636</v>
      </c>
      <c r="D171" s="76">
        <v>44233.371493055558</v>
      </c>
      <c r="E171" s="1" t="s">
        <v>637</v>
      </c>
      <c r="F171" s="1" t="s">
        <v>638</v>
      </c>
      <c r="G171" s="1" t="s">
        <v>123</v>
      </c>
      <c r="H171" s="1" t="s">
        <v>503</v>
      </c>
      <c r="I171" s="1" t="s">
        <v>125</v>
      </c>
      <c r="J171" s="1" t="s">
        <v>620</v>
      </c>
      <c r="K171" s="1" t="s">
        <v>639</v>
      </c>
      <c r="L171">
        <f>ROUNDUP(IF(B171&gt;$D$4,0,($D$4-B171+1)/365),0)</f>
        <v>0</v>
      </c>
      <c r="M171">
        <f>ROUNDUP(IF(B171&gt;$D$5,0,($D$5-B171+1)/365),0)</f>
        <v>1</v>
      </c>
      <c r="N171" s="28">
        <f>IF(OR(L171=1,M171=1),IF(B171+364&lt;=$D$5,(B171+364-$D$4+1)/365,IF(B171&gt;$D$4,($D$5-B171+1)/365,$D$6/365)),0)</f>
        <v>0.18802517757484727</v>
      </c>
      <c r="O171" s="28">
        <f>'Data &amp; Parameter'!$E$16*'Data &amp; Parameter'!$E$17*('Data &amp; Parameter'!$E$18+'Data &amp; Parameter'!$E$19)*'Data &amp; Parameter'!$E$20*'Data &amp; Parameter'!$E$37*N171</f>
        <v>0.6537079539882803</v>
      </c>
      <c r="P171">
        <f>ROUNDUP(IF(D171&gt;$D$4,0,($D$4-D171+1)/365),0)</f>
        <v>0</v>
      </c>
      <c r="Q171">
        <f>ROUNDUP(IF(D171&gt;$D$5,0,($D$5-D171+1)/365),0)</f>
        <v>1</v>
      </c>
      <c r="R171" s="28">
        <f>IF(OR(P171=1,Q171=1),IF(D171+364&lt;=$D$5,(D171+364-$D$4+1)/365,IF(D171&gt;$D$4,($D$5-D171+1)/365,$D$6/365)),0)</f>
        <v>0.18802330669710152</v>
      </c>
      <c r="S171" s="28">
        <f>'Data &amp; Parameter'!$E$16*'Data &amp; Parameter'!$E$17*('Data &amp; Parameter'!$E$18+'Data &amp; Parameter'!$E$19)*'Data &amp; Parameter'!$E$20*'Data &amp; Parameter'!$E$37*R171</f>
        <v>0.65370144949947129</v>
      </c>
      <c r="T171" s="28">
        <f t="shared" si="2"/>
        <v>1.3074094034877515</v>
      </c>
    </row>
    <row r="172" spans="1:20" ht="15.75" customHeight="1" x14ac:dyDescent="0.35">
      <c r="A172">
        <v>165</v>
      </c>
      <c r="B172" s="76">
        <v>44233.377546296295</v>
      </c>
      <c r="C172" s="1" t="s">
        <v>640</v>
      </c>
      <c r="D172" s="76">
        <v>44233.37945601852</v>
      </c>
      <c r="E172" s="1" t="s">
        <v>641</v>
      </c>
      <c r="F172" s="1" t="s">
        <v>642</v>
      </c>
      <c r="G172" s="1" t="s">
        <v>123</v>
      </c>
      <c r="H172" s="1" t="s">
        <v>503</v>
      </c>
      <c r="I172" s="1" t="s">
        <v>125</v>
      </c>
      <c r="J172" s="1" t="s">
        <v>620</v>
      </c>
      <c r="K172" s="1" t="s">
        <v>620</v>
      </c>
      <c r="L172">
        <f>ROUNDUP(IF(B172&gt;$D$4,0,($D$4-B172+1)/365),0)</f>
        <v>0</v>
      </c>
      <c r="M172">
        <f>ROUNDUP(IF(B172&gt;$D$5,0,($D$5-B172+1)/365),0)</f>
        <v>1</v>
      </c>
      <c r="N172" s="28">
        <f>IF(OR(L172=1,M172=1),IF(B172+364&lt;=$D$5,(B172+364-$D$4+1)/365,IF(B172&gt;$D$4,($D$5-B172+1)/365,$D$6/365)),0)</f>
        <v>0.18800672247590439</v>
      </c>
      <c r="O172" s="28">
        <f>'Data &amp; Parameter'!$E$16*'Data &amp; Parameter'!$E$17*('Data &amp; Parameter'!$E$18+'Data &amp; Parameter'!$E$19)*'Data &amp; Parameter'!$E$20*'Data &amp; Parameter'!$E$37*N172</f>
        <v>0.65364379106538761</v>
      </c>
      <c r="P172">
        <f>ROUNDUP(IF(D172&gt;$D$4,0,($D$4-D172+1)/365),0)</f>
        <v>0</v>
      </c>
      <c r="Q172">
        <f>ROUNDUP(IF(D172&gt;$D$5,0,($D$5-D172+1)/365),0)</f>
        <v>1</v>
      </c>
      <c r="R172" s="28">
        <f>IF(OR(P172=1,Q172=1),IF(D172+364&lt;=$D$5,(D172+364-$D$4+1)/365,IF(D172&gt;$D$4,($D$5-D172+1)/365,$D$6/365)),0)</f>
        <v>0.18800149036021999</v>
      </c>
      <c r="S172" s="28">
        <f>'Data &amp; Parameter'!$E$16*'Data &amp; Parameter'!$E$17*('Data &amp; Parameter'!$E$18+'Data &amp; Parameter'!$E$19)*'Data &amp; Parameter'!$E$20*'Data &amp; Parameter'!$E$37*R172</f>
        <v>0.6536256005459945</v>
      </c>
      <c r="T172" s="28">
        <f t="shared" si="2"/>
        <v>1.3072693916113822</v>
      </c>
    </row>
    <row r="173" spans="1:20" ht="15.75" customHeight="1" x14ac:dyDescent="0.35">
      <c r="A173">
        <v>166</v>
      </c>
      <c r="B173" s="76">
        <v>44233.397939814815</v>
      </c>
      <c r="C173" s="1" t="s">
        <v>643</v>
      </c>
      <c r="D173" s="76">
        <v>44233.399502314816</v>
      </c>
      <c r="E173" s="1" t="s">
        <v>644</v>
      </c>
      <c r="F173" s="1" t="s">
        <v>645</v>
      </c>
      <c r="G173" s="1" t="s">
        <v>123</v>
      </c>
      <c r="H173" s="1" t="s">
        <v>503</v>
      </c>
      <c r="I173" s="1" t="s">
        <v>125</v>
      </c>
      <c r="J173" s="1" t="s">
        <v>620</v>
      </c>
      <c r="K173" s="1" t="s">
        <v>620</v>
      </c>
      <c r="L173">
        <f>ROUNDUP(IF(B173&gt;$D$4,0,($D$4-B173+1)/365),0)</f>
        <v>0</v>
      </c>
      <c r="M173">
        <f>ROUNDUP(IF(B173&gt;$D$5,0,($D$5-B173+1)/365),0)</f>
        <v>1</v>
      </c>
      <c r="N173" s="28">
        <f>IF(OR(L173=1,M173=1),IF(B173+364&lt;=$D$5,(B173+364-$D$4+1)/365,IF(B173&gt;$D$4,($D$5-B173+1)/365,$D$6/365)),0)</f>
        <v>0.18795084982242496</v>
      </c>
      <c r="O173" s="28">
        <f>'Data &amp; Parameter'!$E$16*'Data &amp; Parameter'!$E$17*('Data &amp; Parameter'!$E$18+'Data &amp; Parameter'!$E$19)*'Data &amp; Parameter'!$E$20*'Data &amp; Parameter'!$E$37*N173</f>
        <v>0.65344953836763187</v>
      </c>
      <c r="P173">
        <f>ROUNDUP(IF(D173&gt;$D$4,0,($D$4-D173+1)/365),0)</f>
        <v>0</v>
      </c>
      <c r="Q173">
        <f>ROUNDUP(IF(D173&gt;$D$5,0,($D$5-D173+1)/365),0)</f>
        <v>1</v>
      </c>
      <c r="R173" s="28">
        <f>IF(OR(P173=1,Q173=1),IF(D173+364&lt;=$D$5,(D173+364-$D$4+1)/365,IF(D173&gt;$D$4,($D$5-D173+1)/365,$D$6/365)),0)</f>
        <v>0.18794656900050316</v>
      </c>
      <c r="S173" s="28">
        <f>'Data &amp; Parameter'!$E$16*'Data &amp; Parameter'!$E$17*('Data &amp; Parameter'!$E$18+'Data &amp; Parameter'!$E$19)*'Data &amp; Parameter'!$E$20*'Data &amp; Parameter'!$E$37*R173</f>
        <v>0.65343465521540733</v>
      </c>
      <c r="T173" s="28">
        <f t="shared" si="2"/>
        <v>1.3068841935830391</v>
      </c>
    </row>
    <row r="174" spans="1:20" ht="15.75" customHeight="1" x14ac:dyDescent="0.35">
      <c r="A174">
        <v>167</v>
      </c>
      <c r="B174" s="76">
        <v>44233.404444444444</v>
      </c>
      <c r="C174" s="1" t="s">
        <v>646</v>
      </c>
      <c r="D174" s="76">
        <v>44233.405092592591</v>
      </c>
      <c r="E174" s="1" t="s">
        <v>647</v>
      </c>
      <c r="F174" s="1" t="s">
        <v>648</v>
      </c>
      <c r="G174" s="1" t="s">
        <v>123</v>
      </c>
      <c r="H174" s="1" t="s">
        <v>503</v>
      </c>
      <c r="I174" s="1" t="s">
        <v>125</v>
      </c>
      <c r="J174" s="1" t="s">
        <v>620</v>
      </c>
      <c r="K174" s="1" t="s">
        <v>620</v>
      </c>
      <c r="L174">
        <f>ROUNDUP(IF(B174&gt;$D$4,0,($D$4-B174+1)/365),0)</f>
        <v>0</v>
      </c>
      <c r="M174">
        <f>ROUNDUP(IF(B174&gt;$D$5,0,($D$5-B174+1)/365),0)</f>
        <v>1</v>
      </c>
      <c r="N174" s="28">
        <f>IF(OR(L174=1,M174=1),IF(B174+364&lt;=$D$5,(B174+364-$D$4+1)/365,IF(B174&gt;$D$4,($D$5-B174+1)/365,$D$6/365)),0)</f>
        <v>0.18793302891933047</v>
      </c>
      <c r="O174" s="28">
        <f>'Data &amp; Parameter'!$E$16*'Data &amp; Parameter'!$E$17*('Data &amp; Parameter'!$E$18+'Data &amp; Parameter'!$E$19)*'Data &amp; Parameter'!$E$20*'Data &amp; Parameter'!$E$37*N174</f>
        <v>0.65338758035620814</v>
      </c>
      <c r="P174">
        <f>ROUNDUP(IF(D174&gt;$D$4,0,($D$4-D174+1)/365),0)</f>
        <v>0</v>
      </c>
      <c r="Q174">
        <f>ROUNDUP(IF(D174&gt;$D$5,0,($D$5-D174+1)/365),0)</f>
        <v>1</v>
      </c>
      <c r="R174" s="28">
        <f>IF(OR(P174=1,Q174=1),IF(D174+364&lt;=$D$5,(D174+364-$D$4+1)/365,IF(D174&gt;$D$4,($D$5-D174+1)/365,$D$6/365)),0)</f>
        <v>0.18793125317098289</v>
      </c>
      <c r="S174" s="28">
        <f>'Data &amp; Parameter'!$E$16*'Data &amp; Parameter'!$E$17*('Data &amp; Parameter'!$E$18+'Data &amp; Parameter'!$E$19)*'Data &amp; Parameter'!$E$20*'Data &amp; Parameter'!$E$37*R174</f>
        <v>0.65338140660419219</v>
      </c>
      <c r="T174" s="28">
        <f t="shared" si="2"/>
        <v>1.3067689869604004</v>
      </c>
    </row>
    <row r="175" spans="1:20" ht="15.75" customHeight="1" x14ac:dyDescent="0.35">
      <c r="A175">
        <v>168</v>
      </c>
      <c r="B175" s="76">
        <v>44233.436469907407</v>
      </c>
      <c r="C175" s="1" t="s">
        <v>649</v>
      </c>
      <c r="D175" s="76">
        <v>44233.436909722222</v>
      </c>
      <c r="E175" s="1" t="s">
        <v>650</v>
      </c>
      <c r="F175" s="1" t="s">
        <v>651</v>
      </c>
      <c r="G175" s="1" t="s">
        <v>123</v>
      </c>
      <c r="H175" s="1" t="s">
        <v>503</v>
      </c>
      <c r="I175" s="1" t="s">
        <v>125</v>
      </c>
      <c r="J175" s="1" t="s">
        <v>620</v>
      </c>
      <c r="K175" s="1" t="s">
        <v>620</v>
      </c>
      <c r="L175">
        <f>ROUNDUP(IF(B175&gt;$D$4,0,($D$4-B175+1)/365),0)</f>
        <v>0</v>
      </c>
      <c r="M175">
        <f>ROUNDUP(IF(B175&gt;$D$5,0,($D$5-B175+1)/365),0)</f>
        <v>1</v>
      </c>
      <c r="N175" s="28">
        <f>IF(OR(L175=1,M175=1),IF(B175+364&lt;=$D$5,(B175+364-$D$4+1)/365,IF(B175&gt;$D$4,($D$5-B175+1)/365,$D$6/365)),0)</f>
        <v>0.18784528792491309</v>
      </c>
      <c r="O175" s="28">
        <f>'Data &amp; Parameter'!$E$16*'Data &amp; Parameter'!$E$17*('Data &amp; Parameter'!$E$18+'Data &amp; Parameter'!$E$19)*'Data &amp; Parameter'!$E$20*'Data &amp; Parameter'!$E$37*N175</f>
        <v>0.65308253085868195</v>
      </c>
      <c r="P175">
        <f>ROUNDUP(IF(D175&gt;$D$4,0,($D$4-D175+1)/365),0)</f>
        <v>0</v>
      </c>
      <c r="Q175">
        <f>ROUNDUP(IF(D175&gt;$D$5,0,($D$5-D175+1)/365),0)</f>
        <v>1</v>
      </c>
      <c r="R175" s="28">
        <f>IF(OR(P175=1,Q175=1),IF(D175+364&lt;=$D$5,(D175+364-$D$4+1)/365,IF(D175&gt;$D$4,($D$5-D175+1)/365,$D$6/365)),0)</f>
        <v>0.18784408295281513</v>
      </c>
      <c r="S175" s="28">
        <f>'Data &amp; Parameter'!$E$16*'Data &amp; Parameter'!$E$17*('Data &amp; Parameter'!$E$18+'Data &amp; Parameter'!$E$19)*'Data &amp; Parameter'!$E$20*'Data &amp; Parameter'!$E$37*R175</f>
        <v>0.65307834152693967</v>
      </c>
      <c r="T175" s="28">
        <f t="shared" si="2"/>
        <v>1.3061608723856217</v>
      </c>
    </row>
    <row r="176" spans="1:20" ht="15.75" customHeight="1" x14ac:dyDescent="0.35">
      <c r="A176">
        <v>169</v>
      </c>
      <c r="B176" s="76">
        <v>44233.482256944444</v>
      </c>
      <c r="C176" s="1" t="s">
        <v>652</v>
      </c>
      <c r="D176" s="76">
        <v>44233.48332175926</v>
      </c>
      <c r="E176" s="1" t="s">
        <v>653</v>
      </c>
      <c r="F176" s="1" t="s">
        <v>654</v>
      </c>
      <c r="G176" s="1" t="s">
        <v>123</v>
      </c>
      <c r="H176" s="1" t="s">
        <v>124</v>
      </c>
      <c r="I176" s="1" t="s">
        <v>125</v>
      </c>
      <c r="J176" s="1" t="s">
        <v>655</v>
      </c>
      <c r="K176" s="1" t="s">
        <v>656</v>
      </c>
      <c r="L176">
        <f>ROUNDUP(IF(B176&gt;$D$4,0,($D$4-B176+1)/365),0)</f>
        <v>0</v>
      </c>
      <c r="M176">
        <f>ROUNDUP(IF(B176&gt;$D$5,0,($D$5-B176+1)/365),0)</f>
        <v>1</v>
      </c>
      <c r="N176" s="28">
        <f>IF(OR(L176=1,M176=1),IF(B176+364&lt;=$D$5,(B176+364-$D$4+1)/365,IF(B176&gt;$D$4,($D$5-B176+1)/365,$D$6/365)),0)</f>
        <v>0.1877198439878244</v>
      </c>
      <c r="O176" s="28">
        <f>'Data &amp; Parameter'!$E$16*'Data &amp; Parameter'!$E$17*('Data &amp; Parameter'!$E$18+'Data &amp; Parameter'!$E$19)*'Data &amp; Parameter'!$E$20*'Data &amp; Parameter'!$E$37*N176</f>
        <v>0.65264639937612112</v>
      </c>
      <c r="P176">
        <f>ROUNDUP(IF(D176&gt;$D$4,0,($D$4-D176+1)/365),0)</f>
        <v>0</v>
      </c>
      <c r="Q176">
        <f>ROUNDUP(IF(D176&gt;$D$5,0,($D$5-D176+1)/365),0)</f>
        <v>1</v>
      </c>
      <c r="R176" s="28">
        <f>IF(OR(P176=1,Q176=1),IF(D176+364&lt;=$D$5,(D176+364-$D$4+1)/365,IF(D176&gt;$D$4,($D$5-D176+1)/365,$D$6/365)),0)</f>
        <v>0.18771692668695772</v>
      </c>
      <c r="S176" s="28">
        <f>'Data &amp; Parameter'!$E$16*'Data &amp; Parameter'!$E$17*('Data &amp; Parameter'!$E$18+'Data &amp; Parameter'!$E$19)*'Data &amp; Parameter'!$E$20*'Data &amp; Parameter'!$E$37*R176</f>
        <v>0.65263625678348902</v>
      </c>
      <c r="T176" s="28">
        <f t="shared" si="2"/>
        <v>1.3052826561596103</v>
      </c>
    </row>
    <row r="177" spans="1:20" ht="15.75" customHeight="1" x14ac:dyDescent="0.35">
      <c r="A177">
        <v>170</v>
      </c>
      <c r="B177" s="76">
        <v>44233.483391203699</v>
      </c>
      <c r="C177" s="1" t="s">
        <v>657</v>
      </c>
      <c r="D177" s="76">
        <v>44233.484884259262</v>
      </c>
      <c r="E177" s="1" t="s">
        <v>658</v>
      </c>
      <c r="F177" s="1" t="s">
        <v>659</v>
      </c>
      <c r="G177" s="1" t="s">
        <v>123</v>
      </c>
      <c r="H177" s="1" t="s">
        <v>124</v>
      </c>
      <c r="I177" s="1" t="s">
        <v>125</v>
      </c>
      <c r="J177" s="1" t="s">
        <v>656</v>
      </c>
      <c r="K177" s="1" t="s">
        <v>656</v>
      </c>
      <c r="L177">
        <f>ROUNDUP(IF(B177&gt;$D$4,0,($D$4-B177+1)/365),0)</f>
        <v>0</v>
      </c>
      <c r="M177">
        <f>ROUNDUP(IF(B177&gt;$D$5,0,($D$5-B177+1)/365),0)</f>
        <v>1</v>
      </c>
      <c r="N177" s="28">
        <f>IF(OR(L177=1,M177=1),IF(B177+364&lt;=$D$5,(B177+364-$D$4+1)/365,IF(B177&gt;$D$4,($D$5-B177+1)/365,$D$6/365)),0)</f>
        <v>0.18771673642822115</v>
      </c>
      <c r="O177" s="28">
        <f>'Data &amp; Parameter'!$E$16*'Data &amp; Parameter'!$E$17*('Data &amp; Parameter'!$E$18+'Data &amp; Parameter'!$E$19)*'Data &amp; Parameter'!$E$20*'Data &amp; Parameter'!$E$37*N177</f>
        <v>0.65263559531011073</v>
      </c>
      <c r="P177">
        <f>ROUNDUP(IF(D177&gt;$D$4,0,($D$4-D177+1)/365),0)</f>
        <v>0</v>
      </c>
      <c r="Q177">
        <f>ROUNDUP(IF(D177&gt;$D$5,0,($D$5-D177+1)/365),0)</f>
        <v>1</v>
      </c>
      <c r="R177" s="28">
        <f>IF(OR(P177=1,Q177=1),IF(D177+364&lt;=$D$5,(D177+364-$D$4+1)/365,IF(D177&gt;$D$4,($D$5-D177+1)/365,$D$6/365)),0)</f>
        <v>0.18771264586503592</v>
      </c>
      <c r="S177" s="28">
        <f>'Data &amp; Parameter'!$E$16*'Data &amp; Parameter'!$E$17*('Data &amp; Parameter'!$E$18+'Data &amp; Parameter'!$E$19)*'Data &amp; Parameter'!$E$20*'Data &amp; Parameter'!$E$37*R177</f>
        <v>0.65262137363126449</v>
      </c>
      <c r="T177" s="28">
        <f t="shared" si="2"/>
        <v>1.3052569689413751</v>
      </c>
    </row>
    <row r="178" spans="1:20" ht="15.75" customHeight="1" x14ac:dyDescent="0.35">
      <c r="A178">
        <v>171</v>
      </c>
      <c r="B178" s="76">
        <v>44233.485937500001</v>
      </c>
      <c r="C178" s="1" t="s">
        <v>660</v>
      </c>
      <c r="D178" s="76">
        <v>44233.48709490741</v>
      </c>
      <c r="E178" s="1" t="s">
        <v>661</v>
      </c>
      <c r="F178" s="1" t="s">
        <v>662</v>
      </c>
      <c r="G178" s="1" t="s">
        <v>123</v>
      </c>
      <c r="H178" s="1" t="s">
        <v>124</v>
      </c>
      <c r="I178" s="1" t="s">
        <v>125</v>
      </c>
      <c r="J178" s="1" t="s">
        <v>656</v>
      </c>
      <c r="K178" s="1" t="s">
        <v>656</v>
      </c>
      <c r="L178">
        <f>ROUNDUP(IF(B178&gt;$D$4,0,($D$4-B178+1)/365),0)</f>
        <v>0</v>
      </c>
      <c r="M178">
        <f>ROUNDUP(IF(B178&gt;$D$5,0,($D$5-B178+1)/365),0)</f>
        <v>1</v>
      </c>
      <c r="N178" s="28">
        <f>IF(OR(L178=1,M178=1),IF(B178+364&lt;=$D$5,(B178+364-$D$4+1)/365,IF(B178&gt;$D$4,($D$5-B178+1)/365,$D$6/365)),0)</f>
        <v>0.18770976027396863</v>
      </c>
      <c r="O178" s="28">
        <f>'Data &amp; Parameter'!$E$16*'Data &amp; Parameter'!$E$17*('Data &amp; Parameter'!$E$18+'Data &amp; Parameter'!$E$19)*'Data &amp; Parameter'!$E$20*'Data &amp; Parameter'!$E$37*N178</f>
        <v>0.65261134128423004</v>
      </c>
      <c r="P178">
        <f>ROUNDUP(IF(D178&gt;$D$4,0,($D$4-D178+1)/365),0)</f>
        <v>0</v>
      </c>
      <c r="Q178">
        <f>ROUNDUP(IF(D178&gt;$D$5,0,($D$5-D178+1)/365),0)</f>
        <v>1</v>
      </c>
      <c r="R178" s="28">
        <f>IF(OR(P178=1,Q178=1),IF(D178+364&lt;=$D$5,(D178+364-$D$4+1)/365,IF(D178&gt;$D$4,($D$5-D178+1)/365,$D$6/365)),0)</f>
        <v>0.18770658929476655</v>
      </c>
      <c r="S178" s="28">
        <f>'Data &amp; Parameter'!$E$16*'Data &amp; Parameter'!$E$17*('Data &amp; Parameter'!$E$18+'Data &amp; Parameter'!$E$19)*'Data &amp; Parameter'!$E$20*'Data &amp; Parameter'!$E$37*R178</f>
        <v>0.65260031672702412</v>
      </c>
      <c r="T178" s="28">
        <f t="shared" si="2"/>
        <v>1.3052116580112543</v>
      </c>
    </row>
    <row r="179" spans="1:20" ht="15.75" customHeight="1" x14ac:dyDescent="0.35">
      <c r="A179">
        <v>172</v>
      </c>
      <c r="B179" s="76">
        <v>44233.488136574073</v>
      </c>
      <c r="C179" s="1" t="s">
        <v>663</v>
      </c>
      <c r="D179" s="76">
        <v>44233.488715277781</v>
      </c>
      <c r="E179" s="1" t="s">
        <v>664</v>
      </c>
      <c r="F179" s="1" t="s">
        <v>665</v>
      </c>
      <c r="G179" s="1" t="s">
        <v>123</v>
      </c>
      <c r="H179" s="1" t="s">
        <v>124</v>
      </c>
      <c r="I179" s="1" t="s">
        <v>125</v>
      </c>
      <c r="J179" s="1" t="s">
        <v>656</v>
      </c>
      <c r="K179" s="1" t="s">
        <v>656</v>
      </c>
      <c r="L179">
        <f>ROUNDUP(IF(B179&gt;$D$4,0,($D$4-B179+1)/365),0)</f>
        <v>0</v>
      </c>
      <c r="M179">
        <f>ROUNDUP(IF(B179&gt;$D$5,0,($D$5-B179+1)/365),0)</f>
        <v>1</v>
      </c>
      <c r="N179" s="28">
        <f>IF(OR(L179=1,M179=1),IF(B179+364&lt;=$D$5,(B179+364-$D$4+1)/365,IF(B179&gt;$D$4,($D$5-B179+1)/365,$D$6/365)),0)</f>
        <v>0.18770373541349863</v>
      </c>
      <c r="O179" s="28">
        <f>'Data &amp; Parameter'!$E$16*'Data &amp; Parameter'!$E$17*('Data &amp; Parameter'!$E$18+'Data &amp; Parameter'!$E$19)*'Data &amp; Parameter'!$E$20*'Data &amp; Parameter'!$E$37*N179</f>
        <v>0.65259039462558721</v>
      </c>
      <c r="P179">
        <f>ROUNDUP(IF(D179&gt;$D$4,0,($D$4-D179+1)/365),0)</f>
        <v>0</v>
      </c>
      <c r="Q179">
        <f>ROUNDUP(IF(D179&gt;$D$5,0,($D$5-D179+1)/365),0)</f>
        <v>1</v>
      </c>
      <c r="R179" s="28">
        <f>IF(OR(P179=1,Q179=1),IF(D179+364&lt;=$D$5,(D179+364-$D$4+1)/365,IF(D179&gt;$D$4,($D$5-D179+1)/365,$D$6/365)),0)</f>
        <v>0.18770214992388765</v>
      </c>
      <c r="S179" s="28">
        <f>'Data &amp; Parameter'!$E$16*'Data &amp; Parameter'!$E$17*('Data &amp; Parameter'!$E$18+'Data &amp; Parameter'!$E$19)*'Data &amp; Parameter'!$E$20*'Data &amp; Parameter'!$E$37*R179</f>
        <v>0.65258488234694967</v>
      </c>
      <c r="T179" s="28">
        <f t="shared" si="2"/>
        <v>1.3051752769725369</v>
      </c>
    </row>
    <row r="180" spans="1:20" ht="15.75" customHeight="1" x14ac:dyDescent="0.35">
      <c r="A180">
        <v>173</v>
      </c>
      <c r="B180" s="76">
        <v>44233.490428240737</v>
      </c>
      <c r="C180" s="1" t="s">
        <v>666</v>
      </c>
      <c r="D180" s="76">
        <v>44233.491516203707</v>
      </c>
      <c r="E180" s="1" t="s">
        <v>667</v>
      </c>
      <c r="F180" s="1" t="s">
        <v>668</v>
      </c>
      <c r="G180" s="1" t="s">
        <v>123</v>
      </c>
      <c r="H180" s="1" t="s">
        <v>124</v>
      </c>
      <c r="I180" s="1" t="s">
        <v>125</v>
      </c>
      <c r="J180" s="1" t="s">
        <v>656</v>
      </c>
      <c r="K180" s="1" t="s">
        <v>656</v>
      </c>
      <c r="L180">
        <f>ROUNDUP(IF(B180&gt;$D$4,0,($D$4-B180+1)/365),0)</f>
        <v>0</v>
      </c>
      <c r="M180">
        <f>ROUNDUP(IF(B180&gt;$D$5,0,($D$5-B180+1)/365),0)</f>
        <v>1</v>
      </c>
      <c r="N180" s="28">
        <f>IF(OR(L180=1,M180=1),IF(B180+364&lt;=$D$5,(B180+364-$D$4+1)/365,IF(B180&gt;$D$4,($D$5-B180+1)/365,$D$6/365)),0)</f>
        <v>0.1876974568746933</v>
      </c>
      <c r="O180" s="28">
        <f>'Data &amp; Parameter'!$E$16*'Data &amp; Parameter'!$E$17*('Data &amp; Parameter'!$E$18+'Data &amp; Parameter'!$E$19)*'Data &amp; Parameter'!$E$20*'Data &amp; Parameter'!$E$37*N180</f>
        <v>0.6525685660023709</v>
      </c>
      <c r="P180">
        <f>ROUNDUP(IF(D180&gt;$D$4,0,($D$4-D180+1)/365),0)</f>
        <v>0</v>
      </c>
      <c r="Q180">
        <f>ROUNDUP(IF(D180&gt;$D$5,0,($D$5-D180+1)/365),0)</f>
        <v>1</v>
      </c>
      <c r="R180" s="28">
        <f>IF(OR(P180=1,Q180=1),IF(D180+364&lt;=$D$5,(D180+364-$D$4+1)/365,IF(D180&gt;$D$4,($D$5-D180+1)/365,$D$6/365)),0)</f>
        <v>0.1876944761542278</v>
      </c>
      <c r="S180" s="28">
        <f>'Data &amp; Parameter'!$E$16*'Data &amp; Parameter'!$E$17*('Data &amp; Parameter'!$E$18+'Data &amp; Parameter'!$E$19)*'Data &amp; Parameter'!$E$20*'Data &amp; Parameter'!$E$37*R180</f>
        <v>0.65255820291854327</v>
      </c>
      <c r="T180" s="28">
        <f t="shared" si="2"/>
        <v>1.3051267689209141</v>
      </c>
    </row>
    <row r="181" spans="1:20" ht="15.75" customHeight="1" x14ac:dyDescent="0.35">
      <c r="A181">
        <v>174</v>
      </c>
      <c r="B181" s="76">
        <v>44233.491342592592</v>
      </c>
      <c r="C181" s="1" t="s">
        <v>669</v>
      </c>
      <c r="D181" s="76">
        <v>44233.494606481487</v>
      </c>
      <c r="E181" s="1" t="s">
        <v>670</v>
      </c>
      <c r="F181" s="1" t="s">
        <v>671</v>
      </c>
      <c r="G181" s="1" t="s">
        <v>123</v>
      </c>
      <c r="H181" s="1" t="s">
        <v>124</v>
      </c>
      <c r="I181" s="1" t="s">
        <v>125</v>
      </c>
      <c r="J181" s="1" t="s">
        <v>656</v>
      </c>
      <c r="K181" s="1" t="s">
        <v>656</v>
      </c>
      <c r="L181">
        <f>ROUNDUP(IF(B181&gt;$D$4,0,($D$4-B181+1)/365),0)</f>
        <v>0</v>
      </c>
      <c r="M181">
        <f>ROUNDUP(IF(B181&gt;$D$5,0,($D$5-B181+1)/365),0)</f>
        <v>1</v>
      </c>
      <c r="N181" s="28">
        <f>IF(OR(L181=1,M181=1),IF(B181+364&lt;=$D$5,(B181+364-$D$4+1)/365,IF(B181&gt;$D$4,($D$5-B181+1)/365,$D$6/365)),0)</f>
        <v>0.18769495180111909</v>
      </c>
      <c r="O181" s="28">
        <f>'Data &amp; Parameter'!$E$16*'Data &amp; Parameter'!$E$17*('Data &amp; Parameter'!$E$18+'Data &amp; Parameter'!$E$19)*'Data &amp; Parameter'!$E$20*'Data &amp; Parameter'!$E$37*N181</f>
        <v>0.65255985660216231</v>
      </c>
      <c r="P181">
        <f>ROUNDUP(IF(D181&gt;$D$4,0,($D$4-D181+1)/365),0)</f>
        <v>0</v>
      </c>
      <c r="Q181">
        <f>ROUNDUP(IF(D181&gt;$D$5,0,($D$5-D181+1)/365),0)</f>
        <v>1</v>
      </c>
      <c r="R181" s="28">
        <f>IF(OR(P181=1,Q181=1),IF(D181+364&lt;=$D$5,(D181+364-$D$4+1)/365,IF(D181&gt;$D$4,($D$5-D181+1)/365,$D$6/365)),0)</f>
        <v>0.18768600963976248</v>
      </c>
      <c r="S181" s="28">
        <f>'Data &amp; Parameter'!$E$16*'Data &amp; Parameter'!$E$17*('Data &amp; Parameter'!$E$18+'Data &amp; Parameter'!$E$19)*'Data &amp; Parameter'!$E$20*'Data &amp; Parameter'!$E$37*R181</f>
        <v>0.65252876735081811</v>
      </c>
      <c r="T181" s="28">
        <f t="shared" si="2"/>
        <v>1.3050886239529804</v>
      </c>
    </row>
    <row r="182" spans="1:20" ht="15.75" customHeight="1" x14ac:dyDescent="0.35">
      <c r="A182">
        <v>175</v>
      </c>
      <c r="B182" s="76">
        <v>44233.494050925925</v>
      </c>
      <c r="C182" s="1" t="s">
        <v>672</v>
      </c>
      <c r="D182" s="76">
        <v>44233.495196759264</v>
      </c>
      <c r="E182" s="1" t="s">
        <v>673</v>
      </c>
      <c r="F182" s="1" t="s">
        <v>674</v>
      </c>
      <c r="G182" s="1" t="s">
        <v>123</v>
      </c>
      <c r="H182" s="1" t="s">
        <v>124</v>
      </c>
      <c r="I182" s="1" t="s">
        <v>125</v>
      </c>
      <c r="J182" s="1" t="s">
        <v>656</v>
      </c>
      <c r="K182" s="1" t="s">
        <v>656</v>
      </c>
      <c r="L182">
        <f>ROUNDUP(IF(B182&gt;$D$4,0,($D$4-B182+1)/365),0)</f>
        <v>0</v>
      </c>
      <c r="M182">
        <f>ROUNDUP(IF(B182&gt;$D$5,0,($D$5-B182+1)/365),0)</f>
        <v>1</v>
      </c>
      <c r="N182" s="28">
        <f>IF(OR(L182=1,M182=1),IF(B182+364&lt;=$D$5,(B182+364-$D$4+1)/365,IF(B182&gt;$D$4,($D$5-B182+1)/365,$D$6/365)),0)</f>
        <v>0.1876875317097946</v>
      </c>
      <c r="O182" s="28">
        <f>'Data &amp; Parameter'!$E$16*'Data &amp; Parameter'!$E$17*('Data &amp; Parameter'!$E$18+'Data &amp; Parameter'!$E$19)*'Data &amp; Parameter'!$E$20*'Data &amp; Parameter'!$E$37*N182</f>
        <v>0.65253405913832951</v>
      </c>
      <c r="P182">
        <f>ROUNDUP(IF(D182&gt;$D$4,0,($D$4-D182+1)/365),0)</f>
        <v>0</v>
      </c>
      <c r="Q182">
        <f>ROUNDUP(IF(D182&gt;$D$5,0,($D$5-D182+1)/365),0)</f>
        <v>1</v>
      </c>
      <c r="R182" s="28">
        <f>IF(OR(P182=1,Q182=1),IF(D182+364&lt;=$D$5,(D182+364-$D$4+1)/365,IF(D182&gt;$D$4,($D$5-D182+1)/365,$D$6/365)),0)</f>
        <v>0.18768439244037199</v>
      </c>
      <c r="S182" s="28">
        <f>'Data &amp; Parameter'!$E$16*'Data &amp; Parameter'!$E$17*('Data &amp; Parameter'!$E$18+'Data &amp; Parameter'!$E$19)*'Data &amp; Parameter'!$E$20*'Data &amp; Parameter'!$E$37*R182</f>
        <v>0.65252314482665208</v>
      </c>
      <c r="T182" s="28">
        <f t="shared" si="2"/>
        <v>1.3050572039649815</v>
      </c>
    </row>
    <row r="183" spans="1:20" ht="15.75" customHeight="1" x14ac:dyDescent="0.35">
      <c r="A183">
        <v>176</v>
      </c>
      <c r="B183" s="76">
        <v>44233.498703703706</v>
      </c>
      <c r="C183" s="1" t="s">
        <v>675</v>
      </c>
      <c r="D183" s="76">
        <v>44233.499444444446</v>
      </c>
      <c r="E183" s="1" t="s">
        <v>676</v>
      </c>
      <c r="F183" s="1" t="s">
        <v>677</v>
      </c>
      <c r="G183" s="1" t="s">
        <v>123</v>
      </c>
      <c r="H183" s="1" t="s">
        <v>124</v>
      </c>
      <c r="I183" s="1" t="s">
        <v>125</v>
      </c>
      <c r="J183" s="1" t="s">
        <v>656</v>
      </c>
      <c r="K183" s="1" t="s">
        <v>656</v>
      </c>
      <c r="L183">
        <f>ROUNDUP(IF(B183&gt;$D$4,0,($D$4-B183+1)/365),0)</f>
        <v>0</v>
      </c>
      <c r="M183">
        <f>ROUNDUP(IF(B183&gt;$D$5,0,($D$5-B183+1)/365),0)</f>
        <v>1</v>
      </c>
      <c r="N183" s="28">
        <f>IF(OR(L183=1,M183=1),IF(B183+364&lt;=$D$5,(B183+364-$D$4+1)/365,IF(B183&gt;$D$4,($D$5-B183+1)/365,$D$6/365)),0)</f>
        <v>0.18767478437340748</v>
      </c>
      <c r="O183" s="28">
        <f>'Data &amp; Parameter'!$E$16*'Data &amp; Parameter'!$E$17*('Data &amp; Parameter'!$E$18+'Data &amp; Parameter'!$E$19)*'Data &amp; Parameter'!$E$20*'Data &amp; Parameter'!$E$37*N183</f>
        <v>0.65248974041837993</v>
      </c>
      <c r="P183">
        <f>ROUNDUP(IF(D183&gt;$D$4,0,($D$4-D183+1)/365),0)</f>
        <v>0</v>
      </c>
      <c r="Q183">
        <f>ROUNDUP(IF(D183&gt;$D$5,0,($D$5-D183+1)/365),0)</f>
        <v>1</v>
      </c>
      <c r="R183" s="28">
        <f>IF(OR(P183=1,Q183=1),IF(D183+364&lt;=$D$5,(D183+364-$D$4+1)/365,IF(D183&gt;$D$4,($D$5-D183+1)/365,$D$6/365)),0)</f>
        <v>0.18767275494672453</v>
      </c>
      <c r="S183" s="28">
        <f>'Data &amp; Parameter'!$E$16*'Data &amp; Parameter'!$E$17*('Data &amp; Parameter'!$E$18+'Data &amp; Parameter'!$E$19)*'Data &amp; Parameter'!$E$20*'Data &amp; Parameter'!$E$37*R183</f>
        <v>0.65248268470179027</v>
      </c>
      <c r="T183" s="28">
        <f t="shared" si="2"/>
        <v>1.3049724251201702</v>
      </c>
    </row>
    <row r="184" spans="1:20" ht="15.75" customHeight="1" x14ac:dyDescent="0.35">
      <c r="A184">
        <v>177</v>
      </c>
      <c r="B184" s="76">
        <v>44233.498877314814</v>
      </c>
      <c r="C184" s="1" t="s">
        <v>678</v>
      </c>
      <c r="D184" s="76">
        <v>44233.499571759261</v>
      </c>
      <c r="E184" s="1" t="s">
        <v>679</v>
      </c>
      <c r="F184" s="1" t="s">
        <v>680</v>
      </c>
      <c r="G184" s="1" t="s">
        <v>123</v>
      </c>
      <c r="H184" s="1" t="s">
        <v>124</v>
      </c>
      <c r="I184" s="1" t="s">
        <v>125</v>
      </c>
      <c r="J184" s="1" t="s">
        <v>656</v>
      </c>
      <c r="K184" s="1" t="s">
        <v>656</v>
      </c>
      <c r="L184">
        <f>ROUNDUP(IF(B184&gt;$D$4,0,($D$4-B184+1)/365),0)</f>
        <v>0</v>
      </c>
      <c r="M184">
        <f>ROUNDUP(IF(B184&gt;$D$5,0,($D$5-B184+1)/365),0)</f>
        <v>1</v>
      </c>
      <c r="N184" s="28">
        <f>IF(OR(L184=1,M184=1),IF(B184+364&lt;=$D$5,(B184+364-$D$4+1)/365,IF(B184&gt;$D$4,($D$5-B184+1)/365,$D$6/365)),0)</f>
        <v>0.18767430872653615</v>
      </c>
      <c r="O184" s="28">
        <f>'Data &amp; Parameter'!$E$16*'Data &amp; Parameter'!$E$17*('Data &amp; Parameter'!$E$18+'Data &amp; Parameter'!$E$19)*'Data &amp; Parameter'!$E$20*'Data &amp; Parameter'!$E$37*N184</f>
        <v>0.65248808673483016</v>
      </c>
      <c r="P184">
        <f>ROUNDUP(IF(D184&gt;$D$4,0,($D$4-D184+1)/365),0)</f>
        <v>0</v>
      </c>
      <c r="Q184">
        <f>ROUNDUP(IF(D184&gt;$D$5,0,($D$5-D184+1)/365),0)</f>
        <v>1</v>
      </c>
      <c r="R184" s="28">
        <f>IF(OR(P184=1,Q184=1),IF(D184+364&lt;=$D$5,(D184+364-$D$4+1)/365,IF(D184&gt;$D$4,($D$5-D184+1)/365,$D$6/365)),0)</f>
        <v>0.18767240613901093</v>
      </c>
      <c r="S184" s="28">
        <f>'Data &amp; Parameter'!$E$16*'Data &amp; Parameter'!$E$17*('Data &amp; Parameter'!$E$18+'Data &amp; Parameter'!$E$19)*'Data &amp; Parameter'!$E$20*'Data &amp; Parameter'!$E$37*R184</f>
        <v>0.65248147200049289</v>
      </c>
      <c r="T184" s="28">
        <f t="shared" si="2"/>
        <v>1.3049695587353232</v>
      </c>
    </row>
    <row r="185" spans="1:20" ht="15.75" customHeight="1" x14ac:dyDescent="0.35">
      <c r="A185">
        <v>178</v>
      </c>
      <c r="B185" s="76">
        <v>44233.501620370371</v>
      </c>
      <c r="C185" s="1" t="s">
        <v>681</v>
      </c>
      <c r="D185" s="76">
        <v>44233.502303240741</v>
      </c>
      <c r="E185" s="1" t="s">
        <v>682</v>
      </c>
      <c r="F185" s="1" t="s">
        <v>683</v>
      </c>
      <c r="G185" s="1" t="s">
        <v>123</v>
      </c>
      <c r="H185" s="1" t="s">
        <v>124</v>
      </c>
      <c r="I185" s="1" t="s">
        <v>125</v>
      </c>
      <c r="J185" s="1" t="s">
        <v>656</v>
      </c>
      <c r="K185" s="1" t="s">
        <v>656</v>
      </c>
      <c r="L185">
        <f>ROUNDUP(IF(B185&gt;$D$4,0,($D$4-B185+1)/365),0)</f>
        <v>0</v>
      </c>
      <c r="M185">
        <f>ROUNDUP(IF(B185&gt;$D$5,0,($D$5-B185+1)/365),0)</f>
        <v>1</v>
      </c>
      <c r="N185" s="28">
        <f>IF(OR(L185=1,M185=1),IF(B185+364&lt;=$D$5,(B185+364-$D$4+1)/365,IF(B185&gt;$D$4,($D$5-B185+1)/365,$D$6/365)),0)</f>
        <v>0.18766679350583343</v>
      </c>
      <c r="O185" s="28">
        <f>'Data &amp; Parameter'!$E$16*'Data &amp; Parameter'!$E$17*('Data &amp; Parameter'!$E$18+'Data &amp; Parameter'!$E$19)*'Data &amp; Parameter'!$E$20*'Data &amp; Parameter'!$E$37*N185</f>
        <v>0.65246195853427369</v>
      </c>
      <c r="P185">
        <f>ROUNDUP(IF(D185&gt;$D$4,0,($D$4-D185+1)/365),0)</f>
        <v>0</v>
      </c>
      <c r="Q185">
        <f>ROUNDUP(IF(D185&gt;$D$5,0,($D$5-D185+1)/365),0)</f>
        <v>1</v>
      </c>
      <c r="R185" s="28">
        <f>IF(OR(P185=1,Q185=1),IF(D185+364&lt;=$D$5,(D185+364-$D$4+1)/365,IF(D185&gt;$D$4,($D$5-D185+1)/365,$D$6/365)),0)</f>
        <v>0.18766492262810758</v>
      </c>
      <c r="S185" s="28">
        <f>'Data &amp; Parameter'!$E$16*'Data &amp; Parameter'!$E$17*('Data &amp; Parameter'!$E$18+'Data &amp; Parameter'!$E$19)*'Data &amp; Parameter'!$E$20*'Data &amp; Parameter'!$E$37*R185</f>
        <v>0.65245545404553396</v>
      </c>
      <c r="T185" s="28">
        <f t="shared" si="2"/>
        <v>1.3049174125798078</v>
      </c>
    </row>
    <row r="186" spans="1:20" ht="15.75" customHeight="1" x14ac:dyDescent="0.35">
      <c r="A186">
        <v>179</v>
      </c>
      <c r="B186" s="76">
        <v>44233.501666666663</v>
      </c>
      <c r="C186" s="1" t="s">
        <v>684</v>
      </c>
      <c r="D186" s="76">
        <v>44233.502280092594</v>
      </c>
      <c r="E186" s="1" t="s">
        <v>685</v>
      </c>
      <c r="F186" s="1" t="s">
        <v>686</v>
      </c>
      <c r="G186" s="1" t="s">
        <v>123</v>
      </c>
      <c r="H186" s="1" t="s">
        <v>124</v>
      </c>
      <c r="I186" s="1" t="s">
        <v>125</v>
      </c>
      <c r="J186" s="1" t="s">
        <v>656</v>
      </c>
      <c r="K186" s="1" t="s">
        <v>656</v>
      </c>
      <c r="L186">
        <f>ROUNDUP(IF(B186&gt;$D$4,0,($D$4-B186+1)/365),0)</f>
        <v>0</v>
      </c>
      <c r="M186">
        <f>ROUNDUP(IF(B186&gt;$D$5,0,($D$5-B186+1)/365),0)</f>
        <v>1</v>
      </c>
      <c r="N186" s="28">
        <f>IF(OR(L186=1,M186=1),IF(B186+364&lt;=$D$5,(B186+364-$D$4+1)/365,IF(B186&gt;$D$4,($D$5-B186+1)/365,$D$6/365)),0)</f>
        <v>0.1876666666666757</v>
      </c>
      <c r="O186" s="28">
        <f>'Data &amp; Parameter'!$E$16*'Data &amp; Parameter'!$E$17*('Data &amp; Parameter'!$E$18+'Data &amp; Parameter'!$E$19)*'Data &amp; Parameter'!$E$20*'Data &amp; Parameter'!$E$37*N186</f>
        <v>0.65246151755202142</v>
      </c>
      <c r="P186">
        <f>ROUNDUP(IF(D186&gt;$D$4,0,($D$4-D186+1)/365),0)</f>
        <v>0</v>
      </c>
      <c r="Q186">
        <f>ROUNDUP(IF(D186&gt;$D$5,0,($D$5-D186+1)/365),0)</f>
        <v>1</v>
      </c>
      <c r="R186" s="28">
        <f>IF(OR(P186=1,Q186=1),IF(D186+364&lt;=$D$5,(D186+364-$D$4+1)/365,IF(D186&gt;$D$4,($D$5-D186+1)/365,$D$6/365)),0)</f>
        <v>0.18766498604768644</v>
      </c>
      <c r="S186" s="28">
        <f>'Data &amp; Parameter'!$E$16*'Data &amp; Parameter'!$E$17*('Data &amp; Parameter'!$E$18+'Data &amp; Parameter'!$E$19)*'Data &amp; Parameter'!$E$20*'Data &amp; Parameter'!$E$37*R186</f>
        <v>0.65245567453666009</v>
      </c>
      <c r="T186" s="28">
        <f t="shared" si="2"/>
        <v>1.3049171920886815</v>
      </c>
    </row>
    <row r="187" spans="1:20" ht="15.75" customHeight="1" x14ac:dyDescent="0.35">
      <c r="A187">
        <v>180</v>
      </c>
      <c r="B187" s="76">
        <v>44233.50445601852</v>
      </c>
      <c r="C187" s="1" t="s">
        <v>687</v>
      </c>
      <c r="D187" s="76">
        <v>44233.50509259259</v>
      </c>
      <c r="E187" s="1" t="s">
        <v>688</v>
      </c>
      <c r="F187" s="1" t="s">
        <v>689</v>
      </c>
      <c r="G187" s="1" t="s">
        <v>123</v>
      </c>
      <c r="H187" s="1" t="s">
        <v>124</v>
      </c>
      <c r="I187" s="1" t="s">
        <v>125</v>
      </c>
      <c r="J187" s="1" t="s">
        <v>656</v>
      </c>
      <c r="K187" s="1" t="s">
        <v>656</v>
      </c>
      <c r="L187">
        <f>ROUNDUP(IF(B187&gt;$D$4,0,($D$4-B187+1)/365),0)</f>
        <v>0</v>
      </c>
      <c r="M187">
        <f>ROUNDUP(IF(B187&gt;$D$5,0,($D$5-B187+1)/365),0)</f>
        <v>1</v>
      </c>
      <c r="N187" s="28">
        <f>IF(OR(L187=1,M187=1),IF(B187+364&lt;=$D$5,(B187+364-$D$4+1)/365,IF(B187&gt;$D$4,($D$5-B187+1)/365,$D$6/365)),0)</f>
        <v>0.18765902460679534</v>
      </c>
      <c r="O187" s="28">
        <f>'Data &amp; Parameter'!$E$16*'Data &amp; Parameter'!$E$17*('Data &amp; Parameter'!$E$18+'Data &amp; Parameter'!$E$19)*'Data &amp; Parameter'!$E$20*'Data &amp; Parameter'!$E$37*N187</f>
        <v>0.65243494836914351</v>
      </c>
      <c r="P187">
        <f>ROUNDUP(IF(D187&gt;$D$4,0,($D$4-D187+1)/365),0)</f>
        <v>0</v>
      </c>
      <c r="Q187">
        <f>ROUNDUP(IF(D187&gt;$D$5,0,($D$5-D187+1)/365),0)</f>
        <v>1</v>
      </c>
      <c r="R187" s="28">
        <f>IF(OR(P187=1,Q187=1),IF(D187+364&lt;=$D$5,(D187+364-$D$4+1)/365,IF(D187&gt;$D$4,($D$5-D187+1)/365,$D$6/365)),0)</f>
        <v>0.18765728056824715</v>
      </c>
      <c r="S187" s="28">
        <f>'Data &amp; Parameter'!$E$16*'Data &amp; Parameter'!$E$17*('Data &amp; Parameter'!$E$18+'Data &amp; Parameter'!$E$19)*'Data &amp; Parameter'!$E$20*'Data &amp; Parameter'!$E$37*R187</f>
        <v>0.65242888486272532</v>
      </c>
      <c r="T187" s="28">
        <f t="shared" si="2"/>
        <v>1.3048638332318689</v>
      </c>
    </row>
    <row r="188" spans="1:20" ht="15.75" customHeight="1" x14ac:dyDescent="0.35">
      <c r="A188">
        <v>181</v>
      </c>
      <c r="B188" s="76">
        <v>44233.504652777774</v>
      </c>
      <c r="C188" s="1" t="s">
        <v>690</v>
      </c>
      <c r="D188" s="76">
        <v>44233.505196759259</v>
      </c>
      <c r="E188" s="1" t="s">
        <v>691</v>
      </c>
      <c r="F188" s="1" t="s">
        <v>692</v>
      </c>
      <c r="G188" s="1" t="s">
        <v>123</v>
      </c>
      <c r="H188" s="1" t="s">
        <v>124</v>
      </c>
      <c r="I188" s="1" t="s">
        <v>125</v>
      </c>
      <c r="J188" s="1" t="s">
        <v>656</v>
      </c>
      <c r="K188" s="1" t="s">
        <v>656</v>
      </c>
      <c r="L188">
        <f>ROUNDUP(IF(B188&gt;$D$4,0,($D$4-B188+1)/365),0)</f>
        <v>0</v>
      </c>
      <c r="M188">
        <f>ROUNDUP(IF(B188&gt;$D$5,0,($D$5-B188+1)/365),0)</f>
        <v>1</v>
      </c>
      <c r="N188" s="28">
        <f>IF(OR(L188=1,M188=1),IF(B188+364&lt;=$D$5,(B188+364-$D$4+1)/365,IF(B188&gt;$D$4,($D$5-B188+1)/365,$D$6/365)),0)</f>
        <v>0.18765848554034514</v>
      </c>
      <c r="O188" s="28">
        <f>'Data &amp; Parameter'!$E$16*'Data &amp; Parameter'!$E$17*('Data &amp; Parameter'!$E$18+'Data &amp; Parameter'!$E$19)*'Data &amp; Parameter'!$E$20*'Data &amp; Parameter'!$E$37*N188</f>
        <v>0.65243307419446772</v>
      </c>
      <c r="P188">
        <f>ROUNDUP(IF(D188&gt;$D$4,0,($D$4-D188+1)/365),0)</f>
        <v>0</v>
      </c>
      <c r="Q188">
        <f>ROUNDUP(IF(D188&gt;$D$5,0,($D$5-D188+1)/365),0)</f>
        <v>1</v>
      </c>
      <c r="R188" s="28">
        <f>IF(OR(P188=1,Q188=1),IF(D188+364&lt;=$D$5,(D188+364-$D$4+1)/365,IF(D188&gt;$D$4,($D$5-D188+1)/365,$D$6/365)),0)</f>
        <v>0.18765699518011239</v>
      </c>
      <c r="S188" s="28">
        <f>'Data &amp; Parameter'!$E$16*'Data &amp; Parameter'!$E$17*('Data &amp; Parameter'!$E$18+'Data &amp; Parameter'!$E$19)*'Data &amp; Parameter'!$E$20*'Data &amp; Parameter'!$E$37*R188</f>
        <v>0.65242789265255396</v>
      </c>
      <c r="T188" s="28">
        <f t="shared" si="2"/>
        <v>1.3048609668470217</v>
      </c>
    </row>
    <row r="189" spans="1:20" ht="15.75" customHeight="1" x14ac:dyDescent="0.35">
      <c r="A189">
        <v>182</v>
      </c>
      <c r="B189" s="76">
        <v>44233.507314814815</v>
      </c>
      <c r="C189" s="1" t="s">
        <v>693</v>
      </c>
      <c r="D189" s="76">
        <v>44233.50782407407</v>
      </c>
      <c r="E189" s="1" t="s">
        <v>694</v>
      </c>
      <c r="F189" s="1" t="s">
        <v>695</v>
      </c>
      <c r="G189" s="1" t="s">
        <v>123</v>
      </c>
      <c r="H189" s="1" t="s">
        <v>124</v>
      </c>
      <c r="I189" s="1" t="s">
        <v>125</v>
      </c>
      <c r="J189" s="1" t="s">
        <v>656</v>
      </c>
      <c r="K189" s="1" t="s">
        <v>656</v>
      </c>
      <c r="L189">
        <f>ROUNDUP(IF(B189&gt;$D$4,0,($D$4-B189+1)/365),0)</f>
        <v>0</v>
      </c>
      <c r="M189">
        <f>ROUNDUP(IF(B189&gt;$D$5,0,($D$5-B189+1)/365),0)</f>
        <v>1</v>
      </c>
      <c r="N189" s="28">
        <f>IF(OR(L189=1,M189=1),IF(B189+364&lt;=$D$5,(B189+364-$D$4+1)/365,IF(B189&gt;$D$4,($D$5-B189+1)/365,$D$6/365)),0)</f>
        <v>0.18765119228817839</v>
      </c>
      <c r="O189" s="28">
        <f>'Data &amp; Parameter'!$E$16*'Data &amp; Parameter'!$E$17*('Data &amp; Parameter'!$E$18+'Data &amp; Parameter'!$E$19)*'Data &amp; Parameter'!$E$20*'Data &amp; Parameter'!$E$37*N189</f>
        <v>0.65240771771288719</v>
      </c>
      <c r="P189">
        <f>ROUNDUP(IF(D189&gt;$D$4,0,($D$4-D189+1)/365),0)</f>
        <v>0</v>
      </c>
      <c r="Q189">
        <f>ROUNDUP(IF(D189&gt;$D$5,0,($D$5-D189+1)/365),0)</f>
        <v>1</v>
      </c>
      <c r="R189" s="28">
        <f>IF(OR(P189=1,Q189=1),IF(D189+364&lt;=$D$5,(D189+364-$D$4+1)/365,IF(D189&gt;$D$4,($D$5-D189+1)/365,$D$6/365)),0)</f>
        <v>0.18764979705734383</v>
      </c>
      <c r="S189" s="28">
        <f>'Data &amp; Parameter'!$E$16*'Data &amp; Parameter'!$E$17*('Data &amp; Parameter'!$E$18+'Data &amp; Parameter'!$E$19)*'Data &amp; Parameter'!$E$20*'Data &amp; Parameter'!$E$37*R189</f>
        <v>0.6524028669077665</v>
      </c>
      <c r="T189" s="28">
        <f t="shared" si="2"/>
        <v>1.3048105846206537</v>
      </c>
    </row>
    <row r="190" spans="1:20" ht="15.75" customHeight="1" x14ac:dyDescent="0.35">
      <c r="A190">
        <v>183</v>
      </c>
      <c r="B190" s="76">
        <v>44233.508344907408</v>
      </c>
      <c r="C190" s="1" t="s">
        <v>696</v>
      </c>
      <c r="D190" s="76">
        <v>44233.509293981479</v>
      </c>
      <c r="E190" s="1" t="s">
        <v>697</v>
      </c>
      <c r="F190" s="1" t="s">
        <v>698</v>
      </c>
      <c r="G190" s="1" t="s">
        <v>123</v>
      </c>
      <c r="H190" s="1" t="s">
        <v>124</v>
      </c>
      <c r="I190" s="1" t="s">
        <v>125</v>
      </c>
      <c r="J190" s="1" t="s">
        <v>656</v>
      </c>
      <c r="K190" s="1" t="s">
        <v>656</v>
      </c>
      <c r="L190">
        <f>ROUNDUP(IF(B190&gt;$D$4,0,($D$4-B190+1)/365),0)</f>
        <v>0</v>
      </c>
      <c r="M190">
        <f>ROUNDUP(IF(B190&gt;$D$5,0,($D$5-B190+1)/365),0)</f>
        <v>1</v>
      </c>
      <c r="N190" s="28">
        <f>IF(OR(L190=1,M190=1),IF(B190+364&lt;=$D$5,(B190+364-$D$4+1)/365,IF(B190&gt;$D$4,($D$5-B190+1)/365,$D$6/365)),0)</f>
        <v>0.18764837011668994</v>
      </c>
      <c r="O190" s="28">
        <f>'Data &amp; Parameter'!$E$16*'Data &amp; Parameter'!$E$17*('Data &amp; Parameter'!$E$18+'Data &amp; Parameter'!$E$19)*'Data &amp; Parameter'!$E$20*'Data &amp; Parameter'!$E$37*N190</f>
        <v>0.65239790585697888</v>
      </c>
      <c r="P190">
        <f>ROUNDUP(IF(D190&gt;$D$4,0,($D$4-D190+1)/365),0)</f>
        <v>0</v>
      </c>
      <c r="Q190">
        <f>ROUNDUP(IF(D190&gt;$D$5,0,($D$5-D190+1)/365),0)</f>
        <v>1</v>
      </c>
      <c r="R190" s="28">
        <f>IF(OR(P190=1,Q190=1),IF(D190+364&lt;=$D$5,(D190+364-$D$4+1)/365,IF(D190&gt;$D$4,($D$5-D190+1)/365,$D$6/365)),0)</f>
        <v>0.18764576991375739</v>
      </c>
      <c r="S190" s="28">
        <f>'Data &amp; Parameter'!$E$16*'Data &amp; Parameter'!$E$17*('Data &amp; Parameter'!$E$18+'Data &amp; Parameter'!$E$19)*'Data &amp; Parameter'!$E$20*'Data &amp; Parameter'!$E$37*R190</f>
        <v>0.65238886572011567</v>
      </c>
      <c r="T190" s="28">
        <f t="shared" si="2"/>
        <v>1.3047867715770947</v>
      </c>
    </row>
    <row r="191" spans="1:20" ht="15.75" customHeight="1" x14ac:dyDescent="0.35">
      <c r="A191">
        <v>184</v>
      </c>
      <c r="B191" s="76">
        <v>44233.509675925925</v>
      </c>
      <c r="C191" s="1" t="s">
        <v>699</v>
      </c>
      <c r="D191" s="76">
        <v>44233.510254629626</v>
      </c>
      <c r="E191" s="1" t="s">
        <v>700</v>
      </c>
      <c r="F191" s="1" t="s">
        <v>701</v>
      </c>
      <c r="G191" s="1" t="s">
        <v>123</v>
      </c>
      <c r="H191" s="1" t="s">
        <v>124</v>
      </c>
      <c r="I191" s="1" t="s">
        <v>125</v>
      </c>
      <c r="J191" s="1" t="s">
        <v>656</v>
      </c>
      <c r="K191" s="1" t="s">
        <v>656</v>
      </c>
      <c r="L191">
        <f>ROUNDUP(IF(B191&gt;$D$4,0,($D$4-B191+1)/365),0)</f>
        <v>0</v>
      </c>
      <c r="M191">
        <f>ROUNDUP(IF(B191&gt;$D$5,0,($D$5-B191+1)/365),0)</f>
        <v>1</v>
      </c>
      <c r="N191" s="28">
        <f>IF(OR(L191=1,M191=1),IF(B191+364&lt;=$D$5,(B191+364-$D$4+1)/365,IF(B191&gt;$D$4,($D$5-B191+1)/365,$D$6/365)),0)</f>
        <v>0.18764472349061653</v>
      </c>
      <c r="O191" s="28">
        <f>'Data &amp; Parameter'!$E$16*'Data &amp; Parameter'!$E$17*('Data &amp; Parameter'!$E$18+'Data &amp; Parameter'!$E$19)*'Data &amp; Parameter'!$E$20*'Data &amp; Parameter'!$E$37*N191</f>
        <v>0.6523852276162232</v>
      </c>
      <c r="P191">
        <f>ROUNDUP(IF(D191&gt;$D$4,0,($D$4-D191+1)/365),0)</f>
        <v>0</v>
      </c>
      <c r="Q191">
        <f>ROUNDUP(IF(D191&gt;$D$5,0,($D$5-D191+1)/365),0)</f>
        <v>1</v>
      </c>
      <c r="R191" s="28">
        <f>IF(OR(P191=1,Q191=1),IF(D191+364&lt;=$D$5,(D191+364-$D$4+1)/365,IF(D191&gt;$D$4,($D$5-D191+1)/365,$D$6/365)),0)</f>
        <v>0.18764313800102547</v>
      </c>
      <c r="S191" s="28">
        <f>'Data &amp; Parameter'!$E$16*'Data &amp; Parameter'!$E$17*('Data &amp; Parameter'!$E$18+'Data &amp; Parameter'!$E$19)*'Data &amp; Parameter'!$E$20*'Data &amp; Parameter'!$E$37*R191</f>
        <v>0.65237971533765493</v>
      </c>
      <c r="T191" s="28">
        <f t="shared" si="2"/>
        <v>1.3047649429538781</v>
      </c>
    </row>
    <row r="192" spans="1:20" ht="15.75" customHeight="1" x14ac:dyDescent="0.35">
      <c r="A192">
        <v>185</v>
      </c>
      <c r="B192" s="76">
        <v>44233.512372685189</v>
      </c>
      <c r="C192" s="1" t="s">
        <v>702</v>
      </c>
      <c r="D192" s="76">
        <v>44233.513217592597</v>
      </c>
      <c r="E192" s="1" t="s">
        <v>703</v>
      </c>
      <c r="F192" s="1" t="s">
        <v>704</v>
      </c>
      <c r="G192" s="1" t="s">
        <v>123</v>
      </c>
      <c r="H192" s="1" t="s">
        <v>124</v>
      </c>
      <c r="I192" s="1" t="s">
        <v>125</v>
      </c>
      <c r="J192" s="1" t="s">
        <v>656</v>
      </c>
      <c r="K192" s="1" t="s">
        <v>656</v>
      </c>
      <c r="L192">
        <f>ROUNDUP(IF(B192&gt;$D$4,0,($D$4-B192+1)/365),0)</f>
        <v>0</v>
      </c>
      <c r="M192">
        <f>ROUNDUP(IF(B192&gt;$D$5,0,($D$5-B192+1)/365),0)</f>
        <v>1</v>
      </c>
      <c r="N192" s="28">
        <f>IF(OR(L192=1,M192=1),IF(B192+364&lt;=$D$5,(B192+364-$D$4+1)/365,IF(B192&gt;$D$4,($D$5-B192+1)/365,$D$6/365)),0)</f>
        <v>0.18763733510907152</v>
      </c>
      <c r="O192" s="28">
        <f>'Data &amp; Parameter'!$E$16*'Data &amp; Parameter'!$E$17*('Data &amp; Parameter'!$E$18+'Data &amp; Parameter'!$E$19)*'Data &amp; Parameter'!$E$20*'Data &amp; Parameter'!$E$37*N192</f>
        <v>0.65235954039791888</v>
      </c>
      <c r="P192">
        <f>ROUNDUP(IF(D192&gt;$D$4,0,($D$4-D192+1)/365),0)</f>
        <v>0</v>
      </c>
      <c r="Q192">
        <f>ROUNDUP(IF(D192&gt;$D$5,0,($D$5-D192+1)/365),0)</f>
        <v>1</v>
      </c>
      <c r="R192" s="28">
        <f>IF(OR(P192=1,Q192=1),IF(D192+364&lt;=$D$5,(D192+364-$D$4+1)/365,IF(D192&gt;$D$4,($D$5-D192+1)/365,$D$6/365)),0)</f>
        <v>0.18763502029425383</v>
      </c>
      <c r="S192" s="28">
        <f>'Data &amp; Parameter'!$E$16*'Data &amp; Parameter'!$E$17*('Data &amp; Parameter'!$E$18+'Data &amp; Parameter'!$E$19)*'Data &amp; Parameter'!$E$20*'Data &amp; Parameter'!$E$37*R192</f>
        <v>0.65235149247115798</v>
      </c>
      <c r="T192" s="28">
        <f t="shared" si="2"/>
        <v>1.304711032869077</v>
      </c>
    </row>
    <row r="193" spans="1:20" ht="15.75" customHeight="1" x14ac:dyDescent="0.35">
      <c r="A193">
        <v>186</v>
      </c>
      <c r="B193" s="76">
        <v>44233.512592592597</v>
      </c>
      <c r="C193" s="1" t="s">
        <v>705</v>
      </c>
      <c r="D193" s="76">
        <v>44233.513124999998</v>
      </c>
      <c r="E193" s="1" t="s">
        <v>706</v>
      </c>
      <c r="F193" s="1" t="s">
        <v>707</v>
      </c>
      <c r="G193" s="1" t="s">
        <v>123</v>
      </c>
      <c r="H193" s="1" t="s">
        <v>124</v>
      </c>
      <c r="I193" s="1" t="s">
        <v>125</v>
      </c>
      <c r="J193" s="1" t="s">
        <v>656</v>
      </c>
      <c r="K193" s="1" t="s">
        <v>656</v>
      </c>
      <c r="L193">
        <f>ROUNDUP(IF(B193&gt;$D$4,0,($D$4-B193+1)/365),0)</f>
        <v>0</v>
      </c>
      <c r="M193">
        <f>ROUNDUP(IF(B193&gt;$D$5,0,($D$5-B193+1)/365),0)</f>
        <v>1</v>
      </c>
      <c r="N193" s="28">
        <f>IF(OR(L193=1,M193=1),IF(B193+364&lt;=$D$5,(B193+364-$D$4+1)/365,IF(B193&gt;$D$4,($D$5-B193+1)/365,$D$6/365)),0)</f>
        <v>0.18763673262302252</v>
      </c>
      <c r="O193" s="28">
        <f>'Data &amp; Parameter'!$E$16*'Data &amp; Parameter'!$E$17*('Data &amp; Parameter'!$E$18+'Data &amp; Parameter'!$E$19)*'Data &amp; Parameter'!$E$20*'Data &amp; Parameter'!$E$37*N193</f>
        <v>0.65235744573204768</v>
      </c>
      <c r="P193">
        <f>ROUNDUP(IF(D193&gt;$D$4,0,($D$4-D193+1)/365),0)</f>
        <v>0</v>
      </c>
      <c r="Q193">
        <f>ROUNDUP(IF(D193&gt;$D$5,0,($D$5-D193+1)/365),0)</f>
        <v>1</v>
      </c>
      <c r="R193" s="28">
        <f>IF(OR(P193=1,Q193=1),IF(D193+364&lt;=$D$5,(D193+364-$D$4+1)/365,IF(D193&gt;$D$4,($D$5-D193+1)/365,$D$6/365)),0)</f>
        <v>0.18763527397260912</v>
      </c>
      <c r="S193" s="28">
        <f>'Data &amp; Parameter'!$E$16*'Data &amp; Parameter'!$E$17*('Data &amp; Parameter'!$E$18+'Data &amp; Parameter'!$E$19)*'Data &amp; Parameter'!$E$20*'Data &amp; Parameter'!$E$37*R193</f>
        <v>0.65235237443580096</v>
      </c>
      <c r="T193" s="28">
        <f t="shared" si="2"/>
        <v>1.3047098201678486</v>
      </c>
    </row>
    <row r="194" spans="1:20" ht="15.75" customHeight="1" x14ac:dyDescent="0.35">
      <c r="A194">
        <v>187</v>
      </c>
      <c r="B194" s="76">
        <v>44233.515196759261</v>
      </c>
      <c r="C194" s="1" t="s">
        <v>708</v>
      </c>
      <c r="D194" s="76">
        <v>44233.516180555554</v>
      </c>
      <c r="E194" s="1" t="s">
        <v>709</v>
      </c>
      <c r="F194" s="1" t="s">
        <v>710</v>
      </c>
      <c r="G194" s="1" t="s">
        <v>123</v>
      </c>
      <c r="H194" s="1" t="s">
        <v>124</v>
      </c>
      <c r="I194" s="1" t="s">
        <v>125</v>
      </c>
      <c r="J194" s="1" t="s">
        <v>656</v>
      </c>
      <c r="K194" s="1" t="s">
        <v>656</v>
      </c>
      <c r="L194">
        <f>ROUNDUP(IF(B194&gt;$D$4,0,($D$4-B194+1)/365),0)</f>
        <v>0</v>
      </c>
      <c r="M194">
        <f>ROUNDUP(IF(B194&gt;$D$5,0,($D$5-B194+1)/365),0)</f>
        <v>1</v>
      </c>
      <c r="N194" s="28">
        <f>IF(OR(L194=1,M194=1),IF(B194+364&lt;=$D$5,(B194+364-$D$4+1)/365,IF(B194&gt;$D$4,($D$5-B194+1)/365,$D$6/365)),0)</f>
        <v>0.18762959791983283</v>
      </c>
      <c r="O194" s="28">
        <f>'Data &amp; Parameter'!$E$16*'Data &amp; Parameter'!$E$17*('Data &amp; Parameter'!$E$18+'Data &amp; Parameter'!$E$19)*'Data &amp; Parameter'!$E$20*'Data &amp; Parameter'!$E$37*N194</f>
        <v>0.65233264047838646</v>
      </c>
      <c r="P194">
        <f>ROUNDUP(IF(D194&gt;$D$4,0,($D$4-D194+1)/365),0)</f>
        <v>0</v>
      </c>
      <c r="Q194">
        <f>ROUNDUP(IF(D194&gt;$D$5,0,($D$5-D194+1)/365),0)</f>
        <v>1</v>
      </c>
      <c r="R194" s="28">
        <f>IF(OR(P194=1,Q194=1),IF(D194+364&lt;=$D$5,(D194+364-$D$4+1)/365,IF(D194&gt;$D$4,($D$5-D194+1)/365,$D$6/365)),0)</f>
        <v>0.18762690258752204</v>
      </c>
      <c r="S194" s="28">
        <f>'Data &amp; Parameter'!$E$16*'Data &amp; Parameter'!$E$17*('Data &amp; Parameter'!$E$18+'Data &amp; Parameter'!$E$19)*'Data &amp; Parameter'!$E$20*'Data &amp; Parameter'!$E$37*R194</f>
        <v>0.65232326960479958</v>
      </c>
      <c r="T194" s="28">
        <f t="shared" si="2"/>
        <v>1.304655910083186</v>
      </c>
    </row>
    <row r="195" spans="1:20" ht="15.75" customHeight="1" x14ac:dyDescent="0.35">
      <c r="A195">
        <v>188</v>
      </c>
      <c r="B195" s="76">
        <v>44233.515740740739</v>
      </c>
      <c r="C195" s="1" t="s">
        <v>711</v>
      </c>
      <c r="D195" s="76">
        <v>44233.516365740739</v>
      </c>
      <c r="E195" s="1" t="s">
        <v>712</v>
      </c>
      <c r="F195" s="1" t="s">
        <v>713</v>
      </c>
      <c r="G195" s="1" t="s">
        <v>123</v>
      </c>
      <c r="H195" s="1" t="s">
        <v>124</v>
      </c>
      <c r="I195" s="1" t="s">
        <v>125</v>
      </c>
      <c r="J195" s="1" t="s">
        <v>656</v>
      </c>
      <c r="K195" s="1" t="s">
        <v>656</v>
      </c>
      <c r="L195">
        <f>ROUNDUP(IF(B195&gt;$D$4,0,($D$4-B195+1)/365),0)</f>
        <v>0</v>
      </c>
      <c r="M195">
        <f>ROUNDUP(IF(B195&gt;$D$5,0,($D$5-B195+1)/365),0)</f>
        <v>1</v>
      </c>
      <c r="N195" s="28">
        <f>IF(OR(L195=1,M195=1),IF(B195+364&lt;=$D$5,(B195+364-$D$4+1)/365,IF(B195&gt;$D$4,($D$5-B195+1)/365,$D$6/365)),0)</f>
        <v>0.18762810755962003</v>
      </c>
      <c r="O195" s="28">
        <f>'Data &amp; Parameter'!$E$16*'Data &amp; Parameter'!$E$17*('Data &amp; Parameter'!$E$18+'Data &amp; Parameter'!$E$19)*'Data &amp; Parameter'!$E$20*'Data &amp; Parameter'!$E$37*N195</f>
        <v>0.65232745893654198</v>
      </c>
      <c r="P195">
        <f>ROUNDUP(IF(D195&gt;$D$4,0,($D$4-D195+1)/365),0)</f>
        <v>0</v>
      </c>
      <c r="Q195">
        <f>ROUNDUP(IF(D195&gt;$D$5,0,($D$5-D195+1)/365),0)</f>
        <v>1</v>
      </c>
      <c r="R195" s="28">
        <f>IF(OR(P195=1,Q195=1),IF(D195+364&lt;=$D$5,(D195+364-$D$4+1)/365,IF(D195&gt;$D$4,($D$5-D195+1)/365,$D$6/365)),0)</f>
        <v>0.18762639523085131</v>
      </c>
      <c r="S195" s="28">
        <f>'Data &amp; Parameter'!$E$16*'Data &amp; Parameter'!$E$17*('Data &amp; Parameter'!$E$18+'Data &amp; Parameter'!$E$19)*'Data &amp; Parameter'!$E$20*'Data &amp; Parameter'!$E$37*R195</f>
        <v>0.65232150567565217</v>
      </c>
      <c r="T195" s="28">
        <f t="shared" si="2"/>
        <v>1.3046489646121942</v>
      </c>
    </row>
    <row r="196" spans="1:20" ht="15.75" customHeight="1" x14ac:dyDescent="0.35">
      <c r="A196">
        <v>189</v>
      </c>
      <c r="B196" s="76">
        <v>44233.518703703703</v>
      </c>
      <c r="C196" s="1" t="s">
        <v>714</v>
      </c>
      <c r="D196" s="76">
        <v>44233.519421296296</v>
      </c>
      <c r="E196" s="1" t="s">
        <v>715</v>
      </c>
      <c r="F196" s="1" t="s">
        <v>716</v>
      </c>
      <c r="G196" s="1" t="s">
        <v>123</v>
      </c>
      <c r="H196" s="1" t="s">
        <v>124</v>
      </c>
      <c r="I196" s="1" t="s">
        <v>125</v>
      </c>
      <c r="J196" s="1" t="s">
        <v>656</v>
      </c>
      <c r="K196" s="1" t="s">
        <v>656</v>
      </c>
      <c r="L196">
        <f>ROUNDUP(IF(B196&gt;$D$4,0,($D$4-B196+1)/365),0)</f>
        <v>0</v>
      </c>
      <c r="M196">
        <f>ROUNDUP(IF(B196&gt;$D$5,0,($D$5-B196+1)/365),0)</f>
        <v>1</v>
      </c>
      <c r="N196" s="28">
        <f>IF(OR(L196=1,M196=1),IF(B196+364&lt;=$D$5,(B196+364-$D$4+1)/365,IF(B196&gt;$D$4,($D$5-B196+1)/365,$D$6/365)),0)</f>
        <v>0.18761998985286832</v>
      </c>
      <c r="O196" s="28">
        <f>'Data &amp; Parameter'!$E$16*'Data &amp; Parameter'!$E$17*('Data &amp; Parameter'!$E$18+'Data &amp; Parameter'!$E$19)*'Data &amp; Parameter'!$E$20*'Data &amp; Parameter'!$E$37*N196</f>
        <v>0.65229923607011431</v>
      </c>
      <c r="P196">
        <f>ROUNDUP(IF(D196&gt;$D$4,0,($D$4-D196+1)/365),0)</f>
        <v>0</v>
      </c>
      <c r="Q196">
        <f>ROUNDUP(IF(D196&gt;$D$5,0,($D$5-D196+1)/365),0)</f>
        <v>1</v>
      </c>
      <c r="R196" s="28">
        <f>IF(OR(P196=1,Q196=1),IF(D196+364&lt;=$D$5,(D196+364-$D$4+1)/365,IF(D196&gt;$D$4,($D$5-D196+1)/365,$D$6/365)),0)</f>
        <v>0.18761802384576423</v>
      </c>
      <c r="S196" s="28">
        <f>'Data &amp; Parameter'!$E$16*'Data &amp; Parameter'!$E$17*('Data &amp; Parameter'!$E$18+'Data &amp; Parameter'!$E$19)*'Data &amp; Parameter'!$E$20*'Data &amp; Parameter'!$E$37*R196</f>
        <v>0.65229240084465079</v>
      </c>
      <c r="T196" s="28">
        <f t="shared" si="2"/>
        <v>1.3045916369147652</v>
      </c>
    </row>
    <row r="197" spans="1:20" ht="15.75" customHeight="1" x14ac:dyDescent="0.35">
      <c r="A197">
        <v>190</v>
      </c>
      <c r="B197" s="76">
        <v>44233.520023148143</v>
      </c>
      <c r="C197" s="1" t="s">
        <v>717</v>
      </c>
      <c r="D197" s="76">
        <v>44233.52071759259</v>
      </c>
      <c r="E197" s="1" t="s">
        <v>718</v>
      </c>
      <c r="F197" s="1" t="s">
        <v>719</v>
      </c>
      <c r="G197" s="1" t="s">
        <v>123</v>
      </c>
      <c r="H197" s="1" t="s">
        <v>124</v>
      </c>
      <c r="I197" s="1" t="s">
        <v>125</v>
      </c>
      <c r="J197" s="1" t="s">
        <v>656</v>
      </c>
      <c r="K197" s="1" t="s">
        <v>656</v>
      </c>
      <c r="L197">
        <f>ROUNDUP(IF(B197&gt;$D$4,0,($D$4-B197+1)/365),0)</f>
        <v>0</v>
      </c>
      <c r="M197">
        <f>ROUNDUP(IF(B197&gt;$D$5,0,($D$5-B197+1)/365),0)</f>
        <v>1</v>
      </c>
      <c r="N197" s="28">
        <f>IF(OR(L197=1,M197=1),IF(B197+364&lt;=$D$5,(B197+364-$D$4+1)/365,IF(B197&gt;$D$4,($D$5-B197+1)/365,$D$6/365)),0)</f>
        <v>0.1876163749365943</v>
      </c>
      <c r="O197" s="28">
        <f>'Data &amp; Parameter'!$E$16*'Data &amp; Parameter'!$E$17*('Data &amp; Parameter'!$E$18+'Data &amp; Parameter'!$E$19)*'Data &amp; Parameter'!$E$20*'Data &amp; Parameter'!$E$37*N197</f>
        <v>0.65228666807495639</v>
      </c>
      <c r="P197">
        <f>ROUNDUP(IF(D197&gt;$D$4,0,($D$4-D197+1)/365),0)</f>
        <v>0</v>
      </c>
      <c r="Q197">
        <f>ROUNDUP(IF(D197&gt;$D$5,0,($D$5-D197+1)/365),0)</f>
        <v>1</v>
      </c>
      <c r="R197" s="28">
        <f>IF(OR(P197=1,Q197=1),IF(D197+364&lt;=$D$5,(D197+364-$D$4+1)/365,IF(D197&gt;$D$4,($D$5-D197+1)/365,$D$6/365)),0)</f>
        <v>0.18761447234906906</v>
      </c>
      <c r="S197" s="28">
        <f>'Data &amp; Parameter'!$E$16*'Data &amp; Parameter'!$E$17*('Data &amp; Parameter'!$E$18+'Data &amp; Parameter'!$E$19)*'Data &amp; Parameter'!$E$20*'Data &amp; Parameter'!$E$37*R197</f>
        <v>0.65228005334061889</v>
      </c>
      <c r="T197" s="28">
        <f t="shared" si="2"/>
        <v>1.3045667214155752</v>
      </c>
    </row>
    <row r="198" spans="1:20" ht="15.75" customHeight="1" x14ac:dyDescent="0.35">
      <c r="A198">
        <v>191</v>
      </c>
      <c r="B198" s="76">
        <v>44233.52171296296</v>
      </c>
      <c r="C198" s="1" t="s">
        <v>720</v>
      </c>
      <c r="D198" s="76">
        <v>44233.522685185184</v>
      </c>
      <c r="E198" s="1" t="s">
        <v>721</v>
      </c>
      <c r="F198" s="1" t="s">
        <v>722</v>
      </c>
      <c r="G198" s="1" t="s">
        <v>123</v>
      </c>
      <c r="H198" s="1" t="s">
        <v>124</v>
      </c>
      <c r="I198" s="1" t="s">
        <v>125</v>
      </c>
      <c r="J198" s="1" t="s">
        <v>656</v>
      </c>
      <c r="K198" s="1" t="s">
        <v>656</v>
      </c>
      <c r="L198">
        <f>ROUNDUP(IF(B198&gt;$D$4,0,($D$4-B198+1)/365),0)</f>
        <v>0</v>
      </c>
      <c r="M198">
        <f>ROUNDUP(IF(B198&gt;$D$5,0,($D$5-B198+1)/365),0)</f>
        <v>1</v>
      </c>
      <c r="N198" s="28">
        <f>IF(OR(L198=1,M198=1),IF(B198+364&lt;=$D$5,(B198+364-$D$4+1)/365,IF(B198&gt;$D$4,($D$5-B198+1)/365,$D$6/365)),0)</f>
        <v>0.18761174530695887</v>
      </c>
      <c r="O198" s="28">
        <f>'Data &amp; Parameter'!$E$16*'Data &amp; Parameter'!$E$17*('Data &amp; Parameter'!$E$18+'Data &amp; Parameter'!$E$19)*'Data &amp; Parameter'!$E$20*'Data &amp; Parameter'!$E$37*N198</f>
        <v>0.65227057222143425</v>
      </c>
      <c r="P198">
        <f>ROUNDUP(IF(D198&gt;$D$4,0,($D$4-D198+1)/365),0)</f>
        <v>0</v>
      </c>
      <c r="Q198">
        <f>ROUNDUP(IF(D198&gt;$D$5,0,($D$5-D198+1)/365),0)</f>
        <v>1</v>
      </c>
      <c r="R198" s="28">
        <f>IF(OR(P198=1,Q198=1),IF(D198+364&lt;=$D$5,(D198+364-$D$4+1)/365,IF(D198&gt;$D$4,($D$5-D198+1)/365,$D$6/365)),0)</f>
        <v>0.18760908168442755</v>
      </c>
      <c r="S198" s="28">
        <f>'Data &amp; Parameter'!$E$16*'Data &amp; Parameter'!$E$17*('Data &amp; Parameter'!$E$18+'Data &amp; Parameter'!$E$19)*'Data &amp; Parameter'!$E$20*'Data &amp; Parameter'!$E$37*R198</f>
        <v>0.65226131159337586</v>
      </c>
      <c r="T198" s="28">
        <f t="shared" si="2"/>
        <v>1.3045318838148101</v>
      </c>
    </row>
    <row r="199" spans="1:20" ht="15.75" customHeight="1" x14ac:dyDescent="0.35">
      <c r="A199">
        <v>192</v>
      </c>
      <c r="B199" s="76">
        <v>44233.522627314815</v>
      </c>
      <c r="C199" s="1" t="s">
        <v>723</v>
      </c>
      <c r="D199" s="76">
        <v>44233.523287037038</v>
      </c>
      <c r="E199" s="1" t="s">
        <v>724</v>
      </c>
      <c r="F199" s="1" t="s">
        <v>725</v>
      </c>
      <c r="G199" s="1" t="s">
        <v>123</v>
      </c>
      <c r="H199" s="1" t="s">
        <v>124</v>
      </c>
      <c r="I199" s="1" t="s">
        <v>125</v>
      </c>
      <c r="J199" s="1" t="s">
        <v>656</v>
      </c>
      <c r="K199" s="1" t="s">
        <v>656</v>
      </c>
      <c r="L199">
        <f>ROUNDUP(IF(B199&gt;$D$4,0,($D$4-B199+1)/365),0)</f>
        <v>0</v>
      </c>
      <c r="M199">
        <f>ROUNDUP(IF(B199&gt;$D$5,0,($D$5-B199+1)/365),0)</f>
        <v>1</v>
      </c>
      <c r="N199" s="28">
        <f>IF(OR(L199=1,M199=1),IF(B199+364&lt;=$D$5,(B199+364-$D$4+1)/365,IF(B199&gt;$D$4,($D$5-B199+1)/365,$D$6/365)),0)</f>
        <v>0.18760924023338466</v>
      </c>
      <c r="O199" s="28">
        <f>'Data &amp; Parameter'!$E$16*'Data &amp; Parameter'!$E$17*('Data &amp; Parameter'!$E$18+'Data &amp; Parameter'!$E$19)*'Data &amp; Parameter'!$E$20*'Data &amp; Parameter'!$E$37*N199</f>
        <v>0.65226186282122567</v>
      </c>
      <c r="P199">
        <f>ROUNDUP(IF(D199&gt;$D$4,0,($D$4-D199+1)/365),0)</f>
        <v>0</v>
      </c>
      <c r="Q199">
        <f>ROUNDUP(IF(D199&gt;$D$5,0,($D$5-D199+1)/365),0)</f>
        <v>1</v>
      </c>
      <c r="R199" s="28">
        <f>IF(OR(P199=1,Q199=1),IF(D199+364&lt;=$D$5,(D199+364-$D$4+1)/365,IF(D199&gt;$D$4,($D$5-D199+1)/365,$D$6/365)),0)</f>
        <v>0.1876074327752377</v>
      </c>
      <c r="S199" s="28">
        <f>'Data &amp; Parameter'!$E$16*'Data &amp; Parameter'!$E$17*('Data &amp; Parameter'!$E$18+'Data &amp; Parameter'!$E$19)*'Data &amp; Parameter'!$E$20*'Data &amp; Parameter'!$E$37*R199</f>
        <v>0.65225557882361218</v>
      </c>
      <c r="T199" s="28">
        <f t="shared" si="2"/>
        <v>1.3045174416448377</v>
      </c>
    </row>
    <row r="200" spans="1:20" ht="15.75" customHeight="1" x14ac:dyDescent="0.35">
      <c r="A200">
        <v>193</v>
      </c>
      <c r="B200" s="76">
        <v>44233.525821759264</v>
      </c>
      <c r="C200" s="1" t="s">
        <v>726</v>
      </c>
      <c r="D200" s="76">
        <v>44233.526493055557</v>
      </c>
      <c r="E200" s="1" t="s">
        <v>727</v>
      </c>
      <c r="F200" s="1" t="s">
        <v>728</v>
      </c>
      <c r="G200" s="1" t="s">
        <v>123</v>
      </c>
      <c r="H200" s="1" t="s">
        <v>729</v>
      </c>
      <c r="I200" s="1" t="s">
        <v>125</v>
      </c>
      <c r="J200" s="1" t="s">
        <v>656</v>
      </c>
      <c r="K200" s="1" t="s">
        <v>656</v>
      </c>
      <c r="L200">
        <f>ROUNDUP(IF(B200&gt;$D$4,0,($D$4-B200+1)/365),0)</f>
        <v>0</v>
      </c>
      <c r="M200">
        <f>ROUNDUP(IF(B200&gt;$D$5,0,($D$5-B200+1)/365),0)</f>
        <v>1</v>
      </c>
      <c r="N200" s="28">
        <f>IF(OR(L200=1,M200=1),IF(B200+364&lt;=$D$5,(B200+364-$D$4+1)/365,IF(B200&gt;$D$4,($D$5-B200+1)/365,$D$6/365)),0)</f>
        <v>0.18760048833078455</v>
      </c>
      <c r="O200" s="28">
        <f>'Data &amp; Parameter'!$E$16*'Data &amp; Parameter'!$E$17*('Data &amp; Parameter'!$E$18+'Data &amp; Parameter'!$E$19)*'Data &amp; Parameter'!$E$20*'Data &amp; Parameter'!$E$37*N200</f>
        <v>0.65223143504332903</v>
      </c>
      <c r="P200">
        <f>ROUNDUP(IF(D200&gt;$D$4,0,($D$4-D200+1)/365),0)</f>
        <v>0</v>
      </c>
      <c r="Q200">
        <f>ROUNDUP(IF(D200&gt;$D$5,0,($D$5-D200+1)/365),0)</f>
        <v>1</v>
      </c>
      <c r="R200" s="28">
        <f>IF(OR(P200=1,Q200=1),IF(D200+364&lt;=$D$5,(D200+364-$D$4+1)/365,IF(D200&gt;$D$4,($D$5-D200+1)/365,$D$6/365)),0)</f>
        <v>0.18759864916285812</v>
      </c>
      <c r="S200" s="28">
        <f>'Data &amp; Parameter'!$E$16*'Data &amp; Parameter'!$E$17*('Data &amp; Parameter'!$E$18+'Data &amp; Parameter'!$E$19)*'Data &amp; Parameter'!$E$20*'Data &amp; Parameter'!$E$37*R200</f>
        <v>0.65222504080018717</v>
      </c>
      <c r="T200" s="28">
        <f t="shared" si="2"/>
        <v>1.3044564758435162</v>
      </c>
    </row>
    <row r="201" spans="1:20" ht="15.75" customHeight="1" x14ac:dyDescent="0.35">
      <c r="A201">
        <v>194</v>
      </c>
      <c r="B201" s="76">
        <v>44233.52621527778</v>
      </c>
      <c r="C201" s="1" t="s">
        <v>730</v>
      </c>
      <c r="D201" s="76">
        <v>44233.527592592596</v>
      </c>
      <c r="E201" s="1" t="s">
        <v>731</v>
      </c>
      <c r="F201" s="1" t="s">
        <v>732</v>
      </c>
      <c r="G201" s="1" t="s">
        <v>123</v>
      </c>
      <c r="H201" s="1" t="s">
        <v>124</v>
      </c>
      <c r="I201" s="1" t="s">
        <v>125</v>
      </c>
      <c r="J201" s="1" t="s">
        <v>656</v>
      </c>
      <c r="K201" s="1" t="s">
        <v>656</v>
      </c>
      <c r="L201">
        <f>ROUNDUP(IF(B201&gt;$D$4,0,($D$4-B201+1)/365),0)</f>
        <v>0</v>
      </c>
      <c r="M201">
        <f>ROUNDUP(IF(B201&gt;$D$5,0,($D$5-B201+1)/365),0)</f>
        <v>1</v>
      </c>
      <c r="N201" s="28">
        <f>IF(OR(L201=1,M201=1),IF(B201+364&lt;=$D$5,(B201+364-$D$4+1)/365,IF(B201&gt;$D$4,($D$5-B201+1)/365,$D$6/365)),0)</f>
        <v>0.18759941019786422</v>
      </c>
      <c r="O201" s="28">
        <f>'Data &amp; Parameter'!$E$16*'Data &amp; Parameter'!$E$17*('Data &amp; Parameter'!$E$18+'Data &amp; Parameter'!$E$19)*'Data &amp; Parameter'!$E$20*'Data &amp; Parameter'!$E$37*N201</f>
        <v>0.65222768669390818</v>
      </c>
      <c r="P201">
        <f>ROUNDUP(IF(D201&gt;$D$4,0,($D$4-D201+1)/365),0)</f>
        <v>0</v>
      </c>
      <c r="Q201">
        <f>ROUNDUP(IF(D201&gt;$D$5,0,($D$5-D201+1)/365),0)</f>
        <v>1</v>
      </c>
      <c r="R201" s="28">
        <f>IF(OR(P201=1,Q201=1),IF(D201+364&lt;=$D$5,(D201+364-$D$4+1)/365,IF(D201&gt;$D$4,($D$5-D201+1)/365,$D$6/365)),0)</f>
        <v>0.18759563673261317</v>
      </c>
      <c r="S201" s="28">
        <f>'Data &amp; Parameter'!$E$16*'Data &amp; Parameter'!$E$17*('Data &amp; Parameter'!$E$18+'Data &amp; Parameter'!$E$19)*'Data &amp; Parameter'!$E$20*'Data &amp; Parameter'!$E$37*R201</f>
        <v>0.65221456747083117</v>
      </c>
      <c r="T201" s="28">
        <f t="shared" ref="T201:T264" si="3">O201+S201</f>
        <v>1.3044422541647394</v>
      </c>
    </row>
    <row r="202" spans="1:20" ht="15.75" customHeight="1" x14ac:dyDescent="0.35">
      <c r="A202">
        <v>195</v>
      </c>
      <c r="B202" s="76">
        <v>44233.528738425928</v>
      </c>
      <c r="C202" s="1" t="s">
        <v>733</v>
      </c>
      <c r="D202" s="76">
        <v>44233.52925925926</v>
      </c>
      <c r="E202" s="1" t="s">
        <v>734</v>
      </c>
      <c r="F202" s="1" t="s">
        <v>735</v>
      </c>
      <c r="G202" s="1" t="s">
        <v>123</v>
      </c>
      <c r="H202" s="1" t="s">
        <v>124</v>
      </c>
      <c r="I202" s="1" t="s">
        <v>125</v>
      </c>
      <c r="J202" s="1" t="s">
        <v>736</v>
      </c>
      <c r="K202" s="1" t="s">
        <v>736</v>
      </c>
      <c r="L202">
        <f>ROUNDUP(IF(B202&gt;$D$4,0,($D$4-B202+1)/365),0)</f>
        <v>0</v>
      </c>
      <c r="M202">
        <f>ROUNDUP(IF(B202&gt;$D$5,0,($D$5-B202+1)/365),0)</f>
        <v>1</v>
      </c>
      <c r="N202" s="28">
        <f>IF(OR(L202=1,M202=1),IF(B202+364&lt;=$D$5,(B202+364-$D$4+1)/365,IF(B202&gt;$D$4,($D$5-B202+1)/365,$D$6/365)),0)</f>
        <v>0.18759249746321049</v>
      </c>
      <c r="O202" s="28">
        <f>'Data &amp; Parameter'!$E$16*'Data &amp; Parameter'!$E$17*('Data &amp; Parameter'!$E$18+'Data &amp; Parameter'!$E$19)*'Data &amp; Parameter'!$E$20*'Data &amp; Parameter'!$E$37*N202</f>
        <v>0.65220365315922291</v>
      </c>
      <c r="P202">
        <f>ROUNDUP(IF(D202&gt;$D$4,0,($D$4-D202+1)/365),0)</f>
        <v>0</v>
      </c>
      <c r="Q202">
        <f>ROUNDUP(IF(D202&gt;$D$5,0,($D$5-D202+1)/365),0)</f>
        <v>1</v>
      </c>
      <c r="R202" s="28">
        <f>IF(OR(P202=1,Q202=1),IF(D202+364&lt;=$D$5,(D202+364-$D$4+1)/365,IF(D202&gt;$D$4,($D$5-D202+1)/365,$D$6/365)),0)</f>
        <v>0.18759107052257654</v>
      </c>
      <c r="S202" s="28">
        <f>'Data &amp; Parameter'!$E$16*'Data &amp; Parameter'!$E$17*('Data &amp; Parameter'!$E$18+'Data &amp; Parameter'!$E$19)*'Data &amp; Parameter'!$E$20*'Data &amp; Parameter'!$E$37*R202</f>
        <v>0.65219869210850445</v>
      </c>
      <c r="T202" s="28">
        <f t="shared" si="3"/>
        <v>1.3044023452677274</v>
      </c>
    </row>
    <row r="203" spans="1:20" ht="15.75" customHeight="1" x14ac:dyDescent="0.35">
      <c r="A203">
        <v>196</v>
      </c>
      <c r="B203" s="76">
        <v>44233.529456018514</v>
      </c>
      <c r="C203" s="1" t="s">
        <v>737</v>
      </c>
      <c r="D203" s="76">
        <v>44233.530034722222</v>
      </c>
      <c r="E203" s="1" t="s">
        <v>738</v>
      </c>
      <c r="F203" s="1" t="s">
        <v>739</v>
      </c>
      <c r="G203" s="1" t="s">
        <v>123</v>
      </c>
      <c r="H203" s="1" t="s">
        <v>729</v>
      </c>
      <c r="I203" s="1" t="s">
        <v>740</v>
      </c>
      <c r="J203" s="1" t="s">
        <v>656</v>
      </c>
      <c r="K203" s="1" t="s">
        <v>656</v>
      </c>
      <c r="L203">
        <f>ROUNDUP(IF(B203&gt;$D$4,0,($D$4-B203+1)/365),0)</f>
        <v>0</v>
      </c>
      <c r="M203">
        <f>ROUNDUP(IF(B203&gt;$D$5,0,($D$5-B203+1)/365),0)</f>
        <v>1</v>
      </c>
      <c r="N203" s="28">
        <f>IF(OR(L203=1,M203=1),IF(B203+364&lt;=$D$5,(B203+364-$D$4+1)/365,IF(B203&gt;$D$4,($D$5-B203+1)/365,$D$6/365)),0)</f>
        <v>0.18759053145612634</v>
      </c>
      <c r="O203" s="28">
        <f>'Data &amp; Parameter'!$E$16*'Data &amp; Parameter'!$E$17*('Data &amp; Parameter'!$E$18+'Data &amp; Parameter'!$E$19)*'Data &amp; Parameter'!$E$20*'Data &amp; Parameter'!$E$37*N203</f>
        <v>0.65219681793382867</v>
      </c>
      <c r="P203">
        <f>ROUNDUP(IF(D203&gt;$D$4,0,($D$4-D203+1)/365),0)</f>
        <v>0</v>
      </c>
      <c r="Q203">
        <f>ROUNDUP(IF(D203&gt;$D$5,0,($D$5-D203+1)/365),0)</f>
        <v>1</v>
      </c>
      <c r="R203" s="28">
        <f>IF(OR(P203=1,Q203=1),IF(D203+364&lt;=$D$5,(D203+364-$D$4+1)/365,IF(D203&gt;$D$4,($D$5-D203+1)/365,$D$6/365)),0)</f>
        <v>0.18758894596651535</v>
      </c>
      <c r="S203" s="28">
        <f>'Data &amp; Parameter'!$E$16*'Data &amp; Parameter'!$E$17*('Data &amp; Parameter'!$E$18+'Data &amp; Parameter'!$E$19)*'Data &amp; Parameter'!$E$20*'Data &amp; Parameter'!$E$37*R203</f>
        <v>0.65219130565519112</v>
      </c>
      <c r="T203" s="28">
        <f t="shared" si="3"/>
        <v>1.3043881235890198</v>
      </c>
    </row>
    <row r="204" spans="1:20" ht="15.75" customHeight="1" x14ac:dyDescent="0.35">
      <c r="A204">
        <v>197</v>
      </c>
      <c r="B204" s="76">
        <v>44233.53061342593</v>
      </c>
      <c r="C204" s="1" t="s">
        <v>741</v>
      </c>
      <c r="D204" s="76">
        <v>44233.531400462962</v>
      </c>
      <c r="E204" s="1" t="s">
        <v>742</v>
      </c>
      <c r="F204" s="1" t="s">
        <v>743</v>
      </c>
      <c r="G204" s="1" t="s">
        <v>123</v>
      </c>
      <c r="H204" s="1" t="s">
        <v>124</v>
      </c>
      <c r="I204" s="1" t="s">
        <v>125</v>
      </c>
      <c r="J204" s="1" t="s">
        <v>736</v>
      </c>
      <c r="K204" s="1" t="s">
        <v>736</v>
      </c>
      <c r="L204">
        <f>ROUNDUP(IF(B204&gt;$D$4,0,($D$4-B204+1)/365),0)</f>
        <v>0</v>
      </c>
      <c r="M204">
        <f>ROUNDUP(IF(B204&gt;$D$5,0,($D$5-B204+1)/365),0)</f>
        <v>1</v>
      </c>
      <c r="N204" s="28">
        <f>IF(OR(L204=1,M204=1),IF(B204+364&lt;=$D$5,(B204+364-$D$4+1)/365,IF(B204&gt;$D$4,($D$5-B204+1)/365,$D$6/365)),0)</f>
        <v>0.18758736047690436</v>
      </c>
      <c r="O204" s="28">
        <f>'Data &amp; Parameter'!$E$16*'Data &amp; Parameter'!$E$17*('Data &amp; Parameter'!$E$18+'Data &amp; Parameter'!$E$19)*'Data &amp; Parameter'!$E$20*'Data &amp; Parameter'!$E$37*N204</f>
        <v>0.65218579337655358</v>
      </c>
      <c r="P204">
        <f>ROUNDUP(IF(D204&gt;$D$4,0,($D$4-D204+1)/365),0)</f>
        <v>0</v>
      </c>
      <c r="Q204">
        <f>ROUNDUP(IF(D204&gt;$D$5,0,($D$5-D204+1)/365),0)</f>
        <v>1</v>
      </c>
      <c r="R204" s="28">
        <f>IF(OR(P204=1,Q204=1),IF(D204+364&lt;=$D$5,(D204+364-$D$4+1)/365,IF(D204&gt;$D$4,($D$5-D204+1)/365,$D$6/365)),0)</f>
        <v>0.18758520421106367</v>
      </c>
      <c r="S204" s="28">
        <f>'Data &amp; Parameter'!$E$16*'Data &amp; Parameter'!$E$17*('Data &amp; Parameter'!$E$18+'Data &amp; Parameter'!$E$19)*'Data &amp; Parameter'!$E$20*'Data &amp; Parameter'!$E$37*R204</f>
        <v>0.65217829667771166</v>
      </c>
      <c r="T204" s="28">
        <f t="shared" si="3"/>
        <v>1.3043640900542652</v>
      </c>
    </row>
    <row r="205" spans="1:20" ht="15.75" customHeight="1" x14ac:dyDescent="0.35">
      <c r="A205">
        <v>198</v>
      </c>
      <c r="B205" s="76">
        <v>44233.531736111108</v>
      </c>
      <c r="C205" s="1" t="s">
        <v>744</v>
      </c>
      <c r="D205" s="76">
        <v>44233.533888888887</v>
      </c>
      <c r="E205" s="1" t="s">
        <v>745</v>
      </c>
      <c r="F205" s="1" t="s">
        <v>746</v>
      </c>
      <c r="G205" s="1" t="s">
        <v>123</v>
      </c>
      <c r="H205" s="1" t="s">
        <v>124</v>
      </c>
      <c r="I205" s="1" t="s">
        <v>125</v>
      </c>
      <c r="J205" s="1" t="s">
        <v>736</v>
      </c>
      <c r="K205" s="1" t="s">
        <v>736</v>
      </c>
      <c r="L205">
        <f>ROUNDUP(IF(B205&gt;$D$4,0,($D$4-B205+1)/365),0)</f>
        <v>0</v>
      </c>
      <c r="M205">
        <f>ROUNDUP(IF(B205&gt;$D$5,0,($D$5-B205+1)/365),0)</f>
        <v>1</v>
      </c>
      <c r="N205" s="28">
        <f>IF(OR(L205=1,M205=1),IF(B205+364&lt;=$D$5,(B205+364-$D$4+1)/365,IF(B205&gt;$D$4,($D$5-B205+1)/365,$D$6/365)),0)</f>
        <v>0.18758428462710047</v>
      </c>
      <c r="O205" s="28">
        <f>'Data &amp; Parameter'!$E$16*'Data &amp; Parameter'!$E$17*('Data &amp; Parameter'!$E$18+'Data &amp; Parameter'!$E$19)*'Data &amp; Parameter'!$E$20*'Data &amp; Parameter'!$E$37*N205</f>
        <v>0.65217509955614072</v>
      </c>
      <c r="P205">
        <f>ROUNDUP(IF(D205&gt;$D$4,0,($D$4-D205+1)/365),0)</f>
        <v>0</v>
      </c>
      <c r="Q205">
        <f>ROUNDUP(IF(D205&gt;$D$5,0,($D$5-D205+1)/365),0)</f>
        <v>1</v>
      </c>
      <c r="R205" s="28">
        <f>IF(OR(P205=1,Q205=1),IF(D205+364&lt;=$D$5,(D205+364-$D$4+1)/365,IF(D205&gt;$D$4,($D$5-D205+1)/365,$D$6/365)),0)</f>
        <v>0.18757838660578821</v>
      </c>
      <c r="S205" s="28">
        <f>'Data &amp; Parameter'!$E$16*'Data &amp; Parameter'!$E$17*('Data &amp; Parameter'!$E$18+'Data &amp; Parameter'!$E$19)*'Data &amp; Parameter'!$E$20*'Data &amp; Parameter'!$E$37*R205</f>
        <v>0.65215459387975028</v>
      </c>
      <c r="T205" s="28">
        <f t="shared" si="3"/>
        <v>1.304329693435891</v>
      </c>
    </row>
    <row r="206" spans="1:20" ht="15.75" customHeight="1" x14ac:dyDescent="0.35">
      <c r="A206">
        <v>199</v>
      </c>
      <c r="B206" s="76">
        <v>44233.531793981485</v>
      </c>
      <c r="C206" s="1" t="s">
        <v>747</v>
      </c>
      <c r="D206" s="76">
        <v>44233.533043981486</v>
      </c>
      <c r="E206" s="1" t="s">
        <v>748</v>
      </c>
      <c r="F206" s="1" t="s">
        <v>749</v>
      </c>
      <c r="G206" s="1" t="s">
        <v>123</v>
      </c>
      <c r="H206" s="1" t="s">
        <v>124</v>
      </c>
      <c r="I206" s="1" t="s">
        <v>125</v>
      </c>
      <c r="J206" s="1" t="s">
        <v>656</v>
      </c>
      <c r="K206" s="1" t="s">
        <v>656</v>
      </c>
      <c r="L206">
        <f>ROUNDUP(IF(B206&gt;$D$4,0,($D$4-B206+1)/365),0)</f>
        <v>0</v>
      </c>
      <c r="M206">
        <f>ROUNDUP(IF(B206&gt;$D$5,0,($D$5-B206+1)/365),0)</f>
        <v>1</v>
      </c>
      <c r="N206" s="28">
        <f>IF(OR(L206=1,M206=1),IF(B206+364&lt;=$D$5,(B206+364-$D$4+1)/365,IF(B206&gt;$D$4,($D$5-B206+1)/365,$D$6/365)),0)</f>
        <v>0.18758412607812341</v>
      </c>
      <c r="O206" s="28">
        <f>'Data &amp; Parameter'!$E$16*'Data &amp; Parameter'!$E$17*('Data &amp; Parameter'!$E$18+'Data &amp; Parameter'!$E$19)*'Data &amp; Parameter'!$E$20*'Data &amp; Parameter'!$E$37*N206</f>
        <v>0.65217454832822153</v>
      </c>
      <c r="P206">
        <f>ROUNDUP(IF(D206&gt;$D$4,0,($D$4-D206+1)/365),0)</f>
        <v>0</v>
      </c>
      <c r="Q206">
        <f>ROUNDUP(IF(D206&gt;$D$5,0,($D$5-D206+1)/365),0)</f>
        <v>1</v>
      </c>
      <c r="R206" s="28">
        <f>IF(OR(P206=1,Q206=1),IF(D206+364&lt;=$D$5,(D206+364-$D$4+1)/365,IF(D206&gt;$D$4,($D$5-D206+1)/365,$D$6/365)),0)</f>
        <v>0.18758070142058597</v>
      </c>
      <c r="S206" s="28">
        <f>'Data &amp; Parameter'!$E$16*'Data &amp; Parameter'!$E$17*('Data &amp; Parameter'!$E$18+'Data &amp; Parameter'!$E$19)*'Data &amp; Parameter'!$E$20*'Data &amp; Parameter'!$E$37*R206</f>
        <v>0.6521626418064419</v>
      </c>
      <c r="T206" s="28">
        <f t="shared" si="3"/>
        <v>1.3043371901346634</v>
      </c>
    </row>
    <row r="207" spans="1:20" ht="15.75" customHeight="1" x14ac:dyDescent="0.35">
      <c r="A207">
        <v>200</v>
      </c>
      <c r="B207" s="76">
        <v>44233.534386574072</v>
      </c>
      <c r="C207" s="1" t="s">
        <v>750</v>
      </c>
      <c r="D207" s="76">
        <v>44233.535451388889</v>
      </c>
      <c r="E207" s="1" t="s">
        <v>751</v>
      </c>
      <c r="F207" s="1" t="s">
        <v>752</v>
      </c>
      <c r="G207" s="1" t="s">
        <v>123</v>
      </c>
      <c r="H207" s="1" t="s">
        <v>729</v>
      </c>
      <c r="I207" s="1" t="s">
        <v>125</v>
      </c>
      <c r="J207" s="1" t="s">
        <v>656</v>
      </c>
      <c r="K207" s="1" t="s">
        <v>656</v>
      </c>
      <c r="L207">
        <f>ROUNDUP(IF(B207&gt;$D$4,0,($D$4-B207+1)/365),0)</f>
        <v>0</v>
      </c>
      <c r="M207">
        <f>ROUNDUP(IF(B207&gt;$D$5,0,($D$5-B207+1)/365),0)</f>
        <v>1</v>
      </c>
      <c r="N207" s="28">
        <f>IF(OR(L207=1,M207=1),IF(B207+364&lt;=$D$5,(B207+364-$D$4+1)/365,IF(B207&gt;$D$4,($D$5-B207+1)/365,$D$6/365)),0)</f>
        <v>0.18757702308473312</v>
      </c>
      <c r="O207" s="28">
        <f>'Data &amp; Parameter'!$E$16*'Data &amp; Parameter'!$E$17*('Data &amp; Parameter'!$E$18+'Data &amp; Parameter'!$E$19)*'Data &amp; Parameter'!$E$20*'Data &amp; Parameter'!$E$37*N207</f>
        <v>0.65214985332015796</v>
      </c>
      <c r="P207">
        <f>ROUNDUP(IF(D207&gt;$D$4,0,($D$4-D207+1)/365),0)</f>
        <v>0</v>
      </c>
      <c r="Q207">
        <f>ROUNDUP(IF(D207&gt;$D$5,0,($D$5-D207+1)/365),0)</f>
        <v>1</v>
      </c>
      <c r="R207" s="28">
        <f>IF(OR(P207=1,Q207=1),IF(D207+364&lt;=$D$5,(D207+364-$D$4+1)/365,IF(D207&gt;$D$4,($D$5-D207+1)/365,$D$6/365)),0)</f>
        <v>0.18757410578386641</v>
      </c>
      <c r="S207" s="28">
        <f>'Data &amp; Parameter'!$E$16*'Data &amp; Parameter'!$E$17*('Data &amp; Parameter'!$E$18+'Data &amp; Parameter'!$E$19)*'Data &amp; Parameter'!$E$20*'Data &amp; Parameter'!$E$37*R207</f>
        <v>0.65213971072752575</v>
      </c>
      <c r="T207" s="28">
        <f t="shared" si="3"/>
        <v>1.3042895640476837</v>
      </c>
    </row>
    <row r="208" spans="1:20" ht="15.75" customHeight="1" x14ac:dyDescent="0.35">
      <c r="A208">
        <v>201</v>
      </c>
      <c r="B208" s="76">
        <v>44233.536354166667</v>
      </c>
      <c r="C208" s="1" t="s">
        <v>753</v>
      </c>
      <c r="D208" s="76">
        <v>44233.536990740744</v>
      </c>
      <c r="E208" s="1" t="s">
        <v>754</v>
      </c>
      <c r="F208" s="1" t="s">
        <v>755</v>
      </c>
      <c r="G208" s="1" t="s">
        <v>123</v>
      </c>
      <c r="H208" s="1" t="s">
        <v>124</v>
      </c>
      <c r="I208" s="1" t="s">
        <v>125</v>
      </c>
      <c r="J208" s="1" t="s">
        <v>756</v>
      </c>
      <c r="K208" s="1" t="s">
        <v>756</v>
      </c>
      <c r="L208">
        <f>ROUNDUP(IF(B208&gt;$D$4,0,($D$4-B208+1)/365),0)</f>
        <v>0</v>
      </c>
      <c r="M208">
        <f>ROUNDUP(IF(B208&gt;$D$5,0,($D$5-B208+1)/365),0)</f>
        <v>1</v>
      </c>
      <c r="N208" s="28">
        <f>IF(OR(L208=1,M208=1),IF(B208+364&lt;=$D$5,(B208+364-$D$4+1)/365,IF(B208&gt;$D$4,($D$5-B208+1)/365,$D$6/365)),0)</f>
        <v>0.18757163242009159</v>
      </c>
      <c r="O208" s="28">
        <f>'Data &amp; Parameter'!$E$16*'Data &amp; Parameter'!$E$17*('Data &amp; Parameter'!$E$18+'Data &amp; Parameter'!$E$19)*'Data &amp; Parameter'!$E$20*'Data &amp; Parameter'!$E$37*N208</f>
        <v>0.65213111157291481</v>
      </c>
      <c r="P208">
        <f>ROUNDUP(IF(D208&gt;$D$4,0,($D$4-D208+1)/365),0)</f>
        <v>0</v>
      </c>
      <c r="Q208">
        <f>ROUNDUP(IF(D208&gt;$D$5,0,($D$5-D208+1)/365),0)</f>
        <v>1</v>
      </c>
      <c r="R208" s="28">
        <f>IF(OR(P208=1,Q208=1),IF(D208+364&lt;=$D$5,(D208+364-$D$4+1)/365,IF(D208&gt;$D$4,($D$5-D208+1)/365,$D$6/365)),0)</f>
        <v>0.18756988838152347</v>
      </c>
      <c r="S208" s="28">
        <f>'Data &amp; Parameter'!$E$16*'Data &amp; Parameter'!$E$17*('Data &amp; Parameter'!$E$18+'Data &amp; Parameter'!$E$19)*'Data &amp; Parameter'!$E$20*'Data &amp; Parameter'!$E$37*R208</f>
        <v>0.65212504806642735</v>
      </c>
      <c r="T208" s="28">
        <f t="shared" si="3"/>
        <v>1.3042561596393423</v>
      </c>
    </row>
    <row r="209" spans="1:20" ht="15.75" customHeight="1" x14ac:dyDescent="0.35">
      <c r="A209">
        <v>202</v>
      </c>
      <c r="B209" s="76">
        <v>44233.53638888889</v>
      </c>
      <c r="C209" s="1" t="s">
        <v>757</v>
      </c>
      <c r="D209" s="76">
        <v>44233.536782407406</v>
      </c>
      <c r="E209" s="1" t="s">
        <v>758</v>
      </c>
      <c r="F209" s="1" t="s">
        <v>759</v>
      </c>
      <c r="G209" s="1" t="s">
        <v>123</v>
      </c>
      <c r="H209" s="1" t="s">
        <v>124</v>
      </c>
      <c r="I209" s="1" t="s">
        <v>125</v>
      </c>
      <c r="J209" s="1" t="s">
        <v>736</v>
      </c>
      <c r="K209" s="1" t="s">
        <v>736</v>
      </c>
      <c r="L209">
        <f>ROUNDUP(IF(B209&gt;$D$4,0,($D$4-B209+1)/365),0)</f>
        <v>0</v>
      </c>
      <c r="M209">
        <f>ROUNDUP(IF(B209&gt;$D$5,0,($D$5-B209+1)/365),0)</f>
        <v>1</v>
      </c>
      <c r="N209" s="28">
        <f>IF(OR(L209=1,M209=1),IF(B209+364&lt;=$D$5,(B209+364-$D$4+1)/365,IF(B209&gt;$D$4,($D$5-B209+1)/365,$D$6/365)),0)</f>
        <v>0.18757153729071332</v>
      </c>
      <c r="O209" s="28">
        <f>'Data &amp; Parameter'!$E$16*'Data &amp; Parameter'!$E$17*('Data &amp; Parameter'!$E$18+'Data &amp; Parameter'!$E$19)*'Data &amp; Parameter'!$E$20*'Data &amp; Parameter'!$E$37*N209</f>
        <v>0.65213078083619103</v>
      </c>
      <c r="P209">
        <f>ROUNDUP(IF(D209&gt;$D$4,0,($D$4-D209+1)/365),0)</f>
        <v>0</v>
      </c>
      <c r="Q209">
        <f>ROUNDUP(IF(D209&gt;$D$5,0,($D$5-D209+1)/365),0)</f>
        <v>1</v>
      </c>
      <c r="R209" s="28">
        <f>IF(OR(P209=1,Q209=1),IF(D209+364&lt;=$D$5,(D209+364-$D$4+1)/365,IF(D209&gt;$D$4,($D$5-D209+1)/365,$D$6/365)),0)</f>
        <v>0.187570459157793</v>
      </c>
      <c r="S209" s="28">
        <f>'Data &amp; Parameter'!$E$16*'Data &amp; Parameter'!$E$17*('Data &amp; Parameter'!$E$18+'Data &amp; Parameter'!$E$19)*'Data &amp; Parameter'!$E$20*'Data &amp; Parameter'!$E$37*R209</f>
        <v>0.65212703248677018</v>
      </c>
      <c r="T209" s="28">
        <f t="shared" si="3"/>
        <v>1.3042578133229612</v>
      </c>
    </row>
    <row r="210" spans="1:20" ht="15.75" customHeight="1" x14ac:dyDescent="0.35">
      <c r="A210">
        <v>203</v>
      </c>
      <c r="B210" s="76">
        <v>44233.536875000005</v>
      </c>
      <c r="C210" s="1" t="s">
        <v>760</v>
      </c>
      <c r="D210" s="76">
        <v>44233.537499999999</v>
      </c>
      <c r="E210" s="1" t="s">
        <v>761</v>
      </c>
      <c r="F210" s="1" t="s">
        <v>762</v>
      </c>
      <c r="G210" s="1" t="s">
        <v>123</v>
      </c>
      <c r="H210" s="1" t="s">
        <v>124</v>
      </c>
      <c r="I210" s="1" t="s">
        <v>125</v>
      </c>
      <c r="J210" s="1" t="s">
        <v>736</v>
      </c>
      <c r="K210" s="1" t="s">
        <v>736</v>
      </c>
      <c r="L210">
        <f>ROUNDUP(IF(B210&gt;$D$4,0,($D$4-B210+1)/365),0)</f>
        <v>0</v>
      </c>
      <c r="M210">
        <f>ROUNDUP(IF(B210&gt;$D$5,0,($D$5-B210+1)/365),0)</f>
        <v>1</v>
      </c>
      <c r="N210" s="28">
        <f>IF(OR(L210=1,M210=1),IF(B210+364&lt;=$D$5,(B210+364-$D$4+1)/365,IF(B210&gt;$D$4,($D$5-B210+1)/365,$D$6/365)),0)</f>
        <v>0.1875702054794377</v>
      </c>
      <c r="O210" s="28">
        <f>'Data &amp; Parameter'!$E$16*'Data &amp; Parameter'!$E$17*('Data &amp; Parameter'!$E$18+'Data &amp; Parameter'!$E$19)*'Data &amp; Parameter'!$E$20*'Data &amp; Parameter'!$E$37*N210</f>
        <v>0.65212615052212719</v>
      </c>
      <c r="P210">
        <f>ROUNDUP(IF(D210&gt;$D$4,0,($D$4-D210+1)/365),0)</f>
        <v>0</v>
      </c>
      <c r="Q210">
        <f>ROUNDUP(IF(D210&gt;$D$5,0,($D$5-D210+1)/365),0)</f>
        <v>1</v>
      </c>
      <c r="R210" s="28">
        <f>IF(OR(P210=1,Q210=1),IF(D210+364&lt;=$D$5,(D210+364-$D$4+1)/365,IF(D210&gt;$D$4,($D$5-D210+1)/365,$D$6/365)),0)</f>
        <v>0.18756849315068891</v>
      </c>
      <c r="S210" s="28">
        <f>'Data &amp; Parameter'!$E$16*'Data &amp; Parameter'!$E$17*('Data &amp; Parameter'!$E$18+'Data &amp; Parameter'!$E$19)*'Data &amp; Parameter'!$E$20*'Data &amp; Parameter'!$E$37*R210</f>
        <v>0.65212019726130666</v>
      </c>
      <c r="T210" s="28">
        <f t="shared" si="3"/>
        <v>1.3042463477834338</v>
      </c>
    </row>
    <row r="211" spans="1:20" ht="15.75" customHeight="1" x14ac:dyDescent="0.35">
      <c r="A211">
        <v>204</v>
      </c>
      <c r="B211" s="76">
        <v>44233.539687500001</v>
      </c>
      <c r="C211" s="1" t="s">
        <v>763</v>
      </c>
      <c r="D211" s="76">
        <v>44233.540266203709</v>
      </c>
      <c r="E211" s="1" t="s">
        <v>764</v>
      </c>
      <c r="F211" s="1" t="s">
        <v>765</v>
      </c>
      <c r="G211" s="1" t="s">
        <v>123</v>
      </c>
      <c r="H211" s="1" t="s">
        <v>124</v>
      </c>
      <c r="I211" s="1" t="s">
        <v>125</v>
      </c>
      <c r="J211" s="1" t="s">
        <v>736</v>
      </c>
      <c r="K211" s="1" t="s">
        <v>736</v>
      </c>
      <c r="L211">
        <f>ROUNDUP(IF(B211&gt;$D$4,0,($D$4-B211+1)/365),0)</f>
        <v>0</v>
      </c>
      <c r="M211">
        <f>ROUNDUP(IF(B211&gt;$D$5,0,($D$5-B211+1)/365),0)</f>
        <v>1</v>
      </c>
      <c r="N211" s="28">
        <f>IF(OR(L211=1,M211=1),IF(B211+364&lt;=$D$5,(B211+364-$D$4+1)/365,IF(B211&gt;$D$4,($D$5-B211+1)/365,$D$6/365)),0)</f>
        <v>0.18756249999999841</v>
      </c>
      <c r="O211" s="28">
        <f>'Data &amp; Parameter'!$E$16*'Data &amp; Parameter'!$E$17*('Data &amp; Parameter'!$E$18+'Data &amp; Parameter'!$E$19)*'Data &amp; Parameter'!$E$20*'Data &amp; Parameter'!$E$37*N211</f>
        <v>0.65209936084819242</v>
      </c>
      <c r="P211">
        <f>ROUNDUP(IF(D211&gt;$D$4,0,($D$4-D211+1)/365),0)</f>
        <v>0</v>
      </c>
      <c r="Q211">
        <f>ROUNDUP(IF(D211&gt;$D$5,0,($D$5-D211+1)/365),0)</f>
        <v>1</v>
      </c>
      <c r="R211" s="28">
        <f>IF(OR(P211=1,Q211=1),IF(D211+364&lt;=$D$5,(D211+364-$D$4+1)/365,IF(D211&gt;$D$4,($D$5-D211+1)/365,$D$6/365)),0)</f>
        <v>0.18756091451038739</v>
      </c>
      <c r="S211" s="28">
        <f>'Data &amp; Parameter'!$E$16*'Data &amp; Parameter'!$E$17*('Data &amp; Parameter'!$E$18+'Data &amp; Parameter'!$E$19)*'Data &amp; Parameter'!$E$20*'Data &amp; Parameter'!$E$37*R211</f>
        <v>0.65209384856955477</v>
      </c>
      <c r="T211" s="28">
        <f t="shared" si="3"/>
        <v>1.3041932094177473</v>
      </c>
    </row>
    <row r="212" spans="1:20" ht="15.75" customHeight="1" x14ac:dyDescent="0.35">
      <c r="A212">
        <v>205</v>
      </c>
      <c r="B212" s="76">
        <v>44233.540254629625</v>
      </c>
      <c r="C212" s="1" t="s">
        <v>766</v>
      </c>
      <c r="D212" s="76">
        <v>44233.541076388894</v>
      </c>
      <c r="E212" s="1" t="s">
        <v>767</v>
      </c>
      <c r="F212" s="1" t="s">
        <v>768</v>
      </c>
      <c r="G212" s="1" t="s">
        <v>123</v>
      </c>
      <c r="H212" s="1" t="s">
        <v>124</v>
      </c>
      <c r="I212" s="1" t="s">
        <v>125</v>
      </c>
      <c r="J212" s="1" t="s">
        <v>736</v>
      </c>
      <c r="K212" s="1" t="s">
        <v>736</v>
      </c>
      <c r="L212">
        <f>ROUNDUP(IF(B212&gt;$D$4,0,($D$4-B212+1)/365),0)</f>
        <v>0</v>
      </c>
      <c r="M212">
        <f>ROUNDUP(IF(B212&gt;$D$5,0,($D$5-B212+1)/365),0)</f>
        <v>1</v>
      </c>
      <c r="N212" s="28">
        <f>IF(OR(L212=1,M212=1),IF(B212+364&lt;=$D$5,(B212+364-$D$4+1)/365,IF(B212&gt;$D$4,($D$5-B212+1)/365,$D$6/365)),0)</f>
        <v>0.18756094622020675</v>
      </c>
      <c r="O212" s="28">
        <f>'Data &amp; Parameter'!$E$16*'Data &amp; Parameter'!$E$17*('Data &amp; Parameter'!$E$18+'Data &amp; Parameter'!$E$19)*'Data &amp; Parameter'!$E$20*'Data &amp; Parameter'!$E$37*N212</f>
        <v>0.65209395881522181</v>
      </c>
      <c r="P212">
        <f>ROUNDUP(IF(D212&gt;$D$4,0,($D$4-D212+1)/365),0)</f>
        <v>0</v>
      </c>
      <c r="Q212">
        <f>ROUNDUP(IF(D212&gt;$D$5,0,($D$5-D212+1)/365),0)</f>
        <v>1</v>
      </c>
      <c r="R212" s="28">
        <f>IF(OR(P212=1,Q212=1),IF(D212+364&lt;=$D$5,(D212+364-$D$4+1)/365,IF(D212&gt;$D$4,($D$5-D212+1)/365,$D$6/365)),0)</f>
        <v>0.18755869482494794</v>
      </c>
      <c r="S212" s="28">
        <f>'Data &amp; Parameter'!$E$16*'Data &amp; Parameter'!$E$17*('Data &amp; Parameter'!$E$18+'Data &amp; Parameter'!$E$19)*'Data &amp; Parameter'!$E$20*'Data &amp; Parameter'!$E$37*R212</f>
        <v>0.65208613137951754</v>
      </c>
      <c r="T212" s="28">
        <f t="shared" si="3"/>
        <v>1.3041800901947393</v>
      </c>
    </row>
    <row r="213" spans="1:20" ht="15.75" customHeight="1" x14ac:dyDescent="0.35">
      <c r="A213">
        <v>206</v>
      </c>
      <c r="B213" s="76">
        <v>44233.543252314819</v>
      </c>
      <c r="C213" s="1" t="s">
        <v>769</v>
      </c>
      <c r="D213" s="76">
        <v>44233.543993055559</v>
      </c>
      <c r="E213" s="1" t="s">
        <v>770</v>
      </c>
      <c r="F213" s="1" t="s">
        <v>771</v>
      </c>
      <c r="G213" s="1" t="s">
        <v>123</v>
      </c>
      <c r="H213" s="1" t="s">
        <v>124</v>
      </c>
      <c r="I213" s="1" t="s">
        <v>125</v>
      </c>
      <c r="J213" s="1" t="s">
        <v>736</v>
      </c>
      <c r="K213" s="1" t="s">
        <v>736</v>
      </c>
      <c r="L213">
        <f>ROUNDUP(IF(B213&gt;$D$4,0,($D$4-B213+1)/365),0)</f>
        <v>0</v>
      </c>
      <c r="M213">
        <f>ROUNDUP(IF(B213&gt;$D$5,0,($D$5-B213+1)/365),0)</f>
        <v>1</v>
      </c>
      <c r="N213" s="28">
        <f>IF(OR(L213=1,M213=1),IF(B213+364&lt;=$D$5,(B213+364-$D$4+1)/365,IF(B213&gt;$D$4,($D$5-B213+1)/365,$D$6/365)),0)</f>
        <v>0.18755273338405684</v>
      </c>
      <c r="O213" s="28">
        <f>'Data &amp; Parameter'!$E$16*'Data &amp; Parameter'!$E$17*('Data &amp; Parameter'!$E$18+'Data &amp; Parameter'!$E$19)*'Data &amp; Parameter'!$E$20*'Data &amp; Parameter'!$E$37*N213</f>
        <v>0.65206540521200096</v>
      </c>
      <c r="P213">
        <f>ROUNDUP(IF(D213&gt;$D$4,0,($D$4-D213+1)/365),0)</f>
        <v>0</v>
      </c>
      <c r="Q213">
        <f>ROUNDUP(IF(D213&gt;$D$5,0,($D$5-D213+1)/365),0)</f>
        <v>1</v>
      </c>
      <c r="R213" s="28">
        <f>IF(OR(P213=1,Q213=1),IF(D213+364&lt;=$D$5,(D213+364-$D$4+1)/365,IF(D213&gt;$D$4,($D$5-D213+1)/365,$D$6/365)),0)</f>
        <v>0.18755070395737389</v>
      </c>
      <c r="S213" s="28">
        <f>'Data &amp; Parameter'!$E$16*'Data &amp; Parameter'!$E$17*('Data &amp; Parameter'!$E$18+'Data &amp; Parameter'!$E$19)*'Data &amp; Parameter'!$E$20*'Data &amp; Parameter'!$E$37*R213</f>
        <v>0.6520583494954113</v>
      </c>
      <c r="T213" s="28">
        <f t="shared" si="3"/>
        <v>1.3041237547074123</v>
      </c>
    </row>
    <row r="214" spans="1:20" ht="15.75" customHeight="1" x14ac:dyDescent="0.35">
      <c r="A214">
        <v>207</v>
      </c>
      <c r="B214" s="76">
        <v>44233.543506944443</v>
      </c>
      <c r="C214" s="1" t="s">
        <v>772</v>
      </c>
      <c r="D214" s="76">
        <v>44233.544814814813</v>
      </c>
      <c r="E214" s="1" t="s">
        <v>773</v>
      </c>
      <c r="F214" s="1" t="s">
        <v>774</v>
      </c>
      <c r="G214" s="1" t="s">
        <v>123</v>
      </c>
      <c r="H214" s="1" t="s">
        <v>729</v>
      </c>
      <c r="I214" s="1" t="s">
        <v>125</v>
      </c>
      <c r="J214" s="1" t="s">
        <v>656</v>
      </c>
      <c r="K214" s="1" t="s">
        <v>656</v>
      </c>
      <c r="L214">
        <f>ROUNDUP(IF(B214&gt;$D$4,0,($D$4-B214+1)/365),0)</f>
        <v>0</v>
      </c>
      <c r="M214">
        <f>ROUNDUP(IF(B214&gt;$D$5,0,($D$5-B214+1)/365),0)</f>
        <v>1</v>
      </c>
      <c r="N214" s="28">
        <f>IF(OR(L214=1,M214=1),IF(B214+364&lt;=$D$5,(B214+364-$D$4+1)/365,IF(B214&gt;$D$4,($D$5-B214+1)/365,$D$6/365)),0)</f>
        <v>0.18755203576864951</v>
      </c>
      <c r="O214" s="28">
        <f>'Data &amp; Parameter'!$E$16*'Data &amp; Parameter'!$E$17*('Data &amp; Parameter'!$E$18+'Data &amp; Parameter'!$E$19)*'Data &amp; Parameter'!$E$20*'Data &amp; Parameter'!$E$37*N214</f>
        <v>0.65206297980947525</v>
      </c>
      <c r="P214">
        <f>ROUNDUP(IF(D214&gt;$D$4,0,($D$4-D214+1)/365),0)</f>
        <v>0</v>
      </c>
      <c r="Q214">
        <f>ROUNDUP(IF(D214&gt;$D$5,0,($D$5-D214+1)/365),0)</f>
        <v>1</v>
      </c>
      <c r="R214" s="28">
        <f>IF(OR(P214=1,Q214=1),IF(D214+364&lt;=$D$5,(D214+364-$D$4+1)/365,IF(D214&gt;$D$4,($D$5-D214+1)/365,$D$6/365)),0)</f>
        <v>0.18754845256215497</v>
      </c>
      <c r="S214" s="28">
        <f>'Data &amp; Parameter'!$E$16*'Data &amp; Parameter'!$E$17*('Data &amp; Parameter'!$E$18+'Data &amp; Parameter'!$E$19)*'Data &amp; Parameter'!$E$20*'Data &amp; Parameter'!$E$37*R214</f>
        <v>0.65205052205984571</v>
      </c>
      <c r="T214" s="28">
        <f t="shared" si="3"/>
        <v>1.3041135018693208</v>
      </c>
    </row>
    <row r="215" spans="1:20" ht="15.75" customHeight="1" x14ac:dyDescent="0.35">
      <c r="A215">
        <v>208</v>
      </c>
      <c r="B215" s="76">
        <v>44233.543587962966</v>
      </c>
      <c r="C215" s="1" t="s">
        <v>775</v>
      </c>
      <c r="D215" s="76">
        <v>44233.544328703705</v>
      </c>
      <c r="E215" s="1" t="s">
        <v>776</v>
      </c>
      <c r="F215" s="1" t="s">
        <v>777</v>
      </c>
      <c r="G215" s="1" t="s">
        <v>123</v>
      </c>
      <c r="H215" s="1" t="s">
        <v>124</v>
      </c>
      <c r="I215" s="1" t="s">
        <v>125</v>
      </c>
      <c r="J215" s="1" t="s">
        <v>756</v>
      </c>
      <c r="K215" s="1" t="s">
        <v>778</v>
      </c>
      <c r="L215">
        <f>ROUNDUP(IF(B215&gt;$D$4,0,($D$4-B215+1)/365),0)</f>
        <v>0</v>
      </c>
      <c r="M215">
        <f>ROUNDUP(IF(B215&gt;$D$5,0,($D$5-B215+1)/365),0)</f>
        <v>1</v>
      </c>
      <c r="N215" s="28">
        <f>IF(OR(L215=1,M215=1),IF(B215+364&lt;=$D$5,(B215+364-$D$4+1)/365,IF(B215&gt;$D$4,($D$5-B215+1)/365,$D$6/365)),0)</f>
        <v>0.18755181380009361</v>
      </c>
      <c r="O215" s="28">
        <f>'Data &amp; Parameter'!$E$16*'Data &amp; Parameter'!$E$17*('Data &amp; Parameter'!$E$18+'Data &amp; Parameter'!$E$19)*'Data &amp; Parameter'!$E$20*'Data &amp; Parameter'!$E$37*N215</f>
        <v>0.65206220809042992</v>
      </c>
      <c r="P215">
        <f>ROUNDUP(IF(D215&gt;$D$4,0,($D$4-D215+1)/365),0)</f>
        <v>0</v>
      </c>
      <c r="Q215">
        <f>ROUNDUP(IF(D215&gt;$D$5,0,($D$5-D215+1)/365),0)</f>
        <v>1</v>
      </c>
      <c r="R215" s="28">
        <f>IF(OR(P215=1,Q215=1),IF(D215+364&lt;=$D$5,(D215+364-$D$4+1)/365,IF(D215&gt;$D$4,($D$5-D215+1)/365,$D$6/365)),0)</f>
        <v>0.18754978437341066</v>
      </c>
      <c r="S215" s="28">
        <f>'Data &amp; Parameter'!$E$16*'Data &amp; Parameter'!$E$17*('Data &amp; Parameter'!$E$18+'Data &amp; Parameter'!$E$19)*'Data &amp; Parameter'!$E$20*'Data &amp; Parameter'!$E$37*R215</f>
        <v>0.65205515237384037</v>
      </c>
      <c r="T215" s="28">
        <f t="shared" si="3"/>
        <v>1.3041173604642702</v>
      </c>
    </row>
    <row r="216" spans="1:20" ht="15.75" customHeight="1" x14ac:dyDescent="0.35">
      <c r="A216">
        <v>209</v>
      </c>
      <c r="B216" s="76">
        <v>44233.543749999997</v>
      </c>
      <c r="C216" s="1" t="s">
        <v>779</v>
      </c>
      <c r="D216" s="76">
        <v>44233.544166666667</v>
      </c>
      <c r="E216" s="1" t="s">
        <v>780</v>
      </c>
      <c r="F216" s="1" t="s">
        <v>781</v>
      </c>
      <c r="G216" s="1" t="s">
        <v>123</v>
      </c>
      <c r="H216" s="1" t="s">
        <v>124</v>
      </c>
      <c r="I216" s="1" t="s">
        <v>125</v>
      </c>
      <c r="J216" s="1" t="s">
        <v>736</v>
      </c>
      <c r="K216" s="1" t="s">
        <v>736</v>
      </c>
      <c r="L216">
        <f>ROUNDUP(IF(B216&gt;$D$4,0,($D$4-B216+1)/365),0)</f>
        <v>0</v>
      </c>
      <c r="M216">
        <f>ROUNDUP(IF(B216&gt;$D$5,0,($D$5-B216+1)/365),0)</f>
        <v>1</v>
      </c>
      <c r="N216" s="28">
        <f>IF(OR(L216=1,M216=1),IF(B216+364&lt;=$D$5,(B216+364-$D$4+1)/365,IF(B216&gt;$D$4,($D$5-B216+1)/365,$D$6/365)),0)</f>
        <v>0.18755136986302168</v>
      </c>
      <c r="O216" s="28">
        <f>'Data &amp; Parameter'!$E$16*'Data &amp; Parameter'!$E$17*('Data &amp; Parameter'!$E$18+'Data &amp; Parameter'!$E$19)*'Data &amp; Parameter'!$E$20*'Data &amp; Parameter'!$E$37*N216</f>
        <v>0.65206066465247803</v>
      </c>
      <c r="P216">
        <f>ROUNDUP(IF(D216&gt;$D$4,0,($D$4-D216+1)/365),0)</f>
        <v>0</v>
      </c>
      <c r="Q216">
        <f>ROUNDUP(IF(D216&gt;$D$5,0,($D$5-D216+1)/365),0)</f>
        <v>1</v>
      </c>
      <c r="R216" s="28">
        <f>IF(OR(P216=1,Q216=1),IF(D216+364&lt;=$D$5,(D216+364-$D$4+1)/365,IF(D216&gt;$D$4,($D$5-D216+1)/365,$D$6/365)),0)</f>
        <v>0.18755022831050255</v>
      </c>
      <c r="S216" s="28">
        <f>'Data &amp; Parameter'!$E$16*'Data &amp; Parameter'!$E$17*('Data &amp; Parameter'!$E$18+'Data &amp; Parameter'!$E$19)*'Data &amp; Parameter'!$E$20*'Data &amp; Parameter'!$E$37*R216</f>
        <v>0.65205669581186165</v>
      </c>
      <c r="T216" s="28">
        <f t="shared" si="3"/>
        <v>1.3041173604643397</v>
      </c>
    </row>
    <row r="217" spans="1:20" ht="15.75" customHeight="1" x14ac:dyDescent="0.35">
      <c r="A217">
        <v>210</v>
      </c>
      <c r="B217" s="76">
        <v>44233.546377314815</v>
      </c>
      <c r="C217" s="1" t="s">
        <v>782</v>
      </c>
      <c r="D217" s="76">
        <v>44233.547175925924</v>
      </c>
      <c r="E217" s="1" t="s">
        <v>783</v>
      </c>
      <c r="F217" s="1" t="s">
        <v>784</v>
      </c>
      <c r="G217" s="1" t="s">
        <v>123</v>
      </c>
      <c r="H217" s="1" t="s">
        <v>124</v>
      </c>
      <c r="I217" s="1" t="s">
        <v>125</v>
      </c>
      <c r="J217" s="1" t="s">
        <v>736</v>
      </c>
      <c r="K217" s="1" t="s">
        <v>736</v>
      </c>
      <c r="L217">
        <f>ROUNDUP(IF(B217&gt;$D$4,0,($D$4-B217+1)/365),0)</f>
        <v>0</v>
      </c>
      <c r="M217">
        <f>ROUNDUP(IF(B217&gt;$D$5,0,($D$5-B217+1)/365),0)</f>
        <v>1</v>
      </c>
      <c r="N217" s="28">
        <f>IF(OR(L217=1,M217=1),IF(B217+364&lt;=$D$5,(B217+364-$D$4+1)/365,IF(B217&gt;$D$4,($D$5-B217+1)/365,$D$6/365)),0)</f>
        <v>0.18754417174023319</v>
      </c>
      <c r="O217" s="28">
        <f>'Data &amp; Parameter'!$E$16*'Data &amp; Parameter'!$E$17*('Data &amp; Parameter'!$E$18+'Data &amp; Parameter'!$E$19)*'Data &amp; Parameter'!$E$20*'Data &amp; Parameter'!$E$37*N217</f>
        <v>0.65203563890762128</v>
      </c>
      <c r="P217">
        <f>ROUNDUP(IF(D217&gt;$D$4,0,($D$4-D217+1)/365),0)</f>
        <v>0</v>
      </c>
      <c r="Q217">
        <f>ROUNDUP(IF(D217&gt;$D$5,0,($D$5-D217+1)/365),0)</f>
        <v>1</v>
      </c>
      <c r="R217" s="28">
        <f>IF(OR(P217=1,Q217=1),IF(D217+364&lt;=$D$5,(D217+364-$D$4+1)/365,IF(D217&gt;$D$4,($D$5-D217+1)/365,$D$6/365)),0)</f>
        <v>0.18754198376459311</v>
      </c>
      <c r="S217" s="28">
        <f>'Data &amp; Parameter'!$E$16*'Data &amp; Parameter'!$E$17*('Data &amp; Parameter'!$E$18+'Data &amp; Parameter'!$E$19)*'Data &amp; Parameter'!$E$20*'Data &amp; Parameter'!$E$37*R217</f>
        <v>0.65202803196318171</v>
      </c>
      <c r="T217" s="28">
        <f t="shared" si="3"/>
        <v>1.3040636708708031</v>
      </c>
    </row>
    <row r="218" spans="1:20" ht="15.75" customHeight="1" x14ac:dyDescent="0.35">
      <c r="A218">
        <v>211</v>
      </c>
      <c r="B218" s="76">
        <v>44233.546828703707</v>
      </c>
      <c r="C218" s="1" t="s">
        <v>785</v>
      </c>
      <c r="D218" s="76">
        <v>44233.547523148147</v>
      </c>
      <c r="E218" s="1" t="s">
        <v>786</v>
      </c>
      <c r="F218" s="1" t="s">
        <v>787</v>
      </c>
      <c r="G218" s="1" t="s">
        <v>123</v>
      </c>
      <c r="H218" s="1" t="s">
        <v>124</v>
      </c>
      <c r="I218" s="1" t="s">
        <v>125</v>
      </c>
      <c r="J218" s="1" t="s">
        <v>736</v>
      </c>
      <c r="K218" s="1" t="s">
        <v>736</v>
      </c>
      <c r="L218">
        <f>ROUNDUP(IF(B218&gt;$D$4,0,($D$4-B218+1)/365),0)</f>
        <v>0</v>
      </c>
      <c r="M218">
        <f>ROUNDUP(IF(B218&gt;$D$5,0,($D$5-B218+1)/365),0)</f>
        <v>1</v>
      </c>
      <c r="N218" s="28">
        <f>IF(OR(L218=1,M218=1),IF(B218+364&lt;=$D$5,(B218+364-$D$4+1)/365,IF(B218&gt;$D$4,($D$5-B218+1)/365,$D$6/365)),0)</f>
        <v>0.1875429350583358</v>
      </c>
      <c r="O218" s="28">
        <f>'Data &amp; Parameter'!$E$16*'Data &amp; Parameter'!$E$17*('Data &amp; Parameter'!$E$18+'Data &amp; Parameter'!$E$19)*'Data &amp; Parameter'!$E$20*'Data &amp; Parameter'!$E$37*N218</f>
        <v>0.65203133933028112</v>
      </c>
      <c r="P218">
        <f>ROUNDUP(IF(D218&gt;$D$4,0,($D$4-D218+1)/365),0)</f>
        <v>0</v>
      </c>
      <c r="Q218">
        <f>ROUNDUP(IF(D218&gt;$D$5,0,($D$5-D218+1)/365),0)</f>
        <v>1</v>
      </c>
      <c r="R218" s="28">
        <f>IF(OR(P218=1,Q218=1),IF(D218+364&lt;=$D$5,(D218+364-$D$4+1)/365,IF(D218&gt;$D$4,($D$5-D218+1)/365,$D$6/365)),0)</f>
        <v>0.18754103247083051</v>
      </c>
      <c r="S218" s="28">
        <f>'Data &amp; Parameter'!$E$16*'Data &amp; Parameter'!$E$17*('Data &amp; Parameter'!$E$18+'Data &amp; Parameter'!$E$19)*'Data &amp; Parameter'!$E$20*'Data &amp; Parameter'!$E$37*R218</f>
        <v>0.65202472459601313</v>
      </c>
      <c r="T218" s="28">
        <f t="shared" si="3"/>
        <v>1.3040560639262941</v>
      </c>
    </row>
    <row r="219" spans="1:20" ht="15.75" customHeight="1" x14ac:dyDescent="0.35">
      <c r="A219">
        <v>212</v>
      </c>
      <c r="B219" s="76">
        <v>44233.54787037037</v>
      </c>
      <c r="C219" s="1" t="s">
        <v>788</v>
      </c>
      <c r="D219" s="76">
        <v>44233.548541666663</v>
      </c>
      <c r="E219" s="1" t="s">
        <v>789</v>
      </c>
      <c r="F219" s="1" t="s">
        <v>790</v>
      </c>
      <c r="G219" s="1" t="s">
        <v>123</v>
      </c>
      <c r="H219" s="1" t="s">
        <v>124</v>
      </c>
      <c r="I219" s="1" t="s">
        <v>125</v>
      </c>
      <c r="J219" s="1" t="s">
        <v>756</v>
      </c>
      <c r="K219" s="1" t="s">
        <v>791</v>
      </c>
      <c r="L219">
        <f>ROUNDUP(IF(B219&gt;$D$4,0,($D$4-B219+1)/365),0)</f>
        <v>0</v>
      </c>
      <c r="M219">
        <f>ROUNDUP(IF(B219&gt;$D$5,0,($D$5-B219+1)/365),0)</f>
        <v>1</v>
      </c>
      <c r="N219" s="28">
        <f>IF(OR(L219=1,M219=1),IF(B219+364&lt;=$D$5,(B219+364-$D$4+1)/365,IF(B219&gt;$D$4,($D$5-B219+1)/365,$D$6/365)),0)</f>
        <v>0.18754008117706789</v>
      </c>
      <c r="O219" s="28">
        <f>'Data &amp; Parameter'!$E$16*'Data &amp; Parameter'!$E$17*('Data &amp; Parameter'!$E$18+'Data &amp; Parameter'!$E$19)*'Data &amp; Parameter'!$E$20*'Data &amp; Parameter'!$E$37*N219</f>
        <v>0.65202141722884432</v>
      </c>
      <c r="P219">
        <f>ROUNDUP(IF(D219&gt;$D$4,0,($D$4-D219+1)/365),0)</f>
        <v>0</v>
      </c>
      <c r="Q219">
        <f>ROUNDUP(IF(D219&gt;$D$5,0,($D$5-D219+1)/365),0)</f>
        <v>1</v>
      </c>
      <c r="R219" s="28">
        <f>IF(OR(P219=1,Q219=1),IF(D219+364&lt;=$D$5,(D219+364-$D$4+1)/365,IF(D219&gt;$D$4,($D$5-D219+1)/365,$D$6/365)),0)</f>
        <v>0.18753824200914146</v>
      </c>
      <c r="S219" s="28">
        <f>'Data &amp; Parameter'!$E$16*'Data &amp; Parameter'!$E$17*('Data &amp; Parameter'!$E$18+'Data &amp; Parameter'!$E$19)*'Data &amp; Parameter'!$E$20*'Data &amp; Parameter'!$E$37*R219</f>
        <v>0.65201502298570235</v>
      </c>
      <c r="T219" s="28">
        <f t="shared" si="3"/>
        <v>1.3040364402145466</v>
      </c>
    </row>
    <row r="220" spans="1:20" ht="15.75" customHeight="1" x14ac:dyDescent="0.35">
      <c r="A220">
        <v>213</v>
      </c>
      <c r="B220" s="76">
        <v>44233.54824074074</v>
      </c>
      <c r="C220" s="1" t="s">
        <v>792</v>
      </c>
      <c r="D220" s="76">
        <v>44233.549074074079</v>
      </c>
      <c r="E220" s="1" t="s">
        <v>793</v>
      </c>
      <c r="F220" s="1" t="s">
        <v>794</v>
      </c>
      <c r="G220" s="1" t="s">
        <v>123</v>
      </c>
      <c r="H220" s="1" t="s">
        <v>729</v>
      </c>
      <c r="I220" s="1" t="s">
        <v>125</v>
      </c>
      <c r="J220" s="1" t="s">
        <v>656</v>
      </c>
      <c r="K220" s="1" t="s">
        <v>656</v>
      </c>
      <c r="L220">
        <f>ROUNDUP(IF(B220&gt;$D$4,0,($D$4-B220+1)/365),0)</f>
        <v>0</v>
      </c>
      <c r="M220">
        <f>ROUNDUP(IF(B220&gt;$D$5,0,($D$5-B220+1)/365),0)</f>
        <v>1</v>
      </c>
      <c r="N220" s="28">
        <f>IF(OR(L220=1,M220=1),IF(B220+364&lt;=$D$5,(B220+364-$D$4+1)/365,IF(B220&gt;$D$4,($D$5-B220+1)/365,$D$6/365)),0)</f>
        <v>0.18753906646372642</v>
      </c>
      <c r="O220" s="28">
        <f>'Data &amp; Parameter'!$E$16*'Data &amp; Parameter'!$E$17*('Data &amp; Parameter'!$E$18+'Data &amp; Parameter'!$E$19)*'Data &amp; Parameter'!$E$20*'Data &amp; Parameter'!$E$37*N220</f>
        <v>0.65201788937054961</v>
      </c>
      <c r="P220">
        <f>ROUNDUP(IF(D220&gt;$D$4,0,($D$4-D220+1)/365),0)</f>
        <v>0</v>
      </c>
      <c r="Q220">
        <f>ROUNDUP(IF(D220&gt;$D$5,0,($D$5-D220+1)/365),0)</f>
        <v>1</v>
      </c>
      <c r="R220" s="28">
        <f>IF(OR(P220=1,Q220=1),IF(D220+364&lt;=$D$5,(D220+364-$D$4+1)/365,IF(D220&gt;$D$4,($D$5-D220+1)/365,$D$6/365)),0)</f>
        <v>0.18753678335868817</v>
      </c>
      <c r="S220" s="28">
        <f>'Data &amp; Parameter'!$E$16*'Data &amp; Parameter'!$E$17*('Data &amp; Parameter'!$E$18+'Data &amp; Parameter'!$E$19)*'Data &amp; Parameter'!$E$20*'Data &amp; Parameter'!$E$37*R220</f>
        <v>0.65200995168931697</v>
      </c>
      <c r="T220" s="28">
        <f t="shared" si="3"/>
        <v>1.3040278410598667</v>
      </c>
    </row>
    <row r="221" spans="1:20" ht="15.75" customHeight="1" x14ac:dyDescent="0.35">
      <c r="A221">
        <v>214</v>
      </c>
      <c r="B221" s="76">
        <v>44233.550312499996</v>
      </c>
      <c r="C221" s="1" t="s">
        <v>795</v>
      </c>
      <c r="D221" s="76">
        <v>44233.551006944443</v>
      </c>
      <c r="E221" s="1" t="s">
        <v>796</v>
      </c>
      <c r="F221" s="1" t="s">
        <v>797</v>
      </c>
      <c r="G221" s="1" t="s">
        <v>123</v>
      </c>
      <c r="H221" s="1" t="s">
        <v>124</v>
      </c>
      <c r="I221" s="1" t="s">
        <v>125</v>
      </c>
      <c r="J221" s="1" t="s">
        <v>736</v>
      </c>
      <c r="K221" s="1" t="s">
        <v>736</v>
      </c>
      <c r="L221">
        <f>ROUNDUP(IF(B221&gt;$D$4,0,($D$4-B221+1)/365),0)</f>
        <v>0</v>
      </c>
      <c r="M221">
        <f>ROUNDUP(IF(B221&gt;$D$5,0,($D$5-B221+1)/365),0)</f>
        <v>1</v>
      </c>
      <c r="N221" s="28">
        <f>IF(OR(L221=1,M221=1),IF(B221+364&lt;=$D$5,(B221+364-$D$4+1)/365,IF(B221&gt;$D$4,($D$5-B221+1)/365,$D$6/365)),0)</f>
        <v>0.18753339041097006</v>
      </c>
      <c r="O221" s="28">
        <f>'Data &amp; Parameter'!$E$16*'Data &amp; Parameter'!$E$17*('Data &amp; Parameter'!$E$18+'Data &amp; Parameter'!$E$19)*'Data &amp; Parameter'!$E$20*'Data &amp; Parameter'!$E$37*N221</f>
        <v>0.65199815541320438</v>
      </c>
      <c r="P221">
        <f>ROUNDUP(IF(D221&gt;$D$4,0,($D$4-D221+1)/365),0)</f>
        <v>0</v>
      </c>
      <c r="Q221">
        <f>ROUNDUP(IF(D221&gt;$D$5,0,($D$5-D221+1)/365),0)</f>
        <v>1</v>
      </c>
      <c r="R221" s="28">
        <f>IF(OR(P221=1,Q221=1),IF(D221+364&lt;=$D$5,(D221+364-$D$4+1)/365,IF(D221&gt;$D$4,($D$5-D221+1)/365,$D$6/365)),0)</f>
        <v>0.18753148782344484</v>
      </c>
      <c r="S221" s="28">
        <f>'Data &amp; Parameter'!$E$16*'Data &amp; Parameter'!$E$17*('Data &amp; Parameter'!$E$18+'Data &amp; Parameter'!$E$19)*'Data &amp; Parameter'!$E$20*'Data &amp; Parameter'!$E$37*R221</f>
        <v>0.651991540678867</v>
      </c>
      <c r="T221" s="28">
        <f t="shared" si="3"/>
        <v>1.3039896960920714</v>
      </c>
    </row>
    <row r="222" spans="1:20" ht="15.75" customHeight="1" x14ac:dyDescent="0.35">
      <c r="A222">
        <v>215</v>
      </c>
      <c r="B222" s="76">
        <v>44233.550740740742</v>
      </c>
      <c r="C222" s="1" t="s">
        <v>798</v>
      </c>
      <c r="D222" s="76">
        <v>44233.551284722227</v>
      </c>
      <c r="E222" s="1" t="s">
        <v>799</v>
      </c>
      <c r="F222" s="1" t="s">
        <v>800</v>
      </c>
      <c r="G222" s="1" t="s">
        <v>123</v>
      </c>
      <c r="H222" s="1" t="s">
        <v>124</v>
      </c>
      <c r="I222" s="1" t="s">
        <v>125</v>
      </c>
      <c r="J222" s="1" t="s">
        <v>736</v>
      </c>
      <c r="K222" s="1" t="s">
        <v>736</v>
      </c>
      <c r="L222">
        <f>ROUNDUP(IF(B222&gt;$D$4,0,($D$4-B222+1)/365),0)</f>
        <v>0</v>
      </c>
      <c r="M222">
        <f>ROUNDUP(IF(B222&gt;$D$5,0,($D$5-B222+1)/365),0)</f>
        <v>1</v>
      </c>
      <c r="N222" s="28">
        <f>IF(OR(L222=1,M222=1),IF(B222+364&lt;=$D$5,(B222+364-$D$4+1)/365,IF(B222&gt;$D$4,($D$5-B222+1)/365,$D$6/365)),0)</f>
        <v>0.18753221714865154</v>
      </c>
      <c r="O222" s="28">
        <f>'Data &amp; Parameter'!$E$16*'Data &amp; Parameter'!$E$17*('Data &amp; Parameter'!$E$18+'Data &amp; Parameter'!$E$19)*'Data &amp; Parameter'!$E$20*'Data &amp; Parameter'!$E$37*N222</f>
        <v>0.65199407632699036</v>
      </c>
      <c r="P222">
        <f>ROUNDUP(IF(D222&gt;$D$4,0,($D$4-D222+1)/365),0)</f>
        <v>0</v>
      </c>
      <c r="Q222">
        <f>ROUNDUP(IF(D222&gt;$D$5,0,($D$5-D222+1)/365),0)</f>
        <v>1</v>
      </c>
      <c r="R222" s="28">
        <f>IF(OR(P222=1,Q222=1),IF(D222+364&lt;=$D$5,(D222+364-$D$4+1)/365,IF(D222&gt;$D$4,($D$5-D222+1)/365,$D$6/365)),0)</f>
        <v>0.18753072678841881</v>
      </c>
      <c r="S222" s="28">
        <f>'Data &amp; Parameter'!$E$16*'Data &amp; Parameter'!$E$17*('Data &amp; Parameter'!$E$18+'Data &amp; Parameter'!$E$19)*'Data &amp; Parameter'!$E$20*'Data &amp; Parameter'!$E$37*R222</f>
        <v>0.6519888947850766</v>
      </c>
      <c r="T222" s="28">
        <f t="shared" si="3"/>
        <v>1.303982971112067</v>
      </c>
    </row>
    <row r="223" spans="1:20" ht="15.75" customHeight="1" x14ac:dyDescent="0.35">
      <c r="A223">
        <v>216</v>
      </c>
      <c r="B223" s="76">
        <v>44233.551342592589</v>
      </c>
      <c r="C223" s="1" t="s">
        <v>801</v>
      </c>
      <c r="D223" s="76">
        <v>44233.552094907413</v>
      </c>
      <c r="E223" s="1" t="s">
        <v>802</v>
      </c>
      <c r="F223" s="1" t="s">
        <v>803</v>
      </c>
      <c r="G223" s="1" t="s">
        <v>123</v>
      </c>
      <c r="H223" s="1" t="s">
        <v>729</v>
      </c>
      <c r="I223" s="1" t="s">
        <v>125</v>
      </c>
      <c r="J223" s="1" t="s">
        <v>656</v>
      </c>
      <c r="K223" s="1" t="s">
        <v>656</v>
      </c>
      <c r="L223">
        <f>ROUNDUP(IF(B223&gt;$D$4,0,($D$4-B223+1)/365),0)</f>
        <v>0</v>
      </c>
      <c r="M223">
        <f>ROUNDUP(IF(B223&gt;$D$5,0,($D$5-B223+1)/365),0)</f>
        <v>1</v>
      </c>
      <c r="N223" s="28">
        <f>IF(OR(L223=1,M223=1),IF(B223+364&lt;=$D$5,(B223+364-$D$4+1)/365,IF(B223&gt;$D$4,($D$5-B223+1)/365,$D$6/365)),0)</f>
        <v>0.18753056823948161</v>
      </c>
      <c r="O223" s="28">
        <f>'Data &amp; Parameter'!$E$16*'Data &amp; Parameter'!$E$17*('Data &amp; Parameter'!$E$18+'Data &amp; Parameter'!$E$19)*'Data &amp; Parameter'!$E$20*'Data &amp; Parameter'!$E$37*N223</f>
        <v>0.65198834355729596</v>
      </c>
      <c r="P223">
        <f>ROUNDUP(IF(D223&gt;$D$4,0,($D$4-D223+1)/365),0)</f>
        <v>0</v>
      </c>
      <c r="Q223">
        <f>ROUNDUP(IF(D223&gt;$D$5,0,($D$5-D223+1)/365),0)</f>
        <v>1</v>
      </c>
      <c r="R223" s="28">
        <f>IF(OR(P223=1,Q223=1),IF(D223+364&lt;=$D$5,(D223+364-$D$4+1)/365,IF(D223&gt;$D$4,($D$5-D223+1)/365,$D$6/365)),0)</f>
        <v>0.18752850710297936</v>
      </c>
      <c r="S223" s="28">
        <f>'Data &amp; Parameter'!$E$16*'Data &amp; Parameter'!$E$17*('Data &amp; Parameter'!$E$18+'Data &amp; Parameter'!$E$19)*'Data &amp; Parameter'!$E$20*'Data &amp; Parameter'!$E$37*R223</f>
        <v>0.65198117759503937</v>
      </c>
      <c r="T223" s="28">
        <f t="shared" si="3"/>
        <v>1.3039695211523354</v>
      </c>
    </row>
    <row r="224" spans="1:20" ht="15.75" customHeight="1" x14ac:dyDescent="0.35">
      <c r="A224">
        <v>217</v>
      </c>
      <c r="B224" s="76">
        <v>44233.551539351851</v>
      </c>
      <c r="C224" s="1" t="s">
        <v>804</v>
      </c>
      <c r="D224" s="76">
        <v>44233.552534722221</v>
      </c>
      <c r="E224" s="1" t="s">
        <v>805</v>
      </c>
      <c r="F224" s="1" t="s">
        <v>806</v>
      </c>
      <c r="G224" s="1" t="s">
        <v>123</v>
      </c>
      <c r="H224" s="1" t="s">
        <v>124</v>
      </c>
      <c r="I224" s="1" t="s">
        <v>125</v>
      </c>
      <c r="J224" s="1" t="s">
        <v>756</v>
      </c>
      <c r="K224" s="1" t="s">
        <v>756</v>
      </c>
      <c r="L224">
        <f>ROUNDUP(IF(B224&gt;$D$4,0,($D$4-B224+1)/365),0)</f>
        <v>0</v>
      </c>
      <c r="M224">
        <f>ROUNDUP(IF(B224&gt;$D$5,0,($D$5-B224+1)/365),0)</f>
        <v>1</v>
      </c>
      <c r="N224" s="28">
        <f>IF(OR(L224=1,M224=1),IF(B224+364&lt;=$D$5,(B224+364-$D$4+1)/365,IF(B224&gt;$D$4,($D$5-B224+1)/365,$D$6/365)),0)</f>
        <v>0.18753002917301148</v>
      </c>
      <c r="O224" s="28">
        <f>'Data &amp; Parameter'!$E$16*'Data &amp; Parameter'!$E$17*('Data &amp; Parameter'!$E$18+'Data &amp; Parameter'!$E$19)*'Data &amp; Parameter'!$E$20*'Data &amp; Parameter'!$E$37*N224</f>
        <v>0.65198646938255089</v>
      </c>
      <c r="P224">
        <f>ROUNDUP(IF(D224&gt;$D$4,0,($D$4-D224+1)/365),0)</f>
        <v>0</v>
      </c>
      <c r="Q224">
        <f>ROUNDUP(IF(D224&gt;$D$5,0,($D$5-D224+1)/365),0)</f>
        <v>1</v>
      </c>
      <c r="R224" s="28">
        <f>IF(OR(P224=1,Q224=1),IF(D224+364&lt;=$D$5,(D224+364-$D$4+1)/365,IF(D224&gt;$D$4,($D$5-D224+1)/365,$D$6/365)),0)</f>
        <v>0.1875273021309013</v>
      </c>
      <c r="S224" s="28">
        <f>'Data &amp; Parameter'!$E$16*'Data &amp; Parameter'!$E$17*('Data &amp; Parameter'!$E$18+'Data &amp; Parameter'!$E$19)*'Data &amp; Parameter'!$E$20*'Data &amp; Parameter'!$E$37*R224</f>
        <v>0.65197698826336625</v>
      </c>
      <c r="T224" s="28">
        <f t="shared" si="3"/>
        <v>1.3039634576459171</v>
      </c>
    </row>
    <row r="225" spans="1:20" ht="15.75" customHeight="1" x14ac:dyDescent="0.35">
      <c r="A225">
        <v>218</v>
      </c>
      <c r="B225" s="76">
        <v>44233.553472222222</v>
      </c>
      <c r="C225" s="1" t="s">
        <v>807</v>
      </c>
      <c r="D225" s="76">
        <v>44233.553819444445</v>
      </c>
      <c r="E225" s="1" t="s">
        <v>808</v>
      </c>
      <c r="F225" s="1" t="s">
        <v>809</v>
      </c>
      <c r="G225" s="1" t="s">
        <v>123</v>
      </c>
      <c r="H225" s="1" t="s">
        <v>124</v>
      </c>
      <c r="I225" s="1" t="s">
        <v>125</v>
      </c>
      <c r="J225" s="1" t="s">
        <v>736</v>
      </c>
      <c r="K225" s="1" t="s">
        <v>736</v>
      </c>
      <c r="L225">
        <f>ROUNDUP(IF(B225&gt;$D$4,0,($D$4-B225+1)/365),0)</f>
        <v>0</v>
      </c>
      <c r="M225">
        <f>ROUNDUP(IF(B225&gt;$D$5,0,($D$5-B225+1)/365),0)</f>
        <v>1</v>
      </c>
      <c r="N225" s="28">
        <f>IF(OR(L225=1,M225=1),IF(B225+364&lt;=$D$5,(B225+364-$D$4+1)/365,IF(B225&gt;$D$4,($D$5-B225+1)/365,$D$6/365)),0)</f>
        <v>0.18752473363774821</v>
      </c>
      <c r="O225" s="28">
        <f>'Data &amp; Parameter'!$E$16*'Data &amp; Parameter'!$E$17*('Data &amp; Parameter'!$E$18+'Data &amp; Parameter'!$E$19)*'Data &amp; Parameter'!$E$20*'Data &amp; Parameter'!$E$37*N225</f>
        <v>0.65196805837203153</v>
      </c>
      <c r="P225">
        <f>ROUNDUP(IF(D225&gt;$D$4,0,($D$4-D225+1)/365),0)</f>
        <v>0</v>
      </c>
      <c r="Q225">
        <f>ROUNDUP(IF(D225&gt;$D$5,0,($D$5-D225+1)/365),0)</f>
        <v>1</v>
      </c>
      <c r="R225" s="28">
        <f>IF(OR(P225=1,Q225=1),IF(D225+364&lt;=$D$5,(D225+364-$D$4+1)/365,IF(D225&gt;$D$4,($D$5-D225+1)/365,$D$6/365)),0)</f>
        <v>0.18752378234398562</v>
      </c>
      <c r="S225" s="28">
        <f>'Data &amp; Parameter'!$E$16*'Data &amp; Parameter'!$E$17*('Data &amp; Parameter'!$E$18+'Data &amp; Parameter'!$E$19)*'Data &amp; Parameter'!$E$20*'Data &amp; Parameter'!$E$37*R225</f>
        <v>0.65196475100486295</v>
      </c>
      <c r="T225" s="28">
        <f t="shared" si="3"/>
        <v>1.3039328093768945</v>
      </c>
    </row>
    <row r="226" spans="1:20" ht="15.75" customHeight="1" x14ac:dyDescent="0.35">
      <c r="A226">
        <v>219</v>
      </c>
      <c r="B226" s="76">
        <v>44233.554363425923</v>
      </c>
      <c r="C226" s="1" t="s">
        <v>810</v>
      </c>
      <c r="D226" s="76">
        <v>44233.556469907402</v>
      </c>
      <c r="E226" s="1" t="s">
        <v>811</v>
      </c>
      <c r="F226" s="1" t="s">
        <v>812</v>
      </c>
      <c r="G226" s="1" t="s">
        <v>123</v>
      </c>
      <c r="H226" s="1" t="s">
        <v>124</v>
      </c>
      <c r="I226" s="1" t="s">
        <v>125</v>
      </c>
      <c r="J226" s="1" t="s">
        <v>736</v>
      </c>
      <c r="K226" s="1" t="s">
        <v>736</v>
      </c>
      <c r="L226">
        <f>ROUNDUP(IF(B226&gt;$D$4,0,($D$4-B226+1)/365),0)</f>
        <v>0</v>
      </c>
      <c r="M226">
        <f>ROUNDUP(IF(B226&gt;$D$5,0,($D$5-B226+1)/365),0)</f>
        <v>1</v>
      </c>
      <c r="N226" s="28">
        <f>IF(OR(L226=1,M226=1),IF(B226+364&lt;=$D$5,(B226+364-$D$4+1)/365,IF(B226&gt;$D$4,($D$5-B226+1)/365,$D$6/365)),0)</f>
        <v>0.18752229198377279</v>
      </c>
      <c r="O226" s="28">
        <f>'Data &amp; Parameter'!$E$16*'Data &amp; Parameter'!$E$17*('Data &amp; Parameter'!$E$18+'Data &amp; Parameter'!$E$19)*'Data &amp; Parameter'!$E$20*'Data &amp; Parameter'!$E$37*N226</f>
        <v>0.65195956946301836</v>
      </c>
      <c r="P226">
        <f>ROUNDUP(IF(D226&gt;$D$4,0,($D$4-D226+1)/365),0)</f>
        <v>0</v>
      </c>
      <c r="Q226">
        <f>ROUNDUP(IF(D226&gt;$D$5,0,($D$5-D226+1)/365),0)</f>
        <v>1</v>
      </c>
      <c r="R226" s="28">
        <f>IF(OR(P226=1,Q226=1),IF(D226+364&lt;=$D$5,(D226+364-$D$4+1)/365,IF(D226&gt;$D$4,($D$5-D226+1)/365,$D$6/365)),0)</f>
        <v>0.18751652080163819</v>
      </c>
      <c r="S226" s="28">
        <f>'Data &amp; Parameter'!$E$16*'Data &amp; Parameter'!$E$17*('Data &amp; Parameter'!$E$18+'Data &amp; Parameter'!$E$19)*'Data &amp; Parameter'!$E$20*'Data &amp; Parameter'!$E$37*R226</f>
        <v>0.65193950476894935</v>
      </c>
      <c r="T226" s="28">
        <f t="shared" si="3"/>
        <v>1.3038990742319676</v>
      </c>
    </row>
    <row r="227" spans="1:20" ht="15.75" customHeight="1" x14ac:dyDescent="0.35">
      <c r="A227">
        <v>220</v>
      </c>
      <c r="B227" s="76">
        <v>44233.554884259254</v>
      </c>
      <c r="C227" s="1" t="s">
        <v>813</v>
      </c>
      <c r="D227" s="76">
        <v>44233.556527777779</v>
      </c>
      <c r="E227" s="1" t="s">
        <v>814</v>
      </c>
      <c r="F227" s="1" t="s">
        <v>815</v>
      </c>
      <c r="G227" s="1" t="s">
        <v>123</v>
      </c>
      <c r="H227" s="1" t="s">
        <v>124</v>
      </c>
      <c r="I227" s="1" t="s">
        <v>125</v>
      </c>
      <c r="J227" s="1" t="s">
        <v>656</v>
      </c>
      <c r="K227" s="1" t="s">
        <v>656</v>
      </c>
      <c r="L227">
        <f>ROUNDUP(IF(B227&gt;$D$4,0,($D$4-B227+1)/365),0)</f>
        <v>0</v>
      </c>
      <c r="M227">
        <f>ROUNDUP(IF(B227&gt;$D$5,0,($D$5-B227+1)/365),0)</f>
        <v>1</v>
      </c>
      <c r="N227" s="28">
        <f>IF(OR(L227=1,M227=1),IF(B227+364&lt;=$D$5,(B227+364-$D$4+1)/365,IF(B227&gt;$D$4,($D$5-B227+1)/365,$D$6/365)),0)</f>
        <v>0.18752086504313883</v>
      </c>
      <c r="O227" s="28">
        <f>'Data &amp; Parameter'!$E$16*'Data &amp; Parameter'!$E$17*('Data &amp; Parameter'!$E$18+'Data &amp; Parameter'!$E$19)*'Data &amp; Parameter'!$E$20*'Data &amp; Parameter'!$E$37*N227</f>
        <v>0.65195460841229991</v>
      </c>
      <c r="P227">
        <f>ROUNDUP(IF(D227&gt;$D$4,0,($D$4-D227+1)/365),0)</f>
        <v>0</v>
      </c>
      <c r="Q227">
        <f>ROUNDUP(IF(D227&gt;$D$5,0,($D$5-D227+1)/365),0)</f>
        <v>1</v>
      </c>
      <c r="R227" s="28">
        <f>IF(OR(P227=1,Q227=1),IF(D227+364&lt;=$D$5,(D227+364-$D$4+1)/365,IF(D227&gt;$D$4,($D$5-D227+1)/365,$D$6/365)),0)</f>
        <v>0.18751636225266113</v>
      </c>
      <c r="S227" s="28">
        <f>'Data &amp; Parameter'!$E$16*'Data &amp; Parameter'!$E$17*('Data &amp; Parameter'!$E$18+'Data &amp; Parameter'!$E$19)*'Data &amp; Parameter'!$E$20*'Data &amp; Parameter'!$E$37*R227</f>
        <v>0.65193895354103015</v>
      </c>
      <c r="T227" s="28">
        <f t="shared" si="3"/>
        <v>1.3038935619533301</v>
      </c>
    </row>
    <row r="228" spans="1:20" ht="15.75" customHeight="1" x14ac:dyDescent="0.35">
      <c r="A228">
        <v>221</v>
      </c>
      <c r="B228" s="76">
        <v>44233.554988425924</v>
      </c>
      <c r="C228" s="1" t="s">
        <v>816</v>
      </c>
      <c r="D228" s="76">
        <v>44233.555486111116</v>
      </c>
      <c r="E228" s="1" t="s">
        <v>817</v>
      </c>
      <c r="F228" s="1" t="s">
        <v>818</v>
      </c>
      <c r="G228" s="1" t="s">
        <v>123</v>
      </c>
      <c r="H228" s="1" t="s">
        <v>729</v>
      </c>
      <c r="I228" s="1" t="s">
        <v>125</v>
      </c>
      <c r="J228" s="1" t="s">
        <v>656</v>
      </c>
      <c r="K228" s="1" t="s">
        <v>656</v>
      </c>
      <c r="L228">
        <f>ROUNDUP(IF(B228&gt;$D$4,0,($D$4-B228+1)/365),0)</f>
        <v>0</v>
      </c>
      <c r="M228">
        <f>ROUNDUP(IF(B228&gt;$D$5,0,($D$5-B228+1)/365),0)</f>
        <v>1</v>
      </c>
      <c r="N228" s="28">
        <f>IF(OR(L228=1,M228=1),IF(B228+364&lt;=$D$5,(B228+364-$D$4+1)/365,IF(B228&gt;$D$4,($D$5-B228+1)/365,$D$6/365)),0)</f>
        <v>0.18752057965500407</v>
      </c>
      <c r="O228" s="28">
        <f>'Data &amp; Parameter'!$E$16*'Data &amp; Parameter'!$E$17*('Data &amp; Parameter'!$E$18+'Data &amp; Parameter'!$E$19)*'Data &amp; Parameter'!$E$20*'Data &amp; Parameter'!$E$37*N228</f>
        <v>0.65195361620212855</v>
      </c>
      <c r="P228">
        <f>ROUNDUP(IF(D228&gt;$D$4,0,($D$4-D228+1)/365),0)</f>
        <v>0</v>
      </c>
      <c r="Q228">
        <f>ROUNDUP(IF(D228&gt;$D$5,0,($D$5-D228+1)/365),0)</f>
        <v>1</v>
      </c>
      <c r="R228" s="28">
        <f>IF(OR(P228=1,Q228=1),IF(D228+364&lt;=$D$5,(D228+364-$D$4+1)/365,IF(D228&gt;$D$4,($D$5-D228+1)/365,$D$6/365)),0)</f>
        <v>0.18751921613392905</v>
      </c>
      <c r="S228" s="28">
        <f>'Data &amp; Parameter'!$E$16*'Data &amp; Parameter'!$E$17*('Data &amp; Parameter'!$E$18+'Data &amp; Parameter'!$E$19)*'Data &amp; Parameter'!$E$20*'Data &amp; Parameter'!$E$37*R228</f>
        <v>0.65194887564246695</v>
      </c>
      <c r="T228" s="28">
        <f t="shared" si="3"/>
        <v>1.3039024918445956</v>
      </c>
    </row>
    <row r="229" spans="1:20" ht="15.75" customHeight="1" x14ac:dyDescent="0.35">
      <c r="A229">
        <v>222</v>
      </c>
      <c r="B229" s="76">
        <v>44233.556099537032</v>
      </c>
      <c r="C229" s="1" t="s">
        <v>819</v>
      </c>
      <c r="D229" s="76">
        <v>44233.556655092594</v>
      </c>
      <c r="E229" s="1" t="s">
        <v>820</v>
      </c>
      <c r="F229" s="1" t="s">
        <v>821</v>
      </c>
      <c r="G229" s="1" t="s">
        <v>123</v>
      </c>
      <c r="H229" s="1" t="s">
        <v>124</v>
      </c>
      <c r="I229" s="1" t="s">
        <v>125</v>
      </c>
      <c r="J229" s="1" t="s">
        <v>736</v>
      </c>
      <c r="K229" s="1" t="s">
        <v>736</v>
      </c>
      <c r="L229">
        <f>ROUNDUP(IF(B229&gt;$D$4,0,($D$4-B229+1)/365),0)</f>
        <v>0</v>
      </c>
      <c r="M229">
        <f>ROUNDUP(IF(B229&gt;$D$5,0,($D$5-B229+1)/365),0)</f>
        <v>1</v>
      </c>
      <c r="N229" s="28">
        <f>IF(OR(L229=1,M229=1),IF(B229+364&lt;=$D$5,(B229+364-$D$4+1)/365,IF(B229&gt;$D$4,($D$5-B229+1)/365,$D$6/365)),0)</f>
        <v>0.18751753551497966</v>
      </c>
      <c r="O229" s="28">
        <f>'Data &amp; Parameter'!$E$16*'Data &amp; Parameter'!$E$17*('Data &amp; Parameter'!$E$18+'Data &amp; Parameter'!$E$19)*'Data &amp; Parameter'!$E$20*'Data &amp; Parameter'!$E$37*N229</f>
        <v>0.65194303262724418</v>
      </c>
      <c r="P229">
        <f>ROUNDUP(IF(D229&gt;$D$4,0,($D$4-D229+1)/365),0)</f>
        <v>0</v>
      </c>
      <c r="Q229">
        <f>ROUNDUP(IF(D229&gt;$D$5,0,($D$5-D229+1)/365),0)</f>
        <v>1</v>
      </c>
      <c r="R229" s="28">
        <f>IF(OR(P229=1,Q229=1),IF(D229+364&lt;=$D$5,(D229+364-$D$4+1)/365,IF(D229&gt;$D$4,($D$5-D229+1)/365,$D$6/365)),0)</f>
        <v>0.18751601344494753</v>
      </c>
      <c r="S229" s="28">
        <f>'Data &amp; Parameter'!$E$16*'Data &amp; Parameter'!$E$17*('Data &amp; Parameter'!$E$18+'Data &amp; Parameter'!$E$19)*'Data &amp; Parameter'!$E$20*'Data &amp; Parameter'!$E$37*R229</f>
        <v>0.65193774083973277</v>
      </c>
      <c r="T229" s="28">
        <f t="shared" si="3"/>
        <v>1.3038807734669771</v>
      </c>
    </row>
    <row r="230" spans="1:20" ht="15.75" customHeight="1" x14ac:dyDescent="0.35">
      <c r="A230">
        <v>223</v>
      </c>
      <c r="B230" s="76">
        <v>44233.558831018519</v>
      </c>
      <c r="C230" s="1" t="s">
        <v>822</v>
      </c>
      <c r="D230" s="76">
        <v>44261.560231481482</v>
      </c>
      <c r="E230" s="1" t="s">
        <v>823</v>
      </c>
      <c r="F230" s="1" t="s">
        <v>824</v>
      </c>
      <c r="G230" s="1" t="s">
        <v>123</v>
      </c>
      <c r="H230" s="1" t="s">
        <v>124</v>
      </c>
      <c r="I230" s="1" t="s">
        <v>125</v>
      </c>
      <c r="J230" s="1" t="s">
        <v>736</v>
      </c>
      <c r="K230" s="1" t="s">
        <v>736</v>
      </c>
      <c r="L230">
        <f>ROUNDUP(IF(B230&gt;$D$4,0,($D$4-B230+1)/365),0)</f>
        <v>0</v>
      </c>
      <c r="M230">
        <f>ROUNDUP(IF(B230&gt;$D$5,0,($D$5-B230+1)/365),0)</f>
        <v>1</v>
      </c>
      <c r="N230" s="28">
        <f>IF(OR(L230=1,M230=1),IF(B230+364&lt;=$D$5,(B230+364-$D$4+1)/365,IF(B230&gt;$D$4,($D$5-B230+1)/365,$D$6/365)),0)</f>
        <v>0.1875100520040564</v>
      </c>
      <c r="O230" s="28">
        <f>'Data &amp; Parameter'!$E$16*'Data &amp; Parameter'!$E$17*('Data &amp; Parameter'!$E$18+'Data &amp; Parameter'!$E$19)*'Data &amp; Parameter'!$E$20*'Data &amp; Parameter'!$E$37*N230</f>
        <v>0.65191701467221608</v>
      </c>
      <c r="P230">
        <f>ROUNDUP(IF(D230&gt;$D$4,0,($D$4-D230+1)/365),0)</f>
        <v>0</v>
      </c>
      <c r="Q230">
        <f>ROUNDUP(IF(D230&gt;$D$5,0,($D$5-D230+1)/365),0)</f>
        <v>1</v>
      </c>
      <c r="R230" s="28">
        <f>IF(OR(P230=1,Q230=1),IF(D230+364&lt;=$D$5,(D230+364-$D$4+1)/365,IF(D230&gt;$D$4,($D$5-D230+1)/365,$D$6/365)),0)</f>
        <v>0.1107938863521032</v>
      </c>
      <c r="S230" s="28">
        <f>'Data &amp; Parameter'!$E$16*'Data &amp; Parameter'!$E$17*('Data &amp; Parameter'!$E$18+'Data &amp; Parameter'!$E$19)*'Data &amp; Parameter'!$E$20*'Data &amp; Parameter'!$E$37*R230</f>
        <v>0.38519758734338888</v>
      </c>
      <c r="T230" s="28">
        <f t="shared" si="3"/>
        <v>1.037114602015605</v>
      </c>
    </row>
    <row r="231" spans="1:20" ht="15.75" customHeight="1" x14ac:dyDescent="0.35">
      <c r="A231">
        <v>224</v>
      </c>
      <c r="B231" s="76">
        <v>44233.559432870374</v>
      </c>
      <c r="C231" s="1" t="s">
        <v>825</v>
      </c>
      <c r="D231" s="76">
        <v>44233.559942129628</v>
      </c>
      <c r="E231" s="1" t="s">
        <v>826</v>
      </c>
      <c r="F231" s="1" t="s">
        <v>827</v>
      </c>
      <c r="G231" s="1" t="s">
        <v>123</v>
      </c>
      <c r="H231" s="1" t="s">
        <v>124</v>
      </c>
      <c r="I231" s="1" t="s">
        <v>125</v>
      </c>
      <c r="J231" s="1" t="s">
        <v>736</v>
      </c>
      <c r="K231" s="1" t="s">
        <v>736</v>
      </c>
      <c r="L231">
        <f>ROUNDUP(IF(B231&gt;$D$4,0,($D$4-B231+1)/365),0)</f>
        <v>0</v>
      </c>
      <c r="M231">
        <f>ROUNDUP(IF(B231&gt;$D$5,0,($D$5-B231+1)/365),0)</f>
        <v>1</v>
      </c>
      <c r="N231" s="28">
        <f>IF(OR(L231=1,M231=1),IF(B231+364&lt;=$D$5,(B231+364-$D$4+1)/365,IF(B231&gt;$D$4,($D$5-B231+1)/365,$D$6/365)),0)</f>
        <v>0.18750840309486655</v>
      </c>
      <c r="O231" s="28">
        <f>'Data &amp; Parameter'!$E$16*'Data &amp; Parameter'!$E$17*('Data &amp; Parameter'!$E$18+'Data &amp; Parameter'!$E$19)*'Data &amp; Parameter'!$E$20*'Data &amp; Parameter'!$E$37*N231</f>
        <v>0.6519112819024524</v>
      </c>
      <c r="P231">
        <f>ROUNDUP(IF(D231&gt;$D$4,0,($D$4-D231+1)/365),0)</f>
        <v>0</v>
      </c>
      <c r="Q231">
        <f>ROUNDUP(IF(D231&gt;$D$5,0,($D$5-D231+1)/365),0)</f>
        <v>1</v>
      </c>
      <c r="R231" s="28">
        <f>IF(OR(P231=1,Q231=1),IF(D231+364&lt;=$D$5,(D231+364-$D$4+1)/365,IF(D231&gt;$D$4,($D$5-D231+1)/365,$D$6/365)),0)</f>
        <v>0.18750700786403199</v>
      </c>
      <c r="S231" s="28">
        <f>'Data &amp; Parameter'!$E$16*'Data &amp; Parameter'!$E$17*('Data &amp; Parameter'!$E$18+'Data &amp; Parameter'!$E$19)*'Data &amp; Parameter'!$E$20*'Data &amp; Parameter'!$E$37*R231</f>
        <v>0.65190643109733171</v>
      </c>
      <c r="T231" s="28">
        <f t="shared" si="3"/>
        <v>1.3038177129997841</v>
      </c>
    </row>
    <row r="232" spans="1:20" ht="15.75" customHeight="1" x14ac:dyDescent="0.35">
      <c r="A232">
        <v>225</v>
      </c>
      <c r="B232" s="76">
        <v>44233.56077546296</v>
      </c>
      <c r="C232" s="1" t="s">
        <v>828</v>
      </c>
      <c r="D232" s="76">
        <v>44233.562071759261</v>
      </c>
      <c r="E232" s="1" t="s">
        <v>829</v>
      </c>
      <c r="F232" s="1" t="s">
        <v>830</v>
      </c>
      <c r="G232" s="1" t="s">
        <v>123</v>
      </c>
      <c r="H232" s="1" t="s">
        <v>729</v>
      </c>
      <c r="I232" s="1" t="s">
        <v>125</v>
      </c>
      <c r="J232" s="1" t="s">
        <v>656</v>
      </c>
      <c r="K232" s="1" t="s">
        <v>656</v>
      </c>
      <c r="L232">
        <f>ROUNDUP(IF(B232&gt;$D$4,0,($D$4-B232+1)/365),0)</f>
        <v>0</v>
      </c>
      <c r="M232">
        <f>ROUNDUP(IF(B232&gt;$D$5,0,($D$5-B232+1)/365),0)</f>
        <v>1</v>
      </c>
      <c r="N232" s="28">
        <f>IF(OR(L232=1,M232=1),IF(B232+364&lt;=$D$5,(B232+364-$D$4+1)/365,IF(B232&gt;$D$4,($D$5-B232+1)/365,$D$6/365)),0)</f>
        <v>0.18750472475901367</v>
      </c>
      <c r="O232" s="28">
        <f>'Data &amp; Parameter'!$E$16*'Data &amp; Parameter'!$E$17*('Data &amp; Parameter'!$E$18+'Data &amp; Parameter'!$E$19)*'Data &amp; Parameter'!$E$20*'Data &amp; Parameter'!$E$37*N232</f>
        <v>0.65189849341616835</v>
      </c>
      <c r="P232">
        <f>ROUNDUP(IF(D232&gt;$D$4,0,($D$4-D232+1)/365),0)</f>
        <v>0</v>
      </c>
      <c r="Q232">
        <f>ROUNDUP(IF(D232&gt;$D$5,0,($D$5-D232+1)/365),0)</f>
        <v>1</v>
      </c>
      <c r="R232" s="28">
        <f>IF(OR(P232=1,Q232=1),IF(D232+364&lt;=$D$5,(D232+364-$D$4+1)/365,IF(D232&gt;$D$4,($D$5-D232+1)/365,$D$6/365)),0)</f>
        <v>0.18750117326229859</v>
      </c>
      <c r="S232" s="28">
        <f>'Data &amp; Parameter'!$E$16*'Data &amp; Parameter'!$E$17*('Data &amp; Parameter'!$E$18+'Data &amp; Parameter'!$E$19)*'Data &amp; Parameter'!$E$20*'Data &amp; Parameter'!$E$37*R232</f>
        <v>0.65188614591206728</v>
      </c>
      <c r="T232" s="28">
        <f t="shared" si="3"/>
        <v>1.3037846393282355</v>
      </c>
    </row>
    <row r="233" spans="1:20" ht="15.75" customHeight="1" x14ac:dyDescent="0.35">
      <c r="A233">
        <v>226</v>
      </c>
      <c r="B233" s="76">
        <v>44233.561099537037</v>
      </c>
      <c r="C233" s="1" t="s">
        <v>831</v>
      </c>
      <c r="D233" s="76">
        <v>44233.561979166669</v>
      </c>
      <c r="E233" s="1" t="s">
        <v>832</v>
      </c>
      <c r="F233" s="1" t="s">
        <v>833</v>
      </c>
      <c r="G233" s="1" t="s">
        <v>123</v>
      </c>
      <c r="H233" s="1" t="s">
        <v>124</v>
      </c>
      <c r="I233" s="1" t="s">
        <v>125</v>
      </c>
      <c r="J233" s="1" t="s">
        <v>756</v>
      </c>
      <c r="K233" s="1" t="s">
        <v>834</v>
      </c>
      <c r="L233">
        <f>ROUNDUP(IF(B233&gt;$D$4,0,($D$4-B233+1)/365),0)</f>
        <v>0</v>
      </c>
      <c r="M233">
        <f>ROUNDUP(IF(B233&gt;$D$5,0,($D$5-B233+1)/365),0)</f>
        <v>1</v>
      </c>
      <c r="N233" s="28">
        <f>IF(OR(L233=1,M233=1),IF(B233+364&lt;=$D$5,(B233+364-$D$4+1)/365,IF(B233&gt;$D$4,($D$5-B233+1)/365,$D$6/365)),0)</f>
        <v>0.18750383688482991</v>
      </c>
      <c r="O233" s="28">
        <f>'Data &amp; Parameter'!$E$16*'Data &amp; Parameter'!$E$17*('Data &amp; Parameter'!$E$18+'Data &amp; Parameter'!$E$19)*'Data &amp; Parameter'!$E$20*'Data &amp; Parameter'!$E$37*N233</f>
        <v>0.65189540654012579</v>
      </c>
      <c r="P233">
        <f>ROUNDUP(IF(D233&gt;$D$4,0,($D$4-D233+1)/365),0)</f>
        <v>0</v>
      </c>
      <c r="Q233">
        <f>ROUNDUP(IF(D233&gt;$D$5,0,($D$5-D233+1)/365),0)</f>
        <v>1</v>
      </c>
      <c r="R233" s="28">
        <f>IF(OR(P233=1,Q233=1),IF(D233+364&lt;=$D$5,(D233+364-$D$4+1)/365,IF(D233&gt;$D$4,($D$5-D233+1)/365,$D$6/365)),0)</f>
        <v>0.18750142694063396</v>
      </c>
      <c r="S233" s="28">
        <f>'Data &amp; Parameter'!$E$16*'Data &amp; Parameter'!$E$17*('Data &amp; Parameter'!$E$18+'Data &amp; Parameter'!$E$19)*'Data &amp; Parameter'!$E$20*'Data &amp; Parameter'!$E$37*R233</f>
        <v>0.65188702787664099</v>
      </c>
      <c r="T233" s="28">
        <f t="shared" si="3"/>
        <v>1.3037824344167668</v>
      </c>
    </row>
    <row r="234" spans="1:20" ht="15.75" customHeight="1" x14ac:dyDescent="0.35">
      <c r="A234">
        <v>227</v>
      </c>
      <c r="B234" s="76">
        <v>44233.562384259261</v>
      </c>
      <c r="C234" s="1" t="s">
        <v>835</v>
      </c>
      <c r="D234" s="76">
        <v>44261.563599537039</v>
      </c>
      <c r="E234" s="1" t="s">
        <v>836</v>
      </c>
      <c r="F234" s="1" t="s">
        <v>837</v>
      </c>
      <c r="G234" s="1" t="s">
        <v>123</v>
      </c>
      <c r="H234" s="1" t="s">
        <v>124</v>
      </c>
      <c r="I234" s="1" t="s">
        <v>125</v>
      </c>
      <c r="J234" s="1" t="s">
        <v>736</v>
      </c>
      <c r="K234" s="1" t="s">
        <v>736</v>
      </c>
      <c r="L234">
        <f>ROUNDUP(IF(B234&gt;$D$4,0,($D$4-B234+1)/365),0)</f>
        <v>0</v>
      </c>
      <c r="M234">
        <f>ROUNDUP(IF(B234&gt;$D$5,0,($D$5-B234+1)/365),0)</f>
        <v>1</v>
      </c>
      <c r="N234" s="28">
        <f>IF(OR(L234=1,M234=1),IF(B234+364&lt;=$D$5,(B234+364-$D$4+1)/365,IF(B234&gt;$D$4,($D$5-B234+1)/365,$D$6/365)),0)</f>
        <v>0.18750031709791423</v>
      </c>
      <c r="O234" s="28">
        <f>'Data &amp; Parameter'!$E$16*'Data &amp; Parameter'!$E$17*('Data &amp; Parameter'!$E$18+'Data &amp; Parameter'!$E$19)*'Data &amp; Parameter'!$E$20*'Data &amp; Parameter'!$E$37*N234</f>
        <v>0.65188316928162238</v>
      </c>
      <c r="P234">
        <f>ROUNDUP(IF(D234&gt;$D$4,0,($D$4-D234+1)/365),0)</f>
        <v>0</v>
      </c>
      <c r="Q234">
        <f>ROUNDUP(IF(D234&gt;$D$5,0,($D$5-D234+1)/365),0)</f>
        <v>1</v>
      </c>
      <c r="R234" s="28">
        <f>IF(OR(P234=1,Q234=1),IF(D234+364&lt;=$D$5,(D234+364-$D$4+1)/365,IF(D234&gt;$D$4,($D$5-D234+1)/365,$D$6/365)),0)</f>
        <v>0.11078465880263176</v>
      </c>
      <c r="S234" s="28">
        <f>'Data &amp; Parameter'!$E$16*'Data &amp; Parameter'!$E$17*('Data &amp; Parameter'!$E$18+'Data &amp; Parameter'!$E$19)*'Data &amp; Parameter'!$E$20*'Data &amp; Parameter'!$E$37*R234</f>
        <v>0.38516550588194254</v>
      </c>
      <c r="T234" s="28">
        <f t="shared" si="3"/>
        <v>1.037048675163565</v>
      </c>
    </row>
    <row r="235" spans="1:20" ht="15.75" customHeight="1" x14ac:dyDescent="0.35">
      <c r="A235">
        <v>228</v>
      </c>
      <c r="B235" s="76">
        <v>44233.563171296293</v>
      </c>
      <c r="C235" s="1" t="s">
        <v>838</v>
      </c>
      <c r="D235" s="76">
        <v>44233.56355324074</v>
      </c>
      <c r="E235" s="1" t="s">
        <v>839</v>
      </c>
      <c r="F235" s="1" t="s">
        <v>840</v>
      </c>
      <c r="G235" s="1" t="s">
        <v>123</v>
      </c>
      <c r="H235" s="1" t="s">
        <v>124</v>
      </c>
      <c r="I235" s="1" t="s">
        <v>125</v>
      </c>
      <c r="J235" s="1" t="s">
        <v>736</v>
      </c>
      <c r="K235" s="1" t="s">
        <v>841</v>
      </c>
      <c r="L235">
        <f>ROUNDUP(IF(B235&gt;$D$4,0,($D$4-B235+1)/365),0)</f>
        <v>0</v>
      </c>
      <c r="M235">
        <f>ROUNDUP(IF(B235&gt;$D$5,0,($D$5-B235+1)/365),0)</f>
        <v>1</v>
      </c>
      <c r="N235" s="28">
        <f>IF(OR(L235=1,M235=1),IF(B235+364&lt;=$D$5,(B235+364-$D$4+1)/365,IF(B235&gt;$D$4,($D$5-B235+1)/365,$D$6/365)),0)</f>
        <v>0.18749816083207357</v>
      </c>
      <c r="O235" s="28">
        <f>'Data &amp; Parameter'!$E$16*'Data &amp; Parameter'!$E$17*('Data &amp; Parameter'!$E$18+'Data &amp; Parameter'!$E$19)*'Data &amp; Parameter'!$E$20*'Data &amp; Parameter'!$E$37*N235</f>
        <v>0.65187567258278067</v>
      </c>
      <c r="P235">
        <f>ROUNDUP(IF(D235&gt;$D$4,0,($D$4-D235+1)/365),0)</f>
        <v>0</v>
      </c>
      <c r="Q235">
        <f>ROUNDUP(IF(D235&gt;$D$5,0,($D$5-D235+1)/365),0)</f>
        <v>1</v>
      </c>
      <c r="R235" s="28">
        <f>IF(OR(P235=1,Q235=1),IF(D235+364&lt;=$D$5,(D235+364-$D$4+1)/365,IF(D235&gt;$D$4,($D$5-D235+1)/365,$D$6/365)),0)</f>
        <v>0.18749711440893269</v>
      </c>
      <c r="S235" s="28">
        <f>'Data &amp; Parameter'!$E$16*'Data &amp; Parameter'!$E$17*('Data &amp; Parameter'!$E$18+'Data &amp; Parameter'!$E$19)*'Data &amp; Parameter'!$E$20*'Data &amp; Parameter'!$E$37*R235</f>
        <v>0.65187203447888808</v>
      </c>
      <c r="T235" s="28">
        <f t="shared" si="3"/>
        <v>1.3037477070616688</v>
      </c>
    </row>
    <row r="236" spans="1:20" ht="15.75" customHeight="1" x14ac:dyDescent="0.35">
      <c r="A236">
        <v>229</v>
      </c>
      <c r="B236" s="76">
        <v>44233.564976851849</v>
      </c>
      <c r="C236" s="1" t="s">
        <v>842</v>
      </c>
      <c r="D236" s="76">
        <v>44233.565717592588</v>
      </c>
      <c r="E236" s="1" t="s">
        <v>843</v>
      </c>
      <c r="F236" s="1" t="s">
        <v>844</v>
      </c>
      <c r="G236" s="1" t="s">
        <v>123</v>
      </c>
      <c r="H236" s="1" t="s">
        <v>124</v>
      </c>
      <c r="I236" s="1" t="s">
        <v>125</v>
      </c>
      <c r="J236" s="1" t="s">
        <v>756</v>
      </c>
      <c r="K236" s="1" t="s">
        <v>756</v>
      </c>
      <c r="L236">
        <f>ROUNDUP(IF(B236&gt;$D$4,0,($D$4-B236+1)/365),0)</f>
        <v>0</v>
      </c>
      <c r="M236">
        <f>ROUNDUP(IF(B236&gt;$D$5,0,($D$5-B236+1)/365),0)</f>
        <v>1</v>
      </c>
      <c r="N236" s="28">
        <f>IF(OR(L236=1,M236=1),IF(B236+364&lt;=$D$5,(B236+364-$D$4+1)/365,IF(B236&gt;$D$4,($D$5-B236+1)/365,$D$6/365)),0)</f>
        <v>0.18749321410452391</v>
      </c>
      <c r="O236" s="28">
        <f>'Data &amp; Parameter'!$E$16*'Data &amp; Parameter'!$E$17*('Data &amp; Parameter'!$E$18+'Data &amp; Parameter'!$E$19)*'Data &amp; Parameter'!$E$20*'Data &amp; Parameter'!$E$37*N236</f>
        <v>0.65185847427355881</v>
      </c>
      <c r="P236">
        <f>ROUNDUP(IF(D236&gt;$D$4,0,($D$4-D236+1)/365),0)</f>
        <v>0</v>
      </c>
      <c r="Q236">
        <f>ROUNDUP(IF(D236&gt;$D$5,0,($D$5-D236+1)/365),0)</f>
        <v>1</v>
      </c>
      <c r="R236" s="28">
        <f>IF(OR(P236=1,Q236=1),IF(D236+364&lt;=$D$5,(D236+364-$D$4+1)/365,IF(D236&gt;$D$4,($D$5-D236+1)/365,$D$6/365)),0)</f>
        <v>0.18749118467784098</v>
      </c>
      <c r="S236" s="28">
        <f>'Data &amp; Parameter'!$E$16*'Data &amp; Parameter'!$E$17*('Data &amp; Parameter'!$E$18+'Data &amp; Parameter'!$E$19)*'Data &amp; Parameter'!$E$20*'Data &amp; Parameter'!$E$37*R236</f>
        <v>0.65185141855696926</v>
      </c>
      <c r="T236" s="28">
        <f t="shared" si="3"/>
        <v>1.3037098928305282</v>
      </c>
    </row>
    <row r="237" spans="1:20" ht="15.75" customHeight="1" x14ac:dyDescent="0.35">
      <c r="A237">
        <v>230</v>
      </c>
      <c r="B237" s="76">
        <v>44233.56523148148</v>
      </c>
      <c r="C237" s="1" t="s">
        <v>845</v>
      </c>
      <c r="D237" s="76">
        <v>44233.565763888888</v>
      </c>
      <c r="E237" s="1" t="s">
        <v>846</v>
      </c>
      <c r="F237" s="1" t="s">
        <v>847</v>
      </c>
      <c r="G237" s="1" t="s">
        <v>123</v>
      </c>
      <c r="H237" s="1" t="s">
        <v>729</v>
      </c>
      <c r="I237" s="1" t="s">
        <v>125</v>
      </c>
      <c r="J237" s="1" t="s">
        <v>656</v>
      </c>
      <c r="K237" s="1" t="s">
        <v>656</v>
      </c>
      <c r="L237">
        <f>ROUNDUP(IF(B237&gt;$D$4,0,($D$4-B237+1)/365),0)</f>
        <v>0</v>
      </c>
      <c r="M237">
        <f>ROUNDUP(IF(B237&gt;$D$5,0,($D$5-B237+1)/365),0)</f>
        <v>1</v>
      </c>
      <c r="N237" s="28">
        <f>IF(OR(L237=1,M237=1),IF(B237+364&lt;=$D$5,(B237+364-$D$4+1)/365,IF(B237&gt;$D$4,($D$5-B237+1)/365,$D$6/365)),0)</f>
        <v>0.18749251648909668</v>
      </c>
      <c r="O237" s="28">
        <f>'Data &amp; Parameter'!$E$16*'Data &amp; Parameter'!$E$17*('Data &amp; Parameter'!$E$18+'Data &amp; Parameter'!$E$19)*'Data &amp; Parameter'!$E$20*'Data &amp; Parameter'!$E$37*N237</f>
        <v>0.65185604887096382</v>
      </c>
      <c r="P237">
        <f>ROUNDUP(IF(D237&gt;$D$4,0,($D$4-D237+1)/365),0)</f>
        <v>0</v>
      </c>
      <c r="Q237">
        <f>ROUNDUP(IF(D237&gt;$D$5,0,($D$5-D237+1)/365),0)</f>
        <v>1</v>
      </c>
      <c r="R237" s="28">
        <f>IF(OR(P237=1,Q237=1),IF(D237+364&lt;=$D$5,(D237+364-$D$4+1)/365,IF(D237&gt;$D$4,($D$5-D237+1)/365,$D$6/365)),0)</f>
        <v>0.18749105783866332</v>
      </c>
      <c r="S237" s="28">
        <f>'Data &amp; Parameter'!$E$16*'Data &amp; Parameter'!$E$17*('Data &amp; Parameter'!$E$18+'Data &amp; Parameter'!$E$19)*'Data &amp; Parameter'!$E$20*'Data &amp; Parameter'!$E$37*R237</f>
        <v>0.65185097757464772</v>
      </c>
      <c r="T237" s="28">
        <f t="shared" si="3"/>
        <v>1.3037070264456116</v>
      </c>
    </row>
    <row r="238" spans="1:20" ht="15.75" customHeight="1" x14ac:dyDescent="0.35">
      <c r="A238">
        <v>231</v>
      </c>
      <c r="B238" s="76">
        <v>44233.566782407404</v>
      </c>
      <c r="C238" s="1" t="s">
        <v>848</v>
      </c>
      <c r="D238" s="76">
        <v>44261.567476851851</v>
      </c>
      <c r="E238" s="1" t="s">
        <v>849</v>
      </c>
      <c r="F238" s="1" t="s">
        <v>850</v>
      </c>
      <c r="G238" s="1" t="s">
        <v>123</v>
      </c>
      <c r="H238" s="1" t="s">
        <v>124</v>
      </c>
      <c r="I238" s="1" t="s">
        <v>125</v>
      </c>
      <c r="J238" s="1" t="s">
        <v>736</v>
      </c>
      <c r="K238" s="1" t="s">
        <v>736</v>
      </c>
      <c r="L238">
        <f>ROUNDUP(IF(B238&gt;$D$4,0,($D$4-B238+1)/365),0)</f>
        <v>0</v>
      </c>
      <c r="M238">
        <f>ROUNDUP(IF(B238&gt;$D$5,0,($D$5-B238+1)/365),0)</f>
        <v>1</v>
      </c>
      <c r="N238" s="28">
        <f>IF(OR(L238=1,M238=1),IF(B238+364&lt;=$D$5,(B238+364-$D$4+1)/365,IF(B238&gt;$D$4,($D$5-B238+1)/365,$D$6/365)),0)</f>
        <v>0.18748826737697427</v>
      </c>
      <c r="O238" s="28">
        <f>'Data &amp; Parameter'!$E$16*'Data &amp; Parameter'!$E$17*('Data &amp; Parameter'!$E$18+'Data &amp; Parameter'!$E$19)*'Data &amp; Parameter'!$E$20*'Data &amp; Parameter'!$E$37*N238</f>
        <v>0.65184127596433694</v>
      </c>
      <c r="P238">
        <f>ROUNDUP(IF(D238&gt;$D$4,0,($D$4-D238+1)/365),0)</f>
        <v>0</v>
      </c>
      <c r="Q238">
        <f>ROUNDUP(IF(D238&gt;$D$5,0,($D$5-D238+1)/365),0)</f>
        <v>1</v>
      </c>
      <c r="R238" s="28">
        <f>IF(OR(P238=1,Q238=1),IF(D238+364&lt;=$D$5,(D238+364-$D$4+1)/365,IF(D238&gt;$D$4,($D$5-D238+1)/365,$D$6/365)),0)</f>
        <v>0.11077403602232576</v>
      </c>
      <c r="S238" s="28">
        <f>'Data &amp; Parameter'!$E$16*'Data &amp; Parameter'!$E$17*('Data &amp; Parameter'!$E$18+'Data &amp; Parameter'!$E$19)*'Data &amp; Parameter'!$E$20*'Data &amp; Parameter'!$E$37*R238</f>
        <v>0.38512857361537556</v>
      </c>
      <c r="T238" s="28">
        <f t="shared" si="3"/>
        <v>1.0369698495797124</v>
      </c>
    </row>
    <row r="239" spans="1:20" ht="15.75" customHeight="1" x14ac:dyDescent="0.35">
      <c r="A239">
        <v>232</v>
      </c>
      <c r="B239" s="76">
        <v>44233.567812499998</v>
      </c>
      <c r="C239" s="1" t="s">
        <v>851</v>
      </c>
      <c r="D239" s="76">
        <v>44233.568703703699</v>
      </c>
      <c r="E239" s="1" t="s">
        <v>852</v>
      </c>
      <c r="F239" s="1" t="s">
        <v>853</v>
      </c>
      <c r="G239" s="1" t="s">
        <v>123</v>
      </c>
      <c r="H239" s="1" t="s">
        <v>729</v>
      </c>
      <c r="I239" s="1" t="s">
        <v>125</v>
      </c>
      <c r="J239" s="1" t="s">
        <v>656</v>
      </c>
      <c r="K239" s="1" t="s">
        <v>656</v>
      </c>
      <c r="L239">
        <f>ROUNDUP(IF(B239&gt;$D$4,0,($D$4-B239+1)/365),0)</f>
        <v>0</v>
      </c>
      <c r="M239">
        <f>ROUNDUP(IF(B239&gt;$D$5,0,($D$5-B239+1)/365),0)</f>
        <v>1</v>
      </c>
      <c r="N239" s="28">
        <f>IF(OR(L239=1,M239=1),IF(B239+364&lt;=$D$5,(B239+364-$D$4+1)/365,IF(B239&gt;$D$4,($D$5-B239+1)/365,$D$6/365)),0)</f>
        <v>0.18748544520548582</v>
      </c>
      <c r="O239" s="28">
        <f>'Data &amp; Parameter'!$E$16*'Data &amp; Parameter'!$E$17*('Data &amp; Parameter'!$E$18+'Data &amp; Parameter'!$E$19)*'Data &amp; Parameter'!$E$20*'Data &amp; Parameter'!$E$37*N239</f>
        <v>0.65183146410842863</v>
      </c>
      <c r="P239">
        <f>ROUNDUP(IF(D239&gt;$D$4,0,($D$4-D239+1)/365),0)</f>
        <v>0</v>
      </c>
      <c r="Q239">
        <f>ROUNDUP(IF(D239&gt;$D$5,0,($D$5-D239+1)/365),0)</f>
        <v>1</v>
      </c>
      <c r="R239" s="28">
        <f>IF(OR(P239=1,Q239=1),IF(D239+364&lt;=$D$5,(D239+364-$D$4+1)/365,IF(D239&gt;$D$4,($D$5-D239+1)/365,$D$6/365)),0)</f>
        <v>0.1874830035515104</v>
      </c>
      <c r="S239" s="28">
        <f>'Data &amp; Parameter'!$E$16*'Data &amp; Parameter'!$E$17*('Data &amp; Parameter'!$E$18+'Data &amp; Parameter'!$E$19)*'Data &amp; Parameter'!$E$20*'Data &amp; Parameter'!$E$37*R239</f>
        <v>0.65182297519941534</v>
      </c>
      <c r="T239" s="28">
        <f t="shared" si="3"/>
        <v>1.303654439307844</v>
      </c>
    </row>
    <row r="240" spans="1:20" ht="15.75" customHeight="1" x14ac:dyDescent="0.35">
      <c r="A240">
        <v>233</v>
      </c>
      <c r="B240" s="76">
        <v>44233.567893518513</v>
      </c>
      <c r="C240" s="1" t="s">
        <v>854</v>
      </c>
      <c r="D240" s="76">
        <v>44233.568796296298</v>
      </c>
      <c r="E240" s="1" t="s">
        <v>855</v>
      </c>
      <c r="F240" s="1" t="s">
        <v>856</v>
      </c>
      <c r="G240" s="1" t="s">
        <v>123</v>
      </c>
      <c r="H240" s="1" t="s">
        <v>124</v>
      </c>
      <c r="I240" s="1" t="s">
        <v>125</v>
      </c>
      <c r="J240" s="1" t="s">
        <v>756</v>
      </c>
      <c r="K240" s="1" t="s">
        <v>756</v>
      </c>
      <c r="L240">
        <f>ROUNDUP(IF(B240&gt;$D$4,0,($D$4-B240+1)/365),0)</f>
        <v>0</v>
      </c>
      <c r="M240">
        <f>ROUNDUP(IF(B240&gt;$D$5,0,($D$5-B240+1)/365),0)</f>
        <v>1</v>
      </c>
      <c r="N240" s="28">
        <f>IF(OR(L240=1,M240=1),IF(B240+364&lt;=$D$5,(B240+364-$D$4+1)/365,IF(B240&gt;$D$4,($D$5-B240+1)/365,$D$6/365)),0)</f>
        <v>0.18748522323694986</v>
      </c>
      <c r="O240" s="28">
        <f>'Data &amp; Parameter'!$E$16*'Data &amp; Parameter'!$E$17*('Data &amp; Parameter'!$E$18+'Data &amp; Parameter'!$E$19)*'Data &amp; Parameter'!$E$20*'Data &amp; Parameter'!$E$37*N240</f>
        <v>0.65183069238945257</v>
      </c>
      <c r="P240">
        <f>ROUNDUP(IF(D240&gt;$D$4,0,($D$4-D240+1)/365),0)</f>
        <v>0</v>
      </c>
      <c r="Q240">
        <f>ROUNDUP(IF(D240&gt;$D$5,0,($D$5-D240+1)/365),0)</f>
        <v>1</v>
      </c>
      <c r="R240" s="28">
        <f>IF(OR(P240=1,Q240=1),IF(D240+364&lt;=$D$5,(D240+364-$D$4+1)/365,IF(D240&gt;$D$4,($D$5-D240+1)/365,$D$6/365)),0)</f>
        <v>0.18748274987315511</v>
      </c>
      <c r="S240" s="28">
        <f>'Data &amp; Parameter'!$E$16*'Data &amp; Parameter'!$E$17*('Data &amp; Parameter'!$E$18+'Data &amp; Parameter'!$E$19)*'Data &amp; Parameter'!$E$20*'Data &amp; Parameter'!$E$37*R240</f>
        <v>0.65182209323477247</v>
      </c>
      <c r="T240" s="28">
        <f t="shared" si="3"/>
        <v>1.303652785624225</v>
      </c>
    </row>
    <row r="241" spans="1:20" ht="15.75" customHeight="1" x14ac:dyDescent="0.35">
      <c r="A241">
        <v>234</v>
      </c>
      <c r="B241" s="76">
        <v>44233.568240740744</v>
      </c>
      <c r="C241" s="1" t="s">
        <v>857</v>
      </c>
      <c r="D241" s="76">
        <v>44233.568541666667</v>
      </c>
      <c r="E241" s="1" t="s">
        <v>858</v>
      </c>
      <c r="F241" s="1" t="s">
        <v>859</v>
      </c>
      <c r="G241" s="1" t="s">
        <v>123</v>
      </c>
      <c r="H241" s="1" t="s">
        <v>124</v>
      </c>
      <c r="I241" s="1" t="s">
        <v>125</v>
      </c>
      <c r="J241" s="1" t="s">
        <v>736</v>
      </c>
      <c r="K241" s="1" t="s">
        <v>736</v>
      </c>
      <c r="L241">
        <f>ROUNDUP(IF(B241&gt;$D$4,0,($D$4-B241+1)/365),0)</f>
        <v>0</v>
      </c>
      <c r="M241">
        <f>ROUNDUP(IF(B241&gt;$D$5,0,($D$5-B241+1)/365),0)</f>
        <v>1</v>
      </c>
      <c r="N241" s="28">
        <f>IF(OR(L241=1,M241=1),IF(B241+364&lt;=$D$5,(B241+364-$D$4+1)/365,IF(B241&gt;$D$4,($D$5-B241+1)/365,$D$6/365)),0)</f>
        <v>0.1874842719431673</v>
      </c>
      <c r="O241" s="28">
        <f>'Data &amp; Parameter'!$E$16*'Data &amp; Parameter'!$E$17*('Data &amp; Parameter'!$E$18+'Data &amp; Parameter'!$E$19)*'Data &amp; Parameter'!$E$20*'Data &amp; Parameter'!$E$37*N241</f>
        <v>0.6518273850222146</v>
      </c>
      <c r="P241">
        <f>ROUNDUP(IF(D241&gt;$D$4,0,($D$4-D241+1)/365),0)</f>
        <v>0</v>
      </c>
      <c r="Q241">
        <f>ROUNDUP(IF(D241&gt;$D$5,0,($D$5-D241+1)/365),0)</f>
        <v>1</v>
      </c>
      <c r="R241" s="28">
        <f>IF(OR(P241=1,Q241=1),IF(D241+364&lt;=$D$5,(D241+364-$D$4+1)/365,IF(D241&gt;$D$4,($D$5-D241+1)/365,$D$6/365)),0)</f>
        <v>0.18748344748858234</v>
      </c>
      <c r="S241" s="28">
        <f>'Data &amp; Parameter'!$E$16*'Data &amp; Parameter'!$E$17*('Data &amp; Parameter'!$E$18+'Data &amp; Parameter'!$E$19)*'Data &amp; Parameter'!$E$20*'Data &amp; Parameter'!$E$37*R241</f>
        <v>0.65182451863736734</v>
      </c>
      <c r="T241" s="28">
        <f t="shared" si="3"/>
        <v>1.3036519036595819</v>
      </c>
    </row>
    <row r="242" spans="1:20" ht="15.75" customHeight="1" x14ac:dyDescent="0.35">
      <c r="A242">
        <v>235</v>
      </c>
      <c r="B242" s="76">
        <v>44233.569398148145</v>
      </c>
      <c r="C242" s="1" t="s">
        <v>860</v>
      </c>
      <c r="D242" s="76">
        <v>44233.570104166662</v>
      </c>
      <c r="E242" s="1" t="s">
        <v>861</v>
      </c>
      <c r="F242" s="1" t="s">
        <v>862</v>
      </c>
      <c r="G242" s="1" t="s">
        <v>123</v>
      </c>
      <c r="H242" s="1" t="s">
        <v>124</v>
      </c>
      <c r="I242" s="1" t="s">
        <v>125</v>
      </c>
      <c r="J242" s="1" t="s">
        <v>736</v>
      </c>
      <c r="K242" s="1" t="s">
        <v>736</v>
      </c>
      <c r="L242">
        <f>ROUNDUP(IF(B242&gt;$D$4,0,($D$4-B242+1)/365),0)</f>
        <v>0</v>
      </c>
      <c r="M242">
        <f>ROUNDUP(IF(B242&gt;$D$5,0,($D$5-B242+1)/365),0)</f>
        <v>1</v>
      </c>
      <c r="N242" s="28">
        <f>IF(OR(L242=1,M242=1),IF(B242+364&lt;=$D$5,(B242+364-$D$4+1)/365,IF(B242&gt;$D$4,($D$5-B242+1)/365,$D$6/365)),0)</f>
        <v>0.18748110096398518</v>
      </c>
      <c r="O242" s="28">
        <f>'Data &amp; Parameter'!$E$16*'Data &amp; Parameter'!$E$17*('Data &amp; Parameter'!$E$18+'Data &amp; Parameter'!$E$19)*'Data &amp; Parameter'!$E$20*'Data &amp; Parameter'!$E$37*N242</f>
        <v>0.65181636046507807</v>
      </c>
      <c r="P242">
        <f>ROUNDUP(IF(D242&gt;$D$4,0,($D$4-D242+1)/365),0)</f>
        <v>0</v>
      </c>
      <c r="Q242">
        <f>ROUNDUP(IF(D242&gt;$D$5,0,($D$5-D242+1)/365),0)</f>
        <v>1</v>
      </c>
      <c r="R242" s="28">
        <f>IF(OR(P242=1,Q242=1),IF(D242+364&lt;=$D$5,(D242+364-$D$4+1)/365,IF(D242&gt;$D$4,($D$5-D242+1)/365,$D$6/365)),0)</f>
        <v>0.18747916666668049</v>
      </c>
      <c r="S242" s="28">
        <f>'Data &amp; Parameter'!$E$16*'Data &amp; Parameter'!$E$17*('Data &amp; Parameter'!$E$18+'Data &amp; Parameter'!$E$19)*'Data &amp; Parameter'!$E$20*'Data &amp; Parameter'!$E$37*R242</f>
        <v>0.6518096354852122</v>
      </c>
      <c r="T242" s="28">
        <f t="shared" si="3"/>
        <v>1.3036259959502903</v>
      </c>
    </row>
    <row r="243" spans="1:20" ht="15.75" customHeight="1" x14ac:dyDescent="0.35">
      <c r="A243">
        <v>236</v>
      </c>
      <c r="B243" s="76">
        <v>44233.570277777777</v>
      </c>
      <c r="C243" s="1" t="s">
        <v>863</v>
      </c>
      <c r="D243" s="76">
        <v>44233.570775462962</v>
      </c>
      <c r="E243" s="1" t="s">
        <v>864</v>
      </c>
      <c r="F243" s="1" t="s">
        <v>865</v>
      </c>
      <c r="G243" s="1" t="s">
        <v>123</v>
      </c>
      <c r="H243" s="1" t="s">
        <v>124</v>
      </c>
      <c r="I243" s="1" t="s">
        <v>125</v>
      </c>
      <c r="J243" s="1" t="s">
        <v>736</v>
      </c>
      <c r="K243" s="1" t="s">
        <v>736</v>
      </c>
      <c r="L243">
        <f>ROUNDUP(IF(B243&gt;$D$4,0,($D$4-B243+1)/365),0)</f>
        <v>0</v>
      </c>
      <c r="M243">
        <f>ROUNDUP(IF(B243&gt;$D$5,0,($D$5-B243+1)/365),0)</f>
        <v>1</v>
      </c>
      <c r="N243" s="28">
        <f>IF(OR(L243=1,M243=1),IF(B243+364&lt;=$D$5,(B243+364-$D$4+1)/365,IF(B243&gt;$D$4,($D$5-B243+1)/365,$D$6/365)),0)</f>
        <v>0.1874786910197892</v>
      </c>
      <c r="O243" s="28">
        <f>'Data &amp; Parameter'!$E$16*'Data &amp; Parameter'!$E$17*('Data &amp; Parameter'!$E$18+'Data &amp; Parameter'!$E$19)*'Data &amp; Parameter'!$E$20*'Data &amp; Parameter'!$E$37*N243</f>
        <v>0.65180798180159316</v>
      </c>
      <c r="P243">
        <f>ROUNDUP(IF(D243&gt;$D$4,0,($D$4-D243+1)/365),0)</f>
        <v>0</v>
      </c>
      <c r="Q243">
        <f>ROUNDUP(IF(D243&gt;$D$5,0,($D$5-D243+1)/365),0)</f>
        <v>1</v>
      </c>
      <c r="R243" s="28">
        <f>IF(OR(P243=1,Q243=1),IF(D243+364&lt;=$D$5,(D243+364-$D$4+1)/365,IF(D243&gt;$D$4,($D$5-D243+1)/365,$D$6/365)),0)</f>
        <v>0.18747732749873411</v>
      </c>
      <c r="S243" s="28">
        <f>'Data &amp; Parameter'!$E$16*'Data &amp; Parameter'!$E$17*('Data &amp; Parameter'!$E$18+'Data &amp; Parameter'!$E$19)*'Data &amp; Parameter'!$E$20*'Data &amp; Parameter'!$E$37*R243</f>
        <v>0.65180324124200084</v>
      </c>
      <c r="T243" s="28">
        <f t="shared" si="3"/>
        <v>1.3036112230435939</v>
      </c>
    </row>
    <row r="244" spans="1:20" ht="15.75" customHeight="1" x14ac:dyDescent="0.35">
      <c r="A244">
        <v>237</v>
      </c>
      <c r="B244" s="76">
        <v>44233.571435185186</v>
      </c>
      <c r="C244" s="1" t="s">
        <v>866</v>
      </c>
      <c r="D244" s="76">
        <v>44233.571932870371</v>
      </c>
      <c r="E244" s="1" t="s">
        <v>867</v>
      </c>
      <c r="F244" s="1" t="s">
        <v>868</v>
      </c>
      <c r="G244" s="1" t="s">
        <v>123</v>
      </c>
      <c r="H244" s="1" t="s">
        <v>729</v>
      </c>
      <c r="I244" s="1" t="s">
        <v>125</v>
      </c>
      <c r="J244" s="1" t="s">
        <v>656</v>
      </c>
      <c r="K244" s="1" t="s">
        <v>656</v>
      </c>
      <c r="L244">
        <f>ROUNDUP(IF(B244&gt;$D$4,0,($D$4-B244+1)/365),0)</f>
        <v>0</v>
      </c>
      <c r="M244">
        <f>ROUNDUP(IF(B244&gt;$D$5,0,($D$5-B244+1)/365),0)</f>
        <v>1</v>
      </c>
      <c r="N244" s="28">
        <f>IF(OR(L244=1,M244=1),IF(B244+364&lt;=$D$5,(B244+364-$D$4+1)/365,IF(B244&gt;$D$4,($D$5-B244+1)/365,$D$6/365)),0)</f>
        <v>0.18747552004058715</v>
      </c>
      <c r="O244" s="28">
        <f>'Data &amp; Parameter'!$E$16*'Data &amp; Parameter'!$E$17*('Data &amp; Parameter'!$E$18+'Data &amp; Parameter'!$E$19)*'Data &amp; Parameter'!$E$20*'Data &amp; Parameter'!$E$37*N244</f>
        <v>0.65179695724438735</v>
      </c>
      <c r="P244">
        <f>ROUNDUP(IF(D244&gt;$D$4,0,($D$4-D244+1)/365),0)</f>
        <v>0</v>
      </c>
      <c r="Q244">
        <f>ROUNDUP(IF(D244&gt;$D$5,0,($D$5-D244+1)/365),0)</f>
        <v>1</v>
      </c>
      <c r="R244" s="28">
        <f>IF(OR(P244=1,Q244=1),IF(D244+364&lt;=$D$5,(D244+364-$D$4+1)/365,IF(D244&gt;$D$4,($D$5-D244+1)/365,$D$6/365)),0)</f>
        <v>0.18747415651953206</v>
      </c>
      <c r="S244" s="28">
        <f>'Data &amp; Parameter'!$E$16*'Data &amp; Parameter'!$E$17*('Data &amp; Parameter'!$E$18+'Data &amp; Parameter'!$E$19)*'Data &amp; Parameter'!$E$20*'Data &amp; Parameter'!$E$37*R244</f>
        <v>0.65179221668479503</v>
      </c>
      <c r="T244" s="28">
        <f t="shared" si="3"/>
        <v>1.3035891739291823</v>
      </c>
    </row>
    <row r="245" spans="1:20" ht="15.75" customHeight="1" x14ac:dyDescent="0.35">
      <c r="A245">
        <v>238</v>
      </c>
      <c r="B245" s="76">
        <v>44233.572650462964</v>
      </c>
      <c r="C245" s="1" t="s">
        <v>869</v>
      </c>
      <c r="D245" s="76">
        <v>44233.573333333334</v>
      </c>
      <c r="E245" s="1" t="s">
        <v>870</v>
      </c>
      <c r="F245" s="1" t="s">
        <v>871</v>
      </c>
      <c r="G245" s="1" t="s">
        <v>123</v>
      </c>
      <c r="H245" s="1" t="s">
        <v>124</v>
      </c>
      <c r="I245" s="1" t="s">
        <v>125</v>
      </c>
      <c r="J245" s="1" t="s">
        <v>736</v>
      </c>
      <c r="K245" s="1" t="s">
        <v>736</v>
      </c>
      <c r="L245">
        <f>ROUNDUP(IF(B245&gt;$D$4,0,($D$4-B245+1)/365),0)</f>
        <v>0</v>
      </c>
      <c r="M245">
        <f>ROUNDUP(IF(B245&gt;$D$5,0,($D$5-B245+1)/365),0)</f>
        <v>1</v>
      </c>
      <c r="N245" s="28">
        <f>IF(OR(L245=1,M245=1),IF(B245+364&lt;=$D$5,(B245+364-$D$4+1)/365,IF(B245&gt;$D$4,($D$5-B245+1)/365,$D$6/365)),0)</f>
        <v>0.18747219051242797</v>
      </c>
      <c r="O245" s="28">
        <f>'Data &amp; Parameter'!$E$16*'Data &amp; Parameter'!$E$17*('Data &amp; Parameter'!$E$18+'Data &amp; Parameter'!$E$19)*'Data &amp; Parameter'!$E$20*'Data &amp; Parameter'!$E$37*N245</f>
        <v>0.65178538145933151</v>
      </c>
      <c r="P245">
        <f>ROUNDUP(IF(D245&gt;$D$4,0,($D$4-D245+1)/365),0)</f>
        <v>0</v>
      </c>
      <c r="Q245">
        <f>ROUNDUP(IF(D245&gt;$D$5,0,($D$5-D245+1)/365),0)</f>
        <v>1</v>
      </c>
      <c r="R245" s="28">
        <f>IF(OR(P245=1,Q245=1),IF(D245+364&lt;=$D$5,(D245+364-$D$4+1)/365,IF(D245&gt;$D$4,($D$5-D245+1)/365,$D$6/365)),0)</f>
        <v>0.18747031963470212</v>
      </c>
      <c r="S245" s="28">
        <f>'Data &amp; Parameter'!$E$16*'Data &amp; Parameter'!$E$17*('Data &amp; Parameter'!$E$18+'Data &amp; Parameter'!$E$19)*'Data &amp; Parameter'!$E$20*'Data &amp; Parameter'!$E$37*R245</f>
        <v>0.65177887697059178</v>
      </c>
      <c r="T245" s="28">
        <f t="shared" si="3"/>
        <v>1.3035642584299234</v>
      </c>
    </row>
    <row r="246" spans="1:20" ht="15.75" customHeight="1" x14ac:dyDescent="0.35">
      <c r="A246">
        <v>239</v>
      </c>
      <c r="B246" s="76">
        <v>44233.573993055557</v>
      </c>
      <c r="C246" s="1" t="s">
        <v>872</v>
      </c>
      <c r="D246" s="76">
        <v>44233.574687500004</v>
      </c>
      <c r="E246" s="1" t="s">
        <v>873</v>
      </c>
      <c r="F246" s="1" t="s">
        <v>874</v>
      </c>
      <c r="G246" s="1" t="s">
        <v>123</v>
      </c>
      <c r="H246" s="1" t="s">
        <v>124</v>
      </c>
      <c r="I246" s="1" t="s">
        <v>125</v>
      </c>
      <c r="J246" s="1" t="s">
        <v>736</v>
      </c>
      <c r="K246" s="1" t="s">
        <v>736</v>
      </c>
      <c r="L246">
        <f>ROUNDUP(IF(B246&gt;$D$4,0,($D$4-B246+1)/365),0)</f>
        <v>0</v>
      </c>
      <c r="M246">
        <f>ROUNDUP(IF(B246&gt;$D$5,0,($D$5-B246+1)/365),0)</f>
        <v>1</v>
      </c>
      <c r="N246" s="28">
        <f>IF(OR(L246=1,M246=1),IF(B246+364&lt;=$D$5,(B246+364-$D$4+1)/365,IF(B246&gt;$D$4,($D$5-B246+1)/365,$D$6/365)),0)</f>
        <v>0.18746851217655516</v>
      </c>
      <c r="O246" s="28">
        <f>'Data &amp; Parameter'!$E$16*'Data &amp; Parameter'!$E$17*('Data &amp; Parameter'!$E$18+'Data &amp; Parameter'!$E$19)*'Data &amp; Parameter'!$E$20*'Data &amp; Parameter'!$E$37*N246</f>
        <v>0.65177259297297818</v>
      </c>
      <c r="P246">
        <f>ROUNDUP(IF(D246&gt;$D$4,0,($D$4-D246+1)/365),0)</f>
        <v>0</v>
      </c>
      <c r="Q246">
        <f>ROUNDUP(IF(D246&gt;$D$5,0,($D$5-D246+1)/365),0)</f>
        <v>1</v>
      </c>
      <c r="R246" s="28">
        <f>IF(OR(P246=1,Q246=1),IF(D246+364&lt;=$D$5,(D246+364-$D$4+1)/365,IF(D246&gt;$D$4,($D$5-D246+1)/365,$D$6/365)),0)</f>
        <v>0.18746660958902994</v>
      </c>
      <c r="S246" s="28">
        <f>'Data &amp; Parameter'!$E$16*'Data &amp; Parameter'!$E$17*('Data &amp; Parameter'!$E$18+'Data &amp; Parameter'!$E$19)*'Data &amp; Parameter'!$E$20*'Data &amp; Parameter'!$E$37*R246</f>
        <v>0.6517659782386408</v>
      </c>
      <c r="T246" s="28">
        <f t="shared" si="3"/>
        <v>1.303538571211619</v>
      </c>
    </row>
    <row r="247" spans="1:20" ht="15.75" customHeight="1" x14ac:dyDescent="0.35">
      <c r="A247">
        <v>240</v>
      </c>
      <c r="B247" s="76">
        <v>44233.574236111112</v>
      </c>
      <c r="C247" s="1" t="s">
        <v>875</v>
      </c>
      <c r="D247" s="76">
        <v>44233.574942129635</v>
      </c>
      <c r="E247" s="1" t="s">
        <v>876</v>
      </c>
      <c r="F247" s="1" t="s">
        <v>877</v>
      </c>
      <c r="G247" s="1" t="s">
        <v>123</v>
      </c>
      <c r="H247" s="1" t="s">
        <v>729</v>
      </c>
      <c r="I247" s="1" t="s">
        <v>125</v>
      </c>
      <c r="J247" s="1" t="s">
        <v>656</v>
      </c>
      <c r="K247" s="1" t="s">
        <v>656</v>
      </c>
      <c r="L247">
        <f>ROUNDUP(IF(B247&gt;$D$4,0,($D$4-B247+1)/365),0)</f>
        <v>0</v>
      </c>
      <c r="M247">
        <f>ROUNDUP(IF(B247&gt;$D$5,0,($D$5-B247+1)/365),0)</f>
        <v>1</v>
      </c>
      <c r="N247" s="28">
        <f>IF(OR(L247=1,M247=1),IF(B247+364&lt;=$D$5,(B247+364-$D$4+1)/365,IF(B247&gt;$D$4,($D$5-B247+1)/365,$D$6/365)),0)</f>
        <v>0.1874678462709273</v>
      </c>
      <c r="O247" s="28">
        <f>'Data &amp; Parameter'!$E$16*'Data &amp; Parameter'!$E$17*('Data &amp; Parameter'!$E$18+'Data &amp; Parameter'!$E$19)*'Data &amp; Parameter'!$E$20*'Data &amp; Parameter'!$E$37*N247</f>
        <v>0.65177027781598085</v>
      </c>
      <c r="P247">
        <f>ROUNDUP(IF(D247&gt;$D$4,0,($D$4-D247+1)/365),0)</f>
        <v>0</v>
      </c>
      <c r="Q247">
        <f>ROUNDUP(IF(D247&gt;$D$5,0,($D$5-D247+1)/365),0)</f>
        <v>1</v>
      </c>
      <c r="R247" s="28">
        <f>IF(OR(P247=1,Q247=1),IF(D247+364&lt;=$D$5,(D247+364-$D$4+1)/365,IF(D247&gt;$D$4,($D$5-D247+1)/365,$D$6/365)),0)</f>
        <v>0.18746591197360268</v>
      </c>
      <c r="S247" s="28">
        <f>'Data &amp; Parameter'!$E$16*'Data &amp; Parameter'!$E$17*('Data &amp; Parameter'!$E$18+'Data &amp; Parameter'!$E$19)*'Data &amp; Parameter'!$E$20*'Data &amp; Parameter'!$E$37*R247</f>
        <v>0.65176355283604581</v>
      </c>
      <c r="T247" s="28">
        <f t="shared" si="3"/>
        <v>1.3035338306520265</v>
      </c>
    </row>
    <row r="248" spans="1:20" ht="15.75" customHeight="1" x14ac:dyDescent="0.35">
      <c r="A248">
        <v>241</v>
      </c>
      <c r="B248" s="76">
        <v>44233.575138888889</v>
      </c>
      <c r="C248" s="1" t="s">
        <v>878</v>
      </c>
      <c r="D248" s="76">
        <v>44233.57649305556</v>
      </c>
      <c r="E248" s="1" t="s">
        <v>879</v>
      </c>
      <c r="F248" s="1" t="s">
        <v>880</v>
      </c>
      <c r="G248" s="1" t="s">
        <v>123</v>
      </c>
      <c r="H248" s="1" t="s">
        <v>124</v>
      </c>
      <c r="I248" s="1" t="s">
        <v>125</v>
      </c>
      <c r="J248" s="1" t="s">
        <v>756</v>
      </c>
      <c r="K248" s="1" t="s">
        <v>881</v>
      </c>
      <c r="L248">
        <f>ROUNDUP(IF(B248&gt;$D$4,0,($D$4-B248+1)/365),0)</f>
        <v>0</v>
      </c>
      <c r="M248">
        <f>ROUNDUP(IF(B248&gt;$D$5,0,($D$5-B248+1)/365),0)</f>
        <v>1</v>
      </c>
      <c r="N248" s="28">
        <f>IF(OR(L248=1,M248=1),IF(B248+364&lt;=$D$5,(B248+364-$D$4+1)/365,IF(B248&gt;$D$4,($D$5-B248+1)/365,$D$6/365)),0)</f>
        <v>0.18746537290715248</v>
      </c>
      <c r="O248" s="28">
        <f>'Data &amp; Parameter'!$E$16*'Data &amp; Parameter'!$E$17*('Data &amp; Parameter'!$E$18+'Data &amp; Parameter'!$E$19)*'Data &amp; Parameter'!$E$20*'Data &amp; Parameter'!$E$37*N248</f>
        <v>0.65176167866137003</v>
      </c>
      <c r="P248">
        <f>ROUNDUP(IF(D248&gt;$D$4,0,($D$4-D248+1)/365),0)</f>
        <v>0</v>
      </c>
      <c r="Q248">
        <f>ROUNDUP(IF(D248&gt;$D$5,0,($D$5-D248+1)/365),0)</f>
        <v>1</v>
      </c>
      <c r="R248" s="28">
        <f>IF(OR(P248=1,Q248=1),IF(D248+364&lt;=$D$5,(D248+364-$D$4+1)/365,IF(D248&gt;$D$4,($D$5-D248+1)/365,$D$6/365)),0)</f>
        <v>0.18746166286148028</v>
      </c>
      <c r="S248" s="28">
        <f>'Data &amp; Parameter'!$E$16*'Data &amp; Parameter'!$E$17*('Data &amp; Parameter'!$E$18+'Data &amp; Parameter'!$E$19)*'Data &amp; Parameter'!$E$20*'Data &amp; Parameter'!$E$37*R248</f>
        <v>0.65174877992941893</v>
      </c>
      <c r="T248" s="28">
        <f t="shared" si="3"/>
        <v>1.3035104585907891</v>
      </c>
    </row>
    <row r="249" spans="1:20" ht="15.75" customHeight="1" x14ac:dyDescent="0.35">
      <c r="A249">
        <v>242</v>
      </c>
      <c r="B249" s="76">
        <v>44233.576643518521</v>
      </c>
      <c r="C249" s="1" t="s">
        <v>882</v>
      </c>
      <c r="D249" s="76">
        <v>44233.577256944445</v>
      </c>
      <c r="E249" s="1" t="s">
        <v>883</v>
      </c>
      <c r="F249" s="1" t="s">
        <v>884</v>
      </c>
      <c r="G249" s="1" t="s">
        <v>123</v>
      </c>
      <c r="H249" s="1" t="s">
        <v>124</v>
      </c>
      <c r="I249" s="1" t="s">
        <v>125</v>
      </c>
      <c r="J249" s="1" t="s">
        <v>736</v>
      </c>
      <c r="K249" s="1" t="s">
        <v>736</v>
      </c>
      <c r="L249">
        <f>ROUNDUP(IF(B249&gt;$D$4,0,($D$4-B249+1)/365),0)</f>
        <v>0</v>
      </c>
      <c r="M249">
        <f>ROUNDUP(IF(B249&gt;$D$5,0,($D$5-B249+1)/365),0)</f>
        <v>1</v>
      </c>
      <c r="N249" s="28">
        <f>IF(OR(L249=1,M249=1),IF(B249+364&lt;=$D$5,(B249+364-$D$4+1)/365,IF(B249&gt;$D$4,($D$5-B249+1)/365,$D$6/365)),0)</f>
        <v>0.18746125063418781</v>
      </c>
      <c r="O249" s="28">
        <f>'Data &amp; Parameter'!$E$16*'Data &amp; Parameter'!$E$17*('Data &amp; Parameter'!$E$18+'Data &amp; Parameter'!$E$19)*'Data &amp; Parameter'!$E$20*'Data &amp; Parameter'!$E$37*N249</f>
        <v>0.65174734673699541</v>
      </c>
      <c r="P249">
        <f>ROUNDUP(IF(D249&gt;$D$4,0,($D$4-D249+1)/365),0)</f>
        <v>0</v>
      </c>
      <c r="Q249">
        <f>ROUNDUP(IF(D249&gt;$D$5,0,($D$5-D249+1)/365),0)</f>
        <v>1</v>
      </c>
      <c r="R249" s="28">
        <f>IF(OR(P249=1,Q249=1),IF(D249+364&lt;=$D$5,(D249+364-$D$4+1)/365,IF(D249&gt;$D$4,($D$5-D249+1)/365,$D$6/365)),0)</f>
        <v>0.18745957001521849</v>
      </c>
      <c r="S249" s="28">
        <f>'Data &amp; Parameter'!$E$16*'Data &amp; Parameter'!$E$17*('Data &amp; Parameter'!$E$18+'Data &amp; Parameter'!$E$19)*'Data &amp; Parameter'!$E$20*'Data &amp; Parameter'!$E$37*R249</f>
        <v>0.65174150372170336</v>
      </c>
      <c r="T249" s="28">
        <f t="shared" si="3"/>
        <v>1.3034888504586988</v>
      </c>
    </row>
    <row r="250" spans="1:20" ht="15.75" customHeight="1" x14ac:dyDescent="0.35">
      <c r="A250">
        <v>243</v>
      </c>
      <c r="B250" s="76">
        <v>44233.577719907407</v>
      </c>
      <c r="C250" s="1" t="s">
        <v>885</v>
      </c>
      <c r="D250" s="76">
        <v>44233.578310185185</v>
      </c>
      <c r="E250" s="1" t="s">
        <v>886</v>
      </c>
      <c r="F250" s="1" t="s">
        <v>887</v>
      </c>
      <c r="G250" s="1" t="s">
        <v>123</v>
      </c>
      <c r="H250" s="1" t="s">
        <v>124</v>
      </c>
      <c r="I250" s="1" t="s">
        <v>125</v>
      </c>
      <c r="J250" s="1" t="s">
        <v>736</v>
      </c>
      <c r="K250" s="1" t="s">
        <v>736</v>
      </c>
      <c r="L250">
        <f>ROUNDUP(IF(B250&gt;$D$4,0,($D$4-B250+1)/365),0)</f>
        <v>0</v>
      </c>
      <c r="M250">
        <f>ROUNDUP(IF(B250&gt;$D$5,0,($D$5-B250+1)/365),0)</f>
        <v>1</v>
      </c>
      <c r="N250" s="28">
        <f>IF(OR(L250=1,M250=1),IF(B250+364&lt;=$D$5,(B250+364-$D$4+1)/365,IF(B250&gt;$D$4,($D$5-B250+1)/365,$D$6/365)),0)</f>
        <v>0.18745830162354166</v>
      </c>
      <c r="O250" s="28">
        <f>'Data &amp; Parameter'!$E$16*'Data &amp; Parameter'!$E$17*('Data &amp; Parameter'!$E$18+'Data &amp; Parameter'!$E$19)*'Data &amp; Parameter'!$E$20*'Data &amp; Parameter'!$E$37*N250</f>
        <v>0.65173709389883483</v>
      </c>
      <c r="P250">
        <f>ROUNDUP(IF(D250&gt;$D$4,0,($D$4-D250+1)/365),0)</f>
        <v>0</v>
      </c>
      <c r="Q250">
        <f>ROUNDUP(IF(D250&gt;$D$5,0,($D$5-D250+1)/365),0)</f>
        <v>1</v>
      </c>
      <c r="R250" s="28">
        <f>IF(OR(P250=1,Q250=1),IF(D250+364&lt;=$D$5,(D250+364-$D$4+1)/365,IF(D250&gt;$D$4,($D$5-D250+1)/365,$D$6/365)),0)</f>
        <v>0.18745668442415117</v>
      </c>
      <c r="S250" s="28">
        <f>'Data &amp; Parameter'!$E$16*'Data &amp; Parameter'!$E$17*('Data &amp; Parameter'!$E$18+'Data &amp; Parameter'!$E$19)*'Data &amp; Parameter'!$E$20*'Data &amp; Parameter'!$E$37*R250</f>
        <v>0.6517314713746688</v>
      </c>
      <c r="T250" s="28">
        <f t="shared" si="3"/>
        <v>1.3034685652735036</v>
      </c>
    </row>
    <row r="251" spans="1:20" ht="15.75" customHeight="1" x14ac:dyDescent="0.35">
      <c r="A251">
        <v>244</v>
      </c>
      <c r="B251" s="76">
        <v>44233.582245370373</v>
      </c>
      <c r="C251" s="1" t="s">
        <v>888</v>
      </c>
      <c r="D251" s="76">
        <v>44233.582777777774</v>
      </c>
      <c r="E251" s="1" t="s">
        <v>889</v>
      </c>
      <c r="F251" s="1" t="s">
        <v>890</v>
      </c>
      <c r="G251" s="1" t="s">
        <v>123</v>
      </c>
      <c r="H251" s="1" t="s">
        <v>124</v>
      </c>
      <c r="I251" s="1" t="s">
        <v>125</v>
      </c>
      <c r="J251" s="1" t="s">
        <v>736</v>
      </c>
      <c r="K251" s="1" t="s">
        <v>736</v>
      </c>
      <c r="L251">
        <f>ROUNDUP(IF(B251&gt;$D$4,0,($D$4-B251+1)/365),0)</f>
        <v>0</v>
      </c>
      <c r="M251">
        <f>ROUNDUP(IF(B251&gt;$D$5,0,($D$5-B251+1)/365),0)</f>
        <v>1</v>
      </c>
      <c r="N251" s="28">
        <f>IF(OR(L251=1,M251=1),IF(B251+364&lt;=$D$5,(B251+364-$D$4+1)/365,IF(B251&gt;$D$4,($D$5-B251+1)/365,$D$6/365)),0)</f>
        <v>0.18744590309486814</v>
      </c>
      <c r="O251" s="28">
        <f>'Data &amp; Parameter'!$E$16*'Data &amp; Parameter'!$E$17*('Data &amp; Parameter'!$E$18+'Data &amp; Parameter'!$E$19)*'Data &amp; Parameter'!$E$20*'Data &amp; Parameter'!$E$37*N251</f>
        <v>0.65169398788018262</v>
      </c>
      <c r="P251">
        <f>ROUNDUP(IF(D251&gt;$D$4,0,($D$4-D251+1)/365),0)</f>
        <v>0</v>
      </c>
      <c r="Q251">
        <f>ROUNDUP(IF(D251&gt;$D$5,0,($D$5-D251+1)/365),0)</f>
        <v>1</v>
      </c>
      <c r="R251" s="28">
        <f>IF(OR(P251=1,Q251=1),IF(D251+364&lt;=$D$5,(D251+364-$D$4+1)/365,IF(D251&gt;$D$4,($D$5-D251+1)/365,$D$6/365)),0)</f>
        <v>0.18744444444445471</v>
      </c>
      <c r="S251" s="28">
        <f>'Data &amp; Parameter'!$E$16*'Data &amp; Parameter'!$E$17*('Data &amp; Parameter'!$E$18+'Data &amp; Parameter'!$E$19)*'Data &amp; Parameter'!$E$20*'Data &amp; Parameter'!$E$37*R251</f>
        <v>0.6516889165839358</v>
      </c>
      <c r="T251" s="28">
        <f t="shared" si="3"/>
        <v>1.3033829044641183</v>
      </c>
    </row>
    <row r="252" spans="1:20" ht="15.75" customHeight="1" x14ac:dyDescent="0.35">
      <c r="A252">
        <v>245</v>
      </c>
      <c r="B252" s="76">
        <v>44233.583587962959</v>
      </c>
      <c r="C252" s="1" t="s">
        <v>891</v>
      </c>
      <c r="D252" s="76">
        <v>44233.584386574075</v>
      </c>
      <c r="E252" s="1" t="s">
        <v>892</v>
      </c>
      <c r="F252" s="1" t="s">
        <v>893</v>
      </c>
      <c r="G252" s="1" t="s">
        <v>123</v>
      </c>
      <c r="H252" s="1" t="s">
        <v>124</v>
      </c>
      <c r="I252" s="1" t="s">
        <v>125</v>
      </c>
      <c r="J252" s="1" t="s">
        <v>736</v>
      </c>
      <c r="K252" s="1" t="s">
        <v>736</v>
      </c>
      <c r="L252">
        <f>ROUNDUP(IF(B252&gt;$D$4,0,($D$4-B252+1)/365),0)</f>
        <v>0</v>
      </c>
      <c r="M252">
        <f>ROUNDUP(IF(B252&gt;$D$5,0,($D$5-B252+1)/365),0)</f>
        <v>1</v>
      </c>
      <c r="N252" s="28">
        <f>IF(OR(L252=1,M252=1),IF(B252+364&lt;=$D$5,(B252+364-$D$4+1)/365,IF(B252&gt;$D$4,($D$5-B252+1)/365,$D$6/365)),0)</f>
        <v>0.18744222475901526</v>
      </c>
      <c r="O252" s="28">
        <f>'Data &amp; Parameter'!$E$16*'Data &amp; Parameter'!$E$17*('Data &amp; Parameter'!$E$18+'Data &amp; Parameter'!$E$19)*'Data &amp; Parameter'!$E$20*'Data &amp; Parameter'!$E$37*N252</f>
        <v>0.65168119939389857</v>
      </c>
      <c r="P252">
        <f>ROUNDUP(IF(D252&gt;$D$4,0,($D$4-D252+1)/365),0)</f>
        <v>0</v>
      </c>
      <c r="Q252">
        <f>ROUNDUP(IF(D252&gt;$D$5,0,($D$5-D252+1)/365),0)</f>
        <v>1</v>
      </c>
      <c r="R252" s="28">
        <f>IF(OR(P252=1,Q252=1),IF(D252+364&lt;=$D$5,(D252+364-$D$4+1)/365,IF(D252&gt;$D$4,($D$5-D252+1)/365,$D$6/365)),0)</f>
        <v>0.18744003678335527</v>
      </c>
      <c r="S252" s="28">
        <f>'Data &amp; Parameter'!$E$16*'Data &amp; Parameter'!$E$17*('Data &amp; Parameter'!$E$18+'Data &amp; Parameter'!$E$19)*'Data &amp; Parameter'!$E$20*'Data &amp; Parameter'!$E$37*R252</f>
        <v>0.65167359244938983</v>
      </c>
      <c r="T252" s="28">
        <f t="shared" si="3"/>
        <v>1.3033547918432884</v>
      </c>
    </row>
    <row r="253" spans="1:20" ht="15.75" customHeight="1" x14ac:dyDescent="0.35">
      <c r="A253">
        <v>246</v>
      </c>
      <c r="B253" s="76">
        <v>44233.585046296299</v>
      </c>
      <c r="C253" s="1" t="s">
        <v>894</v>
      </c>
      <c r="D253" s="76">
        <v>44233.585462962961</v>
      </c>
      <c r="E253" s="1" t="s">
        <v>895</v>
      </c>
      <c r="F253" s="1" t="s">
        <v>896</v>
      </c>
      <c r="G253" s="1" t="s">
        <v>123</v>
      </c>
      <c r="H253" s="1" t="s">
        <v>124</v>
      </c>
      <c r="I253" s="1" t="s">
        <v>125</v>
      </c>
      <c r="J253" s="1" t="s">
        <v>736</v>
      </c>
      <c r="K253" s="1" t="s">
        <v>736</v>
      </c>
      <c r="L253">
        <f>ROUNDUP(IF(B253&gt;$D$4,0,($D$4-B253+1)/365),0)</f>
        <v>0</v>
      </c>
      <c r="M253">
        <f>ROUNDUP(IF(B253&gt;$D$5,0,($D$5-B253+1)/365),0)</f>
        <v>1</v>
      </c>
      <c r="N253" s="28">
        <f>IF(OR(L253=1,M253=1),IF(B253+364&lt;=$D$5,(B253+364-$D$4+1)/365,IF(B253&gt;$D$4,($D$5-B253+1)/365,$D$6/365)),0)</f>
        <v>0.18743822932520832</v>
      </c>
      <c r="O253" s="28">
        <f>'Data &amp; Parameter'!$E$16*'Data &amp; Parameter'!$E$17*('Data &amp; Parameter'!$E$18+'Data &amp; Parameter'!$E$19)*'Data &amp; Parameter'!$E$20*'Data &amp; Parameter'!$E$37*N253</f>
        <v>0.65166730845177623</v>
      </c>
      <c r="P253">
        <f>ROUNDUP(IF(D253&gt;$D$4,0,($D$4-D253+1)/365),0)</f>
        <v>0</v>
      </c>
      <c r="Q253">
        <f>ROUNDUP(IF(D253&gt;$D$5,0,($D$5-D253+1)/365),0)</f>
        <v>1</v>
      </c>
      <c r="R253" s="28">
        <f>IF(OR(P253=1,Q253=1),IF(D253+364&lt;=$D$5,(D253+364-$D$4+1)/365,IF(D253&gt;$D$4,($D$5-D253+1)/365,$D$6/365)),0)</f>
        <v>0.18743708777270912</v>
      </c>
      <c r="S253" s="28">
        <f>'Data &amp; Parameter'!$E$16*'Data &amp; Parameter'!$E$17*('Data &amp; Parameter'!$E$18+'Data &amp; Parameter'!$E$19)*'Data &amp; Parameter'!$E$20*'Data &amp; Parameter'!$E$37*R253</f>
        <v>0.65166333961122924</v>
      </c>
      <c r="T253" s="28">
        <f t="shared" si="3"/>
        <v>1.3033306480630054</v>
      </c>
    </row>
    <row r="254" spans="1:20" ht="15.75" customHeight="1" x14ac:dyDescent="0.35">
      <c r="A254">
        <v>247</v>
      </c>
      <c r="B254" s="76">
        <v>44233.58699074074</v>
      </c>
      <c r="C254" s="1" t="s">
        <v>897</v>
      </c>
      <c r="D254" s="76">
        <v>44233.58756944444</v>
      </c>
      <c r="E254" s="1" t="s">
        <v>898</v>
      </c>
      <c r="F254" s="1" t="s">
        <v>899</v>
      </c>
      <c r="G254" s="1" t="s">
        <v>123</v>
      </c>
      <c r="H254" s="1" t="s">
        <v>124</v>
      </c>
      <c r="I254" s="1" t="s">
        <v>125</v>
      </c>
      <c r="J254" s="1" t="s">
        <v>736</v>
      </c>
      <c r="K254" s="1" t="s">
        <v>736</v>
      </c>
      <c r="L254">
        <f>ROUNDUP(IF(B254&gt;$D$4,0,($D$4-B254+1)/365),0)</f>
        <v>0</v>
      </c>
      <c r="M254">
        <f>ROUNDUP(IF(B254&gt;$D$5,0,($D$5-B254+1)/365),0)</f>
        <v>1</v>
      </c>
      <c r="N254" s="28">
        <f>IF(OR(L254=1,M254=1),IF(B254+364&lt;=$D$5,(B254+364-$D$4+1)/365,IF(B254&gt;$D$4,($D$5-B254+1)/365,$D$6/365)),0)</f>
        <v>0.18743290208016558</v>
      </c>
      <c r="O254" s="28">
        <f>'Data &amp; Parameter'!$E$16*'Data &amp; Parameter'!$E$17*('Data &amp; Parameter'!$E$18+'Data &amp; Parameter'!$E$19)*'Data &amp; Parameter'!$E$20*'Data &amp; Parameter'!$E$37*N254</f>
        <v>0.65164878719572861</v>
      </c>
      <c r="P254">
        <f>ROUNDUP(IF(D254&gt;$D$4,0,($D$4-D254+1)/365),0)</f>
        <v>0</v>
      </c>
      <c r="Q254">
        <f>ROUNDUP(IF(D254&gt;$D$5,0,($D$5-D254+1)/365),0)</f>
        <v>1</v>
      </c>
      <c r="R254" s="28">
        <f>IF(OR(P254=1,Q254=1),IF(D254+364&lt;=$D$5,(D254+364-$D$4+1)/365,IF(D254&gt;$D$4,($D$5-D254+1)/365,$D$6/365)),0)</f>
        <v>0.18743131659057449</v>
      </c>
      <c r="S254" s="28">
        <f>'Data &amp; Parameter'!$E$16*'Data &amp; Parameter'!$E$17*('Data &amp; Parameter'!$E$18+'Data &amp; Parameter'!$E$19)*'Data &amp; Parameter'!$E$20*'Data &amp; Parameter'!$E$37*R254</f>
        <v>0.65164327491716023</v>
      </c>
      <c r="T254" s="28">
        <f t="shared" si="3"/>
        <v>1.3032920621128889</v>
      </c>
    </row>
    <row r="255" spans="1:20" ht="15.75" customHeight="1" x14ac:dyDescent="0.35">
      <c r="A255">
        <v>248</v>
      </c>
      <c r="B255" s="76">
        <v>44233.587430555555</v>
      </c>
      <c r="C255" s="1" t="s">
        <v>900</v>
      </c>
      <c r="D255" s="76">
        <v>44233.588472222225</v>
      </c>
      <c r="E255" s="1" t="s">
        <v>901</v>
      </c>
      <c r="F255" s="1" t="s">
        <v>902</v>
      </c>
      <c r="G255" s="1" t="s">
        <v>123</v>
      </c>
      <c r="H255" s="1" t="s">
        <v>124</v>
      </c>
      <c r="I255" s="1" t="s">
        <v>125</v>
      </c>
      <c r="J255" s="1" t="s">
        <v>736</v>
      </c>
      <c r="K255" s="1" t="s">
        <v>736</v>
      </c>
      <c r="L255">
        <f>ROUNDUP(IF(B255&gt;$D$4,0,($D$4-B255+1)/365),0)</f>
        <v>0</v>
      </c>
      <c r="M255">
        <f>ROUNDUP(IF(B255&gt;$D$5,0,($D$5-B255+1)/365),0)</f>
        <v>1</v>
      </c>
      <c r="N255" s="28">
        <f>IF(OR(L255=1,M255=1),IF(B255+364&lt;=$D$5,(B255+364-$D$4+1)/365,IF(B255&gt;$D$4,($D$5-B255+1)/365,$D$6/365)),0)</f>
        <v>0.18743169710806759</v>
      </c>
      <c r="O255" s="28">
        <f>'Data &amp; Parameter'!$E$16*'Data &amp; Parameter'!$E$17*('Data &amp; Parameter'!$E$18+'Data &amp; Parameter'!$E$19)*'Data &amp; Parameter'!$E$20*'Data &amp; Parameter'!$E$37*N255</f>
        <v>0.6516445978639861</v>
      </c>
      <c r="P255">
        <f>ROUNDUP(IF(D255&gt;$D$4,0,($D$4-D255+1)/365),0)</f>
        <v>0</v>
      </c>
      <c r="Q255">
        <f>ROUNDUP(IF(D255&gt;$D$5,0,($D$5-D255+1)/365),0)</f>
        <v>1</v>
      </c>
      <c r="R255" s="28">
        <f>IF(OR(P255=1,Q255=1),IF(D255+364&lt;=$D$5,(D255+364-$D$4+1)/365,IF(D255&gt;$D$4,($D$5-D255+1)/365,$D$6/365)),0)</f>
        <v>0.18742884322677975</v>
      </c>
      <c r="S255" s="28">
        <f>'Data &amp; Parameter'!$E$16*'Data &amp; Parameter'!$E$17*('Data &amp; Parameter'!$E$18+'Data &amp; Parameter'!$E$19)*'Data &amp; Parameter'!$E$20*'Data &amp; Parameter'!$E$37*R255</f>
        <v>0.65163467576248002</v>
      </c>
      <c r="T255" s="28">
        <f t="shared" si="3"/>
        <v>1.3032792736264662</v>
      </c>
    </row>
    <row r="256" spans="1:20" ht="15.75" customHeight="1" x14ac:dyDescent="0.35">
      <c r="A256">
        <v>249</v>
      </c>
      <c r="B256" s="76">
        <v>44233.590381944443</v>
      </c>
      <c r="C256" s="1" t="s">
        <v>903</v>
      </c>
      <c r="D256" s="76">
        <v>44233.590925925921</v>
      </c>
      <c r="E256" s="1" t="s">
        <v>904</v>
      </c>
      <c r="F256" s="1" t="s">
        <v>905</v>
      </c>
      <c r="G256" s="1" t="s">
        <v>123</v>
      </c>
      <c r="H256" s="1" t="s">
        <v>124</v>
      </c>
      <c r="I256" s="1" t="s">
        <v>125</v>
      </c>
      <c r="J256" s="1" t="s">
        <v>736</v>
      </c>
      <c r="K256" s="1" t="s">
        <v>736</v>
      </c>
      <c r="L256">
        <f>ROUNDUP(IF(B256&gt;$D$4,0,($D$4-B256+1)/365),0)</f>
        <v>0</v>
      </c>
      <c r="M256">
        <f>ROUNDUP(IF(B256&gt;$D$5,0,($D$5-B256+1)/365),0)</f>
        <v>1</v>
      </c>
      <c r="N256" s="28">
        <f>IF(OR(L256=1,M256=1),IF(B256+364&lt;=$D$5,(B256+364-$D$4+1)/365,IF(B256&gt;$D$4,($D$5-B256+1)/365,$D$6/365)),0)</f>
        <v>0.18742361111111527</v>
      </c>
      <c r="O256" s="28">
        <f>'Data &amp; Parameter'!$E$16*'Data &amp; Parameter'!$E$17*('Data &amp; Parameter'!$E$18+'Data &amp; Parameter'!$E$19)*'Data &amp; Parameter'!$E$20*'Data &amp; Parameter'!$E$37*N256</f>
        <v>0.65161648524315618</v>
      </c>
      <c r="P256">
        <f>ROUNDUP(IF(D256&gt;$D$4,0,($D$4-D256+1)/365),0)</f>
        <v>0</v>
      </c>
      <c r="Q256">
        <f>ROUNDUP(IF(D256&gt;$D$5,0,($D$5-D256+1)/365),0)</f>
        <v>1</v>
      </c>
      <c r="R256" s="28">
        <f>IF(OR(P256=1,Q256=1),IF(D256+364&lt;=$D$5,(D256+364-$D$4+1)/365,IF(D256&gt;$D$4,($D$5-D256+1)/365,$D$6/365)),0)</f>
        <v>0.18742212075090248</v>
      </c>
      <c r="S256" s="28">
        <f>'Data &amp; Parameter'!$E$16*'Data &amp; Parameter'!$E$17*('Data &amp; Parameter'!$E$18+'Data &amp; Parameter'!$E$19)*'Data &amp; Parameter'!$E$20*'Data &amp; Parameter'!$E$37*R256</f>
        <v>0.65161130370131171</v>
      </c>
      <c r="T256" s="28">
        <f t="shared" si="3"/>
        <v>1.3032277889444679</v>
      </c>
    </row>
    <row r="257" spans="1:20" ht="15.75" customHeight="1" x14ac:dyDescent="0.35">
      <c r="A257">
        <v>250</v>
      </c>
      <c r="B257" s="76">
        <v>44233.59039351852</v>
      </c>
      <c r="C257" s="1" t="s">
        <v>906</v>
      </c>
      <c r="D257" s="76">
        <v>44233.590960648144</v>
      </c>
      <c r="E257" s="1" t="s">
        <v>907</v>
      </c>
      <c r="F257" s="1" t="s">
        <v>908</v>
      </c>
      <c r="G257" s="1" t="s">
        <v>123</v>
      </c>
      <c r="H257" s="1" t="s">
        <v>124</v>
      </c>
      <c r="I257" s="1" t="s">
        <v>125</v>
      </c>
      <c r="J257" s="1" t="s">
        <v>736</v>
      </c>
      <c r="K257" s="1" t="s">
        <v>736</v>
      </c>
      <c r="L257">
        <f>ROUNDUP(IF(B257&gt;$D$4,0,($D$4-B257+1)/365),0)</f>
        <v>0</v>
      </c>
      <c r="M257">
        <f>ROUNDUP(IF(B257&gt;$D$5,0,($D$5-B257+1)/365),0)</f>
        <v>1</v>
      </c>
      <c r="N257" s="28">
        <f>IF(OR(L257=1,M257=1),IF(B257+364&lt;=$D$5,(B257+364-$D$4+1)/365,IF(B257&gt;$D$4,($D$5-B257+1)/365,$D$6/365)),0)</f>
        <v>0.18742357940131588</v>
      </c>
      <c r="O257" s="28">
        <f>'Data &amp; Parameter'!$E$16*'Data &amp; Parameter'!$E$17*('Data &amp; Parameter'!$E$18+'Data &amp; Parameter'!$E$19)*'Data &amp; Parameter'!$E$20*'Data &amp; Parameter'!$E$37*N257</f>
        <v>0.65161637499755842</v>
      </c>
      <c r="P257">
        <f>ROUNDUP(IF(D257&gt;$D$4,0,($D$4-D257+1)/365),0)</f>
        <v>0</v>
      </c>
      <c r="Q257">
        <f>ROUNDUP(IF(D257&gt;$D$5,0,($D$5-D257+1)/365),0)</f>
        <v>1</v>
      </c>
      <c r="R257" s="28">
        <f>IF(OR(P257=1,Q257=1),IF(D257+364&lt;=$D$5,(D257+364-$D$4+1)/365,IF(D257&gt;$D$4,($D$5-D257+1)/365,$D$6/365)),0)</f>
        <v>0.18742202562152421</v>
      </c>
      <c r="S257" s="28">
        <f>'Data &amp; Parameter'!$E$16*'Data &amp; Parameter'!$E$17*('Data &amp; Parameter'!$E$18+'Data &amp; Parameter'!$E$19)*'Data &amp; Parameter'!$E$20*'Data &amp; Parameter'!$E$37*R257</f>
        <v>0.65161097296458781</v>
      </c>
      <c r="T257" s="28">
        <f t="shared" si="3"/>
        <v>1.3032273479621463</v>
      </c>
    </row>
    <row r="258" spans="1:20" ht="15.75" customHeight="1" x14ac:dyDescent="0.35">
      <c r="A258">
        <v>251</v>
      </c>
      <c r="B258" s="76">
        <v>44233.593402777777</v>
      </c>
      <c r="C258" s="1" t="s">
        <v>909</v>
      </c>
      <c r="D258" s="76">
        <v>44233.593807870369</v>
      </c>
      <c r="E258" s="1" t="s">
        <v>910</v>
      </c>
      <c r="F258" s="1" t="s">
        <v>911</v>
      </c>
      <c r="G258" s="1" t="s">
        <v>123</v>
      </c>
      <c r="H258" s="1" t="s">
        <v>124</v>
      </c>
      <c r="I258" s="1" t="s">
        <v>125</v>
      </c>
      <c r="J258" s="1" t="s">
        <v>736</v>
      </c>
      <c r="K258" s="1" t="s">
        <v>736</v>
      </c>
      <c r="L258">
        <f>ROUNDUP(IF(B258&gt;$D$4,0,($D$4-B258+1)/365),0)</f>
        <v>0</v>
      </c>
      <c r="M258">
        <f>ROUNDUP(IF(B258&gt;$D$5,0,($D$5-B258+1)/365),0)</f>
        <v>1</v>
      </c>
      <c r="N258" s="28">
        <f>IF(OR(L258=1,M258=1),IF(B258+364&lt;=$D$5,(B258+364-$D$4+1)/365,IF(B258&gt;$D$4,($D$5-B258+1)/365,$D$6/365)),0)</f>
        <v>0.18741533485540646</v>
      </c>
      <c r="O258" s="28">
        <f>'Data &amp; Parameter'!$E$16*'Data &amp; Parameter'!$E$17*('Data &amp; Parameter'!$E$18+'Data &amp; Parameter'!$E$19)*'Data &amp; Parameter'!$E$20*'Data &amp; Parameter'!$E$37*N258</f>
        <v>0.65158771114887859</v>
      </c>
      <c r="P258">
        <f>ROUNDUP(IF(D258&gt;$D$4,0,($D$4-D258+1)/365),0)</f>
        <v>0</v>
      </c>
      <c r="Q258">
        <f>ROUNDUP(IF(D258&gt;$D$5,0,($D$5-D258+1)/365),0)</f>
        <v>1</v>
      </c>
      <c r="R258" s="28">
        <f>IF(OR(P258=1,Q258=1),IF(D258+364&lt;=$D$5,(D258+364-$D$4+1)/365,IF(D258&gt;$D$4,($D$5-D258+1)/365,$D$6/365)),0)</f>
        <v>0.18741422501268673</v>
      </c>
      <c r="S258" s="28">
        <f>'Data &amp; Parameter'!$E$16*'Data &amp; Parameter'!$E$17*('Data &amp; Parameter'!$E$18+'Data &amp; Parameter'!$E$19)*'Data &amp; Parameter'!$E$20*'Data &amp; Parameter'!$E$37*R258</f>
        <v>0.65158385255385998</v>
      </c>
      <c r="T258" s="28">
        <f t="shared" si="3"/>
        <v>1.3031715637027386</v>
      </c>
    </row>
    <row r="259" spans="1:20" ht="15.75" customHeight="1" x14ac:dyDescent="0.35">
      <c r="A259">
        <v>252</v>
      </c>
      <c r="B259" s="76">
        <v>44233.593946759254</v>
      </c>
      <c r="C259" s="1" t="s">
        <v>912</v>
      </c>
      <c r="D259" s="76">
        <v>44233.59475694444</v>
      </c>
      <c r="E259" s="1" t="s">
        <v>913</v>
      </c>
      <c r="F259" s="1" t="s">
        <v>914</v>
      </c>
      <c r="G259" s="1" t="s">
        <v>123</v>
      </c>
      <c r="H259" s="1" t="s">
        <v>124</v>
      </c>
      <c r="I259" s="1" t="s">
        <v>125</v>
      </c>
      <c r="J259" s="1" t="s">
        <v>736</v>
      </c>
      <c r="K259" s="1" t="s">
        <v>736</v>
      </c>
      <c r="L259">
        <f>ROUNDUP(IF(B259&gt;$D$4,0,($D$4-B259+1)/365),0)</f>
        <v>0</v>
      </c>
      <c r="M259">
        <f>ROUNDUP(IF(B259&gt;$D$5,0,($D$5-B259+1)/365),0)</f>
        <v>1</v>
      </c>
      <c r="N259" s="28">
        <f>IF(OR(L259=1,M259=1),IF(B259+364&lt;=$D$5,(B259+364-$D$4+1)/365,IF(B259&gt;$D$4,($D$5-B259+1)/365,$D$6/365)),0)</f>
        <v>0.18741384449519363</v>
      </c>
      <c r="O259" s="28">
        <f>'Data &amp; Parameter'!$E$16*'Data &amp; Parameter'!$E$17*('Data &amp; Parameter'!$E$18+'Data &amp; Parameter'!$E$19)*'Data &amp; Parameter'!$E$20*'Data &amp; Parameter'!$E$37*N259</f>
        <v>0.651582529607034</v>
      </c>
      <c r="P259">
        <f>ROUNDUP(IF(D259&gt;$D$4,0,($D$4-D259+1)/365),0)</f>
        <v>0</v>
      </c>
      <c r="Q259">
        <f>ROUNDUP(IF(D259&gt;$D$5,0,($D$5-D259+1)/365),0)</f>
        <v>1</v>
      </c>
      <c r="R259" s="28">
        <f>IF(OR(P259=1,Q259=1),IF(D259+364&lt;=$D$5,(D259+364-$D$4+1)/365,IF(D259&gt;$D$4,($D$5-D259+1)/365,$D$6/365)),0)</f>
        <v>0.18741162480975418</v>
      </c>
      <c r="S259" s="28">
        <f>'Data &amp; Parameter'!$E$16*'Data &amp; Parameter'!$E$17*('Data &amp; Parameter'!$E$18+'Data &amp; Parameter'!$E$19)*'Data &amp; Parameter'!$E$20*'Data &amp; Parameter'!$E$37*R259</f>
        <v>0.65157481241699688</v>
      </c>
      <c r="T259" s="28">
        <f t="shared" si="3"/>
        <v>1.303157342024031</v>
      </c>
    </row>
    <row r="260" spans="1:20" ht="15.75" customHeight="1" x14ac:dyDescent="0.35">
      <c r="A260">
        <v>253</v>
      </c>
      <c r="B260" s="76">
        <v>44233.597337962958</v>
      </c>
      <c r="C260" s="1" t="s">
        <v>915</v>
      </c>
      <c r="D260" s="76">
        <v>44233.59851851852</v>
      </c>
      <c r="E260" s="1" t="s">
        <v>916</v>
      </c>
      <c r="F260" s="1" t="s">
        <v>917</v>
      </c>
      <c r="G260" s="1" t="s">
        <v>123</v>
      </c>
      <c r="H260" s="1" t="s">
        <v>729</v>
      </c>
      <c r="I260" s="1" t="s">
        <v>125</v>
      </c>
      <c r="J260" s="1" t="s">
        <v>918</v>
      </c>
      <c r="K260" s="1" t="s">
        <v>919</v>
      </c>
      <c r="L260">
        <f>ROUNDUP(IF(B260&gt;$D$4,0,($D$4-B260+1)/365),0)</f>
        <v>0</v>
      </c>
      <c r="M260">
        <f>ROUNDUP(IF(B260&gt;$D$5,0,($D$5-B260+1)/365),0)</f>
        <v>1</v>
      </c>
      <c r="N260" s="28">
        <f>IF(OR(L260=1,M260=1),IF(B260+364&lt;=$D$5,(B260+364-$D$4+1)/365,IF(B260&gt;$D$4,($D$5-B260+1)/365,$D$6/365)),0)</f>
        <v>0.18740455352614335</v>
      </c>
      <c r="O260" s="28">
        <f>'Data &amp; Parameter'!$E$16*'Data &amp; Parameter'!$E$17*('Data &amp; Parameter'!$E$18+'Data &amp; Parameter'!$E$19)*'Data &amp; Parameter'!$E$20*'Data &amp; Parameter'!$E$37*N260</f>
        <v>0.65155022765446169</v>
      </c>
      <c r="P260">
        <f>ROUNDUP(IF(D260&gt;$D$4,0,($D$4-D260+1)/365),0)</f>
        <v>0</v>
      </c>
      <c r="Q260">
        <f>ROUNDUP(IF(D260&gt;$D$5,0,($D$5-D260+1)/365),0)</f>
        <v>1</v>
      </c>
      <c r="R260" s="28">
        <f>IF(OR(P260=1,Q260=1),IF(D260+364&lt;=$D$5,(D260+364-$D$4+1)/365,IF(D260&gt;$D$4,($D$5-D260+1)/365,$D$6/365)),0)</f>
        <v>0.18740131912734248</v>
      </c>
      <c r="S260" s="28">
        <f>'Data &amp; Parameter'!$E$16*'Data &amp; Parameter'!$E$17*('Data &amp; Parameter'!$E$18+'Data &amp; Parameter'!$E$19)*'Data &amp; Parameter'!$E$20*'Data &amp; Parameter'!$E$37*R260</f>
        <v>0.65153898260606036</v>
      </c>
      <c r="T260" s="28">
        <f t="shared" si="3"/>
        <v>1.303089210260522</v>
      </c>
    </row>
    <row r="261" spans="1:20" ht="15.75" customHeight="1" x14ac:dyDescent="0.35">
      <c r="A261">
        <v>254</v>
      </c>
      <c r="B261" s="76">
        <v>44233.597604166665</v>
      </c>
      <c r="C261" s="1" t="s">
        <v>920</v>
      </c>
      <c r="D261" s="76">
        <v>44233.597939814819</v>
      </c>
      <c r="E261" s="1" t="s">
        <v>921</v>
      </c>
      <c r="F261" s="1" t="s">
        <v>922</v>
      </c>
      <c r="G261" s="1" t="s">
        <v>123</v>
      </c>
      <c r="H261" s="1" t="s">
        <v>124</v>
      </c>
      <c r="I261" s="1" t="s">
        <v>125</v>
      </c>
      <c r="J261" s="1" t="s">
        <v>736</v>
      </c>
      <c r="K261" s="1" t="s">
        <v>923</v>
      </c>
      <c r="L261">
        <f>ROUNDUP(IF(B261&gt;$D$4,0,($D$4-B261+1)/365),0)</f>
        <v>0</v>
      </c>
      <c r="M261">
        <f>ROUNDUP(IF(B261&gt;$D$5,0,($D$5-B261+1)/365),0)</f>
        <v>1</v>
      </c>
      <c r="N261" s="28">
        <f>IF(OR(L261=1,M261=1),IF(B261+364&lt;=$D$5,(B261+364-$D$4+1)/365,IF(B261&gt;$D$4,($D$5-B261+1)/365,$D$6/365)),0)</f>
        <v>0.1874038242009167</v>
      </c>
      <c r="O261" s="28">
        <f>'Data &amp; Parameter'!$E$16*'Data &amp; Parameter'!$E$17*('Data &amp; Parameter'!$E$18+'Data &amp; Parameter'!$E$19)*'Data &amp; Parameter'!$E$20*'Data &amp; Parameter'!$E$37*N261</f>
        <v>0.65154769200626894</v>
      </c>
      <c r="P261">
        <f>ROUNDUP(IF(D261&gt;$D$4,0,($D$4-D261+1)/365),0)</f>
        <v>0</v>
      </c>
      <c r="Q261">
        <f>ROUNDUP(IF(D261&gt;$D$5,0,($D$5-D261+1)/365),0)</f>
        <v>1</v>
      </c>
      <c r="R261" s="28">
        <f>IF(OR(P261=1,Q261=1),IF(D261+364&lt;=$D$5,(D261+364-$D$4+1)/365,IF(D261&gt;$D$4,($D$5-D261+1)/365,$D$6/365)),0)</f>
        <v>0.18740290461693354</v>
      </c>
      <c r="S261" s="28">
        <f>'Data &amp; Parameter'!$E$16*'Data &amp; Parameter'!$E$17*('Data &amp; Parameter'!$E$18+'Data &amp; Parameter'!$E$19)*'Data &amp; Parameter'!$E$20*'Data &amp; Parameter'!$E$37*R261</f>
        <v>0.65154449488462862</v>
      </c>
      <c r="T261" s="28">
        <f t="shared" si="3"/>
        <v>1.3030921868908976</v>
      </c>
    </row>
    <row r="262" spans="1:20" ht="15.75" customHeight="1" x14ac:dyDescent="0.35">
      <c r="A262">
        <v>255</v>
      </c>
      <c r="B262" s="76">
        <v>44233.59783564815</v>
      </c>
      <c r="C262" s="1" t="s">
        <v>924</v>
      </c>
      <c r="D262" s="76">
        <v>44233.598715277782</v>
      </c>
      <c r="E262" s="1" t="s">
        <v>925</v>
      </c>
      <c r="F262" s="1" t="s">
        <v>926</v>
      </c>
      <c r="G262" s="1" t="s">
        <v>123</v>
      </c>
      <c r="H262" s="1" t="s">
        <v>124</v>
      </c>
      <c r="I262" s="1" t="s">
        <v>125</v>
      </c>
      <c r="J262" s="1" t="s">
        <v>736</v>
      </c>
      <c r="K262" s="1" t="s">
        <v>736</v>
      </c>
      <c r="L262">
        <f>ROUNDUP(IF(B262&gt;$D$4,0,($D$4-B262+1)/365),0)</f>
        <v>0</v>
      </c>
      <c r="M262">
        <f>ROUNDUP(IF(B262&gt;$D$5,0,($D$5-B262+1)/365),0)</f>
        <v>1</v>
      </c>
      <c r="N262" s="28">
        <f>IF(OR(L262=1,M262=1),IF(B262+364&lt;=$D$5,(B262+364-$D$4+1)/365,IF(B262&gt;$D$4,($D$5-B262+1)/365,$D$6/365)),0)</f>
        <v>0.1874031900050683</v>
      </c>
      <c r="O262" s="28">
        <f>'Data &amp; Parameter'!$E$16*'Data &amp; Parameter'!$E$17*('Data &amp; Parameter'!$E$18+'Data &amp; Parameter'!$E$19)*'Data &amp; Parameter'!$E$20*'Data &amp; Parameter'!$E$37*N262</f>
        <v>0.65154548709479998</v>
      </c>
      <c r="P262">
        <f>ROUNDUP(IF(D262&gt;$D$4,0,($D$4-D262+1)/365),0)</f>
        <v>0</v>
      </c>
      <c r="Q262">
        <f>ROUNDUP(IF(D262&gt;$D$5,0,($D$5-D262+1)/365),0)</f>
        <v>1</v>
      </c>
      <c r="R262" s="28">
        <f>IF(OR(P262=1,Q262=1),IF(D262+364&lt;=$D$5,(D262+364-$D$4+1)/365,IF(D262&gt;$D$4,($D$5-D262+1)/365,$D$6/365)),0)</f>
        <v>0.18740078006087235</v>
      </c>
      <c r="S262" s="28">
        <f>'Data &amp; Parameter'!$E$16*'Data &amp; Parameter'!$E$17*('Data &amp; Parameter'!$E$18+'Data &amp; Parameter'!$E$19)*'Data &amp; Parameter'!$E$20*'Data &amp; Parameter'!$E$37*R262</f>
        <v>0.65153710843131529</v>
      </c>
      <c r="T262" s="28">
        <f t="shared" si="3"/>
        <v>1.3030825955261154</v>
      </c>
    </row>
    <row r="263" spans="1:20" ht="15.75" customHeight="1" x14ac:dyDescent="0.35">
      <c r="A263">
        <v>256</v>
      </c>
      <c r="B263" s="76">
        <v>44233.599236111113</v>
      </c>
      <c r="C263" s="1" t="s">
        <v>927</v>
      </c>
      <c r="D263" s="76">
        <v>44233.599803240737</v>
      </c>
      <c r="E263" s="1" t="s">
        <v>928</v>
      </c>
      <c r="F263" s="1" t="s">
        <v>929</v>
      </c>
      <c r="G263" s="1" t="s">
        <v>123</v>
      </c>
      <c r="H263" s="1" t="s">
        <v>124</v>
      </c>
      <c r="I263" s="1" t="s">
        <v>125</v>
      </c>
      <c r="J263" s="1" t="s">
        <v>736</v>
      </c>
      <c r="K263" s="1" t="s">
        <v>923</v>
      </c>
      <c r="L263">
        <f>ROUNDUP(IF(B263&gt;$D$4,0,($D$4-B263+1)/365),0)</f>
        <v>0</v>
      </c>
      <c r="M263">
        <f>ROUNDUP(IF(B263&gt;$D$5,0,($D$5-B263+1)/365),0)</f>
        <v>1</v>
      </c>
      <c r="N263" s="28">
        <f>IF(OR(L263=1,M263=1),IF(B263+364&lt;=$D$5,(B263+364-$D$4+1)/365,IF(B263&gt;$D$4,($D$5-B263+1)/365,$D$6/365)),0)</f>
        <v>0.18739935312023839</v>
      </c>
      <c r="O263" s="28">
        <f>'Data &amp; Parameter'!$E$16*'Data &amp; Parameter'!$E$17*('Data &amp; Parameter'!$E$18+'Data &amp; Parameter'!$E$19)*'Data &amp; Parameter'!$E$20*'Data &amp; Parameter'!$E$37*N263</f>
        <v>0.65153214738059684</v>
      </c>
      <c r="P263">
        <f>ROUNDUP(IF(D263&gt;$D$4,0,($D$4-D263+1)/365),0)</f>
        <v>0</v>
      </c>
      <c r="Q263">
        <f>ROUNDUP(IF(D263&gt;$D$5,0,($D$5-D263+1)/365),0)</f>
        <v>1</v>
      </c>
      <c r="R263" s="28">
        <f>IF(OR(P263=1,Q263=1),IF(D263+364&lt;=$D$5,(D263+364-$D$4+1)/365,IF(D263&gt;$D$4,($D$5-D263+1)/365,$D$6/365)),0)</f>
        <v>0.18739779934044673</v>
      </c>
      <c r="S263" s="28">
        <f>'Data &amp; Parameter'!$E$16*'Data &amp; Parameter'!$E$17*('Data &amp; Parameter'!$E$18+'Data &amp; Parameter'!$E$19)*'Data &amp; Parameter'!$E$20*'Data &amp; Parameter'!$E$37*R263</f>
        <v>0.65152674534762633</v>
      </c>
      <c r="T263" s="28">
        <f t="shared" si="3"/>
        <v>1.3030588927282232</v>
      </c>
    </row>
    <row r="264" spans="1:20" ht="15.75" customHeight="1" x14ac:dyDescent="0.35">
      <c r="A264">
        <v>257</v>
      </c>
      <c r="B264" s="76">
        <v>44233.601493055554</v>
      </c>
      <c r="C264" s="1" t="s">
        <v>930</v>
      </c>
      <c r="D264" s="76">
        <v>44233.602511574078</v>
      </c>
      <c r="E264" s="1" t="s">
        <v>931</v>
      </c>
      <c r="F264" s="1" t="s">
        <v>932</v>
      </c>
      <c r="G264" s="1" t="s">
        <v>123</v>
      </c>
      <c r="H264" s="1" t="s">
        <v>124</v>
      </c>
      <c r="I264" s="1" t="s">
        <v>125</v>
      </c>
      <c r="J264" s="1" t="s">
        <v>736</v>
      </c>
      <c r="K264" s="1" t="s">
        <v>923</v>
      </c>
      <c r="L264">
        <f>ROUNDUP(IF(B264&gt;$D$4,0,($D$4-B264+1)/365),0)</f>
        <v>0</v>
      </c>
      <c r="M264">
        <f>ROUNDUP(IF(B264&gt;$D$5,0,($D$5-B264+1)/365),0)</f>
        <v>1</v>
      </c>
      <c r="N264" s="28">
        <f>IF(OR(L264=1,M264=1),IF(B264+364&lt;=$D$5,(B264+364-$D$4+1)/365,IF(B264&gt;$D$4,($D$5-B264+1)/365,$D$6/365)),0)</f>
        <v>0.1873931697108113</v>
      </c>
      <c r="O264" s="28">
        <f>'Data &amp; Parameter'!$E$16*'Data &amp; Parameter'!$E$17*('Data &amp; Parameter'!$E$18+'Data &amp; Parameter'!$E$19)*'Data &amp; Parameter'!$E$20*'Data &amp; Parameter'!$E$37*N264</f>
        <v>0.6515106494941042</v>
      </c>
      <c r="P264">
        <f>ROUNDUP(IF(D264&gt;$D$4,0,($D$4-D264+1)/365),0)</f>
        <v>0</v>
      </c>
      <c r="Q264">
        <f>ROUNDUP(IF(D264&gt;$D$5,0,($D$5-D264+1)/365),0)</f>
        <v>1</v>
      </c>
      <c r="R264" s="28">
        <f>IF(OR(P264=1,Q264=1),IF(D264+364&lt;=$D$5,(D264+364-$D$4+1)/365,IF(D264&gt;$D$4,($D$5-D264+1)/365,$D$6/365)),0)</f>
        <v>0.18739037924910232</v>
      </c>
      <c r="S264" s="28">
        <f>'Data &amp; Parameter'!$E$16*'Data &amp; Parameter'!$E$17*('Data &amp; Parameter'!$E$18+'Data &amp; Parameter'!$E$19)*'Data &amp; Parameter'!$E$20*'Data &amp; Parameter'!$E$37*R264</f>
        <v>0.65150094788372426</v>
      </c>
      <c r="T264" s="28">
        <f t="shared" si="3"/>
        <v>1.3030115973778285</v>
      </c>
    </row>
    <row r="265" spans="1:20" ht="15.75" customHeight="1" x14ac:dyDescent="0.35">
      <c r="A265">
        <v>258</v>
      </c>
      <c r="B265" s="76">
        <v>44233.601886574077</v>
      </c>
      <c r="C265" s="1" t="s">
        <v>933</v>
      </c>
      <c r="D265" s="76">
        <v>44233.602777777778</v>
      </c>
      <c r="E265" s="1" t="s">
        <v>934</v>
      </c>
      <c r="F265" s="1" t="s">
        <v>935</v>
      </c>
      <c r="G265" s="1" t="s">
        <v>123</v>
      </c>
      <c r="H265" s="1" t="s">
        <v>124</v>
      </c>
      <c r="I265" s="1" t="s">
        <v>125</v>
      </c>
      <c r="J265" s="1" t="s">
        <v>918</v>
      </c>
      <c r="K265" s="1" t="s">
        <v>936</v>
      </c>
      <c r="L265">
        <f>ROUNDUP(IF(B265&gt;$D$4,0,($D$4-B265+1)/365),0)</f>
        <v>0</v>
      </c>
      <c r="M265">
        <f>ROUNDUP(IF(B265&gt;$D$5,0,($D$5-B265+1)/365),0)</f>
        <v>1</v>
      </c>
      <c r="N265" s="28">
        <f>IF(OR(L265=1,M265=1),IF(B265+364&lt;=$D$5,(B265+364-$D$4+1)/365,IF(B265&gt;$D$4,($D$5-B265+1)/365,$D$6/365)),0)</f>
        <v>0.18739209157787104</v>
      </c>
      <c r="O265" s="28">
        <f>'Data &amp; Parameter'!$E$16*'Data &amp; Parameter'!$E$17*('Data &amp; Parameter'!$E$18+'Data &amp; Parameter'!$E$19)*'Data &amp; Parameter'!$E$20*'Data &amp; Parameter'!$E$37*N265</f>
        <v>0.65150690114461407</v>
      </c>
      <c r="P265">
        <f>ROUNDUP(IF(D265&gt;$D$4,0,($D$4-D265+1)/365),0)</f>
        <v>0</v>
      </c>
      <c r="Q265">
        <f>ROUNDUP(IF(D265&gt;$D$5,0,($D$5-D265+1)/365),0)</f>
        <v>1</v>
      </c>
      <c r="R265" s="28">
        <f>IF(OR(P265=1,Q265=1),IF(D265+364&lt;=$D$5,(D265+364-$D$4+1)/365,IF(D265&gt;$D$4,($D$5-D265+1)/365,$D$6/365)),0)</f>
        <v>0.18738964992389562</v>
      </c>
      <c r="S265" s="28">
        <f>'Data &amp; Parameter'!$E$16*'Data &amp; Parameter'!$E$17*('Data &amp; Parameter'!$E$18+'Data &amp; Parameter'!$E$19)*'Data &amp; Parameter'!$E$20*'Data &amp; Parameter'!$E$37*R265</f>
        <v>0.6514984122356009</v>
      </c>
      <c r="T265" s="28">
        <f t="shared" ref="T265:T328" si="4">O265+S265</f>
        <v>1.3030053133802149</v>
      </c>
    </row>
    <row r="266" spans="1:20" ht="15.75" customHeight="1" x14ac:dyDescent="0.35">
      <c r="A266">
        <v>259</v>
      </c>
      <c r="B266" s="76">
        <v>44233.602060185185</v>
      </c>
      <c r="C266" s="1" t="s">
        <v>937</v>
      </c>
      <c r="D266" s="76">
        <v>44233.602731481486</v>
      </c>
      <c r="E266" s="1" t="s">
        <v>938</v>
      </c>
      <c r="F266" s="1" t="s">
        <v>939</v>
      </c>
      <c r="G266" s="1" t="s">
        <v>123</v>
      </c>
      <c r="H266" s="1" t="s">
        <v>729</v>
      </c>
      <c r="I266" s="1" t="s">
        <v>125</v>
      </c>
      <c r="J266" s="1" t="s">
        <v>918</v>
      </c>
      <c r="K266" s="1" t="s">
        <v>918</v>
      </c>
      <c r="L266">
        <f>ROUNDUP(IF(B266&gt;$D$4,0,($D$4-B266+1)/365),0)</f>
        <v>0</v>
      </c>
      <c r="M266">
        <f>ROUNDUP(IF(B266&gt;$D$5,0,($D$5-B266+1)/365),0)</f>
        <v>1</v>
      </c>
      <c r="N266" s="28">
        <f>IF(OR(L266=1,M266=1),IF(B266+364&lt;=$D$5,(B266+364-$D$4+1)/365,IF(B266&gt;$D$4,($D$5-B266+1)/365,$D$6/365)),0)</f>
        <v>0.18739161593099971</v>
      </c>
      <c r="O266" s="28">
        <f>'Data &amp; Parameter'!$E$16*'Data &amp; Parameter'!$E$17*('Data &amp; Parameter'!$E$18+'Data &amp; Parameter'!$E$19)*'Data &amp; Parameter'!$E$20*'Data &amp; Parameter'!$E$37*N266</f>
        <v>0.65150524746106442</v>
      </c>
      <c r="P266">
        <f>ROUNDUP(IF(D266&gt;$D$4,0,($D$4-D266+1)/365),0)</f>
        <v>0</v>
      </c>
      <c r="Q266">
        <f>ROUNDUP(IF(D266&gt;$D$5,0,($D$5-D266+1)/365),0)</f>
        <v>1</v>
      </c>
      <c r="R266" s="28">
        <f>IF(OR(P266=1,Q266=1),IF(D266+364&lt;=$D$5,(D266+364-$D$4+1)/365,IF(D266&gt;$D$4,($D$5-D266+1)/365,$D$6/365)),0)</f>
        <v>0.18738977676305332</v>
      </c>
      <c r="S266" s="28">
        <f>'Data &amp; Parameter'!$E$16*'Data &amp; Parameter'!$E$17*('Data &amp; Parameter'!$E$18+'Data &amp; Parameter'!$E$19)*'Data &amp; Parameter'!$E$20*'Data &amp; Parameter'!$E$37*R266</f>
        <v>0.65149885321785306</v>
      </c>
      <c r="T266" s="28">
        <f t="shared" si="4"/>
        <v>1.3030041006789175</v>
      </c>
    </row>
    <row r="267" spans="1:20" ht="15.75" customHeight="1" x14ac:dyDescent="0.35">
      <c r="A267">
        <v>260</v>
      </c>
      <c r="B267" s="76">
        <v>44233.604687500003</v>
      </c>
      <c r="C267" s="1" t="s">
        <v>940</v>
      </c>
      <c r="D267" s="76">
        <v>44233.605069444442</v>
      </c>
      <c r="E267" s="1" t="s">
        <v>941</v>
      </c>
      <c r="F267" s="1" t="s">
        <v>942</v>
      </c>
      <c r="G267" s="1" t="s">
        <v>123</v>
      </c>
      <c r="H267" s="1" t="s">
        <v>124</v>
      </c>
      <c r="I267" s="1" t="s">
        <v>125</v>
      </c>
      <c r="J267" s="1" t="s">
        <v>736</v>
      </c>
      <c r="K267" s="1" t="s">
        <v>923</v>
      </c>
      <c r="L267">
        <f>ROUNDUP(IF(B267&gt;$D$4,0,($D$4-B267+1)/365),0)</f>
        <v>0</v>
      </c>
      <c r="M267">
        <f>ROUNDUP(IF(B267&gt;$D$5,0,($D$5-B267+1)/365),0)</f>
        <v>1</v>
      </c>
      <c r="N267" s="28">
        <f>IF(OR(L267=1,M267=1),IF(B267+364&lt;=$D$5,(B267+364-$D$4+1)/365,IF(B267&gt;$D$4,($D$5-B267+1)/365,$D$6/365)),0)</f>
        <v>0.18738441780821122</v>
      </c>
      <c r="O267" s="28">
        <f>'Data &amp; Parameter'!$E$16*'Data &amp; Parameter'!$E$17*('Data &amp; Parameter'!$E$18+'Data &amp; Parameter'!$E$19)*'Data &amp; Parameter'!$E$20*'Data &amp; Parameter'!$E$37*N267</f>
        <v>0.65148022171620767</v>
      </c>
      <c r="P267">
        <f>ROUNDUP(IF(D267&gt;$D$4,0,($D$4-D267+1)/365),0)</f>
        <v>0</v>
      </c>
      <c r="Q267">
        <f>ROUNDUP(IF(D267&gt;$D$5,0,($D$5-D267+1)/365),0)</f>
        <v>1</v>
      </c>
      <c r="R267" s="28">
        <f>IF(OR(P267=1,Q267=1),IF(D267+364&lt;=$D$5,(D267+364-$D$4+1)/365,IF(D267&gt;$D$4,($D$5-D267+1)/365,$D$6/365)),0)</f>
        <v>0.18738337138509026</v>
      </c>
      <c r="S267" s="28">
        <f>'Data &amp; Parameter'!$E$16*'Data &amp; Parameter'!$E$17*('Data &amp; Parameter'!$E$18+'Data &amp; Parameter'!$E$19)*'Data &amp; Parameter'!$E$20*'Data &amp; Parameter'!$E$37*R267</f>
        <v>0.65147658361238447</v>
      </c>
      <c r="T267" s="28">
        <f t="shared" si="4"/>
        <v>1.3029568053285923</v>
      </c>
    </row>
    <row r="268" spans="1:20" ht="15.75" customHeight="1" x14ac:dyDescent="0.35">
      <c r="A268">
        <v>261</v>
      </c>
      <c r="B268" s="76">
        <v>44233.605787037042</v>
      </c>
      <c r="C268" s="1" t="s">
        <v>943</v>
      </c>
      <c r="D268" s="76">
        <v>44233.606585648144</v>
      </c>
      <c r="E268" s="1" t="s">
        <v>944</v>
      </c>
      <c r="F268" s="1" t="s">
        <v>945</v>
      </c>
      <c r="G268" s="1" t="s">
        <v>123</v>
      </c>
      <c r="H268" s="1" t="s">
        <v>124</v>
      </c>
      <c r="I268" s="1" t="s">
        <v>125</v>
      </c>
      <c r="J268" s="1" t="s">
        <v>918</v>
      </c>
      <c r="K268" s="1" t="s">
        <v>946</v>
      </c>
      <c r="L268">
        <f>ROUNDUP(IF(B268&gt;$D$4,0,($D$4-B268+1)/365),0)</f>
        <v>0</v>
      </c>
      <c r="M268">
        <f>ROUNDUP(IF(B268&gt;$D$5,0,($D$5-B268+1)/365),0)</f>
        <v>1</v>
      </c>
      <c r="N268" s="28">
        <f>IF(OR(L268=1,M268=1),IF(B268+364&lt;=$D$5,(B268+364-$D$4+1)/365,IF(B268&gt;$D$4,($D$5-B268+1)/365,$D$6/365)),0)</f>
        <v>0.18738140537796624</v>
      </c>
      <c r="O268" s="28">
        <f>'Data &amp; Parameter'!$E$16*'Data &amp; Parameter'!$E$17*('Data &amp; Parameter'!$E$18+'Data &amp; Parameter'!$E$19)*'Data &amp; Parameter'!$E$20*'Data &amp; Parameter'!$E$37*N268</f>
        <v>0.65146974838685168</v>
      </c>
      <c r="P268">
        <f>ROUNDUP(IF(D268&gt;$D$4,0,($D$4-D268+1)/365),0)</f>
        <v>0</v>
      </c>
      <c r="Q268">
        <f>ROUNDUP(IF(D268&gt;$D$5,0,($D$5-D268+1)/365),0)</f>
        <v>1</v>
      </c>
      <c r="R268" s="28">
        <f>IF(OR(P268=1,Q268=1),IF(D268+364&lt;=$D$5,(D268+364-$D$4+1)/365,IF(D268&gt;$D$4,($D$5-D268+1)/365,$D$6/365)),0)</f>
        <v>0.18737921740234612</v>
      </c>
      <c r="S268" s="28">
        <f>'Data &amp; Parameter'!$E$16*'Data &amp; Parameter'!$E$17*('Data &amp; Parameter'!$E$18+'Data &amp; Parameter'!$E$19)*'Data &amp; Parameter'!$E$20*'Data &amp; Parameter'!$E$37*R268</f>
        <v>0.65146214144248138</v>
      </c>
      <c r="T268" s="28">
        <f t="shared" si="4"/>
        <v>1.3029318898293329</v>
      </c>
    </row>
    <row r="269" spans="1:20" ht="15.75" customHeight="1" x14ac:dyDescent="0.35">
      <c r="A269">
        <v>262</v>
      </c>
      <c r="B269" s="76">
        <v>44233.606747685189</v>
      </c>
      <c r="C269" s="1" t="s">
        <v>947</v>
      </c>
      <c r="D269" s="76">
        <v>44233.607291666667</v>
      </c>
      <c r="E269" s="1" t="s">
        <v>948</v>
      </c>
      <c r="F269" s="1" t="s">
        <v>949</v>
      </c>
      <c r="G269" s="1" t="s">
        <v>123</v>
      </c>
      <c r="H269" s="1" t="s">
        <v>729</v>
      </c>
      <c r="I269" s="1" t="s">
        <v>125</v>
      </c>
      <c r="J269" s="1" t="s">
        <v>918</v>
      </c>
      <c r="K269" s="1" t="s">
        <v>918</v>
      </c>
      <c r="L269">
        <f>ROUNDUP(IF(B269&gt;$D$4,0,($D$4-B269+1)/365),0)</f>
        <v>0</v>
      </c>
      <c r="M269">
        <f>ROUNDUP(IF(B269&gt;$D$5,0,($D$5-B269+1)/365),0)</f>
        <v>1</v>
      </c>
      <c r="N269" s="28">
        <f>IF(OR(L269=1,M269=1),IF(B269+364&lt;=$D$5,(B269+364-$D$4+1)/365,IF(B269&gt;$D$4,($D$5-B269+1)/365,$D$6/365)),0)</f>
        <v>0.18737877346523432</v>
      </c>
      <c r="O269" s="28">
        <f>'Data &amp; Parameter'!$E$16*'Data &amp; Parameter'!$E$17*('Data &amp; Parameter'!$E$18+'Data &amp; Parameter'!$E$19)*'Data &amp; Parameter'!$E$20*'Data &amp; Parameter'!$E$37*N269</f>
        <v>0.65146059800439093</v>
      </c>
      <c r="P269">
        <f>ROUNDUP(IF(D269&gt;$D$4,0,($D$4-D269+1)/365),0)</f>
        <v>0</v>
      </c>
      <c r="Q269">
        <f>ROUNDUP(IF(D269&gt;$D$5,0,($D$5-D269+1)/365),0)</f>
        <v>1</v>
      </c>
      <c r="R269" s="28">
        <f>IF(OR(P269=1,Q269=1),IF(D269+364&lt;=$D$5,(D269+364-$D$4+1)/365,IF(D269&gt;$D$4,($D$5-D269+1)/365,$D$6/365)),0)</f>
        <v>0.1873772831050215</v>
      </c>
      <c r="S269" s="28">
        <f>'Data &amp; Parameter'!$E$16*'Data &amp; Parameter'!$E$17*('Data &amp; Parameter'!$E$18+'Data &amp; Parameter'!$E$19)*'Data &amp; Parameter'!$E$20*'Data &amp; Parameter'!$E$37*R269</f>
        <v>0.65145541646254634</v>
      </c>
      <c r="T269" s="28">
        <f t="shared" si="4"/>
        <v>1.3029160144669372</v>
      </c>
    </row>
    <row r="270" spans="1:20" ht="15.75" customHeight="1" x14ac:dyDescent="0.35">
      <c r="A270">
        <v>263</v>
      </c>
      <c r="B270" s="76">
        <v>44233.607314814813</v>
      </c>
      <c r="C270" s="1" t="s">
        <v>950</v>
      </c>
      <c r="D270" s="76">
        <v>44233.60774305556</v>
      </c>
      <c r="E270" s="1" t="s">
        <v>951</v>
      </c>
      <c r="F270" s="1" t="s">
        <v>952</v>
      </c>
      <c r="G270" s="1" t="s">
        <v>123</v>
      </c>
      <c r="H270" s="1" t="s">
        <v>124</v>
      </c>
      <c r="I270" s="1" t="s">
        <v>125</v>
      </c>
      <c r="J270" s="1" t="s">
        <v>736</v>
      </c>
      <c r="K270" s="1" t="s">
        <v>736</v>
      </c>
      <c r="L270">
        <f>ROUNDUP(IF(B270&gt;$D$4,0,($D$4-B270+1)/365),0)</f>
        <v>0</v>
      </c>
      <c r="M270">
        <f>ROUNDUP(IF(B270&gt;$D$5,0,($D$5-B270+1)/365),0)</f>
        <v>1</v>
      </c>
      <c r="N270" s="28">
        <f>IF(OR(L270=1,M270=1),IF(B270+364&lt;=$D$5,(B270+364-$D$4+1)/365,IF(B270&gt;$D$4,($D$5-B270+1)/365,$D$6/365)),0)</f>
        <v>0.18737721968544263</v>
      </c>
      <c r="O270" s="28">
        <f>'Data &amp; Parameter'!$E$16*'Data &amp; Parameter'!$E$17*('Data &amp; Parameter'!$E$18+'Data &amp; Parameter'!$E$19)*'Data &amp; Parameter'!$E$20*'Data &amp; Parameter'!$E$37*N270</f>
        <v>0.65145519597142021</v>
      </c>
      <c r="P270">
        <f>ROUNDUP(IF(D270&gt;$D$4,0,($D$4-D270+1)/365),0)</f>
        <v>0</v>
      </c>
      <c r="Q270">
        <f>ROUNDUP(IF(D270&gt;$D$5,0,($D$5-D270+1)/365),0)</f>
        <v>1</v>
      </c>
      <c r="R270" s="28">
        <f>IF(OR(P270=1,Q270=1),IF(D270+364&lt;=$D$5,(D270+364-$D$4+1)/365,IF(D270&gt;$D$4,($D$5-D270+1)/365,$D$6/365)),0)</f>
        <v>0.18737604642312414</v>
      </c>
      <c r="S270" s="28">
        <f>'Data &amp; Parameter'!$E$16*'Data &amp; Parameter'!$E$17*('Data &amp; Parameter'!$E$18+'Data &amp; Parameter'!$E$19)*'Data &amp; Parameter'!$E$20*'Data &amp; Parameter'!$E$37*R270</f>
        <v>0.65145111688520629</v>
      </c>
      <c r="T270" s="28">
        <f t="shared" si="4"/>
        <v>1.3029063128566265</v>
      </c>
    </row>
    <row r="271" spans="1:20" ht="15.75" customHeight="1" x14ac:dyDescent="0.35">
      <c r="A271">
        <v>264</v>
      </c>
      <c r="B271" s="76">
        <v>44233.609085648146</v>
      </c>
      <c r="C271" s="1" t="s">
        <v>953</v>
      </c>
      <c r="D271" s="76">
        <v>44233.610706018517</v>
      </c>
      <c r="E271" s="1" t="s">
        <v>954</v>
      </c>
      <c r="F271" s="1" t="s">
        <v>955</v>
      </c>
      <c r="G271" s="1" t="s">
        <v>123</v>
      </c>
      <c r="H271" s="1" t="s">
        <v>124</v>
      </c>
      <c r="I271" s="1" t="s">
        <v>125</v>
      </c>
      <c r="J271" s="1" t="s">
        <v>736</v>
      </c>
      <c r="K271" s="1" t="s">
        <v>736</v>
      </c>
      <c r="L271">
        <f>ROUNDUP(IF(B271&gt;$D$4,0,($D$4-B271+1)/365),0)</f>
        <v>0</v>
      </c>
      <c r="M271">
        <f>ROUNDUP(IF(B271&gt;$D$5,0,($D$5-B271+1)/365),0)</f>
        <v>1</v>
      </c>
      <c r="N271" s="28">
        <f>IF(OR(L271=1,M271=1),IF(B271+364&lt;=$D$5,(B271+364-$D$4+1)/365,IF(B271&gt;$D$4,($D$5-B271+1)/365,$D$6/365)),0)</f>
        <v>0.18737236808727126</v>
      </c>
      <c r="O271" s="28">
        <f>'Data &amp; Parameter'!$E$16*'Data &amp; Parameter'!$E$17*('Data &amp; Parameter'!$E$18+'Data &amp; Parameter'!$E$19)*'Data &amp; Parameter'!$E$20*'Data &amp; Parameter'!$E$37*N271</f>
        <v>0.65143832839892224</v>
      </c>
      <c r="P271">
        <f>ROUNDUP(IF(D271&gt;$D$4,0,($D$4-D271+1)/365),0)</f>
        <v>0</v>
      </c>
      <c r="Q271">
        <f>ROUNDUP(IF(D271&gt;$D$5,0,($D$5-D271+1)/365),0)</f>
        <v>1</v>
      </c>
      <c r="R271" s="28">
        <f>IF(OR(P271=1,Q271=1),IF(D271+364&lt;=$D$5,(D271+364-$D$4+1)/365,IF(D271&gt;$D$4,($D$5-D271+1)/365,$D$6/365)),0)</f>
        <v>0.18736792871639235</v>
      </c>
      <c r="S271" s="28">
        <f>'Data &amp; Parameter'!$E$16*'Data &amp; Parameter'!$E$17*('Data &amp; Parameter'!$E$18+'Data &amp; Parameter'!$E$19)*'Data &amp; Parameter'!$E$20*'Data &amp; Parameter'!$E$37*R271</f>
        <v>0.6514228940188479</v>
      </c>
      <c r="T271" s="28">
        <f t="shared" si="4"/>
        <v>1.30286122241777</v>
      </c>
    </row>
    <row r="272" spans="1:20" ht="15.75" customHeight="1" x14ac:dyDescent="0.35">
      <c r="A272">
        <v>265</v>
      </c>
      <c r="B272" s="76">
        <v>44233.609930555554</v>
      </c>
      <c r="C272" s="1" t="s">
        <v>956</v>
      </c>
      <c r="D272" s="76">
        <v>44233.610509259262</v>
      </c>
      <c r="E272" s="1" t="s">
        <v>957</v>
      </c>
      <c r="F272" s="1" t="s">
        <v>958</v>
      </c>
      <c r="G272" s="1" t="s">
        <v>123</v>
      </c>
      <c r="H272" s="1" t="s">
        <v>729</v>
      </c>
      <c r="I272" s="1" t="s">
        <v>125</v>
      </c>
      <c r="J272" s="1" t="s">
        <v>918</v>
      </c>
      <c r="K272" s="1" t="s">
        <v>918</v>
      </c>
      <c r="L272">
        <f>ROUNDUP(IF(B272&gt;$D$4,0,($D$4-B272+1)/365),0)</f>
        <v>0</v>
      </c>
      <c r="M272">
        <f>ROUNDUP(IF(B272&gt;$D$5,0,($D$5-B272+1)/365),0)</f>
        <v>1</v>
      </c>
      <c r="N272" s="28">
        <f>IF(OR(L272=1,M272=1),IF(B272+364&lt;=$D$5,(B272+364-$D$4+1)/365,IF(B272&gt;$D$4,($D$5-B272+1)/365,$D$6/365)),0)</f>
        <v>0.18737005327245354</v>
      </c>
      <c r="O272" s="28">
        <f>'Data &amp; Parameter'!$E$16*'Data &amp; Parameter'!$E$17*('Data &amp; Parameter'!$E$18+'Data &amp; Parameter'!$E$19)*'Data &amp; Parameter'!$E$20*'Data &amp; Parameter'!$E$37*N272</f>
        <v>0.65143028047216123</v>
      </c>
      <c r="P272">
        <f>ROUNDUP(IF(D272&gt;$D$4,0,($D$4-D272+1)/365),0)</f>
        <v>0</v>
      </c>
      <c r="Q272">
        <f>ROUNDUP(IF(D272&gt;$D$5,0,($D$5-D272+1)/365),0)</f>
        <v>1</v>
      </c>
      <c r="R272" s="28">
        <f>IF(OR(P272=1,Q272=1),IF(D272+364&lt;=$D$5,(D272+364-$D$4+1)/365,IF(D272&gt;$D$4,($D$5-D272+1)/365,$D$6/365)),0)</f>
        <v>0.18736846778284255</v>
      </c>
      <c r="S272" s="28">
        <f>'Data &amp; Parameter'!$E$16*'Data &amp; Parameter'!$E$17*('Data &amp; Parameter'!$E$18+'Data &amp; Parameter'!$E$19)*'Data &amp; Parameter'!$E$20*'Data &amp; Parameter'!$E$37*R272</f>
        <v>0.65142476819352368</v>
      </c>
      <c r="T272" s="28">
        <f t="shared" si="4"/>
        <v>1.3028550486656849</v>
      </c>
    </row>
    <row r="273" spans="1:20" ht="15.75" customHeight="1" x14ac:dyDescent="0.35">
      <c r="A273">
        <v>266</v>
      </c>
      <c r="B273" s="76">
        <v>44233.610115740739</v>
      </c>
      <c r="C273" s="1" t="s">
        <v>959</v>
      </c>
      <c r="D273" s="76">
        <v>44233.610543981486</v>
      </c>
      <c r="E273" s="1" t="s">
        <v>960</v>
      </c>
      <c r="F273" s="1" t="s">
        <v>961</v>
      </c>
      <c r="G273" s="1" t="s">
        <v>123</v>
      </c>
      <c r="H273" s="1" t="s">
        <v>124</v>
      </c>
      <c r="I273" s="1" t="s">
        <v>125</v>
      </c>
      <c r="J273" s="1" t="s">
        <v>962</v>
      </c>
      <c r="K273" s="1" t="s">
        <v>923</v>
      </c>
      <c r="L273">
        <f>ROUNDUP(IF(B273&gt;$D$4,0,($D$4-B273+1)/365),0)</f>
        <v>0</v>
      </c>
      <c r="M273">
        <f>ROUNDUP(IF(B273&gt;$D$5,0,($D$5-B273+1)/365),0)</f>
        <v>1</v>
      </c>
      <c r="N273" s="28">
        <f>IF(OR(L273=1,M273=1),IF(B273+364&lt;=$D$5,(B273+364-$D$4+1)/365,IF(B273&gt;$D$4,($D$5-B273+1)/365,$D$6/365)),0)</f>
        <v>0.18736954591578281</v>
      </c>
      <c r="O273" s="28">
        <f>'Data &amp; Parameter'!$E$16*'Data &amp; Parameter'!$E$17*('Data &amp; Parameter'!$E$18+'Data &amp; Parameter'!$E$19)*'Data &amp; Parameter'!$E$20*'Data &amp; Parameter'!$E$37*N273</f>
        <v>0.65142851654301381</v>
      </c>
      <c r="P273">
        <f>ROUNDUP(IF(D273&gt;$D$4,0,($D$4-D273+1)/365),0)</f>
        <v>0</v>
      </c>
      <c r="Q273">
        <f>ROUNDUP(IF(D273&gt;$D$5,0,($D$5-D273+1)/365),0)</f>
        <v>1</v>
      </c>
      <c r="R273" s="28">
        <f>IF(OR(P273=1,Q273=1),IF(D273+364&lt;=$D$5,(D273+364-$D$4+1)/365,IF(D273&gt;$D$4,($D$5-D273+1)/365,$D$6/365)),0)</f>
        <v>0.18736837265346429</v>
      </c>
      <c r="S273" s="28">
        <f>'Data &amp; Parameter'!$E$16*'Data &amp; Parameter'!$E$17*('Data &amp; Parameter'!$E$18+'Data &amp; Parameter'!$E$19)*'Data &amp; Parameter'!$E$20*'Data &amp; Parameter'!$E$37*R273</f>
        <v>0.6514244374567999</v>
      </c>
      <c r="T273" s="28">
        <f t="shared" si="4"/>
        <v>1.3028529539998137</v>
      </c>
    </row>
    <row r="274" spans="1:20" ht="15.75" customHeight="1" x14ac:dyDescent="0.35">
      <c r="A274">
        <v>267</v>
      </c>
      <c r="B274" s="76">
        <v>44233.610833333332</v>
      </c>
      <c r="C274" s="1" t="s">
        <v>963</v>
      </c>
      <c r="D274" s="76">
        <v>44233.61146990741</v>
      </c>
      <c r="E274" s="1" t="s">
        <v>964</v>
      </c>
      <c r="F274" s="1" t="s">
        <v>965</v>
      </c>
      <c r="G274" s="1" t="s">
        <v>123</v>
      </c>
      <c r="H274" s="1" t="s">
        <v>124</v>
      </c>
      <c r="I274" s="1" t="s">
        <v>125</v>
      </c>
      <c r="J274" s="1" t="s">
        <v>918</v>
      </c>
      <c r="K274" s="1" t="s">
        <v>946</v>
      </c>
      <c r="L274">
        <f>ROUNDUP(IF(B274&gt;$D$4,0,($D$4-B274+1)/365),0)</f>
        <v>0</v>
      </c>
      <c r="M274">
        <f>ROUNDUP(IF(B274&gt;$D$5,0,($D$5-B274+1)/365),0)</f>
        <v>1</v>
      </c>
      <c r="N274" s="28">
        <f>IF(OR(L274=1,M274=1),IF(B274+364&lt;=$D$5,(B274+364-$D$4+1)/365,IF(B274&gt;$D$4,($D$5-B274+1)/365,$D$6/365)),0)</f>
        <v>0.18736757990867872</v>
      </c>
      <c r="O274" s="28">
        <f>'Data &amp; Parameter'!$E$16*'Data &amp; Parameter'!$E$17*('Data &amp; Parameter'!$E$18+'Data &amp; Parameter'!$E$19)*'Data &amp; Parameter'!$E$20*'Data &amp; Parameter'!$E$37*N274</f>
        <v>0.65142168131755041</v>
      </c>
      <c r="P274">
        <f>ROUNDUP(IF(D274&gt;$D$4,0,($D$4-D274+1)/365),0)</f>
        <v>0</v>
      </c>
      <c r="Q274">
        <f>ROUNDUP(IF(D274&gt;$D$5,0,($D$5-D274+1)/365),0)</f>
        <v>1</v>
      </c>
      <c r="R274" s="28">
        <f>IF(OR(P274=1,Q274=1),IF(D274+364&lt;=$D$5,(D274+364-$D$4+1)/365,IF(D274&gt;$D$4,($D$5-D274+1)/365,$D$6/365)),0)</f>
        <v>0.1873658358701106</v>
      </c>
      <c r="S274" s="28">
        <f>'Data &amp; Parameter'!$E$16*'Data &amp; Parameter'!$E$17*('Data &amp; Parameter'!$E$18+'Data &amp; Parameter'!$E$19)*'Data &amp; Parameter'!$E$20*'Data &amp; Parameter'!$E$37*R274</f>
        <v>0.65141561781106283</v>
      </c>
      <c r="T274" s="28">
        <f t="shared" si="4"/>
        <v>1.3028372991286132</v>
      </c>
    </row>
    <row r="275" spans="1:20" ht="15.75" customHeight="1" x14ac:dyDescent="0.35">
      <c r="A275">
        <v>268</v>
      </c>
      <c r="B275" s="76">
        <v>44233.613506944443</v>
      </c>
      <c r="C275" s="1" t="s">
        <v>966</v>
      </c>
      <c r="D275" s="76">
        <v>44233.614282407405</v>
      </c>
      <c r="E275" s="1" t="s">
        <v>967</v>
      </c>
      <c r="F275" s="1" t="s">
        <v>968</v>
      </c>
      <c r="G275" s="1" t="s">
        <v>123</v>
      </c>
      <c r="H275" s="1" t="s">
        <v>729</v>
      </c>
      <c r="I275" s="1" t="s">
        <v>125</v>
      </c>
      <c r="J275" s="1" t="s">
        <v>918</v>
      </c>
      <c r="K275" s="1" t="s">
        <v>918</v>
      </c>
      <c r="L275">
        <f>ROUNDUP(IF(B275&gt;$D$4,0,($D$4-B275+1)/365),0)</f>
        <v>0</v>
      </c>
      <c r="M275">
        <f>ROUNDUP(IF(B275&gt;$D$5,0,($D$5-B275+1)/365),0)</f>
        <v>1</v>
      </c>
      <c r="N275" s="28">
        <f>IF(OR(L275=1,M275=1),IF(B275+364&lt;=$D$5,(B275+364-$D$4+1)/365,IF(B275&gt;$D$4,($D$5-B275+1)/365,$D$6/365)),0)</f>
        <v>0.1873602549467325</v>
      </c>
      <c r="O275" s="28">
        <f>'Data &amp; Parameter'!$E$16*'Data &amp; Parameter'!$E$17*('Data &amp; Parameter'!$E$18+'Data &amp; Parameter'!$E$19)*'Data &amp; Parameter'!$E$20*'Data &amp; Parameter'!$E$37*N275</f>
        <v>0.65139621459044139</v>
      </c>
      <c r="P275">
        <f>ROUNDUP(IF(D275&gt;$D$4,0,($D$4-D275+1)/365),0)</f>
        <v>0</v>
      </c>
      <c r="Q275">
        <f>ROUNDUP(IF(D275&gt;$D$5,0,($D$5-D275+1)/365),0)</f>
        <v>1</v>
      </c>
      <c r="R275" s="28">
        <f>IF(OR(P275=1,Q275=1),IF(D275+364&lt;=$D$5,(D275+364-$D$4+1)/365,IF(D275&gt;$D$4,($D$5-D275+1)/365,$D$6/365)),0)</f>
        <v>0.18735813039067131</v>
      </c>
      <c r="S275" s="28">
        <f>'Data &amp; Parameter'!$E$16*'Data &amp; Parameter'!$E$17*('Data &amp; Parameter'!$E$18+'Data &amp; Parameter'!$E$19)*'Data &amp; Parameter'!$E$20*'Data &amp; Parameter'!$E$37*R275</f>
        <v>0.65138882813712806</v>
      </c>
      <c r="T275" s="28">
        <f t="shared" si="4"/>
        <v>1.3027850427275696</v>
      </c>
    </row>
    <row r="276" spans="1:20" ht="15.75" customHeight="1" x14ac:dyDescent="0.35">
      <c r="A276">
        <v>269</v>
      </c>
      <c r="B276" s="76">
        <v>44233.613622685181</v>
      </c>
      <c r="C276" s="1" t="s">
        <v>969</v>
      </c>
      <c r="D276" s="76">
        <v>44233.614236111112</v>
      </c>
      <c r="E276" s="1" t="s">
        <v>970</v>
      </c>
      <c r="F276" s="1" t="s">
        <v>971</v>
      </c>
      <c r="G276" s="1" t="s">
        <v>123</v>
      </c>
      <c r="H276" s="1" t="s">
        <v>124</v>
      </c>
      <c r="I276" s="1" t="s">
        <v>125</v>
      </c>
      <c r="J276" s="1" t="s">
        <v>736</v>
      </c>
      <c r="K276" s="1" t="s">
        <v>736</v>
      </c>
      <c r="L276">
        <f>ROUNDUP(IF(B276&gt;$D$4,0,($D$4-B276+1)/365),0)</f>
        <v>0</v>
      </c>
      <c r="M276">
        <f>ROUNDUP(IF(B276&gt;$D$5,0,($D$5-B276+1)/365),0)</f>
        <v>1</v>
      </c>
      <c r="N276" s="28">
        <f>IF(OR(L276=1,M276=1),IF(B276+364&lt;=$D$5,(B276+364-$D$4+1)/365,IF(B276&gt;$D$4,($D$5-B276+1)/365,$D$6/365)),0)</f>
        <v>0.1873599378488183</v>
      </c>
      <c r="O276" s="28">
        <f>'Data &amp; Parameter'!$E$16*'Data &amp; Parameter'!$E$17*('Data &amp; Parameter'!$E$18+'Data &amp; Parameter'!$E$19)*'Data &amp; Parameter'!$E$20*'Data &amp; Parameter'!$E$37*N276</f>
        <v>0.65139511213474177</v>
      </c>
      <c r="P276">
        <f>ROUNDUP(IF(D276&gt;$D$4,0,($D$4-D276+1)/365),0)</f>
        <v>0</v>
      </c>
      <c r="Q276">
        <f>ROUNDUP(IF(D276&gt;$D$5,0,($D$5-D276+1)/365),0)</f>
        <v>1</v>
      </c>
      <c r="R276" s="28">
        <f>IF(OR(P276=1,Q276=1),IF(D276+364&lt;=$D$5,(D276+364-$D$4+1)/365,IF(D276&gt;$D$4,($D$5-D276+1)/365,$D$6/365)),0)</f>
        <v>0.18735825722982902</v>
      </c>
      <c r="S276" s="28">
        <f>'Data &amp; Parameter'!$E$16*'Data &amp; Parameter'!$E$17*('Data &amp; Parameter'!$E$18+'Data &amp; Parameter'!$E$19)*'Data &amp; Parameter'!$E$20*'Data &amp; Parameter'!$E$37*R276</f>
        <v>0.65138926911938022</v>
      </c>
      <c r="T276" s="28">
        <f t="shared" si="4"/>
        <v>1.302784381254122</v>
      </c>
    </row>
    <row r="277" spans="1:20" ht="15.75" customHeight="1" x14ac:dyDescent="0.35">
      <c r="A277">
        <v>270</v>
      </c>
      <c r="B277" s="76">
        <v>44233.614351851851</v>
      </c>
      <c r="C277" s="1" t="s">
        <v>972</v>
      </c>
      <c r="D277" s="76">
        <v>44233.614884259259</v>
      </c>
      <c r="E277" s="1" t="s">
        <v>973</v>
      </c>
      <c r="F277" s="1" t="s">
        <v>974</v>
      </c>
      <c r="G277" s="1" t="s">
        <v>123</v>
      </c>
      <c r="H277" s="1" t="s">
        <v>124</v>
      </c>
      <c r="I277" s="1" t="s">
        <v>125</v>
      </c>
      <c r="J277" s="1" t="s">
        <v>736</v>
      </c>
      <c r="K277" s="1" t="s">
        <v>736</v>
      </c>
      <c r="L277">
        <f>ROUNDUP(IF(B277&gt;$D$4,0,($D$4-B277+1)/365),0)</f>
        <v>0</v>
      </c>
      <c r="M277">
        <f>ROUNDUP(IF(B277&gt;$D$5,0,($D$5-B277+1)/365),0)</f>
        <v>1</v>
      </c>
      <c r="N277" s="28">
        <f>IF(OR(L277=1,M277=1),IF(B277+364&lt;=$D$5,(B277+364-$D$4+1)/365,IF(B277&gt;$D$4,($D$5-B277+1)/365,$D$6/365)),0)</f>
        <v>0.18735794013191481</v>
      </c>
      <c r="O277" s="28">
        <f>'Data &amp; Parameter'!$E$16*'Data &amp; Parameter'!$E$17*('Data &amp; Parameter'!$E$18+'Data &amp; Parameter'!$E$19)*'Data &amp; Parameter'!$E$20*'Data &amp; Parameter'!$E$37*N277</f>
        <v>0.65138816666368049</v>
      </c>
      <c r="P277">
        <f>ROUNDUP(IF(D277&gt;$D$4,0,($D$4-D277+1)/365),0)</f>
        <v>0</v>
      </c>
      <c r="Q277">
        <f>ROUNDUP(IF(D277&gt;$D$5,0,($D$5-D277+1)/365),0)</f>
        <v>1</v>
      </c>
      <c r="R277" s="28">
        <f>IF(OR(P277=1,Q277=1),IF(D277+364&lt;=$D$5,(D277+364-$D$4+1)/365,IF(D277&gt;$D$4,($D$5-D277+1)/365,$D$6/365)),0)</f>
        <v>0.18735648148148146</v>
      </c>
      <c r="S277" s="28">
        <f>'Data &amp; Parameter'!$E$16*'Data &amp; Parameter'!$E$17*('Data &amp; Parameter'!$E$18+'Data &amp; Parameter'!$E$19)*'Data &amp; Parameter'!$E$20*'Data &amp; Parameter'!$E$37*R277</f>
        <v>0.65138309536736438</v>
      </c>
      <c r="T277" s="28">
        <f t="shared" si="4"/>
        <v>1.3027712620310448</v>
      </c>
    </row>
    <row r="278" spans="1:20" ht="15.75" customHeight="1" x14ac:dyDescent="0.35">
      <c r="A278">
        <v>271</v>
      </c>
      <c r="B278" s="76">
        <v>44233.61613425926</v>
      </c>
      <c r="C278" s="1" t="s">
        <v>975</v>
      </c>
      <c r="D278" s="76">
        <v>44233.61717592593</v>
      </c>
      <c r="E278" s="1" t="s">
        <v>976</v>
      </c>
      <c r="F278" s="1" t="s">
        <v>977</v>
      </c>
      <c r="G278" s="1" t="s">
        <v>123</v>
      </c>
      <c r="H278" s="1" t="s">
        <v>729</v>
      </c>
      <c r="I278" s="1" t="s">
        <v>125</v>
      </c>
      <c r="J278" s="1" t="s">
        <v>918</v>
      </c>
      <c r="K278" s="1" t="s">
        <v>978</v>
      </c>
      <c r="L278">
        <f>ROUNDUP(IF(B278&gt;$D$4,0,($D$4-B278+1)/365),0)</f>
        <v>0</v>
      </c>
      <c r="M278">
        <f>ROUNDUP(IF(B278&gt;$D$5,0,($D$5-B278+1)/365),0)</f>
        <v>1</v>
      </c>
      <c r="N278" s="28">
        <f>IF(OR(L278=1,M278=1),IF(B278+364&lt;=$D$5,(B278+364-$D$4+1)/365,IF(B278&gt;$D$4,($D$5-B278+1)/365,$D$6/365)),0)</f>
        <v>0.18735305682394401</v>
      </c>
      <c r="O278" s="28">
        <f>'Data &amp; Parameter'!$E$16*'Data &amp; Parameter'!$E$17*('Data &amp; Parameter'!$E$18+'Data &amp; Parameter'!$E$19)*'Data &amp; Parameter'!$E$20*'Data &amp; Parameter'!$E$37*N278</f>
        <v>0.65137118884558476</v>
      </c>
      <c r="P278">
        <f>ROUNDUP(IF(D278&gt;$D$4,0,($D$4-D278+1)/365),0)</f>
        <v>0</v>
      </c>
      <c r="Q278">
        <f>ROUNDUP(IF(D278&gt;$D$5,0,($D$5-D278+1)/365),0)</f>
        <v>1</v>
      </c>
      <c r="R278" s="28">
        <f>IF(OR(P278=1,Q278=1),IF(D278+364&lt;=$D$5,(D278+364-$D$4+1)/365,IF(D278&gt;$D$4,($D$5-D278+1)/365,$D$6/365)),0)</f>
        <v>0.18735020294265617</v>
      </c>
      <c r="S278" s="28">
        <f>'Data &amp; Parameter'!$E$16*'Data &amp; Parameter'!$E$17*('Data &amp; Parameter'!$E$18+'Data &amp; Parameter'!$E$19)*'Data &amp; Parameter'!$E$20*'Data &amp; Parameter'!$E$37*R278</f>
        <v>0.65136126674407868</v>
      </c>
      <c r="T278" s="28">
        <f t="shared" si="4"/>
        <v>1.3027324555896636</v>
      </c>
    </row>
    <row r="279" spans="1:20" ht="15.75" customHeight="1" x14ac:dyDescent="0.35">
      <c r="A279">
        <v>272</v>
      </c>
      <c r="B279" s="76">
        <v>44233.617210648154</v>
      </c>
      <c r="C279" s="1" t="s">
        <v>979</v>
      </c>
      <c r="D279" s="76">
        <v>44233.618159722224</v>
      </c>
      <c r="E279" s="1" t="s">
        <v>980</v>
      </c>
      <c r="F279" s="1" t="s">
        <v>981</v>
      </c>
      <c r="G279" s="1" t="s">
        <v>123</v>
      </c>
      <c r="H279" s="1" t="s">
        <v>124</v>
      </c>
      <c r="I279" s="1" t="s">
        <v>125</v>
      </c>
      <c r="J279" s="1" t="s">
        <v>918</v>
      </c>
      <c r="K279" s="1" t="s">
        <v>946</v>
      </c>
      <c r="L279">
        <f>ROUNDUP(IF(B279&gt;$D$4,0,($D$4-B279+1)/365),0)</f>
        <v>0</v>
      </c>
      <c r="M279">
        <f>ROUNDUP(IF(B279&gt;$D$5,0,($D$5-B279+1)/365),0)</f>
        <v>1</v>
      </c>
      <c r="N279" s="28">
        <f>IF(OR(L279=1,M279=1),IF(B279+364&lt;=$D$5,(B279+364-$D$4+1)/365,IF(B279&gt;$D$4,($D$5-B279+1)/365,$D$6/365)),0)</f>
        <v>0.18735010781327793</v>
      </c>
      <c r="O279" s="28">
        <f>'Data &amp; Parameter'!$E$16*'Data &amp; Parameter'!$E$17*('Data &amp; Parameter'!$E$18+'Data &amp; Parameter'!$E$19)*'Data &amp; Parameter'!$E$20*'Data &amp; Parameter'!$E$37*N279</f>
        <v>0.6513609360073549</v>
      </c>
      <c r="P279">
        <f>ROUNDUP(IF(D279&gt;$D$4,0,($D$4-D279+1)/365),0)</f>
        <v>0</v>
      </c>
      <c r="Q279">
        <f>ROUNDUP(IF(D279&gt;$D$5,0,($D$5-D279+1)/365),0)</f>
        <v>1</v>
      </c>
      <c r="R279" s="28">
        <f>IF(OR(P279=1,Q279=1),IF(D279+364&lt;=$D$5,(D279+364-$D$4+1)/365,IF(D279&gt;$D$4,($D$5-D279+1)/365,$D$6/365)),0)</f>
        <v>0.18734750761034538</v>
      </c>
      <c r="S279" s="28">
        <f>'Data &amp; Parameter'!$E$16*'Data &amp; Parameter'!$E$17*('Data &amp; Parameter'!$E$18+'Data &amp; Parameter'!$E$19)*'Data &amp; Parameter'!$E$20*'Data &amp; Parameter'!$E$37*R279</f>
        <v>0.6513518958704918</v>
      </c>
      <c r="T279" s="28">
        <f t="shared" si="4"/>
        <v>1.3027128318778467</v>
      </c>
    </row>
    <row r="280" spans="1:20" ht="15.75" customHeight="1" x14ac:dyDescent="0.35">
      <c r="A280">
        <v>273</v>
      </c>
      <c r="B280" s="76">
        <v>44233.61918981481</v>
      </c>
      <c r="C280" s="1" t="s">
        <v>982</v>
      </c>
      <c r="D280" s="76">
        <v>44233.619768518518</v>
      </c>
      <c r="E280" s="1" t="s">
        <v>983</v>
      </c>
      <c r="F280" s="1" t="s">
        <v>984</v>
      </c>
      <c r="G280" s="1" t="s">
        <v>123</v>
      </c>
      <c r="H280" s="1" t="s">
        <v>124</v>
      </c>
      <c r="I280" s="1" t="s">
        <v>125</v>
      </c>
      <c r="J280" s="1" t="s">
        <v>985</v>
      </c>
      <c r="K280" s="1" t="s">
        <v>986</v>
      </c>
      <c r="L280">
        <f>ROUNDUP(IF(B280&gt;$D$4,0,($D$4-B280+1)/365),0)</f>
        <v>0</v>
      </c>
      <c r="M280">
        <f>ROUNDUP(IF(B280&gt;$D$5,0,($D$5-B280+1)/365),0)</f>
        <v>1</v>
      </c>
      <c r="N280" s="28">
        <f>IF(OR(L280=1,M280=1),IF(B280+364&lt;=$D$5,(B280+364-$D$4+1)/365,IF(B280&gt;$D$4,($D$5-B280+1)/365,$D$6/365)),0)</f>
        <v>0.18734468543887686</v>
      </c>
      <c r="O280" s="28">
        <f>'Data &amp; Parameter'!$E$16*'Data &amp; Parameter'!$E$17*('Data &amp; Parameter'!$E$18+'Data &amp; Parameter'!$E$19)*'Data &amp; Parameter'!$E$20*'Data &amp; Parameter'!$E$37*N280</f>
        <v>0.65134208401465266</v>
      </c>
      <c r="P280">
        <f>ROUNDUP(IF(D280&gt;$D$4,0,($D$4-D280+1)/365),0)</f>
        <v>0</v>
      </c>
      <c r="Q280">
        <f>ROUNDUP(IF(D280&gt;$D$5,0,($D$5-D280+1)/365),0)</f>
        <v>1</v>
      </c>
      <c r="R280" s="28">
        <f>IF(OR(P280=1,Q280=1),IF(D280+364&lt;=$D$5,(D280+364-$D$4+1)/365,IF(D280&gt;$D$4,($D$5-D280+1)/365,$D$6/365)),0)</f>
        <v>0.18734309994926587</v>
      </c>
      <c r="S280" s="28">
        <f>'Data &amp; Parameter'!$E$16*'Data &amp; Parameter'!$E$17*('Data &amp; Parameter'!$E$18+'Data &amp; Parameter'!$E$19)*'Data &amp; Parameter'!$E$20*'Data &amp; Parameter'!$E$37*R280</f>
        <v>0.65133657173601511</v>
      </c>
      <c r="T280" s="28">
        <f t="shared" si="4"/>
        <v>1.3026786557506678</v>
      </c>
    </row>
    <row r="281" spans="1:20" ht="15.75" customHeight="1" x14ac:dyDescent="0.35">
      <c r="A281">
        <v>274</v>
      </c>
      <c r="B281" s="76">
        <v>44233.621446759258</v>
      </c>
      <c r="C281" s="1" t="s">
        <v>987</v>
      </c>
      <c r="D281" s="76">
        <v>44233.621817129635</v>
      </c>
      <c r="E281" s="1" t="s">
        <v>988</v>
      </c>
      <c r="F281" s="1" t="s">
        <v>989</v>
      </c>
      <c r="G281" s="1" t="s">
        <v>123</v>
      </c>
      <c r="H281" s="1" t="s">
        <v>124</v>
      </c>
      <c r="I281" s="1" t="s">
        <v>125</v>
      </c>
      <c r="J281" s="1" t="s">
        <v>736</v>
      </c>
      <c r="K281" s="1" t="s">
        <v>923</v>
      </c>
      <c r="L281">
        <f>ROUNDUP(IF(B281&gt;$D$4,0,($D$4-B281+1)/365),0)</f>
        <v>0</v>
      </c>
      <c r="M281">
        <f>ROUNDUP(IF(B281&gt;$D$5,0,($D$5-B281+1)/365),0)</f>
        <v>1</v>
      </c>
      <c r="N281" s="28">
        <f>IF(OR(L281=1,M281=1),IF(B281+364&lt;=$D$5,(B281+364-$D$4+1)/365,IF(B281&gt;$D$4,($D$5-B281+1)/365,$D$6/365)),0)</f>
        <v>0.18733850202942984</v>
      </c>
      <c r="O281" s="28">
        <f>'Data &amp; Parameter'!$E$16*'Data &amp; Parameter'!$E$17*('Data &amp; Parameter'!$E$18+'Data &amp; Parameter'!$E$19)*'Data &amp; Parameter'!$E$20*'Data &amp; Parameter'!$E$37*N281</f>
        <v>0.65132058612809074</v>
      </c>
      <c r="P281">
        <f>ROUNDUP(IF(D281&gt;$D$4,0,($D$4-D281+1)/365),0)</f>
        <v>0</v>
      </c>
      <c r="Q281">
        <f>ROUNDUP(IF(D281&gt;$D$5,0,($D$5-D281+1)/365),0)</f>
        <v>1</v>
      </c>
      <c r="R281" s="28">
        <f>IF(OR(P281=1,Q281=1),IF(D281+364&lt;=$D$5,(D281+364-$D$4+1)/365,IF(D281&gt;$D$4,($D$5-D281+1)/365,$D$6/365)),0)</f>
        <v>0.18733748731606845</v>
      </c>
      <c r="S281" s="28">
        <f>'Data &amp; Parameter'!$E$16*'Data &amp; Parameter'!$E$17*('Data &amp; Parameter'!$E$18+'Data &amp; Parameter'!$E$19)*'Data &amp; Parameter'!$E$20*'Data &amp; Parameter'!$E$37*R281</f>
        <v>0.65131705826972675</v>
      </c>
      <c r="T281" s="28">
        <f t="shared" si="4"/>
        <v>1.3026376443978176</v>
      </c>
    </row>
    <row r="282" spans="1:20" ht="15.75" customHeight="1" x14ac:dyDescent="0.35">
      <c r="A282">
        <v>275</v>
      </c>
      <c r="B282" s="76">
        <v>44233.621932870374</v>
      </c>
      <c r="C282" s="1" t="s">
        <v>990</v>
      </c>
      <c r="D282" s="76">
        <v>44233.622685185182</v>
      </c>
      <c r="E282" s="1" t="s">
        <v>991</v>
      </c>
      <c r="F282" s="1" t="s">
        <v>992</v>
      </c>
      <c r="G282" s="1" t="s">
        <v>123</v>
      </c>
      <c r="H282" s="1" t="s">
        <v>124</v>
      </c>
      <c r="I282" s="1" t="s">
        <v>125</v>
      </c>
      <c r="J282" s="1" t="s">
        <v>918</v>
      </c>
      <c r="K282" s="1" t="s">
        <v>946</v>
      </c>
      <c r="L282">
        <f>ROUNDUP(IF(B282&gt;$D$4,0,($D$4-B282+1)/365),0)</f>
        <v>0</v>
      </c>
      <c r="M282">
        <f>ROUNDUP(IF(B282&gt;$D$5,0,($D$5-B282+1)/365),0)</f>
        <v>1</v>
      </c>
      <c r="N282" s="28">
        <f>IF(OR(L282=1,M282=1),IF(B282+364&lt;=$D$5,(B282+364-$D$4+1)/365,IF(B282&gt;$D$4,($D$5-B282+1)/365,$D$6/365)),0)</f>
        <v>0.18733717021815421</v>
      </c>
      <c r="O282" s="28">
        <f>'Data &amp; Parameter'!$E$16*'Data &amp; Parameter'!$E$17*('Data &amp; Parameter'!$E$18+'Data &amp; Parameter'!$E$19)*'Data &amp; Parameter'!$E$20*'Data &amp; Parameter'!$E$37*N282</f>
        <v>0.6513159558140269</v>
      </c>
      <c r="P282">
        <f>ROUNDUP(IF(D282&gt;$D$4,0,($D$4-D282+1)/365),0)</f>
        <v>0</v>
      </c>
      <c r="Q282">
        <f>ROUNDUP(IF(D282&gt;$D$5,0,($D$5-D282+1)/365),0)</f>
        <v>1</v>
      </c>
      <c r="R282" s="28">
        <f>IF(OR(P282=1,Q282=1),IF(D282+364&lt;=$D$5,(D282+364-$D$4+1)/365,IF(D282&gt;$D$4,($D$5-D282+1)/365,$D$6/365)),0)</f>
        <v>0.18733510908169182</v>
      </c>
      <c r="S282" s="28">
        <f>'Data &amp; Parameter'!$E$16*'Data &amp; Parameter'!$E$17*('Data &amp; Parameter'!$E$18+'Data &amp; Parameter'!$E$19)*'Data &amp; Parameter'!$E$20*'Data &amp; Parameter'!$E$37*R282</f>
        <v>0.65130878985190899</v>
      </c>
      <c r="T282" s="28">
        <f t="shared" si="4"/>
        <v>1.3026247456659359</v>
      </c>
    </row>
    <row r="283" spans="1:20" ht="15.75" customHeight="1" x14ac:dyDescent="0.35">
      <c r="A283">
        <v>276</v>
      </c>
      <c r="B283" s="76">
        <v>44233.622164351851</v>
      </c>
      <c r="C283" s="1" t="s">
        <v>993</v>
      </c>
      <c r="D283" s="76">
        <v>44233.622673611113</v>
      </c>
      <c r="E283" s="1" t="s">
        <v>994</v>
      </c>
      <c r="F283" s="1" t="s">
        <v>995</v>
      </c>
      <c r="G283" s="1" t="s">
        <v>123</v>
      </c>
      <c r="H283" s="1" t="s">
        <v>124</v>
      </c>
      <c r="I283" s="1" t="s">
        <v>125</v>
      </c>
      <c r="J283" s="1" t="s">
        <v>985</v>
      </c>
      <c r="K283" s="1" t="s">
        <v>986</v>
      </c>
      <c r="L283">
        <f>ROUNDUP(IF(B283&gt;$D$4,0,($D$4-B283+1)/365),0)</f>
        <v>0</v>
      </c>
      <c r="M283">
        <f>ROUNDUP(IF(B283&gt;$D$5,0,($D$5-B283+1)/365),0)</f>
        <v>1</v>
      </c>
      <c r="N283" s="28">
        <f>IF(OR(L283=1,M283=1),IF(B283+364&lt;=$D$5,(B283+364-$D$4+1)/365,IF(B283&gt;$D$4,($D$5-B283+1)/365,$D$6/365)),0)</f>
        <v>0.18733653602232575</v>
      </c>
      <c r="O283" s="28">
        <f>'Data &amp; Parameter'!$E$16*'Data &amp; Parameter'!$E$17*('Data &amp; Parameter'!$E$18+'Data &amp; Parameter'!$E$19)*'Data &amp; Parameter'!$E$20*'Data &amp; Parameter'!$E$37*N283</f>
        <v>0.65131375090262722</v>
      </c>
      <c r="P283">
        <f>ROUNDUP(IF(D283&gt;$D$4,0,($D$4-D283+1)/365),0)</f>
        <v>0</v>
      </c>
      <c r="Q283">
        <f>ROUNDUP(IF(D283&gt;$D$5,0,($D$5-D283+1)/365),0)</f>
        <v>1</v>
      </c>
      <c r="R283" s="28">
        <f>IF(OR(P283=1,Q283=1),IF(D283+364&lt;=$D$5,(D283+364-$D$4+1)/365,IF(D283&gt;$D$4,($D$5-D283+1)/365,$D$6/365)),0)</f>
        <v>0.18733514079147126</v>
      </c>
      <c r="S283" s="28">
        <f>'Data &amp; Parameter'!$E$16*'Data &amp; Parameter'!$E$17*('Data &amp; Parameter'!$E$18+'Data &amp; Parameter'!$E$19)*'Data &amp; Parameter'!$E$20*'Data &amp; Parameter'!$E$37*R283</f>
        <v>0.65130890009743725</v>
      </c>
      <c r="T283" s="28">
        <f t="shared" si="4"/>
        <v>1.3026226510000645</v>
      </c>
    </row>
    <row r="284" spans="1:20" ht="15.75" customHeight="1" x14ac:dyDescent="0.35">
      <c r="A284">
        <v>277</v>
      </c>
      <c r="B284" s="76">
        <v>44233.622395833328</v>
      </c>
      <c r="C284" s="1" t="s">
        <v>996</v>
      </c>
      <c r="D284" s="76">
        <v>44233.623043981483</v>
      </c>
      <c r="E284" s="1" t="s">
        <v>997</v>
      </c>
      <c r="F284" s="1" t="s">
        <v>998</v>
      </c>
      <c r="G284" s="1" t="s">
        <v>123</v>
      </c>
      <c r="H284" s="1" t="s">
        <v>729</v>
      </c>
      <c r="I284" s="1" t="s">
        <v>125</v>
      </c>
      <c r="J284" s="1" t="s">
        <v>918</v>
      </c>
      <c r="K284" s="1" t="s">
        <v>919</v>
      </c>
      <c r="L284">
        <f>ROUNDUP(IF(B284&gt;$D$4,0,($D$4-B284+1)/365),0)</f>
        <v>0</v>
      </c>
      <c r="M284">
        <f>ROUNDUP(IF(B284&gt;$D$5,0,($D$5-B284+1)/365),0)</f>
        <v>1</v>
      </c>
      <c r="N284" s="28">
        <f>IF(OR(L284=1,M284=1),IF(B284+364&lt;=$D$5,(B284+364-$D$4+1)/365,IF(B284&gt;$D$4,($D$5-B284+1)/365,$D$6/365)),0)</f>
        <v>0.18733590182649731</v>
      </c>
      <c r="O284" s="28">
        <f>'Data &amp; Parameter'!$E$16*'Data &amp; Parameter'!$E$17*('Data &amp; Parameter'!$E$18+'Data &amp; Parameter'!$E$19)*'Data &amp; Parameter'!$E$20*'Data &amp; Parameter'!$E$37*N284</f>
        <v>0.65131154599122776</v>
      </c>
      <c r="P284">
        <f>ROUNDUP(IF(D284&gt;$D$4,0,($D$4-D284+1)/365),0)</f>
        <v>0</v>
      </c>
      <c r="Q284">
        <f>ROUNDUP(IF(D284&gt;$D$5,0,($D$5-D284+1)/365),0)</f>
        <v>1</v>
      </c>
      <c r="R284" s="28">
        <f>IF(OR(P284=1,Q284=1),IF(D284+364&lt;=$D$5,(D284+364-$D$4+1)/365,IF(D284&gt;$D$4,($D$5-D284+1)/365,$D$6/365)),0)</f>
        <v>0.1873341260781298</v>
      </c>
      <c r="S284" s="28">
        <f>'Data &amp; Parameter'!$E$16*'Data &amp; Parameter'!$E$17*('Data &amp; Parameter'!$E$18+'Data &amp; Parameter'!$E$19)*'Data &amp; Parameter'!$E$20*'Data &amp; Parameter'!$E$37*R284</f>
        <v>0.65130537223914253</v>
      </c>
      <c r="T284" s="28">
        <f t="shared" si="4"/>
        <v>1.3026169182303704</v>
      </c>
    </row>
    <row r="285" spans="1:20" ht="15.75" customHeight="1" x14ac:dyDescent="0.35">
      <c r="A285">
        <v>278</v>
      </c>
      <c r="B285" s="76">
        <v>44233.624861111108</v>
      </c>
      <c r="C285" s="1" t="s">
        <v>999</v>
      </c>
      <c r="D285" s="76">
        <v>44233.625601851847</v>
      </c>
      <c r="E285" s="1" t="s">
        <v>1000</v>
      </c>
      <c r="F285" s="1" t="s">
        <v>1001</v>
      </c>
      <c r="G285" s="1" t="s">
        <v>123</v>
      </c>
      <c r="H285" s="1" t="s">
        <v>729</v>
      </c>
      <c r="I285" s="1" t="s">
        <v>125</v>
      </c>
      <c r="J285" s="1" t="s">
        <v>918</v>
      </c>
      <c r="K285" s="1" t="s">
        <v>946</v>
      </c>
      <c r="L285">
        <f>ROUNDUP(IF(B285&gt;$D$4,0,($D$4-B285+1)/365),0)</f>
        <v>0</v>
      </c>
      <c r="M285">
        <f>ROUNDUP(IF(B285&gt;$D$5,0,($D$5-B285+1)/365),0)</f>
        <v>1</v>
      </c>
      <c r="N285" s="28">
        <f>IF(OR(L285=1,M285=1),IF(B285+364&lt;=$D$5,(B285+364-$D$4+1)/365,IF(B285&gt;$D$4,($D$5-B285+1)/365,$D$6/365)),0)</f>
        <v>0.18732914764080069</v>
      </c>
      <c r="O285" s="28">
        <f>'Data &amp; Parameter'!$E$16*'Data &amp; Parameter'!$E$17*('Data &amp; Parameter'!$E$18+'Data &amp; Parameter'!$E$19)*'Data &amp; Parameter'!$E$20*'Data &amp; Parameter'!$E$37*N285</f>
        <v>0.65128806368439229</v>
      </c>
      <c r="P285">
        <f>ROUNDUP(IF(D285&gt;$D$4,0,($D$4-D285+1)/365),0)</f>
        <v>0</v>
      </c>
      <c r="Q285">
        <f>ROUNDUP(IF(D285&gt;$D$5,0,($D$5-D285+1)/365),0)</f>
        <v>1</v>
      </c>
      <c r="R285" s="28">
        <f>IF(OR(P285=1,Q285=1),IF(D285+364&lt;=$D$5,(D285+364-$D$4+1)/365,IF(D285&gt;$D$4,($D$5-D285+1)/365,$D$6/365)),0)</f>
        <v>0.18732711821411774</v>
      </c>
      <c r="S285" s="28">
        <f>'Data &amp; Parameter'!$E$16*'Data &amp; Parameter'!$E$17*('Data &amp; Parameter'!$E$18+'Data &amp; Parameter'!$E$19)*'Data &amp; Parameter'!$E$20*'Data &amp; Parameter'!$E$37*R285</f>
        <v>0.65128100796780264</v>
      </c>
      <c r="T285" s="28">
        <f t="shared" si="4"/>
        <v>1.3025690716521949</v>
      </c>
    </row>
    <row r="286" spans="1:20" ht="15.75" customHeight="1" x14ac:dyDescent="0.35">
      <c r="A286">
        <v>279</v>
      </c>
      <c r="B286" s="76">
        <v>44233.62498842593</v>
      </c>
      <c r="C286" s="1" t="s">
        <v>1002</v>
      </c>
      <c r="D286" s="76">
        <v>44233.626319444447</v>
      </c>
      <c r="E286" s="1" t="s">
        <v>1003</v>
      </c>
      <c r="F286" s="1" t="s">
        <v>1004</v>
      </c>
      <c r="G286" s="1" t="s">
        <v>123</v>
      </c>
      <c r="H286" s="1" t="s">
        <v>124</v>
      </c>
      <c r="I286" s="1" t="s">
        <v>125</v>
      </c>
      <c r="J286" s="1" t="s">
        <v>918</v>
      </c>
      <c r="K286" s="1" t="s">
        <v>946</v>
      </c>
      <c r="L286">
        <f>ROUNDUP(IF(B286&gt;$D$4,0,($D$4-B286+1)/365),0)</f>
        <v>0</v>
      </c>
      <c r="M286">
        <f>ROUNDUP(IF(B286&gt;$D$5,0,($D$5-B286+1)/365),0)</f>
        <v>1</v>
      </c>
      <c r="N286" s="28">
        <f>IF(OR(L286=1,M286=1),IF(B286+364&lt;=$D$5,(B286+364-$D$4+1)/365,IF(B286&gt;$D$4,($D$5-B286+1)/365,$D$6/365)),0)</f>
        <v>0.18732879883306713</v>
      </c>
      <c r="O286" s="28">
        <f>'Data &amp; Parameter'!$E$16*'Data &amp; Parameter'!$E$17*('Data &amp; Parameter'!$E$18+'Data &amp; Parameter'!$E$19)*'Data &amp; Parameter'!$E$20*'Data &amp; Parameter'!$E$37*N286</f>
        <v>0.65128685098302552</v>
      </c>
      <c r="P286">
        <f>ROUNDUP(IF(D286&gt;$D$4,0,($D$4-D286+1)/365),0)</f>
        <v>0</v>
      </c>
      <c r="Q286">
        <f>ROUNDUP(IF(D286&gt;$D$5,0,($D$5-D286+1)/365),0)</f>
        <v>1</v>
      </c>
      <c r="R286" s="28">
        <f>IF(OR(P286=1,Q286=1),IF(D286+364&lt;=$D$5,(D286+364-$D$4+1)/365,IF(D286&gt;$D$4,($D$5-D286+1)/365,$D$6/365)),0)</f>
        <v>0.18732515220699372</v>
      </c>
      <c r="S286" s="28">
        <f>'Data &amp; Parameter'!$E$16*'Data &amp; Parameter'!$E$17*('Data &amp; Parameter'!$E$18+'Data &amp; Parameter'!$E$19)*'Data &amp; Parameter'!$E$20*'Data &amp; Parameter'!$E$37*R286</f>
        <v>0.65127417274226984</v>
      </c>
      <c r="T286" s="28">
        <f t="shared" si="4"/>
        <v>1.3025610237252954</v>
      </c>
    </row>
    <row r="287" spans="1:20" ht="15.75" customHeight="1" x14ac:dyDescent="0.35">
      <c r="A287">
        <v>280</v>
      </c>
      <c r="B287" s="76">
        <v>44233.625717592593</v>
      </c>
      <c r="C287" s="1" t="s">
        <v>1005</v>
      </c>
      <c r="D287" s="76">
        <v>44233.626585648148</v>
      </c>
      <c r="E287" s="1" t="s">
        <v>1006</v>
      </c>
      <c r="F287" s="1" t="s">
        <v>1007</v>
      </c>
      <c r="G287" s="1" t="s">
        <v>123</v>
      </c>
      <c r="H287" s="1" t="s">
        <v>124</v>
      </c>
      <c r="I287" s="1" t="s">
        <v>125</v>
      </c>
      <c r="J287" s="1" t="s">
        <v>985</v>
      </c>
      <c r="K287" s="1" t="s">
        <v>986</v>
      </c>
      <c r="L287">
        <f>ROUNDUP(IF(B287&gt;$D$4,0,($D$4-B287+1)/365),0)</f>
        <v>0</v>
      </c>
      <c r="M287">
        <f>ROUNDUP(IF(B287&gt;$D$5,0,($D$5-B287+1)/365),0)</f>
        <v>1</v>
      </c>
      <c r="N287" s="28">
        <f>IF(OR(L287=1,M287=1),IF(B287+364&lt;=$D$5,(B287+364-$D$4+1)/365,IF(B287&gt;$D$4,($D$5-B287+1)/365,$D$6/365)),0)</f>
        <v>0.18732680111618358</v>
      </c>
      <c r="O287" s="28">
        <f>'Data &amp; Parameter'!$E$16*'Data &amp; Parameter'!$E$17*('Data &amp; Parameter'!$E$18+'Data &amp; Parameter'!$E$19)*'Data &amp; Parameter'!$E$20*'Data &amp; Parameter'!$E$37*N287</f>
        <v>0.65127990551203352</v>
      </c>
      <c r="P287">
        <f>ROUNDUP(IF(D287&gt;$D$4,0,($D$4-D287+1)/365),0)</f>
        <v>0</v>
      </c>
      <c r="Q287">
        <f>ROUNDUP(IF(D287&gt;$D$5,0,($D$5-D287+1)/365),0)</f>
        <v>1</v>
      </c>
      <c r="R287" s="28">
        <f>IF(OR(P287=1,Q287=1),IF(D287+364&lt;=$D$5,(D287+364-$D$4+1)/365,IF(D287&gt;$D$4,($D$5-D287+1)/365,$D$6/365)),0)</f>
        <v>0.18732442288178702</v>
      </c>
      <c r="S287" s="28">
        <f>'Data &amp; Parameter'!$E$16*'Data &amp; Parameter'!$E$17*('Data &amp; Parameter'!$E$18+'Data &amp; Parameter'!$E$19)*'Data &amp; Parameter'!$E$20*'Data &amp; Parameter'!$E$37*R287</f>
        <v>0.65127163709414648</v>
      </c>
      <c r="T287" s="28">
        <f t="shared" si="4"/>
        <v>1.30255154260618</v>
      </c>
    </row>
    <row r="288" spans="1:20" ht="15.75" customHeight="1" x14ac:dyDescent="0.35">
      <c r="A288">
        <v>281</v>
      </c>
      <c r="B288" s="76">
        <v>44233.628252314811</v>
      </c>
      <c r="C288" s="1" t="s">
        <v>1008</v>
      </c>
      <c r="D288" s="76">
        <v>44233.628831018519</v>
      </c>
      <c r="E288" s="1" t="s">
        <v>1009</v>
      </c>
      <c r="F288" s="1" t="s">
        <v>1010</v>
      </c>
      <c r="G288" s="1" t="s">
        <v>123</v>
      </c>
      <c r="H288" s="1" t="s">
        <v>124</v>
      </c>
      <c r="I288" s="1" t="s">
        <v>125</v>
      </c>
      <c r="J288" s="1" t="s">
        <v>1011</v>
      </c>
      <c r="K288" s="1" t="s">
        <v>1012</v>
      </c>
      <c r="L288">
        <f>ROUNDUP(IF(B288&gt;$D$4,0,($D$4-B288+1)/365),0)</f>
        <v>0</v>
      </c>
      <c r="M288">
        <f>ROUNDUP(IF(B288&gt;$D$5,0,($D$5-B288+1)/365),0)</f>
        <v>1</v>
      </c>
      <c r="N288" s="28">
        <f>IF(OR(L288=1,M288=1),IF(B288+364&lt;=$D$5,(B288+364-$D$4+1)/365,IF(B288&gt;$D$4,($D$5-B288+1)/365,$D$6/365)),0)</f>
        <v>0.18731985667175038</v>
      </c>
      <c r="O288" s="28">
        <f>'Data &amp; Parameter'!$E$16*'Data &amp; Parameter'!$E$17*('Data &amp; Parameter'!$E$18+'Data &amp; Parameter'!$E$19)*'Data &amp; Parameter'!$E$20*'Data &amp; Parameter'!$E$37*N288</f>
        <v>0.65125576173181987</v>
      </c>
      <c r="P288">
        <f>ROUNDUP(IF(D288&gt;$D$4,0,($D$4-D288+1)/365),0)</f>
        <v>0</v>
      </c>
      <c r="Q288">
        <f>ROUNDUP(IF(D288&gt;$D$5,0,($D$5-D288+1)/365),0)</f>
        <v>1</v>
      </c>
      <c r="R288" s="28">
        <f>IF(OR(P288=1,Q288=1),IF(D288+364&lt;=$D$5,(D288+364-$D$4+1)/365,IF(D288&gt;$D$4,($D$5-D288+1)/365,$D$6/365)),0)</f>
        <v>0.1873182711821394</v>
      </c>
      <c r="S288" s="28">
        <f>'Data &amp; Parameter'!$E$16*'Data &amp; Parameter'!$E$17*('Data &amp; Parameter'!$E$18+'Data &amp; Parameter'!$E$19)*'Data &amp; Parameter'!$E$20*'Data &amp; Parameter'!$E$37*R288</f>
        <v>0.65125024945318233</v>
      </c>
      <c r="T288" s="28">
        <f t="shared" si="4"/>
        <v>1.3025060111850022</v>
      </c>
    </row>
    <row r="289" spans="1:20" ht="15.75" customHeight="1" x14ac:dyDescent="0.35">
      <c r="A289">
        <v>282</v>
      </c>
      <c r="B289" s="76">
        <v>44233.628703703704</v>
      </c>
      <c r="C289" s="1" t="s">
        <v>1013</v>
      </c>
      <c r="D289" s="76">
        <v>44233.629201388889</v>
      </c>
      <c r="E289" s="1" t="s">
        <v>1014</v>
      </c>
      <c r="F289" s="1" t="s">
        <v>1015</v>
      </c>
      <c r="G289" s="1" t="s">
        <v>123</v>
      </c>
      <c r="H289" s="1" t="s">
        <v>729</v>
      </c>
      <c r="I289" s="1" t="s">
        <v>125</v>
      </c>
      <c r="J289" s="1" t="s">
        <v>918</v>
      </c>
      <c r="K289" s="1" t="s">
        <v>918</v>
      </c>
      <c r="L289">
        <f>ROUNDUP(IF(B289&gt;$D$4,0,($D$4-B289+1)/365),0)</f>
        <v>0</v>
      </c>
      <c r="M289">
        <f>ROUNDUP(IF(B289&gt;$D$5,0,($D$5-B289+1)/365),0)</f>
        <v>1</v>
      </c>
      <c r="N289" s="28">
        <f>IF(OR(L289=1,M289=1),IF(B289+364&lt;=$D$5,(B289+364-$D$4+1)/365,IF(B289&gt;$D$4,($D$5-B289+1)/365,$D$6/365)),0)</f>
        <v>0.18731861998985302</v>
      </c>
      <c r="O289" s="28">
        <f>'Data &amp; Parameter'!$E$16*'Data &amp; Parameter'!$E$17*('Data &amp; Parameter'!$E$18+'Data &amp; Parameter'!$E$19)*'Data &amp; Parameter'!$E$20*'Data &amp; Parameter'!$E$37*N289</f>
        <v>0.65125146215447982</v>
      </c>
      <c r="P289">
        <f>ROUNDUP(IF(D289&gt;$D$4,0,($D$4-D289+1)/365),0)</f>
        <v>0</v>
      </c>
      <c r="Q289">
        <f>ROUNDUP(IF(D289&gt;$D$5,0,($D$5-D289+1)/365),0)</f>
        <v>1</v>
      </c>
      <c r="R289" s="28">
        <f>IF(OR(P289=1,Q289=1),IF(D289+364&lt;=$D$5,(D289+364-$D$4+1)/365,IF(D289&gt;$D$4,($D$5-D289+1)/365,$D$6/365)),0)</f>
        <v>0.18731725646879793</v>
      </c>
      <c r="S289" s="28">
        <f>'Data &amp; Parameter'!$E$16*'Data &amp; Parameter'!$E$17*('Data &amp; Parameter'!$E$18+'Data &amp; Parameter'!$E$19)*'Data &amp; Parameter'!$E$20*'Data &amp; Parameter'!$E$37*R289</f>
        <v>0.6512467215948875</v>
      </c>
      <c r="T289" s="28">
        <f t="shared" si="4"/>
        <v>1.3024981837493672</v>
      </c>
    </row>
    <row r="290" spans="1:20" ht="15.75" customHeight="1" x14ac:dyDescent="0.35">
      <c r="A290">
        <v>283</v>
      </c>
      <c r="B290" s="76">
        <v>44233.629930555559</v>
      </c>
      <c r="C290" s="1" t="s">
        <v>1016</v>
      </c>
      <c r="D290" s="76">
        <v>44233.630474537036</v>
      </c>
      <c r="E290" s="1" t="s">
        <v>1017</v>
      </c>
      <c r="F290" s="1" t="s">
        <v>1018</v>
      </c>
      <c r="G290" s="1" t="s">
        <v>123</v>
      </c>
      <c r="H290" s="1" t="s">
        <v>124</v>
      </c>
      <c r="I290" s="1" t="s">
        <v>125</v>
      </c>
      <c r="J290" s="1" t="s">
        <v>985</v>
      </c>
      <c r="K290" s="1" t="s">
        <v>986</v>
      </c>
      <c r="L290">
        <f>ROUNDUP(IF(B290&gt;$D$4,0,($D$4-B290+1)/365),0)</f>
        <v>0</v>
      </c>
      <c r="M290">
        <f>ROUNDUP(IF(B290&gt;$D$5,0,($D$5-B290+1)/365),0)</f>
        <v>1</v>
      </c>
      <c r="N290" s="28">
        <f>IF(OR(L290=1,M290=1),IF(B290+364&lt;=$D$5,(B290+364-$D$4+1)/365,IF(B290&gt;$D$4,($D$5-B290+1)/365,$D$6/365)),0)</f>
        <v>0.18731525875189445</v>
      </c>
      <c r="O290" s="28">
        <f>'Data &amp; Parameter'!$E$16*'Data &amp; Parameter'!$E$17*('Data &amp; Parameter'!$E$18+'Data &amp; Parameter'!$E$19)*'Data &amp; Parameter'!$E$20*'Data &amp; Parameter'!$E$37*N290</f>
        <v>0.65123977612382633</v>
      </c>
      <c r="P290">
        <f>ROUNDUP(IF(D290&gt;$D$4,0,($D$4-D290+1)/365),0)</f>
        <v>0</v>
      </c>
      <c r="Q290">
        <f>ROUNDUP(IF(D290&gt;$D$5,0,($D$5-D290+1)/365),0)</f>
        <v>1</v>
      </c>
      <c r="R290" s="28">
        <f>IF(OR(P290=1,Q290=1),IF(D290+364&lt;=$D$5,(D290+364-$D$4+1)/365,IF(D290&gt;$D$4,($D$5-D290+1)/365,$D$6/365)),0)</f>
        <v>0.18731376839168162</v>
      </c>
      <c r="S290" s="28">
        <f>'Data &amp; Parameter'!$E$16*'Data &amp; Parameter'!$E$17*('Data &amp; Parameter'!$E$18+'Data &amp; Parameter'!$E$19)*'Data &amp; Parameter'!$E$20*'Data &amp; Parameter'!$E$37*R290</f>
        <v>0.65123459458198174</v>
      </c>
      <c r="T290" s="28">
        <f t="shared" si="4"/>
        <v>1.302474370705808</v>
      </c>
    </row>
    <row r="291" spans="1:20" ht="15.75" customHeight="1" x14ac:dyDescent="0.35">
      <c r="A291">
        <v>284</v>
      </c>
      <c r="B291" s="76">
        <v>44233.63145833333</v>
      </c>
      <c r="C291" s="1" t="s">
        <v>1019</v>
      </c>
      <c r="D291" s="76">
        <v>44233.631921296299</v>
      </c>
      <c r="E291" s="1" t="s">
        <v>1020</v>
      </c>
      <c r="F291" s="1" t="s">
        <v>1021</v>
      </c>
      <c r="G291" s="1" t="s">
        <v>123</v>
      </c>
      <c r="H291" s="1" t="s">
        <v>124</v>
      </c>
      <c r="I291" s="1" t="s">
        <v>125</v>
      </c>
      <c r="J291" s="1" t="s">
        <v>1011</v>
      </c>
      <c r="K291" s="1" t="s">
        <v>1012</v>
      </c>
      <c r="L291">
        <f>ROUNDUP(IF(B291&gt;$D$4,0,($D$4-B291+1)/365),0)</f>
        <v>0</v>
      </c>
      <c r="M291">
        <f>ROUNDUP(IF(B291&gt;$D$5,0,($D$5-B291+1)/365),0)</f>
        <v>1</v>
      </c>
      <c r="N291" s="28">
        <f>IF(OR(L291=1,M291=1),IF(B291+364&lt;=$D$5,(B291+364-$D$4+1)/365,IF(B291&gt;$D$4,($D$5-B291+1)/365,$D$6/365)),0)</f>
        <v>0.18731107305937084</v>
      </c>
      <c r="O291" s="28">
        <f>'Data &amp; Parameter'!$E$16*'Data &amp; Parameter'!$E$17*('Data &amp; Parameter'!$E$18+'Data &amp; Parameter'!$E$19)*'Data &amp; Parameter'!$E$20*'Data &amp; Parameter'!$E$37*N291</f>
        <v>0.65122522370839497</v>
      </c>
      <c r="P291">
        <f>ROUNDUP(IF(D291&gt;$D$4,0,($D$4-D291+1)/365),0)</f>
        <v>0</v>
      </c>
      <c r="Q291">
        <f>ROUNDUP(IF(D291&gt;$D$5,0,($D$5-D291+1)/365),0)</f>
        <v>1</v>
      </c>
      <c r="R291" s="28">
        <f>IF(OR(P291=1,Q291=1),IF(D291+364&lt;=$D$5,(D291+364-$D$4+1)/365,IF(D291&gt;$D$4,($D$5-D291+1)/365,$D$6/365)),0)</f>
        <v>0.18730980466767405</v>
      </c>
      <c r="S291" s="28">
        <f>'Data &amp; Parameter'!$E$16*'Data &amp; Parameter'!$E$17*('Data &amp; Parameter'!$E$18+'Data &amp; Parameter'!$E$19)*'Data &amp; Parameter'!$E$20*'Data &amp; Parameter'!$E$37*R291</f>
        <v>0.65122081388545705</v>
      </c>
      <c r="T291" s="28">
        <f t="shared" si="4"/>
        <v>1.302446037593852</v>
      </c>
    </row>
    <row r="292" spans="1:20" ht="15.75" customHeight="1" x14ac:dyDescent="0.35">
      <c r="A292">
        <v>285</v>
      </c>
      <c r="B292" s="76">
        <v>44233.631562499999</v>
      </c>
      <c r="C292" s="1" t="s">
        <v>1022</v>
      </c>
      <c r="D292" s="76">
        <v>44233.632627314815</v>
      </c>
      <c r="E292" s="1" t="s">
        <v>1023</v>
      </c>
      <c r="F292" s="1" t="s">
        <v>1024</v>
      </c>
      <c r="G292" s="1" t="s">
        <v>123</v>
      </c>
      <c r="H292" s="1" t="s">
        <v>729</v>
      </c>
      <c r="I292" s="1" t="s">
        <v>125</v>
      </c>
      <c r="J292" s="1" t="s">
        <v>918</v>
      </c>
      <c r="K292" s="1" t="s">
        <v>946</v>
      </c>
      <c r="L292">
        <f>ROUNDUP(IF(B292&gt;$D$4,0,($D$4-B292+1)/365),0)</f>
        <v>0</v>
      </c>
      <c r="M292">
        <f>ROUNDUP(IF(B292&gt;$D$5,0,($D$5-B292+1)/365),0)</f>
        <v>1</v>
      </c>
      <c r="N292" s="28">
        <f>IF(OR(L292=1,M292=1),IF(B292+364&lt;=$D$5,(B292+364-$D$4+1)/365,IF(B292&gt;$D$4,($D$5-B292+1)/365,$D$6/365)),0)</f>
        <v>0.18731078767123607</v>
      </c>
      <c r="O292" s="28">
        <f>'Data &amp; Parameter'!$E$16*'Data &amp; Parameter'!$E$17*('Data &amp; Parameter'!$E$18+'Data &amp; Parameter'!$E$19)*'Data &amp; Parameter'!$E$20*'Data &amp; Parameter'!$E$37*N292</f>
        <v>0.6512242314982235</v>
      </c>
      <c r="P292">
        <f>ROUNDUP(IF(D292&gt;$D$4,0,($D$4-D292+1)/365),0)</f>
        <v>0</v>
      </c>
      <c r="Q292">
        <f>ROUNDUP(IF(D292&gt;$D$5,0,($D$5-D292+1)/365),0)</f>
        <v>1</v>
      </c>
      <c r="R292" s="28">
        <f>IF(OR(P292=1,Q292=1),IF(D292+364&lt;=$D$5,(D292+364-$D$4+1)/365,IF(D292&gt;$D$4,($D$5-D292+1)/365,$D$6/365)),0)</f>
        <v>0.18730787037036936</v>
      </c>
      <c r="S292" s="28">
        <f>'Data &amp; Parameter'!$E$16*'Data &amp; Parameter'!$E$17*('Data &amp; Parameter'!$E$18+'Data &amp; Parameter'!$E$19)*'Data &amp; Parameter'!$E$20*'Data &amp; Parameter'!$E$37*R292</f>
        <v>0.65121408890559129</v>
      </c>
      <c r="T292" s="28">
        <f t="shared" si="4"/>
        <v>1.3024383204038148</v>
      </c>
    </row>
    <row r="293" spans="1:20" ht="15.75" customHeight="1" x14ac:dyDescent="0.35">
      <c r="A293">
        <v>286</v>
      </c>
      <c r="B293" s="76">
        <v>44233.633055555554</v>
      </c>
      <c r="C293" s="1" t="s">
        <v>1025</v>
      </c>
      <c r="D293" s="76">
        <v>44233.633645833332</v>
      </c>
      <c r="E293" s="1" t="s">
        <v>1026</v>
      </c>
      <c r="F293" s="1" t="s">
        <v>1027</v>
      </c>
      <c r="G293" s="1" t="s">
        <v>123</v>
      </c>
      <c r="H293" s="1" t="s">
        <v>124</v>
      </c>
      <c r="I293" s="1" t="s">
        <v>125</v>
      </c>
      <c r="J293" s="1" t="s">
        <v>1028</v>
      </c>
      <c r="K293" s="1" t="s">
        <v>986</v>
      </c>
      <c r="L293">
        <f>ROUNDUP(IF(B293&gt;$D$4,0,($D$4-B293+1)/365),0)</f>
        <v>0</v>
      </c>
      <c r="M293">
        <f>ROUNDUP(IF(B293&gt;$D$5,0,($D$5-B293+1)/365),0)</f>
        <v>1</v>
      </c>
      <c r="N293" s="28">
        <f>IF(OR(L293=1,M293=1),IF(B293+364&lt;=$D$5,(B293+364-$D$4+1)/365,IF(B293&gt;$D$4,($D$5-B293+1)/365,$D$6/365)),0)</f>
        <v>0.18730669710807077</v>
      </c>
      <c r="O293" s="28">
        <f>'Data &amp; Parameter'!$E$16*'Data &amp; Parameter'!$E$17*('Data &amp; Parameter'!$E$18+'Data &amp; Parameter'!$E$19)*'Data &amp; Parameter'!$E$20*'Data &amp; Parameter'!$E$37*N293</f>
        <v>0.65121000981944654</v>
      </c>
      <c r="P293">
        <f>ROUNDUP(IF(D293&gt;$D$4,0,($D$4-D293+1)/365),0)</f>
        <v>0</v>
      </c>
      <c r="Q293">
        <f>ROUNDUP(IF(D293&gt;$D$5,0,($D$5-D293+1)/365),0)</f>
        <v>1</v>
      </c>
      <c r="R293" s="28">
        <f>IF(OR(P293=1,Q293=1),IF(D293+364&lt;=$D$5,(D293+364-$D$4+1)/365,IF(D293&gt;$D$4,($D$5-D293+1)/365,$D$6/365)),0)</f>
        <v>0.18730507990868031</v>
      </c>
      <c r="S293" s="28">
        <f>'Data &amp; Parameter'!$E$16*'Data &amp; Parameter'!$E$17*('Data &amp; Parameter'!$E$18+'Data &amp; Parameter'!$E$19)*'Data &amp; Parameter'!$E$20*'Data &amp; Parameter'!$E$37*R293</f>
        <v>0.65120438729528063</v>
      </c>
      <c r="T293" s="28">
        <f t="shared" si="4"/>
        <v>1.3024143971147271</v>
      </c>
    </row>
    <row r="294" spans="1:20" ht="15.75" customHeight="1" x14ac:dyDescent="0.35">
      <c r="A294">
        <v>287</v>
      </c>
      <c r="B294" s="76">
        <v>44233.633958333332</v>
      </c>
      <c r="C294" s="1" t="s">
        <v>1029</v>
      </c>
      <c r="D294" s="76">
        <v>44233.634409722217</v>
      </c>
      <c r="E294" s="1" t="s">
        <v>1030</v>
      </c>
      <c r="F294" s="1" t="s">
        <v>1031</v>
      </c>
      <c r="G294" s="1" t="s">
        <v>123</v>
      </c>
      <c r="H294" s="1" t="s">
        <v>124</v>
      </c>
      <c r="I294" s="1" t="s">
        <v>125</v>
      </c>
      <c r="J294" s="1" t="s">
        <v>1011</v>
      </c>
      <c r="K294" s="1" t="s">
        <v>1012</v>
      </c>
      <c r="L294">
        <f>ROUNDUP(IF(B294&gt;$D$4,0,($D$4-B294+1)/365),0)</f>
        <v>0</v>
      </c>
      <c r="M294">
        <f>ROUNDUP(IF(B294&gt;$D$5,0,($D$5-B294+1)/365),0)</f>
        <v>1</v>
      </c>
      <c r="N294" s="28">
        <f>IF(OR(L294=1,M294=1),IF(B294+364&lt;=$D$5,(B294+364-$D$4+1)/365,IF(B294&gt;$D$4,($D$5-B294+1)/365,$D$6/365)),0)</f>
        <v>0.18730422374429595</v>
      </c>
      <c r="O294" s="28">
        <f>'Data &amp; Parameter'!$E$16*'Data &amp; Parameter'!$E$17*('Data &amp; Parameter'!$E$18+'Data &amp; Parameter'!$E$19)*'Data &amp; Parameter'!$E$20*'Data &amp; Parameter'!$E$37*N294</f>
        <v>0.65120141066483572</v>
      </c>
      <c r="P294">
        <f>ROUNDUP(IF(D294&gt;$D$4,0,($D$4-D294+1)/365),0)</f>
        <v>0</v>
      </c>
      <c r="Q294">
        <f>ROUNDUP(IF(D294&gt;$D$5,0,($D$5-D294+1)/365),0)</f>
        <v>1</v>
      </c>
      <c r="R294" s="28">
        <f>IF(OR(P294=1,Q294=1),IF(D294+364&lt;=$D$5,(D294+364-$D$4+1)/365,IF(D294&gt;$D$4,($D$5-D294+1)/365,$D$6/365)),0)</f>
        <v>0.18730298706241852</v>
      </c>
      <c r="S294" s="28">
        <f>'Data &amp; Parameter'!$E$16*'Data &amp; Parameter'!$E$17*('Data &amp; Parameter'!$E$18+'Data &amp; Parameter'!$E$19)*'Data &amp; Parameter'!$E$20*'Data &amp; Parameter'!$E$37*R294</f>
        <v>0.65119711108756495</v>
      </c>
      <c r="T294" s="28">
        <f t="shared" si="4"/>
        <v>1.3023985217524006</v>
      </c>
    </row>
    <row r="295" spans="1:20" ht="15.75" customHeight="1" x14ac:dyDescent="0.35">
      <c r="A295">
        <v>288</v>
      </c>
      <c r="B295" s="76">
        <v>44233.635682870372</v>
      </c>
      <c r="C295" s="1" t="s">
        <v>1032</v>
      </c>
      <c r="D295" s="76">
        <v>44233.637129629627</v>
      </c>
      <c r="E295" s="1" t="s">
        <v>1033</v>
      </c>
      <c r="F295" s="1" t="s">
        <v>1034</v>
      </c>
      <c r="G295" s="1" t="s">
        <v>123</v>
      </c>
      <c r="H295" s="1" t="s">
        <v>729</v>
      </c>
      <c r="I295" s="1" t="s">
        <v>125</v>
      </c>
      <c r="J295" s="1" t="s">
        <v>918</v>
      </c>
      <c r="K295" s="1" t="s">
        <v>919</v>
      </c>
      <c r="L295">
        <f>ROUNDUP(IF(B295&gt;$D$4,0,($D$4-B295+1)/365),0)</f>
        <v>0</v>
      </c>
      <c r="M295">
        <f>ROUNDUP(IF(B295&gt;$D$5,0,($D$5-B295+1)/365),0)</f>
        <v>1</v>
      </c>
      <c r="N295" s="28">
        <f>IF(OR(L295=1,M295=1),IF(B295+364&lt;=$D$5,(B295+364-$D$4+1)/365,IF(B295&gt;$D$4,($D$5-B295+1)/365,$D$6/365)),0)</f>
        <v>0.18729949898528228</v>
      </c>
      <c r="O295" s="28">
        <f>'Data &amp; Parameter'!$E$16*'Data &amp; Parameter'!$E$17*('Data &amp; Parameter'!$E$18+'Data &amp; Parameter'!$E$19)*'Data &amp; Parameter'!$E$20*'Data &amp; Parameter'!$E$37*N295</f>
        <v>0.65118498407458991</v>
      </c>
      <c r="P295">
        <f>ROUNDUP(IF(D295&gt;$D$4,0,($D$4-D295+1)/365),0)</f>
        <v>0</v>
      </c>
      <c r="Q295">
        <f>ROUNDUP(IF(D295&gt;$D$5,0,($D$5-D295+1)/365),0)</f>
        <v>1</v>
      </c>
      <c r="R295" s="28">
        <f>IF(OR(P295=1,Q295=1),IF(D295+364&lt;=$D$5,(D295+364-$D$4+1)/365,IF(D295&gt;$D$4,($D$5-D295+1)/365,$D$6/365)),0)</f>
        <v>0.18729553526129464</v>
      </c>
      <c r="S295" s="28">
        <f>'Data &amp; Parameter'!$E$16*'Data &amp; Parameter'!$E$17*('Data &amp; Parameter'!$E$18+'Data &amp; Parameter'!$E$19)*'Data &amp; Parameter'!$E$20*'Data &amp; Parameter'!$E$37*R295</f>
        <v>0.6511712033781345</v>
      </c>
      <c r="T295" s="28">
        <f t="shared" si="4"/>
        <v>1.3023561874527245</v>
      </c>
    </row>
    <row r="296" spans="1:20" ht="15.75" customHeight="1" x14ac:dyDescent="0.35">
      <c r="A296">
        <v>289</v>
      </c>
      <c r="B296" s="76">
        <v>44233.636493055557</v>
      </c>
      <c r="C296" s="1" t="s">
        <v>1035</v>
      </c>
      <c r="D296" s="76">
        <v>44233.637719907405</v>
      </c>
      <c r="E296" s="1" t="s">
        <v>1036</v>
      </c>
      <c r="F296" s="1" t="s">
        <v>1037</v>
      </c>
      <c r="G296" s="1" t="s">
        <v>123</v>
      </c>
      <c r="H296" s="1" t="s">
        <v>124</v>
      </c>
      <c r="I296" s="1" t="s">
        <v>125</v>
      </c>
      <c r="J296" s="1" t="s">
        <v>1011</v>
      </c>
      <c r="K296" s="1" t="s">
        <v>1012</v>
      </c>
      <c r="L296">
        <f>ROUNDUP(IF(B296&gt;$D$4,0,($D$4-B296+1)/365),0)</f>
        <v>0</v>
      </c>
      <c r="M296">
        <f>ROUNDUP(IF(B296&gt;$D$5,0,($D$5-B296+1)/365),0)</f>
        <v>1</v>
      </c>
      <c r="N296" s="28">
        <f>IF(OR(L296=1,M296=1),IF(B296+364&lt;=$D$5,(B296+364-$D$4+1)/365,IF(B296&gt;$D$4,($D$5-B296+1)/365,$D$6/365)),0)</f>
        <v>0.18729727929984283</v>
      </c>
      <c r="O296" s="28">
        <f>'Data &amp; Parameter'!$E$16*'Data &amp; Parameter'!$E$17*('Data &amp; Parameter'!$E$18+'Data &amp; Parameter'!$E$19)*'Data &amp; Parameter'!$E$20*'Data &amp; Parameter'!$E$37*N296</f>
        <v>0.65117726688455269</v>
      </c>
      <c r="P296">
        <f>ROUNDUP(IF(D296&gt;$D$4,0,($D$4-D296+1)/365),0)</f>
        <v>0</v>
      </c>
      <c r="Q296">
        <f>ROUNDUP(IF(D296&gt;$D$5,0,($D$5-D296+1)/365),0)</f>
        <v>1</v>
      </c>
      <c r="R296" s="28">
        <f>IF(OR(P296=1,Q296=1),IF(D296+364&lt;=$D$5,(D296+364-$D$4+1)/365,IF(D296&gt;$D$4,($D$5-D296+1)/365,$D$6/365)),0)</f>
        <v>0.18729391806190418</v>
      </c>
      <c r="S296" s="28">
        <f>'Data &amp; Parameter'!$E$16*'Data &amp; Parameter'!$E$17*('Data &amp; Parameter'!$E$18+'Data &amp; Parameter'!$E$19)*'Data &amp; Parameter'!$E$20*'Data &amp; Parameter'!$E$37*R296</f>
        <v>0.65116558085396847</v>
      </c>
      <c r="T296" s="28">
        <f t="shared" si="4"/>
        <v>1.302342847738521</v>
      </c>
    </row>
    <row r="297" spans="1:20" ht="15.75" customHeight="1" x14ac:dyDescent="0.35">
      <c r="A297">
        <v>290</v>
      </c>
      <c r="B297" s="76">
        <v>44233.638854166667</v>
      </c>
      <c r="C297" s="1" t="s">
        <v>1038</v>
      </c>
      <c r="D297" s="76">
        <v>44233.639791666668</v>
      </c>
      <c r="E297" s="1" t="s">
        <v>1039</v>
      </c>
      <c r="F297" s="1" t="s">
        <v>1040</v>
      </c>
      <c r="G297" s="1" t="s">
        <v>123</v>
      </c>
      <c r="H297" s="1" t="s">
        <v>124</v>
      </c>
      <c r="I297" s="1" t="s">
        <v>125</v>
      </c>
      <c r="J297" s="1" t="s">
        <v>985</v>
      </c>
      <c r="K297" s="1" t="s">
        <v>1041</v>
      </c>
      <c r="L297">
        <f>ROUNDUP(IF(B297&gt;$D$4,0,($D$4-B297+1)/365),0)</f>
        <v>0</v>
      </c>
      <c r="M297">
        <f>ROUNDUP(IF(B297&gt;$D$5,0,($D$5-B297+1)/365),0)</f>
        <v>1</v>
      </c>
      <c r="N297" s="28">
        <f>IF(OR(L297=1,M297=1),IF(B297+364&lt;=$D$5,(B297+364-$D$4+1)/365,IF(B297&gt;$D$4,($D$5-B297+1)/365,$D$6/365)),0)</f>
        <v>0.18729081050228097</v>
      </c>
      <c r="O297" s="28">
        <f>'Data &amp; Parameter'!$E$16*'Data &amp; Parameter'!$E$17*('Data &amp; Parameter'!$E$18+'Data &amp; Parameter'!$E$19)*'Data &amp; Parameter'!$E$20*'Data &amp; Parameter'!$E$37*N297</f>
        <v>0.65115477678788869</v>
      </c>
      <c r="P297">
        <f>ROUNDUP(IF(D297&gt;$D$4,0,($D$4-D297+1)/365),0)</f>
        <v>0</v>
      </c>
      <c r="Q297">
        <f>ROUNDUP(IF(D297&gt;$D$5,0,($D$5-D297+1)/365),0)</f>
        <v>1</v>
      </c>
      <c r="R297" s="28">
        <f>IF(OR(P297=1,Q297=1),IF(D297+364&lt;=$D$5,(D297+364-$D$4+1)/365,IF(D297&gt;$D$4,($D$5-D297+1)/365,$D$6/365)),0)</f>
        <v>0.18728824200912791</v>
      </c>
      <c r="S297" s="28">
        <f>'Data &amp; Parameter'!$E$16*'Data &amp; Parameter'!$E$17*('Data &amp; Parameter'!$E$18+'Data &amp; Parameter'!$E$19)*'Data &amp; Parameter'!$E$20*'Data &amp; Parameter'!$E$37*R297</f>
        <v>0.65114584689655408</v>
      </c>
      <c r="T297" s="28">
        <f t="shared" si="4"/>
        <v>1.3023006236844428</v>
      </c>
    </row>
    <row r="298" spans="1:20" ht="15.75" customHeight="1" x14ac:dyDescent="0.35">
      <c r="A298">
        <v>291</v>
      </c>
      <c r="B298" s="76">
        <v>44233.639652777776</v>
      </c>
      <c r="C298" s="1" t="s">
        <v>1042</v>
      </c>
      <c r="D298" s="76">
        <v>44233.641134259262</v>
      </c>
      <c r="E298" s="1" t="s">
        <v>1043</v>
      </c>
      <c r="F298" s="1" t="s">
        <v>1044</v>
      </c>
      <c r="G298" s="1" t="s">
        <v>123</v>
      </c>
      <c r="H298" s="1" t="s">
        <v>729</v>
      </c>
      <c r="I298" s="1" t="s">
        <v>125</v>
      </c>
      <c r="J298" s="1" t="s">
        <v>918</v>
      </c>
      <c r="K298" s="1" t="s">
        <v>946</v>
      </c>
      <c r="L298">
        <f>ROUNDUP(IF(B298&gt;$D$4,0,($D$4-B298+1)/365),0)</f>
        <v>0</v>
      </c>
      <c r="M298">
        <f>ROUNDUP(IF(B298&gt;$D$5,0,($D$5-B298+1)/365),0)</f>
        <v>1</v>
      </c>
      <c r="N298" s="28">
        <f>IF(OR(L298=1,M298=1),IF(B298+364&lt;=$D$5,(B298+364-$D$4+1)/365,IF(B298&gt;$D$4,($D$5-B298+1)/365,$D$6/365)),0)</f>
        <v>0.18728862252664091</v>
      </c>
      <c r="O298" s="28">
        <f>'Data &amp; Parameter'!$E$16*'Data &amp; Parameter'!$E$17*('Data &amp; Parameter'!$E$18+'Data &amp; Parameter'!$E$19)*'Data &amp; Parameter'!$E$20*'Data &amp; Parameter'!$E$37*N298</f>
        <v>0.65114716984344923</v>
      </c>
      <c r="P298">
        <f>ROUNDUP(IF(D298&gt;$D$4,0,($D$4-D298+1)/365),0)</f>
        <v>0</v>
      </c>
      <c r="Q298">
        <f>ROUNDUP(IF(D298&gt;$D$5,0,($D$5-D298+1)/365),0)</f>
        <v>1</v>
      </c>
      <c r="R298" s="28">
        <f>IF(OR(P298=1,Q298=1),IF(D298+364&lt;=$D$5,(D298+364-$D$4+1)/365,IF(D298&gt;$D$4,($D$5-D298+1)/365,$D$6/365)),0)</f>
        <v>0.18728456367325511</v>
      </c>
      <c r="S298" s="28">
        <f>'Data &amp; Parameter'!$E$16*'Data &amp; Parameter'!$E$17*('Data &amp; Parameter'!$E$18+'Data &amp; Parameter'!$E$19)*'Data &amp; Parameter'!$E$20*'Data &amp; Parameter'!$E$37*R298</f>
        <v>0.65113305841020075</v>
      </c>
      <c r="T298" s="28">
        <f t="shared" si="4"/>
        <v>1.3022802282536499</v>
      </c>
    </row>
    <row r="299" spans="1:20" ht="15.75" customHeight="1" x14ac:dyDescent="0.35">
      <c r="A299">
        <v>292</v>
      </c>
      <c r="B299" s="76">
        <v>44233.642094907409</v>
      </c>
      <c r="C299" s="1" t="s">
        <v>1045</v>
      </c>
      <c r="D299" s="76">
        <v>44233.642592592594</v>
      </c>
      <c r="E299" s="1" t="s">
        <v>1046</v>
      </c>
      <c r="F299" s="1" t="s">
        <v>1047</v>
      </c>
      <c r="G299" s="1" t="s">
        <v>123</v>
      </c>
      <c r="H299" s="1" t="s">
        <v>124</v>
      </c>
      <c r="I299" s="1" t="s">
        <v>125</v>
      </c>
      <c r="J299" s="1" t="s">
        <v>1011</v>
      </c>
      <c r="K299" s="1" t="s">
        <v>1048</v>
      </c>
      <c r="L299">
        <f>ROUNDUP(IF(B299&gt;$D$4,0,($D$4-B299+1)/365),0)</f>
        <v>0</v>
      </c>
      <c r="M299">
        <f>ROUNDUP(IF(B299&gt;$D$5,0,($D$5-B299+1)/365),0)</f>
        <v>1</v>
      </c>
      <c r="N299" s="28">
        <f>IF(OR(L299=1,M299=1),IF(B299+364&lt;=$D$5,(B299+364-$D$4+1)/365,IF(B299&gt;$D$4,($D$5-B299+1)/365,$D$6/365)),0)</f>
        <v>0.18728193176052316</v>
      </c>
      <c r="O299" s="28">
        <f>'Data &amp; Parameter'!$E$16*'Data &amp; Parameter'!$E$17*('Data &amp; Parameter'!$E$18+'Data &amp; Parameter'!$E$19)*'Data &amp; Parameter'!$E$20*'Data &amp; Parameter'!$E$37*N299</f>
        <v>0.65112390802773989</v>
      </c>
      <c r="P299">
        <f>ROUNDUP(IF(D299&gt;$D$4,0,($D$4-D299+1)/365),0)</f>
        <v>0</v>
      </c>
      <c r="Q299">
        <f>ROUNDUP(IF(D299&gt;$D$5,0,($D$5-D299+1)/365),0)</f>
        <v>1</v>
      </c>
      <c r="R299" s="28">
        <f>IF(OR(P299=1,Q299=1),IF(D299+364&lt;=$D$5,(D299+364-$D$4+1)/365,IF(D299&gt;$D$4,($D$5-D299+1)/365,$D$6/365)),0)</f>
        <v>0.18728056823946806</v>
      </c>
      <c r="S299" s="28">
        <f>'Data &amp; Parameter'!$E$16*'Data &amp; Parameter'!$E$17*('Data &amp; Parameter'!$E$18+'Data &amp; Parameter'!$E$19)*'Data &amp; Parameter'!$E$20*'Data &amp; Parameter'!$E$37*R299</f>
        <v>0.65111916746814757</v>
      </c>
      <c r="T299" s="28">
        <f t="shared" si="4"/>
        <v>1.3022430754958876</v>
      </c>
    </row>
    <row r="300" spans="1:20" ht="15.75" customHeight="1" x14ac:dyDescent="0.35">
      <c r="A300">
        <v>293</v>
      </c>
      <c r="B300" s="76">
        <v>44233.642233796301</v>
      </c>
      <c r="C300" s="1" t="s">
        <v>1049</v>
      </c>
      <c r="D300" s="76">
        <v>44233.643159722225</v>
      </c>
      <c r="E300" s="1" t="s">
        <v>1050</v>
      </c>
      <c r="F300" s="1" t="s">
        <v>1051</v>
      </c>
      <c r="G300" s="1" t="s">
        <v>123</v>
      </c>
      <c r="H300" s="1" t="s">
        <v>124</v>
      </c>
      <c r="I300" s="1" t="s">
        <v>125</v>
      </c>
      <c r="J300" s="1" t="s">
        <v>985</v>
      </c>
      <c r="K300" s="1" t="s">
        <v>986</v>
      </c>
      <c r="L300">
        <f>ROUNDUP(IF(B300&gt;$D$4,0,($D$4-B300+1)/365),0)</f>
        <v>0</v>
      </c>
      <c r="M300">
        <f>ROUNDUP(IF(B300&gt;$D$5,0,($D$5-B300+1)/365),0)</f>
        <v>1</v>
      </c>
      <c r="N300" s="28">
        <f>IF(OR(L300=1,M300=1),IF(B300+364&lt;=$D$5,(B300+364-$D$4+1)/365,IF(B300&gt;$D$4,($D$5-B300+1)/365,$D$6/365)),0)</f>
        <v>0.18728155124301013</v>
      </c>
      <c r="O300" s="28">
        <f>'Data &amp; Parameter'!$E$16*'Data &amp; Parameter'!$E$17*('Data &amp; Parameter'!$E$18+'Data &amp; Parameter'!$E$19)*'Data &amp; Parameter'!$E$20*'Data &amp; Parameter'!$E$37*N300</f>
        <v>0.65112258508084464</v>
      </c>
      <c r="P300">
        <f>ROUNDUP(IF(D300&gt;$D$4,0,($D$4-D300+1)/365),0)</f>
        <v>0</v>
      </c>
      <c r="Q300">
        <f>ROUNDUP(IF(D300&gt;$D$5,0,($D$5-D300+1)/365),0)</f>
        <v>1</v>
      </c>
      <c r="R300" s="28">
        <f>IF(OR(P300=1,Q300=1),IF(D300+364&lt;=$D$5,(D300+364-$D$4+1)/365,IF(D300&gt;$D$4,($D$5-D300+1)/365,$D$6/365)),0)</f>
        <v>0.18727901445965647</v>
      </c>
      <c r="S300" s="28">
        <f>'Data &amp; Parameter'!$E$16*'Data &amp; Parameter'!$E$17*('Data &amp; Parameter'!$E$18+'Data &amp; Parameter'!$E$19)*'Data &amp; Parameter'!$E$20*'Data &amp; Parameter'!$E$37*R300</f>
        <v>0.65111376543510779</v>
      </c>
      <c r="T300" s="28">
        <f t="shared" si="4"/>
        <v>1.3022363505159524</v>
      </c>
    </row>
    <row r="301" spans="1:20" ht="15.75" customHeight="1" x14ac:dyDescent="0.35">
      <c r="A301">
        <v>294</v>
      </c>
      <c r="B301" s="76">
        <v>44233.643587962964</v>
      </c>
      <c r="C301" s="1" t="s">
        <v>1052</v>
      </c>
      <c r="D301" s="76">
        <v>44233.644502314812</v>
      </c>
      <c r="E301" s="1" t="s">
        <v>1053</v>
      </c>
      <c r="F301" s="1" t="s">
        <v>1054</v>
      </c>
      <c r="G301" s="1" t="s">
        <v>123</v>
      </c>
      <c r="H301" s="1" t="s">
        <v>729</v>
      </c>
      <c r="I301" s="1" t="s">
        <v>125</v>
      </c>
      <c r="J301" s="1" t="s">
        <v>918</v>
      </c>
      <c r="K301" s="1" t="s">
        <v>936</v>
      </c>
      <c r="L301">
        <f>ROUNDUP(IF(B301&gt;$D$4,0,($D$4-B301+1)/365),0)</f>
        <v>0</v>
      </c>
      <c r="M301">
        <f>ROUNDUP(IF(B301&gt;$D$5,0,($D$5-B301+1)/365),0)</f>
        <v>1</v>
      </c>
      <c r="N301" s="28">
        <f>IF(OR(L301=1,M301=1),IF(B301+364&lt;=$D$5,(B301+364-$D$4+1)/365,IF(B301&gt;$D$4,($D$5-B301+1)/365,$D$6/365)),0)</f>
        <v>0.18727784119735788</v>
      </c>
      <c r="O301" s="28">
        <f>'Data &amp; Parameter'!$E$16*'Data &amp; Parameter'!$E$17*('Data &amp; Parameter'!$E$18+'Data &amp; Parameter'!$E$19)*'Data &amp; Parameter'!$E$20*'Data &amp; Parameter'!$E$37*N301</f>
        <v>0.65110968634896305</v>
      </c>
      <c r="P301">
        <f>ROUNDUP(IF(D301&gt;$D$4,0,($D$4-D301+1)/365),0)</f>
        <v>0</v>
      </c>
      <c r="Q301">
        <f>ROUNDUP(IF(D301&gt;$D$5,0,($D$5-D301+1)/365),0)</f>
        <v>1</v>
      </c>
      <c r="R301" s="28">
        <f>IF(OR(P301=1,Q301=1),IF(D301+364&lt;=$D$5,(D301+364-$D$4+1)/365,IF(D301&gt;$D$4,($D$5-D301+1)/365,$D$6/365)),0)</f>
        <v>0.18727533612380359</v>
      </c>
      <c r="S301" s="28">
        <f>'Data &amp; Parameter'!$E$16*'Data &amp; Parameter'!$E$17*('Data &amp; Parameter'!$E$18+'Data &amp; Parameter'!$E$19)*'Data &amp; Parameter'!$E$20*'Data &amp; Parameter'!$E$37*R301</f>
        <v>0.65110097694882374</v>
      </c>
      <c r="T301" s="28">
        <f t="shared" si="4"/>
        <v>1.3022106632977868</v>
      </c>
    </row>
    <row r="302" spans="1:20" ht="15.75" customHeight="1" x14ac:dyDescent="0.35">
      <c r="A302">
        <v>295</v>
      </c>
      <c r="B302" s="76">
        <v>44233.645960648151</v>
      </c>
      <c r="C302" s="1" t="s">
        <v>1055</v>
      </c>
      <c r="D302" s="76">
        <v>44233.646458333329</v>
      </c>
      <c r="E302" s="1" t="s">
        <v>1056</v>
      </c>
      <c r="F302" s="1" t="s">
        <v>1057</v>
      </c>
      <c r="G302" s="1" t="s">
        <v>123</v>
      </c>
      <c r="H302" s="1" t="s">
        <v>124</v>
      </c>
      <c r="I302" s="1" t="s">
        <v>125</v>
      </c>
      <c r="J302" s="1" t="s">
        <v>1011</v>
      </c>
      <c r="K302" s="1" t="s">
        <v>1048</v>
      </c>
      <c r="L302">
        <f>ROUNDUP(IF(B302&gt;$D$4,0,($D$4-B302+1)/365),0)</f>
        <v>0</v>
      </c>
      <c r="M302">
        <f>ROUNDUP(IF(B302&gt;$D$5,0,($D$5-B302+1)/365),0)</f>
        <v>1</v>
      </c>
      <c r="N302" s="28">
        <f>IF(OR(L302=1,M302=1),IF(B302+364&lt;=$D$5,(B302+364-$D$4+1)/365,IF(B302&gt;$D$4,($D$5-B302+1)/365,$D$6/365)),0)</f>
        <v>0.18727134068999662</v>
      </c>
      <c r="O302" s="28">
        <f>'Data &amp; Parameter'!$E$16*'Data &amp; Parameter'!$E$17*('Data &amp; Parameter'!$E$18+'Data &amp; Parameter'!$E$19)*'Data &amp; Parameter'!$E$20*'Data &amp; Parameter'!$E$37*N302</f>
        <v>0.65108708600670129</v>
      </c>
      <c r="P302">
        <f>ROUNDUP(IF(D302&gt;$D$4,0,($D$4-D302+1)/365),0)</f>
        <v>0</v>
      </c>
      <c r="Q302">
        <f>ROUNDUP(IF(D302&gt;$D$5,0,($D$5-D302+1)/365),0)</f>
        <v>1</v>
      </c>
      <c r="R302" s="28">
        <f>IF(OR(P302=1,Q302=1),IF(D302+364&lt;=$D$5,(D302+364-$D$4+1)/365,IF(D302&gt;$D$4,($D$5-D302+1)/365,$D$6/365)),0)</f>
        <v>0.18726997716896146</v>
      </c>
      <c r="S302" s="28">
        <f>'Data &amp; Parameter'!$E$16*'Data &amp; Parameter'!$E$17*('Data &amp; Parameter'!$E$18+'Data &amp; Parameter'!$E$19)*'Data &amp; Parameter'!$E$20*'Data &amp; Parameter'!$E$37*R302</f>
        <v>0.65108234544717836</v>
      </c>
      <c r="T302" s="28">
        <f t="shared" si="4"/>
        <v>1.3021694314538796</v>
      </c>
    </row>
    <row r="303" spans="1:20" ht="15.75" customHeight="1" x14ac:dyDescent="0.35">
      <c r="A303">
        <v>296</v>
      </c>
      <c r="B303" s="76">
        <v>44233.647268518514</v>
      </c>
      <c r="C303" s="1" t="s">
        <v>1058</v>
      </c>
      <c r="D303" s="76">
        <v>44233.647685185184</v>
      </c>
      <c r="E303" s="1" t="s">
        <v>1059</v>
      </c>
      <c r="F303" s="1" t="s">
        <v>1060</v>
      </c>
      <c r="G303" s="1" t="s">
        <v>123</v>
      </c>
      <c r="H303" s="1" t="s">
        <v>124</v>
      </c>
      <c r="I303" s="1" t="s">
        <v>125</v>
      </c>
      <c r="J303" s="1" t="s">
        <v>985</v>
      </c>
      <c r="K303" s="1" t="s">
        <v>986</v>
      </c>
      <c r="L303">
        <f>ROUNDUP(IF(B303&gt;$D$4,0,($D$4-B303+1)/365),0)</f>
        <v>0</v>
      </c>
      <c r="M303">
        <f>ROUNDUP(IF(B303&gt;$D$5,0,($D$5-B303+1)/365),0)</f>
        <v>1</v>
      </c>
      <c r="N303" s="28">
        <f>IF(OR(L303=1,M303=1),IF(B303+364&lt;=$D$5,(B303+364-$D$4+1)/365,IF(B303&gt;$D$4,($D$5-B303+1)/365,$D$6/365)),0)</f>
        <v>0.18726775748352201</v>
      </c>
      <c r="O303" s="28">
        <f>'Data &amp; Parameter'!$E$16*'Data &amp; Parameter'!$E$17*('Data &amp; Parameter'!$E$18+'Data &amp; Parameter'!$E$19)*'Data &amp; Parameter'!$E$20*'Data &amp; Parameter'!$E$37*N303</f>
        <v>0.65107462825714113</v>
      </c>
      <c r="P303">
        <f>ROUNDUP(IF(D303&gt;$D$4,0,($D$4-D303+1)/365),0)</f>
        <v>0</v>
      </c>
      <c r="Q303">
        <f>ROUNDUP(IF(D303&gt;$D$5,0,($D$5-D303+1)/365),0)</f>
        <v>1</v>
      </c>
      <c r="R303" s="28">
        <f>IF(OR(P303=1,Q303=1),IF(D303+364&lt;=$D$5,(D303+364-$D$4+1)/365,IF(D303&gt;$D$4,($D$5-D303+1)/365,$D$6/365)),0)</f>
        <v>0.18726661593100288</v>
      </c>
      <c r="S303" s="28">
        <f>'Data &amp; Parameter'!$E$16*'Data &amp; Parameter'!$E$17*('Data &amp; Parameter'!$E$18+'Data &amp; Parameter'!$E$19)*'Data &amp; Parameter'!$E$20*'Data &amp; Parameter'!$E$37*R303</f>
        <v>0.65107065941652476</v>
      </c>
      <c r="T303" s="28">
        <f t="shared" si="4"/>
        <v>1.3021452876736659</v>
      </c>
    </row>
    <row r="304" spans="1:20" ht="15.75" customHeight="1" x14ac:dyDescent="0.35">
      <c r="A304">
        <v>297</v>
      </c>
      <c r="B304" s="76">
        <v>44233.649039351847</v>
      </c>
      <c r="C304" s="1" t="s">
        <v>1061</v>
      </c>
      <c r="D304" s="76">
        <v>44233.650474537033</v>
      </c>
      <c r="E304" s="1" t="s">
        <v>1062</v>
      </c>
      <c r="F304" s="1" t="s">
        <v>1063</v>
      </c>
      <c r="G304" s="1" t="s">
        <v>123</v>
      </c>
      <c r="H304" s="1" t="s">
        <v>124</v>
      </c>
      <c r="I304" s="1" t="s">
        <v>125</v>
      </c>
      <c r="J304" s="1" t="s">
        <v>1011</v>
      </c>
      <c r="K304" s="1" t="s">
        <v>1048</v>
      </c>
      <c r="L304">
        <f>ROUNDUP(IF(B304&gt;$D$4,0,($D$4-B304+1)/365),0)</f>
        <v>0</v>
      </c>
      <c r="M304">
        <f>ROUNDUP(IF(B304&gt;$D$5,0,($D$5-B304+1)/365),0)</f>
        <v>1</v>
      </c>
      <c r="N304" s="28">
        <f>IF(OR(L304=1,M304=1),IF(B304+364&lt;=$D$5,(B304+364-$D$4+1)/365,IF(B304&gt;$D$4,($D$5-B304+1)/365,$D$6/365)),0)</f>
        <v>0.18726290588535063</v>
      </c>
      <c r="O304" s="28">
        <f>'Data &amp; Parameter'!$E$16*'Data &amp; Parameter'!$E$17*('Data &amp; Parameter'!$E$18+'Data &amp; Parameter'!$E$19)*'Data &amp; Parameter'!$E$20*'Data &amp; Parameter'!$E$37*N304</f>
        <v>0.65105776068464316</v>
      </c>
      <c r="P304">
        <f>ROUNDUP(IF(D304&gt;$D$4,0,($D$4-D304+1)/365),0)</f>
        <v>0</v>
      </c>
      <c r="Q304">
        <f>ROUNDUP(IF(D304&gt;$D$5,0,($D$5-D304+1)/365),0)</f>
        <v>1</v>
      </c>
      <c r="R304" s="28">
        <f>IF(OR(P304=1,Q304=1),IF(D304+364&lt;=$D$5,(D304+364-$D$4+1)/365,IF(D304&gt;$D$4,($D$5-D304+1)/365,$D$6/365)),0)</f>
        <v>0.18725897387114246</v>
      </c>
      <c r="S304" s="28">
        <f>'Data &amp; Parameter'!$E$16*'Data &amp; Parameter'!$E$17*('Data &amp; Parameter'!$E$18+'Data &amp; Parameter'!$E$19)*'Data &amp; Parameter'!$E$20*'Data &amp; Parameter'!$E$37*R304</f>
        <v>0.65104409023371612</v>
      </c>
      <c r="T304" s="28">
        <f t="shared" si="4"/>
        <v>1.3021018509183593</v>
      </c>
    </row>
    <row r="305" spans="1:20" ht="15.75" customHeight="1" x14ac:dyDescent="0.35">
      <c r="A305">
        <v>298</v>
      </c>
      <c r="B305" s="76">
        <v>44233.650960648149</v>
      </c>
      <c r="C305" s="1" t="s">
        <v>1064</v>
      </c>
      <c r="D305" s="76">
        <v>44233.651574074072</v>
      </c>
      <c r="E305" s="1" t="s">
        <v>1065</v>
      </c>
      <c r="F305" s="1" t="s">
        <v>1066</v>
      </c>
      <c r="G305" s="1" t="s">
        <v>123</v>
      </c>
      <c r="H305" s="1" t="s">
        <v>124</v>
      </c>
      <c r="I305" s="1" t="s">
        <v>125</v>
      </c>
      <c r="J305" s="1" t="s">
        <v>985</v>
      </c>
      <c r="K305" s="1" t="s">
        <v>986</v>
      </c>
      <c r="L305">
        <f>ROUNDUP(IF(B305&gt;$D$4,0,($D$4-B305+1)/365),0)</f>
        <v>0</v>
      </c>
      <c r="M305">
        <f>ROUNDUP(IF(B305&gt;$D$5,0,($D$5-B305+1)/365),0)</f>
        <v>1</v>
      </c>
      <c r="N305" s="28">
        <f>IF(OR(L305=1,M305=1),IF(B305+364&lt;=$D$5,(B305+364-$D$4+1)/365,IF(B305&gt;$D$4,($D$5-B305+1)/365,$D$6/365)),0)</f>
        <v>0.18725764205986681</v>
      </c>
      <c r="O305" s="28">
        <f>'Data &amp; Parameter'!$E$16*'Data &amp; Parameter'!$E$17*('Data &amp; Parameter'!$E$18+'Data &amp; Parameter'!$E$19)*'Data &amp; Parameter'!$E$20*'Data &amp; Parameter'!$E$37*N305</f>
        <v>0.65103945991965217</v>
      </c>
      <c r="P305">
        <f>ROUNDUP(IF(D305&gt;$D$4,0,($D$4-D305+1)/365),0)</f>
        <v>0</v>
      </c>
      <c r="Q305">
        <f>ROUNDUP(IF(D305&gt;$D$5,0,($D$5-D305+1)/365),0)</f>
        <v>1</v>
      </c>
      <c r="R305" s="28">
        <f>IF(OR(P305=1,Q305=1),IF(D305+364&lt;=$D$5,(D305+364-$D$4+1)/365,IF(D305&gt;$D$4,($D$5-D305+1)/365,$D$6/365)),0)</f>
        <v>0.18725596144089748</v>
      </c>
      <c r="S305" s="28">
        <f>'Data &amp; Parameter'!$E$16*'Data &amp; Parameter'!$E$17*('Data &amp; Parameter'!$E$18+'Data &amp; Parameter'!$E$19)*'Data &amp; Parameter'!$E$20*'Data &amp; Parameter'!$E$37*R305</f>
        <v>0.65103361690436012</v>
      </c>
      <c r="T305" s="28">
        <f t="shared" si="4"/>
        <v>1.3020730768240123</v>
      </c>
    </row>
    <row r="306" spans="1:20" ht="15.75" customHeight="1" x14ac:dyDescent="0.35">
      <c r="A306">
        <v>299</v>
      </c>
      <c r="B306" s="76">
        <v>44233.654386574075</v>
      </c>
      <c r="C306" s="1" t="s">
        <v>1067</v>
      </c>
      <c r="D306" s="76">
        <v>44233.654687499999</v>
      </c>
      <c r="E306" s="1" t="s">
        <v>1068</v>
      </c>
      <c r="F306" s="1" t="s">
        <v>1069</v>
      </c>
      <c r="G306" s="1" t="s">
        <v>123</v>
      </c>
      <c r="H306" s="1" t="s">
        <v>124</v>
      </c>
      <c r="I306" s="1" t="s">
        <v>125</v>
      </c>
      <c r="J306" s="1" t="s">
        <v>1011</v>
      </c>
      <c r="K306" s="1" t="s">
        <v>1048</v>
      </c>
      <c r="L306">
        <f>ROUNDUP(IF(B306&gt;$D$4,0,($D$4-B306+1)/365),0)</f>
        <v>0</v>
      </c>
      <c r="M306">
        <f>ROUNDUP(IF(B306&gt;$D$5,0,($D$5-B306+1)/365),0)</f>
        <v>1</v>
      </c>
      <c r="N306" s="28">
        <f>IF(OR(L306=1,M306=1),IF(B306+364&lt;=$D$5,(B306+364-$D$4+1)/365,IF(B306&gt;$D$4,($D$5-B306+1)/365,$D$6/365)),0)</f>
        <v>0.18724825596143826</v>
      </c>
      <c r="O306" s="28">
        <f>'Data &amp; Parameter'!$E$16*'Data &amp; Parameter'!$E$17*('Data &amp; Parameter'!$E$18+'Data &amp; Parameter'!$E$19)*'Data &amp; Parameter'!$E$20*'Data &amp; Parameter'!$E$37*N306</f>
        <v>0.65100682723035608</v>
      </c>
      <c r="P306">
        <f>ROUNDUP(IF(D306&gt;$D$4,0,($D$4-D306+1)/365),0)</f>
        <v>0</v>
      </c>
      <c r="Q306">
        <f>ROUNDUP(IF(D306&gt;$D$5,0,($D$5-D306+1)/365),0)</f>
        <v>1</v>
      </c>
      <c r="R306" s="28">
        <f>IF(OR(P306=1,Q306=1),IF(D306+364&lt;=$D$5,(D306+364-$D$4+1)/365,IF(D306&gt;$D$4,($D$5-D306+1)/365,$D$6/365)),0)</f>
        <v>0.1872474315068533</v>
      </c>
      <c r="S306" s="28">
        <f>'Data &amp; Parameter'!$E$16*'Data &amp; Parameter'!$E$17*('Data &amp; Parameter'!$E$18+'Data &amp; Parameter'!$E$19)*'Data &amp; Parameter'!$E$20*'Data &amp; Parameter'!$E$37*R306</f>
        <v>0.65100396084550882</v>
      </c>
      <c r="T306" s="28">
        <f t="shared" si="4"/>
        <v>1.3020107880758649</v>
      </c>
    </row>
    <row r="307" spans="1:20" ht="15.75" customHeight="1" x14ac:dyDescent="0.35">
      <c r="A307">
        <v>300</v>
      </c>
      <c r="B307" s="76">
        <v>44233.663900462961</v>
      </c>
      <c r="C307" s="1" t="s">
        <v>1070</v>
      </c>
      <c r="D307" s="76">
        <v>44233.664652777778</v>
      </c>
      <c r="E307" s="1" t="s">
        <v>1071</v>
      </c>
      <c r="F307" s="1" t="s">
        <v>1072</v>
      </c>
      <c r="G307" s="1" t="s">
        <v>123</v>
      </c>
      <c r="H307" s="1" t="s">
        <v>124</v>
      </c>
      <c r="I307" s="1" t="s">
        <v>125</v>
      </c>
      <c r="J307" s="1" t="s">
        <v>736</v>
      </c>
      <c r="K307" s="1" t="s">
        <v>736</v>
      </c>
      <c r="L307">
        <f>ROUNDUP(IF(B307&gt;$D$4,0,($D$4-B307+1)/365),0)</f>
        <v>0</v>
      </c>
      <c r="M307">
        <f>ROUNDUP(IF(B307&gt;$D$5,0,($D$5-B307+1)/365),0)</f>
        <v>1</v>
      </c>
      <c r="N307" s="28">
        <f>IF(OR(L307=1,M307=1),IF(B307+364&lt;=$D$5,(B307+364-$D$4+1)/365,IF(B307&gt;$D$4,($D$5-B307+1)/365,$D$6/365)),0)</f>
        <v>0.18722219051243436</v>
      </c>
      <c r="O307" s="28">
        <f>'Data &amp; Parameter'!$E$16*'Data &amp; Parameter'!$E$17*('Data &amp; Parameter'!$E$18+'Data &amp; Parameter'!$E$19)*'Data &amp; Parameter'!$E$20*'Data &amp; Parameter'!$E$37*N307</f>
        <v>0.65091620537025252</v>
      </c>
      <c r="P307">
        <f>ROUNDUP(IF(D307&gt;$D$4,0,($D$4-D307+1)/365),0)</f>
        <v>0</v>
      </c>
      <c r="Q307">
        <f>ROUNDUP(IF(D307&gt;$D$5,0,($D$5-D307+1)/365),0)</f>
        <v>1</v>
      </c>
      <c r="R307" s="28">
        <f>IF(OR(P307=1,Q307=1),IF(D307+364&lt;=$D$5,(D307+364-$D$4+1)/365,IF(D307&gt;$D$4,($D$5-D307+1)/365,$D$6/365)),0)</f>
        <v>0.187220129375952</v>
      </c>
      <c r="S307" s="28">
        <f>'Data &amp; Parameter'!$E$16*'Data &amp; Parameter'!$E$17*('Data &amp; Parameter'!$E$18+'Data &amp; Parameter'!$E$19)*'Data &amp; Parameter'!$E$20*'Data &amp; Parameter'!$E$37*R307</f>
        <v>0.65090903940806522</v>
      </c>
      <c r="T307" s="28">
        <f t="shared" si="4"/>
        <v>1.3018252447783176</v>
      </c>
    </row>
    <row r="308" spans="1:20" ht="15.75" customHeight="1" x14ac:dyDescent="0.35">
      <c r="A308">
        <v>301</v>
      </c>
      <c r="B308" s="76">
        <v>44234</v>
      </c>
      <c r="C308" s="1" t="s">
        <v>1073</v>
      </c>
      <c r="D308" s="76">
        <v>44234</v>
      </c>
      <c r="E308" s="1" t="s">
        <v>1074</v>
      </c>
      <c r="F308" s="1" t="s">
        <v>1075</v>
      </c>
      <c r="G308" s="1" t="s">
        <v>123</v>
      </c>
      <c r="H308" s="1" t="s">
        <v>124</v>
      </c>
      <c r="I308" s="1" t="s">
        <v>125</v>
      </c>
      <c r="J308" s="1" t="s">
        <v>126</v>
      </c>
      <c r="K308" s="1" t="s">
        <v>126</v>
      </c>
      <c r="L308">
        <f>ROUNDUP(IF(B308&gt;$D$4,0,($D$4-B308+1)/365),0)</f>
        <v>0</v>
      </c>
      <c r="M308">
        <f>ROUNDUP(IF(B308&gt;$D$5,0,($D$5-B308+1)/365),0)</f>
        <v>1</v>
      </c>
      <c r="N308" s="28">
        <f>IF(OR(L308=1,M308=1),IF(B308+364&lt;=$D$5,(B308+364-$D$4+1)/365,IF(B308&gt;$D$4,($D$5-B308+1)/365,$D$6/365)),0)</f>
        <v>0.18630136986301371</v>
      </c>
      <c r="O308" s="28">
        <f>'Data &amp; Parameter'!$E$16*'Data &amp; Parameter'!$E$17*('Data &amp; Parameter'!$E$18+'Data &amp; Parameter'!$E$19)*'Data &amp; Parameter'!$E$20*'Data &amp; Parameter'!$E$37*N308</f>
        <v>0.64771478420694417</v>
      </c>
      <c r="P308">
        <f>ROUNDUP(IF(D308&gt;$D$4,0,($D$4-D308+1)/365),0)</f>
        <v>0</v>
      </c>
      <c r="Q308">
        <f>ROUNDUP(IF(D308&gt;$D$5,0,($D$5-D308+1)/365),0)</f>
        <v>1</v>
      </c>
      <c r="R308" s="28">
        <f>IF(OR(P308=1,Q308=1),IF(D308+364&lt;=$D$5,(D308+364-$D$4+1)/365,IF(D308&gt;$D$4,($D$5-D308+1)/365,$D$6/365)),0)</f>
        <v>0.18630136986301371</v>
      </c>
      <c r="S308" s="28">
        <f>'Data &amp; Parameter'!$E$16*'Data &amp; Parameter'!$E$17*('Data &amp; Parameter'!$E$18+'Data &amp; Parameter'!$E$19)*'Data &amp; Parameter'!$E$20*'Data &amp; Parameter'!$E$37*R308</f>
        <v>0.64771478420694417</v>
      </c>
      <c r="T308" s="28">
        <f t="shared" si="4"/>
        <v>1.2954295684138883</v>
      </c>
    </row>
    <row r="309" spans="1:20" ht="15.75" customHeight="1" x14ac:dyDescent="0.35">
      <c r="A309">
        <v>302</v>
      </c>
      <c r="B309" s="76">
        <v>44234</v>
      </c>
      <c r="C309" s="1" t="s">
        <v>1076</v>
      </c>
      <c r="D309" s="76">
        <v>44234</v>
      </c>
      <c r="E309" s="1" t="s">
        <v>1077</v>
      </c>
      <c r="F309" s="1" t="s">
        <v>1078</v>
      </c>
      <c r="G309" s="1" t="s">
        <v>123</v>
      </c>
      <c r="H309" s="1" t="s">
        <v>124</v>
      </c>
      <c r="I309" s="1" t="s">
        <v>125</v>
      </c>
      <c r="J309" s="1" t="s">
        <v>126</v>
      </c>
      <c r="K309" s="1" t="s">
        <v>126</v>
      </c>
      <c r="L309">
        <f>ROUNDUP(IF(B309&gt;$D$4,0,($D$4-B309+1)/365),0)</f>
        <v>0</v>
      </c>
      <c r="M309">
        <f>ROUNDUP(IF(B309&gt;$D$5,0,($D$5-B309+1)/365),0)</f>
        <v>1</v>
      </c>
      <c r="N309" s="28">
        <f>IF(OR(L309=1,M309=1),IF(B309+364&lt;=$D$5,(B309+364-$D$4+1)/365,IF(B309&gt;$D$4,($D$5-B309+1)/365,$D$6/365)),0)</f>
        <v>0.18630136986301371</v>
      </c>
      <c r="O309" s="28">
        <f>'Data &amp; Parameter'!$E$16*'Data &amp; Parameter'!$E$17*('Data &amp; Parameter'!$E$18+'Data &amp; Parameter'!$E$19)*'Data &amp; Parameter'!$E$20*'Data &amp; Parameter'!$E$37*N309</f>
        <v>0.64771478420694417</v>
      </c>
      <c r="P309">
        <f>ROUNDUP(IF(D309&gt;$D$4,0,($D$4-D309+1)/365),0)</f>
        <v>0</v>
      </c>
      <c r="Q309">
        <f>ROUNDUP(IF(D309&gt;$D$5,0,($D$5-D309+1)/365),0)</f>
        <v>1</v>
      </c>
      <c r="R309" s="28">
        <f>IF(OR(P309=1,Q309=1),IF(D309+364&lt;=$D$5,(D309+364-$D$4+1)/365,IF(D309&gt;$D$4,($D$5-D309+1)/365,$D$6/365)),0)</f>
        <v>0.18630136986301371</v>
      </c>
      <c r="S309" s="28">
        <f>'Data &amp; Parameter'!$E$16*'Data &amp; Parameter'!$E$17*('Data &amp; Parameter'!$E$18+'Data &amp; Parameter'!$E$19)*'Data &amp; Parameter'!$E$20*'Data &amp; Parameter'!$E$37*R309</f>
        <v>0.64771478420694417</v>
      </c>
      <c r="T309" s="28">
        <f t="shared" si="4"/>
        <v>1.2954295684138883</v>
      </c>
    </row>
    <row r="310" spans="1:20" ht="15.75" customHeight="1" x14ac:dyDescent="0.35">
      <c r="A310">
        <v>303</v>
      </c>
      <c r="B310" s="76">
        <v>44234</v>
      </c>
      <c r="C310" s="1" t="s">
        <v>1079</v>
      </c>
      <c r="D310" s="76">
        <v>44234</v>
      </c>
      <c r="E310" s="1" t="s">
        <v>1080</v>
      </c>
      <c r="F310" s="1" t="s">
        <v>1081</v>
      </c>
      <c r="G310" s="1" t="s">
        <v>123</v>
      </c>
      <c r="H310" s="1" t="s">
        <v>124</v>
      </c>
      <c r="I310" s="1" t="s">
        <v>125</v>
      </c>
      <c r="J310" s="1" t="s">
        <v>126</v>
      </c>
      <c r="K310" s="1" t="s">
        <v>126</v>
      </c>
      <c r="L310">
        <f>ROUNDUP(IF(B310&gt;$D$4,0,($D$4-B310+1)/365),0)</f>
        <v>0</v>
      </c>
      <c r="M310">
        <f>ROUNDUP(IF(B310&gt;$D$5,0,($D$5-B310+1)/365),0)</f>
        <v>1</v>
      </c>
      <c r="N310" s="28">
        <f>IF(OR(L310=1,M310=1),IF(B310+364&lt;=$D$5,(B310+364-$D$4+1)/365,IF(B310&gt;$D$4,($D$5-B310+1)/365,$D$6/365)),0)</f>
        <v>0.18630136986301371</v>
      </c>
      <c r="O310" s="28">
        <f>'Data &amp; Parameter'!$E$16*'Data &amp; Parameter'!$E$17*('Data &amp; Parameter'!$E$18+'Data &amp; Parameter'!$E$19)*'Data &amp; Parameter'!$E$20*'Data &amp; Parameter'!$E$37*N310</f>
        <v>0.64771478420694417</v>
      </c>
      <c r="P310">
        <f>ROUNDUP(IF(D310&gt;$D$4,0,($D$4-D310+1)/365),0)</f>
        <v>0</v>
      </c>
      <c r="Q310">
        <f>ROUNDUP(IF(D310&gt;$D$5,0,($D$5-D310+1)/365),0)</f>
        <v>1</v>
      </c>
      <c r="R310" s="28">
        <f>IF(OR(P310=1,Q310=1),IF(D310+364&lt;=$D$5,(D310+364-$D$4+1)/365,IF(D310&gt;$D$4,($D$5-D310+1)/365,$D$6/365)),0)</f>
        <v>0.18630136986301371</v>
      </c>
      <c r="S310" s="28">
        <f>'Data &amp; Parameter'!$E$16*'Data &amp; Parameter'!$E$17*('Data &amp; Parameter'!$E$18+'Data &amp; Parameter'!$E$19)*'Data &amp; Parameter'!$E$20*'Data &amp; Parameter'!$E$37*R310</f>
        <v>0.64771478420694417</v>
      </c>
      <c r="T310" s="28">
        <f t="shared" si="4"/>
        <v>1.2954295684138883</v>
      </c>
    </row>
    <row r="311" spans="1:20" ht="15.75" customHeight="1" x14ac:dyDescent="0.35">
      <c r="A311">
        <v>304</v>
      </c>
      <c r="B311" s="76">
        <v>44234</v>
      </c>
      <c r="C311" s="1" t="s">
        <v>1082</v>
      </c>
      <c r="D311" s="76">
        <v>44234</v>
      </c>
      <c r="E311" s="1" t="s">
        <v>1083</v>
      </c>
      <c r="F311" s="1" t="s">
        <v>1084</v>
      </c>
      <c r="G311" s="1" t="s">
        <v>123</v>
      </c>
      <c r="H311" s="1" t="s">
        <v>124</v>
      </c>
      <c r="I311" s="1" t="s">
        <v>125</v>
      </c>
      <c r="J311" s="1" t="s">
        <v>1085</v>
      </c>
      <c r="K311" s="1" t="s">
        <v>1085</v>
      </c>
      <c r="L311">
        <f>ROUNDUP(IF(B311&gt;$D$4,0,($D$4-B311+1)/365),0)</f>
        <v>0</v>
      </c>
      <c r="M311">
        <f>ROUNDUP(IF(B311&gt;$D$5,0,($D$5-B311+1)/365),0)</f>
        <v>1</v>
      </c>
      <c r="N311" s="28">
        <f>IF(OR(L311=1,M311=1),IF(B311+364&lt;=$D$5,(B311+364-$D$4+1)/365,IF(B311&gt;$D$4,($D$5-B311+1)/365,$D$6/365)),0)</f>
        <v>0.18630136986301371</v>
      </c>
      <c r="O311" s="28">
        <f>'Data &amp; Parameter'!$E$16*'Data &amp; Parameter'!$E$17*('Data &amp; Parameter'!$E$18+'Data &amp; Parameter'!$E$19)*'Data &amp; Parameter'!$E$20*'Data &amp; Parameter'!$E$37*N311</f>
        <v>0.64771478420694417</v>
      </c>
      <c r="P311">
        <f>ROUNDUP(IF(D311&gt;$D$4,0,($D$4-D311+1)/365),0)</f>
        <v>0</v>
      </c>
      <c r="Q311">
        <f>ROUNDUP(IF(D311&gt;$D$5,0,($D$5-D311+1)/365),0)</f>
        <v>1</v>
      </c>
      <c r="R311" s="28">
        <f>IF(OR(P311=1,Q311=1),IF(D311+364&lt;=$D$5,(D311+364-$D$4+1)/365,IF(D311&gt;$D$4,($D$5-D311+1)/365,$D$6/365)),0)</f>
        <v>0.18630136986301371</v>
      </c>
      <c r="S311" s="28">
        <f>'Data &amp; Parameter'!$E$16*'Data &amp; Parameter'!$E$17*('Data &amp; Parameter'!$E$18+'Data &amp; Parameter'!$E$19)*'Data &amp; Parameter'!$E$20*'Data &amp; Parameter'!$E$37*R311</f>
        <v>0.64771478420694417</v>
      </c>
      <c r="T311" s="28">
        <f t="shared" si="4"/>
        <v>1.2954295684138883</v>
      </c>
    </row>
    <row r="312" spans="1:20" ht="15.75" customHeight="1" x14ac:dyDescent="0.35">
      <c r="A312">
        <v>305</v>
      </c>
      <c r="B312" s="76">
        <v>44234</v>
      </c>
      <c r="C312" s="1" t="s">
        <v>1086</v>
      </c>
      <c r="D312" s="76">
        <v>44234</v>
      </c>
      <c r="E312" s="1" t="s">
        <v>1087</v>
      </c>
      <c r="F312" s="1" t="s">
        <v>1088</v>
      </c>
      <c r="G312" s="1" t="s">
        <v>123</v>
      </c>
      <c r="H312" s="1" t="s">
        <v>124</v>
      </c>
      <c r="I312" s="1" t="s">
        <v>125</v>
      </c>
      <c r="J312" s="1" t="s">
        <v>1085</v>
      </c>
      <c r="K312" s="1" t="s">
        <v>1085</v>
      </c>
      <c r="L312">
        <f>ROUNDUP(IF(B312&gt;$D$4,0,($D$4-B312+1)/365),0)</f>
        <v>0</v>
      </c>
      <c r="M312">
        <f>ROUNDUP(IF(B312&gt;$D$5,0,($D$5-B312+1)/365),0)</f>
        <v>1</v>
      </c>
      <c r="N312" s="28">
        <f>IF(OR(L312=1,M312=1),IF(B312+364&lt;=$D$5,(B312+364-$D$4+1)/365,IF(B312&gt;$D$4,($D$5-B312+1)/365,$D$6/365)),0)</f>
        <v>0.18630136986301371</v>
      </c>
      <c r="O312" s="28">
        <f>'Data &amp; Parameter'!$E$16*'Data &amp; Parameter'!$E$17*('Data &amp; Parameter'!$E$18+'Data &amp; Parameter'!$E$19)*'Data &amp; Parameter'!$E$20*'Data &amp; Parameter'!$E$37*N312</f>
        <v>0.64771478420694417</v>
      </c>
      <c r="P312">
        <f>ROUNDUP(IF(D312&gt;$D$4,0,($D$4-D312+1)/365),0)</f>
        <v>0</v>
      </c>
      <c r="Q312">
        <f>ROUNDUP(IF(D312&gt;$D$5,0,($D$5-D312+1)/365),0)</f>
        <v>1</v>
      </c>
      <c r="R312" s="28">
        <f>IF(OR(P312=1,Q312=1),IF(D312+364&lt;=$D$5,(D312+364-$D$4+1)/365,IF(D312&gt;$D$4,($D$5-D312+1)/365,$D$6/365)),0)</f>
        <v>0.18630136986301371</v>
      </c>
      <c r="S312" s="28">
        <f>'Data &amp; Parameter'!$E$16*'Data &amp; Parameter'!$E$17*('Data &amp; Parameter'!$E$18+'Data &amp; Parameter'!$E$19)*'Data &amp; Parameter'!$E$20*'Data &amp; Parameter'!$E$37*R312</f>
        <v>0.64771478420694417</v>
      </c>
      <c r="T312" s="28">
        <f t="shared" si="4"/>
        <v>1.2954295684138883</v>
      </c>
    </row>
    <row r="313" spans="1:20" ht="15.75" customHeight="1" x14ac:dyDescent="0.35">
      <c r="A313">
        <v>306</v>
      </c>
      <c r="B313" s="76">
        <v>44234</v>
      </c>
      <c r="C313" s="1" t="s">
        <v>1089</v>
      </c>
      <c r="D313" s="76">
        <v>44234</v>
      </c>
      <c r="E313" s="1" t="s">
        <v>1090</v>
      </c>
      <c r="F313" s="1" t="s">
        <v>1091</v>
      </c>
      <c r="G313" s="1" t="s">
        <v>123</v>
      </c>
      <c r="H313" s="1" t="s">
        <v>124</v>
      </c>
      <c r="I313" s="1" t="s">
        <v>125</v>
      </c>
      <c r="J313" s="1" t="s">
        <v>295</v>
      </c>
      <c r="K313" s="1" t="s">
        <v>1085</v>
      </c>
      <c r="L313">
        <f>ROUNDUP(IF(B313&gt;$D$4,0,($D$4-B313+1)/365),0)</f>
        <v>0</v>
      </c>
      <c r="M313">
        <f>ROUNDUP(IF(B313&gt;$D$5,0,($D$5-B313+1)/365),0)</f>
        <v>1</v>
      </c>
      <c r="N313" s="28">
        <f>IF(OR(L313=1,M313=1),IF(B313+364&lt;=$D$5,(B313+364-$D$4+1)/365,IF(B313&gt;$D$4,($D$5-B313+1)/365,$D$6/365)),0)</f>
        <v>0.18630136986301371</v>
      </c>
      <c r="O313" s="28">
        <f>'Data &amp; Parameter'!$E$16*'Data &amp; Parameter'!$E$17*('Data &amp; Parameter'!$E$18+'Data &amp; Parameter'!$E$19)*'Data &amp; Parameter'!$E$20*'Data &amp; Parameter'!$E$37*N313</f>
        <v>0.64771478420694417</v>
      </c>
      <c r="P313">
        <f>ROUNDUP(IF(D313&gt;$D$4,0,($D$4-D313+1)/365),0)</f>
        <v>0</v>
      </c>
      <c r="Q313">
        <f>ROUNDUP(IF(D313&gt;$D$5,0,($D$5-D313+1)/365),0)</f>
        <v>1</v>
      </c>
      <c r="R313" s="28">
        <f>IF(OR(P313=1,Q313=1),IF(D313+364&lt;=$D$5,(D313+364-$D$4+1)/365,IF(D313&gt;$D$4,($D$5-D313+1)/365,$D$6/365)),0)</f>
        <v>0.18630136986301371</v>
      </c>
      <c r="S313" s="28">
        <f>'Data &amp; Parameter'!$E$16*'Data &amp; Parameter'!$E$17*('Data &amp; Parameter'!$E$18+'Data &amp; Parameter'!$E$19)*'Data &amp; Parameter'!$E$20*'Data &amp; Parameter'!$E$37*R313</f>
        <v>0.64771478420694417</v>
      </c>
      <c r="T313" s="28">
        <f t="shared" si="4"/>
        <v>1.2954295684138883</v>
      </c>
    </row>
    <row r="314" spans="1:20" ht="15.75" customHeight="1" x14ac:dyDescent="0.35">
      <c r="A314">
        <v>307</v>
      </c>
      <c r="B314" s="76">
        <v>44234</v>
      </c>
      <c r="C314" s="1" t="s">
        <v>1092</v>
      </c>
      <c r="D314" s="76">
        <v>44234</v>
      </c>
      <c r="E314" s="1" t="s">
        <v>1093</v>
      </c>
      <c r="F314" s="1" t="s">
        <v>1094</v>
      </c>
      <c r="G314" s="1" t="s">
        <v>123</v>
      </c>
      <c r="H314" s="1" t="s">
        <v>124</v>
      </c>
      <c r="I314" s="1" t="s">
        <v>125</v>
      </c>
      <c r="J314" s="1" t="s">
        <v>295</v>
      </c>
      <c r="K314" s="1" t="s">
        <v>1085</v>
      </c>
      <c r="L314">
        <f>ROUNDUP(IF(B314&gt;$D$4,0,($D$4-B314+1)/365),0)</f>
        <v>0</v>
      </c>
      <c r="M314">
        <f>ROUNDUP(IF(B314&gt;$D$5,0,($D$5-B314+1)/365),0)</f>
        <v>1</v>
      </c>
      <c r="N314" s="28">
        <f>IF(OR(L314=1,M314=1),IF(B314+364&lt;=$D$5,(B314+364-$D$4+1)/365,IF(B314&gt;$D$4,($D$5-B314+1)/365,$D$6/365)),0)</f>
        <v>0.18630136986301371</v>
      </c>
      <c r="O314" s="28">
        <f>'Data &amp; Parameter'!$E$16*'Data &amp; Parameter'!$E$17*('Data &amp; Parameter'!$E$18+'Data &amp; Parameter'!$E$19)*'Data &amp; Parameter'!$E$20*'Data &amp; Parameter'!$E$37*N314</f>
        <v>0.64771478420694417</v>
      </c>
      <c r="P314">
        <f>ROUNDUP(IF(D314&gt;$D$4,0,($D$4-D314+1)/365),0)</f>
        <v>0</v>
      </c>
      <c r="Q314">
        <f>ROUNDUP(IF(D314&gt;$D$5,0,($D$5-D314+1)/365),0)</f>
        <v>1</v>
      </c>
      <c r="R314" s="28">
        <f>IF(OR(P314=1,Q314=1),IF(D314+364&lt;=$D$5,(D314+364-$D$4+1)/365,IF(D314&gt;$D$4,($D$5-D314+1)/365,$D$6/365)),0)</f>
        <v>0.18630136986301371</v>
      </c>
      <c r="S314" s="28">
        <f>'Data &amp; Parameter'!$E$16*'Data &amp; Parameter'!$E$17*('Data &amp; Parameter'!$E$18+'Data &amp; Parameter'!$E$19)*'Data &amp; Parameter'!$E$20*'Data &amp; Parameter'!$E$37*R314</f>
        <v>0.64771478420694417</v>
      </c>
      <c r="T314" s="28">
        <f t="shared" si="4"/>
        <v>1.2954295684138883</v>
      </c>
    </row>
    <row r="315" spans="1:20" ht="15.75" customHeight="1" x14ac:dyDescent="0.35">
      <c r="A315">
        <v>308</v>
      </c>
      <c r="B315" s="76">
        <v>44234</v>
      </c>
      <c r="C315" s="1" t="s">
        <v>1095</v>
      </c>
      <c r="D315" s="76">
        <v>44234</v>
      </c>
      <c r="E315" s="1" t="s">
        <v>1096</v>
      </c>
      <c r="F315" s="1" t="s">
        <v>1097</v>
      </c>
      <c r="G315" s="1" t="s">
        <v>123</v>
      </c>
      <c r="H315" s="1" t="s">
        <v>124</v>
      </c>
      <c r="I315" s="1" t="s">
        <v>125</v>
      </c>
      <c r="J315" s="1" t="s">
        <v>295</v>
      </c>
      <c r="K315" s="1" t="s">
        <v>1085</v>
      </c>
      <c r="L315">
        <f>ROUNDUP(IF(B315&gt;$D$4,0,($D$4-B315+1)/365),0)</f>
        <v>0</v>
      </c>
      <c r="M315">
        <f>ROUNDUP(IF(B315&gt;$D$5,0,($D$5-B315+1)/365),0)</f>
        <v>1</v>
      </c>
      <c r="N315" s="28">
        <f>IF(OR(L315=1,M315=1),IF(B315+364&lt;=$D$5,(B315+364-$D$4+1)/365,IF(B315&gt;$D$4,($D$5-B315+1)/365,$D$6/365)),0)</f>
        <v>0.18630136986301371</v>
      </c>
      <c r="O315" s="28">
        <f>'Data &amp; Parameter'!$E$16*'Data &amp; Parameter'!$E$17*('Data &amp; Parameter'!$E$18+'Data &amp; Parameter'!$E$19)*'Data &amp; Parameter'!$E$20*'Data &amp; Parameter'!$E$37*N315</f>
        <v>0.64771478420694417</v>
      </c>
      <c r="P315">
        <f>ROUNDUP(IF(D315&gt;$D$4,0,($D$4-D315+1)/365),0)</f>
        <v>0</v>
      </c>
      <c r="Q315">
        <f>ROUNDUP(IF(D315&gt;$D$5,0,($D$5-D315+1)/365),0)</f>
        <v>1</v>
      </c>
      <c r="R315" s="28">
        <f>IF(OR(P315=1,Q315=1),IF(D315+364&lt;=$D$5,(D315+364-$D$4+1)/365,IF(D315&gt;$D$4,($D$5-D315+1)/365,$D$6/365)),0)</f>
        <v>0.18630136986301371</v>
      </c>
      <c r="S315" s="28">
        <f>'Data &amp; Parameter'!$E$16*'Data &amp; Parameter'!$E$17*('Data &amp; Parameter'!$E$18+'Data &amp; Parameter'!$E$19)*'Data &amp; Parameter'!$E$20*'Data &amp; Parameter'!$E$37*R315</f>
        <v>0.64771478420694417</v>
      </c>
      <c r="T315" s="28">
        <f t="shared" si="4"/>
        <v>1.2954295684138883</v>
      </c>
    </row>
    <row r="316" spans="1:20" ht="15.75" customHeight="1" x14ac:dyDescent="0.35">
      <c r="A316">
        <v>309</v>
      </c>
      <c r="B316" s="76">
        <v>44234</v>
      </c>
      <c r="C316" s="1" t="s">
        <v>1098</v>
      </c>
      <c r="D316" s="76">
        <v>44234</v>
      </c>
      <c r="E316" s="1" t="s">
        <v>1099</v>
      </c>
      <c r="F316" s="1" t="s">
        <v>1100</v>
      </c>
      <c r="G316" s="1" t="s">
        <v>123</v>
      </c>
      <c r="H316" s="1" t="s">
        <v>124</v>
      </c>
      <c r="I316" s="1" t="s">
        <v>125</v>
      </c>
      <c r="J316" s="1" t="s">
        <v>295</v>
      </c>
      <c r="K316" s="1" t="s">
        <v>1085</v>
      </c>
      <c r="L316">
        <f>ROUNDUP(IF(B316&gt;$D$4,0,($D$4-B316+1)/365),0)</f>
        <v>0</v>
      </c>
      <c r="M316">
        <f>ROUNDUP(IF(B316&gt;$D$5,0,($D$5-B316+1)/365),0)</f>
        <v>1</v>
      </c>
      <c r="N316" s="28">
        <f>IF(OR(L316=1,M316=1),IF(B316+364&lt;=$D$5,(B316+364-$D$4+1)/365,IF(B316&gt;$D$4,($D$5-B316+1)/365,$D$6/365)),0)</f>
        <v>0.18630136986301371</v>
      </c>
      <c r="O316" s="28">
        <f>'Data &amp; Parameter'!$E$16*'Data &amp; Parameter'!$E$17*('Data &amp; Parameter'!$E$18+'Data &amp; Parameter'!$E$19)*'Data &amp; Parameter'!$E$20*'Data &amp; Parameter'!$E$37*N316</f>
        <v>0.64771478420694417</v>
      </c>
      <c r="P316">
        <f>ROUNDUP(IF(D316&gt;$D$4,0,($D$4-D316+1)/365),0)</f>
        <v>0</v>
      </c>
      <c r="Q316">
        <f>ROUNDUP(IF(D316&gt;$D$5,0,($D$5-D316+1)/365),0)</f>
        <v>1</v>
      </c>
      <c r="R316" s="28">
        <f>IF(OR(P316=1,Q316=1),IF(D316+364&lt;=$D$5,(D316+364-$D$4+1)/365,IF(D316&gt;$D$4,($D$5-D316+1)/365,$D$6/365)),0)</f>
        <v>0.18630136986301371</v>
      </c>
      <c r="S316" s="28">
        <f>'Data &amp; Parameter'!$E$16*'Data &amp; Parameter'!$E$17*('Data &amp; Parameter'!$E$18+'Data &amp; Parameter'!$E$19)*'Data &amp; Parameter'!$E$20*'Data &amp; Parameter'!$E$37*R316</f>
        <v>0.64771478420694417</v>
      </c>
      <c r="T316" s="28">
        <f t="shared" si="4"/>
        <v>1.2954295684138883</v>
      </c>
    </row>
    <row r="317" spans="1:20" ht="15.75" customHeight="1" x14ac:dyDescent="0.35">
      <c r="A317">
        <v>310</v>
      </c>
      <c r="B317" s="76">
        <v>44234</v>
      </c>
      <c r="C317" s="1" t="s">
        <v>1101</v>
      </c>
      <c r="D317" s="76">
        <v>44234</v>
      </c>
      <c r="E317" s="1" t="s">
        <v>1102</v>
      </c>
      <c r="F317" s="1" t="s">
        <v>1103</v>
      </c>
      <c r="G317" s="1" t="s">
        <v>123</v>
      </c>
      <c r="H317" s="1" t="s">
        <v>124</v>
      </c>
      <c r="I317" s="1" t="s">
        <v>125</v>
      </c>
      <c r="J317" s="1" t="s">
        <v>295</v>
      </c>
      <c r="K317" s="1" t="s">
        <v>1085</v>
      </c>
      <c r="L317">
        <f>ROUNDUP(IF(B317&gt;$D$4,0,($D$4-B317+1)/365),0)</f>
        <v>0</v>
      </c>
      <c r="M317">
        <f>ROUNDUP(IF(B317&gt;$D$5,0,($D$5-B317+1)/365),0)</f>
        <v>1</v>
      </c>
      <c r="N317" s="28">
        <f>IF(OR(L317=1,M317=1),IF(B317+364&lt;=$D$5,(B317+364-$D$4+1)/365,IF(B317&gt;$D$4,($D$5-B317+1)/365,$D$6/365)),0)</f>
        <v>0.18630136986301371</v>
      </c>
      <c r="O317" s="28">
        <f>'Data &amp; Parameter'!$E$16*'Data &amp; Parameter'!$E$17*('Data &amp; Parameter'!$E$18+'Data &amp; Parameter'!$E$19)*'Data &amp; Parameter'!$E$20*'Data &amp; Parameter'!$E$37*N317</f>
        <v>0.64771478420694417</v>
      </c>
      <c r="P317">
        <f>ROUNDUP(IF(D317&gt;$D$4,0,($D$4-D317+1)/365),0)</f>
        <v>0</v>
      </c>
      <c r="Q317">
        <f>ROUNDUP(IF(D317&gt;$D$5,0,($D$5-D317+1)/365),0)</f>
        <v>1</v>
      </c>
      <c r="R317" s="28">
        <f>IF(OR(P317=1,Q317=1),IF(D317+364&lt;=$D$5,(D317+364-$D$4+1)/365,IF(D317&gt;$D$4,($D$5-D317+1)/365,$D$6/365)),0)</f>
        <v>0.18630136986301371</v>
      </c>
      <c r="S317" s="28">
        <f>'Data &amp; Parameter'!$E$16*'Data &amp; Parameter'!$E$17*('Data &amp; Parameter'!$E$18+'Data &amp; Parameter'!$E$19)*'Data &amp; Parameter'!$E$20*'Data &amp; Parameter'!$E$37*R317</f>
        <v>0.64771478420694417</v>
      </c>
      <c r="T317" s="28">
        <f t="shared" si="4"/>
        <v>1.2954295684138883</v>
      </c>
    </row>
    <row r="318" spans="1:20" ht="15.75" customHeight="1" x14ac:dyDescent="0.35">
      <c r="A318">
        <v>311</v>
      </c>
      <c r="B318" s="76">
        <v>44234</v>
      </c>
      <c r="C318" s="1" t="s">
        <v>1104</v>
      </c>
      <c r="D318" s="76">
        <v>44234</v>
      </c>
      <c r="E318" s="1" t="s">
        <v>1105</v>
      </c>
      <c r="F318" s="1" t="s">
        <v>1106</v>
      </c>
      <c r="G318" s="1" t="s">
        <v>123</v>
      </c>
      <c r="H318" s="1" t="s">
        <v>124</v>
      </c>
      <c r="I318" s="1" t="s">
        <v>125</v>
      </c>
      <c r="J318" s="1" t="s">
        <v>1107</v>
      </c>
      <c r="K318" s="1" t="s">
        <v>1085</v>
      </c>
      <c r="L318">
        <f>ROUNDUP(IF(B318&gt;$D$4,0,($D$4-B318+1)/365),0)</f>
        <v>0</v>
      </c>
      <c r="M318">
        <f>ROUNDUP(IF(B318&gt;$D$5,0,($D$5-B318+1)/365),0)</f>
        <v>1</v>
      </c>
      <c r="N318" s="28">
        <f>IF(OR(L318=1,M318=1),IF(B318+364&lt;=$D$5,(B318+364-$D$4+1)/365,IF(B318&gt;$D$4,($D$5-B318+1)/365,$D$6/365)),0)</f>
        <v>0.18630136986301371</v>
      </c>
      <c r="O318" s="28">
        <f>'Data &amp; Parameter'!$E$16*'Data &amp; Parameter'!$E$17*('Data &amp; Parameter'!$E$18+'Data &amp; Parameter'!$E$19)*'Data &amp; Parameter'!$E$20*'Data &amp; Parameter'!$E$37*N318</f>
        <v>0.64771478420694417</v>
      </c>
      <c r="P318">
        <f>ROUNDUP(IF(D318&gt;$D$4,0,($D$4-D318+1)/365),0)</f>
        <v>0</v>
      </c>
      <c r="Q318">
        <f>ROUNDUP(IF(D318&gt;$D$5,0,($D$5-D318+1)/365),0)</f>
        <v>1</v>
      </c>
      <c r="R318" s="28">
        <f>IF(OR(P318=1,Q318=1),IF(D318+364&lt;=$D$5,(D318+364-$D$4+1)/365,IF(D318&gt;$D$4,($D$5-D318+1)/365,$D$6/365)),0)</f>
        <v>0.18630136986301371</v>
      </c>
      <c r="S318" s="28">
        <f>'Data &amp; Parameter'!$E$16*'Data &amp; Parameter'!$E$17*('Data &amp; Parameter'!$E$18+'Data &amp; Parameter'!$E$19)*'Data &amp; Parameter'!$E$20*'Data &amp; Parameter'!$E$37*R318</f>
        <v>0.64771478420694417</v>
      </c>
      <c r="T318" s="28">
        <f t="shared" si="4"/>
        <v>1.2954295684138883</v>
      </c>
    </row>
    <row r="319" spans="1:20" ht="15.75" customHeight="1" x14ac:dyDescent="0.35">
      <c r="A319">
        <v>312</v>
      </c>
      <c r="B319" s="76">
        <v>44234</v>
      </c>
      <c r="C319" s="1" t="s">
        <v>1108</v>
      </c>
      <c r="D319" s="76">
        <v>44234</v>
      </c>
      <c r="E319" s="1" t="s">
        <v>1109</v>
      </c>
      <c r="F319" s="1" t="s">
        <v>1110</v>
      </c>
      <c r="G319" s="1" t="s">
        <v>123</v>
      </c>
      <c r="H319" s="1" t="s">
        <v>124</v>
      </c>
      <c r="I319" s="1" t="s">
        <v>125</v>
      </c>
      <c r="J319" s="1" t="s">
        <v>295</v>
      </c>
      <c r="K319" s="1" t="s">
        <v>295</v>
      </c>
      <c r="L319">
        <f>ROUNDUP(IF(B319&gt;$D$4,0,($D$4-B319+1)/365),0)</f>
        <v>0</v>
      </c>
      <c r="M319">
        <f>ROUNDUP(IF(B319&gt;$D$5,0,($D$5-B319+1)/365),0)</f>
        <v>1</v>
      </c>
      <c r="N319" s="28">
        <f>IF(OR(L319=1,M319=1),IF(B319+364&lt;=$D$5,(B319+364-$D$4+1)/365,IF(B319&gt;$D$4,($D$5-B319+1)/365,$D$6/365)),0)</f>
        <v>0.18630136986301371</v>
      </c>
      <c r="O319" s="28">
        <f>'Data &amp; Parameter'!$E$16*'Data &amp; Parameter'!$E$17*('Data &amp; Parameter'!$E$18+'Data &amp; Parameter'!$E$19)*'Data &amp; Parameter'!$E$20*'Data &amp; Parameter'!$E$37*N319</f>
        <v>0.64771478420694417</v>
      </c>
      <c r="P319">
        <f>ROUNDUP(IF(D319&gt;$D$4,0,($D$4-D319+1)/365),0)</f>
        <v>0</v>
      </c>
      <c r="Q319">
        <f>ROUNDUP(IF(D319&gt;$D$5,0,($D$5-D319+1)/365),0)</f>
        <v>1</v>
      </c>
      <c r="R319" s="28">
        <f>IF(OR(P319=1,Q319=1),IF(D319+364&lt;=$D$5,(D319+364-$D$4+1)/365,IF(D319&gt;$D$4,($D$5-D319+1)/365,$D$6/365)),0)</f>
        <v>0.18630136986301371</v>
      </c>
      <c r="S319" s="28">
        <f>'Data &amp; Parameter'!$E$16*'Data &amp; Parameter'!$E$17*('Data &amp; Parameter'!$E$18+'Data &amp; Parameter'!$E$19)*'Data &amp; Parameter'!$E$20*'Data &amp; Parameter'!$E$37*R319</f>
        <v>0.64771478420694417</v>
      </c>
      <c r="T319" s="28">
        <f t="shared" si="4"/>
        <v>1.2954295684138883</v>
      </c>
    </row>
    <row r="320" spans="1:20" ht="15.75" customHeight="1" x14ac:dyDescent="0.35">
      <c r="A320">
        <v>313</v>
      </c>
      <c r="B320" s="76">
        <v>44234</v>
      </c>
      <c r="C320" s="1" t="s">
        <v>1111</v>
      </c>
      <c r="D320" s="76">
        <v>44234</v>
      </c>
      <c r="E320" s="1" t="s">
        <v>1112</v>
      </c>
      <c r="F320" s="1" t="s">
        <v>1113</v>
      </c>
      <c r="G320" s="1" t="s">
        <v>123</v>
      </c>
      <c r="H320" s="1" t="s">
        <v>124</v>
      </c>
      <c r="I320" s="1" t="s">
        <v>125</v>
      </c>
      <c r="J320" s="1" t="s">
        <v>295</v>
      </c>
      <c r="K320" s="1" t="s">
        <v>295</v>
      </c>
      <c r="L320">
        <f>ROUNDUP(IF(B320&gt;$D$4,0,($D$4-B320+1)/365),0)</f>
        <v>0</v>
      </c>
      <c r="M320">
        <f>ROUNDUP(IF(B320&gt;$D$5,0,($D$5-B320+1)/365),0)</f>
        <v>1</v>
      </c>
      <c r="N320" s="28">
        <f>IF(OR(L320=1,M320=1),IF(B320+364&lt;=$D$5,(B320+364-$D$4+1)/365,IF(B320&gt;$D$4,($D$5-B320+1)/365,$D$6/365)),0)</f>
        <v>0.18630136986301371</v>
      </c>
      <c r="O320" s="28">
        <f>'Data &amp; Parameter'!$E$16*'Data &amp; Parameter'!$E$17*('Data &amp; Parameter'!$E$18+'Data &amp; Parameter'!$E$19)*'Data &amp; Parameter'!$E$20*'Data &amp; Parameter'!$E$37*N320</f>
        <v>0.64771478420694417</v>
      </c>
      <c r="P320">
        <f>ROUNDUP(IF(D320&gt;$D$4,0,($D$4-D320+1)/365),0)</f>
        <v>0</v>
      </c>
      <c r="Q320">
        <f>ROUNDUP(IF(D320&gt;$D$5,0,($D$5-D320+1)/365),0)</f>
        <v>1</v>
      </c>
      <c r="R320" s="28">
        <f>IF(OR(P320=1,Q320=1),IF(D320+364&lt;=$D$5,(D320+364-$D$4+1)/365,IF(D320&gt;$D$4,($D$5-D320+1)/365,$D$6/365)),0)</f>
        <v>0.18630136986301371</v>
      </c>
      <c r="S320" s="28">
        <f>'Data &amp; Parameter'!$E$16*'Data &amp; Parameter'!$E$17*('Data &amp; Parameter'!$E$18+'Data &amp; Parameter'!$E$19)*'Data &amp; Parameter'!$E$20*'Data &amp; Parameter'!$E$37*R320</f>
        <v>0.64771478420694417</v>
      </c>
      <c r="T320" s="28">
        <f t="shared" si="4"/>
        <v>1.2954295684138883</v>
      </c>
    </row>
    <row r="321" spans="1:20" ht="15.75" customHeight="1" x14ac:dyDescent="0.35">
      <c r="A321">
        <v>314</v>
      </c>
      <c r="B321" s="76">
        <v>44234</v>
      </c>
      <c r="C321" s="1" t="s">
        <v>1114</v>
      </c>
      <c r="D321" s="76">
        <v>44234</v>
      </c>
      <c r="E321" s="1" t="s">
        <v>1115</v>
      </c>
      <c r="F321" s="1" t="s">
        <v>1116</v>
      </c>
      <c r="G321" s="1" t="s">
        <v>123</v>
      </c>
      <c r="H321" s="1" t="s">
        <v>124</v>
      </c>
      <c r="I321" s="1" t="s">
        <v>125</v>
      </c>
      <c r="J321" s="1" t="s">
        <v>295</v>
      </c>
      <c r="K321" s="1" t="s">
        <v>295</v>
      </c>
      <c r="L321">
        <f>ROUNDUP(IF(B321&gt;$D$4,0,($D$4-B321+1)/365),0)</f>
        <v>0</v>
      </c>
      <c r="M321">
        <f>ROUNDUP(IF(B321&gt;$D$5,0,($D$5-B321+1)/365),0)</f>
        <v>1</v>
      </c>
      <c r="N321" s="28">
        <f>IF(OR(L321=1,M321=1),IF(B321+364&lt;=$D$5,(B321+364-$D$4+1)/365,IF(B321&gt;$D$4,($D$5-B321+1)/365,$D$6/365)),0)</f>
        <v>0.18630136986301371</v>
      </c>
      <c r="O321" s="28">
        <f>'Data &amp; Parameter'!$E$16*'Data &amp; Parameter'!$E$17*('Data &amp; Parameter'!$E$18+'Data &amp; Parameter'!$E$19)*'Data &amp; Parameter'!$E$20*'Data &amp; Parameter'!$E$37*N321</f>
        <v>0.64771478420694417</v>
      </c>
      <c r="P321">
        <f>ROUNDUP(IF(D321&gt;$D$4,0,($D$4-D321+1)/365),0)</f>
        <v>0</v>
      </c>
      <c r="Q321">
        <f>ROUNDUP(IF(D321&gt;$D$5,0,($D$5-D321+1)/365),0)</f>
        <v>1</v>
      </c>
      <c r="R321" s="28">
        <f>IF(OR(P321=1,Q321=1),IF(D321+364&lt;=$D$5,(D321+364-$D$4+1)/365,IF(D321&gt;$D$4,($D$5-D321+1)/365,$D$6/365)),0)</f>
        <v>0.18630136986301371</v>
      </c>
      <c r="S321" s="28">
        <f>'Data &amp; Parameter'!$E$16*'Data &amp; Parameter'!$E$17*('Data &amp; Parameter'!$E$18+'Data &amp; Parameter'!$E$19)*'Data &amp; Parameter'!$E$20*'Data &amp; Parameter'!$E$37*R321</f>
        <v>0.64771478420694417</v>
      </c>
      <c r="T321" s="28">
        <f t="shared" si="4"/>
        <v>1.2954295684138883</v>
      </c>
    </row>
    <row r="322" spans="1:20" ht="15.75" customHeight="1" x14ac:dyDescent="0.35">
      <c r="A322">
        <v>315</v>
      </c>
      <c r="B322" s="76">
        <v>44234</v>
      </c>
      <c r="C322" s="1" t="s">
        <v>1117</v>
      </c>
      <c r="D322" s="76">
        <v>44234</v>
      </c>
      <c r="E322" s="1" t="s">
        <v>1118</v>
      </c>
      <c r="F322" s="1" t="s">
        <v>1119</v>
      </c>
      <c r="G322" s="1" t="s">
        <v>123</v>
      </c>
      <c r="H322" s="1" t="s">
        <v>124</v>
      </c>
      <c r="I322" s="1" t="s">
        <v>125</v>
      </c>
      <c r="J322" s="1" t="s">
        <v>126</v>
      </c>
      <c r="K322" s="1" t="s">
        <v>126</v>
      </c>
      <c r="L322">
        <f>ROUNDUP(IF(B322&gt;$D$4,0,($D$4-B322+1)/365),0)</f>
        <v>0</v>
      </c>
      <c r="M322">
        <f>ROUNDUP(IF(B322&gt;$D$5,0,($D$5-B322+1)/365),0)</f>
        <v>1</v>
      </c>
      <c r="N322" s="28">
        <f>IF(OR(L322=1,M322=1),IF(B322+364&lt;=$D$5,(B322+364-$D$4+1)/365,IF(B322&gt;$D$4,($D$5-B322+1)/365,$D$6/365)),0)</f>
        <v>0.18630136986301371</v>
      </c>
      <c r="O322" s="28">
        <f>'Data &amp; Parameter'!$E$16*'Data &amp; Parameter'!$E$17*('Data &amp; Parameter'!$E$18+'Data &amp; Parameter'!$E$19)*'Data &amp; Parameter'!$E$20*'Data &amp; Parameter'!$E$37*N322</f>
        <v>0.64771478420694417</v>
      </c>
      <c r="P322">
        <f>ROUNDUP(IF(D322&gt;$D$4,0,($D$4-D322+1)/365),0)</f>
        <v>0</v>
      </c>
      <c r="Q322">
        <f>ROUNDUP(IF(D322&gt;$D$5,0,($D$5-D322+1)/365),0)</f>
        <v>1</v>
      </c>
      <c r="R322" s="28">
        <f>IF(OR(P322=1,Q322=1),IF(D322+364&lt;=$D$5,(D322+364-$D$4+1)/365,IF(D322&gt;$D$4,($D$5-D322+1)/365,$D$6/365)),0)</f>
        <v>0.18630136986301371</v>
      </c>
      <c r="S322" s="28">
        <f>'Data &amp; Parameter'!$E$16*'Data &amp; Parameter'!$E$17*('Data &amp; Parameter'!$E$18+'Data &amp; Parameter'!$E$19)*'Data &amp; Parameter'!$E$20*'Data &amp; Parameter'!$E$37*R322</f>
        <v>0.64771478420694417</v>
      </c>
      <c r="T322" s="28">
        <f t="shared" si="4"/>
        <v>1.2954295684138883</v>
      </c>
    </row>
    <row r="323" spans="1:20" ht="15.75" customHeight="1" x14ac:dyDescent="0.35">
      <c r="A323">
        <v>316</v>
      </c>
      <c r="B323" s="76">
        <v>44234</v>
      </c>
      <c r="C323" s="1" t="s">
        <v>1120</v>
      </c>
      <c r="D323" s="76">
        <v>44234</v>
      </c>
      <c r="E323" s="1" t="s">
        <v>1121</v>
      </c>
      <c r="F323" s="1" t="s">
        <v>1122</v>
      </c>
      <c r="G323" s="1" t="s">
        <v>123</v>
      </c>
      <c r="H323" s="1" t="s">
        <v>124</v>
      </c>
      <c r="I323" s="1" t="s">
        <v>125</v>
      </c>
      <c r="J323" s="1" t="s">
        <v>367</v>
      </c>
      <c r="K323" s="1" t="s">
        <v>1123</v>
      </c>
      <c r="L323">
        <f>ROUNDUP(IF(B323&gt;$D$4,0,($D$4-B323+1)/365),0)</f>
        <v>0</v>
      </c>
      <c r="M323">
        <f>ROUNDUP(IF(B323&gt;$D$5,0,($D$5-B323+1)/365),0)</f>
        <v>1</v>
      </c>
      <c r="N323" s="28">
        <f>IF(OR(L323=1,M323=1),IF(B323+364&lt;=$D$5,(B323+364-$D$4+1)/365,IF(B323&gt;$D$4,($D$5-B323+1)/365,$D$6/365)),0)</f>
        <v>0.18630136986301371</v>
      </c>
      <c r="O323" s="28">
        <f>'Data &amp; Parameter'!$E$16*'Data &amp; Parameter'!$E$17*('Data &amp; Parameter'!$E$18+'Data &amp; Parameter'!$E$19)*'Data &amp; Parameter'!$E$20*'Data &amp; Parameter'!$E$37*N323</f>
        <v>0.64771478420694417</v>
      </c>
      <c r="P323">
        <f>ROUNDUP(IF(D323&gt;$D$4,0,($D$4-D323+1)/365),0)</f>
        <v>0</v>
      </c>
      <c r="Q323">
        <f>ROUNDUP(IF(D323&gt;$D$5,0,($D$5-D323+1)/365),0)</f>
        <v>1</v>
      </c>
      <c r="R323" s="28">
        <f>IF(OR(P323=1,Q323=1),IF(D323+364&lt;=$D$5,(D323+364-$D$4+1)/365,IF(D323&gt;$D$4,($D$5-D323+1)/365,$D$6/365)),0)</f>
        <v>0.18630136986301371</v>
      </c>
      <c r="S323" s="28">
        <f>'Data &amp; Parameter'!$E$16*'Data &amp; Parameter'!$E$17*('Data &amp; Parameter'!$E$18+'Data &amp; Parameter'!$E$19)*'Data &amp; Parameter'!$E$20*'Data &amp; Parameter'!$E$37*R323</f>
        <v>0.64771478420694417</v>
      </c>
      <c r="T323" s="28">
        <f t="shared" si="4"/>
        <v>1.2954295684138883</v>
      </c>
    </row>
    <row r="324" spans="1:20" ht="15.75" customHeight="1" x14ac:dyDescent="0.35">
      <c r="A324">
        <v>317</v>
      </c>
      <c r="B324" s="76">
        <v>44234</v>
      </c>
      <c r="C324" s="1" t="s">
        <v>1124</v>
      </c>
      <c r="D324" s="76">
        <v>44234</v>
      </c>
      <c r="E324" s="1" t="s">
        <v>1125</v>
      </c>
      <c r="F324" s="1" t="s">
        <v>1126</v>
      </c>
      <c r="G324" s="1" t="s">
        <v>123</v>
      </c>
      <c r="H324" s="1" t="s">
        <v>124</v>
      </c>
      <c r="I324" s="1" t="s">
        <v>125</v>
      </c>
      <c r="J324" s="1" t="s">
        <v>367</v>
      </c>
      <c r="K324" s="1" t="s">
        <v>1123</v>
      </c>
      <c r="L324">
        <f>ROUNDUP(IF(B324&gt;$D$4,0,($D$4-B324+1)/365),0)</f>
        <v>0</v>
      </c>
      <c r="M324">
        <f>ROUNDUP(IF(B324&gt;$D$5,0,($D$5-B324+1)/365),0)</f>
        <v>1</v>
      </c>
      <c r="N324" s="28">
        <f>IF(OR(L324=1,M324=1),IF(B324+364&lt;=$D$5,(B324+364-$D$4+1)/365,IF(B324&gt;$D$4,($D$5-B324+1)/365,$D$6/365)),0)</f>
        <v>0.18630136986301371</v>
      </c>
      <c r="O324" s="28">
        <f>'Data &amp; Parameter'!$E$16*'Data &amp; Parameter'!$E$17*('Data &amp; Parameter'!$E$18+'Data &amp; Parameter'!$E$19)*'Data &amp; Parameter'!$E$20*'Data &amp; Parameter'!$E$37*N324</f>
        <v>0.64771478420694417</v>
      </c>
      <c r="P324">
        <f>ROUNDUP(IF(D324&gt;$D$4,0,($D$4-D324+1)/365),0)</f>
        <v>0</v>
      </c>
      <c r="Q324">
        <f>ROUNDUP(IF(D324&gt;$D$5,0,($D$5-D324+1)/365),0)</f>
        <v>1</v>
      </c>
      <c r="R324" s="28">
        <f>IF(OR(P324=1,Q324=1),IF(D324+364&lt;=$D$5,(D324+364-$D$4+1)/365,IF(D324&gt;$D$4,($D$5-D324+1)/365,$D$6/365)),0)</f>
        <v>0.18630136986301371</v>
      </c>
      <c r="S324" s="28">
        <f>'Data &amp; Parameter'!$E$16*'Data &amp; Parameter'!$E$17*('Data &amp; Parameter'!$E$18+'Data &amp; Parameter'!$E$19)*'Data &amp; Parameter'!$E$20*'Data &amp; Parameter'!$E$37*R324</f>
        <v>0.64771478420694417</v>
      </c>
      <c r="T324" s="28">
        <f t="shared" si="4"/>
        <v>1.2954295684138883</v>
      </c>
    </row>
    <row r="325" spans="1:20" ht="15.75" customHeight="1" x14ac:dyDescent="0.35">
      <c r="A325">
        <v>318</v>
      </c>
      <c r="B325" s="76">
        <v>44234</v>
      </c>
      <c r="C325" s="1" t="s">
        <v>1127</v>
      </c>
      <c r="D325" s="76">
        <v>44234</v>
      </c>
      <c r="E325" s="1" t="s">
        <v>1128</v>
      </c>
      <c r="F325" s="1" t="s">
        <v>1129</v>
      </c>
      <c r="G325" s="1" t="s">
        <v>123</v>
      </c>
      <c r="H325" s="1" t="s">
        <v>124</v>
      </c>
      <c r="I325" s="1" t="s">
        <v>125</v>
      </c>
      <c r="J325" s="1" t="s">
        <v>126</v>
      </c>
      <c r="K325" s="1" t="s">
        <v>1123</v>
      </c>
      <c r="L325">
        <f>ROUNDUP(IF(B325&gt;$D$4,0,($D$4-B325+1)/365),0)</f>
        <v>0</v>
      </c>
      <c r="M325">
        <f>ROUNDUP(IF(B325&gt;$D$5,0,($D$5-B325+1)/365),0)</f>
        <v>1</v>
      </c>
      <c r="N325" s="28">
        <f>IF(OR(L325=1,M325=1),IF(B325+364&lt;=$D$5,(B325+364-$D$4+1)/365,IF(B325&gt;$D$4,($D$5-B325+1)/365,$D$6/365)),0)</f>
        <v>0.18630136986301371</v>
      </c>
      <c r="O325" s="28">
        <f>'Data &amp; Parameter'!$E$16*'Data &amp; Parameter'!$E$17*('Data &amp; Parameter'!$E$18+'Data &amp; Parameter'!$E$19)*'Data &amp; Parameter'!$E$20*'Data &amp; Parameter'!$E$37*N325</f>
        <v>0.64771478420694417</v>
      </c>
      <c r="P325">
        <f>ROUNDUP(IF(D325&gt;$D$4,0,($D$4-D325+1)/365),0)</f>
        <v>0</v>
      </c>
      <c r="Q325">
        <f>ROUNDUP(IF(D325&gt;$D$5,0,($D$5-D325+1)/365),0)</f>
        <v>1</v>
      </c>
      <c r="R325" s="28">
        <f>IF(OR(P325=1,Q325=1),IF(D325+364&lt;=$D$5,(D325+364-$D$4+1)/365,IF(D325&gt;$D$4,($D$5-D325+1)/365,$D$6/365)),0)</f>
        <v>0.18630136986301371</v>
      </c>
      <c r="S325" s="28">
        <f>'Data &amp; Parameter'!$E$16*'Data &amp; Parameter'!$E$17*('Data &amp; Parameter'!$E$18+'Data &amp; Parameter'!$E$19)*'Data &amp; Parameter'!$E$20*'Data &amp; Parameter'!$E$37*R325</f>
        <v>0.64771478420694417</v>
      </c>
      <c r="T325" s="28">
        <f t="shared" si="4"/>
        <v>1.2954295684138883</v>
      </c>
    </row>
    <row r="326" spans="1:20" ht="15.75" customHeight="1" x14ac:dyDescent="0.35">
      <c r="A326">
        <v>319</v>
      </c>
      <c r="B326" s="76">
        <v>44234</v>
      </c>
      <c r="C326" s="1" t="s">
        <v>1130</v>
      </c>
      <c r="D326" s="76">
        <v>44234</v>
      </c>
      <c r="E326" s="1" t="s">
        <v>1131</v>
      </c>
      <c r="F326" s="1" t="s">
        <v>1132</v>
      </c>
      <c r="G326" s="1" t="s">
        <v>123</v>
      </c>
      <c r="H326" s="1" t="s">
        <v>124</v>
      </c>
      <c r="I326" s="1" t="s">
        <v>125</v>
      </c>
      <c r="J326" s="1" t="s">
        <v>367</v>
      </c>
      <c r="K326" s="1" t="s">
        <v>1123</v>
      </c>
      <c r="L326">
        <f>ROUNDUP(IF(B326&gt;$D$4,0,($D$4-B326+1)/365),0)</f>
        <v>0</v>
      </c>
      <c r="M326">
        <f>ROUNDUP(IF(B326&gt;$D$5,0,($D$5-B326+1)/365),0)</f>
        <v>1</v>
      </c>
      <c r="N326" s="28">
        <f>IF(OR(L326=1,M326=1),IF(B326+364&lt;=$D$5,(B326+364-$D$4+1)/365,IF(B326&gt;$D$4,($D$5-B326+1)/365,$D$6/365)),0)</f>
        <v>0.18630136986301371</v>
      </c>
      <c r="O326" s="28">
        <f>'Data &amp; Parameter'!$E$16*'Data &amp; Parameter'!$E$17*('Data &amp; Parameter'!$E$18+'Data &amp; Parameter'!$E$19)*'Data &amp; Parameter'!$E$20*'Data &amp; Parameter'!$E$37*N326</f>
        <v>0.64771478420694417</v>
      </c>
      <c r="P326">
        <f>ROUNDUP(IF(D326&gt;$D$4,0,($D$4-D326+1)/365),0)</f>
        <v>0</v>
      </c>
      <c r="Q326">
        <f>ROUNDUP(IF(D326&gt;$D$5,0,($D$5-D326+1)/365),0)</f>
        <v>1</v>
      </c>
      <c r="R326" s="28">
        <f>IF(OR(P326=1,Q326=1),IF(D326+364&lt;=$D$5,(D326+364-$D$4+1)/365,IF(D326&gt;$D$4,($D$5-D326+1)/365,$D$6/365)),0)</f>
        <v>0.18630136986301371</v>
      </c>
      <c r="S326" s="28">
        <f>'Data &amp; Parameter'!$E$16*'Data &amp; Parameter'!$E$17*('Data &amp; Parameter'!$E$18+'Data &amp; Parameter'!$E$19)*'Data &amp; Parameter'!$E$20*'Data &amp; Parameter'!$E$37*R326</f>
        <v>0.64771478420694417</v>
      </c>
      <c r="T326" s="28">
        <f t="shared" si="4"/>
        <v>1.2954295684138883</v>
      </c>
    </row>
    <row r="327" spans="1:20" ht="15.75" customHeight="1" x14ac:dyDescent="0.35">
      <c r="A327">
        <v>320</v>
      </c>
      <c r="B327" s="76">
        <v>44234</v>
      </c>
      <c r="C327" s="1" t="s">
        <v>1133</v>
      </c>
      <c r="D327" s="76">
        <v>44234</v>
      </c>
      <c r="E327" s="1" t="s">
        <v>1134</v>
      </c>
      <c r="F327" s="1" t="s">
        <v>1135</v>
      </c>
      <c r="G327" s="1" t="s">
        <v>123</v>
      </c>
      <c r="H327" s="1" t="s">
        <v>124</v>
      </c>
      <c r="I327" s="1" t="s">
        <v>125</v>
      </c>
      <c r="J327" s="1" t="s">
        <v>1136</v>
      </c>
      <c r="K327" s="1" t="s">
        <v>1123</v>
      </c>
      <c r="L327">
        <f>ROUNDUP(IF(B327&gt;$D$4,0,($D$4-B327+1)/365),0)</f>
        <v>0</v>
      </c>
      <c r="M327">
        <f>ROUNDUP(IF(B327&gt;$D$5,0,($D$5-B327+1)/365),0)</f>
        <v>1</v>
      </c>
      <c r="N327" s="28">
        <f>IF(OR(L327=1,M327=1),IF(B327+364&lt;=$D$5,(B327+364-$D$4+1)/365,IF(B327&gt;$D$4,($D$5-B327+1)/365,$D$6/365)),0)</f>
        <v>0.18630136986301371</v>
      </c>
      <c r="O327" s="28">
        <f>'Data &amp; Parameter'!$E$16*'Data &amp; Parameter'!$E$17*('Data &amp; Parameter'!$E$18+'Data &amp; Parameter'!$E$19)*'Data &amp; Parameter'!$E$20*'Data &amp; Parameter'!$E$37*N327</f>
        <v>0.64771478420694417</v>
      </c>
      <c r="P327">
        <f>ROUNDUP(IF(D327&gt;$D$4,0,($D$4-D327+1)/365),0)</f>
        <v>0</v>
      </c>
      <c r="Q327">
        <f>ROUNDUP(IF(D327&gt;$D$5,0,($D$5-D327+1)/365),0)</f>
        <v>1</v>
      </c>
      <c r="R327" s="28">
        <f>IF(OR(P327=1,Q327=1),IF(D327+364&lt;=$D$5,(D327+364-$D$4+1)/365,IF(D327&gt;$D$4,($D$5-D327+1)/365,$D$6/365)),0)</f>
        <v>0.18630136986301371</v>
      </c>
      <c r="S327" s="28">
        <f>'Data &amp; Parameter'!$E$16*'Data &amp; Parameter'!$E$17*('Data &amp; Parameter'!$E$18+'Data &amp; Parameter'!$E$19)*'Data &amp; Parameter'!$E$20*'Data &amp; Parameter'!$E$37*R327</f>
        <v>0.64771478420694417</v>
      </c>
      <c r="T327" s="28">
        <f t="shared" si="4"/>
        <v>1.2954295684138883</v>
      </c>
    </row>
    <row r="328" spans="1:20" ht="15.75" customHeight="1" x14ac:dyDescent="0.35">
      <c r="A328">
        <v>321</v>
      </c>
      <c r="B328" s="76">
        <v>44234</v>
      </c>
      <c r="C328" s="1" t="s">
        <v>1137</v>
      </c>
      <c r="D328" s="76">
        <v>44234</v>
      </c>
      <c r="E328" s="1" t="s">
        <v>1138</v>
      </c>
      <c r="F328" s="1" t="s">
        <v>1139</v>
      </c>
      <c r="G328" s="1" t="s">
        <v>123</v>
      </c>
      <c r="H328" s="1" t="s">
        <v>124</v>
      </c>
      <c r="I328" s="1" t="s">
        <v>125</v>
      </c>
      <c r="J328" s="1" t="s">
        <v>367</v>
      </c>
      <c r="K328" s="1" t="s">
        <v>1123</v>
      </c>
      <c r="L328">
        <f>ROUNDUP(IF(B328&gt;$D$4,0,($D$4-B328+1)/365),0)</f>
        <v>0</v>
      </c>
      <c r="M328">
        <f>ROUNDUP(IF(B328&gt;$D$5,0,($D$5-B328+1)/365),0)</f>
        <v>1</v>
      </c>
      <c r="N328" s="28">
        <f>IF(OR(L328=1,M328=1),IF(B328+364&lt;=$D$5,(B328+364-$D$4+1)/365,IF(B328&gt;$D$4,($D$5-B328+1)/365,$D$6/365)),0)</f>
        <v>0.18630136986301371</v>
      </c>
      <c r="O328" s="28">
        <f>'Data &amp; Parameter'!$E$16*'Data &amp; Parameter'!$E$17*('Data &amp; Parameter'!$E$18+'Data &amp; Parameter'!$E$19)*'Data &amp; Parameter'!$E$20*'Data &amp; Parameter'!$E$37*N328</f>
        <v>0.64771478420694417</v>
      </c>
      <c r="P328">
        <f>ROUNDUP(IF(D328&gt;$D$4,0,($D$4-D328+1)/365),0)</f>
        <v>0</v>
      </c>
      <c r="Q328">
        <f>ROUNDUP(IF(D328&gt;$D$5,0,($D$5-D328+1)/365),0)</f>
        <v>1</v>
      </c>
      <c r="R328" s="28">
        <f>IF(OR(P328=1,Q328=1),IF(D328+364&lt;=$D$5,(D328+364-$D$4+1)/365,IF(D328&gt;$D$4,($D$5-D328+1)/365,$D$6/365)),0)</f>
        <v>0.18630136986301371</v>
      </c>
      <c r="S328" s="28">
        <f>'Data &amp; Parameter'!$E$16*'Data &amp; Parameter'!$E$17*('Data &amp; Parameter'!$E$18+'Data &amp; Parameter'!$E$19)*'Data &amp; Parameter'!$E$20*'Data &amp; Parameter'!$E$37*R328</f>
        <v>0.64771478420694417</v>
      </c>
      <c r="T328" s="28">
        <f t="shared" si="4"/>
        <v>1.2954295684138883</v>
      </c>
    </row>
    <row r="329" spans="1:20" ht="15.75" customHeight="1" x14ac:dyDescent="0.35">
      <c r="A329">
        <v>322</v>
      </c>
      <c r="B329" s="76">
        <v>44234</v>
      </c>
      <c r="C329" s="1" t="s">
        <v>1140</v>
      </c>
      <c r="D329" s="76">
        <v>44234</v>
      </c>
      <c r="E329" s="1" t="s">
        <v>1141</v>
      </c>
      <c r="F329" s="1" t="s">
        <v>1142</v>
      </c>
      <c r="G329" s="1" t="s">
        <v>123</v>
      </c>
      <c r="H329" s="1" t="s">
        <v>124</v>
      </c>
      <c r="I329" s="1" t="s">
        <v>125</v>
      </c>
      <c r="J329" s="1" t="s">
        <v>367</v>
      </c>
      <c r="K329" s="1" t="s">
        <v>366</v>
      </c>
      <c r="L329">
        <f>ROUNDUP(IF(B329&gt;$D$4,0,($D$4-B329+1)/365),0)</f>
        <v>0</v>
      </c>
      <c r="M329">
        <f>ROUNDUP(IF(B329&gt;$D$5,0,($D$5-B329+1)/365),0)</f>
        <v>1</v>
      </c>
      <c r="N329" s="28">
        <f>IF(OR(L329=1,M329=1),IF(B329+364&lt;=$D$5,(B329+364-$D$4+1)/365,IF(B329&gt;$D$4,($D$5-B329+1)/365,$D$6/365)),0)</f>
        <v>0.18630136986301371</v>
      </c>
      <c r="O329" s="28">
        <f>'Data &amp; Parameter'!$E$16*'Data &amp; Parameter'!$E$17*('Data &amp; Parameter'!$E$18+'Data &amp; Parameter'!$E$19)*'Data &amp; Parameter'!$E$20*'Data &amp; Parameter'!$E$37*N329</f>
        <v>0.64771478420694417</v>
      </c>
      <c r="P329">
        <f>ROUNDUP(IF(D329&gt;$D$4,0,($D$4-D329+1)/365),0)</f>
        <v>0</v>
      </c>
      <c r="Q329">
        <f>ROUNDUP(IF(D329&gt;$D$5,0,($D$5-D329+1)/365),0)</f>
        <v>1</v>
      </c>
      <c r="R329" s="28">
        <f>IF(OR(P329=1,Q329=1),IF(D329+364&lt;=$D$5,(D329+364-$D$4+1)/365,IF(D329&gt;$D$4,($D$5-D329+1)/365,$D$6/365)),0)</f>
        <v>0.18630136986301371</v>
      </c>
      <c r="S329" s="28">
        <f>'Data &amp; Parameter'!$E$16*'Data &amp; Parameter'!$E$17*('Data &amp; Parameter'!$E$18+'Data &amp; Parameter'!$E$19)*'Data &amp; Parameter'!$E$20*'Data &amp; Parameter'!$E$37*R329</f>
        <v>0.64771478420694417</v>
      </c>
      <c r="T329" s="28">
        <f t="shared" ref="T329:T392" si="5">O329+S329</f>
        <v>1.2954295684138883</v>
      </c>
    </row>
    <row r="330" spans="1:20" ht="15.75" customHeight="1" x14ac:dyDescent="0.35">
      <c r="A330">
        <v>323</v>
      </c>
      <c r="B330" s="76">
        <v>44234</v>
      </c>
      <c r="C330" s="1" t="s">
        <v>1143</v>
      </c>
      <c r="D330" s="76">
        <v>44234</v>
      </c>
      <c r="E330" s="1" t="s">
        <v>1144</v>
      </c>
      <c r="F330" s="1" t="s">
        <v>1145</v>
      </c>
      <c r="G330" s="1" t="s">
        <v>123</v>
      </c>
      <c r="H330" s="1" t="s">
        <v>124</v>
      </c>
      <c r="I330" s="1" t="s">
        <v>125</v>
      </c>
      <c r="J330" s="1" t="s">
        <v>366</v>
      </c>
      <c r="K330" s="1" t="s">
        <v>366</v>
      </c>
      <c r="L330">
        <f>ROUNDUP(IF(B330&gt;$D$4,0,($D$4-B330+1)/365),0)</f>
        <v>0</v>
      </c>
      <c r="M330">
        <f>ROUNDUP(IF(B330&gt;$D$5,0,($D$5-B330+1)/365),0)</f>
        <v>1</v>
      </c>
      <c r="N330" s="28">
        <f>IF(OR(L330=1,M330=1),IF(B330+364&lt;=$D$5,(B330+364-$D$4+1)/365,IF(B330&gt;$D$4,($D$5-B330+1)/365,$D$6/365)),0)</f>
        <v>0.18630136986301371</v>
      </c>
      <c r="O330" s="28">
        <f>'Data &amp; Parameter'!$E$16*'Data &amp; Parameter'!$E$17*('Data &amp; Parameter'!$E$18+'Data &amp; Parameter'!$E$19)*'Data &amp; Parameter'!$E$20*'Data &amp; Parameter'!$E$37*N330</f>
        <v>0.64771478420694417</v>
      </c>
      <c r="P330">
        <f>ROUNDUP(IF(D330&gt;$D$4,0,($D$4-D330+1)/365),0)</f>
        <v>0</v>
      </c>
      <c r="Q330">
        <f>ROUNDUP(IF(D330&gt;$D$5,0,($D$5-D330+1)/365),0)</f>
        <v>1</v>
      </c>
      <c r="R330" s="28">
        <f>IF(OR(P330=1,Q330=1),IF(D330+364&lt;=$D$5,(D330+364-$D$4+1)/365,IF(D330&gt;$D$4,($D$5-D330+1)/365,$D$6/365)),0)</f>
        <v>0.18630136986301371</v>
      </c>
      <c r="S330" s="28">
        <f>'Data &amp; Parameter'!$E$16*'Data &amp; Parameter'!$E$17*('Data &amp; Parameter'!$E$18+'Data &amp; Parameter'!$E$19)*'Data &amp; Parameter'!$E$20*'Data &amp; Parameter'!$E$37*R330</f>
        <v>0.64771478420694417</v>
      </c>
      <c r="T330" s="28">
        <f t="shared" si="5"/>
        <v>1.2954295684138883</v>
      </c>
    </row>
    <row r="331" spans="1:20" ht="15.75" customHeight="1" x14ac:dyDescent="0.35">
      <c r="A331">
        <v>324</v>
      </c>
      <c r="B331" s="76">
        <v>44234</v>
      </c>
      <c r="C331" s="1" t="s">
        <v>1146</v>
      </c>
      <c r="D331" s="76">
        <v>44234</v>
      </c>
      <c r="E331" s="1" t="s">
        <v>1147</v>
      </c>
      <c r="F331" s="1" t="s">
        <v>1148</v>
      </c>
      <c r="G331" s="1" t="s">
        <v>123</v>
      </c>
      <c r="H331" s="1" t="s">
        <v>124</v>
      </c>
      <c r="I331" s="1" t="s">
        <v>125</v>
      </c>
      <c r="J331" s="1" t="s">
        <v>366</v>
      </c>
      <c r="K331" s="1" t="s">
        <v>1149</v>
      </c>
      <c r="L331">
        <f>ROUNDUP(IF(B331&gt;$D$4,0,($D$4-B331+1)/365),0)</f>
        <v>0</v>
      </c>
      <c r="M331">
        <f>ROUNDUP(IF(B331&gt;$D$5,0,($D$5-B331+1)/365),0)</f>
        <v>1</v>
      </c>
      <c r="N331" s="28">
        <f>IF(OR(L331=1,M331=1),IF(B331+364&lt;=$D$5,(B331+364-$D$4+1)/365,IF(B331&gt;$D$4,($D$5-B331+1)/365,$D$6/365)),0)</f>
        <v>0.18630136986301371</v>
      </c>
      <c r="O331" s="28">
        <f>'Data &amp; Parameter'!$E$16*'Data &amp; Parameter'!$E$17*('Data &amp; Parameter'!$E$18+'Data &amp; Parameter'!$E$19)*'Data &amp; Parameter'!$E$20*'Data &amp; Parameter'!$E$37*N331</f>
        <v>0.64771478420694417</v>
      </c>
      <c r="P331">
        <f>ROUNDUP(IF(D331&gt;$D$4,0,($D$4-D331+1)/365),0)</f>
        <v>0</v>
      </c>
      <c r="Q331">
        <f>ROUNDUP(IF(D331&gt;$D$5,0,($D$5-D331+1)/365),0)</f>
        <v>1</v>
      </c>
      <c r="R331" s="28">
        <f>IF(OR(P331=1,Q331=1),IF(D331+364&lt;=$D$5,(D331+364-$D$4+1)/365,IF(D331&gt;$D$4,($D$5-D331+1)/365,$D$6/365)),0)</f>
        <v>0.18630136986301371</v>
      </c>
      <c r="S331" s="28">
        <f>'Data &amp; Parameter'!$E$16*'Data &amp; Parameter'!$E$17*('Data &amp; Parameter'!$E$18+'Data &amp; Parameter'!$E$19)*'Data &amp; Parameter'!$E$20*'Data &amp; Parameter'!$E$37*R331</f>
        <v>0.64771478420694417</v>
      </c>
      <c r="T331" s="28">
        <f t="shared" si="5"/>
        <v>1.2954295684138883</v>
      </c>
    </row>
    <row r="332" spans="1:20" ht="15.75" customHeight="1" x14ac:dyDescent="0.35">
      <c r="A332">
        <v>325</v>
      </c>
      <c r="B332" s="76">
        <v>44234</v>
      </c>
      <c r="C332" s="1" t="s">
        <v>1150</v>
      </c>
      <c r="D332" s="76">
        <v>44234</v>
      </c>
      <c r="E332" s="1" t="s">
        <v>1151</v>
      </c>
      <c r="F332" s="1" t="s">
        <v>1152</v>
      </c>
      <c r="G332" s="1" t="s">
        <v>123</v>
      </c>
      <c r="H332" s="1" t="s">
        <v>124</v>
      </c>
      <c r="I332" s="1" t="s">
        <v>125</v>
      </c>
      <c r="J332" s="1" t="s">
        <v>366</v>
      </c>
      <c r="K332" s="1" t="s">
        <v>366</v>
      </c>
      <c r="L332">
        <f>ROUNDUP(IF(B332&gt;$D$4,0,($D$4-B332+1)/365),0)</f>
        <v>0</v>
      </c>
      <c r="M332">
        <f>ROUNDUP(IF(B332&gt;$D$5,0,($D$5-B332+1)/365),0)</f>
        <v>1</v>
      </c>
      <c r="N332" s="28">
        <f>IF(OR(L332=1,M332=1),IF(B332+364&lt;=$D$5,(B332+364-$D$4+1)/365,IF(B332&gt;$D$4,($D$5-B332+1)/365,$D$6/365)),0)</f>
        <v>0.18630136986301371</v>
      </c>
      <c r="O332" s="28">
        <f>'Data &amp; Parameter'!$E$16*'Data &amp; Parameter'!$E$17*('Data &amp; Parameter'!$E$18+'Data &amp; Parameter'!$E$19)*'Data &amp; Parameter'!$E$20*'Data &amp; Parameter'!$E$37*N332</f>
        <v>0.64771478420694417</v>
      </c>
      <c r="P332">
        <f>ROUNDUP(IF(D332&gt;$D$4,0,($D$4-D332+1)/365),0)</f>
        <v>0</v>
      </c>
      <c r="Q332">
        <f>ROUNDUP(IF(D332&gt;$D$5,0,($D$5-D332+1)/365),0)</f>
        <v>1</v>
      </c>
      <c r="R332" s="28">
        <f>IF(OR(P332=1,Q332=1),IF(D332+364&lt;=$D$5,(D332+364-$D$4+1)/365,IF(D332&gt;$D$4,($D$5-D332+1)/365,$D$6/365)),0)</f>
        <v>0.18630136986301371</v>
      </c>
      <c r="S332" s="28">
        <f>'Data &amp; Parameter'!$E$16*'Data &amp; Parameter'!$E$17*('Data &amp; Parameter'!$E$18+'Data &amp; Parameter'!$E$19)*'Data &amp; Parameter'!$E$20*'Data &amp; Parameter'!$E$37*R332</f>
        <v>0.64771478420694417</v>
      </c>
      <c r="T332" s="28">
        <f t="shared" si="5"/>
        <v>1.2954295684138883</v>
      </c>
    </row>
    <row r="333" spans="1:20" ht="15.75" customHeight="1" x14ac:dyDescent="0.35">
      <c r="A333">
        <v>326</v>
      </c>
      <c r="B333" s="76">
        <v>44234</v>
      </c>
      <c r="C333" s="1" t="s">
        <v>1153</v>
      </c>
      <c r="D333" s="76">
        <v>44234</v>
      </c>
      <c r="E333" s="1" t="s">
        <v>1154</v>
      </c>
      <c r="F333" s="1" t="s">
        <v>1155</v>
      </c>
      <c r="G333" s="1" t="s">
        <v>123</v>
      </c>
      <c r="H333" s="1" t="s">
        <v>124</v>
      </c>
      <c r="I333" s="1" t="s">
        <v>125</v>
      </c>
      <c r="J333" s="1" t="s">
        <v>366</v>
      </c>
      <c r="K333" s="1" t="s">
        <v>366</v>
      </c>
      <c r="L333">
        <f>ROUNDUP(IF(B333&gt;$D$4,0,($D$4-B333+1)/365),0)</f>
        <v>0</v>
      </c>
      <c r="M333">
        <f>ROUNDUP(IF(B333&gt;$D$5,0,($D$5-B333+1)/365),0)</f>
        <v>1</v>
      </c>
      <c r="N333" s="28">
        <f>IF(OR(L333=1,M333=1),IF(B333+364&lt;=$D$5,(B333+364-$D$4+1)/365,IF(B333&gt;$D$4,($D$5-B333+1)/365,$D$6/365)),0)</f>
        <v>0.18630136986301371</v>
      </c>
      <c r="O333" s="28">
        <f>'Data &amp; Parameter'!$E$16*'Data &amp; Parameter'!$E$17*('Data &amp; Parameter'!$E$18+'Data &amp; Parameter'!$E$19)*'Data &amp; Parameter'!$E$20*'Data &amp; Parameter'!$E$37*N333</f>
        <v>0.64771478420694417</v>
      </c>
      <c r="P333">
        <f>ROUNDUP(IF(D333&gt;$D$4,0,($D$4-D333+1)/365),0)</f>
        <v>0</v>
      </c>
      <c r="Q333">
        <f>ROUNDUP(IF(D333&gt;$D$5,0,($D$5-D333+1)/365),0)</f>
        <v>1</v>
      </c>
      <c r="R333" s="28">
        <f>IF(OR(P333=1,Q333=1),IF(D333+364&lt;=$D$5,(D333+364-$D$4+1)/365,IF(D333&gt;$D$4,($D$5-D333+1)/365,$D$6/365)),0)</f>
        <v>0.18630136986301371</v>
      </c>
      <c r="S333" s="28">
        <f>'Data &amp; Parameter'!$E$16*'Data &amp; Parameter'!$E$17*('Data &amp; Parameter'!$E$18+'Data &amp; Parameter'!$E$19)*'Data &amp; Parameter'!$E$20*'Data &amp; Parameter'!$E$37*R333</f>
        <v>0.64771478420694417</v>
      </c>
      <c r="T333" s="28">
        <f t="shared" si="5"/>
        <v>1.2954295684138883</v>
      </c>
    </row>
    <row r="334" spans="1:20" ht="15.75" customHeight="1" x14ac:dyDescent="0.35">
      <c r="A334">
        <v>327</v>
      </c>
      <c r="B334" s="76">
        <v>44234</v>
      </c>
      <c r="C334" s="1" t="s">
        <v>1156</v>
      </c>
      <c r="D334" s="76">
        <v>44234</v>
      </c>
      <c r="E334" s="1" t="s">
        <v>1157</v>
      </c>
      <c r="F334" s="1" t="s">
        <v>1158</v>
      </c>
      <c r="G334" s="1" t="s">
        <v>123</v>
      </c>
      <c r="H334" s="1" t="s">
        <v>124</v>
      </c>
      <c r="I334" s="1" t="s">
        <v>125</v>
      </c>
      <c r="J334" s="1" t="s">
        <v>366</v>
      </c>
      <c r="K334" s="1" t="s">
        <v>366</v>
      </c>
      <c r="L334">
        <f>ROUNDUP(IF(B334&gt;$D$4,0,($D$4-B334+1)/365),0)</f>
        <v>0</v>
      </c>
      <c r="M334">
        <f>ROUNDUP(IF(B334&gt;$D$5,0,($D$5-B334+1)/365),0)</f>
        <v>1</v>
      </c>
      <c r="N334" s="28">
        <f>IF(OR(L334=1,M334=1),IF(B334+364&lt;=$D$5,(B334+364-$D$4+1)/365,IF(B334&gt;$D$4,($D$5-B334+1)/365,$D$6/365)),0)</f>
        <v>0.18630136986301371</v>
      </c>
      <c r="O334" s="28">
        <f>'Data &amp; Parameter'!$E$16*'Data &amp; Parameter'!$E$17*('Data &amp; Parameter'!$E$18+'Data &amp; Parameter'!$E$19)*'Data &amp; Parameter'!$E$20*'Data &amp; Parameter'!$E$37*N334</f>
        <v>0.64771478420694417</v>
      </c>
      <c r="P334">
        <f>ROUNDUP(IF(D334&gt;$D$4,0,($D$4-D334+1)/365),0)</f>
        <v>0</v>
      </c>
      <c r="Q334">
        <f>ROUNDUP(IF(D334&gt;$D$5,0,($D$5-D334+1)/365),0)</f>
        <v>1</v>
      </c>
      <c r="R334" s="28">
        <f>IF(OR(P334=1,Q334=1),IF(D334+364&lt;=$D$5,(D334+364-$D$4+1)/365,IF(D334&gt;$D$4,($D$5-D334+1)/365,$D$6/365)),0)</f>
        <v>0.18630136986301371</v>
      </c>
      <c r="S334" s="28">
        <f>'Data &amp; Parameter'!$E$16*'Data &amp; Parameter'!$E$17*('Data &amp; Parameter'!$E$18+'Data &amp; Parameter'!$E$19)*'Data &amp; Parameter'!$E$20*'Data &amp; Parameter'!$E$37*R334</f>
        <v>0.64771478420694417</v>
      </c>
      <c r="T334" s="28">
        <f t="shared" si="5"/>
        <v>1.2954295684138883</v>
      </c>
    </row>
    <row r="335" spans="1:20" ht="15.75" customHeight="1" x14ac:dyDescent="0.35">
      <c r="A335">
        <v>328</v>
      </c>
      <c r="B335" s="76">
        <v>44234</v>
      </c>
      <c r="C335" s="1" t="s">
        <v>1159</v>
      </c>
      <c r="D335" s="76">
        <v>44234</v>
      </c>
      <c r="E335" s="1" t="s">
        <v>1160</v>
      </c>
      <c r="F335" s="1" t="s">
        <v>1161</v>
      </c>
      <c r="G335" s="1" t="s">
        <v>123</v>
      </c>
      <c r="H335" s="1" t="s">
        <v>124</v>
      </c>
      <c r="I335" s="1" t="s">
        <v>125</v>
      </c>
      <c r="J335" s="1" t="s">
        <v>366</v>
      </c>
      <c r="K335" s="1" t="s">
        <v>366</v>
      </c>
      <c r="L335">
        <f>ROUNDUP(IF(B335&gt;$D$4,0,($D$4-B335+1)/365),0)</f>
        <v>0</v>
      </c>
      <c r="M335">
        <f>ROUNDUP(IF(B335&gt;$D$5,0,($D$5-B335+1)/365),0)</f>
        <v>1</v>
      </c>
      <c r="N335" s="28">
        <f>IF(OR(L335=1,M335=1),IF(B335+364&lt;=$D$5,(B335+364-$D$4+1)/365,IF(B335&gt;$D$4,($D$5-B335+1)/365,$D$6/365)),0)</f>
        <v>0.18630136986301371</v>
      </c>
      <c r="O335" s="28">
        <f>'Data &amp; Parameter'!$E$16*'Data &amp; Parameter'!$E$17*('Data &amp; Parameter'!$E$18+'Data &amp; Parameter'!$E$19)*'Data &amp; Parameter'!$E$20*'Data &amp; Parameter'!$E$37*N335</f>
        <v>0.64771478420694417</v>
      </c>
      <c r="P335">
        <f>ROUNDUP(IF(D335&gt;$D$4,0,($D$4-D335+1)/365),0)</f>
        <v>0</v>
      </c>
      <c r="Q335">
        <f>ROUNDUP(IF(D335&gt;$D$5,0,($D$5-D335+1)/365),0)</f>
        <v>1</v>
      </c>
      <c r="R335" s="28">
        <f>IF(OR(P335=1,Q335=1),IF(D335+364&lt;=$D$5,(D335+364-$D$4+1)/365,IF(D335&gt;$D$4,($D$5-D335+1)/365,$D$6/365)),0)</f>
        <v>0.18630136986301371</v>
      </c>
      <c r="S335" s="28">
        <f>'Data &amp; Parameter'!$E$16*'Data &amp; Parameter'!$E$17*('Data &amp; Parameter'!$E$18+'Data &amp; Parameter'!$E$19)*'Data &amp; Parameter'!$E$20*'Data &amp; Parameter'!$E$37*R335</f>
        <v>0.64771478420694417</v>
      </c>
      <c r="T335" s="28">
        <f t="shared" si="5"/>
        <v>1.2954295684138883</v>
      </c>
    </row>
    <row r="336" spans="1:20" ht="15.75" customHeight="1" x14ac:dyDescent="0.35">
      <c r="A336">
        <v>329</v>
      </c>
      <c r="B336" s="76">
        <v>44234</v>
      </c>
      <c r="C336" s="1" t="s">
        <v>1162</v>
      </c>
      <c r="D336" s="76">
        <v>44234</v>
      </c>
      <c r="E336" s="1" t="s">
        <v>1163</v>
      </c>
      <c r="F336" s="1" t="s">
        <v>1164</v>
      </c>
      <c r="G336" s="1" t="s">
        <v>123</v>
      </c>
      <c r="H336" s="1" t="s">
        <v>124</v>
      </c>
      <c r="I336" s="1" t="s">
        <v>125</v>
      </c>
      <c r="J336" s="1" t="s">
        <v>366</v>
      </c>
      <c r="K336" s="1" t="s">
        <v>366</v>
      </c>
      <c r="L336">
        <f>ROUNDUP(IF(B336&gt;$D$4,0,($D$4-B336+1)/365),0)</f>
        <v>0</v>
      </c>
      <c r="M336">
        <f>ROUNDUP(IF(B336&gt;$D$5,0,($D$5-B336+1)/365),0)</f>
        <v>1</v>
      </c>
      <c r="N336" s="28">
        <f>IF(OR(L336=1,M336=1),IF(B336+364&lt;=$D$5,(B336+364-$D$4+1)/365,IF(B336&gt;$D$4,($D$5-B336+1)/365,$D$6/365)),0)</f>
        <v>0.18630136986301371</v>
      </c>
      <c r="O336" s="28">
        <f>'Data &amp; Parameter'!$E$16*'Data &amp; Parameter'!$E$17*('Data &amp; Parameter'!$E$18+'Data &amp; Parameter'!$E$19)*'Data &amp; Parameter'!$E$20*'Data &amp; Parameter'!$E$37*N336</f>
        <v>0.64771478420694417</v>
      </c>
      <c r="P336">
        <f>ROUNDUP(IF(D336&gt;$D$4,0,($D$4-D336+1)/365),0)</f>
        <v>0</v>
      </c>
      <c r="Q336">
        <f>ROUNDUP(IF(D336&gt;$D$5,0,($D$5-D336+1)/365),0)</f>
        <v>1</v>
      </c>
      <c r="R336" s="28">
        <f>IF(OR(P336=1,Q336=1),IF(D336+364&lt;=$D$5,(D336+364-$D$4+1)/365,IF(D336&gt;$D$4,($D$5-D336+1)/365,$D$6/365)),0)</f>
        <v>0.18630136986301371</v>
      </c>
      <c r="S336" s="28">
        <f>'Data &amp; Parameter'!$E$16*'Data &amp; Parameter'!$E$17*('Data &amp; Parameter'!$E$18+'Data &amp; Parameter'!$E$19)*'Data &amp; Parameter'!$E$20*'Data &amp; Parameter'!$E$37*R336</f>
        <v>0.64771478420694417</v>
      </c>
      <c r="T336" s="28">
        <f t="shared" si="5"/>
        <v>1.2954295684138883</v>
      </c>
    </row>
    <row r="337" spans="1:20" ht="15.75" customHeight="1" x14ac:dyDescent="0.35">
      <c r="A337">
        <v>330</v>
      </c>
      <c r="B337" s="76">
        <v>44234</v>
      </c>
      <c r="C337" s="1" t="s">
        <v>1165</v>
      </c>
      <c r="D337" s="76">
        <v>44234</v>
      </c>
      <c r="E337" s="1" t="s">
        <v>1166</v>
      </c>
      <c r="F337" s="1" t="s">
        <v>1167</v>
      </c>
      <c r="G337" s="1" t="s">
        <v>123</v>
      </c>
      <c r="H337" s="1" t="s">
        <v>124</v>
      </c>
      <c r="I337" s="1" t="s">
        <v>125</v>
      </c>
      <c r="J337" s="1" t="s">
        <v>366</v>
      </c>
      <c r="K337" s="1" t="s">
        <v>366</v>
      </c>
      <c r="L337">
        <f>ROUNDUP(IF(B337&gt;$D$4,0,($D$4-B337+1)/365),0)</f>
        <v>0</v>
      </c>
      <c r="M337">
        <f>ROUNDUP(IF(B337&gt;$D$5,0,($D$5-B337+1)/365),0)</f>
        <v>1</v>
      </c>
      <c r="N337" s="28">
        <f>IF(OR(L337=1,M337=1),IF(B337+364&lt;=$D$5,(B337+364-$D$4+1)/365,IF(B337&gt;$D$4,($D$5-B337+1)/365,$D$6/365)),0)</f>
        <v>0.18630136986301371</v>
      </c>
      <c r="O337" s="28">
        <f>'Data &amp; Parameter'!$E$16*'Data &amp; Parameter'!$E$17*('Data &amp; Parameter'!$E$18+'Data &amp; Parameter'!$E$19)*'Data &amp; Parameter'!$E$20*'Data &amp; Parameter'!$E$37*N337</f>
        <v>0.64771478420694417</v>
      </c>
      <c r="P337">
        <f>ROUNDUP(IF(D337&gt;$D$4,0,($D$4-D337+1)/365),0)</f>
        <v>0</v>
      </c>
      <c r="Q337">
        <f>ROUNDUP(IF(D337&gt;$D$5,0,($D$5-D337+1)/365),0)</f>
        <v>1</v>
      </c>
      <c r="R337" s="28">
        <f>IF(OR(P337=1,Q337=1),IF(D337+364&lt;=$D$5,(D337+364-$D$4+1)/365,IF(D337&gt;$D$4,($D$5-D337+1)/365,$D$6/365)),0)</f>
        <v>0.18630136986301371</v>
      </c>
      <c r="S337" s="28">
        <f>'Data &amp; Parameter'!$E$16*'Data &amp; Parameter'!$E$17*('Data &amp; Parameter'!$E$18+'Data &amp; Parameter'!$E$19)*'Data &amp; Parameter'!$E$20*'Data &amp; Parameter'!$E$37*R337</f>
        <v>0.64771478420694417</v>
      </c>
      <c r="T337" s="28">
        <f t="shared" si="5"/>
        <v>1.2954295684138883</v>
      </c>
    </row>
    <row r="338" spans="1:20" ht="15.75" customHeight="1" x14ac:dyDescent="0.35">
      <c r="A338">
        <v>331</v>
      </c>
      <c r="B338" s="76">
        <v>44234</v>
      </c>
      <c r="C338" s="1" t="s">
        <v>1168</v>
      </c>
      <c r="D338" s="76">
        <v>44234</v>
      </c>
      <c r="E338" s="1" t="s">
        <v>1169</v>
      </c>
      <c r="F338" s="1" t="s">
        <v>1170</v>
      </c>
      <c r="G338" s="1" t="s">
        <v>123</v>
      </c>
      <c r="H338" s="1" t="s">
        <v>124</v>
      </c>
      <c r="I338" s="1" t="s">
        <v>125</v>
      </c>
      <c r="J338" s="1" t="s">
        <v>1149</v>
      </c>
      <c r="K338" s="1" t="s">
        <v>366</v>
      </c>
      <c r="L338">
        <f>ROUNDUP(IF(B338&gt;$D$4,0,($D$4-B338+1)/365),0)</f>
        <v>0</v>
      </c>
      <c r="M338">
        <f>ROUNDUP(IF(B338&gt;$D$5,0,($D$5-B338+1)/365),0)</f>
        <v>1</v>
      </c>
      <c r="N338" s="28">
        <f>IF(OR(L338=1,M338=1),IF(B338+364&lt;=$D$5,(B338+364-$D$4+1)/365,IF(B338&gt;$D$4,($D$5-B338+1)/365,$D$6/365)),0)</f>
        <v>0.18630136986301371</v>
      </c>
      <c r="O338" s="28">
        <f>'Data &amp; Parameter'!$E$16*'Data &amp; Parameter'!$E$17*('Data &amp; Parameter'!$E$18+'Data &amp; Parameter'!$E$19)*'Data &amp; Parameter'!$E$20*'Data &amp; Parameter'!$E$37*N338</f>
        <v>0.64771478420694417</v>
      </c>
      <c r="P338">
        <f>ROUNDUP(IF(D338&gt;$D$4,0,($D$4-D338+1)/365),0)</f>
        <v>0</v>
      </c>
      <c r="Q338">
        <f>ROUNDUP(IF(D338&gt;$D$5,0,($D$5-D338+1)/365),0)</f>
        <v>1</v>
      </c>
      <c r="R338" s="28">
        <f>IF(OR(P338=1,Q338=1),IF(D338+364&lt;=$D$5,(D338+364-$D$4+1)/365,IF(D338&gt;$D$4,($D$5-D338+1)/365,$D$6/365)),0)</f>
        <v>0.18630136986301371</v>
      </c>
      <c r="S338" s="28">
        <f>'Data &amp; Parameter'!$E$16*'Data &amp; Parameter'!$E$17*('Data &amp; Parameter'!$E$18+'Data &amp; Parameter'!$E$19)*'Data &amp; Parameter'!$E$20*'Data &amp; Parameter'!$E$37*R338</f>
        <v>0.64771478420694417</v>
      </c>
      <c r="T338" s="28">
        <f t="shared" si="5"/>
        <v>1.2954295684138883</v>
      </c>
    </row>
    <row r="339" spans="1:20" ht="15.75" customHeight="1" x14ac:dyDescent="0.35">
      <c r="A339">
        <v>332</v>
      </c>
      <c r="B339" s="76">
        <v>44234</v>
      </c>
      <c r="C339" s="1" t="s">
        <v>1171</v>
      </c>
      <c r="D339" s="76">
        <v>44234</v>
      </c>
      <c r="E339" s="1" t="s">
        <v>1172</v>
      </c>
      <c r="F339" s="1" t="s">
        <v>1173</v>
      </c>
      <c r="G339" s="1" t="s">
        <v>123</v>
      </c>
      <c r="H339" s="1" t="s">
        <v>124</v>
      </c>
      <c r="I339" s="1" t="s">
        <v>125</v>
      </c>
      <c r="J339" s="1" t="s">
        <v>1149</v>
      </c>
      <c r="K339" s="1" t="s">
        <v>366</v>
      </c>
      <c r="L339">
        <f>ROUNDUP(IF(B339&gt;$D$4,0,($D$4-B339+1)/365),0)</f>
        <v>0</v>
      </c>
      <c r="M339">
        <f>ROUNDUP(IF(B339&gt;$D$5,0,($D$5-B339+1)/365),0)</f>
        <v>1</v>
      </c>
      <c r="N339" s="28">
        <f>IF(OR(L339=1,M339=1),IF(B339+364&lt;=$D$5,(B339+364-$D$4+1)/365,IF(B339&gt;$D$4,($D$5-B339+1)/365,$D$6/365)),0)</f>
        <v>0.18630136986301371</v>
      </c>
      <c r="O339" s="28">
        <f>'Data &amp; Parameter'!$E$16*'Data &amp; Parameter'!$E$17*('Data &amp; Parameter'!$E$18+'Data &amp; Parameter'!$E$19)*'Data &amp; Parameter'!$E$20*'Data &amp; Parameter'!$E$37*N339</f>
        <v>0.64771478420694417</v>
      </c>
      <c r="P339">
        <f>ROUNDUP(IF(D339&gt;$D$4,0,($D$4-D339+1)/365),0)</f>
        <v>0</v>
      </c>
      <c r="Q339">
        <f>ROUNDUP(IF(D339&gt;$D$5,0,($D$5-D339+1)/365),0)</f>
        <v>1</v>
      </c>
      <c r="R339" s="28">
        <f>IF(OR(P339=1,Q339=1),IF(D339+364&lt;=$D$5,(D339+364-$D$4+1)/365,IF(D339&gt;$D$4,($D$5-D339+1)/365,$D$6/365)),0)</f>
        <v>0.18630136986301371</v>
      </c>
      <c r="S339" s="28">
        <f>'Data &amp; Parameter'!$E$16*'Data &amp; Parameter'!$E$17*('Data &amp; Parameter'!$E$18+'Data &amp; Parameter'!$E$19)*'Data &amp; Parameter'!$E$20*'Data &amp; Parameter'!$E$37*R339</f>
        <v>0.64771478420694417</v>
      </c>
      <c r="T339" s="28">
        <f t="shared" si="5"/>
        <v>1.2954295684138883</v>
      </c>
    </row>
    <row r="340" spans="1:20" ht="15.75" customHeight="1" x14ac:dyDescent="0.35">
      <c r="A340">
        <v>333</v>
      </c>
      <c r="B340" s="76">
        <v>44234</v>
      </c>
      <c r="C340" s="1" t="s">
        <v>1174</v>
      </c>
      <c r="D340" s="76">
        <v>44234</v>
      </c>
      <c r="E340" s="1" t="s">
        <v>1175</v>
      </c>
      <c r="F340" s="1" t="s">
        <v>1176</v>
      </c>
      <c r="G340" s="1" t="s">
        <v>123</v>
      </c>
      <c r="H340" s="1" t="s">
        <v>124</v>
      </c>
      <c r="I340" s="1" t="s">
        <v>125</v>
      </c>
      <c r="J340" s="1" t="s">
        <v>366</v>
      </c>
      <c r="K340" s="1" t="s">
        <v>366</v>
      </c>
      <c r="L340">
        <f>ROUNDUP(IF(B340&gt;$D$4,0,($D$4-B340+1)/365),0)</f>
        <v>0</v>
      </c>
      <c r="M340">
        <f>ROUNDUP(IF(B340&gt;$D$5,0,($D$5-B340+1)/365),0)</f>
        <v>1</v>
      </c>
      <c r="N340" s="28">
        <f>IF(OR(L340=1,M340=1),IF(B340+364&lt;=$D$5,(B340+364-$D$4+1)/365,IF(B340&gt;$D$4,($D$5-B340+1)/365,$D$6/365)),0)</f>
        <v>0.18630136986301371</v>
      </c>
      <c r="O340" s="28">
        <f>'Data &amp; Parameter'!$E$16*'Data &amp; Parameter'!$E$17*('Data &amp; Parameter'!$E$18+'Data &amp; Parameter'!$E$19)*'Data &amp; Parameter'!$E$20*'Data &amp; Parameter'!$E$37*N340</f>
        <v>0.64771478420694417</v>
      </c>
      <c r="P340">
        <f>ROUNDUP(IF(D340&gt;$D$4,0,($D$4-D340+1)/365),0)</f>
        <v>0</v>
      </c>
      <c r="Q340">
        <f>ROUNDUP(IF(D340&gt;$D$5,0,($D$5-D340+1)/365),0)</f>
        <v>1</v>
      </c>
      <c r="R340" s="28">
        <f>IF(OR(P340=1,Q340=1),IF(D340+364&lt;=$D$5,(D340+364-$D$4+1)/365,IF(D340&gt;$D$4,($D$5-D340+1)/365,$D$6/365)),0)</f>
        <v>0.18630136986301371</v>
      </c>
      <c r="S340" s="28">
        <f>'Data &amp; Parameter'!$E$16*'Data &amp; Parameter'!$E$17*('Data &amp; Parameter'!$E$18+'Data &amp; Parameter'!$E$19)*'Data &amp; Parameter'!$E$20*'Data &amp; Parameter'!$E$37*R340</f>
        <v>0.64771478420694417</v>
      </c>
      <c r="T340" s="28">
        <f t="shared" si="5"/>
        <v>1.2954295684138883</v>
      </c>
    </row>
    <row r="341" spans="1:20" ht="15.75" customHeight="1" x14ac:dyDescent="0.35">
      <c r="A341">
        <v>334</v>
      </c>
      <c r="B341" s="76">
        <v>44234</v>
      </c>
      <c r="C341" s="1" t="s">
        <v>1177</v>
      </c>
      <c r="D341" s="76">
        <v>44234</v>
      </c>
      <c r="E341" s="1" t="s">
        <v>1178</v>
      </c>
      <c r="F341" s="1" t="s">
        <v>1179</v>
      </c>
      <c r="G341" s="1" t="s">
        <v>123</v>
      </c>
      <c r="H341" s="1" t="s">
        <v>124</v>
      </c>
      <c r="I341" s="1" t="s">
        <v>125</v>
      </c>
      <c r="J341" s="1" t="s">
        <v>366</v>
      </c>
      <c r="K341" s="1" t="s">
        <v>366</v>
      </c>
      <c r="L341">
        <f>ROUNDUP(IF(B341&gt;$D$4,0,($D$4-B341+1)/365),0)</f>
        <v>0</v>
      </c>
      <c r="M341">
        <f>ROUNDUP(IF(B341&gt;$D$5,0,($D$5-B341+1)/365),0)</f>
        <v>1</v>
      </c>
      <c r="N341" s="28">
        <f>IF(OR(L341=1,M341=1),IF(B341+364&lt;=$D$5,(B341+364-$D$4+1)/365,IF(B341&gt;$D$4,($D$5-B341+1)/365,$D$6/365)),0)</f>
        <v>0.18630136986301371</v>
      </c>
      <c r="O341" s="28">
        <f>'Data &amp; Parameter'!$E$16*'Data &amp; Parameter'!$E$17*('Data &amp; Parameter'!$E$18+'Data &amp; Parameter'!$E$19)*'Data &amp; Parameter'!$E$20*'Data &amp; Parameter'!$E$37*N341</f>
        <v>0.64771478420694417</v>
      </c>
      <c r="P341">
        <f>ROUNDUP(IF(D341&gt;$D$4,0,($D$4-D341+1)/365),0)</f>
        <v>0</v>
      </c>
      <c r="Q341">
        <f>ROUNDUP(IF(D341&gt;$D$5,0,($D$5-D341+1)/365),0)</f>
        <v>1</v>
      </c>
      <c r="R341" s="28">
        <f>IF(OR(P341=1,Q341=1),IF(D341+364&lt;=$D$5,(D341+364-$D$4+1)/365,IF(D341&gt;$D$4,($D$5-D341+1)/365,$D$6/365)),0)</f>
        <v>0.18630136986301371</v>
      </c>
      <c r="S341" s="28">
        <f>'Data &amp; Parameter'!$E$16*'Data &amp; Parameter'!$E$17*('Data &amp; Parameter'!$E$18+'Data &amp; Parameter'!$E$19)*'Data &amp; Parameter'!$E$20*'Data &amp; Parameter'!$E$37*R341</f>
        <v>0.64771478420694417</v>
      </c>
      <c r="T341" s="28">
        <f t="shared" si="5"/>
        <v>1.2954295684138883</v>
      </c>
    </row>
    <row r="342" spans="1:20" ht="15.75" customHeight="1" x14ac:dyDescent="0.35">
      <c r="A342">
        <v>335</v>
      </c>
      <c r="B342" s="76">
        <v>44234</v>
      </c>
      <c r="C342" s="1" t="s">
        <v>1180</v>
      </c>
      <c r="D342" s="76">
        <v>44234</v>
      </c>
      <c r="E342" s="1" t="s">
        <v>1181</v>
      </c>
      <c r="F342" s="1" t="s">
        <v>1182</v>
      </c>
      <c r="G342" s="1" t="s">
        <v>123</v>
      </c>
      <c r="H342" s="1" t="s">
        <v>124</v>
      </c>
      <c r="I342" s="1" t="s">
        <v>125</v>
      </c>
      <c r="J342" s="1" t="s">
        <v>366</v>
      </c>
      <c r="K342" s="1" t="s">
        <v>366</v>
      </c>
      <c r="L342">
        <f>ROUNDUP(IF(B342&gt;$D$4,0,($D$4-B342+1)/365),0)</f>
        <v>0</v>
      </c>
      <c r="M342">
        <f>ROUNDUP(IF(B342&gt;$D$5,0,($D$5-B342+1)/365),0)</f>
        <v>1</v>
      </c>
      <c r="N342" s="28">
        <f>IF(OR(L342=1,M342=1),IF(B342+364&lt;=$D$5,(B342+364-$D$4+1)/365,IF(B342&gt;$D$4,($D$5-B342+1)/365,$D$6/365)),0)</f>
        <v>0.18630136986301371</v>
      </c>
      <c r="O342" s="28">
        <f>'Data &amp; Parameter'!$E$16*'Data &amp; Parameter'!$E$17*('Data &amp; Parameter'!$E$18+'Data &amp; Parameter'!$E$19)*'Data &amp; Parameter'!$E$20*'Data &amp; Parameter'!$E$37*N342</f>
        <v>0.64771478420694417</v>
      </c>
      <c r="P342">
        <f>ROUNDUP(IF(D342&gt;$D$4,0,($D$4-D342+1)/365),0)</f>
        <v>0</v>
      </c>
      <c r="Q342">
        <f>ROUNDUP(IF(D342&gt;$D$5,0,($D$5-D342+1)/365),0)</f>
        <v>1</v>
      </c>
      <c r="R342" s="28">
        <f>IF(OR(P342=1,Q342=1),IF(D342+364&lt;=$D$5,(D342+364-$D$4+1)/365,IF(D342&gt;$D$4,($D$5-D342+1)/365,$D$6/365)),0)</f>
        <v>0.18630136986301371</v>
      </c>
      <c r="S342" s="28">
        <f>'Data &amp; Parameter'!$E$16*'Data &amp; Parameter'!$E$17*('Data &amp; Parameter'!$E$18+'Data &amp; Parameter'!$E$19)*'Data &amp; Parameter'!$E$20*'Data &amp; Parameter'!$E$37*R342</f>
        <v>0.64771478420694417</v>
      </c>
      <c r="T342" s="28">
        <f t="shared" si="5"/>
        <v>1.2954295684138883</v>
      </c>
    </row>
    <row r="343" spans="1:20" ht="15.75" customHeight="1" x14ac:dyDescent="0.35">
      <c r="A343">
        <v>336</v>
      </c>
      <c r="B343" s="76">
        <v>44234</v>
      </c>
      <c r="C343" s="1" t="s">
        <v>1183</v>
      </c>
      <c r="D343" s="76">
        <v>44234</v>
      </c>
      <c r="E343" s="1" t="s">
        <v>1184</v>
      </c>
      <c r="F343" s="1" t="s">
        <v>1185</v>
      </c>
      <c r="G343" s="1" t="s">
        <v>123</v>
      </c>
      <c r="H343" s="1" t="s">
        <v>124</v>
      </c>
      <c r="I343" s="1" t="s">
        <v>125</v>
      </c>
      <c r="J343" s="1" t="s">
        <v>366</v>
      </c>
      <c r="K343" s="1" t="s">
        <v>366</v>
      </c>
      <c r="L343">
        <f>ROUNDUP(IF(B343&gt;$D$4,0,($D$4-B343+1)/365),0)</f>
        <v>0</v>
      </c>
      <c r="M343">
        <f>ROUNDUP(IF(B343&gt;$D$5,0,($D$5-B343+1)/365),0)</f>
        <v>1</v>
      </c>
      <c r="N343" s="28">
        <f>IF(OR(L343=1,M343=1),IF(B343+364&lt;=$D$5,(B343+364-$D$4+1)/365,IF(B343&gt;$D$4,($D$5-B343+1)/365,$D$6/365)),0)</f>
        <v>0.18630136986301371</v>
      </c>
      <c r="O343" s="28">
        <f>'Data &amp; Parameter'!$E$16*'Data &amp; Parameter'!$E$17*('Data &amp; Parameter'!$E$18+'Data &amp; Parameter'!$E$19)*'Data &amp; Parameter'!$E$20*'Data &amp; Parameter'!$E$37*N343</f>
        <v>0.64771478420694417</v>
      </c>
      <c r="P343">
        <f>ROUNDUP(IF(D343&gt;$D$4,0,($D$4-D343+1)/365),0)</f>
        <v>0</v>
      </c>
      <c r="Q343">
        <f>ROUNDUP(IF(D343&gt;$D$5,0,($D$5-D343+1)/365),0)</f>
        <v>1</v>
      </c>
      <c r="R343" s="28">
        <f>IF(OR(P343=1,Q343=1),IF(D343+364&lt;=$D$5,(D343+364-$D$4+1)/365,IF(D343&gt;$D$4,($D$5-D343+1)/365,$D$6/365)),0)</f>
        <v>0.18630136986301371</v>
      </c>
      <c r="S343" s="28">
        <f>'Data &amp; Parameter'!$E$16*'Data &amp; Parameter'!$E$17*('Data &amp; Parameter'!$E$18+'Data &amp; Parameter'!$E$19)*'Data &amp; Parameter'!$E$20*'Data &amp; Parameter'!$E$37*R343</f>
        <v>0.64771478420694417</v>
      </c>
      <c r="T343" s="28">
        <f t="shared" si="5"/>
        <v>1.2954295684138883</v>
      </c>
    </row>
    <row r="344" spans="1:20" ht="15.75" customHeight="1" x14ac:dyDescent="0.35">
      <c r="A344">
        <v>337</v>
      </c>
      <c r="B344" s="76">
        <v>44234</v>
      </c>
      <c r="C344" s="1" t="s">
        <v>1186</v>
      </c>
      <c r="D344" s="76">
        <v>44234</v>
      </c>
      <c r="E344" s="1" t="s">
        <v>1187</v>
      </c>
      <c r="F344" s="1" t="s">
        <v>1188</v>
      </c>
      <c r="G344" s="1" t="s">
        <v>123</v>
      </c>
      <c r="H344" s="1" t="s">
        <v>124</v>
      </c>
      <c r="I344" s="1" t="s">
        <v>125</v>
      </c>
      <c r="J344" s="1" t="s">
        <v>337</v>
      </c>
      <c r="K344" s="1" t="s">
        <v>295</v>
      </c>
      <c r="L344">
        <f>ROUNDUP(IF(B344&gt;$D$4,0,($D$4-B344+1)/365),0)</f>
        <v>0</v>
      </c>
      <c r="M344">
        <f>ROUNDUP(IF(B344&gt;$D$5,0,($D$5-B344+1)/365),0)</f>
        <v>1</v>
      </c>
      <c r="N344" s="28">
        <f>IF(OR(L344=1,M344=1),IF(B344+364&lt;=$D$5,(B344+364-$D$4+1)/365,IF(B344&gt;$D$4,($D$5-B344+1)/365,$D$6/365)),0)</f>
        <v>0.18630136986301371</v>
      </c>
      <c r="O344" s="28">
        <f>'Data &amp; Parameter'!$E$16*'Data &amp; Parameter'!$E$17*('Data &amp; Parameter'!$E$18+'Data &amp; Parameter'!$E$19)*'Data &amp; Parameter'!$E$20*'Data &amp; Parameter'!$E$37*N344</f>
        <v>0.64771478420694417</v>
      </c>
      <c r="P344">
        <f>ROUNDUP(IF(D344&gt;$D$4,0,($D$4-D344+1)/365),0)</f>
        <v>0</v>
      </c>
      <c r="Q344">
        <f>ROUNDUP(IF(D344&gt;$D$5,0,($D$5-D344+1)/365),0)</f>
        <v>1</v>
      </c>
      <c r="R344" s="28">
        <f>IF(OR(P344=1,Q344=1),IF(D344+364&lt;=$D$5,(D344+364-$D$4+1)/365,IF(D344&gt;$D$4,($D$5-D344+1)/365,$D$6/365)),0)</f>
        <v>0.18630136986301371</v>
      </c>
      <c r="S344" s="28">
        <f>'Data &amp; Parameter'!$E$16*'Data &amp; Parameter'!$E$17*('Data &amp; Parameter'!$E$18+'Data &amp; Parameter'!$E$19)*'Data &amp; Parameter'!$E$20*'Data &amp; Parameter'!$E$37*R344</f>
        <v>0.64771478420694417</v>
      </c>
      <c r="T344" s="28">
        <f t="shared" si="5"/>
        <v>1.2954295684138883</v>
      </c>
    </row>
    <row r="345" spans="1:20" ht="15.75" customHeight="1" x14ac:dyDescent="0.35">
      <c r="A345">
        <v>338</v>
      </c>
      <c r="B345" s="76">
        <v>44234</v>
      </c>
      <c r="C345" s="1" t="s">
        <v>1189</v>
      </c>
      <c r="D345" s="76">
        <v>44234</v>
      </c>
      <c r="E345" s="1" t="s">
        <v>1190</v>
      </c>
      <c r="F345" s="1" t="s">
        <v>1191</v>
      </c>
      <c r="G345" s="1" t="s">
        <v>123</v>
      </c>
      <c r="H345" s="1" t="s">
        <v>124</v>
      </c>
      <c r="I345" s="1" t="s">
        <v>125</v>
      </c>
      <c r="J345" s="1" t="s">
        <v>337</v>
      </c>
      <c r="K345" s="1" t="s">
        <v>295</v>
      </c>
      <c r="L345">
        <f>ROUNDUP(IF(B345&gt;$D$4,0,($D$4-B345+1)/365),0)</f>
        <v>0</v>
      </c>
      <c r="M345">
        <f>ROUNDUP(IF(B345&gt;$D$5,0,($D$5-B345+1)/365),0)</f>
        <v>1</v>
      </c>
      <c r="N345" s="28">
        <f>IF(OR(L345=1,M345=1),IF(B345+364&lt;=$D$5,(B345+364-$D$4+1)/365,IF(B345&gt;$D$4,($D$5-B345+1)/365,$D$6/365)),0)</f>
        <v>0.18630136986301371</v>
      </c>
      <c r="O345" s="28">
        <f>'Data &amp; Parameter'!$E$16*'Data &amp; Parameter'!$E$17*('Data &amp; Parameter'!$E$18+'Data &amp; Parameter'!$E$19)*'Data &amp; Parameter'!$E$20*'Data &amp; Parameter'!$E$37*N345</f>
        <v>0.64771478420694417</v>
      </c>
      <c r="P345">
        <f>ROUNDUP(IF(D345&gt;$D$4,0,($D$4-D345+1)/365),0)</f>
        <v>0</v>
      </c>
      <c r="Q345">
        <f>ROUNDUP(IF(D345&gt;$D$5,0,($D$5-D345+1)/365),0)</f>
        <v>1</v>
      </c>
      <c r="R345" s="28">
        <f>IF(OR(P345=1,Q345=1),IF(D345+364&lt;=$D$5,(D345+364-$D$4+1)/365,IF(D345&gt;$D$4,($D$5-D345+1)/365,$D$6/365)),0)</f>
        <v>0.18630136986301371</v>
      </c>
      <c r="S345" s="28">
        <f>'Data &amp; Parameter'!$E$16*'Data &amp; Parameter'!$E$17*('Data &amp; Parameter'!$E$18+'Data &amp; Parameter'!$E$19)*'Data &amp; Parameter'!$E$20*'Data &amp; Parameter'!$E$37*R345</f>
        <v>0.64771478420694417</v>
      </c>
      <c r="T345" s="28">
        <f t="shared" si="5"/>
        <v>1.2954295684138883</v>
      </c>
    </row>
    <row r="346" spans="1:20" ht="15.75" customHeight="1" x14ac:dyDescent="0.35">
      <c r="A346">
        <v>339</v>
      </c>
      <c r="B346" s="76">
        <v>44234</v>
      </c>
      <c r="C346" s="1" t="s">
        <v>1192</v>
      </c>
      <c r="D346" s="76">
        <v>44234</v>
      </c>
      <c r="E346" s="1" t="s">
        <v>1193</v>
      </c>
      <c r="F346" s="1" t="s">
        <v>1194</v>
      </c>
      <c r="G346" s="1" t="s">
        <v>123</v>
      </c>
      <c r="H346" s="1" t="s">
        <v>124</v>
      </c>
      <c r="I346" s="1" t="s">
        <v>125</v>
      </c>
      <c r="J346" s="1" t="s">
        <v>295</v>
      </c>
      <c r="K346" s="1" t="s">
        <v>295</v>
      </c>
      <c r="L346">
        <f>ROUNDUP(IF(B346&gt;$D$4,0,($D$4-B346+1)/365),0)</f>
        <v>0</v>
      </c>
      <c r="M346">
        <f>ROUNDUP(IF(B346&gt;$D$5,0,($D$5-B346+1)/365),0)</f>
        <v>1</v>
      </c>
      <c r="N346" s="28">
        <f>IF(OR(L346=1,M346=1),IF(B346+364&lt;=$D$5,(B346+364-$D$4+1)/365,IF(B346&gt;$D$4,($D$5-B346+1)/365,$D$6/365)),0)</f>
        <v>0.18630136986301371</v>
      </c>
      <c r="O346" s="28">
        <f>'Data &amp; Parameter'!$E$16*'Data &amp; Parameter'!$E$17*('Data &amp; Parameter'!$E$18+'Data &amp; Parameter'!$E$19)*'Data &amp; Parameter'!$E$20*'Data &amp; Parameter'!$E$37*N346</f>
        <v>0.64771478420694417</v>
      </c>
      <c r="P346">
        <f>ROUNDUP(IF(D346&gt;$D$4,0,($D$4-D346+1)/365),0)</f>
        <v>0</v>
      </c>
      <c r="Q346">
        <f>ROUNDUP(IF(D346&gt;$D$5,0,($D$5-D346+1)/365),0)</f>
        <v>1</v>
      </c>
      <c r="R346" s="28">
        <f>IF(OR(P346=1,Q346=1),IF(D346+364&lt;=$D$5,(D346+364-$D$4+1)/365,IF(D346&gt;$D$4,($D$5-D346+1)/365,$D$6/365)),0)</f>
        <v>0.18630136986301371</v>
      </c>
      <c r="S346" s="28">
        <f>'Data &amp; Parameter'!$E$16*'Data &amp; Parameter'!$E$17*('Data &amp; Parameter'!$E$18+'Data &amp; Parameter'!$E$19)*'Data &amp; Parameter'!$E$20*'Data &amp; Parameter'!$E$37*R346</f>
        <v>0.64771478420694417</v>
      </c>
      <c r="T346" s="28">
        <f t="shared" si="5"/>
        <v>1.2954295684138883</v>
      </c>
    </row>
    <row r="347" spans="1:20" ht="15.75" customHeight="1" x14ac:dyDescent="0.35">
      <c r="A347">
        <v>340</v>
      </c>
      <c r="B347" s="76">
        <v>44234</v>
      </c>
      <c r="C347" s="1" t="s">
        <v>1195</v>
      </c>
      <c r="D347" s="76">
        <v>44234</v>
      </c>
      <c r="E347" s="1" t="s">
        <v>1196</v>
      </c>
      <c r="F347" s="1" t="s">
        <v>1197</v>
      </c>
      <c r="G347" s="1" t="s">
        <v>123</v>
      </c>
      <c r="H347" s="1" t="s">
        <v>124</v>
      </c>
      <c r="I347" s="1" t="s">
        <v>125</v>
      </c>
      <c r="J347" s="1" t="s">
        <v>295</v>
      </c>
      <c r="K347" s="1" t="s">
        <v>295</v>
      </c>
      <c r="L347">
        <f>ROUNDUP(IF(B347&gt;$D$4,0,($D$4-B347+1)/365),0)</f>
        <v>0</v>
      </c>
      <c r="M347">
        <f>ROUNDUP(IF(B347&gt;$D$5,0,($D$5-B347+1)/365),0)</f>
        <v>1</v>
      </c>
      <c r="N347" s="28">
        <f>IF(OR(L347=1,M347=1),IF(B347+364&lt;=$D$5,(B347+364-$D$4+1)/365,IF(B347&gt;$D$4,($D$5-B347+1)/365,$D$6/365)),0)</f>
        <v>0.18630136986301371</v>
      </c>
      <c r="O347" s="28">
        <f>'Data &amp; Parameter'!$E$16*'Data &amp; Parameter'!$E$17*('Data &amp; Parameter'!$E$18+'Data &amp; Parameter'!$E$19)*'Data &amp; Parameter'!$E$20*'Data &amp; Parameter'!$E$37*N347</f>
        <v>0.64771478420694417</v>
      </c>
      <c r="P347">
        <f>ROUNDUP(IF(D347&gt;$D$4,0,($D$4-D347+1)/365),0)</f>
        <v>0</v>
      </c>
      <c r="Q347">
        <f>ROUNDUP(IF(D347&gt;$D$5,0,($D$5-D347+1)/365),0)</f>
        <v>1</v>
      </c>
      <c r="R347" s="28">
        <f>IF(OR(P347=1,Q347=1),IF(D347+364&lt;=$D$5,(D347+364-$D$4+1)/365,IF(D347&gt;$D$4,($D$5-D347+1)/365,$D$6/365)),0)</f>
        <v>0.18630136986301371</v>
      </c>
      <c r="S347" s="28">
        <f>'Data &amp; Parameter'!$E$16*'Data &amp; Parameter'!$E$17*('Data &amp; Parameter'!$E$18+'Data &amp; Parameter'!$E$19)*'Data &amp; Parameter'!$E$20*'Data &amp; Parameter'!$E$37*R347</f>
        <v>0.64771478420694417</v>
      </c>
      <c r="T347" s="28">
        <f t="shared" si="5"/>
        <v>1.2954295684138883</v>
      </c>
    </row>
    <row r="348" spans="1:20" ht="15.75" customHeight="1" x14ac:dyDescent="0.35">
      <c r="A348">
        <v>341</v>
      </c>
      <c r="B348" s="76">
        <v>44234</v>
      </c>
      <c r="C348" s="1" t="s">
        <v>1198</v>
      </c>
      <c r="D348" s="76">
        <v>44234</v>
      </c>
      <c r="E348" s="1" t="s">
        <v>1199</v>
      </c>
      <c r="F348" s="1" t="s">
        <v>1200</v>
      </c>
      <c r="G348" s="1" t="s">
        <v>123</v>
      </c>
      <c r="H348" s="1" t="s">
        <v>124</v>
      </c>
      <c r="I348" s="1" t="s">
        <v>125</v>
      </c>
      <c r="J348" s="1" t="s">
        <v>295</v>
      </c>
      <c r="K348" s="1" t="s">
        <v>295</v>
      </c>
      <c r="L348">
        <f>ROUNDUP(IF(B348&gt;$D$4,0,($D$4-B348+1)/365),0)</f>
        <v>0</v>
      </c>
      <c r="M348">
        <f>ROUNDUP(IF(B348&gt;$D$5,0,($D$5-B348+1)/365),0)</f>
        <v>1</v>
      </c>
      <c r="N348" s="28">
        <f>IF(OR(L348=1,M348=1),IF(B348+364&lt;=$D$5,(B348+364-$D$4+1)/365,IF(B348&gt;$D$4,($D$5-B348+1)/365,$D$6/365)),0)</f>
        <v>0.18630136986301371</v>
      </c>
      <c r="O348" s="28">
        <f>'Data &amp; Parameter'!$E$16*'Data &amp; Parameter'!$E$17*('Data &amp; Parameter'!$E$18+'Data &amp; Parameter'!$E$19)*'Data &amp; Parameter'!$E$20*'Data &amp; Parameter'!$E$37*N348</f>
        <v>0.64771478420694417</v>
      </c>
      <c r="P348">
        <f>ROUNDUP(IF(D348&gt;$D$4,0,($D$4-D348+1)/365),0)</f>
        <v>0</v>
      </c>
      <c r="Q348">
        <f>ROUNDUP(IF(D348&gt;$D$5,0,($D$5-D348+1)/365),0)</f>
        <v>1</v>
      </c>
      <c r="R348" s="28">
        <f>IF(OR(P348=1,Q348=1),IF(D348+364&lt;=$D$5,(D348+364-$D$4+1)/365,IF(D348&gt;$D$4,($D$5-D348+1)/365,$D$6/365)),0)</f>
        <v>0.18630136986301371</v>
      </c>
      <c r="S348" s="28">
        <f>'Data &amp; Parameter'!$E$16*'Data &amp; Parameter'!$E$17*('Data &amp; Parameter'!$E$18+'Data &amp; Parameter'!$E$19)*'Data &amp; Parameter'!$E$20*'Data &amp; Parameter'!$E$37*R348</f>
        <v>0.64771478420694417</v>
      </c>
      <c r="T348" s="28">
        <f t="shared" si="5"/>
        <v>1.2954295684138883</v>
      </c>
    </row>
    <row r="349" spans="1:20" ht="15.75" customHeight="1" x14ac:dyDescent="0.35">
      <c r="A349">
        <v>342</v>
      </c>
      <c r="B349" s="76">
        <v>44234</v>
      </c>
      <c r="C349" s="1" t="s">
        <v>1201</v>
      </c>
      <c r="D349" s="76">
        <v>44234</v>
      </c>
      <c r="E349" s="1" t="s">
        <v>1202</v>
      </c>
      <c r="F349" s="1" t="s">
        <v>1203</v>
      </c>
      <c r="G349" s="1" t="s">
        <v>123</v>
      </c>
      <c r="H349" s="1" t="s">
        <v>124</v>
      </c>
      <c r="I349" s="1" t="s">
        <v>125</v>
      </c>
      <c r="J349" s="1" t="s">
        <v>295</v>
      </c>
      <c r="K349" s="1" t="s">
        <v>295</v>
      </c>
      <c r="L349">
        <f>ROUNDUP(IF(B349&gt;$D$4,0,($D$4-B349+1)/365),0)</f>
        <v>0</v>
      </c>
      <c r="M349">
        <f>ROUNDUP(IF(B349&gt;$D$5,0,($D$5-B349+1)/365),0)</f>
        <v>1</v>
      </c>
      <c r="N349" s="28">
        <f>IF(OR(L349=1,M349=1),IF(B349+364&lt;=$D$5,(B349+364-$D$4+1)/365,IF(B349&gt;$D$4,($D$5-B349+1)/365,$D$6/365)),0)</f>
        <v>0.18630136986301371</v>
      </c>
      <c r="O349" s="28">
        <f>'Data &amp; Parameter'!$E$16*'Data &amp; Parameter'!$E$17*('Data &amp; Parameter'!$E$18+'Data &amp; Parameter'!$E$19)*'Data &amp; Parameter'!$E$20*'Data &amp; Parameter'!$E$37*N349</f>
        <v>0.64771478420694417</v>
      </c>
      <c r="P349">
        <f>ROUNDUP(IF(D349&gt;$D$4,0,($D$4-D349+1)/365),0)</f>
        <v>0</v>
      </c>
      <c r="Q349">
        <f>ROUNDUP(IF(D349&gt;$D$5,0,($D$5-D349+1)/365),0)</f>
        <v>1</v>
      </c>
      <c r="R349" s="28">
        <f>IF(OR(P349=1,Q349=1),IF(D349+364&lt;=$D$5,(D349+364-$D$4+1)/365,IF(D349&gt;$D$4,($D$5-D349+1)/365,$D$6/365)),0)</f>
        <v>0.18630136986301371</v>
      </c>
      <c r="S349" s="28">
        <f>'Data &amp; Parameter'!$E$16*'Data &amp; Parameter'!$E$17*('Data &amp; Parameter'!$E$18+'Data &amp; Parameter'!$E$19)*'Data &amp; Parameter'!$E$20*'Data &amp; Parameter'!$E$37*R349</f>
        <v>0.64771478420694417</v>
      </c>
      <c r="T349" s="28">
        <f t="shared" si="5"/>
        <v>1.2954295684138883</v>
      </c>
    </row>
    <row r="350" spans="1:20" ht="15.75" customHeight="1" x14ac:dyDescent="0.35">
      <c r="A350">
        <v>343</v>
      </c>
      <c r="B350" s="76">
        <v>44234</v>
      </c>
      <c r="C350" s="1" t="s">
        <v>1204</v>
      </c>
      <c r="D350" s="76">
        <v>44234</v>
      </c>
      <c r="E350" s="1" t="s">
        <v>1205</v>
      </c>
      <c r="F350" s="1" t="s">
        <v>1206</v>
      </c>
      <c r="G350" s="1" t="s">
        <v>123</v>
      </c>
      <c r="H350" s="1" t="s">
        <v>124</v>
      </c>
      <c r="I350" s="1" t="s">
        <v>125</v>
      </c>
      <c r="J350" s="1" t="s">
        <v>295</v>
      </c>
      <c r="K350" s="1" t="s">
        <v>295</v>
      </c>
      <c r="L350">
        <f>ROUNDUP(IF(B350&gt;$D$4,0,($D$4-B350+1)/365),0)</f>
        <v>0</v>
      </c>
      <c r="M350">
        <f>ROUNDUP(IF(B350&gt;$D$5,0,($D$5-B350+1)/365),0)</f>
        <v>1</v>
      </c>
      <c r="N350" s="28">
        <f>IF(OR(L350=1,M350=1),IF(B350+364&lt;=$D$5,(B350+364-$D$4+1)/365,IF(B350&gt;$D$4,($D$5-B350+1)/365,$D$6/365)),0)</f>
        <v>0.18630136986301371</v>
      </c>
      <c r="O350" s="28">
        <f>'Data &amp; Parameter'!$E$16*'Data &amp; Parameter'!$E$17*('Data &amp; Parameter'!$E$18+'Data &amp; Parameter'!$E$19)*'Data &amp; Parameter'!$E$20*'Data &amp; Parameter'!$E$37*N350</f>
        <v>0.64771478420694417</v>
      </c>
      <c r="P350">
        <f>ROUNDUP(IF(D350&gt;$D$4,0,($D$4-D350+1)/365),0)</f>
        <v>0</v>
      </c>
      <c r="Q350">
        <f>ROUNDUP(IF(D350&gt;$D$5,0,($D$5-D350+1)/365),0)</f>
        <v>1</v>
      </c>
      <c r="R350" s="28">
        <f>IF(OR(P350=1,Q350=1),IF(D350+364&lt;=$D$5,(D350+364-$D$4+1)/365,IF(D350&gt;$D$4,($D$5-D350+1)/365,$D$6/365)),0)</f>
        <v>0.18630136986301371</v>
      </c>
      <c r="S350" s="28">
        <f>'Data &amp; Parameter'!$E$16*'Data &amp; Parameter'!$E$17*('Data &amp; Parameter'!$E$18+'Data &amp; Parameter'!$E$19)*'Data &amp; Parameter'!$E$20*'Data &amp; Parameter'!$E$37*R350</f>
        <v>0.64771478420694417</v>
      </c>
      <c r="T350" s="28">
        <f t="shared" si="5"/>
        <v>1.2954295684138883</v>
      </c>
    </row>
    <row r="351" spans="1:20" ht="15.75" customHeight="1" x14ac:dyDescent="0.35">
      <c r="A351">
        <v>344</v>
      </c>
      <c r="B351" s="76">
        <v>44234</v>
      </c>
      <c r="C351" s="1" t="s">
        <v>1207</v>
      </c>
      <c r="D351" s="76">
        <v>44234</v>
      </c>
      <c r="E351" s="1" t="s">
        <v>1208</v>
      </c>
      <c r="F351" s="1" t="s">
        <v>1209</v>
      </c>
      <c r="G351" s="1" t="s">
        <v>123</v>
      </c>
      <c r="H351" s="1" t="s">
        <v>124</v>
      </c>
      <c r="I351" s="1" t="s">
        <v>125</v>
      </c>
      <c r="J351" s="1" t="s">
        <v>295</v>
      </c>
      <c r="K351" s="1" t="s">
        <v>295</v>
      </c>
      <c r="L351">
        <f>ROUNDUP(IF(B351&gt;$D$4,0,($D$4-B351+1)/365),0)</f>
        <v>0</v>
      </c>
      <c r="M351">
        <f>ROUNDUP(IF(B351&gt;$D$5,0,($D$5-B351+1)/365),0)</f>
        <v>1</v>
      </c>
      <c r="N351" s="28">
        <f>IF(OR(L351=1,M351=1),IF(B351+364&lt;=$D$5,(B351+364-$D$4+1)/365,IF(B351&gt;$D$4,($D$5-B351+1)/365,$D$6/365)),0)</f>
        <v>0.18630136986301371</v>
      </c>
      <c r="O351" s="28">
        <f>'Data &amp; Parameter'!$E$16*'Data &amp; Parameter'!$E$17*('Data &amp; Parameter'!$E$18+'Data &amp; Parameter'!$E$19)*'Data &amp; Parameter'!$E$20*'Data &amp; Parameter'!$E$37*N351</f>
        <v>0.64771478420694417</v>
      </c>
      <c r="P351">
        <f>ROUNDUP(IF(D351&gt;$D$4,0,($D$4-D351+1)/365),0)</f>
        <v>0</v>
      </c>
      <c r="Q351">
        <f>ROUNDUP(IF(D351&gt;$D$5,0,($D$5-D351+1)/365),0)</f>
        <v>1</v>
      </c>
      <c r="R351" s="28">
        <f>IF(OR(P351=1,Q351=1),IF(D351+364&lt;=$D$5,(D351+364-$D$4+1)/365,IF(D351&gt;$D$4,($D$5-D351+1)/365,$D$6/365)),0)</f>
        <v>0.18630136986301371</v>
      </c>
      <c r="S351" s="28">
        <f>'Data &amp; Parameter'!$E$16*'Data &amp; Parameter'!$E$17*('Data &amp; Parameter'!$E$18+'Data &amp; Parameter'!$E$19)*'Data &amp; Parameter'!$E$20*'Data &amp; Parameter'!$E$37*R351</f>
        <v>0.64771478420694417</v>
      </c>
      <c r="T351" s="28">
        <f t="shared" si="5"/>
        <v>1.2954295684138883</v>
      </c>
    </row>
    <row r="352" spans="1:20" ht="15.75" customHeight="1" x14ac:dyDescent="0.35">
      <c r="A352">
        <v>345</v>
      </c>
      <c r="B352" s="76">
        <v>44234</v>
      </c>
      <c r="C352" s="1" t="s">
        <v>1210</v>
      </c>
      <c r="D352" s="76">
        <v>44234</v>
      </c>
      <c r="E352" s="1" t="s">
        <v>1211</v>
      </c>
      <c r="F352" s="1" t="s">
        <v>1212</v>
      </c>
      <c r="G352" s="1" t="s">
        <v>123</v>
      </c>
      <c r="H352" s="1" t="s">
        <v>124</v>
      </c>
      <c r="I352" s="1" t="s">
        <v>125</v>
      </c>
      <c r="J352" s="1" t="s">
        <v>487</v>
      </c>
      <c r="K352" s="1" t="s">
        <v>487</v>
      </c>
      <c r="L352">
        <f>ROUNDUP(IF(B352&gt;$D$4,0,($D$4-B352+1)/365),0)</f>
        <v>0</v>
      </c>
      <c r="M352">
        <f>ROUNDUP(IF(B352&gt;$D$5,0,($D$5-B352+1)/365),0)</f>
        <v>1</v>
      </c>
      <c r="N352" s="28">
        <f>IF(OR(L352=1,M352=1),IF(B352+364&lt;=$D$5,(B352+364-$D$4+1)/365,IF(B352&gt;$D$4,($D$5-B352+1)/365,$D$6/365)),0)</f>
        <v>0.18630136986301371</v>
      </c>
      <c r="O352" s="28">
        <f>'Data &amp; Parameter'!$E$16*'Data &amp; Parameter'!$E$17*('Data &amp; Parameter'!$E$18+'Data &amp; Parameter'!$E$19)*'Data &amp; Parameter'!$E$20*'Data &amp; Parameter'!$E$37*N352</f>
        <v>0.64771478420694417</v>
      </c>
      <c r="P352">
        <f>ROUNDUP(IF(D352&gt;$D$4,0,($D$4-D352+1)/365),0)</f>
        <v>0</v>
      </c>
      <c r="Q352">
        <f>ROUNDUP(IF(D352&gt;$D$5,0,($D$5-D352+1)/365),0)</f>
        <v>1</v>
      </c>
      <c r="R352" s="28">
        <f>IF(OR(P352=1,Q352=1),IF(D352+364&lt;=$D$5,(D352+364-$D$4+1)/365,IF(D352&gt;$D$4,($D$5-D352+1)/365,$D$6/365)),0)</f>
        <v>0.18630136986301371</v>
      </c>
      <c r="S352" s="28">
        <f>'Data &amp; Parameter'!$E$16*'Data &amp; Parameter'!$E$17*('Data &amp; Parameter'!$E$18+'Data &amp; Parameter'!$E$19)*'Data &amp; Parameter'!$E$20*'Data &amp; Parameter'!$E$37*R352</f>
        <v>0.64771478420694417</v>
      </c>
      <c r="T352" s="28">
        <f t="shared" si="5"/>
        <v>1.2954295684138883</v>
      </c>
    </row>
    <row r="353" spans="1:20" ht="15.75" customHeight="1" x14ac:dyDescent="0.35">
      <c r="A353">
        <v>346</v>
      </c>
      <c r="B353" s="76">
        <v>44234</v>
      </c>
      <c r="C353" s="1" t="s">
        <v>1213</v>
      </c>
      <c r="D353" s="76">
        <v>44234</v>
      </c>
      <c r="E353" s="1" t="s">
        <v>1214</v>
      </c>
      <c r="F353" s="1" t="s">
        <v>1215</v>
      </c>
      <c r="G353" s="1" t="s">
        <v>123</v>
      </c>
      <c r="H353" s="1" t="s">
        <v>124</v>
      </c>
      <c r="I353" s="1" t="s">
        <v>125</v>
      </c>
      <c r="J353" s="1" t="s">
        <v>487</v>
      </c>
      <c r="K353" s="1" t="s">
        <v>487</v>
      </c>
      <c r="L353">
        <f>ROUNDUP(IF(B353&gt;$D$4,0,($D$4-B353+1)/365),0)</f>
        <v>0</v>
      </c>
      <c r="M353">
        <f>ROUNDUP(IF(B353&gt;$D$5,0,($D$5-B353+1)/365),0)</f>
        <v>1</v>
      </c>
      <c r="N353" s="28">
        <f>IF(OR(L353=1,M353=1),IF(B353+364&lt;=$D$5,(B353+364-$D$4+1)/365,IF(B353&gt;$D$4,($D$5-B353+1)/365,$D$6/365)),0)</f>
        <v>0.18630136986301371</v>
      </c>
      <c r="O353" s="28">
        <f>'Data &amp; Parameter'!$E$16*'Data &amp; Parameter'!$E$17*('Data &amp; Parameter'!$E$18+'Data &amp; Parameter'!$E$19)*'Data &amp; Parameter'!$E$20*'Data &amp; Parameter'!$E$37*N353</f>
        <v>0.64771478420694417</v>
      </c>
      <c r="P353">
        <f>ROUNDUP(IF(D353&gt;$D$4,0,($D$4-D353+1)/365),0)</f>
        <v>0</v>
      </c>
      <c r="Q353">
        <f>ROUNDUP(IF(D353&gt;$D$5,0,($D$5-D353+1)/365),0)</f>
        <v>1</v>
      </c>
      <c r="R353" s="28">
        <f>IF(OR(P353=1,Q353=1),IF(D353+364&lt;=$D$5,(D353+364-$D$4+1)/365,IF(D353&gt;$D$4,($D$5-D353+1)/365,$D$6/365)),0)</f>
        <v>0.18630136986301371</v>
      </c>
      <c r="S353" s="28">
        <f>'Data &amp; Parameter'!$E$16*'Data &amp; Parameter'!$E$17*('Data &amp; Parameter'!$E$18+'Data &amp; Parameter'!$E$19)*'Data &amp; Parameter'!$E$20*'Data &amp; Parameter'!$E$37*R353</f>
        <v>0.64771478420694417</v>
      </c>
      <c r="T353" s="28">
        <f t="shared" si="5"/>
        <v>1.2954295684138883</v>
      </c>
    </row>
    <row r="354" spans="1:20" ht="15.75" customHeight="1" x14ac:dyDescent="0.35">
      <c r="A354">
        <v>347</v>
      </c>
      <c r="B354" s="76">
        <v>44234</v>
      </c>
      <c r="C354" s="1" t="s">
        <v>1216</v>
      </c>
      <c r="D354" s="76">
        <v>44234</v>
      </c>
      <c r="E354" s="1" t="s">
        <v>1217</v>
      </c>
      <c r="F354" s="1" t="s">
        <v>1218</v>
      </c>
      <c r="G354" s="1" t="s">
        <v>123</v>
      </c>
      <c r="H354" s="1" t="s">
        <v>124</v>
      </c>
      <c r="I354" s="1" t="s">
        <v>125</v>
      </c>
      <c r="J354" s="1" t="s">
        <v>487</v>
      </c>
      <c r="K354" s="1" t="s">
        <v>487</v>
      </c>
      <c r="L354">
        <f>ROUNDUP(IF(B354&gt;$D$4,0,($D$4-B354+1)/365),0)</f>
        <v>0</v>
      </c>
      <c r="M354">
        <f>ROUNDUP(IF(B354&gt;$D$5,0,($D$5-B354+1)/365),0)</f>
        <v>1</v>
      </c>
      <c r="N354" s="28">
        <f>IF(OR(L354=1,M354=1),IF(B354+364&lt;=$D$5,(B354+364-$D$4+1)/365,IF(B354&gt;$D$4,($D$5-B354+1)/365,$D$6/365)),0)</f>
        <v>0.18630136986301371</v>
      </c>
      <c r="O354" s="28">
        <f>'Data &amp; Parameter'!$E$16*'Data &amp; Parameter'!$E$17*('Data &amp; Parameter'!$E$18+'Data &amp; Parameter'!$E$19)*'Data &amp; Parameter'!$E$20*'Data &amp; Parameter'!$E$37*N354</f>
        <v>0.64771478420694417</v>
      </c>
      <c r="P354">
        <f>ROUNDUP(IF(D354&gt;$D$4,0,($D$4-D354+1)/365),0)</f>
        <v>0</v>
      </c>
      <c r="Q354">
        <f>ROUNDUP(IF(D354&gt;$D$5,0,($D$5-D354+1)/365),0)</f>
        <v>1</v>
      </c>
      <c r="R354" s="28">
        <f>IF(OR(P354=1,Q354=1),IF(D354+364&lt;=$D$5,(D354+364-$D$4+1)/365,IF(D354&gt;$D$4,($D$5-D354+1)/365,$D$6/365)),0)</f>
        <v>0.18630136986301371</v>
      </c>
      <c r="S354" s="28">
        <f>'Data &amp; Parameter'!$E$16*'Data &amp; Parameter'!$E$17*('Data &amp; Parameter'!$E$18+'Data &amp; Parameter'!$E$19)*'Data &amp; Parameter'!$E$20*'Data &amp; Parameter'!$E$37*R354</f>
        <v>0.64771478420694417</v>
      </c>
      <c r="T354" s="28">
        <f t="shared" si="5"/>
        <v>1.2954295684138883</v>
      </c>
    </row>
    <row r="355" spans="1:20" ht="15.75" customHeight="1" x14ac:dyDescent="0.35">
      <c r="A355">
        <v>348</v>
      </c>
      <c r="B355" s="76">
        <v>44234</v>
      </c>
      <c r="C355" s="1" t="s">
        <v>1219</v>
      </c>
      <c r="D355" s="76">
        <v>44234</v>
      </c>
      <c r="E355" s="1" t="s">
        <v>1220</v>
      </c>
      <c r="F355" s="1" t="s">
        <v>1221</v>
      </c>
      <c r="G355" s="1" t="s">
        <v>123</v>
      </c>
      <c r="H355" s="1" t="s">
        <v>124</v>
      </c>
      <c r="I355" s="1" t="s">
        <v>125</v>
      </c>
      <c r="J355" s="1" t="s">
        <v>487</v>
      </c>
      <c r="K355" s="1" t="s">
        <v>487</v>
      </c>
      <c r="L355">
        <f>ROUNDUP(IF(B355&gt;$D$4,0,($D$4-B355+1)/365),0)</f>
        <v>0</v>
      </c>
      <c r="M355">
        <f>ROUNDUP(IF(B355&gt;$D$5,0,($D$5-B355+1)/365),0)</f>
        <v>1</v>
      </c>
      <c r="N355" s="28">
        <f>IF(OR(L355=1,M355=1),IF(B355+364&lt;=$D$5,(B355+364-$D$4+1)/365,IF(B355&gt;$D$4,($D$5-B355+1)/365,$D$6/365)),0)</f>
        <v>0.18630136986301371</v>
      </c>
      <c r="O355" s="28">
        <f>'Data &amp; Parameter'!$E$16*'Data &amp; Parameter'!$E$17*('Data &amp; Parameter'!$E$18+'Data &amp; Parameter'!$E$19)*'Data &amp; Parameter'!$E$20*'Data &amp; Parameter'!$E$37*N355</f>
        <v>0.64771478420694417</v>
      </c>
      <c r="P355">
        <f>ROUNDUP(IF(D355&gt;$D$4,0,($D$4-D355+1)/365),0)</f>
        <v>0</v>
      </c>
      <c r="Q355">
        <f>ROUNDUP(IF(D355&gt;$D$5,0,($D$5-D355+1)/365),0)</f>
        <v>1</v>
      </c>
      <c r="R355" s="28">
        <f>IF(OR(P355=1,Q355=1),IF(D355+364&lt;=$D$5,(D355+364-$D$4+1)/365,IF(D355&gt;$D$4,($D$5-D355+1)/365,$D$6/365)),0)</f>
        <v>0.18630136986301371</v>
      </c>
      <c r="S355" s="28">
        <f>'Data &amp; Parameter'!$E$16*'Data &amp; Parameter'!$E$17*('Data &amp; Parameter'!$E$18+'Data &amp; Parameter'!$E$19)*'Data &amp; Parameter'!$E$20*'Data &amp; Parameter'!$E$37*R355</f>
        <v>0.64771478420694417</v>
      </c>
      <c r="T355" s="28">
        <f t="shared" si="5"/>
        <v>1.2954295684138883</v>
      </c>
    </row>
    <row r="356" spans="1:20" ht="15.75" customHeight="1" x14ac:dyDescent="0.35">
      <c r="A356">
        <v>349</v>
      </c>
      <c r="B356" s="76">
        <v>44234</v>
      </c>
      <c r="C356" s="1" t="s">
        <v>1222</v>
      </c>
      <c r="D356" s="76">
        <v>44234</v>
      </c>
      <c r="E356" s="1" t="s">
        <v>1223</v>
      </c>
      <c r="F356" s="1" t="s">
        <v>1224</v>
      </c>
      <c r="G356" s="1" t="s">
        <v>123</v>
      </c>
      <c r="H356" s="1" t="s">
        <v>124</v>
      </c>
      <c r="I356" s="1" t="s">
        <v>125</v>
      </c>
      <c r="J356" s="1" t="s">
        <v>487</v>
      </c>
      <c r="K356" s="1" t="s">
        <v>487</v>
      </c>
      <c r="L356">
        <f>ROUNDUP(IF(B356&gt;$D$4,0,($D$4-B356+1)/365),0)</f>
        <v>0</v>
      </c>
      <c r="M356">
        <f>ROUNDUP(IF(B356&gt;$D$5,0,($D$5-B356+1)/365),0)</f>
        <v>1</v>
      </c>
      <c r="N356" s="28">
        <f>IF(OR(L356=1,M356=1),IF(B356+364&lt;=$D$5,(B356+364-$D$4+1)/365,IF(B356&gt;$D$4,($D$5-B356+1)/365,$D$6/365)),0)</f>
        <v>0.18630136986301371</v>
      </c>
      <c r="O356" s="28">
        <f>'Data &amp; Parameter'!$E$16*'Data &amp; Parameter'!$E$17*('Data &amp; Parameter'!$E$18+'Data &amp; Parameter'!$E$19)*'Data &amp; Parameter'!$E$20*'Data &amp; Parameter'!$E$37*N356</f>
        <v>0.64771478420694417</v>
      </c>
      <c r="P356">
        <f>ROUNDUP(IF(D356&gt;$D$4,0,($D$4-D356+1)/365),0)</f>
        <v>0</v>
      </c>
      <c r="Q356">
        <f>ROUNDUP(IF(D356&gt;$D$5,0,($D$5-D356+1)/365),0)</f>
        <v>1</v>
      </c>
      <c r="R356" s="28">
        <f>IF(OR(P356=1,Q356=1),IF(D356+364&lt;=$D$5,(D356+364-$D$4+1)/365,IF(D356&gt;$D$4,($D$5-D356+1)/365,$D$6/365)),0)</f>
        <v>0.18630136986301371</v>
      </c>
      <c r="S356" s="28">
        <f>'Data &amp; Parameter'!$E$16*'Data &amp; Parameter'!$E$17*('Data &amp; Parameter'!$E$18+'Data &amp; Parameter'!$E$19)*'Data &amp; Parameter'!$E$20*'Data &amp; Parameter'!$E$37*R356</f>
        <v>0.64771478420694417</v>
      </c>
      <c r="T356" s="28">
        <f t="shared" si="5"/>
        <v>1.2954295684138883</v>
      </c>
    </row>
    <row r="357" spans="1:20" ht="15.75" customHeight="1" x14ac:dyDescent="0.35">
      <c r="A357">
        <v>350</v>
      </c>
      <c r="B357" s="76">
        <v>44234</v>
      </c>
      <c r="C357" s="1" t="s">
        <v>1225</v>
      </c>
      <c r="D357" s="76">
        <v>44234</v>
      </c>
      <c r="E357" s="1" t="s">
        <v>1226</v>
      </c>
      <c r="F357" s="1" t="s">
        <v>1227</v>
      </c>
      <c r="G357" s="1" t="s">
        <v>123</v>
      </c>
      <c r="H357" s="1" t="s">
        <v>124</v>
      </c>
      <c r="I357" s="1" t="s">
        <v>125</v>
      </c>
      <c r="J357" s="1" t="s">
        <v>487</v>
      </c>
      <c r="K357" s="1" t="s">
        <v>487</v>
      </c>
      <c r="L357">
        <f>ROUNDUP(IF(B357&gt;$D$4,0,($D$4-B357+1)/365),0)</f>
        <v>0</v>
      </c>
      <c r="M357">
        <f>ROUNDUP(IF(B357&gt;$D$5,0,($D$5-B357+1)/365),0)</f>
        <v>1</v>
      </c>
      <c r="N357" s="28">
        <f>IF(OR(L357=1,M357=1),IF(B357+364&lt;=$D$5,(B357+364-$D$4+1)/365,IF(B357&gt;$D$4,($D$5-B357+1)/365,$D$6/365)),0)</f>
        <v>0.18630136986301371</v>
      </c>
      <c r="O357" s="28">
        <f>'Data &amp; Parameter'!$E$16*'Data &amp; Parameter'!$E$17*('Data &amp; Parameter'!$E$18+'Data &amp; Parameter'!$E$19)*'Data &amp; Parameter'!$E$20*'Data &amp; Parameter'!$E$37*N357</f>
        <v>0.64771478420694417</v>
      </c>
      <c r="P357">
        <f>ROUNDUP(IF(D357&gt;$D$4,0,($D$4-D357+1)/365),0)</f>
        <v>0</v>
      </c>
      <c r="Q357">
        <f>ROUNDUP(IF(D357&gt;$D$5,0,($D$5-D357+1)/365),0)</f>
        <v>1</v>
      </c>
      <c r="R357" s="28">
        <f>IF(OR(P357=1,Q357=1),IF(D357+364&lt;=$D$5,(D357+364-$D$4+1)/365,IF(D357&gt;$D$4,($D$5-D357+1)/365,$D$6/365)),0)</f>
        <v>0.18630136986301371</v>
      </c>
      <c r="S357" s="28">
        <f>'Data &amp; Parameter'!$E$16*'Data &amp; Parameter'!$E$17*('Data &amp; Parameter'!$E$18+'Data &amp; Parameter'!$E$19)*'Data &amp; Parameter'!$E$20*'Data &amp; Parameter'!$E$37*R357</f>
        <v>0.64771478420694417</v>
      </c>
      <c r="T357" s="28">
        <f t="shared" si="5"/>
        <v>1.2954295684138883</v>
      </c>
    </row>
    <row r="358" spans="1:20" ht="15.75" customHeight="1" x14ac:dyDescent="0.35">
      <c r="A358">
        <v>351</v>
      </c>
      <c r="B358" s="76">
        <v>44234</v>
      </c>
      <c r="C358" s="1" t="s">
        <v>1228</v>
      </c>
      <c r="D358" s="76">
        <v>44234</v>
      </c>
      <c r="E358" s="1" t="s">
        <v>1229</v>
      </c>
      <c r="F358" s="1" t="s">
        <v>1230</v>
      </c>
      <c r="G358" s="1" t="s">
        <v>123</v>
      </c>
      <c r="H358" s="1" t="s">
        <v>124</v>
      </c>
      <c r="I358" s="1" t="s">
        <v>125</v>
      </c>
      <c r="J358" s="1" t="s">
        <v>487</v>
      </c>
      <c r="K358" s="1" t="s">
        <v>487</v>
      </c>
      <c r="L358">
        <f>ROUNDUP(IF(B358&gt;$D$4,0,($D$4-B358+1)/365),0)</f>
        <v>0</v>
      </c>
      <c r="M358">
        <f>ROUNDUP(IF(B358&gt;$D$5,0,($D$5-B358+1)/365),0)</f>
        <v>1</v>
      </c>
      <c r="N358" s="28">
        <f>IF(OR(L358=1,M358=1),IF(B358+364&lt;=$D$5,(B358+364-$D$4+1)/365,IF(B358&gt;$D$4,($D$5-B358+1)/365,$D$6/365)),0)</f>
        <v>0.18630136986301371</v>
      </c>
      <c r="O358" s="28">
        <f>'Data &amp; Parameter'!$E$16*'Data &amp; Parameter'!$E$17*('Data &amp; Parameter'!$E$18+'Data &amp; Parameter'!$E$19)*'Data &amp; Parameter'!$E$20*'Data &amp; Parameter'!$E$37*N358</f>
        <v>0.64771478420694417</v>
      </c>
      <c r="P358">
        <f>ROUNDUP(IF(D358&gt;$D$4,0,($D$4-D358+1)/365),0)</f>
        <v>0</v>
      </c>
      <c r="Q358">
        <f>ROUNDUP(IF(D358&gt;$D$5,0,($D$5-D358+1)/365),0)</f>
        <v>1</v>
      </c>
      <c r="R358" s="28">
        <f>IF(OR(P358=1,Q358=1),IF(D358+364&lt;=$D$5,(D358+364-$D$4+1)/365,IF(D358&gt;$D$4,($D$5-D358+1)/365,$D$6/365)),0)</f>
        <v>0.18630136986301371</v>
      </c>
      <c r="S358" s="28">
        <f>'Data &amp; Parameter'!$E$16*'Data &amp; Parameter'!$E$17*('Data &amp; Parameter'!$E$18+'Data &amp; Parameter'!$E$19)*'Data &amp; Parameter'!$E$20*'Data &amp; Parameter'!$E$37*R358</f>
        <v>0.64771478420694417</v>
      </c>
      <c r="T358" s="28">
        <f t="shared" si="5"/>
        <v>1.2954295684138883</v>
      </c>
    </row>
    <row r="359" spans="1:20" ht="15.75" customHeight="1" x14ac:dyDescent="0.35">
      <c r="A359">
        <v>352</v>
      </c>
      <c r="B359" s="76">
        <v>44234</v>
      </c>
      <c r="C359" s="1" t="s">
        <v>1231</v>
      </c>
      <c r="D359" s="76">
        <v>44234</v>
      </c>
      <c r="E359" s="1" t="s">
        <v>1232</v>
      </c>
      <c r="F359" s="1" t="s">
        <v>1233</v>
      </c>
      <c r="G359" s="1" t="s">
        <v>123</v>
      </c>
      <c r="H359" s="1" t="s">
        <v>124</v>
      </c>
      <c r="I359" s="1" t="s">
        <v>125</v>
      </c>
      <c r="J359" s="1" t="s">
        <v>487</v>
      </c>
      <c r="K359" s="1" t="s">
        <v>487</v>
      </c>
      <c r="L359">
        <f>ROUNDUP(IF(B359&gt;$D$4,0,($D$4-B359+1)/365),0)</f>
        <v>0</v>
      </c>
      <c r="M359">
        <f>ROUNDUP(IF(B359&gt;$D$5,0,($D$5-B359+1)/365),0)</f>
        <v>1</v>
      </c>
      <c r="N359" s="28">
        <f>IF(OR(L359=1,M359=1),IF(B359+364&lt;=$D$5,(B359+364-$D$4+1)/365,IF(B359&gt;$D$4,($D$5-B359+1)/365,$D$6/365)),0)</f>
        <v>0.18630136986301371</v>
      </c>
      <c r="O359" s="28">
        <f>'Data &amp; Parameter'!$E$16*'Data &amp; Parameter'!$E$17*('Data &amp; Parameter'!$E$18+'Data &amp; Parameter'!$E$19)*'Data &amp; Parameter'!$E$20*'Data &amp; Parameter'!$E$37*N359</f>
        <v>0.64771478420694417</v>
      </c>
      <c r="P359">
        <f>ROUNDUP(IF(D359&gt;$D$4,0,($D$4-D359+1)/365),0)</f>
        <v>0</v>
      </c>
      <c r="Q359">
        <f>ROUNDUP(IF(D359&gt;$D$5,0,($D$5-D359+1)/365),0)</f>
        <v>1</v>
      </c>
      <c r="R359" s="28">
        <f>IF(OR(P359=1,Q359=1),IF(D359+364&lt;=$D$5,(D359+364-$D$4+1)/365,IF(D359&gt;$D$4,($D$5-D359+1)/365,$D$6/365)),0)</f>
        <v>0.18630136986301371</v>
      </c>
      <c r="S359" s="28">
        <f>'Data &amp; Parameter'!$E$16*'Data &amp; Parameter'!$E$17*('Data &amp; Parameter'!$E$18+'Data &amp; Parameter'!$E$19)*'Data &amp; Parameter'!$E$20*'Data &amp; Parameter'!$E$37*R359</f>
        <v>0.64771478420694417</v>
      </c>
      <c r="T359" s="28">
        <f t="shared" si="5"/>
        <v>1.2954295684138883</v>
      </c>
    </row>
    <row r="360" spans="1:20" ht="15.75" customHeight="1" x14ac:dyDescent="0.35">
      <c r="A360">
        <v>353</v>
      </c>
      <c r="B360" s="76">
        <v>44234</v>
      </c>
      <c r="C360" s="1" t="s">
        <v>1234</v>
      </c>
      <c r="D360" s="76">
        <v>44234</v>
      </c>
      <c r="E360" s="1" t="s">
        <v>1235</v>
      </c>
      <c r="F360" s="1" t="s">
        <v>1236</v>
      </c>
      <c r="G360" s="1" t="s">
        <v>123</v>
      </c>
      <c r="H360" s="1" t="s">
        <v>124</v>
      </c>
      <c r="I360" s="1" t="s">
        <v>125</v>
      </c>
      <c r="J360" s="1" t="s">
        <v>487</v>
      </c>
      <c r="K360" s="1" t="s">
        <v>487</v>
      </c>
      <c r="L360">
        <f>ROUNDUP(IF(B360&gt;$D$4,0,($D$4-B360+1)/365),0)</f>
        <v>0</v>
      </c>
      <c r="M360">
        <f>ROUNDUP(IF(B360&gt;$D$5,0,($D$5-B360+1)/365),0)</f>
        <v>1</v>
      </c>
      <c r="N360" s="28">
        <f>IF(OR(L360=1,M360=1),IF(B360+364&lt;=$D$5,(B360+364-$D$4+1)/365,IF(B360&gt;$D$4,($D$5-B360+1)/365,$D$6/365)),0)</f>
        <v>0.18630136986301371</v>
      </c>
      <c r="O360" s="28">
        <f>'Data &amp; Parameter'!$E$16*'Data &amp; Parameter'!$E$17*('Data &amp; Parameter'!$E$18+'Data &amp; Parameter'!$E$19)*'Data &amp; Parameter'!$E$20*'Data &amp; Parameter'!$E$37*N360</f>
        <v>0.64771478420694417</v>
      </c>
      <c r="P360">
        <f>ROUNDUP(IF(D360&gt;$D$4,0,($D$4-D360+1)/365),0)</f>
        <v>0</v>
      </c>
      <c r="Q360">
        <f>ROUNDUP(IF(D360&gt;$D$5,0,($D$5-D360+1)/365),0)</f>
        <v>1</v>
      </c>
      <c r="R360" s="28">
        <f>IF(OR(P360=1,Q360=1),IF(D360+364&lt;=$D$5,(D360+364-$D$4+1)/365,IF(D360&gt;$D$4,($D$5-D360+1)/365,$D$6/365)),0)</f>
        <v>0.18630136986301371</v>
      </c>
      <c r="S360" s="28">
        <f>'Data &amp; Parameter'!$E$16*'Data &amp; Parameter'!$E$17*('Data &amp; Parameter'!$E$18+'Data &amp; Parameter'!$E$19)*'Data &amp; Parameter'!$E$20*'Data &amp; Parameter'!$E$37*R360</f>
        <v>0.64771478420694417</v>
      </c>
      <c r="T360" s="28">
        <f t="shared" si="5"/>
        <v>1.2954295684138883</v>
      </c>
    </row>
    <row r="361" spans="1:20" ht="15.75" customHeight="1" x14ac:dyDescent="0.35">
      <c r="A361">
        <v>354</v>
      </c>
      <c r="B361" s="76">
        <v>44234</v>
      </c>
      <c r="C361" s="1" t="s">
        <v>1237</v>
      </c>
      <c r="D361" s="76">
        <v>44234</v>
      </c>
      <c r="E361" s="1" t="s">
        <v>1238</v>
      </c>
      <c r="F361" s="1" t="s">
        <v>1239</v>
      </c>
      <c r="G361" s="1" t="s">
        <v>123</v>
      </c>
      <c r="H361" s="1" t="s">
        <v>124</v>
      </c>
      <c r="I361" s="1" t="s">
        <v>125</v>
      </c>
      <c r="J361" s="1" t="s">
        <v>487</v>
      </c>
      <c r="K361" s="1" t="s">
        <v>487</v>
      </c>
      <c r="L361">
        <f>ROUNDUP(IF(B361&gt;$D$4,0,($D$4-B361+1)/365),0)</f>
        <v>0</v>
      </c>
      <c r="M361">
        <f>ROUNDUP(IF(B361&gt;$D$5,0,($D$5-B361+1)/365),0)</f>
        <v>1</v>
      </c>
      <c r="N361" s="28">
        <f>IF(OR(L361=1,M361=1),IF(B361+364&lt;=$D$5,(B361+364-$D$4+1)/365,IF(B361&gt;$D$4,($D$5-B361+1)/365,$D$6/365)),0)</f>
        <v>0.18630136986301371</v>
      </c>
      <c r="O361" s="28">
        <f>'Data &amp; Parameter'!$E$16*'Data &amp; Parameter'!$E$17*('Data &amp; Parameter'!$E$18+'Data &amp; Parameter'!$E$19)*'Data &amp; Parameter'!$E$20*'Data &amp; Parameter'!$E$37*N361</f>
        <v>0.64771478420694417</v>
      </c>
      <c r="P361">
        <f>ROUNDUP(IF(D361&gt;$D$4,0,($D$4-D361+1)/365),0)</f>
        <v>0</v>
      </c>
      <c r="Q361">
        <f>ROUNDUP(IF(D361&gt;$D$5,0,($D$5-D361+1)/365),0)</f>
        <v>1</v>
      </c>
      <c r="R361" s="28">
        <f>IF(OR(P361=1,Q361=1),IF(D361+364&lt;=$D$5,(D361+364-$D$4+1)/365,IF(D361&gt;$D$4,($D$5-D361+1)/365,$D$6/365)),0)</f>
        <v>0.18630136986301371</v>
      </c>
      <c r="S361" s="28">
        <f>'Data &amp; Parameter'!$E$16*'Data &amp; Parameter'!$E$17*('Data &amp; Parameter'!$E$18+'Data &amp; Parameter'!$E$19)*'Data &amp; Parameter'!$E$20*'Data &amp; Parameter'!$E$37*R361</f>
        <v>0.64771478420694417</v>
      </c>
      <c r="T361" s="28">
        <f t="shared" si="5"/>
        <v>1.2954295684138883</v>
      </c>
    </row>
    <row r="362" spans="1:20" ht="15.75" customHeight="1" x14ac:dyDescent="0.35">
      <c r="A362">
        <v>355</v>
      </c>
      <c r="B362" s="76">
        <v>44234</v>
      </c>
      <c r="C362" s="1" t="s">
        <v>1240</v>
      </c>
      <c r="D362" s="76">
        <v>44234</v>
      </c>
      <c r="E362" s="1" t="s">
        <v>1241</v>
      </c>
      <c r="F362" s="1" t="s">
        <v>1242</v>
      </c>
      <c r="G362" s="1" t="s">
        <v>123</v>
      </c>
      <c r="H362" s="1" t="s">
        <v>124</v>
      </c>
      <c r="I362" s="1" t="s">
        <v>125</v>
      </c>
      <c r="J362" s="1" t="s">
        <v>487</v>
      </c>
      <c r="K362" s="1" t="s">
        <v>487</v>
      </c>
      <c r="L362">
        <f>ROUNDUP(IF(B362&gt;$D$4,0,($D$4-B362+1)/365),0)</f>
        <v>0</v>
      </c>
      <c r="M362">
        <f>ROUNDUP(IF(B362&gt;$D$5,0,($D$5-B362+1)/365),0)</f>
        <v>1</v>
      </c>
      <c r="N362" s="28">
        <f>IF(OR(L362=1,M362=1),IF(B362+364&lt;=$D$5,(B362+364-$D$4+1)/365,IF(B362&gt;$D$4,($D$5-B362+1)/365,$D$6/365)),0)</f>
        <v>0.18630136986301371</v>
      </c>
      <c r="O362" s="28">
        <f>'Data &amp; Parameter'!$E$16*'Data &amp; Parameter'!$E$17*('Data &amp; Parameter'!$E$18+'Data &amp; Parameter'!$E$19)*'Data &amp; Parameter'!$E$20*'Data &amp; Parameter'!$E$37*N362</f>
        <v>0.64771478420694417</v>
      </c>
      <c r="P362">
        <f>ROUNDUP(IF(D362&gt;$D$4,0,($D$4-D362+1)/365),0)</f>
        <v>0</v>
      </c>
      <c r="Q362">
        <f>ROUNDUP(IF(D362&gt;$D$5,0,($D$5-D362+1)/365),0)</f>
        <v>1</v>
      </c>
      <c r="R362" s="28">
        <f>IF(OR(P362=1,Q362=1),IF(D362+364&lt;=$D$5,(D362+364-$D$4+1)/365,IF(D362&gt;$D$4,($D$5-D362+1)/365,$D$6/365)),0)</f>
        <v>0.18630136986301371</v>
      </c>
      <c r="S362" s="28">
        <f>'Data &amp; Parameter'!$E$16*'Data &amp; Parameter'!$E$17*('Data &amp; Parameter'!$E$18+'Data &amp; Parameter'!$E$19)*'Data &amp; Parameter'!$E$20*'Data &amp; Parameter'!$E$37*R362</f>
        <v>0.64771478420694417</v>
      </c>
      <c r="T362" s="28">
        <f t="shared" si="5"/>
        <v>1.2954295684138883</v>
      </c>
    </row>
    <row r="363" spans="1:20" ht="15.75" customHeight="1" x14ac:dyDescent="0.35">
      <c r="A363">
        <v>356</v>
      </c>
      <c r="B363" s="76">
        <v>44234</v>
      </c>
      <c r="C363" s="1" t="s">
        <v>1243</v>
      </c>
      <c r="D363" s="76">
        <v>44234</v>
      </c>
      <c r="E363" s="1" t="s">
        <v>1244</v>
      </c>
      <c r="F363" s="1" t="s">
        <v>1245</v>
      </c>
      <c r="G363" s="1" t="s">
        <v>123</v>
      </c>
      <c r="H363" s="1" t="s">
        <v>124</v>
      </c>
      <c r="I363" s="1" t="s">
        <v>125</v>
      </c>
      <c r="J363" s="1" t="s">
        <v>487</v>
      </c>
      <c r="K363" s="1" t="s">
        <v>487</v>
      </c>
      <c r="L363">
        <f>ROUNDUP(IF(B363&gt;$D$4,0,($D$4-B363+1)/365),0)</f>
        <v>0</v>
      </c>
      <c r="M363">
        <f>ROUNDUP(IF(B363&gt;$D$5,0,($D$5-B363+1)/365),0)</f>
        <v>1</v>
      </c>
      <c r="N363" s="28">
        <f>IF(OR(L363=1,M363=1),IF(B363+364&lt;=$D$5,(B363+364-$D$4+1)/365,IF(B363&gt;$D$4,($D$5-B363+1)/365,$D$6/365)),0)</f>
        <v>0.18630136986301371</v>
      </c>
      <c r="O363" s="28">
        <f>'Data &amp; Parameter'!$E$16*'Data &amp; Parameter'!$E$17*('Data &amp; Parameter'!$E$18+'Data &amp; Parameter'!$E$19)*'Data &amp; Parameter'!$E$20*'Data &amp; Parameter'!$E$37*N363</f>
        <v>0.64771478420694417</v>
      </c>
      <c r="P363">
        <f>ROUNDUP(IF(D363&gt;$D$4,0,($D$4-D363+1)/365),0)</f>
        <v>0</v>
      </c>
      <c r="Q363">
        <f>ROUNDUP(IF(D363&gt;$D$5,0,($D$5-D363+1)/365),0)</f>
        <v>1</v>
      </c>
      <c r="R363" s="28">
        <f>IF(OR(P363=1,Q363=1),IF(D363+364&lt;=$D$5,(D363+364-$D$4+1)/365,IF(D363&gt;$D$4,($D$5-D363+1)/365,$D$6/365)),0)</f>
        <v>0.18630136986301371</v>
      </c>
      <c r="S363" s="28">
        <f>'Data &amp; Parameter'!$E$16*'Data &amp; Parameter'!$E$17*('Data &amp; Parameter'!$E$18+'Data &amp; Parameter'!$E$19)*'Data &amp; Parameter'!$E$20*'Data &amp; Parameter'!$E$37*R363</f>
        <v>0.64771478420694417</v>
      </c>
      <c r="T363" s="28">
        <f t="shared" si="5"/>
        <v>1.2954295684138883</v>
      </c>
    </row>
    <row r="364" spans="1:20" ht="15.75" customHeight="1" x14ac:dyDescent="0.35">
      <c r="A364">
        <v>357</v>
      </c>
      <c r="B364" s="76">
        <v>44234</v>
      </c>
      <c r="C364" s="1" t="s">
        <v>1246</v>
      </c>
      <c r="D364" s="76">
        <v>44234</v>
      </c>
      <c r="E364" s="1" t="s">
        <v>1247</v>
      </c>
      <c r="F364" s="1" t="s">
        <v>1248</v>
      </c>
      <c r="G364" s="1" t="s">
        <v>123</v>
      </c>
      <c r="H364" s="1" t="s">
        <v>124</v>
      </c>
      <c r="I364" s="1" t="s">
        <v>125</v>
      </c>
      <c r="J364" s="1" t="s">
        <v>487</v>
      </c>
      <c r="K364" s="1" t="s">
        <v>487</v>
      </c>
      <c r="L364">
        <f>ROUNDUP(IF(B364&gt;$D$4,0,($D$4-B364+1)/365),0)</f>
        <v>0</v>
      </c>
      <c r="M364">
        <f>ROUNDUP(IF(B364&gt;$D$5,0,($D$5-B364+1)/365),0)</f>
        <v>1</v>
      </c>
      <c r="N364" s="28">
        <f>IF(OR(L364=1,M364=1),IF(B364+364&lt;=$D$5,(B364+364-$D$4+1)/365,IF(B364&gt;$D$4,($D$5-B364+1)/365,$D$6/365)),0)</f>
        <v>0.18630136986301371</v>
      </c>
      <c r="O364" s="28">
        <f>'Data &amp; Parameter'!$E$16*'Data &amp; Parameter'!$E$17*('Data &amp; Parameter'!$E$18+'Data &amp; Parameter'!$E$19)*'Data &amp; Parameter'!$E$20*'Data &amp; Parameter'!$E$37*N364</f>
        <v>0.64771478420694417</v>
      </c>
      <c r="P364">
        <f>ROUNDUP(IF(D364&gt;$D$4,0,($D$4-D364+1)/365),0)</f>
        <v>0</v>
      </c>
      <c r="Q364">
        <f>ROUNDUP(IF(D364&gt;$D$5,0,($D$5-D364+1)/365),0)</f>
        <v>1</v>
      </c>
      <c r="R364" s="28">
        <f>IF(OR(P364=1,Q364=1),IF(D364+364&lt;=$D$5,(D364+364-$D$4+1)/365,IF(D364&gt;$D$4,($D$5-D364+1)/365,$D$6/365)),0)</f>
        <v>0.18630136986301371</v>
      </c>
      <c r="S364" s="28">
        <f>'Data &amp; Parameter'!$E$16*'Data &amp; Parameter'!$E$17*('Data &amp; Parameter'!$E$18+'Data &amp; Parameter'!$E$19)*'Data &amp; Parameter'!$E$20*'Data &amp; Parameter'!$E$37*R364</f>
        <v>0.64771478420694417</v>
      </c>
      <c r="T364" s="28">
        <f t="shared" si="5"/>
        <v>1.2954295684138883</v>
      </c>
    </row>
    <row r="365" spans="1:20" ht="15.75" customHeight="1" x14ac:dyDescent="0.35">
      <c r="A365">
        <v>358</v>
      </c>
      <c r="B365" s="76">
        <v>44234</v>
      </c>
      <c r="C365" s="1" t="s">
        <v>1249</v>
      </c>
      <c r="D365" s="76">
        <v>44234</v>
      </c>
      <c r="E365" s="1" t="s">
        <v>1250</v>
      </c>
      <c r="F365" s="1" t="s">
        <v>1251</v>
      </c>
      <c r="G365" s="1" t="s">
        <v>123</v>
      </c>
      <c r="H365" s="1" t="s">
        <v>124</v>
      </c>
      <c r="I365" s="1" t="s">
        <v>125</v>
      </c>
      <c r="J365" s="1" t="s">
        <v>487</v>
      </c>
      <c r="K365" s="1" t="s">
        <v>487</v>
      </c>
      <c r="L365">
        <f>ROUNDUP(IF(B365&gt;$D$4,0,($D$4-B365+1)/365),0)</f>
        <v>0</v>
      </c>
      <c r="M365">
        <f>ROUNDUP(IF(B365&gt;$D$5,0,($D$5-B365+1)/365),0)</f>
        <v>1</v>
      </c>
      <c r="N365" s="28">
        <f>IF(OR(L365=1,M365=1),IF(B365+364&lt;=$D$5,(B365+364-$D$4+1)/365,IF(B365&gt;$D$4,($D$5-B365+1)/365,$D$6/365)),0)</f>
        <v>0.18630136986301371</v>
      </c>
      <c r="O365" s="28">
        <f>'Data &amp; Parameter'!$E$16*'Data &amp; Parameter'!$E$17*('Data &amp; Parameter'!$E$18+'Data &amp; Parameter'!$E$19)*'Data &amp; Parameter'!$E$20*'Data &amp; Parameter'!$E$37*N365</f>
        <v>0.64771478420694417</v>
      </c>
      <c r="P365">
        <f>ROUNDUP(IF(D365&gt;$D$4,0,($D$4-D365+1)/365),0)</f>
        <v>0</v>
      </c>
      <c r="Q365">
        <f>ROUNDUP(IF(D365&gt;$D$5,0,($D$5-D365+1)/365),0)</f>
        <v>1</v>
      </c>
      <c r="R365" s="28">
        <f>IF(OR(P365=1,Q365=1),IF(D365+364&lt;=$D$5,(D365+364-$D$4+1)/365,IF(D365&gt;$D$4,($D$5-D365+1)/365,$D$6/365)),0)</f>
        <v>0.18630136986301371</v>
      </c>
      <c r="S365" s="28">
        <f>'Data &amp; Parameter'!$E$16*'Data &amp; Parameter'!$E$17*('Data &amp; Parameter'!$E$18+'Data &amp; Parameter'!$E$19)*'Data &amp; Parameter'!$E$20*'Data &amp; Parameter'!$E$37*R365</f>
        <v>0.64771478420694417</v>
      </c>
      <c r="T365" s="28">
        <f t="shared" si="5"/>
        <v>1.2954295684138883</v>
      </c>
    </row>
    <row r="366" spans="1:20" ht="15.75" customHeight="1" x14ac:dyDescent="0.35">
      <c r="A366">
        <v>359</v>
      </c>
      <c r="B366" s="76">
        <v>44234</v>
      </c>
      <c r="C366" s="1" t="s">
        <v>1252</v>
      </c>
      <c r="D366" s="76">
        <v>44234</v>
      </c>
      <c r="E366" s="1" t="s">
        <v>1253</v>
      </c>
      <c r="F366" s="1" t="s">
        <v>1254</v>
      </c>
      <c r="G366" s="1" t="s">
        <v>123</v>
      </c>
      <c r="H366" s="1" t="s">
        <v>124</v>
      </c>
      <c r="I366" s="1" t="s">
        <v>125</v>
      </c>
      <c r="J366" s="1" t="s">
        <v>487</v>
      </c>
      <c r="K366" s="1" t="s">
        <v>487</v>
      </c>
      <c r="L366">
        <f>ROUNDUP(IF(B366&gt;$D$4,0,($D$4-B366+1)/365),0)</f>
        <v>0</v>
      </c>
      <c r="M366">
        <f>ROUNDUP(IF(B366&gt;$D$5,0,($D$5-B366+1)/365),0)</f>
        <v>1</v>
      </c>
      <c r="N366" s="28">
        <f>IF(OR(L366=1,M366=1),IF(B366+364&lt;=$D$5,(B366+364-$D$4+1)/365,IF(B366&gt;$D$4,($D$5-B366+1)/365,$D$6/365)),0)</f>
        <v>0.18630136986301371</v>
      </c>
      <c r="O366" s="28">
        <f>'Data &amp; Parameter'!$E$16*'Data &amp; Parameter'!$E$17*('Data &amp; Parameter'!$E$18+'Data &amp; Parameter'!$E$19)*'Data &amp; Parameter'!$E$20*'Data &amp; Parameter'!$E$37*N366</f>
        <v>0.64771478420694417</v>
      </c>
      <c r="P366">
        <f>ROUNDUP(IF(D366&gt;$D$4,0,($D$4-D366+1)/365),0)</f>
        <v>0</v>
      </c>
      <c r="Q366">
        <f>ROUNDUP(IF(D366&gt;$D$5,0,($D$5-D366+1)/365),0)</f>
        <v>1</v>
      </c>
      <c r="R366" s="28">
        <f>IF(OR(P366=1,Q366=1),IF(D366+364&lt;=$D$5,(D366+364-$D$4+1)/365,IF(D366&gt;$D$4,($D$5-D366+1)/365,$D$6/365)),0)</f>
        <v>0.18630136986301371</v>
      </c>
      <c r="S366" s="28">
        <f>'Data &amp; Parameter'!$E$16*'Data &amp; Parameter'!$E$17*('Data &amp; Parameter'!$E$18+'Data &amp; Parameter'!$E$19)*'Data &amp; Parameter'!$E$20*'Data &amp; Parameter'!$E$37*R366</f>
        <v>0.64771478420694417</v>
      </c>
      <c r="T366" s="28">
        <f t="shared" si="5"/>
        <v>1.2954295684138883</v>
      </c>
    </row>
    <row r="367" spans="1:20" ht="15.75" customHeight="1" x14ac:dyDescent="0.35">
      <c r="A367">
        <v>360</v>
      </c>
      <c r="B367" s="76">
        <v>44234</v>
      </c>
      <c r="C367" s="1" t="s">
        <v>1255</v>
      </c>
      <c r="D367" s="76">
        <v>44234</v>
      </c>
      <c r="E367" s="1" t="s">
        <v>1256</v>
      </c>
      <c r="F367" s="1" t="s">
        <v>1257</v>
      </c>
      <c r="G367" s="1" t="s">
        <v>123</v>
      </c>
      <c r="H367" s="1" t="s">
        <v>124</v>
      </c>
      <c r="I367" s="1" t="s">
        <v>125</v>
      </c>
      <c r="J367" s="1" t="s">
        <v>487</v>
      </c>
      <c r="K367" s="1" t="s">
        <v>487</v>
      </c>
      <c r="L367">
        <f>ROUNDUP(IF(B367&gt;$D$4,0,($D$4-B367+1)/365),0)</f>
        <v>0</v>
      </c>
      <c r="M367">
        <f>ROUNDUP(IF(B367&gt;$D$5,0,($D$5-B367+1)/365),0)</f>
        <v>1</v>
      </c>
      <c r="N367" s="28">
        <f>IF(OR(L367=1,M367=1),IF(B367+364&lt;=$D$5,(B367+364-$D$4+1)/365,IF(B367&gt;$D$4,($D$5-B367+1)/365,$D$6/365)),0)</f>
        <v>0.18630136986301371</v>
      </c>
      <c r="O367" s="28">
        <f>'Data &amp; Parameter'!$E$16*'Data &amp; Parameter'!$E$17*('Data &amp; Parameter'!$E$18+'Data &amp; Parameter'!$E$19)*'Data &amp; Parameter'!$E$20*'Data &amp; Parameter'!$E$37*N367</f>
        <v>0.64771478420694417</v>
      </c>
      <c r="P367">
        <f>ROUNDUP(IF(D367&gt;$D$4,0,($D$4-D367+1)/365),0)</f>
        <v>0</v>
      </c>
      <c r="Q367">
        <f>ROUNDUP(IF(D367&gt;$D$5,0,($D$5-D367+1)/365),0)</f>
        <v>1</v>
      </c>
      <c r="R367" s="28">
        <f>IF(OR(P367=1,Q367=1),IF(D367+364&lt;=$D$5,(D367+364-$D$4+1)/365,IF(D367&gt;$D$4,($D$5-D367+1)/365,$D$6/365)),0)</f>
        <v>0.18630136986301371</v>
      </c>
      <c r="S367" s="28">
        <f>'Data &amp; Parameter'!$E$16*'Data &amp; Parameter'!$E$17*('Data &amp; Parameter'!$E$18+'Data &amp; Parameter'!$E$19)*'Data &amp; Parameter'!$E$20*'Data &amp; Parameter'!$E$37*R367</f>
        <v>0.64771478420694417</v>
      </c>
      <c r="T367" s="28">
        <f t="shared" si="5"/>
        <v>1.2954295684138883</v>
      </c>
    </row>
    <row r="368" spans="1:20" ht="15.75" customHeight="1" x14ac:dyDescent="0.35">
      <c r="A368">
        <v>361</v>
      </c>
      <c r="B368" s="76">
        <v>44234</v>
      </c>
      <c r="C368" s="1" t="s">
        <v>1258</v>
      </c>
      <c r="D368" s="76">
        <v>44234</v>
      </c>
      <c r="E368" s="1" t="s">
        <v>1259</v>
      </c>
      <c r="F368" s="1" t="s">
        <v>1260</v>
      </c>
      <c r="G368" s="1" t="s">
        <v>123</v>
      </c>
      <c r="H368" s="1" t="s">
        <v>124</v>
      </c>
      <c r="I368" s="1" t="s">
        <v>125</v>
      </c>
      <c r="J368" s="1" t="s">
        <v>487</v>
      </c>
      <c r="K368" s="1" t="s">
        <v>487</v>
      </c>
      <c r="L368">
        <f>ROUNDUP(IF(B368&gt;$D$4,0,($D$4-B368+1)/365),0)</f>
        <v>0</v>
      </c>
      <c r="M368">
        <f>ROUNDUP(IF(B368&gt;$D$5,0,($D$5-B368+1)/365),0)</f>
        <v>1</v>
      </c>
      <c r="N368" s="28">
        <f>IF(OR(L368=1,M368=1),IF(B368+364&lt;=$D$5,(B368+364-$D$4+1)/365,IF(B368&gt;$D$4,($D$5-B368+1)/365,$D$6/365)),0)</f>
        <v>0.18630136986301371</v>
      </c>
      <c r="O368" s="28">
        <f>'Data &amp; Parameter'!$E$16*'Data &amp; Parameter'!$E$17*('Data &amp; Parameter'!$E$18+'Data &amp; Parameter'!$E$19)*'Data &amp; Parameter'!$E$20*'Data &amp; Parameter'!$E$37*N368</f>
        <v>0.64771478420694417</v>
      </c>
      <c r="P368">
        <f>ROUNDUP(IF(D368&gt;$D$4,0,($D$4-D368+1)/365),0)</f>
        <v>0</v>
      </c>
      <c r="Q368">
        <f>ROUNDUP(IF(D368&gt;$D$5,0,($D$5-D368+1)/365),0)</f>
        <v>1</v>
      </c>
      <c r="R368" s="28">
        <f>IF(OR(P368=1,Q368=1),IF(D368+364&lt;=$D$5,(D368+364-$D$4+1)/365,IF(D368&gt;$D$4,($D$5-D368+1)/365,$D$6/365)),0)</f>
        <v>0.18630136986301371</v>
      </c>
      <c r="S368" s="28">
        <f>'Data &amp; Parameter'!$E$16*'Data &amp; Parameter'!$E$17*('Data &amp; Parameter'!$E$18+'Data &amp; Parameter'!$E$19)*'Data &amp; Parameter'!$E$20*'Data &amp; Parameter'!$E$37*R368</f>
        <v>0.64771478420694417</v>
      </c>
      <c r="T368" s="28">
        <f t="shared" si="5"/>
        <v>1.2954295684138883</v>
      </c>
    </row>
    <row r="369" spans="1:20" ht="15.75" customHeight="1" x14ac:dyDescent="0.35">
      <c r="A369">
        <v>362</v>
      </c>
      <c r="B369" s="76">
        <v>44234</v>
      </c>
      <c r="C369" s="1" t="s">
        <v>1261</v>
      </c>
      <c r="D369" s="76">
        <v>44234</v>
      </c>
      <c r="E369" s="1" t="s">
        <v>1262</v>
      </c>
      <c r="F369" s="1" t="s">
        <v>1263</v>
      </c>
      <c r="G369" s="1" t="s">
        <v>123</v>
      </c>
      <c r="H369" s="1" t="s">
        <v>124</v>
      </c>
      <c r="I369" s="1" t="s">
        <v>125</v>
      </c>
      <c r="J369" s="1" t="s">
        <v>487</v>
      </c>
      <c r="K369" s="1" t="s">
        <v>487</v>
      </c>
      <c r="L369">
        <f>ROUNDUP(IF(B369&gt;$D$4,0,($D$4-B369+1)/365),0)</f>
        <v>0</v>
      </c>
      <c r="M369">
        <f>ROUNDUP(IF(B369&gt;$D$5,0,($D$5-B369+1)/365),0)</f>
        <v>1</v>
      </c>
      <c r="N369" s="28">
        <f>IF(OR(L369=1,M369=1),IF(B369+364&lt;=$D$5,(B369+364-$D$4+1)/365,IF(B369&gt;$D$4,($D$5-B369+1)/365,$D$6/365)),0)</f>
        <v>0.18630136986301371</v>
      </c>
      <c r="O369" s="28">
        <f>'Data &amp; Parameter'!$E$16*'Data &amp; Parameter'!$E$17*('Data &amp; Parameter'!$E$18+'Data &amp; Parameter'!$E$19)*'Data &amp; Parameter'!$E$20*'Data &amp; Parameter'!$E$37*N369</f>
        <v>0.64771478420694417</v>
      </c>
      <c r="P369">
        <f>ROUNDUP(IF(D369&gt;$D$4,0,($D$4-D369+1)/365),0)</f>
        <v>0</v>
      </c>
      <c r="Q369">
        <f>ROUNDUP(IF(D369&gt;$D$5,0,($D$5-D369+1)/365),0)</f>
        <v>1</v>
      </c>
      <c r="R369" s="28">
        <f>IF(OR(P369=1,Q369=1),IF(D369+364&lt;=$D$5,(D369+364-$D$4+1)/365,IF(D369&gt;$D$4,($D$5-D369+1)/365,$D$6/365)),0)</f>
        <v>0.18630136986301371</v>
      </c>
      <c r="S369" s="28">
        <f>'Data &amp; Parameter'!$E$16*'Data &amp; Parameter'!$E$17*('Data &amp; Parameter'!$E$18+'Data &amp; Parameter'!$E$19)*'Data &amp; Parameter'!$E$20*'Data &amp; Parameter'!$E$37*R369</f>
        <v>0.64771478420694417</v>
      </c>
      <c r="T369" s="28">
        <f t="shared" si="5"/>
        <v>1.2954295684138883</v>
      </c>
    </row>
    <row r="370" spans="1:20" ht="15.75" customHeight="1" x14ac:dyDescent="0.35">
      <c r="A370">
        <v>363</v>
      </c>
      <c r="B370" s="76">
        <v>44234</v>
      </c>
      <c r="C370" s="1" t="s">
        <v>1264</v>
      </c>
      <c r="D370" s="76">
        <v>44234</v>
      </c>
      <c r="E370" s="1" t="s">
        <v>1265</v>
      </c>
      <c r="F370" s="1" t="s">
        <v>1266</v>
      </c>
      <c r="G370" s="1" t="s">
        <v>123</v>
      </c>
      <c r="H370" s="1" t="s">
        <v>124</v>
      </c>
      <c r="I370" s="1" t="s">
        <v>125</v>
      </c>
      <c r="J370" s="1" t="s">
        <v>487</v>
      </c>
      <c r="K370" s="1" t="s">
        <v>487</v>
      </c>
      <c r="L370">
        <f>ROUNDUP(IF(B370&gt;$D$4,0,($D$4-B370+1)/365),0)</f>
        <v>0</v>
      </c>
      <c r="M370">
        <f>ROUNDUP(IF(B370&gt;$D$5,0,($D$5-B370+1)/365),0)</f>
        <v>1</v>
      </c>
      <c r="N370" s="28">
        <f>IF(OR(L370=1,M370=1),IF(B370+364&lt;=$D$5,(B370+364-$D$4+1)/365,IF(B370&gt;$D$4,($D$5-B370+1)/365,$D$6/365)),0)</f>
        <v>0.18630136986301371</v>
      </c>
      <c r="O370" s="28">
        <f>'Data &amp; Parameter'!$E$16*'Data &amp; Parameter'!$E$17*('Data &amp; Parameter'!$E$18+'Data &amp; Parameter'!$E$19)*'Data &amp; Parameter'!$E$20*'Data &amp; Parameter'!$E$37*N370</f>
        <v>0.64771478420694417</v>
      </c>
      <c r="P370">
        <f>ROUNDUP(IF(D370&gt;$D$4,0,($D$4-D370+1)/365),0)</f>
        <v>0</v>
      </c>
      <c r="Q370">
        <f>ROUNDUP(IF(D370&gt;$D$5,0,($D$5-D370+1)/365),0)</f>
        <v>1</v>
      </c>
      <c r="R370" s="28">
        <f>IF(OR(P370=1,Q370=1),IF(D370+364&lt;=$D$5,(D370+364-$D$4+1)/365,IF(D370&gt;$D$4,($D$5-D370+1)/365,$D$6/365)),0)</f>
        <v>0.18630136986301371</v>
      </c>
      <c r="S370" s="28">
        <f>'Data &amp; Parameter'!$E$16*'Data &amp; Parameter'!$E$17*('Data &amp; Parameter'!$E$18+'Data &amp; Parameter'!$E$19)*'Data &amp; Parameter'!$E$20*'Data &amp; Parameter'!$E$37*R370</f>
        <v>0.64771478420694417</v>
      </c>
      <c r="T370" s="28">
        <f t="shared" si="5"/>
        <v>1.2954295684138883</v>
      </c>
    </row>
    <row r="371" spans="1:20" ht="15.75" customHeight="1" x14ac:dyDescent="0.35">
      <c r="A371">
        <v>364</v>
      </c>
      <c r="B371" s="76">
        <v>44234</v>
      </c>
      <c r="C371" s="1" t="s">
        <v>1267</v>
      </c>
      <c r="D371" s="76">
        <v>44234</v>
      </c>
      <c r="E371" s="1" t="s">
        <v>1268</v>
      </c>
      <c r="F371" s="1" t="s">
        <v>1269</v>
      </c>
      <c r="G371" s="1" t="s">
        <v>123</v>
      </c>
      <c r="H371" s="1" t="s">
        <v>124</v>
      </c>
      <c r="I371" s="1" t="s">
        <v>125</v>
      </c>
      <c r="J371" s="1" t="s">
        <v>487</v>
      </c>
      <c r="K371" s="1" t="s">
        <v>487</v>
      </c>
      <c r="L371">
        <f>ROUNDUP(IF(B371&gt;$D$4,0,($D$4-B371+1)/365),0)</f>
        <v>0</v>
      </c>
      <c r="M371">
        <f>ROUNDUP(IF(B371&gt;$D$5,0,($D$5-B371+1)/365),0)</f>
        <v>1</v>
      </c>
      <c r="N371" s="28">
        <f>IF(OR(L371=1,M371=1),IF(B371+364&lt;=$D$5,(B371+364-$D$4+1)/365,IF(B371&gt;$D$4,($D$5-B371+1)/365,$D$6/365)),0)</f>
        <v>0.18630136986301371</v>
      </c>
      <c r="O371" s="28">
        <f>'Data &amp; Parameter'!$E$16*'Data &amp; Parameter'!$E$17*('Data &amp; Parameter'!$E$18+'Data &amp; Parameter'!$E$19)*'Data &amp; Parameter'!$E$20*'Data &amp; Parameter'!$E$37*N371</f>
        <v>0.64771478420694417</v>
      </c>
      <c r="P371">
        <f>ROUNDUP(IF(D371&gt;$D$4,0,($D$4-D371+1)/365),0)</f>
        <v>0</v>
      </c>
      <c r="Q371">
        <f>ROUNDUP(IF(D371&gt;$D$5,0,($D$5-D371+1)/365),0)</f>
        <v>1</v>
      </c>
      <c r="R371" s="28">
        <f>IF(OR(P371=1,Q371=1),IF(D371+364&lt;=$D$5,(D371+364-$D$4+1)/365,IF(D371&gt;$D$4,($D$5-D371+1)/365,$D$6/365)),0)</f>
        <v>0.18630136986301371</v>
      </c>
      <c r="S371" s="28">
        <f>'Data &amp; Parameter'!$E$16*'Data &amp; Parameter'!$E$17*('Data &amp; Parameter'!$E$18+'Data &amp; Parameter'!$E$19)*'Data &amp; Parameter'!$E$20*'Data &amp; Parameter'!$E$37*R371</f>
        <v>0.64771478420694417</v>
      </c>
      <c r="T371" s="28">
        <f t="shared" si="5"/>
        <v>1.2954295684138883</v>
      </c>
    </row>
    <row r="372" spans="1:20" ht="15.75" customHeight="1" x14ac:dyDescent="0.35">
      <c r="A372">
        <v>365</v>
      </c>
      <c r="B372" s="76">
        <v>44234</v>
      </c>
      <c r="C372" s="1" t="s">
        <v>1270</v>
      </c>
      <c r="D372" s="76">
        <v>44234</v>
      </c>
      <c r="E372" s="1" t="s">
        <v>1271</v>
      </c>
      <c r="F372" s="1" t="s">
        <v>1272</v>
      </c>
      <c r="G372" s="1" t="s">
        <v>123</v>
      </c>
      <c r="H372" s="1" t="s">
        <v>124</v>
      </c>
      <c r="I372" s="1" t="s">
        <v>125</v>
      </c>
      <c r="J372" s="1" t="s">
        <v>487</v>
      </c>
      <c r="K372" s="1" t="s">
        <v>487</v>
      </c>
      <c r="L372">
        <f>ROUNDUP(IF(B372&gt;$D$4,0,($D$4-B372+1)/365),0)</f>
        <v>0</v>
      </c>
      <c r="M372">
        <f>ROUNDUP(IF(B372&gt;$D$5,0,($D$5-B372+1)/365),0)</f>
        <v>1</v>
      </c>
      <c r="N372" s="28">
        <f>IF(OR(L372=1,M372=1),IF(B372+364&lt;=$D$5,(B372+364-$D$4+1)/365,IF(B372&gt;$D$4,($D$5-B372+1)/365,$D$6/365)),0)</f>
        <v>0.18630136986301371</v>
      </c>
      <c r="O372" s="28">
        <f>'Data &amp; Parameter'!$E$16*'Data &amp; Parameter'!$E$17*('Data &amp; Parameter'!$E$18+'Data &amp; Parameter'!$E$19)*'Data &amp; Parameter'!$E$20*'Data &amp; Parameter'!$E$37*N372</f>
        <v>0.64771478420694417</v>
      </c>
      <c r="P372">
        <f>ROUNDUP(IF(D372&gt;$D$4,0,($D$4-D372+1)/365),0)</f>
        <v>0</v>
      </c>
      <c r="Q372">
        <f>ROUNDUP(IF(D372&gt;$D$5,0,($D$5-D372+1)/365),0)</f>
        <v>1</v>
      </c>
      <c r="R372" s="28">
        <f>IF(OR(P372=1,Q372=1),IF(D372+364&lt;=$D$5,(D372+364-$D$4+1)/365,IF(D372&gt;$D$4,($D$5-D372+1)/365,$D$6/365)),0)</f>
        <v>0.18630136986301371</v>
      </c>
      <c r="S372" s="28">
        <f>'Data &amp; Parameter'!$E$16*'Data &amp; Parameter'!$E$17*('Data &amp; Parameter'!$E$18+'Data &amp; Parameter'!$E$19)*'Data &amp; Parameter'!$E$20*'Data &amp; Parameter'!$E$37*R372</f>
        <v>0.64771478420694417</v>
      </c>
      <c r="T372" s="28">
        <f t="shared" si="5"/>
        <v>1.2954295684138883</v>
      </c>
    </row>
    <row r="373" spans="1:20" ht="15.75" customHeight="1" x14ac:dyDescent="0.35">
      <c r="A373">
        <v>366</v>
      </c>
      <c r="B373" s="76">
        <v>44234</v>
      </c>
      <c r="C373" s="1" t="s">
        <v>1273</v>
      </c>
      <c r="D373" s="76">
        <v>44234</v>
      </c>
      <c r="E373" s="1" t="s">
        <v>1274</v>
      </c>
      <c r="F373" s="1" t="s">
        <v>1275</v>
      </c>
      <c r="G373" s="1" t="s">
        <v>123</v>
      </c>
      <c r="H373" s="1" t="s">
        <v>124</v>
      </c>
      <c r="I373" s="1" t="s">
        <v>125</v>
      </c>
      <c r="J373" s="1" t="s">
        <v>126</v>
      </c>
      <c r="K373" s="1" t="s">
        <v>126</v>
      </c>
      <c r="L373">
        <f>ROUNDUP(IF(B373&gt;$D$4,0,($D$4-B373+1)/365),0)</f>
        <v>0</v>
      </c>
      <c r="M373">
        <f>ROUNDUP(IF(B373&gt;$D$5,0,($D$5-B373+1)/365),0)</f>
        <v>1</v>
      </c>
      <c r="N373" s="28">
        <f>IF(OR(L373=1,M373=1),IF(B373+364&lt;=$D$5,(B373+364-$D$4+1)/365,IF(B373&gt;$D$4,($D$5-B373+1)/365,$D$6/365)),0)</f>
        <v>0.18630136986301371</v>
      </c>
      <c r="O373" s="28">
        <f>'Data &amp; Parameter'!$E$16*'Data &amp; Parameter'!$E$17*('Data &amp; Parameter'!$E$18+'Data &amp; Parameter'!$E$19)*'Data &amp; Parameter'!$E$20*'Data &amp; Parameter'!$E$37*N373</f>
        <v>0.64771478420694417</v>
      </c>
      <c r="P373">
        <f>ROUNDUP(IF(D373&gt;$D$4,0,($D$4-D373+1)/365),0)</f>
        <v>0</v>
      </c>
      <c r="Q373">
        <f>ROUNDUP(IF(D373&gt;$D$5,0,($D$5-D373+1)/365),0)</f>
        <v>1</v>
      </c>
      <c r="R373" s="28">
        <f>IF(OR(P373=1,Q373=1),IF(D373+364&lt;=$D$5,(D373+364-$D$4+1)/365,IF(D373&gt;$D$4,($D$5-D373+1)/365,$D$6/365)),0)</f>
        <v>0.18630136986301371</v>
      </c>
      <c r="S373" s="28">
        <f>'Data &amp; Parameter'!$E$16*'Data &amp; Parameter'!$E$17*('Data &amp; Parameter'!$E$18+'Data &amp; Parameter'!$E$19)*'Data &amp; Parameter'!$E$20*'Data &amp; Parameter'!$E$37*R373</f>
        <v>0.64771478420694417</v>
      </c>
      <c r="T373" s="28">
        <f t="shared" si="5"/>
        <v>1.2954295684138883</v>
      </c>
    </row>
    <row r="374" spans="1:20" ht="15.75" customHeight="1" x14ac:dyDescent="0.35">
      <c r="A374">
        <v>367</v>
      </c>
      <c r="B374" s="76">
        <v>44234</v>
      </c>
      <c r="C374" s="1" t="s">
        <v>1276</v>
      </c>
      <c r="D374" s="76">
        <v>44234</v>
      </c>
      <c r="E374" s="1" t="s">
        <v>1277</v>
      </c>
      <c r="F374" s="1" t="s">
        <v>1278</v>
      </c>
      <c r="G374" s="1" t="s">
        <v>123</v>
      </c>
      <c r="H374" s="1" t="s">
        <v>124</v>
      </c>
      <c r="I374" s="1" t="s">
        <v>125</v>
      </c>
      <c r="J374" s="1" t="s">
        <v>126</v>
      </c>
      <c r="K374" s="1" t="s">
        <v>126</v>
      </c>
      <c r="L374">
        <f>ROUNDUP(IF(B374&gt;$D$4,0,($D$4-B374+1)/365),0)</f>
        <v>0</v>
      </c>
      <c r="M374">
        <f>ROUNDUP(IF(B374&gt;$D$5,0,($D$5-B374+1)/365),0)</f>
        <v>1</v>
      </c>
      <c r="N374" s="28">
        <f>IF(OR(L374=1,M374=1),IF(B374+364&lt;=$D$5,(B374+364-$D$4+1)/365,IF(B374&gt;$D$4,($D$5-B374+1)/365,$D$6/365)),0)</f>
        <v>0.18630136986301371</v>
      </c>
      <c r="O374" s="28">
        <f>'Data &amp; Parameter'!$E$16*'Data &amp; Parameter'!$E$17*('Data &amp; Parameter'!$E$18+'Data &amp; Parameter'!$E$19)*'Data &amp; Parameter'!$E$20*'Data &amp; Parameter'!$E$37*N374</f>
        <v>0.64771478420694417</v>
      </c>
      <c r="P374">
        <f>ROUNDUP(IF(D374&gt;$D$4,0,($D$4-D374+1)/365),0)</f>
        <v>0</v>
      </c>
      <c r="Q374">
        <f>ROUNDUP(IF(D374&gt;$D$5,0,($D$5-D374+1)/365),0)</f>
        <v>1</v>
      </c>
      <c r="R374" s="28">
        <f>IF(OR(P374=1,Q374=1),IF(D374+364&lt;=$D$5,(D374+364-$D$4+1)/365,IF(D374&gt;$D$4,($D$5-D374+1)/365,$D$6/365)),0)</f>
        <v>0.18630136986301371</v>
      </c>
      <c r="S374" s="28">
        <f>'Data &amp; Parameter'!$E$16*'Data &amp; Parameter'!$E$17*('Data &amp; Parameter'!$E$18+'Data &amp; Parameter'!$E$19)*'Data &amp; Parameter'!$E$20*'Data &amp; Parameter'!$E$37*R374</f>
        <v>0.64771478420694417</v>
      </c>
      <c r="T374" s="28">
        <f t="shared" si="5"/>
        <v>1.2954295684138883</v>
      </c>
    </row>
    <row r="375" spans="1:20" ht="15.75" customHeight="1" x14ac:dyDescent="0.35">
      <c r="A375">
        <v>368</v>
      </c>
      <c r="B375" s="76">
        <v>44234</v>
      </c>
      <c r="C375" s="1" t="s">
        <v>1279</v>
      </c>
      <c r="D375" s="76">
        <v>44234</v>
      </c>
      <c r="E375" s="1" t="s">
        <v>1280</v>
      </c>
      <c r="F375" s="1" t="s">
        <v>1281</v>
      </c>
      <c r="G375" s="1" t="s">
        <v>123</v>
      </c>
      <c r="H375" s="1" t="s">
        <v>124</v>
      </c>
      <c r="I375" s="1" t="s">
        <v>125</v>
      </c>
      <c r="J375" s="1" t="s">
        <v>126</v>
      </c>
      <c r="K375" s="1" t="s">
        <v>126</v>
      </c>
      <c r="L375">
        <f>ROUNDUP(IF(B375&gt;$D$4,0,($D$4-B375+1)/365),0)</f>
        <v>0</v>
      </c>
      <c r="M375">
        <f>ROUNDUP(IF(B375&gt;$D$5,0,($D$5-B375+1)/365),0)</f>
        <v>1</v>
      </c>
      <c r="N375" s="28">
        <f>IF(OR(L375=1,M375=1),IF(B375+364&lt;=$D$5,(B375+364-$D$4+1)/365,IF(B375&gt;$D$4,($D$5-B375+1)/365,$D$6/365)),0)</f>
        <v>0.18630136986301371</v>
      </c>
      <c r="O375" s="28">
        <f>'Data &amp; Parameter'!$E$16*'Data &amp; Parameter'!$E$17*('Data &amp; Parameter'!$E$18+'Data &amp; Parameter'!$E$19)*'Data &amp; Parameter'!$E$20*'Data &amp; Parameter'!$E$37*N375</f>
        <v>0.64771478420694417</v>
      </c>
      <c r="P375">
        <f>ROUNDUP(IF(D375&gt;$D$4,0,($D$4-D375+1)/365),0)</f>
        <v>0</v>
      </c>
      <c r="Q375">
        <f>ROUNDUP(IF(D375&gt;$D$5,0,($D$5-D375+1)/365),0)</f>
        <v>1</v>
      </c>
      <c r="R375" s="28">
        <f>IF(OR(P375=1,Q375=1),IF(D375+364&lt;=$D$5,(D375+364-$D$4+1)/365,IF(D375&gt;$D$4,($D$5-D375+1)/365,$D$6/365)),0)</f>
        <v>0.18630136986301371</v>
      </c>
      <c r="S375" s="28">
        <f>'Data &amp; Parameter'!$E$16*'Data &amp; Parameter'!$E$17*('Data &amp; Parameter'!$E$18+'Data &amp; Parameter'!$E$19)*'Data &amp; Parameter'!$E$20*'Data &amp; Parameter'!$E$37*R375</f>
        <v>0.64771478420694417</v>
      </c>
      <c r="T375" s="28">
        <f t="shared" si="5"/>
        <v>1.2954295684138883</v>
      </c>
    </row>
    <row r="376" spans="1:20" ht="15.75" customHeight="1" x14ac:dyDescent="0.35">
      <c r="A376">
        <v>369</v>
      </c>
      <c r="B376" s="76">
        <v>44234</v>
      </c>
      <c r="C376" s="1" t="s">
        <v>1282</v>
      </c>
      <c r="D376" s="76">
        <v>44234</v>
      </c>
      <c r="E376" s="1" t="s">
        <v>1283</v>
      </c>
      <c r="F376" s="1" t="s">
        <v>1284</v>
      </c>
      <c r="G376" s="1" t="s">
        <v>123</v>
      </c>
      <c r="H376" s="1" t="s">
        <v>124</v>
      </c>
      <c r="I376" s="1" t="s">
        <v>125</v>
      </c>
      <c r="J376" s="1" t="s">
        <v>126</v>
      </c>
      <c r="K376" s="1" t="s">
        <v>126</v>
      </c>
      <c r="L376">
        <f>ROUNDUP(IF(B376&gt;$D$4,0,($D$4-B376+1)/365),0)</f>
        <v>0</v>
      </c>
      <c r="M376">
        <f>ROUNDUP(IF(B376&gt;$D$5,0,($D$5-B376+1)/365),0)</f>
        <v>1</v>
      </c>
      <c r="N376" s="28">
        <f>IF(OR(L376=1,M376=1),IF(B376+364&lt;=$D$5,(B376+364-$D$4+1)/365,IF(B376&gt;$D$4,($D$5-B376+1)/365,$D$6/365)),0)</f>
        <v>0.18630136986301371</v>
      </c>
      <c r="O376" s="28">
        <f>'Data &amp; Parameter'!$E$16*'Data &amp; Parameter'!$E$17*('Data &amp; Parameter'!$E$18+'Data &amp; Parameter'!$E$19)*'Data &amp; Parameter'!$E$20*'Data &amp; Parameter'!$E$37*N376</f>
        <v>0.64771478420694417</v>
      </c>
      <c r="P376">
        <f>ROUNDUP(IF(D376&gt;$D$4,0,($D$4-D376+1)/365),0)</f>
        <v>0</v>
      </c>
      <c r="Q376">
        <f>ROUNDUP(IF(D376&gt;$D$5,0,($D$5-D376+1)/365),0)</f>
        <v>1</v>
      </c>
      <c r="R376" s="28">
        <f>IF(OR(P376=1,Q376=1),IF(D376+364&lt;=$D$5,(D376+364-$D$4+1)/365,IF(D376&gt;$D$4,($D$5-D376+1)/365,$D$6/365)),0)</f>
        <v>0.18630136986301371</v>
      </c>
      <c r="S376" s="28">
        <f>'Data &amp; Parameter'!$E$16*'Data &amp; Parameter'!$E$17*('Data &amp; Parameter'!$E$18+'Data &amp; Parameter'!$E$19)*'Data &amp; Parameter'!$E$20*'Data &amp; Parameter'!$E$37*R376</f>
        <v>0.64771478420694417</v>
      </c>
      <c r="T376" s="28">
        <f t="shared" si="5"/>
        <v>1.2954295684138883</v>
      </c>
    </row>
    <row r="377" spans="1:20" ht="15.75" customHeight="1" x14ac:dyDescent="0.35">
      <c r="A377">
        <v>370</v>
      </c>
      <c r="B377" s="76">
        <v>44234</v>
      </c>
      <c r="C377" s="1" t="s">
        <v>1285</v>
      </c>
      <c r="D377" s="76">
        <v>44234</v>
      </c>
      <c r="E377" s="1" t="s">
        <v>1286</v>
      </c>
      <c r="F377" s="1" t="s">
        <v>1287</v>
      </c>
      <c r="G377" s="1" t="s">
        <v>123</v>
      </c>
      <c r="H377" s="1" t="s">
        <v>124</v>
      </c>
      <c r="I377" s="1" t="s">
        <v>125</v>
      </c>
      <c r="J377" s="1" t="s">
        <v>126</v>
      </c>
      <c r="K377" s="1" t="s">
        <v>126</v>
      </c>
      <c r="L377">
        <f>ROUNDUP(IF(B377&gt;$D$4,0,($D$4-B377+1)/365),0)</f>
        <v>0</v>
      </c>
      <c r="M377">
        <f>ROUNDUP(IF(B377&gt;$D$5,0,($D$5-B377+1)/365),0)</f>
        <v>1</v>
      </c>
      <c r="N377" s="28">
        <f>IF(OR(L377=1,M377=1),IF(B377+364&lt;=$D$5,(B377+364-$D$4+1)/365,IF(B377&gt;$D$4,($D$5-B377+1)/365,$D$6/365)),0)</f>
        <v>0.18630136986301371</v>
      </c>
      <c r="O377" s="28">
        <f>'Data &amp; Parameter'!$E$16*'Data &amp; Parameter'!$E$17*('Data &amp; Parameter'!$E$18+'Data &amp; Parameter'!$E$19)*'Data &amp; Parameter'!$E$20*'Data &amp; Parameter'!$E$37*N377</f>
        <v>0.64771478420694417</v>
      </c>
      <c r="P377">
        <f>ROUNDUP(IF(D377&gt;$D$4,0,($D$4-D377+1)/365),0)</f>
        <v>0</v>
      </c>
      <c r="Q377">
        <f>ROUNDUP(IF(D377&gt;$D$5,0,($D$5-D377+1)/365),0)</f>
        <v>1</v>
      </c>
      <c r="R377" s="28">
        <f>IF(OR(P377=1,Q377=1),IF(D377+364&lt;=$D$5,(D377+364-$D$4+1)/365,IF(D377&gt;$D$4,($D$5-D377+1)/365,$D$6/365)),0)</f>
        <v>0.18630136986301371</v>
      </c>
      <c r="S377" s="28">
        <f>'Data &amp; Parameter'!$E$16*'Data &amp; Parameter'!$E$17*('Data &amp; Parameter'!$E$18+'Data &amp; Parameter'!$E$19)*'Data &amp; Parameter'!$E$20*'Data &amp; Parameter'!$E$37*R377</f>
        <v>0.64771478420694417</v>
      </c>
      <c r="T377" s="28">
        <f t="shared" si="5"/>
        <v>1.2954295684138883</v>
      </c>
    </row>
    <row r="378" spans="1:20" ht="15.75" customHeight="1" x14ac:dyDescent="0.35">
      <c r="A378">
        <v>371</v>
      </c>
      <c r="B378" s="76">
        <v>44234</v>
      </c>
      <c r="C378" s="1" t="s">
        <v>1288</v>
      </c>
      <c r="D378" s="76">
        <v>44234</v>
      </c>
      <c r="E378" s="1" t="s">
        <v>1289</v>
      </c>
      <c r="F378" s="1" t="s">
        <v>1290</v>
      </c>
      <c r="G378" s="1" t="s">
        <v>123</v>
      </c>
      <c r="H378" s="1" t="s">
        <v>124</v>
      </c>
      <c r="I378" s="1" t="s">
        <v>125</v>
      </c>
      <c r="J378" s="1" t="s">
        <v>126</v>
      </c>
      <c r="K378" s="1" t="s">
        <v>126</v>
      </c>
      <c r="L378">
        <f>ROUNDUP(IF(B378&gt;$D$4,0,($D$4-B378+1)/365),0)</f>
        <v>0</v>
      </c>
      <c r="M378">
        <f>ROUNDUP(IF(B378&gt;$D$5,0,($D$5-B378+1)/365),0)</f>
        <v>1</v>
      </c>
      <c r="N378" s="28">
        <f>IF(OR(L378=1,M378=1),IF(B378+364&lt;=$D$5,(B378+364-$D$4+1)/365,IF(B378&gt;$D$4,($D$5-B378+1)/365,$D$6/365)),0)</f>
        <v>0.18630136986301371</v>
      </c>
      <c r="O378" s="28">
        <f>'Data &amp; Parameter'!$E$16*'Data &amp; Parameter'!$E$17*('Data &amp; Parameter'!$E$18+'Data &amp; Parameter'!$E$19)*'Data &amp; Parameter'!$E$20*'Data &amp; Parameter'!$E$37*N378</f>
        <v>0.64771478420694417</v>
      </c>
      <c r="P378">
        <f>ROUNDUP(IF(D378&gt;$D$4,0,($D$4-D378+1)/365),0)</f>
        <v>0</v>
      </c>
      <c r="Q378">
        <f>ROUNDUP(IF(D378&gt;$D$5,0,($D$5-D378+1)/365),0)</f>
        <v>1</v>
      </c>
      <c r="R378" s="28">
        <f>IF(OR(P378=1,Q378=1),IF(D378+364&lt;=$D$5,(D378+364-$D$4+1)/365,IF(D378&gt;$D$4,($D$5-D378+1)/365,$D$6/365)),0)</f>
        <v>0.18630136986301371</v>
      </c>
      <c r="S378" s="28">
        <f>'Data &amp; Parameter'!$E$16*'Data &amp; Parameter'!$E$17*('Data &amp; Parameter'!$E$18+'Data &amp; Parameter'!$E$19)*'Data &amp; Parameter'!$E$20*'Data &amp; Parameter'!$E$37*R378</f>
        <v>0.64771478420694417</v>
      </c>
      <c r="T378" s="28">
        <f t="shared" si="5"/>
        <v>1.2954295684138883</v>
      </c>
    </row>
    <row r="379" spans="1:20" ht="15.75" customHeight="1" x14ac:dyDescent="0.35">
      <c r="A379">
        <v>372</v>
      </c>
      <c r="B379" s="76">
        <v>44234</v>
      </c>
      <c r="C379" s="1" t="s">
        <v>1291</v>
      </c>
      <c r="D379" s="76">
        <v>44234</v>
      </c>
      <c r="E379" s="1" t="s">
        <v>1292</v>
      </c>
      <c r="F379" s="1" t="s">
        <v>1293</v>
      </c>
      <c r="G379" s="1" t="s">
        <v>123</v>
      </c>
      <c r="H379" s="1" t="s">
        <v>124</v>
      </c>
      <c r="I379" s="1" t="s">
        <v>125</v>
      </c>
      <c r="J379" s="1" t="s">
        <v>126</v>
      </c>
      <c r="K379" s="1" t="s">
        <v>126</v>
      </c>
      <c r="L379">
        <f>ROUNDUP(IF(B379&gt;$D$4,0,($D$4-B379+1)/365),0)</f>
        <v>0</v>
      </c>
      <c r="M379">
        <f>ROUNDUP(IF(B379&gt;$D$5,0,($D$5-B379+1)/365),0)</f>
        <v>1</v>
      </c>
      <c r="N379" s="28">
        <f>IF(OR(L379=1,M379=1),IF(B379+364&lt;=$D$5,(B379+364-$D$4+1)/365,IF(B379&gt;$D$4,($D$5-B379+1)/365,$D$6/365)),0)</f>
        <v>0.18630136986301371</v>
      </c>
      <c r="O379" s="28">
        <f>'Data &amp; Parameter'!$E$16*'Data &amp; Parameter'!$E$17*('Data &amp; Parameter'!$E$18+'Data &amp; Parameter'!$E$19)*'Data &amp; Parameter'!$E$20*'Data &amp; Parameter'!$E$37*N379</f>
        <v>0.64771478420694417</v>
      </c>
      <c r="P379">
        <f>ROUNDUP(IF(D379&gt;$D$4,0,($D$4-D379+1)/365),0)</f>
        <v>0</v>
      </c>
      <c r="Q379">
        <f>ROUNDUP(IF(D379&gt;$D$5,0,($D$5-D379+1)/365),0)</f>
        <v>1</v>
      </c>
      <c r="R379" s="28">
        <f>IF(OR(P379=1,Q379=1),IF(D379+364&lt;=$D$5,(D379+364-$D$4+1)/365,IF(D379&gt;$D$4,($D$5-D379+1)/365,$D$6/365)),0)</f>
        <v>0.18630136986301371</v>
      </c>
      <c r="S379" s="28">
        <f>'Data &amp; Parameter'!$E$16*'Data &amp; Parameter'!$E$17*('Data &amp; Parameter'!$E$18+'Data &amp; Parameter'!$E$19)*'Data &amp; Parameter'!$E$20*'Data &amp; Parameter'!$E$37*R379</f>
        <v>0.64771478420694417</v>
      </c>
      <c r="T379" s="28">
        <f t="shared" si="5"/>
        <v>1.2954295684138883</v>
      </c>
    </row>
    <row r="380" spans="1:20" ht="15.75" customHeight="1" x14ac:dyDescent="0.35">
      <c r="A380">
        <v>373</v>
      </c>
      <c r="B380" s="76">
        <v>44234</v>
      </c>
      <c r="C380" s="1" t="s">
        <v>1294</v>
      </c>
      <c r="D380" s="76">
        <v>44234</v>
      </c>
      <c r="E380" s="1" t="s">
        <v>1295</v>
      </c>
      <c r="F380" s="1" t="s">
        <v>1296</v>
      </c>
      <c r="G380" s="1" t="s">
        <v>123</v>
      </c>
      <c r="H380" s="1" t="s">
        <v>124</v>
      </c>
      <c r="I380" s="1" t="s">
        <v>125</v>
      </c>
      <c r="J380" s="1" t="s">
        <v>126</v>
      </c>
      <c r="K380" s="1" t="s">
        <v>126</v>
      </c>
      <c r="L380">
        <f>ROUNDUP(IF(B380&gt;$D$4,0,($D$4-B380+1)/365),0)</f>
        <v>0</v>
      </c>
      <c r="M380">
        <f>ROUNDUP(IF(B380&gt;$D$5,0,($D$5-B380+1)/365),0)</f>
        <v>1</v>
      </c>
      <c r="N380" s="28">
        <f>IF(OR(L380=1,M380=1),IF(B380+364&lt;=$D$5,(B380+364-$D$4+1)/365,IF(B380&gt;$D$4,($D$5-B380+1)/365,$D$6/365)),0)</f>
        <v>0.18630136986301371</v>
      </c>
      <c r="O380" s="28">
        <f>'Data &amp; Parameter'!$E$16*'Data &amp; Parameter'!$E$17*('Data &amp; Parameter'!$E$18+'Data &amp; Parameter'!$E$19)*'Data &amp; Parameter'!$E$20*'Data &amp; Parameter'!$E$37*N380</f>
        <v>0.64771478420694417</v>
      </c>
      <c r="P380">
        <f>ROUNDUP(IF(D380&gt;$D$4,0,($D$4-D380+1)/365),0)</f>
        <v>0</v>
      </c>
      <c r="Q380">
        <f>ROUNDUP(IF(D380&gt;$D$5,0,($D$5-D380+1)/365),0)</f>
        <v>1</v>
      </c>
      <c r="R380" s="28">
        <f>IF(OR(P380=1,Q380=1),IF(D380+364&lt;=$D$5,(D380+364-$D$4+1)/365,IF(D380&gt;$D$4,($D$5-D380+1)/365,$D$6/365)),0)</f>
        <v>0.18630136986301371</v>
      </c>
      <c r="S380" s="28">
        <f>'Data &amp; Parameter'!$E$16*'Data &amp; Parameter'!$E$17*('Data &amp; Parameter'!$E$18+'Data &amp; Parameter'!$E$19)*'Data &amp; Parameter'!$E$20*'Data &amp; Parameter'!$E$37*R380</f>
        <v>0.64771478420694417</v>
      </c>
      <c r="T380" s="28">
        <f t="shared" si="5"/>
        <v>1.2954295684138883</v>
      </c>
    </row>
    <row r="381" spans="1:20" ht="15.75" customHeight="1" x14ac:dyDescent="0.35">
      <c r="A381">
        <v>374</v>
      </c>
      <c r="B381" s="76">
        <v>44234</v>
      </c>
      <c r="C381" s="1" t="s">
        <v>1297</v>
      </c>
      <c r="D381" s="76">
        <v>44234</v>
      </c>
      <c r="E381" s="1" t="s">
        <v>1298</v>
      </c>
      <c r="F381" s="1" t="s">
        <v>1299</v>
      </c>
      <c r="G381" s="1" t="s">
        <v>123</v>
      </c>
      <c r="H381" s="1" t="s">
        <v>124</v>
      </c>
      <c r="I381" s="1" t="s">
        <v>125</v>
      </c>
      <c r="J381" s="1" t="s">
        <v>126</v>
      </c>
      <c r="K381" s="1" t="s">
        <v>126</v>
      </c>
      <c r="L381">
        <f>ROUNDUP(IF(B381&gt;$D$4,0,($D$4-B381+1)/365),0)</f>
        <v>0</v>
      </c>
      <c r="M381">
        <f>ROUNDUP(IF(B381&gt;$D$5,0,($D$5-B381+1)/365),0)</f>
        <v>1</v>
      </c>
      <c r="N381" s="28">
        <f>IF(OR(L381=1,M381=1),IF(B381+364&lt;=$D$5,(B381+364-$D$4+1)/365,IF(B381&gt;$D$4,($D$5-B381+1)/365,$D$6/365)),0)</f>
        <v>0.18630136986301371</v>
      </c>
      <c r="O381" s="28">
        <f>'Data &amp; Parameter'!$E$16*'Data &amp; Parameter'!$E$17*('Data &amp; Parameter'!$E$18+'Data &amp; Parameter'!$E$19)*'Data &amp; Parameter'!$E$20*'Data &amp; Parameter'!$E$37*N381</f>
        <v>0.64771478420694417</v>
      </c>
      <c r="P381">
        <f>ROUNDUP(IF(D381&gt;$D$4,0,($D$4-D381+1)/365),0)</f>
        <v>0</v>
      </c>
      <c r="Q381">
        <f>ROUNDUP(IF(D381&gt;$D$5,0,($D$5-D381+1)/365),0)</f>
        <v>1</v>
      </c>
      <c r="R381" s="28">
        <f>IF(OR(P381=1,Q381=1),IF(D381+364&lt;=$D$5,(D381+364-$D$4+1)/365,IF(D381&gt;$D$4,($D$5-D381+1)/365,$D$6/365)),0)</f>
        <v>0.18630136986301371</v>
      </c>
      <c r="S381" s="28">
        <f>'Data &amp; Parameter'!$E$16*'Data &amp; Parameter'!$E$17*('Data &amp; Parameter'!$E$18+'Data &amp; Parameter'!$E$19)*'Data &amp; Parameter'!$E$20*'Data &amp; Parameter'!$E$37*R381</f>
        <v>0.64771478420694417</v>
      </c>
      <c r="T381" s="28">
        <f t="shared" si="5"/>
        <v>1.2954295684138883</v>
      </c>
    </row>
    <row r="382" spans="1:20" ht="15.75" customHeight="1" x14ac:dyDescent="0.35">
      <c r="A382">
        <v>375</v>
      </c>
      <c r="B382" s="76">
        <v>44234</v>
      </c>
      <c r="C382" s="1" t="s">
        <v>1300</v>
      </c>
      <c r="D382" s="76">
        <v>44234</v>
      </c>
      <c r="E382" s="1" t="s">
        <v>1301</v>
      </c>
      <c r="F382" s="1" t="s">
        <v>1302</v>
      </c>
      <c r="G382" s="1" t="s">
        <v>123</v>
      </c>
      <c r="H382" s="1" t="s">
        <v>124</v>
      </c>
      <c r="I382" s="1" t="s">
        <v>125</v>
      </c>
      <c r="J382" s="1" t="s">
        <v>126</v>
      </c>
      <c r="K382" s="1" t="s">
        <v>126</v>
      </c>
      <c r="L382">
        <f>ROUNDUP(IF(B382&gt;$D$4,0,($D$4-B382+1)/365),0)</f>
        <v>0</v>
      </c>
      <c r="M382">
        <f>ROUNDUP(IF(B382&gt;$D$5,0,($D$5-B382+1)/365),0)</f>
        <v>1</v>
      </c>
      <c r="N382" s="28">
        <f>IF(OR(L382=1,M382=1),IF(B382+364&lt;=$D$5,(B382+364-$D$4+1)/365,IF(B382&gt;$D$4,($D$5-B382+1)/365,$D$6/365)),0)</f>
        <v>0.18630136986301371</v>
      </c>
      <c r="O382" s="28">
        <f>'Data &amp; Parameter'!$E$16*'Data &amp; Parameter'!$E$17*('Data &amp; Parameter'!$E$18+'Data &amp; Parameter'!$E$19)*'Data &amp; Parameter'!$E$20*'Data &amp; Parameter'!$E$37*N382</f>
        <v>0.64771478420694417</v>
      </c>
      <c r="P382">
        <f>ROUNDUP(IF(D382&gt;$D$4,0,($D$4-D382+1)/365),0)</f>
        <v>0</v>
      </c>
      <c r="Q382">
        <f>ROUNDUP(IF(D382&gt;$D$5,0,($D$5-D382+1)/365),0)</f>
        <v>1</v>
      </c>
      <c r="R382" s="28">
        <f>IF(OR(P382=1,Q382=1),IF(D382+364&lt;=$D$5,(D382+364-$D$4+1)/365,IF(D382&gt;$D$4,($D$5-D382+1)/365,$D$6/365)),0)</f>
        <v>0.18630136986301371</v>
      </c>
      <c r="S382" s="28">
        <f>'Data &amp; Parameter'!$E$16*'Data &amp; Parameter'!$E$17*('Data &amp; Parameter'!$E$18+'Data &amp; Parameter'!$E$19)*'Data &amp; Parameter'!$E$20*'Data &amp; Parameter'!$E$37*R382</f>
        <v>0.64771478420694417</v>
      </c>
      <c r="T382" s="28">
        <f t="shared" si="5"/>
        <v>1.2954295684138883</v>
      </c>
    </row>
    <row r="383" spans="1:20" ht="15.75" customHeight="1" x14ac:dyDescent="0.35">
      <c r="A383">
        <v>376</v>
      </c>
      <c r="B383" s="76">
        <v>44234</v>
      </c>
      <c r="C383" s="1" t="s">
        <v>1303</v>
      </c>
      <c r="D383" s="76">
        <v>44234</v>
      </c>
      <c r="E383" s="1" t="s">
        <v>1304</v>
      </c>
      <c r="F383" s="1" t="s">
        <v>1305</v>
      </c>
      <c r="G383" s="1" t="s">
        <v>123</v>
      </c>
      <c r="H383" s="1" t="s">
        <v>124</v>
      </c>
      <c r="I383" s="1" t="s">
        <v>125</v>
      </c>
      <c r="J383" s="1" t="s">
        <v>126</v>
      </c>
      <c r="K383" s="1" t="s">
        <v>126</v>
      </c>
      <c r="L383">
        <f>ROUNDUP(IF(B383&gt;$D$4,0,($D$4-B383+1)/365),0)</f>
        <v>0</v>
      </c>
      <c r="M383">
        <f>ROUNDUP(IF(B383&gt;$D$5,0,($D$5-B383+1)/365),0)</f>
        <v>1</v>
      </c>
      <c r="N383" s="28">
        <f>IF(OR(L383=1,M383=1),IF(B383+364&lt;=$D$5,(B383+364-$D$4+1)/365,IF(B383&gt;$D$4,($D$5-B383+1)/365,$D$6/365)),0)</f>
        <v>0.18630136986301371</v>
      </c>
      <c r="O383" s="28">
        <f>'Data &amp; Parameter'!$E$16*'Data &amp; Parameter'!$E$17*('Data &amp; Parameter'!$E$18+'Data &amp; Parameter'!$E$19)*'Data &amp; Parameter'!$E$20*'Data &amp; Parameter'!$E$37*N383</f>
        <v>0.64771478420694417</v>
      </c>
      <c r="P383">
        <f>ROUNDUP(IF(D383&gt;$D$4,0,($D$4-D383+1)/365),0)</f>
        <v>0</v>
      </c>
      <c r="Q383">
        <f>ROUNDUP(IF(D383&gt;$D$5,0,($D$5-D383+1)/365),0)</f>
        <v>1</v>
      </c>
      <c r="R383" s="28">
        <f>IF(OR(P383=1,Q383=1),IF(D383+364&lt;=$D$5,(D383+364-$D$4+1)/365,IF(D383&gt;$D$4,($D$5-D383+1)/365,$D$6/365)),0)</f>
        <v>0.18630136986301371</v>
      </c>
      <c r="S383" s="28">
        <f>'Data &amp; Parameter'!$E$16*'Data &amp; Parameter'!$E$17*('Data &amp; Parameter'!$E$18+'Data &amp; Parameter'!$E$19)*'Data &amp; Parameter'!$E$20*'Data &amp; Parameter'!$E$37*R383</f>
        <v>0.64771478420694417</v>
      </c>
      <c r="T383" s="28">
        <f t="shared" si="5"/>
        <v>1.2954295684138883</v>
      </c>
    </row>
    <row r="384" spans="1:20" ht="15.75" customHeight="1" x14ac:dyDescent="0.35">
      <c r="A384">
        <v>377</v>
      </c>
      <c r="B384" s="76">
        <v>44234</v>
      </c>
      <c r="C384" s="1" t="s">
        <v>1306</v>
      </c>
      <c r="D384" s="76">
        <v>44234</v>
      </c>
      <c r="E384" s="1" t="s">
        <v>1307</v>
      </c>
      <c r="F384" s="1" t="s">
        <v>1308</v>
      </c>
      <c r="G384" s="1" t="s">
        <v>123</v>
      </c>
      <c r="H384" s="1" t="s">
        <v>124</v>
      </c>
      <c r="I384" s="1" t="s">
        <v>125</v>
      </c>
      <c r="J384" s="1" t="s">
        <v>126</v>
      </c>
      <c r="K384" s="1" t="s">
        <v>126</v>
      </c>
      <c r="L384">
        <f>ROUNDUP(IF(B384&gt;$D$4,0,($D$4-B384+1)/365),0)</f>
        <v>0</v>
      </c>
      <c r="M384">
        <f>ROUNDUP(IF(B384&gt;$D$5,0,($D$5-B384+1)/365),0)</f>
        <v>1</v>
      </c>
      <c r="N384" s="28">
        <f>IF(OR(L384=1,M384=1),IF(B384+364&lt;=$D$5,(B384+364-$D$4+1)/365,IF(B384&gt;$D$4,($D$5-B384+1)/365,$D$6/365)),0)</f>
        <v>0.18630136986301371</v>
      </c>
      <c r="O384" s="28">
        <f>'Data &amp; Parameter'!$E$16*'Data &amp; Parameter'!$E$17*('Data &amp; Parameter'!$E$18+'Data &amp; Parameter'!$E$19)*'Data &amp; Parameter'!$E$20*'Data &amp; Parameter'!$E$37*N384</f>
        <v>0.64771478420694417</v>
      </c>
      <c r="P384">
        <f>ROUNDUP(IF(D384&gt;$D$4,0,($D$4-D384+1)/365),0)</f>
        <v>0</v>
      </c>
      <c r="Q384">
        <f>ROUNDUP(IF(D384&gt;$D$5,0,($D$5-D384+1)/365),0)</f>
        <v>1</v>
      </c>
      <c r="R384" s="28">
        <f>IF(OR(P384=1,Q384=1),IF(D384+364&lt;=$D$5,(D384+364-$D$4+1)/365,IF(D384&gt;$D$4,($D$5-D384+1)/365,$D$6/365)),0)</f>
        <v>0.18630136986301371</v>
      </c>
      <c r="S384" s="28">
        <f>'Data &amp; Parameter'!$E$16*'Data &amp; Parameter'!$E$17*('Data &amp; Parameter'!$E$18+'Data &amp; Parameter'!$E$19)*'Data &amp; Parameter'!$E$20*'Data &amp; Parameter'!$E$37*R384</f>
        <v>0.64771478420694417</v>
      </c>
      <c r="T384" s="28">
        <f t="shared" si="5"/>
        <v>1.2954295684138883</v>
      </c>
    </row>
    <row r="385" spans="1:20" ht="15.75" customHeight="1" x14ac:dyDescent="0.35">
      <c r="A385">
        <v>378</v>
      </c>
      <c r="B385" s="76">
        <v>44234</v>
      </c>
      <c r="C385" s="1" t="s">
        <v>1309</v>
      </c>
      <c r="D385" s="76">
        <v>44234</v>
      </c>
      <c r="E385" s="1" t="s">
        <v>1310</v>
      </c>
      <c r="F385" s="1" t="s">
        <v>1311</v>
      </c>
      <c r="G385" s="1" t="s">
        <v>123</v>
      </c>
      <c r="H385" s="1" t="s">
        <v>124</v>
      </c>
      <c r="I385" s="1" t="s">
        <v>125</v>
      </c>
      <c r="J385" s="1" t="s">
        <v>126</v>
      </c>
      <c r="K385" s="1" t="s">
        <v>126</v>
      </c>
      <c r="L385">
        <f>ROUNDUP(IF(B385&gt;$D$4,0,($D$4-B385+1)/365),0)</f>
        <v>0</v>
      </c>
      <c r="M385">
        <f>ROUNDUP(IF(B385&gt;$D$5,0,($D$5-B385+1)/365),0)</f>
        <v>1</v>
      </c>
      <c r="N385" s="28">
        <f>IF(OR(L385=1,M385=1),IF(B385+364&lt;=$D$5,(B385+364-$D$4+1)/365,IF(B385&gt;$D$4,($D$5-B385+1)/365,$D$6/365)),0)</f>
        <v>0.18630136986301371</v>
      </c>
      <c r="O385" s="28">
        <f>'Data &amp; Parameter'!$E$16*'Data &amp; Parameter'!$E$17*('Data &amp; Parameter'!$E$18+'Data &amp; Parameter'!$E$19)*'Data &amp; Parameter'!$E$20*'Data &amp; Parameter'!$E$37*N385</f>
        <v>0.64771478420694417</v>
      </c>
      <c r="P385">
        <f>ROUNDUP(IF(D385&gt;$D$4,0,($D$4-D385+1)/365),0)</f>
        <v>0</v>
      </c>
      <c r="Q385">
        <f>ROUNDUP(IF(D385&gt;$D$5,0,($D$5-D385+1)/365),0)</f>
        <v>1</v>
      </c>
      <c r="R385" s="28">
        <f>IF(OR(P385=1,Q385=1),IF(D385+364&lt;=$D$5,(D385+364-$D$4+1)/365,IF(D385&gt;$D$4,($D$5-D385+1)/365,$D$6/365)),0)</f>
        <v>0.18630136986301371</v>
      </c>
      <c r="S385" s="28">
        <f>'Data &amp; Parameter'!$E$16*'Data &amp; Parameter'!$E$17*('Data &amp; Parameter'!$E$18+'Data &amp; Parameter'!$E$19)*'Data &amp; Parameter'!$E$20*'Data &amp; Parameter'!$E$37*R385</f>
        <v>0.64771478420694417</v>
      </c>
      <c r="T385" s="28">
        <f t="shared" si="5"/>
        <v>1.2954295684138883</v>
      </c>
    </row>
    <row r="386" spans="1:20" ht="15.75" customHeight="1" x14ac:dyDescent="0.35">
      <c r="A386">
        <v>379</v>
      </c>
      <c r="B386" s="76">
        <v>44234</v>
      </c>
      <c r="C386" s="1" t="s">
        <v>1312</v>
      </c>
      <c r="D386" s="76">
        <v>44234</v>
      </c>
      <c r="E386" s="1" t="s">
        <v>1313</v>
      </c>
      <c r="F386" s="1" t="s">
        <v>1314</v>
      </c>
      <c r="G386" s="1" t="s">
        <v>123</v>
      </c>
      <c r="H386" s="1" t="s">
        <v>124</v>
      </c>
      <c r="I386" s="1" t="s">
        <v>125</v>
      </c>
      <c r="J386" s="1" t="s">
        <v>126</v>
      </c>
      <c r="K386" s="1" t="s">
        <v>126</v>
      </c>
      <c r="L386">
        <f>ROUNDUP(IF(B386&gt;$D$4,0,($D$4-B386+1)/365),0)</f>
        <v>0</v>
      </c>
      <c r="M386">
        <f>ROUNDUP(IF(B386&gt;$D$5,0,($D$5-B386+1)/365),0)</f>
        <v>1</v>
      </c>
      <c r="N386" s="28">
        <f>IF(OR(L386=1,M386=1),IF(B386+364&lt;=$D$5,(B386+364-$D$4+1)/365,IF(B386&gt;$D$4,($D$5-B386+1)/365,$D$6/365)),0)</f>
        <v>0.18630136986301371</v>
      </c>
      <c r="O386" s="28">
        <f>'Data &amp; Parameter'!$E$16*'Data &amp; Parameter'!$E$17*('Data &amp; Parameter'!$E$18+'Data &amp; Parameter'!$E$19)*'Data &amp; Parameter'!$E$20*'Data &amp; Parameter'!$E$37*N386</f>
        <v>0.64771478420694417</v>
      </c>
      <c r="P386">
        <f>ROUNDUP(IF(D386&gt;$D$4,0,($D$4-D386+1)/365),0)</f>
        <v>0</v>
      </c>
      <c r="Q386">
        <f>ROUNDUP(IF(D386&gt;$D$5,0,($D$5-D386+1)/365),0)</f>
        <v>1</v>
      </c>
      <c r="R386" s="28">
        <f>IF(OR(P386=1,Q386=1),IF(D386+364&lt;=$D$5,(D386+364-$D$4+1)/365,IF(D386&gt;$D$4,($D$5-D386+1)/365,$D$6/365)),0)</f>
        <v>0.18630136986301371</v>
      </c>
      <c r="S386" s="28">
        <f>'Data &amp; Parameter'!$E$16*'Data &amp; Parameter'!$E$17*('Data &amp; Parameter'!$E$18+'Data &amp; Parameter'!$E$19)*'Data &amp; Parameter'!$E$20*'Data &amp; Parameter'!$E$37*R386</f>
        <v>0.64771478420694417</v>
      </c>
      <c r="T386" s="28">
        <f t="shared" si="5"/>
        <v>1.2954295684138883</v>
      </c>
    </row>
    <row r="387" spans="1:20" ht="15.75" customHeight="1" x14ac:dyDescent="0.35">
      <c r="A387">
        <v>380</v>
      </c>
      <c r="B387" s="76">
        <v>44234</v>
      </c>
      <c r="C387" s="1" t="s">
        <v>1315</v>
      </c>
      <c r="D387" s="76">
        <v>44234</v>
      </c>
      <c r="E387" s="1" t="s">
        <v>1316</v>
      </c>
      <c r="F387" s="1" t="s">
        <v>1317</v>
      </c>
      <c r="G387" s="1" t="s">
        <v>123</v>
      </c>
      <c r="H387" s="1" t="s">
        <v>124</v>
      </c>
      <c r="I387" s="1" t="s">
        <v>125</v>
      </c>
      <c r="J387" s="1" t="s">
        <v>126</v>
      </c>
      <c r="K387" s="1" t="s">
        <v>126</v>
      </c>
      <c r="L387">
        <f>ROUNDUP(IF(B387&gt;$D$4,0,($D$4-B387+1)/365),0)</f>
        <v>0</v>
      </c>
      <c r="M387">
        <f>ROUNDUP(IF(B387&gt;$D$5,0,($D$5-B387+1)/365),0)</f>
        <v>1</v>
      </c>
      <c r="N387" s="28">
        <f>IF(OR(L387=1,M387=1),IF(B387+364&lt;=$D$5,(B387+364-$D$4+1)/365,IF(B387&gt;$D$4,($D$5-B387+1)/365,$D$6/365)),0)</f>
        <v>0.18630136986301371</v>
      </c>
      <c r="O387" s="28">
        <f>'Data &amp; Parameter'!$E$16*'Data &amp; Parameter'!$E$17*('Data &amp; Parameter'!$E$18+'Data &amp; Parameter'!$E$19)*'Data &amp; Parameter'!$E$20*'Data &amp; Parameter'!$E$37*N387</f>
        <v>0.64771478420694417</v>
      </c>
      <c r="P387">
        <f>ROUNDUP(IF(D387&gt;$D$4,0,($D$4-D387+1)/365),0)</f>
        <v>0</v>
      </c>
      <c r="Q387">
        <f>ROUNDUP(IF(D387&gt;$D$5,0,($D$5-D387+1)/365),0)</f>
        <v>1</v>
      </c>
      <c r="R387" s="28">
        <f>IF(OR(P387=1,Q387=1),IF(D387+364&lt;=$D$5,(D387+364-$D$4+1)/365,IF(D387&gt;$D$4,($D$5-D387+1)/365,$D$6/365)),0)</f>
        <v>0.18630136986301371</v>
      </c>
      <c r="S387" s="28">
        <f>'Data &amp; Parameter'!$E$16*'Data &amp; Parameter'!$E$17*('Data &amp; Parameter'!$E$18+'Data &amp; Parameter'!$E$19)*'Data &amp; Parameter'!$E$20*'Data &amp; Parameter'!$E$37*R387</f>
        <v>0.64771478420694417</v>
      </c>
      <c r="T387" s="28">
        <f t="shared" si="5"/>
        <v>1.2954295684138883</v>
      </c>
    </row>
    <row r="388" spans="1:20" ht="15.75" customHeight="1" x14ac:dyDescent="0.35">
      <c r="A388">
        <v>381</v>
      </c>
      <c r="B388" s="76">
        <v>44234</v>
      </c>
      <c r="C388" s="1" t="s">
        <v>1318</v>
      </c>
      <c r="D388" s="76">
        <v>44234</v>
      </c>
      <c r="E388" s="1" t="s">
        <v>1319</v>
      </c>
      <c r="F388" s="1" t="s">
        <v>1320</v>
      </c>
      <c r="G388" s="1" t="s">
        <v>123</v>
      </c>
      <c r="H388" s="1" t="s">
        <v>124</v>
      </c>
      <c r="I388" s="1" t="s">
        <v>125</v>
      </c>
      <c r="J388" s="1" t="s">
        <v>487</v>
      </c>
      <c r="K388" s="1" t="s">
        <v>487</v>
      </c>
      <c r="L388">
        <f>ROUNDUP(IF(B388&gt;$D$4,0,($D$4-B388+1)/365),0)</f>
        <v>0</v>
      </c>
      <c r="M388">
        <f>ROUNDUP(IF(B388&gt;$D$5,0,($D$5-B388+1)/365),0)</f>
        <v>1</v>
      </c>
      <c r="N388" s="28">
        <f>IF(OR(L388=1,M388=1),IF(B388+364&lt;=$D$5,(B388+364-$D$4+1)/365,IF(B388&gt;$D$4,($D$5-B388+1)/365,$D$6/365)),0)</f>
        <v>0.18630136986301371</v>
      </c>
      <c r="O388" s="28">
        <f>'Data &amp; Parameter'!$E$16*'Data &amp; Parameter'!$E$17*('Data &amp; Parameter'!$E$18+'Data &amp; Parameter'!$E$19)*'Data &amp; Parameter'!$E$20*'Data &amp; Parameter'!$E$37*N388</f>
        <v>0.64771478420694417</v>
      </c>
      <c r="P388">
        <f>ROUNDUP(IF(D388&gt;$D$4,0,($D$4-D388+1)/365),0)</f>
        <v>0</v>
      </c>
      <c r="Q388">
        <f>ROUNDUP(IF(D388&gt;$D$5,0,($D$5-D388+1)/365),0)</f>
        <v>1</v>
      </c>
      <c r="R388" s="28">
        <f>IF(OR(P388=1,Q388=1),IF(D388+364&lt;=$D$5,(D388+364-$D$4+1)/365,IF(D388&gt;$D$4,($D$5-D388+1)/365,$D$6/365)),0)</f>
        <v>0.18630136986301371</v>
      </c>
      <c r="S388" s="28">
        <f>'Data &amp; Parameter'!$E$16*'Data &amp; Parameter'!$E$17*('Data &amp; Parameter'!$E$18+'Data &amp; Parameter'!$E$19)*'Data &amp; Parameter'!$E$20*'Data &amp; Parameter'!$E$37*R388</f>
        <v>0.64771478420694417</v>
      </c>
      <c r="T388" s="28">
        <f t="shared" si="5"/>
        <v>1.2954295684138883</v>
      </c>
    </row>
    <row r="389" spans="1:20" ht="15.75" customHeight="1" x14ac:dyDescent="0.35">
      <c r="A389">
        <v>382</v>
      </c>
      <c r="B389" s="76">
        <v>44234</v>
      </c>
      <c r="C389" s="1" t="s">
        <v>1321</v>
      </c>
      <c r="D389" s="76">
        <v>44234</v>
      </c>
      <c r="E389" s="1" t="s">
        <v>1322</v>
      </c>
      <c r="F389" s="1" t="s">
        <v>1323</v>
      </c>
      <c r="G389" s="1" t="s">
        <v>123</v>
      </c>
      <c r="H389" s="1" t="s">
        <v>124</v>
      </c>
      <c r="I389" s="1" t="s">
        <v>125</v>
      </c>
      <c r="J389" s="1" t="s">
        <v>487</v>
      </c>
      <c r="K389" s="1" t="s">
        <v>487</v>
      </c>
      <c r="L389">
        <f>ROUNDUP(IF(B389&gt;$D$4,0,($D$4-B389+1)/365),0)</f>
        <v>0</v>
      </c>
      <c r="M389">
        <f>ROUNDUP(IF(B389&gt;$D$5,0,($D$5-B389+1)/365),0)</f>
        <v>1</v>
      </c>
      <c r="N389" s="28">
        <f>IF(OR(L389=1,M389=1),IF(B389+364&lt;=$D$5,(B389+364-$D$4+1)/365,IF(B389&gt;$D$4,($D$5-B389+1)/365,$D$6/365)),0)</f>
        <v>0.18630136986301371</v>
      </c>
      <c r="O389" s="28">
        <f>'Data &amp; Parameter'!$E$16*'Data &amp; Parameter'!$E$17*('Data &amp; Parameter'!$E$18+'Data &amp; Parameter'!$E$19)*'Data &amp; Parameter'!$E$20*'Data &amp; Parameter'!$E$37*N389</f>
        <v>0.64771478420694417</v>
      </c>
      <c r="P389">
        <f>ROUNDUP(IF(D389&gt;$D$4,0,($D$4-D389+1)/365),0)</f>
        <v>0</v>
      </c>
      <c r="Q389">
        <f>ROUNDUP(IF(D389&gt;$D$5,0,($D$5-D389+1)/365),0)</f>
        <v>1</v>
      </c>
      <c r="R389" s="28">
        <f>IF(OR(P389=1,Q389=1),IF(D389+364&lt;=$D$5,(D389+364-$D$4+1)/365,IF(D389&gt;$D$4,($D$5-D389+1)/365,$D$6/365)),0)</f>
        <v>0.18630136986301371</v>
      </c>
      <c r="S389" s="28">
        <f>'Data &amp; Parameter'!$E$16*'Data &amp; Parameter'!$E$17*('Data &amp; Parameter'!$E$18+'Data &amp; Parameter'!$E$19)*'Data &amp; Parameter'!$E$20*'Data &amp; Parameter'!$E$37*R389</f>
        <v>0.64771478420694417</v>
      </c>
      <c r="T389" s="28">
        <f t="shared" si="5"/>
        <v>1.2954295684138883</v>
      </c>
    </row>
    <row r="390" spans="1:20" ht="15.75" customHeight="1" x14ac:dyDescent="0.35">
      <c r="A390">
        <v>383</v>
      </c>
      <c r="B390" s="76">
        <v>44234</v>
      </c>
      <c r="C390" s="1" t="s">
        <v>1324</v>
      </c>
      <c r="D390" s="76">
        <v>44234</v>
      </c>
      <c r="E390" s="1" t="s">
        <v>1325</v>
      </c>
      <c r="F390" s="1" t="s">
        <v>1326</v>
      </c>
      <c r="G390" s="1" t="s">
        <v>123</v>
      </c>
      <c r="H390" s="1" t="s">
        <v>124</v>
      </c>
      <c r="I390" s="1" t="s">
        <v>125</v>
      </c>
      <c r="J390" s="1" t="s">
        <v>487</v>
      </c>
      <c r="K390" s="1" t="s">
        <v>487</v>
      </c>
      <c r="L390">
        <f>ROUNDUP(IF(B390&gt;$D$4,0,($D$4-B390+1)/365),0)</f>
        <v>0</v>
      </c>
      <c r="M390">
        <f>ROUNDUP(IF(B390&gt;$D$5,0,($D$5-B390+1)/365),0)</f>
        <v>1</v>
      </c>
      <c r="N390" s="28">
        <f>IF(OR(L390=1,M390=1),IF(B390+364&lt;=$D$5,(B390+364-$D$4+1)/365,IF(B390&gt;$D$4,($D$5-B390+1)/365,$D$6/365)),0)</f>
        <v>0.18630136986301371</v>
      </c>
      <c r="O390" s="28">
        <f>'Data &amp; Parameter'!$E$16*'Data &amp; Parameter'!$E$17*('Data &amp; Parameter'!$E$18+'Data &amp; Parameter'!$E$19)*'Data &amp; Parameter'!$E$20*'Data &amp; Parameter'!$E$37*N390</f>
        <v>0.64771478420694417</v>
      </c>
      <c r="P390">
        <f>ROUNDUP(IF(D390&gt;$D$4,0,($D$4-D390+1)/365),0)</f>
        <v>0</v>
      </c>
      <c r="Q390">
        <f>ROUNDUP(IF(D390&gt;$D$5,0,($D$5-D390+1)/365),0)</f>
        <v>1</v>
      </c>
      <c r="R390" s="28">
        <f>IF(OR(P390=1,Q390=1),IF(D390+364&lt;=$D$5,(D390+364-$D$4+1)/365,IF(D390&gt;$D$4,($D$5-D390+1)/365,$D$6/365)),0)</f>
        <v>0.18630136986301371</v>
      </c>
      <c r="S390" s="28">
        <f>'Data &amp; Parameter'!$E$16*'Data &amp; Parameter'!$E$17*('Data &amp; Parameter'!$E$18+'Data &amp; Parameter'!$E$19)*'Data &amp; Parameter'!$E$20*'Data &amp; Parameter'!$E$37*R390</f>
        <v>0.64771478420694417</v>
      </c>
      <c r="T390" s="28">
        <f t="shared" si="5"/>
        <v>1.2954295684138883</v>
      </c>
    </row>
    <row r="391" spans="1:20" ht="15.75" customHeight="1" x14ac:dyDescent="0.35">
      <c r="A391">
        <v>384</v>
      </c>
      <c r="B391" s="76">
        <v>44234</v>
      </c>
      <c r="C391" s="1" t="s">
        <v>1327</v>
      </c>
      <c r="D391" s="76">
        <v>44234</v>
      </c>
      <c r="E391" s="1" t="s">
        <v>1328</v>
      </c>
      <c r="F391" s="1" t="s">
        <v>1329</v>
      </c>
      <c r="G391" s="1" t="s">
        <v>123</v>
      </c>
      <c r="H391" s="1" t="s">
        <v>124</v>
      </c>
      <c r="I391" s="1" t="s">
        <v>125</v>
      </c>
      <c r="J391" s="1" t="s">
        <v>487</v>
      </c>
      <c r="K391" s="1" t="s">
        <v>487</v>
      </c>
      <c r="L391">
        <f>ROUNDUP(IF(B391&gt;$D$4,0,($D$4-B391+1)/365),0)</f>
        <v>0</v>
      </c>
      <c r="M391">
        <f>ROUNDUP(IF(B391&gt;$D$5,0,($D$5-B391+1)/365),0)</f>
        <v>1</v>
      </c>
      <c r="N391" s="28">
        <f>IF(OR(L391=1,M391=1),IF(B391+364&lt;=$D$5,(B391+364-$D$4+1)/365,IF(B391&gt;$D$4,($D$5-B391+1)/365,$D$6/365)),0)</f>
        <v>0.18630136986301371</v>
      </c>
      <c r="O391" s="28">
        <f>'Data &amp; Parameter'!$E$16*'Data &amp; Parameter'!$E$17*('Data &amp; Parameter'!$E$18+'Data &amp; Parameter'!$E$19)*'Data &amp; Parameter'!$E$20*'Data &amp; Parameter'!$E$37*N391</f>
        <v>0.64771478420694417</v>
      </c>
      <c r="P391">
        <f>ROUNDUP(IF(D391&gt;$D$4,0,($D$4-D391+1)/365),0)</f>
        <v>0</v>
      </c>
      <c r="Q391">
        <f>ROUNDUP(IF(D391&gt;$D$5,0,($D$5-D391+1)/365),0)</f>
        <v>1</v>
      </c>
      <c r="R391" s="28">
        <f>IF(OR(P391=1,Q391=1),IF(D391+364&lt;=$D$5,(D391+364-$D$4+1)/365,IF(D391&gt;$D$4,($D$5-D391+1)/365,$D$6/365)),0)</f>
        <v>0.18630136986301371</v>
      </c>
      <c r="S391" s="28">
        <f>'Data &amp; Parameter'!$E$16*'Data &amp; Parameter'!$E$17*('Data &amp; Parameter'!$E$18+'Data &amp; Parameter'!$E$19)*'Data &amp; Parameter'!$E$20*'Data &amp; Parameter'!$E$37*R391</f>
        <v>0.64771478420694417</v>
      </c>
      <c r="T391" s="28">
        <f t="shared" si="5"/>
        <v>1.2954295684138883</v>
      </c>
    </row>
    <row r="392" spans="1:20" ht="15.75" customHeight="1" x14ac:dyDescent="0.35">
      <c r="A392">
        <v>385</v>
      </c>
      <c r="B392" s="76">
        <v>44234</v>
      </c>
      <c r="C392" s="1" t="s">
        <v>1330</v>
      </c>
      <c r="D392" s="76">
        <v>44234</v>
      </c>
      <c r="E392" s="1" t="s">
        <v>1331</v>
      </c>
      <c r="F392" s="1" t="s">
        <v>1332</v>
      </c>
      <c r="G392" s="1" t="s">
        <v>123</v>
      </c>
      <c r="H392" s="1" t="s">
        <v>124</v>
      </c>
      <c r="I392" s="1" t="s">
        <v>125</v>
      </c>
      <c r="J392" s="1" t="s">
        <v>487</v>
      </c>
      <c r="K392" s="1" t="s">
        <v>487</v>
      </c>
      <c r="L392">
        <f>ROUNDUP(IF(B392&gt;$D$4,0,($D$4-B392+1)/365),0)</f>
        <v>0</v>
      </c>
      <c r="M392">
        <f>ROUNDUP(IF(B392&gt;$D$5,0,($D$5-B392+1)/365),0)</f>
        <v>1</v>
      </c>
      <c r="N392" s="28">
        <f>IF(OR(L392=1,M392=1),IF(B392+364&lt;=$D$5,(B392+364-$D$4+1)/365,IF(B392&gt;$D$4,($D$5-B392+1)/365,$D$6/365)),0)</f>
        <v>0.18630136986301371</v>
      </c>
      <c r="O392" s="28">
        <f>'Data &amp; Parameter'!$E$16*'Data &amp; Parameter'!$E$17*('Data &amp; Parameter'!$E$18+'Data &amp; Parameter'!$E$19)*'Data &amp; Parameter'!$E$20*'Data &amp; Parameter'!$E$37*N392</f>
        <v>0.64771478420694417</v>
      </c>
      <c r="P392">
        <f>ROUNDUP(IF(D392&gt;$D$4,0,($D$4-D392+1)/365),0)</f>
        <v>0</v>
      </c>
      <c r="Q392">
        <f>ROUNDUP(IF(D392&gt;$D$5,0,($D$5-D392+1)/365),0)</f>
        <v>1</v>
      </c>
      <c r="R392" s="28">
        <f>IF(OR(P392=1,Q392=1),IF(D392+364&lt;=$D$5,(D392+364-$D$4+1)/365,IF(D392&gt;$D$4,($D$5-D392+1)/365,$D$6/365)),0)</f>
        <v>0.18630136986301371</v>
      </c>
      <c r="S392" s="28">
        <f>'Data &amp; Parameter'!$E$16*'Data &amp; Parameter'!$E$17*('Data &amp; Parameter'!$E$18+'Data &amp; Parameter'!$E$19)*'Data &amp; Parameter'!$E$20*'Data &amp; Parameter'!$E$37*R392</f>
        <v>0.64771478420694417</v>
      </c>
      <c r="T392" s="28">
        <f t="shared" si="5"/>
        <v>1.2954295684138883</v>
      </c>
    </row>
    <row r="393" spans="1:20" ht="15.75" customHeight="1" x14ac:dyDescent="0.35">
      <c r="A393">
        <v>386</v>
      </c>
      <c r="B393" s="76">
        <v>44234</v>
      </c>
      <c r="C393" s="1" t="s">
        <v>1333</v>
      </c>
      <c r="D393" s="76">
        <v>44234</v>
      </c>
      <c r="E393" s="1" t="s">
        <v>1334</v>
      </c>
      <c r="F393" s="1" t="s">
        <v>1335</v>
      </c>
      <c r="G393" s="1" t="s">
        <v>123</v>
      </c>
      <c r="H393" s="1" t="s">
        <v>124</v>
      </c>
      <c r="I393" s="1" t="s">
        <v>125</v>
      </c>
      <c r="J393" s="1" t="s">
        <v>487</v>
      </c>
      <c r="K393" s="1" t="s">
        <v>487</v>
      </c>
      <c r="L393">
        <f>ROUNDUP(IF(B393&gt;$D$4,0,($D$4-B393+1)/365),0)</f>
        <v>0</v>
      </c>
      <c r="M393">
        <f>ROUNDUP(IF(B393&gt;$D$5,0,($D$5-B393+1)/365),0)</f>
        <v>1</v>
      </c>
      <c r="N393" s="28">
        <f>IF(OR(L393=1,M393=1),IF(B393+364&lt;=$D$5,(B393+364-$D$4+1)/365,IF(B393&gt;$D$4,($D$5-B393+1)/365,$D$6/365)),0)</f>
        <v>0.18630136986301371</v>
      </c>
      <c r="O393" s="28">
        <f>'Data &amp; Parameter'!$E$16*'Data &amp; Parameter'!$E$17*('Data &amp; Parameter'!$E$18+'Data &amp; Parameter'!$E$19)*'Data &amp; Parameter'!$E$20*'Data &amp; Parameter'!$E$37*N393</f>
        <v>0.64771478420694417</v>
      </c>
      <c r="P393">
        <f>ROUNDUP(IF(D393&gt;$D$4,0,($D$4-D393+1)/365),0)</f>
        <v>0</v>
      </c>
      <c r="Q393">
        <f>ROUNDUP(IF(D393&gt;$D$5,0,($D$5-D393+1)/365),0)</f>
        <v>1</v>
      </c>
      <c r="R393" s="28">
        <f>IF(OR(P393=1,Q393=1),IF(D393+364&lt;=$D$5,(D393+364-$D$4+1)/365,IF(D393&gt;$D$4,($D$5-D393+1)/365,$D$6/365)),0)</f>
        <v>0.18630136986301371</v>
      </c>
      <c r="S393" s="28">
        <f>'Data &amp; Parameter'!$E$16*'Data &amp; Parameter'!$E$17*('Data &amp; Parameter'!$E$18+'Data &amp; Parameter'!$E$19)*'Data &amp; Parameter'!$E$20*'Data &amp; Parameter'!$E$37*R393</f>
        <v>0.64771478420694417</v>
      </c>
      <c r="T393" s="28">
        <f t="shared" ref="T393:T456" si="6">O393+S393</f>
        <v>1.2954295684138883</v>
      </c>
    </row>
    <row r="394" spans="1:20" ht="15.75" customHeight="1" x14ac:dyDescent="0.35">
      <c r="A394">
        <v>387</v>
      </c>
      <c r="B394" s="76">
        <v>44234</v>
      </c>
      <c r="C394" s="1" t="s">
        <v>1336</v>
      </c>
      <c r="D394" s="76">
        <v>44234</v>
      </c>
      <c r="E394" s="1" t="s">
        <v>1337</v>
      </c>
      <c r="F394" s="1" t="s">
        <v>1338</v>
      </c>
      <c r="G394" s="1" t="s">
        <v>123</v>
      </c>
      <c r="H394" s="1" t="s">
        <v>124</v>
      </c>
      <c r="I394" s="1" t="s">
        <v>125</v>
      </c>
      <c r="J394" s="1" t="s">
        <v>487</v>
      </c>
      <c r="K394" s="1" t="s">
        <v>487</v>
      </c>
      <c r="L394">
        <f>ROUNDUP(IF(B394&gt;$D$4,0,($D$4-B394+1)/365),0)</f>
        <v>0</v>
      </c>
      <c r="M394">
        <f>ROUNDUP(IF(B394&gt;$D$5,0,($D$5-B394+1)/365),0)</f>
        <v>1</v>
      </c>
      <c r="N394" s="28">
        <f>IF(OR(L394=1,M394=1),IF(B394+364&lt;=$D$5,(B394+364-$D$4+1)/365,IF(B394&gt;$D$4,($D$5-B394+1)/365,$D$6/365)),0)</f>
        <v>0.18630136986301371</v>
      </c>
      <c r="O394" s="28">
        <f>'Data &amp; Parameter'!$E$16*'Data &amp; Parameter'!$E$17*('Data &amp; Parameter'!$E$18+'Data &amp; Parameter'!$E$19)*'Data &amp; Parameter'!$E$20*'Data &amp; Parameter'!$E$37*N394</f>
        <v>0.64771478420694417</v>
      </c>
      <c r="P394">
        <f>ROUNDUP(IF(D394&gt;$D$4,0,($D$4-D394+1)/365),0)</f>
        <v>0</v>
      </c>
      <c r="Q394">
        <f>ROUNDUP(IF(D394&gt;$D$5,0,($D$5-D394+1)/365),0)</f>
        <v>1</v>
      </c>
      <c r="R394" s="28">
        <f>IF(OR(P394=1,Q394=1),IF(D394+364&lt;=$D$5,(D394+364-$D$4+1)/365,IF(D394&gt;$D$4,($D$5-D394+1)/365,$D$6/365)),0)</f>
        <v>0.18630136986301371</v>
      </c>
      <c r="S394" s="28">
        <f>'Data &amp; Parameter'!$E$16*'Data &amp; Parameter'!$E$17*('Data &amp; Parameter'!$E$18+'Data &amp; Parameter'!$E$19)*'Data &amp; Parameter'!$E$20*'Data &amp; Parameter'!$E$37*R394</f>
        <v>0.64771478420694417</v>
      </c>
      <c r="T394" s="28">
        <f t="shared" si="6"/>
        <v>1.2954295684138883</v>
      </c>
    </row>
    <row r="395" spans="1:20" ht="15.75" customHeight="1" x14ac:dyDescent="0.35">
      <c r="A395">
        <v>388</v>
      </c>
      <c r="B395" s="76">
        <v>44234</v>
      </c>
      <c r="C395" s="1" t="s">
        <v>1339</v>
      </c>
      <c r="D395" s="76">
        <v>44234</v>
      </c>
      <c r="E395" s="1" t="s">
        <v>1340</v>
      </c>
      <c r="F395" s="1" t="s">
        <v>1341</v>
      </c>
      <c r="G395" s="1" t="s">
        <v>123</v>
      </c>
      <c r="H395" s="1" t="s">
        <v>124</v>
      </c>
      <c r="I395" s="1" t="s">
        <v>125</v>
      </c>
      <c r="J395" s="1" t="s">
        <v>487</v>
      </c>
      <c r="K395" s="1" t="s">
        <v>1342</v>
      </c>
      <c r="L395">
        <f>ROUNDUP(IF(B395&gt;$D$4,0,($D$4-B395+1)/365),0)</f>
        <v>0</v>
      </c>
      <c r="M395">
        <f>ROUNDUP(IF(B395&gt;$D$5,0,($D$5-B395+1)/365),0)</f>
        <v>1</v>
      </c>
      <c r="N395" s="28">
        <f>IF(OR(L395=1,M395=1),IF(B395+364&lt;=$D$5,(B395+364-$D$4+1)/365,IF(B395&gt;$D$4,($D$5-B395+1)/365,$D$6/365)),0)</f>
        <v>0.18630136986301371</v>
      </c>
      <c r="O395" s="28">
        <f>'Data &amp; Parameter'!$E$16*'Data &amp; Parameter'!$E$17*('Data &amp; Parameter'!$E$18+'Data &amp; Parameter'!$E$19)*'Data &amp; Parameter'!$E$20*'Data &amp; Parameter'!$E$37*N395</f>
        <v>0.64771478420694417</v>
      </c>
      <c r="P395">
        <f>ROUNDUP(IF(D395&gt;$D$4,0,($D$4-D395+1)/365),0)</f>
        <v>0</v>
      </c>
      <c r="Q395">
        <f>ROUNDUP(IF(D395&gt;$D$5,0,($D$5-D395+1)/365),0)</f>
        <v>1</v>
      </c>
      <c r="R395" s="28">
        <f>IF(OR(P395=1,Q395=1),IF(D395+364&lt;=$D$5,(D395+364-$D$4+1)/365,IF(D395&gt;$D$4,($D$5-D395+1)/365,$D$6/365)),0)</f>
        <v>0.18630136986301371</v>
      </c>
      <c r="S395" s="28">
        <f>'Data &amp; Parameter'!$E$16*'Data &amp; Parameter'!$E$17*('Data &amp; Parameter'!$E$18+'Data &amp; Parameter'!$E$19)*'Data &amp; Parameter'!$E$20*'Data &amp; Parameter'!$E$37*R395</f>
        <v>0.64771478420694417</v>
      </c>
      <c r="T395" s="28">
        <f t="shared" si="6"/>
        <v>1.2954295684138883</v>
      </c>
    </row>
    <row r="396" spans="1:20" ht="15.75" customHeight="1" x14ac:dyDescent="0.35">
      <c r="A396">
        <v>389</v>
      </c>
      <c r="B396" s="76">
        <v>44234</v>
      </c>
      <c r="C396" s="1" t="s">
        <v>1343</v>
      </c>
      <c r="D396" s="76">
        <v>44234</v>
      </c>
      <c r="E396" s="1" t="s">
        <v>1344</v>
      </c>
      <c r="F396" s="1" t="s">
        <v>1345</v>
      </c>
      <c r="G396" s="1" t="s">
        <v>123</v>
      </c>
      <c r="H396" s="1" t="s">
        <v>124</v>
      </c>
      <c r="I396" s="1" t="s">
        <v>125</v>
      </c>
      <c r="J396" s="1" t="s">
        <v>487</v>
      </c>
      <c r="K396" s="1" t="s">
        <v>1342</v>
      </c>
      <c r="L396">
        <f>ROUNDUP(IF(B396&gt;$D$4,0,($D$4-B396+1)/365),0)</f>
        <v>0</v>
      </c>
      <c r="M396">
        <f>ROUNDUP(IF(B396&gt;$D$5,0,($D$5-B396+1)/365),0)</f>
        <v>1</v>
      </c>
      <c r="N396" s="28">
        <f>IF(OR(L396=1,M396=1),IF(B396+364&lt;=$D$5,(B396+364-$D$4+1)/365,IF(B396&gt;$D$4,($D$5-B396+1)/365,$D$6/365)),0)</f>
        <v>0.18630136986301371</v>
      </c>
      <c r="O396" s="28">
        <f>'Data &amp; Parameter'!$E$16*'Data &amp; Parameter'!$E$17*('Data &amp; Parameter'!$E$18+'Data &amp; Parameter'!$E$19)*'Data &amp; Parameter'!$E$20*'Data &amp; Parameter'!$E$37*N396</f>
        <v>0.64771478420694417</v>
      </c>
      <c r="P396">
        <f>ROUNDUP(IF(D396&gt;$D$4,0,($D$4-D396+1)/365),0)</f>
        <v>0</v>
      </c>
      <c r="Q396">
        <f>ROUNDUP(IF(D396&gt;$D$5,0,($D$5-D396+1)/365),0)</f>
        <v>1</v>
      </c>
      <c r="R396" s="28">
        <f>IF(OR(P396=1,Q396=1),IF(D396+364&lt;=$D$5,(D396+364-$D$4+1)/365,IF(D396&gt;$D$4,($D$5-D396+1)/365,$D$6/365)),0)</f>
        <v>0.18630136986301371</v>
      </c>
      <c r="S396" s="28">
        <f>'Data &amp; Parameter'!$E$16*'Data &amp; Parameter'!$E$17*('Data &amp; Parameter'!$E$18+'Data &amp; Parameter'!$E$19)*'Data &amp; Parameter'!$E$20*'Data &amp; Parameter'!$E$37*R396</f>
        <v>0.64771478420694417</v>
      </c>
      <c r="T396" s="28">
        <f t="shared" si="6"/>
        <v>1.2954295684138883</v>
      </c>
    </row>
    <row r="397" spans="1:20" ht="15.75" customHeight="1" x14ac:dyDescent="0.35">
      <c r="A397">
        <v>390</v>
      </c>
      <c r="B397" s="76">
        <v>44234</v>
      </c>
      <c r="C397" s="1" t="s">
        <v>1346</v>
      </c>
      <c r="D397" s="76">
        <v>44234</v>
      </c>
      <c r="E397" s="1" t="s">
        <v>1347</v>
      </c>
      <c r="F397" s="1" t="s">
        <v>1348</v>
      </c>
      <c r="G397" s="1" t="s">
        <v>123</v>
      </c>
      <c r="H397" s="1" t="s">
        <v>124</v>
      </c>
      <c r="I397" s="1" t="s">
        <v>125</v>
      </c>
      <c r="J397" s="1" t="s">
        <v>487</v>
      </c>
      <c r="K397" s="1" t="s">
        <v>487</v>
      </c>
      <c r="L397">
        <f>ROUNDUP(IF(B397&gt;$D$4,0,($D$4-B397+1)/365),0)</f>
        <v>0</v>
      </c>
      <c r="M397">
        <f>ROUNDUP(IF(B397&gt;$D$5,0,($D$5-B397+1)/365),0)</f>
        <v>1</v>
      </c>
      <c r="N397" s="28">
        <f>IF(OR(L397=1,M397=1),IF(B397+364&lt;=$D$5,(B397+364-$D$4+1)/365,IF(B397&gt;$D$4,($D$5-B397+1)/365,$D$6/365)),0)</f>
        <v>0.18630136986301371</v>
      </c>
      <c r="O397" s="28">
        <f>'Data &amp; Parameter'!$E$16*'Data &amp; Parameter'!$E$17*('Data &amp; Parameter'!$E$18+'Data &amp; Parameter'!$E$19)*'Data &amp; Parameter'!$E$20*'Data &amp; Parameter'!$E$37*N397</f>
        <v>0.64771478420694417</v>
      </c>
      <c r="P397">
        <f>ROUNDUP(IF(D397&gt;$D$4,0,($D$4-D397+1)/365),0)</f>
        <v>0</v>
      </c>
      <c r="Q397">
        <f>ROUNDUP(IF(D397&gt;$D$5,0,($D$5-D397+1)/365),0)</f>
        <v>1</v>
      </c>
      <c r="R397" s="28">
        <f>IF(OR(P397=1,Q397=1),IF(D397+364&lt;=$D$5,(D397+364-$D$4+1)/365,IF(D397&gt;$D$4,($D$5-D397+1)/365,$D$6/365)),0)</f>
        <v>0.18630136986301371</v>
      </c>
      <c r="S397" s="28">
        <f>'Data &amp; Parameter'!$E$16*'Data &amp; Parameter'!$E$17*('Data &amp; Parameter'!$E$18+'Data &amp; Parameter'!$E$19)*'Data &amp; Parameter'!$E$20*'Data &amp; Parameter'!$E$37*R397</f>
        <v>0.64771478420694417</v>
      </c>
      <c r="T397" s="28">
        <f t="shared" si="6"/>
        <v>1.2954295684138883</v>
      </c>
    </row>
    <row r="398" spans="1:20" ht="15.75" customHeight="1" x14ac:dyDescent="0.35">
      <c r="A398">
        <v>391</v>
      </c>
      <c r="B398" s="76">
        <v>44234</v>
      </c>
      <c r="C398" s="1" t="s">
        <v>1349</v>
      </c>
      <c r="D398" s="76">
        <v>44234</v>
      </c>
      <c r="E398" s="1" t="s">
        <v>1350</v>
      </c>
      <c r="F398" s="1" t="s">
        <v>1351</v>
      </c>
      <c r="G398" s="1" t="s">
        <v>123</v>
      </c>
      <c r="H398" s="1" t="s">
        <v>124</v>
      </c>
      <c r="I398" s="1" t="s">
        <v>125</v>
      </c>
      <c r="J398" s="1" t="s">
        <v>487</v>
      </c>
      <c r="K398" s="1" t="s">
        <v>487</v>
      </c>
      <c r="L398">
        <f>ROUNDUP(IF(B398&gt;$D$4,0,($D$4-B398+1)/365),0)</f>
        <v>0</v>
      </c>
      <c r="M398">
        <f>ROUNDUP(IF(B398&gt;$D$5,0,($D$5-B398+1)/365),0)</f>
        <v>1</v>
      </c>
      <c r="N398" s="28">
        <f>IF(OR(L398=1,M398=1),IF(B398+364&lt;=$D$5,(B398+364-$D$4+1)/365,IF(B398&gt;$D$4,($D$5-B398+1)/365,$D$6/365)),0)</f>
        <v>0.18630136986301371</v>
      </c>
      <c r="O398" s="28">
        <f>'Data &amp; Parameter'!$E$16*'Data &amp; Parameter'!$E$17*('Data &amp; Parameter'!$E$18+'Data &amp; Parameter'!$E$19)*'Data &amp; Parameter'!$E$20*'Data &amp; Parameter'!$E$37*N398</f>
        <v>0.64771478420694417</v>
      </c>
      <c r="P398">
        <f>ROUNDUP(IF(D398&gt;$D$4,0,($D$4-D398+1)/365),0)</f>
        <v>0</v>
      </c>
      <c r="Q398">
        <f>ROUNDUP(IF(D398&gt;$D$5,0,($D$5-D398+1)/365),0)</f>
        <v>1</v>
      </c>
      <c r="R398" s="28">
        <f>IF(OR(P398=1,Q398=1),IF(D398+364&lt;=$D$5,(D398+364-$D$4+1)/365,IF(D398&gt;$D$4,($D$5-D398+1)/365,$D$6/365)),0)</f>
        <v>0.18630136986301371</v>
      </c>
      <c r="S398" s="28">
        <f>'Data &amp; Parameter'!$E$16*'Data &amp; Parameter'!$E$17*('Data &amp; Parameter'!$E$18+'Data &amp; Parameter'!$E$19)*'Data &amp; Parameter'!$E$20*'Data &amp; Parameter'!$E$37*R398</f>
        <v>0.64771478420694417</v>
      </c>
      <c r="T398" s="28">
        <f t="shared" si="6"/>
        <v>1.2954295684138883</v>
      </c>
    </row>
    <row r="399" spans="1:20" ht="15.75" customHeight="1" x14ac:dyDescent="0.35">
      <c r="A399">
        <v>392</v>
      </c>
      <c r="B399" s="76">
        <v>44234</v>
      </c>
      <c r="C399" s="1" t="s">
        <v>1352</v>
      </c>
      <c r="D399" s="76">
        <v>44234</v>
      </c>
      <c r="E399" s="1" t="s">
        <v>1353</v>
      </c>
      <c r="F399" s="1" t="s">
        <v>1354</v>
      </c>
      <c r="G399" s="1" t="s">
        <v>123</v>
      </c>
      <c r="H399" s="1" t="s">
        <v>124</v>
      </c>
      <c r="I399" s="1" t="s">
        <v>125</v>
      </c>
      <c r="J399" s="1" t="s">
        <v>487</v>
      </c>
      <c r="K399" s="1" t="s">
        <v>1355</v>
      </c>
      <c r="L399">
        <f>ROUNDUP(IF(B399&gt;$D$4,0,($D$4-B399+1)/365),0)</f>
        <v>0</v>
      </c>
      <c r="M399">
        <f>ROUNDUP(IF(B399&gt;$D$5,0,($D$5-B399+1)/365),0)</f>
        <v>1</v>
      </c>
      <c r="N399" s="28">
        <f>IF(OR(L399=1,M399=1),IF(B399+364&lt;=$D$5,(B399+364-$D$4+1)/365,IF(B399&gt;$D$4,($D$5-B399+1)/365,$D$6/365)),0)</f>
        <v>0.18630136986301371</v>
      </c>
      <c r="O399" s="28">
        <f>'Data &amp; Parameter'!$E$16*'Data &amp; Parameter'!$E$17*('Data &amp; Parameter'!$E$18+'Data &amp; Parameter'!$E$19)*'Data &amp; Parameter'!$E$20*'Data &amp; Parameter'!$E$37*N399</f>
        <v>0.64771478420694417</v>
      </c>
      <c r="P399">
        <f>ROUNDUP(IF(D399&gt;$D$4,0,($D$4-D399+1)/365),0)</f>
        <v>0</v>
      </c>
      <c r="Q399">
        <f>ROUNDUP(IF(D399&gt;$D$5,0,($D$5-D399+1)/365),0)</f>
        <v>1</v>
      </c>
      <c r="R399" s="28">
        <f>IF(OR(P399=1,Q399=1),IF(D399+364&lt;=$D$5,(D399+364-$D$4+1)/365,IF(D399&gt;$D$4,($D$5-D399+1)/365,$D$6/365)),0)</f>
        <v>0.18630136986301371</v>
      </c>
      <c r="S399" s="28">
        <f>'Data &amp; Parameter'!$E$16*'Data &amp; Parameter'!$E$17*('Data &amp; Parameter'!$E$18+'Data &amp; Parameter'!$E$19)*'Data &amp; Parameter'!$E$20*'Data &amp; Parameter'!$E$37*R399</f>
        <v>0.64771478420694417</v>
      </c>
      <c r="T399" s="28">
        <f t="shared" si="6"/>
        <v>1.2954295684138883</v>
      </c>
    </row>
    <row r="400" spans="1:20" ht="15.75" customHeight="1" x14ac:dyDescent="0.35">
      <c r="A400">
        <v>393</v>
      </c>
      <c r="B400" s="76">
        <v>44234</v>
      </c>
      <c r="C400" s="1" t="s">
        <v>1356</v>
      </c>
      <c r="D400" s="76">
        <v>44234</v>
      </c>
      <c r="E400" s="1" t="s">
        <v>1357</v>
      </c>
      <c r="F400" s="1" t="s">
        <v>1358</v>
      </c>
      <c r="G400" s="1" t="s">
        <v>123</v>
      </c>
      <c r="H400" s="1" t="s">
        <v>124</v>
      </c>
      <c r="I400" s="1" t="s">
        <v>125</v>
      </c>
      <c r="J400" s="1" t="s">
        <v>487</v>
      </c>
      <c r="K400" s="1" t="s">
        <v>1342</v>
      </c>
      <c r="L400">
        <f>ROUNDUP(IF(B400&gt;$D$4,0,($D$4-B400+1)/365),0)</f>
        <v>0</v>
      </c>
      <c r="M400">
        <f>ROUNDUP(IF(B400&gt;$D$5,0,($D$5-B400+1)/365),0)</f>
        <v>1</v>
      </c>
      <c r="N400" s="28">
        <f>IF(OR(L400=1,M400=1),IF(B400+364&lt;=$D$5,(B400+364-$D$4+1)/365,IF(B400&gt;$D$4,($D$5-B400+1)/365,$D$6/365)),0)</f>
        <v>0.18630136986301371</v>
      </c>
      <c r="O400" s="28">
        <f>'Data &amp; Parameter'!$E$16*'Data &amp; Parameter'!$E$17*('Data &amp; Parameter'!$E$18+'Data &amp; Parameter'!$E$19)*'Data &amp; Parameter'!$E$20*'Data &amp; Parameter'!$E$37*N400</f>
        <v>0.64771478420694417</v>
      </c>
      <c r="P400">
        <f>ROUNDUP(IF(D400&gt;$D$4,0,($D$4-D400+1)/365),0)</f>
        <v>0</v>
      </c>
      <c r="Q400">
        <f>ROUNDUP(IF(D400&gt;$D$5,0,($D$5-D400+1)/365),0)</f>
        <v>1</v>
      </c>
      <c r="R400" s="28">
        <f>IF(OR(P400=1,Q400=1),IF(D400+364&lt;=$D$5,(D400+364-$D$4+1)/365,IF(D400&gt;$D$4,($D$5-D400+1)/365,$D$6/365)),0)</f>
        <v>0.18630136986301371</v>
      </c>
      <c r="S400" s="28">
        <f>'Data &amp; Parameter'!$E$16*'Data &amp; Parameter'!$E$17*('Data &amp; Parameter'!$E$18+'Data &amp; Parameter'!$E$19)*'Data &amp; Parameter'!$E$20*'Data &amp; Parameter'!$E$37*R400</f>
        <v>0.64771478420694417</v>
      </c>
      <c r="T400" s="28">
        <f t="shared" si="6"/>
        <v>1.2954295684138883</v>
      </c>
    </row>
    <row r="401" spans="1:20" ht="15.75" customHeight="1" x14ac:dyDescent="0.35">
      <c r="A401">
        <v>394</v>
      </c>
      <c r="B401" s="76">
        <v>44234</v>
      </c>
      <c r="C401" s="1" t="s">
        <v>1359</v>
      </c>
      <c r="D401" s="76">
        <v>44234</v>
      </c>
      <c r="E401" s="1" t="s">
        <v>1360</v>
      </c>
      <c r="F401" s="1" t="s">
        <v>1361</v>
      </c>
      <c r="G401" s="1" t="s">
        <v>123</v>
      </c>
      <c r="H401" s="1" t="s">
        <v>124</v>
      </c>
      <c r="I401" s="1" t="s">
        <v>125</v>
      </c>
      <c r="J401" s="1" t="s">
        <v>487</v>
      </c>
      <c r="K401" s="1" t="s">
        <v>1342</v>
      </c>
      <c r="L401">
        <f>ROUNDUP(IF(B401&gt;$D$4,0,($D$4-B401+1)/365),0)</f>
        <v>0</v>
      </c>
      <c r="M401">
        <f>ROUNDUP(IF(B401&gt;$D$5,0,($D$5-B401+1)/365),0)</f>
        <v>1</v>
      </c>
      <c r="N401" s="28">
        <f>IF(OR(L401=1,M401=1),IF(B401+364&lt;=$D$5,(B401+364-$D$4+1)/365,IF(B401&gt;$D$4,($D$5-B401+1)/365,$D$6/365)),0)</f>
        <v>0.18630136986301371</v>
      </c>
      <c r="O401" s="28">
        <f>'Data &amp; Parameter'!$E$16*'Data &amp; Parameter'!$E$17*('Data &amp; Parameter'!$E$18+'Data &amp; Parameter'!$E$19)*'Data &amp; Parameter'!$E$20*'Data &amp; Parameter'!$E$37*N401</f>
        <v>0.64771478420694417</v>
      </c>
      <c r="P401">
        <f>ROUNDUP(IF(D401&gt;$D$4,0,($D$4-D401+1)/365),0)</f>
        <v>0</v>
      </c>
      <c r="Q401">
        <f>ROUNDUP(IF(D401&gt;$D$5,0,($D$5-D401+1)/365),0)</f>
        <v>1</v>
      </c>
      <c r="R401" s="28">
        <f>IF(OR(P401=1,Q401=1),IF(D401+364&lt;=$D$5,(D401+364-$D$4+1)/365,IF(D401&gt;$D$4,($D$5-D401+1)/365,$D$6/365)),0)</f>
        <v>0.18630136986301371</v>
      </c>
      <c r="S401" s="28">
        <f>'Data &amp; Parameter'!$E$16*'Data &amp; Parameter'!$E$17*('Data &amp; Parameter'!$E$18+'Data &amp; Parameter'!$E$19)*'Data &amp; Parameter'!$E$20*'Data &amp; Parameter'!$E$37*R401</f>
        <v>0.64771478420694417</v>
      </c>
      <c r="T401" s="28">
        <f t="shared" si="6"/>
        <v>1.2954295684138883</v>
      </c>
    </row>
    <row r="402" spans="1:20" ht="15.75" customHeight="1" x14ac:dyDescent="0.35">
      <c r="A402">
        <v>395</v>
      </c>
      <c r="B402" s="76">
        <v>44234</v>
      </c>
      <c r="C402" s="1" t="s">
        <v>1362</v>
      </c>
      <c r="D402" s="76">
        <v>44234</v>
      </c>
      <c r="E402" s="1" t="s">
        <v>1363</v>
      </c>
      <c r="F402" s="1" t="s">
        <v>1364</v>
      </c>
      <c r="G402" s="1" t="s">
        <v>123</v>
      </c>
      <c r="H402" s="1" t="s">
        <v>124</v>
      </c>
      <c r="I402" s="1" t="s">
        <v>125</v>
      </c>
      <c r="J402" s="1" t="s">
        <v>487</v>
      </c>
      <c r="K402" s="1" t="s">
        <v>1342</v>
      </c>
      <c r="L402">
        <f>ROUNDUP(IF(B402&gt;$D$4,0,($D$4-B402+1)/365),0)</f>
        <v>0</v>
      </c>
      <c r="M402">
        <f>ROUNDUP(IF(B402&gt;$D$5,0,($D$5-B402+1)/365),0)</f>
        <v>1</v>
      </c>
      <c r="N402" s="28">
        <f>IF(OR(L402=1,M402=1),IF(B402+364&lt;=$D$5,(B402+364-$D$4+1)/365,IF(B402&gt;$D$4,($D$5-B402+1)/365,$D$6/365)),0)</f>
        <v>0.18630136986301371</v>
      </c>
      <c r="O402" s="28">
        <f>'Data &amp; Parameter'!$E$16*'Data &amp; Parameter'!$E$17*('Data &amp; Parameter'!$E$18+'Data &amp; Parameter'!$E$19)*'Data &amp; Parameter'!$E$20*'Data &amp; Parameter'!$E$37*N402</f>
        <v>0.64771478420694417</v>
      </c>
      <c r="P402">
        <f>ROUNDUP(IF(D402&gt;$D$4,0,($D$4-D402+1)/365),0)</f>
        <v>0</v>
      </c>
      <c r="Q402">
        <f>ROUNDUP(IF(D402&gt;$D$5,0,($D$5-D402+1)/365),0)</f>
        <v>1</v>
      </c>
      <c r="R402" s="28">
        <f>IF(OR(P402=1,Q402=1),IF(D402+364&lt;=$D$5,(D402+364-$D$4+1)/365,IF(D402&gt;$D$4,($D$5-D402+1)/365,$D$6/365)),0)</f>
        <v>0.18630136986301371</v>
      </c>
      <c r="S402" s="28">
        <f>'Data &amp; Parameter'!$E$16*'Data &amp; Parameter'!$E$17*('Data &amp; Parameter'!$E$18+'Data &amp; Parameter'!$E$19)*'Data &amp; Parameter'!$E$20*'Data &amp; Parameter'!$E$37*R402</f>
        <v>0.64771478420694417</v>
      </c>
      <c r="T402" s="28">
        <f t="shared" si="6"/>
        <v>1.2954295684138883</v>
      </c>
    </row>
    <row r="403" spans="1:20" ht="15.75" customHeight="1" x14ac:dyDescent="0.35">
      <c r="A403">
        <v>396</v>
      </c>
      <c r="B403" s="76">
        <v>44234</v>
      </c>
      <c r="C403" s="1" t="s">
        <v>1365</v>
      </c>
      <c r="D403" s="76">
        <v>44234</v>
      </c>
      <c r="E403" s="1" t="s">
        <v>1366</v>
      </c>
      <c r="F403" s="1" t="s">
        <v>1367</v>
      </c>
      <c r="G403" s="1" t="s">
        <v>123</v>
      </c>
      <c r="H403" s="1" t="s">
        <v>124</v>
      </c>
      <c r="I403" s="1" t="s">
        <v>125</v>
      </c>
      <c r="J403" s="1" t="s">
        <v>487</v>
      </c>
      <c r="K403" s="1" t="s">
        <v>1342</v>
      </c>
      <c r="L403">
        <f>ROUNDUP(IF(B403&gt;$D$4,0,($D$4-B403+1)/365),0)</f>
        <v>0</v>
      </c>
      <c r="M403">
        <f>ROUNDUP(IF(B403&gt;$D$5,0,($D$5-B403+1)/365),0)</f>
        <v>1</v>
      </c>
      <c r="N403" s="28">
        <f>IF(OR(L403=1,M403=1),IF(B403+364&lt;=$D$5,(B403+364-$D$4+1)/365,IF(B403&gt;$D$4,($D$5-B403+1)/365,$D$6/365)),0)</f>
        <v>0.18630136986301371</v>
      </c>
      <c r="O403" s="28">
        <f>'Data &amp; Parameter'!$E$16*'Data &amp; Parameter'!$E$17*('Data &amp; Parameter'!$E$18+'Data &amp; Parameter'!$E$19)*'Data &amp; Parameter'!$E$20*'Data &amp; Parameter'!$E$37*N403</f>
        <v>0.64771478420694417</v>
      </c>
      <c r="P403">
        <f>ROUNDUP(IF(D403&gt;$D$4,0,($D$4-D403+1)/365),0)</f>
        <v>0</v>
      </c>
      <c r="Q403">
        <f>ROUNDUP(IF(D403&gt;$D$5,0,($D$5-D403+1)/365),0)</f>
        <v>1</v>
      </c>
      <c r="R403" s="28">
        <f>IF(OR(P403=1,Q403=1),IF(D403+364&lt;=$D$5,(D403+364-$D$4+1)/365,IF(D403&gt;$D$4,($D$5-D403+1)/365,$D$6/365)),0)</f>
        <v>0.18630136986301371</v>
      </c>
      <c r="S403" s="28">
        <f>'Data &amp; Parameter'!$E$16*'Data &amp; Parameter'!$E$17*('Data &amp; Parameter'!$E$18+'Data &amp; Parameter'!$E$19)*'Data &amp; Parameter'!$E$20*'Data &amp; Parameter'!$E$37*R403</f>
        <v>0.64771478420694417</v>
      </c>
      <c r="T403" s="28">
        <f t="shared" si="6"/>
        <v>1.2954295684138883</v>
      </c>
    </row>
    <row r="404" spans="1:20" ht="15.75" customHeight="1" x14ac:dyDescent="0.35">
      <c r="A404">
        <v>397</v>
      </c>
      <c r="B404" s="76">
        <v>44234</v>
      </c>
      <c r="C404" s="1" t="s">
        <v>1368</v>
      </c>
      <c r="D404" s="76">
        <v>44234</v>
      </c>
      <c r="E404" s="1" t="s">
        <v>1369</v>
      </c>
      <c r="F404" s="1" t="s">
        <v>1370</v>
      </c>
      <c r="G404" s="1" t="s">
        <v>123</v>
      </c>
      <c r="H404" s="1" t="s">
        <v>124</v>
      </c>
      <c r="I404" s="1" t="s">
        <v>125</v>
      </c>
      <c r="J404" s="1" t="s">
        <v>487</v>
      </c>
      <c r="K404" s="1" t="s">
        <v>1342</v>
      </c>
      <c r="L404">
        <f>ROUNDUP(IF(B404&gt;$D$4,0,($D$4-B404+1)/365),0)</f>
        <v>0</v>
      </c>
      <c r="M404">
        <f>ROUNDUP(IF(B404&gt;$D$5,0,($D$5-B404+1)/365),0)</f>
        <v>1</v>
      </c>
      <c r="N404" s="28">
        <f>IF(OR(L404=1,M404=1),IF(B404+364&lt;=$D$5,(B404+364-$D$4+1)/365,IF(B404&gt;$D$4,($D$5-B404+1)/365,$D$6/365)),0)</f>
        <v>0.18630136986301371</v>
      </c>
      <c r="O404" s="28">
        <f>'Data &amp; Parameter'!$E$16*'Data &amp; Parameter'!$E$17*('Data &amp; Parameter'!$E$18+'Data &amp; Parameter'!$E$19)*'Data &amp; Parameter'!$E$20*'Data &amp; Parameter'!$E$37*N404</f>
        <v>0.64771478420694417</v>
      </c>
      <c r="P404">
        <f>ROUNDUP(IF(D404&gt;$D$4,0,($D$4-D404+1)/365),0)</f>
        <v>0</v>
      </c>
      <c r="Q404">
        <f>ROUNDUP(IF(D404&gt;$D$5,0,($D$5-D404+1)/365),0)</f>
        <v>1</v>
      </c>
      <c r="R404" s="28">
        <f>IF(OR(P404=1,Q404=1),IF(D404+364&lt;=$D$5,(D404+364-$D$4+1)/365,IF(D404&gt;$D$4,($D$5-D404+1)/365,$D$6/365)),0)</f>
        <v>0.18630136986301371</v>
      </c>
      <c r="S404" s="28">
        <f>'Data &amp; Parameter'!$E$16*'Data &amp; Parameter'!$E$17*('Data &amp; Parameter'!$E$18+'Data &amp; Parameter'!$E$19)*'Data &amp; Parameter'!$E$20*'Data &amp; Parameter'!$E$37*R404</f>
        <v>0.64771478420694417</v>
      </c>
      <c r="T404" s="28">
        <f t="shared" si="6"/>
        <v>1.2954295684138883</v>
      </c>
    </row>
    <row r="405" spans="1:20" ht="15.75" customHeight="1" x14ac:dyDescent="0.35">
      <c r="A405">
        <v>398</v>
      </c>
      <c r="B405" s="76">
        <v>44234</v>
      </c>
      <c r="C405" s="1" t="s">
        <v>1371</v>
      </c>
      <c r="D405" s="76">
        <v>44234</v>
      </c>
      <c r="E405" s="1" t="s">
        <v>1372</v>
      </c>
      <c r="F405" s="1" t="s">
        <v>1373</v>
      </c>
      <c r="G405" s="1" t="s">
        <v>123</v>
      </c>
      <c r="H405" s="1" t="s">
        <v>124</v>
      </c>
      <c r="I405" s="1" t="s">
        <v>125</v>
      </c>
      <c r="J405" s="1" t="s">
        <v>487</v>
      </c>
      <c r="K405" s="1" t="s">
        <v>1342</v>
      </c>
      <c r="L405">
        <f>ROUNDUP(IF(B405&gt;$D$4,0,($D$4-B405+1)/365),0)</f>
        <v>0</v>
      </c>
      <c r="M405">
        <f>ROUNDUP(IF(B405&gt;$D$5,0,($D$5-B405+1)/365),0)</f>
        <v>1</v>
      </c>
      <c r="N405" s="28">
        <f>IF(OR(L405=1,M405=1),IF(B405+364&lt;=$D$5,(B405+364-$D$4+1)/365,IF(B405&gt;$D$4,($D$5-B405+1)/365,$D$6/365)),0)</f>
        <v>0.18630136986301371</v>
      </c>
      <c r="O405" s="28">
        <f>'Data &amp; Parameter'!$E$16*'Data &amp; Parameter'!$E$17*('Data &amp; Parameter'!$E$18+'Data &amp; Parameter'!$E$19)*'Data &amp; Parameter'!$E$20*'Data &amp; Parameter'!$E$37*N405</f>
        <v>0.64771478420694417</v>
      </c>
      <c r="P405">
        <f>ROUNDUP(IF(D405&gt;$D$4,0,($D$4-D405+1)/365),0)</f>
        <v>0</v>
      </c>
      <c r="Q405">
        <f>ROUNDUP(IF(D405&gt;$D$5,0,($D$5-D405+1)/365),0)</f>
        <v>1</v>
      </c>
      <c r="R405" s="28">
        <f>IF(OR(P405=1,Q405=1),IF(D405+364&lt;=$D$5,(D405+364-$D$4+1)/365,IF(D405&gt;$D$4,($D$5-D405+1)/365,$D$6/365)),0)</f>
        <v>0.18630136986301371</v>
      </c>
      <c r="S405" s="28">
        <f>'Data &amp; Parameter'!$E$16*'Data &amp; Parameter'!$E$17*('Data &amp; Parameter'!$E$18+'Data &amp; Parameter'!$E$19)*'Data &amp; Parameter'!$E$20*'Data &amp; Parameter'!$E$37*R405</f>
        <v>0.64771478420694417</v>
      </c>
      <c r="T405" s="28">
        <f t="shared" si="6"/>
        <v>1.2954295684138883</v>
      </c>
    </row>
    <row r="406" spans="1:20" ht="15.75" customHeight="1" x14ac:dyDescent="0.35">
      <c r="A406">
        <v>399</v>
      </c>
      <c r="B406" s="76">
        <v>44234</v>
      </c>
      <c r="C406" s="1" t="s">
        <v>1374</v>
      </c>
      <c r="D406" s="76">
        <v>44234</v>
      </c>
      <c r="E406" s="1" t="s">
        <v>1375</v>
      </c>
      <c r="F406" s="1" t="s">
        <v>1376</v>
      </c>
      <c r="G406" s="1" t="s">
        <v>123</v>
      </c>
      <c r="H406" s="1" t="s">
        <v>124</v>
      </c>
      <c r="I406" s="1" t="s">
        <v>125</v>
      </c>
      <c r="J406" s="1" t="s">
        <v>487</v>
      </c>
      <c r="K406" s="1" t="s">
        <v>1342</v>
      </c>
      <c r="L406">
        <f>ROUNDUP(IF(B406&gt;$D$4,0,($D$4-B406+1)/365),0)</f>
        <v>0</v>
      </c>
      <c r="M406">
        <f>ROUNDUP(IF(B406&gt;$D$5,0,($D$5-B406+1)/365),0)</f>
        <v>1</v>
      </c>
      <c r="N406" s="28">
        <f>IF(OR(L406=1,M406=1),IF(B406+364&lt;=$D$5,(B406+364-$D$4+1)/365,IF(B406&gt;$D$4,($D$5-B406+1)/365,$D$6/365)),0)</f>
        <v>0.18630136986301371</v>
      </c>
      <c r="O406" s="28">
        <f>'Data &amp; Parameter'!$E$16*'Data &amp; Parameter'!$E$17*('Data &amp; Parameter'!$E$18+'Data &amp; Parameter'!$E$19)*'Data &amp; Parameter'!$E$20*'Data &amp; Parameter'!$E$37*N406</f>
        <v>0.64771478420694417</v>
      </c>
      <c r="P406">
        <f>ROUNDUP(IF(D406&gt;$D$4,0,($D$4-D406+1)/365),0)</f>
        <v>0</v>
      </c>
      <c r="Q406">
        <f>ROUNDUP(IF(D406&gt;$D$5,0,($D$5-D406+1)/365),0)</f>
        <v>1</v>
      </c>
      <c r="R406" s="28">
        <f>IF(OR(P406=1,Q406=1),IF(D406+364&lt;=$D$5,(D406+364-$D$4+1)/365,IF(D406&gt;$D$4,($D$5-D406+1)/365,$D$6/365)),0)</f>
        <v>0.18630136986301371</v>
      </c>
      <c r="S406" s="28">
        <f>'Data &amp; Parameter'!$E$16*'Data &amp; Parameter'!$E$17*('Data &amp; Parameter'!$E$18+'Data &amp; Parameter'!$E$19)*'Data &amp; Parameter'!$E$20*'Data &amp; Parameter'!$E$37*R406</f>
        <v>0.64771478420694417</v>
      </c>
      <c r="T406" s="28">
        <f t="shared" si="6"/>
        <v>1.2954295684138883</v>
      </c>
    </row>
    <row r="407" spans="1:20" ht="15.75" customHeight="1" x14ac:dyDescent="0.35">
      <c r="A407">
        <v>400</v>
      </c>
      <c r="B407" s="76">
        <v>44234</v>
      </c>
      <c r="C407" s="1" t="s">
        <v>1377</v>
      </c>
      <c r="D407" s="76">
        <v>44234</v>
      </c>
      <c r="E407" s="1" t="s">
        <v>1378</v>
      </c>
      <c r="F407" s="1" t="s">
        <v>1379</v>
      </c>
      <c r="G407" s="1" t="s">
        <v>123</v>
      </c>
      <c r="H407" s="1" t="s">
        <v>124</v>
      </c>
      <c r="I407" s="1" t="s">
        <v>125</v>
      </c>
      <c r="J407" s="1" t="s">
        <v>487</v>
      </c>
      <c r="K407" s="1" t="s">
        <v>1342</v>
      </c>
      <c r="L407">
        <f>ROUNDUP(IF(B407&gt;$D$4,0,($D$4-B407+1)/365),0)</f>
        <v>0</v>
      </c>
      <c r="M407">
        <f>ROUNDUP(IF(B407&gt;$D$5,0,($D$5-B407+1)/365),0)</f>
        <v>1</v>
      </c>
      <c r="N407" s="28">
        <f>IF(OR(L407=1,M407=1),IF(B407+364&lt;=$D$5,(B407+364-$D$4+1)/365,IF(B407&gt;$D$4,($D$5-B407+1)/365,$D$6/365)),0)</f>
        <v>0.18630136986301371</v>
      </c>
      <c r="O407" s="28">
        <f>'Data &amp; Parameter'!$E$16*'Data &amp; Parameter'!$E$17*('Data &amp; Parameter'!$E$18+'Data &amp; Parameter'!$E$19)*'Data &amp; Parameter'!$E$20*'Data &amp; Parameter'!$E$37*N407</f>
        <v>0.64771478420694417</v>
      </c>
      <c r="P407">
        <f>ROUNDUP(IF(D407&gt;$D$4,0,($D$4-D407+1)/365),0)</f>
        <v>0</v>
      </c>
      <c r="Q407">
        <f>ROUNDUP(IF(D407&gt;$D$5,0,($D$5-D407+1)/365),0)</f>
        <v>1</v>
      </c>
      <c r="R407" s="28">
        <f>IF(OR(P407=1,Q407=1),IF(D407+364&lt;=$D$5,(D407+364-$D$4+1)/365,IF(D407&gt;$D$4,($D$5-D407+1)/365,$D$6/365)),0)</f>
        <v>0.18630136986301371</v>
      </c>
      <c r="S407" s="28">
        <f>'Data &amp; Parameter'!$E$16*'Data &amp; Parameter'!$E$17*('Data &amp; Parameter'!$E$18+'Data &amp; Parameter'!$E$19)*'Data &amp; Parameter'!$E$20*'Data &amp; Parameter'!$E$37*R407</f>
        <v>0.64771478420694417</v>
      </c>
      <c r="T407" s="28">
        <f t="shared" si="6"/>
        <v>1.2954295684138883</v>
      </c>
    </row>
    <row r="408" spans="1:20" ht="15.75" customHeight="1" x14ac:dyDescent="0.35">
      <c r="A408">
        <v>401</v>
      </c>
      <c r="B408" s="76">
        <v>44234</v>
      </c>
      <c r="C408" s="1" t="s">
        <v>1380</v>
      </c>
      <c r="D408" s="76">
        <v>44234</v>
      </c>
      <c r="E408" s="1" t="s">
        <v>1381</v>
      </c>
      <c r="F408" s="1" t="s">
        <v>1382</v>
      </c>
      <c r="G408" s="1" t="s">
        <v>123</v>
      </c>
      <c r="H408" s="1" t="s">
        <v>124</v>
      </c>
      <c r="I408" s="1" t="s">
        <v>125</v>
      </c>
      <c r="J408" s="1" t="s">
        <v>487</v>
      </c>
      <c r="K408" s="1" t="s">
        <v>1342</v>
      </c>
      <c r="L408">
        <f>ROUNDUP(IF(B408&gt;$D$4,0,($D$4-B408+1)/365),0)</f>
        <v>0</v>
      </c>
      <c r="M408">
        <f>ROUNDUP(IF(B408&gt;$D$5,0,($D$5-B408+1)/365),0)</f>
        <v>1</v>
      </c>
      <c r="N408" s="28">
        <f>IF(OR(L408=1,M408=1),IF(B408+364&lt;=$D$5,(B408+364-$D$4+1)/365,IF(B408&gt;$D$4,($D$5-B408+1)/365,$D$6/365)),0)</f>
        <v>0.18630136986301371</v>
      </c>
      <c r="O408" s="28">
        <f>'Data &amp; Parameter'!$E$16*'Data &amp; Parameter'!$E$17*('Data &amp; Parameter'!$E$18+'Data &amp; Parameter'!$E$19)*'Data &amp; Parameter'!$E$20*'Data &amp; Parameter'!$E$37*N408</f>
        <v>0.64771478420694417</v>
      </c>
      <c r="P408">
        <f>ROUNDUP(IF(D408&gt;$D$4,0,($D$4-D408+1)/365),0)</f>
        <v>0</v>
      </c>
      <c r="Q408">
        <f>ROUNDUP(IF(D408&gt;$D$5,0,($D$5-D408+1)/365),0)</f>
        <v>1</v>
      </c>
      <c r="R408" s="28">
        <f>IF(OR(P408=1,Q408=1),IF(D408+364&lt;=$D$5,(D408+364-$D$4+1)/365,IF(D408&gt;$D$4,($D$5-D408+1)/365,$D$6/365)),0)</f>
        <v>0.18630136986301371</v>
      </c>
      <c r="S408" s="28">
        <f>'Data &amp; Parameter'!$E$16*'Data &amp; Parameter'!$E$17*('Data &amp; Parameter'!$E$18+'Data &amp; Parameter'!$E$19)*'Data &amp; Parameter'!$E$20*'Data &amp; Parameter'!$E$37*R408</f>
        <v>0.64771478420694417</v>
      </c>
      <c r="T408" s="28">
        <f t="shared" si="6"/>
        <v>1.2954295684138883</v>
      </c>
    </row>
    <row r="409" spans="1:20" ht="15.75" customHeight="1" x14ac:dyDescent="0.35">
      <c r="A409">
        <v>402</v>
      </c>
      <c r="B409" s="76">
        <v>44234</v>
      </c>
      <c r="C409" s="1" t="s">
        <v>1383</v>
      </c>
      <c r="D409" s="76">
        <v>44234</v>
      </c>
      <c r="E409" s="1" t="s">
        <v>1384</v>
      </c>
      <c r="F409" s="1" t="s">
        <v>1385</v>
      </c>
      <c r="G409" s="1" t="s">
        <v>123</v>
      </c>
      <c r="H409" s="1" t="s">
        <v>124</v>
      </c>
      <c r="I409" s="1" t="s">
        <v>125</v>
      </c>
      <c r="J409" s="1" t="s">
        <v>487</v>
      </c>
      <c r="K409" s="1" t="s">
        <v>1386</v>
      </c>
      <c r="L409">
        <f>ROUNDUP(IF(B409&gt;$D$4,0,($D$4-B409+1)/365),0)</f>
        <v>0</v>
      </c>
      <c r="M409">
        <f>ROUNDUP(IF(B409&gt;$D$5,0,($D$5-B409+1)/365),0)</f>
        <v>1</v>
      </c>
      <c r="N409" s="28">
        <f>IF(OR(L409=1,M409=1),IF(B409+364&lt;=$D$5,(B409+364-$D$4+1)/365,IF(B409&gt;$D$4,($D$5-B409+1)/365,$D$6/365)),0)</f>
        <v>0.18630136986301371</v>
      </c>
      <c r="O409" s="28">
        <f>'Data &amp; Parameter'!$E$16*'Data &amp; Parameter'!$E$17*('Data &amp; Parameter'!$E$18+'Data &amp; Parameter'!$E$19)*'Data &amp; Parameter'!$E$20*'Data &amp; Parameter'!$E$37*N409</f>
        <v>0.64771478420694417</v>
      </c>
      <c r="P409">
        <f>ROUNDUP(IF(D409&gt;$D$4,0,($D$4-D409+1)/365),0)</f>
        <v>0</v>
      </c>
      <c r="Q409">
        <f>ROUNDUP(IF(D409&gt;$D$5,0,($D$5-D409+1)/365),0)</f>
        <v>1</v>
      </c>
      <c r="R409" s="28">
        <f>IF(OR(P409=1,Q409=1),IF(D409+364&lt;=$D$5,(D409+364-$D$4+1)/365,IF(D409&gt;$D$4,($D$5-D409+1)/365,$D$6/365)),0)</f>
        <v>0.18630136986301371</v>
      </c>
      <c r="S409" s="28">
        <f>'Data &amp; Parameter'!$E$16*'Data &amp; Parameter'!$E$17*('Data &amp; Parameter'!$E$18+'Data &amp; Parameter'!$E$19)*'Data &amp; Parameter'!$E$20*'Data &amp; Parameter'!$E$37*R409</f>
        <v>0.64771478420694417</v>
      </c>
      <c r="T409" s="28">
        <f t="shared" si="6"/>
        <v>1.2954295684138883</v>
      </c>
    </row>
    <row r="410" spans="1:20" ht="15.75" customHeight="1" x14ac:dyDescent="0.35">
      <c r="A410">
        <v>403</v>
      </c>
      <c r="B410" s="76">
        <v>44234</v>
      </c>
      <c r="C410" s="1" t="s">
        <v>1387</v>
      </c>
      <c r="D410" s="76">
        <v>44234</v>
      </c>
      <c r="E410" s="1" t="s">
        <v>1388</v>
      </c>
      <c r="F410" s="1" t="s">
        <v>1389</v>
      </c>
      <c r="G410" s="1" t="s">
        <v>123</v>
      </c>
      <c r="H410" s="1" t="s">
        <v>124</v>
      </c>
      <c r="I410" s="1" t="s">
        <v>125</v>
      </c>
      <c r="J410" s="1" t="s">
        <v>487</v>
      </c>
      <c r="K410" s="1" t="s">
        <v>1386</v>
      </c>
      <c r="L410">
        <f>ROUNDUP(IF(B410&gt;$D$4,0,($D$4-B410+1)/365),0)</f>
        <v>0</v>
      </c>
      <c r="M410">
        <f>ROUNDUP(IF(B410&gt;$D$5,0,($D$5-B410+1)/365),0)</f>
        <v>1</v>
      </c>
      <c r="N410" s="28">
        <f>IF(OR(L410=1,M410=1),IF(B410+364&lt;=$D$5,(B410+364-$D$4+1)/365,IF(B410&gt;$D$4,($D$5-B410+1)/365,$D$6/365)),0)</f>
        <v>0.18630136986301371</v>
      </c>
      <c r="O410" s="28">
        <f>'Data &amp; Parameter'!$E$16*'Data &amp; Parameter'!$E$17*('Data &amp; Parameter'!$E$18+'Data &amp; Parameter'!$E$19)*'Data &amp; Parameter'!$E$20*'Data &amp; Parameter'!$E$37*N410</f>
        <v>0.64771478420694417</v>
      </c>
      <c r="P410">
        <f>ROUNDUP(IF(D410&gt;$D$4,0,($D$4-D410+1)/365),0)</f>
        <v>0</v>
      </c>
      <c r="Q410">
        <f>ROUNDUP(IF(D410&gt;$D$5,0,($D$5-D410+1)/365),0)</f>
        <v>1</v>
      </c>
      <c r="R410" s="28">
        <f>IF(OR(P410=1,Q410=1),IF(D410+364&lt;=$D$5,(D410+364-$D$4+1)/365,IF(D410&gt;$D$4,($D$5-D410+1)/365,$D$6/365)),0)</f>
        <v>0.18630136986301371</v>
      </c>
      <c r="S410" s="28">
        <f>'Data &amp; Parameter'!$E$16*'Data &amp; Parameter'!$E$17*('Data &amp; Parameter'!$E$18+'Data &amp; Parameter'!$E$19)*'Data &amp; Parameter'!$E$20*'Data &amp; Parameter'!$E$37*R410</f>
        <v>0.64771478420694417</v>
      </c>
      <c r="T410" s="28">
        <f t="shared" si="6"/>
        <v>1.2954295684138883</v>
      </c>
    </row>
    <row r="411" spans="1:20" ht="15.75" customHeight="1" x14ac:dyDescent="0.35">
      <c r="A411">
        <v>404</v>
      </c>
      <c r="B411" s="76">
        <v>44234</v>
      </c>
      <c r="C411" s="1" t="s">
        <v>1390</v>
      </c>
      <c r="D411" s="76">
        <v>44234</v>
      </c>
      <c r="E411" s="1" t="s">
        <v>1391</v>
      </c>
      <c r="F411" s="1" t="s">
        <v>1392</v>
      </c>
      <c r="G411" s="1" t="s">
        <v>123</v>
      </c>
      <c r="H411" s="1" t="s">
        <v>124</v>
      </c>
      <c r="I411" s="1" t="s">
        <v>125</v>
      </c>
      <c r="J411" s="1" t="s">
        <v>487</v>
      </c>
      <c r="K411" s="1" t="s">
        <v>1355</v>
      </c>
      <c r="L411">
        <f>ROUNDUP(IF(B411&gt;$D$4,0,($D$4-B411+1)/365),0)</f>
        <v>0</v>
      </c>
      <c r="M411">
        <f>ROUNDUP(IF(B411&gt;$D$5,0,($D$5-B411+1)/365),0)</f>
        <v>1</v>
      </c>
      <c r="N411" s="28">
        <f>IF(OR(L411=1,M411=1),IF(B411+364&lt;=$D$5,(B411+364-$D$4+1)/365,IF(B411&gt;$D$4,($D$5-B411+1)/365,$D$6/365)),0)</f>
        <v>0.18630136986301371</v>
      </c>
      <c r="O411" s="28">
        <f>'Data &amp; Parameter'!$E$16*'Data &amp; Parameter'!$E$17*('Data &amp; Parameter'!$E$18+'Data &amp; Parameter'!$E$19)*'Data &amp; Parameter'!$E$20*'Data &amp; Parameter'!$E$37*N411</f>
        <v>0.64771478420694417</v>
      </c>
      <c r="P411">
        <f>ROUNDUP(IF(D411&gt;$D$4,0,($D$4-D411+1)/365),0)</f>
        <v>0</v>
      </c>
      <c r="Q411">
        <f>ROUNDUP(IF(D411&gt;$D$5,0,($D$5-D411+1)/365),0)</f>
        <v>1</v>
      </c>
      <c r="R411" s="28">
        <f>IF(OR(P411=1,Q411=1),IF(D411+364&lt;=$D$5,(D411+364-$D$4+1)/365,IF(D411&gt;$D$4,($D$5-D411+1)/365,$D$6/365)),0)</f>
        <v>0.18630136986301371</v>
      </c>
      <c r="S411" s="28">
        <f>'Data &amp; Parameter'!$E$16*'Data &amp; Parameter'!$E$17*('Data &amp; Parameter'!$E$18+'Data &amp; Parameter'!$E$19)*'Data &amp; Parameter'!$E$20*'Data &amp; Parameter'!$E$37*R411</f>
        <v>0.64771478420694417</v>
      </c>
      <c r="T411" s="28">
        <f t="shared" si="6"/>
        <v>1.2954295684138883</v>
      </c>
    </row>
    <row r="412" spans="1:20" ht="15.75" customHeight="1" x14ac:dyDescent="0.35">
      <c r="A412">
        <v>405</v>
      </c>
      <c r="B412" s="76">
        <v>44234</v>
      </c>
      <c r="C412" s="1" t="s">
        <v>1393</v>
      </c>
      <c r="D412" s="76">
        <v>44234</v>
      </c>
      <c r="E412" s="1" t="s">
        <v>1394</v>
      </c>
      <c r="F412" s="1" t="s">
        <v>1395</v>
      </c>
      <c r="G412" s="1" t="s">
        <v>123</v>
      </c>
      <c r="H412" s="1" t="s">
        <v>124</v>
      </c>
      <c r="I412" s="1" t="s">
        <v>125</v>
      </c>
      <c r="J412" s="1" t="s">
        <v>487</v>
      </c>
      <c r="K412" s="1" t="s">
        <v>1355</v>
      </c>
      <c r="L412">
        <f>ROUNDUP(IF(B412&gt;$D$4,0,($D$4-B412+1)/365),0)</f>
        <v>0</v>
      </c>
      <c r="M412">
        <f>ROUNDUP(IF(B412&gt;$D$5,0,($D$5-B412+1)/365),0)</f>
        <v>1</v>
      </c>
      <c r="N412" s="28">
        <f>IF(OR(L412=1,M412=1),IF(B412+364&lt;=$D$5,(B412+364-$D$4+1)/365,IF(B412&gt;$D$4,($D$5-B412+1)/365,$D$6/365)),0)</f>
        <v>0.18630136986301371</v>
      </c>
      <c r="O412" s="28">
        <f>'Data &amp; Parameter'!$E$16*'Data &amp; Parameter'!$E$17*('Data &amp; Parameter'!$E$18+'Data &amp; Parameter'!$E$19)*'Data &amp; Parameter'!$E$20*'Data &amp; Parameter'!$E$37*N412</f>
        <v>0.64771478420694417</v>
      </c>
      <c r="P412">
        <f>ROUNDUP(IF(D412&gt;$D$4,0,($D$4-D412+1)/365),0)</f>
        <v>0</v>
      </c>
      <c r="Q412">
        <f>ROUNDUP(IF(D412&gt;$D$5,0,($D$5-D412+1)/365),0)</f>
        <v>1</v>
      </c>
      <c r="R412" s="28">
        <f>IF(OR(P412=1,Q412=1),IF(D412+364&lt;=$D$5,(D412+364-$D$4+1)/365,IF(D412&gt;$D$4,($D$5-D412+1)/365,$D$6/365)),0)</f>
        <v>0.18630136986301371</v>
      </c>
      <c r="S412" s="28">
        <f>'Data &amp; Parameter'!$E$16*'Data &amp; Parameter'!$E$17*('Data &amp; Parameter'!$E$18+'Data &amp; Parameter'!$E$19)*'Data &amp; Parameter'!$E$20*'Data &amp; Parameter'!$E$37*R412</f>
        <v>0.64771478420694417</v>
      </c>
      <c r="T412" s="28">
        <f t="shared" si="6"/>
        <v>1.2954295684138883</v>
      </c>
    </row>
    <row r="413" spans="1:20" ht="15.75" customHeight="1" x14ac:dyDescent="0.35">
      <c r="A413">
        <v>406</v>
      </c>
      <c r="B413" s="76">
        <v>44234</v>
      </c>
      <c r="C413" s="1" t="s">
        <v>1396</v>
      </c>
      <c r="D413" s="76">
        <v>44234</v>
      </c>
      <c r="E413" s="1" t="s">
        <v>1397</v>
      </c>
      <c r="F413" s="1" t="s">
        <v>1398</v>
      </c>
      <c r="G413" s="1" t="s">
        <v>123</v>
      </c>
      <c r="H413" s="1" t="s">
        <v>124</v>
      </c>
      <c r="I413" s="1" t="s">
        <v>125</v>
      </c>
      <c r="J413" s="1" t="s">
        <v>487</v>
      </c>
      <c r="K413" s="1" t="s">
        <v>1399</v>
      </c>
      <c r="L413">
        <f>ROUNDUP(IF(B413&gt;$D$4,0,($D$4-B413+1)/365),0)</f>
        <v>0</v>
      </c>
      <c r="M413">
        <f>ROUNDUP(IF(B413&gt;$D$5,0,($D$5-B413+1)/365),0)</f>
        <v>1</v>
      </c>
      <c r="N413" s="28">
        <f>IF(OR(L413=1,M413=1),IF(B413+364&lt;=$D$5,(B413+364-$D$4+1)/365,IF(B413&gt;$D$4,($D$5-B413+1)/365,$D$6/365)),0)</f>
        <v>0.18630136986301371</v>
      </c>
      <c r="O413" s="28">
        <f>'Data &amp; Parameter'!$E$16*'Data &amp; Parameter'!$E$17*('Data &amp; Parameter'!$E$18+'Data &amp; Parameter'!$E$19)*'Data &amp; Parameter'!$E$20*'Data &amp; Parameter'!$E$37*N413</f>
        <v>0.64771478420694417</v>
      </c>
      <c r="P413">
        <f>ROUNDUP(IF(D413&gt;$D$4,0,($D$4-D413+1)/365),0)</f>
        <v>0</v>
      </c>
      <c r="Q413">
        <f>ROUNDUP(IF(D413&gt;$D$5,0,($D$5-D413+1)/365),0)</f>
        <v>1</v>
      </c>
      <c r="R413" s="28">
        <f>IF(OR(P413=1,Q413=1),IF(D413+364&lt;=$D$5,(D413+364-$D$4+1)/365,IF(D413&gt;$D$4,($D$5-D413+1)/365,$D$6/365)),0)</f>
        <v>0.18630136986301371</v>
      </c>
      <c r="S413" s="28">
        <f>'Data &amp; Parameter'!$E$16*'Data &amp; Parameter'!$E$17*('Data &amp; Parameter'!$E$18+'Data &amp; Parameter'!$E$19)*'Data &amp; Parameter'!$E$20*'Data &amp; Parameter'!$E$37*R413</f>
        <v>0.64771478420694417</v>
      </c>
      <c r="T413" s="28">
        <f t="shared" si="6"/>
        <v>1.2954295684138883</v>
      </c>
    </row>
    <row r="414" spans="1:20" ht="15.75" customHeight="1" x14ac:dyDescent="0.35">
      <c r="A414">
        <v>407</v>
      </c>
      <c r="B414" s="76">
        <v>44234</v>
      </c>
      <c r="C414" s="1" t="s">
        <v>1400</v>
      </c>
      <c r="D414" s="76">
        <v>44234</v>
      </c>
      <c r="E414" s="1" t="s">
        <v>1401</v>
      </c>
      <c r="F414" s="1" t="s">
        <v>1402</v>
      </c>
      <c r="G414" s="1" t="s">
        <v>123</v>
      </c>
      <c r="H414" s="1" t="s">
        <v>124</v>
      </c>
      <c r="I414" s="1" t="s">
        <v>125</v>
      </c>
      <c r="J414" s="1" t="s">
        <v>487</v>
      </c>
      <c r="K414" s="1" t="s">
        <v>1355</v>
      </c>
      <c r="L414">
        <f>ROUNDUP(IF(B414&gt;$D$4,0,($D$4-B414+1)/365),0)</f>
        <v>0</v>
      </c>
      <c r="M414">
        <f>ROUNDUP(IF(B414&gt;$D$5,0,($D$5-B414+1)/365),0)</f>
        <v>1</v>
      </c>
      <c r="N414" s="28">
        <f>IF(OR(L414=1,M414=1),IF(B414+364&lt;=$D$5,(B414+364-$D$4+1)/365,IF(B414&gt;$D$4,($D$5-B414+1)/365,$D$6/365)),0)</f>
        <v>0.18630136986301371</v>
      </c>
      <c r="O414" s="28">
        <f>'Data &amp; Parameter'!$E$16*'Data &amp; Parameter'!$E$17*('Data &amp; Parameter'!$E$18+'Data &amp; Parameter'!$E$19)*'Data &amp; Parameter'!$E$20*'Data &amp; Parameter'!$E$37*N414</f>
        <v>0.64771478420694417</v>
      </c>
      <c r="P414">
        <f>ROUNDUP(IF(D414&gt;$D$4,0,($D$4-D414+1)/365),0)</f>
        <v>0</v>
      </c>
      <c r="Q414">
        <f>ROUNDUP(IF(D414&gt;$D$5,0,($D$5-D414+1)/365),0)</f>
        <v>1</v>
      </c>
      <c r="R414" s="28">
        <f>IF(OR(P414=1,Q414=1),IF(D414+364&lt;=$D$5,(D414+364-$D$4+1)/365,IF(D414&gt;$D$4,($D$5-D414+1)/365,$D$6/365)),0)</f>
        <v>0.18630136986301371</v>
      </c>
      <c r="S414" s="28">
        <f>'Data &amp; Parameter'!$E$16*'Data &amp; Parameter'!$E$17*('Data &amp; Parameter'!$E$18+'Data &amp; Parameter'!$E$19)*'Data &amp; Parameter'!$E$20*'Data &amp; Parameter'!$E$37*R414</f>
        <v>0.64771478420694417</v>
      </c>
      <c r="T414" s="28">
        <f t="shared" si="6"/>
        <v>1.2954295684138883</v>
      </c>
    </row>
    <row r="415" spans="1:20" ht="15.75" customHeight="1" x14ac:dyDescent="0.35">
      <c r="A415">
        <v>408</v>
      </c>
      <c r="B415" s="76">
        <v>44234</v>
      </c>
      <c r="C415" s="1" t="s">
        <v>1403</v>
      </c>
      <c r="D415" s="76">
        <v>44234</v>
      </c>
      <c r="E415" s="1" t="s">
        <v>1404</v>
      </c>
      <c r="F415" s="1" t="s">
        <v>1405</v>
      </c>
      <c r="G415" s="1" t="s">
        <v>123</v>
      </c>
      <c r="H415" s="1" t="s">
        <v>124</v>
      </c>
      <c r="I415" s="1" t="s">
        <v>125</v>
      </c>
      <c r="J415" s="1" t="s">
        <v>487</v>
      </c>
      <c r="K415" s="1" t="s">
        <v>1355</v>
      </c>
      <c r="L415">
        <f>ROUNDUP(IF(B415&gt;$D$4,0,($D$4-B415+1)/365),0)</f>
        <v>0</v>
      </c>
      <c r="M415">
        <f>ROUNDUP(IF(B415&gt;$D$5,0,($D$5-B415+1)/365),0)</f>
        <v>1</v>
      </c>
      <c r="N415" s="28">
        <f>IF(OR(L415=1,M415=1),IF(B415+364&lt;=$D$5,(B415+364-$D$4+1)/365,IF(B415&gt;$D$4,($D$5-B415+1)/365,$D$6/365)),0)</f>
        <v>0.18630136986301371</v>
      </c>
      <c r="O415" s="28">
        <f>'Data &amp; Parameter'!$E$16*'Data &amp; Parameter'!$E$17*('Data &amp; Parameter'!$E$18+'Data &amp; Parameter'!$E$19)*'Data &amp; Parameter'!$E$20*'Data &amp; Parameter'!$E$37*N415</f>
        <v>0.64771478420694417</v>
      </c>
      <c r="P415">
        <f>ROUNDUP(IF(D415&gt;$D$4,0,($D$4-D415+1)/365),0)</f>
        <v>0</v>
      </c>
      <c r="Q415">
        <f>ROUNDUP(IF(D415&gt;$D$5,0,($D$5-D415+1)/365),0)</f>
        <v>1</v>
      </c>
      <c r="R415" s="28">
        <f>IF(OR(P415=1,Q415=1),IF(D415+364&lt;=$D$5,(D415+364-$D$4+1)/365,IF(D415&gt;$D$4,($D$5-D415+1)/365,$D$6/365)),0)</f>
        <v>0.18630136986301371</v>
      </c>
      <c r="S415" s="28">
        <f>'Data &amp; Parameter'!$E$16*'Data &amp; Parameter'!$E$17*('Data &amp; Parameter'!$E$18+'Data &amp; Parameter'!$E$19)*'Data &amp; Parameter'!$E$20*'Data &amp; Parameter'!$E$37*R415</f>
        <v>0.64771478420694417</v>
      </c>
      <c r="T415" s="28">
        <f t="shared" si="6"/>
        <v>1.2954295684138883</v>
      </c>
    </row>
    <row r="416" spans="1:20" ht="15.75" customHeight="1" x14ac:dyDescent="0.35">
      <c r="A416">
        <v>409</v>
      </c>
      <c r="B416" s="76">
        <v>44234</v>
      </c>
      <c r="C416" s="1" t="s">
        <v>1406</v>
      </c>
      <c r="D416" s="76">
        <v>44234</v>
      </c>
      <c r="E416" s="1" t="s">
        <v>1407</v>
      </c>
      <c r="F416" s="1" t="s">
        <v>1408</v>
      </c>
      <c r="G416" s="1" t="s">
        <v>123</v>
      </c>
      <c r="H416" s="1" t="s">
        <v>124</v>
      </c>
      <c r="I416" s="1" t="s">
        <v>125</v>
      </c>
      <c r="J416" s="1" t="s">
        <v>487</v>
      </c>
      <c r="K416" s="1" t="s">
        <v>1355</v>
      </c>
      <c r="L416">
        <f>ROUNDUP(IF(B416&gt;$D$4,0,($D$4-B416+1)/365),0)</f>
        <v>0</v>
      </c>
      <c r="M416">
        <f>ROUNDUP(IF(B416&gt;$D$5,0,($D$5-B416+1)/365),0)</f>
        <v>1</v>
      </c>
      <c r="N416" s="28">
        <f>IF(OR(L416=1,M416=1),IF(B416+364&lt;=$D$5,(B416+364-$D$4+1)/365,IF(B416&gt;$D$4,($D$5-B416+1)/365,$D$6/365)),0)</f>
        <v>0.18630136986301371</v>
      </c>
      <c r="O416" s="28">
        <f>'Data &amp; Parameter'!$E$16*'Data &amp; Parameter'!$E$17*('Data &amp; Parameter'!$E$18+'Data &amp; Parameter'!$E$19)*'Data &amp; Parameter'!$E$20*'Data &amp; Parameter'!$E$37*N416</f>
        <v>0.64771478420694417</v>
      </c>
      <c r="P416">
        <f>ROUNDUP(IF(D416&gt;$D$4,0,($D$4-D416+1)/365),0)</f>
        <v>0</v>
      </c>
      <c r="Q416">
        <f>ROUNDUP(IF(D416&gt;$D$5,0,($D$5-D416+1)/365),0)</f>
        <v>1</v>
      </c>
      <c r="R416" s="28">
        <f>IF(OR(P416=1,Q416=1),IF(D416+364&lt;=$D$5,(D416+364-$D$4+1)/365,IF(D416&gt;$D$4,($D$5-D416+1)/365,$D$6/365)),0)</f>
        <v>0.18630136986301371</v>
      </c>
      <c r="S416" s="28">
        <f>'Data &amp; Parameter'!$E$16*'Data &amp; Parameter'!$E$17*('Data &amp; Parameter'!$E$18+'Data &amp; Parameter'!$E$19)*'Data &amp; Parameter'!$E$20*'Data &amp; Parameter'!$E$37*R416</f>
        <v>0.64771478420694417</v>
      </c>
      <c r="T416" s="28">
        <f t="shared" si="6"/>
        <v>1.2954295684138883</v>
      </c>
    </row>
    <row r="417" spans="1:20" ht="15.75" customHeight="1" x14ac:dyDescent="0.35">
      <c r="A417">
        <v>410</v>
      </c>
      <c r="B417" s="76">
        <v>44234</v>
      </c>
      <c r="C417" s="1" t="s">
        <v>1409</v>
      </c>
      <c r="D417" s="76">
        <v>44234</v>
      </c>
      <c r="E417" s="1" t="s">
        <v>1410</v>
      </c>
      <c r="F417" s="1" t="s">
        <v>1411</v>
      </c>
      <c r="G417" s="1" t="s">
        <v>123</v>
      </c>
      <c r="H417" s="1" t="s">
        <v>124</v>
      </c>
      <c r="I417" s="1" t="s">
        <v>125</v>
      </c>
      <c r="J417" s="1" t="s">
        <v>487</v>
      </c>
      <c r="K417" s="1" t="s">
        <v>1355</v>
      </c>
      <c r="L417">
        <f>ROUNDUP(IF(B417&gt;$D$4,0,($D$4-B417+1)/365),0)</f>
        <v>0</v>
      </c>
      <c r="M417">
        <f>ROUNDUP(IF(B417&gt;$D$5,0,($D$5-B417+1)/365),0)</f>
        <v>1</v>
      </c>
      <c r="N417" s="28">
        <f>IF(OR(L417=1,M417=1),IF(B417+364&lt;=$D$5,(B417+364-$D$4+1)/365,IF(B417&gt;$D$4,($D$5-B417+1)/365,$D$6/365)),0)</f>
        <v>0.18630136986301371</v>
      </c>
      <c r="O417" s="28">
        <f>'Data &amp; Parameter'!$E$16*'Data &amp; Parameter'!$E$17*('Data &amp; Parameter'!$E$18+'Data &amp; Parameter'!$E$19)*'Data &amp; Parameter'!$E$20*'Data &amp; Parameter'!$E$37*N417</f>
        <v>0.64771478420694417</v>
      </c>
      <c r="P417">
        <f>ROUNDUP(IF(D417&gt;$D$4,0,($D$4-D417+1)/365),0)</f>
        <v>0</v>
      </c>
      <c r="Q417">
        <f>ROUNDUP(IF(D417&gt;$D$5,0,($D$5-D417+1)/365),0)</f>
        <v>1</v>
      </c>
      <c r="R417" s="28">
        <f>IF(OR(P417=1,Q417=1),IF(D417+364&lt;=$D$5,(D417+364-$D$4+1)/365,IF(D417&gt;$D$4,($D$5-D417+1)/365,$D$6/365)),0)</f>
        <v>0.18630136986301371</v>
      </c>
      <c r="S417" s="28">
        <f>'Data &amp; Parameter'!$E$16*'Data &amp; Parameter'!$E$17*('Data &amp; Parameter'!$E$18+'Data &amp; Parameter'!$E$19)*'Data &amp; Parameter'!$E$20*'Data &amp; Parameter'!$E$37*R417</f>
        <v>0.64771478420694417</v>
      </c>
      <c r="T417" s="28">
        <f t="shared" si="6"/>
        <v>1.2954295684138883</v>
      </c>
    </row>
    <row r="418" spans="1:20" ht="15.75" customHeight="1" x14ac:dyDescent="0.35">
      <c r="A418">
        <v>411</v>
      </c>
      <c r="B418" s="76">
        <v>44234</v>
      </c>
      <c r="C418" s="1" t="s">
        <v>1412</v>
      </c>
      <c r="D418" s="76">
        <v>44234</v>
      </c>
      <c r="E418" s="1" t="s">
        <v>1413</v>
      </c>
      <c r="F418" s="1" t="s">
        <v>1414</v>
      </c>
      <c r="G418" s="1" t="s">
        <v>123</v>
      </c>
      <c r="H418" s="1" t="s">
        <v>124</v>
      </c>
      <c r="I418" s="1" t="s">
        <v>125</v>
      </c>
      <c r="J418" s="1" t="s">
        <v>487</v>
      </c>
      <c r="K418" s="1" t="s">
        <v>1355</v>
      </c>
      <c r="L418">
        <f>ROUNDUP(IF(B418&gt;$D$4,0,($D$4-B418+1)/365),0)</f>
        <v>0</v>
      </c>
      <c r="M418">
        <f>ROUNDUP(IF(B418&gt;$D$5,0,($D$5-B418+1)/365),0)</f>
        <v>1</v>
      </c>
      <c r="N418" s="28">
        <f>IF(OR(L418=1,M418=1),IF(B418+364&lt;=$D$5,(B418+364-$D$4+1)/365,IF(B418&gt;$D$4,($D$5-B418+1)/365,$D$6/365)),0)</f>
        <v>0.18630136986301371</v>
      </c>
      <c r="O418" s="28">
        <f>'Data &amp; Parameter'!$E$16*'Data &amp; Parameter'!$E$17*('Data &amp; Parameter'!$E$18+'Data &amp; Parameter'!$E$19)*'Data &amp; Parameter'!$E$20*'Data &amp; Parameter'!$E$37*N418</f>
        <v>0.64771478420694417</v>
      </c>
      <c r="P418">
        <f>ROUNDUP(IF(D418&gt;$D$4,0,($D$4-D418+1)/365),0)</f>
        <v>0</v>
      </c>
      <c r="Q418">
        <f>ROUNDUP(IF(D418&gt;$D$5,0,($D$5-D418+1)/365),0)</f>
        <v>1</v>
      </c>
      <c r="R418" s="28">
        <f>IF(OR(P418=1,Q418=1),IF(D418+364&lt;=$D$5,(D418+364-$D$4+1)/365,IF(D418&gt;$D$4,($D$5-D418+1)/365,$D$6/365)),0)</f>
        <v>0.18630136986301371</v>
      </c>
      <c r="S418" s="28">
        <f>'Data &amp; Parameter'!$E$16*'Data &amp; Parameter'!$E$17*('Data &amp; Parameter'!$E$18+'Data &amp; Parameter'!$E$19)*'Data &amp; Parameter'!$E$20*'Data &amp; Parameter'!$E$37*R418</f>
        <v>0.64771478420694417</v>
      </c>
      <c r="T418" s="28">
        <f t="shared" si="6"/>
        <v>1.2954295684138883</v>
      </c>
    </row>
    <row r="419" spans="1:20" ht="15.75" customHeight="1" x14ac:dyDescent="0.35">
      <c r="A419">
        <v>412</v>
      </c>
      <c r="B419" s="76">
        <v>44234</v>
      </c>
      <c r="C419" s="1" t="s">
        <v>1415</v>
      </c>
      <c r="D419" s="76">
        <v>44234</v>
      </c>
      <c r="E419" s="1" t="s">
        <v>1416</v>
      </c>
      <c r="F419" s="1" t="s">
        <v>1417</v>
      </c>
      <c r="G419" s="1" t="s">
        <v>123</v>
      </c>
      <c r="H419" s="1" t="s">
        <v>124</v>
      </c>
      <c r="I419" s="1" t="s">
        <v>125</v>
      </c>
      <c r="J419" s="1" t="s">
        <v>487</v>
      </c>
      <c r="K419" s="1" t="s">
        <v>1355</v>
      </c>
      <c r="L419">
        <f>ROUNDUP(IF(B419&gt;$D$4,0,($D$4-B419+1)/365),0)</f>
        <v>0</v>
      </c>
      <c r="M419">
        <f>ROUNDUP(IF(B419&gt;$D$5,0,($D$5-B419+1)/365),0)</f>
        <v>1</v>
      </c>
      <c r="N419" s="28">
        <f>IF(OR(L419=1,M419=1),IF(B419+364&lt;=$D$5,(B419+364-$D$4+1)/365,IF(B419&gt;$D$4,($D$5-B419+1)/365,$D$6/365)),0)</f>
        <v>0.18630136986301371</v>
      </c>
      <c r="O419" s="28">
        <f>'Data &amp; Parameter'!$E$16*'Data &amp; Parameter'!$E$17*('Data &amp; Parameter'!$E$18+'Data &amp; Parameter'!$E$19)*'Data &amp; Parameter'!$E$20*'Data &amp; Parameter'!$E$37*N419</f>
        <v>0.64771478420694417</v>
      </c>
      <c r="P419">
        <f>ROUNDUP(IF(D419&gt;$D$4,0,($D$4-D419+1)/365),0)</f>
        <v>0</v>
      </c>
      <c r="Q419">
        <f>ROUNDUP(IF(D419&gt;$D$5,0,($D$5-D419+1)/365),0)</f>
        <v>1</v>
      </c>
      <c r="R419" s="28">
        <f>IF(OR(P419=1,Q419=1),IF(D419+364&lt;=$D$5,(D419+364-$D$4+1)/365,IF(D419&gt;$D$4,($D$5-D419+1)/365,$D$6/365)),0)</f>
        <v>0.18630136986301371</v>
      </c>
      <c r="S419" s="28">
        <f>'Data &amp; Parameter'!$E$16*'Data &amp; Parameter'!$E$17*('Data &amp; Parameter'!$E$18+'Data &amp; Parameter'!$E$19)*'Data &amp; Parameter'!$E$20*'Data &amp; Parameter'!$E$37*R419</f>
        <v>0.64771478420694417</v>
      </c>
      <c r="T419" s="28">
        <f t="shared" si="6"/>
        <v>1.2954295684138883</v>
      </c>
    </row>
    <row r="420" spans="1:20" ht="15.75" customHeight="1" x14ac:dyDescent="0.35">
      <c r="A420">
        <v>413</v>
      </c>
      <c r="B420" s="76">
        <v>44234</v>
      </c>
      <c r="C420" s="1" t="s">
        <v>1418</v>
      </c>
      <c r="D420" s="76">
        <v>44234</v>
      </c>
      <c r="E420" s="1" t="s">
        <v>1419</v>
      </c>
      <c r="F420" s="1" t="s">
        <v>1420</v>
      </c>
      <c r="G420" s="1" t="s">
        <v>123</v>
      </c>
      <c r="H420" s="1" t="s">
        <v>124</v>
      </c>
      <c r="I420" s="1" t="s">
        <v>125</v>
      </c>
      <c r="J420" s="1" t="s">
        <v>487</v>
      </c>
      <c r="K420" s="1" t="s">
        <v>1355</v>
      </c>
      <c r="L420">
        <f>ROUNDUP(IF(B420&gt;$D$4,0,($D$4-B420+1)/365),0)</f>
        <v>0</v>
      </c>
      <c r="M420">
        <f>ROUNDUP(IF(B420&gt;$D$5,0,($D$5-B420+1)/365),0)</f>
        <v>1</v>
      </c>
      <c r="N420" s="28">
        <f>IF(OR(L420=1,M420=1),IF(B420+364&lt;=$D$5,(B420+364-$D$4+1)/365,IF(B420&gt;$D$4,($D$5-B420+1)/365,$D$6/365)),0)</f>
        <v>0.18630136986301371</v>
      </c>
      <c r="O420" s="28">
        <f>'Data &amp; Parameter'!$E$16*'Data &amp; Parameter'!$E$17*('Data &amp; Parameter'!$E$18+'Data &amp; Parameter'!$E$19)*'Data &amp; Parameter'!$E$20*'Data &amp; Parameter'!$E$37*N420</f>
        <v>0.64771478420694417</v>
      </c>
      <c r="P420">
        <f>ROUNDUP(IF(D420&gt;$D$4,0,($D$4-D420+1)/365),0)</f>
        <v>0</v>
      </c>
      <c r="Q420">
        <f>ROUNDUP(IF(D420&gt;$D$5,0,($D$5-D420+1)/365),0)</f>
        <v>1</v>
      </c>
      <c r="R420" s="28">
        <f>IF(OR(P420=1,Q420=1),IF(D420+364&lt;=$D$5,(D420+364-$D$4+1)/365,IF(D420&gt;$D$4,($D$5-D420+1)/365,$D$6/365)),0)</f>
        <v>0.18630136986301371</v>
      </c>
      <c r="S420" s="28">
        <f>'Data &amp; Parameter'!$E$16*'Data &amp; Parameter'!$E$17*('Data &amp; Parameter'!$E$18+'Data &amp; Parameter'!$E$19)*'Data &amp; Parameter'!$E$20*'Data &amp; Parameter'!$E$37*R420</f>
        <v>0.64771478420694417</v>
      </c>
      <c r="T420" s="28">
        <f t="shared" si="6"/>
        <v>1.2954295684138883</v>
      </c>
    </row>
    <row r="421" spans="1:20" ht="15.75" customHeight="1" x14ac:dyDescent="0.35">
      <c r="A421">
        <v>414</v>
      </c>
      <c r="B421" s="76">
        <v>44234</v>
      </c>
      <c r="C421" s="1" t="s">
        <v>1421</v>
      </c>
      <c r="D421" s="76">
        <v>44234</v>
      </c>
      <c r="E421" s="1" t="s">
        <v>1422</v>
      </c>
      <c r="F421" s="1" t="s">
        <v>1423</v>
      </c>
      <c r="G421" s="1" t="s">
        <v>123</v>
      </c>
      <c r="H421" s="1" t="s">
        <v>124</v>
      </c>
      <c r="I421" s="1" t="s">
        <v>125</v>
      </c>
      <c r="J421" s="1" t="s">
        <v>487</v>
      </c>
      <c r="K421" s="1" t="s">
        <v>1424</v>
      </c>
      <c r="L421">
        <f>ROUNDUP(IF(B421&gt;$D$4,0,($D$4-B421+1)/365),0)</f>
        <v>0</v>
      </c>
      <c r="M421">
        <f>ROUNDUP(IF(B421&gt;$D$5,0,($D$5-B421+1)/365),0)</f>
        <v>1</v>
      </c>
      <c r="N421" s="28">
        <f>IF(OR(L421=1,M421=1),IF(B421+364&lt;=$D$5,(B421+364-$D$4+1)/365,IF(B421&gt;$D$4,($D$5-B421+1)/365,$D$6/365)),0)</f>
        <v>0.18630136986301371</v>
      </c>
      <c r="O421" s="28">
        <f>'Data &amp; Parameter'!$E$16*'Data &amp; Parameter'!$E$17*('Data &amp; Parameter'!$E$18+'Data &amp; Parameter'!$E$19)*'Data &amp; Parameter'!$E$20*'Data &amp; Parameter'!$E$37*N421</f>
        <v>0.64771478420694417</v>
      </c>
      <c r="P421">
        <f>ROUNDUP(IF(D421&gt;$D$4,0,($D$4-D421+1)/365),0)</f>
        <v>0</v>
      </c>
      <c r="Q421">
        <f>ROUNDUP(IF(D421&gt;$D$5,0,($D$5-D421+1)/365),0)</f>
        <v>1</v>
      </c>
      <c r="R421" s="28">
        <f>IF(OR(P421=1,Q421=1),IF(D421+364&lt;=$D$5,(D421+364-$D$4+1)/365,IF(D421&gt;$D$4,($D$5-D421+1)/365,$D$6/365)),0)</f>
        <v>0.18630136986301371</v>
      </c>
      <c r="S421" s="28">
        <f>'Data &amp; Parameter'!$E$16*'Data &amp; Parameter'!$E$17*('Data &amp; Parameter'!$E$18+'Data &amp; Parameter'!$E$19)*'Data &amp; Parameter'!$E$20*'Data &amp; Parameter'!$E$37*R421</f>
        <v>0.64771478420694417</v>
      </c>
      <c r="T421" s="28">
        <f t="shared" si="6"/>
        <v>1.2954295684138883</v>
      </c>
    </row>
    <row r="422" spans="1:20" ht="15.75" customHeight="1" x14ac:dyDescent="0.35">
      <c r="A422">
        <v>415</v>
      </c>
      <c r="B422" s="76">
        <v>44234</v>
      </c>
      <c r="C422" s="1" t="s">
        <v>1425</v>
      </c>
      <c r="D422" s="76">
        <v>44234</v>
      </c>
      <c r="E422" s="1" t="s">
        <v>1426</v>
      </c>
      <c r="F422" s="1" t="s">
        <v>1427</v>
      </c>
      <c r="G422" s="1" t="s">
        <v>123</v>
      </c>
      <c r="H422" s="1" t="s">
        <v>124</v>
      </c>
      <c r="I422" s="1" t="s">
        <v>125</v>
      </c>
      <c r="J422" s="1" t="s">
        <v>487</v>
      </c>
      <c r="K422" s="1" t="s">
        <v>1424</v>
      </c>
      <c r="L422">
        <f>ROUNDUP(IF(B422&gt;$D$4,0,($D$4-B422+1)/365),0)</f>
        <v>0</v>
      </c>
      <c r="M422">
        <f>ROUNDUP(IF(B422&gt;$D$5,0,($D$5-B422+1)/365),0)</f>
        <v>1</v>
      </c>
      <c r="N422" s="28">
        <f>IF(OR(L422=1,M422=1),IF(B422+364&lt;=$D$5,(B422+364-$D$4+1)/365,IF(B422&gt;$D$4,($D$5-B422+1)/365,$D$6/365)),0)</f>
        <v>0.18630136986301371</v>
      </c>
      <c r="O422" s="28">
        <f>'Data &amp; Parameter'!$E$16*'Data &amp; Parameter'!$E$17*('Data &amp; Parameter'!$E$18+'Data &amp; Parameter'!$E$19)*'Data &amp; Parameter'!$E$20*'Data &amp; Parameter'!$E$37*N422</f>
        <v>0.64771478420694417</v>
      </c>
      <c r="P422">
        <f>ROUNDUP(IF(D422&gt;$D$4,0,($D$4-D422+1)/365),0)</f>
        <v>0</v>
      </c>
      <c r="Q422">
        <f>ROUNDUP(IF(D422&gt;$D$5,0,($D$5-D422+1)/365),0)</f>
        <v>1</v>
      </c>
      <c r="R422" s="28">
        <f>IF(OR(P422=1,Q422=1),IF(D422+364&lt;=$D$5,(D422+364-$D$4+1)/365,IF(D422&gt;$D$4,($D$5-D422+1)/365,$D$6/365)),0)</f>
        <v>0.18630136986301371</v>
      </c>
      <c r="S422" s="28">
        <f>'Data &amp; Parameter'!$E$16*'Data &amp; Parameter'!$E$17*('Data &amp; Parameter'!$E$18+'Data &amp; Parameter'!$E$19)*'Data &amp; Parameter'!$E$20*'Data &amp; Parameter'!$E$37*R422</f>
        <v>0.64771478420694417</v>
      </c>
      <c r="T422" s="28">
        <f t="shared" si="6"/>
        <v>1.2954295684138883</v>
      </c>
    </row>
    <row r="423" spans="1:20" ht="15.75" customHeight="1" x14ac:dyDescent="0.35">
      <c r="A423">
        <v>416</v>
      </c>
      <c r="B423" s="76">
        <v>44234</v>
      </c>
      <c r="C423" s="1" t="s">
        <v>1428</v>
      </c>
      <c r="D423" s="76">
        <v>44234</v>
      </c>
      <c r="E423" s="1" t="s">
        <v>1429</v>
      </c>
      <c r="F423" s="1" t="s">
        <v>1430</v>
      </c>
      <c r="G423" s="1" t="s">
        <v>123</v>
      </c>
      <c r="H423" s="1" t="s">
        <v>124</v>
      </c>
      <c r="I423" s="1" t="s">
        <v>125</v>
      </c>
      <c r="J423" s="1" t="s">
        <v>487</v>
      </c>
      <c r="K423" s="1" t="s">
        <v>1424</v>
      </c>
      <c r="L423">
        <f>ROUNDUP(IF(B423&gt;$D$4,0,($D$4-B423+1)/365),0)</f>
        <v>0</v>
      </c>
      <c r="M423">
        <f>ROUNDUP(IF(B423&gt;$D$5,0,($D$5-B423+1)/365),0)</f>
        <v>1</v>
      </c>
      <c r="N423" s="28">
        <f>IF(OR(L423=1,M423=1),IF(B423+364&lt;=$D$5,(B423+364-$D$4+1)/365,IF(B423&gt;$D$4,($D$5-B423+1)/365,$D$6/365)),0)</f>
        <v>0.18630136986301371</v>
      </c>
      <c r="O423" s="28">
        <f>'Data &amp; Parameter'!$E$16*'Data &amp; Parameter'!$E$17*('Data &amp; Parameter'!$E$18+'Data &amp; Parameter'!$E$19)*'Data &amp; Parameter'!$E$20*'Data &amp; Parameter'!$E$37*N423</f>
        <v>0.64771478420694417</v>
      </c>
      <c r="P423">
        <f>ROUNDUP(IF(D423&gt;$D$4,0,($D$4-D423+1)/365),0)</f>
        <v>0</v>
      </c>
      <c r="Q423">
        <f>ROUNDUP(IF(D423&gt;$D$5,0,($D$5-D423+1)/365),0)</f>
        <v>1</v>
      </c>
      <c r="R423" s="28">
        <f>IF(OR(P423=1,Q423=1),IF(D423+364&lt;=$D$5,(D423+364-$D$4+1)/365,IF(D423&gt;$D$4,($D$5-D423+1)/365,$D$6/365)),0)</f>
        <v>0.18630136986301371</v>
      </c>
      <c r="S423" s="28">
        <f>'Data &amp; Parameter'!$E$16*'Data &amp; Parameter'!$E$17*('Data &amp; Parameter'!$E$18+'Data &amp; Parameter'!$E$19)*'Data &amp; Parameter'!$E$20*'Data &amp; Parameter'!$E$37*R423</f>
        <v>0.64771478420694417</v>
      </c>
      <c r="T423" s="28">
        <f t="shared" si="6"/>
        <v>1.2954295684138883</v>
      </c>
    </row>
    <row r="424" spans="1:20" ht="15.75" customHeight="1" x14ac:dyDescent="0.35">
      <c r="A424">
        <v>417</v>
      </c>
      <c r="B424" s="76">
        <v>44234</v>
      </c>
      <c r="C424" s="1" t="s">
        <v>1431</v>
      </c>
      <c r="D424" s="76">
        <v>44234</v>
      </c>
      <c r="E424" s="1" t="s">
        <v>1432</v>
      </c>
      <c r="F424" s="1" t="s">
        <v>1433</v>
      </c>
      <c r="G424" s="1" t="s">
        <v>123</v>
      </c>
      <c r="H424" s="1" t="s">
        <v>124</v>
      </c>
      <c r="I424" s="1" t="s">
        <v>125</v>
      </c>
      <c r="J424" s="1" t="s">
        <v>487</v>
      </c>
      <c r="K424" s="1" t="s">
        <v>487</v>
      </c>
      <c r="L424">
        <f>ROUNDUP(IF(B424&gt;$D$4,0,($D$4-B424+1)/365),0)</f>
        <v>0</v>
      </c>
      <c r="M424">
        <f>ROUNDUP(IF(B424&gt;$D$5,0,($D$5-B424+1)/365),0)</f>
        <v>1</v>
      </c>
      <c r="N424" s="28">
        <f>IF(OR(L424=1,M424=1),IF(B424+364&lt;=$D$5,(B424+364-$D$4+1)/365,IF(B424&gt;$D$4,($D$5-B424+1)/365,$D$6/365)),0)</f>
        <v>0.18630136986301371</v>
      </c>
      <c r="O424" s="28">
        <f>'Data &amp; Parameter'!$E$16*'Data &amp; Parameter'!$E$17*('Data &amp; Parameter'!$E$18+'Data &amp; Parameter'!$E$19)*'Data &amp; Parameter'!$E$20*'Data &amp; Parameter'!$E$37*N424</f>
        <v>0.64771478420694417</v>
      </c>
      <c r="P424">
        <f>ROUNDUP(IF(D424&gt;$D$4,0,($D$4-D424+1)/365),0)</f>
        <v>0</v>
      </c>
      <c r="Q424">
        <f>ROUNDUP(IF(D424&gt;$D$5,0,($D$5-D424+1)/365),0)</f>
        <v>1</v>
      </c>
      <c r="R424" s="28">
        <f>IF(OR(P424=1,Q424=1),IF(D424+364&lt;=$D$5,(D424+364-$D$4+1)/365,IF(D424&gt;$D$4,($D$5-D424+1)/365,$D$6/365)),0)</f>
        <v>0.18630136986301371</v>
      </c>
      <c r="S424" s="28">
        <f>'Data &amp; Parameter'!$E$16*'Data &amp; Parameter'!$E$17*('Data &amp; Parameter'!$E$18+'Data &amp; Parameter'!$E$19)*'Data &amp; Parameter'!$E$20*'Data &amp; Parameter'!$E$37*R424</f>
        <v>0.64771478420694417</v>
      </c>
      <c r="T424" s="28">
        <f t="shared" si="6"/>
        <v>1.2954295684138883</v>
      </c>
    </row>
    <row r="425" spans="1:20" ht="15.75" customHeight="1" x14ac:dyDescent="0.35">
      <c r="A425">
        <v>418</v>
      </c>
      <c r="B425" s="76">
        <v>44234</v>
      </c>
      <c r="C425" s="1" t="s">
        <v>1434</v>
      </c>
      <c r="D425" s="76">
        <v>44234</v>
      </c>
      <c r="E425" s="1" t="s">
        <v>1435</v>
      </c>
      <c r="F425" s="1" t="s">
        <v>1436</v>
      </c>
      <c r="G425" s="1" t="s">
        <v>123</v>
      </c>
      <c r="H425" s="1" t="s">
        <v>124</v>
      </c>
      <c r="I425" s="1" t="s">
        <v>125</v>
      </c>
      <c r="J425" s="1" t="s">
        <v>487</v>
      </c>
      <c r="K425" s="1" t="s">
        <v>487</v>
      </c>
      <c r="L425">
        <f>ROUNDUP(IF(B425&gt;$D$4,0,($D$4-B425+1)/365),0)</f>
        <v>0</v>
      </c>
      <c r="M425">
        <f>ROUNDUP(IF(B425&gt;$D$5,0,($D$5-B425+1)/365),0)</f>
        <v>1</v>
      </c>
      <c r="N425" s="28">
        <f>IF(OR(L425=1,M425=1),IF(B425+364&lt;=$D$5,(B425+364-$D$4+1)/365,IF(B425&gt;$D$4,($D$5-B425+1)/365,$D$6/365)),0)</f>
        <v>0.18630136986301371</v>
      </c>
      <c r="O425" s="28">
        <f>'Data &amp; Parameter'!$E$16*'Data &amp; Parameter'!$E$17*('Data &amp; Parameter'!$E$18+'Data &amp; Parameter'!$E$19)*'Data &amp; Parameter'!$E$20*'Data &amp; Parameter'!$E$37*N425</f>
        <v>0.64771478420694417</v>
      </c>
      <c r="P425">
        <f>ROUNDUP(IF(D425&gt;$D$4,0,($D$4-D425+1)/365),0)</f>
        <v>0</v>
      </c>
      <c r="Q425">
        <f>ROUNDUP(IF(D425&gt;$D$5,0,($D$5-D425+1)/365),0)</f>
        <v>1</v>
      </c>
      <c r="R425" s="28">
        <f>IF(OR(P425=1,Q425=1),IF(D425+364&lt;=$D$5,(D425+364-$D$4+1)/365,IF(D425&gt;$D$4,($D$5-D425+1)/365,$D$6/365)),0)</f>
        <v>0.18630136986301371</v>
      </c>
      <c r="S425" s="28">
        <f>'Data &amp; Parameter'!$E$16*'Data &amp; Parameter'!$E$17*('Data &amp; Parameter'!$E$18+'Data &amp; Parameter'!$E$19)*'Data &amp; Parameter'!$E$20*'Data &amp; Parameter'!$E$37*R425</f>
        <v>0.64771478420694417</v>
      </c>
      <c r="T425" s="28">
        <f t="shared" si="6"/>
        <v>1.2954295684138883</v>
      </c>
    </row>
    <row r="426" spans="1:20" ht="15.75" customHeight="1" x14ac:dyDescent="0.35">
      <c r="A426">
        <v>419</v>
      </c>
      <c r="B426" s="76">
        <v>44234</v>
      </c>
      <c r="C426" s="1" t="s">
        <v>1437</v>
      </c>
      <c r="D426" s="76">
        <v>44234</v>
      </c>
      <c r="E426" s="1" t="s">
        <v>1438</v>
      </c>
      <c r="F426" s="1" t="s">
        <v>1439</v>
      </c>
      <c r="G426" s="1" t="s">
        <v>123</v>
      </c>
      <c r="H426" s="1" t="s">
        <v>124</v>
      </c>
      <c r="I426" s="1" t="s">
        <v>125</v>
      </c>
      <c r="J426" s="1" t="s">
        <v>487</v>
      </c>
      <c r="K426" s="1" t="s">
        <v>487</v>
      </c>
      <c r="L426">
        <f>ROUNDUP(IF(B426&gt;$D$4,0,($D$4-B426+1)/365),0)</f>
        <v>0</v>
      </c>
      <c r="M426">
        <f>ROUNDUP(IF(B426&gt;$D$5,0,($D$5-B426+1)/365),0)</f>
        <v>1</v>
      </c>
      <c r="N426" s="28">
        <f>IF(OR(L426=1,M426=1),IF(B426+364&lt;=$D$5,(B426+364-$D$4+1)/365,IF(B426&gt;$D$4,($D$5-B426+1)/365,$D$6/365)),0)</f>
        <v>0.18630136986301371</v>
      </c>
      <c r="O426" s="28">
        <f>'Data &amp; Parameter'!$E$16*'Data &amp; Parameter'!$E$17*('Data &amp; Parameter'!$E$18+'Data &amp; Parameter'!$E$19)*'Data &amp; Parameter'!$E$20*'Data &amp; Parameter'!$E$37*N426</f>
        <v>0.64771478420694417</v>
      </c>
      <c r="P426">
        <f>ROUNDUP(IF(D426&gt;$D$4,0,($D$4-D426+1)/365),0)</f>
        <v>0</v>
      </c>
      <c r="Q426">
        <f>ROUNDUP(IF(D426&gt;$D$5,0,($D$5-D426+1)/365),0)</f>
        <v>1</v>
      </c>
      <c r="R426" s="28">
        <f>IF(OR(P426=1,Q426=1),IF(D426+364&lt;=$D$5,(D426+364-$D$4+1)/365,IF(D426&gt;$D$4,($D$5-D426+1)/365,$D$6/365)),0)</f>
        <v>0.18630136986301371</v>
      </c>
      <c r="S426" s="28">
        <f>'Data &amp; Parameter'!$E$16*'Data &amp; Parameter'!$E$17*('Data &amp; Parameter'!$E$18+'Data &amp; Parameter'!$E$19)*'Data &amp; Parameter'!$E$20*'Data &amp; Parameter'!$E$37*R426</f>
        <v>0.64771478420694417</v>
      </c>
      <c r="T426" s="28">
        <f t="shared" si="6"/>
        <v>1.2954295684138883</v>
      </c>
    </row>
    <row r="427" spans="1:20" ht="15.75" customHeight="1" x14ac:dyDescent="0.35">
      <c r="A427">
        <v>420</v>
      </c>
      <c r="B427" s="76">
        <v>44234</v>
      </c>
      <c r="C427" s="1" t="s">
        <v>1440</v>
      </c>
      <c r="D427" s="76">
        <v>44234</v>
      </c>
      <c r="E427" s="1" t="s">
        <v>1441</v>
      </c>
      <c r="F427" s="1" t="s">
        <v>1442</v>
      </c>
      <c r="G427" s="1" t="s">
        <v>123</v>
      </c>
      <c r="H427" s="1" t="s">
        <v>124</v>
      </c>
      <c r="I427" s="1" t="s">
        <v>125</v>
      </c>
      <c r="J427" s="1" t="s">
        <v>487</v>
      </c>
      <c r="K427" s="1" t="s">
        <v>487</v>
      </c>
      <c r="L427">
        <f>ROUNDUP(IF(B427&gt;$D$4,0,($D$4-B427+1)/365),0)</f>
        <v>0</v>
      </c>
      <c r="M427">
        <f>ROUNDUP(IF(B427&gt;$D$5,0,($D$5-B427+1)/365),0)</f>
        <v>1</v>
      </c>
      <c r="N427" s="28">
        <f>IF(OR(L427=1,M427=1),IF(B427+364&lt;=$D$5,(B427+364-$D$4+1)/365,IF(B427&gt;$D$4,($D$5-B427+1)/365,$D$6/365)),0)</f>
        <v>0.18630136986301371</v>
      </c>
      <c r="O427" s="28">
        <f>'Data &amp; Parameter'!$E$16*'Data &amp; Parameter'!$E$17*('Data &amp; Parameter'!$E$18+'Data &amp; Parameter'!$E$19)*'Data &amp; Parameter'!$E$20*'Data &amp; Parameter'!$E$37*N427</f>
        <v>0.64771478420694417</v>
      </c>
      <c r="P427">
        <f>ROUNDUP(IF(D427&gt;$D$4,0,($D$4-D427+1)/365),0)</f>
        <v>0</v>
      </c>
      <c r="Q427">
        <f>ROUNDUP(IF(D427&gt;$D$5,0,($D$5-D427+1)/365),0)</f>
        <v>1</v>
      </c>
      <c r="R427" s="28">
        <f>IF(OR(P427=1,Q427=1),IF(D427+364&lt;=$D$5,(D427+364-$D$4+1)/365,IF(D427&gt;$D$4,($D$5-D427+1)/365,$D$6/365)),0)</f>
        <v>0.18630136986301371</v>
      </c>
      <c r="S427" s="28">
        <f>'Data &amp; Parameter'!$E$16*'Data &amp; Parameter'!$E$17*('Data &amp; Parameter'!$E$18+'Data &amp; Parameter'!$E$19)*'Data &amp; Parameter'!$E$20*'Data &amp; Parameter'!$E$37*R427</f>
        <v>0.64771478420694417</v>
      </c>
      <c r="T427" s="28">
        <f t="shared" si="6"/>
        <v>1.2954295684138883</v>
      </c>
    </row>
    <row r="428" spans="1:20" ht="15.75" customHeight="1" x14ac:dyDescent="0.35">
      <c r="A428">
        <v>421</v>
      </c>
      <c r="B428" s="76">
        <v>44234</v>
      </c>
      <c r="C428" s="1" t="s">
        <v>1443</v>
      </c>
      <c r="D428" s="76">
        <v>44234</v>
      </c>
      <c r="E428" s="1" t="s">
        <v>1444</v>
      </c>
      <c r="F428" s="1" t="s">
        <v>1445</v>
      </c>
      <c r="G428" s="1" t="s">
        <v>123</v>
      </c>
      <c r="H428" s="1" t="s">
        <v>124</v>
      </c>
      <c r="I428" s="1" t="s">
        <v>125</v>
      </c>
      <c r="J428" s="1" t="s">
        <v>487</v>
      </c>
      <c r="K428" s="1" t="s">
        <v>487</v>
      </c>
      <c r="L428">
        <f>ROUNDUP(IF(B428&gt;$D$4,0,($D$4-B428+1)/365),0)</f>
        <v>0</v>
      </c>
      <c r="M428">
        <f>ROUNDUP(IF(B428&gt;$D$5,0,($D$5-B428+1)/365),0)</f>
        <v>1</v>
      </c>
      <c r="N428" s="28">
        <f>IF(OR(L428=1,M428=1),IF(B428+364&lt;=$D$5,(B428+364-$D$4+1)/365,IF(B428&gt;$D$4,($D$5-B428+1)/365,$D$6/365)),0)</f>
        <v>0.18630136986301371</v>
      </c>
      <c r="O428" s="28">
        <f>'Data &amp; Parameter'!$E$16*'Data &amp; Parameter'!$E$17*('Data &amp; Parameter'!$E$18+'Data &amp; Parameter'!$E$19)*'Data &amp; Parameter'!$E$20*'Data &amp; Parameter'!$E$37*N428</f>
        <v>0.64771478420694417</v>
      </c>
      <c r="P428">
        <f>ROUNDUP(IF(D428&gt;$D$4,0,($D$4-D428+1)/365),0)</f>
        <v>0</v>
      </c>
      <c r="Q428">
        <f>ROUNDUP(IF(D428&gt;$D$5,0,($D$5-D428+1)/365),0)</f>
        <v>1</v>
      </c>
      <c r="R428" s="28">
        <f>IF(OR(P428=1,Q428=1),IF(D428+364&lt;=$D$5,(D428+364-$D$4+1)/365,IF(D428&gt;$D$4,($D$5-D428+1)/365,$D$6/365)),0)</f>
        <v>0.18630136986301371</v>
      </c>
      <c r="S428" s="28">
        <f>'Data &amp; Parameter'!$E$16*'Data &amp; Parameter'!$E$17*('Data &amp; Parameter'!$E$18+'Data &amp; Parameter'!$E$19)*'Data &amp; Parameter'!$E$20*'Data &amp; Parameter'!$E$37*R428</f>
        <v>0.64771478420694417</v>
      </c>
      <c r="T428" s="28">
        <f t="shared" si="6"/>
        <v>1.2954295684138883</v>
      </c>
    </row>
    <row r="429" spans="1:20" ht="15.75" customHeight="1" x14ac:dyDescent="0.35">
      <c r="A429">
        <v>422</v>
      </c>
      <c r="B429" s="76">
        <v>44234</v>
      </c>
      <c r="C429" s="1" t="s">
        <v>1446</v>
      </c>
      <c r="D429" s="76">
        <v>44234</v>
      </c>
      <c r="E429" s="1" t="s">
        <v>1447</v>
      </c>
      <c r="F429" s="1" t="s">
        <v>1448</v>
      </c>
      <c r="G429" s="1" t="s">
        <v>123</v>
      </c>
      <c r="H429" s="1" t="s">
        <v>124</v>
      </c>
      <c r="I429" s="1" t="s">
        <v>125</v>
      </c>
      <c r="J429" s="1" t="s">
        <v>487</v>
      </c>
      <c r="K429" s="1" t="s">
        <v>487</v>
      </c>
      <c r="L429">
        <f>ROUNDUP(IF(B429&gt;$D$4,0,($D$4-B429+1)/365),0)</f>
        <v>0</v>
      </c>
      <c r="M429">
        <f>ROUNDUP(IF(B429&gt;$D$5,0,($D$5-B429+1)/365),0)</f>
        <v>1</v>
      </c>
      <c r="N429" s="28">
        <f>IF(OR(L429=1,M429=1),IF(B429+364&lt;=$D$5,(B429+364-$D$4+1)/365,IF(B429&gt;$D$4,($D$5-B429+1)/365,$D$6/365)),0)</f>
        <v>0.18630136986301371</v>
      </c>
      <c r="O429" s="28">
        <f>'Data &amp; Parameter'!$E$16*'Data &amp; Parameter'!$E$17*('Data &amp; Parameter'!$E$18+'Data &amp; Parameter'!$E$19)*'Data &amp; Parameter'!$E$20*'Data &amp; Parameter'!$E$37*N429</f>
        <v>0.64771478420694417</v>
      </c>
      <c r="P429">
        <f>ROUNDUP(IF(D429&gt;$D$4,0,($D$4-D429+1)/365),0)</f>
        <v>0</v>
      </c>
      <c r="Q429">
        <f>ROUNDUP(IF(D429&gt;$D$5,0,($D$5-D429+1)/365),0)</f>
        <v>1</v>
      </c>
      <c r="R429" s="28">
        <f>IF(OR(P429=1,Q429=1),IF(D429+364&lt;=$D$5,(D429+364-$D$4+1)/365,IF(D429&gt;$D$4,($D$5-D429+1)/365,$D$6/365)),0)</f>
        <v>0.18630136986301371</v>
      </c>
      <c r="S429" s="28">
        <f>'Data &amp; Parameter'!$E$16*'Data &amp; Parameter'!$E$17*('Data &amp; Parameter'!$E$18+'Data &amp; Parameter'!$E$19)*'Data &amp; Parameter'!$E$20*'Data &amp; Parameter'!$E$37*R429</f>
        <v>0.64771478420694417</v>
      </c>
      <c r="T429" s="28">
        <f t="shared" si="6"/>
        <v>1.2954295684138883</v>
      </c>
    </row>
    <row r="430" spans="1:20" ht="15.75" customHeight="1" x14ac:dyDescent="0.35">
      <c r="A430">
        <v>423</v>
      </c>
      <c r="B430" s="76">
        <v>44234</v>
      </c>
      <c r="C430" s="1" t="s">
        <v>1449</v>
      </c>
      <c r="D430" s="76">
        <v>44234</v>
      </c>
      <c r="E430" s="1" t="s">
        <v>1450</v>
      </c>
      <c r="F430" s="1" t="s">
        <v>1451</v>
      </c>
      <c r="G430" s="1" t="s">
        <v>123</v>
      </c>
      <c r="H430" s="1" t="s">
        <v>124</v>
      </c>
      <c r="I430" s="1" t="s">
        <v>125</v>
      </c>
      <c r="J430" s="1" t="s">
        <v>487</v>
      </c>
      <c r="K430" s="1" t="s">
        <v>487</v>
      </c>
      <c r="L430">
        <f>ROUNDUP(IF(B430&gt;$D$4,0,($D$4-B430+1)/365),0)</f>
        <v>0</v>
      </c>
      <c r="M430">
        <f>ROUNDUP(IF(B430&gt;$D$5,0,($D$5-B430+1)/365),0)</f>
        <v>1</v>
      </c>
      <c r="N430" s="28">
        <f>IF(OR(L430=1,M430=1),IF(B430+364&lt;=$D$5,(B430+364-$D$4+1)/365,IF(B430&gt;$D$4,($D$5-B430+1)/365,$D$6/365)),0)</f>
        <v>0.18630136986301371</v>
      </c>
      <c r="O430" s="28">
        <f>'Data &amp; Parameter'!$E$16*'Data &amp; Parameter'!$E$17*('Data &amp; Parameter'!$E$18+'Data &amp; Parameter'!$E$19)*'Data &amp; Parameter'!$E$20*'Data &amp; Parameter'!$E$37*N430</f>
        <v>0.64771478420694417</v>
      </c>
      <c r="P430">
        <f>ROUNDUP(IF(D430&gt;$D$4,0,($D$4-D430+1)/365),0)</f>
        <v>0</v>
      </c>
      <c r="Q430">
        <f>ROUNDUP(IF(D430&gt;$D$5,0,($D$5-D430+1)/365),0)</f>
        <v>1</v>
      </c>
      <c r="R430" s="28">
        <f>IF(OR(P430=1,Q430=1),IF(D430+364&lt;=$D$5,(D430+364-$D$4+1)/365,IF(D430&gt;$D$4,($D$5-D430+1)/365,$D$6/365)),0)</f>
        <v>0.18630136986301371</v>
      </c>
      <c r="S430" s="28">
        <f>'Data &amp; Parameter'!$E$16*'Data &amp; Parameter'!$E$17*('Data &amp; Parameter'!$E$18+'Data &amp; Parameter'!$E$19)*'Data &amp; Parameter'!$E$20*'Data &amp; Parameter'!$E$37*R430</f>
        <v>0.64771478420694417</v>
      </c>
      <c r="T430" s="28">
        <f t="shared" si="6"/>
        <v>1.2954295684138883</v>
      </c>
    </row>
    <row r="431" spans="1:20" ht="15.75" customHeight="1" x14ac:dyDescent="0.35">
      <c r="A431">
        <v>424</v>
      </c>
      <c r="B431" s="76">
        <v>44234</v>
      </c>
      <c r="C431" s="1" t="s">
        <v>1452</v>
      </c>
      <c r="D431" s="76">
        <v>44234</v>
      </c>
      <c r="E431" s="1" t="s">
        <v>1453</v>
      </c>
      <c r="F431" s="1" t="s">
        <v>1454</v>
      </c>
      <c r="G431" s="1" t="s">
        <v>123</v>
      </c>
      <c r="H431" s="1" t="s">
        <v>124</v>
      </c>
      <c r="I431" s="1" t="s">
        <v>125</v>
      </c>
      <c r="J431" s="1" t="s">
        <v>487</v>
      </c>
      <c r="K431" s="1" t="s">
        <v>487</v>
      </c>
      <c r="L431">
        <f>ROUNDUP(IF(B431&gt;$D$4,0,($D$4-B431+1)/365),0)</f>
        <v>0</v>
      </c>
      <c r="M431">
        <f>ROUNDUP(IF(B431&gt;$D$5,0,($D$5-B431+1)/365),0)</f>
        <v>1</v>
      </c>
      <c r="N431" s="28">
        <f>IF(OR(L431=1,M431=1),IF(B431+364&lt;=$D$5,(B431+364-$D$4+1)/365,IF(B431&gt;$D$4,($D$5-B431+1)/365,$D$6/365)),0)</f>
        <v>0.18630136986301371</v>
      </c>
      <c r="O431" s="28">
        <f>'Data &amp; Parameter'!$E$16*'Data &amp; Parameter'!$E$17*('Data &amp; Parameter'!$E$18+'Data &amp; Parameter'!$E$19)*'Data &amp; Parameter'!$E$20*'Data &amp; Parameter'!$E$37*N431</f>
        <v>0.64771478420694417</v>
      </c>
      <c r="P431">
        <f>ROUNDUP(IF(D431&gt;$D$4,0,($D$4-D431+1)/365),0)</f>
        <v>0</v>
      </c>
      <c r="Q431">
        <f>ROUNDUP(IF(D431&gt;$D$5,0,($D$5-D431+1)/365),0)</f>
        <v>1</v>
      </c>
      <c r="R431" s="28">
        <f>IF(OR(P431=1,Q431=1),IF(D431+364&lt;=$D$5,(D431+364-$D$4+1)/365,IF(D431&gt;$D$4,($D$5-D431+1)/365,$D$6/365)),0)</f>
        <v>0.18630136986301371</v>
      </c>
      <c r="S431" s="28">
        <f>'Data &amp; Parameter'!$E$16*'Data &amp; Parameter'!$E$17*('Data &amp; Parameter'!$E$18+'Data &amp; Parameter'!$E$19)*'Data &amp; Parameter'!$E$20*'Data &amp; Parameter'!$E$37*R431</f>
        <v>0.64771478420694417</v>
      </c>
      <c r="T431" s="28">
        <f t="shared" si="6"/>
        <v>1.2954295684138883</v>
      </c>
    </row>
    <row r="432" spans="1:20" ht="15.75" customHeight="1" x14ac:dyDescent="0.35">
      <c r="A432">
        <v>425</v>
      </c>
      <c r="B432" s="76">
        <v>44234</v>
      </c>
      <c r="C432" s="1" t="s">
        <v>1455</v>
      </c>
      <c r="D432" s="76">
        <v>44234</v>
      </c>
      <c r="E432" s="1" t="s">
        <v>1456</v>
      </c>
      <c r="F432" s="1" t="s">
        <v>1457</v>
      </c>
      <c r="G432" s="1" t="s">
        <v>123</v>
      </c>
      <c r="H432" s="1" t="s">
        <v>124</v>
      </c>
      <c r="I432" s="1" t="s">
        <v>125</v>
      </c>
      <c r="J432" s="1" t="s">
        <v>487</v>
      </c>
      <c r="K432" s="1" t="s">
        <v>487</v>
      </c>
      <c r="L432">
        <f>ROUNDUP(IF(B432&gt;$D$4,0,($D$4-B432+1)/365),0)</f>
        <v>0</v>
      </c>
      <c r="M432">
        <f>ROUNDUP(IF(B432&gt;$D$5,0,($D$5-B432+1)/365),0)</f>
        <v>1</v>
      </c>
      <c r="N432" s="28">
        <f>IF(OR(L432=1,M432=1),IF(B432+364&lt;=$D$5,(B432+364-$D$4+1)/365,IF(B432&gt;$D$4,($D$5-B432+1)/365,$D$6/365)),0)</f>
        <v>0.18630136986301371</v>
      </c>
      <c r="O432" s="28">
        <f>'Data &amp; Parameter'!$E$16*'Data &amp; Parameter'!$E$17*('Data &amp; Parameter'!$E$18+'Data &amp; Parameter'!$E$19)*'Data &amp; Parameter'!$E$20*'Data &amp; Parameter'!$E$37*N432</f>
        <v>0.64771478420694417</v>
      </c>
      <c r="P432">
        <f>ROUNDUP(IF(D432&gt;$D$4,0,($D$4-D432+1)/365),0)</f>
        <v>0</v>
      </c>
      <c r="Q432">
        <f>ROUNDUP(IF(D432&gt;$D$5,0,($D$5-D432+1)/365),0)</f>
        <v>1</v>
      </c>
      <c r="R432" s="28">
        <f>IF(OR(P432=1,Q432=1),IF(D432+364&lt;=$D$5,(D432+364-$D$4+1)/365,IF(D432&gt;$D$4,($D$5-D432+1)/365,$D$6/365)),0)</f>
        <v>0.18630136986301371</v>
      </c>
      <c r="S432" s="28">
        <f>'Data &amp; Parameter'!$E$16*'Data &amp; Parameter'!$E$17*('Data &amp; Parameter'!$E$18+'Data &amp; Parameter'!$E$19)*'Data &amp; Parameter'!$E$20*'Data &amp; Parameter'!$E$37*R432</f>
        <v>0.64771478420694417</v>
      </c>
      <c r="T432" s="28">
        <f t="shared" si="6"/>
        <v>1.2954295684138883</v>
      </c>
    </row>
    <row r="433" spans="1:20" ht="15.75" customHeight="1" x14ac:dyDescent="0.35">
      <c r="A433">
        <v>426</v>
      </c>
      <c r="B433" s="76">
        <v>44234</v>
      </c>
      <c r="C433" s="1" t="s">
        <v>1458</v>
      </c>
      <c r="D433" s="76">
        <v>44234</v>
      </c>
      <c r="E433" s="1" t="s">
        <v>1459</v>
      </c>
      <c r="F433" s="1" t="s">
        <v>1460</v>
      </c>
      <c r="G433" s="1" t="s">
        <v>123</v>
      </c>
      <c r="H433" s="1" t="s">
        <v>124</v>
      </c>
      <c r="I433" s="1" t="s">
        <v>125</v>
      </c>
      <c r="J433" s="1" t="s">
        <v>487</v>
      </c>
      <c r="K433" s="1" t="s">
        <v>487</v>
      </c>
      <c r="L433">
        <f>ROUNDUP(IF(B433&gt;$D$4,0,($D$4-B433+1)/365),0)</f>
        <v>0</v>
      </c>
      <c r="M433">
        <f>ROUNDUP(IF(B433&gt;$D$5,0,($D$5-B433+1)/365),0)</f>
        <v>1</v>
      </c>
      <c r="N433" s="28">
        <f>IF(OR(L433=1,M433=1),IF(B433+364&lt;=$D$5,(B433+364-$D$4+1)/365,IF(B433&gt;$D$4,($D$5-B433+1)/365,$D$6/365)),0)</f>
        <v>0.18630136986301371</v>
      </c>
      <c r="O433" s="28">
        <f>'Data &amp; Parameter'!$E$16*'Data &amp; Parameter'!$E$17*('Data &amp; Parameter'!$E$18+'Data &amp; Parameter'!$E$19)*'Data &amp; Parameter'!$E$20*'Data &amp; Parameter'!$E$37*N433</f>
        <v>0.64771478420694417</v>
      </c>
      <c r="P433">
        <f>ROUNDUP(IF(D433&gt;$D$4,0,($D$4-D433+1)/365),0)</f>
        <v>0</v>
      </c>
      <c r="Q433">
        <f>ROUNDUP(IF(D433&gt;$D$5,0,($D$5-D433+1)/365),0)</f>
        <v>1</v>
      </c>
      <c r="R433" s="28">
        <f>IF(OR(P433=1,Q433=1),IF(D433+364&lt;=$D$5,(D433+364-$D$4+1)/365,IF(D433&gt;$D$4,($D$5-D433+1)/365,$D$6/365)),0)</f>
        <v>0.18630136986301371</v>
      </c>
      <c r="S433" s="28">
        <f>'Data &amp; Parameter'!$E$16*'Data &amp; Parameter'!$E$17*('Data &amp; Parameter'!$E$18+'Data &amp; Parameter'!$E$19)*'Data &amp; Parameter'!$E$20*'Data &amp; Parameter'!$E$37*R433</f>
        <v>0.64771478420694417</v>
      </c>
      <c r="T433" s="28">
        <f t="shared" si="6"/>
        <v>1.2954295684138883</v>
      </c>
    </row>
    <row r="434" spans="1:20" ht="15.75" customHeight="1" x14ac:dyDescent="0.35">
      <c r="A434">
        <v>427</v>
      </c>
      <c r="B434" s="76">
        <v>44234</v>
      </c>
      <c r="C434" s="1" t="s">
        <v>1461</v>
      </c>
      <c r="D434" s="76">
        <v>44234</v>
      </c>
      <c r="E434" s="1" t="s">
        <v>1462</v>
      </c>
      <c r="F434" s="1" t="s">
        <v>1463</v>
      </c>
      <c r="G434" s="1" t="s">
        <v>123</v>
      </c>
      <c r="H434" s="1" t="s">
        <v>124</v>
      </c>
      <c r="I434" s="1" t="s">
        <v>125</v>
      </c>
      <c r="J434" s="1" t="s">
        <v>487</v>
      </c>
      <c r="K434" s="1" t="s">
        <v>487</v>
      </c>
      <c r="L434">
        <f>ROUNDUP(IF(B434&gt;$D$4,0,($D$4-B434+1)/365),0)</f>
        <v>0</v>
      </c>
      <c r="M434">
        <f>ROUNDUP(IF(B434&gt;$D$5,0,($D$5-B434+1)/365),0)</f>
        <v>1</v>
      </c>
      <c r="N434" s="28">
        <f>IF(OR(L434=1,M434=1),IF(B434+364&lt;=$D$5,(B434+364-$D$4+1)/365,IF(B434&gt;$D$4,($D$5-B434+1)/365,$D$6/365)),0)</f>
        <v>0.18630136986301371</v>
      </c>
      <c r="O434" s="28">
        <f>'Data &amp; Parameter'!$E$16*'Data &amp; Parameter'!$E$17*('Data &amp; Parameter'!$E$18+'Data &amp; Parameter'!$E$19)*'Data &amp; Parameter'!$E$20*'Data &amp; Parameter'!$E$37*N434</f>
        <v>0.64771478420694417</v>
      </c>
      <c r="P434">
        <f>ROUNDUP(IF(D434&gt;$D$4,0,($D$4-D434+1)/365),0)</f>
        <v>0</v>
      </c>
      <c r="Q434">
        <f>ROUNDUP(IF(D434&gt;$D$5,0,($D$5-D434+1)/365),0)</f>
        <v>1</v>
      </c>
      <c r="R434" s="28">
        <f>IF(OR(P434=1,Q434=1),IF(D434+364&lt;=$D$5,(D434+364-$D$4+1)/365,IF(D434&gt;$D$4,($D$5-D434+1)/365,$D$6/365)),0)</f>
        <v>0.18630136986301371</v>
      </c>
      <c r="S434" s="28">
        <f>'Data &amp; Parameter'!$E$16*'Data &amp; Parameter'!$E$17*('Data &amp; Parameter'!$E$18+'Data &amp; Parameter'!$E$19)*'Data &amp; Parameter'!$E$20*'Data &amp; Parameter'!$E$37*R434</f>
        <v>0.64771478420694417</v>
      </c>
      <c r="T434" s="28">
        <f t="shared" si="6"/>
        <v>1.2954295684138883</v>
      </c>
    </row>
    <row r="435" spans="1:20" ht="15.75" customHeight="1" x14ac:dyDescent="0.35">
      <c r="A435">
        <v>428</v>
      </c>
      <c r="B435" s="76">
        <v>44234</v>
      </c>
      <c r="C435" s="1" t="s">
        <v>1464</v>
      </c>
      <c r="D435" s="76">
        <v>44234</v>
      </c>
      <c r="E435" s="1" t="s">
        <v>1465</v>
      </c>
      <c r="F435" s="1" t="s">
        <v>1466</v>
      </c>
      <c r="G435" s="1" t="s">
        <v>123</v>
      </c>
      <c r="H435" s="1" t="s">
        <v>124</v>
      </c>
      <c r="I435" s="1" t="s">
        <v>125</v>
      </c>
      <c r="J435" s="1" t="s">
        <v>1467</v>
      </c>
      <c r="K435" s="1" t="s">
        <v>1467</v>
      </c>
      <c r="L435">
        <f>ROUNDUP(IF(B435&gt;$D$4,0,($D$4-B435+1)/365),0)</f>
        <v>0</v>
      </c>
      <c r="M435">
        <f>ROUNDUP(IF(B435&gt;$D$5,0,($D$5-B435+1)/365),0)</f>
        <v>1</v>
      </c>
      <c r="N435" s="28">
        <f>IF(OR(L435=1,M435=1),IF(B435+364&lt;=$D$5,(B435+364-$D$4+1)/365,IF(B435&gt;$D$4,($D$5-B435+1)/365,$D$6/365)),0)</f>
        <v>0.18630136986301371</v>
      </c>
      <c r="O435" s="28">
        <f>'Data &amp; Parameter'!$E$16*'Data &amp; Parameter'!$E$17*('Data &amp; Parameter'!$E$18+'Data &amp; Parameter'!$E$19)*'Data &amp; Parameter'!$E$20*'Data &amp; Parameter'!$E$37*N435</f>
        <v>0.64771478420694417</v>
      </c>
      <c r="P435">
        <f>ROUNDUP(IF(D435&gt;$D$4,0,($D$4-D435+1)/365),0)</f>
        <v>0</v>
      </c>
      <c r="Q435">
        <f>ROUNDUP(IF(D435&gt;$D$5,0,($D$5-D435+1)/365),0)</f>
        <v>1</v>
      </c>
      <c r="R435" s="28">
        <f>IF(OR(P435=1,Q435=1),IF(D435+364&lt;=$D$5,(D435+364-$D$4+1)/365,IF(D435&gt;$D$4,($D$5-D435+1)/365,$D$6/365)),0)</f>
        <v>0.18630136986301371</v>
      </c>
      <c r="S435" s="28">
        <f>'Data &amp; Parameter'!$E$16*'Data &amp; Parameter'!$E$17*('Data &amp; Parameter'!$E$18+'Data &amp; Parameter'!$E$19)*'Data &amp; Parameter'!$E$20*'Data &amp; Parameter'!$E$37*R435</f>
        <v>0.64771478420694417</v>
      </c>
      <c r="T435" s="28">
        <f t="shared" si="6"/>
        <v>1.2954295684138883</v>
      </c>
    </row>
    <row r="436" spans="1:20" ht="15.75" customHeight="1" x14ac:dyDescent="0.35">
      <c r="A436">
        <v>429</v>
      </c>
      <c r="B436" s="76">
        <v>44234</v>
      </c>
      <c r="C436" s="1" t="s">
        <v>1468</v>
      </c>
      <c r="D436" s="76">
        <v>44234</v>
      </c>
      <c r="E436" s="1" t="s">
        <v>1469</v>
      </c>
      <c r="F436" s="1" t="s">
        <v>1470</v>
      </c>
      <c r="G436" s="1" t="s">
        <v>123</v>
      </c>
      <c r="H436" s="1" t="s">
        <v>124</v>
      </c>
      <c r="I436" s="1" t="s">
        <v>125</v>
      </c>
      <c r="J436" s="1" t="s">
        <v>487</v>
      </c>
      <c r="K436" s="1" t="s">
        <v>487</v>
      </c>
      <c r="L436">
        <f>ROUNDUP(IF(B436&gt;$D$4,0,($D$4-B436+1)/365),0)</f>
        <v>0</v>
      </c>
      <c r="M436">
        <f>ROUNDUP(IF(B436&gt;$D$5,0,($D$5-B436+1)/365),0)</f>
        <v>1</v>
      </c>
      <c r="N436" s="28">
        <f>IF(OR(L436=1,M436=1),IF(B436+364&lt;=$D$5,(B436+364-$D$4+1)/365,IF(B436&gt;$D$4,($D$5-B436+1)/365,$D$6/365)),0)</f>
        <v>0.18630136986301371</v>
      </c>
      <c r="O436" s="28">
        <f>'Data &amp; Parameter'!$E$16*'Data &amp; Parameter'!$E$17*('Data &amp; Parameter'!$E$18+'Data &amp; Parameter'!$E$19)*'Data &amp; Parameter'!$E$20*'Data &amp; Parameter'!$E$37*N436</f>
        <v>0.64771478420694417</v>
      </c>
      <c r="P436">
        <f>ROUNDUP(IF(D436&gt;$D$4,0,($D$4-D436+1)/365),0)</f>
        <v>0</v>
      </c>
      <c r="Q436">
        <f>ROUNDUP(IF(D436&gt;$D$5,0,($D$5-D436+1)/365),0)</f>
        <v>1</v>
      </c>
      <c r="R436" s="28">
        <f>IF(OR(P436=1,Q436=1),IF(D436+364&lt;=$D$5,(D436+364-$D$4+1)/365,IF(D436&gt;$D$4,($D$5-D436+1)/365,$D$6/365)),0)</f>
        <v>0.18630136986301371</v>
      </c>
      <c r="S436" s="28">
        <f>'Data &amp; Parameter'!$E$16*'Data &amp; Parameter'!$E$17*('Data &amp; Parameter'!$E$18+'Data &amp; Parameter'!$E$19)*'Data &amp; Parameter'!$E$20*'Data &amp; Parameter'!$E$37*R436</f>
        <v>0.64771478420694417</v>
      </c>
      <c r="T436" s="28">
        <f t="shared" si="6"/>
        <v>1.2954295684138883</v>
      </c>
    </row>
    <row r="437" spans="1:20" ht="15.75" customHeight="1" x14ac:dyDescent="0.35">
      <c r="A437">
        <v>430</v>
      </c>
      <c r="B437" s="76">
        <v>44234</v>
      </c>
      <c r="C437" s="1" t="s">
        <v>1471</v>
      </c>
      <c r="D437" s="76">
        <v>44234</v>
      </c>
      <c r="E437" s="1" t="s">
        <v>1472</v>
      </c>
      <c r="F437" s="1" t="s">
        <v>1473</v>
      </c>
      <c r="G437" s="1" t="s">
        <v>123</v>
      </c>
      <c r="H437" s="1" t="s">
        <v>124</v>
      </c>
      <c r="I437" s="1" t="s">
        <v>125</v>
      </c>
      <c r="J437" s="1" t="s">
        <v>1474</v>
      </c>
      <c r="K437" s="1" t="s">
        <v>487</v>
      </c>
      <c r="L437">
        <f>ROUNDUP(IF(B437&gt;$D$4,0,($D$4-B437+1)/365),0)</f>
        <v>0</v>
      </c>
      <c r="M437">
        <f>ROUNDUP(IF(B437&gt;$D$5,0,($D$5-B437+1)/365),0)</f>
        <v>1</v>
      </c>
      <c r="N437" s="28">
        <f>IF(OR(L437=1,M437=1),IF(B437+364&lt;=$D$5,(B437+364-$D$4+1)/365,IF(B437&gt;$D$4,($D$5-B437+1)/365,$D$6/365)),0)</f>
        <v>0.18630136986301371</v>
      </c>
      <c r="O437" s="28">
        <f>'Data &amp; Parameter'!$E$16*'Data &amp; Parameter'!$E$17*('Data &amp; Parameter'!$E$18+'Data &amp; Parameter'!$E$19)*'Data &amp; Parameter'!$E$20*'Data &amp; Parameter'!$E$37*N437</f>
        <v>0.64771478420694417</v>
      </c>
      <c r="P437">
        <f>ROUNDUP(IF(D437&gt;$D$4,0,($D$4-D437+1)/365),0)</f>
        <v>0</v>
      </c>
      <c r="Q437">
        <f>ROUNDUP(IF(D437&gt;$D$5,0,($D$5-D437+1)/365),0)</f>
        <v>1</v>
      </c>
      <c r="R437" s="28">
        <f>IF(OR(P437=1,Q437=1),IF(D437+364&lt;=$D$5,(D437+364-$D$4+1)/365,IF(D437&gt;$D$4,($D$5-D437+1)/365,$D$6/365)),0)</f>
        <v>0.18630136986301371</v>
      </c>
      <c r="S437" s="28">
        <f>'Data &amp; Parameter'!$E$16*'Data &amp; Parameter'!$E$17*('Data &amp; Parameter'!$E$18+'Data &amp; Parameter'!$E$19)*'Data &amp; Parameter'!$E$20*'Data &amp; Parameter'!$E$37*R437</f>
        <v>0.64771478420694417</v>
      </c>
      <c r="T437" s="28">
        <f t="shared" si="6"/>
        <v>1.2954295684138883</v>
      </c>
    </row>
    <row r="438" spans="1:20" ht="15.75" customHeight="1" x14ac:dyDescent="0.35">
      <c r="A438">
        <v>431</v>
      </c>
      <c r="B438" s="76">
        <v>44234</v>
      </c>
      <c r="C438" s="1" t="s">
        <v>1475</v>
      </c>
      <c r="D438" s="76">
        <v>44234</v>
      </c>
      <c r="E438" s="1" t="s">
        <v>1476</v>
      </c>
      <c r="F438" s="1" t="s">
        <v>1477</v>
      </c>
      <c r="G438" s="1" t="s">
        <v>123</v>
      </c>
      <c r="H438" s="1" t="s">
        <v>124</v>
      </c>
      <c r="I438" s="1" t="s">
        <v>125</v>
      </c>
      <c r="J438" s="1" t="s">
        <v>487</v>
      </c>
      <c r="K438" s="1" t="s">
        <v>487</v>
      </c>
      <c r="L438">
        <f>ROUNDUP(IF(B438&gt;$D$4,0,($D$4-B438+1)/365),0)</f>
        <v>0</v>
      </c>
      <c r="M438">
        <f>ROUNDUP(IF(B438&gt;$D$5,0,($D$5-B438+1)/365),0)</f>
        <v>1</v>
      </c>
      <c r="N438" s="28">
        <f>IF(OR(L438=1,M438=1),IF(B438+364&lt;=$D$5,(B438+364-$D$4+1)/365,IF(B438&gt;$D$4,($D$5-B438+1)/365,$D$6/365)),0)</f>
        <v>0.18630136986301371</v>
      </c>
      <c r="O438" s="28">
        <f>'Data &amp; Parameter'!$E$16*'Data &amp; Parameter'!$E$17*('Data &amp; Parameter'!$E$18+'Data &amp; Parameter'!$E$19)*'Data &amp; Parameter'!$E$20*'Data &amp; Parameter'!$E$37*N438</f>
        <v>0.64771478420694417</v>
      </c>
      <c r="P438">
        <f>ROUNDUP(IF(D438&gt;$D$4,0,($D$4-D438+1)/365),0)</f>
        <v>0</v>
      </c>
      <c r="Q438">
        <f>ROUNDUP(IF(D438&gt;$D$5,0,($D$5-D438+1)/365),0)</f>
        <v>1</v>
      </c>
      <c r="R438" s="28">
        <f>IF(OR(P438=1,Q438=1),IF(D438+364&lt;=$D$5,(D438+364-$D$4+1)/365,IF(D438&gt;$D$4,($D$5-D438+1)/365,$D$6/365)),0)</f>
        <v>0.18630136986301371</v>
      </c>
      <c r="S438" s="28">
        <f>'Data &amp; Parameter'!$E$16*'Data &amp; Parameter'!$E$17*('Data &amp; Parameter'!$E$18+'Data &amp; Parameter'!$E$19)*'Data &amp; Parameter'!$E$20*'Data &amp; Parameter'!$E$37*R438</f>
        <v>0.64771478420694417</v>
      </c>
      <c r="T438" s="28">
        <f t="shared" si="6"/>
        <v>1.2954295684138883</v>
      </c>
    </row>
    <row r="439" spans="1:20" ht="15.75" customHeight="1" x14ac:dyDescent="0.35">
      <c r="A439">
        <v>432</v>
      </c>
      <c r="B439" s="76">
        <v>44234</v>
      </c>
      <c r="C439" s="1" t="s">
        <v>1478</v>
      </c>
      <c r="D439" s="76">
        <v>44234</v>
      </c>
      <c r="E439" s="1" t="s">
        <v>1479</v>
      </c>
      <c r="F439" s="1" t="s">
        <v>1480</v>
      </c>
      <c r="G439" s="1" t="s">
        <v>123</v>
      </c>
      <c r="H439" s="1" t="s">
        <v>124</v>
      </c>
      <c r="I439" s="1" t="s">
        <v>125</v>
      </c>
      <c r="J439" s="1" t="s">
        <v>487</v>
      </c>
      <c r="K439" s="1" t="s">
        <v>487</v>
      </c>
      <c r="L439">
        <f>ROUNDUP(IF(B439&gt;$D$4,0,($D$4-B439+1)/365),0)</f>
        <v>0</v>
      </c>
      <c r="M439">
        <f>ROUNDUP(IF(B439&gt;$D$5,0,($D$5-B439+1)/365),0)</f>
        <v>1</v>
      </c>
      <c r="N439" s="28">
        <f>IF(OR(L439=1,M439=1),IF(B439+364&lt;=$D$5,(B439+364-$D$4+1)/365,IF(B439&gt;$D$4,($D$5-B439+1)/365,$D$6/365)),0)</f>
        <v>0.18630136986301371</v>
      </c>
      <c r="O439" s="28">
        <f>'Data &amp; Parameter'!$E$16*'Data &amp; Parameter'!$E$17*('Data &amp; Parameter'!$E$18+'Data &amp; Parameter'!$E$19)*'Data &amp; Parameter'!$E$20*'Data &amp; Parameter'!$E$37*N439</f>
        <v>0.64771478420694417</v>
      </c>
      <c r="P439">
        <f>ROUNDUP(IF(D439&gt;$D$4,0,($D$4-D439+1)/365),0)</f>
        <v>0</v>
      </c>
      <c r="Q439">
        <f>ROUNDUP(IF(D439&gt;$D$5,0,($D$5-D439+1)/365),0)</f>
        <v>1</v>
      </c>
      <c r="R439" s="28">
        <f>IF(OR(P439=1,Q439=1),IF(D439+364&lt;=$D$5,(D439+364-$D$4+1)/365,IF(D439&gt;$D$4,($D$5-D439+1)/365,$D$6/365)),0)</f>
        <v>0.18630136986301371</v>
      </c>
      <c r="S439" s="28">
        <f>'Data &amp; Parameter'!$E$16*'Data &amp; Parameter'!$E$17*('Data &amp; Parameter'!$E$18+'Data &amp; Parameter'!$E$19)*'Data &amp; Parameter'!$E$20*'Data &amp; Parameter'!$E$37*R439</f>
        <v>0.64771478420694417</v>
      </c>
      <c r="T439" s="28">
        <f t="shared" si="6"/>
        <v>1.2954295684138883</v>
      </c>
    </row>
    <row r="440" spans="1:20" ht="15.75" customHeight="1" x14ac:dyDescent="0.35">
      <c r="A440">
        <v>433</v>
      </c>
      <c r="B440" s="76">
        <v>44234</v>
      </c>
      <c r="C440" s="1" t="s">
        <v>1481</v>
      </c>
      <c r="D440" s="76">
        <v>44234</v>
      </c>
      <c r="E440" s="1" t="s">
        <v>1482</v>
      </c>
      <c r="F440" s="1" t="s">
        <v>1483</v>
      </c>
      <c r="G440" s="1" t="s">
        <v>123</v>
      </c>
      <c r="H440" s="1" t="s">
        <v>124</v>
      </c>
      <c r="I440" s="1" t="s">
        <v>125</v>
      </c>
      <c r="J440" s="1" t="s">
        <v>1467</v>
      </c>
      <c r="K440" s="1" t="s">
        <v>1342</v>
      </c>
      <c r="L440">
        <f>ROUNDUP(IF(B440&gt;$D$4,0,($D$4-B440+1)/365),0)</f>
        <v>0</v>
      </c>
      <c r="M440">
        <f>ROUNDUP(IF(B440&gt;$D$5,0,($D$5-B440+1)/365),0)</f>
        <v>1</v>
      </c>
      <c r="N440" s="28">
        <f>IF(OR(L440=1,M440=1),IF(B440+364&lt;=$D$5,(B440+364-$D$4+1)/365,IF(B440&gt;$D$4,($D$5-B440+1)/365,$D$6/365)),0)</f>
        <v>0.18630136986301371</v>
      </c>
      <c r="O440" s="28">
        <f>'Data &amp; Parameter'!$E$16*'Data &amp; Parameter'!$E$17*('Data &amp; Parameter'!$E$18+'Data &amp; Parameter'!$E$19)*'Data &amp; Parameter'!$E$20*'Data &amp; Parameter'!$E$37*N440</f>
        <v>0.64771478420694417</v>
      </c>
      <c r="P440">
        <f>ROUNDUP(IF(D440&gt;$D$4,0,($D$4-D440+1)/365),0)</f>
        <v>0</v>
      </c>
      <c r="Q440">
        <f>ROUNDUP(IF(D440&gt;$D$5,0,($D$5-D440+1)/365),0)</f>
        <v>1</v>
      </c>
      <c r="R440" s="28">
        <f>IF(OR(P440=1,Q440=1),IF(D440+364&lt;=$D$5,(D440+364-$D$4+1)/365,IF(D440&gt;$D$4,($D$5-D440+1)/365,$D$6/365)),0)</f>
        <v>0.18630136986301371</v>
      </c>
      <c r="S440" s="28">
        <f>'Data &amp; Parameter'!$E$16*'Data &amp; Parameter'!$E$17*('Data &amp; Parameter'!$E$18+'Data &amp; Parameter'!$E$19)*'Data &amp; Parameter'!$E$20*'Data &amp; Parameter'!$E$37*R440</f>
        <v>0.64771478420694417</v>
      </c>
      <c r="T440" s="28">
        <f t="shared" si="6"/>
        <v>1.2954295684138883</v>
      </c>
    </row>
    <row r="441" spans="1:20" ht="15.75" customHeight="1" x14ac:dyDescent="0.35">
      <c r="A441">
        <v>434</v>
      </c>
      <c r="B441" s="76">
        <v>44234</v>
      </c>
      <c r="C441" s="1" t="s">
        <v>1484</v>
      </c>
      <c r="D441" s="76">
        <v>44234</v>
      </c>
      <c r="E441" s="1" t="s">
        <v>1485</v>
      </c>
      <c r="F441" s="1" t="s">
        <v>1486</v>
      </c>
      <c r="G441" s="1" t="s">
        <v>123</v>
      </c>
      <c r="H441" s="1" t="s">
        <v>124</v>
      </c>
      <c r="I441" s="1" t="s">
        <v>125</v>
      </c>
      <c r="J441" s="1" t="s">
        <v>1467</v>
      </c>
      <c r="K441" s="1" t="s">
        <v>1487</v>
      </c>
      <c r="L441">
        <f>ROUNDUP(IF(B441&gt;$D$4,0,($D$4-B441+1)/365),0)</f>
        <v>0</v>
      </c>
      <c r="M441">
        <f>ROUNDUP(IF(B441&gt;$D$5,0,($D$5-B441+1)/365),0)</f>
        <v>1</v>
      </c>
      <c r="N441" s="28">
        <f>IF(OR(L441=1,M441=1),IF(B441+364&lt;=$D$5,(B441+364-$D$4+1)/365,IF(B441&gt;$D$4,($D$5-B441+1)/365,$D$6/365)),0)</f>
        <v>0.18630136986301371</v>
      </c>
      <c r="O441" s="28">
        <f>'Data &amp; Parameter'!$E$16*'Data &amp; Parameter'!$E$17*('Data &amp; Parameter'!$E$18+'Data &amp; Parameter'!$E$19)*'Data &amp; Parameter'!$E$20*'Data &amp; Parameter'!$E$37*N441</f>
        <v>0.64771478420694417</v>
      </c>
      <c r="P441">
        <f>ROUNDUP(IF(D441&gt;$D$4,0,($D$4-D441+1)/365),0)</f>
        <v>0</v>
      </c>
      <c r="Q441">
        <f>ROUNDUP(IF(D441&gt;$D$5,0,($D$5-D441+1)/365),0)</f>
        <v>1</v>
      </c>
      <c r="R441" s="28">
        <f>IF(OR(P441=1,Q441=1),IF(D441+364&lt;=$D$5,(D441+364-$D$4+1)/365,IF(D441&gt;$D$4,($D$5-D441+1)/365,$D$6/365)),0)</f>
        <v>0.18630136986301371</v>
      </c>
      <c r="S441" s="28">
        <f>'Data &amp; Parameter'!$E$16*'Data &amp; Parameter'!$E$17*('Data &amp; Parameter'!$E$18+'Data &amp; Parameter'!$E$19)*'Data &amp; Parameter'!$E$20*'Data &amp; Parameter'!$E$37*R441</f>
        <v>0.64771478420694417</v>
      </c>
      <c r="T441" s="28">
        <f t="shared" si="6"/>
        <v>1.2954295684138883</v>
      </c>
    </row>
    <row r="442" spans="1:20" ht="15.75" customHeight="1" x14ac:dyDescent="0.35">
      <c r="A442">
        <v>435</v>
      </c>
      <c r="B442" s="76">
        <v>44234</v>
      </c>
      <c r="C442" s="1" t="s">
        <v>1488</v>
      </c>
      <c r="D442" s="76">
        <v>44234</v>
      </c>
      <c r="E442" s="1" t="s">
        <v>1489</v>
      </c>
      <c r="F442" s="1" t="s">
        <v>1490</v>
      </c>
      <c r="G442" s="1" t="s">
        <v>123</v>
      </c>
      <c r="H442" s="1" t="s">
        <v>124</v>
      </c>
      <c r="I442" s="1" t="s">
        <v>125</v>
      </c>
      <c r="J442" s="1" t="s">
        <v>487</v>
      </c>
      <c r="K442" s="1" t="s">
        <v>1487</v>
      </c>
      <c r="L442">
        <f>ROUNDUP(IF(B442&gt;$D$4,0,($D$4-B442+1)/365),0)</f>
        <v>0</v>
      </c>
      <c r="M442">
        <f>ROUNDUP(IF(B442&gt;$D$5,0,($D$5-B442+1)/365),0)</f>
        <v>1</v>
      </c>
      <c r="N442" s="28">
        <f>IF(OR(L442=1,M442=1),IF(B442+364&lt;=$D$5,(B442+364-$D$4+1)/365,IF(B442&gt;$D$4,($D$5-B442+1)/365,$D$6/365)),0)</f>
        <v>0.18630136986301371</v>
      </c>
      <c r="O442" s="28">
        <f>'Data &amp; Parameter'!$E$16*'Data &amp; Parameter'!$E$17*('Data &amp; Parameter'!$E$18+'Data &amp; Parameter'!$E$19)*'Data &amp; Parameter'!$E$20*'Data &amp; Parameter'!$E$37*N442</f>
        <v>0.64771478420694417</v>
      </c>
      <c r="P442">
        <f>ROUNDUP(IF(D442&gt;$D$4,0,($D$4-D442+1)/365),0)</f>
        <v>0</v>
      </c>
      <c r="Q442">
        <f>ROUNDUP(IF(D442&gt;$D$5,0,($D$5-D442+1)/365),0)</f>
        <v>1</v>
      </c>
      <c r="R442" s="28">
        <f>IF(OR(P442=1,Q442=1),IF(D442+364&lt;=$D$5,(D442+364-$D$4+1)/365,IF(D442&gt;$D$4,($D$5-D442+1)/365,$D$6/365)),0)</f>
        <v>0.18630136986301371</v>
      </c>
      <c r="S442" s="28">
        <f>'Data &amp; Parameter'!$E$16*'Data &amp; Parameter'!$E$17*('Data &amp; Parameter'!$E$18+'Data &amp; Parameter'!$E$19)*'Data &amp; Parameter'!$E$20*'Data &amp; Parameter'!$E$37*R442</f>
        <v>0.64771478420694417</v>
      </c>
      <c r="T442" s="28">
        <f t="shared" si="6"/>
        <v>1.2954295684138883</v>
      </c>
    </row>
    <row r="443" spans="1:20" ht="15.75" customHeight="1" x14ac:dyDescent="0.35">
      <c r="A443">
        <v>436</v>
      </c>
      <c r="B443" s="76">
        <v>44234</v>
      </c>
      <c r="C443" s="1" t="s">
        <v>1491</v>
      </c>
      <c r="D443" s="76">
        <v>44234</v>
      </c>
      <c r="E443" s="1" t="s">
        <v>1492</v>
      </c>
      <c r="F443" s="1" t="s">
        <v>1493</v>
      </c>
      <c r="G443" s="1" t="s">
        <v>123</v>
      </c>
      <c r="H443" s="1" t="s">
        <v>124</v>
      </c>
      <c r="I443" s="1" t="s">
        <v>125</v>
      </c>
      <c r="J443" s="1" t="s">
        <v>1467</v>
      </c>
      <c r="K443" s="1" t="s">
        <v>1487</v>
      </c>
      <c r="L443">
        <f>ROUNDUP(IF(B443&gt;$D$4,0,($D$4-B443+1)/365),0)</f>
        <v>0</v>
      </c>
      <c r="M443">
        <f>ROUNDUP(IF(B443&gt;$D$5,0,($D$5-B443+1)/365),0)</f>
        <v>1</v>
      </c>
      <c r="N443" s="28">
        <f>IF(OR(L443=1,M443=1),IF(B443+364&lt;=$D$5,(B443+364-$D$4+1)/365,IF(B443&gt;$D$4,($D$5-B443+1)/365,$D$6/365)),0)</f>
        <v>0.18630136986301371</v>
      </c>
      <c r="O443" s="28">
        <f>'Data &amp; Parameter'!$E$16*'Data &amp; Parameter'!$E$17*('Data &amp; Parameter'!$E$18+'Data &amp; Parameter'!$E$19)*'Data &amp; Parameter'!$E$20*'Data &amp; Parameter'!$E$37*N443</f>
        <v>0.64771478420694417</v>
      </c>
      <c r="P443">
        <f>ROUNDUP(IF(D443&gt;$D$4,0,($D$4-D443+1)/365),0)</f>
        <v>0</v>
      </c>
      <c r="Q443">
        <f>ROUNDUP(IF(D443&gt;$D$5,0,($D$5-D443+1)/365),0)</f>
        <v>1</v>
      </c>
      <c r="R443" s="28">
        <f>IF(OR(P443=1,Q443=1),IF(D443+364&lt;=$D$5,(D443+364-$D$4+1)/365,IF(D443&gt;$D$4,($D$5-D443+1)/365,$D$6/365)),0)</f>
        <v>0.18630136986301371</v>
      </c>
      <c r="S443" s="28">
        <f>'Data &amp; Parameter'!$E$16*'Data &amp; Parameter'!$E$17*('Data &amp; Parameter'!$E$18+'Data &amp; Parameter'!$E$19)*'Data &amp; Parameter'!$E$20*'Data &amp; Parameter'!$E$37*R443</f>
        <v>0.64771478420694417</v>
      </c>
      <c r="T443" s="28">
        <f t="shared" si="6"/>
        <v>1.2954295684138883</v>
      </c>
    </row>
    <row r="444" spans="1:20" ht="15.75" customHeight="1" x14ac:dyDescent="0.35">
      <c r="A444">
        <v>437</v>
      </c>
      <c r="B444" s="76">
        <v>44234</v>
      </c>
      <c r="C444" s="1" t="s">
        <v>1494</v>
      </c>
      <c r="D444" s="76">
        <v>44234</v>
      </c>
      <c r="E444" s="1" t="s">
        <v>1495</v>
      </c>
      <c r="F444" s="1" t="s">
        <v>1496</v>
      </c>
      <c r="G444" s="1" t="s">
        <v>123</v>
      </c>
      <c r="H444" s="1" t="s">
        <v>124</v>
      </c>
      <c r="I444" s="1" t="s">
        <v>125</v>
      </c>
      <c r="J444" s="1" t="s">
        <v>1467</v>
      </c>
      <c r="K444" s="1" t="s">
        <v>1497</v>
      </c>
      <c r="L444">
        <f>ROUNDUP(IF(B444&gt;$D$4,0,($D$4-B444+1)/365),0)</f>
        <v>0</v>
      </c>
      <c r="M444">
        <f>ROUNDUP(IF(B444&gt;$D$5,0,($D$5-B444+1)/365),0)</f>
        <v>1</v>
      </c>
      <c r="N444" s="28">
        <f>IF(OR(L444=1,M444=1),IF(B444+364&lt;=$D$5,(B444+364-$D$4+1)/365,IF(B444&gt;$D$4,($D$5-B444+1)/365,$D$6/365)),0)</f>
        <v>0.18630136986301371</v>
      </c>
      <c r="O444" s="28">
        <f>'Data &amp; Parameter'!$E$16*'Data &amp; Parameter'!$E$17*('Data &amp; Parameter'!$E$18+'Data &amp; Parameter'!$E$19)*'Data &amp; Parameter'!$E$20*'Data &amp; Parameter'!$E$37*N444</f>
        <v>0.64771478420694417</v>
      </c>
      <c r="P444">
        <f>ROUNDUP(IF(D444&gt;$D$4,0,($D$4-D444+1)/365),0)</f>
        <v>0</v>
      </c>
      <c r="Q444">
        <f>ROUNDUP(IF(D444&gt;$D$5,0,($D$5-D444+1)/365),0)</f>
        <v>1</v>
      </c>
      <c r="R444" s="28">
        <f>IF(OR(P444=1,Q444=1),IF(D444+364&lt;=$D$5,(D444+364-$D$4+1)/365,IF(D444&gt;$D$4,($D$5-D444+1)/365,$D$6/365)),0)</f>
        <v>0.18630136986301371</v>
      </c>
      <c r="S444" s="28">
        <f>'Data &amp; Parameter'!$E$16*'Data &amp; Parameter'!$E$17*('Data &amp; Parameter'!$E$18+'Data &amp; Parameter'!$E$19)*'Data &amp; Parameter'!$E$20*'Data &amp; Parameter'!$E$37*R444</f>
        <v>0.64771478420694417</v>
      </c>
      <c r="T444" s="28">
        <f t="shared" si="6"/>
        <v>1.2954295684138883</v>
      </c>
    </row>
    <row r="445" spans="1:20" ht="15.75" customHeight="1" x14ac:dyDescent="0.35">
      <c r="A445">
        <v>438</v>
      </c>
      <c r="B445" s="76">
        <v>44234</v>
      </c>
      <c r="C445" s="1" t="s">
        <v>1498</v>
      </c>
      <c r="D445" s="76">
        <v>44234</v>
      </c>
      <c r="E445" s="1" t="s">
        <v>1499</v>
      </c>
      <c r="F445" s="1" t="s">
        <v>1500</v>
      </c>
      <c r="G445" s="1" t="s">
        <v>123</v>
      </c>
      <c r="H445" s="1" t="s">
        <v>124</v>
      </c>
      <c r="I445" s="1" t="s">
        <v>125</v>
      </c>
      <c r="J445" s="1" t="s">
        <v>487</v>
      </c>
      <c r="K445" s="1" t="s">
        <v>1487</v>
      </c>
      <c r="L445">
        <f>ROUNDUP(IF(B445&gt;$D$4,0,($D$4-B445+1)/365),0)</f>
        <v>0</v>
      </c>
      <c r="M445">
        <f>ROUNDUP(IF(B445&gt;$D$5,0,($D$5-B445+1)/365),0)</f>
        <v>1</v>
      </c>
      <c r="N445" s="28">
        <f>IF(OR(L445=1,M445=1),IF(B445+364&lt;=$D$5,(B445+364-$D$4+1)/365,IF(B445&gt;$D$4,($D$5-B445+1)/365,$D$6/365)),0)</f>
        <v>0.18630136986301371</v>
      </c>
      <c r="O445" s="28">
        <f>'Data &amp; Parameter'!$E$16*'Data &amp; Parameter'!$E$17*('Data &amp; Parameter'!$E$18+'Data &amp; Parameter'!$E$19)*'Data &amp; Parameter'!$E$20*'Data &amp; Parameter'!$E$37*N445</f>
        <v>0.64771478420694417</v>
      </c>
      <c r="P445">
        <f>ROUNDUP(IF(D445&gt;$D$4,0,($D$4-D445+1)/365),0)</f>
        <v>0</v>
      </c>
      <c r="Q445">
        <f>ROUNDUP(IF(D445&gt;$D$5,0,($D$5-D445+1)/365),0)</f>
        <v>1</v>
      </c>
      <c r="R445" s="28">
        <f>IF(OR(P445=1,Q445=1),IF(D445+364&lt;=$D$5,(D445+364-$D$4+1)/365,IF(D445&gt;$D$4,($D$5-D445+1)/365,$D$6/365)),0)</f>
        <v>0.18630136986301371</v>
      </c>
      <c r="S445" s="28">
        <f>'Data &amp; Parameter'!$E$16*'Data &amp; Parameter'!$E$17*('Data &amp; Parameter'!$E$18+'Data &amp; Parameter'!$E$19)*'Data &amp; Parameter'!$E$20*'Data &amp; Parameter'!$E$37*R445</f>
        <v>0.64771478420694417</v>
      </c>
      <c r="T445" s="28">
        <f t="shared" si="6"/>
        <v>1.2954295684138883</v>
      </c>
    </row>
    <row r="446" spans="1:20" ht="15.75" customHeight="1" x14ac:dyDescent="0.35">
      <c r="A446">
        <v>439</v>
      </c>
      <c r="B446" s="76">
        <v>44234</v>
      </c>
      <c r="C446" s="1" t="s">
        <v>1501</v>
      </c>
      <c r="D446" s="76">
        <v>44234</v>
      </c>
      <c r="E446" s="1" t="s">
        <v>1502</v>
      </c>
      <c r="F446" s="1" t="s">
        <v>1503</v>
      </c>
      <c r="G446" s="1" t="s">
        <v>123</v>
      </c>
      <c r="H446" s="1" t="s">
        <v>124</v>
      </c>
      <c r="I446" s="1" t="s">
        <v>125</v>
      </c>
      <c r="J446" s="1" t="s">
        <v>487</v>
      </c>
      <c r="K446" s="1" t="s">
        <v>1497</v>
      </c>
      <c r="L446">
        <f>ROUNDUP(IF(B446&gt;$D$4,0,($D$4-B446+1)/365),0)</f>
        <v>0</v>
      </c>
      <c r="M446">
        <f>ROUNDUP(IF(B446&gt;$D$5,0,($D$5-B446+1)/365),0)</f>
        <v>1</v>
      </c>
      <c r="N446" s="28">
        <f>IF(OR(L446=1,M446=1),IF(B446+364&lt;=$D$5,(B446+364-$D$4+1)/365,IF(B446&gt;$D$4,($D$5-B446+1)/365,$D$6/365)),0)</f>
        <v>0.18630136986301371</v>
      </c>
      <c r="O446" s="28">
        <f>'Data &amp; Parameter'!$E$16*'Data &amp; Parameter'!$E$17*('Data &amp; Parameter'!$E$18+'Data &amp; Parameter'!$E$19)*'Data &amp; Parameter'!$E$20*'Data &amp; Parameter'!$E$37*N446</f>
        <v>0.64771478420694417</v>
      </c>
      <c r="P446">
        <f>ROUNDUP(IF(D446&gt;$D$4,0,($D$4-D446+1)/365),0)</f>
        <v>0</v>
      </c>
      <c r="Q446">
        <f>ROUNDUP(IF(D446&gt;$D$5,0,($D$5-D446+1)/365),0)</f>
        <v>1</v>
      </c>
      <c r="R446" s="28">
        <f>IF(OR(P446=1,Q446=1),IF(D446+364&lt;=$D$5,(D446+364-$D$4+1)/365,IF(D446&gt;$D$4,($D$5-D446+1)/365,$D$6/365)),0)</f>
        <v>0.18630136986301371</v>
      </c>
      <c r="S446" s="28">
        <f>'Data &amp; Parameter'!$E$16*'Data &amp; Parameter'!$E$17*('Data &amp; Parameter'!$E$18+'Data &amp; Parameter'!$E$19)*'Data &amp; Parameter'!$E$20*'Data &amp; Parameter'!$E$37*R446</f>
        <v>0.64771478420694417</v>
      </c>
      <c r="T446" s="28">
        <f t="shared" si="6"/>
        <v>1.2954295684138883</v>
      </c>
    </row>
    <row r="447" spans="1:20" ht="15.75" customHeight="1" x14ac:dyDescent="0.35">
      <c r="A447">
        <v>440</v>
      </c>
      <c r="B447" s="76">
        <v>44234</v>
      </c>
      <c r="C447" s="1" t="s">
        <v>1504</v>
      </c>
      <c r="D447" s="76">
        <v>44234</v>
      </c>
      <c r="E447" s="1" t="s">
        <v>1505</v>
      </c>
      <c r="F447" s="1" t="s">
        <v>1506</v>
      </c>
      <c r="G447" s="1" t="s">
        <v>123</v>
      </c>
      <c r="H447" s="1" t="s">
        <v>124</v>
      </c>
      <c r="I447" s="1" t="s">
        <v>125</v>
      </c>
      <c r="J447" s="1" t="s">
        <v>1507</v>
      </c>
      <c r="K447" s="1" t="s">
        <v>1507</v>
      </c>
      <c r="L447">
        <f>ROUNDUP(IF(B447&gt;$D$4,0,($D$4-B447+1)/365),0)</f>
        <v>0</v>
      </c>
      <c r="M447">
        <f>ROUNDUP(IF(B447&gt;$D$5,0,($D$5-B447+1)/365),0)</f>
        <v>1</v>
      </c>
      <c r="N447" s="28">
        <f>IF(OR(L447=1,M447=1),IF(B447+364&lt;=$D$5,(B447+364-$D$4+1)/365,IF(B447&gt;$D$4,($D$5-B447+1)/365,$D$6/365)),0)</f>
        <v>0.18630136986301371</v>
      </c>
      <c r="O447" s="28">
        <f>'Data &amp; Parameter'!$E$16*'Data &amp; Parameter'!$E$17*('Data &amp; Parameter'!$E$18+'Data &amp; Parameter'!$E$19)*'Data &amp; Parameter'!$E$20*'Data &amp; Parameter'!$E$37*N447</f>
        <v>0.64771478420694417</v>
      </c>
      <c r="P447">
        <f>ROUNDUP(IF(D447&gt;$D$4,0,($D$4-D447+1)/365),0)</f>
        <v>0</v>
      </c>
      <c r="Q447">
        <f>ROUNDUP(IF(D447&gt;$D$5,0,($D$5-D447+1)/365),0)</f>
        <v>1</v>
      </c>
      <c r="R447" s="28">
        <f>IF(OR(P447=1,Q447=1),IF(D447+364&lt;=$D$5,(D447+364-$D$4+1)/365,IF(D447&gt;$D$4,($D$5-D447+1)/365,$D$6/365)),0)</f>
        <v>0.18630136986301371</v>
      </c>
      <c r="S447" s="28">
        <f>'Data &amp; Parameter'!$E$16*'Data &amp; Parameter'!$E$17*('Data &amp; Parameter'!$E$18+'Data &amp; Parameter'!$E$19)*'Data &amp; Parameter'!$E$20*'Data &amp; Parameter'!$E$37*R447</f>
        <v>0.64771478420694417</v>
      </c>
      <c r="T447" s="28">
        <f t="shared" si="6"/>
        <v>1.2954295684138883</v>
      </c>
    </row>
    <row r="448" spans="1:20" ht="15.75" customHeight="1" x14ac:dyDescent="0.35">
      <c r="A448">
        <v>441</v>
      </c>
      <c r="B448" s="76">
        <v>44234</v>
      </c>
      <c r="C448" s="1" t="s">
        <v>1508</v>
      </c>
      <c r="D448" s="76">
        <v>44234</v>
      </c>
      <c r="E448" s="1" t="s">
        <v>1509</v>
      </c>
      <c r="F448" s="1" t="s">
        <v>1510</v>
      </c>
      <c r="G448" s="1" t="s">
        <v>123</v>
      </c>
      <c r="H448" s="1" t="s">
        <v>124</v>
      </c>
      <c r="I448" s="1" t="s">
        <v>125</v>
      </c>
      <c r="J448" s="1" t="s">
        <v>1467</v>
      </c>
      <c r="K448" s="1" t="s">
        <v>1467</v>
      </c>
      <c r="L448">
        <f>ROUNDUP(IF(B448&gt;$D$4,0,($D$4-B448+1)/365),0)</f>
        <v>0</v>
      </c>
      <c r="M448">
        <f>ROUNDUP(IF(B448&gt;$D$5,0,($D$5-B448+1)/365),0)</f>
        <v>1</v>
      </c>
      <c r="N448" s="28">
        <f>IF(OR(L448=1,M448=1),IF(B448+364&lt;=$D$5,(B448+364-$D$4+1)/365,IF(B448&gt;$D$4,($D$5-B448+1)/365,$D$6/365)),0)</f>
        <v>0.18630136986301371</v>
      </c>
      <c r="O448" s="28">
        <f>'Data &amp; Parameter'!$E$16*'Data &amp; Parameter'!$E$17*('Data &amp; Parameter'!$E$18+'Data &amp; Parameter'!$E$19)*'Data &amp; Parameter'!$E$20*'Data &amp; Parameter'!$E$37*N448</f>
        <v>0.64771478420694417</v>
      </c>
      <c r="P448">
        <f>ROUNDUP(IF(D448&gt;$D$4,0,($D$4-D448+1)/365),0)</f>
        <v>0</v>
      </c>
      <c r="Q448">
        <f>ROUNDUP(IF(D448&gt;$D$5,0,($D$5-D448+1)/365),0)</f>
        <v>1</v>
      </c>
      <c r="R448" s="28">
        <f>IF(OR(P448=1,Q448=1),IF(D448+364&lt;=$D$5,(D448+364-$D$4+1)/365,IF(D448&gt;$D$4,($D$5-D448+1)/365,$D$6/365)),0)</f>
        <v>0.18630136986301371</v>
      </c>
      <c r="S448" s="28">
        <f>'Data &amp; Parameter'!$E$16*'Data &amp; Parameter'!$E$17*('Data &amp; Parameter'!$E$18+'Data &amp; Parameter'!$E$19)*'Data &amp; Parameter'!$E$20*'Data &amp; Parameter'!$E$37*R448</f>
        <v>0.64771478420694417</v>
      </c>
      <c r="T448" s="28">
        <f t="shared" si="6"/>
        <v>1.2954295684138883</v>
      </c>
    </row>
    <row r="449" spans="1:20" ht="15.75" customHeight="1" x14ac:dyDescent="0.35">
      <c r="A449">
        <v>442</v>
      </c>
      <c r="B449" s="76">
        <v>44234</v>
      </c>
      <c r="C449" s="1" t="s">
        <v>1511</v>
      </c>
      <c r="D449" s="76">
        <v>44234</v>
      </c>
      <c r="E449" s="1" t="s">
        <v>1512</v>
      </c>
      <c r="F449" s="1" t="s">
        <v>1513</v>
      </c>
      <c r="G449" s="1" t="s">
        <v>123</v>
      </c>
      <c r="H449" s="1" t="s">
        <v>124</v>
      </c>
      <c r="I449" s="1" t="s">
        <v>125</v>
      </c>
      <c r="J449" s="1" t="s">
        <v>1514</v>
      </c>
      <c r="K449" s="1" t="s">
        <v>1467</v>
      </c>
      <c r="L449">
        <f>ROUNDUP(IF(B449&gt;$D$4,0,($D$4-B449+1)/365),0)</f>
        <v>0</v>
      </c>
      <c r="M449">
        <f>ROUNDUP(IF(B449&gt;$D$5,0,($D$5-B449+1)/365),0)</f>
        <v>1</v>
      </c>
      <c r="N449" s="28">
        <f>IF(OR(L449=1,M449=1),IF(B449+364&lt;=$D$5,(B449+364-$D$4+1)/365,IF(B449&gt;$D$4,($D$5-B449+1)/365,$D$6/365)),0)</f>
        <v>0.18630136986301371</v>
      </c>
      <c r="O449" s="28">
        <f>'Data &amp; Parameter'!$E$16*'Data &amp; Parameter'!$E$17*('Data &amp; Parameter'!$E$18+'Data &amp; Parameter'!$E$19)*'Data &amp; Parameter'!$E$20*'Data &amp; Parameter'!$E$37*N449</f>
        <v>0.64771478420694417</v>
      </c>
      <c r="P449">
        <f>ROUNDUP(IF(D449&gt;$D$4,0,($D$4-D449+1)/365),0)</f>
        <v>0</v>
      </c>
      <c r="Q449">
        <f>ROUNDUP(IF(D449&gt;$D$5,0,($D$5-D449+1)/365),0)</f>
        <v>1</v>
      </c>
      <c r="R449" s="28">
        <f>IF(OR(P449=1,Q449=1),IF(D449+364&lt;=$D$5,(D449+364-$D$4+1)/365,IF(D449&gt;$D$4,($D$5-D449+1)/365,$D$6/365)),0)</f>
        <v>0.18630136986301371</v>
      </c>
      <c r="S449" s="28">
        <f>'Data &amp; Parameter'!$E$16*'Data &amp; Parameter'!$E$17*('Data &amp; Parameter'!$E$18+'Data &amp; Parameter'!$E$19)*'Data &amp; Parameter'!$E$20*'Data &amp; Parameter'!$E$37*R449</f>
        <v>0.64771478420694417</v>
      </c>
      <c r="T449" s="28">
        <f t="shared" si="6"/>
        <v>1.2954295684138883</v>
      </c>
    </row>
    <row r="450" spans="1:20" ht="15.75" customHeight="1" x14ac:dyDescent="0.35">
      <c r="A450">
        <v>443</v>
      </c>
      <c r="B450" s="76">
        <v>44234</v>
      </c>
      <c r="C450" s="1" t="s">
        <v>1515</v>
      </c>
      <c r="D450" s="76">
        <v>44234</v>
      </c>
      <c r="E450" s="1" t="s">
        <v>1516</v>
      </c>
      <c r="F450" s="1" t="s">
        <v>1517</v>
      </c>
      <c r="G450" s="1" t="s">
        <v>123</v>
      </c>
      <c r="H450" s="1" t="s">
        <v>124</v>
      </c>
      <c r="I450" s="1" t="s">
        <v>125</v>
      </c>
      <c r="J450" s="1" t="s">
        <v>1507</v>
      </c>
      <c r="K450" s="1" t="s">
        <v>1507</v>
      </c>
      <c r="L450">
        <f>ROUNDUP(IF(B450&gt;$D$4,0,($D$4-B450+1)/365),0)</f>
        <v>0</v>
      </c>
      <c r="M450">
        <f>ROUNDUP(IF(B450&gt;$D$5,0,($D$5-B450+1)/365),0)</f>
        <v>1</v>
      </c>
      <c r="N450" s="28">
        <f>IF(OR(L450=1,M450=1),IF(B450+364&lt;=$D$5,(B450+364-$D$4+1)/365,IF(B450&gt;$D$4,($D$5-B450+1)/365,$D$6/365)),0)</f>
        <v>0.18630136986301371</v>
      </c>
      <c r="O450" s="28">
        <f>'Data &amp; Parameter'!$E$16*'Data &amp; Parameter'!$E$17*('Data &amp; Parameter'!$E$18+'Data &amp; Parameter'!$E$19)*'Data &amp; Parameter'!$E$20*'Data &amp; Parameter'!$E$37*N450</f>
        <v>0.64771478420694417</v>
      </c>
      <c r="P450">
        <f>ROUNDUP(IF(D450&gt;$D$4,0,($D$4-D450+1)/365),0)</f>
        <v>0</v>
      </c>
      <c r="Q450">
        <f>ROUNDUP(IF(D450&gt;$D$5,0,($D$5-D450+1)/365),0)</f>
        <v>1</v>
      </c>
      <c r="R450" s="28">
        <f>IF(OR(P450=1,Q450=1),IF(D450+364&lt;=$D$5,(D450+364-$D$4+1)/365,IF(D450&gt;$D$4,($D$5-D450+1)/365,$D$6/365)),0)</f>
        <v>0.18630136986301371</v>
      </c>
      <c r="S450" s="28">
        <f>'Data &amp; Parameter'!$E$16*'Data &amp; Parameter'!$E$17*('Data &amp; Parameter'!$E$18+'Data &amp; Parameter'!$E$19)*'Data &amp; Parameter'!$E$20*'Data &amp; Parameter'!$E$37*R450</f>
        <v>0.64771478420694417</v>
      </c>
      <c r="T450" s="28">
        <f t="shared" si="6"/>
        <v>1.2954295684138883</v>
      </c>
    </row>
    <row r="451" spans="1:20" ht="15.75" customHeight="1" x14ac:dyDescent="0.35">
      <c r="A451">
        <v>444</v>
      </c>
      <c r="B451" s="76">
        <v>44234</v>
      </c>
      <c r="C451" s="1" t="s">
        <v>1518</v>
      </c>
      <c r="D451" s="76">
        <v>44234</v>
      </c>
      <c r="E451" s="1" t="s">
        <v>1519</v>
      </c>
      <c r="F451" s="1" t="s">
        <v>1520</v>
      </c>
      <c r="G451" s="1" t="s">
        <v>123</v>
      </c>
      <c r="H451" s="1" t="s">
        <v>124</v>
      </c>
      <c r="I451" s="1" t="s">
        <v>125</v>
      </c>
      <c r="J451" s="1" t="s">
        <v>1507</v>
      </c>
      <c r="K451" s="1" t="s">
        <v>1507</v>
      </c>
      <c r="L451">
        <f>ROUNDUP(IF(B451&gt;$D$4,0,($D$4-B451+1)/365),0)</f>
        <v>0</v>
      </c>
      <c r="M451">
        <f>ROUNDUP(IF(B451&gt;$D$5,0,($D$5-B451+1)/365),0)</f>
        <v>1</v>
      </c>
      <c r="N451" s="28">
        <f>IF(OR(L451=1,M451=1),IF(B451+364&lt;=$D$5,(B451+364-$D$4+1)/365,IF(B451&gt;$D$4,($D$5-B451+1)/365,$D$6/365)),0)</f>
        <v>0.18630136986301371</v>
      </c>
      <c r="O451" s="28">
        <f>'Data &amp; Parameter'!$E$16*'Data &amp; Parameter'!$E$17*('Data &amp; Parameter'!$E$18+'Data &amp; Parameter'!$E$19)*'Data &amp; Parameter'!$E$20*'Data &amp; Parameter'!$E$37*N451</f>
        <v>0.64771478420694417</v>
      </c>
      <c r="P451">
        <f>ROUNDUP(IF(D451&gt;$D$4,0,($D$4-D451+1)/365),0)</f>
        <v>0</v>
      </c>
      <c r="Q451">
        <f>ROUNDUP(IF(D451&gt;$D$5,0,($D$5-D451+1)/365),0)</f>
        <v>1</v>
      </c>
      <c r="R451" s="28">
        <f>IF(OR(P451=1,Q451=1),IF(D451+364&lt;=$D$5,(D451+364-$D$4+1)/365,IF(D451&gt;$D$4,($D$5-D451+1)/365,$D$6/365)),0)</f>
        <v>0.18630136986301371</v>
      </c>
      <c r="S451" s="28">
        <f>'Data &amp; Parameter'!$E$16*'Data &amp; Parameter'!$E$17*('Data &amp; Parameter'!$E$18+'Data &amp; Parameter'!$E$19)*'Data &amp; Parameter'!$E$20*'Data &amp; Parameter'!$E$37*R451</f>
        <v>0.64771478420694417</v>
      </c>
      <c r="T451" s="28">
        <f t="shared" si="6"/>
        <v>1.2954295684138883</v>
      </c>
    </row>
    <row r="452" spans="1:20" ht="15.75" customHeight="1" x14ac:dyDescent="0.35">
      <c r="A452">
        <v>445</v>
      </c>
      <c r="B452" s="76">
        <v>44234</v>
      </c>
      <c r="C452" s="1" t="s">
        <v>1521</v>
      </c>
      <c r="D452" s="76">
        <v>44234</v>
      </c>
      <c r="E452" s="1" t="s">
        <v>1522</v>
      </c>
      <c r="F452" s="1" t="s">
        <v>1523</v>
      </c>
      <c r="G452" s="1" t="s">
        <v>123</v>
      </c>
      <c r="H452" s="1" t="s">
        <v>124</v>
      </c>
      <c r="I452" s="1" t="s">
        <v>125</v>
      </c>
      <c r="J452" s="1" t="s">
        <v>1507</v>
      </c>
      <c r="K452" s="1" t="s">
        <v>1507</v>
      </c>
      <c r="L452">
        <f>ROUNDUP(IF(B452&gt;$D$4,0,($D$4-B452+1)/365),0)</f>
        <v>0</v>
      </c>
      <c r="M452">
        <f>ROUNDUP(IF(B452&gt;$D$5,0,($D$5-B452+1)/365),0)</f>
        <v>1</v>
      </c>
      <c r="N452" s="28">
        <f>IF(OR(L452=1,M452=1),IF(B452+364&lt;=$D$5,(B452+364-$D$4+1)/365,IF(B452&gt;$D$4,($D$5-B452+1)/365,$D$6/365)),0)</f>
        <v>0.18630136986301371</v>
      </c>
      <c r="O452" s="28">
        <f>'Data &amp; Parameter'!$E$16*'Data &amp; Parameter'!$E$17*('Data &amp; Parameter'!$E$18+'Data &amp; Parameter'!$E$19)*'Data &amp; Parameter'!$E$20*'Data &amp; Parameter'!$E$37*N452</f>
        <v>0.64771478420694417</v>
      </c>
      <c r="P452">
        <f>ROUNDUP(IF(D452&gt;$D$4,0,($D$4-D452+1)/365),0)</f>
        <v>0</v>
      </c>
      <c r="Q452">
        <f>ROUNDUP(IF(D452&gt;$D$5,0,($D$5-D452+1)/365),0)</f>
        <v>1</v>
      </c>
      <c r="R452" s="28">
        <f>IF(OR(P452=1,Q452=1),IF(D452+364&lt;=$D$5,(D452+364-$D$4+1)/365,IF(D452&gt;$D$4,($D$5-D452+1)/365,$D$6/365)),0)</f>
        <v>0.18630136986301371</v>
      </c>
      <c r="S452" s="28">
        <f>'Data &amp; Parameter'!$E$16*'Data &amp; Parameter'!$E$17*('Data &amp; Parameter'!$E$18+'Data &amp; Parameter'!$E$19)*'Data &amp; Parameter'!$E$20*'Data &amp; Parameter'!$E$37*R452</f>
        <v>0.64771478420694417</v>
      </c>
      <c r="T452" s="28">
        <f t="shared" si="6"/>
        <v>1.2954295684138883</v>
      </c>
    </row>
    <row r="453" spans="1:20" ht="15.75" customHeight="1" x14ac:dyDescent="0.35">
      <c r="A453">
        <v>446</v>
      </c>
      <c r="B453" s="76">
        <v>44234</v>
      </c>
      <c r="C453" s="1" t="s">
        <v>1524</v>
      </c>
      <c r="D453" s="76">
        <v>44234</v>
      </c>
      <c r="E453" s="1" t="s">
        <v>1525</v>
      </c>
      <c r="F453" s="1" t="s">
        <v>1526</v>
      </c>
      <c r="G453" s="1" t="s">
        <v>123</v>
      </c>
      <c r="H453" s="1" t="s">
        <v>124</v>
      </c>
      <c r="I453" s="1" t="s">
        <v>125</v>
      </c>
      <c r="J453" s="1" t="s">
        <v>1507</v>
      </c>
      <c r="K453" s="1" t="s">
        <v>1507</v>
      </c>
      <c r="L453">
        <f>ROUNDUP(IF(B453&gt;$D$4,0,($D$4-B453+1)/365),0)</f>
        <v>0</v>
      </c>
      <c r="M453">
        <f>ROUNDUP(IF(B453&gt;$D$5,0,($D$5-B453+1)/365),0)</f>
        <v>1</v>
      </c>
      <c r="N453" s="28">
        <f>IF(OR(L453=1,M453=1),IF(B453+364&lt;=$D$5,(B453+364-$D$4+1)/365,IF(B453&gt;$D$4,($D$5-B453+1)/365,$D$6/365)),0)</f>
        <v>0.18630136986301371</v>
      </c>
      <c r="O453" s="28">
        <f>'Data &amp; Parameter'!$E$16*'Data &amp; Parameter'!$E$17*('Data &amp; Parameter'!$E$18+'Data &amp; Parameter'!$E$19)*'Data &amp; Parameter'!$E$20*'Data &amp; Parameter'!$E$37*N453</f>
        <v>0.64771478420694417</v>
      </c>
      <c r="P453">
        <f>ROUNDUP(IF(D453&gt;$D$4,0,($D$4-D453+1)/365),0)</f>
        <v>0</v>
      </c>
      <c r="Q453">
        <f>ROUNDUP(IF(D453&gt;$D$5,0,($D$5-D453+1)/365),0)</f>
        <v>1</v>
      </c>
      <c r="R453" s="28">
        <f>IF(OR(P453=1,Q453=1),IF(D453+364&lt;=$D$5,(D453+364-$D$4+1)/365,IF(D453&gt;$D$4,($D$5-D453+1)/365,$D$6/365)),0)</f>
        <v>0.18630136986301371</v>
      </c>
      <c r="S453" s="28">
        <f>'Data &amp; Parameter'!$E$16*'Data &amp; Parameter'!$E$17*('Data &amp; Parameter'!$E$18+'Data &amp; Parameter'!$E$19)*'Data &amp; Parameter'!$E$20*'Data &amp; Parameter'!$E$37*R453</f>
        <v>0.64771478420694417</v>
      </c>
      <c r="T453" s="28">
        <f t="shared" si="6"/>
        <v>1.2954295684138883</v>
      </c>
    </row>
    <row r="454" spans="1:20" ht="15.75" customHeight="1" x14ac:dyDescent="0.35">
      <c r="A454">
        <v>447</v>
      </c>
      <c r="B454" s="76">
        <v>44234</v>
      </c>
      <c r="C454" s="1" t="s">
        <v>1527</v>
      </c>
      <c r="D454" s="76">
        <v>44234</v>
      </c>
      <c r="E454" s="1" t="s">
        <v>1528</v>
      </c>
      <c r="F454" s="1" t="s">
        <v>1529</v>
      </c>
      <c r="G454" s="1" t="s">
        <v>123</v>
      </c>
      <c r="H454" s="1" t="s">
        <v>124</v>
      </c>
      <c r="I454" s="1" t="s">
        <v>125</v>
      </c>
      <c r="J454" s="1" t="s">
        <v>1507</v>
      </c>
      <c r="K454" s="1" t="s">
        <v>1507</v>
      </c>
      <c r="L454">
        <f>ROUNDUP(IF(B454&gt;$D$4,0,($D$4-B454+1)/365),0)</f>
        <v>0</v>
      </c>
      <c r="M454">
        <f>ROUNDUP(IF(B454&gt;$D$5,0,($D$5-B454+1)/365),0)</f>
        <v>1</v>
      </c>
      <c r="N454" s="28">
        <f>IF(OR(L454=1,M454=1),IF(B454+364&lt;=$D$5,(B454+364-$D$4+1)/365,IF(B454&gt;$D$4,($D$5-B454+1)/365,$D$6/365)),0)</f>
        <v>0.18630136986301371</v>
      </c>
      <c r="O454" s="28">
        <f>'Data &amp; Parameter'!$E$16*'Data &amp; Parameter'!$E$17*('Data &amp; Parameter'!$E$18+'Data &amp; Parameter'!$E$19)*'Data &amp; Parameter'!$E$20*'Data &amp; Parameter'!$E$37*N454</f>
        <v>0.64771478420694417</v>
      </c>
      <c r="P454">
        <f>ROUNDUP(IF(D454&gt;$D$4,0,($D$4-D454+1)/365),0)</f>
        <v>0</v>
      </c>
      <c r="Q454">
        <f>ROUNDUP(IF(D454&gt;$D$5,0,($D$5-D454+1)/365),0)</f>
        <v>1</v>
      </c>
      <c r="R454" s="28">
        <f>IF(OR(P454=1,Q454=1),IF(D454+364&lt;=$D$5,(D454+364-$D$4+1)/365,IF(D454&gt;$D$4,($D$5-D454+1)/365,$D$6/365)),0)</f>
        <v>0.18630136986301371</v>
      </c>
      <c r="S454" s="28">
        <f>'Data &amp; Parameter'!$E$16*'Data &amp; Parameter'!$E$17*('Data &amp; Parameter'!$E$18+'Data &amp; Parameter'!$E$19)*'Data &amp; Parameter'!$E$20*'Data &amp; Parameter'!$E$37*R454</f>
        <v>0.64771478420694417</v>
      </c>
      <c r="T454" s="28">
        <f t="shared" si="6"/>
        <v>1.2954295684138883</v>
      </c>
    </row>
    <row r="455" spans="1:20" ht="15.75" customHeight="1" x14ac:dyDescent="0.35">
      <c r="A455">
        <v>448</v>
      </c>
      <c r="B455" s="76">
        <v>44234</v>
      </c>
      <c r="C455" s="1" t="s">
        <v>1530</v>
      </c>
      <c r="D455" s="76">
        <v>44234</v>
      </c>
      <c r="E455" s="1" t="s">
        <v>1531</v>
      </c>
      <c r="F455" s="1" t="s">
        <v>1532</v>
      </c>
      <c r="G455" s="1" t="s">
        <v>123</v>
      </c>
      <c r="H455" s="1" t="s">
        <v>124</v>
      </c>
      <c r="I455" s="1" t="s">
        <v>125</v>
      </c>
      <c r="J455" s="1" t="s">
        <v>1507</v>
      </c>
      <c r="K455" s="1" t="s">
        <v>1507</v>
      </c>
      <c r="L455">
        <f>ROUNDUP(IF(B455&gt;$D$4,0,($D$4-B455+1)/365),0)</f>
        <v>0</v>
      </c>
      <c r="M455">
        <f>ROUNDUP(IF(B455&gt;$D$5,0,($D$5-B455+1)/365),0)</f>
        <v>1</v>
      </c>
      <c r="N455" s="28">
        <f>IF(OR(L455=1,M455=1),IF(B455+364&lt;=$D$5,(B455+364-$D$4+1)/365,IF(B455&gt;$D$4,($D$5-B455+1)/365,$D$6/365)),0)</f>
        <v>0.18630136986301371</v>
      </c>
      <c r="O455" s="28">
        <f>'Data &amp; Parameter'!$E$16*'Data &amp; Parameter'!$E$17*('Data &amp; Parameter'!$E$18+'Data &amp; Parameter'!$E$19)*'Data &amp; Parameter'!$E$20*'Data &amp; Parameter'!$E$37*N455</f>
        <v>0.64771478420694417</v>
      </c>
      <c r="P455">
        <f>ROUNDUP(IF(D455&gt;$D$4,0,($D$4-D455+1)/365),0)</f>
        <v>0</v>
      </c>
      <c r="Q455">
        <f>ROUNDUP(IF(D455&gt;$D$5,0,($D$5-D455+1)/365),0)</f>
        <v>1</v>
      </c>
      <c r="R455" s="28">
        <f>IF(OR(P455=1,Q455=1),IF(D455+364&lt;=$D$5,(D455+364-$D$4+1)/365,IF(D455&gt;$D$4,($D$5-D455+1)/365,$D$6/365)),0)</f>
        <v>0.18630136986301371</v>
      </c>
      <c r="S455" s="28">
        <f>'Data &amp; Parameter'!$E$16*'Data &amp; Parameter'!$E$17*('Data &amp; Parameter'!$E$18+'Data &amp; Parameter'!$E$19)*'Data &amp; Parameter'!$E$20*'Data &amp; Parameter'!$E$37*R455</f>
        <v>0.64771478420694417</v>
      </c>
      <c r="T455" s="28">
        <f t="shared" si="6"/>
        <v>1.2954295684138883</v>
      </c>
    </row>
    <row r="456" spans="1:20" ht="15.75" customHeight="1" x14ac:dyDescent="0.35">
      <c r="A456">
        <v>449</v>
      </c>
      <c r="B456" s="76">
        <v>44234</v>
      </c>
      <c r="C456" s="1" t="s">
        <v>1533</v>
      </c>
      <c r="D456" s="76">
        <v>44234</v>
      </c>
      <c r="E456" s="1" t="s">
        <v>1534</v>
      </c>
      <c r="F456" s="1" t="s">
        <v>1535</v>
      </c>
      <c r="G456" s="1" t="s">
        <v>123</v>
      </c>
      <c r="H456" s="1" t="s">
        <v>124</v>
      </c>
      <c r="I456" s="1" t="s">
        <v>125</v>
      </c>
      <c r="J456" s="1" t="s">
        <v>1507</v>
      </c>
      <c r="K456" s="1" t="s">
        <v>1507</v>
      </c>
      <c r="L456">
        <f>ROUNDUP(IF(B456&gt;$D$4,0,($D$4-B456+1)/365),0)</f>
        <v>0</v>
      </c>
      <c r="M456">
        <f>ROUNDUP(IF(B456&gt;$D$5,0,($D$5-B456+1)/365),0)</f>
        <v>1</v>
      </c>
      <c r="N456" s="28">
        <f>IF(OR(L456=1,M456=1),IF(B456+364&lt;=$D$5,(B456+364-$D$4+1)/365,IF(B456&gt;$D$4,($D$5-B456+1)/365,$D$6/365)),0)</f>
        <v>0.18630136986301371</v>
      </c>
      <c r="O456" s="28">
        <f>'Data &amp; Parameter'!$E$16*'Data &amp; Parameter'!$E$17*('Data &amp; Parameter'!$E$18+'Data &amp; Parameter'!$E$19)*'Data &amp; Parameter'!$E$20*'Data &amp; Parameter'!$E$37*N456</f>
        <v>0.64771478420694417</v>
      </c>
      <c r="P456">
        <f>ROUNDUP(IF(D456&gt;$D$4,0,($D$4-D456+1)/365),0)</f>
        <v>0</v>
      </c>
      <c r="Q456">
        <f>ROUNDUP(IF(D456&gt;$D$5,0,($D$5-D456+1)/365),0)</f>
        <v>1</v>
      </c>
      <c r="R456" s="28">
        <f>IF(OR(P456=1,Q456=1),IF(D456+364&lt;=$D$5,(D456+364-$D$4+1)/365,IF(D456&gt;$D$4,($D$5-D456+1)/365,$D$6/365)),0)</f>
        <v>0.18630136986301371</v>
      </c>
      <c r="S456" s="28">
        <f>'Data &amp; Parameter'!$E$16*'Data &amp; Parameter'!$E$17*('Data &amp; Parameter'!$E$18+'Data &amp; Parameter'!$E$19)*'Data &amp; Parameter'!$E$20*'Data &amp; Parameter'!$E$37*R456</f>
        <v>0.64771478420694417</v>
      </c>
      <c r="T456" s="28">
        <f t="shared" si="6"/>
        <v>1.2954295684138883</v>
      </c>
    </row>
    <row r="457" spans="1:20" ht="15.75" customHeight="1" x14ac:dyDescent="0.35">
      <c r="A457">
        <v>450</v>
      </c>
      <c r="B457" s="76">
        <v>44234</v>
      </c>
      <c r="C457" s="1" t="s">
        <v>1536</v>
      </c>
      <c r="D457" s="76">
        <v>44234</v>
      </c>
      <c r="E457" s="1" t="s">
        <v>1537</v>
      </c>
      <c r="F457" s="1" t="s">
        <v>1538</v>
      </c>
      <c r="G457" s="1" t="s">
        <v>123</v>
      </c>
      <c r="H457" s="1" t="s">
        <v>124</v>
      </c>
      <c r="I457" s="1" t="s">
        <v>125</v>
      </c>
      <c r="J457" s="1" t="s">
        <v>1507</v>
      </c>
      <c r="K457" s="1" t="s">
        <v>1507</v>
      </c>
      <c r="L457">
        <f>ROUNDUP(IF(B457&gt;$D$4,0,($D$4-B457+1)/365),0)</f>
        <v>0</v>
      </c>
      <c r="M457">
        <f>ROUNDUP(IF(B457&gt;$D$5,0,($D$5-B457+1)/365),0)</f>
        <v>1</v>
      </c>
      <c r="N457" s="28">
        <f>IF(OR(L457=1,M457=1),IF(B457+364&lt;=$D$5,(B457+364-$D$4+1)/365,IF(B457&gt;$D$4,($D$5-B457+1)/365,$D$6/365)),0)</f>
        <v>0.18630136986301371</v>
      </c>
      <c r="O457" s="28">
        <f>'Data &amp; Parameter'!$E$16*'Data &amp; Parameter'!$E$17*('Data &amp; Parameter'!$E$18+'Data &amp; Parameter'!$E$19)*'Data &amp; Parameter'!$E$20*'Data &amp; Parameter'!$E$37*N457</f>
        <v>0.64771478420694417</v>
      </c>
      <c r="P457">
        <f>ROUNDUP(IF(D457&gt;$D$4,0,($D$4-D457+1)/365),0)</f>
        <v>0</v>
      </c>
      <c r="Q457">
        <f>ROUNDUP(IF(D457&gt;$D$5,0,($D$5-D457+1)/365),0)</f>
        <v>1</v>
      </c>
      <c r="R457" s="28">
        <f>IF(OR(P457=1,Q457=1),IF(D457+364&lt;=$D$5,(D457+364-$D$4+1)/365,IF(D457&gt;$D$4,($D$5-D457+1)/365,$D$6/365)),0)</f>
        <v>0.18630136986301371</v>
      </c>
      <c r="S457" s="28">
        <f>'Data &amp; Parameter'!$E$16*'Data &amp; Parameter'!$E$17*('Data &amp; Parameter'!$E$18+'Data &amp; Parameter'!$E$19)*'Data &amp; Parameter'!$E$20*'Data &amp; Parameter'!$E$37*R457</f>
        <v>0.64771478420694417</v>
      </c>
      <c r="T457" s="28">
        <f t="shared" ref="T457:T520" si="7">O457+S457</f>
        <v>1.2954295684138883</v>
      </c>
    </row>
    <row r="458" spans="1:20" ht="15.75" customHeight="1" x14ac:dyDescent="0.35">
      <c r="A458">
        <v>451</v>
      </c>
      <c r="B458" s="76">
        <v>44234</v>
      </c>
      <c r="C458" s="1" t="s">
        <v>1539</v>
      </c>
      <c r="D458" s="76">
        <v>44234</v>
      </c>
      <c r="E458" s="1" t="s">
        <v>1540</v>
      </c>
      <c r="F458" s="1" t="s">
        <v>1541</v>
      </c>
      <c r="G458" s="1" t="s">
        <v>123</v>
      </c>
      <c r="H458" s="1" t="s">
        <v>124</v>
      </c>
      <c r="I458" s="1" t="s">
        <v>125</v>
      </c>
      <c r="J458" s="1" t="s">
        <v>1507</v>
      </c>
      <c r="K458" s="1" t="s">
        <v>1507</v>
      </c>
      <c r="L458">
        <f>ROUNDUP(IF(B458&gt;$D$4,0,($D$4-B458+1)/365),0)</f>
        <v>0</v>
      </c>
      <c r="M458">
        <f>ROUNDUP(IF(B458&gt;$D$5,0,($D$5-B458+1)/365),0)</f>
        <v>1</v>
      </c>
      <c r="N458" s="28">
        <f>IF(OR(L458=1,M458=1),IF(B458+364&lt;=$D$5,(B458+364-$D$4+1)/365,IF(B458&gt;$D$4,($D$5-B458+1)/365,$D$6/365)),0)</f>
        <v>0.18630136986301371</v>
      </c>
      <c r="O458" s="28">
        <f>'Data &amp; Parameter'!$E$16*'Data &amp; Parameter'!$E$17*('Data &amp; Parameter'!$E$18+'Data &amp; Parameter'!$E$19)*'Data &amp; Parameter'!$E$20*'Data &amp; Parameter'!$E$37*N458</f>
        <v>0.64771478420694417</v>
      </c>
      <c r="P458">
        <f>ROUNDUP(IF(D458&gt;$D$4,0,($D$4-D458+1)/365),0)</f>
        <v>0</v>
      </c>
      <c r="Q458">
        <f>ROUNDUP(IF(D458&gt;$D$5,0,($D$5-D458+1)/365),0)</f>
        <v>1</v>
      </c>
      <c r="R458" s="28">
        <f>IF(OR(P458=1,Q458=1),IF(D458+364&lt;=$D$5,(D458+364-$D$4+1)/365,IF(D458&gt;$D$4,($D$5-D458+1)/365,$D$6/365)),0)</f>
        <v>0.18630136986301371</v>
      </c>
      <c r="S458" s="28">
        <f>'Data &amp; Parameter'!$E$16*'Data &amp; Parameter'!$E$17*('Data &amp; Parameter'!$E$18+'Data &amp; Parameter'!$E$19)*'Data &amp; Parameter'!$E$20*'Data &amp; Parameter'!$E$37*R458</f>
        <v>0.64771478420694417</v>
      </c>
      <c r="T458" s="28">
        <f t="shared" si="7"/>
        <v>1.2954295684138883</v>
      </c>
    </row>
    <row r="459" spans="1:20" ht="15.75" customHeight="1" x14ac:dyDescent="0.35">
      <c r="A459">
        <v>452</v>
      </c>
      <c r="B459" s="76">
        <v>44234</v>
      </c>
      <c r="C459" s="1" t="s">
        <v>1542</v>
      </c>
      <c r="D459" s="76">
        <v>44234</v>
      </c>
      <c r="E459" s="1" t="s">
        <v>1543</v>
      </c>
      <c r="F459" s="1" t="s">
        <v>1544</v>
      </c>
      <c r="G459" s="1" t="s">
        <v>123</v>
      </c>
      <c r="H459" s="1" t="s">
        <v>124</v>
      </c>
      <c r="I459" s="1" t="s">
        <v>125</v>
      </c>
      <c r="J459" s="1" t="s">
        <v>1507</v>
      </c>
      <c r="K459" s="1" t="s">
        <v>1507</v>
      </c>
      <c r="L459">
        <f>ROUNDUP(IF(B459&gt;$D$4,0,($D$4-B459+1)/365),0)</f>
        <v>0</v>
      </c>
      <c r="M459">
        <f>ROUNDUP(IF(B459&gt;$D$5,0,($D$5-B459+1)/365),0)</f>
        <v>1</v>
      </c>
      <c r="N459" s="28">
        <f>IF(OR(L459=1,M459=1),IF(B459+364&lt;=$D$5,(B459+364-$D$4+1)/365,IF(B459&gt;$D$4,($D$5-B459+1)/365,$D$6/365)),0)</f>
        <v>0.18630136986301371</v>
      </c>
      <c r="O459" s="28">
        <f>'Data &amp; Parameter'!$E$16*'Data &amp; Parameter'!$E$17*('Data &amp; Parameter'!$E$18+'Data &amp; Parameter'!$E$19)*'Data &amp; Parameter'!$E$20*'Data &amp; Parameter'!$E$37*N459</f>
        <v>0.64771478420694417</v>
      </c>
      <c r="P459">
        <f>ROUNDUP(IF(D459&gt;$D$4,0,($D$4-D459+1)/365),0)</f>
        <v>0</v>
      </c>
      <c r="Q459">
        <f>ROUNDUP(IF(D459&gt;$D$5,0,($D$5-D459+1)/365),0)</f>
        <v>1</v>
      </c>
      <c r="R459" s="28">
        <f>IF(OR(P459=1,Q459=1),IF(D459+364&lt;=$D$5,(D459+364-$D$4+1)/365,IF(D459&gt;$D$4,($D$5-D459+1)/365,$D$6/365)),0)</f>
        <v>0.18630136986301371</v>
      </c>
      <c r="S459" s="28">
        <f>'Data &amp; Parameter'!$E$16*'Data &amp; Parameter'!$E$17*('Data &amp; Parameter'!$E$18+'Data &amp; Parameter'!$E$19)*'Data &amp; Parameter'!$E$20*'Data &amp; Parameter'!$E$37*R459</f>
        <v>0.64771478420694417</v>
      </c>
      <c r="T459" s="28">
        <f t="shared" si="7"/>
        <v>1.2954295684138883</v>
      </c>
    </row>
    <row r="460" spans="1:20" ht="15.75" customHeight="1" x14ac:dyDescent="0.35">
      <c r="A460">
        <v>453</v>
      </c>
      <c r="B460" s="76">
        <v>44234</v>
      </c>
      <c r="C460" s="1" t="s">
        <v>1545</v>
      </c>
      <c r="D460" s="76">
        <v>44234</v>
      </c>
      <c r="E460" s="1" t="s">
        <v>1546</v>
      </c>
      <c r="F460" s="1" t="s">
        <v>1547</v>
      </c>
      <c r="G460" s="1" t="s">
        <v>123</v>
      </c>
      <c r="H460" s="1" t="s">
        <v>124</v>
      </c>
      <c r="I460" s="1" t="s">
        <v>125</v>
      </c>
      <c r="J460" s="1" t="s">
        <v>1507</v>
      </c>
      <c r="K460" s="1" t="s">
        <v>1507</v>
      </c>
      <c r="L460">
        <f>ROUNDUP(IF(B460&gt;$D$4,0,($D$4-B460+1)/365),0)</f>
        <v>0</v>
      </c>
      <c r="M460">
        <f>ROUNDUP(IF(B460&gt;$D$5,0,($D$5-B460+1)/365),0)</f>
        <v>1</v>
      </c>
      <c r="N460" s="28">
        <f>IF(OR(L460=1,M460=1),IF(B460+364&lt;=$D$5,(B460+364-$D$4+1)/365,IF(B460&gt;$D$4,($D$5-B460+1)/365,$D$6/365)),0)</f>
        <v>0.18630136986301371</v>
      </c>
      <c r="O460" s="28">
        <f>'Data &amp; Parameter'!$E$16*'Data &amp; Parameter'!$E$17*('Data &amp; Parameter'!$E$18+'Data &amp; Parameter'!$E$19)*'Data &amp; Parameter'!$E$20*'Data &amp; Parameter'!$E$37*N460</f>
        <v>0.64771478420694417</v>
      </c>
      <c r="P460">
        <f>ROUNDUP(IF(D460&gt;$D$4,0,($D$4-D460+1)/365),0)</f>
        <v>0</v>
      </c>
      <c r="Q460">
        <f>ROUNDUP(IF(D460&gt;$D$5,0,($D$5-D460+1)/365),0)</f>
        <v>1</v>
      </c>
      <c r="R460" s="28">
        <f>IF(OR(P460=1,Q460=1),IF(D460+364&lt;=$D$5,(D460+364-$D$4+1)/365,IF(D460&gt;$D$4,($D$5-D460+1)/365,$D$6/365)),0)</f>
        <v>0.18630136986301371</v>
      </c>
      <c r="S460" s="28">
        <f>'Data &amp; Parameter'!$E$16*'Data &amp; Parameter'!$E$17*('Data &amp; Parameter'!$E$18+'Data &amp; Parameter'!$E$19)*'Data &amp; Parameter'!$E$20*'Data &amp; Parameter'!$E$37*R460</f>
        <v>0.64771478420694417</v>
      </c>
      <c r="T460" s="28">
        <f t="shared" si="7"/>
        <v>1.2954295684138883</v>
      </c>
    </row>
    <row r="461" spans="1:20" ht="15.75" customHeight="1" x14ac:dyDescent="0.35">
      <c r="A461">
        <v>454</v>
      </c>
      <c r="B461" s="76">
        <v>44234</v>
      </c>
      <c r="C461" s="1" t="s">
        <v>1548</v>
      </c>
      <c r="D461" s="76">
        <v>44234</v>
      </c>
      <c r="E461" s="1" t="s">
        <v>1549</v>
      </c>
      <c r="F461" s="1" t="s">
        <v>1550</v>
      </c>
      <c r="G461" s="1" t="s">
        <v>123</v>
      </c>
      <c r="H461" s="1" t="s">
        <v>124</v>
      </c>
      <c r="I461" s="1" t="s">
        <v>125</v>
      </c>
      <c r="J461" s="1" t="s">
        <v>1551</v>
      </c>
      <c r="K461" s="1" t="s">
        <v>1551</v>
      </c>
      <c r="L461">
        <f>ROUNDUP(IF(B461&gt;$D$4,0,($D$4-B461+1)/365),0)</f>
        <v>0</v>
      </c>
      <c r="M461">
        <f>ROUNDUP(IF(B461&gt;$D$5,0,($D$5-B461+1)/365),0)</f>
        <v>1</v>
      </c>
      <c r="N461" s="28">
        <f>IF(OR(L461=1,M461=1),IF(B461+364&lt;=$D$5,(B461+364-$D$4+1)/365,IF(B461&gt;$D$4,($D$5-B461+1)/365,$D$6/365)),0)</f>
        <v>0.18630136986301371</v>
      </c>
      <c r="O461" s="28">
        <f>'Data &amp; Parameter'!$E$16*'Data &amp; Parameter'!$E$17*('Data &amp; Parameter'!$E$18+'Data &amp; Parameter'!$E$19)*'Data &amp; Parameter'!$E$20*'Data &amp; Parameter'!$E$37*N461</f>
        <v>0.64771478420694417</v>
      </c>
      <c r="P461">
        <f>ROUNDUP(IF(D461&gt;$D$4,0,($D$4-D461+1)/365),0)</f>
        <v>0</v>
      </c>
      <c r="Q461">
        <f>ROUNDUP(IF(D461&gt;$D$5,0,($D$5-D461+1)/365),0)</f>
        <v>1</v>
      </c>
      <c r="R461" s="28">
        <f>IF(OR(P461=1,Q461=1),IF(D461+364&lt;=$D$5,(D461+364-$D$4+1)/365,IF(D461&gt;$D$4,($D$5-D461+1)/365,$D$6/365)),0)</f>
        <v>0.18630136986301371</v>
      </c>
      <c r="S461" s="28">
        <f>'Data &amp; Parameter'!$E$16*'Data &amp; Parameter'!$E$17*('Data &amp; Parameter'!$E$18+'Data &amp; Parameter'!$E$19)*'Data &amp; Parameter'!$E$20*'Data &amp; Parameter'!$E$37*R461</f>
        <v>0.64771478420694417</v>
      </c>
      <c r="T461" s="28">
        <f t="shared" si="7"/>
        <v>1.2954295684138883</v>
      </c>
    </row>
    <row r="462" spans="1:20" ht="15.75" customHeight="1" x14ac:dyDescent="0.35">
      <c r="A462">
        <v>455</v>
      </c>
      <c r="B462" s="76">
        <v>44234</v>
      </c>
      <c r="C462" s="1" t="s">
        <v>1552</v>
      </c>
      <c r="D462" s="76">
        <v>44234</v>
      </c>
      <c r="E462" s="1" t="s">
        <v>1553</v>
      </c>
      <c r="F462" s="1" t="s">
        <v>1554</v>
      </c>
      <c r="G462" s="1" t="s">
        <v>123</v>
      </c>
      <c r="H462" s="1" t="s">
        <v>124</v>
      </c>
      <c r="I462" s="1" t="s">
        <v>125</v>
      </c>
      <c r="J462" s="1" t="s">
        <v>1507</v>
      </c>
      <c r="K462" s="1" t="s">
        <v>1507</v>
      </c>
      <c r="L462">
        <f>ROUNDUP(IF(B462&gt;$D$4,0,($D$4-B462+1)/365),0)</f>
        <v>0</v>
      </c>
      <c r="M462">
        <f>ROUNDUP(IF(B462&gt;$D$5,0,($D$5-B462+1)/365),0)</f>
        <v>1</v>
      </c>
      <c r="N462" s="28">
        <f>IF(OR(L462=1,M462=1),IF(B462+364&lt;=$D$5,(B462+364-$D$4+1)/365,IF(B462&gt;$D$4,($D$5-B462+1)/365,$D$6/365)),0)</f>
        <v>0.18630136986301371</v>
      </c>
      <c r="O462" s="28">
        <f>'Data &amp; Parameter'!$E$16*'Data &amp; Parameter'!$E$17*('Data &amp; Parameter'!$E$18+'Data &amp; Parameter'!$E$19)*'Data &amp; Parameter'!$E$20*'Data &amp; Parameter'!$E$37*N462</f>
        <v>0.64771478420694417</v>
      </c>
      <c r="P462">
        <f>ROUNDUP(IF(D462&gt;$D$4,0,($D$4-D462+1)/365),0)</f>
        <v>0</v>
      </c>
      <c r="Q462">
        <f>ROUNDUP(IF(D462&gt;$D$5,0,($D$5-D462+1)/365),0)</f>
        <v>1</v>
      </c>
      <c r="R462" s="28">
        <f>IF(OR(P462=1,Q462=1),IF(D462+364&lt;=$D$5,(D462+364-$D$4+1)/365,IF(D462&gt;$D$4,($D$5-D462+1)/365,$D$6/365)),0)</f>
        <v>0.18630136986301371</v>
      </c>
      <c r="S462" s="28">
        <f>'Data &amp; Parameter'!$E$16*'Data &amp; Parameter'!$E$17*('Data &amp; Parameter'!$E$18+'Data &amp; Parameter'!$E$19)*'Data &amp; Parameter'!$E$20*'Data &amp; Parameter'!$E$37*R462</f>
        <v>0.64771478420694417</v>
      </c>
      <c r="T462" s="28">
        <f t="shared" si="7"/>
        <v>1.2954295684138883</v>
      </c>
    </row>
    <row r="463" spans="1:20" ht="15.75" customHeight="1" x14ac:dyDescent="0.35">
      <c r="A463">
        <v>456</v>
      </c>
      <c r="B463" s="76">
        <v>44234</v>
      </c>
      <c r="C463" s="1" t="s">
        <v>1555</v>
      </c>
      <c r="D463" s="76">
        <v>44234</v>
      </c>
      <c r="E463" s="1" t="s">
        <v>1556</v>
      </c>
      <c r="F463" s="1" t="s">
        <v>1557</v>
      </c>
      <c r="G463" s="1" t="s">
        <v>123</v>
      </c>
      <c r="H463" s="1" t="s">
        <v>124</v>
      </c>
      <c r="I463" s="1" t="s">
        <v>125</v>
      </c>
      <c r="J463" s="1" t="s">
        <v>1507</v>
      </c>
      <c r="K463" s="1" t="s">
        <v>1507</v>
      </c>
      <c r="L463">
        <f>ROUNDUP(IF(B463&gt;$D$4,0,($D$4-B463+1)/365),0)</f>
        <v>0</v>
      </c>
      <c r="M463">
        <f>ROUNDUP(IF(B463&gt;$D$5,0,($D$5-B463+1)/365),0)</f>
        <v>1</v>
      </c>
      <c r="N463" s="28">
        <f>IF(OR(L463=1,M463=1),IF(B463+364&lt;=$D$5,(B463+364-$D$4+1)/365,IF(B463&gt;$D$4,($D$5-B463+1)/365,$D$6/365)),0)</f>
        <v>0.18630136986301371</v>
      </c>
      <c r="O463" s="28">
        <f>'Data &amp; Parameter'!$E$16*'Data &amp; Parameter'!$E$17*('Data &amp; Parameter'!$E$18+'Data &amp; Parameter'!$E$19)*'Data &amp; Parameter'!$E$20*'Data &amp; Parameter'!$E$37*N463</f>
        <v>0.64771478420694417</v>
      </c>
      <c r="P463">
        <f>ROUNDUP(IF(D463&gt;$D$4,0,($D$4-D463+1)/365),0)</f>
        <v>0</v>
      </c>
      <c r="Q463">
        <f>ROUNDUP(IF(D463&gt;$D$5,0,($D$5-D463+1)/365),0)</f>
        <v>1</v>
      </c>
      <c r="R463" s="28">
        <f>IF(OR(P463=1,Q463=1),IF(D463+364&lt;=$D$5,(D463+364-$D$4+1)/365,IF(D463&gt;$D$4,($D$5-D463+1)/365,$D$6/365)),0)</f>
        <v>0.18630136986301371</v>
      </c>
      <c r="S463" s="28">
        <f>'Data &amp; Parameter'!$E$16*'Data &amp; Parameter'!$E$17*('Data &amp; Parameter'!$E$18+'Data &amp; Parameter'!$E$19)*'Data &amp; Parameter'!$E$20*'Data &amp; Parameter'!$E$37*R463</f>
        <v>0.64771478420694417</v>
      </c>
      <c r="T463" s="28">
        <f t="shared" si="7"/>
        <v>1.2954295684138883</v>
      </c>
    </row>
    <row r="464" spans="1:20" ht="15.75" customHeight="1" x14ac:dyDescent="0.35">
      <c r="A464">
        <v>457</v>
      </c>
      <c r="B464" s="76">
        <v>44234</v>
      </c>
      <c r="C464" s="1" t="s">
        <v>1558</v>
      </c>
      <c r="D464" s="76">
        <v>44234</v>
      </c>
      <c r="E464" s="1" t="s">
        <v>1559</v>
      </c>
      <c r="F464" s="1" t="s">
        <v>1560</v>
      </c>
      <c r="G464" s="1" t="s">
        <v>123</v>
      </c>
      <c r="H464" s="1" t="s">
        <v>124</v>
      </c>
      <c r="I464" s="1" t="s">
        <v>125</v>
      </c>
      <c r="J464" s="1" t="s">
        <v>1507</v>
      </c>
      <c r="K464" s="1" t="s">
        <v>1507</v>
      </c>
      <c r="L464">
        <f>ROUNDUP(IF(B464&gt;$D$4,0,($D$4-B464+1)/365),0)</f>
        <v>0</v>
      </c>
      <c r="M464">
        <f>ROUNDUP(IF(B464&gt;$D$5,0,($D$5-B464+1)/365),0)</f>
        <v>1</v>
      </c>
      <c r="N464" s="28">
        <f>IF(OR(L464=1,M464=1),IF(B464+364&lt;=$D$5,(B464+364-$D$4+1)/365,IF(B464&gt;$D$4,($D$5-B464+1)/365,$D$6/365)),0)</f>
        <v>0.18630136986301371</v>
      </c>
      <c r="O464" s="28">
        <f>'Data &amp; Parameter'!$E$16*'Data &amp; Parameter'!$E$17*('Data &amp; Parameter'!$E$18+'Data &amp; Parameter'!$E$19)*'Data &amp; Parameter'!$E$20*'Data &amp; Parameter'!$E$37*N464</f>
        <v>0.64771478420694417</v>
      </c>
      <c r="P464">
        <f>ROUNDUP(IF(D464&gt;$D$4,0,($D$4-D464+1)/365),0)</f>
        <v>0</v>
      </c>
      <c r="Q464">
        <f>ROUNDUP(IF(D464&gt;$D$5,0,($D$5-D464+1)/365),0)</f>
        <v>1</v>
      </c>
      <c r="R464" s="28">
        <f>IF(OR(P464=1,Q464=1),IF(D464+364&lt;=$D$5,(D464+364-$D$4+1)/365,IF(D464&gt;$D$4,($D$5-D464+1)/365,$D$6/365)),0)</f>
        <v>0.18630136986301371</v>
      </c>
      <c r="S464" s="28">
        <f>'Data &amp; Parameter'!$E$16*'Data &amp; Parameter'!$E$17*('Data &amp; Parameter'!$E$18+'Data &amp; Parameter'!$E$19)*'Data &amp; Parameter'!$E$20*'Data &amp; Parameter'!$E$37*R464</f>
        <v>0.64771478420694417</v>
      </c>
      <c r="T464" s="28">
        <f t="shared" si="7"/>
        <v>1.2954295684138883</v>
      </c>
    </row>
    <row r="465" spans="1:20" ht="15.75" customHeight="1" x14ac:dyDescent="0.35">
      <c r="A465">
        <v>458</v>
      </c>
      <c r="B465" s="76">
        <v>44234</v>
      </c>
      <c r="C465" s="1" t="s">
        <v>1561</v>
      </c>
      <c r="D465" s="76">
        <v>44234</v>
      </c>
      <c r="E465" s="1" t="s">
        <v>1562</v>
      </c>
      <c r="F465" s="1" t="s">
        <v>1563</v>
      </c>
      <c r="G465" s="1" t="s">
        <v>123</v>
      </c>
      <c r="H465" s="1" t="s">
        <v>124</v>
      </c>
      <c r="I465" s="1" t="s">
        <v>125</v>
      </c>
      <c r="J465" s="1" t="s">
        <v>1507</v>
      </c>
      <c r="K465" s="1" t="s">
        <v>1507</v>
      </c>
      <c r="L465">
        <f>ROUNDUP(IF(B465&gt;$D$4,0,($D$4-B465+1)/365),0)</f>
        <v>0</v>
      </c>
      <c r="M465">
        <f>ROUNDUP(IF(B465&gt;$D$5,0,($D$5-B465+1)/365),0)</f>
        <v>1</v>
      </c>
      <c r="N465" s="28">
        <f>IF(OR(L465=1,M465=1),IF(B465+364&lt;=$D$5,(B465+364-$D$4+1)/365,IF(B465&gt;$D$4,($D$5-B465+1)/365,$D$6/365)),0)</f>
        <v>0.18630136986301371</v>
      </c>
      <c r="O465" s="28">
        <f>'Data &amp; Parameter'!$E$16*'Data &amp; Parameter'!$E$17*('Data &amp; Parameter'!$E$18+'Data &amp; Parameter'!$E$19)*'Data &amp; Parameter'!$E$20*'Data &amp; Parameter'!$E$37*N465</f>
        <v>0.64771478420694417</v>
      </c>
      <c r="P465">
        <f>ROUNDUP(IF(D465&gt;$D$4,0,($D$4-D465+1)/365),0)</f>
        <v>0</v>
      </c>
      <c r="Q465">
        <f>ROUNDUP(IF(D465&gt;$D$5,0,($D$5-D465+1)/365),0)</f>
        <v>1</v>
      </c>
      <c r="R465" s="28">
        <f>IF(OR(P465=1,Q465=1),IF(D465+364&lt;=$D$5,(D465+364-$D$4+1)/365,IF(D465&gt;$D$4,($D$5-D465+1)/365,$D$6/365)),0)</f>
        <v>0.18630136986301371</v>
      </c>
      <c r="S465" s="28">
        <f>'Data &amp; Parameter'!$E$16*'Data &amp; Parameter'!$E$17*('Data &amp; Parameter'!$E$18+'Data &amp; Parameter'!$E$19)*'Data &amp; Parameter'!$E$20*'Data &amp; Parameter'!$E$37*R465</f>
        <v>0.64771478420694417</v>
      </c>
      <c r="T465" s="28">
        <f t="shared" si="7"/>
        <v>1.2954295684138883</v>
      </c>
    </row>
    <row r="466" spans="1:20" ht="15.75" customHeight="1" x14ac:dyDescent="0.35">
      <c r="A466">
        <v>459</v>
      </c>
      <c r="B466" s="76">
        <v>44234</v>
      </c>
      <c r="C466" s="1" t="s">
        <v>1564</v>
      </c>
      <c r="D466" s="76">
        <v>44234</v>
      </c>
      <c r="E466" s="1" t="s">
        <v>1565</v>
      </c>
      <c r="F466" s="1" t="s">
        <v>1566</v>
      </c>
      <c r="G466" s="1" t="s">
        <v>123</v>
      </c>
      <c r="H466" s="1" t="s">
        <v>124</v>
      </c>
      <c r="I466" s="1" t="s">
        <v>125</v>
      </c>
      <c r="J466" s="1" t="s">
        <v>1507</v>
      </c>
      <c r="K466" s="1" t="s">
        <v>1507</v>
      </c>
      <c r="L466">
        <f>ROUNDUP(IF(B466&gt;$D$4,0,($D$4-B466+1)/365),0)</f>
        <v>0</v>
      </c>
      <c r="M466">
        <f>ROUNDUP(IF(B466&gt;$D$5,0,($D$5-B466+1)/365),0)</f>
        <v>1</v>
      </c>
      <c r="N466" s="28">
        <f>IF(OR(L466=1,M466=1),IF(B466+364&lt;=$D$5,(B466+364-$D$4+1)/365,IF(B466&gt;$D$4,($D$5-B466+1)/365,$D$6/365)),0)</f>
        <v>0.18630136986301371</v>
      </c>
      <c r="O466" s="28">
        <f>'Data &amp; Parameter'!$E$16*'Data &amp; Parameter'!$E$17*('Data &amp; Parameter'!$E$18+'Data &amp; Parameter'!$E$19)*'Data &amp; Parameter'!$E$20*'Data &amp; Parameter'!$E$37*N466</f>
        <v>0.64771478420694417</v>
      </c>
      <c r="P466">
        <f>ROUNDUP(IF(D466&gt;$D$4,0,($D$4-D466+1)/365),0)</f>
        <v>0</v>
      </c>
      <c r="Q466">
        <f>ROUNDUP(IF(D466&gt;$D$5,0,($D$5-D466+1)/365),0)</f>
        <v>1</v>
      </c>
      <c r="R466" s="28">
        <f>IF(OR(P466=1,Q466=1),IF(D466+364&lt;=$D$5,(D466+364-$D$4+1)/365,IF(D466&gt;$D$4,($D$5-D466+1)/365,$D$6/365)),0)</f>
        <v>0.18630136986301371</v>
      </c>
      <c r="S466" s="28">
        <f>'Data &amp; Parameter'!$E$16*'Data &amp; Parameter'!$E$17*('Data &amp; Parameter'!$E$18+'Data &amp; Parameter'!$E$19)*'Data &amp; Parameter'!$E$20*'Data &amp; Parameter'!$E$37*R466</f>
        <v>0.64771478420694417</v>
      </c>
      <c r="T466" s="28">
        <f t="shared" si="7"/>
        <v>1.2954295684138883</v>
      </c>
    </row>
    <row r="467" spans="1:20" ht="15.75" customHeight="1" x14ac:dyDescent="0.35">
      <c r="A467">
        <v>460</v>
      </c>
      <c r="B467" s="76">
        <v>44234</v>
      </c>
      <c r="C467" s="1" t="s">
        <v>1567</v>
      </c>
      <c r="D467" s="76">
        <v>44234</v>
      </c>
      <c r="E467" s="1" t="s">
        <v>1568</v>
      </c>
      <c r="F467" s="1" t="s">
        <v>1569</v>
      </c>
      <c r="G467" s="1" t="s">
        <v>123</v>
      </c>
      <c r="H467" s="1" t="s">
        <v>124</v>
      </c>
      <c r="I467" s="1" t="s">
        <v>125</v>
      </c>
      <c r="J467" s="1" t="s">
        <v>1570</v>
      </c>
      <c r="K467" s="1" t="s">
        <v>1507</v>
      </c>
      <c r="L467">
        <f>ROUNDUP(IF(B467&gt;$D$4,0,($D$4-B467+1)/365),0)</f>
        <v>0</v>
      </c>
      <c r="M467">
        <f>ROUNDUP(IF(B467&gt;$D$5,0,($D$5-B467+1)/365),0)</f>
        <v>1</v>
      </c>
      <c r="N467" s="28">
        <f>IF(OR(L467=1,M467=1),IF(B467+364&lt;=$D$5,(B467+364-$D$4+1)/365,IF(B467&gt;$D$4,($D$5-B467+1)/365,$D$6/365)),0)</f>
        <v>0.18630136986301371</v>
      </c>
      <c r="O467" s="28">
        <f>'Data &amp; Parameter'!$E$16*'Data &amp; Parameter'!$E$17*('Data &amp; Parameter'!$E$18+'Data &amp; Parameter'!$E$19)*'Data &amp; Parameter'!$E$20*'Data &amp; Parameter'!$E$37*N467</f>
        <v>0.64771478420694417</v>
      </c>
      <c r="P467">
        <f>ROUNDUP(IF(D467&gt;$D$4,0,($D$4-D467+1)/365),0)</f>
        <v>0</v>
      </c>
      <c r="Q467">
        <f>ROUNDUP(IF(D467&gt;$D$5,0,($D$5-D467+1)/365),0)</f>
        <v>1</v>
      </c>
      <c r="R467" s="28">
        <f>IF(OR(P467=1,Q467=1),IF(D467+364&lt;=$D$5,(D467+364-$D$4+1)/365,IF(D467&gt;$D$4,($D$5-D467+1)/365,$D$6/365)),0)</f>
        <v>0.18630136986301371</v>
      </c>
      <c r="S467" s="28">
        <f>'Data &amp; Parameter'!$E$16*'Data &amp; Parameter'!$E$17*('Data &amp; Parameter'!$E$18+'Data &amp; Parameter'!$E$19)*'Data &amp; Parameter'!$E$20*'Data &amp; Parameter'!$E$37*R467</f>
        <v>0.64771478420694417</v>
      </c>
      <c r="T467" s="28">
        <f t="shared" si="7"/>
        <v>1.2954295684138883</v>
      </c>
    </row>
    <row r="468" spans="1:20" ht="15.75" customHeight="1" x14ac:dyDescent="0.35">
      <c r="A468">
        <v>461</v>
      </c>
      <c r="B468" s="76">
        <v>44234</v>
      </c>
      <c r="C468" s="1" t="s">
        <v>1571</v>
      </c>
      <c r="D468" s="76">
        <v>44234</v>
      </c>
      <c r="E468" s="1" t="s">
        <v>1572</v>
      </c>
      <c r="F468" s="1" t="s">
        <v>1573</v>
      </c>
      <c r="G468" s="1" t="s">
        <v>123</v>
      </c>
      <c r="H468" s="1" t="s">
        <v>124</v>
      </c>
      <c r="I468" s="1" t="s">
        <v>125</v>
      </c>
      <c r="J468" s="1" t="s">
        <v>1507</v>
      </c>
      <c r="K468" s="1" t="s">
        <v>1507</v>
      </c>
      <c r="L468">
        <f>ROUNDUP(IF(B468&gt;$D$4,0,($D$4-B468+1)/365),0)</f>
        <v>0</v>
      </c>
      <c r="M468">
        <f>ROUNDUP(IF(B468&gt;$D$5,0,($D$5-B468+1)/365),0)</f>
        <v>1</v>
      </c>
      <c r="N468" s="28">
        <f>IF(OR(L468=1,M468=1),IF(B468+364&lt;=$D$5,(B468+364-$D$4+1)/365,IF(B468&gt;$D$4,($D$5-B468+1)/365,$D$6/365)),0)</f>
        <v>0.18630136986301371</v>
      </c>
      <c r="O468" s="28">
        <f>'Data &amp; Parameter'!$E$16*'Data &amp; Parameter'!$E$17*('Data &amp; Parameter'!$E$18+'Data &amp; Parameter'!$E$19)*'Data &amp; Parameter'!$E$20*'Data &amp; Parameter'!$E$37*N468</f>
        <v>0.64771478420694417</v>
      </c>
      <c r="P468">
        <f>ROUNDUP(IF(D468&gt;$D$4,0,($D$4-D468+1)/365),0)</f>
        <v>0</v>
      </c>
      <c r="Q468">
        <f>ROUNDUP(IF(D468&gt;$D$5,0,($D$5-D468+1)/365),0)</f>
        <v>1</v>
      </c>
      <c r="R468" s="28">
        <f>IF(OR(P468=1,Q468=1),IF(D468+364&lt;=$D$5,(D468+364-$D$4+1)/365,IF(D468&gt;$D$4,($D$5-D468+1)/365,$D$6/365)),0)</f>
        <v>0.18630136986301371</v>
      </c>
      <c r="S468" s="28">
        <f>'Data &amp; Parameter'!$E$16*'Data &amp; Parameter'!$E$17*('Data &amp; Parameter'!$E$18+'Data &amp; Parameter'!$E$19)*'Data &amp; Parameter'!$E$20*'Data &amp; Parameter'!$E$37*R468</f>
        <v>0.64771478420694417</v>
      </c>
      <c r="T468" s="28">
        <f t="shared" si="7"/>
        <v>1.2954295684138883</v>
      </c>
    </row>
    <row r="469" spans="1:20" ht="15.75" customHeight="1" x14ac:dyDescent="0.35">
      <c r="A469">
        <v>462</v>
      </c>
      <c r="B469" s="76">
        <v>44234</v>
      </c>
      <c r="C469" s="1" t="s">
        <v>1574</v>
      </c>
      <c r="D469" s="76">
        <v>44234</v>
      </c>
      <c r="E469" s="1" t="s">
        <v>1575</v>
      </c>
      <c r="F469" s="1" t="s">
        <v>1576</v>
      </c>
      <c r="G469" s="1" t="s">
        <v>123</v>
      </c>
      <c r="H469" s="1" t="s">
        <v>124</v>
      </c>
      <c r="I469" s="1" t="s">
        <v>125</v>
      </c>
      <c r="J469" s="1" t="s">
        <v>1507</v>
      </c>
      <c r="K469" s="1" t="s">
        <v>1507</v>
      </c>
      <c r="L469">
        <f>ROUNDUP(IF(B469&gt;$D$4,0,($D$4-B469+1)/365),0)</f>
        <v>0</v>
      </c>
      <c r="M469">
        <f>ROUNDUP(IF(B469&gt;$D$5,0,($D$5-B469+1)/365),0)</f>
        <v>1</v>
      </c>
      <c r="N469" s="28">
        <f>IF(OR(L469=1,M469=1),IF(B469+364&lt;=$D$5,(B469+364-$D$4+1)/365,IF(B469&gt;$D$4,($D$5-B469+1)/365,$D$6/365)),0)</f>
        <v>0.18630136986301371</v>
      </c>
      <c r="O469" s="28">
        <f>'Data &amp; Parameter'!$E$16*'Data &amp; Parameter'!$E$17*('Data &amp; Parameter'!$E$18+'Data &amp; Parameter'!$E$19)*'Data &amp; Parameter'!$E$20*'Data &amp; Parameter'!$E$37*N469</f>
        <v>0.64771478420694417</v>
      </c>
      <c r="P469">
        <f>ROUNDUP(IF(D469&gt;$D$4,0,($D$4-D469+1)/365),0)</f>
        <v>0</v>
      </c>
      <c r="Q469">
        <f>ROUNDUP(IF(D469&gt;$D$5,0,($D$5-D469+1)/365),0)</f>
        <v>1</v>
      </c>
      <c r="R469" s="28">
        <f>IF(OR(P469=1,Q469=1),IF(D469+364&lt;=$D$5,(D469+364-$D$4+1)/365,IF(D469&gt;$D$4,($D$5-D469+1)/365,$D$6/365)),0)</f>
        <v>0.18630136986301371</v>
      </c>
      <c r="S469" s="28">
        <f>'Data &amp; Parameter'!$E$16*'Data &amp; Parameter'!$E$17*('Data &amp; Parameter'!$E$18+'Data &amp; Parameter'!$E$19)*'Data &amp; Parameter'!$E$20*'Data &amp; Parameter'!$E$37*R469</f>
        <v>0.64771478420694417</v>
      </c>
      <c r="T469" s="28">
        <f t="shared" si="7"/>
        <v>1.2954295684138883</v>
      </c>
    </row>
    <row r="470" spans="1:20" ht="15.75" customHeight="1" x14ac:dyDescent="0.35">
      <c r="A470">
        <v>463</v>
      </c>
      <c r="B470" s="76">
        <v>44234</v>
      </c>
      <c r="C470" s="1" t="s">
        <v>1577</v>
      </c>
      <c r="D470" s="76">
        <v>44234</v>
      </c>
      <c r="E470" s="1" t="s">
        <v>1578</v>
      </c>
      <c r="F470" s="1" t="s">
        <v>1579</v>
      </c>
      <c r="G470" s="1" t="s">
        <v>123</v>
      </c>
      <c r="H470" s="1" t="s">
        <v>124</v>
      </c>
      <c r="I470" s="1" t="s">
        <v>125</v>
      </c>
      <c r="J470" s="1" t="s">
        <v>1507</v>
      </c>
      <c r="K470" s="1" t="s">
        <v>1507</v>
      </c>
      <c r="L470">
        <f>ROUNDUP(IF(B470&gt;$D$4,0,($D$4-B470+1)/365),0)</f>
        <v>0</v>
      </c>
      <c r="M470">
        <f>ROUNDUP(IF(B470&gt;$D$5,0,($D$5-B470+1)/365),0)</f>
        <v>1</v>
      </c>
      <c r="N470" s="28">
        <f>IF(OR(L470=1,M470=1),IF(B470+364&lt;=$D$5,(B470+364-$D$4+1)/365,IF(B470&gt;$D$4,($D$5-B470+1)/365,$D$6/365)),0)</f>
        <v>0.18630136986301371</v>
      </c>
      <c r="O470" s="28">
        <f>'Data &amp; Parameter'!$E$16*'Data &amp; Parameter'!$E$17*('Data &amp; Parameter'!$E$18+'Data &amp; Parameter'!$E$19)*'Data &amp; Parameter'!$E$20*'Data &amp; Parameter'!$E$37*N470</f>
        <v>0.64771478420694417</v>
      </c>
      <c r="P470">
        <f>ROUNDUP(IF(D470&gt;$D$4,0,($D$4-D470+1)/365),0)</f>
        <v>0</v>
      </c>
      <c r="Q470">
        <f>ROUNDUP(IF(D470&gt;$D$5,0,($D$5-D470+1)/365),0)</f>
        <v>1</v>
      </c>
      <c r="R470" s="28">
        <f>IF(OR(P470=1,Q470=1),IF(D470+364&lt;=$D$5,(D470+364-$D$4+1)/365,IF(D470&gt;$D$4,($D$5-D470+1)/365,$D$6/365)),0)</f>
        <v>0.18630136986301371</v>
      </c>
      <c r="S470" s="28">
        <f>'Data &amp; Parameter'!$E$16*'Data &amp; Parameter'!$E$17*('Data &amp; Parameter'!$E$18+'Data &amp; Parameter'!$E$19)*'Data &amp; Parameter'!$E$20*'Data &amp; Parameter'!$E$37*R470</f>
        <v>0.64771478420694417</v>
      </c>
      <c r="T470" s="28">
        <f t="shared" si="7"/>
        <v>1.2954295684138883</v>
      </c>
    </row>
    <row r="471" spans="1:20" ht="15.75" customHeight="1" x14ac:dyDescent="0.35">
      <c r="A471">
        <v>464</v>
      </c>
      <c r="B471" s="76">
        <v>44234</v>
      </c>
      <c r="C471" s="1" t="s">
        <v>1580</v>
      </c>
      <c r="D471" s="76">
        <v>44234</v>
      </c>
      <c r="E471" s="1" t="s">
        <v>1581</v>
      </c>
      <c r="F471" s="1" t="s">
        <v>1582</v>
      </c>
      <c r="G471" s="1" t="s">
        <v>123</v>
      </c>
      <c r="H471" s="1" t="s">
        <v>124</v>
      </c>
      <c r="I471" s="1" t="s">
        <v>125</v>
      </c>
      <c r="J471" s="1" t="s">
        <v>1583</v>
      </c>
      <c r="K471" s="1" t="s">
        <v>1583</v>
      </c>
      <c r="L471">
        <f>ROUNDUP(IF(B471&gt;$D$4,0,($D$4-B471+1)/365),0)</f>
        <v>0</v>
      </c>
      <c r="M471">
        <f>ROUNDUP(IF(B471&gt;$D$5,0,($D$5-B471+1)/365),0)</f>
        <v>1</v>
      </c>
      <c r="N471" s="28">
        <f>IF(OR(L471=1,M471=1),IF(B471+364&lt;=$D$5,(B471+364-$D$4+1)/365,IF(B471&gt;$D$4,($D$5-B471+1)/365,$D$6/365)),0)</f>
        <v>0.18630136986301371</v>
      </c>
      <c r="O471" s="28">
        <f>'Data &amp; Parameter'!$E$16*'Data &amp; Parameter'!$E$17*('Data &amp; Parameter'!$E$18+'Data &amp; Parameter'!$E$19)*'Data &amp; Parameter'!$E$20*'Data &amp; Parameter'!$E$37*N471</f>
        <v>0.64771478420694417</v>
      </c>
      <c r="P471">
        <f>ROUNDUP(IF(D471&gt;$D$4,0,($D$4-D471+1)/365),0)</f>
        <v>0</v>
      </c>
      <c r="Q471">
        <f>ROUNDUP(IF(D471&gt;$D$5,0,($D$5-D471+1)/365),0)</f>
        <v>1</v>
      </c>
      <c r="R471" s="28">
        <f>IF(OR(P471=1,Q471=1),IF(D471+364&lt;=$D$5,(D471+364-$D$4+1)/365,IF(D471&gt;$D$4,($D$5-D471+1)/365,$D$6/365)),0)</f>
        <v>0.18630136986301371</v>
      </c>
      <c r="S471" s="28">
        <f>'Data &amp; Parameter'!$E$16*'Data &amp; Parameter'!$E$17*('Data &amp; Parameter'!$E$18+'Data &amp; Parameter'!$E$19)*'Data &amp; Parameter'!$E$20*'Data &amp; Parameter'!$E$37*R471</f>
        <v>0.64771478420694417</v>
      </c>
      <c r="T471" s="28">
        <f t="shared" si="7"/>
        <v>1.2954295684138883</v>
      </c>
    </row>
    <row r="472" spans="1:20" ht="15.75" customHeight="1" x14ac:dyDescent="0.35">
      <c r="A472">
        <v>465</v>
      </c>
      <c r="B472" s="76">
        <v>44234</v>
      </c>
      <c r="C472" s="1" t="s">
        <v>1584</v>
      </c>
      <c r="D472" s="76">
        <v>44234</v>
      </c>
      <c r="E472" s="1" t="s">
        <v>1585</v>
      </c>
      <c r="F472" s="1" t="s">
        <v>1586</v>
      </c>
      <c r="G472" s="1" t="s">
        <v>123</v>
      </c>
      <c r="H472" s="1" t="s">
        <v>124</v>
      </c>
      <c r="I472" s="1" t="s">
        <v>125</v>
      </c>
      <c r="J472" s="1" t="s">
        <v>1587</v>
      </c>
      <c r="K472" s="1" t="s">
        <v>1587</v>
      </c>
      <c r="L472">
        <f>ROUNDUP(IF(B472&gt;$D$4,0,($D$4-B472+1)/365),0)</f>
        <v>0</v>
      </c>
      <c r="M472">
        <f>ROUNDUP(IF(B472&gt;$D$5,0,($D$5-B472+1)/365),0)</f>
        <v>1</v>
      </c>
      <c r="N472" s="28">
        <f>IF(OR(L472=1,M472=1),IF(B472+364&lt;=$D$5,(B472+364-$D$4+1)/365,IF(B472&gt;$D$4,($D$5-B472+1)/365,$D$6/365)),0)</f>
        <v>0.18630136986301371</v>
      </c>
      <c r="O472" s="28">
        <f>'Data &amp; Parameter'!$E$16*'Data &amp; Parameter'!$E$17*('Data &amp; Parameter'!$E$18+'Data &amp; Parameter'!$E$19)*'Data &amp; Parameter'!$E$20*'Data &amp; Parameter'!$E$37*N472</f>
        <v>0.64771478420694417</v>
      </c>
      <c r="P472">
        <f>ROUNDUP(IF(D472&gt;$D$4,0,($D$4-D472+1)/365),0)</f>
        <v>0</v>
      </c>
      <c r="Q472">
        <f>ROUNDUP(IF(D472&gt;$D$5,0,($D$5-D472+1)/365),0)</f>
        <v>1</v>
      </c>
      <c r="R472" s="28">
        <f>IF(OR(P472=1,Q472=1),IF(D472+364&lt;=$D$5,(D472+364-$D$4+1)/365,IF(D472&gt;$D$4,($D$5-D472+1)/365,$D$6/365)),0)</f>
        <v>0.18630136986301371</v>
      </c>
      <c r="S472" s="28">
        <f>'Data &amp; Parameter'!$E$16*'Data &amp; Parameter'!$E$17*('Data &amp; Parameter'!$E$18+'Data &amp; Parameter'!$E$19)*'Data &amp; Parameter'!$E$20*'Data &amp; Parameter'!$E$37*R472</f>
        <v>0.64771478420694417</v>
      </c>
      <c r="T472" s="28">
        <f t="shared" si="7"/>
        <v>1.2954295684138883</v>
      </c>
    </row>
    <row r="473" spans="1:20" ht="15.75" customHeight="1" x14ac:dyDescent="0.35">
      <c r="A473">
        <v>466</v>
      </c>
      <c r="B473" s="76">
        <v>44234</v>
      </c>
      <c r="C473" s="1" t="s">
        <v>1588</v>
      </c>
      <c r="D473" s="76">
        <v>44234</v>
      </c>
      <c r="E473" s="1" t="s">
        <v>1589</v>
      </c>
      <c r="F473" s="1" t="s">
        <v>1590</v>
      </c>
      <c r="G473" s="1" t="s">
        <v>123</v>
      </c>
      <c r="H473" s="1" t="s">
        <v>124</v>
      </c>
      <c r="I473" s="1" t="s">
        <v>125</v>
      </c>
      <c r="J473" s="1" t="s">
        <v>1587</v>
      </c>
      <c r="K473" s="1" t="s">
        <v>1587</v>
      </c>
      <c r="L473">
        <f>ROUNDUP(IF(B473&gt;$D$4,0,($D$4-B473+1)/365),0)</f>
        <v>0</v>
      </c>
      <c r="M473">
        <f>ROUNDUP(IF(B473&gt;$D$5,0,($D$5-B473+1)/365),0)</f>
        <v>1</v>
      </c>
      <c r="N473" s="28">
        <f>IF(OR(L473=1,M473=1),IF(B473+364&lt;=$D$5,(B473+364-$D$4+1)/365,IF(B473&gt;$D$4,($D$5-B473+1)/365,$D$6/365)),0)</f>
        <v>0.18630136986301371</v>
      </c>
      <c r="O473" s="28">
        <f>'Data &amp; Parameter'!$E$16*'Data &amp; Parameter'!$E$17*('Data &amp; Parameter'!$E$18+'Data &amp; Parameter'!$E$19)*'Data &amp; Parameter'!$E$20*'Data &amp; Parameter'!$E$37*N473</f>
        <v>0.64771478420694417</v>
      </c>
      <c r="P473">
        <f>ROUNDUP(IF(D473&gt;$D$4,0,($D$4-D473+1)/365),0)</f>
        <v>0</v>
      </c>
      <c r="Q473">
        <f>ROUNDUP(IF(D473&gt;$D$5,0,($D$5-D473+1)/365),0)</f>
        <v>1</v>
      </c>
      <c r="R473" s="28">
        <f>IF(OR(P473=1,Q473=1),IF(D473+364&lt;=$D$5,(D473+364-$D$4+1)/365,IF(D473&gt;$D$4,($D$5-D473+1)/365,$D$6/365)),0)</f>
        <v>0.18630136986301371</v>
      </c>
      <c r="S473" s="28">
        <f>'Data &amp; Parameter'!$E$16*'Data &amp; Parameter'!$E$17*('Data &amp; Parameter'!$E$18+'Data &amp; Parameter'!$E$19)*'Data &amp; Parameter'!$E$20*'Data &amp; Parameter'!$E$37*R473</f>
        <v>0.64771478420694417</v>
      </c>
      <c r="T473" s="28">
        <f t="shared" si="7"/>
        <v>1.2954295684138883</v>
      </c>
    </row>
    <row r="474" spans="1:20" ht="15.75" customHeight="1" x14ac:dyDescent="0.35">
      <c r="A474">
        <v>467</v>
      </c>
      <c r="B474" s="76">
        <v>44234</v>
      </c>
      <c r="C474" s="1" t="s">
        <v>1591</v>
      </c>
      <c r="D474" s="76">
        <v>44234</v>
      </c>
      <c r="E474" s="1" t="s">
        <v>1592</v>
      </c>
      <c r="F474" s="1" t="s">
        <v>1593</v>
      </c>
      <c r="G474" s="1" t="s">
        <v>123</v>
      </c>
      <c r="H474" s="1" t="s">
        <v>124</v>
      </c>
      <c r="I474" s="1" t="s">
        <v>125</v>
      </c>
      <c r="J474" s="1" t="s">
        <v>1587</v>
      </c>
      <c r="K474" s="1" t="s">
        <v>1587</v>
      </c>
      <c r="L474">
        <f>ROUNDUP(IF(B474&gt;$D$4,0,($D$4-B474+1)/365),0)</f>
        <v>0</v>
      </c>
      <c r="M474">
        <f>ROUNDUP(IF(B474&gt;$D$5,0,($D$5-B474+1)/365),0)</f>
        <v>1</v>
      </c>
      <c r="N474" s="28">
        <f>IF(OR(L474=1,M474=1),IF(B474+364&lt;=$D$5,(B474+364-$D$4+1)/365,IF(B474&gt;$D$4,($D$5-B474+1)/365,$D$6/365)),0)</f>
        <v>0.18630136986301371</v>
      </c>
      <c r="O474" s="28">
        <f>'Data &amp; Parameter'!$E$16*'Data &amp; Parameter'!$E$17*('Data &amp; Parameter'!$E$18+'Data &amp; Parameter'!$E$19)*'Data &amp; Parameter'!$E$20*'Data &amp; Parameter'!$E$37*N474</f>
        <v>0.64771478420694417</v>
      </c>
      <c r="P474">
        <f>ROUNDUP(IF(D474&gt;$D$4,0,($D$4-D474+1)/365),0)</f>
        <v>0</v>
      </c>
      <c r="Q474">
        <f>ROUNDUP(IF(D474&gt;$D$5,0,($D$5-D474+1)/365),0)</f>
        <v>1</v>
      </c>
      <c r="R474" s="28">
        <f>IF(OR(P474=1,Q474=1),IF(D474+364&lt;=$D$5,(D474+364-$D$4+1)/365,IF(D474&gt;$D$4,($D$5-D474+1)/365,$D$6/365)),0)</f>
        <v>0.18630136986301371</v>
      </c>
      <c r="S474" s="28">
        <f>'Data &amp; Parameter'!$E$16*'Data &amp; Parameter'!$E$17*('Data &amp; Parameter'!$E$18+'Data &amp; Parameter'!$E$19)*'Data &amp; Parameter'!$E$20*'Data &amp; Parameter'!$E$37*R474</f>
        <v>0.64771478420694417</v>
      </c>
      <c r="T474" s="28">
        <f t="shared" si="7"/>
        <v>1.2954295684138883</v>
      </c>
    </row>
    <row r="475" spans="1:20" ht="15.75" customHeight="1" x14ac:dyDescent="0.35">
      <c r="A475">
        <v>468</v>
      </c>
      <c r="B475" s="76">
        <v>44234</v>
      </c>
      <c r="C475" s="1" t="s">
        <v>1594</v>
      </c>
      <c r="D475" s="76">
        <v>44234</v>
      </c>
      <c r="E475" s="1" t="s">
        <v>1595</v>
      </c>
      <c r="F475" s="1" t="s">
        <v>1596</v>
      </c>
      <c r="G475" s="1" t="s">
        <v>123</v>
      </c>
      <c r="H475" s="1" t="s">
        <v>124</v>
      </c>
      <c r="I475" s="1" t="s">
        <v>125</v>
      </c>
      <c r="J475" s="1" t="s">
        <v>1587</v>
      </c>
      <c r="K475" s="1" t="s">
        <v>1587</v>
      </c>
      <c r="L475">
        <f>ROUNDUP(IF(B475&gt;$D$4,0,($D$4-B475+1)/365),0)</f>
        <v>0</v>
      </c>
      <c r="M475">
        <f>ROUNDUP(IF(B475&gt;$D$5,0,($D$5-B475+1)/365),0)</f>
        <v>1</v>
      </c>
      <c r="N475" s="28">
        <f>IF(OR(L475=1,M475=1),IF(B475+364&lt;=$D$5,(B475+364-$D$4+1)/365,IF(B475&gt;$D$4,($D$5-B475+1)/365,$D$6/365)),0)</f>
        <v>0.18630136986301371</v>
      </c>
      <c r="O475" s="28">
        <f>'Data &amp; Parameter'!$E$16*'Data &amp; Parameter'!$E$17*('Data &amp; Parameter'!$E$18+'Data &amp; Parameter'!$E$19)*'Data &amp; Parameter'!$E$20*'Data &amp; Parameter'!$E$37*N475</f>
        <v>0.64771478420694417</v>
      </c>
      <c r="P475">
        <f>ROUNDUP(IF(D475&gt;$D$4,0,($D$4-D475+1)/365),0)</f>
        <v>0</v>
      </c>
      <c r="Q475">
        <f>ROUNDUP(IF(D475&gt;$D$5,0,($D$5-D475+1)/365),0)</f>
        <v>1</v>
      </c>
      <c r="R475" s="28">
        <f>IF(OR(P475=1,Q475=1),IF(D475+364&lt;=$D$5,(D475+364-$D$4+1)/365,IF(D475&gt;$D$4,($D$5-D475+1)/365,$D$6/365)),0)</f>
        <v>0.18630136986301371</v>
      </c>
      <c r="S475" s="28">
        <f>'Data &amp; Parameter'!$E$16*'Data &amp; Parameter'!$E$17*('Data &amp; Parameter'!$E$18+'Data &amp; Parameter'!$E$19)*'Data &amp; Parameter'!$E$20*'Data &amp; Parameter'!$E$37*R475</f>
        <v>0.64771478420694417</v>
      </c>
      <c r="T475" s="28">
        <f t="shared" si="7"/>
        <v>1.2954295684138883</v>
      </c>
    </row>
    <row r="476" spans="1:20" ht="15.75" customHeight="1" x14ac:dyDescent="0.35">
      <c r="A476">
        <v>469</v>
      </c>
      <c r="B476" s="76">
        <v>44234</v>
      </c>
      <c r="C476" s="1" t="s">
        <v>1597</v>
      </c>
      <c r="D476" s="76">
        <v>44234</v>
      </c>
      <c r="E476" s="1" t="s">
        <v>1598</v>
      </c>
      <c r="F476" s="1" t="s">
        <v>1599</v>
      </c>
      <c r="G476" s="1" t="s">
        <v>123</v>
      </c>
      <c r="H476" s="1" t="s">
        <v>124</v>
      </c>
      <c r="I476" s="1" t="s">
        <v>125</v>
      </c>
      <c r="J476" s="1" t="s">
        <v>1587</v>
      </c>
      <c r="K476" s="1" t="s">
        <v>1587</v>
      </c>
      <c r="L476">
        <f>ROUNDUP(IF(B476&gt;$D$4,0,($D$4-B476+1)/365),0)</f>
        <v>0</v>
      </c>
      <c r="M476">
        <f>ROUNDUP(IF(B476&gt;$D$5,0,($D$5-B476+1)/365),0)</f>
        <v>1</v>
      </c>
      <c r="N476" s="28">
        <f>IF(OR(L476=1,M476=1),IF(B476+364&lt;=$D$5,(B476+364-$D$4+1)/365,IF(B476&gt;$D$4,($D$5-B476+1)/365,$D$6/365)),0)</f>
        <v>0.18630136986301371</v>
      </c>
      <c r="O476" s="28">
        <f>'Data &amp; Parameter'!$E$16*'Data &amp; Parameter'!$E$17*('Data &amp; Parameter'!$E$18+'Data &amp; Parameter'!$E$19)*'Data &amp; Parameter'!$E$20*'Data &amp; Parameter'!$E$37*N476</f>
        <v>0.64771478420694417</v>
      </c>
      <c r="P476">
        <f>ROUNDUP(IF(D476&gt;$D$4,0,($D$4-D476+1)/365),0)</f>
        <v>0</v>
      </c>
      <c r="Q476">
        <f>ROUNDUP(IF(D476&gt;$D$5,0,($D$5-D476+1)/365),0)</f>
        <v>1</v>
      </c>
      <c r="R476" s="28">
        <f>IF(OR(P476=1,Q476=1),IF(D476+364&lt;=$D$5,(D476+364-$D$4+1)/365,IF(D476&gt;$D$4,($D$5-D476+1)/365,$D$6/365)),0)</f>
        <v>0.18630136986301371</v>
      </c>
      <c r="S476" s="28">
        <f>'Data &amp; Parameter'!$E$16*'Data &amp; Parameter'!$E$17*('Data &amp; Parameter'!$E$18+'Data &amp; Parameter'!$E$19)*'Data &amp; Parameter'!$E$20*'Data &amp; Parameter'!$E$37*R476</f>
        <v>0.64771478420694417</v>
      </c>
      <c r="T476" s="28">
        <f t="shared" si="7"/>
        <v>1.2954295684138883</v>
      </c>
    </row>
    <row r="477" spans="1:20" ht="15.75" customHeight="1" x14ac:dyDescent="0.35">
      <c r="A477">
        <v>470</v>
      </c>
      <c r="B477" s="76">
        <v>44234</v>
      </c>
      <c r="C477" s="1" t="s">
        <v>1600</v>
      </c>
      <c r="D477" s="76">
        <v>44234</v>
      </c>
      <c r="E477" s="1" t="s">
        <v>1601</v>
      </c>
      <c r="F477" s="1" t="s">
        <v>1602</v>
      </c>
      <c r="G477" s="1" t="s">
        <v>123</v>
      </c>
      <c r="H477" s="1" t="s">
        <v>124</v>
      </c>
      <c r="I477" s="1" t="s">
        <v>125</v>
      </c>
      <c r="J477" s="1" t="s">
        <v>1587</v>
      </c>
      <c r="K477" s="1" t="s">
        <v>1587</v>
      </c>
      <c r="L477">
        <f>ROUNDUP(IF(B477&gt;$D$4,0,($D$4-B477+1)/365),0)</f>
        <v>0</v>
      </c>
      <c r="M477">
        <f>ROUNDUP(IF(B477&gt;$D$5,0,($D$5-B477+1)/365),0)</f>
        <v>1</v>
      </c>
      <c r="N477" s="28">
        <f>IF(OR(L477=1,M477=1),IF(B477+364&lt;=$D$5,(B477+364-$D$4+1)/365,IF(B477&gt;$D$4,($D$5-B477+1)/365,$D$6/365)),0)</f>
        <v>0.18630136986301371</v>
      </c>
      <c r="O477" s="28">
        <f>'Data &amp; Parameter'!$E$16*'Data &amp; Parameter'!$E$17*('Data &amp; Parameter'!$E$18+'Data &amp; Parameter'!$E$19)*'Data &amp; Parameter'!$E$20*'Data &amp; Parameter'!$E$37*N477</f>
        <v>0.64771478420694417</v>
      </c>
      <c r="P477">
        <f>ROUNDUP(IF(D477&gt;$D$4,0,($D$4-D477+1)/365),0)</f>
        <v>0</v>
      </c>
      <c r="Q477">
        <f>ROUNDUP(IF(D477&gt;$D$5,0,($D$5-D477+1)/365),0)</f>
        <v>1</v>
      </c>
      <c r="R477" s="28">
        <f>IF(OR(P477=1,Q477=1),IF(D477+364&lt;=$D$5,(D477+364-$D$4+1)/365,IF(D477&gt;$D$4,($D$5-D477+1)/365,$D$6/365)),0)</f>
        <v>0.18630136986301371</v>
      </c>
      <c r="S477" s="28">
        <f>'Data &amp; Parameter'!$E$16*'Data &amp; Parameter'!$E$17*('Data &amp; Parameter'!$E$18+'Data &amp; Parameter'!$E$19)*'Data &amp; Parameter'!$E$20*'Data &amp; Parameter'!$E$37*R477</f>
        <v>0.64771478420694417</v>
      </c>
      <c r="T477" s="28">
        <f t="shared" si="7"/>
        <v>1.2954295684138883</v>
      </c>
    </row>
    <row r="478" spans="1:20" ht="15.75" customHeight="1" x14ac:dyDescent="0.35">
      <c r="A478">
        <v>471</v>
      </c>
      <c r="B478" s="76">
        <v>44234</v>
      </c>
      <c r="C478" s="1" t="s">
        <v>1603</v>
      </c>
      <c r="D478" s="76">
        <v>44234</v>
      </c>
      <c r="E478" s="1" t="s">
        <v>1604</v>
      </c>
      <c r="F478" s="1" t="s">
        <v>1605</v>
      </c>
      <c r="G478" s="1" t="s">
        <v>123</v>
      </c>
      <c r="H478" s="1" t="s">
        <v>124</v>
      </c>
      <c r="I478" s="1" t="s">
        <v>125</v>
      </c>
      <c r="J478" s="1" t="s">
        <v>1587</v>
      </c>
      <c r="K478" s="1" t="s">
        <v>1587</v>
      </c>
      <c r="L478">
        <f>ROUNDUP(IF(B478&gt;$D$4,0,($D$4-B478+1)/365),0)</f>
        <v>0</v>
      </c>
      <c r="M478">
        <f>ROUNDUP(IF(B478&gt;$D$5,0,($D$5-B478+1)/365),0)</f>
        <v>1</v>
      </c>
      <c r="N478" s="28">
        <f>IF(OR(L478=1,M478=1),IF(B478+364&lt;=$D$5,(B478+364-$D$4+1)/365,IF(B478&gt;$D$4,($D$5-B478+1)/365,$D$6/365)),0)</f>
        <v>0.18630136986301371</v>
      </c>
      <c r="O478" s="28">
        <f>'Data &amp; Parameter'!$E$16*'Data &amp; Parameter'!$E$17*('Data &amp; Parameter'!$E$18+'Data &amp; Parameter'!$E$19)*'Data &amp; Parameter'!$E$20*'Data &amp; Parameter'!$E$37*N478</f>
        <v>0.64771478420694417</v>
      </c>
      <c r="P478">
        <f>ROUNDUP(IF(D478&gt;$D$4,0,($D$4-D478+1)/365),0)</f>
        <v>0</v>
      </c>
      <c r="Q478">
        <f>ROUNDUP(IF(D478&gt;$D$5,0,($D$5-D478+1)/365),0)</f>
        <v>1</v>
      </c>
      <c r="R478" s="28">
        <f>IF(OR(P478=1,Q478=1),IF(D478+364&lt;=$D$5,(D478+364-$D$4+1)/365,IF(D478&gt;$D$4,($D$5-D478+1)/365,$D$6/365)),0)</f>
        <v>0.18630136986301371</v>
      </c>
      <c r="S478" s="28">
        <f>'Data &amp; Parameter'!$E$16*'Data &amp; Parameter'!$E$17*('Data &amp; Parameter'!$E$18+'Data &amp; Parameter'!$E$19)*'Data &amp; Parameter'!$E$20*'Data &amp; Parameter'!$E$37*R478</f>
        <v>0.64771478420694417</v>
      </c>
      <c r="T478" s="28">
        <f t="shared" si="7"/>
        <v>1.2954295684138883</v>
      </c>
    </row>
    <row r="479" spans="1:20" ht="15.75" customHeight="1" x14ac:dyDescent="0.35">
      <c r="A479">
        <v>472</v>
      </c>
      <c r="B479" s="76">
        <v>44234</v>
      </c>
      <c r="C479" s="1" t="s">
        <v>1606</v>
      </c>
      <c r="D479" s="76">
        <v>44234</v>
      </c>
      <c r="E479" s="1" t="s">
        <v>1607</v>
      </c>
      <c r="F479" s="1" t="s">
        <v>1608</v>
      </c>
      <c r="G479" s="1" t="s">
        <v>123</v>
      </c>
      <c r="H479" s="1" t="s">
        <v>124</v>
      </c>
      <c r="I479" s="1" t="s">
        <v>125</v>
      </c>
      <c r="J479" s="1" t="s">
        <v>126</v>
      </c>
      <c r="K479" s="1" t="s">
        <v>126</v>
      </c>
      <c r="L479">
        <f>ROUNDUP(IF(B479&gt;$D$4,0,($D$4-B479+1)/365),0)</f>
        <v>0</v>
      </c>
      <c r="M479">
        <f>ROUNDUP(IF(B479&gt;$D$5,0,($D$5-B479+1)/365),0)</f>
        <v>1</v>
      </c>
      <c r="N479" s="28">
        <f>IF(OR(L479=1,M479=1),IF(B479+364&lt;=$D$5,(B479+364-$D$4+1)/365,IF(B479&gt;$D$4,($D$5-B479+1)/365,$D$6/365)),0)</f>
        <v>0.18630136986301371</v>
      </c>
      <c r="O479" s="28">
        <f>'Data &amp; Parameter'!$E$16*'Data &amp; Parameter'!$E$17*('Data &amp; Parameter'!$E$18+'Data &amp; Parameter'!$E$19)*'Data &amp; Parameter'!$E$20*'Data &amp; Parameter'!$E$37*N479</f>
        <v>0.64771478420694417</v>
      </c>
      <c r="P479">
        <f>ROUNDUP(IF(D479&gt;$D$4,0,($D$4-D479+1)/365),0)</f>
        <v>0</v>
      </c>
      <c r="Q479">
        <f>ROUNDUP(IF(D479&gt;$D$5,0,($D$5-D479+1)/365),0)</f>
        <v>1</v>
      </c>
      <c r="R479" s="28">
        <f>IF(OR(P479=1,Q479=1),IF(D479+364&lt;=$D$5,(D479+364-$D$4+1)/365,IF(D479&gt;$D$4,($D$5-D479+1)/365,$D$6/365)),0)</f>
        <v>0.18630136986301371</v>
      </c>
      <c r="S479" s="28">
        <f>'Data &amp; Parameter'!$E$16*'Data &amp; Parameter'!$E$17*('Data &amp; Parameter'!$E$18+'Data &amp; Parameter'!$E$19)*'Data &amp; Parameter'!$E$20*'Data &amp; Parameter'!$E$37*R479</f>
        <v>0.64771478420694417</v>
      </c>
      <c r="T479" s="28">
        <f t="shared" si="7"/>
        <v>1.2954295684138883</v>
      </c>
    </row>
    <row r="480" spans="1:20" ht="15.75" customHeight="1" x14ac:dyDescent="0.35">
      <c r="A480">
        <v>473</v>
      </c>
      <c r="B480" s="76">
        <v>44234</v>
      </c>
      <c r="C480" s="1" t="s">
        <v>1609</v>
      </c>
      <c r="D480" s="76">
        <v>44234</v>
      </c>
      <c r="E480" s="1" t="s">
        <v>1610</v>
      </c>
      <c r="F480" s="1" t="s">
        <v>1611</v>
      </c>
      <c r="G480" s="1" t="s">
        <v>123</v>
      </c>
      <c r="H480" s="1" t="s">
        <v>124</v>
      </c>
      <c r="I480" s="1" t="s">
        <v>125</v>
      </c>
      <c r="J480" s="1" t="s">
        <v>1612</v>
      </c>
      <c r="K480" s="1" t="s">
        <v>1612</v>
      </c>
      <c r="L480">
        <f>ROUNDUP(IF(B480&gt;$D$4,0,($D$4-B480+1)/365),0)</f>
        <v>0</v>
      </c>
      <c r="M480">
        <f>ROUNDUP(IF(B480&gt;$D$5,0,($D$5-B480+1)/365),0)</f>
        <v>1</v>
      </c>
      <c r="N480" s="28">
        <f>IF(OR(L480=1,M480=1),IF(B480+364&lt;=$D$5,(B480+364-$D$4+1)/365,IF(B480&gt;$D$4,($D$5-B480+1)/365,$D$6/365)),0)</f>
        <v>0.18630136986301371</v>
      </c>
      <c r="O480" s="28">
        <f>'Data &amp; Parameter'!$E$16*'Data &amp; Parameter'!$E$17*('Data &amp; Parameter'!$E$18+'Data &amp; Parameter'!$E$19)*'Data &amp; Parameter'!$E$20*'Data &amp; Parameter'!$E$37*N480</f>
        <v>0.64771478420694417</v>
      </c>
      <c r="P480">
        <f>ROUNDUP(IF(D480&gt;$D$4,0,($D$4-D480+1)/365),0)</f>
        <v>0</v>
      </c>
      <c r="Q480">
        <f>ROUNDUP(IF(D480&gt;$D$5,0,($D$5-D480+1)/365),0)</f>
        <v>1</v>
      </c>
      <c r="R480" s="28">
        <f>IF(OR(P480=1,Q480=1),IF(D480+364&lt;=$D$5,(D480+364-$D$4+1)/365,IF(D480&gt;$D$4,($D$5-D480+1)/365,$D$6/365)),0)</f>
        <v>0.18630136986301371</v>
      </c>
      <c r="S480" s="28">
        <f>'Data &amp; Parameter'!$E$16*'Data &amp; Parameter'!$E$17*('Data &amp; Parameter'!$E$18+'Data &amp; Parameter'!$E$19)*'Data &amp; Parameter'!$E$20*'Data &amp; Parameter'!$E$37*R480</f>
        <v>0.64771478420694417</v>
      </c>
      <c r="T480" s="28">
        <f t="shared" si="7"/>
        <v>1.2954295684138883</v>
      </c>
    </row>
    <row r="481" spans="1:20" ht="15.75" customHeight="1" x14ac:dyDescent="0.35">
      <c r="A481">
        <v>474</v>
      </c>
      <c r="B481" s="76">
        <v>44234</v>
      </c>
      <c r="C481" s="1" t="s">
        <v>1613</v>
      </c>
      <c r="D481" s="76">
        <v>44234</v>
      </c>
      <c r="E481" s="1" t="s">
        <v>1614</v>
      </c>
      <c r="F481" s="1" t="s">
        <v>1615</v>
      </c>
      <c r="G481" s="1" t="s">
        <v>123</v>
      </c>
      <c r="H481" s="1" t="s">
        <v>124</v>
      </c>
      <c r="I481" s="1" t="s">
        <v>125</v>
      </c>
      <c r="J481" s="1" t="s">
        <v>1616</v>
      </c>
      <c r="K481" s="1" t="s">
        <v>1616</v>
      </c>
      <c r="L481">
        <f>ROUNDUP(IF(B481&gt;$D$4,0,($D$4-B481+1)/365),0)</f>
        <v>0</v>
      </c>
      <c r="M481">
        <f>ROUNDUP(IF(B481&gt;$D$5,0,($D$5-B481+1)/365),0)</f>
        <v>1</v>
      </c>
      <c r="N481" s="28">
        <f>IF(OR(L481=1,M481=1),IF(B481+364&lt;=$D$5,(B481+364-$D$4+1)/365,IF(B481&gt;$D$4,($D$5-B481+1)/365,$D$6/365)),0)</f>
        <v>0.18630136986301371</v>
      </c>
      <c r="O481" s="28">
        <f>'Data &amp; Parameter'!$E$16*'Data &amp; Parameter'!$E$17*('Data &amp; Parameter'!$E$18+'Data &amp; Parameter'!$E$19)*'Data &amp; Parameter'!$E$20*'Data &amp; Parameter'!$E$37*N481</f>
        <v>0.64771478420694417</v>
      </c>
      <c r="P481">
        <f>ROUNDUP(IF(D481&gt;$D$4,0,($D$4-D481+1)/365),0)</f>
        <v>0</v>
      </c>
      <c r="Q481">
        <f>ROUNDUP(IF(D481&gt;$D$5,0,($D$5-D481+1)/365),0)</f>
        <v>1</v>
      </c>
      <c r="R481" s="28">
        <f>IF(OR(P481=1,Q481=1),IF(D481+364&lt;=$D$5,(D481+364-$D$4+1)/365,IF(D481&gt;$D$4,($D$5-D481+1)/365,$D$6/365)),0)</f>
        <v>0.18630136986301371</v>
      </c>
      <c r="S481" s="28">
        <f>'Data &amp; Parameter'!$E$16*'Data &amp; Parameter'!$E$17*('Data &amp; Parameter'!$E$18+'Data &amp; Parameter'!$E$19)*'Data &amp; Parameter'!$E$20*'Data &amp; Parameter'!$E$37*R481</f>
        <v>0.64771478420694417</v>
      </c>
      <c r="T481" s="28">
        <f t="shared" si="7"/>
        <v>1.2954295684138883</v>
      </c>
    </row>
    <row r="482" spans="1:20" ht="15.75" customHeight="1" x14ac:dyDescent="0.35">
      <c r="A482">
        <v>475</v>
      </c>
      <c r="B482" s="76">
        <v>44234</v>
      </c>
      <c r="C482" s="1" t="s">
        <v>1617</v>
      </c>
      <c r="D482" s="76">
        <v>44234</v>
      </c>
      <c r="E482" s="1" t="s">
        <v>1618</v>
      </c>
      <c r="F482" s="1" t="s">
        <v>1619</v>
      </c>
      <c r="G482" s="1" t="s">
        <v>123</v>
      </c>
      <c r="H482" s="1" t="s">
        <v>124</v>
      </c>
      <c r="I482" s="1" t="s">
        <v>125</v>
      </c>
      <c r="J482" s="1" t="s">
        <v>1616</v>
      </c>
      <c r="K482" s="1" t="s">
        <v>1616</v>
      </c>
      <c r="L482">
        <f>ROUNDUP(IF(B482&gt;$D$4,0,($D$4-B482+1)/365),0)</f>
        <v>0</v>
      </c>
      <c r="M482">
        <f>ROUNDUP(IF(B482&gt;$D$5,0,($D$5-B482+1)/365),0)</f>
        <v>1</v>
      </c>
      <c r="N482" s="28">
        <f>IF(OR(L482=1,M482=1),IF(B482+364&lt;=$D$5,(B482+364-$D$4+1)/365,IF(B482&gt;$D$4,($D$5-B482+1)/365,$D$6/365)),0)</f>
        <v>0.18630136986301371</v>
      </c>
      <c r="O482" s="28">
        <f>'Data &amp; Parameter'!$E$16*'Data &amp; Parameter'!$E$17*('Data &amp; Parameter'!$E$18+'Data &amp; Parameter'!$E$19)*'Data &amp; Parameter'!$E$20*'Data &amp; Parameter'!$E$37*N482</f>
        <v>0.64771478420694417</v>
      </c>
      <c r="P482">
        <f>ROUNDUP(IF(D482&gt;$D$4,0,($D$4-D482+1)/365),0)</f>
        <v>0</v>
      </c>
      <c r="Q482">
        <f>ROUNDUP(IF(D482&gt;$D$5,0,($D$5-D482+1)/365),0)</f>
        <v>1</v>
      </c>
      <c r="R482" s="28">
        <f>IF(OR(P482=1,Q482=1),IF(D482+364&lt;=$D$5,(D482+364-$D$4+1)/365,IF(D482&gt;$D$4,($D$5-D482+1)/365,$D$6/365)),0)</f>
        <v>0.18630136986301371</v>
      </c>
      <c r="S482" s="28">
        <f>'Data &amp; Parameter'!$E$16*'Data &amp; Parameter'!$E$17*('Data &amp; Parameter'!$E$18+'Data &amp; Parameter'!$E$19)*'Data &amp; Parameter'!$E$20*'Data &amp; Parameter'!$E$37*R482</f>
        <v>0.64771478420694417</v>
      </c>
      <c r="T482" s="28">
        <f t="shared" si="7"/>
        <v>1.2954295684138883</v>
      </c>
    </row>
    <row r="483" spans="1:20" ht="15.75" customHeight="1" x14ac:dyDescent="0.35">
      <c r="A483">
        <v>476</v>
      </c>
      <c r="B483" s="76">
        <v>44234</v>
      </c>
      <c r="C483" s="1" t="s">
        <v>1620</v>
      </c>
      <c r="D483" s="76">
        <v>44234</v>
      </c>
      <c r="E483" s="1" t="s">
        <v>1621</v>
      </c>
      <c r="F483" s="1" t="s">
        <v>1622</v>
      </c>
      <c r="G483" s="1" t="s">
        <v>123</v>
      </c>
      <c r="H483" s="1" t="s">
        <v>124</v>
      </c>
      <c r="I483" s="1" t="s">
        <v>125</v>
      </c>
      <c r="J483" s="1" t="s">
        <v>1623</v>
      </c>
      <c r="K483" s="1" t="s">
        <v>1624</v>
      </c>
      <c r="L483">
        <f>ROUNDUP(IF(B483&gt;$D$4,0,($D$4-B483+1)/365),0)</f>
        <v>0</v>
      </c>
      <c r="M483">
        <f>ROUNDUP(IF(B483&gt;$D$5,0,($D$5-B483+1)/365),0)</f>
        <v>1</v>
      </c>
      <c r="N483" s="28">
        <f>IF(OR(L483=1,M483=1),IF(B483+364&lt;=$D$5,(B483+364-$D$4+1)/365,IF(B483&gt;$D$4,($D$5-B483+1)/365,$D$6/365)),0)</f>
        <v>0.18630136986301371</v>
      </c>
      <c r="O483" s="28">
        <f>'Data &amp; Parameter'!$E$16*'Data &amp; Parameter'!$E$17*('Data &amp; Parameter'!$E$18+'Data &amp; Parameter'!$E$19)*'Data &amp; Parameter'!$E$20*'Data &amp; Parameter'!$E$37*N483</f>
        <v>0.64771478420694417</v>
      </c>
      <c r="P483">
        <f>ROUNDUP(IF(D483&gt;$D$4,0,($D$4-D483+1)/365),0)</f>
        <v>0</v>
      </c>
      <c r="Q483">
        <f>ROUNDUP(IF(D483&gt;$D$5,0,($D$5-D483+1)/365),0)</f>
        <v>1</v>
      </c>
      <c r="R483" s="28">
        <f>IF(OR(P483=1,Q483=1),IF(D483+364&lt;=$D$5,(D483+364-$D$4+1)/365,IF(D483&gt;$D$4,($D$5-D483+1)/365,$D$6/365)),0)</f>
        <v>0.18630136986301371</v>
      </c>
      <c r="S483" s="28">
        <f>'Data &amp; Parameter'!$E$16*'Data &amp; Parameter'!$E$17*('Data &amp; Parameter'!$E$18+'Data &amp; Parameter'!$E$19)*'Data &amp; Parameter'!$E$20*'Data &amp; Parameter'!$E$37*R483</f>
        <v>0.64771478420694417</v>
      </c>
      <c r="T483" s="28">
        <f t="shared" si="7"/>
        <v>1.2954295684138883</v>
      </c>
    </row>
    <row r="484" spans="1:20" ht="15.75" customHeight="1" x14ac:dyDescent="0.35">
      <c r="A484">
        <v>477</v>
      </c>
      <c r="B484" s="76">
        <v>44234</v>
      </c>
      <c r="C484" s="1" t="s">
        <v>1625</v>
      </c>
      <c r="D484" s="76">
        <v>44234</v>
      </c>
      <c r="E484" s="1" t="s">
        <v>1626</v>
      </c>
      <c r="F484" s="1" t="s">
        <v>1627</v>
      </c>
      <c r="G484" s="1" t="s">
        <v>123</v>
      </c>
      <c r="H484" s="1" t="s">
        <v>124</v>
      </c>
      <c r="I484" s="1" t="s">
        <v>125</v>
      </c>
      <c r="J484" s="1" t="s">
        <v>1616</v>
      </c>
      <c r="K484" s="1" t="s">
        <v>1616</v>
      </c>
      <c r="L484">
        <f>ROUNDUP(IF(B484&gt;$D$4,0,($D$4-B484+1)/365),0)</f>
        <v>0</v>
      </c>
      <c r="M484">
        <f>ROUNDUP(IF(B484&gt;$D$5,0,($D$5-B484+1)/365),0)</f>
        <v>1</v>
      </c>
      <c r="N484" s="28">
        <f>IF(OR(L484=1,M484=1),IF(B484+364&lt;=$D$5,(B484+364-$D$4+1)/365,IF(B484&gt;$D$4,($D$5-B484+1)/365,$D$6/365)),0)</f>
        <v>0.18630136986301371</v>
      </c>
      <c r="O484" s="28">
        <f>'Data &amp; Parameter'!$E$16*'Data &amp; Parameter'!$E$17*('Data &amp; Parameter'!$E$18+'Data &amp; Parameter'!$E$19)*'Data &amp; Parameter'!$E$20*'Data &amp; Parameter'!$E$37*N484</f>
        <v>0.64771478420694417</v>
      </c>
      <c r="P484">
        <f>ROUNDUP(IF(D484&gt;$D$4,0,($D$4-D484+1)/365),0)</f>
        <v>0</v>
      </c>
      <c r="Q484">
        <f>ROUNDUP(IF(D484&gt;$D$5,0,($D$5-D484+1)/365),0)</f>
        <v>1</v>
      </c>
      <c r="R484" s="28">
        <f>IF(OR(P484=1,Q484=1),IF(D484+364&lt;=$D$5,(D484+364-$D$4+1)/365,IF(D484&gt;$D$4,($D$5-D484+1)/365,$D$6/365)),0)</f>
        <v>0.18630136986301371</v>
      </c>
      <c r="S484" s="28">
        <f>'Data &amp; Parameter'!$E$16*'Data &amp; Parameter'!$E$17*('Data &amp; Parameter'!$E$18+'Data &amp; Parameter'!$E$19)*'Data &amp; Parameter'!$E$20*'Data &amp; Parameter'!$E$37*R484</f>
        <v>0.64771478420694417</v>
      </c>
      <c r="T484" s="28">
        <f t="shared" si="7"/>
        <v>1.2954295684138883</v>
      </c>
    </row>
    <row r="485" spans="1:20" ht="15.75" customHeight="1" x14ac:dyDescent="0.35">
      <c r="A485">
        <v>478</v>
      </c>
      <c r="B485" s="76">
        <v>44234</v>
      </c>
      <c r="C485" s="1" t="s">
        <v>1628</v>
      </c>
      <c r="D485" s="76">
        <v>44234</v>
      </c>
      <c r="E485" s="1" t="s">
        <v>1629</v>
      </c>
      <c r="F485" s="1" t="s">
        <v>1630</v>
      </c>
      <c r="G485" s="1" t="s">
        <v>123</v>
      </c>
      <c r="H485" s="1" t="s">
        <v>124</v>
      </c>
      <c r="I485" s="1" t="s">
        <v>125</v>
      </c>
      <c r="J485" s="1" t="s">
        <v>1623</v>
      </c>
      <c r="K485" s="1" t="s">
        <v>1624</v>
      </c>
      <c r="L485">
        <f>ROUNDUP(IF(B485&gt;$D$4,0,($D$4-B485+1)/365),0)</f>
        <v>0</v>
      </c>
      <c r="M485">
        <f>ROUNDUP(IF(B485&gt;$D$5,0,($D$5-B485+1)/365),0)</f>
        <v>1</v>
      </c>
      <c r="N485" s="28">
        <f>IF(OR(L485=1,M485=1),IF(B485+364&lt;=$D$5,(B485+364-$D$4+1)/365,IF(B485&gt;$D$4,($D$5-B485+1)/365,$D$6/365)),0)</f>
        <v>0.18630136986301371</v>
      </c>
      <c r="O485" s="28">
        <f>'Data &amp; Parameter'!$E$16*'Data &amp; Parameter'!$E$17*('Data &amp; Parameter'!$E$18+'Data &amp; Parameter'!$E$19)*'Data &amp; Parameter'!$E$20*'Data &amp; Parameter'!$E$37*N485</f>
        <v>0.64771478420694417</v>
      </c>
      <c r="P485">
        <f>ROUNDUP(IF(D485&gt;$D$4,0,($D$4-D485+1)/365),0)</f>
        <v>0</v>
      </c>
      <c r="Q485">
        <f>ROUNDUP(IF(D485&gt;$D$5,0,($D$5-D485+1)/365),0)</f>
        <v>1</v>
      </c>
      <c r="R485" s="28">
        <f>IF(OR(P485=1,Q485=1),IF(D485+364&lt;=$D$5,(D485+364-$D$4+1)/365,IF(D485&gt;$D$4,($D$5-D485+1)/365,$D$6/365)),0)</f>
        <v>0.18630136986301371</v>
      </c>
      <c r="S485" s="28">
        <f>'Data &amp; Parameter'!$E$16*'Data &amp; Parameter'!$E$17*('Data &amp; Parameter'!$E$18+'Data &amp; Parameter'!$E$19)*'Data &amp; Parameter'!$E$20*'Data &amp; Parameter'!$E$37*R485</f>
        <v>0.64771478420694417</v>
      </c>
      <c r="T485" s="28">
        <f t="shared" si="7"/>
        <v>1.2954295684138883</v>
      </c>
    </row>
    <row r="486" spans="1:20" ht="15.75" customHeight="1" x14ac:dyDescent="0.35">
      <c r="A486">
        <v>479</v>
      </c>
      <c r="B486" s="76">
        <v>44234</v>
      </c>
      <c r="C486" s="1" t="s">
        <v>1631</v>
      </c>
      <c r="D486" s="76">
        <v>44234</v>
      </c>
      <c r="E486" s="1" t="s">
        <v>1632</v>
      </c>
      <c r="F486" s="1" t="s">
        <v>1633</v>
      </c>
      <c r="G486" s="1" t="s">
        <v>123</v>
      </c>
      <c r="H486" s="1" t="s">
        <v>124</v>
      </c>
      <c r="I486" s="1" t="s">
        <v>125</v>
      </c>
      <c r="J486" s="1" t="s">
        <v>1616</v>
      </c>
      <c r="K486" s="1" t="s">
        <v>1616</v>
      </c>
      <c r="L486">
        <f>ROUNDUP(IF(B486&gt;$D$4,0,($D$4-B486+1)/365),0)</f>
        <v>0</v>
      </c>
      <c r="M486">
        <f>ROUNDUP(IF(B486&gt;$D$5,0,($D$5-B486+1)/365),0)</f>
        <v>1</v>
      </c>
      <c r="N486" s="28">
        <f>IF(OR(L486=1,M486=1),IF(B486+364&lt;=$D$5,(B486+364-$D$4+1)/365,IF(B486&gt;$D$4,($D$5-B486+1)/365,$D$6/365)),0)</f>
        <v>0.18630136986301371</v>
      </c>
      <c r="O486" s="28">
        <f>'Data &amp; Parameter'!$E$16*'Data &amp; Parameter'!$E$17*('Data &amp; Parameter'!$E$18+'Data &amp; Parameter'!$E$19)*'Data &amp; Parameter'!$E$20*'Data &amp; Parameter'!$E$37*N486</f>
        <v>0.64771478420694417</v>
      </c>
      <c r="P486">
        <f>ROUNDUP(IF(D486&gt;$D$4,0,($D$4-D486+1)/365),0)</f>
        <v>0</v>
      </c>
      <c r="Q486">
        <f>ROUNDUP(IF(D486&gt;$D$5,0,($D$5-D486+1)/365),0)</f>
        <v>1</v>
      </c>
      <c r="R486" s="28">
        <f>IF(OR(P486=1,Q486=1),IF(D486+364&lt;=$D$5,(D486+364-$D$4+1)/365,IF(D486&gt;$D$4,($D$5-D486+1)/365,$D$6/365)),0)</f>
        <v>0.18630136986301371</v>
      </c>
      <c r="S486" s="28">
        <f>'Data &amp; Parameter'!$E$16*'Data &amp; Parameter'!$E$17*('Data &amp; Parameter'!$E$18+'Data &amp; Parameter'!$E$19)*'Data &amp; Parameter'!$E$20*'Data &amp; Parameter'!$E$37*R486</f>
        <v>0.64771478420694417</v>
      </c>
      <c r="T486" s="28">
        <f t="shared" si="7"/>
        <v>1.2954295684138883</v>
      </c>
    </row>
    <row r="487" spans="1:20" ht="15.75" customHeight="1" x14ac:dyDescent="0.35">
      <c r="A487">
        <v>480</v>
      </c>
      <c r="B487" s="76">
        <v>44234</v>
      </c>
      <c r="C487" s="1" t="s">
        <v>1634</v>
      </c>
      <c r="D487" s="76">
        <v>44234</v>
      </c>
      <c r="E487" s="1" t="s">
        <v>1635</v>
      </c>
      <c r="F487" s="1" t="s">
        <v>1636</v>
      </c>
      <c r="G487" s="1" t="s">
        <v>123</v>
      </c>
      <c r="H487" s="1" t="s">
        <v>124</v>
      </c>
      <c r="I487" s="1" t="s">
        <v>125</v>
      </c>
      <c r="J487" s="1" t="s">
        <v>1623</v>
      </c>
      <c r="K487" s="1" t="s">
        <v>1623</v>
      </c>
      <c r="L487">
        <f>ROUNDUP(IF(B487&gt;$D$4,0,($D$4-B487+1)/365),0)</f>
        <v>0</v>
      </c>
      <c r="M487">
        <f>ROUNDUP(IF(B487&gt;$D$5,0,($D$5-B487+1)/365),0)</f>
        <v>1</v>
      </c>
      <c r="N487" s="28">
        <f>IF(OR(L487=1,M487=1),IF(B487+364&lt;=$D$5,(B487+364-$D$4+1)/365,IF(B487&gt;$D$4,($D$5-B487+1)/365,$D$6/365)),0)</f>
        <v>0.18630136986301371</v>
      </c>
      <c r="O487" s="28">
        <f>'Data &amp; Parameter'!$E$16*'Data &amp; Parameter'!$E$17*('Data &amp; Parameter'!$E$18+'Data &amp; Parameter'!$E$19)*'Data &amp; Parameter'!$E$20*'Data &amp; Parameter'!$E$37*N487</f>
        <v>0.64771478420694417</v>
      </c>
      <c r="P487">
        <f>ROUNDUP(IF(D487&gt;$D$4,0,($D$4-D487+1)/365),0)</f>
        <v>0</v>
      </c>
      <c r="Q487">
        <f>ROUNDUP(IF(D487&gt;$D$5,0,($D$5-D487+1)/365),0)</f>
        <v>1</v>
      </c>
      <c r="R487" s="28">
        <f>IF(OR(P487=1,Q487=1),IF(D487+364&lt;=$D$5,(D487+364-$D$4+1)/365,IF(D487&gt;$D$4,($D$5-D487+1)/365,$D$6/365)),0)</f>
        <v>0.18630136986301371</v>
      </c>
      <c r="S487" s="28">
        <f>'Data &amp; Parameter'!$E$16*'Data &amp; Parameter'!$E$17*('Data &amp; Parameter'!$E$18+'Data &amp; Parameter'!$E$19)*'Data &amp; Parameter'!$E$20*'Data &amp; Parameter'!$E$37*R487</f>
        <v>0.64771478420694417</v>
      </c>
      <c r="T487" s="28">
        <f t="shared" si="7"/>
        <v>1.2954295684138883</v>
      </c>
    </row>
    <row r="488" spans="1:20" ht="15.75" customHeight="1" x14ac:dyDescent="0.35">
      <c r="A488">
        <v>481</v>
      </c>
      <c r="B488" s="76">
        <v>44234</v>
      </c>
      <c r="C488" s="1" t="s">
        <v>1637</v>
      </c>
      <c r="D488" s="76">
        <v>44234</v>
      </c>
      <c r="E488" s="1" t="s">
        <v>1638</v>
      </c>
      <c r="F488" s="1" t="s">
        <v>1639</v>
      </c>
      <c r="G488" s="1" t="s">
        <v>123</v>
      </c>
      <c r="H488" s="1" t="s">
        <v>124</v>
      </c>
      <c r="I488" s="1" t="s">
        <v>125</v>
      </c>
      <c r="J488" s="1" t="s">
        <v>1623</v>
      </c>
      <c r="K488" s="1" t="s">
        <v>1623</v>
      </c>
      <c r="L488">
        <f>ROUNDUP(IF(B488&gt;$D$4,0,($D$4-B488+1)/365),0)</f>
        <v>0</v>
      </c>
      <c r="M488">
        <f>ROUNDUP(IF(B488&gt;$D$5,0,($D$5-B488+1)/365),0)</f>
        <v>1</v>
      </c>
      <c r="N488" s="28">
        <f>IF(OR(L488=1,M488=1),IF(B488+364&lt;=$D$5,(B488+364-$D$4+1)/365,IF(B488&gt;$D$4,($D$5-B488+1)/365,$D$6/365)),0)</f>
        <v>0.18630136986301371</v>
      </c>
      <c r="O488" s="28">
        <f>'Data &amp; Parameter'!$E$16*'Data &amp; Parameter'!$E$17*('Data &amp; Parameter'!$E$18+'Data &amp; Parameter'!$E$19)*'Data &amp; Parameter'!$E$20*'Data &amp; Parameter'!$E$37*N488</f>
        <v>0.64771478420694417</v>
      </c>
      <c r="P488">
        <f>ROUNDUP(IF(D488&gt;$D$4,0,($D$4-D488+1)/365),0)</f>
        <v>0</v>
      </c>
      <c r="Q488">
        <f>ROUNDUP(IF(D488&gt;$D$5,0,($D$5-D488+1)/365),0)</f>
        <v>1</v>
      </c>
      <c r="R488" s="28">
        <f>IF(OR(P488=1,Q488=1),IF(D488+364&lt;=$D$5,(D488+364-$D$4+1)/365,IF(D488&gt;$D$4,($D$5-D488+1)/365,$D$6/365)),0)</f>
        <v>0.18630136986301371</v>
      </c>
      <c r="S488" s="28">
        <f>'Data &amp; Parameter'!$E$16*'Data &amp; Parameter'!$E$17*('Data &amp; Parameter'!$E$18+'Data &amp; Parameter'!$E$19)*'Data &amp; Parameter'!$E$20*'Data &amp; Parameter'!$E$37*R488</f>
        <v>0.64771478420694417</v>
      </c>
      <c r="T488" s="28">
        <f t="shared" si="7"/>
        <v>1.2954295684138883</v>
      </c>
    </row>
    <row r="489" spans="1:20" ht="15.75" customHeight="1" x14ac:dyDescent="0.35">
      <c r="A489">
        <v>482</v>
      </c>
      <c r="B489" s="76">
        <v>44234</v>
      </c>
      <c r="C489" s="1" t="s">
        <v>1640</v>
      </c>
      <c r="D489" s="76">
        <v>44234</v>
      </c>
      <c r="E489" s="1" t="s">
        <v>1641</v>
      </c>
      <c r="F489" s="1" t="s">
        <v>1642</v>
      </c>
      <c r="G489" s="1" t="s">
        <v>123</v>
      </c>
      <c r="H489" s="1" t="s">
        <v>124</v>
      </c>
      <c r="I489" s="1" t="s">
        <v>125</v>
      </c>
      <c r="J489" s="1" t="s">
        <v>1616</v>
      </c>
      <c r="K489" s="1" t="s">
        <v>1616</v>
      </c>
      <c r="L489">
        <f>ROUNDUP(IF(B489&gt;$D$4,0,($D$4-B489+1)/365),0)</f>
        <v>0</v>
      </c>
      <c r="M489">
        <f>ROUNDUP(IF(B489&gt;$D$5,0,($D$5-B489+1)/365),0)</f>
        <v>1</v>
      </c>
      <c r="N489" s="28">
        <f>IF(OR(L489=1,M489=1),IF(B489+364&lt;=$D$5,(B489+364-$D$4+1)/365,IF(B489&gt;$D$4,($D$5-B489+1)/365,$D$6/365)),0)</f>
        <v>0.18630136986301371</v>
      </c>
      <c r="O489" s="28">
        <f>'Data &amp; Parameter'!$E$16*'Data &amp; Parameter'!$E$17*('Data &amp; Parameter'!$E$18+'Data &amp; Parameter'!$E$19)*'Data &amp; Parameter'!$E$20*'Data &amp; Parameter'!$E$37*N489</f>
        <v>0.64771478420694417</v>
      </c>
      <c r="P489">
        <f>ROUNDUP(IF(D489&gt;$D$4,0,($D$4-D489+1)/365),0)</f>
        <v>0</v>
      </c>
      <c r="Q489">
        <f>ROUNDUP(IF(D489&gt;$D$5,0,($D$5-D489+1)/365),0)</f>
        <v>1</v>
      </c>
      <c r="R489" s="28">
        <f>IF(OR(P489=1,Q489=1),IF(D489+364&lt;=$D$5,(D489+364-$D$4+1)/365,IF(D489&gt;$D$4,($D$5-D489+1)/365,$D$6/365)),0)</f>
        <v>0.18630136986301371</v>
      </c>
      <c r="S489" s="28">
        <f>'Data &amp; Parameter'!$E$16*'Data &amp; Parameter'!$E$17*('Data &amp; Parameter'!$E$18+'Data &amp; Parameter'!$E$19)*'Data &amp; Parameter'!$E$20*'Data &amp; Parameter'!$E$37*R489</f>
        <v>0.64771478420694417</v>
      </c>
      <c r="T489" s="28">
        <f t="shared" si="7"/>
        <v>1.2954295684138883</v>
      </c>
    </row>
    <row r="490" spans="1:20" ht="15.75" customHeight="1" x14ac:dyDescent="0.35">
      <c r="A490">
        <v>483</v>
      </c>
      <c r="B490" s="76">
        <v>44234</v>
      </c>
      <c r="C490" s="1" t="s">
        <v>1643</v>
      </c>
      <c r="D490" s="76">
        <v>44234</v>
      </c>
      <c r="E490" s="1" t="s">
        <v>1644</v>
      </c>
      <c r="F490" s="1" t="s">
        <v>1645</v>
      </c>
      <c r="G490" s="1" t="s">
        <v>123</v>
      </c>
      <c r="H490" s="1" t="s">
        <v>124</v>
      </c>
      <c r="I490" s="1" t="s">
        <v>125</v>
      </c>
      <c r="J490" s="1" t="s">
        <v>1623</v>
      </c>
      <c r="K490" s="1" t="s">
        <v>1623</v>
      </c>
      <c r="L490">
        <f>ROUNDUP(IF(B490&gt;$D$4,0,($D$4-B490+1)/365),0)</f>
        <v>0</v>
      </c>
      <c r="M490">
        <f>ROUNDUP(IF(B490&gt;$D$5,0,($D$5-B490+1)/365),0)</f>
        <v>1</v>
      </c>
      <c r="N490" s="28">
        <f>IF(OR(L490=1,M490=1),IF(B490+364&lt;=$D$5,(B490+364-$D$4+1)/365,IF(B490&gt;$D$4,($D$5-B490+1)/365,$D$6/365)),0)</f>
        <v>0.18630136986301371</v>
      </c>
      <c r="O490" s="28">
        <f>'Data &amp; Parameter'!$E$16*'Data &amp; Parameter'!$E$17*('Data &amp; Parameter'!$E$18+'Data &amp; Parameter'!$E$19)*'Data &amp; Parameter'!$E$20*'Data &amp; Parameter'!$E$37*N490</f>
        <v>0.64771478420694417</v>
      </c>
      <c r="P490">
        <f>ROUNDUP(IF(D490&gt;$D$4,0,($D$4-D490+1)/365),0)</f>
        <v>0</v>
      </c>
      <c r="Q490">
        <f>ROUNDUP(IF(D490&gt;$D$5,0,($D$5-D490+1)/365),0)</f>
        <v>1</v>
      </c>
      <c r="R490" s="28">
        <f>IF(OR(P490=1,Q490=1),IF(D490+364&lt;=$D$5,(D490+364-$D$4+1)/365,IF(D490&gt;$D$4,($D$5-D490+1)/365,$D$6/365)),0)</f>
        <v>0.18630136986301371</v>
      </c>
      <c r="S490" s="28">
        <f>'Data &amp; Parameter'!$E$16*'Data &amp; Parameter'!$E$17*('Data &amp; Parameter'!$E$18+'Data &amp; Parameter'!$E$19)*'Data &amp; Parameter'!$E$20*'Data &amp; Parameter'!$E$37*R490</f>
        <v>0.64771478420694417</v>
      </c>
      <c r="T490" s="28">
        <f t="shared" si="7"/>
        <v>1.2954295684138883</v>
      </c>
    </row>
    <row r="491" spans="1:20" ht="15.75" customHeight="1" x14ac:dyDescent="0.35">
      <c r="A491">
        <v>484</v>
      </c>
      <c r="B491" s="76">
        <v>44234</v>
      </c>
      <c r="C491" s="1" t="s">
        <v>1646</v>
      </c>
      <c r="D491" s="76">
        <v>44234</v>
      </c>
      <c r="E491" s="1" t="s">
        <v>1647</v>
      </c>
      <c r="F491" s="1" t="s">
        <v>1648</v>
      </c>
      <c r="G491" s="1" t="s">
        <v>123</v>
      </c>
      <c r="H491" s="1" t="s">
        <v>124</v>
      </c>
      <c r="I491" s="1" t="s">
        <v>125</v>
      </c>
      <c r="J491" s="1" t="s">
        <v>1612</v>
      </c>
      <c r="K491" s="1" t="s">
        <v>1612</v>
      </c>
      <c r="L491">
        <f>ROUNDUP(IF(B491&gt;$D$4,0,($D$4-B491+1)/365),0)</f>
        <v>0</v>
      </c>
      <c r="M491">
        <f>ROUNDUP(IF(B491&gt;$D$5,0,($D$5-B491+1)/365),0)</f>
        <v>1</v>
      </c>
      <c r="N491" s="28">
        <f>IF(OR(L491=1,M491=1),IF(B491+364&lt;=$D$5,(B491+364-$D$4+1)/365,IF(B491&gt;$D$4,($D$5-B491+1)/365,$D$6/365)),0)</f>
        <v>0.18630136986301371</v>
      </c>
      <c r="O491" s="28">
        <f>'Data &amp; Parameter'!$E$16*'Data &amp; Parameter'!$E$17*('Data &amp; Parameter'!$E$18+'Data &amp; Parameter'!$E$19)*'Data &amp; Parameter'!$E$20*'Data &amp; Parameter'!$E$37*N491</f>
        <v>0.64771478420694417</v>
      </c>
      <c r="P491">
        <f>ROUNDUP(IF(D491&gt;$D$4,0,($D$4-D491+1)/365),0)</f>
        <v>0</v>
      </c>
      <c r="Q491">
        <f>ROUNDUP(IF(D491&gt;$D$5,0,($D$5-D491+1)/365),0)</f>
        <v>1</v>
      </c>
      <c r="R491" s="28">
        <f>IF(OR(P491=1,Q491=1),IF(D491+364&lt;=$D$5,(D491+364-$D$4+1)/365,IF(D491&gt;$D$4,($D$5-D491+1)/365,$D$6/365)),0)</f>
        <v>0.18630136986301371</v>
      </c>
      <c r="S491" s="28">
        <f>'Data &amp; Parameter'!$E$16*'Data &amp; Parameter'!$E$17*('Data &amp; Parameter'!$E$18+'Data &amp; Parameter'!$E$19)*'Data &amp; Parameter'!$E$20*'Data &amp; Parameter'!$E$37*R491</f>
        <v>0.64771478420694417</v>
      </c>
      <c r="T491" s="28">
        <f t="shared" si="7"/>
        <v>1.2954295684138883</v>
      </c>
    </row>
    <row r="492" spans="1:20" ht="15.75" customHeight="1" x14ac:dyDescent="0.35">
      <c r="A492">
        <v>485</v>
      </c>
      <c r="B492" s="76">
        <v>44234</v>
      </c>
      <c r="C492" s="1" t="s">
        <v>1649</v>
      </c>
      <c r="D492" s="76">
        <v>44234</v>
      </c>
      <c r="E492" s="1" t="s">
        <v>1650</v>
      </c>
      <c r="F492" s="1" t="s">
        <v>1651</v>
      </c>
      <c r="G492" s="1" t="s">
        <v>123</v>
      </c>
      <c r="H492" s="1" t="s">
        <v>124</v>
      </c>
      <c r="I492" s="1" t="s">
        <v>125</v>
      </c>
      <c r="J492" s="1" t="s">
        <v>1616</v>
      </c>
      <c r="K492" s="1" t="s">
        <v>1616</v>
      </c>
      <c r="L492">
        <f>ROUNDUP(IF(B492&gt;$D$4,0,($D$4-B492+1)/365),0)</f>
        <v>0</v>
      </c>
      <c r="M492">
        <f>ROUNDUP(IF(B492&gt;$D$5,0,($D$5-B492+1)/365),0)</f>
        <v>1</v>
      </c>
      <c r="N492" s="28">
        <f>IF(OR(L492=1,M492=1),IF(B492+364&lt;=$D$5,(B492+364-$D$4+1)/365,IF(B492&gt;$D$4,($D$5-B492+1)/365,$D$6/365)),0)</f>
        <v>0.18630136986301371</v>
      </c>
      <c r="O492" s="28">
        <f>'Data &amp; Parameter'!$E$16*'Data &amp; Parameter'!$E$17*('Data &amp; Parameter'!$E$18+'Data &amp; Parameter'!$E$19)*'Data &amp; Parameter'!$E$20*'Data &amp; Parameter'!$E$37*N492</f>
        <v>0.64771478420694417</v>
      </c>
      <c r="P492">
        <f>ROUNDUP(IF(D492&gt;$D$4,0,($D$4-D492+1)/365),0)</f>
        <v>0</v>
      </c>
      <c r="Q492">
        <f>ROUNDUP(IF(D492&gt;$D$5,0,($D$5-D492+1)/365),0)</f>
        <v>1</v>
      </c>
      <c r="R492" s="28">
        <f>IF(OR(P492=1,Q492=1),IF(D492+364&lt;=$D$5,(D492+364-$D$4+1)/365,IF(D492&gt;$D$4,($D$5-D492+1)/365,$D$6/365)),0)</f>
        <v>0.18630136986301371</v>
      </c>
      <c r="S492" s="28">
        <f>'Data &amp; Parameter'!$E$16*'Data &amp; Parameter'!$E$17*('Data &amp; Parameter'!$E$18+'Data &amp; Parameter'!$E$19)*'Data &amp; Parameter'!$E$20*'Data &amp; Parameter'!$E$37*R492</f>
        <v>0.64771478420694417</v>
      </c>
      <c r="T492" s="28">
        <f t="shared" si="7"/>
        <v>1.2954295684138883</v>
      </c>
    </row>
    <row r="493" spans="1:20" ht="15.75" customHeight="1" x14ac:dyDescent="0.35">
      <c r="A493">
        <v>486</v>
      </c>
      <c r="B493" s="76">
        <v>44234</v>
      </c>
      <c r="C493" s="1" t="s">
        <v>1652</v>
      </c>
      <c r="D493" s="76">
        <v>44234</v>
      </c>
      <c r="E493" s="1" t="s">
        <v>1653</v>
      </c>
      <c r="F493" s="1" t="s">
        <v>1654</v>
      </c>
      <c r="G493" s="1" t="s">
        <v>123</v>
      </c>
      <c r="H493" s="1" t="s">
        <v>124</v>
      </c>
      <c r="I493" s="1" t="s">
        <v>125</v>
      </c>
      <c r="J493" s="1" t="s">
        <v>1623</v>
      </c>
      <c r="K493" s="1" t="s">
        <v>1623</v>
      </c>
      <c r="L493">
        <f>ROUNDUP(IF(B493&gt;$D$4,0,($D$4-B493+1)/365),0)</f>
        <v>0</v>
      </c>
      <c r="M493">
        <f>ROUNDUP(IF(B493&gt;$D$5,0,($D$5-B493+1)/365),0)</f>
        <v>1</v>
      </c>
      <c r="N493" s="28">
        <f>IF(OR(L493=1,M493=1),IF(B493+364&lt;=$D$5,(B493+364-$D$4+1)/365,IF(B493&gt;$D$4,($D$5-B493+1)/365,$D$6/365)),0)</f>
        <v>0.18630136986301371</v>
      </c>
      <c r="O493" s="28">
        <f>'Data &amp; Parameter'!$E$16*'Data &amp; Parameter'!$E$17*('Data &amp; Parameter'!$E$18+'Data &amp; Parameter'!$E$19)*'Data &amp; Parameter'!$E$20*'Data &amp; Parameter'!$E$37*N493</f>
        <v>0.64771478420694417</v>
      </c>
      <c r="P493">
        <f>ROUNDUP(IF(D493&gt;$D$4,0,($D$4-D493+1)/365),0)</f>
        <v>0</v>
      </c>
      <c r="Q493">
        <f>ROUNDUP(IF(D493&gt;$D$5,0,($D$5-D493+1)/365),0)</f>
        <v>1</v>
      </c>
      <c r="R493" s="28">
        <f>IF(OR(P493=1,Q493=1),IF(D493+364&lt;=$D$5,(D493+364-$D$4+1)/365,IF(D493&gt;$D$4,($D$5-D493+1)/365,$D$6/365)),0)</f>
        <v>0.18630136986301371</v>
      </c>
      <c r="S493" s="28">
        <f>'Data &amp; Parameter'!$E$16*'Data &amp; Parameter'!$E$17*('Data &amp; Parameter'!$E$18+'Data &amp; Parameter'!$E$19)*'Data &amp; Parameter'!$E$20*'Data &amp; Parameter'!$E$37*R493</f>
        <v>0.64771478420694417</v>
      </c>
      <c r="T493" s="28">
        <f t="shared" si="7"/>
        <v>1.2954295684138883</v>
      </c>
    </row>
    <row r="494" spans="1:20" ht="15.75" customHeight="1" x14ac:dyDescent="0.35">
      <c r="A494">
        <v>487</v>
      </c>
      <c r="B494" s="76">
        <v>44234</v>
      </c>
      <c r="C494" s="1" t="s">
        <v>1655</v>
      </c>
      <c r="D494" s="76">
        <v>44234</v>
      </c>
      <c r="E494" s="1" t="s">
        <v>1656</v>
      </c>
      <c r="F494" s="1" t="s">
        <v>1657</v>
      </c>
      <c r="G494" s="1" t="s">
        <v>123</v>
      </c>
      <c r="H494" s="1" t="s">
        <v>124</v>
      </c>
      <c r="I494" s="1" t="s">
        <v>125</v>
      </c>
      <c r="J494" s="1" t="s">
        <v>1623</v>
      </c>
      <c r="K494" s="1" t="s">
        <v>1623</v>
      </c>
      <c r="L494">
        <f>ROUNDUP(IF(B494&gt;$D$4,0,($D$4-B494+1)/365),0)</f>
        <v>0</v>
      </c>
      <c r="M494">
        <f>ROUNDUP(IF(B494&gt;$D$5,0,($D$5-B494+1)/365),0)</f>
        <v>1</v>
      </c>
      <c r="N494" s="28">
        <f>IF(OR(L494=1,M494=1),IF(B494+364&lt;=$D$5,(B494+364-$D$4+1)/365,IF(B494&gt;$D$4,($D$5-B494+1)/365,$D$6/365)),0)</f>
        <v>0.18630136986301371</v>
      </c>
      <c r="O494" s="28">
        <f>'Data &amp; Parameter'!$E$16*'Data &amp; Parameter'!$E$17*('Data &amp; Parameter'!$E$18+'Data &amp; Parameter'!$E$19)*'Data &amp; Parameter'!$E$20*'Data &amp; Parameter'!$E$37*N494</f>
        <v>0.64771478420694417</v>
      </c>
      <c r="P494">
        <f>ROUNDUP(IF(D494&gt;$D$4,0,($D$4-D494+1)/365),0)</f>
        <v>0</v>
      </c>
      <c r="Q494">
        <f>ROUNDUP(IF(D494&gt;$D$5,0,($D$5-D494+1)/365),0)</f>
        <v>1</v>
      </c>
      <c r="R494" s="28">
        <f>IF(OR(P494=1,Q494=1),IF(D494+364&lt;=$D$5,(D494+364-$D$4+1)/365,IF(D494&gt;$D$4,($D$5-D494+1)/365,$D$6/365)),0)</f>
        <v>0.18630136986301371</v>
      </c>
      <c r="S494" s="28">
        <f>'Data &amp; Parameter'!$E$16*'Data &amp; Parameter'!$E$17*('Data &amp; Parameter'!$E$18+'Data &amp; Parameter'!$E$19)*'Data &amp; Parameter'!$E$20*'Data &amp; Parameter'!$E$37*R494</f>
        <v>0.64771478420694417</v>
      </c>
      <c r="T494" s="28">
        <f t="shared" si="7"/>
        <v>1.2954295684138883</v>
      </c>
    </row>
    <row r="495" spans="1:20" ht="15.75" customHeight="1" x14ac:dyDescent="0.35">
      <c r="A495">
        <v>488</v>
      </c>
      <c r="B495" s="76">
        <v>44234</v>
      </c>
      <c r="C495" s="1" t="s">
        <v>1658</v>
      </c>
      <c r="D495" s="76">
        <v>44234</v>
      </c>
      <c r="E495" s="1" t="s">
        <v>1659</v>
      </c>
      <c r="F495" s="1" t="s">
        <v>1660</v>
      </c>
      <c r="G495" s="1" t="s">
        <v>123</v>
      </c>
      <c r="H495" s="1" t="s">
        <v>124</v>
      </c>
      <c r="I495" s="1" t="s">
        <v>125</v>
      </c>
      <c r="J495" s="1" t="s">
        <v>1661</v>
      </c>
      <c r="K495" s="1" t="s">
        <v>1616</v>
      </c>
      <c r="L495">
        <f>ROUNDUP(IF(B495&gt;$D$4,0,($D$4-B495+1)/365),0)</f>
        <v>0</v>
      </c>
      <c r="M495">
        <f>ROUNDUP(IF(B495&gt;$D$5,0,($D$5-B495+1)/365),0)</f>
        <v>1</v>
      </c>
      <c r="N495" s="28">
        <f>IF(OR(L495=1,M495=1),IF(B495+364&lt;=$D$5,(B495+364-$D$4+1)/365,IF(B495&gt;$D$4,($D$5-B495+1)/365,$D$6/365)),0)</f>
        <v>0.18630136986301371</v>
      </c>
      <c r="O495" s="28">
        <f>'Data &amp; Parameter'!$E$16*'Data &amp; Parameter'!$E$17*('Data &amp; Parameter'!$E$18+'Data &amp; Parameter'!$E$19)*'Data &amp; Parameter'!$E$20*'Data &amp; Parameter'!$E$37*N495</f>
        <v>0.64771478420694417</v>
      </c>
      <c r="P495">
        <f>ROUNDUP(IF(D495&gt;$D$4,0,($D$4-D495+1)/365),0)</f>
        <v>0</v>
      </c>
      <c r="Q495">
        <f>ROUNDUP(IF(D495&gt;$D$5,0,($D$5-D495+1)/365),0)</f>
        <v>1</v>
      </c>
      <c r="R495" s="28">
        <f>IF(OR(P495=1,Q495=1),IF(D495+364&lt;=$D$5,(D495+364-$D$4+1)/365,IF(D495&gt;$D$4,($D$5-D495+1)/365,$D$6/365)),0)</f>
        <v>0.18630136986301371</v>
      </c>
      <c r="S495" s="28">
        <f>'Data &amp; Parameter'!$E$16*'Data &amp; Parameter'!$E$17*('Data &amp; Parameter'!$E$18+'Data &amp; Parameter'!$E$19)*'Data &amp; Parameter'!$E$20*'Data &amp; Parameter'!$E$37*R495</f>
        <v>0.64771478420694417</v>
      </c>
      <c r="T495" s="28">
        <f t="shared" si="7"/>
        <v>1.2954295684138883</v>
      </c>
    </row>
    <row r="496" spans="1:20" ht="15.75" customHeight="1" x14ac:dyDescent="0.35">
      <c r="A496">
        <v>489</v>
      </c>
      <c r="B496" s="76">
        <v>44234</v>
      </c>
      <c r="C496" s="1" t="s">
        <v>1662</v>
      </c>
      <c r="D496" s="76">
        <v>44234</v>
      </c>
      <c r="E496" s="1" t="s">
        <v>1663</v>
      </c>
      <c r="F496" s="1" t="s">
        <v>1664</v>
      </c>
      <c r="G496" s="1" t="s">
        <v>123</v>
      </c>
      <c r="H496" s="1" t="s">
        <v>124</v>
      </c>
      <c r="I496" s="1" t="s">
        <v>125</v>
      </c>
      <c r="J496" s="1" t="s">
        <v>1623</v>
      </c>
      <c r="K496" s="1" t="s">
        <v>1623</v>
      </c>
      <c r="L496">
        <f>ROUNDUP(IF(B496&gt;$D$4,0,($D$4-B496+1)/365),0)</f>
        <v>0</v>
      </c>
      <c r="M496">
        <f>ROUNDUP(IF(B496&gt;$D$5,0,($D$5-B496+1)/365),0)</f>
        <v>1</v>
      </c>
      <c r="N496" s="28">
        <f>IF(OR(L496=1,M496=1),IF(B496+364&lt;=$D$5,(B496+364-$D$4+1)/365,IF(B496&gt;$D$4,($D$5-B496+1)/365,$D$6/365)),0)</f>
        <v>0.18630136986301371</v>
      </c>
      <c r="O496" s="28">
        <f>'Data &amp; Parameter'!$E$16*'Data &amp; Parameter'!$E$17*('Data &amp; Parameter'!$E$18+'Data &amp; Parameter'!$E$19)*'Data &amp; Parameter'!$E$20*'Data &amp; Parameter'!$E$37*N496</f>
        <v>0.64771478420694417</v>
      </c>
      <c r="P496">
        <f>ROUNDUP(IF(D496&gt;$D$4,0,($D$4-D496+1)/365),0)</f>
        <v>0</v>
      </c>
      <c r="Q496">
        <f>ROUNDUP(IF(D496&gt;$D$5,0,($D$5-D496+1)/365),0)</f>
        <v>1</v>
      </c>
      <c r="R496" s="28">
        <f>IF(OR(P496=1,Q496=1),IF(D496+364&lt;=$D$5,(D496+364-$D$4+1)/365,IF(D496&gt;$D$4,($D$5-D496+1)/365,$D$6/365)),0)</f>
        <v>0.18630136986301371</v>
      </c>
      <c r="S496" s="28">
        <f>'Data &amp; Parameter'!$E$16*'Data &amp; Parameter'!$E$17*('Data &amp; Parameter'!$E$18+'Data &amp; Parameter'!$E$19)*'Data &amp; Parameter'!$E$20*'Data &amp; Parameter'!$E$37*R496</f>
        <v>0.64771478420694417</v>
      </c>
      <c r="T496" s="28">
        <f t="shared" si="7"/>
        <v>1.2954295684138883</v>
      </c>
    </row>
    <row r="497" spans="1:20" ht="15.75" customHeight="1" x14ac:dyDescent="0.35">
      <c r="A497">
        <v>490</v>
      </c>
      <c r="B497" s="76">
        <v>44234</v>
      </c>
      <c r="C497" s="1" t="s">
        <v>1665</v>
      </c>
      <c r="D497" s="76">
        <v>44234</v>
      </c>
      <c r="E497" s="1" t="s">
        <v>1666</v>
      </c>
      <c r="F497" s="1" t="s">
        <v>1667</v>
      </c>
      <c r="G497" s="1" t="s">
        <v>123</v>
      </c>
      <c r="H497" s="1" t="s">
        <v>124</v>
      </c>
      <c r="I497" s="1" t="s">
        <v>125</v>
      </c>
      <c r="J497" s="1" t="s">
        <v>1616</v>
      </c>
      <c r="K497" s="1" t="s">
        <v>1616</v>
      </c>
      <c r="L497">
        <f>ROUNDUP(IF(B497&gt;$D$4,0,($D$4-B497+1)/365),0)</f>
        <v>0</v>
      </c>
      <c r="M497">
        <f>ROUNDUP(IF(B497&gt;$D$5,0,($D$5-B497+1)/365),0)</f>
        <v>1</v>
      </c>
      <c r="N497" s="28">
        <f>IF(OR(L497=1,M497=1),IF(B497+364&lt;=$D$5,(B497+364-$D$4+1)/365,IF(B497&gt;$D$4,($D$5-B497+1)/365,$D$6/365)),0)</f>
        <v>0.18630136986301371</v>
      </c>
      <c r="O497" s="28">
        <f>'Data &amp; Parameter'!$E$16*'Data &amp; Parameter'!$E$17*('Data &amp; Parameter'!$E$18+'Data &amp; Parameter'!$E$19)*'Data &amp; Parameter'!$E$20*'Data &amp; Parameter'!$E$37*N497</f>
        <v>0.64771478420694417</v>
      </c>
      <c r="P497">
        <f>ROUNDUP(IF(D497&gt;$D$4,0,($D$4-D497+1)/365),0)</f>
        <v>0</v>
      </c>
      <c r="Q497">
        <f>ROUNDUP(IF(D497&gt;$D$5,0,($D$5-D497+1)/365),0)</f>
        <v>1</v>
      </c>
      <c r="R497" s="28">
        <f>IF(OR(P497=1,Q497=1),IF(D497+364&lt;=$D$5,(D497+364-$D$4+1)/365,IF(D497&gt;$D$4,($D$5-D497+1)/365,$D$6/365)),0)</f>
        <v>0.18630136986301371</v>
      </c>
      <c r="S497" s="28">
        <f>'Data &amp; Parameter'!$E$16*'Data &amp; Parameter'!$E$17*('Data &amp; Parameter'!$E$18+'Data &amp; Parameter'!$E$19)*'Data &amp; Parameter'!$E$20*'Data &amp; Parameter'!$E$37*R497</f>
        <v>0.64771478420694417</v>
      </c>
      <c r="T497" s="28">
        <f t="shared" si="7"/>
        <v>1.2954295684138883</v>
      </c>
    </row>
    <row r="498" spans="1:20" ht="15.75" customHeight="1" x14ac:dyDescent="0.35">
      <c r="A498">
        <v>491</v>
      </c>
      <c r="B498" s="76">
        <v>44234</v>
      </c>
      <c r="C498" s="1" t="s">
        <v>1668</v>
      </c>
      <c r="D498" s="76">
        <v>44234</v>
      </c>
      <c r="E498" s="1" t="s">
        <v>1669</v>
      </c>
      <c r="F498" s="1" t="s">
        <v>1670</v>
      </c>
      <c r="G498" s="1" t="s">
        <v>123</v>
      </c>
      <c r="H498" s="1" t="s">
        <v>124</v>
      </c>
      <c r="I498" s="1" t="s">
        <v>125</v>
      </c>
      <c r="J498" s="1" t="s">
        <v>1623</v>
      </c>
      <c r="K498" s="1" t="s">
        <v>1623</v>
      </c>
      <c r="L498">
        <f>ROUNDUP(IF(B498&gt;$D$4,0,($D$4-B498+1)/365),0)</f>
        <v>0</v>
      </c>
      <c r="M498">
        <f>ROUNDUP(IF(B498&gt;$D$5,0,($D$5-B498+1)/365),0)</f>
        <v>1</v>
      </c>
      <c r="N498" s="28">
        <f>IF(OR(L498=1,M498=1),IF(B498+364&lt;=$D$5,(B498+364-$D$4+1)/365,IF(B498&gt;$D$4,($D$5-B498+1)/365,$D$6/365)),0)</f>
        <v>0.18630136986301371</v>
      </c>
      <c r="O498" s="28">
        <f>'Data &amp; Parameter'!$E$16*'Data &amp; Parameter'!$E$17*('Data &amp; Parameter'!$E$18+'Data &amp; Parameter'!$E$19)*'Data &amp; Parameter'!$E$20*'Data &amp; Parameter'!$E$37*N498</f>
        <v>0.64771478420694417</v>
      </c>
      <c r="P498">
        <f>ROUNDUP(IF(D498&gt;$D$4,0,($D$4-D498+1)/365),0)</f>
        <v>0</v>
      </c>
      <c r="Q498">
        <f>ROUNDUP(IF(D498&gt;$D$5,0,($D$5-D498+1)/365),0)</f>
        <v>1</v>
      </c>
      <c r="R498" s="28">
        <f>IF(OR(P498=1,Q498=1),IF(D498+364&lt;=$D$5,(D498+364-$D$4+1)/365,IF(D498&gt;$D$4,($D$5-D498+1)/365,$D$6/365)),0)</f>
        <v>0.18630136986301371</v>
      </c>
      <c r="S498" s="28">
        <f>'Data &amp; Parameter'!$E$16*'Data &amp; Parameter'!$E$17*('Data &amp; Parameter'!$E$18+'Data &amp; Parameter'!$E$19)*'Data &amp; Parameter'!$E$20*'Data &amp; Parameter'!$E$37*R498</f>
        <v>0.64771478420694417</v>
      </c>
      <c r="T498" s="28">
        <f t="shared" si="7"/>
        <v>1.2954295684138883</v>
      </c>
    </row>
    <row r="499" spans="1:20" ht="15.75" customHeight="1" x14ac:dyDescent="0.35">
      <c r="A499">
        <v>492</v>
      </c>
      <c r="B499" s="76">
        <v>44234</v>
      </c>
      <c r="C499" s="1" t="s">
        <v>1671</v>
      </c>
      <c r="D499" s="76">
        <v>44234</v>
      </c>
      <c r="E499" s="1" t="s">
        <v>1672</v>
      </c>
      <c r="F499" s="1" t="s">
        <v>1673</v>
      </c>
      <c r="G499" s="1" t="s">
        <v>123</v>
      </c>
      <c r="H499" s="1" t="s">
        <v>124</v>
      </c>
      <c r="I499" s="1" t="s">
        <v>125</v>
      </c>
      <c r="J499" s="1" t="s">
        <v>1616</v>
      </c>
      <c r="K499" s="1" t="s">
        <v>1616</v>
      </c>
      <c r="L499">
        <f>ROUNDUP(IF(B499&gt;$D$4,0,($D$4-B499+1)/365),0)</f>
        <v>0</v>
      </c>
      <c r="M499">
        <f>ROUNDUP(IF(B499&gt;$D$5,0,($D$5-B499+1)/365),0)</f>
        <v>1</v>
      </c>
      <c r="N499" s="28">
        <f>IF(OR(L499=1,M499=1),IF(B499+364&lt;=$D$5,(B499+364-$D$4+1)/365,IF(B499&gt;$D$4,($D$5-B499+1)/365,$D$6/365)),0)</f>
        <v>0.18630136986301371</v>
      </c>
      <c r="O499" s="28">
        <f>'Data &amp; Parameter'!$E$16*'Data &amp; Parameter'!$E$17*('Data &amp; Parameter'!$E$18+'Data &amp; Parameter'!$E$19)*'Data &amp; Parameter'!$E$20*'Data &amp; Parameter'!$E$37*N499</f>
        <v>0.64771478420694417</v>
      </c>
      <c r="P499">
        <f>ROUNDUP(IF(D499&gt;$D$4,0,($D$4-D499+1)/365),0)</f>
        <v>0</v>
      </c>
      <c r="Q499">
        <f>ROUNDUP(IF(D499&gt;$D$5,0,($D$5-D499+1)/365),0)</f>
        <v>1</v>
      </c>
      <c r="R499" s="28">
        <f>IF(OR(P499=1,Q499=1),IF(D499+364&lt;=$D$5,(D499+364-$D$4+1)/365,IF(D499&gt;$D$4,($D$5-D499+1)/365,$D$6/365)),0)</f>
        <v>0.18630136986301371</v>
      </c>
      <c r="S499" s="28">
        <f>'Data &amp; Parameter'!$E$16*'Data &amp; Parameter'!$E$17*('Data &amp; Parameter'!$E$18+'Data &amp; Parameter'!$E$19)*'Data &amp; Parameter'!$E$20*'Data &amp; Parameter'!$E$37*R499</f>
        <v>0.64771478420694417</v>
      </c>
      <c r="T499" s="28">
        <f t="shared" si="7"/>
        <v>1.2954295684138883</v>
      </c>
    </row>
    <row r="500" spans="1:20" ht="15.75" customHeight="1" x14ac:dyDescent="0.35">
      <c r="A500">
        <v>493</v>
      </c>
      <c r="B500" s="76">
        <v>44234</v>
      </c>
      <c r="C500" s="1" t="s">
        <v>1674</v>
      </c>
      <c r="D500" s="76">
        <v>44234</v>
      </c>
      <c r="E500" s="1" t="s">
        <v>1675</v>
      </c>
      <c r="F500" s="1" t="s">
        <v>1676</v>
      </c>
      <c r="G500" s="1" t="s">
        <v>123</v>
      </c>
      <c r="H500" s="1" t="s">
        <v>124</v>
      </c>
      <c r="I500" s="1" t="s">
        <v>125</v>
      </c>
      <c r="J500" s="1" t="s">
        <v>1623</v>
      </c>
      <c r="K500" s="1" t="s">
        <v>1623</v>
      </c>
      <c r="L500">
        <f>ROUNDUP(IF(B500&gt;$D$4,0,($D$4-B500+1)/365),0)</f>
        <v>0</v>
      </c>
      <c r="M500">
        <f>ROUNDUP(IF(B500&gt;$D$5,0,($D$5-B500+1)/365),0)</f>
        <v>1</v>
      </c>
      <c r="N500" s="28">
        <f>IF(OR(L500=1,M500=1),IF(B500+364&lt;=$D$5,(B500+364-$D$4+1)/365,IF(B500&gt;$D$4,($D$5-B500+1)/365,$D$6/365)),0)</f>
        <v>0.18630136986301371</v>
      </c>
      <c r="O500" s="28">
        <f>'Data &amp; Parameter'!$E$16*'Data &amp; Parameter'!$E$17*('Data &amp; Parameter'!$E$18+'Data &amp; Parameter'!$E$19)*'Data &amp; Parameter'!$E$20*'Data &amp; Parameter'!$E$37*N500</f>
        <v>0.64771478420694417</v>
      </c>
      <c r="P500">
        <f>ROUNDUP(IF(D500&gt;$D$4,0,($D$4-D500+1)/365),0)</f>
        <v>0</v>
      </c>
      <c r="Q500">
        <f>ROUNDUP(IF(D500&gt;$D$5,0,($D$5-D500+1)/365),0)</f>
        <v>1</v>
      </c>
      <c r="R500" s="28">
        <f>IF(OR(P500=1,Q500=1),IF(D500+364&lt;=$D$5,(D500+364-$D$4+1)/365,IF(D500&gt;$D$4,($D$5-D500+1)/365,$D$6/365)),0)</f>
        <v>0.18630136986301371</v>
      </c>
      <c r="S500" s="28">
        <f>'Data &amp; Parameter'!$E$16*'Data &amp; Parameter'!$E$17*('Data &amp; Parameter'!$E$18+'Data &amp; Parameter'!$E$19)*'Data &amp; Parameter'!$E$20*'Data &amp; Parameter'!$E$37*R500</f>
        <v>0.64771478420694417</v>
      </c>
      <c r="T500" s="28">
        <f t="shared" si="7"/>
        <v>1.2954295684138883</v>
      </c>
    </row>
    <row r="501" spans="1:20" ht="15.75" customHeight="1" x14ac:dyDescent="0.35">
      <c r="A501">
        <v>494</v>
      </c>
      <c r="B501" s="76">
        <v>44234</v>
      </c>
      <c r="C501" s="1" t="s">
        <v>1677</v>
      </c>
      <c r="D501" s="76">
        <v>44234</v>
      </c>
      <c r="E501" s="1" t="s">
        <v>1678</v>
      </c>
      <c r="F501" s="1" t="s">
        <v>1679</v>
      </c>
      <c r="G501" s="1" t="s">
        <v>123</v>
      </c>
      <c r="H501" s="1" t="s">
        <v>124</v>
      </c>
      <c r="I501" s="1" t="s">
        <v>125</v>
      </c>
      <c r="J501" s="1" t="s">
        <v>1616</v>
      </c>
      <c r="K501" s="1" t="s">
        <v>1616</v>
      </c>
      <c r="L501">
        <f>ROUNDUP(IF(B501&gt;$D$4,0,($D$4-B501+1)/365),0)</f>
        <v>0</v>
      </c>
      <c r="M501">
        <f>ROUNDUP(IF(B501&gt;$D$5,0,($D$5-B501+1)/365),0)</f>
        <v>1</v>
      </c>
      <c r="N501" s="28">
        <f>IF(OR(L501=1,M501=1),IF(B501+364&lt;=$D$5,(B501+364-$D$4+1)/365,IF(B501&gt;$D$4,($D$5-B501+1)/365,$D$6/365)),0)</f>
        <v>0.18630136986301371</v>
      </c>
      <c r="O501" s="28">
        <f>'Data &amp; Parameter'!$E$16*'Data &amp; Parameter'!$E$17*('Data &amp; Parameter'!$E$18+'Data &amp; Parameter'!$E$19)*'Data &amp; Parameter'!$E$20*'Data &amp; Parameter'!$E$37*N501</f>
        <v>0.64771478420694417</v>
      </c>
      <c r="P501">
        <f>ROUNDUP(IF(D501&gt;$D$4,0,($D$4-D501+1)/365),0)</f>
        <v>0</v>
      </c>
      <c r="Q501">
        <f>ROUNDUP(IF(D501&gt;$D$5,0,($D$5-D501+1)/365),0)</f>
        <v>1</v>
      </c>
      <c r="R501" s="28">
        <f>IF(OR(P501=1,Q501=1),IF(D501+364&lt;=$D$5,(D501+364-$D$4+1)/365,IF(D501&gt;$D$4,($D$5-D501+1)/365,$D$6/365)),0)</f>
        <v>0.18630136986301371</v>
      </c>
      <c r="S501" s="28">
        <f>'Data &amp; Parameter'!$E$16*'Data &amp; Parameter'!$E$17*('Data &amp; Parameter'!$E$18+'Data &amp; Parameter'!$E$19)*'Data &amp; Parameter'!$E$20*'Data &amp; Parameter'!$E$37*R501</f>
        <v>0.64771478420694417</v>
      </c>
      <c r="T501" s="28">
        <f t="shared" si="7"/>
        <v>1.2954295684138883</v>
      </c>
    </row>
    <row r="502" spans="1:20" ht="15.75" customHeight="1" x14ac:dyDescent="0.35">
      <c r="A502">
        <v>495</v>
      </c>
      <c r="B502" s="76">
        <v>44234</v>
      </c>
      <c r="C502" s="1" t="s">
        <v>1680</v>
      </c>
      <c r="D502" s="76">
        <v>44234</v>
      </c>
      <c r="E502" s="1" t="s">
        <v>1681</v>
      </c>
      <c r="F502" s="1" t="s">
        <v>1682</v>
      </c>
      <c r="G502" s="1" t="s">
        <v>123</v>
      </c>
      <c r="H502" s="1" t="s">
        <v>124</v>
      </c>
      <c r="I502" s="1" t="s">
        <v>125</v>
      </c>
      <c r="J502" s="1" t="s">
        <v>1623</v>
      </c>
      <c r="K502" s="1" t="s">
        <v>1623</v>
      </c>
      <c r="L502">
        <f>ROUNDUP(IF(B502&gt;$D$4,0,($D$4-B502+1)/365),0)</f>
        <v>0</v>
      </c>
      <c r="M502">
        <f>ROUNDUP(IF(B502&gt;$D$5,0,($D$5-B502+1)/365),0)</f>
        <v>1</v>
      </c>
      <c r="N502" s="28">
        <f>IF(OR(L502=1,M502=1),IF(B502+364&lt;=$D$5,(B502+364-$D$4+1)/365,IF(B502&gt;$D$4,($D$5-B502+1)/365,$D$6/365)),0)</f>
        <v>0.18630136986301371</v>
      </c>
      <c r="O502" s="28">
        <f>'Data &amp; Parameter'!$E$16*'Data &amp; Parameter'!$E$17*('Data &amp; Parameter'!$E$18+'Data &amp; Parameter'!$E$19)*'Data &amp; Parameter'!$E$20*'Data &amp; Parameter'!$E$37*N502</f>
        <v>0.64771478420694417</v>
      </c>
      <c r="P502">
        <f>ROUNDUP(IF(D502&gt;$D$4,0,($D$4-D502+1)/365),0)</f>
        <v>0</v>
      </c>
      <c r="Q502">
        <f>ROUNDUP(IF(D502&gt;$D$5,0,($D$5-D502+1)/365),0)</f>
        <v>1</v>
      </c>
      <c r="R502" s="28">
        <f>IF(OR(P502=1,Q502=1),IF(D502+364&lt;=$D$5,(D502+364-$D$4+1)/365,IF(D502&gt;$D$4,($D$5-D502+1)/365,$D$6/365)),0)</f>
        <v>0.18630136986301371</v>
      </c>
      <c r="S502" s="28">
        <f>'Data &amp; Parameter'!$E$16*'Data &amp; Parameter'!$E$17*('Data &amp; Parameter'!$E$18+'Data &amp; Parameter'!$E$19)*'Data &amp; Parameter'!$E$20*'Data &amp; Parameter'!$E$37*R502</f>
        <v>0.64771478420694417</v>
      </c>
      <c r="T502" s="28">
        <f t="shared" si="7"/>
        <v>1.2954295684138883</v>
      </c>
    </row>
    <row r="503" spans="1:20" ht="15.75" customHeight="1" x14ac:dyDescent="0.35">
      <c r="A503">
        <v>496</v>
      </c>
      <c r="B503" s="76">
        <v>44234</v>
      </c>
      <c r="C503" s="1" t="s">
        <v>1683</v>
      </c>
      <c r="D503" s="76">
        <v>44234</v>
      </c>
      <c r="E503" s="1" t="s">
        <v>1684</v>
      </c>
      <c r="F503" s="1" t="s">
        <v>1685</v>
      </c>
      <c r="G503" s="1" t="s">
        <v>123</v>
      </c>
      <c r="H503" s="1" t="s">
        <v>124</v>
      </c>
      <c r="I503" s="1" t="s">
        <v>125</v>
      </c>
      <c r="J503" s="1" t="s">
        <v>1616</v>
      </c>
      <c r="K503" s="1" t="s">
        <v>1616</v>
      </c>
      <c r="L503">
        <f>ROUNDUP(IF(B503&gt;$D$4,0,($D$4-B503+1)/365),0)</f>
        <v>0</v>
      </c>
      <c r="M503">
        <f>ROUNDUP(IF(B503&gt;$D$5,0,($D$5-B503+1)/365),0)</f>
        <v>1</v>
      </c>
      <c r="N503" s="28">
        <f>IF(OR(L503=1,M503=1),IF(B503+364&lt;=$D$5,(B503+364-$D$4+1)/365,IF(B503&gt;$D$4,($D$5-B503+1)/365,$D$6/365)),0)</f>
        <v>0.18630136986301371</v>
      </c>
      <c r="O503" s="28">
        <f>'Data &amp; Parameter'!$E$16*'Data &amp; Parameter'!$E$17*('Data &amp; Parameter'!$E$18+'Data &amp; Parameter'!$E$19)*'Data &amp; Parameter'!$E$20*'Data &amp; Parameter'!$E$37*N503</f>
        <v>0.64771478420694417</v>
      </c>
      <c r="P503">
        <f>ROUNDUP(IF(D503&gt;$D$4,0,($D$4-D503+1)/365),0)</f>
        <v>0</v>
      </c>
      <c r="Q503">
        <f>ROUNDUP(IF(D503&gt;$D$5,0,($D$5-D503+1)/365),0)</f>
        <v>1</v>
      </c>
      <c r="R503" s="28">
        <f>IF(OR(P503=1,Q503=1),IF(D503+364&lt;=$D$5,(D503+364-$D$4+1)/365,IF(D503&gt;$D$4,($D$5-D503+1)/365,$D$6/365)),0)</f>
        <v>0.18630136986301371</v>
      </c>
      <c r="S503" s="28">
        <f>'Data &amp; Parameter'!$E$16*'Data &amp; Parameter'!$E$17*('Data &amp; Parameter'!$E$18+'Data &amp; Parameter'!$E$19)*'Data &amp; Parameter'!$E$20*'Data &amp; Parameter'!$E$37*R503</f>
        <v>0.64771478420694417</v>
      </c>
      <c r="T503" s="28">
        <f t="shared" si="7"/>
        <v>1.2954295684138883</v>
      </c>
    </row>
    <row r="504" spans="1:20" ht="15.75" customHeight="1" x14ac:dyDescent="0.35">
      <c r="A504">
        <v>497</v>
      </c>
      <c r="B504" s="76">
        <v>44234</v>
      </c>
      <c r="C504" s="1" t="s">
        <v>1686</v>
      </c>
      <c r="D504" s="76">
        <v>44234</v>
      </c>
      <c r="E504" s="1" t="s">
        <v>1687</v>
      </c>
      <c r="F504" s="1" t="s">
        <v>1688</v>
      </c>
      <c r="G504" s="1" t="s">
        <v>123</v>
      </c>
      <c r="H504" s="1" t="s">
        <v>124</v>
      </c>
      <c r="I504" s="1" t="s">
        <v>125</v>
      </c>
      <c r="J504" s="1" t="s">
        <v>1616</v>
      </c>
      <c r="K504" s="1" t="s">
        <v>1616</v>
      </c>
      <c r="L504">
        <f>ROUNDUP(IF(B504&gt;$D$4,0,($D$4-B504+1)/365),0)</f>
        <v>0</v>
      </c>
      <c r="M504">
        <f>ROUNDUP(IF(B504&gt;$D$5,0,($D$5-B504+1)/365),0)</f>
        <v>1</v>
      </c>
      <c r="N504" s="28">
        <f>IF(OR(L504=1,M504=1),IF(B504+364&lt;=$D$5,(B504+364-$D$4+1)/365,IF(B504&gt;$D$4,($D$5-B504+1)/365,$D$6/365)),0)</f>
        <v>0.18630136986301371</v>
      </c>
      <c r="O504" s="28">
        <f>'Data &amp; Parameter'!$E$16*'Data &amp; Parameter'!$E$17*('Data &amp; Parameter'!$E$18+'Data &amp; Parameter'!$E$19)*'Data &amp; Parameter'!$E$20*'Data &amp; Parameter'!$E$37*N504</f>
        <v>0.64771478420694417</v>
      </c>
      <c r="P504">
        <f>ROUNDUP(IF(D504&gt;$D$4,0,($D$4-D504+1)/365),0)</f>
        <v>0</v>
      </c>
      <c r="Q504">
        <f>ROUNDUP(IF(D504&gt;$D$5,0,($D$5-D504+1)/365),0)</f>
        <v>1</v>
      </c>
      <c r="R504" s="28">
        <f>IF(OR(P504=1,Q504=1),IF(D504+364&lt;=$D$5,(D504+364-$D$4+1)/365,IF(D504&gt;$D$4,($D$5-D504+1)/365,$D$6/365)),0)</f>
        <v>0.18630136986301371</v>
      </c>
      <c r="S504" s="28">
        <f>'Data &amp; Parameter'!$E$16*'Data &amp; Parameter'!$E$17*('Data &amp; Parameter'!$E$18+'Data &amp; Parameter'!$E$19)*'Data &amp; Parameter'!$E$20*'Data &amp; Parameter'!$E$37*R504</f>
        <v>0.64771478420694417</v>
      </c>
      <c r="T504" s="28">
        <f t="shared" si="7"/>
        <v>1.2954295684138883</v>
      </c>
    </row>
    <row r="505" spans="1:20" ht="15.75" customHeight="1" x14ac:dyDescent="0.35">
      <c r="A505">
        <v>498</v>
      </c>
      <c r="B505" s="76">
        <v>44234</v>
      </c>
      <c r="C505" s="1" t="s">
        <v>1689</v>
      </c>
      <c r="D505" s="76">
        <v>44234</v>
      </c>
      <c r="E505" s="1" t="s">
        <v>1690</v>
      </c>
      <c r="F505" s="1" t="s">
        <v>1691</v>
      </c>
      <c r="G505" s="1" t="s">
        <v>123</v>
      </c>
      <c r="H505" s="1" t="s">
        <v>124</v>
      </c>
      <c r="I505" s="1" t="s">
        <v>125</v>
      </c>
      <c r="J505" s="1" t="s">
        <v>1616</v>
      </c>
      <c r="K505" s="1" t="s">
        <v>1616</v>
      </c>
      <c r="L505">
        <f>ROUNDUP(IF(B505&gt;$D$4,0,($D$4-B505+1)/365),0)</f>
        <v>0</v>
      </c>
      <c r="M505">
        <f>ROUNDUP(IF(B505&gt;$D$5,0,($D$5-B505+1)/365),0)</f>
        <v>1</v>
      </c>
      <c r="N505" s="28">
        <f>IF(OR(L505=1,M505=1),IF(B505+364&lt;=$D$5,(B505+364-$D$4+1)/365,IF(B505&gt;$D$4,($D$5-B505+1)/365,$D$6/365)),0)</f>
        <v>0.18630136986301371</v>
      </c>
      <c r="O505" s="28">
        <f>'Data &amp; Parameter'!$E$16*'Data &amp; Parameter'!$E$17*('Data &amp; Parameter'!$E$18+'Data &amp; Parameter'!$E$19)*'Data &amp; Parameter'!$E$20*'Data &amp; Parameter'!$E$37*N505</f>
        <v>0.64771478420694417</v>
      </c>
      <c r="P505">
        <f>ROUNDUP(IF(D505&gt;$D$4,0,($D$4-D505+1)/365),0)</f>
        <v>0</v>
      </c>
      <c r="Q505">
        <f>ROUNDUP(IF(D505&gt;$D$5,0,($D$5-D505+1)/365),0)</f>
        <v>1</v>
      </c>
      <c r="R505" s="28">
        <f>IF(OR(P505=1,Q505=1),IF(D505+364&lt;=$D$5,(D505+364-$D$4+1)/365,IF(D505&gt;$D$4,($D$5-D505+1)/365,$D$6/365)),0)</f>
        <v>0.18630136986301371</v>
      </c>
      <c r="S505" s="28">
        <f>'Data &amp; Parameter'!$E$16*'Data &amp; Parameter'!$E$17*('Data &amp; Parameter'!$E$18+'Data &amp; Parameter'!$E$19)*'Data &amp; Parameter'!$E$20*'Data &amp; Parameter'!$E$37*R505</f>
        <v>0.64771478420694417</v>
      </c>
      <c r="T505" s="28">
        <f t="shared" si="7"/>
        <v>1.2954295684138883</v>
      </c>
    </row>
    <row r="506" spans="1:20" ht="15.75" customHeight="1" x14ac:dyDescent="0.35">
      <c r="A506">
        <v>499</v>
      </c>
      <c r="B506" s="76">
        <v>44234</v>
      </c>
      <c r="C506" s="1" t="s">
        <v>1692</v>
      </c>
      <c r="D506" s="76">
        <v>44234</v>
      </c>
      <c r="E506" s="1" t="s">
        <v>1693</v>
      </c>
      <c r="F506" s="1" t="s">
        <v>1694</v>
      </c>
      <c r="G506" s="1" t="s">
        <v>123</v>
      </c>
      <c r="H506" s="1" t="s">
        <v>124</v>
      </c>
      <c r="I506" s="1" t="s">
        <v>125</v>
      </c>
      <c r="J506" s="1" t="s">
        <v>1616</v>
      </c>
      <c r="K506" s="1" t="s">
        <v>1616</v>
      </c>
      <c r="L506">
        <f>ROUNDUP(IF(B506&gt;$D$4,0,($D$4-B506+1)/365),0)</f>
        <v>0</v>
      </c>
      <c r="M506">
        <f>ROUNDUP(IF(B506&gt;$D$5,0,($D$5-B506+1)/365),0)</f>
        <v>1</v>
      </c>
      <c r="N506" s="28">
        <f>IF(OR(L506=1,M506=1),IF(B506+364&lt;=$D$5,(B506+364-$D$4+1)/365,IF(B506&gt;$D$4,($D$5-B506+1)/365,$D$6/365)),0)</f>
        <v>0.18630136986301371</v>
      </c>
      <c r="O506" s="28">
        <f>'Data &amp; Parameter'!$E$16*'Data &amp; Parameter'!$E$17*('Data &amp; Parameter'!$E$18+'Data &amp; Parameter'!$E$19)*'Data &amp; Parameter'!$E$20*'Data &amp; Parameter'!$E$37*N506</f>
        <v>0.64771478420694417</v>
      </c>
      <c r="P506">
        <f>ROUNDUP(IF(D506&gt;$D$4,0,($D$4-D506+1)/365),0)</f>
        <v>0</v>
      </c>
      <c r="Q506">
        <f>ROUNDUP(IF(D506&gt;$D$5,0,($D$5-D506+1)/365),0)</f>
        <v>1</v>
      </c>
      <c r="R506" s="28">
        <f>IF(OR(P506=1,Q506=1),IF(D506+364&lt;=$D$5,(D506+364-$D$4+1)/365,IF(D506&gt;$D$4,($D$5-D506+1)/365,$D$6/365)),0)</f>
        <v>0.18630136986301371</v>
      </c>
      <c r="S506" s="28">
        <f>'Data &amp; Parameter'!$E$16*'Data &amp; Parameter'!$E$17*('Data &amp; Parameter'!$E$18+'Data &amp; Parameter'!$E$19)*'Data &amp; Parameter'!$E$20*'Data &amp; Parameter'!$E$37*R506</f>
        <v>0.64771478420694417</v>
      </c>
      <c r="T506" s="28">
        <f t="shared" si="7"/>
        <v>1.2954295684138883</v>
      </c>
    </row>
    <row r="507" spans="1:20" ht="15.75" customHeight="1" x14ac:dyDescent="0.35">
      <c r="A507">
        <v>500</v>
      </c>
      <c r="B507" s="76">
        <v>44234</v>
      </c>
      <c r="C507" s="1" t="s">
        <v>1695</v>
      </c>
      <c r="D507" s="76">
        <v>44234</v>
      </c>
      <c r="E507" s="1" t="s">
        <v>1696</v>
      </c>
      <c r="F507" s="1" t="s">
        <v>1697</v>
      </c>
      <c r="G507" s="1" t="s">
        <v>123</v>
      </c>
      <c r="H507" s="1" t="s">
        <v>124</v>
      </c>
      <c r="I507" s="1" t="s">
        <v>125</v>
      </c>
      <c r="J507" s="1" t="s">
        <v>1616</v>
      </c>
      <c r="K507" s="1" t="s">
        <v>1616</v>
      </c>
      <c r="L507">
        <f>ROUNDUP(IF(B507&gt;$D$4,0,($D$4-B507+1)/365),0)</f>
        <v>0</v>
      </c>
      <c r="M507">
        <f>ROUNDUP(IF(B507&gt;$D$5,0,($D$5-B507+1)/365),0)</f>
        <v>1</v>
      </c>
      <c r="N507" s="28">
        <f>IF(OR(L507=1,M507=1),IF(B507+364&lt;=$D$5,(B507+364-$D$4+1)/365,IF(B507&gt;$D$4,($D$5-B507+1)/365,$D$6/365)),0)</f>
        <v>0.18630136986301371</v>
      </c>
      <c r="O507" s="28">
        <f>'Data &amp; Parameter'!$E$16*'Data &amp; Parameter'!$E$17*('Data &amp; Parameter'!$E$18+'Data &amp; Parameter'!$E$19)*'Data &amp; Parameter'!$E$20*'Data &amp; Parameter'!$E$37*N507</f>
        <v>0.64771478420694417</v>
      </c>
      <c r="P507">
        <f>ROUNDUP(IF(D507&gt;$D$4,0,($D$4-D507+1)/365),0)</f>
        <v>0</v>
      </c>
      <c r="Q507">
        <f>ROUNDUP(IF(D507&gt;$D$5,0,($D$5-D507+1)/365),0)</f>
        <v>1</v>
      </c>
      <c r="R507" s="28">
        <f>IF(OR(P507=1,Q507=1),IF(D507+364&lt;=$D$5,(D507+364-$D$4+1)/365,IF(D507&gt;$D$4,($D$5-D507+1)/365,$D$6/365)),0)</f>
        <v>0.18630136986301371</v>
      </c>
      <c r="S507" s="28">
        <f>'Data &amp; Parameter'!$E$16*'Data &amp; Parameter'!$E$17*('Data &amp; Parameter'!$E$18+'Data &amp; Parameter'!$E$19)*'Data &amp; Parameter'!$E$20*'Data &amp; Parameter'!$E$37*R507</f>
        <v>0.64771478420694417</v>
      </c>
      <c r="T507" s="28">
        <f t="shared" si="7"/>
        <v>1.2954295684138883</v>
      </c>
    </row>
    <row r="508" spans="1:20" ht="15.75" customHeight="1" x14ac:dyDescent="0.35">
      <c r="A508">
        <v>501</v>
      </c>
      <c r="B508" s="76">
        <v>44234</v>
      </c>
      <c r="C508" s="1" t="s">
        <v>1698</v>
      </c>
      <c r="D508" s="76">
        <v>44234</v>
      </c>
      <c r="E508" s="1" t="s">
        <v>1699</v>
      </c>
      <c r="F508" s="1" t="s">
        <v>1700</v>
      </c>
      <c r="G508" s="1" t="s">
        <v>123</v>
      </c>
      <c r="H508" s="1" t="s">
        <v>124</v>
      </c>
      <c r="I508" s="1" t="s">
        <v>125</v>
      </c>
      <c r="J508" s="1" t="s">
        <v>1612</v>
      </c>
      <c r="K508" s="1" t="s">
        <v>1612</v>
      </c>
      <c r="L508">
        <f>ROUNDUP(IF(B508&gt;$D$4,0,($D$4-B508+1)/365),0)</f>
        <v>0</v>
      </c>
      <c r="M508">
        <f>ROUNDUP(IF(B508&gt;$D$5,0,($D$5-B508+1)/365),0)</f>
        <v>1</v>
      </c>
      <c r="N508" s="28">
        <f>IF(OR(L508=1,M508=1),IF(B508+364&lt;=$D$5,(B508+364-$D$4+1)/365,IF(B508&gt;$D$4,($D$5-B508+1)/365,$D$6/365)),0)</f>
        <v>0.18630136986301371</v>
      </c>
      <c r="O508" s="28">
        <f>'Data &amp; Parameter'!$E$16*'Data &amp; Parameter'!$E$17*('Data &amp; Parameter'!$E$18+'Data &amp; Parameter'!$E$19)*'Data &amp; Parameter'!$E$20*'Data &amp; Parameter'!$E$37*N508</f>
        <v>0.64771478420694417</v>
      </c>
      <c r="P508">
        <f>ROUNDUP(IF(D508&gt;$D$4,0,($D$4-D508+1)/365),0)</f>
        <v>0</v>
      </c>
      <c r="Q508">
        <f>ROUNDUP(IF(D508&gt;$D$5,0,($D$5-D508+1)/365),0)</f>
        <v>1</v>
      </c>
      <c r="R508" s="28">
        <f>IF(OR(P508=1,Q508=1),IF(D508+364&lt;=$D$5,(D508+364-$D$4+1)/365,IF(D508&gt;$D$4,($D$5-D508+1)/365,$D$6/365)),0)</f>
        <v>0.18630136986301371</v>
      </c>
      <c r="S508" s="28">
        <f>'Data &amp; Parameter'!$E$16*'Data &amp; Parameter'!$E$17*('Data &amp; Parameter'!$E$18+'Data &amp; Parameter'!$E$19)*'Data &amp; Parameter'!$E$20*'Data &amp; Parameter'!$E$37*R508</f>
        <v>0.64771478420694417</v>
      </c>
      <c r="T508" s="28">
        <f t="shared" si="7"/>
        <v>1.2954295684138883</v>
      </c>
    </row>
    <row r="509" spans="1:20" ht="15.75" customHeight="1" x14ac:dyDescent="0.35">
      <c r="A509">
        <v>502</v>
      </c>
      <c r="B509" s="76">
        <v>44234</v>
      </c>
      <c r="C509" s="1" t="s">
        <v>1701</v>
      </c>
      <c r="D509" s="76">
        <v>44234</v>
      </c>
      <c r="E509" s="1" t="s">
        <v>1702</v>
      </c>
      <c r="F509" s="1" t="s">
        <v>1703</v>
      </c>
      <c r="G509" s="1" t="s">
        <v>123</v>
      </c>
      <c r="H509" s="1" t="s">
        <v>124</v>
      </c>
      <c r="I509" s="1" t="s">
        <v>125</v>
      </c>
      <c r="J509" s="1" t="s">
        <v>1612</v>
      </c>
      <c r="K509" s="1" t="s">
        <v>1616</v>
      </c>
      <c r="L509">
        <f>ROUNDUP(IF(B509&gt;$D$4,0,($D$4-B509+1)/365),0)</f>
        <v>0</v>
      </c>
      <c r="M509">
        <f>ROUNDUP(IF(B509&gt;$D$5,0,($D$5-B509+1)/365),0)</f>
        <v>1</v>
      </c>
      <c r="N509" s="28">
        <f>IF(OR(L509=1,M509=1),IF(B509+364&lt;=$D$5,(B509+364-$D$4+1)/365,IF(B509&gt;$D$4,($D$5-B509+1)/365,$D$6/365)),0)</f>
        <v>0.18630136986301371</v>
      </c>
      <c r="O509" s="28">
        <f>'Data &amp; Parameter'!$E$16*'Data &amp; Parameter'!$E$17*('Data &amp; Parameter'!$E$18+'Data &amp; Parameter'!$E$19)*'Data &amp; Parameter'!$E$20*'Data &amp; Parameter'!$E$37*N509</f>
        <v>0.64771478420694417</v>
      </c>
      <c r="P509">
        <f>ROUNDUP(IF(D509&gt;$D$4,0,($D$4-D509+1)/365),0)</f>
        <v>0</v>
      </c>
      <c r="Q509">
        <f>ROUNDUP(IF(D509&gt;$D$5,0,($D$5-D509+1)/365),0)</f>
        <v>1</v>
      </c>
      <c r="R509" s="28">
        <f>IF(OR(P509=1,Q509=1),IF(D509+364&lt;=$D$5,(D509+364-$D$4+1)/365,IF(D509&gt;$D$4,($D$5-D509+1)/365,$D$6/365)),0)</f>
        <v>0.18630136986301371</v>
      </c>
      <c r="S509" s="28">
        <f>'Data &amp; Parameter'!$E$16*'Data &amp; Parameter'!$E$17*('Data &amp; Parameter'!$E$18+'Data &amp; Parameter'!$E$19)*'Data &amp; Parameter'!$E$20*'Data &amp; Parameter'!$E$37*R509</f>
        <v>0.64771478420694417</v>
      </c>
      <c r="T509" s="28">
        <f t="shared" si="7"/>
        <v>1.2954295684138883</v>
      </c>
    </row>
    <row r="510" spans="1:20" ht="15.75" customHeight="1" x14ac:dyDescent="0.35">
      <c r="A510">
        <v>503</v>
      </c>
      <c r="B510" s="76">
        <v>44234</v>
      </c>
      <c r="C510" s="1" t="s">
        <v>1704</v>
      </c>
      <c r="D510" s="76">
        <v>44234</v>
      </c>
      <c r="E510" s="1" t="s">
        <v>1705</v>
      </c>
      <c r="F510" s="1" t="s">
        <v>1706</v>
      </c>
      <c r="G510" s="1" t="s">
        <v>123</v>
      </c>
      <c r="H510" s="1" t="s">
        <v>124</v>
      </c>
      <c r="I510" s="1" t="s">
        <v>125</v>
      </c>
      <c r="J510" s="1" t="s">
        <v>1612</v>
      </c>
      <c r="K510" s="1" t="s">
        <v>1612</v>
      </c>
      <c r="L510">
        <f>ROUNDUP(IF(B510&gt;$D$4,0,($D$4-B510+1)/365),0)</f>
        <v>0</v>
      </c>
      <c r="M510">
        <f>ROUNDUP(IF(B510&gt;$D$5,0,($D$5-B510+1)/365),0)</f>
        <v>1</v>
      </c>
      <c r="N510" s="28">
        <f>IF(OR(L510=1,M510=1),IF(B510+364&lt;=$D$5,(B510+364-$D$4+1)/365,IF(B510&gt;$D$4,($D$5-B510+1)/365,$D$6/365)),0)</f>
        <v>0.18630136986301371</v>
      </c>
      <c r="O510" s="28">
        <f>'Data &amp; Parameter'!$E$16*'Data &amp; Parameter'!$E$17*('Data &amp; Parameter'!$E$18+'Data &amp; Parameter'!$E$19)*'Data &amp; Parameter'!$E$20*'Data &amp; Parameter'!$E$37*N510</f>
        <v>0.64771478420694417</v>
      </c>
      <c r="P510">
        <f>ROUNDUP(IF(D510&gt;$D$4,0,($D$4-D510+1)/365),0)</f>
        <v>0</v>
      </c>
      <c r="Q510">
        <f>ROUNDUP(IF(D510&gt;$D$5,0,($D$5-D510+1)/365),0)</f>
        <v>1</v>
      </c>
      <c r="R510" s="28">
        <f>IF(OR(P510=1,Q510=1),IF(D510+364&lt;=$D$5,(D510+364-$D$4+1)/365,IF(D510&gt;$D$4,($D$5-D510+1)/365,$D$6/365)),0)</f>
        <v>0.18630136986301371</v>
      </c>
      <c r="S510" s="28">
        <f>'Data &amp; Parameter'!$E$16*'Data &amp; Parameter'!$E$17*('Data &amp; Parameter'!$E$18+'Data &amp; Parameter'!$E$19)*'Data &amp; Parameter'!$E$20*'Data &amp; Parameter'!$E$37*R510</f>
        <v>0.64771478420694417</v>
      </c>
      <c r="T510" s="28">
        <f t="shared" si="7"/>
        <v>1.2954295684138883</v>
      </c>
    </row>
    <row r="511" spans="1:20" ht="15.75" customHeight="1" x14ac:dyDescent="0.35">
      <c r="A511">
        <v>504</v>
      </c>
      <c r="B511" s="76">
        <v>44234</v>
      </c>
      <c r="C511" s="1" t="s">
        <v>1707</v>
      </c>
      <c r="D511" s="76">
        <v>44234</v>
      </c>
      <c r="E511" s="1" t="s">
        <v>1708</v>
      </c>
      <c r="F511" s="1" t="s">
        <v>1709</v>
      </c>
      <c r="G511" s="1" t="s">
        <v>123</v>
      </c>
      <c r="H511" s="1" t="s">
        <v>124</v>
      </c>
      <c r="I511" s="1" t="s">
        <v>125</v>
      </c>
      <c r="J511" s="1" t="s">
        <v>1616</v>
      </c>
      <c r="K511" s="1" t="s">
        <v>1612</v>
      </c>
      <c r="L511">
        <f>ROUNDUP(IF(B511&gt;$D$4,0,($D$4-B511+1)/365),0)</f>
        <v>0</v>
      </c>
      <c r="M511">
        <f>ROUNDUP(IF(B511&gt;$D$5,0,($D$5-B511+1)/365),0)</f>
        <v>1</v>
      </c>
      <c r="N511" s="28">
        <f>IF(OR(L511=1,M511=1),IF(B511+364&lt;=$D$5,(B511+364-$D$4+1)/365,IF(B511&gt;$D$4,($D$5-B511+1)/365,$D$6/365)),0)</f>
        <v>0.18630136986301371</v>
      </c>
      <c r="O511" s="28">
        <f>'Data &amp; Parameter'!$E$16*'Data &amp; Parameter'!$E$17*('Data &amp; Parameter'!$E$18+'Data &amp; Parameter'!$E$19)*'Data &amp; Parameter'!$E$20*'Data &amp; Parameter'!$E$37*N511</f>
        <v>0.64771478420694417</v>
      </c>
      <c r="P511">
        <f>ROUNDUP(IF(D511&gt;$D$4,0,($D$4-D511+1)/365),0)</f>
        <v>0</v>
      </c>
      <c r="Q511">
        <f>ROUNDUP(IF(D511&gt;$D$5,0,($D$5-D511+1)/365),0)</f>
        <v>1</v>
      </c>
      <c r="R511" s="28">
        <f>IF(OR(P511=1,Q511=1),IF(D511+364&lt;=$D$5,(D511+364-$D$4+1)/365,IF(D511&gt;$D$4,($D$5-D511+1)/365,$D$6/365)),0)</f>
        <v>0.18630136986301371</v>
      </c>
      <c r="S511" s="28">
        <f>'Data &amp; Parameter'!$E$16*'Data &amp; Parameter'!$E$17*('Data &amp; Parameter'!$E$18+'Data &amp; Parameter'!$E$19)*'Data &amp; Parameter'!$E$20*'Data &amp; Parameter'!$E$37*R511</f>
        <v>0.64771478420694417</v>
      </c>
      <c r="T511" s="28">
        <f t="shared" si="7"/>
        <v>1.2954295684138883</v>
      </c>
    </row>
    <row r="512" spans="1:20" ht="15.75" customHeight="1" x14ac:dyDescent="0.35">
      <c r="A512">
        <v>505</v>
      </c>
      <c r="B512" s="76">
        <v>44234</v>
      </c>
      <c r="C512" s="1" t="s">
        <v>1710</v>
      </c>
      <c r="D512" s="76">
        <v>44234</v>
      </c>
      <c r="E512" s="1" t="s">
        <v>1711</v>
      </c>
      <c r="F512" s="1" t="s">
        <v>1712</v>
      </c>
      <c r="G512" s="1" t="s">
        <v>123</v>
      </c>
      <c r="H512" s="1" t="s">
        <v>124</v>
      </c>
      <c r="I512" s="1" t="s">
        <v>125</v>
      </c>
      <c r="J512" s="1" t="s">
        <v>1616</v>
      </c>
      <c r="K512" s="1" t="s">
        <v>1612</v>
      </c>
      <c r="L512">
        <f>ROUNDUP(IF(B512&gt;$D$4,0,($D$4-B512+1)/365),0)</f>
        <v>0</v>
      </c>
      <c r="M512">
        <f>ROUNDUP(IF(B512&gt;$D$5,0,($D$5-B512+1)/365),0)</f>
        <v>1</v>
      </c>
      <c r="N512" s="28">
        <f>IF(OR(L512=1,M512=1),IF(B512+364&lt;=$D$5,(B512+364-$D$4+1)/365,IF(B512&gt;$D$4,($D$5-B512+1)/365,$D$6/365)),0)</f>
        <v>0.18630136986301371</v>
      </c>
      <c r="O512" s="28">
        <f>'Data &amp; Parameter'!$E$16*'Data &amp; Parameter'!$E$17*('Data &amp; Parameter'!$E$18+'Data &amp; Parameter'!$E$19)*'Data &amp; Parameter'!$E$20*'Data &amp; Parameter'!$E$37*N512</f>
        <v>0.64771478420694417</v>
      </c>
      <c r="P512">
        <f>ROUNDUP(IF(D512&gt;$D$4,0,($D$4-D512+1)/365),0)</f>
        <v>0</v>
      </c>
      <c r="Q512">
        <f>ROUNDUP(IF(D512&gt;$D$5,0,($D$5-D512+1)/365),0)</f>
        <v>1</v>
      </c>
      <c r="R512" s="28">
        <f>IF(OR(P512=1,Q512=1),IF(D512+364&lt;=$D$5,(D512+364-$D$4+1)/365,IF(D512&gt;$D$4,($D$5-D512+1)/365,$D$6/365)),0)</f>
        <v>0.18630136986301371</v>
      </c>
      <c r="S512" s="28">
        <f>'Data &amp; Parameter'!$E$16*'Data &amp; Parameter'!$E$17*('Data &amp; Parameter'!$E$18+'Data &amp; Parameter'!$E$19)*'Data &amp; Parameter'!$E$20*'Data &amp; Parameter'!$E$37*R512</f>
        <v>0.64771478420694417</v>
      </c>
      <c r="T512" s="28">
        <f t="shared" si="7"/>
        <v>1.2954295684138883</v>
      </c>
    </row>
    <row r="513" spans="1:20" ht="15.75" customHeight="1" x14ac:dyDescent="0.35">
      <c r="A513">
        <v>506</v>
      </c>
      <c r="B513" s="76">
        <v>44234</v>
      </c>
      <c r="C513" s="1" t="s">
        <v>1713</v>
      </c>
      <c r="D513" s="76">
        <v>44234</v>
      </c>
      <c r="E513" s="1" t="s">
        <v>1714</v>
      </c>
      <c r="F513" s="1" t="s">
        <v>1715</v>
      </c>
      <c r="G513" s="1" t="s">
        <v>123</v>
      </c>
      <c r="H513" s="1" t="s">
        <v>124</v>
      </c>
      <c r="I513" s="1" t="s">
        <v>125</v>
      </c>
      <c r="J513" s="1" t="s">
        <v>1616</v>
      </c>
      <c r="K513" s="1" t="s">
        <v>1612</v>
      </c>
      <c r="L513">
        <f>ROUNDUP(IF(B513&gt;$D$4,0,($D$4-B513+1)/365),0)</f>
        <v>0</v>
      </c>
      <c r="M513">
        <f>ROUNDUP(IF(B513&gt;$D$5,0,($D$5-B513+1)/365),0)</f>
        <v>1</v>
      </c>
      <c r="N513" s="28">
        <f>IF(OR(L513=1,M513=1),IF(B513+364&lt;=$D$5,(B513+364-$D$4+1)/365,IF(B513&gt;$D$4,($D$5-B513+1)/365,$D$6/365)),0)</f>
        <v>0.18630136986301371</v>
      </c>
      <c r="O513" s="28">
        <f>'Data &amp; Parameter'!$E$16*'Data &amp; Parameter'!$E$17*('Data &amp; Parameter'!$E$18+'Data &amp; Parameter'!$E$19)*'Data &amp; Parameter'!$E$20*'Data &amp; Parameter'!$E$37*N513</f>
        <v>0.64771478420694417</v>
      </c>
      <c r="P513">
        <f>ROUNDUP(IF(D513&gt;$D$4,0,($D$4-D513+1)/365),0)</f>
        <v>0</v>
      </c>
      <c r="Q513">
        <f>ROUNDUP(IF(D513&gt;$D$5,0,($D$5-D513+1)/365),0)</f>
        <v>1</v>
      </c>
      <c r="R513" s="28">
        <f>IF(OR(P513=1,Q513=1),IF(D513+364&lt;=$D$5,(D513+364-$D$4+1)/365,IF(D513&gt;$D$4,($D$5-D513+1)/365,$D$6/365)),0)</f>
        <v>0.18630136986301371</v>
      </c>
      <c r="S513" s="28">
        <f>'Data &amp; Parameter'!$E$16*'Data &amp; Parameter'!$E$17*('Data &amp; Parameter'!$E$18+'Data &amp; Parameter'!$E$19)*'Data &amp; Parameter'!$E$20*'Data &amp; Parameter'!$E$37*R513</f>
        <v>0.64771478420694417</v>
      </c>
      <c r="T513" s="28">
        <f t="shared" si="7"/>
        <v>1.2954295684138883</v>
      </c>
    </row>
    <row r="514" spans="1:20" ht="15.75" customHeight="1" x14ac:dyDescent="0.35">
      <c r="A514">
        <v>507</v>
      </c>
      <c r="B514" s="76">
        <v>44234</v>
      </c>
      <c r="C514" s="1" t="s">
        <v>1716</v>
      </c>
      <c r="D514" s="76">
        <v>44234</v>
      </c>
      <c r="E514" s="1" t="s">
        <v>1717</v>
      </c>
      <c r="F514" s="1" t="s">
        <v>1718</v>
      </c>
      <c r="G514" s="1" t="s">
        <v>123</v>
      </c>
      <c r="H514" s="1" t="s">
        <v>124</v>
      </c>
      <c r="I514" s="1" t="s">
        <v>125</v>
      </c>
      <c r="J514" s="1" t="s">
        <v>1612</v>
      </c>
      <c r="K514" s="1" t="s">
        <v>1612</v>
      </c>
      <c r="L514">
        <f>ROUNDUP(IF(B514&gt;$D$4,0,($D$4-B514+1)/365),0)</f>
        <v>0</v>
      </c>
      <c r="M514">
        <f>ROUNDUP(IF(B514&gt;$D$5,0,($D$5-B514+1)/365),0)</f>
        <v>1</v>
      </c>
      <c r="N514" s="28">
        <f>IF(OR(L514=1,M514=1),IF(B514+364&lt;=$D$5,(B514+364-$D$4+1)/365,IF(B514&gt;$D$4,($D$5-B514+1)/365,$D$6/365)),0)</f>
        <v>0.18630136986301371</v>
      </c>
      <c r="O514" s="28">
        <f>'Data &amp; Parameter'!$E$16*'Data &amp; Parameter'!$E$17*('Data &amp; Parameter'!$E$18+'Data &amp; Parameter'!$E$19)*'Data &amp; Parameter'!$E$20*'Data &amp; Parameter'!$E$37*N514</f>
        <v>0.64771478420694417</v>
      </c>
      <c r="P514">
        <f>ROUNDUP(IF(D514&gt;$D$4,0,($D$4-D514+1)/365),0)</f>
        <v>0</v>
      </c>
      <c r="Q514">
        <f>ROUNDUP(IF(D514&gt;$D$5,0,($D$5-D514+1)/365),0)</f>
        <v>1</v>
      </c>
      <c r="R514" s="28">
        <f>IF(OR(P514=1,Q514=1),IF(D514+364&lt;=$D$5,(D514+364-$D$4+1)/365,IF(D514&gt;$D$4,($D$5-D514+1)/365,$D$6/365)),0)</f>
        <v>0.18630136986301371</v>
      </c>
      <c r="S514" s="28">
        <f>'Data &amp; Parameter'!$E$16*'Data &amp; Parameter'!$E$17*('Data &amp; Parameter'!$E$18+'Data &amp; Parameter'!$E$19)*'Data &amp; Parameter'!$E$20*'Data &amp; Parameter'!$E$37*R514</f>
        <v>0.64771478420694417</v>
      </c>
      <c r="T514" s="28">
        <f t="shared" si="7"/>
        <v>1.2954295684138883</v>
      </c>
    </row>
    <row r="515" spans="1:20" ht="15.75" customHeight="1" x14ac:dyDescent="0.35">
      <c r="A515">
        <v>508</v>
      </c>
      <c r="B515" s="76">
        <v>44234</v>
      </c>
      <c r="C515" s="1" t="s">
        <v>1719</v>
      </c>
      <c r="D515" s="76">
        <v>44234</v>
      </c>
      <c r="E515" s="1" t="s">
        <v>1720</v>
      </c>
      <c r="F515" s="1" t="s">
        <v>1721</v>
      </c>
      <c r="G515" s="1" t="s">
        <v>123</v>
      </c>
      <c r="H515" s="1" t="s">
        <v>124</v>
      </c>
      <c r="I515" s="1" t="s">
        <v>125</v>
      </c>
      <c r="J515" s="1" t="s">
        <v>1616</v>
      </c>
      <c r="K515" s="1" t="s">
        <v>1612</v>
      </c>
      <c r="L515">
        <f>ROUNDUP(IF(B515&gt;$D$4,0,($D$4-B515+1)/365),0)</f>
        <v>0</v>
      </c>
      <c r="M515">
        <f>ROUNDUP(IF(B515&gt;$D$5,0,($D$5-B515+1)/365),0)</f>
        <v>1</v>
      </c>
      <c r="N515" s="28">
        <f>IF(OR(L515=1,M515=1),IF(B515+364&lt;=$D$5,(B515+364-$D$4+1)/365,IF(B515&gt;$D$4,($D$5-B515+1)/365,$D$6/365)),0)</f>
        <v>0.18630136986301371</v>
      </c>
      <c r="O515" s="28">
        <f>'Data &amp; Parameter'!$E$16*'Data &amp; Parameter'!$E$17*('Data &amp; Parameter'!$E$18+'Data &amp; Parameter'!$E$19)*'Data &amp; Parameter'!$E$20*'Data &amp; Parameter'!$E$37*N515</f>
        <v>0.64771478420694417</v>
      </c>
      <c r="P515">
        <f>ROUNDUP(IF(D515&gt;$D$4,0,($D$4-D515+1)/365),0)</f>
        <v>0</v>
      </c>
      <c r="Q515">
        <f>ROUNDUP(IF(D515&gt;$D$5,0,($D$5-D515+1)/365),0)</f>
        <v>1</v>
      </c>
      <c r="R515" s="28">
        <f>IF(OR(P515=1,Q515=1),IF(D515+364&lt;=$D$5,(D515+364-$D$4+1)/365,IF(D515&gt;$D$4,($D$5-D515+1)/365,$D$6/365)),0)</f>
        <v>0.18630136986301371</v>
      </c>
      <c r="S515" s="28">
        <f>'Data &amp; Parameter'!$E$16*'Data &amp; Parameter'!$E$17*('Data &amp; Parameter'!$E$18+'Data &amp; Parameter'!$E$19)*'Data &amp; Parameter'!$E$20*'Data &amp; Parameter'!$E$37*R515</f>
        <v>0.64771478420694417</v>
      </c>
      <c r="T515" s="28">
        <f t="shared" si="7"/>
        <v>1.2954295684138883</v>
      </c>
    </row>
    <row r="516" spans="1:20" ht="15.75" customHeight="1" x14ac:dyDescent="0.35">
      <c r="A516">
        <v>509</v>
      </c>
      <c r="B516" s="76">
        <v>44234</v>
      </c>
      <c r="C516" s="1" t="s">
        <v>1722</v>
      </c>
      <c r="D516" s="76">
        <v>44234</v>
      </c>
      <c r="E516" s="1" t="s">
        <v>1723</v>
      </c>
      <c r="F516" s="1" t="s">
        <v>1724</v>
      </c>
      <c r="G516" s="1" t="s">
        <v>123</v>
      </c>
      <c r="H516" s="1" t="s">
        <v>124</v>
      </c>
      <c r="I516" s="1" t="s">
        <v>125</v>
      </c>
      <c r="J516" s="1" t="s">
        <v>1612</v>
      </c>
      <c r="K516" s="1" t="s">
        <v>1612</v>
      </c>
      <c r="L516">
        <f>ROUNDUP(IF(B516&gt;$D$4,0,($D$4-B516+1)/365),0)</f>
        <v>0</v>
      </c>
      <c r="M516">
        <f>ROUNDUP(IF(B516&gt;$D$5,0,($D$5-B516+1)/365),0)</f>
        <v>1</v>
      </c>
      <c r="N516" s="28">
        <f>IF(OR(L516=1,M516=1),IF(B516+364&lt;=$D$5,(B516+364-$D$4+1)/365,IF(B516&gt;$D$4,($D$5-B516+1)/365,$D$6/365)),0)</f>
        <v>0.18630136986301371</v>
      </c>
      <c r="O516" s="28">
        <f>'Data &amp; Parameter'!$E$16*'Data &amp; Parameter'!$E$17*('Data &amp; Parameter'!$E$18+'Data &amp; Parameter'!$E$19)*'Data &amp; Parameter'!$E$20*'Data &amp; Parameter'!$E$37*N516</f>
        <v>0.64771478420694417</v>
      </c>
      <c r="P516">
        <f>ROUNDUP(IF(D516&gt;$D$4,0,($D$4-D516+1)/365),0)</f>
        <v>0</v>
      </c>
      <c r="Q516">
        <f>ROUNDUP(IF(D516&gt;$D$5,0,($D$5-D516+1)/365),0)</f>
        <v>1</v>
      </c>
      <c r="R516" s="28">
        <f>IF(OR(P516=1,Q516=1),IF(D516+364&lt;=$D$5,(D516+364-$D$4+1)/365,IF(D516&gt;$D$4,($D$5-D516+1)/365,$D$6/365)),0)</f>
        <v>0.18630136986301371</v>
      </c>
      <c r="S516" s="28">
        <f>'Data &amp; Parameter'!$E$16*'Data &amp; Parameter'!$E$17*('Data &amp; Parameter'!$E$18+'Data &amp; Parameter'!$E$19)*'Data &amp; Parameter'!$E$20*'Data &amp; Parameter'!$E$37*R516</f>
        <v>0.64771478420694417</v>
      </c>
      <c r="T516" s="28">
        <f t="shared" si="7"/>
        <v>1.2954295684138883</v>
      </c>
    </row>
    <row r="517" spans="1:20" ht="15.75" customHeight="1" x14ac:dyDescent="0.35">
      <c r="A517">
        <v>510</v>
      </c>
      <c r="B517" s="76">
        <v>44234</v>
      </c>
      <c r="C517" s="1" t="s">
        <v>1725</v>
      </c>
      <c r="D517" s="76">
        <v>44234</v>
      </c>
      <c r="E517" s="1" t="s">
        <v>1726</v>
      </c>
      <c r="F517" s="1" t="s">
        <v>1727</v>
      </c>
      <c r="G517" s="1" t="s">
        <v>123</v>
      </c>
      <c r="H517" s="1" t="s">
        <v>124</v>
      </c>
      <c r="I517" s="1" t="s">
        <v>125</v>
      </c>
      <c r="J517" s="1" t="s">
        <v>1612</v>
      </c>
      <c r="K517" s="1" t="s">
        <v>1612</v>
      </c>
      <c r="L517">
        <f>ROUNDUP(IF(B517&gt;$D$4,0,($D$4-B517+1)/365),0)</f>
        <v>0</v>
      </c>
      <c r="M517">
        <f>ROUNDUP(IF(B517&gt;$D$5,0,($D$5-B517+1)/365),0)</f>
        <v>1</v>
      </c>
      <c r="N517" s="28">
        <f>IF(OR(L517=1,M517=1),IF(B517+364&lt;=$D$5,(B517+364-$D$4+1)/365,IF(B517&gt;$D$4,($D$5-B517+1)/365,$D$6/365)),0)</f>
        <v>0.18630136986301371</v>
      </c>
      <c r="O517" s="28">
        <f>'Data &amp; Parameter'!$E$16*'Data &amp; Parameter'!$E$17*('Data &amp; Parameter'!$E$18+'Data &amp; Parameter'!$E$19)*'Data &amp; Parameter'!$E$20*'Data &amp; Parameter'!$E$37*N517</f>
        <v>0.64771478420694417</v>
      </c>
      <c r="P517">
        <f>ROUNDUP(IF(D517&gt;$D$4,0,($D$4-D517+1)/365),0)</f>
        <v>0</v>
      </c>
      <c r="Q517">
        <f>ROUNDUP(IF(D517&gt;$D$5,0,($D$5-D517+1)/365),0)</f>
        <v>1</v>
      </c>
      <c r="R517" s="28">
        <f>IF(OR(P517=1,Q517=1),IF(D517+364&lt;=$D$5,(D517+364-$D$4+1)/365,IF(D517&gt;$D$4,($D$5-D517+1)/365,$D$6/365)),0)</f>
        <v>0.18630136986301371</v>
      </c>
      <c r="S517" s="28">
        <f>'Data &amp; Parameter'!$E$16*'Data &amp; Parameter'!$E$17*('Data &amp; Parameter'!$E$18+'Data &amp; Parameter'!$E$19)*'Data &amp; Parameter'!$E$20*'Data &amp; Parameter'!$E$37*R517</f>
        <v>0.64771478420694417</v>
      </c>
      <c r="T517" s="28">
        <f t="shared" si="7"/>
        <v>1.2954295684138883</v>
      </c>
    </row>
    <row r="518" spans="1:20" ht="15.75" customHeight="1" x14ac:dyDescent="0.35">
      <c r="A518">
        <v>511</v>
      </c>
      <c r="B518" s="76">
        <v>44234</v>
      </c>
      <c r="C518" s="1" t="s">
        <v>1728</v>
      </c>
      <c r="D518" s="76">
        <v>44234</v>
      </c>
      <c r="E518" s="1" t="s">
        <v>1729</v>
      </c>
      <c r="F518" s="1" t="s">
        <v>1730</v>
      </c>
      <c r="G518" s="1" t="s">
        <v>123</v>
      </c>
      <c r="H518" s="1" t="s">
        <v>124</v>
      </c>
      <c r="I518" s="1" t="s">
        <v>125</v>
      </c>
      <c r="J518" s="1" t="s">
        <v>1731</v>
      </c>
      <c r="K518" s="1" t="s">
        <v>1612</v>
      </c>
      <c r="L518">
        <f>ROUNDUP(IF(B518&gt;$D$4,0,($D$4-B518+1)/365),0)</f>
        <v>0</v>
      </c>
      <c r="M518">
        <f>ROUNDUP(IF(B518&gt;$D$5,0,($D$5-B518+1)/365),0)</f>
        <v>1</v>
      </c>
      <c r="N518" s="28">
        <f>IF(OR(L518=1,M518=1),IF(B518+364&lt;=$D$5,(B518+364-$D$4+1)/365,IF(B518&gt;$D$4,($D$5-B518+1)/365,$D$6/365)),0)</f>
        <v>0.18630136986301371</v>
      </c>
      <c r="O518" s="28">
        <f>'Data &amp; Parameter'!$E$16*'Data &amp; Parameter'!$E$17*('Data &amp; Parameter'!$E$18+'Data &amp; Parameter'!$E$19)*'Data &amp; Parameter'!$E$20*'Data &amp; Parameter'!$E$37*N518</f>
        <v>0.64771478420694417</v>
      </c>
      <c r="P518">
        <f>ROUNDUP(IF(D518&gt;$D$4,0,($D$4-D518+1)/365),0)</f>
        <v>0</v>
      </c>
      <c r="Q518">
        <f>ROUNDUP(IF(D518&gt;$D$5,0,($D$5-D518+1)/365),0)</f>
        <v>1</v>
      </c>
      <c r="R518" s="28">
        <f>IF(OR(P518=1,Q518=1),IF(D518+364&lt;=$D$5,(D518+364-$D$4+1)/365,IF(D518&gt;$D$4,($D$5-D518+1)/365,$D$6/365)),0)</f>
        <v>0.18630136986301371</v>
      </c>
      <c r="S518" s="28">
        <f>'Data &amp; Parameter'!$E$16*'Data &amp; Parameter'!$E$17*('Data &amp; Parameter'!$E$18+'Data &amp; Parameter'!$E$19)*'Data &amp; Parameter'!$E$20*'Data &amp; Parameter'!$E$37*R518</f>
        <v>0.64771478420694417</v>
      </c>
      <c r="T518" s="28">
        <f t="shared" si="7"/>
        <v>1.2954295684138883</v>
      </c>
    </row>
    <row r="519" spans="1:20" ht="15.75" customHeight="1" x14ac:dyDescent="0.35">
      <c r="A519">
        <v>512</v>
      </c>
      <c r="B519" s="76">
        <v>44234</v>
      </c>
      <c r="C519" s="1" t="s">
        <v>1732</v>
      </c>
      <c r="D519" s="76">
        <v>44234</v>
      </c>
      <c r="E519" s="1" t="s">
        <v>1733</v>
      </c>
      <c r="F519" s="1" t="s">
        <v>1734</v>
      </c>
      <c r="G519" s="1" t="s">
        <v>123</v>
      </c>
      <c r="H519" s="1" t="s">
        <v>124</v>
      </c>
      <c r="I519" s="1" t="s">
        <v>125</v>
      </c>
      <c r="J519" s="1" t="s">
        <v>1612</v>
      </c>
      <c r="K519" s="1" t="s">
        <v>1612</v>
      </c>
      <c r="L519">
        <f>ROUNDUP(IF(B519&gt;$D$4,0,($D$4-B519+1)/365),0)</f>
        <v>0</v>
      </c>
      <c r="M519">
        <f>ROUNDUP(IF(B519&gt;$D$5,0,($D$5-B519+1)/365),0)</f>
        <v>1</v>
      </c>
      <c r="N519" s="28">
        <f>IF(OR(L519=1,M519=1),IF(B519+364&lt;=$D$5,(B519+364-$D$4+1)/365,IF(B519&gt;$D$4,($D$5-B519+1)/365,$D$6/365)),0)</f>
        <v>0.18630136986301371</v>
      </c>
      <c r="O519" s="28">
        <f>'Data &amp; Parameter'!$E$16*'Data &amp; Parameter'!$E$17*('Data &amp; Parameter'!$E$18+'Data &amp; Parameter'!$E$19)*'Data &amp; Parameter'!$E$20*'Data &amp; Parameter'!$E$37*N519</f>
        <v>0.64771478420694417</v>
      </c>
      <c r="P519">
        <f>ROUNDUP(IF(D519&gt;$D$4,0,($D$4-D519+1)/365),0)</f>
        <v>0</v>
      </c>
      <c r="Q519">
        <f>ROUNDUP(IF(D519&gt;$D$5,0,($D$5-D519+1)/365),0)</f>
        <v>1</v>
      </c>
      <c r="R519" s="28">
        <f>IF(OR(P519=1,Q519=1),IF(D519+364&lt;=$D$5,(D519+364-$D$4+1)/365,IF(D519&gt;$D$4,($D$5-D519+1)/365,$D$6/365)),0)</f>
        <v>0.18630136986301371</v>
      </c>
      <c r="S519" s="28">
        <f>'Data &amp; Parameter'!$E$16*'Data &amp; Parameter'!$E$17*('Data &amp; Parameter'!$E$18+'Data &amp; Parameter'!$E$19)*'Data &amp; Parameter'!$E$20*'Data &amp; Parameter'!$E$37*R519</f>
        <v>0.64771478420694417</v>
      </c>
      <c r="T519" s="28">
        <f t="shared" si="7"/>
        <v>1.2954295684138883</v>
      </c>
    </row>
    <row r="520" spans="1:20" ht="15.75" customHeight="1" x14ac:dyDescent="0.35">
      <c r="A520">
        <v>513</v>
      </c>
      <c r="B520" s="76">
        <v>44234</v>
      </c>
      <c r="C520" s="1" t="s">
        <v>1735</v>
      </c>
      <c r="D520" s="76">
        <v>44234</v>
      </c>
      <c r="E520" s="1" t="s">
        <v>1736</v>
      </c>
      <c r="F520" s="1" t="s">
        <v>1737</v>
      </c>
      <c r="G520" s="1" t="s">
        <v>123</v>
      </c>
      <c r="H520" s="1" t="s">
        <v>124</v>
      </c>
      <c r="I520" s="1" t="s">
        <v>125</v>
      </c>
      <c r="J520" s="1" t="s">
        <v>1612</v>
      </c>
      <c r="K520" s="1" t="s">
        <v>1731</v>
      </c>
      <c r="L520">
        <f>ROUNDUP(IF(B520&gt;$D$4,0,($D$4-B520+1)/365),0)</f>
        <v>0</v>
      </c>
      <c r="M520">
        <f>ROUNDUP(IF(B520&gt;$D$5,0,($D$5-B520+1)/365),0)</f>
        <v>1</v>
      </c>
      <c r="N520" s="28">
        <f>IF(OR(L520=1,M520=1),IF(B520+364&lt;=$D$5,(B520+364-$D$4+1)/365,IF(B520&gt;$D$4,($D$5-B520+1)/365,$D$6/365)),0)</f>
        <v>0.18630136986301371</v>
      </c>
      <c r="O520" s="28">
        <f>'Data &amp; Parameter'!$E$16*'Data &amp; Parameter'!$E$17*('Data &amp; Parameter'!$E$18+'Data &amp; Parameter'!$E$19)*'Data &amp; Parameter'!$E$20*'Data &amp; Parameter'!$E$37*N520</f>
        <v>0.64771478420694417</v>
      </c>
      <c r="P520">
        <f>ROUNDUP(IF(D520&gt;$D$4,0,($D$4-D520+1)/365),0)</f>
        <v>0</v>
      </c>
      <c r="Q520">
        <f>ROUNDUP(IF(D520&gt;$D$5,0,($D$5-D520+1)/365),0)</f>
        <v>1</v>
      </c>
      <c r="R520" s="28">
        <f>IF(OR(P520=1,Q520=1),IF(D520+364&lt;=$D$5,(D520+364-$D$4+1)/365,IF(D520&gt;$D$4,($D$5-D520+1)/365,$D$6/365)),0)</f>
        <v>0.18630136986301371</v>
      </c>
      <c r="S520" s="28">
        <f>'Data &amp; Parameter'!$E$16*'Data &amp; Parameter'!$E$17*('Data &amp; Parameter'!$E$18+'Data &amp; Parameter'!$E$19)*'Data &amp; Parameter'!$E$20*'Data &amp; Parameter'!$E$37*R520</f>
        <v>0.64771478420694417</v>
      </c>
      <c r="T520" s="28">
        <f t="shared" si="7"/>
        <v>1.2954295684138883</v>
      </c>
    </row>
    <row r="521" spans="1:20" ht="15.75" customHeight="1" x14ac:dyDescent="0.35">
      <c r="A521">
        <v>514</v>
      </c>
      <c r="B521" s="76">
        <v>44234</v>
      </c>
      <c r="C521" s="1" t="s">
        <v>1738</v>
      </c>
      <c r="D521" s="76">
        <v>44234</v>
      </c>
      <c r="E521" s="1" t="s">
        <v>1739</v>
      </c>
      <c r="F521" s="1" t="s">
        <v>1740</v>
      </c>
      <c r="G521" s="1" t="s">
        <v>123</v>
      </c>
      <c r="H521" s="1" t="s">
        <v>124</v>
      </c>
      <c r="I521" s="1" t="s">
        <v>125</v>
      </c>
      <c r="J521" s="1" t="s">
        <v>1616</v>
      </c>
      <c r="K521" s="1" t="s">
        <v>1741</v>
      </c>
      <c r="L521">
        <f>ROUNDUP(IF(B521&gt;$D$4,0,($D$4-B521+1)/365),0)</f>
        <v>0</v>
      </c>
      <c r="M521">
        <f>ROUNDUP(IF(B521&gt;$D$5,0,($D$5-B521+1)/365),0)</f>
        <v>1</v>
      </c>
      <c r="N521" s="28">
        <f>IF(OR(L521=1,M521=1),IF(B521+364&lt;=$D$5,(B521+364-$D$4+1)/365,IF(B521&gt;$D$4,($D$5-B521+1)/365,$D$6/365)),0)</f>
        <v>0.18630136986301371</v>
      </c>
      <c r="O521" s="28">
        <f>'Data &amp; Parameter'!$E$16*'Data &amp; Parameter'!$E$17*('Data &amp; Parameter'!$E$18+'Data &amp; Parameter'!$E$19)*'Data &amp; Parameter'!$E$20*'Data &amp; Parameter'!$E$37*N521</f>
        <v>0.64771478420694417</v>
      </c>
      <c r="P521">
        <f>ROUNDUP(IF(D521&gt;$D$4,0,($D$4-D521+1)/365),0)</f>
        <v>0</v>
      </c>
      <c r="Q521">
        <f>ROUNDUP(IF(D521&gt;$D$5,0,($D$5-D521+1)/365),0)</f>
        <v>1</v>
      </c>
      <c r="R521" s="28">
        <f>IF(OR(P521=1,Q521=1),IF(D521+364&lt;=$D$5,(D521+364-$D$4+1)/365,IF(D521&gt;$D$4,($D$5-D521+1)/365,$D$6/365)),0)</f>
        <v>0.18630136986301371</v>
      </c>
      <c r="S521" s="28">
        <f>'Data &amp; Parameter'!$E$16*'Data &amp; Parameter'!$E$17*('Data &amp; Parameter'!$E$18+'Data &amp; Parameter'!$E$19)*'Data &amp; Parameter'!$E$20*'Data &amp; Parameter'!$E$37*R521</f>
        <v>0.64771478420694417</v>
      </c>
      <c r="T521" s="28">
        <f t="shared" ref="T521:T584" si="8">O521+S521</f>
        <v>1.2954295684138883</v>
      </c>
    </row>
    <row r="522" spans="1:20" ht="15.75" customHeight="1" x14ac:dyDescent="0.35">
      <c r="A522">
        <v>515</v>
      </c>
      <c r="B522" s="76">
        <v>44234</v>
      </c>
      <c r="C522" s="1" t="s">
        <v>1742</v>
      </c>
      <c r="D522" s="76">
        <v>44234</v>
      </c>
      <c r="E522" s="1" t="s">
        <v>1743</v>
      </c>
      <c r="F522" s="1" t="s">
        <v>1744</v>
      </c>
      <c r="G522" s="1" t="s">
        <v>123</v>
      </c>
      <c r="H522" s="1" t="s">
        <v>124</v>
      </c>
      <c r="I522" s="1" t="s">
        <v>125</v>
      </c>
      <c r="J522" s="1" t="s">
        <v>1612</v>
      </c>
      <c r="K522" s="1" t="s">
        <v>1612</v>
      </c>
      <c r="L522">
        <f>ROUNDUP(IF(B522&gt;$D$4,0,($D$4-B522+1)/365),0)</f>
        <v>0</v>
      </c>
      <c r="M522">
        <f>ROUNDUP(IF(B522&gt;$D$5,0,($D$5-B522+1)/365),0)</f>
        <v>1</v>
      </c>
      <c r="N522" s="28">
        <f>IF(OR(L522=1,M522=1),IF(B522+364&lt;=$D$5,(B522+364-$D$4+1)/365,IF(B522&gt;$D$4,($D$5-B522+1)/365,$D$6/365)),0)</f>
        <v>0.18630136986301371</v>
      </c>
      <c r="O522" s="28">
        <f>'Data &amp; Parameter'!$E$16*'Data &amp; Parameter'!$E$17*('Data &amp; Parameter'!$E$18+'Data &amp; Parameter'!$E$19)*'Data &amp; Parameter'!$E$20*'Data &amp; Parameter'!$E$37*N522</f>
        <v>0.64771478420694417</v>
      </c>
      <c r="P522">
        <f>ROUNDUP(IF(D522&gt;$D$4,0,($D$4-D522+1)/365),0)</f>
        <v>0</v>
      </c>
      <c r="Q522">
        <f>ROUNDUP(IF(D522&gt;$D$5,0,($D$5-D522+1)/365),0)</f>
        <v>1</v>
      </c>
      <c r="R522" s="28">
        <f>IF(OR(P522=1,Q522=1),IF(D522+364&lt;=$D$5,(D522+364-$D$4+1)/365,IF(D522&gt;$D$4,($D$5-D522+1)/365,$D$6/365)),0)</f>
        <v>0.18630136986301371</v>
      </c>
      <c r="S522" s="28">
        <f>'Data &amp; Parameter'!$E$16*'Data &amp; Parameter'!$E$17*('Data &amp; Parameter'!$E$18+'Data &amp; Parameter'!$E$19)*'Data &amp; Parameter'!$E$20*'Data &amp; Parameter'!$E$37*R522</f>
        <v>0.64771478420694417</v>
      </c>
      <c r="T522" s="28">
        <f t="shared" si="8"/>
        <v>1.2954295684138883</v>
      </c>
    </row>
    <row r="523" spans="1:20" ht="15.75" customHeight="1" x14ac:dyDescent="0.35">
      <c r="A523">
        <v>516</v>
      </c>
      <c r="B523" s="76">
        <v>44234</v>
      </c>
      <c r="C523" s="1" t="s">
        <v>1745</v>
      </c>
      <c r="D523" s="76">
        <v>44234</v>
      </c>
      <c r="E523" s="1" t="s">
        <v>1746</v>
      </c>
      <c r="F523" s="1" t="s">
        <v>1747</v>
      </c>
      <c r="G523" s="1" t="s">
        <v>123</v>
      </c>
      <c r="H523" s="1" t="s">
        <v>124</v>
      </c>
      <c r="I523" s="1" t="s">
        <v>125</v>
      </c>
      <c r="J523" s="1" t="s">
        <v>1612</v>
      </c>
      <c r="K523" s="1" t="s">
        <v>1612</v>
      </c>
      <c r="L523">
        <f>ROUNDUP(IF(B523&gt;$D$4,0,($D$4-B523+1)/365),0)</f>
        <v>0</v>
      </c>
      <c r="M523">
        <f>ROUNDUP(IF(B523&gt;$D$5,0,($D$5-B523+1)/365),0)</f>
        <v>1</v>
      </c>
      <c r="N523" s="28">
        <f>IF(OR(L523=1,M523=1),IF(B523+364&lt;=$D$5,(B523+364-$D$4+1)/365,IF(B523&gt;$D$4,($D$5-B523+1)/365,$D$6/365)),0)</f>
        <v>0.18630136986301371</v>
      </c>
      <c r="O523" s="28">
        <f>'Data &amp; Parameter'!$E$16*'Data &amp; Parameter'!$E$17*('Data &amp; Parameter'!$E$18+'Data &amp; Parameter'!$E$19)*'Data &amp; Parameter'!$E$20*'Data &amp; Parameter'!$E$37*N523</f>
        <v>0.64771478420694417</v>
      </c>
      <c r="P523">
        <f>ROUNDUP(IF(D523&gt;$D$4,0,($D$4-D523+1)/365),0)</f>
        <v>0</v>
      </c>
      <c r="Q523">
        <f>ROUNDUP(IF(D523&gt;$D$5,0,($D$5-D523+1)/365),0)</f>
        <v>1</v>
      </c>
      <c r="R523" s="28">
        <f>IF(OR(P523=1,Q523=1),IF(D523+364&lt;=$D$5,(D523+364-$D$4+1)/365,IF(D523&gt;$D$4,($D$5-D523+1)/365,$D$6/365)),0)</f>
        <v>0.18630136986301371</v>
      </c>
      <c r="S523" s="28">
        <f>'Data &amp; Parameter'!$E$16*'Data &amp; Parameter'!$E$17*('Data &amp; Parameter'!$E$18+'Data &amp; Parameter'!$E$19)*'Data &amp; Parameter'!$E$20*'Data &amp; Parameter'!$E$37*R523</f>
        <v>0.64771478420694417</v>
      </c>
      <c r="T523" s="28">
        <f t="shared" si="8"/>
        <v>1.2954295684138883</v>
      </c>
    </row>
    <row r="524" spans="1:20" ht="15.75" customHeight="1" x14ac:dyDescent="0.35">
      <c r="A524">
        <v>517</v>
      </c>
      <c r="B524" s="76">
        <v>44234</v>
      </c>
      <c r="C524" s="1" t="s">
        <v>1748</v>
      </c>
      <c r="D524" s="76">
        <v>44234</v>
      </c>
      <c r="E524" s="1" t="s">
        <v>1749</v>
      </c>
      <c r="F524" s="1" t="s">
        <v>1750</v>
      </c>
      <c r="G524" s="1" t="s">
        <v>123</v>
      </c>
      <c r="H524" s="1" t="s">
        <v>124</v>
      </c>
      <c r="I524" s="1" t="s">
        <v>125</v>
      </c>
      <c r="J524" s="1" t="s">
        <v>1612</v>
      </c>
      <c r="K524" s="1" t="s">
        <v>1612</v>
      </c>
      <c r="L524">
        <f>ROUNDUP(IF(B524&gt;$D$4,0,($D$4-B524+1)/365),0)</f>
        <v>0</v>
      </c>
      <c r="M524">
        <f>ROUNDUP(IF(B524&gt;$D$5,0,($D$5-B524+1)/365),0)</f>
        <v>1</v>
      </c>
      <c r="N524" s="28">
        <f>IF(OR(L524=1,M524=1),IF(B524+364&lt;=$D$5,(B524+364-$D$4+1)/365,IF(B524&gt;$D$4,($D$5-B524+1)/365,$D$6/365)),0)</f>
        <v>0.18630136986301371</v>
      </c>
      <c r="O524" s="28">
        <f>'Data &amp; Parameter'!$E$16*'Data &amp; Parameter'!$E$17*('Data &amp; Parameter'!$E$18+'Data &amp; Parameter'!$E$19)*'Data &amp; Parameter'!$E$20*'Data &amp; Parameter'!$E$37*N524</f>
        <v>0.64771478420694417</v>
      </c>
      <c r="P524">
        <f>ROUNDUP(IF(D524&gt;$D$4,0,($D$4-D524+1)/365),0)</f>
        <v>0</v>
      </c>
      <c r="Q524">
        <f>ROUNDUP(IF(D524&gt;$D$5,0,($D$5-D524+1)/365),0)</f>
        <v>1</v>
      </c>
      <c r="R524" s="28">
        <f>IF(OR(P524=1,Q524=1),IF(D524+364&lt;=$D$5,(D524+364-$D$4+1)/365,IF(D524&gt;$D$4,($D$5-D524+1)/365,$D$6/365)),0)</f>
        <v>0.18630136986301371</v>
      </c>
      <c r="S524" s="28">
        <f>'Data &amp; Parameter'!$E$16*'Data &amp; Parameter'!$E$17*('Data &amp; Parameter'!$E$18+'Data &amp; Parameter'!$E$19)*'Data &amp; Parameter'!$E$20*'Data &amp; Parameter'!$E$37*R524</f>
        <v>0.64771478420694417</v>
      </c>
      <c r="T524" s="28">
        <f t="shared" si="8"/>
        <v>1.2954295684138883</v>
      </c>
    </row>
    <row r="525" spans="1:20" ht="15.75" customHeight="1" x14ac:dyDescent="0.35">
      <c r="A525">
        <v>518</v>
      </c>
      <c r="B525" s="76">
        <v>44234</v>
      </c>
      <c r="C525" s="1" t="s">
        <v>1751</v>
      </c>
      <c r="D525" s="76">
        <v>44234</v>
      </c>
      <c r="E525" s="1" t="s">
        <v>1752</v>
      </c>
      <c r="F525" s="1" t="s">
        <v>1753</v>
      </c>
      <c r="G525" s="1" t="s">
        <v>123</v>
      </c>
      <c r="H525" s="1" t="s">
        <v>124</v>
      </c>
      <c r="I525" s="1" t="s">
        <v>125</v>
      </c>
      <c r="J525" s="1" t="s">
        <v>1616</v>
      </c>
      <c r="K525" s="1" t="s">
        <v>1612</v>
      </c>
      <c r="L525">
        <f>ROUNDUP(IF(B525&gt;$D$4,0,($D$4-B525+1)/365),0)</f>
        <v>0</v>
      </c>
      <c r="M525">
        <f>ROUNDUP(IF(B525&gt;$D$5,0,($D$5-B525+1)/365),0)</f>
        <v>1</v>
      </c>
      <c r="N525" s="28">
        <f>IF(OR(L525=1,M525=1),IF(B525+364&lt;=$D$5,(B525+364-$D$4+1)/365,IF(B525&gt;$D$4,($D$5-B525+1)/365,$D$6/365)),0)</f>
        <v>0.18630136986301371</v>
      </c>
      <c r="O525" s="28">
        <f>'Data &amp; Parameter'!$E$16*'Data &amp; Parameter'!$E$17*('Data &amp; Parameter'!$E$18+'Data &amp; Parameter'!$E$19)*'Data &amp; Parameter'!$E$20*'Data &amp; Parameter'!$E$37*N525</f>
        <v>0.64771478420694417</v>
      </c>
      <c r="P525">
        <f>ROUNDUP(IF(D525&gt;$D$4,0,($D$4-D525+1)/365),0)</f>
        <v>0</v>
      </c>
      <c r="Q525">
        <f>ROUNDUP(IF(D525&gt;$D$5,0,($D$5-D525+1)/365),0)</f>
        <v>1</v>
      </c>
      <c r="R525" s="28">
        <f>IF(OR(P525=1,Q525=1),IF(D525+364&lt;=$D$5,(D525+364-$D$4+1)/365,IF(D525&gt;$D$4,($D$5-D525+1)/365,$D$6/365)),0)</f>
        <v>0.18630136986301371</v>
      </c>
      <c r="S525" s="28">
        <f>'Data &amp; Parameter'!$E$16*'Data &amp; Parameter'!$E$17*('Data &amp; Parameter'!$E$18+'Data &amp; Parameter'!$E$19)*'Data &amp; Parameter'!$E$20*'Data &amp; Parameter'!$E$37*R525</f>
        <v>0.64771478420694417</v>
      </c>
      <c r="T525" s="28">
        <f t="shared" si="8"/>
        <v>1.2954295684138883</v>
      </c>
    </row>
    <row r="526" spans="1:20" ht="15.75" customHeight="1" x14ac:dyDescent="0.35">
      <c r="A526">
        <v>519</v>
      </c>
      <c r="B526" s="76">
        <v>44234</v>
      </c>
      <c r="C526" s="1" t="s">
        <v>1754</v>
      </c>
      <c r="D526" s="76">
        <v>44234</v>
      </c>
      <c r="E526" s="1" t="s">
        <v>1755</v>
      </c>
      <c r="F526" s="1" t="s">
        <v>1756</v>
      </c>
      <c r="G526" s="1" t="s">
        <v>123</v>
      </c>
      <c r="H526" s="1" t="s">
        <v>124</v>
      </c>
      <c r="I526" s="1" t="s">
        <v>125</v>
      </c>
      <c r="J526" s="1" t="s">
        <v>1612</v>
      </c>
      <c r="K526" s="1" t="s">
        <v>1616</v>
      </c>
      <c r="L526">
        <f>ROUNDUP(IF(B526&gt;$D$4,0,($D$4-B526+1)/365),0)</f>
        <v>0</v>
      </c>
      <c r="M526">
        <f>ROUNDUP(IF(B526&gt;$D$5,0,($D$5-B526+1)/365),0)</f>
        <v>1</v>
      </c>
      <c r="N526" s="28">
        <f>IF(OR(L526=1,M526=1),IF(B526+364&lt;=$D$5,(B526+364-$D$4+1)/365,IF(B526&gt;$D$4,($D$5-B526+1)/365,$D$6/365)),0)</f>
        <v>0.18630136986301371</v>
      </c>
      <c r="O526" s="28">
        <f>'Data &amp; Parameter'!$E$16*'Data &amp; Parameter'!$E$17*('Data &amp; Parameter'!$E$18+'Data &amp; Parameter'!$E$19)*'Data &amp; Parameter'!$E$20*'Data &amp; Parameter'!$E$37*N526</f>
        <v>0.64771478420694417</v>
      </c>
      <c r="P526">
        <f>ROUNDUP(IF(D526&gt;$D$4,0,($D$4-D526+1)/365),0)</f>
        <v>0</v>
      </c>
      <c r="Q526">
        <f>ROUNDUP(IF(D526&gt;$D$5,0,($D$5-D526+1)/365),0)</f>
        <v>1</v>
      </c>
      <c r="R526" s="28">
        <f>IF(OR(P526=1,Q526=1),IF(D526+364&lt;=$D$5,(D526+364-$D$4+1)/365,IF(D526&gt;$D$4,($D$5-D526+1)/365,$D$6/365)),0)</f>
        <v>0.18630136986301371</v>
      </c>
      <c r="S526" s="28">
        <f>'Data &amp; Parameter'!$E$16*'Data &amp; Parameter'!$E$17*('Data &amp; Parameter'!$E$18+'Data &amp; Parameter'!$E$19)*'Data &amp; Parameter'!$E$20*'Data &amp; Parameter'!$E$37*R526</f>
        <v>0.64771478420694417</v>
      </c>
      <c r="T526" s="28">
        <f t="shared" si="8"/>
        <v>1.2954295684138883</v>
      </c>
    </row>
    <row r="527" spans="1:20" ht="15.75" customHeight="1" x14ac:dyDescent="0.35">
      <c r="A527">
        <v>520</v>
      </c>
      <c r="B527" s="76">
        <v>44234</v>
      </c>
      <c r="C527" s="1" t="s">
        <v>1757</v>
      </c>
      <c r="D527" s="76">
        <v>44234</v>
      </c>
      <c r="E527" s="1" t="s">
        <v>1758</v>
      </c>
      <c r="F527" s="1" t="s">
        <v>1759</v>
      </c>
      <c r="G527" s="1" t="s">
        <v>123</v>
      </c>
      <c r="H527" s="1" t="s">
        <v>124</v>
      </c>
      <c r="I527" s="1" t="s">
        <v>125</v>
      </c>
      <c r="J527" s="1" t="s">
        <v>1612</v>
      </c>
      <c r="K527" s="1" t="s">
        <v>1612</v>
      </c>
      <c r="L527">
        <f>ROUNDUP(IF(B527&gt;$D$4,0,($D$4-B527+1)/365),0)</f>
        <v>0</v>
      </c>
      <c r="M527">
        <f>ROUNDUP(IF(B527&gt;$D$5,0,($D$5-B527+1)/365),0)</f>
        <v>1</v>
      </c>
      <c r="N527" s="28">
        <f>IF(OR(L527=1,M527=1),IF(B527+364&lt;=$D$5,(B527+364-$D$4+1)/365,IF(B527&gt;$D$4,($D$5-B527+1)/365,$D$6/365)),0)</f>
        <v>0.18630136986301371</v>
      </c>
      <c r="O527" s="28">
        <f>'Data &amp; Parameter'!$E$16*'Data &amp; Parameter'!$E$17*('Data &amp; Parameter'!$E$18+'Data &amp; Parameter'!$E$19)*'Data &amp; Parameter'!$E$20*'Data &amp; Parameter'!$E$37*N527</f>
        <v>0.64771478420694417</v>
      </c>
      <c r="P527">
        <f>ROUNDUP(IF(D527&gt;$D$4,0,($D$4-D527+1)/365),0)</f>
        <v>0</v>
      </c>
      <c r="Q527">
        <f>ROUNDUP(IF(D527&gt;$D$5,0,($D$5-D527+1)/365),0)</f>
        <v>1</v>
      </c>
      <c r="R527" s="28">
        <f>IF(OR(P527=1,Q527=1),IF(D527+364&lt;=$D$5,(D527+364-$D$4+1)/365,IF(D527&gt;$D$4,($D$5-D527+1)/365,$D$6/365)),0)</f>
        <v>0.18630136986301371</v>
      </c>
      <c r="S527" s="28">
        <f>'Data &amp; Parameter'!$E$16*'Data &amp; Parameter'!$E$17*('Data &amp; Parameter'!$E$18+'Data &amp; Parameter'!$E$19)*'Data &amp; Parameter'!$E$20*'Data &amp; Parameter'!$E$37*R527</f>
        <v>0.64771478420694417</v>
      </c>
      <c r="T527" s="28">
        <f t="shared" si="8"/>
        <v>1.2954295684138883</v>
      </c>
    </row>
    <row r="528" spans="1:20" ht="15.75" customHeight="1" x14ac:dyDescent="0.35">
      <c r="A528">
        <v>521</v>
      </c>
      <c r="B528" s="76">
        <v>44234</v>
      </c>
      <c r="C528" s="1" t="s">
        <v>1760</v>
      </c>
      <c r="D528" s="76">
        <v>44234</v>
      </c>
      <c r="E528" s="1" t="s">
        <v>1761</v>
      </c>
      <c r="F528" s="1" t="s">
        <v>1762</v>
      </c>
      <c r="G528" s="1" t="s">
        <v>123</v>
      </c>
      <c r="H528" s="1" t="s">
        <v>124</v>
      </c>
      <c r="I528" s="1" t="s">
        <v>125</v>
      </c>
      <c r="J528" s="1" t="s">
        <v>1612</v>
      </c>
      <c r="K528" s="1" t="s">
        <v>1612</v>
      </c>
      <c r="L528">
        <f>ROUNDUP(IF(B528&gt;$D$4,0,($D$4-B528+1)/365),0)</f>
        <v>0</v>
      </c>
      <c r="M528">
        <f>ROUNDUP(IF(B528&gt;$D$5,0,($D$5-B528+1)/365),0)</f>
        <v>1</v>
      </c>
      <c r="N528" s="28">
        <f>IF(OR(L528=1,M528=1),IF(B528+364&lt;=$D$5,(B528+364-$D$4+1)/365,IF(B528&gt;$D$4,($D$5-B528+1)/365,$D$6/365)),0)</f>
        <v>0.18630136986301371</v>
      </c>
      <c r="O528" s="28">
        <f>'Data &amp; Parameter'!$E$16*'Data &amp; Parameter'!$E$17*('Data &amp; Parameter'!$E$18+'Data &amp; Parameter'!$E$19)*'Data &amp; Parameter'!$E$20*'Data &amp; Parameter'!$E$37*N528</f>
        <v>0.64771478420694417</v>
      </c>
      <c r="P528">
        <f>ROUNDUP(IF(D528&gt;$D$4,0,($D$4-D528+1)/365),0)</f>
        <v>0</v>
      </c>
      <c r="Q528">
        <f>ROUNDUP(IF(D528&gt;$D$5,0,($D$5-D528+1)/365),0)</f>
        <v>1</v>
      </c>
      <c r="R528" s="28">
        <f>IF(OR(P528=1,Q528=1),IF(D528+364&lt;=$D$5,(D528+364-$D$4+1)/365,IF(D528&gt;$D$4,($D$5-D528+1)/365,$D$6/365)),0)</f>
        <v>0.18630136986301371</v>
      </c>
      <c r="S528" s="28">
        <f>'Data &amp; Parameter'!$E$16*'Data &amp; Parameter'!$E$17*('Data &amp; Parameter'!$E$18+'Data &amp; Parameter'!$E$19)*'Data &amp; Parameter'!$E$20*'Data &amp; Parameter'!$E$37*R528</f>
        <v>0.64771478420694417</v>
      </c>
      <c r="T528" s="28">
        <f t="shared" si="8"/>
        <v>1.2954295684138883</v>
      </c>
    </row>
    <row r="529" spans="1:20" ht="15.75" customHeight="1" x14ac:dyDescent="0.35">
      <c r="A529">
        <v>522</v>
      </c>
      <c r="B529" s="76">
        <v>44234</v>
      </c>
      <c r="C529" s="1" t="s">
        <v>1763</v>
      </c>
      <c r="D529" s="76">
        <v>44234</v>
      </c>
      <c r="E529" s="1" t="s">
        <v>1764</v>
      </c>
      <c r="F529" s="1" t="s">
        <v>1765</v>
      </c>
      <c r="G529" s="1" t="s">
        <v>123</v>
      </c>
      <c r="H529" s="1" t="s">
        <v>124</v>
      </c>
      <c r="I529" s="1" t="s">
        <v>125</v>
      </c>
      <c r="J529" s="1" t="s">
        <v>1612</v>
      </c>
      <c r="K529" s="1" t="s">
        <v>1612</v>
      </c>
      <c r="L529">
        <f>ROUNDUP(IF(B529&gt;$D$4,0,($D$4-B529+1)/365),0)</f>
        <v>0</v>
      </c>
      <c r="M529">
        <f>ROUNDUP(IF(B529&gt;$D$5,0,($D$5-B529+1)/365),0)</f>
        <v>1</v>
      </c>
      <c r="N529" s="28">
        <f>IF(OR(L529=1,M529=1),IF(B529+364&lt;=$D$5,(B529+364-$D$4+1)/365,IF(B529&gt;$D$4,($D$5-B529+1)/365,$D$6/365)),0)</f>
        <v>0.18630136986301371</v>
      </c>
      <c r="O529" s="28">
        <f>'Data &amp; Parameter'!$E$16*'Data &amp; Parameter'!$E$17*('Data &amp; Parameter'!$E$18+'Data &amp; Parameter'!$E$19)*'Data &amp; Parameter'!$E$20*'Data &amp; Parameter'!$E$37*N529</f>
        <v>0.64771478420694417</v>
      </c>
      <c r="P529">
        <f>ROUNDUP(IF(D529&gt;$D$4,0,($D$4-D529+1)/365),0)</f>
        <v>0</v>
      </c>
      <c r="Q529">
        <f>ROUNDUP(IF(D529&gt;$D$5,0,($D$5-D529+1)/365),0)</f>
        <v>1</v>
      </c>
      <c r="R529" s="28">
        <f>IF(OR(P529=1,Q529=1),IF(D529+364&lt;=$D$5,(D529+364-$D$4+1)/365,IF(D529&gt;$D$4,($D$5-D529+1)/365,$D$6/365)),0)</f>
        <v>0.18630136986301371</v>
      </c>
      <c r="S529" s="28">
        <f>'Data &amp; Parameter'!$E$16*'Data &amp; Parameter'!$E$17*('Data &amp; Parameter'!$E$18+'Data &amp; Parameter'!$E$19)*'Data &amp; Parameter'!$E$20*'Data &amp; Parameter'!$E$37*R529</f>
        <v>0.64771478420694417</v>
      </c>
      <c r="T529" s="28">
        <f t="shared" si="8"/>
        <v>1.2954295684138883</v>
      </c>
    </row>
    <row r="530" spans="1:20" ht="15.75" customHeight="1" x14ac:dyDescent="0.35">
      <c r="A530">
        <v>523</v>
      </c>
      <c r="B530" s="76">
        <v>44234</v>
      </c>
      <c r="C530" s="1" t="s">
        <v>1766</v>
      </c>
      <c r="D530" s="76">
        <v>44234</v>
      </c>
      <c r="E530" s="1" t="s">
        <v>1767</v>
      </c>
      <c r="F530" s="1" t="s">
        <v>1768</v>
      </c>
      <c r="G530" s="1" t="s">
        <v>123</v>
      </c>
      <c r="H530" s="1" t="s">
        <v>124</v>
      </c>
      <c r="I530" s="1" t="s">
        <v>125</v>
      </c>
      <c r="J530" s="1" t="s">
        <v>1612</v>
      </c>
      <c r="K530" s="1" t="s">
        <v>1612</v>
      </c>
      <c r="L530">
        <f>ROUNDUP(IF(B530&gt;$D$4,0,($D$4-B530+1)/365),0)</f>
        <v>0</v>
      </c>
      <c r="M530">
        <f>ROUNDUP(IF(B530&gt;$D$5,0,($D$5-B530+1)/365),0)</f>
        <v>1</v>
      </c>
      <c r="N530" s="28">
        <f>IF(OR(L530=1,M530=1),IF(B530+364&lt;=$D$5,(B530+364-$D$4+1)/365,IF(B530&gt;$D$4,($D$5-B530+1)/365,$D$6/365)),0)</f>
        <v>0.18630136986301371</v>
      </c>
      <c r="O530" s="28">
        <f>'Data &amp; Parameter'!$E$16*'Data &amp; Parameter'!$E$17*('Data &amp; Parameter'!$E$18+'Data &amp; Parameter'!$E$19)*'Data &amp; Parameter'!$E$20*'Data &amp; Parameter'!$E$37*N530</f>
        <v>0.64771478420694417</v>
      </c>
      <c r="P530">
        <f>ROUNDUP(IF(D530&gt;$D$4,0,($D$4-D530+1)/365),0)</f>
        <v>0</v>
      </c>
      <c r="Q530">
        <f>ROUNDUP(IF(D530&gt;$D$5,0,($D$5-D530+1)/365),0)</f>
        <v>1</v>
      </c>
      <c r="R530" s="28">
        <f>IF(OR(P530=1,Q530=1),IF(D530+364&lt;=$D$5,(D530+364-$D$4+1)/365,IF(D530&gt;$D$4,($D$5-D530+1)/365,$D$6/365)),0)</f>
        <v>0.18630136986301371</v>
      </c>
      <c r="S530" s="28">
        <f>'Data &amp; Parameter'!$E$16*'Data &amp; Parameter'!$E$17*('Data &amp; Parameter'!$E$18+'Data &amp; Parameter'!$E$19)*'Data &amp; Parameter'!$E$20*'Data &amp; Parameter'!$E$37*R530</f>
        <v>0.64771478420694417</v>
      </c>
      <c r="T530" s="28">
        <f t="shared" si="8"/>
        <v>1.2954295684138883</v>
      </c>
    </row>
    <row r="531" spans="1:20" ht="15.75" customHeight="1" x14ac:dyDescent="0.35">
      <c r="A531">
        <v>524</v>
      </c>
      <c r="B531" s="76">
        <v>44234</v>
      </c>
      <c r="C531" s="1" t="s">
        <v>1769</v>
      </c>
      <c r="D531" s="76">
        <v>44234</v>
      </c>
      <c r="E531" s="1" t="s">
        <v>1770</v>
      </c>
      <c r="F531" s="1" t="s">
        <v>1771</v>
      </c>
      <c r="G531" s="1" t="s">
        <v>123</v>
      </c>
      <c r="H531" s="1" t="s">
        <v>124</v>
      </c>
      <c r="I531" s="1" t="s">
        <v>125</v>
      </c>
      <c r="J531" s="1" t="s">
        <v>1772</v>
      </c>
      <c r="K531" s="1" t="s">
        <v>1773</v>
      </c>
      <c r="L531">
        <f>ROUNDUP(IF(B531&gt;$D$4,0,($D$4-B531+1)/365),0)</f>
        <v>0</v>
      </c>
      <c r="M531">
        <f>ROUNDUP(IF(B531&gt;$D$5,0,($D$5-B531+1)/365),0)</f>
        <v>1</v>
      </c>
      <c r="N531" s="28">
        <f>IF(OR(L531=1,M531=1),IF(B531+364&lt;=$D$5,(B531+364-$D$4+1)/365,IF(B531&gt;$D$4,($D$5-B531+1)/365,$D$6/365)),0)</f>
        <v>0.18630136986301371</v>
      </c>
      <c r="O531" s="28">
        <f>'Data &amp; Parameter'!$E$16*'Data &amp; Parameter'!$E$17*('Data &amp; Parameter'!$E$18+'Data &amp; Parameter'!$E$19)*'Data &amp; Parameter'!$E$20*'Data &amp; Parameter'!$E$37*N531</f>
        <v>0.64771478420694417</v>
      </c>
      <c r="P531">
        <f>ROUNDUP(IF(D531&gt;$D$4,0,($D$4-D531+1)/365),0)</f>
        <v>0</v>
      </c>
      <c r="Q531">
        <f>ROUNDUP(IF(D531&gt;$D$5,0,($D$5-D531+1)/365),0)</f>
        <v>1</v>
      </c>
      <c r="R531" s="28">
        <f>IF(OR(P531=1,Q531=1),IF(D531+364&lt;=$D$5,(D531+364-$D$4+1)/365,IF(D531&gt;$D$4,($D$5-D531+1)/365,$D$6/365)),0)</f>
        <v>0.18630136986301371</v>
      </c>
      <c r="S531" s="28">
        <f>'Data &amp; Parameter'!$E$16*'Data &amp; Parameter'!$E$17*('Data &amp; Parameter'!$E$18+'Data &amp; Parameter'!$E$19)*'Data &amp; Parameter'!$E$20*'Data &amp; Parameter'!$E$37*R531</f>
        <v>0.64771478420694417</v>
      </c>
      <c r="T531" s="28">
        <f t="shared" si="8"/>
        <v>1.2954295684138883</v>
      </c>
    </row>
    <row r="532" spans="1:20" ht="15.75" customHeight="1" x14ac:dyDescent="0.35">
      <c r="A532">
        <v>525</v>
      </c>
      <c r="B532" s="76">
        <v>44234</v>
      </c>
      <c r="C532" s="1" t="s">
        <v>1774</v>
      </c>
      <c r="D532" s="76">
        <v>44234</v>
      </c>
      <c r="E532" s="1" t="s">
        <v>1775</v>
      </c>
      <c r="F532" s="1" t="s">
        <v>1776</v>
      </c>
      <c r="G532" s="1" t="s">
        <v>123</v>
      </c>
      <c r="H532" s="1" t="s">
        <v>124</v>
      </c>
      <c r="I532" s="1" t="s">
        <v>125</v>
      </c>
      <c r="J532" s="1" t="s">
        <v>1616</v>
      </c>
      <c r="K532" s="1" t="s">
        <v>1612</v>
      </c>
      <c r="L532">
        <f>ROUNDUP(IF(B532&gt;$D$4,0,($D$4-B532+1)/365),0)</f>
        <v>0</v>
      </c>
      <c r="M532">
        <f>ROUNDUP(IF(B532&gt;$D$5,0,($D$5-B532+1)/365),0)</f>
        <v>1</v>
      </c>
      <c r="N532" s="28">
        <f>IF(OR(L532=1,M532=1),IF(B532+364&lt;=$D$5,(B532+364-$D$4+1)/365,IF(B532&gt;$D$4,($D$5-B532+1)/365,$D$6/365)),0)</f>
        <v>0.18630136986301371</v>
      </c>
      <c r="O532" s="28">
        <f>'Data &amp; Parameter'!$E$16*'Data &amp; Parameter'!$E$17*('Data &amp; Parameter'!$E$18+'Data &amp; Parameter'!$E$19)*'Data &amp; Parameter'!$E$20*'Data &amp; Parameter'!$E$37*N532</f>
        <v>0.64771478420694417</v>
      </c>
      <c r="P532">
        <f>ROUNDUP(IF(D532&gt;$D$4,0,($D$4-D532+1)/365),0)</f>
        <v>0</v>
      </c>
      <c r="Q532">
        <f>ROUNDUP(IF(D532&gt;$D$5,0,($D$5-D532+1)/365),0)</f>
        <v>1</v>
      </c>
      <c r="R532" s="28">
        <f>IF(OR(P532=1,Q532=1),IF(D532+364&lt;=$D$5,(D532+364-$D$4+1)/365,IF(D532&gt;$D$4,($D$5-D532+1)/365,$D$6/365)),0)</f>
        <v>0.18630136986301371</v>
      </c>
      <c r="S532" s="28">
        <f>'Data &amp; Parameter'!$E$16*'Data &amp; Parameter'!$E$17*('Data &amp; Parameter'!$E$18+'Data &amp; Parameter'!$E$19)*'Data &amp; Parameter'!$E$20*'Data &amp; Parameter'!$E$37*R532</f>
        <v>0.64771478420694417</v>
      </c>
      <c r="T532" s="28">
        <f t="shared" si="8"/>
        <v>1.2954295684138883</v>
      </c>
    </row>
    <row r="533" spans="1:20" ht="15.75" customHeight="1" x14ac:dyDescent="0.35">
      <c r="A533">
        <v>526</v>
      </c>
      <c r="B533" s="76">
        <v>44234</v>
      </c>
      <c r="C533" s="1" t="s">
        <v>1777</v>
      </c>
      <c r="D533" s="76">
        <v>44234</v>
      </c>
      <c r="E533" s="1" t="s">
        <v>1778</v>
      </c>
      <c r="F533" s="1" t="s">
        <v>1779</v>
      </c>
      <c r="G533" s="1" t="s">
        <v>123</v>
      </c>
      <c r="H533" s="1" t="s">
        <v>124</v>
      </c>
      <c r="I533" s="1" t="s">
        <v>125</v>
      </c>
      <c r="J533" s="1" t="s">
        <v>1731</v>
      </c>
      <c r="K533" s="1" t="s">
        <v>1780</v>
      </c>
      <c r="L533">
        <f>ROUNDUP(IF(B533&gt;$D$4,0,($D$4-B533+1)/365),0)</f>
        <v>0</v>
      </c>
      <c r="M533">
        <f>ROUNDUP(IF(B533&gt;$D$5,0,($D$5-B533+1)/365),0)</f>
        <v>1</v>
      </c>
      <c r="N533" s="28">
        <f>IF(OR(L533=1,M533=1),IF(B533+364&lt;=$D$5,(B533+364-$D$4+1)/365,IF(B533&gt;$D$4,($D$5-B533+1)/365,$D$6/365)),0)</f>
        <v>0.18630136986301371</v>
      </c>
      <c r="O533" s="28">
        <f>'Data &amp; Parameter'!$E$16*'Data &amp; Parameter'!$E$17*('Data &amp; Parameter'!$E$18+'Data &amp; Parameter'!$E$19)*'Data &amp; Parameter'!$E$20*'Data &amp; Parameter'!$E$37*N533</f>
        <v>0.64771478420694417</v>
      </c>
      <c r="P533">
        <f>ROUNDUP(IF(D533&gt;$D$4,0,($D$4-D533+1)/365),0)</f>
        <v>0</v>
      </c>
      <c r="Q533">
        <f>ROUNDUP(IF(D533&gt;$D$5,0,($D$5-D533+1)/365),0)</f>
        <v>1</v>
      </c>
      <c r="R533" s="28">
        <f>IF(OR(P533=1,Q533=1),IF(D533+364&lt;=$D$5,(D533+364-$D$4+1)/365,IF(D533&gt;$D$4,($D$5-D533+1)/365,$D$6/365)),0)</f>
        <v>0.18630136986301371</v>
      </c>
      <c r="S533" s="28">
        <f>'Data &amp; Parameter'!$E$16*'Data &amp; Parameter'!$E$17*('Data &amp; Parameter'!$E$18+'Data &amp; Parameter'!$E$19)*'Data &amp; Parameter'!$E$20*'Data &amp; Parameter'!$E$37*R533</f>
        <v>0.64771478420694417</v>
      </c>
      <c r="T533" s="28">
        <f t="shared" si="8"/>
        <v>1.2954295684138883</v>
      </c>
    </row>
    <row r="534" spans="1:20" ht="15.75" customHeight="1" x14ac:dyDescent="0.35">
      <c r="A534">
        <v>527</v>
      </c>
      <c r="B534" s="76">
        <v>44234</v>
      </c>
      <c r="C534" s="1" t="s">
        <v>1781</v>
      </c>
      <c r="D534" s="76">
        <v>44234</v>
      </c>
      <c r="E534" s="1" t="s">
        <v>1782</v>
      </c>
      <c r="F534" s="1" t="s">
        <v>1783</v>
      </c>
      <c r="G534" s="1" t="s">
        <v>123</v>
      </c>
      <c r="H534" s="1" t="s">
        <v>124</v>
      </c>
      <c r="I534" s="1" t="s">
        <v>125</v>
      </c>
      <c r="J534" s="1" t="s">
        <v>1731</v>
      </c>
      <c r="K534" s="1" t="s">
        <v>1731</v>
      </c>
      <c r="L534">
        <f>ROUNDUP(IF(B534&gt;$D$4,0,($D$4-B534+1)/365),0)</f>
        <v>0</v>
      </c>
      <c r="M534">
        <f>ROUNDUP(IF(B534&gt;$D$5,0,($D$5-B534+1)/365),0)</f>
        <v>1</v>
      </c>
      <c r="N534" s="28">
        <f>IF(OR(L534=1,M534=1),IF(B534+364&lt;=$D$5,(B534+364-$D$4+1)/365,IF(B534&gt;$D$4,($D$5-B534+1)/365,$D$6/365)),0)</f>
        <v>0.18630136986301371</v>
      </c>
      <c r="O534" s="28">
        <f>'Data &amp; Parameter'!$E$16*'Data &amp; Parameter'!$E$17*('Data &amp; Parameter'!$E$18+'Data &amp; Parameter'!$E$19)*'Data &amp; Parameter'!$E$20*'Data &amp; Parameter'!$E$37*N534</f>
        <v>0.64771478420694417</v>
      </c>
      <c r="P534">
        <f>ROUNDUP(IF(D534&gt;$D$4,0,($D$4-D534+1)/365),0)</f>
        <v>0</v>
      </c>
      <c r="Q534">
        <f>ROUNDUP(IF(D534&gt;$D$5,0,($D$5-D534+1)/365),0)</f>
        <v>1</v>
      </c>
      <c r="R534" s="28">
        <f>IF(OR(P534=1,Q534=1),IF(D534+364&lt;=$D$5,(D534+364-$D$4+1)/365,IF(D534&gt;$D$4,($D$5-D534+1)/365,$D$6/365)),0)</f>
        <v>0.18630136986301371</v>
      </c>
      <c r="S534" s="28">
        <f>'Data &amp; Parameter'!$E$16*'Data &amp; Parameter'!$E$17*('Data &amp; Parameter'!$E$18+'Data &amp; Parameter'!$E$19)*'Data &amp; Parameter'!$E$20*'Data &amp; Parameter'!$E$37*R534</f>
        <v>0.64771478420694417</v>
      </c>
      <c r="T534" s="28">
        <f t="shared" si="8"/>
        <v>1.2954295684138883</v>
      </c>
    </row>
    <row r="535" spans="1:20" ht="15.75" customHeight="1" x14ac:dyDescent="0.35">
      <c r="A535">
        <v>528</v>
      </c>
      <c r="B535" s="76">
        <v>44234</v>
      </c>
      <c r="C535" s="1" t="s">
        <v>1784</v>
      </c>
      <c r="D535" s="76">
        <v>44234</v>
      </c>
      <c r="E535" s="1" t="s">
        <v>1785</v>
      </c>
      <c r="F535" s="1" t="s">
        <v>1786</v>
      </c>
      <c r="G535" s="1" t="s">
        <v>123</v>
      </c>
      <c r="H535" s="1" t="s">
        <v>124</v>
      </c>
      <c r="I535" s="1" t="s">
        <v>125</v>
      </c>
      <c r="J535" s="1" t="s">
        <v>1731</v>
      </c>
      <c r="K535" s="1" t="s">
        <v>1731</v>
      </c>
      <c r="L535">
        <f>ROUNDUP(IF(B535&gt;$D$4,0,($D$4-B535+1)/365),0)</f>
        <v>0</v>
      </c>
      <c r="M535">
        <f>ROUNDUP(IF(B535&gt;$D$5,0,($D$5-B535+1)/365),0)</f>
        <v>1</v>
      </c>
      <c r="N535" s="28">
        <f>IF(OR(L535=1,M535=1),IF(B535+364&lt;=$D$5,(B535+364-$D$4+1)/365,IF(B535&gt;$D$4,($D$5-B535+1)/365,$D$6/365)),0)</f>
        <v>0.18630136986301371</v>
      </c>
      <c r="O535" s="28">
        <f>'Data &amp; Parameter'!$E$16*'Data &amp; Parameter'!$E$17*('Data &amp; Parameter'!$E$18+'Data &amp; Parameter'!$E$19)*'Data &amp; Parameter'!$E$20*'Data &amp; Parameter'!$E$37*N535</f>
        <v>0.64771478420694417</v>
      </c>
      <c r="P535">
        <f>ROUNDUP(IF(D535&gt;$D$4,0,($D$4-D535+1)/365),0)</f>
        <v>0</v>
      </c>
      <c r="Q535">
        <f>ROUNDUP(IF(D535&gt;$D$5,0,($D$5-D535+1)/365),0)</f>
        <v>1</v>
      </c>
      <c r="R535" s="28">
        <f>IF(OR(P535=1,Q535=1),IF(D535+364&lt;=$D$5,(D535+364-$D$4+1)/365,IF(D535&gt;$D$4,($D$5-D535+1)/365,$D$6/365)),0)</f>
        <v>0.18630136986301371</v>
      </c>
      <c r="S535" s="28">
        <f>'Data &amp; Parameter'!$E$16*'Data &amp; Parameter'!$E$17*('Data &amp; Parameter'!$E$18+'Data &amp; Parameter'!$E$19)*'Data &amp; Parameter'!$E$20*'Data &amp; Parameter'!$E$37*R535</f>
        <v>0.64771478420694417</v>
      </c>
      <c r="T535" s="28">
        <f t="shared" si="8"/>
        <v>1.2954295684138883</v>
      </c>
    </row>
    <row r="536" spans="1:20" ht="15.75" customHeight="1" x14ac:dyDescent="0.35">
      <c r="A536">
        <v>529</v>
      </c>
      <c r="B536" s="76">
        <v>44234</v>
      </c>
      <c r="C536" s="1" t="s">
        <v>1787</v>
      </c>
      <c r="D536" s="76">
        <v>44234</v>
      </c>
      <c r="E536" s="1" t="s">
        <v>1788</v>
      </c>
      <c r="F536" s="1" t="s">
        <v>1789</v>
      </c>
      <c r="G536" s="1" t="s">
        <v>123</v>
      </c>
      <c r="H536" s="1" t="s">
        <v>124</v>
      </c>
      <c r="I536" s="1" t="s">
        <v>125</v>
      </c>
      <c r="J536" s="1" t="s">
        <v>1731</v>
      </c>
      <c r="K536" s="1" t="s">
        <v>1731</v>
      </c>
      <c r="L536">
        <f>ROUNDUP(IF(B536&gt;$D$4,0,($D$4-B536+1)/365),0)</f>
        <v>0</v>
      </c>
      <c r="M536">
        <f>ROUNDUP(IF(B536&gt;$D$5,0,($D$5-B536+1)/365),0)</f>
        <v>1</v>
      </c>
      <c r="N536" s="28">
        <f>IF(OR(L536=1,M536=1),IF(B536+364&lt;=$D$5,(B536+364-$D$4+1)/365,IF(B536&gt;$D$4,($D$5-B536+1)/365,$D$6/365)),0)</f>
        <v>0.18630136986301371</v>
      </c>
      <c r="O536" s="28">
        <f>'Data &amp; Parameter'!$E$16*'Data &amp; Parameter'!$E$17*('Data &amp; Parameter'!$E$18+'Data &amp; Parameter'!$E$19)*'Data &amp; Parameter'!$E$20*'Data &amp; Parameter'!$E$37*N536</f>
        <v>0.64771478420694417</v>
      </c>
      <c r="P536">
        <f>ROUNDUP(IF(D536&gt;$D$4,0,($D$4-D536+1)/365),0)</f>
        <v>0</v>
      </c>
      <c r="Q536">
        <f>ROUNDUP(IF(D536&gt;$D$5,0,($D$5-D536+1)/365),0)</f>
        <v>1</v>
      </c>
      <c r="R536" s="28">
        <f>IF(OR(P536=1,Q536=1),IF(D536+364&lt;=$D$5,(D536+364-$D$4+1)/365,IF(D536&gt;$D$4,($D$5-D536+1)/365,$D$6/365)),0)</f>
        <v>0.18630136986301371</v>
      </c>
      <c r="S536" s="28">
        <f>'Data &amp; Parameter'!$E$16*'Data &amp; Parameter'!$E$17*('Data &amp; Parameter'!$E$18+'Data &amp; Parameter'!$E$19)*'Data &amp; Parameter'!$E$20*'Data &amp; Parameter'!$E$37*R536</f>
        <v>0.64771478420694417</v>
      </c>
      <c r="T536" s="28">
        <f t="shared" si="8"/>
        <v>1.2954295684138883</v>
      </c>
    </row>
    <row r="537" spans="1:20" ht="15.75" customHeight="1" x14ac:dyDescent="0.35">
      <c r="A537">
        <v>530</v>
      </c>
      <c r="B537" s="76">
        <v>44234</v>
      </c>
      <c r="C537" s="1" t="s">
        <v>1790</v>
      </c>
      <c r="D537" s="76">
        <v>44234</v>
      </c>
      <c r="E537" s="1" t="s">
        <v>1791</v>
      </c>
      <c r="F537" s="1" t="s">
        <v>1792</v>
      </c>
      <c r="G537" s="1" t="s">
        <v>123</v>
      </c>
      <c r="H537" s="1" t="s">
        <v>124</v>
      </c>
      <c r="I537" s="1" t="s">
        <v>125</v>
      </c>
      <c r="J537" s="1" t="s">
        <v>1612</v>
      </c>
      <c r="K537" s="1" t="s">
        <v>1612</v>
      </c>
      <c r="L537">
        <f>ROUNDUP(IF(B537&gt;$D$4,0,($D$4-B537+1)/365),0)</f>
        <v>0</v>
      </c>
      <c r="M537">
        <f>ROUNDUP(IF(B537&gt;$D$5,0,($D$5-B537+1)/365),0)</f>
        <v>1</v>
      </c>
      <c r="N537" s="28">
        <f>IF(OR(L537=1,M537=1),IF(B537+364&lt;=$D$5,(B537+364-$D$4+1)/365,IF(B537&gt;$D$4,($D$5-B537+1)/365,$D$6/365)),0)</f>
        <v>0.18630136986301371</v>
      </c>
      <c r="O537" s="28">
        <f>'Data &amp; Parameter'!$E$16*'Data &amp; Parameter'!$E$17*('Data &amp; Parameter'!$E$18+'Data &amp; Parameter'!$E$19)*'Data &amp; Parameter'!$E$20*'Data &amp; Parameter'!$E$37*N537</f>
        <v>0.64771478420694417</v>
      </c>
      <c r="P537">
        <f>ROUNDUP(IF(D537&gt;$D$4,0,($D$4-D537+1)/365),0)</f>
        <v>0</v>
      </c>
      <c r="Q537">
        <f>ROUNDUP(IF(D537&gt;$D$5,0,($D$5-D537+1)/365),0)</f>
        <v>1</v>
      </c>
      <c r="R537" s="28">
        <f>IF(OR(P537=1,Q537=1),IF(D537+364&lt;=$D$5,(D537+364-$D$4+1)/365,IF(D537&gt;$D$4,($D$5-D537+1)/365,$D$6/365)),0)</f>
        <v>0.18630136986301371</v>
      </c>
      <c r="S537" s="28">
        <f>'Data &amp; Parameter'!$E$16*'Data &amp; Parameter'!$E$17*('Data &amp; Parameter'!$E$18+'Data &amp; Parameter'!$E$19)*'Data &amp; Parameter'!$E$20*'Data &amp; Parameter'!$E$37*R537</f>
        <v>0.64771478420694417</v>
      </c>
      <c r="T537" s="28">
        <f t="shared" si="8"/>
        <v>1.2954295684138883</v>
      </c>
    </row>
    <row r="538" spans="1:20" ht="15.75" customHeight="1" x14ac:dyDescent="0.35">
      <c r="A538">
        <v>531</v>
      </c>
      <c r="B538" s="76">
        <v>44234</v>
      </c>
      <c r="C538" s="1" t="s">
        <v>1793</v>
      </c>
      <c r="D538" s="76">
        <v>44234</v>
      </c>
      <c r="E538" s="1" t="s">
        <v>1794</v>
      </c>
      <c r="F538" s="1" t="s">
        <v>1795</v>
      </c>
      <c r="G538" s="1" t="s">
        <v>123</v>
      </c>
      <c r="H538" s="1" t="s">
        <v>124</v>
      </c>
      <c r="I538" s="1" t="s">
        <v>125</v>
      </c>
      <c r="J538" s="1" t="s">
        <v>1616</v>
      </c>
      <c r="K538" s="1" t="s">
        <v>1616</v>
      </c>
      <c r="L538">
        <f>ROUNDUP(IF(B538&gt;$D$4,0,($D$4-B538+1)/365),0)</f>
        <v>0</v>
      </c>
      <c r="M538">
        <f>ROUNDUP(IF(B538&gt;$D$5,0,($D$5-B538+1)/365),0)</f>
        <v>1</v>
      </c>
      <c r="N538" s="28">
        <f>IF(OR(L538=1,M538=1),IF(B538+364&lt;=$D$5,(B538+364-$D$4+1)/365,IF(B538&gt;$D$4,($D$5-B538+1)/365,$D$6/365)),0)</f>
        <v>0.18630136986301371</v>
      </c>
      <c r="O538" s="28">
        <f>'Data &amp; Parameter'!$E$16*'Data &amp; Parameter'!$E$17*('Data &amp; Parameter'!$E$18+'Data &amp; Parameter'!$E$19)*'Data &amp; Parameter'!$E$20*'Data &amp; Parameter'!$E$37*N538</f>
        <v>0.64771478420694417</v>
      </c>
      <c r="P538">
        <f>ROUNDUP(IF(D538&gt;$D$4,0,($D$4-D538+1)/365),0)</f>
        <v>0</v>
      </c>
      <c r="Q538">
        <f>ROUNDUP(IF(D538&gt;$D$5,0,($D$5-D538+1)/365),0)</f>
        <v>1</v>
      </c>
      <c r="R538" s="28">
        <f>IF(OR(P538=1,Q538=1),IF(D538+364&lt;=$D$5,(D538+364-$D$4+1)/365,IF(D538&gt;$D$4,($D$5-D538+1)/365,$D$6/365)),0)</f>
        <v>0.18630136986301371</v>
      </c>
      <c r="S538" s="28">
        <f>'Data &amp; Parameter'!$E$16*'Data &amp; Parameter'!$E$17*('Data &amp; Parameter'!$E$18+'Data &amp; Parameter'!$E$19)*'Data &amp; Parameter'!$E$20*'Data &amp; Parameter'!$E$37*R538</f>
        <v>0.64771478420694417</v>
      </c>
      <c r="T538" s="28">
        <f t="shared" si="8"/>
        <v>1.2954295684138883</v>
      </c>
    </row>
    <row r="539" spans="1:20" ht="15.75" customHeight="1" x14ac:dyDescent="0.35">
      <c r="A539">
        <v>532</v>
      </c>
      <c r="B539" s="76">
        <v>44234</v>
      </c>
      <c r="C539" s="1" t="s">
        <v>1796</v>
      </c>
      <c r="D539" s="76">
        <v>44234</v>
      </c>
      <c r="E539" s="1" t="s">
        <v>1797</v>
      </c>
      <c r="F539" s="1" t="s">
        <v>1798</v>
      </c>
      <c r="G539" s="1" t="s">
        <v>123</v>
      </c>
      <c r="H539" s="1" t="s">
        <v>124</v>
      </c>
      <c r="I539" s="1" t="s">
        <v>125</v>
      </c>
      <c r="J539" s="1" t="s">
        <v>1616</v>
      </c>
      <c r="K539" s="1" t="s">
        <v>1616</v>
      </c>
      <c r="L539">
        <f>ROUNDUP(IF(B539&gt;$D$4,0,($D$4-B539+1)/365),0)</f>
        <v>0</v>
      </c>
      <c r="M539">
        <f>ROUNDUP(IF(B539&gt;$D$5,0,($D$5-B539+1)/365),0)</f>
        <v>1</v>
      </c>
      <c r="N539" s="28">
        <f>IF(OR(L539=1,M539=1),IF(B539+364&lt;=$D$5,(B539+364-$D$4+1)/365,IF(B539&gt;$D$4,($D$5-B539+1)/365,$D$6/365)),0)</f>
        <v>0.18630136986301371</v>
      </c>
      <c r="O539" s="28">
        <f>'Data &amp; Parameter'!$E$16*'Data &amp; Parameter'!$E$17*('Data &amp; Parameter'!$E$18+'Data &amp; Parameter'!$E$19)*'Data &amp; Parameter'!$E$20*'Data &amp; Parameter'!$E$37*N539</f>
        <v>0.64771478420694417</v>
      </c>
      <c r="P539">
        <f>ROUNDUP(IF(D539&gt;$D$4,0,($D$4-D539+1)/365),0)</f>
        <v>0</v>
      </c>
      <c r="Q539">
        <f>ROUNDUP(IF(D539&gt;$D$5,0,($D$5-D539+1)/365),0)</f>
        <v>1</v>
      </c>
      <c r="R539" s="28">
        <f>IF(OR(P539=1,Q539=1),IF(D539+364&lt;=$D$5,(D539+364-$D$4+1)/365,IF(D539&gt;$D$4,($D$5-D539+1)/365,$D$6/365)),0)</f>
        <v>0.18630136986301371</v>
      </c>
      <c r="S539" s="28">
        <f>'Data &amp; Parameter'!$E$16*'Data &amp; Parameter'!$E$17*('Data &amp; Parameter'!$E$18+'Data &amp; Parameter'!$E$19)*'Data &amp; Parameter'!$E$20*'Data &amp; Parameter'!$E$37*R539</f>
        <v>0.64771478420694417</v>
      </c>
      <c r="T539" s="28">
        <f t="shared" si="8"/>
        <v>1.2954295684138883</v>
      </c>
    </row>
    <row r="540" spans="1:20" ht="15.75" customHeight="1" x14ac:dyDescent="0.35">
      <c r="A540">
        <v>533</v>
      </c>
      <c r="B540" s="76">
        <v>44234</v>
      </c>
      <c r="C540" s="1" t="s">
        <v>1799</v>
      </c>
      <c r="D540" s="76">
        <v>44234</v>
      </c>
      <c r="E540" s="1" t="s">
        <v>1800</v>
      </c>
      <c r="F540" s="1" t="s">
        <v>1801</v>
      </c>
      <c r="G540" s="1" t="s">
        <v>123</v>
      </c>
      <c r="H540" s="1" t="s">
        <v>124</v>
      </c>
      <c r="I540" s="1" t="s">
        <v>125</v>
      </c>
      <c r="J540" s="1" t="s">
        <v>1616</v>
      </c>
      <c r="K540" s="1" t="s">
        <v>1616</v>
      </c>
      <c r="L540">
        <f>ROUNDUP(IF(B540&gt;$D$4,0,($D$4-B540+1)/365),0)</f>
        <v>0</v>
      </c>
      <c r="M540">
        <f>ROUNDUP(IF(B540&gt;$D$5,0,($D$5-B540+1)/365),0)</f>
        <v>1</v>
      </c>
      <c r="N540" s="28">
        <f>IF(OR(L540=1,M540=1),IF(B540+364&lt;=$D$5,(B540+364-$D$4+1)/365,IF(B540&gt;$D$4,($D$5-B540+1)/365,$D$6/365)),0)</f>
        <v>0.18630136986301371</v>
      </c>
      <c r="O540" s="28">
        <f>'Data &amp; Parameter'!$E$16*'Data &amp; Parameter'!$E$17*('Data &amp; Parameter'!$E$18+'Data &amp; Parameter'!$E$19)*'Data &amp; Parameter'!$E$20*'Data &amp; Parameter'!$E$37*N540</f>
        <v>0.64771478420694417</v>
      </c>
      <c r="P540">
        <f>ROUNDUP(IF(D540&gt;$D$4,0,($D$4-D540+1)/365),0)</f>
        <v>0</v>
      </c>
      <c r="Q540">
        <f>ROUNDUP(IF(D540&gt;$D$5,0,($D$5-D540+1)/365),0)</f>
        <v>1</v>
      </c>
      <c r="R540" s="28">
        <f>IF(OR(P540=1,Q540=1),IF(D540+364&lt;=$D$5,(D540+364-$D$4+1)/365,IF(D540&gt;$D$4,($D$5-D540+1)/365,$D$6/365)),0)</f>
        <v>0.18630136986301371</v>
      </c>
      <c r="S540" s="28">
        <f>'Data &amp; Parameter'!$E$16*'Data &amp; Parameter'!$E$17*('Data &amp; Parameter'!$E$18+'Data &amp; Parameter'!$E$19)*'Data &amp; Parameter'!$E$20*'Data &amp; Parameter'!$E$37*R540</f>
        <v>0.64771478420694417</v>
      </c>
      <c r="T540" s="28">
        <f t="shared" si="8"/>
        <v>1.2954295684138883</v>
      </c>
    </row>
    <row r="541" spans="1:20" ht="15.75" customHeight="1" x14ac:dyDescent="0.35">
      <c r="A541">
        <v>534</v>
      </c>
      <c r="B541" s="76">
        <v>44234</v>
      </c>
      <c r="C541" s="1" t="s">
        <v>1802</v>
      </c>
      <c r="D541" s="76">
        <v>44234</v>
      </c>
      <c r="E541" s="1" t="s">
        <v>1803</v>
      </c>
      <c r="F541" s="1" t="s">
        <v>1804</v>
      </c>
      <c r="G541" s="1" t="s">
        <v>123</v>
      </c>
      <c r="H541" s="1" t="s">
        <v>124</v>
      </c>
      <c r="I541" s="1" t="s">
        <v>125</v>
      </c>
      <c r="J541" s="1" t="s">
        <v>1616</v>
      </c>
      <c r="K541" s="1" t="s">
        <v>1616</v>
      </c>
      <c r="L541">
        <f>ROUNDUP(IF(B541&gt;$D$4,0,($D$4-B541+1)/365),0)</f>
        <v>0</v>
      </c>
      <c r="M541">
        <f>ROUNDUP(IF(B541&gt;$D$5,0,($D$5-B541+1)/365),0)</f>
        <v>1</v>
      </c>
      <c r="N541" s="28">
        <f>IF(OR(L541=1,M541=1),IF(B541+364&lt;=$D$5,(B541+364-$D$4+1)/365,IF(B541&gt;$D$4,($D$5-B541+1)/365,$D$6/365)),0)</f>
        <v>0.18630136986301371</v>
      </c>
      <c r="O541" s="28">
        <f>'Data &amp; Parameter'!$E$16*'Data &amp; Parameter'!$E$17*('Data &amp; Parameter'!$E$18+'Data &amp; Parameter'!$E$19)*'Data &amp; Parameter'!$E$20*'Data &amp; Parameter'!$E$37*N541</f>
        <v>0.64771478420694417</v>
      </c>
      <c r="P541">
        <f>ROUNDUP(IF(D541&gt;$D$4,0,($D$4-D541+1)/365),0)</f>
        <v>0</v>
      </c>
      <c r="Q541">
        <f>ROUNDUP(IF(D541&gt;$D$5,0,($D$5-D541+1)/365),0)</f>
        <v>1</v>
      </c>
      <c r="R541" s="28">
        <f>IF(OR(P541=1,Q541=1),IF(D541+364&lt;=$D$5,(D541+364-$D$4+1)/365,IF(D541&gt;$D$4,($D$5-D541+1)/365,$D$6/365)),0)</f>
        <v>0.18630136986301371</v>
      </c>
      <c r="S541" s="28">
        <f>'Data &amp; Parameter'!$E$16*'Data &amp; Parameter'!$E$17*('Data &amp; Parameter'!$E$18+'Data &amp; Parameter'!$E$19)*'Data &amp; Parameter'!$E$20*'Data &amp; Parameter'!$E$37*R541</f>
        <v>0.64771478420694417</v>
      </c>
      <c r="T541" s="28">
        <f t="shared" si="8"/>
        <v>1.2954295684138883</v>
      </c>
    </row>
    <row r="542" spans="1:20" ht="15.75" customHeight="1" x14ac:dyDescent="0.35">
      <c r="A542">
        <v>535</v>
      </c>
      <c r="B542" s="76">
        <v>44234</v>
      </c>
      <c r="C542" s="1" t="s">
        <v>1805</v>
      </c>
      <c r="D542" s="76">
        <v>44234</v>
      </c>
      <c r="E542" s="1" t="s">
        <v>1806</v>
      </c>
      <c r="F542" s="1" t="s">
        <v>1807</v>
      </c>
      <c r="G542" s="1" t="s">
        <v>123</v>
      </c>
      <c r="H542" s="1" t="s">
        <v>124</v>
      </c>
      <c r="I542" s="1" t="s">
        <v>125</v>
      </c>
      <c r="J542" s="1" t="s">
        <v>1616</v>
      </c>
      <c r="K542" s="1" t="s">
        <v>1808</v>
      </c>
      <c r="L542">
        <f>ROUNDUP(IF(B542&gt;$D$4,0,($D$4-B542+1)/365),0)</f>
        <v>0</v>
      </c>
      <c r="M542">
        <f>ROUNDUP(IF(B542&gt;$D$5,0,($D$5-B542+1)/365),0)</f>
        <v>1</v>
      </c>
      <c r="N542" s="28">
        <f>IF(OR(L542=1,M542=1),IF(B542+364&lt;=$D$5,(B542+364-$D$4+1)/365,IF(B542&gt;$D$4,($D$5-B542+1)/365,$D$6/365)),0)</f>
        <v>0.18630136986301371</v>
      </c>
      <c r="O542" s="28">
        <f>'Data &amp; Parameter'!$E$16*'Data &amp; Parameter'!$E$17*('Data &amp; Parameter'!$E$18+'Data &amp; Parameter'!$E$19)*'Data &amp; Parameter'!$E$20*'Data &amp; Parameter'!$E$37*N542</f>
        <v>0.64771478420694417</v>
      </c>
      <c r="P542">
        <f>ROUNDUP(IF(D542&gt;$D$4,0,($D$4-D542+1)/365),0)</f>
        <v>0</v>
      </c>
      <c r="Q542">
        <f>ROUNDUP(IF(D542&gt;$D$5,0,($D$5-D542+1)/365),0)</f>
        <v>1</v>
      </c>
      <c r="R542" s="28">
        <f>IF(OR(P542=1,Q542=1),IF(D542+364&lt;=$D$5,(D542+364-$D$4+1)/365,IF(D542&gt;$D$4,($D$5-D542+1)/365,$D$6/365)),0)</f>
        <v>0.18630136986301371</v>
      </c>
      <c r="S542" s="28">
        <f>'Data &amp; Parameter'!$E$16*'Data &amp; Parameter'!$E$17*('Data &amp; Parameter'!$E$18+'Data &amp; Parameter'!$E$19)*'Data &amp; Parameter'!$E$20*'Data &amp; Parameter'!$E$37*R542</f>
        <v>0.64771478420694417</v>
      </c>
      <c r="T542" s="28">
        <f t="shared" si="8"/>
        <v>1.2954295684138883</v>
      </c>
    </row>
    <row r="543" spans="1:20" ht="15.75" customHeight="1" x14ac:dyDescent="0.35">
      <c r="A543">
        <v>536</v>
      </c>
      <c r="B543" s="76">
        <v>44234</v>
      </c>
      <c r="C543" s="1" t="s">
        <v>1809</v>
      </c>
      <c r="D543" s="76">
        <v>44234</v>
      </c>
      <c r="E543" s="1" t="s">
        <v>1810</v>
      </c>
      <c r="F543" s="1" t="s">
        <v>1811</v>
      </c>
      <c r="G543" s="1" t="s">
        <v>123</v>
      </c>
      <c r="H543" s="1" t="s">
        <v>124</v>
      </c>
      <c r="I543" s="1" t="s">
        <v>125</v>
      </c>
      <c r="J543" s="1" t="s">
        <v>1812</v>
      </c>
      <c r="K543" s="1" t="s">
        <v>1812</v>
      </c>
      <c r="L543">
        <f>ROUNDUP(IF(B543&gt;$D$4,0,($D$4-B543+1)/365),0)</f>
        <v>0</v>
      </c>
      <c r="M543">
        <f>ROUNDUP(IF(B543&gt;$D$5,0,($D$5-B543+1)/365),0)</f>
        <v>1</v>
      </c>
      <c r="N543" s="28">
        <f>IF(OR(L543=1,M543=1),IF(B543+364&lt;=$D$5,(B543+364-$D$4+1)/365,IF(B543&gt;$D$4,($D$5-B543+1)/365,$D$6/365)),0)</f>
        <v>0.18630136986301371</v>
      </c>
      <c r="O543" s="28">
        <f>'Data &amp; Parameter'!$E$16*'Data &amp; Parameter'!$E$17*('Data &amp; Parameter'!$E$18+'Data &amp; Parameter'!$E$19)*'Data &amp; Parameter'!$E$20*'Data &amp; Parameter'!$E$37*N543</f>
        <v>0.64771478420694417</v>
      </c>
      <c r="P543">
        <f>ROUNDUP(IF(D543&gt;$D$4,0,($D$4-D543+1)/365),0)</f>
        <v>0</v>
      </c>
      <c r="Q543">
        <f>ROUNDUP(IF(D543&gt;$D$5,0,($D$5-D543+1)/365),0)</f>
        <v>1</v>
      </c>
      <c r="R543" s="28">
        <f>IF(OR(P543=1,Q543=1),IF(D543+364&lt;=$D$5,(D543+364-$D$4+1)/365,IF(D543&gt;$D$4,($D$5-D543+1)/365,$D$6/365)),0)</f>
        <v>0.18630136986301371</v>
      </c>
      <c r="S543" s="28">
        <f>'Data &amp; Parameter'!$E$16*'Data &amp; Parameter'!$E$17*('Data &amp; Parameter'!$E$18+'Data &amp; Parameter'!$E$19)*'Data &amp; Parameter'!$E$20*'Data &amp; Parameter'!$E$37*R543</f>
        <v>0.64771478420694417</v>
      </c>
      <c r="T543" s="28">
        <f t="shared" si="8"/>
        <v>1.2954295684138883</v>
      </c>
    </row>
    <row r="544" spans="1:20" ht="15.75" customHeight="1" x14ac:dyDescent="0.35">
      <c r="A544">
        <v>537</v>
      </c>
      <c r="B544" s="76">
        <v>44234</v>
      </c>
      <c r="C544" s="1" t="s">
        <v>1813</v>
      </c>
      <c r="D544" s="76">
        <v>44234</v>
      </c>
      <c r="E544" s="1" t="s">
        <v>1814</v>
      </c>
      <c r="F544" s="1" t="s">
        <v>1815</v>
      </c>
      <c r="G544" s="1" t="s">
        <v>123</v>
      </c>
      <c r="H544" s="1" t="s">
        <v>124</v>
      </c>
      <c r="I544" s="1" t="s">
        <v>125</v>
      </c>
      <c r="J544" s="1" t="s">
        <v>1812</v>
      </c>
      <c r="K544" s="1" t="s">
        <v>1812</v>
      </c>
      <c r="L544">
        <f>ROUNDUP(IF(B544&gt;$D$4,0,($D$4-B544+1)/365),0)</f>
        <v>0</v>
      </c>
      <c r="M544">
        <f>ROUNDUP(IF(B544&gt;$D$5,0,($D$5-B544+1)/365),0)</f>
        <v>1</v>
      </c>
      <c r="N544" s="28">
        <f>IF(OR(L544=1,M544=1),IF(B544+364&lt;=$D$5,(B544+364-$D$4+1)/365,IF(B544&gt;$D$4,($D$5-B544+1)/365,$D$6/365)),0)</f>
        <v>0.18630136986301371</v>
      </c>
      <c r="O544" s="28">
        <f>'Data &amp; Parameter'!$E$16*'Data &amp; Parameter'!$E$17*('Data &amp; Parameter'!$E$18+'Data &amp; Parameter'!$E$19)*'Data &amp; Parameter'!$E$20*'Data &amp; Parameter'!$E$37*N544</f>
        <v>0.64771478420694417</v>
      </c>
      <c r="P544">
        <f>ROUNDUP(IF(D544&gt;$D$4,0,($D$4-D544+1)/365),0)</f>
        <v>0</v>
      </c>
      <c r="Q544">
        <f>ROUNDUP(IF(D544&gt;$D$5,0,($D$5-D544+1)/365),0)</f>
        <v>1</v>
      </c>
      <c r="R544" s="28">
        <f>IF(OR(P544=1,Q544=1),IF(D544+364&lt;=$D$5,(D544+364-$D$4+1)/365,IF(D544&gt;$D$4,($D$5-D544+1)/365,$D$6/365)),0)</f>
        <v>0.18630136986301371</v>
      </c>
      <c r="S544" s="28">
        <f>'Data &amp; Parameter'!$E$16*'Data &amp; Parameter'!$E$17*('Data &amp; Parameter'!$E$18+'Data &amp; Parameter'!$E$19)*'Data &amp; Parameter'!$E$20*'Data &amp; Parameter'!$E$37*R544</f>
        <v>0.64771478420694417</v>
      </c>
      <c r="T544" s="28">
        <f t="shared" si="8"/>
        <v>1.2954295684138883</v>
      </c>
    </row>
    <row r="545" spans="1:20" ht="15.75" customHeight="1" x14ac:dyDescent="0.35">
      <c r="A545">
        <v>538</v>
      </c>
      <c r="B545" s="76">
        <v>44234</v>
      </c>
      <c r="C545" s="1" t="s">
        <v>1816</v>
      </c>
      <c r="D545" s="76">
        <v>44234</v>
      </c>
      <c r="E545" s="1" t="s">
        <v>1817</v>
      </c>
      <c r="F545" s="1" t="s">
        <v>1818</v>
      </c>
      <c r="G545" s="1" t="s">
        <v>123</v>
      </c>
      <c r="H545" s="1" t="s">
        <v>124</v>
      </c>
      <c r="I545" s="1" t="s">
        <v>125</v>
      </c>
      <c r="J545" s="1" t="s">
        <v>1812</v>
      </c>
      <c r="K545" s="1" t="s">
        <v>1812</v>
      </c>
      <c r="L545">
        <f>ROUNDUP(IF(B545&gt;$D$4,0,($D$4-B545+1)/365),0)</f>
        <v>0</v>
      </c>
      <c r="M545">
        <f>ROUNDUP(IF(B545&gt;$D$5,0,($D$5-B545+1)/365),0)</f>
        <v>1</v>
      </c>
      <c r="N545" s="28">
        <f>IF(OR(L545=1,M545=1),IF(B545+364&lt;=$D$5,(B545+364-$D$4+1)/365,IF(B545&gt;$D$4,($D$5-B545+1)/365,$D$6/365)),0)</f>
        <v>0.18630136986301371</v>
      </c>
      <c r="O545" s="28">
        <f>'Data &amp; Parameter'!$E$16*'Data &amp; Parameter'!$E$17*('Data &amp; Parameter'!$E$18+'Data &amp; Parameter'!$E$19)*'Data &amp; Parameter'!$E$20*'Data &amp; Parameter'!$E$37*N545</f>
        <v>0.64771478420694417</v>
      </c>
      <c r="P545">
        <f>ROUNDUP(IF(D545&gt;$D$4,0,($D$4-D545+1)/365),0)</f>
        <v>0</v>
      </c>
      <c r="Q545">
        <f>ROUNDUP(IF(D545&gt;$D$5,0,($D$5-D545+1)/365),0)</f>
        <v>1</v>
      </c>
      <c r="R545" s="28">
        <f>IF(OR(P545=1,Q545=1),IF(D545+364&lt;=$D$5,(D545+364-$D$4+1)/365,IF(D545&gt;$D$4,($D$5-D545+1)/365,$D$6/365)),0)</f>
        <v>0.18630136986301371</v>
      </c>
      <c r="S545" s="28">
        <f>'Data &amp; Parameter'!$E$16*'Data &amp; Parameter'!$E$17*('Data &amp; Parameter'!$E$18+'Data &amp; Parameter'!$E$19)*'Data &amp; Parameter'!$E$20*'Data &amp; Parameter'!$E$37*R545</f>
        <v>0.64771478420694417</v>
      </c>
      <c r="T545" s="28">
        <f t="shared" si="8"/>
        <v>1.2954295684138883</v>
      </c>
    </row>
    <row r="546" spans="1:20" ht="15.75" customHeight="1" x14ac:dyDescent="0.35">
      <c r="A546">
        <v>539</v>
      </c>
      <c r="B546" s="76">
        <v>44234</v>
      </c>
      <c r="C546" s="1" t="s">
        <v>1819</v>
      </c>
      <c r="D546" s="76">
        <v>44234</v>
      </c>
      <c r="E546" s="1" t="s">
        <v>1820</v>
      </c>
      <c r="F546" s="1" t="s">
        <v>1821</v>
      </c>
      <c r="G546" s="1" t="s">
        <v>123</v>
      </c>
      <c r="H546" s="1" t="s">
        <v>124</v>
      </c>
      <c r="I546" s="1" t="s">
        <v>125</v>
      </c>
      <c r="J546" s="1" t="s">
        <v>1812</v>
      </c>
      <c r="K546" s="1" t="s">
        <v>1812</v>
      </c>
      <c r="L546">
        <f>ROUNDUP(IF(B546&gt;$D$4,0,($D$4-B546+1)/365),0)</f>
        <v>0</v>
      </c>
      <c r="M546">
        <f>ROUNDUP(IF(B546&gt;$D$5,0,($D$5-B546+1)/365),0)</f>
        <v>1</v>
      </c>
      <c r="N546" s="28">
        <f>IF(OR(L546=1,M546=1),IF(B546+364&lt;=$D$5,(B546+364-$D$4+1)/365,IF(B546&gt;$D$4,($D$5-B546+1)/365,$D$6/365)),0)</f>
        <v>0.18630136986301371</v>
      </c>
      <c r="O546" s="28">
        <f>'Data &amp; Parameter'!$E$16*'Data &amp; Parameter'!$E$17*('Data &amp; Parameter'!$E$18+'Data &amp; Parameter'!$E$19)*'Data &amp; Parameter'!$E$20*'Data &amp; Parameter'!$E$37*N546</f>
        <v>0.64771478420694417</v>
      </c>
      <c r="P546">
        <f>ROUNDUP(IF(D546&gt;$D$4,0,($D$4-D546+1)/365),0)</f>
        <v>0</v>
      </c>
      <c r="Q546">
        <f>ROUNDUP(IF(D546&gt;$D$5,0,($D$5-D546+1)/365),0)</f>
        <v>1</v>
      </c>
      <c r="R546" s="28">
        <f>IF(OR(P546=1,Q546=1),IF(D546+364&lt;=$D$5,(D546+364-$D$4+1)/365,IF(D546&gt;$D$4,($D$5-D546+1)/365,$D$6/365)),0)</f>
        <v>0.18630136986301371</v>
      </c>
      <c r="S546" s="28">
        <f>'Data &amp; Parameter'!$E$16*'Data &amp; Parameter'!$E$17*('Data &amp; Parameter'!$E$18+'Data &amp; Parameter'!$E$19)*'Data &amp; Parameter'!$E$20*'Data &amp; Parameter'!$E$37*R546</f>
        <v>0.64771478420694417</v>
      </c>
      <c r="T546" s="28">
        <f t="shared" si="8"/>
        <v>1.2954295684138883</v>
      </c>
    </row>
    <row r="547" spans="1:20" ht="15.75" customHeight="1" x14ac:dyDescent="0.35">
      <c r="A547">
        <v>540</v>
      </c>
      <c r="B547" s="76">
        <v>44234</v>
      </c>
      <c r="C547" s="1" t="s">
        <v>1822</v>
      </c>
      <c r="D547" s="76">
        <v>44234</v>
      </c>
      <c r="E547" s="1" t="s">
        <v>1823</v>
      </c>
      <c r="F547" s="1" t="s">
        <v>1824</v>
      </c>
      <c r="G547" s="1" t="s">
        <v>123</v>
      </c>
      <c r="H547" s="1" t="s">
        <v>124</v>
      </c>
      <c r="I547" s="1" t="s">
        <v>125</v>
      </c>
      <c r="J547" s="1" t="s">
        <v>1812</v>
      </c>
      <c r="K547" s="1" t="s">
        <v>1812</v>
      </c>
      <c r="L547">
        <f>ROUNDUP(IF(B547&gt;$D$4,0,($D$4-B547+1)/365),0)</f>
        <v>0</v>
      </c>
      <c r="M547">
        <f>ROUNDUP(IF(B547&gt;$D$5,0,($D$5-B547+1)/365),0)</f>
        <v>1</v>
      </c>
      <c r="N547" s="28">
        <f>IF(OR(L547=1,M547=1),IF(B547+364&lt;=$D$5,(B547+364-$D$4+1)/365,IF(B547&gt;$D$4,($D$5-B547+1)/365,$D$6/365)),0)</f>
        <v>0.18630136986301371</v>
      </c>
      <c r="O547" s="28">
        <f>'Data &amp; Parameter'!$E$16*'Data &amp; Parameter'!$E$17*('Data &amp; Parameter'!$E$18+'Data &amp; Parameter'!$E$19)*'Data &amp; Parameter'!$E$20*'Data &amp; Parameter'!$E$37*N547</f>
        <v>0.64771478420694417</v>
      </c>
      <c r="P547">
        <f>ROUNDUP(IF(D547&gt;$D$4,0,($D$4-D547+1)/365),0)</f>
        <v>0</v>
      </c>
      <c r="Q547">
        <f>ROUNDUP(IF(D547&gt;$D$5,0,($D$5-D547+1)/365),0)</f>
        <v>1</v>
      </c>
      <c r="R547" s="28">
        <f>IF(OR(P547=1,Q547=1),IF(D547+364&lt;=$D$5,(D547+364-$D$4+1)/365,IF(D547&gt;$D$4,($D$5-D547+1)/365,$D$6/365)),0)</f>
        <v>0.18630136986301371</v>
      </c>
      <c r="S547" s="28">
        <f>'Data &amp; Parameter'!$E$16*'Data &amp; Parameter'!$E$17*('Data &amp; Parameter'!$E$18+'Data &amp; Parameter'!$E$19)*'Data &amp; Parameter'!$E$20*'Data &amp; Parameter'!$E$37*R547</f>
        <v>0.64771478420694417</v>
      </c>
      <c r="T547" s="28">
        <f t="shared" si="8"/>
        <v>1.2954295684138883</v>
      </c>
    </row>
    <row r="548" spans="1:20" ht="15.75" customHeight="1" x14ac:dyDescent="0.35">
      <c r="A548">
        <v>541</v>
      </c>
      <c r="B548" s="76">
        <v>44234</v>
      </c>
      <c r="C548" s="1" t="s">
        <v>1825</v>
      </c>
      <c r="D548" s="76">
        <v>44234</v>
      </c>
      <c r="E548" s="1" t="s">
        <v>1826</v>
      </c>
      <c r="F548" s="1" t="s">
        <v>1827</v>
      </c>
      <c r="G548" s="1" t="s">
        <v>123</v>
      </c>
      <c r="H548" s="1" t="s">
        <v>124</v>
      </c>
      <c r="I548" s="1" t="s">
        <v>125</v>
      </c>
      <c r="J548" s="1" t="s">
        <v>1812</v>
      </c>
      <c r="K548" s="1" t="s">
        <v>1812</v>
      </c>
      <c r="L548">
        <f>ROUNDUP(IF(B548&gt;$D$4,0,($D$4-B548+1)/365),0)</f>
        <v>0</v>
      </c>
      <c r="M548">
        <f>ROUNDUP(IF(B548&gt;$D$5,0,($D$5-B548+1)/365),0)</f>
        <v>1</v>
      </c>
      <c r="N548" s="28">
        <f>IF(OR(L548=1,M548=1),IF(B548+364&lt;=$D$5,(B548+364-$D$4+1)/365,IF(B548&gt;$D$4,($D$5-B548+1)/365,$D$6/365)),0)</f>
        <v>0.18630136986301371</v>
      </c>
      <c r="O548" s="28">
        <f>'Data &amp; Parameter'!$E$16*'Data &amp; Parameter'!$E$17*('Data &amp; Parameter'!$E$18+'Data &amp; Parameter'!$E$19)*'Data &amp; Parameter'!$E$20*'Data &amp; Parameter'!$E$37*N548</f>
        <v>0.64771478420694417</v>
      </c>
      <c r="P548">
        <f>ROUNDUP(IF(D548&gt;$D$4,0,($D$4-D548+1)/365),0)</f>
        <v>0</v>
      </c>
      <c r="Q548">
        <f>ROUNDUP(IF(D548&gt;$D$5,0,($D$5-D548+1)/365),0)</f>
        <v>1</v>
      </c>
      <c r="R548" s="28">
        <f>IF(OR(P548=1,Q548=1),IF(D548+364&lt;=$D$5,(D548+364-$D$4+1)/365,IF(D548&gt;$D$4,($D$5-D548+1)/365,$D$6/365)),0)</f>
        <v>0.18630136986301371</v>
      </c>
      <c r="S548" s="28">
        <f>'Data &amp; Parameter'!$E$16*'Data &amp; Parameter'!$E$17*('Data &amp; Parameter'!$E$18+'Data &amp; Parameter'!$E$19)*'Data &amp; Parameter'!$E$20*'Data &amp; Parameter'!$E$37*R548</f>
        <v>0.64771478420694417</v>
      </c>
      <c r="T548" s="28">
        <f t="shared" si="8"/>
        <v>1.2954295684138883</v>
      </c>
    </row>
    <row r="549" spans="1:20" ht="15.75" customHeight="1" x14ac:dyDescent="0.35">
      <c r="A549">
        <v>542</v>
      </c>
      <c r="B549" s="76">
        <v>44234</v>
      </c>
      <c r="C549" s="1" t="s">
        <v>1828</v>
      </c>
      <c r="D549" s="76">
        <v>44234</v>
      </c>
      <c r="E549" s="1" t="s">
        <v>1829</v>
      </c>
      <c r="F549" s="1" t="s">
        <v>1830</v>
      </c>
      <c r="G549" s="1" t="s">
        <v>123</v>
      </c>
      <c r="H549" s="1" t="s">
        <v>124</v>
      </c>
      <c r="I549" s="1" t="s">
        <v>125</v>
      </c>
      <c r="J549" s="1" t="s">
        <v>1812</v>
      </c>
      <c r="K549" s="1" t="s">
        <v>1812</v>
      </c>
      <c r="L549">
        <f>ROUNDUP(IF(B549&gt;$D$4,0,($D$4-B549+1)/365),0)</f>
        <v>0</v>
      </c>
      <c r="M549">
        <f>ROUNDUP(IF(B549&gt;$D$5,0,($D$5-B549+1)/365),0)</f>
        <v>1</v>
      </c>
      <c r="N549" s="28">
        <f>IF(OR(L549=1,M549=1),IF(B549+364&lt;=$D$5,(B549+364-$D$4+1)/365,IF(B549&gt;$D$4,($D$5-B549+1)/365,$D$6/365)),0)</f>
        <v>0.18630136986301371</v>
      </c>
      <c r="O549" s="28">
        <f>'Data &amp; Parameter'!$E$16*'Data &amp; Parameter'!$E$17*('Data &amp; Parameter'!$E$18+'Data &amp; Parameter'!$E$19)*'Data &amp; Parameter'!$E$20*'Data &amp; Parameter'!$E$37*N549</f>
        <v>0.64771478420694417</v>
      </c>
      <c r="P549">
        <f>ROUNDUP(IF(D549&gt;$D$4,0,($D$4-D549+1)/365),0)</f>
        <v>0</v>
      </c>
      <c r="Q549">
        <f>ROUNDUP(IF(D549&gt;$D$5,0,($D$5-D549+1)/365),0)</f>
        <v>1</v>
      </c>
      <c r="R549" s="28">
        <f>IF(OR(P549=1,Q549=1),IF(D549+364&lt;=$D$5,(D549+364-$D$4+1)/365,IF(D549&gt;$D$4,($D$5-D549+1)/365,$D$6/365)),0)</f>
        <v>0.18630136986301371</v>
      </c>
      <c r="S549" s="28">
        <f>'Data &amp; Parameter'!$E$16*'Data &amp; Parameter'!$E$17*('Data &amp; Parameter'!$E$18+'Data &amp; Parameter'!$E$19)*'Data &amp; Parameter'!$E$20*'Data &amp; Parameter'!$E$37*R549</f>
        <v>0.64771478420694417</v>
      </c>
      <c r="T549" s="28">
        <f t="shared" si="8"/>
        <v>1.2954295684138883</v>
      </c>
    </row>
    <row r="550" spans="1:20" ht="15.75" customHeight="1" x14ac:dyDescent="0.35">
      <c r="A550">
        <v>543</v>
      </c>
      <c r="B550" s="76">
        <v>44234</v>
      </c>
      <c r="C550" s="1" t="s">
        <v>1831</v>
      </c>
      <c r="D550" s="76">
        <v>44234</v>
      </c>
      <c r="E550" s="1" t="s">
        <v>1832</v>
      </c>
      <c r="F550" s="1" t="s">
        <v>1833</v>
      </c>
      <c r="G550" s="1" t="s">
        <v>123</v>
      </c>
      <c r="H550" s="1" t="s">
        <v>124</v>
      </c>
      <c r="I550" s="1" t="s">
        <v>125</v>
      </c>
      <c r="J550" s="1" t="s">
        <v>1812</v>
      </c>
      <c r="K550" s="1" t="s">
        <v>1812</v>
      </c>
      <c r="L550">
        <f>ROUNDUP(IF(B550&gt;$D$4,0,($D$4-B550+1)/365),0)</f>
        <v>0</v>
      </c>
      <c r="M550">
        <f>ROUNDUP(IF(B550&gt;$D$5,0,($D$5-B550+1)/365),0)</f>
        <v>1</v>
      </c>
      <c r="N550" s="28">
        <f>IF(OR(L550=1,M550=1),IF(B550+364&lt;=$D$5,(B550+364-$D$4+1)/365,IF(B550&gt;$D$4,($D$5-B550+1)/365,$D$6/365)),0)</f>
        <v>0.18630136986301371</v>
      </c>
      <c r="O550" s="28">
        <f>'Data &amp; Parameter'!$E$16*'Data &amp; Parameter'!$E$17*('Data &amp; Parameter'!$E$18+'Data &amp; Parameter'!$E$19)*'Data &amp; Parameter'!$E$20*'Data &amp; Parameter'!$E$37*N550</f>
        <v>0.64771478420694417</v>
      </c>
      <c r="P550">
        <f>ROUNDUP(IF(D550&gt;$D$4,0,($D$4-D550+1)/365),0)</f>
        <v>0</v>
      </c>
      <c r="Q550">
        <f>ROUNDUP(IF(D550&gt;$D$5,0,($D$5-D550+1)/365),0)</f>
        <v>1</v>
      </c>
      <c r="R550" s="28">
        <f>IF(OR(P550=1,Q550=1),IF(D550+364&lt;=$D$5,(D550+364-$D$4+1)/365,IF(D550&gt;$D$4,($D$5-D550+1)/365,$D$6/365)),0)</f>
        <v>0.18630136986301371</v>
      </c>
      <c r="S550" s="28">
        <f>'Data &amp; Parameter'!$E$16*'Data &amp; Parameter'!$E$17*('Data &amp; Parameter'!$E$18+'Data &amp; Parameter'!$E$19)*'Data &amp; Parameter'!$E$20*'Data &amp; Parameter'!$E$37*R550</f>
        <v>0.64771478420694417</v>
      </c>
      <c r="T550" s="28">
        <f t="shared" si="8"/>
        <v>1.2954295684138883</v>
      </c>
    </row>
    <row r="551" spans="1:20" ht="15.75" customHeight="1" x14ac:dyDescent="0.35">
      <c r="A551">
        <v>544</v>
      </c>
      <c r="B551" s="76">
        <v>44234</v>
      </c>
      <c r="C551" s="1" t="s">
        <v>1834</v>
      </c>
      <c r="D551" s="76">
        <v>44234</v>
      </c>
      <c r="E551" s="1" t="s">
        <v>1835</v>
      </c>
      <c r="F551" s="1" t="s">
        <v>1836</v>
      </c>
      <c r="G551" s="1" t="s">
        <v>123</v>
      </c>
      <c r="H551" s="1" t="s">
        <v>124</v>
      </c>
      <c r="I551" s="1" t="s">
        <v>125</v>
      </c>
      <c r="J551" s="1" t="s">
        <v>487</v>
      </c>
      <c r="K551" s="1" t="s">
        <v>487</v>
      </c>
      <c r="L551">
        <f>ROUNDUP(IF(B551&gt;$D$4,0,($D$4-B551+1)/365),0)</f>
        <v>0</v>
      </c>
      <c r="M551">
        <f>ROUNDUP(IF(B551&gt;$D$5,0,($D$5-B551+1)/365),0)</f>
        <v>1</v>
      </c>
      <c r="N551" s="28">
        <f>IF(OR(L551=1,M551=1),IF(B551+364&lt;=$D$5,(B551+364-$D$4+1)/365,IF(B551&gt;$D$4,($D$5-B551+1)/365,$D$6/365)),0)</f>
        <v>0.18630136986301371</v>
      </c>
      <c r="O551" s="28">
        <f>'Data &amp; Parameter'!$E$16*'Data &amp; Parameter'!$E$17*('Data &amp; Parameter'!$E$18+'Data &amp; Parameter'!$E$19)*'Data &amp; Parameter'!$E$20*'Data &amp; Parameter'!$E$37*N551</f>
        <v>0.64771478420694417</v>
      </c>
      <c r="P551">
        <f>ROUNDUP(IF(D551&gt;$D$4,0,($D$4-D551+1)/365),0)</f>
        <v>0</v>
      </c>
      <c r="Q551">
        <f>ROUNDUP(IF(D551&gt;$D$5,0,($D$5-D551+1)/365),0)</f>
        <v>1</v>
      </c>
      <c r="R551" s="28">
        <f>IF(OR(P551=1,Q551=1),IF(D551+364&lt;=$D$5,(D551+364-$D$4+1)/365,IF(D551&gt;$D$4,($D$5-D551+1)/365,$D$6/365)),0)</f>
        <v>0.18630136986301371</v>
      </c>
      <c r="S551" s="28">
        <f>'Data &amp; Parameter'!$E$16*'Data &amp; Parameter'!$E$17*('Data &amp; Parameter'!$E$18+'Data &amp; Parameter'!$E$19)*'Data &amp; Parameter'!$E$20*'Data &amp; Parameter'!$E$37*R551</f>
        <v>0.64771478420694417</v>
      </c>
      <c r="T551" s="28">
        <f t="shared" si="8"/>
        <v>1.2954295684138883</v>
      </c>
    </row>
    <row r="552" spans="1:20" ht="15.75" customHeight="1" x14ac:dyDescent="0.35">
      <c r="A552">
        <v>545</v>
      </c>
      <c r="B552" s="76">
        <v>44234</v>
      </c>
      <c r="C552" s="1" t="s">
        <v>1837</v>
      </c>
      <c r="D552" s="76">
        <v>44234</v>
      </c>
      <c r="E552" s="1" t="s">
        <v>1838</v>
      </c>
      <c r="F552" s="1" t="s">
        <v>1839</v>
      </c>
      <c r="G552" s="1" t="s">
        <v>123</v>
      </c>
      <c r="H552" s="1" t="s">
        <v>124</v>
      </c>
      <c r="I552" s="1" t="s">
        <v>125</v>
      </c>
      <c r="J552" s="1" t="s">
        <v>487</v>
      </c>
      <c r="K552" s="1" t="s">
        <v>1342</v>
      </c>
      <c r="L552">
        <f>ROUNDUP(IF(B552&gt;$D$4,0,($D$4-B552+1)/365),0)</f>
        <v>0</v>
      </c>
      <c r="M552">
        <f>ROUNDUP(IF(B552&gt;$D$5,0,($D$5-B552+1)/365),0)</f>
        <v>1</v>
      </c>
      <c r="N552" s="28">
        <f>IF(OR(L552=1,M552=1),IF(B552+364&lt;=$D$5,(B552+364-$D$4+1)/365,IF(B552&gt;$D$4,($D$5-B552+1)/365,$D$6/365)),0)</f>
        <v>0.18630136986301371</v>
      </c>
      <c r="O552" s="28">
        <f>'Data &amp; Parameter'!$E$16*'Data &amp; Parameter'!$E$17*('Data &amp; Parameter'!$E$18+'Data &amp; Parameter'!$E$19)*'Data &amp; Parameter'!$E$20*'Data &amp; Parameter'!$E$37*N552</f>
        <v>0.64771478420694417</v>
      </c>
      <c r="P552">
        <f>ROUNDUP(IF(D552&gt;$D$4,0,($D$4-D552+1)/365),0)</f>
        <v>0</v>
      </c>
      <c r="Q552">
        <f>ROUNDUP(IF(D552&gt;$D$5,0,($D$5-D552+1)/365),0)</f>
        <v>1</v>
      </c>
      <c r="R552" s="28">
        <f>IF(OR(P552=1,Q552=1),IF(D552+364&lt;=$D$5,(D552+364-$D$4+1)/365,IF(D552&gt;$D$4,($D$5-D552+1)/365,$D$6/365)),0)</f>
        <v>0.18630136986301371</v>
      </c>
      <c r="S552" s="28">
        <f>'Data &amp; Parameter'!$E$16*'Data &amp; Parameter'!$E$17*('Data &amp; Parameter'!$E$18+'Data &amp; Parameter'!$E$19)*'Data &amp; Parameter'!$E$20*'Data &amp; Parameter'!$E$37*R552</f>
        <v>0.64771478420694417</v>
      </c>
      <c r="T552" s="28">
        <f t="shared" si="8"/>
        <v>1.2954295684138883</v>
      </c>
    </row>
    <row r="553" spans="1:20" ht="15.75" customHeight="1" x14ac:dyDescent="0.35">
      <c r="A553">
        <v>546</v>
      </c>
      <c r="B553" s="76">
        <v>44234</v>
      </c>
      <c r="C553" s="1" t="s">
        <v>1840</v>
      </c>
      <c r="D553" s="76">
        <v>44234</v>
      </c>
      <c r="E553" s="1" t="s">
        <v>1841</v>
      </c>
      <c r="F553" s="1" t="s">
        <v>1842</v>
      </c>
      <c r="G553" s="1" t="s">
        <v>123</v>
      </c>
      <c r="H553" s="1" t="s">
        <v>124</v>
      </c>
      <c r="I553" s="1" t="s">
        <v>125</v>
      </c>
      <c r="J553" s="1" t="s">
        <v>487</v>
      </c>
      <c r="K553" s="1" t="s">
        <v>1342</v>
      </c>
      <c r="L553">
        <f>ROUNDUP(IF(B553&gt;$D$4,0,($D$4-B553+1)/365),0)</f>
        <v>0</v>
      </c>
      <c r="M553">
        <f>ROUNDUP(IF(B553&gt;$D$5,0,($D$5-B553+1)/365),0)</f>
        <v>1</v>
      </c>
      <c r="N553" s="28">
        <f>IF(OR(L553=1,M553=1),IF(B553+364&lt;=$D$5,(B553+364-$D$4+1)/365,IF(B553&gt;$D$4,($D$5-B553+1)/365,$D$6/365)),0)</f>
        <v>0.18630136986301371</v>
      </c>
      <c r="O553" s="28">
        <f>'Data &amp; Parameter'!$E$16*'Data &amp; Parameter'!$E$17*('Data &amp; Parameter'!$E$18+'Data &amp; Parameter'!$E$19)*'Data &amp; Parameter'!$E$20*'Data &amp; Parameter'!$E$37*N553</f>
        <v>0.64771478420694417</v>
      </c>
      <c r="P553">
        <f>ROUNDUP(IF(D553&gt;$D$4,0,($D$4-D553+1)/365),0)</f>
        <v>0</v>
      </c>
      <c r="Q553">
        <f>ROUNDUP(IF(D553&gt;$D$5,0,($D$5-D553+1)/365),0)</f>
        <v>1</v>
      </c>
      <c r="R553" s="28">
        <f>IF(OR(P553=1,Q553=1),IF(D553+364&lt;=$D$5,(D553+364-$D$4+1)/365,IF(D553&gt;$D$4,($D$5-D553+1)/365,$D$6/365)),0)</f>
        <v>0.18630136986301371</v>
      </c>
      <c r="S553" s="28">
        <f>'Data &amp; Parameter'!$E$16*'Data &amp; Parameter'!$E$17*('Data &amp; Parameter'!$E$18+'Data &amp; Parameter'!$E$19)*'Data &amp; Parameter'!$E$20*'Data &amp; Parameter'!$E$37*R553</f>
        <v>0.64771478420694417</v>
      </c>
      <c r="T553" s="28">
        <f t="shared" si="8"/>
        <v>1.2954295684138883</v>
      </c>
    </row>
    <row r="554" spans="1:20" ht="15.75" customHeight="1" x14ac:dyDescent="0.35">
      <c r="A554">
        <v>547</v>
      </c>
      <c r="B554" s="76">
        <v>44234</v>
      </c>
      <c r="C554" s="1" t="s">
        <v>1843</v>
      </c>
      <c r="D554" s="76">
        <v>44234</v>
      </c>
      <c r="E554" s="1" t="s">
        <v>1844</v>
      </c>
      <c r="F554" s="1" t="s">
        <v>1845</v>
      </c>
      <c r="G554" s="1" t="s">
        <v>123</v>
      </c>
      <c r="H554" s="1" t="s">
        <v>124</v>
      </c>
      <c r="I554" s="1" t="s">
        <v>125</v>
      </c>
      <c r="J554" s="1" t="s">
        <v>487</v>
      </c>
      <c r="K554" s="1" t="s">
        <v>1342</v>
      </c>
      <c r="L554">
        <f>ROUNDUP(IF(B554&gt;$D$4,0,($D$4-B554+1)/365),0)</f>
        <v>0</v>
      </c>
      <c r="M554">
        <f>ROUNDUP(IF(B554&gt;$D$5,0,($D$5-B554+1)/365),0)</f>
        <v>1</v>
      </c>
      <c r="N554" s="28">
        <f>IF(OR(L554=1,M554=1),IF(B554+364&lt;=$D$5,(B554+364-$D$4+1)/365,IF(B554&gt;$D$4,($D$5-B554+1)/365,$D$6/365)),0)</f>
        <v>0.18630136986301371</v>
      </c>
      <c r="O554" s="28">
        <f>'Data &amp; Parameter'!$E$16*'Data &amp; Parameter'!$E$17*('Data &amp; Parameter'!$E$18+'Data &amp; Parameter'!$E$19)*'Data &amp; Parameter'!$E$20*'Data &amp; Parameter'!$E$37*N554</f>
        <v>0.64771478420694417</v>
      </c>
      <c r="P554">
        <f>ROUNDUP(IF(D554&gt;$D$4,0,($D$4-D554+1)/365),0)</f>
        <v>0</v>
      </c>
      <c r="Q554">
        <f>ROUNDUP(IF(D554&gt;$D$5,0,($D$5-D554+1)/365),0)</f>
        <v>1</v>
      </c>
      <c r="R554" s="28">
        <f>IF(OR(P554=1,Q554=1),IF(D554+364&lt;=$D$5,(D554+364-$D$4+1)/365,IF(D554&gt;$D$4,($D$5-D554+1)/365,$D$6/365)),0)</f>
        <v>0.18630136986301371</v>
      </c>
      <c r="S554" s="28">
        <f>'Data &amp; Parameter'!$E$16*'Data &amp; Parameter'!$E$17*('Data &amp; Parameter'!$E$18+'Data &amp; Parameter'!$E$19)*'Data &amp; Parameter'!$E$20*'Data &amp; Parameter'!$E$37*R554</f>
        <v>0.64771478420694417</v>
      </c>
      <c r="T554" s="28">
        <f t="shared" si="8"/>
        <v>1.2954295684138883</v>
      </c>
    </row>
    <row r="555" spans="1:20" ht="15.75" customHeight="1" x14ac:dyDescent="0.35">
      <c r="A555">
        <v>548</v>
      </c>
      <c r="B555" s="76">
        <v>44234</v>
      </c>
      <c r="C555" s="1" t="s">
        <v>1846</v>
      </c>
      <c r="D555" s="76">
        <v>44234</v>
      </c>
      <c r="E555" s="1" t="s">
        <v>1847</v>
      </c>
      <c r="F555" s="1" t="s">
        <v>1848</v>
      </c>
      <c r="G555" s="1" t="s">
        <v>123</v>
      </c>
      <c r="H555" s="1" t="s">
        <v>124</v>
      </c>
      <c r="I555" s="1" t="s">
        <v>125</v>
      </c>
      <c r="J555" s="1" t="s">
        <v>487</v>
      </c>
      <c r="K555" s="1" t="s">
        <v>1342</v>
      </c>
      <c r="L555">
        <f>ROUNDUP(IF(B555&gt;$D$4,0,($D$4-B555+1)/365),0)</f>
        <v>0</v>
      </c>
      <c r="M555">
        <f>ROUNDUP(IF(B555&gt;$D$5,0,($D$5-B555+1)/365),0)</f>
        <v>1</v>
      </c>
      <c r="N555" s="28">
        <f>IF(OR(L555=1,M555=1),IF(B555+364&lt;=$D$5,(B555+364-$D$4+1)/365,IF(B555&gt;$D$4,($D$5-B555+1)/365,$D$6/365)),0)</f>
        <v>0.18630136986301371</v>
      </c>
      <c r="O555" s="28">
        <f>'Data &amp; Parameter'!$E$16*'Data &amp; Parameter'!$E$17*('Data &amp; Parameter'!$E$18+'Data &amp; Parameter'!$E$19)*'Data &amp; Parameter'!$E$20*'Data &amp; Parameter'!$E$37*N555</f>
        <v>0.64771478420694417</v>
      </c>
      <c r="P555">
        <f>ROUNDUP(IF(D555&gt;$D$4,0,($D$4-D555+1)/365),0)</f>
        <v>0</v>
      </c>
      <c r="Q555">
        <f>ROUNDUP(IF(D555&gt;$D$5,0,($D$5-D555+1)/365),0)</f>
        <v>1</v>
      </c>
      <c r="R555" s="28">
        <f>IF(OR(P555=1,Q555=1),IF(D555+364&lt;=$D$5,(D555+364-$D$4+1)/365,IF(D555&gt;$D$4,($D$5-D555+1)/365,$D$6/365)),0)</f>
        <v>0.18630136986301371</v>
      </c>
      <c r="S555" s="28">
        <f>'Data &amp; Parameter'!$E$16*'Data &amp; Parameter'!$E$17*('Data &amp; Parameter'!$E$18+'Data &amp; Parameter'!$E$19)*'Data &amp; Parameter'!$E$20*'Data &amp; Parameter'!$E$37*R555</f>
        <v>0.64771478420694417</v>
      </c>
      <c r="T555" s="28">
        <f t="shared" si="8"/>
        <v>1.2954295684138883</v>
      </c>
    </row>
    <row r="556" spans="1:20" ht="15.75" customHeight="1" x14ac:dyDescent="0.35">
      <c r="A556">
        <v>549</v>
      </c>
      <c r="B556" s="76">
        <v>44234</v>
      </c>
      <c r="C556" s="1" t="s">
        <v>1849</v>
      </c>
      <c r="D556" s="76">
        <v>44234</v>
      </c>
      <c r="E556" s="1" t="s">
        <v>1850</v>
      </c>
      <c r="F556" s="1" t="s">
        <v>1851</v>
      </c>
      <c r="G556" s="1" t="s">
        <v>123</v>
      </c>
      <c r="H556" s="1" t="s">
        <v>124</v>
      </c>
      <c r="I556" s="1" t="s">
        <v>125</v>
      </c>
      <c r="J556" s="1" t="s">
        <v>487</v>
      </c>
      <c r="K556" s="1" t="s">
        <v>1342</v>
      </c>
      <c r="L556">
        <f>ROUNDUP(IF(B556&gt;$D$4,0,($D$4-B556+1)/365),0)</f>
        <v>0</v>
      </c>
      <c r="M556">
        <f>ROUNDUP(IF(B556&gt;$D$5,0,($D$5-B556+1)/365),0)</f>
        <v>1</v>
      </c>
      <c r="N556" s="28">
        <f>IF(OR(L556=1,M556=1),IF(B556+364&lt;=$D$5,(B556+364-$D$4+1)/365,IF(B556&gt;$D$4,($D$5-B556+1)/365,$D$6/365)),0)</f>
        <v>0.18630136986301371</v>
      </c>
      <c r="O556" s="28">
        <f>'Data &amp; Parameter'!$E$16*'Data &amp; Parameter'!$E$17*('Data &amp; Parameter'!$E$18+'Data &amp; Parameter'!$E$19)*'Data &amp; Parameter'!$E$20*'Data &amp; Parameter'!$E$37*N556</f>
        <v>0.64771478420694417</v>
      </c>
      <c r="P556">
        <f>ROUNDUP(IF(D556&gt;$D$4,0,($D$4-D556+1)/365),0)</f>
        <v>0</v>
      </c>
      <c r="Q556">
        <f>ROUNDUP(IF(D556&gt;$D$5,0,($D$5-D556+1)/365),0)</f>
        <v>1</v>
      </c>
      <c r="R556" s="28">
        <f>IF(OR(P556=1,Q556=1),IF(D556+364&lt;=$D$5,(D556+364-$D$4+1)/365,IF(D556&gt;$D$4,($D$5-D556+1)/365,$D$6/365)),0)</f>
        <v>0.18630136986301371</v>
      </c>
      <c r="S556" s="28">
        <f>'Data &amp; Parameter'!$E$16*'Data &amp; Parameter'!$E$17*('Data &amp; Parameter'!$E$18+'Data &amp; Parameter'!$E$19)*'Data &amp; Parameter'!$E$20*'Data &amp; Parameter'!$E$37*R556</f>
        <v>0.64771478420694417</v>
      </c>
      <c r="T556" s="28">
        <f t="shared" si="8"/>
        <v>1.2954295684138883</v>
      </c>
    </row>
    <row r="557" spans="1:20" ht="15.75" customHeight="1" x14ac:dyDescent="0.35">
      <c r="A557">
        <v>550</v>
      </c>
      <c r="B557" s="76">
        <v>44234</v>
      </c>
      <c r="C557" s="1" t="s">
        <v>1852</v>
      </c>
      <c r="D557" s="76">
        <v>44234</v>
      </c>
      <c r="E557" s="1" t="s">
        <v>1853</v>
      </c>
      <c r="F557" s="1" t="s">
        <v>1854</v>
      </c>
      <c r="G557" s="1" t="s">
        <v>123</v>
      </c>
      <c r="H557" s="1" t="s">
        <v>124</v>
      </c>
      <c r="I557" s="1" t="s">
        <v>125</v>
      </c>
      <c r="J557" s="1" t="s">
        <v>487</v>
      </c>
      <c r="K557" s="1" t="s">
        <v>1342</v>
      </c>
      <c r="L557">
        <f>ROUNDUP(IF(B557&gt;$D$4,0,($D$4-B557+1)/365),0)</f>
        <v>0</v>
      </c>
      <c r="M557">
        <f>ROUNDUP(IF(B557&gt;$D$5,0,($D$5-B557+1)/365),0)</f>
        <v>1</v>
      </c>
      <c r="N557" s="28">
        <f>IF(OR(L557=1,M557=1),IF(B557+364&lt;=$D$5,(B557+364-$D$4+1)/365,IF(B557&gt;$D$4,($D$5-B557+1)/365,$D$6/365)),0)</f>
        <v>0.18630136986301371</v>
      </c>
      <c r="O557" s="28">
        <f>'Data &amp; Parameter'!$E$16*'Data &amp; Parameter'!$E$17*('Data &amp; Parameter'!$E$18+'Data &amp; Parameter'!$E$19)*'Data &amp; Parameter'!$E$20*'Data &amp; Parameter'!$E$37*N557</f>
        <v>0.64771478420694417</v>
      </c>
      <c r="P557">
        <f>ROUNDUP(IF(D557&gt;$D$4,0,($D$4-D557+1)/365),0)</f>
        <v>0</v>
      </c>
      <c r="Q557">
        <f>ROUNDUP(IF(D557&gt;$D$5,0,($D$5-D557+1)/365),0)</f>
        <v>1</v>
      </c>
      <c r="R557" s="28">
        <f>IF(OR(P557=1,Q557=1),IF(D557+364&lt;=$D$5,(D557+364-$D$4+1)/365,IF(D557&gt;$D$4,($D$5-D557+1)/365,$D$6/365)),0)</f>
        <v>0.18630136986301371</v>
      </c>
      <c r="S557" s="28">
        <f>'Data &amp; Parameter'!$E$16*'Data &amp; Parameter'!$E$17*('Data &amp; Parameter'!$E$18+'Data &amp; Parameter'!$E$19)*'Data &amp; Parameter'!$E$20*'Data &amp; Parameter'!$E$37*R557</f>
        <v>0.64771478420694417</v>
      </c>
      <c r="T557" s="28">
        <f t="shared" si="8"/>
        <v>1.2954295684138883</v>
      </c>
    </row>
    <row r="558" spans="1:20" ht="15.75" customHeight="1" x14ac:dyDescent="0.35">
      <c r="A558">
        <v>551</v>
      </c>
      <c r="B558" s="76">
        <v>44234</v>
      </c>
      <c r="C558" s="1" t="s">
        <v>1855</v>
      </c>
      <c r="D558" s="76">
        <v>44234</v>
      </c>
      <c r="E558" s="1" t="s">
        <v>1856</v>
      </c>
      <c r="F558" s="1" t="s">
        <v>1857</v>
      </c>
      <c r="G558" s="1" t="s">
        <v>123</v>
      </c>
      <c r="H558" s="1" t="s">
        <v>124</v>
      </c>
      <c r="I558" s="1" t="s">
        <v>125</v>
      </c>
      <c r="J558" s="1" t="s">
        <v>487</v>
      </c>
      <c r="K558" s="1" t="s">
        <v>1342</v>
      </c>
      <c r="L558">
        <f>ROUNDUP(IF(B558&gt;$D$4,0,($D$4-B558+1)/365),0)</f>
        <v>0</v>
      </c>
      <c r="M558">
        <f>ROUNDUP(IF(B558&gt;$D$5,0,($D$5-B558+1)/365),0)</f>
        <v>1</v>
      </c>
      <c r="N558" s="28">
        <f>IF(OR(L558=1,M558=1),IF(B558+364&lt;=$D$5,(B558+364-$D$4+1)/365,IF(B558&gt;$D$4,($D$5-B558+1)/365,$D$6/365)),0)</f>
        <v>0.18630136986301371</v>
      </c>
      <c r="O558" s="28">
        <f>'Data &amp; Parameter'!$E$16*'Data &amp; Parameter'!$E$17*('Data &amp; Parameter'!$E$18+'Data &amp; Parameter'!$E$19)*'Data &amp; Parameter'!$E$20*'Data &amp; Parameter'!$E$37*N558</f>
        <v>0.64771478420694417</v>
      </c>
      <c r="P558">
        <f>ROUNDUP(IF(D558&gt;$D$4,0,($D$4-D558+1)/365),0)</f>
        <v>0</v>
      </c>
      <c r="Q558">
        <f>ROUNDUP(IF(D558&gt;$D$5,0,($D$5-D558+1)/365),0)</f>
        <v>1</v>
      </c>
      <c r="R558" s="28">
        <f>IF(OR(P558=1,Q558=1),IF(D558+364&lt;=$D$5,(D558+364-$D$4+1)/365,IF(D558&gt;$D$4,($D$5-D558+1)/365,$D$6/365)),0)</f>
        <v>0.18630136986301371</v>
      </c>
      <c r="S558" s="28">
        <f>'Data &amp; Parameter'!$E$16*'Data &amp; Parameter'!$E$17*('Data &amp; Parameter'!$E$18+'Data &amp; Parameter'!$E$19)*'Data &amp; Parameter'!$E$20*'Data &amp; Parameter'!$E$37*R558</f>
        <v>0.64771478420694417</v>
      </c>
      <c r="T558" s="28">
        <f t="shared" si="8"/>
        <v>1.2954295684138883</v>
      </c>
    </row>
    <row r="559" spans="1:20" ht="15.75" customHeight="1" x14ac:dyDescent="0.35">
      <c r="A559">
        <v>552</v>
      </c>
      <c r="B559" s="76">
        <v>44234</v>
      </c>
      <c r="C559" s="1" t="s">
        <v>1858</v>
      </c>
      <c r="D559" s="76">
        <v>44234</v>
      </c>
      <c r="E559" s="1" t="s">
        <v>1859</v>
      </c>
      <c r="F559" s="1" t="s">
        <v>1860</v>
      </c>
      <c r="G559" s="1" t="s">
        <v>123</v>
      </c>
      <c r="H559" s="1" t="s">
        <v>124</v>
      </c>
      <c r="I559" s="1" t="s">
        <v>125</v>
      </c>
      <c r="J559" s="1" t="s">
        <v>487</v>
      </c>
      <c r="K559" s="1" t="s">
        <v>1342</v>
      </c>
      <c r="L559">
        <f>ROUNDUP(IF(B559&gt;$D$4,0,($D$4-B559+1)/365),0)</f>
        <v>0</v>
      </c>
      <c r="M559">
        <f>ROUNDUP(IF(B559&gt;$D$5,0,($D$5-B559+1)/365),0)</f>
        <v>1</v>
      </c>
      <c r="N559" s="28">
        <f>IF(OR(L559=1,M559=1),IF(B559+364&lt;=$D$5,(B559+364-$D$4+1)/365,IF(B559&gt;$D$4,($D$5-B559+1)/365,$D$6/365)),0)</f>
        <v>0.18630136986301371</v>
      </c>
      <c r="O559" s="28">
        <f>'Data &amp; Parameter'!$E$16*'Data &amp; Parameter'!$E$17*('Data &amp; Parameter'!$E$18+'Data &amp; Parameter'!$E$19)*'Data &amp; Parameter'!$E$20*'Data &amp; Parameter'!$E$37*N559</f>
        <v>0.64771478420694417</v>
      </c>
      <c r="P559">
        <f>ROUNDUP(IF(D559&gt;$D$4,0,($D$4-D559+1)/365),0)</f>
        <v>0</v>
      </c>
      <c r="Q559">
        <f>ROUNDUP(IF(D559&gt;$D$5,0,($D$5-D559+1)/365),0)</f>
        <v>1</v>
      </c>
      <c r="R559" s="28">
        <f>IF(OR(P559=1,Q559=1),IF(D559+364&lt;=$D$5,(D559+364-$D$4+1)/365,IF(D559&gt;$D$4,($D$5-D559+1)/365,$D$6/365)),0)</f>
        <v>0.18630136986301371</v>
      </c>
      <c r="S559" s="28">
        <f>'Data &amp; Parameter'!$E$16*'Data &amp; Parameter'!$E$17*('Data &amp; Parameter'!$E$18+'Data &amp; Parameter'!$E$19)*'Data &amp; Parameter'!$E$20*'Data &amp; Parameter'!$E$37*R559</f>
        <v>0.64771478420694417</v>
      </c>
      <c r="T559" s="28">
        <f t="shared" si="8"/>
        <v>1.2954295684138883</v>
      </c>
    </row>
    <row r="560" spans="1:20" ht="15.75" customHeight="1" x14ac:dyDescent="0.35">
      <c r="A560">
        <v>553</v>
      </c>
      <c r="B560" s="76">
        <v>44234</v>
      </c>
      <c r="C560" s="1" t="s">
        <v>1861</v>
      </c>
      <c r="D560" s="76">
        <v>44234</v>
      </c>
      <c r="E560" s="1" t="s">
        <v>1862</v>
      </c>
      <c r="F560" s="1" t="s">
        <v>1863</v>
      </c>
      <c r="G560" s="1" t="s">
        <v>123</v>
      </c>
      <c r="H560" s="1" t="s">
        <v>124</v>
      </c>
      <c r="I560" s="1" t="s">
        <v>125</v>
      </c>
      <c r="J560" s="1" t="s">
        <v>487</v>
      </c>
      <c r="K560" s="1" t="s">
        <v>1342</v>
      </c>
      <c r="L560">
        <f>ROUNDUP(IF(B560&gt;$D$4,0,($D$4-B560+1)/365),0)</f>
        <v>0</v>
      </c>
      <c r="M560">
        <f>ROUNDUP(IF(B560&gt;$D$5,0,($D$5-B560+1)/365),0)</f>
        <v>1</v>
      </c>
      <c r="N560" s="28">
        <f>IF(OR(L560=1,M560=1),IF(B560+364&lt;=$D$5,(B560+364-$D$4+1)/365,IF(B560&gt;$D$4,($D$5-B560+1)/365,$D$6/365)),0)</f>
        <v>0.18630136986301371</v>
      </c>
      <c r="O560" s="28">
        <f>'Data &amp; Parameter'!$E$16*'Data &amp; Parameter'!$E$17*('Data &amp; Parameter'!$E$18+'Data &amp; Parameter'!$E$19)*'Data &amp; Parameter'!$E$20*'Data &amp; Parameter'!$E$37*N560</f>
        <v>0.64771478420694417</v>
      </c>
      <c r="P560">
        <f>ROUNDUP(IF(D560&gt;$D$4,0,($D$4-D560+1)/365),0)</f>
        <v>0</v>
      </c>
      <c r="Q560">
        <f>ROUNDUP(IF(D560&gt;$D$5,0,($D$5-D560+1)/365),0)</f>
        <v>1</v>
      </c>
      <c r="R560" s="28">
        <f>IF(OR(P560=1,Q560=1),IF(D560+364&lt;=$D$5,(D560+364-$D$4+1)/365,IF(D560&gt;$D$4,($D$5-D560+1)/365,$D$6/365)),0)</f>
        <v>0.18630136986301371</v>
      </c>
      <c r="S560" s="28">
        <f>'Data &amp; Parameter'!$E$16*'Data &amp; Parameter'!$E$17*('Data &amp; Parameter'!$E$18+'Data &amp; Parameter'!$E$19)*'Data &amp; Parameter'!$E$20*'Data &amp; Parameter'!$E$37*R560</f>
        <v>0.64771478420694417</v>
      </c>
      <c r="T560" s="28">
        <f t="shared" si="8"/>
        <v>1.2954295684138883</v>
      </c>
    </row>
    <row r="561" spans="1:20" ht="15.75" customHeight="1" x14ac:dyDescent="0.35">
      <c r="A561">
        <v>554</v>
      </c>
      <c r="B561" s="76">
        <v>44234</v>
      </c>
      <c r="C561" s="1" t="s">
        <v>1864</v>
      </c>
      <c r="D561" s="76">
        <v>44234</v>
      </c>
      <c r="E561" s="1" t="s">
        <v>1865</v>
      </c>
      <c r="F561" s="1" t="s">
        <v>1866</v>
      </c>
      <c r="G561" s="1" t="s">
        <v>123</v>
      </c>
      <c r="H561" s="1" t="s">
        <v>124</v>
      </c>
      <c r="I561" s="1" t="s">
        <v>125</v>
      </c>
      <c r="J561" s="1" t="s">
        <v>487</v>
      </c>
      <c r="K561" s="1" t="s">
        <v>616</v>
      </c>
      <c r="L561">
        <f>ROUNDUP(IF(B561&gt;$D$4,0,($D$4-B561+1)/365),0)</f>
        <v>0</v>
      </c>
      <c r="M561">
        <f>ROUNDUP(IF(B561&gt;$D$5,0,($D$5-B561+1)/365),0)</f>
        <v>1</v>
      </c>
      <c r="N561" s="28">
        <f>IF(OR(L561=1,M561=1),IF(B561+364&lt;=$D$5,(B561+364-$D$4+1)/365,IF(B561&gt;$D$4,($D$5-B561+1)/365,$D$6/365)),0)</f>
        <v>0.18630136986301371</v>
      </c>
      <c r="O561" s="28">
        <f>'Data &amp; Parameter'!$E$16*'Data &amp; Parameter'!$E$17*('Data &amp; Parameter'!$E$18+'Data &amp; Parameter'!$E$19)*'Data &amp; Parameter'!$E$20*'Data &amp; Parameter'!$E$37*N561</f>
        <v>0.64771478420694417</v>
      </c>
      <c r="P561">
        <f>ROUNDUP(IF(D561&gt;$D$4,0,($D$4-D561+1)/365),0)</f>
        <v>0</v>
      </c>
      <c r="Q561">
        <f>ROUNDUP(IF(D561&gt;$D$5,0,($D$5-D561+1)/365),0)</f>
        <v>1</v>
      </c>
      <c r="R561" s="28">
        <f>IF(OR(P561=1,Q561=1),IF(D561+364&lt;=$D$5,(D561+364-$D$4+1)/365,IF(D561&gt;$D$4,($D$5-D561+1)/365,$D$6/365)),0)</f>
        <v>0.18630136986301371</v>
      </c>
      <c r="S561" s="28">
        <f>'Data &amp; Parameter'!$E$16*'Data &amp; Parameter'!$E$17*('Data &amp; Parameter'!$E$18+'Data &amp; Parameter'!$E$19)*'Data &amp; Parameter'!$E$20*'Data &amp; Parameter'!$E$37*R561</f>
        <v>0.64771478420694417</v>
      </c>
      <c r="T561" s="28">
        <f t="shared" si="8"/>
        <v>1.2954295684138883</v>
      </c>
    </row>
    <row r="562" spans="1:20" ht="15.75" customHeight="1" x14ac:dyDescent="0.35">
      <c r="A562">
        <v>555</v>
      </c>
      <c r="B562" s="76">
        <v>44234</v>
      </c>
      <c r="C562" s="1" t="s">
        <v>1867</v>
      </c>
      <c r="D562" s="76">
        <v>44234</v>
      </c>
      <c r="E562" s="1" t="s">
        <v>1868</v>
      </c>
      <c r="F562" s="1" t="s">
        <v>1869</v>
      </c>
      <c r="G562" s="1" t="s">
        <v>123</v>
      </c>
      <c r="H562" s="1" t="s">
        <v>124</v>
      </c>
      <c r="I562" s="1" t="s">
        <v>125</v>
      </c>
      <c r="J562" s="1" t="s">
        <v>487</v>
      </c>
      <c r="K562" s="1" t="s">
        <v>616</v>
      </c>
      <c r="L562">
        <f>ROUNDUP(IF(B562&gt;$D$4,0,($D$4-B562+1)/365),0)</f>
        <v>0</v>
      </c>
      <c r="M562">
        <f>ROUNDUP(IF(B562&gt;$D$5,0,($D$5-B562+1)/365),0)</f>
        <v>1</v>
      </c>
      <c r="N562" s="28">
        <f>IF(OR(L562=1,M562=1),IF(B562+364&lt;=$D$5,(B562+364-$D$4+1)/365,IF(B562&gt;$D$4,($D$5-B562+1)/365,$D$6/365)),0)</f>
        <v>0.18630136986301371</v>
      </c>
      <c r="O562" s="28">
        <f>'Data &amp; Parameter'!$E$16*'Data &amp; Parameter'!$E$17*('Data &amp; Parameter'!$E$18+'Data &amp; Parameter'!$E$19)*'Data &amp; Parameter'!$E$20*'Data &amp; Parameter'!$E$37*N562</f>
        <v>0.64771478420694417</v>
      </c>
      <c r="P562">
        <f>ROUNDUP(IF(D562&gt;$D$4,0,($D$4-D562+1)/365),0)</f>
        <v>0</v>
      </c>
      <c r="Q562">
        <f>ROUNDUP(IF(D562&gt;$D$5,0,($D$5-D562+1)/365),0)</f>
        <v>1</v>
      </c>
      <c r="R562" s="28">
        <f>IF(OR(P562=1,Q562=1),IF(D562+364&lt;=$D$5,(D562+364-$D$4+1)/365,IF(D562&gt;$D$4,($D$5-D562+1)/365,$D$6/365)),0)</f>
        <v>0.18630136986301371</v>
      </c>
      <c r="S562" s="28">
        <f>'Data &amp; Parameter'!$E$16*'Data &amp; Parameter'!$E$17*('Data &amp; Parameter'!$E$18+'Data &amp; Parameter'!$E$19)*'Data &amp; Parameter'!$E$20*'Data &amp; Parameter'!$E$37*R562</f>
        <v>0.64771478420694417</v>
      </c>
      <c r="T562" s="28">
        <f t="shared" si="8"/>
        <v>1.2954295684138883</v>
      </c>
    </row>
    <row r="563" spans="1:20" ht="15.75" customHeight="1" x14ac:dyDescent="0.35">
      <c r="A563">
        <v>556</v>
      </c>
      <c r="B563" s="76">
        <v>44234</v>
      </c>
      <c r="C563" s="1" t="s">
        <v>1870</v>
      </c>
      <c r="D563" s="76">
        <v>44234</v>
      </c>
      <c r="E563" s="1" t="s">
        <v>1871</v>
      </c>
      <c r="F563" s="1" t="s">
        <v>1872</v>
      </c>
      <c r="G563" s="1" t="s">
        <v>123</v>
      </c>
      <c r="H563" s="1" t="s">
        <v>124</v>
      </c>
      <c r="I563" s="1" t="s">
        <v>125</v>
      </c>
      <c r="J563" s="1" t="s">
        <v>487</v>
      </c>
      <c r="K563" s="1" t="s">
        <v>616</v>
      </c>
      <c r="L563">
        <f>ROUNDUP(IF(B563&gt;$D$4,0,($D$4-B563+1)/365),0)</f>
        <v>0</v>
      </c>
      <c r="M563">
        <f>ROUNDUP(IF(B563&gt;$D$5,0,($D$5-B563+1)/365),0)</f>
        <v>1</v>
      </c>
      <c r="N563" s="28">
        <f>IF(OR(L563=1,M563=1),IF(B563+364&lt;=$D$5,(B563+364-$D$4+1)/365,IF(B563&gt;$D$4,($D$5-B563+1)/365,$D$6/365)),0)</f>
        <v>0.18630136986301371</v>
      </c>
      <c r="O563" s="28">
        <f>'Data &amp; Parameter'!$E$16*'Data &amp; Parameter'!$E$17*('Data &amp; Parameter'!$E$18+'Data &amp; Parameter'!$E$19)*'Data &amp; Parameter'!$E$20*'Data &amp; Parameter'!$E$37*N563</f>
        <v>0.64771478420694417</v>
      </c>
      <c r="P563">
        <f>ROUNDUP(IF(D563&gt;$D$4,0,($D$4-D563+1)/365),0)</f>
        <v>0</v>
      </c>
      <c r="Q563">
        <f>ROUNDUP(IF(D563&gt;$D$5,0,($D$5-D563+1)/365),0)</f>
        <v>1</v>
      </c>
      <c r="R563" s="28">
        <f>IF(OR(P563=1,Q563=1),IF(D563+364&lt;=$D$5,(D563+364-$D$4+1)/365,IF(D563&gt;$D$4,($D$5-D563+1)/365,$D$6/365)),0)</f>
        <v>0.18630136986301371</v>
      </c>
      <c r="S563" s="28">
        <f>'Data &amp; Parameter'!$E$16*'Data &amp; Parameter'!$E$17*('Data &amp; Parameter'!$E$18+'Data &amp; Parameter'!$E$19)*'Data &amp; Parameter'!$E$20*'Data &amp; Parameter'!$E$37*R563</f>
        <v>0.64771478420694417</v>
      </c>
      <c r="T563" s="28">
        <f t="shared" si="8"/>
        <v>1.2954295684138883</v>
      </c>
    </row>
    <row r="564" spans="1:20" ht="15.75" customHeight="1" x14ac:dyDescent="0.35">
      <c r="A564">
        <v>557</v>
      </c>
      <c r="B564" s="76">
        <v>44234</v>
      </c>
      <c r="C564" s="1" t="s">
        <v>1873</v>
      </c>
      <c r="D564" s="76">
        <v>44234</v>
      </c>
      <c r="E564" s="1" t="s">
        <v>1874</v>
      </c>
      <c r="F564" s="1" t="s">
        <v>1875</v>
      </c>
      <c r="G564" s="1" t="s">
        <v>123</v>
      </c>
      <c r="H564" s="1" t="s">
        <v>124</v>
      </c>
      <c r="I564" s="1" t="s">
        <v>125</v>
      </c>
      <c r="J564" s="1" t="s">
        <v>487</v>
      </c>
      <c r="K564" s="1" t="s">
        <v>616</v>
      </c>
      <c r="L564">
        <f>ROUNDUP(IF(B564&gt;$D$4,0,($D$4-B564+1)/365),0)</f>
        <v>0</v>
      </c>
      <c r="M564">
        <f>ROUNDUP(IF(B564&gt;$D$5,0,($D$5-B564+1)/365),0)</f>
        <v>1</v>
      </c>
      <c r="N564" s="28">
        <f>IF(OR(L564=1,M564=1),IF(B564+364&lt;=$D$5,(B564+364-$D$4+1)/365,IF(B564&gt;$D$4,($D$5-B564+1)/365,$D$6/365)),0)</f>
        <v>0.18630136986301371</v>
      </c>
      <c r="O564" s="28">
        <f>'Data &amp; Parameter'!$E$16*'Data &amp; Parameter'!$E$17*('Data &amp; Parameter'!$E$18+'Data &amp; Parameter'!$E$19)*'Data &amp; Parameter'!$E$20*'Data &amp; Parameter'!$E$37*N564</f>
        <v>0.64771478420694417</v>
      </c>
      <c r="P564">
        <f>ROUNDUP(IF(D564&gt;$D$4,0,($D$4-D564+1)/365),0)</f>
        <v>0</v>
      </c>
      <c r="Q564">
        <f>ROUNDUP(IF(D564&gt;$D$5,0,($D$5-D564+1)/365),0)</f>
        <v>1</v>
      </c>
      <c r="R564" s="28">
        <f>IF(OR(P564=1,Q564=1),IF(D564+364&lt;=$D$5,(D564+364-$D$4+1)/365,IF(D564&gt;$D$4,($D$5-D564+1)/365,$D$6/365)),0)</f>
        <v>0.18630136986301371</v>
      </c>
      <c r="S564" s="28">
        <f>'Data &amp; Parameter'!$E$16*'Data &amp; Parameter'!$E$17*('Data &amp; Parameter'!$E$18+'Data &amp; Parameter'!$E$19)*'Data &amp; Parameter'!$E$20*'Data &amp; Parameter'!$E$37*R564</f>
        <v>0.64771478420694417</v>
      </c>
      <c r="T564" s="28">
        <f t="shared" si="8"/>
        <v>1.2954295684138883</v>
      </c>
    </row>
    <row r="565" spans="1:20" ht="15.75" customHeight="1" x14ac:dyDescent="0.35">
      <c r="A565">
        <v>558</v>
      </c>
      <c r="B565" s="76">
        <v>44234</v>
      </c>
      <c r="C565" s="1" t="s">
        <v>1876</v>
      </c>
      <c r="D565" s="76">
        <v>44234</v>
      </c>
      <c r="E565" s="1" t="s">
        <v>1877</v>
      </c>
      <c r="F565" s="1" t="s">
        <v>1878</v>
      </c>
      <c r="G565" s="1" t="s">
        <v>123</v>
      </c>
      <c r="H565" s="1" t="s">
        <v>124</v>
      </c>
      <c r="I565" s="1" t="s">
        <v>125</v>
      </c>
      <c r="J565" s="1" t="s">
        <v>487</v>
      </c>
      <c r="K565" s="1" t="s">
        <v>616</v>
      </c>
      <c r="L565">
        <f>ROUNDUP(IF(B565&gt;$D$4,0,($D$4-B565+1)/365),0)</f>
        <v>0</v>
      </c>
      <c r="M565">
        <f>ROUNDUP(IF(B565&gt;$D$5,0,($D$5-B565+1)/365),0)</f>
        <v>1</v>
      </c>
      <c r="N565" s="28">
        <f>IF(OR(L565=1,M565=1),IF(B565+364&lt;=$D$5,(B565+364-$D$4+1)/365,IF(B565&gt;$D$4,($D$5-B565+1)/365,$D$6/365)),0)</f>
        <v>0.18630136986301371</v>
      </c>
      <c r="O565" s="28">
        <f>'Data &amp; Parameter'!$E$16*'Data &amp; Parameter'!$E$17*('Data &amp; Parameter'!$E$18+'Data &amp; Parameter'!$E$19)*'Data &amp; Parameter'!$E$20*'Data &amp; Parameter'!$E$37*N565</f>
        <v>0.64771478420694417</v>
      </c>
      <c r="P565">
        <f>ROUNDUP(IF(D565&gt;$D$4,0,($D$4-D565+1)/365),0)</f>
        <v>0</v>
      </c>
      <c r="Q565">
        <f>ROUNDUP(IF(D565&gt;$D$5,0,($D$5-D565+1)/365),0)</f>
        <v>1</v>
      </c>
      <c r="R565" s="28">
        <f>IF(OR(P565=1,Q565=1),IF(D565+364&lt;=$D$5,(D565+364-$D$4+1)/365,IF(D565&gt;$D$4,($D$5-D565+1)/365,$D$6/365)),0)</f>
        <v>0.18630136986301371</v>
      </c>
      <c r="S565" s="28">
        <f>'Data &amp; Parameter'!$E$16*'Data &amp; Parameter'!$E$17*('Data &amp; Parameter'!$E$18+'Data &amp; Parameter'!$E$19)*'Data &amp; Parameter'!$E$20*'Data &amp; Parameter'!$E$37*R565</f>
        <v>0.64771478420694417</v>
      </c>
      <c r="T565" s="28">
        <f t="shared" si="8"/>
        <v>1.2954295684138883</v>
      </c>
    </row>
    <row r="566" spans="1:20" ht="15.75" customHeight="1" x14ac:dyDescent="0.35">
      <c r="A566">
        <v>559</v>
      </c>
      <c r="B566" s="76">
        <v>44234</v>
      </c>
      <c r="C566" s="1" t="s">
        <v>1879</v>
      </c>
      <c r="D566" s="76">
        <v>44234</v>
      </c>
      <c r="E566" s="1" t="s">
        <v>1880</v>
      </c>
      <c r="F566" s="1" t="s">
        <v>1881</v>
      </c>
      <c r="G566" s="1" t="s">
        <v>123</v>
      </c>
      <c r="H566" s="1" t="s">
        <v>124</v>
      </c>
      <c r="I566" s="1" t="s">
        <v>125</v>
      </c>
      <c r="J566" s="1" t="s">
        <v>487</v>
      </c>
      <c r="K566" s="1" t="s">
        <v>616</v>
      </c>
      <c r="L566">
        <f>ROUNDUP(IF(B566&gt;$D$4,0,($D$4-B566+1)/365),0)</f>
        <v>0</v>
      </c>
      <c r="M566">
        <f>ROUNDUP(IF(B566&gt;$D$5,0,($D$5-B566+1)/365),0)</f>
        <v>1</v>
      </c>
      <c r="N566" s="28">
        <f>IF(OR(L566=1,M566=1),IF(B566+364&lt;=$D$5,(B566+364-$D$4+1)/365,IF(B566&gt;$D$4,($D$5-B566+1)/365,$D$6/365)),0)</f>
        <v>0.18630136986301371</v>
      </c>
      <c r="O566" s="28">
        <f>'Data &amp; Parameter'!$E$16*'Data &amp; Parameter'!$E$17*('Data &amp; Parameter'!$E$18+'Data &amp; Parameter'!$E$19)*'Data &amp; Parameter'!$E$20*'Data &amp; Parameter'!$E$37*N566</f>
        <v>0.64771478420694417</v>
      </c>
      <c r="P566">
        <f>ROUNDUP(IF(D566&gt;$D$4,0,($D$4-D566+1)/365),0)</f>
        <v>0</v>
      </c>
      <c r="Q566">
        <f>ROUNDUP(IF(D566&gt;$D$5,0,($D$5-D566+1)/365),0)</f>
        <v>1</v>
      </c>
      <c r="R566" s="28">
        <f>IF(OR(P566=1,Q566=1),IF(D566+364&lt;=$D$5,(D566+364-$D$4+1)/365,IF(D566&gt;$D$4,($D$5-D566+1)/365,$D$6/365)),0)</f>
        <v>0.18630136986301371</v>
      </c>
      <c r="S566" s="28">
        <f>'Data &amp; Parameter'!$E$16*'Data &amp; Parameter'!$E$17*('Data &amp; Parameter'!$E$18+'Data &amp; Parameter'!$E$19)*'Data &amp; Parameter'!$E$20*'Data &amp; Parameter'!$E$37*R566</f>
        <v>0.64771478420694417</v>
      </c>
      <c r="T566" s="28">
        <f t="shared" si="8"/>
        <v>1.2954295684138883</v>
      </c>
    </row>
    <row r="567" spans="1:20" ht="15.75" customHeight="1" x14ac:dyDescent="0.35">
      <c r="A567">
        <v>560</v>
      </c>
      <c r="B567" s="76">
        <v>44234</v>
      </c>
      <c r="C567" s="1" t="s">
        <v>1882</v>
      </c>
      <c r="D567" s="76">
        <v>44234</v>
      </c>
      <c r="E567" s="1" t="s">
        <v>1883</v>
      </c>
      <c r="F567" s="1" t="s">
        <v>1884</v>
      </c>
      <c r="G567" s="1" t="s">
        <v>123</v>
      </c>
      <c r="H567" s="1" t="s">
        <v>124</v>
      </c>
      <c r="I567" s="1" t="s">
        <v>125</v>
      </c>
      <c r="J567" s="1" t="s">
        <v>487</v>
      </c>
      <c r="K567" s="1" t="s">
        <v>1885</v>
      </c>
      <c r="L567">
        <f>ROUNDUP(IF(B567&gt;$D$4,0,($D$4-B567+1)/365),0)</f>
        <v>0</v>
      </c>
      <c r="M567">
        <f>ROUNDUP(IF(B567&gt;$D$5,0,($D$5-B567+1)/365),0)</f>
        <v>1</v>
      </c>
      <c r="N567" s="28">
        <f>IF(OR(L567=1,M567=1),IF(B567+364&lt;=$D$5,(B567+364-$D$4+1)/365,IF(B567&gt;$D$4,($D$5-B567+1)/365,$D$6/365)),0)</f>
        <v>0.18630136986301371</v>
      </c>
      <c r="O567" s="28">
        <f>'Data &amp; Parameter'!$E$16*'Data &amp; Parameter'!$E$17*('Data &amp; Parameter'!$E$18+'Data &amp; Parameter'!$E$19)*'Data &amp; Parameter'!$E$20*'Data &amp; Parameter'!$E$37*N567</f>
        <v>0.64771478420694417</v>
      </c>
      <c r="P567">
        <f>ROUNDUP(IF(D567&gt;$D$4,0,($D$4-D567+1)/365),0)</f>
        <v>0</v>
      </c>
      <c r="Q567">
        <f>ROUNDUP(IF(D567&gt;$D$5,0,($D$5-D567+1)/365),0)</f>
        <v>1</v>
      </c>
      <c r="R567" s="28">
        <f>IF(OR(P567=1,Q567=1),IF(D567+364&lt;=$D$5,(D567+364-$D$4+1)/365,IF(D567&gt;$D$4,($D$5-D567+1)/365,$D$6/365)),0)</f>
        <v>0.18630136986301371</v>
      </c>
      <c r="S567" s="28">
        <f>'Data &amp; Parameter'!$E$16*'Data &amp; Parameter'!$E$17*('Data &amp; Parameter'!$E$18+'Data &amp; Parameter'!$E$19)*'Data &amp; Parameter'!$E$20*'Data &amp; Parameter'!$E$37*R567</f>
        <v>0.64771478420694417</v>
      </c>
      <c r="T567" s="28">
        <f t="shared" si="8"/>
        <v>1.2954295684138883</v>
      </c>
    </row>
    <row r="568" spans="1:20" ht="15.75" customHeight="1" x14ac:dyDescent="0.35">
      <c r="A568">
        <v>561</v>
      </c>
      <c r="B568" s="76">
        <v>44234</v>
      </c>
      <c r="C568" s="1" t="s">
        <v>1886</v>
      </c>
      <c r="D568" s="76">
        <v>44234</v>
      </c>
      <c r="E568" s="1" t="s">
        <v>1887</v>
      </c>
      <c r="F568" s="1" t="s">
        <v>1888</v>
      </c>
      <c r="G568" s="1" t="s">
        <v>123</v>
      </c>
      <c r="H568" s="1" t="s">
        <v>124</v>
      </c>
      <c r="I568" s="1" t="s">
        <v>125</v>
      </c>
      <c r="J568" s="1" t="s">
        <v>487</v>
      </c>
      <c r="K568" s="1" t="s">
        <v>1885</v>
      </c>
      <c r="L568">
        <f>ROUNDUP(IF(B568&gt;$D$4,0,($D$4-B568+1)/365),0)</f>
        <v>0</v>
      </c>
      <c r="M568">
        <f>ROUNDUP(IF(B568&gt;$D$5,0,($D$5-B568+1)/365),0)</f>
        <v>1</v>
      </c>
      <c r="N568" s="28">
        <f>IF(OR(L568=1,M568=1),IF(B568+364&lt;=$D$5,(B568+364-$D$4+1)/365,IF(B568&gt;$D$4,($D$5-B568+1)/365,$D$6/365)),0)</f>
        <v>0.18630136986301371</v>
      </c>
      <c r="O568" s="28">
        <f>'Data &amp; Parameter'!$E$16*'Data &amp; Parameter'!$E$17*('Data &amp; Parameter'!$E$18+'Data &amp; Parameter'!$E$19)*'Data &amp; Parameter'!$E$20*'Data &amp; Parameter'!$E$37*N568</f>
        <v>0.64771478420694417</v>
      </c>
      <c r="P568">
        <f>ROUNDUP(IF(D568&gt;$D$4,0,($D$4-D568+1)/365),0)</f>
        <v>0</v>
      </c>
      <c r="Q568">
        <f>ROUNDUP(IF(D568&gt;$D$5,0,($D$5-D568+1)/365),0)</f>
        <v>1</v>
      </c>
      <c r="R568" s="28">
        <f>IF(OR(P568=1,Q568=1),IF(D568+364&lt;=$D$5,(D568+364-$D$4+1)/365,IF(D568&gt;$D$4,($D$5-D568+1)/365,$D$6/365)),0)</f>
        <v>0.18630136986301371</v>
      </c>
      <c r="S568" s="28">
        <f>'Data &amp; Parameter'!$E$16*'Data &amp; Parameter'!$E$17*('Data &amp; Parameter'!$E$18+'Data &amp; Parameter'!$E$19)*'Data &amp; Parameter'!$E$20*'Data &amp; Parameter'!$E$37*R568</f>
        <v>0.64771478420694417</v>
      </c>
      <c r="T568" s="28">
        <f t="shared" si="8"/>
        <v>1.2954295684138883</v>
      </c>
    </row>
    <row r="569" spans="1:20" ht="15.75" customHeight="1" x14ac:dyDescent="0.35">
      <c r="A569">
        <v>562</v>
      </c>
      <c r="B569" s="76">
        <v>44234</v>
      </c>
      <c r="C569" s="1" t="s">
        <v>1889</v>
      </c>
      <c r="D569" s="76">
        <v>44234</v>
      </c>
      <c r="E569" s="1" t="s">
        <v>1890</v>
      </c>
      <c r="F569" s="1" t="s">
        <v>1891</v>
      </c>
      <c r="G569" s="1" t="s">
        <v>123</v>
      </c>
      <c r="H569" s="1" t="s">
        <v>124</v>
      </c>
      <c r="I569" s="1" t="s">
        <v>125</v>
      </c>
      <c r="J569" s="1" t="s">
        <v>487</v>
      </c>
      <c r="K569" s="1" t="s">
        <v>616</v>
      </c>
      <c r="L569">
        <f>ROUNDUP(IF(B569&gt;$D$4,0,($D$4-B569+1)/365),0)</f>
        <v>0</v>
      </c>
      <c r="M569">
        <f>ROUNDUP(IF(B569&gt;$D$5,0,($D$5-B569+1)/365),0)</f>
        <v>1</v>
      </c>
      <c r="N569" s="28">
        <f>IF(OR(L569=1,M569=1),IF(B569+364&lt;=$D$5,(B569+364-$D$4+1)/365,IF(B569&gt;$D$4,($D$5-B569+1)/365,$D$6/365)),0)</f>
        <v>0.18630136986301371</v>
      </c>
      <c r="O569" s="28">
        <f>'Data &amp; Parameter'!$E$16*'Data &amp; Parameter'!$E$17*('Data &amp; Parameter'!$E$18+'Data &amp; Parameter'!$E$19)*'Data &amp; Parameter'!$E$20*'Data &amp; Parameter'!$E$37*N569</f>
        <v>0.64771478420694417</v>
      </c>
      <c r="P569">
        <f>ROUNDUP(IF(D569&gt;$D$4,0,($D$4-D569+1)/365),0)</f>
        <v>0</v>
      </c>
      <c r="Q569">
        <f>ROUNDUP(IF(D569&gt;$D$5,0,($D$5-D569+1)/365),0)</f>
        <v>1</v>
      </c>
      <c r="R569" s="28">
        <f>IF(OR(P569=1,Q569=1),IF(D569+364&lt;=$D$5,(D569+364-$D$4+1)/365,IF(D569&gt;$D$4,($D$5-D569+1)/365,$D$6/365)),0)</f>
        <v>0.18630136986301371</v>
      </c>
      <c r="S569" s="28">
        <f>'Data &amp; Parameter'!$E$16*'Data &amp; Parameter'!$E$17*('Data &amp; Parameter'!$E$18+'Data &amp; Parameter'!$E$19)*'Data &amp; Parameter'!$E$20*'Data &amp; Parameter'!$E$37*R569</f>
        <v>0.64771478420694417</v>
      </c>
      <c r="T569" s="28">
        <f t="shared" si="8"/>
        <v>1.2954295684138883</v>
      </c>
    </row>
    <row r="570" spans="1:20" ht="15.75" customHeight="1" x14ac:dyDescent="0.35">
      <c r="A570">
        <v>563</v>
      </c>
      <c r="B570" s="76">
        <v>44234</v>
      </c>
      <c r="C570" s="1" t="s">
        <v>1892</v>
      </c>
      <c r="D570" s="76">
        <v>44234</v>
      </c>
      <c r="E570" s="1" t="s">
        <v>1893</v>
      </c>
      <c r="F570" s="1" t="s">
        <v>1894</v>
      </c>
      <c r="G570" s="1" t="s">
        <v>123</v>
      </c>
      <c r="H570" s="1" t="s">
        <v>124</v>
      </c>
      <c r="I570" s="1" t="s">
        <v>125</v>
      </c>
      <c r="J570" s="1" t="s">
        <v>487</v>
      </c>
      <c r="K570" s="1" t="s">
        <v>1885</v>
      </c>
      <c r="L570">
        <f>ROUNDUP(IF(B570&gt;$D$4,0,($D$4-B570+1)/365),0)</f>
        <v>0</v>
      </c>
      <c r="M570">
        <f>ROUNDUP(IF(B570&gt;$D$5,0,($D$5-B570+1)/365),0)</f>
        <v>1</v>
      </c>
      <c r="N570" s="28">
        <f>IF(OR(L570=1,M570=1),IF(B570+364&lt;=$D$5,(B570+364-$D$4+1)/365,IF(B570&gt;$D$4,($D$5-B570+1)/365,$D$6/365)),0)</f>
        <v>0.18630136986301371</v>
      </c>
      <c r="O570" s="28">
        <f>'Data &amp; Parameter'!$E$16*'Data &amp; Parameter'!$E$17*('Data &amp; Parameter'!$E$18+'Data &amp; Parameter'!$E$19)*'Data &amp; Parameter'!$E$20*'Data &amp; Parameter'!$E$37*N570</f>
        <v>0.64771478420694417</v>
      </c>
      <c r="P570">
        <f>ROUNDUP(IF(D570&gt;$D$4,0,($D$4-D570+1)/365),0)</f>
        <v>0</v>
      </c>
      <c r="Q570">
        <f>ROUNDUP(IF(D570&gt;$D$5,0,($D$5-D570+1)/365),0)</f>
        <v>1</v>
      </c>
      <c r="R570" s="28">
        <f>IF(OR(P570=1,Q570=1),IF(D570+364&lt;=$D$5,(D570+364-$D$4+1)/365,IF(D570&gt;$D$4,($D$5-D570+1)/365,$D$6/365)),0)</f>
        <v>0.18630136986301371</v>
      </c>
      <c r="S570" s="28">
        <f>'Data &amp; Parameter'!$E$16*'Data &amp; Parameter'!$E$17*('Data &amp; Parameter'!$E$18+'Data &amp; Parameter'!$E$19)*'Data &amp; Parameter'!$E$20*'Data &amp; Parameter'!$E$37*R570</f>
        <v>0.64771478420694417</v>
      </c>
      <c r="T570" s="28">
        <f t="shared" si="8"/>
        <v>1.2954295684138883</v>
      </c>
    </row>
    <row r="571" spans="1:20" ht="15.75" customHeight="1" x14ac:dyDescent="0.35">
      <c r="A571">
        <v>564</v>
      </c>
      <c r="B571" s="76">
        <v>44234</v>
      </c>
      <c r="C571" s="1" t="s">
        <v>1895</v>
      </c>
      <c r="D571" s="76">
        <v>44234</v>
      </c>
      <c r="E571" s="1" t="s">
        <v>1896</v>
      </c>
      <c r="F571" s="1" t="s">
        <v>1897</v>
      </c>
      <c r="G571" s="1" t="s">
        <v>123</v>
      </c>
      <c r="H571" s="1" t="s">
        <v>124</v>
      </c>
      <c r="I571" s="1" t="s">
        <v>125</v>
      </c>
      <c r="J571" s="1" t="s">
        <v>487</v>
      </c>
      <c r="K571" s="1" t="s">
        <v>616</v>
      </c>
      <c r="L571">
        <f>ROUNDUP(IF(B571&gt;$D$4,0,($D$4-B571+1)/365),0)</f>
        <v>0</v>
      </c>
      <c r="M571">
        <f>ROUNDUP(IF(B571&gt;$D$5,0,($D$5-B571+1)/365),0)</f>
        <v>1</v>
      </c>
      <c r="N571" s="28">
        <f>IF(OR(L571=1,M571=1),IF(B571+364&lt;=$D$5,(B571+364-$D$4+1)/365,IF(B571&gt;$D$4,($D$5-B571+1)/365,$D$6/365)),0)</f>
        <v>0.18630136986301371</v>
      </c>
      <c r="O571" s="28">
        <f>'Data &amp; Parameter'!$E$16*'Data &amp; Parameter'!$E$17*('Data &amp; Parameter'!$E$18+'Data &amp; Parameter'!$E$19)*'Data &amp; Parameter'!$E$20*'Data &amp; Parameter'!$E$37*N571</f>
        <v>0.64771478420694417</v>
      </c>
      <c r="P571">
        <f>ROUNDUP(IF(D571&gt;$D$4,0,($D$4-D571+1)/365),0)</f>
        <v>0</v>
      </c>
      <c r="Q571">
        <f>ROUNDUP(IF(D571&gt;$D$5,0,($D$5-D571+1)/365),0)</f>
        <v>1</v>
      </c>
      <c r="R571" s="28">
        <f>IF(OR(P571=1,Q571=1),IF(D571+364&lt;=$D$5,(D571+364-$D$4+1)/365,IF(D571&gt;$D$4,($D$5-D571+1)/365,$D$6/365)),0)</f>
        <v>0.18630136986301371</v>
      </c>
      <c r="S571" s="28">
        <f>'Data &amp; Parameter'!$E$16*'Data &amp; Parameter'!$E$17*('Data &amp; Parameter'!$E$18+'Data &amp; Parameter'!$E$19)*'Data &amp; Parameter'!$E$20*'Data &amp; Parameter'!$E$37*R571</f>
        <v>0.64771478420694417</v>
      </c>
      <c r="T571" s="28">
        <f t="shared" si="8"/>
        <v>1.2954295684138883</v>
      </c>
    </row>
    <row r="572" spans="1:20" ht="15.75" customHeight="1" x14ac:dyDescent="0.35">
      <c r="A572">
        <v>565</v>
      </c>
      <c r="B572" s="76">
        <v>44234</v>
      </c>
      <c r="C572" s="1" t="s">
        <v>1898</v>
      </c>
      <c r="D572" s="76">
        <v>44234</v>
      </c>
      <c r="E572" s="1" t="s">
        <v>1899</v>
      </c>
      <c r="F572" s="1" t="s">
        <v>1900</v>
      </c>
      <c r="G572" s="1" t="s">
        <v>123</v>
      </c>
      <c r="H572" s="1" t="s">
        <v>124</v>
      </c>
      <c r="I572" s="1" t="s">
        <v>125</v>
      </c>
      <c r="J572" s="1" t="s">
        <v>487</v>
      </c>
      <c r="K572" s="1" t="s">
        <v>616</v>
      </c>
      <c r="L572">
        <f>ROUNDUP(IF(B572&gt;$D$4,0,($D$4-B572+1)/365),0)</f>
        <v>0</v>
      </c>
      <c r="M572">
        <f>ROUNDUP(IF(B572&gt;$D$5,0,($D$5-B572+1)/365),0)</f>
        <v>1</v>
      </c>
      <c r="N572" s="28">
        <f>IF(OR(L572=1,M572=1),IF(B572+364&lt;=$D$5,(B572+364-$D$4+1)/365,IF(B572&gt;$D$4,($D$5-B572+1)/365,$D$6/365)),0)</f>
        <v>0.18630136986301371</v>
      </c>
      <c r="O572" s="28">
        <f>'Data &amp; Parameter'!$E$16*'Data &amp; Parameter'!$E$17*('Data &amp; Parameter'!$E$18+'Data &amp; Parameter'!$E$19)*'Data &amp; Parameter'!$E$20*'Data &amp; Parameter'!$E$37*N572</f>
        <v>0.64771478420694417</v>
      </c>
      <c r="P572">
        <f>ROUNDUP(IF(D572&gt;$D$4,0,($D$4-D572+1)/365),0)</f>
        <v>0</v>
      </c>
      <c r="Q572">
        <f>ROUNDUP(IF(D572&gt;$D$5,0,($D$5-D572+1)/365),0)</f>
        <v>1</v>
      </c>
      <c r="R572" s="28">
        <f>IF(OR(P572=1,Q572=1),IF(D572+364&lt;=$D$5,(D572+364-$D$4+1)/365,IF(D572&gt;$D$4,($D$5-D572+1)/365,$D$6/365)),0)</f>
        <v>0.18630136986301371</v>
      </c>
      <c r="S572" s="28">
        <f>'Data &amp; Parameter'!$E$16*'Data &amp; Parameter'!$E$17*('Data &amp; Parameter'!$E$18+'Data &amp; Parameter'!$E$19)*'Data &amp; Parameter'!$E$20*'Data &amp; Parameter'!$E$37*R572</f>
        <v>0.64771478420694417</v>
      </c>
      <c r="T572" s="28">
        <f t="shared" si="8"/>
        <v>1.2954295684138883</v>
      </c>
    </row>
    <row r="573" spans="1:20" ht="15.75" customHeight="1" x14ac:dyDescent="0.35">
      <c r="A573">
        <v>566</v>
      </c>
      <c r="B573" s="76">
        <v>44234</v>
      </c>
      <c r="C573" s="1" t="s">
        <v>1901</v>
      </c>
      <c r="D573" s="76">
        <v>44234</v>
      </c>
      <c r="E573" s="1" t="s">
        <v>1902</v>
      </c>
      <c r="F573" s="1" t="s">
        <v>1903</v>
      </c>
      <c r="G573" s="1" t="s">
        <v>123</v>
      </c>
      <c r="H573" s="1" t="s">
        <v>124</v>
      </c>
      <c r="I573" s="1" t="s">
        <v>125</v>
      </c>
      <c r="J573" s="1" t="s">
        <v>487</v>
      </c>
      <c r="K573" s="1" t="s">
        <v>616</v>
      </c>
      <c r="L573">
        <f>ROUNDUP(IF(B573&gt;$D$4,0,($D$4-B573+1)/365),0)</f>
        <v>0</v>
      </c>
      <c r="M573">
        <f>ROUNDUP(IF(B573&gt;$D$5,0,($D$5-B573+1)/365),0)</f>
        <v>1</v>
      </c>
      <c r="N573" s="28">
        <f>IF(OR(L573=1,M573=1),IF(B573+364&lt;=$D$5,(B573+364-$D$4+1)/365,IF(B573&gt;$D$4,($D$5-B573+1)/365,$D$6/365)),0)</f>
        <v>0.18630136986301371</v>
      </c>
      <c r="O573" s="28">
        <f>'Data &amp; Parameter'!$E$16*'Data &amp; Parameter'!$E$17*('Data &amp; Parameter'!$E$18+'Data &amp; Parameter'!$E$19)*'Data &amp; Parameter'!$E$20*'Data &amp; Parameter'!$E$37*N573</f>
        <v>0.64771478420694417</v>
      </c>
      <c r="P573">
        <f>ROUNDUP(IF(D573&gt;$D$4,0,($D$4-D573+1)/365),0)</f>
        <v>0</v>
      </c>
      <c r="Q573">
        <f>ROUNDUP(IF(D573&gt;$D$5,0,($D$5-D573+1)/365),0)</f>
        <v>1</v>
      </c>
      <c r="R573" s="28">
        <f>IF(OR(P573=1,Q573=1),IF(D573+364&lt;=$D$5,(D573+364-$D$4+1)/365,IF(D573&gt;$D$4,($D$5-D573+1)/365,$D$6/365)),0)</f>
        <v>0.18630136986301371</v>
      </c>
      <c r="S573" s="28">
        <f>'Data &amp; Parameter'!$E$16*'Data &amp; Parameter'!$E$17*('Data &amp; Parameter'!$E$18+'Data &amp; Parameter'!$E$19)*'Data &amp; Parameter'!$E$20*'Data &amp; Parameter'!$E$37*R573</f>
        <v>0.64771478420694417</v>
      </c>
      <c r="T573" s="28">
        <f t="shared" si="8"/>
        <v>1.2954295684138883</v>
      </c>
    </row>
    <row r="574" spans="1:20" ht="15.75" customHeight="1" x14ac:dyDescent="0.35">
      <c r="A574">
        <v>567</v>
      </c>
      <c r="B574" s="76">
        <v>44234</v>
      </c>
      <c r="C574" s="1" t="s">
        <v>1904</v>
      </c>
      <c r="D574" s="76">
        <v>44234</v>
      </c>
      <c r="E574" s="1" t="s">
        <v>1905</v>
      </c>
      <c r="F574" s="1" t="s">
        <v>1906</v>
      </c>
      <c r="G574" s="1" t="s">
        <v>123</v>
      </c>
      <c r="H574" s="1" t="s">
        <v>124</v>
      </c>
      <c r="I574" s="1" t="s">
        <v>125</v>
      </c>
      <c r="J574" s="1" t="s">
        <v>487</v>
      </c>
      <c r="K574" s="1" t="s">
        <v>616</v>
      </c>
      <c r="L574">
        <f>ROUNDUP(IF(B574&gt;$D$4,0,($D$4-B574+1)/365),0)</f>
        <v>0</v>
      </c>
      <c r="M574">
        <f>ROUNDUP(IF(B574&gt;$D$5,0,($D$5-B574+1)/365),0)</f>
        <v>1</v>
      </c>
      <c r="N574" s="28">
        <f>IF(OR(L574=1,M574=1),IF(B574+364&lt;=$D$5,(B574+364-$D$4+1)/365,IF(B574&gt;$D$4,($D$5-B574+1)/365,$D$6/365)),0)</f>
        <v>0.18630136986301371</v>
      </c>
      <c r="O574" s="28">
        <f>'Data &amp; Parameter'!$E$16*'Data &amp; Parameter'!$E$17*('Data &amp; Parameter'!$E$18+'Data &amp; Parameter'!$E$19)*'Data &amp; Parameter'!$E$20*'Data &amp; Parameter'!$E$37*N574</f>
        <v>0.64771478420694417</v>
      </c>
      <c r="P574">
        <f>ROUNDUP(IF(D574&gt;$D$4,0,($D$4-D574+1)/365),0)</f>
        <v>0</v>
      </c>
      <c r="Q574">
        <f>ROUNDUP(IF(D574&gt;$D$5,0,($D$5-D574+1)/365),0)</f>
        <v>1</v>
      </c>
      <c r="R574" s="28">
        <f>IF(OR(P574=1,Q574=1),IF(D574+364&lt;=$D$5,(D574+364-$D$4+1)/365,IF(D574&gt;$D$4,($D$5-D574+1)/365,$D$6/365)),0)</f>
        <v>0.18630136986301371</v>
      </c>
      <c r="S574" s="28">
        <f>'Data &amp; Parameter'!$E$16*'Data &amp; Parameter'!$E$17*('Data &amp; Parameter'!$E$18+'Data &amp; Parameter'!$E$19)*'Data &amp; Parameter'!$E$20*'Data &amp; Parameter'!$E$37*R574</f>
        <v>0.64771478420694417</v>
      </c>
      <c r="T574" s="28">
        <f t="shared" si="8"/>
        <v>1.2954295684138883</v>
      </c>
    </row>
    <row r="575" spans="1:20" ht="15.75" customHeight="1" x14ac:dyDescent="0.35">
      <c r="A575">
        <v>568</v>
      </c>
      <c r="B575" s="76">
        <v>44234</v>
      </c>
      <c r="C575" s="1" t="s">
        <v>1907</v>
      </c>
      <c r="D575" s="76">
        <v>44234</v>
      </c>
      <c r="E575" s="1" t="s">
        <v>1908</v>
      </c>
      <c r="F575" s="1" t="s">
        <v>1909</v>
      </c>
      <c r="G575" s="1" t="s">
        <v>123</v>
      </c>
      <c r="H575" s="1" t="s">
        <v>124</v>
      </c>
      <c r="I575" s="1" t="s">
        <v>125</v>
      </c>
      <c r="J575" s="1" t="s">
        <v>487</v>
      </c>
      <c r="K575" s="1" t="s">
        <v>616</v>
      </c>
      <c r="L575">
        <f>ROUNDUP(IF(B575&gt;$D$4,0,($D$4-B575+1)/365),0)</f>
        <v>0</v>
      </c>
      <c r="M575">
        <f>ROUNDUP(IF(B575&gt;$D$5,0,($D$5-B575+1)/365),0)</f>
        <v>1</v>
      </c>
      <c r="N575" s="28">
        <f>IF(OR(L575=1,M575=1),IF(B575+364&lt;=$D$5,(B575+364-$D$4+1)/365,IF(B575&gt;$D$4,($D$5-B575+1)/365,$D$6/365)),0)</f>
        <v>0.18630136986301371</v>
      </c>
      <c r="O575" s="28">
        <f>'Data &amp; Parameter'!$E$16*'Data &amp; Parameter'!$E$17*('Data &amp; Parameter'!$E$18+'Data &amp; Parameter'!$E$19)*'Data &amp; Parameter'!$E$20*'Data &amp; Parameter'!$E$37*N575</f>
        <v>0.64771478420694417</v>
      </c>
      <c r="P575">
        <f>ROUNDUP(IF(D575&gt;$D$4,0,($D$4-D575+1)/365),0)</f>
        <v>0</v>
      </c>
      <c r="Q575">
        <f>ROUNDUP(IF(D575&gt;$D$5,0,($D$5-D575+1)/365),0)</f>
        <v>1</v>
      </c>
      <c r="R575" s="28">
        <f>IF(OR(P575=1,Q575=1),IF(D575+364&lt;=$D$5,(D575+364-$D$4+1)/365,IF(D575&gt;$D$4,($D$5-D575+1)/365,$D$6/365)),0)</f>
        <v>0.18630136986301371</v>
      </c>
      <c r="S575" s="28">
        <f>'Data &amp; Parameter'!$E$16*'Data &amp; Parameter'!$E$17*('Data &amp; Parameter'!$E$18+'Data &amp; Parameter'!$E$19)*'Data &amp; Parameter'!$E$20*'Data &amp; Parameter'!$E$37*R575</f>
        <v>0.64771478420694417</v>
      </c>
      <c r="T575" s="28">
        <f t="shared" si="8"/>
        <v>1.2954295684138883</v>
      </c>
    </row>
    <row r="576" spans="1:20" ht="15.75" customHeight="1" x14ac:dyDescent="0.35">
      <c r="A576">
        <v>569</v>
      </c>
      <c r="B576" s="76">
        <v>44234</v>
      </c>
      <c r="C576" s="1" t="s">
        <v>1910</v>
      </c>
      <c r="D576" s="76">
        <v>44234</v>
      </c>
      <c r="E576" s="1" t="s">
        <v>1911</v>
      </c>
      <c r="F576" s="1" t="s">
        <v>1912</v>
      </c>
      <c r="G576" s="1" t="s">
        <v>123</v>
      </c>
      <c r="H576" s="1" t="s">
        <v>124</v>
      </c>
      <c r="I576" s="1" t="s">
        <v>125</v>
      </c>
      <c r="J576" s="1" t="s">
        <v>487</v>
      </c>
      <c r="K576" s="1" t="s">
        <v>616</v>
      </c>
      <c r="L576">
        <f>ROUNDUP(IF(B576&gt;$D$4,0,($D$4-B576+1)/365),0)</f>
        <v>0</v>
      </c>
      <c r="M576">
        <f>ROUNDUP(IF(B576&gt;$D$5,0,($D$5-B576+1)/365),0)</f>
        <v>1</v>
      </c>
      <c r="N576" s="28">
        <f>IF(OR(L576=1,M576=1),IF(B576+364&lt;=$D$5,(B576+364-$D$4+1)/365,IF(B576&gt;$D$4,($D$5-B576+1)/365,$D$6/365)),0)</f>
        <v>0.18630136986301371</v>
      </c>
      <c r="O576" s="28">
        <f>'Data &amp; Parameter'!$E$16*'Data &amp; Parameter'!$E$17*('Data &amp; Parameter'!$E$18+'Data &amp; Parameter'!$E$19)*'Data &amp; Parameter'!$E$20*'Data &amp; Parameter'!$E$37*N576</f>
        <v>0.64771478420694417</v>
      </c>
      <c r="P576">
        <f>ROUNDUP(IF(D576&gt;$D$4,0,($D$4-D576+1)/365),0)</f>
        <v>0</v>
      </c>
      <c r="Q576">
        <f>ROUNDUP(IF(D576&gt;$D$5,0,($D$5-D576+1)/365),0)</f>
        <v>1</v>
      </c>
      <c r="R576" s="28">
        <f>IF(OR(P576=1,Q576=1),IF(D576+364&lt;=$D$5,(D576+364-$D$4+1)/365,IF(D576&gt;$D$4,($D$5-D576+1)/365,$D$6/365)),0)</f>
        <v>0.18630136986301371</v>
      </c>
      <c r="S576" s="28">
        <f>'Data &amp; Parameter'!$E$16*'Data &amp; Parameter'!$E$17*('Data &amp; Parameter'!$E$18+'Data &amp; Parameter'!$E$19)*'Data &amp; Parameter'!$E$20*'Data &amp; Parameter'!$E$37*R576</f>
        <v>0.64771478420694417</v>
      </c>
      <c r="T576" s="28">
        <f t="shared" si="8"/>
        <v>1.2954295684138883</v>
      </c>
    </row>
    <row r="577" spans="1:20" ht="15.75" customHeight="1" x14ac:dyDescent="0.35">
      <c r="A577">
        <v>570</v>
      </c>
      <c r="B577" s="76">
        <v>44234</v>
      </c>
      <c r="C577" s="1" t="s">
        <v>1913</v>
      </c>
      <c r="D577" s="76">
        <v>44234</v>
      </c>
      <c r="E577" s="1" t="s">
        <v>1914</v>
      </c>
      <c r="F577" s="1" t="s">
        <v>1915</v>
      </c>
      <c r="G577" s="1" t="s">
        <v>123</v>
      </c>
      <c r="H577" s="1" t="s">
        <v>124</v>
      </c>
      <c r="I577" s="1" t="s">
        <v>125</v>
      </c>
      <c r="J577" s="1" t="s">
        <v>1916</v>
      </c>
      <c r="K577" s="1" t="s">
        <v>1917</v>
      </c>
      <c r="L577">
        <f>ROUNDUP(IF(B577&gt;$D$4,0,($D$4-B577+1)/365),0)</f>
        <v>0</v>
      </c>
      <c r="M577">
        <f>ROUNDUP(IF(B577&gt;$D$5,0,($D$5-B577+1)/365),0)</f>
        <v>1</v>
      </c>
      <c r="N577" s="28">
        <f>IF(OR(L577=1,M577=1),IF(B577+364&lt;=$D$5,(B577+364-$D$4+1)/365,IF(B577&gt;$D$4,($D$5-B577+1)/365,$D$6/365)),0)</f>
        <v>0.18630136986301371</v>
      </c>
      <c r="O577" s="28">
        <f>'Data &amp; Parameter'!$E$16*'Data &amp; Parameter'!$E$17*('Data &amp; Parameter'!$E$18+'Data &amp; Parameter'!$E$19)*'Data &amp; Parameter'!$E$20*'Data &amp; Parameter'!$E$37*N577</f>
        <v>0.64771478420694417</v>
      </c>
      <c r="P577">
        <f>ROUNDUP(IF(D577&gt;$D$4,0,($D$4-D577+1)/365),0)</f>
        <v>0</v>
      </c>
      <c r="Q577">
        <f>ROUNDUP(IF(D577&gt;$D$5,0,($D$5-D577+1)/365),0)</f>
        <v>1</v>
      </c>
      <c r="R577" s="28">
        <f>IF(OR(P577=1,Q577=1),IF(D577+364&lt;=$D$5,(D577+364-$D$4+1)/365,IF(D577&gt;$D$4,($D$5-D577+1)/365,$D$6/365)),0)</f>
        <v>0.18630136986301371</v>
      </c>
      <c r="S577" s="28">
        <f>'Data &amp; Parameter'!$E$16*'Data &amp; Parameter'!$E$17*('Data &amp; Parameter'!$E$18+'Data &amp; Parameter'!$E$19)*'Data &amp; Parameter'!$E$20*'Data &amp; Parameter'!$E$37*R577</f>
        <v>0.64771478420694417</v>
      </c>
      <c r="T577" s="28">
        <f t="shared" si="8"/>
        <v>1.2954295684138883</v>
      </c>
    </row>
    <row r="578" spans="1:20" ht="15.75" customHeight="1" x14ac:dyDescent="0.35">
      <c r="A578">
        <v>571</v>
      </c>
      <c r="B578" s="76">
        <v>44234</v>
      </c>
      <c r="C578" s="1" t="s">
        <v>1918</v>
      </c>
      <c r="D578" s="76">
        <v>44234</v>
      </c>
      <c r="E578" s="1" t="s">
        <v>1919</v>
      </c>
      <c r="F578" s="1" t="s">
        <v>1920</v>
      </c>
      <c r="G578" s="1" t="s">
        <v>123</v>
      </c>
      <c r="H578" s="1" t="s">
        <v>124</v>
      </c>
      <c r="I578" s="1" t="s">
        <v>125</v>
      </c>
      <c r="J578" s="1" t="s">
        <v>1583</v>
      </c>
      <c r="K578" s="1" t="s">
        <v>1583</v>
      </c>
      <c r="L578">
        <f>ROUNDUP(IF(B578&gt;$D$4,0,($D$4-B578+1)/365),0)</f>
        <v>0</v>
      </c>
      <c r="M578">
        <f>ROUNDUP(IF(B578&gt;$D$5,0,($D$5-B578+1)/365),0)</f>
        <v>1</v>
      </c>
      <c r="N578" s="28">
        <f>IF(OR(L578=1,M578=1),IF(B578+364&lt;=$D$5,(B578+364-$D$4+1)/365,IF(B578&gt;$D$4,($D$5-B578+1)/365,$D$6/365)),0)</f>
        <v>0.18630136986301371</v>
      </c>
      <c r="O578" s="28">
        <f>'Data &amp; Parameter'!$E$16*'Data &amp; Parameter'!$E$17*('Data &amp; Parameter'!$E$18+'Data &amp; Parameter'!$E$19)*'Data &amp; Parameter'!$E$20*'Data &amp; Parameter'!$E$37*N578</f>
        <v>0.64771478420694417</v>
      </c>
      <c r="P578">
        <f>ROUNDUP(IF(D578&gt;$D$4,0,($D$4-D578+1)/365),0)</f>
        <v>0</v>
      </c>
      <c r="Q578">
        <f>ROUNDUP(IF(D578&gt;$D$5,0,($D$5-D578+1)/365),0)</f>
        <v>1</v>
      </c>
      <c r="R578" s="28">
        <f>IF(OR(P578=1,Q578=1),IF(D578+364&lt;=$D$5,(D578+364-$D$4+1)/365,IF(D578&gt;$D$4,($D$5-D578+1)/365,$D$6/365)),0)</f>
        <v>0.18630136986301371</v>
      </c>
      <c r="S578" s="28">
        <f>'Data &amp; Parameter'!$E$16*'Data &amp; Parameter'!$E$17*('Data &amp; Parameter'!$E$18+'Data &amp; Parameter'!$E$19)*'Data &amp; Parameter'!$E$20*'Data &amp; Parameter'!$E$37*R578</f>
        <v>0.64771478420694417</v>
      </c>
      <c r="T578" s="28">
        <f t="shared" si="8"/>
        <v>1.2954295684138883</v>
      </c>
    </row>
    <row r="579" spans="1:20" ht="15.75" customHeight="1" x14ac:dyDescent="0.35">
      <c r="A579">
        <v>572</v>
      </c>
      <c r="B579" s="76">
        <v>44234</v>
      </c>
      <c r="C579" s="1" t="s">
        <v>1921</v>
      </c>
      <c r="D579" s="76">
        <v>44234</v>
      </c>
      <c r="E579" s="1" t="s">
        <v>1922</v>
      </c>
      <c r="F579" s="1" t="s">
        <v>1923</v>
      </c>
      <c r="G579" s="1" t="s">
        <v>123</v>
      </c>
      <c r="H579" s="1" t="s">
        <v>124</v>
      </c>
      <c r="I579" s="1" t="s">
        <v>125</v>
      </c>
      <c r="J579" s="1" t="s">
        <v>1583</v>
      </c>
      <c r="K579" s="1" t="s">
        <v>1583</v>
      </c>
      <c r="L579">
        <f>ROUNDUP(IF(B579&gt;$D$4,0,($D$4-B579+1)/365),0)</f>
        <v>0</v>
      </c>
      <c r="M579">
        <f>ROUNDUP(IF(B579&gt;$D$5,0,($D$5-B579+1)/365),0)</f>
        <v>1</v>
      </c>
      <c r="N579" s="28">
        <f>IF(OR(L579=1,M579=1),IF(B579+364&lt;=$D$5,(B579+364-$D$4+1)/365,IF(B579&gt;$D$4,($D$5-B579+1)/365,$D$6/365)),0)</f>
        <v>0.18630136986301371</v>
      </c>
      <c r="O579" s="28">
        <f>'Data &amp; Parameter'!$E$16*'Data &amp; Parameter'!$E$17*('Data &amp; Parameter'!$E$18+'Data &amp; Parameter'!$E$19)*'Data &amp; Parameter'!$E$20*'Data &amp; Parameter'!$E$37*N579</f>
        <v>0.64771478420694417</v>
      </c>
      <c r="P579">
        <f>ROUNDUP(IF(D579&gt;$D$4,0,($D$4-D579+1)/365),0)</f>
        <v>0</v>
      </c>
      <c r="Q579">
        <f>ROUNDUP(IF(D579&gt;$D$5,0,($D$5-D579+1)/365),0)</f>
        <v>1</v>
      </c>
      <c r="R579" s="28">
        <f>IF(OR(P579=1,Q579=1),IF(D579+364&lt;=$D$5,(D579+364-$D$4+1)/365,IF(D579&gt;$D$4,($D$5-D579+1)/365,$D$6/365)),0)</f>
        <v>0.18630136986301371</v>
      </c>
      <c r="S579" s="28">
        <f>'Data &amp; Parameter'!$E$16*'Data &amp; Parameter'!$E$17*('Data &amp; Parameter'!$E$18+'Data &amp; Parameter'!$E$19)*'Data &amp; Parameter'!$E$20*'Data &amp; Parameter'!$E$37*R579</f>
        <v>0.64771478420694417</v>
      </c>
      <c r="T579" s="28">
        <f t="shared" si="8"/>
        <v>1.2954295684138883</v>
      </c>
    </row>
    <row r="580" spans="1:20" ht="15.75" customHeight="1" x14ac:dyDescent="0.35">
      <c r="A580">
        <v>573</v>
      </c>
      <c r="B580" s="76">
        <v>44234</v>
      </c>
      <c r="C580" s="1" t="s">
        <v>1924</v>
      </c>
      <c r="D580" s="76">
        <v>44234</v>
      </c>
      <c r="E580" s="1" t="s">
        <v>1925</v>
      </c>
      <c r="F580" s="1" t="s">
        <v>1926</v>
      </c>
      <c r="G580" s="1" t="s">
        <v>123</v>
      </c>
      <c r="H580" s="1" t="s">
        <v>124</v>
      </c>
      <c r="I580" s="1" t="s">
        <v>125</v>
      </c>
      <c r="J580" s="1" t="s">
        <v>1583</v>
      </c>
      <c r="K580" s="1" t="s">
        <v>1583</v>
      </c>
      <c r="L580">
        <f>ROUNDUP(IF(B580&gt;$D$4,0,($D$4-B580+1)/365),0)</f>
        <v>0</v>
      </c>
      <c r="M580">
        <f>ROUNDUP(IF(B580&gt;$D$5,0,($D$5-B580+1)/365),0)</f>
        <v>1</v>
      </c>
      <c r="N580" s="28">
        <f>IF(OR(L580=1,M580=1),IF(B580+364&lt;=$D$5,(B580+364-$D$4+1)/365,IF(B580&gt;$D$4,($D$5-B580+1)/365,$D$6/365)),0)</f>
        <v>0.18630136986301371</v>
      </c>
      <c r="O580" s="28">
        <f>'Data &amp; Parameter'!$E$16*'Data &amp; Parameter'!$E$17*('Data &amp; Parameter'!$E$18+'Data &amp; Parameter'!$E$19)*'Data &amp; Parameter'!$E$20*'Data &amp; Parameter'!$E$37*N580</f>
        <v>0.64771478420694417</v>
      </c>
      <c r="P580">
        <f>ROUNDUP(IF(D580&gt;$D$4,0,($D$4-D580+1)/365),0)</f>
        <v>0</v>
      </c>
      <c r="Q580">
        <f>ROUNDUP(IF(D580&gt;$D$5,0,($D$5-D580+1)/365),0)</f>
        <v>1</v>
      </c>
      <c r="R580" s="28">
        <f>IF(OR(P580=1,Q580=1),IF(D580+364&lt;=$D$5,(D580+364-$D$4+1)/365,IF(D580&gt;$D$4,($D$5-D580+1)/365,$D$6/365)),0)</f>
        <v>0.18630136986301371</v>
      </c>
      <c r="S580" s="28">
        <f>'Data &amp; Parameter'!$E$16*'Data &amp; Parameter'!$E$17*('Data &amp; Parameter'!$E$18+'Data &amp; Parameter'!$E$19)*'Data &amp; Parameter'!$E$20*'Data &amp; Parameter'!$E$37*R580</f>
        <v>0.64771478420694417</v>
      </c>
      <c r="T580" s="28">
        <f t="shared" si="8"/>
        <v>1.2954295684138883</v>
      </c>
    </row>
    <row r="581" spans="1:20" ht="15.75" customHeight="1" x14ac:dyDescent="0.35">
      <c r="A581">
        <v>574</v>
      </c>
      <c r="B581" s="76">
        <v>44234</v>
      </c>
      <c r="C581" s="1" t="s">
        <v>1927</v>
      </c>
      <c r="D581" s="76">
        <v>44234</v>
      </c>
      <c r="E581" s="1" t="s">
        <v>1928</v>
      </c>
      <c r="F581" s="1" t="s">
        <v>1929</v>
      </c>
      <c r="G581" s="1" t="s">
        <v>123</v>
      </c>
      <c r="H581" s="1" t="s">
        <v>124</v>
      </c>
      <c r="I581" s="1" t="s">
        <v>125</v>
      </c>
      <c r="J581" s="1" t="s">
        <v>1583</v>
      </c>
      <c r="K581" s="1" t="s">
        <v>1583</v>
      </c>
      <c r="L581">
        <f>ROUNDUP(IF(B581&gt;$D$4,0,($D$4-B581+1)/365),0)</f>
        <v>0</v>
      </c>
      <c r="M581">
        <f>ROUNDUP(IF(B581&gt;$D$5,0,($D$5-B581+1)/365),0)</f>
        <v>1</v>
      </c>
      <c r="N581" s="28">
        <f>IF(OR(L581=1,M581=1),IF(B581+364&lt;=$D$5,(B581+364-$D$4+1)/365,IF(B581&gt;$D$4,($D$5-B581+1)/365,$D$6/365)),0)</f>
        <v>0.18630136986301371</v>
      </c>
      <c r="O581" s="28">
        <f>'Data &amp; Parameter'!$E$16*'Data &amp; Parameter'!$E$17*('Data &amp; Parameter'!$E$18+'Data &amp; Parameter'!$E$19)*'Data &amp; Parameter'!$E$20*'Data &amp; Parameter'!$E$37*N581</f>
        <v>0.64771478420694417</v>
      </c>
      <c r="P581">
        <f>ROUNDUP(IF(D581&gt;$D$4,0,($D$4-D581+1)/365),0)</f>
        <v>0</v>
      </c>
      <c r="Q581">
        <f>ROUNDUP(IF(D581&gt;$D$5,0,($D$5-D581+1)/365),0)</f>
        <v>1</v>
      </c>
      <c r="R581" s="28">
        <f>IF(OR(P581=1,Q581=1),IF(D581+364&lt;=$D$5,(D581+364-$D$4+1)/365,IF(D581&gt;$D$4,($D$5-D581+1)/365,$D$6/365)),0)</f>
        <v>0.18630136986301371</v>
      </c>
      <c r="S581" s="28">
        <f>'Data &amp; Parameter'!$E$16*'Data &amp; Parameter'!$E$17*('Data &amp; Parameter'!$E$18+'Data &amp; Parameter'!$E$19)*'Data &amp; Parameter'!$E$20*'Data &amp; Parameter'!$E$37*R581</f>
        <v>0.64771478420694417</v>
      </c>
      <c r="T581" s="28">
        <f t="shared" si="8"/>
        <v>1.2954295684138883</v>
      </c>
    </row>
    <row r="582" spans="1:20" ht="15.75" customHeight="1" x14ac:dyDescent="0.35">
      <c r="A582">
        <v>575</v>
      </c>
      <c r="B582" s="76">
        <v>44234</v>
      </c>
      <c r="C582" s="1" t="s">
        <v>1930</v>
      </c>
      <c r="D582" s="76">
        <v>44234</v>
      </c>
      <c r="E582" s="1" t="s">
        <v>1931</v>
      </c>
      <c r="F582" s="1" t="s">
        <v>1932</v>
      </c>
      <c r="G582" s="1" t="s">
        <v>123</v>
      </c>
      <c r="H582" s="1" t="s">
        <v>124</v>
      </c>
      <c r="I582" s="1" t="s">
        <v>125</v>
      </c>
      <c r="J582" s="1" t="s">
        <v>1583</v>
      </c>
      <c r="K582" s="1" t="s">
        <v>1583</v>
      </c>
      <c r="L582">
        <f>ROUNDUP(IF(B582&gt;$D$4,0,($D$4-B582+1)/365),0)</f>
        <v>0</v>
      </c>
      <c r="M582">
        <f>ROUNDUP(IF(B582&gt;$D$5,0,($D$5-B582+1)/365),0)</f>
        <v>1</v>
      </c>
      <c r="N582" s="28">
        <f>IF(OR(L582=1,M582=1),IF(B582+364&lt;=$D$5,(B582+364-$D$4+1)/365,IF(B582&gt;$D$4,($D$5-B582+1)/365,$D$6/365)),0)</f>
        <v>0.18630136986301371</v>
      </c>
      <c r="O582" s="28">
        <f>'Data &amp; Parameter'!$E$16*'Data &amp; Parameter'!$E$17*('Data &amp; Parameter'!$E$18+'Data &amp; Parameter'!$E$19)*'Data &amp; Parameter'!$E$20*'Data &amp; Parameter'!$E$37*N582</f>
        <v>0.64771478420694417</v>
      </c>
      <c r="P582">
        <f>ROUNDUP(IF(D582&gt;$D$4,0,($D$4-D582+1)/365),0)</f>
        <v>0</v>
      </c>
      <c r="Q582">
        <f>ROUNDUP(IF(D582&gt;$D$5,0,($D$5-D582+1)/365),0)</f>
        <v>1</v>
      </c>
      <c r="R582" s="28">
        <f>IF(OR(P582=1,Q582=1),IF(D582+364&lt;=$D$5,(D582+364-$D$4+1)/365,IF(D582&gt;$D$4,($D$5-D582+1)/365,$D$6/365)),0)</f>
        <v>0.18630136986301371</v>
      </c>
      <c r="S582" s="28">
        <f>'Data &amp; Parameter'!$E$16*'Data &amp; Parameter'!$E$17*('Data &amp; Parameter'!$E$18+'Data &amp; Parameter'!$E$19)*'Data &amp; Parameter'!$E$20*'Data &amp; Parameter'!$E$37*R582</f>
        <v>0.64771478420694417</v>
      </c>
      <c r="T582" s="28">
        <f t="shared" si="8"/>
        <v>1.2954295684138883</v>
      </c>
    </row>
    <row r="583" spans="1:20" ht="15.75" customHeight="1" x14ac:dyDescent="0.35">
      <c r="A583">
        <v>576</v>
      </c>
      <c r="B583" s="76">
        <v>44234</v>
      </c>
      <c r="C583" s="1" t="s">
        <v>1933</v>
      </c>
      <c r="D583" s="76">
        <v>44234</v>
      </c>
      <c r="E583" s="1" t="s">
        <v>1934</v>
      </c>
      <c r="F583" s="1" t="s">
        <v>1935</v>
      </c>
      <c r="G583" s="1" t="s">
        <v>123</v>
      </c>
      <c r="H583" s="1" t="s">
        <v>124</v>
      </c>
      <c r="I583" s="1" t="s">
        <v>125</v>
      </c>
      <c r="J583" s="1" t="s">
        <v>1583</v>
      </c>
      <c r="K583" s="1" t="s">
        <v>1583</v>
      </c>
      <c r="L583">
        <f>ROUNDUP(IF(B583&gt;$D$4,0,($D$4-B583+1)/365),0)</f>
        <v>0</v>
      </c>
      <c r="M583">
        <f>ROUNDUP(IF(B583&gt;$D$5,0,($D$5-B583+1)/365),0)</f>
        <v>1</v>
      </c>
      <c r="N583" s="28">
        <f>IF(OR(L583=1,M583=1),IF(B583+364&lt;=$D$5,(B583+364-$D$4+1)/365,IF(B583&gt;$D$4,($D$5-B583+1)/365,$D$6/365)),0)</f>
        <v>0.18630136986301371</v>
      </c>
      <c r="O583" s="28">
        <f>'Data &amp; Parameter'!$E$16*'Data &amp; Parameter'!$E$17*('Data &amp; Parameter'!$E$18+'Data &amp; Parameter'!$E$19)*'Data &amp; Parameter'!$E$20*'Data &amp; Parameter'!$E$37*N583</f>
        <v>0.64771478420694417</v>
      </c>
      <c r="P583">
        <f>ROUNDUP(IF(D583&gt;$D$4,0,($D$4-D583+1)/365),0)</f>
        <v>0</v>
      </c>
      <c r="Q583">
        <f>ROUNDUP(IF(D583&gt;$D$5,0,($D$5-D583+1)/365),0)</f>
        <v>1</v>
      </c>
      <c r="R583" s="28">
        <f>IF(OR(P583=1,Q583=1),IF(D583+364&lt;=$D$5,(D583+364-$D$4+1)/365,IF(D583&gt;$D$4,($D$5-D583+1)/365,$D$6/365)),0)</f>
        <v>0.18630136986301371</v>
      </c>
      <c r="S583" s="28">
        <f>'Data &amp; Parameter'!$E$16*'Data &amp; Parameter'!$E$17*('Data &amp; Parameter'!$E$18+'Data &amp; Parameter'!$E$19)*'Data &amp; Parameter'!$E$20*'Data &amp; Parameter'!$E$37*R583</f>
        <v>0.64771478420694417</v>
      </c>
      <c r="T583" s="28">
        <f t="shared" si="8"/>
        <v>1.2954295684138883</v>
      </c>
    </row>
    <row r="584" spans="1:20" ht="15.75" customHeight="1" x14ac:dyDescent="0.35">
      <c r="A584">
        <v>577</v>
      </c>
      <c r="B584" s="76">
        <v>44234</v>
      </c>
      <c r="C584" s="1" t="s">
        <v>1936</v>
      </c>
      <c r="D584" s="76">
        <v>44234</v>
      </c>
      <c r="E584" s="1" t="s">
        <v>1937</v>
      </c>
      <c r="F584" s="1" t="s">
        <v>1938</v>
      </c>
      <c r="G584" s="1" t="s">
        <v>123</v>
      </c>
      <c r="H584" s="1" t="s">
        <v>124</v>
      </c>
      <c r="I584" s="1" t="s">
        <v>125</v>
      </c>
      <c r="J584" s="1" t="s">
        <v>1939</v>
      </c>
      <c r="K584" s="1" t="s">
        <v>1583</v>
      </c>
      <c r="L584">
        <f>ROUNDUP(IF(B584&gt;$D$4,0,($D$4-B584+1)/365),0)</f>
        <v>0</v>
      </c>
      <c r="M584">
        <f>ROUNDUP(IF(B584&gt;$D$5,0,($D$5-B584+1)/365),0)</f>
        <v>1</v>
      </c>
      <c r="N584" s="28">
        <f>IF(OR(L584=1,M584=1),IF(B584+364&lt;=$D$5,(B584+364-$D$4+1)/365,IF(B584&gt;$D$4,($D$5-B584+1)/365,$D$6/365)),0)</f>
        <v>0.18630136986301371</v>
      </c>
      <c r="O584" s="28">
        <f>'Data &amp; Parameter'!$E$16*'Data &amp; Parameter'!$E$17*('Data &amp; Parameter'!$E$18+'Data &amp; Parameter'!$E$19)*'Data &amp; Parameter'!$E$20*'Data &amp; Parameter'!$E$37*N584</f>
        <v>0.64771478420694417</v>
      </c>
      <c r="P584">
        <f>ROUNDUP(IF(D584&gt;$D$4,0,($D$4-D584+1)/365),0)</f>
        <v>0</v>
      </c>
      <c r="Q584">
        <f>ROUNDUP(IF(D584&gt;$D$5,0,($D$5-D584+1)/365),0)</f>
        <v>1</v>
      </c>
      <c r="R584" s="28">
        <f>IF(OR(P584=1,Q584=1),IF(D584+364&lt;=$D$5,(D584+364-$D$4+1)/365,IF(D584&gt;$D$4,($D$5-D584+1)/365,$D$6/365)),0)</f>
        <v>0.18630136986301371</v>
      </c>
      <c r="S584" s="28">
        <f>'Data &amp; Parameter'!$E$16*'Data &amp; Parameter'!$E$17*('Data &amp; Parameter'!$E$18+'Data &amp; Parameter'!$E$19)*'Data &amp; Parameter'!$E$20*'Data &amp; Parameter'!$E$37*R584</f>
        <v>0.64771478420694417</v>
      </c>
      <c r="T584" s="28">
        <f t="shared" si="8"/>
        <v>1.2954295684138883</v>
      </c>
    </row>
    <row r="585" spans="1:20" ht="15.75" customHeight="1" x14ac:dyDescent="0.35">
      <c r="A585">
        <v>578</v>
      </c>
      <c r="B585" s="76">
        <v>44234</v>
      </c>
      <c r="C585" s="1" t="s">
        <v>1940</v>
      </c>
      <c r="D585" s="76">
        <v>44234</v>
      </c>
      <c r="E585" s="1" t="s">
        <v>1941</v>
      </c>
      <c r="F585" s="1" t="s">
        <v>1942</v>
      </c>
      <c r="G585" s="1" t="s">
        <v>123</v>
      </c>
      <c r="H585" s="1" t="s">
        <v>124</v>
      </c>
      <c r="I585" s="1" t="s">
        <v>125</v>
      </c>
      <c r="J585" s="1" t="s">
        <v>1583</v>
      </c>
      <c r="K585" s="1" t="s">
        <v>1583</v>
      </c>
      <c r="L585">
        <f>ROUNDUP(IF(B585&gt;$D$4,0,($D$4-B585+1)/365),0)</f>
        <v>0</v>
      </c>
      <c r="M585">
        <f>ROUNDUP(IF(B585&gt;$D$5,0,($D$5-B585+1)/365),0)</f>
        <v>1</v>
      </c>
      <c r="N585" s="28">
        <f>IF(OR(L585=1,M585=1),IF(B585+364&lt;=$D$5,(B585+364-$D$4+1)/365,IF(B585&gt;$D$4,($D$5-B585+1)/365,$D$6/365)),0)</f>
        <v>0.18630136986301371</v>
      </c>
      <c r="O585" s="28">
        <f>'Data &amp; Parameter'!$E$16*'Data &amp; Parameter'!$E$17*('Data &amp; Parameter'!$E$18+'Data &amp; Parameter'!$E$19)*'Data &amp; Parameter'!$E$20*'Data &amp; Parameter'!$E$37*N585</f>
        <v>0.64771478420694417</v>
      </c>
      <c r="P585">
        <f>ROUNDUP(IF(D585&gt;$D$4,0,($D$4-D585+1)/365),0)</f>
        <v>0</v>
      </c>
      <c r="Q585">
        <f>ROUNDUP(IF(D585&gt;$D$5,0,($D$5-D585+1)/365),0)</f>
        <v>1</v>
      </c>
      <c r="R585" s="28">
        <f>IF(OR(P585=1,Q585=1),IF(D585+364&lt;=$D$5,(D585+364-$D$4+1)/365,IF(D585&gt;$D$4,($D$5-D585+1)/365,$D$6/365)),0)</f>
        <v>0.18630136986301371</v>
      </c>
      <c r="S585" s="28">
        <f>'Data &amp; Parameter'!$E$16*'Data &amp; Parameter'!$E$17*('Data &amp; Parameter'!$E$18+'Data &amp; Parameter'!$E$19)*'Data &amp; Parameter'!$E$20*'Data &amp; Parameter'!$E$37*R585</f>
        <v>0.64771478420694417</v>
      </c>
      <c r="T585" s="28">
        <f t="shared" ref="T585:T648" si="9">O585+S585</f>
        <v>1.2954295684138883</v>
      </c>
    </row>
    <row r="586" spans="1:20" ht="15.75" customHeight="1" x14ac:dyDescent="0.35">
      <c r="A586">
        <v>579</v>
      </c>
      <c r="B586" s="76">
        <v>44234</v>
      </c>
      <c r="C586" s="1" t="s">
        <v>1943</v>
      </c>
      <c r="D586" s="76">
        <v>44234</v>
      </c>
      <c r="E586" s="1" t="s">
        <v>1944</v>
      </c>
      <c r="F586" s="1" t="s">
        <v>1945</v>
      </c>
      <c r="G586" s="1" t="s">
        <v>123</v>
      </c>
      <c r="H586" s="1" t="s">
        <v>124</v>
      </c>
      <c r="I586" s="1" t="s">
        <v>125</v>
      </c>
      <c r="J586" s="1" t="s">
        <v>1583</v>
      </c>
      <c r="K586" s="1" t="s">
        <v>1583</v>
      </c>
      <c r="L586">
        <f>ROUNDUP(IF(B586&gt;$D$4,0,($D$4-B586+1)/365),0)</f>
        <v>0</v>
      </c>
      <c r="M586">
        <f>ROUNDUP(IF(B586&gt;$D$5,0,($D$5-B586+1)/365),0)</f>
        <v>1</v>
      </c>
      <c r="N586" s="28">
        <f>IF(OR(L586=1,M586=1),IF(B586+364&lt;=$D$5,(B586+364-$D$4+1)/365,IF(B586&gt;$D$4,($D$5-B586+1)/365,$D$6/365)),0)</f>
        <v>0.18630136986301371</v>
      </c>
      <c r="O586" s="28">
        <f>'Data &amp; Parameter'!$E$16*'Data &amp; Parameter'!$E$17*('Data &amp; Parameter'!$E$18+'Data &amp; Parameter'!$E$19)*'Data &amp; Parameter'!$E$20*'Data &amp; Parameter'!$E$37*N586</f>
        <v>0.64771478420694417</v>
      </c>
      <c r="P586">
        <f>ROUNDUP(IF(D586&gt;$D$4,0,($D$4-D586+1)/365),0)</f>
        <v>0</v>
      </c>
      <c r="Q586">
        <f>ROUNDUP(IF(D586&gt;$D$5,0,($D$5-D586+1)/365),0)</f>
        <v>1</v>
      </c>
      <c r="R586" s="28">
        <f>IF(OR(P586=1,Q586=1),IF(D586+364&lt;=$D$5,(D586+364-$D$4+1)/365,IF(D586&gt;$D$4,($D$5-D586+1)/365,$D$6/365)),0)</f>
        <v>0.18630136986301371</v>
      </c>
      <c r="S586" s="28">
        <f>'Data &amp; Parameter'!$E$16*'Data &amp; Parameter'!$E$17*('Data &amp; Parameter'!$E$18+'Data &amp; Parameter'!$E$19)*'Data &amp; Parameter'!$E$20*'Data &amp; Parameter'!$E$37*R586</f>
        <v>0.64771478420694417</v>
      </c>
      <c r="T586" s="28">
        <f t="shared" si="9"/>
        <v>1.2954295684138883</v>
      </c>
    </row>
    <row r="587" spans="1:20" ht="15.75" customHeight="1" x14ac:dyDescent="0.35">
      <c r="A587">
        <v>580</v>
      </c>
      <c r="B587" s="76">
        <v>44234</v>
      </c>
      <c r="C587" s="1" t="s">
        <v>1946</v>
      </c>
      <c r="D587" s="76">
        <v>44234</v>
      </c>
      <c r="E587" s="1" t="s">
        <v>1947</v>
      </c>
      <c r="F587" s="1" t="s">
        <v>1948</v>
      </c>
      <c r="G587" s="1" t="s">
        <v>123</v>
      </c>
      <c r="H587" s="1" t="s">
        <v>124</v>
      </c>
      <c r="I587" s="1" t="s">
        <v>125</v>
      </c>
      <c r="J587" s="1" t="s">
        <v>1583</v>
      </c>
      <c r="K587" s="1" t="s">
        <v>1583</v>
      </c>
      <c r="L587">
        <f>ROUNDUP(IF(B587&gt;$D$4,0,($D$4-B587+1)/365),0)</f>
        <v>0</v>
      </c>
      <c r="M587">
        <f>ROUNDUP(IF(B587&gt;$D$5,0,($D$5-B587+1)/365),0)</f>
        <v>1</v>
      </c>
      <c r="N587" s="28">
        <f>IF(OR(L587=1,M587=1),IF(B587+364&lt;=$D$5,(B587+364-$D$4+1)/365,IF(B587&gt;$D$4,($D$5-B587+1)/365,$D$6/365)),0)</f>
        <v>0.18630136986301371</v>
      </c>
      <c r="O587" s="28">
        <f>'Data &amp; Parameter'!$E$16*'Data &amp; Parameter'!$E$17*('Data &amp; Parameter'!$E$18+'Data &amp; Parameter'!$E$19)*'Data &amp; Parameter'!$E$20*'Data &amp; Parameter'!$E$37*N587</f>
        <v>0.64771478420694417</v>
      </c>
      <c r="P587">
        <f>ROUNDUP(IF(D587&gt;$D$4,0,($D$4-D587+1)/365),0)</f>
        <v>0</v>
      </c>
      <c r="Q587">
        <f>ROUNDUP(IF(D587&gt;$D$5,0,($D$5-D587+1)/365),0)</f>
        <v>1</v>
      </c>
      <c r="R587" s="28">
        <f>IF(OR(P587=1,Q587=1),IF(D587+364&lt;=$D$5,(D587+364-$D$4+1)/365,IF(D587&gt;$D$4,($D$5-D587+1)/365,$D$6/365)),0)</f>
        <v>0.18630136986301371</v>
      </c>
      <c r="S587" s="28">
        <f>'Data &amp; Parameter'!$E$16*'Data &amp; Parameter'!$E$17*('Data &amp; Parameter'!$E$18+'Data &amp; Parameter'!$E$19)*'Data &amp; Parameter'!$E$20*'Data &amp; Parameter'!$E$37*R587</f>
        <v>0.64771478420694417</v>
      </c>
      <c r="T587" s="28">
        <f t="shared" si="9"/>
        <v>1.2954295684138883</v>
      </c>
    </row>
    <row r="588" spans="1:20" ht="15.75" customHeight="1" x14ac:dyDescent="0.35">
      <c r="A588">
        <v>581</v>
      </c>
      <c r="B588" s="76">
        <v>44234</v>
      </c>
      <c r="C588" s="1" t="s">
        <v>1949</v>
      </c>
      <c r="D588" s="76">
        <v>44234</v>
      </c>
      <c r="E588" s="1" t="s">
        <v>1950</v>
      </c>
      <c r="F588" s="1" t="s">
        <v>1951</v>
      </c>
      <c r="G588" s="1" t="s">
        <v>123</v>
      </c>
      <c r="H588" s="1" t="s">
        <v>124</v>
      </c>
      <c r="I588" s="1" t="s">
        <v>125</v>
      </c>
      <c r="J588" s="1" t="s">
        <v>1583</v>
      </c>
      <c r="K588" s="1" t="s">
        <v>1583</v>
      </c>
      <c r="L588">
        <f>ROUNDUP(IF(B588&gt;$D$4,0,($D$4-B588+1)/365),0)</f>
        <v>0</v>
      </c>
      <c r="M588">
        <f>ROUNDUP(IF(B588&gt;$D$5,0,($D$5-B588+1)/365),0)</f>
        <v>1</v>
      </c>
      <c r="N588" s="28">
        <f>IF(OR(L588=1,M588=1),IF(B588+364&lt;=$D$5,(B588+364-$D$4+1)/365,IF(B588&gt;$D$4,($D$5-B588+1)/365,$D$6/365)),0)</f>
        <v>0.18630136986301371</v>
      </c>
      <c r="O588" s="28">
        <f>'Data &amp; Parameter'!$E$16*'Data &amp; Parameter'!$E$17*('Data &amp; Parameter'!$E$18+'Data &amp; Parameter'!$E$19)*'Data &amp; Parameter'!$E$20*'Data &amp; Parameter'!$E$37*N588</f>
        <v>0.64771478420694417</v>
      </c>
      <c r="P588">
        <f>ROUNDUP(IF(D588&gt;$D$4,0,($D$4-D588+1)/365),0)</f>
        <v>0</v>
      </c>
      <c r="Q588">
        <f>ROUNDUP(IF(D588&gt;$D$5,0,($D$5-D588+1)/365),0)</f>
        <v>1</v>
      </c>
      <c r="R588" s="28">
        <f>IF(OR(P588=1,Q588=1),IF(D588+364&lt;=$D$5,(D588+364-$D$4+1)/365,IF(D588&gt;$D$4,($D$5-D588+1)/365,$D$6/365)),0)</f>
        <v>0.18630136986301371</v>
      </c>
      <c r="S588" s="28">
        <f>'Data &amp; Parameter'!$E$16*'Data &amp; Parameter'!$E$17*('Data &amp; Parameter'!$E$18+'Data &amp; Parameter'!$E$19)*'Data &amp; Parameter'!$E$20*'Data &amp; Parameter'!$E$37*R588</f>
        <v>0.64771478420694417</v>
      </c>
      <c r="T588" s="28">
        <f t="shared" si="9"/>
        <v>1.2954295684138883</v>
      </c>
    </row>
    <row r="589" spans="1:20" ht="15.75" customHeight="1" x14ac:dyDescent="0.35">
      <c r="A589">
        <v>582</v>
      </c>
      <c r="B589" s="76">
        <v>44234.294236111113</v>
      </c>
      <c r="C589" s="1" t="s">
        <v>1952</v>
      </c>
      <c r="D589" s="76">
        <v>44234.296655092592</v>
      </c>
      <c r="E589" s="1" t="s">
        <v>1953</v>
      </c>
      <c r="F589" s="1" t="s">
        <v>1954</v>
      </c>
      <c r="G589" s="1" t="s">
        <v>123</v>
      </c>
      <c r="H589" s="1" t="s">
        <v>124</v>
      </c>
      <c r="I589" s="1" t="s">
        <v>125</v>
      </c>
      <c r="J589" s="1" t="s">
        <v>1955</v>
      </c>
      <c r="K589" s="1" t="s">
        <v>1955</v>
      </c>
      <c r="L589">
        <f>ROUNDUP(IF(B589&gt;$D$4,0,($D$4-B589+1)/365),0)</f>
        <v>0</v>
      </c>
      <c r="M589">
        <f>ROUNDUP(IF(B589&gt;$D$5,0,($D$5-B589+1)/365),0)</f>
        <v>1</v>
      </c>
      <c r="N589" s="28">
        <f>IF(OR(L589=1,M589=1),IF(B589+364&lt;=$D$5,(B589+364-$D$4+1)/365,IF(B589&gt;$D$4,($D$5-B589+1)/365,$D$6/365)),0)</f>
        <v>0.18549524353119809</v>
      </c>
      <c r="O589" s="28">
        <f>'Data &amp; Parameter'!$E$16*'Data &amp; Parameter'!$E$17*('Data &amp; Parameter'!$E$18+'Data &amp; Parameter'!$E$19)*'Data &amp; Parameter'!$E$20*'Data &amp; Parameter'!$E$37*N589</f>
        <v>0.64491212127730801</v>
      </c>
      <c r="P589">
        <f>ROUNDUP(IF(D589&gt;$D$4,0,($D$4-D589+1)/365),0)</f>
        <v>0</v>
      </c>
      <c r="Q589">
        <f>ROUNDUP(IF(D589&gt;$D$5,0,($D$5-D589+1)/365),0)</f>
        <v>1</v>
      </c>
      <c r="R589" s="28">
        <f>IF(OR(P589=1,Q589=1),IF(D589+364&lt;=$D$5,(D589+364-$D$4+1)/365,IF(D589&gt;$D$4,($D$5-D589+1)/365,$D$6/365)),0)</f>
        <v>0.18548861618467913</v>
      </c>
      <c r="S589" s="28">
        <f>'Data &amp; Parameter'!$E$16*'Data &amp; Parameter'!$E$17*('Data &amp; Parameter'!$E$18+'Data &amp; Parameter'!$E$19)*'Data &amp; Parameter'!$E$20*'Data &amp; Parameter'!$E$37*R589</f>
        <v>0.64488907995279421</v>
      </c>
      <c r="T589" s="28">
        <f t="shared" si="9"/>
        <v>1.2898012012301021</v>
      </c>
    </row>
    <row r="590" spans="1:20" ht="15.75" customHeight="1" x14ac:dyDescent="0.35">
      <c r="A590">
        <v>583</v>
      </c>
      <c r="B590" s="76">
        <v>44234.299733796295</v>
      </c>
      <c r="C590" s="1" t="s">
        <v>1956</v>
      </c>
      <c r="D590" s="76">
        <v>44234.300335648149</v>
      </c>
      <c r="E590" s="1" t="s">
        <v>1957</v>
      </c>
      <c r="F590" s="1" t="s">
        <v>1958</v>
      </c>
      <c r="G590" s="1" t="s">
        <v>123</v>
      </c>
      <c r="H590" s="1" t="s">
        <v>124</v>
      </c>
      <c r="I590" s="1" t="s">
        <v>125</v>
      </c>
      <c r="J590" s="1" t="s">
        <v>1955</v>
      </c>
      <c r="K590" s="1" t="s">
        <v>1955</v>
      </c>
      <c r="L590">
        <f>ROUNDUP(IF(B590&gt;$D$4,0,($D$4-B590+1)/365),0)</f>
        <v>0</v>
      </c>
      <c r="M590">
        <f>ROUNDUP(IF(B590&gt;$D$5,0,($D$5-B590+1)/365),0)</f>
        <v>1</v>
      </c>
      <c r="N590" s="28">
        <f>IF(OR(L590=1,M590=1),IF(B590+364&lt;=$D$5,(B590+364-$D$4+1)/365,IF(B590&gt;$D$4,($D$5-B590+1)/365,$D$6/365)),0)</f>
        <v>0.18548018138001318</v>
      </c>
      <c r="O590" s="28">
        <f>'Data &amp; Parameter'!$E$16*'Data &amp; Parameter'!$E$17*('Data &amp; Parameter'!$E$18+'Data &amp; Parameter'!$E$19)*'Data &amp; Parameter'!$E$20*'Data &amp; Parameter'!$E$37*N590</f>
        <v>0.64485975463066669</v>
      </c>
      <c r="P590">
        <f>ROUNDUP(IF(D590&gt;$D$4,0,($D$4-D590+1)/365),0)</f>
        <v>0</v>
      </c>
      <c r="Q590">
        <f>ROUNDUP(IF(D590&gt;$D$5,0,($D$5-D590+1)/365),0)</f>
        <v>1</v>
      </c>
      <c r="R590" s="28">
        <f>IF(OR(P590=1,Q590=1),IF(D590+364&lt;=$D$5,(D590+364-$D$4+1)/365,IF(D590&gt;$D$4,($D$5-D590+1)/365,$D$6/365)),0)</f>
        <v>0.18547853247082333</v>
      </c>
      <c r="S590" s="28">
        <f>'Data &amp; Parameter'!$E$16*'Data &amp; Parameter'!$E$17*('Data &amp; Parameter'!$E$18+'Data &amp; Parameter'!$E$19)*'Data &amp; Parameter'!$E$20*'Data &amp; Parameter'!$E$37*R590</f>
        <v>0.6448540218609029</v>
      </c>
      <c r="T590" s="28">
        <f t="shared" si="9"/>
        <v>1.2897137764915696</v>
      </c>
    </row>
    <row r="591" spans="1:20" ht="15.75" customHeight="1" x14ac:dyDescent="0.35">
      <c r="A591">
        <v>584</v>
      </c>
      <c r="B591" s="76">
        <v>44234.304189814815</v>
      </c>
      <c r="C591" s="1" t="s">
        <v>1959</v>
      </c>
      <c r="D591" s="76">
        <v>44234.30532407407</v>
      </c>
      <c r="E591" s="1" t="s">
        <v>1960</v>
      </c>
      <c r="F591" s="1" t="s">
        <v>1961</v>
      </c>
      <c r="G591" s="1" t="s">
        <v>123</v>
      </c>
      <c r="H591" s="1" t="s">
        <v>124</v>
      </c>
      <c r="I591" s="1" t="s">
        <v>125</v>
      </c>
      <c r="J591" s="1" t="s">
        <v>1955</v>
      </c>
      <c r="K591" s="1" t="s">
        <v>1955</v>
      </c>
      <c r="L591">
        <f>ROUNDUP(IF(B591&gt;$D$4,0,($D$4-B591+1)/365),0)</f>
        <v>0</v>
      </c>
      <c r="M591">
        <f>ROUNDUP(IF(B591&gt;$D$5,0,($D$5-B591+1)/365),0)</f>
        <v>1</v>
      </c>
      <c r="N591" s="28">
        <f>IF(OR(L591=1,M591=1),IF(B591+364&lt;=$D$5,(B591+364-$D$4+1)/365,IF(B591&gt;$D$4,($D$5-B591+1)/365,$D$6/365)),0)</f>
        <v>0.18546797311009619</v>
      </c>
      <c r="O591" s="28">
        <f>'Data &amp; Parameter'!$E$16*'Data &amp; Parameter'!$E$17*('Data &amp; Parameter'!$E$18+'Data &amp; Parameter'!$E$19)*'Data &amp; Parameter'!$E$20*'Data &amp; Parameter'!$E$37*N591</f>
        <v>0.64481731008546206</v>
      </c>
      <c r="P591">
        <f>ROUNDUP(IF(D591&gt;$D$4,0,($D$4-D591+1)/365),0)</f>
        <v>0</v>
      </c>
      <c r="Q591">
        <f>ROUNDUP(IF(D591&gt;$D$5,0,($D$5-D591+1)/365),0)</f>
        <v>1</v>
      </c>
      <c r="R591" s="28">
        <f>IF(OR(P591=1,Q591=1),IF(D591+364&lt;=$D$5,(D591+364-$D$4+1)/365,IF(D591&gt;$D$4,($D$5-D591+1)/365,$D$6/365)),0)</f>
        <v>0.18546486555049291</v>
      </c>
      <c r="S591" s="28">
        <f>'Data &amp; Parameter'!$E$16*'Data &amp; Parameter'!$E$17*('Data &amp; Parameter'!$E$18+'Data &amp; Parameter'!$E$19)*'Data &amp; Parameter'!$E$20*'Data &amp; Parameter'!$E$37*R591</f>
        <v>0.64480650601945155</v>
      </c>
      <c r="T591" s="28">
        <f t="shared" si="9"/>
        <v>1.2896238161049136</v>
      </c>
    </row>
    <row r="592" spans="1:20" ht="15.75" customHeight="1" x14ac:dyDescent="0.35">
      <c r="A592">
        <v>585</v>
      </c>
      <c r="B592" s="76">
        <v>44234.309178240743</v>
      </c>
      <c r="C592" s="1" t="s">
        <v>1962</v>
      </c>
      <c r="D592" s="76">
        <v>44234.31114583333</v>
      </c>
      <c r="E592" s="1" t="s">
        <v>1963</v>
      </c>
      <c r="F592" s="1" t="s">
        <v>1964</v>
      </c>
      <c r="G592" s="1" t="s">
        <v>123</v>
      </c>
      <c r="H592" s="1" t="s">
        <v>124</v>
      </c>
      <c r="I592" s="1" t="s">
        <v>125</v>
      </c>
      <c r="J592" s="1" t="s">
        <v>1955</v>
      </c>
      <c r="K592" s="1" t="s">
        <v>1965</v>
      </c>
      <c r="L592">
        <f>ROUNDUP(IF(B592&gt;$D$4,0,($D$4-B592+1)/365),0)</f>
        <v>0</v>
      </c>
      <c r="M592">
        <f>ROUNDUP(IF(B592&gt;$D$5,0,($D$5-B592+1)/365),0)</f>
        <v>1</v>
      </c>
      <c r="N592" s="28">
        <f>IF(OR(L592=1,M592=1),IF(B592+364&lt;=$D$5,(B592+364-$D$4+1)/365,IF(B592&gt;$D$4,($D$5-B592+1)/365,$D$6/365)),0)</f>
        <v>0.18545430618974584</v>
      </c>
      <c r="O592" s="28">
        <f>'Data &amp; Parameter'!$E$16*'Data &amp; Parameter'!$E$17*('Data &amp; Parameter'!$E$18+'Data &amp; Parameter'!$E$19)*'Data &amp; Parameter'!$E$20*'Data &amp; Parameter'!$E$37*N592</f>
        <v>0.64476979424394143</v>
      </c>
      <c r="P592">
        <f>ROUNDUP(IF(D592&gt;$D$4,0,($D$4-D592+1)/365),0)</f>
        <v>0</v>
      </c>
      <c r="Q592">
        <f>ROUNDUP(IF(D592&gt;$D$5,0,($D$5-D592+1)/365),0)</f>
        <v>1</v>
      </c>
      <c r="R592" s="28">
        <f>IF(OR(P592=1,Q592=1),IF(D592+364&lt;=$D$5,(D592+364-$D$4+1)/365,IF(D592&gt;$D$4,($D$5-D592+1)/365,$D$6/365)),0)</f>
        <v>0.18544891552512424</v>
      </c>
      <c r="S592" s="28">
        <f>'Data &amp; Parameter'!$E$16*'Data &amp; Parameter'!$E$17*('Data &amp; Parameter'!$E$18+'Data &amp; Parameter'!$E$19)*'Data &amp; Parameter'!$E$20*'Data &amp; Parameter'!$E$37*R592</f>
        <v>0.64475105249676756</v>
      </c>
      <c r="T592" s="28">
        <f t="shared" si="9"/>
        <v>1.2895208467407091</v>
      </c>
    </row>
    <row r="593" spans="1:20" ht="15.75" customHeight="1" x14ac:dyDescent="0.35">
      <c r="A593">
        <v>586</v>
      </c>
      <c r="B593" s="76">
        <v>44234.313969907409</v>
      </c>
      <c r="C593" s="1" t="s">
        <v>1966</v>
      </c>
      <c r="D593" s="76">
        <v>44234.315833333334</v>
      </c>
      <c r="E593" s="1" t="s">
        <v>1967</v>
      </c>
      <c r="F593" s="1" t="s">
        <v>1968</v>
      </c>
      <c r="G593" s="1" t="s">
        <v>123</v>
      </c>
      <c r="H593" s="1" t="s">
        <v>124</v>
      </c>
      <c r="I593" s="1" t="s">
        <v>125</v>
      </c>
      <c r="J593" s="1" t="s">
        <v>1955</v>
      </c>
      <c r="K593" s="1" t="s">
        <v>1969</v>
      </c>
      <c r="L593">
        <f>ROUNDUP(IF(B593&gt;$D$4,0,($D$4-B593+1)/365),0)</f>
        <v>0</v>
      </c>
      <c r="M593">
        <f>ROUNDUP(IF(B593&gt;$D$5,0,($D$5-B593+1)/365),0)</f>
        <v>1</v>
      </c>
      <c r="N593" s="28">
        <f>IF(OR(L593=1,M593=1),IF(B593+364&lt;=$D$5,(B593+364-$D$4+1)/365,IF(B593&gt;$D$4,($D$5-B593+1)/365,$D$6/365)),0)</f>
        <v>0.18544117833586563</v>
      </c>
      <c r="O593" s="28">
        <f>'Data &amp; Parameter'!$E$16*'Data &amp; Parameter'!$E$17*('Data &amp; Parameter'!$E$18+'Data &amp; Parameter'!$E$19)*'Data &amp; Parameter'!$E$20*'Data &amp; Parameter'!$E$37*N593</f>
        <v>0.64472415257716575</v>
      </c>
      <c r="P593">
        <f>ROUNDUP(IF(D593&gt;$D$4,0,($D$4-D593+1)/365),0)</f>
        <v>0</v>
      </c>
      <c r="Q593">
        <f>ROUNDUP(IF(D593&gt;$D$5,0,($D$5-D593+1)/365),0)</f>
        <v>1</v>
      </c>
      <c r="R593" s="28">
        <f>IF(OR(P593=1,Q593=1),IF(D593+364&lt;=$D$5,(D593+364-$D$4+1)/365,IF(D593&gt;$D$4,($D$5-D593+1)/365,$D$6/365)),0)</f>
        <v>0.18543607305935886</v>
      </c>
      <c r="S593" s="28">
        <f>'Data &amp; Parameter'!$E$16*'Data &amp; Parameter'!$E$17*('Data &amp; Parameter'!$E$18+'Data &amp; Parameter'!$E$19)*'Data &amp; Parameter'!$E$20*'Data &amp; Parameter'!$E$37*R593</f>
        <v>0.64470640304009408</v>
      </c>
      <c r="T593" s="28">
        <f t="shared" si="9"/>
        <v>1.2894305556172598</v>
      </c>
    </row>
    <row r="594" spans="1:20" ht="15.75" customHeight="1" x14ac:dyDescent="0.35">
      <c r="A594">
        <v>587</v>
      </c>
      <c r="B594" s="76">
        <v>44234.318564814814</v>
      </c>
      <c r="C594" s="1" t="s">
        <v>1970</v>
      </c>
      <c r="D594" s="76">
        <v>44234.319872685184</v>
      </c>
      <c r="E594" s="1" t="s">
        <v>1971</v>
      </c>
      <c r="F594" s="1" t="s">
        <v>1972</v>
      </c>
      <c r="G594" s="1" t="s">
        <v>123</v>
      </c>
      <c r="H594" s="1" t="s">
        <v>124</v>
      </c>
      <c r="I594" s="1" t="s">
        <v>125</v>
      </c>
      <c r="J594" s="1" t="s">
        <v>1955</v>
      </c>
      <c r="K594" s="1" t="s">
        <v>1969</v>
      </c>
      <c r="L594">
        <f>ROUNDUP(IF(B594&gt;$D$4,0,($D$4-B594+1)/365),0)</f>
        <v>0</v>
      </c>
      <c r="M594">
        <f>ROUNDUP(IF(B594&gt;$D$5,0,($D$5-B594+1)/365),0)</f>
        <v>1</v>
      </c>
      <c r="N594" s="28">
        <f>IF(OR(L594=1,M594=1),IF(B594+364&lt;=$D$5,(B594+364-$D$4+1)/365,IF(B594&gt;$D$4,($D$5-B594+1)/365,$D$6/365)),0)</f>
        <v>0.18542858954845554</v>
      </c>
      <c r="O594" s="28">
        <f>'Data &amp; Parameter'!$E$16*'Data &amp; Parameter'!$E$17*('Data &amp; Parameter'!$E$18+'Data &amp; Parameter'!$E$19)*'Data &amp; Parameter'!$E$20*'Data &amp; Parameter'!$E$37*N594</f>
        <v>0.64468038508513525</v>
      </c>
      <c r="P594">
        <f>ROUNDUP(IF(D594&gt;$D$4,0,($D$4-D594+1)/365),0)</f>
        <v>0</v>
      </c>
      <c r="Q594">
        <f>ROUNDUP(IF(D594&gt;$D$5,0,($D$5-D594+1)/365),0)</f>
        <v>1</v>
      </c>
      <c r="R594" s="28">
        <f>IF(OR(P594=1,Q594=1),IF(D594+364&lt;=$D$5,(D594+364-$D$4+1)/365,IF(D594&gt;$D$4,($D$5-D594+1)/365,$D$6/365)),0)</f>
        <v>0.18542500634196099</v>
      </c>
      <c r="S594" s="28">
        <f>'Data &amp; Parameter'!$E$16*'Data &amp; Parameter'!$E$17*('Data &amp; Parameter'!$E$18+'Data &amp; Parameter'!$E$19)*'Data &amp; Parameter'!$E$20*'Data &amp; Parameter'!$E$37*R594</f>
        <v>0.64466792733550582</v>
      </c>
      <c r="T594" s="28">
        <f t="shared" si="9"/>
        <v>1.2893483124206411</v>
      </c>
    </row>
    <row r="595" spans="1:20" ht="15.75" customHeight="1" x14ac:dyDescent="0.35">
      <c r="A595">
        <v>588</v>
      </c>
      <c r="B595" s="76">
        <v>44234.32230324074</v>
      </c>
      <c r="C595" s="1" t="s">
        <v>1973</v>
      </c>
      <c r="D595" s="76">
        <v>44234.323182870372</v>
      </c>
      <c r="E595" s="1" t="s">
        <v>1974</v>
      </c>
      <c r="F595" s="1" t="s">
        <v>1975</v>
      </c>
      <c r="G595" s="1" t="s">
        <v>123</v>
      </c>
      <c r="H595" s="1" t="s">
        <v>124</v>
      </c>
      <c r="I595" s="1" t="s">
        <v>125</v>
      </c>
      <c r="J595" s="1" t="s">
        <v>1955</v>
      </c>
      <c r="K595" s="1" t="s">
        <v>1969</v>
      </c>
      <c r="L595">
        <f>ROUNDUP(IF(B595&gt;$D$4,0,($D$4-B595+1)/365),0)</f>
        <v>0</v>
      </c>
      <c r="M595">
        <f>ROUNDUP(IF(B595&gt;$D$5,0,($D$5-B595+1)/365),0)</f>
        <v>1</v>
      </c>
      <c r="N595" s="28">
        <f>IF(OR(L595=1,M595=1),IF(B595+364&lt;=$D$5,(B595+364-$D$4+1)/365,IF(B595&gt;$D$4,($D$5-B595+1)/365,$D$6/365)),0)</f>
        <v>0.18541834728564263</v>
      </c>
      <c r="O595" s="28">
        <f>'Data &amp; Parameter'!$E$16*'Data &amp; Parameter'!$E$17*('Data &amp; Parameter'!$E$18+'Data &amp; Parameter'!$E$19)*'Data &amp; Parameter'!$E$20*'Data &amp; Parameter'!$E$37*N595</f>
        <v>0.64464477576539425</v>
      </c>
      <c r="P595">
        <f>ROUNDUP(IF(D595&gt;$D$4,0,($D$4-D595+1)/365),0)</f>
        <v>0</v>
      </c>
      <c r="Q595">
        <f>ROUNDUP(IF(D595&gt;$D$5,0,($D$5-D595+1)/365),0)</f>
        <v>1</v>
      </c>
      <c r="R595" s="28">
        <f>IF(OR(P595=1,Q595=1),IF(D595+364&lt;=$D$5,(D595+364-$D$4+1)/365,IF(D595&gt;$D$4,($D$5-D595+1)/365,$D$6/365)),0)</f>
        <v>0.18541593734144668</v>
      </c>
      <c r="S595" s="28">
        <f>'Data &amp; Parameter'!$E$16*'Data &amp; Parameter'!$E$17*('Data &amp; Parameter'!$E$18+'Data &amp; Parameter'!$E$19)*'Data &amp; Parameter'!$E$20*'Data &amp; Parameter'!$E$37*R595</f>
        <v>0.64463639710190945</v>
      </c>
      <c r="T595" s="28">
        <f t="shared" si="9"/>
        <v>1.2892811728673037</v>
      </c>
    </row>
    <row r="596" spans="1:20" ht="15.75" customHeight="1" x14ac:dyDescent="0.35">
      <c r="A596">
        <v>589</v>
      </c>
      <c r="B596" s="76">
        <v>44234.325254629628</v>
      </c>
      <c r="C596" s="1" t="s">
        <v>1976</v>
      </c>
      <c r="D596" s="76">
        <v>44234.32640046296</v>
      </c>
      <c r="E596" s="1" t="s">
        <v>1977</v>
      </c>
      <c r="F596" s="1" t="s">
        <v>1978</v>
      </c>
      <c r="G596" s="1" t="s">
        <v>123</v>
      </c>
      <c r="H596" s="1" t="s">
        <v>124</v>
      </c>
      <c r="I596" s="1" t="s">
        <v>125</v>
      </c>
      <c r="J596" s="1" t="s">
        <v>1955</v>
      </c>
      <c r="K596" s="1" t="s">
        <v>1969</v>
      </c>
      <c r="L596">
        <f>ROUNDUP(IF(B596&gt;$D$4,0,($D$4-B596+1)/365),0)</f>
        <v>0</v>
      </c>
      <c r="M596">
        <f>ROUNDUP(IF(B596&gt;$D$5,0,($D$5-B596+1)/365),0)</f>
        <v>1</v>
      </c>
      <c r="N596" s="28">
        <f>IF(OR(L596=1,M596=1),IF(B596+364&lt;=$D$5,(B596+364-$D$4+1)/365,IF(B596&gt;$D$4,($D$5-B596+1)/365,$D$6/365)),0)</f>
        <v>0.18541026128869031</v>
      </c>
      <c r="O596" s="28">
        <f>'Data &amp; Parameter'!$E$16*'Data &amp; Parameter'!$E$17*('Data &amp; Parameter'!$E$18+'Data &amp; Parameter'!$E$19)*'Data &amp; Parameter'!$E$20*'Data &amp; Parameter'!$E$37*N596</f>
        <v>0.64461666314456423</v>
      </c>
      <c r="P596">
        <f>ROUNDUP(IF(D596&gt;$D$4,0,($D$4-D596+1)/365),0)</f>
        <v>0</v>
      </c>
      <c r="Q596">
        <f>ROUNDUP(IF(D596&gt;$D$5,0,($D$5-D596+1)/365),0)</f>
        <v>1</v>
      </c>
      <c r="R596" s="28">
        <f>IF(OR(P596=1,Q596=1),IF(D596+364&lt;=$D$5,(D596+364-$D$4+1)/365,IF(D596&gt;$D$4,($D$5-D596+1)/365,$D$6/365)),0)</f>
        <v>0.18540712201928763</v>
      </c>
      <c r="S596" s="28">
        <f>'Data &amp; Parameter'!$E$16*'Data &amp; Parameter'!$E$17*('Data &amp; Parameter'!$E$18+'Data &amp; Parameter'!$E$19)*'Data &amp; Parameter'!$E$20*'Data &amp; Parameter'!$E$37*R596</f>
        <v>0.64460574883295596</v>
      </c>
      <c r="T596" s="28">
        <f t="shared" si="9"/>
        <v>1.2892224119775202</v>
      </c>
    </row>
    <row r="597" spans="1:20" ht="15.75" customHeight="1" x14ac:dyDescent="0.35">
      <c r="A597">
        <v>590</v>
      </c>
      <c r="B597" s="76">
        <v>44234.328263888892</v>
      </c>
      <c r="C597" s="1" t="s">
        <v>1979</v>
      </c>
      <c r="D597" s="76">
        <v>44234.328622685185</v>
      </c>
      <c r="E597" s="1" t="s">
        <v>1980</v>
      </c>
      <c r="F597" s="1" t="s">
        <v>1981</v>
      </c>
      <c r="G597" s="1" t="s">
        <v>123</v>
      </c>
      <c r="H597" s="1" t="s">
        <v>124</v>
      </c>
      <c r="I597" s="1" t="s">
        <v>125</v>
      </c>
      <c r="J597" s="1" t="s">
        <v>1982</v>
      </c>
      <c r="K597" s="1" t="s">
        <v>1982</v>
      </c>
      <c r="L597">
        <f>ROUNDUP(IF(B597&gt;$D$4,0,($D$4-B597+1)/365),0)</f>
        <v>0</v>
      </c>
      <c r="M597">
        <f>ROUNDUP(IF(B597&gt;$D$5,0,($D$5-B597+1)/365),0)</f>
        <v>1</v>
      </c>
      <c r="N597" s="28">
        <f>IF(OR(L597=1,M597=1),IF(B597+364&lt;=$D$5,(B597+364-$D$4+1)/365,IF(B597&gt;$D$4,($D$5-B597+1)/365,$D$6/365)),0)</f>
        <v>0.18540201674276097</v>
      </c>
      <c r="O597" s="28">
        <f>'Data &amp; Parameter'!$E$16*'Data &amp; Parameter'!$E$17*('Data &amp; Parameter'!$E$18+'Data &amp; Parameter'!$E$19)*'Data &amp; Parameter'!$E$20*'Data &amp; Parameter'!$E$37*N597</f>
        <v>0.64458799929581501</v>
      </c>
      <c r="P597">
        <f>ROUNDUP(IF(D597&gt;$D$4,0,($D$4-D597+1)/365),0)</f>
        <v>0</v>
      </c>
      <c r="Q597">
        <f>ROUNDUP(IF(D597&gt;$D$5,0,($D$5-D597+1)/365),0)</f>
        <v>1</v>
      </c>
      <c r="R597" s="28">
        <f>IF(OR(P597=1,Q597=1),IF(D597+364&lt;=$D$5,(D597+364-$D$4+1)/365,IF(D597&gt;$D$4,($D$5-D597+1)/365,$D$6/365)),0)</f>
        <v>0.18540103373921887</v>
      </c>
      <c r="S597" s="28">
        <f>'Data &amp; Parameter'!$E$16*'Data &amp; Parameter'!$E$17*('Data &amp; Parameter'!$E$18+'Data &amp; Parameter'!$E$19)*'Data &amp; Parameter'!$E$20*'Data &amp; Parameter'!$E$37*R597</f>
        <v>0.64458458168311794</v>
      </c>
      <c r="T597" s="28">
        <f t="shared" si="9"/>
        <v>1.2891725809789329</v>
      </c>
    </row>
    <row r="598" spans="1:20" ht="15.75" customHeight="1" x14ac:dyDescent="0.35">
      <c r="A598">
        <v>591</v>
      </c>
      <c r="B598" s="76">
        <v>44234.328796296293</v>
      </c>
      <c r="C598" s="1" t="s">
        <v>1983</v>
      </c>
      <c r="D598" s="76">
        <v>44234.329409722224</v>
      </c>
      <c r="E598" s="1" t="s">
        <v>1984</v>
      </c>
      <c r="F598" s="1" t="s">
        <v>1985</v>
      </c>
      <c r="G598" s="1" t="s">
        <v>123</v>
      </c>
      <c r="H598" s="1" t="s">
        <v>124</v>
      </c>
      <c r="I598" s="1" t="s">
        <v>125</v>
      </c>
      <c r="J598" s="1" t="s">
        <v>1955</v>
      </c>
      <c r="K598" s="1" t="s">
        <v>1986</v>
      </c>
      <c r="L598">
        <f>ROUNDUP(IF(B598&gt;$D$4,0,($D$4-B598+1)/365),0)</f>
        <v>0</v>
      </c>
      <c r="M598">
        <f>ROUNDUP(IF(B598&gt;$D$5,0,($D$5-B598+1)/365),0)</f>
        <v>1</v>
      </c>
      <c r="N598" s="28">
        <f>IF(OR(L598=1,M598=1),IF(B598+364&lt;=$D$5,(B598+364-$D$4+1)/365,IF(B598&gt;$D$4,($D$5-B598+1)/365,$D$6/365)),0)</f>
        <v>0.18540055809234754</v>
      </c>
      <c r="O598" s="28">
        <f>'Data &amp; Parameter'!$E$16*'Data &amp; Parameter'!$E$17*('Data &amp; Parameter'!$E$18+'Data &amp; Parameter'!$E$19)*'Data &amp; Parameter'!$E$20*'Data &amp; Parameter'!$E$37*N598</f>
        <v>0.64458292799956818</v>
      </c>
      <c r="P598">
        <f>ROUNDUP(IF(D598&gt;$D$4,0,($D$4-D598+1)/365),0)</f>
        <v>0</v>
      </c>
      <c r="Q598">
        <f>ROUNDUP(IF(D598&gt;$D$5,0,($D$5-D598+1)/365),0)</f>
        <v>1</v>
      </c>
      <c r="R598" s="28">
        <f>IF(OR(P598=1,Q598=1),IF(D598+364&lt;=$D$5,(D598+364-$D$4+1)/365,IF(D598&gt;$D$4,($D$5-D598+1)/365,$D$6/365)),0)</f>
        <v>0.18539887747335829</v>
      </c>
      <c r="S598" s="28">
        <f>'Data &amp; Parameter'!$E$16*'Data &amp; Parameter'!$E$17*('Data &amp; Parameter'!$E$18+'Data &amp; Parameter'!$E$19)*'Data &amp; Parameter'!$E$20*'Data &amp; Parameter'!$E$37*R598</f>
        <v>0.64457708498420685</v>
      </c>
      <c r="T598" s="28">
        <f t="shared" si="9"/>
        <v>1.289160012983775</v>
      </c>
    </row>
    <row r="599" spans="1:20" ht="15.75" customHeight="1" x14ac:dyDescent="0.35">
      <c r="A599">
        <v>592</v>
      </c>
      <c r="B599" s="76">
        <v>44234.332557870366</v>
      </c>
      <c r="C599" s="1" t="s">
        <v>1987</v>
      </c>
      <c r="D599" s="76">
        <v>44234.333425925928</v>
      </c>
      <c r="E599" s="1" t="s">
        <v>1988</v>
      </c>
      <c r="F599" s="1" t="s">
        <v>1989</v>
      </c>
      <c r="G599" s="1" t="s">
        <v>123</v>
      </c>
      <c r="H599" s="1" t="s">
        <v>124</v>
      </c>
      <c r="I599" s="1" t="s">
        <v>125</v>
      </c>
      <c r="J599" s="1" t="s">
        <v>1955</v>
      </c>
      <c r="K599" s="1" t="s">
        <v>1969</v>
      </c>
      <c r="L599">
        <f>ROUNDUP(IF(B599&gt;$D$4,0,($D$4-B599+1)/365),0)</f>
        <v>0</v>
      </c>
      <c r="M599">
        <f>ROUNDUP(IF(B599&gt;$D$5,0,($D$5-B599+1)/365),0)</f>
        <v>1</v>
      </c>
      <c r="N599" s="28">
        <f>IF(OR(L599=1,M599=1),IF(B599+364&lt;=$D$5,(B599+364-$D$4+1)/365,IF(B599&gt;$D$4,($D$5-B599+1)/365,$D$6/365)),0)</f>
        <v>0.18539025240995577</v>
      </c>
      <c r="O599" s="28">
        <f>'Data &amp; Parameter'!$E$16*'Data &amp; Parameter'!$E$17*('Data &amp; Parameter'!$E$18+'Data &amp; Parameter'!$E$19)*'Data &amp; Parameter'!$E$20*'Data &amp; Parameter'!$E$37*N599</f>
        <v>0.64454709818870104</v>
      </c>
      <c r="P599">
        <f>ROUNDUP(IF(D599&gt;$D$4,0,($D$4-D599+1)/365),0)</f>
        <v>0</v>
      </c>
      <c r="Q599">
        <f>ROUNDUP(IF(D599&gt;$D$5,0,($D$5-D599+1)/365),0)</f>
        <v>1</v>
      </c>
      <c r="R599" s="28">
        <f>IF(OR(P599=1,Q599=1),IF(D599+364&lt;=$D$5,(D599+364-$D$4+1)/365,IF(D599&gt;$D$4,($D$5-D599+1)/365,$D$6/365)),0)</f>
        <v>0.18538787417553926</v>
      </c>
      <c r="S599" s="28">
        <f>'Data &amp; Parameter'!$E$16*'Data &amp; Parameter'!$E$17*('Data &amp; Parameter'!$E$18+'Data &amp; Parameter'!$E$19)*'Data &amp; Parameter'!$E$20*'Data &amp; Parameter'!$E$37*R599</f>
        <v>0.64453882977074461</v>
      </c>
      <c r="T599" s="28">
        <f t="shared" si="9"/>
        <v>1.2890859279594458</v>
      </c>
    </row>
    <row r="600" spans="1:20" ht="15.75" customHeight="1" x14ac:dyDescent="0.35">
      <c r="A600">
        <v>593</v>
      </c>
      <c r="B600" s="76">
        <v>44234.33520833333</v>
      </c>
      <c r="C600" s="1" t="s">
        <v>1990</v>
      </c>
      <c r="D600" s="76">
        <v>44234.336134259254</v>
      </c>
      <c r="E600" s="1" t="s">
        <v>1991</v>
      </c>
      <c r="F600" s="1" t="s">
        <v>1992</v>
      </c>
      <c r="G600" s="1" t="s">
        <v>123</v>
      </c>
      <c r="H600" s="1" t="s">
        <v>124</v>
      </c>
      <c r="I600" s="1" t="s">
        <v>125</v>
      </c>
      <c r="J600" s="1" t="s">
        <v>1982</v>
      </c>
      <c r="K600" s="1" t="s">
        <v>1993</v>
      </c>
      <c r="L600">
        <f>ROUNDUP(IF(B600&gt;$D$4,0,($D$4-B600+1)/365),0)</f>
        <v>0</v>
      </c>
      <c r="M600">
        <f>ROUNDUP(IF(B600&gt;$D$5,0,($D$5-B600+1)/365),0)</f>
        <v>1</v>
      </c>
      <c r="N600" s="28">
        <f>IF(OR(L600=1,M600=1),IF(B600+364&lt;=$D$5,(B600+364-$D$4+1)/365,IF(B600&gt;$D$4,($D$5-B600+1)/365,$D$6/365)),0)</f>
        <v>0.18538299086758842</v>
      </c>
      <c r="O600" s="28">
        <f>'Data &amp; Parameter'!$E$16*'Data &amp; Parameter'!$E$17*('Data &amp; Parameter'!$E$18+'Data &amp; Parameter'!$E$19)*'Data &amp; Parameter'!$E$20*'Data &amp; Parameter'!$E$37*N600</f>
        <v>0.64452185195271827</v>
      </c>
      <c r="P600">
        <f>ROUNDUP(IF(D600&gt;$D$4,0,($D$4-D600+1)/365),0)</f>
        <v>0</v>
      </c>
      <c r="Q600">
        <f>ROUNDUP(IF(D600&gt;$D$5,0,($D$5-D600+1)/365),0)</f>
        <v>1</v>
      </c>
      <c r="R600" s="28">
        <f>IF(OR(P600=1,Q600=1),IF(D600+364&lt;=$D$5,(D600+364-$D$4+1)/365,IF(D600&gt;$D$4,($D$5-D600+1)/365,$D$6/365)),0)</f>
        <v>0.18538045408423473</v>
      </c>
      <c r="S600" s="28">
        <f>'Data &amp; Parameter'!$E$16*'Data &amp; Parameter'!$E$17*('Data &amp; Parameter'!$E$18+'Data &amp; Parameter'!$E$19)*'Data &amp; Parameter'!$E$20*'Data &amp; Parameter'!$E$37*R600</f>
        <v>0.6445130323069812</v>
      </c>
      <c r="T600" s="28">
        <f t="shared" si="9"/>
        <v>1.2890348842596995</v>
      </c>
    </row>
    <row r="601" spans="1:20" ht="15.75" customHeight="1" x14ac:dyDescent="0.35">
      <c r="A601">
        <v>594</v>
      </c>
      <c r="B601" s="76">
        <v>44234.335983796293</v>
      </c>
      <c r="C601" s="1" t="s">
        <v>1994</v>
      </c>
      <c r="D601" s="76">
        <v>44234.336782407408</v>
      </c>
      <c r="E601" s="1" t="s">
        <v>1995</v>
      </c>
      <c r="F601" s="1" t="s">
        <v>1996</v>
      </c>
      <c r="G601" s="1" t="s">
        <v>123</v>
      </c>
      <c r="H601" s="1" t="s">
        <v>124</v>
      </c>
      <c r="I601" s="1" t="s">
        <v>125</v>
      </c>
      <c r="J601" s="1" t="s">
        <v>1955</v>
      </c>
      <c r="K601" s="1" t="s">
        <v>1969</v>
      </c>
      <c r="L601">
        <f>ROUNDUP(IF(B601&gt;$D$4,0,($D$4-B601+1)/365),0)</f>
        <v>0</v>
      </c>
      <c r="M601">
        <f>ROUNDUP(IF(B601&gt;$D$5,0,($D$5-B601+1)/365),0)</f>
        <v>1</v>
      </c>
      <c r="N601" s="28">
        <f>IF(OR(L601=1,M601=1),IF(B601+364&lt;=$D$5,(B601+364-$D$4+1)/365,IF(B601&gt;$D$4,($D$5-B601+1)/365,$D$6/365)),0)</f>
        <v>0.18538086631152723</v>
      </c>
      <c r="O601" s="28">
        <f>'Data &amp; Parameter'!$E$16*'Data &amp; Parameter'!$E$17*('Data &amp; Parameter'!$E$18+'Data &amp; Parameter'!$E$19)*'Data &amp; Parameter'!$E$20*'Data &amp; Parameter'!$E$37*N601</f>
        <v>0.64451446549940483</v>
      </c>
      <c r="P601">
        <f>ROUNDUP(IF(D601&gt;$D$4,0,($D$4-D601+1)/365),0)</f>
        <v>0</v>
      </c>
      <c r="Q601">
        <f>ROUNDUP(IF(D601&gt;$D$5,0,($D$5-D601+1)/365),0)</f>
        <v>1</v>
      </c>
      <c r="R601" s="28">
        <f>IF(OR(P601=1,Q601=1),IF(D601+364&lt;=$D$5,(D601+364-$D$4+1)/365,IF(D601&gt;$D$4,($D$5-D601+1)/365,$D$6/365)),0)</f>
        <v>0.18537867833586721</v>
      </c>
      <c r="S601" s="28">
        <f>'Data &amp; Parameter'!$E$16*'Data &amp; Parameter'!$E$17*('Data &amp; Parameter'!$E$18+'Data &amp; Parameter'!$E$19)*'Data &amp; Parameter'!$E$20*'Data &amp; Parameter'!$E$37*R601</f>
        <v>0.64450685855489598</v>
      </c>
      <c r="T601" s="28">
        <f t="shared" si="9"/>
        <v>1.2890213240543007</v>
      </c>
    </row>
    <row r="602" spans="1:20" ht="15.75" customHeight="1" x14ac:dyDescent="0.35">
      <c r="A602">
        <v>595</v>
      </c>
      <c r="B602" s="76">
        <v>44234.338344907403</v>
      </c>
      <c r="C602" s="1" t="s">
        <v>1997</v>
      </c>
      <c r="D602" s="76">
        <v>44234.339398148149</v>
      </c>
      <c r="E602" s="1" t="s">
        <v>1998</v>
      </c>
      <c r="F602" s="1" t="s">
        <v>1999</v>
      </c>
      <c r="G602" s="1" t="s">
        <v>123</v>
      </c>
      <c r="H602" s="1" t="s">
        <v>124</v>
      </c>
      <c r="I602" s="1" t="s">
        <v>125</v>
      </c>
      <c r="J602" s="1" t="s">
        <v>1623</v>
      </c>
      <c r="K602" s="1" t="s">
        <v>2000</v>
      </c>
      <c r="L602">
        <f>ROUNDUP(IF(B602&gt;$D$4,0,($D$4-B602+1)/365),0)</f>
        <v>0</v>
      </c>
      <c r="M602">
        <f>ROUNDUP(IF(B602&gt;$D$5,0,($D$5-B602+1)/365),0)</f>
        <v>1</v>
      </c>
      <c r="N602" s="28">
        <f>IF(OR(L602=1,M602=1),IF(B602+364&lt;=$D$5,(B602+364-$D$4+1)/365,IF(B602&gt;$D$4,($D$5-B602+1)/365,$D$6/365)),0)</f>
        <v>0.18537439751396537</v>
      </c>
      <c r="O602" s="28">
        <f>'Data &amp; Parameter'!$E$16*'Data &amp; Parameter'!$E$17*('Data &amp; Parameter'!$E$18+'Data &amp; Parameter'!$E$19)*'Data &amp; Parameter'!$E$20*'Data &amp; Parameter'!$E$37*N602</f>
        <v>0.64449197540274084</v>
      </c>
      <c r="P602">
        <f>ROUNDUP(IF(D602&gt;$D$4,0,($D$4-D602+1)/365),0)</f>
        <v>0</v>
      </c>
      <c r="Q602">
        <f>ROUNDUP(IF(D602&gt;$D$5,0,($D$5-D602+1)/365),0)</f>
        <v>1</v>
      </c>
      <c r="R602" s="28">
        <f>IF(OR(P602=1,Q602=1),IF(D602+364&lt;=$D$5,(D602+364-$D$4+1)/365,IF(D602&gt;$D$4,($D$5-D602+1)/365,$D$6/365)),0)</f>
        <v>0.18537151192287812</v>
      </c>
      <c r="S602" s="28">
        <f>'Data &amp; Parameter'!$E$16*'Data &amp; Parameter'!$E$17*('Data &amp; Parameter'!$E$18+'Data &amp; Parameter'!$E$19)*'Data &amp; Parameter'!$E$20*'Data &amp; Parameter'!$E$37*R602</f>
        <v>0.644481943055637</v>
      </c>
      <c r="T602" s="28">
        <f t="shared" si="9"/>
        <v>1.2889739184583777</v>
      </c>
    </row>
    <row r="603" spans="1:20" ht="15.75" customHeight="1" x14ac:dyDescent="0.35">
      <c r="A603">
        <v>596</v>
      </c>
      <c r="B603" s="76">
        <v>44234.338576388887</v>
      </c>
      <c r="C603" s="1" t="s">
        <v>2001</v>
      </c>
      <c r="D603" s="76">
        <v>44234.339097222226</v>
      </c>
      <c r="E603" s="1" t="s">
        <v>2002</v>
      </c>
      <c r="F603" s="1" t="s">
        <v>2003</v>
      </c>
      <c r="G603" s="1" t="s">
        <v>123</v>
      </c>
      <c r="H603" s="1" t="s">
        <v>124</v>
      </c>
      <c r="I603" s="1" t="s">
        <v>125</v>
      </c>
      <c r="J603" s="1" t="s">
        <v>1982</v>
      </c>
      <c r="K603" s="1" t="s">
        <v>1993</v>
      </c>
      <c r="L603">
        <f>ROUNDUP(IF(B603&gt;$D$4,0,($D$4-B603+1)/365),0)</f>
        <v>0</v>
      </c>
      <c r="M603">
        <f>ROUNDUP(IF(B603&gt;$D$5,0,($D$5-B603+1)/365),0)</f>
        <v>1</v>
      </c>
      <c r="N603" s="28">
        <f>IF(OR(L603=1,M603=1),IF(B603+364&lt;=$D$5,(B603+364-$D$4+1)/365,IF(B603&gt;$D$4,($D$5-B603+1)/365,$D$6/365)),0)</f>
        <v>0.18537376331811697</v>
      </c>
      <c r="O603" s="28">
        <f>'Data &amp; Parameter'!$E$16*'Data &amp; Parameter'!$E$17*('Data &amp; Parameter'!$E$18+'Data &amp; Parameter'!$E$19)*'Data &amp; Parameter'!$E$20*'Data &amp; Parameter'!$E$37*N603</f>
        <v>0.64448977049127198</v>
      </c>
      <c r="P603">
        <f>ROUNDUP(IF(D603&gt;$D$4,0,($D$4-D603+1)/365),0)</f>
        <v>0</v>
      </c>
      <c r="Q603">
        <f>ROUNDUP(IF(D603&gt;$D$5,0,($D$5-D603+1)/365),0)</f>
        <v>1</v>
      </c>
      <c r="R603" s="28">
        <f>IF(OR(P603=1,Q603=1),IF(D603+364&lt;=$D$5,(D603+364-$D$4+1)/365,IF(D603&gt;$D$4,($D$5-D603+1)/365,$D$6/365)),0)</f>
        <v>0.18537233637746309</v>
      </c>
      <c r="S603" s="28">
        <f>'Data &amp; Parameter'!$E$16*'Data &amp; Parameter'!$E$17*('Data &amp; Parameter'!$E$18+'Data &amp; Parameter'!$E$19)*'Data &amp; Parameter'!$E$20*'Data &amp; Parameter'!$E$37*R603</f>
        <v>0.64448480944048425</v>
      </c>
      <c r="T603" s="28">
        <f t="shared" si="9"/>
        <v>1.2889745799317562</v>
      </c>
    </row>
    <row r="604" spans="1:20" ht="15.75" customHeight="1" x14ac:dyDescent="0.35">
      <c r="A604">
        <v>597</v>
      </c>
      <c r="B604" s="76">
        <v>44234.33929398148</v>
      </c>
      <c r="C604" s="1" t="s">
        <v>2004</v>
      </c>
      <c r="D604" s="76">
        <v>44234.340057870373</v>
      </c>
      <c r="E604" s="1" t="s">
        <v>2005</v>
      </c>
      <c r="F604" s="1" t="s">
        <v>2006</v>
      </c>
      <c r="G604" s="1" t="s">
        <v>123</v>
      </c>
      <c r="H604" s="1" t="s">
        <v>124</v>
      </c>
      <c r="I604" s="1" t="s">
        <v>125</v>
      </c>
      <c r="J604" s="1" t="s">
        <v>1955</v>
      </c>
      <c r="K604" s="1" t="s">
        <v>1969</v>
      </c>
      <c r="L604">
        <f>ROUNDUP(IF(B604&gt;$D$4,0,($D$4-B604+1)/365),0)</f>
        <v>0</v>
      </c>
      <c r="M604">
        <f>ROUNDUP(IF(B604&gt;$D$5,0,($D$5-B604+1)/365),0)</f>
        <v>1</v>
      </c>
      <c r="N604" s="28">
        <f>IF(OR(L604=1,M604=1),IF(B604+364&lt;=$D$5,(B604+364-$D$4+1)/365,IF(B604&gt;$D$4,($D$5-B604+1)/365,$D$6/365)),0)</f>
        <v>0.18537179731101289</v>
      </c>
      <c r="O604" s="28">
        <f>'Data &amp; Parameter'!$E$16*'Data &amp; Parameter'!$E$17*('Data &amp; Parameter'!$E$18+'Data &amp; Parameter'!$E$19)*'Data &amp; Parameter'!$E$20*'Data &amp; Parameter'!$E$37*N604</f>
        <v>0.64448293526580847</v>
      </c>
      <c r="P604">
        <f>ROUNDUP(IF(D604&gt;$D$4,0,($D$4-D604+1)/365),0)</f>
        <v>0</v>
      </c>
      <c r="Q604">
        <f>ROUNDUP(IF(D604&gt;$D$5,0,($D$5-D604+1)/365),0)</f>
        <v>1</v>
      </c>
      <c r="R604" s="28">
        <f>IF(OR(P604=1,Q604=1),IF(D604+364&lt;=$D$5,(D604+364-$D$4+1)/365,IF(D604&gt;$D$4,($D$5-D604+1)/365,$D$6/365)),0)</f>
        <v>0.18536970446473114</v>
      </c>
      <c r="S604" s="28">
        <f>'Data &amp; Parameter'!$E$16*'Data &amp; Parameter'!$E$17*('Data &amp; Parameter'!$E$18+'Data &amp; Parameter'!$E$19)*'Data &amp; Parameter'!$E$20*'Data &amp; Parameter'!$E$37*R604</f>
        <v>0.6444756590580234</v>
      </c>
      <c r="T604" s="28">
        <f t="shared" si="9"/>
        <v>1.288958594323832</v>
      </c>
    </row>
    <row r="605" spans="1:20" ht="15.75" customHeight="1" x14ac:dyDescent="0.35">
      <c r="A605">
        <v>598</v>
      </c>
      <c r="B605" s="76">
        <v>44234.341828703706</v>
      </c>
      <c r="C605" s="1" t="s">
        <v>2007</v>
      </c>
      <c r="D605" s="76">
        <v>44234.342314814814</v>
      </c>
      <c r="E605" s="1" t="s">
        <v>2008</v>
      </c>
      <c r="F605" s="1" t="s">
        <v>2009</v>
      </c>
      <c r="G605" s="1" t="s">
        <v>123</v>
      </c>
      <c r="H605" s="1" t="s">
        <v>124</v>
      </c>
      <c r="I605" s="1" t="s">
        <v>125</v>
      </c>
      <c r="J605" s="1" t="s">
        <v>1982</v>
      </c>
      <c r="K605" s="1" t="s">
        <v>2010</v>
      </c>
      <c r="L605">
        <f>ROUNDUP(IF(B605&gt;$D$4,0,($D$4-B605+1)/365),0)</f>
        <v>0</v>
      </c>
      <c r="M605">
        <f>ROUNDUP(IF(B605&gt;$D$5,0,($D$5-B605+1)/365),0)</f>
        <v>1</v>
      </c>
      <c r="N605" s="28">
        <f>IF(OR(L605=1,M605=1),IF(B605+364&lt;=$D$5,(B605+364-$D$4+1)/365,IF(B605&gt;$D$4,($D$5-B605+1)/365,$D$6/365)),0)</f>
        <v>0.18536485286655977</v>
      </c>
      <c r="O605" s="28">
        <f>'Data &amp; Parameter'!$E$16*'Data &amp; Parameter'!$E$17*('Data &amp; Parameter'!$E$18+'Data &amp; Parameter'!$E$19)*'Data &amp; Parameter'!$E$20*'Data &amp; Parameter'!$E$37*N605</f>
        <v>0.64445879148552543</v>
      </c>
      <c r="P605">
        <f>ROUNDUP(IF(D605&gt;$D$4,0,($D$4-D605+1)/365),0)</f>
        <v>0</v>
      </c>
      <c r="Q605">
        <f>ROUNDUP(IF(D605&gt;$D$5,0,($D$5-D605+1)/365),0)</f>
        <v>1</v>
      </c>
      <c r="R605" s="28">
        <f>IF(OR(P605=1,Q605=1),IF(D605+364&lt;=$D$5,(D605+364-$D$4+1)/365,IF(D605&gt;$D$4,($D$5-D605+1)/365,$D$6/365)),0)</f>
        <v>0.18536352105530407</v>
      </c>
      <c r="S605" s="28">
        <f>'Data &amp; Parameter'!$E$16*'Data &amp; Parameter'!$E$17*('Data &amp; Parameter'!$E$18+'Data &amp; Parameter'!$E$19)*'Data &amp; Parameter'!$E$20*'Data &amp; Parameter'!$E$37*R605</f>
        <v>0.64445416117153087</v>
      </c>
      <c r="T605" s="28">
        <f t="shared" si="9"/>
        <v>1.2889129526570562</v>
      </c>
    </row>
    <row r="606" spans="1:20" ht="15.75" customHeight="1" x14ac:dyDescent="0.35">
      <c r="A606">
        <v>599</v>
      </c>
      <c r="B606" s="76">
        <v>44234.342685185184</v>
      </c>
      <c r="C606" s="1" t="s">
        <v>2011</v>
      </c>
      <c r="D606" s="76">
        <v>44234.343599537038</v>
      </c>
      <c r="E606" s="1" t="s">
        <v>2012</v>
      </c>
      <c r="F606" s="1" t="s">
        <v>2013</v>
      </c>
      <c r="G606" s="1" t="s">
        <v>123</v>
      </c>
      <c r="H606" s="1" t="s">
        <v>124</v>
      </c>
      <c r="I606" s="1" t="s">
        <v>125</v>
      </c>
      <c r="J606" s="1" t="s">
        <v>1623</v>
      </c>
      <c r="K606" s="1" t="s">
        <v>1623</v>
      </c>
      <c r="L606">
        <f>ROUNDUP(IF(B606&gt;$D$4,0,($D$4-B606+1)/365),0)</f>
        <v>0</v>
      </c>
      <c r="M606">
        <f>ROUNDUP(IF(B606&gt;$D$5,0,($D$5-B606+1)/365),0)</f>
        <v>1</v>
      </c>
      <c r="N606" s="28">
        <f>IF(OR(L606=1,M606=1),IF(B606+364&lt;=$D$5,(B606+364-$D$4+1)/365,IF(B606&gt;$D$4,($D$5-B606+1)/365,$D$6/365)),0)</f>
        <v>0.18536250634196258</v>
      </c>
      <c r="O606" s="28">
        <f>'Data &amp; Parameter'!$E$16*'Data &amp; Parameter'!$E$17*('Data &amp; Parameter'!$E$18+'Data &amp; Parameter'!$E$19)*'Data &amp; Parameter'!$E$20*'Data &amp; Parameter'!$E$37*N606</f>
        <v>0.64445063331323604</v>
      </c>
      <c r="P606">
        <f>ROUNDUP(IF(D606&gt;$D$4,0,($D$4-D606+1)/365),0)</f>
        <v>0</v>
      </c>
      <c r="Q606">
        <f>ROUNDUP(IF(D606&gt;$D$5,0,($D$5-D606+1)/365),0)</f>
        <v>1</v>
      </c>
      <c r="R606" s="28">
        <f>IF(OR(P606=1,Q606=1),IF(D606+364&lt;=$D$5,(D606+364-$D$4+1)/365,IF(D606&gt;$D$4,($D$5-D606+1)/365,$D$6/365)),0)</f>
        <v>0.18536000126838836</v>
      </c>
      <c r="S606" s="28">
        <f>'Data &amp; Parameter'!$E$16*'Data &amp; Parameter'!$E$17*('Data &amp; Parameter'!$E$18+'Data &amp; Parameter'!$E$19)*'Data &amp; Parameter'!$E$20*'Data &amp; Parameter'!$E$37*R606</f>
        <v>0.64444192391302746</v>
      </c>
      <c r="T606" s="28">
        <f t="shared" si="9"/>
        <v>1.2888925572262635</v>
      </c>
    </row>
    <row r="607" spans="1:20" ht="15.75" customHeight="1" x14ac:dyDescent="0.35">
      <c r="A607">
        <v>600</v>
      </c>
      <c r="B607" s="76">
        <v>44234.342731481476</v>
      </c>
      <c r="C607" s="1" t="s">
        <v>2014</v>
      </c>
      <c r="D607" s="76">
        <v>44234.343275462961</v>
      </c>
      <c r="E607" s="1" t="s">
        <v>2015</v>
      </c>
      <c r="F607" s="1" t="s">
        <v>2016</v>
      </c>
      <c r="G607" s="1" t="s">
        <v>123</v>
      </c>
      <c r="H607" s="1" t="s">
        <v>124</v>
      </c>
      <c r="I607" s="1" t="s">
        <v>125</v>
      </c>
      <c r="J607" s="1" t="s">
        <v>1955</v>
      </c>
      <c r="K607" s="1" t="s">
        <v>1969</v>
      </c>
      <c r="L607">
        <f>ROUNDUP(IF(B607&gt;$D$4,0,($D$4-B607+1)/365),0)</f>
        <v>0</v>
      </c>
      <c r="M607">
        <f>ROUNDUP(IF(B607&gt;$D$5,0,($D$5-B607+1)/365),0)</f>
        <v>1</v>
      </c>
      <c r="N607" s="28">
        <f>IF(OR(L607=1,M607=1),IF(B607+364&lt;=$D$5,(B607+364-$D$4+1)/365,IF(B607&gt;$D$4,($D$5-B607+1)/365,$D$6/365)),0)</f>
        <v>0.18536237950280487</v>
      </c>
      <c r="O607" s="28">
        <f>'Data &amp; Parameter'!$E$16*'Data &amp; Parameter'!$E$17*('Data &amp; Parameter'!$E$18+'Data &amp; Parameter'!$E$19)*'Data &amp; Parameter'!$E$20*'Data &amp; Parameter'!$E$37*N607</f>
        <v>0.64445019233098388</v>
      </c>
      <c r="P607">
        <f>ROUNDUP(IF(D607&gt;$D$4,0,($D$4-D607+1)/365),0)</f>
        <v>0</v>
      </c>
      <c r="Q607">
        <f>ROUNDUP(IF(D607&gt;$D$5,0,($D$5-D607+1)/365),0)</f>
        <v>1</v>
      </c>
      <c r="R607" s="28">
        <f>IF(OR(P607=1,Q607=1),IF(D607+364&lt;=$D$5,(D607+364-$D$4+1)/365,IF(D607&gt;$D$4,($D$5-D607+1)/365,$D$6/365)),0)</f>
        <v>0.18536088914257212</v>
      </c>
      <c r="S607" s="28">
        <f>'Data &amp; Parameter'!$E$16*'Data &amp; Parameter'!$E$17*('Data &amp; Parameter'!$E$18+'Data &amp; Parameter'!$E$19)*'Data &amp; Parameter'!$E$20*'Data &amp; Parameter'!$E$37*R607</f>
        <v>0.64444501078907002</v>
      </c>
      <c r="T607" s="28">
        <f t="shared" si="9"/>
        <v>1.2888952031200538</v>
      </c>
    </row>
    <row r="608" spans="1:20" ht="15.75" customHeight="1" x14ac:dyDescent="0.35">
      <c r="A608">
        <v>601</v>
      </c>
      <c r="B608" s="76">
        <v>44234.345543981486</v>
      </c>
      <c r="C608" s="1" t="s">
        <v>2017</v>
      </c>
      <c r="D608" s="76">
        <v>44234.346331018518</v>
      </c>
      <c r="E608" s="1" t="s">
        <v>2018</v>
      </c>
      <c r="F608" s="1" t="s">
        <v>2019</v>
      </c>
      <c r="G608" s="1" t="s">
        <v>123</v>
      </c>
      <c r="H608" s="1" t="s">
        <v>124</v>
      </c>
      <c r="I608" s="1" t="s">
        <v>125</v>
      </c>
      <c r="J608" s="1" t="s">
        <v>1955</v>
      </c>
      <c r="K608" s="1" t="s">
        <v>1969</v>
      </c>
      <c r="L608">
        <f>ROUNDUP(IF(B608&gt;$D$4,0,($D$4-B608+1)/365),0)</f>
        <v>0</v>
      </c>
      <c r="M608">
        <f>ROUNDUP(IF(B608&gt;$D$5,0,($D$5-B608+1)/365),0)</f>
        <v>1</v>
      </c>
      <c r="N608" s="28">
        <f>IF(OR(L608=1,M608=1),IF(B608+364&lt;=$D$5,(B608+364-$D$4+1)/365,IF(B608&gt;$D$4,($D$5-B608+1)/365,$D$6/365)),0)</f>
        <v>0.1853546740233257</v>
      </c>
      <c r="O608" s="28">
        <f>'Data &amp; Parameter'!$E$16*'Data &amp; Parameter'!$E$17*('Data &amp; Parameter'!$E$18+'Data &amp; Parameter'!$E$19)*'Data &amp; Parameter'!$E$20*'Data &amp; Parameter'!$E$37*N608</f>
        <v>0.64442340265691045</v>
      </c>
      <c r="P608">
        <f>ROUNDUP(IF(D608&gt;$D$4,0,($D$4-D608+1)/365),0)</f>
        <v>0</v>
      </c>
      <c r="Q608">
        <f>ROUNDUP(IF(D608&gt;$D$5,0,($D$5-D608+1)/365),0)</f>
        <v>1</v>
      </c>
      <c r="R608" s="28">
        <f>IF(OR(P608=1,Q608=1),IF(D608+364&lt;=$D$5,(D608+364-$D$4+1)/365,IF(D608&gt;$D$4,($D$5-D608+1)/365,$D$6/365)),0)</f>
        <v>0.18535251775748504</v>
      </c>
      <c r="S608" s="28">
        <f>'Data &amp; Parameter'!$E$16*'Data &amp; Parameter'!$E$17*('Data &amp; Parameter'!$E$18+'Data &amp; Parameter'!$E$19)*'Data &amp; Parameter'!$E$20*'Data &amp; Parameter'!$E$37*R608</f>
        <v>0.64441590595806864</v>
      </c>
      <c r="T608" s="28">
        <f t="shared" si="9"/>
        <v>1.2888393086149792</v>
      </c>
    </row>
    <row r="609" spans="1:20" ht="15.75" customHeight="1" x14ac:dyDescent="0.35">
      <c r="A609">
        <v>602</v>
      </c>
      <c r="B609" s="76">
        <v>44234.346192129626</v>
      </c>
      <c r="C609" s="1" t="s">
        <v>2020</v>
      </c>
      <c r="D609" s="76">
        <v>44234.346759259264</v>
      </c>
      <c r="E609" s="1" t="s">
        <v>2021</v>
      </c>
      <c r="F609" s="1" t="s">
        <v>2022</v>
      </c>
      <c r="G609" s="1" t="s">
        <v>123</v>
      </c>
      <c r="H609" s="1" t="s">
        <v>124</v>
      </c>
      <c r="I609" s="1" t="s">
        <v>125</v>
      </c>
      <c r="J609" s="1" t="s">
        <v>1982</v>
      </c>
      <c r="K609" s="1" t="s">
        <v>1993</v>
      </c>
      <c r="L609">
        <f>ROUNDUP(IF(B609&gt;$D$4,0,($D$4-B609+1)/365),0)</f>
        <v>0</v>
      </c>
      <c r="M609">
        <f>ROUNDUP(IF(B609&gt;$D$5,0,($D$5-B609+1)/365),0)</f>
        <v>1</v>
      </c>
      <c r="N609" s="28">
        <f>IF(OR(L609=1,M609=1),IF(B609+364&lt;=$D$5,(B609+364-$D$4+1)/365,IF(B609&gt;$D$4,($D$5-B609+1)/365,$D$6/365)),0)</f>
        <v>0.18535289827499807</v>
      </c>
      <c r="O609" s="28">
        <f>'Data &amp; Parameter'!$E$16*'Data &amp; Parameter'!$E$17*('Data &amp; Parameter'!$E$18+'Data &amp; Parameter'!$E$19)*'Data &amp; Parameter'!$E$20*'Data &amp; Parameter'!$E$37*N609</f>
        <v>0.64441722890496389</v>
      </c>
      <c r="P609">
        <f>ROUNDUP(IF(D609&gt;$D$4,0,($D$4-D609+1)/365),0)</f>
        <v>0</v>
      </c>
      <c r="Q609">
        <f>ROUNDUP(IF(D609&gt;$D$5,0,($D$5-D609+1)/365),0)</f>
        <v>1</v>
      </c>
      <c r="R609" s="28">
        <f>IF(OR(P609=1,Q609=1),IF(D609+364&lt;=$D$5,(D609+364-$D$4+1)/365,IF(D609&gt;$D$4,($D$5-D609+1)/365,$D$6/365)),0)</f>
        <v>0.18535134449516652</v>
      </c>
      <c r="S609" s="28">
        <f>'Data &amp; Parameter'!$E$16*'Data &amp; Parameter'!$E$17*('Data &amp; Parameter'!$E$18+'Data &amp; Parameter'!$E$19)*'Data &amp; Parameter'!$E$20*'Data &amp; Parameter'!$E$37*R609</f>
        <v>0.64441182687185461</v>
      </c>
      <c r="T609" s="28">
        <f t="shared" si="9"/>
        <v>1.2888290557768185</v>
      </c>
    </row>
    <row r="610" spans="1:20" ht="15.75" customHeight="1" x14ac:dyDescent="0.35">
      <c r="A610">
        <v>603</v>
      </c>
      <c r="B610" s="76">
        <v>44234.347430555557</v>
      </c>
      <c r="C610" s="1" t="s">
        <v>2023</v>
      </c>
      <c r="D610" s="76">
        <v>44234.348414351851</v>
      </c>
      <c r="E610" s="1" t="s">
        <v>2024</v>
      </c>
      <c r="F610" s="1" t="s">
        <v>2025</v>
      </c>
      <c r="G610" s="1" t="s">
        <v>123</v>
      </c>
      <c r="H610" s="1" t="s">
        <v>124</v>
      </c>
      <c r="I610" s="1" t="s">
        <v>125</v>
      </c>
      <c r="J610" s="1" t="s">
        <v>1623</v>
      </c>
      <c r="K610" s="1" t="s">
        <v>2026</v>
      </c>
      <c r="L610">
        <f>ROUNDUP(IF(B610&gt;$D$4,0,($D$4-B610+1)/365),0)</f>
        <v>0</v>
      </c>
      <c r="M610">
        <f>ROUNDUP(IF(B610&gt;$D$5,0,($D$5-B610+1)/365),0)</f>
        <v>1</v>
      </c>
      <c r="N610" s="28">
        <f>IF(OR(L610=1,M610=1),IF(B610+364&lt;=$D$5,(B610+364-$D$4+1)/365,IF(B610&gt;$D$4,($D$5-B610+1)/365,$D$6/365)),0)</f>
        <v>0.18534950532724009</v>
      </c>
      <c r="O610" s="28">
        <f>'Data &amp; Parameter'!$E$16*'Data &amp; Parameter'!$E$17*('Data &amp; Parameter'!$E$18+'Data &amp; Parameter'!$E$19)*'Data &amp; Parameter'!$E$20*'Data &amp; Parameter'!$E$37*N610</f>
        <v>0.64440543262871264</v>
      </c>
      <c r="P610">
        <f>ROUNDUP(IF(D610&gt;$D$4,0,($D$4-D610+1)/365),0)</f>
        <v>0</v>
      </c>
      <c r="Q610">
        <f>ROUNDUP(IF(D610&gt;$D$5,0,($D$5-D610+1)/365),0)</f>
        <v>1</v>
      </c>
      <c r="R610" s="28">
        <f>IF(OR(P610=1,Q610=1),IF(D610+364&lt;=$D$5,(D610+364-$D$4+1)/365,IF(D610&gt;$D$4,($D$5-D610+1)/365,$D$6/365)),0)</f>
        <v>0.18534680999492931</v>
      </c>
      <c r="S610" s="28">
        <f>'Data &amp; Parameter'!$E$16*'Data &amp; Parameter'!$E$17*('Data &amp; Parameter'!$E$18+'Data &amp; Parameter'!$E$19)*'Data &amp; Parameter'!$E$20*'Data &amp; Parameter'!$E$37*R610</f>
        <v>0.64439606175512576</v>
      </c>
      <c r="T610" s="28">
        <f t="shared" si="9"/>
        <v>1.2888014943838384</v>
      </c>
    </row>
    <row r="611" spans="1:20" ht="15.75" customHeight="1" x14ac:dyDescent="0.35">
      <c r="A611">
        <v>604</v>
      </c>
      <c r="B611" s="76">
        <v>44234.350092592591</v>
      </c>
      <c r="C611" s="1" t="s">
        <v>2027</v>
      </c>
      <c r="D611" s="76">
        <v>44234.350810185184</v>
      </c>
      <c r="E611" s="1" t="s">
        <v>2028</v>
      </c>
      <c r="F611" s="1" t="s">
        <v>2029</v>
      </c>
      <c r="G611" s="1" t="s">
        <v>123</v>
      </c>
      <c r="H611" s="1" t="s">
        <v>124</v>
      </c>
      <c r="I611" s="1" t="s">
        <v>125</v>
      </c>
      <c r="J611" s="1" t="s">
        <v>1982</v>
      </c>
      <c r="K611" s="1" t="s">
        <v>2030</v>
      </c>
      <c r="L611">
        <f>ROUNDUP(IF(B611&gt;$D$4,0,($D$4-B611+1)/365),0)</f>
        <v>0</v>
      </c>
      <c r="M611">
        <f>ROUNDUP(IF(B611&gt;$D$5,0,($D$5-B611+1)/365),0)</f>
        <v>1</v>
      </c>
      <c r="N611" s="28">
        <f>IF(OR(L611=1,M611=1),IF(B611+364&lt;=$D$5,(B611+364-$D$4+1)/365,IF(B611&gt;$D$4,($D$5-B611+1)/365,$D$6/365)),0)</f>
        <v>0.18534221207509327</v>
      </c>
      <c r="O611" s="28">
        <f>'Data &amp; Parameter'!$E$16*'Data &amp; Parameter'!$E$17*('Data &amp; Parameter'!$E$18+'Data &amp; Parameter'!$E$19)*'Data &amp; Parameter'!$E$20*'Data &amp; Parameter'!$E$37*N611</f>
        <v>0.64438007614720139</v>
      </c>
      <c r="P611">
        <f>ROUNDUP(IF(D611&gt;$D$4,0,($D$4-D611+1)/365),0)</f>
        <v>0</v>
      </c>
      <c r="Q611">
        <f>ROUNDUP(IF(D611&gt;$D$5,0,($D$5-D611+1)/365),0)</f>
        <v>1</v>
      </c>
      <c r="R611" s="28">
        <f>IF(OR(P611=1,Q611=1),IF(D611+364&lt;=$D$5,(D611+364-$D$4+1)/365,IF(D611&gt;$D$4,($D$5-D611+1)/365,$D$6/365)),0)</f>
        <v>0.18534024606798918</v>
      </c>
      <c r="S611" s="28">
        <f>'Data &amp; Parameter'!$E$16*'Data &amp; Parameter'!$E$17*('Data &amp; Parameter'!$E$18+'Data &amp; Parameter'!$E$19)*'Data &amp; Parameter'!$E$20*'Data &amp; Parameter'!$E$37*R611</f>
        <v>0.64437324092173798</v>
      </c>
      <c r="T611" s="28">
        <f t="shared" si="9"/>
        <v>1.2887533170689394</v>
      </c>
    </row>
    <row r="612" spans="1:20" ht="15.75" customHeight="1" x14ac:dyDescent="0.35">
      <c r="A612">
        <v>605</v>
      </c>
      <c r="B612" s="76">
        <v>44234.351666666669</v>
      </c>
      <c r="C612" s="1" t="s">
        <v>2031</v>
      </c>
      <c r="D612" s="76">
        <v>44234.352372685185</v>
      </c>
      <c r="E612" s="1" t="s">
        <v>2032</v>
      </c>
      <c r="F612" s="1" t="s">
        <v>2033</v>
      </c>
      <c r="G612" s="1" t="s">
        <v>123</v>
      </c>
      <c r="H612" s="1" t="s">
        <v>124</v>
      </c>
      <c r="I612" s="1" t="s">
        <v>125</v>
      </c>
      <c r="J612" s="1" t="s">
        <v>1623</v>
      </c>
      <c r="K612" s="1" t="s">
        <v>2034</v>
      </c>
      <c r="L612">
        <f>ROUNDUP(IF(B612&gt;$D$4,0,($D$4-B612+1)/365),0)</f>
        <v>0</v>
      </c>
      <c r="M612">
        <f>ROUNDUP(IF(B612&gt;$D$5,0,($D$5-B612+1)/365),0)</f>
        <v>1</v>
      </c>
      <c r="N612" s="28">
        <f>IF(OR(L612=1,M612=1),IF(B612+364&lt;=$D$5,(B612+364-$D$4+1)/365,IF(B612&gt;$D$4,($D$5-B612+1)/365,$D$6/365)),0)</f>
        <v>0.1853378995433721</v>
      </c>
      <c r="O612" s="28">
        <f>'Data &amp; Parameter'!$E$16*'Data &amp; Parameter'!$E$17*('Data &amp; Parameter'!$E$18+'Data &amp; Parameter'!$E$19)*'Data &amp; Parameter'!$E$20*'Data &amp; Parameter'!$E$37*N612</f>
        <v>0.64436508274937931</v>
      </c>
      <c r="P612">
        <f>ROUNDUP(IF(D612&gt;$D$4,0,($D$4-D612+1)/365),0)</f>
        <v>0</v>
      </c>
      <c r="Q612">
        <f>ROUNDUP(IF(D612&gt;$D$5,0,($D$5-D612+1)/365),0)</f>
        <v>1</v>
      </c>
      <c r="R612" s="28">
        <f>IF(OR(P612=1,Q612=1),IF(D612+364&lt;=$D$5,(D612+364-$D$4+1)/365,IF(D612&gt;$D$4,($D$5-D612+1)/365,$D$6/365)),0)</f>
        <v>0.18533596524606741</v>
      </c>
      <c r="S612" s="28">
        <f>'Data &amp; Parameter'!$E$16*'Data &amp; Parameter'!$E$17*('Data &amp; Parameter'!$E$18+'Data &amp; Parameter'!$E$19)*'Data &amp; Parameter'!$E$20*'Data &amp; Parameter'!$E$37*R612</f>
        <v>0.64435835776951345</v>
      </c>
      <c r="T612" s="28">
        <f t="shared" si="9"/>
        <v>1.2887234405188928</v>
      </c>
    </row>
    <row r="613" spans="1:20" ht="15.75" customHeight="1" x14ac:dyDescent="0.35">
      <c r="A613">
        <v>606</v>
      </c>
      <c r="B613" s="76">
        <v>44234.353437500002</v>
      </c>
      <c r="C613" s="1" t="s">
        <v>2035</v>
      </c>
      <c r="D613" s="76">
        <v>44234.353877314818</v>
      </c>
      <c r="E613" s="1" t="s">
        <v>2036</v>
      </c>
      <c r="F613" s="1" t="s">
        <v>2037</v>
      </c>
      <c r="G613" s="1" t="s">
        <v>123</v>
      </c>
      <c r="H613" s="1" t="s">
        <v>124</v>
      </c>
      <c r="I613" s="1" t="s">
        <v>125</v>
      </c>
      <c r="J613" s="1" t="s">
        <v>1982</v>
      </c>
      <c r="K613" s="1" t="s">
        <v>2030</v>
      </c>
      <c r="L613">
        <f>ROUNDUP(IF(B613&gt;$D$4,0,($D$4-B613+1)/365),0)</f>
        <v>0</v>
      </c>
      <c r="M613">
        <f>ROUNDUP(IF(B613&gt;$D$5,0,($D$5-B613+1)/365),0)</f>
        <v>1</v>
      </c>
      <c r="N613" s="28">
        <f>IF(OR(L613=1,M613=1),IF(B613+364&lt;=$D$5,(B613+364-$D$4+1)/365,IF(B613&gt;$D$4,($D$5-B613+1)/365,$D$6/365)),0)</f>
        <v>0.1853330479452007</v>
      </c>
      <c r="O613" s="28">
        <f>'Data &amp; Parameter'!$E$16*'Data &amp; Parameter'!$E$17*('Data &amp; Parameter'!$E$18+'Data &amp; Parameter'!$E$19)*'Data &amp; Parameter'!$E$20*'Data &amp; Parameter'!$E$37*N613</f>
        <v>0.64434821517688123</v>
      </c>
      <c r="P613">
        <f>ROUNDUP(IF(D613&gt;$D$4,0,($D$4-D613+1)/365),0)</f>
        <v>0</v>
      </c>
      <c r="Q613">
        <f>ROUNDUP(IF(D613&gt;$D$5,0,($D$5-D613+1)/365),0)</f>
        <v>1</v>
      </c>
      <c r="R613" s="28">
        <f>IF(OR(P613=1,Q613=1),IF(D613+364&lt;=$D$5,(D613+364-$D$4+1)/365,IF(D613&gt;$D$4,($D$5-D613+1)/365,$D$6/365)),0)</f>
        <v>0.18533184297310271</v>
      </c>
      <c r="S613" s="28">
        <f>'Data &amp; Parameter'!$E$16*'Data &amp; Parameter'!$E$17*('Data &amp; Parameter'!$E$18+'Data &amp; Parameter'!$E$19)*'Data &amp; Parameter'!$E$20*'Data &amp; Parameter'!$E$37*R613</f>
        <v>0.64434402584513883</v>
      </c>
      <c r="T613" s="28">
        <f t="shared" si="9"/>
        <v>1.2886922410220201</v>
      </c>
    </row>
    <row r="614" spans="1:20" ht="15.75" customHeight="1" x14ac:dyDescent="0.35">
      <c r="A614">
        <v>607</v>
      </c>
      <c r="B614" s="76">
        <v>44234.357777777783</v>
      </c>
      <c r="C614" s="1" t="s">
        <v>2038</v>
      </c>
      <c r="D614" s="76">
        <v>44234.358402777776</v>
      </c>
      <c r="E614" s="1" t="s">
        <v>2039</v>
      </c>
      <c r="F614" s="1" t="s">
        <v>2040</v>
      </c>
      <c r="G614" s="1" t="s">
        <v>123</v>
      </c>
      <c r="H614" s="1" t="s">
        <v>124</v>
      </c>
      <c r="I614" s="1" t="s">
        <v>125</v>
      </c>
      <c r="J614" s="1" t="s">
        <v>1623</v>
      </c>
      <c r="K614" s="1" t="s">
        <v>2034</v>
      </c>
      <c r="L614">
        <f>ROUNDUP(IF(B614&gt;$D$4,0,($D$4-B614+1)/365),0)</f>
        <v>0</v>
      </c>
      <c r="M614">
        <f>ROUNDUP(IF(B614&gt;$D$5,0,($D$5-B614+1)/365),0)</f>
        <v>1</v>
      </c>
      <c r="N614" s="28">
        <f>IF(OR(L614=1,M614=1),IF(B614+364&lt;=$D$5,(B614+364-$D$4+1)/365,IF(B614&gt;$D$4,($D$5-B614+1)/365,$D$6/365)),0)</f>
        <v>0.18532115677319794</v>
      </c>
      <c r="O614" s="28">
        <f>'Data &amp; Parameter'!$E$16*'Data &amp; Parameter'!$E$17*('Data &amp; Parameter'!$E$18+'Data &amp; Parameter'!$E$19)*'Data &amp; Parameter'!$E$20*'Data &amp; Parameter'!$E$37*N614</f>
        <v>0.64430687308737655</v>
      </c>
      <c r="P614">
        <f>ROUNDUP(IF(D614&gt;$D$4,0,($D$4-D614+1)/365),0)</f>
        <v>0</v>
      </c>
      <c r="Q614">
        <f>ROUNDUP(IF(D614&gt;$D$5,0,($D$5-D614+1)/365),0)</f>
        <v>1</v>
      </c>
      <c r="R614" s="28">
        <f>IF(OR(P614=1,Q614=1),IF(D614+364&lt;=$D$5,(D614+364-$D$4+1)/365,IF(D614&gt;$D$4,($D$5-D614+1)/365,$D$6/365)),0)</f>
        <v>0.18531944444444914</v>
      </c>
      <c r="S614" s="28">
        <f>'Data &amp; Parameter'!$E$16*'Data &amp; Parameter'!$E$17*('Data &amp; Parameter'!$E$18+'Data &amp; Parameter'!$E$19)*'Data &amp; Parameter'!$E$20*'Data &amp; Parameter'!$E$37*R614</f>
        <v>0.64430091982655602</v>
      </c>
      <c r="T614" s="28">
        <f t="shared" si="9"/>
        <v>1.2886077929139326</v>
      </c>
    </row>
    <row r="615" spans="1:20" ht="15.75" customHeight="1" x14ac:dyDescent="0.35">
      <c r="A615">
        <v>608</v>
      </c>
      <c r="B615" s="76">
        <v>44234.359618055554</v>
      </c>
      <c r="C615" s="1" t="s">
        <v>2041</v>
      </c>
      <c r="D615" s="76">
        <v>44234.360196759255</v>
      </c>
      <c r="E615" s="1" t="s">
        <v>2042</v>
      </c>
      <c r="F615" s="1" t="s">
        <v>2043</v>
      </c>
      <c r="G615" s="1" t="s">
        <v>123</v>
      </c>
      <c r="H615" s="1" t="s">
        <v>124</v>
      </c>
      <c r="I615" s="1" t="s">
        <v>125</v>
      </c>
      <c r="J615" s="1" t="s">
        <v>1982</v>
      </c>
      <c r="K615" s="1" t="s">
        <v>2030</v>
      </c>
      <c r="L615">
        <f>ROUNDUP(IF(B615&gt;$D$4,0,($D$4-B615+1)/365),0)</f>
        <v>0</v>
      </c>
      <c r="M615">
        <f>ROUNDUP(IF(B615&gt;$D$5,0,($D$5-B615+1)/365),0)</f>
        <v>1</v>
      </c>
      <c r="N615" s="28">
        <f>IF(OR(L615=1,M615=1),IF(B615+364&lt;=$D$5,(B615+364-$D$4+1)/365,IF(B615&gt;$D$4,($D$5-B615+1)/365,$D$6/365)),0)</f>
        <v>0.18531611491628996</v>
      </c>
      <c r="O615" s="28">
        <f>'Data &amp; Parameter'!$E$16*'Data &amp; Parameter'!$E$17*('Data &amp; Parameter'!$E$18+'Data &amp; Parameter'!$E$19)*'Data &amp; Parameter'!$E$20*'Data &amp; Parameter'!$E$37*N615</f>
        <v>0.64428934404150018</v>
      </c>
      <c r="P615">
        <f>ROUNDUP(IF(D615&gt;$D$4,0,($D$4-D615+1)/365),0)</f>
        <v>0</v>
      </c>
      <c r="Q615">
        <f>ROUNDUP(IF(D615&gt;$D$5,0,($D$5-D615+1)/365),0)</f>
        <v>1</v>
      </c>
      <c r="R615" s="28">
        <f>IF(OR(P615=1,Q615=1),IF(D615+364&lt;=$D$5,(D615+364-$D$4+1)/365,IF(D615&gt;$D$4,($D$5-D615+1)/365,$D$6/365)),0)</f>
        <v>0.1853145294266989</v>
      </c>
      <c r="S615" s="28">
        <f>'Data &amp; Parameter'!$E$16*'Data &amp; Parameter'!$E$17*('Data &amp; Parameter'!$E$18+'Data &amp; Parameter'!$E$19)*'Data &amp; Parameter'!$E$20*'Data &amp; Parameter'!$E$37*R615</f>
        <v>0.64428383176293191</v>
      </c>
      <c r="T615" s="28">
        <f t="shared" si="9"/>
        <v>1.2885731758044321</v>
      </c>
    </row>
    <row r="616" spans="1:20" ht="15.75" customHeight="1" x14ac:dyDescent="0.35">
      <c r="A616">
        <v>609</v>
      </c>
      <c r="B616" s="76">
        <v>44234.36146990741</v>
      </c>
      <c r="C616" s="1" t="s">
        <v>2044</v>
      </c>
      <c r="D616" s="76">
        <v>44234.362361111111</v>
      </c>
      <c r="E616" s="1" t="s">
        <v>2045</v>
      </c>
      <c r="F616" s="1" t="s">
        <v>2046</v>
      </c>
      <c r="G616" s="1" t="s">
        <v>123</v>
      </c>
      <c r="H616" s="1" t="s">
        <v>124</v>
      </c>
      <c r="I616" s="1" t="s">
        <v>125</v>
      </c>
      <c r="J616" s="1" t="s">
        <v>1955</v>
      </c>
      <c r="K616" s="1" t="s">
        <v>2047</v>
      </c>
      <c r="L616">
        <f>ROUNDUP(IF(B616&gt;$D$4,0,($D$4-B616+1)/365),0)</f>
        <v>0</v>
      </c>
      <c r="M616">
        <f>ROUNDUP(IF(B616&gt;$D$5,0,($D$5-B616+1)/365),0)</f>
        <v>1</v>
      </c>
      <c r="N616" s="28">
        <f>IF(OR(L616=1,M616=1),IF(B616+364&lt;=$D$5,(B616+364-$D$4+1)/365,IF(B616&gt;$D$4,($D$5-B616+1)/365,$D$6/365)),0)</f>
        <v>0.18531104134956267</v>
      </c>
      <c r="O616" s="28">
        <f>'Data &amp; Parameter'!$E$16*'Data &amp; Parameter'!$E$17*('Data &amp; Parameter'!$E$18+'Data &amp; Parameter'!$E$19)*'Data &amp; Parameter'!$E$20*'Data &amp; Parameter'!$E$37*N616</f>
        <v>0.64427170474995687</v>
      </c>
      <c r="P616">
        <f>ROUNDUP(IF(D616&gt;$D$4,0,($D$4-D616+1)/365),0)</f>
        <v>0</v>
      </c>
      <c r="Q616">
        <f>ROUNDUP(IF(D616&gt;$D$5,0,($D$5-D616+1)/365),0)</f>
        <v>1</v>
      </c>
      <c r="R616" s="28">
        <f>IF(OR(P616=1,Q616=1),IF(D616+364&lt;=$D$5,(D616+364-$D$4+1)/365,IF(D616&gt;$D$4,($D$5-D616+1)/365,$D$6/365)),0)</f>
        <v>0.18530859969558724</v>
      </c>
      <c r="S616" s="28">
        <f>'Data &amp; Parameter'!$E$16*'Data &amp; Parameter'!$E$17*('Data &amp; Parameter'!$E$18+'Data &amp; Parameter'!$E$19)*'Data &amp; Parameter'!$E$20*'Data &amp; Parameter'!$E$37*R616</f>
        <v>0.6442632158409437</v>
      </c>
      <c r="T616" s="28">
        <f t="shared" si="9"/>
        <v>1.2885349205909007</v>
      </c>
    </row>
    <row r="617" spans="1:20" ht="15.75" customHeight="1" x14ac:dyDescent="0.35">
      <c r="A617">
        <v>610</v>
      </c>
      <c r="B617" s="76">
        <v>44234.362974537042</v>
      </c>
      <c r="C617" s="1" t="s">
        <v>2048</v>
      </c>
      <c r="D617" s="76">
        <v>44234.363865740743</v>
      </c>
      <c r="E617" s="1" t="s">
        <v>2049</v>
      </c>
      <c r="F617" s="1" t="s">
        <v>2050</v>
      </c>
      <c r="G617" s="1" t="s">
        <v>123</v>
      </c>
      <c r="H617" s="1" t="s">
        <v>124</v>
      </c>
      <c r="I617" s="1" t="s">
        <v>125</v>
      </c>
      <c r="J617" s="1" t="s">
        <v>1623</v>
      </c>
      <c r="K617" s="1" t="s">
        <v>1624</v>
      </c>
      <c r="L617">
        <f>ROUNDUP(IF(B617&gt;$D$4,0,($D$4-B617+1)/365),0)</f>
        <v>0</v>
      </c>
      <c r="M617">
        <f>ROUNDUP(IF(B617&gt;$D$5,0,($D$5-B617+1)/365),0)</f>
        <v>1</v>
      </c>
      <c r="N617" s="28">
        <f>IF(OR(L617=1,M617=1),IF(B617+364&lt;=$D$5,(B617+364-$D$4+1)/365,IF(B617&gt;$D$4,($D$5-B617+1)/365,$D$6/365)),0)</f>
        <v>0.18530691907659799</v>
      </c>
      <c r="O617" s="28">
        <f>'Data &amp; Parameter'!$E$16*'Data &amp; Parameter'!$E$17*('Data &amp; Parameter'!$E$18+'Data &amp; Parameter'!$E$19)*'Data &amp; Parameter'!$E$20*'Data &amp; Parameter'!$E$37*N617</f>
        <v>0.64425737282558226</v>
      </c>
      <c r="P617">
        <f>ROUNDUP(IF(D617&gt;$D$4,0,($D$4-D617+1)/365),0)</f>
        <v>0</v>
      </c>
      <c r="Q617">
        <f>ROUNDUP(IF(D617&gt;$D$5,0,($D$5-D617+1)/365),0)</f>
        <v>1</v>
      </c>
      <c r="R617" s="28">
        <f>IF(OR(P617=1,Q617=1),IF(D617+364&lt;=$D$5,(D617+364-$D$4+1)/365,IF(D617&gt;$D$4,($D$5-D617+1)/365,$D$6/365)),0)</f>
        <v>0.18530447742262254</v>
      </c>
      <c r="S617" s="28">
        <f>'Data &amp; Parameter'!$E$16*'Data &amp; Parameter'!$E$17*('Data &amp; Parameter'!$E$18+'Data &amp; Parameter'!$E$19)*'Data &amp; Parameter'!$E$20*'Data &amp; Parameter'!$E$37*R617</f>
        <v>0.64424888391656898</v>
      </c>
      <c r="T617" s="28">
        <f t="shared" si="9"/>
        <v>1.2885062567421512</v>
      </c>
    </row>
    <row r="618" spans="1:20" ht="15.75" customHeight="1" x14ac:dyDescent="0.35">
      <c r="A618">
        <v>611</v>
      </c>
      <c r="B618" s="76">
        <v>44234.363865740743</v>
      </c>
      <c r="C618" s="1" t="s">
        <v>2051</v>
      </c>
      <c r="D618" s="76">
        <v>44234.364583333328</v>
      </c>
      <c r="E618" s="1" t="s">
        <v>2052</v>
      </c>
      <c r="F618" s="1" t="s">
        <v>2053</v>
      </c>
      <c r="G618" s="1" t="s">
        <v>123</v>
      </c>
      <c r="H618" s="1" t="s">
        <v>124</v>
      </c>
      <c r="I618" s="1" t="s">
        <v>125</v>
      </c>
      <c r="J618" s="1" t="s">
        <v>1982</v>
      </c>
      <c r="K618" s="1" t="s">
        <v>2030</v>
      </c>
      <c r="L618">
        <f>ROUNDUP(IF(B618&gt;$D$4,0,($D$4-B618+1)/365),0)</f>
        <v>0</v>
      </c>
      <c r="M618">
        <f>ROUNDUP(IF(B618&gt;$D$5,0,($D$5-B618+1)/365),0)</f>
        <v>1</v>
      </c>
      <c r="N618" s="28">
        <f>IF(OR(L618=1,M618=1),IF(B618+364&lt;=$D$5,(B618+364-$D$4+1)/365,IF(B618&gt;$D$4,($D$5-B618+1)/365,$D$6/365)),0)</f>
        <v>0.18530447742262254</v>
      </c>
      <c r="O618" s="28">
        <f>'Data &amp; Parameter'!$E$16*'Data &amp; Parameter'!$E$17*('Data &amp; Parameter'!$E$18+'Data &amp; Parameter'!$E$19)*'Data &amp; Parameter'!$E$20*'Data &amp; Parameter'!$E$37*N618</f>
        <v>0.64424888391656898</v>
      </c>
      <c r="P618">
        <f>ROUNDUP(IF(D618&gt;$D$4,0,($D$4-D618+1)/365),0)</f>
        <v>0</v>
      </c>
      <c r="Q618">
        <f>ROUNDUP(IF(D618&gt;$D$5,0,($D$5-D618+1)/365),0)</f>
        <v>1</v>
      </c>
      <c r="R618" s="28">
        <f>IF(OR(P618=1,Q618=1),IF(D618+364&lt;=$D$5,(D618+364-$D$4+1)/365,IF(D618&gt;$D$4,($D$5-D618+1)/365,$D$6/365)),0)</f>
        <v>0.18530251141553841</v>
      </c>
      <c r="S618" s="28">
        <f>'Data &amp; Parameter'!$E$16*'Data &amp; Parameter'!$E$17*('Data &amp; Parameter'!$E$18+'Data &amp; Parameter'!$E$19)*'Data &amp; Parameter'!$E$20*'Data &amp; Parameter'!$E$37*R618</f>
        <v>0.64424204869117485</v>
      </c>
      <c r="T618" s="28">
        <f t="shared" si="9"/>
        <v>1.2884909326077438</v>
      </c>
    </row>
    <row r="619" spans="1:20" ht="15.75" customHeight="1" x14ac:dyDescent="0.35">
      <c r="A619">
        <v>612</v>
      </c>
      <c r="B619" s="76">
        <v>44234.365844907406</v>
      </c>
      <c r="C619" s="1" t="s">
        <v>2054</v>
      </c>
      <c r="D619" s="76">
        <v>44234.366261574076</v>
      </c>
      <c r="E619" s="1" t="s">
        <v>2055</v>
      </c>
      <c r="F619" s="1" t="s">
        <v>2056</v>
      </c>
      <c r="G619" s="1" t="s">
        <v>123</v>
      </c>
      <c r="H619" s="1" t="s">
        <v>124</v>
      </c>
      <c r="I619" s="1" t="s">
        <v>125</v>
      </c>
      <c r="J619" s="1" t="s">
        <v>1623</v>
      </c>
      <c r="K619" s="1" t="s">
        <v>1624</v>
      </c>
      <c r="L619">
        <f>ROUNDUP(IF(B619&gt;$D$4,0,($D$4-B619+1)/365),0)</f>
        <v>0</v>
      </c>
      <c r="M619">
        <f>ROUNDUP(IF(B619&gt;$D$5,0,($D$5-B619+1)/365),0)</f>
        <v>1</v>
      </c>
      <c r="N619" s="28">
        <f>IF(OR(L619=1,M619=1),IF(B619+364&lt;=$D$5,(B619+364-$D$4+1)/365,IF(B619&gt;$D$4,($D$5-B619+1)/365,$D$6/365)),0)</f>
        <v>0.18529905504820157</v>
      </c>
      <c r="O619" s="28">
        <f>'Data &amp; Parameter'!$E$16*'Data &amp; Parameter'!$E$17*('Data &amp; Parameter'!$E$18+'Data &amp; Parameter'!$E$19)*'Data &amp; Parameter'!$E$20*'Data &amp; Parameter'!$E$37*N619</f>
        <v>0.64423003192379757</v>
      </c>
      <c r="P619">
        <f>ROUNDUP(IF(D619&gt;$D$4,0,($D$4-D619+1)/365),0)</f>
        <v>0</v>
      </c>
      <c r="Q619">
        <f>ROUNDUP(IF(D619&gt;$D$5,0,($D$5-D619+1)/365),0)</f>
        <v>1</v>
      </c>
      <c r="R619" s="28">
        <f>IF(OR(P619=1,Q619=1),IF(D619+364&lt;=$D$5,(D619+364-$D$4+1)/365,IF(D619&gt;$D$4,($D$5-D619+1)/365,$D$6/365)),0)</f>
        <v>0.18529791349568245</v>
      </c>
      <c r="S619" s="28">
        <f>'Data &amp; Parameter'!$E$16*'Data &amp; Parameter'!$E$17*('Data &amp; Parameter'!$E$18+'Data &amp; Parameter'!$E$19)*'Data &amp; Parameter'!$E$20*'Data &amp; Parameter'!$E$37*R619</f>
        <v>0.64422606308318131</v>
      </c>
      <c r="T619" s="28">
        <f t="shared" si="9"/>
        <v>1.2884560950069788</v>
      </c>
    </row>
    <row r="620" spans="1:20" ht="15.75" customHeight="1" x14ac:dyDescent="0.35">
      <c r="A620">
        <v>613</v>
      </c>
      <c r="B620" s="76">
        <v>44234.368287037039</v>
      </c>
      <c r="C620" s="1" t="s">
        <v>2057</v>
      </c>
      <c r="D620" s="76">
        <v>44234.369120370371</v>
      </c>
      <c r="E620" s="1" t="s">
        <v>2058</v>
      </c>
      <c r="F620" s="1" t="s">
        <v>2059</v>
      </c>
      <c r="G620" s="1" t="s">
        <v>123</v>
      </c>
      <c r="H620" s="1" t="s">
        <v>124</v>
      </c>
      <c r="I620" s="1" t="s">
        <v>125</v>
      </c>
      <c r="J620" s="1" t="s">
        <v>1623</v>
      </c>
      <c r="K620" s="1" t="s">
        <v>1624</v>
      </c>
      <c r="L620">
        <f>ROUNDUP(IF(B620&gt;$D$4,0,($D$4-B620+1)/365),0)</f>
        <v>0</v>
      </c>
      <c r="M620">
        <f>ROUNDUP(IF(B620&gt;$D$5,0,($D$5-B620+1)/365),0)</f>
        <v>1</v>
      </c>
      <c r="N620" s="28">
        <f>IF(OR(L620=1,M620=1),IF(B620+364&lt;=$D$5,(B620+364-$D$4+1)/365,IF(B620&gt;$D$4,($D$5-B620+1)/365,$D$6/365)),0)</f>
        <v>0.18529236428208382</v>
      </c>
      <c r="O620" s="28">
        <f>'Data &amp; Parameter'!$E$16*'Data &amp; Parameter'!$E$17*('Data &amp; Parameter'!$E$18+'Data &amp; Parameter'!$E$19)*'Data &amp; Parameter'!$E$20*'Data &amp; Parameter'!$E$37*N620</f>
        <v>0.64420677010808824</v>
      </c>
      <c r="P620">
        <f>ROUNDUP(IF(D620&gt;$D$4,0,($D$4-D620+1)/365),0)</f>
        <v>0</v>
      </c>
      <c r="Q620">
        <f>ROUNDUP(IF(D620&gt;$D$5,0,($D$5-D620+1)/365),0)</f>
        <v>1</v>
      </c>
      <c r="R620" s="28">
        <f>IF(OR(P620=1,Q620=1),IF(D620+364&lt;=$D$5,(D620+364-$D$4+1)/365,IF(D620&gt;$D$4,($D$5-D620+1)/365,$D$6/365)),0)</f>
        <v>0.1852900811770655</v>
      </c>
      <c r="S620" s="28">
        <f>'Data &amp; Parameter'!$E$16*'Data &amp; Parameter'!$E$17*('Data &amp; Parameter'!$E$18+'Data &amp; Parameter'!$E$19)*'Data &amp; Parameter'!$E$20*'Data &amp; Parameter'!$E$37*R620</f>
        <v>0.64419883242692499</v>
      </c>
      <c r="T620" s="28">
        <f t="shared" si="9"/>
        <v>1.2884056025350132</v>
      </c>
    </row>
    <row r="621" spans="1:20" ht="15.75" customHeight="1" x14ac:dyDescent="0.35">
      <c r="A621">
        <v>614</v>
      </c>
      <c r="B621" s="76">
        <v>44234.36991898148</v>
      </c>
      <c r="C621" s="1" t="s">
        <v>2060</v>
      </c>
      <c r="D621" s="76">
        <v>44234.370590277773</v>
      </c>
      <c r="E621" s="1" t="s">
        <v>2061</v>
      </c>
      <c r="F621" s="1" t="s">
        <v>2062</v>
      </c>
      <c r="G621" s="1" t="s">
        <v>123</v>
      </c>
      <c r="H621" s="1" t="s">
        <v>124</v>
      </c>
      <c r="I621" s="1" t="s">
        <v>125</v>
      </c>
      <c r="J621" s="1" t="s">
        <v>1982</v>
      </c>
      <c r="K621" s="1" t="s">
        <v>1993</v>
      </c>
      <c r="L621">
        <f>ROUNDUP(IF(B621&gt;$D$4,0,($D$4-B621+1)/365),0)</f>
        <v>0</v>
      </c>
      <c r="M621">
        <f>ROUNDUP(IF(B621&gt;$D$5,0,($D$5-B621+1)/365),0)</f>
        <v>1</v>
      </c>
      <c r="N621" s="28">
        <f>IF(OR(L621=1,M621=1),IF(B621+364&lt;=$D$5,(B621+364-$D$4+1)/365,IF(B621&gt;$D$4,($D$5-B621+1)/365,$D$6/365)),0)</f>
        <v>0.18528789320142544</v>
      </c>
      <c r="O621" s="28">
        <f>'Data &amp; Parameter'!$E$16*'Data &amp; Parameter'!$E$17*('Data &amp; Parameter'!$E$18+'Data &amp; Parameter'!$E$19)*'Data &amp; Parameter'!$E$20*'Data &amp; Parameter'!$E$37*N621</f>
        <v>0.64419122548248553</v>
      </c>
      <c r="P621">
        <f>ROUNDUP(IF(D621&gt;$D$4,0,($D$4-D621+1)/365),0)</f>
        <v>0</v>
      </c>
      <c r="Q621">
        <f>ROUNDUP(IF(D621&gt;$D$5,0,($D$5-D621+1)/365),0)</f>
        <v>1</v>
      </c>
      <c r="R621" s="28">
        <f>IF(OR(P621=1,Q621=1),IF(D621+364&lt;=$D$5,(D621+364-$D$4+1)/365,IF(D621&gt;$D$4,($D$5-D621+1)/365,$D$6/365)),0)</f>
        <v>0.18528605403349901</v>
      </c>
      <c r="S621" s="28">
        <f>'Data &amp; Parameter'!$E$16*'Data &amp; Parameter'!$E$17*('Data &amp; Parameter'!$E$18+'Data &amp; Parameter'!$E$19)*'Data &amp; Parameter'!$E$20*'Data &amp; Parameter'!$E$37*R621</f>
        <v>0.64418483123934356</v>
      </c>
      <c r="T621" s="28">
        <f t="shared" si="9"/>
        <v>1.288376056721829</v>
      </c>
    </row>
    <row r="622" spans="1:20" ht="15.75" customHeight="1" x14ac:dyDescent="0.35">
      <c r="A622">
        <v>615</v>
      </c>
      <c r="B622" s="76">
        <v>44234.371770833328</v>
      </c>
      <c r="C622" s="1" t="s">
        <v>2063</v>
      </c>
      <c r="D622" s="76">
        <v>44234.374479166669</v>
      </c>
      <c r="E622" s="1" t="s">
        <v>2064</v>
      </c>
      <c r="F622" s="1" t="s">
        <v>2065</v>
      </c>
      <c r="G622" s="1" t="s">
        <v>123</v>
      </c>
      <c r="H622" s="1" t="s">
        <v>124</v>
      </c>
      <c r="I622" s="1" t="s">
        <v>125</v>
      </c>
      <c r="J622" s="1" t="s">
        <v>1955</v>
      </c>
      <c r="K622" s="1" t="s">
        <v>2066</v>
      </c>
      <c r="L622">
        <f>ROUNDUP(IF(B622&gt;$D$4,0,($D$4-B622+1)/365),0)</f>
        <v>0</v>
      </c>
      <c r="M622">
        <f>ROUNDUP(IF(B622&gt;$D$5,0,($D$5-B622+1)/365),0)</f>
        <v>1</v>
      </c>
      <c r="N622" s="28">
        <f>IF(OR(L622=1,M622=1),IF(B622+364&lt;=$D$5,(B622+364-$D$4+1)/365,IF(B622&gt;$D$4,($D$5-B622+1)/365,$D$6/365)),0)</f>
        <v>0.18528281963471807</v>
      </c>
      <c r="O622" s="28">
        <f>'Data &amp; Parameter'!$E$16*'Data &amp; Parameter'!$E$17*('Data &amp; Parameter'!$E$18+'Data &amp; Parameter'!$E$19)*'Data &amp; Parameter'!$E$20*'Data &amp; Parameter'!$E$37*N622</f>
        <v>0.6441735861910115</v>
      </c>
      <c r="P622">
        <f>ROUNDUP(IF(D622&gt;$D$4,0,($D$4-D622+1)/365),0)</f>
        <v>0</v>
      </c>
      <c r="Q622">
        <f>ROUNDUP(IF(D622&gt;$D$5,0,($D$5-D622+1)/365),0)</f>
        <v>1</v>
      </c>
      <c r="R622" s="28">
        <f>IF(OR(P622=1,Q622=1),IF(D622+364&lt;=$D$5,(D622+364-$D$4+1)/365,IF(D622&gt;$D$4,($D$5-D622+1)/365,$D$6/365)),0)</f>
        <v>0.18527539954337369</v>
      </c>
      <c r="S622" s="28">
        <f>'Data &amp; Parameter'!$E$16*'Data &amp; Parameter'!$E$17*('Data &amp; Parameter'!$E$18+'Data &amp; Parameter'!$E$19)*'Data &amp; Parameter'!$E$20*'Data &amp; Parameter'!$E$37*R622</f>
        <v>0.64414778872710954</v>
      </c>
      <c r="T622" s="28">
        <f t="shared" si="9"/>
        <v>1.288321374918121</v>
      </c>
    </row>
    <row r="623" spans="1:20" ht="15.75" customHeight="1" x14ac:dyDescent="0.35">
      <c r="A623">
        <v>616</v>
      </c>
      <c r="B623" s="76">
        <v>44234.372627314813</v>
      </c>
      <c r="C623" s="1" t="s">
        <v>2067</v>
      </c>
      <c r="D623" s="76">
        <v>44234.374837962961</v>
      </c>
      <c r="E623" s="1" t="s">
        <v>2068</v>
      </c>
      <c r="F623" s="1" t="s">
        <v>2069</v>
      </c>
      <c r="G623" s="1" t="s">
        <v>123</v>
      </c>
      <c r="H623" s="1" t="s">
        <v>124</v>
      </c>
      <c r="I623" s="1" t="s">
        <v>125</v>
      </c>
      <c r="J623" s="1" t="s">
        <v>1623</v>
      </c>
      <c r="K623" s="1" t="s">
        <v>1624</v>
      </c>
      <c r="L623">
        <f>ROUNDUP(IF(B623&gt;$D$4,0,($D$4-B623+1)/365),0)</f>
        <v>0</v>
      </c>
      <c r="M623">
        <f>ROUNDUP(IF(B623&gt;$D$5,0,($D$5-B623+1)/365),0)</f>
        <v>1</v>
      </c>
      <c r="N623" s="28">
        <f>IF(OR(L623=1,M623=1),IF(B623+364&lt;=$D$5,(B623+364-$D$4+1)/365,IF(B623&gt;$D$4,($D$5-B623+1)/365,$D$6/365)),0)</f>
        <v>0.18528047311010098</v>
      </c>
      <c r="O623" s="28">
        <f>'Data &amp; Parameter'!$E$16*'Data &amp; Parameter'!$E$17*('Data &amp; Parameter'!$E$18+'Data &amp; Parameter'!$E$19)*'Data &amp; Parameter'!$E$20*'Data &amp; Parameter'!$E$37*N623</f>
        <v>0.64416542801865284</v>
      </c>
      <c r="P623">
        <f>ROUNDUP(IF(D623&gt;$D$4,0,($D$4-D623+1)/365),0)</f>
        <v>0</v>
      </c>
      <c r="Q623">
        <f>ROUNDUP(IF(D623&gt;$D$5,0,($D$5-D623+1)/365),0)</f>
        <v>1</v>
      </c>
      <c r="R623" s="28">
        <f>IF(OR(P623=1,Q623=1),IF(D623+364&lt;=$D$5,(D623+364-$D$4+1)/365,IF(D623&gt;$D$4,($D$5-D623+1)/365,$D$6/365)),0)</f>
        <v>0.18527441653983159</v>
      </c>
      <c r="S623" s="28">
        <f>'Data &amp; Parameter'!$E$16*'Data &amp; Parameter'!$E$17*('Data &amp; Parameter'!$E$18+'Data &amp; Parameter'!$E$19)*'Data &amp; Parameter'!$E$20*'Data &amp; Parameter'!$E$37*R623</f>
        <v>0.64414437111441236</v>
      </c>
      <c r="T623" s="28">
        <f t="shared" si="9"/>
        <v>1.2883097991330652</v>
      </c>
    </row>
    <row r="624" spans="1:20" ht="15.75" customHeight="1" x14ac:dyDescent="0.35">
      <c r="A624">
        <v>617</v>
      </c>
      <c r="B624" s="76">
        <v>44234.372870370367</v>
      </c>
      <c r="C624" s="1" t="s">
        <v>2070</v>
      </c>
      <c r="D624" s="76">
        <v>44234.373483796298</v>
      </c>
      <c r="E624" s="1" t="s">
        <v>2071</v>
      </c>
      <c r="F624" s="1" t="s">
        <v>2072</v>
      </c>
      <c r="G624" s="1" t="s">
        <v>123</v>
      </c>
      <c r="H624" s="1" t="s">
        <v>124</v>
      </c>
      <c r="I624" s="1" t="s">
        <v>125</v>
      </c>
      <c r="J624" s="1" t="s">
        <v>1982</v>
      </c>
      <c r="K624" s="1" t="s">
        <v>2030</v>
      </c>
      <c r="L624">
        <f>ROUNDUP(IF(B624&gt;$D$4,0,($D$4-B624+1)/365),0)</f>
        <v>0</v>
      </c>
      <c r="M624">
        <f>ROUNDUP(IF(B624&gt;$D$5,0,($D$5-B624+1)/365),0)</f>
        <v>1</v>
      </c>
      <c r="N624" s="28">
        <f>IF(OR(L624=1,M624=1),IF(B624+364&lt;=$D$5,(B624+364-$D$4+1)/365,IF(B624&gt;$D$4,($D$5-B624+1)/365,$D$6/365)),0)</f>
        <v>0.18527980720447312</v>
      </c>
      <c r="O624" s="28">
        <f>'Data &amp; Parameter'!$E$16*'Data &amp; Parameter'!$E$17*('Data &amp; Parameter'!$E$18+'Data &amp; Parameter'!$E$19)*'Data &amp; Parameter'!$E$20*'Data &amp; Parameter'!$E$37*N624</f>
        <v>0.64416311286165551</v>
      </c>
      <c r="P624">
        <f>ROUNDUP(IF(D624&gt;$D$4,0,($D$4-D624+1)/365),0)</f>
        <v>0</v>
      </c>
      <c r="Q624">
        <f>ROUNDUP(IF(D624&gt;$D$5,0,($D$5-D624+1)/365),0)</f>
        <v>1</v>
      </c>
      <c r="R624" s="28">
        <f>IF(OR(P624=1,Q624=1),IF(D624+364&lt;=$D$5,(D624+364-$D$4+1)/365,IF(D624&gt;$D$4,($D$5-D624+1)/365,$D$6/365)),0)</f>
        <v>0.18527812658548387</v>
      </c>
      <c r="S624" s="28">
        <f>'Data &amp; Parameter'!$E$16*'Data &amp; Parameter'!$E$17*('Data &amp; Parameter'!$E$18+'Data &amp; Parameter'!$E$19)*'Data &amp; Parameter'!$E$20*'Data &amp; Parameter'!$E$37*R624</f>
        <v>0.64415726984629407</v>
      </c>
      <c r="T624" s="28">
        <f t="shared" si="9"/>
        <v>1.2883203827079495</v>
      </c>
    </row>
    <row r="625" spans="1:20" ht="15.75" customHeight="1" x14ac:dyDescent="0.35">
      <c r="A625">
        <v>618</v>
      </c>
      <c r="B625" s="76">
        <v>44234.376423611116</v>
      </c>
      <c r="C625" s="1" t="s">
        <v>2073</v>
      </c>
      <c r="D625" s="76">
        <v>44234.377025462964</v>
      </c>
      <c r="E625" s="1" t="s">
        <v>2074</v>
      </c>
      <c r="F625" s="1" t="s">
        <v>2075</v>
      </c>
      <c r="G625" s="1" t="s">
        <v>123</v>
      </c>
      <c r="H625" s="1" t="s">
        <v>124</v>
      </c>
      <c r="I625" s="1" t="s">
        <v>125</v>
      </c>
      <c r="J625" s="1" t="s">
        <v>1982</v>
      </c>
      <c r="K625" s="1" t="s">
        <v>2076</v>
      </c>
      <c r="L625">
        <f>ROUNDUP(IF(B625&gt;$D$4,0,($D$4-B625+1)/365),0)</f>
        <v>0</v>
      </c>
      <c r="M625">
        <f>ROUNDUP(IF(B625&gt;$D$5,0,($D$5-B625+1)/365),0)</f>
        <v>1</v>
      </c>
      <c r="N625" s="28">
        <f>IF(OR(L625=1,M625=1),IF(B625+364&lt;=$D$5,(B625+364-$D$4+1)/365,IF(B625&gt;$D$4,($D$5-B625+1)/365,$D$6/365)),0)</f>
        <v>0.18527007229831102</v>
      </c>
      <c r="O625" s="28">
        <f>'Data &amp; Parameter'!$E$16*'Data &amp; Parameter'!$E$17*('Data &amp; Parameter'!$E$18+'Data &amp; Parameter'!$E$19)*'Data &amp; Parameter'!$E$20*'Data &amp; Parameter'!$E$37*N625</f>
        <v>0.64412926747099253</v>
      </c>
      <c r="P625">
        <f>ROUNDUP(IF(D625&gt;$D$4,0,($D$4-D625+1)/365),0)</f>
        <v>0</v>
      </c>
      <c r="Q625">
        <f>ROUNDUP(IF(D625&gt;$D$5,0,($D$5-D625+1)/365),0)</f>
        <v>1</v>
      </c>
      <c r="R625" s="28">
        <f>IF(OR(P625=1,Q625=1),IF(D625+364&lt;=$D$5,(D625+364-$D$4+1)/365,IF(D625&gt;$D$4,($D$5-D625+1)/365,$D$6/365)),0)</f>
        <v>0.1852684233891411</v>
      </c>
      <c r="S625" s="28">
        <f>'Data &amp; Parameter'!$E$16*'Data &amp; Parameter'!$E$17*('Data &amp; Parameter'!$E$18+'Data &amp; Parameter'!$E$19)*'Data &amp; Parameter'!$E$20*'Data &amp; Parameter'!$E$37*R625</f>
        <v>0.64412353470129813</v>
      </c>
      <c r="T625" s="28">
        <f t="shared" si="9"/>
        <v>1.2882528021722908</v>
      </c>
    </row>
    <row r="626" spans="1:20" ht="15.75" customHeight="1" x14ac:dyDescent="0.35">
      <c r="A626">
        <v>619</v>
      </c>
      <c r="B626" s="76">
        <v>44234.376620370371</v>
      </c>
      <c r="C626" s="1" t="s">
        <v>2077</v>
      </c>
      <c r="D626" s="76">
        <v>44234.377280092594</v>
      </c>
      <c r="E626" s="1" t="s">
        <v>2078</v>
      </c>
      <c r="F626" s="1" t="s">
        <v>2079</v>
      </c>
      <c r="G626" s="1" t="s">
        <v>123</v>
      </c>
      <c r="H626" s="1" t="s">
        <v>124</v>
      </c>
      <c r="I626" s="1" t="s">
        <v>125</v>
      </c>
      <c r="J626" s="1" t="s">
        <v>1955</v>
      </c>
      <c r="K626" s="1" t="s">
        <v>2066</v>
      </c>
      <c r="L626">
        <f>ROUNDUP(IF(B626&gt;$D$4,0,($D$4-B626+1)/365),0)</f>
        <v>0</v>
      </c>
      <c r="M626">
        <f>ROUNDUP(IF(B626&gt;$D$5,0,($D$5-B626+1)/365),0)</f>
        <v>1</v>
      </c>
      <c r="N626" s="28">
        <f>IF(OR(L626=1,M626=1),IF(B626+364&lt;=$D$5,(B626+364-$D$4+1)/365,IF(B626&gt;$D$4,($D$5-B626+1)/365,$D$6/365)),0)</f>
        <v>0.18526953323186082</v>
      </c>
      <c r="O626" s="28">
        <f>'Data &amp; Parameter'!$E$16*'Data &amp; Parameter'!$E$17*('Data &amp; Parameter'!$E$18+'Data &amp; Parameter'!$E$19)*'Data &amp; Parameter'!$E$20*'Data &amp; Parameter'!$E$37*N626</f>
        <v>0.64412739329631674</v>
      </c>
      <c r="P626">
        <f>ROUNDUP(IF(D626&gt;$D$4,0,($D$4-D626+1)/365),0)</f>
        <v>0</v>
      </c>
      <c r="Q626">
        <f>ROUNDUP(IF(D626&gt;$D$5,0,($D$5-D626+1)/365),0)</f>
        <v>1</v>
      </c>
      <c r="R626" s="28">
        <f>IF(OR(P626=1,Q626=1),IF(D626+364&lt;=$D$5,(D626+364-$D$4+1)/365,IF(D626&gt;$D$4,($D$5-D626+1)/365,$D$6/365)),0)</f>
        <v>0.18526772577371384</v>
      </c>
      <c r="S626" s="28">
        <f>'Data &amp; Parameter'!$E$16*'Data &amp; Parameter'!$E$17*('Data &amp; Parameter'!$E$18+'Data &amp; Parameter'!$E$19)*'Data &amp; Parameter'!$E$20*'Data &amp; Parameter'!$E$37*R626</f>
        <v>0.64412110929870303</v>
      </c>
      <c r="T626" s="28">
        <f t="shared" si="9"/>
        <v>1.2882485025950197</v>
      </c>
    </row>
    <row r="627" spans="1:20" ht="15.75" customHeight="1" x14ac:dyDescent="0.35">
      <c r="A627">
        <v>620</v>
      </c>
      <c r="B627" s="76">
        <v>44234.378541666665</v>
      </c>
      <c r="C627" s="1" t="s">
        <v>2080</v>
      </c>
      <c r="D627" s="76">
        <v>44234.379525462966</v>
      </c>
      <c r="E627" s="1" t="s">
        <v>2081</v>
      </c>
      <c r="F627" s="1" t="s">
        <v>2082</v>
      </c>
      <c r="G627" s="1" t="s">
        <v>123</v>
      </c>
      <c r="H627" s="1" t="s">
        <v>124</v>
      </c>
      <c r="I627" s="1" t="s">
        <v>125</v>
      </c>
      <c r="J627" s="1" t="s">
        <v>1623</v>
      </c>
      <c r="K627" s="1" t="s">
        <v>2083</v>
      </c>
      <c r="L627">
        <f>ROUNDUP(IF(B627&gt;$D$4,0,($D$4-B627+1)/365),0)</f>
        <v>0</v>
      </c>
      <c r="M627">
        <f>ROUNDUP(IF(B627&gt;$D$5,0,($D$5-B627+1)/365),0)</f>
        <v>1</v>
      </c>
      <c r="N627" s="28">
        <f>IF(OR(L627=1,M627=1),IF(B627+364&lt;=$D$5,(B627+364-$D$4+1)/365,IF(B627&gt;$D$4,($D$5-B627+1)/365,$D$6/365)),0)</f>
        <v>0.18526426940639695</v>
      </c>
      <c r="O627" s="28">
        <f>'Data &amp; Parameter'!$E$16*'Data &amp; Parameter'!$E$17*('Data &amp; Parameter'!$E$18+'Data &amp; Parameter'!$E$19)*'Data &amp; Parameter'!$E$20*'Data &amp; Parameter'!$E$37*N627</f>
        <v>0.64410909253139514</v>
      </c>
      <c r="P627">
        <f>ROUNDUP(IF(D627&gt;$D$4,0,($D$4-D627+1)/365),0)</f>
        <v>0</v>
      </c>
      <c r="Q627">
        <f>ROUNDUP(IF(D627&gt;$D$5,0,($D$5-D627+1)/365),0)</f>
        <v>1</v>
      </c>
      <c r="R627" s="28">
        <f>IF(OR(P627=1,Q627=1),IF(D627+364&lt;=$D$5,(D627+364-$D$4+1)/365,IF(D627&gt;$D$4,($D$5-D627+1)/365,$D$6/365)),0)</f>
        <v>0.18526157407406621</v>
      </c>
      <c r="S627" s="28">
        <f>'Data &amp; Parameter'!$E$16*'Data &amp; Parameter'!$E$17*('Data &amp; Parameter'!$E$18+'Data &amp; Parameter'!$E$19)*'Data &amp; Parameter'!$E$20*'Data &amp; Parameter'!$E$37*R627</f>
        <v>0.64409972165773888</v>
      </c>
      <c r="T627" s="28">
        <f t="shared" si="9"/>
        <v>1.2882088141891339</v>
      </c>
    </row>
    <row r="628" spans="1:20" ht="15.75" customHeight="1" x14ac:dyDescent="0.35">
      <c r="A628">
        <v>621</v>
      </c>
      <c r="B628" s="76">
        <v>44234.379733796297</v>
      </c>
      <c r="C628" s="1" t="s">
        <v>2084</v>
      </c>
      <c r="D628" s="76">
        <v>44234.380474537036</v>
      </c>
      <c r="E628" s="1" t="s">
        <v>2085</v>
      </c>
      <c r="F628" s="1" t="s">
        <v>2086</v>
      </c>
      <c r="G628" s="1" t="s">
        <v>123</v>
      </c>
      <c r="H628" s="1" t="s">
        <v>124</v>
      </c>
      <c r="I628" s="1" t="s">
        <v>125</v>
      </c>
      <c r="J628" s="1" t="s">
        <v>1955</v>
      </c>
      <c r="K628" s="1" t="s">
        <v>2087</v>
      </c>
      <c r="L628">
        <f>ROUNDUP(IF(B628&gt;$D$4,0,($D$4-B628+1)/365),0)</f>
        <v>0</v>
      </c>
      <c r="M628">
        <f>ROUNDUP(IF(B628&gt;$D$5,0,($D$5-B628+1)/365),0)</f>
        <v>1</v>
      </c>
      <c r="N628" s="28">
        <f>IF(OR(L628=1,M628=1),IF(B628+364&lt;=$D$5,(B628+364-$D$4+1)/365,IF(B628&gt;$D$4,($D$5-B628+1)/365,$D$6/365)),0)</f>
        <v>0.18526100329781661</v>
      </c>
      <c r="O628" s="28">
        <f>'Data &amp; Parameter'!$E$16*'Data &amp; Parameter'!$E$17*('Data &amp; Parameter'!$E$18+'Data &amp; Parameter'!$E$19)*'Data &amp; Parameter'!$E$20*'Data &amp; Parameter'!$E$37*N628</f>
        <v>0.64409773723746533</v>
      </c>
      <c r="P628">
        <f>ROUNDUP(IF(D628&gt;$D$4,0,($D$4-D628+1)/365),0)</f>
        <v>0</v>
      </c>
      <c r="Q628">
        <f>ROUNDUP(IF(D628&gt;$D$5,0,($D$5-D628+1)/365),0)</f>
        <v>1</v>
      </c>
      <c r="R628" s="28">
        <f>IF(OR(P628=1,Q628=1),IF(D628+364&lt;=$D$5,(D628+364-$D$4+1)/365,IF(D628&gt;$D$4,($D$5-D628+1)/365,$D$6/365)),0)</f>
        <v>0.18525897387113369</v>
      </c>
      <c r="S628" s="28">
        <f>'Data &amp; Parameter'!$E$16*'Data &amp; Parameter'!$E$17*('Data &amp; Parameter'!$E$18+'Data &amp; Parameter'!$E$19)*'Data &amp; Parameter'!$E$20*'Data &amp; Parameter'!$E$37*R628</f>
        <v>0.64409068152087579</v>
      </c>
      <c r="T628" s="28">
        <f t="shared" si="9"/>
        <v>1.2881884187583412</v>
      </c>
    </row>
    <row r="629" spans="1:20" ht="15.75" customHeight="1" x14ac:dyDescent="0.35">
      <c r="A629">
        <v>622</v>
      </c>
      <c r="B629" s="76">
        <v>44234.380497685182</v>
      </c>
      <c r="C629" s="1" t="s">
        <v>2088</v>
      </c>
      <c r="D629" s="76">
        <v>44234.381006944444</v>
      </c>
      <c r="E629" s="1" t="s">
        <v>2089</v>
      </c>
      <c r="F629" s="1" t="s">
        <v>2090</v>
      </c>
      <c r="G629" s="1" t="s">
        <v>123</v>
      </c>
      <c r="H629" s="1" t="s">
        <v>124</v>
      </c>
      <c r="I629" s="1" t="s">
        <v>125</v>
      </c>
      <c r="J629" s="1" t="s">
        <v>1982</v>
      </c>
      <c r="K629" s="1" t="s">
        <v>1993</v>
      </c>
      <c r="L629">
        <f>ROUNDUP(IF(B629&gt;$D$4,0,($D$4-B629+1)/365),0)</f>
        <v>0</v>
      </c>
      <c r="M629">
        <f>ROUNDUP(IF(B629&gt;$D$5,0,($D$5-B629+1)/365),0)</f>
        <v>1</v>
      </c>
      <c r="N629" s="28">
        <f>IF(OR(L629=1,M629=1),IF(B629+364&lt;=$D$5,(B629+364-$D$4+1)/365,IF(B629&gt;$D$4,($D$5-B629+1)/365,$D$6/365)),0)</f>
        <v>0.18525891045155482</v>
      </c>
      <c r="O629" s="28">
        <f>'Data &amp; Parameter'!$E$16*'Data &amp; Parameter'!$E$17*('Data &amp; Parameter'!$E$18+'Data &amp; Parameter'!$E$19)*'Data &amp; Parameter'!$E$20*'Data &amp; Parameter'!$E$37*N629</f>
        <v>0.64409046102974965</v>
      </c>
      <c r="P629">
        <f>ROUNDUP(IF(D629&gt;$D$4,0,($D$4-D629+1)/365),0)</f>
        <v>0</v>
      </c>
      <c r="Q629">
        <f>ROUNDUP(IF(D629&gt;$D$5,0,($D$5-D629+1)/365),0)</f>
        <v>1</v>
      </c>
      <c r="R629" s="28">
        <f>IF(OR(P629=1,Q629=1),IF(D629+364&lt;=$D$5,(D629+364-$D$4+1)/365,IF(D629&gt;$D$4,($D$5-D629+1)/365,$D$6/365)),0)</f>
        <v>0.18525751522070033</v>
      </c>
      <c r="S629" s="28">
        <f>'Data &amp; Parameter'!$E$16*'Data &amp; Parameter'!$E$17*('Data &amp; Parameter'!$E$18+'Data &amp; Parameter'!$E$19)*'Data &amp; Parameter'!$E$20*'Data &amp; Parameter'!$E$37*R629</f>
        <v>0.64408561022455968</v>
      </c>
      <c r="T629" s="28">
        <f t="shared" si="9"/>
        <v>1.2881760712543093</v>
      </c>
    </row>
    <row r="630" spans="1:20" ht="15.75" customHeight="1" x14ac:dyDescent="0.35">
      <c r="A630">
        <v>623</v>
      </c>
      <c r="B630" s="76">
        <v>44234.382743055554</v>
      </c>
      <c r="C630" s="1" t="s">
        <v>2091</v>
      </c>
      <c r="D630" s="76">
        <v>44234.384155092594</v>
      </c>
      <c r="E630" s="1" t="s">
        <v>2092</v>
      </c>
      <c r="F630" s="1" t="s">
        <v>2093</v>
      </c>
      <c r="G630" s="1" t="s">
        <v>123</v>
      </c>
      <c r="H630" s="1" t="s">
        <v>124</v>
      </c>
      <c r="I630" s="1" t="s">
        <v>125</v>
      </c>
      <c r="J630" s="1" t="s">
        <v>1955</v>
      </c>
      <c r="K630" s="1" t="s">
        <v>2066</v>
      </c>
      <c r="L630">
        <f>ROUNDUP(IF(B630&gt;$D$4,0,($D$4-B630+1)/365),0)</f>
        <v>0</v>
      </c>
      <c r="M630">
        <f>ROUNDUP(IF(B630&gt;$D$5,0,($D$5-B630+1)/365),0)</f>
        <v>1</v>
      </c>
      <c r="N630" s="28">
        <f>IF(OR(L630=1,M630=1),IF(B630+364&lt;=$D$5,(B630+364-$D$4+1)/365,IF(B630&gt;$D$4,($D$5-B630+1)/365,$D$6/365)),0)</f>
        <v>0.18525275875190719</v>
      </c>
      <c r="O630" s="28">
        <f>'Data &amp; Parameter'!$E$16*'Data &amp; Parameter'!$E$17*('Data &amp; Parameter'!$E$18+'Data &amp; Parameter'!$E$19)*'Data &amp; Parameter'!$E$20*'Data &amp; Parameter'!$E$37*N630</f>
        <v>0.6440690733887855</v>
      </c>
      <c r="P630">
        <f>ROUNDUP(IF(D630&gt;$D$4,0,($D$4-D630+1)/365),0)</f>
        <v>0</v>
      </c>
      <c r="Q630">
        <f>ROUNDUP(IF(D630&gt;$D$5,0,($D$5-D630+1)/365),0)</f>
        <v>1</v>
      </c>
      <c r="R630" s="28">
        <f>IF(OR(P630=1,Q630=1),IF(D630+364&lt;=$D$5,(D630+364-$D$4+1)/365,IF(D630&gt;$D$4,($D$5-D630+1)/365,$D$6/365)),0)</f>
        <v>0.18524889015727788</v>
      </c>
      <c r="S630" s="28">
        <f>'Data &amp; Parameter'!$E$16*'Data &amp; Parameter'!$E$17*('Data &amp; Parameter'!$E$18+'Data &amp; Parameter'!$E$19)*'Data &amp; Parameter'!$E$20*'Data &amp; Parameter'!$E$37*R630</f>
        <v>0.64405562342898459</v>
      </c>
      <c r="T630" s="28">
        <f t="shared" si="9"/>
        <v>1.28812469681777</v>
      </c>
    </row>
    <row r="631" spans="1:20" ht="15.75" customHeight="1" x14ac:dyDescent="0.35">
      <c r="A631">
        <v>624</v>
      </c>
      <c r="B631" s="76">
        <v>44234.386840277773</v>
      </c>
      <c r="C631" s="1" t="s">
        <v>2094</v>
      </c>
      <c r="D631" s="76">
        <v>44234.389340277776</v>
      </c>
      <c r="E631" s="1" t="s">
        <v>2095</v>
      </c>
      <c r="F631" s="1" t="s">
        <v>2096</v>
      </c>
      <c r="G631" s="1" t="s">
        <v>123</v>
      </c>
      <c r="H631" s="1" t="s">
        <v>124</v>
      </c>
      <c r="I631" s="1" t="s">
        <v>125</v>
      </c>
      <c r="J631" s="1" t="s">
        <v>1955</v>
      </c>
      <c r="K631" s="1" t="s">
        <v>2097</v>
      </c>
      <c r="L631">
        <f>ROUNDUP(IF(B631&gt;$D$4,0,($D$4-B631+1)/365),0)</f>
        <v>0</v>
      </c>
      <c r="M631">
        <f>ROUNDUP(IF(B631&gt;$D$5,0,($D$5-B631+1)/365),0)</f>
        <v>1</v>
      </c>
      <c r="N631" s="28">
        <f>IF(OR(L631=1,M631=1),IF(B631+364&lt;=$D$5,(B631+364-$D$4+1)/365,IF(B631&gt;$D$4,($D$5-B631+1)/365,$D$6/365)),0)</f>
        <v>0.1852415334855522</v>
      </c>
      <c r="O631" s="28">
        <f>'Data &amp; Parameter'!$E$16*'Data &amp; Parameter'!$E$17*('Data &amp; Parameter'!$E$18+'Data &amp; Parameter'!$E$19)*'Data &amp; Parameter'!$E$20*'Data &amp; Parameter'!$E$37*N631</f>
        <v>0.64403004645634732</v>
      </c>
      <c r="P631">
        <f>ROUNDUP(IF(D631&gt;$D$4,0,($D$4-D631+1)/365),0)</f>
        <v>0</v>
      </c>
      <c r="Q631">
        <f>ROUNDUP(IF(D631&gt;$D$5,0,($D$5-D631+1)/365),0)</f>
        <v>1</v>
      </c>
      <c r="R631" s="28">
        <f>IF(OR(P631=1,Q631=1),IF(D631+364&lt;=$D$5,(D631+364-$D$4+1)/365,IF(D631&gt;$D$4,($D$5-D631+1)/365,$D$6/365)),0)</f>
        <v>0.18523468417047734</v>
      </c>
      <c r="S631" s="28">
        <f>'Data &amp; Parameter'!$E$16*'Data &amp; Parameter'!$E$17*('Data &amp; Parameter'!$E$18+'Data &amp; Parameter'!$E$19)*'Data &amp; Parameter'!$E$20*'Data &amp; Parameter'!$E$37*R631</f>
        <v>0.64400623341278818</v>
      </c>
      <c r="T631" s="28">
        <f t="shared" si="9"/>
        <v>1.2880362798691354</v>
      </c>
    </row>
    <row r="632" spans="1:20" ht="15.75" customHeight="1" x14ac:dyDescent="0.35">
      <c r="A632">
        <v>625</v>
      </c>
      <c r="B632" s="76">
        <v>44234.387685185182</v>
      </c>
      <c r="C632" s="1" t="s">
        <v>2098</v>
      </c>
      <c r="D632" s="76">
        <v>44234.38853009259</v>
      </c>
      <c r="E632" s="1" t="s">
        <v>2099</v>
      </c>
      <c r="F632" s="1" t="s">
        <v>2100</v>
      </c>
      <c r="G632" s="1" t="s">
        <v>123</v>
      </c>
      <c r="H632" s="1" t="s">
        <v>124</v>
      </c>
      <c r="I632" s="1" t="s">
        <v>125</v>
      </c>
      <c r="J632" s="1" t="s">
        <v>1982</v>
      </c>
      <c r="K632" s="1" t="s">
        <v>2076</v>
      </c>
      <c r="L632">
        <f>ROUNDUP(IF(B632&gt;$D$4,0,($D$4-B632+1)/365),0)</f>
        <v>0</v>
      </c>
      <c r="M632">
        <f>ROUNDUP(IF(B632&gt;$D$5,0,($D$5-B632+1)/365),0)</f>
        <v>1</v>
      </c>
      <c r="N632" s="28">
        <f>IF(OR(L632=1,M632=1),IF(B632+364&lt;=$D$5,(B632+364-$D$4+1)/365,IF(B632&gt;$D$4,($D$5-B632+1)/365,$D$6/365)),0)</f>
        <v>0.18523921867073451</v>
      </c>
      <c r="O632" s="28">
        <f>'Data &amp; Parameter'!$E$16*'Data &amp; Parameter'!$E$17*('Data &amp; Parameter'!$E$18+'Data &amp; Parameter'!$E$19)*'Data &amp; Parameter'!$E$20*'Data &amp; Parameter'!$E$37*N632</f>
        <v>0.6440219985295863</v>
      </c>
      <c r="P632">
        <f>ROUNDUP(IF(D632&gt;$D$4,0,($D$4-D632+1)/365),0)</f>
        <v>0</v>
      </c>
      <c r="Q632">
        <f>ROUNDUP(IF(D632&gt;$D$5,0,($D$5-D632+1)/365),0)</f>
        <v>1</v>
      </c>
      <c r="R632" s="28">
        <f>IF(OR(P632=1,Q632=1),IF(D632+364&lt;=$D$5,(D632+364-$D$4+1)/365,IF(D632&gt;$D$4,($D$5-D632+1)/365,$D$6/365)),0)</f>
        <v>0.18523690385591679</v>
      </c>
      <c r="S632" s="28">
        <f>'Data &amp; Parameter'!$E$16*'Data &amp; Parameter'!$E$17*('Data &amp; Parameter'!$E$18+'Data &amp; Parameter'!$E$19)*'Data &amp; Parameter'!$E$20*'Data &amp; Parameter'!$E$37*R632</f>
        <v>0.64401395060282529</v>
      </c>
      <c r="T632" s="28">
        <f t="shared" si="9"/>
        <v>1.2880359491324116</v>
      </c>
    </row>
    <row r="633" spans="1:20" ht="15.75" customHeight="1" x14ac:dyDescent="0.35">
      <c r="A633">
        <v>626</v>
      </c>
      <c r="B633" s="76">
        <v>44234.390972222223</v>
      </c>
      <c r="C633" s="1" t="s">
        <v>2101</v>
      </c>
      <c r="D633" s="76">
        <v>44234.391608796301</v>
      </c>
      <c r="E633" s="1" t="s">
        <v>2102</v>
      </c>
      <c r="F633" s="1" t="s">
        <v>2103</v>
      </c>
      <c r="G633" s="1" t="s">
        <v>123</v>
      </c>
      <c r="H633" s="1" t="s">
        <v>124</v>
      </c>
      <c r="I633" s="1" t="s">
        <v>125</v>
      </c>
      <c r="J633" s="1" t="s">
        <v>1982</v>
      </c>
      <c r="K633" s="1" t="s">
        <v>2104</v>
      </c>
      <c r="L633">
        <f>ROUNDUP(IF(B633&gt;$D$4,0,($D$4-B633+1)/365),0)</f>
        <v>0</v>
      </c>
      <c r="M633">
        <f>ROUNDUP(IF(B633&gt;$D$5,0,($D$5-B633+1)/365),0)</f>
        <v>1</v>
      </c>
      <c r="N633" s="28">
        <f>IF(OR(L633=1,M633=1),IF(B633+364&lt;=$D$5,(B633+364-$D$4+1)/365,IF(B633&gt;$D$4,($D$5-B633+1)/365,$D$6/365)),0)</f>
        <v>0.18523021308979903</v>
      </c>
      <c r="O633" s="28">
        <f>'Data &amp; Parameter'!$E$16*'Data &amp; Parameter'!$E$17*('Data &amp; Parameter'!$E$18+'Data &amp; Parameter'!$E$19)*'Data &amp; Parameter'!$E$20*'Data &amp; Parameter'!$E$37*N633</f>
        <v>0.64399068878711607</v>
      </c>
      <c r="P633">
        <f>ROUNDUP(IF(D633&gt;$D$4,0,($D$4-D633+1)/365),0)</f>
        <v>0</v>
      </c>
      <c r="Q633">
        <f>ROUNDUP(IF(D633&gt;$D$5,0,($D$5-D633+1)/365),0)</f>
        <v>1</v>
      </c>
      <c r="R633" s="28">
        <f>IF(OR(P633=1,Q633=1),IF(D633+364&lt;=$D$5,(D633+364-$D$4+1)/365,IF(D633&gt;$D$4,($D$5-D633+1)/365,$D$6/365)),0)</f>
        <v>0.18522846905123092</v>
      </c>
      <c r="S633" s="28">
        <f>'Data &amp; Parameter'!$E$16*'Data &amp; Parameter'!$E$17*('Data &amp; Parameter'!$E$18+'Data &amp; Parameter'!$E$19)*'Data &amp; Parameter'!$E$20*'Data &amp; Parameter'!$E$37*R633</f>
        <v>0.6439846252806285</v>
      </c>
      <c r="T633" s="28">
        <f t="shared" si="9"/>
        <v>1.2879753140677446</v>
      </c>
    </row>
    <row r="634" spans="1:20" ht="15.75" customHeight="1" x14ac:dyDescent="0.35">
      <c r="A634">
        <v>627</v>
      </c>
      <c r="B634" s="76">
        <v>44234.391388888893</v>
      </c>
      <c r="C634" s="1" t="s">
        <v>2105</v>
      </c>
      <c r="D634" s="76">
        <v>44234.393819444449</v>
      </c>
      <c r="E634" s="1" t="s">
        <v>2106</v>
      </c>
      <c r="F634" s="1" t="s">
        <v>2107</v>
      </c>
      <c r="G634" s="1" t="s">
        <v>123</v>
      </c>
      <c r="H634" s="1" t="s">
        <v>124</v>
      </c>
      <c r="I634" s="1" t="s">
        <v>125</v>
      </c>
      <c r="J634" s="1" t="s">
        <v>1623</v>
      </c>
      <c r="K634" s="1" t="s">
        <v>1623</v>
      </c>
      <c r="L634">
        <f>ROUNDUP(IF(B634&gt;$D$4,0,($D$4-B634+1)/365),0)</f>
        <v>0</v>
      </c>
      <c r="M634">
        <f>ROUNDUP(IF(B634&gt;$D$5,0,($D$5-B634+1)/365),0)</f>
        <v>1</v>
      </c>
      <c r="N634" s="28">
        <f>IF(OR(L634=1,M634=1),IF(B634+364&lt;=$D$5,(B634+364-$D$4+1)/365,IF(B634&gt;$D$4,($D$5-B634+1)/365,$D$6/365)),0)</f>
        <v>0.18522907153727991</v>
      </c>
      <c r="O634" s="28">
        <f>'Data &amp; Parameter'!$E$16*'Data &amp; Parameter'!$E$17*('Data &amp; Parameter'!$E$18+'Data &amp; Parameter'!$E$19)*'Data &amp; Parameter'!$E$20*'Data &amp; Parameter'!$E$37*N634</f>
        <v>0.6439867199464997</v>
      </c>
      <c r="P634">
        <f>ROUNDUP(IF(D634&gt;$D$4,0,($D$4-D634+1)/365),0)</f>
        <v>0</v>
      </c>
      <c r="Q634">
        <f>ROUNDUP(IF(D634&gt;$D$5,0,($D$5-D634+1)/365),0)</f>
        <v>1</v>
      </c>
      <c r="R634" s="28">
        <f>IF(OR(P634=1,Q634=1),IF(D634+364&lt;=$D$5,(D634+364-$D$4+1)/365,IF(D634&gt;$D$4,($D$5-D634+1)/365,$D$6/365)),0)</f>
        <v>0.18522241248096155</v>
      </c>
      <c r="S634" s="28">
        <f>'Data &amp; Parameter'!$E$16*'Data &amp; Parameter'!$E$17*('Data &amp; Parameter'!$E$18+'Data &amp; Parameter'!$E$19)*'Data &amp; Parameter'!$E$20*'Data &amp; Parameter'!$E$37*R634</f>
        <v>0.64396356837638813</v>
      </c>
      <c r="T634" s="28">
        <f t="shared" si="9"/>
        <v>1.2879502883228877</v>
      </c>
    </row>
    <row r="635" spans="1:20" ht="15.75" customHeight="1" x14ac:dyDescent="0.35">
      <c r="A635">
        <v>628</v>
      </c>
      <c r="B635" s="76">
        <v>44234.392048611116</v>
      </c>
      <c r="C635" s="1" t="s">
        <v>2108</v>
      </c>
      <c r="D635" s="76">
        <v>44234.392708333333</v>
      </c>
      <c r="E635" s="1" t="s">
        <v>2109</v>
      </c>
      <c r="F635" s="1" t="s">
        <v>2110</v>
      </c>
      <c r="G635" s="1" t="s">
        <v>123</v>
      </c>
      <c r="H635" s="1" t="s">
        <v>124</v>
      </c>
      <c r="I635" s="1" t="s">
        <v>125</v>
      </c>
      <c r="J635" s="1" t="s">
        <v>1955</v>
      </c>
      <c r="K635" s="1" t="s">
        <v>2047</v>
      </c>
      <c r="L635">
        <f>ROUNDUP(IF(B635&gt;$D$4,0,($D$4-B635+1)/365),0)</f>
        <v>0</v>
      </c>
      <c r="M635">
        <f>ROUNDUP(IF(B635&gt;$D$5,0,($D$5-B635+1)/365),0)</f>
        <v>1</v>
      </c>
      <c r="N635" s="28">
        <f>IF(OR(L635=1,M635=1),IF(B635+364&lt;=$D$5,(B635+364-$D$4+1)/365,IF(B635&gt;$D$4,($D$5-B635+1)/365,$D$6/365)),0)</f>
        <v>0.18522726407913293</v>
      </c>
      <c r="O635" s="28">
        <f>'Data &amp; Parameter'!$E$16*'Data &amp; Parameter'!$E$17*('Data &amp; Parameter'!$E$18+'Data &amp; Parameter'!$E$19)*'Data &amp; Parameter'!$E$20*'Data &amp; Parameter'!$E$37*N635</f>
        <v>0.6439804359488861</v>
      </c>
      <c r="P635">
        <f>ROUNDUP(IF(D635&gt;$D$4,0,($D$4-D635+1)/365),0)</f>
        <v>0</v>
      </c>
      <c r="Q635">
        <f>ROUNDUP(IF(D635&gt;$D$5,0,($D$5-D635+1)/365),0)</f>
        <v>1</v>
      </c>
      <c r="R635" s="28">
        <f>IF(OR(P635=1,Q635=1),IF(D635+364&lt;=$D$5,(D635+364-$D$4+1)/365,IF(D635&gt;$D$4,($D$5-D635+1)/365,$D$6/365)),0)</f>
        <v>0.1852254566210059</v>
      </c>
      <c r="S635" s="28">
        <f>'Data &amp; Parameter'!$E$16*'Data &amp; Parameter'!$E$17*('Data &amp; Parameter'!$E$18+'Data &amp; Parameter'!$E$19)*'Data &amp; Parameter'!$E$20*'Data &amp; Parameter'!$E$37*R635</f>
        <v>0.64397415195134178</v>
      </c>
      <c r="T635" s="28">
        <f t="shared" si="9"/>
        <v>1.2879545879002279</v>
      </c>
    </row>
    <row r="636" spans="1:20" ht="15.75" customHeight="1" x14ac:dyDescent="0.35">
      <c r="A636">
        <v>629</v>
      </c>
      <c r="B636" s="76">
        <v>44234.394918981481</v>
      </c>
      <c r="C636" s="1" t="s">
        <v>2111</v>
      </c>
      <c r="D636" s="76">
        <v>44234.398148148146</v>
      </c>
      <c r="E636" s="1" t="s">
        <v>2112</v>
      </c>
      <c r="F636" s="1" t="s">
        <v>2113</v>
      </c>
      <c r="G636" s="1" t="s">
        <v>123</v>
      </c>
      <c r="H636" s="1" t="s">
        <v>124</v>
      </c>
      <c r="I636" s="1" t="s">
        <v>125</v>
      </c>
      <c r="J636" s="1" t="s">
        <v>1955</v>
      </c>
      <c r="K636" s="1" t="s">
        <v>2066</v>
      </c>
      <c r="L636">
        <f>ROUNDUP(IF(B636&gt;$D$4,0,($D$4-B636+1)/365),0)</f>
        <v>0</v>
      </c>
      <c r="M636">
        <f>ROUNDUP(IF(B636&gt;$D$5,0,($D$5-B636+1)/365),0)</f>
        <v>1</v>
      </c>
      <c r="N636" s="28">
        <f>IF(OR(L636=1,M636=1),IF(B636+364&lt;=$D$5,(B636+364-$D$4+1)/365,IF(B636&gt;$D$4,($D$5-B636+1)/365,$D$6/365)),0)</f>
        <v>0.18521940005073653</v>
      </c>
      <c r="O636" s="28">
        <f>'Data &amp; Parameter'!$E$16*'Data &amp; Parameter'!$E$17*('Data &amp; Parameter'!$E$18+'Data &amp; Parameter'!$E$19)*'Data &amp; Parameter'!$E$20*'Data &amp; Parameter'!$E$37*N636</f>
        <v>0.64395309504710141</v>
      </c>
      <c r="P636">
        <f>ROUNDUP(IF(D636&gt;$D$4,0,($D$4-D636+1)/365),0)</f>
        <v>0</v>
      </c>
      <c r="Q636">
        <f>ROUNDUP(IF(D636&gt;$D$5,0,($D$5-D636+1)/365),0)</f>
        <v>1</v>
      </c>
      <c r="R636" s="28">
        <f>IF(OR(P636=1,Q636=1),IF(D636+364&lt;=$D$5,(D636+364-$D$4+1)/365,IF(D636&gt;$D$4,($D$5-D636+1)/365,$D$6/365)),0)</f>
        <v>0.18521055301877809</v>
      </c>
      <c r="S636" s="28">
        <f>'Data &amp; Parameter'!$E$16*'Data &amp; Parameter'!$E$17*('Data &amp; Parameter'!$E$18+'Data &amp; Parameter'!$E$19)*'Data &amp; Parameter'!$E$20*'Data &amp; Parameter'!$E$37*R636</f>
        <v>0.64392233653255027</v>
      </c>
      <c r="T636" s="28">
        <f t="shared" si="9"/>
        <v>1.2878754315796517</v>
      </c>
    </row>
    <row r="637" spans="1:20" ht="15.75" customHeight="1" x14ac:dyDescent="0.35">
      <c r="A637">
        <v>630</v>
      </c>
      <c r="B637" s="76">
        <v>44234.394918981481</v>
      </c>
      <c r="C637" s="1" t="s">
        <v>2114</v>
      </c>
      <c r="D637" s="76">
        <v>44234.395358796297</v>
      </c>
      <c r="E637" s="1" t="s">
        <v>2115</v>
      </c>
      <c r="F637" s="1" t="s">
        <v>2116</v>
      </c>
      <c r="G637" s="1" t="s">
        <v>123</v>
      </c>
      <c r="H637" s="1" t="s">
        <v>124</v>
      </c>
      <c r="I637" s="1" t="s">
        <v>125</v>
      </c>
      <c r="J637" s="1" t="s">
        <v>1982</v>
      </c>
      <c r="K637" s="1" t="s">
        <v>2104</v>
      </c>
      <c r="L637">
        <f>ROUNDUP(IF(B637&gt;$D$4,0,($D$4-B637+1)/365),0)</f>
        <v>0</v>
      </c>
      <c r="M637">
        <f>ROUNDUP(IF(B637&gt;$D$5,0,($D$5-B637+1)/365),0)</f>
        <v>1</v>
      </c>
      <c r="N637" s="28">
        <f>IF(OR(L637=1,M637=1),IF(B637+364&lt;=$D$5,(B637+364-$D$4+1)/365,IF(B637&gt;$D$4,($D$5-B637+1)/365,$D$6/365)),0)</f>
        <v>0.18521940005073653</v>
      </c>
      <c r="O637" s="28">
        <f>'Data &amp; Parameter'!$E$16*'Data &amp; Parameter'!$E$17*('Data &amp; Parameter'!$E$18+'Data &amp; Parameter'!$E$19)*'Data &amp; Parameter'!$E$20*'Data &amp; Parameter'!$E$37*N637</f>
        <v>0.64395309504710141</v>
      </c>
      <c r="P637">
        <f>ROUNDUP(IF(D637&gt;$D$4,0,($D$4-D637+1)/365),0)</f>
        <v>0</v>
      </c>
      <c r="Q637">
        <f>ROUNDUP(IF(D637&gt;$D$5,0,($D$5-D637+1)/365),0)</f>
        <v>1</v>
      </c>
      <c r="R637" s="28">
        <f>IF(OR(P637=1,Q637=1),IF(D637+364&lt;=$D$5,(D637+364-$D$4+1)/365,IF(D637&gt;$D$4,($D$5-D637+1)/365,$D$6/365)),0)</f>
        <v>0.18521819507863854</v>
      </c>
      <c r="S637" s="28">
        <f>'Data &amp; Parameter'!$E$16*'Data &amp; Parameter'!$E$17*('Data &amp; Parameter'!$E$18+'Data &amp; Parameter'!$E$19)*'Data &amp; Parameter'!$E$20*'Data &amp; Parameter'!$E$37*R637</f>
        <v>0.64394890571535901</v>
      </c>
      <c r="T637" s="28">
        <f t="shared" si="9"/>
        <v>1.2879020007624604</v>
      </c>
    </row>
    <row r="638" spans="1:20" ht="15.75" customHeight="1" x14ac:dyDescent="0.35">
      <c r="A638">
        <v>631</v>
      </c>
      <c r="B638" s="76">
        <v>44234.397222222222</v>
      </c>
      <c r="C638" s="1" t="s">
        <v>2117</v>
      </c>
      <c r="D638" s="76">
        <v>44234.398229166662</v>
      </c>
      <c r="E638" s="1" t="s">
        <v>2118</v>
      </c>
      <c r="F638" s="1" t="s">
        <v>2119</v>
      </c>
      <c r="G638" s="1" t="s">
        <v>123</v>
      </c>
      <c r="H638" s="1" t="s">
        <v>124</v>
      </c>
      <c r="I638" s="1" t="s">
        <v>125</v>
      </c>
      <c r="J638" s="1" t="s">
        <v>1623</v>
      </c>
      <c r="K638" s="1" t="s">
        <v>1623</v>
      </c>
      <c r="L638">
        <f>ROUNDUP(IF(B638&gt;$D$4,0,($D$4-B638+1)/365),0)</f>
        <v>0</v>
      </c>
      <c r="M638">
        <f>ROUNDUP(IF(B638&gt;$D$5,0,($D$5-B638+1)/365),0)</f>
        <v>1</v>
      </c>
      <c r="N638" s="28">
        <f>IF(OR(L638=1,M638=1),IF(B638+364&lt;=$D$5,(B638+364-$D$4+1)/365,IF(B638&gt;$D$4,($D$5-B638+1)/365,$D$6/365)),0)</f>
        <v>0.18521308980213178</v>
      </c>
      <c r="O638" s="28">
        <f>'Data &amp; Parameter'!$E$16*'Data &amp; Parameter'!$E$17*('Data &amp; Parameter'!$E$18+'Data &amp; Parameter'!$E$19)*'Data &amp; Parameter'!$E$20*'Data &amp; Parameter'!$E$37*N638</f>
        <v>0.64393115617828733</v>
      </c>
      <c r="P638">
        <f>ROUNDUP(IF(D638&gt;$D$4,0,($D$4-D638+1)/365),0)</f>
        <v>0</v>
      </c>
      <c r="Q638">
        <f>ROUNDUP(IF(D638&gt;$D$5,0,($D$5-D638+1)/365),0)</f>
        <v>1</v>
      </c>
      <c r="R638" s="28">
        <f>IF(OR(P638=1,Q638=1),IF(D638+364&lt;=$D$5,(D638+364-$D$4+1)/365,IF(D638&gt;$D$4,($D$5-D638+1)/365,$D$6/365)),0)</f>
        <v>0.18521033105024212</v>
      </c>
      <c r="S638" s="28">
        <f>'Data &amp; Parameter'!$E$16*'Data &amp; Parameter'!$E$17*('Data &amp; Parameter'!$E$18+'Data &amp; Parameter'!$E$19)*'Data &amp; Parameter'!$E$20*'Data &amp; Parameter'!$E$37*R638</f>
        <v>0.64392156481357432</v>
      </c>
      <c r="T638" s="28">
        <f t="shared" si="9"/>
        <v>1.2878527209918618</v>
      </c>
    </row>
    <row r="639" spans="1:20" ht="15.75" customHeight="1" x14ac:dyDescent="0.35">
      <c r="A639">
        <v>632</v>
      </c>
      <c r="B639" s="76">
        <v>44234.399652777778</v>
      </c>
      <c r="C639" s="1" t="s">
        <v>2120</v>
      </c>
      <c r="D639" s="76">
        <v>44234.40006944444</v>
      </c>
      <c r="E639" s="1" t="s">
        <v>2121</v>
      </c>
      <c r="F639" s="1" t="s">
        <v>2122</v>
      </c>
      <c r="G639" s="1" t="s">
        <v>123</v>
      </c>
      <c r="H639" s="1" t="s">
        <v>124</v>
      </c>
      <c r="I639" s="1" t="s">
        <v>125</v>
      </c>
      <c r="J639" s="1" t="s">
        <v>1982</v>
      </c>
      <c r="K639" s="1" t="s">
        <v>1993</v>
      </c>
      <c r="L639">
        <f>ROUNDUP(IF(B639&gt;$D$4,0,($D$4-B639+1)/365),0)</f>
        <v>0</v>
      </c>
      <c r="M639">
        <f>ROUNDUP(IF(B639&gt;$D$5,0,($D$5-B639+1)/365),0)</f>
        <v>1</v>
      </c>
      <c r="N639" s="28">
        <f>IF(OR(L639=1,M639=1),IF(B639+364&lt;=$D$5,(B639+364-$D$4+1)/365,IF(B639&gt;$D$4,($D$5-B639+1)/365,$D$6/365)),0)</f>
        <v>0.18520643074581342</v>
      </c>
      <c r="O639" s="28">
        <f>'Data &amp; Parameter'!$E$16*'Data &amp; Parameter'!$E$17*('Data &amp; Parameter'!$E$18+'Data &amp; Parameter'!$E$19)*'Data &amp; Parameter'!$E$20*'Data &amp; Parameter'!$E$37*N639</f>
        <v>0.64390800460817565</v>
      </c>
      <c r="P639">
        <f>ROUNDUP(IF(D639&gt;$D$4,0,($D$4-D639+1)/365),0)</f>
        <v>0</v>
      </c>
      <c r="Q639">
        <f>ROUNDUP(IF(D639&gt;$D$5,0,($D$5-D639+1)/365),0)</f>
        <v>1</v>
      </c>
      <c r="R639" s="28">
        <f>IF(OR(P639=1,Q639=1),IF(D639+364&lt;=$D$5,(D639+364-$D$4+1)/365,IF(D639&gt;$D$4,($D$5-D639+1)/365,$D$6/365)),0)</f>
        <v>0.18520528919331422</v>
      </c>
      <c r="S639" s="28">
        <f>'Data &amp; Parameter'!$E$16*'Data &amp; Parameter'!$E$17*('Data &amp; Parameter'!$E$18+'Data &amp; Parameter'!$E$19)*'Data &amp; Parameter'!$E$20*'Data &amp; Parameter'!$E$37*R639</f>
        <v>0.64390403576762867</v>
      </c>
      <c r="T639" s="28">
        <f t="shared" si="9"/>
        <v>1.2878120403758042</v>
      </c>
    </row>
    <row r="640" spans="1:20" ht="15.75" customHeight="1" x14ac:dyDescent="0.35">
      <c r="A640">
        <v>633</v>
      </c>
      <c r="B640" s="76">
        <v>44234.400416666671</v>
      </c>
      <c r="C640" s="1" t="s">
        <v>2123</v>
      </c>
      <c r="D640" s="76">
        <v>44234.402499999997</v>
      </c>
      <c r="E640" s="1" t="s">
        <v>2124</v>
      </c>
      <c r="F640" s="1" t="s">
        <v>2125</v>
      </c>
      <c r="G640" s="1" t="s">
        <v>123</v>
      </c>
      <c r="H640" s="1" t="s">
        <v>124</v>
      </c>
      <c r="I640" s="1" t="s">
        <v>125</v>
      </c>
      <c r="J640" s="1" t="s">
        <v>1955</v>
      </c>
      <c r="K640" s="1" t="s">
        <v>2066</v>
      </c>
      <c r="L640">
        <f>ROUNDUP(IF(B640&gt;$D$4,0,($D$4-B640+1)/365),0)</f>
        <v>0</v>
      </c>
      <c r="M640">
        <f>ROUNDUP(IF(B640&gt;$D$5,0,($D$5-B640+1)/365),0)</f>
        <v>1</v>
      </c>
      <c r="N640" s="28">
        <f>IF(OR(L640=1,M640=1),IF(B640+364&lt;=$D$5,(B640+364-$D$4+1)/365,IF(B640&gt;$D$4,($D$5-B640+1)/365,$D$6/365)),0)</f>
        <v>0.1852043378995317</v>
      </c>
      <c r="O640" s="28">
        <f>'Data &amp; Parameter'!$E$16*'Data &amp; Parameter'!$E$17*('Data &amp; Parameter'!$E$18+'Data &amp; Parameter'!$E$19)*'Data &amp; Parameter'!$E$20*'Data &amp; Parameter'!$E$37*N640</f>
        <v>0.64390072840039081</v>
      </c>
      <c r="P640">
        <f>ROUNDUP(IF(D640&gt;$D$4,0,($D$4-D640+1)/365),0)</f>
        <v>0</v>
      </c>
      <c r="Q640">
        <f>ROUNDUP(IF(D640&gt;$D$5,0,($D$5-D640+1)/365),0)</f>
        <v>1</v>
      </c>
      <c r="R640" s="28">
        <f>IF(OR(P640=1,Q640=1),IF(D640+364&lt;=$D$5,(D640+364-$D$4+1)/365,IF(D640&gt;$D$4,($D$5-D640+1)/365,$D$6/365)),0)</f>
        <v>0.18519863013699586</v>
      </c>
      <c r="S640" s="28">
        <f>'Data &amp; Parameter'!$E$16*'Data &amp; Parameter'!$E$17*('Data &amp; Parameter'!$E$18+'Data &amp; Parameter'!$E$19)*'Data &amp; Parameter'!$E$20*'Data &amp; Parameter'!$E$37*R640</f>
        <v>0.6438808841975171</v>
      </c>
      <c r="T640" s="28">
        <f t="shared" si="9"/>
        <v>1.2877816125979078</v>
      </c>
    </row>
    <row r="641" spans="1:20" ht="15.75" customHeight="1" x14ac:dyDescent="0.35">
      <c r="A641">
        <v>634</v>
      </c>
      <c r="B641" s="76">
        <v>44234.40253472222</v>
      </c>
      <c r="C641" s="1" t="s">
        <v>2126</v>
      </c>
      <c r="D641" s="76">
        <v>44234.403101851851</v>
      </c>
      <c r="E641" s="1" t="s">
        <v>2127</v>
      </c>
      <c r="F641" s="1" t="s">
        <v>2128</v>
      </c>
      <c r="G641" s="1" t="s">
        <v>123</v>
      </c>
      <c r="H641" s="1" t="s">
        <v>124</v>
      </c>
      <c r="I641" s="1" t="s">
        <v>125</v>
      </c>
      <c r="J641" s="1" t="s">
        <v>1982</v>
      </c>
      <c r="K641" s="1" t="s">
        <v>1993</v>
      </c>
      <c r="L641">
        <f>ROUNDUP(IF(B641&gt;$D$4,0,($D$4-B641+1)/365),0)</f>
        <v>0</v>
      </c>
      <c r="M641">
        <f>ROUNDUP(IF(B641&gt;$D$5,0,($D$5-B641+1)/365),0)</f>
        <v>1</v>
      </c>
      <c r="N641" s="28">
        <f>IF(OR(L641=1,M641=1),IF(B641+364&lt;=$D$5,(B641+364-$D$4+1)/365,IF(B641&gt;$D$4,($D$5-B641+1)/365,$D$6/365)),0)</f>
        <v>0.18519853500761763</v>
      </c>
      <c r="O641" s="28">
        <f>'Data &amp; Parameter'!$E$16*'Data &amp; Parameter'!$E$17*('Data &amp; Parameter'!$E$18+'Data &amp; Parameter'!$E$19)*'Data &amp; Parameter'!$E$20*'Data &amp; Parameter'!$E$37*N641</f>
        <v>0.64388055346079343</v>
      </c>
      <c r="P641">
        <f>ROUNDUP(IF(D641&gt;$D$4,0,($D$4-D641+1)/365),0)</f>
        <v>0</v>
      </c>
      <c r="Q641">
        <f>ROUNDUP(IF(D641&gt;$D$5,0,($D$5-D641+1)/365),0)</f>
        <v>1</v>
      </c>
      <c r="R641" s="28">
        <f>IF(OR(P641=1,Q641=1),IF(D641+364&lt;=$D$5,(D641+364-$D$4+1)/365,IF(D641&gt;$D$4,($D$5-D641+1)/365,$D$6/365)),0)</f>
        <v>0.18519698122780601</v>
      </c>
      <c r="S641" s="28">
        <f>'Data &amp; Parameter'!$E$16*'Data &amp; Parameter'!$E$17*('Data &amp; Parameter'!$E$18+'Data &amp; Parameter'!$E$19)*'Data &amp; Parameter'!$E$20*'Data &amp; Parameter'!$E$37*R641</f>
        <v>0.64387515142775342</v>
      </c>
      <c r="T641" s="28">
        <f t="shared" si="9"/>
        <v>1.2877557048885468</v>
      </c>
    </row>
    <row r="642" spans="1:20" ht="15.75" customHeight="1" x14ac:dyDescent="0.35">
      <c r="A642">
        <v>635</v>
      </c>
      <c r="B642" s="76">
        <v>44234.40519675926</v>
      </c>
      <c r="C642" s="1" t="s">
        <v>2129</v>
      </c>
      <c r="D642" s="76">
        <v>44234.406134259261</v>
      </c>
      <c r="E642" s="1" t="s">
        <v>2130</v>
      </c>
      <c r="F642" s="1" t="s">
        <v>2131</v>
      </c>
      <c r="G642" s="1" t="s">
        <v>123</v>
      </c>
      <c r="H642" s="1" t="s">
        <v>124</v>
      </c>
      <c r="I642" s="1" t="s">
        <v>125</v>
      </c>
      <c r="J642" s="1" t="s">
        <v>1955</v>
      </c>
      <c r="K642" s="1" t="s">
        <v>2066</v>
      </c>
      <c r="L642">
        <f>ROUNDUP(IF(B642&gt;$D$4,0,($D$4-B642+1)/365),0)</f>
        <v>0</v>
      </c>
      <c r="M642">
        <f>ROUNDUP(IF(B642&gt;$D$5,0,($D$5-B642+1)/365),0)</f>
        <v>1</v>
      </c>
      <c r="N642" s="28">
        <f>IF(OR(L642=1,M642=1),IF(B642+364&lt;=$D$5,(B642+364-$D$4+1)/365,IF(B642&gt;$D$4,($D$5-B642+1)/365,$D$6/365)),0)</f>
        <v>0.18519124175545087</v>
      </c>
      <c r="O642" s="28">
        <f>'Data &amp; Parameter'!$E$16*'Data &amp; Parameter'!$E$17*('Data &amp; Parameter'!$E$18+'Data &amp; Parameter'!$E$19)*'Data &amp; Parameter'!$E$20*'Data &amp; Parameter'!$E$37*N642</f>
        <v>0.6438551969792129</v>
      </c>
      <c r="P642">
        <f>ROUNDUP(IF(D642&gt;$D$4,0,($D$4-D642+1)/365),0)</f>
        <v>0</v>
      </c>
      <c r="Q642">
        <f>ROUNDUP(IF(D642&gt;$D$5,0,($D$5-D642+1)/365),0)</f>
        <v>1</v>
      </c>
      <c r="R642" s="28">
        <f>IF(OR(P642=1,Q642=1),IF(D642+364&lt;=$D$5,(D642+364-$D$4+1)/365,IF(D642&gt;$D$4,($D$5-D642+1)/365,$D$6/365)),0)</f>
        <v>0.18518867326229779</v>
      </c>
      <c r="S642" s="28">
        <f>'Data &amp; Parameter'!$E$16*'Data &amp; Parameter'!$E$17*('Data &amp; Parameter'!$E$18+'Data &amp; Parameter'!$E$19)*'Data &amp; Parameter'!$E$20*'Data &amp; Parameter'!$E$37*R642</f>
        <v>0.64384626708787818</v>
      </c>
      <c r="T642" s="28">
        <f t="shared" si="9"/>
        <v>1.2877014640670912</v>
      </c>
    </row>
    <row r="643" spans="1:20" ht="15.75" customHeight="1" x14ac:dyDescent="0.35">
      <c r="A643">
        <v>636</v>
      </c>
      <c r="B643" s="76">
        <v>44234.406342592592</v>
      </c>
      <c r="C643" s="1" t="s">
        <v>2132</v>
      </c>
      <c r="D643" s="76">
        <v>44234.406909722224</v>
      </c>
      <c r="E643" s="1" t="s">
        <v>2133</v>
      </c>
      <c r="F643" s="1" t="s">
        <v>2134</v>
      </c>
      <c r="G643" s="1" t="s">
        <v>123</v>
      </c>
      <c r="H643" s="1" t="s">
        <v>124</v>
      </c>
      <c r="I643" s="1" t="s">
        <v>125</v>
      </c>
      <c r="J643" s="1" t="s">
        <v>1982</v>
      </c>
      <c r="K643" s="1" t="s">
        <v>2135</v>
      </c>
      <c r="L643">
        <f>ROUNDUP(IF(B643&gt;$D$4,0,($D$4-B643+1)/365),0)</f>
        <v>0</v>
      </c>
      <c r="M643">
        <f>ROUNDUP(IF(B643&gt;$D$5,0,($D$5-B643+1)/365),0)</f>
        <v>1</v>
      </c>
      <c r="N643" s="28">
        <f>IF(OR(L643=1,M643=1),IF(B643+364&lt;=$D$5,(B643+364-$D$4+1)/365,IF(B643&gt;$D$4,($D$5-B643+1)/365,$D$6/365)),0)</f>
        <v>0.1851881024860482</v>
      </c>
      <c r="O643" s="28">
        <f>'Data &amp; Parameter'!$E$16*'Data &amp; Parameter'!$E$17*('Data &amp; Parameter'!$E$18+'Data &amp; Parameter'!$E$19)*'Data &amp; Parameter'!$E$20*'Data &amp; Parameter'!$E$37*N643</f>
        <v>0.64384428266760463</v>
      </c>
      <c r="P643">
        <f>ROUNDUP(IF(D643&gt;$D$4,0,($D$4-D643+1)/365),0)</f>
        <v>0</v>
      </c>
      <c r="Q643">
        <f>ROUNDUP(IF(D643&gt;$D$5,0,($D$5-D643+1)/365),0)</f>
        <v>1</v>
      </c>
      <c r="R643" s="28">
        <f>IF(OR(P643=1,Q643=1),IF(D643+364&lt;=$D$5,(D643+364-$D$4+1)/365,IF(D643&gt;$D$4,($D$5-D643+1)/365,$D$6/365)),0)</f>
        <v>0.18518654870623658</v>
      </c>
      <c r="S643" s="28">
        <f>'Data &amp; Parameter'!$E$16*'Data &amp; Parameter'!$E$17*('Data &amp; Parameter'!$E$18+'Data &amp; Parameter'!$E$19)*'Data &amp; Parameter'!$E$20*'Data &amp; Parameter'!$E$37*R643</f>
        <v>0.64383888063456474</v>
      </c>
      <c r="T643" s="28">
        <f t="shared" si="9"/>
        <v>1.2876831633021695</v>
      </c>
    </row>
    <row r="644" spans="1:20" ht="15.75" customHeight="1" x14ac:dyDescent="0.35">
      <c r="A644">
        <v>637</v>
      </c>
      <c r="B644" s="76">
        <v>44234.408495370371</v>
      </c>
      <c r="C644" s="1" t="s">
        <v>2136</v>
      </c>
      <c r="D644" s="76">
        <v>44234.410428240742</v>
      </c>
      <c r="E644" s="1" t="s">
        <v>2137</v>
      </c>
      <c r="F644" s="1" t="s">
        <v>2138</v>
      </c>
      <c r="G644" s="1" t="s">
        <v>123</v>
      </c>
      <c r="H644" s="1" t="s">
        <v>124</v>
      </c>
      <c r="I644" s="1" t="s">
        <v>125</v>
      </c>
      <c r="J644" s="1" t="s">
        <v>1955</v>
      </c>
      <c r="K644" s="1" t="s">
        <v>2139</v>
      </c>
      <c r="L644">
        <f>ROUNDUP(IF(B644&gt;$D$4,0,($D$4-B644+1)/365),0)</f>
        <v>0</v>
      </c>
      <c r="M644">
        <f>ROUNDUP(IF(B644&gt;$D$5,0,($D$5-B644+1)/365),0)</f>
        <v>1</v>
      </c>
      <c r="N644" s="28">
        <f>IF(OR(L644=1,M644=1),IF(B644+364&lt;=$D$5,(B644+364-$D$4+1)/365,IF(B644&gt;$D$4,($D$5-B644+1)/365,$D$6/365)),0)</f>
        <v>0.18518220446473593</v>
      </c>
      <c r="O644" s="28">
        <f>'Data &amp; Parameter'!$E$16*'Data &amp; Parameter'!$E$17*('Data &amp; Parameter'!$E$18+'Data &amp; Parameter'!$E$19)*'Data &amp; Parameter'!$E$20*'Data &amp; Parameter'!$E$37*N644</f>
        <v>0.64382377699121418</v>
      </c>
      <c r="P644">
        <f>ROUNDUP(IF(D644&gt;$D$4,0,($D$4-D644+1)/365),0)</f>
        <v>0</v>
      </c>
      <c r="Q644">
        <f>ROUNDUP(IF(D644&gt;$D$5,0,($D$5-D644+1)/365),0)</f>
        <v>1</v>
      </c>
      <c r="R644" s="28">
        <f>IF(OR(P644=1,Q644=1),IF(D644+364&lt;=$D$5,(D644+364-$D$4+1)/365,IF(D644&gt;$D$4,($D$5-D644+1)/365,$D$6/365)),0)</f>
        <v>0.18517690892947267</v>
      </c>
      <c r="S644" s="28">
        <f>'Data &amp; Parameter'!$E$16*'Data &amp; Parameter'!$E$17*('Data &amp; Parameter'!$E$18+'Data &amp; Parameter'!$E$19)*'Data &amp; Parameter'!$E$20*'Data &amp; Parameter'!$E$37*R644</f>
        <v>0.64380536598069482</v>
      </c>
      <c r="T644" s="28">
        <f t="shared" si="9"/>
        <v>1.2876291429719089</v>
      </c>
    </row>
    <row r="645" spans="1:20" ht="15.75" customHeight="1" x14ac:dyDescent="0.35">
      <c r="A645">
        <v>638</v>
      </c>
      <c r="B645" s="76">
        <v>44234.409918981481</v>
      </c>
      <c r="C645" s="1" t="s">
        <v>2140</v>
      </c>
      <c r="D645" s="76">
        <v>44234.410856481481</v>
      </c>
      <c r="E645" s="1" t="s">
        <v>2141</v>
      </c>
      <c r="F645" s="1" t="s">
        <v>2142</v>
      </c>
      <c r="G645" s="1" t="s">
        <v>123</v>
      </c>
      <c r="H645" s="1" t="s">
        <v>124</v>
      </c>
      <c r="I645" s="1" t="s">
        <v>125</v>
      </c>
      <c r="J645" s="1" t="s">
        <v>1982</v>
      </c>
      <c r="K645" s="1" t="s">
        <v>2143</v>
      </c>
      <c r="L645">
        <f>ROUNDUP(IF(B645&gt;$D$4,0,($D$4-B645+1)/365),0)</f>
        <v>0</v>
      </c>
      <c r="M645">
        <f>ROUNDUP(IF(B645&gt;$D$5,0,($D$5-B645+1)/365),0)</f>
        <v>1</v>
      </c>
      <c r="N645" s="28">
        <f>IF(OR(L645=1,M645=1),IF(B645+364&lt;=$D$5,(B645+364-$D$4+1)/365,IF(B645&gt;$D$4,($D$5-B645+1)/365,$D$6/365)),0)</f>
        <v>0.18517830416032716</v>
      </c>
      <c r="O645" s="28">
        <f>'Data &amp; Parameter'!$E$16*'Data &amp; Parameter'!$E$17*('Data &amp; Parameter'!$E$18+'Data &amp; Parameter'!$E$19)*'Data &amp; Parameter'!$E$20*'Data &amp; Parameter'!$E$37*N645</f>
        <v>0.64381021678588479</v>
      </c>
      <c r="P645">
        <f>ROUNDUP(IF(D645&gt;$D$4,0,($D$4-D645+1)/365),0)</f>
        <v>0</v>
      </c>
      <c r="Q645">
        <f>ROUNDUP(IF(D645&gt;$D$5,0,($D$5-D645+1)/365),0)</f>
        <v>1</v>
      </c>
      <c r="R645" s="28">
        <f>IF(OR(P645=1,Q645=1),IF(D645+364&lt;=$D$5,(D645+364-$D$4+1)/365,IF(D645&gt;$D$4,($D$5-D645+1)/365,$D$6/365)),0)</f>
        <v>0.18517573566717407</v>
      </c>
      <c r="S645" s="28">
        <f>'Data &amp; Parameter'!$E$16*'Data &amp; Parameter'!$E$17*('Data &amp; Parameter'!$E$18+'Data &amp; Parameter'!$E$19)*'Data &amp; Parameter'!$E$20*'Data &amp; Parameter'!$E$37*R645</f>
        <v>0.64380128689455007</v>
      </c>
      <c r="T645" s="28">
        <f t="shared" si="9"/>
        <v>1.2876115036804348</v>
      </c>
    </row>
    <row r="646" spans="1:20" ht="15.75" customHeight="1" x14ac:dyDescent="0.35">
      <c r="A646">
        <v>639</v>
      </c>
      <c r="B646" s="76">
        <v>44234.412083333329</v>
      </c>
      <c r="C646" s="1" t="s">
        <v>2144</v>
      </c>
      <c r="D646" s="76">
        <v>44234.413877314815</v>
      </c>
      <c r="E646" s="1" t="s">
        <v>2145</v>
      </c>
      <c r="F646" s="1" t="s">
        <v>2146</v>
      </c>
      <c r="G646" s="1" t="s">
        <v>123</v>
      </c>
      <c r="H646" s="1" t="s">
        <v>124</v>
      </c>
      <c r="I646" s="1" t="s">
        <v>125</v>
      </c>
      <c r="J646" s="1" t="s">
        <v>1623</v>
      </c>
      <c r="K646" s="1" t="s">
        <v>2147</v>
      </c>
      <c r="L646">
        <f>ROUNDUP(IF(B646&gt;$D$4,0,($D$4-B646+1)/365),0)</f>
        <v>0</v>
      </c>
      <c r="M646">
        <f>ROUNDUP(IF(B646&gt;$D$5,0,($D$5-B646+1)/365),0)</f>
        <v>1</v>
      </c>
      <c r="N646" s="28">
        <f>IF(OR(L646=1,M646=1),IF(B646+364&lt;=$D$5,(B646+364-$D$4+1)/365,IF(B646&gt;$D$4,($D$5-B646+1)/365,$D$6/365)),0)</f>
        <v>0.18517237442923543</v>
      </c>
      <c r="O646" s="28">
        <f>'Data &amp; Parameter'!$E$16*'Data &amp; Parameter'!$E$17*('Data &amp; Parameter'!$E$18+'Data &amp; Parameter'!$E$19)*'Data &amp; Parameter'!$E$20*'Data &amp; Parameter'!$E$37*N646</f>
        <v>0.64378960086396586</v>
      </c>
      <c r="P646">
        <f>ROUNDUP(IF(D646&gt;$D$4,0,($D$4-D646+1)/365),0)</f>
        <v>0</v>
      </c>
      <c r="Q646">
        <f>ROUNDUP(IF(D646&gt;$D$5,0,($D$5-D646+1)/365),0)</f>
        <v>1</v>
      </c>
      <c r="R646" s="28">
        <f>IF(OR(P646=1,Q646=1),IF(D646+364&lt;=$D$5,(D646+364-$D$4+1)/365,IF(D646&gt;$D$4,($D$5-D646+1)/365,$D$6/365)),0)</f>
        <v>0.18516745941146526</v>
      </c>
      <c r="S646" s="28">
        <f>'Data &amp; Parameter'!$E$16*'Data &amp; Parameter'!$E$17*('Data &amp; Parameter'!$E$18+'Data &amp; Parameter'!$E$19)*'Data &amp; Parameter'!$E$20*'Data &amp; Parameter'!$E$37*R646</f>
        <v>0.64377251280027259</v>
      </c>
      <c r="T646" s="28">
        <f t="shared" si="9"/>
        <v>1.2875621136642383</v>
      </c>
    </row>
    <row r="647" spans="1:20" ht="15.75" customHeight="1" x14ac:dyDescent="0.35">
      <c r="A647">
        <v>640</v>
      </c>
      <c r="B647" s="76">
        <v>44234.413506944446</v>
      </c>
      <c r="C647" s="1" t="s">
        <v>2148</v>
      </c>
      <c r="D647" s="76">
        <v>44234.415185185186</v>
      </c>
      <c r="E647" s="1" t="s">
        <v>2149</v>
      </c>
      <c r="F647" s="1" t="s">
        <v>2150</v>
      </c>
      <c r="G647" s="1" t="s">
        <v>123</v>
      </c>
      <c r="H647" s="1" t="s">
        <v>124</v>
      </c>
      <c r="I647" s="1" t="s">
        <v>125</v>
      </c>
      <c r="J647" s="1" t="s">
        <v>1955</v>
      </c>
      <c r="K647" s="1" t="s">
        <v>2151</v>
      </c>
      <c r="L647">
        <f>ROUNDUP(IF(B647&gt;$D$4,0,($D$4-B647+1)/365),0)</f>
        <v>0</v>
      </c>
      <c r="M647">
        <f>ROUNDUP(IF(B647&gt;$D$5,0,($D$5-B647+1)/365),0)</f>
        <v>1</v>
      </c>
      <c r="N647" s="28">
        <f>IF(OR(L647=1,M647=1),IF(B647+364&lt;=$D$5,(B647+364-$D$4+1)/365,IF(B647&gt;$D$4,($D$5-B647+1)/365,$D$6/365)),0)</f>
        <v>0.18516847412480672</v>
      </c>
      <c r="O647" s="28">
        <f>'Data &amp; Parameter'!$E$16*'Data &amp; Parameter'!$E$17*('Data &amp; Parameter'!$E$18+'Data &amp; Parameter'!$E$19)*'Data &amp; Parameter'!$E$20*'Data &amp; Parameter'!$E$37*N647</f>
        <v>0.64377604065856731</v>
      </c>
      <c r="P647">
        <f>ROUNDUP(IF(D647&gt;$D$4,0,($D$4-D647+1)/365),0)</f>
        <v>0</v>
      </c>
      <c r="Q647">
        <f>ROUNDUP(IF(D647&gt;$D$5,0,($D$5-D647+1)/365),0)</f>
        <v>1</v>
      </c>
      <c r="R647" s="28">
        <f>IF(OR(P647=1,Q647=1),IF(D647+364&lt;=$D$5,(D647+364-$D$4+1)/365,IF(D647&gt;$D$4,($D$5-D647+1)/365,$D$6/365)),0)</f>
        <v>0.18516387620497071</v>
      </c>
      <c r="S647" s="28">
        <f>'Data &amp; Parameter'!$E$16*'Data &amp; Parameter'!$E$17*('Data &amp; Parameter'!$E$18+'Data &amp; Parameter'!$E$19)*'Data &amp; Parameter'!$E$20*'Data &amp; Parameter'!$E$37*R647</f>
        <v>0.64376005505064304</v>
      </c>
      <c r="T647" s="28">
        <f t="shared" si="9"/>
        <v>1.2875360957092103</v>
      </c>
    </row>
    <row r="648" spans="1:20" ht="15.75" customHeight="1" x14ac:dyDescent="0.35">
      <c r="A648">
        <v>641</v>
      </c>
      <c r="B648" s="76">
        <v>44234.414884259255</v>
      </c>
      <c r="C648" s="1" t="s">
        <v>2152</v>
      </c>
      <c r="D648" s="76">
        <v>44234.415462962963</v>
      </c>
      <c r="E648" s="1" t="s">
        <v>2153</v>
      </c>
      <c r="F648" s="1" t="s">
        <v>2154</v>
      </c>
      <c r="G648" s="1" t="s">
        <v>123</v>
      </c>
      <c r="H648" s="1" t="s">
        <v>124</v>
      </c>
      <c r="I648" s="1" t="s">
        <v>125</v>
      </c>
      <c r="J648" s="1" t="s">
        <v>1982</v>
      </c>
      <c r="K648" s="1" t="s">
        <v>2143</v>
      </c>
      <c r="L648">
        <f>ROUNDUP(IF(B648&gt;$D$4,0,($D$4-B648+1)/365),0)</f>
        <v>0</v>
      </c>
      <c r="M648">
        <f>ROUNDUP(IF(B648&gt;$D$5,0,($D$5-B648+1)/365),0)</f>
        <v>1</v>
      </c>
      <c r="N648" s="28">
        <f>IF(OR(L648=1,M648=1),IF(B648+364&lt;=$D$5,(B648+364-$D$4+1)/365,IF(B648&gt;$D$4,($D$5-B648+1)/365,$D$6/365)),0)</f>
        <v>0.1851647006595756</v>
      </c>
      <c r="O648" s="28">
        <f>'Data &amp; Parameter'!$E$16*'Data &amp; Parameter'!$E$17*('Data &amp; Parameter'!$E$18+'Data &amp; Parameter'!$E$19)*'Data &amp; Parameter'!$E$20*'Data &amp; Parameter'!$E$37*N648</f>
        <v>0.64376292143555958</v>
      </c>
      <c r="P648">
        <f>ROUNDUP(IF(D648&gt;$D$4,0,($D$4-D648+1)/365),0)</f>
        <v>0</v>
      </c>
      <c r="Q648">
        <f>ROUNDUP(IF(D648&gt;$D$5,0,($D$5-D648+1)/365),0)</f>
        <v>1</v>
      </c>
      <c r="R648" s="28">
        <f>IF(OR(P648=1,Q648=1),IF(D648+364&lt;=$D$5,(D648+364-$D$4+1)/365,IF(D648&gt;$D$4,($D$5-D648+1)/365,$D$6/365)),0)</f>
        <v>0.18516311516996461</v>
      </c>
      <c r="S648" s="28">
        <f>'Data &amp; Parameter'!$E$16*'Data &amp; Parameter'!$E$17*('Data &amp; Parameter'!$E$18+'Data &amp; Parameter'!$E$19)*'Data &amp; Parameter'!$E$20*'Data &amp; Parameter'!$E$37*R648</f>
        <v>0.64375740915692203</v>
      </c>
      <c r="T648" s="28">
        <f t="shared" si="9"/>
        <v>1.2875203305924816</v>
      </c>
    </row>
    <row r="649" spans="1:20" ht="15.75" customHeight="1" x14ac:dyDescent="0.35">
      <c r="A649">
        <v>642</v>
      </c>
      <c r="B649" s="76">
        <v>44234.418275462958</v>
      </c>
      <c r="C649" s="1" t="s">
        <v>2155</v>
      </c>
      <c r="D649" s="76">
        <v>44234.419467592597</v>
      </c>
      <c r="E649" s="1" t="s">
        <v>2156</v>
      </c>
      <c r="F649" s="1" t="s">
        <v>2157</v>
      </c>
      <c r="G649" s="1" t="s">
        <v>123</v>
      </c>
      <c r="H649" s="1" t="s">
        <v>124</v>
      </c>
      <c r="I649" s="1" t="s">
        <v>125</v>
      </c>
      <c r="J649" s="1" t="s">
        <v>1955</v>
      </c>
      <c r="K649" s="1" t="s">
        <v>2066</v>
      </c>
      <c r="L649">
        <f>ROUNDUP(IF(B649&gt;$D$4,0,($D$4-B649+1)/365),0)</f>
        <v>0</v>
      </c>
      <c r="M649">
        <f>ROUNDUP(IF(B649&gt;$D$5,0,($D$5-B649+1)/365),0)</f>
        <v>1</v>
      </c>
      <c r="N649" s="28">
        <f>IF(OR(L649=1,M649=1),IF(B649+364&lt;=$D$5,(B649+364-$D$4+1)/365,IF(B649&gt;$D$4,($D$5-B649+1)/365,$D$6/365)),0)</f>
        <v>0.1851554096905253</v>
      </c>
      <c r="O649" s="28">
        <f>'Data &amp; Parameter'!$E$16*'Data &amp; Parameter'!$E$17*('Data &amp; Parameter'!$E$18+'Data &amp; Parameter'!$E$19)*'Data &amp; Parameter'!$E$20*'Data &amp; Parameter'!$E$37*N649</f>
        <v>0.64373061948298715</v>
      </c>
      <c r="P649">
        <f>ROUNDUP(IF(D649&gt;$D$4,0,($D$4-D649+1)/365),0)</f>
        <v>0</v>
      </c>
      <c r="Q649">
        <f>ROUNDUP(IF(D649&gt;$D$5,0,($D$5-D649+1)/365),0)</f>
        <v>1</v>
      </c>
      <c r="R649" s="28">
        <f>IF(OR(P649=1,Q649=1),IF(D649+364&lt;=$D$5,(D649+364-$D$4+1)/365,IF(D649&gt;$D$4,($D$5-D649+1)/365,$D$6/365)),0)</f>
        <v>0.18515214358192505</v>
      </c>
      <c r="S649" s="28">
        <f>'Data &amp; Parameter'!$E$16*'Data &amp; Parameter'!$E$17*('Data &amp; Parameter'!$E$18+'Data &amp; Parameter'!$E$19)*'Data &amp; Parameter'!$E$20*'Data &amp; Parameter'!$E$37*R649</f>
        <v>0.64371926418898817</v>
      </c>
      <c r="T649" s="28">
        <f t="shared" ref="T649:T712" si="10">O649+S649</f>
        <v>1.2874498836719752</v>
      </c>
    </row>
    <row r="650" spans="1:20" ht="15.75" customHeight="1" x14ac:dyDescent="0.35">
      <c r="A650">
        <v>643</v>
      </c>
      <c r="B650" s="76">
        <v>44234.419074074074</v>
      </c>
      <c r="C650" s="1" t="s">
        <v>2158</v>
      </c>
      <c r="D650" s="76">
        <v>44234.419548611113</v>
      </c>
      <c r="E650" s="1" t="s">
        <v>2159</v>
      </c>
      <c r="F650" s="1" t="s">
        <v>2160</v>
      </c>
      <c r="G650" s="1" t="s">
        <v>123</v>
      </c>
      <c r="H650" s="1" t="s">
        <v>124</v>
      </c>
      <c r="I650" s="1" t="s">
        <v>125</v>
      </c>
      <c r="J650" s="1" t="s">
        <v>1982</v>
      </c>
      <c r="K650" s="1" t="s">
        <v>1982</v>
      </c>
      <c r="L650">
        <f>ROUNDUP(IF(B650&gt;$D$4,0,($D$4-B650+1)/365),0)</f>
        <v>0</v>
      </c>
      <c r="M650">
        <f>ROUNDUP(IF(B650&gt;$D$5,0,($D$5-B650+1)/365),0)</f>
        <v>1</v>
      </c>
      <c r="N650" s="28">
        <f>IF(OR(L650=1,M650=1),IF(B650+364&lt;=$D$5,(B650+364-$D$4+1)/365,IF(B650&gt;$D$4,($D$5-B650+1)/365,$D$6/365)),0)</f>
        <v>0.18515322171486531</v>
      </c>
      <c r="O650" s="28">
        <f>'Data &amp; Parameter'!$E$16*'Data &amp; Parameter'!$E$17*('Data &amp; Parameter'!$E$18+'Data &amp; Parameter'!$E$19)*'Data &amp; Parameter'!$E$20*'Data &amp; Parameter'!$E$37*N650</f>
        <v>0.6437230125384783</v>
      </c>
      <c r="P650">
        <f>ROUNDUP(IF(D650&gt;$D$4,0,($D$4-D650+1)/365),0)</f>
        <v>0</v>
      </c>
      <c r="Q650">
        <f>ROUNDUP(IF(D650&gt;$D$5,0,($D$5-D650+1)/365),0)</f>
        <v>1</v>
      </c>
      <c r="R650" s="28">
        <f>IF(OR(P650=1,Q650=1),IF(D650+364&lt;=$D$5,(D650+364-$D$4+1)/365,IF(D650&gt;$D$4,($D$5-D650+1)/365,$D$6/365)),0)</f>
        <v>0.18515192161338909</v>
      </c>
      <c r="S650" s="28">
        <f>'Data &amp; Parameter'!$E$16*'Data &amp; Parameter'!$E$17*('Data &amp; Parameter'!$E$18+'Data &amp; Parameter'!$E$19)*'Data &amp; Parameter'!$E$20*'Data &amp; Parameter'!$E$37*R650</f>
        <v>0.64371849247001223</v>
      </c>
      <c r="T650" s="28">
        <f t="shared" si="10"/>
        <v>1.2874415050084904</v>
      </c>
    </row>
    <row r="651" spans="1:20" ht="15.75" customHeight="1" x14ac:dyDescent="0.35">
      <c r="A651">
        <v>644</v>
      </c>
      <c r="B651" s="76">
        <v>44234.420231481483</v>
      </c>
      <c r="C651" s="1" t="s">
        <v>2161</v>
      </c>
      <c r="D651" s="76">
        <v>44234.421400462961</v>
      </c>
      <c r="E651" s="1" t="s">
        <v>2162</v>
      </c>
      <c r="F651" s="1" t="s">
        <v>2163</v>
      </c>
      <c r="G651" s="1" t="s">
        <v>123</v>
      </c>
      <c r="H651" s="1" t="s">
        <v>124</v>
      </c>
      <c r="I651" s="1" t="s">
        <v>125</v>
      </c>
      <c r="J651" s="1" t="s">
        <v>1623</v>
      </c>
      <c r="K651" s="1" t="s">
        <v>1623</v>
      </c>
      <c r="L651">
        <f>ROUNDUP(IF(B651&gt;$D$4,0,($D$4-B651+1)/365),0)</f>
        <v>0</v>
      </c>
      <c r="M651">
        <f>ROUNDUP(IF(B651&gt;$D$5,0,($D$5-B651+1)/365),0)</f>
        <v>1</v>
      </c>
      <c r="N651" s="28">
        <f>IF(OR(L651=1,M651=1),IF(B651+364&lt;=$D$5,(B651+364-$D$4+1)/365,IF(B651&gt;$D$4,($D$5-B651+1)/365,$D$6/365)),0)</f>
        <v>0.18515005073566324</v>
      </c>
      <c r="O651" s="28">
        <f>'Data &amp; Parameter'!$E$16*'Data &amp; Parameter'!$E$17*('Data &amp; Parameter'!$E$18+'Data &amp; Parameter'!$E$19)*'Data &amp; Parameter'!$E$20*'Data &amp; Parameter'!$E$37*N651</f>
        <v>0.64371198798127238</v>
      </c>
      <c r="P651">
        <f>ROUNDUP(IF(D651&gt;$D$4,0,($D$4-D651+1)/365),0)</f>
        <v>0</v>
      </c>
      <c r="Q651">
        <f>ROUNDUP(IF(D651&gt;$D$5,0,($D$5-D651+1)/365),0)</f>
        <v>1</v>
      </c>
      <c r="R651" s="28">
        <f>IF(OR(P651=1,Q651=1),IF(D651+364&lt;=$D$5,(D651+364-$D$4+1)/365,IF(D651&gt;$D$4,($D$5-D651+1)/365,$D$6/365)),0)</f>
        <v>0.18514684804668172</v>
      </c>
      <c r="S651" s="28">
        <f>'Data &amp; Parameter'!$E$16*'Data &amp; Parameter'!$E$17*('Data &amp; Parameter'!$E$18+'Data &amp; Parameter'!$E$19)*'Data &amp; Parameter'!$E$20*'Data &amp; Parameter'!$E$37*R651</f>
        <v>0.6437008531785382</v>
      </c>
      <c r="T651" s="28">
        <f t="shared" si="10"/>
        <v>1.2874128411598105</v>
      </c>
    </row>
    <row r="652" spans="1:20" ht="15.75" customHeight="1" x14ac:dyDescent="0.35">
      <c r="A652">
        <v>645</v>
      </c>
      <c r="B652" s="76">
        <v>44234.422164351854</v>
      </c>
      <c r="C652" s="1" t="s">
        <v>2164</v>
      </c>
      <c r="D652" s="76">
        <v>44234.422627314816</v>
      </c>
      <c r="E652" s="1" t="s">
        <v>2165</v>
      </c>
      <c r="F652" s="1" t="s">
        <v>2166</v>
      </c>
      <c r="G652" s="1" t="s">
        <v>123</v>
      </c>
      <c r="H652" s="1" t="s">
        <v>124</v>
      </c>
      <c r="I652" s="1" t="s">
        <v>125</v>
      </c>
      <c r="J652" s="1" t="s">
        <v>1982</v>
      </c>
      <c r="K652" s="1" t="s">
        <v>2135</v>
      </c>
      <c r="L652">
        <f>ROUNDUP(IF(B652&gt;$D$4,0,($D$4-B652+1)/365),0)</f>
        <v>0</v>
      </c>
      <c r="M652">
        <f>ROUNDUP(IF(B652&gt;$D$5,0,($D$5-B652+1)/365),0)</f>
        <v>1</v>
      </c>
      <c r="N652" s="28">
        <f>IF(OR(L652=1,M652=1),IF(B652+364&lt;=$D$5,(B652+364-$D$4+1)/365,IF(B652&gt;$D$4,($D$5-B652+1)/365,$D$6/365)),0)</f>
        <v>0.18514475520039997</v>
      </c>
      <c r="O652" s="28">
        <f>'Data &amp; Parameter'!$E$16*'Data &amp; Parameter'!$E$17*('Data &amp; Parameter'!$E$18+'Data &amp; Parameter'!$E$19)*'Data &amp; Parameter'!$E$20*'Data &amp; Parameter'!$E$37*N652</f>
        <v>0.64369357697075313</v>
      </c>
      <c r="P652">
        <f>ROUNDUP(IF(D652&gt;$D$4,0,($D$4-D652+1)/365),0)</f>
        <v>0</v>
      </c>
      <c r="Q652">
        <f>ROUNDUP(IF(D652&gt;$D$5,0,($D$5-D652+1)/365),0)</f>
        <v>1</v>
      </c>
      <c r="R652" s="28">
        <f>IF(OR(P652=1,Q652=1),IF(D652+364&lt;=$D$5,(D652+364-$D$4+1)/365,IF(D652&gt;$D$4,($D$5-D652+1)/365,$D$6/365)),0)</f>
        <v>0.18514348680872314</v>
      </c>
      <c r="S652" s="28">
        <f>'Data &amp; Parameter'!$E$16*'Data &amp; Parameter'!$E$17*('Data &amp; Parameter'!$E$18+'Data &amp; Parameter'!$E$19)*'Data &amp; Parameter'!$E$20*'Data &amp; Parameter'!$E$37*R652</f>
        <v>0.64368916714788471</v>
      </c>
      <c r="T652" s="28">
        <f t="shared" si="10"/>
        <v>1.2873827441186378</v>
      </c>
    </row>
    <row r="653" spans="1:20" ht="15.75" customHeight="1" x14ac:dyDescent="0.35">
      <c r="A653">
        <v>646</v>
      </c>
      <c r="B653" s="76">
        <v>44234.425833333335</v>
      </c>
      <c r="C653" s="1" t="s">
        <v>2167</v>
      </c>
      <c r="D653" s="76">
        <v>44234.426539351851</v>
      </c>
      <c r="E653" s="1" t="s">
        <v>2168</v>
      </c>
      <c r="F653" s="1" t="s">
        <v>2169</v>
      </c>
      <c r="G653" s="1" t="s">
        <v>123</v>
      </c>
      <c r="H653" s="1" t="s">
        <v>124</v>
      </c>
      <c r="I653" s="1" t="s">
        <v>125</v>
      </c>
      <c r="J653" s="1" t="s">
        <v>1955</v>
      </c>
      <c r="K653" s="1" t="s">
        <v>2139</v>
      </c>
      <c r="L653">
        <f>ROUNDUP(IF(B653&gt;$D$4,0,($D$4-B653+1)/365),0)</f>
        <v>0</v>
      </c>
      <c r="M653">
        <f>ROUNDUP(IF(B653&gt;$D$5,0,($D$5-B653+1)/365),0)</f>
        <v>1</v>
      </c>
      <c r="N653" s="28">
        <f>IF(OR(L653=1,M653=1),IF(B653+364&lt;=$D$5,(B653+364-$D$4+1)/365,IF(B653&gt;$D$4,($D$5-B653+1)/365,$D$6/365)),0)</f>
        <v>0.18513470319634356</v>
      </c>
      <c r="O653" s="28">
        <f>'Data &amp; Parameter'!$E$16*'Data &amp; Parameter'!$E$17*('Data &amp; Parameter'!$E$18+'Data &amp; Parameter'!$E$19)*'Data &amp; Parameter'!$E$20*'Data &amp; Parameter'!$E$37*N653</f>
        <v>0.64365862912445959</v>
      </c>
      <c r="P653">
        <f>ROUNDUP(IF(D653&gt;$D$4,0,($D$4-D653+1)/365),0)</f>
        <v>0</v>
      </c>
      <c r="Q653">
        <f>ROUNDUP(IF(D653&gt;$D$5,0,($D$5-D653+1)/365),0)</f>
        <v>1</v>
      </c>
      <c r="R653" s="28">
        <f>IF(OR(P653=1,Q653=1),IF(D653+364&lt;=$D$5,(D653+364-$D$4+1)/365,IF(D653&gt;$D$4,($D$5-D653+1)/365,$D$6/365)),0)</f>
        <v>0.18513276889903887</v>
      </c>
      <c r="S653" s="28">
        <f>'Data &amp; Parameter'!$E$16*'Data &amp; Parameter'!$E$17*('Data &amp; Parameter'!$E$18+'Data &amp; Parameter'!$E$19)*'Data &amp; Parameter'!$E$20*'Data &amp; Parameter'!$E$37*R653</f>
        <v>0.64365190414459383</v>
      </c>
      <c r="T653" s="28">
        <f t="shared" si="10"/>
        <v>1.2873105332690535</v>
      </c>
    </row>
    <row r="654" spans="1:20" ht="15.75" customHeight="1" x14ac:dyDescent="0.35">
      <c r="A654">
        <v>647</v>
      </c>
      <c r="B654" s="76">
        <v>44234.428912037038</v>
      </c>
      <c r="C654" s="1" t="s">
        <v>2170</v>
      </c>
      <c r="D654" s="76">
        <v>44234.429351851853</v>
      </c>
      <c r="E654" s="1" t="s">
        <v>2171</v>
      </c>
      <c r="F654" s="1" t="s">
        <v>2172</v>
      </c>
      <c r="G654" s="1" t="s">
        <v>123</v>
      </c>
      <c r="H654" s="1" t="s">
        <v>124</v>
      </c>
      <c r="I654" s="1" t="s">
        <v>125</v>
      </c>
      <c r="J654" s="1" t="s">
        <v>1982</v>
      </c>
      <c r="K654" s="1" t="s">
        <v>2135</v>
      </c>
      <c r="L654">
        <f>ROUNDUP(IF(B654&gt;$D$4,0,($D$4-B654+1)/365),0)</f>
        <v>0</v>
      </c>
      <c r="M654">
        <f>ROUNDUP(IF(B654&gt;$D$5,0,($D$5-B654+1)/365),0)</f>
        <v>1</v>
      </c>
      <c r="N654" s="28">
        <f>IF(OR(L654=1,M654=1),IF(B654+364&lt;=$D$5,(B654+364-$D$4+1)/365,IF(B654&gt;$D$4,($D$5-B654+1)/365,$D$6/365)),0)</f>
        <v>0.18512626839167765</v>
      </c>
      <c r="O654" s="28">
        <f>'Data &amp; Parameter'!$E$16*'Data &amp; Parameter'!$E$17*('Data &amp; Parameter'!$E$18+'Data &amp; Parameter'!$E$19)*'Data &amp; Parameter'!$E$20*'Data &amp; Parameter'!$E$37*N654</f>
        <v>0.64362930380233219</v>
      </c>
      <c r="P654">
        <f>ROUNDUP(IF(D654&gt;$D$4,0,($D$4-D654+1)/365),0)</f>
        <v>0</v>
      </c>
      <c r="Q654">
        <f>ROUNDUP(IF(D654&gt;$D$5,0,($D$5-D654+1)/365),0)</f>
        <v>1</v>
      </c>
      <c r="R654" s="28">
        <f>IF(OR(P654=1,Q654=1),IF(D654+364&lt;=$D$5,(D654+364-$D$4+1)/365,IF(D654&gt;$D$4,($D$5-D654+1)/365,$D$6/365)),0)</f>
        <v>0.18512506341957966</v>
      </c>
      <c r="S654" s="28">
        <f>'Data &amp; Parameter'!$E$16*'Data &amp; Parameter'!$E$17*('Data &amp; Parameter'!$E$18+'Data &amp; Parameter'!$E$19)*'Data &amp; Parameter'!$E$20*'Data &amp; Parameter'!$E$37*R654</f>
        <v>0.64362511447058979</v>
      </c>
      <c r="T654" s="28">
        <f t="shared" si="10"/>
        <v>1.287254418272922</v>
      </c>
    </row>
    <row r="655" spans="1:20" ht="15.75" customHeight="1" x14ac:dyDescent="0.35">
      <c r="A655">
        <v>648</v>
      </c>
      <c r="B655" s="76">
        <v>44234.429270833338</v>
      </c>
      <c r="C655" s="1" t="s">
        <v>2173</v>
      </c>
      <c r="D655" s="76">
        <v>44234.441921296297</v>
      </c>
      <c r="E655" s="1" t="s">
        <v>2174</v>
      </c>
      <c r="F655" s="1" t="s">
        <v>2175</v>
      </c>
      <c r="G655" s="1" t="s">
        <v>123</v>
      </c>
      <c r="H655" s="1" t="s">
        <v>124</v>
      </c>
      <c r="I655" s="1" t="s">
        <v>125</v>
      </c>
      <c r="J655" s="1" t="s">
        <v>1955</v>
      </c>
      <c r="K655" s="1" t="s">
        <v>2151</v>
      </c>
      <c r="L655">
        <f>ROUNDUP(IF(B655&gt;$D$4,0,($D$4-B655+1)/365),0)</f>
        <v>0</v>
      </c>
      <c r="M655">
        <f>ROUNDUP(IF(B655&gt;$D$5,0,($D$5-B655+1)/365),0)</f>
        <v>1</v>
      </c>
      <c r="N655" s="28">
        <f>IF(OR(L655=1,M655=1),IF(B655+364&lt;=$D$5,(B655+364-$D$4+1)/365,IF(B655&gt;$D$4,($D$5-B655+1)/365,$D$6/365)),0)</f>
        <v>0.18512528538811562</v>
      </c>
      <c r="O655" s="28">
        <f>'Data &amp; Parameter'!$E$16*'Data &amp; Parameter'!$E$17*('Data &amp; Parameter'!$E$18+'Data &amp; Parameter'!$E$19)*'Data &amp; Parameter'!$E$20*'Data &amp; Parameter'!$E$37*N655</f>
        <v>0.64362588618956573</v>
      </c>
      <c r="P655">
        <f>ROUNDUP(IF(D655&gt;$D$4,0,($D$4-D655+1)/365),0)</f>
        <v>0</v>
      </c>
      <c r="Q655">
        <f>ROUNDUP(IF(D655&gt;$D$5,0,($D$5-D655+1)/365),0)</f>
        <v>1</v>
      </c>
      <c r="R655" s="28">
        <f>IF(OR(P655=1,Q655=1),IF(D655+364&lt;=$D$5,(D655+364-$D$4+1)/365,IF(D655&gt;$D$4,($D$5-D655+1)/365,$D$6/365)),0)</f>
        <v>0.18509062658548867</v>
      </c>
      <c r="S655" s="28">
        <f>'Data &amp; Parameter'!$E$16*'Data &amp; Parameter'!$E$17*('Data &amp; Parameter'!$E$18+'Data &amp; Parameter'!$E$19)*'Data &amp; Parameter'!$E$20*'Data &amp; Parameter'!$E$37*R655</f>
        <v>0.64350538777948485</v>
      </c>
      <c r="T655" s="28">
        <f t="shared" si="10"/>
        <v>1.2871312739690506</v>
      </c>
    </row>
    <row r="656" spans="1:20" ht="15.75" customHeight="1" x14ac:dyDescent="0.35">
      <c r="A656">
        <v>649</v>
      </c>
      <c r="B656" s="76">
        <v>44234.432303240741</v>
      </c>
      <c r="C656" s="1" t="s">
        <v>2176</v>
      </c>
      <c r="D656" s="76">
        <v>44234.432812500003</v>
      </c>
      <c r="E656" s="1" t="s">
        <v>2177</v>
      </c>
      <c r="F656" s="1" t="s">
        <v>2178</v>
      </c>
      <c r="G656" s="1" t="s">
        <v>123</v>
      </c>
      <c r="H656" s="1" t="s">
        <v>124</v>
      </c>
      <c r="I656" s="1" t="s">
        <v>125</v>
      </c>
      <c r="J656" s="1" t="s">
        <v>1982</v>
      </c>
      <c r="K656" s="1" t="s">
        <v>2135</v>
      </c>
      <c r="L656">
        <f>ROUNDUP(IF(B656&gt;$D$4,0,($D$4-B656+1)/365),0)</f>
        <v>0</v>
      </c>
      <c r="M656">
        <f>ROUNDUP(IF(B656&gt;$D$5,0,($D$5-B656+1)/365),0)</f>
        <v>1</v>
      </c>
      <c r="N656" s="28">
        <f>IF(OR(L656=1,M656=1),IF(B656+364&lt;=$D$5,(B656+364-$D$4+1)/365,IF(B656&gt;$D$4,($D$5-B656+1)/365,$D$6/365)),0)</f>
        <v>0.18511697742262734</v>
      </c>
      <c r="O656" s="28">
        <f>'Data &amp; Parameter'!$E$16*'Data &amp; Parameter'!$E$17*('Data &amp; Parameter'!$E$18+'Data &amp; Parameter'!$E$19)*'Data &amp; Parameter'!$E$20*'Data &amp; Parameter'!$E$37*N656</f>
        <v>0.64359700184975976</v>
      </c>
      <c r="P656">
        <f>ROUNDUP(IF(D656&gt;$D$4,0,($D$4-D656+1)/365),0)</f>
        <v>0</v>
      </c>
      <c r="Q656">
        <f>ROUNDUP(IF(D656&gt;$D$5,0,($D$5-D656+1)/365),0)</f>
        <v>1</v>
      </c>
      <c r="R656" s="28">
        <f>IF(OR(P656=1,Q656=1),IF(D656+364&lt;=$D$5,(D656+364-$D$4+1)/365,IF(D656&gt;$D$4,($D$5-D656+1)/365,$D$6/365)),0)</f>
        <v>0.18511558219177285</v>
      </c>
      <c r="S656" s="28">
        <f>'Data &amp; Parameter'!$E$16*'Data &amp; Parameter'!$E$17*('Data &amp; Parameter'!$E$18+'Data &amp; Parameter'!$E$19)*'Data &amp; Parameter'!$E$20*'Data &amp; Parameter'!$E$37*R656</f>
        <v>0.64359215104456979</v>
      </c>
      <c r="T656" s="28">
        <f t="shared" si="10"/>
        <v>1.2871891528943296</v>
      </c>
    </row>
    <row r="657" spans="1:20" ht="15.75" customHeight="1" x14ac:dyDescent="0.35">
      <c r="A657">
        <v>650</v>
      </c>
      <c r="B657" s="76">
        <v>44234.437291666662</v>
      </c>
      <c r="C657" s="1" t="s">
        <v>2179</v>
      </c>
      <c r="D657" s="76">
        <v>44234.437916666662</v>
      </c>
      <c r="E657" s="1" t="s">
        <v>2180</v>
      </c>
      <c r="F657" s="1" t="s">
        <v>2181</v>
      </c>
      <c r="G657" s="1" t="s">
        <v>123</v>
      </c>
      <c r="H657" s="1" t="s">
        <v>124</v>
      </c>
      <c r="I657" s="1" t="s">
        <v>125</v>
      </c>
      <c r="J657" s="1" t="s">
        <v>1982</v>
      </c>
      <c r="K657" s="1" t="s">
        <v>2135</v>
      </c>
      <c r="L657">
        <f>ROUNDUP(IF(B657&gt;$D$4,0,($D$4-B657+1)/365),0)</f>
        <v>0</v>
      </c>
      <c r="M657">
        <f>ROUNDUP(IF(B657&gt;$D$5,0,($D$5-B657+1)/365),0)</f>
        <v>1</v>
      </c>
      <c r="N657" s="28">
        <f>IF(OR(L657=1,M657=1),IF(B657+364&lt;=$D$5,(B657+364-$D$4+1)/365,IF(B657&gt;$D$4,($D$5-B657+1)/365,$D$6/365)),0)</f>
        <v>0.18510331050229692</v>
      </c>
      <c r="O657" s="28">
        <f>'Data &amp; Parameter'!$E$16*'Data &amp; Parameter'!$E$17*('Data &amp; Parameter'!$E$18+'Data &amp; Parameter'!$E$19)*'Data &amp; Parameter'!$E$20*'Data &amp; Parameter'!$E$37*N657</f>
        <v>0.64354948600830841</v>
      </c>
      <c r="P657">
        <f>ROUNDUP(IF(D657&gt;$D$4,0,($D$4-D657+1)/365),0)</f>
        <v>0</v>
      </c>
      <c r="Q657">
        <f>ROUNDUP(IF(D657&gt;$D$5,0,($D$5-D657+1)/365),0)</f>
        <v>1</v>
      </c>
      <c r="R657" s="28">
        <f>IF(OR(P657=1,Q657=1),IF(D657+364&lt;=$D$5,(D657+364-$D$4+1)/365,IF(D657&gt;$D$4,($D$5-D657+1)/365,$D$6/365)),0)</f>
        <v>0.1851015981735282</v>
      </c>
      <c r="S657" s="28">
        <f>'Data &amp; Parameter'!$E$16*'Data &amp; Parameter'!$E$17*('Data &amp; Parameter'!$E$18+'Data &amp; Parameter'!$E$19)*'Data &amp; Parameter'!$E$20*'Data &amp; Parameter'!$E$37*R657</f>
        <v>0.6435435327474186</v>
      </c>
      <c r="T657" s="28">
        <f t="shared" si="10"/>
        <v>1.287093018755727</v>
      </c>
    </row>
    <row r="658" spans="1:20" ht="15.75" customHeight="1" x14ac:dyDescent="0.35">
      <c r="A658">
        <v>651</v>
      </c>
      <c r="B658" s="76">
        <v>44234.442326388889</v>
      </c>
      <c r="C658" s="1" t="s">
        <v>2182</v>
      </c>
      <c r="D658" s="76">
        <v>44234.443298611106</v>
      </c>
      <c r="E658" s="1" t="s">
        <v>2183</v>
      </c>
      <c r="F658" s="1" t="s">
        <v>2184</v>
      </c>
      <c r="G658" s="1" t="s">
        <v>123</v>
      </c>
      <c r="H658" s="1" t="s">
        <v>124</v>
      </c>
      <c r="I658" s="1" t="s">
        <v>125</v>
      </c>
      <c r="J658" s="1" t="s">
        <v>1982</v>
      </c>
      <c r="K658" s="1" t="s">
        <v>2185</v>
      </c>
      <c r="L658">
        <f>ROUNDUP(IF(B658&gt;$D$4,0,($D$4-B658+1)/365),0)</f>
        <v>0</v>
      </c>
      <c r="M658">
        <f>ROUNDUP(IF(B658&gt;$D$5,0,($D$5-B658+1)/365),0)</f>
        <v>1</v>
      </c>
      <c r="N658" s="28">
        <f>IF(OR(L658=1,M658=1),IF(B658+364&lt;=$D$5,(B658+364-$D$4+1)/365,IF(B658&gt;$D$4,($D$5-B658+1)/365,$D$6/365)),0)</f>
        <v>0.18508951674276894</v>
      </c>
      <c r="O658" s="28">
        <f>'Data &amp; Parameter'!$E$16*'Data &amp; Parameter'!$E$17*('Data &amp; Parameter'!$E$18+'Data &amp; Parameter'!$E$19)*'Data &amp; Parameter'!$E$20*'Data &amp; Parameter'!$E$37*N658</f>
        <v>0.64350152918446624</v>
      </c>
      <c r="P658">
        <f>ROUNDUP(IF(D658&gt;$D$4,0,($D$4-D658+1)/365),0)</f>
        <v>0</v>
      </c>
      <c r="Q658">
        <f>ROUNDUP(IF(D658&gt;$D$5,0,($D$5-D658+1)/365),0)</f>
        <v>1</v>
      </c>
      <c r="R658" s="28">
        <f>IF(OR(P658=1,Q658=1),IF(D658+364&lt;=$D$5,(D658+364-$D$4+1)/365,IF(D658&gt;$D$4,($D$5-D658+1)/365,$D$6/365)),0)</f>
        <v>0.18508685312025752</v>
      </c>
      <c r="S658" s="28">
        <f>'Data &amp; Parameter'!$E$16*'Data &amp; Parameter'!$E$17*('Data &amp; Parameter'!$E$18+'Data &amp; Parameter'!$E$19)*'Data &amp; Parameter'!$E$20*'Data &amp; Parameter'!$E$37*R658</f>
        <v>0.64349226855647701</v>
      </c>
      <c r="T658" s="28">
        <f t="shared" si="10"/>
        <v>1.2869937977409434</v>
      </c>
    </row>
    <row r="659" spans="1:20" ht="15.75" customHeight="1" x14ac:dyDescent="0.35">
      <c r="A659">
        <v>652</v>
      </c>
      <c r="B659" s="76">
        <v>44234.44395833333</v>
      </c>
      <c r="C659" s="1" t="s">
        <v>2186</v>
      </c>
      <c r="D659" s="76">
        <v>44234.444756944446</v>
      </c>
      <c r="E659" s="1" t="s">
        <v>2187</v>
      </c>
      <c r="F659" s="1" t="s">
        <v>2188</v>
      </c>
      <c r="G659" s="1" t="s">
        <v>123</v>
      </c>
      <c r="H659" s="1" t="s">
        <v>124</v>
      </c>
      <c r="I659" s="1" t="s">
        <v>125</v>
      </c>
      <c r="J659" s="1" t="s">
        <v>1955</v>
      </c>
      <c r="K659" s="1" t="s">
        <v>2151</v>
      </c>
      <c r="L659">
        <f>ROUNDUP(IF(B659&gt;$D$4,0,($D$4-B659+1)/365),0)</f>
        <v>0</v>
      </c>
      <c r="M659">
        <f>ROUNDUP(IF(B659&gt;$D$5,0,($D$5-B659+1)/365),0)</f>
        <v>1</v>
      </c>
      <c r="N659" s="28">
        <f>IF(OR(L659=1,M659=1),IF(B659+364&lt;=$D$5,(B659+364-$D$4+1)/365,IF(B659&gt;$D$4,($D$5-B659+1)/365,$D$6/365)),0)</f>
        <v>0.18508504566211056</v>
      </c>
      <c r="O659" s="28">
        <f>'Data &amp; Parameter'!$E$16*'Data &amp; Parameter'!$E$17*('Data &amp; Parameter'!$E$18+'Data &amp; Parameter'!$E$19)*'Data &amp; Parameter'!$E$20*'Data &amp; Parameter'!$E$37*N659</f>
        <v>0.64348598455886341</v>
      </c>
      <c r="P659">
        <f>ROUNDUP(IF(D659&gt;$D$4,0,($D$4-D659+1)/365),0)</f>
        <v>0</v>
      </c>
      <c r="Q659">
        <f>ROUNDUP(IF(D659&gt;$D$5,0,($D$5-D659+1)/365),0)</f>
        <v>1</v>
      </c>
      <c r="R659" s="28">
        <f>IF(OR(P659=1,Q659=1),IF(D659+364&lt;=$D$5,(D659+364-$D$4+1)/365,IF(D659&gt;$D$4,($D$5-D659+1)/365,$D$6/365)),0)</f>
        <v>0.18508285768645055</v>
      </c>
      <c r="S659" s="28">
        <f>'Data &amp; Parameter'!$E$16*'Data &amp; Parameter'!$E$17*('Data &amp; Parameter'!$E$18+'Data &amp; Parameter'!$E$19)*'Data &amp; Parameter'!$E$20*'Data &amp; Parameter'!$E$37*R659</f>
        <v>0.64347837761435456</v>
      </c>
      <c r="T659" s="28">
        <f t="shared" si="10"/>
        <v>1.2869643621732179</v>
      </c>
    </row>
    <row r="660" spans="1:20" ht="15.75" customHeight="1" x14ac:dyDescent="0.35">
      <c r="A660">
        <v>653</v>
      </c>
      <c r="B660" s="76">
        <v>44234.451608796298</v>
      </c>
      <c r="C660" s="1" t="s">
        <v>2189</v>
      </c>
      <c r="D660" s="76">
        <v>44234.452592592592</v>
      </c>
      <c r="E660" s="1" t="s">
        <v>2190</v>
      </c>
      <c r="F660" s="1" t="s">
        <v>2191</v>
      </c>
      <c r="G660" s="1" t="s">
        <v>123</v>
      </c>
      <c r="H660" s="1" t="s">
        <v>124</v>
      </c>
      <c r="I660" s="1" t="s">
        <v>125</v>
      </c>
      <c r="J660" s="1" t="s">
        <v>1955</v>
      </c>
      <c r="K660" s="1" t="s">
        <v>2066</v>
      </c>
      <c r="L660">
        <f>ROUNDUP(IF(B660&gt;$D$4,0,($D$4-B660+1)/365),0)</f>
        <v>0</v>
      </c>
      <c r="M660">
        <f>ROUNDUP(IF(B660&gt;$D$5,0,($D$5-B660+1)/365),0)</f>
        <v>1</v>
      </c>
      <c r="N660" s="28">
        <f>IF(OR(L660=1,M660=1),IF(B660+364&lt;=$D$5,(B660+364-$D$4+1)/365,IF(B660&gt;$D$4,($D$5-B660+1)/365,$D$6/365)),0)</f>
        <v>0.18506408548959347</v>
      </c>
      <c r="O660" s="28">
        <f>'Data &amp; Parameter'!$E$16*'Data &amp; Parameter'!$E$17*('Data &amp; Parameter'!$E$18+'Data &amp; Parameter'!$E$19)*'Data &amp; Parameter'!$E$20*'Data &amp; Parameter'!$E$37*N660</f>
        <v>0.64341311223576225</v>
      </c>
      <c r="P660">
        <f>ROUNDUP(IF(D660&gt;$D$4,0,($D$4-D660+1)/365),0)</f>
        <v>0</v>
      </c>
      <c r="Q660">
        <f>ROUNDUP(IF(D660&gt;$D$5,0,($D$5-D660+1)/365),0)</f>
        <v>1</v>
      </c>
      <c r="R660" s="28">
        <f>IF(OR(P660=1,Q660=1),IF(D660+364&lt;=$D$5,(D660+364-$D$4+1)/365,IF(D660&gt;$D$4,($D$5-D660+1)/365,$D$6/365)),0)</f>
        <v>0.18506139015728265</v>
      </c>
      <c r="S660" s="28">
        <f>'Data &amp; Parameter'!$E$16*'Data &amp; Parameter'!$E$17*('Data &amp; Parameter'!$E$18+'Data &amp; Parameter'!$E$19)*'Data &amp; Parameter'!$E$20*'Data &amp; Parameter'!$E$37*R660</f>
        <v>0.64340374136217526</v>
      </c>
      <c r="T660" s="28">
        <f t="shared" si="10"/>
        <v>1.2868168535979376</v>
      </c>
    </row>
    <row r="661" spans="1:20" ht="15.75" customHeight="1" x14ac:dyDescent="0.35">
      <c r="A661">
        <v>654</v>
      </c>
      <c r="B661" s="76">
        <v>44234.451828703706</v>
      </c>
      <c r="C661" s="1" t="s">
        <v>2192</v>
      </c>
      <c r="D661" s="76">
        <v>44234.453877314816</v>
      </c>
      <c r="E661" s="1" t="s">
        <v>2193</v>
      </c>
      <c r="F661" s="1" t="s">
        <v>2194</v>
      </c>
      <c r="G661" s="1" t="s">
        <v>123</v>
      </c>
      <c r="H661" s="1" t="s">
        <v>124</v>
      </c>
      <c r="I661" s="1" t="s">
        <v>125</v>
      </c>
      <c r="J661" s="1" t="s">
        <v>1982</v>
      </c>
      <c r="K661" s="1" t="s">
        <v>2143</v>
      </c>
      <c r="L661">
        <f>ROUNDUP(IF(B661&gt;$D$4,0,($D$4-B661+1)/365),0)</f>
        <v>0</v>
      </c>
      <c r="M661">
        <f>ROUNDUP(IF(B661&gt;$D$5,0,($D$5-B661+1)/365),0)</f>
        <v>1</v>
      </c>
      <c r="N661" s="28">
        <f>IF(OR(L661=1,M661=1),IF(B661+364&lt;=$D$5,(B661+364-$D$4+1)/365,IF(B661&gt;$D$4,($D$5-B661+1)/365,$D$6/365)),0)</f>
        <v>0.18506348300354447</v>
      </c>
      <c r="O661" s="28">
        <f>'Data &amp; Parameter'!$E$16*'Data &amp; Parameter'!$E$17*('Data &amp; Parameter'!$E$18+'Data &amp; Parameter'!$E$19)*'Data &amp; Parameter'!$E$20*'Data &amp; Parameter'!$E$37*N661</f>
        <v>0.64341101756989105</v>
      </c>
      <c r="P661">
        <f>ROUNDUP(IF(D661&gt;$D$4,0,($D$4-D661+1)/365),0)</f>
        <v>0</v>
      </c>
      <c r="Q661">
        <f>ROUNDUP(IF(D661&gt;$D$5,0,($D$5-D661+1)/365),0)</f>
        <v>1</v>
      </c>
      <c r="R661" s="28">
        <f>IF(OR(P661=1,Q661=1),IF(D661+364&lt;=$D$5,(D661+364-$D$4+1)/365,IF(D661&gt;$D$4,($D$5-D661+1)/365,$D$6/365)),0)</f>
        <v>0.18505787037036697</v>
      </c>
      <c r="S661" s="28">
        <f>'Data &amp; Parameter'!$E$16*'Data &amp; Parameter'!$E$17*('Data &amp; Parameter'!$E$18+'Data &amp; Parameter'!$E$19)*'Data &amp; Parameter'!$E$20*'Data &amp; Parameter'!$E$37*R661</f>
        <v>0.64339150410367196</v>
      </c>
      <c r="T661" s="28">
        <f t="shared" si="10"/>
        <v>1.286802521673563</v>
      </c>
    </row>
    <row r="662" spans="1:20" ht="15.75" customHeight="1" x14ac:dyDescent="0.35">
      <c r="A662">
        <v>655</v>
      </c>
      <c r="B662" s="76">
        <v>44234.45517361111</v>
      </c>
      <c r="C662" s="1" t="s">
        <v>2195</v>
      </c>
      <c r="D662" s="76">
        <v>44234.456493055557</v>
      </c>
      <c r="E662" s="1" t="s">
        <v>2196</v>
      </c>
      <c r="F662" s="1" t="s">
        <v>2197</v>
      </c>
      <c r="G662" s="1" t="s">
        <v>123</v>
      </c>
      <c r="H662" s="1" t="s">
        <v>124</v>
      </c>
      <c r="I662" s="1" t="s">
        <v>125</v>
      </c>
      <c r="J662" s="1" t="s">
        <v>1955</v>
      </c>
      <c r="K662" s="1" t="s">
        <v>2139</v>
      </c>
      <c r="L662">
        <f>ROUNDUP(IF(B662&gt;$D$4,0,($D$4-B662+1)/365),0)</f>
        <v>0</v>
      </c>
      <c r="M662">
        <f>ROUNDUP(IF(B662&gt;$D$5,0,($D$5-B662+1)/365),0)</f>
        <v>1</v>
      </c>
      <c r="N662" s="28">
        <f>IF(OR(L662=1,M662=1),IF(B662+364&lt;=$D$5,(B662+364-$D$4+1)/365,IF(B662&gt;$D$4,($D$5-B662+1)/365,$D$6/365)),0)</f>
        <v>0.18505431887367182</v>
      </c>
      <c r="O662" s="28">
        <f>'Data &amp; Parameter'!$E$16*'Data &amp; Parameter'!$E$17*('Data &amp; Parameter'!$E$18+'Data &amp; Parameter'!$E$19)*'Data &amp; Parameter'!$E$20*'Data &amp; Parameter'!$E$37*N662</f>
        <v>0.64337915659964018</v>
      </c>
      <c r="P662">
        <f>ROUNDUP(IF(D662&gt;$D$4,0,($D$4-D662+1)/365),0)</f>
        <v>0</v>
      </c>
      <c r="Q662">
        <f>ROUNDUP(IF(D662&gt;$D$5,0,($D$5-D662+1)/365),0)</f>
        <v>1</v>
      </c>
      <c r="R662" s="28">
        <f>IF(OR(P662=1,Q662=1),IF(D662+364&lt;=$D$5,(D662+364-$D$4+1)/365,IF(D662&gt;$D$4,($D$5-D662+1)/365,$D$6/365)),0)</f>
        <v>0.18505070395737788</v>
      </c>
      <c r="S662" s="28">
        <f>'Data &amp; Parameter'!$E$16*'Data &amp; Parameter'!$E$17*('Data &amp; Parameter'!$E$18+'Data &amp; Parameter'!$E$19)*'Data &amp; Parameter'!$E$20*'Data &amp; Parameter'!$E$37*R662</f>
        <v>0.64336658860441298</v>
      </c>
      <c r="T662" s="28">
        <f t="shared" si="10"/>
        <v>1.2867457452040532</v>
      </c>
    </row>
    <row r="663" spans="1:20" ht="15.75" customHeight="1" x14ac:dyDescent="0.35">
      <c r="A663">
        <v>656</v>
      </c>
      <c r="B663" s="76">
        <v>44234.46739583333</v>
      </c>
      <c r="C663" s="1" t="s">
        <v>2198</v>
      </c>
      <c r="D663" s="76">
        <v>44234.469560185185</v>
      </c>
      <c r="E663" s="1" t="s">
        <v>2199</v>
      </c>
      <c r="F663" s="1" t="s">
        <v>2200</v>
      </c>
      <c r="G663" s="1" t="s">
        <v>123</v>
      </c>
      <c r="H663" s="1" t="s">
        <v>124</v>
      </c>
      <c r="I663" s="1" t="s">
        <v>125</v>
      </c>
      <c r="J663" s="1" t="s">
        <v>1955</v>
      </c>
      <c r="K663" s="1" t="s">
        <v>2201</v>
      </c>
      <c r="L663">
        <f>ROUNDUP(IF(B663&gt;$D$4,0,($D$4-B663+1)/365),0)</f>
        <v>0</v>
      </c>
      <c r="M663">
        <f>ROUNDUP(IF(B663&gt;$D$5,0,($D$5-B663+1)/365),0)</f>
        <v>1</v>
      </c>
      <c r="N663" s="28">
        <f>IF(OR(L663=1,M663=1),IF(B663+364&lt;=$D$5,(B663+364-$D$4+1)/365,IF(B663&gt;$D$4,($D$5-B663+1)/365,$D$6/365)),0)</f>
        <v>0.18502083333334343</v>
      </c>
      <c r="O663" s="28">
        <f>'Data &amp; Parameter'!$E$16*'Data &amp; Parameter'!$E$17*('Data &amp; Parameter'!$E$18+'Data &amp; Parameter'!$E$19)*'Data &amp; Parameter'!$E$20*'Data &amp; Parameter'!$E$37*N663</f>
        <v>0.64326273727570382</v>
      </c>
      <c r="P663">
        <f>ROUNDUP(IF(D663&gt;$D$4,0,($D$4-D663+1)/365),0)</f>
        <v>0</v>
      </c>
      <c r="Q663">
        <f>ROUNDUP(IF(D663&gt;$D$5,0,($D$5-D663+1)/365),0)</f>
        <v>1</v>
      </c>
      <c r="R663" s="28">
        <f>IF(OR(P663=1,Q663=1),IF(D663+364&lt;=$D$5,(D663+364-$D$4+1)/365,IF(D663&gt;$D$4,($D$5-D663+1)/365,$D$6/365)),0)</f>
        <v>0.18501490360223177</v>
      </c>
      <c r="S663" s="28">
        <f>'Data &amp; Parameter'!$E$16*'Data &amp; Parameter'!$E$17*('Data &amp; Parameter'!$E$18+'Data &amp; Parameter'!$E$19)*'Data &amp; Parameter'!$E$20*'Data &amp; Parameter'!$E$37*R663</f>
        <v>0.64324212135371561</v>
      </c>
      <c r="T663" s="28">
        <f t="shared" si="10"/>
        <v>1.2865048586294194</v>
      </c>
    </row>
    <row r="664" spans="1:20" ht="15.75" customHeight="1" x14ac:dyDescent="0.35">
      <c r="A664">
        <v>657</v>
      </c>
      <c r="B664" s="76">
        <v>44234.471620370372</v>
      </c>
      <c r="C664" s="1" t="s">
        <v>2202</v>
      </c>
      <c r="D664" s="76">
        <v>44234.472303240742</v>
      </c>
      <c r="E664" s="1" t="s">
        <v>2203</v>
      </c>
      <c r="F664" s="1" t="s">
        <v>2204</v>
      </c>
      <c r="G664" s="1" t="s">
        <v>123</v>
      </c>
      <c r="H664" s="1" t="s">
        <v>124</v>
      </c>
      <c r="I664" s="1" t="s">
        <v>125</v>
      </c>
      <c r="J664" s="1" t="s">
        <v>1955</v>
      </c>
      <c r="K664" s="1" t="s">
        <v>2201</v>
      </c>
      <c r="L664">
        <f>ROUNDUP(IF(B664&gt;$D$4,0,($D$4-B664+1)/365),0)</f>
        <v>0</v>
      </c>
      <c r="M664">
        <f>ROUNDUP(IF(B664&gt;$D$5,0,($D$5-B664+1)/365),0)</f>
        <v>1</v>
      </c>
      <c r="N664" s="28">
        <f>IF(OR(L664=1,M664=1),IF(B664+364&lt;=$D$5,(B664+364-$D$4+1)/365,IF(B664&gt;$D$4,($D$5-B664+1)/365,$D$6/365)),0)</f>
        <v>0.18500925925925488</v>
      </c>
      <c r="O664" s="28">
        <f>'Data &amp; Parameter'!$E$16*'Data &amp; Parameter'!$E$17*('Data &amp; Parameter'!$E$18+'Data &amp; Parameter'!$E$19)*'Data &amp; Parameter'!$E$20*'Data &amp; Parameter'!$E$37*N664</f>
        <v>0.64322249764189876</v>
      </c>
      <c r="P664">
        <f>ROUNDUP(IF(D664&gt;$D$4,0,($D$4-D664+1)/365),0)</f>
        <v>0</v>
      </c>
      <c r="Q664">
        <f>ROUNDUP(IF(D664&gt;$D$5,0,($D$5-D664+1)/365),0)</f>
        <v>1</v>
      </c>
      <c r="R664" s="28">
        <f>IF(OR(P664=1,Q664=1),IF(D664+364&lt;=$D$5,(D664+364-$D$4+1)/365,IF(D664&gt;$D$4,($D$5-D664+1)/365,$D$6/365)),0)</f>
        <v>0.18500738838152905</v>
      </c>
      <c r="S664" s="28">
        <f>'Data &amp; Parameter'!$E$16*'Data &amp; Parameter'!$E$17*('Data &amp; Parameter'!$E$18+'Data &amp; Parameter'!$E$19)*'Data &amp; Parameter'!$E$20*'Data &amp; Parameter'!$E$37*R664</f>
        <v>0.64321599315315914</v>
      </c>
      <c r="T664" s="28">
        <f t="shared" si="10"/>
        <v>1.2864384907950579</v>
      </c>
    </row>
    <row r="665" spans="1:20" ht="15.75" customHeight="1" x14ac:dyDescent="0.35">
      <c r="A665">
        <v>658</v>
      </c>
      <c r="B665" s="76">
        <v>44234.474247685182</v>
      </c>
      <c r="C665" s="1" t="s">
        <v>2205</v>
      </c>
      <c r="D665" s="76">
        <v>44234.47488425926</v>
      </c>
      <c r="E665" s="1" t="s">
        <v>2206</v>
      </c>
      <c r="F665" s="1" t="s">
        <v>2207</v>
      </c>
      <c r="G665" s="1" t="s">
        <v>123</v>
      </c>
      <c r="H665" s="1" t="s">
        <v>124</v>
      </c>
      <c r="I665" s="1" t="s">
        <v>125</v>
      </c>
      <c r="J665" s="1" t="s">
        <v>1955</v>
      </c>
      <c r="K665" s="1" t="s">
        <v>2201</v>
      </c>
      <c r="L665">
        <f>ROUNDUP(IF(B665&gt;$D$4,0,($D$4-B665+1)/365),0)</f>
        <v>0</v>
      </c>
      <c r="M665">
        <f>ROUNDUP(IF(B665&gt;$D$5,0,($D$5-B665+1)/365),0)</f>
        <v>1</v>
      </c>
      <c r="N665" s="28">
        <f>IF(OR(L665=1,M665=1),IF(B665+364&lt;=$D$5,(B665+364-$D$4+1)/365,IF(B665&gt;$D$4,($D$5-B665+1)/365,$D$6/365)),0)</f>
        <v>0.18500206113648632</v>
      </c>
      <c r="O665" s="28">
        <f>'Data &amp; Parameter'!$E$16*'Data &amp; Parameter'!$E$17*('Data &amp; Parameter'!$E$18+'Data &amp; Parameter'!$E$19)*'Data &amp; Parameter'!$E$20*'Data &amp; Parameter'!$E$37*N665</f>
        <v>0.64319747189711141</v>
      </c>
      <c r="P665">
        <f>ROUNDUP(IF(D665&gt;$D$4,0,($D$4-D665+1)/365),0)</f>
        <v>0</v>
      </c>
      <c r="Q665">
        <f>ROUNDUP(IF(D665&gt;$D$5,0,($D$5-D665+1)/365),0)</f>
        <v>1</v>
      </c>
      <c r="R665" s="28">
        <f>IF(OR(P665=1,Q665=1),IF(D665+364&lt;=$D$5,(D665+364-$D$4+1)/365,IF(D665&gt;$D$4,($D$5-D665+1)/365,$D$6/365)),0)</f>
        <v>0.18500031709791823</v>
      </c>
      <c r="S665" s="28">
        <f>'Data &amp; Parameter'!$E$16*'Data &amp; Parameter'!$E$17*('Data &amp; Parameter'!$E$18+'Data &amp; Parameter'!$E$19)*'Data &amp; Parameter'!$E$20*'Data &amp; Parameter'!$E$37*R665</f>
        <v>0.64319140839062394</v>
      </c>
      <c r="T665" s="28">
        <f t="shared" si="10"/>
        <v>1.2863888802877352</v>
      </c>
    </row>
    <row r="666" spans="1:20" ht="15.75" customHeight="1" x14ac:dyDescent="0.35">
      <c r="A666">
        <v>659</v>
      </c>
      <c r="B666" s="76">
        <v>44234.476875</v>
      </c>
      <c r="C666" s="1" t="s">
        <v>2208</v>
      </c>
      <c r="D666" s="76">
        <v>44234.478842592594</v>
      </c>
      <c r="E666" s="1" t="s">
        <v>2209</v>
      </c>
      <c r="F666" s="1" t="s">
        <v>2210</v>
      </c>
      <c r="G666" s="1" t="s">
        <v>123</v>
      </c>
      <c r="H666" s="1" t="s">
        <v>124</v>
      </c>
      <c r="I666" s="1" t="s">
        <v>125</v>
      </c>
      <c r="J666" s="1" t="s">
        <v>1955</v>
      </c>
      <c r="K666" s="1" t="s">
        <v>2201</v>
      </c>
      <c r="L666">
        <f>ROUNDUP(IF(B666&gt;$D$4,0,($D$4-B666+1)/365),0)</f>
        <v>0</v>
      </c>
      <c r="M666">
        <f>ROUNDUP(IF(B666&gt;$D$5,0,($D$5-B666+1)/365),0)</f>
        <v>1</v>
      </c>
      <c r="N666" s="28">
        <f>IF(OR(L666=1,M666=1),IF(B666+364&lt;=$D$5,(B666+364-$D$4+1)/365,IF(B666&gt;$D$4,($D$5-B666+1)/365,$D$6/365)),0)</f>
        <v>0.18499486301369783</v>
      </c>
      <c r="O666" s="28">
        <f>'Data &amp; Parameter'!$E$16*'Data &amp; Parameter'!$E$17*('Data &amp; Parameter'!$E$18+'Data &amp; Parameter'!$E$19)*'Data &amp; Parameter'!$E$20*'Data &amp; Parameter'!$E$37*N666</f>
        <v>0.64317244615225477</v>
      </c>
      <c r="P666">
        <f>ROUNDUP(IF(D666&gt;$D$4,0,($D$4-D666+1)/365),0)</f>
        <v>0</v>
      </c>
      <c r="Q666">
        <f>ROUNDUP(IF(D666&gt;$D$5,0,($D$5-D666+1)/365),0)</f>
        <v>1</v>
      </c>
      <c r="R666" s="28">
        <f>IF(OR(P666=1,Q666=1),IF(D666+364&lt;=$D$5,(D666+364-$D$4+1)/365,IF(D666&gt;$D$4,($D$5-D666+1)/365,$D$6/365)),0)</f>
        <v>0.1849894723490563</v>
      </c>
      <c r="S666" s="28">
        <f>'Data &amp; Parameter'!$E$16*'Data &amp; Parameter'!$E$17*('Data &amp; Parameter'!$E$18+'Data &amp; Parameter'!$E$19)*'Data &amp; Parameter'!$E$20*'Data &amp; Parameter'!$E$37*R666</f>
        <v>0.64315370440501163</v>
      </c>
      <c r="T666" s="28">
        <f t="shared" si="10"/>
        <v>1.2863261505572665</v>
      </c>
    </row>
    <row r="667" spans="1:20" ht="15.75" customHeight="1" x14ac:dyDescent="0.35">
      <c r="A667">
        <v>660</v>
      </c>
      <c r="B667" s="76">
        <v>44234.481562500005</v>
      </c>
      <c r="C667" s="1" t="s">
        <v>2211</v>
      </c>
      <c r="D667" s="76">
        <v>44234.482731481483</v>
      </c>
      <c r="E667" s="1" t="s">
        <v>2212</v>
      </c>
      <c r="F667" s="1" t="s">
        <v>2213</v>
      </c>
      <c r="G667" s="1" t="s">
        <v>123</v>
      </c>
      <c r="H667" s="1" t="s">
        <v>124</v>
      </c>
      <c r="I667" s="1" t="s">
        <v>125</v>
      </c>
      <c r="J667" s="1" t="s">
        <v>1955</v>
      </c>
      <c r="K667" s="1" t="s">
        <v>2201</v>
      </c>
      <c r="L667">
        <f>ROUNDUP(IF(B667&gt;$D$4,0,($D$4-B667+1)/365),0)</f>
        <v>0</v>
      </c>
      <c r="M667">
        <f>ROUNDUP(IF(B667&gt;$D$5,0,($D$5-B667+1)/365),0)</f>
        <v>1</v>
      </c>
      <c r="N667" s="28">
        <f>IF(OR(L667=1,M667=1),IF(B667+364&lt;=$D$5,(B667+364-$D$4+1)/365,IF(B667&gt;$D$4,($D$5-B667+1)/365,$D$6/365)),0)</f>
        <v>0.18498202054793245</v>
      </c>
      <c r="O667" s="28">
        <f>'Data &amp; Parameter'!$E$16*'Data &amp; Parameter'!$E$17*('Data &amp; Parameter'!$E$18+'Data &amp; Parameter'!$E$19)*'Data &amp; Parameter'!$E$20*'Data &amp; Parameter'!$E$37*N667</f>
        <v>0.64312779669558129</v>
      </c>
      <c r="P667">
        <f>ROUNDUP(IF(D667&gt;$D$4,0,($D$4-D667+1)/365),0)</f>
        <v>0</v>
      </c>
      <c r="Q667">
        <f>ROUNDUP(IF(D667&gt;$D$5,0,($D$5-D667+1)/365),0)</f>
        <v>1</v>
      </c>
      <c r="R667" s="28">
        <f>IF(OR(P667=1,Q667=1),IF(D667+364&lt;=$D$5,(D667+364-$D$4+1)/365,IF(D667&gt;$D$4,($D$5-D667+1)/365,$D$6/365)),0)</f>
        <v>0.18497881785895093</v>
      </c>
      <c r="S667" s="28">
        <f>'Data &amp; Parameter'!$E$16*'Data &amp; Parameter'!$E$17*('Data &amp; Parameter'!$E$18+'Data &amp; Parameter'!$E$19)*'Data &amp; Parameter'!$E$20*'Data &amp; Parameter'!$E$37*R667</f>
        <v>0.643116661892847</v>
      </c>
      <c r="T667" s="28">
        <f t="shared" si="10"/>
        <v>1.2862444585884283</v>
      </c>
    </row>
    <row r="668" spans="1:20" ht="15.75" customHeight="1" x14ac:dyDescent="0.35">
      <c r="A668">
        <v>661</v>
      </c>
      <c r="B668" s="76">
        <v>44234.48165509259</v>
      </c>
      <c r="C668" s="1" t="s">
        <v>2214</v>
      </c>
      <c r="D668" s="76">
        <v>44234.482430555552</v>
      </c>
      <c r="E668" s="1" t="s">
        <v>2215</v>
      </c>
      <c r="F668" s="1" t="s">
        <v>2216</v>
      </c>
      <c r="G668" s="1" t="s">
        <v>123</v>
      </c>
      <c r="H668" s="1" t="s">
        <v>124</v>
      </c>
      <c r="I668" s="1" t="s">
        <v>125</v>
      </c>
      <c r="J668" s="1" t="s">
        <v>1982</v>
      </c>
      <c r="K668" s="1" t="s">
        <v>2217</v>
      </c>
      <c r="L668">
        <f>ROUNDUP(IF(B668&gt;$D$4,0,($D$4-B668+1)/365),0)</f>
        <v>0</v>
      </c>
      <c r="M668">
        <f>ROUNDUP(IF(B668&gt;$D$5,0,($D$5-B668+1)/365),0)</f>
        <v>1</v>
      </c>
      <c r="N668" s="28">
        <f>IF(OR(L668=1,M668=1),IF(B668+364&lt;=$D$5,(B668+364-$D$4+1)/365,IF(B668&gt;$D$4,($D$5-B668+1)/365,$D$6/365)),0)</f>
        <v>0.18498176686961701</v>
      </c>
      <c r="O668" s="28">
        <f>'Data &amp; Parameter'!$E$16*'Data &amp; Parameter'!$E$17*('Data &amp; Parameter'!$E$18+'Data &amp; Parameter'!$E$19)*'Data &amp; Parameter'!$E$20*'Data &amp; Parameter'!$E$37*N668</f>
        <v>0.64312691473107686</v>
      </c>
      <c r="P668">
        <f>ROUNDUP(IF(D668&gt;$D$4,0,($D$4-D668+1)/365),0)</f>
        <v>0</v>
      </c>
      <c r="Q668">
        <f>ROUNDUP(IF(D668&gt;$D$5,0,($D$5-D668+1)/365),0)</f>
        <v>1</v>
      </c>
      <c r="R668" s="28">
        <f>IF(OR(P668=1,Q668=1),IF(D668+364&lt;=$D$5,(D668+364-$D$4+1)/365,IF(D668&gt;$D$4,($D$5-D668+1)/365,$D$6/365)),0)</f>
        <v>0.18497964231355582</v>
      </c>
      <c r="S668" s="28">
        <f>'Data &amp; Parameter'!$E$16*'Data &amp; Parameter'!$E$17*('Data &amp; Parameter'!$E$18+'Data &amp; Parameter'!$E$19)*'Data &amp; Parameter'!$E$20*'Data &amp; Parameter'!$E$37*R668</f>
        <v>0.64311952827776353</v>
      </c>
      <c r="T668" s="28">
        <f t="shared" si="10"/>
        <v>1.2862464430088405</v>
      </c>
    </row>
    <row r="669" spans="1:20" ht="15.75" customHeight="1" x14ac:dyDescent="0.35">
      <c r="A669">
        <v>662</v>
      </c>
      <c r="B669" s="76">
        <v>44234.484791666662</v>
      </c>
      <c r="C669" s="1" t="s">
        <v>2218</v>
      </c>
      <c r="D669" s="76">
        <v>44234.485752314809</v>
      </c>
      <c r="E669" s="1" t="s">
        <v>2219</v>
      </c>
      <c r="F669" s="1" t="s">
        <v>2220</v>
      </c>
      <c r="G669" s="1" t="s">
        <v>123</v>
      </c>
      <c r="H669" s="1" t="s">
        <v>124</v>
      </c>
      <c r="I669" s="1" t="s">
        <v>125</v>
      </c>
      <c r="J669" s="1" t="s">
        <v>1955</v>
      </c>
      <c r="K669" s="1" t="s">
        <v>2201</v>
      </c>
      <c r="L669">
        <f>ROUNDUP(IF(B669&gt;$D$4,0,($D$4-B669+1)/365),0)</f>
        <v>0</v>
      </c>
      <c r="M669">
        <f>ROUNDUP(IF(B669&gt;$D$5,0,($D$5-B669+1)/365),0)</f>
        <v>1</v>
      </c>
      <c r="N669" s="28">
        <f>IF(OR(L669=1,M669=1),IF(B669+364&lt;=$D$5,(B669+364-$D$4+1)/365,IF(B669&gt;$D$4,($D$5-B669+1)/365,$D$6/365)),0)</f>
        <v>0.18497317351599396</v>
      </c>
      <c r="O669" s="28">
        <f>'Data &amp; Parameter'!$E$16*'Data &amp; Parameter'!$E$17*('Data &amp; Parameter'!$E$18+'Data &amp; Parameter'!$E$19)*'Data &amp; Parameter'!$E$20*'Data &amp; Parameter'!$E$37*N669</f>
        <v>0.64309703818109942</v>
      </c>
      <c r="P669">
        <f>ROUNDUP(IF(D669&gt;$D$4,0,($D$4-D669+1)/365),0)</f>
        <v>0</v>
      </c>
      <c r="Q669">
        <f>ROUNDUP(IF(D669&gt;$D$5,0,($D$5-D669+1)/365),0)</f>
        <v>1</v>
      </c>
      <c r="R669" s="28">
        <f>IF(OR(P669=1,Q669=1),IF(D669+364&lt;=$D$5,(D669+364-$D$4+1)/365,IF(D669&gt;$D$4,($D$5-D669+1)/365,$D$6/365)),0)</f>
        <v>0.18497054160326204</v>
      </c>
      <c r="S669" s="28">
        <f>'Data &amp; Parameter'!$E$16*'Data &amp; Parameter'!$E$17*('Data &amp; Parameter'!$E$18+'Data &amp; Parameter'!$E$19)*'Data &amp; Parameter'!$E$20*'Data &amp; Parameter'!$E$37*R669</f>
        <v>0.64308788779863868</v>
      </c>
      <c r="T669" s="28">
        <f t="shared" si="10"/>
        <v>1.2861849259797382</v>
      </c>
    </row>
    <row r="670" spans="1:20" ht="15.75" customHeight="1" x14ac:dyDescent="0.35">
      <c r="A670">
        <v>663</v>
      </c>
      <c r="B670" s="76">
        <v>44234.484884259262</v>
      </c>
      <c r="C670" s="1" t="s">
        <v>2221</v>
      </c>
      <c r="D670" s="76">
        <v>44234.485578703709</v>
      </c>
      <c r="E670" s="1" t="s">
        <v>2222</v>
      </c>
      <c r="F670" s="1" t="s">
        <v>2223</v>
      </c>
      <c r="G670" s="1" t="s">
        <v>123</v>
      </c>
      <c r="H670" s="1" t="s">
        <v>124</v>
      </c>
      <c r="I670" s="1" t="s">
        <v>125</v>
      </c>
      <c r="J670" s="1" t="s">
        <v>1982</v>
      </c>
      <c r="K670" s="1" t="s">
        <v>2217</v>
      </c>
      <c r="L670">
        <f>ROUNDUP(IF(B670&gt;$D$4,0,($D$4-B670+1)/365),0)</f>
        <v>0</v>
      </c>
      <c r="M670">
        <f>ROUNDUP(IF(B670&gt;$D$5,0,($D$5-B670+1)/365),0)</f>
        <v>1</v>
      </c>
      <c r="N670" s="28">
        <f>IF(OR(L670=1,M670=1),IF(B670+364&lt;=$D$5,(B670+364-$D$4+1)/365,IF(B670&gt;$D$4,($D$5-B670+1)/365,$D$6/365)),0)</f>
        <v>0.18497291983763867</v>
      </c>
      <c r="O670" s="28">
        <f>'Data &amp; Parameter'!$E$16*'Data &amp; Parameter'!$E$17*('Data &amp; Parameter'!$E$18+'Data &amp; Parameter'!$E$19)*'Data &amp; Parameter'!$E$20*'Data &amp; Parameter'!$E$37*N670</f>
        <v>0.64309615621645644</v>
      </c>
      <c r="P670">
        <f>ROUNDUP(IF(D670&gt;$D$4,0,($D$4-D670+1)/365),0)</f>
        <v>0</v>
      </c>
      <c r="Q670">
        <f>ROUNDUP(IF(D670&gt;$D$5,0,($D$5-D670+1)/365),0)</f>
        <v>1</v>
      </c>
      <c r="R670" s="28">
        <f>IF(OR(P670=1,Q670=1),IF(D670+364&lt;=$D$5,(D670+364-$D$4+1)/365,IF(D670&gt;$D$4,($D$5-D670+1)/365,$D$6/365)),0)</f>
        <v>0.18497101725011345</v>
      </c>
      <c r="S670" s="28">
        <f>'Data &amp; Parameter'!$E$16*'Data &amp; Parameter'!$E$17*('Data &amp; Parameter'!$E$18+'Data &amp; Parameter'!$E$19)*'Data &amp; Parameter'!$E$20*'Data &amp; Parameter'!$E$37*R670</f>
        <v>0.64308954148211916</v>
      </c>
      <c r="T670" s="28">
        <f t="shared" si="10"/>
        <v>1.2861856976985755</v>
      </c>
    </row>
    <row r="671" spans="1:20" ht="15.75" customHeight="1" x14ac:dyDescent="0.35">
      <c r="A671">
        <v>664</v>
      </c>
      <c r="B671" s="76">
        <v>44234.487685185188</v>
      </c>
      <c r="C671" s="1" t="s">
        <v>2224</v>
      </c>
      <c r="D671" s="76">
        <v>44234.488993055551</v>
      </c>
      <c r="E671" s="1" t="s">
        <v>2225</v>
      </c>
      <c r="F671" s="1" t="s">
        <v>2226</v>
      </c>
      <c r="G671" s="1" t="s">
        <v>123</v>
      </c>
      <c r="H671" s="1" t="s">
        <v>124</v>
      </c>
      <c r="I671" s="1" t="s">
        <v>125</v>
      </c>
      <c r="J671" s="1" t="s">
        <v>1955</v>
      </c>
      <c r="K671" s="1" t="s">
        <v>2201</v>
      </c>
      <c r="L671">
        <f>ROUNDUP(IF(B671&gt;$D$4,0,($D$4-B671+1)/365),0)</f>
        <v>0</v>
      </c>
      <c r="M671">
        <f>ROUNDUP(IF(B671&gt;$D$5,0,($D$5-B671+1)/365),0)</f>
        <v>1</v>
      </c>
      <c r="N671" s="28">
        <f>IF(OR(L671=1,M671=1),IF(B671+364&lt;=$D$5,(B671+364-$D$4+1)/365,IF(B671&gt;$D$4,($D$5-B671+1)/365,$D$6/365)),0)</f>
        <v>0.18496524606797882</v>
      </c>
      <c r="O671" s="28">
        <f>'Data &amp; Parameter'!$E$16*'Data &amp; Parameter'!$E$17*('Data &amp; Parameter'!$E$18+'Data &amp; Parameter'!$E$19)*'Data &amp; Parameter'!$E$20*'Data &amp; Parameter'!$E$37*N671</f>
        <v>0.64306947678805004</v>
      </c>
      <c r="P671">
        <f>ROUNDUP(IF(D671&gt;$D$4,0,($D$4-D671+1)/365),0)</f>
        <v>0</v>
      </c>
      <c r="Q671">
        <f>ROUNDUP(IF(D671&gt;$D$5,0,($D$5-D671+1)/365),0)</f>
        <v>1</v>
      </c>
      <c r="R671" s="28">
        <f>IF(OR(P671=1,Q671=1),IF(D671+364&lt;=$D$5,(D671+364-$D$4+1)/365,IF(D671&gt;$D$4,($D$5-D671+1)/365,$D$6/365)),0)</f>
        <v>0.1849616628615042</v>
      </c>
      <c r="S671" s="28">
        <f>'Data &amp; Parameter'!$E$16*'Data &amp; Parameter'!$E$17*('Data &amp; Parameter'!$E$18+'Data &amp; Parameter'!$E$19)*'Data &amp; Parameter'!$E$20*'Data &amp; Parameter'!$E$37*R671</f>
        <v>0.64305701903848989</v>
      </c>
      <c r="T671" s="28">
        <f t="shared" si="10"/>
        <v>1.2861264958265399</v>
      </c>
    </row>
    <row r="672" spans="1:20" ht="15.75" customHeight="1" x14ac:dyDescent="0.35">
      <c r="A672">
        <v>665</v>
      </c>
      <c r="B672" s="76">
        <v>44234.488680555558</v>
      </c>
      <c r="C672" s="1" t="s">
        <v>2227</v>
      </c>
      <c r="D672" s="76">
        <v>44234.489155092597</v>
      </c>
      <c r="E672" s="1" t="s">
        <v>2228</v>
      </c>
      <c r="F672" s="1" t="s">
        <v>2229</v>
      </c>
      <c r="G672" s="1" t="s">
        <v>123</v>
      </c>
      <c r="H672" s="1" t="s">
        <v>124</v>
      </c>
      <c r="I672" s="1" t="s">
        <v>125</v>
      </c>
      <c r="J672" s="1" t="s">
        <v>1982</v>
      </c>
      <c r="K672" s="1" t="s">
        <v>2217</v>
      </c>
      <c r="L672">
        <f>ROUNDUP(IF(B672&gt;$D$4,0,($D$4-B672+1)/365),0)</f>
        <v>0</v>
      </c>
      <c r="M672">
        <f>ROUNDUP(IF(B672&gt;$D$5,0,($D$5-B672+1)/365),0)</f>
        <v>1</v>
      </c>
      <c r="N672" s="28">
        <f>IF(OR(L672=1,M672=1),IF(B672+364&lt;=$D$5,(B672+364-$D$4+1)/365,IF(B672&gt;$D$4,($D$5-B672+1)/365,$D$6/365)),0)</f>
        <v>0.18496251902586863</v>
      </c>
      <c r="O672" s="28">
        <f>'Data &amp; Parameter'!$E$16*'Data &amp; Parameter'!$E$17*('Data &amp; Parameter'!$E$18+'Data &amp; Parameter'!$E$19)*'Data &amp; Parameter'!$E$20*'Data &amp; Parameter'!$E$37*N672</f>
        <v>0.64305999566886551</v>
      </c>
      <c r="P672">
        <f>ROUNDUP(IF(D672&gt;$D$4,0,($D$4-D672+1)/365),0)</f>
        <v>0</v>
      </c>
      <c r="Q672">
        <f>ROUNDUP(IF(D672&gt;$D$5,0,($D$5-D672+1)/365),0)</f>
        <v>1</v>
      </c>
      <c r="R672" s="28">
        <f>IF(OR(P672=1,Q672=1),IF(D672+364&lt;=$D$5,(D672+364-$D$4+1)/365,IF(D672&gt;$D$4,($D$5-D672+1)/365,$D$6/365)),0)</f>
        <v>0.18496121892439241</v>
      </c>
      <c r="S672" s="28">
        <f>'Data &amp; Parameter'!$E$16*'Data &amp; Parameter'!$E$17*('Data &amp; Parameter'!$E$18+'Data &amp; Parameter'!$E$19)*'Data &amp; Parameter'!$E$20*'Data &amp; Parameter'!$E$37*R672</f>
        <v>0.64305547560039933</v>
      </c>
      <c r="T672" s="28">
        <f t="shared" si="10"/>
        <v>1.2861154712692648</v>
      </c>
    </row>
    <row r="673" spans="1:20" ht="15.75" customHeight="1" x14ac:dyDescent="0.35">
      <c r="A673">
        <v>666</v>
      </c>
      <c r="B673" s="76">
        <v>44234.491307870368</v>
      </c>
      <c r="C673" s="1" t="s">
        <v>2230</v>
      </c>
      <c r="D673" s="76">
        <v>44234.492291666669</v>
      </c>
      <c r="E673" s="1" t="s">
        <v>2231</v>
      </c>
      <c r="F673" s="1" t="s">
        <v>2232</v>
      </c>
      <c r="G673" s="1" t="s">
        <v>123</v>
      </c>
      <c r="H673" s="1" t="s">
        <v>124</v>
      </c>
      <c r="I673" s="1" t="s">
        <v>125</v>
      </c>
      <c r="J673" s="1" t="s">
        <v>1982</v>
      </c>
      <c r="K673" s="1" t="s">
        <v>2217</v>
      </c>
      <c r="L673">
        <f>ROUNDUP(IF(B673&gt;$D$4,0,($D$4-B673+1)/365),0)</f>
        <v>0</v>
      </c>
      <c r="M673">
        <f>ROUNDUP(IF(B673&gt;$D$5,0,($D$5-B673+1)/365),0)</f>
        <v>1</v>
      </c>
      <c r="N673" s="28">
        <f>IF(OR(L673=1,M673=1),IF(B673+364&lt;=$D$5,(B673+364-$D$4+1)/365,IF(B673&gt;$D$4,($D$5-B673+1)/365,$D$6/365)),0)</f>
        <v>0.18495532090310007</v>
      </c>
      <c r="O673" s="28">
        <f>'Data &amp; Parameter'!$E$16*'Data &amp; Parameter'!$E$17*('Data &amp; Parameter'!$E$18+'Data &amp; Parameter'!$E$19)*'Data &amp; Parameter'!$E$20*'Data &amp; Parameter'!$E$37*N673</f>
        <v>0.64303496992407805</v>
      </c>
      <c r="P673">
        <f>ROUNDUP(IF(D673&gt;$D$4,0,($D$4-D673+1)/365),0)</f>
        <v>0</v>
      </c>
      <c r="Q673">
        <f>ROUNDUP(IF(D673&gt;$D$5,0,($D$5-D673+1)/365),0)</f>
        <v>1</v>
      </c>
      <c r="R673" s="28">
        <f>IF(OR(P673=1,Q673=1),IF(D673+364&lt;=$D$5,(D673+364-$D$4+1)/365,IF(D673&gt;$D$4,($D$5-D673+1)/365,$D$6/365)),0)</f>
        <v>0.18495262557076936</v>
      </c>
      <c r="S673" s="28">
        <f>'Data &amp; Parameter'!$E$16*'Data &amp; Parameter'!$E$17*('Data &amp; Parameter'!$E$18+'Data &amp; Parameter'!$E$19)*'Data &amp; Parameter'!$E$20*'Data &amp; Parameter'!$E$37*R673</f>
        <v>0.64302559905042189</v>
      </c>
      <c r="T673" s="28">
        <f t="shared" si="10"/>
        <v>1.2860605689744999</v>
      </c>
    </row>
    <row r="674" spans="1:20" ht="15.75" customHeight="1" x14ac:dyDescent="0.35">
      <c r="A674">
        <v>667</v>
      </c>
      <c r="B674" s="76">
        <v>44234.494641203702</v>
      </c>
      <c r="C674" s="1" t="s">
        <v>2233</v>
      </c>
      <c r="D674" s="76">
        <v>44234.49554398148</v>
      </c>
      <c r="E674" s="1" t="s">
        <v>2234</v>
      </c>
      <c r="F674" s="1" t="s">
        <v>2235</v>
      </c>
      <c r="G674" s="1" t="s">
        <v>123</v>
      </c>
      <c r="H674" s="1" t="s">
        <v>124</v>
      </c>
      <c r="I674" s="1" t="s">
        <v>125</v>
      </c>
      <c r="J674" s="1" t="s">
        <v>1955</v>
      </c>
      <c r="K674" s="1" t="s">
        <v>1955</v>
      </c>
      <c r="L674">
        <f>ROUNDUP(IF(B674&gt;$D$4,0,($D$4-B674+1)/365),0)</f>
        <v>0</v>
      </c>
      <c r="M674">
        <f>ROUNDUP(IF(B674&gt;$D$5,0,($D$5-B674+1)/365),0)</f>
        <v>1</v>
      </c>
      <c r="N674" s="28">
        <f>IF(OR(L674=1,M674=1),IF(B674+364&lt;=$D$5,(B674+364-$D$4+1)/365,IF(B674&gt;$D$4,($D$5-B674+1)/365,$D$6/365)),0)</f>
        <v>0.1849461884830069</v>
      </c>
      <c r="O674" s="28">
        <f>'Data &amp; Parameter'!$E$16*'Data &amp; Parameter'!$E$17*('Data &amp; Parameter'!$E$18+'Data &amp; Parameter'!$E$19)*'Data &amp; Parameter'!$E$20*'Data &amp; Parameter'!$E$37*N674</f>
        <v>0.64300321919935566</v>
      </c>
      <c r="P674">
        <f>ROUNDUP(IF(D674&gt;$D$4,0,($D$4-D674+1)/365),0)</f>
        <v>0</v>
      </c>
      <c r="Q674">
        <f>ROUNDUP(IF(D674&gt;$D$5,0,($D$5-D674+1)/365),0)</f>
        <v>1</v>
      </c>
      <c r="R674" s="28">
        <f>IF(OR(P674=1,Q674=1),IF(D674+364&lt;=$D$5,(D674+364-$D$4+1)/365,IF(D674&gt;$D$4,($D$5-D674+1)/365,$D$6/365)),0)</f>
        <v>0.18494371511923208</v>
      </c>
      <c r="S674" s="28">
        <f>'Data &amp; Parameter'!$E$16*'Data &amp; Parameter'!$E$17*('Data &amp; Parameter'!$E$18+'Data &amp; Parameter'!$E$19)*'Data &amp; Parameter'!$E$20*'Data &amp; Parameter'!$E$37*R674</f>
        <v>0.64299462004474472</v>
      </c>
      <c r="T674" s="28">
        <f t="shared" si="10"/>
        <v>1.2859978392441005</v>
      </c>
    </row>
    <row r="675" spans="1:20" ht="15.75" customHeight="1" x14ac:dyDescent="0.35">
      <c r="A675">
        <v>668</v>
      </c>
      <c r="B675" s="76">
        <v>44234.49927083333</v>
      </c>
      <c r="C675" s="1" t="s">
        <v>2236</v>
      </c>
      <c r="D675" s="76">
        <v>44234.501134259262</v>
      </c>
      <c r="E675" s="1" t="s">
        <v>2237</v>
      </c>
      <c r="F675" s="1" t="s">
        <v>2238</v>
      </c>
      <c r="G675" s="1" t="s">
        <v>123</v>
      </c>
      <c r="H675" s="1" t="s">
        <v>124</v>
      </c>
      <c r="I675" s="1" t="s">
        <v>125</v>
      </c>
      <c r="J675" s="1" t="s">
        <v>1955</v>
      </c>
      <c r="K675" s="1" t="s">
        <v>1955</v>
      </c>
      <c r="L675">
        <f>ROUNDUP(IF(B675&gt;$D$4,0,($D$4-B675+1)/365),0)</f>
        <v>0</v>
      </c>
      <c r="M675">
        <f>ROUNDUP(IF(B675&gt;$D$5,0,($D$5-B675+1)/365),0)</f>
        <v>1</v>
      </c>
      <c r="N675" s="28">
        <f>IF(OR(L675=1,M675=1),IF(B675+364&lt;=$D$5,(B675+364-$D$4+1)/365,IF(B675&gt;$D$4,($D$5-B675+1)/365,$D$6/365)),0)</f>
        <v>0.18493350456621854</v>
      </c>
      <c r="O675" s="28">
        <f>'Data &amp; Parameter'!$E$16*'Data &amp; Parameter'!$E$17*('Data &amp; Parameter'!$E$18+'Data &amp; Parameter'!$E$19)*'Data &amp; Parameter'!$E$20*'Data &amp; Parameter'!$E$37*N675</f>
        <v>0.64295912097060126</v>
      </c>
      <c r="P675">
        <f>ROUNDUP(IF(D675&gt;$D$4,0,($D$4-D675+1)/365),0)</f>
        <v>0</v>
      </c>
      <c r="Q675">
        <f>ROUNDUP(IF(D675&gt;$D$5,0,($D$5-D675+1)/365),0)</f>
        <v>1</v>
      </c>
      <c r="R675" s="28">
        <f>IF(OR(P675=1,Q675=1),IF(D675+364&lt;=$D$5,(D675+364-$D$4+1)/365,IF(D675&gt;$D$4,($D$5-D675+1)/365,$D$6/365)),0)</f>
        <v>0.18492839928969185</v>
      </c>
      <c r="S675" s="28">
        <f>'Data &amp; Parameter'!$E$16*'Data &amp; Parameter'!$E$17*('Data &amp; Parameter'!$E$18+'Data &amp; Parameter'!$E$19)*'Data &amp; Parameter'!$E$20*'Data &amp; Parameter'!$E$37*R675</f>
        <v>0.6429413714334602</v>
      </c>
      <c r="T675" s="28">
        <f t="shared" si="10"/>
        <v>1.2859004924040613</v>
      </c>
    </row>
    <row r="676" spans="1:20" ht="15.75" customHeight="1" x14ac:dyDescent="0.35">
      <c r="A676">
        <v>669</v>
      </c>
      <c r="B676" s="76">
        <v>44234.503877314812</v>
      </c>
      <c r="C676" s="1" t="s">
        <v>2239</v>
      </c>
      <c r="D676" s="76">
        <v>44234.505914351852</v>
      </c>
      <c r="E676" s="1" t="s">
        <v>2240</v>
      </c>
      <c r="F676" s="1" t="s">
        <v>2241</v>
      </c>
      <c r="G676" s="1" t="s">
        <v>123</v>
      </c>
      <c r="H676" s="1" t="s">
        <v>124</v>
      </c>
      <c r="I676" s="1" t="s">
        <v>125</v>
      </c>
      <c r="J676" s="1" t="s">
        <v>1955</v>
      </c>
      <c r="K676" s="1" t="s">
        <v>1955</v>
      </c>
      <c r="L676">
        <f>ROUNDUP(IF(B676&gt;$D$4,0,($D$4-B676+1)/365),0)</f>
        <v>0</v>
      </c>
      <c r="M676">
        <f>ROUNDUP(IF(B676&gt;$D$5,0,($D$5-B676+1)/365),0)</f>
        <v>1</v>
      </c>
      <c r="N676" s="28">
        <f>IF(OR(L676=1,M676=1),IF(B676+364&lt;=$D$5,(B676+364-$D$4+1)/365,IF(B676&gt;$D$4,($D$5-B676+1)/365,$D$6/365)),0)</f>
        <v>0.18492088406900908</v>
      </c>
      <c r="O676" s="28">
        <f>'Data &amp; Parameter'!$E$16*'Data &amp; Parameter'!$E$17*('Data &amp; Parameter'!$E$18+'Data &amp; Parameter'!$E$19)*'Data &amp; Parameter'!$E$20*'Data &amp; Parameter'!$E$37*N676</f>
        <v>0.64291524323297311</v>
      </c>
      <c r="P676">
        <f>ROUNDUP(IF(D676&gt;$D$4,0,($D$4-D676+1)/365),0)</f>
        <v>0</v>
      </c>
      <c r="Q676">
        <f>ROUNDUP(IF(D676&gt;$D$5,0,($D$5-D676+1)/365),0)</f>
        <v>1</v>
      </c>
      <c r="R676" s="28">
        <f>IF(OR(P676=1,Q676=1),IF(D676+364&lt;=$D$5,(D676+364-$D$4+1)/365,IF(D676&gt;$D$4,($D$5-D676+1)/365,$D$6/365)),0)</f>
        <v>0.18491530314561103</v>
      </c>
      <c r="S676" s="28">
        <f>'Data &amp; Parameter'!$E$16*'Data &amp; Parameter'!$E$17*('Data &amp; Parameter'!$E$18+'Data &amp; Parameter'!$E$19)*'Data &amp; Parameter'!$E$20*'Data &amp; Parameter'!$E$37*R676</f>
        <v>0.64289584001228239</v>
      </c>
      <c r="T676" s="28">
        <f t="shared" si="10"/>
        <v>1.2858110832452554</v>
      </c>
    </row>
    <row r="677" spans="1:20" ht="15.75" customHeight="1" x14ac:dyDescent="0.35">
      <c r="A677">
        <v>670</v>
      </c>
      <c r="B677" s="76">
        <v>44234.508159722223</v>
      </c>
      <c r="C677" s="1" t="s">
        <v>2242</v>
      </c>
      <c r="D677" s="76">
        <v>44234.509016203709</v>
      </c>
      <c r="E677" s="1" t="s">
        <v>2243</v>
      </c>
      <c r="F677" s="1" t="s">
        <v>2244</v>
      </c>
      <c r="G677" s="1" t="s">
        <v>123</v>
      </c>
      <c r="H677" s="1" t="s">
        <v>124</v>
      </c>
      <c r="I677" s="1" t="s">
        <v>125</v>
      </c>
      <c r="J677" s="1" t="s">
        <v>1982</v>
      </c>
      <c r="K677" s="1" t="s">
        <v>2245</v>
      </c>
      <c r="L677">
        <f>ROUNDUP(IF(B677&gt;$D$4,0,($D$4-B677+1)/365),0)</f>
        <v>0</v>
      </c>
      <c r="M677">
        <f>ROUNDUP(IF(B677&gt;$D$5,0,($D$5-B677+1)/365),0)</f>
        <v>1</v>
      </c>
      <c r="N677" s="28">
        <f>IF(OR(L677=1,M677=1),IF(B677+364&lt;=$D$5,(B677+364-$D$4+1)/365,IF(B677&gt;$D$4,($D$5-B677+1)/365,$D$6/365)),0)</f>
        <v>0.18490915144596343</v>
      </c>
      <c r="O677" s="28">
        <f>'Data &amp; Parameter'!$E$16*'Data &amp; Parameter'!$E$17*('Data &amp; Parameter'!$E$18+'Data &amp; Parameter'!$E$19)*'Data &amp; Parameter'!$E$20*'Data &amp; Parameter'!$E$37*N677</f>
        <v>0.64287445237131824</v>
      </c>
      <c r="P677">
        <f>ROUNDUP(IF(D677&gt;$D$4,0,($D$4-D677+1)/365),0)</f>
        <v>0</v>
      </c>
      <c r="Q677">
        <f>ROUNDUP(IF(D677&gt;$D$5,0,($D$5-D677+1)/365),0)</f>
        <v>1</v>
      </c>
      <c r="R677" s="28">
        <f>IF(OR(P677=1,Q677=1),IF(D677+364&lt;=$D$5,(D677+364-$D$4+1)/365,IF(D677&gt;$D$4,($D$5-D677+1)/365,$D$6/365)),0)</f>
        <v>0.18490680492134631</v>
      </c>
      <c r="S677" s="28">
        <f>'Data &amp; Parameter'!$E$16*'Data &amp; Parameter'!$E$17*('Data &amp; Parameter'!$E$18+'Data &amp; Parameter'!$E$19)*'Data &amp; Parameter'!$E$20*'Data &amp; Parameter'!$E$37*R677</f>
        <v>0.64286629419895946</v>
      </c>
      <c r="T677" s="28">
        <f t="shared" si="10"/>
        <v>1.2857407465702777</v>
      </c>
    </row>
    <row r="678" spans="1:20" ht="15.75" customHeight="1" x14ac:dyDescent="0.35">
      <c r="A678">
        <v>671</v>
      </c>
      <c r="B678" s="76">
        <v>44234.509143518517</v>
      </c>
      <c r="C678" s="1" t="s">
        <v>2246</v>
      </c>
      <c r="D678" s="76">
        <v>44234.510624999995</v>
      </c>
      <c r="E678" s="1" t="s">
        <v>2247</v>
      </c>
      <c r="F678" s="1" t="s">
        <v>2248</v>
      </c>
      <c r="G678" s="1" t="s">
        <v>123</v>
      </c>
      <c r="H678" s="1" t="s">
        <v>124</v>
      </c>
      <c r="I678" s="1" t="s">
        <v>125</v>
      </c>
      <c r="J678" s="1" t="s">
        <v>1955</v>
      </c>
      <c r="K678" s="1" t="s">
        <v>1955</v>
      </c>
      <c r="L678">
        <f>ROUNDUP(IF(B678&gt;$D$4,0,($D$4-B678+1)/365),0)</f>
        <v>0</v>
      </c>
      <c r="M678">
        <f>ROUNDUP(IF(B678&gt;$D$5,0,($D$5-B678+1)/365),0)</f>
        <v>1</v>
      </c>
      <c r="N678" s="28">
        <f>IF(OR(L678=1,M678=1),IF(B678+364&lt;=$D$5,(B678+364-$D$4+1)/365,IF(B678&gt;$D$4,($D$5-B678+1)/365,$D$6/365)),0)</f>
        <v>0.18490645611365261</v>
      </c>
      <c r="O678" s="28">
        <f>'Data &amp; Parameter'!$E$16*'Data &amp; Parameter'!$E$17*('Data &amp; Parameter'!$E$18+'Data &amp; Parameter'!$E$19)*'Data &amp; Parameter'!$E$20*'Data &amp; Parameter'!$E$37*N678</f>
        <v>0.64286508149773125</v>
      </c>
      <c r="P678">
        <f>ROUNDUP(IF(D678&gt;$D$4,0,($D$4-D678+1)/365),0)</f>
        <v>0</v>
      </c>
      <c r="Q678">
        <f>ROUNDUP(IF(D678&gt;$D$5,0,($D$5-D678+1)/365),0)</f>
        <v>1</v>
      </c>
      <c r="R678" s="28">
        <f>IF(OR(P678=1,Q678=1),IF(D678+364&lt;=$D$5,(D678+364-$D$4+1)/365,IF(D678&gt;$D$4,($D$5-D678+1)/365,$D$6/365)),0)</f>
        <v>0.18490239726028673</v>
      </c>
      <c r="S678" s="28">
        <f>'Data &amp; Parameter'!$E$16*'Data &amp; Parameter'!$E$17*('Data &amp; Parameter'!$E$18+'Data &amp; Parameter'!$E$19)*'Data &amp; Parameter'!$E$20*'Data &amp; Parameter'!$E$37*R678</f>
        <v>0.64285097006455216</v>
      </c>
      <c r="T678" s="28">
        <f t="shared" si="10"/>
        <v>1.2857160515622834</v>
      </c>
    </row>
    <row r="679" spans="1:20" ht="15.75" customHeight="1" x14ac:dyDescent="0.35">
      <c r="A679">
        <v>672</v>
      </c>
      <c r="B679" s="76">
        <v>44234.51284722222</v>
      </c>
      <c r="C679" s="1" t="s">
        <v>2249</v>
      </c>
      <c r="D679" s="76">
        <v>44234.513935185183</v>
      </c>
      <c r="E679" s="1" t="s">
        <v>2250</v>
      </c>
      <c r="F679" s="1" t="s">
        <v>2251</v>
      </c>
      <c r="G679" s="1" t="s">
        <v>123</v>
      </c>
      <c r="H679" s="1" t="s">
        <v>124</v>
      </c>
      <c r="I679" s="1" t="s">
        <v>125</v>
      </c>
      <c r="J679" s="1" t="s">
        <v>1955</v>
      </c>
      <c r="K679" s="1" t="s">
        <v>1955</v>
      </c>
      <c r="L679">
        <f>ROUNDUP(IF(B679&gt;$D$4,0,($D$4-B679+1)/365),0)</f>
        <v>0</v>
      </c>
      <c r="M679">
        <f>ROUNDUP(IF(B679&gt;$D$5,0,($D$5-B679+1)/365),0)</f>
        <v>1</v>
      </c>
      <c r="N679" s="28">
        <f>IF(OR(L679=1,M679=1),IF(B679+364&lt;=$D$5,(B679+364-$D$4+1)/365,IF(B679&gt;$D$4,($D$5-B679+1)/365,$D$6/365)),0)</f>
        <v>0.18489630898021797</v>
      </c>
      <c r="O679" s="28">
        <f>'Data &amp; Parameter'!$E$16*'Data &amp; Parameter'!$E$17*('Data &amp; Parameter'!$E$18+'Data &amp; Parameter'!$E$19)*'Data &amp; Parameter'!$E$20*'Data &amp; Parameter'!$E$37*N679</f>
        <v>0.64282980291471403</v>
      </c>
      <c r="P679">
        <f>ROUNDUP(IF(D679&gt;$D$4,0,($D$4-D679+1)/365),0)</f>
        <v>0</v>
      </c>
      <c r="Q679">
        <f>ROUNDUP(IF(D679&gt;$D$5,0,($D$5-D679+1)/365),0)</f>
        <v>1</v>
      </c>
      <c r="R679" s="28">
        <f>IF(OR(P679=1,Q679=1),IF(D679+364&lt;=$D$5,(D679+364-$D$4+1)/365,IF(D679&gt;$D$4,($D$5-D679+1)/365,$D$6/365)),0)</f>
        <v>0.18489332825977239</v>
      </c>
      <c r="S679" s="28">
        <f>'Data &amp; Parameter'!$E$16*'Data &amp; Parameter'!$E$17*('Data &amp; Parameter'!$E$18+'Data &amp; Parameter'!$E$19)*'Data &amp; Parameter'!$E$20*'Data &amp; Parameter'!$E$37*R679</f>
        <v>0.64281943983095569</v>
      </c>
      <c r="T679" s="28">
        <f t="shared" si="10"/>
        <v>1.2856492427456696</v>
      </c>
    </row>
    <row r="680" spans="1:20" ht="15.75" customHeight="1" x14ac:dyDescent="0.35">
      <c r="A680">
        <v>673</v>
      </c>
      <c r="B680" s="76">
        <v>44234.513865740737</v>
      </c>
      <c r="C680" s="1" t="s">
        <v>2252</v>
      </c>
      <c r="D680" s="76">
        <v>44234.514664351853</v>
      </c>
      <c r="E680" s="1" t="s">
        <v>2253</v>
      </c>
      <c r="F680" s="1" t="s">
        <v>2254</v>
      </c>
      <c r="G680" s="1" t="s">
        <v>123</v>
      </c>
      <c r="H680" s="1" t="s">
        <v>124</v>
      </c>
      <c r="I680" s="1" t="s">
        <v>125</v>
      </c>
      <c r="J680" s="1" t="s">
        <v>1011</v>
      </c>
      <c r="K680" s="1" t="s">
        <v>2255</v>
      </c>
      <c r="L680">
        <f>ROUNDUP(IF(B680&gt;$D$4,0,($D$4-B680+1)/365),0)</f>
        <v>0</v>
      </c>
      <c r="M680">
        <f>ROUNDUP(IF(B680&gt;$D$5,0,($D$5-B680+1)/365),0)</f>
        <v>1</v>
      </c>
      <c r="N680" s="28">
        <f>IF(OR(L680=1,M680=1),IF(B680+364&lt;=$D$5,(B680+364-$D$4+1)/365,IF(B680&gt;$D$4,($D$5-B680+1)/365,$D$6/365)),0)</f>
        <v>0.18489351851852892</v>
      </c>
      <c r="O680" s="28">
        <f>'Data &amp; Parameter'!$E$16*'Data &amp; Parameter'!$E$17*('Data &amp; Parameter'!$E$18+'Data &amp; Parameter'!$E$19)*'Data &amp; Parameter'!$E$20*'Data &amp; Parameter'!$E$37*N680</f>
        <v>0.64282010130440337</v>
      </c>
      <c r="P680">
        <f>ROUNDUP(IF(D680&gt;$D$4,0,($D$4-D680+1)/365),0)</f>
        <v>0</v>
      </c>
      <c r="Q680">
        <f>ROUNDUP(IF(D680&gt;$D$5,0,($D$5-D680+1)/365),0)</f>
        <v>1</v>
      </c>
      <c r="R680" s="28">
        <f>IF(OR(P680=1,Q680=1),IF(D680+364&lt;=$D$5,(D680+364-$D$4+1)/365,IF(D680&gt;$D$4,($D$5-D680+1)/365,$D$6/365)),0)</f>
        <v>0.18489133054286891</v>
      </c>
      <c r="S680" s="28">
        <f>'Data &amp; Parameter'!$E$16*'Data &amp; Parameter'!$E$17*('Data &amp; Parameter'!$E$18+'Data &amp; Parameter'!$E$19)*'Data &amp; Parameter'!$E$20*'Data &amp; Parameter'!$E$37*R680</f>
        <v>0.64281249435989452</v>
      </c>
      <c r="T680" s="28">
        <f t="shared" si="10"/>
        <v>1.285632595664298</v>
      </c>
    </row>
    <row r="681" spans="1:20" ht="15.75" customHeight="1" x14ac:dyDescent="0.35">
      <c r="A681">
        <v>674</v>
      </c>
      <c r="B681" s="76">
        <v>44234.514861111107</v>
      </c>
      <c r="C681" s="1" t="s">
        <v>2256</v>
      </c>
      <c r="D681" s="76">
        <v>44234.516087962962</v>
      </c>
      <c r="E681" s="1" t="s">
        <v>2257</v>
      </c>
      <c r="F681" s="1" t="s">
        <v>2258</v>
      </c>
      <c r="G681" s="1" t="s">
        <v>123</v>
      </c>
      <c r="H681" s="1" t="s">
        <v>124</v>
      </c>
      <c r="I681" s="1" t="s">
        <v>125</v>
      </c>
      <c r="J681" s="1" t="s">
        <v>1616</v>
      </c>
      <c r="K681" s="1" t="s">
        <v>1616</v>
      </c>
      <c r="L681">
        <f>ROUNDUP(IF(B681&gt;$D$4,0,($D$4-B681+1)/365),0)</f>
        <v>0</v>
      </c>
      <c r="M681">
        <f>ROUNDUP(IF(B681&gt;$D$5,0,($D$5-B681+1)/365),0)</f>
        <v>1</v>
      </c>
      <c r="N681" s="28">
        <f>IF(OR(L681=1,M681=1),IF(B681+364&lt;=$D$5,(B681+364-$D$4+1)/365,IF(B681&gt;$D$4,($D$5-B681+1)/365,$D$6/365)),0)</f>
        <v>0.18489079147641874</v>
      </c>
      <c r="O681" s="28">
        <f>'Data &amp; Parameter'!$E$16*'Data &amp; Parameter'!$E$17*('Data &amp; Parameter'!$E$18+'Data &amp; Parameter'!$E$19)*'Data &amp; Parameter'!$E$20*'Data &amp; Parameter'!$E$37*N681</f>
        <v>0.64281062018521873</v>
      </c>
      <c r="P681">
        <f>ROUNDUP(IF(D681&gt;$D$4,0,($D$4-D681+1)/365),0)</f>
        <v>0</v>
      </c>
      <c r="Q681">
        <f>ROUNDUP(IF(D681&gt;$D$5,0,($D$5-D681+1)/365),0)</f>
        <v>1</v>
      </c>
      <c r="R681" s="28">
        <f>IF(OR(P681=1,Q681=1),IF(D681+364&lt;=$D$5,(D681+364-$D$4+1)/365,IF(D681&gt;$D$4,($D$5-D681+1)/365,$D$6/365)),0)</f>
        <v>0.18488743023846016</v>
      </c>
      <c r="S681" s="28">
        <f>'Data &amp; Parameter'!$E$16*'Data &amp; Parameter'!$E$17*('Data &amp; Parameter'!$E$18+'Data &amp; Parameter'!$E$19)*'Data &amp; Parameter'!$E$20*'Data &amp; Parameter'!$E$37*R681</f>
        <v>0.64279893415456524</v>
      </c>
      <c r="T681" s="28">
        <f t="shared" si="10"/>
        <v>1.2856095543397839</v>
      </c>
    </row>
    <row r="682" spans="1:20" ht="15.75" customHeight="1" x14ac:dyDescent="0.35">
      <c r="A682">
        <v>675</v>
      </c>
      <c r="B682" s="76">
        <v>44234.51730324074</v>
      </c>
      <c r="C682" s="1" t="s">
        <v>2259</v>
      </c>
      <c r="D682" s="76">
        <v>44234.517754629633</v>
      </c>
      <c r="E682" s="1" t="s">
        <v>2260</v>
      </c>
      <c r="F682" s="1" t="s">
        <v>2261</v>
      </c>
      <c r="G682" s="1" t="s">
        <v>123</v>
      </c>
      <c r="H682" s="1" t="s">
        <v>124</v>
      </c>
      <c r="I682" s="1" t="s">
        <v>125</v>
      </c>
      <c r="J682" s="1" t="s">
        <v>1011</v>
      </c>
      <c r="K682" s="1" t="s">
        <v>2255</v>
      </c>
      <c r="L682">
        <f>ROUNDUP(IF(B682&gt;$D$4,0,($D$4-B682+1)/365),0)</f>
        <v>0</v>
      </c>
      <c r="M682">
        <f>ROUNDUP(IF(B682&gt;$D$5,0,($D$5-B682+1)/365),0)</f>
        <v>1</v>
      </c>
      <c r="N682" s="28">
        <f>IF(OR(L682=1,M682=1),IF(B682+364&lt;=$D$5,(B682+364-$D$4+1)/365,IF(B682&gt;$D$4,($D$5-B682+1)/365,$D$6/365)),0)</f>
        <v>0.18488410071030095</v>
      </c>
      <c r="O682" s="28">
        <f>'Data &amp; Parameter'!$E$16*'Data &amp; Parameter'!$E$17*('Data &amp; Parameter'!$E$18+'Data &amp; Parameter'!$E$19)*'Data &amp; Parameter'!$E$20*'Data &amp; Parameter'!$E$37*N682</f>
        <v>0.6427873583695094</v>
      </c>
      <c r="P682">
        <f>ROUNDUP(IF(D682&gt;$D$4,0,($D$4-D682+1)/365),0)</f>
        <v>0</v>
      </c>
      <c r="Q682">
        <f>ROUNDUP(IF(D682&gt;$D$5,0,($D$5-D682+1)/365),0)</f>
        <v>1</v>
      </c>
      <c r="R682" s="28">
        <f>IF(OR(P682=1,Q682=1),IF(D682+364&lt;=$D$5,(D682+364-$D$4+1)/365,IF(D682&gt;$D$4,($D$5-D682+1)/365,$D$6/365)),0)</f>
        <v>0.18488286402840359</v>
      </c>
      <c r="S682" s="28">
        <f>'Data &amp; Parameter'!$E$16*'Data &amp; Parameter'!$E$17*('Data &amp; Parameter'!$E$18+'Data &amp; Parameter'!$E$19)*'Data &amp; Parameter'!$E$20*'Data &amp; Parameter'!$E$37*R682</f>
        <v>0.64278305879216935</v>
      </c>
      <c r="T682" s="28">
        <f t="shared" si="10"/>
        <v>1.2855704171616789</v>
      </c>
    </row>
    <row r="683" spans="1:20" ht="15.75" customHeight="1" x14ac:dyDescent="0.35">
      <c r="A683">
        <v>676</v>
      </c>
      <c r="B683" s="76">
        <v>44234.519131944442</v>
      </c>
      <c r="C683" s="1" t="s">
        <v>2262</v>
      </c>
      <c r="D683" s="76">
        <v>44234.519988425927</v>
      </c>
      <c r="E683" s="1" t="s">
        <v>2263</v>
      </c>
      <c r="F683" s="1" t="s">
        <v>2264</v>
      </c>
      <c r="G683" s="1" t="s">
        <v>123</v>
      </c>
      <c r="H683" s="1" t="s">
        <v>124</v>
      </c>
      <c r="I683" s="1" t="s">
        <v>125</v>
      </c>
      <c r="J683" s="1" t="s">
        <v>1955</v>
      </c>
      <c r="K683" s="1" t="s">
        <v>1955</v>
      </c>
      <c r="L683">
        <f>ROUNDUP(IF(B683&gt;$D$4,0,($D$4-B683+1)/365),0)</f>
        <v>0</v>
      </c>
      <c r="M683">
        <f>ROUNDUP(IF(B683&gt;$D$5,0,($D$5-B683+1)/365),0)</f>
        <v>1</v>
      </c>
      <c r="N683" s="28">
        <f>IF(OR(L683=1,M683=1),IF(B683+364&lt;=$D$5,(B683+364-$D$4+1)/365,IF(B683&gt;$D$4,($D$5-B683+1)/365,$D$6/365)),0)</f>
        <v>0.18487909056317245</v>
      </c>
      <c r="O683" s="28">
        <f>'Data &amp; Parameter'!$E$16*'Data &amp; Parameter'!$E$17*('Data &amp; Parameter'!$E$18+'Data &amp; Parameter'!$E$19)*'Data &amp; Parameter'!$E$20*'Data &amp; Parameter'!$E$37*N683</f>
        <v>0.64276993956916151</v>
      </c>
      <c r="P683">
        <f>ROUNDUP(IF(D683&gt;$D$4,0,($D$4-D683+1)/365),0)</f>
        <v>0</v>
      </c>
      <c r="Q683">
        <f>ROUNDUP(IF(D683&gt;$D$5,0,($D$5-D683+1)/365),0)</f>
        <v>1</v>
      </c>
      <c r="R683" s="28">
        <f>IF(OR(P683=1,Q683=1),IF(D683+364&lt;=$D$5,(D683+364-$D$4+1)/365,IF(D683&gt;$D$4,($D$5-D683+1)/365,$D$6/365)),0)</f>
        <v>0.18487674403855536</v>
      </c>
      <c r="S683" s="28">
        <f>'Data &amp; Parameter'!$E$16*'Data &amp; Parameter'!$E$17*('Data &amp; Parameter'!$E$18+'Data &amp; Parameter'!$E$19)*'Data &amp; Parameter'!$E$20*'Data &amp; Parameter'!$E$37*R683</f>
        <v>0.64276178139680284</v>
      </c>
      <c r="T683" s="28">
        <f t="shared" si="10"/>
        <v>1.2855317209659645</v>
      </c>
    </row>
    <row r="684" spans="1:20" ht="15.75" customHeight="1" x14ac:dyDescent="0.35">
      <c r="A684">
        <v>677</v>
      </c>
      <c r="B684" s="76">
        <v>44234.520613425921</v>
      </c>
      <c r="C684" s="1" t="s">
        <v>2265</v>
      </c>
      <c r="D684" s="76">
        <v>44234.520960648151</v>
      </c>
      <c r="E684" s="1" t="s">
        <v>2266</v>
      </c>
      <c r="F684" s="1" t="s">
        <v>2267</v>
      </c>
      <c r="G684" s="1" t="s">
        <v>123</v>
      </c>
      <c r="H684" s="1" t="s">
        <v>124</v>
      </c>
      <c r="I684" s="1" t="s">
        <v>125</v>
      </c>
      <c r="J684" s="1" t="s">
        <v>1011</v>
      </c>
      <c r="K684" s="1" t="s">
        <v>2255</v>
      </c>
      <c r="L684">
        <f>ROUNDUP(IF(B684&gt;$D$4,0,($D$4-B684+1)/365),0)</f>
        <v>0</v>
      </c>
      <c r="M684">
        <f>ROUNDUP(IF(B684&gt;$D$5,0,($D$5-B684+1)/365),0)</f>
        <v>1</v>
      </c>
      <c r="N684" s="28">
        <f>IF(OR(L684=1,M684=1),IF(B684+364&lt;=$D$5,(B684+364-$D$4+1)/365,IF(B684&gt;$D$4,($D$5-B684+1)/365,$D$6/365)),0)</f>
        <v>0.18487503170980657</v>
      </c>
      <c r="O684" s="28">
        <f>'Data &amp; Parameter'!$E$16*'Data &amp; Parameter'!$E$17*('Data &amp; Parameter'!$E$18+'Data &amp; Parameter'!$E$19)*'Data &amp; Parameter'!$E$20*'Data &amp; Parameter'!$E$37*N684</f>
        <v>0.64275582813598231</v>
      </c>
      <c r="P684">
        <f>ROUNDUP(IF(D684&gt;$D$4,0,($D$4-D684+1)/365),0)</f>
        <v>0</v>
      </c>
      <c r="Q684">
        <f>ROUNDUP(IF(D684&gt;$D$5,0,($D$5-D684+1)/365),0)</f>
        <v>1</v>
      </c>
      <c r="R684" s="28">
        <f>IF(OR(P684=1,Q684=1),IF(D684+364&lt;=$D$5,(D684+364-$D$4+1)/365,IF(D684&gt;$D$4,($D$5-D684+1)/365,$D$6/365)),0)</f>
        <v>0.18487408041602402</v>
      </c>
      <c r="S684" s="28">
        <f>'Data &amp; Parameter'!$E$16*'Data &amp; Parameter'!$E$17*('Data &amp; Parameter'!$E$18+'Data &amp; Parameter'!$E$19)*'Data &amp; Parameter'!$E$20*'Data &amp; Parameter'!$E$37*R684</f>
        <v>0.64275252076874434</v>
      </c>
      <c r="T684" s="28">
        <f t="shared" si="10"/>
        <v>1.2855083489047265</v>
      </c>
    </row>
    <row r="685" spans="1:20" ht="15.75" customHeight="1" x14ac:dyDescent="0.35">
      <c r="A685">
        <v>678</v>
      </c>
      <c r="B685" s="76">
        <v>44234.523321759261</v>
      </c>
      <c r="C685" s="1" t="s">
        <v>2268</v>
      </c>
      <c r="D685" s="76">
        <v>44234.5237962963</v>
      </c>
      <c r="E685" s="1" t="s">
        <v>2269</v>
      </c>
      <c r="F685" s="1" t="s">
        <v>2270</v>
      </c>
      <c r="G685" s="1" t="s">
        <v>123</v>
      </c>
      <c r="H685" s="1" t="s">
        <v>124</v>
      </c>
      <c r="I685" s="1" t="s">
        <v>125</v>
      </c>
      <c r="J685" s="1" t="s">
        <v>1011</v>
      </c>
      <c r="K685" s="1" t="s">
        <v>1011</v>
      </c>
      <c r="L685">
        <f>ROUNDUP(IF(B685&gt;$D$4,0,($D$4-B685+1)/365),0)</f>
        <v>0</v>
      </c>
      <c r="M685">
        <f>ROUNDUP(IF(B685&gt;$D$5,0,($D$5-B685+1)/365),0)</f>
        <v>1</v>
      </c>
      <c r="N685" s="28">
        <f>IF(OR(L685=1,M685=1),IF(B685+364&lt;=$D$5,(B685+364-$D$4+1)/365,IF(B685&gt;$D$4,($D$5-B685+1)/365,$D$6/365)),0)</f>
        <v>0.18486761161846219</v>
      </c>
      <c r="O685" s="28">
        <f>'Data &amp; Parameter'!$E$16*'Data &amp; Parameter'!$E$17*('Data &amp; Parameter'!$E$18+'Data &amp; Parameter'!$E$19)*'Data &amp; Parameter'!$E$20*'Data &amp; Parameter'!$E$37*N685</f>
        <v>0.64273003067208034</v>
      </c>
      <c r="P685">
        <f>ROUNDUP(IF(D685&gt;$D$4,0,($D$4-D685+1)/365),0)</f>
        <v>0</v>
      </c>
      <c r="Q685">
        <f>ROUNDUP(IF(D685&gt;$D$5,0,($D$5-D685+1)/365),0)</f>
        <v>1</v>
      </c>
      <c r="R685" s="28">
        <f>IF(OR(P685=1,Q685=1),IF(D685+364&lt;=$D$5,(D685+364-$D$4+1)/365,IF(D685&gt;$D$4,($D$5-D685+1)/365,$D$6/365)),0)</f>
        <v>0.18486631151698593</v>
      </c>
      <c r="S685" s="28">
        <f>'Data &amp; Parameter'!$E$16*'Data &amp; Parameter'!$E$17*('Data &amp; Parameter'!$E$18+'Data &amp; Parameter'!$E$19)*'Data &amp; Parameter'!$E$20*'Data &amp; Parameter'!$E$37*R685</f>
        <v>0.64272551060361416</v>
      </c>
      <c r="T685" s="28">
        <f t="shared" si="10"/>
        <v>1.2854555412756945</v>
      </c>
    </row>
    <row r="686" spans="1:20" ht="15.75" customHeight="1" x14ac:dyDescent="0.35">
      <c r="A686">
        <v>679</v>
      </c>
      <c r="B686" s="76">
        <v>44234.524027777778</v>
      </c>
      <c r="C686" s="1" t="s">
        <v>2271</v>
      </c>
      <c r="D686" s="76">
        <v>44234.526134259257</v>
      </c>
      <c r="E686" s="1" t="s">
        <v>2272</v>
      </c>
      <c r="F686" s="1" t="s">
        <v>2273</v>
      </c>
      <c r="G686" s="1" t="s">
        <v>123</v>
      </c>
      <c r="H686" s="1" t="s">
        <v>124</v>
      </c>
      <c r="I686" s="1" t="s">
        <v>125</v>
      </c>
      <c r="J686" s="1" t="s">
        <v>1955</v>
      </c>
      <c r="K686" s="1" t="s">
        <v>1955</v>
      </c>
      <c r="L686">
        <f>ROUNDUP(IF(B686&gt;$D$4,0,($D$4-B686+1)/365),0)</f>
        <v>0</v>
      </c>
      <c r="M686">
        <f>ROUNDUP(IF(B686&gt;$D$5,0,($D$5-B686+1)/365),0)</f>
        <v>1</v>
      </c>
      <c r="N686" s="28">
        <f>IF(OR(L686=1,M686=1),IF(B686+364&lt;=$D$5,(B686+364-$D$4+1)/365,IF(B686&gt;$D$4,($D$5-B686+1)/365,$D$6/365)),0)</f>
        <v>0.1848656773211575</v>
      </c>
      <c r="O686" s="28">
        <f>'Data &amp; Parameter'!$E$16*'Data &amp; Parameter'!$E$17*('Data &amp; Parameter'!$E$18+'Data &amp; Parameter'!$E$19)*'Data &amp; Parameter'!$E$20*'Data &amp; Parameter'!$E$37*N686</f>
        <v>0.64272330569221459</v>
      </c>
      <c r="P686">
        <f>ROUNDUP(IF(D686&gt;$D$4,0,($D$4-D686+1)/365),0)</f>
        <v>0</v>
      </c>
      <c r="Q686">
        <f>ROUNDUP(IF(D686&gt;$D$5,0,($D$5-D686+1)/365),0)</f>
        <v>1</v>
      </c>
      <c r="R686" s="28">
        <f>IF(OR(P686=1,Q686=1),IF(D686+364&lt;=$D$5,(D686+364-$D$4+1)/365,IF(D686&gt;$D$4,($D$5-D686+1)/365,$D$6/365)),0)</f>
        <v>0.18485990613902287</v>
      </c>
      <c r="S686" s="28">
        <f>'Data &amp; Parameter'!$E$16*'Data &amp; Parameter'!$E$17*('Data &amp; Parameter'!$E$18+'Data &amp; Parameter'!$E$19)*'Data &amp; Parameter'!$E$20*'Data &amp; Parameter'!$E$37*R686</f>
        <v>0.64270324099814546</v>
      </c>
      <c r="T686" s="28">
        <f t="shared" si="10"/>
        <v>1.2854265466903601</v>
      </c>
    </row>
    <row r="687" spans="1:20" ht="15.75" customHeight="1" x14ac:dyDescent="0.35">
      <c r="A687">
        <v>680</v>
      </c>
      <c r="B687" s="76">
        <v>44234.526342592595</v>
      </c>
      <c r="C687" s="1" t="s">
        <v>2274</v>
      </c>
      <c r="D687" s="76">
        <v>44234.52679398148</v>
      </c>
      <c r="E687" s="1" t="s">
        <v>2275</v>
      </c>
      <c r="F687" s="1" t="s">
        <v>2276</v>
      </c>
      <c r="G687" s="1" t="s">
        <v>123</v>
      </c>
      <c r="H687" s="1" t="s">
        <v>124</v>
      </c>
      <c r="I687" s="1" t="s">
        <v>125</v>
      </c>
      <c r="J687" s="1" t="s">
        <v>1011</v>
      </c>
      <c r="K687" s="1" t="s">
        <v>1011</v>
      </c>
      <c r="L687">
        <f>ROUNDUP(IF(B687&gt;$D$4,0,($D$4-B687+1)/365),0)</f>
        <v>0</v>
      </c>
      <c r="M687">
        <f>ROUNDUP(IF(B687&gt;$D$5,0,($D$5-B687+1)/365),0)</f>
        <v>1</v>
      </c>
      <c r="N687" s="28">
        <f>IF(OR(L687=1,M687=1),IF(B687+364&lt;=$D$5,(B687+364-$D$4+1)/365,IF(B687&gt;$D$4,($D$5-B687+1)/365,$D$6/365)),0)</f>
        <v>0.18485933536275334</v>
      </c>
      <c r="O687" s="28">
        <f>'Data &amp; Parameter'!$E$16*'Data &amp; Parameter'!$E$17*('Data &amp; Parameter'!$E$18+'Data &amp; Parameter'!$E$19)*'Data &amp; Parameter'!$E$20*'Data &amp; Parameter'!$E$37*N687</f>
        <v>0.64270125657780275</v>
      </c>
      <c r="P687">
        <f>ROUNDUP(IF(D687&gt;$D$4,0,($D$4-D687+1)/365),0)</f>
        <v>0</v>
      </c>
      <c r="Q687">
        <f>ROUNDUP(IF(D687&gt;$D$5,0,($D$5-D687+1)/365),0)</f>
        <v>1</v>
      </c>
      <c r="R687" s="28">
        <f>IF(OR(P687=1,Q687=1),IF(D687+364&lt;=$D$5,(D687+364-$D$4+1)/365,IF(D687&gt;$D$4,($D$5-D687+1)/365,$D$6/365)),0)</f>
        <v>0.18485809868087591</v>
      </c>
      <c r="S687" s="28">
        <f>'Data &amp; Parameter'!$E$16*'Data &amp; Parameter'!$E$17*('Data &amp; Parameter'!$E$18+'Data &amp; Parameter'!$E$19)*'Data &amp; Parameter'!$E$20*'Data &amp; Parameter'!$E$37*R687</f>
        <v>0.64269695700053198</v>
      </c>
      <c r="T687" s="28">
        <f t="shared" si="10"/>
        <v>1.2853982135783348</v>
      </c>
    </row>
    <row r="688" spans="1:20" ht="15.75" customHeight="1" x14ac:dyDescent="0.35">
      <c r="A688">
        <v>681</v>
      </c>
      <c r="B688" s="76">
        <v>44234.529166666667</v>
      </c>
      <c r="C688" s="1" t="s">
        <v>2277</v>
      </c>
      <c r="D688" s="76">
        <v>44234.531215277777</v>
      </c>
      <c r="E688" s="1" t="s">
        <v>2278</v>
      </c>
      <c r="F688" s="1" t="s">
        <v>2279</v>
      </c>
      <c r="G688" s="1" t="s">
        <v>123</v>
      </c>
      <c r="H688" s="1" t="s">
        <v>124</v>
      </c>
      <c r="I688" s="1" t="s">
        <v>125</v>
      </c>
      <c r="J688" s="1" t="s">
        <v>1955</v>
      </c>
      <c r="K688" s="1" t="s">
        <v>2280</v>
      </c>
      <c r="L688">
        <f>ROUNDUP(IF(B688&gt;$D$4,0,($D$4-B688+1)/365),0)</f>
        <v>0</v>
      </c>
      <c r="M688">
        <f>ROUNDUP(IF(B688&gt;$D$5,0,($D$5-B688+1)/365),0)</f>
        <v>1</v>
      </c>
      <c r="N688" s="28">
        <f>IF(OR(L688=1,M688=1),IF(B688+364&lt;=$D$5,(B688+364-$D$4+1)/365,IF(B688&gt;$D$4,($D$5-B688+1)/365,$D$6/365)),0)</f>
        <v>0.18485159817351465</v>
      </c>
      <c r="O688" s="28">
        <f>'Data &amp; Parameter'!$E$16*'Data &amp; Parameter'!$E$17*('Data &amp; Parameter'!$E$18+'Data &amp; Parameter'!$E$19)*'Data &amp; Parameter'!$E$20*'Data &amp; Parameter'!$E$37*N688</f>
        <v>0.64267435665827022</v>
      </c>
      <c r="P688">
        <f>ROUNDUP(IF(D688&gt;$D$4,0,($D$4-D688+1)/365),0)</f>
        <v>0</v>
      </c>
      <c r="Q688">
        <f>ROUNDUP(IF(D688&gt;$D$5,0,($D$5-D688+1)/365),0)</f>
        <v>1</v>
      </c>
      <c r="R688" s="28">
        <f>IF(OR(P688=1,Q688=1),IF(D688+364&lt;=$D$5,(D688+364-$D$4+1)/365,IF(D688&gt;$D$4,($D$5-D688+1)/365,$D$6/365)),0)</f>
        <v>0.18484598554033715</v>
      </c>
      <c r="S688" s="28">
        <f>'Data &amp; Parameter'!$E$16*'Data &amp; Parameter'!$E$17*('Data &amp; Parameter'!$E$18+'Data &amp; Parameter'!$E$19)*'Data &amp; Parameter'!$E$20*'Data &amp; Parameter'!$E$37*R688</f>
        <v>0.64265484319205113</v>
      </c>
      <c r="T688" s="28">
        <f t="shared" si="10"/>
        <v>1.2853291998503213</v>
      </c>
    </row>
    <row r="689" spans="1:20" ht="15.75" customHeight="1" x14ac:dyDescent="0.35">
      <c r="A689">
        <v>682</v>
      </c>
      <c r="B689" s="76">
        <v>44234.529456018514</v>
      </c>
      <c r="C689" s="1" t="s">
        <v>2281</v>
      </c>
      <c r="D689" s="76">
        <v>44234.530023148152</v>
      </c>
      <c r="E689" s="1" t="s">
        <v>2282</v>
      </c>
      <c r="F689" s="1" t="s">
        <v>2283</v>
      </c>
      <c r="G689" s="1" t="s">
        <v>123</v>
      </c>
      <c r="H689" s="1" t="s">
        <v>124</v>
      </c>
      <c r="I689" s="1" t="s">
        <v>125</v>
      </c>
      <c r="J689" s="1" t="s">
        <v>1011</v>
      </c>
      <c r="K689" s="1" t="s">
        <v>1011</v>
      </c>
      <c r="L689">
        <f>ROUNDUP(IF(B689&gt;$D$4,0,($D$4-B689+1)/365),0)</f>
        <v>0</v>
      </c>
      <c r="M689">
        <f>ROUNDUP(IF(B689&gt;$D$5,0,($D$5-B689+1)/365),0)</f>
        <v>1</v>
      </c>
      <c r="N689" s="28">
        <f>IF(OR(L689=1,M689=1),IF(B689+364&lt;=$D$5,(B689+364-$D$4+1)/365,IF(B689&gt;$D$4,($D$5-B689+1)/365,$D$6/365)),0)</f>
        <v>0.18485080542872909</v>
      </c>
      <c r="O689" s="28">
        <f>'Data &amp; Parameter'!$E$16*'Data &amp; Parameter'!$E$17*('Data &amp; Parameter'!$E$18+'Data &amp; Parameter'!$E$19)*'Data &amp; Parameter'!$E$20*'Data &amp; Parameter'!$E$37*N689</f>
        <v>0.64267160051902072</v>
      </c>
      <c r="P689">
        <f>ROUNDUP(IF(D689&gt;$D$4,0,($D$4-D689+1)/365),0)</f>
        <v>0</v>
      </c>
      <c r="Q689">
        <f>ROUNDUP(IF(D689&gt;$D$5,0,($D$5-D689+1)/365),0)</f>
        <v>1</v>
      </c>
      <c r="R689" s="28">
        <f>IF(OR(P689=1,Q689=1),IF(D689+364&lt;=$D$5,(D689+364-$D$4+1)/365,IF(D689&gt;$D$4,($D$5-D689+1)/365,$D$6/365)),0)</f>
        <v>0.18484925164889754</v>
      </c>
      <c r="S689" s="28">
        <f>'Data &amp; Parameter'!$E$16*'Data &amp; Parameter'!$E$17*('Data &amp; Parameter'!$E$18+'Data &amp; Parameter'!$E$19)*'Data &amp; Parameter'!$E$20*'Data &amp; Parameter'!$E$37*R689</f>
        <v>0.64266619848591156</v>
      </c>
      <c r="T689" s="28">
        <f t="shared" si="10"/>
        <v>1.2853377990049322</v>
      </c>
    </row>
    <row r="690" spans="1:20" ht="15.75" customHeight="1" x14ac:dyDescent="0.35">
      <c r="A690">
        <v>683</v>
      </c>
      <c r="B690" s="76">
        <v>44234.533506944441</v>
      </c>
      <c r="C690" s="1" t="s">
        <v>2284</v>
      </c>
      <c r="D690" s="76">
        <v>44234.534942129627</v>
      </c>
      <c r="E690" s="1" t="s">
        <v>2285</v>
      </c>
      <c r="F690" s="1" t="s">
        <v>2286</v>
      </c>
      <c r="G690" s="1" t="s">
        <v>123</v>
      </c>
      <c r="H690" s="1" t="s">
        <v>124</v>
      </c>
      <c r="I690" s="1" t="s">
        <v>125</v>
      </c>
      <c r="J690" s="1" t="s">
        <v>1616</v>
      </c>
      <c r="K690" s="1" t="s">
        <v>2287</v>
      </c>
      <c r="L690">
        <f>ROUNDUP(IF(B690&gt;$D$4,0,($D$4-B690+1)/365),0)</f>
        <v>0</v>
      </c>
      <c r="M690">
        <f>ROUNDUP(IF(B690&gt;$D$5,0,($D$5-B690+1)/365),0)</f>
        <v>1</v>
      </c>
      <c r="N690" s="28">
        <f>IF(OR(L690=1,M690=1),IF(B690+364&lt;=$D$5,(B690+364-$D$4+1)/365,IF(B690&gt;$D$4,($D$5-B690+1)/365,$D$6/365)),0)</f>
        <v>0.18483970700153182</v>
      </c>
      <c r="O690" s="28">
        <f>'Data &amp; Parameter'!$E$16*'Data &amp; Parameter'!$E$17*('Data &amp; Parameter'!$E$18+'Data &amp; Parameter'!$E$19)*'Data &amp; Parameter'!$E$20*'Data &amp; Parameter'!$E$37*N690</f>
        <v>0.64263301456883481</v>
      </c>
      <c r="P690">
        <f>ROUNDUP(IF(D690&gt;$D$4,0,($D$4-D690+1)/365),0)</f>
        <v>0</v>
      </c>
      <c r="Q690">
        <f>ROUNDUP(IF(D690&gt;$D$5,0,($D$5-D690+1)/365),0)</f>
        <v>1</v>
      </c>
      <c r="R690" s="28">
        <f>IF(OR(P690=1,Q690=1),IF(D690+364&lt;=$D$5,(D690+364-$D$4+1)/365,IF(D690&gt;$D$4,($D$5-D690+1)/365,$D$6/365)),0)</f>
        <v>0.18483577498732365</v>
      </c>
      <c r="S690" s="28">
        <f>'Data &amp; Parameter'!$E$16*'Data &amp; Parameter'!$E$17*('Data &amp; Parameter'!$E$18+'Data &amp; Parameter'!$E$19)*'Data &amp; Parameter'!$E$20*'Data &amp; Parameter'!$E$37*R690</f>
        <v>0.64261934411790778</v>
      </c>
      <c r="T690" s="28">
        <f t="shared" si="10"/>
        <v>1.2852523586867426</v>
      </c>
    </row>
    <row r="691" spans="1:20" ht="15.75" customHeight="1" x14ac:dyDescent="0.35">
      <c r="A691">
        <v>684</v>
      </c>
      <c r="B691" s="76">
        <v>44234.533622685187</v>
      </c>
      <c r="C691" s="1" t="s">
        <v>2288</v>
      </c>
      <c r="D691" s="76">
        <v>44234.533912037034</v>
      </c>
      <c r="E691" s="1" t="s">
        <v>2289</v>
      </c>
      <c r="F691" s="1" t="s">
        <v>2290</v>
      </c>
      <c r="G691" s="1" t="s">
        <v>123</v>
      </c>
      <c r="H691" s="1" t="s">
        <v>124</v>
      </c>
      <c r="I691" s="1" t="s">
        <v>125</v>
      </c>
      <c r="J691" s="1" t="s">
        <v>1011</v>
      </c>
      <c r="K691" s="1" t="s">
        <v>1011</v>
      </c>
      <c r="L691">
        <f>ROUNDUP(IF(B691&gt;$D$4,0,($D$4-B691+1)/365),0)</f>
        <v>0</v>
      </c>
      <c r="M691">
        <f>ROUNDUP(IF(B691&gt;$D$5,0,($D$5-B691+1)/365),0)</f>
        <v>1</v>
      </c>
      <c r="N691" s="28">
        <f>IF(OR(L691=1,M691=1),IF(B691+364&lt;=$D$5,(B691+364-$D$4+1)/365,IF(B691&gt;$D$4,($D$5-B691+1)/365,$D$6/365)),0)</f>
        <v>0.18483938990359766</v>
      </c>
      <c r="O691" s="28">
        <f>'Data &amp; Parameter'!$E$16*'Data &amp; Parameter'!$E$17*('Data &amp; Parameter'!$E$18+'Data &amp; Parameter'!$E$19)*'Data &amp; Parameter'!$E$20*'Data &amp; Parameter'!$E$37*N691</f>
        <v>0.6426319121130657</v>
      </c>
      <c r="P691">
        <f>ROUNDUP(IF(D691&gt;$D$4,0,($D$4-D691+1)/365),0)</f>
        <v>0</v>
      </c>
      <c r="Q691">
        <f>ROUNDUP(IF(D691&gt;$D$5,0,($D$5-D691+1)/365),0)</f>
        <v>1</v>
      </c>
      <c r="R691" s="28">
        <f>IF(OR(P691=1,Q691=1),IF(D691+364&lt;=$D$5,(D691+364-$D$4+1)/365,IF(D691&gt;$D$4,($D$5-D691+1)/365,$D$6/365)),0)</f>
        <v>0.1848385971588121</v>
      </c>
      <c r="S691" s="28">
        <f>'Data &amp; Parameter'!$E$16*'Data &amp; Parameter'!$E$17*('Data &amp; Parameter'!$E$18+'Data &amp; Parameter'!$E$19)*'Data &amp; Parameter'!$E$20*'Data &amp; Parameter'!$E$37*R691</f>
        <v>0.6426291559738162</v>
      </c>
      <c r="T691" s="28">
        <f t="shared" si="10"/>
        <v>1.2852610680868819</v>
      </c>
    </row>
    <row r="692" spans="1:20" ht="15.75" customHeight="1" x14ac:dyDescent="0.35">
      <c r="A692">
        <v>685</v>
      </c>
      <c r="B692" s="76">
        <v>44234.537349537037</v>
      </c>
      <c r="C692" s="1" t="s">
        <v>2291</v>
      </c>
      <c r="D692" s="76">
        <v>44234.537905092591</v>
      </c>
      <c r="E692" s="1" t="s">
        <v>2292</v>
      </c>
      <c r="F692" s="1" t="s">
        <v>2293</v>
      </c>
      <c r="G692" s="1" t="s">
        <v>123</v>
      </c>
      <c r="H692" s="1" t="s">
        <v>124</v>
      </c>
      <c r="I692" s="1" t="s">
        <v>125</v>
      </c>
      <c r="J692" s="1" t="s">
        <v>1011</v>
      </c>
      <c r="K692" s="1" t="s">
        <v>1011</v>
      </c>
      <c r="L692">
        <f>ROUNDUP(IF(B692&gt;$D$4,0,($D$4-B692+1)/365),0)</f>
        <v>0</v>
      </c>
      <c r="M692">
        <f>ROUNDUP(IF(B692&gt;$D$5,0,($D$5-B692+1)/365),0)</f>
        <v>1</v>
      </c>
      <c r="N692" s="28">
        <f>IF(OR(L692=1,M692=1),IF(B692+364&lt;=$D$5,(B692+364-$D$4+1)/365,IF(B692&gt;$D$4,($D$5-B692+1)/365,$D$6/365)),0)</f>
        <v>0.18482917935058413</v>
      </c>
      <c r="O692" s="28">
        <f>'Data &amp; Parameter'!$E$16*'Data &amp; Parameter'!$E$17*('Data &amp; Parameter'!$E$18+'Data &amp; Parameter'!$E$19)*'Data &amp; Parameter'!$E$20*'Data &amp; Parameter'!$E$37*N692</f>
        <v>0.64259641303892223</v>
      </c>
      <c r="P692">
        <f>ROUNDUP(IF(D692&gt;$D$4,0,($D$4-D692+1)/365),0)</f>
        <v>0</v>
      </c>
      <c r="Q692">
        <f>ROUNDUP(IF(D692&gt;$D$5,0,($D$5-D692+1)/365),0)</f>
        <v>1</v>
      </c>
      <c r="R692" s="28">
        <f>IF(OR(P692=1,Q692=1),IF(D692+364&lt;=$D$5,(D692+364-$D$4+1)/365,IF(D692&gt;$D$4,($D$5-D692+1)/365,$D$6/365)),0)</f>
        <v>0.18482765728057193</v>
      </c>
      <c r="S692" s="28">
        <f>'Data &amp; Parameter'!$E$16*'Data &amp; Parameter'!$E$17*('Data &amp; Parameter'!$E$18+'Data &amp; Parameter'!$E$19)*'Data &amp; Parameter'!$E$20*'Data &amp; Parameter'!$E$37*R692</f>
        <v>0.6425911212514801</v>
      </c>
      <c r="T692" s="28">
        <f t="shared" si="10"/>
        <v>1.2851875342904022</v>
      </c>
    </row>
    <row r="693" spans="1:20" ht="15.75" customHeight="1" x14ac:dyDescent="0.35">
      <c r="A693">
        <v>686</v>
      </c>
      <c r="B693" s="76">
        <v>44234.541458333333</v>
      </c>
      <c r="C693" s="1" t="s">
        <v>2294</v>
      </c>
      <c r="D693" s="76">
        <v>44234.542002314818</v>
      </c>
      <c r="E693" s="1" t="s">
        <v>2295</v>
      </c>
      <c r="F693" s="1" t="s">
        <v>2296</v>
      </c>
      <c r="G693" s="1" t="s">
        <v>123</v>
      </c>
      <c r="H693" s="1" t="s">
        <v>124</v>
      </c>
      <c r="I693" s="1" t="s">
        <v>125</v>
      </c>
      <c r="J693" s="1" t="s">
        <v>1011</v>
      </c>
      <c r="K693" s="1" t="s">
        <v>1011</v>
      </c>
      <c r="L693">
        <f>ROUNDUP(IF(B693&gt;$D$4,0,($D$4-B693+1)/365),0)</f>
        <v>0</v>
      </c>
      <c r="M693">
        <f>ROUNDUP(IF(B693&gt;$D$5,0,($D$5-B693+1)/365),0)</f>
        <v>1</v>
      </c>
      <c r="N693" s="28">
        <f>IF(OR(L693=1,M693=1),IF(B693+364&lt;=$D$5,(B693+364-$D$4+1)/365,IF(B693&gt;$D$4,($D$5-B693+1)/365,$D$6/365)),0)</f>
        <v>0.18481792237442976</v>
      </c>
      <c r="O693" s="28">
        <f>'Data &amp; Parameter'!$E$16*'Data &amp; Parameter'!$E$17*('Data &amp; Parameter'!$E$18+'Data &amp; Parameter'!$E$19)*'Data &amp; Parameter'!$E$20*'Data &amp; Parameter'!$E$37*N693</f>
        <v>0.6425572758608864</v>
      </c>
      <c r="P693">
        <f>ROUNDUP(IF(D693&gt;$D$4,0,($D$4-D693+1)/365),0)</f>
        <v>0</v>
      </c>
      <c r="Q693">
        <f>ROUNDUP(IF(D693&gt;$D$5,0,($D$5-D693+1)/365),0)</f>
        <v>1</v>
      </c>
      <c r="R693" s="28">
        <f>IF(OR(P693=1,Q693=1),IF(D693+364&lt;=$D$5,(D693+364-$D$4+1)/365,IF(D693&gt;$D$4,($D$5-D693+1)/365,$D$6/365)),0)</f>
        <v>0.18481643201419701</v>
      </c>
      <c r="S693" s="28">
        <f>'Data &amp; Parameter'!$E$16*'Data &amp; Parameter'!$E$17*('Data &amp; Parameter'!$E$18+'Data &amp; Parameter'!$E$19)*'Data &amp; Parameter'!$E$20*'Data &amp; Parameter'!$E$37*R693</f>
        <v>0.64255209431897253</v>
      </c>
      <c r="T693" s="28">
        <f t="shared" si="10"/>
        <v>1.285109370179859</v>
      </c>
    </row>
    <row r="694" spans="1:20" ht="15.75" customHeight="1" x14ac:dyDescent="0.35">
      <c r="A694">
        <v>687</v>
      </c>
      <c r="B694" s="76">
        <v>44234.545115740737</v>
      </c>
      <c r="C694" s="1" t="s">
        <v>2297</v>
      </c>
      <c r="D694" s="76">
        <v>44234.54552083333</v>
      </c>
      <c r="E694" s="1" t="s">
        <v>2298</v>
      </c>
      <c r="F694" s="1" t="s">
        <v>2299</v>
      </c>
      <c r="G694" s="1" t="s">
        <v>123</v>
      </c>
      <c r="H694" s="1" t="s">
        <v>124</v>
      </c>
      <c r="I694" s="1" t="s">
        <v>125</v>
      </c>
      <c r="J694" s="1" t="s">
        <v>1011</v>
      </c>
      <c r="K694" s="1" t="s">
        <v>1011</v>
      </c>
      <c r="L694">
        <f>ROUNDUP(IF(B694&gt;$D$4,0,($D$4-B694+1)/365),0)</f>
        <v>0</v>
      </c>
      <c r="M694">
        <f>ROUNDUP(IF(B694&gt;$D$5,0,($D$5-B694+1)/365),0)</f>
        <v>1</v>
      </c>
      <c r="N694" s="28">
        <f>IF(OR(L694=1,M694=1),IF(B694+364&lt;=$D$5,(B694+364-$D$4+1)/365,IF(B694&gt;$D$4,($D$5-B694+1)/365,$D$6/365)),0)</f>
        <v>0.18480790208017275</v>
      </c>
      <c r="O694" s="28">
        <f>'Data &amp; Parameter'!$E$16*'Data &amp; Parameter'!$E$17*('Data &amp; Parameter'!$E$18+'Data &amp; Parameter'!$E$19)*'Data &amp; Parameter'!$E$20*'Data &amp; Parameter'!$E$37*N694</f>
        <v>0.64252243826019062</v>
      </c>
      <c r="P694">
        <f>ROUNDUP(IF(D694&gt;$D$4,0,($D$4-D694+1)/365),0)</f>
        <v>0</v>
      </c>
      <c r="Q694">
        <f>ROUNDUP(IF(D694&gt;$D$5,0,($D$5-D694+1)/365),0)</f>
        <v>1</v>
      </c>
      <c r="R694" s="28">
        <f>IF(OR(P694=1,Q694=1),IF(D694+364&lt;=$D$5,(D694+364-$D$4+1)/365,IF(D694&gt;$D$4,($D$5-D694+1)/365,$D$6/365)),0)</f>
        <v>0.18480679223745303</v>
      </c>
      <c r="S694" s="28">
        <f>'Data &amp; Parameter'!$E$16*'Data &amp; Parameter'!$E$17*('Data &amp; Parameter'!$E$18+'Data &amp; Parameter'!$E$19)*'Data &amp; Parameter'!$E$20*'Data &amp; Parameter'!$E$37*R694</f>
        <v>0.64251857966517201</v>
      </c>
      <c r="T694" s="28">
        <f t="shared" si="10"/>
        <v>1.2850410179253626</v>
      </c>
    </row>
    <row r="695" spans="1:20" ht="15.75" customHeight="1" x14ac:dyDescent="0.35">
      <c r="A695">
        <v>688</v>
      </c>
      <c r="B695" s="76">
        <v>44234.545833333337</v>
      </c>
      <c r="C695" s="1" t="s">
        <v>2300</v>
      </c>
      <c r="D695" s="76">
        <v>44234.546574074076</v>
      </c>
      <c r="E695" s="1" t="s">
        <v>2301</v>
      </c>
      <c r="F695" s="1" t="s">
        <v>2302</v>
      </c>
      <c r="G695" s="1" t="s">
        <v>123</v>
      </c>
      <c r="H695" s="1" t="s">
        <v>124</v>
      </c>
      <c r="I695" s="1" t="s">
        <v>125</v>
      </c>
      <c r="J695" s="1" t="s">
        <v>1616</v>
      </c>
      <c r="K695" s="1" t="s">
        <v>1616</v>
      </c>
      <c r="L695">
        <f>ROUNDUP(IF(B695&gt;$D$4,0,($D$4-B695+1)/365),0)</f>
        <v>0</v>
      </c>
      <c r="M695">
        <f>ROUNDUP(IF(B695&gt;$D$5,0,($D$5-B695+1)/365),0)</f>
        <v>1</v>
      </c>
      <c r="N695" s="28">
        <f>IF(OR(L695=1,M695=1),IF(B695+364&lt;=$D$5,(B695+364-$D$4+1)/365,IF(B695&gt;$D$4,($D$5-B695+1)/365,$D$6/365)),0)</f>
        <v>0.18480593607304874</v>
      </c>
      <c r="O695" s="28">
        <f>'Data &amp; Parameter'!$E$16*'Data &amp; Parameter'!$E$17*('Data &amp; Parameter'!$E$18+'Data &amp; Parameter'!$E$19)*'Data &amp; Parameter'!$E$20*'Data &amp; Parameter'!$E$37*N695</f>
        <v>0.64251560303465782</v>
      </c>
      <c r="P695">
        <f>ROUNDUP(IF(D695&gt;$D$4,0,($D$4-D695+1)/365),0)</f>
        <v>0</v>
      </c>
      <c r="Q695">
        <f>ROUNDUP(IF(D695&gt;$D$5,0,($D$5-D695+1)/365),0)</f>
        <v>1</v>
      </c>
      <c r="R695" s="28">
        <f>IF(OR(P695=1,Q695=1),IF(D695+364&lt;=$D$5,(D695+364-$D$4+1)/365,IF(D695&gt;$D$4,($D$5-D695+1)/365,$D$6/365)),0)</f>
        <v>0.18480390664636578</v>
      </c>
      <c r="S695" s="28">
        <f>'Data &amp; Parameter'!$E$16*'Data &amp; Parameter'!$E$17*('Data &amp; Parameter'!$E$18+'Data &amp; Parameter'!$E$19)*'Data &amp; Parameter'!$E$20*'Data &amp; Parameter'!$E$37*R695</f>
        <v>0.64250854731806817</v>
      </c>
      <c r="T695" s="28">
        <f t="shared" si="10"/>
        <v>1.285024150352726</v>
      </c>
    </row>
    <row r="696" spans="1:20" ht="15.75" customHeight="1" x14ac:dyDescent="0.35">
      <c r="A696">
        <v>689</v>
      </c>
      <c r="B696" s="76">
        <v>44234.547523148147</v>
      </c>
      <c r="C696" s="1" t="s">
        <v>2303</v>
      </c>
      <c r="D696" s="76">
        <v>44234.548067129625</v>
      </c>
      <c r="E696" s="1" t="s">
        <v>2304</v>
      </c>
      <c r="F696" s="1" t="s">
        <v>2305</v>
      </c>
      <c r="G696" s="1" t="s">
        <v>123</v>
      </c>
      <c r="H696" s="1" t="s">
        <v>124</v>
      </c>
      <c r="I696" s="1" t="s">
        <v>125</v>
      </c>
      <c r="J696" s="1" t="s">
        <v>1011</v>
      </c>
      <c r="K696" s="1" t="s">
        <v>1011</v>
      </c>
      <c r="L696">
        <f>ROUNDUP(IF(B696&gt;$D$4,0,($D$4-B696+1)/365),0)</f>
        <v>0</v>
      </c>
      <c r="M696">
        <f>ROUNDUP(IF(B696&gt;$D$5,0,($D$5-B696+1)/365),0)</f>
        <v>1</v>
      </c>
      <c r="N696" s="28">
        <f>IF(OR(L696=1,M696=1),IF(B696+364&lt;=$D$5,(B696+364-$D$4+1)/365,IF(B696&gt;$D$4,($D$5-B696+1)/365,$D$6/365)),0)</f>
        <v>0.18480130644343323</v>
      </c>
      <c r="O696" s="28">
        <f>'Data &amp; Parameter'!$E$16*'Data &amp; Parameter'!$E$17*('Data &amp; Parameter'!$E$18+'Data &amp; Parameter'!$E$19)*'Data &amp; Parameter'!$E$20*'Data &amp; Parameter'!$E$37*N696</f>
        <v>0.64249950718120508</v>
      </c>
      <c r="P696">
        <f>ROUNDUP(IF(D696&gt;$D$4,0,($D$4-D696+1)/365),0)</f>
        <v>0</v>
      </c>
      <c r="Q696">
        <f>ROUNDUP(IF(D696&gt;$D$5,0,($D$5-D696+1)/365),0)</f>
        <v>1</v>
      </c>
      <c r="R696" s="28">
        <f>IF(OR(P696=1,Q696=1),IF(D696+364&lt;=$D$5,(D696+364-$D$4+1)/365,IF(D696&gt;$D$4,($D$5-D696+1)/365,$D$6/365)),0)</f>
        <v>0.18479981608322044</v>
      </c>
      <c r="S696" s="28">
        <f>'Data &amp; Parameter'!$E$16*'Data &amp; Parameter'!$E$17*('Data &amp; Parameter'!$E$18+'Data &amp; Parameter'!$E$19)*'Data &amp; Parameter'!$E$20*'Data &amp; Parameter'!$E$37*R696</f>
        <v>0.6424943256393606</v>
      </c>
      <c r="T696" s="28">
        <f t="shared" si="10"/>
        <v>1.2849938328205657</v>
      </c>
    </row>
    <row r="697" spans="1:20" ht="15.75" customHeight="1" x14ac:dyDescent="0.35">
      <c r="A697">
        <v>690</v>
      </c>
      <c r="B697" s="76">
        <v>44234.550763888888</v>
      </c>
      <c r="C697" s="1" t="s">
        <v>2306</v>
      </c>
      <c r="D697" s="76">
        <v>44234.551134259258</v>
      </c>
      <c r="E697" s="1" t="s">
        <v>2307</v>
      </c>
      <c r="F697" s="1" t="s">
        <v>2308</v>
      </c>
      <c r="G697" s="1" t="s">
        <v>123</v>
      </c>
      <c r="H697" s="1" t="s">
        <v>124</v>
      </c>
      <c r="I697" s="1" t="s">
        <v>125</v>
      </c>
      <c r="J697" s="1" t="s">
        <v>1011</v>
      </c>
      <c r="K697" s="1" t="s">
        <v>1011</v>
      </c>
      <c r="L697">
        <f>ROUNDUP(IF(B697&gt;$D$4,0,($D$4-B697+1)/365),0)</f>
        <v>0</v>
      </c>
      <c r="M697">
        <f>ROUNDUP(IF(B697&gt;$D$5,0,($D$5-B697+1)/365),0)</f>
        <v>1</v>
      </c>
      <c r="N697" s="28">
        <f>IF(OR(L697=1,M697=1),IF(B697+364&lt;=$D$5,(B697+364-$D$4+1)/365,IF(B697&gt;$D$4,($D$5-B697+1)/365,$D$6/365)),0)</f>
        <v>0.18479242770167542</v>
      </c>
      <c r="O697" s="28">
        <f>'Data &amp; Parameter'!$E$16*'Data &amp; Parameter'!$E$17*('Data &amp; Parameter'!$E$18+'Data &amp; Parameter'!$E$19)*'Data &amp; Parameter'!$E$20*'Data &amp; Parameter'!$E$37*N697</f>
        <v>0.64246863842105628</v>
      </c>
      <c r="P697">
        <f>ROUNDUP(IF(D697&gt;$D$4,0,($D$4-D697+1)/365),0)</f>
        <v>0</v>
      </c>
      <c r="Q697">
        <f>ROUNDUP(IF(D697&gt;$D$5,0,($D$5-D697+1)/365),0)</f>
        <v>1</v>
      </c>
      <c r="R697" s="28">
        <f>IF(OR(P697=1,Q697=1),IF(D697+364&lt;=$D$5,(D697+364-$D$4+1)/365,IF(D697&gt;$D$4,($D$5-D697+1)/365,$D$6/365)),0)</f>
        <v>0.18479141298833396</v>
      </c>
      <c r="S697" s="28">
        <f>'Data &amp; Parameter'!$E$16*'Data &amp; Parameter'!$E$17*('Data &amp; Parameter'!$E$18+'Data &amp; Parameter'!$E$19)*'Data &amp; Parameter'!$E$20*'Data &amp; Parameter'!$E$37*R697</f>
        <v>0.64246511056276145</v>
      </c>
      <c r="T697" s="28">
        <f t="shared" si="10"/>
        <v>1.2849337489838177</v>
      </c>
    </row>
    <row r="698" spans="1:20" ht="15.75" customHeight="1" x14ac:dyDescent="0.35">
      <c r="A698">
        <v>691</v>
      </c>
      <c r="B698" s="76">
        <v>44234.552002314813</v>
      </c>
      <c r="C698" s="1" t="s">
        <v>2309</v>
      </c>
      <c r="D698" s="76">
        <v>44234.553067129629</v>
      </c>
      <c r="E698" s="1" t="s">
        <v>2310</v>
      </c>
      <c r="F698" s="1" t="s">
        <v>2311</v>
      </c>
      <c r="G698" s="1" t="s">
        <v>123</v>
      </c>
      <c r="H698" s="1" t="s">
        <v>124</v>
      </c>
      <c r="I698" s="1" t="s">
        <v>125</v>
      </c>
      <c r="J698" s="1" t="s">
        <v>1616</v>
      </c>
      <c r="K698" s="1" t="s">
        <v>1616</v>
      </c>
      <c r="L698">
        <f>ROUNDUP(IF(B698&gt;$D$4,0,($D$4-B698+1)/365),0)</f>
        <v>0</v>
      </c>
      <c r="M698">
        <f>ROUNDUP(IF(B698&gt;$D$5,0,($D$5-B698+1)/365),0)</f>
        <v>1</v>
      </c>
      <c r="N698" s="28">
        <f>IF(OR(L698=1,M698=1),IF(B698+364&lt;=$D$5,(B698+364-$D$4+1)/365,IF(B698&gt;$D$4,($D$5-B698+1)/365,$D$6/365)),0)</f>
        <v>0.18478903475393738</v>
      </c>
      <c r="O698" s="28">
        <f>'Data &amp; Parameter'!$E$16*'Data &amp; Parameter'!$E$17*('Data &amp; Parameter'!$E$18+'Data &amp; Parameter'!$E$19)*'Data &amp; Parameter'!$E$20*'Data &amp; Parameter'!$E$37*N698</f>
        <v>0.64245684214487431</v>
      </c>
      <c r="P698">
        <f>ROUNDUP(IF(D698&gt;$D$4,0,($D$4-D698+1)/365),0)</f>
        <v>0</v>
      </c>
      <c r="Q698">
        <f>ROUNDUP(IF(D698&gt;$D$5,0,($D$5-D698+1)/365),0)</f>
        <v>1</v>
      </c>
      <c r="R698" s="28">
        <f>IF(OR(P698=1,Q698=1),IF(D698+364&lt;=$D$5,(D698+364-$D$4+1)/365,IF(D698&gt;$D$4,($D$5-D698+1)/365,$D$6/365)),0)</f>
        <v>0.18478611745307069</v>
      </c>
      <c r="S698" s="28">
        <f>'Data &amp; Parameter'!$E$16*'Data &amp; Parameter'!$E$17*('Data &amp; Parameter'!$E$18+'Data &amp; Parameter'!$E$19)*'Data &amp; Parameter'!$E$20*'Data &amp; Parameter'!$E$37*R698</f>
        <v>0.64244669955224221</v>
      </c>
      <c r="T698" s="28">
        <f t="shared" si="10"/>
        <v>1.2849035416971164</v>
      </c>
    </row>
    <row r="699" spans="1:20" ht="15.75" customHeight="1" x14ac:dyDescent="0.35">
      <c r="A699">
        <v>692</v>
      </c>
      <c r="B699" s="76">
        <v>44234.553101851852</v>
      </c>
      <c r="C699" s="1" t="s">
        <v>2312</v>
      </c>
      <c r="D699" s="76">
        <v>44234.553946759261</v>
      </c>
      <c r="E699" s="1" t="s">
        <v>2313</v>
      </c>
      <c r="F699" s="1" t="s">
        <v>2314</v>
      </c>
      <c r="G699" s="1" t="s">
        <v>123</v>
      </c>
      <c r="H699" s="1" t="s">
        <v>124</v>
      </c>
      <c r="I699" s="1" t="s">
        <v>125</v>
      </c>
      <c r="J699" s="1" t="s">
        <v>1011</v>
      </c>
      <c r="K699" s="1" t="s">
        <v>1011</v>
      </c>
      <c r="L699">
        <f>ROUNDUP(IF(B699&gt;$D$4,0,($D$4-B699+1)/365),0)</f>
        <v>0</v>
      </c>
      <c r="M699">
        <f>ROUNDUP(IF(B699&gt;$D$5,0,($D$5-B699+1)/365),0)</f>
        <v>1</v>
      </c>
      <c r="N699" s="28">
        <f>IF(OR(L699=1,M699=1),IF(B699+364&lt;=$D$5,(B699+364-$D$4+1)/365,IF(B699&gt;$D$4,($D$5-B699+1)/365,$D$6/365)),0)</f>
        <v>0.18478602232369243</v>
      </c>
      <c r="O699" s="28">
        <f>'Data &amp; Parameter'!$E$16*'Data &amp; Parameter'!$E$17*('Data &amp; Parameter'!$E$18+'Data &amp; Parameter'!$E$19)*'Data &amp; Parameter'!$E$20*'Data &amp; Parameter'!$E$37*N699</f>
        <v>0.64244636881551831</v>
      </c>
      <c r="P699">
        <f>ROUNDUP(IF(D699&gt;$D$4,0,($D$4-D699+1)/365),0)</f>
        <v>0</v>
      </c>
      <c r="Q699">
        <f>ROUNDUP(IF(D699&gt;$D$5,0,($D$5-D699+1)/365),0)</f>
        <v>1</v>
      </c>
      <c r="R699" s="28">
        <f>IF(OR(P699=1,Q699=1),IF(D699+364&lt;=$D$5,(D699+364-$D$4+1)/365,IF(D699&gt;$D$4,($D$5-D699+1)/365,$D$6/365)),0)</f>
        <v>0.18478370750887471</v>
      </c>
      <c r="S699" s="28">
        <f>'Data &amp; Parameter'!$E$16*'Data &amp; Parameter'!$E$17*('Data &amp; Parameter'!$E$18+'Data &amp; Parameter'!$E$19)*'Data &amp; Parameter'!$E$20*'Data &amp; Parameter'!$E$37*R699</f>
        <v>0.6424383208887573</v>
      </c>
      <c r="T699" s="28">
        <f t="shared" si="10"/>
        <v>1.2848846897042756</v>
      </c>
    </row>
    <row r="700" spans="1:20" ht="15.75" customHeight="1" x14ac:dyDescent="0.35">
      <c r="A700">
        <v>693</v>
      </c>
      <c r="B700" s="76">
        <v>44234.555486111116</v>
      </c>
      <c r="C700" s="1" t="s">
        <v>2315</v>
      </c>
      <c r="D700" s="76">
        <v>44234.557002314818</v>
      </c>
      <c r="E700" s="1" t="s">
        <v>2316</v>
      </c>
      <c r="F700" s="1" t="s">
        <v>2317</v>
      </c>
      <c r="G700" s="1" t="s">
        <v>123</v>
      </c>
      <c r="H700" s="1" t="s">
        <v>124</v>
      </c>
      <c r="I700" s="1" t="s">
        <v>125</v>
      </c>
      <c r="J700" s="1" t="s">
        <v>1955</v>
      </c>
      <c r="K700" s="1" t="s">
        <v>1955</v>
      </c>
      <c r="L700">
        <f>ROUNDUP(IF(B700&gt;$D$4,0,($D$4-B700+1)/365),0)</f>
        <v>0</v>
      </c>
      <c r="M700">
        <f>ROUNDUP(IF(B700&gt;$D$5,0,($D$5-B700+1)/365),0)</f>
        <v>1</v>
      </c>
      <c r="N700" s="28">
        <f>IF(OR(L700=1,M700=1),IF(B700+364&lt;=$D$5,(B700+364-$D$4+1)/365,IF(B700&gt;$D$4,($D$5-B700+1)/365,$D$6/365)),0)</f>
        <v>0.1847794901065318</v>
      </c>
      <c r="O700" s="28">
        <f>'Data &amp; Parameter'!$E$16*'Data &amp; Parameter'!$E$17*('Data &amp; Parameter'!$E$18+'Data &amp; Parameter'!$E$19)*'Data &amp; Parameter'!$E$20*'Data &amp; Parameter'!$E$37*N700</f>
        <v>0.64242365822765901</v>
      </c>
      <c r="P700">
        <f>ROUNDUP(IF(D700&gt;$D$4,0,($D$4-D700+1)/365),0)</f>
        <v>0</v>
      </c>
      <c r="Q700">
        <f>ROUNDUP(IF(D700&gt;$D$5,0,($D$5-D700+1)/365),0)</f>
        <v>1</v>
      </c>
      <c r="R700" s="28">
        <f>IF(OR(P700=1,Q700=1),IF(D700+364&lt;=$D$5,(D700+364-$D$4+1)/365,IF(D700&gt;$D$4,($D$5-D700+1)/365,$D$6/365)),0)</f>
        <v>0.18477533612378763</v>
      </c>
      <c r="S700" s="28">
        <f>'Data &amp; Parameter'!$E$16*'Data &amp; Parameter'!$E$17*('Data &amp; Parameter'!$E$18+'Data &amp; Parameter'!$E$19)*'Data &amp; Parameter'!$E$20*'Data &amp; Parameter'!$E$37*R700</f>
        <v>0.64240921605775592</v>
      </c>
      <c r="T700" s="28">
        <f t="shared" si="10"/>
        <v>1.2848328742854149</v>
      </c>
    </row>
    <row r="701" spans="1:20" ht="15.75" customHeight="1" x14ac:dyDescent="0.35">
      <c r="A701">
        <v>694</v>
      </c>
      <c r="B701" s="76">
        <v>44234.556909722218</v>
      </c>
      <c r="C701" s="1" t="s">
        <v>2318</v>
      </c>
      <c r="D701" s="76">
        <v>44234.55736111111</v>
      </c>
      <c r="E701" s="1" t="s">
        <v>2319</v>
      </c>
      <c r="F701" s="1" t="s">
        <v>2320</v>
      </c>
      <c r="G701" s="1" t="s">
        <v>123</v>
      </c>
      <c r="H701" s="1" t="s">
        <v>124</v>
      </c>
      <c r="I701" s="1" t="s">
        <v>125</v>
      </c>
      <c r="J701" s="1" t="s">
        <v>1011</v>
      </c>
      <c r="K701" s="1" t="s">
        <v>1011</v>
      </c>
      <c r="L701">
        <f>ROUNDUP(IF(B701&gt;$D$4,0,($D$4-B701+1)/365),0)</f>
        <v>0</v>
      </c>
      <c r="M701">
        <f>ROUNDUP(IF(B701&gt;$D$5,0,($D$5-B701+1)/365),0)</f>
        <v>1</v>
      </c>
      <c r="N701" s="28">
        <f>IF(OR(L701=1,M701=1),IF(B701+364&lt;=$D$5,(B701+364-$D$4+1)/365,IF(B701&gt;$D$4,($D$5-B701+1)/365,$D$6/365)),0)</f>
        <v>0.18477558980214295</v>
      </c>
      <c r="O701" s="28">
        <f>'Data &amp; Parameter'!$E$16*'Data &amp; Parameter'!$E$17*('Data &amp; Parameter'!$E$18+'Data &amp; Parameter'!$E$19)*'Data &amp; Parameter'!$E$20*'Data &amp; Parameter'!$E$37*N701</f>
        <v>0.64241009802239901</v>
      </c>
      <c r="P701">
        <f>ROUNDUP(IF(D701&gt;$D$4,0,($D$4-D701+1)/365),0)</f>
        <v>0</v>
      </c>
      <c r="Q701">
        <f>ROUNDUP(IF(D701&gt;$D$5,0,($D$5-D701+1)/365),0)</f>
        <v>1</v>
      </c>
      <c r="R701" s="28">
        <f>IF(OR(P701=1,Q701=1),IF(D701+364&lt;=$D$5,(D701+364-$D$4+1)/365,IF(D701&gt;$D$4,($D$5-D701+1)/365,$D$6/365)),0)</f>
        <v>0.18477435312024557</v>
      </c>
      <c r="S701" s="28">
        <f>'Data &amp; Parameter'!$E$16*'Data &amp; Parameter'!$E$17*('Data &amp; Parameter'!$E$18+'Data &amp; Parameter'!$E$19)*'Data &amp; Parameter'!$E$20*'Data &amp; Parameter'!$E$37*R701</f>
        <v>0.64240579844505885</v>
      </c>
      <c r="T701" s="28">
        <f t="shared" si="10"/>
        <v>1.2848158964674579</v>
      </c>
    </row>
    <row r="702" spans="1:20" ht="15.75" customHeight="1" x14ac:dyDescent="0.35">
      <c r="A702">
        <v>695</v>
      </c>
      <c r="B702" s="76">
        <v>44234.557662037041</v>
      </c>
      <c r="C702" s="1" t="s">
        <v>2321</v>
      </c>
      <c r="D702" s="76">
        <v>44234.559259259258</v>
      </c>
      <c r="E702" s="1" t="s">
        <v>2322</v>
      </c>
      <c r="F702" s="1" t="s">
        <v>2323</v>
      </c>
      <c r="G702" s="1" t="s">
        <v>123</v>
      </c>
      <c r="H702" s="1" t="s">
        <v>124</v>
      </c>
      <c r="I702" s="1" t="s">
        <v>125</v>
      </c>
      <c r="J702" s="1" t="s">
        <v>1616</v>
      </c>
      <c r="K702" s="1" t="s">
        <v>1616</v>
      </c>
      <c r="L702">
        <f>ROUNDUP(IF(B702&gt;$D$4,0,($D$4-B702+1)/365),0)</f>
        <v>0</v>
      </c>
      <c r="M702">
        <f>ROUNDUP(IF(B702&gt;$D$5,0,($D$5-B702+1)/365),0)</f>
        <v>1</v>
      </c>
      <c r="N702" s="28">
        <f>IF(OR(L702=1,M702=1),IF(B702+364&lt;=$D$5,(B702+364-$D$4+1)/365,IF(B702&gt;$D$4,($D$5-B702+1)/365,$D$6/365)),0)</f>
        <v>0.18477352866564067</v>
      </c>
      <c r="O702" s="28">
        <f>'Data &amp; Parameter'!$E$16*'Data &amp; Parameter'!$E$17*('Data &amp; Parameter'!$E$18+'Data &amp; Parameter'!$E$19)*'Data &amp; Parameter'!$E$20*'Data &amp; Parameter'!$E$37*N702</f>
        <v>0.64240293206014243</v>
      </c>
      <c r="P702">
        <f>ROUNDUP(IF(D702&gt;$D$4,0,($D$4-D702+1)/365),0)</f>
        <v>0</v>
      </c>
      <c r="Q702">
        <f>ROUNDUP(IF(D702&gt;$D$5,0,($D$5-D702+1)/365),0)</f>
        <v>1</v>
      </c>
      <c r="R702" s="28">
        <f>IF(OR(P702=1,Q702=1),IF(D702+364&lt;=$D$5,(D702+364-$D$4+1)/365,IF(D702&gt;$D$4,($D$5-D702+1)/365,$D$6/365)),0)</f>
        <v>0.18476915271436056</v>
      </c>
      <c r="S702" s="28">
        <f>'Data &amp; Parameter'!$E$16*'Data &amp; Parameter'!$E$17*('Data &amp; Parameter'!$E$18+'Data &amp; Parameter'!$E$19)*'Data &amp; Parameter'!$E$20*'Data &amp; Parameter'!$E$37*R702</f>
        <v>0.64238771817126339</v>
      </c>
      <c r="T702" s="28">
        <f t="shared" si="10"/>
        <v>1.2847906502314057</v>
      </c>
    </row>
    <row r="703" spans="1:20" ht="15.75" customHeight="1" x14ac:dyDescent="0.35">
      <c r="A703">
        <v>696</v>
      </c>
      <c r="B703" s="76">
        <v>44234.563645833332</v>
      </c>
      <c r="C703" s="1" t="s">
        <v>2324</v>
      </c>
      <c r="D703" s="76">
        <v>44234.563958333332</v>
      </c>
      <c r="E703" s="1" t="s">
        <v>2325</v>
      </c>
      <c r="F703" s="1" t="s">
        <v>2326</v>
      </c>
      <c r="G703" s="1" t="s">
        <v>123</v>
      </c>
      <c r="H703" s="1" t="s">
        <v>124</v>
      </c>
      <c r="I703" s="1" t="s">
        <v>125</v>
      </c>
      <c r="J703" s="1" t="s">
        <v>1011</v>
      </c>
      <c r="K703" s="1" t="s">
        <v>1011</v>
      </c>
      <c r="L703">
        <f>ROUNDUP(IF(B703&gt;$D$4,0,($D$4-B703+1)/365),0)</f>
        <v>0</v>
      </c>
      <c r="M703">
        <f>ROUNDUP(IF(B703&gt;$D$5,0,($D$5-B703+1)/365),0)</f>
        <v>1</v>
      </c>
      <c r="N703" s="28">
        <f>IF(OR(L703=1,M703=1),IF(B703+364&lt;=$D$5,(B703+364-$D$4+1)/365,IF(B703&gt;$D$4,($D$5-B703+1)/365,$D$6/365)),0)</f>
        <v>0.18475713470320007</v>
      </c>
      <c r="O703" s="28">
        <f>'Data &amp; Parameter'!$E$16*'Data &amp; Parameter'!$E$17*('Data &amp; Parameter'!$E$18+'Data &amp; Parameter'!$E$19)*'Data &amp; Parameter'!$E$20*'Data &amp; Parameter'!$E$37*N703</f>
        <v>0.64234593509950644</v>
      </c>
      <c r="P703">
        <f>ROUNDUP(IF(D703&gt;$D$4,0,($D$4-D703+1)/365),0)</f>
        <v>0</v>
      </c>
      <c r="Q703">
        <f>ROUNDUP(IF(D703&gt;$D$5,0,($D$5-D703+1)/365),0)</f>
        <v>1</v>
      </c>
      <c r="R703" s="28">
        <f>IF(OR(P703=1,Q703=1),IF(D703+364&lt;=$D$5,(D703+364-$D$4+1)/365,IF(D703&gt;$D$4,($D$5-D703+1)/365,$D$6/365)),0)</f>
        <v>0.18475627853881571</v>
      </c>
      <c r="S703" s="28">
        <f>'Data &amp; Parameter'!$E$16*'Data &amp; Parameter'!$E$17*('Data &amp; Parameter'!$E$18+'Data &amp; Parameter'!$E$19)*'Data &amp; Parameter'!$E$20*'Data &amp; Parameter'!$E$37*R703</f>
        <v>0.64234295846906153</v>
      </c>
      <c r="T703" s="28">
        <f t="shared" si="10"/>
        <v>1.2846888935685681</v>
      </c>
    </row>
    <row r="704" spans="1:20" ht="15.75" customHeight="1" x14ac:dyDescent="0.35">
      <c r="A704">
        <v>697</v>
      </c>
      <c r="B704" s="76">
        <v>44234.565937499996</v>
      </c>
      <c r="C704" s="1" t="s">
        <v>2327</v>
      </c>
      <c r="D704" s="76">
        <v>44234.56659722222</v>
      </c>
      <c r="E704" s="1" t="s">
        <v>2328</v>
      </c>
      <c r="F704" s="1" t="s">
        <v>2329</v>
      </c>
      <c r="G704" s="1" t="s">
        <v>123</v>
      </c>
      <c r="H704" s="1" t="s">
        <v>124</v>
      </c>
      <c r="I704" s="1" t="s">
        <v>125</v>
      </c>
      <c r="J704" s="1" t="s">
        <v>1011</v>
      </c>
      <c r="K704" s="1" t="s">
        <v>1011</v>
      </c>
      <c r="L704">
        <f>ROUNDUP(IF(B704&gt;$D$4,0,($D$4-B704+1)/365),0)</f>
        <v>0</v>
      </c>
      <c r="M704">
        <f>ROUNDUP(IF(B704&gt;$D$5,0,($D$5-B704+1)/365),0)</f>
        <v>1</v>
      </c>
      <c r="N704" s="28">
        <f>IF(OR(L704=1,M704=1),IF(B704+364&lt;=$D$5,(B704+364-$D$4+1)/365,IF(B704&gt;$D$4,($D$5-B704+1)/365,$D$6/365)),0)</f>
        <v>0.18475085616439471</v>
      </c>
      <c r="O704" s="28">
        <f>'Data &amp; Parameter'!$E$16*'Data &amp; Parameter'!$E$17*('Data &amp; Parameter'!$E$18+'Data &amp; Parameter'!$E$19)*'Data &amp; Parameter'!$E$20*'Data &amp; Parameter'!$E$37*N704</f>
        <v>0.6423241064762899</v>
      </c>
      <c r="P704">
        <f>ROUNDUP(IF(D704&gt;$D$4,0,($D$4-D704+1)/365),0)</f>
        <v>0</v>
      </c>
      <c r="Q704">
        <f>ROUNDUP(IF(D704&gt;$D$5,0,($D$5-D704+1)/365),0)</f>
        <v>1</v>
      </c>
      <c r="R704" s="28">
        <f>IF(OR(P704=1,Q704=1),IF(D704+364&lt;=$D$5,(D704+364-$D$4+1)/365,IF(D704&gt;$D$4,($D$5-D704+1)/365,$D$6/365)),0)</f>
        <v>0.18474904870624775</v>
      </c>
      <c r="S704" s="28">
        <f>'Data &amp; Parameter'!$E$16*'Data &amp; Parameter'!$E$17*('Data &amp; Parameter'!$E$18+'Data &amp; Parameter'!$E$19)*'Data &amp; Parameter'!$E$20*'Data &amp; Parameter'!$E$37*R704</f>
        <v>0.64231782247867641</v>
      </c>
      <c r="T704" s="28">
        <f t="shared" si="10"/>
        <v>1.2846419289549664</v>
      </c>
    </row>
    <row r="705" spans="1:20" ht="15.75" customHeight="1" x14ac:dyDescent="0.35">
      <c r="A705">
        <v>698</v>
      </c>
      <c r="B705" s="76">
        <v>44234.570011574076</v>
      </c>
      <c r="C705" s="1" t="s">
        <v>2330</v>
      </c>
      <c r="D705" s="76">
        <v>44234.570613425924</v>
      </c>
      <c r="E705" s="1" t="s">
        <v>2331</v>
      </c>
      <c r="F705" s="1" t="s">
        <v>2332</v>
      </c>
      <c r="G705" s="1" t="s">
        <v>123</v>
      </c>
      <c r="H705" s="1" t="s">
        <v>124</v>
      </c>
      <c r="I705" s="1" t="s">
        <v>125</v>
      </c>
      <c r="J705" s="1" t="s">
        <v>2333</v>
      </c>
      <c r="K705" s="1" t="s">
        <v>1011</v>
      </c>
      <c r="L705">
        <f>ROUNDUP(IF(B705&gt;$D$4,0,($D$4-B705+1)/365),0)</f>
        <v>0</v>
      </c>
      <c r="M705">
        <f>ROUNDUP(IF(B705&gt;$D$5,0,($D$5-B705+1)/365),0)</f>
        <v>1</v>
      </c>
      <c r="N705" s="28">
        <f>IF(OR(L705=1,M705=1),IF(B705+364&lt;=$D$5,(B705+364-$D$4+1)/365,IF(B705&gt;$D$4,($D$5-B705+1)/365,$D$6/365)),0)</f>
        <v>0.18473969431759865</v>
      </c>
      <c r="O705" s="28">
        <f>'Data &amp; Parameter'!$E$16*'Data &amp; Parameter'!$E$17*('Data &amp; Parameter'!$E$18+'Data &amp; Parameter'!$E$19)*'Data &amp; Parameter'!$E$20*'Data &amp; Parameter'!$E$37*N705</f>
        <v>0.64228530003490858</v>
      </c>
      <c r="P705">
        <f>ROUNDUP(IF(D705&gt;$D$4,0,($D$4-D705+1)/365),0)</f>
        <v>0</v>
      </c>
      <c r="Q705">
        <f>ROUNDUP(IF(D705&gt;$D$5,0,($D$5-D705+1)/365),0)</f>
        <v>1</v>
      </c>
      <c r="R705" s="28">
        <f>IF(OR(P705=1,Q705=1),IF(D705+364&lt;=$D$5,(D705+364-$D$4+1)/365,IF(D705&gt;$D$4,($D$5-D705+1)/365,$D$6/365)),0)</f>
        <v>0.18473804540842872</v>
      </c>
      <c r="S705" s="28">
        <f>'Data &amp; Parameter'!$E$16*'Data &amp; Parameter'!$E$17*('Data &amp; Parameter'!$E$18+'Data &amp; Parameter'!$E$19)*'Data &amp; Parameter'!$E$20*'Data &amp; Parameter'!$E$37*R705</f>
        <v>0.64227956726521418</v>
      </c>
      <c r="T705" s="28">
        <f t="shared" si="10"/>
        <v>1.2845648673001229</v>
      </c>
    </row>
    <row r="706" spans="1:20" ht="15.75" customHeight="1" x14ac:dyDescent="0.35">
      <c r="A706">
        <v>699</v>
      </c>
      <c r="B706" s="76">
        <v>44234.573865740742</v>
      </c>
      <c r="C706" s="1" t="s">
        <v>2334</v>
      </c>
      <c r="D706" s="76">
        <v>44234.574270833335</v>
      </c>
      <c r="E706" s="1" t="s">
        <v>2335</v>
      </c>
      <c r="F706" s="1" t="s">
        <v>2336</v>
      </c>
      <c r="G706" s="1" t="s">
        <v>123</v>
      </c>
      <c r="H706" s="1" t="s">
        <v>124</v>
      </c>
      <c r="I706" s="1" t="s">
        <v>125</v>
      </c>
      <c r="J706" s="1" t="s">
        <v>1011</v>
      </c>
      <c r="K706" s="1" t="s">
        <v>1011</v>
      </c>
      <c r="L706">
        <f>ROUNDUP(IF(B706&gt;$D$4,0,($D$4-B706+1)/365),0)</f>
        <v>0</v>
      </c>
      <c r="M706">
        <f>ROUNDUP(IF(B706&gt;$D$5,0,($D$5-B706+1)/365),0)</f>
        <v>1</v>
      </c>
      <c r="N706" s="28">
        <f>IF(OR(L706=1,M706=1),IF(B706+364&lt;=$D$5,(B706+364-$D$4+1)/365,IF(B706&gt;$D$4,($D$5-B706+1)/365,$D$6/365)),0)</f>
        <v>0.18472913495687152</v>
      </c>
      <c r="O706" s="28">
        <f>'Data &amp; Parameter'!$E$16*'Data &amp; Parameter'!$E$17*('Data &amp; Parameter'!$E$18+'Data &amp; Parameter'!$E$19)*'Data &amp; Parameter'!$E$20*'Data &amp; Parameter'!$E$37*N706</f>
        <v>0.64224858825946773</v>
      </c>
      <c r="P706">
        <f>ROUNDUP(IF(D706&gt;$D$4,0,($D$4-D706+1)/365),0)</f>
        <v>0</v>
      </c>
      <c r="Q706">
        <f>ROUNDUP(IF(D706&gt;$D$5,0,($D$5-D706+1)/365),0)</f>
        <v>1</v>
      </c>
      <c r="R706" s="28">
        <f>IF(OR(P706=1,Q706=1),IF(D706+364&lt;=$D$5,(D706+364-$D$4+1)/365,IF(D706&gt;$D$4,($D$5-D706+1)/365,$D$6/365)),0)</f>
        <v>0.18472802511415179</v>
      </c>
      <c r="S706" s="28">
        <f>'Data &amp; Parameter'!$E$16*'Data &amp; Parameter'!$E$17*('Data &amp; Parameter'!$E$18+'Data &amp; Parameter'!$E$19)*'Data &amp; Parameter'!$E$20*'Data &amp; Parameter'!$E$37*R706</f>
        <v>0.64224472966444912</v>
      </c>
      <c r="T706" s="28">
        <f t="shared" si="10"/>
        <v>1.2844933179239169</v>
      </c>
    </row>
    <row r="707" spans="1:20" ht="15.75" customHeight="1" x14ac:dyDescent="0.35">
      <c r="A707">
        <v>700</v>
      </c>
      <c r="B707" s="76">
        <v>44234.581909722227</v>
      </c>
      <c r="C707" s="1" t="s">
        <v>2337</v>
      </c>
      <c r="D707" s="76">
        <v>44234.582476851851</v>
      </c>
      <c r="E707" s="1" t="s">
        <v>2338</v>
      </c>
      <c r="F707" s="1" t="s">
        <v>2339</v>
      </c>
      <c r="G707" s="1" t="s">
        <v>123</v>
      </c>
      <c r="H707" s="1" t="s">
        <v>124</v>
      </c>
      <c r="I707" s="1" t="s">
        <v>125</v>
      </c>
      <c r="J707" s="1" t="s">
        <v>1011</v>
      </c>
      <c r="K707" s="1" t="s">
        <v>1011</v>
      </c>
      <c r="L707">
        <f>ROUNDUP(IF(B707&gt;$D$4,0,($D$4-B707+1)/365),0)</f>
        <v>0</v>
      </c>
      <c r="M707">
        <f>ROUNDUP(IF(B707&gt;$D$5,0,($D$5-B707+1)/365),0)</f>
        <v>1</v>
      </c>
      <c r="N707" s="28">
        <f>IF(OR(L707=1,M707=1),IF(B707+364&lt;=$D$5,(B707+364-$D$4+1)/365,IF(B707&gt;$D$4,($D$5-B707+1)/365,$D$6/365)),0)</f>
        <v>0.18470709665143409</v>
      </c>
      <c r="O707" s="28">
        <f>'Data &amp; Parameter'!$E$16*'Data &amp; Parameter'!$E$17*('Data &amp; Parameter'!$E$18+'Data &amp; Parameter'!$E$19)*'Data &amp; Parameter'!$E$20*'Data &amp; Parameter'!$E$37*N707</f>
        <v>0.64217196758694561</v>
      </c>
      <c r="P707">
        <f>ROUNDUP(IF(D707&gt;$D$4,0,($D$4-D707+1)/365),0)</f>
        <v>0</v>
      </c>
      <c r="Q707">
        <f>ROUNDUP(IF(D707&gt;$D$5,0,($D$5-D707+1)/365),0)</f>
        <v>1</v>
      </c>
      <c r="R707" s="28">
        <f>IF(OR(P707=1,Q707=1),IF(D707+364&lt;=$D$5,(D707+364-$D$4+1)/365,IF(D707&gt;$D$4,($D$5-D707+1)/365,$D$6/365)),0)</f>
        <v>0.18470554287164243</v>
      </c>
      <c r="S707" s="28">
        <f>'Data &amp; Parameter'!$E$16*'Data &amp; Parameter'!$E$17*('Data &amp; Parameter'!$E$18+'Data &amp; Parameter'!$E$19)*'Data &amp; Parameter'!$E$20*'Data &amp; Parameter'!$E$37*R707</f>
        <v>0.642166565553975</v>
      </c>
      <c r="T707" s="28">
        <f t="shared" si="10"/>
        <v>1.2843385331409207</v>
      </c>
    </row>
    <row r="708" spans="1:20" ht="15.75" customHeight="1" x14ac:dyDescent="0.35">
      <c r="A708">
        <v>701</v>
      </c>
      <c r="B708" s="76">
        <v>44234.584189814814</v>
      </c>
      <c r="C708" s="1" t="s">
        <v>2340</v>
      </c>
      <c r="D708" s="76">
        <v>44234.585057870368</v>
      </c>
      <c r="E708" s="1" t="s">
        <v>2341</v>
      </c>
      <c r="F708" s="1" t="s">
        <v>2342</v>
      </c>
      <c r="G708" s="1" t="s">
        <v>123</v>
      </c>
      <c r="H708" s="1" t="s">
        <v>124</v>
      </c>
      <c r="I708" s="1" t="s">
        <v>125</v>
      </c>
      <c r="J708" s="1" t="s">
        <v>2343</v>
      </c>
      <c r="K708" s="1" t="s">
        <v>1812</v>
      </c>
      <c r="L708">
        <f>ROUNDUP(IF(B708&gt;$D$4,0,($D$4-B708+1)/365),0)</f>
        <v>0</v>
      </c>
      <c r="M708">
        <f>ROUNDUP(IF(B708&gt;$D$5,0,($D$5-B708+1)/365),0)</f>
        <v>1</v>
      </c>
      <c r="N708" s="28">
        <f>IF(OR(L708=1,M708=1),IF(B708+364&lt;=$D$5,(B708+364-$D$4+1)/365,IF(B708&gt;$D$4,($D$5-B708+1)/365,$D$6/365)),0)</f>
        <v>0.18470084982242815</v>
      </c>
      <c r="O708" s="28">
        <f>'Data &amp; Parameter'!$E$16*'Data &amp; Parameter'!$E$17*('Data &amp; Parameter'!$E$18+'Data &amp; Parameter'!$E$19)*'Data &amp; Parameter'!$E$20*'Data &amp; Parameter'!$E$37*N708</f>
        <v>0.64215024920932695</v>
      </c>
      <c r="P708">
        <f>ROUNDUP(IF(D708&gt;$D$4,0,($D$4-D708+1)/365),0)</f>
        <v>0</v>
      </c>
      <c r="Q708">
        <f>ROUNDUP(IF(D708&gt;$D$5,0,($D$5-D708+1)/365),0)</f>
        <v>1</v>
      </c>
      <c r="R708" s="28">
        <f>IF(OR(P708=1,Q708=1),IF(D708+364&lt;=$D$5,(D708+364-$D$4+1)/365,IF(D708&gt;$D$4,($D$5-D708+1)/365,$D$6/365)),0)</f>
        <v>0.18469847158803157</v>
      </c>
      <c r="S708" s="28">
        <f>'Data &amp; Parameter'!$E$16*'Data &amp; Parameter'!$E$17*('Data &amp; Parameter'!$E$18+'Data &amp; Parameter'!$E$19)*'Data &amp; Parameter'!$E$20*'Data &amp; Parameter'!$E$37*R708</f>
        <v>0.6421419807914398</v>
      </c>
      <c r="T708" s="28">
        <f t="shared" si="10"/>
        <v>1.2842922300007666</v>
      </c>
    </row>
    <row r="709" spans="1:20" ht="15.75" customHeight="1" x14ac:dyDescent="0.35">
      <c r="A709">
        <v>702</v>
      </c>
      <c r="B709" s="76">
        <v>44234.594085648147</v>
      </c>
      <c r="C709" s="1" t="s">
        <v>2344</v>
      </c>
      <c r="D709" s="76">
        <v>44234.595289351855</v>
      </c>
      <c r="E709" s="1" t="s">
        <v>2345</v>
      </c>
      <c r="F709" s="1" t="s">
        <v>2346</v>
      </c>
      <c r="G709" s="1" t="s">
        <v>123</v>
      </c>
      <c r="H709" s="1" t="s">
        <v>124</v>
      </c>
      <c r="I709" s="1" t="s">
        <v>125</v>
      </c>
      <c r="J709" s="1" t="s">
        <v>2347</v>
      </c>
      <c r="K709" s="1" t="s">
        <v>1048</v>
      </c>
      <c r="L709">
        <f>ROUNDUP(IF(B709&gt;$D$4,0,($D$4-B709+1)/365),0)</f>
        <v>0</v>
      </c>
      <c r="M709">
        <f>ROUNDUP(IF(B709&gt;$D$5,0,($D$5-B709+1)/365),0)</f>
        <v>1</v>
      </c>
      <c r="N709" s="28">
        <f>IF(OR(L709=1,M709=1),IF(B709+364&lt;=$D$5,(B709+364-$D$4+1)/365,IF(B709&gt;$D$4,($D$5-B709+1)/365,$D$6/365)),0)</f>
        <v>0.18467373795028336</v>
      </c>
      <c r="O709" s="28">
        <f>'Data &amp; Parameter'!$E$16*'Data &amp; Parameter'!$E$17*('Data &amp; Parameter'!$E$18+'Data &amp; Parameter'!$E$19)*'Data &amp; Parameter'!$E$20*'Data &amp; Parameter'!$E$37*N709</f>
        <v>0.6420559892453308</v>
      </c>
      <c r="P709">
        <f>ROUNDUP(IF(D709&gt;$D$4,0,($D$4-D709+1)/365),0)</f>
        <v>0</v>
      </c>
      <c r="Q709">
        <f>ROUNDUP(IF(D709&gt;$D$5,0,($D$5-D709+1)/365),0)</f>
        <v>1</v>
      </c>
      <c r="R709" s="28">
        <f>IF(OR(P709=1,Q709=1),IF(D709+364&lt;=$D$5,(D709+364-$D$4+1)/365,IF(D709&gt;$D$4,($D$5-D709+1)/365,$D$6/365)),0)</f>
        <v>0.18467044013190365</v>
      </c>
      <c r="S709" s="28">
        <f>'Data &amp; Parameter'!$E$16*'Data &amp; Parameter'!$E$17*('Data &amp; Parameter'!$E$18+'Data &amp; Parameter'!$E$19)*'Data &amp; Parameter'!$E$20*'Data &amp; Parameter'!$E$37*R709</f>
        <v>0.64204452370580345</v>
      </c>
      <c r="T709" s="28">
        <f t="shared" si="10"/>
        <v>1.2841005129511343</v>
      </c>
    </row>
    <row r="710" spans="1:20" ht="15.75" customHeight="1" x14ac:dyDescent="0.35">
      <c r="A710">
        <v>703</v>
      </c>
      <c r="B710" s="76">
        <v>44234.594733796301</v>
      </c>
      <c r="C710" s="1" t="s">
        <v>2348</v>
      </c>
      <c r="D710" s="76">
        <v>44234.597083333334</v>
      </c>
      <c r="E710" s="1" t="s">
        <v>2349</v>
      </c>
      <c r="F710" s="1" t="s">
        <v>2350</v>
      </c>
      <c r="G710" s="1" t="s">
        <v>123</v>
      </c>
      <c r="H710" s="1" t="s">
        <v>124</v>
      </c>
      <c r="I710" s="1" t="s">
        <v>125</v>
      </c>
      <c r="J710" s="1" t="s">
        <v>1011</v>
      </c>
      <c r="K710" s="1" t="s">
        <v>2351</v>
      </c>
      <c r="L710">
        <f>ROUNDUP(IF(B710&gt;$D$4,0,($D$4-B710+1)/365),0)</f>
        <v>0</v>
      </c>
      <c r="M710">
        <f>ROUNDUP(IF(B710&gt;$D$5,0,($D$5-B710+1)/365),0)</f>
        <v>1</v>
      </c>
      <c r="N710" s="28">
        <f>IF(OR(L710=1,M710=1),IF(B710+364&lt;=$D$5,(B710+364-$D$4+1)/365,IF(B710&gt;$D$4,($D$5-B710+1)/365,$D$6/365)),0)</f>
        <v>0.18467196220191584</v>
      </c>
      <c r="O710" s="28">
        <f>'Data &amp; Parameter'!$E$16*'Data &amp; Parameter'!$E$17*('Data &amp; Parameter'!$E$18+'Data &amp; Parameter'!$E$19)*'Data &amp; Parameter'!$E$20*'Data &amp; Parameter'!$E$37*N710</f>
        <v>0.64204981549324558</v>
      </c>
      <c r="P710">
        <f>ROUNDUP(IF(D710&gt;$D$4,0,($D$4-D710+1)/365),0)</f>
        <v>0</v>
      </c>
      <c r="Q710">
        <f>ROUNDUP(IF(D710&gt;$D$5,0,($D$5-D710+1)/365),0)</f>
        <v>1</v>
      </c>
      <c r="R710" s="28">
        <f>IF(OR(P710=1,Q710=1),IF(D710+364&lt;=$D$5,(D710+364-$D$4+1)/365,IF(D710&gt;$D$4,($D$5-D710+1)/365,$D$6/365)),0)</f>
        <v>0.18466552511415338</v>
      </c>
      <c r="S710" s="28">
        <f>'Data &amp; Parameter'!$E$16*'Data &amp; Parameter'!$E$17*('Data &amp; Parameter'!$E$18+'Data &amp; Parameter'!$E$19)*'Data &amp; Parameter'!$E$20*'Data &amp; Parameter'!$E$37*R710</f>
        <v>0.64202743564217934</v>
      </c>
      <c r="T710" s="28">
        <f t="shared" si="10"/>
        <v>1.2840772511354248</v>
      </c>
    </row>
    <row r="711" spans="1:20" ht="15.75" customHeight="1" x14ac:dyDescent="0.35">
      <c r="A711">
        <v>704</v>
      </c>
      <c r="B711" s="76">
        <v>44234.597407407404</v>
      </c>
      <c r="C711" s="1" t="s">
        <v>2352</v>
      </c>
      <c r="D711" s="76">
        <v>44234.598634259259</v>
      </c>
      <c r="E711" s="1" t="s">
        <v>2353</v>
      </c>
      <c r="F711" s="1" t="s">
        <v>2354</v>
      </c>
      <c r="G711" s="1" t="s">
        <v>123</v>
      </c>
      <c r="H711" s="1" t="s">
        <v>124</v>
      </c>
      <c r="I711" s="1" t="s">
        <v>125</v>
      </c>
      <c r="J711" s="1" t="s">
        <v>2347</v>
      </c>
      <c r="K711" s="1" t="s">
        <v>2351</v>
      </c>
      <c r="L711">
        <f>ROUNDUP(IF(B711&gt;$D$4,0,($D$4-B711+1)/365),0)</f>
        <v>0</v>
      </c>
      <c r="M711">
        <f>ROUNDUP(IF(B711&gt;$D$5,0,($D$5-B711+1)/365),0)</f>
        <v>1</v>
      </c>
      <c r="N711" s="28">
        <f>IF(OR(L711=1,M711=1),IF(B711+364&lt;=$D$5,(B711+364-$D$4+1)/365,IF(B711&gt;$D$4,($D$5-B711+1)/365,$D$6/365)),0)</f>
        <v>0.18466463723998958</v>
      </c>
      <c r="O711" s="28">
        <f>'Data &amp; Parameter'!$E$16*'Data &amp; Parameter'!$E$17*('Data &amp; Parameter'!$E$18+'Data &amp; Parameter'!$E$19)*'Data &amp; Parameter'!$E$20*'Data &amp; Parameter'!$E$37*N711</f>
        <v>0.64202434876620607</v>
      </c>
      <c r="P711">
        <f>ROUNDUP(IF(D711&gt;$D$4,0,($D$4-D711+1)/365),0)</f>
        <v>0</v>
      </c>
      <c r="Q711">
        <f>ROUNDUP(IF(D711&gt;$D$5,0,($D$5-D711+1)/365),0)</f>
        <v>1</v>
      </c>
      <c r="R711" s="28">
        <f>IF(OR(P711=1,Q711=1),IF(D711+364&lt;=$D$5,(D711+364-$D$4+1)/365,IF(D711&gt;$D$4,($D$5-D711+1)/365,$D$6/365)),0)</f>
        <v>0.184661276002031</v>
      </c>
      <c r="S711" s="28">
        <f>'Data &amp; Parameter'!$E$16*'Data &amp; Parameter'!$E$17*('Data &amp; Parameter'!$E$18+'Data &amp; Parameter'!$E$19)*'Data &amp; Parameter'!$E$20*'Data &amp; Parameter'!$E$37*R711</f>
        <v>0.64201266273555258</v>
      </c>
      <c r="T711" s="28">
        <f t="shared" si="10"/>
        <v>1.2840370115017588</v>
      </c>
    </row>
    <row r="712" spans="1:20" ht="15.75" customHeight="1" x14ac:dyDescent="0.35">
      <c r="A712">
        <v>705</v>
      </c>
      <c r="B712" s="76">
        <v>44234.601111111115</v>
      </c>
      <c r="C712" s="1" t="s">
        <v>2355</v>
      </c>
      <c r="D712" s="76">
        <v>44234.601666666669</v>
      </c>
      <c r="E712" s="1" t="s">
        <v>2356</v>
      </c>
      <c r="F712" s="1" t="s">
        <v>2357</v>
      </c>
      <c r="G712" s="1" t="s">
        <v>123</v>
      </c>
      <c r="H712" s="1" t="s">
        <v>124</v>
      </c>
      <c r="I712" s="1" t="s">
        <v>125</v>
      </c>
      <c r="J712" s="1" t="s">
        <v>1011</v>
      </c>
      <c r="K712" s="1" t="s">
        <v>2351</v>
      </c>
      <c r="L712">
        <f>ROUNDUP(IF(B712&gt;$D$4,0,($D$4-B712+1)/365),0)</f>
        <v>0</v>
      </c>
      <c r="M712">
        <f>ROUNDUP(IF(B712&gt;$D$5,0,($D$5-B712+1)/365),0)</f>
        <v>1</v>
      </c>
      <c r="N712" s="28">
        <f>IF(OR(L712=1,M712=1),IF(B712+364&lt;=$D$5,(B712+364-$D$4+1)/365,IF(B712&gt;$D$4,($D$5-B712+1)/365,$D$6/365)),0)</f>
        <v>0.18465449010653498</v>
      </c>
      <c r="O712" s="28">
        <f>'Data &amp; Parameter'!$E$16*'Data &amp; Parameter'!$E$17*('Data &amp; Parameter'!$E$18+'Data &amp; Parameter'!$E$19)*'Data &amp; Parameter'!$E$20*'Data &amp; Parameter'!$E$37*N712</f>
        <v>0.64198907018311946</v>
      </c>
      <c r="P712">
        <f>ROUNDUP(IF(D712&gt;$D$4,0,($D$4-D712+1)/365),0)</f>
        <v>0</v>
      </c>
      <c r="Q712">
        <f>ROUNDUP(IF(D712&gt;$D$5,0,($D$5-D712+1)/365),0)</f>
        <v>1</v>
      </c>
      <c r="R712" s="28">
        <f>IF(OR(P712=1,Q712=1),IF(D712+364&lt;=$D$5,(D712+364-$D$4+1)/365,IF(D712&gt;$D$4,($D$5-D712+1)/365,$D$6/365)),0)</f>
        <v>0.18465296803652276</v>
      </c>
      <c r="S712" s="28">
        <f>'Data &amp; Parameter'!$E$16*'Data &amp; Parameter'!$E$17*('Data &amp; Parameter'!$E$18+'Data &amp; Parameter'!$E$19)*'Data &amp; Parameter'!$E$20*'Data &amp; Parameter'!$E$37*R712</f>
        <v>0.64198377839567722</v>
      </c>
      <c r="T712" s="28">
        <f t="shared" si="10"/>
        <v>1.2839728485787967</v>
      </c>
    </row>
    <row r="713" spans="1:20" ht="15.75" customHeight="1" x14ac:dyDescent="0.35">
      <c r="A713">
        <v>706</v>
      </c>
      <c r="B713" s="76">
        <v>44234.601539351846</v>
      </c>
      <c r="C713" s="1" t="s">
        <v>2358</v>
      </c>
      <c r="D713" s="76">
        <v>44234.602685185186</v>
      </c>
      <c r="E713" s="1" t="s">
        <v>2359</v>
      </c>
      <c r="F713" s="1" t="s">
        <v>2360</v>
      </c>
      <c r="G713" s="1" t="s">
        <v>123</v>
      </c>
      <c r="H713" s="1" t="s">
        <v>124</v>
      </c>
      <c r="I713" s="1" t="s">
        <v>125</v>
      </c>
      <c r="J713" s="1" t="s">
        <v>1616</v>
      </c>
      <c r="K713" s="1" t="s">
        <v>1812</v>
      </c>
      <c r="L713">
        <f>ROUNDUP(IF(B713&gt;$D$4,0,($D$4-B713+1)/365),0)</f>
        <v>0</v>
      </c>
      <c r="M713">
        <f>ROUNDUP(IF(B713&gt;$D$5,0,($D$5-B713+1)/365),0)</f>
        <v>1</v>
      </c>
      <c r="N713" s="28">
        <f>IF(OR(L713=1,M713=1),IF(B713+364&lt;=$D$5,(B713+364-$D$4+1)/365,IF(B713&gt;$D$4,($D$5-B713+1)/365,$D$6/365)),0)</f>
        <v>0.18465331684425632</v>
      </c>
      <c r="O713" s="28">
        <f>'Data &amp; Parameter'!$E$16*'Data &amp; Parameter'!$E$17*('Data &amp; Parameter'!$E$18+'Data &amp; Parameter'!$E$19)*'Data &amp; Parameter'!$E$20*'Data &amp; Parameter'!$E$37*N713</f>
        <v>0.64198499109704399</v>
      </c>
      <c r="P713">
        <f>ROUNDUP(IF(D713&gt;$D$4,0,($D$4-D713+1)/365),0)</f>
        <v>0</v>
      </c>
      <c r="Q713">
        <f>ROUNDUP(IF(D713&gt;$D$5,0,($D$5-D713+1)/365),0)</f>
        <v>1</v>
      </c>
      <c r="R713" s="28">
        <f>IF(OR(P713=1,Q713=1),IF(D713+364&lt;=$D$5,(D713+364-$D$4+1)/365,IF(D713&gt;$D$4,($D$5-D713+1)/365,$D$6/365)),0)</f>
        <v>0.18465017757483373</v>
      </c>
      <c r="S713" s="28">
        <f>'Data &amp; Parameter'!$E$16*'Data &amp; Parameter'!$E$17*('Data &amp; Parameter'!$E$18+'Data &amp; Parameter'!$E$19)*'Data &amp; Parameter'!$E$20*'Data &amp; Parameter'!$E$37*R713</f>
        <v>0.64197407678536655</v>
      </c>
      <c r="T713" s="28">
        <f t="shared" ref="T713:T776" si="11">O713+S713</f>
        <v>1.2839590678824107</v>
      </c>
    </row>
    <row r="714" spans="1:20" ht="15.75" customHeight="1" x14ac:dyDescent="0.35">
      <c r="A714">
        <v>707</v>
      </c>
      <c r="B714" s="76">
        <v>44234.60670138889</v>
      </c>
      <c r="C714" s="1" t="s">
        <v>2361</v>
      </c>
      <c r="D714" s="76">
        <v>44234.609583333338</v>
      </c>
      <c r="E714" s="1" t="s">
        <v>2362</v>
      </c>
      <c r="F714" s="1" t="s">
        <v>2363</v>
      </c>
      <c r="G714" s="1" t="s">
        <v>123</v>
      </c>
      <c r="H714" s="1" t="s">
        <v>124</v>
      </c>
      <c r="I714" s="1" t="s">
        <v>125</v>
      </c>
      <c r="J714" s="1" t="s">
        <v>2364</v>
      </c>
      <c r="K714" s="1" t="s">
        <v>1812</v>
      </c>
      <c r="L714">
        <f>ROUNDUP(IF(B714&gt;$D$4,0,($D$4-B714+1)/365),0)</f>
        <v>0</v>
      </c>
      <c r="M714">
        <f>ROUNDUP(IF(B714&gt;$D$5,0,($D$5-B714+1)/365),0)</f>
        <v>1</v>
      </c>
      <c r="N714" s="28">
        <f>IF(OR(L714=1,M714=1),IF(B714+364&lt;=$D$5,(B714+364-$D$4+1)/365,IF(B714&gt;$D$4,($D$5-B714+1)/365,$D$6/365)),0)</f>
        <v>0.18463917427701471</v>
      </c>
      <c r="O714" s="28">
        <f>'Data &amp; Parameter'!$E$16*'Data &amp; Parameter'!$E$17*('Data &amp; Parameter'!$E$18+'Data &amp; Parameter'!$E$19)*'Data &amp; Parameter'!$E$20*'Data &amp; Parameter'!$E$37*N714</f>
        <v>0.64193582157190432</v>
      </c>
      <c r="P714">
        <f>ROUNDUP(IF(D714&gt;$D$4,0,($D$4-D714+1)/365),0)</f>
        <v>0</v>
      </c>
      <c r="Q714">
        <f>ROUNDUP(IF(D714&gt;$D$5,0,($D$5-D714+1)/365),0)</f>
        <v>1</v>
      </c>
      <c r="R714" s="28">
        <f>IF(OR(P714=1,Q714=1),IF(D714+364&lt;=$D$5,(D714+364-$D$4+1)/365,IF(D714&gt;$D$4,($D$5-D714+1)/365,$D$6/365)),0)</f>
        <v>0.18463127853879896</v>
      </c>
      <c r="S714" s="28">
        <f>'Data &amp; Parameter'!$E$16*'Data &amp; Parameter'!$E$17*('Data &amp; Parameter'!$E$18+'Data &amp; Parameter'!$E$19)*'Data &amp; Parameter'!$E$20*'Data &amp; Parameter'!$E$37*R714</f>
        <v>0.64190837042445259</v>
      </c>
      <c r="T714" s="28">
        <f t="shared" si="11"/>
        <v>1.2838441919963568</v>
      </c>
    </row>
    <row r="715" spans="1:20" ht="15.75" customHeight="1" x14ac:dyDescent="0.35">
      <c r="A715">
        <v>708</v>
      </c>
      <c r="B715" s="76">
        <v>44234.621215277773</v>
      </c>
      <c r="C715" s="1" t="s">
        <v>2365</v>
      </c>
      <c r="D715" s="76">
        <v>44234.622835648144</v>
      </c>
      <c r="E715" s="1" t="s">
        <v>2366</v>
      </c>
      <c r="F715" s="1" t="s">
        <v>2367</v>
      </c>
      <c r="G715" s="1" t="s">
        <v>123</v>
      </c>
      <c r="H715" s="1" t="s">
        <v>124</v>
      </c>
      <c r="I715" s="1" t="s">
        <v>125</v>
      </c>
      <c r="J715" s="1" t="s">
        <v>736</v>
      </c>
      <c r="K715" s="1" t="s">
        <v>2368</v>
      </c>
      <c r="L715">
        <f>ROUNDUP(IF(B715&gt;$D$4,0,($D$4-B715+1)/365),0)</f>
        <v>0</v>
      </c>
      <c r="M715">
        <f>ROUNDUP(IF(B715&gt;$D$5,0,($D$5-B715+1)/365),0)</f>
        <v>1</v>
      </c>
      <c r="N715" s="28">
        <f>IF(OR(L715=1,M715=1),IF(B715+364&lt;=$D$5,(B715+364-$D$4+1)/365,IF(B715&gt;$D$4,($D$5-B715+1)/365,$D$6/365)),0)</f>
        <v>0.18459941019788098</v>
      </c>
      <c r="O715" s="28">
        <f>'Data &amp; Parameter'!$E$16*'Data &amp; Parameter'!$E$17*('Data &amp; Parameter'!$E$18+'Data &amp; Parameter'!$E$19)*'Data &amp; Parameter'!$E$20*'Data &amp; Parameter'!$E$37*N715</f>
        <v>0.64179757362475176</v>
      </c>
      <c r="P715">
        <f>ROUNDUP(IF(D715&gt;$D$4,0,($D$4-D715+1)/365),0)</f>
        <v>0</v>
      </c>
      <c r="Q715">
        <f>ROUNDUP(IF(D715&gt;$D$5,0,($D$5-D715+1)/365),0)</f>
        <v>1</v>
      </c>
      <c r="R715" s="28">
        <f>IF(OR(P715=1,Q715=1),IF(D715+364&lt;=$D$5,(D715+364-$D$4+1)/365,IF(D715&gt;$D$4,($D$5-D715+1)/365,$D$6/365)),0)</f>
        <v>0.18459497082700208</v>
      </c>
      <c r="S715" s="28">
        <f>'Data &amp; Parameter'!$E$16*'Data &amp; Parameter'!$E$17*('Data &amp; Parameter'!$E$18+'Data &amp; Parameter'!$E$19)*'Data &amp; Parameter'!$E$20*'Data &amp; Parameter'!$E$37*R715</f>
        <v>0.64178213924467731</v>
      </c>
      <c r="T715" s="28">
        <f t="shared" si="11"/>
        <v>1.2835797128694291</v>
      </c>
    </row>
    <row r="716" spans="1:20" ht="15.75" customHeight="1" x14ac:dyDescent="0.35">
      <c r="A716">
        <v>709</v>
      </c>
      <c r="B716" s="76">
        <v>44234.627893518518</v>
      </c>
      <c r="C716" s="1" t="s">
        <v>2369</v>
      </c>
      <c r="D716" s="76">
        <v>44234.628703703704</v>
      </c>
      <c r="E716" s="1" t="s">
        <v>2370</v>
      </c>
      <c r="F716" s="1" t="s">
        <v>2371</v>
      </c>
      <c r="G716" s="1" t="s">
        <v>123</v>
      </c>
      <c r="H716" s="1" t="s">
        <v>124</v>
      </c>
      <c r="I716" s="1" t="s">
        <v>125</v>
      </c>
      <c r="J716" s="1" t="s">
        <v>1616</v>
      </c>
      <c r="K716" s="1" t="s">
        <v>1812</v>
      </c>
      <c r="L716">
        <f>ROUNDUP(IF(B716&gt;$D$4,0,($D$4-B716+1)/365),0)</f>
        <v>0</v>
      </c>
      <c r="M716">
        <f>ROUNDUP(IF(B716&gt;$D$5,0,($D$5-B716+1)/365),0)</f>
        <v>1</v>
      </c>
      <c r="N716" s="28">
        <f>IF(OR(L716=1,M716=1),IF(B716+364&lt;=$D$5,(B716+364-$D$4+1)/365,IF(B716&gt;$D$4,($D$5-B716+1)/365,$D$6/365)),0)</f>
        <v>0.1845811136478952</v>
      </c>
      <c r="O716" s="28">
        <f>'Data &amp; Parameter'!$E$16*'Data &amp; Parameter'!$E$17*('Data &amp; Parameter'!$E$18+'Data &amp; Parameter'!$E$19)*'Data &amp; Parameter'!$E$20*'Data &amp; Parameter'!$E$37*N716</f>
        <v>0.641733961929709</v>
      </c>
      <c r="P716">
        <f>ROUNDUP(IF(D716&gt;$D$4,0,($D$4-D716+1)/365),0)</f>
        <v>0</v>
      </c>
      <c r="Q716">
        <f>ROUNDUP(IF(D716&gt;$D$5,0,($D$5-D716+1)/365),0)</f>
        <v>1</v>
      </c>
      <c r="R716" s="28">
        <f>IF(OR(P716=1,Q716=1),IF(D716+364&lt;=$D$5,(D716+364-$D$4+1)/365,IF(D716&gt;$D$4,($D$5-D716+1)/365,$D$6/365)),0)</f>
        <v>0.18457889396245575</v>
      </c>
      <c r="S716" s="28">
        <f>'Data &amp; Parameter'!$E$16*'Data &amp; Parameter'!$E$17*('Data &amp; Parameter'!$E$18+'Data &amp; Parameter'!$E$19)*'Data &amp; Parameter'!$E$20*'Data &amp; Parameter'!$E$37*R716</f>
        <v>0.64172624473967177</v>
      </c>
      <c r="T716" s="28">
        <f t="shared" si="11"/>
        <v>1.2834602066693808</v>
      </c>
    </row>
    <row r="717" spans="1:20" ht="15.75" customHeight="1" x14ac:dyDescent="0.35">
      <c r="A717">
        <v>710</v>
      </c>
      <c r="B717" s="76">
        <v>44234.630694444444</v>
      </c>
      <c r="C717" s="1" t="s">
        <v>2372</v>
      </c>
      <c r="D717" s="76">
        <v>44234.632314814815</v>
      </c>
      <c r="E717" s="1" t="s">
        <v>2373</v>
      </c>
      <c r="F717" s="1" t="s">
        <v>2374</v>
      </c>
      <c r="G717" s="1" t="s">
        <v>123</v>
      </c>
      <c r="H717" s="1" t="s">
        <v>124</v>
      </c>
      <c r="I717" s="1" t="s">
        <v>125</v>
      </c>
      <c r="J717" s="1" t="s">
        <v>736</v>
      </c>
      <c r="K717" s="1" t="s">
        <v>736</v>
      </c>
      <c r="L717">
        <f>ROUNDUP(IF(B717&gt;$D$4,0,($D$4-B717+1)/365),0)</f>
        <v>0</v>
      </c>
      <c r="M717">
        <f>ROUNDUP(IF(B717&gt;$D$5,0,($D$5-B717+1)/365),0)</f>
        <v>1</v>
      </c>
      <c r="N717" s="28">
        <f>IF(OR(L717=1,M717=1),IF(B717+364&lt;=$D$5,(B717+364-$D$4+1)/365,IF(B717&gt;$D$4,($D$5-B717+1)/365,$D$6/365)),0)</f>
        <v>0.18457343987823538</v>
      </c>
      <c r="O717" s="28">
        <f>'Data &amp; Parameter'!$E$16*'Data &amp; Parameter'!$E$17*('Data &amp; Parameter'!$E$18+'Data &amp; Parameter'!$E$19)*'Data &amp; Parameter'!$E$20*'Data &amp; Parameter'!$E$37*N717</f>
        <v>0.6417072825013026</v>
      </c>
      <c r="P717">
        <f>ROUNDUP(IF(D717&gt;$D$4,0,($D$4-D717+1)/365),0)</f>
        <v>0</v>
      </c>
      <c r="Q717">
        <f>ROUNDUP(IF(D717&gt;$D$5,0,($D$5-D717+1)/365),0)</f>
        <v>1</v>
      </c>
      <c r="R717" s="28">
        <f>IF(OR(P717=1,Q717=1),IF(D717+364&lt;=$D$5,(D717+364-$D$4+1)/365,IF(D717&gt;$D$4,($D$5-D717+1)/365,$D$6/365)),0)</f>
        <v>0.18456900050735647</v>
      </c>
      <c r="S717" s="28">
        <f>'Data &amp; Parameter'!$E$16*'Data &amp; Parameter'!$E$17*('Data &amp; Parameter'!$E$18+'Data &amp; Parameter'!$E$19)*'Data &amp; Parameter'!$E$20*'Data &amp; Parameter'!$E$37*R717</f>
        <v>0.64169184812122826</v>
      </c>
      <c r="T717" s="28">
        <f t="shared" si="11"/>
        <v>1.2833991306225307</v>
      </c>
    </row>
    <row r="718" spans="1:20" ht="15.75" customHeight="1" x14ac:dyDescent="0.35">
      <c r="A718">
        <v>711</v>
      </c>
      <c r="B718" s="76">
        <v>44234.644421296296</v>
      </c>
      <c r="C718" s="1" t="s">
        <v>2375</v>
      </c>
      <c r="D718" s="76">
        <v>44234.645532407405</v>
      </c>
      <c r="E718" s="1" t="s">
        <v>2376</v>
      </c>
      <c r="F718" s="1" t="s">
        <v>2377</v>
      </c>
      <c r="G718" s="1" t="s">
        <v>123</v>
      </c>
      <c r="H718" s="1" t="s">
        <v>124</v>
      </c>
      <c r="I718" s="1" t="s">
        <v>125</v>
      </c>
      <c r="J718" s="1" t="s">
        <v>936</v>
      </c>
      <c r="K718" s="1" t="s">
        <v>936</v>
      </c>
      <c r="L718">
        <f>ROUNDUP(IF(B718&gt;$D$4,0,($D$4-B718+1)/365),0)</f>
        <v>0</v>
      </c>
      <c r="M718">
        <f>ROUNDUP(IF(B718&gt;$D$5,0,($D$5-B718+1)/365),0)</f>
        <v>1</v>
      </c>
      <c r="N718" s="28">
        <f>IF(OR(L718=1,M718=1),IF(B718+364&lt;=$D$5,(B718+364-$D$4+1)/365,IF(B718&gt;$D$4,($D$5-B718+1)/365,$D$6/365)),0)</f>
        <v>0.18453583206494231</v>
      </c>
      <c r="O718" s="28">
        <f>'Data &amp; Parameter'!$E$16*'Data &amp; Parameter'!$E$17*('Data &amp; Parameter'!$E$18+'Data &amp; Parameter'!$E$19)*'Data &amp; Parameter'!$E$20*'Data &amp; Parameter'!$E$37*N718</f>
        <v>0.64157653125299174</v>
      </c>
      <c r="P718">
        <f>ROUNDUP(IF(D718&gt;$D$4,0,($D$4-D718+1)/365),0)</f>
        <v>0</v>
      </c>
      <c r="Q718">
        <f>ROUNDUP(IF(D718&gt;$D$5,0,($D$5-D718+1)/365),0)</f>
        <v>1</v>
      </c>
      <c r="R718" s="28">
        <f>IF(OR(P718=1,Q718=1),IF(D718+364&lt;=$D$5,(D718+364-$D$4+1)/365,IF(D718&gt;$D$4,($D$5-D718+1)/365,$D$6/365)),0)</f>
        <v>0.1845327879249179</v>
      </c>
      <c r="S718" s="28">
        <f>'Data &amp; Parameter'!$E$16*'Data &amp; Parameter'!$E$17*('Data &amp; Parameter'!$E$18+'Data &amp; Parameter'!$E$19)*'Data &amp; Parameter'!$E$20*'Data &amp; Parameter'!$E$37*R718</f>
        <v>0.64156594767810737</v>
      </c>
      <c r="T718" s="28">
        <f t="shared" si="11"/>
        <v>1.283142478931099</v>
      </c>
    </row>
    <row r="719" spans="1:20" ht="15.75" customHeight="1" x14ac:dyDescent="0.35">
      <c r="A719">
        <v>712</v>
      </c>
      <c r="B719" s="76">
        <v>44234.648541666669</v>
      </c>
      <c r="C719" s="1" t="s">
        <v>2378</v>
      </c>
      <c r="D719" s="76">
        <v>44234.649571759262</v>
      </c>
      <c r="E719" s="1" t="s">
        <v>2379</v>
      </c>
      <c r="F719" s="1" t="s">
        <v>2380</v>
      </c>
      <c r="G719" s="1" t="s">
        <v>123</v>
      </c>
      <c r="H719" s="1" t="s">
        <v>124</v>
      </c>
      <c r="I719" s="1" t="s">
        <v>125</v>
      </c>
      <c r="J719" s="1" t="s">
        <v>936</v>
      </c>
      <c r="K719" s="1" t="s">
        <v>936</v>
      </c>
      <c r="L719">
        <f>ROUNDUP(IF(B719&gt;$D$4,0,($D$4-B719+1)/365),0)</f>
        <v>0</v>
      </c>
      <c r="M719">
        <f>ROUNDUP(IF(B719&gt;$D$5,0,($D$5-B719+1)/365),0)</f>
        <v>1</v>
      </c>
      <c r="N719" s="28">
        <f>IF(OR(L719=1,M719=1),IF(B719+364&lt;=$D$5,(B719+364-$D$4+1)/365,IF(B719&gt;$D$4,($D$5-B719+1)/365,$D$6/365)),0)</f>
        <v>0.18452454337898852</v>
      </c>
      <c r="O719" s="28">
        <f>'Data &amp; Parameter'!$E$16*'Data &amp; Parameter'!$E$17*('Data &amp; Parameter'!$E$18+'Data &amp; Parameter'!$E$19)*'Data &amp; Parameter'!$E$20*'Data &amp; Parameter'!$E$37*N719</f>
        <v>0.64153728382935815</v>
      </c>
      <c r="P719">
        <f>ROUNDUP(IF(D719&gt;$D$4,0,($D$4-D719+1)/365),0)</f>
        <v>0</v>
      </c>
      <c r="Q719">
        <f>ROUNDUP(IF(D719&gt;$D$5,0,($D$5-D719+1)/365),0)</f>
        <v>1</v>
      </c>
      <c r="R719" s="28">
        <f>IF(OR(P719=1,Q719=1),IF(D719+364&lt;=$D$5,(D719+364-$D$4+1)/365,IF(D719&gt;$D$4,($D$5-D719+1)/365,$D$6/365)),0)</f>
        <v>0.18452172120750007</v>
      </c>
      <c r="S719" s="28">
        <f>'Data &amp; Parameter'!$E$16*'Data &amp; Parameter'!$E$17*('Data &amp; Parameter'!$E$18+'Data &amp; Parameter'!$E$19)*'Data &amp; Parameter'!$E$20*'Data &amp; Parameter'!$E$37*R719</f>
        <v>0.64152747197344973</v>
      </c>
      <c r="T719" s="28">
        <f t="shared" si="11"/>
        <v>1.2830647558028079</v>
      </c>
    </row>
    <row r="720" spans="1:20" ht="15.75" customHeight="1" x14ac:dyDescent="0.35">
      <c r="A720">
        <v>713</v>
      </c>
      <c r="B720" s="76">
        <v>44234.653379629628</v>
      </c>
      <c r="C720" s="1" t="s">
        <v>2381</v>
      </c>
      <c r="D720" s="76">
        <v>44234.655092592591</v>
      </c>
      <c r="E720" s="1" t="s">
        <v>2382</v>
      </c>
      <c r="F720" s="1" t="s">
        <v>2383</v>
      </c>
      <c r="G720" s="1" t="s">
        <v>123</v>
      </c>
      <c r="H720" s="1" t="s">
        <v>124</v>
      </c>
      <c r="I720" s="1" t="s">
        <v>125</v>
      </c>
      <c r="J720" s="1" t="s">
        <v>936</v>
      </c>
      <c r="K720" s="1" t="s">
        <v>936</v>
      </c>
      <c r="L720">
        <f>ROUNDUP(IF(B720&gt;$D$4,0,($D$4-B720+1)/365),0)</f>
        <v>0</v>
      </c>
      <c r="M720">
        <f>ROUNDUP(IF(B720&gt;$D$5,0,($D$5-B720+1)/365),0)</f>
        <v>1</v>
      </c>
      <c r="N720" s="28">
        <f>IF(OR(L720=1,M720=1),IF(B720+364&lt;=$D$5,(B720+364-$D$4+1)/365,IF(B720&gt;$D$4,($D$5-B720+1)/365,$D$6/365)),0)</f>
        <v>0.1845112886859506</v>
      </c>
      <c r="O720" s="28">
        <f>'Data &amp; Parameter'!$E$16*'Data &amp; Parameter'!$E$17*('Data &amp; Parameter'!$E$18+'Data &amp; Parameter'!$E$19)*'Data &amp; Parameter'!$E$20*'Data &amp; Parameter'!$E$37*N720</f>
        <v>0.64149120118033032</v>
      </c>
      <c r="P720">
        <f>ROUNDUP(IF(D720&gt;$D$4,0,($D$4-D720+1)/365),0)</f>
        <v>0</v>
      </c>
      <c r="Q720">
        <f>ROUNDUP(IF(D720&gt;$D$5,0,($D$5-D720+1)/365),0)</f>
        <v>1</v>
      </c>
      <c r="R720" s="28">
        <f>IF(OR(P720=1,Q720=1),IF(D720+364&lt;=$D$5,(D720+364-$D$4+1)/365,IF(D720&gt;$D$4,($D$5-D720+1)/365,$D$6/365)),0)</f>
        <v>0.18450659563673633</v>
      </c>
      <c r="S720" s="28">
        <f>'Data &amp; Parameter'!$E$16*'Data &amp; Parameter'!$E$17*('Data &amp; Parameter'!$E$18+'Data &amp; Parameter'!$E$19)*'Data &amp; Parameter'!$E$20*'Data &amp; Parameter'!$E$37*R720</f>
        <v>0.64147488483568227</v>
      </c>
      <c r="T720" s="28">
        <f t="shared" si="11"/>
        <v>1.2829660860160126</v>
      </c>
    </row>
    <row r="721" spans="1:20" ht="15.75" customHeight="1" x14ac:dyDescent="0.35">
      <c r="A721">
        <v>714</v>
      </c>
      <c r="B721" s="76">
        <v>44234.654490740737</v>
      </c>
      <c r="C721" s="1" t="s">
        <v>2384</v>
      </c>
      <c r="D721" s="76">
        <v>44234.655624999999</v>
      </c>
      <c r="E721" s="1" t="s">
        <v>2385</v>
      </c>
      <c r="F721" s="1" t="s">
        <v>2386</v>
      </c>
      <c r="G721" s="1" t="s">
        <v>123</v>
      </c>
      <c r="H721" s="1" t="s">
        <v>124</v>
      </c>
      <c r="I721" s="1" t="s">
        <v>125</v>
      </c>
      <c r="J721" s="1" t="s">
        <v>1616</v>
      </c>
      <c r="K721" s="1" t="s">
        <v>1616</v>
      </c>
      <c r="L721">
        <f>ROUNDUP(IF(B721&gt;$D$4,0,($D$4-B721+1)/365),0)</f>
        <v>0</v>
      </c>
      <c r="M721">
        <f>ROUNDUP(IF(B721&gt;$D$5,0,($D$5-B721+1)/365),0)</f>
        <v>1</v>
      </c>
      <c r="N721" s="28">
        <f>IF(OR(L721=1,M721=1),IF(B721+364&lt;=$D$5,(B721+364-$D$4+1)/365,IF(B721&gt;$D$4,($D$5-B721+1)/365,$D$6/365)),0)</f>
        <v>0.18450824454592618</v>
      </c>
      <c r="O721" s="28">
        <f>'Data &amp; Parameter'!$E$16*'Data &amp; Parameter'!$E$17*('Data &amp; Parameter'!$E$18+'Data &amp; Parameter'!$E$19)*'Data &amp; Parameter'!$E$20*'Data &amp; Parameter'!$E$37*N721</f>
        <v>0.64148061760544595</v>
      </c>
      <c r="P721">
        <f>ROUNDUP(IF(D721&gt;$D$4,0,($D$4-D721+1)/365),0)</f>
        <v>0</v>
      </c>
      <c r="Q721">
        <f>ROUNDUP(IF(D721&gt;$D$5,0,($D$5-D721+1)/365),0)</f>
        <v>1</v>
      </c>
      <c r="R721" s="28">
        <f>IF(OR(P721=1,Q721=1),IF(D721+364&lt;=$D$5,(D721+364-$D$4+1)/365,IF(D721&gt;$D$4,($D$5-D721+1)/365,$D$6/365)),0)</f>
        <v>0.18450513698630297</v>
      </c>
      <c r="S721" s="28">
        <f>'Data &amp; Parameter'!$E$16*'Data &amp; Parameter'!$E$17*('Data &amp; Parameter'!$E$18+'Data &amp; Parameter'!$E$19)*'Data &amp; Parameter'!$E$20*'Data &amp; Parameter'!$E$37*R721</f>
        <v>0.64146981353936616</v>
      </c>
      <c r="T721" s="28">
        <f t="shared" si="11"/>
        <v>1.2829504311448121</v>
      </c>
    </row>
    <row r="722" spans="1:20" ht="15.75" customHeight="1" x14ac:dyDescent="0.35">
      <c r="A722">
        <v>715</v>
      </c>
      <c r="B722" s="76">
        <v>44234.664976851855</v>
      </c>
      <c r="C722" s="1" t="s">
        <v>2387</v>
      </c>
      <c r="D722" s="76">
        <v>44234.666701388887</v>
      </c>
      <c r="E722" s="1" t="s">
        <v>2388</v>
      </c>
      <c r="F722" s="1" t="s">
        <v>2389</v>
      </c>
      <c r="G722" s="1" t="s">
        <v>123</v>
      </c>
      <c r="H722" s="1" t="s">
        <v>124</v>
      </c>
      <c r="I722" s="1" t="s">
        <v>125</v>
      </c>
      <c r="J722" s="1" t="s">
        <v>1616</v>
      </c>
      <c r="K722" s="1" t="s">
        <v>1812</v>
      </c>
      <c r="L722">
        <f>ROUNDUP(IF(B722&gt;$D$4,0,($D$4-B722+1)/365),0)</f>
        <v>0</v>
      </c>
      <c r="M722">
        <f>ROUNDUP(IF(B722&gt;$D$5,0,($D$5-B722+1)/365),0)</f>
        <v>1</v>
      </c>
      <c r="N722" s="28">
        <f>IF(OR(L722=1,M722=1),IF(B722+364&lt;=$D$5,(B722+364-$D$4+1)/365,IF(B722&gt;$D$4,($D$5-B722+1)/365,$D$6/365)),0)</f>
        <v>0.184479515474371</v>
      </c>
      <c r="O722" s="28">
        <f>'Data &amp; Parameter'!$E$16*'Data &amp; Parameter'!$E$17*('Data &amp; Parameter'!$E$18+'Data &amp; Parameter'!$E$19)*'Data &amp; Parameter'!$E$20*'Data &amp; Parameter'!$E$37*N722</f>
        <v>0.64138073511721461</v>
      </c>
      <c r="P722">
        <f>ROUNDUP(IF(D722&gt;$D$4,0,($D$4-D722+1)/365),0)</f>
        <v>0</v>
      </c>
      <c r="Q722">
        <f>ROUNDUP(IF(D722&gt;$D$5,0,($D$5-D722+1)/365),0)</f>
        <v>1</v>
      </c>
      <c r="R722" s="28">
        <f>IF(OR(P722=1,Q722=1),IF(D722+364&lt;=$D$5,(D722+364-$D$4+1)/365,IF(D722&gt;$D$4,($D$5-D722+1)/365,$D$6/365)),0)</f>
        <v>0.18447479071537726</v>
      </c>
      <c r="S722" s="28">
        <f>'Data &amp; Parameter'!$E$16*'Data &amp; Parameter'!$E$17*('Data &amp; Parameter'!$E$18+'Data &amp; Parameter'!$E$19)*'Data &amp; Parameter'!$E$20*'Data &amp; Parameter'!$E$37*R722</f>
        <v>0.64136430852703807</v>
      </c>
      <c r="T722" s="28">
        <f t="shared" si="11"/>
        <v>1.2827450436442527</v>
      </c>
    </row>
    <row r="723" spans="1:20" ht="15.75" customHeight="1" x14ac:dyDescent="0.35">
      <c r="A723">
        <v>716</v>
      </c>
      <c r="B723" s="76">
        <v>44234.669502314813</v>
      </c>
      <c r="C723" s="1" t="s">
        <v>2390</v>
      </c>
      <c r="D723" s="76">
        <v>44234.670289351852</v>
      </c>
      <c r="E723" s="1" t="s">
        <v>2391</v>
      </c>
      <c r="F723" s="1" t="s">
        <v>2392</v>
      </c>
      <c r="G723" s="1" t="s">
        <v>123</v>
      </c>
      <c r="H723" s="1" t="s">
        <v>124</v>
      </c>
      <c r="I723" s="1" t="s">
        <v>125</v>
      </c>
      <c r="J723" s="1" t="s">
        <v>1982</v>
      </c>
      <c r="K723" s="1" t="s">
        <v>2076</v>
      </c>
      <c r="L723">
        <f>ROUNDUP(IF(B723&gt;$D$4,0,($D$4-B723+1)/365),0)</f>
        <v>0</v>
      </c>
      <c r="M723">
        <f>ROUNDUP(IF(B723&gt;$D$5,0,($D$5-B723+1)/365),0)</f>
        <v>1</v>
      </c>
      <c r="N723" s="28">
        <f>IF(OR(L723=1,M723=1),IF(B723+364&lt;=$D$5,(B723+364-$D$4+1)/365,IF(B723&gt;$D$4,($D$5-B723+1)/365,$D$6/365)),0)</f>
        <v>0.18446711694571741</v>
      </c>
      <c r="O723" s="28">
        <f>'Data &amp; Parameter'!$E$16*'Data &amp; Parameter'!$E$17*('Data &amp; Parameter'!$E$18+'Data &amp; Parameter'!$E$19)*'Data &amp; Parameter'!$E$20*'Data &amp; Parameter'!$E$37*N723</f>
        <v>0.64133762909863168</v>
      </c>
      <c r="P723">
        <f>ROUNDUP(IF(D723&gt;$D$4,0,($D$4-D723+1)/365),0)</f>
        <v>0</v>
      </c>
      <c r="Q723">
        <f>ROUNDUP(IF(D723&gt;$D$5,0,($D$5-D723+1)/365),0)</f>
        <v>1</v>
      </c>
      <c r="R723" s="28">
        <f>IF(OR(P723=1,Q723=1),IF(D723+364&lt;=$D$5,(D723+364-$D$4+1)/365,IF(D723&gt;$D$4,($D$5-D723+1)/365,$D$6/365)),0)</f>
        <v>0.18446496067985682</v>
      </c>
      <c r="S723" s="28">
        <f>'Data &amp; Parameter'!$E$16*'Data &amp; Parameter'!$E$17*('Data &amp; Parameter'!$E$18+'Data &amp; Parameter'!$E$19)*'Data &amp; Parameter'!$E$20*'Data &amp; Parameter'!$E$37*R723</f>
        <v>0.64133013239972059</v>
      </c>
      <c r="T723" s="28">
        <f t="shared" si="11"/>
        <v>1.2826677614983524</v>
      </c>
    </row>
    <row r="724" spans="1:20" ht="15.75" customHeight="1" x14ac:dyDescent="0.35">
      <c r="A724">
        <v>717</v>
      </c>
      <c r="B724" s="76">
        <v>44234.678101851852</v>
      </c>
      <c r="C724" s="1" t="s">
        <v>2393</v>
      </c>
      <c r="D724" s="76">
        <v>44234.678518518514</v>
      </c>
      <c r="E724" s="1" t="s">
        <v>2394</v>
      </c>
      <c r="F724" s="1" t="s">
        <v>2395</v>
      </c>
      <c r="G724" s="1" t="s">
        <v>123</v>
      </c>
      <c r="H724" s="1" t="s">
        <v>124</v>
      </c>
      <c r="I724" s="1" t="s">
        <v>125</v>
      </c>
      <c r="J724" s="1" t="s">
        <v>1982</v>
      </c>
      <c r="K724" s="1" t="s">
        <v>1982</v>
      </c>
      <c r="L724">
        <f>ROUNDUP(IF(B724&gt;$D$4,0,($D$4-B724+1)/365),0)</f>
        <v>0</v>
      </c>
      <c r="M724">
        <f>ROUNDUP(IF(B724&gt;$D$5,0,($D$5-B724+1)/365),0)</f>
        <v>1</v>
      </c>
      <c r="N724" s="28">
        <f>IF(OR(L724=1,M724=1),IF(B724+364&lt;=$D$5,(B724+364-$D$4+1)/365,IF(B724&gt;$D$4,($D$5-B724+1)/365,$D$6/365)),0)</f>
        <v>0.18444355657026779</v>
      </c>
      <c r="O724" s="28">
        <f>'Data &amp; Parameter'!$E$16*'Data &amp; Parameter'!$E$17*('Data &amp; Parameter'!$E$18+'Data &amp; Parameter'!$E$19)*'Data &amp; Parameter'!$E$20*'Data &amp; Parameter'!$E$37*N724</f>
        <v>0.64125571663866743</v>
      </c>
      <c r="P724">
        <f>ROUNDUP(IF(D724&gt;$D$4,0,($D$4-D724+1)/365),0)</f>
        <v>0</v>
      </c>
      <c r="Q724">
        <f>ROUNDUP(IF(D724&gt;$D$5,0,($D$5-D724+1)/365),0)</f>
        <v>1</v>
      </c>
      <c r="R724" s="28">
        <f>IF(OR(P724=1,Q724=1),IF(D724+364&lt;=$D$5,(D724+364-$D$4+1)/365,IF(D724&gt;$D$4,($D$5-D724+1)/365,$D$6/365)),0)</f>
        <v>0.18444241501776859</v>
      </c>
      <c r="S724" s="28">
        <f>'Data &amp; Parameter'!$E$16*'Data &amp; Parameter'!$E$17*('Data &amp; Parameter'!$E$18+'Data &amp; Parameter'!$E$19)*'Data &amp; Parameter'!$E$20*'Data &amp; Parameter'!$E$37*R724</f>
        <v>0.64125174779812044</v>
      </c>
      <c r="T724" s="28">
        <f t="shared" si="11"/>
        <v>1.282507464436788</v>
      </c>
    </row>
    <row r="725" spans="1:20" ht="15.75" customHeight="1" x14ac:dyDescent="0.35">
      <c r="A725">
        <v>718</v>
      </c>
      <c r="B725" s="76">
        <v>44234.683090277773</v>
      </c>
      <c r="C725" s="1" t="s">
        <v>2396</v>
      </c>
      <c r="D725" s="76">
        <v>44234.683715277773</v>
      </c>
      <c r="E725" s="1" t="s">
        <v>2397</v>
      </c>
      <c r="F725" s="1" t="s">
        <v>2398</v>
      </c>
      <c r="G725" s="1" t="s">
        <v>123</v>
      </c>
      <c r="H725" s="1" t="s">
        <v>124</v>
      </c>
      <c r="I725" s="1" t="s">
        <v>125</v>
      </c>
      <c r="J725" s="1" t="s">
        <v>1982</v>
      </c>
      <c r="K725" s="1" t="s">
        <v>2399</v>
      </c>
      <c r="L725">
        <f>ROUNDUP(IF(B725&gt;$D$4,0,($D$4-B725+1)/365),0)</f>
        <v>0</v>
      </c>
      <c r="M725">
        <f>ROUNDUP(IF(B725&gt;$D$5,0,($D$5-B725+1)/365),0)</f>
        <v>1</v>
      </c>
      <c r="N725" s="28">
        <f>IF(OR(L725=1,M725=1),IF(B725+364&lt;=$D$5,(B725+364-$D$4+1)/365,IF(B725&gt;$D$4,($D$5-B725+1)/365,$D$6/365)),0)</f>
        <v>0.18442988964993737</v>
      </c>
      <c r="O725" s="28">
        <f>'Data &amp; Parameter'!$E$16*'Data &amp; Parameter'!$E$17*('Data &amp; Parameter'!$E$18+'Data &amp; Parameter'!$E$19)*'Data &amp; Parameter'!$E$20*'Data &amp; Parameter'!$E$37*N725</f>
        <v>0.64120820079721597</v>
      </c>
      <c r="P725">
        <f>ROUNDUP(IF(D725&gt;$D$4,0,($D$4-D725+1)/365),0)</f>
        <v>0</v>
      </c>
      <c r="Q725">
        <f>ROUNDUP(IF(D725&gt;$D$5,0,($D$5-D725+1)/365),0)</f>
        <v>1</v>
      </c>
      <c r="R725" s="28">
        <f>IF(OR(P725=1,Q725=1),IF(D725+364&lt;=$D$5,(D725+364-$D$4+1)/365,IF(D725&gt;$D$4,($D$5-D725+1)/365,$D$6/365)),0)</f>
        <v>0.18442817732116865</v>
      </c>
      <c r="S725" s="28">
        <f>'Data &amp; Parameter'!$E$16*'Data &amp; Parameter'!$E$17*('Data &amp; Parameter'!$E$18+'Data &amp; Parameter'!$E$19)*'Data &amp; Parameter'!$E$20*'Data &amp; Parameter'!$E$37*R725</f>
        <v>0.64120224753632615</v>
      </c>
      <c r="T725" s="28">
        <f t="shared" si="11"/>
        <v>1.2824104483335421</v>
      </c>
    </row>
    <row r="726" spans="1:20" ht="15.75" customHeight="1" x14ac:dyDescent="0.35">
      <c r="A726">
        <v>719</v>
      </c>
      <c r="B726" s="76">
        <v>44235</v>
      </c>
      <c r="C726" s="1" t="s">
        <v>2400</v>
      </c>
      <c r="D726" s="76">
        <v>44235</v>
      </c>
      <c r="E726" s="1" t="s">
        <v>2401</v>
      </c>
      <c r="F726" s="1" t="s">
        <v>2402</v>
      </c>
      <c r="G726" s="1" t="s">
        <v>123</v>
      </c>
      <c r="H726" s="1" t="s">
        <v>124</v>
      </c>
      <c r="I726" s="1" t="s">
        <v>125</v>
      </c>
      <c r="J726" s="1" t="s">
        <v>487</v>
      </c>
      <c r="K726" s="1" t="s">
        <v>487</v>
      </c>
      <c r="L726">
        <f>ROUNDUP(IF(B726&gt;$D$4,0,($D$4-B726+1)/365),0)</f>
        <v>0</v>
      </c>
      <c r="M726">
        <f>ROUNDUP(IF(B726&gt;$D$5,0,($D$5-B726+1)/365),0)</f>
        <v>1</v>
      </c>
      <c r="N726" s="28">
        <f>IF(OR(L726=1,M726=1),IF(B726+364&lt;=$D$5,(B726+364-$D$4+1)/365,IF(B726&gt;$D$4,($D$5-B726+1)/365,$D$6/365)),0)</f>
        <v>0.18356164383561643</v>
      </c>
      <c r="O726" s="28">
        <f>'Data &amp; Parameter'!$E$16*'Data &amp; Parameter'!$E$17*('Data &amp; Parameter'!$E$18+'Data &amp; Parameter'!$E$19)*'Data &amp; Parameter'!$E$20*'Data &amp; Parameter'!$E$37*N726</f>
        <v>0.63818956679213612</v>
      </c>
      <c r="P726">
        <f>ROUNDUP(IF(D726&gt;$D$4,0,($D$4-D726+1)/365),0)</f>
        <v>0</v>
      </c>
      <c r="Q726">
        <f>ROUNDUP(IF(D726&gt;$D$5,0,($D$5-D726+1)/365),0)</f>
        <v>1</v>
      </c>
      <c r="R726" s="28">
        <f>IF(OR(P726=1,Q726=1),IF(D726+364&lt;=$D$5,(D726+364-$D$4+1)/365,IF(D726&gt;$D$4,($D$5-D726+1)/365,$D$6/365)),0)</f>
        <v>0.18356164383561643</v>
      </c>
      <c r="S726" s="28">
        <f>'Data &amp; Parameter'!$E$16*'Data &amp; Parameter'!$E$17*('Data &amp; Parameter'!$E$18+'Data &amp; Parameter'!$E$19)*'Data &amp; Parameter'!$E$20*'Data &amp; Parameter'!$E$37*R726</f>
        <v>0.63818956679213612</v>
      </c>
      <c r="T726" s="28">
        <f t="shared" si="11"/>
        <v>1.2763791335842722</v>
      </c>
    </row>
    <row r="727" spans="1:20" ht="15.75" customHeight="1" x14ac:dyDescent="0.35">
      <c r="A727">
        <v>720</v>
      </c>
      <c r="B727" s="76">
        <v>44235</v>
      </c>
      <c r="C727" s="1" t="s">
        <v>2403</v>
      </c>
      <c r="D727" s="76">
        <v>44235</v>
      </c>
      <c r="E727" s="1" t="s">
        <v>2404</v>
      </c>
      <c r="F727" s="1" t="s">
        <v>2405</v>
      </c>
      <c r="G727" s="1" t="s">
        <v>123</v>
      </c>
      <c r="H727" s="1" t="s">
        <v>124</v>
      </c>
      <c r="I727" s="1" t="s">
        <v>125</v>
      </c>
      <c r="J727" s="1" t="s">
        <v>487</v>
      </c>
      <c r="K727" s="1" t="s">
        <v>487</v>
      </c>
      <c r="L727">
        <f>ROUNDUP(IF(B727&gt;$D$4,0,($D$4-B727+1)/365),0)</f>
        <v>0</v>
      </c>
      <c r="M727">
        <f>ROUNDUP(IF(B727&gt;$D$5,0,($D$5-B727+1)/365),0)</f>
        <v>1</v>
      </c>
      <c r="N727" s="28">
        <f>IF(OR(L727=1,M727=1),IF(B727+364&lt;=$D$5,(B727+364-$D$4+1)/365,IF(B727&gt;$D$4,($D$5-B727+1)/365,$D$6/365)),0)</f>
        <v>0.18356164383561643</v>
      </c>
      <c r="O727" s="28">
        <f>'Data &amp; Parameter'!$E$16*'Data &amp; Parameter'!$E$17*('Data &amp; Parameter'!$E$18+'Data &amp; Parameter'!$E$19)*'Data &amp; Parameter'!$E$20*'Data &amp; Parameter'!$E$37*N727</f>
        <v>0.63818956679213612</v>
      </c>
      <c r="P727">
        <f>ROUNDUP(IF(D727&gt;$D$4,0,($D$4-D727+1)/365),0)</f>
        <v>0</v>
      </c>
      <c r="Q727">
        <f>ROUNDUP(IF(D727&gt;$D$5,0,($D$5-D727+1)/365),0)</f>
        <v>1</v>
      </c>
      <c r="R727" s="28">
        <f>IF(OR(P727=1,Q727=1),IF(D727+364&lt;=$D$5,(D727+364-$D$4+1)/365,IF(D727&gt;$D$4,($D$5-D727+1)/365,$D$6/365)),0)</f>
        <v>0.18356164383561643</v>
      </c>
      <c r="S727" s="28">
        <f>'Data &amp; Parameter'!$E$16*'Data &amp; Parameter'!$E$17*('Data &amp; Parameter'!$E$18+'Data &amp; Parameter'!$E$19)*'Data &amp; Parameter'!$E$20*'Data &amp; Parameter'!$E$37*R727</f>
        <v>0.63818956679213612</v>
      </c>
      <c r="T727" s="28">
        <f t="shared" si="11"/>
        <v>1.2763791335842722</v>
      </c>
    </row>
    <row r="728" spans="1:20" ht="15.75" customHeight="1" x14ac:dyDescent="0.35">
      <c r="A728">
        <v>721</v>
      </c>
      <c r="B728" s="76">
        <v>44235</v>
      </c>
      <c r="C728" s="1" t="s">
        <v>2406</v>
      </c>
      <c r="D728" s="76">
        <v>44235</v>
      </c>
      <c r="E728" s="1" t="s">
        <v>2407</v>
      </c>
      <c r="F728" s="1" t="s">
        <v>2408</v>
      </c>
      <c r="G728" s="1" t="s">
        <v>123</v>
      </c>
      <c r="H728" s="1" t="s">
        <v>124</v>
      </c>
      <c r="I728" s="1" t="s">
        <v>125</v>
      </c>
      <c r="J728" s="1" t="s">
        <v>487</v>
      </c>
      <c r="K728" s="1" t="s">
        <v>487</v>
      </c>
      <c r="L728">
        <f>ROUNDUP(IF(B728&gt;$D$4,0,($D$4-B728+1)/365),0)</f>
        <v>0</v>
      </c>
      <c r="M728">
        <f>ROUNDUP(IF(B728&gt;$D$5,0,($D$5-B728+1)/365),0)</f>
        <v>1</v>
      </c>
      <c r="N728" s="28">
        <f>IF(OR(L728=1,M728=1),IF(B728+364&lt;=$D$5,(B728+364-$D$4+1)/365,IF(B728&gt;$D$4,($D$5-B728+1)/365,$D$6/365)),0)</f>
        <v>0.18356164383561643</v>
      </c>
      <c r="O728" s="28">
        <f>'Data &amp; Parameter'!$E$16*'Data &amp; Parameter'!$E$17*('Data &amp; Parameter'!$E$18+'Data &amp; Parameter'!$E$19)*'Data &amp; Parameter'!$E$20*'Data &amp; Parameter'!$E$37*N728</f>
        <v>0.63818956679213612</v>
      </c>
      <c r="P728">
        <f>ROUNDUP(IF(D728&gt;$D$4,0,($D$4-D728+1)/365),0)</f>
        <v>0</v>
      </c>
      <c r="Q728">
        <f>ROUNDUP(IF(D728&gt;$D$5,0,($D$5-D728+1)/365),0)</f>
        <v>1</v>
      </c>
      <c r="R728" s="28">
        <f>IF(OR(P728=1,Q728=1),IF(D728+364&lt;=$D$5,(D728+364-$D$4+1)/365,IF(D728&gt;$D$4,($D$5-D728+1)/365,$D$6/365)),0)</f>
        <v>0.18356164383561643</v>
      </c>
      <c r="S728" s="28">
        <f>'Data &amp; Parameter'!$E$16*'Data &amp; Parameter'!$E$17*('Data &amp; Parameter'!$E$18+'Data &amp; Parameter'!$E$19)*'Data &amp; Parameter'!$E$20*'Data &amp; Parameter'!$E$37*R728</f>
        <v>0.63818956679213612</v>
      </c>
      <c r="T728" s="28">
        <f t="shared" si="11"/>
        <v>1.2763791335842722</v>
      </c>
    </row>
    <row r="729" spans="1:20" ht="15.75" customHeight="1" x14ac:dyDescent="0.35">
      <c r="A729">
        <v>722</v>
      </c>
      <c r="B729" s="76">
        <v>44235</v>
      </c>
      <c r="C729" s="1" t="s">
        <v>2409</v>
      </c>
      <c r="D729" s="76">
        <v>44235</v>
      </c>
      <c r="E729" s="1" t="s">
        <v>2410</v>
      </c>
      <c r="F729" s="1" t="s">
        <v>2411</v>
      </c>
      <c r="G729" s="1" t="s">
        <v>123</v>
      </c>
      <c r="H729" s="1" t="s">
        <v>124</v>
      </c>
      <c r="I729" s="1" t="s">
        <v>125</v>
      </c>
      <c r="J729" s="1" t="s">
        <v>487</v>
      </c>
      <c r="K729" s="1" t="s">
        <v>487</v>
      </c>
      <c r="L729">
        <f>ROUNDUP(IF(B729&gt;$D$4,0,($D$4-B729+1)/365),0)</f>
        <v>0</v>
      </c>
      <c r="M729">
        <f>ROUNDUP(IF(B729&gt;$D$5,0,($D$5-B729+1)/365),0)</f>
        <v>1</v>
      </c>
      <c r="N729" s="28">
        <f>IF(OR(L729=1,M729=1),IF(B729+364&lt;=$D$5,(B729+364-$D$4+1)/365,IF(B729&gt;$D$4,($D$5-B729+1)/365,$D$6/365)),0)</f>
        <v>0.18356164383561643</v>
      </c>
      <c r="O729" s="28">
        <f>'Data &amp; Parameter'!$E$16*'Data &amp; Parameter'!$E$17*('Data &amp; Parameter'!$E$18+'Data &amp; Parameter'!$E$19)*'Data &amp; Parameter'!$E$20*'Data &amp; Parameter'!$E$37*N729</f>
        <v>0.63818956679213612</v>
      </c>
      <c r="P729">
        <f>ROUNDUP(IF(D729&gt;$D$4,0,($D$4-D729+1)/365),0)</f>
        <v>0</v>
      </c>
      <c r="Q729">
        <f>ROUNDUP(IF(D729&gt;$D$5,0,($D$5-D729+1)/365),0)</f>
        <v>1</v>
      </c>
      <c r="R729" s="28">
        <f>IF(OR(P729=1,Q729=1),IF(D729+364&lt;=$D$5,(D729+364-$D$4+1)/365,IF(D729&gt;$D$4,($D$5-D729+1)/365,$D$6/365)),0)</f>
        <v>0.18356164383561643</v>
      </c>
      <c r="S729" s="28">
        <f>'Data &amp; Parameter'!$E$16*'Data &amp; Parameter'!$E$17*('Data &amp; Parameter'!$E$18+'Data &amp; Parameter'!$E$19)*'Data &amp; Parameter'!$E$20*'Data &amp; Parameter'!$E$37*R729</f>
        <v>0.63818956679213612</v>
      </c>
      <c r="T729" s="28">
        <f t="shared" si="11"/>
        <v>1.2763791335842722</v>
      </c>
    </row>
    <row r="730" spans="1:20" ht="15.75" customHeight="1" x14ac:dyDescent="0.35">
      <c r="A730">
        <v>723</v>
      </c>
      <c r="B730" s="76">
        <v>44235</v>
      </c>
      <c r="C730" s="1" t="s">
        <v>2412</v>
      </c>
      <c r="D730" s="76">
        <v>44235</v>
      </c>
      <c r="E730" s="1" t="s">
        <v>2413</v>
      </c>
      <c r="F730" s="1" t="s">
        <v>2414</v>
      </c>
      <c r="G730" s="1" t="s">
        <v>123</v>
      </c>
      <c r="H730" s="1" t="s">
        <v>124</v>
      </c>
      <c r="I730" s="1" t="s">
        <v>125</v>
      </c>
      <c r="J730" s="1" t="s">
        <v>487</v>
      </c>
      <c r="K730" s="1" t="s">
        <v>487</v>
      </c>
      <c r="L730">
        <f>ROUNDUP(IF(B730&gt;$D$4,0,($D$4-B730+1)/365),0)</f>
        <v>0</v>
      </c>
      <c r="M730">
        <f>ROUNDUP(IF(B730&gt;$D$5,0,($D$5-B730+1)/365),0)</f>
        <v>1</v>
      </c>
      <c r="N730" s="28">
        <f>IF(OR(L730=1,M730=1),IF(B730+364&lt;=$D$5,(B730+364-$D$4+1)/365,IF(B730&gt;$D$4,($D$5-B730+1)/365,$D$6/365)),0)</f>
        <v>0.18356164383561643</v>
      </c>
      <c r="O730" s="28">
        <f>'Data &amp; Parameter'!$E$16*'Data &amp; Parameter'!$E$17*('Data &amp; Parameter'!$E$18+'Data &amp; Parameter'!$E$19)*'Data &amp; Parameter'!$E$20*'Data &amp; Parameter'!$E$37*N730</f>
        <v>0.63818956679213612</v>
      </c>
      <c r="P730">
        <f>ROUNDUP(IF(D730&gt;$D$4,0,($D$4-D730+1)/365),0)</f>
        <v>0</v>
      </c>
      <c r="Q730">
        <f>ROUNDUP(IF(D730&gt;$D$5,0,($D$5-D730+1)/365),0)</f>
        <v>1</v>
      </c>
      <c r="R730" s="28">
        <f>IF(OR(P730=1,Q730=1),IF(D730+364&lt;=$D$5,(D730+364-$D$4+1)/365,IF(D730&gt;$D$4,($D$5-D730+1)/365,$D$6/365)),0)</f>
        <v>0.18356164383561643</v>
      </c>
      <c r="S730" s="28">
        <f>'Data &amp; Parameter'!$E$16*'Data &amp; Parameter'!$E$17*('Data &amp; Parameter'!$E$18+'Data &amp; Parameter'!$E$19)*'Data &amp; Parameter'!$E$20*'Data &amp; Parameter'!$E$37*R730</f>
        <v>0.63818956679213612</v>
      </c>
      <c r="T730" s="28">
        <f t="shared" si="11"/>
        <v>1.2763791335842722</v>
      </c>
    </row>
    <row r="731" spans="1:20" ht="15.75" customHeight="1" x14ac:dyDescent="0.35">
      <c r="A731">
        <v>724</v>
      </c>
      <c r="B731" s="76">
        <v>44235</v>
      </c>
      <c r="C731" s="1" t="s">
        <v>2415</v>
      </c>
      <c r="D731" s="76">
        <v>44235</v>
      </c>
      <c r="E731" s="1" t="s">
        <v>2416</v>
      </c>
      <c r="F731" s="1" t="s">
        <v>2417</v>
      </c>
      <c r="G731" s="1" t="s">
        <v>123</v>
      </c>
      <c r="H731" s="1" t="s">
        <v>124</v>
      </c>
      <c r="I731" s="1" t="s">
        <v>125</v>
      </c>
      <c r="J731" s="1" t="s">
        <v>487</v>
      </c>
      <c r="K731" s="1" t="s">
        <v>487</v>
      </c>
      <c r="L731">
        <f>ROUNDUP(IF(B731&gt;$D$4,0,($D$4-B731+1)/365),0)</f>
        <v>0</v>
      </c>
      <c r="M731">
        <f>ROUNDUP(IF(B731&gt;$D$5,0,($D$5-B731+1)/365),0)</f>
        <v>1</v>
      </c>
      <c r="N731" s="28">
        <f>IF(OR(L731=1,M731=1),IF(B731+364&lt;=$D$5,(B731+364-$D$4+1)/365,IF(B731&gt;$D$4,($D$5-B731+1)/365,$D$6/365)),0)</f>
        <v>0.18356164383561643</v>
      </c>
      <c r="O731" s="28">
        <f>'Data &amp; Parameter'!$E$16*'Data &amp; Parameter'!$E$17*('Data &amp; Parameter'!$E$18+'Data &amp; Parameter'!$E$19)*'Data &amp; Parameter'!$E$20*'Data &amp; Parameter'!$E$37*N731</f>
        <v>0.63818956679213612</v>
      </c>
      <c r="P731">
        <f>ROUNDUP(IF(D731&gt;$D$4,0,($D$4-D731+1)/365),0)</f>
        <v>0</v>
      </c>
      <c r="Q731">
        <f>ROUNDUP(IF(D731&gt;$D$5,0,($D$5-D731+1)/365),0)</f>
        <v>1</v>
      </c>
      <c r="R731" s="28">
        <f>IF(OR(P731=1,Q731=1),IF(D731+364&lt;=$D$5,(D731+364-$D$4+1)/365,IF(D731&gt;$D$4,($D$5-D731+1)/365,$D$6/365)),0)</f>
        <v>0.18356164383561643</v>
      </c>
      <c r="S731" s="28">
        <f>'Data &amp; Parameter'!$E$16*'Data &amp; Parameter'!$E$17*('Data &amp; Parameter'!$E$18+'Data &amp; Parameter'!$E$19)*'Data &amp; Parameter'!$E$20*'Data &amp; Parameter'!$E$37*R731</f>
        <v>0.63818956679213612</v>
      </c>
      <c r="T731" s="28">
        <f t="shared" si="11"/>
        <v>1.2763791335842722</v>
      </c>
    </row>
    <row r="732" spans="1:20" ht="15.75" customHeight="1" x14ac:dyDescent="0.35">
      <c r="A732">
        <v>725</v>
      </c>
      <c r="B732" s="76">
        <v>44235</v>
      </c>
      <c r="C732" s="1" t="s">
        <v>2418</v>
      </c>
      <c r="D732" s="76">
        <v>44235</v>
      </c>
      <c r="E732" s="1" t="s">
        <v>2419</v>
      </c>
      <c r="F732" s="1" t="s">
        <v>2420</v>
      </c>
      <c r="G732" s="1" t="s">
        <v>123</v>
      </c>
      <c r="H732" s="1" t="s">
        <v>124</v>
      </c>
      <c r="I732" s="1" t="s">
        <v>125</v>
      </c>
      <c r="J732" s="1" t="s">
        <v>487</v>
      </c>
      <c r="K732" s="1" t="s">
        <v>487</v>
      </c>
      <c r="L732">
        <f>ROUNDUP(IF(B732&gt;$D$4,0,($D$4-B732+1)/365),0)</f>
        <v>0</v>
      </c>
      <c r="M732">
        <f>ROUNDUP(IF(B732&gt;$D$5,0,($D$5-B732+1)/365),0)</f>
        <v>1</v>
      </c>
      <c r="N732" s="28">
        <f>IF(OR(L732=1,M732=1),IF(B732+364&lt;=$D$5,(B732+364-$D$4+1)/365,IF(B732&gt;$D$4,($D$5-B732+1)/365,$D$6/365)),0)</f>
        <v>0.18356164383561643</v>
      </c>
      <c r="O732" s="28">
        <f>'Data &amp; Parameter'!$E$16*'Data &amp; Parameter'!$E$17*('Data &amp; Parameter'!$E$18+'Data &amp; Parameter'!$E$19)*'Data &amp; Parameter'!$E$20*'Data &amp; Parameter'!$E$37*N732</f>
        <v>0.63818956679213612</v>
      </c>
      <c r="P732">
        <f>ROUNDUP(IF(D732&gt;$D$4,0,($D$4-D732+1)/365),0)</f>
        <v>0</v>
      </c>
      <c r="Q732">
        <f>ROUNDUP(IF(D732&gt;$D$5,0,($D$5-D732+1)/365),0)</f>
        <v>1</v>
      </c>
      <c r="R732" s="28">
        <f>IF(OR(P732=1,Q732=1),IF(D732+364&lt;=$D$5,(D732+364-$D$4+1)/365,IF(D732&gt;$D$4,($D$5-D732+1)/365,$D$6/365)),0)</f>
        <v>0.18356164383561643</v>
      </c>
      <c r="S732" s="28">
        <f>'Data &amp; Parameter'!$E$16*'Data &amp; Parameter'!$E$17*('Data &amp; Parameter'!$E$18+'Data &amp; Parameter'!$E$19)*'Data &amp; Parameter'!$E$20*'Data &amp; Parameter'!$E$37*R732</f>
        <v>0.63818956679213612</v>
      </c>
      <c r="T732" s="28">
        <f t="shared" si="11"/>
        <v>1.2763791335842722</v>
      </c>
    </row>
    <row r="733" spans="1:20" ht="15.75" customHeight="1" x14ac:dyDescent="0.35">
      <c r="A733">
        <v>726</v>
      </c>
      <c r="B733" s="76">
        <v>44235</v>
      </c>
      <c r="C733" s="1" t="s">
        <v>2421</v>
      </c>
      <c r="D733" s="76">
        <v>44235</v>
      </c>
      <c r="E733" s="1" t="s">
        <v>2422</v>
      </c>
      <c r="F733" s="1" t="s">
        <v>2423</v>
      </c>
      <c r="G733" s="1" t="s">
        <v>123</v>
      </c>
      <c r="H733" s="1" t="s">
        <v>124</v>
      </c>
      <c r="I733" s="1" t="s">
        <v>125</v>
      </c>
      <c r="J733" s="1" t="s">
        <v>487</v>
      </c>
      <c r="K733" s="1" t="s">
        <v>487</v>
      </c>
      <c r="L733">
        <f>ROUNDUP(IF(B733&gt;$D$4,0,($D$4-B733+1)/365),0)</f>
        <v>0</v>
      </c>
      <c r="M733">
        <f>ROUNDUP(IF(B733&gt;$D$5,0,($D$5-B733+1)/365),0)</f>
        <v>1</v>
      </c>
      <c r="N733" s="28">
        <f>IF(OR(L733=1,M733=1),IF(B733+364&lt;=$D$5,(B733+364-$D$4+1)/365,IF(B733&gt;$D$4,($D$5-B733+1)/365,$D$6/365)),0)</f>
        <v>0.18356164383561643</v>
      </c>
      <c r="O733" s="28">
        <f>'Data &amp; Parameter'!$E$16*'Data &amp; Parameter'!$E$17*('Data &amp; Parameter'!$E$18+'Data &amp; Parameter'!$E$19)*'Data &amp; Parameter'!$E$20*'Data &amp; Parameter'!$E$37*N733</f>
        <v>0.63818956679213612</v>
      </c>
      <c r="P733">
        <f>ROUNDUP(IF(D733&gt;$D$4,0,($D$4-D733+1)/365),0)</f>
        <v>0</v>
      </c>
      <c r="Q733">
        <f>ROUNDUP(IF(D733&gt;$D$5,0,($D$5-D733+1)/365),0)</f>
        <v>1</v>
      </c>
      <c r="R733" s="28">
        <f>IF(OR(P733=1,Q733=1),IF(D733+364&lt;=$D$5,(D733+364-$D$4+1)/365,IF(D733&gt;$D$4,($D$5-D733+1)/365,$D$6/365)),0)</f>
        <v>0.18356164383561643</v>
      </c>
      <c r="S733" s="28">
        <f>'Data &amp; Parameter'!$E$16*'Data &amp; Parameter'!$E$17*('Data &amp; Parameter'!$E$18+'Data &amp; Parameter'!$E$19)*'Data &amp; Parameter'!$E$20*'Data &amp; Parameter'!$E$37*R733</f>
        <v>0.63818956679213612</v>
      </c>
      <c r="T733" s="28">
        <f t="shared" si="11"/>
        <v>1.2763791335842722</v>
      </c>
    </row>
    <row r="734" spans="1:20" ht="15.75" customHeight="1" x14ac:dyDescent="0.35">
      <c r="A734">
        <v>727</v>
      </c>
      <c r="B734" s="76">
        <v>44235</v>
      </c>
      <c r="C734" s="1" t="s">
        <v>2424</v>
      </c>
      <c r="D734" s="76">
        <v>44235</v>
      </c>
      <c r="E734" s="1" t="s">
        <v>2425</v>
      </c>
      <c r="F734" s="1" t="s">
        <v>2426</v>
      </c>
      <c r="G734" s="1" t="s">
        <v>123</v>
      </c>
      <c r="H734" s="1" t="s">
        <v>124</v>
      </c>
      <c r="I734" s="1" t="s">
        <v>125</v>
      </c>
      <c r="J734" s="1" t="s">
        <v>487</v>
      </c>
      <c r="K734" s="1" t="s">
        <v>487</v>
      </c>
      <c r="L734">
        <f>ROUNDUP(IF(B734&gt;$D$4,0,($D$4-B734+1)/365),0)</f>
        <v>0</v>
      </c>
      <c r="M734">
        <f>ROUNDUP(IF(B734&gt;$D$5,0,($D$5-B734+1)/365),0)</f>
        <v>1</v>
      </c>
      <c r="N734" s="28">
        <f>IF(OR(L734=1,M734=1),IF(B734+364&lt;=$D$5,(B734+364-$D$4+1)/365,IF(B734&gt;$D$4,($D$5-B734+1)/365,$D$6/365)),0)</f>
        <v>0.18356164383561643</v>
      </c>
      <c r="O734" s="28">
        <f>'Data &amp; Parameter'!$E$16*'Data &amp; Parameter'!$E$17*('Data &amp; Parameter'!$E$18+'Data &amp; Parameter'!$E$19)*'Data &amp; Parameter'!$E$20*'Data &amp; Parameter'!$E$37*N734</f>
        <v>0.63818956679213612</v>
      </c>
      <c r="P734">
        <f>ROUNDUP(IF(D734&gt;$D$4,0,($D$4-D734+1)/365),0)</f>
        <v>0</v>
      </c>
      <c r="Q734">
        <f>ROUNDUP(IF(D734&gt;$D$5,0,($D$5-D734+1)/365),0)</f>
        <v>1</v>
      </c>
      <c r="R734" s="28">
        <f>IF(OR(P734=1,Q734=1),IF(D734+364&lt;=$D$5,(D734+364-$D$4+1)/365,IF(D734&gt;$D$4,($D$5-D734+1)/365,$D$6/365)),0)</f>
        <v>0.18356164383561643</v>
      </c>
      <c r="S734" s="28">
        <f>'Data &amp; Parameter'!$E$16*'Data &amp; Parameter'!$E$17*('Data &amp; Parameter'!$E$18+'Data &amp; Parameter'!$E$19)*'Data &amp; Parameter'!$E$20*'Data &amp; Parameter'!$E$37*R734</f>
        <v>0.63818956679213612</v>
      </c>
      <c r="T734" s="28">
        <f t="shared" si="11"/>
        <v>1.2763791335842722</v>
      </c>
    </row>
    <row r="735" spans="1:20" ht="15.75" customHeight="1" x14ac:dyDescent="0.35">
      <c r="A735">
        <v>728</v>
      </c>
      <c r="B735" s="76">
        <v>44235</v>
      </c>
      <c r="C735" s="1" t="s">
        <v>2427</v>
      </c>
      <c r="D735" s="76">
        <v>44235</v>
      </c>
      <c r="E735" s="1" t="s">
        <v>2428</v>
      </c>
      <c r="F735" s="1" t="s">
        <v>2429</v>
      </c>
      <c r="G735" s="1" t="s">
        <v>123</v>
      </c>
      <c r="H735" s="1" t="s">
        <v>124</v>
      </c>
      <c r="I735" s="1" t="s">
        <v>125</v>
      </c>
      <c r="J735" s="1" t="s">
        <v>487</v>
      </c>
      <c r="K735" s="1" t="s">
        <v>487</v>
      </c>
      <c r="L735">
        <f>ROUNDUP(IF(B735&gt;$D$4,0,($D$4-B735+1)/365),0)</f>
        <v>0</v>
      </c>
      <c r="M735">
        <f>ROUNDUP(IF(B735&gt;$D$5,0,($D$5-B735+1)/365),0)</f>
        <v>1</v>
      </c>
      <c r="N735" s="28">
        <f>IF(OR(L735=1,M735=1),IF(B735+364&lt;=$D$5,(B735+364-$D$4+1)/365,IF(B735&gt;$D$4,($D$5-B735+1)/365,$D$6/365)),0)</f>
        <v>0.18356164383561643</v>
      </c>
      <c r="O735" s="28">
        <f>'Data &amp; Parameter'!$E$16*'Data &amp; Parameter'!$E$17*('Data &amp; Parameter'!$E$18+'Data &amp; Parameter'!$E$19)*'Data &amp; Parameter'!$E$20*'Data &amp; Parameter'!$E$37*N735</f>
        <v>0.63818956679213612</v>
      </c>
      <c r="P735">
        <f>ROUNDUP(IF(D735&gt;$D$4,0,($D$4-D735+1)/365),0)</f>
        <v>0</v>
      </c>
      <c r="Q735">
        <f>ROUNDUP(IF(D735&gt;$D$5,0,($D$5-D735+1)/365),0)</f>
        <v>1</v>
      </c>
      <c r="R735" s="28">
        <f>IF(OR(P735=1,Q735=1),IF(D735+364&lt;=$D$5,(D735+364-$D$4+1)/365,IF(D735&gt;$D$4,($D$5-D735+1)/365,$D$6/365)),0)</f>
        <v>0.18356164383561643</v>
      </c>
      <c r="S735" s="28">
        <f>'Data &amp; Parameter'!$E$16*'Data &amp; Parameter'!$E$17*('Data &amp; Parameter'!$E$18+'Data &amp; Parameter'!$E$19)*'Data &amp; Parameter'!$E$20*'Data &amp; Parameter'!$E$37*R735</f>
        <v>0.63818956679213612</v>
      </c>
      <c r="T735" s="28">
        <f t="shared" si="11"/>
        <v>1.2763791335842722</v>
      </c>
    </row>
    <row r="736" spans="1:20" ht="15.75" customHeight="1" x14ac:dyDescent="0.35">
      <c r="A736">
        <v>729</v>
      </c>
      <c r="B736" s="76">
        <v>44235</v>
      </c>
      <c r="C736" s="1" t="s">
        <v>2430</v>
      </c>
      <c r="D736" s="76">
        <v>44235</v>
      </c>
      <c r="E736" s="1" t="s">
        <v>2431</v>
      </c>
      <c r="F736" s="1" t="s">
        <v>2432</v>
      </c>
      <c r="G736" s="1" t="s">
        <v>123</v>
      </c>
      <c r="H736" s="1" t="s">
        <v>124</v>
      </c>
      <c r="I736" s="1" t="s">
        <v>125</v>
      </c>
      <c r="J736" s="1" t="s">
        <v>487</v>
      </c>
      <c r="K736" s="1" t="s">
        <v>487</v>
      </c>
      <c r="L736">
        <f>ROUNDUP(IF(B736&gt;$D$4,0,($D$4-B736+1)/365),0)</f>
        <v>0</v>
      </c>
      <c r="M736">
        <f>ROUNDUP(IF(B736&gt;$D$5,0,($D$5-B736+1)/365),0)</f>
        <v>1</v>
      </c>
      <c r="N736" s="28">
        <f>IF(OR(L736=1,M736=1),IF(B736+364&lt;=$D$5,(B736+364-$D$4+1)/365,IF(B736&gt;$D$4,($D$5-B736+1)/365,$D$6/365)),0)</f>
        <v>0.18356164383561643</v>
      </c>
      <c r="O736" s="28">
        <f>'Data &amp; Parameter'!$E$16*'Data &amp; Parameter'!$E$17*('Data &amp; Parameter'!$E$18+'Data &amp; Parameter'!$E$19)*'Data &amp; Parameter'!$E$20*'Data &amp; Parameter'!$E$37*N736</f>
        <v>0.63818956679213612</v>
      </c>
      <c r="P736">
        <f>ROUNDUP(IF(D736&gt;$D$4,0,($D$4-D736+1)/365),0)</f>
        <v>0</v>
      </c>
      <c r="Q736">
        <f>ROUNDUP(IF(D736&gt;$D$5,0,($D$5-D736+1)/365),0)</f>
        <v>1</v>
      </c>
      <c r="R736" s="28">
        <f>IF(OR(P736=1,Q736=1),IF(D736+364&lt;=$D$5,(D736+364-$D$4+1)/365,IF(D736&gt;$D$4,($D$5-D736+1)/365,$D$6/365)),0)</f>
        <v>0.18356164383561643</v>
      </c>
      <c r="S736" s="28">
        <f>'Data &amp; Parameter'!$E$16*'Data &amp; Parameter'!$E$17*('Data &amp; Parameter'!$E$18+'Data &amp; Parameter'!$E$19)*'Data &amp; Parameter'!$E$20*'Data &amp; Parameter'!$E$37*R736</f>
        <v>0.63818956679213612</v>
      </c>
      <c r="T736" s="28">
        <f t="shared" si="11"/>
        <v>1.2763791335842722</v>
      </c>
    </row>
    <row r="737" spans="1:20" ht="15.75" customHeight="1" x14ac:dyDescent="0.35">
      <c r="A737">
        <v>730</v>
      </c>
      <c r="B737" s="76">
        <v>44235</v>
      </c>
      <c r="C737" s="1" t="s">
        <v>2433</v>
      </c>
      <c r="D737" s="76">
        <v>44235</v>
      </c>
      <c r="E737" s="1" t="s">
        <v>2434</v>
      </c>
      <c r="F737" s="1" t="s">
        <v>2435</v>
      </c>
      <c r="G737" s="1" t="s">
        <v>123</v>
      </c>
      <c r="H737" s="1" t="s">
        <v>124</v>
      </c>
      <c r="I737" s="1" t="s">
        <v>125</v>
      </c>
      <c r="J737" s="1" t="s">
        <v>487</v>
      </c>
      <c r="K737" s="1" t="s">
        <v>487</v>
      </c>
      <c r="L737">
        <f>ROUNDUP(IF(B737&gt;$D$4,0,($D$4-B737+1)/365),0)</f>
        <v>0</v>
      </c>
      <c r="M737">
        <f>ROUNDUP(IF(B737&gt;$D$5,0,($D$5-B737+1)/365),0)</f>
        <v>1</v>
      </c>
      <c r="N737" s="28">
        <f>IF(OR(L737=1,M737=1),IF(B737+364&lt;=$D$5,(B737+364-$D$4+1)/365,IF(B737&gt;$D$4,($D$5-B737+1)/365,$D$6/365)),0)</f>
        <v>0.18356164383561643</v>
      </c>
      <c r="O737" s="28">
        <f>'Data &amp; Parameter'!$E$16*'Data &amp; Parameter'!$E$17*('Data &amp; Parameter'!$E$18+'Data &amp; Parameter'!$E$19)*'Data &amp; Parameter'!$E$20*'Data &amp; Parameter'!$E$37*N737</f>
        <v>0.63818956679213612</v>
      </c>
      <c r="P737">
        <f>ROUNDUP(IF(D737&gt;$D$4,0,($D$4-D737+1)/365),0)</f>
        <v>0</v>
      </c>
      <c r="Q737">
        <f>ROUNDUP(IF(D737&gt;$D$5,0,($D$5-D737+1)/365),0)</f>
        <v>1</v>
      </c>
      <c r="R737" s="28">
        <f>IF(OR(P737=1,Q737=1),IF(D737+364&lt;=$D$5,(D737+364-$D$4+1)/365,IF(D737&gt;$D$4,($D$5-D737+1)/365,$D$6/365)),0)</f>
        <v>0.18356164383561643</v>
      </c>
      <c r="S737" s="28">
        <f>'Data &amp; Parameter'!$E$16*'Data &amp; Parameter'!$E$17*('Data &amp; Parameter'!$E$18+'Data &amp; Parameter'!$E$19)*'Data &amp; Parameter'!$E$20*'Data &amp; Parameter'!$E$37*R737</f>
        <v>0.63818956679213612</v>
      </c>
      <c r="T737" s="28">
        <f t="shared" si="11"/>
        <v>1.2763791335842722</v>
      </c>
    </row>
    <row r="738" spans="1:20" ht="15.75" customHeight="1" x14ac:dyDescent="0.35">
      <c r="A738">
        <v>731</v>
      </c>
      <c r="B738" s="76">
        <v>44235</v>
      </c>
      <c r="C738" s="1" t="s">
        <v>2436</v>
      </c>
      <c r="D738" s="76">
        <v>44235</v>
      </c>
      <c r="E738" s="1" t="s">
        <v>2437</v>
      </c>
      <c r="F738" s="1" t="s">
        <v>2438</v>
      </c>
      <c r="G738" s="1" t="s">
        <v>123</v>
      </c>
      <c r="H738" s="1" t="s">
        <v>124</v>
      </c>
      <c r="I738" s="1" t="s">
        <v>125</v>
      </c>
      <c r="J738" s="1" t="s">
        <v>487</v>
      </c>
      <c r="K738" s="1" t="s">
        <v>487</v>
      </c>
      <c r="L738">
        <f>ROUNDUP(IF(B738&gt;$D$4,0,($D$4-B738+1)/365),0)</f>
        <v>0</v>
      </c>
      <c r="M738">
        <f>ROUNDUP(IF(B738&gt;$D$5,0,($D$5-B738+1)/365),0)</f>
        <v>1</v>
      </c>
      <c r="N738" s="28">
        <f>IF(OR(L738=1,M738=1),IF(B738+364&lt;=$D$5,(B738+364-$D$4+1)/365,IF(B738&gt;$D$4,($D$5-B738+1)/365,$D$6/365)),0)</f>
        <v>0.18356164383561643</v>
      </c>
      <c r="O738" s="28">
        <f>'Data &amp; Parameter'!$E$16*'Data &amp; Parameter'!$E$17*('Data &amp; Parameter'!$E$18+'Data &amp; Parameter'!$E$19)*'Data &amp; Parameter'!$E$20*'Data &amp; Parameter'!$E$37*N738</f>
        <v>0.63818956679213612</v>
      </c>
      <c r="P738">
        <f>ROUNDUP(IF(D738&gt;$D$4,0,($D$4-D738+1)/365),0)</f>
        <v>0</v>
      </c>
      <c r="Q738">
        <f>ROUNDUP(IF(D738&gt;$D$5,0,($D$5-D738+1)/365),0)</f>
        <v>1</v>
      </c>
      <c r="R738" s="28">
        <f>IF(OR(P738=1,Q738=1),IF(D738+364&lt;=$D$5,(D738+364-$D$4+1)/365,IF(D738&gt;$D$4,($D$5-D738+1)/365,$D$6/365)),0)</f>
        <v>0.18356164383561643</v>
      </c>
      <c r="S738" s="28">
        <f>'Data &amp; Parameter'!$E$16*'Data &amp; Parameter'!$E$17*('Data &amp; Parameter'!$E$18+'Data &amp; Parameter'!$E$19)*'Data &amp; Parameter'!$E$20*'Data &amp; Parameter'!$E$37*R738</f>
        <v>0.63818956679213612</v>
      </c>
      <c r="T738" s="28">
        <f t="shared" si="11"/>
        <v>1.2763791335842722</v>
      </c>
    </row>
    <row r="739" spans="1:20" ht="15.75" customHeight="1" x14ac:dyDescent="0.35">
      <c r="A739">
        <v>732</v>
      </c>
      <c r="B739" s="76">
        <v>44235</v>
      </c>
      <c r="C739" s="1" t="s">
        <v>2439</v>
      </c>
      <c r="D739" s="76">
        <v>44235</v>
      </c>
      <c r="E739" s="1" t="s">
        <v>2440</v>
      </c>
      <c r="F739" s="1" t="s">
        <v>2441</v>
      </c>
      <c r="G739" s="1" t="s">
        <v>123</v>
      </c>
      <c r="H739" s="1" t="s">
        <v>124</v>
      </c>
      <c r="I739" s="1" t="s">
        <v>125</v>
      </c>
      <c r="J739" s="1" t="s">
        <v>487</v>
      </c>
      <c r="K739" s="1" t="s">
        <v>487</v>
      </c>
      <c r="L739">
        <f>ROUNDUP(IF(B739&gt;$D$4,0,($D$4-B739+1)/365),0)</f>
        <v>0</v>
      </c>
      <c r="M739">
        <f>ROUNDUP(IF(B739&gt;$D$5,0,($D$5-B739+1)/365),0)</f>
        <v>1</v>
      </c>
      <c r="N739" s="28">
        <f>IF(OR(L739=1,M739=1),IF(B739+364&lt;=$D$5,(B739+364-$D$4+1)/365,IF(B739&gt;$D$4,($D$5-B739+1)/365,$D$6/365)),0)</f>
        <v>0.18356164383561643</v>
      </c>
      <c r="O739" s="28">
        <f>'Data &amp; Parameter'!$E$16*'Data &amp; Parameter'!$E$17*('Data &amp; Parameter'!$E$18+'Data &amp; Parameter'!$E$19)*'Data &amp; Parameter'!$E$20*'Data &amp; Parameter'!$E$37*N739</f>
        <v>0.63818956679213612</v>
      </c>
      <c r="P739">
        <f>ROUNDUP(IF(D739&gt;$D$4,0,($D$4-D739+1)/365),0)</f>
        <v>0</v>
      </c>
      <c r="Q739">
        <f>ROUNDUP(IF(D739&gt;$D$5,0,($D$5-D739+1)/365),0)</f>
        <v>1</v>
      </c>
      <c r="R739" s="28">
        <f>IF(OR(P739=1,Q739=1),IF(D739+364&lt;=$D$5,(D739+364-$D$4+1)/365,IF(D739&gt;$D$4,($D$5-D739+1)/365,$D$6/365)),0)</f>
        <v>0.18356164383561643</v>
      </c>
      <c r="S739" s="28">
        <f>'Data &amp; Parameter'!$E$16*'Data &amp; Parameter'!$E$17*('Data &amp; Parameter'!$E$18+'Data &amp; Parameter'!$E$19)*'Data &amp; Parameter'!$E$20*'Data &amp; Parameter'!$E$37*R739</f>
        <v>0.63818956679213612</v>
      </c>
      <c r="T739" s="28">
        <f t="shared" si="11"/>
        <v>1.2763791335842722</v>
      </c>
    </row>
    <row r="740" spans="1:20" ht="15.75" customHeight="1" x14ac:dyDescent="0.35">
      <c r="A740">
        <v>733</v>
      </c>
      <c r="B740" s="76">
        <v>44235</v>
      </c>
      <c r="C740" s="1" t="s">
        <v>2442</v>
      </c>
      <c r="D740" s="76">
        <v>44235</v>
      </c>
      <c r="E740" s="1" t="s">
        <v>2443</v>
      </c>
      <c r="F740" s="1" t="s">
        <v>2444</v>
      </c>
      <c r="G740" s="1" t="s">
        <v>123</v>
      </c>
      <c r="H740" s="1" t="s">
        <v>124</v>
      </c>
      <c r="I740" s="1" t="s">
        <v>125</v>
      </c>
      <c r="J740" s="1" t="s">
        <v>487</v>
      </c>
      <c r="K740" s="1" t="s">
        <v>487</v>
      </c>
      <c r="L740">
        <f>ROUNDUP(IF(B740&gt;$D$4,0,($D$4-B740+1)/365),0)</f>
        <v>0</v>
      </c>
      <c r="M740">
        <f>ROUNDUP(IF(B740&gt;$D$5,0,($D$5-B740+1)/365),0)</f>
        <v>1</v>
      </c>
      <c r="N740" s="28">
        <f>IF(OR(L740=1,M740=1),IF(B740+364&lt;=$D$5,(B740+364-$D$4+1)/365,IF(B740&gt;$D$4,($D$5-B740+1)/365,$D$6/365)),0)</f>
        <v>0.18356164383561643</v>
      </c>
      <c r="O740" s="28">
        <f>'Data &amp; Parameter'!$E$16*'Data &amp; Parameter'!$E$17*('Data &amp; Parameter'!$E$18+'Data &amp; Parameter'!$E$19)*'Data &amp; Parameter'!$E$20*'Data &amp; Parameter'!$E$37*N740</f>
        <v>0.63818956679213612</v>
      </c>
      <c r="P740">
        <f>ROUNDUP(IF(D740&gt;$D$4,0,($D$4-D740+1)/365),0)</f>
        <v>0</v>
      </c>
      <c r="Q740">
        <f>ROUNDUP(IF(D740&gt;$D$5,0,($D$5-D740+1)/365),0)</f>
        <v>1</v>
      </c>
      <c r="R740" s="28">
        <f>IF(OR(P740=1,Q740=1),IF(D740+364&lt;=$D$5,(D740+364-$D$4+1)/365,IF(D740&gt;$D$4,($D$5-D740+1)/365,$D$6/365)),0)</f>
        <v>0.18356164383561643</v>
      </c>
      <c r="S740" s="28">
        <f>'Data &amp; Parameter'!$E$16*'Data &amp; Parameter'!$E$17*('Data &amp; Parameter'!$E$18+'Data &amp; Parameter'!$E$19)*'Data &amp; Parameter'!$E$20*'Data &amp; Parameter'!$E$37*R740</f>
        <v>0.63818956679213612</v>
      </c>
      <c r="T740" s="28">
        <f t="shared" si="11"/>
        <v>1.2763791335842722</v>
      </c>
    </row>
    <row r="741" spans="1:20" ht="15.75" customHeight="1" x14ac:dyDescent="0.35">
      <c r="A741">
        <v>734</v>
      </c>
      <c r="B741" s="76">
        <v>44235</v>
      </c>
      <c r="C741" s="1" t="s">
        <v>2445</v>
      </c>
      <c r="D741" s="76">
        <v>44235</v>
      </c>
      <c r="E741" s="1" t="s">
        <v>2446</v>
      </c>
      <c r="F741" s="1" t="s">
        <v>2447</v>
      </c>
      <c r="G741" s="1" t="s">
        <v>123</v>
      </c>
      <c r="H741" s="1" t="s">
        <v>124</v>
      </c>
      <c r="I741" s="1" t="s">
        <v>125</v>
      </c>
      <c r="J741" s="1" t="s">
        <v>487</v>
      </c>
      <c r="K741" s="1" t="s">
        <v>1424</v>
      </c>
      <c r="L741">
        <f>ROUNDUP(IF(B741&gt;$D$4,0,($D$4-B741+1)/365),0)</f>
        <v>0</v>
      </c>
      <c r="M741">
        <f>ROUNDUP(IF(B741&gt;$D$5,0,($D$5-B741+1)/365),0)</f>
        <v>1</v>
      </c>
      <c r="N741" s="28">
        <f>IF(OR(L741=1,M741=1),IF(B741+364&lt;=$D$5,(B741+364-$D$4+1)/365,IF(B741&gt;$D$4,($D$5-B741+1)/365,$D$6/365)),0)</f>
        <v>0.18356164383561643</v>
      </c>
      <c r="O741" s="28">
        <f>'Data &amp; Parameter'!$E$16*'Data &amp; Parameter'!$E$17*('Data &amp; Parameter'!$E$18+'Data &amp; Parameter'!$E$19)*'Data &amp; Parameter'!$E$20*'Data &amp; Parameter'!$E$37*N741</f>
        <v>0.63818956679213612</v>
      </c>
      <c r="P741">
        <f>ROUNDUP(IF(D741&gt;$D$4,0,($D$4-D741+1)/365),0)</f>
        <v>0</v>
      </c>
      <c r="Q741">
        <f>ROUNDUP(IF(D741&gt;$D$5,0,($D$5-D741+1)/365),0)</f>
        <v>1</v>
      </c>
      <c r="R741" s="28">
        <f>IF(OR(P741=1,Q741=1),IF(D741+364&lt;=$D$5,(D741+364-$D$4+1)/365,IF(D741&gt;$D$4,($D$5-D741+1)/365,$D$6/365)),0)</f>
        <v>0.18356164383561643</v>
      </c>
      <c r="S741" s="28">
        <f>'Data &amp; Parameter'!$E$16*'Data &amp; Parameter'!$E$17*('Data &amp; Parameter'!$E$18+'Data &amp; Parameter'!$E$19)*'Data &amp; Parameter'!$E$20*'Data &amp; Parameter'!$E$37*R741</f>
        <v>0.63818956679213612</v>
      </c>
      <c r="T741" s="28">
        <f t="shared" si="11"/>
        <v>1.2763791335842722</v>
      </c>
    </row>
    <row r="742" spans="1:20" ht="15.75" customHeight="1" x14ac:dyDescent="0.35">
      <c r="A742">
        <v>735</v>
      </c>
      <c r="B742" s="76">
        <v>44235</v>
      </c>
      <c r="C742" s="1" t="s">
        <v>2448</v>
      </c>
      <c r="D742" s="76">
        <v>44235</v>
      </c>
      <c r="E742" s="1" t="s">
        <v>2449</v>
      </c>
      <c r="F742" s="1" t="s">
        <v>2450</v>
      </c>
      <c r="G742" s="1" t="s">
        <v>123</v>
      </c>
      <c r="H742" s="1" t="s">
        <v>124</v>
      </c>
      <c r="I742" s="1" t="s">
        <v>125</v>
      </c>
      <c r="J742" s="1" t="s">
        <v>487</v>
      </c>
      <c r="K742" s="1" t="s">
        <v>2451</v>
      </c>
      <c r="L742">
        <f>ROUNDUP(IF(B742&gt;$D$4,0,($D$4-B742+1)/365),0)</f>
        <v>0</v>
      </c>
      <c r="M742">
        <f>ROUNDUP(IF(B742&gt;$D$5,0,($D$5-B742+1)/365),0)</f>
        <v>1</v>
      </c>
      <c r="N742" s="28">
        <f>IF(OR(L742=1,M742=1),IF(B742+364&lt;=$D$5,(B742+364-$D$4+1)/365,IF(B742&gt;$D$4,($D$5-B742+1)/365,$D$6/365)),0)</f>
        <v>0.18356164383561643</v>
      </c>
      <c r="O742" s="28">
        <f>'Data &amp; Parameter'!$E$16*'Data &amp; Parameter'!$E$17*('Data &amp; Parameter'!$E$18+'Data &amp; Parameter'!$E$19)*'Data &amp; Parameter'!$E$20*'Data &amp; Parameter'!$E$37*N742</f>
        <v>0.63818956679213612</v>
      </c>
      <c r="P742">
        <f>ROUNDUP(IF(D742&gt;$D$4,0,($D$4-D742+1)/365),0)</f>
        <v>0</v>
      </c>
      <c r="Q742">
        <f>ROUNDUP(IF(D742&gt;$D$5,0,($D$5-D742+1)/365),0)</f>
        <v>1</v>
      </c>
      <c r="R742" s="28">
        <f>IF(OR(P742=1,Q742=1),IF(D742+364&lt;=$D$5,(D742+364-$D$4+1)/365,IF(D742&gt;$D$4,($D$5-D742+1)/365,$D$6/365)),0)</f>
        <v>0.18356164383561643</v>
      </c>
      <c r="S742" s="28">
        <f>'Data &amp; Parameter'!$E$16*'Data &amp; Parameter'!$E$17*('Data &amp; Parameter'!$E$18+'Data &amp; Parameter'!$E$19)*'Data &amp; Parameter'!$E$20*'Data &amp; Parameter'!$E$37*R742</f>
        <v>0.63818956679213612</v>
      </c>
      <c r="T742" s="28">
        <f t="shared" si="11"/>
        <v>1.2763791335842722</v>
      </c>
    </row>
    <row r="743" spans="1:20" ht="15.75" customHeight="1" x14ac:dyDescent="0.35">
      <c r="A743">
        <v>736</v>
      </c>
      <c r="B743" s="76">
        <v>44235</v>
      </c>
      <c r="C743" s="1" t="s">
        <v>2452</v>
      </c>
      <c r="D743" s="76">
        <v>44235</v>
      </c>
      <c r="E743" s="1" t="s">
        <v>2453</v>
      </c>
      <c r="F743" s="1" t="s">
        <v>2454</v>
      </c>
      <c r="G743" s="1" t="s">
        <v>123</v>
      </c>
      <c r="H743" s="1" t="s">
        <v>124</v>
      </c>
      <c r="I743" s="1" t="s">
        <v>125</v>
      </c>
      <c r="J743" s="1" t="s">
        <v>487</v>
      </c>
      <c r="K743" s="1" t="s">
        <v>2451</v>
      </c>
      <c r="L743">
        <f>ROUNDUP(IF(B743&gt;$D$4,0,($D$4-B743+1)/365),0)</f>
        <v>0</v>
      </c>
      <c r="M743">
        <f>ROUNDUP(IF(B743&gt;$D$5,0,($D$5-B743+1)/365),0)</f>
        <v>1</v>
      </c>
      <c r="N743" s="28">
        <f>IF(OR(L743=1,M743=1),IF(B743+364&lt;=$D$5,(B743+364-$D$4+1)/365,IF(B743&gt;$D$4,($D$5-B743+1)/365,$D$6/365)),0)</f>
        <v>0.18356164383561643</v>
      </c>
      <c r="O743" s="28">
        <f>'Data &amp; Parameter'!$E$16*'Data &amp; Parameter'!$E$17*('Data &amp; Parameter'!$E$18+'Data &amp; Parameter'!$E$19)*'Data &amp; Parameter'!$E$20*'Data &amp; Parameter'!$E$37*N743</f>
        <v>0.63818956679213612</v>
      </c>
      <c r="P743">
        <f>ROUNDUP(IF(D743&gt;$D$4,0,($D$4-D743+1)/365),0)</f>
        <v>0</v>
      </c>
      <c r="Q743">
        <f>ROUNDUP(IF(D743&gt;$D$5,0,($D$5-D743+1)/365),0)</f>
        <v>1</v>
      </c>
      <c r="R743" s="28">
        <f>IF(OR(P743=1,Q743=1),IF(D743+364&lt;=$D$5,(D743+364-$D$4+1)/365,IF(D743&gt;$D$4,($D$5-D743+1)/365,$D$6/365)),0)</f>
        <v>0.18356164383561643</v>
      </c>
      <c r="S743" s="28">
        <f>'Data &amp; Parameter'!$E$16*'Data &amp; Parameter'!$E$17*('Data &amp; Parameter'!$E$18+'Data &amp; Parameter'!$E$19)*'Data &amp; Parameter'!$E$20*'Data &amp; Parameter'!$E$37*R743</f>
        <v>0.63818956679213612</v>
      </c>
      <c r="T743" s="28">
        <f t="shared" si="11"/>
        <v>1.2763791335842722</v>
      </c>
    </row>
    <row r="744" spans="1:20" ht="15.75" customHeight="1" x14ac:dyDescent="0.35">
      <c r="A744">
        <v>737</v>
      </c>
      <c r="B744" s="76">
        <v>44235</v>
      </c>
      <c r="C744" s="1" t="s">
        <v>2455</v>
      </c>
      <c r="D744" s="76">
        <v>44235</v>
      </c>
      <c r="E744" s="1" t="s">
        <v>2456</v>
      </c>
      <c r="F744" s="1" t="s">
        <v>2457</v>
      </c>
      <c r="G744" s="1" t="s">
        <v>123</v>
      </c>
      <c r="H744" s="1" t="s">
        <v>124</v>
      </c>
      <c r="I744" s="1" t="s">
        <v>125</v>
      </c>
      <c r="J744" s="1" t="s">
        <v>2458</v>
      </c>
      <c r="K744" s="1" t="s">
        <v>2458</v>
      </c>
      <c r="L744">
        <f>ROUNDUP(IF(B744&gt;$D$4,0,($D$4-B744+1)/365),0)</f>
        <v>0</v>
      </c>
      <c r="M744">
        <f>ROUNDUP(IF(B744&gt;$D$5,0,($D$5-B744+1)/365),0)</f>
        <v>1</v>
      </c>
      <c r="N744" s="28">
        <f>IF(OR(L744=1,M744=1),IF(B744+364&lt;=$D$5,(B744+364-$D$4+1)/365,IF(B744&gt;$D$4,($D$5-B744+1)/365,$D$6/365)),0)</f>
        <v>0.18356164383561643</v>
      </c>
      <c r="O744" s="28">
        <f>'Data &amp; Parameter'!$E$16*'Data &amp; Parameter'!$E$17*('Data &amp; Parameter'!$E$18+'Data &amp; Parameter'!$E$19)*'Data &amp; Parameter'!$E$20*'Data &amp; Parameter'!$E$37*N744</f>
        <v>0.63818956679213612</v>
      </c>
      <c r="P744">
        <f>ROUNDUP(IF(D744&gt;$D$4,0,($D$4-D744+1)/365),0)</f>
        <v>0</v>
      </c>
      <c r="Q744">
        <f>ROUNDUP(IF(D744&gt;$D$5,0,($D$5-D744+1)/365),0)</f>
        <v>1</v>
      </c>
      <c r="R744" s="28">
        <f>IF(OR(P744=1,Q744=1),IF(D744+364&lt;=$D$5,(D744+364-$D$4+1)/365,IF(D744&gt;$D$4,($D$5-D744+1)/365,$D$6/365)),0)</f>
        <v>0.18356164383561643</v>
      </c>
      <c r="S744" s="28">
        <f>'Data &amp; Parameter'!$E$16*'Data &amp; Parameter'!$E$17*('Data &amp; Parameter'!$E$18+'Data &amp; Parameter'!$E$19)*'Data &amp; Parameter'!$E$20*'Data &amp; Parameter'!$E$37*R744</f>
        <v>0.63818956679213612</v>
      </c>
      <c r="T744" s="28">
        <f t="shared" si="11"/>
        <v>1.2763791335842722</v>
      </c>
    </row>
    <row r="745" spans="1:20" ht="15.75" customHeight="1" x14ac:dyDescent="0.35">
      <c r="A745">
        <v>738</v>
      </c>
      <c r="B745" s="76">
        <v>44235</v>
      </c>
      <c r="C745" s="1" t="s">
        <v>2459</v>
      </c>
      <c r="D745" s="76">
        <v>44235</v>
      </c>
      <c r="E745" s="1" t="s">
        <v>2460</v>
      </c>
      <c r="F745" s="1" t="s">
        <v>2461</v>
      </c>
      <c r="G745" s="1" t="s">
        <v>123</v>
      </c>
      <c r="H745" s="1" t="s">
        <v>124</v>
      </c>
      <c r="I745" s="1" t="s">
        <v>125</v>
      </c>
      <c r="J745" s="1" t="s">
        <v>2458</v>
      </c>
      <c r="K745" s="1" t="s">
        <v>2458</v>
      </c>
      <c r="L745">
        <f>ROUNDUP(IF(B745&gt;$D$4,0,($D$4-B745+1)/365),0)</f>
        <v>0</v>
      </c>
      <c r="M745">
        <f>ROUNDUP(IF(B745&gt;$D$5,0,($D$5-B745+1)/365),0)</f>
        <v>1</v>
      </c>
      <c r="N745" s="28">
        <f>IF(OR(L745=1,M745=1),IF(B745+364&lt;=$D$5,(B745+364-$D$4+1)/365,IF(B745&gt;$D$4,($D$5-B745+1)/365,$D$6/365)),0)</f>
        <v>0.18356164383561643</v>
      </c>
      <c r="O745" s="28">
        <f>'Data &amp; Parameter'!$E$16*'Data &amp; Parameter'!$E$17*('Data &amp; Parameter'!$E$18+'Data &amp; Parameter'!$E$19)*'Data &amp; Parameter'!$E$20*'Data &amp; Parameter'!$E$37*N745</f>
        <v>0.63818956679213612</v>
      </c>
      <c r="P745">
        <f>ROUNDUP(IF(D745&gt;$D$4,0,($D$4-D745+1)/365),0)</f>
        <v>0</v>
      </c>
      <c r="Q745">
        <f>ROUNDUP(IF(D745&gt;$D$5,0,($D$5-D745+1)/365),0)</f>
        <v>1</v>
      </c>
      <c r="R745" s="28">
        <f>IF(OR(P745=1,Q745=1),IF(D745+364&lt;=$D$5,(D745+364-$D$4+1)/365,IF(D745&gt;$D$4,($D$5-D745+1)/365,$D$6/365)),0)</f>
        <v>0.18356164383561643</v>
      </c>
      <c r="S745" s="28">
        <f>'Data &amp; Parameter'!$E$16*'Data &amp; Parameter'!$E$17*('Data &amp; Parameter'!$E$18+'Data &amp; Parameter'!$E$19)*'Data &amp; Parameter'!$E$20*'Data &amp; Parameter'!$E$37*R745</f>
        <v>0.63818956679213612</v>
      </c>
      <c r="T745" s="28">
        <f t="shared" si="11"/>
        <v>1.2763791335842722</v>
      </c>
    </row>
    <row r="746" spans="1:20" ht="15.75" customHeight="1" x14ac:dyDescent="0.35">
      <c r="A746">
        <v>739</v>
      </c>
      <c r="B746" s="76">
        <v>44235</v>
      </c>
      <c r="C746" s="1" t="s">
        <v>2462</v>
      </c>
      <c r="D746" s="76">
        <v>44235</v>
      </c>
      <c r="E746" s="1" t="s">
        <v>2463</v>
      </c>
      <c r="F746" s="1" t="s">
        <v>2464</v>
      </c>
      <c r="G746" s="1" t="s">
        <v>123</v>
      </c>
      <c r="H746" s="1" t="s">
        <v>124</v>
      </c>
      <c r="I746" s="1" t="s">
        <v>125</v>
      </c>
      <c r="J746" s="1" t="s">
        <v>2458</v>
      </c>
      <c r="K746" s="1" t="s">
        <v>2458</v>
      </c>
      <c r="L746">
        <f>ROUNDUP(IF(B746&gt;$D$4,0,($D$4-B746+1)/365),0)</f>
        <v>0</v>
      </c>
      <c r="M746">
        <f>ROUNDUP(IF(B746&gt;$D$5,0,($D$5-B746+1)/365),0)</f>
        <v>1</v>
      </c>
      <c r="N746" s="28">
        <f>IF(OR(L746=1,M746=1),IF(B746+364&lt;=$D$5,(B746+364-$D$4+1)/365,IF(B746&gt;$D$4,($D$5-B746+1)/365,$D$6/365)),0)</f>
        <v>0.18356164383561643</v>
      </c>
      <c r="O746" s="28">
        <f>'Data &amp; Parameter'!$E$16*'Data &amp; Parameter'!$E$17*('Data &amp; Parameter'!$E$18+'Data &amp; Parameter'!$E$19)*'Data &amp; Parameter'!$E$20*'Data &amp; Parameter'!$E$37*N746</f>
        <v>0.63818956679213612</v>
      </c>
      <c r="P746">
        <f>ROUNDUP(IF(D746&gt;$D$4,0,($D$4-D746+1)/365),0)</f>
        <v>0</v>
      </c>
      <c r="Q746">
        <f>ROUNDUP(IF(D746&gt;$D$5,0,($D$5-D746+1)/365),0)</f>
        <v>1</v>
      </c>
      <c r="R746" s="28">
        <f>IF(OR(P746=1,Q746=1),IF(D746+364&lt;=$D$5,(D746+364-$D$4+1)/365,IF(D746&gt;$D$4,($D$5-D746+1)/365,$D$6/365)),0)</f>
        <v>0.18356164383561643</v>
      </c>
      <c r="S746" s="28">
        <f>'Data &amp; Parameter'!$E$16*'Data &amp; Parameter'!$E$17*('Data &amp; Parameter'!$E$18+'Data &amp; Parameter'!$E$19)*'Data &amp; Parameter'!$E$20*'Data &amp; Parameter'!$E$37*R746</f>
        <v>0.63818956679213612</v>
      </c>
      <c r="T746" s="28">
        <f t="shared" si="11"/>
        <v>1.2763791335842722</v>
      </c>
    </row>
    <row r="747" spans="1:20" ht="15.75" customHeight="1" x14ac:dyDescent="0.35">
      <c r="A747">
        <v>740</v>
      </c>
      <c r="B747" s="76">
        <v>44235</v>
      </c>
      <c r="C747" s="1" t="s">
        <v>2465</v>
      </c>
      <c r="D747" s="76">
        <v>44235</v>
      </c>
      <c r="E747" s="1" t="s">
        <v>2466</v>
      </c>
      <c r="F747" s="1" t="s">
        <v>2467</v>
      </c>
      <c r="G747" s="1" t="s">
        <v>123</v>
      </c>
      <c r="H747" s="1" t="s">
        <v>124</v>
      </c>
      <c r="I747" s="1" t="s">
        <v>125</v>
      </c>
      <c r="J747" s="1" t="s">
        <v>2458</v>
      </c>
      <c r="K747" s="1" t="s">
        <v>2458</v>
      </c>
      <c r="L747">
        <f>ROUNDUP(IF(B747&gt;$D$4,0,($D$4-B747+1)/365),0)</f>
        <v>0</v>
      </c>
      <c r="M747">
        <f>ROUNDUP(IF(B747&gt;$D$5,0,($D$5-B747+1)/365),0)</f>
        <v>1</v>
      </c>
      <c r="N747" s="28">
        <f>IF(OR(L747=1,M747=1),IF(B747+364&lt;=$D$5,(B747+364-$D$4+1)/365,IF(B747&gt;$D$4,($D$5-B747+1)/365,$D$6/365)),0)</f>
        <v>0.18356164383561643</v>
      </c>
      <c r="O747" s="28">
        <f>'Data &amp; Parameter'!$E$16*'Data &amp; Parameter'!$E$17*('Data &amp; Parameter'!$E$18+'Data &amp; Parameter'!$E$19)*'Data &amp; Parameter'!$E$20*'Data &amp; Parameter'!$E$37*N747</f>
        <v>0.63818956679213612</v>
      </c>
      <c r="P747">
        <f>ROUNDUP(IF(D747&gt;$D$4,0,($D$4-D747+1)/365),0)</f>
        <v>0</v>
      </c>
      <c r="Q747">
        <f>ROUNDUP(IF(D747&gt;$D$5,0,($D$5-D747+1)/365),0)</f>
        <v>1</v>
      </c>
      <c r="R747" s="28">
        <f>IF(OR(P747=1,Q747=1),IF(D747+364&lt;=$D$5,(D747+364-$D$4+1)/365,IF(D747&gt;$D$4,($D$5-D747+1)/365,$D$6/365)),0)</f>
        <v>0.18356164383561643</v>
      </c>
      <c r="S747" s="28">
        <f>'Data &amp; Parameter'!$E$16*'Data &amp; Parameter'!$E$17*('Data &amp; Parameter'!$E$18+'Data &amp; Parameter'!$E$19)*'Data &amp; Parameter'!$E$20*'Data &amp; Parameter'!$E$37*R747</f>
        <v>0.63818956679213612</v>
      </c>
      <c r="T747" s="28">
        <f t="shared" si="11"/>
        <v>1.2763791335842722</v>
      </c>
    </row>
    <row r="748" spans="1:20" ht="15.75" customHeight="1" x14ac:dyDescent="0.35">
      <c r="A748">
        <v>741</v>
      </c>
      <c r="B748" s="76">
        <v>44235</v>
      </c>
      <c r="C748" s="1" t="s">
        <v>2468</v>
      </c>
      <c r="D748" s="76">
        <v>44235</v>
      </c>
      <c r="E748" s="1" t="s">
        <v>2469</v>
      </c>
      <c r="F748" s="1" t="s">
        <v>2470</v>
      </c>
      <c r="G748" s="1" t="s">
        <v>123</v>
      </c>
      <c r="H748" s="1" t="s">
        <v>124</v>
      </c>
      <c r="I748" s="1" t="s">
        <v>125</v>
      </c>
      <c r="J748" s="1" t="s">
        <v>2458</v>
      </c>
      <c r="K748" s="1" t="s">
        <v>2471</v>
      </c>
      <c r="L748">
        <f>ROUNDUP(IF(B748&gt;$D$4,0,($D$4-B748+1)/365),0)</f>
        <v>0</v>
      </c>
      <c r="M748">
        <f>ROUNDUP(IF(B748&gt;$D$5,0,($D$5-B748+1)/365),0)</f>
        <v>1</v>
      </c>
      <c r="N748" s="28">
        <f>IF(OR(L748=1,M748=1),IF(B748+364&lt;=$D$5,(B748+364-$D$4+1)/365,IF(B748&gt;$D$4,($D$5-B748+1)/365,$D$6/365)),0)</f>
        <v>0.18356164383561643</v>
      </c>
      <c r="O748" s="28">
        <f>'Data &amp; Parameter'!$E$16*'Data &amp; Parameter'!$E$17*('Data &amp; Parameter'!$E$18+'Data &amp; Parameter'!$E$19)*'Data &amp; Parameter'!$E$20*'Data &amp; Parameter'!$E$37*N748</f>
        <v>0.63818956679213612</v>
      </c>
      <c r="P748">
        <f>ROUNDUP(IF(D748&gt;$D$4,0,($D$4-D748+1)/365),0)</f>
        <v>0</v>
      </c>
      <c r="Q748">
        <f>ROUNDUP(IF(D748&gt;$D$5,0,($D$5-D748+1)/365),0)</f>
        <v>1</v>
      </c>
      <c r="R748" s="28">
        <f>IF(OR(P748=1,Q748=1),IF(D748+364&lt;=$D$5,(D748+364-$D$4+1)/365,IF(D748&gt;$D$4,($D$5-D748+1)/365,$D$6/365)),0)</f>
        <v>0.18356164383561643</v>
      </c>
      <c r="S748" s="28">
        <f>'Data &amp; Parameter'!$E$16*'Data &amp; Parameter'!$E$17*('Data &amp; Parameter'!$E$18+'Data &amp; Parameter'!$E$19)*'Data &amp; Parameter'!$E$20*'Data &amp; Parameter'!$E$37*R748</f>
        <v>0.63818956679213612</v>
      </c>
      <c r="T748" s="28">
        <f t="shared" si="11"/>
        <v>1.2763791335842722</v>
      </c>
    </row>
    <row r="749" spans="1:20" ht="15.75" customHeight="1" x14ac:dyDescent="0.35">
      <c r="A749">
        <v>742</v>
      </c>
      <c r="B749" s="76">
        <v>44235</v>
      </c>
      <c r="C749" s="1" t="s">
        <v>2472</v>
      </c>
      <c r="D749" s="76">
        <v>44235</v>
      </c>
      <c r="E749" s="1" t="s">
        <v>2473</v>
      </c>
      <c r="F749" s="1" t="s">
        <v>2474</v>
      </c>
      <c r="G749" s="1" t="s">
        <v>123</v>
      </c>
      <c r="H749" s="1" t="s">
        <v>124</v>
      </c>
      <c r="I749" s="1" t="s">
        <v>125</v>
      </c>
      <c r="J749" s="1" t="s">
        <v>2458</v>
      </c>
      <c r="K749" s="1" t="s">
        <v>2471</v>
      </c>
      <c r="L749">
        <f>ROUNDUP(IF(B749&gt;$D$4,0,($D$4-B749+1)/365),0)</f>
        <v>0</v>
      </c>
      <c r="M749">
        <f>ROUNDUP(IF(B749&gt;$D$5,0,($D$5-B749+1)/365),0)</f>
        <v>1</v>
      </c>
      <c r="N749" s="28">
        <f>IF(OR(L749=1,M749=1),IF(B749+364&lt;=$D$5,(B749+364-$D$4+1)/365,IF(B749&gt;$D$4,($D$5-B749+1)/365,$D$6/365)),0)</f>
        <v>0.18356164383561643</v>
      </c>
      <c r="O749" s="28">
        <f>'Data &amp; Parameter'!$E$16*'Data &amp; Parameter'!$E$17*('Data &amp; Parameter'!$E$18+'Data &amp; Parameter'!$E$19)*'Data &amp; Parameter'!$E$20*'Data &amp; Parameter'!$E$37*N749</f>
        <v>0.63818956679213612</v>
      </c>
      <c r="P749">
        <f>ROUNDUP(IF(D749&gt;$D$4,0,($D$4-D749+1)/365),0)</f>
        <v>0</v>
      </c>
      <c r="Q749">
        <f>ROUNDUP(IF(D749&gt;$D$5,0,($D$5-D749+1)/365),0)</f>
        <v>1</v>
      </c>
      <c r="R749" s="28">
        <f>IF(OR(P749=1,Q749=1),IF(D749+364&lt;=$D$5,(D749+364-$D$4+1)/365,IF(D749&gt;$D$4,($D$5-D749+1)/365,$D$6/365)),0)</f>
        <v>0.18356164383561643</v>
      </c>
      <c r="S749" s="28">
        <f>'Data &amp; Parameter'!$E$16*'Data &amp; Parameter'!$E$17*('Data &amp; Parameter'!$E$18+'Data &amp; Parameter'!$E$19)*'Data &amp; Parameter'!$E$20*'Data &amp; Parameter'!$E$37*R749</f>
        <v>0.63818956679213612</v>
      </c>
      <c r="T749" s="28">
        <f t="shared" si="11"/>
        <v>1.2763791335842722</v>
      </c>
    </row>
    <row r="750" spans="1:20" ht="15.75" customHeight="1" x14ac:dyDescent="0.35">
      <c r="A750">
        <v>743</v>
      </c>
      <c r="B750" s="76">
        <v>44235</v>
      </c>
      <c r="C750" s="1" t="s">
        <v>2475</v>
      </c>
      <c r="D750" s="76">
        <v>44235</v>
      </c>
      <c r="E750" s="1" t="s">
        <v>2476</v>
      </c>
      <c r="F750" s="1" t="s">
        <v>2477</v>
      </c>
      <c r="G750" s="1" t="s">
        <v>123</v>
      </c>
      <c r="H750" s="1" t="s">
        <v>124</v>
      </c>
      <c r="I750" s="1" t="s">
        <v>125</v>
      </c>
      <c r="J750" s="1" t="s">
        <v>2458</v>
      </c>
      <c r="K750" s="1" t="s">
        <v>2471</v>
      </c>
      <c r="L750">
        <f>ROUNDUP(IF(B750&gt;$D$4,0,($D$4-B750+1)/365),0)</f>
        <v>0</v>
      </c>
      <c r="M750">
        <f>ROUNDUP(IF(B750&gt;$D$5,0,($D$5-B750+1)/365),0)</f>
        <v>1</v>
      </c>
      <c r="N750" s="28">
        <f>IF(OR(L750=1,M750=1),IF(B750+364&lt;=$D$5,(B750+364-$D$4+1)/365,IF(B750&gt;$D$4,($D$5-B750+1)/365,$D$6/365)),0)</f>
        <v>0.18356164383561643</v>
      </c>
      <c r="O750" s="28">
        <f>'Data &amp; Parameter'!$E$16*'Data &amp; Parameter'!$E$17*('Data &amp; Parameter'!$E$18+'Data &amp; Parameter'!$E$19)*'Data &amp; Parameter'!$E$20*'Data &amp; Parameter'!$E$37*N750</f>
        <v>0.63818956679213612</v>
      </c>
      <c r="P750">
        <f>ROUNDUP(IF(D750&gt;$D$4,0,($D$4-D750+1)/365),0)</f>
        <v>0</v>
      </c>
      <c r="Q750">
        <f>ROUNDUP(IF(D750&gt;$D$5,0,($D$5-D750+1)/365),0)</f>
        <v>1</v>
      </c>
      <c r="R750" s="28">
        <f>IF(OR(P750=1,Q750=1),IF(D750+364&lt;=$D$5,(D750+364-$D$4+1)/365,IF(D750&gt;$D$4,($D$5-D750+1)/365,$D$6/365)),0)</f>
        <v>0.18356164383561643</v>
      </c>
      <c r="S750" s="28">
        <f>'Data &amp; Parameter'!$E$16*'Data &amp; Parameter'!$E$17*('Data &amp; Parameter'!$E$18+'Data &amp; Parameter'!$E$19)*'Data &amp; Parameter'!$E$20*'Data &amp; Parameter'!$E$37*R750</f>
        <v>0.63818956679213612</v>
      </c>
      <c r="T750" s="28">
        <f t="shared" si="11"/>
        <v>1.2763791335842722</v>
      </c>
    </row>
    <row r="751" spans="1:20" ht="15.75" customHeight="1" x14ac:dyDescent="0.35">
      <c r="A751">
        <v>744</v>
      </c>
      <c r="B751" s="76">
        <v>44235</v>
      </c>
      <c r="C751" s="1" t="s">
        <v>2478</v>
      </c>
      <c r="D751" s="76">
        <v>44235</v>
      </c>
      <c r="E751" s="1" t="s">
        <v>2479</v>
      </c>
      <c r="F751" s="1" t="s">
        <v>2480</v>
      </c>
      <c r="G751" s="1" t="s">
        <v>123</v>
      </c>
      <c r="H751" s="1" t="s">
        <v>124</v>
      </c>
      <c r="I751" s="1" t="s">
        <v>125</v>
      </c>
      <c r="J751" s="1" t="s">
        <v>2458</v>
      </c>
      <c r="K751" s="1" t="s">
        <v>2471</v>
      </c>
      <c r="L751">
        <f>ROUNDUP(IF(B751&gt;$D$4,0,($D$4-B751+1)/365),0)</f>
        <v>0</v>
      </c>
      <c r="M751">
        <f>ROUNDUP(IF(B751&gt;$D$5,0,($D$5-B751+1)/365),0)</f>
        <v>1</v>
      </c>
      <c r="N751" s="28">
        <f>IF(OR(L751=1,M751=1),IF(B751+364&lt;=$D$5,(B751+364-$D$4+1)/365,IF(B751&gt;$D$4,($D$5-B751+1)/365,$D$6/365)),0)</f>
        <v>0.18356164383561643</v>
      </c>
      <c r="O751" s="28">
        <f>'Data &amp; Parameter'!$E$16*'Data &amp; Parameter'!$E$17*('Data &amp; Parameter'!$E$18+'Data &amp; Parameter'!$E$19)*'Data &amp; Parameter'!$E$20*'Data &amp; Parameter'!$E$37*N751</f>
        <v>0.63818956679213612</v>
      </c>
      <c r="P751">
        <f>ROUNDUP(IF(D751&gt;$D$4,0,($D$4-D751+1)/365),0)</f>
        <v>0</v>
      </c>
      <c r="Q751">
        <f>ROUNDUP(IF(D751&gt;$D$5,0,($D$5-D751+1)/365),0)</f>
        <v>1</v>
      </c>
      <c r="R751" s="28">
        <f>IF(OR(P751=1,Q751=1),IF(D751+364&lt;=$D$5,(D751+364-$D$4+1)/365,IF(D751&gt;$D$4,($D$5-D751+1)/365,$D$6/365)),0)</f>
        <v>0.18356164383561643</v>
      </c>
      <c r="S751" s="28">
        <f>'Data &amp; Parameter'!$E$16*'Data &amp; Parameter'!$E$17*('Data &amp; Parameter'!$E$18+'Data &amp; Parameter'!$E$19)*'Data &amp; Parameter'!$E$20*'Data &amp; Parameter'!$E$37*R751</f>
        <v>0.63818956679213612</v>
      </c>
      <c r="T751" s="28">
        <f t="shared" si="11"/>
        <v>1.2763791335842722</v>
      </c>
    </row>
    <row r="752" spans="1:20" ht="15.75" customHeight="1" x14ac:dyDescent="0.35">
      <c r="A752">
        <v>745</v>
      </c>
      <c r="B752" s="76">
        <v>44235</v>
      </c>
      <c r="C752" s="1" t="s">
        <v>2481</v>
      </c>
      <c r="D752" s="76">
        <v>44235</v>
      </c>
      <c r="E752" s="1" t="s">
        <v>2482</v>
      </c>
      <c r="F752" s="1" t="s">
        <v>2483</v>
      </c>
      <c r="G752" s="1" t="s">
        <v>123</v>
      </c>
      <c r="H752" s="1" t="s">
        <v>124</v>
      </c>
      <c r="I752" s="1" t="s">
        <v>125</v>
      </c>
      <c r="J752" s="1" t="s">
        <v>2458</v>
      </c>
      <c r="K752" s="1" t="s">
        <v>2458</v>
      </c>
      <c r="L752">
        <f>ROUNDUP(IF(B752&gt;$D$4,0,($D$4-B752+1)/365),0)</f>
        <v>0</v>
      </c>
      <c r="M752">
        <f>ROUNDUP(IF(B752&gt;$D$5,0,($D$5-B752+1)/365),0)</f>
        <v>1</v>
      </c>
      <c r="N752" s="28">
        <f>IF(OR(L752=1,M752=1),IF(B752+364&lt;=$D$5,(B752+364-$D$4+1)/365,IF(B752&gt;$D$4,($D$5-B752+1)/365,$D$6/365)),0)</f>
        <v>0.18356164383561643</v>
      </c>
      <c r="O752" s="28">
        <f>'Data &amp; Parameter'!$E$16*'Data &amp; Parameter'!$E$17*('Data &amp; Parameter'!$E$18+'Data &amp; Parameter'!$E$19)*'Data &amp; Parameter'!$E$20*'Data &amp; Parameter'!$E$37*N752</f>
        <v>0.63818956679213612</v>
      </c>
      <c r="P752">
        <f>ROUNDUP(IF(D752&gt;$D$4,0,($D$4-D752+1)/365),0)</f>
        <v>0</v>
      </c>
      <c r="Q752">
        <f>ROUNDUP(IF(D752&gt;$D$5,0,($D$5-D752+1)/365),0)</f>
        <v>1</v>
      </c>
      <c r="R752" s="28">
        <f>IF(OR(P752=1,Q752=1),IF(D752+364&lt;=$D$5,(D752+364-$D$4+1)/365,IF(D752&gt;$D$4,($D$5-D752+1)/365,$D$6/365)),0)</f>
        <v>0.18356164383561643</v>
      </c>
      <c r="S752" s="28">
        <f>'Data &amp; Parameter'!$E$16*'Data &amp; Parameter'!$E$17*('Data &amp; Parameter'!$E$18+'Data &amp; Parameter'!$E$19)*'Data &amp; Parameter'!$E$20*'Data &amp; Parameter'!$E$37*R752</f>
        <v>0.63818956679213612</v>
      </c>
      <c r="T752" s="28">
        <f t="shared" si="11"/>
        <v>1.2763791335842722</v>
      </c>
    </row>
    <row r="753" spans="1:20" ht="15.75" customHeight="1" x14ac:dyDescent="0.35">
      <c r="A753">
        <v>746</v>
      </c>
      <c r="B753" s="76">
        <v>44235</v>
      </c>
      <c r="C753" s="1" t="s">
        <v>2484</v>
      </c>
      <c r="D753" s="76">
        <v>44235</v>
      </c>
      <c r="E753" s="1" t="s">
        <v>2485</v>
      </c>
      <c r="F753" s="1" t="s">
        <v>2486</v>
      </c>
      <c r="G753" s="1" t="s">
        <v>123</v>
      </c>
      <c r="H753" s="1" t="s">
        <v>124</v>
      </c>
      <c r="I753" s="1" t="s">
        <v>125</v>
      </c>
      <c r="J753" s="1" t="s">
        <v>2458</v>
      </c>
      <c r="K753" s="1" t="s">
        <v>2487</v>
      </c>
      <c r="L753">
        <f>ROUNDUP(IF(B753&gt;$D$4,0,($D$4-B753+1)/365),0)</f>
        <v>0</v>
      </c>
      <c r="M753">
        <f>ROUNDUP(IF(B753&gt;$D$5,0,($D$5-B753+1)/365),0)</f>
        <v>1</v>
      </c>
      <c r="N753" s="28">
        <f>IF(OR(L753=1,M753=1),IF(B753+364&lt;=$D$5,(B753+364-$D$4+1)/365,IF(B753&gt;$D$4,($D$5-B753+1)/365,$D$6/365)),0)</f>
        <v>0.18356164383561643</v>
      </c>
      <c r="O753" s="28">
        <f>'Data &amp; Parameter'!$E$16*'Data &amp; Parameter'!$E$17*('Data &amp; Parameter'!$E$18+'Data &amp; Parameter'!$E$19)*'Data &amp; Parameter'!$E$20*'Data &amp; Parameter'!$E$37*N753</f>
        <v>0.63818956679213612</v>
      </c>
      <c r="P753">
        <f>ROUNDUP(IF(D753&gt;$D$4,0,($D$4-D753+1)/365),0)</f>
        <v>0</v>
      </c>
      <c r="Q753">
        <f>ROUNDUP(IF(D753&gt;$D$5,0,($D$5-D753+1)/365),0)</f>
        <v>1</v>
      </c>
      <c r="R753" s="28">
        <f>IF(OR(P753=1,Q753=1),IF(D753+364&lt;=$D$5,(D753+364-$D$4+1)/365,IF(D753&gt;$D$4,($D$5-D753+1)/365,$D$6/365)),0)</f>
        <v>0.18356164383561643</v>
      </c>
      <c r="S753" s="28">
        <f>'Data &amp; Parameter'!$E$16*'Data &amp; Parameter'!$E$17*('Data &amp; Parameter'!$E$18+'Data &amp; Parameter'!$E$19)*'Data &amp; Parameter'!$E$20*'Data &amp; Parameter'!$E$37*R753</f>
        <v>0.63818956679213612</v>
      </c>
      <c r="T753" s="28">
        <f t="shared" si="11"/>
        <v>1.2763791335842722</v>
      </c>
    </row>
    <row r="754" spans="1:20" ht="15.75" customHeight="1" x14ac:dyDescent="0.35">
      <c r="A754">
        <v>747</v>
      </c>
      <c r="B754" s="76">
        <v>44235</v>
      </c>
      <c r="C754" s="1" t="s">
        <v>2488</v>
      </c>
      <c r="D754" s="76">
        <v>44235</v>
      </c>
      <c r="E754" s="1" t="s">
        <v>2489</v>
      </c>
      <c r="F754" s="1" t="s">
        <v>2490</v>
      </c>
      <c r="G754" s="1" t="s">
        <v>123</v>
      </c>
      <c r="H754" s="1" t="s">
        <v>124</v>
      </c>
      <c r="I754" s="1" t="s">
        <v>125</v>
      </c>
      <c r="J754" s="1" t="s">
        <v>2458</v>
      </c>
      <c r="K754" s="1" t="s">
        <v>2458</v>
      </c>
      <c r="L754">
        <f>ROUNDUP(IF(B754&gt;$D$4,0,($D$4-B754+1)/365),0)</f>
        <v>0</v>
      </c>
      <c r="M754">
        <f>ROUNDUP(IF(B754&gt;$D$5,0,($D$5-B754+1)/365),0)</f>
        <v>1</v>
      </c>
      <c r="N754" s="28">
        <f>IF(OR(L754=1,M754=1),IF(B754+364&lt;=$D$5,(B754+364-$D$4+1)/365,IF(B754&gt;$D$4,($D$5-B754+1)/365,$D$6/365)),0)</f>
        <v>0.18356164383561643</v>
      </c>
      <c r="O754" s="28">
        <f>'Data &amp; Parameter'!$E$16*'Data &amp; Parameter'!$E$17*('Data &amp; Parameter'!$E$18+'Data &amp; Parameter'!$E$19)*'Data &amp; Parameter'!$E$20*'Data &amp; Parameter'!$E$37*N754</f>
        <v>0.63818956679213612</v>
      </c>
      <c r="P754">
        <f>ROUNDUP(IF(D754&gt;$D$4,0,($D$4-D754+1)/365),0)</f>
        <v>0</v>
      </c>
      <c r="Q754">
        <f>ROUNDUP(IF(D754&gt;$D$5,0,($D$5-D754+1)/365),0)</f>
        <v>1</v>
      </c>
      <c r="R754" s="28">
        <f>IF(OR(P754=1,Q754=1),IF(D754+364&lt;=$D$5,(D754+364-$D$4+1)/365,IF(D754&gt;$D$4,($D$5-D754+1)/365,$D$6/365)),0)</f>
        <v>0.18356164383561643</v>
      </c>
      <c r="S754" s="28">
        <f>'Data &amp; Parameter'!$E$16*'Data &amp; Parameter'!$E$17*('Data &amp; Parameter'!$E$18+'Data &amp; Parameter'!$E$19)*'Data &amp; Parameter'!$E$20*'Data &amp; Parameter'!$E$37*R754</f>
        <v>0.63818956679213612</v>
      </c>
      <c r="T754" s="28">
        <f t="shared" si="11"/>
        <v>1.2763791335842722</v>
      </c>
    </row>
    <row r="755" spans="1:20" ht="15.75" customHeight="1" x14ac:dyDescent="0.35">
      <c r="A755">
        <v>748</v>
      </c>
      <c r="B755" s="76">
        <v>44235</v>
      </c>
      <c r="C755" s="1" t="s">
        <v>2491</v>
      </c>
      <c r="D755" s="76">
        <v>44235</v>
      </c>
      <c r="E755" s="1" t="s">
        <v>2492</v>
      </c>
      <c r="F755" s="1" t="s">
        <v>2493</v>
      </c>
      <c r="G755" s="1" t="s">
        <v>123</v>
      </c>
      <c r="H755" s="1" t="s">
        <v>124</v>
      </c>
      <c r="I755" s="1" t="s">
        <v>125</v>
      </c>
      <c r="J755" s="1" t="s">
        <v>2458</v>
      </c>
      <c r="K755" s="1" t="s">
        <v>2458</v>
      </c>
      <c r="L755">
        <f>ROUNDUP(IF(B755&gt;$D$4,0,($D$4-B755+1)/365),0)</f>
        <v>0</v>
      </c>
      <c r="M755">
        <f>ROUNDUP(IF(B755&gt;$D$5,0,($D$5-B755+1)/365),0)</f>
        <v>1</v>
      </c>
      <c r="N755" s="28">
        <f>IF(OR(L755=1,M755=1),IF(B755+364&lt;=$D$5,(B755+364-$D$4+1)/365,IF(B755&gt;$D$4,($D$5-B755+1)/365,$D$6/365)),0)</f>
        <v>0.18356164383561643</v>
      </c>
      <c r="O755" s="28">
        <f>'Data &amp; Parameter'!$E$16*'Data &amp; Parameter'!$E$17*('Data &amp; Parameter'!$E$18+'Data &amp; Parameter'!$E$19)*'Data &amp; Parameter'!$E$20*'Data &amp; Parameter'!$E$37*N755</f>
        <v>0.63818956679213612</v>
      </c>
      <c r="P755">
        <f>ROUNDUP(IF(D755&gt;$D$4,0,($D$4-D755+1)/365),0)</f>
        <v>0</v>
      </c>
      <c r="Q755">
        <f>ROUNDUP(IF(D755&gt;$D$5,0,($D$5-D755+1)/365),0)</f>
        <v>1</v>
      </c>
      <c r="R755" s="28">
        <f>IF(OR(P755=1,Q755=1),IF(D755+364&lt;=$D$5,(D755+364-$D$4+1)/365,IF(D755&gt;$D$4,($D$5-D755+1)/365,$D$6/365)),0)</f>
        <v>0.18356164383561643</v>
      </c>
      <c r="S755" s="28">
        <f>'Data &amp; Parameter'!$E$16*'Data &amp; Parameter'!$E$17*('Data &amp; Parameter'!$E$18+'Data &amp; Parameter'!$E$19)*'Data &amp; Parameter'!$E$20*'Data &amp; Parameter'!$E$37*R755</f>
        <v>0.63818956679213612</v>
      </c>
      <c r="T755" s="28">
        <f t="shared" si="11"/>
        <v>1.2763791335842722</v>
      </c>
    </row>
    <row r="756" spans="1:20" ht="15.75" customHeight="1" x14ac:dyDescent="0.35">
      <c r="A756">
        <v>749</v>
      </c>
      <c r="B756" s="76">
        <v>44235</v>
      </c>
      <c r="C756" s="1" t="s">
        <v>2494</v>
      </c>
      <c r="D756" s="76">
        <v>44235</v>
      </c>
      <c r="E756" s="1" t="s">
        <v>2495</v>
      </c>
      <c r="F756" s="1" t="s">
        <v>2496</v>
      </c>
      <c r="G756" s="1" t="s">
        <v>123</v>
      </c>
      <c r="H756" s="1" t="s">
        <v>124</v>
      </c>
      <c r="I756" s="1" t="s">
        <v>125</v>
      </c>
      <c r="J756" s="1" t="s">
        <v>2458</v>
      </c>
      <c r="K756" s="1" t="s">
        <v>2458</v>
      </c>
      <c r="L756">
        <f>ROUNDUP(IF(B756&gt;$D$4,0,($D$4-B756+1)/365),0)</f>
        <v>0</v>
      </c>
      <c r="M756">
        <f>ROUNDUP(IF(B756&gt;$D$5,0,($D$5-B756+1)/365),0)</f>
        <v>1</v>
      </c>
      <c r="N756" s="28">
        <f>IF(OR(L756=1,M756=1),IF(B756+364&lt;=$D$5,(B756+364-$D$4+1)/365,IF(B756&gt;$D$4,($D$5-B756+1)/365,$D$6/365)),0)</f>
        <v>0.18356164383561643</v>
      </c>
      <c r="O756" s="28">
        <f>'Data &amp; Parameter'!$E$16*'Data &amp; Parameter'!$E$17*('Data &amp; Parameter'!$E$18+'Data &amp; Parameter'!$E$19)*'Data &amp; Parameter'!$E$20*'Data &amp; Parameter'!$E$37*N756</f>
        <v>0.63818956679213612</v>
      </c>
      <c r="P756">
        <f>ROUNDUP(IF(D756&gt;$D$4,0,($D$4-D756+1)/365),0)</f>
        <v>0</v>
      </c>
      <c r="Q756">
        <f>ROUNDUP(IF(D756&gt;$D$5,0,($D$5-D756+1)/365),0)</f>
        <v>1</v>
      </c>
      <c r="R756" s="28">
        <f>IF(OR(P756=1,Q756=1),IF(D756+364&lt;=$D$5,(D756+364-$D$4+1)/365,IF(D756&gt;$D$4,($D$5-D756+1)/365,$D$6/365)),0)</f>
        <v>0.18356164383561643</v>
      </c>
      <c r="S756" s="28">
        <f>'Data &amp; Parameter'!$E$16*'Data &amp; Parameter'!$E$17*('Data &amp; Parameter'!$E$18+'Data &amp; Parameter'!$E$19)*'Data &amp; Parameter'!$E$20*'Data &amp; Parameter'!$E$37*R756</f>
        <v>0.63818956679213612</v>
      </c>
      <c r="T756" s="28">
        <f t="shared" si="11"/>
        <v>1.2763791335842722</v>
      </c>
    </row>
    <row r="757" spans="1:20" ht="15.75" customHeight="1" x14ac:dyDescent="0.35">
      <c r="A757">
        <v>750</v>
      </c>
      <c r="B757" s="76">
        <v>44235</v>
      </c>
      <c r="C757" s="1" t="s">
        <v>2497</v>
      </c>
      <c r="D757" s="76">
        <v>44235</v>
      </c>
      <c r="E757" s="1" t="s">
        <v>2498</v>
      </c>
      <c r="F757" s="1" t="s">
        <v>2499</v>
      </c>
      <c r="G757" s="1" t="s">
        <v>123</v>
      </c>
      <c r="H757" s="1" t="s">
        <v>124</v>
      </c>
      <c r="I757" s="1" t="s">
        <v>125</v>
      </c>
      <c r="J757" s="1" t="s">
        <v>2458</v>
      </c>
      <c r="K757" s="1" t="s">
        <v>2458</v>
      </c>
      <c r="L757">
        <f>ROUNDUP(IF(B757&gt;$D$4,0,($D$4-B757+1)/365),0)</f>
        <v>0</v>
      </c>
      <c r="M757">
        <f>ROUNDUP(IF(B757&gt;$D$5,0,($D$5-B757+1)/365),0)</f>
        <v>1</v>
      </c>
      <c r="N757" s="28">
        <f>IF(OR(L757=1,M757=1),IF(B757+364&lt;=$D$5,(B757+364-$D$4+1)/365,IF(B757&gt;$D$4,($D$5-B757+1)/365,$D$6/365)),0)</f>
        <v>0.18356164383561643</v>
      </c>
      <c r="O757" s="28">
        <f>'Data &amp; Parameter'!$E$16*'Data &amp; Parameter'!$E$17*('Data &amp; Parameter'!$E$18+'Data &amp; Parameter'!$E$19)*'Data &amp; Parameter'!$E$20*'Data &amp; Parameter'!$E$37*N757</f>
        <v>0.63818956679213612</v>
      </c>
      <c r="P757">
        <f>ROUNDUP(IF(D757&gt;$D$4,0,($D$4-D757+1)/365),0)</f>
        <v>0</v>
      </c>
      <c r="Q757">
        <f>ROUNDUP(IF(D757&gt;$D$5,0,($D$5-D757+1)/365),0)</f>
        <v>1</v>
      </c>
      <c r="R757" s="28">
        <f>IF(OR(P757=1,Q757=1),IF(D757+364&lt;=$D$5,(D757+364-$D$4+1)/365,IF(D757&gt;$D$4,($D$5-D757+1)/365,$D$6/365)),0)</f>
        <v>0.18356164383561643</v>
      </c>
      <c r="S757" s="28">
        <f>'Data &amp; Parameter'!$E$16*'Data &amp; Parameter'!$E$17*('Data &amp; Parameter'!$E$18+'Data &amp; Parameter'!$E$19)*'Data &amp; Parameter'!$E$20*'Data &amp; Parameter'!$E$37*R757</f>
        <v>0.63818956679213612</v>
      </c>
      <c r="T757" s="28">
        <f t="shared" si="11"/>
        <v>1.2763791335842722</v>
      </c>
    </row>
    <row r="758" spans="1:20" ht="15.75" customHeight="1" x14ac:dyDescent="0.35">
      <c r="A758">
        <v>751</v>
      </c>
      <c r="B758" s="76">
        <v>44235</v>
      </c>
      <c r="C758" s="1" t="s">
        <v>2500</v>
      </c>
      <c r="D758" s="76">
        <v>44235</v>
      </c>
      <c r="E758" s="1" t="s">
        <v>2501</v>
      </c>
      <c r="F758" s="1" t="s">
        <v>2502</v>
      </c>
      <c r="G758" s="1" t="s">
        <v>123</v>
      </c>
      <c r="H758" s="1" t="s">
        <v>124</v>
      </c>
      <c r="I758" s="1" t="s">
        <v>125</v>
      </c>
      <c r="J758" s="1" t="s">
        <v>2458</v>
      </c>
      <c r="K758" s="1" t="s">
        <v>2458</v>
      </c>
      <c r="L758">
        <f>ROUNDUP(IF(B758&gt;$D$4,0,($D$4-B758+1)/365),0)</f>
        <v>0</v>
      </c>
      <c r="M758">
        <f>ROUNDUP(IF(B758&gt;$D$5,0,($D$5-B758+1)/365),0)</f>
        <v>1</v>
      </c>
      <c r="N758" s="28">
        <f>IF(OR(L758=1,M758=1),IF(B758+364&lt;=$D$5,(B758+364-$D$4+1)/365,IF(B758&gt;$D$4,($D$5-B758+1)/365,$D$6/365)),0)</f>
        <v>0.18356164383561643</v>
      </c>
      <c r="O758" s="28">
        <f>'Data &amp; Parameter'!$E$16*'Data &amp; Parameter'!$E$17*('Data &amp; Parameter'!$E$18+'Data &amp; Parameter'!$E$19)*'Data &amp; Parameter'!$E$20*'Data &amp; Parameter'!$E$37*N758</f>
        <v>0.63818956679213612</v>
      </c>
      <c r="P758">
        <f>ROUNDUP(IF(D758&gt;$D$4,0,($D$4-D758+1)/365),0)</f>
        <v>0</v>
      </c>
      <c r="Q758">
        <f>ROUNDUP(IF(D758&gt;$D$5,0,($D$5-D758+1)/365),0)</f>
        <v>1</v>
      </c>
      <c r="R758" s="28">
        <f>IF(OR(P758=1,Q758=1),IF(D758+364&lt;=$D$5,(D758+364-$D$4+1)/365,IF(D758&gt;$D$4,($D$5-D758+1)/365,$D$6/365)),0)</f>
        <v>0.18356164383561643</v>
      </c>
      <c r="S758" s="28">
        <f>'Data &amp; Parameter'!$E$16*'Data &amp; Parameter'!$E$17*('Data &amp; Parameter'!$E$18+'Data &amp; Parameter'!$E$19)*'Data &amp; Parameter'!$E$20*'Data &amp; Parameter'!$E$37*R758</f>
        <v>0.63818956679213612</v>
      </c>
      <c r="T758" s="28">
        <f t="shared" si="11"/>
        <v>1.2763791335842722</v>
      </c>
    </row>
    <row r="759" spans="1:20" ht="15.75" customHeight="1" x14ac:dyDescent="0.35">
      <c r="A759">
        <v>752</v>
      </c>
      <c r="B759" s="76">
        <v>44235</v>
      </c>
      <c r="C759" s="1" t="s">
        <v>2503</v>
      </c>
      <c r="D759" s="76">
        <v>44235</v>
      </c>
      <c r="E759" s="1" t="s">
        <v>2504</v>
      </c>
      <c r="F759" s="1" t="s">
        <v>2505</v>
      </c>
      <c r="G759" s="1" t="s">
        <v>123</v>
      </c>
      <c r="H759" s="1" t="s">
        <v>124</v>
      </c>
      <c r="I759" s="1" t="s">
        <v>125</v>
      </c>
      <c r="J759" s="1" t="s">
        <v>2458</v>
      </c>
      <c r="K759" s="1" t="s">
        <v>2458</v>
      </c>
      <c r="L759">
        <f>ROUNDUP(IF(B759&gt;$D$4,0,($D$4-B759+1)/365),0)</f>
        <v>0</v>
      </c>
      <c r="M759">
        <f>ROUNDUP(IF(B759&gt;$D$5,0,($D$5-B759+1)/365),0)</f>
        <v>1</v>
      </c>
      <c r="N759" s="28">
        <f>IF(OR(L759=1,M759=1),IF(B759+364&lt;=$D$5,(B759+364-$D$4+1)/365,IF(B759&gt;$D$4,($D$5-B759+1)/365,$D$6/365)),0)</f>
        <v>0.18356164383561643</v>
      </c>
      <c r="O759" s="28">
        <f>'Data &amp; Parameter'!$E$16*'Data &amp; Parameter'!$E$17*('Data &amp; Parameter'!$E$18+'Data &amp; Parameter'!$E$19)*'Data &amp; Parameter'!$E$20*'Data &amp; Parameter'!$E$37*N759</f>
        <v>0.63818956679213612</v>
      </c>
      <c r="P759">
        <f>ROUNDUP(IF(D759&gt;$D$4,0,($D$4-D759+1)/365),0)</f>
        <v>0</v>
      </c>
      <c r="Q759">
        <f>ROUNDUP(IF(D759&gt;$D$5,0,($D$5-D759+1)/365),0)</f>
        <v>1</v>
      </c>
      <c r="R759" s="28">
        <f>IF(OR(P759=1,Q759=1),IF(D759+364&lt;=$D$5,(D759+364-$D$4+1)/365,IF(D759&gt;$D$4,($D$5-D759+1)/365,$D$6/365)),0)</f>
        <v>0.18356164383561643</v>
      </c>
      <c r="S759" s="28">
        <f>'Data &amp; Parameter'!$E$16*'Data &amp; Parameter'!$E$17*('Data &amp; Parameter'!$E$18+'Data &amp; Parameter'!$E$19)*'Data &amp; Parameter'!$E$20*'Data &amp; Parameter'!$E$37*R759</f>
        <v>0.63818956679213612</v>
      </c>
      <c r="T759" s="28">
        <f t="shared" si="11"/>
        <v>1.2763791335842722</v>
      </c>
    </row>
    <row r="760" spans="1:20" ht="15.75" customHeight="1" x14ac:dyDescent="0.35">
      <c r="A760">
        <v>753</v>
      </c>
      <c r="B760" s="76">
        <v>44235</v>
      </c>
      <c r="C760" s="1" t="s">
        <v>2506</v>
      </c>
      <c r="D760" s="76">
        <v>44235</v>
      </c>
      <c r="E760" s="1" t="s">
        <v>2507</v>
      </c>
      <c r="F760" s="1" t="s">
        <v>2508</v>
      </c>
      <c r="G760" s="1" t="s">
        <v>123</v>
      </c>
      <c r="H760" s="1" t="s">
        <v>124</v>
      </c>
      <c r="I760" s="1" t="s">
        <v>125</v>
      </c>
      <c r="J760" s="1" t="s">
        <v>2458</v>
      </c>
      <c r="K760" s="1" t="s">
        <v>2487</v>
      </c>
      <c r="L760">
        <f>ROUNDUP(IF(B760&gt;$D$4,0,($D$4-B760+1)/365),0)</f>
        <v>0</v>
      </c>
      <c r="M760">
        <f>ROUNDUP(IF(B760&gt;$D$5,0,($D$5-B760+1)/365),0)</f>
        <v>1</v>
      </c>
      <c r="N760" s="28">
        <f>IF(OR(L760=1,M760=1),IF(B760+364&lt;=$D$5,(B760+364-$D$4+1)/365,IF(B760&gt;$D$4,($D$5-B760+1)/365,$D$6/365)),0)</f>
        <v>0.18356164383561643</v>
      </c>
      <c r="O760" s="28">
        <f>'Data &amp; Parameter'!$E$16*'Data &amp; Parameter'!$E$17*('Data &amp; Parameter'!$E$18+'Data &amp; Parameter'!$E$19)*'Data &amp; Parameter'!$E$20*'Data &amp; Parameter'!$E$37*N760</f>
        <v>0.63818956679213612</v>
      </c>
      <c r="P760">
        <f>ROUNDUP(IF(D760&gt;$D$4,0,($D$4-D760+1)/365),0)</f>
        <v>0</v>
      </c>
      <c r="Q760">
        <f>ROUNDUP(IF(D760&gt;$D$5,0,($D$5-D760+1)/365),0)</f>
        <v>1</v>
      </c>
      <c r="R760" s="28">
        <f>IF(OR(P760=1,Q760=1),IF(D760+364&lt;=$D$5,(D760+364-$D$4+1)/365,IF(D760&gt;$D$4,($D$5-D760+1)/365,$D$6/365)),0)</f>
        <v>0.18356164383561643</v>
      </c>
      <c r="S760" s="28">
        <f>'Data &amp; Parameter'!$E$16*'Data &amp; Parameter'!$E$17*('Data &amp; Parameter'!$E$18+'Data &amp; Parameter'!$E$19)*'Data &amp; Parameter'!$E$20*'Data &amp; Parameter'!$E$37*R760</f>
        <v>0.63818956679213612</v>
      </c>
      <c r="T760" s="28">
        <f t="shared" si="11"/>
        <v>1.2763791335842722</v>
      </c>
    </row>
    <row r="761" spans="1:20" ht="15.75" customHeight="1" x14ac:dyDescent="0.35">
      <c r="A761">
        <v>754</v>
      </c>
      <c r="B761" s="76">
        <v>44235</v>
      </c>
      <c r="C761" s="1" t="s">
        <v>2509</v>
      </c>
      <c r="D761" s="76">
        <v>44235</v>
      </c>
      <c r="E761" s="1" t="s">
        <v>2510</v>
      </c>
      <c r="F761" s="1" t="s">
        <v>2511</v>
      </c>
      <c r="G761" s="1" t="s">
        <v>123</v>
      </c>
      <c r="H761" s="1" t="s">
        <v>124</v>
      </c>
      <c r="I761" s="1" t="s">
        <v>125</v>
      </c>
      <c r="J761" s="1" t="s">
        <v>2458</v>
      </c>
      <c r="K761" s="1" t="s">
        <v>2487</v>
      </c>
      <c r="L761">
        <f>ROUNDUP(IF(B761&gt;$D$4,0,($D$4-B761+1)/365),0)</f>
        <v>0</v>
      </c>
      <c r="M761">
        <f>ROUNDUP(IF(B761&gt;$D$5,0,($D$5-B761+1)/365),0)</f>
        <v>1</v>
      </c>
      <c r="N761" s="28">
        <f>IF(OR(L761=1,M761=1),IF(B761+364&lt;=$D$5,(B761+364-$D$4+1)/365,IF(B761&gt;$D$4,($D$5-B761+1)/365,$D$6/365)),0)</f>
        <v>0.18356164383561643</v>
      </c>
      <c r="O761" s="28">
        <f>'Data &amp; Parameter'!$E$16*'Data &amp; Parameter'!$E$17*('Data &amp; Parameter'!$E$18+'Data &amp; Parameter'!$E$19)*'Data &amp; Parameter'!$E$20*'Data &amp; Parameter'!$E$37*N761</f>
        <v>0.63818956679213612</v>
      </c>
      <c r="P761">
        <f>ROUNDUP(IF(D761&gt;$D$4,0,($D$4-D761+1)/365),0)</f>
        <v>0</v>
      </c>
      <c r="Q761">
        <f>ROUNDUP(IF(D761&gt;$D$5,0,($D$5-D761+1)/365),0)</f>
        <v>1</v>
      </c>
      <c r="R761" s="28">
        <f>IF(OR(P761=1,Q761=1),IF(D761+364&lt;=$D$5,(D761+364-$D$4+1)/365,IF(D761&gt;$D$4,($D$5-D761+1)/365,$D$6/365)),0)</f>
        <v>0.18356164383561643</v>
      </c>
      <c r="S761" s="28">
        <f>'Data &amp; Parameter'!$E$16*'Data &amp; Parameter'!$E$17*('Data &amp; Parameter'!$E$18+'Data &amp; Parameter'!$E$19)*'Data &amp; Parameter'!$E$20*'Data &amp; Parameter'!$E$37*R761</f>
        <v>0.63818956679213612</v>
      </c>
      <c r="T761" s="28">
        <f t="shared" si="11"/>
        <v>1.2763791335842722</v>
      </c>
    </row>
    <row r="762" spans="1:20" ht="15.75" customHeight="1" x14ac:dyDescent="0.35">
      <c r="A762">
        <v>755</v>
      </c>
      <c r="B762" s="76">
        <v>44235</v>
      </c>
      <c r="C762" s="1" t="s">
        <v>2512</v>
      </c>
      <c r="D762" s="76">
        <v>44235</v>
      </c>
      <c r="E762" s="1" t="s">
        <v>2513</v>
      </c>
      <c r="F762" s="1" t="s">
        <v>2514</v>
      </c>
      <c r="G762" s="1" t="s">
        <v>123</v>
      </c>
      <c r="H762" s="1" t="s">
        <v>124</v>
      </c>
      <c r="I762" s="1" t="s">
        <v>125</v>
      </c>
      <c r="J762" s="1" t="s">
        <v>2458</v>
      </c>
      <c r="K762" s="1" t="s">
        <v>2487</v>
      </c>
      <c r="L762">
        <f>ROUNDUP(IF(B762&gt;$D$4,0,($D$4-B762+1)/365),0)</f>
        <v>0</v>
      </c>
      <c r="M762">
        <f>ROUNDUP(IF(B762&gt;$D$5,0,($D$5-B762+1)/365),0)</f>
        <v>1</v>
      </c>
      <c r="N762" s="28">
        <f>IF(OR(L762=1,M762=1),IF(B762+364&lt;=$D$5,(B762+364-$D$4+1)/365,IF(B762&gt;$D$4,($D$5-B762+1)/365,$D$6/365)),0)</f>
        <v>0.18356164383561643</v>
      </c>
      <c r="O762" s="28">
        <f>'Data &amp; Parameter'!$E$16*'Data &amp; Parameter'!$E$17*('Data &amp; Parameter'!$E$18+'Data &amp; Parameter'!$E$19)*'Data &amp; Parameter'!$E$20*'Data &amp; Parameter'!$E$37*N762</f>
        <v>0.63818956679213612</v>
      </c>
      <c r="P762">
        <f>ROUNDUP(IF(D762&gt;$D$4,0,($D$4-D762+1)/365),0)</f>
        <v>0</v>
      </c>
      <c r="Q762">
        <f>ROUNDUP(IF(D762&gt;$D$5,0,($D$5-D762+1)/365),0)</f>
        <v>1</v>
      </c>
      <c r="R762" s="28">
        <f>IF(OR(P762=1,Q762=1),IF(D762+364&lt;=$D$5,(D762+364-$D$4+1)/365,IF(D762&gt;$D$4,($D$5-D762+1)/365,$D$6/365)),0)</f>
        <v>0.18356164383561643</v>
      </c>
      <c r="S762" s="28">
        <f>'Data &amp; Parameter'!$E$16*'Data &amp; Parameter'!$E$17*('Data &amp; Parameter'!$E$18+'Data &amp; Parameter'!$E$19)*'Data &amp; Parameter'!$E$20*'Data &amp; Parameter'!$E$37*R762</f>
        <v>0.63818956679213612</v>
      </c>
      <c r="T762" s="28">
        <f t="shared" si="11"/>
        <v>1.2763791335842722</v>
      </c>
    </row>
    <row r="763" spans="1:20" ht="15.75" customHeight="1" x14ac:dyDescent="0.35">
      <c r="A763">
        <v>756</v>
      </c>
      <c r="B763" s="76">
        <v>44235</v>
      </c>
      <c r="C763" s="1" t="s">
        <v>2515</v>
      </c>
      <c r="D763" s="76">
        <v>44235</v>
      </c>
      <c r="E763" s="1" t="s">
        <v>2516</v>
      </c>
      <c r="F763" s="1" t="s">
        <v>2517</v>
      </c>
      <c r="G763" s="1" t="s">
        <v>123</v>
      </c>
      <c r="H763" s="1" t="s">
        <v>124</v>
      </c>
      <c r="I763" s="1" t="s">
        <v>125</v>
      </c>
      <c r="J763" s="1" t="s">
        <v>2458</v>
      </c>
      <c r="K763" s="1" t="s">
        <v>2487</v>
      </c>
      <c r="L763">
        <f>ROUNDUP(IF(B763&gt;$D$4,0,($D$4-B763+1)/365),0)</f>
        <v>0</v>
      </c>
      <c r="M763">
        <f>ROUNDUP(IF(B763&gt;$D$5,0,($D$5-B763+1)/365),0)</f>
        <v>1</v>
      </c>
      <c r="N763" s="28">
        <f>IF(OR(L763=1,M763=1),IF(B763+364&lt;=$D$5,(B763+364-$D$4+1)/365,IF(B763&gt;$D$4,($D$5-B763+1)/365,$D$6/365)),0)</f>
        <v>0.18356164383561643</v>
      </c>
      <c r="O763" s="28">
        <f>'Data &amp; Parameter'!$E$16*'Data &amp; Parameter'!$E$17*('Data &amp; Parameter'!$E$18+'Data &amp; Parameter'!$E$19)*'Data &amp; Parameter'!$E$20*'Data &amp; Parameter'!$E$37*N763</f>
        <v>0.63818956679213612</v>
      </c>
      <c r="P763">
        <f>ROUNDUP(IF(D763&gt;$D$4,0,($D$4-D763+1)/365),0)</f>
        <v>0</v>
      </c>
      <c r="Q763">
        <f>ROUNDUP(IF(D763&gt;$D$5,0,($D$5-D763+1)/365),0)</f>
        <v>1</v>
      </c>
      <c r="R763" s="28">
        <f>IF(OR(P763=1,Q763=1),IF(D763+364&lt;=$D$5,(D763+364-$D$4+1)/365,IF(D763&gt;$D$4,($D$5-D763+1)/365,$D$6/365)),0)</f>
        <v>0.18356164383561643</v>
      </c>
      <c r="S763" s="28">
        <f>'Data &amp; Parameter'!$E$16*'Data &amp; Parameter'!$E$17*('Data &amp; Parameter'!$E$18+'Data &amp; Parameter'!$E$19)*'Data &amp; Parameter'!$E$20*'Data &amp; Parameter'!$E$37*R763</f>
        <v>0.63818956679213612</v>
      </c>
      <c r="T763" s="28">
        <f t="shared" si="11"/>
        <v>1.2763791335842722</v>
      </c>
    </row>
    <row r="764" spans="1:20" ht="15.75" customHeight="1" x14ac:dyDescent="0.35">
      <c r="A764">
        <v>757</v>
      </c>
      <c r="B764" s="76">
        <v>44235</v>
      </c>
      <c r="C764" s="1" t="s">
        <v>2518</v>
      </c>
      <c r="D764" s="76">
        <v>44235</v>
      </c>
      <c r="E764" s="1" t="s">
        <v>2519</v>
      </c>
      <c r="F764" s="1" t="s">
        <v>2520</v>
      </c>
      <c r="G764" s="1" t="s">
        <v>123</v>
      </c>
      <c r="H764" s="1" t="s">
        <v>124</v>
      </c>
      <c r="I764" s="1" t="s">
        <v>125</v>
      </c>
      <c r="J764" s="1" t="s">
        <v>2458</v>
      </c>
      <c r="K764" s="1" t="s">
        <v>2487</v>
      </c>
      <c r="L764">
        <f>ROUNDUP(IF(B764&gt;$D$4,0,($D$4-B764+1)/365),0)</f>
        <v>0</v>
      </c>
      <c r="M764">
        <f>ROUNDUP(IF(B764&gt;$D$5,0,($D$5-B764+1)/365),0)</f>
        <v>1</v>
      </c>
      <c r="N764" s="28">
        <f>IF(OR(L764=1,M764=1),IF(B764+364&lt;=$D$5,(B764+364-$D$4+1)/365,IF(B764&gt;$D$4,($D$5-B764+1)/365,$D$6/365)),0)</f>
        <v>0.18356164383561643</v>
      </c>
      <c r="O764" s="28">
        <f>'Data &amp; Parameter'!$E$16*'Data &amp; Parameter'!$E$17*('Data &amp; Parameter'!$E$18+'Data &amp; Parameter'!$E$19)*'Data &amp; Parameter'!$E$20*'Data &amp; Parameter'!$E$37*N764</f>
        <v>0.63818956679213612</v>
      </c>
      <c r="P764">
        <f>ROUNDUP(IF(D764&gt;$D$4,0,($D$4-D764+1)/365),0)</f>
        <v>0</v>
      </c>
      <c r="Q764">
        <f>ROUNDUP(IF(D764&gt;$D$5,0,($D$5-D764+1)/365),0)</f>
        <v>1</v>
      </c>
      <c r="R764" s="28">
        <f>IF(OR(P764=1,Q764=1),IF(D764+364&lt;=$D$5,(D764+364-$D$4+1)/365,IF(D764&gt;$D$4,($D$5-D764+1)/365,$D$6/365)),0)</f>
        <v>0.18356164383561643</v>
      </c>
      <c r="S764" s="28">
        <f>'Data &amp; Parameter'!$E$16*'Data &amp; Parameter'!$E$17*('Data &amp; Parameter'!$E$18+'Data &amp; Parameter'!$E$19)*'Data &amp; Parameter'!$E$20*'Data &amp; Parameter'!$E$37*R764</f>
        <v>0.63818956679213612</v>
      </c>
      <c r="T764" s="28">
        <f t="shared" si="11"/>
        <v>1.2763791335842722</v>
      </c>
    </row>
    <row r="765" spans="1:20" ht="15.75" customHeight="1" x14ac:dyDescent="0.35">
      <c r="A765">
        <v>758</v>
      </c>
      <c r="B765" s="76">
        <v>44235</v>
      </c>
      <c r="C765" s="1" t="s">
        <v>2521</v>
      </c>
      <c r="D765" s="76">
        <v>44235</v>
      </c>
      <c r="E765" s="1" t="s">
        <v>2522</v>
      </c>
      <c r="F765" s="1" t="s">
        <v>2523</v>
      </c>
      <c r="G765" s="1" t="s">
        <v>123</v>
      </c>
      <c r="H765" s="1" t="s">
        <v>124</v>
      </c>
      <c r="I765" s="1" t="s">
        <v>125</v>
      </c>
      <c r="J765" s="1" t="s">
        <v>2458</v>
      </c>
      <c r="K765" s="1" t="s">
        <v>2487</v>
      </c>
      <c r="L765">
        <f>ROUNDUP(IF(B765&gt;$D$4,0,($D$4-B765+1)/365),0)</f>
        <v>0</v>
      </c>
      <c r="M765">
        <f>ROUNDUP(IF(B765&gt;$D$5,0,($D$5-B765+1)/365),0)</f>
        <v>1</v>
      </c>
      <c r="N765" s="28">
        <f>IF(OR(L765=1,M765=1),IF(B765+364&lt;=$D$5,(B765+364-$D$4+1)/365,IF(B765&gt;$D$4,($D$5-B765+1)/365,$D$6/365)),0)</f>
        <v>0.18356164383561643</v>
      </c>
      <c r="O765" s="28">
        <f>'Data &amp; Parameter'!$E$16*'Data &amp; Parameter'!$E$17*('Data &amp; Parameter'!$E$18+'Data &amp; Parameter'!$E$19)*'Data &amp; Parameter'!$E$20*'Data &amp; Parameter'!$E$37*N765</f>
        <v>0.63818956679213612</v>
      </c>
      <c r="P765">
        <f>ROUNDUP(IF(D765&gt;$D$4,0,($D$4-D765+1)/365),0)</f>
        <v>0</v>
      </c>
      <c r="Q765">
        <f>ROUNDUP(IF(D765&gt;$D$5,0,($D$5-D765+1)/365),0)</f>
        <v>1</v>
      </c>
      <c r="R765" s="28">
        <f>IF(OR(P765=1,Q765=1),IF(D765+364&lt;=$D$5,(D765+364-$D$4+1)/365,IF(D765&gt;$D$4,($D$5-D765+1)/365,$D$6/365)),0)</f>
        <v>0.18356164383561643</v>
      </c>
      <c r="S765" s="28">
        <f>'Data &amp; Parameter'!$E$16*'Data &amp; Parameter'!$E$17*('Data &amp; Parameter'!$E$18+'Data &amp; Parameter'!$E$19)*'Data &amp; Parameter'!$E$20*'Data &amp; Parameter'!$E$37*R765</f>
        <v>0.63818956679213612</v>
      </c>
      <c r="T765" s="28">
        <f t="shared" si="11"/>
        <v>1.2763791335842722</v>
      </c>
    </row>
    <row r="766" spans="1:20" ht="15.75" customHeight="1" x14ac:dyDescent="0.35">
      <c r="A766">
        <v>759</v>
      </c>
      <c r="B766" s="76">
        <v>44235</v>
      </c>
      <c r="C766" s="1" t="s">
        <v>2524</v>
      </c>
      <c r="D766" s="76">
        <v>44235</v>
      </c>
      <c r="E766" s="1" t="s">
        <v>2525</v>
      </c>
      <c r="F766" s="1" t="s">
        <v>2526</v>
      </c>
      <c r="G766" s="1" t="s">
        <v>123</v>
      </c>
      <c r="H766" s="1" t="s">
        <v>124</v>
      </c>
      <c r="I766" s="1" t="s">
        <v>125</v>
      </c>
      <c r="J766" s="1" t="s">
        <v>2458</v>
      </c>
      <c r="K766" s="1" t="s">
        <v>2487</v>
      </c>
      <c r="L766">
        <f>ROUNDUP(IF(B766&gt;$D$4,0,($D$4-B766+1)/365),0)</f>
        <v>0</v>
      </c>
      <c r="M766">
        <f>ROUNDUP(IF(B766&gt;$D$5,0,($D$5-B766+1)/365),0)</f>
        <v>1</v>
      </c>
      <c r="N766" s="28">
        <f>IF(OR(L766=1,M766=1),IF(B766+364&lt;=$D$5,(B766+364-$D$4+1)/365,IF(B766&gt;$D$4,($D$5-B766+1)/365,$D$6/365)),0)</f>
        <v>0.18356164383561643</v>
      </c>
      <c r="O766" s="28">
        <f>'Data &amp; Parameter'!$E$16*'Data &amp; Parameter'!$E$17*('Data &amp; Parameter'!$E$18+'Data &amp; Parameter'!$E$19)*'Data &amp; Parameter'!$E$20*'Data &amp; Parameter'!$E$37*N766</f>
        <v>0.63818956679213612</v>
      </c>
      <c r="P766">
        <f>ROUNDUP(IF(D766&gt;$D$4,0,($D$4-D766+1)/365),0)</f>
        <v>0</v>
      </c>
      <c r="Q766">
        <f>ROUNDUP(IF(D766&gt;$D$5,0,($D$5-D766+1)/365),0)</f>
        <v>1</v>
      </c>
      <c r="R766" s="28">
        <f>IF(OR(P766=1,Q766=1),IF(D766+364&lt;=$D$5,(D766+364-$D$4+1)/365,IF(D766&gt;$D$4,($D$5-D766+1)/365,$D$6/365)),0)</f>
        <v>0.18356164383561643</v>
      </c>
      <c r="S766" s="28">
        <f>'Data &amp; Parameter'!$E$16*'Data &amp; Parameter'!$E$17*('Data &amp; Parameter'!$E$18+'Data &amp; Parameter'!$E$19)*'Data &amp; Parameter'!$E$20*'Data &amp; Parameter'!$E$37*R766</f>
        <v>0.63818956679213612</v>
      </c>
      <c r="T766" s="28">
        <f t="shared" si="11"/>
        <v>1.2763791335842722</v>
      </c>
    </row>
    <row r="767" spans="1:20" ht="15.75" customHeight="1" x14ac:dyDescent="0.35">
      <c r="A767">
        <v>760</v>
      </c>
      <c r="B767" s="76">
        <v>44235</v>
      </c>
      <c r="C767" s="1" t="s">
        <v>2527</v>
      </c>
      <c r="D767" s="76">
        <v>44235</v>
      </c>
      <c r="E767" s="1" t="s">
        <v>2528</v>
      </c>
      <c r="F767" s="1" t="s">
        <v>2529</v>
      </c>
      <c r="G767" s="1" t="s">
        <v>123</v>
      </c>
      <c r="H767" s="1" t="s">
        <v>124</v>
      </c>
      <c r="I767" s="1" t="s">
        <v>125</v>
      </c>
      <c r="J767" s="1" t="s">
        <v>2458</v>
      </c>
      <c r="K767" s="1" t="s">
        <v>2487</v>
      </c>
      <c r="L767">
        <f>ROUNDUP(IF(B767&gt;$D$4,0,($D$4-B767+1)/365),0)</f>
        <v>0</v>
      </c>
      <c r="M767">
        <f>ROUNDUP(IF(B767&gt;$D$5,0,($D$5-B767+1)/365),0)</f>
        <v>1</v>
      </c>
      <c r="N767" s="28">
        <f>IF(OR(L767=1,M767=1),IF(B767+364&lt;=$D$5,(B767+364-$D$4+1)/365,IF(B767&gt;$D$4,($D$5-B767+1)/365,$D$6/365)),0)</f>
        <v>0.18356164383561643</v>
      </c>
      <c r="O767" s="28">
        <f>'Data &amp; Parameter'!$E$16*'Data &amp; Parameter'!$E$17*('Data &amp; Parameter'!$E$18+'Data &amp; Parameter'!$E$19)*'Data &amp; Parameter'!$E$20*'Data &amp; Parameter'!$E$37*N767</f>
        <v>0.63818956679213612</v>
      </c>
      <c r="P767">
        <f>ROUNDUP(IF(D767&gt;$D$4,0,($D$4-D767+1)/365),0)</f>
        <v>0</v>
      </c>
      <c r="Q767">
        <f>ROUNDUP(IF(D767&gt;$D$5,0,($D$5-D767+1)/365),0)</f>
        <v>1</v>
      </c>
      <c r="R767" s="28">
        <f>IF(OR(P767=1,Q767=1),IF(D767+364&lt;=$D$5,(D767+364-$D$4+1)/365,IF(D767&gt;$D$4,($D$5-D767+1)/365,$D$6/365)),0)</f>
        <v>0.18356164383561643</v>
      </c>
      <c r="S767" s="28">
        <f>'Data &amp; Parameter'!$E$16*'Data &amp; Parameter'!$E$17*('Data &amp; Parameter'!$E$18+'Data &amp; Parameter'!$E$19)*'Data &amp; Parameter'!$E$20*'Data &amp; Parameter'!$E$37*R767</f>
        <v>0.63818956679213612</v>
      </c>
      <c r="T767" s="28">
        <f t="shared" si="11"/>
        <v>1.2763791335842722</v>
      </c>
    </row>
    <row r="768" spans="1:20" ht="15.75" customHeight="1" x14ac:dyDescent="0.35">
      <c r="A768">
        <v>761</v>
      </c>
      <c r="B768" s="76">
        <v>44235</v>
      </c>
      <c r="C768" s="1" t="s">
        <v>2530</v>
      </c>
      <c r="D768" s="76">
        <v>44235</v>
      </c>
      <c r="E768" s="1" t="s">
        <v>2531</v>
      </c>
      <c r="F768" s="1" t="s">
        <v>2532</v>
      </c>
      <c r="G768" s="1" t="s">
        <v>123</v>
      </c>
      <c r="H768" s="1" t="s">
        <v>124</v>
      </c>
      <c r="I768" s="1" t="s">
        <v>125</v>
      </c>
      <c r="J768" s="1" t="s">
        <v>2533</v>
      </c>
      <c r="K768" s="1" t="s">
        <v>2533</v>
      </c>
      <c r="L768">
        <f>ROUNDUP(IF(B768&gt;$D$4,0,($D$4-B768+1)/365),0)</f>
        <v>0</v>
      </c>
      <c r="M768">
        <f>ROUNDUP(IF(B768&gt;$D$5,0,($D$5-B768+1)/365),0)</f>
        <v>1</v>
      </c>
      <c r="N768" s="28">
        <f>IF(OR(L768=1,M768=1),IF(B768+364&lt;=$D$5,(B768+364-$D$4+1)/365,IF(B768&gt;$D$4,($D$5-B768+1)/365,$D$6/365)),0)</f>
        <v>0.18356164383561643</v>
      </c>
      <c r="O768" s="28">
        <f>'Data &amp; Parameter'!$E$16*'Data &amp; Parameter'!$E$17*('Data &amp; Parameter'!$E$18+'Data &amp; Parameter'!$E$19)*'Data &amp; Parameter'!$E$20*'Data &amp; Parameter'!$E$37*N768</f>
        <v>0.63818956679213612</v>
      </c>
      <c r="P768">
        <f>ROUNDUP(IF(D768&gt;$D$4,0,($D$4-D768+1)/365),0)</f>
        <v>0</v>
      </c>
      <c r="Q768">
        <f>ROUNDUP(IF(D768&gt;$D$5,0,($D$5-D768+1)/365),0)</f>
        <v>1</v>
      </c>
      <c r="R768" s="28">
        <f>IF(OR(P768=1,Q768=1),IF(D768+364&lt;=$D$5,(D768+364-$D$4+1)/365,IF(D768&gt;$D$4,($D$5-D768+1)/365,$D$6/365)),0)</f>
        <v>0.18356164383561643</v>
      </c>
      <c r="S768" s="28">
        <f>'Data &amp; Parameter'!$E$16*'Data &amp; Parameter'!$E$17*('Data &amp; Parameter'!$E$18+'Data &amp; Parameter'!$E$19)*'Data &amp; Parameter'!$E$20*'Data &amp; Parameter'!$E$37*R768</f>
        <v>0.63818956679213612</v>
      </c>
      <c r="T768" s="28">
        <f t="shared" si="11"/>
        <v>1.2763791335842722</v>
      </c>
    </row>
    <row r="769" spans="1:20" ht="15.75" customHeight="1" x14ac:dyDescent="0.35">
      <c r="A769">
        <v>762</v>
      </c>
      <c r="B769" s="76">
        <v>44235</v>
      </c>
      <c r="C769" s="1" t="s">
        <v>2534</v>
      </c>
      <c r="D769" s="76">
        <v>44235</v>
      </c>
      <c r="E769" s="1" t="s">
        <v>2535</v>
      </c>
      <c r="F769" s="1" t="s">
        <v>2536</v>
      </c>
      <c r="G769" s="1" t="s">
        <v>123</v>
      </c>
      <c r="H769" s="1" t="s">
        <v>124</v>
      </c>
      <c r="I769" s="1" t="s">
        <v>125</v>
      </c>
      <c r="J769" s="1" t="s">
        <v>2533</v>
      </c>
      <c r="K769" s="1" t="s">
        <v>2537</v>
      </c>
      <c r="L769">
        <f>ROUNDUP(IF(B769&gt;$D$4,0,($D$4-B769+1)/365),0)</f>
        <v>0</v>
      </c>
      <c r="M769">
        <f>ROUNDUP(IF(B769&gt;$D$5,0,($D$5-B769+1)/365),0)</f>
        <v>1</v>
      </c>
      <c r="N769" s="28">
        <f>IF(OR(L769=1,M769=1),IF(B769+364&lt;=$D$5,(B769+364-$D$4+1)/365,IF(B769&gt;$D$4,($D$5-B769+1)/365,$D$6/365)),0)</f>
        <v>0.18356164383561643</v>
      </c>
      <c r="O769" s="28">
        <f>'Data &amp; Parameter'!$E$16*'Data &amp; Parameter'!$E$17*('Data &amp; Parameter'!$E$18+'Data &amp; Parameter'!$E$19)*'Data &amp; Parameter'!$E$20*'Data &amp; Parameter'!$E$37*N769</f>
        <v>0.63818956679213612</v>
      </c>
      <c r="P769">
        <f>ROUNDUP(IF(D769&gt;$D$4,0,($D$4-D769+1)/365),0)</f>
        <v>0</v>
      </c>
      <c r="Q769">
        <f>ROUNDUP(IF(D769&gt;$D$5,0,($D$5-D769+1)/365),0)</f>
        <v>1</v>
      </c>
      <c r="R769" s="28">
        <f>IF(OR(P769=1,Q769=1),IF(D769+364&lt;=$D$5,(D769+364-$D$4+1)/365,IF(D769&gt;$D$4,($D$5-D769+1)/365,$D$6/365)),0)</f>
        <v>0.18356164383561643</v>
      </c>
      <c r="S769" s="28">
        <f>'Data &amp; Parameter'!$E$16*'Data &amp; Parameter'!$E$17*('Data &amp; Parameter'!$E$18+'Data &amp; Parameter'!$E$19)*'Data &amp; Parameter'!$E$20*'Data &amp; Parameter'!$E$37*R769</f>
        <v>0.63818956679213612</v>
      </c>
      <c r="T769" s="28">
        <f t="shared" si="11"/>
        <v>1.2763791335842722</v>
      </c>
    </row>
    <row r="770" spans="1:20" ht="15.75" customHeight="1" x14ac:dyDescent="0.35">
      <c r="A770">
        <v>763</v>
      </c>
      <c r="B770" s="76">
        <v>44235</v>
      </c>
      <c r="C770" s="1" t="s">
        <v>2538</v>
      </c>
      <c r="D770" s="76">
        <v>44235</v>
      </c>
      <c r="E770" s="1" t="s">
        <v>2539</v>
      </c>
      <c r="F770" s="1" t="s">
        <v>2540</v>
      </c>
      <c r="G770" s="1" t="s">
        <v>123</v>
      </c>
      <c r="H770" s="1" t="s">
        <v>124</v>
      </c>
      <c r="I770" s="1" t="s">
        <v>125</v>
      </c>
      <c r="J770" s="1" t="s">
        <v>2533</v>
      </c>
      <c r="K770" s="1" t="s">
        <v>2537</v>
      </c>
      <c r="L770">
        <f>ROUNDUP(IF(B770&gt;$D$4,0,($D$4-B770+1)/365),0)</f>
        <v>0</v>
      </c>
      <c r="M770">
        <f>ROUNDUP(IF(B770&gt;$D$5,0,($D$5-B770+1)/365),0)</f>
        <v>1</v>
      </c>
      <c r="N770" s="28">
        <f>IF(OR(L770=1,M770=1),IF(B770+364&lt;=$D$5,(B770+364-$D$4+1)/365,IF(B770&gt;$D$4,($D$5-B770+1)/365,$D$6/365)),0)</f>
        <v>0.18356164383561643</v>
      </c>
      <c r="O770" s="28">
        <f>'Data &amp; Parameter'!$E$16*'Data &amp; Parameter'!$E$17*('Data &amp; Parameter'!$E$18+'Data &amp; Parameter'!$E$19)*'Data &amp; Parameter'!$E$20*'Data &amp; Parameter'!$E$37*N770</f>
        <v>0.63818956679213612</v>
      </c>
      <c r="P770">
        <f>ROUNDUP(IF(D770&gt;$D$4,0,($D$4-D770+1)/365),0)</f>
        <v>0</v>
      </c>
      <c r="Q770">
        <f>ROUNDUP(IF(D770&gt;$D$5,0,($D$5-D770+1)/365),0)</f>
        <v>1</v>
      </c>
      <c r="R770" s="28">
        <f>IF(OR(P770=1,Q770=1),IF(D770+364&lt;=$D$5,(D770+364-$D$4+1)/365,IF(D770&gt;$D$4,($D$5-D770+1)/365,$D$6/365)),0)</f>
        <v>0.18356164383561643</v>
      </c>
      <c r="S770" s="28">
        <f>'Data &amp; Parameter'!$E$16*'Data &amp; Parameter'!$E$17*('Data &amp; Parameter'!$E$18+'Data &amp; Parameter'!$E$19)*'Data &amp; Parameter'!$E$20*'Data &amp; Parameter'!$E$37*R770</f>
        <v>0.63818956679213612</v>
      </c>
      <c r="T770" s="28">
        <f t="shared" si="11"/>
        <v>1.2763791335842722</v>
      </c>
    </row>
    <row r="771" spans="1:20" ht="15.75" customHeight="1" x14ac:dyDescent="0.35">
      <c r="A771">
        <v>764</v>
      </c>
      <c r="B771" s="76">
        <v>44235</v>
      </c>
      <c r="C771" s="1" t="s">
        <v>2541</v>
      </c>
      <c r="D771" s="76">
        <v>44235</v>
      </c>
      <c r="E771" s="1" t="s">
        <v>2542</v>
      </c>
      <c r="F771" s="1" t="s">
        <v>2543</v>
      </c>
      <c r="G771" s="1" t="s">
        <v>123</v>
      </c>
      <c r="H771" s="1" t="s">
        <v>124</v>
      </c>
      <c r="I771" s="1" t="s">
        <v>125</v>
      </c>
      <c r="J771" s="1" t="s">
        <v>487</v>
      </c>
      <c r="K771" s="1" t="s">
        <v>2544</v>
      </c>
      <c r="L771">
        <f>ROUNDUP(IF(B771&gt;$D$4,0,($D$4-B771+1)/365),0)</f>
        <v>0</v>
      </c>
      <c r="M771">
        <f>ROUNDUP(IF(B771&gt;$D$5,0,($D$5-B771+1)/365),0)</f>
        <v>1</v>
      </c>
      <c r="N771" s="28">
        <f>IF(OR(L771=1,M771=1),IF(B771+364&lt;=$D$5,(B771+364-$D$4+1)/365,IF(B771&gt;$D$4,($D$5-B771+1)/365,$D$6/365)),0)</f>
        <v>0.18356164383561643</v>
      </c>
      <c r="O771" s="28">
        <f>'Data &amp; Parameter'!$E$16*'Data &amp; Parameter'!$E$17*('Data &amp; Parameter'!$E$18+'Data &amp; Parameter'!$E$19)*'Data &amp; Parameter'!$E$20*'Data &amp; Parameter'!$E$37*N771</f>
        <v>0.63818956679213612</v>
      </c>
      <c r="P771">
        <f>ROUNDUP(IF(D771&gt;$D$4,0,($D$4-D771+1)/365),0)</f>
        <v>0</v>
      </c>
      <c r="Q771">
        <f>ROUNDUP(IF(D771&gt;$D$5,0,($D$5-D771+1)/365),0)</f>
        <v>1</v>
      </c>
      <c r="R771" s="28">
        <f>IF(OR(P771=1,Q771=1),IF(D771+364&lt;=$D$5,(D771+364-$D$4+1)/365,IF(D771&gt;$D$4,($D$5-D771+1)/365,$D$6/365)),0)</f>
        <v>0.18356164383561643</v>
      </c>
      <c r="S771" s="28">
        <f>'Data &amp; Parameter'!$E$16*'Data &amp; Parameter'!$E$17*('Data &amp; Parameter'!$E$18+'Data &amp; Parameter'!$E$19)*'Data &amp; Parameter'!$E$20*'Data &amp; Parameter'!$E$37*R771</f>
        <v>0.63818956679213612</v>
      </c>
      <c r="T771" s="28">
        <f t="shared" si="11"/>
        <v>1.2763791335842722</v>
      </c>
    </row>
    <row r="772" spans="1:20" ht="15.75" customHeight="1" x14ac:dyDescent="0.35">
      <c r="A772">
        <v>765</v>
      </c>
      <c r="B772" s="76">
        <v>44235</v>
      </c>
      <c r="C772" s="1" t="s">
        <v>2545</v>
      </c>
      <c r="D772" s="76">
        <v>44235</v>
      </c>
      <c r="E772" s="1" t="s">
        <v>2546</v>
      </c>
      <c r="F772" s="1" t="s">
        <v>2547</v>
      </c>
      <c r="G772" s="1" t="s">
        <v>123</v>
      </c>
      <c r="H772" s="1" t="s">
        <v>124</v>
      </c>
      <c r="I772" s="1" t="s">
        <v>125</v>
      </c>
      <c r="J772" s="1" t="s">
        <v>1507</v>
      </c>
      <c r="K772" s="1" t="s">
        <v>1507</v>
      </c>
      <c r="L772">
        <f>ROUNDUP(IF(B772&gt;$D$4,0,($D$4-B772+1)/365),0)</f>
        <v>0</v>
      </c>
      <c r="M772">
        <f>ROUNDUP(IF(B772&gt;$D$5,0,($D$5-B772+1)/365),0)</f>
        <v>1</v>
      </c>
      <c r="N772" s="28">
        <f>IF(OR(L772=1,M772=1),IF(B772+364&lt;=$D$5,(B772+364-$D$4+1)/365,IF(B772&gt;$D$4,($D$5-B772+1)/365,$D$6/365)),0)</f>
        <v>0.18356164383561643</v>
      </c>
      <c r="O772" s="28">
        <f>'Data &amp; Parameter'!$E$16*'Data &amp; Parameter'!$E$17*('Data &amp; Parameter'!$E$18+'Data &amp; Parameter'!$E$19)*'Data &amp; Parameter'!$E$20*'Data &amp; Parameter'!$E$37*N772</f>
        <v>0.63818956679213612</v>
      </c>
      <c r="P772">
        <f>ROUNDUP(IF(D772&gt;$D$4,0,($D$4-D772+1)/365),0)</f>
        <v>0</v>
      </c>
      <c r="Q772">
        <f>ROUNDUP(IF(D772&gt;$D$5,0,($D$5-D772+1)/365),0)</f>
        <v>1</v>
      </c>
      <c r="R772" s="28">
        <f>IF(OR(P772=1,Q772=1),IF(D772+364&lt;=$D$5,(D772+364-$D$4+1)/365,IF(D772&gt;$D$4,($D$5-D772+1)/365,$D$6/365)),0)</f>
        <v>0.18356164383561643</v>
      </c>
      <c r="S772" s="28">
        <f>'Data &amp; Parameter'!$E$16*'Data &amp; Parameter'!$E$17*('Data &amp; Parameter'!$E$18+'Data &amp; Parameter'!$E$19)*'Data &amp; Parameter'!$E$20*'Data &amp; Parameter'!$E$37*R772</f>
        <v>0.63818956679213612</v>
      </c>
      <c r="T772" s="28">
        <f t="shared" si="11"/>
        <v>1.2763791335842722</v>
      </c>
    </row>
    <row r="773" spans="1:20" ht="15.75" customHeight="1" x14ac:dyDescent="0.35">
      <c r="A773">
        <v>766</v>
      </c>
      <c r="B773" s="76">
        <v>44235</v>
      </c>
      <c r="C773" s="1" t="s">
        <v>2548</v>
      </c>
      <c r="D773" s="76">
        <v>44235</v>
      </c>
      <c r="E773" s="1" t="s">
        <v>2549</v>
      </c>
      <c r="F773" s="1" t="s">
        <v>2550</v>
      </c>
      <c r="G773" s="1" t="s">
        <v>123</v>
      </c>
      <c r="H773" s="1" t="s">
        <v>124</v>
      </c>
      <c r="I773" s="1" t="s">
        <v>125</v>
      </c>
      <c r="J773" s="1" t="s">
        <v>1507</v>
      </c>
      <c r="K773" s="1" t="s">
        <v>1507</v>
      </c>
      <c r="L773">
        <f>ROUNDUP(IF(B773&gt;$D$4,0,($D$4-B773+1)/365),0)</f>
        <v>0</v>
      </c>
      <c r="M773">
        <f>ROUNDUP(IF(B773&gt;$D$5,0,($D$5-B773+1)/365),0)</f>
        <v>1</v>
      </c>
      <c r="N773" s="28">
        <f>IF(OR(L773=1,M773=1),IF(B773+364&lt;=$D$5,(B773+364-$D$4+1)/365,IF(B773&gt;$D$4,($D$5-B773+1)/365,$D$6/365)),0)</f>
        <v>0.18356164383561643</v>
      </c>
      <c r="O773" s="28">
        <f>'Data &amp; Parameter'!$E$16*'Data &amp; Parameter'!$E$17*('Data &amp; Parameter'!$E$18+'Data &amp; Parameter'!$E$19)*'Data &amp; Parameter'!$E$20*'Data &amp; Parameter'!$E$37*N773</f>
        <v>0.63818956679213612</v>
      </c>
      <c r="P773">
        <f>ROUNDUP(IF(D773&gt;$D$4,0,($D$4-D773+1)/365),0)</f>
        <v>0</v>
      </c>
      <c r="Q773">
        <f>ROUNDUP(IF(D773&gt;$D$5,0,($D$5-D773+1)/365),0)</f>
        <v>1</v>
      </c>
      <c r="R773" s="28">
        <f>IF(OR(P773=1,Q773=1),IF(D773+364&lt;=$D$5,(D773+364-$D$4+1)/365,IF(D773&gt;$D$4,($D$5-D773+1)/365,$D$6/365)),0)</f>
        <v>0.18356164383561643</v>
      </c>
      <c r="S773" s="28">
        <f>'Data &amp; Parameter'!$E$16*'Data &amp; Parameter'!$E$17*('Data &amp; Parameter'!$E$18+'Data &amp; Parameter'!$E$19)*'Data &amp; Parameter'!$E$20*'Data &amp; Parameter'!$E$37*R773</f>
        <v>0.63818956679213612</v>
      </c>
      <c r="T773" s="28">
        <f t="shared" si="11"/>
        <v>1.2763791335842722</v>
      </c>
    </row>
    <row r="774" spans="1:20" ht="15.75" customHeight="1" x14ac:dyDescent="0.35">
      <c r="A774">
        <v>767</v>
      </c>
      <c r="B774" s="76">
        <v>44235</v>
      </c>
      <c r="C774" s="1" t="s">
        <v>2551</v>
      </c>
      <c r="D774" s="76">
        <v>44235</v>
      </c>
      <c r="E774" s="1" t="s">
        <v>2552</v>
      </c>
      <c r="F774" s="1" t="s">
        <v>2553</v>
      </c>
      <c r="G774" s="1" t="s">
        <v>123</v>
      </c>
      <c r="H774" s="1" t="s">
        <v>124</v>
      </c>
      <c r="I774" s="1" t="s">
        <v>125</v>
      </c>
      <c r="J774" s="1" t="s">
        <v>1507</v>
      </c>
      <c r="K774" s="1" t="s">
        <v>1507</v>
      </c>
      <c r="L774">
        <f>ROUNDUP(IF(B774&gt;$D$4,0,($D$4-B774+1)/365),0)</f>
        <v>0</v>
      </c>
      <c r="M774">
        <f>ROUNDUP(IF(B774&gt;$D$5,0,($D$5-B774+1)/365),0)</f>
        <v>1</v>
      </c>
      <c r="N774" s="28">
        <f>IF(OR(L774=1,M774=1),IF(B774+364&lt;=$D$5,(B774+364-$D$4+1)/365,IF(B774&gt;$D$4,($D$5-B774+1)/365,$D$6/365)),0)</f>
        <v>0.18356164383561643</v>
      </c>
      <c r="O774" s="28">
        <f>'Data &amp; Parameter'!$E$16*'Data &amp; Parameter'!$E$17*('Data &amp; Parameter'!$E$18+'Data &amp; Parameter'!$E$19)*'Data &amp; Parameter'!$E$20*'Data &amp; Parameter'!$E$37*N774</f>
        <v>0.63818956679213612</v>
      </c>
      <c r="P774">
        <f>ROUNDUP(IF(D774&gt;$D$4,0,($D$4-D774+1)/365),0)</f>
        <v>0</v>
      </c>
      <c r="Q774">
        <f>ROUNDUP(IF(D774&gt;$D$5,0,($D$5-D774+1)/365),0)</f>
        <v>1</v>
      </c>
      <c r="R774" s="28">
        <f>IF(OR(P774=1,Q774=1),IF(D774+364&lt;=$D$5,(D774+364-$D$4+1)/365,IF(D774&gt;$D$4,($D$5-D774+1)/365,$D$6/365)),0)</f>
        <v>0.18356164383561643</v>
      </c>
      <c r="S774" s="28">
        <f>'Data &amp; Parameter'!$E$16*'Data &amp; Parameter'!$E$17*('Data &amp; Parameter'!$E$18+'Data &amp; Parameter'!$E$19)*'Data &amp; Parameter'!$E$20*'Data &amp; Parameter'!$E$37*R774</f>
        <v>0.63818956679213612</v>
      </c>
      <c r="T774" s="28">
        <f t="shared" si="11"/>
        <v>1.2763791335842722</v>
      </c>
    </row>
    <row r="775" spans="1:20" ht="15.75" customHeight="1" x14ac:dyDescent="0.35">
      <c r="A775">
        <v>768</v>
      </c>
      <c r="B775" s="76">
        <v>44235</v>
      </c>
      <c r="C775" s="1" t="s">
        <v>2554</v>
      </c>
      <c r="D775" s="76">
        <v>44235</v>
      </c>
      <c r="E775" s="1" t="s">
        <v>2555</v>
      </c>
      <c r="F775" s="1" t="s">
        <v>2556</v>
      </c>
      <c r="G775" s="1" t="s">
        <v>123</v>
      </c>
      <c r="H775" s="1" t="s">
        <v>124</v>
      </c>
      <c r="I775" s="1" t="s">
        <v>125</v>
      </c>
      <c r="J775" s="1" t="s">
        <v>1507</v>
      </c>
      <c r="K775" s="1" t="s">
        <v>1507</v>
      </c>
      <c r="L775">
        <f>ROUNDUP(IF(B775&gt;$D$4,0,($D$4-B775+1)/365),0)</f>
        <v>0</v>
      </c>
      <c r="M775">
        <f>ROUNDUP(IF(B775&gt;$D$5,0,($D$5-B775+1)/365),0)</f>
        <v>1</v>
      </c>
      <c r="N775" s="28">
        <f>IF(OR(L775=1,M775=1),IF(B775+364&lt;=$D$5,(B775+364-$D$4+1)/365,IF(B775&gt;$D$4,($D$5-B775+1)/365,$D$6/365)),0)</f>
        <v>0.18356164383561643</v>
      </c>
      <c r="O775" s="28">
        <f>'Data &amp; Parameter'!$E$16*'Data &amp; Parameter'!$E$17*('Data &amp; Parameter'!$E$18+'Data &amp; Parameter'!$E$19)*'Data &amp; Parameter'!$E$20*'Data &amp; Parameter'!$E$37*N775</f>
        <v>0.63818956679213612</v>
      </c>
      <c r="P775">
        <f>ROUNDUP(IF(D775&gt;$D$4,0,($D$4-D775+1)/365),0)</f>
        <v>0</v>
      </c>
      <c r="Q775">
        <f>ROUNDUP(IF(D775&gt;$D$5,0,($D$5-D775+1)/365),0)</f>
        <v>1</v>
      </c>
      <c r="R775" s="28">
        <f>IF(OR(P775=1,Q775=1),IF(D775+364&lt;=$D$5,(D775+364-$D$4+1)/365,IF(D775&gt;$D$4,($D$5-D775+1)/365,$D$6/365)),0)</f>
        <v>0.18356164383561643</v>
      </c>
      <c r="S775" s="28">
        <f>'Data &amp; Parameter'!$E$16*'Data &amp; Parameter'!$E$17*('Data &amp; Parameter'!$E$18+'Data &amp; Parameter'!$E$19)*'Data &amp; Parameter'!$E$20*'Data &amp; Parameter'!$E$37*R775</f>
        <v>0.63818956679213612</v>
      </c>
      <c r="T775" s="28">
        <f t="shared" si="11"/>
        <v>1.2763791335842722</v>
      </c>
    </row>
    <row r="776" spans="1:20" ht="15.75" customHeight="1" x14ac:dyDescent="0.35">
      <c r="A776">
        <v>769</v>
      </c>
      <c r="B776" s="76">
        <v>44235</v>
      </c>
      <c r="C776" s="1" t="s">
        <v>2557</v>
      </c>
      <c r="D776" s="76">
        <v>44235</v>
      </c>
      <c r="E776" s="1" t="s">
        <v>2558</v>
      </c>
      <c r="F776" s="1" t="s">
        <v>2559</v>
      </c>
      <c r="G776" s="1" t="s">
        <v>123</v>
      </c>
      <c r="H776" s="1" t="s">
        <v>124</v>
      </c>
      <c r="I776" s="1" t="s">
        <v>125</v>
      </c>
      <c r="J776" s="1" t="s">
        <v>1507</v>
      </c>
      <c r="K776" s="1" t="s">
        <v>1507</v>
      </c>
      <c r="L776">
        <f>ROUNDUP(IF(B776&gt;$D$4,0,($D$4-B776+1)/365),0)</f>
        <v>0</v>
      </c>
      <c r="M776">
        <f>ROUNDUP(IF(B776&gt;$D$5,0,($D$5-B776+1)/365),0)</f>
        <v>1</v>
      </c>
      <c r="N776" s="28">
        <f>IF(OR(L776=1,M776=1),IF(B776+364&lt;=$D$5,(B776+364-$D$4+1)/365,IF(B776&gt;$D$4,($D$5-B776+1)/365,$D$6/365)),0)</f>
        <v>0.18356164383561643</v>
      </c>
      <c r="O776" s="28">
        <f>'Data &amp; Parameter'!$E$16*'Data &amp; Parameter'!$E$17*('Data &amp; Parameter'!$E$18+'Data &amp; Parameter'!$E$19)*'Data &amp; Parameter'!$E$20*'Data &amp; Parameter'!$E$37*N776</f>
        <v>0.63818956679213612</v>
      </c>
      <c r="P776">
        <f>ROUNDUP(IF(D776&gt;$D$4,0,($D$4-D776+1)/365),0)</f>
        <v>0</v>
      </c>
      <c r="Q776">
        <f>ROUNDUP(IF(D776&gt;$D$5,0,($D$5-D776+1)/365),0)</f>
        <v>1</v>
      </c>
      <c r="R776" s="28">
        <f>IF(OR(P776=1,Q776=1),IF(D776+364&lt;=$D$5,(D776+364-$D$4+1)/365,IF(D776&gt;$D$4,($D$5-D776+1)/365,$D$6/365)),0)</f>
        <v>0.18356164383561643</v>
      </c>
      <c r="S776" s="28">
        <f>'Data &amp; Parameter'!$E$16*'Data &amp; Parameter'!$E$17*('Data &amp; Parameter'!$E$18+'Data &amp; Parameter'!$E$19)*'Data &amp; Parameter'!$E$20*'Data &amp; Parameter'!$E$37*R776</f>
        <v>0.63818956679213612</v>
      </c>
      <c r="T776" s="28">
        <f t="shared" si="11"/>
        <v>1.2763791335842722</v>
      </c>
    </row>
    <row r="777" spans="1:20" ht="15.75" customHeight="1" x14ac:dyDescent="0.35">
      <c r="A777">
        <v>770</v>
      </c>
      <c r="B777" s="76">
        <v>44235</v>
      </c>
      <c r="C777" s="1" t="s">
        <v>2560</v>
      </c>
      <c r="D777" s="76">
        <v>44235</v>
      </c>
      <c r="E777" s="1" t="s">
        <v>2561</v>
      </c>
      <c r="F777" s="1" t="s">
        <v>2562</v>
      </c>
      <c r="G777" s="1" t="s">
        <v>123</v>
      </c>
      <c r="H777" s="1" t="s">
        <v>124</v>
      </c>
      <c r="I777" s="1" t="s">
        <v>125</v>
      </c>
      <c r="J777" s="1" t="s">
        <v>1507</v>
      </c>
      <c r="K777" s="1" t="s">
        <v>2563</v>
      </c>
      <c r="L777">
        <f>ROUNDUP(IF(B777&gt;$D$4,0,($D$4-B777+1)/365),0)</f>
        <v>0</v>
      </c>
      <c r="M777">
        <f>ROUNDUP(IF(B777&gt;$D$5,0,($D$5-B777+1)/365),0)</f>
        <v>1</v>
      </c>
      <c r="N777" s="28">
        <f>IF(OR(L777=1,M777=1),IF(B777+364&lt;=$D$5,(B777+364-$D$4+1)/365,IF(B777&gt;$D$4,($D$5-B777+1)/365,$D$6/365)),0)</f>
        <v>0.18356164383561643</v>
      </c>
      <c r="O777" s="28">
        <f>'Data &amp; Parameter'!$E$16*'Data &amp; Parameter'!$E$17*('Data &amp; Parameter'!$E$18+'Data &amp; Parameter'!$E$19)*'Data &amp; Parameter'!$E$20*'Data &amp; Parameter'!$E$37*N777</f>
        <v>0.63818956679213612</v>
      </c>
      <c r="P777">
        <f>ROUNDUP(IF(D777&gt;$D$4,0,($D$4-D777+1)/365),0)</f>
        <v>0</v>
      </c>
      <c r="Q777">
        <f>ROUNDUP(IF(D777&gt;$D$5,0,($D$5-D777+1)/365),0)</f>
        <v>1</v>
      </c>
      <c r="R777" s="28">
        <f>IF(OR(P777=1,Q777=1),IF(D777+364&lt;=$D$5,(D777+364-$D$4+1)/365,IF(D777&gt;$D$4,($D$5-D777+1)/365,$D$6/365)),0)</f>
        <v>0.18356164383561643</v>
      </c>
      <c r="S777" s="28">
        <f>'Data &amp; Parameter'!$E$16*'Data &amp; Parameter'!$E$17*('Data &amp; Parameter'!$E$18+'Data &amp; Parameter'!$E$19)*'Data &amp; Parameter'!$E$20*'Data &amp; Parameter'!$E$37*R777</f>
        <v>0.63818956679213612</v>
      </c>
      <c r="T777" s="28">
        <f t="shared" ref="T777:T840" si="12">O777+S777</f>
        <v>1.2763791335842722</v>
      </c>
    </row>
    <row r="778" spans="1:20" ht="15.75" customHeight="1" x14ac:dyDescent="0.35">
      <c r="A778">
        <v>771</v>
      </c>
      <c r="B778" s="76">
        <v>44235</v>
      </c>
      <c r="C778" s="1" t="s">
        <v>2564</v>
      </c>
      <c r="D778" s="76">
        <v>44235</v>
      </c>
      <c r="E778" s="1" t="s">
        <v>2565</v>
      </c>
      <c r="F778" s="1" t="s">
        <v>2566</v>
      </c>
      <c r="G778" s="1" t="s">
        <v>123</v>
      </c>
      <c r="H778" s="1" t="s">
        <v>124</v>
      </c>
      <c r="I778" s="1" t="s">
        <v>125</v>
      </c>
      <c r="J778" s="1" t="s">
        <v>1507</v>
      </c>
      <c r="K778" s="1" t="s">
        <v>2567</v>
      </c>
      <c r="L778">
        <f>ROUNDUP(IF(B778&gt;$D$4,0,($D$4-B778+1)/365),0)</f>
        <v>0</v>
      </c>
      <c r="M778">
        <f>ROUNDUP(IF(B778&gt;$D$5,0,($D$5-B778+1)/365),0)</f>
        <v>1</v>
      </c>
      <c r="N778" s="28">
        <f>IF(OR(L778=1,M778=1),IF(B778+364&lt;=$D$5,(B778+364-$D$4+1)/365,IF(B778&gt;$D$4,($D$5-B778+1)/365,$D$6/365)),0)</f>
        <v>0.18356164383561643</v>
      </c>
      <c r="O778" s="28">
        <f>'Data &amp; Parameter'!$E$16*'Data &amp; Parameter'!$E$17*('Data &amp; Parameter'!$E$18+'Data &amp; Parameter'!$E$19)*'Data &amp; Parameter'!$E$20*'Data &amp; Parameter'!$E$37*N778</f>
        <v>0.63818956679213612</v>
      </c>
      <c r="P778">
        <f>ROUNDUP(IF(D778&gt;$D$4,0,($D$4-D778+1)/365),0)</f>
        <v>0</v>
      </c>
      <c r="Q778">
        <f>ROUNDUP(IF(D778&gt;$D$5,0,($D$5-D778+1)/365),0)</f>
        <v>1</v>
      </c>
      <c r="R778" s="28">
        <f>IF(OR(P778=1,Q778=1),IF(D778+364&lt;=$D$5,(D778+364-$D$4+1)/365,IF(D778&gt;$D$4,($D$5-D778+1)/365,$D$6/365)),0)</f>
        <v>0.18356164383561643</v>
      </c>
      <c r="S778" s="28">
        <f>'Data &amp; Parameter'!$E$16*'Data &amp; Parameter'!$E$17*('Data &amp; Parameter'!$E$18+'Data &amp; Parameter'!$E$19)*'Data &amp; Parameter'!$E$20*'Data &amp; Parameter'!$E$37*R778</f>
        <v>0.63818956679213612</v>
      </c>
      <c r="T778" s="28">
        <f t="shared" si="12"/>
        <v>1.2763791335842722</v>
      </c>
    </row>
    <row r="779" spans="1:20" ht="15.75" customHeight="1" x14ac:dyDescent="0.35">
      <c r="A779">
        <v>772</v>
      </c>
      <c r="B779" s="76">
        <v>44235</v>
      </c>
      <c r="C779" s="1" t="s">
        <v>2568</v>
      </c>
      <c r="D779" s="76">
        <v>44235</v>
      </c>
      <c r="E779" s="1" t="s">
        <v>2569</v>
      </c>
      <c r="F779" s="1" t="s">
        <v>2570</v>
      </c>
      <c r="G779" s="1" t="s">
        <v>123</v>
      </c>
      <c r="H779" s="1" t="s">
        <v>124</v>
      </c>
      <c r="I779" s="1" t="s">
        <v>125</v>
      </c>
      <c r="J779" s="1" t="s">
        <v>1507</v>
      </c>
      <c r="K779" s="1" t="s">
        <v>2563</v>
      </c>
      <c r="L779">
        <f>ROUNDUP(IF(B779&gt;$D$4,0,($D$4-B779+1)/365),0)</f>
        <v>0</v>
      </c>
      <c r="M779">
        <f>ROUNDUP(IF(B779&gt;$D$5,0,($D$5-B779+1)/365),0)</f>
        <v>1</v>
      </c>
      <c r="N779" s="28">
        <f>IF(OR(L779=1,M779=1),IF(B779+364&lt;=$D$5,(B779+364-$D$4+1)/365,IF(B779&gt;$D$4,($D$5-B779+1)/365,$D$6/365)),0)</f>
        <v>0.18356164383561643</v>
      </c>
      <c r="O779" s="28">
        <f>'Data &amp; Parameter'!$E$16*'Data &amp; Parameter'!$E$17*('Data &amp; Parameter'!$E$18+'Data &amp; Parameter'!$E$19)*'Data &amp; Parameter'!$E$20*'Data &amp; Parameter'!$E$37*N779</f>
        <v>0.63818956679213612</v>
      </c>
      <c r="P779">
        <f>ROUNDUP(IF(D779&gt;$D$4,0,($D$4-D779+1)/365),0)</f>
        <v>0</v>
      </c>
      <c r="Q779">
        <f>ROUNDUP(IF(D779&gt;$D$5,0,($D$5-D779+1)/365),0)</f>
        <v>1</v>
      </c>
      <c r="R779" s="28">
        <f>IF(OR(P779=1,Q779=1),IF(D779+364&lt;=$D$5,(D779+364-$D$4+1)/365,IF(D779&gt;$D$4,($D$5-D779+1)/365,$D$6/365)),0)</f>
        <v>0.18356164383561643</v>
      </c>
      <c r="S779" s="28">
        <f>'Data &amp; Parameter'!$E$16*'Data &amp; Parameter'!$E$17*('Data &amp; Parameter'!$E$18+'Data &amp; Parameter'!$E$19)*'Data &amp; Parameter'!$E$20*'Data &amp; Parameter'!$E$37*R779</f>
        <v>0.63818956679213612</v>
      </c>
      <c r="T779" s="28">
        <f t="shared" si="12"/>
        <v>1.2763791335842722</v>
      </c>
    </row>
    <row r="780" spans="1:20" ht="15.75" customHeight="1" x14ac:dyDescent="0.35">
      <c r="A780">
        <v>773</v>
      </c>
      <c r="B780" s="76">
        <v>44235</v>
      </c>
      <c r="C780" s="1" t="s">
        <v>2571</v>
      </c>
      <c r="D780" s="76">
        <v>44235</v>
      </c>
      <c r="E780" s="1" t="s">
        <v>2572</v>
      </c>
      <c r="F780" s="1" t="s">
        <v>2573</v>
      </c>
      <c r="G780" s="1" t="s">
        <v>123</v>
      </c>
      <c r="H780" s="1" t="s">
        <v>124</v>
      </c>
      <c r="I780" s="1" t="s">
        <v>125</v>
      </c>
      <c r="J780" s="1" t="s">
        <v>1507</v>
      </c>
      <c r="K780" s="1" t="s">
        <v>2574</v>
      </c>
      <c r="L780">
        <f>ROUNDUP(IF(B780&gt;$D$4,0,($D$4-B780+1)/365),0)</f>
        <v>0</v>
      </c>
      <c r="M780">
        <f>ROUNDUP(IF(B780&gt;$D$5,0,($D$5-B780+1)/365),0)</f>
        <v>1</v>
      </c>
      <c r="N780" s="28">
        <f>IF(OR(L780=1,M780=1),IF(B780+364&lt;=$D$5,(B780+364-$D$4+1)/365,IF(B780&gt;$D$4,($D$5-B780+1)/365,$D$6/365)),0)</f>
        <v>0.18356164383561643</v>
      </c>
      <c r="O780" s="28">
        <f>'Data &amp; Parameter'!$E$16*'Data &amp; Parameter'!$E$17*('Data &amp; Parameter'!$E$18+'Data &amp; Parameter'!$E$19)*'Data &amp; Parameter'!$E$20*'Data &amp; Parameter'!$E$37*N780</f>
        <v>0.63818956679213612</v>
      </c>
      <c r="P780">
        <f>ROUNDUP(IF(D780&gt;$D$4,0,($D$4-D780+1)/365),0)</f>
        <v>0</v>
      </c>
      <c r="Q780">
        <f>ROUNDUP(IF(D780&gt;$D$5,0,($D$5-D780+1)/365),0)</f>
        <v>1</v>
      </c>
      <c r="R780" s="28">
        <f>IF(OR(P780=1,Q780=1),IF(D780+364&lt;=$D$5,(D780+364-$D$4+1)/365,IF(D780&gt;$D$4,($D$5-D780+1)/365,$D$6/365)),0)</f>
        <v>0.18356164383561643</v>
      </c>
      <c r="S780" s="28">
        <f>'Data &amp; Parameter'!$E$16*'Data &amp; Parameter'!$E$17*('Data &amp; Parameter'!$E$18+'Data &amp; Parameter'!$E$19)*'Data &amp; Parameter'!$E$20*'Data &amp; Parameter'!$E$37*R780</f>
        <v>0.63818956679213612</v>
      </c>
      <c r="T780" s="28">
        <f t="shared" si="12"/>
        <v>1.2763791335842722</v>
      </c>
    </row>
    <row r="781" spans="1:20" ht="15.75" customHeight="1" x14ac:dyDescent="0.35">
      <c r="A781">
        <v>774</v>
      </c>
      <c r="B781" s="76">
        <v>44235</v>
      </c>
      <c r="C781" s="1" t="s">
        <v>2575</v>
      </c>
      <c r="D781" s="76">
        <v>44235</v>
      </c>
      <c r="E781" s="1" t="s">
        <v>2576</v>
      </c>
      <c r="F781" s="1" t="s">
        <v>2577</v>
      </c>
      <c r="G781" s="1" t="s">
        <v>123</v>
      </c>
      <c r="H781" s="1" t="s">
        <v>124</v>
      </c>
      <c r="I781" s="1" t="s">
        <v>125</v>
      </c>
      <c r="J781" s="1" t="s">
        <v>1507</v>
      </c>
      <c r="K781" s="1" t="s">
        <v>2578</v>
      </c>
      <c r="L781">
        <f>ROUNDUP(IF(B781&gt;$D$4,0,($D$4-B781+1)/365),0)</f>
        <v>0</v>
      </c>
      <c r="M781">
        <f>ROUNDUP(IF(B781&gt;$D$5,0,($D$5-B781+1)/365),0)</f>
        <v>1</v>
      </c>
      <c r="N781" s="28">
        <f>IF(OR(L781=1,M781=1),IF(B781+364&lt;=$D$5,(B781+364-$D$4+1)/365,IF(B781&gt;$D$4,($D$5-B781+1)/365,$D$6/365)),0)</f>
        <v>0.18356164383561643</v>
      </c>
      <c r="O781" s="28">
        <f>'Data &amp; Parameter'!$E$16*'Data &amp; Parameter'!$E$17*('Data &amp; Parameter'!$E$18+'Data &amp; Parameter'!$E$19)*'Data &amp; Parameter'!$E$20*'Data &amp; Parameter'!$E$37*N781</f>
        <v>0.63818956679213612</v>
      </c>
      <c r="P781">
        <f>ROUNDUP(IF(D781&gt;$D$4,0,($D$4-D781+1)/365),0)</f>
        <v>0</v>
      </c>
      <c r="Q781">
        <f>ROUNDUP(IF(D781&gt;$D$5,0,($D$5-D781+1)/365),0)</f>
        <v>1</v>
      </c>
      <c r="R781" s="28">
        <f>IF(OR(P781=1,Q781=1),IF(D781+364&lt;=$D$5,(D781+364-$D$4+1)/365,IF(D781&gt;$D$4,($D$5-D781+1)/365,$D$6/365)),0)</f>
        <v>0.18356164383561643</v>
      </c>
      <c r="S781" s="28">
        <f>'Data &amp; Parameter'!$E$16*'Data &amp; Parameter'!$E$17*('Data &amp; Parameter'!$E$18+'Data &amp; Parameter'!$E$19)*'Data &amp; Parameter'!$E$20*'Data &amp; Parameter'!$E$37*R781</f>
        <v>0.63818956679213612</v>
      </c>
      <c r="T781" s="28">
        <f t="shared" si="12"/>
        <v>1.2763791335842722</v>
      </c>
    </row>
    <row r="782" spans="1:20" ht="15.75" customHeight="1" x14ac:dyDescent="0.35">
      <c r="A782">
        <v>775</v>
      </c>
      <c r="B782" s="76">
        <v>44235</v>
      </c>
      <c r="C782" s="1" t="s">
        <v>2579</v>
      </c>
      <c r="D782" s="76">
        <v>44235</v>
      </c>
      <c r="E782" s="1" t="s">
        <v>2580</v>
      </c>
      <c r="F782" s="1" t="s">
        <v>2581</v>
      </c>
      <c r="G782" s="1" t="s">
        <v>123</v>
      </c>
      <c r="H782" s="1" t="s">
        <v>124</v>
      </c>
      <c r="I782" s="1" t="s">
        <v>125</v>
      </c>
      <c r="J782" s="1" t="s">
        <v>1507</v>
      </c>
      <c r="K782" s="1" t="s">
        <v>2578</v>
      </c>
      <c r="L782">
        <f>ROUNDUP(IF(B782&gt;$D$4,0,($D$4-B782+1)/365),0)</f>
        <v>0</v>
      </c>
      <c r="M782">
        <f>ROUNDUP(IF(B782&gt;$D$5,0,($D$5-B782+1)/365),0)</f>
        <v>1</v>
      </c>
      <c r="N782" s="28">
        <f>IF(OR(L782=1,M782=1),IF(B782+364&lt;=$D$5,(B782+364-$D$4+1)/365,IF(B782&gt;$D$4,($D$5-B782+1)/365,$D$6/365)),0)</f>
        <v>0.18356164383561643</v>
      </c>
      <c r="O782" s="28">
        <f>'Data &amp; Parameter'!$E$16*'Data &amp; Parameter'!$E$17*('Data &amp; Parameter'!$E$18+'Data &amp; Parameter'!$E$19)*'Data &amp; Parameter'!$E$20*'Data &amp; Parameter'!$E$37*N782</f>
        <v>0.63818956679213612</v>
      </c>
      <c r="P782">
        <f>ROUNDUP(IF(D782&gt;$D$4,0,($D$4-D782+1)/365),0)</f>
        <v>0</v>
      </c>
      <c r="Q782">
        <f>ROUNDUP(IF(D782&gt;$D$5,0,($D$5-D782+1)/365),0)</f>
        <v>1</v>
      </c>
      <c r="R782" s="28">
        <f>IF(OR(P782=1,Q782=1),IF(D782+364&lt;=$D$5,(D782+364-$D$4+1)/365,IF(D782&gt;$D$4,($D$5-D782+1)/365,$D$6/365)),0)</f>
        <v>0.18356164383561643</v>
      </c>
      <c r="S782" s="28">
        <f>'Data &amp; Parameter'!$E$16*'Data &amp; Parameter'!$E$17*('Data &amp; Parameter'!$E$18+'Data &amp; Parameter'!$E$19)*'Data &amp; Parameter'!$E$20*'Data &amp; Parameter'!$E$37*R782</f>
        <v>0.63818956679213612</v>
      </c>
      <c r="T782" s="28">
        <f t="shared" si="12"/>
        <v>1.2763791335842722</v>
      </c>
    </row>
    <row r="783" spans="1:20" ht="15.75" customHeight="1" x14ac:dyDescent="0.35">
      <c r="A783">
        <v>776</v>
      </c>
      <c r="B783" s="76">
        <v>44235</v>
      </c>
      <c r="C783" s="1" t="s">
        <v>2582</v>
      </c>
      <c r="D783" s="76">
        <v>44235</v>
      </c>
      <c r="E783" s="1" t="s">
        <v>2583</v>
      </c>
      <c r="F783" s="1" t="s">
        <v>2584</v>
      </c>
      <c r="G783" s="1" t="s">
        <v>123</v>
      </c>
      <c r="H783" s="1" t="s">
        <v>124</v>
      </c>
      <c r="I783" s="1" t="s">
        <v>125</v>
      </c>
      <c r="J783" s="1" t="s">
        <v>1507</v>
      </c>
      <c r="K783" s="1" t="s">
        <v>2578</v>
      </c>
      <c r="L783">
        <f>ROUNDUP(IF(B783&gt;$D$4,0,($D$4-B783+1)/365),0)</f>
        <v>0</v>
      </c>
      <c r="M783">
        <f>ROUNDUP(IF(B783&gt;$D$5,0,($D$5-B783+1)/365),0)</f>
        <v>1</v>
      </c>
      <c r="N783" s="28">
        <f>IF(OR(L783=1,M783=1),IF(B783+364&lt;=$D$5,(B783+364-$D$4+1)/365,IF(B783&gt;$D$4,($D$5-B783+1)/365,$D$6/365)),0)</f>
        <v>0.18356164383561643</v>
      </c>
      <c r="O783" s="28">
        <f>'Data &amp; Parameter'!$E$16*'Data &amp; Parameter'!$E$17*('Data &amp; Parameter'!$E$18+'Data &amp; Parameter'!$E$19)*'Data &amp; Parameter'!$E$20*'Data &amp; Parameter'!$E$37*N783</f>
        <v>0.63818956679213612</v>
      </c>
      <c r="P783">
        <f>ROUNDUP(IF(D783&gt;$D$4,0,($D$4-D783+1)/365),0)</f>
        <v>0</v>
      </c>
      <c r="Q783">
        <f>ROUNDUP(IF(D783&gt;$D$5,0,($D$5-D783+1)/365),0)</f>
        <v>1</v>
      </c>
      <c r="R783" s="28">
        <f>IF(OR(P783=1,Q783=1),IF(D783+364&lt;=$D$5,(D783+364-$D$4+1)/365,IF(D783&gt;$D$4,($D$5-D783+1)/365,$D$6/365)),0)</f>
        <v>0.18356164383561643</v>
      </c>
      <c r="S783" s="28">
        <f>'Data &amp; Parameter'!$E$16*'Data &amp; Parameter'!$E$17*('Data &amp; Parameter'!$E$18+'Data &amp; Parameter'!$E$19)*'Data &amp; Parameter'!$E$20*'Data &amp; Parameter'!$E$37*R783</f>
        <v>0.63818956679213612</v>
      </c>
      <c r="T783" s="28">
        <f t="shared" si="12"/>
        <v>1.2763791335842722</v>
      </c>
    </row>
    <row r="784" spans="1:20" ht="15.75" customHeight="1" x14ac:dyDescent="0.35">
      <c r="A784">
        <v>777</v>
      </c>
      <c r="B784" s="76">
        <v>44235</v>
      </c>
      <c r="C784" s="1" t="s">
        <v>2585</v>
      </c>
      <c r="D784" s="76">
        <v>44235</v>
      </c>
      <c r="E784" s="1" t="s">
        <v>2586</v>
      </c>
      <c r="F784" s="1" t="s">
        <v>2587</v>
      </c>
      <c r="G784" s="1" t="s">
        <v>123</v>
      </c>
      <c r="H784" s="1" t="s">
        <v>124</v>
      </c>
      <c r="I784" s="1" t="s">
        <v>125</v>
      </c>
      <c r="J784" s="1" t="s">
        <v>1507</v>
      </c>
      <c r="K784" s="1" t="s">
        <v>2567</v>
      </c>
      <c r="L784">
        <f>ROUNDUP(IF(B784&gt;$D$4,0,($D$4-B784+1)/365),0)</f>
        <v>0</v>
      </c>
      <c r="M784">
        <f>ROUNDUP(IF(B784&gt;$D$5,0,($D$5-B784+1)/365),0)</f>
        <v>1</v>
      </c>
      <c r="N784" s="28">
        <f>IF(OR(L784=1,M784=1),IF(B784+364&lt;=$D$5,(B784+364-$D$4+1)/365,IF(B784&gt;$D$4,($D$5-B784+1)/365,$D$6/365)),0)</f>
        <v>0.18356164383561643</v>
      </c>
      <c r="O784" s="28">
        <f>'Data &amp; Parameter'!$E$16*'Data &amp; Parameter'!$E$17*('Data &amp; Parameter'!$E$18+'Data &amp; Parameter'!$E$19)*'Data &amp; Parameter'!$E$20*'Data &amp; Parameter'!$E$37*N784</f>
        <v>0.63818956679213612</v>
      </c>
      <c r="P784">
        <f>ROUNDUP(IF(D784&gt;$D$4,0,($D$4-D784+1)/365),0)</f>
        <v>0</v>
      </c>
      <c r="Q784">
        <f>ROUNDUP(IF(D784&gt;$D$5,0,($D$5-D784+1)/365),0)</f>
        <v>1</v>
      </c>
      <c r="R784" s="28">
        <f>IF(OR(P784=1,Q784=1),IF(D784+364&lt;=$D$5,(D784+364-$D$4+1)/365,IF(D784&gt;$D$4,($D$5-D784+1)/365,$D$6/365)),0)</f>
        <v>0.18356164383561643</v>
      </c>
      <c r="S784" s="28">
        <f>'Data &amp; Parameter'!$E$16*'Data &amp; Parameter'!$E$17*('Data &amp; Parameter'!$E$18+'Data &amp; Parameter'!$E$19)*'Data &amp; Parameter'!$E$20*'Data &amp; Parameter'!$E$37*R784</f>
        <v>0.63818956679213612</v>
      </c>
      <c r="T784" s="28">
        <f t="shared" si="12"/>
        <v>1.2763791335842722</v>
      </c>
    </row>
    <row r="785" spans="1:20" ht="15.75" customHeight="1" x14ac:dyDescent="0.35">
      <c r="A785">
        <v>778</v>
      </c>
      <c r="B785" s="76">
        <v>44235</v>
      </c>
      <c r="C785" s="1" t="s">
        <v>2588</v>
      </c>
      <c r="D785" s="76">
        <v>44235</v>
      </c>
      <c r="E785" s="1" t="s">
        <v>2589</v>
      </c>
      <c r="F785" s="1" t="s">
        <v>2590</v>
      </c>
      <c r="G785" s="1" t="s">
        <v>123</v>
      </c>
      <c r="H785" s="1" t="s">
        <v>124</v>
      </c>
      <c r="I785" s="1" t="s">
        <v>125</v>
      </c>
      <c r="J785" s="1" t="s">
        <v>1467</v>
      </c>
      <c r="K785" s="1" t="s">
        <v>2591</v>
      </c>
      <c r="L785">
        <f>ROUNDUP(IF(B785&gt;$D$4,0,($D$4-B785+1)/365),0)</f>
        <v>0</v>
      </c>
      <c r="M785">
        <f>ROUNDUP(IF(B785&gt;$D$5,0,($D$5-B785+1)/365),0)</f>
        <v>1</v>
      </c>
      <c r="N785" s="28">
        <f>IF(OR(L785=1,M785=1),IF(B785+364&lt;=$D$5,(B785+364-$D$4+1)/365,IF(B785&gt;$D$4,($D$5-B785+1)/365,$D$6/365)),0)</f>
        <v>0.18356164383561643</v>
      </c>
      <c r="O785" s="28">
        <f>'Data &amp; Parameter'!$E$16*'Data &amp; Parameter'!$E$17*('Data &amp; Parameter'!$E$18+'Data &amp; Parameter'!$E$19)*'Data &amp; Parameter'!$E$20*'Data &amp; Parameter'!$E$37*N785</f>
        <v>0.63818956679213612</v>
      </c>
      <c r="P785">
        <f>ROUNDUP(IF(D785&gt;$D$4,0,($D$4-D785+1)/365),0)</f>
        <v>0</v>
      </c>
      <c r="Q785">
        <f>ROUNDUP(IF(D785&gt;$D$5,0,($D$5-D785+1)/365),0)</f>
        <v>1</v>
      </c>
      <c r="R785" s="28">
        <f>IF(OR(P785=1,Q785=1),IF(D785+364&lt;=$D$5,(D785+364-$D$4+1)/365,IF(D785&gt;$D$4,($D$5-D785+1)/365,$D$6/365)),0)</f>
        <v>0.18356164383561643</v>
      </c>
      <c r="S785" s="28">
        <f>'Data &amp; Parameter'!$E$16*'Data &amp; Parameter'!$E$17*('Data &amp; Parameter'!$E$18+'Data &amp; Parameter'!$E$19)*'Data &amp; Parameter'!$E$20*'Data &amp; Parameter'!$E$37*R785</f>
        <v>0.63818956679213612</v>
      </c>
      <c r="T785" s="28">
        <f t="shared" si="12"/>
        <v>1.2763791335842722</v>
      </c>
    </row>
    <row r="786" spans="1:20" ht="15.75" customHeight="1" x14ac:dyDescent="0.35">
      <c r="A786">
        <v>779</v>
      </c>
      <c r="B786" s="76">
        <v>44235</v>
      </c>
      <c r="C786" s="1" t="s">
        <v>2592</v>
      </c>
      <c r="D786" s="76">
        <v>44235</v>
      </c>
      <c r="E786" s="1" t="s">
        <v>2593</v>
      </c>
      <c r="F786" s="1" t="s">
        <v>2594</v>
      </c>
      <c r="G786" s="1" t="s">
        <v>123</v>
      </c>
      <c r="H786" s="1" t="s">
        <v>124</v>
      </c>
      <c r="I786" s="1" t="s">
        <v>125</v>
      </c>
      <c r="J786" s="1" t="s">
        <v>1467</v>
      </c>
      <c r="K786" s="1" t="s">
        <v>2591</v>
      </c>
      <c r="L786">
        <f>ROUNDUP(IF(B786&gt;$D$4,0,($D$4-B786+1)/365),0)</f>
        <v>0</v>
      </c>
      <c r="M786">
        <f>ROUNDUP(IF(B786&gt;$D$5,0,($D$5-B786+1)/365),0)</f>
        <v>1</v>
      </c>
      <c r="N786" s="28">
        <f>IF(OR(L786=1,M786=1),IF(B786+364&lt;=$D$5,(B786+364-$D$4+1)/365,IF(B786&gt;$D$4,($D$5-B786+1)/365,$D$6/365)),0)</f>
        <v>0.18356164383561643</v>
      </c>
      <c r="O786" s="28">
        <f>'Data &amp; Parameter'!$E$16*'Data &amp; Parameter'!$E$17*('Data &amp; Parameter'!$E$18+'Data &amp; Parameter'!$E$19)*'Data &amp; Parameter'!$E$20*'Data &amp; Parameter'!$E$37*N786</f>
        <v>0.63818956679213612</v>
      </c>
      <c r="P786">
        <f>ROUNDUP(IF(D786&gt;$D$4,0,($D$4-D786+1)/365),0)</f>
        <v>0</v>
      </c>
      <c r="Q786">
        <f>ROUNDUP(IF(D786&gt;$D$5,0,($D$5-D786+1)/365),0)</f>
        <v>1</v>
      </c>
      <c r="R786" s="28">
        <f>IF(OR(P786=1,Q786=1),IF(D786+364&lt;=$D$5,(D786+364-$D$4+1)/365,IF(D786&gt;$D$4,($D$5-D786+1)/365,$D$6/365)),0)</f>
        <v>0.18356164383561643</v>
      </c>
      <c r="S786" s="28">
        <f>'Data &amp; Parameter'!$E$16*'Data &amp; Parameter'!$E$17*('Data &amp; Parameter'!$E$18+'Data &amp; Parameter'!$E$19)*'Data &amp; Parameter'!$E$20*'Data &amp; Parameter'!$E$37*R786</f>
        <v>0.63818956679213612</v>
      </c>
      <c r="T786" s="28">
        <f t="shared" si="12"/>
        <v>1.2763791335842722</v>
      </c>
    </row>
    <row r="787" spans="1:20" ht="15.75" customHeight="1" x14ac:dyDescent="0.35">
      <c r="A787">
        <v>780</v>
      </c>
      <c r="B787" s="76">
        <v>44235</v>
      </c>
      <c r="C787" s="1" t="s">
        <v>2595</v>
      </c>
      <c r="D787" s="76">
        <v>44235</v>
      </c>
      <c r="E787" s="1" t="s">
        <v>2596</v>
      </c>
      <c r="F787" s="1" t="s">
        <v>2597</v>
      </c>
      <c r="G787" s="1" t="s">
        <v>123</v>
      </c>
      <c r="H787" s="1" t="s">
        <v>124</v>
      </c>
      <c r="I787" s="1" t="s">
        <v>125</v>
      </c>
      <c r="J787" s="1" t="s">
        <v>1467</v>
      </c>
      <c r="K787" s="1" t="s">
        <v>2591</v>
      </c>
      <c r="L787">
        <f>ROUNDUP(IF(B787&gt;$D$4,0,($D$4-B787+1)/365),0)</f>
        <v>0</v>
      </c>
      <c r="M787">
        <f>ROUNDUP(IF(B787&gt;$D$5,0,($D$5-B787+1)/365),0)</f>
        <v>1</v>
      </c>
      <c r="N787" s="28">
        <f>IF(OR(L787=1,M787=1),IF(B787+364&lt;=$D$5,(B787+364-$D$4+1)/365,IF(B787&gt;$D$4,($D$5-B787+1)/365,$D$6/365)),0)</f>
        <v>0.18356164383561643</v>
      </c>
      <c r="O787" s="28">
        <f>'Data &amp; Parameter'!$E$16*'Data &amp; Parameter'!$E$17*('Data &amp; Parameter'!$E$18+'Data &amp; Parameter'!$E$19)*'Data &amp; Parameter'!$E$20*'Data &amp; Parameter'!$E$37*N787</f>
        <v>0.63818956679213612</v>
      </c>
      <c r="P787">
        <f>ROUNDUP(IF(D787&gt;$D$4,0,($D$4-D787+1)/365),0)</f>
        <v>0</v>
      </c>
      <c r="Q787">
        <f>ROUNDUP(IF(D787&gt;$D$5,0,($D$5-D787+1)/365),0)</f>
        <v>1</v>
      </c>
      <c r="R787" s="28">
        <f>IF(OR(P787=1,Q787=1),IF(D787+364&lt;=$D$5,(D787+364-$D$4+1)/365,IF(D787&gt;$D$4,($D$5-D787+1)/365,$D$6/365)),0)</f>
        <v>0.18356164383561643</v>
      </c>
      <c r="S787" s="28">
        <f>'Data &amp; Parameter'!$E$16*'Data &amp; Parameter'!$E$17*('Data &amp; Parameter'!$E$18+'Data &amp; Parameter'!$E$19)*'Data &amp; Parameter'!$E$20*'Data &amp; Parameter'!$E$37*R787</f>
        <v>0.63818956679213612</v>
      </c>
      <c r="T787" s="28">
        <f t="shared" si="12"/>
        <v>1.2763791335842722</v>
      </c>
    </row>
    <row r="788" spans="1:20" ht="15.75" customHeight="1" x14ac:dyDescent="0.35">
      <c r="A788">
        <v>781</v>
      </c>
      <c r="B788" s="76">
        <v>44235</v>
      </c>
      <c r="C788" s="1" t="s">
        <v>2598</v>
      </c>
      <c r="D788" s="76">
        <v>44235</v>
      </c>
      <c r="E788" s="1" t="s">
        <v>2599</v>
      </c>
      <c r="F788" s="1" t="s">
        <v>2600</v>
      </c>
      <c r="G788" s="1" t="s">
        <v>123</v>
      </c>
      <c r="H788" s="1" t="s">
        <v>124</v>
      </c>
      <c r="I788" s="1" t="s">
        <v>125</v>
      </c>
      <c r="J788" s="1" t="s">
        <v>2601</v>
      </c>
      <c r="K788" s="1" t="s">
        <v>2601</v>
      </c>
      <c r="L788">
        <f>ROUNDUP(IF(B788&gt;$D$4,0,($D$4-B788+1)/365),0)</f>
        <v>0</v>
      </c>
      <c r="M788">
        <f>ROUNDUP(IF(B788&gt;$D$5,0,($D$5-B788+1)/365),0)</f>
        <v>1</v>
      </c>
      <c r="N788" s="28">
        <f>IF(OR(L788=1,M788=1),IF(B788+364&lt;=$D$5,(B788+364-$D$4+1)/365,IF(B788&gt;$D$4,($D$5-B788+1)/365,$D$6/365)),0)</f>
        <v>0.18356164383561643</v>
      </c>
      <c r="O788" s="28">
        <f>'Data &amp; Parameter'!$E$16*'Data &amp; Parameter'!$E$17*('Data &amp; Parameter'!$E$18+'Data &amp; Parameter'!$E$19)*'Data &amp; Parameter'!$E$20*'Data &amp; Parameter'!$E$37*N788</f>
        <v>0.63818956679213612</v>
      </c>
      <c r="P788">
        <f>ROUNDUP(IF(D788&gt;$D$4,0,($D$4-D788+1)/365),0)</f>
        <v>0</v>
      </c>
      <c r="Q788">
        <f>ROUNDUP(IF(D788&gt;$D$5,0,($D$5-D788+1)/365),0)</f>
        <v>1</v>
      </c>
      <c r="R788" s="28">
        <f>IF(OR(P788=1,Q788=1),IF(D788+364&lt;=$D$5,(D788+364-$D$4+1)/365,IF(D788&gt;$D$4,($D$5-D788+1)/365,$D$6/365)),0)</f>
        <v>0.18356164383561643</v>
      </c>
      <c r="S788" s="28">
        <f>'Data &amp; Parameter'!$E$16*'Data &amp; Parameter'!$E$17*('Data &amp; Parameter'!$E$18+'Data &amp; Parameter'!$E$19)*'Data &amp; Parameter'!$E$20*'Data &amp; Parameter'!$E$37*R788</f>
        <v>0.63818956679213612</v>
      </c>
      <c r="T788" s="28">
        <f t="shared" si="12"/>
        <v>1.2763791335842722</v>
      </c>
    </row>
    <row r="789" spans="1:20" ht="15.75" customHeight="1" x14ac:dyDescent="0.35">
      <c r="A789">
        <v>782</v>
      </c>
      <c r="B789" s="76">
        <v>44235</v>
      </c>
      <c r="C789" s="1" t="s">
        <v>2602</v>
      </c>
      <c r="D789" s="76">
        <v>44235</v>
      </c>
      <c r="E789" s="1" t="s">
        <v>2603</v>
      </c>
      <c r="F789" s="1" t="s">
        <v>2604</v>
      </c>
      <c r="G789" s="1" t="s">
        <v>123</v>
      </c>
      <c r="H789" s="1" t="s">
        <v>124</v>
      </c>
      <c r="I789" s="1" t="s">
        <v>125</v>
      </c>
      <c r="J789" s="1" t="s">
        <v>2601</v>
      </c>
      <c r="K789" s="1" t="s">
        <v>2601</v>
      </c>
      <c r="L789">
        <f>ROUNDUP(IF(B789&gt;$D$4,0,($D$4-B789+1)/365),0)</f>
        <v>0</v>
      </c>
      <c r="M789">
        <f>ROUNDUP(IF(B789&gt;$D$5,0,($D$5-B789+1)/365),0)</f>
        <v>1</v>
      </c>
      <c r="N789" s="28">
        <f>IF(OR(L789=1,M789=1),IF(B789+364&lt;=$D$5,(B789+364-$D$4+1)/365,IF(B789&gt;$D$4,($D$5-B789+1)/365,$D$6/365)),0)</f>
        <v>0.18356164383561643</v>
      </c>
      <c r="O789" s="28">
        <f>'Data &amp; Parameter'!$E$16*'Data &amp; Parameter'!$E$17*('Data &amp; Parameter'!$E$18+'Data &amp; Parameter'!$E$19)*'Data &amp; Parameter'!$E$20*'Data &amp; Parameter'!$E$37*N789</f>
        <v>0.63818956679213612</v>
      </c>
      <c r="P789">
        <f>ROUNDUP(IF(D789&gt;$D$4,0,($D$4-D789+1)/365),0)</f>
        <v>0</v>
      </c>
      <c r="Q789">
        <f>ROUNDUP(IF(D789&gt;$D$5,0,($D$5-D789+1)/365),0)</f>
        <v>1</v>
      </c>
      <c r="R789" s="28">
        <f>IF(OR(P789=1,Q789=1),IF(D789+364&lt;=$D$5,(D789+364-$D$4+1)/365,IF(D789&gt;$D$4,($D$5-D789+1)/365,$D$6/365)),0)</f>
        <v>0.18356164383561643</v>
      </c>
      <c r="S789" s="28">
        <f>'Data &amp; Parameter'!$E$16*'Data &amp; Parameter'!$E$17*('Data &amp; Parameter'!$E$18+'Data &amp; Parameter'!$E$19)*'Data &amp; Parameter'!$E$20*'Data &amp; Parameter'!$E$37*R789</f>
        <v>0.63818956679213612</v>
      </c>
      <c r="T789" s="28">
        <f t="shared" si="12"/>
        <v>1.2763791335842722</v>
      </c>
    </row>
    <row r="790" spans="1:20" ht="15.75" customHeight="1" x14ac:dyDescent="0.35">
      <c r="A790">
        <v>783</v>
      </c>
      <c r="B790" s="76">
        <v>44235</v>
      </c>
      <c r="C790" s="1" t="s">
        <v>2605</v>
      </c>
      <c r="D790" s="76">
        <v>44235</v>
      </c>
      <c r="E790" s="1" t="s">
        <v>2606</v>
      </c>
      <c r="F790" s="1" t="s">
        <v>2607</v>
      </c>
      <c r="G790" s="1" t="s">
        <v>123</v>
      </c>
      <c r="H790" s="1" t="s">
        <v>124</v>
      </c>
      <c r="I790" s="1" t="s">
        <v>125</v>
      </c>
      <c r="J790" s="1" t="s">
        <v>2608</v>
      </c>
      <c r="K790" s="1" t="s">
        <v>2609</v>
      </c>
      <c r="L790">
        <f>ROUNDUP(IF(B790&gt;$D$4,0,($D$4-B790+1)/365),0)</f>
        <v>0</v>
      </c>
      <c r="M790">
        <f>ROUNDUP(IF(B790&gt;$D$5,0,($D$5-B790+1)/365),0)</f>
        <v>1</v>
      </c>
      <c r="N790" s="28">
        <f>IF(OR(L790=1,M790=1),IF(B790+364&lt;=$D$5,(B790+364-$D$4+1)/365,IF(B790&gt;$D$4,($D$5-B790+1)/365,$D$6/365)),0)</f>
        <v>0.18356164383561643</v>
      </c>
      <c r="O790" s="28">
        <f>'Data &amp; Parameter'!$E$16*'Data &amp; Parameter'!$E$17*('Data &amp; Parameter'!$E$18+'Data &amp; Parameter'!$E$19)*'Data &amp; Parameter'!$E$20*'Data &amp; Parameter'!$E$37*N790</f>
        <v>0.63818956679213612</v>
      </c>
      <c r="P790">
        <f>ROUNDUP(IF(D790&gt;$D$4,0,($D$4-D790+1)/365),0)</f>
        <v>0</v>
      </c>
      <c r="Q790">
        <f>ROUNDUP(IF(D790&gt;$D$5,0,($D$5-D790+1)/365),0)</f>
        <v>1</v>
      </c>
      <c r="R790" s="28">
        <f>IF(OR(P790=1,Q790=1),IF(D790+364&lt;=$D$5,(D790+364-$D$4+1)/365,IF(D790&gt;$D$4,($D$5-D790+1)/365,$D$6/365)),0)</f>
        <v>0.18356164383561643</v>
      </c>
      <c r="S790" s="28">
        <f>'Data &amp; Parameter'!$E$16*'Data &amp; Parameter'!$E$17*('Data &amp; Parameter'!$E$18+'Data &amp; Parameter'!$E$19)*'Data &amp; Parameter'!$E$20*'Data &amp; Parameter'!$E$37*R790</f>
        <v>0.63818956679213612</v>
      </c>
      <c r="T790" s="28">
        <f t="shared" si="12"/>
        <v>1.2763791335842722</v>
      </c>
    </row>
    <row r="791" spans="1:20" ht="15.75" customHeight="1" x14ac:dyDescent="0.35">
      <c r="A791">
        <v>784</v>
      </c>
      <c r="B791" s="76">
        <v>44235</v>
      </c>
      <c r="C791" s="1" t="s">
        <v>2610</v>
      </c>
      <c r="D791" s="76">
        <v>44235</v>
      </c>
      <c r="E791" s="1" t="s">
        <v>2611</v>
      </c>
      <c r="F791" s="1" t="s">
        <v>2612</v>
      </c>
      <c r="G791" s="1" t="s">
        <v>123</v>
      </c>
      <c r="H791" s="1" t="s">
        <v>124</v>
      </c>
      <c r="I791" s="1" t="s">
        <v>125</v>
      </c>
      <c r="J791" s="1" t="s">
        <v>2608</v>
      </c>
      <c r="K791" s="1" t="s">
        <v>2609</v>
      </c>
      <c r="L791">
        <f>ROUNDUP(IF(B791&gt;$D$4,0,($D$4-B791+1)/365),0)</f>
        <v>0</v>
      </c>
      <c r="M791">
        <f>ROUNDUP(IF(B791&gt;$D$5,0,($D$5-B791+1)/365),0)</f>
        <v>1</v>
      </c>
      <c r="N791" s="28">
        <f>IF(OR(L791=1,M791=1),IF(B791+364&lt;=$D$5,(B791+364-$D$4+1)/365,IF(B791&gt;$D$4,($D$5-B791+1)/365,$D$6/365)),0)</f>
        <v>0.18356164383561643</v>
      </c>
      <c r="O791" s="28">
        <f>'Data &amp; Parameter'!$E$16*'Data &amp; Parameter'!$E$17*('Data &amp; Parameter'!$E$18+'Data &amp; Parameter'!$E$19)*'Data &amp; Parameter'!$E$20*'Data &amp; Parameter'!$E$37*N791</f>
        <v>0.63818956679213612</v>
      </c>
      <c r="P791">
        <f>ROUNDUP(IF(D791&gt;$D$4,0,($D$4-D791+1)/365),0)</f>
        <v>0</v>
      </c>
      <c r="Q791">
        <f>ROUNDUP(IF(D791&gt;$D$5,0,($D$5-D791+1)/365),0)</f>
        <v>1</v>
      </c>
      <c r="R791" s="28">
        <f>IF(OR(P791=1,Q791=1),IF(D791+364&lt;=$D$5,(D791+364-$D$4+1)/365,IF(D791&gt;$D$4,($D$5-D791+1)/365,$D$6/365)),0)</f>
        <v>0.18356164383561643</v>
      </c>
      <c r="S791" s="28">
        <f>'Data &amp; Parameter'!$E$16*'Data &amp; Parameter'!$E$17*('Data &amp; Parameter'!$E$18+'Data &amp; Parameter'!$E$19)*'Data &amp; Parameter'!$E$20*'Data &amp; Parameter'!$E$37*R791</f>
        <v>0.63818956679213612</v>
      </c>
      <c r="T791" s="28">
        <f t="shared" si="12"/>
        <v>1.2763791335842722</v>
      </c>
    </row>
    <row r="792" spans="1:20" ht="15.75" customHeight="1" x14ac:dyDescent="0.35">
      <c r="A792">
        <v>785</v>
      </c>
      <c r="B792" s="76">
        <v>44235</v>
      </c>
      <c r="C792" s="1" t="s">
        <v>2613</v>
      </c>
      <c r="D792" s="76">
        <v>44235</v>
      </c>
      <c r="E792" s="1" t="s">
        <v>2614</v>
      </c>
      <c r="F792" s="1" t="s">
        <v>2615</v>
      </c>
      <c r="G792" s="1" t="s">
        <v>123</v>
      </c>
      <c r="H792" s="1" t="s">
        <v>124</v>
      </c>
      <c r="I792" s="1" t="s">
        <v>125</v>
      </c>
      <c r="J792" s="1" t="s">
        <v>2608</v>
      </c>
      <c r="K792" s="1" t="s">
        <v>2616</v>
      </c>
      <c r="L792">
        <f>ROUNDUP(IF(B792&gt;$D$4,0,($D$4-B792+1)/365),0)</f>
        <v>0</v>
      </c>
      <c r="M792">
        <f>ROUNDUP(IF(B792&gt;$D$5,0,($D$5-B792+1)/365),0)</f>
        <v>1</v>
      </c>
      <c r="N792" s="28">
        <f>IF(OR(L792=1,M792=1),IF(B792+364&lt;=$D$5,(B792+364-$D$4+1)/365,IF(B792&gt;$D$4,($D$5-B792+1)/365,$D$6/365)),0)</f>
        <v>0.18356164383561643</v>
      </c>
      <c r="O792" s="28">
        <f>'Data &amp; Parameter'!$E$16*'Data &amp; Parameter'!$E$17*('Data &amp; Parameter'!$E$18+'Data &amp; Parameter'!$E$19)*'Data &amp; Parameter'!$E$20*'Data &amp; Parameter'!$E$37*N792</f>
        <v>0.63818956679213612</v>
      </c>
      <c r="P792">
        <f>ROUNDUP(IF(D792&gt;$D$4,0,($D$4-D792+1)/365),0)</f>
        <v>0</v>
      </c>
      <c r="Q792">
        <f>ROUNDUP(IF(D792&gt;$D$5,0,($D$5-D792+1)/365),0)</f>
        <v>1</v>
      </c>
      <c r="R792" s="28">
        <f>IF(OR(P792=1,Q792=1),IF(D792+364&lt;=$D$5,(D792+364-$D$4+1)/365,IF(D792&gt;$D$4,($D$5-D792+1)/365,$D$6/365)),0)</f>
        <v>0.18356164383561643</v>
      </c>
      <c r="S792" s="28">
        <f>'Data &amp; Parameter'!$E$16*'Data &amp; Parameter'!$E$17*('Data &amp; Parameter'!$E$18+'Data &amp; Parameter'!$E$19)*'Data &amp; Parameter'!$E$20*'Data &amp; Parameter'!$E$37*R792</f>
        <v>0.63818956679213612</v>
      </c>
      <c r="T792" s="28">
        <f t="shared" si="12"/>
        <v>1.2763791335842722</v>
      </c>
    </row>
    <row r="793" spans="1:20" ht="15.75" customHeight="1" x14ac:dyDescent="0.35">
      <c r="A793">
        <v>786</v>
      </c>
      <c r="B793" s="76">
        <v>44235</v>
      </c>
      <c r="C793" s="1" t="s">
        <v>2617</v>
      </c>
      <c r="D793" s="76">
        <v>44235</v>
      </c>
      <c r="E793" s="1" t="s">
        <v>2618</v>
      </c>
      <c r="F793" s="1" t="s">
        <v>2619</v>
      </c>
      <c r="G793" s="1" t="s">
        <v>123</v>
      </c>
      <c r="H793" s="1" t="s">
        <v>124</v>
      </c>
      <c r="I793" s="1" t="s">
        <v>125</v>
      </c>
      <c r="J793" s="1" t="s">
        <v>2608</v>
      </c>
      <c r="K793" s="1" t="s">
        <v>2620</v>
      </c>
      <c r="L793">
        <f>ROUNDUP(IF(B793&gt;$D$4,0,($D$4-B793+1)/365),0)</f>
        <v>0</v>
      </c>
      <c r="M793">
        <f>ROUNDUP(IF(B793&gt;$D$5,0,($D$5-B793+1)/365),0)</f>
        <v>1</v>
      </c>
      <c r="N793" s="28">
        <f>IF(OR(L793=1,M793=1),IF(B793+364&lt;=$D$5,(B793+364-$D$4+1)/365,IF(B793&gt;$D$4,($D$5-B793+1)/365,$D$6/365)),0)</f>
        <v>0.18356164383561643</v>
      </c>
      <c r="O793" s="28">
        <f>'Data &amp; Parameter'!$E$16*'Data &amp; Parameter'!$E$17*('Data &amp; Parameter'!$E$18+'Data &amp; Parameter'!$E$19)*'Data &amp; Parameter'!$E$20*'Data &amp; Parameter'!$E$37*N793</f>
        <v>0.63818956679213612</v>
      </c>
      <c r="P793">
        <f>ROUNDUP(IF(D793&gt;$D$4,0,($D$4-D793+1)/365),0)</f>
        <v>0</v>
      </c>
      <c r="Q793">
        <f>ROUNDUP(IF(D793&gt;$D$5,0,($D$5-D793+1)/365),0)</f>
        <v>1</v>
      </c>
      <c r="R793" s="28">
        <f>IF(OR(P793=1,Q793=1),IF(D793+364&lt;=$D$5,(D793+364-$D$4+1)/365,IF(D793&gt;$D$4,($D$5-D793+1)/365,$D$6/365)),0)</f>
        <v>0.18356164383561643</v>
      </c>
      <c r="S793" s="28">
        <f>'Data &amp; Parameter'!$E$16*'Data &amp; Parameter'!$E$17*('Data &amp; Parameter'!$E$18+'Data &amp; Parameter'!$E$19)*'Data &amp; Parameter'!$E$20*'Data &amp; Parameter'!$E$37*R793</f>
        <v>0.63818956679213612</v>
      </c>
      <c r="T793" s="28">
        <f t="shared" si="12"/>
        <v>1.2763791335842722</v>
      </c>
    </row>
    <row r="794" spans="1:20" ht="15.75" customHeight="1" x14ac:dyDescent="0.35">
      <c r="A794">
        <v>787</v>
      </c>
      <c r="B794" s="76">
        <v>44235</v>
      </c>
      <c r="C794" s="1" t="s">
        <v>2621</v>
      </c>
      <c r="D794" s="76">
        <v>44235</v>
      </c>
      <c r="E794" s="1" t="s">
        <v>2622</v>
      </c>
      <c r="F794" s="1" t="s">
        <v>2623</v>
      </c>
      <c r="G794" s="1" t="s">
        <v>123</v>
      </c>
      <c r="H794" s="1" t="s">
        <v>124</v>
      </c>
      <c r="I794" s="1" t="s">
        <v>125</v>
      </c>
      <c r="J794" s="1" t="s">
        <v>2608</v>
      </c>
      <c r="K794" s="1" t="s">
        <v>2616</v>
      </c>
      <c r="L794">
        <f>ROUNDUP(IF(B794&gt;$D$4,0,($D$4-B794+1)/365),0)</f>
        <v>0</v>
      </c>
      <c r="M794">
        <f>ROUNDUP(IF(B794&gt;$D$5,0,($D$5-B794+1)/365),0)</f>
        <v>1</v>
      </c>
      <c r="N794" s="28">
        <f>IF(OR(L794=1,M794=1),IF(B794+364&lt;=$D$5,(B794+364-$D$4+1)/365,IF(B794&gt;$D$4,($D$5-B794+1)/365,$D$6/365)),0)</f>
        <v>0.18356164383561643</v>
      </c>
      <c r="O794" s="28">
        <f>'Data &amp; Parameter'!$E$16*'Data &amp; Parameter'!$E$17*('Data &amp; Parameter'!$E$18+'Data &amp; Parameter'!$E$19)*'Data &amp; Parameter'!$E$20*'Data &amp; Parameter'!$E$37*N794</f>
        <v>0.63818956679213612</v>
      </c>
      <c r="P794">
        <f>ROUNDUP(IF(D794&gt;$D$4,0,($D$4-D794+1)/365),0)</f>
        <v>0</v>
      </c>
      <c r="Q794">
        <f>ROUNDUP(IF(D794&gt;$D$5,0,($D$5-D794+1)/365),0)</f>
        <v>1</v>
      </c>
      <c r="R794" s="28">
        <f>IF(OR(P794=1,Q794=1),IF(D794+364&lt;=$D$5,(D794+364-$D$4+1)/365,IF(D794&gt;$D$4,($D$5-D794+1)/365,$D$6/365)),0)</f>
        <v>0.18356164383561643</v>
      </c>
      <c r="S794" s="28">
        <f>'Data &amp; Parameter'!$E$16*'Data &amp; Parameter'!$E$17*('Data &amp; Parameter'!$E$18+'Data &amp; Parameter'!$E$19)*'Data &amp; Parameter'!$E$20*'Data &amp; Parameter'!$E$37*R794</f>
        <v>0.63818956679213612</v>
      </c>
      <c r="T794" s="28">
        <f t="shared" si="12"/>
        <v>1.2763791335842722</v>
      </c>
    </row>
    <row r="795" spans="1:20" ht="15.75" customHeight="1" x14ac:dyDescent="0.35">
      <c r="A795">
        <v>788</v>
      </c>
      <c r="B795" s="76">
        <v>44235</v>
      </c>
      <c r="C795" s="1" t="s">
        <v>2624</v>
      </c>
      <c r="D795" s="76">
        <v>44235</v>
      </c>
      <c r="E795" s="1" t="s">
        <v>2625</v>
      </c>
      <c r="F795" s="1" t="s">
        <v>2626</v>
      </c>
      <c r="G795" s="1" t="s">
        <v>123</v>
      </c>
      <c r="H795" s="1" t="s">
        <v>124</v>
      </c>
      <c r="I795" s="1" t="s">
        <v>125</v>
      </c>
      <c r="J795" s="1" t="s">
        <v>2608</v>
      </c>
      <c r="K795" s="1" t="s">
        <v>2620</v>
      </c>
      <c r="L795">
        <f>ROUNDUP(IF(B795&gt;$D$4,0,($D$4-B795+1)/365),0)</f>
        <v>0</v>
      </c>
      <c r="M795">
        <f>ROUNDUP(IF(B795&gt;$D$5,0,($D$5-B795+1)/365),0)</f>
        <v>1</v>
      </c>
      <c r="N795" s="28">
        <f>IF(OR(L795=1,M795=1),IF(B795+364&lt;=$D$5,(B795+364-$D$4+1)/365,IF(B795&gt;$D$4,($D$5-B795+1)/365,$D$6/365)),0)</f>
        <v>0.18356164383561643</v>
      </c>
      <c r="O795" s="28">
        <f>'Data &amp; Parameter'!$E$16*'Data &amp; Parameter'!$E$17*('Data &amp; Parameter'!$E$18+'Data &amp; Parameter'!$E$19)*'Data &amp; Parameter'!$E$20*'Data &amp; Parameter'!$E$37*N795</f>
        <v>0.63818956679213612</v>
      </c>
      <c r="P795">
        <f>ROUNDUP(IF(D795&gt;$D$4,0,($D$4-D795+1)/365),0)</f>
        <v>0</v>
      </c>
      <c r="Q795">
        <f>ROUNDUP(IF(D795&gt;$D$5,0,($D$5-D795+1)/365),0)</f>
        <v>1</v>
      </c>
      <c r="R795" s="28">
        <f>IF(OR(P795=1,Q795=1),IF(D795+364&lt;=$D$5,(D795+364-$D$4+1)/365,IF(D795&gt;$D$4,($D$5-D795+1)/365,$D$6/365)),0)</f>
        <v>0.18356164383561643</v>
      </c>
      <c r="S795" s="28">
        <f>'Data &amp; Parameter'!$E$16*'Data &amp; Parameter'!$E$17*('Data &amp; Parameter'!$E$18+'Data &amp; Parameter'!$E$19)*'Data &amp; Parameter'!$E$20*'Data &amp; Parameter'!$E$37*R795</f>
        <v>0.63818956679213612</v>
      </c>
      <c r="T795" s="28">
        <f t="shared" si="12"/>
        <v>1.2763791335842722</v>
      </c>
    </row>
    <row r="796" spans="1:20" ht="15.75" customHeight="1" x14ac:dyDescent="0.35">
      <c r="A796">
        <v>789</v>
      </c>
      <c r="B796" s="76">
        <v>44235</v>
      </c>
      <c r="C796" s="1" t="s">
        <v>2627</v>
      </c>
      <c r="D796" s="76">
        <v>44235</v>
      </c>
      <c r="E796" s="1" t="s">
        <v>2628</v>
      </c>
      <c r="F796" s="1" t="s">
        <v>2629</v>
      </c>
      <c r="G796" s="1" t="s">
        <v>123</v>
      </c>
      <c r="H796" s="1" t="s">
        <v>124</v>
      </c>
      <c r="I796" s="1" t="s">
        <v>125</v>
      </c>
      <c r="J796" s="1" t="s">
        <v>2608</v>
      </c>
      <c r="K796" s="1" t="s">
        <v>2620</v>
      </c>
      <c r="L796">
        <f>ROUNDUP(IF(B796&gt;$D$4,0,($D$4-B796+1)/365),0)</f>
        <v>0</v>
      </c>
      <c r="M796">
        <f>ROUNDUP(IF(B796&gt;$D$5,0,($D$5-B796+1)/365),0)</f>
        <v>1</v>
      </c>
      <c r="N796" s="28">
        <f>IF(OR(L796=1,M796=1),IF(B796+364&lt;=$D$5,(B796+364-$D$4+1)/365,IF(B796&gt;$D$4,($D$5-B796+1)/365,$D$6/365)),0)</f>
        <v>0.18356164383561643</v>
      </c>
      <c r="O796" s="28">
        <f>'Data &amp; Parameter'!$E$16*'Data &amp; Parameter'!$E$17*('Data &amp; Parameter'!$E$18+'Data &amp; Parameter'!$E$19)*'Data &amp; Parameter'!$E$20*'Data &amp; Parameter'!$E$37*N796</f>
        <v>0.63818956679213612</v>
      </c>
      <c r="P796">
        <f>ROUNDUP(IF(D796&gt;$D$4,0,($D$4-D796+1)/365),0)</f>
        <v>0</v>
      </c>
      <c r="Q796">
        <f>ROUNDUP(IF(D796&gt;$D$5,0,($D$5-D796+1)/365),0)</f>
        <v>1</v>
      </c>
      <c r="R796" s="28">
        <f>IF(OR(P796=1,Q796=1),IF(D796+364&lt;=$D$5,(D796+364-$D$4+1)/365,IF(D796&gt;$D$4,($D$5-D796+1)/365,$D$6/365)),0)</f>
        <v>0.18356164383561643</v>
      </c>
      <c r="S796" s="28">
        <f>'Data &amp; Parameter'!$E$16*'Data &amp; Parameter'!$E$17*('Data &amp; Parameter'!$E$18+'Data &amp; Parameter'!$E$19)*'Data &amp; Parameter'!$E$20*'Data &amp; Parameter'!$E$37*R796</f>
        <v>0.63818956679213612</v>
      </c>
      <c r="T796" s="28">
        <f t="shared" si="12"/>
        <v>1.2763791335842722</v>
      </c>
    </row>
    <row r="797" spans="1:20" ht="15.75" customHeight="1" x14ac:dyDescent="0.35">
      <c r="A797">
        <v>790</v>
      </c>
      <c r="B797" s="76">
        <v>44235</v>
      </c>
      <c r="C797" s="1" t="s">
        <v>2630</v>
      </c>
      <c r="D797" s="76">
        <v>44235</v>
      </c>
      <c r="E797" s="1" t="s">
        <v>2631</v>
      </c>
      <c r="F797" s="1" t="s">
        <v>2632</v>
      </c>
      <c r="G797" s="1" t="s">
        <v>123</v>
      </c>
      <c r="H797" s="1" t="s">
        <v>124</v>
      </c>
      <c r="I797" s="1" t="s">
        <v>125</v>
      </c>
      <c r="J797" s="1" t="s">
        <v>2608</v>
      </c>
      <c r="K797" s="1" t="s">
        <v>2616</v>
      </c>
      <c r="L797">
        <f>ROUNDUP(IF(B797&gt;$D$4,0,($D$4-B797+1)/365),0)</f>
        <v>0</v>
      </c>
      <c r="M797">
        <f>ROUNDUP(IF(B797&gt;$D$5,0,($D$5-B797+1)/365),0)</f>
        <v>1</v>
      </c>
      <c r="N797" s="28">
        <f>IF(OR(L797=1,M797=1),IF(B797+364&lt;=$D$5,(B797+364-$D$4+1)/365,IF(B797&gt;$D$4,($D$5-B797+1)/365,$D$6/365)),0)</f>
        <v>0.18356164383561643</v>
      </c>
      <c r="O797" s="28">
        <f>'Data &amp; Parameter'!$E$16*'Data &amp; Parameter'!$E$17*('Data &amp; Parameter'!$E$18+'Data &amp; Parameter'!$E$19)*'Data &amp; Parameter'!$E$20*'Data &amp; Parameter'!$E$37*N797</f>
        <v>0.63818956679213612</v>
      </c>
      <c r="P797">
        <f>ROUNDUP(IF(D797&gt;$D$4,0,($D$4-D797+1)/365),0)</f>
        <v>0</v>
      </c>
      <c r="Q797">
        <f>ROUNDUP(IF(D797&gt;$D$5,0,($D$5-D797+1)/365),0)</f>
        <v>1</v>
      </c>
      <c r="R797" s="28">
        <f>IF(OR(P797=1,Q797=1),IF(D797+364&lt;=$D$5,(D797+364-$D$4+1)/365,IF(D797&gt;$D$4,($D$5-D797+1)/365,$D$6/365)),0)</f>
        <v>0.18356164383561643</v>
      </c>
      <c r="S797" s="28">
        <f>'Data &amp; Parameter'!$E$16*'Data &amp; Parameter'!$E$17*('Data &amp; Parameter'!$E$18+'Data &amp; Parameter'!$E$19)*'Data &amp; Parameter'!$E$20*'Data &amp; Parameter'!$E$37*R797</f>
        <v>0.63818956679213612</v>
      </c>
      <c r="T797" s="28">
        <f t="shared" si="12"/>
        <v>1.2763791335842722</v>
      </c>
    </row>
    <row r="798" spans="1:20" ht="15.75" customHeight="1" x14ac:dyDescent="0.35">
      <c r="A798">
        <v>791</v>
      </c>
      <c r="B798" s="76">
        <v>44235</v>
      </c>
      <c r="C798" s="1" t="s">
        <v>2633</v>
      </c>
      <c r="D798" s="76">
        <v>44235</v>
      </c>
      <c r="E798" s="1" t="s">
        <v>2634</v>
      </c>
      <c r="F798" s="1" t="s">
        <v>2635</v>
      </c>
      <c r="G798" s="1" t="s">
        <v>123</v>
      </c>
      <c r="H798" s="1" t="s">
        <v>124</v>
      </c>
      <c r="I798" s="1" t="s">
        <v>125</v>
      </c>
      <c r="J798" s="1" t="s">
        <v>2608</v>
      </c>
      <c r="K798" s="1" t="s">
        <v>2616</v>
      </c>
      <c r="L798">
        <f>ROUNDUP(IF(B798&gt;$D$4,0,($D$4-B798+1)/365),0)</f>
        <v>0</v>
      </c>
      <c r="M798">
        <f>ROUNDUP(IF(B798&gt;$D$5,0,($D$5-B798+1)/365),0)</f>
        <v>1</v>
      </c>
      <c r="N798" s="28">
        <f>IF(OR(L798=1,M798=1),IF(B798+364&lt;=$D$5,(B798+364-$D$4+1)/365,IF(B798&gt;$D$4,($D$5-B798+1)/365,$D$6/365)),0)</f>
        <v>0.18356164383561643</v>
      </c>
      <c r="O798" s="28">
        <f>'Data &amp; Parameter'!$E$16*'Data &amp; Parameter'!$E$17*('Data &amp; Parameter'!$E$18+'Data &amp; Parameter'!$E$19)*'Data &amp; Parameter'!$E$20*'Data &amp; Parameter'!$E$37*N798</f>
        <v>0.63818956679213612</v>
      </c>
      <c r="P798">
        <f>ROUNDUP(IF(D798&gt;$D$4,0,($D$4-D798+1)/365),0)</f>
        <v>0</v>
      </c>
      <c r="Q798">
        <f>ROUNDUP(IF(D798&gt;$D$5,0,($D$5-D798+1)/365),0)</f>
        <v>1</v>
      </c>
      <c r="R798" s="28">
        <f>IF(OR(P798=1,Q798=1),IF(D798+364&lt;=$D$5,(D798+364-$D$4+1)/365,IF(D798&gt;$D$4,($D$5-D798+1)/365,$D$6/365)),0)</f>
        <v>0.18356164383561643</v>
      </c>
      <c r="S798" s="28">
        <f>'Data &amp; Parameter'!$E$16*'Data &amp; Parameter'!$E$17*('Data &amp; Parameter'!$E$18+'Data &amp; Parameter'!$E$19)*'Data &amp; Parameter'!$E$20*'Data &amp; Parameter'!$E$37*R798</f>
        <v>0.63818956679213612</v>
      </c>
      <c r="T798" s="28">
        <f t="shared" si="12"/>
        <v>1.2763791335842722</v>
      </c>
    </row>
    <row r="799" spans="1:20" ht="15.75" customHeight="1" x14ac:dyDescent="0.35">
      <c r="A799">
        <v>792</v>
      </c>
      <c r="B799" s="76">
        <v>44235</v>
      </c>
      <c r="C799" s="1" t="s">
        <v>2636</v>
      </c>
      <c r="D799" s="76">
        <v>44235</v>
      </c>
      <c r="E799" s="1" t="s">
        <v>2637</v>
      </c>
      <c r="F799" s="1" t="s">
        <v>2638</v>
      </c>
      <c r="G799" s="1" t="s">
        <v>123</v>
      </c>
      <c r="H799" s="1" t="s">
        <v>124</v>
      </c>
      <c r="I799" s="1" t="s">
        <v>125</v>
      </c>
      <c r="J799" s="1" t="s">
        <v>2608</v>
      </c>
      <c r="K799" s="1" t="s">
        <v>2616</v>
      </c>
      <c r="L799">
        <f>ROUNDUP(IF(B799&gt;$D$4,0,($D$4-B799+1)/365),0)</f>
        <v>0</v>
      </c>
      <c r="M799">
        <f>ROUNDUP(IF(B799&gt;$D$5,0,($D$5-B799+1)/365),0)</f>
        <v>1</v>
      </c>
      <c r="N799" s="28">
        <f>IF(OR(L799=1,M799=1),IF(B799+364&lt;=$D$5,(B799+364-$D$4+1)/365,IF(B799&gt;$D$4,($D$5-B799+1)/365,$D$6/365)),0)</f>
        <v>0.18356164383561643</v>
      </c>
      <c r="O799" s="28">
        <f>'Data &amp; Parameter'!$E$16*'Data &amp; Parameter'!$E$17*('Data &amp; Parameter'!$E$18+'Data &amp; Parameter'!$E$19)*'Data &amp; Parameter'!$E$20*'Data &amp; Parameter'!$E$37*N799</f>
        <v>0.63818956679213612</v>
      </c>
      <c r="P799">
        <f>ROUNDUP(IF(D799&gt;$D$4,0,($D$4-D799+1)/365),0)</f>
        <v>0</v>
      </c>
      <c r="Q799">
        <f>ROUNDUP(IF(D799&gt;$D$5,0,($D$5-D799+1)/365),0)</f>
        <v>1</v>
      </c>
      <c r="R799" s="28">
        <f>IF(OR(P799=1,Q799=1),IF(D799+364&lt;=$D$5,(D799+364-$D$4+1)/365,IF(D799&gt;$D$4,($D$5-D799+1)/365,$D$6/365)),0)</f>
        <v>0.18356164383561643</v>
      </c>
      <c r="S799" s="28">
        <f>'Data &amp; Parameter'!$E$16*'Data &amp; Parameter'!$E$17*('Data &amp; Parameter'!$E$18+'Data &amp; Parameter'!$E$19)*'Data &amp; Parameter'!$E$20*'Data &amp; Parameter'!$E$37*R799</f>
        <v>0.63818956679213612</v>
      </c>
      <c r="T799" s="28">
        <f t="shared" si="12"/>
        <v>1.2763791335842722</v>
      </c>
    </row>
    <row r="800" spans="1:20" ht="15.75" customHeight="1" x14ac:dyDescent="0.35">
      <c r="A800">
        <v>793</v>
      </c>
      <c r="B800" s="76">
        <v>44235</v>
      </c>
      <c r="C800" s="1" t="s">
        <v>2639</v>
      </c>
      <c r="D800" s="76">
        <v>44235</v>
      </c>
      <c r="E800" s="1" t="s">
        <v>2640</v>
      </c>
      <c r="F800" s="1" t="s">
        <v>2641</v>
      </c>
      <c r="G800" s="1" t="s">
        <v>123</v>
      </c>
      <c r="H800" s="1" t="s">
        <v>124</v>
      </c>
      <c r="I800" s="1" t="s">
        <v>125</v>
      </c>
      <c r="J800" s="1" t="s">
        <v>2608</v>
      </c>
      <c r="K800" s="1" t="s">
        <v>2616</v>
      </c>
      <c r="L800">
        <f>ROUNDUP(IF(B800&gt;$D$4,0,($D$4-B800+1)/365),0)</f>
        <v>0</v>
      </c>
      <c r="M800">
        <f>ROUNDUP(IF(B800&gt;$D$5,0,($D$5-B800+1)/365),0)</f>
        <v>1</v>
      </c>
      <c r="N800" s="28">
        <f>IF(OR(L800=1,M800=1),IF(B800+364&lt;=$D$5,(B800+364-$D$4+1)/365,IF(B800&gt;$D$4,($D$5-B800+1)/365,$D$6/365)),0)</f>
        <v>0.18356164383561643</v>
      </c>
      <c r="O800" s="28">
        <f>'Data &amp; Parameter'!$E$16*'Data &amp; Parameter'!$E$17*('Data &amp; Parameter'!$E$18+'Data &amp; Parameter'!$E$19)*'Data &amp; Parameter'!$E$20*'Data &amp; Parameter'!$E$37*N800</f>
        <v>0.63818956679213612</v>
      </c>
      <c r="P800">
        <f>ROUNDUP(IF(D800&gt;$D$4,0,($D$4-D800+1)/365),0)</f>
        <v>0</v>
      </c>
      <c r="Q800">
        <f>ROUNDUP(IF(D800&gt;$D$5,0,($D$5-D800+1)/365),0)</f>
        <v>1</v>
      </c>
      <c r="R800" s="28">
        <f>IF(OR(P800=1,Q800=1),IF(D800+364&lt;=$D$5,(D800+364-$D$4+1)/365,IF(D800&gt;$D$4,($D$5-D800+1)/365,$D$6/365)),0)</f>
        <v>0.18356164383561643</v>
      </c>
      <c r="S800" s="28">
        <f>'Data &amp; Parameter'!$E$16*'Data &amp; Parameter'!$E$17*('Data &amp; Parameter'!$E$18+'Data &amp; Parameter'!$E$19)*'Data &amp; Parameter'!$E$20*'Data &amp; Parameter'!$E$37*R800</f>
        <v>0.63818956679213612</v>
      </c>
      <c r="T800" s="28">
        <f t="shared" si="12"/>
        <v>1.2763791335842722</v>
      </c>
    </row>
    <row r="801" spans="1:20" ht="15.75" customHeight="1" x14ac:dyDescent="0.35">
      <c r="A801">
        <v>794</v>
      </c>
      <c r="B801" s="76">
        <v>44235</v>
      </c>
      <c r="C801" s="1" t="s">
        <v>2642</v>
      </c>
      <c r="D801" s="76">
        <v>44235</v>
      </c>
      <c r="E801" s="1" t="s">
        <v>2643</v>
      </c>
      <c r="F801" s="1" t="s">
        <v>2644</v>
      </c>
      <c r="G801" s="1" t="s">
        <v>123</v>
      </c>
      <c r="H801" s="1" t="s">
        <v>124</v>
      </c>
      <c r="I801" s="1" t="s">
        <v>125</v>
      </c>
      <c r="J801" s="1" t="s">
        <v>2608</v>
      </c>
      <c r="K801" s="1" t="s">
        <v>2616</v>
      </c>
      <c r="L801">
        <f>ROUNDUP(IF(B801&gt;$D$4,0,($D$4-B801+1)/365),0)</f>
        <v>0</v>
      </c>
      <c r="M801">
        <f>ROUNDUP(IF(B801&gt;$D$5,0,($D$5-B801+1)/365),0)</f>
        <v>1</v>
      </c>
      <c r="N801" s="28">
        <f>IF(OR(L801=1,M801=1),IF(B801+364&lt;=$D$5,(B801+364-$D$4+1)/365,IF(B801&gt;$D$4,($D$5-B801+1)/365,$D$6/365)),0)</f>
        <v>0.18356164383561643</v>
      </c>
      <c r="O801" s="28">
        <f>'Data &amp; Parameter'!$E$16*'Data &amp; Parameter'!$E$17*('Data &amp; Parameter'!$E$18+'Data &amp; Parameter'!$E$19)*'Data &amp; Parameter'!$E$20*'Data &amp; Parameter'!$E$37*N801</f>
        <v>0.63818956679213612</v>
      </c>
      <c r="P801">
        <f>ROUNDUP(IF(D801&gt;$D$4,0,($D$4-D801+1)/365),0)</f>
        <v>0</v>
      </c>
      <c r="Q801">
        <f>ROUNDUP(IF(D801&gt;$D$5,0,($D$5-D801+1)/365),0)</f>
        <v>1</v>
      </c>
      <c r="R801" s="28">
        <f>IF(OR(P801=1,Q801=1),IF(D801+364&lt;=$D$5,(D801+364-$D$4+1)/365,IF(D801&gt;$D$4,($D$5-D801+1)/365,$D$6/365)),0)</f>
        <v>0.18356164383561643</v>
      </c>
      <c r="S801" s="28">
        <f>'Data &amp; Parameter'!$E$16*'Data &amp; Parameter'!$E$17*('Data &amp; Parameter'!$E$18+'Data &amp; Parameter'!$E$19)*'Data &amp; Parameter'!$E$20*'Data &amp; Parameter'!$E$37*R801</f>
        <v>0.63818956679213612</v>
      </c>
      <c r="T801" s="28">
        <f t="shared" si="12"/>
        <v>1.2763791335842722</v>
      </c>
    </row>
    <row r="802" spans="1:20" ht="15.75" customHeight="1" x14ac:dyDescent="0.35">
      <c r="A802">
        <v>795</v>
      </c>
      <c r="B802" s="76">
        <v>44235</v>
      </c>
      <c r="C802" s="1" t="s">
        <v>2645</v>
      </c>
      <c r="D802" s="76">
        <v>44235</v>
      </c>
      <c r="E802" s="1" t="s">
        <v>2646</v>
      </c>
      <c r="F802" s="1" t="s">
        <v>2647</v>
      </c>
      <c r="G802" s="1" t="s">
        <v>123</v>
      </c>
      <c r="H802" s="1" t="s">
        <v>124</v>
      </c>
      <c r="I802" s="1" t="s">
        <v>125</v>
      </c>
      <c r="J802" s="1" t="s">
        <v>2608</v>
      </c>
      <c r="K802" s="1" t="s">
        <v>2616</v>
      </c>
      <c r="L802">
        <f>ROUNDUP(IF(B802&gt;$D$4,0,($D$4-B802+1)/365),0)</f>
        <v>0</v>
      </c>
      <c r="M802">
        <f>ROUNDUP(IF(B802&gt;$D$5,0,($D$5-B802+1)/365),0)</f>
        <v>1</v>
      </c>
      <c r="N802" s="28">
        <f>IF(OR(L802=1,M802=1),IF(B802+364&lt;=$D$5,(B802+364-$D$4+1)/365,IF(B802&gt;$D$4,($D$5-B802+1)/365,$D$6/365)),0)</f>
        <v>0.18356164383561643</v>
      </c>
      <c r="O802" s="28">
        <f>'Data &amp; Parameter'!$E$16*'Data &amp; Parameter'!$E$17*('Data &amp; Parameter'!$E$18+'Data &amp; Parameter'!$E$19)*'Data &amp; Parameter'!$E$20*'Data &amp; Parameter'!$E$37*N802</f>
        <v>0.63818956679213612</v>
      </c>
      <c r="P802">
        <f>ROUNDUP(IF(D802&gt;$D$4,0,($D$4-D802+1)/365),0)</f>
        <v>0</v>
      </c>
      <c r="Q802">
        <f>ROUNDUP(IF(D802&gt;$D$5,0,($D$5-D802+1)/365),0)</f>
        <v>1</v>
      </c>
      <c r="R802" s="28">
        <f>IF(OR(P802=1,Q802=1),IF(D802+364&lt;=$D$5,(D802+364-$D$4+1)/365,IF(D802&gt;$D$4,($D$5-D802+1)/365,$D$6/365)),0)</f>
        <v>0.18356164383561643</v>
      </c>
      <c r="S802" s="28">
        <f>'Data &amp; Parameter'!$E$16*'Data &amp; Parameter'!$E$17*('Data &amp; Parameter'!$E$18+'Data &amp; Parameter'!$E$19)*'Data &amp; Parameter'!$E$20*'Data &amp; Parameter'!$E$37*R802</f>
        <v>0.63818956679213612</v>
      </c>
      <c r="T802" s="28">
        <f t="shared" si="12"/>
        <v>1.2763791335842722</v>
      </c>
    </row>
    <row r="803" spans="1:20" ht="15.75" customHeight="1" x14ac:dyDescent="0.35">
      <c r="A803">
        <v>796</v>
      </c>
      <c r="B803" s="76">
        <v>44235</v>
      </c>
      <c r="C803" s="1" t="s">
        <v>2648</v>
      </c>
      <c r="D803" s="76">
        <v>44235</v>
      </c>
      <c r="E803" s="1" t="s">
        <v>2649</v>
      </c>
      <c r="F803" s="1" t="s">
        <v>2650</v>
      </c>
      <c r="G803" s="1" t="s">
        <v>123</v>
      </c>
      <c r="H803" s="1" t="s">
        <v>124</v>
      </c>
      <c r="I803" s="1" t="s">
        <v>125</v>
      </c>
      <c r="J803" s="1" t="s">
        <v>2608</v>
      </c>
      <c r="K803" s="1" t="s">
        <v>2616</v>
      </c>
      <c r="L803">
        <f>ROUNDUP(IF(B803&gt;$D$4,0,($D$4-B803+1)/365),0)</f>
        <v>0</v>
      </c>
      <c r="M803">
        <f>ROUNDUP(IF(B803&gt;$D$5,0,($D$5-B803+1)/365),0)</f>
        <v>1</v>
      </c>
      <c r="N803" s="28">
        <f>IF(OR(L803=1,M803=1),IF(B803+364&lt;=$D$5,(B803+364-$D$4+1)/365,IF(B803&gt;$D$4,($D$5-B803+1)/365,$D$6/365)),0)</f>
        <v>0.18356164383561643</v>
      </c>
      <c r="O803" s="28">
        <f>'Data &amp; Parameter'!$E$16*'Data &amp; Parameter'!$E$17*('Data &amp; Parameter'!$E$18+'Data &amp; Parameter'!$E$19)*'Data &amp; Parameter'!$E$20*'Data &amp; Parameter'!$E$37*N803</f>
        <v>0.63818956679213612</v>
      </c>
      <c r="P803">
        <f>ROUNDUP(IF(D803&gt;$D$4,0,($D$4-D803+1)/365),0)</f>
        <v>0</v>
      </c>
      <c r="Q803">
        <f>ROUNDUP(IF(D803&gt;$D$5,0,($D$5-D803+1)/365),0)</f>
        <v>1</v>
      </c>
      <c r="R803" s="28">
        <f>IF(OR(P803=1,Q803=1),IF(D803+364&lt;=$D$5,(D803+364-$D$4+1)/365,IF(D803&gt;$D$4,($D$5-D803+1)/365,$D$6/365)),0)</f>
        <v>0.18356164383561643</v>
      </c>
      <c r="S803" s="28">
        <f>'Data &amp; Parameter'!$E$16*'Data &amp; Parameter'!$E$17*('Data &amp; Parameter'!$E$18+'Data &amp; Parameter'!$E$19)*'Data &amp; Parameter'!$E$20*'Data &amp; Parameter'!$E$37*R803</f>
        <v>0.63818956679213612</v>
      </c>
      <c r="T803" s="28">
        <f t="shared" si="12"/>
        <v>1.2763791335842722</v>
      </c>
    </row>
    <row r="804" spans="1:20" ht="15.75" customHeight="1" x14ac:dyDescent="0.35">
      <c r="A804">
        <v>797</v>
      </c>
      <c r="B804" s="76">
        <v>44235</v>
      </c>
      <c r="C804" s="1" t="s">
        <v>2651</v>
      </c>
      <c r="D804" s="76">
        <v>44235</v>
      </c>
      <c r="E804" s="1" t="s">
        <v>2652</v>
      </c>
      <c r="F804" s="1" t="s">
        <v>2653</v>
      </c>
      <c r="G804" s="1" t="s">
        <v>123</v>
      </c>
      <c r="H804" s="1" t="s">
        <v>124</v>
      </c>
      <c r="I804" s="1" t="s">
        <v>125</v>
      </c>
      <c r="J804" s="1" t="s">
        <v>2608</v>
      </c>
      <c r="K804" s="1" t="s">
        <v>2616</v>
      </c>
      <c r="L804">
        <f>ROUNDUP(IF(B804&gt;$D$4,0,($D$4-B804+1)/365),0)</f>
        <v>0</v>
      </c>
      <c r="M804">
        <f>ROUNDUP(IF(B804&gt;$D$5,0,($D$5-B804+1)/365),0)</f>
        <v>1</v>
      </c>
      <c r="N804" s="28">
        <f>IF(OR(L804=1,M804=1),IF(B804+364&lt;=$D$5,(B804+364-$D$4+1)/365,IF(B804&gt;$D$4,($D$5-B804+1)/365,$D$6/365)),0)</f>
        <v>0.18356164383561643</v>
      </c>
      <c r="O804" s="28">
        <f>'Data &amp; Parameter'!$E$16*'Data &amp; Parameter'!$E$17*('Data &amp; Parameter'!$E$18+'Data &amp; Parameter'!$E$19)*'Data &amp; Parameter'!$E$20*'Data &amp; Parameter'!$E$37*N804</f>
        <v>0.63818956679213612</v>
      </c>
      <c r="P804">
        <f>ROUNDUP(IF(D804&gt;$D$4,0,($D$4-D804+1)/365),0)</f>
        <v>0</v>
      </c>
      <c r="Q804">
        <f>ROUNDUP(IF(D804&gt;$D$5,0,($D$5-D804+1)/365),0)</f>
        <v>1</v>
      </c>
      <c r="R804" s="28">
        <f>IF(OR(P804=1,Q804=1),IF(D804+364&lt;=$D$5,(D804+364-$D$4+1)/365,IF(D804&gt;$D$4,($D$5-D804+1)/365,$D$6/365)),0)</f>
        <v>0.18356164383561643</v>
      </c>
      <c r="S804" s="28">
        <f>'Data &amp; Parameter'!$E$16*'Data &amp; Parameter'!$E$17*('Data &amp; Parameter'!$E$18+'Data &amp; Parameter'!$E$19)*'Data &amp; Parameter'!$E$20*'Data &amp; Parameter'!$E$37*R804</f>
        <v>0.63818956679213612</v>
      </c>
      <c r="T804" s="28">
        <f t="shared" si="12"/>
        <v>1.2763791335842722</v>
      </c>
    </row>
    <row r="805" spans="1:20" ht="15.75" customHeight="1" x14ac:dyDescent="0.35">
      <c r="A805">
        <v>798</v>
      </c>
      <c r="B805" s="76">
        <v>44235</v>
      </c>
      <c r="C805" s="1" t="s">
        <v>2654</v>
      </c>
      <c r="D805" s="76">
        <v>44235</v>
      </c>
      <c r="E805" s="1" t="s">
        <v>2655</v>
      </c>
      <c r="F805" s="1" t="s">
        <v>2656</v>
      </c>
      <c r="G805" s="1" t="s">
        <v>123</v>
      </c>
      <c r="H805" s="1" t="s">
        <v>124</v>
      </c>
      <c r="I805" s="1" t="s">
        <v>125</v>
      </c>
      <c r="J805" s="1" t="s">
        <v>2608</v>
      </c>
      <c r="K805" s="1" t="s">
        <v>2616</v>
      </c>
      <c r="L805">
        <f>ROUNDUP(IF(B805&gt;$D$4,0,($D$4-B805+1)/365),0)</f>
        <v>0</v>
      </c>
      <c r="M805">
        <f>ROUNDUP(IF(B805&gt;$D$5,0,($D$5-B805+1)/365),0)</f>
        <v>1</v>
      </c>
      <c r="N805" s="28">
        <f>IF(OR(L805=1,M805=1),IF(B805+364&lt;=$D$5,(B805+364-$D$4+1)/365,IF(B805&gt;$D$4,($D$5-B805+1)/365,$D$6/365)),0)</f>
        <v>0.18356164383561643</v>
      </c>
      <c r="O805" s="28">
        <f>'Data &amp; Parameter'!$E$16*'Data &amp; Parameter'!$E$17*('Data &amp; Parameter'!$E$18+'Data &amp; Parameter'!$E$19)*'Data &amp; Parameter'!$E$20*'Data &amp; Parameter'!$E$37*N805</f>
        <v>0.63818956679213612</v>
      </c>
      <c r="P805">
        <f>ROUNDUP(IF(D805&gt;$D$4,0,($D$4-D805+1)/365),0)</f>
        <v>0</v>
      </c>
      <c r="Q805">
        <f>ROUNDUP(IF(D805&gt;$D$5,0,($D$5-D805+1)/365),0)</f>
        <v>1</v>
      </c>
      <c r="R805" s="28">
        <f>IF(OR(P805=1,Q805=1),IF(D805+364&lt;=$D$5,(D805+364-$D$4+1)/365,IF(D805&gt;$D$4,($D$5-D805+1)/365,$D$6/365)),0)</f>
        <v>0.18356164383561643</v>
      </c>
      <c r="S805" s="28">
        <f>'Data &amp; Parameter'!$E$16*'Data &amp; Parameter'!$E$17*('Data &amp; Parameter'!$E$18+'Data &amp; Parameter'!$E$19)*'Data &amp; Parameter'!$E$20*'Data &amp; Parameter'!$E$37*R805</f>
        <v>0.63818956679213612</v>
      </c>
      <c r="T805" s="28">
        <f t="shared" si="12"/>
        <v>1.2763791335842722</v>
      </c>
    </row>
    <row r="806" spans="1:20" ht="15.75" customHeight="1" x14ac:dyDescent="0.35">
      <c r="A806">
        <v>799</v>
      </c>
      <c r="B806" s="76">
        <v>44235</v>
      </c>
      <c r="C806" s="1" t="s">
        <v>2657</v>
      </c>
      <c r="D806" s="76">
        <v>44235</v>
      </c>
      <c r="E806" s="1" t="s">
        <v>2658</v>
      </c>
      <c r="F806" s="1" t="s">
        <v>2659</v>
      </c>
      <c r="G806" s="1" t="s">
        <v>123</v>
      </c>
      <c r="H806" s="1" t="s">
        <v>124</v>
      </c>
      <c r="I806" s="1" t="s">
        <v>125</v>
      </c>
      <c r="J806" s="1" t="s">
        <v>2608</v>
      </c>
      <c r="K806" s="1" t="s">
        <v>2616</v>
      </c>
      <c r="L806">
        <f>ROUNDUP(IF(B806&gt;$D$4,0,($D$4-B806+1)/365),0)</f>
        <v>0</v>
      </c>
      <c r="M806">
        <f>ROUNDUP(IF(B806&gt;$D$5,0,($D$5-B806+1)/365),0)</f>
        <v>1</v>
      </c>
      <c r="N806" s="28">
        <f>IF(OR(L806=1,M806=1),IF(B806+364&lt;=$D$5,(B806+364-$D$4+1)/365,IF(B806&gt;$D$4,($D$5-B806+1)/365,$D$6/365)),0)</f>
        <v>0.18356164383561643</v>
      </c>
      <c r="O806" s="28">
        <f>'Data &amp; Parameter'!$E$16*'Data &amp; Parameter'!$E$17*('Data &amp; Parameter'!$E$18+'Data &amp; Parameter'!$E$19)*'Data &amp; Parameter'!$E$20*'Data &amp; Parameter'!$E$37*N806</f>
        <v>0.63818956679213612</v>
      </c>
      <c r="P806">
        <f>ROUNDUP(IF(D806&gt;$D$4,0,($D$4-D806+1)/365),0)</f>
        <v>0</v>
      </c>
      <c r="Q806">
        <f>ROUNDUP(IF(D806&gt;$D$5,0,($D$5-D806+1)/365),0)</f>
        <v>1</v>
      </c>
      <c r="R806" s="28">
        <f>IF(OR(P806=1,Q806=1),IF(D806+364&lt;=$D$5,(D806+364-$D$4+1)/365,IF(D806&gt;$D$4,($D$5-D806+1)/365,$D$6/365)),0)</f>
        <v>0.18356164383561643</v>
      </c>
      <c r="S806" s="28">
        <f>'Data &amp; Parameter'!$E$16*'Data &amp; Parameter'!$E$17*('Data &amp; Parameter'!$E$18+'Data &amp; Parameter'!$E$19)*'Data &amp; Parameter'!$E$20*'Data &amp; Parameter'!$E$37*R806</f>
        <v>0.63818956679213612</v>
      </c>
      <c r="T806" s="28">
        <f t="shared" si="12"/>
        <v>1.2763791335842722</v>
      </c>
    </row>
    <row r="807" spans="1:20" ht="15.75" customHeight="1" x14ac:dyDescent="0.35">
      <c r="A807">
        <v>800</v>
      </c>
      <c r="B807" s="76">
        <v>44235</v>
      </c>
      <c r="C807" s="1" t="s">
        <v>2660</v>
      </c>
      <c r="D807" s="76">
        <v>44235</v>
      </c>
      <c r="E807" s="1" t="s">
        <v>2661</v>
      </c>
      <c r="F807" s="1" t="s">
        <v>2662</v>
      </c>
      <c r="G807" s="1" t="s">
        <v>123</v>
      </c>
      <c r="H807" s="1" t="s">
        <v>124</v>
      </c>
      <c r="I807" s="1" t="s">
        <v>125</v>
      </c>
      <c r="J807" s="1" t="s">
        <v>2608</v>
      </c>
      <c r="K807" s="1" t="s">
        <v>2616</v>
      </c>
      <c r="L807">
        <f>ROUNDUP(IF(B807&gt;$D$4,0,($D$4-B807+1)/365),0)</f>
        <v>0</v>
      </c>
      <c r="M807">
        <f>ROUNDUP(IF(B807&gt;$D$5,0,($D$5-B807+1)/365),0)</f>
        <v>1</v>
      </c>
      <c r="N807" s="28">
        <f>IF(OR(L807=1,M807=1),IF(B807+364&lt;=$D$5,(B807+364-$D$4+1)/365,IF(B807&gt;$D$4,($D$5-B807+1)/365,$D$6/365)),0)</f>
        <v>0.18356164383561643</v>
      </c>
      <c r="O807" s="28">
        <f>'Data &amp; Parameter'!$E$16*'Data &amp; Parameter'!$E$17*('Data &amp; Parameter'!$E$18+'Data &amp; Parameter'!$E$19)*'Data &amp; Parameter'!$E$20*'Data &amp; Parameter'!$E$37*N807</f>
        <v>0.63818956679213612</v>
      </c>
      <c r="P807">
        <f>ROUNDUP(IF(D807&gt;$D$4,0,($D$4-D807+1)/365),0)</f>
        <v>0</v>
      </c>
      <c r="Q807">
        <f>ROUNDUP(IF(D807&gt;$D$5,0,($D$5-D807+1)/365),0)</f>
        <v>1</v>
      </c>
      <c r="R807" s="28">
        <f>IF(OR(P807=1,Q807=1),IF(D807+364&lt;=$D$5,(D807+364-$D$4+1)/365,IF(D807&gt;$D$4,($D$5-D807+1)/365,$D$6/365)),0)</f>
        <v>0.18356164383561643</v>
      </c>
      <c r="S807" s="28">
        <f>'Data &amp; Parameter'!$E$16*'Data &amp; Parameter'!$E$17*('Data &amp; Parameter'!$E$18+'Data &amp; Parameter'!$E$19)*'Data &amp; Parameter'!$E$20*'Data &amp; Parameter'!$E$37*R807</f>
        <v>0.63818956679213612</v>
      </c>
      <c r="T807" s="28">
        <f t="shared" si="12"/>
        <v>1.2763791335842722</v>
      </c>
    </row>
    <row r="808" spans="1:20" ht="15.75" customHeight="1" x14ac:dyDescent="0.35">
      <c r="A808">
        <v>801</v>
      </c>
      <c r="B808" s="76">
        <v>44235</v>
      </c>
      <c r="C808" s="1" t="s">
        <v>2663</v>
      </c>
      <c r="D808" s="76">
        <v>44235</v>
      </c>
      <c r="E808" s="1" t="s">
        <v>2664</v>
      </c>
      <c r="F808" s="1" t="s">
        <v>2665</v>
      </c>
      <c r="G808" s="1" t="s">
        <v>123</v>
      </c>
      <c r="H808" s="1" t="s">
        <v>124</v>
      </c>
      <c r="I808" s="1" t="s">
        <v>125</v>
      </c>
      <c r="J808" s="1" t="s">
        <v>2608</v>
      </c>
      <c r="K808" s="1" t="s">
        <v>2616</v>
      </c>
      <c r="L808">
        <f>ROUNDUP(IF(B808&gt;$D$4,0,($D$4-B808+1)/365),0)</f>
        <v>0</v>
      </c>
      <c r="M808">
        <f>ROUNDUP(IF(B808&gt;$D$5,0,($D$5-B808+1)/365),0)</f>
        <v>1</v>
      </c>
      <c r="N808" s="28">
        <f>IF(OR(L808=1,M808=1),IF(B808+364&lt;=$D$5,(B808+364-$D$4+1)/365,IF(B808&gt;$D$4,($D$5-B808+1)/365,$D$6/365)),0)</f>
        <v>0.18356164383561643</v>
      </c>
      <c r="O808" s="28">
        <f>'Data &amp; Parameter'!$E$16*'Data &amp; Parameter'!$E$17*('Data &amp; Parameter'!$E$18+'Data &amp; Parameter'!$E$19)*'Data &amp; Parameter'!$E$20*'Data &amp; Parameter'!$E$37*N808</f>
        <v>0.63818956679213612</v>
      </c>
      <c r="P808">
        <f>ROUNDUP(IF(D808&gt;$D$4,0,($D$4-D808+1)/365),0)</f>
        <v>0</v>
      </c>
      <c r="Q808">
        <f>ROUNDUP(IF(D808&gt;$D$5,0,($D$5-D808+1)/365),0)</f>
        <v>1</v>
      </c>
      <c r="R808" s="28">
        <f>IF(OR(P808=1,Q808=1),IF(D808+364&lt;=$D$5,(D808+364-$D$4+1)/365,IF(D808&gt;$D$4,($D$5-D808+1)/365,$D$6/365)),0)</f>
        <v>0.18356164383561643</v>
      </c>
      <c r="S808" s="28">
        <f>'Data &amp; Parameter'!$E$16*'Data &amp; Parameter'!$E$17*('Data &amp; Parameter'!$E$18+'Data &amp; Parameter'!$E$19)*'Data &amp; Parameter'!$E$20*'Data &amp; Parameter'!$E$37*R808</f>
        <v>0.63818956679213612</v>
      </c>
      <c r="T808" s="28">
        <f t="shared" si="12"/>
        <v>1.2763791335842722</v>
      </c>
    </row>
    <row r="809" spans="1:20" ht="15.75" customHeight="1" x14ac:dyDescent="0.35">
      <c r="A809">
        <v>802</v>
      </c>
      <c r="B809" s="76">
        <v>44235</v>
      </c>
      <c r="C809" s="1" t="s">
        <v>2666</v>
      </c>
      <c r="D809" s="76">
        <v>44235</v>
      </c>
      <c r="E809" s="1" t="s">
        <v>2667</v>
      </c>
      <c r="F809" s="1" t="s">
        <v>2668</v>
      </c>
      <c r="G809" s="1" t="s">
        <v>123</v>
      </c>
      <c r="H809" s="1" t="s">
        <v>124</v>
      </c>
      <c r="I809" s="1" t="s">
        <v>125</v>
      </c>
      <c r="J809" s="1" t="s">
        <v>2608</v>
      </c>
      <c r="K809" s="1" t="s">
        <v>2616</v>
      </c>
      <c r="L809">
        <f>ROUNDUP(IF(B809&gt;$D$4,0,($D$4-B809+1)/365),0)</f>
        <v>0</v>
      </c>
      <c r="M809">
        <f>ROUNDUP(IF(B809&gt;$D$5,0,($D$5-B809+1)/365),0)</f>
        <v>1</v>
      </c>
      <c r="N809" s="28">
        <f>IF(OR(L809=1,M809=1),IF(B809+364&lt;=$D$5,(B809+364-$D$4+1)/365,IF(B809&gt;$D$4,($D$5-B809+1)/365,$D$6/365)),0)</f>
        <v>0.18356164383561643</v>
      </c>
      <c r="O809" s="28">
        <f>'Data &amp; Parameter'!$E$16*'Data &amp; Parameter'!$E$17*('Data &amp; Parameter'!$E$18+'Data &amp; Parameter'!$E$19)*'Data &amp; Parameter'!$E$20*'Data &amp; Parameter'!$E$37*N809</f>
        <v>0.63818956679213612</v>
      </c>
      <c r="P809">
        <f>ROUNDUP(IF(D809&gt;$D$4,0,($D$4-D809+1)/365),0)</f>
        <v>0</v>
      </c>
      <c r="Q809">
        <f>ROUNDUP(IF(D809&gt;$D$5,0,($D$5-D809+1)/365),0)</f>
        <v>1</v>
      </c>
      <c r="R809" s="28">
        <f>IF(OR(P809=1,Q809=1),IF(D809+364&lt;=$D$5,(D809+364-$D$4+1)/365,IF(D809&gt;$D$4,($D$5-D809+1)/365,$D$6/365)),0)</f>
        <v>0.18356164383561643</v>
      </c>
      <c r="S809" s="28">
        <f>'Data &amp; Parameter'!$E$16*'Data &amp; Parameter'!$E$17*('Data &amp; Parameter'!$E$18+'Data &amp; Parameter'!$E$19)*'Data &amp; Parameter'!$E$20*'Data &amp; Parameter'!$E$37*R809</f>
        <v>0.63818956679213612</v>
      </c>
      <c r="T809" s="28">
        <f t="shared" si="12"/>
        <v>1.2763791335842722</v>
      </c>
    </row>
    <row r="810" spans="1:20" ht="15.75" customHeight="1" x14ac:dyDescent="0.35">
      <c r="A810">
        <v>803</v>
      </c>
      <c r="B810" s="76">
        <v>44235</v>
      </c>
      <c r="C810" s="1" t="s">
        <v>2669</v>
      </c>
      <c r="D810" s="76">
        <v>44235</v>
      </c>
      <c r="E810" s="1" t="s">
        <v>2670</v>
      </c>
      <c r="F810" s="1" t="s">
        <v>2671</v>
      </c>
      <c r="G810" s="1" t="s">
        <v>123</v>
      </c>
      <c r="H810" s="1" t="s">
        <v>124</v>
      </c>
      <c r="I810" s="1" t="s">
        <v>125</v>
      </c>
      <c r="J810" s="1" t="s">
        <v>2608</v>
      </c>
      <c r="K810" s="1" t="s">
        <v>2609</v>
      </c>
      <c r="L810">
        <f>ROUNDUP(IF(B810&gt;$D$4,0,($D$4-B810+1)/365),0)</f>
        <v>0</v>
      </c>
      <c r="M810">
        <f>ROUNDUP(IF(B810&gt;$D$5,0,($D$5-B810+1)/365),0)</f>
        <v>1</v>
      </c>
      <c r="N810" s="28">
        <f>IF(OR(L810=1,M810=1),IF(B810+364&lt;=$D$5,(B810+364-$D$4+1)/365,IF(B810&gt;$D$4,($D$5-B810+1)/365,$D$6/365)),0)</f>
        <v>0.18356164383561643</v>
      </c>
      <c r="O810" s="28">
        <f>'Data &amp; Parameter'!$E$16*'Data &amp; Parameter'!$E$17*('Data &amp; Parameter'!$E$18+'Data &amp; Parameter'!$E$19)*'Data &amp; Parameter'!$E$20*'Data &amp; Parameter'!$E$37*N810</f>
        <v>0.63818956679213612</v>
      </c>
      <c r="P810">
        <f>ROUNDUP(IF(D810&gt;$D$4,0,($D$4-D810+1)/365),0)</f>
        <v>0</v>
      </c>
      <c r="Q810">
        <f>ROUNDUP(IF(D810&gt;$D$5,0,($D$5-D810+1)/365),0)</f>
        <v>1</v>
      </c>
      <c r="R810" s="28">
        <f>IF(OR(P810=1,Q810=1),IF(D810+364&lt;=$D$5,(D810+364-$D$4+1)/365,IF(D810&gt;$D$4,($D$5-D810+1)/365,$D$6/365)),0)</f>
        <v>0.18356164383561643</v>
      </c>
      <c r="S810" s="28">
        <f>'Data &amp; Parameter'!$E$16*'Data &amp; Parameter'!$E$17*('Data &amp; Parameter'!$E$18+'Data &amp; Parameter'!$E$19)*'Data &amp; Parameter'!$E$20*'Data &amp; Parameter'!$E$37*R810</f>
        <v>0.63818956679213612</v>
      </c>
      <c r="T810" s="28">
        <f t="shared" si="12"/>
        <v>1.2763791335842722</v>
      </c>
    </row>
    <row r="811" spans="1:20" ht="15.75" customHeight="1" x14ac:dyDescent="0.35">
      <c r="A811">
        <v>804</v>
      </c>
      <c r="B811" s="76">
        <v>44235</v>
      </c>
      <c r="C811" s="1" t="s">
        <v>2672</v>
      </c>
      <c r="D811" s="76">
        <v>44235</v>
      </c>
      <c r="E811" s="1" t="s">
        <v>2673</v>
      </c>
      <c r="F811" s="1" t="s">
        <v>2674</v>
      </c>
      <c r="G811" s="1" t="s">
        <v>123</v>
      </c>
      <c r="H811" s="1" t="s">
        <v>124</v>
      </c>
      <c r="I811" s="1" t="s">
        <v>125</v>
      </c>
      <c r="J811" s="1" t="s">
        <v>2608</v>
      </c>
      <c r="K811" s="1" t="s">
        <v>2609</v>
      </c>
      <c r="L811">
        <f>ROUNDUP(IF(B811&gt;$D$4,0,($D$4-B811+1)/365),0)</f>
        <v>0</v>
      </c>
      <c r="M811">
        <f>ROUNDUP(IF(B811&gt;$D$5,0,($D$5-B811+1)/365),0)</f>
        <v>1</v>
      </c>
      <c r="N811" s="28">
        <f>IF(OR(L811=1,M811=1),IF(B811+364&lt;=$D$5,(B811+364-$D$4+1)/365,IF(B811&gt;$D$4,($D$5-B811+1)/365,$D$6/365)),0)</f>
        <v>0.18356164383561643</v>
      </c>
      <c r="O811" s="28">
        <f>'Data &amp; Parameter'!$E$16*'Data &amp; Parameter'!$E$17*('Data &amp; Parameter'!$E$18+'Data &amp; Parameter'!$E$19)*'Data &amp; Parameter'!$E$20*'Data &amp; Parameter'!$E$37*N811</f>
        <v>0.63818956679213612</v>
      </c>
      <c r="P811">
        <f>ROUNDUP(IF(D811&gt;$D$4,0,($D$4-D811+1)/365),0)</f>
        <v>0</v>
      </c>
      <c r="Q811">
        <f>ROUNDUP(IF(D811&gt;$D$5,0,($D$5-D811+1)/365),0)</f>
        <v>1</v>
      </c>
      <c r="R811" s="28">
        <f>IF(OR(P811=1,Q811=1),IF(D811+364&lt;=$D$5,(D811+364-$D$4+1)/365,IF(D811&gt;$D$4,($D$5-D811+1)/365,$D$6/365)),0)</f>
        <v>0.18356164383561643</v>
      </c>
      <c r="S811" s="28">
        <f>'Data &amp; Parameter'!$E$16*'Data &amp; Parameter'!$E$17*('Data &amp; Parameter'!$E$18+'Data &amp; Parameter'!$E$19)*'Data &amp; Parameter'!$E$20*'Data &amp; Parameter'!$E$37*R811</f>
        <v>0.63818956679213612</v>
      </c>
      <c r="T811" s="28">
        <f t="shared" si="12"/>
        <v>1.2763791335842722</v>
      </c>
    </row>
    <row r="812" spans="1:20" ht="15.75" customHeight="1" x14ac:dyDescent="0.35">
      <c r="A812">
        <v>805</v>
      </c>
      <c r="B812" s="76">
        <v>44235</v>
      </c>
      <c r="C812" s="1" t="s">
        <v>2675</v>
      </c>
      <c r="D812" s="76">
        <v>44235</v>
      </c>
      <c r="E812" s="1" t="s">
        <v>2676</v>
      </c>
      <c r="F812" s="1" t="s">
        <v>2677</v>
      </c>
      <c r="G812" s="1" t="s">
        <v>123</v>
      </c>
      <c r="H812" s="1" t="s">
        <v>124</v>
      </c>
      <c r="I812" s="1" t="s">
        <v>125</v>
      </c>
      <c r="J812" s="1" t="s">
        <v>1623</v>
      </c>
      <c r="K812" s="1" t="s">
        <v>1623</v>
      </c>
      <c r="L812">
        <f>ROUNDUP(IF(B812&gt;$D$4,0,($D$4-B812+1)/365),0)</f>
        <v>0</v>
      </c>
      <c r="M812">
        <f>ROUNDUP(IF(B812&gt;$D$5,0,($D$5-B812+1)/365),0)</f>
        <v>1</v>
      </c>
      <c r="N812" s="28">
        <f>IF(OR(L812=1,M812=1),IF(B812+364&lt;=$D$5,(B812+364-$D$4+1)/365,IF(B812&gt;$D$4,($D$5-B812+1)/365,$D$6/365)),0)</f>
        <v>0.18356164383561643</v>
      </c>
      <c r="O812" s="28">
        <f>'Data &amp; Parameter'!$E$16*'Data &amp; Parameter'!$E$17*('Data &amp; Parameter'!$E$18+'Data &amp; Parameter'!$E$19)*'Data &amp; Parameter'!$E$20*'Data &amp; Parameter'!$E$37*N812</f>
        <v>0.63818956679213612</v>
      </c>
      <c r="P812">
        <f>ROUNDUP(IF(D812&gt;$D$4,0,($D$4-D812+1)/365),0)</f>
        <v>0</v>
      </c>
      <c r="Q812">
        <f>ROUNDUP(IF(D812&gt;$D$5,0,($D$5-D812+1)/365),0)</f>
        <v>1</v>
      </c>
      <c r="R812" s="28">
        <f>IF(OR(P812=1,Q812=1),IF(D812+364&lt;=$D$5,(D812+364-$D$4+1)/365,IF(D812&gt;$D$4,($D$5-D812+1)/365,$D$6/365)),0)</f>
        <v>0.18356164383561643</v>
      </c>
      <c r="S812" s="28">
        <f>'Data &amp; Parameter'!$E$16*'Data &amp; Parameter'!$E$17*('Data &amp; Parameter'!$E$18+'Data &amp; Parameter'!$E$19)*'Data &amp; Parameter'!$E$20*'Data &amp; Parameter'!$E$37*R812</f>
        <v>0.63818956679213612</v>
      </c>
      <c r="T812" s="28">
        <f t="shared" si="12"/>
        <v>1.2763791335842722</v>
      </c>
    </row>
    <row r="813" spans="1:20" ht="15.75" customHeight="1" x14ac:dyDescent="0.35">
      <c r="A813">
        <v>806</v>
      </c>
      <c r="B813" s="76">
        <v>44235</v>
      </c>
      <c r="C813" s="1" t="s">
        <v>2678</v>
      </c>
      <c r="D813" s="76">
        <v>44235</v>
      </c>
      <c r="E813" s="1" t="s">
        <v>2679</v>
      </c>
      <c r="F813" s="1" t="s">
        <v>2680</v>
      </c>
      <c r="G813" s="1" t="s">
        <v>123</v>
      </c>
      <c r="H813" s="1" t="s">
        <v>124</v>
      </c>
      <c r="I813" s="1" t="s">
        <v>125</v>
      </c>
      <c r="J813" s="1" t="s">
        <v>1623</v>
      </c>
      <c r="K813" s="1" t="s">
        <v>1623</v>
      </c>
      <c r="L813">
        <f>ROUNDUP(IF(B813&gt;$D$4,0,($D$4-B813+1)/365),0)</f>
        <v>0</v>
      </c>
      <c r="M813">
        <f>ROUNDUP(IF(B813&gt;$D$5,0,($D$5-B813+1)/365),0)</f>
        <v>1</v>
      </c>
      <c r="N813" s="28">
        <f>IF(OR(L813=1,M813=1),IF(B813+364&lt;=$D$5,(B813+364-$D$4+1)/365,IF(B813&gt;$D$4,($D$5-B813+1)/365,$D$6/365)),0)</f>
        <v>0.18356164383561643</v>
      </c>
      <c r="O813" s="28">
        <f>'Data &amp; Parameter'!$E$16*'Data &amp; Parameter'!$E$17*('Data &amp; Parameter'!$E$18+'Data &amp; Parameter'!$E$19)*'Data &amp; Parameter'!$E$20*'Data &amp; Parameter'!$E$37*N813</f>
        <v>0.63818956679213612</v>
      </c>
      <c r="P813">
        <f>ROUNDUP(IF(D813&gt;$D$4,0,($D$4-D813+1)/365),0)</f>
        <v>0</v>
      </c>
      <c r="Q813">
        <f>ROUNDUP(IF(D813&gt;$D$5,0,($D$5-D813+1)/365),0)</f>
        <v>1</v>
      </c>
      <c r="R813" s="28">
        <f>IF(OR(P813=1,Q813=1),IF(D813+364&lt;=$D$5,(D813+364-$D$4+1)/365,IF(D813&gt;$D$4,($D$5-D813+1)/365,$D$6/365)),0)</f>
        <v>0.18356164383561643</v>
      </c>
      <c r="S813" s="28">
        <f>'Data &amp; Parameter'!$E$16*'Data &amp; Parameter'!$E$17*('Data &amp; Parameter'!$E$18+'Data &amp; Parameter'!$E$19)*'Data &amp; Parameter'!$E$20*'Data &amp; Parameter'!$E$37*R813</f>
        <v>0.63818956679213612</v>
      </c>
      <c r="T813" s="28">
        <f t="shared" si="12"/>
        <v>1.2763791335842722</v>
      </c>
    </row>
    <row r="814" spans="1:20" ht="15.75" customHeight="1" x14ac:dyDescent="0.35">
      <c r="A814">
        <v>807</v>
      </c>
      <c r="B814" s="76">
        <v>44235</v>
      </c>
      <c r="C814" s="1" t="s">
        <v>2681</v>
      </c>
      <c r="D814" s="76">
        <v>44235</v>
      </c>
      <c r="E814" s="1" t="s">
        <v>2682</v>
      </c>
      <c r="F814" s="1" t="s">
        <v>2683</v>
      </c>
      <c r="G814" s="1" t="s">
        <v>123</v>
      </c>
      <c r="H814" s="1" t="s">
        <v>124</v>
      </c>
      <c r="I814" s="1" t="s">
        <v>125</v>
      </c>
      <c r="J814" s="1" t="s">
        <v>1623</v>
      </c>
      <c r="K814" s="1" t="s">
        <v>1623</v>
      </c>
      <c r="L814">
        <f>ROUNDUP(IF(B814&gt;$D$4,0,($D$4-B814+1)/365),0)</f>
        <v>0</v>
      </c>
      <c r="M814">
        <f>ROUNDUP(IF(B814&gt;$D$5,0,($D$5-B814+1)/365),0)</f>
        <v>1</v>
      </c>
      <c r="N814" s="28">
        <f>IF(OR(L814=1,M814=1),IF(B814+364&lt;=$D$5,(B814+364-$D$4+1)/365,IF(B814&gt;$D$4,($D$5-B814+1)/365,$D$6/365)),0)</f>
        <v>0.18356164383561643</v>
      </c>
      <c r="O814" s="28">
        <f>'Data &amp; Parameter'!$E$16*'Data &amp; Parameter'!$E$17*('Data &amp; Parameter'!$E$18+'Data &amp; Parameter'!$E$19)*'Data &amp; Parameter'!$E$20*'Data &amp; Parameter'!$E$37*N814</f>
        <v>0.63818956679213612</v>
      </c>
      <c r="P814">
        <f>ROUNDUP(IF(D814&gt;$D$4,0,($D$4-D814+1)/365),0)</f>
        <v>0</v>
      </c>
      <c r="Q814">
        <f>ROUNDUP(IF(D814&gt;$D$5,0,($D$5-D814+1)/365),0)</f>
        <v>1</v>
      </c>
      <c r="R814" s="28">
        <f>IF(OR(P814=1,Q814=1),IF(D814+364&lt;=$D$5,(D814+364-$D$4+1)/365,IF(D814&gt;$D$4,($D$5-D814+1)/365,$D$6/365)),0)</f>
        <v>0.18356164383561643</v>
      </c>
      <c r="S814" s="28">
        <f>'Data &amp; Parameter'!$E$16*'Data &amp; Parameter'!$E$17*('Data &amp; Parameter'!$E$18+'Data &amp; Parameter'!$E$19)*'Data &amp; Parameter'!$E$20*'Data &amp; Parameter'!$E$37*R814</f>
        <v>0.63818956679213612</v>
      </c>
      <c r="T814" s="28">
        <f t="shared" si="12"/>
        <v>1.2763791335842722</v>
      </c>
    </row>
    <row r="815" spans="1:20" ht="15.75" customHeight="1" x14ac:dyDescent="0.35">
      <c r="A815">
        <v>808</v>
      </c>
      <c r="B815" s="76">
        <v>44235</v>
      </c>
      <c r="C815" s="1" t="s">
        <v>2684</v>
      </c>
      <c r="D815" s="76">
        <v>44235</v>
      </c>
      <c r="E815" s="1" t="s">
        <v>2685</v>
      </c>
      <c r="F815" s="1" t="s">
        <v>2686</v>
      </c>
      <c r="G815" s="1" t="s">
        <v>123</v>
      </c>
      <c r="H815" s="1" t="s">
        <v>124</v>
      </c>
      <c r="I815" s="1" t="s">
        <v>125</v>
      </c>
      <c r="J815" s="1" t="s">
        <v>1623</v>
      </c>
      <c r="K815" s="1" t="s">
        <v>1623</v>
      </c>
      <c r="L815">
        <f>ROUNDUP(IF(B815&gt;$D$4,0,($D$4-B815+1)/365),0)</f>
        <v>0</v>
      </c>
      <c r="M815">
        <f>ROUNDUP(IF(B815&gt;$D$5,0,($D$5-B815+1)/365),0)</f>
        <v>1</v>
      </c>
      <c r="N815" s="28">
        <f>IF(OR(L815=1,M815=1),IF(B815+364&lt;=$D$5,(B815+364-$D$4+1)/365,IF(B815&gt;$D$4,($D$5-B815+1)/365,$D$6/365)),0)</f>
        <v>0.18356164383561643</v>
      </c>
      <c r="O815" s="28">
        <f>'Data &amp; Parameter'!$E$16*'Data &amp; Parameter'!$E$17*('Data &amp; Parameter'!$E$18+'Data &amp; Parameter'!$E$19)*'Data &amp; Parameter'!$E$20*'Data &amp; Parameter'!$E$37*N815</f>
        <v>0.63818956679213612</v>
      </c>
      <c r="P815">
        <f>ROUNDUP(IF(D815&gt;$D$4,0,($D$4-D815+1)/365),0)</f>
        <v>0</v>
      </c>
      <c r="Q815">
        <f>ROUNDUP(IF(D815&gt;$D$5,0,($D$5-D815+1)/365),0)</f>
        <v>1</v>
      </c>
      <c r="R815" s="28">
        <f>IF(OR(P815=1,Q815=1),IF(D815+364&lt;=$D$5,(D815+364-$D$4+1)/365,IF(D815&gt;$D$4,($D$5-D815+1)/365,$D$6/365)),0)</f>
        <v>0.18356164383561643</v>
      </c>
      <c r="S815" s="28">
        <f>'Data &amp; Parameter'!$E$16*'Data &amp; Parameter'!$E$17*('Data &amp; Parameter'!$E$18+'Data &amp; Parameter'!$E$19)*'Data &amp; Parameter'!$E$20*'Data &amp; Parameter'!$E$37*R815</f>
        <v>0.63818956679213612</v>
      </c>
      <c r="T815" s="28">
        <f t="shared" si="12"/>
        <v>1.2763791335842722</v>
      </c>
    </row>
    <row r="816" spans="1:20" ht="15.75" customHeight="1" x14ac:dyDescent="0.35">
      <c r="A816">
        <v>809</v>
      </c>
      <c r="B816" s="76">
        <v>44235</v>
      </c>
      <c r="C816" s="1" t="s">
        <v>2687</v>
      </c>
      <c r="D816" s="76">
        <v>44235</v>
      </c>
      <c r="E816" s="1" t="s">
        <v>2688</v>
      </c>
      <c r="F816" s="1" t="s">
        <v>2689</v>
      </c>
      <c r="G816" s="1" t="s">
        <v>123</v>
      </c>
      <c r="H816" s="1" t="s">
        <v>124</v>
      </c>
      <c r="I816" s="1" t="s">
        <v>125</v>
      </c>
      <c r="J816" s="1" t="s">
        <v>1623</v>
      </c>
      <c r="K816" s="1" t="s">
        <v>1623</v>
      </c>
      <c r="L816">
        <f>ROUNDUP(IF(B816&gt;$D$4,0,($D$4-B816+1)/365),0)</f>
        <v>0</v>
      </c>
      <c r="M816">
        <f>ROUNDUP(IF(B816&gt;$D$5,0,($D$5-B816+1)/365),0)</f>
        <v>1</v>
      </c>
      <c r="N816" s="28">
        <f>IF(OR(L816=1,M816=1),IF(B816+364&lt;=$D$5,(B816+364-$D$4+1)/365,IF(B816&gt;$D$4,($D$5-B816+1)/365,$D$6/365)),0)</f>
        <v>0.18356164383561643</v>
      </c>
      <c r="O816" s="28">
        <f>'Data &amp; Parameter'!$E$16*'Data &amp; Parameter'!$E$17*('Data &amp; Parameter'!$E$18+'Data &amp; Parameter'!$E$19)*'Data &amp; Parameter'!$E$20*'Data &amp; Parameter'!$E$37*N816</f>
        <v>0.63818956679213612</v>
      </c>
      <c r="P816">
        <f>ROUNDUP(IF(D816&gt;$D$4,0,($D$4-D816+1)/365),0)</f>
        <v>0</v>
      </c>
      <c r="Q816">
        <f>ROUNDUP(IF(D816&gt;$D$5,0,($D$5-D816+1)/365),0)</f>
        <v>1</v>
      </c>
      <c r="R816" s="28">
        <f>IF(OR(P816=1,Q816=1),IF(D816+364&lt;=$D$5,(D816+364-$D$4+1)/365,IF(D816&gt;$D$4,($D$5-D816+1)/365,$D$6/365)),0)</f>
        <v>0.18356164383561643</v>
      </c>
      <c r="S816" s="28">
        <f>'Data &amp; Parameter'!$E$16*'Data &amp; Parameter'!$E$17*('Data &amp; Parameter'!$E$18+'Data &amp; Parameter'!$E$19)*'Data &amp; Parameter'!$E$20*'Data &amp; Parameter'!$E$37*R816</f>
        <v>0.63818956679213612</v>
      </c>
      <c r="T816" s="28">
        <f t="shared" si="12"/>
        <v>1.2763791335842722</v>
      </c>
    </row>
    <row r="817" spans="1:20" ht="15.75" customHeight="1" x14ac:dyDescent="0.35">
      <c r="A817">
        <v>810</v>
      </c>
      <c r="B817" s="76">
        <v>44235</v>
      </c>
      <c r="C817" s="1" t="s">
        <v>2690</v>
      </c>
      <c r="D817" s="76">
        <v>44235</v>
      </c>
      <c r="E817" s="1" t="s">
        <v>2691</v>
      </c>
      <c r="F817" s="1" t="s">
        <v>2692</v>
      </c>
      <c r="G817" s="1" t="s">
        <v>123</v>
      </c>
      <c r="H817" s="1" t="s">
        <v>124</v>
      </c>
      <c r="I817" s="1" t="s">
        <v>125</v>
      </c>
      <c r="J817" s="1" t="s">
        <v>1623</v>
      </c>
      <c r="K817" s="1" t="s">
        <v>1623</v>
      </c>
      <c r="L817">
        <f>ROUNDUP(IF(B817&gt;$D$4,0,($D$4-B817+1)/365),0)</f>
        <v>0</v>
      </c>
      <c r="M817">
        <f>ROUNDUP(IF(B817&gt;$D$5,0,($D$5-B817+1)/365),0)</f>
        <v>1</v>
      </c>
      <c r="N817" s="28">
        <f>IF(OR(L817=1,M817=1),IF(B817+364&lt;=$D$5,(B817+364-$D$4+1)/365,IF(B817&gt;$D$4,($D$5-B817+1)/365,$D$6/365)),0)</f>
        <v>0.18356164383561643</v>
      </c>
      <c r="O817" s="28">
        <f>'Data &amp; Parameter'!$E$16*'Data &amp; Parameter'!$E$17*('Data &amp; Parameter'!$E$18+'Data &amp; Parameter'!$E$19)*'Data &amp; Parameter'!$E$20*'Data &amp; Parameter'!$E$37*N817</f>
        <v>0.63818956679213612</v>
      </c>
      <c r="P817">
        <f>ROUNDUP(IF(D817&gt;$D$4,0,($D$4-D817+1)/365),0)</f>
        <v>0</v>
      </c>
      <c r="Q817">
        <f>ROUNDUP(IF(D817&gt;$D$5,0,($D$5-D817+1)/365),0)</f>
        <v>1</v>
      </c>
      <c r="R817" s="28">
        <f>IF(OR(P817=1,Q817=1),IF(D817+364&lt;=$D$5,(D817+364-$D$4+1)/365,IF(D817&gt;$D$4,($D$5-D817+1)/365,$D$6/365)),0)</f>
        <v>0.18356164383561643</v>
      </c>
      <c r="S817" s="28">
        <f>'Data &amp; Parameter'!$E$16*'Data &amp; Parameter'!$E$17*('Data &amp; Parameter'!$E$18+'Data &amp; Parameter'!$E$19)*'Data &amp; Parameter'!$E$20*'Data &amp; Parameter'!$E$37*R817</f>
        <v>0.63818956679213612</v>
      </c>
      <c r="T817" s="28">
        <f t="shared" si="12"/>
        <v>1.2763791335842722</v>
      </c>
    </row>
    <row r="818" spans="1:20" ht="15.75" customHeight="1" x14ac:dyDescent="0.35">
      <c r="A818">
        <v>811</v>
      </c>
      <c r="B818" s="76">
        <v>44235</v>
      </c>
      <c r="C818" s="1" t="s">
        <v>2693</v>
      </c>
      <c r="D818" s="76">
        <v>44235</v>
      </c>
      <c r="E818" s="1" t="s">
        <v>2694</v>
      </c>
      <c r="F818" s="1" t="s">
        <v>2695</v>
      </c>
      <c r="G818" s="1" t="s">
        <v>123</v>
      </c>
      <c r="H818" s="1" t="s">
        <v>124</v>
      </c>
      <c r="I818" s="1" t="s">
        <v>125</v>
      </c>
      <c r="J818" s="1" t="s">
        <v>1616</v>
      </c>
      <c r="K818" s="1" t="s">
        <v>2696</v>
      </c>
      <c r="L818">
        <f>ROUNDUP(IF(B818&gt;$D$4,0,($D$4-B818+1)/365),0)</f>
        <v>0</v>
      </c>
      <c r="M818">
        <f>ROUNDUP(IF(B818&gt;$D$5,0,($D$5-B818+1)/365),0)</f>
        <v>1</v>
      </c>
      <c r="N818" s="28">
        <f>IF(OR(L818=1,M818=1),IF(B818+364&lt;=$D$5,(B818+364-$D$4+1)/365,IF(B818&gt;$D$4,($D$5-B818+1)/365,$D$6/365)),0)</f>
        <v>0.18356164383561643</v>
      </c>
      <c r="O818" s="28">
        <f>'Data &amp; Parameter'!$E$16*'Data &amp; Parameter'!$E$17*('Data &amp; Parameter'!$E$18+'Data &amp; Parameter'!$E$19)*'Data &amp; Parameter'!$E$20*'Data &amp; Parameter'!$E$37*N818</f>
        <v>0.63818956679213612</v>
      </c>
      <c r="P818">
        <f>ROUNDUP(IF(D818&gt;$D$4,0,($D$4-D818+1)/365),0)</f>
        <v>0</v>
      </c>
      <c r="Q818">
        <f>ROUNDUP(IF(D818&gt;$D$5,0,($D$5-D818+1)/365),0)</f>
        <v>1</v>
      </c>
      <c r="R818" s="28">
        <f>IF(OR(P818=1,Q818=1),IF(D818+364&lt;=$D$5,(D818+364-$D$4+1)/365,IF(D818&gt;$D$4,($D$5-D818+1)/365,$D$6/365)),0)</f>
        <v>0.18356164383561643</v>
      </c>
      <c r="S818" s="28">
        <f>'Data &amp; Parameter'!$E$16*'Data &amp; Parameter'!$E$17*('Data &amp; Parameter'!$E$18+'Data &amp; Parameter'!$E$19)*'Data &amp; Parameter'!$E$20*'Data &amp; Parameter'!$E$37*R818</f>
        <v>0.63818956679213612</v>
      </c>
      <c r="T818" s="28">
        <f t="shared" si="12"/>
        <v>1.2763791335842722</v>
      </c>
    </row>
    <row r="819" spans="1:20" ht="15.75" customHeight="1" x14ac:dyDescent="0.35">
      <c r="A819">
        <v>812</v>
      </c>
      <c r="B819" s="76">
        <v>44235</v>
      </c>
      <c r="C819" s="1" t="s">
        <v>2697</v>
      </c>
      <c r="D819" s="76">
        <v>44235</v>
      </c>
      <c r="E819" s="1" t="s">
        <v>2698</v>
      </c>
      <c r="F819" s="1" t="s">
        <v>2699</v>
      </c>
      <c r="G819" s="1" t="s">
        <v>123</v>
      </c>
      <c r="H819" s="1" t="s">
        <v>124</v>
      </c>
      <c r="I819" s="1" t="s">
        <v>125</v>
      </c>
      <c r="J819" s="1" t="s">
        <v>1616</v>
      </c>
      <c r="K819" s="1" t="s">
        <v>1616</v>
      </c>
      <c r="L819">
        <f>ROUNDUP(IF(B819&gt;$D$4,0,($D$4-B819+1)/365),0)</f>
        <v>0</v>
      </c>
      <c r="M819">
        <f>ROUNDUP(IF(B819&gt;$D$5,0,($D$5-B819+1)/365),0)</f>
        <v>1</v>
      </c>
      <c r="N819" s="28">
        <f>IF(OR(L819=1,M819=1),IF(B819+364&lt;=$D$5,(B819+364-$D$4+1)/365,IF(B819&gt;$D$4,($D$5-B819+1)/365,$D$6/365)),0)</f>
        <v>0.18356164383561643</v>
      </c>
      <c r="O819" s="28">
        <f>'Data &amp; Parameter'!$E$16*'Data &amp; Parameter'!$E$17*('Data &amp; Parameter'!$E$18+'Data &amp; Parameter'!$E$19)*'Data &amp; Parameter'!$E$20*'Data &amp; Parameter'!$E$37*N819</f>
        <v>0.63818956679213612</v>
      </c>
      <c r="P819">
        <f>ROUNDUP(IF(D819&gt;$D$4,0,($D$4-D819+1)/365),0)</f>
        <v>0</v>
      </c>
      <c r="Q819">
        <f>ROUNDUP(IF(D819&gt;$D$5,0,($D$5-D819+1)/365),0)</f>
        <v>1</v>
      </c>
      <c r="R819" s="28">
        <f>IF(OR(P819=1,Q819=1),IF(D819+364&lt;=$D$5,(D819+364-$D$4+1)/365,IF(D819&gt;$D$4,($D$5-D819+1)/365,$D$6/365)),0)</f>
        <v>0.18356164383561643</v>
      </c>
      <c r="S819" s="28">
        <f>'Data &amp; Parameter'!$E$16*'Data &amp; Parameter'!$E$17*('Data &amp; Parameter'!$E$18+'Data &amp; Parameter'!$E$19)*'Data &amp; Parameter'!$E$20*'Data &amp; Parameter'!$E$37*R819</f>
        <v>0.63818956679213612</v>
      </c>
      <c r="T819" s="28">
        <f t="shared" si="12"/>
        <v>1.2763791335842722</v>
      </c>
    </row>
    <row r="820" spans="1:20" ht="15.75" customHeight="1" x14ac:dyDescent="0.35">
      <c r="A820">
        <v>813</v>
      </c>
      <c r="B820" s="76">
        <v>44235</v>
      </c>
      <c r="C820" s="1" t="s">
        <v>2700</v>
      </c>
      <c r="D820" s="76">
        <v>44235</v>
      </c>
      <c r="E820" s="1" t="s">
        <v>2701</v>
      </c>
      <c r="F820" s="1" t="s">
        <v>2702</v>
      </c>
      <c r="G820" s="1" t="s">
        <v>123</v>
      </c>
      <c r="H820" s="1" t="s">
        <v>124</v>
      </c>
      <c r="I820" s="1" t="s">
        <v>125</v>
      </c>
      <c r="J820" s="1" t="s">
        <v>1616</v>
      </c>
      <c r="K820" s="1" t="s">
        <v>1616</v>
      </c>
      <c r="L820">
        <f>ROUNDUP(IF(B820&gt;$D$4,0,($D$4-B820+1)/365),0)</f>
        <v>0</v>
      </c>
      <c r="M820">
        <f>ROUNDUP(IF(B820&gt;$D$5,0,($D$5-B820+1)/365),0)</f>
        <v>1</v>
      </c>
      <c r="N820" s="28">
        <f>IF(OR(L820=1,M820=1),IF(B820+364&lt;=$D$5,(B820+364-$D$4+1)/365,IF(B820&gt;$D$4,($D$5-B820+1)/365,$D$6/365)),0)</f>
        <v>0.18356164383561643</v>
      </c>
      <c r="O820" s="28">
        <f>'Data &amp; Parameter'!$E$16*'Data &amp; Parameter'!$E$17*('Data &amp; Parameter'!$E$18+'Data &amp; Parameter'!$E$19)*'Data &amp; Parameter'!$E$20*'Data &amp; Parameter'!$E$37*N820</f>
        <v>0.63818956679213612</v>
      </c>
      <c r="P820">
        <f>ROUNDUP(IF(D820&gt;$D$4,0,($D$4-D820+1)/365),0)</f>
        <v>0</v>
      </c>
      <c r="Q820">
        <f>ROUNDUP(IF(D820&gt;$D$5,0,($D$5-D820+1)/365),0)</f>
        <v>1</v>
      </c>
      <c r="R820" s="28">
        <f>IF(OR(P820=1,Q820=1),IF(D820+364&lt;=$D$5,(D820+364-$D$4+1)/365,IF(D820&gt;$D$4,($D$5-D820+1)/365,$D$6/365)),0)</f>
        <v>0.18356164383561643</v>
      </c>
      <c r="S820" s="28">
        <f>'Data &amp; Parameter'!$E$16*'Data &amp; Parameter'!$E$17*('Data &amp; Parameter'!$E$18+'Data &amp; Parameter'!$E$19)*'Data &amp; Parameter'!$E$20*'Data &amp; Parameter'!$E$37*R820</f>
        <v>0.63818956679213612</v>
      </c>
      <c r="T820" s="28">
        <f t="shared" si="12"/>
        <v>1.2763791335842722</v>
      </c>
    </row>
    <row r="821" spans="1:20" ht="15.75" customHeight="1" x14ac:dyDescent="0.35">
      <c r="A821">
        <v>814</v>
      </c>
      <c r="B821" s="76">
        <v>44235</v>
      </c>
      <c r="C821" s="1" t="s">
        <v>2703</v>
      </c>
      <c r="D821" s="76">
        <v>44235</v>
      </c>
      <c r="E821" s="1" t="s">
        <v>2704</v>
      </c>
      <c r="F821" s="1" t="s">
        <v>2705</v>
      </c>
      <c r="G821" s="1" t="s">
        <v>123</v>
      </c>
      <c r="H821" s="1" t="s">
        <v>124</v>
      </c>
      <c r="I821" s="1" t="s">
        <v>125</v>
      </c>
      <c r="J821" s="1" t="s">
        <v>1623</v>
      </c>
      <c r="K821" s="1" t="s">
        <v>2000</v>
      </c>
      <c r="L821">
        <f>ROUNDUP(IF(B821&gt;$D$4,0,($D$4-B821+1)/365),0)</f>
        <v>0</v>
      </c>
      <c r="M821">
        <f>ROUNDUP(IF(B821&gt;$D$5,0,($D$5-B821+1)/365),0)</f>
        <v>1</v>
      </c>
      <c r="N821" s="28">
        <f>IF(OR(L821=1,M821=1),IF(B821+364&lt;=$D$5,(B821+364-$D$4+1)/365,IF(B821&gt;$D$4,($D$5-B821+1)/365,$D$6/365)),0)</f>
        <v>0.18356164383561643</v>
      </c>
      <c r="O821" s="28">
        <f>'Data &amp; Parameter'!$E$16*'Data &amp; Parameter'!$E$17*('Data &amp; Parameter'!$E$18+'Data &amp; Parameter'!$E$19)*'Data &amp; Parameter'!$E$20*'Data &amp; Parameter'!$E$37*N821</f>
        <v>0.63818956679213612</v>
      </c>
      <c r="P821">
        <f>ROUNDUP(IF(D821&gt;$D$4,0,($D$4-D821+1)/365),0)</f>
        <v>0</v>
      </c>
      <c r="Q821">
        <f>ROUNDUP(IF(D821&gt;$D$5,0,($D$5-D821+1)/365),0)</f>
        <v>1</v>
      </c>
      <c r="R821" s="28">
        <f>IF(OR(P821=1,Q821=1),IF(D821+364&lt;=$D$5,(D821+364-$D$4+1)/365,IF(D821&gt;$D$4,($D$5-D821+1)/365,$D$6/365)),0)</f>
        <v>0.18356164383561643</v>
      </c>
      <c r="S821" s="28">
        <f>'Data &amp; Parameter'!$E$16*'Data &amp; Parameter'!$E$17*('Data &amp; Parameter'!$E$18+'Data &amp; Parameter'!$E$19)*'Data &amp; Parameter'!$E$20*'Data &amp; Parameter'!$E$37*R821</f>
        <v>0.63818956679213612</v>
      </c>
      <c r="T821" s="28">
        <f t="shared" si="12"/>
        <v>1.2763791335842722</v>
      </c>
    </row>
    <row r="822" spans="1:20" ht="15.75" customHeight="1" x14ac:dyDescent="0.35">
      <c r="A822">
        <v>815</v>
      </c>
      <c r="B822" s="76">
        <v>44235</v>
      </c>
      <c r="C822" s="1" t="s">
        <v>2706</v>
      </c>
      <c r="D822" s="76">
        <v>44235</v>
      </c>
      <c r="E822" s="1" t="s">
        <v>2707</v>
      </c>
      <c r="F822" s="1" t="s">
        <v>2708</v>
      </c>
      <c r="G822" s="1" t="s">
        <v>123</v>
      </c>
      <c r="H822" s="1" t="s">
        <v>124</v>
      </c>
      <c r="I822" s="1" t="s">
        <v>125</v>
      </c>
      <c r="J822" s="1" t="s">
        <v>1616</v>
      </c>
      <c r="K822" s="1" t="s">
        <v>1616</v>
      </c>
      <c r="L822">
        <f>ROUNDUP(IF(B822&gt;$D$4,0,($D$4-B822+1)/365),0)</f>
        <v>0</v>
      </c>
      <c r="M822">
        <f>ROUNDUP(IF(B822&gt;$D$5,0,($D$5-B822+1)/365),0)</f>
        <v>1</v>
      </c>
      <c r="N822" s="28">
        <f>IF(OR(L822=1,M822=1),IF(B822+364&lt;=$D$5,(B822+364-$D$4+1)/365,IF(B822&gt;$D$4,($D$5-B822+1)/365,$D$6/365)),0)</f>
        <v>0.18356164383561643</v>
      </c>
      <c r="O822" s="28">
        <f>'Data &amp; Parameter'!$E$16*'Data &amp; Parameter'!$E$17*('Data &amp; Parameter'!$E$18+'Data &amp; Parameter'!$E$19)*'Data &amp; Parameter'!$E$20*'Data &amp; Parameter'!$E$37*N822</f>
        <v>0.63818956679213612</v>
      </c>
      <c r="P822">
        <f>ROUNDUP(IF(D822&gt;$D$4,0,($D$4-D822+1)/365),0)</f>
        <v>0</v>
      </c>
      <c r="Q822">
        <f>ROUNDUP(IF(D822&gt;$D$5,0,($D$5-D822+1)/365),0)</f>
        <v>1</v>
      </c>
      <c r="R822" s="28">
        <f>IF(OR(P822=1,Q822=1),IF(D822+364&lt;=$D$5,(D822+364-$D$4+1)/365,IF(D822&gt;$D$4,($D$5-D822+1)/365,$D$6/365)),0)</f>
        <v>0.18356164383561643</v>
      </c>
      <c r="S822" s="28">
        <f>'Data &amp; Parameter'!$E$16*'Data &amp; Parameter'!$E$17*('Data &amp; Parameter'!$E$18+'Data &amp; Parameter'!$E$19)*'Data &amp; Parameter'!$E$20*'Data &amp; Parameter'!$E$37*R822</f>
        <v>0.63818956679213612</v>
      </c>
      <c r="T822" s="28">
        <f t="shared" si="12"/>
        <v>1.2763791335842722</v>
      </c>
    </row>
    <row r="823" spans="1:20" ht="15.75" customHeight="1" x14ac:dyDescent="0.35">
      <c r="A823">
        <v>816</v>
      </c>
      <c r="B823" s="76">
        <v>44235</v>
      </c>
      <c r="C823" s="1" t="s">
        <v>2709</v>
      </c>
      <c r="D823" s="76">
        <v>44235</v>
      </c>
      <c r="E823" s="1" t="s">
        <v>2710</v>
      </c>
      <c r="F823" s="1" t="s">
        <v>2711</v>
      </c>
      <c r="G823" s="1" t="s">
        <v>123</v>
      </c>
      <c r="H823" s="1" t="s">
        <v>124</v>
      </c>
      <c r="I823" s="1" t="s">
        <v>125</v>
      </c>
      <c r="J823" s="1" t="s">
        <v>1616</v>
      </c>
      <c r="K823" s="1" t="s">
        <v>1616</v>
      </c>
      <c r="L823">
        <f>ROUNDUP(IF(B823&gt;$D$4,0,($D$4-B823+1)/365),0)</f>
        <v>0</v>
      </c>
      <c r="M823">
        <f>ROUNDUP(IF(B823&gt;$D$5,0,($D$5-B823+1)/365),0)</f>
        <v>1</v>
      </c>
      <c r="N823" s="28">
        <f>IF(OR(L823=1,M823=1),IF(B823+364&lt;=$D$5,(B823+364-$D$4+1)/365,IF(B823&gt;$D$4,($D$5-B823+1)/365,$D$6/365)),0)</f>
        <v>0.18356164383561643</v>
      </c>
      <c r="O823" s="28">
        <f>'Data &amp; Parameter'!$E$16*'Data &amp; Parameter'!$E$17*('Data &amp; Parameter'!$E$18+'Data &amp; Parameter'!$E$19)*'Data &amp; Parameter'!$E$20*'Data &amp; Parameter'!$E$37*N823</f>
        <v>0.63818956679213612</v>
      </c>
      <c r="P823">
        <f>ROUNDUP(IF(D823&gt;$D$4,0,($D$4-D823+1)/365),0)</f>
        <v>0</v>
      </c>
      <c r="Q823">
        <f>ROUNDUP(IF(D823&gt;$D$5,0,($D$5-D823+1)/365),0)</f>
        <v>1</v>
      </c>
      <c r="R823" s="28">
        <f>IF(OR(P823=1,Q823=1),IF(D823+364&lt;=$D$5,(D823+364-$D$4+1)/365,IF(D823&gt;$D$4,($D$5-D823+1)/365,$D$6/365)),0)</f>
        <v>0.18356164383561643</v>
      </c>
      <c r="S823" s="28">
        <f>'Data &amp; Parameter'!$E$16*'Data &amp; Parameter'!$E$17*('Data &amp; Parameter'!$E$18+'Data &amp; Parameter'!$E$19)*'Data &amp; Parameter'!$E$20*'Data &amp; Parameter'!$E$37*R823</f>
        <v>0.63818956679213612</v>
      </c>
      <c r="T823" s="28">
        <f t="shared" si="12"/>
        <v>1.2763791335842722</v>
      </c>
    </row>
    <row r="824" spans="1:20" ht="15.75" customHeight="1" x14ac:dyDescent="0.35">
      <c r="A824">
        <v>817</v>
      </c>
      <c r="B824" s="76">
        <v>44235</v>
      </c>
      <c r="C824" s="1" t="s">
        <v>2712</v>
      </c>
      <c r="D824" s="76">
        <v>44235</v>
      </c>
      <c r="E824" s="1" t="s">
        <v>2713</v>
      </c>
      <c r="F824" s="1" t="s">
        <v>2714</v>
      </c>
      <c r="G824" s="1" t="s">
        <v>123</v>
      </c>
      <c r="H824" s="1" t="s">
        <v>124</v>
      </c>
      <c r="I824" s="1" t="s">
        <v>125</v>
      </c>
      <c r="J824" s="1" t="s">
        <v>1623</v>
      </c>
      <c r="K824" s="1" t="s">
        <v>1623</v>
      </c>
      <c r="L824">
        <f>ROUNDUP(IF(B824&gt;$D$4,0,($D$4-B824+1)/365),0)</f>
        <v>0</v>
      </c>
      <c r="M824">
        <f>ROUNDUP(IF(B824&gt;$D$5,0,($D$5-B824+1)/365),0)</f>
        <v>1</v>
      </c>
      <c r="N824" s="28">
        <f>IF(OR(L824=1,M824=1),IF(B824+364&lt;=$D$5,(B824+364-$D$4+1)/365,IF(B824&gt;$D$4,($D$5-B824+1)/365,$D$6/365)),0)</f>
        <v>0.18356164383561643</v>
      </c>
      <c r="O824" s="28">
        <f>'Data &amp; Parameter'!$E$16*'Data &amp; Parameter'!$E$17*('Data &amp; Parameter'!$E$18+'Data &amp; Parameter'!$E$19)*'Data &amp; Parameter'!$E$20*'Data &amp; Parameter'!$E$37*N824</f>
        <v>0.63818956679213612</v>
      </c>
      <c r="P824">
        <f>ROUNDUP(IF(D824&gt;$D$4,0,($D$4-D824+1)/365),0)</f>
        <v>0</v>
      </c>
      <c r="Q824">
        <f>ROUNDUP(IF(D824&gt;$D$5,0,($D$5-D824+1)/365),0)</f>
        <v>1</v>
      </c>
      <c r="R824" s="28">
        <f>IF(OR(P824=1,Q824=1),IF(D824+364&lt;=$D$5,(D824+364-$D$4+1)/365,IF(D824&gt;$D$4,($D$5-D824+1)/365,$D$6/365)),0)</f>
        <v>0.18356164383561643</v>
      </c>
      <c r="S824" s="28">
        <f>'Data &amp; Parameter'!$E$16*'Data &amp; Parameter'!$E$17*('Data &amp; Parameter'!$E$18+'Data &amp; Parameter'!$E$19)*'Data &amp; Parameter'!$E$20*'Data &amp; Parameter'!$E$37*R824</f>
        <v>0.63818956679213612</v>
      </c>
      <c r="T824" s="28">
        <f t="shared" si="12"/>
        <v>1.2763791335842722</v>
      </c>
    </row>
    <row r="825" spans="1:20" ht="15.75" customHeight="1" x14ac:dyDescent="0.35">
      <c r="A825">
        <v>818</v>
      </c>
      <c r="B825" s="76">
        <v>44235</v>
      </c>
      <c r="C825" s="1" t="s">
        <v>2715</v>
      </c>
      <c r="D825" s="76">
        <v>44235</v>
      </c>
      <c r="E825" s="1" t="s">
        <v>2716</v>
      </c>
      <c r="F825" s="1" t="s">
        <v>2717</v>
      </c>
      <c r="G825" s="1" t="s">
        <v>123</v>
      </c>
      <c r="H825" s="1" t="s">
        <v>124</v>
      </c>
      <c r="I825" s="1" t="s">
        <v>125</v>
      </c>
      <c r="J825" s="1" t="s">
        <v>1616</v>
      </c>
      <c r="K825" s="1" t="s">
        <v>1616</v>
      </c>
      <c r="L825">
        <f>ROUNDUP(IF(B825&gt;$D$4,0,($D$4-B825+1)/365),0)</f>
        <v>0</v>
      </c>
      <c r="M825">
        <f>ROUNDUP(IF(B825&gt;$D$5,0,($D$5-B825+1)/365),0)</f>
        <v>1</v>
      </c>
      <c r="N825" s="28">
        <f>IF(OR(L825=1,M825=1),IF(B825+364&lt;=$D$5,(B825+364-$D$4+1)/365,IF(B825&gt;$D$4,($D$5-B825+1)/365,$D$6/365)),0)</f>
        <v>0.18356164383561643</v>
      </c>
      <c r="O825" s="28">
        <f>'Data &amp; Parameter'!$E$16*'Data &amp; Parameter'!$E$17*('Data &amp; Parameter'!$E$18+'Data &amp; Parameter'!$E$19)*'Data &amp; Parameter'!$E$20*'Data &amp; Parameter'!$E$37*N825</f>
        <v>0.63818956679213612</v>
      </c>
      <c r="P825">
        <f>ROUNDUP(IF(D825&gt;$D$4,0,($D$4-D825+1)/365),0)</f>
        <v>0</v>
      </c>
      <c r="Q825">
        <f>ROUNDUP(IF(D825&gt;$D$5,0,($D$5-D825+1)/365),0)</f>
        <v>1</v>
      </c>
      <c r="R825" s="28">
        <f>IF(OR(P825=1,Q825=1),IF(D825+364&lt;=$D$5,(D825+364-$D$4+1)/365,IF(D825&gt;$D$4,($D$5-D825+1)/365,$D$6/365)),0)</f>
        <v>0.18356164383561643</v>
      </c>
      <c r="S825" s="28">
        <f>'Data &amp; Parameter'!$E$16*'Data &amp; Parameter'!$E$17*('Data &amp; Parameter'!$E$18+'Data &amp; Parameter'!$E$19)*'Data &amp; Parameter'!$E$20*'Data &amp; Parameter'!$E$37*R825</f>
        <v>0.63818956679213612</v>
      </c>
      <c r="T825" s="28">
        <f t="shared" si="12"/>
        <v>1.2763791335842722</v>
      </c>
    </row>
    <row r="826" spans="1:20" ht="15.75" customHeight="1" x14ac:dyDescent="0.35">
      <c r="A826">
        <v>819</v>
      </c>
      <c r="B826" s="76">
        <v>44235</v>
      </c>
      <c r="C826" s="1" t="s">
        <v>2718</v>
      </c>
      <c r="D826" s="76">
        <v>44235</v>
      </c>
      <c r="E826" s="1" t="s">
        <v>2719</v>
      </c>
      <c r="F826" s="1" t="s">
        <v>2720</v>
      </c>
      <c r="G826" s="1" t="s">
        <v>123</v>
      </c>
      <c r="H826" s="1" t="s">
        <v>124</v>
      </c>
      <c r="I826" s="1" t="s">
        <v>125</v>
      </c>
      <c r="J826" s="1" t="s">
        <v>1616</v>
      </c>
      <c r="K826" s="1" t="s">
        <v>1616</v>
      </c>
      <c r="L826">
        <f>ROUNDUP(IF(B826&gt;$D$4,0,($D$4-B826+1)/365),0)</f>
        <v>0</v>
      </c>
      <c r="M826">
        <f>ROUNDUP(IF(B826&gt;$D$5,0,($D$5-B826+1)/365),0)</f>
        <v>1</v>
      </c>
      <c r="N826" s="28">
        <f>IF(OR(L826=1,M826=1),IF(B826+364&lt;=$D$5,(B826+364-$D$4+1)/365,IF(B826&gt;$D$4,($D$5-B826+1)/365,$D$6/365)),0)</f>
        <v>0.18356164383561643</v>
      </c>
      <c r="O826" s="28">
        <f>'Data &amp; Parameter'!$E$16*'Data &amp; Parameter'!$E$17*('Data &amp; Parameter'!$E$18+'Data &amp; Parameter'!$E$19)*'Data &amp; Parameter'!$E$20*'Data &amp; Parameter'!$E$37*N826</f>
        <v>0.63818956679213612</v>
      </c>
      <c r="P826">
        <f>ROUNDUP(IF(D826&gt;$D$4,0,($D$4-D826+1)/365),0)</f>
        <v>0</v>
      </c>
      <c r="Q826">
        <f>ROUNDUP(IF(D826&gt;$D$5,0,($D$5-D826+1)/365),0)</f>
        <v>1</v>
      </c>
      <c r="R826" s="28">
        <f>IF(OR(P826=1,Q826=1),IF(D826+364&lt;=$D$5,(D826+364-$D$4+1)/365,IF(D826&gt;$D$4,($D$5-D826+1)/365,$D$6/365)),0)</f>
        <v>0.18356164383561643</v>
      </c>
      <c r="S826" s="28">
        <f>'Data &amp; Parameter'!$E$16*'Data &amp; Parameter'!$E$17*('Data &amp; Parameter'!$E$18+'Data &amp; Parameter'!$E$19)*'Data &amp; Parameter'!$E$20*'Data &amp; Parameter'!$E$37*R826</f>
        <v>0.63818956679213612</v>
      </c>
      <c r="T826" s="28">
        <f t="shared" si="12"/>
        <v>1.2763791335842722</v>
      </c>
    </row>
    <row r="827" spans="1:20" ht="15.75" customHeight="1" x14ac:dyDescent="0.35">
      <c r="A827">
        <v>820</v>
      </c>
      <c r="B827" s="76">
        <v>44235</v>
      </c>
      <c r="C827" s="1" t="s">
        <v>2721</v>
      </c>
      <c r="D827" s="76">
        <v>44235</v>
      </c>
      <c r="E827" s="1" t="s">
        <v>2722</v>
      </c>
      <c r="F827" s="1" t="s">
        <v>2723</v>
      </c>
      <c r="G827" s="1" t="s">
        <v>123</v>
      </c>
      <c r="H827" s="1" t="s">
        <v>124</v>
      </c>
      <c r="I827" s="1" t="s">
        <v>125</v>
      </c>
      <c r="J827" s="1" t="s">
        <v>1616</v>
      </c>
      <c r="K827" s="1" t="s">
        <v>1612</v>
      </c>
      <c r="L827">
        <f>ROUNDUP(IF(B827&gt;$D$4,0,($D$4-B827+1)/365),0)</f>
        <v>0</v>
      </c>
      <c r="M827">
        <f>ROUNDUP(IF(B827&gt;$D$5,0,($D$5-B827+1)/365),0)</f>
        <v>1</v>
      </c>
      <c r="N827" s="28">
        <f>IF(OR(L827=1,M827=1),IF(B827+364&lt;=$D$5,(B827+364-$D$4+1)/365,IF(B827&gt;$D$4,($D$5-B827+1)/365,$D$6/365)),0)</f>
        <v>0.18356164383561643</v>
      </c>
      <c r="O827" s="28">
        <f>'Data &amp; Parameter'!$E$16*'Data &amp; Parameter'!$E$17*('Data &amp; Parameter'!$E$18+'Data &amp; Parameter'!$E$19)*'Data &amp; Parameter'!$E$20*'Data &amp; Parameter'!$E$37*N827</f>
        <v>0.63818956679213612</v>
      </c>
      <c r="P827">
        <f>ROUNDUP(IF(D827&gt;$D$4,0,($D$4-D827+1)/365),0)</f>
        <v>0</v>
      </c>
      <c r="Q827">
        <f>ROUNDUP(IF(D827&gt;$D$5,0,($D$5-D827+1)/365),0)</f>
        <v>1</v>
      </c>
      <c r="R827" s="28">
        <f>IF(OR(P827=1,Q827=1),IF(D827+364&lt;=$D$5,(D827+364-$D$4+1)/365,IF(D827&gt;$D$4,($D$5-D827+1)/365,$D$6/365)),0)</f>
        <v>0.18356164383561643</v>
      </c>
      <c r="S827" s="28">
        <f>'Data &amp; Parameter'!$E$16*'Data &amp; Parameter'!$E$17*('Data &amp; Parameter'!$E$18+'Data &amp; Parameter'!$E$19)*'Data &amp; Parameter'!$E$20*'Data &amp; Parameter'!$E$37*R827</f>
        <v>0.63818956679213612</v>
      </c>
      <c r="T827" s="28">
        <f t="shared" si="12"/>
        <v>1.2763791335842722</v>
      </c>
    </row>
    <row r="828" spans="1:20" ht="15.75" customHeight="1" x14ac:dyDescent="0.35">
      <c r="A828">
        <v>821</v>
      </c>
      <c r="B828" s="76">
        <v>44235</v>
      </c>
      <c r="C828" s="1" t="s">
        <v>2724</v>
      </c>
      <c r="D828" s="76">
        <v>44235</v>
      </c>
      <c r="E828" s="1" t="s">
        <v>2725</v>
      </c>
      <c r="F828" s="1" t="s">
        <v>2726</v>
      </c>
      <c r="G828" s="1" t="s">
        <v>123</v>
      </c>
      <c r="H828" s="1" t="s">
        <v>124</v>
      </c>
      <c r="I828" s="1" t="s">
        <v>125</v>
      </c>
      <c r="J828" s="1" t="s">
        <v>1616</v>
      </c>
      <c r="K828" s="1" t="s">
        <v>1616</v>
      </c>
      <c r="L828">
        <f>ROUNDUP(IF(B828&gt;$D$4,0,($D$4-B828+1)/365),0)</f>
        <v>0</v>
      </c>
      <c r="M828">
        <f>ROUNDUP(IF(B828&gt;$D$5,0,($D$5-B828+1)/365),0)</f>
        <v>1</v>
      </c>
      <c r="N828" s="28">
        <f>IF(OR(L828=1,M828=1),IF(B828+364&lt;=$D$5,(B828+364-$D$4+1)/365,IF(B828&gt;$D$4,($D$5-B828+1)/365,$D$6/365)),0)</f>
        <v>0.18356164383561643</v>
      </c>
      <c r="O828" s="28">
        <f>'Data &amp; Parameter'!$E$16*'Data &amp; Parameter'!$E$17*('Data &amp; Parameter'!$E$18+'Data &amp; Parameter'!$E$19)*'Data &amp; Parameter'!$E$20*'Data &amp; Parameter'!$E$37*N828</f>
        <v>0.63818956679213612</v>
      </c>
      <c r="P828">
        <f>ROUNDUP(IF(D828&gt;$D$4,0,($D$4-D828+1)/365),0)</f>
        <v>0</v>
      </c>
      <c r="Q828">
        <f>ROUNDUP(IF(D828&gt;$D$5,0,($D$5-D828+1)/365),0)</f>
        <v>1</v>
      </c>
      <c r="R828" s="28">
        <f>IF(OR(P828=1,Q828=1),IF(D828+364&lt;=$D$5,(D828+364-$D$4+1)/365,IF(D828&gt;$D$4,($D$5-D828+1)/365,$D$6/365)),0)</f>
        <v>0.18356164383561643</v>
      </c>
      <c r="S828" s="28">
        <f>'Data &amp; Parameter'!$E$16*'Data &amp; Parameter'!$E$17*('Data &amp; Parameter'!$E$18+'Data &amp; Parameter'!$E$19)*'Data &amp; Parameter'!$E$20*'Data &amp; Parameter'!$E$37*R828</f>
        <v>0.63818956679213612</v>
      </c>
      <c r="T828" s="28">
        <f t="shared" si="12"/>
        <v>1.2763791335842722</v>
      </c>
    </row>
    <row r="829" spans="1:20" ht="15.75" customHeight="1" x14ac:dyDescent="0.35">
      <c r="A829">
        <v>822</v>
      </c>
      <c r="B829" s="76">
        <v>44235</v>
      </c>
      <c r="C829" s="1" t="s">
        <v>2727</v>
      </c>
      <c r="D829" s="76">
        <v>44235</v>
      </c>
      <c r="E829" s="1" t="s">
        <v>2728</v>
      </c>
      <c r="F829" s="1" t="s">
        <v>2729</v>
      </c>
      <c r="G829" s="1" t="s">
        <v>123</v>
      </c>
      <c r="H829" s="1" t="s">
        <v>124</v>
      </c>
      <c r="I829" s="1" t="s">
        <v>125</v>
      </c>
      <c r="J829" s="1" t="s">
        <v>1623</v>
      </c>
      <c r="K829" s="1" t="s">
        <v>1623</v>
      </c>
      <c r="L829">
        <f>ROUNDUP(IF(B829&gt;$D$4,0,($D$4-B829+1)/365),0)</f>
        <v>0</v>
      </c>
      <c r="M829">
        <f>ROUNDUP(IF(B829&gt;$D$5,0,($D$5-B829+1)/365),0)</f>
        <v>1</v>
      </c>
      <c r="N829" s="28">
        <f>IF(OR(L829=1,M829=1),IF(B829+364&lt;=$D$5,(B829+364-$D$4+1)/365,IF(B829&gt;$D$4,($D$5-B829+1)/365,$D$6/365)),0)</f>
        <v>0.18356164383561643</v>
      </c>
      <c r="O829" s="28">
        <f>'Data &amp; Parameter'!$E$16*'Data &amp; Parameter'!$E$17*('Data &amp; Parameter'!$E$18+'Data &amp; Parameter'!$E$19)*'Data &amp; Parameter'!$E$20*'Data &amp; Parameter'!$E$37*N829</f>
        <v>0.63818956679213612</v>
      </c>
      <c r="P829">
        <f>ROUNDUP(IF(D829&gt;$D$4,0,($D$4-D829+1)/365),0)</f>
        <v>0</v>
      </c>
      <c r="Q829">
        <f>ROUNDUP(IF(D829&gt;$D$5,0,($D$5-D829+1)/365),0)</f>
        <v>1</v>
      </c>
      <c r="R829" s="28">
        <f>IF(OR(P829=1,Q829=1),IF(D829+364&lt;=$D$5,(D829+364-$D$4+1)/365,IF(D829&gt;$D$4,($D$5-D829+1)/365,$D$6/365)),0)</f>
        <v>0.18356164383561643</v>
      </c>
      <c r="S829" s="28">
        <f>'Data &amp; Parameter'!$E$16*'Data &amp; Parameter'!$E$17*('Data &amp; Parameter'!$E$18+'Data &amp; Parameter'!$E$19)*'Data &amp; Parameter'!$E$20*'Data &amp; Parameter'!$E$37*R829</f>
        <v>0.63818956679213612</v>
      </c>
      <c r="T829" s="28">
        <f t="shared" si="12"/>
        <v>1.2763791335842722</v>
      </c>
    </row>
    <row r="830" spans="1:20" ht="15.75" customHeight="1" x14ac:dyDescent="0.35">
      <c r="A830">
        <v>823</v>
      </c>
      <c r="B830" s="76">
        <v>44235</v>
      </c>
      <c r="C830" s="1" t="s">
        <v>2730</v>
      </c>
      <c r="D830" s="76">
        <v>44235</v>
      </c>
      <c r="E830" s="1" t="s">
        <v>2731</v>
      </c>
      <c r="F830" s="1" t="s">
        <v>2732</v>
      </c>
      <c r="G830" s="1" t="s">
        <v>123</v>
      </c>
      <c r="H830" s="1" t="s">
        <v>124</v>
      </c>
      <c r="I830" s="1" t="s">
        <v>125</v>
      </c>
      <c r="J830" s="1" t="s">
        <v>1616</v>
      </c>
      <c r="K830" s="1" t="s">
        <v>1616</v>
      </c>
      <c r="L830">
        <f>ROUNDUP(IF(B830&gt;$D$4,0,($D$4-B830+1)/365),0)</f>
        <v>0</v>
      </c>
      <c r="M830">
        <f>ROUNDUP(IF(B830&gt;$D$5,0,($D$5-B830+1)/365),0)</f>
        <v>1</v>
      </c>
      <c r="N830" s="28">
        <f>IF(OR(L830=1,M830=1),IF(B830+364&lt;=$D$5,(B830+364-$D$4+1)/365,IF(B830&gt;$D$4,($D$5-B830+1)/365,$D$6/365)),0)</f>
        <v>0.18356164383561643</v>
      </c>
      <c r="O830" s="28">
        <f>'Data &amp; Parameter'!$E$16*'Data &amp; Parameter'!$E$17*('Data &amp; Parameter'!$E$18+'Data &amp; Parameter'!$E$19)*'Data &amp; Parameter'!$E$20*'Data &amp; Parameter'!$E$37*N830</f>
        <v>0.63818956679213612</v>
      </c>
      <c r="P830">
        <f>ROUNDUP(IF(D830&gt;$D$4,0,($D$4-D830+1)/365),0)</f>
        <v>0</v>
      </c>
      <c r="Q830">
        <f>ROUNDUP(IF(D830&gt;$D$5,0,($D$5-D830+1)/365),0)</f>
        <v>1</v>
      </c>
      <c r="R830" s="28">
        <f>IF(OR(P830=1,Q830=1),IF(D830+364&lt;=$D$5,(D830+364-$D$4+1)/365,IF(D830&gt;$D$4,($D$5-D830+1)/365,$D$6/365)),0)</f>
        <v>0.18356164383561643</v>
      </c>
      <c r="S830" s="28">
        <f>'Data &amp; Parameter'!$E$16*'Data &amp; Parameter'!$E$17*('Data &amp; Parameter'!$E$18+'Data &amp; Parameter'!$E$19)*'Data &amp; Parameter'!$E$20*'Data &amp; Parameter'!$E$37*R830</f>
        <v>0.63818956679213612</v>
      </c>
      <c r="T830" s="28">
        <f t="shared" si="12"/>
        <v>1.2763791335842722</v>
      </c>
    </row>
    <row r="831" spans="1:20" ht="15.75" customHeight="1" x14ac:dyDescent="0.35">
      <c r="A831">
        <v>824</v>
      </c>
      <c r="B831" s="76">
        <v>44235</v>
      </c>
      <c r="C831" s="1" t="s">
        <v>2733</v>
      </c>
      <c r="D831" s="76">
        <v>44235</v>
      </c>
      <c r="E831" s="1" t="s">
        <v>2734</v>
      </c>
      <c r="F831" s="1" t="s">
        <v>2735</v>
      </c>
      <c r="G831" s="1" t="s">
        <v>123</v>
      </c>
      <c r="H831" s="1" t="s">
        <v>124</v>
      </c>
      <c r="I831" s="1" t="s">
        <v>125</v>
      </c>
      <c r="J831" s="1" t="s">
        <v>1616</v>
      </c>
      <c r="K831" s="1" t="s">
        <v>1616</v>
      </c>
      <c r="L831">
        <f>ROUNDUP(IF(B831&gt;$D$4,0,($D$4-B831+1)/365),0)</f>
        <v>0</v>
      </c>
      <c r="M831">
        <f>ROUNDUP(IF(B831&gt;$D$5,0,($D$5-B831+1)/365),0)</f>
        <v>1</v>
      </c>
      <c r="N831" s="28">
        <f>IF(OR(L831=1,M831=1),IF(B831+364&lt;=$D$5,(B831+364-$D$4+1)/365,IF(B831&gt;$D$4,($D$5-B831+1)/365,$D$6/365)),0)</f>
        <v>0.18356164383561643</v>
      </c>
      <c r="O831" s="28">
        <f>'Data &amp; Parameter'!$E$16*'Data &amp; Parameter'!$E$17*('Data &amp; Parameter'!$E$18+'Data &amp; Parameter'!$E$19)*'Data &amp; Parameter'!$E$20*'Data &amp; Parameter'!$E$37*N831</f>
        <v>0.63818956679213612</v>
      </c>
      <c r="P831">
        <f>ROUNDUP(IF(D831&gt;$D$4,0,($D$4-D831+1)/365),0)</f>
        <v>0</v>
      </c>
      <c r="Q831">
        <f>ROUNDUP(IF(D831&gt;$D$5,0,($D$5-D831+1)/365),0)</f>
        <v>1</v>
      </c>
      <c r="R831" s="28">
        <f>IF(OR(P831=1,Q831=1),IF(D831+364&lt;=$D$5,(D831+364-$D$4+1)/365,IF(D831&gt;$D$4,($D$5-D831+1)/365,$D$6/365)),0)</f>
        <v>0.18356164383561643</v>
      </c>
      <c r="S831" s="28">
        <f>'Data &amp; Parameter'!$E$16*'Data &amp; Parameter'!$E$17*('Data &amp; Parameter'!$E$18+'Data &amp; Parameter'!$E$19)*'Data &amp; Parameter'!$E$20*'Data &amp; Parameter'!$E$37*R831</f>
        <v>0.63818956679213612</v>
      </c>
      <c r="T831" s="28">
        <f t="shared" si="12"/>
        <v>1.2763791335842722</v>
      </c>
    </row>
    <row r="832" spans="1:20" ht="15.75" customHeight="1" x14ac:dyDescent="0.35">
      <c r="A832">
        <v>825</v>
      </c>
      <c r="B832" s="76">
        <v>44235</v>
      </c>
      <c r="C832" s="1" t="s">
        <v>2736</v>
      </c>
      <c r="D832" s="76">
        <v>44235</v>
      </c>
      <c r="E832" s="1" t="s">
        <v>2737</v>
      </c>
      <c r="F832" s="1" t="s">
        <v>2738</v>
      </c>
      <c r="G832" s="1" t="s">
        <v>123</v>
      </c>
      <c r="H832" s="1" t="s">
        <v>124</v>
      </c>
      <c r="I832" s="1" t="s">
        <v>125</v>
      </c>
      <c r="J832" s="1" t="s">
        <v>1623</v>
      </c>
      <c r="K832" s="1" t="s">
        <v>1623</v>
      </c>
      <c r="L832">
        <f>ROUNDUP(IF(B832&gt;$D$4,0,($D$4-B832+1)/365),0)</f>
        <v>0</v>
      </c>
      <c r="M832">
        <f>ROUNDUP(IF(B832&gt;$D$5,0,($D$5-B832+1)/365),0)</f>
        <v>1</v>
      </c>
      <c r="N832" s="28">
        <f>IF(OR(L832=1,M832=1),IF(B832+364&lt;=$D$5,(B832+364-$D$4+1)/365,IF(B832&gt;$D$4,($D$5-B832+1)/365,$D$6/365)),0)</f>
        <v>0.18356164383561643</v>
      </c>
      <c r="O832" s="28">
        <f>'Data &amp; Parameter'!$E$16*'Data &amp; Parameter'!$E$17*('Data &amp; Parameter'!$E$18+'Data &amp; Parameter'!$E$19)*'Data &amp; Parameter'!$E$20*'Data &amp; Parameter'!$E$37*N832</f>
        <v>0.63818956679213612</v>
      </c>
      <c r="P832">
        <f>ROUNDUP(IF(D832&gt;$D$4,0,($D$4-D832+1)/365),0)</f>
        <v>0</v>
      </c>
      <c r="Q832">
        <f>ROUNDUP(IF(D832&gt;$D$5,0,($D$5-D832+1)/365),0)</f>
        <v>1</v>
      </c>
      <c r="R832" s="28">
        <f>IF(OR(P832=1,Q832=1),IF(D832+364&lt;=$D$5,(D832+364-$D$4+1)/365,IF(D832&gt;$D$4,($D$5-D832+1)/365,$D$6/365)),0)</f>
        <v>0.18356164383561643</v>
      </c>
      <c r="S832" s="28">
        <f>'Data &amp; Parameter'!$E$16*'Data &amp; Parameter'!$E$17*('Data &amp; Parameter'!$E$18+'Data &amp; Parameter'!$E$19)*'Data &amp; Parameter'!$E$20*'Data &amp; Parameter'!$E$37*R832</f>
        <v>0.63818956679213612</v>
      </c>
      <c r="T832" s="28">
        <f t="shared" si="12"/>
        <v>1.2763791335842722</v>
      </c>
    </row>
    <row r="833" spans="1:20" ht="15.75" customHeight="1" x14ac:dyDescent="0.35">
      <c r="A833">
        <v>826</v>
      </c>
      <c r="B833" s="76">
        <v>44235</v>
      </c>
      <c r="C833" s="1" t="s">
        <v>2739</v>
      </c>
      <c r="D833" s="76">
        <v>44235</v>
      </c>
      <c r="E833" s="1" t="s">
        <v>2740</v>
      </c>
      <c r="F833" s="1" t="s">
        <v>2741</v>
      </c>
      <c r="G833" s="1" t="s">
        <v>123</v>
      </c>
      <c r="H833" s="1" t="s">
        <v>124</v>
      </c>
      <c r="I833" s="1" t="s">
        <v>125</v>
      </c>
      <c r="J833" s="1" t="s">
        <v>1616</v>
      </c>
      <c r="K833" s="1" t="s">
        <v>1616</v>
      </c>
      <c r="L833">
        <f>ROUNDUP(IF(B833&gt;$D$4,0,($D$4-B833+1)/365),0)</f>
        <v>0</v>
      </c>
      <c r="M833">
        <f>ROUNDUP(IF(B833&gt;$D$5,0,($D$5-B833+1)/365),0)</f>
        <v>1</v>
      </c>
      <c r="N833" s="28">
        <f>IF(OR(L833=1,M833=1),IF(B833+364&lt;=$D$5,(B833+364-$D$4+1)/365,IF(B833&gt;$D$4,($D$5-B833+1)/365,$D$6/365)),0)</f>
        <v>0.18356164383561643</v>
      </c>
      <c r="O833" s="28">
        <f>'Data &amp; Parameter'!$E$16*'Data &amp; Parameter'!$E$17*('Data &amp; Parameter'!$E$18+'Data &amp; Parameter'!$E$19)*'Data &amp; Parameter'!$E$20*'Data &amp; Parameter'!$E$37*N833</f>
        <v>0.63818956679213612</v>
      </c>
      <c r="P833">
        <f>ROUNDUP(IF(D833&gt;$D$4,0,($D$4-D833+1)/365),0)</f>
        <v>0</v>
      </c>
      <c r="Q833">
        <f>ROUNDUP(IF(D833&gt;$D$5,0,($D$5-D833+1)/365),0)</f>
        <v>1</v>
      </c>
      <c r="R833" s="28">
        <f>IF(OR(P833=1,Q833=1),IF(D833+364&lt;=$D$5,(D833+364-$D$4+1)/365,IF(D833&gt;$D$4,($D$5-D833+1)/365,$D$6/365)),0)</f>
        <v>0.18356164383561643</v>
      </c>
      <c r="S833" s="28">
        <f>'Data &amp; Parameter'!$E$16*'Data &amp; Parameter'!$E$17*('Data &amp; Parameter'!$E$18+'Data &amp; Parameter'!$E$19)*'Data &amp; Parameter'!$E$20*'Data &amp; Parameter'!$E$37*R833</f>
        <v>0.63818956679213612</v>
      </c>
      <c r="T833" s="28">
        <f t="shared" si="12"/>
        <v>1.2763791335842722</v>
      </c>
    </row>
    <row r="834" spans="1:20" ht="15.75" customHeight="1" x14ac:dyDescent="0.35">
      <c r="A834">
        <v>827</v>
      </c>
      <c r="B834" s="76">
        <v>44235</v>
      </c>
      <c r="C834" s="1" t="s">
        <v>2742</v>
      </c>
      <c r="D834" s="76">
        <v>44235</v>
      </c>
      <c r="E834" s="1" t="s">
        <v>2743</v>
      </c>
      <c r="F834" s="1" t="s">
        <v>2744</v>
      </c>
      <c r="G834" s="1" t="s">
        <v>123</v>
      </c>
      <c r="H834" s="1" t="s">
        <v>124</v>
      </c>
      <c r="I834" s="1" t="s">
        <v>125</v>
      </c>
      <c r="J834" s="1" t="s">
        <v>1616</v>
      </c>
      <c r="K834" s="1" t="s">
        <v>1612</v>
      </c>
      <c r="L834">
        <f>ROUNDUP(IF(B834&gt;$D$4,0,($D$4-B834+1)/365),0)</f>
        <v>0</v>
      </c>
      <c r="M834">
        <f>ROUNDUP(IF(B834&gt;$D$5,0,($D$5-B834+1)/365),0)</f>
        <v>1</v>
      </c>
      <c r="N834" s="28">
        <f>IF(OR(L834=1,M834=1),IF(B834+364&lt;=$D$5,(B834+364-$D$4+1)/365,IF(B834&gt;$D$4,($D$5-B834+1)/365,$D$6/365)),0)</f>
        <v>0.18356164383561643</v>
      </c>
      <c r="O834" s="28">
        <f>'Data &amp; Parameter'!$E$16*'Data &amp; Parameter'!$E$17*('Data &amp; Parameter'!$E$18+'Data &amp; Parameter'!$E$19)*'Data &amp; Parameter'!$E$20*'Data &amp; Parameter'!$E$37*N834</f>
        <v>0.63818956679213612</v>
      </c>
      <c r="P834">
        <f>ROUNDUP(IF(D834&gt;$D$4,0,($D$4-D834+1)/365),0)</f>
        <v>0</v>
      </c>
      <c r="Q834">
        <f>ROUNDUP(IF(D834&gt;$D$5,0,($D$5-D834+1)/365),0)</f>
        <v>1</v>
      </c>
      <c r="R834" s="28">
        <f>IF(OR(P834=1,Q834=1),IF(D834+364&lt;=$D$5,(D834+364-$D$4+1)/365,IF(D834&gt;$D$4,($D$5-D834+1)/365,$D$6/365)),0)</f>
        <v>0.18356164383561643</v>
      </c>
      <c r="S834" s="28">
        <f>'Data &amp; Parameter'!$E$16*'Data &amp; Parameter'!$E$17*('Data &amp; Parameter'!$E$18+'Data &amp; Parameter'!$E$19)*'Data &amp; Parameter'!$E$20*'Data &amp; Parameter'!$E$37*R834</f>
        <v>0.63818956679213612</v>
      </c>
      <c r="T834" s="28">
        <f t="shared" si="12"/>
        <v>1.2763791335842722</v>
      </c>
    </row>
    <row r="835" spans="1:20" ht="15.75" customHeight="1" x14ac:dyDescent="0.35">
      <c r="A835">
        <v>828</v>
      </c>
      <c r="B835" s="76">
        <v>44235</v>
      </c>
      <c r="C835" s="1" t="s">
        <v>2745</v>
      </c>
      <c r="D835" s="76">
        <v>44235</v>
      </c>
      <c r="E835" s="1" t="s">
        <v>2746</v>
      </c>
      <c r="F835" s="1" t="s">
        <v>2747</v>
      </c>
      <c r="G835" s="1" t="s">
        <v>123</v>
      </c>
      <c r="H835" s="1" t="s">
        <v>124</v>
      </c>
      <c r="I835" s="1" t="s">
        <v>125</v>
      </c>
      <c r="J835" s="1" t="s">
        <v>1616</v>
      </c>
      <c r="K835" s="1" t="s">
        <v>1616</v>
      </c>
      <c r="L835">
        <f>ROUNDUP(IF(B835&gt;$D$4,0,($D$4-B835+1)/365),0)</f>
        <v>0</v>
      </c>
      <c r="M835">
        <f>ROUNDUP(IF(B835&gt;$D$5,0,($D$5-B835+1)/365),0)</f>
        <v>1</v>
      </c>
      <c r="N835" s="28">
        <f>IF(OR(L835=1,M835=1),IF(B835+364&lt;=$D$5,(B835+364-$D$4+1)/365,IF(B835&gt;$D$4,($D$5-B835+1)/365,$D$6/365)),0)</f>
        <v>0.18356164383561643</v>
      </c>
      <c r="O835" s="28">
        <f>'Data &amp; Parameter'!$E$16*'Data &amp; Parameter'!$E$17*('Data &amp; Parameter'!$E$18+'Data &amp; Parameter'!$E$19)*'Data &amp; Parameter'!$E$20*'Data &amp; Parameter'!$E$37*N835</f>
        <v>0.63818956679213612</v>
      </c>
      <c r="P835">
        <f>ROUNDUP(IF(D835&gt;$D$4,0,($D$4-D835+1)/365),0)</f>
        <v>0</v>
      </c>
      <c r="Q835">
        <f>ROUNDUP(IF(D835&gt;$D$5,0,($D$5-D835+1)/365),0)</f>
        <v>1</v>
      </c>
      <c r="R835" s="28">
        <f>IF(OR(P835=1,Q835=1),IF(D835+364&lt;=$D$5,(D835+364-$D$4+1)/365,IF(D835&gt;$D$4,($D$5-D835+1)/365,$D$6/365)),0)</f>
        <v>0.18356164383561643</v>
      </c>
      <c r="S835" s="28">
        <f>'Data &amp; Parameter'!$E$16*'Data &amp; Parameter'!$E$17*('Data &amp; Parameter'!$E$18+'Data &amp; Parameter'!$E$19)*'Data &amp; Parameter'!$E$20*'Data &amp; Parameter'!$E$37*R835</f>
        <v>0.63818956679213612</v>
      </c>
      <c r="T835" s="28">
        <f t="shared" si="12"/>
        <v>1.2763791335842722</v>
      </c>
    </row>
    <row r="836" spans="1:20" ht="15.75" customHeight="1" x14ac:dyDescent="0.35">
      <c r="A836">
        <v>829</v>
      </c>
      <c r="B836" s="76">
        <v>44235</v>
      </c>
      <c r="C836" s="1" t="s">
        <v>2748</v>
      </c>
      <c r="D836" s="76">
        <v>44235</v>
      </c>
      <c r="E836" s="1" t="s">
        <v>2749</v>
      </c>
      <c r="F836" s="1" t="s">
        <v>2750</v>
      </c>
      <c r="G836" s="1" t="s">
        <v>123</v>
      </c>
      <c r="H836" s="1" t="s">
        <v>124</v>
      </c>
      <c r="I836" s="1" t="s">
        <v>125</v>
      </c>
      <c r="J836" s="1" t="s">
        <v>1623</v>
      </c>
      <c r="K836" s="1" t="s">
        <v>1623</v>
      </c>
      <c r="L836">
        <f>ROUNDUP(IF(B836&gt;$D$4,0,($D$4-B836+1)/365),0)</f>
        <v>0</v>
      </c>
      <c r="M836">
        <f>ROUNDUP(IF(B836&gt;$D$5,0,($D$5-B836+1)/365),0)</f>
        <v>1</v>
      </c>
      <c r="N836" s="28">
        <f>IF(OR(L836=1,M836=1),IF(B836+364&lt;=$D$5,(B836+364-$D$4+1)/365,IF(B836&gt;$D$4,($D$5-B836+1)/365,$D$6/365)),0)</f>
        <v>0.18356164383561643</v>
      </c>
      <c r="O836" s="28">
        <f>'Data &amp; Parameter'!$E$16*'Data &amp; Parameter'!$E$17*('Data &amp; Parameter'!$E$18+'Data &amp; Parameter'!$E$19)*'Data &amp; Parameter'!$E$20*'Data &amp; Parameter'!$E$37*N836</f>
        <v>0.63818956679213612</v>
      </c>
      <c r="P836">
        <f>ROUNDUP(IF(D836&gt;$D$4,0,($D$4-D836+1)/365),0)</f>
        <v>0</v>
      </c>
      <c r="Q836">
        <f>ROUNDUP(IF(D836&gt;$D$5,0,($D$5-D836+1)/365),0)</f>
        <v>1</v>
      </c>
      <c r="R836" s="28">
        <f>IF(OR(P836=1,Q836=1),IF(D836+364&lt;=$D$5,(D836+364-$D$4+1)/365,IF(D836&gt;$D$4,($D$5-D836+1)/365,$D$6/365)),0)</f>
        <v>0.18356164383561643</v>
      </c>
      <c r="S836" s="28">
        <f>'Data &amp; Parameter'!$E$16*'Data &amp; Parameter'!$E$17*('Data &amp; Parameter'!$E$18+'Data &amp; Parameter'!$E$19)*'Data &amp; Parameter'!$E$20*'Data &amp; Parameter'!$E$37*R836</f>
        <v>0.63818956679213612</v>
      </c>
      <c r="T836" s="28">
        <f t="shared" si="12"/>
        <v>1.2763791335842722</v>
      </c>
    </row>
    <row r="837" spans="1:20" ht="15.75" customHeight="1" x14ac:dyDescent="0.35">
      <c r="A837">
        <v>830</v>
      </c>
      <c r="B837" s="76">
        <v>44235</v>
      </c>
      <c r="C837" s="1" t="s">
        <v>2751</v>
      </c>
      <c r="D837" s="76">
        <v>44235</v>
      </c>
      <c r="E837" s="1" t="s">
        <v>2752</v>
      </c>
      <c r="F837" s="1" t="s">
        <v>2753</v>
      </c>
      <c r="G837" s="1" t="s">
        <v>123</v>
      </c>
      <c r="H837" s="1" t="s">
        <v>124</v>
      </c>
      <c r="I837" s="1" t="s">
        <v>125</v>
      </c>
      <c r="J837" s="1" t="s">
        <v>1616</v>
      </c>
      <c r="K837" s="1" t="s">
        <v>1616</v>
      </c>
      <c r="L837">
        <f>ROUNDUP(IF(B837&gt;$D$4,0,($D$4-B837+1)/365),0)</f>
        <v>0</v>
      </c>
      <c r="M837">
        <f>ROUNDUP(IF(B837&gt;$D$5,0,($D$5-B837+1)/365),0)</f>
        <v>1</v>
      </c>
      <c r="N837" s="28">
        <f>IF(OR(L837=1,M837=1),IF(B837+364&lt;=$D$5,(B837+364-$D$4+1)/365,IF(B837&gt;$D$4,($D$5-B837+1)/365,$D$6/365)),0)</f>
        <v>0.18356164383561643</v>
      </c>
      <c r="O837" s="28">
        <f>'Data &amp; Parameter'!$E$16*'Data &amp; Parameter'!$E$17*('Data &amp; Parameter'!$E$18+'Data &amp; Parameter'!$E$19)*'Data &amp; Parameter'!$E$20*'Data &amp; Parameter'!$E$37*N837</f>
        <v>0.63818956679213612</v>
      </c>
      <c r="P837">
        <f>ROUNDUP(IF(D837&gt;$D$4,0,($D$4-D837+1)/365),0)</f>
        <v>0</v>
      </c>
      <c r="Q837">
        <f>ROUNDUP(IF(D837&gt;$D$5,0,($D$5-D837+1)/365),0)</f>
        <v>1</v>
      </c>
      <c r="R837" s="28">
        <f>IF(OR(P837=1,Q837=1),IF(D837+364&lt;=$D$5,(D837+364-$D$4+1)/365,IF(D837&gt;$D$4,($D$5-D837+1)/365,$D$6/365)),0)</f>
        <v>0.18356164383561643</v>
      </c>
      <c r="S837" s="28">
        <f>'Data &amp; Parameter'!$E$16*'Data &amp; Parameter'!$E$17*('Data &amp; Parameter'!$E$18+'Data &amp; Parameter'!$E$19)*'Data &amp; Parameter'!$E$20*'Data &amp; Parameter'!$E$37*R837</f>
        <v>0.63818956679213612</v>
      </c>
      <c r="T837" s="28">
        <f t="shared" si="12"/>
        <v>1.2763791335842722</v>
      </c>
    </row>
    <row r="838" spans="1:20" ht="15.75" customHeight="1" x14ac:dyDescent="0.35">
      <c r="A838">
        <v>831</v>
      </c>
      <c r="B838" s="76">
        <v>44235</v>
      </c>
      <c r="C838" s="1" t="s">
        <v>2754</v>
      </c>
      <c r="D838" s="76">
        <v>44235</v>
      </c>
      <c r="E838" s="1" t="s">
        <v>2755</v>
      </c>
      <c r="F838" s="1" t="s">
        <v>2756</v>
      </c>
      <c r="G838" s="1" t="s">
        <v>123</v>
      </c>
      <c r="H838" s="1" t="s">
        <v>124</v>
      </c>
      <c r="I838" s="1" t="s">
        <v>125</v>
      </c>
      <c r="J838" s="1" t="s">
        <v>1623</v>
      </c>
      <c r="K838" s="1" t="s">
        <v>1623</v>
      </c>
      <c r="L838">
        <f>ROUNDUP(IF(B838&gt;$D$4,0,($D$4-B838+1)/365),0)</f>
        <v>0</v>
      </c>
      <c r="M838">
        <f>ROUNDUP(IF(B838&gt;$D$5,0,($D$5-B838+1)/365),0)</f>
        <v>1</v>
      </c>
      <c r="N838" s="28">
        <f>IF(OR(L838=1,M838=1),IF(B838+364&lt;=$D$5,(B838+364-$D$4+1)/365,IF(B838&gt;$D$4,($D$5-B838+1)/365,$D$6/365)),0)</f>
        <v>0.18356164383561643</v>
      </c>
      <c r="O838" s="28">
        <f>'Data &amp; Parameter'!$E$16*'Data &amp; Parameter'!$E$17*('Data &amp; Parameter'!$E$18+'Data &amp; Parameter'!$E$19)*'Data &amp; Parameter'!$E$20*'Data &amp; Parameter'!$E$37*N838</f>
        <v>0.63818956679213612</v>
      </c>
      <c r="P838">
        <f>ROUNDUP(IF(D838&gt;$D$4,0,($D$4-D838+1)/365),0)</f>
        <v>0</v>
      </c>
      <c r="Q838">
        <f>ROUNDUP(IF(D838&gt;$D$5,0,($D$5-D838+1)/365),0)</f>
        <v>1</v>
      </c>
      <c r="R838" s="28">
        <f>IF(OR(P838=1,Q838=1),IF(D838+364&lt;=$D$5,(D838+364-$D$4+1)/365,IF(D838&gt;$D$4,($D$5-D838+1)/365,$D$6/365)),0)</f>
        <v>0.18356164383561643</v>
      </c>
      <c r="S838" s="28">
        <f>'Data &amp; Parameter'!$E$16*'Data &amp; Parameter'!$E$17*('Data &amp; Parameter'!$E$18+'Data &amp; Parameter'!$E$19)*'Data &amp; Parameter'!$E$20*'Data &amp; Parameter'!$E$37*R838</f>
        <v>0.63818956679213612</v>
      </c>
      <c r="T838" s="28">
        <f t="shared" si="12"/>
        <v>1.2763791335842722</v>
      </c>
    </row>
    <row r="839" spans="1:20" ht="15.75" customHeight="1" x14ac:dyDescent="0.35">
      <c r="A839">
        <v>832</v>
      </c>
      <c r="B839" s="76">
        <v>44235</v>
      </c>
      <c r="C839" s="1" t="s">
        <v>2757</v>
      </c>
      <c r="D839" s="76">
        <v>44235</v>
      </c>
      <c r="E839" s="1" t="s">
        <v>2758</v>
      </c>
      <c r="F839" s="1" t="s">
        <v>2759</v>
      </c>
      <c r="G839" s="1" t="s">
        <v>123</v>
      </c>
      <c r="H839" s="1" t="s">
        <v>124</v>
      </c>
      <c r="I839" s="1" t="s">
        <v>125</v>
      </c>
      <c r="J839" s="1" t="s">
        <v>1616</v>
      </c>
      <c r="K839" s="1" t="s">
        <v>1616</v>
      </c>
      <c r="L839">
        <f>ROUNDUP(IF(B839&gt;$D$4,0,($D$4-B839+1)/365),0)</f>
        <v>0</v>
      </c>
      <c r="M839">
        <f>ROUNDUP(IF(B839&gt;$D$5,0,($D$5-B839+1)/365),0)</f>
        <v>1</v>
      </c>
      <c r="N839" s="28">
        <f>IF(OR(L839=1,M839=1),IF(B839+364&lt;=$D$5,(B839+364-$D$4+1)/365,IF(B839&gt;$D$4,($D$5-B839+1)/365,$D$6/365)),0)</f>
        <v>0.18356164383561643</v>
      </c>
      <c r="O839" s="28">
        <f>'Data &amp; Parameter'!$E$16*'Data &amp; Parameter'!$E$17*('Data &amp; Parameter'!$E$18+'Data &amp; Parameter'!$E$19)*'Data &amp; Parameter'!$E$20*'Data &amp; Parameter'!$E$37*N839</f>
        <v>0.63818956679213612</v>
      </c>
      <c r="P839">
        <f>ROUNDUP(IF(D839&gt;$D$4,0,($D$4-D839+1)/365),0)</f>
        <v>0</v>
      </c>
      <c r="Q839">
        <f>ROUNDUP(IF(D839&gt;$D$5,0,($D$5-D839+1)/365),0)</f>
        <v>1</v>
      </c>
      <c r="R839" s="28">
        <f>IF(OR(P839=1,Q839=1),IF(D839+364&lt;=$D$5,(D839+364-$D$4+1)/365,IF(D839&gt;$D$4,($D$5-D839+1)/365,$D$6/365)),0)</f>
        <v>0.18356164383561643</v>
      </c>
      <c r="S839" s="28">
        <f>'Data &amp; Parameter'!$E$16*'Data &amp; Parameter'!$E$17*('Data &amp; Parameter'!$E$18+'Data &amp; Parameter'!$E$19)*'Data &amp; Parameter'!$E$20*'Data &amp; Parameter'!$E$37*R839</f>
        <v>0.63818956679213612</v>
      </c>
      <c r="T839" s="28">
        <f t="shared" si="12"/>
        <v>1.2763791335842722</v>
      </c>
    </row>
    <row r="840" spans="1:20" ht="15.75" customHeight="1" x14ac:dyDescent="0.35">
      <c r="A840">
        <v>833</v>
      </c>
      <c r="B840" s="76">
        <v>44235</v>
      </c>
      <c r="C840" s="1" t="s">
        <v>2760</v>
      </c>
      <c r="D840" s="76">
        <v>44235</v>
      </c>
      <c r="E840" s="1" t="s">
        <v>2761</v>
      </c>
      <c r="F840" s="1" t="s">
        <v>2762</v>
      </c>
      <c r="G840" s="1" t="s">
        <v>123</v>
      </c>
      <c r="H840" s="1" t="s">
        <v>124</v>
      </c>
      <c r="I840" s="1" t="s">
        <v>125</v>
      </c>
      <c r="J840" s="1" t="s">
        <v>2763</v>
      </c>
      <c r="K840" s="1" t="s">
        <v>1623</v>
      </c>
      <c r="L840">
        <f>ROUNDUP(IF(B840&gt;$D$4,0,($D$4-B840+1)/365),0)</f>
        <v>0</v>
      </c>
      <c r="M840">
        <f>ROUNDUP(IF(B840&gt;$D$5,0,($D$5-B840+1)/365),0)</f>
        <v>1</v>
      </c>
      <c r="N840" s="28">
        <f>IF(OR(L840=1,M840=1),IF(B840+364&lt;=$D$5,(B840+364-$D$4+1)/365,IF(B840&gt;$D$4,($D$5-B840+1)/365,$D$6/365)),0)</f>
        <v>0.18356164383561643</v>
      </c>
      <c r="O840" s="28">
        <f>'Data &amp; Parameter'!$E$16*'Data &amp; Parameter'!$E$17*('Data &amp; Parameter'!$E$18+'Data &amp; Parameter'!$E$19)*'Data &amp; Parameter'!$E$20*'Data &amp; Parameter'!$E$37*N840</f>
        <v>0.63818956679213612</v>
      </c>
      <c r="P840">
        <f>ROUNDUP(IF(D840&gt;$D$4,0,($D$4-D840+1)/365),0)</f>
        <v>0</v>
      </c>
      <c r="Q840">
        <f>ROUNDUP(IF(D840&gt;$D$5,0,($D$5-D840+1)/365),0)</f>
        <v>1</v>
      </c>
      <c r="R840" s="28">
        <f>IF(OR(P840=1,Q840=1),IF(D840+364&lt;=$D$5,(D840+364-$D$4+1)/365,IF(D840&gt;$D$4,($D$5-D840+1)/365,$D$6/365)),0)</f>
        <v>0.18356164383561643</v>
      </c>
      <c r="S840" s="28">
        <f>'Data &amp; Parameter'!$E$16*'Data &amp; Parameter'!$E$17*('Data &amp; Parameter'!$E$18+'Data &amp; Parameter'!$E$19)*'Data &amp; Parameter'!$E$20*'Data &amp; Parameter'!$E$37*R840</f>
        <v>0.63818956679213612</v>
      </c>
      <c r="T840" s="28">
        <f t="shared" si="12"/>
        <v>1.2763791335842722</v>
      </c>
    </row>
    <row r="841" spans="1:20" ht="15.75" customHeight="1" x14ac:dyDescent="0.35">
      <c r="A841">
        <v>834</v>
      </c>
      <c r="B841" s="76">
        <v>44235</v>
      </c>
      <c r="C841" s="1" t="s">
        <v>2764</v>
      </c>
      <c r="D841" s="76">
        <v>44235</v>
      </c>
      <c r="E841" s="1" t="s">
        <v>2765</v>
      </c>
      <c r="F841" s="1" t="s">
        <v>2766</v>
      </c>
      <c r="G841" s="1" t="s">
        <v>123</v>
      </c>
      <c r="H841" s="1" t="s">
        <v>124</v>
      </c>
      <c r="I841" s="1" t="s">
        <v>125</v>
      </c>
      <c r="J841" s="1" t="s">
        <v>1616</v>
      </c>
      <c r="K841" s="1" t="s">
        <v>1616</v>
      </c>
      <c r="L841">
        <f>ROUNDUP(IF(B841&gt;$D$4,0,($D$4-B841+1)/365),0)</f>
        <v>0</v>
      </c>
      <c r="M841">
        <f>ROUNDUP(IF(B841&gt;$D$5,0,($D$5-B841+1)/365),0)</f>
        <v>1</v>
      </c>
      <c r="N841" s="28">
        <f>IF(OR(L841=1,M841=1),IF(B841+364&lt;=$D$5,(B841+364-$D$4+1)/365,IF(B841&gt;$D$4,($D$5-B841+1)/365,$D$6/365)),0)</f>
        <v>0.18356164383561643</v>
      </c>
      <c r="O841" s="28">
        <f>'Data &amp; Parameter'!$E$16*'Data &amp; Parameter'!$E$17*('Data &amp; Parameter'!$E$18+'Data &amp; Parameter'!$E$19)*'Data &amp; Parameter'!$E$20*'Data &amp; Parameter'!$E$37*N841</f>
        <v>0.63818956679213612</v>
      </c>
      <c r="P841">
        <f>ROUNDUP(IF(D841&gt;$D$4,0,($D$4-D841+1)/365),0)</f>
        <v>0</v>
      </c>
      <c r="Q841">
        <f>ROUNDUP(IF(D841&gt;$D$5,0,($D$5-D841+1)/365),0)</f>
        <v>1</v>
      </c>
      <c r="R841" s="28">
        <f>IF(OR(P841=1,Q841=1),IF(D841+364&lt;=$D$5,(D841+364-$D$4+1)/365,IF(D841&gt;$D$4,($D$5-D841+1)/365,$D$6/365)),0)</f>
        <v>0.18356164383561643</v>
      </c>
      <c r="S841" s="28">
        <f>'Data &amp; Parameter'!$E$16*'Data &amp; Parameter'!$E$17*('Data &amp; Parameter'!$E$18+'Data &amp; Parameter'!$E$19)*'Data &amp; Parameter'!$E$20*'Data &amp; Parameter'!$E$37*R841</f>
        <v>0.63818956679213612</v>
      </c>
      <c r="T841" s="28">
        <f t="shared" ref="T841:T904" si="13">O841+S841</f>
        <v>1.2763791335842722</v>
      </c>
    </row>
    <row r="842" spans="1:20" ht="15.75" customHeight="1" x14ac:dyDescent="0.35">
      <c r="A842">
        <v>835</v>
      </c>
      <c r="B842" s="76">
        <v>44235</v>
      </c>
      <c r="C842" s="1" t="s">
        <v>2767</v>
      </c>
      <c r="D842" s="76">
        <v>44235</v>
      </c>
      <c r="E842" s="1" t="s">
        <v>2768</v>
      </c>
      <c r="F842" s="1" t="s">
        <v>2769</v>
      </c>
      <c r="G842" s="1" t="s">
        <v>123</v>
      </c>
      <c r="H842" s="1" t="s">
        <v>124</v>
      </c>
      <c r="I842" s="1" t="s">
        <v>125</v>
      </c>
      <c r="J842" s="1" t="s">
        <v>1616</v>
      </c>
      <c r="K842" s="1" t="s">
        <v>1616</v>
      </c>
      <c r="L842">
        <f>ROUNDUP(IF(B842&gt;$D$4,0,($D$4-B842+1)/365),0)</f>
        <v>0</v>
      </c>
      <c r="M842">
        <f>ROUNDUP(IF(B842&gt;$D$5,0,($D$5-B842+1)/365),0)</f>
        <v>1</v>
      </c>
      <c r="N842" s="28">
        <f>IF(OR(L842=1,M842=1),IF(B842+364&lt;=$D$5,(B842+364-$D$4+1)/365,IF(B842&gt;$D$4,($D$5-B842+1)/365,$D$6/365)),0)</f>
        <v>0.18356164383561643</v>
      </c>
      <c r="O842" s="28">
        <f>'Data &amp; Parameter'!$E$16*'Data &amp; Parameter'!$E$17*('Data &amp; Parameter'!$E$18+'Data &amp; Parameter'!$E$19)*'Data &amp; Parameter'!$E$20*'Data &amp; Parameter'!$E$37*N842</f>
        <v>0.63818956679213612</v>
      </c>
      <c r="P842">
        <f>ROUNDUP(IF(D842&gt;$D$4,0,($D$4-D842+1)/365),0)</f>
        <v>0</v>
      </c>
      <c r="Q842">
        <f>ROUNDUP(IF(D842&gt;$D$5,0,($D$5-D842+1)/365),0)</f>
        <v>1</v>
      </c>
      <c r="R842" s="28">
        <f>IF(OR(P842=1,Q842=1),IF(D842+364&lt;=$D$5,(D842+364-$D$4+1)/365,IF(D842&gt;$D$4,($D$5-D842+1)/365,$D$6/365)),0)</f>
        <v>0.18356164383561643</v>
      </c>
      <c r="S842" s="28">
        <f>'Data &amp; Parameter'!$E$16*'Data &amp; Parameter'!$E$17*('Data &amp; Parameter'!$E$18+'Data &amp; Parameter'!$E$19)*'Data &amp; Parameter'!$E$20*'Data &amp; Parameter'!$E$37*R842</f>
        <v>0.63818956679213612</v>
      </c>
      <c r="T842" s="28">
        <f t="shared" si="13"/>
        <v>1.2763791335842722</v>
      </c>
    </row>
    <row r="843" spans="1:20" ht="15.75" customHeight="1" x14ac:dyDescent="0.35">
      <c r="A843">
        <v>836</v>
      </c>
      <c r="B843" s="76">
        <v>44235</v>
      </c>
      <c r="C843" s="1" t="s">
        <v>2770</v>
      </c>
      <c r="D843" s="76">
        <v>44235</v>
      </c>
      <c r="E843" s="1" t="s">
        <v>2771</v>
      </c>
      <c r="F843" s="1" t="s">
        <v>2772</v>
      </c>
      <c r="G843" s="1" t="s">
        <v>123</v>
      </c>
      <c r="H843" s="1" t="s">
        <v>124</v>
      </c>
      <c r="I843" s="1" t="s">
        <v>125</v>
      </c>
      <c r="J843" s="1" t="s">
        <v>1616</v>
      </c>
      <c r="K843" s="1" t="s">
        <v>1616</v>
      </c>
      <c r="L843">
        <f>ROUNDUP(IF(B843&gt;$D$4,0,($D$4-B843+1)/365),0)</f>
        <v>0</v>
      </c>
      <c r="M843">
        <f>ROUNDUP(IF(B843&gt;$D$5,0,($D$5-B843+1)/365),0)</f>
        <v>1</v>
      </c>
      <c r="N843" s="28">
        <f>IF(OR(L843=1,M843=1),IF(B843+364&lt;=$D$5,(B843+364-$D$4+1)/365,IF(B843&gt;$D$4,($D$5-B843+1)/365,$D$6/365)),0)</f>
        <v>0.18356164383561643</v>
      </c>
      <c r="O843" s="28">
        <f>'Data &amp; Parameter'!$E$16*'Data &amp; Parameter'!$E$17*('Data &amp; Parameter'!$E$18+'Data &amp; Parameter'!$E$19)*'Data &amp; Parameter'!$E$20*'Data &amp; Parameter'!$E$37*N843</f>
        <v>0.63818956679213612</v>
      </c>
      <c r="P843">
        <f>ROUNDUP(IF(D843&gt;$D$4,0,($D$4-D843+1)/365),0)</f>
        <v>0</v>
      </c>
      <c r="Q843">
        <f>ROUNDUP(IF(D843&gt;$D$5,0,($D$5-D843+1)/365),0)</f>
        <v>1</v>
      </c>
      <c r="R843" s="28">
        <f>IF(OR(P843=1,Q843=1),IF(D843+364&lt;=$D$5,(D843+364-$D$4+1)/365,IF(D843&gt;$D$4,($D$5-D843+1)/365,$D$6/365)),0)</f>
        <v>0.18356164383561643</v>
      </c>
      <c r="S843" s="28">
        <f>'Data &amp; Parameter'!$E$16*'Data &amp; Parameter'!$E$17*('Data &amp; Parameter'!$E$18+'Data &amp; Parameter'!$E$19)*'Data &amp; Parameter'!$E$20*'Data &amp; Parameter'!$E$37*R843</f>
        <v>0.63818956679213612</v>
      </c>
      <c r="T843" s="28">
        <f t="shared" si="13"/>
        <v>1.2763791335842722</v>
      </c>
    </row>
    <row r="844" spans="1:20" ht="15.75" customHeight="1" x14ac:dyDescent="0.35">
      <c r="A844">
        <v>837</v>
      </c>
      <c r="B844" s="76">
        <v>44235</v>
      </c>
      <c r="C844" s="1" t="s">
        <v>2773</v>
      </c>
      <c r="D844" s="76">
        <v>44235</v>
      </c>
      <c r="E844" s="1" t="s">
        <v>2774</v>
      </c>
      <c r="F844" s="1" t="s">
        <v>2775</v>
      </c>
      <c r="G844" s="1" t="s">
        <v>123</v>
      </c>
      <c r="H844" s="1" t="s">
        <v>124</v>
      </c>
      <c r="I844" s="1" t="s">
        <v>125</v>
      </c>
      <c r="J844" s="1" t="s">
        <v>1623</v>
      </c>
      <c r="K844" s="1" t="s">
        <v>1623</v>
      </c>
      <c r="L844">
        <f>ROUNDUP(IF(B844&gt;$D$4,0,($D$4-B844+1)/365),0)</f>
        <v>0</v>
      </c>
      <c r="M844">
        <f>ROUNDUP(IF(B844&gt;$D$5,0,($D$5-B844+1)/365),0)</f>
        <v>1</v>
      </c>
      <c r="N844" s="28">
        <f>IF(OR(L844=1,M844=1),IF(B844+364&lt;=$D$5,(B844+364-$D$4+1)/365,IF(B844&gt;$D$4,($D$5-B844+1)/365,$D$6/365)),0)</f>
        <v>0.18356164383561643</v>
      </c>
      <c r="O844" s="28">
        <f>'Data &amp; Parameter'!$E$16*'Data &amp; Parameter'!$E$17*('Data &amp; Parameter'!$E$18+'Data &amp; Parameter'!$E$19)*'Data &amp; Parameter'!$E$20*'Data &amp; Parameter'!$E$37*N844</f>
        <v>0.63818956679213612</v>
      </c>
      <c r="P844">
        <f>ROUNDUP(IF(D844&gt;$D$4,0,($D$4-D844+1)/365),0)</f>
        <v>0</v>
      </c>
      <c r="Q844">
        <f>ROUNDUP(IF(D844&gt;$D$5,0,($D$5-D844+1)/365),0)</f>
        <v>1</v>
      </c>
      <c r="R844" s="28">
        <f>IF(OR(P844=1,Q844=1),IF(D844+364&lt;=$D$5,(D844+364-$D$4+1)/365,IF(D844&gt;$D$4,($D$5-D844+1)/365,$D$6/365)),0)</f>
        <v>0.18356164383561643</v>
      </c>
      <c r="S844" s="28">
        <f>'Data &amp; Parameter'!$E$16*'Data &amp; Parameter'!$E$17*('Data &amp; Parameter'!$E$18+'Data &amp; Parameter'!$E$19)*'Data &amp; Parameter'!$E$20*'Data &amp; Parameter'!$E$37*R844</f>
        <v>0.63818956679213612</v>
      </c>
      <c r="T844" s="28">
        <f t="shared" si="13"/>
        <v>1.2763791335842722</v>
      </c>
    </row>
    <row r="845" spans="1:20" ht="15.75" customHeight="1" x14ac:dyDescent="0.35">
      <c r="A845">
        <v>838</v>
      </c>
      <c r="B845" s="76">
        <v>44235</v>
      </c>
      <c r="C845" s="1" t="s">
        <v>2776</v>
      </c>
      <c r="D845" s="76">
        <v>44235</v>
      </c>
      <c r="E845" s="1" t="s">
        <v>2777</v>
      </c>
      <c r="F845" s="1" t="s">
        <v>2778</v>
      </c>
      <c r="G845" s="1" t="s">
        <v>123</v>
      </c>
      <c r="H845" s="1" t="s">
        <v>124</v>
      </c>
      <c r="I845" s="1" t="s">
        <v>125</v>
      </c>
      <c r="J845" s="1" t="s">
        <v>1616</v>
      </c>
      <c r="K845" s="1" t="s">
        <v>1661</v>
      </c>
      <c r="L845">
        <f>ROUNDUP(IF(B845&gt;$D$4,0,($D$4-B845+1)/365),0)</f>
        <v>0</v>
      </c>
      <c r="M845">
        <f>ROUNDUP(IF(B845&gt;$D$5,0,($D$5-B845+1)/365),0)</f>
        <v>1</v>
      </c>
      <c r="N845" s="28">
        <f>IF(OR(L845=1,M845=1),IF(B845+364&lt;=$D$5,(B845+364-$D$4+1)/365,IF(B845&gt;$D$4,($D$5-B845+1)/365,$D$6/365)),0)</f>
        <v>0.18356164383561643</v>
      </c>
      <c r="O845" s="28">
        <f>'Data &amp; Parameter'!$E$16*'Data &amp; Parameter'!$E$17*('Data &amp; Parameter'!$E$18+'Data &amp; Parameter'!$E$19)*'Data &amp; Parameter'!$E$20*'Data &amp; Parameter'!$E$37*N845</f>
        <v>0.63818956679213612</v>
      </c>
      <c r="P845">
        <f>ROUNDUP(IF(D845&gt;$D$4,0,($D$4-D845+1)/365),0)</f>
        <v>0</v>
      </c>
      <c r="Q845">
        <f>ROUNDUP(IF(D845&gt;$D$5,0,($D$5-D845+1)/365),0)</f>
        <v>1</v>
      </c>
      <c r="R845" s="28">
        <f>IF(OR(P845=1,Q845=1),IF(D845+364&lt;=$D$5,(D845+364-$D$4+1)/365,IF(D845&gt;$D$4,($D$5-D845+1)/365,$D$6/365)),0)</f>
        <v>0.18356164383561643</v>
      </c>
      <c r="S845" s="28">
        <f>'Data &amp; Parameter'!$E$16*'Data &amp; Parameter'!$E$17*('Data &amp; Parameter'!$E$18+'Data &amp; Parameter'!$E$19)*'Data &amp; Parameter'!$E$20*'Data &amp; Parameter'!$E$37*R845</f>
        <v>0.63818956679213612</v>
      </c>
      <c r="T845" s="28">
        <f t="shared" si="13"/>
        <v>1.2763791335842722</v>
      </c>
    </row>
    <row r="846" spans="1:20" ht="15.75" customHeight="1" x14ac:dyDescent="0.35">
      <c r="A846">
        <v>839</v>
      </c>
      <c r="B846" s="76">
        <v>44235</v>
      </c>
      <c r="C846" s="1" t="s">
        <v>2779</v>
      </c>
      <c r="D846" s="76">
        <v>44235</v>
      </c>
      <c r="E846" s="1" t="s">
        <v>2780</v>
      </c>
      <c r="F846" s="1" t="s">
        <v>2781</v>
      </c>
      <c r="G846" s="1" t="s">
        <v>123</v>
      </c>
      <c r="H846" s="1" t="s">
        <v>124</v>
      </c>
      <c r="I846" s="1" t="s">
        <v>125</v>
      </c>
      <c r="J846" s="1" t="s">
        <v>1616</v>
      </c>
      <c r="K846" s="1" t="s">
        <v>1616</v>
      </c>
      <c r="L846">
        <f>ROUNDUP(IF(B846&gt;$D$4,0,($D$4-B846+1)/365),0)</f>
        <v>0</v>
      </c>
      <c r="M846">
        <f>ROUNDUP(IF(B846&gt;$D$5,0,($D$5-B846+1)/365),0)</f>
        <v>1</v>
      </c>
      <c r="N846" s="28">
        <f>IF(OR(L846=1,M846=1),IF(B846+364&lt;=$D$5,(B846+364-$D$4+1)/365,IF(B846&gt;$D$4,($D$5-B846+1)/365,$D$6/365)),0)</f>
        <v>0.18356164383561643</v>
      </c>
      <c r="O846" s="28">
        <f>'Data &amp; Parameter'!$E$16*'Data &amp; Parameter'!$E$17*('Data &amp; Parameter'!$E$18+'Data &amp; Parameter'!$E$19)*'Data &amp; Parameter'!$E$20*'Data &amp; Parameter'!$E$37*N846</f>
        <v>0.63818956679213612</v>
      </c>
      <c r="P846">
        <f>ROUNDUP(IF(D846&gt;$D$4,0,($D$4-D846+1)/365),0)</f>
        <v>0</v>
      </c>
      <c r="Q846">
        <f>ROUNDUP(IF(D846&gt;$D$5,0,($D$5-D846+1)/365),0)</f>
        <v>1</v>
      </c>
      <c r="R846" s="28">
        <f>IF(OR(P846=1,Q846=1),IF(D846+364&lt;=$D$5,(D846+364-$D$4+1)/365,IF(D846&gt;$D$4,($D$5-D846+1)/365,$D$6/365)),0)</f>
        <v>0.18356164383561643</v>
      </c>
      <c r="S846" s="28">
        <f>'Data &amp; Parameter'!$E$16*'Data &amp; Parameter'!$E$17*('Data &amp; Parameter'!$E$18+'Data &amp; Parameter'!$E$19)*'Data &amp; Parameter'!$E$20*'Data &amp; Parameter'!$E$37*R846</f>
        <v>0.63818956679213612</v>
      </c>
      <c r="T846" s="28">
        <f t="shared" si="13"/>
        <v>1.2763791335842722</v>
      </c>
    </row>
    <row r="847" spans="1:20" ht="15.75" customHeight="1" x14ac:dyDescent="0.35">
      <c r="A847">
        <v>840</v>
      </c>
      <c r="B847" s="76">
        <v>44235</v>
      </c>
      <c r="C847" s="1" t="s">
        <v>2782</v>
      </c>
      <c r="D847" s="76">
        <v>44235</v>
      </c>
      <c r="E847" s="1" t="s">
        <v>2783</v>
      </c>
      <c r="F847" s="1" t="s">
        <v>2784</v>
      </c>
      <c r="G847" s="1" t="s">
        <v>123</v>
      </c>
      <c r="H847" s="1" t="s">
        <v>124</v>
      </c>
      <c r="I847" s="1" t="s">
        <v>125</v>
      </c>
      <c r="J847" s="1" t="s">
        <v>1616</v>
      </c>
      <c r="K847" s="1" t="s">
        <v>1812</v>
      </c>
      <c r="L847">
        <f>ROUNDUP(IF(B847&gt;$D$4,0,($D$4-B847+1)/365),0)</f>
        <v>0</v>
      </c>
      <c r="M847">
        <f>ROUNDUP(IF(B847&gt;$D$5,0,($D$5-B847+1)/365),0)</f>
        <v>1</v>
      </c>
      <c r="N847" s="28">
        <f>IF(OR(L847=1,M847=1),IF(B847+364&lt;=$D$5,(B847+364-$D$4+1)/365,IF(B847&gt;$D$4,($D$5-B847+1)/365,$D$6/365)),0)</f>
        <v>0.18356164383561643</v>
      </c>
      <c r="O847" s="28">
        <f>'Data &amp; Parameter'!$E$16*'Data &amp; Parameter'!$E$17*('Data &amp; Parameter'!$E$18+'Data &amp; Parameter'!$E$19)*'Data &amp; Parameter'!$E$20*'Data &amp; Parameter'!$E$37*N847</f>
        <v>0.63818956679213612</v>
      </c>
      <c r="P847">
        <f>ROUNDUP(IF(D847&gt;$D$4,0,($D$4-D847+1)/365),0)</f>
        <v>0</v>
      </c>
      <c r="Q847">
        <f>ROUNDUP(IF(D847&gt;$D$5,0,($D$5-D847+1)/365),0)</f>
        <v>1</v>
      </c>
      <c r="R847" s="28">
        <f>IF(OR(P847=1,Q847=1),IF(D847+364&lt;=$D$5,(D847+364-$D$4+1)/365,IF(D847&gt;$D$4,($D$5-D847+1)/365,$D$6/365)),0)</f>
        <v>0.18356164383561643</v>
      </c>
      <c r="S847" s="28">
        <f>'Data &amp; Parameter'!$E$16*'Data &amp; Parameter'!$E$17*('Data &amp; Parameter'!$E$18+'Data &amp; Parameter'!$E$19)*'Data &amp; Parameter'!$E$20*'Data &amp; Parameter'!$E$37*R847</f>
        <v>0.63818956679213612</v>
      </c>
      <c r="T847" s="28">
        <f t="shared" si="13"/>
        <v>1.2763791335842722</v>
      </c>
    </row>
    <row r="848" spans="1:20" ht="15.75" customHeight="1" x14ac:dyDescent="0.35">
      <c r="A848">
        <v>841</v>
      </c>
      <c r="B848" s="76">
        <v>44235</v>
      </c>
      <c r="C848" s="1" t="s">
        <v>2785</v>
      </c>
      <c r="D848" s="76">
        <v>44235</v>
      </c>
      <c r="E848" s="1" t="s">
        <v>2786</v>
      </c>
      <c r="F848" s="1" t="s">
        <v>2787</v>
      </c>
      <c r="G848" s="1" t="s">
        <v>123</v>
      </c>
      <c r="H848" s="1" t="s">
        <v>124</v>
      </c>
      <c r="I848" s="1" t="s">
        <v>125</v>
      </c>
      <c r="J848" s="1" t="s">
        <v>1616</v>
      </c>
      <c r="K848" s="1" t="s">
        <v>1812</v>
      </c>
      <c r="L848">
        <f>ROUNDUP(IF(B848&gt;$D$4,0,($D$4-B848+1)/365),0)</f>
        <v>0</v>
      </c>
      <c r="M848">
        <f>ROUNDUP(IF(B848&gt;$D$5,0,($D$5-B848+1)/365),0)</f>
        <v>1</v>
      </c>
      <c r="N848" s="28">
        <f>IF(OR(L848=1,M848=1),IF(B848+364&lt;=$D$5,(B848+364-$D$4+1)/365,IF(B848&gt;$D$4,($D$5-B848+1)/365,$D$6/365)),0)</f>
        <v>0.18356164383561643</v>
      </c>
      <c r="O848" s="28">
        <f>'Data &amp; Parameter'!$E$16*'Data &amp; Parameter'!$E$17*('Data &amp; Parameter'!$E$18+'Data &amp; Parameter'!$E$19)*'Data &amp; Parameter'!$E$20*'Data &amp; Parameter'!$E$37*N848</f>
        <v>0.63818956679213612</v>
      </c>
      <c r="P848">
        <f>ROUNDUP(IF(D848&gt;$D$4,0,($D$4-D848+1)/365),0)</f>
        <v>0</v>
      </c>
      <c r="Q848">
        <f>ROUNDUP(IF(D848&gt;$D$5,0,($D$5-D848+1)/365),0)</f>
        <v>1</v>
      </c>
      <c r="R848" s="28">
        <f>IF(OR(P848=1,Q848=1),IF(D848+364&lt;=$D$5,(D848+364-$D$4+1)/365,IF(D848&gt;$D$4,($D$5-D848+1)/365,$D$6/365)),0)</f>
        <v>0.18356164383561643</v>
      </c>
      <c r="S848" s="28">
        <f>'Data &amp; Parameter'!$E$16*'Data &amp; Parameter'!$E$17*('Data &amp; Parameter'!$E$18+'Data &amp; Parameter'!$E$19)*'Data &amp; Parameter'!$E$20*'Data &amp; Parameter'!$E$37*R848</f>
        <v>0.63818956679213612</v>
      </c>
      <c r="T848" s="28">
        <f t="shared" si="13"/>
        <v>1.2763791335842722</v>
      </c>
    </row>
    <row r="849" spans="1:20" ht="15.75" customHeight="1" x14ac:dyDescent="0.35">
      <c r="A849">
        <v>842</v>
      </c>
      <c r="B849" s="76">
        <v>44235</v>
      </c>
      <c r="C849" s="1" t="s">
        <v>2788</v>
      </c>
      <c r="D849" s="76">
        <v>44235</v>
      </c>
      <c r="E849" s="1" t="s">
        <v>2789</v>
      </c>
      <c r="F849" s="1" t="s">
        <v>2790</v>
      </c>
      <c r="G849" s="1" t="s">
        <v>123</v>
      </c>
      <c r="H849" s="1" t="s">
        <v>124</v>
      </c>
      <c r="I849" s="1" t="s">
        <v>125</v>
      </c>
      <c r="J849" s="1" t="s">
        <v>1623</v>
      </c>
      <c r="K849" s="1" t="s">
        <v>1623</v>
      </c>
      <c r="L849">
        <f>ROUNDUP(IF(B849&gt;$D$4,0,($D$4-B849+1)/365),0)</f>
        <v>0</v>
      </c>
      <c r="M849">
        <f>ROUNDUP(IF(B849&gt;$D$5,0,($D$5-B849+1)/365),0)</f>
        <v>1</v>
      </c>
      <c r="N849" s="28">
        <f>IF(OR(L849=1,M849=1),IF(B849+364&lt;=$D$5,(B849+364-$D$4+1)/365,IF(B849&gt;$D$4,($D$5-B849+1)/365,$D$6/365)),0)</f>
        <v>0.18356164383561643</v>
      </c>
      <c r="O849" s="28">
        <f>'Data &amp; Parameter'!$E$16*'Data &amp; Parameter'!$E$17*('Data &amp; Parameter'!$E$18+'Data &amp; Parameter'!$E$19)*'Data &amp; Parameter'!$E$20*'Data &amp; Parameter'!$E$37*N849</f>
        <v>0.63818956679213612</v>
      </c>
      <c r="P849">
        <f>ROUNDUP(IF(D849&gt;$D$4,0,($D$4-D849+1)/365),0)</f>
        <v>0</v>
      </c>
      <c r="Q849">
        <f>ROUNDUP(IF(D849&gt;$D$5,0,($D$5-D849+1)/365),0)</f>
        <v>1</v>
      </c>
      <c r="R849" s="28">
        <f>IF(OR(P849=1,Q849=1),IF(D849+364&lt;=$D$5,(D849+364-$D$4+1)/365,IF(D849&gt;$D$4,($D$5-D849+1)/365,$D$6/365)),0)</f>
        <v>0.18356164383561643</v>
      </c>
      <c r="S849" s="28">
        <f>'Data &amp; Parameter'!$E$16*'Data &amp; Parameter'!$E$17*('Data &amp; Parameter'!$E$18+'Data &amp; Parameter'!$E$19)*'Data &amp; Parameter'!$E$20*'Data &amp; Parameter'!$E$37*R849</f>
        <v>0.63818956679213612</v>
      </c>
      <c r="T849" s="28">
        <f t="shared" si="13"/>
        <v>1.2763791335842722</v>
      </c>
    </row>
    <row r="850" spans="1:20" ht="15.75" customHeight="1" x14ac:dyDescent="0.35">
      <c r="A850">
        <v>843</v>
      </c>
      <c r="B850" s="76">
        <v>44235</v>
      </c>
      <c r="C850" s="1" t="s">
        <v>2791</v>
      </c>
      <c r="D850" s="76">
        <v>44235</v>
      </c>
      <c r="E850" s="1" t="s">
        <v>2792</v>
      </c>
      <c r="F850" s="1" t="s">
        <v>2793</v>
      </c>
      <c r="G850" s="1" t="s">
        <v>123</v>
      </c>
      <c r="H850" s="1" t="s">
        <v>124</v>
      </c>
      <c r="I850" s="1" t="s">
        <v>125</v>
      </c>
      <c r="J850" s="1" t="s">
        <v>1616</v>
      </c>
      <c r="K850" s="1" t="s">
        <v>1812</v>
      </c>
      <c r="L850">
        <f>ROUNDUP(IF(B850&gt;$D$4,0,($D$4-B850+1)/365),0)</f>
        <v>0</v>
      </c>
      <c r="M850">
        <f>ROUNDUP(IF(B850&gt;$D$5,0,($D$5-B850+1)/365),0)</f>
        <v>1</v>
      </c>
      <c r="N850" s="28">
        <f>IF(OR(L850=1,M850=1),IF(B850+364&lt;=$D$5,(B850+364-$D$4+1)/365,IF(B850&gt;$D$4,($D$5-B850+1)/365,$D$6/365)),0)</f>
        <v>0.18356164383561643</v>
      </c>
      <c r="O850" s="28">
        <f>'Data &amp; Parameter'!$E$16*'Data &amp; Parameter'!$E$17*('Data &amp; Parameter'!$E$18+'Data &amp; Parameter'!$E$19)*'Data &amp; Parameter'!$E$20*'Data &amp; Parameter'!$E$37*N850</f>
        <v>0.63818956679213612</v>
      </c>
      <c r="P850">
        <f>ROUNDUP(IF(D850&gt;$D$4,0,($D$4-D850+1)/365),0)</f>
        <v>0</v>
      </c>
      <c r="Q850">
        <f>ROUNDUP(IF(D850&gt;$D$5,0,($D$5-D850+1)/365),0)</f>
        <v>1</v>
      </c>
      <c r="R850" s="28">
        <f>IF(OR(P850=1,Q850=1),IF(D850+364&lt;=$D$5,(D850+364-$D$4+1)/365,IF(D850&gt;$D$4,($D$5-D850+1)/365,$D$6/365)),0)</f>
        <v>0.18356164383561643</v>
      </c>
      <c r="S850" s="28">
        <f>'Data &amp; Parameter'!$E$16*'Data &amp; Parameter'!$E$17*('Data &amp; Parameter'!$E$18+'Data &amp; Parameter'!$E$19)*'Data &amp; Parameter'!$E$20*'Data &amp; Parameter'!$E$37*R850</f>
        <v>0.63818956679213612</v>
      </c>
      <c r="T850" s="28">
        <f t="shared" si="13"/>
        <v>1.2763791335842722</v>
      </c>
    </row>
    <row r="851" spans="1:20" ht="15.75" customHeight="1" x14ac:dyDescent="0.35">
      <c r="A851">
        <v>844</v>
      </c>
      <c r="B851" s="76">
        <v>44235</v>
      </c>
      <c r="C851" s="1" t="s">
        <v>2794</v>
      </c>
      <c r="D851" s="76">
        <v>44235</v>
      </c>
      <c r="E851" s="1" t="s">
        <v>2795</v>
      </c>
      <c r="F851" s="1" t="s">
        <v>2796</v>
      </c>
      <c r="G851" s="1" t="s">
        <v>123</v>
      </c>
      <c r="H851" s="1" t="s">
        <v>124</v>
      </c>
      <c r="I851" s="1" t="s">
        <v>125</v>
      </c>
      <c r="J851" s="1" t="s">
        <v>1623</v>
      </c>
      <c r="K851" s="1" t="s">
        <v>1623</v>
      </c>
      <c r="L851">
        <f>ROUNDUP(IF(B851&gt;$D$4,0,($D$4-B851+1)/365),0)</f>
        <v>0</v>
      </c>
      <c r="M851">
        <f>ROUNDUP(IF(B851&gt;$D$5,0,($D$5-B851+1)/365),0)</f>
        <v>1</v>
      </c>
      <c r="N851" s="28">
        <f>IF(OR(L851=1,M851=1),IF(B851+364&lt;=$D$5,(B851+364-$D$4+1)/365,IF(B851&gt;$D$4,($D$5-B851+1)/365,$D$6/365)),0)</f>
        <v>0.18356164383561643</v>
      </c>
      <c r="O851" s="28">
        <f>'Data &amp; Parameter'!$E$16*'Data &amp; Parameter'!$E$17*('Data &amp; Parameter'!$E$18+'Data &amp; Parameter'!$E$19)*'Data &amp; Parameter'!$E$20*'Data &amp; Parameter'!$E$37*N851</f>
        <v>0.63818956679213612</v>
      </c>
      <c r="P851">
        <f>ROUNDUP(IF(D851&gt;$D$4,0,($D$4-D851+1)/365),0)</f>
        <v>0</v>
      </c>
      <c r="Q851">
        <f>ROUNDUP(IF(D851&gt;$D$5,0,($D$5-D851+1)/365),0)</f>
        <v>1</v>
      </c>
      <c r="R851" s="28">
        <f>IF(OR(P851=1,Q851=1),IF(D851+364&lt;=$D$5,(D851+364-$D$4+1)/365,IF(D851&gt;$D$4,($D$5-D851+1)/365,$D$6/365)),0)</f>
        <v>0.18356164383561643</v>
      </c>
      <c r="S851" s="28">
        <f>'Data &amp; Parameter'!$E$16*'Data &amp; Parameter'!$E$17*('Data &amp; Parameter'!$E$18+'Data &amp; Parameter'!$E$19)*'Data &amp; Parameter'!$E$20*'Data &amp; Parameter'!$E$37*R851</f>
        <v>0.63818956679213612</v>
      </c>
      <c r="T851" s="28">
        <f t="shared" si="13"/>
        <v>1.2763791335842722</v>
      </c>
    </row>
    <row r="852" spans="1:20" ht="15.75" customHeight="1" x14ac:dyDescent="0.35">
      <c r="A852">
        <v>845</v>
      </c>
      <c r="B852" s="76">
        <v>44235</v>
      </c>
      <c r="C852" s="1" t="s">
        <v>2797</v>
      </c>
      <c r="D852" s="76">
        <v>44235</v>
      </c>
      <c r="E852" s="1" t="s">
        <v>2798</v>
      </c>
      <c r="F852" s="1" t="s">
        <v>2799</v>
      </c>
      <c r="G852" s="1" t="s">
        <v>123</v>
      </c>
      <c r="H852" s="1" t="s">
        <v>124</v>
      </c>
      <c r="I852" s="1" t="s">
        <v>125</v>
      </c>
      <c r="J852" s="1" t="s">
        <v>1623</v>
      </c>
      <c r="K852" s="1" t="s">
        <v>2800</v>
      </c>
      <c r="L852">
        <f>ROUNDUP(IF(B852&gt;$D$4,0,($D$4-B852+1)/365),0)</f>
        <v>0</v>
      </c>
      <c r="M852">
        <f>ROUNDUP(IF(B852&gt;$D$5,0,($D$5-B852+1)/365),0)</f>
        <v>1</v>
      </c>
      <c r="N852" s="28">
        <f>IF(OR(L852=1,M852=1),IF(B852+364&lt;=$D$5,(B852+364-$D$4+1)/365,IF(B852&gt;$D$4,($D$5-B852+1)/365,$D$6/365)),0)</f>
        <v>0.18356164383561643</v>
      </c>
      <c r="O852" s="28">
        <f>'Data &amp; Parameter'!$E$16*'Data &amp; Parameter'!$E$17*('Data &amp; Parameter'!$E$18+'Data &amp; Parameter'!$E$19)*'Data &amp; Parameter'!$E$20*'Data &amp; Parameter'!$E$37*N852</f>
        <v>0.63818956679213612</v>
      </c>
      <c r="P852">
        <f>ROUNDUP(IF(D852&gt;$D$4,0,($D$4-D852+1)/365),0)</f>
        <v>0</v>
      </c>
      <c r="Q852">
        <f>ROUNDUP(IF(D852&gt;$D$5,0,($D$5-D852+1)/365),0)</f>
        <v>1</v>
      </c>
      <c r="R852" s="28">
        <f>IF(OR(P852=1,Q852=1),IF(D852+364&lt;=$D$5,(D852+364-$D$4+1)/365,IF(D852&gt;$D$4,($D$5-D852+1)/365,$D$6/365)),0)</f>
        <v>0.18356164383561643</v>
      </c>
      <c r="S852" s="28">
        <f>'Data &amp; Parameter'!$E$16*'Data &amp; Parameter'!$E$17*('Data &amp; Parameter'!$E$18+'Data &amp; Parameter'!$E$19)*'Data &amp; Parameter'!$E$20*'Data &amp; Parameter'!$E$37*R852</f>
        <v>0.63818956679213612</v>
      </c>
      <c r="T852" s="28">
        <f t="shared" si="13"/>
        <v>1.2763791335842722</v>
      </c>
    </row>
    <row r="853" spans="1:20" ht="15.75" customHeight="1" x14ac:dyDescent="0.35">
      <c r="A853">
        <v>846</v>
      </c>
      <c r="B853" s="76">
        <v>44235</v>
      </c>
      <c r="C853" s="1" t="s">
        <v>2801</v>
      </c>
      <c r="D853" s="76">
        <v>44235</v>
      </c>
      <c r="E853" s="1" t="s">
        <v>2802</v>
      </c>
      <c r="F853" s="1" t="s">
        <v>2803</v>
      </c>
      <c r="G853" s="1" t="s">
        <v>123</v>
      </c>
      <c r="H853" s="1" t="s">
        <v>124</v>
      </c>
      <c r="I853" s="1" t="s">
        <v>125</v>
      </c>
      <c r="J853" s="1" t="s">
        <v>1623</v>
      </c>
      <c r="K853" s="1" t="s">
        <v>1623</v>
      </c>
      <c r="L853">
        <f>ROUNDUP(IF(B853&gt;$D$4,0,($D$4-B853+1)/365),0)</f>
        <v>0</v>
      </c>
      <c r="M853">
        <f>ROUNDUP(IF(B853&gt;$D$5,0,($D$5-B853+1)/365),0)</f>
        <v>1</v>
      </c>
      <c r="N853" s="28">
        <f>IF(OR(L853=1,M853=1),IF(B853+364&lt;=$D$5,(B853+364-$D$4+1)/365,IF(B853&gt;$D$4,($D$5-B853+1)/365,$D$6/365)),0)</f>
        <v>0.18356164383561643</v>
      </c>
      <c r="O853" s="28">
        <f>'Data &amp; Parameter'!$E$16*'Data &amp; Parameter'!$E$17*('Data &amp; Parameter'!$E$18+'Data &amp; Parameter'!$E$19)*'Data &amp; Parameter'!$E$20*'Data &amp; Parameter'!$E$37*N853</f>
        <v>0.63818956679213612</v>
      </c>
      <c r="P853">
        <f>ROUNDUP(IF(D853&gt;$D$4,0,($D$4-D853+1)/365),0)</f>
        <v>0</v>
      </c>
      <c r="Q853">
        <f>ROUNDUP(IF(D853&gt;$D$5,0,($D$5-D853+1)/365),0)</f>
        <v>1</v>
      </c>
      <c r="R853" s="28">
        <f>IF(OR(P853=1,Q853=1),IF(D853+364&lt;=$D$5,(D853+364-$D$4+1)/365,IF(D853&gt;$D$4,($D$5-D853+1)/365,$D$6/365)),0)</f>
        <v>0.18356164383561643</v>
      </c>
      <c r="S853" s="28">
        <f>'Data &amp; Parameter'!$E$16*'Data &amp; Parameter'!$E$17*('Data &amp; Parameter'!$E$18+'Data &amp; Parameter'!$E$19)*'Data &amp; Parameter'!$E$20*'Data &amp; Parameter'!$E$37*R853</f>
        <v>0.63818956679213612</v>
      </c>
      <c r="T853" s="28">
        <f t="shared" si="13"/>
        <v>1.2763791335842722</v>
      </c>
    </row>
    <row r="854" spans="1:20" ht="15.75" customHeight="1" x14ac:dyDescent="0.35">
      <c r="A854">
        <v>847</v>
      </c>
      <c r="B854" s="76">
        <v>44235</v>
      </c>
      <c r="C854" s="1" t="s">
        <v>2804</v>
      </c>
      <c r="D854" s="76">
        <v>44235</v>
      </c>
      <c r="E854" s="1" t="s">
        <v>2805</v>
      </c>
      <c r="F854" s="1" t="s">
        <v>2806</v>
      </c>
      <c r="G854" s="1" t="s">
        <v>123</v>
      </c>
      <c r="H854" s="1" t="s">
        <v>124</v>
      </c>
      <c r="I854" s="1" t="s">
        <v>125</v>
      </c>
      <c r="J854" s="1" t="s">
        <v>1623</v>
      </c>
      <c r="K854" s="1" t="s">
        <v>1623</v>
      </c>
      <c r="L854">
        <f>ROUNDUP(IF(B854&gt;$D$4,0,($D$4-B854+1)/365),0)</f>
        <v>0</v>
      </c>
      <c r="M854">
        <f>ROUNDUP(IF(B854&gt;$D$5,0,($D$5-B854+1)/365),0)</f>
        <v>1</v>
      </c>
      <c r="N854" s="28">
        <f>IF(OR(L854=1,M854=1),IF(B854+364&lt;=$D$5,(B854+364-$D$4+1)/365,IF(B854&gt;$D$4,($D$5-B854+1)/365,$D$6/365)),0)</f>
        <v>0.18356164383561643</v>
      </c>
      <c r="O854" s="28">
        <f>'Data &amp; Parameter'!$E$16*'Data &amp; Parameter'!$E$17*('Data &amp; Parameter'!$E$18+'Data &amp; Parameter'!$E$19)*'Data &amp; Parameter'!$E$20*'Data &amp; Parameter'!$E$37*N854</f>
        <v>0.63818956679213612</v>
      </c>
      <c r="P854">
        <f>ROUNDUP(IF(D854&gt;$D$4,0,($D$4-D854+1)/365),0)</f>
        <v>0</v>
      </c>
      <c r="Q854">
        <f>ROUNDUP(IF(D854&gt;$D$5,0,($D$5-D854+1)/365),0)</f>
        <v>1</v>
      </c>
      <c r="R854" s="28">
        <f>IF(OR(P854=1,Q854=1),IF(D854+364&lt;=$D$5,(D854+364-$D$4+1)/365,IF(D854&gt;$D$4,($D$5-D854+1)/365,$D$6/365)),0)</f>
        <v>0.18356164383561643</v>
      </c>
      <c r="S854" s="28">
        <f>'Data &amp; Parameter'!$E$16*'Data &amp; Parameter'!$E$17*('Data &amp; Parameter'!$E$18+'Data &amp; Parameter'!$E$19)*'Data &amp; Parameter'!$E$20*'Data &amp; Parameter'!$E$37*R854</f>
        <v>0.63818956679213612</v>
      </c>
      <c r="T854" s="28">
        <f t="shared" si="13"/>
        <v>1.2763791335842722</v>
      </c>
    </row>
    <row r="855" spans="1:20" ht="15.75" customHeight="1" x14ac:dyDescent="0.35">
      <c r="A855">
        <v>848</v>
      </c>
      <c r="B855" s="76">
        <v>44235</v>
      </c>
      <c r="C855" s="1" t="s">
        <v>2807</v>
      </c>
      <c r="D855" s="76">
        <v>44235</v>
      </c>
      <c r="E855" s="1" t="s">
        <v>2808</v>
      </c>
      <c r="F855" s="1" t="s">
        <v>2809</v>
      </c>
      <c r="G855" s="1" t="s">
        <v>123</v>
      </c>
      <c r="H855" s="1" t="s">
        <v>124</v>
      </c>
      <c r="I855" s="1" t="s">
        <v>125</v>
      </c>
      <c r="J855" s="1" t="s">
        <v>1623</v>
      </c>
      <c r="K855" s="1" t="s">
        <v>1623</v>
      </c>
      <c r="L855">
        <f>ROUNDUP(IF(B855&gt;$D$4,0,($D$4-B855+1)/365),0)</f>
        <v>0</v>
      </c>
      <c r="M855">
        <f>ROUNDUP(IF(B855&gt;$D$5,0,($D$5-B855+1)/365),0)</f>
        <v>1</v>
      </c>
      <c r="N855" s="28">
        <f>IF(OR(L855=1,M855=1),IF(B855+364&lt;=$D$5,(B855+364-$D$4+1)/365,IF(B855&gt;$D$4,($D$5-B855+1)/365,$D$6/365)),0)</f>
        <v>0.18356164383561643</v>
      </c>
      <c r="O855" s="28">
        <f>'Data &amp; Parameter'!$E$16*'Data &amp; Parameter'!$E$17*('Data &amp; Parameter'!$E$18+'Data &amp; Parameter'!$E$19)*'Data &amp; Parameter'!$E$20*'Data &amp; Parameter'!$E$37*N855</f>
        <v>0.63818956679213612</v>
      </c>
      <c r="P855">
        <f>ROUNDUP(IF(D855&gt;$D$4,0,($D$4-D855+1)/365),0)</f>
        <v>0</v>
      </c>
      <c r="Q855">
        <f>ROUNDUP(IF(D855&gt;$D$5,0,($D$5-D855+1)/365),0)</f>
        <v>1</v>
      </c>
      <c r="R855" s="28">
        <f>IF(OR(P855=1,Q855=1),IF(D855+364&lt;=$D$5,(D855+364-$D$4+1)/365,IF(D855&gt;$D$4,($D$5-D855+1)/365,$D$6/365)),0)</f>
        <v>0.18356164383561643</v>
      </c>
      <c r="S855" s="28">
        <f>'Data &amp; Parameter'!$E$16*'Data &amp; Parameter'!$E$17*('Data &amp; Parameter'!$E$18+'Data &amp; Parameter'!$E$19)*'Data &amp; Parameter'!$E$20*'Data &amp; Parameter'!$E$37*R855</f>
        <v>0.63818956679213612</v>
      </c>
      <c r="T855" s="28">
        <f t="shared" si="13"/>
        <v>1.2763791335842722</v>
      </c>
    </row>
    <row r="856" spans="1:20" ht="15.75" customHeight="1" x14ac:dyDescent="0.35">
      <c r="A856">
        <v>849</v>
      </c>
      <c r="B856" s="76">
        <v>44235</v>
      </c>
      <c r="C856" s="1" t="s">
        <v>2810</v>
      </c>
      <c r="D856" s="76">
        <v>44235</v>
      </c>
      <c r="E856" s="1" t="s">
        <v>2811</v>
      </c>
      <c r="F856" s="1" t="s">
        <v>2812</v>
      </c>
      <c r="G856" s="1" t="s">
        <v>123</v>
      </c>
      <c r="H856" s="1" t="s">
        <v>124</v>
      </c>
      <c r="I856" s="1" t="s">
        <v>125</v>
      </c>
      <c r="J856" s="1" t="s">
        <v>1623</v>
      </c>
      <c r="K856" s="1" t="s">
        <v>1623</v>
      </c>
      <c r="L856">
        <f>ROUNDUP(IF(B856&gt;$D$4,0,($D$4-B856+1)/365),0)</f>
        <v>0</v>
      </c>
      <c r="M856">
        <f>ROUNDUP(IF(B856&gt;$D$5,0,($D$5-B856+1)/365),0)</f>
        <v>1</v>
      </c>
      <c r="N856" s="28">
        <f>IF(OR(L856=1,M856=1),IF(B856+364&lt;=$D$5,(B856+364-$D$4+1)/365,IF(B856&gt;$D$4,($D$5-B856+1)/365,$D$6/365)),0)</f>
        <v>0.18356164383561643</v>
      </c>
      <c r="O856" s="28">
        <f>'Data &amp; Parameter'!$E$16*'Data &amp; Parameter'!$E$17*('Data &amp; Parameter'!$E$18+'Data &amp; Parameter'!$E$19)*'Data &amp; Parameter'!$E$20*'Data &amp; Parameter'!$E$37*N856</f>
        <v>0.63818956679213612</v>
      </c>
      <c r="P856">
        <f>ROUNDUP(IF(D856&gt;$D$4,0,($D$4-D856+1)/365),0)</f>
        <v>0</v>
      </c>
      <c r="Q856">
        <f>ROUNDUP(IF(D856&gt;$D$5,0,($D$5-D856+1)/365),0)</f>
        <v>1</v>
      </c>
      <c r="R856" s="28">
        <f>IF(OR(P856=1,Q856=1),IF(D856+364&lt;=$D$5,(D856+364-$D$4+1)/365,IF(D856&gt;$D$4,($D$5-D856+1)/365,$D$6/365)),0)</f>
        <v>0.18356164383561643</v>
      </c>
      <c r="S856" s="28">
        <f>'Data &amp; Parameter'!$E$16*'Data &amp; Parameter'!$E$17*('Data &amp; Parameter'!$E$18+'Data &amp; Parameter'!$E$19)*'Data &amp; Parameter'!$E$20*'Data &amp; Parameter'!$E$37*R856</f>
        <v>0.63818956679213612</v>
      </c>
      <c r="T856" s="28">
        <f t="shared" si="13"/>
        <v>1.2763791335842722</v>
      </c>
    </row>
    <row r="857" spans="1:20" ht="15.75" customHeight="1" x14ac:dyDescent="0.35">
      <c r="A857">
        <v>850</v>
      </c>
      <c r="B857" s="76">
        <v>44235</v>
      </c>
      <c r="C857" s="1" t="s">
        <v>2813</v>
      </c>
      <c r="D857" s="76">
        <v>44235</v>
      </c>
      <c r="E857" s="1" t="s">
        <v>2814</v>
      </c>
      <c r="F857" s="1" t="s">
        <v>2815</v>
      </c>
      <c r="G857" s="1" t="s">
        <v>123</v>
      </c>
      <c r="H857" s="1" t="s">
        <v>124</v>
      </c>
      <c r="I857" s="1" t="s">
        <v>125</v>
      </c>
      <c r="J857" s="1" t="s">
        <v>1623</v>
      </c>
      <c r="K857" s="1" t="s">
        <v>1623</v>
      </c>
      <c r="L857">
        <f>ROUNDUP(IF(B857&gt;$D$4,0,($D$4-B857+1)/365),0)</f>
        <v>0</v>
      </c>
      <c r="M857">
        <f>ROUNDUP(IF(B857&gt;$D$5,0,($D$5-B857+1)/365),0)</f>
        <v>1</v>
      </c>
      <c r="N857" s="28">
        <f>IF(OR(L857=1,M857=1),IF(B857+364&lt;=$D$5,(B857+364-$D$4+1)/365,IF(B857&gt;$D$4,($D$5-B857+1)/365,$D$6/365)),0)</f>
        <v>0.18356164383561643</v>
      </c>
      <c r="O857" s="28">
        <f>'Data &amp; Parameter'!$E$16*'Data &amp; Parameter'!$E$17*('Data &amp; Parameter'!$E$18+'Data &amp; Parameter'!$E$19)*'Data &amp; Parameter'!$E$20*'Data &amp; Parameter'!$E$37*N857</f>
        <v>0.63818956679213612</v>
      </c>
      <c r="P857">
        <f>ROUNDUP(IF(D857&gt;$D$4,0,($D$4-D857+1)/365),0)</f>
        <v>0</v>
      </c>
      <c r="Q857">
        <f>ROUNDUP(IF(D857&gt;$D$5,0,($D$5-D857+1)/365),0)</f>
        <v>1</v>
      </c>
      <c r="R857" s="28">
        <f>IF(OR(P857=1,Q857=1),IF(D857+364&lt;=$D$5,(D857+364-$D$4+1)/365,IF(D857&gt;$D$4,($D$5-D857+1)/365,$D$6/365)),0)</f>
        <v>0.18356164383561643</v>
      </c>
      <c r="S857" s="28">
        <f>'Data &amp; Parameter'!$E$16*'Data &amp; Parameter'!$E$17*('Data &amp; Parameter'!$E$18+'Data &amp; Parameter'!$E$19)*'Data &amp; Parameter'!$E$20*'Data &amp; Parameter'!$E$37*R857</f>
        <v>0.63818956679213612</v>
      </c>
      <c r="T857" s="28">
        <f t="shared" si="13"/>
        <v>1.2763791335842722</v>
      </c>
    </row>
    <row r="858" spans="1:20" ht="15.75" customHeight="1" x14ac:dyDescent="0.35">
      <c r="A858">
        <v>851</v>
      </c>
      <c r="B858" s="76">
        <v>44235</v>
      </c>
      <c r="C858" s="1" t="s">
        <v>2816</v>
      </c>
      <c r="D858" s="76">
        <v>44235</v>
      </c>
      <c r="E858" s="1" t="s">
        <v>2817</v>
      </c>
      <c r="F858" s="1" t="s">
        <v>2818</v>
      </c>
      <c r="G858" s="1" t="s">
        <v>123</v>
      </c>
      <c r="H858" s="1" t="s">
        <v>124</v>
      </c>
      <c r="I858" s="1" t="s">
        <v>125</v>
      </c>
      <c r="J858" s="1" t="s">
        <v>1623</v>
      </c>
      <c r="K858" s="1" t="s">
        <v>1623</v>
      </c>
      <c r="L858">
        <f>ROUNDUP(IF(B858&gt;$D$4,0,($D$4-B858+1)/365),0)</f>
        <v>0</v>
      </c>
      <c r="M858">
        <f>ROUNDUP(IF(B858&gt;$D$5,0,($D$5-B858+1)/365),0)</f>
        <v>1</v>
      </c>
      <c r="N858" s="28">
        <f>IF(OR(L858=1,M858=1),IF(B858+364&lt;=$D$5,(B858+364-$D$4+1)/365,IF(B858&gt;$D$4,($D$5-B858+1)/365,$D$6/365)),0)</f>
        <v>0.18356164383561643</v>
      </c>
      <c r="O858" s="28">
        <f>'Data &amp; Parameter'!$E$16*'Data &amp; Parameter'!$E$17*('Data &amp; Parameter'!$E$18+'Data &amp; Parameter'!$E$19)*'Data &amp; Parameter'!$E$20*'Data &amp; Parameter'!$E$37*N858</f>
        <v>0.63818956679213612</v>
      </c>
      <c r="P858">
        <f>ROUNDUP(IF(D858&gt;$D$4,0,($D$4-D858+1)/365),0)</f>
        <v>0</v>
      </c>
      <c r="Q858">
        <f>ROUNDUP(IF(D858&gt;$D$5,0,($D$5-D858+1)/365),0)</f>
        <v>1</v>
      </c>
      <c r="R858" s="28">
        <f>IF(OR(P858=1,Q858=1),IF(D858+364&lt;=$D$5,(D858+364-$D$4+1)/365,IF(D858&gt;$D$4,($D$5-D858+1)/365,$D$6/365)),0)</f>
        <v>0.18356164383561643</v>
      </c>
      <c r="S858" s="28">
        <f>'Data &amp; Parameter'!$E$16*'Data &amp; Parameter'!$E$17*('Data &amp; Parameter'!$E$18+'Data &amp; Parameter'!$E$19)*'Data &amp; Parameter'!$E$20*'Data &amp; Parameter'!$E$37*R858</f>
        <v>0.63818956679213612</v>
      </c>
      <c r="T858" s="28">
        <f t="shared" si="13"/>
        <v>1.2763791335842722</v>
      </c>
    </row>
    <row r="859" spans="1:20" ht="15.75" customHeight="1" x14ac:dyDescent="0.35">
      <c r="A859">
        <v>852</v>
      </c>
      <c r="B859" s="76">
        <v>44235</v>
      </c>
      <c r="C859" s="1" t="s">
        <v>2819</v>
      </c>
      <c r="D859" s="76">
        <v>44235</v>
      </c>
      <c r="E859" s="1" t="s">
        <v>2820</v>
      </c>
      <c r="F859" s="1" t="s">
        <v>2821</v>
      </c>
      <c r="G859" s="1" t="s">
        <v>123</v>
      </c>
      <c r="H859" s="1" t="s">
        <v>124</v>
      </c>
      <c r="I859" s="1" t="s">
        <v>125</v>
      </c>
      <c r="J859" s="1" t="s">
        <v>1623</v>
      </c>
      <c r="K859" s="1" t="s">
        <v>1623</v>
      </c>
      <c r="L859">
        <f>ROUNDUP(IF(B859&gt;$D$4,0,($D$4-B859+1)/365),0)</f>
        <v>0</v>
      </c>
      <c r="M859">
        <f>ROUNDUP(IF(B859&gt;$D$5,0,($D$5-B859+1)/365),0)</f>
        <v>1</v>
      </c>
      <c r="N859" s="28">
        <f>IF(OR(L859=1,M859=1),IF(B859+364&lt;=$D$5,(B859+364-$D$4+1)/365,IF(B859&gt;$D$4,($D$5-B859+1)/365,$D$6/365)),0)</f>
        <v>0.18356164383561643</v>
      </c>
      <c r="O859" s="28">
        <f>'Data &amp; Parameter'!$E$16*'Data &amp; Parameter'!$E$17*('Data &amp; Parameter'!$E$18+'Data &amp; Parameter'!$E$19)*'Data &amp; Parameter'!$E$20*'Data &amp; Parameter'!$E$37*N859</f>
        <v>0.63818956679213612</v>
      </c>
      <c r="P859">
        <f>ROUNDUP(IF(D859&gt;$D$4,0,($D$4-D859+1)/365),0)</f>
        <v>0</v>
      </c>
      <c r="Q859">
        <f>ROUNDUP(IF(D859&gt;$D$5,0,($D$5-D859+1)/365),0)</f>
        <v>1</v>
      </c>
      <c r="R859" s="28">
        <f>IF(OR(P859=1,Q859=1),IF(D859+364&lt;=$D$5,(D859+364-$D$4+1)/365,IF(D859&gt;$D$4,($D$5-D859+1)/365,$D$6/365)),0)</f>
        <v>0.18356164383561643</v>
      </c>
      <c r="S859" s="28">
        <f>'Data &amp; Parameter'!$E$16*'Data &amp; Parameter'!$E$17*('Data &amp; Parameter'!$E$18+'Data &amp; Parameter'!$E$19)*'Data &amp; Parameter'!$E$20*'Data &amp; Parameter'!$E$37*R859</f>
        <v>0.63818956679213612</v>
      </c>
      <c r="T859" s="28">
        <f t="shared" si="13"/>
        <v>1.2763791335842722</v>
      </c>
    </row>
    <row r="860" spans="1:20" ht="15.75" customHeight="1" x14ac:dyDescent="0.35">
      <c r="A860">
        <v>853</v>
      </c>
      <c r="B860" s="76">
        <v>44235</v>
      </c>
      <c r="C860" s="1" t="s">
        <v>2822</v>
      </c>
      <c r="D860" s="76">
        <v>44235</v>
      </c>
      <c r="E860" s="1" t="s">
        <v>2823</v>
      </c>
      <c r="F860" s="1" t="s">
        <v>2824</v>
      </c>
      <c r="G860" s="1" t="s">
        <v>123</v>
      </c>
      <c r="H860" s="1" t="s">
        <v>124</v>
      </c>
      <c r="I860" s="1" t="s">
        <v>125</v>
      </c>
      <c r="J860" s="1" t="s">
        <v>1616</v>
      </c>
      <c r="K860" s="1" t="s">
        <v>1616</v>
      </c>
      <c r="L860">
        <f>ROUNDUP(IF(B860&gt;$D$4,0,($D$4-B860+1)/365),0)</f>
        <v>0</v>
      </c>
      <c r="M860">
        <f>ROUNDUP(IF(B860&gt;$D$5,0,($D$5-B860+1)/365),0)</f>
        <v>1</v>
      </c>
      <c r="N860" s="28">
        <f>IF(OR(L860=1,M860=1),IF(B860+364&lt;=$D$5,(B860+364-$D$4+1)/365,IF(B860&gt;$D$4,($D$5-B860+1)/365,$D$6/365)),0)</f>
        <v>0.18356164383561643</v>
      </c>
      <c r="O860" s="28">
        <f>'Data &amp; Parameter'!$E$16*'Data &amp; Parameter'!$E$17*('Data &amp; Parameter'!$E$18+'Data &amp; Parameter'!$E$19)*'Data &amp; Parameter'!$E$20*'Data &amp; Parameter'!$E$37*N860</f>
        <v>0.63818956679213612</v>
      </c>
      <c r="P860">
        <f>ROUNDUP(IF(D860&gt;$D$4,0,($D$4-D860+1)/365),0)</f>
        <v>0</v>
      </c>
      <c r="Q860">
        <f>ROUNDUP(IF(D860&gt;$D$5,0,($D$5-D860+1)/365),0)</f>
        <v>1</v>
      </c>
      <c r="R860" s="28">
        <f>IF(OR(P860=1,Q860=1),IF(D860+364&lt;=$D$5,(D860+364-$D$4+1)/365,IF(D860&gt;$D$4,($D$5-D860+1)/365,$D$6/365)),0)</f>
        <v>0.18356164383561643</v>
      </c>
      <c r="S860" s="28">
        <f>'Data &amp; Parameter'!$E$16*'Data &amp; Parameter'!$E$17*('Data &amp; Parameter'!$E$18+'Data &amp; Parameter'!$E$19)*'Data &amp; Parameter'!$E$20*'Data &amp; Parameter'!$E$37*R860</f>
        <v>0.63818956679213612</v>
      </c>
      <c r="T860" s="28">
        <f t="shared" si="13"/>
        <v>1.2763791335842722</v>
      </c>
    </row>
    <row r="861" spans="1:20" ht="15.75" customHeight="1" x14ac:dyDescent="0.35">
      <c r="A861">
        <v>854</v>
      </c>
      <c r="B861" s="76">
        <v>44235</v>
      </c>
      <c r="C861" s="1" t="s">
        <v>2825</v>
      </c>
      <c r="D861" s="76">
        <v>44235</v>
      </c>
      <c r="E861" s="1" t="s">
        <v>2826</v>
      </c>
      <c r="F861" s="1" t="s">
        <v>2827</v>
      </c>
      <c r="G861" s="1" t="s">
        <v>123</v>
      </c>
      <c r="H861" s="1" t="s">
        <v>124</v>
      </c>
      <c r="I861" s="1" t="s">
        <v>125</v>
      </c>
      <c r="J861" s="1" t="s">
        <v>1623</v>
      </c>
      <c r="K861" s="1" t="s">
        <v>1623</v>
      </c>
      <c r="L861">
        <f>ROUNDUP(IF(B861&gt;$D$4,0,($D$4-B861+1)/365),0)</f>
        <v>0</v>
      </c>
      <c r="M861">
        <f>ROUNDUP(IF(B861&gt;$D$5,0,($D$5-B861+1)/365),0)</f>
        <v>1</v>
      </c>
      <c r="N861" s="28">
        <f>IF(OR(L861=1,M861=1),IF(B861+364&lt;=$D$5,(B861+364-$D$4+1)/365,IF(B861&gt;$D$4,($D$5-B861+1)/365,$D$6/365)),0)</f>
        <v>0.18356164383561643</v>
      </c>
      <c r="O861" s="28">
        <f>'Data &amp; Parameter'!$E$16*'Data &amp; Parameter'!$E$17*('Data &amp; Parameter'!$E$18+'Data &amp; Parameter'!$E$19)*'Data &amp; Parameter'!$E$20*'Data &amp; Parameter'!$E$37*N861</f>
        <v>0.63818956679213612</v>
      </c>
      <c r="P861">
        <f>ROUNDUP(IF(D861&gt;$D$4,0,($D$4-D861+1)/365),0)</f>
        <v>0</v>
      </c>
      <c r="Q861">
        <f>ROUNDUP(IF(D861&gt;$D$5,0,($D$5-D861+1)/365),0)</f>
        <v>1</v>
      </c>
      <c r="R861" s="28">
        <f>IF(OR(P861=1,Q861=1),IF(D861+364&lt;=$D$5,(D861+364-$D$4+1)/365,IF(D861&gt;$D$4,($D$5-D861+1)/365,$D$6/365)),0)</f>
        <v>0.18356164383561643</v>
      </c>
      <c r="S861" s="28">
        <f>'Data &amp; Parameter'!$E$16*'Data &amp; Parameter'!$E$17*('Data &amp; Parameter'!$E$18+'Data &amp; Parameter'!$E$19)*'Data &amp; Parameter'!$E$20*'Data &amp; Parameter'!$E$37*R861</f>
        <v>0.63818956679213612</v>
      </c>
      <c r="T861" s="28">
        <f t="shared" si="13"/>
        <v>1.2763791335842722</v>
      </c>
    </row>
    <row r="862" spans="1:20" ht="15.75" customHeight="1" x14ac:dyDescent="0.35">
      <c r="A862">
        <v>855</v>
      </c>
      <c r="B862" s="76">
        <v>44235</v>
      </c>
      <c r="C862" s="1" t="s">
        <v>2828</v>
      </c>
      <c r="D862" s="76">
        <v>44235</v>
      </c>
      <c r="E862" s="1" t="s">
        <v>2829</v>
      </c>
      <c r="F862" s="1" t="s">
        <v>2830</v>
      </c>
      <c r="G862" s="1" t="s">
        <v>123</v>
      </c>
      <c r="H862" s="1" t="s">
        <v>124</v>
      </c>
      <c r="I862" s="1" t="s">
        <v>125</v>
      </c>
      <c r="J862" s="1" t="s">
        <v>1623</v>
      </c>
      <c r="K862" s="1" t="s">
        <v>1623</v>
      </c>
      <c r="L862">
        <f>ROUNDUP(IF(B862&gt;$D$4,0,($D$4-B862+1)/365),0)</f>
        <v>0</v>
      </c>
      <c r="M862">
        <f>ROUNDUP(IF(B862&gt;$D$5,0,($D$5-B862+1)/365),0)</f>
        <v>1</v>
      </c>
      <c r="N862" s="28">
        <f>IF(OR(L862=1,M862=1),IF(B862+364&lt;=$D$5,(B862+364-$D$4+1)/365,IF(B862&gt;$D$4,($D$5-B862+1)/365,$D$6/365)),0)</f>
        <v>0.18356164383561643</v>
      </c>
      <c r="O862" s="28">
        <f>'Data &amp; Parameter'!$E$16*'Data &amp; Parameter'!$E$17*('Data &amp; Parameter'!$E$18+'Data &amp; Parameter'!$E$19)*'Data &amp; Parameter'!$E$20*'Data &amp; Parameter'!$E$37*N862</f>
        <v>0.63818956679213612</v>
      </c>
      <c r="P862">
        <f>ROUNDUP(IF(D862&gt;$D$4,0,($D$4-D862+1)/365),0)</f>
        <v>0</v>
      </c>
      <c r="Q862">
        <f>ROUNDUP(IF(D862&gt;$D$5,0,($D$5-D862+1)/365),0)</f>
        <v>1</v>
      </c>
      <c r="R862" s="28">
        <f>IF(OR(P862=1,Q862=1),IF(D862+364&lt;=$D$5,(D862+364-$D$4+1)/365,IF(D862&gt;$D$4,($D$5-D862+1)/365,$D$6/365)),0)</f>
        <v>0.18356164383561643</v>
      </c>
      <c r="S862" s="28">
        <f>'Data &amp; Parameter'!$E$16*'Data &amp; Parameter'!$E$17*('Data &amp; Parameter'!$E$18+'Data &amp; Parameter'!$E$19)*'Data &amp; Parameter'!$E$20*'Data &amp; Parameter'!$E$37*R862</f>
        <v>0.63818956679213612</v>
      </c>
      <c r="T862" s="28">
        <f t="shared" si="13"/>
        <v>1.2763791335842722</v>
      </c>
    </row>
    <row r="863" spans="1:20" ht="15.75" customHeight="1" x14ac:dyDescent="0.35">
      <c r="A863">
        <v>856</v>
      </c>
      <c r="B863" s="76">
        <v>44235</v>
      </c>
      <c r="C863" s="1" t="s">
        <v>2831</v>
      </c>
      <c r="D863" s="76">
        <v>44235</v>
      </c>
      <c r="E863" s="1" t="s">
        <v>2832</v>
      </c>
      <c r="F863" s="1" t="s">
        <v>2833</v>
      </c>
      <c r="G863" s="1" t="s">
        <v>123</v>
      </c>
      <c r="H863" s="1" t="s">
        <v>124</v>
      </c>
      <c r="I863" s="1" t="s">
        <v>125</v>
      </c>
      <c r="J863" s="1" t="s">
        <v>1623</v>
      </c>
      <c r="K863" s="1" t="s">
        <v>1623</v>
      </c>
      <c r="L863">
        <f>ROUNDUP(IF(B863&gt;$D$4,0,($D$4-B863+1)/365),0)</f>
        <v>0</v>
      </c>
      <c r="M863">
        <f>ROUNDUP(IF(B863&gt;$D$5,0,($D$5-B863+1)/365),0)</f>
        <v>1</v>
      </c>
      <c r="N863" s="28">
        <f>IF(OR(L863=1,M863=1),IF(B863+364&lt;=$D$5,(B863+364-$D$4+1)/365,IF(B863&gt;$D$4,($D$5-B863+1)/365,$D$6/365)),0)</f>
        <v>0.18356164383561643</v>
      </c>
      <c r="O863" s="28">
        <f>'Data &amp; Parameter'!$E$16*'Data &amp; Parameter'!$E$17*('Data &amp; Parameter'!$E$18+'Data &amp; Parameter'!$E$19)*'Data &amp; Parameter'!$E$20*'Data &amp; Parameter'!$E$37*N863</f>
        <v>0.63818956679213612</v>
      </c>
      <c r="P863">
        <f>ROUNDUP(IF(D863&gt;$D$4,0,($D$4-D863+1)/365),0)</f>
        <v>0</v>
      </c>
      <c r="Q863">
        <f>ROUNDUP(IF(D863&gt;$D$5,0,($D$5-D863+1)/365),0)</f>
        <v>1</v>
      </c>
      <c r="R863" s="28">
        <f>IF(OR(P863=1,Q863=1),IF(D863+364&lt;=$D$5,(D863+364-$D$4+1)/365,IF(D863&gt;$D$4,($D$5-D863+1)/365,$D$6/365)),0)</f>
        <v>0.18356164383561643</v>
      </c>
      <c r="S863" s="28">
        <f>'Data &amp; Parameter'!$E$16*'Data &amp; Parameter'!$E$17*('Data &amp; Parameter'!$E$18+'Data &amp; Parameter'!$E$19)*'Data &amp; Parameter'!$E$20*'Data &amp; Parameter'!$E$37*R863</f>
        <v>0.63818956679213612</v>
      </c>
      <c r="T863" s="28">
        <f t="shared" si="13"/>
        <v>1.2763791335842722</v>
      </c>
    </row>
    <row r="864" spans="1:20" ht="15.75" customHeight="1" x14ac:dyDescent="0.35">
      <c r="A864">
        <v>857</v>
      </c>
      <c r="B864" s="76">
        <v>44235</v>
      </c>
      <c r="C864" s="1" t="s">
        <v>2834</v>
      </c>
      <c r="D864" s="76">
        <v>44235</v>
      </c>
      <c r="E864" s="1" t="s">
        <v>2835</v>
      </c>
      <c r="F864" s="1" t="s">
        <v>2836</v>
      </c>
      <c r="G864" s="1" t="s">
        <v>123</v>
      </c>
      <c r="H864" s="1" t="s">
        <v>124</v>
      </c>
      <c r="I864" s="1" t="s">
        <v>125</v>
      </c>
      <c r="J864" s="1" t="s">
        <v>1623</v>
      </c>
      <c r="K864" s="1" t="s">
        <v>1623</v>
      </c>
      <c r="L864">
        <f>ROUNDUP(IF(B864&gt;$D$4,0,($D$4-B864+1)/365),0)</f>
        <v>0</v>
      </c>
      <c r="M864">
        <f>ROUNDUP(IF(B864&gt;$D$5,0,($D$5-B864+1)/365),0)</f>
        <v>1</v>
      </c>
      <c r="N864" s="28">
        <f>IF(OR(L864=1,M864=1),IF(B864+364&lt;=$D$5,(B864+364-$D$4+1)/365,IF(B864&gt;$D$4,($D$5-B864+1)/365,$D$6/365)),0)</f>
        <v>0.18356164383561643</v>
      </c>
      <c r="O864" s="28">
        <f>'Data &amp; Parameter'!$E$16*'Data &amp; Parameter'!$E$17*('Data &amp; Parameter'!$E$18+'Data &amp; Parameter'!$E$19)*'Data &amp; Parameter'!$E$20*'Data &amp; Parameter'!$E$37*N864</f>
        <v>0.63818956679213612</v>
      </c>
      <c r="P864">
        <f>ROUNDUP(IF(D864&gt;$D$4,0,($D$4-D864+1)/365),0)</f>
        <v>0</v>
      </c>
      <c r="Q864">
        <f>ROUNDUP(IF(D864&gt;$D$5,0,($D$5-D864+1)/365),0)</f>
        <v>1</v>
      </c>
      <c r="R864" s="28">
        <f>IF(OR(P864=1,Q864=1),IF(D864+364&lt;=$D$5,(D864+364-$D$4+1)/365,IF(D864&gt;$D$4,($D$5-D864+1)/365,$D$6/365)),0)</f>
        <v>0.18356164383561643</v>
      </c>
      <c r="S864" s="28">
        <f>'Data &amp; Parameter'!$E$16*'Data &amp; Parameter'!$E$17*('Data &amp; Parameter'!$E$18+'Data &amp; Parameter'!$E$19)*'Data &amp; Parameter'!$E$20*'Data &amp; Parameter'!$E$37*R864</f>
        <v>0.63818956679213612</v>
      </c>
      <c r="T864" s="28">
        <f t="shared" si="13"/>
        <v>1.2763791335842722</v>
      </c>
    </row>
    <row r="865" spans="1:20" ht="15.75" customHeight="1" x14ac:dyDescent="0.35">
      <c r="A865">
        <v>858</v>
      </c>
      <c r="B865" s="76">
        <v>44235</v>
      </c>
      <c r="C865" s="1" t="s">
        <v>2837</v>
      </c>
      <c r="D865" s="76">
        <v>44235</v>
      </c>
      <c r="E865" s="1" t="s">
        <v>2838</v>
      </c>
      <c r="F865" s="1" t="s">
        <v>2839</v>
      </c>
      <c r="G865" s="1" t="s">
        <v>123</v>
      </c>
      <c r="H865" s="1" t="s">
        <v>124</v>
      </c>
      <c r="I865" s="1" t="s">
        <v>125</v>
      </c>
      <c r="J865" s="1" t="s">
        <v>1623</v>
      </c>
      <c r="K865" s="1" t="s">
        <v>1623</v>
      </c>
      <c r="L865">
        <f>ROUNDUP(IF(B865&gt;$D$4,0,($D$4-B865+1)/365),0)</f>
        <v>0</v>
      </c>
      <c r="M865">
        <f>ROUNDUP(IF(B865&gt;$D$5,0,($D$5-B865+1)/365),0)</f>
        <v>1</v>
      </c>
      <c r="N865" s="28">
        <f>IF(OR(L865=1,M865=1),IF(B865+364&lt;=$D$5,(B865+364-$D$4+1)/365,IF(B865&gt;$D$4,($D$5-B865+1)/365,$D$6/365)),0)</f>
        <v>0.18356164383561643</v>
      </c>
      <c r="O865" s="28">
        <f>'Data &amp; Parameter'!$E$16*'Data &amp; Parameter'!$E$17*('Data &amp; Parameter'!$E$18+'Data &amp; Parameter'!$E$19)*'Data &amp; Parameter'!$E$20*'Data &amp; Parameter'!$E$37*N865</f>
        <v>0.63818956679213612</v>
      </c>
      <c r="P865">
        <f>ROUNDUP(IF(D865&gt;$D$4,0,($D$4-D865+1)/365),0)</f>
        <v>0</v>
      </c>
      <c r="Q865">
        <f>ROUNDUP(IF(D865&gt;$D$5,0,($D$5-D865+1)/365),0)</f>
        <v>1</v>
      </c>
      <c r="R865" s="28">
        <f>IF(OR(P865=1,Q865=1),IF(D865+364&lt;=$D$5,(D865+364-$D$4+1)/365,IF(D865&gt;$D$4,($D$5-D865+1)/365,$D$6/365)),0)</f>
        <v>0.18356164383561643</v>
      </c>
      <c r="S865" s="28">
        <f>'Data &amp; Parameter'!$E$16*'Data &amp; Parameter'!$E$17*('Data &amp; Parameter'!$E$18+'Data &amp; Parameter'!$E$19)*'Data &amp; Parameter'!$E$20*'Data &amp; Parameter'!$E$37*R865</f>
        <v>0.63818956679213612</v>
      </c>
      <c r="T865" s="28">
        <f t="shared" si="13"/>
        <v>1.2763791335842722</v>
      </c>
    </row>
    <row r="866" spans="1:20" ht="15.75" customHeight="1" x14ac:dyDescent="0.35">
      <c r="A866">
        <v>859</v>
      </c>
      <c r="B866" s="76">
        <v>44235</v>
      </c>
      <c r="C866" s="1" t="s">
        <v>2840</v>
      </c>
      <c r="D866" s="76">
        <v>44235</v>
      </c>
      <c r="E866" s="1" t="s">
        <v>2841</v>
      </c>
      <c r="F866" s="1" t="s">
        <v>2842</v>
      </c>
      <c r="G866" s="1" t="s">
        <v>123</v>
      </c>
      <c r="H866" s="1" t="s">
        <v>124</v>
      </c>
      <c r="I866" s="1" t="s">
        <v>125</v>
      </c>
      <c r="J866" s="1" t="s">
        <v>1623</v>
      </c>
      <c r="K866" s="1" t="s">
        <v>1623</v>
      </c>
      <c r="L866">
        <f>ROUNDUP(IF(B866&gt;$D$4,0,($D$4-B866+1)/365),0)</f>
        <v>0</v>
      </c>
      <c r="M866">
        <f>ROUNDUP(IF(B866&gt;$D$5,0,($D$5-B866+1)/365),0)</f>
        <v>1</v>
      </c>
      <c r="N866" s="28">
        <f>IF(OR(L866=1,M866=1),IF(B866+364&lt;=$D$5,(B866+364-$D$4+1)/365,IF(B866&gt;$D$4,($D$5-B866+1)/365,$D$6/365)),0)</f>
        <v>0.18356164383561643</v>
      </c>
      <c r="O866" s="28">
        <f>'Data &amp; Parameter'!$E$16*'Data &amp; Parameter'!$E$17*('Data &amp; Parameter'!$E$18+'Data &amp; Parameter'!$E$19)*'Data &amp; Parameter'!$E$20*'Data &amp; Parameter'!$E$37*N866</f>
        <v>0.63818956679213612</v>
      </c>
      <c r="P866">
        <f>ROUNDUP(IF(D866&gt;$D$4,0,($D$4-D866+1)/365),0)</f>
        <v>0</v>
      </c>
      <c r="Q866">
        <f>ROUNDUP(IF(D866&gt;$D$5,0,($D$5-D866+1)/365),0)</f>
        <v>1</v>
      </c>
      <c r="R866" s="28">
        <f>IF(OR(P866=1,Q866=1),IF(D866+364&lt;=$D$5,(D866+364-$D$4+1)/365,IF(D866&gt;$D$4,($D$5-D866+1)/365,$D$6/365)),0)</f>
        <v>0.18356164383561643</v>
      </c>
      <c r="S866" s="28">
        <f>'Data &amp; Parameter'!$E$16*'Data &amp; Parameter'!$E$17*('Data &amp; Parameter'!$E$18+'Data &amp; Parameter'!$E$19)*'Data &amp; Parameter'!$E$20*'Data &amp; Parameter'!$E$37*R866</f>
        <v>0.63818956679213612</v>
      </c>
      <c r="T866" s="28">
        <f t="shared" si="13"/>
        <v>1.2763791335842722</v>
      </c>
    </row>
    <row r="867" spans="1:20" ht="15.75" customHeight="1" x14ac:dyDescent="0.35">
      <c r="A867">
        <v>860</v>
      </c>
      <c r="B867" s="76">
        <v>44235</v>
      </c>
      <c r="C867" s="1" t="s">
        <v>2843</v>
      </c>
      <c r="D867" s="76">
        <v>44235</v>
      </c>
      <c r="E867" s="1" t="s">
        <v>2844</v>
      </c>
      <c r="F867" s="1" t="s">
        <v>2845</v>
      </c>
      <c r="G867" s="1" t="s">
        <v>123</v>
      </c>
      <c r="H867" s="1" t="s">
        <v>124</v>
      </c>
      <c r="I867" s="1" t="s">
        <v>125</v>
      </c>
      <c r="J867" s="1" t="s">
        <v>1623</v>
      </c>
      <c r="K867" s="1" t="s">
        <v>1623</v>
      </c>
      <c r="L867">
        <f>ROUNDUP(IF(B867&gt;$D$4,0,($D$4-B867+1)/365),0)</f>
        <v>0</v>
      </c>
      <c r="M867">
        <f>ROUNDUP(IF(B867&gt;$D$5,0,($D$5-B867+1)/365),0)</f>
        <v>1</v>
      </c>
      <c r="N867" s="28">
        <f>IF(OR(L867=1,M867=1),IF(B867+364&lt;=$D$5,(B867+364-$D$4+1)/365,IF(B867&gt;$D$4,($D$5-B867+1)/365,$D$6/365)),0)</f>
        <v>0.18356164383561643</v>
      </c>
      <c r="O867" s="28">
        <f>'Data &amp; Parameter'!$E$16*'Data &amp; Parameter'!$E$17*('Data &amp; Parameter'!$E$18+'Data &amp; Parameter'!$E$19)*'Data &amp; Parameter'!$E$20*'Data &amp; Parameter'!$E$37*N867</f>
        <v>0.63818956679213612</v>
      </c>
      <c r="P867">
        <f>ROUNDUP(IF(D867&gt;$D$4,0,($D$4-D867+1)/365),0)</f>
        <v>0</v>
      </c>
      <c r="Q867">
        <f>ROUNDUP(IF(D867&gt;$D$5,0,($D$5-D867+1)/365),0)</f>
        <v>1</v>
      </c>
      <c r="R867" s="28">
        <f>IF(OR(P867=1,Q867=1),IF(D867+364&lt;=$D$5,(D867+364-$D$4+1)/365,IF(D867&gt;$D$4,($D$5-D867+1)/365,$D$6/365)),0)</f>
        <v>0.18356164383561643</v>
      </c>
      <c r="S867" s="28">
        <f>'Data &amp; Parameter'!$E$16*'Data &amp; Parameter'!$E$17*('Data &amp; Parameter'!$E$18+'Data &amp; Parameter'!$E$19)*'Data &amp; Parameter'!$E$20*'Data &amp; Parameter'!$E$37*R867</f>
        <v>0.63818956679213612</v>
      </c>
      <c r="T867" s="28">
        <f t="shared" si="13"/>
        <v>1.2763791335842722</v>
      </c>
    </row>
    <row r="868" spans="1:20" ht="15.75" customHeight="1" x14ac:dyDescent="0.35">
      <c r="A868">
        <v>861</v>
      </c>
      <c r="B868" s="76">
        <v>44235</v>
      </c>
      <c r="C868" s="1" t="s">
        <v>2846</v>
      </c>
      <c r="D868" s="76">
        <v>44235</v>
      </c>
      <c r="E868" s="1" t="s">
        <v>2847</v>
      </c>
      <c r="F868" s="1" t="s">
        <v>2848</v>
      </c>
      <c r="G868" s="1" t="s">
        <v>123</v>
      </c>
      <c r="H868" s="1" t="s">
        <v>124</v>
      </c>
      <c r="I868" s="1" t="s">
        <v>125</v>
      </c>
      <c r="J868" s="1" t="s">
        <v>1623</v>
      </c>
      <c r="K868" s="1" t="s">
        <v>1623</v>
      </c>
      <c r="L868">
        <f>ROUNDUP(IF(B868&gt;$D$4,0,($D$4-B868+1)/365),0)</f>
        <v>0</v>
      </c>
      <c r="M868">
        <f>ROUNDUP(IF(B868&gt;$D$5,0,($D$5-B868+1)/365),0)</f>
        <v>1</v>
      </c>
      <c r="N868" s="28">
        <f>IF(OR(L868=1,M868=1),IF(B868+364&lt;=$D$5,(B868+364-$D$4+1)/365,IF(B868&gt;$D$4,($D$5-B868+1)/365,$D$6/365)),0)</f>
        <v>0.18356164383561643</v>
      </c>
      <c r="O868" s="28">
        <f>'Data &amp; Parameter'!$E$16*'Data &amp; Parameter'!$E$17*('Data &amp; Parameter'!$E$18+'Data &amp; Parameter'!$E$19)*'Data &amp; Parameter'!$E$20*'Data &amp; Parameter'!$E$37*N868</f>
        <v>0.63818956679213612</v>
      </c>
      <c r="P868">
        <f>ROUNDUP(IF(D868&gt;$D$4,0,($D$4-D868+1)/365),0)</f>
        <v>0</v>
      </c>
      <c r="Q868">
        <f>ROUNDUP(IF(D868&gt;$D$5,0,($D$5-D868+1)/365),0)</f>
        <v>1</v>
      </c>
      <c r="R868" s="28">
        <f>IF(OR(P868=1,Q868=1),IF(D868+364&lt;=$D$5,(D868+364-$D$4+1)/365,IF(D868&gt;$D$4,($D$5-D868+1)/365,$D$6/365)),0)</f>
        <v>0.18356164383561643</v>
      </c>
      <c r="S868" s="28">
        <f>'Data &amp; Parameter'!$E$16*'Data &amp; Parameter'!$E$17*('Data &amp; Parameter'!$E$18+'Data &amp; Parameter'!$E$19)*'Data &amp; Parameter'!$E$20*'Data &amp; Parameter'!$E$37*R868</f>
        <v>0.63818956679213612</v>
      </c>
      <c r="T868" s="28">
        <f t="shared" si="13"/>
        <v>1.2763791335842722</v>
      </c>
    </row>
    <row r="869" spans="1:20" ht="15.75" customHeight="1" x14ac:dyDescent="0.35">
      <c r="A869">
        <v>862</v>
      </c>
      <c r="B869" s="76">
        <v>44235</v>
      </c>
      <c r="C869" s="1" t="s">
        <v>2849</v>
      </c>
      <c r="D869" s="76">
        <v>44235</v>
      </c>
      <c r="E869" s="1" t="s">
        <v>2850</v>
      </c>
      <c r="F869" s="1" t="s">
        <v>2851</v>
      </c>
      <c r="G869" s="1" t="s">
        <v>123</v>
      </c>
      <c r="H869" s="1" t="s">
        <v>124</v>
      </c>
      <c r="I869" s="1" t="s">
        <v>125</v>
      </c>
      <c r="J869" s="1" t="s">
        <v>1616</v>
      </c>
      <c r="K869" s="1" t="s">
        <v>1616</v>
      </c>
      <c r="L869">
        <f>ROUNDUP(IF(B869&gt;$D$4,0,($D$4-B869+1)/365),0)</f>
        <v>0</v>
      </c>
      <c r="M869">
        <f>ROUNDUP(IF(B869&gt;$D$5,0,($D$5-B869+1)/365),0)</f>
        <v>1</v>
      </c>
      <c r="N869" s="28">
        <f>IF(OR(L869=1,M869=1),IF(B869+364&lt;=$D$5,(B869+364-$D$4+1)/365,IF(B869&gt;$D$4,($D$5-B869+1)/365,$D$6/365)),0)</f>
        <v>0.18356164383561643</v>
      </c>
      <c r="O869" s="28">
        <f>'Data &amp; Parameter'!$E$16*'Data &amp; Parameter'!$E$17*('Data &amp; Parameter'!$E$18+'Data &amp; Parameter'!$E$19)*'Data &amp; Parameter'!$E$20*'Data &amp; Parameter'!$E$37*N869</f>
        <v>0.63818956679213612</v>
      </c>
      <c r="P869">
        <f>ROUNDUP(IF(D869&gt;$D$4,0,($D$4-D869+1)/365),0)</f>
        <v>0</v>
      </c>
      <c r="Q869">
        <f>ROUNDUP(IF(D869&gt;$D$5,0,($D$5-D869+1)/365),0)</f>
        <v>1</v>
      </c>
      <c r="R869" s="28">
        <f>IF(OR(P869=1,Q869=1),IF(D869+364&lt;=$D$5,(D869+364-$D$4+1)/365,IF(D869&gt;$D$4,($D$5-D869+1)/365,$D$6/365)),0)</f>
        <v>0.18356164383561643</v>
      </c>
      <c r="S869" s="28">
        <f>'Data &amp; Parameter'!$E$16*'Data &amp; Parameter'!$E$17*('Data &amp; Parameter'!$E$18+'Data &amp; Parameter'!$E$19)*'Data &amp; Parameter'!$E$20*'Data &amp; Parameter'!$E$37*R869</f>
        <v>0.63818956679213612</v>
      </c>
      <c r="T869" s="28">
        <f t="shared" si="13"/>
        <v>1.2763791335842722</v>
      </c>
    </row>
    <row r="870" spans="1:20" ht="15.75" customHeight="1" x14ac:dyDescent="0.35">
      <c r="A870">
        <v>863</v>
      </c>
      <c r="B870" s="76">
        <v>44235</v>
      </c>
      <c r="C870" s="1" t="s">
        <v>2852</v>
      </c>
      <c r="D870" s="76">
        <v>44235</v>
      </c>
      <c r="E870" s="1" t="s">
        <v>2853</v>
      </c>
      <c r="F870" s="1" t="s">
        <v>2854</v>
      </c>
      <c r="G870" s="1" t="s">
        <v>123</v>
      </c>
      <c r="H870" s="1" t="s">
        <v>124</v>
      </c>
      <c r="I870" s="1" t="s">
        <v>125</v>
      </c>
      <c r="J870" s="1" t="s">
        <v>1612</v>
      </c>
      <c r="K870" s="1" t="s">
        <v>1612</v>
      </c>
      <c r="L870">
        <f>ROUNDUP(IF(B870&gt;$D$4,0,($D$4-B870+1)/365),0)</f>
        <v>0</v>
      </c>
      <c r="M870">
        <f>ROUNDUP(IF(B870&gt;$D$5,0,($D$5-B870+1)/365),0)</f>
        <v>1</v>
      </c>
      <c r="N870" s="28">
        <f>IF(OR(L870=1,M870=1),IF(B870+364&lt;=$D$5,(B870+364-$D$4+1)/365,IF(B870&gt;$D$4,($D$5-B870+1)/365,$D$6/365)),0)</f>
        <v>0.18356164383561643</v>
      </c>
      <c r="O870" s="28">
        <f>'Data &amp; Parameter'!$E$16*'Data &amp; Parameter'!$E$17*('Data &amp; Parameter'!$E$18+'Data &amp; Parameter'!$E$19)*'Data &amp; Parameter'!$E$20*'Data &amp; Parameter'!$E$37*N870</f>
        <v>0.63818956679213612</v>
      </c>
      <c r="P870">
        <f>ROUNDUP(IF(D870&gt;$D$4,0,($D$4-D870+1)/365),0)</f>
        <v>0</v>
      </c>
      <c r="Q870">
        <f>ROUNDUP(IF(D870&gt;$D$5,0,($D$5-D870+1)/365),0)</f>
        <v>1</v>
      </c>
      <c r="R870" s="28">
        <f>IF(OR(P870=1,Q870=1),IF(D870+364&lt;=$D$5,(D870+364-$D$4+1)/365,IF(D870&gt;$D$4,($D$5-D870+1)/365,$D$6/365)),0)</f>
        <v>0.18356164383561643</v>
      </c>
      <c r="S870" s="28">
        <f>'Data &amp; Parameter'!$E$16*'Data &amp; Parameter'!$E$17*('Data &amp; Parameter'!$E$18+'Data &amp; Parameter'!$E$19)*'Data &amp; Parameter'!$E$20*'Data &amp; Parameter'!$E$37*R870</f>
        <v>0.63818956679213612</v>
      </c>
      <c r="T870" s="28">
        <f t="shared" si="13"/>
        <v>1.2763791335842722</v>
      </c>
    </row>
    <row r="871" spans="1:20" ht="15.75" customHeight="1" x14ac:dyDescent="0.35">
      <c r="A871">
        <v>864</v>
      </c>
      <c r="B871" s="76">
        <v>44235</v>
      </c>
      <c r="C871" s="1" t="s">
        <v>2855</v>
      </c>
      <c r="D871" s="76">
        <v>44235</v>
      </c>
      <c r="E871" s="1" t="s">
        <v>2856</v>
      </c>
      <c r="F871" s="1" t="s">
        <v>2857</v>
      </c>
      <c r="G871" s="1" t="s">
        <v>123</v>
      </c>
      <c r="H871" s="1" t="s">
        <v>124</v>
      </c>
      <c r="I871" s="1" t="s">
        <v>125</v>
      </c>
      <c r="J871" s="1" t="s">
        <v>1731</v>
      </c>
      <c r="K871" s="1" t="s">
        <v>1731</v>
      </c>
      <c r="L871">
        <f>ROUNDUP(IF(B871&gt;$D$4,0,($D$4-B871+1)/365),0)</f>
        <v>0</v>
      </c>
      <c r="M871">
        <f>ROUNDUP(IF(B871&gt;$D$5,0,($D$5-B871+1)/365),0)</f>
        <v>1</v>
      </c>
      <c r="N871" s="28">
        <f>IF(OR(L871=1,M871=1),IF(B871+364&lt;=$D$5,(B871+364-$D$4+1)/365,IF(B871&gt;$D$4,($D$5-B871+1)/365,$D$6/365)),0)</f>
        <v>0.18356164383561643</v>
      </c>
      <c r="O871" s="28">
        <f>'Data &amp; Parameter'!$E$16*'Data &amp; Parameter'!$E$17*('Data &amp; Parameter'!$E$18+'Data &amp; Parameter'!$E$19)*'Data &amp; Parameter'!$E$20*'Data &amp; Parameter'!$E$37*N871</f>
        <v>0.63818956679213612</v>
      </c>
      <c r="P871">
        <f>ROUNDUP(IF(D871&gt;$D$4,0,($D$4-D871+1)/365),0)</f>
        <v>0</v>
      </c>
      <c r="Q871">
        <f>ROUNDUP(IF(D871&gt;$D$5,0,($D$5-D871+1)/365),0)</f>
        <v>1</v>
      </c>
      <c r="R871" s="28">
        <f>IF(OR(P871=1,Q871=1),IF(D871+364&lt;=$D$5,(D871+364-$D$4+1)/365,IF(D871&gt;$D$4,($D$5-D871+1)/365,$D$6/365)),0)</f>
        <v>0.18356164383561643</v>
      </c>
      <c r="S871" s="28">
        <f>'Data &amp; Parameter'!$E$16*'Data &amp; Parameter'!$E$17*('Data &amp; Parameter'!$E$18+'Data &amp; Parameter'!$E$19)*'Data &amp; Parameter'!$E$20*'Data &amp; Parameter'!$E$37*R871</f>
        <v>0.63818956679213612</v>
      </c>
      <c r="T871" s="28">
        <f t="shared" si="13"/>
        <v>1.2763791335842722</v>
      </c>
    </row>
    <row r="872" spans="1:20" ht="15.75" customHeight="1" x14ac:dyDescent="0.35">
      <c r="A872">
        <v>865</v>
      </c>
      <c r="B872" s="76">
        <v>44235</v>
      </c>
      <c r="C872" s="1" t="s">
        <v>2858</v>
      </c>
      <c r="D872" s="76">
        <v>44235</v>
      </c>
      <c r="E872" s="1" t="s">
        <v>2859</v>
      </c>
      <c r="F872" s="1" t="s">
        <v>2860</v>
      </c>
      <c r="G872" s="1" t="s">
        <v>123</v>
      </c>
      <c r="H872" s="1" t="s">
        <v>124</v>
      </c>
      <c r="I872" s="1" t="s">
        <v>125</v>
      </c>
      <c r="J872" s="1" t="s">
        <v>1612</v>
      </c>
      <c r="K872" s="1" t="s">
        <v>2861</v>
      </c>
      <c r="L872">
        <f>ROUNDUP(IF(B872&gt;$D$4,0,($D$4-B872+1)/365),0)</f>
        <v>0</v>
      </c>
      <c r="M872">
        <f>ROUNDUP(IF(B872&gt;$D$5,0,($D$5-B872+1)/365),0)</f>
        <v>1</v>
      </c>
      <c r="N872" s="28">
        <f>IF(OR(L872=1,M872=1),IF(B872+364&lt;=$D$5,(B872+364-$D$4+1)/365,IF(B872&gt;$D$4,($D$5-B872+1)/365,$D$6/365)),0)</f>
        <v>0.18356164383561643</v>
      </c>
      <c r="O872" s="28">
        <f>'Data &amp; Parameter'!$E$16*'Data &amp; Parameter'!$E$17*('Data &amp; Parameter'!$E$18+'Data &amp; Parameter'!$E$19)*'Data &amp; Parameter'!$E$20*'Data &amp; Parameter'!$E$37*N872</f>
        <v>0.63818956679213612</v>
      </c>
      <c r="P872">
        <f>ROUNDUP(IF(D872&gt;$D$4,0,($D$4-D872+1)/365),0)</f>
        <v>0</v>
      </c>
      <c r="Q872">
        <f>ROUNDUP(IF(D872&gt;$D$5,0,($D$5-D872+1)/365),0)</f>
        <v>1</v>
      </c>
      <c r="R872" s="28">
        <f>IF(OR(P872=1,Q872=1),IF(D872+364&lt;=$D$5,(D872+364-$D$4+1)/365,IF(D872&gt;$D$4,($D$5-D872+1)/365,$D$6/365)),0)</f>
        <v>0.18356164383561643</v>
      </c>
      <c r="S872" s="28">
        <f>'Data &amp; Parameter'!$E$16*'Data &amp; Parameter'!$E$17*('Data &amp; Parameter'!$E$18+'Data &amp; Parameter'!$E$19)*'Data &amp; Parameter'!$E$20*'Data &amp; Parameter'!$E$37*R872</f>
        <v>0.63818956679213612</v>
      </c>
      <c r="T872" s="28">
        <f t="shared" si="13"/>
        <v>1.2763791335842722</v>
      </c>
    </row>
    <row r="873" spans="1:20" ht="15.75" customHeight="1" x14ac:dyDescent="0.35">
      <c r="A873">
        <v>866</v>
      </c>
      <c r="B873" s="76">
        <v>44235</v>
      </c>
      <c r="C873" s="1" t="s">
        <v>2862</v>
      </c>
      <c r="D873" s="76">
        <v>44235</v>
      </c>
      <c r="E873" s="1" t="s">
        <v>2863</v>
      </c>
      <c r="F873" s="1" t="s">
        <v>2864</v>
      </c>
      <c r="G873" s="1" t="s">
        <v>123</v>
      </c>
      <c r="H873" s="1" t="s">
        <v>124</v>
      </c>
      <c r="I873" s="1" t="s">
        <v>125</v>
      </c>
      <c r="J873" s="1" t="s">
        <v>1612</v>
      </c>
      <c r="K873" s="1" t="s">
        <v>1616</v>
      </c>
      <c r="L873">
        <f>ROUNDUP(IF(B873&gt;$D$4,0,($D$4-B873+1)/365),0)</f>
        <v>0</v>
      </c>
      <c r="M873">
        <f>ROUNDUP(IF(B873&gt;$D$5,0,($D$5-B873+1)/365),0)</f>
        <v>1</v>
      </c>
      <c r="N873" s="28">
        <f>IF(OR(L873=1,M873=1),IF(B873+364&lt;=$D$5,(B873+364-$D$4+1)/365,IF(B873&gt;$D$4,($D$5-B873+1)/365,$D$6/365)),0)</f>
        <v>0.18356164383561643</v>
      </c>
      <c r="O873" s="28">
        <f>'Data &amp; Parameter'!$E$16*'Data &amp; Parameter'!$E$17*('Data &amp; Parameter'!$E$18+'Data &amp; Parameter'!$E$19)*'Data &amp; Parameter'!$E$20*'Data &amp; Parameter'!$E$37*N873</f>
        <v>0.63818956679213612</v>
      </c>
      <c r="P873">
        <f>ROUNDUP(IF(D873&gt;$D$4,0,($D$4-D873+1)/365),0)</f>
        <v>0</v>
      </c>
      <c r="Q873">
        <f>ROUNDUP(IF(D873&gt;$D$5,0,($D$5-D873+1)/365),0)</f>
        <v>1</v>
      </c>
      <c r="R873" s="28">
        <f>IF(OR(P873=1,Q873=1),IF(D873+364&lt;=$D$5,(D873+364-$D$4+1)/365,IF(D873&gt;$D$4,($D$5-D873+1)/365,$D$6/365)),0)</f>
        <v>0.18356164383561643</v>
      </c>
      <c r="S873" s="28">
        <f>'Data &amp; Parameter'!$E$16*'Data &amp; Parameter'!$E$17*('Data &amp; Parameter'!$E$18+'Data &amp; Parameter'!$E$19)*'Data &amp; Parameter'!$E$20*'Data &amp; Parameter'!$E$37*R873</f>
        <v>0.63818956679213612</v>
      </c>
      <c r="T873" s="28">
        <f t="shared" si="13"/>
        <v>1.2763791335842722</v>
      </c>
    </row>
    <row r="874" spans="1:20" ht="15.75" customHeight="1" x14ac:dyDescent="0.35">
      <c r="A874">
        <v>867</v>
      </c>
      <c r="B874" s="76">
        <v>44235</v>
      </c>
      <c r="C874" s="1" t="s">
        <v>2865</v>
      </c>
      <c r="D874" s="76">
        <v>44235</v>
      </c>
      <c r="E874" s="1" t="s">
        <v>2866</v>
      </c>
      <c r="F874" s="1" t="s">
        <v>2867</v>
      </c>
      <c r="G874" s="1" t="s">
        <v>123</v>
      </c>
      <c r="H874" s="1" t="s">
        <v>124</v>
      </c>
      <c r="I874" s="1" t="s">
        <v>125</v>
      </c>
      <c r="J874" s="1" t="s">
        <v>1616</v>
      </c>
      <c r="K874" s="1" t="s">
        <v>1616</v>
      </c>
      <c r="L874">
        <f>ROUNDUP(IF(B874&gt;$D$4,0,($D$4-B874+1)/365),0)</f>
        <v>0</v>
      </c>
      <c r="M874">
        <f>ROUNDUP(IF(B874&gt;$D$5,0,($D$5-B874+1)/365),0)</f>
        <v>1</v>
      </c>
      <c r="N874" s="28">
        <f>IF(OR(L874=1,M874=1),IF(B874+364&lt;=$D$5,(B874+364-$D$4+1)/365,IF(B874&gt;$D$4,($D$5-B874+1)/365,$D$6/365)),0)</f>
        <v>0.18356164383561643</v>
      </c>
      <c r="O874" s="28">
        <f>'Data &amp; Parameter'!$E$16*'Data &amp; Parameter'!$E$17*('Data &amp; Parameter'!$E$18+'Data &amp; Parameter'!$E$19)*'Data &amp; Parameter'!$E$20*'Data &amp; Parameter'!$E$37*N874</f>
        <v>0.63818956679213612</v>
      </c>
      <c r="P874">
        <f>ROUNDUP(IF(D874&gt;$D$4,0,($D$4-D874+1)/365),0)</f>
        <v>0</v>
      </c>
      <c r="Q874">
        <f>ROUNDUP(IF(D874&gt;$D$5,0,($D$5-D874+1)/365),0)</f>
        <v>1</v>
      </c>
      <c r="R874" s="28">
        <f>IF(OR(P874=1,Q874=1),IF(D874+364&lt;=$D$5,(D874+364-$D$4+1)/365,IF(D874&gt;$D$4,($D$5-D874+1)/365,$D$6/365)),0)</f>
        <v>0.18356164383561643</v>
      </c>
      <c r="S874" s="28">
        <f>'Data &amp; Parameter'!$E$16*'Data &amp; Parameter'!$E$17*('Data &amp; Parameter'!$E$18+'Data &amp; Parameter'!$E$19)*'Data &amp; Parameter'!$E$20*'Data &amp; Parameter'!$E$37*R874</f>
        <v>0.63818956679213612</v>
      </c>
      <c r="T874" s="28">
        <f t="shared" si="13"/>
        <v>1.2763791335842722</v>
      </c>
    </row>
    <row r="875" spans="1:20" ht="15.75" customHeight="1" x14ac:dyDescent="0.35">
      <c r="A875">
        <v>868</v>
      </c>
      <c r="B875" s="76">
        <v>44235</v>
      </c>
      <c r="C875" s="1" t="s">
        <v>2868</v>
      </c>
      <c r="D875" s="76">
        <v>44235</v>
      </c>
      <c r="E875" s="1" t="s">
        <v>2869</v>
      </c>
      <c r="F875" s="1" t="s">
        <v>2870</v>
      </c>
      <c r="G875" s="1" t="s">
        <v>123</v>
      </c>
      <c r="H875" s="1" t="s">
        <v>124</v>
      </c>
      <c r="I875" s="1" t="s">
        <v>125</v>
      </c>
      <c r="J875" s="1" t="s">
        <v>1612</v>
      </c>
      <c r="K875" s="1" t="s">
        <v>1612</v>
      </c>
      <c r="L875">
        <f>ROUNDUP(IF(B875&gt;$D$4,0,($D$4-B875+1)/365),0)</f>
        <v>0</v>
      </c>
      <c r="M875">
        <f>ROUNDUP(IF(B875&gt;$D$5,0,($D$5-B875+1)/365),0)</f>
        <v>1</v>
      </c>
      <c r="N875" s="28">
        <f>IF(OR(L875=1,M875=1),IF(B875+364&lt;=$D$5,(B875+364-$D$4+1)/365,IF(B875&gt;$D$4,($D$5-B875+1)/365,$D$6/365)),0)</f>
        <v>0.18356164383561643</v>
      </c>
      <c r="O875" s="28">
        <f>'Data &amp; Parameter'!$E$16*'Data &amp; Parameter'!$E$17*('Data &amp; Parameter'!$E$18+'Data &amp; Parameter'!$E$19)*'Data &amp; Parameter'!$E$20*'Data &amp; Parameter'!$E$37*N875</f>
        <v>0.63818956679213612</v>
      </c>
      <c r="P875">
        <f>ROUNDUP(IF(D875&gt;$D$4,0,($D$4-D875+1)/365),0)</f>
        <v>0</v>
      </c>
      <c r="Q875">
        <f>ROUNDUP(IF(D875&gt;$D$5,0,($D$5-D875+1)/365),0)</f>
        <v>1</v>
      </c>
      <c r="R875" s="28">
        <f>IF(OR(P875=1,Q875=1),IF(D875+364&lt;=$D$5,(D875+364-$D$4+1)/365,IF(D875&gt;$D$4,($D$5-D875+1)/365,$D$6/365)),0)</f>
        <v>0.18356164383561643</v>
      </c>
      <c r="S875" s="28">
        <f>'Data &amp; Parameter'!$E$16*'Data &amp; Parameter'!$E$17*('Data &amp; Parameter'!$E$18+'Data &amp; Parameter'!$E$19)*'Data &amp; Parameter'!$E$20*'Data &amp; Parameter'!$E$37*R875</f>
        <v>0.63818956679213612</v>
      </c>
      <c r="T875" s="28">
        <f t="shared" si="13"/>
        <v>1.2763791335842722</v>
      </c>
    </row>
    <row r="876" spans="1:20" ht="15.75" customHeight="1" x14ac:dyDescent="0.35">
      <c r="A876">
        <v>869</v>
      </c>
      <c r="B876" s="76">
        <v>44235</v>
      </c>
      <c r="C876" s="1" t="s">
        <v>2871</v>
      </c>
      <c r="D876" s="76">
        <v>44235</v>
      </c>
      <c r="E876" s="1" t="s">
        <v>2872</v>
      </c>
      <c r="F876" s="1" t="s">
        <v>2873</v>
      </c>
      <c r="G876" s="1" t="s">
        <v>123</v>
      </c>
      <c r="H876" s="1" t="s">
        <v>124</v>
      </c>
      <c r="I876" s="1" t="s">
        <v>125</v>
      </c>
      <c r="J876" s="1" t="s">
        <v>1616</v>
      </c>
      <c r="K876" s="1" t="s">
        <v>1616</v>
      </c>
      <c r="L876">
        <f>ROUNDUP(IF(B876&gt;$D$4,0,($D$4-B876+1)/365),0)</f>
        <v>0</v>
      </c>
      <c r="M876">
        <f>ROUNDUP(IF(B876&gt;$D$5,0,($D$5-B876+1)/365),0)</f>
        <v>1</v>
      </c>
      <c r="N876" s="28">
        <f>IF(OR(L876=1,M876=1),IF(B876+364&lt;=$D$5,(B876+364-$D$4+1)/365,IF(B876&gt;$D$4,($D$5-B876+1)/365,$D$6/365)),0)</f>
        <v>0.18356164383561643</v>
      </c>
      <c r="O876" s="28">
        <f>'Data &amp; Parameter'!$E$16*'Data &amp; Parameter'!$E$17*('Data &amp; Parameter'!$E$18+'Data &amp; Parameter'!$E$19)*'Data &amp; Parameter'!$E$20*'Data &amp; Parameter'!$E$37*N876</f>
        <v>0.63818956679213612</v>
      </c>
      <c r="P876">
        <f>ROUNDUP(IF(D876&gt;$D$4,0,($D$4-D876+1)/365),0)</f>
        <v>0</v>
      </c>
      <c r="Q876">
        <f>ROUNDUP(IF(D876&gt;$D$5,0,($D$5-D876+1)/365),0)</f>
        <v>1</v>
      </c>
      <c r="R876" s="28">
        <f>IF(OR(P876=1,Q876=1),IF(D876+364&lt;=$D$5,(D876+364-$D$4+1)/365,IF(D876&gt;$D$4,($D$5-D876+1)/365,$D$6/365)),0)</f>
        <v>0.18356164383561643</v>
      </c>
      <c r="S876" s="28">
        <f>'Data &amp; Parameter'!$E$16*'Data &amp; Parameter'!$E$17*('Data &amp; Parameter'!$E$18+'Data &amp; Parameter'!$E$19)*'Data &amp; Parameter'!$E$20*'Data &amp; Parameter'!$E$37*R876</f>
        <v>0.63818956679213612</v>
      </c>
      <c r="T876" s="28">
        <f t="shared" si="13"/>
        <v>1.2763791335842722</v>
      </c>
    </row>
    <row r="877" spans="1:20" ht="15.75" customHeight="1" x14ac:dyDescent="0.35">
      <c r="A877">
        <v>870</v>
      </c>
      <c r="B877" s="76">
        <v>44235</v>
      </c>
      <c r="C877" s="1" t="s">
        <v>2874</v>
      </c>
      <c r="D877" s="76">
        <v>44235</v>
      </c>
      <c r="E877" s="1" t="s">
        <v>2875</v>
      </c>
      <c r="F877" s="1" t="s">
        <v>2876</v>
      </c>
      <c r="G877" s="1" t="s">
        <v>123</v>
      </c>
      <c r="H877" s="1" t="s">
        <v>124</v>
      </c>
      <c r="I877" s="1" t="s">
        <v>125</v>
      </c>
      <c r="J877" s="1" t="s">
        <v>1616</v>
      </c>
      <c r="K877" s="1" t="s">
        <v>2877</v>
      </c>
      <c r="L877">
        <f>ROUNDUP(IF(B877&gt;$D$4,0,($D$4-B877+1)/365),0)</f>
        <v>0</v>
      </c>
      <c r="M877">
        <f>ROUNDUP(IF(B877&gt;$D$5,0,($D$5-B877+1)/365),0)</f>
        <v>1</v>
      </c>
      <c r="N877" s="28">
        <f>IF(OR(L877=1,M877=1),IF(B877+364&lt;=$D$5,(B877+364-$D$4+1)/365,IF(B877&gt;$D$4,($D$5-B877+1)/365,$D$6/365)),0)</f>
        <v>0.18356164383561643</v>
      </c>
      <c r="O877" s="28">
        <f>'Data &amp; Parameter'!$E$16*'Data &amp; Parameter'!$E$17*('Data &amp; Parameter'!$E$18+'Data &amp; Parameter'!$E$19)*'Data &amp; Parameter'!$E$20*'Data &amp; Parameter'!$E$37*N877</f>
        <v>0.63818956679213612</v>
      </c>
      <c r="P877">
        <f>ROUNDUP(IF(D877&gt;$D$4,0,($D$4-D877+1)/365),0)</f>
        <v>0</v>
      </c>
      <c r="Q877">
        <f>ROUNDUP(IF(D877&gt;$D$5,0,($D$5-D877+1)/365),0)</f>
        <v>1</v>
      </c>
      <c r="R877" s="28">
        <f>IF(OR(P877=1,Q877=1),IF(D877+364&lt;=$D$5,(D877+364-$D$4+1)/365,IF(D877&gt;$D$4,($D$5-D877+1)/365,$D$6/365)),0)</f>
        <v>0.18356164383561643</v>
      </c>
      <c r="S877" s="28">
        <f>'Data &amp; Parameter'!$E$16*'Data &amp; Parameter'!$E$17*('Data &amp; Parameter'!$E$18+'Data &amp; Parameter'!$E$19)*'Data &amp; Parameter'!$E$20*'Data &amp; Parameter'!$E$37*R877</f>
        <v>0.63818956679213612</v>
      </c>
      <c r="T877" s="28">
        <f t="shared" si="13"/>
        <v>1.2763791335842722</v>
      </c>
    </row>
    <row r="878" spans="1:20" ht="15.75" customHeight="1" x14ac:dyDescent="0.35">
      <c r="A878">
        <v>871</v>
      </c>
      <c r="B878" s="76">
        <v>44235</v>
      </c>
      <c r="C878" s="1" t="s">
        <v>2878</v>
      </c>
      <c r="D878" s="76">
        <v>44235</v>
      </c>
      <c r="E878" s="1" t="s">
        <v>2879</v>
      </c>
      <c r="F878" s="1" t="s">
        <v>2880</v>
      </c>
      <c r="G878" s="1" t="s">
        <v>123</v>
      </c>
      <c r="H878" s="1" t="s">
        <v>124</v>
      </c>
      <c r="I878" s="1" t="s">
        <v>125</v>
      </c>
      <c r="J878" s="1" t="s">
        <v>1616</v>
      </c>
      <c r="K878" s="1" t="s">
        <v>1616</v>
      </c>
      <c r="L878">
        <f>ROUNDUP(IF(B878&gt;$D$4,0,($D$4-B878+1)/365),0)</f>
        <v>0</v>
      </c>
      <c r="M878">
        <f>ROUNDUP(IF(B878&gt;$D$5,0,($D$5-B878+1)/365),0)</f>
        <v>1</v>
      </c>
      <c r="N878" s="28">
        <f>IF(OR(L878=1,M878=1),IF(B878+364&lt;=$D$5,(B878+364-$D$4+1)/365,IF(B878&gt;$D$4,($D$5-B878+1)/365,$D$6/365)),0)</f>
        <v>0.18356164383561643</v>
      </c>
      <c r="O878" s="28">
        <f>'Data &amp; Parameter'!$E$16*'Data &amp; Parameter'!$E$17*('Data &amp; Parameter'!$E$18+'Data &amp; Parameter'!$E$19)*'Data &amp; Parameter'!$E$20*'Data &amp; Parameter'!$E$37*N878</f>
        <v>0.63818956679213612</v>
      </c>
      <c r="P878">
        <f>ROUNDUP(IF(D878&gt;$D$4,0,($D$4-D878+1)/365),0)</f>
        <v>0</v>
      </c>
      <c r="Q878">
        <f>ROUNDUP(IF(D878&gt;$D$5,0,($D$5-D878+1)/365),0)</f>
        <v>1</v>
      </c>
      <c r="R878" s="28">
        <f>IF(OR(P878=1,Q878=1),IF(D878+364&lt;=$D$5,(D878+364-$D$4+1)/365,IF(D878&gt;$D$4,($D$5-D878+1)/365,$D$6/365)),0)</f>
        <v>0.18356164383561643</v>
      </c>
      <c r="S878" s="28">
        <f>'Data &amp; Parameter'!$E$16*'Data &amp; Parameter'!$E$17*('Data &amp; Parameter'!$E$18+'Data &amp; Parameter'!$E$19)*'Data &amp; Parameter'!$E$20*'Data &amp; Parameter'!$E$37*R878</f>
        <v>0.63818956679213612</v>
      </c>
      <c r="T878" s="28">
        <f t="shared" si="13"/>
        <v>1.2763791335842722</v>
      </c>
    </row>
    <row r="879" spans="1:20" ht="15.75" customHeight="1" x14ac:dyDescent="0.35">
      <c r="A879">
        <v>872</v>
      </c>
      <c r="B879" s="76">
        <v>44235</v>
      </c>
      <c r="C879" s="1" t="s">
        <v>2881</v>
      </c>
      <c r="D879" s="76">
        <v>44235</v>
      </c>
      <c r="E879" s="1" t="s">
        <v>2882</v>
      </c>
      <c r="F879" s="1" t="s">
        <v>2883</v>
      </c>
      <c r="G879" s="1" t="s">
        <v>123</v>
      </c>
      <c r="H879" s="1" t="s">
        <v>124</v>
      </c>
      <c r="I879" s="1" t="s">
        <v>125</v>
      </c>
      <c r="J879" s="1" t="s">
        <v>1612</v>
      </c>
      <c r="K879" s="1" t="s">
        <v>1612</v>
      </c>
      <c r="L879">
        <f>ROUNDUP(IF(B879&gt;$D$4,0,($D$4-B879+1)/365),0)</f>
        <v>0</v>
      </c>
      <c r="M879">
        <f>ROUNDUP(IF(B879&gt;$D$5,0,($D$5-B879+1)/365),0)</f>
        <v>1</v>
      </c>
      <c r="N879" s="28">
        <f>IF(OR(L879=1,M879=1),IF(B879+364&lt;=$D$5,(B879+364-$D$4+1)/365,IF(B879&gt;$D$4,($D$5-B879+1)/365,$D$6/365)),0)</f>
        <v>0.18356164383561643</v>
      </c>
      <c r="O879" s="28">
        <f>'Data &amp; Parameter'!$E$16*'Data &amp; Parameter'!$E$17*('Data &amp; Parameter'!$E$18+'Data &amp; Parameter'!$E$19)*'Data &amp; Parameter'!$E$20*'Data &amp; Parameter'!$E$37*N879</f>
        <v>0.63818956679213612</v>
      </c>
      <c r="P879">
        <f>ROUNDUP(IF(D879&gt;$D$4,0,($D$4-D879+1)/365),0)</f>
        <v>0</v>
      </c>
      <c r="Q879">
        <f>ROUNDUP(IF(D879&gt;$D$5,0,($D$5-D879+1)/365),0)</f>
        <v>1</v>
      </c>
      <c r="R879" s="28">
        <f>IF(OR(P879=1,Q879=1),IF(D879+364&lt;=$D$5,(D879+364-$D$4+1)/365,IF(D879&gt;$D$4,($D$5-D879+1)/365,$D$6/365)),0)</f>
        <v>0.18356164383561643</v>
      </c>
      <c r="S879" s="28">
        <f>'Data &amp; Parameter'!$E$16*'Data &amp; Parameter'!$E$17*('Data &amp; Parameter'!$E$18+'Data &amp; Parameter'!$E$19)*'Data &amp; Parameter'!$E$20*'Data &amp; Parameter'!$E$37*R879</f>
        <v>0.63818956679213612</v>
      </c>
      <c r="T879" s="28">
        <f t="shared" si="13"/>
        <v>1.2763791335842722</v>
      </c>
    </row>
    <row r="880" spans="1:20" ht="15.75" customHeight="1" x14ac:dyDescent="0.35">
      <c r="A880">
        <v>873</v>
      </c>
      <c r="B880" s="76">
        <v>44235</v>
      </c>
      <c r="C880" s="1" t="s">
        <v>2884</v>
      </c>
      <c r="D880" s="76">
        <v>44235</v>
      </c>
      <c r="E880" s="1" t="s">
        <v>2885</v>
      </c>
      <c r="F880" s="1" t="s">
        <v>2886</v>
      </c>
      <c r="G880" s="1" t="s">
        <v>123</v>
      </c>
      <c r="H880" s="1" t="s">
        <v>124</v>
      </c>
      <c r="I880" s="1" t="s">
        <v>125</v>
      </c>
      <c r="J880" s="1" t="s">
        <v>2861</v>
      </c>
      <c r="K880" s="1" t="s">
        <v>1616</v>
      </c>
      <c r="L880">
        <f>ROUNDUP(IF(B880&gt;$D$4,0,($D$4-B880+1)/365),0)</f>
        <v>0</v>
      </c>
      <c r="M880">
        <f>ROUNDUP(IF(B880&gt;$D$5,0,($D$5-B880+1)/365),0)</f>
        <v>1</v>
      </c>
      <c r="N880" s="28">
        <f>IF(OR(L880=1,M880=1),IF(B880+364&lt;=$D$5,(B880+364-$D$4+1)/365,IF(B880&gt;$D$4,($D$5-B880+1)/365,$D$6/365)),0)</f>
        <v>0.18356164383561643</v>
      </c>
      <c r="O880" s="28">
        <f>'Data &amp; Parameter'!$E$16*'Data &amp; Parameter'!$E$17*('Data &amp; Parameter'!$E$18+'Data &amp; Parameter'!$E$19)*'Data &amp; Parameter'!$E$20*'Data &amp; Parameter'!$E$37*N880</f>
        <v>0.63818956679213612</v>
      </c>
      <c r="P880">
        <f>ROUNDUP(IF(D880&gt;$D$4,0,($D$4-D880+1)/365),0)</f>
        <v>0</v>
      </c>
      <c r="Q880">
        <f>ROUNDUP(IF(D880&gt;$D$5,0,($D$5-D880+1)/365),0)</f>
        <v>1</v>
      </c>
      <c r="R880" s="28">
        <f>IF(OR(P880=1,Q880=1),IF(D880+364&lt;=$D$5,(D880+364-$D$4+1)/365,IF(D880&gt;$D$4,($D$5-D880+1)/365,$D$6/365)),0)</f>
        <v>0.18356164383561643</v>
      </c>
      <c r="S880" s="28">
        <f>'Data &amp; Parameter'!$E$16*'Data &amp; Parameter'!$E$17*('Data &amp; Parameter'!$E$18+'Data &amp; Parameter'!$E$19)*'Data &amp; Parameter'!$E$20*'Data &amp; Parameter'!$E$37*R880</f>
        <v>0.63818956679213612</v>
      </c>
      <c r="T880" s="28">
        <f t="shared" si="13"/>
        <v>1.2763791335842722</v>
      </c>
    </row>
    <row r="881" spans="1:20" ht="15.75" customHeight="1" x14ac:dyDescent="0.35">
      <c r="A881">
        <v>874</v>
      </c>
      <c r="B881" s="76">
        <v>44235</v>
      </c>
      <c r="C881" s="1" t="s">
        <v>2887</v>
      </c>
      <c r="D881" s="76">
        <v>44235</v>
      </c>
      <c r="E881" s="1" t="s">
        <v>2888</v>
      </c>
      <c r="F881" s="1" t="s">
        <v>2889</v>
      </c>
      <c r="G881" s="1" t="s">
        <v>123</v>
      </c>
      <c r="H881" s="1" t="s">
        <v>124</v>
      </c>
      <c r="I881" s="1" t="s">
        <v>125</v>
      </c>
      <c r="J881" s="1" t="s">
        <v>1612</v>
      </c>
      <c r="K881" s="1" t="s">
        <v>1612</v>
      </c>
      <c r="L881">
        <f>ROUNDUP(IF(B881&gt;$D$4,0,($D$4-B881+1)/365),0)</f>
        <v>0</v>
      </c>
      <c r="M881">
        <f>ROUNDUP(IF(B881&gt;$D$5,0,($D$5-B881+1)/365),0)</f>
        <v>1</v>
      </c>
      <c r="N881" s="28">
        <f>IF(OR(L881=1,M881=1),IF(B881+364&lt;=$D$5,(B881+364-$D$4+1)/365,IF(B881&gt;$D$4,($D$5-B881+1)/365,$D$6/365)),0)</f>
        <v>0.18356164383561643</v>
      </c>
      <c r="O881" s="28">
        <f>'Data &amp; Parameter'!$E$16*'Data &amp; Parameter'!$E$17*('Data &amp; Parameter'!$E$18+'Data &amp; Parameter'!$E$19)*'Data &amp; Parameter'!$E$20*'Data &amp; Parameter'!$E$37*N881</f>
        <v>0.63818956679213612</v>
      </c>
      <c r="P881">
        <f>ROUNDUP(IF(D881&gt;$D$4,0,($D$4-D881+1)/365),0)</f>
        <v>0</v>
      </c>
      <c r="Q881">
        <f>ROUNDUP(IF(D881&gt;$D$5,0,($D$5-D881+1)/365),0)</f>
        <v>1</v>
      </c>
      <c r="R881" s="28">
        <f>IF(OR(P881=1,Q881=1),IF(D881+364&lt;=$D$5,(D881+364-$D$4+1)/365,IF(D881&gt;$D$4,($D$5-D881+1)/365,$D$6/365)),0)</f>
        <v>0.18356164383561643</v>
      </c>
      <c r="S881" s="28">
        <f>'Data &amp; Parameter'!$E$16*'Data &amp; Parameter'!$E$17*('Data &amp; Parameter'!$E$18+'Data &amp; Parameter'!$E$19)*'Data &amp; Parameter'!$E$20*'Data &amp; Parameter'!$E$37*R881</f>
        <v>0.63818956679213612</v>
      </c>
      <c r="T881" s="28">
        <f t="shared" si="13"/>
        <v>1.2763791335842722</v>
      </c>
    </row>
    <row r="882" spans="1:20" ht="15.75" customHeight="1" x14ac:dyDescent="0.35">
      <c r="A882">
        <v>875</v>
      </c>
      <c r="B882" s="76">
        <v>44235</v>
      </c>
      <c r="C882" s="1" t="s">
        <v>2890</v>
      </c>
      <c r="D882" s="76">
        <v>44235</v>
      </c>
      <c r="E882" s="1" t="s">
        <v>2891</v>
      </c>
      <c r="F882" s="1" t="s">
        <v>2892</v>
      </c>
      <c r="G882" s="1" t="s">
        <v>123</v>
      </c>
      <c r="H882" s="1" t="s">
        <v>124</v>
      </c>
      <c r="I882" s="1" t="s">
        <v>125</v>
      </c>
      <c r="J882" s="1" t="s">
        <v>1616</v>
      </c>
      <c r="K882" s="1" t="s">
        <v>1616</v>
      </c>
      <c r="L882">
        <f>ROUNDUP(IF(B882&gt;$D$4,0,($D$4-B882+1)/365),0)</f>
        <v>0</v>
      </c>
      <c r="M882">
        <f>ROUNDUP(IF(B882&gt;$D$5,0,($D$5-B882+1)/365),0)</f>
        <v>1</v>
      </c>
      <c r="N882" s="28">
        <f>IF(OR(L882=1,M882=1),IF(B882+364&lt;=$D$5,(B882+364-$D$4+1)/365,IF(B882&gt;$D$4,($D$5-B882+1)/365,$D$6/365)),0)</f>
        <v>0.18356164383561643</v>
      </c>
      <c r="O882" s="28">
        <f>'Data &amp; Parameter'!$E$16*'Data &amp; Parameter'!$E$17*('Data &amp; Parameter'!$E$18+'Data &amp; Parameter'!$E$19)*'Data &amp; Parameter'!$E$20*'Data &amp; Parameter'!$E$37*N882</f>
        <v>0.63818956679213612</v>
      </c>
      <c r="P882">
        <f>ROUNDUP(IF(D882&gt;$D$4,0,($D$4-D882+1)/365),0)</f>
        <v>0</v>
      </c>
      <c r="Q882">
        <f>ROUNDUP(IF(D882&gt;$D$5,0,($D$5-D882+1)/365),0)</f>
        <v>1</v>
      </c>
      <c r="R882" s="28">
        <f>IF(OR(P882=1,Q882=1),IF(D882+364&lt;=$D$5,(D882+364-$D$4+1)/365,IF(D882&gt;$D$4,($D$5-D882+1)/365,$D$6/365)),0)</f>
        <v>0.18356164383561643</v>
      </c>
      <c r="S882" s="28">
        <f>'Data &amp; Parameter'!$E$16*'Data &amp; Parameter'!$E$17*('Data &amp; Parameter'!$E$18+'Data &amp; Parameter'!$E$19)*'Data &amp; Parameter'!$E$20*'Data &amp; Parameter'!$E$37*R882</f>
        <v>0.63818956679213612</v>
      </c>
      <c r="T882" s="28">
        <f t="shared" si="13"/>
        <v>1.2763791335842722</v>
      </c>
    </row>
    <row r="883" spans="1:20" ht="15.75" customHeight="1" x14ac:dyDescent="0.35">
      <c r="A883">
        <v>876</v>
      </c>
      <c r="B883" s="76">
        <v>44235</v>
      </c>
      <c r="C883" s="1" t="s">
        <v>2893</v>
      </c>
      <c r="D883" s="76">
        <v>44235</v>
      </c>
      <c r="E883" s="1" t="s">
        <v>2894</v>
      </c>
      <c r="F883" s="1" t="s">
        <v>2895</v>
      </c>
      <c r="G883" s="1" t="s">
        <v>123</v>
      </c>
      <c r="H883" s="1" t="s">
        <v>124</v>
      </c>
      <c r="I883" s="1" t="s">
        <v>125</v>
      </c>
      <c r="J883" s="1" t="s">
        <v>1616</v>
      </c>
      <c r="K883" s="1" t="s">
        <v>1616</v>
      </c>
      <c r="L883">
        <f>ROUNDUP(IF(B883&gt;$D$4,0,($D$4-B883+1)/365),0)</f>
        <v>0</v>
      </c>
      <c r="M883">
        <f>ROUNDUP(IF(B883&gt;$D$5,0,($D$5-B883+1)/365),0)</f>
        <v>1</v>
      </c>
      <c r="N883" s="28">
        <f>IF(OR(L883=1,M883=1),IF(B883+364&lt;=$D$5,(B883+364-$D$4+1)/365,IF(B883&gt;$D$4,($D$5-B883+1)/365,$D$6/365)),0)</f>
        <v>0.18356164383561643</v>
      </c>
      <c r="O883" s="28">
        <f>'Data &amp; Parameter'!$E$16*'Data &amp; Parameter'!$E$17*('Data &amp; Parameter'!$E$18+'Data &amp; Parameter'!$E$19)*'Data &amp; Parameter'!$E$20*'Data &amp; Parameter'!$E$37*N883</f>
        <v>0.63818956679213612</v>
      </c>
      <c r="P883">
        <f>ROUNDUP(IF(D883&gt;$D$4,0,($D$4-D883+1)/365),0)</f>
        <v>0</v>
      </c>
      <c r="Q883">
        <f>ROUNDUP(IF(D883&gt;$D$5,0,($D$5-D883+1)/365),0)</f>
        <v>1</v>
      </c>
      <c r="R883" s="28">
        <f>IF(OR(P883=1,Q883=1),IF(D883+364&lt;=$D$5,(D883+364-$D$4+1)/365,IF(D883&gt;$D$4,($D$5-D883+1)/365,$D$6/365)),0)</f>
        <v>0.18356164383561643</v>
      </c>
      <c r="S883" s="28">
        <f>'Data &amp; Parameter'!$E$16*'Data &amp; Parameter'!$E$17*('Data &amp; Parameter'!$E$18+'Data &amp; Parameter'!$E$19)*'Data &amp; Parameter'!$E$20*'Data &amp; Parameter'!$E$37*R883</f>
        <v>0.63818956679213612</v>
      </c>
      <c r="T883" s="28">
        <f t="shared" si="13"/>
        <v>1.2763791335842722</v>
      </c>
    </row>
    <row r="884" spans="1:20" ht="15.75" customHeight="1" x14ac:dyDescent="0.35">
      <c r="A884">
        <v>877</v>
      </c>
      <c r="B884" s="76">
        <v>44235</v>
      </c>
      <c r="C884" s="1" t="s">
        <v>2896</v>
      </c>
      <c r="D884" s="76">
        <v>44235</v>
      </c>
      <c r="E884" s="1" t="s">
        <v>2897</v>
      </c>
      <c r="F884" s="1" t="s">
        <v>2898</v>
      </c>
      <c r="G884" s="1" t="s">
        <v>123</v>
      </c>
      <c r="H884" s="1" t="s">
        <v>124</v>
      </c>
      <c r="I884" s="1" t="s">
        <v>125</v>
      </c>
      <c r="J884" s="1" t="s">
        <v>1612</v>
      </c>
      <c r="K884" s="1" t="s">
        <v>1612</v>
      </c>
      <c r="L884">
        <f>ROUNDUP(IF(B884&gt;$D$4,0,($D$4-B884+1)/365),0)</f>
        <v>0</v>
      </c>
      <c r="M884">
        <f>ROUNDUP(IF(B884&gt;$D$5,0,($D$5-B884+1)/365),0)</f>
        <v>1</v>
      </c>
      <c r="N884" s="28">
        <f>IF(OR(L884=1,M884=1),IF(B884+364&lt;=$D$5,(B884+364-$D$4+1)/365,IF(B884&gt;$D$4,($D$5-B884+1)/365,$D$6/365)),0)</f>
        <v>0.18356164383561643</v>
      </c>
      <c r="O884" s="28">
        <f>'Data &amp; Parameter'!$E$16*'Data &amp; Parameter'!$E$17*('Data &amp; Parameter'!$E$18+'Data &amp; Parameter'!$E$19)*'Data &amp; Parameter'!$E$20*'Data &amp; Parameter'!$E$37*N884</f>
        <v>0.63818956679213612</v>
      </c>
      <c r="P884">
        <f>ROUNDUP(IF(D884&gt;$D$4,0,($D$4-D884+1)/365),0)</f>
        <v>0</v>
      </c>
      <c r="Q884">
        <f>ROUNDUP(IF(D884&gt;$D$5,0,($D$5-D884+1)/365),0)</f>
        <v>1</v>
      </c>
      <c r="R884" s="28">
        <f>IF(OR(P884=1,Q884=1),IF(D884+364&lt;=$D$5,(D884+364-$D$4+1)/365,IF(D884&gt;$D$4,($D$5-D884+1)/365,$D$6/365)),0)</f>
        <v>0.18356164383561643</v>
      </c>
      <c r="S884" s="28">
        <f>'Data &amp; Parameter'!$E$16*'Data &amp; Parameter'!$E$17*('Data &amp; Parameter'!$E$18+'Data &amp; Parameter'!$E$19)*'Data &amp; Parameter'!$E$20*'Data &amp; Parameter'!$E$37*R884</f>
        <v>0.63818956679213612</v>
      </c>
      <c r="T884" s="28">
        <f t="shared" si="13"/>
        <v>1.2763791335842722</v>
      </c>
    </row>
    <row r="885" spans="1:20" ht="15.75" customHeight="1" x14ac:dyDescent="0.35">
      <c r="A885">
        <v>878</v>
      </c>
      <c r="B885" s="76">
        <v>44235</v>
      </c>
      <c r="C885" s="1" t="s">
        <v>2899</v>
      </c>
      <c r="D885" s="76">
        <v>44235</v>
      </c>
      <c r="E885" s="1" t="s">
        <v>2900</v>
      </c>
      <c r="F885" s="1" t="s">
        <v>2901</v>
      </c>
      <c r="G885" s="1" t="s">
        <v>123</v>
      </c>
      <c r="H885" s="1" t="s">
        <v>124</v>
      </c>
      <c r="I885" s="1" t="s">
        <v>125</v>
      </c>
      <c r="J885" s="1" t="s">
        <v>1616</v>
      </c>
      <c r="K885" s="1" t="s">
        <v>1616</v>
      </c>
      <c r="L885">
        <f>ROUNDUP(IF(B885&gt;$D$4,0,($D$4-B885+1)/365),0)</f>
        <v>0</v>
      </c>
      <c r="M885">
        <f>ROUNDUP(IF(B885&gt;$D$5,0,($D$5-B885+1)/365),0)</f>
        <v>1</v>
      </c>
      <c r="N885" s="28">
        <f>IF(OR(L885=1,M885=1),IF(B885+364&lt;=$D$5,(B885+364-$D$4+1)/365,IF(B885&gt;$D$4,($D$5-B885+1)/365,$D$6/365)),0)</f>
        <v>0.18356164383561643</v>
      </c>
      <c r="O885" s="28">
        <f>'Data &amp; Parameter'!$E$16*'Data &amp; Parameter'!$E$17*('Data &amp; Parameter'!$E$18+'Data &amp; Parameter'!$E$19)*'Data &amp; Parameter'!$E$20*'Data &amp; Parameter'!$E$37*N885</f>
        <v>0.63818956679213612</v>
      </c>
      <c r="P885">
        <f>ROUNDUP(IF(D885&gt;$D$4,0,($D$4-D885+1)/365),0)</f>
        <v>0</v>
      </c>
      <c r="Q885">
        <f>ROUNDUP(IF(D885&gt;$D$5,0,($D$5-D885+1)/365),0)</f>
        <v>1</v>
      </c>
      <c r="R885" s="28">
        <f>IF(OR(P885=1,Q885=1),IF(D885+364&lt;=$D$5,(D885+364-$D$4+1)/365,IF(D885&gt;$D$4,($D$5-D885+1)/365,$D$6/365)),0)</f>
        <v>0.18356164383561643</v>
      </c>
      <c r="S885" s="28">
        <f>'Data &amp; Parameter'!$E$16*'Data &amp; Parameter'!$E$17*('Data &amp; Parameter'!$E$18+'Data &amp; Parameter'!$E$19)*'Data &amp; Parameter'!$E$20*'Data &amp; Parameter'!$E$37*R885</f>
        <v>0.63818956679213612</v>
      </c>
      <c r="T885" s="28">
        <f t="shared" si="13"/>
        <v>1.2763791335842722</v>
      </c>
    </row>
    <row r="886" spans="1:20" ht="15.75" customHeight="1" x14ac:dyDescent="0.35">
      <c r="A886">
        <v>879</v>
      </c>
      <c r="B886" s="76">
        <v>44235</v>
      </c>
      <c r="C886" s="1" t="s">
        <v>2902</v>
      </c>
      <c r="D886" s="76">
        <v>44235</v>
      </c>
      <c r="E886" s="1" t="s">
        <v>2903</v>
      </c>
      <c r="F886" s="1" t="s">
        <v>2904</v>
      </c>
      <c r="G886" s="1" t="s">
        <v>123</v>
      </c>
      <c r="H886" s="1" t="s">
        <v>124</v>
      </c>
      <c r="I886" s="1" t="s">
        <v>125</v>
      </c>
      <c r="J886" s="1" t="s">
        <v>1616</v>
      </c>
      <c r="K886" s="1" t="s">
        <v>1616</v>
      </c>
      <c r="L886">
        <f>ROUNDUP(IF(B886&gt;$D$4,0,($D$4-B886+1)/365),0)</f>
        <v>0</v>
      </c>
      <c r="M886">
        <f>ROUNDUP(IF(B886&gt;$D$5,0,($D$5-B886+1)/365),0)</f>
        <v>1</v>
      </c>
      <c r="N886" s="28">
        <f>IF(OR(L886=1,M886=1),IF(B886+364&lt;=$D$5,(B886+364-$D$4+1)/365,IF(B886&gt;$D$4,($D$5-B886+1)/365,$D$6/365)),0)</f>
        <v>0.18356164383561643</v>
      </c>
      <c r="O886" s="28">
        <f>'Data &amp; Parameter'!$E$16*'Data &amp; Parameter'!$E$17*('Data &amp; Parameter'!$E$18+'Data &amp; Parameter'!$E$19)*'Data &amp; Parameter'!$E$20*'Data &amp; Parameter'!$E$37*N886</f>
        <v>0.63818956679213612</v>
      </c>
      <c r="P886">
        <f>ROUNDUP(IF(D886&gt;$D$4,0,($D$4-D886+1)/365),0)</f>
        <v>0</v>
      </c>
      <c r="Q886">
        <f>ROUNDUP(IF(D886&gt;$D$5,0,($D$5-D886+1)/365),0)</f>
        <v>1</v>
      </c>
      <c r="R886" s="28">
        <f>IF(OR(P886=1,Q886=1),IF(D886+364&lt;=$D$5,(D886+364-$D$4+1)/365,IF(D886&gt;$D$4,($D$5-D886+1)/365,$D$6/365)),0)</f>
        <v>0.18356164383561643</v>
      </c>
      <c r="S886" s="28">
        <f>'Data &amp; Parameter'!$E$16*'Data &amp; Parameter'!$E$17*('Data &amp; Parameter'!$E$18+'Data &amp; Parameter'!$E$19)*'Data &amp; Parameter'!$E$20*'Data &amp; Parameter'!$E$37*R886</f>
        <v>0.63818956679213612</v>
      </c>
      <c r="T886" s="28">
        <f t="shared" si="13"/>
        <v>1.2763791335842722</v>
      </c>
    </row>
    <row r="887" spans="1:20" ht="15.75" customHeight="1" x14ac:dyDescent="0.35">
      <c r="A887">
        <v>880</v>
      </c>
      <c r="B887" s="76">
        <v>44235</v>
      </c>
      <c r="C887" s="1" t="s">
        <v>2905</v>
      </c>
      <c r="D887" s="76">
        <v>44235</v>
      </c>
      <c r="E887" s="1" t="s">
        <v>2906</v>
      </c>
      <c r="F887" s="1" t="s">
        <v>2907</v>
      </c>
      <c r="G887" s="1" t="s">
        <v>123</v>
      </c>
      <c r="H887" s="1" t="s">
        <v>124</v>
      </c>
      <c r="I887" s="1" t="s">
        <v>125</v>
      </c>
      <c r="J887" s="1" t="s">
        <v>1616</v>
      </c>
      <c r="K887" s="1" t="s">
        <v>1616</v>
      </c>
      <c r="L887">
        <f>ROUNDUP(IF(B887&gt;$D$4,0,($D$4-B887+1)/365),0)</f>
        <v>0</v>
      </c>
      <c r="M887">
        <f>ROUNDUP(IF(B887&gt;$D$5,0,($D$5-B887+1)/365),0)</f>
        <v>1</v>
      </c>
      <c r="N887" s="28">
        <f>IF(OR(L887=1,M887=1),IF(B887+364&lt;=$D$5,(B887+364-$D$4+1)/365,IF(B887&gt;$D$4,($D$5-B887+1)/365,$D$6/365)),0)</f>
        <v>0.18356164383561643</v>
      </c>
      <c r="O887" s="28">
        <f>'Data &amp; Parameter'!$E$16*'Data &amp; Parameter'!$E$17*('Data &amp; Parameter'!$E$18+'Data &amp; Parameter'!$E$19)*'Data &amp; Parameter'!$E$20*'Data &amp; Parameter'!$E$37*N887</f>
        <v>0.63818956679213612</v>
      </c>
      <c r="P887">
        <f>ROUNDUP(IF(D887&gt;$D$4,0,($D$4-D887+1)/365),0)</f>
        <v>0</v>
      </c>
      <c r="Q887">
        <f>ROUNDUP(IF(D887&gt;$D$5,0,($D$5-D887+1)/365),0)</f>
        <v>1</v>
      </c>
      <c r="R887" s="28">
        <f>IF(OR(P887=1,Q887=1),IF(D887+364&lt;=$D$5,(D887+364-$D$4+1)/365,IF(D887&gt;$D$4,($D$5-D887+1)/365,$D$6/365)),0)</f>
        <v>0.18356164383561643</v>
      </c>
      <c r="S887" s="28">
        <f>'Data &amp; Parameter'!$E$16*'Data &amp; Parameter'!$E$17*('Data &amp; Parameter'!$E$18+'Data &amp; Parameter'!$E$19)*'Data &amp; Parameter'!$E$20*'Data &amp; Parameter'!$E$37*R887</f>
        <v>0.63818956679213612</v>
      </c>
      <c r="T887" s="28">
        <f t="shared" si="13"/>
        <v>1.2763791335842722</v>
      </c>
    </row>
    <row r="888" spans="1:20" ht="15.75" customHeight="1" x14ac:dyDescent="0.35">
      <c r="A888">
        <v>881</v>
      </c>
      <c r="B888" s="76">
        <v>44235</v>
      </c>
      <c r="C888" s="1" t="s">
        <v>2908</v>
      </c>
      <c r="D888" s="76">
        <v>44235</v>
      </c>
      <c r="E888" s="1" t="s">
        <v>2909</v>
      </c>
      <c r="F888" s="1" t="s">
        <v>2910</v>
      </c>
      <c r="G888" s="1" t="s">
        <v>123</v>
      </c>
      <c r="H888" s="1" t="s">
        <v>124</v>
      </c>
      <c r="I888" s="1" t="s">
        <v>125</v>
      </c>
      <c r="J888" s="1" t="s">
        <v>1616</v>
      </c>
      <c r="K888" s="1" t="s">
        <v>1616</v>
      </c>
      <c r="L888">
        <f>ROUNDUP(IF(B888&gt;$D$4,0,($D$4-B888+1)/365),0)</f>
        <v>0</v>
      </c>
      <c r="M888">
        <f>ROUNDUP(IF(B888&gt;$D$5,0,($D$5-B888+1)/365),0)</f>
        <v>1</v>
      </c>
      <c r="N888" s="28">
        <f>IF(OR(L888=1,M888=1),IF(B888+364&lt;=$D$5,(B888+364-$D$4+1)/365,IF(B888&gt;$D$4,($D$5-B888+1)/365,$D$6/365)),0)</f>
        <v>0.18356164383561643</v>
      </c>
      <c r="O888" s="28">
        <f>'Data &amp; Parameter'!$E$16*'Data &amp; Parameter'!$E$17*('Data &amp; Parameter'!$E$18+'Data &amp; Parameter'!$E$19)*'Data &amp; Parameter'!$E$20*'Data &amp; Parameter'!$E$37*N888</f>
        <v>0.63818956679213612</v>
      </c>
      <c r="P888">
        <f>ROUNDUP(IF(D888&gt;$D$4,0,($D$4-D888+1)/365),0)</f>
        <v>0</v>
      </c>
      <c r="Q888">
        <f>ROUNDUP(IF(D888&gt;$D$5,0,($D$5-D888+1)/365),0)</f>
        <v>1</v>
      </c>
      <c r="R888" s="28">
        <f>IF(OR(P888=1,Q888=1),IF(D888+364&lt;=$D$5,(D888+364-$D$4+1)/365,IF(D888&gt;$D$4,($D$5-D888+1)/365,$D$6/365)),0)</f>
        <v>0.18356164383561643</v>
      </c>
      <c r="S888" s="28">
        <f>'Data &amp; Parameter'!$E$16*'Data &amp; Parameter'!$E$17*('Data &amp; Parameter'!$E$18+'Data &amp; Parameter'!$E$19)*'Data &amp; Parameter'!$E$20*'Data &amp; Parameter'!$E$37*R888</f>
        <v>0.63818956679213612</v>
      </c>
      <c r="T888" s="28">
        <f t="shared" si="13"/>
        <v>1.2763791335842722</v>
      </c>
    </row>
    <row r="889" spans="1:20" ht="15.75" customHeight="1" x14ac:dyDescent="0.35">
      <c r="A889">
        <v>882</v>
      </c>
      <c r="B889" s="76">
        <v>44235</v>
      </c>
      <c r="C889" s="1" t="s">
        <v>2911</v>
      </c>
      <c r="D889" s="76">
        <v>44235</v>
      </c>
      <c r="E889" s="1" t="s">
        <v>2912</v>
      </c>
      <c r="F889" s="1" t="s">
        <v>2913</v>
      </c>
      <c r="G889" s="1" t="s">
        <v>123</v>
      </c>
      <c r="H889" s="1" t="s">
        <v>124</v>
      </c>
      <c r="I889" s="1" t="s">
        <v>125</v>
      </c>
      <c r="J889" s="1" t="s">
        <v>1616</v>
      </c>
      <c r="K889" s="1" t="s">
        <v>1616</v>
      </c>
      <c r="L889">
        <f>ROUNDUP(IF(B889&gt;$D$4,0,($D$4-B889+1)/365),0)</f>
        <v>0</v>
      </c>
      <c r="M889">
        <f>ROUNDUP(IF(B889&gt;$D$5,0,($D$5-B889+1)/365),0)</f>
        <v>1</v>
      </c>
      <c r="N889" s="28">
        <f>IF(OR(L889=1,M889=1),IF(B889+364&lt;=$D$5,(B889+364-$D$4+1)/365,IF(B889&gt;$D$4,($D$5-B889+1)/365,$D$6/365)),0)</f>
        <v>0.18356164383561643</v>
      </c>
      <c r="O889" s="28">
        <f>'Data &amp; Parameter'!$E$16*'Data &amp; Parameter'!$E$17*('Data &amp; Parameter'!$E$18+'Data &amp; Parameter'!$E$19)*'Data &amp; Parameter'!$E$20*'Data &amp; Parameter'!$E$37*N889</f>
        <v>0.63818956679213612</v>
      </c>
      <c r="P889">
        <f>ROUNDUP(IF(D889&gt;$D$4,0,($D$4-D889+1)/365),0)</f>
        <v>0</v>
      </c>
      <c r="Q889">
        <f>ROUNDUP(IF(D889&gt;$D$5,0,($D$5-D889+1)/365),0)</f>
        <v>1</v>
      </c>
      <c r="R889" s="28">
        <f>IF(OR(P889=1,Q889=1),IF(D889+364&lt;=$D$5,(D889+364-$D$4+1)/365,IF(D889&gt;$D$4,($D$5-D889+1)/365,$D$6/365)),0)</f>
        <v>0.18356164383561643</v>
      </c>
      <c r="S889" s="28">
        <f>'Data &amp; Parameter'!$E$16*'Data &amp; Parameter'!$E$17*('Data &amp; Parameter'!$E$18+'Data &amp; Parameter'!$E$19)*'Data &amp; Parameter'!$E$20*'Data &amp; Parameter'!$E$37*R889</f>
        <v>0.63818956679213612</v>
      </c>
      <c r="T889" s="28">
        <f t="shared" si="13"/>
        <v>1.2763791335842722</v>
      </c>
    </row>
    <row r="890" spans="1:20" ht="15.75" customHeight="1" x14ac:dyDescent="0.35">
      <c r="A890">
        <v>883</v>
      </c>
      <c r="B890" s="76">
        <v>44235</v>
      </c>
      <c r="C890" s="1" t="s">
        <v>2914</v>
      </c>
      <c r="D890" s="76">
        <v>44235</v>
      </c>
      <c r="E890" s="1" t="s">
        <v>2915</v>
      </c>
      <c r="F890" s="1" t="s">
        <v>2916</v>
      </c>
      <c r="G890" s="1" t="s">
        <v>123</v>
      </c>
      <c r="H890" s="1" t="s">
        <v>124</v>
      </c>
      <c r="I890" s="1" t="s">
        <v>125</v>
      </c>
      <c r="J890" s="1" t="s">
        <v>1612</v>
      </c>
      <c r="K890" s="1" t="s">
        <v>1616</v>
      </c>
      <c r="L890">
        <f>ROUNDUP(IF(B890&gt;$D$4,0,($D$4-B890+1)/365),0)</f>
        <v>0</v>
      </c>
      <c r="M890">
        <f>ROUNDUP(IF(B890&gt;$D$5,0,($D$5-B890+1)/365),0)</f>
        <v>1</v>
      </c>
      <c r="N890" s="28">
        <f>IF(OR(L890=1,M890=1),IF(B890+364&lt;=$D$5,(B890+364-$D$4+1)/365,IF(B890&gt;$D$4,($D$5-B890+1)/365,$D$6/365)),0)</f>
        <v>0.18356164383561643</v>
      </c>
      <c r="O890" s="28">
        <f>'Data &amp; Parameter'!$E$16*'Data &amp; Parameter'!$E$17*('Data &amp; Parameter'!$E$18+'Data &amp; Parameter'!$E$19)*'Data &amp; Parameter'!$E$20*'Data &amp; Parameter'!$E$37*N890</f>
        <v>0.63818956679213612</v>
      </c>
      <c r="P890">
        <f>ROUNDUP(IF(D890&gt;$D$4,0,($D$4-D890+1)/365),0)</f>
        <v>0</v>
      </c>
      <c r="Q890">
        <f>ROUNDUP(IF(D890&gt;$D$5,0,($D$5-D890+1)/365),0)</f>
        <v>1</v>
      </c>
      <c r="R890" s="28">
        <f>IF(OR(P890=1,Q890=1),IF(D890+364&lt;=$D$5,(D890+364-$D$4+1)/365,IF(D890&gt;$D$4,($D$5-D890+1)/365,$D$6/365)),0)</f>
        <v>0.18356164383561643</v>
      </c>
      <c r="S890" s="28">
        <f>'Data &amp; Parameter'!$E$16*'Data &amp; Parameter'!$E$17*('Data &amp; Parameter'!$E$18+'Data &amp; Parameter'!$E$19)*'Data &amp; Parameter'!$E$20*'Data &amp; Parameter'!$E$37*R890</f>
        <v>0.63818956679213612</v>
      </c>
      <c r="T890" s="28">
        <f t="shared" si="13"/>
        <v>1.2763791335842722</v>
      </c>
    </row>
    <row r="891" spans="1:20" ht="15.75" customHeight="1" x14ac:dyDescent="0.35">
      <c r="A891">
        <v>884</v>
      </c>
      <c r="B891" s="76">
        <v>44235</v>
      </c>
      <c r="C891" s="1" t="s">
        <v>2917</v>
      </c>
      <c r="D891" s="76">
        <v>44235</v>
      </c>
      <c r="E891" s="1" t="s">
        <v>2918</v>
      </c>
      <c r="F891" s="1" t="s">
        <v>2919</v>
      </c>
      <c r="G891" s="1" t="s">
        <v>123</v>
      </c>
      <c r="H891" s="1" t="s">
        <v>124</v>
      </c>
      <c r="I891" s="1" t="s">
        <v>125</v>
      </c>
      <c r="J891" s="1" t="s">
        <v>1616</v>
      </c>
      <c r="K891" s="1" t="s">
        <v>1616</v>
      </c>
      <c r="L891">
        <f>ROUNDUP(IF(B891&gt;$D$4,0,($D$4-B891+1)/365),0)</f>
        <v>0</v>
      </c>
      <c r="M891">
        <f>ROUNDUP(IF(B891&gt;$D$5,0,($D$5-B891+1)/365),0)</f>
        <v>1</v>
      </c>
      <c r="N891" s="28">
        <f>IF(OR(L891=1,M891=1),IF(B891+364&lt;=$D$5,(B891+364-$D$4+1)/365,IF(B891&gt;$D$4,($D$5-B891+1)/365,$D$6/365)),0)</f>
        <v>0.18356164383561643</v>
      </c>
      <c r="O891" s="28">
        <f>'Data &amp; Parameter'!$E$16*'Data &amp; Parameter'!$E$17*('Data &amp; Parameter'!$E$18+'Data &amp; Parameter'!$E$19)*'Data &amp; Parameter'!$E$20*'Data &amp; Parameter'!$E$37*N891</f>
        <v>0.63818956679213612</v>
      </c>
      <c r="P891">
        <f>ROUNDUP(IF(D891&gt;$D$4,0,($D$4-D891+1)/365),0)</f>
        <v>0</v>
      </c>
      <c r="Q891">
        <f>ROUNDUP(IF(D891&gt;$D$5,0,($D$5-D891+1)/365),0)</f>
        <v>1</v>
      </c>
      <c r="R891" s="28">
        <f>IF(OR(P891=1,Q891=1),IF(D891+364&lt;=$D$5,(D891+364-$D$4+1)/365,IF(D891&gt;$D$4,($D$5-D891+1)/365,$D$6/365)),0)</f>
        <v>0.18356164383561643</v>
      </c>
      <c r="S891" s="28">
        <f>'Data &amp; Parameter'!$E$16*'Data &amp; Parameter'!$E$17*('Data &amp; Parameter'!$E$18+'Data &amp; Parameter'!$E$19)*'Data &amp; Parameter'!$E$20*'Data &amp; Parameter'!$E$37*R891</f>
        <v>0.63818956679213612</v>
      </c>
      <c r="T891" s="28">
        <f t="shared" si="13"/>
        <v>1.2763791335842722</v>
      </c>
    </row>
    <row r="892" spans="1:20" ht="15.75" customHeight="1" x14ac:dyDescent="0.35">
      <c r="A892">
        <v>885</v>
      </c>
      <c r="B892" s="76">
        <v>44235</v>
      </c>
      <c r="C892" s="1" t="s">
        <v>2920</v>
      </c>
      <c r="D892" s="76">
        <v>44235</v>
      </c>
      <c r="E892" s="1" t="s">
        <v>2921</v>
      </c>
      <c r="F892" s="1" t="s">
        <v>2922</v>
      </c>
      <c r="G892" s="1" t="s">
        <v>123</v>
      </c>
      <c r="H892" s="1" t="s">
        <v>124</v>
      </c>
      <c r="I892" s="1" t="s">
        <v>125</v>
      </c>
      <c r="J892" s="1" t="s">
        <v>1616</v>
      </c>
      <c r="K892" s="1" t="s">
        <v>1616</v>
      </c>
      <c r="L892">
        <f>ROUNDUP(IF(B892&gt;$D$4,0,($D$4-B892+1)/365),0)</f>
        <v>0</v>
      </c>
      <c r="M892">
        <f>ROUNDUP(IF(B892&gt;$D$5,0,($D$5-B892+1)/365),0)</f>
        <v>1</v>
      </c>
      <c r="N892" s="28">
        <f>IF(OR(L892=1,M892=1),IF(B892+364&lt;=$D$5,(B892+364-$D$4+1)/365,IF(B892&gt;$D$4,($D$5-B892+1)/365,$D$6/365)),0)</f>
        <v>0.18356164383561643</v>
      </c>
      <c r="O892" s="28">
        <f>'Data &amp; Parameter'!$E$16*'Data &amp; Parameter'!$E$17*('Data &amp; Parameter'!$E$18+'Data &amp; Parameter'!$E$19)*'Data &amp; Parameter'!$E$20*'Data &amp; Parameter'!$E$37*N892</f>
        <v>0.63818956679213612</v>
      </c>
      <c r="P892">
        <f>ROUNDUP(IF(D892&gt;$D$4,0,($D$4-D892+1)/365),0)</f>
        <v>0</v>
      </c>
      <c r="Q892">
        <f>ROUNDUP(IF(D892&gt;$D$5,0,($D$5-D892+1)/365),0)</f>
        <v>1</v>
      </c>
      <c r="R892" s="28">
        <f>IF(OR(P892=1,Q892=1),IF(D892+364&lt;=$D$5,(D892+364-$D$4+1)/365,IF(D892&gt;$D$4,($D$5-D892+1)/365,$D$6/365)),0)</f>
        <v>0.18356164383561643</v>
      </c>
      <c r="S892" s="28">
        <f>'Data &amp; Parameter'!$E$16*'Data &amp; Parameter'!$E$17*('Data &amp; Parameter'!$E$18+'Data &amp; Parameter'!$E$19)*'Data &amp; Parameter'!$E$20*'Data &amp; Parameter'!$E$37*R892</f>
        <v>0.63818956679213612</v>
      </c>
      <c r="T892" s="28">
        <f t="shared" si="13"/>
        <v>1.2763791335842722</v>
      </c>
    </row>
    <row r="893" spans="1:20" ht="15.75" customHeight="1" x14ac:dyDescent="0.35">
      <c r="A893">
        <v>886</v>
      </c>
      <c r="B893" s="76">
        <v>44235</v>
      </c>
      <c r="C893" s="1" t="s">
        <v>2923</v>
      </c>
      <c r="D893" s="76">
        <v>44235</v>
      </c>
      <c r="E893" s="1" t="s">
        <v>2924</v>
      </c>
      <c r="F893" s="1" t="s">
        <v>2925</v>
      </c>
      <c r="G893" s="1" t="s">
        <v>123</v>
      </c>
      <c r="H893" s="1" t="s">
        <v>124</v>
      </c>
      <c r="I893" s="1" t="s">
        <v>125</v>
      </c>
      <c r="J893" s="1" t="s">
        <v>1812</v>
      </c>
      <c r="K893" s="1" t="s">
        <v>1812</v>
      </c>
      <c r="L893">
        <f>ROUNDUP(IF(B893&gt;$D$4,0,($D$4-B893+1)/365),0)</f>
        <v>0</v>
      </c>
      <c r="M893">
        <f>ROUNDUP(IF(B893&gt;$D$5,0,($D$5-B893+1)/365),0)</f>
        <v>1</v>
      </c>
      <c r="N893" s="28">
        <f>IF(OR(L893=1,M893=1),IF(B893+364&lt;=$D$5,(B893+364-$D$4+1)/365,IF(B893&gt;$D$4,($D$5-B893+1)/365,$D$6/365)),0)</f>
        <v>0.18356164383561643</v>
      </c>
      <c r="O893" s="28">
        <f>'Data &amp; Parameter'!$E$16*'Data &amp; Parameter'!$E$17*('Data &amp; Parameter'!$E$18+'Data &amp; Parameter'!$E$19)*'Data &amp; Parameter'!$E$20*'Data &amp; Parameter'!$E$37*N893</f>
        <v>0.63818956679213612</v>
      </c>
      <c r="P893">
        <f>ROUNDUP(IF(D893&gt;$D$4,0,($D$4-D893+1)/365),0)</f>
        <v>0</v>
      </c>
      <c r="Q893">
        <f>ROUNDUP(IF(D893&gt;$D$5,0,($D$5-D893+1)/365),0)</f>
        <v>1</v>
      </c>
      <c r="R893" s="28">
        <f>IF(OR(P893=1,Q893=1),IF(D893+364&lt;=$D$5,(D893+364-$D$4+1)/365,IF(D893&gt;$D$4,($D$5-D893+1)/365,$D$6/365)),0)</f>
        <v>0.18356164383561643</v>
      </c>
      <c r="S893" s="28">
        <f>'Data &amp; Parameter'!$E$16*'Data &amp; Parameter'!$E$17*('Data &amp; Parameter'!$E$18+'Data &amp; Parameter'!$E$19)*'Data &amp; Parameter'!$E$20*'Data &amp; Parameter'!$E$37*R893</f>
        <v>0.63818956679213612</v>
      </c>
      <c r="T893" s="28">
        <f t="shared" si="13"/>
        <v>1.2763791335842722</v>
      </c>
    </row>
    <row r="894" spans="1:20" ht="15.75" customHeight="1" x14ac:dyDescent="0.35">
      <c r="A894">
        <v>887</v>
      </c>
      <c r="B894" s="76">
        <v>44235</v>
      </c>
      <c r="C894" s="1" t="s">
        <v>2926</v>
      </c>
      <c r="D894" s="76">
        <v>44235</v>
      </c>
      <c r="E894" s="1" t="s">
        <v>2927</v>
      </c>
      <c r="F894" s="1" t="s">
        <v>2928</v>
      </c>
      <c r="G894" s="1" t="s">
        <v>123</v>
      </c>
      <c r="H894" s="1" t="s">
        <v>124</v>
      </c>
      <c r="I894" s="1" t="s">
        <v>125</v>
      </c>
      <c r="J894" s="1" t="s">
        <v>1812</v>
      </c>
      <c r="K894" s="1" t="s">
        <v>1812</v>
      </c>
      <c r="L894">
        <f>ROUNDUP(IF(B894&gt;$D$4,0,($D$4-B894+1)/365),0)</f>
        <v>0</v>
      </c>
      <c r="M894">
        <f>ROUNDUP(IF(B894&gt;$D$5,0,($D$5-B894+1)/365),0)</f>
        <v>1</v>
      </c>
      <c r="N894" s="28">
        <f>IF(OR(L894=1,M894=1),IF(B894+364&lt;=$D$5,(B894+364-$D$4+1)/365,IF(B894&gt;$D$4,($D$5-B894+1)/365,$D$6/365)),0)</f>
        <v>0.18356164383561643</v>
      </c>
      <c r="O894" s="28">
        <f>'Data &amp; Parameter'!$E$16*'Data &amp; Parameter'!$E$17*('Data &amp; Parameter'!$E$18+'Data &amp; Parameter'!$E$19)*'Data &amp; Parameter'!$E$20*'Data &amp; Parameter'!$E$37*N894</f>
        <v>0.63818956679213612</v>
      </c>
      <c r="P894">
        <f>ROUNDUP(IF(D894&gt;$D$4,0,($D$4-D894+1)/365),0)</f>
        <v>0</v>
      </c>
      <c r="Q894">
        <f>ROUNDUP(IF(D894&gt;$D$5,0,($D$5-D894+1)/365),0)</f>
        <v>1</v>
      </c>
      <c r="R894" s="28">
        <f>IF(OR(P894=1,Q894=1),IF(D894+364&lt;=$D$5,(D894+364-$D$4+1)/365,IF(D894&gt;$D$4,($D$5-D894+1)/365,$D$6/365)),0)</f>
        <v>0.18356164383561643</v>
      </c>
      <c r="S894" s="28">
        <f>'Data &amp; Parameter'!$E$16*'Data &amp; Parameter'!$E$17*('Data &amp; Parameter'!$E$18+'Data &amp; Parameter'!$E$19)*'Data &amp; Parameter'!$E$20*'Data &amp; Parameter'!$E$37*R894</f>
        <v>0.63818956679213612</v>
      </c>
      <c r="T894" s="28">
        <f t="shared" si="13"/>
        <v>1.2763791335842722</v>
      </c>
    </row>
    <row r="895" spans="1:20" ht="15.75" customHeight="1" x14ac:dyDescent="0.35">
      <c r="A895">
        <v>888</v>
      </c>
      <c r="B895" s="76">
        <v>44235</v>
      </c>
      <c r="C895" s="1" t="s">
        <v>2929</v>
      </c>
      <c r="D895" s="76">
        <v>44235</v>
      </c>
      <c r="E895" s="1" t="s">
        <v>2930</v>
      </c>
      <c r="F895" s="1" t="s">
        <v>2931</v>
      </c>
      <c r="G895" s="1" t="s">
        <v>123</v>
      </c>
      <c r="H895" s="1" t="s">
        <v>124</v>
      </c>
      <c r="I895" s="1" t="s">
        <v>125</v>
      </c>
      <c r="J895" s="1" t="s">
        <v>1812</v>
      </c>
      <c r="K895" s="1" t="s">
        <v>1812</v>
      </c>
      <c r="L895">
        <f>ROUNDUP(IF(B895&gt;$D$4,0,($D$4-B895+1)/365),0)</f>
        <v>0</v>
      </c>
      <c r="M895">
        <f>ROUNDUP(IF(B895&gt;$D$5,0,($D$5-B895+1)/365),0)</f>
        <v>1</v>
      </c>
      <c r="N895" s="28">
        <f>IF(OR(L895=1,M895=1),IF(B895+364&lt;=$D$5,(B895+364-$D$4+1)/365,IF(B895&gt;$D$4,($D$5-B895+1)/365,$D$6/365)),0)</f>
        <v>0.18356164383561643</v>
      </c>
      <c r="O895" s="28">
        <f>'Data &amp; Parameter'!$E$16*'Data &amp; Parameter'!$E$17*('Data &amp; Parameter'!$E$18+'Data &amp; Parameter'!$E$19)*'Data &amp; Parameter'!$E$20*'Data &amp; Parameter'!$E$37*N895</f>
        <v>0.63818956679213612</v>
      </c>
      <c r="P895">
        <f>ROUNDUP(IF(D895&gt;$D$4,0,($D$4-D895+1)/365),0)</f>
        <v>0</v>
      </c>
      <c r="Q895">
        <f>ROUNDUP(IF(D895&gt;$D$5,0,($D$5-D895+1)/365),0)</f>
        <v>1</v>
      </c>
      <c r="R895" s="28">
        <f>IF(OR(P895=1,Q895=1),IF(D895+364&lt;=$D$5,(D895+364-$D$4+1)/365,IF(D895&gt;$D$4,($D$5-D895+1)/365,$D$6/365)),0)</f>
        <v>0.18356164383561643</v>
      </c>
      <c r="S895" s="28">
        <f>'Data &amp; Parameter'!$E$16*'Data &amp; Parameter'!$E$17*('Data &amp; Parameter'!$E$18+'Data &amp; Parameter'!$E$19)*'Data &amp; Parameter'!$E$20*'Data &amp; Parameter'!$E$37*R895</f>
        <v>0.63818956679213612</v>
      </c>
      <c r="T895" s="28">
        <f t="shared" si="13"/>
        <v>1.2763791335842722</v>
      </c>
    </row>
    <row r="896" spans="1:20" ht="15.75" customHeight="1" x14ac:dyDescent="0.35">
      <c r="A896">
        <v>889</v>
      </c>
      <c r="B896" s="76">
        <v>44235</v>
      </c>
      <c r="C896" s="1" t="s">
        <v>2932</v>
      </c>
      <c r="D896" s="76">
        <v>44235</v>
      </c>
      <c r="E896" s="1" t="s">
        <v>2933</v>
      </c>
      <c r="F896" s="1" t="s">
        <v>2934</v>
      </c>
      <c r="G896" s="1" t="s">
        <v>123</v>
      </c>
      <c r="H896" s="1" t="s">
        <v>124</v>
      </c>
      <c r="I896" s="1" t="s">
        <v>125</v>
      </c>
      <c r="J896" s="1" t="s">
        <v>1812</v>
      </c>
      <c r="K896" s="1" t="s">
        <v>1812</v>
      </c>
      <c r="L896">
        <f>ROUNDUP(IF(B896&gt;$D$4,0,($D$4-B896+1)/365),0)</f>
        <v>0</v>
      </c>
      <c r="M896">
        <f>ROUNDUP(IF(B896&gt;$D$5,0,($D$5-B896+1)/365),0)</f>
        <v>1</v>
      </c>
      <c r="N896" s="28">
        <f>IF(OR(L896=1,M896=1),IF(B896+364&lt;=$D$5,(B896+364-$D$4+1)/365,IF(B896&gt;$D$4,($D$5-B896+1)/365,$D$6/365)),0)</f>
        <v>0.18356164383561643</v>
      </c>
      <c r="O896" s="28">
        <f>'Data &amp; Parameter'!$E$16*'Data &amp; Parameter'!$E$17*('Data &amp; Parameter'!$E$18+'Data &amp; Parameter'!$E$19)*'Data &amp; Parameter'!$E$20*'Data &amp; Parameter'!$E$37*N896</f>
        <v>0.63818956679213612</v>
      </c>
      <c r="P896">
        <f>ROUNDUP(IF(D896&gt;$D$4,0,($D$4-D896+1)/365),0)</f>
        <v>0</v>
      </c>
      <c r="Q896">
        <f>ROUNDUP(IF(D896&gt;$D$5,0,($D$5-D896+1)/365),0)</f>
        <v>1</v>
      </c>
      <c r="R896" s="28">
        <f>IF(OR(P896=1,Q896=1),IF(D896+364&lt;=$D$5,(D896+364-$D$4+1)/365,IF(D896&gt;$D$4,($D$5-D896+1)/365,$D$6/365)),0)</f>
        <v>0.18356164383561643</v>
      </c>
      <c r="S896" s="28">
        <f>'Data &amp; Parameter'!$E$16*'Data &amp; Parameter'!$E$17*('Data &amp; Parameter'!$E$18+'Data &amp; Parameter'!$E$19)*'Data &amp; Parameter'!$E$20*'Data &amp; Parameter'!$E$37*R896</f>
        <v>0.63818956679213612</v>
      </c>
      <c r="T896" s="28">
        <f t="shared" si="13"/>
        <v>1.2763791335842722</v>
      </c>
    </row>
    <row r="897" spans="1:20" ht="15.75" customHeight="1" x14ac:dyDescent="0.35">
      <c r="A897">
        <v>890</v>
      </c>
      <c r="B897" s="76">
        <v>44235</v>
      </c>
      <c r="C897" s="1" t="s">
        <v>2935</v>
      </c>
      <c r="D897" s="76">
        <v>44235</v>
      </c>
      <c r="E897" s="1" t="s">
        <v>2936</v>
      </c>
      <c r="F897" s="1" t="s">
        <v>2937</v>
      </c>
      <c r="G897" s="1" t="s">
        <v>123</v>
      </c>
      <c r="H897" s="1" t="s">
        <v>124</v>
      </c>
      <c r="I897" s="1" t="s">
        <v>125</v>
      </c>
      <c r="J897" s="1" t="s">
        <v>1812</v>
      </c>
      <c r="K897" s="1" t="s">
        <v>1812</v>
      </c>
      <c r="L897">
        <f>ROUNDUP(IF(B897&gt;$D$4,0,($D$4-B897+1)/365),0)</f>
        <v>0</v>
      </c>
      <c r="M897">
        <f>ROUNDUP(IF(B897&gt;$D$5,0,($D$5-B897+1)/365),0)</f>
        <v>1</v>
      </c>
      <c r="N897" s="28">
        <f>IF(OR(L897=1,M897=1),IF(B897+364&lt;=$D$5,(B897+364-$D$4+1)/365,IF(B897&gt;$D$4,($D$5-B897+1)/365,$D$6/365)),0)</f>
        <v>0.18356164383561643</v>
      </c>
      <c r="O897" s="28">
        <f>'Data &amp; Parameter'!$E$16*'Data &amp; Parameter'!$E$17*('Data &amp; Parameter'!$E$18+'Data &amp; Parameter'!$E$19)*'Data &amp; Parameter'!$E$20*'Data &amp; Parameter'!$E$37*N897</f>
        <v>0.63818956679213612</v>
      </c>
      <c r="P897">
        <f>ROUNDUP(IF(D897&gt;$D$4,0,($D$4-D897+1)/365),0)</f>
        <v>0</v>
      </c>
      <c r="Q897">
        <f>ROUNDUP(IF(D897&gt;$D$5,0,($D$5-D897+1)/365),0)</f>
        <v>1</v>
      </c>
      <c r="R897" s="28">
        <f>IF(OR(P897=1,Q897=1),IF(D897+364&lt;=$D$5,(D897+364-$D$4+1)/365,IF(D897&gt;$D$4,($D$5-D897+1)/365,$D$6/365)),0)</f>
        <v>0.18356164383561643</v>
      </c>
      <c r="S897" s="28">
        <f>'Data &amp; Parameter'!$E$16*'Data &amp; Parameter'!$E$17*('Data &amp; Parameter'!$E$18+'Data &amp; Parameter'!$E$19)*'Data &amp; Parameter'!$E$20*'Data &amp; Parameter'!$E$37*R897</f>
        <v>0.63818956679213612</v>
      </c>
      <c r="T897" s="28">
        <f t="shared" si="13"/>
        <v>1.2763791335842722</v>
      </c>
    </row>
    <row r="898" spans="1:20" ht="15.75" customHeight="1" x14ac:dyDescent="0.35">
      <c r="A898">
        <v>891</v>
      </c>
      <c r="B898" s="76">
        <v>44235</v>
      </c>
      <c r="C898" s="1" t="s">
        <v>2938</v>
      </c>
      <c r="D898" s="76">
        <v>44235</v>
      </c>
      <c r="E898" s="1" t="s">
        <v>2939</v>
      </c>
      <c r="F898" s="1" t="s">
        <v>2940</v>
      </c>
      <c r="G898" s="1" t="s">
        <v>123</v>
      </c>
      <c r="H898" s="1" t="s">
        <v>124</v>
      </c>
      <c r="I898" s="1" t="s">
        <v>125</v>
      </c>
      <c r="J898" s="1" t="s">
        <v>1812</v>
      </c>
      <c r="K898" s="1" t="s">
        <v>1812</v>
      </c>
      <c r="L898">
        <f>ROUNDUP(IF(B898&gt;$D$4,0,($D$4-B898+1)/365),0)</f>
        <v>0</v>
      </c>
      <c r="M898">
        <f>ROUNDUP(IF(B898&gt;$D$5,0,($D$5-B898+1)/365),0)</f>
        <v>1</v>
      </c>
      <c r="N898" s="28">
        <f>IF(OR(L898=1,M898=1),IF(B898+364&lt;=$D$5,(B898+364-$D$4+1)/365,IF(B898&gt;$D$4,($D$5-B898+1)/365,$D$6/365)),0)</f>
        <v>0.18356164383561643</v>
      </c>
      <c r="O898" s="28">
        <f>'Data &amp; Parameter'!$E$16*'Data &amp; Parameter'!$E$17*('Data &amp; Parameter'!$E$18+'Data &amp; Parameter'!$E$19)*'Data &amp; Parameter'!$E$20*'Data &amp; Parameter'!$E$37*N898</f>
        <v>0.63818956679213612</v>
      </c>
      <c r="P898">
        <f>ROUNDUP(IF(D898&gt;$D$4,0,($D$4-D898+1)/365),0)</f>
        <v>0</v>
      </c>
      <c r="Q898">
        <f>ROUNDUP(IF(D898&gt;$D$5,0,($D$5-D898+1)/365),0)</f>
        <v>1</v>
      </c>
      <c r="R898" s="28">
        <f>IF(OR(P898=1,Q898=1),IF(D898+364&lt;=$D$5,(D898+364-$D$4+1)/365,IF(D898&gt;$D$4,($D$5-D898+1)/365,$D$6/365)),0)</f>
        <v>0.18356164383561643</v>
      </c>
      <c r="S898" s="28">
        <f>'Data &amp; Parameter'!$E$16*'Data &amp; Parameter'!$E$17*('Data &amp; Parameter'!$E$18+'Data &amp; Parameter'!$E$19)*'Data &amp; Parameter'!$E$20*'Data &amp; Parameter'!$E$37*R898</f>
        <v>0.63818956679213612</v>
      </c>
      <c r="T898" s="28">
        <f t="shared" si="13"/>
        <v>1.2763791335842722</v>
      </c>
    </row>
    <row r="899" spans="1:20" ht="15.75" customHeight="1" x14ac:dyDescent="0.35">
      <c r="A899">
        <v>892</v>
      </c>
      <c r="B899" s="76">
        <v>44235</v>
      </c>
      <c r="C899" s="1" t="s">
        <v>2941</v>
      </c>
      <c r="D899" s="76">
        <v>44235</v>
      </c>
      <c r="E899" s="1" t="s">
        <v>2942</v>
      </c>
      <c r="F899" s="1" t="s">
        <v>2943</v>
      </c>
      <c r="G899" s="1" t="s">
        <v>123</v>
      </c>
      <c r="H899" s="1" t="s">
        <v>124</v>
      </c>
      <c r="I899" s="1" t="s">
        <v>125</v>
      </c>
      <c r="J899" s="1" t="s">
        <v>1812</v>
      </c>
      <c r="K899" s="1" t="s">
        <v>1812</v>
      </c>
      <c r="L899">
        <f>ROUNDUP(IF(B899&gt;$D$4,0,($D$4-B899+1)/365),0)</f>
        <v>0</v>
      </c>
      <c r="M899">
        <f>ROUNDUP(IF(B899&gt;$D$5,0,($D$5-B899+1)/365),0)</f>
        <v>1</v>
      </c>
      <c r="N899" s="28">
        <f>IF(OR(L899=1,M899=1),IF(B899+364&lt;=$D$5,(B899+364-$D$4+1)/365,IF(B899&gt;$D$4,($D$5-B899+1)/365,$D$6/365)),0)</f>
        <v>0.18356164383561643</v>
      </c>
      <c r="O899" s="28">
        <f>'Data &amp; Parameter'!$E$16*'Data &amp; Parameter'!$E$17*('Data &amp; Parameter'!$E$18+'Data &amp; Parameter'!$E$19)*'Data &amp; Parameter'!$E$20*'Data &amp; Parameter'!$E$37*N899</f>
        <v>0.63818956679213612</v>
      </c>
      <c r="P899">
        <f>ROUNDUP(IF(D899&gt;$D$4,0,($D$4-D899+1)/365),0)</f>
        <v>0</v>
      </c>
      <c r="Q899">
        <f>ROUNDUP(IF(D899&gt;$D$5,0,($D$5-D899+1)/365),0)</f>
        <v>1</v>
      </c>
      <c r="R899" s="28">
        <f>IF(OR(P899=1,Q899=1),IF(D899+364&lt;=$D$5,(D899+364-$D$4+1)/365,IF(D899&gt;$D$4,($D$5-D899+1)/365,$D$6/365)),0)</f>
        <v>0.18356164383561643</v>
      </c>
      <c r="S899" s="28">
        <f>'Data &amp; Parameter'!$E$16*'Data &amp; Parameter'!$E$17*('Data &amp; Parameter'!$E$18+'Data &amp; Parameter'!$E$19)*'Data &amp; Parameter'!$E$20*'Data &amp; Parameter'!$E$37*R899</f>
        <v>0.63818956679213612</v>
      </c>
      <c r="T899" s="28">
        <f t="shared" si="13"/>
        <v>1.2763791335842722</v>
      </c>
    </row>
    <row r="900" spans="1:20" ht="15.75" customHeight="1" x14ac:dyDescent="0.35">
      <c r="A900">
        <v>893</v>
      </c>
      <c r="B900" s="76">
        <v>44235</v>
      </c>
      <c r="C900" s="1" t="s">
        <v>2944</v>
      </c>
      <c r="D900" s="76">
        <v>44235</v>
      </c>
      <c r="E900" s="1" t="s">
        <v>2945</v>
      </c>
      <c r="F900" s="1" t="s">
        <v>2946</v>
      </c>
      <c r="G900" s="1" t="s">
        <v>123</v>
      </c>
      <c r="H900" s="1" t="s">
        <v>124</v>
      </c>
      <c r="I900" s="1" t="s">
        <v>125</v>
      </c>
      <c r="J900" s="1" t="s">
        <v>1812</v>
      </c>
      <c r="K900" s="1" t="s">
        <v>1812</v>
      </c>
      <c r="L900">
        <f>ROUNDUP(IF(B900&gt;$D$4,0,($D$4-B900+1)/365),0)</f>
        <v>0</v>
      </c>
      <c r="M900">
        <f>ROUNDUP(IF(B900&gt;$D$5,0,($D$5-B900+1)/365),0)</f>
        <v>1</v>
      </c>
      <c r="N900" s="28">
        <f>IF(OR(L900=1,M900=1),IF(B900+364&lt;=$D$5,(B900+364-$D$4+1)/365,IF(B900&gt;$D$4,($D$5-B900+1)/365,$D$6/365)),0)</f>
        <v>0.18356164383561643</v>
      </c>
      <c r="O900" s="28">
        <f>'Data &amp; Parameter'!$E$16*'Data &amp; Parameter'!$E$17*('Data &amp; Parameter'!$E$18+'Data &amp; Parameter'!$E$19)*'Data &amp; Parameter'!$E$20*'Data &amp; Parameter'!$E$37*N900</f>
        <v>0.63818956679213612</v>
      </c>
      <c r="P900">
        <f>ROUNDUP(IF(D900&gt;$D$4,0,($D$4-D900+1)/365),0)</f>
        <v>0</v>
      </c>
      <c r="Q900">
        <f>ROUNDUP(IF(D900&gt;$D$5,0,($D$5-D900+1)/365),0)</f>
        <v>1</v>
      </c>
      <c r="R900" s="28">
        <f>IF(OR(P900=1,Q900=1),IF(D900+364&lt;=$D$5,(D900+364-$D$4+1)/365,IF(D900&gt;$D$4,($D$5-D900+1)/365,$D$6/365)),0)</f>
        <v>0.18356164383561643</v>
      </c>
      <c r="S900" s="28">
        <f>'Data &amp; Parameter'!$E$16*'Data &amp; Parameter'!$E$17*('Data &amp; Parameter'!$E$18+'Data &amp; Parameter'!$E$19)*'Data &amp; Parameter'!$E$20*'Data &amp; Parameter'!$E$37*R900</f>
        <v>0.63818956679213612</v>
      </c>
      <c r="T900" s="28">
        <f t="shared" si="13"/>
        <v>1.2763791335842722</v>
      </c>
    </row>
    <row r="901" spans="1:20" ht="15.75" customHeight="1" x14ac:dyDescent="0.35">
      <c r="A901">
        <v>894</v>
      </c>
      <c r="B901" s="76">
        <v>44235</v>
      </c>
      <c r="C901" s="1" t="s">
        <v>2947</v>
      </c>
      <c r="D901" s="76">
        <v>44235</v>
      </c>
      <c r="E901" s="1" t="s">
        <v>2948</v>
      </c>
      <c r="F901" s="1" t="s">
        <v>2949</v>
      </c>
      <c r="G901" s="1" t="s">
        <v>123</v>
      </c>
      <c r="H901" s="1" t="s">
        <v>124</v>
      </c>
      <c r="I901" s="1" t="s">
        <v>125</v>
      </c>
      <c r="J901" s="1" t="s">
        <v>1812</v>
      </c>
      <c r="K901" s="1" t="s">
        <v>1812</v>
      </c>
      <c r="L901">
        <f>ROUNDUP(IF(B901&gt;$D$4,0,($D$4-B901+1)/365),0)</f>
        <v>0</v>
      </c>
      <c r="M901">
        <f>ROUNDUP(IF(B901&gt;$D$5,0,($D$5-B901+1)/365),0)</f>
        <v>1</v>
      </c>
      <c r="N901" s="28">
        <f>IF(OR(L901=1,M901=1),IF(B901+364&lt;=$D$5,(B901+364-$D$4+1)/365,IF(B901&gt;$D$4,($D$5-B901+1)/365,$D$6/365)),0)</f>
        <v>0.18356164383561643</v>
      </c>
      <c r="O901" s="28">
        <f>'Data &amp; Parameter'!$E$16*'Data &amp; Parameter'!$E$17*('Data &amp; Parameter'!$E$18+'Data &amp; Parameter'!$E$19)*'Data &amp; Parameter'!$E$20*'Data &amp; Parameter'!$E$37*N901</f>
        <v>0.63818956679213612</v>
      </c>
      <c r="P901">
        <f>ROUNDUP(IF(D901&gt;$D$4,0,($D$4-D901+1)/365),0)</f>
        <v>0</v>
      </c>
      <c r="Q901">
        <f>ROUNDUP(IF(D901&gt;$D$5,0,($D$5-D901+1)/365),0)</f>
        <v>1</v>
      </c>
      <c r="R901" s="28">
        <f>IF(OR(P901=1,Q901=1),IF(D901+364&lt;=$D$5,(D901+364-$D$4+1)/365,IF(D901&gt;$D$4,($D$5-D901+1)/365,$D$6/365)),0)</f>
        <v>0.18356164383561643</v>
      </c>
      <c r="S901" s="28">
        <f>'Data &amp; Parameter'!$E$16*'Data &amp; Parameter'!$E$17*('Data &amp; Parameter'!$E$18+'Data &amp; Parameter'!$E$19)*'Data &amp; Parameter'!$E$20*'Data &amp; Parameter'!$E$37*R901</f>
        <v>0.63818956679213612</v>
      </c>
      <c r="T901" s="28">
        <f t="shared" si="13"/>
        <v>1.2763791335842722</v>
      </c>
    </row>
    <row r="902" spans="1:20" ht="15.75" customHeight="1" x14ac:dyDescent="0.35">
      <c r="A902">
        <v>895</v>
      </c>
      <c r="B902" s="76">
        <v>44235</v>
      </c>
      <c r="C902" s="1" t="s">
        <v>2950</v>
      </c>
      <c r="D902" s="76">
        <v>44235</v>
      </c>
      <c r="E902" s="1" t="s">
        <v>2951</v>
      </c>
      <c r="F902" s="1" t="s">
        <v>2952</v>
      </c>
      <c r="G902" s="1" t="s">
        <v>123</v>
      </c>
      <c r="H902" s="1" t="s">
        <v>124</v>
      </c>
      <c r="I902" s="1" t="s">
        <v>125</v>
      </c>
      <c r="J902" s="1" t="s">
        <v>1812</v>
      </c>
      <c r="K902" s="1" t="s">
        <v>1812</v>
      </c>
      <c r="L902">
        <f>ROUNDUP(IF(B902&gt;$D$4,0,($D$4-B902+1)/365),0)</f>
        <v>0</v>
      </c>
      <c r="M902">
        <f>ROUNDUP(IF(B902&gt;$D$5,0,($D$5-B902+1)/365),0)</f>
        <v>1</v>
      </c>
      <c r="N902" s="28">
        <f>IF(OR(L902=1,M902=1),IF(B902+364&lt;=$D$5,(B902+364-$D$4+1)/365,IF(B902&gt;$D$4,($D$5-B902+1)/365,$D$6/365)),0)</f>
        <v>0.18356164383561643</v>
      </c>
      <c r="O902" s="28">
        <f>'Data &amp; Parameter'!$E$16*'Data &amp; Parameter'!$E$17*('Data &amp; Parameter'!$E$18+'Data &amp; Parameter'!$E$19)*'Data &amp; Parameter'!$E$20*'Data &amp; Parameter'!$E$37*N902</f>
        <v>0.63818956679213612</v>
      </c>
      <c r="P902">
        <f>ROUNDUP(IF(D902&gt;$D$4,0,($D$4-D902+1)/365),0)</f>
        <v>0</v>
      </c>
      <c r="Q902">
        <f>ROUNDUP(IF(D902&gt;$D$5,0,($D$5-D902+1)/365),0)</f>
        <v>1</v>
      </c>
      <c r="R902" s="28">
        <f>IF(OR(P902=1,Q902=1),IF(D902+364&lt;=$D$5,(D902+364-$D$4+1)/365,IF(D902&gt;$D$4,($D$5-D902+1)/365,$D$6/365)),0)</f>
        <v>0.18356164383561643</v>
      </c>
      <c r="S902" s="28">
        <f>'Data &amp; Parameter'!$E$16*'Data &amp; Parameter'!$E$17*('Data &amp; Parameter'!$E$18+'Data &amp; Parameter'!$E$19)*'Data &amp; Parameter'!$E$20*'Data &amp; Parameter'!$E$37*R902</f>
        <v>0.63818956679213612</v>
      </c>
      <c r="T902" s="28">
        <f t="shared" si="13"/>
        <v>1.2763791335842722</v>
      </c>
    </row>
    <row r="903" spans="1:20" ht="15.75" customHeight="1" x14ac:dyDescent="0.35">
      <c r="A903">
        <v>896</v>
      </c>
      <c r="B903" s="76">
        <v>44235</v>
      </c>
      <c r="C903" s="1" t="s">
        <v>2953</v>
      </c>
      <c r="D903" s="76">
        <v>44235</v>
      </c>
      <c r="E903" s="1" t="s">
        <v>2954</v>
      </c>
      <c r="F903" s="1" t="s">
        <v>2955</v>
      </c>
      <c r="G903" s="1" t="s">
        <v>123</v>
      </c>
      <c r="H903" s="1" t="s">
        <v>124</v>
      </c>
      <c r="I903" s="1" t="s">
        <v>125</v>
      </c>
      <c r="J903" s="1" t="s">
        <v>1812</v>
      </c>
      <c r="K903" s="1" t="s">
        <v>1812</v>
      </c>
      <c r="L903">
        <f>ROUNDUP(IF(B903&gt;$D$4,0,($D$4-B903+1)/365),0)</f>
        <v>0</v>
      </c>
      <c r="M903">
        <f>ROUNDUP(IF(B903&gt;$D$5,0,($D$5-B903+1)/365),0)</f>
        <v>1</v>
      </c>
      <c r="N903" s="28">
        <f>IF(OR(L903=1,M903=1),IF(B903+364&lt;=$D$5,(B903+364-$D$4+1)/365,IF(B903&gt;$D$4,($D$5-B903+1)/365,$D$6/365)),0)</f>
        <v>0.18356164383561643</v>
      </c>
      <c r="O903" s="28">
        <f>'Data &amp; Parameter'!$E$16*'Data &amp; Parameter'!$E$17*('Data &amp; Parameter'!$E$18+'Data &amp; Parameter'!$E$19)*'Data &amp; Parameter'!$E$20*'Data &amp; Parameter'!$E$37*N903</f>
        <v>0.63818956679213612</v>
      </c>
      <c r="P903">
        <f>ROUNDUP(IF(D903&gt;$D$4,0,($D$4-D903+1)/365),0)</f>
        <v>0</v>
      </c>
      <c r="Q903">
        <f>ROUNDUP(IF(D903&gt;$D$5,0,($D$5-D903+1)/365),0)</f>
        <v>1</v>
      </c>
      <c r="R903" s="28">
        <f>IF(OR(P903=1,Q903=1),IF(D903+364&lt;=$D$5,(D903+364-$D$4+1)/365,IF(D903&gt;$D$4,($D$5-D903+1)/365,$D$6/365)),0)</f>
        <v>0.18356164383561643</v>
      </c>
      <c r="S903" s="28">
        <f>'Data &amp; Parameter'!$E$16*'Data &amp; Parameter'!$E$17*('Data &amp; Parameter'!$E$18+'Data &amp; Parameter'!$E$19)*'Data &amp; Parameter'!$E$20*'Data &amp; Parameter'!$E$37*R903</f>
        <v>0.63818956679213612</v>
      </c>
      <c r="T903" s="28">
        <f t="shared" si="13"/>
        <v>1.2763791335842722</v>
      </c>
    </row>
    <row r="904" spans="1:20" ht="15.75" customHeight="1" x14ac:dyDescent="0.35">
      <c r="A904">
        <v>897</v>
      </c>
      <c r="B904" s="76">
        <v>44235</v>
      </c>
      <c r="C904" s="1" t="s">
        <v>2956</v>
      </c>
      <c r="D904" s="76">
        <v>44235</v>
      </c>
      <c r="E904" s="1" t="s">
        <v>2957</v>
      </c>
      <c r="F904" s="1" t="s">
        <v>2958</v>
      </c>
      <c r="G904" s="1" t="s">
        <v>123</v>
      </c>
      <c r="H904" s="1" t="s">
        <v>124</v>
      </c>
      <c r="I904" s="1" t="s">
        <v>125</v>
      </c>
      <c r="J904" s="1" t="s">
        <v>1812</v>
      </c>
      <c r="K904" s="1" t="s">
        <v>1812</v>
      </c>
      <c r="L904">
        <f>ROUNDUP(IF(B904&gt;$D$4,0,($D$4-B904+1)/365),0)</f>
        <v>0</v>
      </c>
      <c r="M904">
        <f>ROUNDUP(IF(B904&gt;$D$5,0,($D$5-B904+1)/365),0)</f>
        <v>1</v>
      </c>
      <c r="N904" s="28">
        <f>IF(OR(L904=1,M904=1),IF(B904+364&lt;=$D$5,(B904+364-$D$4+1)/365,IF(B904&gt;$D$4,($D$5-B904+1)/365,$D$6/365)),0)</f>
        <v>0.18356164383561643</v>
      </c>
      <c r="O904" s="28">
        <f>'Data &amp; Parameter'!$E$16*'Data &amp; Parameter'!$E$17*('Data &amp; Parameter'!$E$18+'Data &amp; Parameter'!$E$19)*'Data &amp; Parameter'!$E$20*'Data &amp; Parameter'!$E$37*N904</f>
        <v>0.63818956679213612</v>
      </c>
      <c r="P904">
        <f>ROUNDUP(IF(D904&gt;$D$4,0,($D$4-D904+1)/365),0)</f>
        <v>0</v>
      </c>
      <c r="Q904">
        <f>ROUNDUP(IF(D904&gt;$D$5,0,($D$5-D904+1)/365),0)</f>
        <v>1</v>
      </c>
      <c r="R904" s="28">
        <f>IF(OR(P904=1,Q904=1),IF(D904+364&lt;=$D$5,(D904+364-$D$4+1)/365,IF(D904&gt;$D$4,($D$5-D904+1)/365,$D$6/365)),0)</f>
        <v>0.18356164383561643</v>
      </c>
      <c r="S904" s="28">
        <f>'Data &amp; Parameter'!$E$16*'Data &amp; Parameter'!$E$17*('Data &amp; Parameter'!$E$18+'Data &amp; Parameter'!$E$19)*'Data &amp; Parameter'!$E$20*'Data &amp; Parameter'!$E$37*R904</f>
        <v>0.63818956679213612</v>
      </c>
      <c r="T904" s="28">
        <f t="shared" si="13"/>
        <v>1.2763791335842722</v>
      </c>
    </row>
    <row r="905" spans="1:20" ht="15.75" customHeight="1" x14ac:dyDescent="0.35">
      <c r="A905">
        <v>898</v>
      </c>
      <c r="B905" s="76">
        <v>44235</v>
      </c>
      <c r="C905" s="1" t="s">
        <v>2959</v>
      </c>
      <c r="D905" s="76">
        <v>44235</v>
      </c>
      <c r="E905" s="1" t="s">
        <v>2960</v>
      </c>
      <c r="F905" s="1" t="s">
        <v>2961</v>
      </c>
      <c r="G905" s="1" t="s">
        <v>123</v>
      </c>
      <c r="H905" s="1" t="s">
        <v>124</v>
      </c>
      <c r="I905" s="1" t="s">
        <v>125</v>
      </c>
      <c r="J905" s="1" t="s">
        <v>1812</v>
      </c>
      <c r="K905" s="1" t="s">
        <v>1812</v>
      </c>
      <c r="L905">
        <f>ROUNDUP(IF(B905&gt;$D$4,0,($D$4-B905+1)/365),0)</f>
        <v>0</v>
      </c>
      <c r="M905">
        <f>ROUNDUP(IF(B905&gt;$D$5,0,($D$5-B905+1)/365),0)</f>
        <v>1</v>
      </c>
      <c r="N905" s="28">
        <f>IF(OR(L905=1,M905=1),IF(B905+364&lt;=$D$5,(B905+364-$D$4+1)/365,IF(B905&gt;$D$4,($D$5-B905+1)/365,$D$6/365)),0)</f>
        <v>0.18356164383561643</v>
      </c>
      <c r="O905" s="28">
        <f>'Data &amp; Parameter'!$E$16*'Data &amp; Parameter'!$E$17*('Data &amp; Parameter'!$E$18+'Data &amp; Parameter'!$E$19)*'Data &amp; Parameter'!$E$20*'Data &amp; Parameter'!$E$37*N905</f>
        <v>0.63818956679213612</v>
      </c>
      <c r="P905">
        <f>ROUNDUP(IF(D905&gt;$D$4,0,($D$4-D905+1)/365),0)</f>
        <v>0</v>
      </c>
      <c r="Q905">
        <f>ROUNDUP(IF(D905&gt;$D$5,0,($D$5-D905+1)/365),0)</f>
        <v>1</v>
      </c>
      <c r="R905" s="28">
        <f>IF(OR(P905=1,Q905=1),IF(D905+364&lt;=$D$5,(D905+364-$D$4+1)/365,IF(D905&gt;$D$4,($D$5-D905+1)/365,$D$6/365)),0)</f>
        <v>0.18356164383561643</v>
      </c>
      <c r="S905" s="28">
        <f>'Data &amp; Parameter'!$E$16*'Data &amp; Parameter'!$E$17*('Data &amp; Parameter'!$E$18+'Data &amp; Parameter'!$E$19)*'Data &amp; Parameter'!$E$20*'Data &amp; Parameter'!$E$37*R905</f>
        <v>0.63818956679213612</v>
      </c>
      <c r="T905" s="28">
        <f t="shared" ref="T905:T968" si="14">O905+S905</f>
        <v>1.2763791335842722</v>
      </c>
    </row>
    <row r="906" spans="1:20" ht="15.75" customHeight="1" x14ac:dyDescent="0.35">
      <c r="A906">
        <v>899</v>
      </c>
      <c r="B906" s="76">
        <v>44235</v>
      </c>
      <c r="C906" s="1" t="s">
        <v>2962</v>
      </c>
      <c r="D906" s="76">
        <v>44235</v>
      </c>
      <c r="E906" s="1" t="s">
        <v>2963</v>
      </c>
      <c r="F906" s="1" t="s">
        <v>2964</v>
      </c>
      <c r="G906" s="1" t="s">
        <v>123</v>
      </c>
      <c r="H906" s="1" t="s">
        <v>124</v>
      </c>
      <c r="I906" s="1" t="s">
        <v>125</v>
      </c>
      <c r="J906" s="1" t="s">
        <v>1812</v>
      </c>
      <c r="K906" s="1" t="s">
        <v>1812</v>
      </c>
      <c r="L906">
        <f>ROUNDUP(IF(B906&gt;$D$4,0,($D$4-B906+1)/365),0)</f>
        <v>0</v>
      </c>
      <c r="M906">
        <f>ROUNDUP(IF(B906&gt;$D$5,0,($D$5-B906+1)/365),0)</f>
        <v>1</v>
      </c>
      <c r="N906" s="28">
        <f>IF(OR(L906=1,M906=1),IF(B906+364&lt;=$D$5,(B906+364-$D$4+1)/365,IF(B906&gt;$D$4,($D$5-B906+1)/365,$D$6/365)),0)</f>
        <v>0.18356164383561643</v>
      </c>
      <c r="O906" s="28">
        <f>'Data &amp; Parameter'!$E$16*'Data &amp; Parameter'!$E$17*('Data &amp; Parameter'!$E$18+'Data &amp; Parameter'!$E$19)*'Data &amp; Parameter'!$E$20*'Data &amp; Parameter'!$E$37*N906</f>
        <v>0.63818956679213612</v>
      </c>
      <c r="P906">
        <f>ROUNDUP(IF(D906&gt;$D$4,0,($D$4-D906+1)/365),0)</f>
        <v>0</v>
      </c>
      <c r="Q906">
        <f>ROUNDUP(IF(D906&gt;$D$5,0,($D$5-D906+1)/365),0)</f>
        <v>1</v>
      </c>
      <c r="R906" s="28">
        <f>IF(OR(P906=1,Q906=1),IF(D906+364&lt;=$D$5,(D906+364-$D$4+1)/365,IF(D906&gt;$D$4,($D$5-D906+1)/365,$D$6/365)),0)</f>
        <v>0.18356164383561643</v>
      </c>
      <c r="S906" s="28">
        <f>'Data &amp; Parameter'!$E$16*'Data &amp; Parameter'!$E$17*('Data &amp; Parameter'!$E$18+'Data &amp; Parameter'!$E$19)*'Data &amp; Parameter'!$E$20*'Data &amp; Parameter'!$E$37*R906</f>
        <v>0.63818956679213612</v>
      </c>
      <c r="T906" s="28">
        <f t="shared" si="14"/>
        <v>1.2763791335842722</v>
      </c>
    </row>
    <row r="907" spans="1:20" ht="15.75" customHeight="1" x14ac:dyDescent="0.35">
      <c r="A907">
        <v>900</v>
      </c>
      <c r="B907" s="76">
        <v>44235</v>
      </c>
      <c r="C907" s="1" t="s">
        <v>2965</v>
      </c>
      <c r="D907" s="76">
        <v>44235</v>
      </c>
      <c r="E907" s="1" t="s">
        <v>2966</v>
      </c>
      <c r="F907" s="1" t="s">
        <v>2967</v>
      </c>
      <c r="G907" s="1" t="s">
        <v>123</v>
      </c>
      <c r="H907" s="1" t="s">
        <v>124</v>
      </c>
      <c r="I907" s="1" t="s">
        <v>125</v>
      </c>
      <c r="J907" s="1" t="s">
        <v>1812</v>
      </c>
      <c r="K907" s="1" t="s">
        <v>1812</v>
      </c>
      <c r="L907">
        <f>ROUNDUP(IF(B907&gt;$D$4,0,($D$4-B907+1)/365),0)</f>
        <v>0</v>
      </c>
      <c r="M907">
        <f>ROUNDUP(IF(B907&gt;$D$5,0,($D$5-B907+1)/365),0)</f>
        <v>1</v>
      </c>
      <c r="N907" s="28">
        <f>IF(OR(L907=1,M907=1),IF(B907+364&lt;=$D$5,(B907+364-$D$4+1)/365,IF(B907&gt;$D$4,($D$5-B907+1)/365,$D$6/365)),0)</f>
        <v>0.18356164383561643</v>
      </c>
      <c r="O907" s="28">
        <f>'Data &amp; Parameter'!$E$16*'Data &amp; Parameter'!$E$17*('Data &amp; Parameter'!$E$18+'Data &amp; Parameter'!$E$19)*'Data &amp; Parameter'!$E$20*'Data &amp; Parameter'!$E$37*N907</f>
        <v>0.63818956679213612</v>
      </c>
      <c r="P907">
        <f>ROUNDUP(IF(D907&gt;$D$4,0,($D$4-D907+1)/365),0)</f>
        <v>0</v>
      </c>
      <c r="Q907">
        <f>ROUNDUP(IF(D907&gt;$D$5,0,($D$5-D907+1)/365),0)</f>
        <v>1</v>
      </c>
      <c r="R907" s="28">
        <f>IF(OR(P907=1,Q907=1),IF(D907+364&lt;=$D$5,(D907+364-$D$4+1)/365,IF(D907&gt;$D$4,($D$5-D907+1)/365,$D$6/365)),0)</f>
        <v>0.18356164383561643</v>
      </c>
      <c r="S907" s="28">
        <f>'Data &amp; Parameter'!$E$16*'Data &amp; Parameter'!$E$17*('Data &amp; Parameter'!$E$18+'Data &amp; Parameter'!$E$19)*'Data &amp; Parameter'!$E$20*'Data &amp; Parameter'!$E$37*R907</f>
        <v>0.63818956679213612</v>
      </c>
      <c r="T907" s="28">
        <f t="shared" si="14"/>
        <v>1.2763791335842722</v>
      </c>
    </row>
    <row r="908" spans="1:20" ht="15.75" customHeight="1" x14ac:dyDescent="0.35">
      <c r="A908">
        <v>901</v>
      </c>
      <c r="B908" s="76">
        <v>44235</v>
      </c>
      <c r="C908" s="1" t="s">
        <v>2968</v>
      </c>
      <c r="D908" s="76">
        <v>44235</v>
      </c>
      <c r="E908" s="1" t="s">
        <v>2969</v>
      </c>
      <c r="F908" s="1" t="s">
        <v>2970</v>
      </c>
      <c r="G908" s="1" t="s">
        <v>123</v>
      </c>
      <c r="H908" s="1" t="s">
        <v>124</v>
      </c>
      <c r="I908" s="1" t="s">
        <v>125</v>
      </c>
      <c r="J908" s="1" t="s">
        <v>1812</v>
      </c>
      <c r="K908" s="1" t="s">
        <v>1812</v>
      </c>
      <c r="L908">
        <f>ROUNDUP(IF(B908&gt;$D$4,0,($D$4-B908+1)/365),0)</f>
        <v>0</v>
      </c>
      <c r="M908">
        <f>ROUNDUP(IF(B908&gt;$D$5,0,($D$5-B908+1)/365),0)</f>
        <v>1</v>
      </c>
      <c r="N908" s="28">
        <f>IF(OR(L908=1,M908=1),IF(B908+364&lt;=$D$5,(B908+364-$D$4+1)/365,IF(B908&gt;$D$4,($D$5-B908+1)/365,$D$6/365)),0)</f>
        <v>0.18356164383561643</v>
      </c>
      <c r="O908" s="28">
        <f>'Data &amp; Parameter'!$E$16*'Data &amp; Parameter'!$E$17*('Data &amp; Parameter'!$E$18+'Data &amp; Parameter'!$E$19)*'Data &amp; Parameter'!$E$20*'Data &amp; Parameter'!$E$37*N908</f>
        <v>0.63818956679213612</v>
      </c>
      <c r="P908">
        <f>ROUNDUP(IF(D908&gt;$D$4,0,($D$4-D908+1)/365),0)</f>
        <v>0</v>
      </c>
      <c r="Q908">
        <f>ROUNDUP(IF(D908&gt;$D$5,0,($D$5-D908+1)/365),0)</f>
        <v>1</v>
      </c>
      <c r="R908" s="28">
        <f>IF(OR(P908=1,Q908=1),IF(D908+364&lt;=$D$5,(D908+364-$D$4+1)/365,IF(D908&gt;$D$4,($D$5-D908+1)/365,$D$6/365)),0)</f>
        <v>0.18356164383561643</v>
      </c>
      <c r="S908" s="28">
        <f>'Data &amp; Parameter'!$E$16*'Data &amp; Parameter'!$E$17*('Data &amp; Parameter'!$E$18+'Data &amp; Parameter'!$E$19)*'Data &amp; Parameter'!$E$20*'Data &amp; Parameter'!$E$37*R908</f>
        <v>0.63818956679213612</v>
      </c>
      <c r="T908" s="28">
        <f t="shared" si="14"/>
        <v>1.2763791335842722</v>
      </c>
    </row>
    <row r="909" spans="1:20" ht="15.75" customHeight="1" x14ac:dyDescent="0.35">
      <c r="A909">
        <v>902</v>
      </c>
      <c r="B909" s="76">
        <v>44235</v>
      </c>
      <c r="C909" s="1" t="s">
        <v>2971</v>
      </c>
      <c r="D909" s="76">
        <v>44235</v>
      </c>
      <c r="E909" s="1" t="s">
        <v>2972</v>
      </c>
      <c r="F909" s="1" t="s">
        <v>2973</v>
      </c>
      <c r="G909" s="1" t="s">
        <v>123</v>
      </c>
      <c r="H909" s="1" t="s">
        <v>124</v>
      </c>
      <c r="I909" s="1" t="s">
        <v>125</v>
      </c>
      <c r="J909" s="1" t="s">
        <v>1812</v>
      </c>
      <c r="K909" s="1" t="s">
        <v>1812</v>
      </c>
      <c r="L909">
        <f>ROUNDUP(IF(B909&gt;$D$4,0,($D$4-B909+1)/365),0)</f>
        <v>0</v>
      </c>
      <c r="M909">
        <f>ROUNDUP(IF(B909&gt;$D$5,0,($D$5-B909+1)/365),0)</f>
        <v>1</v>
      </c>
      <c r="N909" s="28">
        <f>IF(OR(L909=1,M909=1),IF(B909+364&lt;=$D$5,(B909+364-$D$4+1)/365,IF(B909&gt;$D$4,($D$5-B909+1)/365,$D$6/365)),0)</f>
        <v>0.18356164383561643</v>
      </c>
      <c r="O909" s="28">
        <f>'Data &amp; Parameter'!$E$16*'Data &amp; Parameter'!$E$17*('Data &amp; Parameter'!$E$18+'Data &amp; Parameter'!$E$19)*'Data &amp; Parameter'!$E$20*'Data &amp; Parameter'!$E$37*N909</f>
        <v>0.63818956679213612</v>
      </c>
      <c r="P909">
        <f>ROUNDUP(IF(D909&gt;$D$4,0,($D$4-D909+1)/365),0)</f>
        <v>0</v>
      </c>
      <c r="Q909">
        <f>ROUNDUP(IF(D909&gt;$D$5,0,($D$5-D909+1)/365),0)</f>
        <v>1</v>
      </c>
      <c r="R909" s="28">
        <f>IF(OR(P909=1,Q909=1),IF(D909+364&lt;=$D$5,(D909+364-$D$4+1)/365,IF(D909&gt;$D$4,($D$5-D909+1)/365,$D$6/365)),0)</f>
        <v>0.18356164383561643</v>
      </c>
      <c r="S909" s="28">
        <f>'Data &amp; Parameter'!$E$16*'Data &amp; Parameter'!$E$17*('Data &amp; Parameter'!$E$18+'Data &amp; Parameter'!$E$19)*'Data &amp; Parameter'!$E$20*'Data &amp; Parameter'!$E$37*R909</f>
        <v>0.63818956679213612</v>
      </c>
      <c r="T909" s="28">
        <f t="shared" si="14"/>
        <v>1.2763791335842722</v>
      </c>
    </row>
    <row r="910" spans="1:20" ht="15.75" customHeight="1" x14ac:dyDescent="0.35">
      <c r="A910">
        <v>903</v>
      </c>
      <c r="B910" s="76">
        <v>44235</v>
      </c>
      <c r="C910" s="1" t="s">
        <v>2974</v>
      </c>
      <c r="D910" s="76">
        <v>44235</v>
      </c>
      <c r="E910" s="1" t="s">
        <v>2975</v>
      </c>
      <c r="F910" s="1" t="s">
        <v>2976</v>
      </c>
      <c r="G910" s="1" t="s">
        <v>123</v>
      </c>
      <c r="H910" s="1" t="s">
        <v>124</v>
      </c>
      <c r="I910" s="1" t="s">
        <v>125</v>
      </c>
      <c r="J910" s="1" t="s">
        <v>1812</v>
      </c>
      <c r="K910" s="1" t="s">
        <v>1812</v>
      </c>
      <c r="L910">
        <f>ROUNDUP(IF(B910&gt;$D$4,0,($D$4-B910+1)/365),0)</f>
        <v>0</v>
      </c>
      <c r="M910">
        <f>ROUNDUP(IF(B910&gt;$D$5,0,($D$5-B910+1)/365),0)</f>
        <v>1</v>
      </c>
      <c r="N910" s="28">
        <f>IF(OR(L910=1,M910=1),IF(B910+364&lt;=$D$5,(B910+364-$D$4+1)/365,IF(B910&gt;$D$4,($D$5-B910+1)/365,$D$6/365)),0)</f>
        <v>0.18356164383561643</v>
      </c>
      <c r="O910" s="28">
        <f>'Data &amp; Parameter'!$E$16*'Data &amp; Parameter'!$E$17*('Data &amp; Parameter'!$E$18+'Data &amp; Parameter'!$E$19)*'Data &amp; Parameter'!$E$20*'Data &amp; Parameter'!$E$37*N910</f>
        <v>0.63818956679213612</v>
      </c>
      <c r="P910">
        <f>ROUNDUP(IF(D910&gt;$D$4,0,($D$4-D910+1)/365),0)</f>
        <v>0</v>
      </c>
      <c r="Q910">
        <f>ROUNDUP(IF(D910&gt;$D$5,0,($D$5-D910+1)/365),0)</f>
        <v>1</v>
      </c>
      <c r="R910" s="28">
        <f>IF(OR(P910=1,Q910=1),IF(D910+364&lt;=$D$5,(D910+364-$D$4+1)/365,IF(D910&gt;$D$4,($D$5-D910+1)/365,$D$6/365)),0)</f>
        <v>0.18356164383561643</v>
      </c>
      <c r="S910" s="28">
        <f>'Data &amp; Parameter'!$E$16*'Data &amp; Parameter'!$E$17*('Data &amp; Parameter'!$E$18+'Data &amp; Parameter'!$E$19)*'Data &amp; Parameter'!$E$20*'Data &amp; Parameter'!$E$37*R910</f>
        <v>0.63818956679213612</v>
      </c>
      <c r="T910" s="28">
        <f t="shared" si="14"/>
        <v>1.2763791335842722</v>
      </c>
    </row>
    <row r="911" spans="1:20" ht="15.75" customHeight="1" x14ac:dyDescent="0.35">
      <c r="A911">
        <v>904</v>
      </c>
      <c r="B911" s="76">
        <v>44235</v>
      </c>
      <c r="C911" s="1" t="s">
        <v>2977</v>
      </c>
      <c r="D911" s="76">
        <v>44235</v>
      </c>
      <c r="E911" s="1" t="s">
        <v>2978</v>
      </c>
      <c r="F911" s="1" t="s">
        <v>2979</v>
      </c>
      <c r="G911" s="1" t="s">
        <v>123</v>
      </c>
      <c r="H911" s="1" t="s">
        <v>124</v>
      </c>
      <c r="I911" s="1" t="s">
        <v>125</v>
      </c>
      <c r="J911" s="1" t="s">
        <v>1812</v>
      </c>
      <c r="K911" s="1" t="s">
        <v>1812</v>
      </c>
      <c r="L911">
        <f>ROUNDUP(IF(B911&gt;$D$4,0,($D$4-B911+1)/365),0)</f>
        <v>0</v>
      </c>
      <c r="M911">
        <f>ROUNDUP(IF(B911&gt;$D$5,0,($D$5-B911+1)/365),0)</f>
        <v>1</v>
      </c>
      <c r="N911" s="28">
        <f>IF(OR(L911=1,M911=1),IF(B911+364&lt;=$D$5,(B911+364-$D$4+1)/365,IF(B911&gt;$D$4,($D$5-B911+1)/365,$D$6/365)),0)</f>
        <v>0.18356164383561643</v>
      </c>
      <c r="O911" s="28">
        <f>'Data &amp; Parameter'!$E$16*'Data &amp; Parameter'!$E$17*('Data &amp; Parameter'!$E$18+'Data &amp; Parameter'!$E$19)*'Data &amp; Parameter'!$E$20*'Data &amp; Parameter'!$E$37*N911</f>
        <v>0.63818956679213612</v>
      </c>
      <c r="P911">
        <f>ROUNDUP(IF(D911&gt;$D$4,0,($D$4-D911+1)/365),0)</f>
        <v>0</v>
      </c>
      <c r="Q911">
        <f>ROUNDUP(IF(D911&gt;$D$5,0,($D$5-D911+1)/365),0)</f>
        <v>1</v>
      </c>
      <c r="R911" s="28">
        <f>IF(OR(P911=1,Q911=1),IF(D911+364&lt;=$D$5,(D911+364-$D$4+1)/365,IF(D911&gt;$D$4,($D$5-D911+1)/365,$D$6/365)),0)</f>
        <v>0.18356164383561643</v>
      </c>
      <c r="S911" s="28">
        <f>'Data &amp; Parameter'!$E$16*'Data &amp; Parameter'!$E$17*('Data &amp; Parameter'!$E$18+'Data &amp; Parameter'!$E$19)*'Data &amp; Parameter'!$E$20*'Data &amp; Parameter'!$E$37*R911</f>
        <v>0.63818956679213612</v>
      </c>
      <c r="T911" s="28">
        <f t="shared" si="14"/>
        <v>1.2763791335842722</v>
      </c>
    </row>
    <row r="912" spans="1:20" ht="15.75" customHeight="1" x14ac:dyDescent="0.35">
      <c r="A912">
        <v>905</v>
      </c>
      <c r="B912" s="76">
        <v>44235</v>
      </c>
      <c r="C912" s="1" t="s">
        <v>2980</v>
      </c>
      <c r="D912" s="76">
        <v>44235</v>
      </c>
      <c r="E912" s="1" t="s">
        <v>2981</v>
      </c>
      <c r="F912" s="1" t="s">
        <v>2982</v>
      </c>
      <c r="G912" s="1" t="s">
        <v>123</v>
      </c>
      <c r="H912" s="1" t="s">
        <v>124</v>
      </c>
      <c r="I912" s="1" t="s">
        <v>125</v>
      </c>
      <c r="J912" s="1" t="s">
        <v>1812</v>
      </c>
      <c r="K912" s="1" t="s">
        <v>1812</v>
      </c>
      <c r="L912">
        <f>ROUNDUP(IF(B912&gt;$D$4,0,($D$4-B912+1)/365),0)</f>
        <v>0</v>
      </c>
      <c r="M912">
        <f>ROUNDUP(IF(B912&gt;$D$5,0,($D$5-B912+1)/365),0)</f>
        <v>1</v>
      </c>
      <c r="N912" s="28">
        <f>IF(OR(L912=1,M912=1),IF(B912+364&lt;=$D$5,(B912+364-$D$4+1)/365,IF(B912&gt;$D$4,($D$5-B912+1)/365,$D$6/365)),0)</f>
        <v>0.18356164383561643</v>
      </c>
      <c r="O912" s="28">
        <f>'Data &amp; Parameter'!$E$16*'Data &amp; Parameter'!$E$17*('Data &amp; Parameter'!$E$18+'Data &amp; Parameter'!$E$19)*'Data &amp; Parameter'!$E$20*'Data &amp; Parameter'!$E$37*N912</f>
        <v>0.63818956679213612</v>
      </c>
      <c r="P912">
        <f>ROUNDUP(IF(D912&gt;$D$4,0,($D$4-D912+1)/365),0)</f>
        <v>0</v>
      </c>
      <c r="Q912">
        <f>ROUNDUP(IF(D912&gt;$D$5,0,($D$5-D912+1)/365),0)</f>
        <v>1</v>
      </c>
      <c r="R912" s="28">
        <f>IF(OR(P912=1,Q912=1),IF(D912+364&lt;=$D$5,(D912+364-$D$4+1)/365,IF(D912&gt;$D$4,($D$5-D912+1)/365,$D$6/365)),0)</f>
        <v>0.18356164383561643</v>
      </c>
      <c r="S912" s="28">
        <f>'Data &amp; Parameter'!$E$16*'Data &amp; Parameter'!$E$17*('Data &amp; Parameter'!$E$18+'Data &amp; Parameter'!$E$19)*'Data &amp; Parameter'!$E$20*'Data &amp; Parameter'!$E$37*R912</f>
        <v>0.63818956679213612</v>
      </c>
      <c r="T912" s="28">
        <f t="shared" si="14"/>
        <v>1.2763791335842722</v>
      </c>
    </row>
    <row r="913" spans="1:20" ht="15.75" customHeight="1" x14ac:dyDescent="0.35">
      <c r="A913">
        <v>906</v>
      </c>
      <c r="B913" s="76">
        <v>44235</v>
      </c>
      <c r="C913" s="1" t="s">
        <v>2983</v>
      </c>
      <c r="D913" s="76">
        <v>44235</v>
      </c>
      <c r="E913" s="1" t="s">
        <v>2984</v>
      </c>
      <c r="F913" s="1" t="s">
        <v>2985</v>
      </c>
      <c r="G913" s="1" t="s">
        <v>123</v>
      </c>
      <c r="H913" s="1" t="s">
        <v>124</v>
      </c>
      <c r="I913" s="1" t="s">
        <v>125</v>
      </c>
      <c r="J913" s="1" t="s">
        <v>1812</v>
      </c>
      <c r="K913" s="1" t="s">
        <v>1812</v>
      </c>
      <c r="L913">
        <f>ROUNDUP(IF(B913&gt;$D$4,0,($D$4-B913+1)/365),0)</f>
        <v>0</v>
      </c>
      <c r="M913">
        <f>ROUNDUP(IF(B913&gt;$D$5,0,($D$5-B913+1)/365),0)</f>
        <v>1</v>
      </c>
      <c r="N913" s="28">
        <f>IF(OR(L913=1,M913=1),IF(B913+364&lt;=$D$5,(B913+364-$D$4+1)/365,IF(B913&gt;$D$4,($D$5-B913+1)/365,$D$6/365)),0)</f>
        <v>0.18356164383561643</v>
      </c>
      <c r="O913" s="28">
        <f>'Data &amp; Parameter'!$E$16*'Data &amp; Parameter'!$E$17*('Data &amp; Parameter'!$E$18+'Data &amp; Parameter'!$E$19)*'Data &amp; Parameter'!$E$20*'Data &amp; Parameter'!$E$37*N913</f>
        <v>0.63818956679213612</v>
      </c>
      <c r="P913">
        <f>ROUNDUP(IF(D913&gt;$D$4,0,($D$4-D913+1)/365),0)</f>
        <v>0</v>
      </c>
      <c r="Q913">
        <f>ROUNDUP(IF(D913&gt;$D$5,0,($D$5-D913+1)/365),0)</f>
        <v>1</v>
      </c>
      <c r="R913" s="28">
        <f>IF(OR(P913=1,Q913=1),IF(D913+364&lt;=$D$5,(D913+364-$D$4+1)/365,IF(D913&gt;$D$4,($D$5-D913+1)/365,$D$6/365)),0)</f>
        <v>0.18356164383561643</v>
      </c>
      <c r="S913" s="28">
        <f>'Data &amp; Parameter'!$E$16*'Data &amp; Parameter'!$E$17*('Data &amp; Parameter'!$E$18+'Data &amp; Parameter'!$E$19)*'Data &amp; Parameter'!$E$20*'Data &amp; Parameter'!$E$37*R913</f>
        <v>0.63818956679213612</v>
      </c>
      <c r="T913" s="28">
        <f t="shared" si="14"/>
        <v>1.2763791335842722</v>
      </c>
    </row>
    <row r="914" spans="1:20" ht="15.75" customHeight="1" x14ac:dyDescent="0.35">
      <c r="A914">
        <v>907</v>
      </c>
      <c r="B914" s="76">
        <v>44235</v>
      </c>
      <c r="C914" s="1" t="s">
        <v>2986</v>
      </c>
      <c r="D914" s="76">
        <v>44235</v>
      </c>
      <c r="E914" s="1" t="s">
        <v>2987</v>
      </c>
      <c r="F914" s="1" t="s">
        <v>2988</v>
      </c>
      <c r="G914" s="1" t="s">
        <v>123</v>
      </c>
      <c r="H914" s="1" t="s">
        <v>124</v>
      </c>
      <c r="I914" s="1" t="s">
        <v>125</v>
      </c>
      <c r="J914" s="1" t="s">
        <v>1812</v>
      </c>
      <c r="K914" s="1" t="s">
        <v>1812</v>
      </c>
      <c r="L914">
        <f>ROUNDUP(IF(B914&gt;$D$4,0,($D$4-B914+1)/365),0)</f>
        <v>0</v>
      </c>
      <c r="M914">
        <f>ROUNDUP(IF(B914&gt;$D$5,0,($D$5-B914+1)/365),0)</f>
        <v>1</v>
      </c>
      <c r="N914" s="28">
        <f>IF(OR(L914=1,M914=1),IF(B914+364&lt;=$D$5,(B914+364-$D$4+1)/365,IF(B914&gt;$D$4,($D$5-B914+1)/365,$D$6/365)),0)</f>
        <v>0.18356164383561643</v>
      </c>
      <c r="O914" s="28">
        <f>'Data &amp; Parameter'!$E$16*'Data &amp; Parameter'!$E$17*('Data &amp; Parameter'!$E$18+'Data &amp; Parameter'!$E$19)*'Data &amp; Parameter'!$E$20*'Data &amp; Parameter'!$E$37*N914</f>
        <v>0.63818956679213612</v>
      </c>
      <c r="P914">
        <f>ROUNDUP(IF(D914&gt;$D$4,0,($D$4-D914+1)/365),0)</f>
        <v>0</v>
      </c>
      <c r="Q914">
        <f>ROUNDUP(IF(D914&gt;$D$5,0,($D$5-D914+1)/365),0)</f>
        <v>1</v>
      </c>
      <c r="R914" s="28">
        <f>IF(OR(P914=1,Q914=1),IF(D914+364&lt;=$D$5,(D914+364-$D$4+1)/365,IF(D914&gt;$D$4,($D$5-D914+1)/365,$D$6/365)),0)</f>
        <v>0.18356164383561643</v>
      </c>
      <c r="S914" s="28">
        <f>'Data &amp; Parameter'!$E$16*'Data &amp; Parameter'!$E$17*('Data &amp; Parameter'!$E$18+'Data &amp; Parameter'!$E$19)*'Data &amp; Parameter'!$E$20*'Data &amp; Parameter'!$E$37*R914</f>
        <v>0.63818956679213612</v>
      </c>
      <c r="T914" s="28">
        <f t="shared" si="14"/>
        <v>1.2763791335842722</v>
      </c>
    </row>
    <row r="915" spans="1:20" ht="15.75" customHeight="1" x14ac:dyDescent="0.35">
      <c r="A915">
        <v>908</v>
      </c>
      <c r="B915" s="76">
        <v>44235</v>
      </c>
      <c r="C915" s="1" t="s">
        <v>2989</v>
      </c>
      <c r="D915" s="76">
        <v>44235</v>
      </c>
      <c r="E915" s="1" t="s">
        <v>2990</v>
      </c>
      <c r="F915" s="1" t="s">
        <v>2991</v>
      </c>
      <c r="G915" s="1" t="s">
        <v>123</v>
      </c>
      <c r="H915" s="1" t="s">
        <v>124</v>
      </c>
      <c r="I915" s="1" t="s">
        <v>125</v>
      </c>
      <c r="J915" s="1" t="s">
        <v>1812</v>
      </c>
      <c r="K915" s="1" t="s">
        <v>1812</v>
      </c>
      <c r="L915">
        <f>ROUNDUP(IF(B915&gt;$D$4,0,($D$4-B915+1)/365),0)</f>
        <v>0</v>
      </c>
      <c r="M915">
        <f>ROUNDUP(IF(B915&gt;$D$5,0,($D$5-B915+1)/365),0)</f>
        <v>1</v>
      </c>
      <c r="N915" s="28">
        <f>IF(OR(L915=1,M915=1),IF(B915+364&lt;=$D$5,(B915+364-$D$4+1)/365,IF(B915&gt;$D$4,($D$5-B915+1)/365,$D$6/365)),0)</f>
        <v>0.18356164383561643</v>
      </c>
      <c r="O915" s="28">
        <f>'Data &amp; Parameter'!$E$16*'Data &amp; Parameter'!$E$17*('Data &amp; Parameter'!$E$18+'Data &amp; Parameter'!$E$19)*'Data &amp; Parameter'!$E$20*'Data &amp; Parameter'!$E$37*N915</f>
        <v>0.63818956679213612</v>
      </c>
      <c r="P915">
        <f>ROUNDUP(IF(D915&gt;$D$4,0,($D$4-D915+1)/365),0)</f>
        <v>0</v>
      </c>
      <c r="Q915">
        <f>ROUNDUP(IF(D915&gt;$D$5,0,($D$5-D915+1)/365),0)</f>
        <v>1</v>
      </c>
      <c r="R915" s="28">
        <f>IF(OR(P915=1,Q915=1),IF(D915+364&lt;=$D$5,(D915+364-$D$4+1)/365,IF(D915&gt;$D$4,($D$5-D915+1)/365,$D$6/365)),0)</f>
        <v>0.18356164383561643</v>
      </c>
      <c r="S915" s="28">
        <f>'Data &amp; Parameter'!$E$16*'Data &amp; Parameter'!$E$17*('Data &amp; Parameter'!$E$18+'Data &amp; Parameter'!$E$19)*'Data &amp; Parameter'!$E$20*'Data &amp; Parameter'!$E$37*R915</f>
        <v>0.63818956679213612</v>
      </c>
      <c r="T915" s="28">
        <f t="shared" si="14"/>
        <v>1.2763791335842722</v>
      </c>
    </row>
    <row r="916" spans="1:20" ht="15.75" customHeight="1" x14ac:dyDescent="0.35">
      <c r="A916">
        <v>909</v>
      </c>
      <c r="B916" s="76">
        <v>44235</v>
      </c>
      <c r="C916" s="1" t="s">
        <v>2992</v>
      </c>
      <c r="D916" s="76">
        <v>44235</v>
      </c>
      <c r="E916" s="1" t="s">
        <v>2993</v>
      </c>
      <c r="F916" s="1" t="s">
        <v>2994</v>
      </c>
      <c r="G916" s="1" t="s">
        <v>123</v>
      </c>
      <c r="H916" s="1" t="s">
        <v>124</v>
      </c>
      <c r="I916" s="1" t="s">
        <v>125</v>
      </c>
      <c r="J916" s="1" t="s">
        <v>1812</v>
      </c>
      <c r="K916" s="1" t="s">
        <v>1812</v>
      </c>
      <c r="L916">
        <f>ROUNDUP(IF(B916&gt;$D$4,0,($D$4-B916+1)/365),0)</f>
        <v>0</v>
      </c>
      <c r="M916">
        <f>ROUNDUP(IF(B916&gt;$D$5,0,($D$5-B916+1)/365),0)</f>
        <v>1</v>
      </c>
      <c r="N916" s="28">
        <f>IF(OR(L916=1,M916=1),IF(B916+364&lt;=$D$5,(B916+364-$D$4+1)/365,IF(B916&gt;$D$4,($D$5-B916+1)/365,$D$6/365)),0)</f>
        <v>0.18356164383561643</v>
      </c>
      <c r="O916" s="28">
        <f>'Data &amp; Parameter'!$E$16*'Data &amp; Parameter'!$E$17*('Data &amp; Parameter'!$E$18+'Data &amp; Parameter'!$E$19)*'Data &amp; Parameter'!$E$20*'Data &amp; Parameter'!$E$37*N916</f>
        <v>0.63818956679213612</v>
      </c>
      <c r="P916">
        <f>ROUNDUP(IF(D916&gt;$D$4,0,($D$4-D916+1)/365),0)</f>
        <v>0</v>
      </c>
      <c r="Q916">
        <f>ROUNDUP(IF(D916&gt;$D$5,0,($D$5-D916+1)/365),0)</f>
        <v>1</v>
      </c>
      <c r="R916" s="28">
        <f>IF(OR(P916=1,Q916=1),IF(D916+364&lt;=$D$5,(D916+364-$D$4+1)/365,IF(D916&gt;$D$4,($D$5-D916+1)/365,$D$6/365)),0)</f>
        <v>0.18356164383561643</v>
      </c>
      <c r="S916" s="28">
        <f>'Data &amp; Parameter'!$E$16*'Data &amp; Parameter'!$E$17*('Data &amp; Parameter'!$E$18+'Data &amp; Parameter'!$E$19)*'Data &amp; Parameter'!$E$20*'Data &amp; Parameter'!$E$37*R916</f>
        <v>0.63818956679213612</v>
      </c>
      <c r="T916" s="28">
        <f t="shared" si="14"/>
        <v>1.2763791335842722</v>
      </c>
    </row>
    <row r="917" spans="1:20" ht="15.75" customHeight="1" x14ac:dyDescent="0.35">
      <c r="A917">
        <v>910</v>
      </c>
      <c r="B917" s="76">
        <v>44235</v>
      </c>
      <c r="C917" s="1" t="s">
        <v>2995</v>
      </c>
      <c r="D917" s="76">
        <v>44235</v>
      </c>
      <c r="E917" s="1" t="s">
        <v>2996</v>
      </c>
      <c r="F917" s="1" t="s">
        <v>2997</v>
      </c>
      <c r="G917" s="1" t="s">
        <v>123</v>
      </c>
      <c r="H917" s="1" t="s">
        <v>124</v>
      </c>
      <c r="I917" s="1" t="s">
        <v>125</v>
      </c>
      <c r="J917" s="1" t="s">
        <v>1812</v>
      </c>
      <c r="K917" s="1" t="s">
        <v>1812</v>
      </c>
      <c r="L917">
        <f>ROUNDUP(IF(B917&gt;$D$4,0,($D$4-B917+1)/365),0)</f>
        <v>0</v>
      </c>
      <c r="M917">
        <f>ROUNDUP(IF(B917&gt;$D$5,0,($D$5-B917+1)/365),0)</f>
        <v>1</v>
      </c>
      <c r="N917" s="28">
        <f>IF(OR(L917=1,M917=1),IF(B917+364&lt;=$D$5,(B917+364-$D$4+1)/365,IF(B917&gt;$D$4,($D$5-B917+1)/365,$D$6/365)),0)</f>
        <v>0.18356164383561643</v>
      </c>
      <c r="O917" s="28">
        <f>'Data &amp; Parameter'!$E$16*'Data &amp; Parameter'!$E$17*('Data &amp; Parameter'!$E$18+'Data &amp; Parameter'!$E$19)*'Data &amp; Parameter'!$E$20*'Data &amp; Parameter'!$E$37*N917</f>
        <v>0.63818956679213612</v>
      </c>
      <c r="P917">
        <f>ROUNDUP(IF(D917&gt;$D$4,0,($D$4-D917+1)/365),0)</f>
        <v>0</v>
      </c>
      <c r="Q917">
        <f>ROUNDUP(IF(D917&gt;$D$5,0,($D$5-D917+1)/365),0)</f>
        <v>1</v>
      </c>
      <c r="R917" s="28">
        <f>IF(OR(P917=1,Q917=1),IF(D917+364&lt;=$D$5,(D917+364-$D$4+1)/365,IF(D917&gt;$D$4,($D$5-D917+1)/365,$D$6/365)),0)</f>
        <v>0.18356164383561643</v>
      </c>
      <c r="S917" s="28">
        <f>'Data &amp; Parameter'!$E$16*'Data &amp; Parameter'!$E$17*('Data &amp; Parameter'!$E$18+'Data &amp; Parameter'!$E$19)*'Data &amp; Parameter'!$E$20*'Data &amp; Parameter'!$E$37*R917</f>
        <v>0.63818956679213612</v>
      </c>
      <c r="T917" s="28">
        <f t="shared" si="14"/>
        <v>1.2763791335842722</v>
      </c>
    </row>
    <row r="918" spans="1:20" ht="15.75" customHeight="1" x14ac:dyDescent="0.35">
      <c r="A918">
        <v>911</v>
      </c>
      <c r="B918" s="76">
        <v>44235</v>
      </c>
      <c r="C918" s="1" t="s">
        <v>2998</v>
      </c>
      <c r="D918" s="76">
        <v>44235</v>
      </c>
      <c r="E918" s="1" t="s">
        <v>2999</v>
      </c>
      <c r="F918" s="1" t="s">
        <v>3000</v>
      </c>
      <c r="G918" s="1" t="s">
        <v>123</v>
      </c>
      <c r="H918" s="1" t="s">
        <v>124</v>
      </c>
      <c r="I918" s="1" t="s">
        <v>125</v>
      </c>
      <c r="J918" s="1" t="s">
        <v>1812</v>
      </c>
      <c r="K918" s="1" t="s">
        <v>1812</v>
      </c>
      <c r="L918">
        <f>ROUNDUP(IF(B918&gt;$D$4,0,($D$4-B918+1)/365),0)</f>
        <v>0</v>
      </c>
      <c r="M918">
        <f>ROUNDUP(IF(B918&gt;$D$5,0,($D$5-B918+1)/365),0)</f>
        <v>1</v>
      </c>
      <c r="N918" s="28">
        <f>IF(OR(L918=1,M918=1),IF(B918+364&lt;=$D$5,(B918+364-$D$4+1)/365,IF(B918&gt;$D$4,($D$5-B918+1)/365,$D$6/365)),0)</f>
        <v>0.18356164383561643</v>
      </c>
      <c r="O918" s="28">
        <f>'Data &amp; Parameter'!$E$16*'Data &amp; Parameter'!$E$17*('Data &amp; Parameter'!$E$18+'Data &amp; Parameter'!$E$19)*'Data &amp; Parameter'!$E$20*'Data &amp; Parameter'!$E$37*N918</f>
        <v>0.63818956679213612</v>
      </c>
      <c r="P918">
        <f>ROUNDUP(IF(D918&gt;$D$4,0,($D$4-D918+1)/365),0)</f>
        <v>0</v>
      </c>
      <c r="Q918">
        <f>ROUNDUP(IF(D918&gt;$D$5,0,($D$5-D918+1)/365),0)</f>
        <v>1</v>
      </c>
      <c r="R918" s="28">
        <f>IF(OR(P918=1,Q918=1),IF(D918+364&lt;=$D$5,(D918+364-$D$4+1)/365,IF(D918&gt;$D$4,($D$5-D918+1)/365,$D$6/365)),0)</f>
        <v>0.18356164383561643</v>
      </c>
      <c r="S918" s="28">
        <f>'Data &amp; Parameter'!$E$16*'Data &amp; Parameter'!$E$17*('Data &amp; Parameter'!$E$18+'Data &amp; Parameter'!$E$19)*'Data &amp; Parameter'!$E$20*'Data &amp; Parameter'!$E$37*R918</f>
        <v>0.63818956679213612</v>
      </c>
      <c r="T918" s="28">
        <f t="shared" si="14"/>
        <v>1.2763791335842722</v>
      </c>
    </row>
    <row r="919" spans="1:20" ht="15.75" customHeight="1" x14ac:dyDescent="0.35">
      <c r="A919">
        <v>912</v>
      </c>
      <c r="B919" s="76">
        <v>44235</v>
      </c>
      <c r="C919" s="1" t="s">
        <v>3001</v>
      </c>
      <c r="D919" s="76">
        <v>44235</v>
      </c>
      <c r="E919" s="1" t="s">
        <v>3002</v>
      </c>
      <c r="F919" s="1" t="s">
        <v>3003</v>
      </c>
      <c r="G919" s="1" t="s">
        <v>123</v>
      </c>
      <c r="H919" s="1" t="s">
        <v>124</v>
      </c>
      <c r="I919" s="1" t="s">
        <v>125</v>
      </c>
      <c r="J919" s="1" t="s">
        <v>1812</v>
      </c>
      <c r="K919" s="1" t="s">
        <v>1812</v>
      </c>
      <c r="L919">
        <f>ROUNDUP(IF(B919&gt;$D$4,0,($D$4-B919+1)/365),0)</f>
        <v>0</v>
      </c>
      <c r="M919">
        <f>ROUNDUP(IF(B919&gt;$D$5,0,($D$5-B919+1)/365),0)</f>
        <v>1</v>
      </c>
      <c r="N919" s="28">
        <f>IF(OR(L919=1,M919=1),IF(B919+364&lt;=$D$5,(B919+364-$D$4+1)/365,IF(B919&gt;$D$4,($D$5-B919+1)/365,$D$6/365)),0)</f>
        <v>0.18356164383561643</v>
      </c>
      <c r="O919" s="28">
        <f>'Data &amp; Parameter'!$E$16*'Data &amp; Parameter'!$E$17*('Data &amp; Parameter'!$E$18+'Data &amp; Parameter'!$E$19)*'Data &amp; Parameter'!$E$20*'Data &amp; Parameter'!$E$37*N919</f>
        <v>0.63818956679213612</v>
      </c>
      <c r="P919">
        <f>ROUNDUP(IF(D919&gt;$D$4,0,($D$4-D919+1)/365),0)</f>
        <v>0</v>
      </c>
      <c r="Q919">
        <f>ROUNDUP(IF(D919&gt;$D$5,0,($D$5-D919+1)/365),0)</f>
        <v>1</v>
      </c>
      <c r="R919" s="28">
        <f>IF(OR(P919=1,Q919=1),IF(D919+364&lt;=$D$5,(D919+364-$D$4+1)/365,IF(D919&gt;$D$4,($D$5-D919+1)/365,$D$6/365)),0)</f>
        <v>0.18356164383561643</v>
      </c>
      <c r="S919" s="28">
        <f>'Data &amp; Parameter'!$E$16*'Data &amp; Parameter'!$E$17*('Data &amp; Parameter'!$E$18+'Data &amp; Parameter'!$E$19)*'Data &amp; Parameter'!$E$20*'Data &amp; Parameter'!$E$37*R919</f>
        <v>0.63818956679213612</v>
      </c>
      <c r="T919" s="28">
        <f t="shared" si="14"/>
        <v>1.2763791335842722</v>
      </c>
    </row>
    <row r="920" spans="1:20" ht="15.75" customHeight="1" x14ac:dyDescent="0.35">
      <c r="A920">
        <v>913</v>
      </c>
      <c r="B920" s="76">
        <v>44235</v>
      </c>
      <c r="C920" s="1" t="s">
        <v>3004</v>
      </c>
      <c r="D920" s="76">
        <v>44235</v>
      </c>
      <c r="E920" s="1" t="s">
        <v>3005</v>
      </c>
      <c r="F920" s="1" t="s">
        <v>3006</v>
      </c>
      <c r="G920" s="1" t="s">
        <v>123</v>
      </c>
      <c r="H920" s="1" t="s">
        <v>124</v>
      </c>
      <c r="I920" s="1" t="s">
        <v>125</v>
      </c>
      <c r="J920" s="1" t="s">
        <v>1812</v>
      </c>
      <c r="K920" s="1" t="s">
        <v>1812</v>
      </c>
      <c r="L920">
        <f>ROUNDUP(IF(B920&gt;$D$4,0,($D$4-B920+1)/365),0)</f>
        <v>0</v>
      </c>
      <c r="M920">
        <f>ROUNDUP(IF(B920&gt;$D$5,0,($D$5-B920+1)/365),0)</f>
        <v>1</v>
      </c>
      <c r="N920" s="28">
        <f>IF(OR(L920=1,M920=1),IF(B920+364&lt;=$D$5,(B920+364-$D$4+1)/365,IF(B920&gt;$D$4,($D$5-B920+1)/365,$D$6/365)),0)</f>
        <v>0.18356164383561643</v>
      </c>
      <c r="O920" s="28">
        <f>'Data &amp; Parameter'!$E$16*'Data &amp; Parameter'!$E$17*('Data &amp; Parameter'!$E$18+'Data &amp; Parameter'!$E$19)*'Data &amp; Parameter'!$E$20*'Data &amp; Parameter'!$E$37*N920</f>
        <v>0.63818956679213612</v>
      </c>
      <c r="P920">
        <f>ROUNDUP(IF(D920&gt;$D$4,0,($D$4-D920+1)/365),0)</f>
        <v>0</v>
      </c>
      <c r="Q920">
        <f>ROUNDUP(IF(D920&gt;$D$5,0,($D$5-D920+1)/365),0)</f>
        <v>1</v>
      </c>
      <c r="R920" s="28">
        <f>IF(OR(P920=1,Q920=1),IF(D920+364&lt;=$D$5,(D920+364-$D$4+1)/365,IF(D920&gt;$D$4,($D$5-D920+1)/365,$D$6/365)),0)</f>
        <v>0.18356164383561643</v>
      </c>
      <c r="S920" s="28">
        <f>'Data &amp; Parameter'!$E$16*'Data &amp; Parameter'!$E$17*('Data &amp; Parameter'!$E$18+'Data &amp; Parameter'!$E$19)*'Data &amp; Parameter'!$E$20*'Data &amp; Parameter'!$E$37*R920</f>
        <v>0.63818956679213612</v>
      </c>
      <c r="T920" s="28">
        <f t="shared" si="14"/>
        <v>1.2763791335842722</v>
      </c>
    </row>
    <row r="921" spans="1:20" ht="15.75" customHeight="1" x14ac:dyDescent="0.35">
      <c r="A921">
        <v>914</v>
      </c>
      <c r="B921" s="76">
        <v>44235</v>
      </c>
      <c r="C921" s="1" t="s">
        <v>3007</v>
      </c>
      <c r="D921" s="76">
        <v>44235</v>
      </c>
      <c r="E921" s="1" t="s">
        <v>3008</v>
      </c>
      <c r="F921" s="1" t="s">
        <v>3009</v>
      </c>
      <c r="G921" s="1" t="s">
        <v>123</v>
      </c>
      <c r="H921" s="1" t="s">
        <v>124</v>
      </c>
      <c r="I921" s="1" t="s">
        <v>125</v>
      </c>
      <c r="J921" s="1" t="s">
        <v>1812</v>
      </c>
      <c r="K921" s="1" t="s">
        <v>1812</v>
      </c>
      <c r="L921">
        <f>ROUNDUP(IF(B921&gt;$D$4,0,($D$4-B921+1)/365),0)</f>
        <v>0</v>
      </c>
      <c r="M921">
        <f>ROUNDUP(IF(B921&gt;$D$5,0,($D$5-B921+1)/365),0)</f>
        <v>1</v>
      </c>
      <c r="N921" s="28">
        <f>IF(OR(L921=1,M921=1),IF(B921+364&lt;=$D$5,(B921+364-$D$4+1)/365,IF(B921&gt;$D$4,($D$5-B921+1)/365,$D$6/365)),0)</f>
        <v>0.18356164383561643</v>
      </c>
      <c r="O921" s="28">
        <f>'Data &amp; Parameter'!$E$16*'Data &amp; Parameter'!$E$17*('Data &amp; Parameter'!$E$18+'Data &amp; Parameter'!$E$19)*'Data &amp; Parameter'!$E$20*'Data &amp; Parameter'!$E$37*N921</f>
        <v>0.63818956679213612</v>
      </c>
      <c r="P921">
        <f>ROUNDUP(IF(D921&gt;$D$4,0,($D$4-D921+1)/365),0)</f>
        <v>0</v>
      </c>
      <c r="Q921">
        <f>ROUNDUP(IF(D921&gt;$D$5,0,($D$5-D921+1)/365),0)</f>
        <v>1</v>
      </c>
      <c r="R921" s="28">
        <f>IF(OR(P921=1,Q921=1),IF(D921+364&lt;=$D$5,(D921+364-$D$4+1)/365,IF(D921&gt;$D$4,($D$5-D921+1)/365,$D$6/365)),0)</f>
        <v>0.18356164383561643</v>
      </c>
      <c r="S921" s="28">
        <f>'Data &amp; Parameter'!$E$16*'Data &amp; Parameter'!$E$17*('Data &amp; Parameter'!$E$18+'Data &amp; Parameter'!$E$19)*'Data &amp; Parameter'!$E$20*'Data &amp; Parameter'!$E$37*R921</f>
        <v>0.63818956679213612</v>
      </c>
      <c r="T921" s="28">
        <f t="shared" si="14"/>
        <v>1.2763791335842722</v>
      </c>
    </row>
    <row r="922" spans="1:20" ht="15.75" customHeight="1" x14ac:dyDescent="0.35">
      <c r="A922">
        <v>915</v>
      </c>
      <c r="B922" s="76">
        <v>44235</v>
      </c>
      <c r="C922" s="1" t="s">
        <v>3010</v>
      </c>
      <c r="D922" s="76">
        <v>44235</v>
      </c>
      <c r="E922" s="1" t="s">
        <v>3011</v>
      </c>
      <c r="F922" s="1" t="s">
        <v>3012</v>
      </c>
      <c r="G922" s="1" t="s">
        <v>123</v>
      </c>
      <c r="H922" s="1" t="s">
        <v>124</v>
      </c>
      <c r="I922" s="1" t="s">
        <v>125</v>
      </c>
      <c r="J922" s="1" t="s">
        <v>1812</v>
      </c>
      <c r="K922" s="1" t="s">
        <v>1812</v>
      </c>
      <c r="L922">
        <f>ROUNDUP(IF(B922&gt;$D$4,0,($D$4-B922+1)/365),0)</f>
        <v>0</v>
      </c>
      <c r="M922">
        <f>ROUNDUP(IF(B922&gt;$D$5,0,($D$5-B922+1)/365),0)</f>
        <v>1</v>
      </c>
      <c r="N922" s="28">
        <f>IF(OR(L922=1,M922=1),IF(B922+364&lt;=$D$5,(B922+364-$D$4+1)/365,IF(B922&gt;$D$4,($D$5-B922+1)/365,$D$6/365)),0)</f>
        <v>0.18356164383561643</v>
      </c>
      <c r="O922" s="28">
        <f>'Data &amp; Parameter'!$E$16*'Data &amp; Parameter'!$E$17*('Data &amp; Parameter'!$E$18+'Data &amp; Parameter'!$E$19)*'Data &amp; Parameter'!$E$20*'Data &amp; Parameter'!$E$37*N922</f>
        <v>0.63818956679213612</v>
      </c>
      <c r="P922">
        <f>ROUNDUP(IF(D922&gt;$D$4,0,($D$4-D922+1)/365),0)</f>
        <v>0</v>
      </c>
      <c r="Q922">
        <f>ROUNDUP(IF(D922&gt;$D$5,0,($D$5-D922+1)/365),0)</f>
        <v>1</v>
      </c>
      <c r="R922" s="28">
        <f>IF(OR(P922=1,Q922=1),IF(D922+364&lt;=$D$5,(D922+364-$D$4+1)/365,IF(D922&gt;$D$4,($D$5-D922+1)/365,$D$6/365)),0)</f>
        <v>0.18356164383561643</v>
      </c>
      <c r="S922" s="28">
        <f>'Data &amp; Parameter'!$E$16*'Data &amp; Parameter'!$E$17*('Data &amp; Parameter'!$E$18+'Data &amp; Parameter'!$E$19)*'Data &amp; Parameter'!$E$20*'Data &amp; Parameter'!$E$37*R922</f>
        <v>0.63818956679213612</v>
      </c>
      <c r="T922" s="28">
        <f t="shared" si="14"/>
        <v>1.2763791335842722</v>
      </c>
    </row>
    <row r="923" spans="1:20" ht="15.75" customHeight="1" x14ac:dyDescent="0.35">
      <c r="A923">
        <v>916</v>
      </c>
      <c r="B923" s="76">
        <v>44235</v>
      </c>
      <c r="C923" s="1" t="s">
        <v>3013</v>
      </c>
      <c r="D923" s="76">
        <v>44235</v>
      </c>
      <c r="E923" s="1" t="s">
        <v>3014</v>
      </c>
      <c r="F923" s="1" t="s">
        <v>3015</v>
      </c>
      <c r="G923" s="1" t="s">
        <v>123</v>
      </c>
      <c r="H923" s="1" t="s">
        <v>124</v>
      </c>
      <c r="I923" s="1" t="s">
        <v>125</v>
      </c>
      <c r="J923" s="1" t="s">
        <v>1812</v>
      </c>
      <c r="K923" s="1" t="s">
        <v>1812</v>
      </c>
      <c r="L923">
        <f>ROUNDUP(IF(B923&gt;$D$4,0,($D$4-B923+1)/365),0)</f>
        <v>0</v>
      </c>
      <c r="M923">
        <f>ROUNDUP(IF(B923&gt;$D$5,0,($D$5-B923+1)/365),0)</f>
        <v>1</v>
      </c>
      <c r="N923" s="28">
        <f>IF(OR(L923=1,M923=1),IF(B923+364&lt;=$D$5,(B923+364-$D$4+1)/365,IF(B923&gt;$D$4,($D$5-B923+1)/365,$D$6/365)),0)</f>
        <v>0.18356164383561643</v>
      </c>
      <c r="O923" s="28">
        <f>'Data &amp; Parameter'!$E$16*'Data &amp; Parameter'!$E$17*('Data &amp; Parameter'!$E$18+'Data &amp; Parameter'!$E$19)*'Data &amp; Parameter'!$E$20*'Data &amp; Parameter'!$E$37*N923</f>
        <v>0.63818956679213612</v>
      </c>
      <c r="P923">
        <f>ROUNDUP(IF(D923&gt;$D$4,0,($D$4-D923+1)/365),0)</f>
        <v>0</v>
      </c>
      <c r="Q923">
        <f>ROUNDUP(IF(D923&gt;$D$5,0,($D$5-D923+1)/365),0)</f>
        <v>1</v>
      </c>
      <c r="R923" s="28">
        <f>IF(OR(P923=1,Q923=1),IF(D923+364&lt;=$D$5,(D923+364-$D$4+1)/365,IF(D923&gt;$D$4,($D$5-D923+1)/365,$D$6/365)),0)</f>
        <v>0.18356164383561643</v>
      </c>
      <c r="S923" s="28">
        <f>'Data &amp; Parameter'!$E$16*'Data &amp; Parameter'!$E$17*('Data &amp; Parameter'!$E$18+'Data &amp; Parameter'!$E$19)*'Data &amp; Parameter'!$E$20*'Data &amp; Parameter'!$E$37*R923</f>
        <v>0.63818956679213612</v>
      </c>
      <c r="T923" s="28">
        <f t="shared" si="14"/>
        <v>1.2763791335842722</v>
      </c>
    </row>
    <row r="924" spans="1:20" ht="15.75" customHeight="1" x14ac:dyDescent="0.35">
      <c r="A924">
        <v>917</v>
      </c>
      <c r="B924" s="76">
        <v>44235</v>
      </c>
      <c r="C924" s="1" t="s">
        <v>3016</v>
      </c>
      <c r="D924" s="76">
        <v>44235</v>
      </c>
      <c r="E924" s="1" t="s">
        <v>3017</v>
      </c>
      <c r="F924" s="1" t="s">
        <v>3018</v>
      </c>
      <c r="G924" s="1" t="s">
        <v>123</v>
      </c>
      <c r="H924" s="1" t="s">
        <v>124</v>
      </c>
      <c r="I924" s="1" t="s">
        <v>125</v>
      </c>
      <c r="J924" s="1" t="s">
        <v>1812</v>
      </c>
      <c r="K924" s="1" t="s">
        <v>1812</v>
      </c>
      <c r="L924">
        <f>ROUNDUP(IF(B924&gt;$D$4,0,($D$4-B924+1)/365),0)</f>
        <v>0</v>
      </c>
      <c r="M924">
        <f>ROUNDUP(IF(B924&gt;$D$5,0,($D$5-B924+1)/365),0)</f>
        <v>1</v>
      </c>
      <c r="N924" s="28">
        <f>IF(OR(L924=1,M924=1),IF(B924+364&lt;=$D$5,(B924+364-$D$4+1)/365,IF(B924&gt;$D$4,($D$5-B924+1)/365,$D$6/365)),0)</f>
        <v>0.18356164383561643</v>
      </c>
      <c r="O924" s="28">
        <f>'Data &amp; Parameter'!$E$16*'Data &amp; Parameter'!$E$17*('Data &amp; Parameter'!$E$18+'Data &amp; Parameter'!$E$19)*'Data &amp; Parameter'!$E$20*'Data &amp; Parameter'!$E$37*N924</f>
        <v>0.63818956679213612</v>
      </c>
      <c r="P924">
        <f>ROUNDUP(IF(D924&gt;$D$4,0,($D$4-D924+1)/365),0)</f>
        <v>0</v>
      </c>
      <c r="Q924">
        <f>ROUNDUP(IF(D924&gt;$D$5,0,($D$5-D924+1)/365),0)</f>
        <v>1</v>
      </c>
      <c r="R924" s="28">
        <f>IF(OR(P924=1,Q924=1),IF(D924+364&lt;=$D$5,(D924+364-$D$4+1)/365,IF(D924&gt;$D$4,($D$5-D924+1)/365,$D$6/365)),0)</f>
        <v>0.18356164383561643</v>
      </c>
      <c r="S924" s="28">
        <f>'Data &amp; Parameter'!$E$16*'Data &amp; Parameter'!$E$17*('Data &amp; Parameter'!$E$18+'Data &amp; Parameter'!$E$19)*'Data &amp; Parameter'!$E$20*'Data &amp; Parameter'!$E$37*R924</f>
        <v>0.63818956679213612</v>
      </c>
      <c r="T924" s="28">
        <f t="shared" si="14"/>
        <v>1.2763791335842722</v>
      </c>
    </row>
    <row r="925" spans="1:20" ht="15.75" customHeight="1" x14ac:dyDescent="0.35">
      <c r="A925">
        <v>918</v>
      </c>
      <c r="B925" s="76">
        <v>44235</v>
      </c>
      <c r="C925" s="1" t="s">
        <v>3019</v>
      </c>
      <c r="D925" s="76">
        <v>44235</v>
      </c>
      <c r="E925" s="1" t="s">
        <v>3020</v>
      </c>
      <c r="F925" s="1" t="s">
        <v>3021</v>
      </c>
      <c r="G925" s="1" t="s">
        <v>123</v>
      </c>
      <c r="H925" s="1" t="s">
        <v>124</v>
      </c>
      <c r="I925" s="1" t="s">
        <v>125</v>
      </c>
      <c r="J925" s="1" t="s">
        <v>1812</v>
      </c>
      <c r="K925" s="1" t="s">
        <v>1812</v>
      </c>
      <c r="L925">
        <f>ROUNDUP(IF(B925&gt;$D$4,0,($D$4-B925+1)/365),0)</f>
        <v>0</v>
      </c>
      <c r="M925">
        <f>ROUNDUP(IF(B925&gt;$D$5,0,($D$5-B925+1)/365),0)</f>
        <v>1</v>
      </c>
      <c r="N925" s="28">
        <f>IF(OR(L925=1,M925=1),IF(B925+364&lt;=$D$5,(B925+364-$D$4+1)/365,IF(B925&gt;$D$4,($D$5-B925+1)/365,$D$6/365)),0)</f>
        <v>0.18356164383561643</v>
      </c>
      <c r="O925" s="28">
        <f>'Data &amp; Parameter'!$E$16*'Data &amp; Parameter'!$E$17*('Data &amp; Parameter'!$E$18+'Data &amp; Parameter'!$E$19)*'Data &amp; Parameter'!$E$20*'Data &amp; Parameter'!$E$37*N925</f>
        <v>0.63818956679213612</v>
      </c>
      <c r="P925">
        <f>ROUNDUP(IF(D925&gt;$D$4,0,($D$4-D925+1)/365),0)</f>
        <v>0</v>
      </c>
      <c r="Q925">
        <f>ROUNDUP(IF(D925&gt;$D$5,0,($D$5-D925+1)/365),0)</f>
        <v>1</v>
      </c>
      <c r="R925" s="28">
        <f>IF(OR(P925=1,Q925=1),IF(D925+364&lt;=$D$5,(D925+364-$D$4+1)/365,IF(D925&gt;$D$4,($D$5-D925+1)/365,$D$6/365)),0)</f>
        <v>0.18356164383561643</v>
      </c>
      <c r="S925" s="28">
        <f>'Data &amp; Parameter'!$E$16*'Data &amp; Parameter'!$E$17*('Data &amp; Parameter'!$E$18+'Data &amp; Parameter'!$E$19)*'Data &amp; Parameter'!$E$20*'Data &amp; Parameter'!$E$37*R925</f>
        <v>0.63818956679213612</v>
      </c>
      <c r="T925" s="28">
        <f t="shared" si="14"/>
        <v>1.2763791335842722</v>
      </c>
    </row>
    <row r="926" spans="1:20" ht="15.75" customHeight="1" x14ac:dyDescent="0.35">
      <c r="A926">
        <v>919</v>
      </c>
      <c r="B926" s="76">
        <v>44235</v>
      </c>
      <c r="C926" s="1" t="s">
        <v>3022</v>
      </c>
      <c r="D926" s="76">
        <v>44235</v>
      </c>
      <c r="E926" s="1" t="s">
        <v>3023</v>
      </c>
      <c r="F926" s="1" t="s">
        <v>3024</v>
      </c>
      <c r="G926" s="1" t="s">
        <v>123</v>
      </c>
      <c r="H926" s="1" t="s">
        <v>124</v>
      </c>
      <c r="I926" s="1" t="s">
        <v>125</v>
      </c>
      <c r="J926" s="1" t="s">
        <v>1812</v>
      </c>
      <c r="K926" s="1" t="s">
        <v>1812</v>
      </c>
      <c r="L926">
        <f>ROUNDUP(IF(B926&gt;$D$4,0,($D$4-B926+1)/365),0)</f>
        <v>0</v>
      </c>
      <c r="M926">
        <f>ROUNDUP(IF(B926&gt;$D$5,0,($D$5-B926+1)/365),0)</f>
        <v>1</v>
      </c>
      <c r="N926" s="28">
        <f>IF(OR(L926=1,M926=1),IF(B926+364&lt;=$D$5,(B926+364-$D$4+1)/365,IF(B926&gt;$D$4,($D$5-B926+1)/365,$D$6/365)),0)</f>
        <v>0.18356164383561643</v>
      </c>
      <c r="O926" s="28">
        <f>'Data &amp; Parameter'!$E$16*'Data &amp; Parameter'!$E$17*('Data &amp; Parameter'!$E$18+'Data &amp; Parameter'!$E$19)*'Data &amp; Parameter'!$E$20*'Data &amp; Parameter'!$E$37*N926</f>
        <v>0.63818956679213612</v>
      </c>
      <c r="P926">
        <f>ROUNDUP(IF(D926&gt;$D$4,0,($D$4-D926+1)/365),0)</f>
        <v>0</v>
      </c>
      <c r="Q926">
        <f>ROUNDUP(IF(D926&gt;$D$5,0,($D$5-D926+1)/365),0)</f>
        <v>1</v>
      </c>
      <c r="R926" s="28">
        <f>IF(OR(P926=1,Q926=1),IF(D926+364&lt;=$D$5,(D926+364-$D$4+1)/365,IF(D926&gt;$D$4,($D$5-D926+1)/365,$D$6/365)),0)</f>
        <v>0.18356164383561643</v>
      </c>
      <c r="S926" s="28">
        <f>'Data &amp; Parameter'!$E$16*'Data &amp; Parameter'!$E$17*('Data &amp; Parameter'!$E$18+'Data &amp; Parameter'!$E$19)*'Data &amp; Parameter'!$E$20*'Data &amp; Parameter'!$E$37*R926</f>
        <v>0.63818956679213612</v>
      </c>
      <c r="T926" s="28">
        <f t="shared" si="14"/>
        <v>1.2763791335842722</v>
      </c>
    </row>
    <row r="927" spans="1:20" ht="15.75" customHeight="1" x14ac:dyDescent="0.35">
      <c r="A927">
        <v>920</v>
      </c>
      <c r="B927" s="76">
        <v>44235</v>
      </c>
      <c r="C927" s="1" t="s">
        <v>3025</v>
      </c>
      <c r="D927" s="76">
        <v>44235</v>
      </c>
      <c r="E927" s="1" t="s">
        <v>3026</v>
      </c>
      <c r="F927" s="1" t="s">
        <v>3027</v>
      </c>
      <c r="G927" s="1" t="s">
        <v>123</v>
      </c>
      <c r="H927" s="1" t="s">
        <v>124</v>
      </c>
      <c r="I927" s="1" t="s">
        <v>125</v>
      </c>
      <c r="J927" s="1" t="s">
        <v>1623</v>
      </c>
      <c r="K927" s="1" t="s">
        <v>3028</v>
      </c>
      <c r="L927">
        <f>ROUNDUP(IF(B927&gt;$D$4,0,($D$4-B927+1)/365),0)</f>
        <v>0</v>
      </c>
      <c r="M927">
        <f>ROUNDUP(IF(B927&gt;$D$5,0,($D$5-B927+1)/365),0)</f>
        <v>1</v>
      </c>
      <c r="N927" s="28">
        <f>IF(OR(L927=1,M927=1),IF(B927+364&lt;=$D$5,(B927+364-$D$4+1)/365,IF(B927&gt;$D$4,($D$5-B927+1)/365,$D$6/365)),0)</f>
        <v>0.18356164383561643</v>
      </c>
      <c r="O927" s="28">
        <f>'Data &amp; Parameter'!$E$16*'Data &amp; Parameter'!$E$17*('Data &amp; Parameter'!$E$18+'Data &amp; Parameter'!$E$19)*'Data &amp; Parameter'!$E$20*'Data &amp; Parameter'!$E$37*N927</f>
        <v>0.63818956679213612</v>
      </c>
      <c r="P927">
        <f>ROUNDUP(IF(D927&gt;$D$4,0,($D$4-D927+1)/365),0)</f>
        <v>0</v>
      </c>
      <c r="Q927">
        <f>ROUNDUP(IF(D927&gt;$D$5,0,($D$5-D927+1)/365),0)</f>
        <v>1</v>
      </c>
      <c r="R927" s="28">
        <f>IF(OR(P927=1,Q927=1),IF(D927+364&lt;=$D$5,(D927+364-$D$4+1)/365,IF(D927&gt;$D$4,($D$5-D927+1)/365,$D$6/365)),0)</f>
        <v>0.18356164383561643</v>
      </c>
      <c r="S927" s="28">
        <f>'Data &amp; Parameter'!$E$16*'Data &amp; Parameter'!$E$17*('Data &amp; Parameter'!$E$18+'Data &amp; Parameter'!$E$19)*'Data &amp; Parameter'!$E$20*'Data &amp; Parameter'!$E$37*R927</f>
        <v>0.63818956679213612</v>
      </c>
      <c r="T927" s="28">
        <f t="shared" si="14"/>
        <v>1.2763791335842722</v>
      </c>
    </row>
    <row r="928" spans="1:20" ht="15.75" customHeight="1" x14ac:dyDescent="0.35">
      <c r="A928">
        <v>921</v>
      </c>
      <c r="B928" s="76">
        <v>44235</v>
      </c>
      <c r="C928" s="1" t="s">
        <v>3029</v>
      </c>
      <c r="D928" s="76">
        <v>44235</v>
      </c>
      <c r="E928" s="1" t="s">
        <v>3030</v>
      </c>
      <c r="F928" s="1" t="s">
        <v>3031</v>
      </c>
      <c r="G928" s="1" t="s">
        <v>123</v>
      </c>
      <c r="H928" s="1" t="s">
        <v>124</v>
      </c>
      <c r="I928" s="1" t="s">
        <v>125</v>
      </c>
      <c r="J928" s="1" t="s">
        <v>1623</v>
      </c>
      <c r="K928" s="1" t="s">
        <v>1623</v>
      </c>
      <c r="L928">
        <f>ROUNDUP(IF(B928&gt;$D$4,0,($D$4-B928+1)/365),0)</f>
        <v>0</v>
      </c>
      <c r="M928">
        <f>ROUNDUP(IF(B928&gt;$D$5,0,($D$5-B928+1)/365),0)</f>
        <v>1</v>
      </c>
      <c r="N928" s="28">
        <f>IF(OR(L928=1,M928=1),IF(B928+364&lt;=$D$5,(B928+364-$D$4+1)/365,IF(B928&gt;$D$4,($D$5-B928+1)/365,$D$6/365)),0)</f>
        <v>0.18356164383561643</v>
      </c>
      <c r="O928" s="28">
        <f>'Data &amp; Parameter'!$E$16*'Data &amp; Parameter'!$E$17*('Data &amp; Parameter'!$E$18+'Data &amp; Parameter'!$E$19)*'Data &amp; Parameter'!$E$20*'Data &amp; Parameter'!$E$37*N928</f>
        <v>0.63818956679213612</v>
      </c>
      <c r="P928">
        <f>ROUNDUP(IF(D928&gt;$D$4,0,($D$4-D928+1)/365),0)</f>
        <v>0</v>
      </c>
      <c r="Q928">
        <f>ROUNDUP(IF(D928&gt;$D$5,0,($D$5-D928+1)/365),0)</f>
        <v>1</v>
      </c>
      <c r="R928" s="28">
        <f>IF(OR(P928=1,Q928=1),IF(D928+364&lt;=$D$5,(D928+364-$D$4+1)/365,IF(D928&gt;$D$4,($D$5-D928+1)/365,$D$6/365)),0)</f>
        <v>0.18356164383561643</v>
      </c>
      <c r="S928" s="28">
        <f>'Data &amp; Parameter'!$E$16*'Data &amp; Parameter'!$E$17*('Data &amp; Parameter'!$E$18+'Data &amp; Parameter'!$E$19)*'Data &amp; Parameter'!$E$20*'Data &amp; Parameter'!$E$37*R928</f>
        <v>0.63818956679213612</v>
      </c>
      <c r="T928" s="28">
        <f t="shared" si="14"/>
        <v>1.2763791335842722</v>
      </c>
    </row>
    <row r="929" spans="1:20" ht="15.75" customHeight="1" x14ac:dyDescent="0.35">
      <c r="A929">
        <v>922</v>
      </c>
      <c r="B929" s="76">
        <v>44235</v>
      </c>
      <c r="C929" s="1" t="s">
        <v>3032</v>
      </c>
      <c r="D929" s="76">
        <v>44235</v>
      </c>
      <c r="E929" s="1" t="s">
        <v>3033</v>
      </c>
      <c r="F929" s="1" t="s">
        <v>3034</v>
      </c>
      <c r="G929" s="1" t="s">
        <v>123</v>
      </c>
      <c r="H929" s="1" t="s">
        <v>124</v>
      </c>
      <c r="I929" s="1" t="s">
        <v>125</v>
      </c>
      <c r="J929" s="1" t="s">
        <v>1623</v>
      </c>
      <c r="K929" s="1" t="s">
        <v>1623</v>
      </c>
      <c r="L929">
        <f>ROUNDUP(IF(B929&gt;$D$4,0,($D$4-B929+1)/365),0)</f>
        <v>0</v>
      </c>
      <c r="M929">
        <f>ROUNDUP(IF(B929&gt;$D$5,0,($D$5-B929+1)/365),0)</f>
        <v>1</v>
      </c>
      <c r="N929" s="28">
        <f>IF(OR(L929=1,M929=1),IF(B929+364&lt;=$D$5,(B929+364-$D$4+1)/365,IF(B929&gt;$D$4,($D$5-B929+1)/365,$D$6/365)),0)</f>
        <v>0.18356164383561643</v>
      </c>
      <c r="O929" s="28">
        <f>'Data &amp; Parameter'!$E$16*'Data &amp; Parameter'!$E$17*('Data &amp; Parameter'!$E$18+'Data &amp; Parameter'!$E$19)*'Data &amp; Parameter'!$E$20*'Data &amp; Parameter'!$E$37*N929</f>
        <v>0.63818956679213612</v>
      </c>
      <c r="P929">
        <f>ROUNDUP(IF(D929&gt;$D$4,0,($D$4-D929+1)/365),0)</f>
        <v>0</v>
      </c>
      <c r="Q929">
        <f>ROUNDUP(IF(D929&gt;$D$5,0,($D$5-D929+1)/365),0)</f>
        <v>1</v>
      </c>
      <c r="R929" s="28">
        <f>IF(OR(P929=1,Q929=1),IF(D929+364&lt;=$D$5,(D929+364-$D$4+1)/365,IF(D929&gt;$D$4,($D$5-D929+1)/365,$D$6/365)),0)</f>
        <v>0.18356164383561643</v>
      </c>
      <c r="S929" s="28">
        <f>'Data &amp; Parameter'!$E$16*'Data &amp; Parameter'!$E$17*('Data &amp; Parameter'!$E$18+'Data &amp; Parameter'!$E$19)*'Data &amp; Parameter'!$E$20*'Data &amp; Parameter'!$E$37*R929</f>
        <v>0.63818956679213612</v>
      </c>
      <c r="T929" s="28">
        <f t="shared" si="14"/>
        <v>1.2763791335842722</v>
      </c>
    </row>
    <row r="930" spans="1:20" ht="15.75" customHeight="1" x14ac:dyDescent="0.35">
      <c r="A930">
        <v>923</v>
      </c>
      <c r="B930" s="76">
        <v>44235</v>
      </c>
      <c r="C930" s="1" t="s">
        <v>3035</v>
      </c>
      <c r="D930" s="76">
        <v>44235</v>
      </c>
      <c r="E930" s="1" t="s">
        <v>3036</v>
      </c>
      <c r="F930" s="1" t="s">
        <v>3037</v>
      </c>
      <c r="G930" s="1" t="s">
        <v>123</v>
      </c>
      <c r="H930" s="1" t="s">
        <v>124</v>
      </c>
      <c r="I930" s="1" t="s">
        <v>125</v>
      </c>
      <c r="J930" s="1" t="s">
        <v>1623</v>
      </c>
      <c r="K930" s="1" t="s">
        <v>1623</v>
      </c>
      <c r="L930">
        <f>ROUNDUP(IF(B930&gt;$D$4,0,($D$4-B930+1)/365),0)</f>
        <v>0</v>
      </c>
      <c r="M930">
        <f>ROUNDUP(IF(B930&gt;$D$5,0,($D$5-B930+1)/365),0)</f>
        <v>1</v>
      </c>
      <c r="N930" s="28">
        <f>IF(OR(L930=1,M930=1),IF(B930+364&lt;=$D$5,(B930+364-$D$4+1)/365,IF(B930&gt;$D$4,($D$5-B930+1)/365,$D$6/365)),0)</f>
        <v>0.18356164383561643</v>
      </c>
      <c r="O930" s="28">
        <f>'Data &amp; Parameter'!$E$16*'Data &amp; Parameter'!$E$17*('Data &amp; Parameter'!$E$18+'Data &amp; Parameter'!$E$19)*'Data &amp; Parameter'!$E$20*'Data &amp; Parameter'!$E$37*N930</f>
        <v>0.63818956679213612</v>
      </c>
      <c r="P930">
        <f>ROUNDUP(IF(D930&gt;$D$4,0,($D$4-D930+1)/365),0)</f>
        <v>0</v>
      </c>
      <c r="Q930">
        <f>ROUNDUP(IF(D930&gt;$D$5,0,($D$5-D930+1)/365),0)</f>
        <v>1</v>
      </c>
      <c r="R930" s="28">
        <f>IF(OR(P930=1,Q930=1),IF(D930+364&lt;=$D$5,(D930+364-$D$4+1)/365,IF(D930&gt;$D$4,($D$5-D930+1)/365,$D$6/365)),0)</f>
        <v>0.18356164383561643</v>
      </c>
      <c r="S930" s="28">
        <f>'Data &amp; Parameter'!$E$16*'Data &amp; Parameter'!$E$17*('Data &amp; Parameter'!$E$18+'Data &amp; Parameter'!$E$19)*'Data &amp; Parameter'!$E$20*'Data &amp; Parameter'!$E$37*R930</f>
        <v>0.63818956679213612</v>
      </c>
      <c r="T930" s="28">
        <f t="shared" si="14"/>
        <v>1.2763791335842722</v>
      </c>
    </row>
    <row r="931" spans="1:20" ht="15.75" customHeight="1" x14ac:dyDescent="0.35">
      <c r="A931">
        <v>924</v>
      </c>
      <c r="B931" s="76">
        <v>44235</v>
      </c>
      <c r="C931" s="1" t="s">
        <v>3038</v>
      </c>
      <c r="D931" s="76">
        <v>44235</v>
      </c>
      <c r="E931" s="1" t="s">
        <v>3039</v>
      </c>
      <c r="F931" s="1" t="s">
        <v>3040</v>
      </c>
      <c r="G931" s="1" t="s">
        <v>123</v>
      </c>
      <c r="H931" s="1" t="s">
        <v>124</v>
      </c>
      <c r="I931" s="1" t="s">
        <v>125</v>
      </c>
      <c r="J931" s="1" t="s">
        <v>1616</v>
      </c>
      <c r="K931" s="1" t="s">
        <v>1616</v>
      </c>
      <c r="L931">
        <f>ROUNDUP(IF(B931&gt;$D$4,0,($D$4-B931+1)/365),0)</f>
        <v>0</v>
      </c>
      <c r="M931">
        <f>ROUNDUP(IF(B931&gt;$D$5,0,($D$5-B931+1)/365),0)</f>
        <v>1</v>
      </c>
      <c r="N931" s="28">
        <f>IF(OR(L931=1,M931=1),IF(B931+364&lt;=$D$5,(B931+364-$D$4+1)/365,IF(B931&gt;$D$4,($D$5-B931+1)/365,$D$6/365)),0)</f>
        <v>0.18356164383561643</v>
      </c>
      <c r="O931" s="28">
        <f>'Data &amp; Parameter'!$E$16*'Data &amp; Parameter'!$E$17*('Data &amp; Parameter'!$E$18+'Data &amp; Parameter'!$E$19)*'Data &amp; Parameter'!$E$20*'Data &amp; Parameter'!$E$37*N931</f>
        <v>0.63818956679213612</v>
      </c>
      <c r="P931">
        <f>ROUNDUP(IF(D931&gt;$D$4,0,($D$4-D931+1)/365),0)</f>
        <v>0</v>
      </c>
      <c r="Q931">
        <f>ROUNDUP(IF(D931&gt;$D$5,0,($D$5-D931+1)/365),0)</f>
        <v>1</v>
      </c>
      <c r="R931" s="28">
        <f>IF(OR(P931=1,Q931=1),IF(D931+364&lt;=$D$5,(D931+364-$D$4+1)/365,IF(D931&gt;$D$4,($D$5-D931+1)/365,$D$6/365)),0)</f>
        <v>0.18356164383561643</v>
      </c>
      <c r="S931" s="28">
        <f>'Data &amp; Parameter'!$E$16*'Data &amp; Parameter'!$E$17*('Data &amp; Parameter'!$E$18+'Data &amp; Parameter'!$E$19)*'Data &amp; Parameter'!$E$20*'Data &amp; Parameter'!$E$37*R931</f>
        <v>0.63818956679213612</v>
      </c>
      <c r="T931" s="28">
        <f t="shared" si="14"/>
        <v>1.2763791335842722</v>
      </c>
    </row>
    <row r="932" spans="1:20" ht="15.75" customHeight="1" x14ac:dyDescent="0.35">
      <c r="A932">
        <v>925</v>
      </c>
      <c r="B932" s="76">
        <v>44235</v>
      </c>
      <c r="C932" s="1" t="s">
        <v>3041</v>
      </c>
      <c r="D932" s="76">
        <v>44235</v>
      </c>
      <c r="E932" s="1" t="s">
        <v>3042</v>
      </c>
      <c r="F932" s="1" t="s">
        <v>3043</v>
      </c>
      <c r="G932" s="1" t="s">
        <v>123</v>
      </c>
      <c r="H932" s="1" t="s">
        <v>124</v>
      </c>
      <c r="I932" s="1" t="s">
        <v>125</v>
      </c>
      <c r="J932" s="1" t="s">
        <v>1623</v>
      </c>
      <c r="K932" s="1" t="s">
        <v>1623</v>
      </c>
      <c r="L932">
        <f>ROUNDUP(IF(B932&gt;$D$4,0,($D$4-B932+1)/365),0)</f>
        <v>0</v>
      </c>
      <c r="M932">
        <f>ROUNDUP(IF(B932&gt;$D$5,0,($D$5-B932+1)/365),0)</f>
        <v>1</v>
      </c>
      <c r="N932" s="28">
        <f>IF(OR(L932=1,M932=1),IF(B932+364&lt;=$D$5,(B932+364-$D$4+1)/365,IF(B932&gt;$D$4,($D$5-B932+1)/365,$D$6/365)),0)</f>
        <v>0.18356164383561643</v>
      </c>
      <c r="O932" s="28">
        <f>'Data &amp; Parameter'!$E$16*'Data &amp; Parameter'!$E$17*('Data &amp; Parameter'!$E$18+'Data &amp; Parameter'!$E$19)*'Data &amp; Parameter'!$E$20*'Data &amp; Parameter'!$E$37*N932</f>
        <v>0.63818956679213612</v>
      </c>
      <c r="P932">
        <f>ROUNDUP(IF(D932&gt;$D$4,0,($D$4-D932+1)/365),0)</f>
        <v>0</v>
      </c>
      <c r="Q932">
        <f>ROUNDUP(IF(D932&gt;$D$5,0,($D$5-D932+1)/365),0)</f>
        <v>1</v>
      </c>
      <c r="R932" s="28">
        <f>IF(OR(P932=1,Q932=1),IF(D932+364&lt;=$D$5,(D932+364-$D$4+1)/365,IF(D932&gt;$D$4,($D$5-D932+1)/365,$D$6/365)),0)</f>
        <v>0.18356164383561643</v>
      </c>
      <c r="S932" s="28">
        <f>'Data &amp; Parameter'!$E$16*'Data &amp; Parameter'!$E$17*('Data &amp; Parameter'!$E$18+'Data &amp; Parameter'!$E$19)*'Data &amp; Parameter'!$E$20*'Data &amp; Parameter'!$E$37*R932</f>
        <v>0.63818956679213612</v>
      </c>
      <c r="T932" s="28">
        <f t="shared" si="14"/>
        <v>1.2763791335842722</v>
      </c>
    </row>
    <row r="933" spans="1:20" ht="15.75" customHeight="1" x14ac:dyDescent="0.35">
      <c r="A933">
        <v>926</v>
      </c>
      <c r="B933" s="76">
        <v>44235</v>
      </c>
      <c r="C933" s="1" t="s">
        <v>3044</v>
      </c>
      <c r="D933" s="76">
        <v>44235</v>
      </c>
      <c r="E933" s="1" t="s">
        <v>3045</v>
      </c>
      <c r="F933" s="1" t="s">
        <v>3046</v>
      </c>
      <c r="G933" s="1" t="s">
        <v>123</v>
      </c>
      <c r="H933" s="1" t="s">
        <v>124</v>
      </c>
      <c r="I933" s="1" t="s">
        <v>125</v>
      </c>
      <c r="J933" s="1" t="s">
        <v>1623</v>
      </c>
      <c r="K933" s="1" t="s">
        <v>1623</v>
      </c>
      <c r="L933">
        <f>ROUNDUP(IF(B933&gt;$D$4,0,($D$4-B933+1)/365),0)</f>
        <v>0</v>
      </c>
      <c r="M933">
        <f>ROUNDUP(IF(B933&gt;$D$5,0,($D$5-B933+1)/365),0)</f>
        <v>1</v>
      </c>
      <c r="N933" s="28">
        <f>IF(OR(L933=1,M933=1),IF(B933+364&lt;=$D$5,(B933+364-$D$4+1)/365,IF(B933&gt;$D$4,($D$5-B933+1)/365,$D$6/365)),0)</f>
        <v>0.18356164383561643</v>
      </c>
      <c r="O933" s="28">
        <f>'Data &amp; Parameter'!$E$16*'Data &amp; Parameter'!$E$17*('Data &amp; Parameter'!$E$18+'Data &amp; Parameter'!$E$19)*'Data &amp; Parameter'!$E$20*'Data &amp; Parameter'!$E$37*N933</f>
        <v>0.63818956679213612</v>
      </c>
      <c r="P933">
        <f>ROUNDUP(IF(D933&gt;$D$4,0,($D$4-D933+1)/365),0)</f>
        <v>0</v>
      </c>
      <c r="Q933">
        <f>ROUNDUP(IF(D933&gt;$D$5,0,($D$5-D933+1)/365),0)</f>
        <v>1</v>
      </c>
      <c r="R933" s="28">
        <f>IF(OR(P933=1,Q933=1),IF(D933+364&lt;=$D$5,(D933+364-$D$4+1)/365,IF(D933&gt;$D$4,($D$5-D933+1)/365,$D$6/365)),0)</f>
        <v>0.18356164383561643</v>
      </c>
      <c r="S933" s="28">
        <f>'Data &amp; Parameter'!$E$16*'Data &amp; Parameter'!$E$17*('Data &amp; Parameter'!$E$18+'Data &amp; Parameter'!$E$19)*'Data &amp; Parameter'!$E$20*'Data &amp; Parameter'!$E$37*R933</f>
        <v>0.63818956679213612</v>
      </c>
      <c r="T933" s="28">
        <f t="shared" si="14"/>
        <v>1.2763791335842722</v>
      </c>
    </row>
    <row r="934" spans="1:20" ht="15.75" customHeight="1" x14ac:dyDescent="0.35">
      <c r="A934">
        <v>927</v>
      </c>
      <c r="B934" s="76">
        <v>44235</v>
      </c>
      <c r="C934" s="1" t="s">
        <v>3047</v>
      </c>
      <c r="D934" s="76">
        <v>44235</v>
      </c>
      <c r="E934" s="1" t="s">
        <v>3048</v>
      </c>
      <c r="F934" s="1" t="s">
        <v>3049</v>
      </c>
      <c r="G934" s="1" t="s">
        <v>123</v>
      </c>
      <c r="H934" s="1" t="s">
        <v>124</v>
      </c>
      <c r="I934" s="1" t="s">
        <v>125</v>
      </c>
      <c r="J934" s="1" t="s">
        <v>1623</v>
      </c>
      <c r="K934" s="1" t="s">
        <v>1623</v>
      </c>
      <c r="L934">
        <f>ROUNDUP(IF(B934&gt;$D$4,0,($D$4-B934+1)/365),0)</f>
        <v>0</v>
      </c>
      <c r="M934">
        <f>ROUNDUP(IF(B934&gt;$D$5,0,($D$5-B934+1)/365),0)</f>
        <v>1</v>
      </c>
      <c r="N934" s="28">
        <f>IF(OR(L934=1,M934=1),IF(B934+364&lt;=$D$5,(B934+364-$D$4+1)/365,IF(B934&gt;$D$4,($D$5-B934+1)/365,$D$6/365)),0)</f>
        <v>0.18356164383561643</v>
      </c>
      <c r="O934" s="28">
        <f>'Data &amp; Parameter'!$E$16*'Data &amp; Parameter'!$E$17*('Data &amp; Parameter'!$E$18+'Data &amp; Parameter'!$E$19)*'Data &amp; Parameter'!$E$20*'Data &amp; Parameter'!$E$37*N934</f>
        <v>0.63818956679213612</v>
      </c>
      <c r="P934">
        <f>ROUNDUP(IF(D934&gt;$D$4,0,($D$4-D934+1)/365),0)</f>
        <v>0</v>
      </c>
      <c r="Q934">
        <f>ROUNDUP(IF(D934&gt;$D$5,0,($D$5-D934+1)/365),0)</f>
        <v>1</v>
      </c>
      <c r="R934" s="28">
        <f>IF(OR(P934=1,Q934=1),IF(D934+364&lt;=$D$5,(D934+364-$D$4+1)/365,IF(D934&gt;$D$4,($D$5-D934+1)/365,$D$6/365)),0)</f>
        <v>0.18356164383561643</v>
      </c>
      <c r="S934" s="28">
        <f>'Data &amp; Parameter'!$E$16*'Data &amp; Parameter'!$E$17*('Data &amp; Parameter'!$E$18+'Data &amp; Parameter'!$E$19)*'Data &amp; Parameter'!$E$20*'Data &amp; Parameter'!$E$37*R934</f>
        <v>0.63818956679213612</v>
      </c>
      <c r="T934" s="28">
        <f t="shared" si="14"/>
        <v>1.2763791335842722</v>
      </c>
    </row>
    <row r="935" spans="1:20" ht="15.75" customHeight="1" x14ac:dyDescent="0.35">
      <c r="A935">
        <v>928</v>
      </c>
      <c r="B935" s="76">
        <v>44235</v>
      </c>
      <c r="C935" s="1" t="s">
        <v>3050</v>
      </c>
      <c r="D935" s="76">
        <v>44235</v>
      </c>
      <c r="E935" s="1" t="s">
        <v>3051</v>
      </c>
      <c r="F935" s="1" t="s">
        <v>3052</v>
      </c>
      <c r="G935" s="1" t="s">
        <v>123</v>
      </c>
      <c r="H935" s="1" t="s">
        <v>124</v>
      </c>
      <c r="I935" s="1" t="s">
        <v>125</v>
      </c>
      <c r="J935" s="1" t="s">
        <v>1623</v>
      </c>
      <c r="K935" s="1" t="s">
        <v>1623</v>
      </c>
      <c r="L935">
        <f>ROUNDUP(IF(B935&gt;$D$4,0,($D$4-B935+1)/365),0)</f>
        <v>0</v>
      </c>
      <c r="M935">
        <f>ROUNDUP(IF(B935&gt;$D$5,0,($D$5-B935+1)/365),0)</f>
        <v>1</v>
      </c>
      <c r="N935" s="28">
        <f>IF(OR(L935=1,M935=1),IF(B935+364&lt;=$D$5,(B935+364-$D$4+1)/365,IF(B935&gt;$D$4,($D$5-B935+1)/365,$D$6/365)),0)</f>
        <v>0.18356164383561643</v>
      </c>
      <c r="O935" s="28">
        <f>'Data &amp; Parameter'!$E$16*'Data &amp; Parameter'!$E$17*('Data &amp; Parameter'!$E$18+'Data &amp; Parameter'!$E$19)*'Data &amp; Parameter'!$E$20*'Data &amp; Parameter'!$E$37*N935</f>
        <v>0.63818956679213612</v>
      </c>
      <c r="P935">
        <f>ROUNDUP(IF(D935&gt;$D$4,0,($D$4-D935+1)/365),0)</f>
        <v>0</v>
      </c>
      <c r="Q935">
        <f>ROUNDUP(IF(D935&gt;$D$5,0,($D$5-D935+1)/365),0)</f>
        <v>1</v>
      </c>
      <c r="R935" s="28">
        <f>IF(OR(P935=1,Q935=1),IF(D935+364&lt;=$D$5,(D935+364-$D$4+1)/365,IF(D935&gt;$D$4,($D$5-D935+1)/365,$D$6/365)),0)</f>
        <v>0.18356164383561643</v>
      </c>
      <c r="S935" s="28">
        <f>'Data &amp; Parameter'!$E$16*'Data &amp; Parameter'!$E$17*('Data &amp; Parameter'!$E$18+'Data &amp; Parameter'!$E$19)*'Data &amp; Parameter'!$E$20*'Data &amp; Parameter'!$E$37*R935</f>
        <v>0.63818956679213612</v>
      </c>
      <c r="T935" s="28">
        <f t="shared" si="14"/>
        <v>1.2763791335842722</v>
      </c>
    </row>
    <row r="936" spans="1:20" ht="15.75" customHeight="1" x14ac:dyDescent="0.35">
      <c r="A936">
        <v>929</v>
      </c>
      <c r="B936" s="76">
        <v>44235</v>
      </c>
      <c r="C936" s="1" t="s">
        <v>3053</v>
      </c>
      <c r="D936" s="76">
        <v>44235</v>
      </c>
      <c r="E936" s="1" t="s">
        <v>3054</v>
      </c>
      <c r="F936" s="1" t="s">
        <v>3055</v>
      </c>
      <c r="G936" s="1" t="s">
        <v>123</v>
      </c>
      <c r="H936" s="1" t="s">
        <v>124</v>
      </c>
      <c r="I936" s="1" t="s">
        <v>125</v>
      </c>
      <c r="J936" s="1" t="s">
        <v>1623</v>
      </c>
      <c r="K936" s="1" t="s">
        <v>1623</v>
      </c>
      <c r="L936">
        <f>ROUNDUP(IF(B936&gt;$D$4,0,($D$4-B936+1)/365),0)</f>
        <v>0</v>
      </c>
      <c r="M936">
        <f>ROUNDUP(IF(B936&gt;$D$5,0,($D$5-B936+1)/365),0)</f>
        <v>1</v>
      </c>
      <c r="N936" s="28">
        <f>IF(OR(L936=1,M936=1),IF(B936+364&lt;=$D$5,(B936+364-$D$4+1)/365,IF(B936&gt;$D$4,($D$5-B936+1)/365,$D$6/365)),0)</f>
        <v>0.18356164383561643</v>
      </c>
      <c r="O936" s="28">
        <f>'Data &amp; Parameter'!$E$16*'Data &amp; Parameter'!$E$17*('Data &amp; Parameter'!$E$18+'Data &amp; Parameter'!$E$19)*'Data &amp; Parameter'!$E$20*'Data &amp; Parameter'!$E$37*N936</f>
        <v>0.63818956679213612</v>
      </c>
      <c r="P936">
        <f>ROUNDUP(IF(D936&gt;$D$4,0,($D$4-D936+1)/365),0)</f>
        <v>0</v>
      </c>
      <c r="Q936">
        <f>ROUNDUP(IF(D936&gt;$D$5,0,($D$5-D936+1)/365),0)</f>
        <v>1</v>
      </c>
      <c r="R936" s="28">
        <f>IF(OR(P936=1,Q936=1),IF(D936+364&lt;=$D$5,(D936+364-$D$4+1)/365,IF(D936&gt;$D$4,($D$5-D936+1)/365,$D$6/365)),0)</f>
        <v>0.18356164383561643</v>
      </c>
      <c r="S936" s="28">
        <f>'Data &amp; Parameter'!$E$16*'Data &amp; Parameter'!$E$17*('Data &amp; Parameter'!$E$18+'Data &amp; Parameter'!$E$19)*'Data &amp; Parameter'!$E$20*'Data &amp; Parameter'!$E$37*R936</f>
        <v>0.63818956679213612</v>
      </c>
      <c r="T936" s="28">
        <f t="shared" si="14"/>
        <v>1.2763791335842722</v>
      </c>
    </row>
    <row r="937" spans="1:20" ht="15.75" customHeight="1" x14ac:dyDescent="0.35">
      <c r="A937">
        <v>930</v>
      </c>
      <c r="B937" s="76">
        <v>44235</v>
      </c>
      <c r="C937" s="1" t="s">
        <v>3056</v>
      </c>
      <c r="D937" s="76">
        <v>44235</v>
      </c>
      <c r="E937" s="1" t="s">
        <v>3057</v>
      </c>
      <c r="F937" s="1" t="s">
        <v>3058</v>
      </c>
      <c r="G937" s="1" t="s">
        <v>123</v>
      </c>
      <c r="H937" s="1" t="s">
        <v>124</v>
      </c>
      <c r="I937" s="1" t="s">
        <v>125</v>
      </c>
      <c r="J937" s="1" t="s">
        <v>1623</v>
      </c>
      <c r="K937" s="1" t="s">
        <v>1623</v>
      </c>
      <c r="L937">
        <f>ROUNDUP(IF(B937&gt;$D$4,0,($D$4-B937+1)/365),0)</f>
        <v>0</v>
      </c>
      <c r="M937">
        <f>ROUNDUP(IF(B937&gt;$D$5,0,($D$5-B937+1)/365),0)</f>
        <v>1</v>
      </c>
      <c r="N937" s="28">
        <f>IF(OR(L937=1,M937=1),IF(B937+364&lt;=$D$5,(B937+364-$D$4+1)/365,IF(B937&gt;$D$4,($D$5-B937+1)/365,$D$6/365)),0)</f>
        <v>0.18356164383561643</v>
      </c>
      <c r="O937" s="28">
        <f>'Data &amp; Parameter'!$E$16*'Data &amp; Parameter'!$E$17*('Data &amp; Parameter'!$E$18+'Data &amp; Parameter'!$E$19)*'Data &amp; Parameter'!$E$20*'Data &amp; Parameter'!$E$37*N937</f>
        <v>0.63818956679213612</v>
      </c>
      <c r="P937">
        <f>ROUNDUP(IF(D937&gt;$D$4,0,($D$4-D937+1)/365),0)</f>
        <v>0</v>
      </c>
      <c r="Q937">
        <f>ROUNDUP(IF(D937&gt;$D$5,0,($D$5-D937+1)/365),0)</f>
        <v>1</v>
      </c>
      <c r="R937" s="28">
        <f>IF(OR(P937=1,Q937=1),IF(D937+364&lt;=$D$5,(D937+364-$D$4+1)/365,IF(D937&gt;$D$4,($D$5-D937+1)/365,$D$6/365)),0)</f>
        <v>0.18356164383561643</v>
      </c>
      <c r="S937" s="28">
        <f>'Data &amp; Parameter'!$E$16*'Data &amp; Parameter'!$E$17*('Data &amp; Parameter'!$E$18+'Data &amp; Parameter'!$E$19)*'Data &amp; Parameter'!$E$20*'Data &amp; Parameter'!$E$37*R937</f>
        <v>0.63818956679213612</v>
      </c>
      <c r="T937" s="28">
        <f t="shared" si="14"/>
        <v>1.2763791335842722</v>
      </c>
    </row>
    <row r="938" spans="1:20" ht="15.75" customHeight="1" x14ac:dyDescent="0.35">
      <c r="A938">
        <v>931</v>
      </c>
      <c r="B938" s="76">
        <v>44235</v>
      </c>
      <c r="C938" s="1" t="s">
        <v>3059</v>
      </c>
      <c r="D938" s="76">
        <v>44235</v>
      </c>
      <c r="E938" s="1" t="s">
        <v>3060</v>
      </c>
      <c r="F938" s="1" t="s">
        <v>3061</v>
      </c>
      <c r="G938" s="1" t="s">
        <v>123</v>
      </c>
      <c r="H938" s="1" t="s">
        <v>124</v>
      </c>
      <c r="I938" s="1" t="s">
        <v>125</v>
      </c>
      <c r="J938" s="1" t="s">
        <v>1623</v>
      </c>
      <c r="K938" s="1" t="s">
        <v>1623</v>
      </c>
      <c r="L938">
        <f>ROUNDUP(IF(B938&gt;$D$4,0,($D$4-B938+1)/365),0)</f>
        <v>0</v>
      </c>
      <c r="M938">
        <f>ROUNDUP(IF(B938&gt;$D$5,0,($D$5-B938+1)/365),0)</f>
        <v>1</v>
      </c>
      <c r="N938" s="28">
        <f>IF(OR(L938=1,M938=1),IF(B938+364&lt;=$D$5,(B938+364-$D$4+1)/365,IF(B938&gt;$D$4,($D$5-B938+1)/365,$D$6/365)),0)</f>
        <v>0.18356164383561643</v>
      </c>
      <c r="O938" s="28">
        <f>'Data &amp; Parameter'!$E$16*'Data &amp; Parameter'!$E$17*('Data &amp; Parameter'!$E$18+'Data &amp; Parameter'!$E$19)*'Data &amp; Parameter'!$E$20*'Data &amp; Parameter'!$E$37*N938</f>
        <v>0.63818956679213612</v>
      </c>
      <c r="P938">
        <f>ROUNDUP(IF(D938&gt;$D$4,0,($D$4-D938+1)/365),0)</f>
        <v>0</v>
      </c>
      <c r="Q938">
        <f>ROUNDUP(IF(D938&gt;$D$5,0,($D$5-D938+1)/365),0)</f>
        <v>1</v>
      </c>
      <c r="R938" s="28">
        <f>IF(OR(P938=1,Q938=1),IF(D938+364&lt;=$D$5,(D938+364-$D$4+1)/365,IF(D938&gt;$D$4,($D$5-D938+1)/365,$D$6/365)),0)</f>
        <v>0.18356164383561643</v>
      </c>
      <c r="S938" s="28">
        <f>'Data &amp; Parameter'!$E$16*'Data &amp; Parameter'!$E$17*('Data &amp; Parameter'!$E$18+'Data &amp; Parameter'!$E$19)*'Data &amp; Parameter'!$E$20*'Data &amp; Parameter'!$E$37*R938</f>
        <v>0.63818956679213612</v>
      </c>
      <c r="T938" s="28">
        <f t="shared" si="14"/>
        <v>1.2763791335842722</v>
      </c>
    </row>
    <row r="939" spans="1:20" ht="15.75" customHeight="1" x14ac:dyDescent="0.35">
      <c r="A939">
        <v>932</v>
      </c>
      <c r="B939" s="76">
        <v>44235</v>
      </c>
      <c r="C939" s="1" t="s">
        <v>3062</v>
      </c>
      <c r="D939" s="76">
        <v>44235</v>
      </c>
      <c r="E939" s="1" t="s">
        <v>3063</v>
      </c>
      <c r="F939" s="1" t="s">
        <v>3064</v>
      </c>
      <c r="G939" s="1" t="s">
        <v>123</v>
      </c>
      <c r="H939" s="1" t="s">
        <v>124</v>
      </c>
      <c r="I939" s="1" t="s">
        <v>125</v>
      </c>
      <c r="J939" s="1" t="s">
        <v>1623</v>
      </c>
      <c r="K939" s="1" t="s">
        <v>1623</v>
      </c>
      <c r="L939">
        <f>ROUNDUP(IF(B939&gt;$D$4,0,($D$4-B939+1)/365),0)</f>
        <v>0</v>
      </c>
      <c r="M939">
        <f>ROUNDUP(IF(B939&gt;$D$5,0,($D$5-B939+1)/365),0)</f>
        <v>1</v>
      </c>
      <c r="N939" s="28">
        <f>IF(OR(L939=1,M939=1),IF(B939+364&lt;=$D$5,(B939+364-$D$4+1)/365,IF(B939&gt;$D$4,($D$5-B939+1)/365,$D$6/365)),0)</f>
        <v>0.18356164383561643</v>
      </c>
      <c r="O939" s="28">
        <f>'Data &amp; Parameter'!$E$16*'Data &amp; Parameter'!$E$17*('Data &amp; Parameter'!$E$18+'Data &amp; Parameter'!$E$19)*'Data &amp; Parameter'!$E$20*'Data &amp; Parameter'!$E$37*N939</f>
        <v>0.63818956679213612</v>
      </c>
      <c r="P939">
        <f>ROUNDUP(IF(D939&gt;$D$4,0,($D$4-D939+1)/365),0)</f>
        <v>0</v>
      </c>
      <c r="Q939">
        <f>ROUNDUP(IF(D939&gt;$D$5,0,($D$5-D939+1)/365),0)</f>
        <v>1</v>
      </c>
      <c r="R939" s="28">
        <f>IF(OR(P939=1,Q939=1),IF(D939+364&lt;=$D$5,(D939+364-$D$4+1)/365,IF(D939&gt;$D$4,($D$5-D939+1)/365,$D$6/365)),0)</f>
        <v>0.18356164383561643</v>
      </c>
      <c r="S939" s="28">
        <f>'Data &amp; Parameter'!$E$16*'Data &amp; Parameter'!$E$17*('Data &amp; Parameter'!$E$18+'Data &amp; Parameter'!$E$19)*'Data &amp; Parameter'!$E$20*'Data &amp; Parameter'!$E$37*R939</f>
        <v>0.63818956679213612</v>
      </c>
      <c r="T939" s="28">
        <f t="shared" si="14"/>
        <v>1.2763791335842722</v>
      </c>
    </row>
    <row r="940" spans="1:20" ht="15.75" customHeight="1" x14ac:dyDescent="0.35">
      <c r="A940">
        <v>933</v>
      </c>
      <c r="B940" s="76">
        <v>44235</v>
      </c>
      <c r="C940" s="1" t="s">
        <v>3065</v>
      </c>
      <c r="D940" s="76">
        <v>44235</v>
      </c>
      <c r="E940" s="1" t="s">
        <v>3066</v>
      </c>
      <c r="F940" s="1" t="s">
        <v>3067</v>
      </c>
      <c r="G940" s="1" t="s">
        <v>123</v>
      </c>
      <c r="H940" s="1" t="s">
        <v>124</v>
      </c>
      <c r="I940" s="1" t="s">
        <v>125</v>
      </c>
      <c r="J940" s="1" t="s">
        <v>1623</v>
      </c>
      <c r="K940" s="1" t="s">
        <v>1623</v>
      </c>
      <c r="L940">
        <f>ROUNDUP(IF(B940&gt;$D$4,0,($D$4-B940+1)/365),0)</f>
        <v>0</v>
      </c>
      <c r="M940">
        <f>ROUNDUP(IF(B940&gt;$D$5,0,($D$5-B940+1)/365),0)</f>
        <v>1</v>
      </c>
      <c r="N940" s="28">
        <f>IF(OR(L940=1,M940=1),IF(B940+364&lt;=$D$5,(B940+364-$D$4+1)/365,IF(B940&gt;$D$4,($D$5-B940+1)/365,$D$6/365)),0)</f>
        <v>0.18356164383561643</v>
      </c>
      <c r="O940" s="28">
        <f>'Data &amp; Parameter'!$E$16*'Data &amp; Parameter'!$E$17*('Data &amp; Parameter'!$E$18+'Data &amp; Parameter'!$E$19)*'Data &amp; Parameter'!$E$20*'Data &amp; Parameter'!$E$37*N940</f>
        <v>0.63818956679213612</v>
      </c>
      <c r="P940">
        <f>ROUNDUP(IF(D940&gt;$D$4,0,($D$4-D940+1)/365),0)</f>
        <v>0</v>
      </c>
      <c r="Q940">
        <f>ROUNDUP(IF(D940&gt;$D$5,0,($D$5-D940+1)/365),0)</f>
        <v>1</v>
      </c>
      <c r="R940" s="28">
        <f>IF(OR(P940=1,Q940=1),IF(D940+364&lt;=$D$5,(D940+364-$D$4+1)/365,IF(D940&gt;$D$4,($D$5-D940+1)/365,$D$6/365)),0)</f>
        <v>0.18356164383561643</v>
      </c>
      <c r="S940" s="28">
        <f>'Data &amp; Parameter'!$E$16*'Data &amp; Parameter'!$E$17*('Data &amp; Parameter'!$E$18+'Data &amp; Parameter'!$E$19)*'Data &amp; Parameter'!$E$20*'Data &amp; Parameter'!$E$37*R940</f>
        <v>0.63818956679213612</v>
      </c>
      <c r="T940" s="28">
        <f t="shared" si="14"/>
        <v>1.2763791335842722</v>
      </c>
    </row>
    <row r="941" spans="1:20" ht="15.75" customHeight="1" x14ac:dyDescent="0.35">
      <c r="A941">
        <v>934</v>
      </c>
      <c r="B941" s="76">
        <v>44235</v>
      </c>
      <c r="C941" s="1" t="s">
        <v>3068</v>
      </c>
      <c r="D941" s="76">
        <v>44235</v>
      </c>
      <c r="E941" s="1" t="s">
        <v>3069</v>
      </c>
      <c r="F941" s="1" t="s">
        <v>3070</v>
      </c>
      <c r="G941" s="1" t="s">
        <v>123</v>
      </c>
      <c r="H941" s="1" t="s">
        <v>124</v>
      </c>
      <c r="I941" s="1" t="s">
        <v>125</v>
      </c>
      <c r="J941" s="1" t="s">
        <v>1623</v>
      </c>
      <c r="K941" s="1" t="s">
        <v>1623</v>
      </c>
      <c r="L941">
        <f>ROUNDUP(IF(B941&gt;$D$4,0,($D$4-B941+1)/365),0)</f>
        <v>0</v>
      </c>
      <c r="M941">
        <f>ROUNDUP(IF(B941&gt;$D$5,0,($D$5-B941+1)/365),0)</f>
        <v>1</v>
      </c>
      <c r="N941" s="28">
        <f>IF(OR(L941=1,M941=1),IF(B941+364&lt;=$D$5,(B941+364-$D$4+1)/365,IF(B941&gt;$D$4,($D$5-B941+1)/365,$D$6/365)),0)</f>
        <v>0.18356164383561643</v>
      </c>
      <c r="O941" s="28">
        <f>'Data &amp; Parameter'!$E$16*'Data &amp; Parameter'!$E$17*('Data &amp; Parameter'!$E$18+'Data &amp; Parameter'!$E$19)*'Data &amp; Parameter'!$E$20*'Data &amp; Parameter'!$E$37*N941</f>
        <v>0.63818956679213612</v>
      </c>
      <c r="P941">
        <f>ROUNDUP(IF(D941&gt;$D$4,0,($D$4-D941+1)/365),0)</f>
        <v>0</v>
      </c>
      <c r="Q941">
        <f>ROUNDUP(IF(D941&gt;$D$5,0,($D$5-D941+1)/365),0)</f>
        <v>1</v>
      </c>
      <c r="R941" s="28">
        <f>IF(OR(P941=1,Q941=1),IF(D941+364&lt;=$D$5,(D941+364-$D$4+1)/365,IF(D941&gt;$D$4,($D$5-D941+1)/365,$D$6/365)),0)</f>
        <v>0.18356164383561643</v>
      </c>
      <c r="S941" s="28">
        <f>'Data &amp; Parameter'!$E$16*'Data &amp; Parameter'!$E$17*('Data &amp; Parameter'!$E$18+'Data &amp; Parameter'!$E$19)*'Data &amp; Parameter'!$E$20*'Data &amp; Parameter'!$E$37*R941</f>
        <v>0.63818956679213612</v>
      </c>
      <c r="T941" s="28">
        <f t="shared" si="14"/>
        <v>1.2763791335842722</v>
      </c>
    </row>
    <row r="942" spans="1:20" ht="15.75" customHeight="1" x14ac:dyDescent="0.35">
      <c r="A942">
        <v>935</v>
      </c>
      <c r="B942" s="76">
        <v>44235</v>
      </c>
      <c r="C942" s="1" t="s">
        <v>3071</v>
      </c>
      <c r="D942" s="76">
        <v>44235</v>
      </c>
      <c r="E942" s="1" t="s">
        <v>3072</v>
      </c>
      <c r="F942" s="1" t="s">
        <v>3073</v>
      </c>
      <c r="G942" s="1" t="s">
        <v>123</v>
      </c>
      <c r="H942" s="1" t="s">
        <v>124</v>
      </c>
      <c r="I942" s="1" t="s">
        <v>125</v>
      </c>
      <c r="J942" s="1" t="s">
        <v>1623</v>
      </c>
      <c r="K942" s="1" t="s">
        <v>1623</v>
      </c>
      <c r="L942">
        <f>ROUNDUP(IF(B942&gt;$D$4,0,($D$4-B942+1)/365),0)</f>
        <v>0</v>
      </c>
      <c r="M942">
        <f>ROUNDUP(IF(B942&gt;$D$5,0,($D$5-B942+1)/365),0)</f>
        <v>1</v>
      </c>
      <c r="N942" s="28">
        <f>IF(OR(L942=1,M942=1),IF(B942+364&lt;=$D$5,(B942+364-$D$4+1)/365,IF(B942&gt;$D$4,($D$5-B942+1)/365,$D$6/365)),0)</f>
        <v>0.18356164383561643</v>
      </c>
      <c r="O942" s="28">
        <f>'Data &amp; Parameter'!$E$16*'Data &amp; Parameter'!$E$17*('Data &amp; Parameter'!$E$18+'Data &amp; Parameter'!$E$19)*'Data &amp; Parameter'!$E$20*'Data &amp; Parameter'!$E$37*N942</f>
        <v>0.63818956679213612</v>
      </c>
      <c r="P942">
        <f>ROUNDUP(IF(D942&gt;$D$4,0,($D$4-D942+1)/365),0)</f>
        <v>0</v>
      </c>
      <c r="Q942">
        <f>ROUNDUP(IF(D942&gt;$D$5,0,($D$5-D942+1)/365),0)</f>
        <v>1</v>
      </c>
      <c r="R942" s="28">
        <f>IF(OR(P942=1,Q942=1),IF(D942+364&lt;=$D$5,(D942+364-$D$4+1)/365,IF(D942&gt;$D$4,($D$5-D942+1)/365,$D$6/365)),0)</f>
        <v>0.18356164383561643</v>
      </c>
      <c r="S942" s="28">
        <f>'Data &amp; Parameter'!$E$16*'Data &amp; Parameter'!$E$17*('Data &amp; Parameter'!$E$18+'Data &amp; Parameter'!$E$19)*'Data &amp; Parameter'!$E$20*'Data &amp; Parameter'!$E$37*R942</f>
        <v>0.63818956679213612</v>
      </c>
      <c r="T942" s="28">
        <f t="shared" si="14"/>
        <v>1.2763791335842722</v>
      </c>
    </row>
    <row r="943" spans="1:20" ht="15.75" customHeight="1" x14ac:dyDescent="0.35">
      <c r="A943">
        <v>936</v>
      </c>
      <c r="B943" s="76">
        <v>44235</v>
      </c>
      <c r="C943" s="1" t="s">
        <v>3074</v>
      </c>
      <c r="D943" s="76">
        <v>44235</v>
      </c>
      <c r="E943" s="1" t="s">
        <v>3075</v>
      </c>
      <c r="F943" s="1" t="s">
        <v>3076</v>
      </c>
      <c r="G943" s="1" t="s">
        <v>123</v>
      </c>
      <c r="H943" s="1" t="s">
        <v>124</v>
      </c>
      <c r="I943" s="1" t="s">
        <v>125</v>
      </c>
      <c r="J943" s="1" t="s">
        <v>1623</v>
      </c>
      <c r="K943" s="1" t="s">
        <v>1623</v>
      </c>
      <c r="L943">
        <f>ROUNDUP(IF(B943&gt;$D$4,0,($D$4-B943+1)/365),0)</f>
        <v>0</v>
      </c>
      <c r="M943">
        <f>ROUNDUP(IF(B943&gt;$D$5,0,($D$5-B943+1)/365),0)</f>
        <v>1</v>
      </c>
      <c r="N943" s="28">
        <f>IF(OR(L943=1,M943=1),IF(B943+364&lt;=$D$5,(B943+364-$D$4+1)/365,IF(B943&gt;$D$4,($D$5-B943+1)/365,$D$6/365)),0)</f>
        <v>0.18356164383561643</v>
      </c>
      <c r="O943" s="28">
        <f>'Data &amp; Parameter'!$E$16*'Data &amp; Parameter'!$E$17*('Data &amp; Parameter'!$E$18+'Data &amp; Parameter'!$E$19)*'Data &amp; Parameter'!$E$20*'Data &amp; Parameter'!$E$37*N943</f>
        <v>0.63818956679213612</v>
      </c>
      <c r="P943">
        <f>ROUNDUP(IF(D943&gt;$D$4,0,($D$4-D943+1)/365),0)</f>
        <v>0</v>
      </c>
      <c r="Q943">
        <f>ROUNDUP(IF(D943&gt;$D$5,0,($D$5-D943+1)/365),0)</f>
        <v>1</v>
      </c>
      <c r="R943" s="28">
        <f>IF(OR(P943=1,Q943=1),IF(D943+364&lt;=$D$5,(D943+364-$D$4+1)/365,IF(D943&gt;$D$4,($D$5-D943+1)/365,$D$6/365)),0)</f>
        <v>0.18356164383561643</v>
      </c>
      <c r="S943" s="28">
        <f>'Data &amp; Parameter'!$E$16*'Data &amp; Parameter'!$E$17*('Data &amp; Parameter'!$E$18+'Data &amp; Parameter'!$E$19)*'Data &amp; Parameter'!$E$20*'Data &amp; Parameter'!$E$37*R943</f>
        <v>0.63818956679213612</v>
      </c>
      <c r="T943" s="28">
        <f t="shared" si="14"/>
        <v>1.2763791335842722</v>
      </c>
    </row>
    <row r="944" spans="1:20" ht="15.75" customHeight="1" x14ac:dyDescent="0.35">
      <c r="A944">
        <v>937</v>
      </c>
      <c r="B944" s="76">
        <v>44235</v>
      </c>
      <c r="C944" s="1" t="s">
        <v>3077</v>
      </c>
      <c r="D944" s="76">
        <v>44235</v>
      </c>
      <c r="E944" s="1" t="s">
        <v>3078</v>
      </c>
      <c r="F944" s="1" t="s">
        <v>3079</v>
      </c>
      <c r="G944" s="1" t="s">
        <v>123</v>
      </c>
      <c r="H944" s="1" t="s">
        <v>124</v>
      </c>
      <c r="I944" s="1" t="s">
        <v>125</v>
      </c>
      <c r="J944" s="1" t="s">
        <v>1623</v>
      </c>
      <c r="K944" s="1" t="s">
        <v>1623</v>
      </c>
      <c r="L944">
        <f>ROUNDUP(IF(B944&gt;$D$4,0,($D$4-B944+1)/365),0)</f>
        <v>0</v>
      </c>
      <c r="M944">
        <f>ROUNDUP(IF(B944&gt;$D$5,0,($D$5-B944+1)/365),0)</f>
        <v>1</v>
      </c>
      <c r="N944" s="28">
        <f>IF(OR(L944=1,M944=1),IF(B944+364&lt;=$D$5,(B944+364-$D$4+1)/365,IF(B944&gt;$D$4,($D$5-B944+1)/365,$D$6/365)),0)</f>
        <v>0.18356164383561643</v>
      </c>
      <c r="O944" s="28">
        <f>'Data &amp; Parameter'!$E$16*'Data &amp; Parameter'!$E$17*('Data &amp; Parameter'!$E$18+'Data &amp; Parameter'!$E$19)*'Data &amp; Parameter'!$E$20*'Data &amp; Parameter'!$E$37*N944</f>
        <v>0.63818956679213612</v>
      </c>
      <c r="P944">
        <f>ROUNDUP(IF(D944&gt;$D$4,0,($D$4-D944+1)/365),0)</f>
        <v>0</v>
      </c>
      <c r="Q944">
        <f>ROUNDUP(IF(D944&gt;$D$5,0,($D$5-D944+1)/365),0)</f>
        <v>1</v>
      </c>
      <c r="R944" s="28">
        <f>IF(OR(P944=1,Q944=1),IF(D944+364&lt;=$D$5,(D944+364-$D$4+1)/365,IF(D944&gt;$D$4,($D$5-D944+1)/365,$D$6/365)),0)</f>
        <v>0.18356164383561643</v>
      </c>
      <c r="S944" s="28">
        <f>'Data &amp; Parameter'!$E$16*'Data &amp; Parameter'!$E$17*('Data &amp; Parameter'!$E$18+'Data &amp; Parameter'!$E$19)*'Data &amp; Parameter'!$E$20*'Data &amp; Parameter'!$E$37*R944</f>
        <v>0.63818956679213612</v>
      </c>
      <c r="T944" s="28">
        <f t="shared" si="14"/>
        <v>1.2763791335842722</v>
      </c>
    </row>
    <row r="945" spans="1:20" ht="15.75" customHeight="1" x14ac:dyDescent="0.35">
      <c r="A945">
        <v>938</v>
      </c>
      <c r="B945" s="76">
        <v>44235</v>
      </c>
      <c r="C945" s="1" t="s">
        <v>3080</v>
      </c>
      <c r="D945" s="76">
        <v>44235</v>
      </c>
      <c r="E945" s="1" t="s">
        <v>3081</v>
      </c>
      <c r="F945" s="1" t="s">
        <v>3082</v>
      </c>
      <c r="G945" s="1" t="s">
        <v>123</v>
      </c>
      <c r="H945" s="1" t="s">
        <v>124</v>
      </c>
      <c r="I945" s="1" t="s">
        <v>125</v>
      </c>
      <c r="J945" s="1" t="s">
        <v>1623</v>
      </c>
      <c r="K945" s="1" t="s">
        <v>1623</v>
      </c>
      <c r="L945">
        <f>ROUNDUP(IF(B945&gt;$D$4,0,($D$4-B945+1)/365),0)</f>
        <v>0</v>
      </c>
      <c r="M945">
        <f>ROUNDUP(IF(B945&gt;$D$5,0,($D$5-B945+1)/365),0)</f>
        <v>1</v>
      </c>
      <c r="N945" s="28">
        <f>IF(OR(L945=1,M945=1),IF(B945+364&lt;=$D$5,(B945+364-$D$4+1)/365,IF(B945&gt;$D$4,($D$5-B945+1)/365,$D$6/365)),0)</f>
        <v>0.18356164383561643</v>
      </c>
      <c r="O945" s="28">
        <f>'Data &amp; Parameter'!$E$16*'Data &amp; Parameter'!$E$17*('Data &amp; Parameter'!$E$18+'Data &amp; Parameter'!$E$19)*'Data &amp; Parameter'!$E$20*'Data &amp; Parameter'!$E$37*N945</f>
        <v>0.63818956679213612</v>
      </c>
      <c r="P945">
        <f>ROUNDUP(IF(D945&gt;$D$4,0,($D$4-D945+1)/365),0)</f>
        <v>0</v>
      </c>
      <c r="Q945">
        <f>ROUNDUP(IF(D945&gt;$D$5,0,($D$5-D945+1)/365),0)</f>
        <v>1</v>
      </c>
      <c r="R945" s="28">
        <f>IF(OR(P945=1,Q945=1),IF(D945+364&lt;=$D$5,(D945+364-$D$4+1)/365,IF(D945&gt;$D$4,($D$5-D945+1)/365,$D$6/365)),0)</f>
        <v>0.18356164383561643</v>
      </c>
      <c r="S945" s="28">
        <f>'Data &amp; Parameter'!$E$16*'Data &amp; Parameter'!$E$17*('Data &amp; Parameter'!$E$18+'Data &amp; Parameter'!$E$19)*'Data &amp; Parameter'!$E$20*'Data &amp; Parameter'!$E$37*R945</f>
        <v>0.63818956679213612</v>
      </c>
      <c r="T945" s="28">
        <f t="shared" si="14"/>
        <v>1.2763791335842722</v>
      </c>
    </row>
    <row r="946" spans="1:20" ht="15.75" customHeight="1" x14ac:dyDescent="0.35">
      <c r="A946">
        <v>939</v>
      </c>
      <c r="B946" s="76">
        <v>44235</v>
      </c>
      <c r="C946" s="1" t="s">
        <v>3083</v>
      </c>
      <c r="D946" s="76">
        <v>44235</v>
      </c>
      <c r="E946" s="1" t="s">
        <v>3084</v>
      </c>
      <c r="F946" s="1" t="s">
        <v>3085</v>
      </c>
      <c r="G946" s="1" t="s">
        <v>123</v>
      </c>
      <c r="H946" s="1" t="s">
        <v>124</v>
      </c>
      <c r="I946" s="1" t="s">
        <v>125</v>
      </c>
      <c r="J946" s="1" t="s">
        <v>1623</v>
      </c>
      <c r="K946" s="1" t="s">
        <v>1623</v>
      </c>
      <c r="L946">
        <f>ROUNDUP(IF(B946&gt;$D$4,0,($D$4-B946+1)/365),0)</f>
        <v>0</v>
      </c>
      <c r="M946">
        <f>ROUNDUP(IF(B946&gt;$D$5,0,($D$5-B946+1)/365),0)</f>
        <v>1</v>
      </c>
      <c r="N946" s="28">
        <f>IF(OR(L946=1,M946=1),IF(B946+364&lt;=$D$5,(B946+364-$D$4+1)/365,IF(B946&gt;$D$4,($D$5-B946+1)/365,$D$6/365)),0)</f>
        <v>0.18356164383561643</v>
      </c>
      <c r="O946" s="28">
        <f>'Data &amp; Parameter'!$E$16*'Data &amp; Parameter'!$E$17*('Data &amp; Parameter'!$E$18+'Data &amp; Parameter'!$E$19)*'Data &amp; Parameter'!$E$20*'Data &amp; Parameter'!$E$37*N946</f>
        <v>0.63818956679213612</v>
      </c>
      <c r="P946">
        <f>ROUNDUP(IF(D946&gt;$D$4,0,($D$4-D946+1)/365),0)</f>
        <v>0</v>
      </c>
      <c r="Q946">
        <f>ROUNDUP(IF(D946&gt;$D$5,0,($D$5-D946+1)/365),0)</f>
        <v>1</v>
      </c>
      <c r="R946" s="28">
        <f>IF(OR(P946=1,Q946=1),IF(D946+364&lt;=$D$5,(D946+364-$D$4+1)/365,IF(D946&gt;$D$4,($D$5-D946+1)/365,$D$6/365)),0)</f>
        <v>0.18356164383561643</v>
      </c>
      <c r="S946" s="28">
        <f>'Data &amp; Parameter'!$E$16*'Data &amp; Parameter'!$E$17*('Data &amp; Parameter'!$E$18+'Data &amp; Parameter'!$E$19)*'Data &amp; Parameter'!$E$20*'Data &amp; Parameter'!$E$37*R946</f>
        <v>0.63818956679213612</v>
      </c>
      <c r="T946" s="28">
        <f t="shared" si="14"/>
        <v>1.2763791335842722</v>
      </c>
    </row>
    <row r="947" spans="1:20" ht="15.75" customHeight="1" x14ac:dyDescent="0.35">
      <c r="A947">
        <v>940</v>
      </c>
      <c r="B947" s="76">
        <v>44235</v>
      </c>
      <c r="C947" s="1" t="s">
        <v>3086</v>
      </c>
      <c r="D947" s="76">
        <v>44235</v>
      </c>
      <c r="E947" s="1" t="s">
        <v>3087</v>
      </c>
      <c r="F947" s="1" t="s">
        <v>3088</v>
      </c>
      <c r="G947" s="1" t="s">
        <v>123</v>
      </c>
      <c r="H947" s="1" t="s">
        <v>124</v>
      </c>
      <c r="I947" s="1" t="s">
        <v>125</v>
      </c>
      <c r="J947" s="1" t="s">
        <v>1623</v>
      </c>
      <c r="K947" s="1" t="s">
        <v>1623</v>
      </c>
      <c r="L947">
        <f>ROUNDUP(IF(B947&gt;$D$4,0,($D$4-B947+1)/365),0)</f>
        <v>0</v>
      </c>
      <c r="M947">
        <f>ROUNDUP(IF(B947&gt;$D$5,0,($D$5-B947+1)/365),0)</f>
        <v>1</v>
      </c>
      <c r="N947" s="28">
        <f>IF(OR(L947=1,M947=1),IF(B947+364&lt;=$D$5,(B947+364-$D$4+1)/365,IF(B947&gt;$D$4,($D$5-B947+1)/365,$D$6/365)),0)</f>
        <v>0.18356164383561643</v>
      </c>
      <c r="O947" s="28">
        <f>'Data &amp; Parameter'!$E$16*'Data &amp; Parameter'!$E$17*('Data &amp; Parameter'!$E$18+'Data &amp; Parameter'!$E$19)*'Data &amp; Parameter'!$E$20*'Data &amp; Parameter'!$E$37*N947</f>
        <v>0.63818956679213612</v>
      </c>
      <c r="P947">
        <f>ROUNDUP(IF(D947&gt;$D$4,0,($D$4-D947+1)/365),0)</f>
        <v>0</v>
      </c>
      <c r="Q947">
        <f>ROUNDUP(IF(D947&gt;$D$5,0,($D$5-D947+1)/365),0)</f>
        <v>1</v>
      </c>
      <c r="R947" s="28">
        <f>IF(OR(P947=1,Q947=1),IF(D947+364&lt;=$D$5,(D947+364-$D$4+1)/365,IF(D947&gt;$D$4,($D$5-D947+1)/365,$D$6/365)),0)</f>
        <v>0.18356164383561643</v>
      </c>
      <c r="S947" s="28">
        <f>'Data &amp; Parameter'!$E$16*'Data &amp; Parameter'!$E$17*('Data &amp; Parameter'!$E$18+'Data &amp; Parameter'!$E$19)*'Data &amp; Parameter'!$E$20*'Data &amp; Parameter'!$E$37*R947</f>
        <v>0.63818956679213612</v>
      </c>
      <c r="T947" s="28">
        <f t="shared" si="14"/>
        <v>1.2763791335842722</v>
      </c>
    </row>
    <row r="948" spans="1:20" ht="15.75" customHeight="1" x14ac:dyDescent="0.35">
      <c r="A948">
        <v>941</v>
      </c>
      <c r="B948" s="76">
        <v>44235</v>
      </c>
      <c r="C948" s="1" t="s">
        <v>3089</v>
      </c>
      <c r="D948" s="76">
        <v>44235</v>
      </c>
      <c r="E948" s="1" t="s">
        <v>3090</v>
      </c>
      <c r="F948" s="1" t="s">
        <v>3091</v>
      </c>
      <c r="G948" s="1" t="s">
        <v>123</v>
      </c>
      <c r="H948" s="1" t="s">
        <v>124</v>
      </c>
      <c r="I948" s="1" t="s">
        <v>125</v>
      </c>
      <c r="J948" s="1" t="s">
        <v>1623</v>
      </c>
      <c r="K948" s="1" t="s">
        <v>1623</v>
      </c>
      <c r="L948">
        <f>ROUNDUP(IF(B948&gt;$D$4,0,($D$4-B948+1)/365),0)</f>
        <v>0</v>
      </c>
      <c r="M948">
        <f>ROUNDUP(IF(B948&gt;$D$5,0,($D$5-B948+1)/365),0)</f>
        <v>1</v>
      </c>
      <c r="N948" s="28">
        <f>IF(OR(L948=1,M948=1),IF(B948+364&lt;=$D$5,(B948+364-$D$4+1)/365,IF(B948&gt;$D$4,($D$5-B948+1)/365,$D$6/365)),0)</f>
        <v>0.18356164383561643</v>
      </c>
      <c r="O948" s="28">
        <f>'Data &amp; Parameter'!$E$16*'Data &amp; Parameter'!$E$17*('Data &amp; Parameter'!$E$18+'Data &amp; Parameter'!$E$19)*'Data &amp; Parameter'!$E$20*'Data &amp; Parameter'!$E$37*N948</f>
        <v>0.63818956679213612</v>
      </c>
      <c r="P948">
        <f>ROUNDUP(IF(D948&gt;$D$4,0,($D$4-D948+1)/365),0)</f>
        <v>0</v>
      </c>
      <c r="Q948">
        <f>ROUNDUP(IF(D948&gt;$D$5,0,($D$5-D948+1)/365),0)</f>
        <v>1</v>
      </c>
      <c r="R948" s="28">
        <f>IF(OR(P948=1,Q948=1),IF(D948+364&lt;=$D$5,(D948+364-$D$4+1)/365,IF(D948&gt;$D$4,($D$5-D948+1)/365,$D$6/365)),0)</f>
        <v>0.18356164383561643</v>
      </c>
      <c r="S948" s="28">
        <f>'Data &amp; Parameter'!$E$16*'Data &amp; Parameter'!$E$17*('Data &amp; Parameter'!$E$18+'Data &amp; Parameter'!$E$19)*'Data &amp; Parameter'!$E$20*'Data &amp; Parameter'!$E$37*R948</f>
        <v>0.63818956679213612</v>
      </c>
      <c r="T948" s="28">
        <f t="shared" si="14"/>
        <v>1.2763791335842722</v>
      </c>
    </row>
    <row r="949" spans="1:20" ht="15.75" customHeight="1" x14ac:dyDescent="0.35">
      <c r="A949">
        <v>942</v>
      </c>
      <c r="B949" s="76">
        <v>44235</v>
      </c>
      <c r="C949" s="1" t="s">
        <v>3092</v>
      </c>
      <c r="D949" s="76">
        <v>44235</v>
      </c>
      <c r="E949" s="1" t="s">
        <v>3093</v>
      </c>
      <c r="F949" s="1" t="s">
        <v>3094</v>
      </c>
      <c r="G949" s="1" t="s">
        <v>123</v>
      </c>
      <c r="H949" s="1" t="s">
        <v>124</v>
      </c>
      <c r="I949" s="1" t="s">
        <v>125</v>
      </c>
      <c r="J949" s="1" t="s">
        <v>1623</v>
      </c>
      <c r="K949" s="1" t="s">
        <v>1623</v>
      </c>
      <c r="L949">
        <f>ROUNDUP(IF(B949&gt;$D$4,0,($D$4-B949+1)/365),0)</f>
        <v>0</v>
      </c>
      <c r="M949">
        <f>ROUNDUP(IF(B949&gt;$D$5,0,($D$5-B949+1)/365),0)</f>
        <v>1</v>
      </c>
      <c r="N949" s="28">
        <f>IF(OR(L949=1,M949=1),IF(B949+364&lt;=$D$5,(B949+364-$D$4+1)/365,IF(B949&gt;$D$4,($D$5-B949+1)/365,$D$6/365)),0)</f>
        <v>0.18356164383561643</v>
      </c>
      <c r="O949" s="28">
        <f>'Data &amp; Parameter'!$E$16*'Data &amp; Parameter'!$E$17*('Data &amp; Parameter'!$E$18+'Data &amp; Parameter'!$E$19)*'Data &amp; Parameter'!$E$20*'Data &amp; Parameter'!$E$37*N949</f>
        <v>0.63818956679213612</v>
      </c>
      <c r="P949">
        <f>ROUNDUP(IF(D949&gt;$D$4,0,($D$4-D949+1)/365),0)</f>
        <v>0</v>
      </c>
      <c r="Q949">
        <f>ROUNDUP(IF(D949&gt;$D$5,0,($D$5-D949+1)/365),0)</f>
        <v>1</v>
      </c>
      <c r="R949" s="28">
        <f>IF(OR(P949=1,Q949=1),IF(D949+364&lt;=$D$5,(D949+364-$D$4+1)/365,IF(D949&gt;$D$4,($D$5-D949+1)/365,$D$6/365)),0)</f>
        <v>0.18356164383561643</v>
      </c>
      <c r="S949" s="28">
        <f>'Data &amp; Parameter'!$E$16*'Data &amp; Parameter'!$E$17*('Data &amp; Parameter'!$E$18+'Data &amp; Parameter'!$E$19)*'Data &amp; Parameter'!$E$20*'Data &amp; Parameter'!$E$37*R949</f>
        <v>0.63818956679213612</v>
      </c>
      <c r="T949" s="28">
        <f t="shared" si="14"/>
        <v>1.2763791335842722</v>
      </c>
    </row>
    <row r="950" spans="1:20" ht="15.75" customHeight="1" x14ac:dyDescent="0.35">
      <c r="A950">
        <v>943</v>
      </c>
      <c r="B950" s="76">
        <v>44235</v>
      </c>
      <c r="C950" s="1" t="s">
        <v>3095</v>
      </c>
      <c r="D950" s="76">
        <v>44235</v>
      </c>
      <c r="E950" s="1" t="s">
        <v>3096</v>
      </c>
      <c r="F950" s="1" t="s">
        <v>3097</v>
      </c>
      <c r="G950" s="1" t="s">
        <v>123</v>
      </c>
      <c r="H950" s="1" t="s">
        <v>124</v>
      </c>
      <c r="I950" s="1" t="s">
        <v>125</v>
      </c>
      <c r="J950" s="1" t="s">
        <v>1623</v>
      </c>
      <c r="K950" s="1" t="s">
        <v>3098</v>
      </c>
      <c r="L950">
        <f>ROUNDUP(IF(B950&gt;$D$4,0,($D$4-B950+1)/365),0)</f>
        <v>0</v>
      </c>
      <c r="M950">
        <f>ROUNDUP(IF(B950&gt;$D$5,0,($D$5-B950+1)/365),0)</f>
        <v>1</v>
      </c>
      <c r="N950" s="28">
        <f>IF(OR(L950=1,M950=1),IF(B950+364&lt;=$D$5,(B950+364-$D$4+1)/365,IF(B950&gt;$D$4,($D$5-B950+1)/365,$D$6/365)),0)</f>
        <v>0.18356164383561643</v>
      </c>
      <c r="O950" s="28">
        <f>'Data &amp; Parameter'!$E$16*'Data &amp; Parameter'!$E$17*('Data &amp; Parameter'!$E$18+'Data &amp; Parameter'!$E$19)*'Data &amp; Parameter'!$E$20*'Data &amp; Parameter'!$E$37*N950</f>
        <v>0.63818956679213612</v>
      </c>
      <c r="P950">
        <f>ROUNDUP(IF(D950&gt;$D$4,0,($D$4-D950+1)/365),0)</f>
        <v>0</v>
      </c>
      <c r="Q950">
        <f>ROUNDUP(IF(D950&gt;$D$5,0,($D$5-D950+1)/365),0)</f>
        <v>1</v>
      </c>
      <c r="R950" s="28">
        <f>IF(OR(P950=1,Q950=1),IF(D950+364&lt;=$D$5,(D950+364-$D$4+1)/365,IF(D950&gt;$D$4,($D$5-D950+1)/365,$D$6/365)),0)</f>
        <v>0.18356164383561643</v>
      </c>
      <c r="S950" s="28">
        <f>'Data &amp; Parameter'!$E$16*'Data &amp; Parameter'!$E$17*('Data &amp; Parameter'!$E$18+'Data &amp; Parameter'!$E$19)*'Data &amp; Parameter'!$E$20*'Data &amp; Parameter'!$E$37*R950</f>
        <v>0.63818956679213612</v>
      </c>
      <c r="T950" s="28">
        <f t="shared" si="14"/>
        <v>1.2763791335842722</v>
      </c>
    </row>
    <row r="951" spans="1:20" ht="15.75" customHeight="1" x14ac:dyDescent="0.35">
      <c r="A951">
        <v>944</v>
      </c>
      <c r="B951" s="76">
        <v>44235</v>
      </c>
      <c r="C951" s="1" t="s">
        <v>3099</v>
      </c>
      <c r="D951" s="76">
        <v>44235</v>
      </c>
      <c r="E951" s="1" t="s">
        <v>3100</v>
      </c>
      <c r="F951" s="1" t="s">
        <v>3101</v>
      </c>
      <c r="G951" s="1" t="s">
        <v>123</v>
      </c>
      <c r="H951" s="1" t="s">
        <v>124</v>
      </c>
      <c r="I951" s="1" t="s">
        <v>125</v>
      </c>
      <c r="J951" s="1" t="s">
        <v>1623</v>
      </c>
      <c r="K951" s="1" t="s">
        <v>1623</v>
      </c>
      <c r="L951">
        <f>ROUNDUP(IF(B951&gt;$D$4,0,($D$4-B951+1)/365),0)</f>
        <v>0</v>
      </c>
      <c r="M951">
        <f>ROUNDUP(IF(B951&gt;$D$5,0,($D$5-B951+1)/365),0)</f>
        <v>1</v>
      </c>
      <c r="N951" s="28">
        <f>IF(OR(L951=1,M951=1),IF(B951+364&lt;=$D$5,(B951+364-$D$4+1)/365,IF(B951&gt;$D$4,($D$5-B951+1)/365,$D$6/365)),0)</f>
        <v>0.18356164383561643</v>
      </c>
      <c r="O951" s="28">
        <f>'Data &amp; Parameter'!$E$16*'Data &amp; Parameter'!$E$17*('Data &amp; Parameter'!$E$18+'Data &amp; Parameter'!$E$19)*'Data &amp; Parameter'!$E$20*'Data &amp; Parameter'!$E$37*N951</f>
        <v>0.63818956679213612</v>
      </c>
      <c r="P951">
        <f>ROUNDUP(IF(D951&gt;$D$4,0,($D$4-D951+1)/365),0)</f>
        <v>0</v>
      </c>
      <c r="Q951">
        <f>ROUNDUP(IF(D951&gt;$D$5,0,($D$5-D951+1)/365),0)</f>
        <v>1</v>
      </c>
      <c r="R951" s="28">
        <f>IF(OR(P951=1,Q951=1),IF(D951+364&lt;=$D$5,(D951+364-$D$4+1)/365,IF(D951&gt;$D$4,($D$5-D951+1)/365,$D$6/365)),0)</f>
        <v>0.18356164383561643</v>
      </c>
      <c r="S951" s="28">
        <f>'Data &amp; Parameter'!$E$16*'Data &amp; Parameter'!$E$17*('Data &amp; Parameter'!$E$18+'Data &amp; Parameter'!$E$19)*'Data &amp; Parameter'!$E$20*'Data &amp; Parameter'!$E$37*R951</f>
        <v>0.63818956679213612</v>
      </c>
      <c r="T951" s="28">
        <f t="shared" si="14"/>
        <v>1.2763791335842722</v>
      </c>
    </row>
    <row r="952" spans="1:20" ht="15.75" customHeight="1" x14ac:dyDescent="0.35">
      <c r="A952">
        <v>945</v>
      </c>
      <c r="B952" s="76">
        <v>44235</v>
      </c>
      <c r="C952" s="1" t="s">
        <v>3102</v>
      </c>
      <c r="D952" s="76">
        <v>44235</v>
      </c>
      <c r="E952" s="1" t="s">
        <v>3103</v>
      </c>
      <c r="F952" s="1" t="s">
        <v>3104</v>
      </c>
      <c r="G952" s="1" t="s">
        <v>123</v>
      </c>
      <c r="H952" s="1" t="s">
        <v>124</v>
      </c>
      <c r="I952" s="1" t="s">
        <v>125</v>
      </c>
      <c r="J952" s="1" t="s">
        <v>1623</v>
      </c>
      <c r="K952" s="1" t="s">
        <v>1623</v>
      </c>
      <c r="L952">
        <f>ROUNDUP(IF(B952&gt;$D$4,0,($D$4-B952+1)/365),0)</f>
        <v>0</v>
      </c>
      <c r="M952">
        <f>ROUNDUP(IF(B952&gt;$D$5,0,($D$5-B952+1)/365),0)</f>
        <v>1</v>
      </c>
      <c r="N952" s="28">
        <f>IF(OR(L952=1,M952=1),IF(B952+364&lt;=$D$5,(B952+364-$D$4+1)/365,IF(B952&gt;$D$4,($D$5-B952+1)/365,$D$6/365)),0)</f>
        <v>0.18356164383561643</v>
      </c>
      <c r="O952" s="28">
        <f>'Data &amp; Parameter'!$E$16*'Data &amp; Parameter'!$E$17*('Data &amp; Parameter'!$E$18+'Data &amp; Parameter'!$E$19)*'Data &amp; Parameter'!$E$20*'Data &amp; Parameter'!$E$37*N952</f>
        <v>0.63818956679213612</v>
      </c>
      <c r="P952">
        <f>ROUNDUP(IF(D952&gt;$D$4,0,($D$4-D952+1)/365),0)</f>
        <v>0</v>
      </c>
      <c r="Q952">
        <f>ROUNDUP(IF(D952&gt;$D$5,0,($D$5-D952+1)/365),0)</f>
        <v>1</v>
      </c>
      <c r="R952" s="28">
        <f>IF(OR(P952=1,Q952=1),IF(D952+364&lt;=$D$5,(D952+364-$D$4+1)/365,IF(D952&gt;$D$4,($D$5-D952+1)/365,$D$6/365)),0)</f>
        <v>0.18356164383561643</v>
      </c>
      <c r="S952" s="28">
        <f>'Data &amp; Parameter'!$E$16*'Data &amp; Parameter'!$E$17*('Data &amp; Parameter'!$E$18+'Data &amp; Parameter'!$E$19)*'Data &amp; Parameter'!$E$20*'Data &amp; Parameter'!$E$37*R952</f>
        <v>0.63818956679213612</v>
      </c>
      <c r="T952" s="28">
        <f t="shared" si="14"/>
        <v>1.2763791335842722</v>
      </c>
    </row>
    <row r="953" spans="1:20" ht="15.75" customHeight="1" x14ac:dyDescent="0.35">
      <c r="A953">
        <v>946</v>
      </c>
      <c r="B953" s="76">
        <v>44235</v>
      </c>
      <c r="C953" s="1" t="s">
        <v>3105</v>
      </c>
      <c r="D953" s="76">
        <v>44235</v>
      </c>
      <c r="E953" s="1" t="s">
        <v>3106</v>
      </c>
      <c r="F953" s="1" t="s">
        <v>3107</v>
      </c>
      <c r="G953" s="1" t="s">
        <v>123</v>
      </c>
      <c r="H953" s="1" t="s">
        <v>124</v>
      </c>
      <c r="I953" s="1" t="s">
        <v>125</v>
      </c>
      <c r="J953" s="1" t="s">
        <v>1623</v>
      </c>
      <c r="K953" s="1" t="s">
        <v>1623</v>
      </c>
      <c r="L953">
        <f>ROUNDUP(IF(B953&gt;$D$4,0,($D$4-B953+1)/365),0)</f>
        <v>0</v>
      </c>
      <c r="M953">
        <f>ROUNDUP(IF(B953&gt;$D$5,0,($D$5-B953+1)/365),0)</f>
        <v>1</v>
      </c>
      <c r="N953" s="28">
        <f>IF(OR(L953=1,M953=1),IF(B953+364&lt;=$D$5,(B953+364-$D$4+1)/365,IF(B953&gt;$D$4,($D$5-B953+1)/365,$D$6/365)),0)</f>
        <v>0.18356164383561643</v>
      </c>
      <c r="O953" s="28">
        <f>'Data &amp; Parameter'!$E$16*'Data &amp; Parameter'!$E$17*('Data &amp; Parameter'!$E$18+'Data &amp; Parameter'!$E$19)*'Data &amp; Parameter'!$E$20*'Data &amp; Parameter'!$E$37*N953</f>
        <v>0.63818956679213612</v>
      </c>
      <c r="P953">
        <f>ROUNDUP(IF(D953&gt;$D$4,0,($D$4-D953+1)/365),0)</f>
        <v>0</v>
      </c>
      <c r="Q953">
        <f>ROUNDUP(IF(D953&gt;$D$5,0,($D$5-D953+1)/365),0)</f>
        <v>1</v>
      </c>
      <c r="R953" s="28">
        <f>IF(OR(P953=1,Q953=1),IF(D953+364&lt;=$D$5,(D953+364-$D$4+1)/365,IF(D953&gt;$D$4,($D$5-D953+1)/365,$D$6/365)),0)</f>
        <v>0.18356164383561643</v>
      </c>
      <c r="S953" s="28">
        <f>'Data &amp; Parameter'!$E$16*'Data &amp; Parameter'!$E$17*('Data &amp; Parameter'!$E$18+'Data &amp; Parameter'!$E$19)*'Data &amp; Parameter'!$E$20*'Data &amp; Parameter'!$E$37*R953</f>
        <v>0.63818956679213612</v>
      </c>
      <c r="T953" s="28">
        <f t="shared" si="14"/>
        <v>1.2763791335842722</v>
      </c>
    </row>
    <row r="954" spans="1:20" ht="15.75" customHeight="1" x14ac:dyDescent="0.35">
      <c r="A954">
        <v>947</v>
      </c>
      <c r="B954" s="76">
        <v>44235</v>
      </c>
      <c r="C954" s="1" t="s">
        <v>3108</v>
      </c>
      <c r="D954" s="76">
        <v>44235</v>
      </c>
      <c r="E954" s="1" t="s">
        <v>3109</v>
      </c>
      <c r="F954" s="1" t="s">
        <v>3110</v>
      </c>
      <c r="G954" s="1" t="s">
        <v>123</v>
      </c>
      <c r="H954" s="1" t="s">
        <v>124</v>
      </c>
      <c r="I954" s="1" t="s">
        <v>125</v>
      </c>
      <c r="J954" s="1" t="s">
        <v>1623</v>
      </c>
      <c r="K954" s="1" t="s">
        <v>1623</v>
      </c>
      <c r="L954">
        <f>ROUNDUP(IF(B954&gt;$D$4,0,($D$4-B954+1)/365),0)</f>
        <v>0</v>
      </c>
      <c r="M954">
        <f>ROUNDUP(IF(B954&gt;$D$5,0,($D$5-B954+1)/365),0)</f>
        <v>1</v>
      </c>
      <c r="N954" s="28">
        <f>IF(OR(L954=1,M954=1),IF(B954+364&lt;=$D$5,(B954+364-$D$4+1)/365,IF(B954&gt;$D$4,($D$5-B954+1)/365,$D$6/365)),0)</f>
        <v>0.18356164383561643</v>
      </c>
      <c r="O954" s="28">
        <f>'Data &amp; Parameter'!$E$16*'Data &amp; Parameter'!$E$17*('Data &amp; Parameter'!$E$18+'Data &amp; Parameter'!$E$19)*'Data &amp; Parameter'!$E$20*'Data &amp; Parameter'!$E$37*N954</f>
        <v>0.63818956679213612</v>
      </c>
      <c r="P954">
        <f>ROUNDUP(IF(D954&gt;$D$4,0,($D$4-D954+1)/365),0)</f>
        <v>0</v>
      </c>
      <c r="Q954">
        <f>ROUNDUP(IF(D954&gt;$D$5,0,($D$5-D954+1)/365),0)</f>
        <v>1</v>
      </c>
      <c r="R954" s="28">
        <f>IF(OR(P954=1,Q954=1),IF(D954+364&lt;=$D$5,(D954+364-$D$4+1)/365,IF(D954&gt;$D$4,($D$5-D954+1)/365,$D$6/365)),0)</f>
        <v>0.18356164383561643</v>
      </c>
      <c r="S954" s="28">
        <f>'Data &amp; Parameter'!$E$16*'Data &amp; Parameter'!$E$17*('Data &amp; Parameter'!$E$18+'Data &amp; Parameter'!$E$19)*'Data &amp; Parameter'!$E$20*'Data &amp; Parameter'!$E$37*R954</f>
        <v>0.63818956679213612</v>
      </c>
      <c r="T954" s="28">
        <f t="shared" si="14"/>
        <v>1.2763791335842722</v>
      </c>
    </row>
    <row r="955" spans="1:20" ht="15.75" customHeight="1" x14ac:dyDescent="0.35">
      <c r="A955">
        <v>948</v>
      </c>
      <c r="B955" s="76">
        <v>44235</v>
      </c>
      <c r="C955" s="1" t="s">
        <v>3111</v>
      </c>
      <c r="D955" s="76">
        <v>44235</v>
      </c>
      <c r="E955" s="1" t="s">
        <v>3112</v>
      </c>
      <c r="F955" s="1" t="s">
        <v>3113</v>
      </c>
      <c r="G955" s="1" t="s">
        <v>123</v>
      </c>
      <c r="H955" s="1" t="s">
        <v>124</v>
      </c>
      <c r="I955" s="1" t="s">
        <v>125</v>
      </c>
      <c r="J955" s="1" t="s">
        <v>1623</v>
      </c>
      <c r="K955" s="1" t="s">
        <v>1623</v>
      </c>
      <c r="L955">
        <f>ROUNDUP(IF(B955&gt;$D$4,0,($D$4-B955+1)/365),0)</f>
        <v>0</v>
      </c>
      <c r="M955">
        <f>ROUNDUP(IF(B955&gt;$D$5,0,($D$5-B955+1)/365),0)</f>
        <v>1</v>
      </c>
      <c r="N955" s="28">
        <f>IF(OR(L955=1,M955=1),IF(B955+364&lt;=$D$5,(B955+364-$D$4+1)/365,IF(B955&gt;$D$4,($D$5-B955+1)/365,$D$6/365)),0)</f>
        <v>0.18356164383561643</v>
      </c>
      <c r="O955" s="28">
        <f>'Data &amp; Parameter'!$E$16*'Data &amp; Parameter'!$E$17*('Data &amp; Parameter'!$E$18+'Data &amp; Parameter'!$E$19)*'Data &amp; Parameter'!$E$20*'Data &amp; Parameter'!$E$37*N955</f>
        <v>0.63818956679213612</v>
      </c>
      <c r="P955">
        <f>ROUNDUP(IF(D955&gt;$D$4,0,($D$4-D955+1)/365),0)</f>
        <v>0</v>
      </c>
      <c r="Q955">
        <f>ROUNDUP(IF(D955&gt;$D$5,0,($D$5-D955+1)/365),0)</f>
        <v>1</v>
      </c>
      <c r="R955" s="28">
        <f>IF(OR(P955=1,Q955=1),IF(D955+364&lt;=$D$5,(D955+364-$D$4+1)/365,IF(D955&gt;$D$4,($D$5-D955+1)/365,$D$6/365)),0)</f>
        <v>0.18356164383561643</v>
      </c>
      <c r="S955" s="28">
        <f>'Data &amp; Parameter'!$E$16*'Data &amp; Parameter'!$E$17*('Data &amp; Parameter'!$E$18+'Data &amp; Parameter'!$E$19)*'Data &amp; Parameter'!$E$20*'Data &amp; Parameter'!$E$37*R955</f>
        <v>0.63818956679213612</v>
      </c>
      <c r="T955" s="28">
        <f t="shared" si="14"/>
        <v>1.2763791335842722</v>
      </c>
    </row>
    <row r="956" spans="1:20" ht="15.75" customHeight="1" x14ac:dyDescent="0.35">
      <c r="A956">
        <v>949</v>
      </c>
      <c r="B956" s="76">
        <v>44235</v>
      </c>
      <c r="C956" s="1" t="s">
        <v>3114</v>
      </c>
      <c r="D956" s="76">
        <v>44235</v>
      </c>
      <c r="E956" s="1" t="s">
        <v>3115</v>
      </c>
      <c r="F956" s="1" t="s">
        <v>3116</v>
      </c>
      <c r="G956" s="1" t="s">
        <v>123</v>
      </c>
      <c r="H956" s="1" t="s">
        <v>124</v>
      </c>
      <c r="I956" s="1" t="s">
        <v>125</v>
      </c>
      <c r="J956" s="1" t="s">
        <v>1623</v>
      </c>
      <c r="K956" s="1" t="s">
        <v>1623</v>
      </c>
      <c r="L956">
        <f>ROUNDUP(IF(B956&gt;$D$4,0,($D$4-B956+1)/365),0)</f>
        <v>0</v>
      </c>
      <c r="M956">
        <f>ROUNDUP(IF(B956&gt;$D$5,0,($D$5-B956+1)/365),0)</f>
        <v>1</v>
      </c>
      <c r="N956" s="28">
        <f>IF(OR(L956=1,M956=1),IF(B956+364&lt;=$D$5,(B956+364-$D$4+1)/365,IF(B956&gt;$D$4,($D$5-B956+1)/365,$D$6/365)),0)</f>
        <v>0.18356164383561643</v>
      </c>
      <c r="O956" s="28">
        <f>'Data &amp; Parameter'!$E$16*'Data &amp; Parameter'!$E$17*('Data &amp; Parameter'!$E$18+'Data &amp; Parameter'!$E$19)*'Data &amp; Parameter'!$E$20*'Data &amp; Parameter'!$E$37*N956</f>
        <v>0.63818956679213612</v>
      </c>
      <c r="P956">
        <f>ROUNDUP(IF(D956&gt;$D$4,0,($D$4-D956+1)/365),0)</f>
        <v>0</v>
      </c>
      <c r="Q956">
        <f>ROUNDUP(IF(D956&gt;$D$5,0,($D$5-D956+1)/365),0)</f>
        <v>1</v>
      </c>
      <c r="R956" s="28">
        <f>IF(OR(P956=1,Q956=1),IF(D956+364&lt;=$D$5,(D956+364-$D$4+1)/365,IF(D956&gt;$D$4,($D$5-D956+1)/365,$D$6/365)),0)</f>
        <v>0.18356164383561643</v>
      </c>
      <c r="S956" s="28">
        <f>'Data &amp; Parameter'!$E$16*'Data &amp; Parameter'!$E$17*('Data &amp; Parameter'!$E$18+'Data &amp; Parameter'!$E$19)*'Data &amp; Parameter'!$E$20*'Data &amp; Parameter'!$E$37*R956</f>
        <v>0.63818956679213612</v>
      </c>
      <c r="T956" s="28">
        <f t="shared" si="14"/>
        <v>1.2763791335842722</v>
      </c>
    </row>
    <row r="957" spans="1:20" ht="15.75" customHeight="1" x14ac:dyDescent="0.35">
      <c r="A957">
        <v>950</v>
      </c>
      <c r="B957" s="76">
        <v>44235</v>
      </c>
      <c r="C957" s="1" t="s">
        <v>3117</v>
      </c>
      <c r="D957" s="76">
        <v>44235</v>
      </c>
      <c r="E957" s="1" t="s">
        <v>3118</v>
      </c>
      <c r="F957" s="1" t="s">
        <v>3119</v>
      </c>
      <c r="G957" s="1" t="s">
        <v>123</v>
      </c>
      <c r="H957" s="1" t="s">
        <v>124</v>
      </c>
      <c r="I957" s="1" t="s">
        <v>125</v>
      </c>
      <c r="J957" s="1" t="s">
        <v>1623</v>
      </c>
      <c r="K957" s="1" t="s">
        <v>1623</v>
      </c>
      <c r="L957">
        <f>ROUNDUP(IF(B957&gt;$D$4,0,($D$4-B957+1)/365),0)</f>
        <v>0</v>
      </c>
      <c r="M957">
        <f>ROUNDUP(IF(B957&gt;$D$5,0,($D$5-B957+1)/365),0)</f>
        <v>1</v>
      </c>
      <c r="N957" s="28">
        <f>IF(OR(L957=1,M957=1),IF(B957+364&lt;=$D$5,(B957+364-$D$4+1)/365,IF(B957&gt;$D$4,($D$5-B957+1)/365,$D$6/365)),0)</f>
        <v>0.18356164383561643</v>
      </c>
      <c r="O957" s="28">
        <f>'Data &amp; Parameter'!$E$16*'Data &amp; Parameter'!$E$17*('Data &amp; Parameter'!$E$18+'Data &amp; Parameter'!$E$19)*'Data &amp; Parameter'!$E$20*'Data &amp; Parameter'!$E$37*N957</f>
        <v>0.63818956679213612</v>
      </c>
      <c r="P957">
        <f>ROUNDUP(IF(D957&gt;$D$4,0,($D$4-D957+1)/365),0)</f>
        <v>0</v>
      </c>
      <c r="Q957">
        <f>ROUNDUP(IF(D957&gt;$D$5,0,($D$5-D957+1)/365),0)</f>
        <v>1</v>
      </c>
      <c r="R957" s="28">
        <f>IF(OR(P957=1,Q957=1),IF(D957+364&lt;=$D$5,(D957+364-$D$4+1)/365,IF(D957&gt;$D$4,($D$5-D957+1)/365,$D$6/365)),0)</f>
        <v>0.18356164383561643</v>
      </c>
      <c r="S957" s="28">
        <f>'Data &amp; Parameter'!$E$16*'Data &amp; Parameter'!$E$17*('Data &amp; Parameter'!$E$18+'Data &amp; Parameter'!$E$19)*'Data &amp; Parameter'!$E$20*'Data &amp; Parameter'!$E$37*R957</f>
        <v>0.63818956679213612</v>
      </c>
      <c r="T957" s="28">
        <f t="shared" si="14"/>
        <v>1.2763791335842722</v>
      </c>
    </row>
    <row r="958" spans="1:20" ht="15.75" customHeight="1" x14ac:dyDescent="0.35">
      <c r="A958">
        <v>951</v>
      </c>
      <c r="B958" s="76">
        <v>44235</v>
      </c>
      <c r="C958" s="1" t="s">
        <v>3120</v>
      </c>
      <c r="D958" s="76">
        <v>44235</v>
      </c>
      <c r="E958" s="1" t="s">
        <v>3121</v>
      </c>
      <c r="F958" s="1" t="s">
        <v>3122</v>
      </c>
      <c r="G958" s="1" t="s">
        <v>123</v>
      </c>
      <c r="H958" s="1" t="s">
        <v>124</v>
      </c>
      <c r="I958" s="1" t="s">
        <v>125</v>
      </c>
      <c r="J958" s="1" t="s">
        <v>1623</v>
      </c>
      <c r="K958" s="1" t="s">
        <v>1623</v>
      </c>
      <c r="L958">
        <f>ROUNDUP(IF(B958&gt;$D$4,0,($D$4-B958+1)/365),0)</f>
        <v>0</v>
      </c>
      <c r="M958">
        <f>ROUNDUP(IF(B958&gt;$D$5,0,($D$5-B958+1)/365),0)</f>
        <v>1</v>
      </c>
      <c r="N958" s="28">
        <f>IF(OR(L958=1,M958=1),IF(B958+364&lt;=$D$5,(B958+364-$D$4+1)/365,IF(B958&gt;$D$4,($D$5-B958+1)/365,$D$6/365)),0)</f>
        <v>0.18356164383561643</v>
      </c>
      <c r="O958" s="28">
        <f>'Data &amp; Parameter'!$E$16*'Data &amp; Parameter'!$E$17*('Data &amp; Parameter'!$E$18+'Data &amp; Parameter'!$E$19)*'Data &amp; Parameter'!$E$20*'Data &amp; Parameter'!$E$37*N958</f>
        <v>0.63818956679213612</v>
      </c>
      <c r="P958">
        <f>ROUNDUP(IF(D958&gt;$D$4,0,($D$4-D958+1)/365),0)</f>
        <v>0</v>
      </c>
      <c r="Q958">
        <f>ROUNDUP(IF(D958&gt;$D$5,0,($D$5-D958+1)/365),0)</f>
        <v>1</v>
      </c>
      <c r="R958" s="28">
        <f>IF(OR(P958=1,Q958=1),IF(D958+364&lt;=$D$5,(D958+364-$D$4+1)/365,IF(D958&gt;$D$4,($D$5-D958+1)/365,$D$6/365)),0)</f>
        <v>0.18356164383561643</v>
      </c>
      <c r="S958" s="28">
        <f>'Data &amp; Parameter'!$E$16*'Data &amp; Parameter'!$E$17*('Data &amp; Parameter'!$E$18+'Data &amp; Parameter'!$E$19)*'Data &amp; Parameter'!$E$20*'Data &amp; Parameter'!$E$37*R958</f>
        <v>0.63818956679213612</v>
      </c>
      <c r="T958" s="28">
        <f t="shared" si="14"/>
        <v>1.2763791335842722</v>
      </c>
    </row>
    <row r="959" spans="1:20" ht="15.75" customHeight="1" x14ac:dyDescent="0.35">
      <c r="A959">
        <v>952</v>
      </c>
      <c r="B959" s="76">
        <v>44235</v>
      </c>
      <c r="C959" s="1" t="s">
        <v>3123</v>
      </c>
      <c r="D959" s="76">
        <v>44235</v>
      </c>
      <c r="E959" s="1" t="s">
        <v>3124</v>
      </c>
      <c r="F959" s="1" t="s">
        <v>3125</v>
      </c>
      <c r="G959" s="1" t="s">
        <v>123</v>
      </c>
      <c r="H959" s="1" t="s">
        <v>124</v>
      </c>
      <c r="I959" s="1" t="s">
        <v>125</v>
      </c>
      <c r="J959" s="1" t="s">
        <v>1623</v>
      </c>
      <c r="K959" s="1" t="s">
        <v>1623</v>
      </c>
      <c r="L959">
        <f>ROUNDUP(IF(B959&gt;$D$4,0,($D$4-B959+1)/365),0)</f>
        <v>0</v>
      </c>
      <c r="M959">
        <f>ROUNDUP(IF(B959&gt;$D$5,0,($D$5-B959+1)/365),0)</f>
        <v>1</v>
      </c>
      <c r="N959" s="28">
        <f>IF(OR(L959=1,M959=1),IF(B959+364&lt;=$D$5,(B959+364-$D$4+1)/365,IF(B959&gt;$D$4,($D$5-B959+1)/365,$D$6/365)),0)</f>
        <v>0.18356164383561643</v>
      </c>
      <c r="O959" s="28">
        <f>'Data &amp; Parameter'!$E$16*'Data &amp; Parameter'!$E$17*('Data &amp; Parameter'!$E$18+'Data &amp; Parameter'!$E$19)*'Data &amp; Parameter'!$E$20*'Data &amp; Parameter'!$E$37*N959</f>
        <v>0.63818956679213612</v>
      </c>
      <c r="P959">
        <f>ROUNDUP(IF(D959&gt;$D$4,0,($D$4-D959+1)/365),0)</f>
        <v>0</v>
      </c>
      <c r="Q959">
        <f>ROUNDUP(IF(D959&gt;$D$5,0,($D$5-D959+1)/365),0)</f>
        <v>1</v>
      </c>
      <c r="R959" s="28">
        <f>IF(OR(P959=1,Q959=1),IF(D959+364&lt;=$D$5,(D959+364-$D$4+1)/365,IF(D959&gt;$D$4,($D$5-D959+1)/365,$D$6/365)),0)</f>
        <v>0.18356164383561643</v>
      </c>
      <c r="S959" s="28">
        <f>'Data &amp; Parameter'!$E$16*'Data &amp; Parameter'!$E$17*('Data &amp; Parameter'!$E$18+'Data &amp; Parameter'!$E$19)*'Data &amp; Parameter'!$E$20*'Data &amp; Parameter'!$E$37*R959</f>
        <v>0.63818956679213612</v>
      </c>
      <c r="T959" s="28">
        <f t="shared" si="14"/>
        <v>1.2763791335842722</v>
      </c>
    </row>
    <row r="960" spans="1:20" ht="15.75" customHeight="1" x14ac:dyDescent="0.35">
      <c r="A960">
        <v>953</v>
      </c>
      <c r="B960" s="76">
        <v>44235</v>
      </c>
      <c r="C960" s="1" t="s">
        <v>3126</v>
      </c>
      <c r="D960" s="76">
        <v>44235</v>
      </c>
      <c r="E960" s="1" t="s">
        <v>3127</v>
      </c>
      <c r="F960" s="1" t="s">
        <v>3128</v>
      </c>
      <c r="G960" s="1" t="s">
        <v>123</v>
      </c>
      <c r="H960" s="1" t="s">
        <v>124</v>
      </c>
      <c r="I960" s="1" t="s">
        <v>125</v>
      </c>
      <c r="J960" s="1" t="s">
        <v>1623</v>
      </c>
      <c r="K960" s="1" t="s">
        <v>1623</v>
      </c>
      <c r="L960">
        <f>ROUNDUP(IF(B960&gt;$D$4,0,($D$4-B960+1)/365),0)</f>
        <v>0</v>
      </c>
      <c r="M960">
        <f>ROUNDUP(IF(B960&gt;$D$5,0,($D$5-B960+1)/365),0)</f>
        <v>1</v>
      </c>
      <c r="N960" s="28">
        <f>IF(OR(L960=1,M960=1),IF(B960+364&lt;=$D$5,(B960+364-$D$4+1)/365,IF(B960&gt;$D$4,($D$5-B960+1)/365,$D$6/365)),0)</f>
        <v>0.18356164383561643</v>
      </c>
      <c r="O960" s="28">
        <f>'Data &amp; Parameter'!$E$16*'Data &amp; Parameter'!$E$17*('Data &amp; Parameter'!$E$18+'Data &amp; Parameter'!$E$19)*'Data &amp; Parameter'!$E$20*'Data &amp; Parameter'!$E$37*N960</f>
        <v>0.63818956679213612</v>
      </c>
      <c r="P960">
        <f>ROUNDUP(IF(D960&gt;$D$4,0,($D$4-D960+1)/365),0)</f>
        <v>0</v>
      </c>
      <c r="Q960">
        <f>ROUNDUP(IF(D960&gt;$D$5,0,($D$5-D960+1)/365),0)</f>
        <v>1</v>
      </c>
      <c r="R960" s="28">
        <f>IF(OR(P960=1,Q960=1),IF(D960+364&lt;=$D$5,(D960+364-$D$4+1)/365,IF(D960&gt;$D$4,($D$5-D960+1)/365,$D$6/365)),0)</f>
        <v>0.18356164383561643</v>
      </c>
      <c r="S960" s="28">
        <f>'Data &amp; Parameter'!$E$16*'Data &amp; Parameter'!$E$17*('Data &amp; Parameter'!$E$18+'Data &amp; Parameter'!$E$19)*'Data &amp; Parameter'!$E$20*'Data &amp; Parameter'!$E$37*R960</f>
        <v>0.63818956679213612</v>
      </c>
      <c r="T960" s="28">
        <f t="shared" si="14"/>
        <v>1.2763791335842722</v>
      </c>
    </row>
    <row r="961" spans="1:20" ht="15.75" customHeight="1" x14ac:dyDescent="0.35">
      <c r="A961">
        <v>954</v>
      </c>
      <c r="B961" s="76">
        <v>44235</v>
      </c>
      <c r="C961" s="1" t="s">
        <v>3129</v>
      </c>
      <c r="D961" s="76">
        <v>44235</v>
      </c>
      <c r="E961" s="1" t="s">
        <v>3130</v>
      </c>
      <c r="F961" s="1" t="s">
        <v>3131</v>
      </c>
      <c r="G961" s="1" t="s">
        <v>123</v>
      </c>
      <c r="H961" s="1" t="s">
        <v>124</v>
      </c>
      <c r="I961" s="1" t="s">
        <v>125</v>
      </c>
      <c r="J961" s="1" t="s">
        <v>1623</v>
      </c>
      <c r="K961" s="1" t="s">
        <v>1623</v>
      </c>
      <c r="L961">
        <f>ROUNDUP(IF(B961&gt;$D$4,0,($D$4-B961+1)/365),0)</f>
        <v>0</v>
      </c>
      <c r="M961">
        <f>ROUNDUP(IF(B961&gt;$D$5,0,($D$5-B961+1)/365),0)</f>
        <v>1</v>
      </c>
      <c r="N961" s="28">
        <f>IF(OR(L961=1,M961=1),IF(B961+364&lt;=$D$5,(B961+364-$D$4+1)/365,IF(B961&gt;$D$4,($D$5-B961+1)/365,$D$6/365)),0)</f>
        <v>0.18356164383561643</v>
      </c>
      <c r="O961" s="28">
        <f>'Data &amp; Parameter'!$E$16*'Data &amp; Parameter'!$E$17*('Data &amp; Parameter'!$E$18+'Data &amp; Parameter'!$E$19)*'Data &amp; Parameter'!$E$20*'Data &amp; Parameter'!$E$37*N961</f>
        <v>0.63818956679213612</v>
      </c>
      <c r="P961">
        <f>ROUNDUP(IF(D961&gt;$D$4,0,($D$4-D961+1)/365),0)</f>
        <v>0</v>
      </c>
      <c r="Q961">
        <f>ROUNDUP(IF(D961&gt;$D$5,0,($D$5-D961+1)/365),0)</f>
        <v>1</v>
      </c>
      <c r="R961" s="28">
        <f>IF(OR(P961=1,Q961=1),IF(D961+364&lt;=$D$5,(D961+364-$D$4+1)/365,IF(D961&gt;$D$4,($D$5-D961+1)/365,$D$6/365)),0)</f>
        <v>0.18356164383561643</v>
      </c>
      <c r="S961" s="28">
        <f>'Data &amp; Parameter'!$E$16*'Data &amp; Parameter'!$E$17*('Data &amp; Parameter'!$E$18+'Data &amp; Parameter'!$E$19)*'Data &amp; Parameter'!$E$20*'Data &amp; Parameter'!$E$37*R961</f>
        <v>0.63818956679213612</v>
      </c>
      <c r="T961" s="28">
        <f t="shared" si="14"/>
        <v>1.2763791335842722</v>
      </c>
    </row>
    <row r="962" spans="1:20" ht="15.75" customHeight="1" x14ac:dyDescent="0.35">
      <c r="A962">
        <v>955</v>
      </c>
      <c r="B962" s="76">
        <v>44235</v>
      </c>
      <c r="C962" s="1" t="s">
        <v>3132</v>
      </c>
      <c r="D962" s="76">
        <v>44235</v>
      </c>
      <c r="E962" s="1" t="s">
        <v>3133</v>
      </c>
      <c r="F962" s="1" t="s">
        <v>3134</v>
      </c>
      <c r="G962" s="1" t="s">
        <v>123</v>
      </c>
      <c r="H962" s="1" t="s">
        <v>124</v>
      </c>
      <c r="I962" s="1" t="s">
        <v>125</v>
      </c>
      <c r="J962" s="1" t="s">
        <v>1812</v>
      </c>
      <c r="K962" s="1" t="s">
        <v>1812</v>
      </c>
      <c r="L962">
        <f>ROUNDUP(IF(B962&gt;$D$4,0,($D$4-B962+1)/365),0)</f>
        <v>0</v>
      </c>
      <c r="M962">
        <f>ROUNDUP(IF(B962&gt;$D$5,0,($D$5-B962+1)/365),0)</f>
        <v>1</v>
      </c>
      <c r="N962" s="28">
        <f>IF(OR(L962=1,M962=1),IF(B962+364&lt;=$D$5,(B962+364-$D$4+1)/365,IF(B962&gt;$D$4,($D$5-B962+1)/365,$D$6/365)),0)</f>
        <v>0.18356164383561643</v>
      </c>
      <c r="O962" s="28">
        <f>'Data &amp; Parameter'!$E$16*'Data &amp; Parameter'!$E$17*('Data &amp; Parameter'!$E$18+'Data &amp; Parameter'!$E$19)*'Data &amp; Parameter'!$E$20*'Data &amp; Parameter'!$E$37*N962</f>
        <v>0.63818956679213612</v>
      </c>
      <c r="P962">
        <f>ROUNDUP(IF(D962&gt;$D$4,0,($D$4-D962+1)/365),0)</f>
        <v>0</v>
      </c>
      <c r="Q962">
        <f>ROUNDUP(IF(D962&gt;$D$5,0,($D$5-D962+1)/365),0)</f>
        <v>1</v>
      </c>
      <c r="R962" s="28">
        <f>IF(OR(P962=1,Q962=1),IF(D962+364&lt;=$D$5,(D962+364-$D$4+1)/365,IF(D962&gt;$D$4,($D$5-D962+1)/365,$D$6/365)),0)</f>
        <v>0.18356164383561643</v>
      </c>
      <c r="S962" s="28">
        <f>'Data &amp; Parameter'!$E$16*'Data &amp; Parameter'!$E$17*('Data &amp; Parameter'!$E$18+'Data &amp; Parameter'!$E$19)*'Data &amp; Parameter'!$E$20*'Data &amp; Parameter'!$E$37*R962</f>
        <v>0.63818956679213612</v>
      </c>
      <c r="T962" s="28">
        <f t="shared" si="14"/>
        <v>1.2763791335842722</v>
      </c>
    </row>
    <row r="963" spans="1:20" ht="15.75" customHeight="1" x14ac:dyDescent="0.35">
      <c r="A963">
        <v>956</v>
      </c>
      <c r="B963" s="76">
        <v>44235</v>
      </c>
      <c r="C963" s="1" t="s">
        <v>3135</v>
      </c>
      <c r="D963" s="76">
        <v>44235</v>
      </c>
      <c r="E963" s="1" t="s">
        <v>3136</v>
      </c>
      <c r="F963" s="1" t="s">
        <v>3137</v>
      </c>
      <c r="G963" s="1" t="s">
        <v>123</v>
      </c>
      <c r="H963" s="1" t="s">
        <v>124</v>
      </c>
      <c r="I963" s="1" t="s">
        <v>125</v>
      </c>
      <c r="J963" s="1" t="s">
        <v>1623</v>
      </c>
      <c r="K963" s="1" t="s">
        <v>1623</v>
      </c>
      <c r="L963">
        <f>ROUNDUP(IF(B963&gt;$D$4,0,($D$4-B963+1)/365),0)</f>
        <v>0</v>
      </c>
      <c r="M963">
        <f>ROUNDUP(IF(B963&gt;$D$5,0,($D$5-B963+1)/365),0)</f>
        <v>1</v>
      </c>
      <c r="N963" s="28">
        <f>IF(OR(L963=1,M963=1),IF(B963+364&lt;=$D$5,(B963+364-$D$4+1)/365,IF(B963&gt;$D$4,($D$5-B963+1)/365,$D$6/365)),0)</f>
        <v>0.18356164383561643</v>
      </c>
      <c r="O963" s="28">
        <f>'Data &amp; Parameter'!$E$16*'Data &amp; Parameter'!$E$17*('Data &amp; Parameter'!$E$18+'Data &amp; Parameter'!$E$19)*'Data &amp; Parameter'!$E$20*'Data &amp; Parameter'!$E$37*N963</f>
        <v>0.63818956679213612</v>
      </c>
      <c r="P963">
        <f>ROUNDUP(IF(D963&gt;$D$4,0,($D$4-D963+1)/365),0)</f>
        <v>0</v>
      </c>
      <c r="Q963">
        <f>ROUNDUP(IF(D963&gt;$D$5,0,($D$5-D963+1)/365),0)</f>
        <v>1</v>
      </c>
      <c r="R963" s="28">
        <f>IF(OR(P963=1,Q963=1),IF(D963+364&lt;=$D$5,(D963+364-$D$4+1)/365,IF(D963&gt;$D$4,($D$5-D963+1)/365,$D$6/365)),0)</f>
        <v>0.18356164383561643</v>
      </c>
      <c r="S963" s="28">
        <f>'Data &amp; Parameter'!$E$16*'Data &amp; Parameter'!$E$17*('Data &amp; Parameter'!$E$18+'Data &amp; Parameter'!$E$19)*'Data &amp; Parameter'!$E$20*'Data &amp; Parameter'!$E$37*R963</f>
        <v>0.63818956679213612</v>
      </c>
      <c r="T963" s="28">
        <f t="shared" si="14"/>
        <v>1.2763791335842722</v>
      </c>
    </row>
    <row r="964" spans="1:20" ht="15.75" customHeight="1" x14ac:dyDescent="0.35">
      <c r="A964">
        <v>957</v>
      </c>
      <c r="B964" s="76">
        <v>44235</v>
      </c>
      <c r="C964" s="1" t="s">
        <v>3138</v>
      </c>
      <c r="D964" s="76">
        <v>44235</v>
      </c>
      <c r="E964" s="1" t="s">
        <v>3139</v>
      </c>
      <c r="F964" s="1" t="s">
        <v>3140</v>
      </c>
      <c r="G964" s="1" t="s">
        <v>123</v>
      </c>
      <c r="H964" s="1" t="s">
        <v>124</v>
      </c>
      <c r="I964" s="1" t="s">
        <v>125</v>
      </c>
      <c r="J964" s="1" t="s">
        <v>1812</v>
      </c>
      <c r="K964" s="1" t="s">
        <v>1812</v>
      </c>
      <c r="L964">
        <f>ROUNDUP(IF(B964&gt;$D$4,0,($D$4-B964+1)/365),0)</f>
        <v>0</v>
      </c>
      <c r="M964">
        <f>ROUNDUP(IF(B964&gt;$D$5,0,($D$5-B964+1)/365),0)</f>
        <v>1</v>
      </c>
      <c r="N964" s="28">
        <f>IF(OR(L964=1,M964=1),IF(B964+364&lt;=$D$5,(B964+364-$D$4+1)/365,IF(B964&gt;$D$4,($D$5-B964+1)/365,$D$6/365)),0)</f>
        <v>0.18356164383561643</v>
      </c>
      <c r="O964" s="28">
        <f>'Data &amp; Parameter'!$E$16*'Data &amp; Parameter'!$E$17*('Data &amp; Parameter'!$E$18+'Data &amp; Parameter'!$E$19)*'Data &amp; Parameter'!$E$20*'Data &amp; Parameter'!$E$37*N964</f>
        <v>0.63818956679213612</v>
      </c>
      <c r="P964">
        <f>ROUNDUP(IF(D964&gt;$D$4,0,($D$4-D964+1)/365),0)</f>
        <v>0</v>
      </c>
      <c r="Q964">
        <f>ROUNDUP(IF(D964&gt;$D$5,0,($D$5-D964+1)/365),0)</f>
        <v>1</v>
      </c>
      <c r="R964" s="28">
        <f>IF(OR(P964=1,Q964=1),IF(D964+364&lt;=$D$5,(D964+364-$D$4+1)/365,IF(D964&gt;$D$4,($D$5-D964+1)/365,$D$6/365)),0)</f>
        <v>0.18356164383561643</v>
      </c>
      <c r="S964" s="28">
        <f>'Data &amp; Parameter'!$E$16*'Data &amp; Parameter'!$E$17*('Data &amp; Parameter'!$E$18+'Data &amp; Parameter'!$E$19)*'Data &amp; Parameter'!$E$20*'Data &amp; Parameter'!$E$37*R964</f>
        <v>0.63818956679213612</v>
      </c>
      <c r="T964" s="28">
        <f t="shared" si="14"/>
        <v>1.2763791335842722</v>
      </c>
    </row>
    <row r="965" spans="1:20" ht="15.75" customHeight="1" x14ac:dyDescent="0.35">
      <c r="A965">
        <v>958</v>
      </c>
      <c r="B965" s="76">
        <v>44235</v>
      </c>
      <c r="C965" s="1" t="s">
        <v>3141</v>
      </c>
      <c r="D965" s="76">
        <v>44235</v>
      </c>
      <c r="E965" s="1" t="s">
        <v>3142</v>
      </c>
      <c r="F965" s="1" t="s">
        <v>3143</v>
      </c>
      <c r="G965" s="1" t="s">
        <v>123</v>
      </c>
      <c r="H965" s="1" t="s">
        <v>124</v>
      </c>
      <c r="I965" s="1" t="s">
        <v>125</v>
      </c>
      <c r="J965" s="1" t="s">
        <v>1812</v>
      </c>
      <c r="K965" s="1" t="s">
        <v>1812</v>
      </c>
      <c r="L965">
        <f>ROUNDUP(IF(B965&gt;$D$4,0,($D$4-B965+1)/365),0)</f>
        <v>0</v>
      </c>
      <c r="M965">
        <f>ROUNDUP(IF(B965&gt;$D$5,0,($D$5-B965+1)/365),0)</f>
        <v>1</v>
      </c>
      <c r="N965" s="28">
        <f>IF(OR(L965=1,M965=1),IF(B965+364&lt;=$D$5,(B965+364-$D$4+1)/365,IF(B965&gt;$D$4,($D$5-B965+1)/365,$D$6/365)),0)</f>
        <v>0.18356164383561643</v>
      </c>
      <c r="O965" s="28">
        <f>'Data &amp; Parameter'!$E$16*'Data &amp; Parameter'!$E$17*('Data &amp; Parameter'!$E$18+'Data &amp; Parameter'!$E$19)*'Data &amp; Parameter'!$E$20*'Data &amp; Parameter'!$E$37*N965</f>
        <v>0.63818956679213612</v>
      </c>
      <c r="P965">
        <f>ROUNDUP(IF(D965&gt;$D$4,0,($D$4-D965+1)/365),0)</f>
        <v>0</v>
      </c>
      <c r="Q965">
        <f>ROUNDUP(IF(D965&gt;$D$5,0,($D$5-D965+1)/365),0)</f>
        <v>1</v>
      </c>
      <c r="R965" s="28">
        <f>IF(OR(P965=1,Q965=1),IF(D965+364&lt;=$D$5,(D965+364-$D$4+1)/365,IF(D965&gt;$D$4,($D$5-D965+1)/365,$D$6/365)),0)</f>
        <v>0.18356164383561643</v>
      </c>
      <c r="S965" s="28">
        <f>'Data &amp; Parameter'!$E$16*'Data &amp; Parameter'!$E$17*('Data &amp; Parameter'!$E$18+'Data &amp; Parameter'!$E$19)*'Data &amp; Parameter'!$E$20*'Data &amp; Parameter'!$E$37*R965</f>
        <v>0.63818956679213612</v>
      </c>
      <c r="T965" s="28">
        <f t="shared" si="14"/>
        <v>1.2763791335842722</v>
      </c>
    </row>
    <row r="966" spans="1:20" ht="15.75" customHeight="1" x14ac:dyDescent="0.35">
      <c r="A966">
        <v>959</v>
      </c>
      <c r="B966" s="76">
        <v>44235</v>
      </c>
      <c r="C966" s="1" t="s">
        <v>3144</v>
      </c>
      <c r="D966" s="76">
        <v>44235</v>
      </c>
      <c r="E966" s="1" t="s">
        <v>3145</v>
      </c>
      <c r="F966" s="1" t="s">
        <v>3146</v>
      </c>
      <c r="G966" s="1" t="s">
        <v>123</v>
      </c>
      <c r="H966" s="1" t="s">
        <v>124</v>
      </c>
      <c r="I966" s="1" t="s">
        <v>125</v>
      </c>
      <c r="J966" s="1" t="s">
        <v>1612</v>
      </c>
      <c r="K966" s="1" t="s">
        <v>1612</v>
      </c>
      <c r="L966">
        <f>ROUNDUP(IF(B966&gt;$D$4,0,($D$4-B966+1)/365),0)</f>
        <v>0</v>
      </c>
      <c r="M966">
        <f>ROUNDUP(IF(B966&gt;$D$5,0,($D$5-B966+1)/365),0)</f>
        <v>1</v>
      </c>
      <c r="N966" s="28">
        <f>IF(OR(L966=1,M966=1),IF(B966+364&lt;=$D$5,(B966+364-$D$4+1)/365,IF(B966&gt;$D$4,($D$5-B966+1)/365,$D$6/365)),0)</f>
        <v>0.18356164383561643</v>
      </c>
      <c r="O966" s="28">
        <f>'Data &amp; Parameter'!$E$16*'Data &amp; Parameter'!$E$17*('Data &amp; Parameter'!$E$18+'Data &amp; Parameter'!$E$19)*'Data &amp; Parameter'!$E$20*'Data &amp; Parameter'!$E$37*N966</f>
        <v>0.63818956679213612</v>
      </c>
      <c r="P966">
        <f>ROUNDUP(IF(D966&gt;$D$4,0,($D$4-D966+1)/365),0)</f>
        <v>0</v>
      </c>
      <c r="Q966">
        <f>ROUNDUP(IF(D966&gt;$D$5,0,($D$5-D966+1)/365),0)</f>
        <v>1</v>
      </c>
      <c r="R966" s="28">
        <f>IF(OR(P966=1,Q966=1),IF(D966+364&lt;=$D$5,(D966+364-$D$4+1)/365,IF(D966&gt;$D$4,($D$5-D966+1)/365,$D$6/365)),0)</f>
        <v>0.18356164383561643</v>
      </c>
      <c r="S966" s="28">
        <f>'Data &amp; Parameter'!$E$16*'Data &amp; Parameter'!$E$17*('Data &amp; Parameter'!$E$18+'Data &amp; Parameter'!$E$19)*'Data &amp; Parameter'!$E$20*'Data &amp; Parameter'!$E$37*R966</f>
        <v>0.63818956679213612</v>
      </c>
      <c r="T966" s="28">
        <f t="shared" si="14"/>
        <v>1.2763791335842722</v>
      </c>
    </row>
    <row r="967" spans="1:20" ht="15.75" customHeight="1" x14ac:dyDescent="0.35">
      <c r="A967">
        <v>960</v>
      </c>
      <c r="B967" s="76">
        <v>44235</v>
      </c>
      <c r="C967" s="1" t="s">
        <v>3147</v>
      </c>
      <c r="D967" s="76">
        <v>44235</v>
      </c>
      <c r="E967" s="1" t="s">
        <v>3148</v>
      </c>
      <c r="F967" s="1" t="s">
        <v>3149</v>
      </c>
      <c r="G967" s="1" t="s">
        <v>123</v>
      </c>
      <c r="H967" s="1" t="s">
        <v>124</v>
      </c>
      <c r="I967" s="1" t="s">
        <v>125</v>
      </c>
      <c r="J967" s="1" t="s">
        <v>1616</v>
      </c>
      <c r="K967" s="1" t="s">
        <v>1616</v>
      </c>
      <c r="L967">
        <f>ROUNDUP(IF(B967&gt;$D$4,0,($D$4-B967+1)/365),0)</f>
        <v>0</v>
      </c>
      <c r="M967">
        <f>ROUNDUP(IF(B967&gt;$D$5,0,($D$5-B967+1)/365),0)</f>
        <v>1</v>
      </c>
      <c r="N967" s="28">
        <f>IF(OR(L967=1,M967=1),IF(B967+364&lt;=$D$5,(B967+364-$D$4+1)/365,IF(B967&gt;$D$4,($D$5-B967+1)/365,$D$6/365)),0)</f>
        <v>0.18356164383561643</v>
      </c>
      <c r="O967" s="28">
        <f>'Data &amp; Parameter'!$E$16*'Data &amp; Parameter'!$E$17*('Data &amp; Parameter'!$E$18+'Data &amp; Parameter'!$E$19)*'Data &amp; Parameter'!$E$20*'Data &amp; Parameter'!$E$37*N967</f>
        <v>0.63818956679213612</v>
      </c>
      <c r="P967">
        <f>ROUNDUP(IF(D967&gt;$D$4,0,($D$4-D967+1)/365),0)</f>
        <v>0</v>
      </c>
      <c r="Q967">
        <f>ROUNDUP(IF(D967&gt;$D$5,0,($D$5-D967+1)/365),0)</f>
        <v>1</v>
      </c>
      <c r="R967" s="28">
        <f>IF(OR(P967=1,Q967=1),IF(D967+364&lt;=$D$5,(D967+364-$D$4+1)/365,IF(D967&gt;$D$4,($D$5-D967+1)/365,$D$6/365)),0)</f>
        <v>0.18356164383561643</v>
      </c>
      <c r="S967" s="28">
        <f>'Data &amp; Parameter'!$E$16*'Data &amp; Parameter'!$E$17*('Data &amp; Parameter'!$E$18+'Data &amp; Parameter'!$E$19)*'Data &amp; Parameter'!$E$20*'Data &amp; Parameter'!$E$37*R967</f>
        <v>0.63818956679213612</v>
      </c>
      <c r="T967" s="28">
        <f t="shared" si="14"/>
        <v>1.2763791335842722</v>
      </c>
    </row>
    <row r="968" spans="1:20" ht="15.75" customHeight="1" x14ac:dyDescent="0.35">
      <c r="A968">
        <v>961</v>
      </c>
      <c r="B968" s="76">
        <v>44235</v>
      </c>
      <c r="C968" s="1" t="s">
        <v>3150</v>
      </c>
      <c r="D968" s="76">
        <v>44235</v>
      </c>
      <c r="E968" s="1" t="s">
        <v>3151</v>
      </c>
      <c r="F968" s="1" t="s">
        <v>3152</v>
      </c>
      <c r="G968" s="1" t="s">
        <v>123</v>
      </c>
      <c r="H968" s="1" t="s">
        <v>124</v>
      </c>
      <c r="I968" s="1" t="s">
        <v>125</v>
      </c>
      <c r="J968" s="1" t="s">
        <v>1612</v>
      </c>
      <c r="K968" s="1" t="s">
        <v>1612</v>
      </c>
      <c r="L968">
        <f>ROUNDUP(IF(B968&gt;$D$4,0,($D$4-B968+1)/365),0)</f>
        <v>0</v>
      </c>
      <c r="M968">
        <f>ROUNDUP(IF(B968&gt;$D$5,0,($D$5-B968+1)/365),0)</f>
        <v>1</v>
      </c>
      <c r="N968" s="28">
        <f>IF(OR(L968=1,M968=1),IF(B968+364&lt;=$D$5,(B968+364-$D$4+1)/365,IF(B968&gt;$D$4,($D$5-B968+1)/365,$D$6/365)),0)</f>
        <v>0.18356164383561643</v>
      </c>
      <c r="O968" s="28">
        <f>'Data &amp; Parameter'!$E$16*'Data &amp; Parameter'!$E$17*('Data &amp; Parameter'!$E$18+'Data &amp; Parameter'!$E$19)*'Data &amp; Parameter'!$E$20*'Data &amp; Parameter'!$E$37*N968</f>
        <v>0.63818956679213612</v>
      </c>
      <c r="P968">
        <f>ROUNDUP(IF(D968&gt;$D$4,0,($D$4-D968+1)/365),0)</f>
        <v>0</v>
      </c>
      <c r="Q968">
        <f>ROUNDUP(IF(D968&gt;$D$5,0,($D$5-D968+1)/365),0)</f>
        <v>1</v>
      </c>
      <c r="R968" s="28">
        <f>IF(OR(P968=1,Q968=1),IF(D968+364&lt;=$D$5,(D968+364-$D$4+1)/365,IF(D968&gt;$D$4,($D$5-D968+1)/365,$D$6/365)),0)</f>
        <v>0.18356164383561643</v>
      </c>
      <c r="S968" s="28">
        <f>'Data &amp; Parameter'!$E$16*'Data &amp; Parameter'!$E$17*('Data &amp; Parameter'!$E$18+'Data &amp; Parameter'!$E$19)*'Data &amp; Parameter'!$E$20*'Data &amp; Parameter'!$E$37*R968</f>
        <v>0.63818956679213612</v>
      </c>
      <c r="T968" s="28">
        <f t="shared" si="14"/>
        <v>1.2763791335842722</v>
      </c>
    </row>
    <row r="969" spans="1:20" ht="15.75" customHeight="1" x14ac:dyDescent="0.35">
      <c r="A969">
        <v>962</v>
      </c>
      <c r="B969" s="76">
        <v>44235</v>
      </c>
      <c r="C969" s="1" t="s">
        <v>3153</v>
      </c>
      <c r="D969" s="76">
        <v>44235</v>
      </c>
      <c r="E969" s="1" t="s">
        <v>3154</v>
      </c>
      <c r="F969" s="1" t="s">
        <v>3155</v>
      </c>
      <c r="G969" s="1" t="s">
        <v>123</v>
      </c>
      <c r="H969" s="1" t="s">
        <v>124</v>
      </c>
      <c r="I969" s="1" t="s">
        <v>125</v>
      </c>
      <c r="J969" s="1" t="s">
        <v>487</v>
      </c>
      <c r="K969" s="1" t="s">
        <v>616</v>
      </c>
      <c r="L969">
        <f>ROUNDUP(IF(B969&gt;$D$4,0,($D$4-B969+1)/365),0)</f>
        <v>0</v>
      </c>
      <c r="M969">
        <f>ROUNDUP(IF(B969&gt;$D$5,0,($D$5-B969+1)/365),0)</f>
        <v>1</v>
      </c>
      <c r="N969" s="28">
        <f>IF(OR(L969=1,M969=1),IF(B969+364&lt;=$D$5,(B969+364-$D$4+1)/365,IF(B969&gt;$D$4,($D$5-B969+1)/365,$D$6/365)),0)</f>
        <v>0.18356164383561643</v>
      </c>
      <c r="O969" s="28">
        <f>'Data &amp; Parameter'!$E$16*'Data &amp; Parameter'!$E$17*('Data &amp; Parameter'!$E$18+'Data &amp; Parameter'!$E$19)*'Data &amp; Parameter'!$E$20*'Data &amp; Parameter'!$E$37*N969</f>
        <v>0.63818956679213612</v>
      </c>
      <c r="P969">
        <f>ROUNDUP(IF(D969&gt;$D$4,0,($D$4-D969+1)/365),0)</f>
        <v>0</v>
      </c>
      <c r="Q969">
        <f>ROUNDUP(IF(D969&gt;$D$5,0,($D$5-D969+1)/365),0)</f>
        <v>1</v>
      </c>
      <c r="R969" s="28">
        <f>IF(OR(P969=1,Q969=1),IF(D969+364&lt;=$D$5,(D969+364-$D$4+1)/365,IF(D969&gt;$D$4,($D$5-D969+1)/365,$D$6/365)),0)</f>
        <v>0.18356164383561643</v>
      </c>
      <c r="S969" s="28">
        <f>'Data &amp; Parameter'!$E$16*'Data &amp; Parameter'!$E$17*('Data &amp; Parameter'!$E$18+'Data &amp; Parameter'!$E$19)*'Data &amp; Parameter'!$E$20*'Data &amp; Parameter'!$E$37*R969</f>
        <v>0.63818956679213612</v>
      </c>
      <c r="T969" s="28">
        <f t="shared" ref="T969:T1032" si="15">O969+S969</f>
        <v>1.2763791335842722</v>
      </c>
    </row>
    <row r="970" spans="1:20" ht="15.75" customHeight="1" x14ac:dyDescent="0.35">
      <c r="A970">
        <v>963</v>
      </c>
      <c r="B970" s="76">
        <v>44235</v>
      </c>
      <c r="C970" s="1" t="s">
        <v>3156</v>
      </c>
      <c r="D970" s="76">
        <v>44235</v>
      </c>
      <c r="E970" s="1" t="s">
        <v>3157</v>
      </c>
      <c r="F970" s="1" t="s">
        <v>3158</v>
      </c>
      <c r="G970" s="1" t="s">
        <v>123</v>
      </c>
      <c r="H970" s="1" t="s">
        <v>124</v>
      </c>
      <c r="I970" s="1" t="s">
        <v>125</v>
      </c>
      <c r="J970" s="1" t="s">
        <v>487</v>
      </c>
      <c r="K970" s="1" t="s">
        <v>616</v>
      </c>
      <c r="L970">
        <f>ROUNDUP(IF(B970&gt;$D$4,0,($D$4-B970+1)/365),0)</f>
        <v>0</v>
      </c>
      <c r="M970">
        <f>ROUNDUP(IF(B970&gt;$D$5,0,($D$5-B970+1)/365),0)</f>
        <v>1</v>
      </c>
      <c r="N970" s="28">
        <f>IF(OR(L970=1,M970=1),IF(B970+364&lt;=$D$5,(B970+364-$D$4+1)/365,IF(B970&gt;$D$4,($D$5-B970+1)/365,$D$6/365)),0)</f>
        <v>0.18356164383561643</v>
      </c>
      <c r="O970" s="28">
        <f>'Data &amp; Parameter'!$E$16*'Data &amp; Parameter'!$E$17*('Data &amp; Parameter'!$E$18+'Data &amp; Parameter'!$E$19)*'Data &amp; Parameter'!$E$20*'Data &amp; Parameter'!$E$37*N970</f>
        <v>0.63818956679213612</v>
      </c>
      <c r="P970">
        <f>ROUNDUP(IF(D970&gt;$D$4,0,($D$4-D970+1)/365),0)</f>
        <v>0</v>
      </c>
      <c r="Q970">
        <f>ROUNDUP(IF(D970&gt;$D$5,0,($D$5-D970+1)/365),0)</f>
        <v>1</v>
      </c>
      <c r="R970" s="28">
        <f>IF(OR(P970=1,Q970=1),IF(D970+364&lt;=$D$5,(D970+364-$D$4+1)/365,IF(D970&gt;$D$4,($D$5-D970+1)/365,$D$6/365)),0)</f>
        <v>0.18356164383561643</v>
      </c>
      <c r="S970" s="28">
        <f>'Data &amp; Parameter'!$E$16*'Data &amp; Parameter'!$E$17*('Data &amp; Parameter'!$E$18+'Data &amp; Parameter'!$E$19)*'Data &amp; Parameter'!$E$20*'Data &amp; Parameter'!$E$37*R970</f>
        <v>0.63818956679213612</v>
      </c>
      <c r="T970" s="28">
        <f t="shared" si="15"/>
        <v>1.2763791335842722</v>
      </c>
    </row>
    <row r="971" spans="1:20" ht="15.75" customHeight="1" x14ac:dyDescent="0.35">
      <c r="A971">
        <v>964</v>
      </c>
      <c r="B971" s="76">
        <v>44235</v>
      </c>
      <c r="C971" s="1" t="s">
        <v>3159</v>
      </c>
      <c r="D971" s="76">
        <v>44235</v>
      </c>
      <c r="E971" s="1" t="s">
        <v>3160</v>
      </c>
      <c r="F971" s="1" t="s">
        <v>3161</v>
      </c>
      <c r="G971" s="1" t="s">
        <v>123</v>
      </c>
      <c r="H971" s="1" t="s">
        <v>124</v>
      </c>
      <c r="I971" s="1" t="s">
        <v>125</v>
      </c>
      <c r="J971" s="1" t="s">
        <v>487</v>
      </c>
      <c r="K971" s="1" t="s">
        <v>616</v>
      </c>
      <c r="L971">
        <f>ROUNDUP(IF(B971&gt;$D$4,0,($D$4-B971+1)/365),0)</f>
        <v>0</v>
      </c>
      <c r="M971">
        <f>ROUNDUP(IF(B971&gt;$D$5,0,($D$5-B971+1)/365),0)</f>
        <v>1</v>
      </c>
      <c r="N971" s="28">
        <f>IF(OR(L971=1,M971=1),IF(B971+364&lt;=$D$5,(B971+364-$D$4+1)/365,IF(B971&gt;$D$4,($D$5-B971+1)/365,$D$6/365)),0)</f>
        <v>0.18356164383561643</v>
      </c>
      <c r="O971" s="28">
        <f>'Data &amp; Parameter'!$E$16*'Data &amp; Parameter'!$E$17*('Data &amp; Parameter'!$E$18+'Data &amp; Parameter'!$E$19)*'Data &amp; Parameter'!$E$20*'Data &amp; Parameter'!$E$37*N971</f>
        <v>0.63818956679213612</v>
      </c>
      <c r="P971">
        <f>ROUNDUP(IF(D971&gt;$D$4,0,($D$4-D971+1)/365),0)</f>
        <v>0</v>
      </c>
      <c r="Q971">
        <f>ROUNDUP(IF(D971&gt;$D$5,0,($D$5-D971+1)/365),0)</f>
        <v>1</v>
      </c>
      <c r="R971" s="28">
        <f>IF(OR(P971=1,Q971=1),IF(D971+364&lt;=$D$5,(D971+364-$D$4+1)/365,IF(D971&gt;$D$4,($D$5-D971+1)/365,$D$6/365)),0)</f>
        <v>0.18356164383561643</v>
      </c>
      <c r="S971" s="28">
        <f>'Data &amp; Parameter'!$E$16*'Data &amp; Parameter'!$E$17*('Data &amp; Parameter'!$E$18+'Data &amp; Parameter'!$E$19)*'Data &amp; Parameter'!$E$20*'Data &amp; Parameter'!$E$37*R971</f>
        <v>0.63818956679213612</v>
      </c>
      <c r="T971" s="28">
        <f t="shared" si="15"/>
        <v>1.2763791335842722</v>
      </c>
    </row>
    <row r="972" spans="1:20" ht="15.75" customHeight="1" x14ac:dyDescent="0.35">
      <c r="A972">
        <v>965</v>
      </c>
      <c r="B972" s="76">
        <v>44235</v>
      </c>
      <c r="C972" s="1" t="s">
        <v>3162</v>
      </c>
      <c r="D972" s="76">
        <v>44235</v>
      </c>
      <c r="E972" s="1" t="s">
        <v>3163</v>
      </c>
      <c r="F972" s="1" t="s">
        <v>3164</v>
      </c>
      <c r="G972" s="1" t="s">
        <v>123</v>
      </c>
      <c r="H972" s="1" t="s">
        <v>124</v>
      </c>
      <c r="I972" s="1" t="s">
        <v>125</v>
      </c>
      <c r="J972" s="1" t="s">
        <v>487</v>
      </c>
      <c r="K972" s="1" t="s">
        <v>616</v>
      </c>
      <c r="L972">
        <f>ROUNDUP(IF(B972&gt;$D$4,0,($D$4-B972+1)/365),0)</f>
        <v>0</v>
      </c>
      <c r="M972">
        <f>ROUNDUP(IF(B972&gt;$D$5,0,($D$5-B972+1)/365),0)</f>
        <v>1</v>
      </c>
      <c r="N972" s="28">
        <f>IF(OR(L972=1,M972=1),IF(B972+364&lt;=$D$5,(B972+364-$D$4+1)/365,IF(B972&gt;$D$4,($D$5-B972+1)/365,$D$6/365)),0)</f>
        <v>0.18356164383561643</v>
      </c>
      <c r="O972" s="28">
        <f>'Data &amp; Parameter'!$E$16*'Data &amp; Parameter'!$E$17*('Data &amp; Parameter'!$E$18+'Data &amp; Parameter'!$E$19)*'Data &amp; Parameter'!$E$20*'Data &amp; Parameter'!$E$37*N972</f>
        <v>0.63818956679213612</v>
      </c>
      <c r="P972">
        <f>ROUNDUP(IF(D972&gt;$D$4,0,($D$4-D972+1)/365),0)</f>
        <v>0</v>
      </c>
      <c r="Q972">
        <f>ROUNDUP(IF(D972&gt;$D$5,0,($D$5-D972+1)/365),0)</f>
        <v>1</v>
      </c>
      <c r="R972" s="28">
        <f>IF(OR(P972=1,Q972=1),IF(D972+364&lt;=$D$5,(D972+364-$D$4+1)/365,IF(D972&gt;$D$4,($D$5-D972+1)/365,$D$6/365)),0)</f>
        <v>0.18356164383561643</v>
      </c>
      <c r="S972" s="28">
        <f>'Data &amp; Parameter'!$E$16*'Data &amp; Parameter'!$E$17*('Data &amp; Parameter'!$E$18+'Data &amp; Parameter'!$E$19)*'Data &amp; Parameter'!$E$20*'Data &amp; Parameter'!$E$37*R972</f>
        <v>0.63818956679213612</v>
      </c>
      <c r="T972" s="28">
        <f t="shared" si="15"/>
        <v>1.2763791335842722</v>
      </c>
    </row>
    <row r="973" spans="1:20" ht="15.75" customHeight="1" x14ac:dyDescent="0.35">
      <c r="A973">
        <v>966</v>
      </c>
      <c r="B973" s="76">
        <v>44235</v>
      </c>
      <c r="C973" s="1" t="s">
        <v>3165</v>
      </c>
      <c r="D973" s="76">
        <v>44235</v>
      </c>
      <c r="E973" s="1" t="s">
        <v>3166</v>
      </c>
      <c r="F973" s="1" t="s">
        <v>3167</v>
      </c>
      <c r="G973" s="1" t="s">
        <v>123</v>
      </c>
      <c r="H973" s="1" t="s">
        <v>124</v>
      </c>
      <c r="I973" s="1" t="s">
        <v>125</v>
      </c>
      <c r="J973" s="1" t="s">
        <v>487</v>
      </c>
      <c r="K973" s="1" t="s">
        <v>616</v>
      </c>
      <c r="L973">
        <f>ROUNDUP(IF(B973&gt;$D$4,0,($D$4-B973+1)/365),0)</f>
        <v>0</v>
      </c>
      <c r="M973">
        <f>ROUNDUP(IF(B973&gt;$D$5,0,($D$5-B973+1)/365),0)</f>
        <v>1</v>
      </c>
      <c r="N973" s="28">
        <f>IF(OR(L973=1,M973=1),IF(B973+364&lt;=$D$5,(B973+364-$D$4+1)/365,IF(B973&gt;$D$4,($D$5-B973+1)/365,$D$6/365)),0)</f>
        <v>0.18356164383561643</v>
      </c>
      <c r="O973" s="28">
        <f>'Data &amp; Parameter'!$E$16*'Data &amp; Parameter'!$E$17*('Data &amp; Parameter'!$E$18+'Data &amp; Parameter'!$E$19)*'Data &amp; Parameter'!$E$20*'Data &amp; Parameter'!$E$37*N973</f>
        <v>0.63818956679213612</v>
      </c>
      <c r="P973">
        <f>ROUNDUP(IF(D973&gt;$D$4,0,($D$4-D973+1)/365),0)</f>
        <v>0</v>
      </c>
      <c r="Q973">
        <f>ROUNDUP(IF(D973&gt;$D$5,0,($D$5-D973+1)/365),0)</f>
        <v>1</v>
      </c>
      <c r="R973" s="28">
        <f>IF(OR(P973=1,Q973=1),IF(D973+364&lt;=$D$5,(D973+364-$D$4+1)/365,IF(D973&gt;$D$4,($D$5-D973+1)/365,$D$6/365)),0)</f>
        <v>0.18356164383561643</v>
      </c>
      <c r="S973" s="28">
        <f>'Data &amp; Parameter'!$E$16*'Data &amp; Parameter'!$E$17*('Data &amp; Parameter'!$E$18+'Data &amp; Parameter'!$E$19)*'Data &amp; Parameter'!$E$20*'Data &amp; Parameter'!$E$37*R973</f>
        <v>0.63818956679213612</v>
      </c>
      <c r="T973" s="28">
        <f t="shared" si="15"/>
        <v>1.2763791335842722</v>
      </c>
    </row>
    <row r="974" spans="1:20" ht="15.75" customHeight="1" x14ac:dyDescent="0.35">
      <c r="A974">
        <v>967</v>
      </c>
      <c r="B974" s="76">
        <v>44235</v>
      </c>
      <c r="C974" s="1" t="s">
        <v>3168</v>
      </c>
      <c r="D974" s="76">
        <v>44235</v>
      </c>
      <c r="E974" s="1" t="s">
        <v>3169</v>
      </c>
      <c r="F974" s="1" t="s">
        <v>3170</v>
      </c>
      <c r="G974" s="1" t="s">
        <v>123</v>
      </c>
      <c r="H974" s="1" t="s">
        <v>124</v>
      </c>
      <c r="I974" s="1" t="s">
        <v>125</v>
      </c>
      <c r="J974" s="1" t="s">
        <v>487</v>
      </c>
      <c r="K974" s="1" t="s">
        <v>616</v>
      </c>
      <c r="L974">
        <f>ROUNDUP(IF(B974&gt;$D$4,0,($D$4-B974+1)/365),0)</f>
        <v>0</v>
      </c>
      <c r="M974">
        <f>ROUNDUP(IF(B974&gt;$D$5,0,($D$5-B974+1)/365),0)</f>
        <v>1</v>
      </c>
      <c r="N974" s="28">
        <f>IF(OR(L974=1,M974=1),IF(B974+364&lt;=$D$5,(B974+364-$D$4+1)/365,IF(B974&gt;$D$4,($D$5-B974+1)/365,$D$6/365)),0)</f>
        <v>0.18356164383561643</v>
      </c>
      <c r="O974" s="28">
        <f>'Data &amp; Parameter'!$E$16*'Data &amp; Parameter'!$E$17*('Data &amp; Parameter'!$E$18+'Data &amp; Parameter'!$E$19)*'Data &amp; Parameter'!$E$20*'Data &amp; Parameter'!$E$37*N974</f>
        <v>0.63818956679213612</v>
      </c>
      <c r="P974">
        <f>ROUNDUP(IF(D974&gt;$D$4,0,($D$4-D974+1)/365),0)</f>
        <v>0</v>
      </c>
      <c r="Q974">
        <f>ROUNDUP(IF(D974&gt;$D$5,0,($D$5-D974+1)/365),0)</f>
        <v>1</v>
      </c>
      <c r="R974" s="28">
        <f>IF(OR(P974=1,Q974=1),IF(D974+364&lt;=$D$5,(D974+364-$D$4+1)/365,IF(D974&gt;$D$4,($D$5-D974+1)/365,$D$6/365)),0)</f>
        <v>0.18356164383561643</v>
      </c>
      <c r="S974" s="28">
        <f>'Data &amp; Parameter'!$E$16*'Data &amp; Parameter'!$E$17*('Data &amp; Parameter'!$E$18+'Data &amp; Parameter'!$E$19)*'Data &amp; Parameter'!$E$20*'Data &amp; Parameter'!$E$37*R974</f>
        <v>0.63818956679213612</v>
      </c>
      <c r="T974" s="28">
        <f t="shared" si="15"/>
        <v>1.2763791335842722</v>
      </c>
    </row>
    <row r="975" spans="1:20" ht="15.75" customHeight="1" x14ac:dyDescent="0.35">
      <c r="A975">
        <v>968</v>
      </c>
      <c r="B975" s="76">
        <v>44235</v>
      </c>
      <c r="C975" s="1" t="s">
        <v>3171</v>
      </c>
      <c r="D975" s="76">
        <v>44235</v>
      </c>
      <c r="E975" s="1" t="s">
        <v>3172</v>
      </c>
      <c r="F975" s="1" t="s">
        <v>3173</v>
      </c>
      <c r="G975" s="1" t="s">
        <v>123</v>
      </c>
      <c r="H975" s="1" t="s">
        <v>124</v>
      </c>
      <c r="I975" s="1" t="s">
        <v>125</v>
      </c>
      <c r="J975" s="1" t="s">
        <v>487</v>
      </c>
      <c r="K975" s="1" t="s">
        <v>616</v>
      </c>
      <c r="L975">
        <f>ROUNDUP(IF(B975&gt;$D$4,0,($D$4-B975+1)/365),0)</f>
        <v>0</v>
      </c>
      <c r="M975">
        <f>ROUNDUP(IF(B975&gt;$D$5,0,($D$5-B975+1)/365),0)</f>
        <v>1</v>
      </c>
      <c r="N975" s="28">
        <f>IF(OR(L975=1,M975=1),IF(B975+364&lt;=$D$5,(B975+364-$D$4+1)/365,IF(B975&gt;$D$4,($D$5-B975+1)/365,$D$6/365)),0)</f>
        <v>0.18356164383561643</v>
      </c>
      <c r="O975" s="28">
        <f>'Data &amp; Parameter'!$E$16*'Data &amp; Parameter'!$E$17*('Data &amp; Parameter'!$E$18+'Data &amp; Parameter'!$E$19)*'Data &amp; Parameter'!$E$20*'Data &amp; Parameter'!$E$37*N975</f>
        <v>0.63818956679213612</v>
      </c>
      <c r="P975">
        <f>ROUNDUP(IF(D975&gt;$D$4,0,($D$4-D975+1)/365),0)</f>
        <v>0</v>
      </c>
      <c r="Q975">
        <f>ROUNDUP(IF(D975&gt;$D$5,0,($D$5-D975+1)/365),0)</f>
        <v>1</v>
      </c>
      <c r="R975" s="28">
        <f>IF(OR(P975=1,Q975=1),IF(D975+364&lt;=$D$5,(D975+364-$D$4+1)/365,IF(D975&gt;$D$4,($D$5-D975+1)/365,$D$6/365)),0)</f>
        <v>0.18356164383561643</v>
      </c>
      <c r="S975" s="28">
        <f>'Data &amp; Parameter'!$E$16*'Data &amp; Parameter'!$E$17*('Data &amp; Parameter'!$E$18+'Data &amp; Parameter'!$E$19)*'Data &amp; Parameter'!$E$20*'Data &amp; Parameter'!$E$37*R975</f>
        <v>0.63818956679213612</v>
      </c>
      <c r="T975" s="28">
        <f t="shared" si="15"/>
        <v>1.2763791335842722</v>
      </c>
    </row>
    <row r="976" spans="1:20" ht="15.75" customHeight="1" x14ac:dyDescent="0.35">
      <c r="A976">
        <v>969</v>
      </c>
      <c r="B976" s="76">
        <v>44235</v>
      </c>
      <c r="C976" s="1" t="s">
        <v>3174</v>
      </c>
      <c r="D976" s="76">
        <v>44235</v>
      </c>
      <c r="E976" s="1" t="s">
        <v>3175</v>
      </c>
      <c r="F976" s="1" t="s">
        <v>3176</v>
      </c>
      <c r="G976" s="1" t="s">
        <v>123</v>
      </c>
      <c r="H976" s="1" t="s">
        <v>124</v>
      </c>
      <c r="I976" s="1" t="s">
        <v>125</v>
      </c>
      <c r="J976" s="1" t="s">
        <v>487</v>
      </c>
      <c r="K976" s="1" t="s">
        <v>616</v>
      </c>
      <c r="L976">
        <f>ROUNDUP(IF(B976&gt;$D$4,0,($D$4-B976+1)/365),0)</f>
        <v>0</v>
      </c>
      <c r="M976">
        <f>ROUNDUP(IF(B976&gt;$D$5,0,($D$5-B976+1)/365),0)</f>
        <v>1</v>
      </c>
      <c r="N976" s="28">
        <f>IF(OR(L976=1,M976=1),IF(B976+364&lt;=$D$5,(B976+364-$D$4+1)/365,IF(B976&gt;$D$4,($D$5-B976+1)/365,$D$6/365)),0)</f>
        <v>0.18356164383561643</v>
      </c>
      <c r="O976" s="28">
        <f>'Data &amp; Parameter'!$E$16*'Data &amp; Parameter'!$E$17*('Data &amp; Parameter'!$E$18+'Data &amp; Parameter'!$E$19)*'Data &amp; Parameter'!$E$20*'Data &amp; Parameter'!$E$37*N976</f>
        <v>0.63818956679213612</v>
      </c>
      <c r="P976">
        <f>ROUNDUP(IF(D976&gt;$D$4,0,($D$4-D976+1)/365),0)</f>
        <v>0</v>
      </c>
      <c r="Q976">
        <f>ROUNDUP(IF(D976&gt;$D$5,0,($D$5-D976+1)/365),0)</f>
        <v>1</v>
      </c>
      <c r="R976" s="28">
        <f>IF(OR(P976=1,Q976=1),IF(D976+364&lt;=$D$5,(D976+364-$D$4+1)/365,IF(D976&gt;$D$4,($D$5-D976+1)/365,$D$6/365)),0)</f>
        <v>0.18356164383561643</v>
      </c>
      <c r="S976" s="28">
        <f>'Data &amp; Parameter'!$E$16*'Data &amp; Parameter'!$E$17*('Data &amp; Parameter'!$E$18+'Data &amp; Parameter'!$E$19)*'Data &amp; Parameter'!$E$20*'Data &amp; Parameter'!$E$37*R976</f>
        <v>0.63818956679213612</v>
      </c>
      <c r="T976" s="28">
        <f t="shared" si="15"/>
        <v>1.2763791335842722</v>
      </c>
    </row>
    <row r="977" spans="1:20" ht="15.75" customHeight="1" x14ac:dyDescent="0.35">
      <c r="A977">
        <v>970</v>
      </c>
      <c r="B977" s="76">
        <v>44235</v>
      </c>
      <c r="C977" s="1" t="s">
        <v>3177</v>
      </c>
      <c r="D977" s="76">
        <v>44235</v>
      </c>
      <c r="E977" s="1" t="s">
        <v>3178</v>
      </c>
      <c r="F977" s="1" t="s">
        <v>3179</v>
      </c>
      <c r="G977" s="1" t="s">
        <v>123</v>
      </c>
      <c r="H977" s="1" t="s">
        <v>124</v>
      </c>
      <c r="I977" s="1" t="s">
        <v>125</v>
      </c>
      <c r="J977" s="1" t="s">
        <v>487</v>
      </c>
      <c r="K977" s="1" t="s">
        <v>616</v>
      </c>
      <c r="L977">
        <f>ROUNDUP(IF(B977&gt;$D$4,0,($D$4-B977+1)/365),0)</f>
        <v>0</v>
      </c>
      <c r="M977">
        <f>ROUNDUP(IF(B977&gt;$D$5,0,($D$5-B977+1)/365),0)</f>
        <v>1</v>
      </c>
      <c r="N977" s="28">
        <f>IF(OR(L977=1,M977=1),IF(B977+364&lt;=$D$5,(B977+364-$D$4+1)/365,IF(B977&gt;$D$4,($D$5-B977+1)/365,$D$6/365)),0)</f>
        <v>0.18356164383561643</v>
      </c>
      <c r="O977" s="28">
        <f>'Data &amp; Parameter'!$E$16*'Data &amp; Parameter'!$E$17*('Data &amp; Parameter'!$E$18+'Data &amp; Parameter'!$E$19)*'Data &amp; Parameter'!$E$20*'Data &amp; Parameter'!$E$37*N977</f>
        <v>0.63818956679213612</v>
      </c>
      <c r="P977">
        <f>ROUNDUP(IF(D977&gt;$D$4,0,($D$4-D977+1)/365),0)</f>
        <v>0</v>
      </c>
      <c r="Q977">
        <f>ROUNDUP(IF(D977&gt;$D$5,0,($D$5-D977+1)/365),0)</f>
        <v>1</v>
      </c>
      <c r="R977" s="28">
        <f>IF(OR(P977=1,Q977=1),IF(D977+364&lt;=$D$5,(D977+364-$D$4+1)/365,IF(D977&gt;$D$4,($D$5-D977+1)/365,$D$6/365)),0)</f>
        <v>0.18356164383561643</v>
      </c>
      <c r="S977" s="28">
        <f>'Data &amp; Parameter'!$E$16*'Data &amp; Parameter'!$E$17*('Data &amp; Parameter'!$E$18+'Data &amp; Parameter'!$E$19)*'Data &amp; Parameter'!$E$20*'Data &amp; Parameter'!$E$37*R977</f>
        <v>0.63818956679213612</v>
      </c>
      <c r="T977" s="28">
        <f t="shared" si="15"/>
        <v>1.2763791335842722</v>
      </c>
    </row>
    <row r="978" spans="1:20" ht="15.75" customHeight="1" x14ac:dyDescent="0.35">
      <c r="A978">
        <v>971</v>
      </c>
      <c r="B978" s="76">
        <v>44235</v>
      </c>
      <c r="C978" s="1" t="s">
        <v>3180</v>
      </c>
      <c r="D978" s="76">
        <v>44235</v>
      </c>
      <c r="E978" s="1" t="s">
        <v>3181</v>
      </c>
      <c r="F978" s="1" t="s">
        <v>3182</v>
      </c>
      <c r="G978" s="1" t="s">
        <v>123</v>
      </c>
      <c r="H978" s="1" t="s">
        <v>124</v>
      </c>
      <c r="I978" s="1" t="s">
        <v>125</v>
      </c>
      <c r="J978" s="1" t="s">
        <v>487</v>
      </c>
      <c r="K978" s="1" t="s">
        <v>616</v>
      </c>
      <c r="L978">
        <f>ROUNDUP(IF(B978&gt;$D$4,0,($D$4-B978+1)/365),0)</f>
        <v>0</v>
      </c>
      <c r="M978">
        <f>ROUNDUP(IF(B978&gt;$D$5,0,($D$5-B978+1)/365),0)</f>
        <v>1</v>
      </c>
      <c r="N978" s="28">
        <f>IF(OR(L978=1,M978=1),IF(B978+364&lt;=$D$5,(B978+364-$D$4+1)/365,IF(B978&gt;$D$4,($D$5-B978+1)/365,$D$6/365)),0)</f>
        <v>0.18356164383561643</v>
      </c>
      <c r="O978" s="28">
        <f>'Data &amp; Parameter'!$E$16*'Data &amp; Parameter'!$E$17*('Data &amp; Parameter'!$E$18+'Data &amp; Parameter'!$E$19)*'Data &amp; Parameter'!$E$20*'Data &amp; Parameter'!$E$37*N978</f>
        <v>0.63818956679213612</v>
      </c>
      <c r="P978">
        <f>ROUNDUP(IF(D978&gt;$D$4,0,($D$4-D978+1)/365),0)</f>
        <v>0</v>
      </c>
      <c r="Q978">
        <f>ROUNDUP(IF(D978&gt;$D$5,0,($D$5-D978+1)/365),0)</f>
        <v>1</v>
      </c>
      <c r="R978" s="28">
        <f>IF(OR(P978=1,Q978=1),IF(D978+364&lt;=$D$5,(D978+364-$D$4+1)/365,IF(D978&gt;$D$4,($D$5-D978+1)/365,$D$6/365)),0)</f>
        <v>0.18356164383561643</v>
      </c>
      <c r="S978" s="28">
        <f>'Data &amp; Parameter'!$E$16*'Data &amp; Parameter'!$E$17*('Data &amp; Parameter'!$E$18+'Data &amp; Parameter'!$E$19)*'Data &amp; Parameter'!$E$20*'Data &amp; Parameter'!$E$37*R978</f>
        <v>0.63818956679213612</v>
      </c>
      <c r="T978" s="28">
        <f t="shared" si="15"/>
        <v>1.2763791335842722</v>
      </c>
    </row>
    <row r="979" spans="1:20" ht="15.75" customHeight="1" x14ac:dyDescent="0.35">
      <c r="A979">
        <v>972</v>
      </c>
      <c r="B979" s="76">
        <v>44235</v>
      </c>
      <c r="C979" s="1" t="s">
        <v>3183</v>
      </c>
      <c r="D979" s="76">
        <v>44235</v>
      </c>
      <c r="E979" s="1" t="s">
        <v>3184</v>
      </c>
      <c r="F979" s="1" t="s">
        <v>3185</v>
      </c>
      <c r="G979" s="1" t="s">
        <v>123</v>
      </c>
      <c r="H979" s="1" t="s">
        <v>124</v>
      </c>
      <c r="I979" s="1" t="s">
        <v>125</v>
      </c>
      <c r="J979" s="1" t="s">
        <v>487</v>
      </c>
      <c r="K979" s="1" t="s">
        <v>616</v>
      </c>
      <c r="L979">
        <f>ROUNDUP(IF(B979&gt;$D$4,0,($D$4-B979+1)/365),0)</f>
        <v>0</v>
      </c>
      <c r="M979">
        <f>ROUNDUP(IF(B979&gt;$D$5,0,($D$5-B979+1)/365),0)</f>
        <v>1</v>
      </c>
      <c r="N979" s="28">
        <f>IF(OR(L979=1,M979=1),IF(B979+364&lt;=$D$5,(B979+364-$D$4+1)/365,IF(B979&gt;$D$4,($D$5-B979+1)/365,$D$6/365)),0)</f>
        <v>0.18356164383561643</v>
      </c>
      <c r="O979" s="28">
        <f>'Data &amp; Parameter'!$E$16*'Data &amp; Parameter'!$E$17*('Data &amp; Parameter'!$E$18+'Data &amp; Parameter'!$E$19)*'Data &amp; Parameter'!$E$20*'Data &amp; Parameter'!$E$37*N979</f>
        <v>0.63818956679213612</v>
      </c>
      <c r="P979">
        <f>ROUNDUP(IF(D979&gt;$D$4,0,($D$4-D979+1)/365),0)</f>
        <v>0</v>
      </c>
      <c r="Q979">
        <f>ROUNDUP(IF(D979&gt;$D$5,0,($D$5-D979+1)/365),0)</f>
        <v>1</v>
      </c>
      <c r="R979" s="28">
        <f>IF(OR(P979=1,Q979=1),IF(D979+364&lt;=$D$5,(D979+364-$D$4+1)/365,IF(D979&gt;$D$4,($D$5-D979+1)/365,$D$6/365)),0)</f>
        <v>0.18356164383561643</v>
      </c>
      <c r="S979" s="28">
        <f>'Data &amp; Parameter'!$E$16*'Data &amp; Parameter'!$E$17*('Data &amp; Parameter'!$E$18+'Data &amp; Parameter'!$E$19)*'Data &amp; Parameter'!$E$20*'Data &amp; Parameter'!$E$37*R979</f>
        <v>0.63818956679213612</v>
      </c>
      <c r="T979" s="28">
        <f t="shared" si="15"/>
        <v>1.2763791335842722</v>
      </c>
    </row>
    <row r="980" spans="1:20" ht="15.75" customHeight="1" x14ac:dyDescent="0.35">
      <c r="A980">
        <v>973</v>
      </c>
      <c r="B980" s="76">
        <v>44235</v>
      </c>
      <c r="C980" s="1" t="s">
        <v>3186</v>
      </c>
      <c r="D980" s="76">
        <v>44235</v>
      </c>
      <c r="E980" s="1" t="s">
        <v>3187</v>
      </c>
      <c r="F980" s="1" t="s">
        <v>3188</v>
      </c>
      <c r="G980" s="1" t="s">
        <v>123</v>
      </c>
      <c r="H980" s="1" t="s">
        <v>124</v>
      </c>
      <c r="I980" s="1" t="s">
        <v>125</v>
      </c>
      <c r="J980" s="1" t="s">
        <v>487</v>
      </c>
      <c r="K980" s="1" t="s">
        <v>616</v>
      </c>
      <c r="L980">
        <f>ROUNDUP(IF(B980&gt;$D$4,0,($D$4-B980+1)/365),0)</f>
        <v>0</v>
      </c>
      <c r="M980">
        <f>ROUNDUP(IF(B980&gt;$D$5,0,($D$5-B980+1)/365),0)</f>
        <v>1</v>
      </c>
      <c r="N980" s="28">
        <f>IF(OR(L980=1,M980=1),IF(B980+364&lt;=$D$5,(B980+364-$D$4+1)/365,IF(B980&gt;$D$4,($D$5-B980+1)/365,$D$6/365)),0)</f>
        <v>0.18356164383561643</v>
      </c>
      <c r="O980" s="28">
        <f>'Data &amp; Parameter'!$E$16*'Data &amp; Parameter'!$E$17*('Data &amp; Parameter'!$E$18+'Data &amp; Parameter'!$E$19)*'Data &amp; Parameter'!$E$20*'Data &amp; Parameter'!$E$37*N980</f>
        <v>0.63818956679213612</v>
      </c>
      <c r="P980">
        <f>ROUNDUP(IF(D980&gt;$D$4,0,($D$4-D980+1)/365),0)</f>
        <v>0</v>
      </c>
      <c r="Q980">
        <f>ROUNDUP(IF(D980&gt;$D$5,0,($D$5-D980+1)/365),0)</f>
        <v>1</v>
      </c>
      <c r="R980" s="28">
        <f>IF(OR(P980=1,Q980=1),IF(D980+364&lt;=$D$5,(D980+364-$D$4+1)/365,IF(D980&gt;$D$4,($D$5-D980+1)/365,$D$6/365)),0)</f>
        <v>0.18356164383561643</v>
      </c>
      <c r="S980" s="28">
        <f>'Data &amp; Parameter'!$E$16*'Data &amp; Parameter'!$E$17*('Data &amp; Parameter'!$E$18+'Data &amp; Parameter'!$E$19)*'Data &amp; Parameter'!$E$20*'Data &amp; Parameter'!$E$37*R980</f>
        <v>0.63818956679213612</v>
      </c>
      <c r="T980" s="28">
        <f t="shared" si="15"/>
        <v>1.2763791335842722</v>
      </c>
    </row>
    <row r="981" spans="1:20" ht="15.75" customHeight="1" x14ac:dyDescent="0.35">
      <c r="A981">
        <v>974</v>
      </c>
      <c r="B981" s="76">
        <v>44235</v>
      </c>
      <c r="C981" s="1" t="s">
        <v>3189</v>
      </c>
      <c r="D981" s="76">
        <v>44235</v>
      </c>
      <c r="E981" s="1" t="s">
        <v>3190</v>
      </c>
      <c r="F981" s="1" t="s">
        <v>3191</v>
      </c>
      <c r="G981" s="1" t="s">
        <v>123</v>
      </c>
      <c r="H981" s="1" t="s">
        <v>124</v>
      </c>
      <c r="I981" s="1" t="s">
        <v>125</v>
      </c>
      <c r="J981" s="1" t="s">
        <v>487</v>
      </c>
      <c r="K981" s="1" t="s">
        <v>616</v>
      </c>
      <c r="L981">
        <f>ROUNDUP(IF(B981&gt;$D$4,0,($D$4-B981+1)/365),0)</f>
        <v>0</v>
      </c>
      <c r="M981">
        <f>ROUNDUP(IF(B981&gt;$D$5,0,($D$5-B981+1)/365),0)</f>
        <v>1</v>
      </c>
      <c r="N981" s="28">
        <f>IF(OR(L981=1,M981=1),IF(B981+364&lt;=$D$5,(B981+364-$D$4+1)/365,IF(B981&gt;$D$4,($D$5-B981+1)/365,$D$6/365)),0)</f>
        <v>0.18356164383561643</v>
      </c>
      <c r="O981" s="28">
        <f>'Data &amp; Parameter'!$E$16*'Data &amp; Parameter'!$E$17*('Data &amp; Parameter'!$E$18+'Data &amp; Parameter'!$E$19)*'Data &amp; Parameter'!$E$20*'Data &amp; Parameter'!$E$37*N981</f>
        <v>0.63818956679213612</v>
      </c>
      <c r="P981">
        <f>ROUNDUP(IF(D981&gt;$D$4,0,($D$4-D981+1)/365),0)</f>
        <v>0</v>
      </c>
      <c r="Q981">
        <f>ROUNDUP(IF(D981&gt;$D$5,0,($D$5-D981+1)/365),0)</f>
        <v>1</v>
      </c>
      <c r="R981" s="28">
        <f>IF(OR(P981=1,Q981=1),IF(D981+364&lt;=$D$5,(D981+364-$D$4+1)/365,IF(D981&gt;$D$4,($D$5-D981+1)/365,$D$6/365)),0)</f>
        <v>0.18356164383561643</v>
      </c>
      <c r="S981" s="28">
        <f>'Data &amp; Parameter'!$E$16*'Data &amp; Parameter'!$E$17*('Data &amp; Parameter'!$E$18+'Data &amp; Parameter'!$E$19)*'Data &amp; Parameter'!$E$20*'Data &amp; Parameter'!$E$37*R981</f>
        <v>0.63818956679213612</v>
      </c>
      <c r="T981" s="28">
        <f t="shared" si="15"/>
        <v>1.2763791335842722</v>
      </c>
    </row>
    <row r="982" spans="1:20" ht="15.75" customHeight="1" x14ac:dyDescent="0.35">
      <c r="A982">
        <v>975</v>
      </c>
      <c r="B982" s="76">
        <v>44235</v>
      </c>
      <c r="C982" s="1" t="s">
        <v>3192</v>
      </c>
      <c r="D982" s="76">
        <v>44235</v>
      </c>
      <c r="E982" s="1" t="s">
        <v>3193</v>
      </c>
      <c r="F982" s="1" t="s">
        <v>3194</v>
      </c>
      <c r="G982" s="1" t="s">
        <v>123</v>
      </c>
      <c r="H982" s="1" t="s">
        <v>124</v>
      </c>
      <c r="I982" s="1" t="s">
        <v>125</v>
      </c>
      <c r="J982" s="1" t="s">
        <v>487</v>
      </c>
      <c r="K982" s="1" t="s">
        <v>616</v>
      </c>
      <c r="L982">
        <f>ROUNDUP(IF(B982&gt;$D$4,0,($D$4-B982+1)/365),0)</f>
        <v>0</v>
      </c>
      <c r="M982">
        <f>ROUNDUP(IF(B982&gt;$D$5,0,($D$5-B982+1)/365),0)</f>
        <v>1</v>
      </c>
      <c r="N982" s="28">
        <f>IF(OR(L982=1,M982=1),IF(B982+364&lt;=$D$5,(B982+364-$D$4+1)/365,IF(B982&gt;$D$4,($D$5-B982+1)/365,$D$6/365)),0)</f>
        <v>0.18356164383561643</v>
      </c>
      <c r="O982" s="28">
        <f>'Data &amp; Parameter'!$E$16*'Data &amp; Parameter'!$E$17*('Data &amp; Parameter'!$E$18+'Data &amp; Parameter'!$E$19)*'Data &amp; Parameter'!$E$20*'Data &amp; Parameter'!$E$37*N982</f>
        <v>0.63818956679213612</v>
      </c>
      <c r="P982">
        <f>ROUNDUP(IF(D982&gt;$D$4,0,($D$4-D982+1)/365),0)</f>
        <v>0</v>
      </c>
      <c r="Q982">
        <f>ROUNDUP(IF(D982&gt;$D$5,0,($D$5-D982+1)/365),0)</f>
        <v>1</v>
      </c>
      <c r="R982" s="28">
        <f>IF(OR(P982=1,Q982=1),IF(D982+364&lt;=$D$5,(D982+364-$D$4+1)/365,IF(D982&gt;$D$4,($D$5-D982+1)/365,$D$6/365)),0)</f>
        <v>0.18356164383561643</v>
      </c>
      <c r="S982" s="28">
        <f>'Data &amp; Parameter'!$E$16*'Data &amp; Parameter'!$E$17*('Data &amp; Parameter'!$E$18+'Data &amp; Parameter'!$E$19)*'Data &amp; Parameter'!$E$20*'Data &amp; Parameter'!$E$37*R982</f>
        <v>0.63818956679213612</v>
      </c>
      <c r="T982" s="28">
        <f t="shared" si="15"/>
        <v>1.2763791335842722</v>
      </c>
    </row>
    <row r="983" spans="1:20" ht="15.75" customHeight="1" x14ac:dyDescent="0.35">
      <c r="A983">
        <v>976</v>
      </c>
      <c r="B983" s="76">
        <v>44235</v>
      </c>
      <c r="C983" s="1" t="s">
        <v>3195</v>
      </c>
      <c r="D983" s="76">
        <v>44235</v>
      </c>
      <c r="E983" s="1" t="s">
        <v>3196</v>
      </c>
      <c r="F983" s="1" t="s">
        <v>3197</v>
      </c>
      <c r="G983" s="1" t="s">
        <v>123</v>
      </c>
      <c r="H983" s="1" t="s">
        <v>124</v>
      </c>
      <c r="I983" s="1" t="s">
        <v>125</v>
      </c>
      <c r="J983" s="1" t="s">
        <v>487</v>
      </c>
      <c r="K983" s="1" t="s">
        <v>616</v>
      </c>
      <c r="L983">
        <f>ROUNDUP(IF(B983&gt;$D$4,0,($D$4-B983+1)/365),0)</f>
        <v>0</v>
      </c>
      <c r="M983">
        <f>ROUNDUP(IF(B983&gt;$D$5,0,($D$5-B983+1)/365),0)</f>
        <v>1</v>
      </c>
      <c r="N983" s="28">
        <f>IF(OR(L983=1,M983=1),IF(B983+364&lt;=$D$5,(B983+364-$D$4+1)/365,IF(B983&gt;$D$4,($D$5-B983+1)/365,$D$6/365)),0)</f>
        <v>0.18356164383561643</v>
      </c>
      <c r="O983" s="28">
        <f>'Data &amp; Parameter'!$E$16*'Data &amp; Parameter'!$E$17*('Data &amp; Parameter'!$E$18+'Data &amp; Parameter'!$E$19)*'Data &amp; Parameter'!$E$20*'Data &amp; Parameter'!$E$37*N983</f>
        <v>0.63818956679213612</v>
      </c>
      <c r="P983">
        <f>ROUNDUP(IF(D983&gt;$D$4,0,($D$4-D983+1)/365),0)</f>
        <v>0</v>
      </c>
      <c r="Q983">
        <f>ROUNDUP(IF(D983&gt;$D$5,0,($D$5-D983+1)/365),0)</f>
        <v>1</v>
      </c>
      <c r="R983" s="28">
        <f>IF(OR(P983=1,Q983=1),IF(D983+364&lt;=$D$5,(D983+364-$D$4+1)/365,IF(D983&gt;$D$4,($D$5-D983+1)/365,$D$6/365)),0)</f>
        <v>0.18356164383561643</v>
      </c>
      <c r="S983" s="28">
        <f>'Data &amp; Parameter'!$E$16*'Data &amp; Parameter'!$E$17*('Data &amp; Parameter'!$E$18+'Data &amp; Parameter'!$E$19)*'Data &amp; Parameter'!$E$20*'Data &amp; Parameter'!$E$37*R983</f>
        <v>0.63818956679213612</v>
      </c>
      <c r="T983" s="28">
        <f t="shared" si="15"/>
        <v>1.2763791335842722</v>
      </c>
    </row>
    <row r="984" spans="1:20" ht="15.75" customHeight="1" x14ac:dyDescent="0.35">
      <c r="A984">
        <v>977</v>
      </c>
      <c r="B984" s="76">
        <v>44235</v>
      </c>
      <c r="C984" s="1" t="s">
        <v>3198</v>
      </c>
      <c r="D984" s="76">
        <v>44235</v>
      </c>
      <c r="E984" s="1" t="s">
        <v>3199</v>
      </c>
      <c r="F984" s="1" t="s">
        <v>3200</v>
      </c>
      <c r="G984" s="1" t="s">
        <v>123</v>
      </c>
      <c r="H984" s="1" t="s">
        <v>124</v>
      </c>
      <c r="I984" s="1" t="s">
        <v>125</v>
      </c>
      <c r="J984" s="1" t="s">
        <v>487</v>
      </c>
      <c r="K984" s="1" t="s">
        <v>616</v>
      </c>
      <c r="L984">
        <f>ROUNDUP(IF(B984&gt;$D$4,0,($D$4-B984+1)/365),0)</f>
        <v>0</v>
      </c>
      <c r="M984">
        <f>ROUNDUP(IF(B984&gt;$D$5,0,($D$5-B984+1)/365),0)</f>
        <v>1</v>
      </c>
      <c r="N984" s="28">
        <f>IF(OR(L984=1,M984=1),IF(B984+364&lt;=$D$5,(B984+364-$D$4+1)/365,IF(B984&gt;$D$4,($D$5-B984+1)/365,$D$6/365)),0)</f>
        <v>0.18356164383561643</v>
      </c>
      <c r="O984" s="28">
        <f>'Data &amp; Parameter'!$E$16*'Data &amp; Parameter'!$E$17*('Data &amp; Parameter'!$E$18+'Data &amp; Parameter'!$E$19)*'Data &amp; Parameter'!$E$20*'Data &amp; Parameter'!$E$37*N984</f>
        <v>0.63818956679213612</v>
      </c>
      <c r="P984">
        <f>ROUNDUP(IF(D984&gt;$D$4,0,($D$4-D984+1)/365),0)</f>
        <v>0</v>
      </c>
      <c r="Q984">
        <f>ROUNDUP(IF(D984&gt;$D$5,0,($D$5-D984+1)/365),0)</f>
        <v>1</v>
      </c>
      <c r="R984" s="28">
        <f>IF(OR(P984=1,Q984=1),IF(D984+364&lt;=$D$5,(D984+364-$D$4+1)/365,IF(D984&gt;$D$4,($D$5-D984+1)/365,$D$6/365)),0)</f>
        <v>0.18356164383561643</v>
      </c>
      <c r="S984" s="28">
        <f>'Data &amp; Parameter'!$E$16*'Data &amp; Parameter'!$E$17*('Data &amp; Parameter'!$E$18+'Data &amp; Parameter'!$E$19)*'Data &amp; Parameter'!$E$20*'Data &amp; Parameter'!$E$37*R984</f>
        <v>0.63818956679213612</v>
      </c>
      <c r="T984" s="28">
        <f t="shared" si="15"/>
        <v>1.2763791335842722</v>
      </c>
    </row>
    <row r="985" spans="1:20" ht="15.75" customHeight="1" x14ac:dyDescent="0.35">
      <c r="A985">
        <v>978</v>
      </c>
      <c r="B985" s="76">
        <v>44235</v>
      </c>
      <c r="C985" s="1" t="s">
        <v>3201</v>
      </c>
      <c r="D985" s="76">
        <v>44235</v>
      </c>
      <c r="E985" s="1" t="s">
        <v>3202</v>
      </c>
      <c r="F985" s="1" t="s">
        <v>3203</v>
      </c>
      <c r="G985" s="1" t="s">
        <v>123</v>
      </c>
      <c r="H985" s="1" t="s">
        <v>124</v>
      </c>
      <c r="I985" s="1" t="s">
        <v>125</v>
      </c>
      <c r="J985" s="1" t="s">
        <v>487</v>
      </c>
      <c r="K985" s="1" t="s">
        <v>616</v>
      </c>
      <c r="L985">
        <f>ROUNDUP(IF(B985&gt;$D$4,0,($D$4-B985+1)/365),0)</f>
        <v>0</v>
      </c>
      <c r="M985">
        <f>ROUNDUP(IF(B985&gt;$D$5,0,($D$5-B985+1)/365),0)</f>
        <v>1</v>
      </c>
      <c r="N985" s="28">
        <f>IF(OR(L985=1,M985=1),IF(B985+364&lt;=$D$5,(B985+364-$D$4+1)/365,IF(B985&gt;$D$4,($D$5-B985+1)/365,$D$6/365)),0)</f>
        <v>0.18356164383561643</v>
      </c>
      <c r="O985" s="28">
        <f>'Data &amp; Parameter'!$E$16*'Data &amp; Parameter'!$E$17*('Data &amp; Parameter'!$E$18+'Data &amp; Parameter'!$E$19)*'Data &amp; Parameter'!$E$20*'Data &amp; Parameter'!$E$37*N985</f>
        <v>0.63818956679213612</v>
      </c>
      <c r="P985">
        <f>ROUNDUP(IF(D985&gt;$D$4,0,($D$4-D985+1)/365),0)</f>
        <v>0</v>
      </c>
      <c r="Q985">
        <f>ROUNDUP(IF(D985&gt;$D$5,0,($D$5-D985+1)/365),0)</f>
        <v>1</v>
      </c>
      <c r="R985" s="28">
        <f>IF(OR(P985=1,Q985=1),IF(D985+364&lt;=$D$5,(D985+364-$D$4+1)/365,IF(D985&gt;$D$4,($D$5-D985+1)/365,$D$6/365)),0)</f>
        <v>0.18356164383561643</v>
      </c>
      <c r="S985" s="28">
        <f>'Data &amp; Parameter'!$E$16*'Data &amp; Parameter'!$E$17*('Data &amp; Parameter'!$E$18+'Data &amp; Parameter'!$E$19)*'Data &amp; Parameter'!$E$20*'Data &amp; Parameter'!$E$37*R985</f>
        <v>0.63818956679213612</v>
      </c>
      <c r="T985" s="28">
        <f t="shared" si="15"/>
        <v>1.2763791335842722</v>
      </c>
    </row>
    <row r="986" spans="1:20" ht="15.75" customHeight="1" x14ac:dyDescent="0.35">
      <c r="A986">
        <v>979</v>
      </c>
      <c r="B986" s="76">
        <v>44235</v>
      </c>
      <c r="C986" s="1" t="s">
        <v>3204</v>
      </c>
      <c r="D986" s="76">
        <v>44235</v>
      </c>
      <c r="E986" s="1" t="s">
        <v>3205</v>
      </c>
      <c r="F986" s="1" t="s">
        <v>3206</v>
      </c>
      <c r="G986" s="1" t="s">
        <v>123</v>
      </c>
      <c r="H986" s="1" t="s">
        <v>124</v>
      </c>
      <c r="I986" s="1" t="s">
        <v>125</v>
      </c>
      <c r="J986" s="1" t="s">
        <v>487</v>
      </c>
      <c r="K986" s="1" t="s">
        <v>616</v>
      </c>
      <c r="L986">
        <f>ROUNDUP(IF(B986&gt;$D$4,0,($D$4-B986+1)/365),0)</f>
        <v>0</v>
      </c>
      <c r="M986">
        <f>ROUNDUP(IF(B986&gt;$D$5,0,($D$5-B986+1)/365),0)</f>
        <v>1</v>
      </c>
      <c r="N986" s="28">
        <f>IF(OR(L986=1,M986=1),IF(B986+364&lt;=$D$5,(B986+364-$D$4+1)/365,IF(B986&gt;$D$4,($D$5-B986+1)/365,$D$6/365)),0)</f>
        <v>0.18356164383561643</v>
      </c>
      <c r="O986" s="28">
        <f>'Data &amp; Parameter'!$E$16*'Data &amp; Parameter'!$E$17*('Data &amp; Parameter'!$E$18+'Data &amp; Parameter'!$E$19)*'Data &amp; Parameter'!$E$20*'Data &amp; Parameter'!$E$37*N986</f>
        <v>0.63818956679213612</v>
      </c>
      <c r="P986">
        <f>ROUNDUP(IF(D986&gt;$D$4,0,($D$4-D986+1)/365),0)</f>
        <v>0</v>
      </c>
      <c r="Q986">
        <f>ROUNDUP(IF(D986&gt;$D$5,0,($D$5-D986+1)/365),0)</f>
        <v>1</v>
      </c>
      <c r="R986" s="28">
        <f>IF(OR(P986=1,Q986=1),IF(D986+364&lt;=$D$5,(D986+364-$D$4+1)/365,IF(D986&gt;$D$4,($D$5-D986+1)/365,$D$6/365)),0)</f>
        <v>0.18356164383561643</v>
      </c>
      <c r="S986" s="28">
        <f>'Data &amp; Parameter'!$E$16*'Data &amp; Parameter'!$E$17*('Data &amp; Parameter'!$E$18+'Data &amp; Parameter'!$E$19)*'Data &amp; Parameter'!$E$20*'Data &amp; Parameter'!$E$37*R986</f>
        <v>0.63818956679213612</v>
      </c>
      <c r="T986" s="28">
        <f t="shared" si="15"/>
        <v>1.2763791335842722</v>
      </c>
    </row>
    <row r="987" spans="1:20" ht="15.75" customHeight="1" x14ac:dyDescent="0.35">
      <c r="A987">
        <v>980</v>
      </c>
      <c r="B987" s="76">
        <v>44235</v>
      </c>
      <c r="C987" s="1" t="s">
        <v>3207</v>
      </c>
      <c r="D987" s="76">
        <v>44235</v>
      </c>
      <c r="E987" s="1" t="s">
        <v>3208</v>
      </c>
      <c r="F987" s="1" t="s">
        <v>3209</v>
      </c>
      <c r="G987" s="1" t="s">
        <v>123</v>
      </c>
      <c r="H987" s="1" t="s">
        <v>124</v>
      </c>
      <c r="I987" s="1" t="s">
        <v>125</v>
      </c>
      <c r="J987" s="1" t="s">
        <v>487</v>
      </c>
      <c r="K987" s="1" t="s">
        <v>3210</v>
      </c>
      <c r="L987">
        <f>ROUNDUP(IF(B987&gt;$D$4,0,($D$4-B987+1)/365),0)</f>
        <v>0</v>
      </c>
      <c r="M987">
        <f>ROUNDUP(IF(B987&gt;$D$5,0,($D$5-B987+1)/365),0)</f>
        <v>1</v>
      </c>
      <c r="N987" s="28">
        <f>IF(OR(L987=1,M987=1),IF(B987+364&lt;=$D$5,(B987+364-$D$4+1)/365,IF(B987&gt;$D$4,($D$5-B987+1)/365,$D$6/365)),0)</f>
        <v>0.18356164383561643</v>
      </c>
      <c r="O987" s="28">
        <f>'Data &amp; Parameter'!$E$16*'Data &amp; Parameter'!$E$17*('Data &amp; Parameter'!$E$18+'Data &amp; Parameter'!$E$19)*'Data &amp; Parameter'!$E$20*'Data &amp; Parameter'!$E$37*N987</f>
        <v>0.63818956679213612</v>
      </c>
      <c r="P987">
        <f>ROUNDUP(IF(D987&gt;$D$4,0,($D$4-D987+1)/365),0)</f>
        <v>0</v>
      </c>
      <c r="Q987">
        <f>ROUNDUP(IF(D987&gt;$D$5,0,($D$5-D987+1)/365),0)</f>
        <v>1</v>
      </c>
      <c r="R987" s="28">
        <f>IF(OR(P987=1,Q987=1),IF(D987+364&lt;=$D$5,(D987+364-$D$4+1)/365,IF(D987&gt;$D$4,($D$5-D987+1)/365,$D$6/365)),0)</f>
        <v>0.18356164383561643</v>
      </c>
      <c r="S987" s="28">
        <f>'Data &amp; Parameter'!$E$16*'Data &amp; Parameter'!$E$17*('Data &amp; Parameter'!$E$18+'Data &amp; Parameter'!$E$19)*'Data &amp; Parameter'!$E$20*'Data &amp; Parameter'!$E$37*R987</f>
        <v>0.63818956679213612</v>
      </c>
      <c r="T987" s="28">
        <f t="shared" si="15"/>
        <v>1.2763791335842722</v>
      </c>
    </row>
    <row r="988" spans="1:20" ht="15.75" customHeight="1" x14ac:dyDescent="0.35">
      <c r="A988">
        <v>981</v>
      </c>
      <c r="B988" s="76">
        <v>44235</v>
      </c>
      <c r="C988" s="1" t="s">
        <v>3211</v>
      </c>
      <c r="D988" s="76">
        <v>44235</v>
      </c>
      <c r="E988" s="1" t="s">
        <v>3212</v>
      </c>
      <c r="F988" s="1" t="s">
        <v>3213</v>
      </c>
      <c r="G988" s="1" t="s">
        <v>123</v>
      </c>
      <c r="H988" s="1" t="s">
        <v>124</v>
      </c>
      <c r="I988" s="1" t="s">
        <v>125</v>
      </c>
      <c r="J988" s="1" t="s">
        <v>487</v>
      </c>
      <c r="K988" s="1" t="s">
        <v>616</v>
      </c>
      <c r="L988">
        <f>ROUNDUP(IF(B988&gt;$D$4,0,($D$4-B988+1)/365),0)</f>
        <v>0</v>
      </c>
      <c r="M988">
        <f>ROUNDUP(IF(B988&gt;$D$5,0,($D$5-B988+1)/365),0)</f>
        <v>1</v>
      </c>
      <c r="N988" s="28">
        <f>IF(OR(L988=1,M988=1),IF(B988+364&lt;=$D$5,(B988+364-$D$4+1)/365,IF(B988&gt;$D$4,($D$5-B988+1)/365,$D$6/365)),0)</f>
        <v>0.18356164383561643</v>
      </c>
      <c r="O988" s="28">
        <f>'Data &amp; Parameter'!$E$16*'Data &amp; Parameter'!$E$17*('Data &amp; Parameter'!$E$18+'Data &amp; Parameter'!$E$19)*'Data &amp; Parameter'!$E$20*'Data &amp; Parameter'!$E$37*N988</f>
        <v>0.63818956679213612</v>
      </c>
      <c r="P988">
        <f>ROUNDUP(IF(D988&gt;$D$4,0,($D$4-D988+1)/365),0)</f>
        <v>0</v>
      </c>
      <c r="Q988">
        <f>ROUNDUP(IF(D988&gt;$D$5,0,($D$5-D988+1)/365),0)</f>
        <v>1</v>
      </c>
      <c r="R988" s="28">
        <f>IF(OR(P988=1,Q988=1),IF(D988+364&lt;=$D$5,(D988+364-$D$4+1)/365,IF(D988&gt;$D$4,($D$5-D988+1)/365,$D$6/365)),0)</f>
        <v>0.18356164383561643</v>
      </c>
      <c r="S988" s="28">
        <f>'Data &amp; Parameter'!$E$16*'Data &amp; Parameter'!$E$17*('Data &amp; Parameter'!$E$18+'Data &amp; Parameter'!$E$19)*'Data &amp; Parameter'!$E$20*'Data &amp; Parameter'!$E$37*R988</f>
        <v>0.63818956679213612</v>
      </c>
      <c r="T988" s="28">
        <f t="shared" si="15"/>
        <v>1.2763791335842722</v>
      </c>
    </row>
    <row r="989" spans="1:20" ht="15.75" customHeight="1" x14ac:dyDescent="0.35">
      <c r="A989">
        <v>982</v>
      </c>
      <c r="B989" s="76">
        <v>44235</v>
      </c>
      <c r="C989" s="1" t="s">
        <v>3214</v>
      </c>
      <c r="D989" s="76">
        <v>44235</v>
      </c>
      <c r="E989" s="1" t="s">
        <v>3215</v>
      </c>
      <c r="F989" s="1" t="s">
        <v>3216</v>
      </c>
      <c r="G989" s="1" t="s">
        <v>123</v>
      </c>
      <c r="H989" s="1" t="s">
        <v>124</v>
      </c>
      <c r="I989" s="1" t="s">
        <v>125</v>
      </c>
      <c r="J989" s="1" t="s">
        <v>487</v>
      </c>
      <c r="K989" s="1" t="s">
        <v>2591</v>
      </c>
      <c r="L989">
        <f>ROUNDUP(IF(B989&gt;$D$4,0,($D$4-B989+1)/365),0)</f>
        <v>0</v>
      </c>
      <c r="M989">
        <f>ROUNDUP(IF(B989&gt;$D$5,0,($D$5-B989+1)/365),0)</f>
        <v>1</v>
      </c>
      <c r="N989" s="28">
        <f>IF(OR(L989=1,M989=1),IF(B989+364&lt;=$D$5,(B989+364-$D$4+1)/365,IF(B989&gt;$D$4,($D$5-B989+1)/365,$D$6/365)),0)</f>
        <v>0.18356164383561643</v>
      </c>
      <c r="O989" s="28">
        <f>'Data &amp; Parameter'!$E$16*'Data &amp; Parameter'!$E$17*('Data &amp; Parameter'!$E$18+'Data &amp; Parameter'!$E$19)*'Data &amp; Parameter'!$E$20*'Data &amp; Parameter'!$E$37*N989</f>
        <v>0.63818956679213612</v>
      </c>
      <c r="P989">
        <f>ROUNDUP(IF(D989&gt;$D$4,0,($D$4-D989+1)/365),0)</f>
        <v>0</v>
      </c>
      <c r="Q989">
        <f>ROUNDUP(IF(D989&gt;$D$5,0,($D$5-D989+1)/365),0)</f>
        <v>1</v>
      </c>
      <c r="R989" s="28">
        <f>IF(OR(P989=1,Q989=1),IF(D989+364&lt;=$D$5,(D989+364-$D$4+1)/365,IF(D989&gt;$D$4,($D$5-D989+1)/365,$D$6/365)),0)</f>
        <v>0.18356164383561643</v>
      </c>
      <c r="S989" s="28">
        <f>'Data &amp; Parameter'!$E$16*'Data &amp; Parameter'!$E$17*('Data &amp; Parameter'!$E$18+'Data &amp; Parameter'!$E$19)*'Data &amp; Parameter'!$E$20*'Data &amp; Parameter'!$E$37*R989</f>
        <v>0.63818956679213612</v>
      </c>
      <c r="T989" s="28">
        <f t="shared" si="15"/>
        <v>1.2763791335842722</v>
      </c>
    </row>
    <row r="990" spans="1:20" ht="15.75" customHeight="1" x14ac:dyDescent="0.35">
      <c r="A990">
        <v>983</v>
      </c>
      <c r="B990" s="76">
        <v>44235</v>
      </c>
      <c r="C990" s="1" t="s">
        <v>3217</v>
      </c>
      <c r="D990" s="76">
        <v>44235</v>
      </c>
      <c r="E990" s="1" t="s">
        <v>3218</v>
      </c>
      <c r="F990" s="1" t="s">
        <v>3219</v>
      </c>
      <c r="G990" s="1" t="s">
        <v>123</v>
      </c>
      <c r="H990" s="1" t="s">
        <v>124</v>
      </c>
      <c r="I990" s="1" t="s">
        <v>125</v>
      </c>
      <c r="J990" s="1" t="s">
        <v>487</v>
      </c>
      <c r="K990" s="1" t="s">
        <v>2591</v>
      </c>
      <c r="L990">
        <f>ROUNDUP(IF(B990&gt;$D$4,0,($D$4-B990+1)/365),0)</f>
        <v>0</v>
      </c>
      <c r="M990">
        <f>ROUNDUP(IF(B990&gt;$D$5,0,($D$5-B990+1)/365),0)</f>
        <v>1</v>
      </c>
      <c r="N990" s="28">
        <f>IF(OR(L990=1,M990=1),IF(B990+364&lt;=$D$5,(B990+364-$D$4+1)/365,IF(B990&gt;$D$4,($D$5-B990+1)/365,$D$6/365)),0)</f>
        <v>0.18356164383561643</v>
      </c>
      <c r="O990" s="28">
        <f>'Data &amp; Parameter'!$E$16*'Data &amp; Parameter'!$E$17*('Data &amp; Parameter'!$E$18+'Data &amp; Parameter'!$E$19)*'Data &amp; Parameter'!$E$20*'Data &amp; Parameter'!$E$37*N990</f>
        <v>0.63818956679213612</v>
      </c>
      <c r="P990">
        <f>ROUNDUP(IF(D990&gt;$D$4,0,($D$4-D990+1)/365),0)</f>
        <v>0</v>
      </c>
      <c r="Q990">
        <f>ROUNDUP(IF(D990&gt;$D$5,0,($D$5-D990+1)/365),0)</f>
        <v>1</v>
      </c>
      <c r="R990" s="28">
        <f>IF(OR(P990=1,Q990=1),IF(D990+364&lt;=$D$5,(D990+364-$D$4+1)/365,IF(D990&gt;$D$4,($D$5-D990+1)/365,$D$6/365)),0)</f>
        <v>0.18356164383561643</v>
      </c>
      <c r="S990" s="28">
        <f>'Data &amp; Parameter'!$E$16*'Data &amp; Parameter'!$E$17*('Data &amp; Parameter'!$E$18+'Data &amp; Parameter'!$E$19)*'Data &amp; Parameter'!$E$20*'Data &amp; Parameter'!$E$37*R990</f>
        <v>0.63818956679213612</v>
      </c>
      <c r="T990" s="28">
        <f t="shared" si="15"/>
        <v>1.2763791335842722</v>
      </c>
    </row>
    <row r="991" spans="1:20" ht="15.75" customHeight="1" x14ac:dyDescent="0.35">
      <c r="A991">
        <v>984</v>
      </c>
      <c r="B991" s="76">
        <v>44235</v>
      </c>
      <c r="C991" s="1" t="s">
        <v>3220</v>
      </c>
      <c r="D991" s="76">
        <v>44235</v>
      </c>
      <c r="E991" s="1" t="s">
        <v>3221</v>
      </c>
      <c r="F991" s="1" t="s">
        <v>3222</v>
      </c>
      <c r="G991" s="1" t="s">
        <v>123</v>
      </c>
      <c r="H991" s="1" t="s">
        <v>124</v>
      </c>
      <c r="I991" s="1" t="s">
        <v>125</v>
      </c>
      <c r="J991" s="1" t="s">
        <v>487</v>
      </c>
      <c r="K991" s="1" t="s">
        <v>2591</v>
      </c>
      <c r="L991">
        <f>ROUNDUP(IF(B991&gt;$D$4,0,($D$4-B991+1)/365),0)</f>
        <v>0</v>
      </c>
      <c r="M991">
        <f>ROUNDUP(IF(B991&gt;$D$5,0,($D$5-B991+1)/365),0)</f>
        <v>1</v>
      </c>
      <c r="N991" s="28">
        <f>IF(OR(L991=1,M991=1),IF(B991+364&lt;=$D$5,(B991+364-$D$4+1)/365,IF(B991&gt;$D$4,($D$5-B991+1)/365,$D$6/365)),0)</f>
        <v>0.18356164383561643</v>
      </c>
      <c r="O991" s="28">
        <f>'Data &amp; Parameter'!$E$16*'Data &amp; Parameter'!$E$17*('Data &amp; Parameter'!$E$18+'Data &amp; Parameter'!$E$19)*'Data &amp; Parameter'!$E$20*'Data &amp; Parameter'!$E$37*N991</f>
        <v>0.63818956679213612</v>
      </c>
      <c r="P991">
        <f>ROUNDUP(IF(D991&gt;$D$4,0,($D$4-D991+1)/365),0)</f>
        <v>0</v>
      </c>
      <c r="Q991">
        <f>ROUNDUP(IF(D991&gt;$D$5,0,($D$5-D991+1)/365),0)</f>
        <v>1</v>
      </c>
      <c r="R991" s="28">
        <f>IF(OR(P991=1,Q991=1),IF(D991+364&lt;=$D$5,(D991+364-$D$4+1)/365,IF(D991&gt;$D$4,($D$5-D991+1)/365,$D$6/365)),0)</f>
        <v>0.18356164383561643</v>
      </c>
      <c r="S991" s="28">
        <f>'Data &amp; Parameter'!$E$16*'Data &amp; Parameter'!$E$17*('Data &amp; Parameter'!$E$18+'Data &amp; Parameter'!$E$19)*'Data &amp; Parameter'!$E$20*'Data &amp; Parameter'!$E$37*R991</f>
        <v>0.63818956679213612</v>
      </c>
      <c r="T991" s="28">
        <f t="shared" si="15"/>
        <v>1.2763791335842722</v>
      </c>
    </row>
    <row r="992" spans="1:20" ht="15.75" customHeight="1" x14ac:dyDescent="0.35">
      <c r="A992">
        <v>985</v>
      </c>
      <c r="B992" s="76">
        <v>44235</v>
      </c>
      <c r="C992" s="1" t="s">
        <v>3223</v>
      </c>
      <c r="D992" s="76">
        <v>44235</v>
      </c>
      <c r="E992" s="1" t="s">
        <v>3224</v>
      </c>
      <c r="F992" s="1" t="s">
        <v>3225</v>
      </c>
      <c r="G992" s="1" t="s">
        <v>123</v>
      </c>
      <c r="H992" s="1" t="s">
        <v>124</v>
      </c>
      <c r="I992" s="1" t="s">
        <v>125</v>
      </c>
      <c r="J992" s="1" t="s">
        <v>487</v>
      </c>
      <c r="K992" s="1" t="s">
        <v>1424</v>
      </c>
      <c r="L992">
        <f>ROUNDUP(IF(B992&gt;$D$4,0,($D$4-B992+1)/365),0)</f>
        <v>0</v>
      </c>
      <c r="M992">
        <f>ROUNDUP(IF(B992&gt;$D$5,0,($D$5-B992+1)/365),0)</f>
        <v>1</v>
      </c>
      <c r="N992" s="28">
        <f>IF(OR(L992=1,M992=1),IF(B992+364&lt;=$D$5,(B992+364-$D$4+1)/365,IF(B992&gt;$D$4,($D$5-B992+1)/365,$D$6/365)),0)</f>
        <v>0.18356164383561643</v>
      </c>
      <c r="O992" s="28">
        <f>'Data &amp; Parameter'!$E$16*'Data &amp; Parameter'!$E$17*('Data &amp; Parameter'!$E$18+'Data &amp; Parameter'!$E$19)*'Data &amp; Parameter'!$E$20*'Data &amp; Parameter'!$E$37*N992</f>
        <v>0.63818956679213612</v>
      </c>
      <c r="P992">
        <f>ROUNDUP(IF(D992&gt;$D$4,0,($D$4-D992+1)/365),0)</f>
        <v>0</v>
      </c>
      <c r="Q992">
        <f>ROUNDUP(IF(D992&gt;$D$5,0,($D$5-D992+1)/365),0)</f>
        <v>1</v>
      </c>
      <c r="R992" s="28">
        <f>IF(OR(P992=1,Q992=1),IF(D992+364&lt;=$D$5,(D992+364-$D$4+1)/365,IF(D992&gt;$D$4,($D$5-D992+1)/365,$D$6/365)),0)</f>
        <v>0.18356164383561643</v>
      </c>
      <c r="S992" s="28">
        <f>'Data &amp; Parameter'!$E$16*'Data &amp; Parameter'!$E$17*('Data &amp; Parameter'!$E$18+'Data &amp; Parameter'!$E$19)*'Data &amp; Parameter'!$E$20*'Data &amp; Parameter'!$E$37*R992</f>
        <v>0.63818956679213612</v>
      </c>
      <c r="T992" s="28">
        <f t="shared" si="15"/>
        <v>1.2763791335842722</v>
      </c>
    </row>
    <row r="993" spans="1:20" ht="15.75" customHeight="1" x14ac:dyDescent="0.35">
      <c r="A993">
        <v>986</v>
      </c>
      <c r="B993" s="76">
        <v>44235</v>
      </c>
      <c r="C993" s="1" t="s">
        <v>3226</v>
      </c>
      <c r="D993" s="76">
        <v>44235</v>
      </c>
      <c r="E993" s="1" t="s">
        <v>3227</v>
      </c>
      <c r="F993" s="1" t="s">
        <v>3228</v>
      </c>
      <c r="G993" s="1" t="s">
        <v>123</v>
      </c>
      <c r="H993" s="1" t="s">
        <v>124</v>
      </c>
      <c r="I993" s="1" t="s">
        <v>125</v>
      </c>
      <c r="J993" s="1" t="s">
        <v>487</v>
      </c>
      <c r="K993" s="1" t="s">
        <v>2591</v>
      </c>
      <c r="L993">
        <f>ROUNDUP(IF(B993&gt;$D$4,0,($D$4-B993+1)/365),0)</f>
        <v>0</v>
      </c>
      <c r="M993">
        <f>ROUNDUP(IF(B993&gt;$D$5,0,($D$5-B993+1)/365),0)</f>
        <v>1</v>
      </c>
      <c r="N993" s="28">
        <f>IF(OR(L993=1,M993=1),IF(B993+364&lt;=$D$5,(B993+364-$D$4+1)/365,IF(B993&gt;$D$4,($D$5-B993+1)/365,$D$6/365)),0)</f>
        <v>0.18356164383561643</v>
      </c>
      <c r="O993" s="28">
        <f>'Data &amp; Parameter'!$E$16*'Data &amp; Parameter'!$E$17*('Data &amp; Parameter'!$E$18+'Data &amp; Parameter'!$E$19)*'Data &amp; Parameter'!$E$20*'Data &amp; Parameter'!$E$37*N993</f>
        <v>0.63818956679213612</v>
      </c>
      <c r="P993">
        <f>ROUNDUP(IF(D993&gt;$D$4,0,($D$4-D993+1)/365),0)</f>
        <v>0</v>
      </c>
      <c r="Q993">
        <f>ROUNDUP(IF(D993&gt;$D$5,0,($D$5-D993+1)/365),0)</f>
        <v>1</v>
      </c>
      <c r="R993" s="28">
        <f>IF(OR(P993=1,Q993=1),IF(D993+364&lt;=$D$5,(D993+364-$D$4+1)/365,IF(D993&gt;$D$4,($D$5-D993+1)/365,$D$6/365)),0)</f>
        <v>0.18356164383561643</v>
      </c>
      <c r="S993" s="28">
        <f>'Data &amp; Parameter'!$E$16*'Data &amp; Parameter'!$E$17*('Data &amp; Parameter'!$E$18+'Data &amp; Parameter'!$E$19)*'Data &amp; Parameter'!$E$20*'Data &amp; Parameter'!$E$37*R993</f>
        <v>0.63818956679213612</v>
      </c>
      <c r="T993" s="28">
        <f t="shared" si="15"/>
        <v>1.2763791335842722</v>
      </c>
    </row>
    <row r="994" spans="1:20" ht="15.75" customHeight="1" x14ac:dyDescent="0.35">
      <c r="A994">
        <v>987</v>
      </c>
      <c r="B994" s="76">
        <v>44235</v>
      </c>
      <c r="C994" s="1" t="s">
        <v>3229</v>
      </c>
      <c r="D994" s="76">
        <v>44235</v>
      </c>
      <c r="E994" s="1" t="s">
        <v>3230</v>
      </c>
      <c r="F994" s="1" t="s">
        <v>3231</v>
      </c>
      <c r="G994" s="1" t="s">
        <v>123</v>
      </c>
      <c r="H994" s="1" t="s">
        <v>124</v>
      </c>
      <c r="I994" s="1" t="s">
        <v>125</v>
      </c>
      <c r="J994" s="1" t="s">
        <v>487</v>
      </c>
      <c r="K994" s="1" t="s">
        <v>2591</v>
      </c>
      <c r="L994">
        <f>ROUNDUP(IF(B994&gt;$D$4,0,($D$4-B994+1)/365),0)</f>
        <v>0</v>
      </c>
      <c r="M994">
        <f>ROUNDUP(IF(B994&gt;$D$5,0,($D$5-B994+1)/365),0)</f>
        <v>1</v>
      </c>
      <c r="N994" s="28">
        <f>IF(OR(L994=1,M994=1),IF(B994+364&lt;=$D$5,(B994+364-$D$4+1)/365,IF(B994&gt;$D$4,($D$5-B994+1)/365,$D$6/365)),0)</f>
        <v>0.18356164383561643</v>
      </c>
      <c r="O994" s="28">
        <f>'Data &amp; Parameter'!$E$16*'Data &amp; Parameter'!$E$17*('Data &amp; Parameter'!$E$18+'Data &amp; Parameter'!$E$19)*'Data &amp; Parameter'!$E$20*'Data &amp; Parameter'!$E$37*N994</f>
        <v>0.63818956679213612</v>
      </c>
      <c r="P994">
        <f>ROUNDUP(IF(D994&gt;$D$4,0,($D$4-D994+1)/365),0)</f>
        <v>0</v>
      </c>
      <c r="Q994">
        <f>ROUNDUP(IF(D994&gt;$D$5,0,($D$5-D994+1)/365),0)</f>
        <v>1</v>
      </c>
      <c r="R994" s="28">
        <f>IF(OR(P994=1,Q994=1),IF(D994+364&lt;=$D$5,(D994+364-$D$4+1)/365,IF(D994&gt;$D$4,($D$5-D994+1)/365,$D$6/365)),0)</f>
        <v>0.18356164383561643</v>
      </c>
      <c r="S994" s="28">
        <f>'Data &amp; Parameter'!$E$16*'Data &amp; Parameter'!$E$17*('Data &amp; Parameter'!$E$18+'Data &amp; Parameter'!$E$19)*'Data &amp; Parameter'!$E$20*'Data &amp; Parameter'!$E$37*R994</f>
        <v>0.63818956679213612</v>
      </c>
      <c r="T994" s="28">
        <f t="shared" si="15"/>
        <v>1.2763791335842722</v>
      </c>
    </row>
    <row r="995" spans="1:20" ht="15.75" customHeight="1" x14ac:dyDescent="0.35">
      <c r="A995">
        <v>988</v>
      </c>
      <c r="B995" s="76">
        <v>44235</v>
      </c>
      <c r="C995" s="1" t="s">
        <v>3232</v>
      </c>
      <c r="D995" s="76">
        <v>44235</v>
      </c>
      <c r="E995" s="1" t="s">
        <v>3233</v>
      </c>
      <c r="F995" s="1" t="s">
        <v>3234</v>
      </c>
      <c r="G995" s="1" t="s">
        <v>123</v>
      </c>
      <c r="H995" s="1" t="s">
        <v>124</v>
      </c>
      <c r="I995" s="1" t="s">
        <v>125</v>
      </c>
      <c r="J995" s="1" t="s">
        <v>487</v>
      </c>
      <c r="K995" s="1" t="s">
        <v>2591</v>
      </c>
      <c r="L995">
        <f>ROUNDUP(IF(B995&gt;$D$4,0,($D$4-B995+1)/365),0)</f>
        <v>0</v>
      </c>
      <c r="M995">
        <f>ROUNDUP(IF(B995&gt;$D$5,0,($D$5-B995+1)/365),0)</f>
        <v>1</v>
      </c>
      <c r="N995" s="28">
        <f>IF(OR(L995=1,M995=1),IF(B995+364&lt;=$D$5,(B995+364-$D$4+1)/365,IF(B995&gt;$D$4,($D$5-B995+1)/365,$D$6/365)),0)</f>
        <v>0.18356164383561643</v>
      </c>
      <c r="O995" s="28">
        <f>'Data &amp; Parameter'!$E$16*'Data &amp; Parameter'!$E$17*('Data &amp; Parameter'!$E$18+'Data &amp; Parameter'!$E$19)*'Data &amp; Parameter'!$E$20*'Data &amp; Parameter'!$E$37*N995</f>
        <v>0.63818956679213612</v>
      </c>
      <c r="P995">
        <f>ROUNDUP(IF(D995&gt;$D$4,0,($D$4-D995+1)/365),0)</f>
        <v>0</v>
      </c>
      <c r="Q995">
        <f>ROUNDUP(IF(D995&gt;$D$5,0,($D$5-D995+1)/365),0)</f>
        <v>1</v>
      </c>
      <c r="R995" s="28">
        <f>IF(OR(P995=1,Q995=1),IF(D995+364&lt;=$D$5,(D995+364-$D$4+1)/365,IF(D995&gt;$D$4,($D$5-D995+1)/365,$D$6/365)),0)</f>
        <v>0.18356164383561643</v>
      </c>
      <c r="S995" s="28">
        <f>'Data &amp; Parameter'!$E$16*'Data &amp; Parameter'!$E$17*('Data &amp; Parameter'!$E$18+'Data &amp; Parameter'!$E$19)*'Data &amp; Parameter'!$E$20*'Data &amp; Parameter'!$E$37*R995</f>
        <v>0.63818956679213612</v>
      </c>
      <c r="T995" s="28">
        <f t="shared" si="15"/>
        <v>1.2763791335842722</v>
      </c>
    </row>
    <row r="996" spans="1:20" ht="15.75" customHeight="1" x14ac:dyDescent="0.35">
      <c r="A996">
        <v>989</v>
      </c>
      <c r="B996" s="76">
        <v>44235</v>
      </c>
      <c r="C996" s="1" t="s">
        <v>3235</v>
      </c>
      <c r="D996" s="76">
        <v>44235</v>
      </c>
      <c r="E996" s="1" t="s">
        <v>3236</v>
      </c>
      <c r="F996" s="1" t="s">
        <v>3237</v>
      </c>
      <c r="G996" s="1" t="s">
        <v>123</v>
      </c>
      <c r="H996" s="1" t="s">
        <v>124</v>
      </c>
      <c r="I996" s="1" t="s">
        <v>125</v>
      </c>
      <c r="J996" s="1" t="s">
        <v>487</v>
      </c>
      <c r="K996" s="1" t="s">
        <v>2591</v>
      </c>
      <c r="L996">
        <f>ROUNDUP(IF(B996&gt;$D$4,0,($D$4-B996+1)/365),0)</f>
        <v>0</v>
      </c>
      <c r="M996">
        <f>ROUNDUP(IF(B996&gt;$D$5,0,($D$5-B996+1)/365),0)</f>
        <v>1</v>
      </c>
      <c r="N996" s="28">
        <f>IF(OR(L996=1,M996=1),IF(B996+364&lt;=$D$5,(B996+364-$D$4+1)/365,IF(B996&gt;$D$4,($D$5-B996+1)/365,$D$6/365)),0)</f>
        <v>0.18356164383561643</v>
      </c>
      <c r="O996" s="28">
        <f>'Data &amp; Parameter'!$E$16*'Data &amp; Parameter'!$E$17*('Data &amp; Parameter'!$E$18+'Data &amp; Parameter'!$E$19)*'Data &amp; Parameter'!$E$20*'Data &amp; Parameter'!$E$37*N996</f>
        <v>0.63818956679213612</v>
      </c>
      <c r="P996">
        <f>ROUNDUP(IF(D996&gt;$D$4,0,($D$4-D996+1)/365),0)</f>
        <v>0</v>
      </c>
      <c r="Q996">
        <f>ROUNDUP(IF(D996&gt;$D$5,0,($D$5-D996+1)/365),0)</f>
        <v>1</v>
      </c>
      <c r="R996" s="28">
        <f>IF(OR(P996=1,Q996=1),IF(D996+364&lt;=$D$5,(D996+364-$D$4+1)/365,IF(D996&gt;$D$4,($D$5-D996+1)/365,$D$6/365)),0)</f>
        <v>0.18356164383561643</v>
      </c>
      <c r="S996" s="28">
        <f>'Data &amp; Parameter'!$E$16*'Data &amp; Parameter'!$E$17*('Data &amp; Parameter'!$E$18+'Data &amp; Parameter'!$E$19)*'Data &amp; Parameter'!$E$20*'Data &amp; Parameter'!$E$37*R996</f>
        <v>0.63818956679213612</v>
      </c>
      <c r="T996" s="28">
        <f t="shared" si="15"/>
        <v>1.2763791335842722</v>
      </c>
    </row>
    <row r="997" spans="1:20" ht="15.75" customHeight="1" x14ac:dyDescent="0.35">
      <c r="A997">
        <v>990</v>
      </c>
      <c r="B997" s="76">
        <v>44235</v>
      </c>
      <c r="C997" s="1" t="s">
        <v>3238</v>
      </c>
      <c r="D997" s="76">
        <v>44235</v>
      </c>
      <c r="E997" s="1" t="s">
        <v>3239</v>
      </c>
      <c r="F997" s="1" t="s">
        <v>3240</v>
      </c>
      <c r="G997" s="1" t="s">
        <v>123</v>
      </c>
      <c r="H997" s="1" t="s">
        <v>124</v>
      </c>
      <c r="I997" s="1" t="s">
        <v>125</v>
      </c>
      <c r="J997" s="1" t="s">
        <v>1612</v>
      </c>
      <c r="K997" s="1" t="s">
        <v>1616</v>
      </c>
      <c r="L997">
        <f>ROUNDUP(IF(B997&gt;$D$4,0,($D$4-B997+1)/365),0)</f>
        <v>0</v>
      </c>
      <c r="M997">
        <f>ROUNDUP(IF(B997&gt;$D$5,0,($D$5-B997+1)/365),0)</f>
        <v>1</v>
      </c>
      <c r="N997" s="28">
        <f>IF(OR(L997=1,M997=1),IF(B997+364&lt;=$D$5,(B997+364-$D$4+1)/365,IF(B997&gt;$D$4,($D$5-B997+1)/365,$D$6/365)),0)</f>
        <v>0.18356164383561643</v>
      </c>
      <c r="O997" s="28">
        <f>'Data &amp; Parameter'!$E$16*'Data &amp; Parameter'!$E$17*('Data &amp; Parameter'!$E$18+'Data &amp; Parameter'!$E$19)*'Data &amp; Parameter'!$E$20*'Data &amp; Parameter'!$E$37*N997</f>
        <v>0.63818956679213612</v>
      </c>
      <c r="P997">
        <f>ROUNDUP(IF(D997&gt;$D$4,0,($D$4-D997+1)/365),0)</f>
        <v>0</v>
      </c>
      <c r="Q997">
        <f>ROUNDUP(IF(D997&gt;$D$5,0,($D$5-D997+1)/365),0)</f>
        <v>1</v>
      </c>
      <c r="R997" s="28">
        <f>IF(OR(P997=1,Q997=1),IF(D997+364&lt;=$D$5,(D997+364-$D$4+1)/365,IF(D997&gt;$D$4,($D$5-D997+1)/365,$D$6/365)),0)</f>
        <v>0.18356164383561643</v>
      </c>
      <c r="S997" s="28">
        <f>'Data &amp; Parameter'!$E$16*'Data &amp; Parameter'!$E$17*('Data &amp; Parameter'!$E$18+'Data &amp; Parameter'!$E$19)*'Data &amp; Parameter'!$E$20*'Data &amp; Parameter'!$E$37*R997</f>
        <v>0.63818956679213612</v>
      </c>
      <c r="T997" s="28">
        <f t="shared" si="15"/>
        <v>1.2763791335842722</v>
      </c>
    </row>
    <row r="998" spans="1:20" ht="15.75" customHeight="1" x14ac:dyDescent="0.35">
      <c r="A998">
        <v>991</v>
      </c>
      <c r="B998" s="76">
        <v>44235</v>
      </c>
      <c r="C998" s="1" t="s">
        <v>3241</v>
      </c>
      <c r="D998" s="76">
        <v>44235</v>
      </c>
      <c r="E998" s="1" t="s">
        <v>3242</v>
      </c>
      <c r="F998" s="1" t="s">
        <v>3243</v>
      </c>
      <c r="G998" s="1" t="s">
        <v>123</v>
      </c>
      <c r="H998" s="1" t="s">
        <v>124</v>
      </c>
      <c r="I998" s="1" t="s">
        <v>125</v>
      </c>
      <c r="J998" s="1" t="s">
        <v>1616</v>
      </c>
      <c r="K998" s="1" t="s">
        <v>1616</v>
      </c>
      <c r="L998">
        <f>ROUNDUP(IF(B998&gt;$D$4,0,($D$4-B998+1)/365),0)</f>
        <v>0</v>
      </c>
      <c r="M998">
        <f>ROUNDUP(IF(B998&gt;$D$5,0,($D$5-B998+1)/365),0)</f>
        <v>1</v>
      </c>
      <c r="N998" s="28">
        <f>IF(OR(L998=1,M998=1),IF(B998+364&lt;=$D$5,(B998+364-$D$4+1)/365,IF(B998&gt;$D$4,($D$5-B998+1)/365,$D$6/365)),0)</f>
        <v>0.18356164383561643</v>
      </c>
      <c r="O998" s="28">
        <f>'Data &amp; Parameter'!$E$16*'Data &amp; Parameter'!$E$17*('Data &amp; Parameter'!$E$18+'Data &amp; Parameter'!$E$19)*'Data &amp; Parameter'!$E$20*'Data &amp; Parameter'!$E$37*N998</f>
        <v>0.63818956679213612</v>
      </c>
      <c r="P998">
        <f>ROUNDUP(IF(D998&gt;$D$4,0,($D$4-D998+1)/365),0)</f>
        <v>0</v>
      </c>
      <c r="Q998">
        <f>ROUNDUP(IF(D998&gt;$D$5,0,($D$5-D998+1)/365),0)</f>
        <v>1</v>
      </c>
      <c r="R998" s="28">
        <f>IF(OR(P998=1,Q998=1),IF(D998+364&lt;=$D$5,(D998+364-$D$4+1)/365,IF(D998&gt;$D$4,($D$5-D998+1)/365,$D$6/365)),0)</f>
        <v>0.18356164383561643</v>
      </c>
      <c r="S998" s="28">
        <f>'Data &amp; Parameter'!$E$16*'Data &amp; Parameter'!$E$17*('Data &amp; Parameter'!$E$18+'Data &amp; Parameter'!$E$19)*'Data &amp; Parameter'!$E$20*'Data &amp; Parameter'!$E$37*R998</f>
        <v>0.63818956679213612</v>
      </c>
      <c r="T998" s="28">
        <f t="shared" si="15"/>
        <v>1.2763791335842722</v>
      </c>
    </row>
    <row r="999" spans="1:20" ht="15.75" customHeight="1" x14ac:dyDescent="0.35">
      <c r="A999">
        <v>992</v>
      </c>
      <c r="B999" s="76">
        <v>44235</v>
      </c>
      <c r="C999" s="1" t="s">
        <v>3244</v>
      </c>
      <c r="D999" s="76">
        <v>44235</v>
      </c>
      <c r="E999" s="1" t="s">
        <v>3245</v>
      </c>
      <c r="F999" s="1" t="s">
        <v>3246</v>
      </c>
      <c r="G999" s="1" t="s">
        <v>123</v>
      </c>
      <c r="H999" s="1" t="s">
        <v>124</v>
      </c>
      <c r="I999" s="1" t="s">
        <v>125</v>
      </c>
      <c r="J999" s="1" t="s">
        <v>1616</v>
      </c>
      <c r="K999" s="1" t="s">
        <v>1612</v>
      </c>
      <c r="L999">
        <f>ROUNDUP(IF(B999&gt;$D$4,0,($D$4-B999+1)/365),0)</f>
        <v>0</v>
      </c>
      <c r="M999">
        <f>ROUNDUP(IF(B999&gt;$D$5,0,($D$5-B999+1)/365),0)</f>
        <v>1</v>
      </c>
      <c r="N999" s="28">
        <f>IF(OR(L999=1,M999=1),IF(B999+364&lt;=$D$5,(B999+364-$D$4+1)/365,IF(B999&gt;$D$4,($D$5-B999+1)/365,$D$6/365)),0)</f>
        <v>0.18356164383561643</v>
      </c>
      <c r="O999" s="28">
        <f>'Data &amp; Parameter'!$E$16*'Data &amp; Parameter'!$E$17*('Data &amp; Parameter'!$E$18+'Data &amp; Parameter'!$E$19)*'Data &amp; Parameter'!$E$20*'Data &amp; Parameter'!$E$37*N999</f>
        <v>0.63818956679213612</v>
      </c>
      <c r="P999">
        <f>ROUNDUP(IF(D999&gt;$D$4,0,($D$4-D999+1)/365),0)</f>
        <v>0</v>
      </c>
      <c r="Q999">
        <f>ROUNDUP(IF(D999&gt;$D$5,0,($D$5-D999+1)/365),0)</f>
        <v>1</v>
      </c>
      <c r="R999" s="28">
        <f>IF(OR(P999=1,Q999=1),IF(D999+364&lt;=$D$5,(D999+364-$D$4+1)/365,IF(D999&gt;$D$4,($D$5-D999+1)/365,$D$6/365)),0)</f>
        <v>0.18356164383561643</v>
      </c>
      <c r="S999" s="28">
        <f>'Data &amp; Parameter'!$E$16*'Data &amp; Parameter'!$E$17*('Data &amp; Parameter'!$E$18+'Data &amp; Parameter'!$E$19)*'Data &amp; Parameter'!$E$20*'Data &amp; Parameter'!$E$37*R999</f>
        <v>0.63818956679213612</v>
      </c>
      <c r="T999" s="28">
        <f t="shared" si="15"/>
        <v>1.2763791335842722</v>
      </c>
    </row>
    <row r="1000" spans="1:20" ht="15.75" customHeight="1" x14ac:dyDescent="0.35">
      <c r="A1000">
        <v>993</v>
      </c>
      <c r="B1000" s="76">
        <v>44235</v>
      </c>
      <c r="C1000" s="1" t="s">
        <v>3247</v>
      </c>
      <c r="D1000" s="76">
        <v>44235</v>
      </c>
      <c r="E1000" s="1" t="s">
        <v>3248</v>
      </c>
      <c r="F1000" s="1" t="s">
        <v>3249</v>
      </c>
      <c r="G1000" s="1" t="s">
        <v>123</v>
      </c>
      <c r="H1000" s="1" t="s">
        <v>124</v>
      </c>
      <c r="I1000" s="1" t="s">
        <v>125</v>
      </c>
      <c r="J1000" s="1" t="s">
        <v>1616</v>
      </c>
      <c r="K1000" s="1" t="s">
        <v>1616</v>
      </c>
      <c r="L1000">
        <f>ROUNDUP(IF(B1000&gt;$D$4,0,($D$4-B1000+1)/365),0)</f>
        <v>0</v>
      </c>
      <c r="M1000">
        <f>ROUNDUP(IF(B1000&gt;$D$5,0,($D$5-B1000+1)/365),0)</f>
        <v>1</v>
      </c>
      <c r="N1000" s="28">
        <f>IF(OR(L1000=1,M1000=1),IF(B1000+364&lt;=$D$5,(B1000+364-$D$4+1)/365,IF(B1000&gt;$D$4,($D$5-B1000+1)/365,$D$6/365)),0)</f>
        <v>0.18356164383561643</v>
      </c>
      <c r="O1000" s="28">
        <f>'Data &amp; Parameter'!$E$16*'Data &amp; Parameter'!$E$17*('Data &amp; Parameter'!$E$18+'Data &amp; Parameter'!$E$19)*'Data &amp; Parameter'!$E$20*'Data &amp; Parameter'!$E$37*N1000</f>
        <v>0.63818956679213612</v>
      </c>
      <c r="P1000">
        <f>ROUNDUP(IF(D1000&gt;$D$4,0,($D$4-D1000+1)/365),0)</f>
        <v>0</v>
      </c>
      <c r="Q1000">
        <f>ROUNDUP(IF(D1000&gt;$D$5,0,($D$5-D1000+1)/365),0)</f>
        <v>1</v>
      </c>
      <c r="R1000" s="28">
        <f>IF(OR(P1000=1,Q1000=1),IF(D1000+364&lt;=$D$5,(D1000+364-$D$4+1)/365,IF(D1000&gt;$D$4,($D$5-D1000+1)/365,$D$6/365)),0)</f>
        <v>0.18356164383561643</v>
      </c>
      <c r="S1000" s="28">
        <f>'Data &amp; Parameter'!$E$16*'Data &amp; Parameter'!$E$17*('Data &amp; Parameter'!$E$18+'Data &amp; Parameter'!$E$19)*'Data &amp; Parameter'!$E$20*'Data &amp; Parameter'!$E$37*R1000</f>
        <v>0.63818956679213612</v>
      </c>
      <c r="T1000" s="28">
        <f t="shared" si="15"/>
        <v>1.2763791335842722</v>
      </c>
    </row>
    <row r="1001" spans="1:20" ht="15.75" customHeight="1" x14ac:dyDescent="0.35">
      <c r="A1001">
        <v>994</v>
      </c>
      <c r="B1001" s="76">
        <v>44235</v>
      </c>
      <c r="C1001" s="1" t="s">
        <v>3250</v>
      </c>
      <c r="D1001" s="76">
        <v>44235</v>
      </c>
      <c r="E1001" s="1" t="s">
        <v>3251</v>
      </c>
      <c r="F1001" s="1" t="s">
        <v>3252</v>
      </c>
      <c r="G1001" s="1" t="s">
        <v>123</v>
      </c>
      <c r="H1001" s="1" t="s">
        <v>124</v>
      </c>
      <c r="I1001" s="1" t="s">
        <v>125</v>
      </c>
      <c r="J1001" s="1" t="s">
        <v>1616</v>
      </c>
      <c r="K1001" s="1" t="s">
        <v>1616</v>
      </c>
      <c r="L1001">
        <f>ROUNDUP(IF(B1001&gt;$D$4,0,($D$4-B1001+1)/365),0)</f>
        <v>0</v>
      </c>
      <c r="M1001">
        <f>ROUNDUP(IF(B1001&gt;$D$5,0,($D$5-B1001+1)/365),0)</f>
        <v>1</v>
      </c>
      <c r="N1001" s="28">
        <f>IF(OR(L1001=1,M1001=1),IF(B1001+364&lt;=$D$5,(B1001+364-$D$4+1)/365,IF(B1001&gt;$D$4,($D$5-B1001+1)/365,$D$6/365)),0)</f>
        <v>0.18356164383561643</v>
      </c>
      <c r="O1001" s="28">
        <f>'Data &amp; Parameter'!$E$16*'Data &amp; Parameter'!$E$17*('Data &amp; Parameter'!$E$18+'Data &amp; Parameter'!$E$19)*'Data &amp; Parameter'!$E$20*'Data &amp; Parameter'!$E$37*N1001</f>
        <v>0.63818956679213612</v>
      </c>
      <c r="P1001">
        <f>ROUNDUP(IF(D1001&gt;$D$4,0,($D$4-D1001+1)/365),0)</f>
        <v>0</v>
      </c>
      <c r="Q1001">
        <f>ROUNDUP(IF(D1001&gt;$D$5,0,($D$5-D1001+1)/365),0)</f>
        <v>1</v>
      </c>
      <c r="R1001" s="28">
        <f>IF(OR(P1001=1,Q1001=1),IF(D1001+364&lt;=$D$5,(D1001+364-$D$4+1)/365,IF(D1001&gt;$D$4,($D$5-D1001+1)/365,$D$6/365)),0)</f>
        <v>0.18356164383561643</v>
      </c>
      <c r="S1001" s="28">
        <f>'Data &amp; Parameter'!$E$16*'Data &amp; Parameter'!$E$17*('Data &amp; Parameter'!$E$18+'Data &amp; Parameter'!$E$19)*'Data &amp; Parameter'!$E$20*'Data &amp; Parameter'!$E$37*R1001</f>
        <v>0.63818956679213612</v>
      </c>
      <c r="T1001" s="28">
        <f t="shared" si="15"/>
        <v>1.2763791335842722</v>
      </c>
    </row>
    <row r="1002" spans="1:20" ht="15.75" customHeight="1" x14ac:dyDescent="0.35">
      <c r="A1002">
        <v>995</v>
      </c>
      <c r="B1002" s="76">
        <v>44235</v>
      </c>
      <c r="C1002" s="1" t="s">
        <v>3253</v>
      </c>
      <c r="D1002" s="76">
        <v>44235</v>
      </c>
      <c r="E1002" s="1" t="s">
        <v>3254</v>
      </c>
      <c r="F1002" s="1" t="s">
        <v>3255</v>
      </c>
      <c r="G1002" s="1" t="s">
        <v>123</v>
      </c>
      <c r="H1002" s="1" t="s">
        <v>124</v>
      </c>
      <c r="I1002" s="1" t="s">
        <v>125</v>
      </c>
      <c r="J1002" s="1" t="s">
        <v>1616</v>
      </c>
      <c r="K1002" s="1" t="s">
        <v>1616</v>
      </c>
      <c r="L1002">
        <f>ROUNDUP(IF(B1002&gt;$D$4,0,($D$4-B1002+1)/365),0)</f>
        <v>0</v>
      </c>
      <c r="M1002">
        <f>ROUNDUP(IF(B1002&gt;$D$5,0,($D$5-B1002+1)/365),0)</f>
        <v>1</v>
      </c>
      <c r="N1002" s="28">
        <f>IF(OR(L1002=1,M1002=1),IF(B1002+364&lt;=$D$5,(B1002+364-$D$4+1)/365,IF(B1002&gt;$D$4,($D$5-B1002+1)/365,$D$6/365)),0)</f>
        <v>0.18356164383561643</v>
      </c>
      <c r="O1002" s="28">
        <f>'Data &amp; Parameter'!$E$16*'Data &amp; Parameter'!$E$17*('Data &amp; Parameter'!$E$18+'Data &amp; Parameter'!$E$19)*'Data &amp; Parameter'!$E$20*'Data &amp; Parameter'!$E$37*N1002</f>
        <v>0.63818956679213612</v>
      </c>
      <c r="P1002">
        <f>ROUNDUP(IF(D1002&gt;$D$4,0,($D$4-D1002+1)/365),0)</f>
        <v>0</v>
      </c>
      <c r="Q1002">
        <f>ROUNDUP(IF(D1002&gt;$D$5,0,($D$5-D1002+1)/365),0)</f>
        <v>1</v>
      </c>
      <c r="R1002" s="28">
        <f>IF(OR(P1002=1,Q1002=1),IF(D1002+364&lt;=$D$5,(D1002+364-$D$4+1)/365,IF(D1002&gt;$D$4,($D$5-D1002+1)/365,$D$6/365)),0)</f>
        <v>0.18356164383561643</v>
      </c>
      <c r="S1002" s="28">
        <f>'Data &amp; Parameter'!$E$16*'Data &amp; Parameter'!$E$17*('Data &amp; Parameter'!$E$18+'Data &amp; Parameter'!$E$19)*'Data &amp; Parameter'!$E$20*'Data &amp; Parameter'!$E$37*R1002</f>
        <v>0.63818956679213612</v>
      </c>
      <c r="T1002" s="28">
        <f t="shared" si="15"/>
        <v>1.2763791335842722</v>
      </c>
    </row>
    <row r="1003" spans="1:20" ht="15.75" customHeight="1" x14ac:dyDescent="0.35">
      <c r="A1003">
        <v>996</v>
      </c>
      <c r="B1003" s="76">
        <v>44235</v>
      </c>
      <c r="C1003" s="1" t="s">
        <v>3256</v>
      </c>
      <c r="D1003" s="76">
        <v>44235</v>
      </c>
      <c r="E1003" s="1" t="s">
        <v>3257</v>
      </c>
      <c r="F1003" s="1" t="s">
        <v>3258</v>
      </c>
      <c r="G1003" s="1" t="s">
        <v>123</v>
      </c>
      <c r="H1003" s="1" t="s">
        <v>124</v>
      </c>
      <c r="I1003" s="1" t="s">
        <v>125</v>
      </c>
      <c r="J1003" s="1" t="s">
        <v>1616</v>
      </c>
      <c r="K1003" s="1" t="s">
        <v>1612</v>
      </c>
      <c r="L1003">
        <f>ROUNDUP(IF(B1003&gt;$D$4,0,($D$4-B1003+1)/365),0)</f>
        <v>0</v>
      </c>
      <c r="M1003">
        <f>ROUNDUP(IF(B1003&gt;$D$5,0,($D$5-B1003+1)/365),0)</f>
        <v>1</v>
      </c>
      <c r="N1003" s="28">
        <f>IF(OR(L1003=1,M1003=1),IF(B1003+364&lt;=$D$5,(B1003+364-$D$4+1)/365,IF(B1003&gt;$D$4,($D$5-B1003+1)/365,$D$6/365)),0)</f>
        <v>0.18356164383561643</v>
      </c>
      <c r="O1003" s="28">
        <f>'Data &amp; Parameter'!$E$16*'Data &amp; Parameter'!$E$17*('Data &amp; Parameter'!$E$18+'Data &amp; Parameter'!$E$19)*'Data &amp; Parameter'!$E$20*'Data &amp; Parameter'!$E$37*N1003</f>
        <v>0.63818956679213612</v>
      </c>
      <c r="P1003">
        <f>ROUNDUP(IF(D1003&gt;$D$4,0,($D$4-D1003+1)/365),0)</f>
        <v>0</v>
      </c>
      <c r="Q1003">
        <f>ROUNDUP(IF(D1003&gt;$D$5,0,($D$5-D1003+1)/365),0)</f>
        <v>1</v>
      </c>
      <c r="R1003" s="28">
        <f>IF(OR(P1003=1,Q1003=1),IF(D1003+364&lt;=$D$5,(D1003+364-$D$4+1)/365,IF(D1003&gt;$D$4,($D$5-D1003+1)/365,$D$6/365)),0)</f>
        <v>0.18356164383561643</v>
      </c>
      <c r="S1003" s="28">
        <f>'Data &amp; Parameter'!$E$16*'Data &amp; Parameter'!$E$17*('Data &amp; Parameter'!$E$18+'Data &amp; Parameter'!$E$19)*'Data &amp; Parameter'!$E$20*'Data &amp; Parameter'!$E$37*R1003</f>
        <v>0.63818956679213612</v>
      </c>
      <c r="T1003" s="28">
        <f t="shared" si="15"/>
        <v>1.2763791335842722</v>
      </c>
    </row>
    <row r="1004" spans="1:20" ht="15.75" customHeight="1" x14ac:dyDescent="0.35">
      <c r="A1004">
        <v>997</v>
      </c>
      <c r="B1004" s="76">
        <v>44235</v>
      </c>
      <c r="C1004" s="1" t="s">
        <v>3259</v>
      </c>
      <c r="D1004" s="76">
        <v>44235</v>
      </c>
      <c r="E1004" s="1" t="s">
        <v>3260</v>
      </c>
      <c r="F1004" s="1" t="s">
        <v>3261</v>
      </c>
      <c r="G1004" s="1" t="s">
        <v>123</v>
      </c>
      <c r="H1004" s="1" t="s">
        <v>124</v>
      </c>
      <c r="I1004" s="1" t="s">
        <v>125</v>
      </c>
      <c r="J1004" s="1" t="s">
        <v>1616</v>
      </c>
      <c r="K1004" s="1" t="s">
        <v>1616</v>
      </c>
      <c r="L1004">
        <f>ROUNDUP(IF(B1004&gt;$D$4,0,($D$4-B1004+1)/365),0)</f>
        <v>0</v>
      </c>
      <c r="M1004">
        <f>ROUNDUP(IF(B1004&gt;$D$5,0,($D$5-B1004+1)/365),0)</f>
        <v>1</v>
      </c>
      <c r="N1004" s="28">
        <f>IF(OR(L1004=1,M1004=1),IF(B1004+364&lt;=$D$5,(B1004+364-$D$4+1)/365,IF(B1004&gt;$D$4,($D$5-B1004+1)/365,$D$6/365)),0)</f>
        <v>0.18356164383561643</v>
      </c>
      <c r="O1004" s="28">
        <f>'Data &amp; Parameter'!$E$16*'Data &amp; Parameter'!$E$17*('Data &amp; Parameter'!$E$18+'Data &amp; Parameter'!$E$19)*'Data &amp; Parameter'!$E$20*'Data &amp; Parameter'!$E$37*N1004</f>
        <v>0.63818956679213612</v>
      </c>
      <c r="P1004">
        <f>ROUNDUP(IF(D1004&gt;$D$4,0,($D$4-D1004+1)/365),0)</f>
        <v>0</v>
      </c>
      <c r="Q1004">
        <f>ROUNDUP(IF(D1004&gt;$D$5,0,($D$5-D1004+1)/365),0)</f>
        <v>1</v>
      </c>
      <c r="R1004" s="28">
        <f>IF(OR(P1004=1,Q1004=1),IF(D1004+364&lt;=$D$5,(D1004+364-$D$4+1)/365,IF(D1004&gt;$D$4,($D$5-D1004+1)/365,$D$6/365)),0)</f>
        <v>0.18356164383561643</v>
      </c>
      <c r="S1004" s="28">
        <f>'Data &amp; Parameter'!$E$16*'Data &amp; Parameter'!$E$17*('Data &amp; Parameter'!$E$18+'Data &amp; Parameter'!$E$19)*'Data &amp; Parameter'!$E$20*'Data &amp; Parameter'!$E$37*R1004</f>
        <v>0.63818956679213612</v>
      </c>
      <c r="T1004" s="28">
        <f t="shared" si="15"/>
        <v>1.2763791335842722</v>
      </c>
    </row>
    <row r="1005" spans="1:20" ht="15.75" customHeight="1" x14ac:dyDescent="0.35">
      <c r="A1005">
        <v>998</v>
      </c>
      <c r="B1005" s="76">
        <v>44235</v>
      </c>
      <c r="C1005" s="1" t="s">
        <v>3262</v>
      </c>
      <c r="D1005" s="76">
        <v>44235</v>
      </c>
      <c r="E1005" s="1" t="s">
        <v>3263</v>
      </c>
      <c r="F1005" s="1" t="s">
        <v>3264</v>
      </c>
      <c r="G1005" s="1" t="s">
        <v>123</v>
      </c>
      <c r="H1005" s="1" t="s">
        <v>124</v>
      </c>
      <c r="I1005" s="1" t="s">
        <v>125</v>
      </c>
      <c r="J1005" s="1" t="s">
        <v>1616</v>
      </c>
      <c r="K1005" s="1" t="s">
        <v>1616</v>
      </c>
      <c r="L1005">
        <f>ROUNDUP(IF(B1005&gt;$D$4,0,($D$4-B1005+1)/365),0)</f>
        <v>0</v>
      </c>
      <c r="M1005">
        <f>ROUNDUP(IF(B1005&gt;$D$5,0,($D$5-B1005+1)/365),0)</f>
        <v>1</v>
      </c>
      <c r="N1005" s="28">
        <f>IF(OR(L1005=1,M1005=1),IF(B1005+364&lt;=$D$5,(B1005+364-$D$4+1)/365,IF(B1005&gt;$D$4,($D$5-B1005+1)/365,$D$6/365)),0)</f>
        <v>0.18356164383561643</v>
      </c>
      <c r="O1005" s="28">
        <f>'Data &amp; Parameter'!$E$16*'Data &amp; Parameter'!$E$17*('Data &amp; Parameter'!$E$18+'Data &amp; Parameter'!$E$19)*'Data &amp; Parameter'!$E$20*'Data &amp; Parameter'!$E$37*N1005</f>
        <v>0.63818956679213612</v>
      </c>
      <c r="P1005">
        <f>ROUNDUP(IF(D1005&gt;$D$4,0,($D$4-D1005+1)/365),0)</f>
        <v>0</v>
      </c>
      <c r="Q1005">
        <f>ROUNDUP(IF(D1005&gt;$D$5,0,($D$5-D1005+1)/365),0)</f>
        <v>1</v>
      </c>
      <c r="R1005" s="28">
        <f>IF(OR(P1005=1,Q1005=1),IF(D1005+364&lt;=$D$5,(D1005+364-$D$4+1)/365,IF(D1005&gt;$D$4,($D$5-D1005+1)/365,$D$6/365)),0)</f>
        <v>0.18356164383561643</v>
      </c>
      <c r="S1005" s="28">
        <f>'Data &amp; Parameter'!$E$16*'Data &amp; Parameter'!$E$17*('Data &amp; Parameter'!$E$18+'Data &amp; Parameter'!$E$19)*'Data &amp; Parameter'!$E$20*'Data &amp; Parameter'!$E$37*R1005</f>
        <v>0.63818956679213612</v>
      </c>
      <c r="T1005" s="28">
        <f t="shared" si="15"/>
        <v>1.2763791335842722</v>
      </c>
    </row>
    <row r="1006" spans="1:20" ht="15.75" customHeight="1" x14ac:dyDescent="0.35">
      <c r="A1006">
        <v>999</v>
      </c>
      <c r="B1006" s="76">
        <v>44235</v>
      </c>
      <c r="C1006" s="1" t="s">
        <v>3265</v>
      </c>
      <c r="D1006" s="76">
        <v>44235</v>
      </c>
      <c r="E1006" s="1" t="s">
        <v>3266</v>
      </c>
      <c r="F1006" s="1" t="s">
        <v>3267</v>
      </c>
      <c r="G1006" s="1" t="s">
        <v>123</v>
      </c>
      <c r="H1006" s="1" t="s">
        <v>124</v>
      </c>
      <c r="I1006" s="1" t="s">
        <v>125</v>
      </c>
      <c r="J1006" s="1" t="s">
        <v>1616</v>
      </c>
      <c r="K1006" s="1" t="s">
        <v>1616</v>
      </c>
      <c r="L1006">
        <f>ROUNDUP(IF(B1006&gt;$D$4,0,($D$4-B1006+1)/365),0)</f>
        <v>0</v>
      </c>
      <c r="M1006">
        <f>ROUNDUP(IF(B1006&gt;$D$5,0,($D$5-B1006+1)/365),0)</f>
        <v>1</v>
      </c>
      <c r="N1006" s="28">
        <f>IF(OR(L1006=1,M1006=1),IF(B1006+364&lt;=$D$5,(B1006+364-$D$4+1)/365,IF(B1006&gt;$D$4,($D$5-B1006+1)/365,$D$6/365)),0)</f>
        <v>0.18356164383561643</v>
      </c>
      <c r="O1006" s="28">
        <f>'Data &amp; Parameter'!$E$16*'Data &amp; Parameter'!$E$17*('Data &amp; Parameter'!$E$18+'Data &amp; Parameter'!$E$19)*'Data &amp; Parameter'!$E$20*'Data &amp; Parameter'!$E$37*N1006</f>
        <v>0.63818956679213612</v>
      </c>
      <c r="P1006">
        <f>ROUNDUP(IF(D1006&gt;$D$4,0,($D$4-D1006+1)/365),0)</f>
        <v>0</v>
      </c>
      <c r="Q1006">
        <f>ROUNDUP(IF(D1006&gt;$D$5,0,($D$5-D1006+1)/365),0)</f>
        <v>1</v>
      </c>
      <c r="R1006" s="28">
        <f>IF(OR(P1006=1,Q1006=1),IF(D1006+364&lt;=$D$5,(D1006+364-$D$4+1)/365,IF(D1006&gt;$D$4,($D$5-D1006+1)/365,$D$6/365)),0)</f>
        <v>0.18356164383561643</v>
      </c>
      <c r="S1006" s="28">
        <f>'Data &amp; Parameter'!$E$16*'Data &amp; Parameter'!$E$17*('Data &amp; Parameter'!$E$18+'Data &amp; Parameter'!$E$19)*'Data &amp; Parameter'!$E$20*'Data &amp; Parameter'!$E$37*R1006</f>
        <v>0.63818956679213612</v>
      </c>
      <c r="T1006" s="28">
        <f t="shared" si="15"/>
        <v>1.2763791335842722</v>
      </c>
    </row>
    <row r="1007" spans="1:20" ht="15.75" customHeight="1" x14ac:dyDescent="0.35">
      <c r="A1007">
        <v>1000</v>
      </c>
      <c r="B1007" s="76">
        <v>44235</v>
      </c>
      <c r="C1007" s="1" t="s">
        <v>3268</v>
      </c>
      <c r="D1007" s="76">
        <v>44235</v>
      </c>
      <c r="E1007" s="1" t="s">
        <v>3269</v>
      </c>
      <c r="F1007" s="1" t="s">
        <v>3270</v>
      </c>
      <c r="G1007" s="1" t="s">
        <v>123</v>
      </c>
      <c r="H1007" s="1" t="s">
        <v>124</v>
      </c>
      <c r="I1007" s="1" t="s">
        <v>125</v>
      </c>
      <c r="J1007" s="1" t="s">
        <v>1616</v>
      </c>
      <c r="K1007" s="1" t="s">
        <v>1616</v>
      </c>
      <c r="L1007">
        <f>ROUNDUP(IF(B1007&gt;$D$4,0,($D$4-B1007+1)/365),0)</f>
        <v>0</v>
      </c>
      <c r="M1007">
        <f>ROUNDUP(IF(B1007&gt;$D$5,0,($D$5-B1007+1)/365),0)</f>
        <v>1</v>
      </c>
      <c r="N1007" s="28">
        <f>IF(OR(L1007=1,M1007=1),IF(B1007+364&lt;=$D$5,(B1007+364-$D$4+1)/365,IF(B1007&gt;$D$4,($D$5-B1007+1)/365,$D$6/365)),0)</f>
        <v>0.18356164383561643</v>
      </c>
      <c r="O1007" s="28">
        <f>'Data &amp; Parameter'!$E$16*'Data &amp; Parameter'!$E$17*('Data &amp; Parameter'!$E$18+'Data &amp; Parameter'!$E$19)*'Data &amp; Parameter'!$E$20*'Data &amp; Parameter'!$E$37*N1007</f>
        <v>0.63818956679213612</v>
      </c>
      <c r="P1007">
        <f>ROUNDUP(IF(D1007&gt;$D$4,0,($D$4-D1007+1)/365),0)</f>
        <v>0</v>
      </c>
      <c r="Q1007">
        <f>ROUNDUP(IF(D1007&gt;$D$5,0,($D$5-D1007+1)/365),0)</f>
        <v>1</v>
      </c>
      <c r="R1007" s="28">
        <f>IF(OR(P1007=1,Q1007=1),IF(D1007+364&lt;=$D$5,(D1007+364-$D$4+1)/365,IF(D1007&gt;$D$4,($D$5-D1007+1)/365,$D$6/365)),0)</f>
        <v>0.18356164383561643</v>
      </c>
      <c r="S1007" s="28">
        <f>'Data &amp; Parameter'!$E$16*'Data &amp; Parameter'!$E$17*('Data &amp; Parameter'!$E$18+'Data &amp; Parameter'!$E$19)*'Data &amp; Parameter'!$E$20*'Data &amp; Parameter'!$E$37*R1007</f>
        <v>0.63818956679213612</v>
      </c>
      <c r="T1007" s="28">
        <f t="shared" si="15"/>
        <v>1.2763791335842722</v>
      </c>
    </row>
    <row r="1008" spans="1:20" ht="15.75" customHeight="1" x14ac:dyDescent="0.35">
      <c r="A1008">
        <v>1001</v>
      </c>
      <c r="B1008" s="76">
        <v>44235</v>
      </c>
      <c r="C1008" s="1" t="s">
        <v>3271</v>
      </c>
      <c r="D1008" s="76">
        <v>44235</v>
      </c>
      <c r="E1008" s="1" t="s">
        <v>3272</v>
      </c>
      <c r="F1008" s="1" t="s">
        <v>3273</v>
      </c>
      <c r="G1008" s="1" t="s">
        <v>123</v>
      </c>
      <c r="H1008" s="1" t="s">
        <v>124</v>
      </c>
      <c r="I1008" s="1" t="s">
        <v>125</v>
      </c>
      <c r="J1008" s="1" t="s">
        <v>1616</v>
      </c>
      <c r="K1008" s="1" t="s">
        <v>1612</v>
      </c>
      <c r="L1008">
        <f>ROUNDUP(IF(B1008&gt;$D$4,0,($D$4-B1008+1)/365),0)</f>
        <v>0</v>
      </c>
      <c r="M1008">
        <f>ROUNDUP(IF(B1008&gt;$D$5,0,($D$5-B1008+1)/365),0)</f>
        <v>1</v>
      </c>
      <c r="N1008" s="28">
        <f>IF(OR(L1008=1,M1008=1),IF(B1008+364&lt;=$D$5,(B1008+364-$D$4+1)/365,IF(B1008&gt;$D$4,($D$5-B1008+1)/365,$D$6/365)),0)</f>
        <v>0.18356164383561643</v>
      </c>
      <c r="O1008" s="28">
        <f>'Data &amp; Parameter'!$E$16*'Data &amp; Parameter'!$E$17*('Data &amp; Parameter'!$E$18+'Data &amp; Parameter'!$E$19)*'Data &amp; Parameter'!$E$20*'Data &amp; Parameter'!$E$37*N1008</f>
        <v>0.63818956679213612</v>
      </c>
      <c r="P1008">
        <f>ROUNDUP(IF(D1008&gt;$D$4,0,($D$4-D1008+1)/365),0)</f>
        <v>0</v>
      </c>
      <c r="Q1008">
        <f>ROUNDUP(IF(D1008&gt;$D$5,0,($D$5-D1008+1)/365),0)</f>
        <v>1</v>
      </c>
      <c r="R1008" s="28">
        <f>IF(OR(P1008=1,Q1008=1),IF(D1008+364&lt;=$D$5,(D1008+364-$D$4+1)/365,IF(D1008&gt;$D$4,($D$5-D1008+1)/365,$D$6/365)),0)</f>
        <v>0.18356164383561643</v>
      </c>
      <c r="S1008" s="28">
        <f>'Data &amp; Parameter'!$E$16*'Data &amp; Parameter'!$E$17*('Data &amp; Parameter'!$E$18+'Data &amp; Parameter'!$E$19)*'Data &amp; Parameter'!$E$20*'Data &amp; Parameter'!$E$37*R1008</f>
        <v>0.63818956679213612</v>
      </c>
      <c r="T1008" s="28">
        <f t="shared" si="15"/>
        <v>1.2763791335842722</v>
      </c>
    </row>
    <row r="1009" spans="1:20" ht="15.75" customHeight="1" x14ac:dyDescent="0.35">
      <c r="A1009">
        <v>1002</v>
      </c>
      <c r="B1009" s="76">
        <v>44235</v>
      </c>
      <c r="C1009" s="1" t="s">
        <v>3274</v>
      </c>
      <c r="D1009" s="76">
        <v>44235</v>
      </c>
      <c r="E1009" s="1" t="s">
        <v>3275</v>
      </c>
      <c r="F1009" s="1" t="s">
        <v>3276</v>
      </c>
      <c r="G1009" s="1" t="s">
        <v>123</v>
      </c>
      <c r="H1009" s="1" t="s">
        <v>124</v>
      </c>
      <c r="I1009" s="1" t="s">
        <v>125</v>
      </c>
      <c r="J1009" s="1" t="s">
        <v>1616</v>
      </c>
      <c r="K1009" s="1" t="s">
        <v>1616</v>
      </c>
      <c r="L1009">
        <f>ROUNDUP(IF(B1009&gt;$D$4,0,($D$4-B1009+1)/365),0)</f>
        <v>0</v>
      </c>
      <c r="M1009">
        <f>ROUNDUP(IF(B1009&gt;$D$5,0,($D$5-B1009+1)/365),0)</f>
        <v>1</v>
      </c>
      <c r="N1009" s="28">
        <f>IF(OR(L1009=1,M1009=1),IF(B1009+364&lt;=$D$5,(B1009+364-$D$4+1)/365,IF(B1009&gt;$D$4,($D$5-B1009+1)/365,$D$6/365)),0)</f>
        <v>0.18356164383561643</v>
      </c>
      <c r="O1009" s="28">
        <f>'Data &amp; Parameter'!$E$16*'Data &amp; Parameter'!$E$17*('Data &amp; Parameter'!$E$18+'Data &amp; Parameter'!$E$19)*'Data &amp; Parameter'!$E$20*'Data &amp; Parameter'!$E$37*N1009</f>
        <v>0.63818956679213612</v>
      </c>
      <c r="P1009">
        <f>ROUNDUP(IF(D1009&gt;$D$4,0,($D$4-D1009+1)/365),0)</f>
        <v>0</v>
      </c>
      <c r="Q1009">
        <f>ROUNDUP(IF(D1009&gt;$D$5,0,($D$5-D1009+1)/365),0)</f>
        <v>1</v>
      </c>
      <c r="R1009" s="28">
        <f>IF(OR(P1009=1,Q1009=1),IF(D1009+364&lt;=$D$5,(D1009+364-$D$4+1)/365,IF(D1009&gt;$D$4,($D$5-D1009+1)/365,$D$6/365)),0)</f>
        <v>0.18356164383561643</v>
      </c>
      <c r="S1009" s="28">
        <f>'Data &amp; Parameter'!$E$16*'Data &amp; Parameter'!$E$17*('Data &amp; Parameter'!$E$18+'Data &amp; Parameter'!$E$19)*'Data &amp; Parameter'!$E$20*'Data &amp; Parameter'!$E$37*R1009</f>
        <v>0.63818956679213612</v>
      </c>
      <c r="T1009" s="28">
        <f t="shared" si="15"/>
        <v>1.2763791335842722</v>
      </c>
    </row>
    <row r="1010" spans="1:20" ht="15.75" customHeight="1" x14ac:dyDescent="0.35">
      <c r="A1010">
        <v>1003</v>
      </c>
      <c r="B1010" s="76">
        <v>44235</v>
      </c>
      <c r="C1010" s="1" t="s">
        <v>3277</v>
      </c>
      <c r="D1010" s="76">
        <v>44235</v>
      </c>
      <c r="E1010" s="1" t="s">
        <v>3278</v>
      </c>
      <c r="F1010" s="1" t="s">
        <v>3279</v>
      </c>
      <c r="G1010" s="1" t="s">
        <v>123</v>
      </c>
      <c r="H1010" s="1" t="s">
        <v>124</v>
      </c>
      <c r="I1010" s="1" t="s">
        <v>125</v>
      </c>
      <c r="J1010" s="1" t="s">
        <v>1616</v>
      </c>
      <c r="K1010" s="1" t="s">
        <v>1616</v>
      </c>
      <c r="L1010">
        <f>ROUNDUP(IF(B1010&gt;$D$4,0,($D$4-B1010+1)/365),0)</f>
        <v>0</v>
      </c>
      <c r="M1010">
        <f>ROUNDUP(IF(B1010&gt;$D$5,0,($D$5-B1010+1)/365),0)</f>
        <v>1</v>
      </c>
      <c r="N1010" s="28">
        <f>IF(OR(L1010=1,M1010=1),IF(B1010+364&lt;=$D$5,(B1010+364-$D$4+1)/365,IF(B1010&gt;$D$4,($D$5-B1010+1)/365,$D$6/365)),0)</f>
        <v>0.18356164383561643</v>
      </c>
      <c r="O1010" s="28">
        <f>'Data &amp; Parameter'!$E$16*'Data &amp; Parameter'!$E$17*('Data &amp; Parameter'!$E$18+'Data &amp; Parameter'!$E$19)*'Data &amp; Parameter'!$E$20*'Data &amp; Parameter'!$E$37*N1010</f>
        <v>0.63818956679213612</v>
      </c>
      <c r="P1010">
        <f>ROUNDUP(IF(D1010&gt;$D$4,0,($D$4-D1010+1)/365),0)</f>
        <v>0</v>
      </c>
      <c r="Q1010">
        <f>ROUNDUP(IF(D1010&gt;$D$5,0,($D$5-D1010+1)/365),0)</f>
        <v>1</v>
      </c>
      <c r="R1010" s="28">
        <f>IF(OR(P1010=1,Q1010=1),IF(D1010+364&lt;=$D$5,(D1010+364-$D$4+1)/365,IF(D1010&gt;$D$4,($D$5-D1010+1)/365,$D$6/365)),0)</f>
        <v>0.18356164383561643</v>
      </c>
      <c r="S1010" s="28">
        <f>'Data &amp; Parameter'!$E$16*'Data &amp; Parameter'!$E$17*('Data &amp; Parameter'!$E$18+'Data &amp; Parameter'!$E$19)*'Data &amp; Parameter'!$E$20*'Data &amp; Parameter'!$E$37*R1010</f>
        <v>0.63818956679213612</v>
      </c>
      <c r="T1010" s="28">
        <f t="shared" si="15"/>
        <v>1.2763791335842722</v>
      </c>
    </row>
    <row r="1011" spans="1:20" ht="15.75" customHeight="1" x14ac:dyDescent="0.35">
      <c r="A1011">
        <v>1004</v>
      </c>
      <c r="B1011" s="76">
        <v>44235</v>
      </c>
      <c r="C1011" s="1" t="s">
        <v>3280</v>
      </c>
      <c r="D1011" s="76">
        <v>44235</v>
      </c>
      <c r="E1011" s="1" t="s">
        <v>3281</v>
      </c>
      <c r="F1011" s="1" t="s">
        <v>3282</v>
      </c>
      <c r="G1011" s="1" t="s">
        <v>123</v>
      </c>
      <c r="H1011" s="1" t="s">
        <v>124</v>
      </c>
      <c r="I1011" s="1" t="s">
        <v>125</v>
      </c>
      <c r="J1011" s="1" t="s">
        <v>1616</v>
      </c>
      <c r="K1011" s="1" t="s">
        <v>1616</v>
      </c>
      <c r="L1011">
        <f>ROUNDUP(IF(B1011&gt;$D$4,0,($D$4-B1011+1)/365),0)</f>
        <v>0</v>
      </c>
      <c r="M1011">
        <f>ROUNDUP(IF(B1011&gt;$D$5,0,($D$5-B1011+1)/365),0)</f>
        <v>1</v>
      </c>
      <c r="N1011" s="28">
        <f>IF(OR(L1011=1,M1011=1),IF(B1011+364&lt;=$D$5,(B1011+364-$D$4+1)/365,IF(B1011&gt;$D$4,($D$5-B1011+1)/365,$D$6/365)),0)</f>
        <v>0.18356164383561643</v>
      </c>
      <c r="O1011" s="28">
        <f>'Data &amp; Parameter'!$E$16*'Data &amp; Parameter'!$E$17*('Data &amp; Parameter'!$E$18+'Data &amp; Parameter'!$E$19)*'Data &amp; Parameter'!$E$20*'Data &amp; Parameter'!$E$37*N1011</f>
        <v>0.63818956679213612</v>
      </c>
      <c r="P1011">
        <f>ROUNDUP(IF(D1011&gt;$D$4,0,($D$4-D1011+1)/365),0)</f>
        <v>0</v>
      </c>
      <c r="Q1011">
        <f>ROUNDUP(IF(D1011&gt;$D$5,0,($D$5-D1011+1)/365),0)</f>
        <v>1</v>
      </c>
      <c r="R1011" s="28">
        <f>IF(OR(P1011=1,Q1011=1),IF(D1011+364&lt;=$D$5,(D1011+364-$D$4+1)/365,IF(D1011&gt;$D$4,($D$5-D1011+1)/365,$D$6/365)),0)</f>
        <v>0.18356164383561643</v>
      </c>
      <c r="S1011" s="28">
        <f>'Data &amp; Parameter'!$E$16*'Data &amp; Parameter'!$E$17*('Data &amp; Parameter'!$E$18+'Data &amp; Parameter'!$E$19)*'Data &amp; Parameter'!$E$20*'Data &amp; Parameter'!$E$37*R1011</f>
        <v>0.63818956679213612</v>
      </c>
      <c r="T1011" s="28">
        <f t="shared" si="15"/>
        <v>1.2763791335842722</v>
      </c>
    </row>
    <row r="1012" spans="1:20" ht="15.75" customHeight="1" x14ac:dyDescent="0.35">
      <c r="A1012">
        <v>1005</v>
      </c>
      <c r="B1012" s="76">
        <v>44235</v>
      </c>
      <c r="C1012" s="1" t="s">
        <v>3283</v>
      </c>
      <c r="D1012" s="76">
        <v>44235</v>
      </c>
      <c r="E1012" s="1" t="s">
        <v>3284</v>
      </c>
      <c r="F1012" s="1" t="s">
        <v>3285</v>
      </c>
      <c r="G1012" s="1" t="s">
        <v>123</v>
      </c>
      <c r="H1012" s="1" t="s">
        <v>124</v>
      </c>
      <c r="I1012" s="1" t="s">
        <v>125</v>
      </c>
      <c r="J1012" s="1" t="s">
        <v>1616</v>
      </c>
      <c r="K1012" s="1" t="s">
        <v>1616</v>
      </c>
      <c r="L1012">
        <f>ROUNDUP(IF(B1012&gt;$D$4,0,($D$4-B1012+1)/365),0)</f>
        <v>0</v>
      </c>
      <c r="M1012">
        <f>ROUNDUP(IF(B1012&gt;$D$5,0,($D$5-B1012+1)/365),0)</f>
        <v>1</v>
      </c>
      <c r="N1012" s="28">
        <f>IF(OR(L1012=1,M1012=1),IF(B1012+364&lt;=$D$5,(B1012+364-$D$4+1)/365,IF(B1012&gt;$D$4,($D$5-B1012+1)/365,$D$6/365)),0)</f>
        <v>0.18356164383561643</v>
      </c>
      <c r="O1012" s="28">
        <f>'Data &amp; Parameter'!$E$16*'Data &amp; Parameter'!$E$17*('Data &amp; Parameter'!$E$18+'Data &amp; Parameter'!$E$19)*'Data &amp; Parameter'!$E$20*'Data &amp; Parameter'!$E$37*N1012</f>
        <v>0.63818956679213612</v>
      </c>
      <c r="P1012">
        <f>ROUNDUP(IF(D1012&gt;$D$4,0,($D$4-D1012+1)/365),0)</f>
        <v>0</v>
      </c>
      <c r="Q1012">
        <f>ROUNDUP(IF(D1012&gt;$D$5,0,($D$5-D1012+1)/365),0)</f>
        <v>1</v>
      </c>
      <c r="R1012" s="28">
        <f>IF(OR(P1012=1,Q1012=1),IF(D1012+364&lt;=$D$5,(D1012+364-$D$4+1)/365,IF(D1012&gt;$D$4,($D$5-D1012+1)/365,$D$6/365)),0)</f>
        <v>0.18356164383561643</v>
      </c>
      <c r="S1012" s="28">
        <f>'Data &amp; Parameter'!$E$16*'Data &amp; Parameter'!$E$17*('Data &amp; Parameter'!$E$18+'Data &amp; Parameter'!$E$19)*'Data &amp; Parameter'!$E$20*'Data &amp; Parameter'!$E$37*R1012</f>
        <v>0.63818956679213612</v>
      </c>
      <c r="T1012" s="28">
        <f t="shared" si="15"/>
        <v>1.2763791335842722</v>
      </c>
    </row>
    <row r="1013" spans="1:20" ht="15.75" customHeight="1" x14ac:dyDescent="0.35">
      <c r="A1013">
        <v>1006</v>
      </c>
      <c r="B1013" s="76">
        <v>44235</v>
      </c>
      <c r="C1013" s="1" t="s">
        <v>3286</v>
      </c>
      <c r="D1013" s="76">
        <v>44235</v>
      </c>
      <c r="E1013" s="1" t="s">
        <v>3287</v>
      </c>
      <c r="F1013" s="1" t="s">
        <v>3288</v>
      </c>
      <c r="G1013" s="1" t="s">
        <v>123</v>
      </c>
      <c r="H1013" s="1" t="s">
        <v>124</v>
      </c>
      <c r="I1013" s="1" t="s">
        <v>125</v>
      </c>
      <c r="J1013" s="1" t="s">
        <v>1731</v>
      </c>
      <c r="K1013" s="1" t="s">
        <v>1612</v>
      </c>
      <c r="L1013">
        <f>ROUNDUP(IF(B1013&gt;$D$4,0,($D$4-B1013+1)/365),0)</f>
        <v>0</v>
      </c>
      <c r="M1013">
        <f>ROUNDUP(IF(B1013&gt;$D$5,0,($D$5-B1013+1)/365),0)</f>
        <v>1</v>
      </c>
      <c r="N1013" s="28">
        <f>IF(OR(L1013=1,M1013=1),IF(B1013+364&lt;=$D$5,(B1013+364-$D$4+1)/365,IF(B1013&gt;$D$4,($D$5-B1013+1)/365,$D$6/365)),0)</f>
        <v>0.18356164383561643</v>
      </c>
      <c r="O1013" s="28">
        <f>'Data &amp; Parameter'!$E$16*'Data &amp; Parameter'!$E$17*('Data &amp; Parameter'!$E$18+'Data &amp; Parameter'!$E$19)*'Data &amp; Parameter'!$E$20*'Data &amp; Parameter'!$E$37*N1013</f>
        <v>0.63818956679213612</v>
      </c>
      <c r="P1013">
        <f>ROUNDUP(IF(D1013&gt;$D$4,0,($D$4-D1013+1)/365),0)</f>
        <v>0</v>
      </c>
      <c r="Q1013">
        <f>ROUNDUP(IF(D1013&gt;$D$5,0,($D$5-D1013+1)/365),0)</f>
        <v>1</v>
      </c>
      <c r="R1013" s="28">
        <f>IF(OR(P1013=1,Q1013=1),IF(D1013+364&lt;=$D$5,(D1013+364-$D$4+1)/365,IF(D1013&gt;$D$4,($D$5-D1013+1)/365,$D$6/365)),0)</f>
        <v>0.18356164383561643</v>
      </c>
      <c r="S1013" s="28">
        <f>'Data &amp; Parameter'!$E$16*'Data &amp; Parameter'!$E$17*('Data &amp; Parameter'!$E$18+'Data &amp; Parameter'!$E$19)*'Data &amp; Parameter'!$E$20*'Data &amp; Parameter'!$E$37*R1013</f>
        <v>0.63818956679213612</v>
      </c>
      <c r="T1013" s="28">
        <f t="shared" si="15"/>
        <v>1.2763791335842722</v>
      </c>
    </row>
    <row r="1014" spans="1:20" ht="15.75" customHeight="1" x14ac:dyDescent="0.35">
      <c r="A1014">
        <v>1007</v>
      </c>
      <c r="B1014" s="76">
        <v>44235</v>
      </c>
      <c r="C1014" s="1" t="s">
        <v>3289</v>
      </c>
      <c r="D1014" s="76">
        <v>44235</v>
      </c>
      <c r="E1014" s="1" t="s">
        <v>3290</v>
      </c>
      <c r="F1014" s="1" t="s">
        <v>3291</v>
      </c>
      <c r="G1014" s="1" t="s">
        <v>123</v>
      </c>
      <c r="H1014" s="1" t="s">
        <v>124</v>
      </c>
      <c r="I1014" s="1" t="s">
        <v>125</v>
      </c>
      <c r="J1014" s="1" t="s">
        <v>1731</v>
      </c>
      <c r="K1014" s="1" t="s">
        <v>1616</v>
      </c>
      <c r="L1014">
        <f>ROUNDUP(IF(B1014&gt;$D$4,0,($D$4-B1014+1)/365),0)</f>
        <v>0</v>
      </c>
      <c r="M1014">
        <f>ROUNDUP(IF(B1014&gt;$D$5,0,($D$5-B1014+1)/365),0)</f>
        <v>1</v>
      </c>
      <c r="N1014" s="28">
        <f>IF(OR(L1014=1,M1014=1),IF(B1014+364&lt;=$D$5,(B1014+364-$D$4+1)/365,IF(B1014&gt;$D$4,($D$5-B1014+1)/365,$D$6/365)),0)</f>
        <v>0.18356164383561643</v>
      </c>
      <c r="O1014" s="28">
        <f>'Data &amp; Parameter'!$E$16*'Data &amp; Parameter'!$E$17*('Data &amp; Parameter'!$E$18+'Data &amp; Parameter'!$E$19)*'Data &amp; Parameter'!$E$20*'Data &amp; Parameter'!$E$37*N1014</f>
        <v>0.63818956679213612</v>
      </c>
      <c r="P1014">
        <f>ROUNDUP(IF(D1014&gt;$D$4,0,($D$4-D1014+1)/365),0)</f>
        <v>0</v>
      </c>
      <c r="Q1014">
        <f>ROUNDUP(IF(D1014&gt;$D$5,0,($D$5-D1014+1)/365),0)</f>
        <v>1</v>
      </c>
      <c r="R1014" s="28">
        <f>IF(OR(P1014=1,Q1014=1),IF(D1014+364&lt;=$D$5,(D1014+364-$D$4+1)/365,IF(D1014&gt;$D$4,($D$5-D1014+1)/365,$D$6/365)),0)</f>
        <v>0.18356164383561643</v>
      </c>
      <c r="S1014" s="28">
        <f>'Data &amp; Parameter'!$E$16*'Data &amp; Parameter'!$E$17*('Data &amp; Parameter'!$E$18+'Data &amp; Parameter'!$E$19)*'Data &amp; Parameter'!$E$20*'Data &amp; Parameter'!$E$37*R1014</f>
        <v>0.63818956679213612</v>
      </c>
      <c r="T1014" s="28">
        <f t="shared" si="15"/>
        <v>1.2763791335842722</v>
      </c>
    </row>
    <row r="1015" spans="1:20" ht="15.75" customHeight="1" x14ac:dyDescent="0.35">
      <c r="A1015">
        <v>1008</v>
      </c>
      <c r="B1015" s="76">
        <v>44235</v>
      </c>
      <c r="C1015" s="1" t="s">
        <v>3292</v>
      </c>
      <c r="D1015" s="76">
        <v>44235</v>
      </c>
      <c r="E1015" s="1" t="s">
        <v>3293</v>
      </c>
      <c r="F1015" s="1" t="s">
        <v>3294</v>
      </c>
      <c r="G1015" s="1" t="s">
        <v>123</v>
      </c>
      <c r="H1015" s="1" t="s">
        <v>124</v>
      </c>
      <c r="I1015" s="1" t="s">
        <v>125</v>
      </c>
      <c r="J1015" s="1" t="s">
        <v>1616</v>
      </c>
      <c r="K1015" s="1" t="s">
        <v>1616</v>
      </c>
      <c r="L1015">
        <f>ROUNDUP(IF(B1015&gt;$D$4,0,($D$4-B1015+1)/365),0)</f>
        <v>0</v>
      </c>
      <c r="M1015">
        <f>ROUNDUP(IF(B1015&gt;$D$5,0,($D$5-B1015+1)/365),0)</f>
        <v>1</v>
      </c>
      <c r="N1015" s="28">
        <f>IF(OR(L1015=1,M1015=1),IF(B1015+364&lt;=$D$5,(B1015+364-$D$4+1)/365,IF(B1015&gt;$D$4,($D$5-B1015+1)/365,$D$6/365)),0)</f>
        <v>0.18356164383561643</v>
      </c>
      <c r="O1015" s="28">
        <f>'Data &amp; Parameter'!$E$16*'Data &amp; Parameter'!$E$17*('Data &amp; Parameter'!$E$18+'Data &amp; Parameter'!$E$19)*'Data &amp; Parameter'!$E$20*'Data &amp; Parameter'!$E$37*N1015</f>
        <v>0.63818956679213612</v>
      </c>
      <c r="P1015">
        <f>ROUNDUP(IF(D1015&gt;$D$4,0,($D$4-D1015+1)/365),0)</f>
        <v>0</v>
      </c>
      <c r="Q1015">
        <f>ROUNDUP(IF(D1015&gt;$D$5,0,($D$5-D1015+1)/365),0)</f>
        <v>1</v>
      </c>
      <c r="R1015" s="28">
        <f>IF(OR(P1015=1,Q1015=1),IF(D1015+364&lt;=$D$5,(D1015+364-$D$4+1)/365,IF(D1015&gt;$D$4,($D$5-D1015+1)/365,$D$6/365)),0)</f>
        <v>0.18356164383561643</v>
      </c>
      <c r="S1015" s="28">
        <f>'Data &amp; Parameter'!$E$16*'Data &amp; Parameter'!$E$17*('Data &amp; Parameter'!$E$18+'Data &amp; Parameter'!$E$19)*'Data &amp; Parameter'!$E$20*'Data &amp; Parameter'!$E$37*R1015</f>
        <v>0.63818956679213612</v>
      </c>
      <c r="T1015" s="28">
        <f t="shared" si="15"/>
        <v>1.2763791335842722</v>
      </c>
    </row>
    <row r="1016" spans="1:20" ht="15.75" customHeight="1" x14ac:dyDescent="0.35">
      <c r="A1016">
        <v>1009</v>
      </c>
      <c r="B1016" s="76">
        <v>44235</v>
      </c>
      <c r="C1016" s="1" t="s">
        <v>3295</v>
      </c>
      <c r="D1016" s="76">
        <v>44235</v>
      </c>
      <c r="E1016" s="1" t="s">
        <v>3296</v>
      </c>
      <c r="F1016" s="1" t="s">
        <v>3297</v>
      </c>
      <c r="G1016" s="1" t="s">
        <v>123</v>
      </c>
      <c r="H1016" s="1" t="s">
        <v>124</v>
      </c>
      <c r="I1016" s="1" t="s">
        <v>125</v>
      </c>
      <c r="J1016" s="1" t="s">
        <v>1616</v>
      </c>
      <c r="K1016" s="1" t="s">
        <v>1612</v>
      </c>
      <c r="L1016">
        <f>ROUNDUP(IF(B1016&gt;$D$4,0,($D$4-B1016+1)/365),0)</f>
        <v>0</v>
      </c>
      <c r="M1016">
        <f>ROUNDUP(IF(B1016&gt;$D$5,0,($D$5-B1016+1)/365),0)</f>
        <v>1</v>
      </c>
      <c r="N1016" s="28">
        <f>IF(OR(L1016=1,M1016=1),IF(B1016+364&lt;=$D$5,(B1016+364-$D$4+1)/365,IF(B1016&gt;$D$4,($D$5-B1016+1)/365,$D$6/365)),0)</f>
        <v>0.18356164383561643</v>
      </c>
      <c r="O1016" s="28">
        <f>'Data &amp; Parameter'!$E$16*'Data &amp; Parameter'!$E$17*('Data &amp; Parameter'!$E$18+'Data &amp; Parameter'!$E$19)*'Data &amp; Parameter'!$E$20*'Data &amp; Parameter'!$E$37*N1016</f>
        <v>0.63818956679213612</v>
      </c>
      <c r="P1016">
        <f>ROUNDUP(IF(D1016&gt;$D$4,0,($D$4-D1016+1)/365),0)</f>
        <v>0</v>
      </c>
      <c r="Q1016">
        <f>ROUNDUP(IF(D1016&gt;$D$5,0,($D$5-D1016+1)/365),0)</f>
        <v>1</v>
      </c>
      <c r="R1016" s="28">
        <f>IF(OR(P1016=1,Q1016=1),IF(D1016+364&lt;=$D$5,(D1016+364-$D$4+1)/365,IF(D1016&gt;$D$4,($D$5-D1016+1)/365,$D$6/365)),0)</f>
        <v>0.18356164383561643</v>
      </c>
      <c r="S1016" s="28">
        <f>'Data &amp; Parameter'!$E$16*'Data &amp; Parameter'!$E$17*('Data &amp; Parameter'!$E$18+'Data &amp; Parameter'!$E$19)*'Data &amp; Parameter'!$E$20*'Data &amp; Parameter'!$E$37*R1016</f>
        <v>0.63818956679213612</v>
      </c>
      <c r="T1016" s="28">
        <f t="shared" si="15"/>
        <v>1.2763791335842722</v>
      </c>
    </row>
    <row r="1017" spans="1:20" ht="15.75" customHeight="1" x14ac:dyDescent="0.35">
      <c r="A1017">
        <v>1010</v>
      </c>
      <c r="B1017" s="76">
        <v>44235</v>
      </c>
      <c r="C1017" s="1" t="s">
        <v>3298</v>
      </c>
      <c r="D1017" s="76">
        <v>44235</v>
      </c>
      <c r="E1017" s="1" t="s">
        <v>3299</v>
      </c>
      <c r="F1017" s="1" t="s">
        <v>3300</v>
      </c>
      <c r="G1017" s="1" t="s">
        <v>123</v>
      </c>
      <c r="H1017" s="1" t="s">
        <v>124</v>
      </c>
      <c r="I1017" s="1" t="s">
        <v>125</v>
      </c>
      <c r="J1017" s="1" t="s">
        <v>1616</v>
      </c>
      <c r="K1017" s="1" t="s">
        <v>1616</v>
      </c>
      <c r="L1017">
        <f>ROUNDUP(IF(B1017&gt;$D$4,0,($D$4-B1017+1)/365),0)</f>
        <v>0</v>
      </c>
      <c r="M1017">
        <f>ROUNDUP(IF(B1017&gt;$D$5,0,($D$5-B1017+1)/365),0)</f>
        <v>1</v>
      </c>
      <c r="N1017" s="28">
        <f>IF(OR(L1017=1,M1017=1),IF(B1017+364&lt;=$D$5,(B1017+364-$D$4+1)/365,IF(B1017&gt;$D$4,($D$5-B1017+1)/365,$D$6/365)),0)</f>
        <v>0.18356164383561643</v>
      </c>
      <c r="O1017" s="28">
        <f>'Data &amp; Parameter'!$E$16*'Data &amp; Parameter'!$E$17*('Data &amp; Parameter'!$E$18+'Data &amp; Parameter'!$E$19)*'Data &amp; Parameter'!$E$20*'Data &amp; Parameter'!$E$37*N1017</f>
        <v>0.63818956679213612</v>
      </c>
      <c r="P1017">
        <f>ROUNDUP(IF(D1017&gt;$D$4,0,($D$4-D1017+1)/365),0)</f>
        <v>0</v>
      </c>
      <c r="Q1017">
        <f>ROUNDUP(IF(D1017&gt;$D$5,0,($D$5-D1017+1)/365),0)</f>
        <v>1</v>
      </c>
      <c r="R1017" s="28">
        <f>IF(OR(P1017=1,Q1017=1),IF(D1017+364&lt;=$D$5,(D1017+364-$D$4+1)/365,IF(D1017&gt;$D$4,($D$5-D1017+1)/365,$D$6/365)),0)</f>
        <v>0.18356164383561643</v>
      </c>
      <c r="S1017" s="28">
        <f>'Data &amp; Parameter'!$E$16*'Data &amp; Parameter'!$E$17*('Data &amp; Parameter'!$E$18+'Data &amp; Parameter'!$E$19)*'Data &amp; Parameter'!$E$20*'Data &amp; Parameter'!$E$37*R1017</f>
        <v>0.63818956679213612</v>
      </c>
      <c r="T1017" s="28">
        <f t="shared" si="15"/>
        <v>1.2763791335842722</v>
      </c>
    </row>
    <row r="1018" spans="1:20" ht="15.75" customHeight="1" x14ac:dyDescent="0.35">
      <c r="A1018">
        <v>1011</v>
      </c>
      <c r="B1018" s="76">
        <v>44235</v>
      </c>
      <c r="C1018" s="1" t="s">
        <v>3301</v>
      </c>
      <c r="D1018" s="76">
        <v>44235</v>
      </c>
      <c r="E1018" s="1" t="s">
        <v>3302</v>
      </c>
      <c r="F1018" s="1" t="s">
        <v>3303</v>
      </c>
      <c r="G1018" s="1" t="s">
        <v>123</v>
      </c>
      <c r="H1018" s="1" t="s">
        <v>124</v>
      </c>
      <c r="I1018" s="1" t="s">
        <v>125</v>
      </c>
      <c r="J1018" s="1" t="s">
        <v>1616</v>
      </c>
      <c r="K1018" s="1" t="s">
        <v>1616</v>
      </c>
      <c r="L1018">
        <f>ROUNDUP(IF(B1018&gt;$D$4,0,($D$4-B1018+1)/365),0)</f>
        <v>0</v>
      </c>
      <c r="M1018">
        <f>ROUNDUP(IF(B1018&gt;$D$5,0,($D$5-B1018+1)/365),0)</f>
        <v>1</v>
      </c>
      <c r="N1018" s="28">
        <f>IF(OR(L1018=1,M1018=1),IF(B1018+364&lt;=$D$5,(B1018+364-$D$4+1)/365,IF(B1018&gt;$D$4,($D$5-B1018+1)/365,$D$6/365)),0)</f>
        <v>0.18356164383561643</v>
      </c>
      <c r="O1018" s="28">
        <f>'Data &amp; Parameter'!$E$16*'Data &amp; Parameter'!$E$17*('Data &amp; Parameter'!$E$18+'Data &amp; Parameter'!$E$19)*'Data &amp; Parameter'!$E$20*'Data &amp; Parameter'!$E$37*N1018</f>
        <v>0.63818956679213612</v>
      </c>
      <c r="P1018">
        <f>ROUNDUP(IF(D1018&gt;$D$4,0,($D$4-D1018+1)/365),0)</f>
        <v>0</v>
      </c>
      <c r="Q1018">
        <f>ROUNDUP(IF(D1018&gt;$D$5,0,($D$5-D1018+1)/365),0)</f>
        <v>1</v>
      </c>
      <c r="R1018" s="28">
        <f>IF(OR(P1018=1,Q1018=1),IF(D1018+364&lt;=$D$5,(D1018+364-$D$4+1)/365,IF(D1018&gt;$D$4,($D$5-D1018+1)/365,$D$6/365)),0)</f>
        <v>0.18356164383561643</v>
      </c>
      <c r="S1018" s="28">
        <f>'Data &amp; Parameter'!$E$16*'Data &amp; Parameter'!$E$17*('Data &amp; Parameter'!$E$18+'Data &amp; Parameter'!$E$19)*'Data &amp; Parameter'!$E$20*'Data &amp; Parameter'!$E$37*R1018</f>
        <v>0.63818956679213612</v>
      </c>
      <c r="T1018" s="28">
        <f t="shared" si="15"/>
        <v>1.2763791335842722</v>
      </c>
    </row>
    <row r="1019" spans="1:20" ht="15.75" customHeight="1" x14ac:dyDescent="0.35">
      <c r="A1019">
        <v>1012</v>
      </c>
      <c r="B1019" s="76">
        <v>44235</v>
      </c>
      <c r="C1019" s="1" t="s">
        <v>3304</v>
      </c>
      <c r="D1019" s="76">
        <v>44235</v>
      </c>
      <c r="E1019" s="1" t="s">
        <v>3305</v>
      </c>
      <c r="F1019" s="1" t="s">
        <v>3306</v>
      </c>
      <c r="G1019" s="1" t="s">
        <v>123</v>
      </c>
      <c r="H1019" s="1" t="s">
        <v>124</v>
      </c>
      <c r="I1019" s="1" t="s">
        <v>125</v>
      </c>
      <c r="J1019" s="1" t="s">
        <v>1616</v>
      </c>
      <c r="K1019" s="1" t="s">
        <v>1616</v>
      </c>
      <c r="L1019">
        <f>ROUNDUP(IF(B1019&gt;$D$4,0,($D$4-B1019+1)/365),0)</f>
        <v>0</v>
      </c>
      <c r="M1019">
        <f>ROUNDUP(IF(B1019&gt;$D$5,0,($D$5-B1019+1)/365),0)</f>
        <v>1</v>
      </c>
      <c r="N1019" s="28">
        <f>IF(OR(L1019=1,M1019=1),IF(B1019+364&lt;=$D$5,(B1019+364-$D$4+1)/365,IF(B1019&gt;$D$4,($D$5-B1019+1)/365,$D$6/365)),0)</f>
        <v>0.18356164383561643</v>
      </c>
      <c r="O1019" s="28">
        <f>'Data &amp; Parameter'!$E$16*'Data &amp; Parameter'!$E$17*('Data &amp; Parameter'!$E$18+'Data &amp; Parameter'!$E$19)*'Data &amp; Parameter'!$E$20*'Data &amp; Parameter'!$E$37*N1019</f>
        <v>0.63818956679213612</v>
      </c>
      <c r="P1019">
        <f>ROUNDUP(IF(D1019&gt;$D$4,0,($D$4-D1019+1)/365),0)</f>
        <v>0</v>
      </c>
      <c r="Q1019">
        <f>ROUNDUP(IF(D1019&gt;$D$5,0,($D$5-D1019+1)/365),0)</f>
        <v>1</v>
      </c>
      <c r="R1019" s="28">
        <f>IF(OR(P1019=1,Q1019=1),IF(D1019+364&lt;=$D$5,(D1019+364-$D$4+1)/365,IF(D1019&gt;$D$4,($D$5-D1019+1)/365,$D$6/365)),0)</f>
        <v>0.18356164383561643</v>
      </c>
      <c r="S1019" s="28">
        <f>'Data &amp; Parameter'!$E$16*'Data &amp; Parameter'!$E$17*('Data &amp; Parameter'!$E$18+'Data &amp; Parameter'!$E$19)*'Data &amp; Parameter'!$E$20*'Data &amp; Parameter'!$E$37*R1019</f>
        <v>0.63818956679213612</v>
      </c>
      <c r="T1019" s="28">
        <f t="shared" si="15"/>
        <v>1.2763791335842722</v>
      </c>
    </row>
    <row r="1020" spans="1:20" ht="15.75" customHeight="1" x14ac:dyDescent="0.35">
      <c r="A1020">
        <v>1013</v>
      </c>
      <c r="B1020" s="76">
        <v>44235</v>
      </c>
      <c r="C1020" s="1" t="s">
        <v>3307</v>
      </c>
      <c r="D1020" s="76">
        <v>44235</v>
      </c>
      <c r="E1020" s="1" t="s">
        <v>3308</v>
      </c>
      <c r="F1020" s="1" t="s">
        <v>3309</v>
      </c>
      <c r="G1020" s="1" t="s">
        <v>123</v>
      </c>
      <c r="H1020" s="1" t="s">
        <v>124</v>
      </c>
      <c r="I1020" s="1" t="s">
        <v>125</v>
      </c>
      <c r="J1020" s="1" t="s">
        <v>1616</v>
      </c>
      <c r="K1020" s="1" t="s">
        <v>1616</v>
      </c>
      <c r="L1020">
        <f>ROUNDUP(IF(B1020&gt;$D$4,0,($D$4-B1020+1)/365),0)</f>
        <v>0</v>
      </c>
      <c r="M1020">
        <f>ROUNDUP(IF(B1020&gt;$D$5,0,($D$5-B1020+1)/365),0)</f>
        <v>1</v>
      </c>
      <c r="N1020" s="28">
        <f>IF(OR(L1020=1,M1020=1),IF(B1020+364&lt;=$D$5,(B1020+364-$D$4+1)/365,IF(B1020&gt;$D$4,($D$5-B1020+1)/365,$D$6/365)),0)</f>
        <v>0.18356164383561643</v>
      </c>
      <c r="O1020" s="28">
        <f>'Data &amp; Parameter'!$E$16*'Data &amp; Parameter'!$E$17*('Data &amp; Parameter'!$E$18+'Data &amp; Parameter'!$E$19)*'Data &amp; Parameter'!$E$20*'Data &amp; Parameter'!$E$37*N1020</f>
        <v>0.63818956679213612</v>
      </c>
      <c r="P1020">
        <f>ROUNDUP(IF(D1020&gt;$D$4,0,($D$4-D1020+1)/365),0)</f>
        <v>0</v>
      </c>
      <c r="Q1020">
        <f>ROUNDUP(IF(D1020&gt;$D$5,0,($D$5-D1020+1)/365),0)</f>
        <v>1</v>
      </c>
      <c r="R1020" s="28">
        <f>IF(OR(P1020=1,Q1020=1),IF(D1020+364&lt;=$D$5,(D1020+364-$D$4+1)/365,IF(D1020&gt;$D$4,($D$5-D1020+1)/365,$D$6/365)),0)</f>
        <v>0.18356164383561643</v>
      </c>
      <c r="S1020" s="28">
        <f>'Data &amp; Parameter'!$E$16*'Data &amp; Parameter'!$E$17*('Data &amp; Parameter'!$E$18+'Data &amp; Parameter'!$E$19)*'Data &amp; Parameter'!$E$20*'Data &amp; Parameter'!$E$37*R1020</f>
        <v>0.63818956679213612</v>
      </c>
      <c r="T1020" s="28">
        <f t="shared" si="15"/>
        <v>1.2763791335842722</v>
      </c>
    </row>
    <row r="1021" spans="1:20" ht="15.75" customHeight="1" x14ac:dyDescent="0.35">
      <c r="A1021">
        <v>1014</v>
      </c>
      <c r="B1021" s="76">
        <v>44235</v>
      </c>
      <c r="C1021" s="1" t="s">
        <v>3310</v>
      </c>
      <c r="D1021" s="76">
        <v>44235</v>
      </c>
      <c r="E1021" s="1" t="s">
        <v>3311</v>
      </c>
      <c r="F1021" s="1" t="s">
        <v>3312</v>
      </c>
      <c r="G1021" s="1" t="s">
        <v>123</v>
      </c>
      <c r="H1021" s="1" t="s">
        <v>124</v>
      </c>
      <c r="I1021" s="1" t="s">
        <v>125</v>
      </c>
      <c r="J1021" s="1" t="s">
        <v>1616</v>
      </c>
      <c r="K1021" s="1" t="s">
        <v>1616</v>
      </c>
      <c r="L1021">
        <f>ROUNDUP(IF(B1021&gt;$D$4,0,($D$4-B1021+1)/365),0)</f>
        <v>0</v>
      </c>
      <c r="M1021">
        <f>ROUNDUP(IF(B1021&gt;$D$5,0,($D$5-B1021+1)/365),0)</f>
        <v>1</v>
      </c>
      <c r="N1021" s="28">
        <f>IF(OR(L1021=1,M1021=1),IF(B1021+364&lt;=$D$5,(B1021+364-$D$4+1)/365,IF(B1021&gt;$D$4,($D$5-B1021+1)/365,$D$6/365)),0)</f>
        <v>0.18356164383561643</v>
      </c>
      <c r="O1021" s="28">
        <f>'Data &amp; Parameter'!$E$16*'Data &amp; Parameter'!$E$17*('Data &amp; Parameter'!$E$18+'Data &amp; Parameter'!$E$19)*'Data &amp; Parameter'!$E$20*'Data &amp; Parameter'!$E$37*N1021</f>
        <v>0.63818956679213612</v>
      </c>
      <c r="P1021">
        <f>ROUNDUP(IF(D1021&gt;$D$4,0,($D$4-D1021+1)/365),0)</f>
        <v>0</v>
      </c>
      <c r="Q1021">
        <f>ROUNDUP(IF(D1021&gt;$D$5,0,($D$5-D1021+1)/365),0)</f>
        <v>1</v>
      </c>
      <c r="R1021" s="28">
        <f>IF(OR(P1021=1,Q1021=1),IF(D1021+364&lt;=$D$5,(D1021+364-$D$4+1)/365,IF(D1021&gt;$D$4,($D$5-D1021+1)/365,$D$6/365)),0)</f>
        <v>0.18356164383561643</v>
      </c>
      <c r="S1021" s="28">
        <f>'Data &amp; Parameter'!$E$16*'Data &amp; Parameter'!$E$17*('Data &amp; Parameter'!$E$18+'Data &amp; Parameter'!$E$19)*'Data &amp; Parameter'!$E$20*'Data &amp; Parameter'!$E$37*R1021</f>
        <v>0.63818956679213612</v>
      </c>
      <c r="T1021" s="28">
        <f t="shared" si="15"/>
        <v>1.2763791335842722</v>
      </c>
    </row>
    <row r="1022" spans="1:20" ht="15.75" customHeight="1" x14ac:dyDescent="0.35">
      <c r="A1022">
        <v>1015</v>
      </c>
      <c r="B1022" s="76">
        <v>44235</v>
      </c>
      <c r="C1022" s="1" t="s">
        <v>3313</v>
      </c>
      <c r="D1022" s="76">
        <v>44235</v>
      </c>
      <c r="E1022" s="1" t="s">
        <v>3314</v>
      </c>
      <c r="F1022" s="1" t="s">
        <v>3315</v>
      </c>
      <c r="G1022" s="1" t="s">
        <v>123</v>
      </c>
      <c r="H1022" s="1" t="s">
        <v>124</v>
      </c>
      <c r="I1022" s="1" t="s">
        <v>125</v>
      </c>
      <c r="J1022" s="1" t="s">
        <v>1616</v>
      </c>
      <c r="K1022" s="1" t="s">
        <v>1616</v>
      </c>
      <c r="L1022">
        <f>ROUNDUP(IF(B1022&gt;$D$4,0,($D$4-B1022+1)/365),0)</f>
        <v>0</v>
      </c>
      <c r="M1022">
        <f>ROUNDUP(IF(B1022&gt;$D$5,0,($D$5-B1022+1)/365),0)</f>
        <v>1</v>
      </c>
      <c r="N1022" s="28">
        <f>IF(OR(L1022=1,M1022=1),IF(B1022+364&lt;=$D$5,(B1022+364-$D$4+1)/365,IF(B1022&gt;$D$4,($D$5-B1022+1)/365,$D$6/365)),0)</f>
        <v>0.18356164383561643</v>
      </c>
      <c r="O1022" s="28">
        <f>'Data &amp; Parameter'!$E$16*'Data &amp; Parameter'!$E$17*('Data &amp; Parameter'!$E$18+'Data &amp; Parameter'!$E$19)*'Data &amp; Parameter'!$E$20*'Data &amp; Parameter'!$E$37*N1022</f>
        <v>0.63818956679213612</v>
      </c>
      <c r="P1022">
        <f>ROUNDUP(IF(D1022&gt;$D$4,0,($D$4-D1022+1)/365),0)</f>
        <v>0</v>
      </c>
      <c r="Q1022">
        <f>ROUNDUP(IF(D1022&gt;$D$5,0,($D$5-D1022+1)/365),0)</f>
        <v>1</v>
      </c>
      <c r="R1022" s="28">
        <f>IF(OR(P1022=1,Q1022=1),IF(D1022+364&lt;=$D$5,(D1022+364-$D$4+1)/365,IF(D1022&gt;$D$4,($D$5-D1022+1)/365,$D$6/365)),0)</f>
        <v>0.18356164383561643</v>
      </c>
      <c r="S1022" s="28">
        <f>'Data &amp; Parameter'!$E$16*'Data &amp; Parameter'!$E$17*('Data &amp; Parameter'!$E$18+'Data &amp; Parameter'!$E$19)*'Data &amp; Parameter'!$E$20*'Data &amp; Parameter'!$E$37*R1022</f>
        <v>0.63818956679213612</v>
      </c>
      <c r="T1022" s="28">
        <f t="shared" si="15"/>
        <v>1.2763791335842722</v>
      </c>
    </row>
    <row r="1023" spans="1:20" ht="15.75" customHeight="1" x14ac:dyDescent="0.35">
      <c r="A1023">
        <v>1016</v>
      </c>
      <c r="B1023" s="76">
        <v>44235</v>
      </c>
      <c r="C1023" s="1" t="s">
        <v>3316</v>
      </c>
      <c r="D1023" s="76">
        <v>44235</v>
      </c>
      <c r="E1023" s="1" t="s">
        <v>3317</v>
      </c>
      <c r="F1023" s="1" t="s">
        <v>3318</v>
      </c>
      <c r="G1023" s="1" t="s">
        <v>123</v>
      </c>
      <c r="H1023" s="1" t="s">
        <v>124</v>
      </c>
      <c r="I1023" s="1" t="s">
        <v>125</v>
      </c>
      <c r="J1023" s="1" t="s">
        <v>1616</v>
      </c>
      <c r="K1023" s="1" t="s">
        <v>1616</v>
      </c>
      <c r="L1023">
        <f>ROUNDUP(IF(B1023&gt;$D$4,0,($D$4-B1023+1)/365),0)</f>
        <v>0</v>
      </c>
      <c r="M1023">
        <f>ROUNDUP(IF(B1023&gt;$D$5,0,($D$5-B1023+1)/365),0)</f>
        <v>1</v>
      </c>
      <c r="N1023" s="28">
        <f>IF(OR(L1023=1,M1023=1),IF(B1023+364&lt;=$D$5,(B1023+364-$D$4+1)/365,IF(B1023&gt;$D$4,($D$5-B1023+1)/365,$D$6/365)),0)</f>
        <v>0.18356164383561643</v>
      </c>
      <c r="O1023" s="28">
        <f>'Data &amp; Parameter'!$E$16*'Data &amp; Parameter'!$E$17*('Data &amp; Parameter'!$E$18+'Data &amp; Parameter'!$E$19)*'Data &amp; Parameter'!$E$20*'Data &amp; Parameter'!$E$37*N1023</f>
        <v>0.63818956679213612</v>
      </c>
      <c r="P1023">
        <f>ROUNDUP(IF(D1023&gt;$D$4,0,($D$4-D1023+1)/365),0)</f>
        <v>0</v>
      </c>
      <c r="Q1023">
        <f>ROUNDUP(IF(D1023&gt;$D$5,0,($D$5-D1023+1)/365),0)</f>
        <v>1</v>
      </c>
      <c r="R1023" s="28">
        <f>IF(OR(P1023=1,Q1023=1),IF(D1023+364&lt;=$D$5,(D1023+364-$D$4+1)/365,IF(D1023&gt;$D$4,($D$5-D1023+1)/365,$D$6/365)),0)</f>
        <v>0.18356164383561643</v>
      </c>
      <c r="S1023" s="28">
        <f>'Data &amp; Parameter'!$E$16*'Data &amp; Parameter'!$E$17*('Data &amp; Parameter'!$E$18+'Data &amp; Parameter'!$E$19)*'Data &amp; Parameter'!$E$20*'Data &amp; Parameter'!$E$37*R1023</f>
        <v>0.63818956679213612</v>
      </c>
      <c r="T1023" s="28">
        <f t="shared" si="15"/>
        <v>1.2763791335842722</v>
      </c>
    </row>
    <row r="1024" spans="1:20" ht="15.75" customHeight="1" x14ac:dyDescent="0.35">
      <c r="A1024">
        <v>1017</v>
      </c>
      <c r="B1024" s="76">
        <v>44235</v>
      </c>
      <c r="C1024" s="1" t="s">
        <v>3319</v>
      </c>
      <c r="D1024" s="76">
        <v>44235</v>
      </c>
      <c r="E1024" s="1" t="s">
        <v>3320</v>
      </c>
      <c r="F1024" s="1" t="s">
        <v>3321</v>
      </c>
      <c r="G1024" s="1" t="s">
        <v>123</v>
      </c>
      <c r="H1024" s="1" t="s">
        <v>124</v>
      </c>
      <c r="I1024" s="1" t="s">
        <v>125</v>
      </c>
      <c r="J1024" s="1" t="s">
        <v>1612</v>
      </c>
      <c r="K1024" s="1" t="s">
        <v>1616</v>
      </c>
      <c r="L1024">
        <f>ROUNDUP(IF(B1024&gt;$D$4,0,($D$4-B1024+1)/365),0)</f>
        <v>0</v>
      </c>
      <c r="M1024">
        <f>ROUNDUP(IF(B1024&gt;$D$5,0,($D$5-B1024+1)/365),0)</f>
        <v>1</v>
      </c>
      <c r="N1024" s="28">
        <f>IF(OR(L1024=1,M1024=1),IF(B1024+364&lt;=$D$5,(B1024+364-$D$4+1)/365,IF(B1024&gt;$D$4,($D$5-B1024+1)/365,$D$6/365)),0)</f>
        <v>0.18356164383561643</v>
      </c>
      <c r="O1024" s="28">
        <f>'Data &amp; Parameter'!$E$16*'Data &amp; Parameter'!$E$17*('Data &amp; Parameter'!$E$18+'Data &amp; Parameter'!$E$19)*'Data &amp; Parameter'!$E$20*'Data &amp; Parameter'!$E$37*N1024</f>
        <v>0.63818956679213612</v>
      </c>
      <c r="P1024">
        <f>ROUNDUP(IF(D1024&gt;$D$4,0,($D$4-D1024+1)/365),0)</f>
        <v>0</v>
      </c>
      <c r="Q1024">
        <f>ROUNDUP(IF(D1024&gt;$D$5,0,($D$5-D1024+1)/365),0)</f>
        <v>1</v>
      </c>
      <c r="R1024" s="28">
        <f>IF(OR(P1024=1,Q1024=1),IF(D1024+364&lt;=$D$5,(D1024+364-$D$4+1)/365,IF(D1024&gt;$D$4,($D$5-D1024+1)/365,$D$6/365)),0)</f>
        <v>0.18356164383561643</v>
      </c>
      <c r="S1024" s="28">
        <f>'Data &amp; Parameter'!$E$16*'Data &amp; Parameter'!$E$17*('Data &amp; Parameter'!$E$18+'Data &amp; Parameter'!$E$19)*'Data &amp; Parameter'!$E$20*'Data &amp; Parameter'!$E$37*R1024</f>
        <v>0.63818956679213612</v>
      </c>
      <c r="T1024" s="28">
        <f t="shared" si="15"/>
        <v>1.2763791335842722</v>
      </c>
    </row>
    <row r="1025" spans="1:20" ht="15.75" customHeight="1" x14ac:dyDescent="0.35">
      <c r="A1025">
        <v>1018</v>
      </c>
      <c r="B1025" s="76">
        <v>44235</v>
      </c>
      <c r="C1025" s="1" t="s">
        <v>3322</v>
      </c>
      <c r="D1025" s="76">
        <v>44235</v>
      </c>
      <c r="E1025" s="1" t="s">
        <v>3323</v>
      </c>
      <c r="F1025" s="1" t="s">
        <v>3324</v>
      </c>
      <c r="G1025" s="1" t="s">
        <v>123</v>
      </c>
      <c r="H1025" s="1" t="s">
        <v>124</v>
      </c>
      <c r="I1025" s="1" t="s">
        <v>125</v>
      </c>
      <c r="J1025" s="1" t="s">
        <v>1616</v>
      </c>
      <c r="K1025" s="1" t="s">
        <v>1616</v>
      </c>
      <c r="L1025">
        <f>ROUNDUP(IF(B1025&gt;$D$4,0,($D$4-B1025+1)/365),0)</f>
        <v>0</v>
      </c>
      <c r="M1025">
        <f>ROUNDUP(IF(B1025&gt;$D$5,0,($D$5-B1025+1)/365),0)</f>
        <v>1</v>
      </c>
      <c r="N1025" s="28">
        <f>IF(OR(L1025=1,M1025=1),IF(B1025+364&lt;=$D$5,(B1025+364-$D$4+1)/365,IF(B1025&gt;$D$4,($D$5-B1025+1)/365,$D$6/365)),0)</f>
        <v>0.18356164383561643</v>
      </c>
      <c r="O1025" s="28">
        <f>'Data &amp; Parameter'!$E$16*'Data &amp; Parameter'!$E$17*('Data &amp; Parameter'!$E$18+'Data &amp; Parameter'!$E$19)*'Data &amp; Parameter'!$E$20*'Data &amp; Parameter'!$E$37*N1025</f>
        <v>0.63818956679213612</v>
      </c>
      <c r="P1025">
        <f>ROUNDUP(IF(D1025&gt;$D$4,0,($D$4-D1025+1)/365),0)</f>
        <v>0</v>
      </c>
      <c r="Q1025">
        <f>ROUNDUP(IF(D1025&gt;$D$5,0,($D$5-D1025+1)/365),0)</f>
        <v>1</v>
      </c>
      <c r="R1025" s="28">
        <f>IF(OR(P1025=1,Q1025=1),IF(D1025+364&lt;=$D$5,(D1025+364-$D$4+1)/365,IF(D1025&gt;$D$4,($D$5-D1025+1)/365,$D$6/365)),0)</f>
        <v>0.18356164383561643</v>
      </c>
      <c r="S1025" s="28">
        <f>'Data &amp; Parameter'!$E$16*'Data &amp; Parameter'!$E$17*('Data &amp; Parameter'!$E$18+'Data &amp; Parameter'!$E$19)*'Data &amp; Parameter'!$E$20*'Data &amp; Parameter'!$E$37*R1025</f>
        <v>0.63818956679213612</v>
      </c>
      <c r="T1025" s="28">
        <f t="shared" si="15"/>
        <v>1.2763791335842722</v>
      </c>
    </row>
    <row r="1026" spans="1:20" ht="15.75" customHeight="1" x14ac:dyDescent="0.35">
      <c r="A1026">
        <v>1019</v>
      </c>
      <c r="B1026" s="76">
        <v>44235</v>
      </c>
      <c r="C1026" s="1" t="s">
        <v>3325</v>
      </c>
      <c r="D1026" s="76">
        <v>44235</v>
      </c>
      <c r="E1026" s="1" t="s">
        <v>3326</v>
      </c>
      <c r="F1026" s="1" t="s">
        <v>3327</v>
      </c>
      <c r="G1026" s="1" t="s">
        <v>123</v>
      </c>
      <c r="H1026" s="1" t="s">
        <v>124</v>
      </c>
      <c r="I1026" s="1" t="s">
        <v>125</v>
      </c>
      <c r="J1026" s="1" t="s">
        <v>487</v>
      </c>
      <c r="K1026" s="1" t="s">
        <v>487</v>
      </c>
      <c r="L1026">
        <f>ROUNDUP(IF(B1026&gt;$D$4,0,($D$4-B1026+1)/365),0)</f>
        <v>0</v>
      </c>
      <c r="M1026">
        <f>ROUNDUP(IF(B1026&gt;$D$5,0,($D$5-B1026+1)/365),0)</f>
        <v>1</v>
      </c>
      <c r="N1026" s="28">
        <f>IF(OR(L1026=1,M1026=1),IF(B1026+364&lt;=$D$5,(B1026+364-$D$4+1)/365,IF(B1026&gt;$D$4,($D$5-B1026+1)/365,$D$6/365)),0)</f>
        <v>0.18356164383561643</v>
      </c>
      <c r="O1026" s="28">
        <f>'Data &amp; Parameter'!$E$16*'Data &amp; Parameter'!$E$17*('Data &amp; Parameter'!$E$18+'Data &amp; Parameter'!$E$19)*'Data &amp; Parameter'!$E$20*'Data &amp; Parameter'!$E$37*N1026</f>
        <v>0.63818956679213612</v>
      </c>
      <c r="P1026">
        <f>ROUNDUP(IF(D1026&gt;$D$4,0,($D$4-D1026+1)/365),0)</f>
        <v>0</v>
      </c>
      <c r="Q1026">
        <f>ROUNDUP(IF(D1026&gt;$D$5,0,($D$5-D1026+1)/365),0)</f>
        <v>1</v>
      </c>
      <c r="R1026" s="28">
        <f>IF(OR(P1026=1,Q1026=1),IF(D1026+364&lt;=$D$5,(D1026+364-$D$4+1)/365,IF(D1026&gt;$D$4,($D$5-D1026+1)/365,$D$6/365)),0)</f>
        <v>0.18356164383561643</v>
      </c>
      <c r="S1026" s="28">
        <f>'Data &amp; Parameter'!$E$16*'Data &amp; Parameter'!$E$17*('Data &amp; Parameter'!$E$18+'Data &amp; Parameter'!$E$19)*'Data &amp; Parameter'!$E$20*'Data &amp; Parameter'!$E$37*R1026</f>
        <v>0.63818956679213612</v>
      </c>
      <c r="T1026" s="28">
        <f t="shared" si="15"/>
        <v>1.2763791335842722</v>
      </c>
    </row>
    <row r="1027" spans="1:20" ht="15.75" customHeight="1" x14ac:dyDescent="0.35">
      <c r="A1027">
        <v>1020</v>
      </c>
      <c r="B1027" s="76">
        <v>44235</v>
      </c>
      <c r="C1027" s="1" t="s">
        <v>3328</v>
      </c>
      <c r="D1027" s="76">
        <v>44235</v>
      </c>
      <c r="E1027" s="1" t="s">
        <v>3329</v>
      </c>
      <c r="F1027" s="1" t="s">
        <v>3330</v>
      </c>
      <c r="G1027" s="1" t="s">
        <v>123</v>
      </c>
      <c r="H1027" s="1" t="s">
        <v>124</v>
      </c>
      <c r="I1027" s="1" t="s">
        <v>125</v>
      </c>
      <c r="J1027" s="1" t="s">
        <v>487</v>
      </c>
      <c r="K1027" s="1" t="s">
        <v>487</v>
      </c>
      <c r="L1027">
        <f>ROUNDUP(IF(B1027&gt;$D$4,0,($D$4-B1027+1)/365),0)</f>
        <v>0</v>
      </c>
      <c r="M1027">
        <f>ROUNDUP(IF(B1027&gt;$D$5,0,($D$5-B1027+1)/365),0)</f>
        <v>1</v>
      </c>
      <c r="N1027" s="28">
        <f>IF(OR(L1027=1,M1027=1),IF(B1027+364&lt;=$D$5,(B1027+364-$D$4+1)/365,IF(B1027&gt;$D$4,($D$5-B1027+1)/365,$D$6/365)),0)</f>
        <v>0.18356164383561643</v>
      </c>
      <c r="O1027" s="28">
        <f>'Data &amp; Parameter'!$E$16*'Data &amp; Parameter'!$E$17*('Data &amp; Parameter'!$E$18+'Data &amp; Parameter'!$E$19)*'Data &amp; Parameter'!$E$20*'Data &amp; Parameter'!$E$37*N1027</f>
        <v>0.63818956679213612</v>
      </c>
      <c r="P1027">
        <f>ROUNDUP(IF(D1027&gt;$D$4,0,($D$4-D1027+1)/365),0)</f>
        <v>0</v>
      </c>
      <c r="Q1027">
        <f>ROUNDUP(IF(D1027&gt;$D$5,0,($D$5-D1027+1)/365),0)</f>
        <v>1</v>
      </c>
      <c r="R1027" s="28">
        <f>IF(OR(P1027=1,Q1027=1),IF(D1027+364&lt;=$D$5,(D1027+364-$D$4+1)/365,IF(D1027&gt;$D$4,($D$5-D1027+1)/365,$D$6/365)),0)</f>
        <v>0.18356164383561643</v>
      </c>
      <c r="S1027" s="28">
        <f>'Data &amp; Parameter'!$E$16*'Data &amp; Parameter'!$E$17*('Data &amp; Parameter'!$E$18+'Data &amp; Parameter'!$E$19)*'Data &amp; Parameter'!$E$20*'Data &amp; Parameter'!$E$37*R1027</f>
        <v>0.63818956679213612</v>
      </c>
      <c r="T1027" s="28">
        <f t="shared" si="15"/>
        <v>1.2763791335842722</v>
      </c>
    </row>
    <row r="1028" spans="1:20" ht="15.75" customHeight="1" x14ac:dyDescent="0.35">
      <c r="A1028">
        <v>1021</v>
      </c>
      <c r="B1028" s="76">
        <v>44235</v>
      </c>
      <c r="C1028" s="1" t="s">
        <v>3331</v>
      </c>
      <c r="D1028" s="76">
        <v>44235</v>
      </c>
      <c r="E1028" s="1" t="s">
        <v>3332</v>
      </c>
      <c r="F1028" s="1" t="s">
        <v>3333</v>
      </c>
      <c r="G1028" s="1" t="s">
        <v>123</v>
      </c>
      <c r="H1028" s="1" t="s">
        <v>124</v>
      </c>
      <c r="I1028" s="1" t="s">
        <v>125</v>
      </c>
      <c r="J1028" s="1" t="s">
        <v>487</v>
      </c>
      <c r="K1028" s="1" t="s">
        <v>487</v>
      </c>
      <c r="L1028">
        <f>ROUNDUP(IF(B1028&gt;$D$4,0,($D$4-B1028+1)/365),0)</f>
        <v>0</v>
      </c>
      <c r="M1028">
        <f>ROUNDUP(IF(B1028&gt;$D$5,0,($D$5-B1028+1)/365),0)</f>
        <v>1</v>
      </c>
      <c r="N1028" s="28">
        <f>IF(OR(L1028=1,M1028=1),IF(B1028+364&lt;=$D$5,(B1028+364-$D$4+1)/365,IF(B1028&gt;$D$4,($D$5-B1028+1)/365,$D$6/365)),0)</f>
        <v>0.18356164383561643</v>
      </c>
      <c r="O1028" s="28">
        <f>'Data &amp; Parameter'!$E$16*'Data &amp; Parameter'!$E$17*('Data &amp; Parameter'!$E$18+'Data &amp; Parameter'!$E$19)*'Data &amp; Parameter'!$E$20*'Data &amp; Parameter'!$E$37*N1028</f>
        <v>0.63818956679213612</v>
      </c>
      <c r="P1028">
        <f>ROUNDUP(IF(D1028&gt;$D$4,0,($D$4-D1028+1)/365),0)</f>
        <v>0</v>
      </c>
      <c r="Q1028">
        <f>ROUNDUP(IF(D1028&gt;$D$5,0,($D$5-D1028+1)/365),0)</f>
        <v>1</v>
      </c>
      <c r="R1028" s="28">
        <f>IF(OR(P1028=1,Q1028=1),IF(D1028+364&lt;=$D$5,(D1028+364-$D$4+1)/365,IF(D1028&gt;$D$4,($D$5-D1028+1)/365,$D$6/365)),0)</f>
        <v>0.18356164383561643</v>
      </c>
      <c r="S1028" s="28">
        <f>'Data &amp; Parameter'!$E$16*'Data &amp; Parameter'!$E$17*('Data &amp; Parameter'!$E$18+'Data &amp; Parameter'!$E$19)*'Data &amp; Parameter'!$E$20*'Data &amp; Parameter'!$E$37*R1028</f>
        <v>0.63818956679213612</v>
      </c>
      <c r="T1028" s="28">
        <f t="shared" si="15"/>
        <v>1.2763791335842722</v>
      </c>
    </row>
    <row r="1029" spans="1:20" ht="15.75" customHeight="1" x14ac:dyDescent="0.35">
      <c r="A1029">
        <v>1022</v>
      </c>
      <c r="B1029" s="76">
        <v>44235</v>
      </c>
      <c r="C1029" s="1" t="s">
        <v>3334</v>
      </c>
      <c r="D1029" s="76">
        <v>44235</v>
      </c>
      <c r="E1029" s="1" t="s">
        <v>3335</v>
      </c>
      <c r="F1029" s="1" t="s">
        <v>3336</v>
      </c>
      <c r="G1029" s="1" t="s">
        <v>123</v>
      </c>
      <c r="H1029" s="1" t="s">
        <v>124</v>
      </c>
      <c r="I1029" s="1" t="s">
        <v>125</v>
      </c>
      <c r="J1029" s="1" t="s">
        <v>487</v>
      </c>
      <c r="K1029" s="1" t="s">
        <v>487</v>
      </c>
      <c r="L1029">
        <f>ROUNDUP(IF(B1029&gt;$D$4,0,($D$4-B1029+1)/365),0)</f>
        <v>0</v>
      </c>
      <c r="M1029">
        <f>ROUNDUP(IF(B1029&gt;$D$5,0,($D$5-B1029+1)/365),0)</f>
        <v>1</v>
      </c>
      <c r="N1029" s="28">
        <f>IF(OR(L1029=1,M1029=1),IF(B1029+364&lt;=$D$5,(B1029+364-$D$4+1)/365,IF(B1029&gt;$D$4,($D$5-B1029+1)/365,$D$6/365)),0)</f>
        <v>0.18356164383561643</v>
      </c>
      <c r="O1029" s="28">
        <f>'Data &amp; Parameter'!$E$16*'Data &amp; Parameter'!$E$17*('Data &amp; Parameter'!$E$18+'Data &amp; Parameter'!$E$19)*'Data &amp; Parameter'!$E$20*'Data &amp; Parameter'!$E$37*N1029</f>
        <v>0.63818956679213612</v>
      </c>
      <c r="P1029">
        <f>ROUNDUP(IF(D1029&gt;$D$4,0,($D$4-D1029+1)/365),0)</f>
        <v>0</v>
      </c>
      <c r="Q1029">
        <f>ROUNDUP(IF(D1029&gt;$D$5,0,($D$5-D1029+1)/365),0)</f>
        <v>1</v>
      </c>
      <c r="R1029" s="28">
        <f>IF(OR(P1029=1,Q1029=1),IF(D1029+364&lt;=$D$5,(D1029+364-$D$4+1)/365,IF(D1029&gt;$D$4,($D$5-D1029+1)/365,$D$6/365)),0)</f>
        <v>0.18356164383561643</v>
      </c>
      <c r="S1029" s="28">
        <f>'Data &amp; Parameter'!$E$16*'Data &amp; Parameter'!$E$17*('Data &amp; Parameter'!$E$18+'Data &amp; Parameter'!$E$19)*'Data &amp; Parameter'!$E$20*'Data &amp; Parameter'!$E$37*R1029</f>
        <v>0.63818956679213612</v>
      </c>
      <c r="T1029" s="28">
        <f t="shared" si="15"/>
        <v>1.2763791335842722</v>
      </c>
    </row>
    <row r="1030" spans="1:20" ht="15.75" customHeight="1" x14ac:dyDescent="0.35">
      <c r="A1030">
        <v>1023</v>
      </c>
      <c r="B1030" s="76">
        <v>44235</v>
      </c>
      <c r="C1030" s="1" t="s">
        <v>3337</v>
      </c>
      <c r="D1030" s="76">
        <v>44235</v>
      </c>
      <c r="E1030" s="1" t="s">
        <v>3338</v>
      </c>
      <c r="F1030" s="1" t="s">
        <v>3339</v>
      </c>
      <c r="G1030" s="1" t="s">
        <v>123</v>
      </c>
      <c r="H1030" s="1" t="s">
        <v>124</v>
      </c>
      <c r="I1030" s="1" t="s">
        <v>125</v>
      </c>
      <c r="J1030" s="1" t="s">
        <v>487</v>
      </c>
      <c r="K1030" s="1" t="s">
        <v>487</v>
      </c>
      <c r="L1030">
        <f>ROUNDUP(IF(B1030&gt;$D$4,0,($D$4-B1030+1)/365),0)</f>
        <v>0</v>
      </c>
      <c r="M1030">
        <f>ROUNDUP(IF(B1030&gt;$D$5,0,($D$5-B1030+1)/365),0)</f>
        <v>1</v>
      </c>
      <c r="N1030" s="28">
        <f>IF(OR(L1030=1,M1030=1),IF(B1030+364&lt;=$D$5,(B1030+364-$D$4+1)/365,IF(B1030&gt;$D$4,($D$5-B1030+1)/365,$D$6/365)),0)</f>
        <v>0.18356164383561643</v>
      </c>
      <c r="O1030" s="28">
        <f>'Data &amp; Parameter'!$E$16*'Data &amp; Parameter'!$E$17*('Data &amp; Parameter'!$E$18+'Data &amp; Parameter'!$E$19)*'Data &amp; Parameter'!$E$20*'Data &amp; Parameter'!$E$37*N1030</f>
        <v>0.63818956679213612</v>
      </c>
      <c r="P1030">
        <f>ROUNDUP(IF(D1030&gt;$D$4,0,($D$4-D1030+1)/365),0)</f>
        <v>0</v>
      </c>
      <c r="Q1030">
        <f>ROUNDUP(IF(D1030&gt;$D$5,0,($D$5-D1030+1)/365),0)</f>
        <v>1</v>
      </c>
      <c r="R1030" s="28">
        <f>IF(OR(P1030=1,Q1030=1),IF(D1030+364&lt;=$D$5,(D1030+364-$D$4+1)/365,IF(D1030&gt;$D$4,($D$5-D1030+1)/365,$D$6/365)),0)</f>
        <v>0.18356164383561643</v>
      </c>
      <c r="S1030" s="28">
        <f>'Data &amp; Parameter'!$E$16*'Data &amp; Parameter'!$E$17*('Data &amp; Parameter'!$E$18+'Data &amp; Parameter'!$E$19)*'Data &amp; Parameter'!$E$20*'Data &amp; Parameter'!$E$37*R1030</f>
        <v>0.63818956679213612</v>
      </c>
      <c r="T1030" s="28">
        <f t="shared" si="15"/>
        <v>1.2763791335842722</v>
      </c>
    </row>
    <row r="1031" spans="1:20" ht="15.75" customHeight="1" x14ac:dyDescent="0.35">
      <c r="A1031">
        <v>1024</v>
      </c>
      <c r="B1031" s="76">
        <v>44235</v>
      </c>
      <c r="C1031" s="1" t="s">
        <v>3340</v>
      </c>
      <c r="D1031" s="76">
        <v>44235</v>
      </c>
      <c r="E1031" s="1" t="s">
        <v>3341</v>
      </c>
      <c r="F1031" s="1" t="s">
        <v>3342</v>
      </c>
      <c r="G1031" s="1" t="s">
        <v>123</v>
      </c>
      <c r="H1031" s="1" t="s">
        <v>124</v>
      </c>
      <c r="I1031" s="1" t="s">
        <v>125</v>
      </c>
      <c r="J1031" s="1" t="s">
        <v>487</v>
      </c>
      <c r="K1031" s="1" t="s">
        <v>487</v>
      </c>
      <c r="L1031">
        <f>ROUNDUP(IF(B1031&gt;$D$4,0,($D$4-B1031+1)/365),0)</f>
        <v>0</v>
      </c>
      <c r="M1031">
        <f>ROUNDUP(IF(B1031&gt;$D$5,0,($D$5-B1031+1)/365),0)</f>
        <v>1</v>
      </c>
      <c r="N1031" s="28">
        <f>IF(OR(L1031=1,M1031=1),IF(B1031+364&lt;=$D$5,(B1031+364-$D$4+1)/365,IF(B1031&gt;$D$4,($D$5-B1031+1)/365,$D$6/365)),0)</f>
        <v>0.18356164383561643</v>
      </c>
      <c r="O1031" s="28">
        <f>'Data &amp; Parameter'!$E$16*'Data &amp; Parameter'!$E$17*('Data &amp; Parameter'!$E$18+'Data &amp; Parameter'!$E$19)*'Data &amp; Parameter'!$E$20*'Data &amp; Parameter'!$E$37*N1031</f>
        <v>0.63818956679213612</v>
      </c>
      <c r="P1031">
        <f>ROUNDUP(IF(D1031&gt;$D$4,0,($D$4-D1031+1)/365),0)</f>
        <v>0</v>
      </c>
      <c r="Q1031">
        <f>ROUNDUP(IF(D1031&gt;$D$5,0,($D$5-D1031+1)/365),0)</f>
        <v>1</v>
      </c>
      <c r="R1031" s="28">
        <f>IF(OR(P1031=1,Q1031=1),IF(D1031+364&lt;=$D$5,(D1031+364-$D$4+1)/365,IF(D1031&gt;$D$4,($D$5-D1031+1)/365,$D$6/365)),0)</f>
        <v>0.18356164383561643</v>
      </c>
      <c r="S1031" s="28">
        <f>'Data &amp; Parameter'!$E$16*'Data &amp; Parameter'!$E$17*('Data &amp; Parameter'!$E$18+'Data &amp; Parameter'!$E$19)*'Data &amp; Parameter'!$E$20*'Data &amp; Parameter'!$E$37*R1031</f>
        <v>0.63818956679213612</v>
      </c>
      <c r="T1031" s="28">
        <f t="shared" si="15"/>
        <v>1.2763791335842722</v>
      </c>
    </row>
    <row r="1032" spans="1:20" ht="15.75" customHeight="1" x14ac:dyDescent="0.35">
      <c r="A1032">
        <v>1025</v>
      </c>
      <c r="B1032" s="76">
        <v>44235</v>
      </c>
      <c r="C1032" s="1" t="s">
        <v>3343</v>
      </c>
      <c r="D1032" s="76">
        <v>44235</v>
      </c>
      <c r="E1032" s="1" t="s">
        <v>3344</v>
      </c>
      <c r="F1032" s="1" t="s">
        <v>3345</v>
      </c>
      <c r="G1032" s="1" t="s">
        <v>123</v>
      </c>
      <c r="H1032" s="1" t="s">
        <v>124</v>
      </c>
      <c r="I1032" s="1" t="s">
        <v>125</v>
      </c>
      <c r="J1032" s="1" t="s">
        <v>487</v>
      </c>
      <c r="K1032" s="1" t="s">
        <v>487</v>
      </c>
      <c r="L1032">
        <f>ROUNDUP(IF(B1032&gt;$D$4,0,($D$4-B1032+1)/365),0)</f>
        <v>0</v>
      </c>
      <c r="M1032">
        <f>ROUNDUP(IF(B1032&gt;$D$5,0,($D$5-B1032+1)/365),0)</f>
        <v>1</v>
      </c>
      <c r="N1032" s="28">
        <f>IF(OR(L1032=1,M1032=1),IF(B1032+364&lt;=$D$5,(B1032+364-$D$4+1)/365,IF(B1032&gt;$D$4,($D$5-B1032+1)/365,$D$6/365)),0)</f>
        <v>0.18356164383561643</v>
      </c>
      <c r="O1032" s="28">
        <f>'Data &amp; Parameter'!$E$16*'Data &amp; Parameter'!$E$17*('Data &amp; Parameter'!$E$18+'Data &amp; Parameter'!$E$19)*'Data &amp; Parameter'!$E$20*'Data &amp; Parameter'!$E$37*N1032</f>
        <v>0.63818956679213612</v>
      </c>
      <c r="P1032">
        <f>ROUNDUP(IF(D1032&gt;$D$4,0,($D$4-D1032+1)/365),0)</f>
        <v>0</v>
      </c>
      <c r="Q1032">
        <f>ROUNDUP(IF(D1032&gt;$D$5,0,($D$5-D1032+1)/365),0)</f>
        <v>1</v>
      </c>
      <c r="R1032" s="28">
        <f>IF(OR(P1032=1,Q1032=1),IF(D1032+364&lt;=$D$5,(D1032+364-$D$4+1)/365,IF(D1032&gt;$D$4,($D$5-D1032+1)/365,$D$6/365)),0)</f>
        <v>0.18356164383561643</v>
      </c>
      <c r="S1032" s="28">
        <f>'Data &amp; Parameter'!$E$16*'Data &amp; Parameter'!$E$17*('Data &amp; Parameter'!$E$18+'Data &amp; Parameter'!$E$19)*'Data &amp; Parameter'!$E$20*'Data &amp; Parameter'!$E$37*R1032</f>
        <v>0.63818956679213612</v>
      </c>
      <c r="T1032" s="28">
        <f t="shared" si="15"/>
        <v>1.2763791335842722</v>
      </c>
    </row>
    <row r="1033" spans="1:20" ht="15.75" customHeight="1" x14ac:dyDescent="0.35">
      <c r="A1033">
        <v>1026</v>
      </c>
      <c r="B1033" s="76">
        <v>44235</v>
      </c>
      <c r="C1033" s="1" t="s">
        <v>3346</v>
      </c>
      <c r="D1033" s="76">
        <v>44235</v>
      </c>
      <c r="E1033" s="1" t="s">
        <v>3347</v>
      </c>
      <c r="F1033" s="1" t="s">
        <v>3348</v>
      </c>
      <c r="G1033" s="1" t="s">
        <v>123</v>
      </c>
      <c r="H1033" s="1" t="s">
        <v>124</v>
      </c>
      <c r="I1033" s="1" t="s">
        <v>125</v>
      </c>
      <c r="J1033" s="1" t="s">
        <v>487</v>
      </c>
      <c r="K1033" s="1" t="s">
        <v>487</v>
      </c>
      <c r="L1033">
        <f>ROUNDUP(IF(B1033&gt;$D$4,0,($D$4-B1033+1)/365),0)</f>
        <v>0</v>
      </c>
      <c r="M1033">
        <f>ROUNDUP(IF(B1033&gt;$D$5,0,($D$5-B1033+1)/365),0)</f>
        <v>1</v>
      </c>
      <c r="N1033" s="28">
        <f>IF(OR(L1033=1,M1033=1),IF(B1033+364&lt;=$D$5,(B1033+364-$D$4+1)/365,IF(B1033&gt;$D$4,($D$5-B1033+1)/365,$D$6/365)),0)</f>
        <v>0.18356164383561643</v>
      </c>
      <c r="O1033" s="28">
        <f>'Data &amp; Parameter'!$E$16*'Data &amp; Parameter'!$E$17*('Data &amp; Parameter'!$E$18+'Data &amp; Parameter'!$E$19)*'Data &amp; Parameter'!$E$20*'Data &amp; Parameter'!$E$37*N1033</f>
        <v>0.63818956679213612</v>
      </c>
      <c r="P1033">
        <f>ROUNDUP(IF(D1033&gt;$D$4,0,($D$4-D1033+1)/365),0)</f>
        <v>0</v>
      </c>
      <c r="Q1033">
        <f>ROUNDUP(IF(D1033&gt;$D$5,0,($D$5-D1033+1)/365),0)</f>
        <v>1</v>
      </c>
      <c r="R1033" s="28">
        <f>IF(OR(P1033=1,Q1033=1),IF(D1033+364&lt;=$D$5,(D1033+364-$D$4+1)/365,IF(D1033&gt;$D$4,($D$5-D1033+1)/365,$D$6/365)),0)</f>
        <v>0.18356164383561643</v>
      </c>
      <c r="S1033" s="28">
        <f>'Data &amp; Parameter'!$E$16*'Data &amp; Parameter'!$E$17*('Data &amp; Parameter'!$E$18+'Data &amp; Parameter'!$E$19)*'Data &amp; Parameter'!$E$20*'Data &amp; Parameter'!$E$37*R1033</f>
        <v>0.63818956679213612</v>
      </c>
      <c r="T1033" s="28">
        <f t="shared" ref="T1033:T1096" si="16">O1033+S1033</f>
        <v>1.2763791335842722</v>
      </c>
    </row>
    <row r="1034" spans="1:20" ht="15.75" customHeight="1" x14ac:dyDescent="0.35">
      <c r="A1034">
        <v>1027</v>
      </c>
      <c r="B1034" s="76">
        <v>44235</v>
      </c>
      <c r="C1034" s="1" t="s">
        <v>3349</v>
      </c>
      <c r="D1034" s="76">
        <v>44235</v>
      </c>
      <c r="E1034" s="1" t="s">
        <v>3350</v>
      </c>
      <c r="F1034" s="1" t="s">
        <v>3351</v>
      </c>
      <c r="G1034" s="1" t="s">
        <v>123</v>
      </c>
      <c r="H1034" s="1" t="s">
        <v>124</v>
      </c>
      <c r="I1034" s="1" t="s">
        <v>125</v>
      </c>
      <c r="J1034" s="1" t="s">
        <v>487</v>
      </c>
      <c r="K1034" s="1" t="s">
        <v>487</v>
      </c>
      <c r="L1034">
        <f>ROUNDUP(IF(B1034&gt;$D$4,0,($D$4-B1034+1)/365),0)</f>
        <v>0</v>
      </c>
      <c r="M1034">
        <f>ROUNDUP(IF(B1034&gt;$D$5,0,($D$5-B1034+1)/365),0)</f>
        <v>1</v>
      </c>
      <c r="N1034" s="28">
        <f>IF(OR(L1034=1,M1034=1),IF(B1034+364&lt;=$D$5,(B1034+364-$D$4+1)/365,IF(B1034&gt;$D$4,($D$5-B1034+1)/365,$D$6/365)),0)</f>
        <v>0.18356164383561643</v>
      </c>
      <c r="O1034" s="28">
        <f>'Data &amp; Parameter'!$E$16*'Data &amp; Parameter'!$E$17*('Data &amp; Parameter'!$E$18+'Data &amp; Parameter'!$E$19)*'Data &amp; Parameter'!$E$20*'Data &amp; Parameter'!$E$37*N1034</f>
        <v>0.63818956679213612</v>
      </c>
      <c r="P1034">
        <f>ROUNDUP(IF(D1034&gt;$D$4,0,($D$4-D1034+1)/365),0)</f>
        <v>0</v>
      </c>
      <c r="Q1034">
        <f>ROUNDUP(IF(D1034&gt;$D$5,0,($D$5-D1034+1)/365),0)</f>
        <v>1</v>
      </c>
      <c r="R1034" s="28">
        <f>IF(OR(P1034=1,Q1034=1),IF(D1034+364&lt;=$D$5,(D1034+364-$D$4+1)/365,IF(D1034&gt;$D$4,($D$5-D1034+1)/365,$D$6/365)),0)</f>
        <v>0.18356164383561643</v>
      </c>
      <c r="S1034" s="28">
        <f>'Data &amp; Parameter'!$E$16*'Data &amp; Parameter'!$E$17*('Data &amp; Parameter'!$E$18+'Data &amp; Parameter'!$E$19)*'Data &amp; Parameter'!$E$20*'Data &amp; Parameter'!$E$37*R1034</f>
        <v>0.63818956679213612</v>
      </c>
      <c r="T1034" s="28">
        <f t="shared" si="16"/>
        <v>1.2763791335842722</v>
      </c>
    </row>
    <row r="1035" spans="1:20" ht="15.75" customHeight="1" x14ac:dyDescent="0.35">
      <c r="A1035">
        <v>1028</v>
      </c>
      <c r="B1035" s="76">
        <v>44235</v>
      </c>
      <c r="C1035" s="1" t="s">
        <v>3352</v>
      </c>
      <c r="D1035" s="76">
        <v>44235</v>
      </c>
      <c r="E1035" s="1" t="s">
        <v>3353</v>
      </c>
      <c r="F1035" s="1" t="s">
        <v>3354</v>
      </c>
      <c r="G1035" s="1" t="s">
        <v>123</v>
      </c>
      <c r="H1035" s="1" t="s">
        <v>124</v>
      </c>
      <c r="I1035" s="1" t="s">
        <v>125</v>
      </c>
      <c r="J1035" s="1" t="s">
        <v>487</v>
      </c>
      <c r="K1035" s="1" t="s">
        <v>487</v>
      </c>
      <c r="L1035">
        <f>ROUNDUP(IF(B1035&gt;$D$4,0,($D$4-B1035+1)/365),0)</f>
        <v>0</v>
      </c>
      <c r="M1035">
        <f>ROUNDUP(IF(B1035&gt;$D$5,0,($D$5-B1035+1)/365),0)</f>
        <v>1</v>
      </c>
      <c r="N1035" s="28">
        <f>IF(OR(L1035=1,M1035=1),IF(B1035+364&lt;=$D$5,(B1035+364-$D$4+1)/365,IF(B1035&gt;$D$4,($D$5-B1035+1)/365,$D$6/365)),0)</f>
        <v>0.18356164383561643</v>
      </c>
      <c r="O1035" s="28">
        <f>'Data &amp; Parameter'!$E$16*'Data &amp; Parameter'!$E$17*('Data &amp; Parameter'!$E$18+'Data &amp; Parameter'!$E$19)*'Data &amp; Parameter'!$E$20*'Data &amp; Parameter'!$E$37*N1035</f>
        <v>0.63818956679213612</v>
      </c>
      <c r="P1035">
        <f>ROUNDUP(IF(D1035&gt;$D$4,0,($D$4-D1035+1)/365),0)</f>
        <v>0</v>
      </c>
      <c r="Q1035">
        <f>ROUNDUP(IF(D1035&gt;$D$5,0,($D$5-D1035+1)/365),0)</f>
        <v>1</v>
      </c>
      <c r="R1035" s="28">
        <f>IF(OR(P1035=1,Q1035=1),IF(D1035+364&lt;=$D$5,(D1035+364-$D$4+1)/365,IF(D1035&gt;$D$4,($D$5-D1035+1)/365,$D$6/365)),0)</f>
        <v>0.18356164383561643</v>
      </c>
      <c r="S1035" s="28">
        <f>'Data &amp; Parameter'!$E$16*'Data &amp; Parameter'!$E$17*('Data &amp; Parameter'!$E$18+'Data &amp; Parameter'!$E$19)*'Data &amp; Parameter'!$E$20*'Data &amp; Parameter'!$E$37*R1035</f>
        <v>0.63818956679213612</v>
      </c>
      <c r="T1035" s="28">
        <f t="shared" si="16"/>
        <v>1.2763791335842722</v>
      </c>
    </row>
    <row r="1036" spans="1:20" ht="15.75" customHeight="1" x14ac:dyDescent="0.35">
      <c r="A1036">
        <v>1029</v>
      </c>
      <c r="B1036" s="76">
        <v>44235</v>
      </c>
      <c r="C1036" s="1" t="s">
        <v>3355</v>
      </c>
      <c r="D1036" s="76">
        <v>44235</v>
      </c>
      <c r="E1036" s="1" t="s">
        <v>3356</v>
      </c>
      <c r="F1036" s="1" t="s">
        <v>3357</v>
      </c>
      <c r="G1036" s="1" t="s">
        <v>123</v>
      </c>
      <c r="H1036" s="1" t="s">
        <v>124</v>
      </c>
      <c r="I1036" s="1" t="s">
        <v>125</v>
      </c>
      <c r="J1036" s="1" t="s">
        <v>487</v>
      </c>
      <c r="K1036" s="1" t="s">
        <v>487</v>
      </c>
      <c r="L1036">
        <f>ROUNDUP(IF(B1036&gt;$D$4,0,($D$4-B1036+1)/365),0)</f>
        <v>0</v>
      </c>
      <c r="M1036">
        <f>ROUNDUP(IF(B1036&gt;$D$5,0,($D$5-B1036+1)/365),0)</f>
        <v>1</v>
      </c>
      <c r="N1036" s="28">
        <f>IF(OR(L1036=1,M1036=1),IF(B1036+364&lt;=$D$5,(B1036+364-$D$4+1)/365,IF(B1036&gt;$D$4,($D$5-B1036+1)/365,$D$6/365)),0)</f>
        <v>0.18356164383561643</v>
      </c>
      <c r="O1036" s="28">
        <f>'Data &amp; Parameter'!$E$16*'Data &amp; Parameter'!$E$17*('Data &amp; Parameter'!$E$18+'Data &amp; Parameter'!$E$19)*'Data &amp; Parameter'!$E$20*'Data &amp; Parameter'!$E$37*N1036</f>
        <v>0.63818956679213612</v>
      </c>
      <c r="P1036">
        <f>ROUNDUP(IF(D1036&gt;$D$4,0,($D$4-D1036+1)/365),0)</f>
        <v>0</v>
      </c>
      <c r="Q1036">
        <f>ROUNDUP(IF(D1036&gt;$D$5,0,($D$5-D1036+1)/365),0)</f>
        <v>1</v>
      </c>
      <c r="R1036" s="28">
        <f>IF(OR(P1036=1,Q1036=1),IF(D1036+364&lt;=$D$5,(D1036+364-$D$4+1)/365,IF(D1036&gt;$D$4,($D$5-D1036+1)/365,$D$6/365)),0)</f>
        <v>0.18356164383561643</v>
      </c>
      <c r="S1036" s="28">
        <f>'Data &amp; Parameter'!$E$16*'Data &amp; Parameter'!$E$17*('Data &amp; Parameter'!$E$18+'Data &amp; Parameter'!$E$19)*'Data &amp; Parameter'!$E$20*'Data &amp; Parameter'!$E$37*R1036</f>
        <v>0.63818956679213612</v>
      </c>
      <c r="T1036" s="28">
        <f t="shared" si="16"/>
        <v>1.2763791335842722</v>
      </c>
    </row>
    <row r="1037" spans="1:20" ht="15.75" customHeight="1" x14ac:dyDescent="0.35">
      <c r="A1037">
        <v>1030</v>
      </c>
      <c r="B1037" s="76">
        <v>44235</v>
      </c>
      <c r="C1037" s="1" t="s">
        <v>3358</v>
      </c>
      <c r="D1037" s="76">
        <v>44235</v>
      </c>
      <c r="E1037" s="1" t="s">
        <v>3359</v>
      </c>
      <c r="F1037" s="1" t="s">
        <v>3360</v>
      </c>
      <c r="G1037" s="1" t="s">
        <v>123</v>
      </c>
      <c r="H1037" s="1" t="s">
        <v>124</v>
      </c>
      <c r="I1037" s="1" t="s">
        <v>125</v>
      </c>
      <c r="J1037" s="1" t="s">
        <v>487</v>
      </c>
      <c r="K1037" s="1" t="s">
        <v>487</v>
      </c>
      <c r="L1037">
        <f>ROUNDUP(IF(B1037&gt;$D$4,0,($D$4-B1037+1)/365),0)</f>
        <v>0</v>
      </c>
      <c r="M1037">
        <f>ROUNDUP(IF(B1037&gt;$D$5,0,($D$5-B1037+1)/365),0)</f>
        <v>1</v>
      </c>
      <c r="N1037" s="28">
        <f>IF(OR(L1037=1,M1037=1),IF(B1037+364&lt;=$D$5,(B1037+364-$D$4+1)/365,IF(B1037&gt;$D$4,($D$5-B1037+1)/365,$D$6/365)),0)</f>
        <v>0.18356164383561643</v>
      </c>
      <c r="O1037" s="28">
        <f>'Data &amp; Parameter'!$E$16*'Data &amp; Parameter'!$E$17*('Data &amp; Parameter'!$E$18+'Data &amp; Parameter'!$E$19)*'Data &amp; Parameter'!$E$20*'Data &amp; Parameter'!$E$37*N1037</f>
        <v>0.63818956679213612</v>
      </c>
      <c r="P1037">
        <f>ROUNDUP(IF(D1037&gt;$D$4,0,($D$4-D1037+1)/365),0)</f>
        <v>0</v>
      </c>
      <c r="Q1037">
        <f>ROUNDUP(IF(D1037&gt;$D$5,0,($D$5-D1037+1)/365),0)</f>
        <v>1</v>
      </c>
      <c r="R1037" s="28">
        <f>IF(OR(P1037=1,Q1037=1),IF(D1037+364&lt;=$D$5,(D1037+364-$D$4+1)/365,IF(D1037&gt;$D$4,($D$5-D1037+1)/365,$D$6/365)),0)</f>
        <v>0.18356164383561643</v>
      </c>
      <c r="S1037" s="28">
        <f>'Data &amp; Parameter'!$E$16*'Data &amp; Parameter'!$E$17*('Data &amp; Parameter'!$E$18+'Data &amp; Parameter'!$E$19)*'Data &amp; Parameter'!$E$20*'Data &amp; Parameter'!$E$37*R1037</f>
        <v>0.63818956679213612</v>
      </c>
      <c r="T1037" s="28">
        <f t="shared" si="16"/>
        <v>1.2763791335842722</v>
      </c>
    </row>
    <row r="1038" spans="1:20" ht="15.75" customHeight="1" x14ac:dyDescent="0.35">
      <c r="A1038">
        <v>1031</v>
      </c>
      <c r="B1038" s="76">
        <v>44235</v>
      </c>
      <c r="C1038" s="1" t="s">
        <v>3361</v>
      </c>
      <c r="D1038" s="76">
        <v>44235</v>
      </c>
      <c r="E1038" s="1" t="s">
        <v>3362</v>
      </c>
      <c r="F1038" s="1" t="s">
        <v>3363</v>
      </c>
      <c r="G1038" s="1" t="s">
        <v>123</v>
      </c>
      <c r="H1038" s="1" t="s">
        <v>124</v>
      </c>
      <c r="I1038" s="1" t="s">
        <v>125</v>
      </c>
      <c r="J1038" s="1" t="s">
        <v>487</v>
      </c>
      <c r="K1038" s="1" t="s">
        <v>487</v>
      </c>
      <c r="L1038">
        <f>ROUNDUP(IF(B1038&gt;$D$4,0,($D$4-B1038+1)/365),0)</f>
        <v>0</v>
      </c>
      <c r="M1038">
        <f>ROUNDUP(IF(B1038&gt;$D$5,0,($D$5-B1038+1)/365),0)</f>
        <v>1</v>
      </c>
      <c r="N1038" s="28">
        <f>IF(OR(L1038=1,M1038=1),IF(B1038+364&lt;=$D$5,(B1038+364-$D$4+1)/365,IF(B1038&gt;$D$4,($D$5-B1038+1)/365,$D$6/365)),0)</f>
        <v>0.18356164383561643</v>
      </c>
      <c r="O1038" s="28">
        <f>'Data &amp; Parameter'!$E$16*'Data &amp; Parameter'!$E$17*('Data &amp; Parameter'!$E$18+'Data &amp; Parameter'!$E$19)*'Data &amp; Parameter'!$E$20*'Data &amp; Parameter'!$E$37*N1038</f>
        <v>0.63818956679213612</v>
      </c>
      <c r="P1038">
        <f>ROUNDUP(IF(D1038&gt;$D$4,0,($D$4-D1038+1)/365),0)</f>
        <v>0</v>
      </c>
      <c r="Q1038">
        <f>ROUNDUP(IF(D1038&gt;$D$5,0,($D$5-D1038+1)/365),0)</f>
        <v>1</v>
      </c>
      <c r="R1038" s="28">
        <f>IF(OR(P1038=1,Q1038=1),IF(D1038+364&lt;=$D$5,(D1038+364-$D$4+1)/365,IF(D1038&gt;$D$4,($D$5-D1038+1)/365,$D$6/365)),0)</f>
        <v>0.18356164383561643</v>
      </c>
      <c r="S1038" s="28">
        <f>'Data &amp; Parameter'!$E$16*'Data &amp; Parameter'!$E$17*('Data &amp; Parameter'!$E$18+'Data &amp; Parameter'!$E$19)*'Data &amp; Parameter'!$E$20*'Data &amp; Parameter'!$E$37*R1038</f>
        <v>0.63818956679213612</v>
      </c>
      <c r="T1038" s="28">
        <f t="shared" si="16"/>
        <v>1.2763791335842722</v>
      </c>
    </row>
    <row r="1039" spans="1:20" ht="15.75" customHeight="1" x14ac:dyDescent="0.35">
      <c r="A1039">
        <v>1032</v>
      </c>
      <c r="B1039" s="76">
        <v>44235</v>
      </c>
      <c r="C1039" s="1" t="s">
        <v>3364</v>
      </c>
      <c r="D1039" s="76">
        <v>44235</v>
      </c>
      <c r="E1039" s="1" t="s">
        <v>3365</v>
      </c>
      <c r="F1039" s="1" t="s">
        <v>3366</v>
      </c>
      <c r="G1039" s="1" t="s">
        <v>123</v>
      </c>
      <c r="H1039" s="1" t="s">
        <v>124</v>
      </c>
      <c r="I1039" s="1" t="s">
        <v>125</v>
      </c>
      <c r="J1039" s="1" t="s">
        <v>487</v>
      </c>
      <c r="K1039" s="1" t="s">
        <v>487</v>
      </c>
      <c r="L1039">
        <f>ROUNDUP(IF(B1039&gt;$D$4,0,($D$4-B1039+1)/365),0)</f>
        <v>0</v>
      </c>
      <c r="M1039">
        <f>ROUNDUP(IF(B1039&gt;$D$5,0,($D$5-B1039+1)/365),0)</f>
        <v>1</v>
      </c>
      <c r="N1039" s="28">
        <f>IF(OR(L1039=1,M1039=1),IF(B1039+364&lt;=$D$5,(B1039+364-$D$4+1)/365,IF(B1039&gt;$D$4,($D$5-B1039+1)/365,$D$6/365)),0)</f>
        <v>0.18356164383561643</v>
      </c>
      <c r="O1039" s="28">
        <f>'Data &amp; Parameter'!$E$16*'Data &amp; Parameter'!$E$17*('Data &amp; Parameter'!$E$18+'Data &amp; Parameter'!$E$19)*'Data &amp; Parameter'!$E$20*'Data &amp; Parameter'!$E$37*N1039</f>
        <v>0.63818956679213612</v>
      </c>
      <c r="P1039">
        <f>ROUNDUP(IF(D1039&gt;$D$4,0,($D$4-D1039+1)/365),0)</f>
        <v>0</v>
      </c>
      <c r="Q1039">
        <f>ROUNDUP(IF(D1039&gt;$D$5,0,($D$5-D1039+1)/365),0)</f>
        <v>1</v>
      </c>
      <c r="R1039" s="28">
        <f>IF(OR(P1039=1,Q1039=1),IF(D1039+364&lt;=$D$5,(D1039+364-$D$4+1)/365,IF(D1039&gt;$D$4,($D$5-D1039+1)/365,$D$6/365)),0)</f>
        <v>0.18356164383561643</v>
      </c>
      <c r="S1039" s="28">
        <f>'Data &amp; Parameter'!$E$16*'Data &amp; Parameter'!$E$17*('Data &amp; Parameter'!$E$18+'Data &amp; Parameter'!$E$19)*'Data &amp; Parameter'!$E$20*'Data &amp; Parameter'!$E$37*R1039</f>
        <v>0.63818956679213612</v>
      </c>
      <c r="T1039" s="28">
        <f t="shared" si="16"/>
        <v>1.2763791335842722</v>
      </c>
    </row>
    <row r="1040" spans="1:20" ht="15.75" customHeight="1" x14ac:dyDescent="0.35">
      <c r="A1040">
        <v>1033</v>
      </c>
      <c r="B1040" s="76">
        <v>44235</v>
      </c>
      <c r="C1040" s="1" t="s">
        <v>3367</v>
      </c>
      <c r="D1040" s="76">
        <v>44235</v>
      </c>
      <c r="E1040" s="1" t="s">
        <v>3368</v>
      </c>
      <c r="F1040" s="1" t="s">
        <v>3369</v>
      </c>
      <c r="G1040" s="1" t="s">
        <v>123</v>
      </c>
      <c r="H1040" s="1" t="s">
        <v>124</v>
      </c>
      <c r="I1040" s="1" t="s">
        <v>125</v>
      </c>
      <c r="J1040" s="1" t="s">
        <v>487</v>
      </c>
      <c r="K1040" s="1" t="s">
        <v>487</v>
      </c>
      <c r="L1040">
        <f>ROUNDUP(IF(B1040&gt;$D$4,0,($D$4-B1040+1)/365),0)</f>
        <v>0</v>
      </c>
      <c r="M1040">
        <f>ROUNDUP(IF(B1040&gt;$D$5,0,($D$5-B1040+1)/365),0)</f>
        <v>1</v>
      </c>
      <c r="N1040" s="28">
        <f>IF(OR(L1040=1,M1040=1),IF(B1040+364&lt;=$D$5,(B1040+364-$D$4+1)/365,IF(B1040&gt;$D$4,($D$5-B1040+1)/365,$D$6/365)),0)</f>
        <v>0.18356164383561643</v>
      </c>
      <c r="O1040" s="28">
        <f>'Data &amp; Parameter'!$E$16*'Data &amp; Parameter'!$E$17*('Data &amp; Parameter'!$E$18+'Data &amp; Parameter'!$E$19)*'Data &amp; Parameter'!$E$20*'Data &amp; Parameter'!$E$37*N1040</f>
        <v>0.63818956679213612</v>
      </c>
      <c r="P1040">
        <f>ROUNDUP(IF(D1040&gt;$D$4,0,($D$4-D1040+1)/365),0)</f>
        <v>0</v>
      </c>
      <c r="Q1040">
        <f>ROUNDUP(IF(D1040&gt;$D$5,0,($D$5-D1040+1)/365),0)</f>
        <v>1</v>
      </c>
      <c r="R1040" s="28">
        <f>IF(OR(P1040=1,Q1040=1),IF(D1040+364&lt;=$D$5,(D1040+364-$D$4+1)/365,IF(D1040&gt;$D$4,($D$5-D1040+1)/365,$D$6/365)),0)</f>
        <v>0.18356164383561643</v>
      </c>
      <c r="S1040" s="28">
        <f>'Data &amp; Parameter'!$E$16*'Data &amp; Parameter'!$E$17*('Data &amp; Parameter'!$E$18+'Data &amp; Parameter'!$E$19)*'Data &amp; Parameter'!$E$20*'Data &amp; Parameter'!$E$37*R1040</f>
        <v>0.63818956679213612</v>
      </c>
      <c r="T1040" s="28">
        <f t="shared" si="16"/>
        <v>1.2763791335842722</v>
      </c>
    </row>
    <row r="1041" spans="1:20" ht="15.75" customHeight="1" x14ac:dyDescent="0.35">
      <c r="A1041">
        <v>1034</v>
      </c>
      <c r="B1041" s="76">
        <v>44235</v>
      </c>
      <c r="C1041" s="1" t="s">
        <v>3370</v>
      </c>
      <c r="D1041" s="76">
        <v>44235</v>
      </c>
      <c r="E1041" s="1" t="s">
        <v>3371</v>
      </c>
      <c r="F1041" s="1" t="s">
        <v>3372</v>
      </c>
      <c r="G1041" s="1" t="s">
        <v>123</v>
      </c>
      <c r="H1041" s="1" t="s">
        <v>124</v>
      </c>
      <c r="I1041" s="1" t="s">
        <v>125</v>
      </c>
      <c r="J1041" s="1" t="s">
        <v>487</v>
      </c>
      <c r="K1041" s="1" t="s">
        <v>487</v>
      </c>
      <c r="L1041">
        <f>ROUNDUP(IF(B1041&gt;$D$4,0,($D$4-B1041+1)/365),0)</f>
        <v>0</v>
      </c>
      <c r="M1041">
        <f>ROUNDUP(IF(B1041&gt;$D$5,0,($D$5-B1041+1)/365),0)</f>
        <v>1</v>
      </c>
      <c r="N1041" s="28">
        <f>IF(OR(L1041=1,M1041=1),IF(B1041+364&lt;=$D$5,(B1041+364-$D$4+1)/365,IF(B1041&gt;$D$4,($D$5-B1041+1)/365,$D$6/365)),0)</f>
        <v>0.18356164383561643</v>
      </c>
      <c r="O1041" s="28">
        <f>'Data &amp; Parameter'!$E$16*'Data &amp; Parameter'!$E$17*('Data &amp; Parameter'!$E$18+'Data &amp; Parameter'!$E$19)*'Data &amp; Parameter'!$E$20*'Data &amp; Parameter'!$E$37*N1041</f>
        <v>0.63818956679213612</v>
      </c>
      <c r="P1041">
        <f>ROUNDUP(IF(D1041&gt;$D$4,0,($D$4-D1041+1)/365),0)</f>
        <v>0</v>
      </c>
      <c r="Q1041">
        <f>ROUNDUP(IF(D1041&gt;$D$5,0,($D$5-D1041+1)/365),0)</f>
        <v>1</v>
      </c>
      <c r="R1041" s="28">
        <f>IF(OR(P1041=1,Q1041=1),IF(D1041+364&lt;=$D$5,(D1041+364-$D$4+1)/365,IF(D1041&gt;$D$4,($D$5-D1041+1)/365,$D$6/365)),0)</f>
        <v>0.18356164383561643</v>
      </c>
      <c r="S1041" s="28">
        <f>'Data &amp; Parameter'!$E$16*'Data &amp; Parameter'!$E$17*('Data &amp; Parameter'!$E$18+'Data &amp; Parameter'!$E$19)*'Data &amp; Parameter'!$E$20*'Data &amp; Parameter'!$E$37*R1041</f>
        <v>0.63818956679213612</v>
      </c>
      <c r="T1041" s="28">
        <f t="shared" si="16"/>
        <v>1.2763791335842722</v>
      </c>
    </row>
    <row r="1042" spans="1:20" ht="15.75" customHeight="1" x14ac:dyDescent="0.35">
      <c r="A1042">
        <v>1035</v>
      </c>
      <c r="B1042" s="76">
        <v>44235</v>
      </c>
      <c r="C1042" s="1" t="s">
        <v>3373</v>
      </c>
      <c r="D1042" s="76">
        <v>44235</v>
      </c>
      <c r="E1042" s="1" t="s">
        <v>3374</v>
      </c>
      <c r="F1042" s="1" t="s">
        <v>3375</v>
      </c>
      <c r="G1042" s="1" t="s">
        <v>123</v>
      </c>
      <c r="H1042" s="1" t="s">
        <v>124</v>
      </c>
      <c r="I1042" s="1" t="s">
        <v>125</v>
      </c>
      <c r="J1042" s="1" t="s">
        <v>487</v>
      </c>
      <c r="K1042" s="1" t="s">
        <v>487</v>
      </c>
      <c r="L1042">
        <f>ROUNDUP(IF(B1042&gt;$D$4,0,($D$4-B1042+1)/365),0)</f>
        <v>0</v>
      </c>
      <c r="M1042">
        <f>ROUNDUP(IF(B1042&gt;$D$5,0,($D$5-B1042+1)/365),0)</f>
        <v>1</v>
      </c>
      <c r="N1042" s="28">
        <f>IF(OR(L1042=1,M1042=1),IF(B1042+364&lt;=$D$5,(B1042+364-$D$4+1)/365,IF(B1042&gt;$D$4,($D$5-B1042+1)/365,$D$6/365)),0)</f>
        <v>0.18356164383561643</v>
      </c>
      <c r="O1042" s="28">
        <f>'Data &amp; Parameter'!$E$16*'Data &amp; Parameter'!$E$17*('Data &amp; Parameter'!$E$18+'Data &amp; Parameter'!$E$19)*'Data &amp; Parameter'!$E$20*'Data &amp; Parameter'!$E$37*N1042</f>
        <v>0.63818956679213612</v>
      </c>
      <c r="P1042">
        <f>ROUNDUP(IF(D1042&gt;$D$4,0,($D$4-D1042+1)/365),0)</f>
        <v>0</v>
      </c>
      <c r="Q1042">
        <f>ROUNDUP(IF(D1042&gt;$D$5,0,($D$5-D1042+1)/365),0)</f>
        <v>1</v>
      </c>
      <c r="R1042" s="28">
        <f>IF(OR(P1042=1,Q1042=1),IF(D1042+364&lt;=$D$5,(D1042+364-$D$4+1)/365,IF(D1042&gt;$D$4,($D$5-D1042+1)/365,$D$6/365)),0)</f>
        <v>0.18356164383561643</v>
      </c>
      <c r="S1042" s="28">
        <f>'Data &amp; Parameter'!$E$16*'Data &amp; Parameter'!$E$17*('Data &amp; Parameter'!$E$18+'Data &amp; Parameter'!$E$19)*'Data &amp; Parameter'!$E$20*'Data &amp; Parameter'!$E$37*R1042</f>
        <v>0.63818956679213612</v>
      </c>
      <c r="T1042" s="28">
        <f t="shared" si="16"/>
        <v>1.2763791335842722</v>
      </c>
    </row>
    <row r="1043" spans="1:20" ht="15.75" customHeight="1" x14ac:dyDescent="0.35">
      <c r="A1043">
        <v>1036</v>
      </c>
      <c r="B1043" s="76">
        <v>44235</v>
      </c>
      <c r="C1043" s="1" t="s">
        <v>3376</v>
      </c>
      <c r="D1043" s="76">
        <v>44235</v>
      </c>
      <c r="E1043" s="1" t="s">
        <v>3377</v>
      </c>
      <c r="F1043" s="1" t="s">
        <v>3378</v>
      </c>
      <c r="G1043" s="1" t="s">
        <v>123</v>
      </c>
      <c r="H1043" s="1" t="s">
        <v>124</v>
      </c>
      <c r="I1043" s="1" t="s">
        <v>125</v>
      </c>
      <c r="J1043" s="1" t="s">
        <v>487</v>
      </c>
      <c r="K1043" s="1" t="s">
        <v>487</v>
      </c>
      <c r="L1043">
        <f>ROUNDUP(IF(B1043&gt;$D$4,0,($D$4-B1043+1)/365),0)</f>
        <v>0</v>
      </c>
      <c r="M1043">
        <f>ROUNDUP(IF(B1043&gt;$D$5,0,($D$5-B1043+1)/365),0)</f>
        <v>1</v>
      </c>
      <c r="N1043" s="28">
        <f>IF(OR(L1043=1,M1043=1),IF(B1043+364&lt;=$D$5,(B1043+364-$D$4+1)/365,IF(B1043&gt;$D$4,($D$5-B1043+1)/365,$D$6/365)),0)</f>
        <v>0.18356164383561643</v>
      </c>
      <c r="O1043" s="28">
        <f>'Data &amp; Parameter'!$E$16*'Data &amp; Parameter'!$E$17*('Data &amp; Parameter'!$E$18+'Data &amp; Parameter'!$E$19)*'Data &amp; Parameter'!$E$20*'Data &amp; Parameter'!$E$37*N1043</f>
        <v>0.63818956679213612</v>
      </c>
      <c r="P1043">
        <f>ROUNDUP(IF(D1043&gt;$D$4,0,($D$4-D1043+1)/365),0)</f>
        <v>0</v>
      </c>
      <c r="Q1043">
        <f>ROUNDUP(IF(D1043&gt;$D$5,0,($D$5-D1043+1)/365),0)</f>
        <v>1</v>
      </c>
      <c r="R1043" s="28">
        <f>IF(OR(P1043=1,Q1043=1),IF(D1043+364&lt;=$D$5,(D1043+364-$D$4+1)/365,IF(D1043&gt;$D$4,($D$5-D1043+1)/365,$D$6/365)),0)</f>
        <v>0.18356164383561643</v>
      </c>
      <c r="S1043" s="28">
        <f>'Data &amp; Parameter'!$E$16*'Data &amp; Parameter'!$E$17*('Data &amp; Parameter'!$E$18+'Data &amp; Parameter'!$E$19)*'Data &amp; Parameter'!$E$20*'Data &amp; Parameter'!$E$37*R1043</f>
        <v>0.63818956679213612</v>
      </c>
      <c r="T1043" s="28">
        <f t="shared" si="16"/>
        <v>1.2763791335842722</v>
      </c>
    </row>
    <row r="1044" spans="1:20" ht="15.75" customHeight="1" x14ac:dyDescent="0.35">
      <c r="A1044">
        <v>1037</v>
      </c>
      <c r="B1044" s="76">
        <v>44235</v>
      </c>
      <c r="C1044" s="1" t="s">
        <v>3379</v>
      </c>
      <c r="D1044" s="76">
        <v>44235</v>
      </c>
      <c r="E1044" s="1" t="s">
        <v>3380</v>
      </c>
      <c r="F1044" s="1" t="s">
        <v>3381</v>
      </c>
      <c r="G1044" s="1" t="s">
        <v>123</v>
      </c>
      <c r="H1044" s="1" t="s">
        <v>124</v>
      </c>
      <c r="I1044" s="1" t="s">
        <v>125</v>
      </c>
      <c r="J1044" s="1" t="s">
        <v>487</v>
      </c>
      <c r="K1044" s="1" t="s">
        <v>487</v>
      </c>
      <c r="L1044">
        <f>ROUNDUP(IF(B1044&gt;$D$4,0,($D$4-B1044+1)/365),0)</f>
        <v>0</v>
      </c>
      <c r="M1044">
        <f>ROUNDUP(IF(B1044&gt;$D$5,0,($D$5-B1044+1)/365),0)</f>
        <v>1</v>
      </c>
      <c r="N1044" s="28">
        <f>IF(OR(L1044=1,M1044=1),IF(B1044+364&lt;=$D$5,(B1044+364-$D$4+1)/365,IF(B1044&gt;$D$4,($D$5-B1044+1)/365,$D$6/365)),0)</f>
        <v>0.18356164383561643</v>
      </c>
      <c r="O1044" s="28">
        <f>'Data &amp; Parameter'!$E$16*'Data &amp; Parameter'!$E$17*('Data &amp; Parameter'!$E$18+'Data &amp; Parameter'!$E$19)*'Data &amp; Parameter'!$E$20*'Data &amp; Parameter'!$E$37*N1044</f>
        <v>0.63818956679213612</v>
      </c>
      <c r="P1044">
        <f>ROUNDUP(IF(D1044&gt;$D$4,0,($D$4-D1044+1)/365),0)</f>
        <v>0</v>
      </c>
      <c r="Q1044">
        <f>ROUNDUP(IF(D1044&gt;$D$5,0,($D$5-D1044+1)/365),0)</f>
        <v>1</v>
      </c>
      <c r="R1044" s="28">
        <f>IF(OR(P1044=1,Q1044=1),IF(D1044+364&lt;=$D$5,(D1044+364-$D$4+1)/365,IF(D1044&gt;$D$4,($D$5-D1044+1)/365,$D$6/365)),0)</f>
        <v>0.18356164383561643</v>
      </c>
      <c r="S1044" s="28">
        <f>'Data &amp; Parameter'!$E$16*'Data &amp; Parameter'!$E$17*('Data &amp; Parameter'!$E$18+'Data &amp; Parameter'!$E$19)*'Data &amp; Parameter'!$E$20*'Data &amp; Parameter'!$E$37*R1044</f>
        <v>0.63818956679213612</v>
      </c>
      <c r="T1044" s="28">
        <f t="shared" si="16"/>
        <v>1.2763791335842722</v>
      </c>
    </row>
    <row r="1045" spans="1:20" ht="15.75" customHeight="1" x14ac:dyDescent="0.35">
      <c r="A1045">
        <v>1038</v>
      </c>
      <c r="B1045" s="76">
        <v>44235</v>
      </c>
      <c r="C1045" s="1" t="s">
        <v>3382</v>
      </c>
      <c r="D1045" s="76">
        <v>44235</v>
      </c>
      <c r="E1045" s="1" t="s">
        <v>3383</v>
      </c>
      <c r="F1045" s="1" t="s">
        <v>3384</v>
      </c>
      <c r="G1045" s="1" t="s">
        <v>123</v>
      </c>
      <c r="H1045" s="1" t="s">
        <v>124</v>
      </c>
      <c r="I1045" s="1" t="s">
        <v>125</v>
      </c>
      <c r="J1045" s="1" t="s">
        <v>487</v>
      </c>
      <c r="K1045" s="1" t="s">
        <v>487</v>
      </c>
      <c r="L1045">
        <f>ROUNDUP(IF(B1045&gt;$D$4,0,($D$4-B1045+1)/365),0)</f>
        <v>0</v>
      </c>
      <c r="M1045">
        <f>ROUNDUP(IF(B1045&gt;$D$5,0,($D$5-B1045+1)/365),0)</f>
        <v>1</v>
      </c>
      <c r="N1045" s="28">
        <f>IF(OR(L1045=1,M1045=1),IF(B1045+364&lt;=$D$5,(B1045+364-$D$4+1)/365,IF(B1045&gt;$D$4,($D$5-B1045+1)/365,$D$6/365)),0)</f>
        <v>0.18356164383561643</v>
      </c>
      <c r="O1045" s="28">
        <f>'Data &amp; Parameter'!$E$16*'Data &amp; Parameter'!$E$17*('Data &amp; Parameter'!$E$18+'Data &amp; Parameter'!$E$19)*'Data &amp; Parameter'!$E$20*'Data &amp; Parameter'!$E$37*N1045</f>
        <v>0.63818956679213612</v>
      </c>
      <c r="P1045">
        <f>ROUNDUP(IF(D1045&gt;$D$4,0,($D$4-D1045+1)/365),0)</f>
        <v>0</v>
      </c>
      <c r="Q1045">
        <f>ROUNDUP(IF(D1045&gt;$D$5,0,($D$5-D1045+1)/365),0)</f>
        <v>1</v>
      </c>
      <c r="R1045" s="28">
        <f>IF(OR(P1045=1,Q1045=1),IF(D1045+364&lt;=$D$5,(D1045+364-$D$4+1)/365,IF(D1045&gt;$D$4,($D$5-D1045+1)/365,$D$6/365)),0)</f>
        <v>0.18356164383561643</v>
      </c>
      <c r="S1045" s="28">
        <f>'Data &amp; Parameter'!$E$16*'Data &amp; Parameter'!$E$17*('Data &amp; Parameter'!$E$18+'Data &amp; Parameter'!$E$19)*'Data &amp; Parameter'!$E$20*'Data &amp; Parameter'!$E$37*R1045</f>
        <v>0.63818956679213612</v>
      </c>
      <c r="T1045" s="28">
        <f t="shared" si="16"/>
        <v>1.2763791335842722</v>
      </c>
    </row>
    <row r="1046" spans="1:20" ht="15.75" customHeight="1" x14ac:dyDescent="0.35">
      <c r="A1046">
        <v>1039</v>
      </c>
      <c r="B1046" s="76">
        <v>44235</v>
      </c>
      <c r="C1046" s="1" t="s">
        <v>3385</v>
      </c>
      <c r="D1046" s="76">
        <v>44235</v>
      </c>
      <c r="E1046" s="1" t="s">
        <v>3386</v>
      </c>
      <c r="F1046" s="1" t="s">
        <v>3387</v>
      </c>
      <c r="G1046" s="1" t="s">
        <v>123</v>
      </c>
      <c r="H1046" s="1" t="s">
        <v>124</v>
      </c>
      <c r="I1046" s="1" t="s">
        <v>125</v>
      </c>
      <c r="J1046" s="1" t="s">
        <v>487</v>
      </c>
      <c r="K1046" s="1" t="s">
        <v>487</v>
      </c>
      <c r="L1046">
        <f>ROUNDUP(IF(B1046&gt;$D$4,0,($D$4-B1046+1)/365),0)</f>
        <v>0</v>
      </c>
      <c r="M1046">
        <f>ROUNDUP(IF(B1046&gt;$D$5,0,($D$5-B1046+1)/365),0)</f>
        <v>1</v>
      </c>
      <c r="N1046" s="28">
        <f>IF(OR(L1046=1,M1046=1),IF(B1046+364&lt;=$D$5,(B1046+364-$D$4+1)/365,IF(B1046&gt;$D$4,($D$5-B1046+1)/365,$D$6/365)),0)</f>
        <v>0.18356164383561643</v>
      </c>
      <c r="O1046" s="28">
        <f>'Data &amp; Parameter'!$E$16*'Data &amp; Parameter'!$E$17*('Data &amp; Parameter'!$E$18+'Data &amp; Parameter'!$E$19)*'Data &amp; Parameter'!$E$20*'Data &amp; Parameter'!$E$37*N1046</f>
        <v>0.63818956679213612</v>
      </c>
      <c r="P1046">
        <f>ROUNDUP(IF(D1046&gt;$D$4,0,($D$4-D1046+1)/365),0)</f>
        <v>0</v>
      </c>
      <c r="Q1046">
        <f>ROUNDUP(IF(D1046&gt;$D$5,0,($D$5-D1046+1)/365),0)</f>
        <v>1</v>
      </c>
      <c r="R1046" s="28">
        <f>IF(OR(P1046=1,Q1046=1),IF(D1046+364&lt;=$D$5,(D1046+364-$D$4+1)/365,IF(D1046&gt;$D$4,($D$5-D1046+1)/365,$D$6/365)),0)</f>
        <v>0.18356164383561643</v>
      </c>
      <c r="S1046" s="28">
        <f>'Data &amp; Parameter'!$E$16*'Data &amp; Parameter'!$E$17*('Data &amp; Parameter'!$E$18+'Data &amp; Parameter'!$E$19)*'Data &amp; Parameter'!$E$20*'Data &amp; Parameter'!$E$37*R1046</f>
        <v>0.63818956679213612</v>
      </c>
      <c r="T1046" s="28">
        <f t="shared" si="16"/>
        <v>1.2763791335842722</v>
      </c>
    </row>
    <row r="1047" spans="1:20" ht="15.75" customHeight="1" x14ac:dyDescent="0.35">
      <c r="A1047">
        <v>1040</v>
      </c>
      <c r="B1047" s="76">
        <v>44235</v>
      </c>
      <c r="C1047" s="1" t="s">
        <v>3388</v>
      </c>
      <c r="D1047" s="76">
        <v>44235</v>
      </c>
      <c r="E1047" s="1" t="s">
        <v>3389</v>
      </c>
      <c r="F1047" s="1" t="s">
        <v>3390</v>
      </c>
      <c r="G1047" s="1" t="s">
        <v>123</v>
      </c>
      <c r="H1047" s="1" t="s">
        <v>124</v>
      </c>
      <c r="I1047" s="1" t="s">
        <v>125</v>
      </c>
      <c r="J1047" s="1" t="s">
        <v>487</v>
      </c>
      <c r="K1047" s="1" t="s">
        <v>487</v>
      </c>
      <c r="L1047">
        <f>ROUNDUP(IF(B1047&gt;$D$4,0,($D$4-B1047+1)/365),0)</f>
        <v>0</v>
      </c>
      <c r="M1047">
        <f>ROUNDUP(IF(B1047&gt;$D$5,0,($D$5-B1047+1)/365),0)</f>
        <v>1</v>
      </c>
      <c r="N1047" s="28">
        <f>IF(OR(L1047=1,M1047=1),IF(B1047+364&lt;=$D$5,(B1047+364-$D$4+1)/365,IF(B1047&gt;$D$4,($D$5-B1047+1)/365,$D$6/365)),0)</f>
        <v>0.18356164383561643</v>
      </c>
      <c r="O1047" s="28">
        <f>'Data &amp; Parameter'!$E$16*'Data &amp; Parameter'!$E$17*('Data &amp; Parameter'!$E$18+'Data &amp; Parameter'!$E$19)*'Data &amp; Parameter'!$E$20*'Data &amp; Parameter'!$E$37*N1047</f>
        <v>0.63818956679213612</v>
      </c>
      <c r="P1047">
        <f>ROUNDUP(IF(D1047&gt;$D$4,0,($D$4-D1047+1)/365),0)</f>
        <v>0</v>
      </c>
      <c r="Q1047">
        <f>ROUNDUP(IF(D1047&gt;$D$5,0,($D$5-D1047+1)/365),0)</f>
        <v>1</v>
      </c>
      <c r="R1047" s="28">
        <f>IF(OR(P1047=1,Q1047=1),IF(D1047+364&lt;=$D$5,(D1047+364-$D$4+1)/365,IF(D1047&gt;$D$4,($D$5-D1047+1)/365,$D$6/365)),0)</f>
        <v>0.18356164383561643</v>
      </c>
      <c r="S1047" s="28">
        <f>'Data &amp; Parameter'!$E$16*'Data &amp; Parameter'!$E$17*('Data &amp; Parameter'!$E$18+'Data &amp; Parameter'!$E$19)*'Data &amp; Parameter'!$E$20*'Data &amp; Parameter'!$E$37*R1047</f>
        <v>0.63818956679213612</v>
      </c>
      <c r="T1047" s="28">
        <f t="shared" si="16"/>
        <v>1.2763791335842722</v>
      </c>
    </row>
    <row r="1048" spans="1:20" ht="15.75" customHeight="1" x14ac:dyDescent="0.35">
      <c r="A1048">
        <v>1041</v>
      </c>
      <c r="B1048" s="76">
        <v>44235</v>
      </c>
      <c r="C1048" s="1" t="s">
        <v>3391</v>
      </c>
      <c r="D1048" s="76">
        <v>44235</v>
      </c>
      <c r="E1048" s="1" t="s">
        <v>3392</v>
      </c>
      <c r="F1048" s="1" t="s">
        <v>3393</v>
      </c>
      <c r="G1048" s="1" t="s">
        <v>123</v>
      </c>
      <c r="H1048" s="1" t="s">
        <v>124</v>
      </c>
      <c r="I1048" s="1" t="s">
        <v>125</v>
      </c>
      <c r="J1048" s="1" t="s">
        <v>487</v>
      </c>
      <c r="K1048" s="1" t="s">
        <v>487</v>
      </c>
      <c r="L1048">
        <f>ROUNDUP(IF(B1048&gt;$D$4,0,($D$4-B1048+1)/365),0)</f>
        <v>0</v>
      </c>
      <c r="M1048">
        <f>ROUNDUP(IF(B1048&gt;$D$5,0,($D$5-B1048+1)/365),0)</f>
        <v>1</v>
      </c>
      <c r="N1048" s="28">
        <f>IF(OR(L1048=1,M1048=1),IF(B1048+364&lt;=$D$5,(B1048+364-$D$4+1)/365,IF(B1048&gt;$D$4,($D$5-B1048+1)/365,$D$6/365)),0)</f>
        <v>0.18356164383561643</v>
      </c>
      <c r="O1048" s="28">
        <f>'Data &amp; Parameter'!$E$16*'Data &amp; Parameter'!$E$17*('Data &amp; Parameter'!$E$18+'Data &amp; Parameter'!$E$19)*'Data &amp; Parameter'!$E$20*'Data &amp; Parameter'!$E$37*N1048</f>
        <v>0.63818956679213612</v>
      </c>
      <c r="P1048">
        <f>ROUNDUP(IF(D1048&gt;$D$4,0,($D$4-D1048+1)/365),0)</f>
        <v>0</v>
      </c>
      <c r="Q1048">
        <f>ROUNDUP(IF(D1048&gt;$D$5,0,($D$5-D1048+1)/365),0)</f>
        <v>1</v>
      </c>
      <c r="R1048" s="28">
        <f>IF(OR(P1048=1,Q1048=1),IF(D1048+364&lt;=$D$5,(D1048+364-$D$4+1)/365,IF(D1048&gt;$D$4,($D$5-D1048+1)/365,$D$6/365)),0)</f>
        <v>0.18356164383561643</v>
      </c>
      <c r="S1048" s="28">
        <f>'Data &amp; Parameter'!$E$16*'Data &amp; Parameter'!$E$17*('Data &amp; Parameter'!$E$18+'Data &amp; Parameter'!$E$19)*'Data &amp; Parameter'!$E$20*'Data &amp; Parameter'!$E$37*R1048</f>
        <v>0.63818956679213612</v>
      </c>
      <c r="T1048" s="28">
        <f t="shared" si="16"/>
        <v>1.2763791335842722</v>
      </c>
    </row>
    <row r="1049" spans="1:20" ht="15.75" customHeight="1" x14ac:dyDescent="0.35">
      <c r="A1049">
        <v>1042</v>
      </c>
      <c r="B1049" s="76">
        <v>44235</v>
      </c>
      <c r="C1049" s="1" t="s">
        <v>3394</v>
      </c>
      <c r="D1049" s="76">
        <v>44235</v>
      </c>
      <c r="E1049" s="1" t="s">
        <v>3395</v>
      </c>
      <c r="F1049" s="1" t="s">
        <v>3396</v>
      </c>
      <c r="G1049" s="1" t="s">
        <v>123</v>
      </c>
      <c r="H1049" s="1" t="s">
        <v>124</v>
      </c>
      <c r="I1049" s="1" t="s">
        <v>125</v>
      </c>
      <c r="J1049" s="1" t="s">
        <v>1467</v>
      </c>
      <c r="K1049" s="1" t="s">
        <v>1467</v>
      </c>
      <c r="L1049">
        <f>ROUNDUP(IF(B1049&gt;$D$4,0,($D$4-B1049+1)/365),0)</f>
        <v>0</v>
      </c>
      <c r="M1049">
        <f>ROUNDUP(IF(B1049&gt;$D$5,0,($D$5-B1049+1)/365),0)</f>
        <v>1</v>
      </c>
      <c r="N1049" s="28">
        <f>IF(OR(L1049=1,M1049=1),IF(B1049+364&lt;=$D$5,(B1049+364-$D$4+1)/365,IF(B1049&gt;$D$4,($D$5-B1049+1)/365,$D$6/365)),0)</f>
        <v>0.18356164383561643</v>
      </c>
      <c r="O1049" s="28">
        <f>'Data &amp; Parameter'!$E$16*'Data &amp; Parameter'!$E$17*('Data &amp; Parameter'!$E$18+'Data &amp; Parameter'!$E$19)*'Data &amp; Parameter'!$E$20*'Data &amp; Parameter'!$E$37*N1049</f>
        <v>0.63818956679213612</v>
      </c>
      <c r="P1049">
        <f>ROUNDUP(IF(D1049&gt;$D$4,0,($D$4-D1049+1)/365),0)</f>
        <v>0</v>
      </c>
      <c r="Q1049">
        <f>ROUNDUP(IF(D1049&gt;$D$5,0,($D$5-D1049+1)/365),0)</f>
        <v>1</v>
      </c>
      <c r="R1049" s="28">
        <f>IF(OR(P1049=1,Q1049=1),IF(D1049+364&lt;=$D$5,(D1049+364-$D$4+1)/365,IF(D1049&gt;$D$4,($D$5-D1049+1)/365,$D$6/365)),0)</f>
        <v>0.18356164383561643</v>
      </c>
      <c r="S1049" s="28">
        <f>'Data &amp; Parameter'!$E$16*'Data &amp; Parameter'!$E$17*('Data &amp; Parameter'!$E$18+'Data &amp; Parameter'!$E$19)*'Data &amp; Parameter'!$E$20*'Data &amp; Parameter'!$E$37*R1049</f>
        <v>0.63818956679213612</v>
      </c>
      <c r="T1049" s="28">
        <f t="shared" si="16"/>
        <v>1.2763791335842722</v>
      </c>
    </row>
    <row r="1050" spans="1:20" ht="15.75" customHeight="1" x14ac:dyDescent="0.35">
      <c r="A1050">
        <v>1043</v>
      </c>
      <c r="B1050" s="76">
        <v>44235</v>
      </c>
      <c r="C1050" s="1" t="s">
        <v>3397</v>
      </c>
      <c r="D1050" s="76">
        <v>44235</v>
      </c>
      <c r="E1050" s="1" t="s">
        <v>3398</v>
      </c>
      <c r="F1050" s="1" t="s">
        <v>3399</v>
      </c>
      <c r="G1050" s="1" t="s">
        <v>123</v>
      </c>
      <c r="H1050" s="1" t="s">
        <v>124</v>
      </c>
      <c r="I1050" s="1" t="s">
        <v>125</v>
      </c>
      <c r="J1050" s="1" t="s">
        <v>487</v>
      </c>
      <c r="K1050" s="1" t="s">
        <v>487</v>
      </c>
      <c r="L1050">
        <f>ROUNDUP(IF(B1050&gt;$D$4,0,($D$4-B1050+1)/365),0)</f>
        <v>0</v>
      </c>
      <c r="M1050">
        <f>ROUNDUP(IF(B1050&gt;$D$5,0,($D$5-B1050+1)/365),0)</f>
        <v>1</v>
      </c>
      <c r="N1050" s="28">
        <f>IF(OR(L1050=1,M1050=1),IF(B1050+364&lt;=$D$5,(B1050+364-$D$4+1)/365,IF(B1050&gt;$D$4,($D$5-B1050+1)/365,$D$6/365)),0)</f>
        <v>0.18356164383561643</v>
      </c>
      <c r="O1050" s="28">
        <f>'Data &amp; Parameter'!$E$16*'Data &amp; Parameter'!$E$17*('Data &amp; Parameter'!$E$18+'Data &amp; Parameter'!$E$19)*'Data &amp; Parameter'!$E$20*'Data &amp; Parameter'!$E$37*N1050</f>
        <v>0.63818956679213612</v>
      </c>
      <c r="P1050">
        <f>ROUNDUP(IF(D1050&gt;$D$4,0,($D$4-D1050+1)/365),0)</f>
        <v>0</v>
      </c>
      <c r="Q1050">
        <f>ROUNDUP(IF(D1050&gt;$D$5,0,($D$5-D1050+1)/365),0)</f>
        <v>1</v>
      </c>
      <c r="R1050" s="28">
        <f>IF(OR(P1050=1,Q1050=1),IF(D1050+364&lt;=$D$5,(D1050+364-$D$4+1)/365,IF(D1050&gt;$D$4,($D$5-D1050+1)/365,$D$6/365)),0)</f>
        <v>0.18356164383561643</v>
      </c>
      <c r="S1050" s="28">
        <f>'Data &amp; Parameter'!$E$16*'Data &amp; Parameter'!$E$17*('Data &amp; Parameter'!$E$18+'Data &amp; Parameter'!$E$19)*'Data &amp; Parameter'!$E$20*'Data &amp; Parameter'!$E$37*R1050</f>
        <v>0.63818956679213612</v>
      </c>
      <c r="T1050" s="28">
        <f t="shared" si="16"/>
        <v>1.2763791335842722</v>
      </c>
    </row>
    <row r="1051" spans="1:20" ht="15.75" customHeight="1" x14ac:dyDescent="0.35">
      <c r="A1051">
        <v>1044</v>
      </c>
      <c r="B1051" s="76">
        <v>44235</v>
      </c>
      <c r="C1051" s="1" t="s">
        <v>3400</v>
      </c>
      <c r="D1051" s="76">
        <v>44235</v>
      </c>
      <c r="E1051" s="1" t="s">
        <v>3401</v>
      </c>
      <c r="F1051" s="1" t="s">
        <v>3402</v>
      </c>
      <c r="G1051" s="1" t="s">
        <v>123</v>
      </c>
      <c r="H1051" s="1" t="s">
        <v>124</v>
      </c>
      <c r="I1051" s="1" t="s">
        <v>125</v>
      </c>
      <c r="J1051" s="1" t="s">
        <v>1467</v>
      </c>
      <c r="K1051" s="1" t="s">
        <v>1467</v>
      </c>
      <c r="L1051">
        <f>ROUNDUP(IF(B1051&gt;$D$4,0,($D$4-B1051+1)/365),0)</f>
        <v>0</v>
      </c>
      <c r="M1051">
        <f>ROUNDUP(IF(B1051&gt;$D$5,0,($D$5-B1051+1)/365),0)</f>
        <v>1</v>
      </c>
      <c r="N1051" s="28">
        <f>IF(OR(L1051=1,M1051=1),IF(B1051+364&lt;=$D$5,(B1051+364-$D$4+1)/365,IF(B1051&gt;$D$4,($D$5-B1051+1)/365,$D$6/365)),0)</f>
        <v>0.18356164383561643</v>
      </c>
      <c r="O1051" s="28">
        <f>'Data &amp; Parameter'!$E$16*'Data &amp; Parameter'!$E$17*('Data &amp; Parameter'!$E$18+'Data &amp; Parameter'!$E$19)*'Data &amp; Parameter'!$E$20*'Data &amp; Parameter'!$E$37*N1051</f>
        <v>0.63818956679213612</v>
      </c>
      <c r="P1051">
        <f>ROUNDUP(IF(D1051&gt;$D$4,0,($D$4-D1051+1)/365),0)</f>
        <v>0</v>
      </c>
      <c r="Q1051">
        <f>ROUNDUP(IF(D1051&gt;$D$5,0,($D$5-D1051+1)/365),0)</f>
        <v>1</v>
      </c>
      <c r="R1051" s="28">
        <f>IF(OR(P1051=1,Q1051=1),IF(D1051+364&lt;=$D$5,(D1051+364-$D$4+1)/365,IF(D1051&gt;$D$4,($D$5-D1051+1)/365,$D$6/365)),0)</f>
        <v>0.18356164383561643</v>
      </c>
      <c r="S1051" s="28">
        <f>'Data &amp; Parameter'!$E$16*'Data &amp; Parameter'!$E$17*('Data &amp; Parameter'!$E$18+'Data &amp; Parameter'!$E$19)*'Data &amp; Parameter'!$E$20*'Data &amp; Parameter'!$E$37*R1051</f>
        <v>0.63818956679213612</v>
      </c>
      <c r="T1051" s="28">
        <f t="shared" si="16"/>
        <v>1.2763791335842722</v>
      </c>
    </row>
    <row r="1052" spans="1:20" ht="15.75" customHeight="1" x14ac:dyDescent="0.35">
      <c r="A1052">
        <v>1045</v>
      </c>
      <c r="B1052" s="76">
        <v>44235</v>
      </c>
      <c r="C1052" s="1" t="s">
        <v>3403</v>
      </c>
      <c r="D1052" s="76">
        <v>44235</v>
      </c>
      <c r="E1052" s="1" t="s">
        <v>3404</v>
      </c>
      <c r="F1052" s="1" t="s">
        <v>3405</v>
      </c>
      <c r="G1052" s="1" t="s">
        <v>123</v>
      </c>
      <c r="H1052" s="1" t="s">
        <v>124</v>
      </c>
      <c r="I1052" s="1" t="s">
        <v>125</v>
      </c>
      <c r="J1052" s="1" t="s">
        <v>487</v>
      </c>
      <c r="K1052" s="1" t="s">
        <v>487</v>
      </c>
      <c r="L1052">
        <f>ROUNDUP(IF(B1052&gt;$D$4,0,($D$4-B1052+1)/365),0)</f>
        <v>0</v>
      </c>
      <c r="M1052">
        <f>ROUNDUP(IF(B1052&gt;$D$5,0,($D$5-B1052+1)/365),0)</f>
        <v>1</v>
      </c>
      <c r="N1052" s="28">
        <f>IF(OR(L1052=1,M1052=1),IF(B1052+364&lt;=$D$5,(B1052+364-$D$4+1)/365,IF(B1052&gt;$D$4,($D$5-B1052+1)/365,$D$6/365)),0)</f>
        <v>0.18356164383561643</v>
      </c>
      <c r="O1052" s="28">
        <f>'Data &amp; Parameter'!$E$16*'Data &amp; Parameter'!$E$17*('Data &amp; Parameter'!$E$18+'Data &amp; Parameter'!$E$19)*'Data &amp; Parameter'!$E$20*'Data &amp; Parameter'!$E$37*N1052</f>
        <v>0.63818956679213612</v>
      </c>
      <c r="P1052">
        <f>ROUNDUP(IF(D1052&gt;$D$4,0,($D$4-D1052+1)/365),0)</f>
        <v>0</v>
      </c>
      <c r="Q1052">
        <f>ROUNDUP(IF(D1052&gt;$D$5,0,($D$5-D1052+1)/365),0)</f>
        <v>1</v>
      </c>
      <c r="R1052" s="28">
        <f>IF(OR(P1052=1,Q1052=1),IF(D1052+364&lt;=$D$5,(D1052+364-$D$4+1)/365,IF(D1052&gt;$D$4,($D$5-D1052+1)/365,$D$6/365)),0)</f>
        <v>0.18356164383561643</v>
      </c>
      <c r="S1052" s="28">
        <f>'Data &amp; Parameter'!$E$16*'Data &amp; Parameter'!$E$17*('Data &amp; Parameter'!$E$18+'Data &amp; Parameter'!$E$19)*'Data &amp; Parameter'!$E$20*'Data &amp; Parameter'!$E$37*R1052</f>
        <v>0.63818956679213612</v>
      </c>
      <c r="T1052" s="28">
        <f t="shared" si="16"/>
        <v>1.2763791335842722</v>
      </c>
    </row>
    <row r="1053" spans="1:20" ht="15.75" customHeight="1" x14ac:dyDescent="0.35">
      <c r="A1053">
        <v>1046</v>
      </c>
      <c r="B1053" s="76">
        <v>44235</v>
      </c>
      <c r="C1053" s="1" t="s">
        <v>3406</v>
      </c>
      <c r="D1053" s="76">
        <v>44235</v>
      </c>
      <c r="E1053" s="1" t="s">
        <v>3407</v>
      </c>
      <c r="F1053" s="1" t="s">
        <v>3408</v>
      </c>
      <c r="G1053" s="1" t="s">
        <v>123</v>
      </c>
      <c r="H1053" s="1" t="s">
        <v>124</v>
      </c>
      <c r="I1053" s="1" t="s">
        <v>125</v>
      </c>
      <c r="J1053" s="1" t="s">
        <v>1467</v>
      </c>
      <c r="K1053" s="1" t="s">
        <v>1467</v>
      </c>
      <c r="L1053">
        <f>ROUNDUP(IF(B1053&gt;$D$4,0,($D$4-B1053+1)/365),0)</f>
        <v>0</v>
      </c>
      <c r="M1053">
        <f>ROUNDUP(IF(B1053&gt;$D$5,0,($D$5-B1053+1)/365),0)</f>
        <v>1</v>
      </c>
      <c r="N1053" s="28">
        <f>IF(OR(L1053=1,M1053=1),IF(B1053+364&lt;=$D$5,(B1053+364-$D$4+1)/365,IF(B1053&gt;$D$4,($D$5-B1053+1)/365,$D$6/365)),0)</f>
        <v>0.18356164383561643</v>
      </c>
      <c r="O1053" s="28">
        <f>'Data &amp; Parameter'!$E$16*'Data &amp; Parameter'!$E$17*('Data &amp; Parameter'!$E$18+'Data &amp; Parameter'!$E$19)*'Data &amp; Parameter'!$E$20*'Data &amp; Parameter'!$E$37*N1053</f>
        <v>0.63818956679213612</v>
      </c>
      <c r="P1053">
        <f>ROUNDUP(IF(D1053&gt;$D$4,0,($D$4-D1053+1)/365),0)</f>
        <v>0</v>
      </c>
      <c r="Q1053">
        <f>ROUNDUP(IF(D1053&gt;$D$5,0,($D$5-D1053+1)/365),0)</f>
        <v>1</v>
      </c>
      <c r="R1053" s="28">
        <f>IF(OR(P1053=1,Q1053=1),IF(D1053+364&lt;=$D$5,(D1053+364-$D$4+1)/365,IF(D1053&gt;$D$4,($D$5-D1053+1)/365,$D$6/365)),0)</f>
        <v>0.18356164383561643</v>
      </c>
      <c r="S1053" s="28">
        <f>'Data &amp; Parameter'!$E$16*'Data &amp; Parameter'!$E$17*('Data &amp; Parameter'!$E$18+'Data &amp; Parameter'!$E$19)*'Data &amp; Parameter'!$E$20*'Data &amp; Parameter'!$E$37*R1053</f>
        <v>0.63818956679213612</v>
      </c>
      <c r="T1053" s="28">
        <f t="shared" si="16"/>
        <v>1.2763791335842722</v>
      </c>
    </row>
    <row r="1054" spans="1:20" ht="15.75" customHeight="1" x14ac:dyDescent="0.35">
      <c r="A1054">
        <v>1047</v>
      </c>
      <c r="B1054" s="76">
        <v>44235</v>
      </c>
      <c r="C1054" s="1" t="s">
        <v>3409</v>
      </c>
      <c r="D1054" s="76">
        <v>44235</v>
      </c>
      <c r="E1054" s="1" t="s">
        <v>3410</v>
      </c>
      <c r="F1054" s="1" t="s">
        <v>3411</v>
      </c>
      <c r="G1054" s="1" t="s">
        <v>123</v>
      </c>
      <c r="H1054" s="1" t="s">
        <v>124</v>
      </c>
      <c r="I1054" s="1" t="s">
        <v>125</v>
      </c>
      <c r="J1054" s="1" t="s">
        <v>1467</v>
      </c>
      <c r="K1054" s="1" t="s">
        <v>1467</v>
      </c>
      <c r="L1054">
        <f>ROUNDUP(IF(B1054&gt;$D$4,0,($D$4-B1054+1)/365),0)</f>
        <v>0</v>
      </c>
      <c r="M1054">
        <f>ROUNDUP(IF(B1054&gt;$D$5,0,($D$5-B1054+1)/365),0)</f>
        <v>1</v>
      </c>
      <c r="N1054" s="28">
        <f>IF(OR(L1054=1,M1054=1),IF(B1054+364&lt;=$D$5,(B1054+364-$D$4+1)/365,IF(B1054&gt;$D$4,($D$5-B1054+1)/365,$D$6/365)),0)</f>
        <v>0.18356164383561643</v>
      </c>
      <c r="O1054" s="28">
        <f>'Data &amp; Parameter'!$E$16*'Data &amp; Parameter'!$E$17*('Data &amp; Parameter'!$E$18+'Data &amp; Parameter'!$E$19)*'Data &amp; Parameter'!$E$20*'Data &amp; Parameter'!$E$37*N1054</f>
        <v>0.63818956679213612</v>
      </c>
      <c r="P1054">
        <f>ROUNDUP(IF(D1054&gt;$D$4,0,($D$4-D1054+1)/365),0)</f>
        <v>0</v>
      </c>
      <c r="Q1054">
        <f>ROUNDUP(IF(D1054&gt;$D$5,0,($D$5-D1054+1)/365),0)</f>
        <v>1</v>
      </c>
      <c r="R1054" s="28">
        <f>IF(OR(P1054=1,Q1054=1),IF(D1054+364&lt;=$D$5,(D1054+364-$D$4+1)/365,IF(D1054&gt;$D$4,($D$5-D1054+1)/365,$D$6/365)),0)</f>
        <v>0.18356164383561643</v>
      </c>
      <c r="S1054" s="28">
        <f>'Data &amp; Parameter'!$E$16*'Data &amp; Parameter'!$E$17*('Data &amp; Parameter'!$E$18+'Data &amp; Parameter'!$E$19)*'Data &amp; Parameter'!$E$20*'Data &amp; Parameter'!$E$37*R1054</f>
        <v>0.63818956679213612</v>
      </c>
      <c r="T1054" s="28">
        <f t="shared" si="16"/>
        <v>1.2763791335842722</v>
      </c>
    </row>
    <row r="1055" spans="1:20" ht="15.75" customHeight="1" x14ac:dyDescent="0.35">
      <c r="A1055">
        <v>1048</v>
      </c>
      <c r="B1055" s="76">
        <v>44235</v>
      </c>
      <c r="C1055" s="1" t="s">
        <v>3412</v>
      </c>
      <c r="D1055" s="76">
        <v>44235</v>
      </c>
      <c r="E1055" s="1" t="s">
        <v>3413</v>
      </c>
      <c r="F1055" s="1" t="s">
        <v>3414</v>
      </c>
      <c r="G1055" s="1" t="s">
        <v>123</v>
      </c>
      <c r="H1055" s="1" t="s">
        <v>124</v>
      </c>
      <c r="I1055" s="1" t="s">
        <v>125</v>
      </c>
      <c r="J1055" s="1" t="s">
        <v>1467</v>
      </c>
      <c r="K1055" s="1" t="s">
        <v>1467</v>
      </c>
      <c r="L1055">
        <f>ROUNDUP(IF(B1055&gt;$D$4,0,($D$4-B1055+1)/365),0)</f>
        <v>0</v>
      </c>
      <c r="M1055">
        <f>ROUNDUP(IF(B1055&gt;$D$5,0,($D$5-B1055+1)/365),0)</f>
        <v>1</v>
      </c>
      <c r="N1055" s="28">
        <f>IF(OR(L1055=1,M1055=1),IF(B1055+364&lt;=$D$5,(B1055+364-$D$4+1)/365,IF(B1055&gt;$D$4,($D$5-B1055+1)/365,$D$6/365)),0)</f>
        <v>0.18356164383561643</v>
      </c>
      <c r="O1055" s="28">
        <f>'Data &amp; Parameter'!$E$16*'Data &amp; Parameter'!$E$17*('Data &amp; Parameter'!$E$18+'Data &amp; Parameter'!$E$19)*'Data &amp; Parameter'!$E$20*'Data &amp; Parameter'!$E$37*N1055</f>
        <v>0.63818956679213612</v>
      </c>
      <c r="P1055">
        <f>ROUNDUP(IF(D1055&gt;$D$4,0,($D$4-D1055+1)/365),0)</f>
        <v>0</v>
      </c>
      <c r="Q1055">
        <f>ROUNDUP(IF(D1055&gt;$D$5,0,($D$5-D1055+1)/365),0)</f>
        <v>1</v>
      </c>
      <c r="R1055" s="28">
        <f>IF(OR(P1055=1,Q1055=1),IF(D1055+364&lt;=$D$5,(D1055+364-$D$4+1)/365,IF(D1055&gt;$D$4,($D$5-D1055+1)/365,$D$6/365)),0)</f>
        <v>0.18356164383561643</v>
      </c>
      <c r="S1055" s="28">
        <f>'Data &amp; Parameter'!$E$16*'Data &amp; Parameter'!$E$17*('Data &amp; Parameter'!$E$18+'Data &amp; Parameter'!$E$19)*'Data &amp; Parameter'!$E$20*'Data &amp; Parameter'!$E$37*R1055</f>
        <v>0.63818956679213612</v>
      </c>
      <c r="T1055" s="28">
        <f t="shared" si="16"/>
        <v>1.2763791335842722</v>
      </c>
    </row>
    <row r="1056" spans="1:20" ht="15.75" customHeight="1" x14ac:dyDescent="0.35">
      <c r="A1056">
        <v>1049</v>
      </c>
      <c r="B1056" s="76">
        <v>44235</v>
      </c>
      <c r="C1056" s="1" t="s">
        <v>3415</v>
      </c>
      <c r="D1056" s="76">
        <v>44235</v>
      </c>
      <c r="E1056" s="1" t="s">
        <v>3416</v>
      </c>
      <c r="F1056" s="1" t="s">
        <v>3417</v>
      </c>
      <c r="G1056" s="1" t="s">
        <v>123</v>
      </c>
      <c r="H1056" s="1" t="s">
        <v>124</v>
      </c>
      <c r="I1056" s="1" t="s">
        <v>125</v>
      </c>
      <c r="J1056" s="1" t="s">
        <v>1467</v>
      </c>
      <c r="K1056" s="1" t="s">
        <v>1467</v>
      </c>
      <c r="L1056">
        <f>ROUNDUP(IF(B1056&gt;$D$4,0,($D$4-B1056+1)/365),0)</f>
        <v>0</v>
      </c>
      <c r="M1056">
        <f>ROUNDUP(IF(B1056&gt;$D$5,0,($D$5-B1056+1)/365),0)</f>
        <v>1</v>
      </c>
      <c r="N1056" s="28">
        <f>IF(OR(L1056=1,M1056=1),IF(B1056+364&lt;=$D$5,(B1056+364-$D$4+1)/365,IF(B1056&gt;$D$4,($D$5-B1056+1)/365,$D$6/365)),0)</f>
        <v>0.18356164383561643</v>
      </c>
      <c r="O1056" s="28">
        <f>'Data &amp; Parameter'!$E$16*'Data &amp; Parameter'!$E$17*('Data &amp; Parameter'!$E$18+'Data &amp; Parameter'!$E$19)*'Data &amp; Parameter'!$E$20*'Data &amp; Parameter'!$E$37*N1056</f>
        <v>0.63818956679213612</v>
      </c>
      <c r="P1056">
        <f>ROUNDUP(IF(D1056&gt;$D$4,0,($D$4-D1056+1)/365),0)</f>
        <v>0</v>
      </c>
      <c r="Q1056">
        <f>ROUNDUP(IF(D1056&gt;$D$5,0,($D$5-D1056+1)/365),0)</f>
        <v>1</v>
      </c>
      <c r="R1056" s="28">
        <f>IF(OR(P1056=1,Q1056=1),IF(D1056+364&lt;=$D$5,(D1056+364-$D$4+1)/365,IF(D1056&gt;$D$4,($D$5-D1056+1)/365,$D$6/365)),0)</f>
        <v>0.18356164383561643</v>
      </c>
      <c r="S1056" s="28">
        <f>'Data &amp; Parameter'!$E$16*'Data &amp; Parameter'!$E$17*('Data &amp; Parameter'!$E$18+'Data &amp; Parameter'!$E$19)*'Data &amp; Parameter'!$E$20*'Data &amp; Parameter'!$E$37*R1056</f>
        <v>0.63818956679213612</v>
      </c>
      <c r="T1056" s="28">
        <f t="shared" si="16"/>
        <v>1.2763791335842722</v>
      </c>
    </row>
    <row r="1057" spans="1:20" ht="15.75" customHeight="1" x14ac:dyDescent="0.35">
      <c r="A1057">
        <v>1050</v>
      </c>
      <c r="B1057" s="76">
        <v>44235</v>
      </c>
      <c r="C1057" s="1" t="s">
        <v>3418</v>
      </c>
      <c r="D1057" s="76">
        <v>44235</v>
      </c>
      <c r="E1057" s="1" t="s">
        <v>3419</v>
      </c>
      <c r="F1057" s="1" t="s">
        <v>3420</v>
      </c>
      <c r="G1057" s="1" t="s">
        <v>123</v>
      </c>
      <c r="H1057" s="1" t="s">
        <v>124</v>
      </c>
      <c r="I1057" s="1" t="s">
        <v>125</v>
      </c>
      <c r="J1057" s="1" t="s">
        <v>3421</v>
      </c>
      <c r="K1057" s="1" t="s">
        <v>2537</v>
      </c>
      <c r="L1057">
        <f>ROUNDUP(IF(B1057&gt;$D$4,0,($D$4-B1057+1)/365),0)</f>
        <v>0</v>
      </c>
      <c r="M1057">
        <f>ROUNDUP(IF(B1057&gt;$D$5,0,($D$5-B1057+1)/365),0)</f>
        <v>1</v>
      </c>
      <c r="N1057" s="28">
        <f>IF(OR(L1057=1,M1057=1),IF(B1057+364&lt;=$D$5,(B1057+364-$D$4+1)/365,IF(B1057&gt;$D$4,($D$5-B1057+1)/365,$D$6/365)),0)</f>
        <v>0.18356164383561643</v>
      </c>
      <c r="O1057" s="28">
        <f>'Data &amp; Parameter'!$E$16*'Data &amp; Parameter'!$E$17*('Data &amp; Parameter'!$E$18+'Data &amp; Parameter'!$E$19)*'Data &amp; Parameter'!$E$20*'Data &amp; Parameter'!$E$37*N1057</f>
        <v>0.63818956679213612</v>
      </c>
      <c r="P1057">
        <f>ROUNDUP(IF(D1057&gt;$D$4,0,($D$4-D1057+1)/365),0)</f>
        <v>0</v>
      </c>
      <c r="Q1057">
        <f>ROUNDUP(IF(D1057&gt;$D$5,0,($D$5-D1057+1)/365),0)</f>
        <v>1</v>
      </c>
      <c r="R1057" s="28">
        <f>IF(OR(P1057=1,Q1057=1),IF(D1057+364&lt;=$D$5,(D1057+364-$D$4+1)/365,IF(D1057&gt;$D$4,($D$5-D1057+1)/365,$D$6/365)),0)</f>
        <v>0.18356164383561643</v>
      </c>
      <c r="S1057" s="28">
        <f>'Data &amp; Parameter'!$E$16*'Data &amp; Parameter'!$E$17*('Data &amp; Parameter'!$E$18+'Data &amp; Parameter'!$E$19)*'Data &amp; Parameter'!$E$20*'Data &amp; Parameter'!$E$37*R1057</f>
        <v>0.63818956679213612</v>
      </c>
      <c r="T1057" s="28">
        <f t="shared" si="16"/>
        <v>1.2763791335842722</v>
      </c>
    </row>
    <row r="1058" spans="1:20" ht="15.75" customHeight="1" x14ac:dyDescent="0.35">
      <c r="A1058">
        <v>1051</v>
      </c>
      <c r="B1058" s="76">
        <v>44235</v>
      </c>
      <c r="C1058" s="1" t="s">
        <v>3422</v>
      </c>
      <c r="D1058" s="76">
        <v>44235</v>
      </c>
      <c r="E1058" s="1" t="s">
        <v>3423</v>
      </c>
      <c r="F1058" s="1" t="s">
        <v>3424</v>
      </c>
      <c r="G1058" s="1" t="s">
        <v>123</v>
      </c>
      <c r="H1058" s="1" t="s">
        <v>124</v>
      </c>
      <c r="I1058" s="1" t="s">
        <v>125</v>
      </c>
      <c r="J1058" s="1" t="s">
        <v>3421</v>
      </c>
      <c r="K1058" s="1" t="s">
        <v>2537</v>
      </c>
      <c r="L1058">
        <f>ROUNDUP(IF(B1058&gt;$D$4,0,($D$4-B1058+1)/365),0)</f>
        <v>0</v>
      </c>
      <c r="M1058">
        <f>ROUNDUP(IF(B1058&gt;$D$5,0,($D$5-B1058+1)/365),0)</f>
        <v>1</v>
      </c>
      <c r="N1058" s="28">
        <f>IF(OR(L1058=1,M1058=1),IF(B1058+364&lt;=$D$5,(B1058+364-$D$4+1)/365,IF(B1058&gt;$D$4,($D$5-B1058+1)/365,$D$6/365)),0)</f>
        <v>0.18356164383561643</v>
      </c>
      <c r="O1058" s="28">
        <f>'Data &amp; Parameter'!$E$16*'Data &amp; Parameter'!$E$17*('Data &amp; Parameter'!$E$18+'Data &amp; Parameter'!$E$19)*'Data &amp; Parameter'!$E$20*'Data &amp; Parameter'!$E$37*N1058</f>
        <v>0.63818956679213612</v>
      </c>
      <c r="P1058">
        <f>ROUNDUP(IF(D1058&gt;$D$4,0,($D$4-D1058+1)/365),0)</f>
        <v>0</v>
      </c>
      <c r="Q1058">
        <f>ROUNDUP(IF(D1058&gt;$D$5,0,($D$5-D1058+1)/365),0)</f>
        <v>1</v>
      </c>
      <c r="R1058" s="28">
        <f>IF(OR(P1058=1,Q1058=1),IF(D1058+364&lt;=$D$5,(D1058+364-$D$4+1)/365,IF(D1058&gt;$D$4,($D$5-D1058+1)/365,$D$6/365)),0)</f>
        <v>0.18356164383561643</v>
      </c>
      <c r="S1058" s="28">
        <f>'Data &amp; Parameter'!$E$16*'Data &amp; Parameter'!$E$17*('Data &amp; Parameter'!$E$18+'Data &amp; Parameter'!$E$19)*'Data &amp; Parameter'!$E$20*'Data &amp; Parameter'!$E$37*R1058</f>
        <v>0.63818956679213612</v>
      </c>
      <c r="T1058" s="28">
        <f t="shared" si="16"/>
        <v>1.2763791335842722</v>
      </c>
    </row>
    <row r="1059" spans="1:20" ht="15.75" customHeight="1" x14ac:dyDescent="0.35">
      <c r="A1059">
        <v>1052</v>
      </c>
      <c r="B1059" s="76">
        <v>44235</v>
      </c>
      <c r="C1059" s="1" t="s">
        <v>3425</v>
      </c>
      <c r="D1059" s="76">
        <v>44235</v>
      </c>
      <c r="E1059" s="1" t="s">
        <v>3426</v>
      </c>
      <c r="F1059" s="1" t="s">
        <v>3427</v>
      </c>
      <c r="G1059" s="1" t="s">
        <v>123</v>
      </c>
      <c r="H1059" s="1" t="s">
        <v>124</v>
      </c>
      <c r="I1059" s="1" t="s">
        <v>125</v>
      </c>
      <c r="J1059" s="1" t="s">
        <v>3421</v>
      </c>
      <c r="K1059" s="1" t="s">
        <v>2537</v>
      </c>
      <c r="L1059">
        <f>ROUNDUP(IF(B1059&gt;$D$4,0,($D$4-B1059+1)/365),0)</f>
        <v>0</v>
      </c>
      <c r="M1059">
        <f>ROUNDUP(IF(B1059&gt;$D$5,0,($D$5-B1059+1)/365),0)</f>
        <v>1</v>
      </c>
      <c r="N1059" s="28">
        <f>IF(OR(L1059=1,M1059=1),IF(B1059+364&lt;=$D$5,(B1059+364-$D$4+1)/365,IF(B1059&gt;$D$4,($D$5-B1059+1)/365,$D$6/365)),0)</f>
        <v>0.18356164383561643</v>
      </c>
      <c r="O1059" s="28">
        <f>'Data &amp; Parameter'!$E$16*'Data &amp; Parameter'!$E$17*('Data &amp; Parameter'!$E$18+'Data &amp; Parameter'!$E$19)*'Data &amp; Parameter'!$E$20*'Data &amp; Parameter'!$E$37*N1059</f>
        <v>0.63818956679213612</v>
      </c>
      <c r="P1059">
        <f>ROUNDUP(IF(D1059&gt;$D$4,0,($D$4-D1059+1)/365),0)</f>
        <v>0</v>
      </c>
      <c r="Q1059">
        <f>ROUNDUP(IF(D1059&gt;$D$5,0,($D$5-D1059+1)/365),0)</f>
        <v>1</v>
      </c>
      <c r="R1059" s="28">
        <f>IF(OR(P1059=1,Q1059=1),IF(D1059+364&lt;=$D$5,(D1059+364-$D$4+1)/365,IF(D1059&gt;$D$4,($D$5-D1059+1)/365,$D$6/365)),0)</f>
        <v>0.18356164383561643</v>
      </c>
      <c r="S1059" s="28">
        <f>'Data &amp; Parameter'!$E$16*'Data &amp; Parameter'!$E$17*('Data &amp; Parameter'!$E$18+'Data &amp; Parameter'!$E$19)*'Data &amp; Parameter'!$E$20*'Data &amp; Parameter'!$E$37*R1059</f>
        <v>0.63818956679213612</v>
      </c>
      <c r="T1059" s="28">
        <f t="shared" si="16"/>
        <v>1.2763791335842722</v>
      </c>
    </row>
    <row r="1060" spans="1:20" ht="15.75" customHeight="1" x14ac:dyDescent="0.35">
      <c r="A1060">
        <v>1053</v>
      </c>
      <c r="B1060" s="76">
        <v>44235</v>
      </c>
      <c r="C1060" s="1" t="s">
        <v>3428</v>
      </c>
      <c r="D1060" s="76">
        <v>44235</v>
      </c>
      <c r="E1060" s="1" t="s">
        <v>3429</v>
      </c>
      <c r="F1060" s="1" t="s">
        <v>3430</v>
      </c>
      <c r="G1060" s="1" t="s">
        <v>123</v>
      </c>
      <c r="H1060" s="1" t="s">
        <v>124</v>
      </c>
      <c r="I1060" s="1" t="s">
        <v>125</v>
      </c>
      <c r="J1060" s="1" t="s">
        <v>3431</v>
      </c>
      <c r="K1060" s="1" t="s">
        <v>2591</v>
      </c>
      <c r="L1060">
        <f>ROUNDUP(IF(B1060&gt;$D$4,0,($D$4-B1060+1)/365),0)</f>
        <v>0</v>
      </c>
      <c r="M1060">
        <f>ROUNDUP(IF(B1060&gt;$D$5,0,($D$5-B1060+1)/365),0)</f>
        <v>1</v>
      </c>
      <c r="N1060" s="28">
        <f>IF(OR(L1060=1,M1060=1),IF(B1060+364&lt;=$D$5,(B1060+364-$D$4+1)/365,IF(B1060&gt;$D$4,($D$5-B1060+1)/365,$D$6/365)),0)</f>
        <v>0.18356164383561643</v>
      </c>
      <c r="O1060" s="28">
        <f>'Data &amp; Parameter'!$E$16*'Data &amp; Parameter'!$E$17*('Data &amp; Parameter'!$E$18+'Data &amp; Parameter'!$E$19)*'Data &amp; Parameter'!$E$20*'Data &amp; Parameter'!$E$37*N1060</f>
        <v>0.63818956679213612</v>
      </c>
      <c r="P1060">
        <f>ROUNDUP(IF(D1060&gt;$D$4,0,($D$4-D1060+1)/365),0)</f>
        <v>0</v>
      </c>
      <c r="Q1060">
        <f>ROUNDUP(IF(D1060&gt;$D$5,0,($D$5-D1060+1)/365),0)</f>
        <v>1</v>
      </c>
      <c r="R1060" s="28">
        <f>IF(OR(P1060=1,Q1060=1),IF(D1060+364&lt;=$D$5,(D1060+364-$D$4+1)/365,IF(D1060&gt;$D$4,($D$5-D1060+1)/365,$D$6/365)),0)</f>
        <v>0.18356164383561643</v>
      </c>
      <c r="S1060" s="28">
        <f>'Data &amp; Parameter'!$E$16*'Data &amp; Parameter'!$E$17*('Data &amp; Parameter'!$E$18+'Data &amp; Parameter'!$E$19)*'Data &amp; Parameter'!$E$20*'Data &amp; Parameter'!$E$37*R1060</f>
        <v>0.63818956679213612</v>
      </c>
      <c r="T1060" s="28">
        <f t="shared" si="16"/>
        <v>1.2763791335842722</v>
      </c>
    </row>
    <row r="1061" spans="1:20" ht="15.75" customHeight="1" x14ac:dyDescent="0.35">
      <c r="A1061">
        <v>1054</v>
      </c>
      <c r="B1061" s="76">
        <v>44235</v>
      </c>
      <c r="C1061" s="1" t="s">
        <v>3432</v>
      </c>
      <c r="D1061" s="76">
        <v>44235</v>
      </c>
      <c r="E1061" s="1" t="s">
        <v>3433</v>
      </c>
      <c r="F1061" s="1" t="s">
        <v>3434</v>
      </c>
      <c r="G1061" s="1" t="s">
        <v>123</v>
      </c>
      <c r="H1061" s="1" t="s">
        <v>124</v>
      </c>
      <c r="I1061" s="1" t="s">
        <v>125</v>
      </c>
      <c r="J1061" s="1" t="s">
        <v>3431</v>
      </c>
      <c r="K1061" s="1" t="s">
        <v>2591</v>
      </c>
      <c r="L1061">
        <f>ROUNDUP(IF(B1061&gt;$D$4,0,($D$4-B1061+1)/365),0)</f>
        <v>0</v>
      </c>
      <c r="M1061">
        <f>ROUNDUP(IF(B1061&gt;$D$5,0,($D$5-B1061+1)/365),0)</f>
        <v>1</v>
      </c>
      <c r="N1061" s="28">
        <f>IF(OR(L1061=1,M1061=1),IF(B1061+364&lt;=$D$5,(B1061+364-$D$4+1)/365,IF(B1061&gt;$D$4,($D$5-B1061+1)/365,$D$6/365)),0)</f>
        <v>0.18356164383561643</v>
      </c>
      <c r="O1061" s="28">
        <f>'Data &amp; Parameter'!$E$16*'Data &amp; Parameter'!$E$17*('Data &amp; Parameter'!$E$18+'Data &amp; Parameter'!$E$19)*'Data &amp; Parameter'!$E$20*'Data &amp; Parameter'!$E$37*N1061</f>
        <v>0.63818956679213612</v>
      </c>
      <c r="P1061">
        <f>ROUNDUP(IF(D1061&gt;$D$4,0,($D$4-D1061+1)/365),0)</f>
        <v>0</v>
      </c>
      <c r="Q1061">
        <f>ROUNDUP(IF(D1061&gt;$D$5,0,($D$5-D1061+1)/365),0)</f>
        <v>1</v>
      </c>
      <c r="R1061" s="28">
        <f>IF(OR(P1061=1,Q1061=1),IF(D1061+364&lt;=$D$5,(D1061+364-$D$4+1)/365,IF(D1061&gt;$D$4,($D$5-D1061+1)/365,$D$6/365)),0)</f>
        <v>0.18356164383561643</v>
      </c>
      <c r="S1061" s="28">
        <f>'Data &amp; Parameter'!$E$16*'Data &amp; Parameter'!$E$17*('Data &amp; Parameter'!$E$18+'Data &amp; Parameter'!$E$19)*'Data &amp; Parameter'!$E$20*'Data &amp; Parameter'!$E$37*R1061</f>
        <v>0.63818956679213612</v>
      </c>
      <c r="T1061" s="28">
        <f t="shared" si="16"/>
        <v>1.2763791335842722</v>
      </c>
    </row>
    <row r="1062" spans="1:20" ht="15.75" customHeight="1" x14ac:dyDescent="0.35">
      <c r="A1062">
        <v>1055</v>
      </c>
      <c r="B1062" s="76">
        <v>44235</v>
      </c>
      <c r="C1062" s="1" t="s">
        <v>3435</v>
      </c>
      <c r="D1062" s="76">
        <v>44235</v>
      </c>
      <c r="E1062" s="1" t="s">
        <v>3436</v>
      </c>
      <c r="F1062" s="1" t="s">
        <v>3437</v>
      </c>
      <c r="G1062" s="1" t="s">
        <v>123</v>
      </c>
      <c r="H1062" s="1" t="s">
        <v>124</v>
      </c>
      <c r="I1062" s="1" t="s">
        <v>125</v>
      </c>
      <c r="J1062" s="1" t="s">
        <v>1514</v>
      </c>
      <c r="K1062" s="1" t="s">
        <v>1467</v>
      </c>
      <c r="L1062">
        <f>ROUNDUP(IF(B1062&gt;$D$4,0,($D$4-B1062+1)/365),0)</f>
        <v>0</v>
      </c>
      <c r="M1062">
        <f>ROUNDUP(IF(B1062&gt;$D$5,0,($D$5-B1062+1)/365),0)</f>
        <v>1</v>
      </c>
      <c r="N1062" s="28">
        <f>IF(OR(L1062=1,M1062=1),IF(B1062+364&lt;=$D$5,(B1062+364-$D$4+1)/365,IF(B1062&gt;$D$4,($D$5-B1062+1)/365,$D$6/365)),0)</f>
        <v>0.18356164383561643</v>
      </c>
      <c r="O1062" s="28">
        <f>'Data &amp; Parameter'!$E$16*'Data &amp; Parameter'!$E$17*('Data &amp; Parameter'!$E$18+'Data &amp; Parameter'!$E$19)*'Data &amp; Parameter'!$E$20*'Data &amp; Parameter'!$E$37*N1062</f>
        <v>0.63818956679213612</v>
      </c>
      <c r="P1062">
        <f>ROUNDUP(IF(D1062&gt;$D$4,0,($D$4-D1062+1)/365),0)</f>
        <v>0</v>
      </c>
      <c r="Q1062">
        <f>ROUNDUP(IF(D1062&gt;$D$5,0,($D$5-D1062+1)/365),0)</f>
        <v>1</v>
      </c>
      <c r="R1062" s="28">
        <f>IF(OR(P1062=1,Q1062=1),IF(D1062+364&lt;=$D$5,(D1062+364-$D$4+1)/365,IF(D1062&gt;$D$4,($D$5-D1062+1)/365,$D$6/365)),0)</f>
        <v>0.18356164383561643</v>
      </c>
      <c r="S1062" s="28">
        <f>'Data &amp; Parameter'!$E$16*'Data &amp; Parameter'!$E$17*('Data &amp; Parameter'!$E$18+'Data &amp; Parameter'!$E$19)*'Data &amp; Parameter'!$E$20*'Data &amp; Parameter'!$E$37*R1062</f>
        <v>0.63818956679213612</v>
      </c>
      <c r="T1062" s="28">
        <f t="shared" si="16"/>
        <v>1.2763791335842722</v>
      </c>
    </row>
    <row r="1063" spans="1:20" ht="15.75" customHeight="1" x14ac:dyDescent="0.35">
      <c r="A1063">
        <v>1056</v>
      </c>
      <c r="B1063" s="76">
        <v>44235</v>
      </c>
      <c r="C1063" s="1" t="s">
        <v>3438</v>
      </c>
      <c r="D1063" s="76">
        <v>44235</v>
      </c>
      <c r="E1063" s="1" t="s">
        <v>3439</v>
      </c>
      <c r="F1063" s="1" t="s">
        <v>3440</v>
      </c>
      <c r="G1063" s="1" t="s">
        <v>123</v>
      </c>
      <c r="H1063" s="1" t="s">
        <v>124</v>
      </c>
      <c r="I1063" s="1" t="s">
        <v>125</v>
      </c>
      <c r="J1063" s="1" t="s">
        <v>3431</v>
      </c>
      <c r="K1063" s="1" t="s">
        <v>2537</v>
      </c>
      <c r="L1063">
        <f>ROUNDUP(IF(B1063&gt;$D$4,0,($D$4-B1063+1)/365),0)</f>
        <v>0</v>
      </c>
      <c r="M1063">
        <f>ROUNDUP(IF(B1063&gt;$D$5,0,($D$5-B1063+1)/365),0)</f>
        <v>1</v>
      </c>
      <c r="N1063" s="28">
        <f>IF(OR(L1063=1,M1063=1),IF(B1063+364&lt;=$D$5,(B1063+364-$D$4+1)/365,IF(B1063&gt;$D$4,($D$5-B1063+1)/365,$D$6/365)),0)</f>
        <v>0.18356164383561643</v>
      </c>
      <c r="O1063" s="28">
        <f>'Data &amp; Parameter'!$E$16*'Data &amp; Parameter'!$E$17*('Data &amp; Parameter'!$E$18+'Data &amp; Parameter'!$E$19)*'Data &amp; Parameter'!$E$20*'Data &amp; Parameter'!$E$37*N1063</f>
        <v>0.63818956679213612</v>
      </c>
      <c r="P1063">
        <f>ROUNDUP(IF(D1063&gt;$D$4,0,($D$4-D1063+1)/365),0)</f>
        <v>0</v>
      </c>
      <c r="Q1063">
        <f>ROUNDUP(IF(D1063&gt;$D$5,0,($D$5-D1063+1)/365),0)</f>
        <v>1</v>
      </c>
      <c r="R1063" s="28">
        <f>IF(OR(P1063=1,Q1063=1),IF(D1063+364&lt;=$D$5,(D1063+364-$D$4+1)/365,IF(D1063&gt;$D$4,($D$5-D1063+1)/365,$D$6/365)),0)</f>
        <v>0.18356164383561643</v>
      </c>
      <c r="S1063" s="28">
        <f>'Data &amp; Parameter'!$E$16*'Data &amp; Parameter'!$E$17*('Data &amp; Parameter'!$E$18+'Data &amp; Parameter'!$E$19)*'Data &amp; Parameter'!$E$20*'Data &amp; Parameter'!$E$37*R1063</f>
        <v>0.63818956679213612</v>
      </c>
      <c r="T1063" s="28">
        <f t="shared" si="16"/>
        <v>1.2763791335842722</v>
      </c>
    </row>
    <row r="1064" spans="1:20" ht="15.75" customHeight="1" x14ac:dyDescent="0.35">
      <c r="A1064">
        <v>1057</v>
      </c>
      <c r="B1064" s="76">
        <v>44235</v>
      </c>
      <c r="C1064" s="1" t="s">
        <v>3441</v>
      </c>
      <c r="D1064" s="76">
        <v>44235</v>
      </c>
      <c r="E1064" s="1" t="s">
        <v>3442</v>
      </c>
      <c r="F1064" s="1" t="s">
        <v>3443</v>
      </c>
      <c r="G1064" s="1" t="s">
        <v>123</v>
      </c>
      <c r="H1064" s="1" t="s">
        <v>124</v>
      </c>
      <c r="I1064" s="1" t="s">
        <v>125</v>
      </c>
      <c r="J1064" s="1" t="s">
        <v>3431</v>
      </c>
      <c r="K1064" s="1" t="s">
        <v>2537</v>
      </c>
      <c r="L1064">
        <f>ROUNDUP(IF(B1064&gt;$D$4,0,($D$4-B1064+1)/365),0)</f>
        <v>0</v>
      </c>
      <c r="M1064">
        <f>ROUNDUP(IF(B1064&gt;$D$5,0,($D$5-B1064+1)/365),0)</f>
        <v>1</v>
      </c>
      <c r="N1064" s="28">
        <f>IF(OR(L1064=1,M1064=1),IF(B1064+364&lt;=$D$5,(B1064+364-$D$4+1)/365,IF(B1064&gt;$D$4,($D$5-B1064+1)/365,$D$6/365)),0)</f>
        <v>0.18356164383561643</v>
      </c>
      <c r="O1064" s="28">
        <f>'Data &amp; Parameter'!$E$16*'Data &amp; Parameter'!$E$17*('Data &amp; Parameter'!$E$18+'Data &amp; Parameter'!$E$19)*'Data &amp; Parameter'!$E$20*'Data &amp; Parameter'!$E$37*N1064</f>
        <v>0.63818956679213612</v>
      </c>
      <c r="P1064">
        <f>ROUNDUP(IF(D1064&gt;$D$4,0,($D$4-D1064+1)/365),0)</f>
        <v>0</v>
      </c>
      <c r="Q1064">
        <f>ROUNDUP(IF(D1064&gt;$D$5,0,($D$5-D1064+1)/365),0)</f>
        <v>1</v>
      </c>
      <c r="R1064" s="28">
        <f>IF(OR(P1064=1,Q1064=1),IF(D1064+364&lt;=$D$5,(D1064+364-$D$4+1)/365,IF(D1064&gt;$D$4,($D$5-D1064+1)/365,$D$6/365)),0)</f>
        <v>0.18356164383561643</v>
      </c>
      <c r="S1064" s="28">
        <f>'Data &amp; Parameter'!$E$16*'Data &amp; Parameter'!$E$17*('Data &amp; Parameter'!$E$18+'Data &amp; Parameter'!$E$19)*'Data &amp; Parameter'!$E$20*'Data &amp; Parameter'!$E$37*R1064</f>
        <v>0.63818956679213612</v>
      </c>
      <c r="T1064" s="28">
        <f t="shared" si="16"/>
        <v>1.2763791335842722</v>
      </c>
    </row>
    <row r="1065" spans="1:20" ht="15.75" customHeight="1" x14ac:dyDescent="0.35">
      <c r="A1065">
        <v>1058</v>
      </c>
      <c r="B1065" s="76">
        <v>44235</v>
      </c>
      <c r="C1065" s="1" t="s">
        <v>3444</v>
      </c>
      <c r="D1065" s="76">
        <v>44235</v>
      </c>
      <c r="E1065" s="1" t="s">
        <v>3445</v>
      </c>
      <c r="F1065" s="1" t="s">
        <v>3446</v>
      </c>
      <c r="G1065" s="1" t="s">
        <v>123</v>
      </c>
      <c r="H1065" s="1" t="s">
        <v>124</v>
      </c>
      <c r="I1065" s="1" t="s">
        <v>125</v>
      </c>
      <c r="J1065" s="1" t="s">
        <v>3431</v>
      </c>
      <c r="K1065" s="1" t="s">
        <v>2537</v>
      </c>
      <c r="L1065">
        <f>ROUNDUP(IF(B1065&gt;$D$4,0,($D$4-B1065+1)/365),0)</f>
        <v>0</v>
      </c>
      <c r="M1065">
        <f>ROUNDUP(IF(B1065&gt;$D$5,0,($D$5-B1065+1)/365),0)</f>
        <v>1</v>
      </c>
      <c r="N1065" s="28">
        <f>IF(OR(L1065=1,M1065=1),IF(B1065+364&lt;=$D$5,(B1065+364-$D$4+1)/365,IF(B1065&gt;$D$4,($D$5-B1065+1)/365,$D$6/365)),0)</f>
        <v>0.18356164383561643</v>
      </c>
      <c r="O1065" s="28">
        <f>'Data &amp; Parameter'!$E$16*'Data &amp; Parameter'!$E$17*('Data &amp; Parameter'!$E$18+'Data &amp; Parameter'!$E$19)*'Data &amp; Parameter'!$E$20*'Data &amp; Parameter'!$E$37*N1065</f>
        <v>0.63818956679213612</v>
      </c>
      <c r="P1065">
        <f>ROUNDUP(IF(D1065&gt;$D$4,0,($D$4-D1065+1)/365),0)</f>
        <v>0</v>
      </c>
      <c r="Q1065">
        <f>ROUNDUP(IF(D1065&gt;$D$5,0,($D$5-D1065+1)/365),0)</f>
        <v>1</v>
      </c>
      <c r="R1065" s="28">
        <f>IF(OR(P1065=1,Q1065=1),IF(D1065+364&lt;=$D$5,(D1065+364-$D$4+1)/365,IF(D1065&gt;$D$4,($D$5-D1065+1)/365,$D$6/365)),0)</f>
        <v>0.18356164383561643</v>
      </c>
      <c r="S1065" s="28">
        <f>'Data &amp; Parameter'!$E$16*'Data &amp; Parameter'!$E$17*('Data &amp; Parameter'!$E$18+'Data &amp; Parameter'!$E$19)*'Data &amp; Parameter'!$E$20*'Data &amp; Parameter'!$E$37*R1065</f>
        <v>0.63818956679213612</v>
      </c>
      <c r="T1065" s="28">
        <f t="shared" si="16"/>
        <v>1.2763791335842722</v>
      </c>
    </row>
    <row r="1066" spans="1:20" ht="15.75" customHeight="1" x14ac:dyDescent="0.35">
      <c r="A1066">
        <v>1059</v>
      </c>
      <c r="B1066" s="76">
        <v>44235</v>
      </c>
      <c r="C1066" s="1" t="s">
        <v>3447</v>
      </c>
      <c r="D1066" s="76">
        <v>44235</v>
      </c>
      <c r="E1066" s="1" t="s">
        <v>3448</v>
      </c>
      <c r="F1066" s="1" t="s">
        <v>3449</v>
      </c>
      <c r="G1066" s="1" t="s">
        <v>123</v>
      </c>
      <c r="H1066" s="1" t="s">
        <v>124</v>
      </c>
      <c r="I1066" s="1" t="s">
        <v>125</v>
      </c>
      <c r="J1066" s="1" t="s">
        <v>3431</v>
      </c>
      <c r="K1066" s="1" t="s">
        <v>2537</v>
      </c>
      <c r="L1066">
        <f>ROUNDUP(IF(B1066&gt;$D$4,0,($D$4-B1066+1)/365),0)</f>
        <v>0</v>
      </c>
      <c r="M1066">
        <f>ROUNDUP(IF(B1066&gt;$D$5,0,($D$5-B1066+1)/365),0)</f>
        <v>1</v>
      </c>
      <c r="N1066" s="28">
        <f>IF(OR(L1066=1,M1066=1),IF(B1066+364&lt;=$D$5,(B1066+364-$D$4+1)/365,IF(B1066&gt;$D$4,($D$5-B1066+1)/365,$D$6/365)),0)</f>
        <v>0.18356164383561643</v>
      </c>
      <c r="O1066" s="28">
        <f>'Data &amp; Parameter'!$E$16*'Data &amp; Parameter'!$E$17*('Data &amp; Parameter'!$E$18+'Data &amp; Parameter'!$E$19)*'Data &amp; Parameter'!$E$20*'Data &amp; Parameter'!$E$37*N1066</f>
        <v>0.63818956679213612</v>
      </c>
      <c r="P1066">
        <f>ROUNDUP(IF(D1066&gt;$D$4,0,($D$4-D1066+1)/365),0)</f>
        <v>0</v>
      </c>
      <c r="Q1066">
        <f>ROUNDUP(IF(D1066&gt;$D$5,0,($D$5-D1066+1)/365),0)</f>
        <v>1</v>
      </c>
      <c r="R1066" s="28">
        <f>IF(OR(P1066=1,Q1066=1),IF(D1066+364&lt;=$D$5,(D1066+364-$D$4+1)/365,IF(D1066&gt;$D$4,($D$5-D1066+1)/365,$D$6/365)),0)</f>
        <v>0.18356164383561643</v>
      </c>
      <c r="S1066" s="28">
        <f>'Data &amp; Parameter'!$E$16*'Data &amp; Parameter'!$E$17*('Data &amp; Parameter'!$E$18+'Data &amp; Parameter'!$E$19)*'Data &amp; Parameter'!$E$20*'Data &amp; Parameter'!$E$37*R1066</f>
        <v>0.63818956679213612</v>
      </c>
      <c r="T1066" s="28">
        <f t="shared" si="16"/>
        <v>1.2763791335842722</v>
      </c>
    </row>
    <row r="1067" spans="1:20" ht="15.75" customHeight="1" x14ac:dyDescent="0.35">
      <c r="A1067">
        <v>1060</v>
      </c>
      <c r="B1067" s="76">
        <v>44235</v>
      </c>
      <c r="C1067" s="1" t="s">
        <v>3450</v>
      </c>
      <c r="D1067" s="76">
        <v>44235</v>
      </c>
      <c r="E1067" s="1" t="s">
        <v>3451</v>
      </c>
      <c r="F1067" s="1" t="s">
        <v>3452</v>
      </c>
      <c r="G1067" s="1" t="s">
        <v>123</v>
      </c>
      <c r="H1067" s="1" t="s">
        <v>124</v>
      </c>
      <c r="I1067" s="1" t="s">
        <v>125</v>
      </c>
      <c r="J1067" s="1" t="s">
        <v>3431</v>
      </c>
      <c r="K1067" s="1" t="s">
        <v>2537</v>
      </c>
      <c r="L1067">
        <f>ROUNDUP(IF(B1067&gt;$D$4,0,($D$4-B1067+1)/365),0)</f>
        <v>0</v>
      </c>
      <c r="M1067">
        <f>ROUNDUP(IF(B1067&gt;$D$5,0,($D$5-B1067+1)/365),0)</f>
        <v>1</v>
      </c>
      <c r="N1067" s="28">
        <f>IF(OR(L1067=1,M1067=1),IF(B1067+364&lt;=$D$5,(B1067+364-$D$4+1)/365,IF(B1067&gt;$D$4,($D$5-B1067+1)/365,$D$6/365)),0)</f>
        <v>0.18356164383561643</v>
      </c>
      <c r="O1067" s="28">
        <f>'Data &amp; Parameter'!$E$16*'Data &amp; Parameter'!$E$17*('Data &amp; Parameter'!$E$18+'Data &amp; Parameter'!$E$19)*'Data &amp; Parameter'!$E$20*'Data &amp; Parameter'!$E$37*N1067</f>
        <v>0.63818956679213612</v>
      </c>
      <c r="P1067">
        <f>ROUNDUP(IF(D1067&gt;$D$4,0,($D$4-D1067+1)/365),0)</f>
        <v>0</v>
      </c>
      <c r="Q1067">
        <f>ROUNDUP(IF(D1067&gt;$D$5,0,($D$5-D1067+1)/365),0)</f>
        <v>1</v>
      </c>
      <c r="R1067" s="28">
        <f>IF(OR(P1067=1,Q1067=1),IF(D1067+364&lt;=$D$5,(D1067+364-$D$4+1)/365,IF(D1067&gt;$D$4,($D$5-D1067+1)/365,$D$6/365)),0)</f>
        <v>0.18356164383561643</v>
      </c>
      <c r="S1067" s="28">
        <f>'Data &amp; Parameter'!$E$16*'Data &amp; Parameter'!$E$17*('Data &amp; Parameter'!$E$18+'Data &amp; Parameter'!$E$19)*'Data &amp; Parameter'!$E$20*'Data &amp; Parameter'!$E$37*R1067</f>
        <v>0.63818956679213612</v>
      </c>
      <c r="T1067" s="28">
        <f t="shared" si="16"/>
        <v>1.2763791335842722</v>
      </c>
    </row>
    <row r="1068" spans="1:20" ht="15.75" customHeight="1" x14ac:dyDescent="0.35">
      <c r="A1068">
        <v>1061</v>
      </c>
      <c r="B1068" s="76">
        <v>44235</v>
      </c>
      <c r="C1068" s="1" t="s">
        <v>3453</v>
      </c>
      <c r="D1068" s="76">
        <v>44235</v>
      </c>
      <c r="E1068" s="1" t="s">
        <v>3454</v>
      </c>
      <c r="F1068" s="1" t="s">
        <v>3455</v>
      </c>
      <c r="G1068" s="1" t="s">
        <v>123</v>
      </c>
      <c r="H1068" s="1" t="s">
        <v>124</v>
      </c>
      <c r="I1068" s="1" t="s">
        <v>125</v>
      </c>
      <c r="J1068" s="1" t="s">
        <v>3431</v>
      </c>
      <c r="K1068" s="1" t="s">
        <v>616</v>
      </c>
      <c r="L1068">
        <f>ROUNDUP(IF(B1068&gt;$D$4,0,($D$4-B1068+1)/365),0)</f>
        <v>0</v>
      </c>
      <c r="M1068">
        <f>ROUNDUP(IF(B1068&gt;$D$5,0,($D$5-B1068+1)/365),0)</f>
        <v>1</v>
      </c>
      <c r="N1068" s="28">
        <f>IF(OR(L1068=1,M1068=1),IF(B1068+364&lt;=$D$5,(B1068+364-$D$4+1)/365,IF(B1068&gt;$D$4,($D$5-B1068+1)/365,$D$6/365)),0)</f>
        <v>0.18356164383561643</v>
      </c>
      <c r="O1068" s="28">
        <f>'Data &amp; Parameter'!$E$16*'Data &amp; Parameter'!$E$17*('Data &amp; Parameter'!$E$18+'Data &amp; Parameter'!$E$19)*'Data &amp; Parameter'!$E$20*'Data &amp; Parameter'!$E$37*N1068</f>
        <v>0.63818956679213612</v>
      </c>
      <c r="P1068">
        <f>ROUNDUP(IF(D1068&gt;$D$4,0,($D$4-D1068+1)/365),0)</f>
        <v>0</v>
      </c>
      <c r="Q1068">
        <f>ROUNDUP(IF(D1068&gt;$D$5,0,($D$5-D1068+1)/365),0)</f>
        <v>1</v>
      </c>
      <c r="R1068" s="28">
        <f>IF(OR(P1068=1,Q1068=1),IF(D1068+364&lt;=$D$5,(D1068+364-$D$4+1)/365,IF(D1068&gt;$D$4,($D$5-D1068+1)/365,$D$6/365)),0)</f>
        <v>0.18356164383561643</v>
      </c>
      <c r="S1068" s="28">
        <f>'Data &amp; Parameter'!$E$16*'Data &amp; Parameter'!$E$17*('Data &amp; Parameter'!$E$18+'Data &amp; Parameter'!$E$19)*'Data &amp; Parameter'!$E$20*'Data &amp; Parameter'!$E$37*R1068</f>
        <v>0.63818956679213612</v>
      </c>
      <c r="T1068" s="28">
        <f t="shared" si="16"/>
        <v>1.2763791335842722</v>
      </c>
    </row>
    <row r="1069" spans="1:20" ht="15.75" customHeight="1" x14ac:dyDescent="0.35">
      <c r="A1069">
        <v>1062</v>
      </c>
      <c r="B1069" s="76">
        <v>44235</v>
      </c>
      <c r="C1069" s="1" t="s">
        <v>3456</v>
      </c>
      <c r="D1069" s="76">
        <v>44235</v>
      </c>
      <c r="E1069" s="1" t="s">
        <v>3457</v>
      </c>
      <c r="F1069" s="1" t="s">
        <v>3458</v>
      </c>
      <c r="G1069" s="1" t="s">
        <v>123</v>
      </c>
      <c r="H1069" s="1" t="s">
        <v>124</v>
      </c>
      <c r="I1069" s="1" t="s">
        <v>125</v>
      </c>
      <c r="J1069" s="1" t="s">
        <v>3431</v>
      </c>
      <c r="K1069" s="1" t="s">
        <v>2537</v>
      </c>
      <c r="L1069">
        <f>ROUNDUP(IF(B1069&gt;$D$4,0,($D$4-B1069+1)/365),0)</f>
        <v>0</v>
      </c>
      <c r="M1069">
        <f>ROUNDUP(IF(B1069&gt;$D$5,0,($D$5-B1069+1)/365),0)</f>
        <v>1</v>
      </c>
      <c r="N1069" s="28">
        <f>IF(OR(L1069=1,M1069=1),IF(B1069+364&lt;=$D$5,(B1069+364-$D$4+1)/365,IF(B1069&gt;$D$4,($D$5-B1069+1)/365,$D$6/365)),0)</f>
        <v>0.18356164383561643</v>
      </c>
      <c r="O1069" s="28">
        <f>'Data &amp; Parameter'!$E$16*'Data &amp; Parameter'!$E$17*('Data &amp; Parameter'!$E$18+'Data &amp; Parameter'!$E$19)*'Data &amp; Parameter'!$E$20*'Data &amp; Parameter'!$E$37*N1069</f>
        <v>0.63818956679213612</v>
      </c>
      <c r="P1069">
        <f>ROUNDUP(IF(D1069&gt;$D$4,0,($D$4-D1069+1)/365),0)</f>
        <v>0</v>
      </c>
      <c r="Q1069">
        <f>ROUNDUP(IF(D1069&gt;$D$5,0,($D$5-D1069+1)/365),0)</f>
        <v>1</v>
      </c>
      <c r="R1069" s="28">
        <f>IF(OR(P1069=1,Q1069=1),IF(D1069+364&lt;=$D$5,(D1069+364-$D$4+1)/365,IF(D1069&gt;$D$4,($D$5-D1069+1)/365,$D$6/365)),0)</f>
        <v>0.18356164383561643</v>
      </c>
      <c r="S1069" s="28">
        <f>'Data &amp; Parameter'!$E$16*'Data &amp; Parameter'!$E$17*('Data &amp; Parameter'!$E$18+'Data &amp; Parameter'!$E$19)*'Data &amp; Parameter'!$E$20*'Data &amp; Parameter'!$E$37*R1069</f>
        <v>0.63818956679213612</v>
      </c>
      <c r="T1069" s="28">
        <f t="shared" si="16"/>
        <v>1.2763791335842722</v>
      </c>
    </row>
    <row r="1070" spans="1:20" ht="15.75" customHeight="1" x14ac:dyDescent="0.35">
      <c r="A1070">
        <v>1063</v>
      </c>
      <c r="B1070" s="76">
        <v>44235</v>
      </c>
      <c r="C1070" s="1" t="s">
        <v>3459</v>
      </c>
      <c r="D1070" s="76">
        <v>44235</v>
      </c>
      <c r="E1070" s="1" t="s">
        <v>3460</v>
      </c>
      <c r="F1070" s="1" t="s">
        <v>3461</v>
      </c>
      <c r="G1070" s="1" t="s">
        <v>123</v>
      </c>
      <c r="H1070" s="1" t="s">
        <v>124</v>
      </c>
      <c r="I1070" s="1" t="s">
        <v>125</v>
      </c>
      <c r="J1070" s="1" t="s">
        <v>3431</v>
      </c>
      <c r="K1070" s="1" t="s">
        <v>2537</v>
      </c>
      <c r="L1070">
        <f>ROUNDUP(IF(B1070&gt;$D$4,0,($D$4-B1070+1)/365),0)</f>
        <v>0</v>
      </c>
      <c r="M1070">
        <f>ROUNDUP(IF(B1070&gt;$D$5,0,($D$5-B1070+1)/365),0)</f>
        <v>1</v>
      </c>
      <c r="N1070" s="28">
        <f>IF(OR(L1070=1,M1070=1),IF(B1070+364&lt;=$D$5,(B1070+364-$D$4+1)/365,IF(B1070&gt;$D$4,($D$5-B1070+1)/365,$D$6/365)),0)</f>
        <v>0.18356164383561643</v>
      </c>
      <c r="O1070" s="28">
        <f>'Data &amp; Parameter'!$E$16*'Data &amp; Parameter'!$E$17*('Data &amp; Parameter'!$E$18+'Data &amp; Parameter'!$E$19)*'Data &amp; Parameter'!$E$20*'Data &amp; Parameter'!$E$37*N1070</f>
        <v>0.63818956679213612</v>
      </c>
      <c r="P1070">
        <f>ROUNDUP(IF(D1070&gt;$D$4,0,($D$4-D1070+1)/365),0)</f>
        <v>0</v>
      </c>
      <c r="Q1070">
        <f>ROUNDUP(IF(D1070&gt;$D$5,0,($D$5-D1070+1)/365),0)</f>
        <v>1</v>
      </c>
      <c r="R1070" s="28">
        <f>IF(OR(P1070=1,Q1070=1),IF(D1070+364&lt;=$D$5,(D1070+364-$D$4+1)/365,IF(D1070&gt;$D$4,($D$5-D1070+1)/365,$D$6/365)),0)</f>
        <v>0.18356164383561643</v>
      </c>
      <c r="S1070" s="28">
        <f>'Data &amp; Parameter'!$E$16*'Data &amp; Parameter'!$E$17*('Data &amp; Parameter'!$E$18+'Data &amp; Parameter'!$E$19)*'Data &amp; Parameter'!$E$20*'Data &amp; Parameter'!$E$37*R1070</f>
        <v>0.63818956679213612</v>
      </c>
      <c r="T1070" s="28">
        <f t="shared" si="16"/>
        <v>1.2763791335842722</v>
      </c>
    </row>
    <row r="1071" spans="1:20" ht="15.75" customHeight="1" x14ac:dyDescent="0.35">
      <c r="A1071">
        <v>1064</v>
      </c>
      <c r="B1071" s="76">
        <v>44235</v>
      </c>
      <c r="C1071" s="1" t="s">
        <v>3462</v>
      </c>
      <c r="D1071" s="76">
        <v>44235</v>
      </c>
      <c r="E1071" s="1" t="s">
        <v>3463</v>
      </c>
      <c r="F1071" s="1" t="s">
        <v>3464</v>
      </c>
      <c r="G1071" s="1" t="s">
        <v>123</v>
      </c>
      <c r="H1071" s="1" t="s">
        <v>124</v>
      </c>
      <c r="I1071" s="1" t="s">
        <v>125</v>
      </c>
      <c r="J1071" s="1" t="s">
        <v>3431</v>
      </c>
      <c r="K1071" s="1" t="s">
        <v>2537</v>
      </c>
      <c r="L1071">
        <f>ROUNDUP(IF(B1071&gt;$D$4,0,($D$4-B1071+1)/365),0)</f>
        <v>0</v>
      </c>
      <c r="M1071">
        <f>ROUNDUP(IF(B1071&gt;$D$5,0,($D$5-B1071+1)/365),0)</f>
        <v>1</v>
      </c>
      <c r="N1071" s="28">
        <f>IF(OR(L1071=1,M1071=1),IF(B1071+364&lt;=$D$5,(B1071+364-$D$4+1)/365,IF(B1071&gt;$D$4,($D$5-B1071+1)/365,$D$6/365)),0)</f>
        <v>0.18356164383561643</v>
      </c>
      <c r="O1071" s="28">
        <f>'Data &amp; Parameter'!$E$16*'Data &amp; Parameter'!$E$17*('Data &amp; Parameter'!$E$18+'Data &amp; Parameter'!$E$19)*'Data &amp; Parameter'!$E$20*'Data &amp; Parameter'!$E$37*N1071</f>
        <v>0.63818956679213612</v>
      </c>
      <c r="P1071">
        <f>ROUNDUP(IF(D1071&gt;$D$4,0,($D$4-D1071+1)/365),0)</f>
        <v>0</v>
      </c>
      <c r="Q1071">
        <f>ROUNDUP(IF(D1071&gt;$D$5,0,($D$5-D1071+1)/365),0)</f>
        <v>1</v>
      </c>
      <c r="R1071" s="28">
        <f>IF(OR(P1071=1,Q1071=1),IF(D1071+364&lt;=$D$5,(D1071+364-$D$4+1)/365,IF(D1071&gt;$D$4,($D$5-D1071+1)/365,$D$6/365)),0)</f>
        <v>0.18356164383561643</v>
      </c>
      <c r="S1071" s="28">
        <f>'Data &amp; Parameter'!$E$16*'Data &amp; Parameter'!$E$17*('Data &amp; Parameter'!$E$18+'Data &amp; Parameter'!$E$19)*'Data &amp; Parameter'!$E$20*'Data &amp; Parameter'!$E$37*R1071</f>
        <v>0.63818956679213612</v>
      </c>
      <c r="T1071" s="28">
        <f t="shared" si="16"/>
        <v>1.2763791335842722</v>
      </c>
    </row>
    <row r="1072" spans="1:20" ht="15.75" customHeight="1" x14ac:dyDescent="0.35">
      <c r="A1072">
        <v>1065</v>
      </c>
      <c r="B1072" s="76">
        <v>44235</v>
      </c>
      <c r="C1072" s="1" t="s">
        <v>3465</v>
      </c>
      <c r="D1072" s="76">
        <v>44235</v>
      </c>
      <c r="E1072" s="1" t="s">
        <v>3466</v>
      </c>
      <c r="F1072" s="1" t="s">
        <v>3467</v>
      </c>
      <c r="G1072" s="1" t="s">
        <v>123</v>
      </c>
      <c r="H1072" s="1" t="s">
        <v>124</v>
      </c>
      <c r="I1072" s="1" t="s">
        <v>125</v>
      </c>
      <c r="J1072" s="1" t="s">
        <v>3431</v>
      </c>
      <c r="K1072" s="1" t="s">
        <v>2537</v>
      </c>
      <c r="L1072">
        <f>ROUNDUP(IF(B1072&gt;$D$4,0,($D$4-B1072+1)/365),0)</f>
        <v>0</v>
      </c>
      <c r="M1072">
        <f>ROUNDUP(IF(B1072&gt;$D$5,0,($D$5-B1072+1)/365),0)</f>
        <v>1</v>
      </c>
      <c r="N1072" s="28">
        <f>IF(OR(L1072=1,M1072=1),IF(B1072+364&lt;=$D$5,(B1072+364-$D$4+1)/365,IF(B1072&gt;$D$4,($D$5-B1072+1)/365,$D$6/365)),0)</f>
        <v>0.18356164383561643</v>
      </c>
      <c r="O1072" s="28">
        <f>'Data &amp; Parameter'!$E$16*'Data &amp; Parameter'!$E$17*('Data &amp; Parameter'!$E$18+'Data &amp; Parameter'!$E$19)*'Data &amp; Parameter'!$E$20*'Data &amp; Parameter'!$E$37*N1072</f>
        <v>0.63818956679213612</v>
      </c>
      <c r="P1072">
        <f>ROUNDUP(IF(D1072&gt;$D$4,0,($D$4-D1072+1)/365),0)</f>
        <v>0</v>
      </c>
      <c r="Q1072">
        <f>ROUNDUP(IF(D1072&gt;$D$5,0,($D$5-D1072+1)/365),0)</f>
        <v>1</v>
      </c>
      <c r="R1072" s="28">
        <f>IF(OR(P1072=1,Q1072=1),IF(D1072+364&lt;=$D$5,(D1072+364-$D$4+1)/365,IF(D1072&gt;$D$4,($D$5-D1072+1)/365,$D$6/365)),0)</f>
        <v>0.18356164383561643</v>
      </c>
      <c r="S1072" s="28">
        <f>'Data &amp; Parameter'!$E$16*'Data &amp; Parameter'!$E$17*('Data &amp; Parameter'!$E$18+'Data &amp; Parameter'!$E$19)*'Data &amp; Parameter'!$E$20*'Data &amp; Parameter'!$E$37*R1072</f>
        <v>0.63818956679213612</v>
      </c>
      <c r="T1072" s="28">
        <f t="shared" si="16"/>
        <v>1.2763791335842722</v>
      </c>
    </row>
    <row r="1073" spans="1:20" ht="15.75" customHeight="1" x14ac:dyDescent="0.35">
      <c r="A1073">
        <v>1066</v>
      </c>
      <c r="B1073" s="76">
        <v>44235</v>
      </c>
      <c r="C1073" s="1" t="s">
        <v>3468</v>
      </c>
      <c r="D1073" s="76">
        <v>44235</v>
      </c>
      <c r="E1073" s="1" t="s">
        <v>3469</v>
      </c>
      <c r="F1073" s="1" t="s">
        <v>3470</v>
      </c>
      <c r="G1073" s="1" t="s">
        <v>123</v>
      </c>
      <c r="H1073" s="1" t="s">
        <v>124</v>
      </c>
      <c r="I1073" s="1" t="s">
        <v>125</v>
      </c>
      <c r="J1073" s="1" t="s">
        <v>3431</v>
      </c>
      <c r="K1073" s="1" t="s">
        <v>2537</v>
      </c>
      <c r="L1073">
        <f>ROUNDUP(IF(B1073&gt;$D$4,0,($D$4-B1073+1)/365),0)</f>
        <v>0</v>
      </c>
      <c r="M1073">
        <f>ROUNDUP(IF(B1073&gt;$D$5,0,($D$5-B1073+1)/365),0)</f>
        <v>1</v>
      </c>
      <c r="N1073" s="28">
        <f>IF(OR(L1073=1,M1073=1),IF(B1073+364&lt;=$D$5,(B1073+364-$D$4+1)/365,IF(B1073&gt;$D$4,($D$5-B1073+1)/365,$D$6/365)),0)</f>
        <v>0.18356164383561643</v>
      </c>
      <c r="O1073" s="28">
        <f>'Data &amp; Parameter'!$E$16*'Data &amp; Parameter'!$E$17*('Data &amp; Parameter'!$E$18+'Data &amp; Parameter'!$E$19)*'Data &amp; Parameter'!$E$20*'Data &amp; Parameter'!$E$37*N1073</f>
        <v>0.63818956679213612</v>
      </c>
      <c r="P1073">
        <f>ROUNDUP(IF(D1073&gt;$D$4,0,($D$4-D1073+1)/365),0)</f>
        <v>0</v>
      </c>
      <c r="Q1073">
        <f>ROUNDUP(IF(D1073&gt;$D$5,0,($D$5-D1073+1)/365),0)</f>
        <v>1</v>
      </c>
      <c r="R1073" s="28">
        <f>IF(OR(P1073=1,Q1073=1),IF(D1073+364&lt;=$D$5,(D1073+364-$D$4+1)/365,IF(D1073&gt;$D$4,($D$5-D1073+1)/365,$D$6/365)),0)</f>
        <v>0.18356164383561643</v>
      </c>
      <c r="S1073" s="28">
        <f>'Data &amp; Parameter'!$E$16*'Data &amp; Parameter'!$E$17*('Data &amp; Parameter'!$E$18+'Data &amp; Parameter'!$E$19)*'Data &amp; Parameter'!$E$20*'Data &amp; Parameter'!$E$37*R1073</f>
        <v>0.63818956679213612</v>
      </c>
      <c r="T1073" s="28">
        <f t="shared" si="16"/>
        <v>1.2763791335842722</v>
      </c>
    </row>
    <row r="1074" spans="1:20" ht="15.75" customHeight="1" x14ac:dyDescent="0.35">
      <c r="A1074">
        <v>1067</v>
      </c>
      <c r="B1074" s="76">
        <v>44235</v>
      </c>
      <c r="C1074" s="1" t="s">
        <v>3471</v>
      </c>
      <c r="D1074" s="76">
        <v>44235</v>
      </c>
      <c r="E1074" s="1" t="s">
        <v>3472</v>
      </c>
      <c r="F1074" s="1" t="s">
        <v>3473</v>
      </c>
      <c r="G1074" s="1" t="s">
        <v>123</v>
      </c>
      <c r="H1074" s="1" t="s">
        <v>124</v>
      </c>
      <c r="I1074" s="1" t="s">
        <v>125</v>
      </c>
      <c r="J1074" s="1" t="s">
        <v>3431</v>
      </c>
      <c r="K1074" s="1" t="s">
        <v>2537</v>
      </c>
      <c r="L1074">
        <f>ROUNDUP(IF(B1074&gt;$D$4,0,($D$4-B1074+1)/365),0)</f>
        <v>0</v>
      </c>
      <c r="M1074">
        <f>ROUNDUP(IF(B1074&gt;$D$5,0,($D$5-B1074+1)/365),0)</f>
        <v>1</v>
      </c>
      <c r="N1074" s="28">
        <f>IF(OR(L1074=1,M1074=1),IF(B1074+364&lt;=$D$5,(B1074+364-$D$4+1)/365,IF(B1074&gt;$D$4,($D$5-B1074+1)/365,$D$6/365)),0)</f>
        <v>0.18356164383561643</v>
      </c>
      <c r="O1074" s="28">
        <f>'Data &amp; Parameter'!$E$16*'Data &amp; Parameter'!$E$17*('Data &amp; Parameter'!$E$18+'Data &amp; Parameter'!$E$19)*'Data &amp; Parameter'!$E$20*'Data &amp; Parameter'!$E$37*N1074</f>
        <v>0.63818956679213612</v>
      </c>
      <c r="P1074">
        <f>ROUNDUP(IF(D1074&gt;$D$4,0,($D$4-D1074+1)/365),0)</f>
        <v>0</v>
      </c>
      <c r="Q1074">
        <f>ROUNDUP(IF(D1074&gt;$D$5,0,($D$5-D1074+1)/365),0)</f>
        <v>1</v>
      </c>
      <c r="R1074" s="28">
        <f>IF(OR(P1074=1,Q1074=1),IF(D1074+364&lt;=$D$5,(D1074+364-$D$4+1)/365,IF(D1074&gt;$D$4,($D$5-D1074+1)/365,$D$6/365)),0)</f>
        <v>0.18356164383561643</v>
      </c>
      <c r="S1074" s="28">
        <f>'Data &amp; Parameter'!$E$16*'Data &amp; Parameter'!$E$17*('Data &amp; Parameter'!$E$18+'Data &amp; Parameter'!$E$19)*'Data &amp; Parameter'!$E$20*'Data &amp; Parameter'!$E$37*R1074</f>
        <v>0.63818956679213612</v>
      </c>
      <c r="T1074" s="28">
        <f t="shared" si="16"/>
        <v>1.2763791335842722</v>
      </c>
    </row>
    <row r="1075" spans="1:20" ht="15.75" customHeight="1" x14ac:dyDescent="0.35">
      <c r="A1075">
        <v>1068</v>
      </c>
      <c r="B1075" s="76">
        <v>44235</v>
      </c>
      <c r="C1075" s="1" t="s">
        <v>3474</v>
      </c>
      <c r="D1075" s="76">
        <v>44235</v>
      </c>
      <c r="E1075" s="1" t="s">
        <v>3475</v>
      </c>
      <c r="F1075" s="1" t="s">
        <v>3476</v>
      </c>
      <c r="G1075" s="1" t="s">
        <v>123</v>
      </c>
      <c r="H1075" s="1" t="s">
        <v>124</v>
      </c>
      <c r="I1075" s="1" t="s">
        <v>125</v>
      </c>
      <c r="J1075" s="1" t="s">
        <v>3431</v>
      </c>
      <c r="K1075" s="1" t="s">
        <v>3431</v>
      </c>
      <c r="L1075">
        <f>ROUNDUP(IF(B1075&gt;$D$4,0,($D$4-B1075+1)/365),0)</f>
        <v>0</v>
      </c>
      <c r="M1075">
        <f>ROUNDUP(IF(B1075&gt;$D$5,0,($D$5-B1075+1)/365),0)</f>
        <v>1</v>
      </c>
      <c r="N1075" s="28">
        <f>IF(OR(L1075=1,M1075=1),IF(B1075+364&lt;=$D$5,(B1075+364-$D$4+1)/365,IF(B1075&gt;$D$4,($D$5-B1075+1)/365,$D$6/365)),0)</f>
        <v>0.18356164383561643</v>
      </c>
      <c r="O1075" s="28">
        <f>'Data &amp; Parameter'!$E$16*'Data &amp; Parameter'!$E$17*('Data &amp; Parameter'!$E$18+'Data &amp; Parameter'!$E$19)*'Data &amp; Parameter'!$E$20*'Data &amp; Parameter'!$E$37*N1075</f>
        <v>0.63818956679213612</v>
      </c>
      <c r="P1075">
        <f>ROUNDUP(IF(D1075&gt;$D$4,0,($D$4-D1075+1)/365),0)</f>
        <v>0</v>
      </c>
      <c r="Q1075">
        <f>ROUNDUP(IF(D1075&gt;$D$5,0,($D$5-D1075+1)/365),0)</f>
        <v>1</v>
      </c>
      <c r="R1075" s="28">
        <f>IF(OR(P1075=1,Q1075=1),IF(D1075+364&lt;=$D$5,(D1075+364-$D$4+1)/365,IF(D1075&gt;$D$4,($D$5-D1075+1)/365,$D$6/365)),0)</f>
        <v>0.18356164383561643</v>
      </c>
      <c r="S1075" s="28">
        <f>'Data &amp; Parameter'!$E$16*'Data &amp; Parameter'!$E$17*('Data &amp; Parameter'!$E$18+'Data &amp; Parameter'!$E$19)*'Data &amp; Parameter'!$E$20*'Data &amp; Parameter'!$E$37*R1075</f>
        <v>0.63818956679213612</v>
      </c>
      <c r="T1075" s="28">
        <f t="shared" si="16"/>
        <v>1.2763791335842722</v>
      </c>
    </row>
    <row r="1076" spans="1:20" ht="15.75" customHeight="1" x14ac:dyDescent="0.35">
      <c r="A1076">
        <v>1069</v>
      </c>
      <c r="B1076" s="76">
        <v>44235</v>
      </c>
      <c r="C1076" s="1" t="s">
        <v>3477</v>
      </c>
      <c r="D1076" s="76">
        <v>44235</v>
      </c>
      <c r="E1076" s="1" t="s">
        <v>3478</v>
      </c>
      <c r="F1076" s="1" t="s">
        <v>3479</v>
      </c>
      <c r="G1076" s="1" t="s">
        <v>123</v>
      </c>
      <c r="H1076" s="1" t="s">
        <v>124</v>
      </c>
      <c r="I1076" s="1" t="s">
        <v>125</v>
      </c>
      <c r="J1076" s="1" t="s">
        <v>3431</v>
      </c>
      <c r="K1076" s="1" t="s">
        <v>3431</v>
      </c>
      <c r="L1076">
        <f>ROUNDUP(IF(B1076&gt;$D$4,0,($D$4-B1076+1)/365),0)</f>
        <v>0</v>
      </c>
      <c r="M1076">
        <f>ROUNDUP(IF(B1076&gt;$D$5,0,($D$5-B1076+1)/365),0)</f>
        <v>1</v>
      </c>
      <c r="N1076" s="28">
        <f>IF(OR(L1076=1,M1076=1),IF(B1076+364&lt;=$D$5,(B1076+364-$D$4+1)/365,IF(B1076&gt;$D$4,($D$5-B1076+1)/365,$D$6/365)),0)</f>
        <v>0.18356164383561643</v>
      </c>
      <c r="O1076" s="28">
        <f>'Data &amp; Parameter'!$E$16*'Data &amp; Parameter'!$E$17*('Data &amp; Parameter'!$E$18+'Data &amp; Parameter'!$E$19)*'Data &amp; Parameter'!$E$20*'Data &amp; Parameter'!$E$37*N1076</f>
        <v>0.63818956679213612</v>
      </c>
      <c r="P1076">
        <f>ROUNDUP(IF(D1076&gt;$D$4,0,($D$4-D1076+1)/365),0)</f>
        <v>0</v>
      </c>
      <c r="Q1076">
        <f>ROUNDUP(IF(D1076&gt;$D$5,0,($D$5-D1076+1)/365),0)</f>
        <v>1</v>
      </c>
      <c r="R1076" s="28">
        <f>IF(OR(P1076=1,Q1076=1),IF(D1076+364&lt;=$D$5,(D1076+364-$D$4+1)/365,IF(D1076&gt;$D$4,($D$5-D1076+1)/365,$D$6/365)),0)</f>
        <v>0.18356164383561643</v>
      </c>
      <c r="S1076" s="28">
        <f>'Data &amp; Parameter'!$E$16*'Data &amp; Parameter'!$E$17*('Data &amp; Parameter'!$E$18+'Data &amp; Parameter'!$E$19)*'Data &amp; Parameter'!$E$20*'Data &amp; Parameter'!$E$37*R1076</f>
        <v>0.63818956679213612</v>
      </c>
      <c r="T1076" s="28">
        <f t="shared" si="16"/>
        <v>1.2763791335842722</v>
      </c>
    </row>
    <row r="1077" spans="1:20" ht="15.75" customHeight="1" x14ac:dyDescent="0.35">
      <c r="A1077">
        <v>1070</v>
      </c>
      <c r="B1077" s="76">
        <v>44235</v>
      </c>
      <c r="C1077" s="1" t="s">
        <v>3480</v>
      </c>
      <c r="D1077" s="76">
        <v>44235</v>
      </c>
      <c r="E1077" s="1" t="s">
        <v>3481</v>
      </c>
      <c r="F1077" s="1" t="s">
        <v>3482</v>
      </c>
      <c r="G1077" s="1" t="s">
        <v>123</v>
      </c>
      <c r="H1077" s="1" t="s">
        <v>124</v>
      </c>
      <c r="I1077" s="1" t="s">
        <v>125</v>
      </c>
      <c r="J1077" s="1" t="s">
        <v>3431</v>
      </c>
      <c r="K1077" s="1" t="s">
        <v>3431</v>
      </c>
      <c r="L1077">
        <f>ROUNDUP(IF(B1077&gt;$D$4,0,($D$4-B1077+1)/365),0)</f>
        <v>0</v>
      </c>
      <c r="M1077">
        <f>ROUNDUP(IF(B1077&gt;$D$5,0,($D$5-B1077+1)/365),0)</f>
        <v>1</v>
      </c>
      <c r="N1077" s="28">
        <f>IF(OR(L1077=1,M1077=1),IF(B1077+364&lt;=$D$5,(B1077+364-$D$4+1)/365,IF(B1077&gt;$D$4,($D$5-B1077+1)/365,$D$6/365)),0)</f>
        <v>0.18356164383561643</v>
      </c>
      <c r="O1077" s="28">
        <f>'Data &amp; Parameter'!$E$16*'Data &amp; Parameter'!$E$17*('Data &amp; Parameter'!$E$18+'Data &amp; Parameter'!$E$19)*'Data &amp; Parameter'!$E$20*'Data &amp; Parameter'!$E$37*N1077</f>
        <v>0.63818956679213612</v>
      </c>
      <c r="P1077">
        <f>ROUNDUP(IF(D1077&gt;$D$4,0,($D$4-D1077+1)/365),0)</f>
        <v>0</v>
      </c>
      <c r="Q1077">
        <f>ROUNDUP(IF(D1077&gt;$D$5,0,($D$5-D1077+1)/365),0)</f>
        <v>1</v>
      </c>
      <c r="R1077" s="28">
        <f>IF(OR(P1077=1,Q1077=1),IF(D1077+364&lt;=$D$5,(D1077+364-$D$4+1)/365,IF(D1077&gt;$D$4,($D$5-D1077+1)/365,$D$6/365)),0)</f>
        <v>0.18356164383561643</v>
      </c>
      <c r="S1077" s="28">
        <f>'Data &amp; Parameter'!$E$16*'Data &amp; Parameter'!$E$17*('Data &amp; Parameter'!$E$18+'Data &amp; Parameter'!$E$19)*'Data &amp; Parameter'!$E$20*'Data &amp; Parameter'!$E$37*R1077</f>
        <v>0.63818956679213612</v>
      </c>
      <c r="T1077" s="28">
        <f t="shared" si="16"/>
        <v>1.2763791335842722</v>
      </c>
    </row>
    <row r="1078" spans="1:20" ht="15.75" customHeight="1" x14ac:dyDescent="0.35">
      <c r="A1078">
        <v>1071</v>
      </c>
      <c r="B1078" s="76">
        <v>44235</v>
      </c>
      <c r="C1078" s="1" t="s">
        <v>3483</v>
      </c>
      <c r="D1078" s="76">
        <v>44235</v>
      </c>
      <c r="E1078" s="1" t="s">
        <v>3484</v>
      </c>
      <c r="F1078" s="1" t="s">
        <v>3485</v>
      </c>
      <c r="G1078" s="1" t="s">
        <v>123</v>
      </c>
      <c r="H1078" s="1" t="s">
        <v>124</v>
      </c>
      <c r="I1078" s="1" t="s">
        <v>125</v>
      </c>
      <c r="J1078" s="1" t="s">
        <v>3431</v>
      </c>
      <c r="K1078" s="1" t="s">
        <v>3431</v>
      </c>
      <c r="L1078">
        <f>ROUNDUP(IF(B1078&gt;$D$4,0,($D$4-B1078+1)/365),0)</f>
        <v>0</v>
      </c>
      <c r="M1078">
        <f>ROUNDUP(IF(B1078&gt;$D$5,0,($D$5-B1078+1)/365),0)</f>
        <v>1</v>
      </c>
      <c r="N1078" s="28">
        <f>IF(OR(L1078=1,M1078=1),IF(B1078+364&lt;=$D$5,(B1078+364-$D$4+1)/365,IF(B1078&gt;$D$4,($D$5-B1078+1)/365,$D$6/365)),0)</f>
        <v>0.18356164383561643</v>
      </c>
      <c r="O1078" s="28">
        <f>'Data &amp; Parameter'!$E$16*'Data &amp; Parameter'!$E$17*('Data &amp; Parameter'!$E$18+'Data &amp; Parameter'!$E$19)*'Data &amp; Parameter'!$E$20*'Data &amp; Parameter'!$E$37*N1078</f>
        <v>0.63818956679213612</v>
      </c>
      <c r="P1078">
        <f>ROUNDUP(IF(D1078&gt;$D$4,0,($D$4-D1078+1)/365),0)</f>
        <v>0</v>
      </c>
      <c r="Q1078">
        <f>ROUNDUP(IF(D1078&gt;$D$5,0,($D$5-D1078+1)/365),0)</f>
        <v>1</v>
      </c>
      <c r="R1078" s="28">
        <f>IF(OR(P1078=1,Q1078=1),IF(D1078+364&lt;=$D$5,(D1078+364-$D$4+1)/365,IF(D1078&gt;$D$4,($D$5-D1078+1)/365,$D$6/365)),0)</f>
        <v>0.18356164383561643</v>
      </c>
      <c r="S1078" s="28">
        <f>'Data &amp; Parameter'!$E$16*'Data &amp; Parameter'!$E$17*('Data &amp; Parameter'!$E$18+'Data &amp; Parameter'!$E$19)*'Data &amp; Parameter'!$E$20*'Data &amp; Parameter'!$E$37*R1078</f>
        <v>0.63818956679213612</v>
      </c>
      <c r="T1078" s="28">
        <f t="shared" si="16"/>
        <v>1.2763791335842722</v>
      </c>
    </row>
    <row r="1079" spans="1:20" ht="15.75" customHeight="1" x14ac:dyDescent="0.35">
      <c r="A1079">
        <v>1072</v>
      </c>
      <c r="B1079" s="76">
        <v>44235</v>
      </c>
      <c r="C1079" s="1" t="s">
        <v>3486</v>
      </c>
      <c r="D1079" s="76">
        <v>44235</v>
      </c>
      <c r="E1079" s="1" t="s">
        <v>3487</v>
      </c>
      <c r="F1079" s="1" t="s">
        <v>3488</v>
      </c>
      <c r="G1079" s="1" t="s">
        <v>123</v>
      </c>
      <c r="H1079" s="1" t="s">
        <v>124</v>
      </c>
      <c r="I1079" s="1" t="s">
        <v>125</v>
      </c>
      <c r="J1079" s="1" t="s">
        <v>3431</v>
      </c>
      <c r="K1079" s="1" t="s">
        <v>3431</v>
      </c>
      <c r="L1079">
        <f>ROUNDUP(IF(B1079&gt;$D$4,0,($D$4-B1079+1)/365),0)</f>
        <v>0</v>
      </c>
      <c r="M1079">
        <f>ROUNDUP(IF(B1079&gt;$D$5,0,($D$5-B1079+1)/365),0)</f>
        <v>1</v>
      </c>
      <c r="N1079" s="28">
        <f>IF(OR(L1079=1,M1079=1),IF(B1079+364&lt;=$D$5,(B1079+364-$D$4+1)/365,IF(B1079&gt;$D$4,($D$5-B1079+1)/365,$D$6/365)),0)</f>
        <v>0.18356164383561643</v>
      </c>
      <c r="O1079" s="28">
        <f>'Data &amp; Parameter'!$E$16*'Data &amp; Parameter'!$E$17*('Data &amp; Parameter'!$E$18+'Data &amp; Parameter'!$E$19)*'Data &amp; Parameter'!$E$20*'Data &amp; Parameter'!$E$37*N1079</f>
        <v>0.63818956679213612</v>
      </c>
      <c r="P1079">
        <f>ROUNDUP(IF(D1079&gt;$D$4,0,($D$4-D1079+1)/365),0)</f>
        <v>0</v>
      </c>
      <c r="Q1079">
        <f>ROUNDUP(IF(D1079&gt;$D$5,0,($D$5-D1079+1)/365),0)</f>
        <v>1</v>
      </c>
      <c r="R1079" s="28">
        <f>IF(OR(P1079=1,Q1079=1),IF(D1079+364&lt;=$D$5,(D1079+364-$D$4+1)/365,IF(D1079&gt;$D$4,($D$5-D1079+1)/365,$D$6/365)),0)</f>
        <v>0.18356164383561643</v>
      </c>
      <c r="S1079" s="28">
        <f>'Data &amp; Parameter'!$E$16*'Data &amp; Parameter'!$E$17*('Data &amp; Parameter'!$E$18+'Data &amp; Parameter'!$E$19)*'Data &amp; Parameter'!$E$20*'Data &amp; Parameter'!$E$37*R1079</f>
        <v>0.63818956679213612</v>
      </c>
      <c r="T1079" s="28">
        <f t="shared" si="16"/>
        <v>1.2763791335842722</v>
      </c>
    </row>
    <row r="1080" spans="1:20" ht="15.75" customHeight="1" x14ac:dyDescent="0.35">
      <c r="A1080">
        <v>1073</v>
      </c>
      <c r="B1080" s="76">
        <v>44235</v>
      </c>
      <c r="C1080" s="1" t="s">
        <v>3489</v>
      </c>
      <c r="D1080" s="76">
        <v>44235</v>
      </c>
      <c r="E1080" s="1" t="s">
        <v>3490</v>
      </c>
      <c r="F1080" s="1" t="s">
        <v>3491</v>
      </c>
      <c r="G1080" s="1" t="s">
        <v>123</v>
      </c>
      <c r="H1080" s="1" t="s">
        <v>124</v>
      </c>
      <c r="I1080" s="1" t="s">
        <v>125</v>
      </c>
      <c r="J1080" s="1" t="s">
        <v>1623</v>
      </c>
      <c r="K1080" s="1" t="s">
        <v>1623</v>
      </c>
      <c r="L1080">
        <f>ROUNDUP(IF(B1080&gt;$D$4,0,($D$4-B1080+1)/365),0)</f>
        <v>0</v>
      </c>
      <c r="M1080">
        <f>ROUNDUP(IF(B1080&gt;$D$5,0,($D$5-B1080+1)/365),0)</f>
        <v>1</v>
      </c>
      <c r="N1080" s="28">
        <f>IF(OR(L1080=1,M1080=1),IF(B1080+364&lt;=$D$5,(B1080+364-$D$4+1)/365,IF(B1080&gt;$D$4,($D$5-B1080+1)/365,$D$6/365)),0)</f>
        <v>0.18356164383561643</v>
      </c>
      <c r="O1080" s="28">
        <f>'Data &amp; Parameter'!$E$16*'Data &amp; Parameter'!$E$17*('Data &amp; Parameter'!$E$18+'Data &amp; Parameter'!$E$19)*'Data &amp; Parameter'!$E$20*'Data &amp; Parameter'!$E$37*N1080</f>
        <v>0.63818956679213612</v>
      </c>
      <c r="P1080">
        <f>ROUNDUP(IF(D1080&gt;$D$4,0,($D$4-D1080+1)/365),0)</f>
        <v>0</v>
      </c>
      <c r="Q1080">
        <f>ROUNDUP(IF(D1080&gt;$D$5,0,($D$5-D1080+1)/365),0)</f>
        <v>1</v>
      </c>
      <c r="R1080" s="28">
        <f>IF(OR(P1080=1,Q1080=1),IF(D1080+364&lt;=$D$5,(D1080+364-$D$4+1)/365,IF(D1080&gt;$D$4,($D$5-D1080+1)/365,$D$6/365)),0)</f>
        <v>0.18356164383561643</v>
      </c>
      <c r="S1080" s="28">
        <f>'Data &amp; Parameter'!$E$16*'Data &amp; Parameter'!$E$17*('Data &amp; Parameter'!$E$18+'Data &amp; Parameter'!$E$19)*'Data &amp; Parameter'!$E$20*'Data &amp; Parameter'!$E$37*R1080</f>
        <v>0.63818956679213612</v>
      </c>
      <c r="T1080" s="28">
        <f t="shared" si="16"/>
        <v>1.2763791335842722</v>
      </c>
    </row>
    <row r="1081" spans="1:20" ht="15.75" customHeight="1" x14ac:dyDescent="0.35">
      <c r="A1081">
        <v>1074</v>
      </c>
      <c r="B1081" s="76">
        <v>44235</v>
      </c>
      <c r="C1081" s="1" t="s">
        <v>3492</v>
      </c>
      <c r="D1081" s="76">
        <v>44235</v>
      </c>
      <c r="E1081" s="1" t="s">
        <v>3493</v>
      </c>
      <c r="F1081" s="1" t="s">
        <v>3494</v>
      </c>
      <c r="G1081" s="1" t="s">
        <v>123</v>
      </c>
      <c r="H1081" s="1" t="s">
        <v>124</v>
      </c>
      <c r="I1081" s="1" t="s">
        <v>125</v>
      </c>
      <c r="J1081" s="1" t="s">
        <v>1623</v>
      </c>
      <c r="K1081" s="1" t="s">
        <v>1623</v>
      </c>
      <c r="L1081">
        <f>ROUNDUP(IF(B1081&gt;$D$4,0,($D$4-B1081+1)/365),0)</f>
        <v>0</v>
      </c>
      <c r="M1081">
        <f>ROUNDUP(IF(B1081&gt;$D$5,0,($D$5-B1081+1)/365),0)</f>
        <v>1</v>
      </c>
      <c r="N1081" s="28">
        <f>IF(OR(L1081=1,M1081=1),IF(B1081+364&lt;=$D$5,(B1081+364-$D$4+1)/365,IF(B1081&gt;$D$4,($D$5-B1081+1)/365,$D$6/365)),0)</f>
        <v>0.18356164383561643</v>
      </c>
      <c r="O1081" s="28">
        <f>'Data &amp; Parameter'!$E$16*'Data &amp; Parameter'!$E$17*('Data &amp; Parameter'!$E$18+'Data &amp; Parameter'!$E$19)*'Data &amp; Parameter'!$E$20*'Data &amp; Parameter'!$E$37*N1081</f>
        <v>0.63818956679213612</v>
      </c>
      <c r="P1081">
        <f>ROUNDUP(IF(D1081&gt;$D$4,0,($D$4-D1081+1)/365),0)</f>
        <v>0</v>
      </c>
      <c r="Q1081">
        <f>ROUNDUP(IF(D1081&gt;$D$5,0,($D$5-D1081+1)/365),0)</f>
        <v>1</v>
      </c>
      <c r="R1081" s="28">
        <f>IF(OR(P1081=1,Q1081=1),IF(D1081+364&lt;=$D$5,(D1081+364-$D$4+1)/365,IF(D1081&gt;$D$4,($D$5-D1081+1)/365,$D$6/365)),0)</f>
        <v>0.18356164383561643</v>
      </c>
      <c r="S1081" s="28">
        <f>'Data &amp; Parameter'!$E$16*'Data &amp; Parameter'!$E$17*('Data &amp; Parameter'!$E$18+'Data &amp; Parameter'!$E$19)*'Data &amp; Parameter'!$E$20*'Data &amp; Parameter'!$E$37*R1081</f>
        <v>0.63818956679213612</v>
      </c>
      <c r="T1081" s="28">
        <f t="shared" si="16"/>
        <v>1.2763791335842722</v>
      </c>
    </row>
    <row r="1082" spans="1:20" ht="15.75" customHeight="1" x14ac:dyDescent="0.35">
      <c r="A1082">
        <v>1075</v>
      </c>
      <c r="B1082" s="76">
        <v>44235</v>
      </c>
      <c r="C1082" s="1" t="s">
        <v>3495</v>
      </c>
      <c r="D1082" s="76">
        <v>44235</v>
      </c>
      <c r="E1082" s="1" t="s">
        <v>3496</v>
      </c>
      <c r="F1082" s="1" t="s">
        <v>3497</v>
      </c>
      <c r="G1082" s="1" t="s">
        <v>123</v>
      </c>
      <c r="H1082" s="1" t="s">
        <v>124</v>
      </c>
      <c r="I1082" s="1" t="s">
        <v>125</v>
      </c>
      <c r="J1082" s="1" t="s">
        <v>1623</v>
      </c>
      <c r="K1082" s="1" t="s">
        <v>1623</v>
      </c>
      <c r="L1082">
        <f>ROUNDUP(IF(B1082&gt;$D$4,0,($D$4-B1082+1)/365),0)</f>
        <v>0</v>
      </c>
      <c r="M1082">
        <f>ROUNDUP(IF(B1082&gt;$D$5,0,($D$5-B1082+1)/365),0)</f>
        <v>1</v>
      </c>
      <c r="N1082" s="28">
        <f>IF(OR(L1082=1,M1082=1),IF(B1082+364&lt;=$D$5,(B1082+364-$D$4+1)/365,IF(B1082&gt;$D$4,($D$5-B1082+1)/365,$D$6/365)),0)</f>
        <v>0.18356164383561643</v>
      </c>
      <c r="O1082" s="28">
        <f>'Data &amp; Parameter'!$E$16*'Data &amp; Parameter'!$E$17*('Data &amp; Parameter'!$E$18+'Data &amp; Parameter'!$E$19)*'Data &amp; Parameter'!$E$20*'Data &amp; Parameter'!$E$37*N1082</f>
        <v>0.63818956679213612</v>
      </c>
      <c r="P1082">
        <f>ROUNDUP(IF(D1082&gt;$D$4,0,($D$4-D1082+1)/365),0)</f>
        <v>0</v>
      </c>
      <c r="Q1082">
        <f>ROUNDUP(IF(D1082&gt;$D$5,0,($D$5-D1082+1)/365),0)</f>
        <v>1</v>
      </c>
      <c r="R1082" s="28">
        <f>IF(OR(P1082=1,Q1082=1),IF(D1082+364&lt;=$D$5,(D1082+364-$D$4+1)/365,IF(D1082&gt;$D$4,($D$5-D1082+1)/365,$D$6/365)),0)</f>
        <v>0.18356164383561643</v>
      </c>
      <c r="S1082" s="28">
        <f>'Data &amp; Parameter'!$E$16*'Data &amp; Parameter'!$E$17*('Data &amp; Parameter'!$E$18+'Data &amp; Parameter'!$E$19)*'Data &amp; Parameter'!$E$20*'Data &amp; Parameter'!$E$37*R1082</f>
        <v>0.63818956679213612</v>
      </c>
      <c r="T1082" s="28">
        <f t="shared" si="16"/>
        <v>1.2763791335842722</v>
      </c>
    </row>
    <row r="1083" spans="1:20" ht="15.75" customHeight="1" x14ac:dyDescent="0.35">
      <c r="A1083">
        <v>1076</v>
      </c>
      <c r="B1083" s="76">
        <v>44235</v>
      </c>
      <c r="C1083" s="1" t="s">
        <v>3498</v>
      </c>
      <c r="D1083" s="76">
        <v>44235</v>
      </c>
      <c r="E1083" s="1" t="s">
        <v>3499</v>
      </c>
      <c r="F1083" s="1" t="s">
        <v>3500</v>
      </c>
      <c r="G1083" s="1" t="s">
        <v>123</v>
      </c>
      <c r="H1083" s="1" t="s">
        <v>124</v>
      </c>
      <c r="I1083" s="1" t="s">
        <v>125</v>
      </c>
      <c r="J1083" s="1" t="s">
        <v>1623</v>
      </c>
      <c r="K1083" s="1" t="s">
        <v>1623</v>
      </c>
      <c r="L1083">
        <f>ROUNDUP(IF(B1083&gt;$D$4,0,($D$4-B1083+1)/365),0)</f>
        <v>0</v>
      </c>
      <c r="M1083">
        <f>ROUNDUP(IF(B1083&gt;$D$5,0,($D$5-B1083+1)/365),0)</f>
        <v>1</v>
      </c>
      <c r="N1083" s="28">
        <f>IF(OR(L1083=1,M1083=1),IF(B1083+364&lt;=$D$5,(B1083+364-$D$4+1)/365,IF(B1083&gt;$D$4,($D$5-B1083+1)/365,$D$6/365)),0)</f>
        <v>0.18356164383561643</v>
      </c>
      <c r="O1083" s="28">
        <f>'Data &amp; Parameter'!$E$16*'Data &amp; Parameter'!$E$17*('Data &amp; Parameter'!$E$18+'Data &amp; Parameter'!$E$19)*'Data &amp; Parameter'!$E$20*'Data &amp; Parameter'!$E$37*N1083</f>
        <v>0.63818956679213612</v>
      </c>
      <c r="P1083">
        <f>ROUNDUP(IF(D1083&gt;$D$4,0,($D$4-D1083+1)/365),0)</f>
        <v>0</v>
      </c>
      <c r="Q1083">
        <f>ROUNDUP(IF(D1083&gt;$D$5,0,($D$5-D1083+1)/365),0)</f>
        <v>1</v>
      </c>
      <c r="R1083" s="28">
        <f>IF(OR(P1083=1,Q1083=1),IF(D1083+364&lt;=$D$5,(D1083+364-$D$4+1)/365,IF(D1083&gt;$D$4,($D$5-D1083+1)/365,$D$6/365)),0)</f>
        <v>0.18356164383561643</v>
      </c>
      <c r="S1083" s="28">
        <f>'Data &amp; Parameter'!$E$16*'Data &amp; Parameter'!$E$17*('Data &amp; Parameter'!$E$18+'Data &amp; Parameter'!$E$19)*'Data &amp; Parameter'!$E$20*'Data &amp; Parameter'!$E$37*R1083</f>
        <v>0.63818956679213612</v>
      </c>
      <c r="T1083" s="28">
        <f t="shared" si="16"/>
        <v>1.2763791335842722</v>
      </c>
    </row>
    <row r="1084" spans="1:20" ht="15.75" customHeight="1" x14ac:dyDescent="0.35">
      <c r="A1084">
        <v>1077</v>
      </c>
      <c r="B1084" s="76">
        <v>44235</v>
      </c>
      <c r="C1084" s="1" t="s">
        <v>3501</v>
      </c>
      <c r="D1084" s="76">
        <v>44235</v>
      </c>
      <c r="E1084" s="1" t="s">
        <v>3502</v>
      </c>
      <c r="F1084" s="1" t="s">
        <v>3503</v>
      </c>
      <c r="G1084" s="1" t="s">
        <v>123</v>
      </c>
      <c r="H1084" s="1" t="s">
        <v>124</v>
      </c>
      <c r="I1084" s="1" t="s">
        <v>125</v>
      </c>
      <c r="J1084" s="1" t="s">
        <v>1623</v>
      </c>
      <c r="K1084" s="1" t="s">
        <v>1623</v>
      </c>
      <c r="L1084">
        <f>ROUNDUP(IF(B1084&gt;$D$4,0,($D$4-B1084+1)/365),0)</f>
        <v>0</v>
      </c>
      <c r="M1084">
        <f>ROUNDUP(IF(B1084&gt;$D$5,0,($D$5-B1084+1)/365),0)</f>
        <v>1</v>
      </c>
      <c r="N1084" s="28">
        <f>IF(OR(L1084=1,M1084=1),IF(B1084+364&lt;=$D$5,(B1084+364-$D$4+1)/365,IF(B1084&gt;$D$4,($D$5-B1084+1)/365,$D$6/365)),0)</f>
        <v>0.18356164383561643</v>
      </c>
      <c r="O1084" s="28">
        <f>'Data &amp; Parameter'!$E$16*'Data &amp; Parameter'!$E$17*('Data &amp; Parameter'!$E$18+'Data &amp; Parameter'!$E$19)*'Data &amp; Parameter'!$E$20*'Data &amp; Parameter'!$E$37*N1084</f>
        <v>0.63818956679213612</v>
      </c>
      <c r="P1084">
        <f>ROUNDUP(IF(D1084&gt;$D$4,0,($D$4-D1084+1)/365),0)</f>
        <v>0</v>
      </c>
      <c r="Q1084">
        <f>ROUNDUP(IF(D1084&gt;$D$5,0,($D$5-D1084+1)/365),0)</f>
        <v>1</v>
      </c>
      <c r="R1084" s="28">
        <f>IF(OR(P1084=1,Q1084=1),IF(D1084+364&lt;=$D$5,(D1084+364-$D$4+1)/365,IF(D1084&gt;$D$4,($D$5-D1084+1)/365,$D$6/365)),0)</f>
        <v>0.18356164383561643</v>
      </c>
      <c r="S1084" s="28">
        <f>'Data &amp; Parameter'!$E$16*'Data &amp; Parameter'!$E$17*('Data &amp; Parameter'!$E$18+'Data &amp; Parameter'!$E$19)*'Data &amp; Parameter'!$E$20*'Data &amp; Parameter'!$E$37*R1084</f>
        <v>0.63818956679213612</v>
      </c>
      <c r="T1084" s="28">
        <f t="shared" si="16"/>
        <v>1.2763791335842722</v>
      </c>
    </row>
    <row r="1085" spans="1:20" ht="15.75" customHeight="1" x14ac:dyDescent="0.35">
      <c r="A1085">
        <v>1078</v>
      </c>
      <c r="B1085" s="76">
        <v>44235</v>
      </c>
      <c r="C1085" s="1" t="s">
        <v>3504</v>
      </c>
      <c r="D1085" s="76">
        <v>44235</v>
      </c>
      <c r="E1085" s="1" t="s">
        <v>3505</v>
      </c>
      <c r="F1085" s="1" t="s">
        <v>3506</v>
      </c>
      <c r="G1085" s="1" t="s">
        <v>123</v>
      </c>
      <c r="H1085" s="1" t="s">
        <v>124</v>
      </c>
      <c r="I1085" s="1" t="s">
        <v>125</v>
      </c>
      <c r="J1085" s="1" t="s">
        <v>1623</v>
      </c>
      <c r="K1085" s="1" t="s">
        <v>1623</v>
      </c>
      <c r="L1085">
        <f>ROUNDUP(IF(B1085&gt;$D$4,0,($D$4-B1085+1)/365),0)</f>
        <v>0</v>
      </c>
      <c r="M1085">
        <f>ROUNDUP(IF(B1085&gt;$D$5,0,($D$5-B1085+1)/365),0)</f>
        <v>1</v>
      </c>
      <c r="N1085" s="28">
        <f>IF(OR(L1085=1,M1085=1),IF(B1085+364&lt;=$D$5,(B1085+364-$D$4+1)/365,IF(B1085&gt;$D$4,($D$5-B1085+1)/365,$D$6/365)),0)</f>
        <v>0.18356164383561643</v>
      </c>
      <c r="O1085" s="28">
        <f>'Data &amp; Parameter'!$E$16*'Data &amp; Parameter'!$E$17*('Data &amp; Parameter'!$E$18+'Data &amp; Parameter'!$E$19)*'Data &amp; Parameter'!$E$20*'Data &amp; Parameter'!$E$37*N1085</f>
        <v>0.63818956679213612</v>
      </c>
      <c r="P1085">
        <f>ROUNDUP(IF(D1085&gt;$D$4,0,($D$4-D1085+1)/365),0)</f>
        <v>0</v>
      </c>
      <c r="Q1085">
        <f>ROUNDUP(IF(D1085&gt;$D$5,0,($D$5-D1085+1)/365),0)</f>
        <v>1</v>
      </c>
      <c r="R1085" s="28">
        <f>IF(OR(P1085=1,Q1085=1),IF(D1085+364&lt;=$D$5,(D1085+364-$D$4+1)/365,IF(D1085&gt;$D$4,($D$5-D1085+1)/365,$D$6/365)),0)</f>
        <v>0.18356164383561643</v>
      </c>
      <c r="S1085" s="28">
        <f>'Data &amp; Parameter'!$E$16*'Data &amp; Parameter'!$E$17*('Data &amp; Parameter'!$E$18+'Data &amp; Parameter'!$E$19)*'Data &amp; Parameter'!$E$20*'Data &amp; Parameter'!$E$37*R1085</f>
        <v>0.63818956679213612</v>
      </c>
      <c r="T1085" s="28">
        <f t="shared" si="16"/>
        <v>1.2763791335842722</v>
      </c>
    </row>
    <row r="1086" spans="1:20" ht="15.75" customHeight="1" x14ac:dyDescent="0.35">
      <c r="A1086">
        <v>1079</v>
      </c>
      <c r="B1086" s="76">
        <v>44235</v>
      </c>
      <c r="C1086" s="1" t="s">
        <v>3507</v>
      </c>
      <c r="D1086" s="76">
        <v>44235</v>
      </c>
      <c r="E1086" s="1" t="s">
        <v>3508</v>
      </c>
      <c r="F1086" s="1" t="s">
        <v>3509</v>
      </c>
      <c r="G1086" s="1" t="s">
        <v>123</v>
      </c>
      <c r="H1086" s="1" t="s">
        <v>124</v>
      </c>
      <c r="I1086" s="1" t="s">
        <v>125</v>
      </c>
      <c r="J1086" s="1" t="s">
        <v>1623</v>
      </c>
      <c r="K1086" s="1" t="s">
        <v>1623</v>
      </c>
      <c r="L1086">
        <f>ROUNDUP(IF(B1086&gt;$D$4,0,($D$4-B1086+1)/365),0)</f>
        <v>0</v>
      </c>
      <c r="M1086">
        <f>ROUNDUP(IF(B1086&gt;$D$5,0,($D$5-B1086+1)/365),0)</f>
        <v>1</v>
      </c>
      <c r="N1086" s="28">
        <f>IF(OR(L1086=1,M1086=1),IF(B1086+364&lt;=$D$5,(B1086+364-$D$4+1)/365,IF(B1086&gt;$D$4,($D$5-B1086+1)/365,$D$6/365)),0)</f>
        <v>0.18356164383561643</v>
      </c>
      <c r="O1086" s="28">
        <f>'Data &amp; Parameter'!$E$16*'Data &amp; Parameter'!$E$17*('Data &amp; Parameter'!$E$18+'Data &amp; Parameter'!$E$19)*'Data &amp; Parameter'!$E$20*'Data &amp; Parameter'!$E$37*N1086</f>
        <v>0.63818956679213612</v>
      </c>
      <c r="P1086">
        <f>ROUNDUP(IF(D1086&gt;$D$4,0,($D$4-D1086+1)/365),0)</f>
        <v>0</v>
      </c>
      <c r="Q1086">
        <f>ROUNDUP(IF(D1086&gt;$D$5,0,($D$5-D1086+1)/365),0)</f>
        <v>1</v>
      </c>
      <c r="R1086" s="28">
        <f>IF(OR(P1086=1,Q1086=1),IF(D1086+364&lt;=$D$5,(D1086+364-$D$4+1)/365,IF(D1086&gt;$D$4,($D$5-D1086+1)/365,$D$6/365)),0)</f>
        <v>0.18356164383561643</v>
      </c>
      <c r="S1086" s="28">
        <f>'Data &amp; Parameter'!$E$16*'Data &amp; Parameter'!$E$17*('Data &amp; Parameter'!$E$18+'Data &amp; Parameter'!$E$19)*'Data &amp; Parameter'!$E$20*'Data &amp; Parameter'!$E$37*R1086</f>
        <v>0.63818956679213612</v>
      </c>
      <c r="T1086" s="28">
        <f t="shared" si="16"/>
        <v>1.2763791335842722</v>
      </c>
    </row>
    <row r="1087" spans="1:20" ht="15.75" customHeight="1" x14ac:dyDescent="0.35">
      <c r="A1087">
        <v>1080</v>
      </c>
      <c r="B1087" s="76">
        <v>44235</v>
      </c>
      <c r="C1087" s="1" t="s">
        <v>3510</v>
      </c>
      <c r="D1087" s="76">
        <v>44235</v>
      </c>
      <c r="E1087" s="1" t="s">
        <v>3511</v>
      </c>
      <c r="F1087" s="1" t="s">
        <v>3512</v>
      </c>
      <c r="G1087" s="1" t="s">
        <v>123</v>
      </c>
      <c r="H1087" s="1" t="s">
        <v>124</v>
      </c>
      <c r="I1087" s="1" t="s">
        <v>125</v>
      </c>
      <c r="J1087" s="1" t="s">
        <v>1623</v>
      </c>
      <c r="K1087" s="1" t="s">
        <v>1623</v>
      </c>
      <c r="L1087">
        <f>ROUNDUP(IF(B1087&gt;$D$4,0,($D$4-B1087+1)/365),0)</f>
        <v>0</v>
      </c>
      <c r="M1087">
        <f>ROUNDUP(IF(B1087&gt;$D$5,0,($D$5-B1087+1)/365),0)</f>
        <v>1</v>
      </c>
      <c r="N1087" s="28">
        <f>IF(OR(L1087=1,M1087=1),IF(B1087+364&lt;=$D$5,(B1087+364-$D$4+1)/365,IF(B1087&gt;$D$4,($D$5-B1087+1)/365,$D$6/365)),0)</f>
        <v>0.18356164383561643</v>
      </c>
      <c r="O1087" s="28">
        <f>'Data &amp; Parameter'!$E$16*'Data &amp; Parameter'!$E$17*('Data &amp; Parameter'!$E$18+'Data &amp; Parameter'!$E$19)*'Data &amp; Parameter'!$E$20*'Data &amp; Parameter'!$E$37*N1087</f>
        <v>0.63818956679213612</v>
      </c>
      <c r="P1087">
        <f>ROUNDUP(IF(D1087&gt;$D$4,0,($D$4-D1087+1)/365),0)</f>
        <v>0</v>
      </c>
      <c r="Q1087">
        <f>ROUNDUP(IF(D1087&gt;$D$5,0,($D$5-D1087+1)/365),0)</f>
        <v>1</v>
      </c>
      <c r="R1087" s="28">
        <f>IF(OR(P1087=1,Q1087=1),IF(D1087+364&lt;=$D$5,(D1087+364-$D$4+1)/365,IF(D1087&gt;$D$4,($D$5-D1087+1)/365,$D$6/365)),0)</f>
        <v>0.18356164383561643</v>
      </c>
      <c r="S1087" s="28">
        <f>'Data &amp; Parameter'!$E$16*'Data &amp; Parameter'!$E$17*('Data &amp; Parameter'!$E$18+'Data &amp; Parameter'!$E$19)*'Data &amp; Parameter'!$E$20*'Data &amp; Parameter'!$E$37*R1087</f>
        <v>0.63818956679213612</v>
      </c>
      <c r="T1087" s="28">
        <f t="shared" si="16"/>
        <v>1.2763791335842722</v>
      </c>
    </row>
    <row r="1088" spans="1:20" ht="15.75" customHeight="1" x14ac:dyDescent="0.35">
      <c r="A1088">
        <v>1081</v>
      </c>
      <c r="B1088" s="76">
        <v>44235</v>
      </c>
      <c r="C1088" s="1" t="s">
        <v>3513</v>
      </c>
      <c r="D1088" s="76">
        <v>44235</v>
      </c>
      <c r="E1088" s="1" t="s">
        <v>3514</v>
      </c>
      <c r="F1088" s="1" t="s">
        <v>3515</v>
      </c>
      <c r="G1088" s="1" t="s">
        <v>123</v>
      </c>
      <c r="H1088" s="1" t="s">
        <v>124</v>
      </c>
      <c r="I1088" s="1" t="s">
        <v>125</v>
      </c>
      <c r="J1088" s="1" t="s">
        <v>1623</v>
      </c>
      <c r="K1088" s="1" t="s">
        <v>1623</v>
      </c>
      <c r="L1088">
        <f>ROUNDUP(IF(B1088&gt;$D$4,0,($D$4-B1088+1)/365),0)</f>
        <v>0</v>
      </c>
      <c r="M1088">
        <f>ROUNDUP(IF(B1088&gt;$D$5,0,($D$5-B1088+1)/365),0)</f>
        <v>1</v>
      </c>
      <c r="N1088" s="28">
        <f>IF(OR(L1088=1,M1088=1),IF(B1088+364&lt;=$D$5,(B1088+364-$D$4+1)/365,IF(B1088&gt;$D$4,($D$5-B1088+1)/365,$D$6/365)),0)</f>
        <v>0.18356164383561643</v>
      </c>
      <c r="O1088" s="28">
        <f>'Data &amp; Parameter'!$E$16*'Data &amp; Parameter'!$E$17*('Data &amp; Parameter'!$E$18+'Data &amp; Parameter'!$E$19)*'Data &amp; Parameter'!$E$20*'Data &amp; Parameter'!$E$37*N1088</f>
        <v>0.63818956679213612</v>
      </c>
      <c r="P1088">
        <f>ROUNDUP(IF(D1088&gt;$D$4,0,($D$4-D1088+1)/365),0)</f>
        <v>0</v>
      </c>
      <c r="Q1088">
        <f>ROUNDUP(IF(D1088&gt;$D$5,0,($D$5-D1088+1)/365),0)</f>
        <v>1</v>
      </c>
      <c r="R1088" s="28">
        <f>IF(OR(P1088=1,Q1088=1),IF(D1088+364&lt;=$D$5,(D1088+364-$D$4+1)/365,IF(D1088&gt;$D$4,($D$5-D1088+1)/365,$D$6/365)),0)</f>
        <v>0.18356164383561643</v>
      </c>
      <c r="S1088" s="28">
        <f>'Data &amp; Parameter'!$E$16*'Data &amp; Parameter'!$E$17*('Data &amp; Parameter'!$E$18+'Data &amp; Parameter'!$E$19)*'Data &amp; Parameter'!$E$20*'Data &amp; Parameter'!$E$37*R1088</f>
        <v>0.63818956679213612</v>
      </c>
      <c r="T1088" s="28">
        <f t="shared" si="16"/>
        <v>1.2763791335842722</v>
      </c>
    </row>
    <row r="1089" spans="1:20" ht="15.75" customHeight="1" x14ac:dyDescent="0.35">
      <c r="A1089">
        <v>1082</v>
      </c>
      <c r="B1089" s="76">
        <v>44235</v>
      </c>
      <c r="C1089" s="1" t="s">
        <v>3516</v>
      </c>
      <c r="D1089" s="76">
        <v>44235</v>
      </c>
      <c r="E1089" s="1" t="s">
        <v>3517</v>
      </c>
      <c r="F1089" s="1" t="s">
        <v>3518</v>
      </c>
      <c r="G1089" s="1" t="s">
        <v>123</v>
      </c>
      <c r="H1089" s="1" t="s">
        <v>124</v>
      </c>
      <c r="I1089" s="1" t="s">
        <v>125</v>
      </c>
      <c r="J1089" s="1" t="s">
        <v>1623</v>
      </c>
      <c r="K1089" s="1" t="s">
        <v>1623</v>
      </c>
      <c r="L1089">
        <f>ROUNDUP(IF(B1089&gt;$D$4,0,($D$4-B1089+1)/365),0)</f>
        <v>0</v>
      </c>
      <c r="M1089">
        <f>ROUNDUP(IF(B1089&gt;$D$5,0,($D$5-B1089+1)/365),0)</f>
        <v>1</v>
      </c>
      <c r="N1089" s="28">
        <f>IF(OR(L1089=1,M1089=1),IF(B1089+364&lt;=$D$5,(B1089+364-$D$4+1)/365,IF(B1089&gt;$D$4,($D$5-B1089+1)/365,$D$6/365)),0)</f>
        <v>0.18356164383561643</v>
      </c>
      <c r="O1089" s="28">
        <f>'Data &amp; Parameter'!$E$16*'Data &amp; Parameter'!$E$17*('Data &amp; Parameter'!$E$18+'Data &amp; Parameter'!$E$19)*'Data &amp; Parameter'!$E$20*'Data &amp; Parameter'!$E$37*N1089</f>
        <v>0.63818956679213612</v>
      </c>
      <c r="P1089">
        <f>ROUNDUP(IF(D1089&gt;$D$4,0,($D$4-D1089+1)/365),0)</f>
        <v>0</v>
      </c>
      <c r="Q1089">
        <f>ROUNDUP(IF(D1089&gt;$D$5,0,($D$5-D1089+1)/365),0)</f>
        <v>1</v>
      </c>
      <c r="R1089" s="28">
        <f>IF(OR(P1089=1,Q1089=1),IF(D1089+364&lt;=$D$5,(D1089+364-$D$4+1)/365,IF(D1089&gt;$D$4,($D$5-D1089+1)/365,$D$6/365)),0)</f>
        <v>0.18356164383561643</v>
      </c>
      <c r="S1089" s="28">
        <f>'Data &amp; Parameter'!$E$16*'Data &amp; Parameter'!$E$17*('Data &amp; Parameter'!$E$18+'Data &amp; Parameter'!$E$19)*'Data &amp; Parameter'!$E$20*'Data &amp; Parameter'!$E$37*R1089</f>
        <v>0.63818956679213612</v>
      </c>
      <c r="T1089" s="28">
        <f t="shared" si="16"/>
        <v>1.2763791335842722</v>
      </c>
    </row>
    <row r="1090" spans="1:20" ht="15.75" customHeight="1" x14ac:dyDescent="0.35">
      <c r="A1090">
        <v>1083</v>
      </c>
      <c r="B1090" s="76">
        <v>44235</v>
      </c>
      <c r="C1090" s="1" t="s">
        <v>3519</v>
      </c>
      <c r="D1090" s="76">
        <v>44235</v>
      </c>
      <c r="E1090" s="1" t="s">
        <v>3520</v>
      </c>
      <c r="F1090" s="1" t="s">
        <v>3521</v>
      </c>
      <c r="G1090" s="1" t="s">
        <v>123</v>
      </c>
      <c r="H1090" s="1" t="s">
        <v>124</v>
      </c>
      <c r="I1090" s="1" t="s">
        <v>125</v>
      </c>
      <c r="J1090" s="1" t="s">
        <v>1623</v>
      </c>
      <c r="K1090" s="1" t="s">
        <v>1623</v>
      </c>
      <c r="L1090">
        <f>ROUNDUP(IF(B1090&gt;$D$4,0,($D$4-B1090+1)/365),0)</f>
        <v>0</v>
      </c>
      <c r="M1090">
        <f>ROUNDUP(IF(B1090&gt;$D$5,0,($D$5-B1090+1)/365),0)</f>
        <v>1</v>
      </c>
      <c r="N1090" s="28">
        <f>IF(OR(L1090=1,M1090=1),IF(B1090+364&lt;=$D$5,(B1090+364-$D$4+1)/365,IF(B1090&gt;$D$4,($D$5-B1090+1)/365,$D$6/365)),0)</f>
        <v>0.18356164383561643</v>
      </c>
      <c r="O1090" s="28">
        <f>'Data &amp; Parameter'!$E$16*'Data &amp; Parameter'!$E$17*('Data &amp; Parameter'!$E$18+'Data &amp; Parameter'!$E$19)*'Data &amp; Parameter'!$E$20*'Data &amp; Parameter'!$E$37*N1090</f>
        <v>0.63818956679213612</v>
      </c>
      <c r="P1090">
        <f>ROUNDUP(IF(D1090&gt;$D$4,0,($D$4-D1090+1)/365),0)</f>
        <v>0</v>
      </c>
      <c r="Q1090">
        <f>ROUNDUP(IF(D1090&gt;$D$5,0,($D$5-D1090+1)/365),0)</f>
        <v>1</v>
      </c>
      <c r="R1090" s="28">
        <f>IF(OR(P1090=1,Q1090=1),IF(D1090+364&lt;=$D$5,(D1090+364-$D$4+1)/365,IF(D1090&gt;$D$4,($D$5-D1090+1)/365,$D$6/365)),0)</f>
        <v>0.18356164383561643</v>
      </c>
      <c r="S1090" s="28">
        <f>'Data &amp; Parameter'!$E$16*'Data &amp; Parameter'!$E$17*('Data &amp; Parameter'!$E$18+'Data &amp; Parameter'!$E$19)*'Data &amp; Parameter'!$E$20*'Data &amp; Parameter'!$E$37*R1090</f>
        <v>0.63818956679213612</v>
      </c>
      <c r="T1090" s="28">
        <f t="shared" si="16"/>
        <v>1.2763791335842722</v>
      </c>
    </row>
    <row r="1091" spans="1:20" ht="15.75" customHeight="1" x14ac:dyDescent="0.35">
      <c r="A1091">
        <v>1084</v>
      </c>
      <c r="B1091" s="76">
        <v>44235</v>
      </c>
      <c r="C1091" s="1" t="s">
        <v>3522</v>
      </c>
      <c r="D1091" s="76">
        <v>44235</v>
      </c>
      <c r="E1091" s="1" t="s">
        <v>3523</v>
      </c>
      <c r="F1091" s="1" t="s">
        <v>3524</v>
      </c>
      <c r="G1091" s="1" t="s">
        <v>123</v>
      </c>
      <c r="H1091" s="1" t="s">
        <v>124</v>
      </c>
      <c r="I1091" s="1" t="s">
        <v>125</v>
      </c>
      <c r="J1091" s="1" t="s">
        <v>1623</v>
      </c>
      <c r="K1091" s="1" t="s">
        <v>1623</v>
      </c>
      <c r="L1091">
        <f>ROUNDUP(IF(B1091&gt;$D$4,0,($D$4-B1091+1)/365),0)</f>
        <v>0</v>
      </c>
      <c r="M1091">
        <f>ROUNDUP(IF(B1091&gt;$D$5,0,($D$5-B1091+1)/365),0)</f>
        <v>1</v>
      </c>
      <c r="N1091" s="28">
        <f>IF(OR(L1091=1,M1091=1),IF(B1091+364&lt;=$D$5,(B1091+364-$D$4+1)/365,IF(B1091&gt;$D$4,($D$5-B1091+1)/365,$D$6/365)),0)</f>
        <v>0.18356164383561643</v>
      </c>
      <c r="O1091" s="28">
        <f>'Data &amp; Parameter'!$E$16*'Data &amp; Parameter'!$E$17*('Data &amp; Parameter'!$E$18+'Data &amp; Parameter'!$E$19)*'Data &amp; Parameter'!$E$20*'Data &amp; Parameter'!$E$37*N1091</f>
        <v>0.63818956679213612</v>
      </c>
      <c r="P1091">
        <f>ROUNDUP(IF(D1091&gt;$D$4,0,($D$4-D1091+1)/365),0)</f>
        <v>0</v>
      </c>
      <c r="Q1091">
        <f>ROUNDUP(IF(D1091&gt;$D$5,0,($D$5-D1091+1)/365),0)</f>
        <v>1</v>
      </c>
      <c r="R1091" s="28">
        <f>IF(OR(P1091=1,Q1091=1),IF(D1091+364&lt;=$D$5,(D1091+364-$D$4+1)/365,IF(D1091&gt;$D$4,($D$5-D1091+1)/365,$D$6/365)),0)</f>
        <v>0.18356164383561643</v>
      </c>
      <c r="S1091" s="28">
        <f>'Data &amp; Parameter'!$E$16*'Data &amp; Parameter'!$E$17*('Data &amp; Parameter'!$E$18+'Data &amp; Parameter'!$E$19)*'Data &amp; Parameter'!$E$20*'Data &amp; Parameter'!$E$37*R1091</f>
        <v>0.63818956679213612</v>
      </c>
      <c r="T1091" s="28">
        <f t="shared" si="16"/>
        <v>1.2763791335842722</v>
      </c>
    </row>
    <row r="1092" spans="1:20" ht="15.75" customHeight="1" x14ac:dyDescent="0.35">
      <c r="A1092">
        <v>1085</v>
      </c>
      <c r="B1092" s="76">
        <v>44235</v>
      </c>
      <c r="C1092" s="1" t="s">
        <v>3525</v>
      </c>
      <c r="D1092" s="76">
        <v>44235</v>
      </c>
      <c r="E1092" s="1" t="s">
        <v>3526</v>
      </c>
      <c r="F1092" s="1" t="s">
        <v>3527</v>
      </c>
      <c r="G1092" s="1" t="s">
        <v>123</v>
      </c>
      <c r="H1092" s="1" t="s">
        <v>124</v>
      </c>
      <c r="I1092" s="1" t="s">
        <v>125</v>
      </c>
      <c r="J1092" s="1" t="s">
        <v>1623</v>
      </c>
      <c r="K1092" s="1" t="s">
        <v>1623</v>
      </c>
      <c r="L1092">
        <f>ROUNDUP(IF(B1092&gt;$D$4,0,($D$4-B1092+1)/365),0)</f>
        <v>0</v>
      </c>
      <c r="M1092">
        <f>ROUNDUP(IF(B1092&gt;$D$5,0,($D$5-B1092+1)/365),0)</f>
        <v>1</v>
      </c>
      <c r="N1092" s="28">
        <f>IF(OR(L1092=1,M1092=1),IF(B1092+364&lt;=$D$5,(B1092+364-$D$4+1)/365,IF(B1092&gt;$D$4,($D$5-B1092+1)/365,$D$6/365)),0)</f>
        <v>0.18356164383561643</v>
      </c>
      <c r="O1092" s="28">
        <f>'Data &amp; Parameter'!$E$16*'Data &amp; Parameter'!$E$17*('Data &amp; Parameter'!$E$18+'Data &amp; Parameter'!$E$19)*'Data &amp; Parameter'!$E$20*'Data &amp; Parameter'!$E$37*N1092</f>
        <v>0.63818956679213612</v>
      </c>
      <c r="P1092">
        <f>ROUNDUP(IF(D1092&gt;$D$4,0,($D$4-D1092+1)/365),0)</f>
        <v>0</v>
      </c>
      <c r="Q1092">
        <f>ROUNDUP(IF(D1092&gt;$D$5,0,($D$5-D1092+1)/365),0)</f>
        <v>1</v>
      </c>
      <c r="R1092" s="28">
        <f>IF(OR(P1092=1,Q1092=1),IF(D1092+364&lt;=$D$5,(D1092+364-$D$4+1)/365,IF(D1092&gt;$D$4,($D$5-D1092+1)/365,$D$6/365)),0)</f>
        <v>0.18356164383561643</v>
      </c>
      <c r="S1092" s="28">
        <f>'Data &amp; Parameter'!$E$16*'Data &amp; Parameter'!$E$17*('Data &amp; Parameter'!$E$18+'Data &amp; Parameter'!$E$19)*'Data &amp; Parameter'!$E$20*'Data &amp; Parameter'!$E$37*R1092</f>
        <v>0.63818956679213612</v>
      </c>
      <c r="T1092" s="28">
        <f t="shared" si="16"/>
        <v>1.2763791335842722</v>
      </c>
    </row>
    <row r="1093" spans="1:20" ht="15.75" customHeight="1" x14ac:dyDescent="0.35">
      <c r="A1093">
        <v>1086</v>
      </c>
      <c r="B1093" s="76">
        <v>44235</v>
      </c>
      <c r="C1093" s="1" t="s">
        <v>3528</v>
      </c>
      <c r="D1093" s="76">
        <v>44235</v>
      </c>
      <c r="E1093" s="1" t="s">
        <v>3529</v>
      </c>
      <c r="F1093" s="1" t="s">
        <v>3530</v>
      </c>
      <c r="G1093" s="1" t="s">
        <v>123</v>
      </c>
      <c r="H1093" s="1" t="s">
        <v>124</v>
      </c>
      <c r="I1093" s="1" t="s">
        <v>125</v>
      </c>
      <c r="J1093" s="1" t="s">
        <v>1623</v>
      </c>
      <c r="K1093" s="1" t="s">
        <v>1623</v>
      </c>
      <c r="L1093">
        <f>ROUNDUP(IF(B1093&gt;$D$4,0,($D$4-B1093+1)/365),0)</f>
        <v>0</v>
      </c>
      <c r="M1093">
        <f>ROUNDUP(IF(B1093&gt;$D$5,0,($D$5-B1093+1)/365),0)</f>
        <v>1</v>
      </c>
      <c r="N1093" s="28">
        <f>IF(OR(L1093=1,M1093=1),IF(B1093+364&lt;=$D$5,(B1093+364-$D$4+1)/365,IF(B1093&gt;$D$4,($D$5-B1093+1)/365,$D$6/365)),0)</f>
        <v>0.18356164383561643</v>
      </c>
      <c r="O1093" s="28">
        <f>'Data &amp; Parameter'!$E$16*'Data &amp; Parameter'!$E$17*('Data &amp; Parameter'!$E$18+'Data &amp; Parameter'!$E$19)*'Data &amp; Parameter'!$E$20*'Data &amp; Parameter'!$E$37*N1093</f>
        <v>0.63818956679213612</v>
      </c>
      <c r="P1093">
        <f>ROUNDUP(IF(D1093&gt;$D$4,0,($D$4-D1093+1)/365),0)</f>
        <v>0</v>
      </c>
      <c r="Q1093">
        <f>ROUNDUP(IF(D1093&gt;$D$5,0,($D$5-D1093+1)/365),0)</f>
        <v>1</v>
      </c>
      <c r="R1093" s="28">
        <f>IF(OR(P1093=1,Q1093=1),IF(D1093+364&lt;=$D$5,(D1093+364-$D$4+1)/365,IF(D1093&gt;$D$4,($D$5-D1093+1)/365,$D$6/365)),0)</f>
        <v>0.18356164383561643</v>
      </c>
      <c r="S1093" s="28">
        <f>'Data &amp; Parameter'!$E$16*'Data &amp; Parameter'!$E$17*('Data &amp; Parameter'!$E$18+'Data &amp; Parameter'!$E$19)*'Data &amp; Parameter'!$E$20*'Data &amp; Parameter'!$E$37*R1093</f>
        <v>0.63818956679213612</v>
      </c>
      <c r="T1093" s="28">
        <f t="shared" si="16"/>
        <v>1.2763791335842722</v>
      </c>
    </row>
    <row r="1094" spans="1:20" ht="15.75" customHeight="1" x14ac:dyDescent="0.35">
      <c r="A1094">
        <v>1087</v>
      </c>
      <c r="B1094" s="76">
        <v>44235</v>
      </c>
      <c r="C1094" s="1" t="s">
        <v>3531</v>
      </c>
      <c r="D1094" s="76">
        <v>44235</v>
      </c>
      <c r="E1094" s="1" t="s">
        <v>3532</v>
      </c>
      <c r="F1094" s="1" t="s">
        <v>3533</v>
      </c>
      <c r="G1094" s="1" t="s">
        <v>123</v>
      </c>
      <c r="H1094" s="1" t="s">
        <v>124</v>
      </c>
      <c r="I1094" s="1" t="s">
        <v>125</v>
      </c>
      <c r="J1094" s="1" t="s">
        <v>1623</v>
      </c>
      <c r="K1094" s="1" t="s">
        <v>1623</v>
      </c>
      <c r="L1094">
        <f>ROUNDUP(IF(B1094&gt;$D$4,0,($D$4-B1094+1)/365),0)</f>
        <v>0</v>
      </c>
      <c r="M1094">
        <f>ROUNDUP(IF(B1094&gt;$D$5,0,($D$5-B1094+1)/365),0)</f>
        <v>1</v>
      </c>
      <c r="N1094" s="28">
        <f>IF(OR(L1094=1,M1094=1),IF(B1094+364&lt;=$D$5,(B1094+364-$D$4+1)/365,IF(B1094&gt;$D$4,($D$5-B1094+1)/365,$D$6/365)),0)</f>
        <v>0.18356164383561643</v>
      </c>
      <c r="O1094" s="28">
        <f>'Data &amp; Parameter'!$E$16*'Data &amp; Parameter'!$E$17*('Data &amp; Parameter'!$E$18+'Data &amp; Parameter'!$E$19)*'Data &amp; Parameter'!$E$20*'Data &amp; Parameter'!$E$37*N1094</f>
        <v>0.63818956679213612</v>
      </c>
      <c r="P1094">
        <f>ROUNDUP(IF(D1094&gt;$D$4,0,($D$4-D1094+1)/365),0)</f>
        <v>0</v>
      </c>
      <c r="Q1094">
        <f>ROUNDUP(IF(D1094&gt;$D$5,0,($D$5-D1094+1)/365),0)</f>
        <v>1</v>
      </c>
      <c r="R1094" s="28">
        <f>IF(OR(P1094=1,Q1094=1),IF(D1094+364&lt;=$D$5,(D1094+364-$D$4+1)/365,IF(D1094&gt;$D$4,($D$5-D1094+1)/365,$D$6/365)),0)</f>
        <v>0.18356164383561643</v>
      </c>
      <c r="S1094" s="28">
        <f>'Data &amp; Parameter'!$E$16*'Data &amp; Parameter'!$E$17*('Data &amp; Parameter'!$E$18+'Data &amp; Parameter'!$E$19)*'Data &amp; Parameter'!$E$20*'Data &amp; Parameter'!$E$37*R1094</f>
        <v>0.63818956679213612</v>
      </c>
      <c r="T1094" s="28">
        <f t="shared" si="16"/>
        <v>1.2763791335842722</v>
      </c>
    </row>
    <row r="1095" spans="1:20" ht="15.75" customHeight="1" x14ac:dyDescent="0.35">
      <c r="A1095">
        <v>1088</v>
      </c>
      <c r="B1095" s="76">
        <v>44235</v>
      </c>
      <c r="C1095" s="1" t="s">
        <v>3534</v>
      </c>
      <c r="D1095" s="76">
        <v>44235</v>
      </c>
      <c r="E1095" s="1" t="s">
        <v>3535</v>
      </c>
      <c r="F1095" s="1" t="s">
        <v>3536</v>
      </c>
      <c r="G1095" s="1" t="s">
        <v>123</v>
      </c>
      <c r="H1095" s="1" t="s">
        <v>124</v>
      </c>
      <c r="I1095" s="1" t="s">
        <v>125</v>
      </c>
      <c r="J1095" s="1" t="s">
        <v>1623</v>
      </c>
      <c r="K1095" s="1" t="s">
        <v>1623</v>
      </c>
      <c r="L1095">
        <f>ROUNDUP(IF(B1095&gt;$D$4,0,($D$4-B1095+1)/365),0)</f>
        <v>0</v>
      </c>
      <c r="M1095">
        <f>ROUNDUP(IF(B1095&gt;$D$5,0,($D$5-B1095+1)/365),0)</f>
        <v>1</v>
      </c>
      <c r="N1095" s="28">
        <f>IF(OR(L1095=1,M1095=1),IF(B1095+364&lt;=$D$5,(B1095+364-$D$4+1)/365,IF(B1095&gt;$D$4,($D$5-B1095+1)/365,$D$6/365)),0)</f>
        <v>0.18356164383561643</v>
      </c>
      <c r="O1095" s="28">
        <f>'Data &amp; Parameter'!$E$16*'Data &amp; Parameter'!$E$17*('Data &amp; Parameter'!$E$18+'Data &amp; Parameter'!$E$19)*'Data &amp; Parameter'!$E$20*'Data &amp; Parameter'!$E$37*N1095</f>
        <v>0.63818956679213612</v>
      </c>
      <c r="P1095">
        <f>ROUNDUP(IF(D1095&gt;$D$4,0,($D$4-D1095+1)/365),0)</f>
        <v>0</v>
      </c>
      <c r="Q1095">
        <f>ROUNDUP(IF(D1095&gt;$D$5,0,($D$5-D1095+1)/365),0)</f>
        <v>1</v>
      </c>
      <c r="R1095" s="28">
        <f>IF(OR(P1095=1,Q1095=1),IF(D1095+364&lt;=$D$5,(D1095+364-$D$4+1)/365,IF(D1095&gt;$D$4,($D$5-D1095+1)/365,$D$6/365)),0)</f>
        <v>0.18356164383561643</v>
      </c>
      <c r="S1095" s="28">
        <f>'Data &amp; Parameter'!$E$16*'Data &amp; Parameter'!$E$17*('Data &amp; Parameter'!$E$18+'Data &amp; Parameter'!$E$19)*'Data &amp; Parameter'!$E$20*'Data &amp; Parameter'!$E$37*R1095</f>
        <v>0.63818956679213612</v>
      </c>
      <c r="T1095" s="28">
        <f t="shared" si="16"/>
        <v>1.2763791335842722</v>
      </c>
    </row>
    <row r="1096" spans="1:20" ht="15.75" customHeight="1" x14ac:dyDescent="0.35">
      <c r="A1096">
        <v>1089</v>
      </c>
      <c r="B1096" s="76">
        <v>44235</v>
      </c>
      <c r="C1096" s="1" t="s">
        <v>3537</v>
      </c>
      <c r="D1096" s="76">
        <v>44235</v>
      </c>
      <c r="E1096" s="1" t="s">
        <v>3538</v>
      </c>
      <c r="F1096" s="1" t="s">
        <v>3539</v>
      </c>
      <c r="G1096" s="1" t="s">
        <v>123</v>
      </c>
      <c r="H1096" s="1" t="s">
        <v>124</v>
      </c>
      <c r="I1096" s="1" t="s">
        <v>125</v>
      </c>
      <c r="J1096" s="1" t="s">
        <v>1623</v>
      </c>
      <c r="K1096" s="1" t="s">
        <v>1623</v>
      </c>
      <c r="L1096">
        <f>ROUNDUP(IF(B1096&gt;$D$4,0,($D$4-B1096+1)/365),0)</f>
        <v>0</v>
      </c>
      <c r="M1096">
        <f>ROUNDUP(IF(B1096&gt;$D$5,0,($D$5-B1096+1)/365),0)</f>
        <v>1</v>
      </c>
      <c r="N1096" s="28">
        <f>IF(OR(L1096=1,M1096=1),IF(B1096+364&lt;=$D$5,(B1096+364-$D$4+1)/365,IF(B1096&gt;$D$4,($D$5-B1096+1)/365,$D$6/365)),0)</f>
        <v>0.18356164383561643</v>
      </c>
      <c r="O1096" s="28">
        <f>'Data &amp; Parameter'!$E$16*'Data &amp; Parameter'!$E$17*('Data &amp; Parameter'!$E$18+'Data &amp; Parameter'!$E$19)*'Data &amp; Parameter'!$E$20*'Data &amp; Parameter'!$E$37*N1096</f>
        <v>0.63818956679213612</v>
      </c>
      <c r="P1096">
        <f>ROUNDUP(IF(D1096&gt;$D$4,0,($D$4-D1096+1)/365),0)</f>
        <v>0</v>
      </c>
      <c r="Q1096">
        <f>ROUNDUP(IF(D1096&gt;$D$5,0,($D$5-D1096+1)/365),0)</f>
        <v>1</v>
      </c>
      <c r="R1096" s="28">
        <f>IF(OR(P1096=1,Q1096=1),IF(D1096+364&lt;=$D$5,(D1096+364-$D$4+1)/365,IF(D1096&gt;$D$4,($D$5-D1096+1)/365,$D$6/365)),0)</f>
        <v>0.18356164383561643</v>
      </c>
      <c r="S1096" s="28">
        <f>'Data &amp; Parameter'!$E$16*'Data &amp; Parameter'!$E$17*('Data &amp; Parameter'!$E$18+'Data &amp; Parameter'!$E$19)*'Data &amp; Parameter'!$E$20*'Data &amp; Parameter'!$E$37*R1096</f>
        <v>0.63818956679213612</v>
      </c>
      <c r="T1096" s="28">
        <f t="shared" si="16"/>
        <v>1.2763791335842722</v>
      </c>
    </row>
    <row r="1097" spans="1:20" ht="15.75" customHeight="1" x14ac:dyDescent="0.35">
      <c r="A1097">
        <v>1090</v>
      </c>
      <c r="B1097" s="76">
        <v>44235</v>
      </c>
      <c r="C1097" s="1" t="s">
        <v>3540</v>
      </c>
      <c r="D1097" s="76">
        <v>44235</v>
      </c>
      <c r="E1097" s="1" t="s">
        <v>3541</v>
      </c>
      <c r="F1097" s="1" t="s">
        <v>3542</v>
      </c>
      <c r="G1097" s="1" t="s">
        <v>123</v>
      </c>
      <c r="H1097" s="1" t="s">
        <v>124</v>
      </c>
      <c r="I1097" s="1" t="s">
        <v>125</v>
      </c>
      <c r="J1097" s="1" t="s">
        <v>1623</v>
      </c>
      <c r="K1097" s="1" t="s">
        <v>1623</v>
      </c>
      <c r="L1097">
        <f>ROUNDUP(IF(B1097&gt;$D$4,0,($D$4-B1097+1)/365),0)</f>
        <v>0</v>
      </c>
      <c r="M1097">
        <f>ROUNDUP(IF(B1097&gt;$D$5,0,($D$5-B1097+1)/365),0)</f>
        <v>1</v>
      </c>
      <c r="N1097" s="28">
        <f>IF(OR(L1097=1,M1097=1),IF(B1097+364&lt;=$D$5,(B1097+364-$D$4+1)/365,IF(B1097&gt;$D$4,($D$5-B1097+1)/365,$D$6/365)),0)</f>
        <v>0.18356164383561643</v>
      </c>
      <c r="O1097" s="28">
        <f>'Data &amp; Parameter'!$E$16*'Data &amp; Parameter'!$E$17*('Data &amp; Parameter'!$E$18+'Data &amp; Parameter'!$E$19)*'Data &amp; Parameter'!$E$20*'Data &amp; Parameter'!$E$37*N1097</f>
        <v>0.63818956679213612</v>
      </c>
      <c r="P1097">
        <f>ROUNDUP(IF(D1097&gt;$D$4,0,($D$4-D1097+1)/365),0)</f>
        <v>0</v>
      </c>
      <c r="Q1097">
        <f>ROUNDUP(IF(D1097&gt;$D$5,0,($D$5-D1097+1)/365),0)</f>
        <v>1</v>
      </c>
      <c r="R1097" s="28">
        <f>IF(OR(P1097=1,Q1097=1),IF(D1097+364&lt;=$D$5,(D1097+364-$D$4+1)/365,IF(D1097&gt;$D$4,($D$5-D1097+1)/365,$D$6/365)),0)</f>
        <v>0.18356164383561643</v>
      </c>
      <c r="S1097" s="28">
        <f>'Data &amp; Parameter'!$E$16*'Data &amp; Parameter'!$E$17*('Data &amp; Parameter'!$E$18+'Data &amp; Parameter'!$E$19)*'Data &amp; Parameter'!$E$20*'Data &amp; Parameter'!$E$37*R1097</f>
        <v>0.63818956679213612</v>
      </c>
      <c r="T1097" s="28">
        <f t="shared" ref="T1097:T1160" si="17">O1097+S1097</f>
        <v>1.2763791335842722</v>
      </c>
    </row>
    <row r="1098" spans="1:20" ht="15.75" customHeight="1" x14ac:dyDescent="0.35">
      <c r="A1098">
        <v>1091</v>
      </c>
      <c r="B1098" s="76">
        <v>44235</v>
      </c>
      <c r="C1098" s="1" t="s">
        <v>3543</v>
      </c>
      <c r="D1098" s="76">
        <v>44235</v>
      </c>
      <c r="E1098" s="1" t="s">
        <v>3544</v>
      </c>
      <c r="F1098" s="1" t="s">
        <v>3545</v>
      </c>
      <c r="G1098" s="1" t="s">
        <v>123</v>
      </c>
      <c r="H1098" s="1" t="s">
        <v>124</v>
      </c>
      <c r="I1098" s="1" t="s">
        <v>125</v>
      </c>
      <c r="J1098" s="1" t="s">
        <v>1623</v>
      </c>
      <c r="K1098" s="1" t="s">
        <v>1623</v>
      </c>
      <c r="L1098">
        <f>ROUNDUP(IF(B1098&gt;$D$4,0,($D$4-B1098+1)/365),0)</f>
        <v>0</v>
      </c>
      <c r="M1098">
        <f>ROUNDUP(IF(B1098&gt;$D$5,0,($D$5-B1098+1)/365),0)</f>
        <v>1</v>
      </c>
      <c r="N1098" s="28">
        <f>IF(OR(L1098=1,M1098=1),IF(B1098+364&lt;=$D$5,(B1098+364-$D$4+1)/365,IF(B1098&gt;$D$4,($D$5-B1098+1)/365,$D$6/365)),0)</f>
        <v>0.18356164383561643</v>
      </c>
      <c r="O1098" s="28">
        <f>'Data &amp; Parameter'!$E$16*'Data &amp; Parameter'!$E$17*('Data &amp; Parameter'!$E$18+'Data &amp; Parameter'!$E$19)*'Data &amp; Parameter'!$E$20*'Data &amp; Parameter'!$E$37*N1098</f>
        <v>0.63818956679213612</v>
      </c>
      <c r="P1098">
        <f>ROUNDUP(IF(D1098&gt;$D$4,0,($D$4-D1098+1)/365),0)</f>
        <v>0</v>
      </c>
      <c r="Q1098">
        <f>ROUNDUP(IF(D1098&gt;$D$5,0,($D$5-D1098+1)/365),0)</f>
        <v>1</v>
      </c>
      <c r="R1098" s="28">
        <f>IF(OR(P1098=1,Q1098=1),IF(D1098+364&lt;=$D$5,(D1098+364-$D$4+1)/365,IF(D1098&gt;$D$4,($D$5-D1098+1)/365,$D$6/365)),0)</f>
        <v>0.18356164383561643</v>
      </c>
      <c r="S1098" s="28">
        <f>'Data &amp; Parameter'!$E$16*'Data &amp; Parameter'!$E$17*('Data &amp; Parameter'!$E$18+'Data &amp; Parameter'!$E$19)*'Data &amp; Parameter'!$E$20*'Data &amp; Parameter'!$E$37*R1098</f>
        <v>0.63818956679213612</v>
      </c>
      <c r="T1098" s="28">
        <f t="shared" si="17"/>
        <v>1.2763791335842722</v>
      </c>
    </row>
    <row r="1099" spans="1:20" ht="15.75" customHeight="1" x14ac:dyDescent="0.35">
      <c r="A1099">
        <v>1092</v>
      </c>
      <c r="B1099" s="76">
        <v>44235</v>
      </c>
      <c r="C1099" s="1" t="s">
        <v>3546</v>
      </c>
      <c r="D1099" s="76">
        <v>44235</v>
      </c>
      <c r="E1099" s="1" t="s">
        <v>3547</v>
      </c>
      <c r="F1099" s="1" t="s">
        <v>3548</v>
      </c>
      <c r="G1099" s="1" t="s">
        <v>123</v>
      </c>
      <c r="H1099" s="1" t="s">
        <v>124</v>
      </c>
      <c r="I1099" s="1" t="s">
        <v>125</v>
      </c>
      <c r="J1099" s="1" t="s">
        <v>1623</v>
      </c>
      <c r="K1099" s="1" t="s">
        <v>1623</v>
      </c>
      <c r="L1099">
        <f>ROUNDUP(IF(B1099&gt;$D$4,0,($D$4-B1099+1)/365),0)</f>
        <v>0</v>
      </c>
      <c r="M1099">
        <f>ROUNDUP(IF(B1099&gt;$D$5,0,($D$5-B1099+1)/365),0)</f>
        <v>1</v>
      </c>
      <c r="N1099" s="28">
        <f>IF(OR(L1099=1,M1099=1),IF(B1099+364&lt;=$D$5,(B1099+364-$D$4+1)/365,IF(B1099&gt;$D$4,($D$5-B1099+1)/365,$D$6/365)),0)</f>
        <v>0.18356164383561643</v>
      </c>
      <c r="O1099" s="28">
        <f>'Data &amp; Parameter'!$E$16*'Data &amp; Parameter'!$E$17*('Data &amp; Parameter'!$E$18+'Data &amp; Parameter'!$E$19)*'Data &amp; Parameter'!$E$20*'Data &amp; Parameter'!$E$37*N1099</f>
        <v>0.63818956679213612</v>
      </c>
      <c r="P1099">
        <f>ROUNDUP(IF(D1099&gt;$D$4,0,($D$4-D1099+1)/365),0)</f>
        <v>0</v>
      </c>
      <c r="Q1099">
        <f>ROUNDUP(IF(D1099&gt;$D$5,0,($D$5-D1099+1)/365),0)</f>
        <v>1</v>
      </c>
      <c r="R1099" s="28">
        <f>IF(OR(P1099=1,Q1099=1),IF(D1099+364&lt;=$D$5,(D1099+364-$D$4+1)/365,IF(D1099&gt;$D$4,($D$5-D1099+1)/365,$D$6/365)),0)</f>
        <v>0.18356164383561643</v>
      </c>
      <c r="S1099" s="28">
        <f>'Data &amp; Parameter'!$E$16*'Data &amp; Parameter'!$E$17*('Data &amp; Parameter'!$E$18+'Data &amp; Parameter'!$E$19)*'Data &amp; Parameter'!$E$20*'Data &amp; Parameter'!$E$37*R1099</f>
        <v>0.63818956679213612</v>
      </c>
      <c r="T1099" s="28">
        <f t="shared" si="17"/>
        <v>1.2763791335842722</v>
      </c>
    </row>
    <row r="1100" spans="1:20" ht="15.75" customHeight="1" x14ac:dyDescent="0.35">
      <c r="A1100">
        <v>1093</v>
      </c>
      <c r="B1100" s="76">
        <v>44235</v>
      </c>
      <c r="C1100" s="1" t="s">
        <v>3549</v>
      </c>
      <c r="D1100" s="76">
        <v>44235</v>
      </c>
      <c r="E1100" s="1" t="s">
        <v>3550</v>
      </c>
      <c r="F1100" s="1" t="s">
        <v>3551</v>
      </c>
      <c r="G1100" s="1" t="s">
        <v>123</v>
      </c>
      <c r="H1100" s="1" t="s">
        <v>124</v>
      </c>
      <c r="I1100" s="1" t="s">
        <v>125</v>
      </c>
      <c r="J1100" s="1" t="s">
        <v>1623</v>
      </c>
      <c r="K1100" s="1" t="s">
        <v>1623</v>
      </c>
      <c r="L1100">
        <f>ROUNDUP(IF(B1100&gt;$D$4,0,($D$4-B1100+1)/365),0)</f>
        <v>0</v>
      </c>
      <c r="M1100">
        <f>ROUNDUP(IF(B1100&gt;$D$5,0,($D$5-B1100+1)/365),0)</f>
        <v>1</v>
      </c>
      <c r="N1100" s="28">
        <f>IF(OR(L1100=1,M1100=1),IF(B1100+364&lt;=$D$5,(B1100+364-$D$4+1)/365,IF(B1100&gt;$D$4,($D$5-B1100+1)/365,$D$6/365)),0)</f>
        <v>0.18356164383561643</v>
      </c>
      <c r="O1100" s="28">
        <f>'Data &amp; Parameter'!$E$16*'Data &amp; Parameter'!$E$17*('Data &amp; Parameter'!$E$18+'Data &amp; Parameter'!$E$19)*'Data &amp; Parameter'!$E$20*'Data &amp; Parameter'!$E$37*N1100</f>
        <v>0.63818956679213612</v>
      </c>
      <c r="P1100">
        <f>ROUNDUP(IF(D1100&gt;$D$4,0,($D$4-D1100+1)/365),0)</f>
        <v>0</v>
      </c>
      <c r="Q1100">
        <f>ROUNDUP(IF(D1100&gt;$D$5,0,($D$5-D1100+1)/365),0)</f>
        <v>1</v>
      </c>
      <c r="R1100" s="28">
        <f>IF(OR(P1100=1,Q1100=1),IF(D1100+364&lt;=$D$5,(D1100+364-$D$4+1)/365,IF(D1100&gt;$D$4,($D$5-D1100+1)/365,$D$6/365)),0)</f>
        <v>0.18356164383561643</v>
      </c>
      <c r="S1100" s="28">
        <f>'Data &amp; Parameter'!$E$16*'Data &amp; Parameter'!$E$17*('Data &amp; Parameter'!$E$18+'Data &amp; Parameter'!$E$19)*'Data &amp; Parameter'!$E$20*'Data &amp; Parameter'!$E$37*R1100</f>
        <v>0.63818956679213612</v>
      </c>
      <c r="T1100" s="28">
        <f t="shared" si="17"/>
        <v>1.2763791335842722</v>
      </c>
    </row>
    <row r="1101" spans="1:20" ht="15.75" customHeight="1" x14ac:dyDescent="0.35">
      <c r="A1101">
        <v>1094</v>
      </c>
      <c r="B1101" s="76">
        <v>44235</v>
      </c>
      <c r="C1101" s="1" t="s">
        <v>3552</v>
      </c>
      <c r="D1101" s="76">
        <v>44235</v>
      </c>
      <c r="E1101" s="1" t="s">
        <v>3553</v>
      </c>
      <c r="F1101" s="1" t="s">
        <v>3554</v>
      </c>
      <c r="G1101" s="1" t="s">
        <v>123</v>
      </c>
      <c r="H1101" s="1" t="s">
        <v>124</v>
      </c>
      <c r="I1101" s="1" t="s">
        <v>125</v>
      </c>
      <c r="J1101" s="1" t="s">
        <v>126</v>
      </c>
      <c r="K1101" s="1" t="s">
        <v>126</v>
      </c>
      <c r="L1101">
        <f>ROUNDUP(IF(B1101&gt;$D$4,0,($D$4-B1101+1)/365),0)</f>
        <v>0</v>
      </c>
      <c r="M1101">
        <f>ROUNDUP(IF(B1101&gt;$D$5,0,($D$5-B1101+1)/365),0)</f>
        <v>1</v>
      </c>
      <c r="N1101" s="28">
        <f>IF(OR(L1101=1,M1101=1),IF(B1101+364&lt;=$D$5,(B1101+364-$D$4+1)/365,IF(B1101&gt;$D$4,($D$5-B1101+1)/365,$D$6/365)),0)</f>
        <v>0.18356164383561643</v>
      </c>
      <c r="O1101" s="28">
        <f>'Data &amp; Parameter'!$E$16*'Data &amp; Parameter'!$E$17*('Data &amp; Parameter'!$E$18+'Data &amp; Parameter'!$E$19)*'Data &amp; Parameter'!$E$20*'Data &amp; Parameter'!$E$37*N1101</f>
        <v>0.63818956679213612</v>
      </c>
      <c r="P1101">
        <f>ROUNDUP(IF(D1101&gt;$D$4,0,($D$4-D1101+1)/365),0)</f>
        <v>0</v>
      </c>
      <c r="Q1101">
        <f>ROUNDUP(IF(D1101&gt;$D$5,0,($D$5-D1101+1)/365),0)</f>
        <v>1</v>
      </c>
      <c r="R1101" s="28">
        <f>IF(OR(P1101=1,Q1101=1),IF(D1101+364&lt;=$D$5,(D1101+364-$D$4+1)/365,IF(D1101&gt;$D$4,($D$5-D1101+1)/365,$D$6/365)),0)</f>
        <v>0.18356164383561643</v>
      </c>
      <c r="S1101" s="28">
        <f>'Data &amp; Parameter'!$E$16*'Data &amp; Parameter'!$E$17*('Data &amp; Parameter'!$E$18+'Data &amp; Parameter'!$E$19)*'Data &amp; Parameter'!$E$20*'Data &amp; Parameter'!$E$37*R1101</f>
        <v>0.63818956679213612</v>
      </c>
      <c r="T1101" s="28">
        <f t="shared" si="17"/>
        <v>1.2763791335842722</v>
      </c>
    </row>
    <row r="1102" spans="1:20" ht="15.75" customHeight="1" x14ac:dyDescent="0.35">
      <c r="A1102">
        <v>1095</v>
      </c>
      <c r="B1102" s="76">
        <v>44235</v>
      </c>
      <c r="C1102" s="1" t="s">
        <v>3555</v>
      </c>
      <c r="D1102" s="76">
        <v>44235</v>
      </c>
      <c r="E1102" s="1" t="s">
        <v>3556</v>
      </c>
      <c r="F1102" s="1" t="s">
        <v>3557</v>
      </c>
      <c r="G1102" s="1" t="s">
        <v>123</v>
      </c>
      <c r="H1102" s="1" t="s">
        <v>124</v>
      </c>
      <c r="I1102" s="1" t="s">
        <v>125</v>
      </c>
      <c r="J1102" s="1" t="s">
        <v>126</v>
      </c>
      <c r="K1102" s="1" t="s">
        <v>126</v>
      </c>
      <c r="L1102">
        <f>ROUNDUP(IF(B1102&gt;$D$4,0,($D$4-B1102+1)/365),0)</f>
        <v>0</v>
      </c>
      <c r="M1102">
        <f>ROUNDUP(IF(B1102&gt;$D$5,0,($D$5-B1102+1)/365),0)</f>
        <v>1</v>
      </c>
      <c r="N1102" s="28">
        <f>IF(OR(L1102=1,M1102=1),IF(B1102+364&lt;=$D$5,(B1102+364-$D$4+1)/365,IF(B1102&gt;$D$4,($D$5-B1102+1)/365,$D$6/365)),0)</f>
        <v>0.18356164383561643</v>
      </c>
      <c r="O1102" s="28">
        <f>'Data &amp; Parameter'!$E$16*'Data &amp; Parameter'!$E$17*('Data &amp; Parameter'!$E$18+'Data &amp; Parameter'!$E$19)*'Data &amp; Parameter'!$E$20*'Data &amp; Parameter'!$E$37*N1102</f>
        <v>0.63818956679213612</v>
      </c>
      <c r="P1102">
        <f>ROUNDUP(IF(D1102&gt;$D$4,0,($D$4-D1102+1)/365),0)</f>
        <v>0</v>
      </c>
      <c r="Q1102">
        <f>ROUNDUP(IF(D1102&gt;$D$5,0,($D$5-D1102+1)/365),0)</f>
        <v>1</v>
      </c>
      <c r="R1102" s="28">
        <f>IF(OR(P1102=1,Q1102=1),IF(D1102+364&lt;=$D$5,(D1102+364-$D$4+1)/365,IF(D1102&gt;$D$4,($D$5-D1102+1)/365,$D$6/365)),0)</f>
        <v>0.18356164383561643</v>
      </c>
      <c r="S1102" s="28">
        <f>'Data &amp; Parameter'!$E$16*'Data &amp; Parameter'!$E$17*('Data &amp; Parameter'!$E$18+'Data &amp; Parameter'!$E$19)*'Data &amp; Parameter'!$E$20*'Data &amp; Parameter'!$E$37*R1102</f>
        <v>0.63818956679213612</v>
      </c>
      <c r="T1102" s="28">
        <f t="shared" si="17"/>
        <v>1.2763791335842722</v>
      </c>
    </row>
    <row r="1103" spans="1:20" ht="15.75" customHeight="1" x14ac:dyDescent="0.35">
      <c r="A1103">
        <v>1096</v>
      </c>
      <c r="B1103" s="76">
        <v>44235</v>
      </c>
      <c r="C1103" s="1" t="s">
        <v>3558</v>
      </c>
      <c r="D1103" s="76">
        <v>44235</v>
      </c>
      <c r="E1103" s="1" t="s">
        <v>3559</v>
      </c>
      <c r="F1103" s="1" t="s">
        <v>3560</v>
      </c>
      <c r="G1103" s="1" t="s">
        <v>123</v>
      </c>
      <c r="H1103" s="1" t="s">
        <v>124</v>
      </c>
      <c r="I1103" s="1" t="s">
        <v>125</v>
      </c>
      <c r="J1103" s="1" t="s">
        <v>126</v>
      </c>
      <c r="K1103" s="1" t="s">
        <v>126</v>
      </c>
      <c r="L1103">
        <f>ROUNDUP(IF(B1103&gt;$D$4,0,($D$4-B1103+1)/365),0)</f>
        <v>0</v>
      </c>
      <c r="M1103">
        <f>ROUNDUP(IF(B1103&gt;$D$5,0,($D$5-B1103+1)/365),0)</f>
        <v>1</v>
      </c>
      <c r="N1103" s="28">
        <f>IF(OR(L1103=1,M1103=1),IF(B1103+364&lt;=$D$5,(B1103+364-$D$4+1)/365,IF(B1103&gt;$D$4,($D$5-B1103+1)/365,$D$6/365)),0)</f>
        <v>0.18356164383561643</v>
      </c>
      <c r="O1103" s="28">
        <f>'Data &amp; Parameter'!$E$16*'Data &amp; Parameter'!$E$17*('Data &amp; Parameter'!$E$18+'Data &amp; Parameter'!$E$19)*'Data &amp; Parameter'!$E$20*'Data &amp; Parameter'!$E$37*N1103</f>
        <v>0.63818956679213612</v>
      </c>
      <c r="P1103">
        <f>ROUNDUP(IF(D1103&gt;$D$4,0,($D$4-D1103+1)/365),0)</f>
        <v>0</v>
      </c>
      <c r="Q1103">
        <f>ROUNDUP(IF(D1103&gt;$D$5,0,($D$5-D1103+1)/365),0)</f>
        <v>1</v>
      </c>
      <c r="R1103" s="28">
        <f>IF(OR(P1103=1,Q1103=1),IF(D1103+364&lt;=$D$5,(D1103+364-$D$4+1)/365,IF(D1103&gt;$D$4,($D$5-D1103+1)/365,$D$6/365)),0)</f>
        <v>0.18356164383561643</v>
      </c>
      <c r="S1103" s="28">
        <f>'Data &amp; Parameter'!$E$16*'Data &amp; Parameter'!$E$17*('Data &amp; Parameter'!$E$18+'Data &amp; Parameter'!$E$19)*'Data &amp; Parameter'!$E$20*'Data &amp; Parameter'!$E$37*R1103</f>
        <v>0.63818956679213612</v>
      </c>
      <c r="T1103" s="28">
        <f t="shared" si="17"/>
        <v>1.2763791335842722</v>
      </c>
    </row>
    <row r="1104" spans="1:20" ht="15.75" customHeight="1" x14ac:dyDescent="0.35">
      <c r="A1104">
        <v>1097</v>
      </c>
      <c r="B1104" s="76">
        <v>44235</v>
      </c>
      <c r="C1104" s="1" t="s">
        <v>3561</v>
      </c>
      <c r="D1104" s="76">
        <v>44235</v>
      </c>
      <c r="E1104" s="1" t="s">
        <v>3562</v>
      </c>
      <c r="F1104" s="1" t="s">
        <v>3563</v>
      </c>
      <c r="G1104" s="1" t="s">
        <v>123</v>
      </c>
      <c r="H1104" s="1" t="s">
        <v>124</v>
      </c>
      <c r="I1104" s="1" t="s">
        <v>125</v>
      </c>
      <c r="J1104" s="1" t="s">
        <v>126</v>
      </c>
      <c r="K1104" s="1" t="s">
        <v>126</v>
      </c>
      <c r="L1104">
        <f>ROUNDUP(IF(B1104&gt;$D$4,0,($D$4-B1104+1)/365),0)</f>
        <v>0</v>
      </c>
      <c r="M1104">
        <f>ROUNDUP(IF(B1104&gt;$D$5,0,($D$5-B1104+1)/365),0)</f>
        <v>1</v>
      </c>
      <c r="N1104" s="28">
        <f>IF(OR(L1104=1,M1104=1),IF(B1104+364&lt;=$D$5,(B1104+364-$D$4+1)/365,IF(B1104&gt;$D$4,($D$5-B1104+1)/365,$D$6/365)),0)</f>
        <v>0.18356164383561643</v>
      </c>
      <c r="O1104" s="28">
        <f>'Data &amp; Parameter'!$E$16*'Data &amp; Parameter'!$E$17*('Data &amp; Parameter'!$E$18+'Data &amp; Parameter'!$E$19)*'Data &amp; Parameter'!$E$20*'Data &amp; Parameter'!$E$37*N1104</f>
        <v>0.63818956679213612</v>
      </c>
      <c r="P1104">
        <f>ROUNDUP(IF(D1104&gt;$D$4,0,($D$4-D1104+1)/365),0)</f>
        <v>0</v>
      </c>
      <c r="Q1104">
        <f>ROUNDUP(IF(D1104&gt;$D$5,0,($D$5-D1104+1)/365),0)</f>
        <v>1</v>
      </c>
      <c r="R1104" s="28">
        <f>IF(OR(P1104=1,Q1104=1),IF(D1104+364&lt;=$D$5,(D1104+364-$D$4+1)/365,IF(D1104&gt;$D$4,($D$5-D1104+1)/365,$D$6/365)),0)</f>
        <v>0.18356164383561643</v>
      </c>
      <c r="S1104" s="28">
        <f>'Data &amp; Parameter'!$E$16*'Data &amp; Parameter'!$E$17*('Data &amp; Parameter'!$E$18+'Data &amp; Parameter'!$E$19)*'Data &amp; Parameter'!$E$20*'Data &amp; Parameter'!$E$37*R1104</f>
        <v>0.63818956679213612</v>
      </c>
      <c r="T1104" s="28">
        <f t="shared" si="17"/>
        <v>1.2763791335842722</v>
      </c>
    </row>
    <row r="1105" spans="1:20" ht="15.75" customHeight="1" x14ac:dyDescent="0.35">
      <c r="A1105">
        <v>1098</v>
      </c>
      <c r="B1105" s="76">
        <v>44235</v>
      </c>
      <c r="C1105" s="1" t="s">
        <v>3564</v>
      </c>
      <c r="D1105" s="76">
        <v>44235</v>
      </c>
      <c r="E1105" s="1" t="s">
        <v>3565</v>
      </c>
      <c r="F1105" s="1" t="s">
        <v>3566</v>
      </c>
      <c r="G1105" s="1" t="s">
        <v>123</v>
      </c>
      <c r="H1105" s="1" t="s">
        <v>124</v>
      </c>
      <c r="I1105" s="1" t="s">
        <v>125</v>
      </c>
      <c r="J1105" s="1" t="s">
        <v>126</v>
      </c>
      <c r="K1105" s="1" t="s">
        <v>126</v>
      </c>
      <c r="L1105">
        <f>ROUNDUP(IF(B1105&gt;$D$4,0,($D$4-B1105+1)/365),0)</f>
        <v>0</v>
      </c>
      <c r="M1105">
        <f>ROUNDUP(IF(B1105&gt;$D$5,0,($D$5-B1105+1)/365),0)</f>
        <v>1</v>
      </c>
      <c r="N1105" s="28">
        <f>IF(OR(L1105=1,M1105=1),IF(B1105+364&lt;=$D$5,(B1105+364-$D$4+1)/365,IF(B1105&gt;$D$4,($D$5-B1105+1)/365,$D$6/365)),0)</f>
        <v>0.18356164383561643</v>
      </c>
      <c r="O1105" s="28">
        <f>'Data &amp; Parameter'!$E$16*'Data &amp; Parameter'!$E$17*('Data &amp; Parameter'!$E$18+'Data &amp; Parameter'!$E$19)*'Data &amp; Parameter'!$E$20*'Data &amp; Parameter'!$E$37*N1105</f>
        <v>0.63818956679213612</v>
      </c>
      <c r="P1105">
        <f>ROUNDUP(IF(D1105&gt;$D$4,0,($D$4-D1105+1)/365),0)</f>
        <v>0</v>
      </c>
      <c r="Q1105">
        <f>ROUNDUP(IF(D1105&gt;$D$5,0,($D$5-D1105+1)/365),0)</f>
        <v>1</v>
      </c>
      <c r="R1105" s="28">
        <f>IF(OR(P1105=1,Q1105=1),IF(D1105+364&lt;=$D$5,(D1105+364-$D$4+1)/365,IF(D1105&gt;$D$4,($D$5-D1105+1)/365,$D$6/365)),0)</f>
        <v>0.18356164383561643</v>
      </c>
      <c r="S1105" s="28">
        <f>'Data &amp; Parameter'!$E$16*'Data &amp; Parameter'!$E$17*('Data &amp; Parameter'!$E$18+'Data &amp; Parameter'!$E$19)*'Data &amp; Parameter'!$E$20*'Data &amp; Parameter'!$E$37*R1105</f>
        <v>0.63818956679213612</v>
      </c>
      <c r="T1105" s="28">
        <f t="shared" si="17"/>
        <v>1.2763791335842722</v>
      </c>
    </row>
    <row r="1106" spans="1:20" ht="15.75" customHeight="1" x14ac:dyDescent="0.35">
      <c r="A1106">
        <v>1099</v>
      </c>
      <c r="B1106" s="76">
        <v>44235</v>
      </c>
      <c r="C1106" s="1" t="s">
        <v>3567</v>
      </c>
      <c r="D1106" s="76">
        <v>44235</v>
      </c>
      <c r="E1106" s="1" t="s">
        <v>3568</v>
      </c>
      <c r="F1106" s="1" t="s">
        <v>3569</v>
      </c>
      <c r="G1106" s="1" t="s">
        <v>123</v>
      </c>
      <c r="H1106" s="1" t="s">
        <v>124</v>
      </c>
      <c r="I1106" s="1" t="s">
        <v>125</v>
      </c>
      <c r="J1106" s="1" t="s">
        <v>126</v>
      </c>
      <c r="K1106" s="1" t="s">
        <v>126</v>
      </c>
      <c r="L1106">
        <f>ROUNDUP(IF(B1106&gt;$D$4,0,($D$4-B1106+1)/365),0)</f>
        <v>0</v>
      </c>
      <c r="M1106">
        <f>ROUNDUP(IF(B1106&gt;$D$5,0,($D$5-B1106+1)/365),0)</f>
        <v>1</v>
      </c>
      <c r="N1106" s="28">
        <f>IF(OR(L1106=1,M1106=1),IF(B1106+364&lt;=$D$5,(B1106+364-$D$4+1)/365,IF(B1106&gt;$D$4,($D$5-B1106+1)/365,$D$6/365)),0)</f>
        <v>0.18356164383561643</v>
      </c>
      <c r="O1106" s="28">
        <f>'Data &amp; Parameter'!$E$16*'Data &amp; Parameter'!$E$17*('Data &amp; Parameter'!$E$18+'Data &amp; Parameter'!$E$19)*'Data &amp; Parameter'!$E$20*'Data &amp; Parameter'!$E$37*N1106</f>
        <v>0.63818956679213612</v>
      </c>
      <c r="P1106">
        <f>ROUNDUP(IF(D1106&gt;$D$4,0,($D$4-D1106+1)/365),0)</f>
        <v>0</v>
      </c>
      <c r="Q1106">
        <f>ROUNDUP(IF(D1106&gt;$D$5,0,($D$5-D1106+1)/365),0)</f>
        <v>1</v>
      </c>
      <c r="R1106" s="28">
        <f>IF(OR(P1106=1,Q1106=1),IF(D1106+364&lt;=$D$5,(D1106+364-$D$4+1)/365,IF(D1106&gt;$D$4,($D$5-D1106+1)/365,$D$6/365)),0)</f>
        <v>0.18356164383561643</v>
      </c>
      <c r="S1106" s="28">
        <f>'Data &amp; Parameter'!$E$16*'Data &amp; Parameter'!$E$17*('Data &amp; Parameter'!$E$18+'Data &amp; Parameter'!$E$19)*'Data &amp; Parameter'!$E$20*'Data &amp; Parameter'!$E$37*R1106</f>
        <v>0.63818956679213612</v>
      </c>
      <c r="T1106" s="28">
        <f t="shared" si="17"/>
        <v>1.2763791335842722</v>
      </c>
    </row>
    <row r="1107" spans="1:20" ht="15.75" customHeight="1" x14ac:dyDescent="0.35">
      <c r="A1107">
        <v>1100</v>
      </c>
      <c r="B1107" s="76">
        <v>44235</v>
      </c>
      <c r="C1107" s="1" t="s">
        <v>3570</v>
      </c>
      <c r="D1107" s="76">
        <v>44235</v>
      </c>
      <c r="E1107" s="1" t="s">
        <v>3571</v>
      </c>
      <c r="F1107" s="1" t="s">
        <v>3572</v>
      </c>
      <c r="G1107" s="1" t="s">
        <v>123</v>
      </c>
      <c r="H1107" s="1" t="s">
        <v>124</v>
      </c>
      <c r="I1107" s="1" t="s">
        <v>125</v>
      </c>
      <c r="J1107" s="1" t="s">
        <v>366</v>
      </c>
      <c r="K1107" s="1" t="s">
        <v>366</v>
      </c>
      <c r="L1107">
        <f>ROUNDUP(IF(B1107&gt;$D$4,0,($D$4-B1107+1)/365),0)</f>
        <v>0</v>
      </c>
      <c r="M1107">
        <f>ROUNDUP(IF(B1107&gt;$D$5,0,($D$5-B1107+1)/365),0)</f>
        <v>1</v>
      </c>
      <c r="N1107" s="28">
        <f>IF(OR(L1107=1,M1107=1),IF(B1107+364&lt;=$D$5,(B1107+364-$D$4+1)/365,IF(B1107&gt;$D$4,($D$5-B1107+1)/365,$D$6/365)),0)</f>
        <v>0.18356164383561643</v>
      </c>
      <c r="O1107" s="28">
        <f>'Data &amp; Parameter'!$E$16*'Data &amp; Parameter'!$E$17*('Data &amp; Parameter'!$E$18+'Data &amp; Parameter'!$E$19)*'Data &amp; Parameter'!$E$20*'Data &amp; Parameter'!$E$37*N1107</f>
        <v>0.63818956679213612</v>
      </c>
      <c r="P1107">
        <f>ROUNDUP(IF(D1107&gt;$D$4,0,($D$4-D1107+1)/365),0)</f>
        <v>0</v>
      </c>
      <c r="Q1107">
        <f>ROUNDUP(IF(D1107&gt;$D$5,0,($D$5-D1107+1)/365),0)</f>
        <v>1</v>
      </c>
      <c r="R1107" s="28">
        <f>IF(OR(P1107=1,Q1107=1),IF(D1107+364&lt;=$D$5,(D1107+364-$D$4+1)/365,IF(D1107&gt;$D$4,($D$5-D1107+1)/365,$D$6/365)),0)</f>
        <v>0.18356164383561643</v>
      </c>
      <c r="S1107" s="28">
        <f>'Data &amp; Parameter'!$E$16*'Data &amp; Parameter'!$E$17*('Data &amp; Parameter'!$E$18+'Data &amp; Parameter'!$E$19)*'Data &amp; Parameter'!$E$20*'Data &amp; Parameter'!$E$37*R1107</f>
        <v>0.63818956679213612</v>
      </c>
      <c r="T1107" s="28">
        <f t="shared" si="17"/>
        <v>1.2763791335842722</v>
      </c>
    </row>
    <row r="1108" spans="1:20" ht="15.75" customHeight="1" x14ac:dyDescent="0.35">
      <c r="A1108">
        <v>1101</v>
      </c>
      <c r="B1108" s="76">
        <v>44235</v>
      </c>
      <c r="C1108" s="1" t="s">
        <v>3573</v>
      </c>
      <c r="D1108" s="76">
        <v>44235</v>
      </c>
      <c r="E1108" s="1" t="s">
        <v>3574</v>
      </c>
      <c r="F1108" s="1" t="s">
        <v>3575</v>
      </c>
      <c r="G1108" s="1" t="s">
        <v>123</v>
      </c>
      <c r="H1108" s="1" t="s">
        <v>124</v>
      </c>
      <c r="I1108" s="1" t="s">
        <v>125</v>
      </c>
      <c r="J1108" s="1" t="s">
        <v>366</v>
      </c>
      <c r="K1108" s="1" t="s">
        <v>366</v>
      </c>
      <c r="L1108">
        <f>ROUNDUP(IF(B1108&gt;$D$4,0,($D$4-B1108+1)/365),0)</f>
        <v>0</v>
      </c>
      <c r="M1108">
        <f>ROUNDUP(IF(B1108&gt;$D$5,0,($D$5-B1108+1)/365),0)</f>
        <v>1</v>
      </c>
      <c r="N1108" s="28">
        <f>IF(OR(L1108=1,M1108=1),IF(B1108+364&lt;=$D$5,(B1108+364-$D$4+1)/365,IF(B1108&gt;$D$4,($D$5-B1108+1)/365,$D$6/365)),0)</f>
        <v>0.18356164383561643</v>
      </c>
      <c r="O1108" s="28">
        <f>'Data &amp; Parameter'!$E$16*'Data &amp; Parameter'!$E$17*('Data &amp; Parameter'!$E$18+'Data &amp; Parameter'!$E$19)*'Data &amp; Parameter'!$E$20*'Data &amp; Parameter'!$E$37*N1108</f>
        <v>0.63818956679213612</v>
      </c>
      <c r="P1108">
        <f>ROUNDUP(IF(D1108&gt;$D$4,0,($D$4-D1108+1)/365),0)</f>
        <v>0</v>
      </c>
      <c r="Q1108">
        <f>ROUNDUP(IF(D1108&gt;$D$5,0,($D$5-D1108+1)/365),0)</f>
        <v>1</v>
      </c>
      <c r="R1108" s="28">
        <f>IF(OR(P1108=1,Q1108=1),IF(D1108+364&lt;=$D$5,(D1108+364-$D$4+1)/365,IF(D1108&gt;$D$4,($D$5-D1108+1)/365,$D$6/365)),0)</f>
        <v>0.18356164383561643</v>
      </c>
      <c r="S1108" s="28">
        <f>'Data &amp; Parameter'!$E$16*'Data &amp; Parameter'!$E$17*('Data &amp; Parameter'!$E$18+'Data &amp; Parameter'!$E$19)*'Data &amp; Parameter'!$E$20*'Data &amp; Parameter'!$E$37*R1108</f>
        <v>0.63818956679213612</v>
      </c>
      <c r="T1108" s="28">
        <f t="shared" si="17"/>
        <v>1.2763791335842722</v>
      </c>
    </row>
    <row r="1109" spans="1:20" ht="15.75" customHeight="1" x14ac:dyDescent="0.35">
      <c r="A1109">
        <v>1102</v>
      </c>
      <c r="B1109" s="76">
        <v>44235</v>
      </c>
      <c r="C1109" s="1" t="s">
        <v>3576</v>
      </c>
      <c r="D1109" s="76">
        <v>44235</v>
      </c>
      <c r="E1109" s="1" t="s">
        <v>3577</v>
      </c>
      <c r="F1109" s="1" t="s">
        <v>3578</v>
      </c>
      <c r="G1109" s="1" t="s">
        <v>123</v>
      </c>
      <c r="H1109" s="1" t="s">
        <v>124</v>
      </c>
      <c r="I1109" s="1" t="s">
        <v>125</v>
      </c>
      <c r="J1109" s="1" t="s">
        <v>366</v>
      </c>
      <c r="K1109" s="1" t="s">
        <v>3579</v>
      </c>
      <c r="L1109">
        <f>ROUNDUP(IF(B1109&gt;$D$4,0,($D$4-B1109+1)/365),0)</f>
        <v>0</v>
      </c>
      <c r="M1109">
        <f>ROUNDUP(IF(B1109&gt;$D$5,0,($D$5-B1109+1)/365),0)</f>
        <v>1</v>
      </c>
      <c r="N1109" s="28">
        <f>IF(OR(L1109=1,M1109=1),IF(B1109+364&lt;=$D$5,(B1109+364-$D$4+1)/365,IF(B1109&gt;$D$4,($D$5-B1109+1)/365,$D$6/365)),0)</f>
        <v>0.18356164383561643</v>
      </c>
      <c r="O1109" s="28">
        <f>'Data &amp; Parameter'!$E$16*'Data &amp; Parameter'!$E$17*('Data &amp; Parameter'!$E$18+'Data &amp; Parameter'!$E$19)*'Data &amp; Parameter'!$E$20*'Data &amp; Parameter'!$E$37*N1109</f>
        <v>0.63818956679213612</v>
      </c>
      <c r="P1109">
        <f>ROUNDUP(IF(D1109&gt;$D$4,0,($D$4-D1109+1)/365),0)</f>
        <v>0</v>
      </c>
      <c r="Q1109">
        <f>ROUNDUP(IF(D1109&gt;$D$5,0,($D$5-D1109+1)/365),0)</f>
        <v>1</v>
      </c>
      <c r="R1109" s="28">
        <f>IF(OR(P1109=1,Q1109=1),IF(D1109+364&lt;=$D$5,(D1109+364-$D$4+1)/365,IF(D1109&gt;$D$4,($D$5-D1109+1)/365,$D$6/365)),0)</f>
        <v>0.18356164383561643</v>
      </c>
      <c r="S1109" s="28">
        <f>'Data &amp; Parameter'!$E$16*'Data &amp; Parameter'!$E$17*('Data &amp; Parameter'!$E$18+'Data &amp; Parameter'!$E$19)*'Data &amp; Parameter'!$E$20*'Data &amp; Parameter'!$E$37*R1109</f>
        <v>0.63818956679213612</v>
      </c>
      <c r="T1109" s="28">
        <f t="shared" si="17"/>
        <v>1.2763791335842722</v>
      </c>
    </row>
    <row r="1110" spans="1:20" ht="15.75" customHeight="1" x14ac:dyDescent="0.35">
      <c r="A1110">
        <v>1103</v>
      </c>
      <c r="B1110" s="76">
        <v>44235</v>
      </c>
      <c r="C1110" s="1" t="s">
        <v>3580</v>
      </c>
      <c r="D1110" s="76">
        <v>44235</v>
      </c>
      <c r="E1110" s="1" t="s">
        <v>3581</v>
      </c>
      <c r="F1110" s="1" t="s">
        <v>3582</v>
      </c>
      <c r="G1110" s="1" t="s">
        <v>123</v>
      </c>
      <c r="H1110" s="1" t="s">
        <v>124</v>
      </c>
      <c r="I1110" s="1" t="s">
        <v>125</v>
      </c>
      <c r="J1110" s="1" t="s">
        <v>3579</v>
      </c>
      <c r="K1110" s="1" t="s">
        <v>366</v>
      </c>
      <c r="L1110">
        <f>ROUNDUP(IF(B1110&gt;$D$4,0,($D$4-B1110+1)/365),0)</f>
        <v>0</v>
      </c>
      <c r="M1110">
        <f>ROUNDUP(IF(B1110&gt;$D$5,0,($D$5-B1110+1)/365),0)</f>
        <v>1</v>
      </c>
      <c r="N1110" s="28">
        <f>IF(OR(L1110=1,M1110=1),IF(B1110+364&lt;=$D$5,(B1110+364-$D$4+1)/365,IF(B1110&gt;$D$4,($D$5-B1110+1)/365,$D$6/365)),0)</f>
        <v>0.18356164383561643</v>
      </c>
      <c r="O1110" s="28">
        <f>'Data &amp; Parameter'!$E$16*'Data &amp; Parameter'!$E$17*('Data &amp; Parameter'!$E$18+'Data &amp; Parameter'!$E$19)*'Data &amp; Parameter'!$E$20*'Data &amp; Parameter'!$E$37*N1110</f>
        <v>0.63818956679213612</v>
      </c>
      <c r="P1110">
        <f>ROUNDUP(IF(D1110&gt;$D$4,0,($D$4-D1110+1)/365),0)</f>
        <v>0</v>
      </c>
      <c r="Q1110">
        <f>ROUNDUP(IF(D1110&gt;$D$5,0,($D$5-D1110+1)/365),0)</f>
        <v>1</v>
      </c>
      <c r="R1110" s="28">
        <f>IF(OR(P1110=1,Q1110=1),IF(D1110+364&lt;=$D$5,(D1110+364-$D$4+1)/365,IF(D1110&gt;$D$4,($D$5-D1110+1)/365,$D$6/365)),0)</f>
        <v>0.18356164383561643</v>
      </c>
      <c r="S1110" s="28">
        <f>'Data &amp; Parameter'!$E$16*'Data &amp; Parameter'!$E$17*('Data &amp; Parameter'!$E$18+'Data &amp; Parameter'!$E$19)*'Data &amp; Parameter'!$E$20*'Data &amp; Parameter'!$E$37*R1110</f>
        <v>0.63818956679213612</v>
      </c>
      <c r="T1110" s="28">
        <f t="shared" si="17"/>
        <v>1.2763791335842722</v>
      </c>
    </row>
    <row r="1111" spans="1:20" ht="15.75" customHeight="1" x14ac:dyDescent="0.35">
      <c r="A1111">
        <v>1104</v>
      </c>
      <c r="B1111" s="76">
        <v>44235</v>
      </c>
      <c r="C1111" s="1" t="s">
        <v>3583</v>
      </c>
      <c r="D1111" s="76">
        <v>44235</v>
      </c>
      <c r="E1111" s="1" t="s">
        <v>3584</v>
      </c>
      <c r="F1111" s="1" t="s">
        <v>3585</v>
      </c>
      <c r="G1111" s="1" t="s">
        <v>123</v>
      </c>
      <c r="H1111" s="1" t="s">
        <v>124</v>
      </c>
      <c r="I1111" s="1" t="s">
        <v>125</v>
      </c>
      <c r="J1111" s="1" t="s">
        <v>366</v>
      </c>
      <c r="K1111" s="1" t="s">
        <v>366</v>
      </c>
      <c r="L1111">
        <f>ROUNDUP(IF(B1111&gt;$D$4,0,($D$4-B1111+1)/365),0)</f>
        <v>0</v>
      </c>
      <c r="M1111">
        <f>ROUNDUP(IF(B1111&gt;$D$5,0,($D$5-B1111+1)/365),0)</f>
        <v>1</v>
      </c>
      <c r="N1111" s="28">
        <f>IF(OR(L1111=1,M1111=1),IF(B1111+364&lt;=$D$5,(B1111+364-$D$4+1)/365,IF(B1111&gt;$D$4,($D$5-B1111+1)/365,$D$6/365)),0)</f>
        <v>0.18356164383561643</v>
      </c>
      <c r="O1111" s="28">
        <f>'Data &amp; Parameter'!$E$16*'Data &amp; Parameter'!$E$17*('Data &amp; Parameter'!$E$18+'Data &amp; Parameter'!$E$19)*'Data &amp; Parameter'!$E$20*'Data &amp; Parameter'!$E$37*N1111</f>
        <v>0.63818956679213612</v>
      </c>
      <c r="P1111">
        <f>ROUNDUP(IF(D1111&gt;$D$4,0,($D$4-D1111+1)/365),0)</f>
        <v>0</v>
      </c>
      <c r="Q1111">
        <f>ROUNDUP(IF(D1111&gt;$D$5,0,($D$5-D1111+1)/365),0)</f>
        <v>1</v>
      </c>
      <c r="R1111" s="28">
        <f>IF(OR(P1111=1,Q1111=1),IF(D1111+364&lt;=$D$5,(D1111+364-$D$4+1)/365,IF(D1111&gt;$D$4,($D$5-D1111+1)/365,$D$6/365)),0)</f>
        <v>0.18356164383561643</v>
      </c>
      <c r="S1111" s="28">
        <f>'Data &amp; Parameter'!$E$16*'Data &amp; Parameter'!$E$17*('Data &amp; Parameter'!$E$18+'Data &amp; Parameter'!$E$19)*'Data &amp; Parameter'!$E$20*'Data &amp; Parameter'!$E$37*R1111</f>
        <v>0.63818956679213612</v>
      </c>
      <c r="T1111" s="28">
        <f t="shared" si="17"/>
        <v>1.2763791335842722</v>
      </c>
    </row>
    <row r="1112" spans="1:20" ht="15.75" customHeight="1" x14ac:dyDescent="0.35">
      <c r="A1112">
        <v>1105</v>
      </c>
      <c r="B1112" s="76">
        <v>44235</v>
      </c>
      <c r="C1112" s="1" t="s">
        <v>3586</v>
      </c>
      <c r="D1112" s="76">
        <v>44235</v>
      </c>
      <c r="E1112" s="1" t="s">
        <v>3587</v>
      </c>
      <c r="F1112" s="1" t="s">
        <v>3588</v>
      </c>
      <c r="G1112" s="1" t="s">
        <v>123</v>
      </c>
      <c r="H1112" s="1" t="s">
        <v>124</v>
      </c>
      <c r="I1112" s="1" t="s">
        <v>125</v>
      </c>
      <c r="J1112" s="1" t="s">
        <v>366</v>
      </c>
      <c r="K1112" s="1" t="s">
        <v>366</v>
      </c>
      <c r="L1112">
        <f>ROUNDUP(IF(B1112&gt;$D$4,0,($D$4-B1112+1)/365),0)</f>
        <v>0</v>
      </c>
      <c r="M1112">
        <f>ROUNDUP(IF(B1112&gt;$D$5,0,($D$5-B1112+1)/365),0)</f>
        <v>1</v>
      </c>
      <c r="N1112" s="28">
        <f>IF(OR(L1112=1,M1112=1),IF(B1112+364&lt;=$D$5,(B1112+364-$D$4+1)/365,IF(B1112&gt;$D$4,($D$5-B1112+1)/365,$D$6/365)),0)</f>
        <v>0.18356164383561643</v>
      </c>
      <c r="O1112" s="28">
        <f>'Data &amp; Parameter'!$E$16*'Data &amp; Parameter'!$E$17*('Data &amp; Parameter'!$E$18+'Data &amp; Parameter'!$E$19)*'Data &amp; Parameter'!$E$20*'Data &amp; Parameter'!$E$37*N1112</f>
        <v>0.63818956679213612</v>
      </c>
      <c r="P1112">
        <f>ROUNDUP(IF(D1112&gt;$D$4,0,($D$4-D1112+1)/365),0)</f>
        <v>0</v>
      </c>
      <c r="Q1112">
        <f>ROUNDUP(IF(D1112&gt;$D$5,0,($D$5-D1112+1)/365),0)</f>
        <v>1</v>
      </c>
      <c r="R1112" s="28">
        <f>IF(OR(P1112=1,Q1112=1),IF(D1112+364&lt;=$D$5,(D1112+364-$D$4+1)/365,IF(D1112&gt;$D$4,($D$5-D1112+1)/365,$D$6/365)),0)</f>
        <v>0.18356164383561643</v>
      </c>
      <c r="S1112" s="28">
        <f>'Data &amp; Parameter'!$E$16*'Data &amp; Parameter'!$E$17*('Data &amp; Parameter'!$E$18+'Data &amp; Parameter'!$E$19)*'Data &amp; Parameter'!$E$20*'Data &amp; Parameter'!$E$37*R1112</f>
        <v>0.63818956679213612</v>
      </c>
      <c r="T1112" s="28">
        <f t="shared" si="17"/>
        <v>1.2763791335842722</v>
      </c>
    </row>
    <row r="1113" spans="1:20" ht="15.75" customHeight="1" x14ac:dyDescent="0.35">
      <c r="A1113">
        <v>1106</v>
      </c>
      <c r="B1113" s="76">
        <v>44235</v>
      </c>
      <c r="C1113" s="1" t="s">
        <v>3589</v>
      </c>
      <c r="D1113" s="76">
        <v>44235</v>
      </c>
      <c r="E1113" s="1" t="s">
        <v>3590</v>
      </c>
      <c r="F1113" s="1" t="s">
        <v>3591</v>
      </c>
      <c r="G1113" s="1" t="s">
        <v>123</v>
      </c>
      <c r="H1113" s="1" t="s">
        <v>124</v>
      </c>
      <c r="I1113" s="1" t="s">
        <v>125</v>
      </c>
      <c r="J1113" s="1" t="s">
        <v>367</v>
      </c>
      <c r="K1113" s="1" t="s">
        <v>367</v>
      </c>
      <c r="L1113">
        <f>ROUNDUP(IF(B1113&gt;$D$4,0,($D$4-B1113+1)/365),0)</f>
        <v>0</v>
      </c>
      <c r="M1113">
        <f>ROUNDUP(IF(B1113&gt;$D$5,0,($D$5-B1113+1)/365),0)</f>
        <v>1</v>
      </c>
      <c r="N1113" s="28">
        <f>IF(OR(L1113=1,M1113=1),IF(B1113+364&lt;=$D$5,(B1113+364-$D$4+1)/365,IF(B1113&gt;$D$4,($D$5-B1113+1)/365,$D$6/365)),0)</f>
        <v>0.18356164383561643</v>
      </c>
      <c r="O1113" s="28">
        <f>'Data &amp; Parameter'!$E$16*'Data &amp; Parameter'!$E$17*('Data &amp; Parameter'!$E$18+'Data &amp; Parameter'!$E$19)*'Data &amp; Parameter'!$E$20*'Data &amp; Parameter'!$E$37*N1113</f>
        <v>0.63818956679213612</v>
      </c>
      <c r="P1113">
        <f>ROUNDUP(IF(D1113&gt;$D$4,0,($D$4-D1113+1)/365),0)</f>
        <v>0</v>
      </c>
      <c r="Q1113">
        <f>ROUNDUP(IF(D1113&gt;$D$5,0,($D$5-D1113+1)/365),0)</f>
        <v>1</v>
      </c>
      <c r="R1113" s="28">
        <f>IF(OR(P1113=1,Q1113=1),IF(D1113+364&lt;=$D$5,(D1113+364-$D$4+1)/365,IF(D1113&gt;$D$4,($D$5-D1113+1)/365,$D$6/365)),0)</f>
        <v>0.18356164383561643</v>
      </c>
      <c r="S1113" s="28">
        <f>'Data &amp; Parameter'!$E$16*'Data &amp; Parameter'!$E$17*('Data &amp; Parameter'!$E$18+'Data &amp; Parameter'!$E$19)*'Data &amp; Parameter'!$E$20*'Data &amp; Parameter'!$E$37*R1113</f>
        <v>0.63818956679213612</v>
      </c>
      <c r="T1113" s="28">
        <f t="shared" si="17"/>
        <v>1.2763791335842722</v>
      </c>
    </row>
    <row r="1114" spans="1:20" ht="15.75" customHeight="1" x14ac:dyDescent="0.35">
      <c r="A1114">
        <v>1107</v>
      </c>
      <c r="B1114" s="76">
        <v>44235</v>
      </c>
      <c r="C1114" s="1" t="s">
        <v>3592</v>
      </c>
      <c r="D1114" s="76">
        <v>44235</v>
      </c>
      <c r="E1114" s="1" t="s">
        <v>3593</v>
      </c>
      <c r="F1114" s="1" t="s">
        <v>3594</v>
      </c>
      <c r="G1114" s="1" t="s">
        <v>123</v>
      </c>
      <c r="H1114" s="1" t="s">
        <v>124</v>
      </c>
      <c r="I1114" s="1" t="s">
        <v>125</v>
      </c>
      <c r="J1114" s="1" t="s">
        <v>366</v>
      </c>
      <c r="K1114" s="1" t="s">
        <v>411</v>
      </c>
      <c r="L1114">
        <f>ROUNDUP(IF(B1114&gt;$D$4,0,($D$4-B1114+1)/365),0)</f>
        <v>0</v>
      </c>
      <c r="M1114">
        <f>ROUNDUP(IF(B1114&gt;$D$5,0,($D$5-B1114+1)/365),0)</f>
        <v>1</v>
      </c>
      <c r="N1114" s="28">
        <f>IF(OR(L1114=1,M1114=1),IF(B1114+364&lt;=$D$5,(B1114+364-$D$4+1)/365,IF(B1114&gt;$D$4,($D$5-B1114+1)/365,$D$6/365)),0)</f>
        <v>0.18356164383561643</v>
      </c>
      <c r="O1114" s="28">
        <f>'Data &amp; Parameter'!$E$16*'Data &amp; Parameter'!$E$17*('Data &amp; Parameter'!$E$18+'Data &amp; Parameter'!$E$19)*'Data &amp; Parameter'!$E$20*'Data &amp; Parameter'!$E$37*N1114</f>
        <v>0.63818956679213612</v>
      </c>
      <c r="P1114">
        <f>ROUNDUP(IF(D1114&gt;$D$4,0,($D$4-D1114+1)/365),0)</f>
        <v>0</v>
      </c>
      <c r="Q1114">
        <f>ROUNDUP(IF(D1114&gt;$D$5,0,($D$5-D1114+1)/365),0)</f>
        <v>1</v>
      </c>
      <c r="R1114" s="28">
        <f>IF(OR(P1114=1,Q1114=1),IF(D1114+364&lt;=$D$5,(D1114+364-$D$4+1)/365,IF(D1114&gt;$D$4,($D$5-D1114+1)/365,$D$6/365)),0)</f>
        <v>0.18356164383561643</v>
      </c>
      <c r="S1114" s="28">
        <f>'Data &amp; Parameter'!$E$16*'Data &amp; Parameter'!$E$17*('Data &amp; Parameter'!$E$18+'Data &amp; Parameter'!$E$19)*'Data &amp; Parameter'!$E$20*'Data &amp; Parameter'!$E$37*R1114</f>
        <v>0.63818956679213612</v>
      </c>
      <c r="T1114" s="28">
        <f t="shared" si="17"/>
        <v>1.2763791335842722</v>
      </c>
    </row>
    <row r="1115" spans="1:20" ht="15.75" customHeight="1" x14ac:dyDescent="0.35">
      <c r="A1115">
        <v>1108</v>
      </c>
      <c r="B1115" s="76">
        <v>44235</v>
      </c>
      <c r="C1115" s="1" t="s">
        <v>3595</v>
      </c>
      <c r="D1115" s="76">
        <v>44235</v>
      </c>
      <c r="E1115" s="1" t="s">
        <v>3596</v>
      </c>
      <c r="F1115" s="1" t="s">
        <v>3597</v>
      </c>
      <c r="G1115" s="1" t="s">
        <v>123</v>
      </c>
      <c r="H1115" s="1" t="s">
        <v>124</v>
      </c>
      <c r="I1115" s="1" t="s">
        <v>125</v>
      </c>
      <c r="J1115" s="1" t="s">
        <v>367</v>
      </c>
      <c r="K1115" s="1" t="s">
        <v>366</v>
      </c>
      <c r="L1115">
        <f>ROUNDUP(IF(B1115&gt;$D$4,0,($D$4-B1115+1)/365),0)</f>
        <v>0</v>
      </c>
      <c r="M1115">
        <f>ROUNDUP(IF(B1115&gt;$D$5,0,($D$5-B1115+1)/365),0)</f>
        <v>1</v>
      </c>
      <c r="N1115" s="28">
        <f>IF(OR(L1115=1,M1115=1),IF(B1115+364&lt;=$D$5,(B1115+364-$D$4+1)/365,IF(B1115&gt;$D$4,($D$5-B1115+1)/365,$D$6/365)),0)</f>
        <v>0.18356164383561643</v>
      </c>
      <c r="O1115" s="28">
        <f>'Data &amp; Parameter'!$E$16*'Data &amp; Parameter'!$E$17*('Data &amp; Parameter'!$E$18+'Data &amp; Parameter'!$E$19)*'Data &amp; Parameter'!$E$20*'Data &amp; Parameter'!$E$37*N1115</f>
        <v>0.63818956679213612</v>
      </c>
      <c r="P1115">
        <f>ROUNDUP(IF(D1115&gt;$D$4,0,($D$4-D1115+1)/365),0)</f>
        <v>0</v>
      </c>
      <c r="Q1115">
        <f>ROUNDUP(IF(D1115&gt;$D$5,0,($D$5-D1115+1)/365),0)</f>
        <v>1</v>
      </c>
      <c r="R1115" s="28">
        <f>IF(OR(P1115=1,Q1115=1),IF(D1115+364&lt;=$D$5,(D1115+364-$D$4+1)/365,IF(D1115&gt;$D$4,($D$5-D1115+1)/365,$D$6/365)),0)</f>
        <v>0.18356164383561643</v>
      </c>
      <c r="S1115" s="28">
        <f>'Data &amp; Parameter'!$E$16*'Data &amp; Parameter'!$E$17*('Data &amp; Parameter'!$E$18+'Data &amp; Parameter'!$E$19)*'Data &amp; Parameter'!$E$20*'Data &amp; Parameter'!$E$37*R1115</f>
        <v>0.63818956679213612</v>
      </c>
      <c r="T1115" s="28">
        <f t="shared" si="17"/>
        <v>1.2763791335842722</v>
      </c>
    </row>
    <row r="1116" spans="1:20" ht="15.75" customHeight="1" x14ac:dyDescent="0.35">
      <c r="A1116">
        <v>1109</v>
      </c>
      <c r="B1116" s="76">
        <v>44235</v>
      </c>
      <c r="C1116" s="1" t="s">
        <v>3598</v>
      </c>
      <c r="D1116" s="76">
        <v>44235</v>
      </c>
      <c r="E1116" s="1" t="s">
        <v>3599</v>
      </c>
      <c r="F1116" s="1" t="s">
        <v>3600</v>
      </c>
      <c r="G1116" s="1" t="s">
        <v>123</v>
      </c>
      <c r="H1116" s="1" t="s">
        <v>124</v>
      </c>
      <c r="I1116" s="1" t="s">
        <v>125</v>
      </c>
      <c r="J1116" s="1" t="s">
        <v>366</v>
      </c>
      <c r="K1116" s="1" t="s">
        <v>366</v>
      </c>
      <c r="L1116">
        <f>ROUNDUP(IF(B1116&gt;$D$4,0,($D$4-B1116+1)/365),0)</f>
        <v>0</v>
      </c>
      <c r="M1116">
        <f>ROUNDUP(IF(B1116&gt;$D$5,0,($D$5-B1116+1)/365),0)</f>
        <v>1</v>
      </c>
      <c r="N1116" s="28">
        <f>IF(OR(L1116=1,M1116=1),IF(B1116+364&lt;=$D$5,(B1116+364-$D$4+1)/365,IF(B1116&gt;$D$4,($D$5-B1116+1)/365,$D$6/365)),0)</f>
        <v>0.18356164383561643</v>
      </c>
      <c r="O1116" s="28">
        <f>'Data &amp; Parameter'!$E$16*'Data &amp; Parameter'!$E$17*('Data &amp; Parameter'!$E$18+'Data &amp; Parameter'!$E$19)*'Data &amp; Parameter'!$E$20*'Data &amp; Parameter'!$E$37*N1116</f>
        <v>0.63818956679213612</v>
      </c>
      <c r="P1116">
        <f>ROUNDUP(IF(D1116&gt;$D$4,0,($D$4-D1116+1)/365),0)</f>
        <v>0</v>
      </c>
      <c r="Q1116">
        <f>ROUNDUP(IF(D1116&gt;$D$5,0,($D$5-D1116+1)/365),0)</f>
        <v>1</v>
      </c>
      <c r="R1116" s="28">
        <f>IF(OR(P1116=1,Q1116=1),IF(D1116+364&lt;=$D$5,(D1116+364-$D$4+1)/365,IF(D1116&gt;$D$4,($D$5-D1116+1)/365,$D$6/365)),0)</f>
        <v>0.18356164383561643</v>
      </c>
      <c r="S1116" s="28">
        <f>'Data &amp; Parameter'!$E$16*'Data &amp; Parameter'!$E$17*('Data &amp; Parameter'!$E$18+'Data &amp; Parameter'!$E$19)*'Data &amp; Parameter'!$E$20*'Data &amp; Parameter'!$E$37*R1116</f>
        <v>0.63818956679213612</v>
      </c>
      <c r="T1116" s="28">
        <f t="shared" si="17"/>
        <v>1.2763791335842722</v>
      </c>
    </row>
    <row r="1117" spans="1:20" ht="15.75" customHeight="1" x14ac:dyDescent="0.35">
      <c r="A1117">
        <v>1110</v>
      </c>
      <c r="B1117" s="76">
        <v>44235</v>
      </c>
      <c r="C1117" s="1" t="s">
        <v>3601</v>
      </c>
      <c r="D1117" s="76">
        <v>44235</v>
      </c>
      <c r="E1117" s="1" t="s">
        <v>3602</v>
      </c>
      <c r="F1117" s="1" t="s">
        <v>3603</v>
      </c>
      <c r="G1117" s="1" t="s">
        <v>123</v>
      </c>
      <c r="H1117" s="1" t="s">
        <v>124</v>
      </c>
      <c r="I1117" s="1" t="s">
        <v>125</v>
      </c>
      <c r="J1117" s="1" t="s">
        <v>366</v>
      </c>
      <c r="K1117" s="1" t="s">
        <v>366</v>
      </c>
      <c r="L1117">
        <f>ROUNDUP(IF(B1117&gt;$D$4,0,($D$4-B1117+1)/365),0)</f>
        <v>0</v>
      </c>
      <c r="M1117">
        <f>ROUNDUP(IF(B1117&gt;$D$5,0,($D$5-B1117+1)/365),0)</f>
        <v>1</v>
      </c>
      <c r="N1117" s="28">
        <f>IF(OR(L1117=1,M1117=1),IF(B1117+364&lt;=$D$5,(B1117+364-$D$4+1)/365,IF(B1117&gt;$D$4,($D$5-B1117+1)/365,$D$6/365)),0)</f>
        <v>0.18356164383561643</v>
      </c>
      <c r="O1117" s="28">
        <f>'Data &amp; Parameter'!$E$16*'Data &amp; Parameter'!$E$17*('Data &amp; Parameter'!$E$18+'Data &amp; Parameter'!$E$19)*'Data &amp; Parameter'!$E$20*'Data &amp; Parameter'!$E$37*N1117</f>
        <v>0.63818956679213612</v>
      </c>
      <c r="P1117">
        <f>ROUNDUP(IF(D1117&gt;$D$4,0,($D$4-D1117+1)/365),0)</f>
        <v>0</v>
      </c>
      <c r="Q1117">
        <f>ROUNDUP(IF(D1117&gt;$D$5,0,($D$5-D1117+1)/365),0)</f>
        <v>1</v>
      </c>
      <c r="R1117" s="28">
        <f>IF(OR(P1117=1,Q1117=1),IF(D1117+364&lt;=$D$5,(D1117+364-$D$4+1)/365,IF(D1117&gt;$D$4,($D$5-D1117+1)/365,$D$6/365)),0)</f>
        <v>0.18356164383561643</v>
      </c>
      <c r="S1117" s="28">
        <f>'Data &amp; Parameter'!$E$16*'Data &amp; Parameter'!$E$17*('Data &amp; Parameter'!$E$18+'Data &amp; Parameter'!$E$19)*'Data &amp; Parameter'!$E$20*'Data &amp; Parameter'!$E$37*R1117</f>
        <v>0.63818956679213612</v>
      </c>
      <c r="T1117" s="28">
        <f t="shared" si="17"/>
        <v>1.2763791335842722</v>
      </c>
    </row>
    <row r="1118" spans="1:20" ht="15.75" customHeight="1" x14ac:dyDescent="0.35">
      <c r="A1118">
        <v>1111</v>
      </c>
      <c r="B1118" s="76">
        <v>44235</v>
      </c>
      <c r="C1118" s="1" t="s">
        <v>3604</v>
      </c>
      <c r="D1118" s="76">
        <v>44235</v>
      </c>
      <c r="E1118" s="1" t="s">
        <v>3605</v>
      </c>
      <c r="F1118" s="1" t="s">
        <v>3606</v>
      </c>
      <c r="G1118" s="1" t="s">
        <v>123</v>
      </c>
      <c r="H1118" s="1" t="s">
        <v>124</v>
      </c>
      <c r="I1118" s="1" t="s">
        <v>125</v>
      </c>
      <c r="J1118" s="1" t="s">
        <v>366</v>
      </c>
      <c r="K1118" s="1" t="s">
        <v>366</v>
      </c>
      <c r="L1118">
        <f>ROUNDUP(IF(B1118&gt;$D$4,0,($D$4-B1118+1)/365),0)</f>
        <v>0</v>
      </c>
      <c r="M1118">
        <f>ROUNDUP(IF(B1118&gt;$D$5,0,($D$5-B1118+1)/365),0)</f>
        <v>1</v>
      </c>
      <c r="N1118" s="28">
        <f>IF(OR(L1118=1,M1118=1),IF(B1118+364&lt;=$D$5,(B1118+364-$D$4+1)/365,IF(B1118&gt;$D$4,($D$5-B1118+1)/365,$D$6/365)),0)</f>
        <v>0.18356164383561643</v>
      </c>
      <c r="O1118" s="28">
        <f>'Data &amp; Parameter'!$E$16*'Data &amp; Parameter'!$E$17*('Data &amp; Parameter'!$E$18+'Data &amp; Parameter'!$E$19)*'Data &amp; Parameter'!$E$20*'Data &amp; Parameter'!$E$37*N1118</f>
        <v>0.63818956679213612</v>
      </c>
      <c r="P1118">
        <f>ROUNDUP(IF(D1118&gt;$D$4,0,($D$4-D1118+1)/365),0)</f>
        <v>0</v>
      </c>
      <c r="Q1118">
        <f>ROUNDUP(IF(D1118&gt;$D$5,0,($D$5-D1118+1)/365),0)</f>
        <v>1</v>
      </c>
      <c r="R1118" s="28">
        <f>IF(OR(P1118=1,Q1118=1),IF(D1118+364&lt;=$D$5,(D1118+364-$D$4+1)/365,IF(D1118&gt;$D$4,($D$5-D1118+1)/365,$D$6/365)),0)</f>
        <v>0.18356164383561643</v>
      </c>
      <c r="S1118" s="28">
        <f>'Data &amp; Parameter'!$E$16*'Data &amp; Parameter'!$E$17*('Data &amp; Parameter'!$E$18+'Data &amp; Parameter'!$E$19)*'Data &amp; Parameter'!$E$20*'Data &amp; Parameter'!$E$37*R1118</f>
        <v>0.63818956679213612</v>
      </c>
      <c r="T1118" s="28">
        <f t="shared" si="17"/>
        <v>1.2763791335842722</v>
      </c>
    </row>
    <row r="1119" spans="1:20" ht="15.75" customHeight="1" x14ac:dyDescent="0.35">
      <c r="A1119">
        <v>1112</v>
      </c>
      <c r="B1119" s="76">
        <v>44235</v>
      </c>
      <c r="C1119" s="1" t="s">
        <v>3607</v>
      </c>
      <c r="D1119" s="76">
        <v>44235</v>
      </c>
      <c r="E1119" s="1" t="s">
        <v>3608</v>
      </c>
      <c r="F1119" s="1" t="s">
        <v>3609</v>
      </c>
      <c r="G1119" s="1" t="s">
        <v>123</v>
      </c>
      <c r="H1119" s="1" t="s">
        <v>124</v>
      </c>
      <c r="I1119" s="1" t="s">
        <v>125</v>
      </c>
      <c r="J1119" s="1" t="s">
        <v>126</v>
      </c>
      <c r="K1119" s="1" t="s">
        <v>126</v>
      </c>
      <c r="L1119">
        <f>ROUNDUP(IF(B1119&gt;$D$4,0,($D$4-B1119+1)/365),0)</f>
        <v>0</v>
      </c>
      <c r="M1119">
        <f>ROUNDUP(IF(B1119&gt;$D$5,0,($D$5-B1119+1)/365),0)</f>
        <v>1</v>
      </c>
      <c r="N1119" s="28">
        <f>IF(OR(L1119=1,M1119=1),IF(B1119+364&lt;=$D$5,(B1119+364-$D$4+1)/365,IF(B1119&gt;$D$4,($D$5-B1119+1)/365,$D$6/365)),0)</f>
        <v>0.18356164383561643</v>
      </c>
      <c r="O1119" s="28">
        <f>'Data &amp; Parameter'!$E$16*'Data &amp; Parameter'!$E$17*('Data &amp; Parameter'!$E$18+'Data &amp; Parameter'!$E$19)*'Data &amp; Parameter'!$E$20*'Data &amp; Parameter'!$E$37*N1119</f>
        <v>0.63818956679213612</v>
      </c>
      <c r="P1119">
        <f>ROUNDUP(IF(D1119&gt;$D$4,0,($D$4-D1119+1)/365),0)</f>
        <v>0</v>
      </c>
      <c r="Q1119">
        <f>ROUNDUP(IF(D1119&gt;$D$5,0,($D$5-D1119+1)/365),0)</f>
        <v>1</v>
      </c>
      <c r="R1119" s="28">
        <f>IF(OR(P1119=1,Q1119=1),IF(D1119+364&lt;=$D$5,(D1119+364-$D$4+1)/365,IF(D1119&gt;$D$4,($D$5-D1119+1)/365,$D$6/365)),0)</f>
        <v>0.18356164383561643</v>
      </c>
      <c r="S1119" s="28">
        <f>'Data &amp; Parameter'!$E$16*'Data &amp; Parameter'!$E$17*('Data &amp; Parameter'!$E$18+'Data &amp; Parameter'!$E$19)*'Data &amp; Parameter'!$E$20*'Data &amp; Parameter'!$E$37*R1119</f>
        <v>0.63818956679213612</v>
      </c>
      <c r="T1119" s="28">
        <f t="shared" si="17"/>
        <v>1.2763791335842722</v>
      </c>
    </row>
    <row r="1120" spans="1:20" ht="15.75" customHeight="1" x14ac:dyDescent="0.35">
      <c r="A1120">
        <v>1113</v>
      </c>
      <c r="B1120" s="76">
        <v>44235</v>
      </c>
      <c r="C1120" s="1" t="s">
        <v>3610</v>
      </c>
      <c r="D1120" s="76">
        <v>44235</v>
      </c>
      <c r="E1120" s="1" t="s">
        <v>3611</v>
      </c>
      <c r="F1120" s="1" t="s">
        <v>3612</v>
      </c>
      <c r="G1120" s="1" t="s">
        <v>123</v>
      </c>
      <c r="H1120" s="1" t="s">
        <v>124</v>
      </c>
      <c r="I1120" s="1" t="s">
        <v>125</v>
      </c>
      <c r="J1120" s="1" t="s">
        <v>126</v>
      </c>
      <c r="K1120" s="1" t="s">
        <v>126</v>
      </c>
      <c r="L1120">
        <f>ROUNDUP(IF(B1120&gt;$D$4,0,($D$4-B1120+1)/365),0)</f>
        <v>0</v>
      </c>
      <c r="M1120">
        <f>ROUNDUP(IF(B1120&gt;$D$5,0,($D$5-B1120+1)/365),0)</f>
        <v>1</v>
      </c>
      <c r="N1120" s="28">
        <f>IF(OR(L1120=1,M1120=1),IF(B1120+364&lt;=$D$5,(B1120+364-$D$4+1)/365,IF(B1120&gt;$D$4,($D$5-B1120+1)/365,$D$6/365)),0)</f>
        <v>0.18356164383561643</v>
      </c>
      <c r="O1120" s="28">
        <f>'Data &amp; Parameter'!$E$16*'Data &amp; Parameter'!$E$17*('Data &amp; Parameter'!$E$18+'Data &amp; Parameter'!$E$19)*'Data &amp; Parameter'!$E$20*'Data &amp; Parameter'!$E$37*N1120</f>
        <v>0.63818956679213612</v>
      </c>
      <c r="P1120">
        <f>ROUNDUP(IF(D1120&gt;$D$4,0,($D$4-D1120+1)/365),0)</f>
        <v>0</v>
      </c>
      <c r="Q1120">
        <f>ROUNDUP(IF(D1120&gt;$D$5,0,($D$5-D1120+1)/365),0)</f>
        <v>1</v>
      </c>
      <c r="R1120" s="28">
        <f>IF(OR(P1120=1,Q1120=1),IF(D1120+364&lt;=$D$5,(D1120+364-$D$4+1)/365,IF(D1120&gt;$D$4,($D$5-D1120+1)/365,$D$6/365)),0)</f>
        <v>0.18356164383561643</v>
      </c>
      <c r="S1120" s="28">
        <f>'Data &amp; Parameter'!$E$16*'Data &amp; Parameter'!$E$17*('Data &amp; Parameter'!$E$18+'Data &amp; Parameter'!$E$19)*'Data &amp; Parameter'!$E$20*'Data &amp; Parameter'!$E$37*R1120</f>
        <v>0.63818956679213612</v>
      </c>
      <c r="T1120" s="28">
        <f t="shared" si="17"/>
        <v>1.2763791335842722</v>
      </c>
    </row>
    <row r="1121" spans="1:20" ht="15.75" customHeight="1" x14ac:dyDescent="0.35">
      <c r="A1121">
        <v>1114</v>
      </c>
      <c r="B1121" s="76">
        <v>44235</v>
      </c>
      <c r="C1121" s="1" t="s">
        <v>3613</v>
      </c>
      <c r="D1121" s="76">
        <v>44235</v>
      </c>
      <c r="E1121" s="1" t="s">
        <v>3614</v>
      </c>
      <c r="F1121" s="1" t="s">
        <v>3615</v>
      </c>
      <c r="G1121" s="1" t="s">
        <v>123</v>
      </c>
      <c r="H1121" s="1" t="s">
        <v>124</v>
      </c>
      <c r="I1121" s="1" t="s">
        <v>125</v>
      </c>
      <c r="J1121" s="1" t="s">
        <v>126</v>
      </c>
      <c r="K1121" s="1" t="s">
        <v>126</v>
      </c>
      <c r="L1121">
        <f>ROUNDUP(IF(B1121&gt;$D$4,0,($D$4-B1121+1)/365),0)</f>
        <v>0</v>
      </c>
      <c r="M1121">
        <f>ROUNDUP(IF(B1121&gt;$D$5,0,($D$5-B1121+1)/365),0)</f>
        <v>1</v>
      </c>
      <c r="N1121" s="28">
        <f>IF(OR(L1121=1,M1121=1),IF(B1121+364&lt;=$D$5,(B1121+364-$D$4+1)/365,IF(B1121&gt;$D$4,($D$5-B1121+1)/365,$D$6/365)),0)</f>
        <v>0.18356164383561643</v>
      </c>
      <c r="O1121" s="28">
        <f>'Data &amp; Parameter'!$E$16*'Data &amp; Parameter'!$E$17*('Data &amp; Parameter'!$E$18+'Data &amp; Parameter'!$E$19)*'Data &amp; Parameter'!$E$20*'Data &amp; Parameter'!$E$37*N1121</f>
        <v>0.63818956679213612</v>
      </c>
      <c r="P1121">
        <f>ROUNDUP(IF(D1121&gt;$D$4,0,($D$4-D1121+1)/365),0)</f>
        <v>0</v>
      </c>
      <c r="Q1121">
        <f>ROUNDUP(IF(D1121&gt;$D$5,0,($D$5-D1121+1)/365),0)</f>
        <v>1</v>
      </c>
      <c r="R1121" s="28">
        <f>IF(OR(P1121=1,Q1121=1),IF(D1121+364&lt;=$D$5,(D1121+364-$D$4+1)/365,IF(D1121&gt;$D$4,($D$5-D1121+1)/365,$D$6/365)),0)</f>
        <v>0.18356164383561643</v>
      </c>
      <c r="S1121" s="28">
        <f>'Data &amp; Parameter'!$E$16*'Data &amp; Parameter'!$E$17*('Data &amp; Parameter'!$E$18+'Data &amp; Parameter'!$E$19)*'Data &amp; Parameter'!$E$20*'Data &amp; Parameter'!$E$37*R1121</f>
        <v>0.63818956679213612</v>
      </c>
      <c r="T1121" s="28">
        <f t="shared" si="17"/>
        <v>1.2763791335842722</v>
      </c>
    </row>
    <row r="1122" spans="1:20" ht="15.75" customHeight="1" x14ac:dyDescent="0.35">
      <c r="A1122">
        <v>1115</v>
      </c>
      <c r="B1122" s="76">
        <v>44235</v>
      </c>
      <c r="C1122" s="1" t="s">
        <v>3616</v>
      </c>
      <c r="D1122" s="76">
        <v>44235</v>
      </c>
      <c r="E1122" s="1" t="s">
        <v>3617</v>
      </c>
      <c r="F1122" s="1" t="s">
        <v>3618</v>
      </c>
      <c r="G1122" s="1" t="s">
        <v>123</v>
      </c>
      <c r="H1122" s="1" t="s">
        <v>124</v>
      </c>
      <c r="I1122" s="1" t="s">
        <v>125</v>
      </c>
      <c r="J1122" s="1" t="s">
        <v>126</v>
      </c>
      <c r="K1122" s="1" t="s">
        <v>126</v>
      </c>
      <c r="L1122">
        <f>ROUNDUP(IF(B1122&gt;$D$4,0,($D$4-B1122+1)/365),0)</f>
        <v>0</v>
      </c>
      <c r="M1122">
        <f>ROUNDUP(IF(B1122&gt;$D$5,0,($D$5-B1122+1)/365),0)</f>
        <v>1</v>
      </c>
      <c r="N1122" s="28">
        <f>IF(OR(L1122=1,M1122=1),IF(B1122+364&lt;=$D$5,(B1122+364-$D$4+1)/365,IF(B1122&gt;$D$4,($D$5-B1122+1)/365,$D$6/365)),0)</f>
        <v>0.18356164383561643</v>
      </c>
      <c r="O1122" s="28">
        <f>'Data &amp; Parameter'!$E$16*'Data &amp; Parameter'!$E$17*('Data &amp; Parameter'!$E$18+'Data &amp; Parameter'!$E$19)*'Data &amp; Parameter'!$E$20*'Data &amp; Parameter'!$E$37*N1122</f>
        <v>0.63818956679213612</v>
      </c>
      <c r="P1122">
        <f>ROUNDUP(IF(D1122&gt;$D$4,0,($D$4-D1122+1)/365),0)</f>
        <v>0</v>
      </c>
      <c r="Q1122">
        <f>ROUNDUP(IF(D1122&gt;$D$5,0,($D$5-D1122+1)/365),0)</f>
        <v>1</v>
      </c>
      <c r="R1122" s="28">
        <f>IF(OR(P1122=1,Q1122=1),IF(D1122+364&lt;=$D$5,(D1122+364-$D$4+1)/365,IF(D1122&gt;$D$4,($D$5-D1122+1)/365,$D$6/365)),0)</f>
        <v>0.18356164383561643</v>
      </c>
      <c r="S1122" s="28">
        <f>'Data &amp; Parameter'!$E$16*'Data &amp; Parameter'!$E$17*('Data &amp; Parameter'!$E$18+'Data &amp; Parameter'!$E$19)*'Data &amp; Parameter'!$E$20*'Data &amp; Parameter'!$E$37*R1122</f>
        <v>0.63818956679213612</v>
      </c>
      <c r="T1122" s="28">
        <f t="shared" si="17"/>
        <v>1.2763791335842722</v>
      </c>
    </row>
    <row r="1123" spans="1:20" ht="15.75" customHeight="1" x14ac:dyDescent="0.35">
      <c r="A1123">
        <v>1116</v>
      </c>
      <c r="B1123" s="76">
        <v>44235</v>
      </c>
      <c r="C1123" s="1" t="s">
        <v>3619</v>
      </c>
      <c r="D1123" s="76">
        <v>44235</v>
      </c>
      <c r="E1123" s="1" t="s">
        <v>3620</v>
      </c>
      <c r="F1123" s="1" t="s">
        <v>3621</v>
      </c>
      <c r="G1123" s="1" t="s">
        <v>123</v>
      </c>
      <c r="H1123" s="1" t="s">
        <v>124</v>
      </c>
      <c r="I1123" s="1" t="s">
        <v>125</v>
      </c>
      <c r="J1123" s="1" t="s">
        <v>126</v>
      </c>
      <c r="K1123" s="1" t="s">
        <v>126</v>
      </c>
      <c r="L1123">
        <f>ROUNDUP(IF(B1123&gt;$D$4,0,($D$4-B1123+1)/365),0)</f>
        <v>0</v>
      </c>
      <c r="M1123">
        <f>ROUNDUP(IF(B1123&gt;$D$5,0,($D$5-B1123+1)/365),0)</f>
        <v>1</v>
      </c>
      <c r="N1123" s="28">
        <f>IF(OR(L1123=1,M1123=1),IF(B1123+364&lt;=$D$5,(B1123+364-$D$4+1)/365,IF(B1123&gt;$D$4,($D$5-B1123+1)/365,$D$6/365)),0)</f>
        <v>0.18356164383561643</v>
      </c>
      <c r="O1123" s="28">
        <f>'Data &amp; Parameter'!$E$16*'Data &amp; Parameter'!$E$17*('Data &amp; Parameter'!$E$18+'Data &amp; Parameter'!$E$19)*'Data &amp; Parameter'!$E$20*'Data &amp; Parameter'!$E$37*N1123</f>
        <v>0.63818956679213612</v>
      </c>
      <c r="P1123">
        <f>ROUNDUP(IF(D1123&gt;$D$4,0,($D$4-D1123+1)/365),0)</f>
        <v>0</v>
      </c>
      <c r="Q1123">
        <f>ROUNDUP(IF(D1123&gt;$D$5,0,($D$5-D1123+1)/365),0)</f>
        <v>1</v>
      </c>
      <c r="R1123" s="28">
        <f>IF(OR(P1123=1,Q1123=1),IF(D1123+364&lt;=$D$5,(D1123+364-$D$4+1)/365,IF(D1123&gt;$D$4,($D$5-D1123+1)/365,$D$6/365)),0)</f>
        <v>0.18356164383561643</v>
      </c>
      <c r="S1123" s="28">
        <f>'Data &amp; Parameter'!$E$16*'Data &amp; Parameter'!$E$17*('Data &amp; Parameter'!$E$18+'Data &amp; Parameter'!$E$19)*'Data &amp; Parameter'!$E$20*'Data &amp; Parameter'!$E$37*R1123</f>
        <v>0.63818956679213612</v>
      </c>
      <c r="T1123" s="28">
        <f t="shared" si="17"/>
        <v>1.2763791335842722</v>
      </c>
    </row>
    <row r="1124" spans="1:20" ht="15.75" customHeight="1" x14ac:dyDescent="0.35">
      <c r="A1124">
        <v>1117</v>
      </c>
      <c r="B1124" s="76">
        <v>44235</v>
      </c>
      <c r="C1124" s="1" t="s">
        <v>3622</v>
      </c>
      <c r="D1124" s="76">
        <v>44235</v>
      </c>
      <c r="E1124" s="1" t="s">
        <v>3623</v>
      </c>
      <c r="F1124" s="1" t="s">
        <v>3624</v>
      </c>
      <c r="G1124" s="1" t="s">
        <v>123</v>
      </c>
      <c r="H1124" s="1" t="s">
        <v>124</v>
      </c>
      <c r="I1124" s="1" t="s">
        <v>125</v>
      </c>
      <c r="J1124" s="1" t="s">
        <v>1623</v>
      </c>
      <c r="K1124" s="1" t="s">
        <v>1623</v>
      </c>
      <c r="L1124">
        <f>ROUNDUP(IF(B1124&gt;$D$4,0,($D$4-B1124+1)/365),0)</f>
        <v>0</v>
      </c>
      <c r="M1124">
        <f>ROUNDUP(IF(B1124&gt;$D$5,0,($D$5-B1124+1)/365),0)</f>
        <v>1</v>
      </c>
      <c r="N1124" s="28">
        <f>IF(OR(L1124=1,M1124=1),IF(B1124+364&lt;=$D$5,(B1124+364-$D$4+1)/365,IF(B1124&gt;$D$4,($D$5-B1124+1)/365,$D$6/365)),0)</f>
        <v>0.18356164383561643</v>
      </c>
      <c r="O1124" s="28">
        <f>'Data &amp; Parameter'!$E$16*'Data &amp; Parameter'!$E$17*('Data &amp; Parameter'!$E$18+'Data &amp; Parameter'!$E$19)*'Data &amp; Parameter'!$E$20*'Data &amp; Parameter'!$E$37*N1124</f>
        <v>0.63818956679213612</v>
      </c>
      <c r="P1124">
        <f>ROUNDUP(IF(D1124&gt;$D$4,0,($D$4-D1124+1)/365),0)</f>
        <v>0</v>
      </c>
      <c r="Q1124">
        <f>ROUNDUP(IF(D1124&gt;$D$5,0,($D$5-D1124+1)/365),0)</f>
        <v>1</v>
      </c>
      <c r="R1124" s="28">
        <f>IF(OR(P1124=1,Q1124=1),IF(D1124+364&lt;=$D$5,(D1124+364-$D$4+1)/365,IF(D1124&gt;$D$4,($D$5-D1124+1)/365,$D$6/365)),0)</f>
        <v>0.18356164383561643</v>
      </c>
      <c r="S1124" s="28">
        <f>'Data &amp; Parameter'!$E$16*'Data &amp; Parameter'!$E$17*('Data &amp; Parameter'!$E$18+'Data &amp; Parameter'!$E$19)*'Data &amp; Parameter'!$E$20*'Data &amp; Parameter'!$E$37*R1124</f>
        <v>0.63818956679213612</v>
      </c>
      <c r="T1124" s="28">
        <f t="shared" si="17"/>
        <v>1.2763791335842722</v>
      </c>
    </row>
    <row r="1125" spans="1:20" ht="15.75" customHeight="1" x14ac:dyDescent="0.35">
      <c r="A1125">
        <v>1118</v>
      </c>
      <c r="B1125" s="76">
        <v>44235</v>
      </c>
      <c r="C1125" s="1" t="s">
        <v>3625</v>
      </c>
      <c r="D1125" s="76">
        <v>44235</v>
      </c>
      <c r="E1125" s="1" t="s">
        <v>3626</v>
      </c>
      <c r="F1125" s="1" t="s">
        <v>3627</v>
      </c>
      <c r="G1125" s="1" t="s">
        <v>123</v>
      </c>
      <c r="H1125" s="1" t="s">
        <v>124</v>
      </c>
      <c r="I1125" s="1" t="s">
        <v>125</v>
      </c>
      <c r="J1125" s="1" t="s">
        <v>1623</v>
      </c>
      <c r="K1125" s="1" t="s">
        <v>1623</v>
      </c>
      <c r="L1125">
        <f>ROUNDUP(IF(B1125&gt;$D$4,0,($D$4-B1125+1)/365),0)</f>
        <v>0</v>
      </c>
      <c r="M1125">
        <f>ROUNDUP(IF(B1125&gt;$D$5,0,($D$5-B1125+1)/365),0)</f>
        <v>1</v>
      </c>
      <c r="N1125" s="28">
        <f>IF(OR(L1125=1,M1125=1),IF(B1125+364&lt;=$D$5,(B1125+364-$D$4+1)/365,IF(B1125&gt;$D$4,($D$5-B1125+1)/365,$D$6/365)),0)</f>
        <v>0.18356164383561643</v>
      </c>
      <c r="O1125" s="28">
        <f>'Data &amp; Parameter'!$E$16*'Data &amp; Parameter'!$E$17*('Data &amp; Parameter'!$E$18+'Data &amp; Parameter'!$E$19)*'Data &amp; Parameter'!$E$20*'Data &amp; Parameter'!$E$37*N1125</f>
        <v>0.63818956679213612</v>
      </c>
      <c r="P1125">
        <f>ROUNDUP(IF(D1125&gt;$D$4,0,($D$4-D1125+1)/365),0)</f>
        <v>0</v>
      </c>
      <c r="Q1125">
        <f>ROUNDUP(IF(D1125&gt;$D$5,0,($D$5-D1125+1)/365),0)</f>
        <v>1</v>
      </c>
      <c r="R1125" s="28">
        <f>IF(OR(P1125=1,Q1125=1),IF(D1125+364&lt;=$D$5,(D1125+364-$D$4+1)/365,IF(D1125&gt;$D$4,($D$5-D1125+1)/365,$D$6/365)),0)</f>
        <v>0.18356164383561643</v>
      </c>
      <c r="S1125" s="28">
        <f>'Data &amp; Parameter'!$E$16*'Data &amp; Parameter'!$E$17*('Data &amp; Parameter'!$E$18+'Data &amp; Parameter'!$E$19)*'Data &amp; Parameter'!$E$20*'Data &amp; Parameter'!$E$37*R1125</f>
        <v>0.63818956679213612</v>
      </c>
      <c r="T1125" s="28">
        <f t="shared" si="17"/>
        <v>1.2763791335842722</v>
      </c>
    </row>
    <row r="1126" spans="1:20" ht="15.75" customHeight="1" x14ac:dyDescent="0.35">
      <c r="A1126">
        <v>1119</v>
      </c>
      <c r="B1126" s="76">
        <v>44235</v>
      </c>
      <c r="C1126" s="1" t="s">
        <v>3628</v>
      </c>
      <c r="D1126" s="76">
        <v>44235</v>
      </c>
      <c r="E1126" s="1" t="s">
        <v>3629</v>
      </c>
      <c r="F1126" s="1" t="s">
        <v>3630</v>
      </c>
      <c r="G1126" s="1" t="s">
        <v>123</v>
      </c>
      <c r="H1126" s="1" t="s">
        <v>124</v>
      </c>
      <c r="I1126" s="1" t="s">
        <v>125</v>
      </c>
      <c r="J1126" s="1" t="s">
        <v>1623</v>
      </c>
      <c r="K1126" s="1" t="s">
        <v>1623</v>
      </c>
      <c r="L1126">
        <f>ROUNDUP(IF(B1126&gt;$D$4,0,($D$4-B1126+1)/365),0)</f>
        <v>0</v>
      </c>
      <c r="M1126">
        <f>ROUNDUP(IF(B1126&gt;$D$5,0,($D$5-B1126+1)/365),0)</f>
        <v>1</v>
      </c>
      <c r="N1126" s="28">
        <f>IF(OR(L1126=1,M1126=1),IF(B1126+364&lt;=$D$5,(B1126+364-$D$4+1)/365,IF(B1126&gt;$D$4,($D$5-B1126+1)/365,$D$6/365)),0)</f>
        <v>0.18356164383561643</v>
      </c>
      <c r="O1126" s="28">
        <f>'Data &amp; Parameter'!$E$16*'Data &amp; Parameter'!$E$17*('Data &amp; Parameter'!$E$18+'Data &amp; Parameter'!$E$19)*'Data &amp; Parameter'!$E$20*'Data &amp; Parameter'!$E$37*N1126</f>
        <v>0.63818956679213612</v>
      </c>
      <c r="P1126">
        <f>ROUNDUP(IF(D1126&gt;$D$4,0,($D$4-D1126+1)/365),0)</f>
        <v>0</v>
      </c>
      <c r="Q1126">
        <f>ROUNDUP(IF(D1126&gt;$D$5,0,($D$5-D1126+1)/365),0)</f>
        <v>1</v>
      </c>
      <c r="R1126" s="28">
        <f>IF(OR(P1126=1,Q1126=1),IF(D1126+364&lt;=$D$5,(D1126+364-$D$4+1)/365,IF(D1126&gt;$D$4,($D$5-D1126+1)/365,$D$6/365)),0)</f>
        <v>0.18356164383561643</v>
      </c>
      <c r="S1126" s="28">
        <f>'Data &amp; Parameter'!$E$16*'Data &amp; Parameter'!$E$17*('Data &amp; Parameter'!$E$18+'Data &amp; Parameter'!$E$19)*'Data &amp; Parameter'!$E$20*'Data &amp; Parameter'!$E$37*R1126</f>
        <v>0.63818956679213612</v>
      </c>
      <c r="T1126" s="28">
        <f t="shared" si="17"/>
        <v>1.2763791335842722</v>
      </c>
    </row>
    <row r="1127" spans="1:20" ht="15.75" customHeight="1" x14ac:dyDescent="0.35">
      <c r="A1127">
        <v>1120</v>
      </c>
      <c r="B1127" s="76">
        <v>44235</v>
      </c>
      <c r="C1127" s="1" t="s">
        <v>3631</v>
      </c>
      <c r="D1127" s="76">
        <v>44235</v>
      </c>
      <c r="E1127" s="1" t="s">
        <v>3632</v>
      </c>
      <c r="F1127" s="1" t="s">
        <v>3633</v>
      </c>
      <c r="G1127" s="1" t="s">
        <v>123</v>
      </c>
      <c r="H1127" s="1" t="s">
        <v>124</v>
      </c>
      <c r="I1127" s="1" t="s">
        <v>125</v>
      </c>
      <c r="J1127" s="1" t="s">
        <v>1623</v>
      </c>
      <c r="K1127" s="1" t="s">
        <v>1623</v>
      </c>
      <c r="L1127">
        <f>ROUNDUP(IF(B1127&gt;$D$4,0,($D$4-B1127+1)/365),0)</f>
        <v>0</v>
      </c>
      <c r="M1127">
        <f>ROUNDUP(IF(B1127&gt;$D$5,0,($D$5-B1127+1)/365),0)</f>
        <v>1</v>
      </c>
      <c r="N1127" s="28">
        <f>IF(OR(L1127=1,M1127=1),IF(B1127+364&lt;=$D$5,(B1127+364-$D$4+1)/365,IF(B1127&gt;$D$4,($D$5-B1127+1)/365,$D$6/365)),0)</f>
        <v>0.18356164383561643</v>
      </c>
      <c r="O1127" s="28">
        <f>'Data &amp; Parameter'!$E$16*'Data &amp; Parameter'!$E$17*('Data &amp; Parameter'!$E$18+'Data &amp; Parameter'!$E$19)*'Data &amp; Parameter'!$E$20*'Data &amp; Parameter'!$E$37*N1127</f>
        <v>0.63818956679213612</v>
      </c>
      <c r="P1127">
        <f>ROUNDUP(IF(D1127&gt;$D$4,0,($D$4-D1127+1)/365),0)</f>
        <v>0</v>
      </c>
      <c r="Q1127">
        <f>ROUNDUP(IF(D1127&gt;$D$5,0,($D$5-D1127+1)/365),0)</f>
        <v>1</v>
      </c>
      <c r="R1127" s="28">
        <f>IF(OR(P1127=1,Q1127=1),IF(D1127+364&lt;=$D$5,(D1127+364-$D$4+1)/365,IF(D1127&gt;$D$4,($D$5-D1127+1)/365,$D$6/365)),0)</f>
        <v>0.18356164383561643</v>
      </c>
      <c r="S1127" s="28">
        <f>'Data &amp; Parameter'!$E$16*'Data &amp; Parameter'!$E$17*('Data &amp; Parameter'!$E$18+'Data &amp; Parameter'!$E$19)*'Data &amp; Parameter'!$E$20*'Data &amp; Parameter'!$E$37*R1127</f>
        <v>0.63818956679213612</v>
      </c>
      <c r="T1127" s="28">
        <f t="shared" si="17"/>
        <v>1.2763791335842722</v>
      </c>
    </row>
    <row r="1128" spans="1:20" ht="15.75" customHeight="1" x14ac:dyDescent="0.35">
      <c r="A1128">
        <v>1121</v>
      </c>
      <c r="B1128" s="76">
        <v>44235</v>
      </c>
      <c r="C1128" s="1" t="s">
        <v>3634</v>
      </c>
      <c r="D1128" s="76">
        <v>44235</v>
      </c>
      <c r="E1128" s="1" t="s">
        <v>3635</v>
      </c>
      <c r="F1128" s="1" t="s">
        <v>3636</v>
      </c>
      <c r="G1128" s="1" t="s">
        <v>123</v>
      </c>
      <c r="H1128" s="1" t="s">
        <v>124</v>
      </c>
      <c r="I1128" s="1" t="s">
        <v>125</v>
      </c>
      <c r="J1128" s="1" t="s">
        <v>1623</v>
      </c>
      <c r="K1128" s="1" t="s">
        <v>1623</v>
      </c>
      <c r="L1128">
        <f>ROUNDUP(IF(B1128&gt;$D$4,0,($D$4-B1128+1)/365),0)</f>
        <v>0</v>
      </c>
      <c r="M1128">
        <f>ROUNDUP(IF(B1128&gt;$D$5,0,($D$5-B1128+1)/365),0)</f>
        <v>1</v>
      </c>
      <c r="N1128" s="28">
        <f>IF(OR(L1128=1,M1128=1),IF(B1128+364&lt;=$D$5,(B1128+364-$D$4+1)/365,IF(B1128&gt;$D$4,($D$5-B1128+1)/365,$D$6/365)),0)</f>
        <v>0.18356164383561643</v>
      </c>
      <c r="O1128" s="28">
        <f>'Data &amp; Parameter'!$E$16*'Data &amp; Parameter'!$E$17*('Data &amp; Parameter'!$E$18+'Data &amp; Parameter'!$E$19)*'Data &amp; Parameter'!$E$20*'Data &amp; Parameter'!$E$37*N1128</f>
        <v>0.63818956679213612</v>
      </c>
      <c r="P1128">
        <f>ROUNDUP(IF(D1128&gt;$D$4,0,($D$4-D1128+1)/365),0)</f>
        <v>0</v>
      </c>
      <c r="Q1128">
        <f>ROUNDUP(IF(D1128&gt;$D$5,0,($D$5-D1128+1)/365),0)</f>
        <v>1</v>
      </c>
      <c r="R1128" s="28">
        <f>IF(OR(P1128=1,Q1128=1),IF(D1128+364&lt;=$D$5,(D1128+364-$D$4+1)/365,IF(D1128&gt;$D$4,($D$5-D1128+1)/365,$D$6/365)),0)</f>
        <v>0.18356164383561643</v>
      </c>
      <c r="S1128" s="28">
        <f>'Data &amp; Parameter'!$E$16*'Data &amp; Parameter'!$E$17*('Data &amp; Parameter'!$E$18+'Data &amp; Parameter'!$E$19)*'Data &amp; Parameter'!$E$20*'Data &amp; Parameter'!$E$37*R1128</f>
        <v>0.63818956679213612</v>
      </c>
      <c r="T1128" s="28">
        <f t="shared" si="17"/>
        <v>1.2763791335842722</v>
      </c>
    </row>
    <row r="1129" spans="1:20" ht="15.75" customHeight="1" x14ac:dyDescent="0.35">
      <c r="A1129">
        <v>1122</v>
      </c>
      <c r="B1129" s="76">
        <v>44235</v>
      </c>
      <c r="C1129" s="1" t="s">
        <v>3637</v>
      </c>
      <c r="D1129" s="76">
        <v>44235</v>
      </c>
      <c r="E1129" s="1" t="s">
        <v>3638</v>
      </c>
      <c r="F1129" s="1" t="s">
        <v>3639</v>
      </c>
      <c r="G1129" s="1" t="s">
        <v>123</v>
      </c>
      <c r="H1129" s="1" t="s">
        <v>124</v>
      </c>
      <c r="I1129" s="1" t="s">
        <v>125</v>
      </c>
      <c r="J1129" s="1" t="s">
        <v>1623</v>
      </c>
      <c r="K1129" s="1" t="s">
        <v>1623</v>
      </c>
      <c r="L1129">
        <f>ROUNDUP(IF(B1129&gt;$D$4,0,($D$4-B1129+1)/365),0)</f>
        <v>0</v>
      </c>
      <c r="M1129">
        <f>ROUNDUP(IF(B1129&gt;$D$5,0,($D$5-B1129+1)/365),0)</f>
        <v>1</v>
      </c>
      <c r="N1129" s="28">
        <f>IF(OR(L1129=1,M1129=1),IF(B1129+364&lt;=$D$5,(B1129+364-$D$4+1)/365,IF(B1129&gt;$D$4,($D$5-B1129+1)/365,$D$6/365)),0)</f>
        <v>0.18356164383561643</v>
      </c>
      <c r="O1129" s="28">
        <f>'Data &amp; Parameter'!$E$16*'Data &amp; Parameter'!$E$17*('Data &amp; Parameter'!$E$18+'Data &amp; Parameter'!$E$19)*'Data &amp; Parameter'!$E$20*'Data &amp; Parameter'!$E$37*N1129</f>
        <v>0.63818956679213612</v>
      </c>
      <c r="P1129">
        <f>ROUNDUP(IF(D1129&gt;$D$4,0,($D$4-D1129+1)/365),0)</f>
        <v>0</v>
      </c>
      <c r="Q1129">
        <f>ROUNDUP(IF(D1129&gt;$D$5,0,($D$5-D1129+1)/365),0)</f>
        <v>1</v>
      </c>
      <c r="R1129" s="28">
        <f>IF(OR(P1129=1,Q1129=1),IF(D1129+364&lt;=$D$5,(D1129+364-$D$4+1)/365,IF(D1129&gt;$D$4,($D$5-D1129+1)/365,$D$6/365)),0)</f>
        <v>0.18356164383561643</v>
      </c>
      <c r="S1129" s="28">
        <f>'Data &amp; Parameter'!$E$16*'Data &amp; Parameter'!$E$17*('Data &amp; Parameter'!$E$18+'Data &amp; Parameter'!$E$19)*'Data &amp; Parameter'!$E$20*'Data &amp; Parameter'!$E$37*R1129</f>
        <v>0.63818956679213612</v>
      </c>
      <c r="T1129" s="28">
        <f t="shared" si="17"/>
        <v>1.2763791335842722</v>
      </c>
    </row>
    <row r="1130" spans="1:20" ht="15.75" customHeight="1" x14ac:dyDescent="0.35">
      <c r="A1130">
        <v>1123</v>
      </c>
      <c r="B1130" s="76">
        <v>44235</v>
      </c>
      <c r="C1130" s="1" t="s">
        <v>3640</v>
      </c>
      <c r="D1130" s="76">
        <v>44235</v>
      </c>
      <c r="E1130" s="1" t="s">
        <v>3641</v>
      </c>
      <c r="F1130" s="1" t="s">
        <v>3642</v>
      </c>
      <c r="G1130" s="1" t="s">
        <v>123</v>
      </c>
      <c r="H1130" s="1" t="s">
        <v>124</v>
      </c>
      <c r="I1130" s="1" t="s">
        <v>125</v>
      </c>
      <c r="J1130" s="1" t="s">
        <v>1623</v>
      </c>
      <c r="K1130" s="1" t="s">
        <v>1623</v>
      </c>
      <c r="L1130">
        <f>ROUNDUP(IF(B1130&gt;$D$4,0,($D$4-B1130+1)/365),0)</f>
        <v>0</v>
      </c>
      <c r="M1130">
        <f>ROUNDUP(IF(B1130&gt;$D$5,0,($D$5-B1130+1)/365),0)</f>
        <v>1</v>
      </c>
      <c r="N1130" s="28">
        <f>IF(OR(L1130=1,M1130=1),IF(B1130+364&lt;=$D$5,(B1130+364-$D$4+1)/365,IF(B1130&gt;$D$4,($D$5-B1130+1)/365,$D$6/365)),0)</f>
        <v>0.18356164383561643</v>
      </c>
      <c r="O1130" s="28">
        <f>'Data &amp; Parameter'!$E$16*'Data &amp; Parameter'!$E$17*('Data &amp; Parameter'!$E$18+'Data &amp; Parameter'!$E$19)*'Data &amp; Parameter'!$E$20*'Data &amp; Parameter'!$E$37*N1130</f>
        <v>0.63818956679213612</v>
      </c>
      <c r="P1130">
        <f>ROUNDUP(IF(D1130&gt;$D$4,0,($D$4-D1130+1)/365),0)</f>
        <v>0</v>
      </c>
      <c r="Q1130">
        <f>ROUNDUP(IF(D1130&gt;$D$5,0,($D$5-D1130+1)/365),0)</f>
        <v>1</v>
      </c>
      <c r="R1130" s="28">
        <f>IF(OR(P1130=1,Q1130=1),IF(D1130+364&lt;=$D$5,(D1130+364-$D$4+1)/365,IF(D1130&gt;$D$4,($D$5-D1130+1)/365,$D$6/365)),0)</f>
        <v>0.18356164383561643</v>
      </c>
      <c r="S1130" s="28">
        <f>'Data &amp; Parameter'!$E$16*'Data &amp; Parameter'!$E$17*('Data &amp; Parameter'!$E$18+'Data &amp; Parameter'!$E$19)*'Data &amp; Parameter'!$E$20*'Data &amp; Parameter'!$E$37*R1130</f>
        <v>0.63818956679213612</v>
      </c>
      <c r="T1130" s="28">
        <f t="shared" si="17"/>
        <v>1.2763791335842722</v>
      </c>
    </row>
    <row r="1131" spans="1:20" ht="15.75" customHeight="1" x14ac:dyDescent="0.35">
      <c r="A1131">
        <v>1124</v>
      </c>
      <c r="B1131" s="76">
        <v>44235</v>
      </c>
      <c r="C1131" s="1" t="s">
        <v>3643</v>
      </c>
      <c r="D1131" s="76">
        <v>44235</v>
      </c>
      <c r="E1131" s="1" t="s">
        <v>3644</v>
      </c>
      <c r="F1131" s="1" t="s">
        <v>3645</v>
      </c>
      <c r="G1131" s="1" t="s">
        <v>123</v>
      </c>
      <c r="H1131" s="1" t="s">
        <v>124</v>
      </c>
      <c r="I1131" s="1" t="s">
        <v>125</v>
      </c>
      <c r="J1131" s="1" t="s">
        <v>2800</v>
      </c>
      <c r="K1131" s="1" t="s">
        <v>1623</v>
      </c>
      <c r="L1131">
        <f>ROUNDUP(IF(B1131&gt;$D$4,0,($D$4-B1131+1)/365),0)</f>
        <v>0</v>
      </c>
      <c r="M1131">
        <f>ROUNDUP(IF(B1131&gt;$D$5,0,($D$5-B1131+1)/365),0)</f>
        <v>1</v>
      </c>
      <c r="N1131" s="28">
        <f>IF(OR(L1131=1,M1131=1),IF(B1131+364&lt;=$D$5,(B1131+364-$D$4+1)/365,IF(B1131&gt;$D$4,($D$5-B1131+1)/365,$D$6/365)),0)</f>
        <v>0.18356164383561643</v>
      </c>
      <c r="O1131" s="28">
        <f>'Data &amp; Parameter'!$E$16*'Data &amp; Parameter'!$E$17*('Data &amp; Parameter'!$E$18+'Data &amp; Parameter'!$E$19)*'Data &amp; Parameter'!$E$20*'Data &amp; Parameter'!$E$37*N1131</f>
        <v>0.63818956679213612</v>
      </c>
      <c r="P1131">
        <f>ROUNDUP(IF(D1131&gt;$D$4,0,($D$4-D1131+1)/365),0)</f>
        <v>0</v>
      </c>
      <c r="Q1131">
        <f>ROUNDUP(IF(D1131&gt;$D$5,0,($D$5-D1131+1)/365),0)</f>
        <v>1</v>
      </c>
      <c r="R1131" s="28">
        <f>IF(OR(P1131=1,Q1131=1),IF(D1131+364&lt;=$D$5,(D1131+364-$D$4+1)/365,IF(D1131&gt;$D$4,($D$5-D1131+1)/365,$D$6/365)),0)</f>
        <v>0.18356164383561643</v>
      </c>
      <c r="S1131" s="28">
        <f>'Data &amp; Parameter'!$E$16*'Data &amp; Parameter'!$E$17*('Data &amp; Parameter'!$E$18+'Data &amp; Parameter'!$E$19)*'Data &amp; Parameter'!$E$20*'Data &amp; Parameter'!$E$37*R1131</f>
        <v>0.63818956679213612</v>
      </c>
      <c r="T1131" s="28">
        <f t="shared" si="17"/>
        <v>1.2763791335842722</v>
      </c>
    </row>
    <row r="1132" spans="1:20" ht="15.75" customHeight="1" x14ac:dyDescent="0.35">
      <c r="A1132">
        <v>1125</v>
      </c>
      <c r="B1132" s="76">
        <v>44235</v>
      </c>
      <c r="C1132" s="1" t="s">
        <v>3646</v>
      </c>
      <c r="D1132" s="76">
        <v>44235</v>
      </c>
      <c r="E1132" s="1" t="s">
        <v>3647</v>
      </c>
      <c r="F1132" s="1" t="s">
        <v>3648</v>
      </c>
      <c r="G1132" s="1" t="s">
        <v>123</v>
      </c>
      <c r="H1132" s="1" t="s">
        <v>124</v>
      </c>
      <c r="I1132" s="1" t="s">
        <v>125</v>
      </c>
      <c r="J1132" s="1" t="s">
        <v>1623</v>
      </c>
      <c r="K1132" s="1" t="s">
        <v>1623</v>
      </c>
      <c r="L1132">
        <f>ROUNDUP(IF(B1132&gt;$D$4,0,($D$4-B1132+1)/365),0)</f>
        <v>0</v>
      </c>
      <c r="M1132">
        <f>ROUNDUP(IF(B1132&gt;$D$5,0,($D$5-B1132+1)/365),0)</f>
        <v>1</v>
      </c>
      <c r="N1132" s="28">
        <f>IF(OR(L1132=1,M1132=1),IF(B1132+364&lt;=$D$5,(B1132+364-$D$4+1)/365,IF(B1132&gt;$D$4,($D$5-B1132+1)/365,$D$6/365)),0)</f>
        <v>0.18356164383561643</v>
      </c>
      <c r="O1132" s="28">
        <f>'Data &amp; Parameter'!$E$16*'Data &amp; Parameter'!$E$17*('Data &amp; Parameter'!$E$18+'Data &amp; Parameter'!$E$19)*'Data &amp; Parameter'!$E$20*'Data &amp; Parameter'!$E$37*N1132</f>
        <v>0.63818956679213612</v>
      </c>
      <c r="P1132">
        <f>ROUNDUP(IF(D1132&gt;$D$4,0,($D$4-D1132+1)/365),0)</f>
        <v>0</v>
      </c>
      <c r="Q1132">
        <f>ROUNDUP(IF(D1132&gt;$D$5,0,($D$5-D1132+1)/365),0)</f>
        <v>1</v>
      </c>
      <c r="R1132" s="28">
        <f>IF(OR(P1132=1,Q1132=1),IF(D1132+364&lt;=$D$5,(D1132+364-$D$4+1)/365,IF(D1132&gt;$D$4,($D$5-D1132+1)/365,$D$6/365)),0)</f>
        <v>0.18356164383561643</v>
      </c>
      <c r="S1132" s="28">
        <f>'Data &amp; Parameter'!$E$16*'Data &amp; Parameter'!$E$17*('Data &amp; Parameter'!$E$18+'Data &amp; Parameter'!$E$19)*'Data &amp; Parameter'!$E$20*'Data &amp; Parameter'!$E$37*R1132</f>
        <v>0.63818956679213612</v>
      </c>
      <c r="T1132" s="28">
        <f t="shared" si="17"/>
        <v>1.2763791335842722</v>
      </c>
    </row>
    <row r="1133" spans="1:20" ht="15.75" customHeight="1" x14ac:dyDescent="0.35">
      <c r="A1133">
        <v>1126</v>
      </c>
      <c r="B1133" s="76">
        <v>44235</v>
      </c>
      <c r="C1133" s="1" t="s">
        <v>3649</v>
      </c>
      <c r="D1133" s="76">
        <v>44235</v>
      </c>
      <c r="E1133" s="1" t="s">
        <v>3650</v>
      </c>
      <c r="F1133" s="1" t="s">
        <v>3651</v>
      </c>
      <c r="G1133" s="1" t="s">
        <v>123</v>
      </c>
      <c r="H1133" s="1" t="s">
        <v>124</v>
      </c>
      <c r="I1133" s="1" t="s">
        <v>125</v>
      </c>
      <c r="J1133" s="1" t="s">
        <v>1623</v>
      </c>
      <c r="K1133" s="1" t="s">
        <v>1623</v>
      </c>
      <c r="L1133">
        <f>ROUNDUP(IF(B1133&gt;$D$4,0,($D$4-B1133+1)/365),0)</f>
        <v>0</v>
      </c>
      <c r="M1133">
        <f>ROUNDUP(IF(B1133&gt;$D$5,0,($D$5-B1133+1)/365),0)</f>
        <v>1</v>
      </c>
      <c r="N1133" s="28">
        <f>IF(OR(L1133=1,M1133=1),IF(B1133+364&lt;=$D$5,(B1133+364-$D$4+1)/365,IF(B1133&gt;$D$4,($D$5-B1133+1)/365,$D$6/365)),0)</f>
        <v>0.18356164383561643</v>
      </c>
      <c r="O1133" s="28">
        <f>'Data &amp; Parameter'!$E$16*'Data &amp; Parameter'!$E$17*('Data &amp; Parameter'!$E$18+'Data &amp; Parameter'!$E$19)*'Data &amp; Parameter'!$E$20*'Data &amp; Parameter'!$E$37*N1133</f>
        <v>0.63818956679213612</v>
      </c>
      <c r="P1133">
        <f>ROUNDUP(IF(D1133&gt;$D$4,0,($D$4-D1133+1)/365),0)</f>
        <v>0</v>
      </c>
      <c r="Q1133">
        <f>ROUNDUP(IF(D1133&gt;$D$5,0,($D$5-D1133+1)/365),0)</f>
        <v>1</v>
      </c>
      <c r="R1133" s="28">
        <f>IF(OR(P1133=1,Q1133=1),IF(D1133+364&lt;=$D$5,(D1133+364-$D$4+1)/365,IF(D1133&gt;$D$4,($D$5-D1133+1)/365,$D$6/365)),0)</f>
        <v>0.18356164383561643</v>
      </c>
      <c r="S1133" s="28">
        <f>'Data &amp; Parameter'!$E$16*'Data &amp; Parameter'!$E$17*('Data &amp; Parameter'!$E$18+'Data &amp; Parameter'!$E$19)*'Data &amp; Parameter'!$E$20*'Data &amp; Parameter'!$E$37*R1133</f>
        <v>0.63818956679213612</v>
      </c>
      <c r="T1133" s="28">
        <f t="shared" si="17"/>
        <v>1.2763791335842722</v>
      </c>
    </row>
    <row r="1134" spans="1:20" ht="15.75" customHeight="1" x14ac:dyDescent="0.35">
      <c r="A1134">
        <v>1127</v>
      </c>
      <c r="B1134" s="76">
        <v>44235</v>
      </c>
      <c r="C1134" s="1" t="s">
        <v>3652</v>
      </c>
      <c r="D1134" s="76">
        <v>44235</v>
      </c>
      <c r="E1134" s="1" t="s">
        <v>3653</v>
      </c>
      <c r="F1134" s="1" t="s">
        <v>3654</v>
      </c>
      <c r="G1134" s="1" t="s">
        <v>123</v>
      </c>
      <c r="H1134" s="1" t="s">
        <v>124</v>
      </c>
      <c r="I1134" s="1" t="s">
        <v>125</v>
      </c>
      <c r="J1134" s="1" t="s">
        <v>1623</v>
      </c>
      <c r="K1134" s="1" t="s">
        <v>1623</v>
      </c>
      <c r="L1134">
        <f>ROUNDUP(IF(B1134&gt;$D$4,0,($D$4-B1134+1)/365),0)</f>
        <v>0</v>
      </c>
      <c r="M1134">
        <f>ROUNDUP(IF(B1134&gt;$D$5,0,($D$5-B1134+1)/365),0)</f>
        <v>1</v>
      </c>
      <c r="N1134" s="28">
        <f>IF(OR(L1134=1,M1134=1),IF(B1134+364&lt;=$D$5,(B1134+364-$D$4+1)/365,IF(B1134&gt;$D$4,($D$5-B1134+1)/365,$D$6/365)),0)</f>
        <v>0.18356164383561643</v>
      </c>
      <c r="O1134" s="28">
        <f>'Data &amp; Parameter'!$E$16*'Data &amp; Parameter'!$E$17*('Data &amp; Parameter'!$E$18+'Data &amp; Parameter'!$E$19)*'Data &amp; Parameter'!$E$20*'Data &amp; Parameter'!$E$37*N1134</f>
        <v>0.63818956679213612</v>
      </c>
      <c r="P1134">
        <f>ROUNDUP(IF(D1134&gt;$D$4,0,($D$4-D1134+1)/365),0)</f>
        <v>0</v>
      </c>
      <c r="Q1134">
        <f>ROUNDUP(IF(D1134&gt;$D$5,0,($D$5-D1134+1)/365),0)</f>
        <v>1</v>
      </c>
      <c r="R1134" s="28">
        <f>IF(OR(P1134=1,Q1134=1),IF(D1134+364&lt;=$D$5,(D1134+364-$D$4+1)/365,IF(D1134&gt;$D$4,($D$5-D1134+1)/365,$D$6/365)),0)</f>
        <v>0.18356164383561643</v>
      </c>
      <c r="S1134" s="28">
        <f>'Data &amp; Parameter'!$E$16*'Data &amp; Parameter'!$E$17*('Data &amp; Parameter'!$E$18+'Data &amp; Parameter'!$E$19)*'Data &amp; Parameter'!$E$20*'Data &amp; Parameter'!$E$37*R1134</f>
        <v>0.63818956679213612</v>
      </c>
      <c r="T1134" s="28">
        <f t="shared" si="17"/>
        <v>1.2763791335842722</v>
      </c>
    </row>
    <row r="1135" spans="1:20" ht="15.75" customHeight="1" x14ac:dyDescent="0.35">
      <c r="A1135">
        <v>1128</v>
      </c>
      <c r="B1135" s="76">
        <v>44235</v>
      </c>
      <c r="C1135" s="1" t="s">
        <v>3655</v>
      </c>
      <c r="D1135" s="76">
        <v>44235</v>
      </c>
      <c r="E1135" s="1" t="s">
        <v>3656</v>
      </c>
      <c r="F1135" s="1" t="s">
        <v>3657</v>
      </c>
      <c r="G1135" s="1" t="s">
        <v>123</v>
      </c>
      <c r="H1135" s="1" t="s">
        <v>124</v>
      </c>
      <c r="I1135" s="1" t="s">
        <v>125</v>
      </c>
      <c r="J1135" s="1" t="s">
        <v>2800</v>
      </c>
      <c r="K1135" s="1" t="s">
        <v>1623</v>
      </c>
      <c r="L1135">
        <f>ROUNDUP(IF(B1135&gt;$D$4,0,($D$4-B1135+1)/365),0)</f>
        <v>0</v>
      </c>
      <c r="M1135">
        <f>ROUNDUP(IF(B1135&gt;$D$5,0,($D$5-B1135+1)/365),0)</f>
        <v>1</v>
      </c>
      <c r="N1135" s="28">
        <f>IF(OR(L1135=1,M1135=1),IF(B1135+364&lt;=$D$5,(B1135+364-$D$4+1)/365,IF(B1135&gt;$D$4,($D$5-B1135+1)/365,$D$6/365)),0)</f>
        <v>0.18356164383561643</v>
      </c>
      <c r="O1135" s="28">
        <f>'Data &amp; Parameter'!$E$16*'Data &amp; Parameter'!$E$17*('Data &amp; Parameter'!$E$18+'Data &amp; Parameter'!$E$19)*'Data &amp; Parameter'!$E$20*'Data &amp; Parameter'!$E$37*N1135</f>
        <v>0.63818956679213612</v>
      </c>
      <c r="P1135">
        <f>ROUNDUP(IF(D1135&gt;$D$4,0,($D$4-D1135+1)/365),0)</f>
        <v>0</v>
      </c>
      <c r="Q1135">
        <f>ROUNDUP(IF(D1135&gt;$D$5,0,($D$5-D1135+1)/365),0)</f>
        <v>1</v>
      </c>
      <c r="R1135" s="28">
        <f>IF(OR(P1135=1,Q1135=1),IF(D1135+364&lt;=$D$5,(D1135+364-$D$4+1)/365,IF(D1135&gt;$D$4,($D$5-D1135+1)/365,$D$6/365)),0)</f>
        <v>0.18356164383561643</v>
      </c>
      <c r="S1135" s="28">
        <f>'Data &amp; Parameter'!$E$16*'Data &amp; Parameter'!$E$17*('Data &amp; Parameter'!$E$18+'Data &amp; Parameter'!$E$19)*'Data &amp; Parameter'!$E$20*'Data &amp; Parameter'!$E$37*R1135</f>
        <v>0.63818956679213612</v>
      </c>
      <c r="T1135" s="28">
        <f t="shared" si="17"/>
        <v>1.2763791335842722</v>
      </c>
    </row>
    <row r="1136" spans="1:20" ht="15.75" customHeight="1" x14ac:dyDescent="0.35">
      <c r="A1136">
        <v>1129</v>
      </c>
      <c r="B1136" s="76">
        <v>44235</v>
      </c>
      <c r="C1136" s="1" t="s">
        <v>3658</v>
      </c>
      <c r="D1136" s="76">
        <v>44235</v>
      </c>
      <c r="E1136" s="1" t="s">
        <v>3659</v>
      </c>
      <c r="F1136" s="1" t="s">
        <v>3660</v>
      </c>
      <c r="G1136" s="1" t="s">
        <v>123</v>
      </c>
      <c r="H1136" s="1" t="s">
        <v>124</v>
      </c>
      <c r="I1136" s="1" t="s">
        <v>125</v>
      </c>
      <c r="J1136" s="1" t="s">
        <v>1623</v>
      </c>
      <c r="K1136" s="1" t="s">
        <v>1623</v>
      </c>
      <c r="L1136">
        <f>ROUNDUP(IF(B1136&gt;$D$4,0,($D$4-B1136+1)/365),0)</f>
        <v>0</v>
      </c>
      <c r="M1136">
        <f>ROUNDUP(IF(B1136&gt;$D$5,0,($D$5-B1136+1)/365),0)</f>
        <v>1</v>
      </c>
      <c r="N1136" s="28">
        <f>IF(OR(L1136=1,M1136=1),IF(B1136+364&lt;=$D$5,(B1136+364-$D$4+1)/365,IF(B1136&gt;$D$4,($D$5-B1136+1)/365,$D$6/365)),0)</f>
        <v>0.18356164383561643</v>
      </c>
      <c r="O1136" s="28">
        <f>'Data &amp; Parameter'!$E$16*'Data &amp; Parameter'!$E$17*('Data &amp; Parameter'!$E$18+'Data &amp; Parameter'!$E$19)*'Data &amp; Parameter'!$E$20*'Data &amp; Parameter'!$E$37*N1136</f>
        <v>0.63818956679213612</v>
      </c>
      <c r="P1136">
        <f>ROUNDUP(IF(D1136&gt;$D$4,0,($D$4-D1136+1)/365),0)</f>
        <v>0</v>
      </c>
      <c r="Q1136">
        <f>ROUNDUP(IF(D1136&gt;$D$5,0,($D$5-D1136+1)/365),0)</f>
        <v>1</v>
      </c>
      <c r="R1136" s="28">
        <f>IF(OR(P1136=1,Q1136=1),IF(D1136+364&lt;=$D$5,(D1136+364-$D$4+1)/365,IF(D1136&gt;$D$4,($D$5-D1136+1)/365,$D$6/365)),0)</f>
        <v>0.18356164383561643</v>
      </c>
      <c r="S1136" s="28">
        <f>'Data &amp; Parameter'!$E$16*'Data &amp; Parameter'!$E$17*('Data &amp; Parameter'!$E$18+'Data &amp; Parameter'!$E$19)*'Data &amp; Parameter'!$E$20*'Data &amp; Parameter'!$E$37*R1136</f>
        <v>0.63818956679213612</v>
      </c>
      <c r="T1136" s="28">
        <f t="shared" si="17"/>
        <v>1.2763791335842722</v>
      </c>
    </row>
    <row r="1137" spans="1:20" ht="15.75" customHeight="1" x14ac:dyDescent="0.35">
      <c r="A1137">
        <v>1130</v>
      </c>
      <c r="B1137" s="76">
        <v>44235</v>
      </c>
      <c r="C1137" s="1" t="s">
        <v>3661</v>
      </c>
      <c r="D1137" s="76">
        <v>44235</v>
      </c>
      <c r="E1137" s="1" t="s">
        <v>3662</v>
      </c>
      <c r="F1137" s="1" t="s">
        <v>3663</v>
      </c>
      <c r="G1137" s="1" t="s">
        <v>123</v>
      </c>
      <c r="H1137" s="1" t="s">
        <v>124</v>
      </c>
      <c r="I1137" s="1" t="s">
        <v>125</v>
      </c>
      <c r="J1137" s="1" t="s">
        <v>1623</v>
      </c>
      <c r="K1137" s="1" t="s">
        <v>1623</v>
      </c>
      <c r="L1137">
        <f>ROUNDUP(IF(B1137&gt;$D$4,0,($D$4-B1137+1)/365),0)</f>
        <v>0</v>
      </c>
      <c r="M1137">
        <f>ROUNDUP(IF(B1137&gt;$D$5,0,($D$5-B1137+1)/365),0)</f>
        <v>1</v>
      </c>
      <c r="N1137" s="28">
        <f>IF(OR(L1137=1,M1137=1),IF(B1137+364&lt;=$D$5,(B1137+364-$D$4+1)/365,IF(B1137&gt;$D$4,($D$5-B1137+1)/365,$D$6/365)),0)</f>
        <v>0.18356164383561643</v>
      </c>
      <c r="O1137" s="28">
        <f>'Data &amp; Parameter'!$E$16*'Data &amp; Parameter'!$E$17*('Data &amp; Parameter'!$E$18+'Data &amp; Parameter'!$E$19)*'Data &amp; Parameter'!$E$20*'Data &amp; Parameter'!$E$37*N1137</f>
        <v>0.63818956679213612</v>
      </c>
      <c r="P1137">
        <f>ROUNDUP(IF(D1137&gt;$D$4,0,($D$4-D1137+1)/365),0)</f>
        <v>0</v>
      </c>
      <c r="Q1137">
        <f>ROUNDUP(IF(D1137&gt;$D$5,0,($D$5-D1137+1)/365),0)</f>
        <v>1</v>
      </c>
      <c r="R1137" s="28">
        <f>IF(OR(P1137=1,Q1137=1),IF(D1137+364&lt;=$D$5,(D1137+364-$D$4+1)/365,IF(D1137&gt;$D$4,($D$5-D1137+1)/365,$D$6/365)),0)</f>
        <v>0.18356164383561643</v>
      </c>
      <c r="S1137" s="28">
        <f>'Data &amp; Parameter'!$E$16*'Data &amp; Parameter'!$E$17*('Data &amp; Parameter'!$E$18+'Data &amp; Parameter'!$E$19)*'Data &amp; Parameter'!$E$20*'Data &amp; Parameter'!$E$37*R1137</f>
        <v>0.63818956679213612</v>
      </c>
      <c r="T1137" s="28">
        <f t="shared" si="17"/>
        <v>1.2763791335842722</v>
      </c>
    </row>
    <row r="1138" spans="1:20" ht="15.75" customHeight="1" x14ac:dyDescent="0.35">
      <c r="A1138">
        <v>1131</v>
      </c>
      <c r="B1138" s="76">
        <v>44235</v>
      </c>
      <c r="C1138" s="1" t="s">
        <v>3664</v>
      </c>
      <c r="D1138" s="76">
        <v>44235</v>
      </c>
      <c r="E1138" s="1" t="s">
        <v>3665</v>
      </c>
      <c r="F1138" s="1" t="s">
        <v>3666</v>
      </c>
      <c r="G1138" s="1" t="s">
        <v>123</v>
      </c>
      <c r="H1138" s="1" t="s">
        <v>124</v>
      </c>
      <c r="I1138" s="1" t="s">
        <v>125</v>
      </c>
      <c r="J1138" s="1" t="s">
        <v>1623</v>
      </c>
      <c r="K1138" s="1" t="s">
        <v>1623</v>
      </c>
      <c r="L1138">
        <f>ROUNDUP(IF(B1138&gt;$D$4,0,($D$4-B1138+1)/365),0)</f>
        <v>0</v>
      </c>
      <c r="M1138">
        <f>ROUNDUP(IF(B1138&gt;$D$5,0,($D$5-B1138+1)/365),0)</f>
        <v>1</v>
      </c>
      <c r="N1138" s="28">
        <f>IF(OR(L1138=1,M1138=1),IF(B1138+364&lt;=$D$5,(B1138+364-$D$4+1)/365,IF(B1138&gt;$D$4,($D$5-B1138+1)/365,$D$6/365)),0)</f>
        <v>0.18356164383561643</v>
      </c>
      <c r="O1138" s="28">
        <f>'Data &amp; Parameter'!$E$16*'Data &amp; Parameter'!$E$17*('Data &amp; Parameter'!$E$18+'Data &amp; Parameter'!$E$19)*'Data &amp; Parameter'!$E$20*'Data &amp; Parameter'!$E$37*N1138</f>
        <v>0.63818956679213612</v>
      </c>
      <c r="P1138">
        <f>ROUNDUP(IF(D1138&gt;$D$4,0,($D$4-D1138+1)/365),0)</f>
        <v>0</v>
      </c>
      <c r="Q1138">
        <f>ROUNDUP(IF(D1138&gt;$D$5,0,($D$5-D1138+1)/365),0)</f>
        <v>1</v>
      </c>
      <c r="R1138" s="28">
        <f>IF(OR(P1138=1,Q1138=1),IF(D1138+364&lt;=$D$5,(D1138+364-$D$4+1)/365,IF(D1138&gt;$D$4,($D$5-D1138+1)/365,$D$6/365)),0)</f>
        <v>0.18356164383561643</v>
      </c>
      <c r="S1138" s="28">
        <f>'Data &amp; Parameter'!$E$16*'Data &amp; Parameter'!$E$17*('Data &amp; Parameter'!$E$18+'Data &amp; Parameter'!$E$19)*'Data &amp; Parameter'!$E$20*'Data &amp; Parameter'!$E$37*R1138</f>
        <v>0.63818956679213612</v>
      </c>
      <c r="T1138" s="28">
        <f t="shared" si="17"/>
        <v>1.2763791335842722</v>
      </c>
    </row>
    <row r="1139" spans="1:20" ht="15.75" customHeight="1" x14ac:dyDescent="0.35">
      <c r="A1139">
        <v>1132</v>
      </c>
      <c r="B1139" s="76">
        <v>44235</v>
      </c>
      <c r="C1139" s="1" t="s">
        <v>3667</v>
      </c>
      <c r="D1139" s="76">
        <v>44235</v>
      </c>
      <c r="E1139" s="1" t="s">
        <v>3668</v>
      </c>
      <c r="F1139" s="1" t="s">
        <v>3669</v>
      </c>
      <c r="G1139" s="1" t="s">
        <v>123</v>
      </c>
      <c r="H1139" s="1" t="s">
        <v>124</v>
      </c>
      <c r="I1139" s="1" t="s">
        <v>125</v>
      </c>
      <c r="J1139" s="1" t="s">
        <v>1623</v>
      </c>
      <c r="K1139" s="1" t="s">
        <v>1623</v>
      </c>
      <c r="L1139">
        <f>ROUNDUP(IF(B1139&gt;$D$4,0,($D$4-B1139+1)/365),0)</f>
        <v>0</v>
      </c>
      <c r="M1139">
        <f>ROUNDUP(IF(B1139&gt;$D$5,0,($D$5-B1139+1)/365),0)</f>
        <v>1</v>
      </c>
      <c r="N1139" s="28">
        <f>IF(OR(L1139=1,M1139=1),IF(B1139+364&lt;=$D$5,(B1139+364-$D$4+1)/365,IF(B1139&gt;$D$4,($D$5-B1139+1)/365,$D$6/365)),0)</f>
        <v>0.18356164383561643</v>
      </c>
      <c r="O1139" s="28">
        <f>'Data &amp; Parameter'!$E$16*'Data &amp; Parameter'!$E$17*('Data &amp; Parameter'!$E$18+'Data &amp; Parameter'!$E$19)*'Data &amp; Parameter'!$E$20*'Data &amp; Parameter'!$E$37*N1139</f>
        <v>0.63818956679213612</v>
      </c>
      <c r="P1139">
        <f>ROUNDUP(IF(D1139&gt;$D$4,0,($D$4-D1139+1)/365),0)</f>
        <v>0</v>
      </c>
      <c r="Q1139">
        <f>ROUNDUP(IF(D1139&gt;$D$5,0,($D$5-D1139+1)/365),0)</f>
        <v>1</v>
      </c>
      <c r="R1139" s="28">
        <f>IF(OR(P1139=1,Q1139=1),IF(D1139+364&lt;=$D$5,(D1139+364-$D$4+1)/365,IF(D1139&gt;$D$4,($D$5-D1139+1)/365,$D$6/365)),0)</f>
        <v>0.18356164383561643</v>
      </c>
      <c r="S1139" s="28">
        <f>'Data &amp; Parameter'!$E$16*'Data &amp; Parameter'!$E$17*('Data &amp; Parameter'!$E$18+'Data &amp; Parameter'!$E$19)*'Data &amp; Parameter'!$E$20*'Data &amp; Parameter'!$E$37*R1139</f>
        <v>0.63818956679213612</v>
      </c>
      <c r="T1139" s="28">
        <f t="shared" si="17"/>
        <v>1.2763791335842722</v>
      </c>
    </row>
    <row r="1140" spans="1:20" ht="15.75" customHeight="1" x14ac:dyDescent="0.35">
      <c r="A1140">
        <v>1133</v>
      </c>
      <c r="B1140" s="76">
        <v>44235</v>
      </c>
      <c r="C1140" s="1" t="s">
        <v>3670</v>
      </c>
      <c r="D1140" s="76">
        <v>44235</v>
      </c>
      <c r="E1140" s="1" t="s">
        <v>3671</v>
      </c>
      <c r="F1140" s="1" t="s">
        <v>3672</v>
      </c>
      <c r="G1140" s="1" t="s">
        <v>123</v>
      </c>
      <c r="H1140" s="1" t="s">
        <v>124</v>
      </c>
      <c r="I1140" s="1" t="s">
        <v>125</v>
      </c>
      <c r="J1140" s="1" t="s">
        <v>1623</v>
      </c>
      <c r="K1140" s="1" t="s">
        <v>1623</v>
      </c>
      <c r="L1140">
        <f>ROUNDUP(IF(B1140&gt;$D$4,0,($D$4-B1140+1)/365),0)</f>
        <v>0</v>
      </c>
      <c r="M1140">
        <f>ROUNDUP(IF(B1140&gt;$D$5,0,($D$5-B1140+1)/365),0)</f>
        <v>1</v>
      </c>
      <c r="N1140" s="28">
        <f>IF(OR(L1140=1,M1140=1),IF(B1140+364&lt;=$D$5,(B1140+364-$D$4+1)/365,IF(B1140&gt;$D$4,($D$5-B1140+1)/365,$D$6/365)),0)</f>
        <v>0.18356164383561643</v>
      </c>
      <c r="O1140" s="28">
        <f>'Data &amp; Parameter'!$E$16*'Data &amp; Parameter'!$E$17*('Data &amp; Parameter'!$E$18+'Data &amp; Parameter'!$E$19)*'Data &amp; Parameter'!$E$20*'Data &amp; Parameter'!$E$37*N1140</f>
        <v>0.63818956679213612</v>
      </c>
      <c r="P1140">
        <f>ROUNDUP(IF(D1140&gt;$D$4,0,($D$4-D1140+1)/365),0)</f>
        <v>0</v>
      </c>
      <c r="Q1140">
        <f>ROUNDUP(IF(D1140&gt;$D$5,0,($D$5-D1140+1)/365),0)</f>
        <v>1</v>
      </c>
      <c r="R1140" s="28">
        <f>IF(OR(P1140=1,Q1140=1),IF(D1140+364&lt;=$D$5,(D1140+364-$D$4+1)/365,IF(D1140&gt;$D$4,($D$5-D1140+1)/365,$D$6/365)),0)</f>
        <v>0.18356164383561643</v>
      </c>
      <c r="S1140" s="28">
        <f>'Data &amp; Parameter'!$E$16*'Data &amp; Parameter'!$E$17*('Data &amp; Parameter'!$E$18+'Data &amp; Parameter'!$E$19)*'Data &amp; Parameter'!$E$20*'Data &amp; Parameter'!$E$37*R1140</f>
        <v>0.63818956679213612</v>
      </c>
      <c r="T1140" s="28">
        <f t="shared" si="17"/>
        <v>1.2763791335842722</v>
      </c>
    </row>
    <row r="1141" spans="1:20" ht="15.75" customHeight="1" x14ac:dyDescent="0.35">
      <c r="A1141">
        <v>1134</v>
      </c>
      <c r="B1141" s="76">
        <v>44235</v>
      </c>
      <c r="C1141" s="1" t="s">
        <v>3673</v>
      </c>
      <c r="D1141" s="76">
        <v>44235</v>
      </c>
      <c r="E1141" s="1" t="s">
        <v>3674</v>
      </c>
      <c r="F1141" s="1" t="s">
        <v>3675</v>
      </c>
      <c r="G1141" s="1" t="s">
        <v>123</v>
      </c>
      <c r="H1141" s="1" t="s">
        <v>124</v>
      </c>
      <c r="I1141" s="1" t="s">
        <v>125</v>
      </c>
      <c r="J1141" s="1" t="s">
        <v>1623</v>
      </c>
      <c r="K1141" s="1" t="s">
        <v>1623</v>
      </c>
      <c r="L1141">
        <f>ROUNDUP(IF(B1141&gt;$D$4,0,($D$4-B1141+1)/365),0)</f>
        <v>0</v>
      </c>
      <c r="M1141">
        <f>ROUNDUP(IF(B1141&gt;$D$5,0,($D$5-B1141+1)/365),0)</f>
        <v>1</v>
      </c>
      <c r="N1141" s="28">
        <f>IF(OR(L1141=1,M1141=1),IF(B1141+364&lt;=$D$5,(B1141+364-$D$4+1)/365,IF(B1141&gt;$D$4,($D$5-B1141+1)/365,$D$6/365)),0)</f>
        <v>0.18356164383561643</v>
      </c>
      <c r="O1141" s="28">
        <f>'Data &amp; Parameter'!$E$16*'Data &amp; Parameter'!$E$17*('Data &amp; Parameter'!$E$18+'Data &amp; Parameter'!$E$19)*'Data &amp; Parameter'!$E$20*'Data &amp; Parameter'!$E$37*N1141</f>
        <v>0.63818956679213612</v>
      </c>
      <c r="P1141">
        <f>ROUNDUP(IF(D1141&gt;$D$4,0,($D$4-D1141+1)/365),0)</f>
        <v>0</v>
      </c>
      <c r="Q1141">
        <f>ROUNDUP(IF(D1141&gt;$D$5,0,($D$5-D1141+1)/365),0)</f>
        <v>1</v>
      </c>
      <c r="R1141" s="28">
        <f>IF(OR(P1141=1,Q1141=1),IF(D1141+364&lt;=$D$5,(D1141+364-$D$4+1)/365,IF(D1141&gt;$D$4,($D$5-D1141+1)/365,$D$6/365)),0)</f>
        <v>0.18356164383561643</v>
      </c>
      <c r="S1141" s="28">
        <f>'Data &amp; Parameter'!$E$16*'Data &amp; Parameter'!$E$17*('Data &amp; Parameter'!$E$18+'Data &amp; Parameter'!$E$19)*'Data &amp; Parameter'!$E$20*'Data &amp; Parameter'!$E$37*R1141</f>
        <v>0.63818956679213612</v>
      </c>
      <c r="T1141" s="28">
        <f t="shared" si="17"/>
        <v>1.2763791335842722</v>
      </c>
    </row>
    <row r="1142" spans="1:20" ht="15.75" customHeight="1" x14ac:dyDescent="0.35">
      <c r="A1142">
        <v>1135</v>
      </c>
      <c r="B1142" s="76">
        <v>44235</v>
      </c>
      <c r="C1142" s="1" t="s">
        <v>3676</v>
      </c>
      <c r="D1142" s="76">
        <v>44235</v>
      </c>
      <c r="E1142" s="1" t="s">
        <v>3677</v>
      </c>
      <c r="F1142" s="1" t="s">
        <v>3678</v>
      </c>
      <c r="G1142" s="1" t="s">
        <v>123</v>
      </c>
      <c r="H1142" s="1" t="s">
        <v>124</v>
      </c>
      <c r="I1142" s="1" t="s">
        <v>125</v>
      </c>
      <c r="J1142" s="1" t="s">
        <v>1623</v>
      </c>
      <c r="K1142" s="1" t="s">
        <v>1623</v>
      </c>
      <c r="L1142">
        <f>ROUNDUP(IF(B1142&gt;$D$4,0,($D$4-B1142+1)/365),0)</f>
        <v>0</v>
      </c>
      <c r="M1142">
        <f>ROUNDUP(IF(B1142&gt;$D$5,0,($D$5-B1142+1)/365),0)</f>
        <v>1</v>
      </c>
      <c r="N1142" s="28">
        <f>IF(OR(L1142=1,M1142=1),IF(B1142+364&lt;=$D$5,(B1142+364-$D$4+1)/365,IF(B1142&gt;$D$4,($D$5-B1142+1)/365,$D$6/365)),0)</f>
        <v>0.18356164383561643</v>
      </c>
      <c r="O1142" s="28">
        <f>'Data &amp; Parameter'!$E$16*'Data &amp; Parameter'!$E$17*('Data &amp; Parameter'!$E$18+'Data &amp; Parameter'!$E$19)*'Data &amp; Parameter'!$E$20*'Data &amp; Parameter'!$E$37*N1142</f>
        <v>0.63818956679213612</v>
      </c>
      <c r="P1142">
        <f>ROUNDUP(IF(D1142&gt;$D$4,0,($D$4-D1142+1)/365),0)</f>
        <v>0</v>
      </c>
      <c r="Q1142">
        <f>ROUNDUP(IF(D1142&gt;$D$5,0,($D$5-D1142+1)/365),0)</f>
        <v>1</v>
      </c>
      <c r="R1142" s="28">
        <f>IF(OR(P1142=1,Q1142=1),IF(D1142+364&lt;=$D$5,(D1142+364-$D$4+1)/365,IF(D1142&gt;$D$4,($D$5-D1142+1)/365,$D$6/365)),0)</f>
        <v>0.18356164383561643</v>
      </c>
      <c r="S1142" s="28">
        <f>'Data &amp; Parameter'!$E$16*'Data &amp; Parameter'!$E$17*('Data &amp; Parameter'!$E$18+'Data &amp; Parameter'!$E$19)*'Data &amp; Parameter'!$E$20*'Data &amp; Parameter'!$E$37*R1142</f>
        <v>0.63818956679213612</v>
      </c>
      <c r="T1142" s="28">
        <f t="shared" si="17"/>
        <v>1.2763791335842722</v>
      </c>
    </row>
    <row r="1143" spans="1:20" ht="15.75" customHeight="1" x14ac:dyDescent="0.35">
      <c r="A1143">
        <v>1136</v>
      </c>
      <c r="B1143" s="76">
        <v>44235</v>
      </c>
      <c r="C1143" s="1" t="s">
        <v>3679</v>
      </c>
      <c r="D1143" s="76">
        <v>44235</v>
      </c>
      <c r="E1143" s="1" t="s">
        <v>3680</v>
      </c>
      <c r="F1143" s="1" t="s">
        <v>3681</v>
      </c>
      <c r="G1143" s="1" t="s">
        <v>123</v>
      </c>
      <c r="H1143" s="1" t="s">
        <v>124</v>
      </c>
      <c r="I1143" s="1" t="s">
        <v>125</v>
      </c>
      <c r="J1143" s="1" t="s">
        <v>1623</v>
      </c>
      <c r="K1143" s="1" t="s">
        <v>1623</v>
      </c>
      <c r="L1143">
        <f>ROUNDUP(IF(B1143&gt;$D$4,0,($D$4-B1143+1)/365),0)</f>
        <v>0</v>
      </c>
      <c r="M1143">
        <f>ROUNDUP(IF(B1143&gt;$D$5,0,($D$5-B1143+1)/365),0)</f>
        <v>1</v>
      </c>
      <c r="N1143" s="28">
        <f>IF(OR(L1143=1,M1143=1),IF(B1143+364&lt;=$D$5,(B1143+364-$D$4+1)/365,IF(B1143&gt;$D$4,($D$5-B1143+1)/365,$D$6/365)),0)</f>
        <v>0.18356164383561643</v>
      </c>
      <c r="O1143" s="28">
        <f>'Data &amp; Parameter'!$E$16*'Data &amp; Parameter'!$E$17*('Data &amp; Parameter'!$E$18+'Data &amp; Parameter'!$E$19)*'Data &amp; Parameter'!$E$20*'Data &amp; Parameter'!$E$37*N1143</f>
        <v>0.63818956679213612</v>
      </c>
      <c r="P1143">
        <f>ROUNDUP(IF(D1143&gt;$D$4,0,($D$4-D1143+1)/365),0)</f>
        <v>0</v>
      </c>
      <c r="Q1143">
        <f>ROUNDUP(IF(D1143&gt;$D$5,0,($D$5-D1143+1)/365),0)</f>
        <v>1</v>
      </c>
      <c r="R1143" s="28">
        <f>IF(OR(P1143=1,Q1143=1),IF(D1143+364&lt;=$D$5,(D1143+364-$D$4+1)/365,IF(D1143&gt;$D$4,($D$5-D1143+1)/365,$D$6/365)),0)</f>
        <v>0.18356164383561643</v>
      </c>
      <c r="S1143" s="28">
        <f>'Data &amp; Parameter'!$E$16*'Data &amp; Parameter'!$E$17*('Data &amp; Parameter'!$E$18+'Data &amp; Parameter'!$E$19)*'Data &amp; Parameter'!$E$20*'Data &amp; Parameter'!$E$37*R1143</f>
        <v>0.63818956679213612</v>
      </c>
      <c r="T1143" s="28">
        <f t="shared" si="17"/>
        <v>1.2763791335842722</v>
      </c>
    </row>
    <row r="1144" spans="1:20" ht="15.75" customHeight="1" x14ac:dyDescent="0.35">
      <c r="A1144">
        <v>1137</v>
      </c>
      <c r="B1144" s="76">
        <v>44235</v>
      </c>
      <c r="C1144" s="1" t="s">
        <v>3682</v>
      </c>
      <c r="D1144" s="76">
        <v>44235</v>
      </c>
      <c r="E1144" s="1" t="s">
        <v>3683</v>
      </c>
      <c r="F1144" s="1" t="s">
        <v>3684</v>
      </c>
      <c r="G1144" s="1" t="s">
        <v>123</v>
      </c>
      <c r="H1144" s="1" t="s">
        <v>124</v>
      </c>
      <c r="I1144" s="1" t="s">
        <v>125</v>
      </c>
      <c r="J1144" s="1" t="s">
        <v>1623</v>
      </c>
      <c r="K1144" s="1" t="s">
        <v>1623</v>
      </c>
      <c r="L1144">
        <f>ROUNDUP(IF(B1144&gt;$D$4,0,($D$4-B1144+1)/365),0)</f>
        <v>0</v>
      </c>
      <c r="M1144">
        <f>ROUNDUP(IF(B1144&gt;$D$5,0,($D$5-B1144+1)/365),0)</f>
        <v>1</v>
      </c>
      <c r="N1144" s="28">
        <f>IF(OR(L1144=1,M1144=1),IF(B1144+364&lt;=$D$5,(B1144+364-$D$4+1)/365,IF(B1144&gt;$D$4,($D$5-B1144+1)/365,$D$6/365)),0)</f>
        <v>0.18356164383561643</v>
      </c>
      <c r="O1144" s="28">
        <f>'Data &amp; Parameter'!$E$16*'Data &amp; Parameter'!$E$17*('Data &amp; Parameter'!$E$18+'Data &amp; Parameter'!$E$19)*'Data &amp; Parameter'!$E$20*'Data &amp; Parameter'!$E$37*N1144</f>
        <v>0.63818956679213612</v>
      </c>
      <c r="P1144">
        <f>ROUNDUP(IF(D1144&gt;$D$4,0,($D$4-D1144+1)/365),0)</f>
        <v>0</v>
      </c>
      <c r="Q1144">
        <f>ROUNDUP(IF(D1144&gt;$D$5,0,($D$5-D1144+1)/365),0)</f>
        <v>1</v>
      </c>
      <c r="R1144" s="28">
        <f>IF(OR(P1144=1,Q1144=1),IF(D1144+364&lt;=$D$5,(D1144+364-$D$4+1)/365,IF(D1144&gt;$D$4,($D$5-D1144+1)/365,$D$6/365)),0)</f>
        <v>0.18356164383561643</v>
      </c>
      <c r="S1144" s="28">
        <f>'Data &amp; Parameter'!$E$16*'Data &amp; Parameter'!$E$17*('Data &amp; Parameter'!$E$18+'Data &amp; Parameter'!$E$19)*'Data &amp; Parameter'!$E$20*'Data &amp; Parameter'!$E$37*R1144</f>
        <v>0.63818956679213612</v>
      </c>
      <c r="T1144" s="28">
        <f t="shared" si="17"/>
        <v>1.2763791335842722</v>
      </c>
    </row>
    <row r="1145" spans="1:20" ht="15.75" customHeight="1" x14ac:dyDescent="0.35">
      <c r="A1145">
        <v>1138</v>
      </c>
      <c r="B1145" s="76">
        <v>44235</v>
      </c>
      <c r="C1145" s="1" t="s">
        <v>3685</v>
      </c>
      <c r="D1145" s="76">
        <v>44235</v>
      </c>
      <c r="E1145" s="1" t="s">
        <v>3686</v>
      </c>
      <c r="F1145" s="1" t="s">
        <v>3687</v>
      </c>
      <c r="G1145" s="1" t="s">
        <v>123</v>
      </c>
      <c r="H1145" s="1" t="s">
        <v>124</v>
      </c>
      <c r="I1145" s="1" t="s">
        <v>125</v>
      </c>
      <c r="J1145" s="1" t="s">
        <v>2800</v>
      </c>
      <c r="K1145" s="1" t="s">
        <v>1623</v>
      </c>
      <c r="L1145">
        <f>ROUNDUP(IF(B1145&gt;$D$4,0,($D$4-B1145+1)/365),0)</f>
        <v>0</v>
      </c>
      <c r="M1145">
        <f>ROUNDUP(IF(B1145&gt;$D$5,0,($D$5-B1145+1)/365),0)</f>
        <v>1</v>
      </c>
      <c r="N1145" s="28">
        <f>IF(OR(L1145=1,M1145=1),IF(B1145+364&lt;=$D$5,(B1145+364-$D$4+1)/365,IF(B1145&gt;$D$4,($D$5-B1145+1)/365,$D$6/365)),0)</f>
        <v>0.18356164383561643</v>
      </c>
      <c r="O1145" s="28">
        <f>'Data &amp; Parameter'!$E$16*'Data &amp; Parameter'!$E$17*('Data &amp; Parameter'!$E$18+'Data &amp; Parameter'!$E$19)*'Data &amp; Parameter'!$E$20*'Data &amp; Parameter'!$E$37*N1145</f>
        <v>0.63818956679213612</v>
      </c>
      <c r="P1145">
        <f>ROUNDUP(IF(D1145&gt;$D$4,0,($D$4-D1145+1)/365),0)</f>
        <v>0</v>
      </c>
      <c r="Q1145">
        <f>ROUNDUP(IF(D1145&gt;$D$5,0,($D$5-D1145+1)/365),0)</f>
        <v>1</v>
      </c>
      <c r="R1145" s="28">
        <f>IF(OR(P1145=1,Q1145=1),IF(D1145+364&lt;=$D$5,(D1145+364-$D$4+1)/365,IF(D1145&gt;$D$4,($D$5-D1145+1)/365,$D$6/365)),0)</f>
        <v>0.18356164383561643</v>
      </c>
      <c r="S1145" s="28">
        <f>'Data &amp; Parameter'!$E$16*'Data &amp; Parameter'!$E$17*('Data &amp; Parameter'!$E$18+'Data &amp; Parameter'!$E$19)*'Data &amp; Parameter'!$E$20*'Data &amp; Parameter'!$E$37*R1145</f>
        <v>0.63818956679213612</v>
      </c>
      <c r="T1145" s="28">
        <f t="shared" si="17"/>
        <v>1.2763791335842722</v>
      </c>
    </row>
    <row r="1146" spans="1:20" ht="15.75" customHeight="1" x14ac:dyDescent="0.35">
      <c r="A1146">
        <v>1139</v>
      </c>
      <c r="B1146" s="76">
        <v>44235</v>
      </c>
      <c r="C1146" s="1" t="s">
        <v>3688</v>
      </c>
      <c r="D1146" s="76">
        <v>44235</v>
      </c>
      <c r="E1146" s="1" t="s">
        <v>3689</v>
      </c>
      <c r="F1146" s="1" t="s">
        <v>3690</v>
      </c>
      <c r="G1146" s="1" t="s">
        <v>123</v>
      </c>
      <c r="H1146" s="1" t="s">
        <v>124</v>
      </c>
      <c r="I1146" s="1" t="s">
        <v>125</v>
      </c>
      <c r="J1146" s="1" t="s">
        <v>1623</v>
      </c>
      <c r="K1146" s="1" t="s">
        <v>1623</v>
      </c>
      <c r="L1146">
        <f>ROUNDUP(IF(B1146&gt;$D$4,0,($D$4-B1146+1)/365),0)</f>
        <v>0</v>
      </c>
      <c r="M1146">
        <f>ROUNDUP(IF(B1146&gt;$D$5,0,($D$5-B1146+1)/365),0)</f>
        <v>1</v>
      </c>
      <c r="N1146" s="28">
        <f>IF(OR(L1146=1,M1146=1),IF(B1146+364&lt;=$D$5,(B1146+364-$D$4+1)/365,IF(B1146&gt;$D$4,($D$5-B1146+1)/365,$D$6/365)),0)</f>
        <v>0.18356164383561643</v>
      </c>
      <c r="O1146" s="28">
        <f>'Data &amp; Parameter'!$E$16*'Data &amp; Parameter'!$E$17*('Data &amp; Parameter'!$E$18+'Data &amp; Parameter'!$E$19)*'Data &amp; Parameter'!$E$20*'Data &amp; Parameter'!$E$37*N1146</f>
        <v>0.63818956679213612</v>
      </c>
      <c r="P1146">
        <f>ROUNDUP(IF(D1146&gt;$D$4,0,($D$4-D1146+1)/365),0)</f>
        <v>0</v>
      </c>
      <c r="Q1146">
        <f>ROUNDUP(IF(D1146&gt;$D$5,0,($D$5-D1146+1)/365),0)</f>
        <v>1</v>
      </c>
      <c r="R1146" s="28">
        <f>IF(OR(P1146=1,Q1146=1),IF(D1146+364&lt;=$D$5,(D1146+364-$D$4+1)/365,IF(D1146&gt;$D$4,($D$5-D1146+1)/365,$D$6/365)),0)</f>
        <v>0.18356164383561643</v>
      </c>
      <c r="S1146" s="28">
        <f>'Data &amp; Parameter'!$E$16*'Data &amp; Parameter'!$E$17*('Data &amp; Parameter'!$E$18+'Data &amp; Parameter'!$E$19)*'Data &amp; Parameter'!$E$20*'Data &amp; Parameter'!$E$37*R1146</f>
        <v>0.63818956679213612</v>
      </c>
      <c r="T1146" s="28">
        <f t="shared" si="17"/>
        <v>1.2763791335842722</v>
      </c>
    </row>
    <row r="1147" spans="1:20" ht="15.75" customHeight="1" x14ac:dyDescent="0.35">
      <c r="A1147">
        <v>1140</v>
      </c>
      <c r="B1147" s="76">
        <v>44235</v>
      </c>
      <c r="C1147" s="1" t="s">
        <v>3691</v>
      </c>
      <c r="D1147" s="76">
        <v>44235</v>
      </c>
      <c r="E1147" s="1" t="s">
        <v>3692</v>
      </c>
      <c r="F1147" s="1" t="s">
        <v>3693</v>
      </c>
      <c r="G1147" s="1" t="s">
        <v>123</v>
      </c>
      <c r="H1147" s="1" t="s">
        <v>124</v>
      </c>
      <c r="I1147" s="1" t="s">
        <v>125</v>
      </c>
      <c r="J1147" s="1" t="s">
        <v>1623</v>
      </c>
      <c r="K1147" s="1" t="s">
        <v>1623</v>
      </c>
      <c r="L1147">
        <f>ROUNDUP(IF(B1147&gt;$D$4,0,($D$4-B1147+1)/365),0)</f>
        <v>0</v>
      </c>
      <c r="M1147">
        <f>ROUNDUP(IF(B1147&gt;$D$5,0,($D$5-B1147+1)/365),0)</f>
        <v>1</v>
      </c>
      <c r="N1147" s="28">
        <f>IF(OR(L1147=1,M1147=1),IF(B1147+364&lt;=$D$5,(B1147+364-$D$4+1)/365,IF(B1147&gt;$D$4,($D$5-B1147+1)/365,$D$6/365)),0)</f>
        <v>0.18356164383561643</v>
      </c>
      <c r="O1147" s="28">
        <f>'Data &amp; Parameter'!$E$16*'Data &amp; Parameter'!$E$17*('Data &amp; Parameter'!$E$18+'Data &amp; Parameter'!$E$19)*'Data &amp; Parameter'!$E$20*'Data &amp; Parameter'!$E$37*N1147</f>
        <v>0.63818956679213612</v>
      </c>
      <c r="P1147">
        <f>ROUNDUP(IF(D1147&gt;$D$4,0,($D$4-D1147+1)/365),0)</f>
        <v>0</v>
      </c>
      <c r="Q1147">
        <f>ROUNDUP(IF(D1147&gt;$D$5,0,($D$5-D1147+1)/365),0)</f>
        <v>1</v>
      </c>
      <c r="R1147" s="28">
        <f>IF(OR(P1147=1,Q1147=1),IF(D1147+364&lt;=$D$5,(D1147+364-$D$4+1)/365,IF(D1147&gt;$D$4,($D$5-D1147+1)/365,$D$6/365)),0)</f>
        <v>0.18356164383561643</v>
      </c>
      <c r="S1147" s="28">
        <f>'Data &amp; Parameter'!$E$16*'Data &amp; Parameter'!$E$17*('Data &amp; Parameter'!$E$18+'Data &amp; Parameter'!$E$19)*'Data &amp; Parameter'!$E$20*'Data &amp; Parameter'!$E$37*R1147</f>
        <v>0.63818956679213612</v>
      </c>
      <c r="T1147" s="28">
        <f t="shared" si="17"/>
        <v>1.2763791335842722</v>
      </c>
    </row>
    <row r="1148" spans="1:20" ht="15.75" customHeight="1" x14ac:dyDescent="0.35">
      <c r="A1148">
        <v>1141</v>
      </c>
      <c r="B1148" s="76">
        <v>44235</v>
      </c>
      <c r="C1148" s="1" t="s">
        <v>3694</v>
      </c>
      <c r="D1148" s="76">
        <v>44235</v>
      </c>
      <c r="E1148" s="1" t="s">
        <v>3695</v>
      </c>
      <c r="F1148" s="1" t="s">
        <v>3696</v>
      </c>
      <c r="G1148" s="1" t="s">
        <v>123</v>
      </c>
      <c r="H1148" s="1" t="s">
        <v>124</v>
      </c>
      <c r="I1148" s="1" t="s">
        <v>125</v>
      </c>
      <c r="J1148" s="1" t="s">
        <v>1623</v>
      </c>
      <c r="K1148" s="1" t="s">
        <v>1623</v>
      </c>
      <c r="L1148">
        <f>ROUNDUP(IF(B1148&gt;$D$4,0,($D$4-B1148+1)/365),0)</f>
        <v>0</v>
      </c>
      <c r="M1148">
        <f>ROUNDUP(IF(B1148&gt;$D$5,0,($D$5-B1148+1)/365),0)</f>
        <v>1</v>
      </c>
      <c r="N1148" s="28">
        <f>IF(OR(L1148=1,M1148=1),IF(B1148+364&lt;=$D$5,(B1148+364-$D$4+1)/365,IF(B1148&gt;$D$4,($D$5-B1148+1)/365,$D$6/365)),0)</f>
        <v>0.18356164383561643</v>
      </c>
      <c r="O1148" s="28">
        <f>'Data &amp; Parameter'!$E$16*'Data &amp; Parameter'!$E$17*('Data &amp; Parameter'!$E$18+'Data &amp; Parameter'!$E$19)*'Data &amp; Parameter'!$E$20*'Data &amp; Parameter'!$E$37*N1148</f>
        <v>0.63818956679213612</v>
      </c>
      <c r="P1148">
        <f>ROUNDUP(IF(D1148&gt;$D$4,0,($D$4-D1148+1)/365),0)</f>
        <v>0</v>
      </c>
      <c r="Q1148">
        <f>ROUNDUP(IF(D1148&gt;$D$5,0,($D$5-D1148+1)/365),0)</f>
        <v>1</v>
      </c>
      <c r="R1148" s="28">
        <f>IF(OR(P1148=1,Q1148=1),IF(D1148+364&lt;=$D$5,(D1148+364-$D$4+1)/365,IF(D1148&gt;$D$4,($D$5-D1148+1)/365,$D$6/365)),0)</f>
        <v>0.18356164383561643</v>
      </c>
      <c r="S1148" s="28">
        <f>'Data &amp; Parameter'!$E$16*'Data &amp; Parameter'!$E$17*('Data &amp; Parameter'!$E$18+'Data &amp; Parameter'!$E$19)*'Data &amp; Parameter'!$E$20*'Data &amp; Parameter'!$E$37*R1148</f>
        <v>0.63818956679213612</v>
      </c>
      <c r="T1148" s="28">
        <f t="shared" si="17"/>
        <v>1.2763791335842722</v>
      </c>
    </row>
    <row r="1149" spans="1:20" ht="15.75" customHeight="1" x14ac:dyDescent="0.35">
      <c r="A1149">
        <v>1142</v>
      </c>
      <c r="B1149" s="76">
        <v>44235</v>
      </c>
      <c r="C1149" s="1" t="s">
        <v>3697</v>
      </c>
      <c r="D1149" s="76">
        <v>44235</v>
      </c>
      <c r="E1149" s="1" t="s">
        <v>3698</v>
      </c>
      <c r="F1149" s="1" t="s">
        <v>3699</v>
      </c>
      <c r="G1149" s="1" t="s">
        <v>123</v>
      </c>
      <c r="H1149" s="1" t="s">
        <v>124</v>
      </c>
      <c r="I1149" s="1" t="s">
        <v>125</v>
      </c>
      <c r="J1149" s="1" t="s">
        <v>1623</v>
      </c>
      <c r="K1149" s="1" t="s">
        <v>1623</v>
      </c>
      <c r="L1149">
        <f>ROUNDUP(IF(B1149&gt;$D$4,0,($D$4-B1149+1)/365),0)</f>
        <v>0</v>
      </c>
      <c r="M1149">
        <f>ROUNDUP(IF(B1149&gt;$D$5,0,($D$5-B1149+1)/365),0)</f>
        <v>1</v>
      </c>
      <c r="N1149" s="28">
        <f>IF(OR(L1149=1,M1149=1),IF(B1149+364&lt;=$D$5,(B1149+364-$D$4+1)/365,IF(B1149&gt;$D$4,($D$5-B1149+1)/365,$D$6/365)),0)</f>
        <v>0.18356164383561643</v>
      </c>
      <c r="O1149" s="28">
        <f>'Data &amp; Parameter'!$E$16*'Data &amp; Parameter'!$E$17*('Data &amp; Parameter'!$E$18+'Data &amp; Parameter'!$E$19)*'Data &amp; Parameter'!$E$20*'Data &amp; Parameter'!$E$37*N1149</f>
        <v>0.63818956679213612</v>
      </c>
      <c r="P1149">
        <f>ROUNDUP(IF(D1149&gt;$D$4,0,($D$4-D1149+1)/365),0)</f>
        <v>0</v>
      </c>
      <c r="Q1149">
        <f>ROUNDUP(IF(D1149&gt;$D$5,0,($D$5-D1149+1)/365),0)</f>
        <v>1</v>
      </c>
      <c r="R1149" s="28">
        <f>IF(OR(P1149=1,Q1149=1),IF(D1149+364&lt;=$D$5,(D1149+364-$D$4+1)/365,IF(D1149&gt;$D$4,($D$5-D1149+1)/365,$D$6/365)),0)</f>
        <v>0.18356164383561643</v>
      </c>
      <c r="S1149" s="28">
        <f>'Data &amp; Parameter'!$E$16*'Data &amp; Parameter'!$E$17*('Data &amp; Parameter'!$E$18+'Data &amp; Parameter'!$E$19)*'Data &amp; Parameter'!$E$20*'Data &amp; Parameter'!$E$37*R1149</f>
        <v>0.63818956679213612</v>
      </c>
      <c r="T1149" s="28">
        <f t="shared" si="17"/>
        <v>1.2763791335842722</v>
      </c>
    </row>
    <row r="1150" spans="1:20" ht="15.75" customHeight="1" x14ac:dyDescent="0.35">
      <c r="A1150">
        <v>1143</v>
      </c>
      <c r="B1150" s="76">
        <v>44235</v>
      </c>
      <c r="C1150" s="1" t="s">
        <v>3700</v>
      </c>
      <c r="D1150" s="76">
        <v>44235</v>
      </c>
      <c r="E1150" s="1" t="s">
        <v>3701</v>
      </c>
      <c r="F1150" s="1" t="s">
        <v>3702</v>
      </c>
      <c r="G1150" s="1" t="s">
        <v>123</v>
      </c>
      <c r="H1150" s="1" t="s">
        <v>124</v>
      </c>
      <c r="I1150" s="1" t="s">
        <v>125</v>
      </c>
      <c r="J1150" s="1" t="s">
        <v>1623</v>
      </c>
      <c r="K1150" s="1" t="s">
        <v>1623</v>
      </c>
      <c r="L1150">
        <f>ROUNDUP(IF(B1150&gt;$D$4,0,($D$4-B1150+1)/365),0)</f>
        <v>0</v>
      </c>
      <c r="M1150">
        <f>ROUNDUP(IF(B1150&gt;$D$5,0,($D$5-B1150+1)/365),0)</f>
        <v>1</v>
      </c>
      <c r="N1150" s="28">
        <f>IF(OR(L1150=1,M1150=1),IF(B1150+364&lt;=$D$5,(B1150+364-$D$4+1)/365,IF(B1150&gt;$D$4,($D$5-B1150+1)/365,$D$6/365)),0)</f>
        <v>0.18356164383561643</v>
      </c>
      <c r="O1150" s="28">
        <f>'Data &amp; Parameter'!$E$16*'Data &amp; Parameter'!$E$17*('Data &amp; Parameter'!$E$18+'Data &amp; Parameter'!$E$19)*'Data &amp; Parameter'!$E$20*'Data &amp; Parameter'!$E$37*N1150</f>
        <v>0.63818956679213612</v>
      </c>
      <c r="P1150">
        <f>ROUNDUP(IF(D1150&gt;$D$4,0,($D$4-D1150+1)/365),0)</f>
        <v>0</v>
      </c>
      <c r="Q1150">
        <f>ROUNDUP(IF(D1150&gt;$D$5,0,($D$5-D1150+1)/365),0)</f>
        <v>1</v>
      </c>
      <c r="R1150" s="28">
        <f>IF(OR(P1150=1,Q1150=1),IF(D1150+364&lt;=$D$5,(D1150+364-$D$4+1)/365,IF(D1150&gt;$D$4,($D$5-D1150+1)/365,$D$6/365)),0)</f>
        <v>0.18356164383561643</v>
      </c>
      <c r="S1150" s="28">
        <f>'Data &amp; Parameter'!$E$16*'Data &amp; Parameter'!$E$17*('Data &amp; Parameter'!$E$18+'Data &amp; Parameter'!$E$19)*'Data &amp; Parameter'!$E$20*'Data &amp; Parameter'!$E$37*R1150</f>
        <v>0.63818956679213612</v>
      </c>
      <c r="T1150" s="28">
        <f t="shared" si="17"/>
        <v>1.2763791335842722</v>
      </c>
    </row>
    <row r="1151" spans="1:20" ht="15.75" customHeight="1" x14ac:dyDescent="0.35">
      <c r="A1151">
        <v>1144</v>
      </c>
      <c r="B1151" s="76">
        <v>44235</v>
      </c>
      <c r="C1151" s="1" t="s">
        <v>3703</v>
      </c>
      <c r="D1151" s="76">
        <v>44235</v>
      </c>
      <c r="E1151" s="1" t="s">
        <v>3704</v>
      </c>
      <c r="F1151" s="1" t="s">
        <v>3705</v>
      </c>
      <c r="G1151" s="1" t="s">
        <v>123</v>
      </c>
      <c r="H1151" s="1" t="s">
        <v>124</v>
      </c>
      <c r="I1151" s="1" t="s">
        <v>125</v>
      </c>
      <c r="J1151" s="1" t="s">
        <v>1623</v>
      </c>
      <c r="K1151" s="1" t="s">
        <v>1623</v>
      </c>
      <c r="L1151">
        <f>ROUNDUP(IF(B1151&gt;$D$4,0,($D$4-B1151+1)/365),0)</f>
        <v>0</v>
      </c>
      <c r="M1151">
        <f>ROUNDUP(IF(B1151&gt;$D$5,0,($D$5-B1151+1)/365),0)</f>
        <v>1</v>
      </c>
      <c r="N1151" s="28">
        <f>IF(OR(L1151=1,M1151=1),IF(B1151+364&lt;=$D$5,(B1151+364-$D$4+1)/365,IF(B1151&gt;$D$4,($D$5-B1151+1)/365,$D$6/365)),0)</f>
        <v>0.18356164383561643</v>
      </c>
      <c r="O1151" s="28">
        <f>'Data &amp; Parameter'!$E$16*'Data &amp; Parameter'!$E$17*('Data &amp; Parameter'!$E$18+'Data &amp; Parameter'!$E$19)*'Data &amp; Parameter'!$E$20*'Data &amp; Parameter'!$E$37*N1151</f>
        <v>0.63818956679213612</v>
      </c>
      <c r="P1151">
        <f>ROUNDUP(IF(D1151&gt;$D$4,0,($D$4-D1151+1)/365),0)</f>
        <v>0</v>
      </c>
      <c r="Q1151">
        <f>ROUNDUP(IF(D1151&gt;$D$5,0,($D$5-D1151+1)/365),0)</f>
        <v>1</v>
      </c>
      <c r="R1151" s="28">
        <f>IF(OR(P1151=1,Q1151=1),IF(D1151+364&lt;=$D$5,(D1151+364-$D$4+1)/365,IF(D1151&gt;$D$4,($D$5-D1151+1)/365,$D$6/365)),0)</f>
        <v>0.18356164383561643</v>
      </c>
      <c r="S1151" s="28">
        <f>'Data &amp; Parameter'!$E$16*'Data &amp; Parameter'!$E$17*('Data &amp; Parameter'!$E$18+'Data &amp; Parameter'!$E$19)*'Data &amp; Parameter'!$E$20*'Data &amp; Parameter'!$E$37*R1151</f>
        <v>0.63818956679213612</v>
      </c>
      <c r="T1151" s="28">
        <f t="shared" si="17"/>
        <v>1.2763791335842722</v>
      </c>
    </row>
    <row r="1152" spans="1:20" ht="15.75" customHeight="1" x14ac:dyDescent="0.35">
      <c r="A1152">
        <v>1145</v>
      </c>
      <c r="B1152" s="76">
        <v>44235</v>
      </c>
      <c r="C1152" s="1" t="s">
        <v>3706</v>
      </c>
      <c r="D1152" s="76">
        <v>44235</v>
      </c>
      <c r="E1152" s="1" t="s">
        <v>3707</v>
      </c>
      <c r="F1152" s="1" t="s">
        <v>3708</v>
      </c>
      <c r="G1152" s="1" t="s">
        <v>123</v>
      </c>
      <c r="H1152" s="1" t="s">
        <v>124</v>
      </c>
      <c r="I1152" s="1" t="s">
        <v>125</v>
      </c>
      <c r="J1152" s="1" t="s">
        <v>1623</v>
      </c>
      <c r="K1152" s="1" t="s">
        <v>1623</v>
      </c>
      <c r="L1152">
        <f>ROUNDUP(IF(B1152&gt;$D$4,0,($D$4-B1152+1)/365),0)</f>
        <v>0</v>
      </c>
      <c r="M1152">
        <f>ROUNDUP(IF(B1152&gt;$D$5,0,($D$5-B1152+1)/365),0)</f>
        <v>1</v>
      </c>
      <c r="N1152" s="28">
        <f>IF(OR(L1152=1,M1152=1),IF(B1152+364&lt;=$D$5,(B1152+364-$D$4+1)/365,IF(B1152&gt;$D$4,($D$5-B1152+1)/365,$D$6/365)),0)</f>
        <v>0.18356164383561643</v>
      </c>
      <c r="O1152" s="28">
        <f>'Data &amp; Parameter'!$E$16*'Data &amp; Parameter'!$E$17*('Data &amp; Parameter'!$E$18+'Data &amp; Parameter'!$E$19)*'Data &amp; Parameter'!$E$20*'Data &amp; Parameter'!$E$37*N1152</f>
        <v>0.63818956679213612</v>
      </c>
      <c r="P1152">
        <f>ROUNDUP(IF(D1152&gt;$D$4,0,($D$4-D1152+1)/365),0)</f>
        <v>0</v>
      </c>
      <c r="Q1152">
        <f>ROUNDUP(IF(D1152&gt;$D$5,0,($D$5-D1152+1)/365),0)</f>
        <v>1</v>
      </c>
      <c r="R1152" s="28">
        <f>IF(OR(P1152=1,Q1152=1),IF(D1152+364&lt;=$D$5,(D1152+364-$D$4+1)/365,IF(D1152&gt;$D$4,($D$5-D1152+1)/365,$D$6/365)),0)</f>
        <v>0.18356164383561643</v>
      </c>
      <c r="S1152" s="28">
        <f>'Data &amp; Parameter'!$E$16*'Data &amp; Parameter'!$E$17*('Data &amp; Parameter'!$E$18+'Data &amp; Parameter'!$E$19)*'Data &amp; Parameter'!$E$20*'Data &amp; Parameter'!$E$37*R1152</f>
        <v>0.63818956679213612</v>
      </c>
      <c r="T1152" s="28">
        <f t="shared" si="17"/>
        <v>1.2763791335842722</v>
      </c>
    </row>
    <row r="1153" spans="1:20" ht="15.75" customHeight="1" x14ac:dyDescent="0.35">
      <c r="A1153">
        <v>1146</v>
      </c>
      <c r="B1153" s="76">
        <v>44235</v>
      </c>
      <c r="C1153" s="1" t="s">
        <v>3709</v>
      </c>
      <c r="D1153" s="76">
        <v>44235</v>
      </c>
      <c r="E1153" s="1" t="s">
        <v>3710</v>
      </c>
      <c r="F1153" s="1" t="s">
        <v>3711</v>
      </c>
      <c r="G1153" s="1" t="s">
        <v>123</v>
      </c>
      <c r="H1153" s="1" t="s">
        <v>124</v>
      </c>
      <c r="I1153" s="1" t="s">
        <v>125</v>
      </c>
      <c r="J1153" s="1" t="s">
        <v>1623</v>
      </c>
      <c r="K1153" s="1" t="s">
        <v>1623</v>
      </c>
      <c r="L1153">
        <f>ROUNDUP(IF(B1153&gt;$D$4,0,($D$4-B1153+1)/365),0)</f>
        <v>0</v>
      </c>
      <c r="M1153">
        <f>ROUNDUP(IF(B1153&gt;$D$5,0,($D$5-B1153+1)/365),0)</f>
        <v>1</v>
      </c>
      <c r="N1153" s="28">
        <f>IF(OR(L1153=1,M1153=1),IF(B1153+364&lt;=$D$5,(B1153+364-$D$4+1)/365,IF(B1153&gt;$D$4,($D$5-B1153+1)/365,$D$6/365)),0)</f>
        <v>0.18356164383561643</v>
      </c>
      <c r="O1153" s="28">
        <f>'Data &amp; Parameter'!$E$16*'Data &amp; Parameter'!$E$17*('Data &amp; Parameter'!$E$18+'Data &amp; Parameter'!$E$19)*'Data &amp; Parameter'!$E$20*'Data &amp; Parameter'!$E$37*N1153</f>
        <v>0.63818956679213612</v>
      </c>
      <c r="P1153">
        <f>ROUNDUP(IF(D1153&gt;$D$4,0,($D$4-D1153+1)/365),0)</f>
        <v>0</v>
      </c>
      <c r="Q1153">
        <f>ROUNDUP(IF(D1153&gt;$D$5,0,($D$5-D1153+1)/365),0)</f>
        <v>1</v>
      </c>
      <c r="R1153" s="28">
        <f>IF(OR(P1153=1,Q1153=1),IF(D1153+364&lt;=$D$5,(D1153+364-$D$4+1)/365,IF(D1153&gt;$D$4,($D$5-D1153+1)/365,$D$6/365)),0)</f>
        <v>0.18356164383561643</v>
      </c>
      <c r="S1153" s="28">
        <f>'Data &amp; Parameter'!$E$16*'Data &amp; Parameter'!$E$17*('Data &amp; Parameter'!$E$18+'Data &amp; Parameter'!$E$19)*'Data &amp; Parameter'!$E$20*'Data &amp; Parameter'!$E$37*R1153</f>
        <v>0.63818956679213612</v>
      </c>
      <c r="T1153" s="28">
        <f t="shared" si="17"/>
        <v>1.2763791335842722</v>
      </c>
    </row>
    <row r="1154" spans="1:20" ht="15.75" customHeight="1" x14ac:dyDescent="0.35">
      <c r="A1154">
        <v>1147</v>
      </c>
      <c r="B1154" s="76">
        <v>44235</v>
      </c>
      <c r="C1154" s="1" t="s">
        <v>3712</v>
      </c>
      <c r="D1154" s="76">
        <v>44235</v>
      </c>
      <c r="E1154" s="1" t="s">
        <v>3713</v>
      </c>
      <c r="F1154" s="1" t="s">
        <v>3714</v>
      </c>
      <c r="G1154" s="1" t="s">
        <v>123</v>
      </c>
      <c r="H1154" s="1" t="s">
        <v>124</v>
      </c>
      <c r="I1154" s="1" t="s">
        <v>125</v>
      </c>
      <c r="J1154" s="1" t="s">
        <v>1623</v>
      </c>
      <c r="K1154" s="1" t="s">
        <v>1623</v>
      </c>
      <c r="L1154">
        <f>ROUNDUP(IF(B1154&gt;$D$4,0,($D$4-B1154+1)/365),0)</f>
        <v>0</v>
      </c>
      <c r="M1154">
        <f>ROUNDUP(IF(B1154&gt;$D$5,0,($D$5-B1154+1)/365),0)</f>
        <v>1</v>
      </c>
      <c r="N1154" s="28">
        <f>IF(OR(L1154=1,M1154=1),IF(B1154+364&lt;=$D$5,(B1154+364-$D$4+1)/365,IF(B1154&gt;$D$4,($D$5-B1154+1)/365,$D$6/365)),0)</f>
        <v>0.18356164383561643</v>
      </c>
      <c r="O1154" s="28">
        <f>'Data &amp; Parameter'!$E$16*'Data &amp; Parameter'!$E$17*('Data &amp; Parameter'!$E$18+'Data &amp; Parameter'!$E$19)*'Data &amp; Parameter'!$E$20*'Data &amp; Parameter'!$E$37*N1154</f>
        <v>0.63818956679213612</v>
      </c>
      <c r="P1154">
        <f>ROUNDUP(IF(D1154&gt;$D$4,0,($D$4-D1154+1)/365),0)</f>
        <v>0</v>
      </c>
      <c r="Q1154">
        <f>ROUNDUP(IF(D1154&gt;$D$5,0,($D$5-D1154+1)/365),0)</f>
        <v>1</v>
      </c>
      <c r="R1154" s="28">
        <f>IF(OR(P1154=1,Q1154=1),IF(D1154+364&lt;=$D$5,(D1154+364-$D$4+1)/365,IF(D1154&gt;$D$4,($D$5-D1154+1)/365,$D$6/365)),0)</f>
        <v>0.18356164383561643</v>
      </c>
      <c r="S1154" s="28">
        <f>'Data &amp; Parameter'!$E$16*'Data &amp; Parameter'!$E$17*('Data &amp; Parameter'!$E$18+'Data &amp; Parameter'!$E$19)*'Data &amp; Parameter'!$E$20*'Data &amp; Parameter'!$E$37*R1154</f>
        <v>0.63818956679213612</v>
      </c>
      <c r="T1154" s="28">
        <f t="shared" si="17"/>
        <v>1.2763791335842722</v>
      </c>
    </row>
    <row r="1155" spans="1:20" ht="15.75" customHeight="1" x14ac:dyDescent="0.35">
      <c r="A1155">
        <v>1148</v>
      </c>
      <c r="B1155" s="76">
        <v>44235</v>
      </c>
      <c r="C1155" s="1" t="s">
        <v>3715</v>
      </c>
      <c r="D1155" s="76">
        <v>44235</v>
      </c>
      <c r="E1155" s="1" t="s">
        <v>3716</v>
      </c>
      <c r="F1155" s="1" t="s">
        <v>3717</v>
      </c>
      <c r="G1155" s="1" t="s">
        <v>123</v>
      </c>
      <c r="H1155" s="1" t="s">
        <v>124</v>
      </c>
      <c r="I1155" s="1" t="s">
        <v>125</v>
      </c>
      <c r="J1155" s="1" t="s">
        <v>1623</v>
      </c>
      <c r="K1155" s="1" t="s">
        <v>1623</v>
      </c>
      <c r="L1155">
        <f>ROUNDUP(IF(B1155&gt;$D$4,0,($D$4-B1155+1)/365),0)</f>
        <v>0</v>
      </c>
      <c r="M1155">
        <f>ROUNDUP(IF(B1155&gt;$D$5,0,($D$5-B1155+1)/365),0)</f>
        <v>1</v>
      </c>
      <c r="N1155" s="28">
        <f>IF(OR(L1155=1,M1155=1),IF(B1155+364&lt;=$D$5,(B1155+364-$D$4+1)/365,IF(B1155&gt;$D$4,($D$5-B1155+1)/365,$D$6/365)),0)</f>
        <v>0.18356164383561643</v>
      </c>
      <c r="O1155" s="28">
        <f>'Data &amp; Parameter'!$E$16*'Data &amp; Parameter'!$E$17*('Data &amp; Parameter'!$E$18+'Data &amp; Parameter'!$E$19)*'Data &amp; Parameter'!$E$20*'Data &amp; Parameter'!$E$37*N1155</f>
        <v>0.63818956679213612</v>
      </c>
      <c r="P1155">
        <f>ROUNDUP(IF(D1155&gt;$D$4,0,($D$4-D1155+1)/365),0)</f>
        <v>0</v>
      </c>
      <c r="Q1155">
        <f>ROUNDUP(IF(D1155&gt;$D$5,0,($D$5-D1155+1)/365),0)</f>
        <v>1</v>
      </c>
      <c r="R1155" s="28">
        <f>IF(OR(P1155=1,Q1155=1),IF(D1155+364&lt;=$D$5,(D1155+364-$D$4+1)/365,IF(D1155&gt;$D$4,($D$5-D1155+1)/365,$D$6/365)),0)</f>
        <v>0.18356164383561643</v>
      </c>
      <c r="S1155" s="28">
        <f>'Data &amp; Parameter'!$E$16*'Data &amp; Parameter'!$E$17*('Data &amp; Parameter'!$E$18+'Data &amp; Parameter'!$E$19)*'Data &amp; Parameter'!$E$20*'Data &amp; Parameter'!$E$37*R1155</f>
        <v>0.63818956679213612</v>
      </c>
      <c r="T1155" s="28">
        <f t="shared" si="17"/>
        <v>1.2763791335842722</v>
      </c>
    </row>
    <row r="1156" spans="1:20" ht="15.75" customHeight="1" x14ac:dyDescent="0.35">
      <c r="A1156">
        <v>1149</v>
      </c>
      <c r="B1156" s="76">
        <v>44235</v>
      </c>
      <c r="C1156" s="1" t="s">
        <v>3718</v>
      </c>
      <c r="D1156" s="76">
        <v>44235</v>
      </c>
      <c r="E1156" s="1" t="s">
        <v>3719</v>
      </c>
      <c r="F1156" s="1" t="s">
        <v>3720</v>
      </c>
      <c r="G1156" s="1" t="s">
        <v>123</v>
      </c>
      <c r="H1156" s="1" t="s">
        <v>124</v>
      </c>
      <c r="I1156" s="1" t="s">
        <v>125</v>
      </c>
      <c r="J1156" s="1" t="s">
        <v>2800</v>
      </c>
      <c r="K1156" s="1" t="s">
        <v>1623</v>
      </c>
      <c r="L1156">
        <f>ROUNDUP(IF(B1156&gt;$D$4,0,($D$4-B1156+1)/365),0)</f>
        <v>0</v>
      </c>
      <c r="M1156">
        <f>ROUNDUP(IF(B1156&gt;$D$5,0,($D$5-B1156+1)/365),0)</f>
        <v>1</v>
      </c>
      <c r="N1156" s="28">
        <f>IF(OR(L1156=1,M1156=1),IF(B1156+364&lt;=$D$5,(B1156+364-$D$4+1)/365,IF(B1156&gt;$D$4,($D$5-B1156+1)/365,$D$6/365)),0)</f>
        <v>0.18356164383561643</v>
      </c>
      <c r="O1156" s="28">
        <f>'Data &amp; Parameter'!$E$16*'Data &amp; Parameter'!$E$17*('Data &amp; Parameter'!$E$18+'Data &amp; Parameter'!$E$19)*'Data &amp; Parameter'!$E$20*'Data &amp; Parameter'!$E$37*N1156</f>
        <v>0.63818956679213612</v>
      </c>
      <c r="P1156">
        <f>ROUNDUP(IF(D1156&gt;$D$4,0,($D$4-D1156+1)/365),0)</f>
        <v>0</v>
      </c>
      <c r="Q1156">
        <f>ROUNDUP(IF(D1156&gt;$D$5,0,($D$5-D1156+1)/365),0)</f>
        <v>1</v>
      </c>
      <c r="R1156" s="28">
        <f>IF(OR(P1156=1,Q1156=1),IF(D1156+364&lt;=$D$5,(D1156+364-$D$4+1)/365,IF(D1156&gt;$D$4,($D$5-D1156+1)/365,$D$6/365)),0)</f>
        <v>0.18356164383561643</v>
      </c>
      <c r="S1156" s="28">
        <f>'Data &amp; Parameter'!$E$16*'Data &amp; Parameter'!$E$17*('Data &amp; Parameter'!$E$18+'Data &amp; Parameter'!$E$19)*'Data &amp; Parameter'!$E$20*'Data &amp; Parameter'!$E$37*R1156</f>
        <v>0.63818956679213612</v>
      </c>
      <c r="T1156" s="28">
        <f t="shared" si="17"/>
        <v>1.2763791335842722</v>
      </c>
    </row>
    <row r="1157" spans="1:20" ht="15.75" customHeight="1" x14ac:dyDescent="0.35">
      <c r="A1157">
        <v>1150</v>
      </c>
      <c r="B1157" s="76">
        <v>44235</v>
      </c>
      <c r="C1157" s="1" t="s">
        <v>3721</v>
      </c>
      <c r="D1157" s="76">
        <v>44235</v>
      </c>
      <c r="E1157" s="1" t="s">
        <v>3722</v>
      </c>
      <c r="F1157" s="1" t="s">
        <v>3723</v>
      </c>
      <c r="G1157" s="1" t="s">
        <v>123</v>
      </c>
      <c r="H1157" s="1" t="s">
        <v>124</v>
      </c>
      <c r="I1157" s="1" t="s">
        <v>125</v>
      </c>
      <c r="J1157" s="1" t="s">
        <v>1623</v>
      </c>
      <c r="K1157" s="1" t="s">
        <v>2800</v>
      </c>
      <c r="L1157">
        <f>ROUNDUP(IF(B1157&gt;$D$4,0,($D$4-B1157+1)/365),0)</f>
        <v>0</v>
      </c>
      <c r="M1157">
        <f>ROUNDUP(IF(B1157&gt;$D$5,0,($D$5-B1157+1)/365),0)</f>
        <v>1</v>
      </c>
      <c r="N1157" s="28">
        <f>IF(OR(L1157=1,M1157=1),IF(B1157+364&lt;=$D$5,(B1157+364-$D$4+1)/365,IF(B1157&gt;$D$4,($D$5-B1157+1)/365,$D$6/365)),0)</f>
        <v>0.18356164383561643</v>
      </c>
      <c r="O1157" s="28">
        <f>'Data &amp; Parameter'!$E$16*'Data &amp; Parameter'!$E$17*('Data &amp; Parameter'!$E$18+'Data &amp; Parameter'!$E$19)*'Data &amp; Parameter'!$E$20*'Data &amp; Parameter'!$E$37*N1157</f>
        <v>0.63818956679213612</v>
      </c>
      <c r="P1157">
        <f>ROUNDUP(IF(D1157&gt;$D$4,0,($D$4-D1157+1)/365),0)</f>
        <v>0</v>
      </c>
      <c r="Q1157">
        <f>ROUNDUP(IF(D1157&gt;$D$5,0,($D$5-D1157+1)/365),0)</f>
        <v>1</v>
      </c>
      <c r="R1157" s="28">
        <f>IF(OR(P1157=1,Q1157=1),IF(D1157+364&lt;=$D$5,(D1157+364-$D$4+1)/365,IF(D1157&gt;$D$4,($D$5-D1157+1)/365,$D$6/365)),0)</f>
        <v>0.18356164383561643</v>
      </c>
      <c r="S1157" s="28">
        <f>'Data &amp; Parameter'!$E$16*'Data &amp; Parameter'!$E$17*('Data &amp; Parameter'!$E$18+'Data &amp; Parameter'!$E$19)*'Data &amp; Parameter'!$E$20*'Data &amp; Parameter'!$E$37*R1157</f>
        <v>0.63818956679213612</v>
      </c>
      <c r="T1157" s="28">
        <f t="shared" si="17"/>
        <v>1.2763791335842722</v>
      </c>
    </row>
    <row r="1158" spans="1:20" ht="15.75" customHeight="1" x14ac:dyDescent="0.35">
      <c r="A1158">
        <v>1151</v>
      </c>
      <c r="B1158" s="76">
        <v>44235</v>
      </c>
      <c r="C1158" s="1" t="s">
        <v>3724</v>
      </c>
      <c r="D1158" s="76">
        <v>44235</v>
      </c>
      <c r="E1158" s="1" t="s">
        <v>3725</v>
      </c>
      <c r="F1158" s="1" t="s">
        <v>3726</v>
      </c>
      <c r="G1158" s="1" t="s">
        <v>123</v>
      </c>
      <c r="H1158" s="1" t="s">
        <v>124</v>
      </c>
      <c r="I1158" s="1" t="s">
        <v>125</v>
      </c>
      <c r="J1158" s="1" t="s">
        <v>1623</v>
      </c>
      <c r="K1158" s="1" t="s">
        <v>2800</v>
      </c>
      <c r="L1158">
        <f>ROUNDUP(IF(B1158&gt;$D$4,0,($D$4-B1158+1)/365),0)</f>
        <v>0</v>
      </c>
      <c r="M1158">
        <f>ROUNDUP(IF(B1158&gt;$D$5,0,($D$5-B1158+1)/365),0)</f>
        <v>1</v>
      </c>
      <c r="N1158" s="28">
        <f>IF(OR(L1158=1,M1158=1),IF(B1158+364&lt;=$D$5,(B1158+364-$D$4+1)/365,IF(B1158&gt;$D$4,($D$5-B1158+1)/365,$D$6/365)),0)</f>
        <v>0.18356164383561643</v>
      </c>
      <c r="O1158" s="28">
        <f>'Data &amp; Parameter'!$E$16*'Data &amp; Parameter'!$E$17*('Data &amp; Parameter'!$E$18+'Data &amp; Parameter'!$E$19)*'Data &amp; Parameter'!$E$20*'Data &amp; Parameter'!$E$37*N1158</f>
        <v>0.63818956679213612</v>
      </c>
      <c r="P1158">
        <f>ROUNDUP(IF(D1158&gt;$D$4,0,($D$4-D1158+1)/365),0)</f>
        <v>0</v>
      </c>
      <c r="Q1158">
        <f>ROUNDUP(IF(D1158&gt;$D$5,0,($D$5-D1158+1)/365),0)</f>
        <v>1</v>
      </c>
      <c r="R1158" s="28">
        <f>IF(OR(P1158=1,Q1158=1),IF(D1158+364&lt;=$D$5,(D1158+364-$D$4+1)/365,IF(D1158&gt;$D$4,($D$5-D1158+1)/365,$D$6/365)),0)</f>
        <v>0.18356164383561643</v>
      </c>
      <c r="S1158" s="28">
        <f>'Data &amp; Parameter'!$E$16*'Data &amp; Parameter'!$E$17*('Data &amp; Parameter'!$E$18+'Data &amp; Parameter'!$E$19)*'Data &amp; Parameter'!$E$20*'Data &amp; Parameter'!$E$37*R1158</f>
        <v>0.63818956679213612</v>
      </c>
      <c r="T1158" s="28">
        <f t="shared" si="17"/>
        <v>1.2763791335842722</v>
      </c>
    </row>
    <row r="1159" spans="1:20" ht="15.75" customHeight="1" x14ac:dyDescent="0.35">
      <c r="A1159">
        <v>1152</v>
      </c>
      <c r="B1159" s="76">
        <v>44235</v>
      </c>
      <c r="C1159" s="1" t="s">
        <v>3727</v>
      </c>
      <c r="D1159" s="76">
        <v>44235</v>
      </c>
      <c r="E1159" s="1" t="s">
        <v>3728</v>
      </c>
      <c r="F1159" s="1" t="s">
        <v>3729</v>
      </c>
      <c r="G1159" s="1" t="s">
        <v>123</v>
      </c>
      <c r="H1159" s="1" t="s">
        <v>124</v>
      </c>
      <c r="I1159" s="1" t="s">
        <v>125</v>
      </c>
      <c r="J1159" s="1" t="s">
        <v>1623</v>
      </c>
      <c r="K1159" s="1" t="s">
        <v>1623</v>
      </c>
      <c r="L1159">
        <f>ROUNDUP(IF(B1159&gt;$D$4,0,($D$4-B1159+1)/365),0)</f>
        <v>0</v>
      </c>
      <c r="M1159">
        <f>ROUNDUP(IF(B1159&gt;$D$5,0,($D$5-B1159+1)/365),0)</f>
        <v>1</v>
      </c>
      <c r="N1159" s="28">
        <f>IF(OR(L1159=1,M1159=1),IF(B1159+364&lt;=$D$5,(B1159+364-$D$4+1)/365,IF(B1159&gt;$D$4,($D$5-B1159+1)/365,$D$6/365)),0)</f>
        <v>0.18356164383561643</v>
      </c>
      <c r="O1159" s="28">
        <f>'Data &amp; Parameter'!$E$16*'Data &amp; Parameter'!$E$17*('Data &amp; Parameter'!$E$18+'Data &amp; Parameter'!$E$19)*'Data &amp; Parameter'!$E$20*'Data &amp; Parameter'!$E$37*N1159</f>
        <v>0.63818956679213612</v>
      </c>
      <c r="P1159">
        <f>ROUNDUP(IF(D1159&gt;$D$4,0,($D$4-D1159+1)/365),0)</f>
        <v>0</v>
      </c>
      <c r="Q1159">
        <f>ROUNDUP(IF(D1159&gt;$D$5,0,($D$5-D1159+1)/365),0)</f>
        <v>1</v>
      </c>
      <c r="R1159" s="28">
        <f>IF(OR(P1159=1,Q1159=1),IF(D1159+364&lt;=$D$5,(D1159+364-$D$4+1)/365,IF(D1159&gt;$D$4,($D$5-D1159+1)/365,$D$6/365)),0)</f>
        <v>0.18356164383561643</v>
      </c>
      <c r="S1159" s="28">
        <f>'Data &amp; Parameter'!$E$16*'Data &amp; Parameter'!$E$17*('Data &amp; Parameter'!$E$18+'Data &amp; Parameter'!$E$19)*'Data &amp; Parameter'!$E$20*'Data &amp; Parameter'!$E$37*R1159</f>
        <v>0.63818956679213612</v>
      </c>
      <c r="T1159" s="28">
        <f t="shared" si="17"/>
        <v>1.2763791335842722</v>
      </c>
    </row>
    <row r="1160" spans="1:20" ht="15.75" customHeight="1" x14ac:dyDescent="0.35">
      <c r="A1160">
        <v>1153</v>
      </c>
      <c r="B1160" s="76">
        <v>44235</v>
      </c>
      <c r="C1160" s="1" t="s">
        <v>3730</v>
      </c>
      <c r="D1160" s="76">
        <v>44235</v>
      </c>
      <c r="E1160" s="1" t="s">
        <v>3731</v>
      </c>
      <c r="F1160" s="1" t="s">
        <v>3732</v>
      </c>
      <c r="G1160" s="1" t="s">
        <v>123</v>
      </c>
      <c r="H1160" s="1" t="s">
        <v>124</v>
      </c>
      <c r="I1160" s="1" t="s">
        <v>125</v>
      </c>
      <c r="J1160" s="1" t="s">
        <v>1623</v>
      </c>
      <c r="K1160" s="1" t="s">
        <v>1623</v>
      </c>
      <c r="L1160">
        <f>ROUNDUP(IF(B1160&gt;$D$4,0,($D$4-B1160+1)/365),0)</f>
        <v>0</v>
      </c>
      <c r="M1160">
        <f>ROUNDUP(IF(B1160&gt;$D$5,0,($D$5-B1160+1)/365),0)</f>
        <v>1</v>
      </c>
      <c r="N1160" s="28">
        <f>IF(OR(L1160=1,M1160=1),IF(B1160+364&lt;=$D$5,(B1160+364-$D$4+1)/365,IF(B1160&gt;$D$4,($D$5-B1160+1)/365,$D$6/365)),0)</f>
        <v>0.18356164383561643</v>
      </c>
      <c r="O1160" s="28">
        <f>'Data &amp; Parameter'!$E$16*'Data &amp; Parameter'!$E$17*('Data &amp; Parameter'!$E$18+'Data &amp; Parameter'!$E$19)*'Data &amp; Parameter'!$E$20*'Data &amp; Parameter'!$E$37*N1160</f>
        <v>0.63818956679213612</v>
      </c>
      <c r="P1160">
        <f>ROUNDUP(IF(D1160&gt;$D$4,0,($D$4-D1160+1)/365),0)</f>
        <v>0</v>
      </c>
      <c r="Q1160">
        <f>ROUNDUP(IF(D1160&gt;$D$5,0,($D$5-D1160+1)/365),0)</f>
        <v>1</v>
      </c>
      <c r="R1160" s="28">
        <f>IF(OR(P1160=1,Q1160=1),IF(D1160+364&lt;=$D$5,(D1160+364-$D$4+1)/365,IF(D1160&gt;$D$4,($D$5-D1160+1)/365,$D$6/365)),0)</f>
        <v>0.18356164383561643</v>
      </c>
      <c r="S1160" s="28">
        <f>'Data &amp; Parameter'!$E$16*'Data &amp; Parameter'!$E$17*('Data &amp; Parameter'!$E$18+'Data &amp; Parameter'!$E$19)*'Data &amp; Parameter'!$E$20*'Data &amp; Parameter'!$E$37*R1160</f>
        <v>0.63818956679213612</v>
      </c>
      <c r="T1160" s="28">
        <f t="shared" si="17"/>
        <v>1.2763791335842722</v>
      </c>
    </row>
    <row r="1161" spans="1:20" ht="15.75" customHeight="1" x14ac:dyDescent="0.35">
      <c r="A1161">
        <v>1154</v>
      </c>
      <c r="B1161" s="76">
        <v>44235</v>
      </c>
      <c r="C1161" s="1" t="s">
        <v>3733</v>
      </c>
      <c r="D1161" s="76">
        <v>44235</v>
      </c>
      <c r="E1161" s="1" t="s">
        <v>3734</v>
      </c>
      <c r="F1161" s="1" t="s">
        <v>3735</v>
      </c>
      <c r="G1161" s="1" t="s">
        <v>123</v>
      </c>
      <c r="H1161" s="1" t="s">
        <v>124</v>
      </c>
      <c r="I1161" s="1" t="s">
        <v>125</v>
      </c>
      <c r="J1161" s="1" t="s">
        <v>1623</v>
      </c>
      <c r="K1161" s="1" t="s">
        <v>1623</v>
      </c>
      <c r="L1161">
        <f>ROUNDUP(IF(B1161&gt;$D$4,0,($D$4-B1161+1)/365),0)</f>
        <v>0</v>
      </c>
      <c r="M1161">
        <f>ROUNDUP(IF(B1161&gt;$D$5,0,($D$5-B1161+1)/365),0)</f>
        <v>1</v>
      </c>
      <c r="N1161" s="28">
        <f>IF(OR(L1161=1,M1161=1),IF(B1161+364&lt;=$D$5,(B1161+364-$D$4+1)/365,IF(B1161&gt;$D$4,($D$5-B1161+1)/365,$D$6/365)),0)</f>
        <v>0.18356164383561643</v>
      </c>
      <c r="O1161" s="28">
        <f>'Data &amp; Parameter'!$E$16*'Data &amp; Parameter'!$E$17*('Data &amp; Parameter'!$E$18+'Data &amp; Parameter'!$E$19)*'Data &amp; Parameter'!$E$20*'Data &amp; Parameter'!$E$37*N1161</f>
        <v>0.63818956679213612</v>
      </c>
      <c r="P1161">
        <f>ROUNDUP(IF(D1161&gt;$D$4,0,($D$4-D1161+1)/365),0)</f>
        <v>0</v>
      </c>
      <c r="Q1161">
        <f>ROUNDUP(IF(D1161&gt;$D$5,0,($D$5-D1161+1)/365),0)</f>
        <v>1</v>
      </c>
      <c r="R1161" s="28">
        <f>IF(OR(P1161=1,Q1161=1),IF(D1161+364&lt;=$D$5,(D1161+364-$D$4+1)/365,IF(D1161&gt;$D$4,($D$5-D1161+1)/365,$D$6/365)),0)</f>
        <v>0.18356164383561643</v>
      </c>
      <c r="S1161" s="28">
        <f>'Data &amp; Parameter'!$E$16*'Data &amp; Parameter'!$E$17*('Data &amp; Parameter'!$E$18+'Data &amp; Parameter'!$E$19)*'Data &amp; Parameter'!$E$20*'Data &amp; Parameter'!$E$37*R1161</f>
        <v>0.63818956679213612</v>
      </c>
      <c r="T1161" s="28">
        <f t="shared" ref="T1161:T1224" si="18">O1161+S1161</f>
        <v>1.2763791335842722</v>
      </c>
    </row>
    <row r="1162" spans="1:20" ht="15.75" customHeight="1" x14ac:dyDescent="0.35">
      <c r="A1162">
        <v>1155</v>
      </c>
      <c r="B1162" s="76">
        <v>44235</v>
      </c>
      <c r="C1162" s="1" t="s">
        <v>3736</v>
      </c>
      <c r="D1162" s="76">
        <v>44235</v>
      </c>
      <c r="E1162" s="1" t="s">
        <v>3737</v>
      </c>
      <c r="F1162" s="1" t="s">
        <v>3738</v>
      </c>
      <c r="G1162" s="1" t="s">
        <v>123</v>
      </c>
      <c r="H1162" s="1" t="s">
        <v>124</v>
      </c>
      <c r="I1162" s="1" t="s">
        <v>125</v>
      </c>
      <c r="J1162" s="1" t="s">
        <v>1623</v>
      </c>
      <c r="K1162" s="1" t="s">
        <v>1623</v>
      </c>
      <c r="L1162">
        <f>ROUNDUP(IF(B1162&gt;$D$4,0,($D$4-B1162+1)/365),0)</f>
        <v>0</v>
      </c>
      <c r="M1162">
        <f>ROUNDUP(IF(B1162&gt;$D$5,0,($D$5-B1162+1)/365),0)</f>
        <v>1</v>
      </c>
      <c r="N1162" s="28">
        <f>IF(OR(L1162=1,M1162=1),IF(B1162+364&lt;=$D$5,(B1162+364-$D$4+1)/365,IF(B1162&gt;$D$4,($D$5-B1162+1)/365,$D$6/365)),0)</f>
        <v>0.18356164383561643</v>
      </c>
      <c r="O1162" s="28">
        <f>'Data &amp; Parameter'!$E$16*'Data &amp; Parameter'!$E$17*('Data &amp; Parameter'!$E$18+'Data &amp; Parameter'!$E$19)*'Data &amp; Parameter'!$E$20*'Data &amp; Parameter'!$E$37*N1162</f>
        <v>0.63818956679213612</v>
      </c>
      <c r="P1162">
        <f>ROUNDUP(IF(D1162&gt;$D$4,0,($D$4-D1162+1)/365),0)</f>
        <v>0</v>
      </c>
      <c r="Q1162">
        <f>ROUNDUP(IF(D1162&gt;$D$5,0,($D$5-D1162+1)/365),0)</f>
        <v>1</v>
      </c>
      <c r="R1162" s="28">
        <f>IF(OR(P1162=1,Q1162=1),IF(D1162+364&lt;=$D$5,(D1162+364-$D$4+1)/365,IF(D1162&gt;$D$4,($D$5-D1162+1)/365,$D$6/365)),0)</f>
        <v>0.18356164383561643</v>
      </c>
      <c r="S1162" s="28">
        <f>'Data &amp; Parameter'!$E$16*'Data &amp; Parameter'!$E$17*('Data &amp; Parameter'!$E$18+'Data &amp; Parameter'!$E$19)*'Data &amp; Parameter'!$E$20*'Data &amp; Parameter'!$E$37*R1162</f>
        <v>0.63818956679213612</v>
      </c>
      <c r="T1162" s="28">
        <f t="shared" si="18"/>
        <v>1.2763791335842722</v>
      </c>
    </row>
    <row r="1163" spans="1:20" ht="15.75" customHeight="1" x14ac:dyDescent="0.35">
      <c r="A1163">
        <v>1156</v>
      </c>
      <c r="B1163" s="76">
        <v>44235</v>
      </c>
      <c r="C1163" s="1" t="s">
        <v>3739</v>
      </c>
      <c r="D1163" s="76">
        <v>44235</v>
      </c>
      <c r="E1163" s="1" t="s">
        <v>3740</v>
      </c>
      <c r="F1163" s="1" t="s">
        <v>3741</v>
      </c>
      <c r="G1163" s="1" t="s">
        <v>123</v>
      </c>
      <c r="H1163" s="1" t="s">
        <v>124</v>
      </c>
      <c r="I1163" s="1" t="s">
        <v>125</v>
      </c>
      <c r="J1163" s="1" t="s">
        <v>2800</v>
      </c>
      <c r="K1163" s="1" t="s">
        <v>1623</v>
      </c>
      <c r="L1163">
        <f>ROUNDUP(IF(B1163&gt;$D$4,0,($D$4-B1163+1)/365),0)</f>
        <v>0</v>
      </c>
      <c r="M1163">
        <f>ROUNDUP(IF(B1163&gt;$D$5,0,($D$5-B1163+1)/365),0)</f>
        <v>1</v>
      </c>
      <c r="N1163" s="28">
        <f>IF(OR(L1163=1,M1163=1),IF(B1163+364&lt;=$D$5,(B1163+364-$D$4+1)/365,IF(B1163&gt;$D$4,($D$5-B1163+1)/365,$D$6/365)),0)</f>
        <v>0.18356164383561643</v>
      </c>
      <c r="O1163" s="28">
        <f>'Data &amp; Parameter'!$E$16*'Data &amp; Parameter'!$E$17*('Data &amp; Parameter'!$E$18+'Data &amp; Parameter'!$E$19)*'Data &amp; Parameter'!$E$20*'Data &amp; Parameter'!$E$37*N1163</f>
        <v>0.63818956679213612</v>
      </c>
      <c r="P1163">
        <f>ROUNDUP(IF(D1163&gt;$D$4,0,($D$4-D1163+1)/365),0)</f>
        <v>0</v>
      </c>
      <c r="Q1163">
        <f>ROUNDUP(IF(D1163&gt;$D$5,0,($D$5-D1163+1)/365),0)</f>
        <v>1</v>
      </c>
      <c r="R1163" s="28">
        <f>IF(OR(P1163=1,Q1163=1),IF(D1163+364&lt;=$D$5,(D1163+364-$D$4+1)/365,IF(D1163&gt;$D$4,($D$5-D1163+1)/365,$D$6/365)),0)</f>
        <v>0.18356164383561643</v>
      </c>
      <c r="S1163" s="28">
        <f>'Data &amp; Parameter'!$E$16*'Data &amp; Parameter'!$E$17*('Data &amp; Parameter'!$E$18+'Data &amp; Parameter'!$E$19)*'Data &amp; Parameter'!$E$20*'Data &amp; Parameter'!$E$37*R1163</f>
        <v>0.63818956679213612</v>
      </c>
      <c r="T1163" s="28">
        <f t="shared" si="18"/>
        <v>1.2763791335842722</v>
      </c>
    </row>
    <row r="1164" spans="1:20" ht="15.75" customHeight="1" x14ac:dyDescent="0.35">
      <c r="A1164">
        <v>1157</v>
      </c>
      <c r="B1164" s="76">
        <v>44235</v>
      </c>
      <c r="C1164" s="1" t="s">
        <v>3742</v>
      </c>
      <c r="D1164" s="76">
        <v>44235</v>
      </c>
      <c r="E1164" s="1" t="s">
        <v>3743</v>
      </c>
      <c r="F1164" s="1" t="s">
        <v>3744</v>
      </c>
      <c r="G1164" s="1" t="s">
        <v>123</v>
      </c>
      <c r="H1164" s="1" t="s">
        <v>124</v>
      </c>
      <c r="I1164" s="1" t="s">
        <v>125</v>
      </c>
      <c r="J1164" s="1" t="s">
        <v>1623</v>
      </c>
      <c r="K1164" s="1" t="s">
        <v>1623</v>
      </c>
      <c r="L1164">
        <f>ROUNDUP(IF(B1164&gt;$D$4,0,($D$4-B1164+1)/365),0)</f>
        <v>0</v>
      </c>
      <c r="M1164">
        <f>ROUNDUP(IF(B1164&gt;$D$5,0,($D$5-B1164+1)/365),0)</f>
        <v>1</v>
      </c>
      <c r="N1164" s="28">
        <f>IF(OR(L1164=1,M1164=1),IF(B1164+364&lt;=$D$5,(B1164+364-$D$4+1)/365,IF(B1164&gt;$D$4,($D$5-B1164+1)/365,$D$6/365)),0)</f>
        <v>0.18356164383561643</v>
      </c>
      <c r="O1164" s="28">
        <f>'Data &amp; Parameter'!$E$16*'Data &amp; Parameter'!$E$17*('Data &amp; Parameter'!$E$18+'Data &amp; Parameter'!$E$19)*'Data &amp; Parameter'!$E$20*'Data &amp; Parameter'!$E$37*N1164</f>
        <v>0.63818956679213612</v>
      </c>
      <c r="P1164">
        <f>ROUNDUP(IF(D1164&gt;$D$4,0,($D$4-D1164+1)/365),0)</f>
        <v>0</v>
      </c>
      <c r="Q1164">
        <f>ROUNDUP(IF(D1164&gt;$D$5,0,($D$5-D1164+1)/365),0)</f>
        <v>1</v>
      </c>
      <c r="R1164" s="28">
        <f>IF(OR(P1164=1,Q1164=1),IF(D1164+364&lt;=$D$5,(D1164+364-$D$4+1)/365,IF(D1164&gt;$D$4,($D$5-D1164+1)/365,$D$6/365)),0)</f>
        <v>0.18356164383561643</v>
      </c>
      <c r="S1164" s="28">
        <f>'Data &amp; Parameter'!$E$16*'Data &amp; Parameter'!$E$17*('Data &amp; Parameter'!$E$18+'Data &amp; Parameter'!$E$19)*'Data &amp; Parameter'!$E$20*'Data &amp; Parameter'!$E$37*R1164</f>
        <v>0.63818956679213612</v>
      </c>
      <c r="T1164" s="28">
        <f t="shared" si="18"/>
        <v>1.2763791335842722</v>
      </c>
    </row>
    <row r="1165" spans="1:20" ht="15.75" customHeight="1" x14ac:dyDescent="0.35">
      <c r="A1165">
        <v>1158</v>
      </c>
      <c r="B1165" s="76">
        <v>44235</v>
      </c>
      <c r="C1165" s="1" t="s">
        <v>3745</v>
      </c>
      <c r="D1165" s="76">
        <v>44235</v>
      </c>
      <c r="E1165" s="1" t="s">
        <v>3746</v>
      </c>
      <c r="F1165" s="1" t="s">
        <v>3747</v>
      </c>
      <c r="G1165" s="1" t="s">
        <v>123</v>
      </c>
      <c r="H1165" s="1" t="s">
        <v>124</v>
      </c>
      <c r="I1165" s="1" t="s">
        <v>125</v>
      </c>
      <c r="J1165" s="1" t="s">
        <v>2800</v>
      </c>
      <c r="K1165" s="1" t="s">
        <v>1623</v>
      </c>
      <c r="L1165">
        <f>ROUNDUP(IF(B1165&gt;$D$4,0,($D$4-B1165+1)/365),0)</f>
        <v>0</v>
      </c>
      <c r="M1165">
        <f>ROUNDUP(IF(B1165&gt;$D$5,0,($D$5-B1165+1)/365),0)</f>
        <v>1</v>
      </c>
      <c r="N1165" s="28">
        <f>IF(OR(L1165=1,M1165=1),IF(B1165+364&lt;=$D$5,(B1165+364-$D$4+1)/365,IF(B1165&gt;$D$4,($D$5-B1165+1)/365,$D$6/365)),0)</f>
        <v>0.18356164383561643</v>
      </c>
      <c r="O1165" s="28">
        <f>'Data &amp; Parameter'!$E$16*'Data &amp; Parameter'!$E$17*('Data &amp; Parameter'!$E$18+'Data &amp; Parameter'!$E$19)*'Data &amp; Parameter'!$E$20*'Data &amp; Parameter'!$E$37*N1165</f>
        <v>0.63818956679213612</v>
      </c>
      <c r="P1165">
        <f>ROUNDUP(IF(D1165&gt;$D$4,0,($D$4-D1165+1)/365),0)</f>
        <v>0</v>
      </c>
      <c r="Q1165">
        <f>ROUNDUP(IF(D1165&gt;$D$5,0,($D$5-D1165+1)/365),0)</f>
        <v>1</v>
      </c>
      <c r="R1165" s="28">
        <f>IF(OR(P1165=1,Q1165=1),IF(D1165+364&lt;=$D$5,(D1165+364-$D$4+1)/365,IF(D1165&gt;$D$4,($D$5-D1165+1)/365,$D$6/365)),0)</f>
        <v>0.18356164383561643</v>
      </c>
      <c r="S1165" s="28">
        <f>'Data &amp; Parameter'!$E$16*'Data &amp; Parameter'!$E$17*('Data &amp; Parameter'!$E$18+'Data &amp; Parameter'!$E$19)*'Data &amp; Parameter'!$E$20*'Data &amp; Parameter'!$E$37*R1165</f>
        <v>0.63818956679213612</v>
      </c>
      <c r="T1165" s="28">
        <f t="shared" si="18"/>
        <v>1.2763791335842722</v>
      </c>
    </row>
    <row r="1166" spans="1:20" ht="15.75" customHeight="1" x14ac:dyDescent="0.35">
      <c r="A1166">
        <v>1159</v>
      </c>
      <c r="B1166" s="76">
        <v>44235</v>
      </c>
      <c r="C1166" s="1" t="s">
        <v>3748</v>
      </c>
      <c r="D1166" s="76">
        <v>44235</v>
      </c>
      <c r="E1166" s="1" t="s">
        <v>3749</v>
      </c>
      <c r="F1166" s="1" t="s">
        <v>3750</v>
      </c>
      <c r="G1166" s="1" t="s">
        <v>123</v>
      </c>
      <c r="H1166" s="1" t="s">
        <v>124</v>
      </c>
      <c r="I1166" s="1" t="s">
        <v>125</v>
      </c>
      <c r="J1166" s="1" t="s">
        <v>1661</v>
      </c>
      <c r="K1166" s="1" t="s">
        <v>1616</v>
      </c>
      <c r="L1166">
        <f>ROUNDUP(IF(B1166&gt;$D$4,0,($D$4-B1166+1)/365),0)</f>
        <v>0</v>
      </c>
      <c r="M1166">
        <f>ROUNDUP(IF(B1166&gt;$D$5,0,($D$5-B1166+1)/365),0)</f>
        <v>1</v>
      </c>
      <c r="N1166" s="28">
        <f>IF(OR(L1166=1,M1166=1),IF(B1166+364&lt;=$D$5,(B1166+364-$D$4+1)/365,IF(B1166&gt;$D$4,($D$5-B1166+1)/365,$D$6/365)),0)</f>
        <v>0.18356164383561643</v>
      </c>
      <c r="O1166" s="28">
        <f>'Data &amp; Parameter'!$E$16*'Data &amp; Parameter'!$E$17*('Data &amp; Parameter'!$E$18+'Data &amp; Parameter'!$E$19)*'Data &amp; Parameter'!$E$20*'Data &amp; Parameter'!$E$37*N1166</f>
        <v>0.63818956679213612</v>
      </c>
      <c r="P1166">
        <f>ROUNDUP(IF(D1166&gt;$D$4,0,($D$4-D1166+1)/365),0)</f>
        <v>0</v>
      </c>
      <c r="Q1166">
        <f>ROUNDUP(IF(D1166&gt;$D$5,0,($D$5-D1166+1)/365),0)</f>
        <v>1</v>
      </c>
      <c r="R1166" s="28">
        <f>IF(OR(P1166=1,Q1166=1),IF(D1166+364&lt;=$D$5,(D1166+364-$D$4+1)/365,IF(D1166&gt;$D$4,($D$5-D1166+1)/365,$D$6/365)),0)</f>
        <v>0.18356164383561643</v>
      </c>
      <c r="S1166" s="28">
        <f>'Data &amp; Parameter'!$E$16*'Data &amp; Parameter'!$E$17*('Data &amp; Parameter'!$E$18+'Data &amp; Parameter'!$E$19)*'Data &amp; Parameter'!$E$20*'Data &amp; Parameter'!$E$37*R1166</f>
        <v>0.63818956679213612</v>
      </c>
      <c r="T1166" s="28">
        <f t="shared" si="18"/>
        <v>1.2763791335842722</v>
      </c>
    </row>
    <row r="1167" spans="1:20" ht="15.75" customHeight="1" x14ac:dyDescent="0.35">
      <c r="A1167">
        <v>1160</v>
      </c>
      <c r="B1167" s="76">
        <v>44235</v>
      </c>
      <c r="C1167" s="1" t="s">
        <v>3751</v>
      </c>
      <c r="D1167" s="76">
        <v>44235</v>
      </c>
      <c r="E1167" s="1" t="s">
        <v>3752</v>
      </c>
      <c r="F1167" s="1" t="s">
        <v>3753</v>
      </c>
      <c r="G1167" s="1" t="s">
        <v>123</v>
      </c>
      <c r="H1167" s="1" t="s">
        <v>124</v>
      </c>
      <c r="I1167" s="1" t="s">
        <v>125</v>
      </c>
      <c r="J1167" s="1" t="s">
        <v>1612</v>
      </c>
      <c r="K1167" s="1" t="s">
        <v>1812</v>
      </c>
      <c r="L1167">
        <f>ROUNDUP(IF(B1167&gt;$D$4,0,($D$4-B1167+1)/365),0)</f>
        <v>0</v>
      </c>
      <c r="M1167">
        <f>ROUNDUP(IF(B1167&gt;$D$5,0,($D$5-B1167+1)/365),0)</f>
        <v>1</v>
      </c>
      <c r="N1167" s="28">
        <f>IF(OR(L1167=1,M1167=1),IF(B1167+364&lt;=$D$5,(B1167+364-$D$4+1)/365,IF(B1167&gt;$D$4,($D$5-B1167+1)/365,$D$6/365)),0)</f>
        <v>0.18356164383561643</v>
      </c>
      <c r="O1167" s="28">
        <f>'Data &amp; Parameter'!$E$16*'Data &amp; Parameter'!$E$17*('Data &amp; Parameter'!$E$18+'Data &amp; Parameter'!$E$19)*'Data &amp; Parameter'!$E$20*'Data &amp; Parameter'!$E$37*N1167</f>
        <v>0.63818956679213612</v>
      </c>
      <c r="P1167">
        <f>ROUNDUP(IF(D1167&gt;$D$4,0,($D$4-D1167+1)/365),0)</f>
        <v>0</v>
      </c>
      <c r="Q1167">
        <f>ROUNDUP(IF(D1167&gt;$D$5,0,($D$5-D1167+1)/365),0)</f>
        <v>1</v>
      </c>
      <c r="R1167" s="28">
        <f>IF(OR(P1167=1,Q1167=1),IF(D1167+364&lt;=$D$5,(D1167+364-$D$4+1)/365,IF(D1167&gt;$D$4,($D$5-D1167+1)/365,$D$6/365)),0)</f>
        <v>0.18356164383561643</v>
      </c>
      <c r="S1167" s="28">
        <f>'Data &amp; Parameter'!$E$16*'Data &amp; Parameter'!$E$17*('Data &amp; Parameter'!$E$18+'Data &amp; Parameter'!$E$19)*'Data &amp; Parameter'!$E$20*'Data &amp; Parameter'!$E$37*R1167</f>
        <v>0.63818956679213612</v>
      </c>
      <c r="T1167" s="28">
        <f t="shared" si="18"/>
        <v>1.2763791335842722</v>
      </c>
    </row>
    <row r="1168" spans="1:20" ht="15.75" customHeight="1" x14ac:dyDescent="0.35">
      <c r="A1168">
        <v>1161</v>
      </c>
      <c r="B1168" s="76">
        <v>44235</v>
      </c>
      <c r="C1168" s="1" t="s">
        <v>3754</v>
      </c>
      <c r="D1168" s="76">
        <v>44235</v>
      </c>
      <c r="E1168" s="1" t="s">
        <v>3755</v>
      </c>
      <c r="F1168" s="1" t="s">
        <v>3756</v>
      </c>
      <c r="G1168" s="1" t="s">
        <v>123</v>
      </c>
      <c r="H1168" s="1" t="s">
        <v>124</v>
      </c>
      <c r="I1168" s="1" t="s">
        <v>125</v>
      </c>
      <c r="J1168" s="1" t="s">
        <v>1616</v>
      </c>
      <c r="K1168" s="1" t="s">
        <v>1812</v>
      </c>
      <c r="L1168">
        <f>ROUNDUP(IF(B1168&gt;$D$4,0,($D$4-B1168+1)/365),0)</f>
        <v>0</v>
      </c>
      <c r="M1168">
        <f>ROUNDUP(IF(B1168&gt;$D$5,0,($D$5-B1168+1)/365),0)</f>
        <v>1</v>
      </c>
      <c r="N1168" s="28">
        <f>IF(OR(L1168=1,M1168=1),IF(B1168+364&lt;=$D$5,(B1168+364-$D$4+1)/365,IF(B1168&gt;$D$4,($D$5-B1168+1)/365,$D$6/365)),0)</f>
        <v>0.18356164383561643</v>
      </c>
      <c r="O1168" s="28">
        <f>'Data &amp; Parameter'!$E$16*'Data &amp; Parameter'!$E$17*('Data &amp; Parameter'!$E$18+'Data &amp; Parameter'!$E$19)*'Data &amp; Parameter'!$E$20*'Data &amp; Parameter'!$E$37*N1168</f>
        <v>0.63818956679213612</v>
      </c>
      <c r="P1168">
        <f>ROUNDUP(IF(D1168&gt;$D$4,0,($D$4-D1168+1)/365),0)</f>
        <v>0</v>
      </c>
      <c r="Q1168">
        <f>ROUNDUP(IF(D1168&gt;$D$5,0,($D$5-D1168+1)/365),0)</f>
        <v>1</v>
      </c>
      <c r="R1168" s="28">
        <f>IF(OR(P1168=1,Q1168=1),IF(D1168+364&lt;=$D$5,(D1168+364-$D$4+1)/365,IF(D1168&gt;$D$4,($D$5-D1168+1)/365,$D$6/365)),0)</f>
        <v>0.18356164383561643</v>
      </c>
      <c r="S1168" s="28">
        <f>'Data &amp; Parameter'!$E$16*'Data &amp; Parameter'!$E$17*('Data &amp; Parameter'!$E$18+'Data &amp; Parameter'!$E$19)*'Data &amp; Parameter'!$E$20*'Data &amp; Parameter'!$E$37*R1168</f>
        <v>0.63818956679213612</v>
      </c>
      <c r="T1168" s="28">
        <f t="shared" si="18"/>
        <v>1.2763791335842722</v>
      </c>
    </row>
    <row r="1169" spans="1:20" ht="15.75" customHeight="1" x14ac:dyDescent="0.35">
      <c r="A1169">
        <v>1162</v>
      </c>
      <c r="B1169" s="76">
        <v>44235</v>
      </c>
      <c r="C1169" s="1" t="s">
        <v>3757</v>
      </c>
      <c r="D1169" s="76">
        <v>44235</v>
      </c>
      <c r="E1169" s="1" t="s">
        <v>3758</v>
      </c>
      <c r="F1169" s="1" t="s">
        <v>3759</v>
      </c>
      <c r="G1169" s="1" t="s">
        <v>123</v>
      </c>
      <c r="H1169" s="1" t="s">
        <v>124</v>
      </c>
      <c r="I1169" s="1" t="s">
        <v>125</v>
      </c>
      <c r="J1169" s="1" t="s">
        <v>1612</v>
      </c>
      <c r="K1169" s="1" t="s">
        <v>1812</v>
      </c>
      <c r="L1169">
        <f>ROUNDUP(IF(B1169&gt;$D$4,0,($D$4-B1169+1)/365),0)</f>
        <v>0</v>
      </c>
      <c r="M1169">
        <f>ROUNDUP(IF(B1169&gt;$D$5,0,($D$5-B1169+1)/365),0)</f>
        <v>1</v>
      </c>
      <c r="N1169" s="28">
        <f>IF(OR(L1169=1,M1169=1),IF(B1169+364&lt;=$D$5,(B1169+364-$D$4+1)/365,IF(B1169&gt;$D$4,($D$5-B1169+1)/365,$D$6/365)),0)</f>
        <v>0.18356164383561643</v>
      </c>
      <c r="O1169" s="28">
        <f>'Data &amp; Parameter'!$E$16*'Data &amp; Parameter'!$E$17*('Data &amp; Parameter'!$E$18+'Data &amp; Parameter'!$E$19)*'Data &amp; Parameter'!$E$20*'Data &amp; Parameter'!$E$37*N1169</f>
        <v>0.63818956679213612</v>
      </c>
      <c r="P1169">
        <f>ROUNDUP(IF(D1169&gt;$D$4,0,($D$4-D1169+1)/365),0)</f>
        <v>0</v>
      </c>
      <c r="Q1169">
        <f>ROUNDUP(IF(D1169&gt;$D$5,0,($D$5-D1169+1)/365),0)</f>
        <v>1</v>
      </c>
      <c r="R1169" s="28">
        <f>IF(OR(P1169=1,Q1169=1),IF(D1169+364&lt;=$D$5,(D1169+364-$D$4+1)/365,IF(D1169&gt;$D$4,($D$5-D1169+1)/365,$D$6/365)),0)</f>
        <v>0.18356164383561643</v>
      </c>
      <c r="S1169" s="28">
        <f>'Data &amp; Parameter'!$E$16*'Data &amp; Parameter'!$E$17*('Data &amp; Parameter'!$E$18+'Data &amp; Parameter'!$E$19)*'Data &amp; Parameter'!$E$20*'Data &amp; Parameter'!$E$37*R1169</f>
        <v>0.63818956679213612</v>
      </c>
      <c r="T1169" s="28">
        <f t="shared" si="18"/>
        <v>1.2763791335842722</v>
      </c>
    </row>
    <row r="1170" spans="1:20" ht="15.75" customHeight="1" x14ac:dyDescent="0.35">
      <c r="A1170">
        <v>1163</v>
      </c>
      <c r="B1170" s="76">
        <v>44235</v>
      </c>
      <c r="C1170" s="1" t="s">
        <v>3760</v>
      </c>
      <c r="D1170" s="76">
        <v>44235</v>
      </c>
      <c r="E1170" s="1" t="s">
        <v>3761</v>
      </c>
      <c r="F1170" s="1" t="s">
        <v>3762</v>
      </c>
      <c r="G1170" s="1" t="s">
        <v>123</v>
      </c>
      <c r="H1170" s="1" t="s">
        <v>124</v>
      </c>
      <c r="I1170" s="1" t="s">
        <v>125</v>
      </c>
      <c r="J1170" s="1" t="s">
        <v>1616</v>
      </c>
      <c r="K1170" s="1" t="s">
        <v>1812</v>
      </c>
      <c r="L1170">
        <f>ROUNDUP(IF(B1170&gt;$D$4,0,($D$4-B1170+1)/365),0)</f>
        <v>0</v>
      </c>
      <c r="M1170">
        <f>ROUNDUP(IF(B1170&gt;$D$5,0,($D$5-B1170+1)/365),0)</f>
        <v>1</v>
      </c>
      <c r="N1170" s="28">
        <f>IF(OR(L1170=1,M1170=1),IF(B1170+364&lt;=$D$5,(B1170+364-$D$4+1)/365,IF(B1170&gt;$D$4,($D$5-B1170+1)/365,$D$6/365)),0)</f>
        <v>0.18356164383561643</v>
      </c>
      <c r="O1170" s="28">
        <f>'Data &amp; Parameter'!$E$16*'Data &amp; Parameter'!$E$17*('Data &amp; Parameter'!$E$18+'Data &amp; Parameter'!$E$19)*'Data &amp; Parameter'!$E$20*'Data &amp; Parameter'!$E$37*N1170</f>
        <v>0.63818956679213612</v>
      </c>
      <c r="P1170">
        <f>ROUNDUP(IF(D1170&gt;$D$4,0,($D$4-D1170+1)/365),0)</f>
        <v>0</v>
      </c>
      <c r="Q1170">
        <f>ROUNDUP(IF(D1170&gt;$D$5,0,($D$5-D1170+1)/365),0)</f>
        <v>1</v>
      </c>
      <c r="R1170" s="28">
        <f>IF(OR(P1170=1,Q1170=1),IF(D1170+364&lt;=$D$5,(D1170+364-$D$4+1)/365,IF(D1170&gt;$D$4,($D$5-D1170+1)/365,$D$6/365)),0)</f>
        <v>0.18356164383561643</v>
      </c>
      <c r="S1170" s="28">
        <f>'Data &amp; Parameter'!$E$16*'Data &amp; Parameter'!$E$17*('Data &amp; Parameter'!$E$18+'Data &amp; Parameter'!$E$19)*'Data &amp; Parameter'!$E$20*'Data &amp; Parameter'!$E$37*R1170</f>
        <v>0.63818956679213612</v>
      </c>
      <c r="T1170" s="28">
        <f t="shared" si="18"/>
        <v>1.2763791335842722</v>
      </c>
    </row>
    <row r="1171" spans="1:20" ht="15.75" customHeight="1" x14ac:dyDescent="0.35">
      <c r="A1171">
        <v>1164</v>
      </c>
      <c r="B1171" s="76">
        <v>44235</v>
      </c>
      <c r="C1171" s="1" t="s">
        <v>3763</v>
      </c>
      <c r="D1171" s="76">
        <v>44235</v>
      </c>
      <c r="E1171" s="1" t="s">
        <v>3764</v>
      </c>
      <c r="F1171" s="1" t="s">
        <v>3765</v>
      </c>
      <c r="G1171" s="1" t="s">
        <v>123</v>
      </c>
      <c r="H1171" s="1" t="s">
        <v>124</v>
      </c>
      <c r="I1171" s="1" t="s">
        <v>125</v>
      </c>
      <c r="J1171" s="1" t="s">
        <v>1612</v>
      </c>
      <c r="K1171" s="1" t="s">
        <v>1812</v>
      </c>
      <c r="L1171">
        <f>ROUNDUP(IF(B1171&gt;$D$4,0,($D$4-B1171+1)/365),0)</f>
        <v>0</v>
      </c>
      <c r="M1171">
        <f>ROUNDUP(IF(B1171&gt;$D$5,0,($D$5-B1171+1)/365),0)</f>
        <v>1</v>
      </c>
      <c r="N1171" s="28">
        <f>IF(OR(L1171=1,M1171=1),IF(B1171+364&lt;=$D$5,(B1171+364-$D$4+1)/365,IF(B1171&gt;$D$4,($D$5-B1171+1)/365,$D$6/365)),0)</f>
        <v>0.18356164383561643</v>
      </c>
      <c r="O1171" s="28">
        <f>'Data &amp; Parameter'!$E$16*'Data &amp; Parameter'!$E$17*('Data &amp; Parameter'!$E$18+'Data &amp; Parameter'!$E$19)*'Data &amp; Parameter'!$E$20*'Data &amp; Parameter'!$E$37*N1171</f>
        <v>0.63818956679213612</v>
      </c>
      <c r="P1171">
        <f>ROUNDUP(IF(D1171&gt;$D$4,0,($D$4-D1171+1)/365),0)</f>
        <v>0</v>
      </c>
      <c r="Q1171">
        <f>ROUNDUP(IF(D1171&gt;$D$5,0,($D$5-D1171+1)/365),0)</f>
        <v>1</v>
      </c>
      <c r="R1171" s="28">
        <f>IF(OR(P1171=1,Q1171=1),IF(D1171+364&lt;=$D$5,(D1171+364-$D$4+1)/365,IF(D1171&gt;$D$4,($D$5-D1171+1)/365,$D$6/365)),0)</f>
        <v>0.18356164383561643</v>
      </c>
      <c r="S1171" s="28">
        <f>'Data &amp; Parameter'!$E$16*'Data &amp; Parameter'!$E$17*('Data &amp; Parameter'!$E$18+'Data &amp; Parameter'!$E$19)*'Data &amp; Parameter'!$E$20*'Data &amp; Parameter'!$E$37*R1171</f>
        <v>0.63818956679213612</v>
      </c>
      <c r="T1171" s="28">
        <f t="shared" si="18"/>
        <v>1.2763791335842722</v>
      </c>
    </row>
    <row r="1172" spans="1:20" ht="15.75" customHeight="1" x14ac:dyDescent="0.35">
      <c r="A1172">
        <v>1165</v>
      </c>
      <c r="B1172" s="76">
        <v>44235</v>
      </c>
      <c r="C1172" s="1" t="s">
        <v>3766</v>
      </c>
      <c r="D1172" s="76">
        <v>44235</v>
      </c>
      <c r="E1172" s="1" t="s">
        <v>3767</v>
      </c>
      <c r="F1172" s="1" t="s">
        <v>3768</v>
      </c>
      <c r="G1172" s="1" t="s">
        <v>123</v>
      </c>
      <c r="H1172" s="1" t="s">
        <v>124</v>
      </c>
      <c r="I1172" s="1" t="s">
        <v>125</v>
      </c>
      <c r="J1172" s="1" t="s">
        <v>1616</v>
      </c>
      <c r="K1172" s="1" t="s">
        <v>1812</v>
      </c>
      <c r="L1172">
        <f>ROUNDUP(IF(B1172&gt;$D$4,0,($D$4-B1172+1)/365),0)</f>
        <v>0</v>
      </c>
      <c r="M1172">
        <f>ROUNDUP(IF(B1172&gt;$D$5,0,($D$5-B1172+1)/365),0)</f>
        <v>1</v>
      </c>
      <c r="N1172" s="28">
        <f>IF(OR(L1172=1,M1172=1),IF(B1172+364&lt;=$D$5,(B1172+364-$D$4+1)/365,IF(B1172&gt;$D$4,($D$5-B1172+1)/365,$D$6/365)),0)</f>
        <v>0.18356164383561643</v>
      </c>
      <c r="O1172" s="28">
        <f>'Data &amp; Parameter'!$E$16*'Data &amp; Parameter'!$E$17*('Data &amp; Parameter'!$E$18+'Data &amp; Parameter'!$E$19)*'Data &amp; Parameter'!$E$20*'Data &amp; Parameter'!$E$37*N1172</f>
        <v>0.63818956679213612</v>
      </c>
      <c r="P1172">
        <f>ROUNDUP(IF(D1172&gt;$D$4,0,($D$4-D1172+1)/365),0)</f>
        <v>0</v>
      </c>
      <c r="Q1172">
        <f>ROUNDUP(IF(D1172&gt;$D$5,0,($D$5-D1172+1)/365),0)</f>
        <v>1</v>
      </c>
      <c r="R1172" s="28">
        <f>IF(OR(P1172=1,Q1172=1),IF(D1172+364&lt;=$D$5,(D1172+364-$D$4+1)/365,IF(D1172&gt;$D$4,($D$5-D1172+1)/365,$D$6/365)),0)</f>
        <v>0.18356164383561643</v>
      </c>
      <c r="S1172" s="28">
        <f>'Data &amp; Parameter'!$E$16*'Data &amp; Parameter'!$E$17*('Data &amp; Parameter'!$E$18+'Data &amp; Parameter'!$E$19)*'Data &amp; Parameter'!$E$20*'Data &amp; Parameter'!$E$37*R1172</f>
        <v>0.63818956679213612</v>
      </c>
      <c r="T1172" s="28">
        <f t="shared" si="18"/>
        <v>1.2763791335842722</v>
      </c>
    </row>
    <row r="1173" spans="1:20" ht="15.75" customHeight="1" x14ac:dyDescent="0.35">
      <c r="A1173">
        <v>1166</v>
      </c>
      <c r="B1173" s="76">
        <v>44235</v>
      </c>
      <c r="C1173" s="1" t="s">
        <v>3769</v>
      </c>
      <c r="D1173" s="76">
        <v>44235</v>
      </c>
      <c r="E1173" s="1" t="s">
        <v>3770</v>
      </c>
      <c r="F1173" s="1" t="s">
        <v>3771</v>
      </c>
      <c r="G1173" s="1" t="s">
        <v>123</v>
      </c>
      <c r="H1173" s="1" t="s">
        <v>124</v>
      </c>
      <c r="I1173" s="1" t="s">
        <v>125</v>
      </c>
      <c r="J1173" s="1" t="s">
        <v>2861</v>
      </c>
      <c r="K1173" s="1" t="s">
        <v>1812</v>
      </c>
      <c r="L1173">
        <f>ROUNDUP(IF(B1173&gt;$D$4,0,($D$4-B1173+1)/365),0)</f>
        <v>0</v>
      </c>
      <c r="M1173">
        <f>ROUNDUP(IF(B1173&gt;$D$5,0,($D$5-B1173+1)/365),0)</f>
        <v>1</v>
      </c>
      <c r="N1173" s="28">
        <f>IF(OR(L1173=1,M1173=1),IF(B1173+364&lt;=$D$5,(B1173+364-$D$4+1)/365,IF(B1173&gt;$D$4,($D$5-B1173+1)/365,$D$6/365)),0)</f>
        <v>0.18356164383561643</v>
      </c>
      <c r="O1173" s="28">
        <f>'Data &amp; Parameter'!$E$16*'Data &amp; Parameter'!$E$17*('Data &amp; Parameter'!$E$18+'Data &amp; Parameter'!$E$19)*'Data &amp; Parameter'!$E$20*'Data &amp; Parameter'!$E$37*N1173</f>
        <v>0.63818956679213612</v>
      </c>
      <c r="P1173">
        <f>ROUNDUP(IF(D1173&gt;$D$4,0,($D$4-D1173+1)/365),0)</f>
        <v>0</v>
      </c>
      <c r="Q1173">
        <f>ROUNDUP(IF(D1173&gt;$D$5,0,($D$5-D1173+1)/365),0)</f>
        <v>1</v>
      </c>
      <c r="R1173" s="28">
        <f>IF(OR(P1173=1,Q1173=1),IF(D1173+364&lt;=$D$5,(D1173+364-$D$4+1)/365,IF(D1173&gt;$D$4,($D$5-D1173+1)/365,$D$6/365)),0)</f>
        <v>0.18356164383561643</v>
      </c>
      <c r="S1173" s="28">
        <f>'Data &amp; Parameter'!$E$16*'Data &amp; Parameter'!$E$17*('Data &amp; Parameter'!$E$18+'Data &amp; Parameter'!$E$19)*'Data &amp; Parameter'!$E$20*'Data &amp; Parameter'!$E$37*R1173</f>
        <v>0.63818956679213612</v>
      </c>
      <c r="T1173" s="28">
        <f t="shared" si="18"/>
        <v>1.2763791335842722</v>
      </c>
    </row>
    <row r="1174" spans="1:20" ht="15.75" customHeight="1" x14ac:dyDescent="0.35">
      <c r="A1174">
        <v>1167</v>
      </c>
      <c r="B1174" s="76">
        <v>44235</v>
      </c>
      <c r="C1174" s="1" t="s">
        <v>3772</v>
      </c>
      <c r="D1174" s="76">
        <v>44235</v>
      </c>
      <c r="E1174" s="1" t="s">
        <v>3773</v>
      </c>
      <c r="F1174" s="1" t="s">
        <v>3774</v>
      </c>
      <c r="G1174" s="1" t="s">
        <v>123</v>
      </c>
      <c r="H1174" s="1" t="s">
        <v>124</v>
      </c>
      <c r="I1174" s="1" t="s">
        <v>125</v>
      </c>
      <c r="J1174" s="1" t="s">
        <v>1612</v>
      </c>
      <c r="K1174" s="1" t="s">
        <v>1812</v>
      </c>
      <c r="L1174">
        <f>ROUNDUP(IF(B1174&gt;$D$4,0,($D$4-B1174+1)/365),0)</f>
        <v>0</v>
      </c>
      <c r="M1174">
        <f>ROUNDUP(IF(B1174&gt;$D$5,0,($D$5-B1174+1)/365),0)</f>
        <v>1</v>
      </c>
      <c r="N1174" s="28">
        <f>IF(OR(L1174=1,M1174=1),IF(B1174+364&lt;=$D$5,(B1174+364-$D$4+1)/365,IF(B1174&gt;$D$4,($D$5-B1174+1)/365,$D$6/365)),0)</f>
        <v>0.18356164383561643</v>
      </c>
      <c r="O1174" s="28">
        <f>'Data &amp; Parameter'!$E$16*'Data &amp; Parameter'!$E$17*('Data &amp; Parameter'!$E$18+'Data &amp; Parameter'!$E$19)*'Data &amp; Parameter'!$E$20*'Data &amp; Parameter'!$E$37*N1174</f>
        <v>0.63818956679213612</v>
      </c>
      <c r="P1174">
        <f>ROUNDUP(IF(D1174&gt;$D$4,0,($D$4-D1174+1)/365),0)</f>
        <v>0</v>
      </c>
      <c r="Q1174">
        <f>ROUNDUP(IF(D1174&gt;$D$5,0,($D$5-D1174+1)/365),0)</f>
        <v>1</v>
      </c>
      <c r="R1174" s="28">
        <f>IF(OR(P1174=1,Q1174=1),IF(D1174+364&lt;=$D$5,(D1174+364-$D$4+1)/365,IF(D1174&gt;$D$4,($D$5-D1174+1)/365,$D$6/365)),0)</f>
        <v>0.18356164383561643</v>
      </c>
      <c r="S1174" s="28">
        <f>'Data &amp; Parameter'!$E$16*'Data &amp; Parameter'!$E$17*('Data &amp; Parameter'!$E$18+'Data &amp; Parameter'!$E$19)*'Data &amp; Parameter'!$E$20*'Data &amp; Parameter'!$E$37*R1174</f>
        <v>0.63818956679213612</v>
      </c>
      <c r="T1174" s="28">
        <f t="shared" si="18"/>
        <v>1.2763791335842722</v>
      </c>
    </row>
    <row r="1175" spans="1:20" ht="15.75" customHeight="1" x14ac:dyDescent="0.35">
      <c r="A1175">
        <v>1168</v>
      </c>
      <c r="B1175" s="76">
        <v>44235</v>
      </c>
      <c r="C1175" s="1" t="s">
        <v>3775</v>
      </c>
      <c r="D1175" s="76">
        <v>44235</v>
      </c>
      <c r="E1175" s="1" t="s">
        <v>3776</v>
      </c>
      <c r="F1175" s="1" t="s">
        <v>3777</v>
      </c>
      <c r="G1175" s="1" t="s">
        <v>123</v>
      </c>
      <c r="H1175" s="1" t="s">
        <v>124</v>
      </c>
      <c r="I1175" s="1" t="s">
        <v>125</v>
      </c>
      <c r="J1175" s="1" t="s">
        <v>1616</v>
      </c>
      <c r="K1175" s="1" t="s">
        <v>1812</v>
      </c>
      <c r="L1175">
        <f>ROUNDUP(IF(B1175&gt;$D$4,0,($D$4-B1175+1)/365),0)</f>
        <v>0</v>
      </c>
      <c r="M1175">
        <f>ROUNDUP(IF(B1175&gt;$D$5,0,($D$5-B1175+1)/365),0)</f>
        <v>1</v>
      </c>
      <c r="N1175" s="28">
        <f>IF(OR(L1175=1,M1175=1),IF(B1175+364&lt;=$D$5,(B1175+364-$D$4+1)/365,IF(B1175&gt;$D$4,($D$5-B1175+1)/365,$D$6/365)),0)</f>
        <v>0.18356164383561643</v>
      </c>
      <c r="O1175" s="28">
        <f>'Data &amp; Parameter'!$E$16*'Data &amp; Parameter'!$E$17*('Data &amp; Parameter'!$E$18+'Data &amp; Parameter'!$E$19)*'Data &amp; Parameter'!$E$20*'Data &amp; Parameter'!$E$37*N1175</f>
        <v>0.63818956679213612</v>
      </c>
      <c r="P1175">
        <f>ROUNDUP(IF(D1175&gt;$D$4,0,($D$4-D1175+1)/365),0)</f>
        <v>0</v>
      </c>
      <c r="Q1175">
        <f>ROUNDUP(IF(D1175&gt;$D$5,0,($D$5-D1175+1)/365),0)</f>
        <v>1</v>
      </c>
      <c r="R1175" s="28">
        <f>IF(OR(P1175=1,Q1175=1),IF(D1175+364&lt;=$D$5,(D1175+364-$D$4+1)/365,IF(D1175&gt;$D$4,($D$5-D1175+1)/365,$D$6/365)),0)</f>
        <v>0.18356164383561643</v>
      </c>
      <c r="S1175" s="28">
        <f>'Data &amp; Parameter'!$E$16*'Data &amp; Parameter'!$E$17*('Data &amp; Parameter'!$E$18+'Data &amp; Parameter'!$E$19)*'Data &amp; Parameter'!$E$20*'Data &amp; Parameter'!$E$37*R1175</f>
        <v>0.63818956679213612</v>
      </c>
      <c r="T1175" s="28">
        <f t="shared" si="18"/>
        <v>1.2763791335842722</v>
      </c>
    </row>
    <row r="1176" spans="1:20" ht="15.75" customHeight="1" x14ac:dyDescent="0.35">
      <c r="A1176">
        <v>1169</v>
      </c>
      <c r="B1176" s="76">
        <v>44235</v>
      </c>
      <c r="C1176" s="1" t="s">
        <v>3778</v>
      </c>
      <c r="D1176" s="76">
        <v>44235</v>
      </c>
      <c r="E1176" s="1" t="s">
        <v>3779</v>
      </c>
      <c r="F1176" s="1" t="s">
        <v>3780</v>
      </c>
      <c r="G1176" s="1" t="s">
        <v>123</v>
      </c>
      <c r="H1176" s="1" t="s">
        <v>124</v>
      </c>
      <c r="I1176" s="1" t="s">
        <v>125</v>
      </c>
      <c r="J1176" s="1" t="s">
        <v>3781</v>
      </c>
      <c r="K1176" s="1" t="s">
        <v>3781</v>
      </c>
      <c r="L1176">
        <f>ROUNDUP(IF(B1176&gt;$D$4,0,($D$4-B1176+1)/365),0)</f>
        <v>0</v>
      </c>
      <c r="M1176">
        <f>ROUNDUP(IF(B1176&gt;$D$5,0,($D$5-B1176+1)/365),0)</f>
        <v>1</v>
      </c>
      <c r="N1176" s="28">
        <f>IF(OR(L1176=1,M1176=1),IF(B1176+364&lt;=$D$5,(B1176+364-$D$4+1)/365,IF(B1176&gt;$D$4,($D$5-B1176+1)/365,$D$6/365)),0)</f>
        <v>0.18356164383561643</v>
      </c>
      <c r="O1176" s="28">
        <f>'Data &amp; Parameter'!$E$16*'Data &amp; Parameter'!$E$17*('Data &amp; Parameter'!$E$18+'Data &amp; Parameter'!$E$19)*'Data &amp; Parameter'!$E$20*'Data &amp; Parameter'!$E$37*N1176</f>
        <v>0.63818956679213612</v>
      </c>
      <c r="P1176">
        <f>ROUNDUP(IF(D1176&gt;$D$4,0,($D$4-D1176+1)/365),0)</f>
        <v>0</v>
      </c>
      <c r="Q1176">
        <f>ROUNDUP(IF(D1176&gt;$D$5,0,($D$5-D1176+1)/365),0)</f>
        <v>1</v>
      </c>
      <c r="R1176" s="28">
        <f>IF(OR(P1176=1,Q1176=1),IF(D1176+364&lt;=$D$5,(D1176+364-$D$4+1)/365,IF(D1176&gt;$D$4,($D$5-D1176+1)/365,$D$6/365)),0)</f>
        <v>0.18356164383561643</v>
      </c>
      <c r="S1176" s="28">
        <f>'Data &amp; Parameter'!$E$16*'Data &amp; Parameter'!$E$17*('Data &amp; Parameter'!$E$18+'Data &amp; Parameter'!$E$19)*'Data &amp; Parameter'!$E$20*'Data &amp; Parameter'!$E$37*R1176</f>
        <v>0.63818956679213612</v>
      </c>
      <c r="T1176" s="28">
        <f t="shared" si="18"/>
        <v>1.2763791335842722</v>
      </c>
    </row>
    <row r="1177" spans="1:20" ht="15.75" customHeight="1" x14ac:dyDescent="0.35">
      <c r="A1177">
        <v>1170</v>
      </c>
      <c r="B1177" s="76">
        <v>44235</v>
      </c>
      <c r="C1177" s="1" t="s">
        <v>3782</v>
      </c>
      <c r="D1177" s="76">
        <v>44235</v>
      </c>
      <c r="E1177" s="1" t="s">
        <v>3783</v>
      </c>
      <c r="F1177" s="1" t="s">
        <v>3784</v>
      </c>
      <c r="G1177" s="1" t="s">
        <v>123</v>
      </c>
      <c r="H1177" s="1" t="s">
        <v>124</v>
      </c>
      <c r="I1177" s="1" t="s">
        <v>125</v>
      </c>
      <c r="J1177" s="1" t="s">
        <v>3781</v>
      </c>
      <c r="K1177" s="1" t="s">
        <v>3781</v>
      </c>
      <c r="L1177">
        <f>ROUNDUP(IF(B1177&gt;$D$4,0,($D$4-B1177+1)/365),0)</f>
        <v>0</v>
      </c>
      <c r="M1177">
        <f>ROUNDUP(IF(B1177&gt;$D$5,0,($D$5-B1177+1)/365),0)</f>
        <v>1</v>
      </c>
      <c r="N1177" s="28">
        <f>IF(OR(L1177=1,M1177=1),IF(B1177+364&lt;=$D$5,(B1177+364-$D$4+1)/365,IF(B1177&gt;$D$4,($D$5-B1177+1)/365,$D$6/365)),0)</f>
        <v>0.18356164383561643</v>
      </c>
      <c r="O1177" s="28">
        <f>'Data &amp; Parameter'!$E$16*'Data &amp; Parameter'!$E$17*('Data &amp; Parameter'!$E$18+'Data &amp; Parameter'!$E$19)*'Data &amp; Parameter'!$E$20*'Data &amp; Parameter'!$E$37*N1177</f>
        <v>0.63818956679213612</v>
      </c>
      <c r="P1177">
        <f>ROUNDUP(IF(D1177&gt;$D$4,0,($D$4-D1177+1)/365),0)</f>
        <v>0</v>
      </c>
      <c r="Q1177">
        <f>ROUNDUP(IF(D1177&gt;$D$5,0,($D$5-D1177+1)/365),0)</f>
        <v>1</v>
      </c>
      <c r="R1177" s="28">
        <f>IF(OR(P1177=1,Q1177=1),IF(D1177+364&lt;=$D$5,(D1177+364-$D$4+1)/365,IF(D1177&gt;$D$4,($D$5-D1177+1)/365,$D$6/365)),0)</f>
        <v>0.18356164383561643</v>
      </c>
      <c r="S1177" s="28">
        <f>'Data &amp; Parameter'!$E$16*'Data &amp; Parameter'!$E$17*('Data &amp; Parameter'!$E$18+'Data &amp; Parameter'!$E$19)*'Data &amp; Parameter'!$E$20*'Data &amp; Parameter'!$E$37*R1177</f>
        <v>0.63818956679213612</v>
      </c>
      <c r="T1177" s="28">
        <f t="shared" si="18"/>
        <v>1.2763791335842722</v>
      </c>
    </row>
    <row r="1178" spans="1:20" ht="15.75" customHeight="1" x14ac:dyDescent="0.35">
      <c r="A1178">
        <v>1171</v>
      </c>
      <c r="B1178" s="76">
        <v>44235</v>
      </c>
      <c r="C1178" s="1" t="s">
        <v>3785</v>
      </c>
      <c r="D1178" s="76">
        <v>44235</v>
      </c>
      <c r="E1178" s="1" t="s">
        <v>3786</v>
      </c>
      <c r="F1178" s="1" t="s">
        <v>3787</v>
      </c>
      <c r="G1178" s="1" t="s">
        <v>123</v>
      </c>
      <c r="H1178" s="1" t="s">
        <v>124</v>
      </c>
      <c r="I1178" s="1" t="s">
        <v>125</v>
      </c>
      <c r="J1178" s="1" t="s">
        <v>3781</v>
      </c>
      <c r="K1178" s="1" t="s">
        <v>3781</v>
      </c>
      <c r="L1178">
        <f>ROUNDUP(IF(B1178&gt;$D$4,0,($D$4-B1178+1)/365),0)</f>
        <v>0</v>
      </c>
      <c r="M1178">
        <f>ROUNDUP(IF(B1178&gt;$D$5,0,($D$5-B1178+1)/365),0)</f>
        <v>1</v>
      </c>
      <c r="N1178" s="28">
        <f>IF(OR(L1178=1,M1178=1),IF(B1178+364&lt;=$D$5,(B1178+364-$D$4+1)/365,IF(B1178&gt;$D$4,($D$5-B1178+1)/365,$D$6/365)),0)</f>
        <v>0.18356164383561643</v>
      </c>
      <c r="O1178" s="28">
        <f>'Data &amp; Parameter'!$E$16*'Data &amp; Parameter'!$E$17*('Data &amp; Parameter'!$E$18+'Data &amp; Parameter'!$E$19)*'Data &amp; Parameter'!$E$20*'Data &amp; Parameter'!$E$37*N1178</f>
        <v>0.63818956679213612</v>
      </c>
      <c r="P1178">
        <f>ROUNDUP(IF(D1178&gt;$D$4,0,($D$4-D1178+1)/365),0)</f>
        <v>0</v>
      </c>
      <c r="Q1178">
        <f>ROUNDUP(IF(D1178&gt;$D$5,0,($D$5-D1178+1)/365),0)</f>
        <v>1</v>
      </c>
      <c r="R1178" s="28">
        <f>IF(OR(P1178=1,Q1178=1),IF(D1178+364&lt;=$D$5,(D1178+364-$D$4+1)/365,IF(D1178&gt;$D$4,($D$5-D1178+1)/365,$D$6/365)),0)</f>
        <v>0.18356164383561643</v>
      </c>
      <c r="S1178" s="28">
        <f>'Data &amp; Parameter'!$E$16*'Data &amp; Parameter'!$E$17*('Data &amp; Parameter'!$E$18+'Data &amp; Parameter'!$E$19)*'Data &amp; Parameter'!$E$20*'Data &amp; Parameter'!$E$37*R1178</f>
        <v>0.63818956679213612</v>
      </c>
      <c r="T1178" s="28">
        <f t="shared" si="18"/>
        <v>1.2763791335842722</v>
      </c>
    </row>
    <row r="1179" spans="1:20" ht="15.75" customHeight="1" x14ac:dyDescent="0.35">
      <c r="A1179">
        <v>1172</v>
      </c>
      <c r="B1179" s="76">
        <v>44235</v>
      </c>
      <c r="C1179" s="1" t="s">
        <v>3788</v>
      </c>
      <c r="D1179" s="76">
        <v>44235</v>
      </c>
      <c r="E1179" s="1" t="s">
        <v>3789</v>
      </c>
      <c r="F1179" s="1" t="s">
        <v>3790</v>
      </c>
      <c r="G1179" s="1" t="s">
        <v>123</v>
      </c>
      <c r="H1179" s="1" t="s">
        <v>124</v>
      </c>
      <c r="I1179" s="1" t="s">
        <v>125</v>
      </c>
      <c r="J1179" s="1" t="s">
        <v>3781</v>
      </c>
      <c r="K1179" s="1" t="s">
        <v>3781</v>
      </c>
      <c r="L1179">
        <f>ROUNDUP(IF(B1179&gt;$D$4,0,($D$4-B1179+1)/365),0)</f>
        <v>0</v>
      </c>
      <c r="M1179">
        <f>ROUNDUP(IF(B1179&gt;$D$5,0,($D$5-B1179+1)/365),0)</f>
        <v>1</v>
      </c>
      <c r="N1179" s="28">
        <f>IF(OR(L1179=1,M1179=1),IF(B1179+364&lt;=$D$5,(B1179+364-$D$4+1)/365,IF(B1179&gt;$D$4,($D$5-B1179+1)/365,$D$6/365)),0)</f>
        <v>0.18356164383561643</v>
      </c>
      <c r="O1179" s="28">
        <f>'Data &amp; Parameter'!$E$16*'Data &amp; Parameter'!$E$17*('Data &amp; Parameter'!$E$18+'Data &amp; Parameter'!$E$19)*'Data &amp; Parameter'!$E$20*'Data &amp; Parameter'!$E$37*N1179</f>
        <v>0.63818956679213612</v>
      </c>
      <c r="P1179">
        <f>ROUNDUP(IF(D1179&gt;$D$4,0,($D$4-D1179+1)/365),0)</f>
        <v>0</v>
      </c>
      <c r="Q1179">
        <f>ROUNDUP(IF(D1179&gt;$D$5,0,($D$5-D1179+1)/365),0)</f>
        <v>1</v>
      </c>
      <c r="R1179" s="28">
        <f>IF(OR(P1179=1,Q1179=1),IF(D1179+364&lt;=$D$5,(D1179+364-$D$4+1)/365,IF(D1179&gt;$D$4,($D$5-D1179+1)/365,$D$6/365)),0)</f>
        <v>0.18356164383561643</v>
      </c>
      <c r="S1179" s="28">
        <f>'Data &amp; Parameter'!$E$16*'Data &amp; Parameter'!$E$17*('Data &amp; Parameter'!$E$18+'Data &amp; Parameter'!$E$19)*'Data &amp; Parameter'!$E$20*'Data &amp; Parameter'!$E$37*R1179</f>
        <v>0.63818956679213612</v>
      </c>
      <c r="T1179" s="28">
        <f t="shared" si="18"/>
        <v>1.2763791335842722</v>
      </c>
    </row>
    <row r="1180" spans="1:20" ht="15.75" customHeight="1" x14ac:dyDescent="0.35">
      <c r="A1180">
        <v>1173</v>
      </c>
      <c r="B1180" s="76">
        <v>44235</v>
      </c>
      <c r="C1180" s="1" t="s">
        <v>3791</v>
      </c>
      <c r="D1180" s="76">
        <v>44235</v>
      </c>
      <c r="E1180" s="1" t="s">
        <v>3792</v>
      </c>
      <c r="F1180" s="1" t="s">
        <v>3793</v>
      </c>
      <c r="G1180" s="1" t="s">
        <v>123</v>
      </c>
      <c r="H1180" s="1" t="s">
        <v>124</v>
      </c>
      <c r="I1180" s="1" t="s">
        <v>125</v>
      </c>
      <c r="J1180" s="1" t="s">
        <v>3781</v>
      </c>
      <c r="K1180" s="1" t="s">
        <v>3781</v>
      </c>
      <c r="L1180">
        <f>ROUNDUP(IF(B1180&gt;$D$4,0,($D$4-B1180+1)/365),0)</f>
        <v>0</v>
      </c>
      <c r="M1180">
        <f>ROUNDUP(IF(B1180&gt;$D$5,0,($D$5-B1180+1)/365),0)</f>
        <v>1</v>
      </c>
      <c r="N1180" s="28">
        <f>IF(OR(L1180=1,M1180=1),IF(B1180+364&lt;=$D$5,(B1180+364-$D$4+1)/365,IF(B1180&gt;$D$4,($D$5-B1180+1)/365,$D$6/365)),0)</f>
        <v>0.18356164383561643</v>
      </c>
      <c r="O1180" s="28">
        <f>'Data &amp; Parameter'!$E$16*'Data &amp; Parameter'!$E$17*('Data &amp; Parameter'!$E$18+'Data &amp; Parameter'!$E$19)*'Data &amp; Parameter'!$E$20*'Data &amp; Parameter'!$E$37*N1180</f>
        <v>0.63818956679213612</v>
      </c>
      <c r="P1180">
        <f>ROUNDUP(IF(D1180&gt;$D$4,0,($D$4-D1180+1)/365),0)</f>
        <v>0</v>
      </c>
      <c r="Q1180">
        <f>ROUNDUP(IF(D1180&gt;$D$5,0,($D$5-D1180+1)/365),0)</f>
        <v>1</v>
      </c>
      <c r="R1180" s="28">
        <f>IF(OR(P1180=1,Q1180=1),IF(D1180+364&lt;=$D$5,(D1180+364-$D$4+1)/365,IF(D1180&gt;$D$4,($D$5-D1180+1)/365,$D$6/365)),0)</f>
        <v>0.18356164383561643</v>
      </c>
      <c r="S1180" s="28">
        <f>'Data &amp; Parameter'!$E$16*'Data &amp; Parameter'!$E$17*('Data &amp; Parameter'!$E$18+'Data &amp; Parameter'!$E$19)*'Data &amp; Parameter'!$E$20*'Data &amp; Parameter'!$E$37*R1180</f>
        <v>0.63818956679213612</v>
      </c>
      <c r="T1180" s="28">
        <f t="shared" si="18"/>
        <v>1.2763791335842722</v>
      </c>
    </row>
    <row r="1181" spans="1:20" ht="15.75" customHeight="1" x14ac:dyDescent="0.35">
      <c r="A1181">
        <v>1174</v>
      </c>
      <c r="B1181" s="76">
        <v>44235</v>
      </c>
      <c r="C1181" s="1" t="s">
        <v>3794</v>
      </c>
      <c r="D1181" s="76">
        <v>44235</v>
      </c>
      <c r="E1181" s="1" t="s">
        <v>3795</v>
      </c>
      <c r="F1181" s="1" t="s">
        <v>3796</v>
      </c>
      <c r="G1181" s="1" t="s">
        <v>123</v>
      </c>
      <c r="H1181" s="1" t="s">
        <v>124</v>
      </c>
      <c r="I1181" s="1" t="s">
        <v>125</v>
      </c>
      <c r="J1181" s="1" t="s">
        <v>3781</v>
      </c>
      <c r="K1181" s="1" t="s">
        <v>3781</v>
      </c>
      <c r="L1181">
        <f>ROUNDUP(IF(B1181&gt;$D$4,0,($D$4-B1181+1)/365),0)</f>
        <v>0</v>
      </c>
      <c r="M1181">
        <f>ROUNDUP(IF(B1181&gt;$D$5,0,($D$5-B1181+1)/365),0)</f>
        <v>1</v>
      </c>
      <c r="N1181" s="28">
        <f>IF(OR(L1181=1,M1181=1),IF(B1181+364&lt;=$D$5,(B1181+364-$D$4+1)/365,IF(B1181&gt;$D$4,($D$5-B1181+1)/365,$D$6/365)),0)</f>
        <v>0.18356164383561643</v>
      </c>
      <c r="O1181" s="28">
        <f>'Data &amp; Parameter'!$E$16*'Data &amp; Parameter'!$E$17*('Data &amp; Parameter'!$E$18+'Data &amp; Parameter'!$E$19)*'Data &amp; Parameter'!$E$20*'Data &amp; Parameter'!$E$37*N1181</f>
        <v>0.63818956679213612</v>
      </c>
      <c r="P1181">
        <f>ROUNDUP(IF(D1181&gt;$D$4,0,($D$4-D1181+1)/365),0)</f>
        <v>0</v>
      </c>
      <c r="Q1181">
        <f>ROUNDUP(IF(D1181&gt;$D$5,0,($D$5-D1181+1)/365),0)</f>
        <v>1</v>
      </c>
      <c r="R1181" s="28">
        <f>IF(OR(P1181=1,Q1181=1),IF(D1181+364&lt;=$D$5,(D1181+364-$D$4+1)/365,IF(D1181&gt;$D$4,($D$5-D1181+1)/365,$D$6/365)),0)</f>
        <v>0.18356164383561643</v>
      </c>
      <c r="S1181" s="28">
        <f>'Data &amp; Parameter'!$E$16*'Data &amp; Parameter'!$E$17*('Data &amp; Parameter'!$E$18+'Data &amp; Parameter'!$E$19)*'Data &amp; Parameter'!$E$20*'Data &amp; Parameter'!$E$37*R1181</f>
        <v>0.63818956679213612</v>
      </c>
      <c r="T1181" s="28">
        <f t="shared" si="18"/>
        <v>1.2763791335842722</v>
      </c>
    </row>
    <row r="1182" spans="1:20" ht="15.75" customHeight="1" x14ac:dyDescent="0.35">
      <c r="A1182">
        <v>1175</v>
      </c>
      <c r="B1182" s="76">
        <v>44235</v>
      </c>
      <c r="C1182" s="1" t="s">
        <v>3797</v>
      </c>
      <c r="D1182" s="76">
        <v>44235</v>
      </c>
      <c r="E1182" s="1" t="s">
        <v>3798</v>
      </c>
      <c r="F1182" s="1" t="s">
        <v>3799</v>
      </c>
      <c r="G1182" s="1" t="s">
        <v>123</v>
      </c>
      <c r="H1182" s="1" t="s">
        <v>124</v>
      </c>
      <c r="I1182" s="1" t="s">
        <v>125</v>
      </c>
      <c r="J1182" s="1" t="s">
        <v>3781</v>
      </c>
      <c r="K1182" s="1" t="s">
        <v>3781</v>
      </c>
      <c r="L1182">
        <f>ROUNDUP(IF(B1182&gt;$D$4,0,($D$4-B1182+1)/365),0)</f>
        <v>0</v>
      </c>
      <c r="M1182">
        <f>ROUNDUP(IF(B1182&gt;$D$5,0,($D$5-B1182+1)/365),0)</f>
        <v>1</v>
      </c>
      <c r="N1182" s="28">
        <f>IF(OR(L1182=1,M1182=1),IF(B1182+364&lt;=$D$5,(B1182+364-$D$4+1)/365,IF(B1182&gt;$D$4,($D$5-B1182+1)/365,$D$6/365)),0)</f>
        <v>0.18356164383561643</v>
      </c>
      <c r="O1182" s="28">
        <f>'Data &amp; Parameter'!$E$16*'Data &amp; Parameter'!$E$17*('Data &amp; Parameter'!$E$18+'Data &amp; Parameter'!$E$19)*'Data &amp; Parameter'!$E$20*'Data &amp; Parameter'!$E$37*N1182</f>
        <v>0.63818956679213612</v>
      </c>
      <c r="P1182">
        <f>ROUNDUP(IF(D1182&gt;$D$4,0,($D$4-D1182+1)/365),0)</f>
        <v>0</v>
      </c>
      <c r="Q1182">
        <f>ROUNDUP(IF(D1182&gt;$D$5,0,($D$5-D1182+1)/365),0)</f>
        <v>1</v>
      </c>
      <c r="R1182" s="28">
        <f>IF(OR(P1182=1,Q1182=1),IF(D1182+364&lt;=$D$5,(D1182+364-$D$4+1)/365,IF(D1182&gt;$D$4,($D$5-D1182+1)/365,$D$6/365)),0)</f>
        <v>0.18356164383561643</v>
      </c>
      <c r="S1182" s="28">
        <f>'Data &amp; Parameter'!$E$16*'Data &amp; Parameter'!$E$17*('Data &amp; Parameter'!$E$18+'Data &amp; Parameter'!$E$19)*'Data &amp; Parameter'!$E$20*'Data &amp; Parameter'!$E$37*R1182</f>
        <v>0.63818956679213612</v>
      </c>
      <c r="T1182" s="28">
        <f t="shared" si="18"/>
        <v>1.2763791335842722</v>
      </c>
    </row>
    <row r="1183" spans="1:20" ht="15.75" customHeight="1" x14ac:dyDescent="0.35">
      <c r="A1183">
        <v>1176</v>
      </c>
      <c r="B1183" s="76">
        <v>44235</v>
      </c>
      <c r="C1183" s="1" t="s">
        <v>3800</v>
      </c>
      <c r="D1183" s="76">
        <v>44235</v>
      </c>
      <c r="E1183" s="1" t="s">
        <v>3801</v>
      </c>
      <c r="F1183" s="1" t="s">
        <v>3802</v>
      </c>
      <c r="G1183" s="1" t="s">
        <v>123</v>
      </c>
      <c r="H1183" s="1" t="s">
        <v>124</v>
      </c>
      <c r="I1183" s="1" t="s">
        <v>125</v>
      </c>
      <c r="J1183" s="1" t="s">
        <v>3781</v>
      </c>
      <c r="K1183" s="1" t="s">
        <v>2567</v>
      </c>
      <c r="L1183">
        <f>ROUNDUP(IF(B1183&gt;$D$4,0,($D$4-B1183+1)/365),0)</f>
        <v>0</v>
      </c>
      <c r="M1183">
        <f>ROUNDUP(IF(B1183&gt;$D$5,0,($D$5-B1183+1)/365),0)</f>
        <v>1</v>
      </c>
      <c r="N1183" s="28">
        <f>IF(OR(L1183=1,M1183=1),IF(B1183+364&lt;=$D$5,(B1183+364-$D$4+1)/365,IF(B1183&gt;$D$4,($D$5-B1183+1)/365,$D$6/365)),0)</f>
        <v>0.18356164383561643</v>
      </c>
      <c r="O1183" s="28">
        <f>'Data &amp; Parameter'!$E$16*'Data &amp; Parameter'!$E$17*('Data &amp; Parameter'!$E$18+'Data &amp; Parameter'!$E$19)*'Data &amp; Parameter'!$E$20*'Data &amp; Parameter'!$E$37*N1183</f>
        <v>0.63818956679213612</v>
      </c>
      <c r="P1183">
        <f>ROUNDUP(IF(D1183&gt;$D$4,0,($D$4-D1183+1)/365),0)</f>
        <v>0</v>
      </c>
      <c r="Q1183">
        <f>ROUNDUP(IF(D1183&gt;$D$5,0,($D$5-D1183+1)/365),0)</f>
        <v>1</v>
      </c>
      <c r="R1183" s="28">
        <f>IF(OR(P1183=1,Q1183=1),IF(D1183+364&lt;=$D$5,(D1183+364-$D$4+1)/365,IF(D1183&gt;$D$4,($D$5-D1183+1)/365,$D$6/365)),0)</f>
        <v>0.18356164383561643</v>
      </c>
      <c r="S1183" s="28">
        <f>'Data &amp; Parameter'!$E$16*'Data &amp; Parameter'!$E$17*('Data &amp; Parameter'!$E$18+'Data &amp; Parameter'!$E$19)*'Data &amp; Parameter'!$E$20*'Data &amp; Parameter'!$E$37*R1183</f>
        <v>0.63818956679213612</v>
      </c>
      <c r="T1183" s="28">
        <f t="shared" si="18"/>
        <v>1.2763791335842722</v>
      </c>
    </row>
    <row r="1184" spans="1:20" ht="15.75" customHeight="1" x14ac:dyDescent="0.35">
      <c r="A1184">
        <v>1177</v>
      </c>
      <c r="B1184" s="76">
        <v>44235</v>
      </c>
      <c r="C1184" s="1" t="s">
        <v>3803</v>
      </c>
      <c r="D1184" s="76">
        <v>44235</v>
      </c>
      <c r="E1184" s="1" t="s">
        <v>3804</v>
      </c>
      <c r="F1184" s="1" t="s">
        <v>3805</v>
      </c>
      <c r="G1184" s="1" t="s">
        <v>123</v>
      </c>
      <c r="H1184" s="1" t="s">
        <v>124</v>
      </c>
      <c r="I1184" s="1" t="s">
        <v>125</v>
      </c>
      <c r="J1184" s="1" t="s">
        <v>3781</v>
      </c>
      <c r="K1184" s="1" t="s">
        <v>2567</v>
      </c>
      <c r="L1184">
        <f>ROUNDUP(IF(B1184&gt;$D$4,0,($D$4-B1184+1)/365),0)</f>
        <v>0</v>
      </c>
      <c r="M1184">
        <f>ROUNDUP(IF(B1184&gt;$D$5,0,($D$5-B1184+1)/365),0)</f>
        <v>1</v>
      </c>
      <c r="N1184" s="28">
        <f>IF(OR(L1184=1,M1184=1),IF(B1184+364&lt;=$D$5,(B1184+364-$D$4+1)/365,IF(B1184&gt;$D$4,($D$5-B1184+1)/365,$D$6/365)),0)</f>
        <v>0.18356164383561643</v>
      </c>
      <c r="O1184" s="28">
        <f>'Data &amp; Parameter'!$E$16*'Data &amp; Parameter'!$E$17*('Data &amp; Parameter'!$E$18+'Data &amp; Parameter'!$E$19)*'Data &amp; Parameter'!$E$20*'Data &amp; Parameter'!$E$37*N1184</f>
        <v>0.63818956679213612</v>
      </c>
      <c r="P1184">
        <f>ROUNDUP(IF(D1184&gt;$D$4,0,($D$4-D1184+1)/365),0)</f>
        <v>0</v>
      </c>
      <c r="Q1184">
        <f>ROUNDUP(IF(D1184&gt;$D$5,0,($D$5-D1184+1)/365),0)</f>
        <v>1</v>
      </c>
      <c r="R1184" s="28">
        <f>IF(OR(P1184=1,Q1184=1),IF(D1184+364&lt;=$D$5,(D1184+364-$D$4+1)/365,IF(D1184&gt;$D$4,($D$5-D1184+1)/365,$D$6/365)),0)</f>
        <v>0.18356164383561643</v>
      </c>
      <c r="S1184" s="28">
        <f>'Data &amp; Parameter'!$E$16*'Data &amp; Parameter'!$E$17*('Data &amp; Parameter'!$E$18+'Data &amp; Parameter'!$E$19)*'Data &amp; Parameter'!$E$20*'Data &amp; Parameter'!$E$37*R1184</f>
        <v>0.63818956679213612</v>
      </c>
      <c r="T1184" s="28">
        <f t="shared" si="18"/>
        <v>1.2763791335842722</v>
      </c>
    </row>
    <row r="1185" spans="1:20" ht="15.75" customHeight="1" x14ac:dyDescent="0.35">
      <c r="A1185">
        <v>1178</v>
      </c>
      <c r="B1185" s="76">
        <v>44235</v>
      </c>
      <c r="C1185" s="1" t="s">
        <v>3806</v>
      </c>
      <c r="D1185" s="76">
        <v>44235</v>
      </c>
      <c r="E1185" s="1" t="s">
        <v>3807</v>
      </c>
      <c r="F1185" s="1" t="s">
        <v>3808</v>
      </c>
      <c r="G1185" s="1" t="s">
        <v>123</v>
      </c>
      <c r="H1185" s="1" t="s">
        <v>124</v>
      </c>
      <c r="I1185" s="1" t="s">
        <v>125</v>
      </c>
      <c r="J1185" s="1" t="s">
        <v>3781</v>
      </c>
      <c r="K1185" s="1" t="s">
        <v>2567</v>
      </c>
      <c r="L1185">
        <f>ROUNDUP(IF(B1185&gt;$D$4,0,($D$4-B1185+1)/365),0)</f>
        <v>0</v>
      </c>
      <c r="M1185">
        <f>ROUNDUP(IF(B1185&gt;$D$5,0,($D$5-B1185+1)/365),0)</f>
        <v>1</v>
      </c>
      <c r="N1185" s="28">
        <f>IF(OR(L1185=1,M1185=1),IF(B1185+364&lt;=$D$5,(B1185+364-$D$4+1)/365,IF(B1185&gt;$D$4,($D$5-B1185+1)/365,$D$6/365)),0)</f>
        <v>0.18356164383561643</v>
      </c>
      <c r="O1185" s="28">
        <f>'Data &amp; Parameter'!$E$16*'Data &amp; Parameter'!$E$17*('Data &amp; Parameter'!$E$18+'Data &amp; Parameter'!$E$19)*'Data &amp; Parameter'!$E$20*'Data &amp; Parameter'!$E$37*N1185</f>
        <v>0.63818956679213612</v>
      </c>
      <c r="P1185">
        <f>ROUNDUP(IF(D1185&gt;$D$4,0,($D$4-D1185+1)/365),0)</f>
        <v>0</v>
      </c>
      <c r="Q1185">
        <f>ROUNDUP(IF(D1185&gt;$D$5,0,($D$5-D1185+1)/365),0)</f>
        <v>1</v>
      </c>
      <c r="R1185" s="28">
        <f>IF(OR(P1185=1,Q1185=1),IF(D1185+364&lt;=$D$5,(D1185+364-$D$4+1)/365,IF(D1185&gt;$D$4,($D$5-D1185+1)/365,$D$6/365)),0)</f>
        <v>0.18356164383561643</v>
      </c>
      <c r="S1185" s="28">
        <f>'Data &amp; Parameter'!$E$16*'Data &amp; Parameter'!$E$17*('Data &amp; Parameter'!$E$18+'Data &amp; Parameter'!$E$19)*'Data &amp; Parameter'!$E$20*'Data &amp; Parameter'!$E$37*R1185</f>
        <v>0.63818956679213612</v>
      </c>
      <c r="T1185" s="28">
        <f t="shared" si="18"/>
        <v>1.2763791335842722</v>
      </c>
    </row>
    <row r="1186" spans="1:20" ht="15.75" customHeight="1" x14ac:dyDescent="0.35">
      <c r="A1186">
        <v>1179</v>
      </c>
      <c r="B1186" s="76">
        <v>44235</v>
      </c>
      <c r="C1186" s="1" t="s">
        <v>3809</v>
      </c>
      <c r="D1186" s="76">
        <v>44235</v>
      </c>
      <c r="E1186" s="1" t="s">
        <v>3810</v>
      </c>
      <c r="F1186" s="1" t="s">
        <v>3811</v>
      </c>
      <c r="G1186" s="1" t="s">
        <v>123</v>
      </c>
      <c r="H1186" s="1" t="s">
        <v>124</v>
      </c>
      <c r="I1186" s="1" t="s">
        <v>125</v>
      </c>
      <c r="J1186" s="1" t="s">
        <v>3781</v>
      </c>
      <c r="K1186" s="1" t="s">
        <v>2567</v>
      </c>
      <c r="L1186">
        <f>ROUNDUP(IF(B1186&gt;$D$4,0,($D$4-B1186+1)/365),0)</f>
        <v>0</v>
      </c>
      <c r="M1186">
        <f>ROUNDUP(IF(B1186&gt;$D$5,0,($D$5-B1186+1)/365),0)</f>
        <v>1</v>
      </c>
      <c r="N1186" s="28">
        <f>IF(OR(L1186=1,M1186=1),IF(B1186+364&lt;=$D$5,(B1186+364-$D$4+1)/365,IF(B1186&gt;$D$4,($D$5-B1186+1)/365,$D$6/365)),0)</f>
        <v>0.18356164383561643</v>
      </c>
      <c r="O1186" s="28">
        <f>'Data &amp; Parameter'!$E$16*'Data &amp; Parameter'!$E$17*('Data &amp; Parameter'!$E$18+'Data &amp; Parameter'!$E$19)*'Data &amp; Parameter'!$E$20*'Data &amp; Parameter'!$E$37*N1186</f>
        <v>0.63818956679213612</v>
      </c>
      <c r="P1186">
        <f>ROUNDUP(IF(D1186&gt;$D$4,0,($D$4-D1186+1)/365),0)</f>
        <v>0</v>
      </c>
      <c r="Q1186">
        <f>ROUNDUP(IF(D1186&gt;$D$5,0,($D$5-D1186+1)/365),0)</f>
        <v>1</v>
      </c>
      <c r="R1186" s="28">
        <f>IF(OR(P1186=1,Q1186=1),IF(D1186+364&lt;=$D$5,(D1186+364-$D$4+1)/365,IF(D1186&gt;$D$4,($D$5-D1186+1)/365,$D$6/365)),0)</f>
        <v>0.18356164383561643</v>
      </c>
      <c r="S1186" s="28">
        <f>'Data &amp; Parameter'!$E$16*'Data &amp; Parameter'!$E$17*('Data &amp; Parameter'!$E$18+'Data &amp; Parameter'!$E$19)*'Data &amp; Parameter'!$E$20*'Data &amp; Parameter'!$E$37*R1186</f>
        <v>0.63818956679213612</v>
      </c>
      <c r="T1186" s="28">
        <f t="shared" si="18"/>
        <v>1.2763791335842722</v>
      </c>
    </row>
    <row r="1187" spans="1:20" ht="15.75" customHeight="1" x14ac:dyDescent="0.35">
      <c r="A1187">
        <v>1180</v>
      </c>
      <c r="B1187" s="76">
        <v>44235</v>
      </c>
      <c r="C1187" s="1" t="s">
        <v>3812</v>
      </c>
      <c r="D1187" s="76">
        <v>44235</v>
      </c>
      <c r="E1187" s="1" t="s">
        <v>3813</v>
      </c>
      <c r="F1187" s="1" t="s">
        <v>3814</v>
      </c>
      <c r="G1187" s="1" t="s">
        <v>123</v>
      </c>
      <c r="H1187" s="1" t="s">
        <v>124</v>
      </c>
      <c r="I1187" s="1" t="s">
        <v>125</v>
      </c>
      <c r="J1187" s="1" t="s">
        <v>3781</v>
      </c>
      <c r="K1187" s="1" t="s">
        <v>3815</v>
      </c>
      <c r="L1187">
        <f>ROUNDUP(IF(B1187&gt;$D$4,0,($D$4-B1187+1)/365),0)</f>
        <v>0</v>
      </c>
      <c r="M1187">
        <f>ROUNDUP(IF(B1187&gt;$D$5,0,($D$5-B1187+1)/365),0)</f>
        <v>1</v>
      </c>
      <c r="N1187" s="28">
        <f>IF(OR(L1187=1,M1187=1),IF(B1187+364&lt;=$D$5,(B1187+364-$D$4+1)/365,IF(B1187&gt;$D$4,($D$5-B1187+1)/365,$D$6/365)),0)</f>
        <v>0.18356164383561643</v>
      </c>
      <c r="O1187" s="28">
        <f>'Data &amp; Parameter'!$E$16*'Data &amp; Parameter'!$E$17*('Data &amp; Parameter'!$E$18+'Data &amp; Parameter'!$E$19)*'Data &amp; Parameter'!$E$20*'Data &amp; Parameter'!$E$37*N1187</f>
        <v>0.63818956679213612</v>
      </c>
      <c r="P1187">
        <f>ROUNDUP(IF(D1187&gt;$D$4,0,($D$4-D1187+1)/365),0)</f>
        <v>0</v>
      </c>
      <c r="Q1187">
        <f>ROUNDUP(IF(D1187&gt;$D$5,0,($D$5-D1187+1)/365),0)</f>
        <v>1</v>
      </c>
      <c r="R1187" s="28">
        <f>IF(OR(P1187=1,Q1187=1),IF(D1187+364&lt;=$D$5,(D1187+364-$D$4+1)/365,IF(D1187&gt;$D$4,($D$5-D1187+1)/365,$D$6/365)),0)</f>
        <v>0.18356164383561643</v>
      </c>
      <c r="S1187" s="28">
        <f>'Data &amp; Parameter'!$E$16*'Data &amp; Parameter'!$E$17*('Data &amp; Parameter'!$E$18+'Data &amp; Parameter'!$E$19)*'Data &amp; Parameter'!$E$20*'Data &amp; Parameter'!$E$37*R1187</f>
        <v>0.63818956679213612</v>
      </c>
      <c r="T1187" s="28">
        <f t="shared" si="18"/>
        <v>1.2763791335842722</v>
      </c>
    </row>
    <row r="1188" spans="1:20" ht="15.75" customHeight="1" x14ac:dyDescent="0.35">
      <c r="A1188">
        <v>1181</v>
      </c>
      <c r="B1188" s="76">
        <v>44235</v>
      </c>
      <c r="C1188" s="1" t="s">
        <v>3816</v>
      </c>
      <c r="D1188" s="76">
        <v>44235</v>
      </c>
      <c r="E1188" s="1" t="s">
        <v>3817</v>
      </c>
      <c r="F1188" s="1" t="s">
        <v>3818</v>
      </c>
      <c r="G1188" s="1" t="s">
        <v>123</v>
      </c>
      <c r="H1188" s="1" t="s">
        <v>124</v>
      </c>
      <c r="I1188" s="1" t="s">
        <v>125</v>
      </c>
      <c r="J1188" s="1" t="s">
        <v>3781</v>
      </c>
      <c r="K1188" s="1" t="s">
        <v>2567</v>
      </c>
      <c r="L1188">
        <f>ROUNDUP(IF(B1188&gt;$D$4,0,($D$4-B1188+1)/365),0)</f>
        <v>0</v>
      </c>
      <c r="M1188">
        <f>ROUNDUP(IF(B1188&gt;$D$5,0,($D$5-B1188+1)/365),0)</f>
        <v>1</v>
      </c>
      <c r="N1188" s="28">
        <f>IF(OR(L1188=1,M1188=1),IF(B1188+364&lt;=$D$5,(B1188+364-$D$4+1)/365,IF(B1188&gt;$D$4,($D$5-B1188+1)/365,$D$6/365)),0)</f>
        <v>0.18356164383561643</v>
      </c>
      <c r="O1188" s="28">
        <f>'Data &amp; Parameter'!$E$16*'Data &amp; Parameter'!$E$17*('Data &amp; Parameter'!$E$18+'Data &amp; Parameter'!$E$19)*'Data &amp; Parameter'!$E$20*'Data &amp; Parameter'!$E$37*N1188</f>
        <v>0.63818956679213612</v>
      </c>
      <c r="P1188">
        <f>ROUNDUP(IF(D1188&gt;$D$4,0,($D$4-D1188+1)/365),0)</f>
        <v>0</v>
      </c>
      <c r="Q1188">
        <f>ROUNDUP(IF(D1188&gt;$D$5,0,($D$5-D1188+1)/365),0)</f>
        <v>1</v>
      </c>
      <c r="R1188" s="28">
        <f>IF(OR(P1188=1,Q1188=1),IF(D1188+364&lt;=$D$5,(D1188+364-$D$4+1)/365,IF(D1188&gt;$D$4,($D$5-D1188+1)/365,$D$6/365)),0)</f>
        <v>0.18356164383561643</v>
      </c>
      <c r="S1188" s="28">
        <f>'Data &amp; Parameter'!$E$16*'Data &amp; Parameter'!$E$17*('Data &amp; Parameter'!$E$18+'Data &amp; Parameter'!$E$19)*'Data &amp; Parameter'!$E$20*'Data &amp; Parameter'!$E$37*R1188</f>
        <v>0.63818956679213612</v>
      </c>
      <c r="T1188" s="28">
        <f t="shared" si="18"/>
        <v>1.2763791335842722</v>
      </c>
    </row>
    <row r="1189" spans="1:20" ht="15.75" customHeight="1" x14ac:dyDescent="0.35">
      <c r="A1189">
        <v>1182</v>
      </c>
      <c r="B1189" s="76">
        <v>44235</v>
      </c>
      <c r="C1189" s="1" t="s">
        <v>3819</v>
      </c>
      <c r="D1189" s="76">
        <v>44235</v>
      </c>
      <c r="E1189" s="1" t="s">
        <v>3820</v>
      </c>
      <c r="F1189" s="1" t="s">
        <v>3821</v>
      </c>
      <c r="G1189" s="1" t="s">
        <v>123</v>
      </c>
      <c r="H1189" s="1" t="s">
        <v>124</v>
      </c>
      <c r="I1189" s="1" t="s">
        <v>125</v>
      </c>
      <c r="J1189" s="1" t="s">
        <v>3781</v>
      </c>
      <c r="K1189" s="1" t="s">
        <v>2567</v>
      </c>
      <c r="L1189">
        <f>ROUNDUP(IF(B1189&gt;$D$4,0,($D$4-B1189+1)/365),0)</f>
        <v>0</v>
      </c>
      <c r="M1189">
        <f>ROUNDUP(IF(B1189&gt;$D$5,0,($D$5-B1189+1)/365),0)</f>
        <v>1</v>
      </c>
      <c r="N1189" s="28">
        <f>IF(OR(L1189=1,M1189=1),IF(B1189+364&lt;=$D$5,(B1189+364-$D$4+1)/365,IF(B1189&gt;$D$4,($D$5-B1189+1)/365,$D$6/365)),0)</f>
        <v>0.18356164383561643</v>
      </c>
      <c r="O1189" s="28">
        <f>'Data &amp; Parameter'!$E$16*'Data &amp; Parameter'!$E$17*('Data &amp; Parameter'!$E$18+'Data &amp; Parameter'!$E$19)*'Data &amp; Parameter'!$E$20*'Data &amp; Parameter'!$E$37*N1189</f>
        <v>0.63818956679213612</v>
      </c>
      <c r="P1189">
        <f>ROUNDUP(IF(D1189&gt;$D$4,0,($D$4-D1189+1)/365),0)</f>
        <v>0</v>
      </c>
      <c r="Q1189">
        <f>ROUNDUP(IF(D1189&gt;$D$5,0,($D$5-D1189+1)/365),0)</f>
        <v>1</v>
      </c>
      <c r="R1189" s="28">
        <f>IF(OR(P1189=1,Q1189=1),IF(D1189+364&lt;=$D$5,(D1189+364-$D$4+1)/365,IF(D1189&gt;$D$4,($D$5-D1189+1)/365,$D$6/365)),0)</f>
        <v>0.18356164383561643</v>
      </c>
      <c r="S1189" s="28">
        <f>'Data &amp; Parameter'!$E$16*'Data &amp; Parameter'!$E$17*('Data &amp; Parameter'!$E$18+'Data &amp; Parameter'!$E$19)*'Data &amp; Parameter'!$E$20*'Data &amp; Parameter'!$E$37*R1189</f>
        <v>0.63818956679213612</v>
      </c>
      <c r="T1189" s="28">
        <f t="shared" si="18"/>
        <v>1.2763791335842722</v>
      </c>
    </row>
    <row r="1190" spans="1:20" ht="15.75" customHeight="1" x14ac:dyDescent="0.35">
      <c r="A1190">
        <v>1183</v>
      </c>
      <c r="B1190" s="76">
        <v>44235</v>
      </c>
      <c r="C1190" s="1" t="s">
        <v>3822</v>
      </c>
      <c r="D1190" s="76">
        <v>44235</v>
      </c>
      <c r="E1190" s="1" t="s">
        <v>3823</v>
      </c>
      <c r="F1190" s="1" t="s">
        <v>3824</v>
      </c>
      <c r="G1190" s="1" t="s">
        <v>123</v>
      </c>
      <c r="H1190" s="1" t="s">
        <v>124</v>
      </c>
      <c r="I1190" s="1" t="s">
        <v>125</v>
      </c>
      <c r="J1190" s="1" t="s">
        <v>3781</v>
      </c>
      <c r="K1190" s="1" t="s">
        <v>3815</v>
      </c>
      <c r="L1190">
        <f>ROUNDUP(IF(B1190&gt;$D$4,0,($D$4-B1190+1)/365),0)</f>
        <v>0</v>
      </c>
      <c r="M1190">
        <f>ROUNDUP(IF(B1190&gt;$D$5,0,($D$5-B1190+1)/365),0)</f>
        <v>1</v>
      </c>
      <c r="N1190" s="28">
        <f>IF(OR(L1190=1,M1190=1),IF(B1190+364&lt;=$D$5,(B1190+364-$D$4+1)/365,IF(B1190&gt;$D$4,($D$5-B1190+1)/365,$D$6/365)),0)</f>
        <v>0.18356164383561643</v>
      </c>
      <c r="O1190" s="28">
        <f>'Data &amp; Parameter'!$E$16*'Data &amp; Parameter'!$E$17*('Data &amp; Parameter'!$E$18+'Data &amp; Parameter'!$E$19)*'Data &amp; Parameter'!$E$20*'Data &amp; Parameter'!$E$37*N1190</f>
        <v>0.63818956679213612</v>
      </c>
      <c r="P1190">
        <f>ROUNDUP(IF(D1190&gt;$D$4,0,($D$4-D1190+1)/365),0)</f>
        <v>0</v>
      </c>
      <c r="Q1190">
        <f>ROUNDUP(IF(D1190&gt;$D$5,0,($D$5-D1190+1)/365),0)</f>
        <v>1</v>
      </c>
      <c r="R1190" s="28">
        <f>IF(OR(P1190=1,Q1190=1),IF(D1190+364&lt;=$D$5,(D1190+364-$D$4+1)/365,IF(D1190&gt;$D$4,($D$5-D1190+1)/365,$D$6/365)),0)</f>
        <v>0.18356164383561643</v>
      </c>
      <c r="S1190" s="28">
        <f>'Data &amp; Parameter'!$E$16*'Data &amp; Parameter'!$E$17*('Data &amp; Parameter'!$E$18+'Data &amp; Parameter'!$E$19)*'Data &amp; Parameter'!$E$20*'Data &amp; Parameter'!$E$37*R1190</f>
        <v>0.63818956679213612</v>
      </c>
      <c r="T1190" s="28">
        <f t="shared" si="18"/>
        <v>1.2763791335842722</v>
      </c>
    </row>
    <row r="1191" spans="1:20" ht="15.75" customHeight="1" x14ac:dyDescent="0.35">
      <c r="A1191">
        <v>1184</v>
      </c>
      <c r="B1191" s="76">
        <v>44235</v>
      </c>
      <c r="C1191" s="1" t="s">
        <v>3825</v>
      </c>
      <c r="D1191" s="76">
        <v>44235</v>
      </c>
      <c r="E1191" s="1" t="s">
        <v>3826</v>
      </c>
      <c r="F1191" s="1" t="s">
        <v>3827</v>
      </c>
      <c r="G1191" s="1" t="s">
        <v>123</v>
      </c>
      <c r="H1191" s="1" t="s">
        <v>124</v>
      </c>
      <c r="I1191" s="1" t="s">
        <v>125</v>
      </c>
      <c r="J1191" s="1" t="s">
        <v>3828</v>
      </c>
      <c r="K1191" s="1" t="s">
        <v>3829</v>
      </c>
      <c r="L1191">
        <f>ROUNDUP(IF(B1191&gt;$D$4,0,($D$4-B1191+1)/365),0)</f>
        <v>0</v>
      </c>
      <c r="M1191">
        <f>ROUNDUP(IF(B1191&gt;$D$5,0,($D$5-B1191+1)/365),0)</f>
        <v>1</v>
      </c>
      <c r="N1191" s="28">
        <f>IF(OR(L1191=1,M1191=1),IF(B1191+364&lt;=$D$5,(B1191+364-$D$4+1)/365,IF(B1191&gt;$D$4,($D$5-B1191+1)/365,$D$6/365)),0)</f>
        <v>0.18356164383561643</v>
      </c>
      <c r="O1191" s="28">
        <f>'Data &amp; Parameter'!$E$16*'Data &amp; Parameter'!$E$17*('Data &amp; Parameter'!$E$18+'Data &amp; Parameter'!$E$19)*'Data &amp; Parameter'!$E$20*'Data &amp; Parameter'!$E$37*N1191</f>
        <v>0.63818956679213612</v>
      </c>
      <c r="P1191">
        <f>ROUNDUP(IF(D1191&gt;$D$4,0,($D$4-D1191+1)/365),0)</f>
        <v>0</v>
      </c>
      <c r="Q1191">
        <f>ROUNDUP(IF(D1191&gt;$D$5,0,($D$5-D1191+1)/365),0)</f>
        <v>1</v>
      </c>
      <c r="R1191" s="28">
        <f>IF(OR(P1191=1,Q1191=1),IF(D1191+364&lt;=$D$5,(D1191+364-$D$4+1)/365,IF(D1191&gt;$D$4,($D$5-D1191+1)/365,$D$6/365)),0)</f>
        <v>0.18356164383561643</v>
      </c>
      <c r="S1191" s="28">
        <f>'Data &amp; Parameter'!$E$16*'Data &amp; Parameter'!$E$17*('Data &amp; Parameter'!$E$18+'Data &amp; Parameter'!$E$19)*'Data &amp; Parameter'!$E$20*'Data &amp; Parameter'!$E$37*R1191</f>
        <v>0.63818956679213612</v>
      </c>
      <c r="T1191" s="28">
        <f t="shared" si="18"/>
        <v>1.2763791335842722</v>
      </c>
    </row>
    <row r="1192" spans="1:20" ht="15.75" customHeight="1" x14ac:dyDescent="0.35">
      <c r="A1192">
        <v>1185</v>
      </c>
      <c r="B1192" s="76">
        <v>44235</v>
      </c>
      <c r="C1192" s="1" t="s">
        <v>3830</v>
      </c>
      <c r="D1192" s="76">
        <v>44235</v>
      </c>
      <c r="E1192" s="1" t="s">
        <v>3831</v>
      </c>
      <c r="F1192" s="1" t="s">
        <v>3832</v>
      </c>
      <c r="G1192" s="1" t="s">
        <v>123</v>
      </c>
      <c r="H1192" s="1" t="s">
        <v>124</v>
      </c>
      <c r="I1192" s="1" t="s">
        <v>125</v>
      </c>
      <c r="J1192" s="1" t="s">
        <v>3781</v>
      </c>
      <c r="K1192" s="1" t="s">
        <v>2567</v>
      </c>
      <c r="L1192">
        <f>ROUNDUP(IF(B1192&gt;$D$4,0,($D$4-B1192+1)/365),0)</f>
        <v>0</v>
      </c>
      <c r="M1192">
        <f>ROUNDUP(IF(B1192&gt;$D$5,0,($D$5-B1192+1)/365),0)</f>
        <v>1</v>
      </c>
      <c r="N1192" s="28">
        <f>IF(OR(L1192=1,M1192=1),IF(B1192+364&lt;=$D$5,(B1192+364-$D$4+1)/365,IF(B1192&gt;$D$4,($D$5-B1192+1)/365,$D$6/365)),0)</f>
        <v>0.18356164383561643</v>
      </c>
      <c r="O1192" s="28">
        <f>'Data &amp; Parameter'!$E$16*'Data &amp; Parameter'!$E$17*('Data &amp; Parameter'!$E$18+'Data &amp; Parameter'!$E$19)*'Data &amp; Parameter'!$E$20*'Data &amp; Parameter'!$E$37*N1192</f>
        <v>0.63818956679213612</v>
      </c>
      <c r="P1192">
        <f>ROUNDUP(IF(D1192&gt;$D$4,0,($D$4-D1192+1)/365),0)</f>
        <v>0</v>
      </c>
      <c r="Q1192">
        <f>ROUNDUP(IF(D1192&gt;$D$5,0,($D$5-D1192+1)/365),0)</f>
        <v>1</v>
      </c>
      <c r="R1192" s="28">
        <f>IF(OR(P1192=1,Q1192=1),IF(D1192+364&lt;=$D$5,(D1192+364-$D$4+1)/365,IF(D1192&gt;$D$4,($D$5-D1192+1)/365,$D$6/365)),0)</f>
        <v>0.18356164383561643</v>
      </c>
      <c r="S1192" s="28">
        <f>'Data &amp; Parameter'!$E$16*'Data &amp; Parameter'!$E$17*('Data &amp; Parameter'!$E$18+'Data &amp; Parameter'!$E$19)*'Data &amp; Parameter'!$E$20*'Data &amp; Parameter'!$E$37*R1192</f>
        <v>0.63818956679213612</v>
      </c>
      <c r="T1192" s="28">
        <f t="shared" si="18"/>
        <v>1.2763791335842722</v>
      </c>
    </row>
    <row r="1193" spans="1:20" ht="15.75" customHeight="1" x14ac:dyDescent="0.35">
      <c r="A1193">
        <v>1186</v>
      </c>
      <c r="B1193" s="76">
        <v>44235</v>
      </c>
      <c r="C1193" s="1" t="s">
        <v>3833</v>
      </c>
      <c r="D1193" s="76">
        <v>44235</v>
      </c>
      <c r="E1193" s="1" t="s">
        <v>3834</v>
      </c>
      <c r="F1193" s="1" t="s">
        <v>3835</v>
      </c>
      <c r="G1193" s="1" t="s">
        <v>123</v>
      </c>
      <c r="H1193" s="1" t="s">
        <v>124</v>
      </c>
      <c r="I1193" s="1" t="s">
        <v>125</v>
      </c>
      <c r="J1193" s="1" t="s">
        <v>3836</v>
      </c>
      <c r="K1193" s="1" t="s">
        <v>3815</v>
      </c>
      <c r="L1193">
        <f>ROUNDUP(IF(B1193&gt;$D$4,0,($D$4-B1193+1)/365),0)</f>
        <v>0</v>
      </c>
      <c r="M1193">
        <f>ROUNDUP(IF(B1193&gt;$D$5,0,($D$5-B1193+1)/365),0)</f>
        <v>1</v>
      </c>
      <c r="N1193" s="28">
        <f>IF(OR(L1193=1,M1193=1),IF(B1193+364&lt;=$D$5,(B1193+364-$D$4+1)/365,IF(B1193&gt;$D$4,($D$5-B1193+1)/365,$D$6/365)),0)</f>
        <v>0.18356164383561643</v>
      </c>
      <c r="O1193" s="28">
        <f>'Data &amp; Parameter'!$E$16*'Data &amp; Parameter'!$E$17*('Data &amp; Parameter'!$E$18+'Data &amp; Parameter'!$E$19)*'Data &amp; Parameter'!$E$20*'Data &amp; Parameter'!$E$37*N1193</f>
        <v>0.63818956679213612</v>
      </c>
      <c r="P1193">
        <f>ROUNDUP(IF(D1193&gt;$D$4,0,($D$4-D1193+1)/365),0)</f>
        <v>0</v>
      </c>
      <c r="Q1193">
        <f>ROUNDUP(IF(D1193&gt;$D$5,0,($D$5-D1193+1)/365),0)</f>
        <v>1</v>
      </c>
      <c r="R1193" s="28">
        <f>IF(OR(P1193=1,Q1193=1),IF(D1193+364&lt;=$D$5,(D1193+364-$D$4+1)/365,IF(D1193&gt;$D$4,($D$5-D1193+1)/365,$D$6/365)),0)</f>
        <v>0.18356164383561643</v>
      </c>
      <c r="S1193" s="28">
        <f>'Data &amp; Parameter'!$E$16*'Data &amp; Parameter'!$E$17*('Data &amp; Parameter'!$E$18+'Data &amp; Parameter'!$E$19)*'Data &amp; Parameter'!$E$20*'Data &amp; Parameter'!$E$37*R1193</f>
        <v>0.63818956679213612</v>
      </c>
      <c r="T1193" s="28">
        <f t="shared" si="18"/>
        <v>1.2763791335842722</v>
      </c>
    </row>
    <row r="1194" spans="1:20" ht="15.75" customHeight="1" x14ac:dyDescent="0.35">
      <c r="A1194">
        <v>1187</v>
      </c>
      <c r="B1194" s="76">
        <v>44235</v>
      </c>
      <c r="C1194" s="1" t="s">
        <v>3837</v>
      </c>
      <c r="D1194" s="76">
        <v>44235</v>
      </c>
      <c r="E1194" s="1" t="s">
        <v>3838</v>
      </c>
      <c r="F1194" s="1" t="s">
        <v>3839</v>
      </c>
      <c r="G1194" s="1" t="s">
        <v>123</v>
      </c>
      <c r="H1194" s="1" t="s">
        <v>124</v>
      </c>
      <c r="I1194" s="1" t="s">
        <v>125</v>
      </c>
      <c r="J1194" s="1" t="s">
        <v>3781</v>
      </c>
      <c r="K1194" s="1" t="s">
        <v>3815</v>
      </c>
      <c r="L1194">
        <f>ROUNDUP(IF(B1194&gt;$D$4,0,($D$4-B1194+1)/365),0)</f>
        <v>0</v>
      </c>
      <c r="M1194">
        <f>ROUNDUP(IF(B1194&gt;$D$5,0,($D$5-B1194+1)/365),0)</f>
        <v>1</v>
      </c>
      <c r="N1194" s="28">
        <f>IF(OR(L1194=1,M1194=1),IF(B1194+364&lt;=$D$5,(B1194+364-$D$4+1)/365,IF(B1194&gt;$D$4,($D$5-B1194+1)/365,$D$6/365)),0)</f>
        <v>0.18356164383561643</v>
      </c>
      <c r="O1194" s="28">
        <f>'Data &amp; Parameter'!$E$16*'Data &amp; Parameter'!$E$17*('Data &amp; Parameter'!$E$18+'Data &amp; Parameter'!$E$19)*'Data &amp; Parameter'!$E$20*'Data &amp; Parameter'!$E$37*N1194</f>
        <v>0.63818956679213612</v>
      </c>
      <c r="P1194">
        <f>ROUNDUP(IF(D1194&gt;$D$4,0,($D$4-D1194+1)/365),0)</f>
        <v>0</v>
      </c>
      <c r="Q1194">
        <f>ROUNDUP(IF(D1194&gt;$D$5,0,($D$5-D1194+1)/365),0)</f>
        <v>1</v>
      </c>
      <c r="R1194" s="28">
        <f>IF(OR(P1194=1,Q1194=1),IF(D1194+364&lt;=$D$5,(D1194+364-$D$4+1)/365,IF(D1194&gt;$D$4,($D$5-D1194+1)/365,$D$6/365)),0)</f>
        <v>0.18356164383561643</v>
      </c>
      <c r="S1194" s="28">
        <f>'Data &amp; Parameter'!$E$16*'Data &amp; Parameter'!$E$17*('Data &amp; Parameter'!$E$18+'Data &amp; Parameter'!$E$19)*'Data &amp; Parameter'!$E$20*'Data &amp; Parameter'!$E$37*R1194</f>
        <v>0.63818956679213612</v>
      </c>
      <c r="T1194" s="28">
        <f t="shared" si="18"/>
        <v>1.2763791335842722</v>
      </c>
    </row>
    <row r="1195" spans="1:20" ht="15.75" customHeight="1" x14ac:dyDescent="0.35">
      <c r="A1195">
        <v>1188</v>
      </c>
      <c r="B1195" s="76">
        <v>44235</v>
      </c>
      <c r="C1195" s="1" t="s">
        <v>3840</v>
      </c>
      <c r="D1195" s="76">
        <v>44235</v>
      </c>
      <c r="E1195" s="1" t="s">
        <v>3841</v>
      </c>
      <c r="F1195" s="1" t="s">
        <v>3842</v>
      </c>
      <c r="G1195" s="1" t="s">
        <v>123</v>
      </c>
      <c r="H1195" s="1" t="s">
        <v>124</v>
      </c>
      <c r="I1195" s="1" t="s">
        <v>125</v>
      </c>
      <c r="J1195" s="1" t="s">
        <v>3781</v>
      </c>
      <c r="K1195" s="1" t="s">
        <v>3829</v>
      </c>
      <c r="L1195">
        <f>ROUNDUP(IF(B1195&gt;$D$4,0,($D$4-B1195+1)/365),0)</f>
        <v>0</v>
      </c>
      <c r="M1195">
        <f>ROUNDUP(IF(B1195&gt;$D$5,0,($D$5-B1195+1)/365),0)</f>
        <v>1</v>
      </c>
      <c r="N1195" s="28">
        <f>IF(OR(L1195=1,M1195=1),IF(B1195+364&lt;=$D$5,(B1195+364-$D$4+1)/365,IF(B1195&gt;$D$4,($D$5-B1195+1)/365,$D$6/365)),0)</f>
        <v>0.18356164383561643</v>
      </c>
      <c r="O1195" s="28">
        <f>'Data &amp; Parameter'!$E$16*'Data &amp; Parameter'!$E$17*('Data &amp; Parameter'!$E$18+'Data &amp; Parameter'!$E$19)*'Data &amp; Parameter'!$E$20*'Data &amp; Parameter'!$E$37*N1195</f>
        <v>0.63818956679213612</v>
      </c>
      <c r="P1195">
        <f>ROUNDUP(IF(D1195&gt;$D$4,0,($D$4-D1195+1)/365),0)</f>
        <v>0</v>
      </c>
      <c r="Q1195">
        <f>ROUNDUP(IF(D1195&gt;$D$5,0,($D$5-D1195+1)/365),0)</f>
        <v>1</v>
      </c>
      <c r="R1195" s="28">
        <f>IF(OR(P1195=1,Q1195=1),IF(D1195+364&lt;=$D$5,(D1195+364-$D$4+1)/365,IF(D1195&gt;$D$4,($D$5-D1195+1)/365,$D$6/365)),0)</f>
        <v>0.18356164383561643</v>
      </c>
      <c r="S1195" s="28">
        <f>'Data &amp; Parameter'!$E$16*'Data &amp; Parameter'!$E$17*('Data &amp; Parameter'!$E$18+'Data &amp; Parameter'!$E$19)*'Data &amp; Parameter'!$E$20*'Data &amp; Parameter'!$E$37*R1195</f>
        <v>0.63818956679213612</v>
      </c>
      <c r="T1195" s="28">
        <f t="shared" si="18"/>
        <v>1.2763791335842722</v>
      </c>
    </row>
    <row r="1196" spans="1:20" ht="15.75" customHeight="1" x14ac:dyDescent="0.35">
      <c r="A1196">
        <v>1189</v>
      </c>
      <c r="B1196" s="76">
        <v>44235</v>
      </c>
      <c r="C1196" s="1" t="s">
        <v>3843</v>
      </c>
      <c r="D1196" s="76">
        <v>44235</v>
      </c>
      <c r="E1196" s="1" t="s">
        <v>3844</v>
      </c>
      <c r="F1196" s="1" t="s">
        <v>3845</v>
      </c>
      <c r="G1196" s="1" t="s">
        <v>123</v>
      </c>
      <c r="H1196" s="1" t="s">
        <v>124</v>
      </c>
      <c r="I1196" s="1" t="s">
        <v>125</v>
      </c>
      <c r="J1196" s="1" t="s">
        <v>3781</v>
      </c>
      <c r="K1196" s="1" t="s">
        <v>3846</v>
      </c>
      <c r="L1196">
        <f>ROUNDUP(IF(B1196&gt;$D$4,0,($D$4-B1196+1)/365),0)</f>
        <v>0</v>
      </c>
      <c r="M1196">
        <f>ROUNDUP(IF(B1196&gt;$D$5,0,($D$5-B1196+1)/365),0)</f>
        <v>1</v>
      </c>
      <c r="N1196" s="28">
        <f>IF(OR(L1196=1,M1196=1),IF(B1196+364&lt;=$D$5,(B1196+364-$D$4+1)/365,IF(B1196&gt;$D$4,($D$5-B1196+1)/365,$D$6/365)),0)</f>
        <v>0.18356164383561643</v>
      </c>
      <c r="O1196" s="28">
        <f>'Data &amp; Parameter'!$E$16*'Data &amp; Parameter'!$E$17*('Data &amp; Parameter'!$E$18+'Data &amp; Parameter'!$E$19)*'Data &amp; Parameter'!$E$20*'Data &amp; Parameter'!$E$37*N1196</f>
        <v>0.63818956679213612</v>
      </c>
      <c r="P1196">
        <f>ROUNDUP(IF(D1196&gt;$D$4,0,($D$4-D1196+1)/365),0)</f>
        <v>0</v>
      </c>
      <c r="Q1196">
        <f>ROUNDUP(IF(D1196&gt;$D$5,0,($D$5-D1196+1)/365),0)</f>
        <v>1</v>
      </c>
      <c r="R1196" s="28">
        <f>IF(OR(P1196=1,Q1196=1),IF(D1196+364&lt;=$D$5,(D1196+364-$D$4+1)/365,IF(D1196&gt;$D$4,($D$5-D1196+1)/365,$D$6/365)),0)</f>
        <v>0.18356164383561643</v>
      </c>
      <c r="S1196" s="28">
        <f>'Data &amp; Parameter'!$E$16*'Data &amp; Parameter'!$E$17*('Data &amp; Parameter'!$E$18+'Data &amp; Parameter'!$E$19)*'Data &amp; Parameter'!$E$20*'Data &amp; Parameter'!$E$37*R1196</f>
        <v>0.63818956679213612</v>
      </c>
      <c r="T1196" s="28">
        <f t="shared" si="18"/>
        <v>1.2763791335842722</v>
      </c>
    </row>
    <row r="1197" spans="1:20" ht="15.75" customHeight="1" x14ac:dyDescent="0.35">
      <c r="A1197">
        <v>1190</v>
      </c>
      <c r="B1197" s="76">
        <v>44235</v>
      </c>
      <c r="C1197" s="1" t="s">
        <v>3847</v>
      </c>
      <c r="D1197" s="76">
        <v>44235</v>
      </c>
      <c r="E1197" s="1" t="s">
        <v>3848</v>
      </c>
      <c r="F1197" s="1" t="s">
        <v>3849</v>
      </c>
      <c r="G1197" s="1" t="s">
        <v>123</v>
      </c>
      <c r="H1197" s="1" t="s">
        <v>124</v>
      </c>
      <c r="I1197" s="1" t="s">
        <v>125</v>
      </c>
      <c r="J1197" s="1" t="s">
        <v>3781</v>
      </c>
      <c r="K1197" s="1" t="s">
        <v>3850</v>
      </c>
      <c r="L1197">
        <f>ROUNDUP(IF(B1197&gt;$D$4,0,($D$4-B1197+1)/365),0)</f>
        <v>0</v>
      </c>
      <c r="M1197">
        <f>ROUNDUP(IF(B1197&gt;$D$5,0,($D$5-B1197+1)/365),0)</f>
        <v>1</v>
      </c>
      <c r="N1197" s="28">
        <f>IF(OR(L1197=1,M1197=1),IF(B1197+364&lt;=$D$5,(B1197+364-$D$4+1)/365,IF(B1197&gt;$D$4,($D$5-B1197+1)/365,$D$6/365)),0)</f>
        <v>0.18356164383561643</v>
      </c>
      <c r="O1197" s="28">
        <f>'Data &amp; Parameter'!$E$16*'Data &amp; Parameter'!$E$17*('Data &amp; Parameter'!$E$18+'Data &amp; Parameter'!$E$19)*'Data &amp; Parameter'!$E$20*'Data &amp; Parameter'!$E$37*N1197</f>
        <v>0.63818956679213612</v>
      </c>
      <c r="P1197">
        <f>ROUNDUP(IF(D1197&gt;$D$4,0,($D$4-D1197+1)/365),0)</f>
        <v>0</v>
      </c>
      <c r="Q1197">
        <f>ROUNDUP(IF(D1197&gt;$D$5,0,($D$5-D1197+1)/365),0)</f>
        <v>1</v>
      </c>
      <c r="R1197" s="28">
        <f>IF(OR(P1197=1,Q1197=1),IF(D1197+364&lt;=$D$5,(D1197+364-$D$4+1)/365,IF(D1197&gt;$D$4,($D$5-D1197+1)/365,$D$6/365)),0)</f>
        <v>0.18356164383561643</v>
      </c>
      <c r="S1197" s="28">
        <f>'Data &amp; Parameter'!$E$16*'Data &amp; Parameter'!$E$17*('Data &amp; Parameter'!$E$18+'Data &amp; Parameter'!$E$19)*'Data &amp; Parameter'!$E$20*'Data &amp; Parameter'!$E$37*R1197</f>
        <v>0.63818956679213612</v>
      </c>
      <c r="T1197" s="28">
        <f t="shared" si="18"/>
        <v>1.2763791335842722</v>
      </c>
    </row>
    <row r="1198" spans="1:20" ht="15.75" customHeight="1" x14ac:dyDescent="0.35">
      <c r="A1198">
        <v>1191</v>
      </c>
      <c r="B1198" s="76">
        <v>44235</v>
      </c>
      <c r="C1198" s="1" t="s">
        <v>3851</v>
      </c>
      <c r="D1198" s="76">
        <v>44235</v>
      </c>
      <c r="E1198" s="1" t="s">
        <v>3852</v>
      </c>
      <c r="F1198" s="1" t="s">
        <v>3853</v>
      </c>
      <c r="G1198" s="1" t="s">
        <v>123</v>
      </c>
      <c r="H1198" s="1" t="s">
        <v>124</v>
      </c>
      <c r="I1198" s="1" t="s">
        <v>125</v>
      </c>
      <c r="J1198" s="1" t="s">
        <v>3781</v>
      </c>
      <c r="K1198" s="1" t="s">
        <v>3854</v>
      </c>
      <c r="L1198">
        <f>ROUNDUP(IF(B1198&gt;$D$4,0,($D$4-B1198+1)/365),0)</f>
        <v>0</v>
      </c>
      <c r="M1198">
        <f>ROUNDUP(IF(B1198&gt;$D$5,0,($D$5-B1198+1)/365),0)</f>
        <v>1</v>
      </c>
      <c r="N1198" s="28">
        <f>IF(OR(L1198=1,M1198=1),IF(B1198+364&lt;=$D$5,(B1198+364-$D$4+1)/365,IF(B1198&gt;$D$4,($D$5-B1198+1)/365,$D$6/365)),0)</f>
        <v>0.18356164383561643</v>
      </c>
      <c r="O1198" s="28">
        <f>'Data &amp; Parameter'!$E$16*'Data &amp; Parameter'!$E$17*('Data &amp; Parameter'!$E$18+'Data &amp; Parameter'!$E$19)*'Data &amp; Parameter'!$E$20*'Data &amp; Parameter'!$E$37*N1198</f>
        <v>0.63818956679213612</v>
      </c>
      <c r="P1198">
        <f>ROUNDUP(IF(D1198&gt;$D$4,0,($D$4-D1198+1)/365),0)</f>
        <v>0</v>
      </c>
      <c r="Q1198">
        <f>ROUNDUP(IF(D1198&gt;$D$5,0,($D$5-D1198+1)/365),0)</f>
        <v>1</v>
      </c>
      <c r="R1198" s="28">
        <f>IF(OR(P1198=1,Q1198=1),IF(D1198+364&lt;=$D$5,(D1198+364-$D$4+1)/365,IF(D1198&gt;$D$4,($D$5-D1198+1)/365,$D$6/365)),0)</f>
        <v>0.18356164383561643</v>
      </c>
      <c r="S1198" s="28">
        <f>'Data &amp; Parameter'!$E$16*'Data &amp; Parameter'!$E$17*('Data &amp; Parameter'!$E$18+'Data &amp; Parameter'!$E$19)*'Data &amp; Parameter'!$E$20*'Data &amp; Parameter'!$E$37*R1198</f>
        <v>0.63818956679213612</v>
      </c>
      <c r="T1198" s="28">
        <f t="shared" si="18"/>
        <v>1.2763791335842722</v>
      </c>
    </row>
    <row r="1199" spans="1:20" ht="15.75" customHeight="1" x14ac:dyDescent="0.35">
      <c r="A1199">
        <v>1192</v>
      </c>
      <c r="B1199" s="76">
        <v>44235</v>
      </c>
      <c r="C1199" s="1" t="s">
        <v>3855</v>
      </c>
      <c r="D1199" s="76">
        <v>44235</v>
      </c>
      <c r="E1199" s="1" t="s">
        <v>3856</v>
      </c>
      <c r="F1199" s="1" t="s">
        <v>3857</v>
      </c>
      <c r="G1199" s="1" t="s">
        <v>123</v>
      </c>
      <c r="H1199" s="1" t="s">
        <v>124</v>
      </c>
      <c r="I1199" s="1" t="s">
        <v>125</v>
      </c>
      <c r="J1199" s="1" t="s">
        <v>3781</v>
      </c>
      <c r="K1199" s="1" t="s">
        <v>3781</v>
      </c>
      <c r="L1199">
        <f>ROUNDUP(IF(B1199&gt;$D$4,0,($D$4-B1199+1)/365),0)</f>
        <v>0</v>
      </c>
      <c r="M1199">
        <f>ROUNDUP(IF(B1199&gt;$D$5,0,($D$5-B1199+1)/365),0)</f>
        <v>1</v>
      </c>
      <c r="N1199" s="28">
        <f>IF(OR(L1199=1,M1199=1),IF(B1199+364&lt;=$D$5,(B1199+364-$D$4+1)/365,IF(B1199&gt;$D$4,($D$5-B1199+1)/365,$D$6/365)),0)</f>
        <v>0.18356164383561643</v>
      </c>
      <c r="O1199" s="28">
        <f>'Data &amp; Parameter'!$E$16*'Data &amp; Parameter'!$E$17*('Data &amp; Parameter'!$E$18+'Data &amp; Parameter'!$E$19)*'Data &amp; Parameter'!$E$20*'Data &amp; Parameter'!$E$37*N1199</f>
        <v>0.63818956679213612</v>
      </c>
      <c r="P1199">
        <f>ROUNDUP(IF(D1199&gt;$D$4,0,($D$4-D1199+1)/365),0)</f>
        <v>0</v>
      </c>
      <c r="Q1199">
        <f>ROUNDUP(IF(D1199&gt;$D$5,0,($D$5-D1199+1)/365),0)</f>
        <v>1</v>
      </c>
      <c r="R1199" s="28">
        <f>IF(OR(P1199=1,Q1199=1),IF(D1199+364&lt;=$D$5,(D1199+364-$D$4+1)/365,IF(D1199&gt;$D$4,($D$5-D1199+1)/365,$D$6/365)),0)</f>
        <v>0.18356164383561643</v>
      </c>
      <c r="S1199" s="28">
        <f>'Data &amp; Parameter'!$E$16*'Data &amp; Parameter'!$E$17*('Data &amp; Parameter'!$E$18+'Data &amp; Parameter'!$E$19)*'Data &amp; Parameter'!$E$20*'Data &amp; Parameter'!$E$37*R1199</f>
        <v>0.63818956679213612</v>
      </c>
      <c r="T1199" s="28">
        <f t="shared" si="18"/>
        <v>1.2763791335842722</v>
      </c>
    </row>
    <row r="1200" spans="1:20" ht="15.75" customHeight="1" x14ac:dyDescent="0.35">
      <c r="A1200">
        <v>1193</v>
      </c>
      <c r="B1200" s="76">
        <v>44235</v>
      </c>
      <c r="C1200" s="1" t="s">
        <v>3858</v>
      </c>
      <c r="D1200" s="76">
        <v>44235</v>
      </c>
      <c r="E1200" s="1" t="s">
        <v>3859</v>
      </c>
      <c r="F1200" s="1" t="s">
        <v>3860</v>
      </c>
      <c r="G1200" s="1" t="s">
        <v>123</v>
      </c>
      <c r="H1200" s="1" t="s">
        <v>124</v>
      </c>
      <c r="I1200" s="1" t="s">
        <v>125</v>
      </c>
      <c r="J1200" s="1" t="s">
        <v>3781</v>
      </c>
      <c r="K1200" s="1" t="s">
        <v>3781</v>
      </c>
      <c r="L1200">
        <f>ROUNDUP(IF(B1200&gt;$D$4,0,($D$4-B1200+1)/365),0)</f>
        <v>0</v>
      </c>
      <c r="M1200">
        <f>ROUNDUP(IF(B1200&gt;$D$5,0,($D$5-B1200+1)/365),0)</f>
        <v>1</v>
      </c>
      <c r="N1200" s="28">
        <f>IF(OR(L1200=1,M1200=1),IF(B1200+364&lt;=$D$5,(B1200+364-$D$4+1)/365,IF(B1200&gt;$D$4,($D$5-B1200+1)/365,$D$6/365)),0)</f>
        <v>0.18356164383561643</v>
      </c>
      <c r="O1200" s="28">
        <f>'Data &amp; Parameter'!$E$16*'Data &amp; Parameter'!$E$17*('Data &amp; Parameter'!$E$18+'Data &amp; Parameter'!$E$19)*'Data &amp; Parameter'!$E$20*'Data &amp; Parameter'!$E$37*N1200</f>
        <v>0.63818956679213612</v>
      </c>
      <c r="P1200">
        <f>ROUNDUP(IF(D1200&gt;$D$4,0,($D$4-D1200+1)/365),0)</f>
        <v>0</v>
      </c>
      <c r="Q1200">
        <f>ROUNDUP(IF(D1200&gt;$D$5,0,($D$5-D1200+1)/365),0)</f>
        <v>1</v>
      </c>
      <c r="R1200" s="28">
        <f>IF(OR(P1200=1,Q1200=1),IF(D1200+364&lt;=$D$5,(D1200+364-$D$4+1)/365,IF(D1200&gt;$D$4,($D$5-D1200+1)/365,$D$6/365)),0)</f>
        <v>0.18356164383561643</v>
      </c>
      <c r="S1200" s="28">
        <f>'Data &amp; Parameter'!$E$16*'Data &amp; Parameter'!$E$17*('Data &amp; Parameter'!$E$18+'Data &amp; Parameter'!$E$19)*'Data &amp; Parameter'!$E$20*'Data &amp; Parameter'!$E$37*R1200</f>
        <v>0.63818956679213612</v>
      </c>
      <c r="T1200" s="28">
        <f t="shared" si="18"/>
        <v>1.2763791335842722</v>
      </c>
    </row>
    <row r="1201" spans="1:20" ht="15.75" customHeight="1" x14ac:dyDescent="0.35">
      <c r="A1201">
        <v>1194</v>
      </c>
      <c r="B1201" s="76">
        <v>44235</v>
      </c>
      <c r="C1201" s="1" t="s">
        <v>3861</v>
      </c>
      <c r="D1201" s="76">
        <v>44235</v>
      </c>
      <c r="E1201" s="1" t="s">
        <v>3862</v>
      </c>
      <c r="F1201" s="1" t="s">
        <v>3863</v>
      </c>
      <c r="G1201" s="1" t="s">
        <v>123</v>
      </c>
      <c r="H1201" s="1" t="s">
        <v>124</v>
      </c>
      <c r="I1201" s="1" t="s">
        <v>125</v>
      </c>
      <c r="J1201" s="1" t="s">
        <v>3781</v>
      </c>
      <c r="K1201" s="1" t="s">
        <v>3781</v>
      </c>
      <c r="L1201">
        <f>ROUNDUP(IF(B1201&gt;$D$4,0,($D$4-B1201+1)/365),0)</f>
        <v>0</v>
      </c>
      <c r="M1201">
        <f>ROUNDUP(IF(B1201&gt;$D$5,0,($D$5-B1201+1)/365),0)</f>
        <v>1</v>
      </c>
      <c r="N1201" s="28">
        <f>IF(OR(L1201=1,M1201=1),IF(B1201+364&lt;=$D$5,(B1201+364-$D$4+1)/365,IF(B1201&gt;$D$4,($D$5-B1201+1)/365,$D$6/365)),0)</f>
        <v>0.18356164383561643</v>
      </c>
      <c r="O1201" s="28">
        <f>'Data &amp; Parameter'!$E$16*'Data &amp; Parameter'!$E$17*('Data &amp; Parameter'!$E$18+'Data &amp; Parameter'!$E$19)*'Data &amp; Parameter'!$E$20*'Data &amp; Parameter'!$E$37*N1201</f>
        <v>0.63818956679213612</v>
      </c>
      <c r="P1201">
        <f>ROUNDUP(IF(D1201&gt;$D$4,0,($D$4-D1201+1)/365),0)</f>
        <v>0</v>
      </c>
      <c r="Q1201">
        <f>ROUNDUP(IF(D1201&gt;$D$5,0,($D$5-D1201+1)/365),0)</f>
        <v>1</v>
      </c>
      <c r="R1201" s="28">
        <f>IF(OR(P1201=1,Q1201=1),IF(D1201+364&lt;=$D$5,(D1201+364-$D$4+1)/365,IF(D1201&gt;$D$4,($D$5-D1201+1)/365,$D$6/365)),0)</f>
        <v>0.18356164383561643</v>
      </c>
      <c r="S1201" s="28">
        <f>'Data &amp; Parameter'!$E$16*'Data &amp; Parameter'!$E$17*('Data &amp; Parameter'!$E$18+'Data &amp; Parameter'!$E$19)*'Data &amp; Parameter'!$E$20*'Data &amp; Parameter'!$E$37*R1201</f>
        <v>0.63818956679213612</v>
      </c>
      <c r="T1201" s="28">
        <f t="shared" si="18"/>
        <v>1.2763791335842722</v>
      </c>
    </row>
    <row r="1202" spans="1:20" ht="15.75" customHeight="1" x14ac:dyDescent="0.35">
      <c r="A1202">
        <v>1195</v>
      </c>
      <c r="B1202" s="76">
        <v>44235</v>
      </c>
      <c r="C1202" s="1" t="s">
        <v>3864</v>
      </c>
      <c r="D1202" s="76">
        <v>44235</v>
      </c>
      <c r="E1202" s="1" t="s">
        <v>3865</v>
      </c>
      <c r="F1202" s="1" t="s">
        <v>3866</v>
      </c>
      <c r="G1202" s="1" t="s">
        <v>123</v>
      </c>
      <c r="H1202" s="1" t="s">
        <v>124</v>
      </c>
      <c r="I1202" s="1" t="s">
        <v>125</v>
      </c>
      <c r="J1202" s="1" t="s">
        <v>3781</v>
      </c>
      <c r="K1202" s="1" t="s">
        <v>3867</v>
      </c>
      <c r="L1202">
        <f>ROUNDUP(IF(B1202&gt;$D$4,0,($D$4-B1202+1)/365),0)</f>
        <v>0</v>
      </c>
      <c r="M1202">
        <f>ROUNDUP(IF(B1202&gt;$D$5,0,($D$5-B1202+1)/365),0)</f>
        <v>1</v>
      </c>
      <c r="N1202" s="28">
        <f>IF(OR(L1202=1,M1202=1),IF(B1202+364&lt;=$D$5,(B1202+364-$D$4+1)/365,IF(B1202&gt;$D$4,($D$5-B1202+1)/365,$D$6/365)),0)</f>
        <v>0.18356164383561643</v>
      </c>
      <c r="O1202" s="28">
        <f>'Data &amp; Parameter'!$E$16*'Data &amp; Parameter'!$E$17*('Data &amp; Parameter'!$E$18+'Data &amp; Parameter'!$E$19)*'Data &amp; Parameter'!$E$20*'Data &amp; Parameter'!$E$37*N1202</f>
        <v>0.63818956679213612</v>
      </c>
      <c r="P1202">
        <f>ROUNDUP(IF(D1202&gt;$D$4,0,($D$4-D1202+1)/365),0)</f>
        <v>0</v>
      </c>
      <c r="Q1202">
        <f>ROUNDUP(IF(D1202&gt;$D$5,0,($D$5-D1202+1)/365),0)</f>
        <v>1</v>
      </c>
      <c r="R1202" s="28">
        <f>IF(OR(P1202=1,Q1202=1),IF(D1202+364&lt;=$D$5,(D1202+364-$D$4+1)/365,IF(D1202&gt;$D$4,($D$5-D1202+1)/365,$D$6/365)),0)</f>
        <v>0.18356164383561643</v>
      </c>
      <c r="S1202" s="28">
        <f>'Data &amp; Parameter'!$E$16*'Data &amp; Parameter'!$E$17*('Data &amp; Parameter'!$E$18+'Data &amp; Parameter'!$E$19)*'Data &amp; Parameter'!$E$20*'Data &amp; Parameter'!$E$37*R1202</f>
        <v>0.63818956679213612</v>
      </c>
      <c r="T1202" s="28">
        <f t="shared" si="18"/>
        <v>1.2763791335842722</v>
      </c>
    </row>
    <row r="1203" spans="1:20" ht="15.75" customHeight="1" x14ac:dyDescent="0.35">
      <c r="A1203">
        <v>1196</v>
      </c>
      <c r="B1203" s="76">
        <v>44235</v>
      </c>
      <c r="C1203" s="1" t="s">
        <v>3868</v>
      </c>
      <c r="D1203" s="76">
        <v>44235</v>
      </c>
      <c r="E1203" s="1" t="s">
        <v>3869</v>
      </c>
      <c r="F1203" s="1" t="s">
        <v>3870</v>
      </c>
      <c r="G1203" s="1" t="s">
        <v>123</v>
      </c>
      <c r="H1203" s="1" t="s">
        <v>124</v>
      </c>
      <c r="I1203" s="1" t="s">
        <v>125</v>
      </c>
      <c r="J1203" s="1" t="s">
        <v>3781</v>
      </c>
      <c r="K1203" s="1" t="s">
        <v>2567</v>
      </c>
      <c r="L1203">
        <f>ROUNDUP(IF(B1203&gt;$D$4,0,($D$4-B1203+1)/365),0)</f>
        <v>0</v>
      </c>
      <c r="M1203">
        <f>ROUNDUP(IF(B1203&gt;$D$5,0,($D$5-B1203+1)/365),0)</f>
        <v>1</v>
      </c>
      <c r="N1203" s="28">
        <f>IF(OR(L1203=1,M1203=1),IF(B1203+364&lt;=$D$5,(B1203+364-$D$4+1)/365,IF(B1203&gt;$D$4,($D$5-B1203+1)/365,$D$6/365)),0)</f>
        <v>0.18356164383561643</v>
      </c>
      <c r="O1203" s="28">
        <f>'Data &amp; Parameter'!$E$16*'Data &amp; Parameter'!$E$17*('Data &amp; Parameter'!$E$18+'Data &amp; Parameter'!$E$19)*'Data &amp; Parameter'!$E$20*'Data &amp; Parameter'!$E$37*N1203</f>
        <v>0.63818956679213612</v>
      </c>
      <c r="P1203">
        <f>ROUNDUP(IF(D1203&gt;$D$4,0,($D$4-D1203+1)/365),0)</f>
        <v>0</v>
      </c>
      <c r="Q1203">
        <f>ROUNDUP(IF(D1203&gt;$D$5,0,($D$5-D1203+1)/365),0)</f>
        <v>1</v>
      </c>
      <c r="R1203" s="28">
        <f>IF(OR(P1203=1,Q1203=1),IF(D1203+364&lt;=$D$5,(D1203+364-$D$4+1)/365,IF(D1203&gt;$D$4,($D$5-D1203+1)/365,$D$6/365)),0)</f>
        <v>0.18356164383561643</v>
      </c>
      <c r="S1203" s="28">
        <f>'Data &amp; Parameter'!$E$16*'Data &amp; Parameter'!$E$17*('Data &amp; Parameter'!$E$18+'Data &amp; Parameter'!$E$19)*'Data &amp; Parameter'!$E$20*'Data &amp; Parameter'!$E$37*R1203</f>
        <v>0.63818956679213612</v>
      </c>
      <c r="T1203" s="28">
        <f t="shared" si="18"/>
        <v>1.2763791335842722</v>
      </c>
    </row>
    <row r="1204" spans="1:20" ht="15.75" customHeight="1" x14ac:dyDescent="0.35">
      <c r="A1204">
        <v>1197</v>
      </c>
      <c r="B1204" s="76">
        <v>44235</v>
      </c>
      <c r="C1204" s="1" t="s">
        <v>3871</v>
      </c>
      <c r="D1204" s="76">
        <v>44235</v>
      </c>
      <c r="E1204" s="1" t="s">
        <v>3872</v>
      </c>
      <c r="F1204" s="1" t="s">
        <v>3873</v>
      </c>
      <c r="G1204" s="1" t="s">
        <v>123</v>
      </c>
      <c r="H1204" s="1" t="s">
        <v>124</v>
      </c>
      <c r="I1204" s="1" t="s">
        <v>125</v>
      </c>
      <c r="J1204" s="1" t="s">
        <v>3781</v>
      </c>
      <c r="K1204" s="1" t="s">
        <v>2567</v>
      </c>
      <c r="L1204">
        <f>ROUNDUP(IF(B1204&gt;$D$4,0,($D$4-B1204+1)/365),0)</f>
        <v>0</v>
      </c>
      <c r="M1204">
        <f>ROUNDUP(IF(B1204&gt;$D$5,0,($D$5-B1204+1)/365),0)</f>
        <v>1</v>
      </c>
      <c r="N1204" s="28">
        <f>IF(OR(L1204=1,M1204=1),IF(B1204+364&lt;=$D$5,(B1204+364-$D$4+1)/365,IF(B1204&gt;$D$4,($D$5-B1204+1)/365,$D$6/365)),0)</f>
        <v>0.18356164383561643</v>
      </c>
      <c r="O1204" s="28">
        <f>'Data &amp; Parameter'!$E$16*'Data &amp; Parameter'!$E$17*('Data &amp; Parameter'!$E$18+'Data &amp; Parameter'!$E$19)*'Data &amp; Parameter'!$E$20*'Data &amp; Parameter'!$E$37*N1204</f>
        <v>0.63818956679213612</v>
      </c>
      <c r="P1204">
        <f>ROUNDUP(IF(D1204&gt;$D$4,0,($D$4-D1204+1)/365),0)</f>
        <v>0</v>
      </c>
      <c r="Q1204">
        <f>ROUNDUP(IF(D1204&gt;$D$5,0,($D$5-D1204+1)/365),0)</f>
        <v>1</v>
      </c>
      <c r="R1204" s="28">
        <f>IF(OR(P1204=1,Q1204=1),IF(D1204+364&lt;=$D$5,(D1204+364-$D$4+1)/365,IF(D1204&gt;$D$4,($D$5-D1204+1)/365,$D$6/365)),0)</f>
        <v>0.18356164383561643</v>
      </c>
      <c r="S1204" s="28">
        <f>'Data &amp; Parameter'!$E$16*'Data &amp; Parameter'!$E$17*('Data &amp; Parameter'!$E$18+'Data &amp; Parameter'!$E$19)*'Data &amp; Parameter'!$E$20*'Data &amp; Parameter'!$E$37*R1204</f>
        <v>0.63818956679213612</v>
      </c>
      <c r="T1204" s="28">
        <f t="shared" si="18"/>
        <v>1.2763791335842722</v>
      </c>
    </row>
    <row r="1205" spans="1:20" ht="15.75" customHeight="1" x14ac:dyDescent="0.35">
      <c r="A1205">
        <v>1198</v>
      </c>
      <c r="B1205" s="76">
        <v>44235</v>
      </c>
      <c r="C1205" s="1" t="s">
        <v>3874</v>
      </c>
      <c r="D1205" s="76">
        <v>44235</v>
      </c>
      <c r="E1205" s="1" t="s">
        <v>3875</v>
      </c>
      <c r="F1205" s="1" t="s">
        <v>3876</v>
      </c>
      <c r="G1205" s="1" t="s">
        <v>123</v>
      </c>
      <c r="H1205" s="1" t="s">
        <v>124</v>
      </c>
      <c r="I1205" s="1" t="s">
        <v>125</v>
      </c>
      <c r="J1205" s="1" t="s">
        <v>3781</v>
      </c>
      <c r="K1205" s="1" t="s">
        <v>3877</v>
      </c>
      <c r="L1205">
        <f>ROUNDUP(IF(B1205&gt;$D$4,0,($D$4-B1205+1)/365),0)</f>
        <v>0</v>
      </c>
      <c r="M1205">
        <f>ROUNDUP(IF(B1205&gt;$D$5,0,($D$5-B1205+1)/365),0)</f>
        <v>1</v>
      </c>
      <c r="N1205" s="28">
        <f>IF(OR(L1205=1,M1205=1),IF(B1205+364&lt;=$D$5,(B1205+364-$D$4+1)/365,IF(B1205&gt;$D$4,($D$5-B1205+1)/365,$D$6/365)),0)</f>
        <v>0.18356164383561643</v>
      </c>
      <c r="O1205" s="28">
        <f>'Data &amp; Parameter'!$E$16*'Data &amp; Parameter'!$E$17*('Data &amp; Parameter'!$E$18+'Data &amp; Parameter'!$E$19)*'Data &amp; Parameter'!$E$20*'Data &amp; Parameter'!$E$37*N1205</f>
        <v>0.63818956679213612</v>
      </c>
      <c r="P1205">
        <f>ROUNDUP(IF(D1205&gt;$D$4,0,($D$4-D1205+1)/365),0)</f>
        <v>0</v>
      </c>
      <c r="Q1205">
        <f>ROUNDUP(IF(D1205&gt;$D$5,0,($D$5-D1205+1)/365),0)</f>
        <v>1</v>
      </c>
      <c r="R1205" s="28">
        <f>IF(OR(P1205=1,Q1205=1),IF(D1205+364&lt;=$D$5,(D1205+364-$D$4+1)/365,IF(D1205&gt;$D$4,($D$5-D1205+1)/365,$D$6/365)),0)</f>
        <v>0.18356164383561643</v>
      </c>
      <c r="S1205" s="28">
        <f>'Data &amp; Parameter'!$E$16*'Data &amp; Parameter'!$E$17*('Data &amp; Parameter'!$E$18+'Data &amp; Parameter'!$E$19)*'Data &amp; Parameter'!$E$20*'Data &amp; Parameter'!$E$37*R1205</f>
        <v>0.63818956679213612</v>
      </c>
      <c r="T1205" s="28">
        <f t="shared" si="18"/>
        <v>1.2763791335842722</v>
      </c>
    </row>
    <row r="1206" spans="1:20" ht="15.75" customHeight="1" x14ac:dyDescent="0.35">
      <c r="A1206">
        <v>1199</v>
      </c>
      <c r="B1206" s="76">
        <v>44235</v>
      </c>
      <c r="C1206" s="1" t="s">
        <v>3878</v>
      </c>
      <c r="D1206" s="76">
        <v>44235</v>
      </c>
      <c r="E1206" s="1" t="s">
        <v>3879</v>
      </c>
      <c r="F1206" s="1" t="s">
        <v>3880</v>
      </c>
      <c r="G1206" s="1" t="s">
        <v>123</v>
      </c>
      <c r="H1206" s="1" t="s">
        <v>124</v>
      </c>
      <c r="I1206" s="1" t="s">
        <v>125</v>
      </c>
      <c r="J1206" s="1" t="s">
        <v>3781</v>
      </c>
      <c r="K1206" s="1" t="s">
        <v>3881</v>
      </c>
      <c r="L1206">
        <f>ROUNDUP(IF(B1206&gt;$D$4,0,($D$4-B1206+1)/365),0)</f>
        <v>0</v>
      </c>
      <c r="M1206">
        <f>ROUNDUP(IF(B1206&gt;$D$5,0,($D$5-B1206+1)/365),0)</f>
        <v>1</v>
      </c>
      <c r="N1206" s="28">
        <f>IF(OR(L1206=1,M1206=1),IF(B1206+364&lt;=$D$5,(B1206+364-$D$4+1)/365,IF(B1206&gt;$D$4,($D$5-B1206+1)/365,$D$6/365)),0)</f>
        <v>0.18356164383561643</v>
      </c>
      <c r="O1206" s="28">
        <f>'Data &amp; Parameter'!$E$16*'Data &amp; Parameter'!$E$17*('Data &amp; Parameter'!$E$18+'Data &amp; Parameter'!$E$19)*'Data &amp; Parameter'!$E$20*'Data &amp; Parameter'!$E$37*N1206</f>
        <v>0.63818956679213612</v>
      </c>
      <c r="P1206">
        <f>ROUNDUP(IF(D1206&gt;$D$4,0,($D$4-D1206+1)/365),0)</f>
        <v>0</v>
      </c>
      <c r="Q1206">
        <f>ROUNDUP(IF(D1206&gt;$D$5,0,($D$5-D1206+1)/365),0)</f>
        <v>1</v>
      </c>
      <c r="R1206" s="28">
        <f>IF(OR(P1206=1,Q1206=1),IF(D1206+364&lt;=$D$5,(D1206+364-$D$4+1)/365,IF(D1206&gt;$D$4,($D$5-D1206+1)/365,$D$6/365)),0)</f>
        <v>0.18356164383561643</v>
      </c>
      <c r="S1206" s="28">
        <f>'Data &amp; Parameter'!$E$16*'Data &amp; Parameter'!$E$17*('Data &amp; Parameter'!$E$18+'Data &amp; Parameter'!$E$19)*'Data &amp; Parameter'!$E$20*'Data &amp; Parameter'!$E$37*R1206</f>
        <v>0.63818956679213612</v>
      </c>
      <c r="T1206" s="28">
        <f t="shared" si="18"/>
        <v>1.2763791335842722</v>
      </c>
    </row>
    <row r="1207" spans="1:20" ht="15.75" customHeight="1" x14ac:dyDescent="0.35">
      <c r="A1207">
        <v>1200</v>
      </c>
      <c r="B1207" s="76">
        <v>44235</v>
      </c>
      <c r="C1207" s="1" t="s">
        <v>3882</v>
      </c>
      <c r="D1207" s="76">
        <v>44235</v>
      </c>
      <c r="E1207" s="1" t="s">
        <v>3883</v>
      </c>
      <c r="F1207" s="1" t="s">
        <v>3884</v>
      </c>
      <c r="G1207" s="1" t="s">
        <v>123</v>
      </c>
      <c r="H1207" s="1" t="s">
        <v>124</v>
      </c>
      <c r="I1207" s="1" t="s">
        <v>125</v>
      </c>
      <c r="J1207" s="1" t="s">
        <v>3781</v>
      </c>
      <c r="K1207" s="1" t="s">
        <v>3881</v>
      </c>
      <c r="L1207">
        <f>ROUNDUP(IF(B1207&gt;$D$4,0,($D$4-B1207+1)/365),0)</f>
        <v>0</v>
      </c>
      <c r="M1207">
        <f>ROUNDUP(IF(B1207&gt;$D$5,0,($D$5-B1207+1)/365),0)</f>
        <v>1</v>
      </c>
      <c r="N1207" s="28">
        <f>IF(OR(L1207=1,M1207=1),IF(B1207+364&lt;=$D$5,(B1207+364-$D$4+1)/365,IF(B1207&gt;$D$4,($D$5-B1207+1)/365,$D$6/365)),0)</f>
        <v>0.18356164383561643</v>
      </c>
      <c r="O1207" s="28">
        <f>'Data &amp; Parameter'!$E$16*'Data &amp; Parameter'!$E$17*('Data &amp; Parameter'!$E$18+'Data &amp; Parameter'!$E$19)*'Data &amp; Parameter'!$E$20*'Data &amp; Parameter'!$E$37*N1207</f>
        <v>0.63818956679213612</v>
      </c>
      <c r="P1207">
        <f>ROUNDUP(IF(D1207&gt;$D$4,0,($D$4-D1207+1)/365),0)</f>
        <v>0</v>
      </c>
      <c r="Q1207">
        <f>ROUNDUP(IF(D1207&gt;$D$5,0,($D$5-D1207+1)/365),0)</f>
        <v>1</v>
      </c>
      <c r="R1207" s="28">
        <f>IF(OR(P1207=1,Q1207=1),IF(D1207+364&lt;=$D$5,(D1207+364-$D$4+1)/365,IF(D1207&gt;$D$4,($D$5-D1207+1)/365,$D$6/365)),0)</f>
        <v>0.18356164383561643</v>
      </c>
      <c r="S1207" s="28">
        <f>'Data &amp; Parameter'!$E$16*'Data &amp; Parameter'!$E$17*('Data &amp; Parameter'!$E$18+'Data &amp; Parameter'!$E$19)*'Data &amp; Parameter'!$E$20*'Data &amp; Parameter'!$E$37*R1207</f>
        <v>0.63818956679213612</v>
      </c>
      <c r="T1207" s="28">
        <f t="shared" si="18"/>
        <v>1.2763791335842722</v>
      </c>
    </row>
    <row r="1208" spans="1:20" ht="15.75" customHeight="1" x14ac:dyDescent="0.35">
      <c r="A1208">
        <v>1201</v>
      </c>
      <c r="B1208" s="76">
        <v>44235</v>
      </c>
      <c r="C1208" s="1" t="s">
        <v>3885</v>
      </c>
      <c r="D1208" s="76">
        <v>44235</v>
      </c>
      <c r="E1208" s="1" t="s">
        <v>3886</v>
      </c>
      <c r="F1208" s="1" t="s">
        <v>3887</v>
      </c>
      <c r="G1208" s="1" t="s">
        <v>123</v>
      </c>
      <c r="H1208" s="1" t="s">
        <v>124</v>
      </c>
      <c r="I1208" s="1" t="s">
        <v>125</v>
      </c>
      <c r="J1208" s="1" t="s">
        <v>3781</v>
      </c>
      <c r="K1208" s="1" t="s">
        <v>3881</v>
      </c>
      <c r="L1208">
        <f>ROUNDUP(IF(B1208&gt;$D$4,0,($D$4-B1208+1)/365),0)</f>
        <v>0</v>
      </c>
      <c r="M1208">
        <f>ROUNDUP(IF(B1208&gt;$D$5,0,($D$5-B1208+1)/365),0)</f>
        <v>1</v>
      </c>
      <c r="N1208" s="28">
        <f>IF(OR(L1208=1,M1208=1),IF(B1208+364&lt;=$D$5,(B1208+364-$D$4+1)/365,IF(B1208&gt;$D$4,($D$5-B1208+1)/365,$D$6/365)),0)</f>
        <v>0.18356164383561643</v>
      </c>
      <c r="O1208" s="28">
        <f>'Data &amp; Parameter'!$E$16*'Data &amp; Parameter'!$E$17*('Data &amp; Parameter'!$E$18+'Data &amp; Parameter'!$E$19)*'Data &amp; Parameter'!$E$20*'Data &amp; Parameter'!$E$37*N1208</f>
        <v>0.63818956679213612</v>
      </c>
      <c r="P1208">
        <f>ROUNDUP(IF(D1208&gt;$D$4,0,($D$4-D1208+1)/365),0)</f>
        <v>0</v>
      </c>
      <c r="Q1208">
        <f>ROUNDUP(IF(D1208&gt;$D$5,0,($D$5-D1208+1)/365),0)</f>
        <v>1</v>
      </c>
      <c r="R1208" s="28">
        <f>IF(OR(P1208=1,Q1208=1),IF(D1208+364&lt;=$D$5,(D1208+364-$D$4+1)/365,IF(D1208&gt;$D$4,($D$5-D1208+1)/365,$D$6/365)),0)</f>
        <v>0.18356164383561643</v>
      </c>
      <c r="S1208" s="28">
        <f>'Data &amp; Parameter'!$E$16*'Data &amp; Parameter'!$E$17*('Data &amp; Parameter'!$E$18+'Data &amp; Parameter'!$E$19)*'Data &amp; Parameter'!$E$20*'Data &amp; Parameter'!$E$37*R1208</f>
        <v>0.63818956679213612</v>
      </c>
      <c r="T1208" s="28">
        <f t="shared" si="18"/>
        <v>1.2763791335842722</v>
      </c>
    </row>
    <row r="1209" spans="1:20" ht="15.75" customHeight="1" x14ac:dyDescent="0.35">
      <c r="A1209">
        <v>1202</v>
      </c>
      <c r="B1209" s="76">
        <v>44235</v>
      </c>
      <c r="C1209" s="1" t="s">
        <v>3888</v>
      </c>
      <c r="D1209" s="76">
        <v>44235</v>
      </c>
      <c r="E1209" s="1" t="s">
        <v>3889</v>
      </c>
      <c r="F1209" s="1" t="s">
        <v>3890</v>
      </c>
      <c r="G1209" s="1" t="s">
        <v>123</v>
      </c>
      <c r="H1209" s="1" t="s">
        <v>124</v>
      </c>
      <c r="I1209" s="1" t="s">
        <v>125</v>
      </c>
      <c r="J1209" s="1" t="s">
        <v>3891</v>
      </c>
      <c r="K1209" s="1" t="s">
        <v>3881</v>
      </c>
      <c r="L1209">
        <f>ROUNDUP(IF(B1209&gt;$D$4,0,($D$4-B1209+1)/365),0)</f>
        <v>0</v>
      </c>
      <c r="M1209">
        <f>ROUNDUP(IF(B1209&gt;$D$5,0,($D$5-B1209+1)/365),0)</f>
        <v>1</v>
      </c>
      <c r="N1209" s="28">
        <f>IF(OR(L1209=1,M1209=1),IF(B1209+364&lt;=$D$5,(B1209+364-$D$4+1)/365,IF(B1209&gt;$D$4,($D$5-B1209+1)/365,$D$6/365)),0)</f>
        <v>0.18356164383561643</v>
      </c>
      <c r="O1209" s="28">
        <f>'Data &amp; Parameter'!$E$16*'Data &amp; Parameter'!$E$17*('Data &amp; Parameter'!$E$18+'Data &amp; Parameter'!$E$19)*'Data &amp; Parameter'!$E$20*'Data &amp; Parameter'!$E$37*N1209</f>
        <v>0.63818956679213612</v>
      </c>
      <c r="P1209">
        <f>ROUNDUP(IF(D1209&gt;$D$4,0,($D$4-D1209+1)/365),0)</f>
        <v>0</v>
      </c>
      <c r="Q1209">
        <f>ROUNDUP(IF(D1209&gt;$D$5,0,($D$5-D1209+1)/365),0)</f>
        <v>1</v>
      </c>
      <c r="R1209" s="28">
        <f>IF(OR(P1209=1,Q1209=1),IF(D1209+364&lt;=$D$5,(D1209+364-$D$4+1)/365,IF(D1209&gt;$D$4,($D$5-D1209+1)/365,$D$6/365)),0)</f>
        <v>0.18356164383561643</v>
      </c>
      <c r="S1209" s="28">
        <f>'Data &amp; Parameter'!$E$16*'Data &amp; Parameter'!$E$17*('Data &amp; Parameter'!$E$18+'Data &amp; Parameter'!$E$19)*'Data &amp; Parameter'!$E$20*'Data &amp; Parameter'!$E$37*R1209</f>
        <v>0.63818956679213612</v>
      </c>
      <c r="T1209" s="28">
        <f t="shared" si="18"/>
        <v>1.2763791335842722</v>
      </c>
    </row>
    <row r="1210" spans="1:20" ht="15.75" customHeight="1" x14ac:dyDescent="0.35">
      <c r="A1210">
        <v>1203</v>
      </c>
      <c r="B1210" s="76">
        <v>44235</v>
      </c>
      <c r="C1210" s="1" t="s">
        <v>3892</v>
      </c>
      <c r="D1210" s="76">
        <v>44235</v>
      </c>
      <c r="E1210" s="1" t="s">
        <v>3893</v>
      </c>
      <c r="F1210" s="1" t="s">
        <v>3894</v>
      </c>
      <c r="G1210" s="1" t="s">
        <v>123</v>
      </c>
      <c r="H1210" s="1" t="s">
        <v>124</v>
      </c>
      <c r="I1210" s="1" t="s">
        <v>125</v>
      </c>
      <c r="J1210" s="1" t="s">
        <v>3891</v>
      </c>
      <c r="K1210" s="1" t="s">
        <v>3881</v>
      </c>
      <c r="L1210">
        <f>ROUNDUP(IF(B1210&gt;$D$4,0,($D$4-B1210+1)/365),0)</f>
        <v>0</v>
      </c>
      <c r="M1210">
        <f>ROUNDUP(IF(B1210&gt;$D$5,0,($D$5-B1210+1)/365),0)</f>
        <v>1</v>
      </c>
      <c r="N1210" s="28">
        <f>IF(OR(L1210=1,M1210=1),IF(B1210+364&lt;=$D$5,(B1210+364-$D$4+1)/365,IF(B1210&gt;$D$4,($D$5-B1210+1)/365,$D$6/365)),0)</f>
        <v>0.18356164383561643</v>
      </c>
      <c r="O1210" s="28">
        <f>'Data &amp; Parameter'!$E$16*'Data &amp; Parameter'!$E$17*('Data &amp; Parameter'!$E$18+'Data &amp; Parameter'!$E$19)*'Data &amp; Parameter'!$E$20*'Data &amp; Parameter'!$E$37*N1210</f>
        <v>0.63818956679213612</v>
      </c>
      <c r="P1210">
        <f>ROUNDUP(IF(D1210&gt;$D$4,0,($D$4-D1210+1)/365),0)</f>
        <v>0</v>
      </c>
      <c r="Q1210">
        <f>ROUNDUP(IF(D1210&gt;$D$5,0,($D$5-D1210+1)/365),0)</f>
        <v>1</v>
      </c>
      <c r="R1210" s="28">
        <f>IF(OR(P1210=1,Q1210=1),IF(D1210+364&lt;=$D$5,(D1210+364-$D$4+1)/365,IF(D1210&gt;$D$4,($D$5-D1210+1)/365,$D$6/365)),0)</f>
        <v>0.18356164383561643</v>
      </c>
      <c r="S1210" s="28">
        <f>'Data &amp; Parameter'!$E$16*'Data &amp; Parameter'!$E$17*('Data &amp; Parameter'!$E$18+'Data &amp; Parameter'!$E$19)*'Data &amp; Parameter'!$E$20*'Data &amp; Parameter'!$E$37*R1210</f>
        <v>0.63818956679213612</v>
      </c>
      <c r="T1210" s="28">
        <f t="shared" si="18"/>
        <v>1.2763791335842722</v>
      </c>
    </row>
    <row r="1211" spans="1:20" ht="15.75" customHeight="1" x14ac:dyDescent="0.35">
      <c r="A1211">
        <v>1204</v>
      </c>
      <c r="B1211" s="76">
        <v>44235</v>
      </c>
      <c r="C1211" s="1" t="s">
        <v>3895</v>
      </c>
      <c r="D1211" s="76">
        <v>44235</v>
      </c>
      <c r="E1211" s="1" t="s">
        <v>3896</v>
      </c>
      <c r="F1211" s="1" t="s">
        <v>3897</v>
      </c>
      <c r="G1211" s="1" t="s">
        <v>123</v>
      </c>
      <c r="H1211" s="1" t="s">
        <v>124</v>
      </c>
      <c r="I1211" s="1" t="s">
        <v>125</v>
      </c>
      <c r="J1211" s="1" t="s">
        <v>3781</v>
      </c>
      <c r="K1211" s="1" t="s">
        <v>3881</v>
      </c>
      <c r="L1211">
        <f>ROUNDUP(IF(B1211&gt;$D$4,0,($D$4-B1211+1)/365),0)</f>
        <v>0</v>
      </c>
      <c r="M1211">
        <f>ROUNDUP(IF(B1211&gt;$D$5,0,($D$5-B1211+1)/365),0)</f>
        <v>1</v>
      </c>
      <c r="N1211" s="28">
        <f>IF(OR(L1211=1,M1211=1),IF(B1211+364&lt;=$D$5,(B1211+364-$D$4+1)/365,IF(B1211&gt;$D$4,($D$5-B1211+1)/365,$D$6/365)),0)</f>
        <v>0.18356164383561643</v>
      </c>
      <c r="O1211" s="28">
        <f>'Data &amp; Parameter'!$E$16*'Data &amp; Parameter'!$E$17*('Data &amp; Parameter'!$E$18+'Data &amp; Parameter'!$E$19)*'Data &amp; Parameter'!$E$20*'Data &amp; Parameter'!$E$37*N1211</f>
        <v>0.63818956679213612</v>
      </c>
      <c r="P1211">
        <f>ROUNDUP(IF(D1211&gt;$D$4,0,($D$4-D1211+1)/365),0)</f>
        <v>0</v>
      </c>
      <c r="Q1211">
        <f>ROUNDUP(IF(D1211&gt;$D$5,0,($D$5-D1211+1)/365),0)</f>
        <v>1</v>
      </c>
      <c r="R1211" s="28">
        <f>IF(OR(P1211=1,Q1211=1),IF(D1211+364&lt;=$D$5,(D1211+364-$D$4+1)/365,IF(D1211&gt;$D$4,($D$5-D1211+1)/365,$D$6/365)),0)</f>
        <v>0.18356164383561643</v>
      </c>
      <c r="S1211" s="28">
        <f>'Data &amp; Parameter'!$E$16*'Data &amp; Parameter'!$E$17*('Data &amp; Parameter'!$E$18+'Data &amp; Parameter'!$E$19)*'Data &amp; Parameter'!$E$20*'Data &amp; Parameter'!$E$37*R1211</f>
        <v>0.63818956679213612</v>
      </c>
      <c r="T1211" s="28">
        <f t="shared" si="18"/>
        <v>1.2763791335842722</v>
      </c>
    </row>
    <row r="1212" spans="1:20" ht="15.75" customHeight="1" x14ac:dyDescent="0.35">
      <c r="A1212">
        <v>1205</v>
      </c>
      <c r="B1212" s="76">
        <v>44235</v>
      </c>
      <c r="C1212" s="1" t="s">
        <v>3898</v>
      </c>
      <c r="D1212" s="76">
        <v>44235</v>
      </c>
      <c r="E1212" s="1" t="s">
        <v>3899</v>
      </c>
      <c r="F1212" s="1" t="s">
        <v>3900</v>
      </c>
      <c r="G1212" s="1" t="s">
        <v>123</v>
      </c>
      <c r="H1212" s="1" t="s">
        <v>124</v>
      </c>
      <c r="I1212" s="1" t="s">
        <v>125</v>
      </c>
      <c r="J1212" s="1" t="s">
        <v>3781</v>
      </c>
      <c r="K1212" s="1" t="s">
        <v>3881</v>
      </c>
      <c r="L1212">
        <f>ROUNDUP(IF(B1212&gt;$D$4,0,($D$4-B1212+1)/365),0)</f>
        <v>0</v>
      </c>
      <c r="M1212">
        <f>ROUNDUP(IF(B1212&gt;$D$5,0,($D$5-B1212+1)/365),0)</f>
        <v>1</v>
      </c>
      <c r="N1212" s="28">
        <f>IF(OR(L1212=1,M1212=1),IF(B1212+364&lt;=$D$5,(B1212+364-$D$4+1)/365,IF(B1212&gt;$D$4,($D$5-B1212+1)/365,$D$6/365)),0)</f>
        <v>0.18356164383561643</v>
      </c>
      <c r="O1212" s="28">
        <f>'Data &amp; Parameter'!$E$16*'Data &amp; Parameter'!$E$17*('Data &amp; Parameter'!$E$18+'Data &amp; Parameter'!$E$19)*'Data &amp; Parameter'!$E$20*'Data &amp; Parameter'!$E$37*N1212</f>
        <v>0.63818956679213612</v>
      </c>
      <c r="P1212">
        <f>ROUNDUP(IF(D1212&gt;$D$4,0,($D$4-D1212+1)/365),0)</f>
        <v>0</v>
      </c>
      <c r="Q1212">
        <f>ROUNDUP(IF(D1212&gt;$D$5,0,($D$5-D1212+1)/365),0)</f>
        <v>1</v>
      </c>
      <c r="R1212" s="28">
        <f>IF(OR(P1212=1,Q1212=1),IF(D1212+364&lt;=$D$5,(D1212+364-$D$4+1)/365,IF(D1212&gt;$D$4,($D$5-D1212+1)/365,$D$6/365)),0)</f>
        <v>0.18356164383561643</v>
      </c>
      <c r="S1212" s="28">
        <f>'Data &amp; Parameter'!$E$16*'Data &amp; Parameter'!$E$17*('Data &amp; Parameter'!$E$18+'Data &amp; Parameter'!$E$19)*'Data &amp; Parameter'!$E$20*'Data &amp; Parameter'!$E$37*R1212</f>
        <v>0.63818956679213612</v>
      </c>
      <c r="T1212" s="28">
        <f t="shared" si="18"/>
        <v>1.2763791335842722</v>
      </c>
    </row>
    <row r="1213" spans="1:20" ht="15.75" customHeight="1" x14ac:dyDescent="0.35">
      <c r="A1213">
        <v>1206</v>
      </c>
      <c r="B1213" s="76">
        <v>44235</v>
      </c>
      <c r="C1213" s="1" t="s">
        <v>3901</v>
      </c>
      <c r="D1213" s="76">
        <v>44235</v>
      </c>
      <c r="E1213" s="1" t="s">
        <v>3902</v>
      </c>
      <c r="F1213" s="1" t="s">
        <v>3903</v>
      </c>
      <c r="G1213" s="1" t="s">
        <v>123</v>
      </c>
      <c r="H1213" s="1" t="s">
        <v>124</v>
      </c>
      <c r="I1213" s="1" t="s">
        <v>125</v>
      </c>
      <c r="J1213" s="1" t="s">
        <v>3781</v>
      </c>
      <c r="K1213" s="1" t="s">
        <v>3881</v>
      </c>
      <c r="L1213">
        <f>ROUNDUP(IF(B1213&gt;$D$4,0,($D$4-B1213+1)/365),0)</f>
        <v>0</v>
      </c>
      <c r="M1213">
        <f>ROUNDUP(IF(B1213&gt;$D$5,0,($D$5-B1213+1)/365),0)</f>
        <v>1</v>
      </c>
      <c r="N1213" s="28">
        <f>IF(OR(L1213=1,M1213=1),IF(B1213+364&lt;=$D$5,(B1213+364-$D$4+1)/365,IF(B1213&gt;$D$4,($D$5-B1213+1)/365,$D$6/365)),0)</f>
        <v>0.18356164383561643</v>
      </c>
      <c r="O1213" s="28">
        <f>'Data &amp; Parameter'!$E$16*'Data &amp; Parameter'!$E$17*('Data &amp; Parameter'!$E$18+'Data &amp; Parameter'!$E$19)*'Data &amp; Parameter'!$E$20*'Data &amp; Parameter'!$E$37*N1213</f>
        <v>0.63818956679213612</v>
      </c>
      <c r="P1213">
        <f>ROUNDUP(IF(D1213&gt;$D$4,0,($D$4-D1213+1)/365),0)</f>
        <v>0</v>
      </c>
      <c r="Q1213">
        <f>ROUNDUP(IF(D1213&gt;$D$5,0,($D$5-D1213+1)/365),0)</f>
        <v>1</v>
      </c>
      <c r="R1213" s="28">
        <f>IF(OR(P1213=1,Q1213=1),IF(D1213+364&lt;=$D$5,(D1213+364-$D$4+1)/365,IF(D1213&gt;$D$4,($D$5-D1213+1)/365,$D$6/365)),0)</f>
        <v>0.18356164383561643</v>
      </c>
      <c r="S1213" s="28">
        <f>'Data &amp; Parameter'!$E$16*'Data &amp; Parameter'!$E$17*('Data &amp; Parameter'!$E$18+'Data &amp; Parameter'!$E$19)*'Data &amp; Parameter'!$E$20*'Data &amp; Parameter'!$E$37*R1213</f>
        <v>0.63818956679213612</v>
      </c>
      <c r="T1213" s="28">
        <f t="shared" si="18"/>
        <v>1.2763791335842722</v>
      </c>
    </row>
    <row r="1214" spans="1:20" ht="15.75" customHeight="1" x14ac:dyDescent="0.35">
      <c r="A1214">
        <v>1207</v>
      </c>
      <c r="B1214" s="76">
        <v>44235</v>
      </c>
      <c r="C1214" s="1" t="s">
        <v>3904</v>
      </c>
      <c r="D1214" s="76">
        <v>44235</v>
      </c>
      <c r="E1214" s="1" t="s">
        <v>3905</v>
      </c>
      <c r="F1214" s="1" t="s">
        <v>3906</v>
      </c>
      <c r="G1214" s="1" t="s">
        <v>123</v>
      </c>
      <c r="H1214" s="1" t="s">
        <v>124</v>
      </c>
      <c r="I1214" s="1" t="s">
        <v>125</v>
      </c>
      <c r="J1214" s="1" t="s">
        <v>3781</v>
      </c>
      <c r="K1214" s="1" t="s">
        <v>3881</v>
      </c>
      <c r="L1214">
        <f>ROUNDUP(IF(B1214&gt;$D$4,0,($D$4-B1214+1)/365),0)</f>
        <v>0</v>
      </c>
      <c r="M1214">
        <f>ROUNDUP(IF(B1214&gt;$D$5,0,($D$5-B1214+1)/365),0)</f>
        <v>1</v>
      </c>
      <c r="N1214" s="28">
        <f>IF(OR(L1214=1,M1214=1),IF(B1214+364&lt;=$D$5,(B1214+364-$D$4+1)/365,IF(B1214&gt;$D$4,($D$5-B1214+1)/365,$D$6/365)),0)</f>
        <v>0.18356164383561643</v>
      </c>
      <c r="O1214" s="28">
        <f>'Data &amp; Parameter'!$E$16*'Data &amp; Parameter'!$E$17*('Data &amp; Parameter'!$E$18+'Data &amp; Parameter'!$E$19)*'Data &amp; Parameter'!$E$20*'Data &amp; Parameter'!$E$37*N1214</f>
        <v>0.63818956679213612</v>
      </c>
      <c r="P1214">
        <f>ROUNDUP(IF(D1214&gt;$D$4,0,($D$4-D1214+1)/365),0)</f>
        <v>0</v>
      </c>
      <c r="Q1214">
        <f>ROUNDUP(IF(D1214&gt;$D$5,0,($D$5-D1214+1)/365),0)</f>
        <v>1</v>
      </c>
      <c r="R1214" s="28">
        <f>IF(OR(P1214=1,Q1214=1),IF(D1214+364&lt;=$D$5,(D1214+364-$D$4+1)/365,IF(D1214&gt;$D$4,($D$5-D1214+1)/365,$D$6/365)),0)</f>
        <v>0.18356164383561643</v>
      </c>
      <c r="S1214" s="28">
        <f>'Data &amp; Parameter'!$E$16*'Data &amp; Parameter'!$E$17*('Data &amp; Parameter'!$E$18+'Data &amp; Parameter'!$E$19)*'Data &amp; Parameter'!$E$20*'Data &amp; Parameter'!$E$37*R1214</f>
        <v>0.63818956679213612</v>
      </c>
      <c r="T1214" s="28">
        <f t="shared" si="18"/>
        <v>1.2763791335842722</v>
      </c>
    </row>
    <row r="1215" spans="1:20" ht="15.75" customHeight="1" x14ac:dyDescent="0.35">
      <c r="A1215">
        <v>1208</v>
      </c>
      <c r="B1215" s="76">
        <v>44235</v>
      </c>
      <c r="C1215" s="1" t="s">
        <v>3907</v>
      </c>
      <c r="D1215" s="76">
        <v>44235</v>
      </c>
      <c r="E1215" s="1" t="s">
        <v>3908</v>
      </c>
      <c r="F1215" s="1" t="s">
        <v>3909</v>
      </c>
      <c r="G1215" s="1" t="s">
        <v>123</v>
      </c>
      <c r="H1215" s="1" t="s">
        <v>124</v>
      </c>
      <c r="I1215" s="1" t="s">
        <v>125</v>
      </c>
      <c r="J1215" s="1" t="s">
        <v>3781</v>
      </c>
      <c r="K1215" s="1" t="s">
        <v>3910</v>
      </c>
      <c r="L1215">
        <f>ROUNDUP(IF(B1215&gt;$D$4,0,($D$4-B1215+1)/365),0)</f>
        <v>0</v>
      </c>
      <c r="M1215">
        <f>ROUNDUP(IF(B1215&gt;$D$5,0,($D$5-B1215+1)/365),0)</f>
        <v>1</v>
      </c>
      <c r="N1215" s="28">
        <f>IF(OR(L1215=1,M1215=1),IF(B1215+364&lt;=$D$5,(B1215+364-$D$4+1)/365,IF(B1215&gt;$D$4,($D$5-B1215+1)/365,$D$6/365)),0)</f>
        <v>0.18356164383561643</v>
      </c>
      <c r="O1215" s="28">
        <f>'Data &amp; Parameter'!$E$16*'Data &amp; Parameter'!$E$17*('Data &amp; Parameter'!$E$18+'Data &amp; Parameter'!$E$19)*'Data &amp; Parameter'!$E$20*'Data &amp; Parameter'!$E$37*N1215</f>
        <v>0.63818956679213612</v>
      </c>
      <c r="P1215">
        <f>ROUNDUP(IF(D1215&gt;$D$4,0,($D$4-D1215+1)/365),0)</f>
        <v>0</v>
      </c>
      <c r="Q1215">
        <f>ROUNDUP(IF(D1215&gt;$D$5,0,($D$5-D1215+1)/365),0)</f>
        <v>1</v>
      </c>
      <c r="R1215" s="28">
        <f>IF(OR(P1215=1,Q1215=1),IF(D1215+364&lt;=$D$5,(D1215+364-$D$4+1)/365,IF(D1215&gt;$D$4,($D$5-D1215+1)/365,$D$6/365)),0)</f>
        <v>0.18356164383561643</v>
      </c>
      <c r="S1215" s="28">
        <f>'Data &amp; Parameter'!$E$16*'Data &amp; Parameter'!$E$17*('Data &amp; Parameter'!$E$18+'Data &amp; Parameter'!$E$19)*'Data &amp; Parameter'!$E$20*'Data &amp; Parameter'!$E$37*R1215</f>
        <v>0.63818956679213612</v>
      </c>
      <c r="T1215" s="28">
        <f t="shared" si="18"/>
        <v>1.2763791335842722</v>
      </c>
    </row>
    <row r="1216" spans="1:20" ht="15.75" customHeight="1" x14ac:dyDescent="0.35">
      <c r="A1216">
        <v>1209</v>
      </c>
      <c r="B1216" s="76">
        <v>44235</v>
      </c>
      <c r="C1216" s="1" t="s">
        <v>3911</v>
      </c>
      <c r="D1216" s="76">
        <v>44235</v>
      </c>
      <c r="E1216" s="1" t="s">
        <v>3912</v>
      </c>
      <c r="F1216" s="1" t="s">
        <v>3913</v>
      </c>
      <c r="G1216" s="1" t="s">
        <v>123</v>
      </c>
      <c r="H1216" s="1" t="s">
        <v>124</v>
      </c>
      <c r="I1216" s="1" t="s">
        <v>125</v>
      </c>
      <c r="J1216" s="1" t="s">
        <v>3781</v>
      </c>
      <c r="K1216" s="1" t="s">
        <v>3910</v>
      </c>
      <c r="L1216">
        <f>ROUNDUP(IF(B1216&gt;$D$4,0,($D$4-B1216+1)/365),0)</f>
        <v>0</v>
      </c>
      <c r="M1216">
        <f>ROUNDUP(IF(B1216&gt;$D$5,0,($D$5-B1216+1)/365),0)</f>
        <v>1</v>
      </c>
      <c r="N1216" s="28">
        <f>IF(OR(L1216=1,M1216=1),IF(B1216+364&lt;=$D$5,(B1216+364-$D$4+1)/365,IF(B1216&gt;$D$4,($D$5-B1216+1)/365,$D$6/365)),0)</f>
        <v>0.18356164383561643</v>
      </c>
      <c r="O1216" s="28">
        <f>'Data &amp; Parameter'!$E$16*'Data &amp; Parameter'!$E$17*('Data &amp; Parameter'!$E$18+'Data &amp; Parameter'!$E$19)*'Data &amp; Parameter'!$E$20*'Data &amp; Parameter'!$E$37*N1216</f>
        <v>0.63818956679213612</v>
      </c>
      <c r="P1216">
        <f>ROUNDUP(IF(D1216&gt;$D$4,0,($D$4-D1216+1)/365),0)</f>
        <v>0</v>
      </c>
      <c r="Q1216">
        <f>ROUNDUP(IF(D1216&gt;$D$5,0,($D$5-D1216+1)/365),0)</f>
        <v>1</v>
      </c>
      <c r="R1216" s="28">
        <f>IF(OR(P1216=1,Q1216=1),IF(D1216+364&lt;=$D$5,(D1216+364-$D$4+1)/365,IF(D1216&gt;$D$4,($D$5-D1216+1)/365,$D$6/365)),0)</f>
        <v>0.18356164383561643</v>
      </c>
      <c r="S1216" s="28">
        <f>'Data &amp; Parameter'!$E$16*'Data &amp; Parameter'!$E$17*('Data &amp; Parameter'!$E$18+'Data &amp; Parameter'!$E$19)*'Data &amp; Parameter'!$E$20*'Data &amp; Parameter'!$E$37*R1216</f>
        <v>0.63818956679213612</v>
      </c>
      <c r="T1216" s="28">
        <f t="shared" si="18"/>
        <v>1.2763791335842722</v>
      </c>
    </row>
    <row r="1217" spans="1:20" ht="15.75" customHeight="1" x14ac:dyDescent="0.35">
      <c r="A1217">
        <v>1210</v>
      </c>
      <c r="B1217" s="76">
        <v>44235</v>
      </c>
      <c r="C1217" s="1" t="s">
        <v>3914</v>
      </c>
      <c r="D1217" s="76">
        <v>44235</v>
      </c>
      <c r="E1217" s="1" t="s">
        <v>3915</v>
      </c>
      <c r="F1217" s="1" t="s">
        <v>3916</v>
      </c>
      <c r="G1217" s="1" t="s">
        <v>123</v>
      </c>
      <c r="H1217" s="1" t="s">
        <v>124</v>
      </c>
      <c r="I1217" s="1" t="s">
        <v>125</v>
      </c>
      <c r="J1217" s="1" t="s">
        <v>3781</v>
      </c>
      <c r="K1217" s="1" t="s">
        <v>3910</v>
      </c>
      <c r="L1217">
        <f>ROUNDUP(IF(B1217&gt;$D$4,0,($D$4-B1217+1)/365),0)</f>
        <v>0</v>
      </c>
      <c r="M1217">
        <f>ROUNDUP(IF(B1217&gt;$D$5,0,($D$5-B1217+1)/365),0)</f>
        <v>1</v>
      </c>
      <c r="N1217" s="28">
        <f>IF(OR(L1217=1,M1217=1),IF(B1217+364&lt;=$D$5,(B1217+364-$D$4+1)/365,IF(B1217&gt;$D$4,($D$5-B1217+1)/365,$D$6/365)),0)</f>
        <v>0.18356164383561643</v>
      </c>
      <c r="O1217" s="28">
        <f>'Data &amp; Parameter'!$E$16*'Data &amp; Parameter'!$E$17*('Data &amp; Parameter'!$E$18+'Data &amp; Parameter'!$E$19)*'Data &amp; Parameter'!$E$20*'Data &amp; Parameter'!$E$37*N1217</f>
        <v>0.63818956679213612</v>
      </c>
      <c r="P1217">
        <f>ROUNDUP(IF(D1217&gt;$D$4,0,($D$4-D1217+1)/365),0)</f>
        <v>0</v>
      </c>
      <c r="Q1217">
        <f>ROUNDUP(IF(D1217&gt;$D$5,0,($D$5-D1217+1)/365),0)</f>
        <v>1</v>
      </c>
      <c r="R1217" s="28">
        <f>IF(OR(P1217=1,Q1217=1),IF(D1217+364&lt;=$D$5,(D1217+364-$D$4+1)/365,IF(D1217&gt;$D$4,($D$5-D1217+1)/365,$D$6/365)),0)</f>
        <v>0.18356164383561643</v>
      </c>
      <c r="S1217" s="28">
        <f>'Data &amp; Parameter'!$E$16*'Data &amp; Parameter'!$E$17*('Data &amp; Parameter'!$E$18+'Data &amp; Parameter'!$E$19)*'Data &amp; Parameter'!$E$20*'Data &amp; Parameter'!$E$37*R1217</f>
        <v>0.63818956679213612</v>
      </c>
      <c r="T1217" s="28">
        <f t="shared" si="18"/>
        <v>1.2763791335842722</v>
      </c>
    </row>
    <row r="1218" spans="1:20" ht="15.75" customHeight="1" x14ac:dyDescent="0.35">
      <c r="A1218">
        <v>1211</v>
      </c>
      <c r="B1218" s="76">
        <v>44235</v>
      </c>
      <c r="C1218" s="1" t="s">
        <v>3917</v>
      </c>
      <c r="D1218" s="76">
        <v>44235</v>
      </c>
      <c r="E1218" s="1" t="s">
        <v>3918</v>
      </c>
      <c r="F1218" s="1" t="s">
        <v>3919</v>
      </c>
      <c r="G1218" s="1" t="s">
        <v>123</v>
      </c>
      <c r="H1218" s="1" t="s">
        <v>124</v>
      </c>
      <c r="I1218" s="1" t="s">
        <v>125</v>
      </c>
      <c r="J1218" s="1" t="s">
        <v>3781</v>
      </c>
      <c r="K1218" s="1" t="s">
        <v>2578</v>
      </c>
      <c r="L1218">
        <f>ROUNDUP(IF(B1218&gt;$D$4,0,($D$4-B1218+1)/365),0)</f>
        <v>0</v>
      </c>
      <c r="M1218">
        <f>ROUNDUP(IF(B1218&gt;$D$5,0,($D$5-B1218+1)/365),0)</f>
        <v>1</v>
      </c>
      <c r="N1218" s="28">
        <f>IF(OR(L1218=1,M1218=1),IF(B1218+364&lt;=$D$5,(B1218+364-$D$4+1)/365,IF(B1218&gt;$D$4,($D$5-B1218+1)/365,$D$6/365)),0)</f>
        <v>0.18356164383561643</v>
      </c>
      <c r="O1218" s="28">
        <f>'Data &amp; Parameter'!$E$16*'Data &amp; Parameter'!$E$17*('Data &amp; Parameter'!$E$18+'Data &amp; Parameter'!$E$19)*'Data &amp; Parameter'!$E$20*'Data &amp; Parameter'!$E$37*N1218</f>
        <v>0.63818956679213612</v>
      </c>
      <c r="P1218">
        <f>ROUNDUP(IF(D1218&gt;$D$4,0,($D$4-D1218+1)/365),0)</f>
        <v>0</v>
      </c>
      <c r="Q1218">
        <f>ROUNDUP(IF(D1218&gt;$D$5,0,($D$5-D1218+1)/365),0)</f>
        <v>1</v>
      </c>
      <c r="R1218" s="28">
        <f>IF(OR(P1218=1,Q1218=1),IF(D1218+364&lt;=$D$5,(D1218+364-$D$4+1)/365,IF(D1218&gt;$D$4,($D$5-D1218+1)/365,$D$6/365)),0)</f>
        <v>0.18356164383561643</v>
      </c>
      <c r="S1218" s="28">
        <f>'Data &amp; Parameter'!$E$16*'Data &amp; Parameter'!$E$17*('Data &amp; Parameter'!$E$18+'Data &amp; Parameter'!$E$19)*'Data &amp; Parameter'!$E$20*'Data &amp; Parameter'!$E$37*R1218</f>
        <v>0.63818956679213612</v>
      </c>
      <c r="T1218" s="28">
        <f t="shared" si="18"/>
        <v>1.2763791335842722</v>
      </c>
    </row>
    <row r="1219" spans="1:20" ht="15.75" customHeight="1" x14ac:dyDescent="0.35">
      <c r="A1219">
        <v>1212</v>
      </c>
      <c r="B1219" s="76">
        <v>44235</v>
      </c>
      <c r="C1219" s="1" t="s">
        <v>3920</v>
      </c>
      <c r="D1219" s="76">
        <v>44235</v>
      </c>
      <c r="E1219" s="1" t="s">
        <v>3921</v>
      </c>
      <c r="F1219" s="1" t="s">
        <v>3922</v>
      </c>
      <c r="G1219" s="1" t="s">
        <v>123</v>
      </c>
      <c r="H1219" s="1" t="s">
        <v>124</v>
      </c>
      <c r="I1219" s="1" t="s">
        <v>125</v>
      </c>
      <c r="J1219" s="1" t="s">
        <v>3781</v>
      </c>
      <c r="K1219" s="1" t="s">
        <v>3910</v>
      </c>
      <c r="L1219">
        <f>ROUNDUP(IF(B1219&gt;$D$4,0,($D$4-B1219+1)/365),0)</f>
        <v>0</v>
      </c>
      <c r="M1219">
        <f>ROUNDUP(IF(B1219&gt;$D$5,0,($D$5-B1219+1)/365),0)</f>
        <v>1</v>
      </c>
      <c r="N1219" s="28">
        <f>IF(OR(L1219=1,M1219=1),IF(B1219+364&lt;=$D$5,(B1219+364-$D$4+1)/365,IF(B1219&gt;$D$4,($D$5-B1219+1)/365,$D$6/365)),0)</f>
        <v>0.18356164383561643</v>
      </c>
      <c r="O1219" s="28">
        <f>'Data &amp; Parameter'!$E$16*'Data &amp; Parameter'!$E$17*('Data &amp; Parameter'!$E$18+'Data &amp; Parameter'!$E$19)*'Data &amp; Parameter'!$E$20*'Data &amp; Parameter'!$E$37*N1219</f>
        <v>0.63818956679213612</v>
      </c>
      <c r="P1219">
        <f>ROUNDUP(IF(D1219&gt;$D$4,0,($D$4-D1219+1)/365),0)</f>
        <v>0</v>
      </c>
      <c r="Q1219">
        <f>ROUNDUP(IF(D1219&gt;$D$5,0,($D$5-D1219+1)/365),0)</f>
        <v>1</v>
      </c>
      <c r="R1219" s="28">
        <f>IF(OR(P1219=1,Q1219=1),IF(D1219+364&lt;=$D$5,(D1219+364-$D$4+1)/365,IF(D1219&gt;$D$4,($D$5-D1219+1)/365,$D$6/365)),0)</f>
        <v>0.18356164383561643</v>
      </c>
      <c r="S1219" s="28">
        <f>'Data &amp; Parameter'!$E$16*'Data &amp; Parameter'!$E$17*('Data &amp; Parameter'!$E$18+'Data &amp; Parameter'!$E$19)*'Data &amp; Parameter'!$E$20*'Data &amp; Parameter'!$E$37*R1219</f>
        <v>0.63818956679213612</v>
      </c>
      <c r="T1219" s="28">
        <f t="shared" si="18"/>
        <v>1.2763791335842722</v>
      </c>
    </row>
    <row r="1220" spans="1:20" ht="15.75" customHeight="1" x14ac:dyDescent="0.35">
      <c r="A1220">
        <v>1213</v>
      </c>
      <c r="B1220" s="76">
        <v>44235</v>
      </c>
      <c r="C1220" s="1" t="s">
        <v>3923</v>
      </c>
      <c r="D1220" s="76">
        <v>44235</v>
      </c>
      <c r="E1220" s="1" t="s">
        <v>3924</v>
      </c>
      <c r="F1220" s="1" t="s">
        <v>3925</v>
      </c>
      <c r="G1220" s="1" t="s">
        <v>123</v>
      </c>
      <c r="H1220" s="1" t="s">
        <v>124</v>
      </c>
      <c r="I1220" s="1" t="s">
        <v>125</v>
      </c>
      <c r="J1220" s="1" t="s">
        <v>3781</v>
      </c>
      <c r="K1220" s="1" t="s">
        <v>3910</v>
      </c>
      <c r="L1220">
        <f>ROUNDUP(IF(B1220&gt;$D$4,0,($D$4-B1220+1)/365),0)</f>
        <v>0</v>
      </c>
      <c r="M1220">
        <f>ROUNDUP(IF(B1220&gt;$D$5,0,($D$5-B1220+1)/365),0)</f>
        <v>1</v>
      </c>
      <c r="N1220" s="28">
        <f>IF(OR(L1220=1,M1220=1),IF(B1220+364&lt;=$D$5,(B1220+364-$D$4+1)/365,IF(B1220&gt;$D$4,($D$5-B1220+1)/365,$D$6/365)),0)</f>
        <v>0.18356164383561643</v>
      </c>
      <c r="O1220" s="28">
        <f>'Data &amp; Parameter'!$E$16*'Data &amp; Parameter'!$E$17*('Data &amp; Parameter'!$E$18+'Data &amp; Parameter'!$E$19)*'Data &amp; Parameter'!$E$20*'Data &amp; Parameter'!$E$37*N1220</f>
        <v>0.63818956679213612</v>
      </c>
      <c r="P1220">
        <f>ROUNDUP(IF(D1220&gt;$D$4,0,($D$4-D1220+1)/365),0)</f>
        <v>0</v>
      </c>
      <c r="Q1220">
        <f>ROUNDUP(IF(D1220&gt;$D$5,0,($D$5-D1220+1)/365),0)</f>
        <v>1</v>
      </c>
      <c r="R1220" s="28">
        <f>IF(OR(P1220=1,Q1220=1),IF(D1220+364&lt;=$D$5,(D1220+364-$D$4+1)/365,IF(D1220&gt;$D$4,($D$5-D1220+1)/365,$D$6/365)),0)</f>
        <v>0.18356164383561643</v>
      </c>
      <c r="S1220" s="28">
        <f>'Data &amp; Parameter'!$E$16*'Data &amp; Parameter'!$E$17*('Data &amp; Parameter'!$E$18+'Data &amp; Parameter'!$E$19)*'Data &amp; Parameter'!$E$20*'Data &amp; Parameter'!$E$37*R1220</f>
        <v>0.63818956679213612</v>
      </c>
      <c r="T1220" s="28">
        <f t="shared" si="18"/>
        <v>1.2763791335842722</v>
      </c>
    </row>
    <row r="1221" spans="1:20" ht="15.75" customHeight="1" x14ac:dyDescent="0.35">
      <c r="A1221">
        <v>1214</v>
      </c>
      <c r="B1221" s="76">
        <v>44235</v>
      </c>
      <c r="C1221" s="1" t="s">
        <v>3926</v>
      </c>
      <c r="D1221" s="76">
        <v>44235</v>
      </c>
      <c r="E1221" s="1" t="s">
        <v>3927</v>
      </c>
      <c r="F1221" s="1" t="s">
        <v>3928</v>
      </c>
      <c r="G1221" s="1" t="s">
        <v>123</v>
      </c>
      <c r="H1221" s="1" t="s">
        <v>124</v>
      </c>
      <c r="I1221" s="1" t="s">
        <v>125</v>
      </c>
      <c r="J1221" s="1" t="s">
        <v>3781</v>
      </c>
      <c r="K1221" s="1" t="s">
        <v>3910</v>
      </c>
      <c r="L1221">
        <f>ROUNDUP(IF(B1221&gt;$D$4,0,($D$4-B1221+1)/365),0)</f>
        <v>0</v>
      </c>
      <c r="M1221">
        <f>ROUNDUP(IF(B1221&gt;$D$5,0,($D$5-B1221+1)/365),0)</f>
        <v>1</v>
      </c>
      <c r="N1221" s="28">
        <f>IF(OR(L1221=1,M1221=1),IF(B1221+364&lt;=$D$5,(B1221+364-$D$4+1)/365,IF(B1221&gt;$D$4,($D$5-B1221+1)/365,$D$6/365)),0)</f>
        <v>0.18356164383561643</v>
      </c>
      <c r="O1221" s="28">
        <f>'Data &amp; Parameter'!$E$16*'Data &amp; Parameter'!$E$17*('Data &amp; Parameter'!$E$18+'Data &amp; Parameter'!$E$19)*'Data &amp; Parameter'!$E$20*'Data &amp; Parameter'!$E$37*N1221</f>
        <v>0.63818956679213612</v>
      </c>
      <c r="P1221">
        <f>ROUNDUP(IF(D1221&gt;$D$4,0,($D$4-D1221+1)/365),0)</f>
        <v>0</v>
      </c>
      <c r="Q1221">
        <f>ROUNDUP(IF(D1221&gt;$D$5,0,($D$5-D1221+1)/365),0)</f>
        <v>1</v>
      </c>
      <c r="R1221" s="28">
        <f>IF(OR(P1221=1,Q1221=1),IF(D1221+364&lt;=$D$5,(D1221+364-$D$4+1)/365,IF(D1221&gt;$D$4,($D$5-D1221+1)/365,$D$6/365)),0)</f>
        <v>0.18356164383561643</v>
      </c>
      <c r="S1221" s="28">
        <f>'Data &amp; Parameter'!$E$16*'Data &amp; Parameter'!$E$17*('Data &amp; Parameter'!$E$18+'Data &amp; Parameter'!$E$19)*'Data &amp; Parameter'!$E$20*'Data &amp; Parameter'!$E$37*R1221</f>
        <v>0.63818956679213612</v>
      </c>
      <c r="T1221" s="28">
        <f t="shared" si="18"/>
        <v>1.2763791335842722</v>
      </c>
    </row>
    <row r="1222" spans="1:20" ht="15.75" customHeight="1" x14ac:dyDescent="0.35">
      <c r="A1222">
        <v>1215</v>
      </c>
      <c r="B1222" s="76">
        <v>44235</v>
      </c>
      <c r="C1222" s="1" t="s">
        <v>3929</v>
      </c>
      <c r="D1222" s="76">
        <v>44235</v>
      </c>
      <c r="E1222" s="1" t="s">
        <v>3930</v>
      </c>
      <c r="F1222" s="1" t="s">
        <v>3931</v>
      </c>
      <c r="G1222" s="1" t="s">
        <v>123</v>
      </c>
      <c r="H1222" s="1" t="s">
        <v>124</v>
      </c>
      <c r="I1222" s="1" t="s">
        <v>125</v>
      </c>
      <c r="J1222" s="1" t="s">
        <v>3781</v>
      </c>
      <c r="K1222" s="1" t="s">
        <v>3932</v>
      </c>
      <c r="L1222">
        <f>ROUNDUP(IF(B1222&gt;$D$4,0,($D$4-B1222+1)/365),0)</f>
        <v>0</v>
      </c>
      <c r="M1222">
        <f>ROUNDUP(IF(B1222&gt;$D$5,0,($D$5-B1222+1)/365),0)</f>
        <v>1</v>
      </c>
      <c r="N1222" s="28">
        <f>IF(OR(L1222=1,M1222=1),IF(B1222+364&lt;=$D$5,(B1222+364-$D$4+1)/365,IF(B1222&gt;$D$4,($D$5-B1222+1)/365,$D$6/365)),0)</f>
        <v>0.18356164383561643</v>
      </c>
      <c r="O1222" s="28">
        <f>'Data &amp; Parameter'!$E$16*'Data &amp; Parameter'!$E$17*('Data &amp; Parameter'!$E$18+'Data &amp; Parameter'!$E$19)*'Data &amp; Parameter'!$E$20*'Data &amp; Parameter'!$E$37*N1222</f>
        <v>0.63818956679213612</v>
      </c>
      <c r="P1222">
        <f>ROUNDUP(IF(D1222&gt;$D$4,0,($D$4-D1222+1)/365),0)</f>
        <v>0</v>
      </c>
      <c r="Q1222">
        <f>ROUNDUP(IF(D1222&gt;$D$5,0,($D$5-D1222+1)/365),0)</f>
        <v>1</v>
      </c>
      <c r="R1222" s="28">
        <f>IF(OR(P1222=1,Q1222=1),IF(D1222+364&lt;=$D$5,(D1222+364-$D$4+1)/365,IF(D1222&gt;$D$4,($D$5-D1222+1)/365,$D$6/365)),0)</f>
        <v>0.18356164383561643</v>
      </c>
      <c r="S1222" s="28">
        <f>'Data &amp; Parameter'!$E$16*'Data &amp; Parameter'!$E$17*('Data &amp; Parameter'!$E$18+'Data &amp; Parameter'!$E$19)*'Data &amp; Parameter'!$E$20*'Data &amp; Parameter'!$E$37*R1222</f>
        <v>0.63818956679213612</v>
      </c>
      <c r="T1222" s="28">
        <f t="shared" si="18"/>
        <v>1.2763791335842722</v>
      </c>
    </row>
    <row r="1223" spans="1:20" ht="15.75" customHeight="1" x14ac:dyDescent="0.35">
      <c r="A1223">
        <v>1216</v>
      </c>
      <c r="B1223" s="76">
        <v>44235</v>
      </c>
      <c r="C1223" s="1" t="s">
        <v>3933</v>
      </c>
      <c r="D1223" s="76">
        <v>44235</v>
      </c>
      <c r="E1223" s="1" t="s">
        <v>3934</v>
      </c>
      <c r="F1223" s="1" t="s">
        <v>3935</v>
      </c>
      <c r="G1223" s="1" t="s">
        <v>123</v>
      </c>
      <c r="H1223" s="1" t="s">
        <v>124</v>
      </c>
      <c r="I1223" s="1" t="s">
        <v>125</v>
      </c>
      <c r="J1223" s="1" t="s">
        <v>487</v>
      </c>
      <c r="K1223" s="1" t="s">
        <v>3881</v>
      </c>
      <c r="L1223">
        <f>ROUNDUP(IF(B1223&gt;$D$4,0,($D$4-B1223+1)/365),0)</f>
        <v>0</v>
      </c>
      <c r="M1223">
        <f>ROUNDUP(IF(B1223&gt;$D$5,0,($D$5-B1223+1)/365),0)</f>
        <v>1</v>
      </c>
      <c r="N1223" s="28">
        <f>IF(OR(L1223=1,M1223=1),IF(B1223+364&lt;=$D$5,(B1223+364-$D$4+1)/365,IF(B1223&gt;$D$4,($D$5-B1223+1)/365,$D$6/365)),0)</f>
        <v>0.18356164383561643</v>
      </c>
      <c r="O1223" s="28">
        <f>'Data &amp; Parameter'!$E$16*'Data &amp; Parameter'!$E$17*('Data &amp; Parameter'!$E$18+'Data &amp; Parameter'!$E$19)*'Data &amp; Parameter'!$E$20*'Data &amp; Parameter'!$E$37*N1223</f>
        <v>0.63818956679213612</v>
      </c>
      <c r="P1223">
        <f>ROUNDUP(IF(D1223&gt;$D$4,0,($D$4-D1223+1)/365),0)</f>
        <v>0</v>
      </c>
      <c r="Q1223">
        <f>ROUNDUP(IF(D1223&gt;$D$5,0,($D$5-D1223+1)/365),0)</f>
        <v>1</v>
      </c>
      <c r="R1223" s="28">
        <f>IF(OR(P1223=1,Q1223=1),IF(D1223+364&lt;=$D$5,(D1223+364-$D$4+1)/365,IF(D1223&gt;$D$4,($D$5-D1223+1)/365,$D$6/365)),0)</f>
        <v>0.18356164383561643</v>
      </c>
      <c r="S1223" s="28">
        <f>'Data &amp; Parameter'!$E$16*'Data &amp; Parameter'!$E$17*('Data &amp; Parameter'!$E$18+'Data &amp; Parameter'!$E$19)*'Data &amp; Parameter'!$E$20*'Data &amp; Parameter'!$E$37*R1223</f>
        <v>0.63818956679213612</v>
      </c>
      <c r="T1223" s="28">
        <f t="shared" si="18"/>
        <v>1.2763791335842722</v>
      </c>
    </row>
    <row r="1224" spans="1:20" ht="15.75" customHeight="1" x14ac:dyDescent="0.35">
      <c r="A1224">
        <v>1217</v>
      </c>
      <c r="B1224" s="76">
        <v>44235</v>
      </c>
      <c r="C1224" s="1" t="s">
        <v>3936</v>
      </c>
      <c r="D1224" s="76">
        <v>44235</v>
      </c>
      <c r="E1224" s="1" t="s">
        <v>3937</v>
      </c>
      <c r="F1224" s="1" t="s">
        <v>3938</v>
      </c>
      <c r="G1224" s="1" t="s">
        <v>123</v>
      </c>
      <c r="H1224" s="1" t="s">
        <v>124</v>
      </c>
      <c r="I1224" s="1" t="s">
        <v>125</v>
      </c>
      <c r="J1224" s="1" t="s">
        <v>3781</v>
      </c>
      <c r="K1224" s="1" t="s">
        <v>3881</v>
      </c>
      <c r="L1224">
        <f>ROUNDUP(IF(B1224&gt;$D$4,0,($D$4-B1224+1)/365),0)</f>
        <v>0</v>
      </c>
      <c r="M1224">
        <f>ROUNDUP(IF(B1224&gt;$D$5,0,($D$5-B1224+1)/365),0)</f>
        <v>1</v>
      </c>
      <c r="N1224" s="28">
        <f>IF(OR(L1224=1,M1224=1),IF(B1224+364&lt;=$D$5,(B1224+364-$D$4+1)/365,IF(B1224&gt;$D$4,($D$5-B1224+1)/365,$D$6/365)),0)</f>
        <v>0.18356164383561643</v>
      </c>
      <c r="O1224" s="28">
        <f>'Data &amp; Parameter'!$E$16*'Data &amp; Parameter'!$E$17*('Data &amp; Parameter'!$E$18+'Data &amp; Parameter'!$E$19)*'Data &amp; Parameter'!$E$20*'Data &amp; Parameter'!$E$37*N1224</f>
        <v>0.63818956679213612</v>
      </c>
      <c r="P1224">
        <f>ROUNDUP(IF(D1224&gt;$D$4,0,($D$4-D1224+1)/365),0)</f>
        <v>0</v>
      </c>
      <c r="Q1224">
        <f>ROUNDUP(IF(D1224&gt;$D$5,0,($D$5-D1224+1)/365),0)</f>
        <v>1</v>
      </c>
      <c r="R1224" s="28">
        <f>IF(OR(P1224=1,Q1224=1),IF(D1224+364&lt;=$D$5,(D1224+364-$D$4+1)/365,IF(D1224&gt;$D$4,($D$5-D1224+1)/365,$D$6/365)),0)</f>
        <v>0.18356164383561643</v>
      </c>
      <c r="S1224" s="28">
        <f>'Data &amp; Parameter'!$E$16*'Data &amp; Parameter'!$E$17*('Data &amp; Parameter'!$E$18+'Data &amp; Parameter'!$E$19)*'Data &amp; Parameter'!$E$20*'Data &amp; Parameter'!$E$37*R1224</f>
        <v>0.63818956679213612</v>
      </c>
      <c r="T1224" s="28">
        <f t="shared" si="18"/>
        <v>1.2763791335842722</v>
      </c>
    </row>
    <row r="1225" spans="1:20" ht="15.75" customHeight="1" x14ac:dyDescent="0.35">
      <c r="A1225">
        <v>1218</v>
      </c>
      <c r="B1225" s="76">
        <v>44235</v>
      </c>
      <c r="C1225" s="1" t="s">
        <v>3939</v>
      </c>
      <c r="D1225" s="76">
        <v>44235</v>
      </c>
      <c r="E1225" s="1" t="s">
        <v>3940</v>
      </c>
      <c r="F1225" s="1" t="s">
        <v>3941</v>
      </c>
      <c r="G1225" s="1" t="s">
        <v>123</v>
      </c>
      <c r="H1225" s="1" t="s">
        <v>3942</v>
      </c>
      <c r="I1225" s="1" t="s">
        <v>125</v>
      </c>
      <c r="J1225" s="1" t="s">
        <v>3943</v>
      </c>
      <c r="K1225" s="1" t="s">
        <v>3943</v>
      </c>
      <c r="L1225">
        <f>ROUNDUP(IF(B1225&gt;$D$4,0,($D$4-B1225+1)/365),0)</f>
        <v>0</v>
      </c>
      <c r="M1225">
        <f>ROUNDUP(IF(B1225&gt;$D$5,0,($D$5-B1225+1)/365),0)</f>
        <v>1</v>
      </c>
      <c r="N1225" s="28">
        <f>IF(OR(L1225=1,M1225=1),IF(B1225+364&lt;=$D$5,(B1225+364-$D$4+1)/365,IF(B1225&gt;$D$4,($D$5-B1225+1)/365,$D$6/365)),0)</f>
        <v>0.18356164383561643</v>
      </c>
      <c r="O1225" s="28">
        <f>'Data &amp; Parameter'!$E$16*'Data &amp; Parameter'!$E$17*('Data &amp; Parameter'!$E$18+'Data &amp; Parameter'!$E$19)*'Data &amp; Parameter'!$E$20*'Data &amp; Parameter'!$E$37*N1225</f>
        <v>0.63818956679213612</v>
      </c>
      <c r="P1225">
        <f>ROUNDUP(IF(D1225&gt;$D$4,0,($D$4-D1225+1)/365),0)</f>
        <v>0</v>
      </c>
      <c r="Q1225">
        <f>ROUNDUP(IF(D1225&gt;$D$5,0,($D$5-D1225+1)/365),0)</f>
        <v>1</v>
      </c>
      <c r="R1225" s="28">
        <f>IF(OR(P1225=1,Q1225=1),IF(D1225+364&lt;=$D$5,(D1225+364-$D$4+1)/365,IF(D1225&gt;$D$4,($D$5-D1225+1)/365,$D$6/365)),0)</f>
        <v>0.18356164383561643</v>
      </c>
      <c r="S1225" s="28">
        <f>'Data &amp; Parameter'!$E$16*'Data &amp; Parameter'!$E$17*('Data &amp; Parameter'!$E$18+'Data &amp; Parameter'!$E$19)*'Data &amp; Parameter'!$E$20*'Data &amp; Parameter'!$E$37*R1225</f>
        <v>0.63818956679213612</v>
      </c>
      <c r="T1225" s="28">
        <f t="shared" ref="T1225:T1288" si="19">O1225+S1225</f>
        <v>1.2763791335842722</v>
      </c>
    </row>
    <row r="1226" spans="1:20" ht="15.75" customHeight="1" x14ac:dyDescent="0.35">
      <c r="A1226">
        <v>1219</v>
      </c>
      <c r="B1226" s="76">
        <v>44235</v>
      </c>
      <c r="C1226" s="1" t="s">
        <v>3944</v>
      </c>
      <c r="D1226" s="76">
        <v>44235</v>
      </c>
      <c r="E1226" s="1" t="s">
        <v>3945</v>
      </c>
      <c r="F1226" s="1" t="s">
        <v>3946</v>
      </c>
      <c r="G1226" s="1" t="s">
        <v>123</v>
      </c>
      <c r="H1226" s="1" t="s">
        <v>3942</v>
      </c>
      <c r="I1226" s="1" t="s">
        <v>125</v>
      </c>
      <c r="J1226" s="1" t="s">
        <v>3943</v>
      </c>
      <c r="K1226" s="1" t="s">
        <v>3943</v>
      </c>
      <c r="L1226">
        <f>ROUNDUP(IF(B1226&gt;$D$4,0,($D$4-B1226+1)/365),0)</f>
        <v>0</v>
      </c>
      <c r="M1226">
        <f>ROUNDUP(IF(B1226&gt;$D$5,0,($D$5-B1226+1)/365),0)</f>
        <v>1</v>
      </c>
      <c r="N1226" s="28">
        <f>IF(OR(L1226=1,M1226=1),IF(B1226+364&lt;=$D$5,(B1226+364-$D$4+1)/365,IF(B1226&gt;$D$4,($D$5-B1226+1)/365,$D$6/365)),0)</f>
        <v>0.18356164383561643</v>
      </c>
      <c r="O1226" s="28">
        <f>'Data &amp; Parameter'!$E$16*'Data &amp; Parameter'!$E$17*('Data &amp; Parameter'!$E$18+'Data &amp; Parameter'!$E$19)*'Data &amp; Parameter'!$E$20*'Data &amp; Parameter'!$E$37*N1226</f>
        <v>0.63818956679213612</v>
      </c>
      <c r="P1226">
        <f>ROUNDUP(IF(D1226&gt;$D$4,0,($D$4-D1226+1)/365),0)</f>
        <v>0</v>
      </c>
      <c r="Q1226">
        <f>ROUNDUP(IF(D1226&gt;$D$5,0,($D$5-D1226+1)/365),0)</f>
        <v>1</v>
      </c>
      <c r="R1226" s="28">
        <f>IF(OR(P1226=1,Q1226=1),IF(D1226+364&lt;=$D$5,(D1226+364-$D$4+1)/365,IF(D1226&gt;$D$4,($D$5-D1226+1)/365,$D$6/365)),0)</f>
        <v>0.18356164383561643</v>
      </c>
      <c r="S1226" s="28">
        <f>'Data &amp; Parameter'!$E$16*'Data &amp; Parameter'!$E$17*('Data &amp; Parameter'!$E$18+'Data &amp; Parameter'!$E$19)*'Data &amp; Parameter'!$E$20*'Data &amp; Parameter'!$E$37*R1226</f>
        <v>0.63818956679213612</v>
      </c>
      <c r="T1226" s="28">
        <f t="shared" si="19"/>
        <v>1.2763791335842722</v>
      </c>
    </row>
    <row r="1227" spans="1:20" ht="15.75" customHeight="1" x14ac:dyDescent="0.35">
      <c r="A1227">
        <v>1220</v>
      </c>
      <c r="B1227" s="76">
        <v>44235</v>
      </c>
      <c r="C1227" s="1" t="s">
        <v>3947</v>
      </c>
      <c r="D1227" s="76">
        <v>44235</v>
      </c>
      <c r="E1227" s="1" t="s">
        <v>3948</v>
      </c>
      <c r="F1227" s="1" t="s">
        <v>3949</v>
      </c>
      <c r="G1227" s="1" t="s">
        <v>123</v>
      </c>
      <c r="H1227" s="1" t="s">
        <v>124</v>
      </c>
      <c r="I1227" s="1" t="s">
        <v>125</v>
      </c>
      <c r="J1227" s="1" t="s">
        <v>1982</v>
      </c>
      <c r="K1227" s="1" t="s">
        <v>1982</v>
      </c>
      <c r="L1227">
        <f>ROUNDUP(IF(B1227&gt;$D$4,0,($D$4-B1227+1)/365),0)</f>
        <v>0</v>
      </c>
      <c r="M1227">
        <f>ROUNDUP(IF(B1227&gt;$D$5,0,($D$5-B1227+1)/365),0)</f>
        <v>1</v>
      </c>
      <c r="N1227" s="28">
        <f>IF(OR(L1227=1,M1227=1),IF(B1227+364&lt;=$D$5,(B1227+364-$D$4+1)/365,IF(B1227&gt;$D$4,($D$5-B1227+1)/365,$D$6/365)),0)</f>
        <v>0.18356164383561643</v>
      </c>
      <c r="O1227" s="28">
        <f>'Data &amp; Parameter'!$E$16*'Data &amp; Parameter'!$E$17*('Data &amp; Parameter'!$E$18+'Data &amp; Parameter'!$E$19)*'Data &amp; Parameter'!$E$20*'Data &amp; Parameter'!$E$37*N1227</f>
        <v>0.63818956679213612</v>
      </c>
      <c r="P1227">
        <f>ROUNDUP(IF(D1227&gt;$D$4,0,($D$4-D1227+1)/365),0)</f>
        <v>0</v>
      </c>
      <c r="Q1227">
        <f>ROUNDUP(IF(D1227&gt;$D$5,0,($D$5-D1227+1)/365),0)</f>
        <v>1</v>
      </c>
      <c r="R1227" s="28">
        <f>IF(OR(P1227=1,Q1227=1),IF(D1227+364&lt;=$D$5,(D1227+364-$D$4+1)/365,IF(D1227&gt;$D$4,($D$5-D1227+1)/365,$D$6/365)),0)</f>
        <v>0.18356164383561643</v>
      </c>
      <c r="S1227" s="28">
        <f>'Data &amp; Parameter'!$E$16*'Data &amp; Parameter'!$E$17*('Data &amp; Parameter'!$E$18+'Data &amp; Parameter'!$E$19)*'Data &amp; Parameter'!$E$20*'Data &amp; Parameter'!$E$37*R1227</f>
        <v>0.63818956679213612</v>
      </c>
      <c r="T1227" s="28">
        <f t="shared" si="19"/>
        <v>1.2763791335842722</v>
      </c>
    </row>
    <row r="1228" spans="1:20" ht="15.75" customHeight="1" x14ac:dyDescent="0.35">
      <c r="A1228">
        <v>1221</v>
      </c>
      <c r="B1228" s="76">
        <v>44235</v>
      </c>
      <c r="C1228" s="1" t="s">
        <v>3950</v>
      </c>
      <c r="D1228" s="76">
        <v>44235</v>
      </c>
      <c r="E1228" s="1" t="s">
        <v>3951</v>
      </c>
      <c r="F1228" s="1" t="s">
        <v>3952</v>
      </c>
      <c r="G1228" s="1" t="s">
        <v>123</v>
      </c>
      <c r="H1228" s="1" t="s">
        <v>124</v>
      </c>
      <c r="I1228" s="1" t="s">
        <v>125</v>
      </c>
      <c r="J1228" s="1" t="s">
        <v>1982</v>
      </c>
      <c r="K1228" s="1" t="s">
        <v>1982</v>
      </c>
      <c r="L1228">
        <f>ROUNDUP(IF(B1228&gt;$D$4,0,($D$4-B1228+1)/365),0)</f>
        <v>0</v>
      </c>
      <c r="M1228">
        <f>ROUNDUP(IF(B1228&gt;$D$5,0,($D$5-B1228+1)/365),0)</f>
        <v>1</v>
      </c>
      <c r="N1228" s="28">
        <f>IF(OR(L1228=1,M1228=1),IF(B1228+364&lt;=$D$5,(B1228+364-$D$4+1)/365,IF(B1228&gt;$D$4,($D$5-B1228+1)/365,$D$6/365)),0)</f>
        <v>0.18356164383561643</v>
      </c>
      <c r="O1228" s="28">
        <f>'Data &amp; Parameter'!$E$16*'Data &amp; Parameter'!$E$17*('Data &amp; Parameter'!$E$18+'Data &amp; Parameter'!$E$19)*'Data &amp; Parameter'!$E$20*'Data &amp; Parameter'!$E$37*N1228</f>
        <v>0.63818956679213612</v>
      </c>
      <c r="P1228">
        <f>ROUNDUP(IF(D1228&gt;$D$4,0,($D$4-D1228+1)/365),0)</f>
        <v>0</v>
      </c>
      <c r="Q1228">
        <f>ROUNDUP(IF(D1228&gt;$D$5,0,($D$5-D1228+1)/365),0)</f>
        <v>1</v>
      </c>
      <c r="R1228" s="28">
        <f>IF(OR(P1228=1,Q1228=1),IF(D1228+364&lt;=$D$5,(D1228+364-$D$4+1)/365,IF(D1228&gt;$D$4,($D$5-D1228+1)/365,$D$6/365)),0)</f>
        <v>0.18356164383561643</v>
      </c>
      <c r="S1228" s="28">
        <f>'Data &amp; Parameter'!$E$16*'Data &amp; Parameter'!$E$17*('Data &amp; Parameter'!$E$18+'Data &amp; Parameter'!$E$19)*'Data &amp; Parameter'!$E$20*'Data &amp; Parameter'!$E$37*R1228</f>
        <v>0.63818956679213612</v>
      </c>
      <c r="T1228" s="28">
        <f t="shared" si="19"/>
        <v>1.2763791335842722</v>
      </c>
    </row>
    <row r="1229" spans="1:20" ht="15.75" customHeight="1" x14ac:dyDescent="0.35">
      <c r="A1229">
        <v>1222</v>
      </c>
      <c r="B1229" s="76">
        <v>44235</v>
      </c>
      <c r="C1229" s="1" t="s">
        <v>3953</v>
      </c>
      <c r="D1229" s="76">
        <v>44235</v>
      </c>
      <c r="E1229" s="1" t="s">
        <v>3954</v>
      </c>
      <c r="F1229" s="1" t="s">
        <v>3955</v>
      </c>
      <c r="G1229" s="1" t="s">
        <v>123</v>
      </c>
      <c r="H1229" s="1" t="s">
        <v>124</v>
      </c>
      <c r="I1229" s="1" t="s">
        <v>125</v>
      </c>
      <c r="J1229" s="1" t="s">
        <v>1982</v>
      </c>
      <c r="K1229" s="1" t="s">
        <v>1982</v>
      </c>
      <c r="L1229">
        <f>ROUNDUP(IF(B1229&gt;$D$4,0,($D$4-B1229+1)/365),0)</f>
        <v>0</v>
      </c>
      <c r="M1229">
        <f>ROUNDUP(IF(B1229&gt;$D$5,0,($D$5-B1229+1)/365),0)</f>
        <v>1</v>
      </c>
      <c r="N1229" s="28">
        <f>IF(OR(L1229=1,M1229=1),IF(B1229+364&lt;=$D$5,(B1229+364-$D$4+1)/365,IF(B1229&gt;$D$4,($D$5-B1229+1)/365,$D$6/365)),0)</f>
        <v>0.18356164383561643</v>
      </c>
      <c r="O1229" s="28">
        <f>'Data &amp; Parameter'!$E$16*'Data &amp; Parameter'!$E$17*('Data &amp; Parameter'!$E$18+'Data &amp; Parameter'!$E$19)*'Data &amp; Parameter'!$E$20*'Data &amp; Parameter'!$E$37*N1229</f>
        <v>0.63818956679213612</v>
      </c>
      <c r="P1229">
        <f>ROUNDUP(IF(D1229&gt;$D$4,0,($D$4-D1229+1)/365),0)</f>
        <v>0</v>
      </c>
      <c r="Q1229">
        <f>ROUNDUP(IF(D1229&gt;$D$5,0,($D$5-D1229+1)/365),0)</f>
        <v>1</v>
      </c>
      <c r="R1229" s="28">
        <f>IF(OR(P1229=1,Q1229=1),IF(D1229+364&lt;=$D$5,(D1229+364-$D$4+1)/365,IF(D1229&gt;$D$4,($D$5-D1229+1)/365,$D$6/365)),0)</f>
        <v>0.18356164383561643</v>
      </c>
      <c r="S1229" s="28">
        <f>'Data &amp; Parameter'!$E$16*'Data &amp; Parameter'!$E$17*('Data &amp; Parameter'!$E$18+'Data &amp; Parameter'!$E$19)*'Data &amp; Parameter'!$E$20*'Data &amp; Parameter'!$E$37*R1229</f>
        <v>0.63818956679213612</v>
      </c>
      <c r="T1229" s="28">
        <f t="shared" si="19"/>
        <v>1.2763791335842722</v>
      </c>
    </row>
    <row r="1230" spans="1:20" ht="15.75" customHeight="1" x14ac:dyDescent="0.35">
      <c r="A1230">
        <v>1223</v>
      </c>
      <c r="B1230" s="76">
        <v>44235</v>
      </c>
      <c r="C1230" s="1" t="s">
        <v>3956</v>
      </c>
      <c r="D1230" s="76">
        <v>44235</v>
      </c>
      <c r="E1230" s="1" t="s">
        <v>3957</v>
      </c>
      <c r="F1230" s="1" t="s">
        <v>3958</v>
      </c>
      <c r="G1230" s="1" t="s">
        <v>123</v>
      </c>
      <c r="H1230" s="1" t="s">
        <v>124</v>
      </c>
      <c r="I1230" s="1" t="s">
        <v>125</v>
      </c>
      <c r="J1230" s="1" t="s">
        <v>1982</v>
      </c>
      <c r="K1230" s="1" t="s">
        <v>1982</v>
      </c>
      <c r="L1230">
        <f>ROUNDUP(IF(B1230&gt;$D$4,0,($D$4-B1230+1)/365),0)</f>
        <v>0</v>
      </c>
      <c r="M1230">
        <f>ROUNDUP(IF(B1230&gt;$D$5,0,($D$5-B1230+1)/365),0)</f>
        <v>1</v>
      </c>
      <c r="N1230" s="28">
        <f>IF(OR(L1230=1,M1230=1),IF(B1230+364&lt;=$D$5,(B1230+364-$D$4+1)/365,IF(B1230&gt;$D$4,($D$5-B1230+1)/365,$D$6/365)),0)</f>
        <v>0.18356164383561643</v>
      </c>
      <c r="O1230" s="28">
        <f>'Data &amp; Parameter'!$E$16*'Data &amp; Parameter'!$E$17*('Data &amp; Parameter'!$E$18+'Data &amp; Parameter'!$E$19)*'Data &amp; Parameter'!$E$20*'Data &amp; Parameter'!$E$37*N1230</f>
        <v>0.63818956679213612</v>
      </c>
      <c r="P1230">
        <f>ROUNDUP(IF(D1230&gt;$D$4,0,($D$4-D1230+1)/365),0)</f>
        <v>0</v>
      </c>
      <c r="Q1230">
        <f>ROUNDUP(IF(D1230&gt;$D$5,0,($D$5-D1230+1)/365),0)</f>
        <v>1</v>
      </c>
      <c r="R1230" s="28">
        <f>IF(OR(P1230=1,Q1230=1),IF(D1230+364&lt;=$D$5,(D1230+364-$D$4+1)/365,IF(D1230&gt;$D$4,($D$5-D1230+1)/365,$D$6/365)),0)</f>
        <v>0.18356164383561643</v>
      </c>
      <c r="S1230" s="28">
        <f>'Data &amp; Parameter'!$E$16*'Data &amp; Parameter'!$E$17*('Data &amp; Parameter'!$E$18+'Data &amp; Parameter'!$E$19)*'Data &amp; Parameter'!$E$20*'Data &amp; Parameter'!$E$37*R1230</f>
        <v>0.63818956679213612</v>
      </c>
      <c r="T1230" s="28">
        <f t="shared" si="19"/>
        <v>1.2763791335842722</v>
      </c>
    </row>
    <row r="1231" spans="1:20" ht="15.75" customHeight="1" x14ac:dyDescent="0.35">
      <c r="A1231">
        <v>1224</v>
      </c>
      <c r="B1231" s="76">
        <v>44235</v>
      </c>
      <c r="C1231" s="1" t="s">
        <v>3959</v>
      </c>
      <c r="D1231" s="76">
        <v>44235</v>
      </c>
      <c r="E1231" s="1" t="s">
        <v>3960</v>
      </c>
      <c r="F1231" s="1" t="s">
        <v>3961</v>
      </c>
      <c r="G1231" s="1" t="s">
        <v>123</v>
      </c>
      <c r="H1231" s="1" t="s">
        <v>124</v>
      </c>
      <c r="I1231" s="1" t="s">
        <v>125</v>
      </c>
      <c r="J1231" s="1" t="s">
        <v>3962</v>
      </c>
      <c r="K1231" s="1" t="s">
        <v>3962</v>
      </c>
      <c r="L1231">
        <f>ROUNDUP(IF(B1231&gt;$D$4,0,($D$4-B1231+1)/365),0)</f>
        <v>0</v>
      </c>
      <c r="M1231">
        <f>ROUNDUP(IF(B1231&gt;$D$5,0,($D$5-B1231+1)/365),0)</f>
        <v>1</v>
      </c>
      <c r="N1231" s="28">
        <f>IF(OR(L1231=1,M1231=1),IF(B1231+364&lt;=$D$5,(B1231+364-$D$4+1)/365,IF(B1231&gt;$D$4,($D$5-B1231+1)/365,$D$6/365)),0)</f>
        <v>0.18356164383561643</v>
      </c>
      <c r="O1231" s="28">
        <f>'Data &amp; Parameter'!$E$16*'Data &amp; Parameter'!$E$17*('Data &amp; Parameter'!$E$18+'Data &amp; Parameter'!$E$19)*'Data &amp; Parameter'!$E$20*'Data &amp; Parameter'!$E$37*N1231</f>
        <v>0.63818956679213612</v>
      </c>
      <c r="P1231">
        <f>ROUNDUP(IF(D1231&gt;$D$4,0,($D$4-D1231+1)/365),0)</f>
        <v>0</v>
      </c>
      <c r="Q1231">
        <f>ROUNDUP(IF(D1231&gt;$D$5,0,($D$5-D1231+1)/365),0)</f>
        <v>1</v>
      </c>
      <c r="R1231" s="28">
        <f>IF(OR(P1231=1,Q1231=1),IF(D1231+364&lt;=$D$5,(D1231+364-$D$4+1)/365,IF(D1231&gt;$D$4,($D$5-D1231+1)/365,$D$6/365)),0)</f>
        <v>0.18356164383561643</v>
      </c>
      <c r="S1231" s="28">
        <f>'Data &amp; Parameter'!$E$16*'Data &amp; Parameter'!$E$17*('Data &amp; Parameter'!$E$18+'Data &amp; Parameter'!$E$19)*'Data &amp; Parameter'!$E$20*'Data &amp; Parameter'!$E$37*R1231</f>
        <v>0.63818956679213612</v>
      </c>
      <c r="T1231" s="28">
        <f t="shared" si="19"/>
        <v>1.2763791335842722</v>
      </c>
    </row>
    <row r="1232" spans="1:20" ht="15.75" customHeight="1" x14ac:dyDescent="0.35">
      <c r="A1232">
        <v>1225</v>
      </c>
      <c r="B1232" s="76">
        <v>44235</v>
      </c>
      <c r="C1232" s="1" t="s">
        <v>3963</v>
      </c>
      <c r="D1232" s="76">
        <v>44235</v>
      </c>
      <c r="E1232" s="1" t="s">
        <v>3964</v>
      </c>
      <c r="F1232" s="1" t="s">
        <v>3965</v>
      </c>
      <c r="G1232" s="1" t="s">
        <v>123</v>
      </c>
      <c r="H1232" s="1" t="s">
        <v>124</v>
      </c>
      <c r="I1232" s="1" t="s">
        <v>125</v>
      </c>
      <c r="J1232" s="1" t="s">
        <v>3962</v>
      </c>
      <c r="K1232" s="1" t="s">
        <v>3962</v>
      </c>
      <c r="L1232">
        <f>ROUNDUP(IF(B1232&gt;$D$4,0,($D$4-B1232+1)/365),0)</f>
        <v>0</v>
      </c>
      <c r="M1232">
        <f>ROUNDUP(IF(B1232&gt;$D$5,0,($D$5-B1232+1)/365),0)</f>
        <v>1</v>
      </c>
      <c r="N1232" s="28">
        <f>IF(OR(L1232=1,M1232=1),IF(B1232+364&lt;=$D$5,(B1232+364-$D$4+1)/365,IF(B1232&gt;$D$4,($D$5-B1232+1)/365,$D$6/365)),0)</f>
        <v>0.18356164383561643</v>
      </c>
      <c r="O1232" s="28">
        <f>'Data &amp; Parameter'!$E$16*'Data &amp; Parameter'!$E$17*('Data &amp; Parameter'!$E$18+'Data &amp; Parameter'!$E$19)*'Data &amp; Parameter'!$E$20*'Data &amp; Parameter'!$E$37*N1232</f>
        <v>0.63818956679213612</v>
      </c>
      <c r="P1232">
        <f>ROUNDUP(IF(D1232&gt;$D$4,0,($D$4-D1232+1)/365),0)</f>
        <v>0</v>
      </c>
      <c r="Q1232">
        <f>ROUNDUP(IF(D1232&gt;$D$5,0,($D$5-D1232+1)/365),0)</f>
        <v>1</v>
      </c>
      <c r="R1232" s="28">
        <f>IF(OR(P1232=1,Q1232=1),IF(D1232+364&lt;=$D$5,(D1232+364-$D$4+1)/365,IF(D1232&gt;$D$4,($D$5-D1232+1)/365,$D$6/365)),0)</f>
        <v>0.18356164383561643</v>
      </c>
      <c r="S1232" s="28">
        <f>'Data &amp; Parameter'!$E$16*'Data &amp; Parameter'!$E$17*('Data &amp; Parameter'!$E$18+'Data &amp; Parameter'!$E$19)*'Data &amp; Parameter'!$E$20*'Data &amp; Parameter'!$E$37*R1232</f>
        <v>0.63818956679213612</v>
      </c>
      <c r="T1232" s="28">
        <f t="shared" si="19"/>
        <v>1.2763791335842722</v>
      </c>
    </row>
    <row r="1233" spans="1:20" ht="15.75" customHeight="1" x14ac:dyDescent="0.35">
      <c r="A1233">
        <v>1226</v>
      </c>
      <c r="B1233" s="76">
        <v>44235</v>
      </c>
      <c r="C1233" s="1" t="s">
        <v>3966</v>
      </c>
      <c r="D1233" s="76">
        <v>44235</v>
      </c>
      <c r="E1233" s="1" t="s">
        <v>3967</v>
      </c>
      <c r="F1233" s="1" t="s">
        <v>3968</v>
      </c>
      <c r="G1233" s="1" t="s">
        <v>123</v>
      </c>
      <c r="H1233" s="1" t="s">
        <v>124</v>
      </c>
      <c r="I1233" s="1" t="s">
        <v>125</v>
      </c>
      <c r="J1233" s="1" t="s">
        <v>3962</v>
      </c>
      <c r="K1233" s="1" t="s">
        <v>3969</v>
      </c>
      <c r="L1233">
        <f>ROUNDUP(IF(B1233&gt;$D$4,0,($D$4-B1233+1)/365),0)</f>
        <v>0</v>
      </c>
      <c r="M1233">
        <f>ROUNDUP(IF(B1233&gt;$D$5,0,($D$5-B1233+1)/365),0)</f>
        <v>1</v>
      </c>
      <c r="N1233" s="28">
        <f>IF(OR(L1233=1,M1233=1),IF(B1233+364&lt;=$D$5,(B1233+364-$D$4+1)/365,IF(B1233&gt;$D$4,($D$5-B1233+1)/365,$D$6/365)),0)</f>
        <v>0.18356164383561643</v>
      </c>
      <c r="O1233" s="28">
        <f>'Data &amp; Parameter'!$E$16*'Data &amp; Parameter'!$E$17*('Data &amp; Parameter'!$E$18+'Data &amp; Parameter'!$E$19)*'Data &amp; Parameter'!$E$20*'Data &amp; Parameter'!$E$37*N1233</f>
        <v>0.63818956679213612</v>
      </c>
      <c r="P1233">
        <f>ROUNDUP(IF(D1233&gt;$D$4,0,($D$4-D1233+1)/365),0)</f>
        <v>0</v>
      </c>
      <c r="Q1233">
        <f>ROUNDUP(IF(D1233&gt;$D$5,0,($D$5-D1233+1)/365),0)</f>
        <v>1</v>
      </c>
      <c r="R1233" s="28">
        <f>IF(OR(P1233=1,Q1233=1),IF(D1233+364&lt;=$D$5,(D1233+364-$D$4+1)/365,IF(D1233&gt;$D$4,($D$5-D1233+1)/365,$D$6/365)),0)</f>
        <v>0.18356164383561643</v>
      </c>
      <c r="S1233" s="28">
        <f>'Data &amp; Parameter'!$E$16*'Data &amp; Parameter'!$E$17*('Data &amp; Parameter'!$E$18+'Data &amp; Parameter'!$E$19)*'Data &amp; Parameter'!$E$20*'Data &amp; Parameter'!$E$37*R1233</f>
        <v>0.63818956679213612</v>
      </c>
      <c r="T1233" s="28">
        <f t="shared" si="19"/>
        <v>1.2763791335842722</v>
      </c>
    </row>
    <row r="1234" spans="1:20" ht="15.75" customHeight="1" x14ac:dyDescent="0.35">
      <c r="A1234">
        <v>1227</v>
      </c>
      <c r="B1234" s="76">
        <v>44235</v>
      </c>
      <c r="C1234" s="1" t="s">
        <v>3970</v>
      </c>
      <c r="D1234" s="76">
        <v>44235</v>
      </c>
      <c r="E1234" s="1" t="s">
        <v>3971</v>
      </c>
      <c r="F1234" s="1" t="s">
        <v>3972</v>
      </c>
      <c r="G1234" s="1" t="s">
        <v>123</v>
      </c>
      <c r="H1234" s="1" t="s">
        <v>124</v>
      </c>
      <c r="I1234" s="1" t="s">
        <v>125</v>
      </c>
      <c r="J1234" s="1" t="s">
        <v>3973</v>
      </c>
      <c r="K1234" s="1" t="s">
        <v>3962</v>
      </c>
      <c r="L1234">
        <f>ROUNDUP(IF(B1234&gt;$D$4,0,($D$4-B1234+1)/365),0)</f>
        <v>0</v>
      </c>
      <c r="M1234">
        <f>ROUNDUP(IF(B1234&gt;$D$5,0,($D$5-B1234+1)/365),0)</f>
        <v>1</v>
      </c>
      <c r="N1234" s="28">
        <f>IF(OR(L1234=1,M1234=1),IF(B1234+364&lt;=$D$5,(B1234+364-$D$4+1)/365,IF(B1234&gt;$D$4,($D$5-B1234+1)/365,$D$6/365)),0)</f>
        <v>0.18356164383561643</v>
      </c>
      <c r="O1234" s="28">
        <f>'Data &amp; Parameter'!$E$16*'Data &amp; Parameter'!$E$17*('Data &amp; Parameter'!$E$18+'Data &amp; Parameter'!$E$19)*'Data &amp; Parameter'!$E$20*'Data &amp; Parameter'!$E$37*N1234</f>
        <v>0.63818956679213612</v>
      </c>
      <c r="P1234">
        <f>ROUNDUP(IF(D1234&gt;$D$4,0,($D$4-D1234+1)/365),0)</f>
        <v>0</v>
      </c>
      <c r="Q1234">
        <f>ROUNDUP(IF(D1234&gt;$D$5,0,($D$5-D1234+1)/365),0)</f>
        <v>1</v>
      </c>
      <c r="R1234" s="28">
        <f>IF(OR(P1234=1,Q1234=1),IF(D1234+364&lt;=$D$5,(D1234+364-$D$4+1)/365,IF(D1234&gt;$D$4,($D$5-D1234+1)/365,$D$6/365)),0)</f>
        <v>0.18356164383561643</v>
      </c>
      <c r="S1234" s="28">
        <f>'Data &amp; Parameter'!$E$16*'Data &amp; Parameter'!$E$17*('Data &amp; Parameter'!$E$18+'Data &amp; Parameter'!$E$19)*'Data &amp; Parameter'!$E$20*'Data &amp; Parameter'!$E$37*R1234</f>
        <v>0.63818956679213612</v>
      </c>
      <c r="T1234" s="28">
        <f t="shared" si="19"/>
        <v>1.2763791335842722</v>
      </c>
    </row>
    <row r="1235" spans="1:20" ht="15.75" customHeight="1" x14ac:dyDescent="0.35">
      <c r="A1235">
        <v>1228</v>
      </c>
      <c r="B1235" s="76">
        <v>44235</v>
      </c>
      <c r="C1235" s="1" t="s">
        <v>3974</v>
      </c>
      <c r="D1235" s="76">
        <v>44235</v>
      </c>
      <c r="E1235" s="1" t="s">
        <v>3975</v>
      </c>
      <c r="F1235" s="1" t="s">
        <v>3976</v>
      </c>
      <c r="G1235" s="1" t="s">
        <v>123</v>
      </c>
      <c r="H1235" s="1" t="s">
        <v>124</v>
      </c>
      <c r="I1235" s="1" t="s">
        <v>125</v>
      </c>
      <c r="J1235" s="1" t="s">
        <v>3962</v>
      </c>
      <c r="K1235" s="1" t="s">
        <v>3977</v>
      </c>
      <c r="L1235">
        <f>ROUNDUP(IF(B1235&gt;$D$4,0,($D$4-B1235+1)/365),0)</f>
        <v>0</v>
      </c>
      <c r="M1235">
        <f>ROUNDUP(IF(B1235&gt;$D$5,0,($D$5-B1235+1)/365),0)</f>
        <v>1</v>
      </c>
      <c r="N1235" s="28">
        <f>IF(OR(L1235=1,M1235=1),IF(B1235+364&lt;=$D$5,(B1235+364-$D$4+1)/365,IF(B1235&gt;$D$4,($D$5-B1235+1)/365,$D$6/365)),0)</f>
        <v>0.18356164383561643</v>
      </c>
      <c r="O1235" s="28">
        <f>'Data &amp; Parameter'!$E$16*'Data &amp; Parameter'!$E$17*('Data &amp; Parameter'!$E$18+'Data &amp; Parameter'!$E$19)*'Data &amp; Parameter'!$E$20*'Data &amp; Parameter'!$E$37*N1235</f>
        <v>0.63818956679213612</v>
      </c>
      <c r="P1235">
        <f>ROUNDUP(IF(D1235&gt;$D$4,0,($D$4-D1235+1)/365),0)</f>
        <v>0</v>
      </c>
      <c r="Q1235">
        <f>ROUNDUP(IF(D1235&gt;$D$5,0,($D$5-D1235+1)/365),0)</f>
        <v>1</v>
      </c>
      <c r="R1235" s="28">
        <f>IF(OR(P1235=1,Q1235=1),IF(D1235+364&lt;=$D$5,(D1235+364-$D$4+1)/365,IF(D1235&gt;$D$4,($D$5-D1235+1)/365,$D$6/365)),0)</f>
        <v>0.18356164383561643</v>
      </c>
      <c r="S1235" s="28">
        <f>'Data &amp; Parameter'!$E$16*'Data &amp; Parameter'!$E$17*('Data &amp; Parameter'!$E$18+'Data &amp; Parameter'!$E$19)*'Data &amp; Parameter'!$E$20*'Data &amp; Parameter'!$E$37*R1235</f>
        <v>0.63818956679213612</v>
      </c>
      <c r="T1235" s="28">
        <f t="shared" si="19"/>
        <v>1.2763791335842722</v>
      </c>
    </row>
    <row r="1236" spans="1:20" ht="15.75" customHeight="1" x14ac:dyDescent="0.35">
      <c r="A1236">
        <v>1229</v>
      </c>
      <c r="B1236" s="76">
        <v>44235</v>
      </c>
      <c r="C1236" s="1" t="s">
        <v>3978</v>
      </c>
      <c r="D1236" s="76">
        <v>44235</v>
      </c>
      <c r="E1236" s="1" t="s">
        <v>3979</v>
      </c>
      <c r="F1236" s="1" t="s">
        <v>3980</v>
      </c>
      <c r="G1236" s="1" t="s">
        <v>123</v>
      </c>
      <c r="H1236" s="1" t="s">
        <v>124</v>
      </c>
      <c r="I1236" s="1" t="s">
        <v>125</v>
      </c>
      <c r="J1236" s="1" t="s">
        <v>3962</v>
      </c>
      <c r="K1236" s="1" t="s">
        <v>3977</v>
      </c>
      <c r="L1236">
        <f>ROUNDUP(IF(B1236&gt;$D$4,0,($D$4-B1236+1)/365),0)</f>
        <v>0</v>
      </c>
      <c r="M1236">
        <f>ROUNDUP(IF(B1236&gt;$D$5,0,($D$5-B1236+1)/365),0)</f>
        <v>1</v>
      </c>
      <c r="N1236" s="28">
        <f>IF(OR(L1236=1,M1236=1),IF(B1236+364&lt;=$D$5,(B1236+364-$D$4+1)/365,IF(B1236&gt;$D$4,($D$5-B1236+1)/365,$D$6/365)),0)</f>
        <v>0.18356164383561643</v>
      </c>
      <c r="O1236" s="28">
        <f>'Data &amp; Parameter'!$E$16*'Data &amp; Parameter'!$E$17*('Data &amp; Parameter'!$E$18+'Data &amp; Parameter'!$E$19)*'Data &amp; Parameter'!$E$20*'Data &amp; Parameter'!$E$37*N1236</f>
        <v>0.63818956679213612</v>
      </c>
      <c r="P1236">
        <f>ROUNDUP(IF(D1236&gt;$D$4,0,($D$4-D1236+1)/365),0)</f>
        <v>0</v>
      </c>
      <c r="Q1236">
        <f>ROUNDUP(IF(D1236&gt;$D$5,0,($D$5-D1236+1)/365),0)</f>
        <v>1</v>
      </c>
      <c r="R1236" s="28">
        <f>IF(OR(P1236=1,Q1236=1),IF(D1236+364&lt;=$D$5,(D1236+364-$D$4+1)/365,IF(D1236&gt;$D$4,($D$5-D1236+1)/365,$D$6/365)),0)</f>
        <v>0.18356164383561643</v>
      </c>
      <c r="S1236" s="28">
        <f>'Data &amp; Parameter'!$E$16*'Data &amp; Parameter'!$E$17*('Data &amp; Parameter'!$E$18+'Data &amp; Parameter'!$E$19)*'Data &amp; Parameter'!$E$20*'Data &amp; Parameter'!$E$37*R1236</f>
        <v>0.63818956679213612</v>
      </c>
      <c r="T1236" s="28">
        <f t="shared" si="19"/>
        <v>1.2763791335842722</v>
      </c>
    </row>
    <row r="1237" spans="1:20" ht="15.75" customHeight="1" x14ac:dyDescent="0.35">
      <c r="A1237">
        <v>1230</v>
      </c>
      <c r="B1237" s="76">
        <v>44235</v>
      </c>
      <c r="C1237" s="1" t="s">
        <v>3981</v>
      </c>
      <c r="D1237" s="76">
        <v>44235</v>
      </c>
      <c r="E1237" s="1" t="s">
        <v>3982</v>
      </c>
      <c r="F1237" s="1" t="s">
        <v>3983</v>
      </c>
      <c r="G1237" s="1" t="s">
        <v>123</v>
      </c>
      <c r="H1237" s="1" t="s">
        <v>124</v>
      </c>
      <c r="I1237" s="1" t="s">
        <v>125</v>
      </c>
      <c r="J1237" s="1" t="s">
        <v>3962</v>
      </c>
      <c r="K1237" s="1" t="s">
        <v>3977</v>
      </c>
      <c r="L1237">
        <f>ROUNDUP(IF(B1237&gt;$D$4,0,($D$4-B1237+1)/365),0)</f>
        <v>0</v>
      </c>
      <c r="M1237">
        <f>ROUNDUP(IF(B1237&gt;$D$5,0,($D$5-B1237+1)/365),0)</f>
        <v>1</v>
      </c>
      <c r="N1237" s="28">
        <f>IF(OR(L1237=1,M1237=1),IF(B1237+364&lt;=$D$5,(B1237+364-$D$4+1)/365,IF(B1237&gt;$D$4,($D$5-B1237+1)/365,$D$6/365)),0)</f>
        <v>0.18356164383561643</v>
      </c>
      <c r="O1237" s="28">
        <f>'Data &amp; Parameter'!$E$16*'Data &amp; Parameter'!$E$17*('Data &amp; Parameter'!$E$18+'Data &amp; Parameter'!$E$19)*'Data &amp; Parameter'!$E$20*'Data &amp; Parameter'!$E$37*N1237</f>
        <v>0.63818956679213612</v>
      </c>
      <c r="P1237">
        <f>ROUNDUP(IF(D1237&gt;$D$4,0,($D$4-D1237+1)/365),0)</f>
        <v>0</v>
      </c>
      <c r="Q1237">
        <f>ROUNDUP(IF(D1237&gt;$D$5,0,($D$5-D1237+1)/365),0)</f>
        <v>1</v>
      </c>
      <c r="R1237" s="28">
        <f>IF(OR(P1237=1,Q1237=1),IF(D1237+364&lt;=$D$5,(D1237+364-$D$4+1)/365,IF(D1237&gt;$D$4,($D$5-D1237+1)/365,$D$6/365)),0)</f>
        <v>0.18356164383561643</v>
      </c>
      <c r="S1237" s="28">
        <f>'Data &amp; Parameter'!$E$16*'Data &amp; Parameter'!$E$17*('Data &amp; Parameter'!$E$18+'Data &amp; Parameter'!$E$19)*'Data &amp; Parameter'!$E$20*'Data &amp; Parameter'!$E$37*R1237</f>
        <v>0.63818956679213612</v>
      </c>
      <c r="T1237" s="28">
        <f t="shared" si="19"/>
        <v>1.2763791335842722</v>
      </c>
    </row>
    <row r="1238" spans="1:20" ht="15.75" customHeight="1" x14ac:dyDescent="0.35">
      <c r="A1238">
        <v>1231</v>
      </c>
      <c r="B1238" s="76">
        <v>44235</v>
      </c>
      <c r="C1238" s="1" t="s">
        <v>3984</v>
      </c>
      <c r="D1238" s="76">
        <v>44235</v>
      </c>
      <c r="E1238" s="1" t="s">
        <v>3985</v>
      </c>
      <c r="F1238" s="1" t="s">
        <v>3986</v>
      </c>
      <c r="G1238" s="1" t="s">
        <v>123</v>
      </c>
      <c r="H1238" s="1" t="s">
        <v>124</v>
      </c>
      <c r="I1238" s="1" t="s">
        <v>125</v>
      </c>
      <c r="J1238" s="1" t="s">
        <v>1982</v>
      </c>
      <c r="K1238" s="1" t="s">
        <v>1982</v>
      </c>
      <c r="L1238">
        <f>ROUNDUP(IF(B1238&gt;$D$4,0,($D$4-B1238+1)/365),0)</f>
        <v>0</v>
      </c>
      <c r="M1238">
        <f>ROUNDUP(IF(B1238&gt;$D$5,0,($D$5-B1238+1)/365),0)</f>
        <v>1</v>
      </c>
      <c r="N1238" s="28">
        <f>IF(OR(L1238=1,M1238=1),IF(B1238+364&lt;=$D$5,(B1238+364-$D$4+1)/365,IF(B1238&gt;$D$4,($D$5-B1238+1)/365,$D$6/365)),0)</f>
        <v>0.18356164383561643</v>
      </c>
      <c r="O1238" s="28">
        <f>'Data &amp; Parameter'!$E$16*'Data &amp; Parameter'!$E$17*('Data &amp; Parameter'!$E$18+'Data &amp; Parameter'!$E$19)*'Data &amp; Parameter'!$E$20*'Data &amp; Parameter'!$E$37*N1238</f>
        <v>0.63818956679213612</v>
      </c>
      <c r="P1238">
        <f>ROUNDUP(IF(D1238&gt;$D$4,0,($D$4-D1238+1)/365),0)</f>
        <v>0</v>
      </c>
      <c r="Q1238">
        <f>ROUNDUP(IF(D1238&gt;$D$5,0,($D$5-D1238+1)/365),0)</f>
        <v>1</v>
      </c>
      <c r="R1238" s="28">
        <f>IF(OR(P1238=1,Q1238=1),IF(D1238+364&lt;=$D$5,(D1238+364-$D$4+1)/365,IF(D1238&gt;$D$4,($D$5-D1238+1)/365,$D$6/365)),0)</f>
        <v>0.18356164383561643</v>
      </c>
      <c r="S1238" s="28">
        <f>'Data &amp; Parameter'!$E$16*'Data &amp; Parameter'!$E$17*('Data &amp; Parameter'!$E$18+'Data &amp; Parameter'!$E$19)*'Data &amp; Parameter'!$E$20*'Data &amp; Parameter'!$E$37*R1238</f>
        <v>0.63818956679213612</v>
      </c>
      <c r="T1238" s="28">
        <f t="shared" si="19"/>
        <v>1.2763791335842722</v>
      </c>
    </row>
    <row r="1239" spans="1:20" ht="15.75" customHeight="1" x14ac:dyDescent="0.35">
      <c r="A1239">
        <v>1232</v>
      </c>
      <c r="B1239" s="76">
        <v>44235</v>
      </c>
      <c r="C1239" s="1" t="s">
        <v>3987</v>
      </c>
      <c r="D1239" s="76">
        <v>44235</v>
      </c>
      <c r="E1239" s="1" t="s">
        <v>3988</v>
      </c>
      <c r="F1239" s="1" t="s">
        <v>3989</v>
      </c>
      <c r="G1239" s="1" t="s">
        <v>123</v>
      </c>
      <c r="H1239" s="1" t="s">
        <v>124</v>
      </c>
      <c r="I1239" s="1" t="s">
        <v>125</v>
      </c>
      <c r="J1239" s="1" t="s">
        <v>3990</v>
      </c>
      <c r="K1239" s="1" t="s">
        <v>3977</v>
      </c>
      <c r="L1239">
        <f>ROUNDUP(IF(B1239&gt;$D$4,0,($D$4-B1239+1)/365),0)</f>
        <v>0</v>
      </c>
      <c r="M1239">
        <f>ROUNDUP(IF(B1239&gt;$D$5,0,($D$5-B1239+1)/365),0)</f>
        <v>1</v>
      </c>
      <c r="N1239" s="28">
        <f>IF(OR(L1239=1,M1239=1),IF(B1239+364&lt;=$D$5,(B1239+364-$D$4+1)/365,IF(B1239&gt;$D$4,($D$5-B1239+1)/365,$D$6/365)),0)</f>
        <v>0.18356164383561643</v>
      </c>
      <c r="O1239" s="28">
        <f>'Data &amp; Parameter'!$E$16*'Data &amp; Parameter'!$E$17*('Data &amp; Parameter'!$E$18+'Data &amp; Parameter'!$E$19)*'Data &amp; Parameter'!$E$20*'Data &amp; Parameter'!$E$37*N1239</f>
        <v>0.63818956679213612</v>
      </c>
      <c r="P1239">
        <f>ROUNDUP(IF(D1239&gt;$D$4,0,($D$4-D1239+1)/365),0)</f>
        <v>0</v>
      </c>
      <c r="Q1239">
        <f>ROUNDUP(IF(D1239&gt;$D$5,0,($D$5-D1239+1)/365),0)</f>
        <v>1</v>
      </c>
      <c r="R1239" s="28">
        <f>IF(OR(P1239=1,Q1239=1),IF(D1239+364&lt;=$D$5,(D1239+364-$D$4+1)/365,IF(D1239&gt;$D$4,($D$5-D1239+1)/365,$D$6/365)),0)</f>
        <v>0.18356164383561643</v>
      </c>
      <c r="S1239" s="28">
        <f>'Data &amp; Parameter'!$E$16*'Data &amp; Parameter'!$E$17*('Data &amp; Parameter'!$E$18+'Data &amp; Parameter'!$E$19)*'Data &amp; Parameter'!$E$20*'Data &amp; Parameter'!$E$37*R1239</f>
        <v>0.63818956679213612</v>
      </c>
      <c r="T1239" s="28">
        <f t="shared" si="19"/>
        <v>1.2763791335842722</v>
      </c>
    </row>
    <row r="1240" spans="1:20" ht="15.75" customHeight="1" x14ac:dyDescent="0.35">
      <c r="A1240">
        <v>1233</v>
      </c>
      <c r="B1240" s="76">
        <v>44235</v>
      </c>
      <c r="C1240" s="1" t="s">
        <v>3991</v>
      </c>
      <c r="D1240" s="76">
        <v>44235</v>
      </c>
      <c r="E1240" s="1" t="s">
        <v>3992</v>
      </c>
      <c r="F1240" s="1" t="s">
        <v>3993</v>
      </c>
      <c r="G1240" s="1" t="s">
        <v>123</v>
      </c>
      <c r="H1240" s="1" t="s">
        <v>124</v>
      </c>
      <c r="I1240" s="1" t="s">
        <v>125</v>
      </c>
      <c r="J1240" s="1" t="s">
        <v>3962</v>
      </c>
      <c r="K1240" s="1" t="s">
        <v>3977</v>
      </c>
      <c r="L1240">
        <f>ROUNDUP(IF(B1240&gt;$D$4,0,($D$4-B1240+1)/365),0)</f>
        <v>0</v>
      </c>
      <c r="M1240">
        <f>ROUNDUP(IF(B1240&gt;$D$5,0,($D$5-B1240+1)/365),0)</f>
        <v>1</v>
      </c>
      <c r="N1240" s="28">
        <f>IF(OR(L1240=1,M1240=1),IF(B1240+364&lt;=$D$5,(B1240+364-$D$4+1)/365,IF(B1240&gt;$D$4,($D$5-B1240+1)/365,$D$6/365)),0)</f>
        <v>0.18356164383561643</v>
      </c>
      <c r="O1240" s="28">
        <f>'Data &amp; Parameter'!$E$16*'Data &amp; Parameter'!$E$17*('Data &amp; Parameter'!$E$18+'Data &amp; Parameter'!$E$19)*'Data &amp; Parameter'!$E$20*'Data &amp; Parameter'!$E$37*N1240</f>
        <v>0.63818956679213612</v>
      </c>
      <c r="P1240">
        <f>ROUNDUP(IF(D1240&gt;$D$4,0,($D$4-D1240+1)/365),0)</f>
        <v>0</v>
      </c>
      <c r="Q1240">
        <f>ROUNDUP(IF(D1240&gt;$D$5,0,($D$5-D1240+1)/365),0)</f>
        <v>1</v>
      </c>
      <c r="R1240" s="28">
        <f>IF(OR(P1240=1,Q1240=1),IF(D1240+364&lt;=$D$5,(D1240+364-$D$4+1)/365,IF(D1240&gt;$D$4,($D$5-D1240+1)/365,$D$6/365)),0)</f>
        <v>0.18356164383561643</v>
      </c>
      <c r="S1240" s="28">
        <f>'Data &amp; Parameter'!$E$16*'Data &amp; Parameter'!$E$17*('Data &amp; Parameter'!$E$18+'Data &amp; Parameter'!$E$19)*'Data &amp; Parameter'!$E$20*'Data &amp; Parameter'!$E$37*R1240</f>
        <v>0.63818956679213612</v>
      </c>
      <c r="T1240" s="28">
        <f t="shared" si="19"/>
        <v>1.2763791335842722</v>
      </c>
    </row>
    <row r="1241" spans="1:20" ht="15.75" customHeight="1" x14ac:dyDescent="0.35">
      <c r="A1241">
        <v>1234</v>
      </c>
      <c r="B1241" s="76">
        <v>44235</v>
      </c>
      <c r="C1241" s="1" t="s">
        <v>3994</v>
      </c>
      <c r="D1241" s="76">
        <v>44235</v>
      </c>
      <c r="E1241" s="1" t="s">
        <v>3995</v>
      </c>
      <c r="F1241" s="1" t="s">
        <v>3996</v>
      </c>
      <c r="G1241" s="1" t="s">
        <v>123</v>
      </c>
      <c r="H1241" s="1" t="s">
        <v>124</v>
      </c>
      <c r="I1241" s="1" t="s">
        <v>125</v>
      </c>
      <c r="J1241" s="1" t="s">
        <v>3962</v>
      </c>
      <c r="K1241" s="1" t="s">
        <v>3977</v>
      </c>
      <c r="L1241">
        <f>ROUNDUP(IF(B1241&gt;$D$4,0,($D$4-B1241+1)/365),0)</f>
        <v>0</v>
      </c>
      <c r="M1241">
        <f>ROUNDUP(IF(B1241&gt;$D$5,0,($D$5-B1241+1)/365),0)</f>
        <v>1</v>
      </c>
      <c r="N1241" s="28">
        <f>IF(OR(L1241=1,M1241=1),IF(B1241+364&lt;=$D$5,(B1241+364-$D$4+1)/365,IF(B1241&gt;$D$4,($D$5-B1241+1)/365,$D$6/365)),0)</f>
        <v>0.18356164383561643</v>
      </c>
      <c r="O1241" s="28">
        <f>'Data &amp; Parameter'!$E$16*'Data &amp; Parameter'!$E$17*('Data &amp; Parameter'!$E$18+'Data &amp; Parameter'!$E$19)*'Data &amp; Parameter'!$E$20*'Data &amp; Parameter'!$E$37*N1241</f>
        <v>0.63818956679213612</v>
      </c>
      <c r="P1241">
        <f>ROUNDUP(IF(D1241&gt;$D$4,0,($D$4-D1241+1)/365),0)</f>
        <v>0</v>
      </c>
      <c r="Q1241">
        <f>ROUNDUP(IF(D1241&gt;$D$5,0,($D$5-D1241+1)/365),0)</f>
        <v>1</v>
      </c>
      <c r="R1241" s="28">
        <f>IF(OR(P1241=1,Q1241=1),IF(D1241+364&lt;=$D$5,(D1241+364-$D$4+1)/365,IF(D1241&gt;$D$4,($D$5-D1241+1)/365,$D$6/365)),0)</f>
        <v>0.18356164383561643</v>
      </c>
      <c r="S1241" s="28">
        <f>'Data &amp; Parameter'!$E$16*'Data &amp; Parameter'!$E$17*('Data &amp; Parameter'!$E$18+'Data &amp; Parameter'!$E$19)*'Data &amp; Parameter'!$E$20*'Data &amp; Parameter'!$E$37*R1241</f>
        <v>0.63818956679213612</v>
      </c>
      <c r="T1241" s="28">
        <f t="shared" si="19"/>
        <v>1.2763791335842722</v>
      </c>
    </row>
    <row r="1242" spans="1:20" ht="15.75" customHeight="1" x14ac:dyDescent="0.35">
      <c r="A1242">
        <v>1235</v>
      </c>
      <c r="B1242" s="76">
        <v>44235</v>
      </c>
      <c r="C1242" s="1" t="s">
        <v>3997</v>
      </c>
      <c r="D1242" s="76">
        <v>44235</v>
      </c>
      <c r="E1242" s="1" t="s">
        <v>3998</v>
      </c>
      <c r="F1242" s="1" t="s">
        <v>3999</v>
      </c>
      <c r="G1242" s="1" t="s">
        <v>123</v>
      </c>
      <c r="H1242" s="1" t="s">
        <v>124</v>
      </c>
      <c r="I1242" s="1" t="s">
        <v>125</v>
      </c>
      <c r="J1242" s="1" t="s">
        <v>3962</v>
      </c>
      <c r="K1242" s="1" t="s">
        <v>3977</v>
      </c>
      <c r="L1242">
        <f>ROUNDUP(IF(B1242&gt;$D$4,0,($D$4-B1242+1)/365),0)</f>
        <v>0</v>
      </c>
      <c r="M1242">
        <f>ROUNDUP(IF(B1242&gt;$D$5,0,($D$5-B1242+1)/365),0)</f>
        <v>1</v>
      </c>
      <c r="N1242" s="28">
        <f>IF(OR(L1242=1,M1242=1),IF(B1242+364&lt;=$D$5,(B1242+364-$D$4+1)/365,IF(B1242&gt;$D$4,($D$5-B1242+1)/365,$D$6/365)),0)</f>
        <v>0.18356164383561643</v>
      </c>
      <c r="O1242" s="28">
        <f>'Data &amp; Parameter'!$E$16*'Data &amp; Parameter'!$E$17*('Data &amp; Parameter'!$E$18+'Data &amp; Parameter'!$E$19)*'Data &amp; Parameter'!$E$20*'Data &amp; Parameter'!$E$37*N1242</f>
        <v>0.63818956679213612</v>
      </c>
      <c r="P1242">
        <f>ROUNDUP(IF(D1242&gt;$D$4,0,($D$4-D1242+1)/365),0)</f>
        <v>0</v>
      </c>
      <c r="Q1242">
        <f>ROUNDUP(IF(D1242&gt;$D$5,0,($D$5-D1242+1)/365),0)</f>
        <v>1</v>
      </c>
      <c r="R1242" s="28">
        <f>IF(OR(P1242=1,Q1242=1),IF(D1242+364&lt;=$D$5,(D1242+364-$D$4+1)/365,IF(D1242&gt;$D$4,($D$5-D1242+1)/365,$D$6/365)),0)</f>
        <v>0.18356164383561643</v>
      </c>
      <c r="S1242" s="28">
        <f>'Data &amp; Parameter'!$E$16*'Data &amp; Parameter'!$E$17*('Data &amp; Parameter'!$E$18+'Data &amp; Parameter'!$E$19)*'Data &amp; Parameter'!$E$20*'Data &amp; Parameter'!$E$37*R1242</f>
        <v>0.63818956679213612</v>
      </c>
      <c r="T1242" s="28">
        <f t="shared" si="19"/>
        <v>1.2763791335842722</v>
      </c>
    </row>
    <row r="1243" spans="1:20" ht="15.75" customHeight="1" x14ac:dyDescent="0.35">
      <c r="A1243">
        <v>1236</v>
      </c>
      <c r="B1243" s="76">
        <v>44235</v>
      </c>
      <c r="C1243" s="1" t="s">
        <v>4000</v>
      </c>
      <c r="D1243" s="76">
        <v>44235</v>
      </c>
      <c r="E1243" s="1" t="s">
        <v>4001</v>
      </c>
      <c r="F1243" s="1" t="s">
        <v>4002</v>
      </c>
      <c r="G1243" s="1" t="s">
        <v>123</v>
      </c>
      <c r="H1243" s="1" t="s">
        <v>124</v>
      </c>
      <c r="I1243" s="1" t="s">
        <v>125</v>
      </c>
      <c r="J1243" s="1" t="s">
        <v>3962</v>
      </c>
      <c r="K1243" s="1" t="s">
        <v>3977</v>
      </c>
      <c r="L1243">
        <f>ROUNDUP(IF(B1243&gt;$D$4,0,($D$4-B1243+1)/365),0)</f>
        <v>0</v>
      </c>
      <c r="M1243">
        <f>ROUNDUP(IF(B1243&gt;$D$5,0,($D$5-B1243+1)/365),0)</f>
        <v>1</v>
      </c>
      <c r="N1243" s="28">
        <f>IF(OR(L1243=1,M1243=1),IF(B1243+364&lt;=$D$5,(B1243+364-$D$4+1)/365,IF(B1243&gt;$D$4,($D$5-B1243+1)/365,$D$6/365)),0)</f>
        <v>0.18356164383561643</v>
      </c>
      <c r="O1243" s="28">
        <f>'Data &amp; Parameter'!$E$16*'Data &amp; Parameter'!$E$17*('Data &amp; Parameter'!$E$18+'Data &amp; Parameter'!$E$19)*'Data &amp; Parameter'!$E$20*'Data &amp; Parameter'!$E$37*N1243</f>
        <v>0.63818956679213612</v>
      </c>
      <c r="P1243">
        <f>ROUNDUP(IF(D1243&gt;$D$4,0,($D$4-D1243+1)/365),0)</f>
        <v>0</v>
      </c>
      <c r="Q1243">
        <f>ROUNDUP(IF(D1243&gt;$D$5,0,($D$5-D1243+1)/365),0)</f>
        <v>1</v>
      </c>
      <c r="R1243" s="28">
        <f>IF(OR(P1243=1,Q1243=1),IF(D1243+364&lt;=$D$5,(D1243+364-$D$4+1)/365,IF(D1243&gt;$D$4,($D$5-D1243+1)/365,$D$6/365)),0)</f>
        <v>0.18356164383561643</v>
      </c>
      <c r="S1243" s="28">
        <f>'Data &amp; Parameter'!$E$16*'Data &amp; Parameter'!$E$17*('Data &amp; Parameter'!$E$18+'Data &amp; Parameter'!$E$19)*'Data &amp; Parameter'!$E$20*'Data &amp; Parameter'!$E$37*R1243</f>
        <v>0.63818956679213612</v>
      </c>
      <c r="T1243" s="28">
        <f t="shared" si="19"/>
        <v>1.2763791335842722</v>
      </c>
    </row>
    <row r="1244" spans="1:20" ht="15.75" customHeight="1" x14ac:dyDescent="0.35">
      <c r="A1244">
        <v>1237</v>
      </c>
      <c r="B1244" s="76">
        <v>44235</v>
      </c>
      <c r="C1244" s="1" t="s">
        <v>4003</v>
      </c>
      <c r="D1244" s="76">
        <v>44235</v>
      </c>
      <c r="E1244" s="1" t="s">
        <v>4004</v>
      </c>
      <c r="F1244" s="1" t="s">
        <v>4005</v>
      </c>
      <c r="G1244" s="1" t="s">
        <v>123</v>
      </c>
      <c r="H1244" s="1" t="s">
        <v>124</v>
      </c>
      <c r="I1244" s="1" t="s">
        <v>125</v>
      </c>
      <c r="J1244" s="1" t="s">
        <v>3962</v>
      </c>
      <c r="K1244" s="1" t="s">
        <v>3977</v>
      </c>
      <c r="L1244">
        <f>ROUNDUP(IF(B1244&gt;$D$4,0,($D$4-B1244+1)/365),0)</f>
        <v>0</v>
      </c>
      <c r="M1244">
        <f>ROUNDUP(IF(B1244&gt;$D$5,0,($D$5-B1244+1)/365),0)</f>
        <v>1</v>
      </c>
      <c r="N1244" s="28">
        <f>IF(OR(L1244=1,M1244=1),IF(B1244+364&lt;=$D$5,(B1244+364-$D$4+1)/365,IF(B1244&gt;$D$4,($D$5-B1244+1)/365,$D$6/365)),0)</f>
        <v>0.18356164383561643</v>
      </c>
      <c r="O1244" s="28">
        <f>'Data &amp; Parameter'!$E$16*'Data &amp; Parameter'!$E$17*('Data &amp; Parameter'!$E$18+'Data &amp; Parameter'!$E$19)*'Data &amp; Parameter'!$E$20*'Data &amp; Parameter'!$E$37*N1244</f>
        <v>0.63818956679213612</v>
      </c>
      <c r="P1244">
        <f>ROUNDUP(IF(D1244&gt;$D$4,0,($D$4-D1244+1)/365),0)</f>
        <v>0</v>
      </c>
      <c r="Q1244">
        <f>ROUNDUP(IF(D1244&gt;$D$5,0,($D$5-D1244+1)/365),0)</f>
        <v>1</v>
      </c>
      <c r="R1244" s="28">
        <f>IF(OR(P1244=1,Q1244=1),IF(D1244+364&lt;=$D$5,(D1244+364-$D$4+1)/365,IF(D1244&gt;$D$4,($D$5-D1244+1)/365,$D$6/365)),0)</f>
        <v>0.18356164383561643</v>
      </c>
      <c r="S1244" s="28">
        <f>'Data &amp; Parameter'!$E$16*'Data &amp; Parameter'!$E$17*('Data &amp; Parameter'!$E$18+'Data &amp; Parameter'!$E$19)*'Data &amp; Parameter'!$E$20*'Data &amp; Parameter'!$E$37*R1244</f>
        <v>0.63818956679213612</v>
      </c>
      <c r="T1244" s="28">
        <f t="shared" si="19"/>
        <v>1.2763791335842722</v>
      </c>
    </row>
    <row r="1245" spans="1:20" ht="15.75" customHeight="1" x14ac:dyDescent="0.35">
      <c r="A1245">
        <v>1238</v>
      </c>
      <c r="B1245" s="76">
        <v>44235</v>
      </c>
      <c r="C1245" s="1" t="s">
        <v>4006</v>
      </c>
      <c r="D1245" s="76">
        <v>44235</v>
      </c>
      <c r="E1245" s="1" t="s">
        <v>4007</v>
      </c>
      <c r="F1245" s="1" t="s">
        <v>4008</v>
      </c>
      <c r="G1245" s="1" t="s">
        <v>123</v>
      </c>
      <c r="H1245" s="1" t="s">
        <v>124</v>
      </c>
      <c r="I1245" s="1" t="s">
        <v>125</v>
      </c>
      <c r="J1245" s="1" t="s">
        <v>3962</v>
      </c>
      <c r="K1245" s="1" t="s">
        <v>3977</v>
      </c>
      <c r="L1245">
        <f>ROUNDUP(IF(B1245&gt;$D$4,0,($D$4-B1245+1)/365),0)</f>
        <v>0</v>
      </c>
      <c r="M1245">
        <f>ROUNDUP(IF(B1245&gt;$D$5,0,($D$5-B1245+1)/365),0)</f>
        <v>1</v>
      </c>
      <c r="N1245" s="28">
        <f>IF(OR(L1245=1,M1245=1),IF(B1245+364&lt;=$D$5,(B1245+364-$D$4+1)/365,IF(B1245&gt;$D$4,($D$5-B1245+1)/365,$D$6/365)),0)</f>
        <v>0.18356164383561643</v>
      </c>
      <c r="O1245" s="28">
        <f>'Data &amp; Parameter'!$E$16*'Data &amp; Parameter'!$E$17*('Data &amp; Parameter'!$E$18+'Data &amp; Parameter'!$E$19)*'Data &amp; Parameter'!$E$20*'Data &amp; Parameter'!$E$37*N1245</f>
        <v>0.63818956679213612</v>
      </c>
      <c r="P1245">
        <f>ROUNDUP(IF(D1245&gt;$D$4,0,($D$4-D1245+1)/365),0)</f>
        <v>0</v>
      </c>
      <c r="Q1245">
        <f>ROUNDUP(IF(D1245&gt;$D$5,0,($D$5-D1245+1)/365),0)</f>
        <v>1</v>
      </c>
      <c r="R1245" s="28">
        <f>IF(OR(P1245=1,Q1245=1),IF(D1245+364&lt;=$D$5,(D1245+364-$D$4+1)/365,IF(D1245&gt;$D$4,($D$5-D1245+1)/365,$D$6/365)),0)</f>
        <v>0.18356164383561643</v>
      </c>
      <c r="S1245" s="28">
        <f>'Data &amp; Parameter'!$E$16*'Data &amp; Parameter'!$E$17*('Data &amp; Parameter'!$E$18+'Data &amp; Parameter'!$E$19)*'Data &amp; Parameter'!$E$20*'Data &amp; Parameter'!$E$37*R1245</f>
        <v>0.63818956679213612</v>
      </c>
      <c r="T1245" s="28">
        <f t="shared" si="19"/>
        <v>1.2763791335842722</v>
      </c>
    </row>
    <row r="1246" spans="1:20" ht="15.75" customHeight="1" x14ac:dyDescent="0.35">
      <c r="A1246">
        <v>1239</v>
      </c>
      <c r="B1246" s="76">
        <v>44235</v>
      </c>
      <c r="C1246" s="1" t="s">
        <v>4009</v>
      </c>
      <c r="D1246" s="76">
        <v>44235</v>
      </c>
      <c r="E1246" s="1" t="s">
        <v>4010</v>
      </c>
      <c r="F1246" s="1" t="s">
        <v>4011</v>
      </c>
      <c r="G1246" s="1" t="s">
        <v>123</v>
      </c>
      <c r="H1246" s="1" t="s">
        <v>124</v>
      </c>
      <c r="I1246" s="1" t="s">
        <v>125</v>
      </c>
      <c r="J1246" s="1" t="s">
        <v>3962</v>
      </c>
      <c r="K1246" s="1" t="s">
        <v>3977</v>
      </c>
      <c r="L1246">
        <f>ROUNDUP(IF(B1246&gt;$D$4,0,($D$4-B1246+1)/365),0)</f>
        <v>0</v>
      </c>
      <c r="M1246">
        <f>ROUNDUP(IF(B1246&gt;$D$5,0,($D$5-B1246+1)/365),0)</f>
        <v>1</v>
      </c>
      <c r="N1246" s="28">
        <f>IF(OR(L1246=1,M1246=1),IF(B1246+364&lt;=$D$5,(B1246+364-$D$4+1)/365,IF(B1246&gt;$D$4,($D$5-B1246+1)/365,$D$6/365)),0)</f>
        <v>0.18356164383561643</v>
      </c>
      <c r="O1246" s="28">
        <f>'Data &amp; Parameter'!$E$16*'Data &amp; Parameter'!$E$17*('Data &amp; Parameter'!$E$18+'Data &amp; Parameter'!$E$19)*'Data &amp; Parameter'!$E$20*'Data &amp; Parameter'!$E$37*N1246</f>
        <v>0.63818956679213612</v>
      </c>
      <c r="P1246">
        <f>ROUNDUP(IF(D1246&gt;$D$4,0,($D$4-D1246+1)/365),0)</f>
        <v>0</v>
      </c>
      <c r="Q1246">
        <f>ROUNDUP(IF(D1246&gt;$D$5,0,($D$5-D1246+1)/365),0)</f>
        <v>1</v>
      </c>
      <c r="R1246" s="28">
        <f>IF(OR(P1246=1,Q1246=1),IF(D1246+364&lt;=$D$5,(D1246+364-$D$4+1)/365,IF(D1246&gt;$D$4,($D$5-D1246+1)/365,$D$6/365)),0)</f>
        <v>0.18356164383561643</v>
      </c>
      <c r="S1246" s="28">
        <f>'Data &amp; Parameter'!$E$16*'Data &amp; Parameter'!$E$17*('Data &amp; Parameter'!$E$18+'Data &amp; Parameter'!$E$19)*'Data &amp; Parameter'!$E$20*'Data &amp; Parameter'!$E$37*R1246</f>
        <v>0.63818956679213612</v>
      </c>
      <c r="T1246" s="28">
        <f t="shared" si="19"/>
        <v>1.2763791335842722</v>
      </c>
    </row>
    <row r="1247" spans="1:20" ht="15.75" customHeight="1" x14ac:dyDescent="0.35">
      <c r="A1247">
        <v>1240</v>
      </c>
      <c r="B1247" s="76">
        <v>44235</v>
      </c>
      <c r="C1247" s="1" t="s">
        <v>4012</v>
      </c>
      <c r="D1247" s="76">
        <v>44235</v>
      </c>
      <c r="E1247" s="1" t="s">
        <v>4013</v>
      </c>
      <c r="F1247" s="1" t="s">
        <v>4014</v>
      </c>
      <c r="G1247" s="1" t="s">
        <v>123</v>
      </c>
      <c r="H1247" s="1" t="s">
        <v>503</v>
      </c>
      <c r="I1247" s="1" t="s">
        <v>125</v>
      </c>
      <c r="J1247" s="1" t="s">
        <v>4015</v>
      </c>
      <c r="K1247" s="1" t="s">
        <v>4015</v>
      </c>
      <c r="L1247">
        <f>ROUNDUP(IF(B1247&gt;$D$4,0,($D$4-B1247+1)/365),0)</f>
        <v>0</v>
      </c>
      <c r="M1247">
        <f>ROUNDUP(IF(B1247&gt;$D$5,0,($D$5-B1247+1)/365),0)</f>
        <v>1</v>
      </c>
      <c r="N1247" s="28">
        <f>IF(OR(L1247=1,M1247=1),IF(B1247+364&lt;=$D$5,(B1247+364-$D$4+1)/365,IF(B1247&gt;$D$4,($D$5-B1247+1)/365,$D$6/365)),0)</f>
        <v>0.18356164383561643</v>
      </c>
      <c r="O1247" s="28">
        <f>'Data &amp; Parameter'!$E$16*'Data &amp; Parameter'!$E$17*('Data &amp; Parameter'!$E$18+'Data &amp; Parameter'!$E$19)*'Data &amp; Parameter'!$E$20*'Data &amp; Parameter'!$E$37*N1247</f>
        <v>0.63818956679213612</v>
      </c>
      <c r="P1247">
        <f>ROUNDUP(IF(D1247&gt;$D$4,0,($D$4-D1247+1)/365),0)</f>
        <v>0</v>
      </c>
      <c r="Q1247">
        <f>ROUNDUP(IF(D1247&gt;$D$5,0,($D$5-D1247+1)/365),0)</f>
        <v>1</v>
      </c>
      <c r="R1247" s="28">
        <f>IF(OR(P1247=1,Q1247=1),IF(D1247+364&lt;=$D$5,(D1247+364-$D$4+1)/365,IF(D1247&gt;$D$4,($D$5-D1247+1)/365,$D$6/365)),0)</f>
        <v>0.18356164383561643</v>
      </c>
      <c r="S1247" s="28">
        <f>'Data &amp; Parameter'!$E$16*'Data &amp; Parameter'!$E$17*('Data &amp; Parameter'!$E$18+'Data &amp; Parameter'!$E$19)*'Data &amp; Parameter'!$E$20*'Data &amp; Parameter'!$E$37*R1247</f>
        <v>0.63818956679213612</v>
      </c>
      <c r="T1247" s="28">
        <f t="shared" si="19"/>
        <v>1.2763791335842722</v>
      </c>
    </row>
    <row r="1248" spans="1:20" ht="15.75" customHeight="1" x14ac:dyDescent="0.35">
      <c r="A1248">
        <v>1241</v>
      </c>
      <c r="B1248" s="76">
        <v>44235</v>
      </c>
      <c r="C1248" s="1" t="s">
        <v>4016</v>
      </c>
      <c r="D1248" s="76">
        <v>44235</v>
      </c>
      <c r="E1248" s="1" t="s">
        <v>4017</v>
      </c>
      <c r="F1248" s="1" t="s">
        <v>4018</v>
      </c>
      <c r="G1248" s="1" t="s">
        <v>123</v>
      </c>
      <c r="H1248" s="1" t="s">
        <v>503</v>
      </c>
      <c r="I1248" s="1" t="s">
        <v>125</v>
      </c>
      <c r="J1248" s="1" t="s">
        <v>4015</v>
      </c>
      <c r="K1248" s="1" t="s">
        <v>4015</v>
      </c>
      <c r="L1248">
        <f>ROUNDUP(IF(B1248&gt;$D$4,0,($D$4-B1248+1)/365),0)</f>
        <v>0</v>
      </c>
      <c r="M1248">
        <f>ROUNDUP(IF(B1248&gt;$D$5,0,($D$5-B1248+1)/365),0)</f>
        <v>1</v>
      </c>
      <c r="N1248" s="28">
        <f>IF(OR(L1248=1,M1248=1),IF(B1248+364&lt;=$D$5,(B1248+364-$D$4+1)/365,IF(B1248&gt;$D$4,($D$5-B1248+1)/365,$D$6/365)),0)</f>
        <v>0.18356164383561643</v>
      </c>
      <c r="O1248" s="28">
        <f>'Data &amp; Parameter'!$E$16*'Data &amp; Parameter'!$E$17*('Data &amp; Parameter'!$E$18+'Data &amp; Parameter'!$E$19)*'Data &amp; Parameter'!$E$20*'Data &amp; Parameter'!$E$37*N1248</f>
        <v>0.63818956679213612</v>
      </c>
      <c r="P1248">
        <f>ROUNDUP(IF(D1248&gt;$D$4,0,($D$4-D1248+1)/365),0)</f>
        <v>0</v>
      </c>
      <c r="Q1248">
        <f>ROUNDUP(IF(D1248&gt;$D$5,0,($D$5-D1248+1)/365),0)</f>
        <v>1</v>
      </c>
      <c r="R1248" s="28">
        <f>IF(OR(P1248=1,Q1248=1),IF(D1248+364&lt;=$D$5,(D1248+364-$D$4+1)/365,IF(D1248&gt;$D$4,($D$5-D1248+1)/365,$D$6/365)),0)</f>
        <v>0.18356164383561643</v>
      </c>
      <c r="S1248" s="28">
        <f>'Data &amp; Parameter'!$E$16*'Data &amp; Parameter'!$E$17*('Data &amp; Parameter'!$E$18+'Data &amp; Parameter'!$E$19)*'Data &amp; Parameter'!$E$20*'Data &amp; Parameter'!$E$37*R1248</f>
        <v>0.63818956679213612</v>
      </c>
      <c r="T1248" s="28">
        <f t="shared" si="19"/>
        <v>1.2763791335842722</v>
      </c>
    </row>
    <row r="1249" spans="1:20" ht="15.75" customHeight="1" x14ac:dyDescent="0.35">
      <c r="A1249">
        <v>1242</v>
      </c>
      <c r="B1249" s="76">
        <v>44235</v>
      </c>
      <c r="C1249" s="1" t="s">
        <v>4019</v>
      </c>
      <c r="D1249" s="76">
        <v>44235</v>
      </c>
      <c r="E1249" s="1" t="s">
        <v>4020</v>
      </c>
      <c r="F1249" s="1" t="s">
        <v>4021</v>
      </c>
      <c r="G1249" s="1" t="s">
        <v>123</v>
      </c>
      <c r="H1249" s="1" t="s">
        <v>503</v>
      </c>
      <c r="I1249" s="1" t="s">
        <v>125</v>
      </c>
      <c r="J1249" s="1" t="s">
        <v>4015</v>
      </c>
      <c r="K1249" s="1" t="s">
        <v>4015</v>
      </c>
      <c r="L1249">
        <f>ROUNDUP(IF(B1249&gt;$D$4,0,($D$4-B1249+1)/365),0)</f>
        <v>0</v>
      </c>
      <c r="M1249">
        <f>ROUNDUP(IF(B1249&gt;$D$5,0,($D$5-B1249+1)/365),0)</f>
        <v>1</v>
      </c>
      <c r="N1249" s="28">
        <f>IF(OR(L1249=1,M1249=1),IF(B1249+364&lt;=$D$5,(B1249+364-$D$4+1)/365,IF(B1249&gt;$D$4,($D$5-B1249+1)/365,$D$6/365)),0)</f>
        <v>0.18356164383561643</v>
      </c>
      <c r="O1249" s="28">
        <f>'Data &amp; Parameter'!$E$16*'Data &amp; Parameter'!$E$17*('Data &amp; Parameter'!$E$18+'Data &amp; Parameter'!$E$19)*'Data &amp; Parameter'!$E$20*'Data &amp; Parameter'!$E$37*N1249</f>
        <v>0.63818956679213612</v>
      </c>
      <c r="P1249">
        <f>ROUNDUP(IF(D1249&gt;$D$4,0,($D$4-D1249+1)/365),0)</f>
        <v>0</v>
      </c>
      <c r="Q1249">
        <f>ROUNDUP(IF(D1249&gt;$D$5,0,($D$5-D1249+1)/365),0)</f>
        <v>1</v>
      </c>
      <c r="R1249" s="28">
        <f>IF(OR(P1249=1,Q1249=1),IF(D1249+364&lt;=$D$5,(D1249+364-$D$4+1)/365,IF(D1249&gt;$D$4,($D$5-D1249+1)/365,$D$6/365)),0)</f>
        <v>0.18356164383561643</v>
      </c>
      <c r="S1249" s="28">
        <f>'Data &amp; Parameter'!$E$16*'Data &amp; Parameter'!$E$17*('Data &amp; Parameter'!$E$18+'Data &amp; Parameter'!$E$19)*'Data &amp; Parameter'!$E$20*'Data &amp; Parameter'!$E$37*R1249</f>
        <v>0.63818956679213612</v>
      </c>
      <c r="T1249" s="28">
        <f t="shared" si="19"/>
        <v>1.2763791335842722</v>
      </c>
    </row>
    <row r="1250" spans="1:20" ht="15.75" customHeight="1" x14ac:dyDescent="0.35">
      <c r="A1250">
        <v>1243</v>
      </c>
      <c r="B1250" s="76">
        <v>44235</v>
      </c>
      <c r="C1250" s="1" t="s">
        <v>4022</v>
      </c>
      <c r="D1250" s="76">
        <v>44235</v>
      </c>
      <c r="E1250" s="1" t="s">
        <v>4023</v>
      </c>
      <c r="F1250" s="1" t="s">
        <v>4024</v>
      </c>
      <c r="G1250" s="1" t="s">
        <v>123</v>
      </c>
      <c r="H1250" s="1" t="s">
        <v>503</v>
      </c>
      <c r="I1250" s="1" t="s">
        <v>125</v>
      </c>
      <c r="J1250" s="1" t="s">
        <v>4015</v>
      </c>
      <c r="K1250" s="1" t="s">
        <v>4015</v>
      </c>
      <c r="L1250">
        <f>ROUNDUP(IF(B1250&gt;$D$4,0,($D$4-B1250+1)/365),0)</f>
        <v>0</v>
      </c>
      <c r="M1250">
        <f>ROUNDUP(IF(B1250&gt;$D$5,0,($D$5-B1250+1)/365),0)</f>
        <v>1</v>
      </c>
      <c r="N1250" s="28">
        <f>IF(OR(L1250=1,M1250=1),IF(B1250+364&lt;=$D$5,(B1250+364-$D$4+1)/365,IF(B1250&gt;$D$4,($D$5-B1250+1)/365,$D$6/365)),0)</f>
        <v>0.18356164383561643</v>
      </c>
      <c r="O1250" s="28">
        <f>'Data &amp; Parameter'!$E$16*'Data &amp; Parameter'!$E$17*('Data &amp; Parameter'!$E$18+'Data &amp; Parameter'!$E$19)*'Data &amp; Parameter'!$E$20*'Data &amp; Parameter'!$E$37*N1250</f>
        <v>0.63818956679213612</v>
      </c>
      <c r="P1250">
        <f>ROUNDUP(IF(D1250&gt;$D$4,0,($D$4-D1250+1)/365),0)</f>
        <v>0</v>
      </c>
      <c r="Q1250">
        <f>ROUNDUP(IF(D1250&gt;$D$5,0,($D$5-D1250+1)/365),0)</f>
        <v>1</v>
      </c>
      <c r="R1250" s="28">
        <f>IF(OR(P1250=1,Q1250=1),IF(D1250+364&lt;=$D$5,(D1250+364-$D$4+1)/365,IF(D1250&gt;$D$4,($D$5-D1250+1)/365,$D$6/365)),0)</f>
        <v>0.18356164383561643</v>
      </c>
      <c r="S1250" s="28">
        <f>'Data &amp; Parameter'!$E$16*'Data &amp; Parameter'!$E$17*('Data &amp; Parameter'!$E$18+'Data &amp; Parameter'!$E$19)*'Data &amp; Parameter'!$E$20*'Data &amp; Parameter'!$E$37*R1250</f>
        <v>0.63818956679213612</v>
      </c>
      <c r="T1250" s="28">
        <f t="shared" si="19"/>
        <v>1.2763791335842722</v>
      </c>
    </row>
    <row r="1251" spans="1:20" ht="15.75" customHeight="1" x14ac:dyDescent="0.35">
      <c r="A1251">
        <v>1244</v>
      </c>
      <c r="B1251" s="76">
        <v>44235</v>
      </c>
      <c r="C1251" s="1" t="s">
        <v>4025</v>
      </c>
      <c r="D1251" s="76">
        <v>44235</v>
      </c>
      <c r="E1251" s="1" t="s">
        <v>4026</v>
      </c>
      <c r="F1251" s="1" t="s">
        <v>4027</v>
      </c>
      <c r="G1251" s="1" t="s">
        <v>123</v>
      </c>
      <c r="H1251" s="1" t="s">
        <v>503</v>
      </c>
      <c r="I1251" s="1" t="s">
        <v>125</v>
      </c>
      <c r="J1251" s="1" t="s">
        <v>4015</v>
      </c>
      <c r="K1251" s="1" t="s">
        <v>4015</v>
      </c>
      <c r="L1251">
        <f>ROUNDUP(IF(B1251&gt;$D$4,0,($D$4-B1251+1)/365),0)</f>
        <v>0</v>
      </c>
      <c r="M1251">
        <f>ROUNDUP(IF(B1251&gt;$D$5,0,($D$5-B1251+1)/365),0)</f>
        <v>1</v>
      </c>
      <c r="N1251" s="28">
        <f>IF(OR(L1251=1,M1251=1),IF(B1251+364&lt;=$D$5,(B1251+364-$D$4+1)/365,IF(B1251&gt;$D$4,($D$5-B1251+1)/365,$D$6/365)),0)</f>
        <v>0.18356164383561643</v>
      </c>
      <c r="O1251" s="28">
        <f>'Data &amp; Parameter'!$E$16*'Data &amp; Parameter'!$E$17*('Data &amp; Parameter'!$E$18+'Data &amp; Parameter'!$E$19)*'Data &amp; Parameter'!$E$20*'Data &amp; Parameter'!$E$37*N1251</f>
        <v>0.63818956679213612</v>
      </c>
      <c r="P1251">
        <f>ROUNDUP(IF(D1251&gt;$D$4,0,($D$4-D1251+1)/365),0)</f>
        <v>0</v>
      </c>
      <c r="Q1251">
        <f>ROUNDUP(IF(D1251&gt;$D$5,0,($D$5-D1251+1)/365),0)</f>
        <v>1</v>
      </c>
      <c r="R1251" s="28">
        <f>IF(OR(P1251=1,Q1251=1),IF(D1251+364&lt;=$D$5,(D1251+364-$D$4+1)/365,IF(D1251&gt;$D$4,($D$5-D1251+1)/365,$D$6/365)),0)</f>
        <v>0.18356164383561643</v>
      </c>
      <c r="S1251" s="28">
        <f>'Data &amp; Parameter'!$E$16*'Data &amp; Parameter'!$E$17*('Data &amp; Parameter'!$E$18+'Data &amp; Parameter'!$E$19)*'Data &amp; Parameter'!$E$20*'Data &amp; Parameter'!$E$37*R1251</f>
        <v>0.63818956679213612</v>
      </c>
      <c r="T1251" s="28">
        <f t="shared" si="19"/>
        <v>1.2763791335842722</v>
      </c>
    </row>
    <row r="1252" spans="1:20" ht="15.75" customHeight="1" x14ac:dyDescent="0.35">
      <c r="A1252">
        <v>1245</v>
      </c>
      <c r="B1252" s="76">
        <v>44235</v>
      </c>
      <c r="C1252" s="1" t="s">
        <v>4028</v>
      </c>
      <c r="D1252" s="76">
        <v>44235</v>
      </c>
      <c r="E1252" s="1" t="s">
        <v>4029</v>
      </c>
      <c r="F1252" s="1" t="s">
        <v>4030</v>
      </c>
      <c r="G1252" s="1" t="s">
        <v>123</v>
      </c>
      <c r="H1252" s="1" t="s">
        <v>503</v>
      </c>
      <c r="I1252" s="1" t="s">
        <v>125</v>
      </c>
      <c r="J1252" s="1" t="s">
        <v>4015</v>
      </c>
      <c r="K1252" s="1" t="s">
        <v>4015</v>
      </c>
      <c r="L1252">
        <f>ROUNDUP(IF(B1252&gt;$D$4,0,($D$4-B1252+1)/365),0)</f>
        <v>0</v>
      </c>
      <c r="M1252">
        <f>ROUNDUP(IF(B1252&gt;$D$5,0,($D$5-B1252+1)/365),0)</f>
        <v>1</v>
      </c>
      <c r="N1252" s="28">
        <f>IF(OR(L1252=1,M1252=1),IF(B1252+364&lt;=$D$5,(B1252+364-$D$4+1)/365,IF(B1252&gt;$D$4,($D$5-B1252+1)/365,$D$6/365)),0)</f>
        <v>0.18356164383561643</v>
      </c>
      <c r="O1252" s="28">
        <f>'Data &amp; Parameter'!$E$16*'Data &amp; Parameter'!$E$17*('Data &amp; Parameter'!$E$18+'Data &amp; Parameter'!$E$19)*'Data &amp; Parameter'!$E$20*'Data &amp; Parameter'!$E$37*N1252</f>
        <v>0.63818956679213612</v>
      </c>
      <c r="P1252">
        <f>ROUNDUP(IF(D1252&gt;$D$4,0,($D$4-D1252+1)/365),0)</f>
        <v>0</v>
      </c>
      <c r="Q1252">
        <f>ROUNDUP(IF(D1252&gt;$D$5,0,($D$5-D1252+1)/365),0)</f>
        <v>1</v>
      </c>
      <c r="R1252" s="28">
        <f>IF(OR(P1252=1,Q1252=1),IF(D1252+364&lt;=$D$5,(D1252+364-$D$4+1)/365,IF(D1252&gt;$D$4,($D$5-D1252+1)/365,$D$6/365)),0)</f>
        <v>0.18356164383561643</v>
      </c>
      <c r="S1252" s="28">
        <f>'Data &amp; Parameter'!$E$16*'Data &amp; Parameter'!$E$17*('Data &amp; Parameter'!$E$18+'Data &amp; Parameter'!$E$19)*'Data &amp; Parameter'!$E$20*'Data &amp; Parameter'!$E$37*R1252</f>
        <v>0.63818956679213612</v>
      </c>
      <c r="T1252" s="28">
        <f t="shared" si="19"/>
        <v>1.2763791335842722</v>
      </c>
    </row>
    <row r="1253" spans="1:20" ht="15.75" customHeight="1" x14ac:dyDescent="0.35">
      <c r="A1253">
        <v>1246</v>
      </c>
      <c r="B1253" s="76">
        <v>44235</v>
      </c>
      <c r="C1253" s="1" t="s">
        <v>4031</v>
      </c>
      <c r="D1253" s="76">
        <v>44235</v>
      </c>
      <c r="E1253" s="1" t="s">
        <v>4032</v>
      </c>
      <c r="F1253" s="1" t="s">
        <v>4033</v>
      </c>
      <c r="G1253" s="1" t="s">
        <v>123</v>
      </c>
      <c r="H1253" s="1" t="s">
        <v>124</v>
      </c>
      <c r="I1253" s="1" t="s">
        <v>125</v>
      </c>
      <c r="J1253" s="1" t="s">
        <v>4015</v>
      </c>
      <c r="K1253" s="1" t="s">
        <v>4015</v>
      </c>
      <c r="L1253">
        <f>ROUNDUP(IF(B1253&gt;$D$4,0,($D$4-B1253+1)/365),0)</f>
        <v>0</v>
      </c>
      <c r="M1253">
        <f>ROUNDUP(IF(B1253&gt;$D$5,0,($D$5-B1253+1)/365),0)</f>
        <v>1</v>
      </c>
      <c r="N1253" s="28">
        <f>IF(OR(L1253=1,M1253=1),IF(B1253+364&lt;=$D$5,(B1253+364-$D$4+1)/365,IF(B1253&gt;$D$4,($D$5-B1253+1)/365,$D$6/365)),0)</f>
        <v>0.18356164383561643</v>
      </c>
      <c r="O1253" s="28">
        <f>'Data &amp; Parameter'!$E$16*'Data &amp; Parameter'!$E$17*('Data &amp; Parameter'!$E$18+'Data &amp; Parameter'!$E$19)*'Data &amp; Parameter'!$E$20*'Data &amp; Parameter'!$E$37*N1253</f>
        <v>0.63818956679213612</v>
      </c>
      <c r="P1253">
        <f>ROUNDUP(IF(D1253&gt;$D$4,0,($D$4-D1253+1)/365),0)</f>
        <v>0</v>
      </c>
      <c r="Q1253">
        <f>ROUNDUP(IF(D1253&gt;$D$5,0,($D$5-D1253+1)/365),0)</f>
        <v>1</v>
      </c>
      <c r="R1253" s="28">
        <f>IF(OR(P1253=1,Q1253=1),IF(D1253+364&lt;=$D$5,(D1253+364-$D$4+1)/365,IF(D1253&gt;$D$4,($D$5-D1253+1)/365,$D$6/365)),0)</f>
        <v>0.18356164383561643</v>
      </c>
      <c r="S1253" s="28">
        <f>'Data &amp; Parameter'!$E$16*'Data &amp; Parameter'!$E$17*('Data &amp; Parameter'!$E$18+'Data &amp; Parameter'!$E$19)*'Data &amp; Parameter'!$E$20*'Data &amp; Parameter'!$E$37*R1253</f>
        <v>0.63818956679213612</v>
      </c>
      <c r="T1253" s="28">
        <f t="shared" si="19"/>
        <v>1.2763791335842722</v>
      </c>
    </row>
    <row r="1254" spans="1:20" ht="15.75" customHeight="1" x14ac:dyDescent="0.35">
      <c r="A1254">
        <v>1247</v>
      </c>
      <c r="B1254" s="76">
        <v>44235</v>
      </c>
      <c r="C1254" s="1" t="s">
        <v>4034</v>
      </c>
      <c r="D1254" s="76">
        <v>44235</v>
      </c>
      <c r="E1254" s="1" t="s">
        <v>4035</v>
      </c>
      <c r="F1254" s="1" t="s">
        <v>4036</v>
      </c>
      <c r="G1254" s="1" t="s">
        <v>123</v>
      </c>
      <c r="H1254" s="1" t="s">
        <v>503</v>
      </c>
      <c r="I1254" s="1" t="s">
        <v>125</v>
      </c>
      <c r="J1254" s="1" t="s">
        <v>4015</v>
      </c>
      <c r="K1254" s="1" t="s">
        <v>4015</v>
      </c>
      <c r="L1254">
        <f>ROUNDUP(IF(B1254&gt;$D$4,0,($D$4-B1254+1)/365),0)</f>
        <v>0</v>
      </c>
      <c r="M1254">
        <f>ROUNDUP(IF(B1254&gt;$D$5,0,($D$5-B1254+1)/365),0)</f>
        <v>1</v>
      </c>
      <c r="N1254" s="28">
        <f>IF(OR(L1254=1,M1254=1),IF(B1254+364&lt;=$D$5,(B1254+364-$D$4+1)/365,IF(B1254&gt;$D$4,($D$5-B1254+1)/365,$D$6/365)),0)</f>
        <v>0.18356164383561643</v>
      </c>
      <c r="O1254" s="28">
        <f>'Data &amp; Parameter'!$E$16*'Data &amp; Parameter'!$E$17*('Data &amp; Parameter'!$E$18+'Data &amp; Parameter'!$E$19)*'Data &amp; Parameter'!$E$20*'Data &amp; Parameter'!$E$37*N1254</f>
        <v>0.63818956679213612</v>
      </c>
      <c r="P1254">
        <f>ROUNDUP(IF(D1254&gt;$D$4,0,($D$4-D1254+1)/365),0)</f>
        <v>0</v>
      </c>
      <c r="Q1254">
        <f>ROUNDUP(IF(D1254&gt;$D$5,0,($D$5-D1254+1)/365),0)</f>
        <v>1</v>
      </c>
      <c r="R1254" s="28">
        <f>IF(OR(P1254=1,Q1254=1),IF(D1254+364&lt;=$D$5,(D1254+364-$D$4+1)/365,IF(D1254&gt;$D$4,($D$5-D1254+1)/365,$D$6/365)),0)</f>
        <v>0.18356164383561643</v>
      </c>
      <c r="S1254" s="28">
        <f>'Data &amp; Parameter'!$E$16*'Data &amp; Parameter'!$E$17*('Data &amp; Parameter'!$E$18+'Data &amp; Parameter'!$E$19)*'Data &amp; Parameter'!$E$20*'Data &amp; Parameter'!$E$37*R1254</f>
        <v>0.63818956679213612</v>
      </c>
      <c r="T1254" s="28">
        <f t="shared" si="19"/>
        <v>1.2763791335842722</v>
      </c>
    </row>
    <row r="1255" spans="1:20" ht="15.75" customHeight="1" x14ac:dyDescent="0.35">
      <c r="A1255">
        <v>1248</v>
      </c>
      <c r="B1255" s="76">
        <v>44235</v>
      </c>
      <c r="C1255" s="1" t="s">
        <v>4037</v>
      </c>
      <c r="D1255" s="76">
        <v>44235</v>
      </c>
      <c r="E1255" s="1" t="s">
        <v>4038</v>
      </c>
      <c r="F1255" s="1" t="s">
        <v>4039</v>
      </c>
      <c r="G1255" s="1" t="s">
        <v>123</v>
      </c>
      <c r="H1255" s="1" t="s">
        <v>124</v>
      </c>
      <c r="I1255" s="1" t="s">
        <v>125</v>
      </c>
      <c r="J1255" s="1" t="s">
        <v>3962</v>
      </c>
      <c r="K1255" s="1" t="s">
        <v>3977</v>
      </c>
      <c r="L1255">
        <f>ROUNDUP(IF(B1255&gt;$D$4,0,($D$4-B1255+1)/365),0)</f>
        <v>0</v>
      </c>
      <c r="M1255">
        <f>ROUNDUP(IF(B1255&gt;$D$5,0,($D$5-B1255+1)/365),0)</f>
        <v>1</v>
      </c>
      <c r="N1255" s="28">
        <f>IF(OR(L1255=1,M1255=1),IF(B1255+364&lt;=$D$5,(B1255+364-$D$4+1)/365,IF(B1255&gt;$D$4,($D$5-B1255+1)/365,$D$6/365)),0)</f>
        <v>0.18356164383561643</v>
      </c>
      <c r="O1255" s="28">
        <f>'Data &amp; Parameter'!$E$16*'Data &amp; Parameter'!$E$17*('Data &amp; Parameter'!$E$18+'Data &amp; Parameter'!$E$19)*'Data &amp; Parameter'!$E$20*'Data &amp; Parameter'!$E$37*N1255</f>
        <v>0.63818956679213612</v>
      </c>
      <c r="P1255">
        <f>ROUNDUP(IF(D1255&gt;$D$4,0,($D$4-D1255+1)/365),0)</f>
        <v>0</v>
      </c>
      <c r="Q1255">
        <f>ROUNDUP(IF(D1255&gt;$D$5,0,($D$5-D1255+1)/365),0)</f>
        <v>1</v>
      </c>
      <c r="R1255" s="28">
        <f>IF(OR(P1255=1,Q1255=1),IF(D1255+364&lt;=$D$5,(D1255+364-$D$4+1)/365,IF(D1255&gt;$D$4,($D$5-D1255+1)/365,$D$6/365)),0)</f>
        <v>0.18356164383561643</v>
      </c>
      <c r="S1255" s="28">
        <f>'Data &amp; Parameter'!$E$16*'Data &amp; Parameter'!$E$17*('Data &amp; Parameter'!$E$18+'Data &amp; Parameter'!$E$19)*'Data &amp; Parameter'!$E$20*'Data &amp; Parameter'!$E$37*R1255</f>
        <v>0.63818956679213612</v>
      </c>
      <c r="T1255" s="28">
        <f t="shared" si="19"/>
        <v>1.2763791335842722</v>
      </c>
    </row>
    <row r="1256" spans="1:20" ht="15.75" customHeight="1" x14ac:dyDescent="0.35">
      <c r="A1256">
        <v>1249</v>
      </c>
      <c r="B1256" s="76">
        <v>44235</v>
      </c>
      <c r="C1256" s="1" t="s">
        <v>4040</v>
      </c>
      <c r="D1256" s="76">
        <v>44235</v>
      </c>
      <c r="E1256" s="1" t="s">
        <v>4041</v>
      </c>
      <c r="F1256" s="1" t="s">
        <v>4042</v>
      </c>
      <c r="G1256" s="1" t="s">
        <v>123</v>
      </c>
      <c r="H1256" s="1" t="s">
        <v>124</v>
      </c>
      <c r="I1256" s="1" t="s">
        <v>125</v>
      </c>
      <c r="J1256" s="1" t="s">
        <v>3962</v>
      </c>
      <c r="K1256" s="1" t="s">
        <v>3977</v>
      </c>
      <c r="L1256">
        <f>ROUNDUP(IF(B1256&gt;$D$4,0,($D$4-B1256+1)/365),0)</f>
        <v>0</v>
      </c>
      <c r="M1256">
        <f>ROUNDUP(IF(B1256&gt;$D$5,0,($D$5-B1256+1)/365),0)</f>
        <v>1</v>
      </c>
      <c r="N1256" s="28">
        <f>IF(OR(L1256=1,M1256=1),IF(B1256+364&lt;=$D$5,(B1256+364-$D$4+1)/365,IF(B1256&gt;$D$4,($D$5-B1256+1)/365,$D$6/365)),0)</f>
        <v>0.18356164383561643</v>
      </c>
      <c r="O1256" s="28">
        <f>'Data &amp; Parameter'!$E$16*'Data &amp; Parameter'!$E$17*('Data &amp; Parameter'!$E$18+'Data &amp; Parameter'!$E$19)*'Data &amp; Parameter'!$E$20*'Data &amp; Parameter'!$E$37*N1256</f>
        <v>0.63818956679213612</v>
      </c>
      <c r="P1256">
        <f>ROUNDUP(IF(D1256&gt;$D$4,0,($D$4-D1256+1)/365),0)</f>
        <v>0</v>
      </c>
      <c r="Q1256">
        <f>ROUNDUP(IF(D1256&gt;$D$5,0,($D$5-D1256+1)/365),0)</f>
        <v>1</v>
      </c>
      <c r="R1256" s="28">
        <f>IF(OR(P1256=1,Q1256=1),IF(D1256+364&lt;=$D$5,(D1256+364-$D$4+1)/365,IF(D1256&gt;$D$4,($D$5-D1256+1)/365,$D$6/365)),0)</f>
        <v>0.18356164383561643</v>
      </c>
      <c r="S1256" s="28">
        <f>'Data &amp; Parameter'!$E$16*'Data &amp; Parameter'!$E$17*('Data &amp; Parameter'!$E$18+'Data &amp; Parameter'!$E$19)*'Data &amp; Parameter'!$E$20*'Data &amp; Parameter'!$E$37*R1256</f>
        <v>0.63818956679213612</v>
      </c>
      <c r="T1256" s="28">
        <f t="shared" si="19"/>
        <v>1.2763791335842722</v>
      </c>
    </row>
    <row r="1257" spans="1:20" ht="15.75" customHeight="1" x14ac:dyDescent="0.35">
      <c r="A1257">
        <v>1250</v>
      </c>
      <c r="B1257" s="76">
        <v>44235</v>
      </c>
      <c r="C1257" s="1" t="s">
        <v>4043</v>
      </c>
      <c r="D1257" s="76">
        <v>44235</v>
      </c>
      <c r="E1257" s="1" t="s">
        <v>4044</v>
      </c>
      <c r="F1257" s="1" t="s">
        <v>4045</v>
      </c>
      <c r="G1257" s="1" t="s">
        <v>123</v>
      </c>
      <c r="H1257" s="1" t="s">
        <v>124</v>
      </c>
      <c r="I1257" s="1" t="s">
        <v>125</v>
      </c>
      <c r="J1257" s="1" t="s">
        <v>3962</v>
      </c>
      <c r="K1257" s="1" t="s">
        <v>3977</v>
      </c>
      <c r="L1257">
        <f>ROUNDUP(IF(B1257&gt;$D$4,0,($D$4-B1257+1)/365),0)</f>
        <v>0</v>
      </c>
      <c r="M1257">
        <f>ROUNDUP(IF(B1257&gt;$D$5,0,($D$5-B1257+1)/365),0)</f>
        <v>1</v>
      </c>
      <c r="N1257" s="28">
        <f>IF(OR(L1257=1,M1257=1),IF(B1257+364&lt;=$D$5,(B1257+364-$D$4+1)/365,IF(B1257&gt;$D$4,($D$5-B1257+1)/365,$D$6/365)),0)</f>
        <v>0.18356164383561643</v>
      </c>
      <c r="O1257" s="28">
        <f>'Data &amp; Parameter'!$E$16*'Data &amp; Parameter'!$E$17*('Data &amp; Parameter'!$E$18+'Data &amp; Parameter'!$E$19)*'Data &amp; Parameter'!$E$20*'Data &amp; Parameter'!$E$37*N1257</f>
        <v>0.63818956679213612</v>
      </c>
      <c r="P1257">
        <f>ROUNDUP(IF(D1257&gt;$D$4,0,($D$4-D1257+1)/365),0)</f>
        <v>0</v>
      </c>
      <c r="Q1257">
        <f>ROUNDUP(IF(D1257&gt;$D$5,0,($D$5-D1257+1)/365),0)</f>
        <v>1</v>
      </c>
      <c r="R1257" s="28">
        <f>IF(OR(P1257=1,Q1257=1),IF(D1257+364&lt;=$D$5,(D1257+364-$D$4+1)/365,IF(D1257&gt;$D$4,($D$5-D1257+1)/365,$D$6/365)),0)</f>
        <v>0.18356164383561643</v>
      </c>
      <c r="S1257" s="28">
        <f>'Data &amp; Parameter'!$E$16*'Data &amp; Parameter'!$E$17*('Data &amp; Parameter'!$E$18+'Data &amp; Parameter'!$E$19)*'Data &amp; Parameter'!$E$20*'Data &amp; Parameter'!$E$37*R1257</f>
        <v>0.63818956679213612</v>
      </c>
      <c r="T1257" s="28">
        <f t="shared" si="19"/>
        <v>1.2763791335842722</v>
      </c>
    </row>
    <row r="1258" spans="1:20" ht="15.75" customHeight="1" x14ac:dyDescent="0.35">
      <c r="A1258">
        <v>1251</v>
      </c>
      <c r="B1258" s="76">
        <v>44235</v>
      </c>
      <c r="C1258" s="1" t="s">
        <v>4046</v>
      </c>
      <c r="D1258" s="76">
        <v>44235</v>
      </c>
      <c r="E1258" s="1" t="s">
        <v>4047</v>
      </c>
      <c r="F1258" s="1" t="s">
        <v>4048</v>
      </c>
      <c r="G1258" s="1" t="s">
        <v>123</v>
      </c>
      <c r="H1258" s="1" t="s">
        <v>124</v>
      </c>
      <c r="I1258" s="1" t="s">
        <v>125</v>
      </c>
      <c r="J1258" s="1" t="s">
        <v>3962</v>
      </c>
      <c r="K1258" s="1" t="s">
        <v>3962</v>
      </c>
      <c r="L1258">
        <f>ROUNDUP(IF(B1258&gt;$D$4,0,($D$4-B1258+1)/365),0)</f>
        <v>0</v>
      </c>
      <c r="M1258">
        <f>ROUNDUP(IF(B1258&gt;$D$5,0,($D$5-B1258+1)/365),0)</f>
        <v>1</v>
      </c>
      <c r="N1258" s="28">
        <f>IF(OR(L1258=1,M1258=1),IF(B1258+364&lt;=$D$5,(B1258+364-$D$4+1)/365,IF(B1258&gt;$D$4,($D$5-B1258+1)/365,$D$6/365)),0)</f>
        <v>0.18356164383561643</v>
      </c>
      <c r="O1258" s="28">
        <f>'Data &amp; Parameter'!$E$16*'Data &amp; Parameter'!$E$17*('Data &amp; Parameter'!$E$18+'Data &amp; Parameter'!$E$19)*'Data &amp; Parameter'!$E$20*'Data &amp; Parameter'!$E$37*N1258</f>
        <v>0.63818956679213612</v>
      </c>
      <c r="P1258">
        <f>ROUNDUP(IF(D1258&gt;$D$4,0,($D$4-D1258+1)/365),0)</f>
        <v>0</v>
      </c>
      <c r="Q1258">
        <f>ROUNDUP(IF(D1258&gt;$D$5,0,($D$5-D1258+1)/365),0)</f>
        <v>1</v>
      </c>
      <c r="R1258" s="28">
        <f>IF(OR(P1258=1,Q1258=1),IF(D1258+364&lt;=$D$5,(D1258+364-$D$4+1)/365,IF(D1258&gt;$D$4,($D$5-D1258+1)/365,$D$6/365)),0)</f>
        <v>0.18356164383561643</v>
      </c>
      <c r="S1258" s="28">
        <f>'Data &amp; Parameter'!$E$16*'Data &amp; Parameter'!$E$17*('Data &amp; Parameter'!$E$18+'Data &amp; Parameter'!$E$19)*'Data &amp; Parameter'!$E$20*'Data &amp; Parameter'!$E$37*R1258</f>
        <v>0.63818956679213612</v>
      </c>
      <c r="T1258" s="28">
        <f t="shared" si="19"/>
        <v>1.2763791335842722</v>
      </c>
    </row>
    <row r="1259" spans="1:20" ht="15.75" customHeight="1" x14ac:dyDescent="0.35">
      <c r="A1259">
        <v>1252</v>
      </c>
      <c r="B1259" s="76">
        <v>44235</v>
      </c>
      <c r="C1259" s="1" t="s">
        <v>4049</v>
      </c>
      <c r="D1259" s="76">
        <v>44235</v>
      </c>
      <c r="E1259" s="1" t="s">
        <v>4050</v>
      </c>
      <c r="F1259" s="1" t="s">
        <v>4051</v>
      </c>
      <c r="G1259" s="1" t="s">
        <v>123</v>
      </c>
      <c r="H1259" s="1" t="s">
        <v>124</v>
      </c>
      <c r="I1259" s="1" t="s">
        <v>125</v>
      </c>
      <c r="J1259" s="1" t="s">
        <v>3962</v>
      </c>
      <c r="K1259" s="1" t="s">
        <v>3977</v>
      </c>
      <c r="L1259">
        <f>ROUNDUP(IF(B1259&gt;$D$4,0,($D$4-B1259+1)/365),0)</f>
        <v>0</v>
      </c>
      <c r="M1259">
        <f>ROUNDUP(IF(B1259&gt;$D$5,0,($D$5-B1259+1)/365),0)</f>
        <v>1</v>
      </c>
      <c r="N1259" s="28">
        <f>IF(OR(L1259=1,M1259=1),IF(B1259+364&lt;=$D$5,(B1259+364-$D$4+1)/365,IF(B1259&gt;$D$4,($D$5-B1259+1)/365,$D$6/365)),0)</f>
        <v>0.18356164383561643</v>
      </c>
      <c r="O1259" s="28">
        <f>'Data &amp; Parameter'!$E$16*'Data &amp; Parameter'!$E$17*('Data &amp; Parameter'!$E$18+'Data &amp; Parameter'!$E$19)*'Data &amp; Parameter'!$E$20*'Data &amp; Parameter'!$E$37*N1259</f>
        <v>0.63818956679213612</v>
      </c>
      <c r="P1259">
        <f>ROUNDUP(IF(D1259&gt;$D$4,0,($D$4-D1259+1)/365),0)</f>
        <v>0</v>
      </c>
      <c r="Q1259">
        <f>ROUNDUP(IF(D1259&gt;$D$5,0,($D$5-D1259+1)/365),0)</f>
        <v>1</v>
      </c>
      <c r="R1259" s="28">
        <f>IF(OR(P1259=1,Q1259=1),IF(D1259+364&lt;=$D$5,(D1259+364-$D$4+1)/365,IF(D1259&gt;$D$4,($D$5-D1259+1)/365,$D$6/365)),0)</f>
        <v>0.18356164383561643</v>
      </c>
      <c r="S1259" s="28">
        <f>'Data &amp; Parameter'!$E$16*'Data &amp; Parameter'!$E$17*('Data &amp; Parameter'!$E$18+'Data &amp; Parameter'!$E$19)*'Data &amp; Parameter'!$E$20*'Data &amp; Parameter'!$E$37*R1259</f>
        <v>0.63818956679213612</v>
      </c>
      <c r="T1259" s="28">
        <f t="shared" si="19"/>
        <v>1.2763791335842722</v>
      </c>
    </row>
    <row r="1260" spans="1:20" ht="15.75" customHeight="1" x14ac:dyDescent="0.35">
      <c r="A1260">
        <v>1253</v>
      </c>
      <c r="B1260" s="76">
        <v>44235</v>
      </c>
      <c r="C1260" s="1" t="s">
        <v>4052</v>
      </c>
      <c r="D1260" s="76">
        <v>44235</v>
      </c>
      <c r="E1260" s="1" t="s">
        <v>4053</v>
      </c>
      <c r="F1260" s="1" t="s">
        <v>4054</v>
      </c>
      <c r="G1260" s="1" t="s">
        <v>123</v>
      </c>
      <c r="H1260" s="1" t="s">
        <v>124</v>
      </c>
      <c r="I1260" s="1" t="s">
        <v>125</v>
      </c>
      <c r="J1260" s="1" t="s">
        <v>3962</v>
      </c>
      <c r="K1260" s="1" t="s">
        <v>3962</v>
      </c>
      <c r="L1260">
        <f>ROUNDUP(IF(B1260&gt;$D$4,0,($D$4-B1260+1)/365),0)</f>
        <v>0</v>
      </c>
      <c r="M1260">
        <f>ROUNDUP(IF(B1260&gt;$D$5,0,($D$5-B1260+1)/365),0)</f>
        <v>1</v>
      </c>
      <c r="N1260" s="28">
        <f>IF(OR(L1260=1,M1260=1),IF(B1260+364&lt;=$D$5,(B1260+364-$D$4+1)/365,IF(B1260&gt;$D$4,($D$5-B1260+1)/365,$D$6/365)),0)</f>
        <v>0.18356164383561643</v>
      </c>
      <c r="O1260" s="28">
        <f>'Data &amp; Parameter'!$E$16*'Data &amp; Parameter'!$E$17*('Data &amp; Parameter'!$E$18+'Data &amp; Parameter'!$E$19)*'Data &amp; Parameter'!$E$20*'Data &amp; Parameter'!$E$37*N1260</f>
        <v>0.63818956679213612</v>
      </c>
      <c r="P1260">
        <f>ROUNDUP(IF(D1260&gt;$D$4,0,($D$4-D1260+1)/365),0)</f>
        <v>0</v>
      </c>
      <c r="Q1260">
        <f>ROUNDUP(IF(D1260&gt;$D$5,0,($D$5-D1260+1)/365),0)</f>
        <v>1</v>
      </c>
      <c r="R1260" s="28">
        <f>IF(OR(P1260=1,Q1260=1),IF(D1260+364&lt;=$D$5,(D1260+364-$D$4+1)/365,IF(D1260&gt;$D$4,($D$5-D1260+1)/365,$D$6/365)),0)</f>
        <v>0.18356164383561643</v>
      </c>
      <c r="S1260" s="28">
        <f>'Data &amp; Parameter'!$E$16*'Data &amp; Parameter'!$E$17*('Data &amp; Parameter'!$E$18+'Data &amp; Parameter'!$E$19)*'Data &amp; Parameter'!$E$20*'Data &amp; Parameter'!$E$37*R1260</f>
        <v>0.63818956679213612</v>
      </c>
      <c r="T1260" s="28">
        <f t="shared" si="19"/>
        <v>1.2763791335842722</v>
      </c>
    </row>
    <row r="1261" spans="1:20" ht="15.75" customHeight="1" x14ac:dyDescent="0.35">
      <c r="A1261">
        <v>1254</v>
      </c>
      <c r="B1261" s="76">
        <v>44235</v>
      </c>
      <c r="C1261" s="1" t="s">
        <v>4055</v>
      </c>
      <c r="D1261" s="76">
        <v>44235</v>
      </c>
      <c r="E1261" s="1" t="s">
        <v>4056</v>
      </c>
      <c r="F1261" s="1" t="s">
        <v>4057</v>
      </c>
      <c r="G1261" s="1" t="s">
        <v>123</v>
      </c>
      <c r="H1261" s="1" t="s">
        <v>124</v>
      </c>
      <c r="I1261" s="1" t="s">
        <v>125</v>
      </c>
      <c r="J1261" s="1" t="s">
        <v>4058</v>
      </c>
      <c r="K1261" s="1" t="s">
        <v>985</v>
      </c>
      <c r="L1261">
        <f>ROUNDUP(IF(B1261&gt;$D$4,0,($D$4-B1261+1)/365),0)</f>
        <v>0</v>
      </c>
      <c r="M1261">
        <f>ROUNDUP(IF(B1261&gt;$D$5,0,($D$5-B1261+1)/365),0)</f>
        <v>1</v>
      </c>
      <c r="N1261" s="28">
        <f>IF(OR(L1261=1,M1261=1),IF(B1261+364&lt;=$D$5,(B1261+364-$D$4+1)/365,IF(B1261&gt;$D$4,($D$5-B1261+1)/365,$D$6/365)),0)</f>
        <v>0.18356164383561643</v>
      </c>
      <c r="O1261" s="28">
        <f>'Data &amp; Parameter'!$E$16*'Data &amp; Parameter'!$E$17*('Data &amp; Parameter'!$E$18+'Data &amp; Parameter'!$E$19)*'Data &amp; Parameter'!$E$20*'Data &amp; Parameter'!$E$37*N1261</f>
        <v>0.63818956679213612</v>
      </c>
      <c r="P1261">
        <f>ROUNDUP(IF(D1261&gt;$D$4,0,($D$4-D1261+1)/365),0)</f>
        <v>0</v>
      </c>
      <c r="Q1261">
        <f>ROUNDUP(IF(D1261&gt;$D$5,0,($D$5-D1261+1)/365),0)</f>
        <v>1</v>
      </c>
      <c r="R1261" s="28">
        <f>IF(OR(P1261=1,Q1261=1),IF(D1261+364&lt;=$D$5,(D1261+364-$D$4+1)/365,IF(D1261&gt;$D$4,($D$5-D1261+1)/365,$D$6/365)),0)</f>
        <v>0.18356164383561643</v>
      </c>
      <c r="S1261" s="28">
        <f>'Data &amp; Parameter'!$E$16*'Data &amp; Parameter'!$E$17*('Data &amp; Parameter'!$E$18+'Data &amp; Parameter'!$E$19)*'Data &amp; Parameter'!$E$20*'Data &amp; Parameter'!$E$37*R1261</f>
        <v>0.63818956679213612</v>
      </c>
      <c r="T1261" s="28">
        <f t="shared" si="19"/>
        <v>1.2763791335842722</v>
      </c>
    </row>
    <row r="1262" spans="1:20" ht="15.75" customHeight="1" x14ac:dyDescent="0.35">
      <c r="A1262">
        <v>1255</v>
      </c>
      <c r="B1262" s="76">
        <v>44235</v>
      </c>
      <c r="C1262" s="1" t="s">
        <v>4059</v>
      </c>
      <c r="D1262" s="76">
        <v>44235</v>
      </c>
      <c r="E1262" s="1" t="s">
        <v>4060</v>
      </c>
      <c r="F1262" s="1" t="s">
        <v>4061</v>
      </c>
      <c r="G1262" s="1" t="s">
        <v>123</v>
      </c>
      <c r="H1262" s="1" t="s">
        <v>124</v>
      </c>
      <c r="I1262" s="1" t="s">
        <v>125</v>
      </c>
      <c r="J1262" s="1" t="s">
        <v>3962</v>
      </c>
      <c r="K1262" s="1" t="s">
        <v>4062</v>
      </c>
      <c r="L1262">
        <f>ROUNDUP(IF(B1262&gt;$D$4,0,($D$4-B1262+1)/365),0)</f>
        <v>0</v>
      </c>
      <c r="M1262">
        <f>ROUNDUP(IF(B1262&gt;$D$5,0,($D$5-B1262+1)/365),0)</f>
        <v>1</v>
      </c>
      <c r="N1262" s="28">
        <f>IF(OR(L1262=1,M1262=1),IF(B1262+364&lt;=$D$5,(B1262+364-$D$4+1)/365,IF(B1262&gt;$D$4,($D$5-B1262+1)/365,$D$6/365)),0)</f>
        <v>0.18356164383561643</v>
      </c>
      <c r="O1262" s="28">
        <f>'Data &amp; Parameter'!$E$16*'Data &amp; Parameter'!$E$17*('Data &amp; Parameter'!$E$18+'Data &amp; Parameter'!$E$19)*'Data &amp; Parameter'!$E$20*'Data &amp; Parameter'!$E$37*N1262</f>
        <v>0.63818956679213612</v>
      </c>
      <c r="P1262">
        <f>ROUNDUP(IF(D1262&gt;$D$4,0,($D$4-D1262+1)/365),0)</f>
        <v>0</v>
      </c>
      <c r="Q1262">
        <f>ROUNDUP(IF(D1262&gt;$D$5,0,($D$5-D1262+1)/365),0)</f>
        <v>1</v>
      </c>
      <c r="R1262" s="28">
        <f>IF(OR(P1262=1,Q1262=1),IF(D1262+364&lt;=$D$5,(D1262+364-$D$4+1)/365,IF(D1262&gt;$D$4,($D$5-D1262+1)/365,$D$6/365)),0)</f>
        <v>0.18356164383561643</v>
      </c>
      <c r="S1262" s="28">
        <f>'Data &amp; Parameter'!$E$16*'Data &amp; Parameter'!$E$17*('Data &amp; Parameter'!$E$18+'Data &amp; Parameter'!$E$19)*'Data &amp; Parameter'!$E$20*'Data &amp; Parameter'!$E$37*R1262</f>
        <v>0.63818956679213612</v>
      </c>
      <c r="T1262" s="28">
        <f t="shared" si="19"/>
        <v>1.2763791335842722</v>
      </c>
    </row>
    <row r="1263" spans="1:20" ht="15.75" customHeight="1" x14ac:dyDescent="0.35">
      <c r="A1263">
        <v>1256</v>
      </c>
      <c r="B1263" s="76">
        <v>44235</v>
      </c>
      <c r="C1263" s="1" t="s">
        <v>4063</v>
      </c>
      <c r="D1263" s="76">
        <v>44235</v>
      </c>
      <c r="E1263" s="1" t="s">
        <v>4064</v>
      </c>
      <c r="F1263" s="1" t="s">
        <v>4065</v>
      </c>
      <c r="G1263" s="1" t="s">
        <v>123</v>
      </c>
      <c r="H1263" s="1" t="s">
        <v>503</v>
      </c>
      <c r="I1263" s="1" t="s">
        <v>125</v>
      </c>
      <c r="J1263" s="1" t="s">
        <v>4015</v>
      </c>
      <c r="K1263" s="1" t="s">
        <v>4015</v>
      </c>
      <c r="L1263">
        <f>ROUNDUP(IF(B1263&gt;$D$4,0,($D$4-B1263+1)/365),0)</f>
        <v>0</v>
      </c>
      <c r="M1263">
        <f>ROUNDUP(IF(B1263&gt;$D$5,0,($D$5-B1263+1)/365),0)</f>
        <v>1</v>
      </c>
      <c r="N1263" s="28">
        <f>IF(OR(L1263=1,M1263=1),IF(B1263+364&lt;=$D$5,(B1263+364-$D$4+1)/365,IF(B1263&gt;$D$4,($D$5-B1263+1)/365,$D$6/365)),0)</f>
        <v>0.18356164383561643</v>
      </c>
      <c r="O1263" s="28">
        <f>'Data &amp; Parameter'!$E$16*'Data &amp; Parameter'!$E$17*('Data &amp; Parameter'!$E$18+'Data &amp; Parameter'!$E$19)*'Data &amp; Parameter'!$E$20*'Data &amp; Parameter'!$E$37*N1263</f>
        <v>0.63818956679213612</v>
      </c>
      <c r="P1263">
        <f>ROUNDUP(IF(D1263&gt;$D$4,0,($D$4-D1263+1)/365),0)</f>
        <v>0</v>
      </c>
      <c r="Q1263">
        <f>ROUNDUP(IF(D1263&gt;$D$5,0,($D$5-D1263+1)/365),0)</f>
        <v>1</v>
      </c>
      <c r="R1263" s="28">
        <f>IF(OR(P1263=1,Q1263=1),IF(D1263+364&lt;=$D$5,(D1263+364-$D$4+1)/365,IF(D1263&gt;$D$4,($D$5-D1263+1)/365,$D$6/365)),0)</f>
        <v>0.18356164383561643</v>
      </c>
      <c r="S1263" s="28">
        <f>'Data &amp; Parameter'!$E$16*'Data &amp; Parameter'!$E$17*('Data &amp; Parameter'!$E$18+'Data &amp; Parameter'!$E$19)*'Data &amp; Parameter'!$E$20*'Data &amp; Parameter'!$E$37*R1263</f>
        <v>0.63818956679213612</v>
      </c>
      <c r="T1263" s="28">
        <f t="shared" si="19"/>
        <v>1.2763791335842722</v>
      </c>
    </row>
    <row r="1264" spans="1:20" ht="15.75" customHeight="1" x14ac:dyDescent="0.35">
      <c r="A1264">
        <v>1257</v>
      </c>
      <c r="B1264" s="76">
        <v>44235</v>
      </c>
      <c r="C1264" s="1" t="s">
        <v>4066</v>
      </c>
      <c r="D1264" s="76">
        <v>44235</v>
      </c>
      <c r="E1264" s="1" t="s">
        <v>4067</v>
      </c>
      <c r="F1264" s="1" t="s">
        <v>4068</v>
      </c>
      <c r="G1264" s="1" t="s">
        <v>123</v>
      </c>
      <c r="H1264" s="1" t="s">
        <v>503</v>
      </c>
      <c r="I1264" s="1" t="s">
        <v>125</v>
      </c>
      <c r="J1264" s="1" t="s">
        <v>4015</v>
      </c>
      <c r="K1264" s="1" t="s">
        <v>4015</v>
      </c>
      <c r="L1264">
        <f>ROUNDUP(IF(B1264&gt;$D$4,0,($D$4-B1264+1)/365),0)</f>
        <v>0</v>
      </c>
      <c r="M1264">
        <f>ROUNDUP(IF(B1264&gt;$D$5,0,($D$5-B1264+1)/365),0)</f>
        <v>1</v>
      </c>
      <c r="N1264" s="28">
        <f>IF(OR(L1264=1,M1264=1),IF(B1264+364&lt;=$D$5,(B1264+364-$D$4+1)/365,IF(B1264&gt;$D$4,($D$5-B1264+1)/365,$D$6/365)),0)</f>
        <v>0.18356164383561643</v>
      </c>
      <c r="O1264" s="28">
        <f>'Data &amp; Parameter'!$E$16*'Data &amp; Parameter'!$E$17*('Data &amp; Parameter'!$E$18+'Data &amp; Parameter'!$E$19)*'Data &amp; Parameter'!$E$20*'Data &amp; Parameter'!$E$37*N1264</f>
        <v>0.63818956679213612</v>
      </c>
      <c r="P1264">
        <f>ROUNDUP(IF(D1264&gt;$D$4,0,($D$4-D1264+1)/365),0)</f>
        <v>0</v>
      </c>
      <c r="Q1264">
        <f>ROUNDUP(IF(D1264&gt;$D$5,0,($D$5-D1264+1)/365),0)</f>
        <v>1</v>
      </c>
      <c r="R1264" s="28">
        <f>IF(OR(P1264=1,Q1264=1),IF(D1264+364&lt;=$D$5,(D1264+364-$D$4+1)/365,IF(D1264&gt;$D$4,($D$5-D1264+1)/365,$D$6/365)),0)</f>
        <v>0.18356164383561643</v>
      </c>
      <c r="S1264" s="28">
        <f>'Data &amp; Parameter'!$E$16*'Data &amp; Parameter'!$E$17*('Data &amp; Parameter'!$E$18+'Data &amp; Parameter'!$E$19)*'Data &amp; Parameter'!$E$20*'Data &amp; Parameter'!$E$37*R1264</f>
        <v>0.63818956679213612</v>
      </c>
      <c r="T1264" s="28">
        <f t="shared" si="19"/>
        <v>1.2763791335842722</v>
      </c>
    </row>
    <row r="1265" spans="1:20" ht="15.75" customHeight="1" x14ac:dyDescent="0.35">
      <c r="A1265">
        <v>1258</v>
      </c>
      <c r="B1265" s="76">
        <v>44235</v>
      </c>
      <c r="C1265" s="1" t="s">
        <v>4069</v>
      </c>
      <c r="D1265" s="76">
        <v>44235</v>
      </c>
      <c r="E1265" s="1" t="s">
        <v>4070</v>
      </c>
      <c r="F1265" s="1" t="s">
        <v>4071</v>
      </c>
      <c r="G1265" s="1" t="s">
        <v>123</v>
      </c>
      <c r="H1265" s="1" t="s">
        <v>503</v>
      </c>
      <c r="I1265" s="1" t="s">
        <v>125</v>
      </c>
      <c r="J1265" s="1" t="s">
        <v>4015</v>
      </c>
      <c r="K1265" s="1" t="s">
        <v>4072</v>
      </c>
      <c r="L1265">
        <f>ROUNDUP(IF(B1265&gt;$D$4,0,($D$4-B1265+1)/365),0)</f>
        <v>0</v>
      </c>
      <c r="M1265">
        <f>ROUNDUP(IF(B1265&gt;$D$5,0,($D$5-B1265+1)/365),0)</f>
        <v>1</v>
      </c>
      <c r="N1265" s="28">
        <f>IF(OR(L1265=1,M1265=1),IF(B1265+364&lt;=$D$5,(B1265+364-$D$4+1)/365,IF(B1265&gt;$D$4,($D$5-B1265+1)/365,$D$6/365)),0)</f>
        <v>0.18356164383561643</v>
      </c>
      <c r="O1265" s="28">
        <f>'Data &amp; Parameter'!$E$16*'Data &amp; Parameter'!$E$17*('Data &amp; Parameter'!$E$18+'Data &amp; Parameter'!$E$19)*'Data &amp; Parameter'!$E$20*'Data &amp; Parameter'!$E$37*N1265</f>
        <v>0.63818956679213612</v>
      </c>
      <c r="P1265">
        <f>ROUNDUP(IF(D1265&gt;$D$4,0,($D$4-D1265+1)/365),0)</f>
        <v>0</v>
      </c>
      <c r="Q1265">
        <f>ROUNDUP(IF(D1265&gt;$D$5,0,($D$5-D1265+1)/365),0)</f>
        <v>1</v>
      </c>
      <c r="R1265" s="28">
        <f>IF(OR(P1265=1,Q1265=1),IF(D1265+364&lt;=$D$5,(D1265+364-$D$4+1)/365,IF(D1265&gt;$D$4,($D$5-D1265+1)/365,$D$6/365)),0)</f>
        <v>0.18356164383561643</v>
      </c>
      <c r="S1265" s="28">
        <f>'Data &amp; Parameter'!$E$16*'Data &amp; Parameter'!$E$17*('Data &amp; Parameter'!$E$18+'Data &amp; Parameter'!$E$19)*'Data &amp; Parameter'!$E$20*'Data &amp; Parameter'!$E$37*R1265</f>
        <v>0.63818956679213612</v>
      </c>
      <c r="T1265" s="28">
        <f t="shared" si="19"/>
        <v>1.2763791335842722</v>
      </c>
    </row>
    <row r="1266" spans="1:20" ht="15.75" customHeight="1" x14ac:dyDescent="0.35">
      <c r="A1266">
        <v>1259</v>
      </c>
      <c r="B1266" s="76">
        <v>44235</v>
      </c>
      <c r="C1266" s="1" t="s">
        <v>4073</v>
      </c>
      <c r="D1266" s="76">
        <v>44235</v>
      </c>
      <c r="E1266" s="1" t="s">
        <v>4074</v>
      </c>
      <c r="F1266" s="1" t="s">
        <v>4075</v>
      </c>
      <c r="G1266" s="1" t="s">
        <v>123</v>
      </c>
      <c r="H1266" s="1" t="s">
        <v>503</v>
      </c>
      <c r="I1266" s="1" t="s">
        <v>125</v>
      </c>
      <c r="J1266" s="1" t="s">
        <v>4015</v>
      </c>
      <c r="K1266" s="1" t="s">
        <v>4015</v>
      </c>
      <c r="L1266">
        <f>ROUNDUP(IF(B1266&gt;$D$4,0,($D$4-B1266+1)/365),0)</f>
        <v>0</v>
      </c>
      <c r="M1266">
        <f>ROUNDUP(IF(B1266&gt;$D$5,0,($D$5-B1266+1)/365),0)</f>
        <v>1</v>
      </c>
      <c r="N1266" s="28">
        <f>IF(OR(L1266=1,M1266=1),IF(B1266+364&lt;=$D$5,(B1266+364-$D$4+1)/365,IF(B1266&gt;$D$4,($D$5-B1266+1)/365,$D$6/365)),0)</f>
        <v>0.18356164383561643</v>
      </c>
      <c r="O1266" s="28">
        <f>'Data &amp; Parameter'!$E$16*'Data &amp; Parameter'!$E$17*('Data &amp; Parameter'!$E$18+'Data &amp; Parameter'!$E$19)*'Data &amp; Parameter'!$E$20*'Data &amp; Parameter'!$E$37*N1266</f>
        <v>0.63818956679213612</v>
      </c>
      <c r="P1266">
        <f>ROUNDUP(IF(D1266&gt;$D$4,0,($D$4-D1266+1)/365),0)</f>
        <v>0</v>
      </c>
      <c r="Q1266">
        <f>ROUNDUP(IF(D1266&gt;$D$5,0,($D$5-D1266+1)/365),0)</f>
        <v>1</v>
      </c>
      <c r="R1266" s="28">
        <f>IF(OR(P1266=1,Q1266=1),IF(D1266+364&lt;=$D$5,(D1266+364-$D$4+1)/365,IF(D1266&gt;$D$4,($D$5-D1266+1)/365,$D$6/365)),0)</f>
        <v>0.18356164383561643</v>
      </c>
      <c r="S1266" s="28">
        <f>'Data &amp; Parameter'!$E$16*'Data &amp; Parameter'!$E$17*('Data &amp; Parameter'!$E$18+'Data &amp; Parameter'!$E$19)*'Data &amp; Parameter'!$E$20*'Data &amp; Parameter'!$E$37*R1266</f>
        <v>0.63818956679213612</v>
      </c>
      <c r="T1266" s="28">
        <f t="shared" si="19"/>
        <v>1.2763791335842722</v>
      </c>
    </row>
    <row r="1267" spans="1:20" ht="15.75" customHeight="1" x14ac:dyDescent="0.35">
      <c r="A1267">
        <v>1260</v>
      </c>
      <c r="B1267" s="76">
        <v>44235</v>
      </c>
      <c r="C1267" s="1" t="s">
        <v>4076</v>
      </c>
      <c r="D1267" s="76">
        <v>44235</v>
      </c>
      <c r="E1267" s="1" t="s">
        <v>4077</v>
      </c>
      <c r="F1267" s="1" t="s">
        <v>4078</v>
      </c>
      <c r="G1267" s="1" t="s">
        <v>123</v>
      </c>
      <c r="H1267" s="1" t="s">
        <v>503</v>
      </c>
      <c r="I1267" s="1" t="s">
        <v>125</v>
      </c>
      <c r="J1267" s="1" t="s">
        <v>4015</v>
      </c>
      <c r="K1267" s="1" t="s">
        <v>4015</v>
      </c>
      <c r="L1267">
        <f>ROUNDUP(IF(B1267&gt;$D$4,0,($D$4-B1267+1)/365),0)</f>
        <v>0</v>
      </c>
      <c r="M1267">
        <f>ROUNDUP(IF(B1267&gt;$D$5,0,($D$5-B1267+1)/365),0)</f>
        <v>1</v>
      </c>
      <c r="N1267" s="28">
        <f>IF(OR(L1267=1,M1267=1),IF(B1267+364&lt;=$D$5,(B1267+364-$D$4+1)/365,IF(B1267&gt;$D$4,($D$5-B1267+1)/365,$D$6/365)),0)</f>
        <v>0.18356164383561643</v>
      </c>
      <c r="O1267" s="28">
        <f>'Data &amp; Parameter'!$E$16*'Data &amp; Parameter'!$E$17*('Data &amp; Parameter'!$E$18+'Data &amp; Parameter'!$E$19)*'Data &amp; Parameter'!$E$20*'Data &amp; Parameter'!$E$37*N1267</f>
        <v>0.63818956679213612</v>
      </c>
      <c r="P1267">
        <f>ROUNDUP(IF(D1267&gt;$D$4,0,($D$4-D1267+1)/365),0)</f>
        <v>0</v>
      </c>
      <c r="Q1267">
        <f>ROUNDUP(IF(D1267&gt;$D$5,0,($D$5-D1267+1)/365),0)</f>
        <v>1</v>
      </c>
      <c r="R1267" s="28">
        <f>IF(OR(P1267=1,Q1267=1),IF(D1267+364&lt;=$D$5,(D1267+364-$D$4+1)/365,IF(D1267&gt;$D$4,($D$5-D1267+1)/365,$D$6/365)),0)</f>
        <v>0.18356164383561643</v>
      </c>
      <c r="S1267" s="28">
        <f>'Data &amp; Parameter'!$E$16*'Data &amp; Parameter'!$E$17*('Data &amp; Parameter'!$E$18+'Data &amp; Parameter'!$E$19)*'Data &amp; Parameter'!$E$20*'Data &amp; Parameter'!$E$37*R1267</f>
        <v>0.63818956679213612</v>
      </c>
      <c r="T1267" s="28">
        <f t="shared" si="19"/>
        <v>1.2763791335842722</v>
      </c>
    </row>
    <row r="1268" spans="1:20" ht="15.75" customHeight="1" x14ac:dyDescent="0.35">
      <c r="A1268">
        <v>1261</v>
      </c>
      <c r="B1268" s="76">
        <v>44235</v>
      </c>
      <c r="C1268" s="1" t="s">
        <v>4079</v>
      </c>
      <c r="D1268" s="76">
        <v>44235</v>
      </c>
      <c r="E1268" s="1" t="s">
        <v>4080</v>
      </c>
      <c r="F1268" s="1" t="s">
        <v>4081</v>
      </c>
      <c r="G1268" s="1" t="s">
        <v>123</v>
      </c>
      <c r="H1268" s="1" t="s">
        <v>503</v>
      </c>
      <c r="I1268" s="1" t="s">
        <v>125</v>
      </c>
      <c r="J1268" s="1" t="s">
        <v>4015</v>
      </c>
      <c r="K1268" s="1" t="s">
        <v>4015</v>
      </c>
      <c r="L1268">
        <f>ROUNDUP(IF(B1268&gt;$D$4,0,($D$4-B1268+1)/365),0)</f>
        <v>0</v>
      </c>
      <c r="M1268">
        <f>ROUNDUP(IF(B1268&gt;$D$5,0,($D$5-B1268+1)/365),0)</f>
        <v>1</v>
      </c>
      <c r="N1268" s="28">
        <f>IF(OR(L1268=1,M1268=1),IF(B1268+364&lt;=$D$5,(B1268+364-$D$4+1)/365,IF(B1268&gt;$D$4,($D$5-B1268+1)/365,$D$6/365)),0)</f>
        <v>0.18356164383561643</v>
      </c>
      <c r="O1268" s="28">
        <f>'Data &amp; Parameter'!$E$16*'Data &amp; Parameter'!$E$17*('Data &amp; Parameter'!$E$18+'Data &amp; Parameter'!$E$19)*'Data &amp; Parameter'!$E$20*'Data &amp; Parameter'!$E$37*N1268</f>
        <v>0.63818956679213612</v>
      </c>
      <c r="P1268">
        <f>ROUNDUP(IF(D1268&gt;$D$4,0,($D$4-D1268+1)/365),0)</f>
        <v>0</v>
      </c>
      <c r="Q1268">
        <f>ROUNDUP(IF(D1268&gt;$D$5,0,($D$5-D1268+1)/365),0)</f>
        <v>1</v>
      </c>
      <c r="R1268" s="28">
        <f>IF(OR(P1268=1,Q1268=1),IF(D1268+364&lt;=$D$5,(D1268+364-$D$4+1)/365,IF(D1268&gt;$D$4,($D$5-D1268+1)/365,$D$6/365)),0)</f>
        <v>0.18356164383561643</v>
      </c>
      <c r="S1268" s="28">
        <f>'Data &amp; Parameter'!$E$16*'Data &amp; Parameter'!$E$17*('Data &amp; Parameter'!$E$18+'Data &amp; Parameter'!$E$19)*'Data &amp; Parameter'!$E$20*'Data &amp; Parameter'!$E$37*R1268</f>
        <v>0.63818956679213612</v>
      </c>
      <c r="T1268" s="28">
        <f t="shared" si="19"/>
        <v>1.2763791335842722</v>
      </c>
    </row>
    <row r="1269" spans="1:20" ht="15.75" customHeight="1" x14ac:dyDescent="0.35">
      <c r="A1269">
        <v>1262</v>
      </c>
      <c r="B1269" s="76">
        <v>44235</v>
      </c>
      <c r="C1269" s="1" t="s">
        <v>4082</v>
      </c>
      <c r="D1269" s="76">
        <v>44235</v>
      </c>
      <c r="E1269" s="1" t="s">
        <v>4083</v>
      </c>
      <c r="F1269" s="1" t="s">
        <v>4084</v>
      </c>
      <c r="G1269" s="1" t="s">
        <v>123</v>
      </c>
      <c r="H1269" s="1" t="s">
        <v>503</v>
      </c>
      <c r="I1269" s="1" t="s">
        <v>125</v>
      </c>
      <c r="J1269" s="1" t="s">
        <v>4015</v>
      </c>
      <c r="K1269" s="1" t="s">
        <v>4015</v>
      </c>
      <c r="L1269">
        <f>ROUNDUP(IF(B1269&gt;$D$4,0,($D$4-B1269+1)/365),0)</f>
        <v>0</v>
      </c>
      <c r="M1269">
        <f>ROUNDUP(IF(B1269&gt;$D$5,0,($D$5-B1269+1)/365),0)</f>
        <v>1</v>
      </c>
      <c r="N1269" s="28">
        <f>IF(OR(L1269=1,M1269=1),IF(B1269+364&lt;=$D$5,(B1269+364-$D$4+1)/365,IF(B1269&gt;$D$4,($D$5-B1269+1)/365,$D$6/365)),0)</f>
        <v>0.18356164383561643</v>
      </c>
      <c r="O1269" s="28">
        <f>'Data &amp; Parameter'!$E$16*'Data &amp; Parameter'!$E$17*('Data &amp; Parameter'!$E$18+'Data &amp; Parameter'!$E$19)*'Data &amp; Parameter'!$E$20*'Data &amp; Parameter'!$E$37*N1269</f>
        <v>0.63818956679213612</v>
      </c>
      <c r="P1269">
        <f>ROUNDUP(IF(D1269&gt;$D$4,0,($D$4-D1269+1)/365),0)</f>
        <v>0</v>
      </c>
      <c r="Q1269">
        <f>ROUNDUP(IF(D1269&gt;$D$5,0,($D$5-D1269+1)/365),0)</f>
        <v>1</v>
      </c>
      <c r="R1269" s="28">
        <f>IF(OR(P1269=1,Q1269=1),IF(D1269+364&lt;=$D$5,(D1269+364-$D$4+1)/365,IF(D1269&gt;$D$4,($D$5-D1269+1)/365,$D$6/365)),0)</f>
        <v>0.18356164383561643</v>
      </c>
      <c r="S1269" s="28">
        <f>'Data &amp; Parameter'!$E$16*'Data &amp; Parameter'!$E$17*('Data &amp; Parameter'!$E$18+'Data &amp; Parameter'!$E$19)*'Data &amp; Parameter'!$E$20*'Data &amp; Parameter'!$E$37*R1269</f>
        <v>0.63818956679213612</v>
      </c>
      <c r="T1269" s="28">
        <f t="shared" si="19"/>
        <v>1.2763791335842722</v>
      </c>
    </row>
    <row r="1270" spans="1:20" ht="15.75" customHeight="1" x14ac:dyDescent="0.35">
      <c r="A1270">
        <v>1263</v>
      </c>
      <c r="B1270" s="76">
        <v>44235</v>
      </c>
      <c r="C1270" s="1" t="s">
        <v>4085</v>
      </c>
      <c r="D1270" s="76">
        <v>44235</v>
      </c>
      <c r="E1270" s="1" t="s">
        <v>4086</v>
      </c>
      <c r="F1270" s="1" t="s">
        <v>4087</v>
      </c>
      <c r="G1270" s="1" t="s">
        <v>123</v>
      </c>
      <c r="H1270" s="1" t="s">
        <v>124</v>
      </c>
      <c r="I1270" s="1" t="s">
        <v>125</v>
      </c>
      <c r="J1270" s="1" t="s">
        <v>3962</v>
      </c>
      <c r="K1270" s="1" t="s">
        <v>3962</v>
      </c>
      <c r="L1270">
        <f>ROUNDUP(IF(B1270&gt;$D$4,0,($D$4-B1270+1)/365),0)</f>
        <v>0</v>
      </c>
      <c r="M1270">
        <f>ROUNDUP(IF(B1270&gt;$D$5,0,($D$5-B1270+1)/365),0)</f>
        <v>1</v>
      </c>
      <c r="N1270" s="28">
        <f>IF(OR(L1270=1,M1270=1),IF(B1270+364&lt;=$D$5,(B1270+364-$D$4+1)/365,IF(B1270&gt;$D$4,($D$5-B1270+1)/365,$D$6/365)),0)</f>
        <v>0.18356164383561643</v>
      </c>
      <c r="O1270" s="28">
        <f>'Data &amp; Parameter'!$E$16*'Data &amp; Parameter'!$E$17*('Data &amp; Parameter'!$E$18+'Data &amp; Parameter'!$E$19)*'Data &amp; Parameter'!$E$20*'Data &amp; Parameter'!$E$37*N1270</f>
        <v>0.63818956679213612</v>
      </c>
      <c r="P1270">
        <f>ROUNDUP(IF(D1270&gt;$D$4,0,($D$4-D1270+1)/365),0)</f>
        <v>0</v>
      </c>
      <c r="Q1270">
        <f>ROUNDUP(IF(D1270&gt;$D$5,0,($D$5-D1270+1)/365),0)</f>
        <v>1</v>
      </c>
      <c r="R1270" s="28">
        <f>IF(OR(P1270=1,Q1270=1),IF(D1270+364&lt;=$D$5,(D1270+364-$D$4+1)/365,IF(D1270&gt;$D$4,($D$5-D1270+1)/365,$D$6/365)),0)</f>
        <v>0.18356164383561643</v>
      </c>
      <c r="S1270" s="28">
        <f>'Data &amp; Parameter'!$E$16*'Data &amp; Parameter'!$E$17*('Data &amp; Parameter'!$E$18+'Data &amp; Parameter'!$E$19)*'Data &amp; Parameter'!$E$20*'Data &amp; Parameter'!$E$37*R1270</f>
        <v>0.63818956679213612</v>
      </c>
      <c r="T1270" s="28">
        <f t="shared" si="19"/>
        <v>1.2763791335842722</v>
      </c>
    </row>
    <row r="1271" spans="1:20" ht="15.75" customHeight="1" x14ac:dyDescent="0.35">
      <c r="A1271">
        <v>1264</v>
      </c>
      <c r="B1271" s="76">
        <v>44235</v>
      </c>
      <c r="C1271" s="1" t="s">
        <v>4088</v>
      </c>
      <c r="D1271" s="76">
        <v>44235</v>
      </c>
      <c r="E1271" s="1" t="s">
        <v>4089</v>
      </c>
      <c r="F1271" s="1" t="s">
        <v>4090</v>
      </c>
      <c r="G1271" s="1" t="s">
        <v>123</v>
      </c>
      <c r="H1271" s="1" t="s">
        <v>124</v>
      </c>
      <c r="I1271" s="1" t="s">
        <v>125</v>
      </c>
      <c r="J1271" s="1" t="s">
        <v>3962</v>
      </c>
      <c r="K1271" s="1" t="s">
        <v>4062</v>
      </c>
      <c r="L1271">
        <f>ROUNDUP(IF(B1271&gt;$D$4,0,($D$4-B1271+1)/365),0)</f>
        <v>0</v>
      </c>
      <c r="M1271">
        <f>ROUNDUP(IF(B1271&gt;$D$5,0,($D$5-B1271+1)/365),0)</f>
        <v>1</v>
      </c>
      <c r="N1271" s="28">
        <f>IF(OR(L1271=1,M1271=1),IF(B1271+364&lt;=$D$5,(B1271+364-$D$4+1)/365,IF(B1271&gt;$D$4,($D$5-B1271+1)/365,$D$6/365)),0)</f>
        <v>0.18356164383561643</v>
      </c>
      <c r="O1271" s="28">
        <f>'Data &amp; Parameter'!$E$16*'Data &amp; Parameter'!$E$17*('Data &amp; Parameter'!$E$18+'Data &amp; Parameter'!$E$19)*'Data &amp; Parameter'!$E$20*'Data &amp; Parameter'!$E$37*N1271</f>
        <v>0.63818956679213612</v>
      </c>
      <c r="P1271">
        <f>ROUNDUP(IF(D1271&gt;$D$4,0,($D$4-D1271+1)/365),0)</f>
        <v>0</v>
      </c>
      <c r="Q1271">
        <f>ROUNDUP(IF(D1271&gt;$D$5,0,($D$5-D1271+1)/365),0)</f>
        <v>1</v>
      </c>
      <c r="R1271" s="28">
        <f>IF(OR(P1271=1,Q1271=1),IF(D1271+364&lt;=$D$5,(D1271+364-$D$4+1)/365,IF(D1271&gt;$D$4,($D$5-D1271+1)/365,$D$6/365)),0)</f>
        <v>0.18356164383561643</v>
      </c>
      <c r="S1271" s="28">
        <f>'Data &amp; Parameter'!$E$16*'Data &amp; Parameter'!$E$17*('Data &amp; Parameter'!$E$18+'Data &amp; Parameter'!$E$19)*'Data &amp; Parameter'!$E$20*'Data &amp; Parameter'!$E$37*R1271</f>
        <v>0.63818956679213612</v>
      </c>
      <c r="T1271" s="28">
        <f t="shared" si="19"/>
        <v>1.2763791335842722</v>
      </c>
    </row>
    <row r="1272" spans="1:20" ht="15.75" customHeight="1" x14ac:dyDescent="0.35">
      <c r="A1272">
        <v>1265</v>
      </c>
      <c r="B1272" s="76">
        <v>44235</v>
      </c>
      <c r="C1272" s="1" t="s">
        <v>4091</v>
      </c>
      <c r="D1272" s="76">
        <v>44235</v>
      </c>
      <c r="E1272" s="1" t="s">
        <v>4092</v>
      </c>
      <c r="F1272" s="1" t="s">
        <v>4093</v>
      </c>
      <c r="G1272" s="1" t="s">
        <v>123</v>
      </c>
      <c r="H1272" s="1" t="s">
        <v>124</v>
      </c>
      <c r="I1272" s="1" t="s">
        <v>125</v>
      </c>
      <c r="J1272" s="1" t="s">
        <v>4094</v>
      </c>
      <c r="K1272" s="1" t="s">
        <v>4062</v>
      </c>
      <c r="L1272">
        <f>ROUNDUP(IF(B1272&gt;$D$4,0,($D$4-B1272+1)/365),0)</f>
        <v>0</v>
      </c>
      <c r="M1272">
        <f>ROUNDUP(IF(B1272&gt;$D$5,0,($D$5-B1272+1)/365),0)</f>
        <v>1</v>
      </c>
      <c r="N1272" s="28">
        <f>IF(OR(L1272=1,M1272=1),IF(B1272+364&lt;=$D$5,(B1272+364-$D$4+1)/365,IF(B1272&gt;$D$4,($D$5-B1272+1)/365,$D$6/365)),0)</f>
        <v>0.18356164383561643</v>
      </c>
      <c r="O1272" s="28">
        <f>'Data &amp; Parameter'!$E$16*'Data &amp; Parameter'!$E$17*('Data &amp; Parameter'!$E$18+'Data &amp; Parameter'!$E$19)*'Data &amp; Parameter'!$E$20*'Data &amp; Parameter'!$E$37*N1272</f>
        <v>0.63818956679213612</v>
      </c>
      <c r="P1272">
        <f>ROUNDUP(IF(D1272&gt;$D$4,0,($D$4-D1272+1)/365),0)</f>
        <v>0</v>
      </c>
      <c r="Q1272">
        <f>ROUNDUP(IF(D1272&gt;$D$5,0,($D$5-D1272+1)/365),0)</f>
        <v>1</v>
      </c>
      <c r="R1272" s="28">
        <f>IF(OR(P1272=1,Q1272=1),IF(D1272+364&lt;=$D$5,(D1272+364-$D$4+1)/365,IF(D1272&gt;$D$4,($D$5-D1272+1)/365,$D$6/365)),0)</f>
        <v>0.18356164383561643</v>
      </c>
      <c r="S1272" s="28">
        <f>'Data &amp; Parameter'!$E$16*'Data &amp; Parameter'!$E$17*('Data &amp; Parameter'!$E$18+'Data &amp; Parameter'!$E$19)*'Data &amp; Parameter'!$E$20*'Data &amp; Parameter'!$E$37*R1272</f>
        <v>0.63818956679213612</v>
      </c>
      <c r="T1272" s="28">
        <f t="shared" si="19"/>
        <v>1.2763791335842722</v>
      </c>
    </row>
    <row r="1273" spans="1:20" ht="15.75" customHeight="1" x14ac:dyDescent="0.35">
      <c r="A1273">
        <v>1266</v>
      </c>
      <c r="B1273" s="76">
        <v>44235</v>
      </c>
      <c r="C1273" s="1" t="s">
        <v>4095</v>
      </c>
      <c r="D1273" s="76">
        <v>44235</v>
      </c>
      <c r="E1273" s="1" t="s">
        <v>4096</v>
      </c>
      <c r="F1273" s="1" t="s">
        <v>4097</v>
      </c>
      <c r="G1273" s="1" t="s">
        <v>123</v>
      </c>
      <c r="H1273" s="1" t="s">
        <v>124</v>
      </c>
      <c r="I1273" s="1" t="s">
        <v>125</v>
      </c>
      <c r="J1273" s="1" t="s">
        <v>3962</v>
      </c>
      <c r="K1273" s="1" t="s">
        <v>4062</v>
      </c>
      <c r="L1273">
        <f>ROUNDUP(IF(B1273&gt;$D$4,0,($D$4-B1273+1)/365),0)</f>
        <v>0</v>
      </c>
      <c r="M1273">
        <f>ROUNDUP(IF(B1273&gt;$D$5,0,($D$5-B1273+1)/365),0)</f>
        <v>1</v>
      </c>
      <c r="N1273" s="28">
        <f>IF(OR(L1273=1,M1273=1),IF(B1273+364&lt;=$D$5,(B1273+364-$D$4+1)/365,IF(B1273&gt;$D$4,($D$5-B1273+1)/365,$D$6/365)),0)</f>
        <v>0.18356164383561643</v>
      </c>
      <c r="O1273" s="28">
        <f>'Data &amp; Parameter'!$E$16*'Data &amp; Parameter'!$E$17*('Data &amp; Parameter'!$E$18+'Data &amp; Parameter'!$E$19)*'Data &amp; Parameter'!$E$20*'Data &amp; Parameter'!$E$37*N1273</f>
        <v>0.63818956679213612</v>
      </c>
      <c r="P1273">
        <f>ROUNDUP(IF(D1273&gt;$D$4,0,($D$4-D1273+1)/365),0)</f>
        <v>0</v>
      </c>
      <c r="Q1273">
        <f>ROUNDUP(IF(D1273&gt;$D$5,0,($D$5-D1273+1)/365),0)</f>
        <v>1</v>
      </c>
      <c r="R1273" s="28">
        <f>IF(OR(P1273=1,Q1273=1),IF(D1273+364&lt;=$D$5,(D1273+364-$D$4+1)/365,IF(D1273&gt;$D$4,($D$5-D1273+1)/365,$D$6/365)),0)</f>
        <v>0.18356164383561643</v>
      </c>
      <c r="S1273" s="28">
        <f>'Data &amp; Parameter'!$E$16*'Data &amp; Parameter'!$E$17*('Data &amp; Parameter'!$E$18+'Data &amp; Parameter'!$E$19)*'Data &amp; Parameter'!$E$20*'Data &amp; Parameter'!$E$37*R1273</f>
        <v>0.63818956679213612</v>
      </c>
      <c r="T1273" s="28">
        <f t="shared" si="19"/>
        <v>1.2763791335842722</v>
      </c>
    </row>
    <row r="1274" spans="1:20" ht="15.75" customHeight="1" x14ac:dyDescent="0.35">
      <c r="A1274">
        <v>1267</v>
      </c>
      <c r="B1274" s="76">
        <v>44235</v>
      </c>
      <c r="C1274" s="1" t="s">
        <v>4098</v>
      </c>
      <c r="D1274" s="76">
        <v>44235</v>
      </c>
      <c r="E1274" s="1" t="s">
        <v>4099</v>
      </c>
      <c r="F1274" s="1" t="s">
        <v>4100</v>
      </c>
      <c r="G1274" s="1" t="s">
        <v>123</v>
      </c>
      <c r="H1274" s="1" t="s">
        <v>124</v>
      </c>
      <c r="I1274" s="1" t="s">
        <v>125</v>
      </c>
      <c r="J1274" s="1" t="s">
        <v>3962</v>
      </c>
      <c r="K1274" s="1" t="s">
        <v>4062</v>
      </c>
      <c r="L1274">
        <f>ROUNDUP(IF(B1274&gt;$D$4,0,($D$4-B1274+1)/365),0)</f>
        <v>0</v>
      </c>
      <c r="M1274">
        <f>ROUNDUP(IF(B1274&gt;$D$5,0,($D$5-B1274+1)/365),0)</f>
        <v>1</v>
      </c>
      <c r="N1274" s="28">
        <f>IF(OR(L1274=1,M1274=1),IF(B1274+364&lt;=$D$5,(B1274+364-$D$4+1)/365,IF(B1274&gt;$D$4,($D$5-B1274+1)/365,$D$6/365)),0)</f>
        <v>0.18356164383561643</v>
      </c>
      <c r="O1274" s="28">
        <f>'Data &amp; Parameter'!$E$16*'Data &amp; Parameter'!$E$17*('Data &amp; Parameter'!$E$18+'Data &amp; Parameter'!$E$19)*'Data &amp; Parameter'!$E$20*'Data &amp; Parameter'!$E$37*N1274</f>
        <v>0.63818956679213612</v>
      </c>
      <c r="P1274">
        <f>ROUNDUP(IF(D1274&gt;$D$4,0,($D$4-D1274+1)/365),0)</f>
        <v>0</v>
      </c>
      <c r="Q1274">
        <f>ROUNDUP(IF(D1274&gt;$D$5,0,($D$5-D1274+1)/365),0)</f>
        <v>1</v>
      </c>
      <c r="R1274" s="28">
        <f>IF(OR(P1274=1,Q1274=1),IF(D1274+364&lt;=$D$5,(D1274+364-$D$4+1)/365,IF(D1274&gt;$D$4,($D$5-D1274+1)/365,$D$6/365)),0)</f>
        <v>0.18356164383561643</v>
      </c>
      <c r="S1274" s="28">
        <f>'Data &amp; Parameter'!$E$16*'Data &amp; Parameter'!$E$17*('Data &amp; Parameter'!$E$18+'Data &amp; Parameter'!$E$19)*'Data &amp; Parameter'!$E$20*'Data &amp; Parameter'!$E$37*R1274</f>
        <v>0.63818956679213612</v>
      </c>
      <c r="T1274" s="28">
        <f t="shared" si="19"/>
        <v>1.2763791335842722</v>
      </c>
    </row>
    <row r="1275" spans="1:20" ht="15.75" customHeight="1" x14ac:dyDescent="0.35">
      <c r="A1275">
        <v>1268</v>
      </c>
      <c r="B1275" s="76">
        <v>44235</v>
      </c>
      <c r="C1275" s="1" t="s">
        <v>4101</v>
      </c>
      <c r="D1275" s="76">
        <v>44235</v>
      </c>
      <c r="E1275" s="1" t="s">
        <v>4102</v>
      </c>
      <c r="F1275" s="1" t="s">
        <v>4103</v>
      </c>
      <c r="G1275" s="1" t="s">
        <v>123</v>
      </c>
      <c r="H1275" s="1" t="s">
        <v>503</v>
      </c>
      <c r="I1275" s="1" t="s">
        <v>125</v>
      </c>
      <c r="J1275" s="1" t="s">
        <v>4015</v>
      </c>
      <c r="K1275" s="1" t="s">
        <v>4015</v>
      </c>
      <c r="L1275">
        <f>ROUNDUP(IF(B1275&gt;$D$4,0,($D$4-B1275+1)/365),0)</f>
        <v>0</v>
      </c>
      <c r="M1275">
        <f>ROUNDUP(IF(B1275&gt;$D$5,0,($D$5-B1275+1)/365),0)</f>
        <v>1</v>
      </c>
      <c r="N1275" s="28">
        <f>IF(OR(L1275=1,M1275=1),IF(B1275+364&lt;=$D$5,(B1275+364-$D$4+1)/365,IF(B1275&gt;$D$4,($D$5-B1275+1)/365,$D$6/365)),0)</f>
        <v>0.18356164383561643</v>
      </c>
      <c r="O1275" s="28">
        <f>'Data &amp; Parameter'!$E$16*'Data &amp; Parameter'!$E$17*('Data &amp; Parameter'!$E$18+'Data &amp; Parameter'!$E$19)*'Data &amp; Parameter'!$E$20*'Data &amp; Parameter'!$E$37*N1275</f>
        <v>0.63818956679213612</v>
      </c>
      <c r="P1275">
        <f>ROUNDUP(IF(D1275&gt;$D$4,0,($D$4-D1275+1)/365),0)</f>
        <v>0</v>
      </c>
      <c r="Q1275">
        <f>ROUNDUP(IF(D1275&gt;$D$5,0,($D$5-D1275+1)/365),0)</f>
        <v>1</v>
      </c>
      <c r="R1275" s="28">
        <f>IF(OR(P1275=1,Q1275=1),IF(D1275+364&lt;=$D$5,(D1275+364-$D$4+1)/365,IF(D1275&gt;$D$4,($D$5-D1275+1)/365,$D$6/365)),0)</f>
        <v>0.18356164383561643</v>
      </c>
      <c r="S1275" s="28">
        <f>'Data &amp; Parameter'!$E$16*'Data &amp; Parameter'!$E$17*('Data &amp; Parameter'!$E$18+'Data &amp; Parameter'!$E$19)*'Data &amp; Parameter'!$E$20*'Data &amp; Parameter'!$E$37*R1275</f>
        <v>0.63818956679213612</v>
      </c>
      <c r="T1275" s="28">
        <f t="shared" si="19"/>
        <v>1.2763791335842722</v>
      </c>
    </row>
    <row r="1276" spans="1:20" ht="15.75" customHeight="1" x14ac:dyDescent="0.35">
      <c r="A1276">
        <v>1269</v>
      </c>
      <c r="B1276" s="76">
        <v>44235</v>
      </c>
      <c r="C1276" s="1" t="s">
        <v>4104</v>
      </c>
      <c r="D1276" s="76">
        <v>44235</v>
      </c>
      <c r="E1276" s="1" t="s">
        <v>4105</v>
      </c>
      <c r="F1276" s="1" t="s">
        <v>4106</v>
      </c>
      <c r="G1276" s="1" t="s">
        <v>123</v>
      </c>
      <c r="H1276" s="1" t="s">
        <v>503</v>
      </c>
      <c r="I1276" s="1" t="s">
        <v>125</v>
      </c>
      <c r="J1276" s="1" t="s">
        <v>4015</v>
      </c>
      <c r="K1276" s="1" t="s">
        <v>4015</v>
      </c>
      <c r="L1276">
        <f>ROUNDUP(IF(B1276&gt;$D$4,0,($D$4-B1276+1)/365),0)</f>
        <v>0</v>
      </c>
      <c r="M1276">
        <f>ROUNDUP(IF(B1276&gt;$D$5,0,($D$5-B1276+1)/365),0)</f>
        <v>1</v>
      </c>
      <c r="N1276" s="28">
        <f>IF(OR(L1276=1,M1276=1),IF(B1276+364&lt;=$D$5,(B1276+364-$D$4+1)/365,IF(B1276&gt;$D$4,($D$5-B1276+1)/365,$D$6/365)),0)</f>
        <v>0.18356164383561643</v>
      </c>
      <c r="O1276" s="28">
        <f>'Data &amp; Parameter'!$E$16*'Data &amp; Parameter'!$E$17*('Data &amp; Parameter'!$E$18+'Data &amp; Parameter'!$E$19)*'Data &amp; Parameter'!$E$20*'Data &amp; Parameter'!$E$37*N1276</f>
        <v>0.63818956679213612</v>
      </c>
      <c r="P1276">
        <f>ROUNDUP(IF(D1276&gt;$D$4,0,($D$4-D1276+1)/365),0)</f>
        <v>0</v>
      </c>
      <c r="Q1276">
        <f>ROUNDUP(IF(D1276&gt;$D$5,0,($D$5-D1276+1)/365),0)</f>
        <v>1</v>
      </c>
      <c r="R1276" s="28">
        <f>IF(OR(P1276=1,Q1276=1),IF(D1276+364&lt;=$D$5,(D1276+364-$D$4+1)/365,IF(D1276&gt;$D$4,($D$5-D1276+1)/365,$D$6/365)),0)</f>
        <v>0.18356164383561643</v>
      </c>
      <c r="S1276" s="28">
        <f>'Data &amp; Parameter'!$E$16*'Data &amp; Parameter'!$E$17*('Data &amp; Parameter'!$E$18+'Data &amp; Parameter'!$E$19)*'Data &amp; Parameter'!$E$20*'Data &amp; Parameter'!$E$37*R1276</f>
        <v>0.63818956679213612</v>
      </c>
      <c r="T1276" s="28">
        <f t="shared" si="19"/>
        <v>1.2763791335842722</v>
      </c>
    </row>
    <row r="1277" spans="1:20" ht="15.75" customHeight="1" x14ac:dyDescent="0.35">
      <c r="A1277">
        <v>1270</v>
      </c>
      <c r="B1277" s="76">
        <v>44235</v>
      </c>
      <c r="C1277" s="1" t="s">
        <v>4107</v>
      </c>
      <c r="D1277" s="76">
        <v>44235</v>
      </c>
      <c r="E1277" s="1" t="s">
        <v>4108</v>
      </c>
      <c r="F1277" s="1" t="s">
        <v>4109</v>
      </c>
      <c r="G1277" s="1" t="s">
        <v>123</v>
      </c>
      <c r="H1277" s="1" t="s">
        <v>503</v>
      </c>
      <c r="I1277" s="1" t="s">
        <v>125</v>
      </c>
      <c r="J1277" s="1" t="s">
        <v>4015</v>
      </c>
      <c r="K1277" s="1" t="s">
        <v>4015</v>
      </c>
      <c r="L1277">
        <f>ROUNDUP(IF(B1277&gt;$D$4,0,($D$4-B1277+1)/365),0)</f>
        <v>0</v>
      </c>
      <c r="M1277">
        <f>ROUNDUP(IF(B1277&gt;$D$5,0,($D$5-B1277+1)/365),0)</f>
        <v>1</v>
      </c>
      <c r="N1277" s="28">
        <f>IF(OR(L1277=1,M1277=1),IF(B1277+364&lt;=$D$5,(B1277+364-$D$4+1)/365,IF(B1277&gt;$D$4,($D$5-B1277+1)/365,$D$6/365)),0)</f>
        <v>0.18356164383561643</v>
      </c>
      <c r="O1277" s="28">
        <f>'Data &amp; Parameter'!$E$16*'Data &amp; Parameter'!$E$17*('Data &amp; Parameter'!$E$18+'Data &amp; Parameter'!$E$19)*'Data &amp; Parameter'!$E$20*'Data &amp; Parameter'!$E$37*N1277</f>
        <v>0.63818956679213612</v>
      </c>
      <c r="P1277">
        <f>ROUNDUP(IF(D1277&gt;$D$4,0,($D$4-D1277+1)/365),0)</f>
        <v>0</v>
      </c>
      <c r="Q1277">
        <f>ROUNDUP(IF(D1277&gt;$D$5,0,($D$5-D1277+1)/365),0)</f>
        <v>1</v>
      </c>
      <c r="R1277" s="28">
        <f>IF(OR(P1277=1,Q1277=1),IF(D1277+364&lt;=$D$5,(D1277+364-$D$4+1)/365,IF(D1277&gt;$D$4,($D$5-D1277+1)/365,$D$6/365)),0)</f>
        <v>0.18356164383561643</v>
      </c>
      <c r="S1277" s="28">
        <f>'Data &amp; Parameter'!$E$16*'Data &amp; Parameter'!$E$17*('Data &amp; Parameter'!$E$18+'Data &amp; Parameter'!$E$19)*'Data &amp; Parameter'!$E$20*'Data &amp; Parameter'!$E$37*R1277</f>
        <v>0.63818956679213612</v>
      </c>
      <c r="T1277" s="28">
        <f t="shared" si="19"/>
        <v>1.2763791335842722</v>
      </c>
    </row>
    <row r="1278" spans="1:20" ht="15.75" customHeight="1" x14ac:dyDescent="0.35">
      <c r="A1278">
        <v>1271</v>
      </c>
      <c r="B1278" s="76">
        <v>44235</v>
      </c>
      <c r="C1278" s="1" t="s">
        <v>4110</v>
      </c>
      <c r="D1278" s="76">
        <v>44235</v>
      </c>
      <c r="E1278" s="1" t="s">
        <v>4111</v>
      </c>
      <c r="F1278" s="1" t="s">
        <v>4112</v>
      </c>
      <c r="G1278" s="1" t="s">
        <v>123</v>
      </c>
      <c r="H1278" s="1" t="s">
        <v>124</v>
      </c>
      <c r="I1278" s="1" t="s">
        <v>125</v>
      </c>
      <c r="J1278" s="1" t="s">
        <v>4015</v>
      </c>
      <c r="K1278" s="1" t="s">
        <v>4015</v>
      </c>
      <c r="L1278">
        <f>ROUNDUP(IF(B1278&gt;$D$4,0,($D$4-B1278+1)/365),0)</f>
        <v>0</v>
      </c>
      <c r="M1278">
        <f>ROUNDUP(IF(B1278&gt;$D$5,0,($D$5-B1278+1)/365),0)</f>
        <v>1</v>
      </c>
      <c r="N1278" s="28">
        <f>IF(OR(L1278=1,M1278=1),IF(B1278+364&lt;=$D$5,(B1278+364-$D$4+1)/365,IF(B1278&gt;$D$4,($D$5-B1278+1)/365,$D$6/365)),0)</f>
        <v>0.18356164383561643</v>
      </c>
      <c r="O1278" s="28">
        <f>'Data &amp; Parameter'!$E$16*'Data &amp; Parameter'!$E$17*('Data &amp; Parameter'!$E$18+'Data &amp; Parameter'!$E$19)*'Data &amp; Parameter'!$E$20*'Data &amp; Parameter'!$E$37*N1278</f>
        <v>0.63818956679213612</v>
      </c>
      <c r="P1278">
        <f>ROUNDUP(IF(D1278&gt;$D$4,0,($D$4-D1278+1)/365),0)</f>
        <v>0</v>
      </c>
      <c r="Q1278">
        <f>ROUNDUP(IF(D1278&gt;$D$5,0,($D$5-D1278+1)/365),0)</f>
        <v>1</v>
      </c>
      <c r="R1278" s="28">
        <f>IF(OR(P1278=1,Q1278=1),IF(D1278+364&lt;=$D$5,(D1278+364-$D$4+1)/365,IF(D1278&gt;$D$4,($D$5-D1278+1)/365,$D$6/365)),0)</f>
        <v>0.18356164383561643</v>
      </c>
      <c r="S1278" s="28">
        <f>'Data &amp; Parameter'!$E$16*'Data &amp; Parameter'!$E$17*('Data &amp; Parameter'!$E$18+'Data &amp; Parameter'!$E$19)*'Data &amp; Parameter'!$E$20*'Data &amp; Parameter'!$E$37*R1278</f>
        <v>0.63818956679213612</v>
      </c>
      <c r="T1278" s="28">
        <f t="shared" si="19"/>
        <v>1.2763791335842722</v>
      </c>
    </row>
    <row r="1279" spans="1:20" ht="15.75" customHeight="1" x14ac:dyDescent="0.35">
      <c r="A1279">
        <v>1272</v>
      </c>
      <c r="B1279" s="76">
        <v>44235</v>
      </c>
      <c r="C1279" s="1" t="s">
        <v>4113</v>
      </c>
      <c r="D1279" s="76">
        <v>44235</v>
      </c>
      <c r="E1279" s="1" t="s">
        <v>4114</v>
      </c>
      <c r="F1279" s="1" t="s">
        <v>4115</v>
      </c>
      <c r="G1279" s="1" t="s">
        <v>123</v>
      </c>
      <c r="H1279" s="1" t="s">
        <v>124</v>
      </c>
      <c r="I1279" s="1" t="s">
        <v>125</v>
      </c>
      <c r="J1279" s="1" t="s">
        <v>3962</v>
      </c>
      <c r="K1279" s="1" t="s">
        <v>3962</v>
      </c>
      <c r="L1279">
        <f>ROUNDUP(IF(B1279&gt;$D$4,0,($D$4-B1279+1)/365),0)</f>
        <v>0</v>
      </c>
      <c r="M1279">
        <f>ROUNDUP(IF(B1279&gt;$D$5,0,($D$5-B1279+1)/365),0)</f>
        <v>1</v>
      </c>
      <c r="N1279" s="28">
        <f>IF(OR(L1279=1,M1279=1),IF(B1279+364&lt;=$D$5,(B1279+364-$D$4+1)/365,IF(B1279&gt;$D$4,($D$5-B1279+1)/365,$D$6/365)),0)</f>
        <v>0.18356164383561643</v>
      </c>
      <c r="O1279" s="28">
        <f>'Data &amp; Parameter'!$E$16*'Data &amp; Parameter'!$E$17*('Data &amp; Parameter'!$E$18+'Data &amp; Parameter'!$E$19)*'Data &amp; Parameter'!$E$20*'Data &amp; Parameter'!$E$37*N1279</f>
        <v>0.63818956679213612</v>
      </c>
      <c r="P1279">
        <f>ROUNDUP(IF(D1279&gt;$D$4,0,($D$4-D1279+1)/365),0)</f>
        <v>0</v>
      </c>
      <c r="Q1279">
        <f>ROUNDUP(IF(D1279&gt;$D$5,0,($D$5-D1279+1)/365),0)</f>
        <v>1</v>
      </c>
      <c r="R1279" s="28">
        <f>IF(OR(P1279=1,Q1279=1),IF(D1279+364&lt;=$D$5,(D1279+364-$D$4+1)/365,IF(D1279&gt;$D$4,($D$5-D1279+1)/365,$D$6/365)),0)</f>
        <v>0.18356164383561643</v>
      </c>
      <c r="S1279" s="28">
        <f>'Data &amp; Parameter'!$E$16*'Data &amp; Parameter'!$E$17*('Data &amp; Parameter'!$E$18+'Data &amp; Parameter'!$E$19)*'Data &amp; Parameter'!$E$20*'Data &amp; Parameter'!$E$37*R1279</f>
        <v>0.63818956679213612</v>
      </c>
      <c r="T1279" s="28">
        <f t="shared" si="19"/>
        <v>1.2763791335842722</v>
      </c>
    </row>
    <row r="1280" spans="1:20" ht="15.75" customHeight="1" x14ac:dyDescent="0.35">
      <c r="A1280">
        <v>1273</v>
      </c>
      <c r="B1280" s="76">
        <v>44235</v>
      </c>
      <c r="C1280" s="1" t="s">
        <v>4116</v>
      </c>
      <c r="D1280" s="76">
        <v>44235</v>
      </c>
      <c r="E1280" s="1" t="s">
        <v>4117</v>
      </c>
      <c r="F1280" s="1" t="s">
        <v>4118</v>
      </c>
      <c r="G1280" s="1" t="s">
        <v>123</v>
      </c>
      <c r="H1280" s="1" t="s">
        <v>124</v>
      </c>
      <c r="I1280" s="1" t="s">
        <v>125</v>
      </c>
      <c r="J1280" s="1" t="s">
        <v>3962</v>
      </c>
      <c r="K1280" s="1" t="s">
        <v>3962</v>
      </c>
      <c r="L1280">
        <f>ROUNDUP(IF(B1280&gt;$D$4,0,($D$4-B1280+1)/365),0)</f>
        <v>0</v>
      </c>
      <c r="M1280">
        <f>ROUNDUP(IF(B1280&gt;$D$5,0,($D$5-B1280+1)/365),0)</f>
        <v>1</v>
      </c>
      <c r="N1280" s="28">
        <f>IF(OR(L1280=1,M1280=1),IF(B1280+364&lt;=$D$5,(B1280+364-$D$4+1)/365,IF(B1280&gt;$D$4,($D$5-B1280+1)/365,$D$6/365)),0)</f>
        <v>0.18356164383561643</v>
      </c>
      <c r="O1280" s="28">
        <f>'Data &amp; Parameter'!$E$16*'Data &amp; Parameter'!$E$17*('Data &amp; Parameter'!$E$18+'Data &amp; Parameter'!$E$19)*'Data &amp; Parameter'!$E$20*'Data &amp; Parameter'!$E$37*N1280</f>
        <v>0.63818956679213612</v>
      </c>
      <c r="P1280">
        <f>ROUNDUP(IF(D1280&gt;$D$4,0,($D$4-D1280+1)/365),0)</f>
        <v>0</v>
      </c>
      <c r="Q1280">
        <f>ROUNDUP(IF(D1280&gt;$D$5,0,($D$5-D1280+1)/365),0)</f>
        <v>1</v>
      </c>
      <c r="R1280" s="28">
        <f>IF(OR(P1280=1,Q1280=1),IF(D1280+364&lt;=$D$5,(D1280+364-$D$4+1)/365,IF(D1280&gt;$D$4,($D$5-D1280+1)/365,$D$6/365)),0)</f>
        <v>0.18356164383561643</v>
      </c>
      <c r="S1280" s="28">
        <f>'Data &amp; Parameter'!$E$16*'Data &amp; Parameter'!$E$17*('Data &amp; Parameter'!$E$18+'Data &amp; Parameter'!$E$19)*'Data &amp; Parameter'!$E$20*'Data &amp; Parameter'!$E$37*R1280</f>
        <v>0.63818956679213612</v>
      </c>
      <c r="T1280" s="28">
        <f t="shared" si="19"/>
        <v>1.2763791335842722</v>
      </c>
    </row>
    <row r="1281" spans="1:20" ht="15.75" customHeight="1" x14ac:dyDescent="0.35">
      <c r="A1281">
        <v>1274</v>
      </c>
      <c r="B1281" s="76">
        <v>44235</v>
      </c>
      <c r="C1281" s="1" t="s">
        <v>4119</v>
      </c>
      <c r="D1281" s="76">
        <v>44235</v>
      </c>
      <c r="E1281" s="1" t="s">
        <v>4120</v>
      </c>
      <c r="F1281" s="1" t="s">
        <v>4121</v>
      </c>
      <c r="G1281" s="1" t="s">
        <v>123</v>
      </c>
      <c r="H1281" s="1" t="s">
        <v>124</v>
      </c>
      <c r="I1281" s="1" t="s">
        <v>125</v>
      </c>
      <c r="J1281" s="1" t="s">
        <v>3962</v>
      </c>
      <c r="K1281" s="1" t="s">
        <v>3962</v>
      </c>
      <c r="L1281">
        <f>ROUNDUP(IF(B1281&gt;$D$4,0,($D$4-B1281+1)/365),0)</f>
        <v>0</v>
      </c>
      <c r="M1281">
        <f>ROUNDUP(IF(B1281&gt;$D$5,0,($D$5-B1281+1)/365),0)</f>
        <v>1</v>
      </c>
      <c r="N1281" s="28">
        <f>IF(OR(L1281=1,M1281=1),IF(B1281+364&lt;=$D$5,(B1281+364-$D$4+1)/365,IF(B1281&gt;$D$4,($D$5-B1281+1)/365,$D$6/365)),0)</f>
        <v>0.18356164383561643</v>
      </c>
      <c r="O1281" s="28">
        <f>'Data &amp; Parameter'!$E$16*'Data &amp; Parameter'!$E$17*('Data &amp; Parameter'!$E$18+'Data &amp; Parameter'!$E$19)*'Data &amp; Parameter'!$E$20*'Data &amp; Parameter'!$E$37*N1281</f>
        <v>0.63818956679213612</v>
      </c>
      <c r="P1281">
        <f>ROUNDUP(IF(D1281&gt;$D$4,0,($D$4-D1281+1)/365),0)</f>
        <v>0</v>
      </c>
      <c r="Q1281">
        <f>ROUNDUP(IF(D1281&gt;$D$5,0,($D$5-D1281+1)/365),0)</f>
        <v>1</v>
      </c>
      <c r="R1281" s="28">
        <f>IF(OR(P1281=1,Q1281=1),IF(D1281+364&lt;=$D$5,(D1281+364-$D$4+1)/365,IF(D1281&gt;$D$4,($D$5-D1281+1)/365,$D$6/365)),0)</f>
        <v>0.18356164383561643</v>
      </c>
      <c r="S1281" s="28">
        <f>'Data &amp; Parameter'!$E$16*'Data &amp; Parameter'!$E$17*('Data &amp; Parameter'!$E$18+'Data &amp; Parameter'!$E$19)*'Data &amp; Parameter'!$E$20*'Data &amp; Parameter'!$E$37*R1281</f>
        <v>0.63818956679213612</v>
      </c>
      <c r="T1281" s="28">
        <f t="shared" si="19"/>
        <v>1.2763791335842722</v>
      </c>
    </row>
    <row r="1282" spans="1:20" ht="15.75" customHeight="1" x14ac:dyDescent="0.35">
      <c r="A1282">
        <v>1275</v>
      </c>
      <c r="B1282" s="76">
        <v>44235</v>
      </c>
      <c r="C1282" s="1" t="s">
        <v>4122</v>
      </c>
      <c r="D1282" s="76">
        <v>44235</v>
      </c>
      <c r="E1282" s="1" t="s">
        <v>4123</v>
      </c>
      <c r="F1282" s="1" t="s">
        <v>4124</v>
      </c>
      <c r="G1282" s="1" t="s">
        <v>123</v>
      </c>
      <c r="H1282" s="1" t="s">
        <v>124</v>
      </c>
      <c r="I1282" s="1" t="s">
        <v>125</v>
      </c>
      <c r="J1282" s="1" t="s">
        <v>3962</v>
      </c>
      <c r="K1282" s="1" t="s">
        <v>3962</v>
      </c>
      <c r="L1282">
        <f>ROUNDUP(IF(B1282&gt;$D$4,0,($D$4-B1282+1)/365),0)</f>
        <v>0</v>
      </c>
      <c r="M1282">
        <f>ROUNDUP(IF(B1282&gt;$D$5,0,($D$5-B1282+1)/365),0)</f>
        <v>1</v>
      </c>
      <c r="N1282" s="28">
        <f>IF(OR(L1282=1,M1282=1),IF(B1282+364&lt;=$D$5,(B1282+364-$D$4+1)/365,IF(B1282&gt;$D$4,($D$5-B1282+1)/365,$D$6/365)),0)</f>
        <v>0.18356164383561643</v>
      </c>
      <c r="O1282" s="28">
        <f>'Data &amp; Parameter'!$E$16*'Data &amp; Parameter'!$E$17*('Data &amp; Parameter'!$E$18+'Data &amp; Parameter'!$E$19)*'Data &amp; Parameter'!$E$20*'Data &amp; Parameter'!$E$37*N1282</f>
        <v>0.63818956679213612</v>
      </c>
      <c r="P1282">
        <f>ROUNDUP(IF(D1282&gt;$D$4,0,($D$4-D1282+1)/365),0)</f>
        <v>0</v>
      </c>
      <c r="Q1282">
        <f>ROUNDUP(IF(D1282&gt;$D$5,0,($D$5-D1282+1)/365),0)</f>
        <v>1</v>
      </c>
      <c r="R1282" s="28">
        <f>IF(OR(P1282=1,Q1282=1),IF(D1282+364&lt;=$D$5,(D1282+364-$D$4+1)/365,IF(D1282&gt;$D$4,($D$5-D1282+1)/365,$D$6/365)),0)</f>
        <v>0.18356164383561643</v>
      </c>
      <c r="S1282" s="28">
        <f>'Data &amp; Parameter'!$E$16*'Data &amp; Parameter'!$E$17*('Data &amp; Parameter'!$E$18+'Data &amp; Parameter'!$E$19)*'Data &amp; Parameter'!$E$20*'Data &amp; Parameter'!$E$37*R1282</f>
        <v>0.63818956679213612</v>
      </c>
      <c r="T1282" s="28">
        <f t="shared" si="19"/>
        <v>1.2763791335842722</v>
      </c>
    </row>
    <row r="1283" spans="1:20" ht="15.75" customHeight="1" x14ac:dyDescent="0.35">
      <c r="A1283">
        <v>1276</v>
      </c>
      <c r="B1283" s="76">
        <v>44235</v>
      </c>
      <c r="C1283" s="1" t="s">
        <v>4125</v>
      </c>
      <c r="D1283" s="76">
        <v>44235</v>
      </c>
      <c r="E1283" s="1" t="s">
        <v>4126</v>
      </c>
      <c r="F1283" s="1" t="s">
        <v>4127</v>
      </c>
      <c r="G1283" s="1" t="s">
        <v>123</v>
      </c>
      <c r="H1283" s="1" t="s">
        <v>124</v>
      </c>
      <c r="I1283" s="1" t="s">
        <v>125</v>
      </c>
      <c r="J1283" s="1" t="s">
        <v>3962</v>
      </c>
      <c r="K1283" s="1" t="s">
        <v>3962</v>
      </c>
      <c r="L1283">
        <f>ROUNDUP(IF(B1283&gt;$D$4,0,($D$4-B1283+1)/365),0)</f>
        <v>0</v>
      </c>
      <c r="M1283">
        <f>ROUNDUP(IF(B1283&gt;$D$5,0,($D$5-B1283+1)/365),0)</f>
        <v>1</v>
      </c>
      <c r="N1283" s="28">
        <f>IF(OR(L1283=1,M1283=1),IF(B1283+364&lt;=$D$5,(B1283+364-$D$4+1)/365,IF(B1283&gt;$D$4,($D$5-B1283+1)/365,$D$6/365)),0)</f>
        <v>0.18356164383561643</v>
      </c>
      <c r="O1283" s="28">
        <f>'Data &amp; Parameter'!$E$16*'Data &amp; Parameter'!$E$17*('Data &amp; Parameter'!$E$18+'Data &amp; Parameter'!$E$19)*'Data &amp; Parameter'!$E$20*'Data &amp; Parameter'!$E$37*N1283</f>
        <v>0.63818956679213612</v>
      </c>
      <c r="P1283">
        <f>ROUNDUP(IF(D1283&gt;$D$4,0,($D$4-D1283+1)/365),0)</f>
        <v>0</v>
      </c>
      <c r="Q1283">
        <f>ROUNDUP(IF(D1283&gt;$D$5,0,($D$5-D1283+1)/365),0)</f>
        <v>1</v>
      </c>
      <c r="R1283" s="28">
        <f>IF(OR(P1283=1,Q1283=1),IF(D1283+364&lt;=$D$5,(D1283+364-$D$4+1)/365,IF(D1283&gt;$D$4,($D$5-D1283+1)/365,$D$6/365)),0)</f>
        <v>0.18356164383561643</v>
      </c>
      <c r="S1283" s="28">
        <f>'Data &amp; Parameter'!$E$16*'Data &amp; Parameter'!$E$17*('Data &amp; Parameter'!$E$18+'Data &amp; Parameter'!$E$19)*'Data &amp; Parameter'!$E$20*'Data &amp; Parameter'!$E$37*R1283</f>
        <v>0.63818956679213612</v>
      </c>
      <c r="T1283" s="28">
        <f t="shared" si="19"/>
        <v>1.2763791335842722</v>
      </c>
    </row>
    <row r="1284" spans="1:20" ht="15.75" customHeight="1" x14ac:dyDescent="0.35">
      <c r="A1284">
        <v>1277</v>
      </c>
      <c r="B1284" s="76">
        <v>44235</v>
      </c>
      <c r="C1284" s="1" t="s">
        <v>4128</v>
      </c>
      <c r="D1284" s="76">
        <v>44235</v>
      </c>
      <c r="E1284" s="1" t="s">
        <v>4129</v>
      </c>
      <c r="F1284" s="1" t="s">
        <v>4130</v>
      </c>
      <c r="G1284" s="1" t="s">
        <v>123</v>
      </c>
      <c r="H1284" s="1" t="s">
        <v>124</v>
      </c>
      <c r="I1284" s="1" t="s">
        <v>125</v>
      </c>
      <c r="J1284" s="1" t="s">
        <v>3962</v>
      </c>
      <c r="K1284" s="1" t="s">
        <v>3962</v>
      </c>
      <c r="L1284">
        <f>ROUNDUP(IF(B1284&gt;$D$4,0,($D$4-B1284+1)/365),0)</f>
        <v>0</v>
      </c>
      <c r="M1284">
        <f>ROUNDUP(IF(B1284&gt;$D$5,0,($D$5-B1284+1)/365),0)</f>
        <v>1</v>
      </c>
      <c r="N1284" s="28">
        <f>IF(OR(L1284=1,M1284=1),IF(B1284+364&lt;=$D$5,(B1284+364-$D$4+1)/365,IF(B1284&gt;$D$4,($D$5-B1284+1)/365,$D$6/365)),0)</f>
        <v>0.18356164383561643</v>
      </c>
      <c r="O1284" s="28">
        <f>'Data &amp; Parameter'!$E$16*'Data &amp; Parameter'!$E$17*('Data &amp; Parameter'!$E$18+'Data &amp; Parameter'!$E$19)*'Data &amp; Parameter'!$E$20*'Data &amp; Parameter'!$E$37*N1284</f>
        <v>0.63818956679213612</v>
      </c>
      <c r="P1284">
        <f>ROUNDUP(IF(D1284&gt;$D$4,0,($D$4-D1284+1)/365),0)</f>
        <v>0</v>
      </c>
      <c r="Q1284">
        <f>ROUNDUP(IF(D1284&gt;$D$5,0,($D$5-D1284+1)/365),0)</f>
        <v>1</v>
      </c>
      <c r="R1284" s="28">
        <f>IF(OR(P1284=1,Q1284=1),IF(D1284+364&lt;=$D$5,(D1284+364-$D$4+1)/365,IF(D1284&gt;$D$4,($D$5-D1284+1)/365,$D$6/365)),0)</f>
        <v>0.18356164383561643</v>
      </c>
      <c r="S1284" s="28">
        <f>'Data &amp; Parameter'!$E$16*'Data &amp; Parameter'!$E$17*('Data &amp; Parameter'!$E$18+'Data &amp; Parameter'!$E$19)*'Data &amp; Parameter'!$E$20*'Data &amp; Parameter'!$E$37*R1284</f>
        <v>0.63818956679213612</v>
      </c>
      <c r="T1284" s="28">
        <f t="shared" si="19"/>
        <v>1.2763791335842722</v>
      </c>
    </row>
    <row r="1285" spans="1:20" ht="15.75" customHeight="1" x14ac:dyDescent="0.35">
      <c r="A1285">
        <v>1278</v>
      </c>
      <c r="B1285" s="76">
        <v>44235</v>
      </c>
      <c r="C1285" s="1" t="s">
        <v>4131</v>
      </c>
      <c r="D1285" s="76">
        <v>44235</v>
      </c>
      <c r="E1285" s="1" t="s">
        <v>4132</v>
      </c>
      <c r="F1285" s="1" t="s">
        <v>4133</v>
      </c>
      <c r="G1285" s="1" t="s">
        <v>123</v>
      </c>
      <c r="H1285" s="1" t="s">
        <v>124</v>
      </c>
      <c r="I1285" s="1" t="s">
        <v>125</v>
      </c>
      <c r="J1285" s="1" t="s">
        <v>3962</v>
      </c>
      <c r="K1285" s="1" t="s">
        <v>3962</v>
      </c>
      <c r="L1285">
        <f>ROUNDUP(IF(B1285&gt;$D$4,0,($D$4-B1285+1)/365),0)</f>
        <v>0</v>
      </c>
      <c r="M1285">
        <f>ROUNDUP(IF(B1285&gt;$D$5,0,($D$5-B1285+1)/365),0)</f>
        <v>1</v>
      </c>
      <c r="N1285" s="28">
        <f>IF(OR(L1285=1,M1285=1),IF(B1285+364&lt;=$D$5,(B1285+364-$D$4+1)/365,IF(B1285&gt;$D$4,($D$5-B1285+1)/365,$D$6/365)),0)</f>
        <v>0.18356164383561643</v>
      </c>
      <c r="O1285" s="28">
        <f>'Data &amp; Parameter'!$E$16*'Data &amp; Parameter'!$E$17*('Data &amp; Parameter'!$E$18+'Data &amp; Parameter'!$E$19)*'Data &amp; Parameter'!$E$20*'Data &amp; Parameter'!$E$37*N1285</f>
        <v>0.63818956679213612</v>
      </c>
      <c r="P1285">
        <f>ROUNDUP(IF(D1285&gt;$D$4,0,($D$4-D1285+1)/365),0)</f>
        <v>0</v>
      </c>
      <c r="Q1285">
        <f>ROUNDUP(IF(D1285&gt;$D$5,0,($D$5-D1285+1)/365),0)</f>
        <v>1</v>
      </c>
      <c r="R1285" s="28">
        <f>IF(OR(P1285=1,Q1285=1),IF(D1285+364&lt;=$D$5,(D1285+364-$D$4+1)/365,IF(D1285&gt;$D$4,($D$5-D1285+1)/365,$D$6/365)),0)</f>
        <v>0.18356164383561643</v>
      </c>
      <c r="S1285" s="28">
        <f>'Data &amp; Parameter'!$E$16*'Data &amp; Parameter'!$E$17*('Data &amp; Parameter'!$E$18+'Data &amp; Parameter'!$E$19)*'Data &amp; Parameter'!$E$20*'Data &amp; Parameter'!$E$37*R1285</f>
        <v>0.63818956679213612</v>
      </c>
      <c r="T1285" s="28">
        <f t="shared" si="19"/>
        <v>1.2763791335842722</v>
      </c>
    </row>
    <row r="1286" spans="1:20" ht="15.75" customHeight="1" x14ac:dyDescent="0.35">
      <c r="A1286">
        <v>1279</v>
      </c>
      <c r="B1286" s="76">
        <v>44235</v>
      </c>
      <c r="C1286" s="1" t="s">
        <v>4134</v>
      </c>
      <c r="D1286" s="76">
        <v>44235</v>
      </c>
      <c r="E1286" s="1" t="s">
        <v>4135</v>
      </c>
      <c r="F1286" s="1" t="s">
        <v>4136</v>
      </c>
      <c r="G1286" s="1" t="s">
        <v>123</v>
      </c>
      <c r="H1286" s="1" t="s">
        <v>124</v>
      </c>
      <c r="I1286" s="1" t="s">
        <v>125</v>
      </c>
      <c r="J1286" s="1" t="s">
        <v>3962</v>
      </c>
      <c r="K1286" s="1" t="s">
        <v>3962</v>
      </c>
      <c r="L1286">
        <f>ROUNDUP(IF(B1286&gt;$D$4,0,($D$4-B1286+1)/365),0)</f>
        <v>0</v>
      </c>
      <c r="M1286">
        <f>ROUNDUP(IF(B1286&gt;$D$5,0,($D$5-B1286+1)/365),0)</f>
        <v>1</v>
      </c>
      <c r="N1286" s="28">
        <f>IF(OR(L1286=1,M1286=1),IF(B1286+364&lt;=$D$5,(B1286+364-$D$4+1)/365,IF(B1286&gt;$D$4,($D$5-B1286+1)/365,$D$6/365)),0)</f>
        <v>0.18356164383561643</v>
      </c>
      <c r="O1286" s="28">
        <f>'Data &amp; Parameter'!$E$16*'Data &amp; Parameter'!$E$17*('Data &amp; Parameter'!$E$18+'Data &amp; Parameter'!$E$19)*'Data &amp; Parameter'!$E$20*'Data &amp; Parameter'!$E$37*N1286</f>
        <v>0.63818956679213612</v>
      </c>
      <c r="P1286">
        <f>ROUNDUP(IF(D1286&gt;$D$4,0,($D$4-D1286+1)/365),0)</f>
        <v>0</v>
      </c>
      <c r="Q1286">
        <f>ROUNDUP(IF(D1286&gt;$D$5,0,($D$5-D1286+1)/365),0)</f>
        <v>1</v>
      </c>
      <c r="R1286" s="28">
        <f>IF(OR(P1286=1,Q1286=1),IF(D1286+364&lt;=$D$5,(D1286+364-$D$4+1)/365,IF(D1286&gt;$D$4,($D$5-D1286+1)/365,$D$6/365)),0)</f>
        <v>0.18356164383561643</v>
      </c>
      <c r="S1286" s="28">
        <f>'Data &amp; Parameter'!$E$16*'Data &amp; Parameter'!$E$17*('Data &amp; Parameter'!$E$18+'Data &amp; Parameter'!$E$19)*'Data &amp; Parameter'!$E$20*'Data &amp; Parameter'!$E$37*R1286</f>
        <v>0.63818956679213612</v>
      </c>
      <c r="T1286" s="28">
        <f t="shared" si="19"/>
        <v>1.2763791335842722</v>
      </c>
    </row>
    <row r="1287" spans="1:20" ht="15.75" customHeight="1" x14ac:dyDescent="0.35">
      <c r="A1287">
        <v>1280</v>
      </c>
      <c r="B1287" s="76">
        <v>44235</v>
      </c>
      <c r="C1287" s="1" t="s">
        <v>4137</v>
      </c>
      <c r="D1287" s="76">
        <v>44235</v>
      </c>
      <c r="E1287" s="1" t="s">
        <v>4138</v>
      </c>
      <c r="F1287" s="1" t="s">
        <v>4139</v>
      </c>
      <c r="G1287" s="1" t="s">
        <v>123</v>
      </c>
      <c r="H1287" s="1" t="s">
        <v>124</v>
      </c>
      <c r="I1287" s="1" t="s">
        <v>125</v>
      </c>
      <c r="J1287" s="1" t="s">
        <v>3962</v>
      </c>
      <c r="K1287" s="1" t="s">
        <v>3962</v>
      </c>
      <c r="L1287">
        <f>ROUNDUP(IF(B1287&gt;$D$4,0,($D$4-B1287+1)/365),0)</f>
        <v>0</v>
      </c>
      <c r="M1287">
        <f>ROUNDUP(IF(B1287&gt;$D$5,0,($D$5-B1287+1)/365),0)</f>
        <v>1</v>
      </c>
      <c r="N1287" s="28">
        <f>IF(OR(L1287=1,M1287=1),IF(B1287+364&lt;=$D$5,(B1287+364-$D$4+1)/365,IF(B1287&gt;$D$4,($D$5-B1287+1)/365,$D$6/365)),0)</f>
        <v>0.18356164383561643</v>
      </c>
      <c r="O1287" s="28">
        <f>'Data &amp; Parameter'!$E$16*'Data &amp; Parameter'!$E$17*('Data &amp; Parameter'!$E$18+'Data &amp; Parameter'!$E$19)*'Data &amp; Parameter'!$E$20*'Data &amp; Parameter'!$E$37*N1287</f>
        <v>0.63818956679213612</v>
      </c>
      <c r="P1287">
        <f>ROUNDUP(IF(D1287&gt;$D$4,0,($D$4-D1287+1)/365),0)</f>
        <v>0</v>
      </c>
      <c r="Q1287">
        <f>ROUNDUP(IF(D1287&gt;$D$5,0,($D$5-D1287+1)/365),0)</f>
        <v>1</v>
      </c>
      <c r="R1287" s="28">
        <f>IF(OR(P1287=1,Q1287=1),IF(D1287+364&lt;=$D$5,(D1287+364-$D$4+1)/365,IF(D1287&gt;$D$4,($D$5-D1287+1)/365,$D$6/365)),0)</f>
        <v>0.18356164383561643</v>
      </c>
      <c r="S1287" s="28">
        <f>'Data &amp; Parameter'!$E$16*'Data &amp; Parameter'!$E$17*('Data &amp; Parameter'!$E$18+'Data &amp; Parameter'!$E$19)*'Data &amp; Parameter'!$E$20*'Data &amp; Parameter'!$E$37*R1287</f>
        <v>0.63818956679213612</v>
      </c>
      <c r="T1287" s="28">
        <f t="shared" si="19"/>
        <v>1.2763791335842722</v>
      </c>
    </row>
    <row r="1288" spans="1:20" ht="15.75" customHeight="1" x14ac:dyDescent="0.35">
      <c r="A1288">
        <v>1281</v>
      </c>
      <c r="B1288" s="76">
        <v>44235</v>
      </c>
      <c r="C1288" s="1" t="s">
        <v>4140</v>
      </c>
      <c r="D1288" s="76">
        <v>44235</v>
      </c>
      <c r="E1288" s="1" t="s">
        <v>4141</v>
      </c>
      <c r="F1288" s="1" t="s">
        <v>4142</v>
      </c>
      <c r="G1288" s="1" t="s">
        <v>123</v>
      </c>
      <c r="H1288" s="1" t="s">
        <v>124</v>
      </c>
      <c r="I1288" s="1" t="s">
        <v>125</v>
      </c>
      <c r="J1288" s="1" t="s">
        <v>985</v>
      </c>
      <c r="K1288" s="1" t="s">
        <v>985</v>
      </c>
      <c r="L1288">
        <f>ROUNDUP(IF(B1288&gt;$D$4,0,($D$4-B1288+1)/365),0)</f>
        <v>0</v>
      </c>
      <c r="M1288">
        <f>ROUNDUP(IF(B1288&gt;$D$5,0,($D$5-B1288+1)/365),0)</f>
        <v>1</v>
      </c>
      <c r="N1288" s="28">
        <f>IF(OR(L1288=1,M1288=1),IF(B1288+364&lt;=$D$5,(B1288+364-$D$4+1)/365,IF(B1288&gt;$D$4,($D$5-B1288+1)/365,$D$6/365)),0)</f>
        <v>0.18356164383561643</v>
      </c>
      <c r="O1288" s="28">
        <f>'Data &amp; Parameter'!$E$16*'Data &amp; Parameter'!$E$17*('Data &amp; Parameter'!$E$18+'Data &amp; Parameter'!$E$19)*'Data &amp; Parameter'!$E$20*'Data &amp; Parameter'!$E$37*N1288</f>
        <v>0.63818956679213612</v>
      </c>
      <c r="P1288">
        <f>ROUNDUP(IF(D1288&gt;$D$4,0,($D$4-D1288+1)/365),0)</f>
        <v>0</v>
      </c>
      <c r="Q1288">
        <f>ROUNDUP(IF(D1288&gt;$D$5,0,($D$5-D1288+1)/365),0)</f>
        <v>1</v>
      </c>
      <c r="R1288" s="28">
        <f>IF(OR(P1288=1,Q1288=1),IF(D1288+364&lt;=$D$5,(D1288+364-$D$4+1)/365,IF(D1288&gt;$D$4,($D$5-D1288+1)/365,$D$6/365)),0)</f>
        <v>0.18356164383561643</v>
      </c>
      <c r="S1288" s="28">
        <f>'Data &amp; Parameter'!$E$16*'Data &amp; Parameter'!$E$17*('Data &amp; Parameter'!$E$18+'Data &amp; Parameter'!$E$19)*'Data &amp; Parameter'!$E$20*'Data &amp; Parameter'!$E$37*R1288</f>
        <v>0.63818956679213612</v>
      </c>
      <c r="T1288" s="28">
        <f t="shared" si="19"/>
        <v>1.2763791335842722</v>
      </c>
    </row>
    <row r="1289" spans="1:20" ht="15.75" customHeight="1" x14ac:dyDescent="0.35">
      <c r="A1289">
        <v>1282</v>
      </c>
      <c r="B1289" s="76">
        <v>44235</v>
      </c>
      <c r="C1289" s="1" t="s">
        <v>4143</v>
      </c>
      <c r="D1289" s="76">
        <v>44235</v>
      </c>
      <c r="E1289" s="1" t="s">
        <v>4144</v>
      </c>
      <c r="F1289" s="1" t="s">
        <v>4145</v>
      </c>
      <c r="G1289" s="1" t="s">
        <v>123</v>
      </c>
      <c r="H1289" s="1" t="s">
        <v>124</v>
      </c>
      <c r="I1289" s="1" t="s">
        <v>125</v>
      </c>
      <c r="J1289" s="1" t="s">
        <v>3962</v>
      </c>
      <c r="K1289" s="1" t="s">
        <v>4062</v>
      </c>
      <c r="L1289">
        <f>ROUNDUP(IF(B1289&gt;$D$4,0,($D$4-B1289+1)/365),0)</f>
        <v>0</v>
      </c>
      <c r="M1289">
        <f>ROUNDUP(IF(B1289&gt;$D$5,0,($D$5-B1289+1)/365),0)</f>
        <v>1</v>
      </c>
      <c r="N1289" s="28">
        <f>IF(OR(L1289=1,M1289=1),IF(B1289+364&lt;=$D$5,(B1289+364-$D$4+1)/365,IF(B1289&gt;$D$4,($D$5-B1289+1)/365,$D$6/365)),0)</f>
        <v>0.18356164383561643</v>
      </c>
      <c r="O1289" s="28">
        <f>'Data &amp; Parameter'!$E$16*'Data &amp; Parameter'!$E$17*('Data &amp; Parameter'!$E$18+'Data &amp; Parameter'!$E$19)*'Data &amp; Parameter'!$E$20*'Data &amp; Parameter'!$E$37*N1289</f>
        <v>0.63818956679213612</v>
      </c>
      <c r="P1289">
        <f>ROUNDUP(IF(D1289&gt;$D$4,0,($D$4-D1289+1)/365),0)</f>
        <v>0</v>
      </c>
      <c r="Q1289">
        <f>ROUNDUP(IF(D1289&gt;$D$5,0,($D$5-D1289+1)/365),0)</f>
        <v>1</v>
      </c>
      <c r="R1289" s="28">
        <f>IF(OR(P1289=1,Q1289=1),IF(D1289+364&lt;=$D$5,(D1289+364-$D$4+1)/365,IF(D1289&gt;$D$4,($D$5-D1289+1)/365,$D$6/365)),0)</f>
        <v>0.18356164383561643</v>
      </c>
      <c r="S1289" s="28">
        <f>'Data &amp; Parameter'!$E$16*'Data &amp; Parameter'!$E$17*('Data &amp; Parameter'!$E$18+'Data &amp; Parameter'!$E$19)*'Data &amp; Parameter'!$E$20*'Data &amp; Parameter'!$E$37*R1289</f>
        <v>0.63818956679213612</v>
      </c>
      <c r="T1289" s="28">
        <f t="shared" ref="T1289:T1352" si="20">O1289+S1289</f>
        <v>1.2763791335842722</v>
      </c>
    </row>
    <row r="1290" spans="1:20" ht="15.75" customHeight="1" x14ac:dyDescent="0.35">
      <c r="A1290">
        <v>1283</v>
      </c>
      <c r="B1290" s="76">
        <v>44235</v>
      </c>
      <c r="C1290" s="1" t="s">
        <v>4146</v>
      </c>
      <c r="D1290" s="76">
        <v>44235</v>
      </c>
      <c r="E1290" s="1" t="s">
        <v>4147</v>
      </c>
      <c r="F1290" s="1" t="s">
        <v>4148</v>
      </c>
      <c r="G1290" s="1" t="s">
        <v>123</v>
      </c>
      <c r="H1290" s="1" t="s">
        <v>124</v>
      </c>
      <c r="I1290" s="1" t="s">
        <v>125</v>
      </c>
      <c r="J1290" s="1" t="s">
        <v>3962</v>
      </c>
      <c r="K1290" s="1" t="s">
        <v>4062</v>
      </c>
      <c r="L1290">
        <f>ROUNDUP(IF(B1290&gt;$D$4,0,($D$4-B1290+1)/365),0)</f>
        <v>0</v>
      </c>
      <c r="M1290">
        <f>ROUNDUP(IF(B1290&gt;$D$5,0,($D$5-B1290+1)/365),0)</f>
        <v>1</v>
      </c>
      <c r="N1290" s="28">
        <f>IF(OR(L1290=1,M1290=1),IF(B1290+364&lt;=$D$5,(B1290+364-$D$4+1)/365,IF(B1290&gt;$D$4,($D$5-B1290+1)/365,$D$6/365)),0)</f>
        <v>0.18356164383561643</v>
      </c>
      <c r="O1290" s="28">
        <f>'Data &amp; Parameter'!$E$16*'Data &amp; Parameter'!$E$17*('Data &amp; Parameter'!$E$18+'Data &amp; Parameter'!$E$19)*'Data &amp; Parameter'!$E$20*'Data &amp; Parameter'!$E$37*N1290</f>
        <v>0.63818956679213612</v>
      </c>
      <c r="P1290">
        <f>ROUNDUP(IF(D1290&gt;$D$4,0,($D$4-D1290+1)/365),0)</f>
        <v>0</v>
      </c>
      <c r="Q1290">
        <f>ROUNDUP(IF(D1290&gt;$D$5,0,($D$5-D1290+1)/365),0)</f>
        <v>1</v>
      </c>
      <c r="R1290" s="28">
        <f>IF(OR(P1290=1,Q1290=1),IF(D1290+364&lt;=$D$5,(D1290+364-$D$4+1)/365,IF(D1290&gt;$D$4,($D$5-D1290+1)/365,$D$6/365)),0)</f>
        <v>0.18356164383561643</v>
      </c>
      <c r="S1290" s="28">
        <f>'Data &amp; Parameter'!$E$16*'Data &amp; Parameter'!$E$17*('Data &amp; Parameter'!$E$18+'Data &amp; Parameter'!$E$19)*'Data &amp; Parameter'!$E$20*'Data &amp; Parameter'!$E$37*R1290</f>
        <v>0.63818956679213612</v>
      </c>
      <c r="T1290" s="28">
        <f t="shared" si="20"/>
        <v>1.2763791335842722</v>
      </c>
    </row>
    <row r="1291" spans="1:20" ht="15.75" customHeight="1" x14ac:dyDescent="0.35">
      <c r="A1291">
        <v>1284</v>
      </c>
      <c r="B1291" s="76">
        <v>44235</v>
      </c>
      <c r="C1291" s="1" t="s">
        <v>4149</v>
      </c>
      <c r="D1291" s="76">
        <v>44235</v>
      </c>
      <c r="E1291" s="1" t="s">
        <v>4150</v>
      </c>
      <c r="F1291" s="1" t="s">
        <v>4151</v>
      </c>
      <c r="G1291" s="1" t="s">
        <v>123</v>
      </c>
      <c r="H1291" s="1" t="s">
        <v>124</v>
      </c>
      <c r="I1291" s="1" t="s">
        <v>125</v>
      </c>
      <c r="J1291" s="1" t="s">
        <v>3962</v>
      </c>
      <c r="K1291" s="1" t="s">
        <v>4062</v>
      </c>
      <c r="L1291">
        <f>ROUNDUP(IF(B1291&gt;$D$4,0,($D$4-B1291+1)/365),0)</f>
        <v>0</v>
      </c>
      <c r="M1291">
        <f>ROUNDUP(IF(B1291&gt;$D$5,0,($D$5-B1291+1)/365),0)</f>
        <v>1</v>
      </c>
      <c r="N1291" s="28">
        <f>IF(OR(L1291=1,M1291=1),IF(B1291+364&lt;=$D$5,(B1291+364-$D$4+1)/365,IF(B1291&gt;$D$4,($D$5-B1291+1)/365,$D$6/365)),0)</f>
        <v>0.18356164383561643</v>
      </c>
      <c r="O1291" s="28">
        <f>'Data &amp; Parameter'!$E$16*'Data &amp; Parameter'!$E$17*('Data &amp; Parameter'!$E$18+'Data &amp; Parameter'!$E$19)*'Data &amp; Parameter'!$E$20*'Data &amp; Parameter'!$E$37*N1291</f>
        <v>0.63818956679213612</v>
      </c>
      <c r="P1291">
        <f>ROUNDUP(IF(D1291&gt;$D$4,0,($D$4-D1291+1)/365),0)</f>
        <v>0</v>
      </c>
      <c r="Q1291">
        <f>ROUNDUP(IF(D1291&gt;$D$5,0,($D$5-D1291+1)/365),0)</f>
        <v>1</v>
      </c>
      <c r="R1291" s="28">
        <f>IF(OR(P1291=1,Q1291=1),IF(D1291+364&lt;=$D$5,(D1291+364-$D$4+1)/365,IF(D1291&gt;$D$4,($D$5-D1291+1)/365,$D$6/365)),0)</f>
        <v>0.18356164383561643</v>
      </c>
      <c r="S1291" s="28">
        <f>'Data &amp; Parameter'!$E$16*'Data &amp; Parameter'!$E$17*('Data &amp; Parameter'!$E$18+'Data &amp; Parameter'!$E$19)*'Data &amp; Parameter'!$E$20*'Data &amp; Parameter'!$E$37*R1291</f>
        <v>0.63818956679213612</v>
      </c>
      <c r="T1291" s="28">
        <f t="shared" si="20"/>
        <v>1.2763791335842722</v>
      </c>
    </row>
    <row r="1292" spans="1:20" ht="15.75" customHeight="1" x14ac:dyDescent="0.35">
      <c r="A1292">
        <v>1285</v>
      </c>
      <c r="B1292" s="76">
        <v>44235</v>
      </c>
      <c r="C1292" s="1" t="s">
        <v>4152</v>
      </c>
      <c r="D1292" s="76">
        <v>44235</v>
      </c>
      <c r="E1292" s="1" t="s">
        <v>4153</v>
      </c>
      <c r="F1292" s="1" t="s">
        <v>4154</v>
      </c>
      <c r="G1292" s="1" t="s">
        <v>123</v>
      </c>
      <c r="H1292" s="1" t="s">
        <v>124</v>
      </c>
      <c r="I1292" s="1" t="s">
        <v>125</v>
      </c>
      <c r="J1292" s="1" t="s">
        <v>3962</v>
      </c>
      <c r="K1292" s="1" t="s">
        <v>4062</v>
      </c>
      <c r="L1292">
        <f>ROUNDUP(IF(B1292&gt;$D$4,0,($D$4-B1292+1)/365),0)</f>
        <v>0</v>
      </c>
      <c r="M1292">
        <f>ROUNDUP(IF(B1292&gt;$D$5,0,($D$5-B1292+1)/365),0)</f>
        <v>1</v>
      </c>
      <c r="N1292" s="28">
        <f>IF(OR(L1292=1,M1292=1),IF(B1292+364&lt;=$D$5,(B1292+364-$D$4+1)/365,IF(B1292&gt;$D$4,($D$5-B1292+1)/365,$D$6/365)),0)</f>
        <v>0.18356164383561643</v>
      </c>
      <c r="O1292" s="28">
        <f>'Data &amp; Parameter'!$E$16*'Data &amp; Parameter'!$E$17*('Data &amp; Parameter'!$E$18+'Data &amp; Parameter'!$E$19)*'Data &amp; Parameter'!$E$20*'Data &amp; Parameter'!$E$37*N1292</f>
        <v>0.63818956679213612</v>
      </c>
      <c r="P1292">
        <f>ROUNDUP(IF(D1292&gt;$D$4,0,($D$4-D1292+1)/365),0)</f>
        <v>0</v>
      </c>
      <c r="Q1292">
        <f>ROUNDUP(IF(D1292&gt;$D$5,0,($D$5-D1292+1)/365),0)</f>
        <v>1</v>
      </c>
      <c r="R1292" s="28">
        <f>IF(OR(P1292=1,Q1292=1),IF(D1292+364&lt;=$D$5,(D1292+364-$D$4+1)/365,IF(D1292&gt;$D$4,($D$5-D1292+1)/365,$D$6/365)),0)</f>
        <v>0.18356164383561643</v>
      </c>
      <c r="S1292" s="28">
        <f>'Data &amp; Parameter'!$E$16*'Data &amp; Parameter'!$E$17*('Data &amp; Parameter'!$E$18+'Data &amp; Parameter'!$E$19)*'Data &amp; Parameter'!$E$20*'Data &amp; Parameter'!$E$37*R1292</f>
        <v>0.63818956679213612</v>
      </c>
      <c r="T1292" s="28">
        <f t="shared" si="20"/>
        <v>1.2763791335842722</v>
      </c>
    </row>
    <row r="1293" spans="1:20" ht="15.75" customHeight="1" x14ac:dyDescent="0.35">
      <c r="A1293">
        <v>1286</v>
      </c>
      <c r="B1293" s="76">
        <v>44235</v>
      </c>
      <c r="C1293" s="1" t="s">
        <v>4155</v>
      </c>
      <c r="D1293" s="76">
        <v>44235</v>
      </c>
      <c r="E1293" s="1" t="s">
        <v>4156</v>
      </c>
      <c r="F1293" s="1" t="s">
        <v>4157</v>
      </c>
      <c r="G1293" s="1" t="s">
        <v>123</v>
      </c>
      <c r="H1293" s="1" t="s">
        <v>124</v>
      </c>
      <c r="I1293" s="1" t="s">
        <v>125</v>
      </c>
      <c r="J1293" s="1" t="s">
        <v>3962</v>
      </c>
      <c r="K1293" s="1" t="s">
        <v>4062</v>
      </c>
      <c r="L1293">
        <f>ROUNDUP(IF(B1293&gt;$D$4,0,($D$4-B1293+1)/365),0)</f>
        <v>0</v>
      </c>
      <c r="M1293">
        <f>ROUNDUP(IF(B1293&gt;$D$5,0,($D$5-B1293+1)/365),0)</f>
        <v>1</v>
      </c>
      <c r="N1293" s="28">
        <f>IF(OR(L1293=1,M1293=1),IF(B1293+364&lt;=$D$5,(B1293+364-$D$4+1)/365,IF(B1293&gt;$D$4,($D$5-B1293+1)/365,$D$6/365)),0)</f>
        <v>0.18356164383561643</v>
      </c>
      <c r="O1293" s="28">
        <f>'Data &amp; Parameter'!$E$16*'Data &amp; Parameter'!$E$17*('Data &amp; Parameter'!$E$18+'Data &amp; Parameter'!$E$19)*'Data &amp; Parameter'!$E$20*'Data &amp; Parameter'!$E$37*N1293</f>
        <v>0.63818956679213612</v>
      </c>
      <c r="P1293">
        <f>ROUNDUP(IF(D1293&gt;$D$4,0,($D$4-D1293+1)/365),0)</f>
        <v>0</v>
      </c>
      <c r="Q1293">
        <f>ROUNDUP(IF(D1293&gt;$D$5,0,($D$5-D1293+1)/365),0)</f>
        <v>1</v>
      </c>
      <c r="R1293" s="28">
        <f>IF(OR(P1293=1,Q1293=1),IF(D1293+364&lt;=$D$5,(D1293+364-$D$4+1)/365,IF(D1293&gt;$D$4,($D$5-D1293+1)/365,$D$6/365)),0)</f>
        <v>0.18356164383561643</v>
      </c>
      <c r="S1293" s="28">
        <f>'Data &amp; Parameter'!$E$16*'Data &amp; Parameter'!$E$17*('Data &amp; Parameter'!$E$18+'Data &amp; Parameter'!$E$19)*'Data &amp; Parameter'!$E$20*'Data &amp; Parameter'!$E$37*R1293</f>
        <v>0.63818956679213612</v>
      </c>
      <c r="T1293" s="28">
        <f t="shared" si="20"/>
        <v>1.2763791335842722</v>
      </c>
    </row>
    <row r="1294" spans="1:20" ht="15.75" customHeight="1" x14ac:dyDescent="0.35">
      <c r="A1294">
        <v>1287</v>
      </c>
      <c r="B1294" s="76">
        <v>44235</v>
      </c>
      <c r="C1294" s="1" t="s">
        <v>4158</v>
      </c>
      <c r="D1294" s="76">
        <v>44235</v>
      </c>
      <c r="E1294" s="1" t="s">
        <v>4159</v>
      </c>
      <c r="F1294" s="1" t="s">
        <v>4160</v>
      </c>
      <c r="G1294" s="1" t="s">
        <v>123</v>
      </c>
      <c r="H1294" s="1" t="s">
        <v>124</v>
      </c>
      <c r="I1294" s="1" t="s">
        <v>125</v>
      </c>
      <c r="J1294" s="1" t="s">
        <v>3962</v>
      </c>
      <c r="K1294" s="1" t="s">
        <v>4062</v>
      </c>
      <c r="L1294">
        <f>ROUNDUP(IF(B1294&gt;$D$4,0,($D$4-B1294+1)/365),0)</f>
        <v>0</v>
      </c>
      <c r="M1294">
        <f>ROUNDUP(IF(B1294&gt;$D$5,0,($D$5-B1294+1)/365),0)</f>
        <v>1</v>
      </c>
      <c r="N1294" s="28">
        <f>IF(OR(L1294=1,M1294=1),IF(B1294+364&lt;=$D$5,(B1294+364-$D$4+1)/365,IF(B1294&gt;$D$4,($D$5-B1294+1)/365,$D$6/365)),0)</f>
        <v>0.18356164383561643</v>
      </c>
      <c r="O1294" s="28">
        <f>'Data &amp; Parameter'!$E$16*'Data &amp; Parameter'!$E$17*('Data &amp; Parameter'!$E$18+'Data &amp; Parameter'!$E$19)*'Data &amp; Parameter'!$E$20*'Data &amp; Parameter'!$E$37*N1294</f>
        <v>0.63818956679213612</v>
      </c>
      <c r="P1294">
        <f>ROUNDUP(IF(D1294&gt;$D$4,0,($D$4-D1294+1)/365),0)</f>
        <v>0</v>
      </c>
      <c r="Q1294">
        <f>ROUNDUP(IF(D1294&gt;$D$5,0,($D$5-D1294+1)/365),0)</f>
        <v>1</v>
      </c>
      <c r="R1294" s="28">
        <f>IF(OR(P1294=1,Q1294=1),IF(D1294+364&lt;=$D$5,(D1294+364-$D$4+1)/365,IF(D1294&gt;$D$4,($D$5-D1294+1)/365,$D$6/365)),0)</f>
        <v>0.18356164383561643</v>
      </c>
      <c r="S1294" s="28">
        <f>'Data &amp; Parameter'!$E$16*'Data &amp; Parameter'!$E$17*('Data &amp; Parameter'!$E$18+'Data &amp; Parameter'!$E$19)*'Data &amp; Parameter'!$E$20*'Data &amp; Parameter'!$E$37*R1294</f>
        <v>0.63818956679213612</v>
      </c>
      <c r="T1294" s="28">
        <f t="shared" si="20"/>
        <v>1.2763791335842722</v>
      </c>
    </row>
    <row r="1295" spans="1:20" ht="15.75" customHeight="1" x14ac:dyDescent="0.35">
      <c r="A1295">
        <v>1288</v>
      </c>
      <c r="B1295" s="76">
        <v>44235</v>
      </c>
      <c r="C1295" s="1" t="s">
        <v>4161</v>
      </c>
      <c r="D1295" s="76">
        <v>44235</v>
      </c>
      <c r="E1295" s="1" t="s">
        <v>4162</v>
      </c>
      <c r="F1295" s="1" t="s">
        <v>4163</v>
      </c>
      <c r="G1295" s="1" t="s">
        <v>123</v>
      </c>
      <c r="H1295" s="1" t="s">
        <v>124</v>
      </c>
      <c r="I1295" s="1" t="s">
        <v>125</v>
      </c>
      <c r="J1295" s="1" t="s">
        <v>3962</v>
      </c>
      <c r="K1295" s="1" t="s">
        <v>4164</v>
      </c>
      <c r="L1295">
        <f>ROUNDUP(IF(B1295&gt;$D$4,0,($D$4-B1295+1)/365),0)</f>
        <v>0</v>
      </c>
      <c r="M1295">
        <f>ROUNDUP(IF(B1295&gt;$D$5,0,($D$5-B1295+1)/365),0)</f>
        <v>1</v>
      </c>
      <c r="N1295" s="28">
        <f>IF(OR(L1295=1,M1295=1),IF(B1295+364&lt;=$D$5,(B1295+364-$D$4+1)/365,IF(B1295&gt;$D$4,($D$5-B1295+1)/365,$D$6/365)),0)</f>
        <v>0.18356164383561643</v>
      </c>
      <c r="O1295" s="28">
        <f>'Data &amp; Parameter'!$E$16*'Data &amp; Parameter'!$E$17*('Data &amp; Parameter'!$E$18+'Data &amp; Parameter'!$E$19)*'Data &amp; Parameter'!$E$20*'Data &amp; Parameter'!$E$37*N1295</f>
        <v>0.63818956679213612</v>
      </c>
      <c r="P1295">
        <f>ROUNDUP(IF(D1295&gt;$D$4,0,($D$4-D1295+1)/365),0)</f>
        <v>0</v>
      </c>
      <c r="Q1295">
        <f>ROUNDUP(IF(D1295&gt;$D$5,0,($D$5-D1295+1)/365),0)</f>
        <v>1</v>
      </c>
      <c r="R1295" s="28">
        <f>IF(OR(P1295=1,Q1295=1),IF(D1295+364&lt;=$D$5,(D1295+364-$D$4+1)/365,IF(D1295&gt;$D$4,($D$5-D1295+1)/365,$D$6/365)),0)</f>
        <v>0.18356164383561643</v>
      </c>
      <c r="S1295" s="28">
        <f>'Data &amp; Parameter'!$E$16*'Data &amp; Parameter'!$E$17*('Data &amp; Parameter'!$E$18+'Data &amp; Parameter'!$E$19)*'Data &amp; Parameter'!$E$20*'Data &amp; Parameter'!$E$37*R1295</f>
        <v>0.63818956679213612</v>
      </c>
      <c r="T1295" s="28">
        <f t="shared" si="20"/>
        <v>1.2763791335842722</v>
      </c>
    </row>
    <row r="1296" spans="1:20" ht="15.75" customHeight="1" x14ac:dyDescent="0.35">
      <c r="A1296">
        <v>1289</v>
      </c>
      <c r="B1296" s="76">
        <v>44235</v>
      </c>
      <c r="C1296" s="1" t="s">
        <v>4165</v>
      </c>
      <c r="D1296" s="76">
        <v>44235</v>
      </c>
      <c r="E1296" s="1" t="s">
        <v>4166</v>
      </c>
      <c r="F1296" s="1" t="s">
        <v>4167</v>
      </c>
      <c r="G1296" s="1" t="s">
        <v>123</v>
      </c>
      <c r="H1296" s="1" t="s">
        <v>124</v>
      </c>
      <c r="I1296" s="1" t="s">
        <v>125</v>
      </c>
      <c r="J1296" s="1" t="s">
        <v>3962</v>
      </c>
      <c r="K1296" s="1" t="s">
        <v>3962</v>
      </c>
      <c r="L1296">
        <f>ROUNDUP(IF(B1296&gt;$D$4,0,($D$4-B1296+1)/365),0)</f>
        <v>0</v>
      </c>
      <c r="M1296">
        <f>ROUNDUP(IF(B1296&gt;$D$5,0,($D$5-B1296+1)/365),0)</f>
        <v>1</v>
      </c>
      <c r="N1296" s="28">
        <f>IF(OR(L1296=1,M1296=1),IF(B1296+364&lt;=$D$5,(B1296+364-$D$4+1)/365,IF(B1296&gt;$D$4,($D$5-B1296+1)/365,$D$6/365)),0)</f>
        <v>0.18356164383561643</v>
      </c>
      <c r="O1296" s="28">
        <f>'Data &amp; Parameter'!$E$16*'Data &amp; Parameter'!$E$17*('Data &amp; Parameter'!$E$18+'Data &amp; Parameter'!$E$19)*'Data &amp; Parameter'!$E$20*'Data &amp; Parameter'!$E$37*N1296</f>
        <v>0.63818956679213612</v>
      </c>
      <c r="P1296">
        <f>ROUNDUP(IF(D1296&gt;$D$4,0,($D$4-D1296+1)/365),0)</f>
        <v>0</v>
      </c>
      <c r="Q1296">
        <f>ROUNDUP(IF(D1296&gt;$D$5,0,($D$5-D1296+1)/365),0)</f>
        <v>1</v>
      </c>
      <c r="R1296" s="28">
        <f>IF(OR(P1296=1,Q1296=1),IF(D1296+364&lt;=$D$5,(D1296+364-$D$4+1)/365,IF(D1296&gt;$D$4,($D$5-D1296+1)/365,$D$6/365)),0)</f>
        <v>0.18356164383561643</v>
      </c>
      <c r="S1296" s="28">
        <f>'Data &amp; Parameter'!$E$16*'Data &amp; Parameter'!$E$17*('Data &amp; Parameter'!$E$18+'Data &amp; Parameter'!$E$19)*'Data &amp; Parameter'!$E$20*'Data &amp; Parameter'!$E$37*R1296</f>
        <v>0.63818956679213612</v>
      </c>
      <c r="T1296" s="28">
        <f t="shared" si="20"/>
        <v>1.2763791335842722</v>
      </c>
    </row>
    <row r="1297" spans="1:20" ht="15.75" customHeight="1" x14ac:dyDescent="0.35">
      <c r="A1297">
        <v>1290</v>
      </c>
      <c r="B1297" s="76">
        <v>44235</v>
      </c>
      <c r="C1297" s="1" t="s">
        <v>4168</v>
      </c>
      <c r="D1297" s="76">
        <v>44235</v>
      </c>
      <c r="E1297" s="1" t="s">
        <v>4169</v>
      </c>
      <c r="F1297" s="1" t="s">
        <v>4170</v>
      </c>
      <c r="G1297" s="1" t="s">
        <v>123</v>
      </c>
      <c r="H1297" s="1" t="s">
        <v>124</v>
      </c>
      <c r="I1297" s="1" t="s">
        <v>125</v>
      </c>
      <c r="J1297" s="1" t="s">
        <v>3962</v>
      </c>
      <c r="K1297" s="1" t="s">
        <v>3962</v>
      </c>
      <c r="L1297">
        <f>ROUNDUP(IF(B1297&gt;$D$4,0,($D$4-B1297+1)/365),0)</f>
        <v>0</v>
      </c>
      <c r="M1297">
        <f>ROUNDUP(IF(B1297&gt;$D$5,0,($D$5-B1297+1)/365),0)</f>
        <v>1</v>
      </c>
      <c r="N1297" s="28">
        <f>IF(OR(L1297=1,M1297=1),IF(B1297+364&lt;=$D$5,(B1297+364-$D$4+1)/365,IF(B1297&gt;$D$4,($D$5-B1297+1)/365,$D$6/365)),0)</f>
        <v>0.18356164383561643</v>
      </c>
      <c r="O1297" s="28">
        <f>'Data &amp; Parameter'!$E$16*'Data &amp; Parameter'!$E$17*('Data &amp; Parameter'!$E$18+'Data &amp; Parameter'!$E$19)*'Data &amp; Parameter'!$E$20*'Data &amp; Parameter'!$E$37*N1297</f>
        <v>0.63818956679213612</v>
      </c>
      <c r="P1297">
        <f>ROUNDUP(IF(D1297&gt;$D$4,0,($D$4-D1297+1)/365),0)</f>
        <v>0</v>
      </c>
      <c r="Q1297">
        <f>ROUNDUP(IF(D1297&gt;$D$5,0,($D$5-D1297+1)/365),0)</f>
        <v>1</v>
      </c>
      <c r="R1297" s="28">
        <f>IF(OR(P1297=1,Q1297=1),IF(D1297+364&lt;=$D$5,(D1297+364-$D$4+1)/365,IF(D1297&gt;$D$4,($D$5-D1297+1)/365,$D$6/365)),0)</f>
        <v>0.18356164383561643</v>
      </c>
      <c r="S1297" s="28">
        <f>'Data &amp; Parameter'!$E$16*'Data &amp; Parameter'!$E$17*('Data &amp; Parameter'!$E$18+'Data &amp; Parameter'!$E$19)*'Data &amp; Parameter'!$E$20*'Data &amp; Parameter'!$E$37*R1297</f>
        <v>0.63818956679213612</v>
      </c>
      <c r="T1297" s="28">
        <f t="shared" si="20"/>
        <v>1.2763791335842722</v>
      </c>
    </row>
    <row r="1298" spans="1:20" ht="15.75" customHeight="1" x14ac:dyDescent="0.35">
      <c r="A1298">
        <v>1291</v>
      </c>
      <c r="B1298" s="76">
        <v>44235</v>
      </c>
      <c r="C1298" s="1" t="s">
        <v>4171</v>
      </c>
      <c r="D1298" s="76">
        <v>44235</v>
      </c>
      <c r="E1298" s="1" t="s">
        <v>4172</v>
      </c>
      <c r="F1298" s="1" t="s">
        <v>4173</v>
      </c>
      <c r="G1298" s="1" t="s">
        <v>123</v>
      </c>
      <c r="H1298" s="1" t="s">
        <v>124</v>
      </c>
      <c r="I1298" s="1" t="s">
        <v>125</v>
      </c>
      <c r="J1298" s="1" t="s">
        <v>3962</v>
      </c>
      <c r="K1298" s="1" t="s">
        <v>3962</v>
      </c>
      <c r="L1298">
        <f>ROUNDUP(IF(B1298&gt;$D$4,0,($D$4-B1298+1)/365),0)</f>
        <v>0</v>
      </c>
      <c r="M1298">
        <f>ROUNDUP(IF(B1298&gt;$D$5,0,($D$5-B1298+1)/365),0)</f>
        <v>1</v>
      </c>
      <c r="N1298" s="28">
        <f>IF(OR(L1298=1,M1298=1),IF(B1298+364&lt;=$D$5,(B1298+364-$D$4+1)/365,IF(B1298&gt;$D$4,($D$5-B1298+1)/365,$D$6/365)),0)</f>
        <v>0.18356164383561643</v>
      </c>
      <c r="O1298" s="28">
        <f>'Data &amp; Parameter'!$E$16*'Data &amp; Parameter'!$E$17*('Data &amp; Parameter'!$E$18+'Data &amp; Parameter'!$E$19)*'Data &amp; Parameter'!$E$20*'Data &amp; Parameter'!$E$37*N1298</f>
        <v>0.63818956679213612</v>
      </c>
      <c r="P1298">
        <f>ROUNDUP(IF(D1298&gt;$D$4,0,($D$4-D1298+1)/365),0)</f>
        <v>0</v>
      </c>
      <c r="Q1298">
        <f>ROUNDUP(IF(D1298&gt;$D$5,0,($D$5-D1298+1)/365),0)</f>
        <v>1</v>
      </c>
      <c r="R1298" s="28">
        <f>IF(OR(P1298=1,Q1298=1),IF(D1298+364&lt;=$D$5,(D1298+364-$D$4+1)/365,IF(D1298&gt;$D$4,($D$5-D1298+1)/365,$D$6/365)),0)</f>
        <v>0.18356164383561643</v>
      </c>
      <c r="S1298" s="28">
        <f>'Data &amp; Parameter'!$E$16*'Data &amp; Parameter'!$E$17*('Data &amp; Parameter'!$E$18+'Data &amp; Parameter'!$E$19)*'Data &amp; Parameter'!$E$20*'Data &amp; Parameter'!$E$37*R1298</f>
        <v>0.63818956679213612</v>
      </c>
      <c r="T1298" s="28">
        <f t="shared" si="20"/>
        <v>1.2763791335842722</v>
      </c>
    </row>
    <row r="1299" spans="1:20" ht="15.75" customHeight="1" x14ac:dyDescent="0.35">
      <c r="A1299">
        <v>1292</v>
      </c>
      <c r="B1299" s="76">
        <v>44235</v>
      </c>
      <c r="C1299" s="1" t="s">
        <v>4174</v>
      </c>
      <c r="D1299" s="76">
        <v>44235</v>
      </c>
      <c r="E1299" s="1" t="s">
        <v>4175</v>
      </c>
      <c r="F1299" s="1" t="s">
        <v>4176</v>
      </c>
      <c r="G1299" s="1" t="s">
        <v>123</v>
      </c>
      <c r="H1299" s="1" t="s">
        <v>124</v>
      </c>
      <c r="I1299" s="1" t="s">
        <v>125</v>
      </c>
      <c r="J1299" s="1" t="s">
        <v>3962</v>
      </c>
      <c r="K1299" s="1" t="s">
        <v>3962</v>
      </c>
      <c r="L1299">
        <f>ROUNDUP(IF(B1299&gt;$D$4,0,($D$4-B1299+1)/365),0)</f>
        <v>0</v>
      </c>
      <c r="M1299">
        <f>ROUNDUP(IF(B1299&gt;$D$5,0,($D$5-B1299+1)/365),0)</f>
        <v>1</v>
      </c>
      <c r="N1299" s="28">
        <f>IF(OR(L1299=1,M1299=1),IF(B1299+364&lt;=$D$5,(B1299+364-$D$4+1)/365,IF(B1299&gt;$D$4,($D$5-B1299+1)/365,$D$6/365)),0)</f>
        <v>0.18356164383561643</v>
      </c>
      <c r="O1299" s="28">
        <f>'Data &amp; Parameter'!$E$16*'Data &amp; Parameter'!$E$17*('Data &amp; Parameter'!$E$18+'Data &amp; Parameter'!$E$19)*'Data &amp; Parameter'!$E$20*'Data &amp; Parameter'!$E$37*N1299</f>
        <v>0.63818956679213612</v>
      </c>
      <c r="P1299">
        <f>ROUNDUP(IF(D1299&gt;$D$4,0,($D$4-D1299+1)/365),0)</f>
        <v>0</v>
      </c>
      <c r="Q1299">
        <f>ROUNDUP(IF(D1299&gt;$D$5,0,($D$5-D1299+1)/365),0)</f>
        <v>1</v>
      </c>
      <c r="R1299" s="28">
        <f>IF(OR(P1299=1,Q1299=1),IF(D1299+364&lt;=$D$5,(D1299+364-$D$4+1)/365,IF(D1299&gt;$D$4,($D$5-D1299+1)/365,$D$6/365)),0)</f>
        <v>0.18356164383561643</v>
      </c>
      <c r="S1299" s="28">
        <f>'Data &amp; Parameter'!$E$16*'Data &amp; Parameter'!$E$17*('Data &amp; Parameter'!$E$18+'Data &amp; Parameter'!$E$19)*'Data &amp; Parameter'!$E$20*'Data &amp; Parameter'!$E$37*R1299</f>
        <v>0.63818956679213612</v>
      </c>
      <c r="T1299" s="28">
        <f t="shared" si="20"/>
        <v>1.2763791335842722</v>
      </c>
    </row>
    <row r="1300" spans="1:20" ht="15.75" customHeight="1" x14ac:dyDescent="0.35">
      <c r="A1300">
        <v>1293</v>
      </c>
      <c r="B1300" s="76">
        <v>44235</v>
      </c>
      <c r="C1300" s="1" t="s">
        <v>4177</v>
      </c>
      <c r="D1300" s="76">
        <v>44235</v>
      </c>
      <c r="E1300" s="1" t="s">
        <v>4178</v>
      </c>
      <c r="F1300" s="1" t="s">
        <v>4179</v>
      </c>
      <c r="G1300" s="1" t="s">
        <v>123</v>
      </c>
      <c r="H1300" s="1" t="s">
        <v>124</v>
      </c>
      <c r="I1300" s="1" t="s">
        <v>125</v>
      </c>
      <c r="J1300" s="1" t="s">
        <v>3962</v>
      </c>
      <c r="K1300" s="1" t="s">
        <v>3962</v>
      </c>
      <c r="L1300">
        <f>ROUNDUP(IF(B1300&gt;$D$4,0,($D$4-B1300+1)/365),0)</f>
        <v>0</v>
      </c>
      <c r="M1300">
        <f>ROUNDUP(IF(B1300&gt;$D$5,0,($D$5-B1300+1)/365),0)</f>
        <v>1</v>
      </c>
      <c r="N1300" s="28">
        <f>IF(OR(L1300=1,M1300=1),IF(B1300+364&lt;=$D$5,(B1300+364-$D$4+1)/365,IF(B1300&gt;$D$4,($D$5-B1300+1)/365,$D$6/365)),0)</f>
        <v>0.18356164383561643</v>
      </c>
      <c r="O1300" s="28">
        <f>'Data &amp; Parameter'!$E$16*'Data &amp; Parameter'!$E$17*('Data &amp; Parameter'!$E$18+'Data &amp; Parameter'!$E$19)*'Data &amp; Parameter'!$E$20*'Data &amp; Parameter'!$E$37*N1300</f>
        <v>0.63818956679213612</v>
      </c>
      <c r="P1300">
        <f>ROUNDUP(IF(D1300&gt;$D$4,0,($D$4-D1300+1)/365),0)</f>
        <v>0</v>
      </c>
      <c r="Q1300">
        <f>ROUNDUP(IF(D1300&gt;$D$5,0,($D$5-D1300+1)/365),0)</f>
        <v>1</v>
      </c>
      <c r="R1300" s="28">
        <f>IF(OR(P1300=1,Q1300=1),IF(D1300+364&lt;=$D$5,(D1300+364-$D$4+1)/365,IF(D1300&gt;$D$4,($D$5-D1300+1)/365,$D$6/365)),0)</f>
        <v>0.18356164383561643</v>
      </c>
      <c r="S1300" s="28">
        <f>'Data &amp; Parameter'!$E$16*'Data &amp; Parameter'!$E$17*('Data &amp; Parameter'!$E$18+'Data &amp; Parameter'!$E$19)*'Data &amp; Parameter'!$E$20*'Data &amp; Parameter'!$E$37*R1300</f>
        <v>0.63818956679213612</v>
      </c>
      <c r="T1300" s="28">
        <f t="shared" si="20"/>
        <v>1.2763791335842722</v>
      </c>
    </row>
    <row r="1301" spans="1:20" ht="15.75" customHeight="1" x14ac:dyDescent="0.35">
      <c r="A1301">
        <v>1294</v>
      </c>
      <c r="B1301" s="76">
        <v>44235</v>
      </c>
      <c r="C1301" s="1" t="s">
        <v>4180</v>
      </c>
      <c r="D1301" s="76">
        <v>44235</v>
      </c>
      <c r="E1301" s="1" t="s">
        <v>4181</v>
      </c>
      <c r="F1301" s="1" t="s">
        <v>4182</v>
      </c>
      <c r="G1301" s="1" t="s">
        <v>123</v>
      </c>
      <c r="H1301" s="1" t="s">
        <v>124</v>
      </c>
      <c r="I1301" s="1" t="s">
        <v>125</v>
      </c>
      <c r="J1301" s="1" t="s">
        <v>3962</v>
      </c>
      <c r="K1301" s="1" t="s">
        <v>3962</v>
      </c>
      <c r="L1301">
        <f>ROUNDUP(IF(B1301&gt;$D$4,0,($D$4-B1301+1)/365),0)</f>
        <v>0</v>
      </c>
      <c r="M1301">
        <f>ROUNDUP(IF(B1301&gt;$D$5,0,($D$5-B1301+1)/365),0)</f>
        <v>1</v>
      </c>
      <c r="N1301" s="28">
        <f>IF(OR(L1301=1,M1301=1),IF(B1301+364&lt;=$D$5,(B1301+364-$D$4+1)/365,IF(B1301&gt;$D$4,($D$5-B1301+1)/365,$D$6/365)),0)</f>
        <v>0.18356164383561643</v>
      </c>
      <c r="O1301" s="28">
        <f>'Data &amp; Parameter'!$E$16*'Data &amp; Parameter'!$E$17*('Data &amp; Parameter'!$E$18+'Data &amp; Parameter'!$E$19)*'Data &amp; Parameter'!$E$20*'Data &amp; Parameter'!$E$37*N1301</f>
        <v>0.63818956679213612</v>
      </c>
      <c r="P1301">
        <f>ROUNDUP(IF(D1301&gt;$D$4,0,($D$4-D1301+1)/365),0)</f>
        <v>0</v>
      </c>
      <c r="Q1301">
        <f>ROUNDUP(IF(D1301&gt;$D$5,0,($D$5-D1301+1)/365),0)</f>
        <v>1</v>
      </c>
      <c r="R1301" s="28">
        <f>IF(OR(P1301=1,Q1301=1),IF(D1301+364&lt;=$D$5,(D1301+364-$D$4+1)/365,IF(D1301&gt;$D$4,($D$5-D1301+1)/365,$D$6/365)),0)</f>
        <v>0.18356164383561643</v>
      </c>
      <c r="S1301" s="28">
        <f>'Data &amp; Parameter'!$E$16*'Data &amp; Parameter'!$E$17*('Data &amp; Parameter'!$E$18+'Data &amp; Parameter'!$E$19)*'Data &amp; Parameter'!$E$20*'Data &amp; Parameter'!$E$37*R1301</f>
        <v>0.63818956679213612</v>
      </c>
      <c r="T1301" s="28">
        <f t="shared" si="20"/>
        <v>1.2763791335842722</v>
      </c>
    </row>
    <row r="1302" spans="1:20" ht="15.75" customHeight="1" x14ac:dyDescent="0.35">
      <c r="A1302">
        <v>1295</v>
      </c>
      <c r="B1302" s="76">
        <v>44235</v>
      </c>
      <c r="C1302" s="1" t="s">
        <v>4183</v>
      </c>
      <c r="D1302" s="76">
        <v>44235</v>
      </c>
      <c r="E1302" s="1" t="s">
        <v>4184</v>
      </c>
      <c r="F1302" s="1" t="s">
        <v>4185</v>
      </c>
      <c r="G1302" s="1" t="s">
        <v>123</v>
      </c>
      <c r="H1302" s="1" t="s">
        <v>124</v>
      </c>
      <c r="I1302" s="1" t="s">
        <v>125</v>
      </c>
      <c r="J1302" s="1" t="s">
        <v>3962</v>
      </c>
      <c r="K1302" s="1" t="s">
        <v>3962</v>
      </c>
      <c r="L1302">
        <f>ROUNDUP(IF(B1302&gt;$D$4,0,($D$4-B1302+1)/365),0)</f>
        <v>0</v>
      </c>
      <c r="M1302">
        <f>ROUNDUP(IF(B1302&gt;$D$5,0,($D$5-B1302+1)/365),0)</f>
        <v>1</v>
      </c>
      <c r="N1302" s="28">
        <f>IF(OR(L1302=1,M1302=1),IF(B1302+364&lt;=$D$5,(B1302+364-$D$4+1)/365,IF(B1302&gt;$D$4,($D$5-B1302+1)/365,$D$6/365)),0)</f>
        <v>0.18356164383561643</v>
      </c>
      <c r="O1302" s="28">
        <f>'Data &amp; Parameter'!$E$16*'Data &amp; Parameter'!$E$17*('Data &amp; Parameter'!$E$18+'Data &amp; Parameter'!$E$19)*'Data &amp; Parameter'!$E$20*'Data &amp; Parameter'!$E$37*N1302</f>
        <v>0.63818956679213612</v>
      </c>
      <c r="P1302">
        <f>ROUNDUP(IF(D1302&gt;$D$4,0,($D$4-D1302+1)/365),0)</f>
        <v>0</v>
      </c>
      <c r="Q1302">
        <f>ROUNDUP(IF(D1302&gt;$D$5,0,($D$5-D1302+1)/365),0)</f>
        <v>1</v>
      </c>
      <c r="R1302" s="28">
        <f>IF(OR(P1302=1,Q1302=1),IF(D1302+364&lt;=$D$5,(D1302+364-$D$4+1)/365,IF(D1302&gt;$D$4,($D$5-D1302+1)/365,$D$6/365)),0)</f>
        <v>0.18356164383561643</v>
      </c>
      <c r="S1302" s="28">
        <f>'Data &amp; Parameter'!$E$16*'Data &amp; Parameter'!$E$17*('Data &amp; Parameter'!$E$18+'Data &amp; Parameter'!$E$19)*'Data &amp; Parameter'!$E$20*'Data &amp; Parameter'!$E$37*R1302</f>
        <v>0.63818956679213612</v>
      </c>
      <c r="T1302" s="28">
        <f t="shared" si="20"/>
        <v>1.2763791335842722</v>
      </c>
    </row>
    <row r="1303" spans="1:20" ht="15.75" customHeight="1" x14ac:dyDescent="0.35">
      <c r="A1303">
        <v>1296</v>
      </c>
      <c r="B1303" s="76">
        <v>44235</v>
      </c>
      <c r="C1303" s="1" t="s">
        <v>4186</v>
      </c>
      <c r="D1303" s="76">
        <v>44235</v>
      </c>
      <c r="E1303" s="1" t="s">
        <v>4187</v>
      </c>
      <c r="F1303" s="1" t="s">
        <v>4188</v>
      </c>
      <c r="G1303" s="1" t="s">
        <v>123</v>
      </c>
      <c r="H1303" s="1" t="s">
        <v>124</v>
      </c>
      <c r="I1303" s="1" t="s">
        <v>125</v>
      </c>
      <c r="J1303" s="1" t="s">
        <v>3962</v>
      </c>
      <c r="K1303" s="1" t="s">
        <v>3962</v>
      </c>
      <c r="L1303">
        <f>ROUNDUP(IF(B1303&gt;$D$4,0,($D$4-B1303+1)/365),0)</f>
        <v>0</v>
      </c>
      <c r="M1303">
        <f>ROUNDUP(IF(B1303&gt;$D$5,0,($D$5-B1303+1)/365),0)</f>
        <v>1</v>
      </c>
      <c r="N1303" s="28">
        <f>IF(OR(L1303=1,M1303=1),IF(B1303+364&lt;=$D$5,(B1303+364-$D$4+1)/365,IF(B1303&gt;$D$4,($D$5-B1303+1)/365,$D$6/365)),0)</f>
        <v>0.18356164383561643</v>
      </c>
      <c r="O1303" s="28">
        <f>'Data &amp; Parameter'!$E$16*'Data &amp; Parameter'!$E$17*('Data &amp; Parameter'!$E$18+'Data &amp; Parameter'!$E$19)*'Data &amp; Parameter'!$E$20*'Data &amp; Parameter'!$E$37*N1303</f>
        <v>0.63818956679213612</v>
      </c>
      <c r="P1303">
        <f>ROUNDUP(IF(D1303&gt;$D$4,0,($D$4-D1303+1)/365),0)</f>
        <v>0</v>
      </c>
      <c r="Q1303">
        <f>ROUNDUP(IF(D1303&gt;$D$5,0,($D$5-D1303+1)/365),0)</f>
        <v>1</v>
      </c>
      <c r="R1303" s="28">
        <f>IF(OR(P1303=1,Q1303=1),IF(D1303+364&lt;=$D$5,(D1303+364-$D$4+1)/365,IF(D1303&gt;$D$4,($D$5-D1303+1)/365,$D$6/365)),0)</f>
        <v>0.18356164383561643</v>
      </c>
      <c r="S1303" s="28">
        <f>'Data &amp; Parameter'!$E$16*'Data &amp; Parameter'!$E$17*('Data &amp; Parameter'!$E$18+'Data &amp; Parameter'!$E$19)*'Data &amp; Parameter'!$E$20*'Data &amp; Parameter'!$E$37*R1303</f>
        <v>0.63818956679213612</v>
      </c>
      <c r="T1303" s="28">
        <f t="shared" si="20"/>
        <v>1.2763791335842722</v>
      </c>
    </row>
    <row r="1304" spans="1:20" ht="15.75" customHeight="1" x14ac:dyDescent="0.35">
      <c r="A1304">
        <v>1297</v>
      </c>
      <c r="B1304" s="76">
        <v>44235</v>
      </c>
      <c r="C1304" s="1" t="s">
        <v>4189</v>
      </c>
      <c r="D1304" s="76">
        <v>44235</v>
      </c>
      <c r="E1304" s="1" t="s">
        <v>4190</v>
      </c>
      <c r="F1304" s="1" t="s">
        <v>4191</v>
      </c>
      <c r="G1304" s="1" t="s">
        <v>123</v>
      </c>
      <c r="H1304" s="1" t="s">
        <v>124</v>
      </c>
      <c r="I1304" s="1" t="s">
        <v>125</v>
      </c>
      <c r="J1304" s="1" t="s">
        <v>3962</v>
      </c>
      <c r="K1304" s="1" t="s">
        <v>3962</v>
      </c>
      <c r="L1304">
        <f>ROUNDUP(IF(B1304&gt;$D$4,0,($D$4-B1304+1)/365),0)</f>
        <v>0</v>
      </c>
      <c r="M1304">
        <f>ROUNDUP(IF(B1304&gt;$D$5,0,($D$5-B1304+1)/365),0)</f>
        <v>1</v>
      </c>
      <c r="N1304" s="28">
        <f>IF(OR(L1304=1,M1304=1),IF(B1304+364&lt;=$D$5,(B1304+364-$D$4+1)/365,IF(B1304&gt;$D$4,($D$5-B1304+1)/365,$D$6/365)),0)</f>
        <v>0.18356164383561643</v>
      </c>
      <c r="O1304" s="28">
        <f>'Data &amp; Parameter'!$E$16*'Data &amp; Parameter'!$E$17*('Data &amp; Parameter'!$E$18+'Data &amp; Parameter'!$E$19)*'Data &amp; Parameter'!$E$20*'Data &amp; Parameter'!$E$37*N1304</f>
        <v>0.63818956679213612</v>
      </c>
      <c r="P1304">
        <f>ROUNDUP(IF(D1304&gt;$D$4,0,($D$4-D1304+1)/365),0)</f>
        <v>0</v>
      </c>
      <c r="Q1304">
        <f>ROUNDUP(IF(D1304&gt;$D$5,0,($D$5-D1304+1)/365),0)</f>
        <v>1</v>
      </c>
      <c r="R1304" s="28">
        <f>IF(OR(P1304=1,Q1304=1),IF(D1304+364&lt;=$D$5,(D1304+364-$D$4+1)/365,IF(D1304&gt;$D$4,($D$5-D1304+1)/365,$D$6/365)),0)</f>
        <v>0.18356164383561643</v>
      </c>
      <c r="S1304" s="28">
        <f>'Data &amp; Parameter'!$E$16*'Data &amp; Parameter'!$E$17*('Data &amp; Parameter'!$E$18+'Data &amp; Parameter'!$E$19)*'Data &amp; Parameter'!$E$20*'Data &amp; Parameter'!$E$37*R1304</f>
        <v>0.63818956679213612</v>
      </c>
      <c r="T1304" s="28">
        <f t="shared" si="20"/>
        <v>1.2763791335842722</v>
      </c>
    </row>
    <row r="1305" spans="1:20" ht="15.75" customHeight="1" x14ac:dyDescent="0.35">
      <c r="A1305">
        <v>1298</v>
      </c>
      <c r="B1305" s="76">
        <v>44235</v>
      </c>
      <c r="C1305" s="1" t="s">
        <v>4192</v>
      </c>
      <c r="D1305" s="76">
        <v>44235</v>
      </c>
      <c r="E1305" s="1" t="s">
        <v>4193</v>
      </c>
      <c r="F1305" s="1" t="s">
        <v>4194</v>
      </c>
      <c r="G1305" s="1" t="s">
        <v>123</v>
      </c>
      <c r="H1305" s="1" t="s">
        <v>124</v>
      </c>
      <c r="I1305" s="1" t="s">
        <v>125</v>
      </c>
      <c r="J1305" s="1" t="s">
        <v>3962</v>
      </c>
      <c r="K1305" s="1" t="s">
        <v>3962</v>
      </c>
      <c r="L1305">
        <f>ROUNDUP(IF(B1305&gt;$D$4,0,($D$4-B1305+1)/365),0)</f>
        <v>0</v>
      </c>
      <c r="M1305">
        <f>ROUNDUP(IF(B1305&gt;$D$5,0,($D$5-B1305+1)/365),0)</f>
        <v>1</v>
      </c>
      <c r="N1305" s="28">
        <f>IF(OR(L1305=1,M1305=1),IF(B1305+364&lt;=$D$5,(B1305+364-$D$4+1)/365,IF(B1305&gt;$D$4,($D$5-B1305+1)/365,$D$6/365)),0)</f>
        <v>0.18356164383561643</v>
      </c>
      <c r="O1305" s="28">
        <f>'Data &amp; Parameter'!$E$16*'Data &amp; Parameter'!$E$17*('Data &amp; Parameter'!$E$18+'Data &amp; Parameter'!$E$19)*'Data &amp; Parameter'!$E$20*'Data &amp; Parameter'!$E$37*N1305</f>
        <v>0.63818956679213612</v>
      </c>
      <c r="P1305">
        <f>ROUNDUP(IF(D1305&gt;$D$4,0,($D$4-D1305+1)/365),0)</f>
        <v>0</v>
      </c>
      <c r="Q1305">
        <f>ROUNDUP(IF(D1305&gt;$D$5,0,($D$5-D1305+1)/365),0)</f>
        <v>1</v>
      </c>
      <c r="R1305" s="28">
        <f>IF(OR(P1305=1,Q1305=1),IF(D1305+364&lt;=$D$5,(D1305+364-$D$4+1)/365,IF(D1305&gt;$D$4,($D$5-D1305+1)/365,$D$6/365)),0)</f>
        <v>0.18356164383561643</v>
      </c>
      <c r="S1305" s="28">
        <f>'Data &amp; Parameter'!$E$16*'Data &amp; Parameter'!$E$17*('Data &amp; Parameter'!$E$18+'Data &amp; Parameter'!$E$19)*'Data &amp; Parameter'!$E$20*'Data &amp; Parameter'!$E$37*R1305</f>
        <v>0.63818956679213612</v>
      </c>
      <c r="T1305" s="28">
        <f t="shared" si="20"/>
        <v>1.2763791335842722</v>
      </c>
    </row>
    <row r="1306" spans="1:20" ht="15.75" customHeight="1" x14ac:dyDescent="0.35">
      <c r="A1306">
        <v>1299</v>
      </c>
      <c r="B1306" s="76">
        <v>44235</v>
      </c>
      <c r="C1306" s="1" t="s">
        <v>4195</v>
      </c>
      <c r="D1306" s="76">
        <v>44235</v>
      </c>
      <c r="E1306" s="1" t="s">
        <v>4196</v>
      </c>
      <c r="F1306" s="1" t="s">
        <v>4197</v>
      </c>
      <c r="G1306" s="1" t="s">
        <v>123</v>
      </c>
      <c r="H1306" s="1" t="s">
        <v>124</v>
      </c>
      <c r="I1306" s="1" t="s">
        <v>125</v>
      </c>
      <c r="J1306" s="1" t="s">
        <v>3962</v>
      </c>
      <c r="K1306" s="1" t="s">
        <v>3962</v>
      </c>
      <c r="L1306">
        <f>ROUNDUP(IF(B1306&gt;$D$4,0,($D$4-B1306+1)/365),0)</f>
        <v>0</v>
      </c>
      <c r="M1306">
        <f>ROUNDUP(IF(B1306&gt;$D$5,0,($D$5-B1306+1)/365),0)</f>
        <v>1</v>
      </c>
      <c r="N1306" s="28">
        <f>IF(OR(L1306=1,M1306=1),IF(B1306+364&lt;=$D$5,(B1306+364-$D$4+1)/365,IF(B1306&gt;$D$4,($D$5-B1306+1)/365,$D$6/365)),0)</f>
        <v>0.18356164383561643</v>
      </c>
      <c r="O1306" s="28">
        <f>'Data &amp; Parameter'!$E$16*'Data &amp; Parameter'!$E$17*('Data &amp; Parameter'!$E$18+'Data &amp; Parameter'!$E$19)*'Data &amp; Parameter'!$E$20*'Data &amp; Parameter'!$E$37*N1306</f>
        <v>0.63818956679213612</v>
      </c>
      <c r="P1306">
        <f>ROUNDUP(IF(D1306&gt;$D$4,0,($D$4-D1306+1)/365),0)</f>
        <v>0</v>
      </c>
      <c r="Q1306">
        <f>ROUNDUP(IF(D1306&gt;$D$5,0,($D$5-D1306+1)/365),0)</f>
        <v>1</v>
      </c>
      <c r="R1306" s="28">
        <f>IF(OR(P1306=1,Q1306=1),IF(D1306+364&lt;=$D$5,(D1306+364-$D$4+1)/365,IF(D1306&gt;$D$4,($D$5-D1306+1)/365,$D$6/365)),0)</f>
        <v>0.18356164383561643</v>
      </c>
      <c r="S1306" s="28">
        <f>'Data &amp; Parameter'!$E$16*'Data &amp; Parameter'!$E$17*('Data &amp; Parameter'!$E$18+'Data &amp; Parameter'!$E$19)*'Data &amp; Parameter'!$E$20*'Data &amp; Parameter'!$E$37*R1306</f>
        <v>0.63818956679213612</v>
      </c>
      <c r="T1306" s="28">
        <f t="shared" si="20"/>
        <v>1.2763791335842722</v>
      </c>
    </row>
    <row r="1307" spans="1:20" ht="15.75" customHeight="1" x14ac:dyDescent="0.35">
      <c r="A1307">
        <v>1300</v>
      </c>
      <c r="B1307" s="76">
        <v>44235</v>
      </c>
      <c r="C1307" s="1" t="s">
        <v>4198</v>
      </c>
      <c r="D1307" s="76">
        <v>44235</v>
      </c>
      <c r="E1307" s="1" t="s">
        <v>4199</v>
      </c>
      <c r="F1307" s="1" t="s">
        <v>4200</v>
      </c>
      <c r="G1307" s="1" t="s">
        <v>123</v>
      </c>
      <c r="H1307" s="1" t="s">
        <v>124</v>
      </c>
      <c r="I1307" s="1" t="s">
        <v>125</v>
      </c>
      <c r="J1307" s="1" t="s">
        <v>3962</v>
      </c>
      <c r="K1307" s="1" t="s">
        <v>3962</v>
      </c>
      <c r="L1307">
        <f>ROUNDUP(IF(B1307&gt;$D$4,0,($D$4-B1307+1)/365),0)</f>
        <v>0</v>
      </c>
      <c r="M1307">
        <f>ROUNDUP(IF(B1307&gt;$D$5,0,($D$5-B1307+1)/365),0)</f>
        <v>1</v>
      </c>
      <c r="N1307" s="28">
        <f>IF(OR(L1307=1,M1307=1),IF(B1307+364&lt;=$D$5,(B1307+364-$D$4+1)/365,IF(B1307&gt;$D$4,($D$5-B1307+1)/365,$D$6/365)),0)</f>
        <v>0.18356164383561643</v>
      </c>
      <c r="O1307" s="28">
        <f>'Data &amp; Parameter'!$E$16*'Data &amp; Parameter'!$E$17*('Data &amp; Parameter'!$E$18+'Data &amp; Parameter'!$E$19)*'Data &amp; Parameter'!$E$20*'Data &amp; Parameter'!$E$37*N1307</f>
        <v>0.63818956679213612</v>
      </c>
      <c r="P1307">
        <f>ROUNDUP(IF(D1307&gt;$D$4,0,($D$4-D1307+1)/365),0)</f>
        <v>0</v>
      </c>
      <c r="Q1307">
        <f>ROUNDUP(IF(D1307&gt;$D$5,0,($D$5-D1307+1)/365),0)</f>
        <v>1</v>
      </c>
      <c r="R1307" s="28">
        <f>IF(OR(P1307=1,Q1307=1),IF(D1307+364&lt;=$D$5,(D1307+364-$D$4+1)/365,IF(D1307&gt;$D$4,($D$5-D1307+1)/365,$D$6/365)),0)</f>
        <v>0.18356164383561643</v>
      </c>
      <c r="S1307" s="28">
        <f>'Data &amp; Parameter'!$E$16*'Data &amp; Parameter'!$E$17*('Data &amp; Parameter'!$E$18+'Data &amp; Parameter'!$E$19)*'Data &amp; Parameter'!$E$20*'Data &amp; Parameter'!$E$37*R1307</f>
        <v>0.63818956679213612</v>
      </c>
      <c r="T1307" s="28">
        <f t="shared" si="20"/>
        <v>1.2763791335842722</v>
      </c>
    </row>
    <row r="1308" spans="1:20" ht="15.75" customHeight="1" x14ac:dyDescent="0.35">
      <c r="A1308">
        <v>1301</v>
      </c>
      <c r="B1308" s="76">
        <v>44235</v>
      </c>
      <c r="C1308" s="1" t="s">
        <v>4201</v>
      </c>
      <c r="D1308" s="76">
        <v>44235</v>
      </c>
      <c r="E1308" s="1" t="s">
        <v>4202</v>
      </c>
      <c r="F1308" s="1" t="s">
        <v>4203</v>
      </c>
      <c r="G1308" s="1" t="s">
        <v>123</v>
      </c>
      <c r="H1308" s="1" t="s">
        <v>124</v>
      </c>
      <c r="I1308" s="1" t="s">
        <v>125</v>
      </c>
      <c r="J1308" s="1" t="s">
        <v>3962</v>
      </c>
      <c r="K1308" s="1" t="s">
        <v>3962</v>
      </c>
      <c r="L1308">
        <f>ROUNDUP(IF(B1308&gt;$D$4,0,($D$4-B1308+1)/365),0)</f>
        <v>0</v>
      </c>
      <c r="M1308">
        <f>ROUNDUP(IF(B1308&gt;$D$5,0,($D$5-B1308+1)/365),0)</f>
        <v>1</v>
      </c>
      <c r="N1308" s="28">
        <f>IF(OR(L1308=1,M1308=1),IF(B1308+364&lt;=$D$5,(B1308+364-$D$4+1)/365,IF(B1308&gt;$D$4,($D$5-B1308+1)/365,$D$6/365)),0)</f>
        <v>0.18356164383561643</v>
      </c>
      <c r="O1308" s="28">
        <f>'Data &amp; Parameter'!$E$16*'Data &amp; Parameter'!$E$17*('Data &amp; Parameter'!$E$18+'Data &amp; Parameter'!$E$19)*'Data &amp; Parameter'!$E$20*'Data &amp; Parameter'!$E$37*N1308</f>
        <v>0.63818956679213612</v>
      </c>
      <c r="P1308">
        <f>ROUNDUP(IF(D1308&gt;$D$4,0,($D$4-D1308+1)/365),0)</f>
        <v>0</v>
      </c>
      <c r="Q1308">
        <f>ROUNDUP(IF(D1308&gt;$D$5,0,($D$5-D1308+1)/365),0)</f>
        <v>1</v>
      </c>
      <c r="R1308" s="28">
        <f>IF(OR(P1308=1,Q1308=1),IF(D1308+364&lt;=$D$5,(D1308+364-$D$4+1)/365,IF(D1308&gt;$D$4,($D$5-D1308+1)/365,$D$6/365)),0)</f>
        <v>0.18356164383561643</v>
      </c>
      <c r="S1308" s="28">
        <f>'Data &amp; Parameter'!$E$16*'Data &amp; Parameter'!$E$17*('Data &amp; Parameter'!$E$18+'Data &amp; Parameter'!$E$19)*'Data &amp; Parameter'!$E$20*'Data &amp; Parameter'!$E$37*R1308</f>
        <v>0.63818956679213612</v>
      </c>
      <c r="T1308" s="28">
        <f t="shared" si="20"/>
        <v>1.2763791335842722</v>
      </c>
    </row>
    <row r="1309" spans="1:20" ht="15.75" customHeight="1" x14ac:dyDescent="0.35">
      <c r="A1309">
        <v>1302</v>
      </c>
      <c r="B1309" s="76">
        <v>44235</v>
      </c>
      <c r="C1309" s="1" t="s">
        <v>4204</v>
      </c>
      <c r="D1309" s="76">
        <v>44235</v>
      </c>
      <c r="E1309" s="1" t="s">
        <v>4205</v>
      </c>
      <c r="F1309" s="1" t="s">
        <v>4206</v>
      </c>
      <c r="G1309" s="1" t="s">
        <v>123</v>
      </c>
      <c r="H1309" s="1" t="s">
        <v>124</v>
      </c>
      <c r="I1309" s="1" t="s">
        <v>125</v>
      </c>
      <c r="J1309" s="1" t="s">
        <v>3962</v>
      </c>
      <c r="K1309" s="1" t="s">
        <v>3962</v>
      </c>
      <c r="L1309">
        <f>ROUNDUP(IF(B1309&gt;$D$4,0,($D$4-B1309+1)/365),0)</f>
        <v>0</v>
      </c>
      <c r="M1309">
        <f>ROUNDUP(IF(B1309&gt;$D$5,0,($D$5-B1309+1)/365),0)</f>
        <v>1</v>
      </c>
      <c r="N1309" s="28">
        <f>IF(OR(L1309=1,M1309=1),IF(B1309+364&lt;=$D$5,(B1309+364-$D$4+1)/365,IF(B1309&gt;$D$4,($D$5-B1309+1)/365,$D$6/365)),0)</f>
        <v>0.18356164383561643</v>
      </c>
      <c r="O1309" s="28">
        <f>'Data &amp; Parameter'!$E$16*'Data &amp; Parameter'!$E$17*('Data &amp; Parameter'!$E$18+'Data &amp; Parameter'!$E$19)*'Data &amp; Parameter'!$E$20*'Data &amp; Parameter'!$E$37*N1309</f>
        <v>0.63818956679213612</v>
      </c>
      <c r="P1309">
        <f>ROUNDUP(IF(D1309&gt;$D$4,0,($D$4-D1309+1)/365),0)</f>
        <v>0</v>
      </c>
      <c r="Q1309">
        <f>ROUNDUP(IF(D1309&gt;$D$5,0,($D$5-D1309+1)/365),0)</f>
        <v>1</v>
      </c>
      <c r="R1309" s="28">
        <f>IF(OR(P1309=1,Q1309=1),IF(D1309+364&lt;=$D$5,(D1309+364-$D$4+1)/365,IF(D1309&gt;$D$4,($D$5-D1309+1)/365,$D$6/365)),0)</f>
        <v>0.18356164383561643</v>
      </c>
      <c r="S1309" s="28">
        <f>'Data &amp; Parameter'!$E$16*'Data &amp; Parameter'!$E$17*('Data &amp; Parameter'!$E$18+'Data &amp; Parameter'!$E$19)*'Data &amp; Parameter'!$E$20*'Data &amp; Parameter'!$E$37*R1309</f>
        <v>0.63818956679213612</v>
      </c>
      <c r="T1309" s="28">
        <f t="shared" si="20"/>
        <v>1.2763791335842722</v>
      </c>
    </row>
    <row r="1310" spans="1:20" ht="15.75" customHeight="1" x14ac:dyDescent="0.35">
      <c r="A1310">
        <v>1303</v>
      </c>
      <c r="B1310" s="76">
        <v>44235</v>
      </c>
      <c r="C1310" s="1" t="s">
        <v>4207</v>
      </c>
      <c r="D1310" s="76">
        <v>44235</v>
      </c>
      <c r="E1310" s="1" t="s">
        <v>4208</v>
      </c>
      <c r="F1310" s="1" t="s">
        <v>4209</v>
      </c>
      <c r="G1310" s="1" t="s">
        <v>123</v>
      </c>
      <c r="H1310" s="1" t="s">
        <v>124</v>
      </c>
      <c r="I1310" s="1" t="s">
        <v>125</v>
      </c>
      <c r="J1310" s="1" t="s">
        <v>3962</v>
      </c>
      <c r="K1310" s="1" t="s">
        <v>3962</v>
      </c>
      <c r="L1310">
        <f>ROUNDUP(IF(B1310&gt;$D$4,0,($D$4-B1310+1)/365),0)</f>
        <v>0</v>
      </c>
      <c r="M1310">
        <f>ROUNDUP(IF(B1310&gt;$D$5,0,($D$5-B1310+1)/365),0)</f>
        <v>1</v>
      </c>
      <c r="N1310" s="28">
        <f>IF(OR(L1310=1,M1310=1),IF(B1310+364&lt;=$D$5,(B1310+364-$D$4+1)/365,IF(B1310&gt;$D$4,($D$5-B1310+1)/365,$D$6/365)),0)</f>
        <v>0.18356164383561643</v>
      </c>
      <c r="O1310" s="28">
        <f>'Data &amp; Parameter'!$E$16*'Data &amp; Parameter'!$E$17*('Data &amp; Parameter'!$E$18+'Data &amp; Parameter'!$E$19)*'Data &amp; Parameter'!$E$20*'Data &amp; Parameter'!$E$37*N1310</f>
        <v>0.63818956679213612</v>
      </c>
      <c r="P1310">
        <f>ROUNDUP(IF(D1310&gt;$D$4,0,($D$4-D1310+1)/365),0)</f>
        <v>0</v>
      </c>
      <c r="Q1310">
        <f>ROUNDUP(IF(D1310&gt;$D$5,0,($D$5-D1310+1)/365),0)</f>
        <v>1</v>
      </c>
      <c r="R1310" s="28">
        <f>IF(OR(P1310=1,Q1310=1),IF(D1310+364&lt;=$D$5,(D1310+364-$D$4+1)/365,IF(D1310&gt;$D$4,($D$5-D1310+1)/365,$D$6/365)),0)</f>
        <v>0.18356164383561643</v>
      </c>
      <c r="S1310" s="28">
        <f>'Data &amp; Parameter'!$E$16*'Data &amp; Parameter'!$E$17*('Data &amp; Parameter'!$E$18+'Data &amp; Parameter'!$E$19)*'Data &amp; Parameter'!$E$20*'Data &amp; Parameter'!$E$37*R1310</f>
        <v>0.63818956679213612</v>
      </c>
      <c r="T1310" s="28">
        <f t="shared" si="20"/>
        <v>1.2763791335842722</v>
      </c>
    </row>
    <row r="1311" spans="1:20" ht="15.75" customHeight="1" x14ac:dyDescent="0.35">
      <c r="A1311">
        <v>1304</v>
      </c>
      <c r="B1311" s="76">
        <v>44235</v>
      </c>
      <c r="C1311" s="1" t="s">
        <v>4210</v>
      </c>
      <c r="D1311" s="76">
        <v>44235</v>
      </c>
      <c r="E1311" s="1" t="s">
        <v>4211</v>
      </c>
      <c r="F1311" s="1" t="s">
        <v>4212</v>
      </c>
      <c r="G1311" s="1" t="s">
        <v>123</v>
      </c>
      <c r="H1311" s="1" t="s">
        <v>124</v>
      </c>
      <c r="I1311" s="1" t="s">
        <v>125</v>
      </c>
      <c r="J1311" s="1" t="s">
        <v>3962</v>
      </c>
      <c r="K1311" s="1" t="s">
        <v>3962</v>
      </c>
      <c r="L1311">
        <f>ROUNDUP(IF(B1311&gt;$D$4,0,($D$4-B1311+1)/365),0)</f>
        <v>0</v>
      </c>
      <c r="M1311">
        <f>ROUNDUP(IF(B1311&gt;$D$5,0,($D$5-B1311+1)/365),0)</f>
        <v>1</v>
      </c>
      <c r="N1311" s="28">
        <f>IF(OR(L1311=1,M1311=1),IF(B1311+364&lt;=$D$5,(B1311+364-$D$4+1)/365,IF(B1311&gt;$D$4,($D$5-B1311+1)/365,$D$6/365)),0)</f>
        <v>0.18356164383561643</v>
      </c>
      <c r="O1311" s="28">
        <f>'Data &amp; Parameter'!$E$16*'Data &amp; Parameter'!$E$17*('Data &amp; Parameter'!$E$18+'Data &amp; Parameter'!$E$19)*'Data &amp; Parameter'!$E$20*'Data &amp; Parameter'!$E$37*N1311</f>
        <v>0.63818956679213612</v>
      </c>
      <c r="P1311">
        <f>ROUNDUP(IF(D1311&gt;$D$4,0,($D$4-D1311+1)/365),0)</f>
        <v>0</v>
      </c>
      <c r="Q1311">
        <f>ROUNDUP(IF(D1311&gt;$D$5,0,($D$5-D1311+1)/365),0)</f>
        <v>1</v>
      </c>
      <c r="R1311" s="28">
        <f>IF(OR(P1311=1,Q1311=1),IF(D1311+364&lt;=$D$5,(D1311+364-$D$4+1)/365,IF(D1311&gt;$D$4,($D$5-D1311+1)/365,$D$6/365)),0)</f>
        <v>0.18356164383561643</v>
      </c>
      <c r="S1311" s="28">
        <f>'Data &amp; Parameter'!$E$16*'Data &amp; Parameter'!$E$17*('Data &amp; Parameter'!$E$18+'Data &amp; Parameter'!$E$19)*'Data &amp; Parameter'!$E$20*'Data &amp; Parameter'!$E$37*R1311</f>
        <v>0.63818956679213612</v>
      </c>
      <c r="T1311" s="28">
        <f t="shared" si="20"/>
        <v>1.2763791335842722</v>
      </c>
    </row>
    <row r="1312" spans="1:20" ht="15.75" customHeight="1" x14ac:dyDescent="0.35">
      <c r="A1312">
        <v>1305</v>
      </c>
      <c r="B1312" s="76">
        <v>44235</v>
      </c>
      <c r="C1312" s="1" t="s">
        <v>4213</v>
      </c>
      <c r="D1312" s="76">
        <v>44235</v>
      </c>
      <c r="E1312" s="1" t="s">
        <v>4214</v>
      </c>
      <c r="F1312" s="1" t="s">
        <v>4215</v>
      </c>
      <c r="G1312" s="1" t="s">
        <v>123</v>
      </c>
      <c r="H1312" s="1" t="s">
        <v>124</v>
      </c>
      <c r="I1312" s="1" t="s">
        <v>125</v>
      </c>
      <c r="J1312" s="1" t="s">
        <v>1982</v>
      </c>
      <c r="K1312" s="1" t="s">
        <v>3977</v>
      </c>
      <c r="L1312">
        <f>ROUNDUP(IF(B1312&gt;$D$4,0,($D$4-B1312+1)/365),0)</f>
        <v>0</v>
      </c>
      <c r="M1312">
        <f>ROUNDUP(IF(B1312&gt;$D$5,0,($D$5-B1312+1)/365),0)</f>
        <v>1</v>
      </c>
      <c r="N1312" s="28">
        <f>IF(OR(L1312=1,M1312=1),IF(B1312+364&lt;=$D$5,(B1312+364-$D$4+1)/365,IF(B1312&gt;$D$4,($D$5-B1312+1)/365,$D$6/365)),0)</f>
        <v>0.18356164383561643</v>
      </c>
      <c r="O1312" s="28">
        <f>'Data &amp; Parameter'!$E$16*'Data &amp; Parameter'!$E$17*('Data &amp; Parameter'!$E$18+'Data &amp; Parameter'!$E$19)*'Data &amp; Parameter'!$E$20*'Data &amp; Parameter'!$E$37*N1312</f>
        <v>0.63818956679213612</v>
      </c>
      <c r="P1312">
        <f>ROUNDUP(IF(D1312&gt;$D$4,0,($D$4-D1312+1)/365),0)</f>
        <v>0</v>
      </c>
      <c r="Q1312">
        <f>ROUNDUP(IF(D1312&gt;$D$5,0,($D$5-D1312+1)/365),0)</f>
        <v>1</v>
      </c>
      <c r="R1312" s="28">
        <f>IF(OR(P1312=1,Q1312=1),IF(D1312+364&lt;=$D$5,(D1312+364-$D$4+1)/365,IF(D1312&gt;$D$4,($D$5-D1312+1)/365,$D$6/365)),0)</f>
        <v>0.18356164383561643</v>
      </c>
      <c r="S1312" s="28">
        <f>'Data &amp; Parameter'!$E$16*'Data &amp; Parameter'!$E$17*('Data &amp; Parameter'!$E$18+'Data &amp; Parameter'!$E$19)*'Data &amp; Parameter'!$E$20*'Data &amp; Parameter'!$E$37*R1312</f>
        <v>0.63818956679213612</v>
      </c>
      <c r="T1312" s="28">
        <f t="shared" si="20"/>
        <v>1.2763791335842722</v>
      </c>
    </row>
    <row r="1313" spans="1:20" ht="15.75" customHeight="1" x14ac:dyDescent="0.35">
      <c r="A1313">
        <v>1306</v>
      </c>
      <c r="B1313" s="76">
        <v>44235</v>
      </c>
      <c r="C1313" s="1" t="s">
        <v>4216</v>
      </c>
      <c r="D1313" s="76">
        <v>44235</v>
      </c>
      <c r="E1313" s="1" t="s">
        <v>4217</v>
      </c>
      <c r="F1313" s="1" t="s">
        <v>4218</v>
      </c>
      <c r="G1313" s="1" t="s">
        <v>123</v>
      </c>
      <c r="H1313" s="1" t="s">
        <v>124</v>
      </c>
      <c r="I1313" s="1" t="s">
        <v>125</v>
      </c>
      <c r="J1313" s="1" t="s">
        <v>4219</v>
      </c>
      <c r="K1313" s="1" t="s">
        <v>3977</v>
      </c>
      <c r="L1313">
        <f>ROUNDUP(IF(B1313&gt;$D$4,0,($D$4-B1313+1)/365),0)</f>
        <v>0</v>
      </c>
      <c r="M1313">
        <f>ROUNDUP(IF(B1313&gt;$D$5,0,($D$5-B1313+1)/365),0)</f>
        <v>1</v>
      </c>
      <c r="N1313" s="28">
        <f>IF(OR(L1313=1,M1313=1),IF(B1313+364&lt;=$D$5,(B1313+364-$D$4+1)/365,IF(B1313&gt;$D$4,($D$5-B1313+1)/365,$D$6/365)),0)</f>
        <v>0.18356164383561643</v>
      </c>
      <c r="O1313" s="28">
        <f>'Data &amp; Parameter'!$E$16*'Data &amp; Parameter'!$E$17*('Data &amp; Parameter'!$E$18+'Data &amp; Parameter'!$E$19)*'Data &amp; Parameter'!$E$20*'Data &amp; Parameter'!$E$37*N1313</f>
        <v>0.63818956679213612</v>
      </c>
      <c r="P1313">
        <f>ROUNDUP(IF(D1313&gt;$D$4,0,($D$4-D1313+1)/365),0)</f>
        <v>0</v>
      </c>
      <c r="Q1313">
        <f>ROUNDUP(IF(D1313&gt;$D$5,0,($D$5-D1313+1)/365),0)</f>
        <v>1</v>
      </c>
      <c r="R1313" s="28">
        <f>IF(OR(P1313=1,Q1313=1),IF(D1313+364&lt;=$D$5,(D1313+364-$D$4+1)/365,IF(D1313&gt;$D$4,($D$5-D1313+1)/365,$D$6/365)),0)</f>
        <v>0.18356164383561643</v>
      </c>
      <c r="S1313" s="28">
        <f>'Data &amp; Parameter'!$E$16*'Data &amp; Parameter'!$E$17*('Data &amp; Parameter'!$E$18+'Data &amp; Parameter'!$E$19)*'Data &amp; Parameter'!$E$20*'Data &amp; Parameter'!$E$37*R1313</f>
        <v>0.63818956679213612</v>
      </c>
      <c r="T1313" s="28">
        <f t="shared" si="20"/>
        <v>1.2763791335842722</v>
      </c>
    </row>
    <row r="1314" spans="1:20" ht="15.75" customHeight="1" x14ac:dyDescent="0.35">
      <c r="A1314">
        <v>1307</v>
      </c>
      <c r="B1314" s="76">
        <v>44235</v>
      </c>
      <c r="C1314" s="1" t="s">
        <v>4220</v>
      </c>
      <c r="D1314" s="76">
        <v>44235</v>
      </c>
      <c r="E1314" s="1" t="s">
        <v>4221</v>
      </c>
      <c r="F1314" s="1" t="s">
        <v>4222</v>
      </c>
      <c r="G1314" s="1" t="s">
        <v>123</v>
      </c>
      <c r="H1314" s="1" t="s">
        <v>124</v>
      </c>
      <c r="I1314" s="1" t="s">
        <v>125</v>
      </c>
      <c r="J1314" s="1" t="s">
        <v>1982</v>
      </c>
      <c r="K1314" s="1" t="s">
        <v>3977</v>
      </c>
      <c r="L1314">
        <f>ROUNDUP(IF(B1314&gt;$D$4,0,($D$4-B1314+1)/365),0)</f>
        <v>0</v>
      </c>
      <c r="M1314">
        <f>ROUNDUP(IF(B1314&gt;$D$5,0,($D$5-B1314+1)/365),0)</f>
        <v>1</v>
      </c>
      <c r="N1314" s="28">
        <f>IF(OR(L1314=1,M1314=1),IF(B1314+364&lt;=$D$5,(B1314+364-$D$4+1)/365,IF(B1314&gt;$D$4,($D$5-B1314+1)/365,$D$6/365)),0)</f>
        <v>0.18356164383561643</v>
      </c>
      <c r="O1314" s="28">
        <f>'Data &amp; Parameter'!$E$16*'Data &amp; Parameter'!$E$17*('Data &amp; Parameter'!$E$18+'Data &amp; Parameter'!$E$19)*'Data &amp; Parameter'!$E$20*'Data &amp; Parameter'!$E$37*N1314</f>
        <v>0.63818956679213612</v>
      </c>
      <c r="P1314">
        <f>ROUNDUP(IF(D1314&gt;$D$4,0,($D$4-D1314+1)/365),0)</f>
        <v>0</v>
      </c>
      <c r="Q1314">
        <f>ROUNDUP(IF(D1314&gt;$D$5,0,($D$5-D1314+1)/365),0)</f>
        <v>1</v>
      </c>
      <c r="R1314" s="28">
        <f>IF(OR(P1314=1,Q1314=1),IF(D1314+364&lt;=$D$5,(D1314+364-$D$4+1)/365,IF(D1314&gt;$D$4,($D$5-D1314+1)/365,$D$6/365)),0)</f>
        <v>0.18356164383561643</v>
      </c>
      <c r="S1314" s="28">
        <f>'Data &amp; Parameter'!$E$16*'Data &amp; Parameter'!$E$17*('Data &amp; Parameter'!$E$18+'Data &amp; Parameter'!$E$19)*'Data &amp; Parameter'!$E$20*'Data &amp; Parameter'!$E$37*R1314</f>
        <v>0.63818956679213612</v>
      </c>
      <c r="T1314" s="28">
        <f t="shared" si="20"/>
        <v>1.2763791335842722</v>
      </c>
    </row>
    <row r="1315" spans="1:20" ht="15.75" customHeight="1" x14ac:dyDescent="0.35">
      <c r="A1315">
        <v>1308</v>
      </c>
      <c r="B1315" s="76">
        <v>44235</v>
      </c>
      <c r="C1315" s="1" t="s">
        <v>4223</v>
      </c>
      <c r="D1315" s="76">
        <v>44235</v>
      </c>
      <c r="E1315" s="1" t="s">
        <v>4224</v>
      </c>
      <c r="F1315" s="1" t="s">
        <v>4225</v>
      </c>
      <c r="G1315" s="1" t="s">
        <v>123</v>
      </c>
      <c r="H1315" s="1" t="s">
        <v>124</v>
      </c>
      <c r="I1315" s="1" t="s">
        <v>125</v>
      </c>
      <c r="J1315" s="1" t="s">
        <v>1982</v>
      </c>
      <c r="K1315" s="1" t="s">
        <v>3977</v>
      </c>
      <c r="L1315">
        <f>ROUNDUP(IF(B1315&gt;$D$4,0,($D$4-B1315+1)/365),0)</f>
        <v>0</v>
      </c>
      <c r="M1315">
        <f>ROUNDUP(IF(B1315&gt;$D$5,0,($D$5-B1315+1)/365),0)</f>
        <v>1</v>
      </c>
      <c r="N1315" s="28">
        <f>IF(OR(L1315=1,M1315=1),IF(B1315+364&lt;=$D$5,(B1315+364-$D$4+1)/365,IF(B1315&gt;$D$4,($D$5-B1315+1)/365,$D$6/365)),0)</f>
        <v>0.18356164383561643</v>
      </c>
      <c r="O1315" s="28">
        <f>'Data &amp; Parameter'!$E$16*'Data &amp; Parameter'!$E$17*('Data &amp; Parameter'!$E$18+'Data &amp; Parameter'!$E$19)*'Data &amp; Parameter'!$E$20*'Data &amp; Parameter'!$E$37*N1315</f>
        <v>0.63818956679213612</v>
      </c>
      <c r="P1315">
        <f>ROUNDUP(IF(D1315&gt;$D$4,0,($D$4-D1315+1)/365),0)</f>
        <v>0</v>
      </c>
      <c r="Q1315">
        <f>ROUNDUP(IF(D1315&gt;$D$5,0,($D$5-D1315+1)/365),0)</f>
        <v>1</v>
      </c>
      <c r="R1315" s="28">
        <f>IF(OR(P1315=1,Q1315=1),IF(D1315+364&lt;=$D$5,(D1315+364-$D$4+1)/365,IF(D1315&gt;$D$4,($D$5-D1315+1)/365,$D$6/365)),0)</f>
        <v>0.18356164383561643</v>
      </c>
      <c r="S1315" s="28">
        <f>'Data &amp; Parameter'!$E$16*'Data &amp; Parameter'!$E$17*('Data &amp; Parameter'!$E$18+'Data &amp; Parameter'!$E$19)*'Data &amp; Parameter'!$E$20*'Data &amp; Parameter'!$E$37*R1315</f>
        <v>0.63818956679213612</v>
      </c>
      <c r="T1315" s="28">
        <f t="shared" si="20"/>
        <v>1.2763791335842722</v>
      </c>
    </row>
    <row r="1316" spans="1:20" ht="15.75" customHeight="1" x14ac:dyDescent="0.35">
      <c r="A1316">
        <v>1309</v>
      </c>
      <c r="B1316" s="76">
        <v>44235</v>
      </c>
      <c r="C1316" s="1" t="s">
        <v>4226</v>
      </c>
      <c r="D1316" s="76">
        <v>44235</v>
      </c>
      <c r="E1316" s="1" t="s">
        <v>4227</v>
      </c>
      <c r="F1316" s="1" t="s">
        <v>4228</v>
      </c>
      <c r="G1316" s="1" t="s">
        <v>123</v>
      </c>
      <c r="H1316" s="1" t="s">
        <v>124</v>
      </c>
      <c r="I1316" s="1" t="s">
        <v>125</v>
      </c>
      <c r="J1316" s="1" t="s">
        <v>1982</v>
      </c>
      <c r="K1316" s="1" t="s">
        <v>3977</v>
      </c>
      <c r="L1316">
        <f>ROUNDUP(IF(B1316&gt;$D$4,0,($D$4-B1316+1)/365),0)</f>
        <v>0</v>
      </c>
      <c r="M1316">
        <f>ROUNDUP(IF(B1316&gt;$D$5,0,($D$5-B1316+1)/365),0)</f>
        <v>1</v>
      </c>
      <c r="N1316" s="28">
        <f>IF(OR(L1316=1,M1316=1),IF(B1316+364&lt;=$D$5,(B1316+364-$D$4+1)/365,IF(B1316&gt;$D$4,($D$5-B1316+1)/365,$D$6/365)),0)</f>
        <v>0.18356164383561643</v>
      </c>
      <c r="O1316" s="28">
        <f>'Data &amp; Parameter'!$E$16*'Data &amp; Parameter'!$E$17*('Data &amp; Parameter'!$E$18+'Data &amp; Parameter'!$E$19)*'Data &amp; Parameter'!$E$20*'Data &amp; Parameter'!$E$37*N1316</f>
        <v>0.63818956679213612</v>
      </c>
      <c r="P1316">
        <f>ROUNDUP(IF(D1316&gt;$D$4,0,($D$4-D1316+1)/365),0)</f>
        <v>0</v>
      </c>
      <c r="Q1316">
        <f>ROUNDUP(IF(D1316&gt;$D$5,0,($D$5-D1316+1)/365),0)</f>
        <v>1</v>
      </c>
      <c r="R1316" s="28">
        <f>IF(OR(P1316=1,Q1316=1),IF(D1316+364&lt;=$D$5,(D1316+364-$D$4+1)/365,IF(D1316&gt;$D$4,($D$5-D1316+1)/365,$D$6/365)),0)</f>
        <v>0.18356164383561643</v>
      </c>
      <c r="S1316" s="28">
        <f>'Data &amp; Parameter'!$E$16*'Data &amp; Parameter'!$E$17*('Data &amp; Parameter'!$E$18+'Data &amp; Parameter'!$E$19)*'Data &amp; Parameter'!$E$20*'Data &amp; Parameter'!$E$37*R1316</f>
        <v>0.63818956679213612</v>
      </c>
      <c r="T1316" s="28">
        <f t="shared" si="20"/>
        <v>1.2763791335842722</v>
      </c>
    </row>
    <row r="1317" spans="1:20" ht="15.75" customHeight="1" x14ac:dyDescent="0.35">
      <c r="A1317">
        <v>1310</v>
      </c>
      <c r="B1317" s="76">
        <v>44235</v>
      </c>
      <c r="C1317" s="1" t="s">
        <v>4229</v>
      </c>
      <c r="D1317" s="76">
        <v>44235</v>
      </c>
      <c r="E1317" s="1" t="s">
        <v>4230</v>
      </c>
      <c r="F1317" s="1" t="s">
        <v>4231</v>
      </c>
      <c r="G1317" s="1" t="s">
        <v>123</v>
      </c>
      <c r="H1317" s="1" t="s">
        <v>124</v>
      </c>
      <c r="I1317" s="1" t="s">
        <v>125</v>
      </c>
      <c r="J1317" s="1" t="s">
        <v>1982</v>
      </c>
      <c r="K1317" s="1" t="s">
        <v>3977</v>
      </c>
      <c r="L1317">
        <f>ROUNDUP(IF(B1317&gt;$D$4,0,($D$4-B1317+1)/365),0)</f>
        <v>0</v>
      </c>
      <c r="M1317">
        <f>ROUNDUP(IF(B1317&gt;$D$5,0,($D$5-B1317+1)/365),0)</f>
        <v>1</v>
      </c>
      <c r="N1317" s="28">
        <f>IF(OR(L1317=1,M1317=1),IF(B1317+364&lt;=$D$5,(B1317+364-$D$4+1)/365,IF(B1317&gt;$D$4,($D$5-B1317+1)/365,$D$6/365)),0)</f>
        <v>0.18356164383561643</v>
      </c>
      <c r="O1317" s="28">
        <f>'Data &amp; Parameter'!$E$16*'Data &amp; Parameter'!$E$17*('Data &amp; Parameter'!$E$18+'Data &amp; Parameter'!$E$19)*'Data &amp; Parameter'!$E$20*'Data &amp; Parameter'!$E$37*N1317</f>
        <v>0.63818956679213612</v>
      </c>
      <c r="P1317">
        <f>ROUNDUP(IF(D1317&gt;$D$4,0,($D$4-D1317+1)/365),0)</f>
        <v>0</v>
      </c>
      <c r="Q1317">
        <f>ROUNDUP(IF(D1317&gt;$D$5,0,($D$5-D1317+1)/365),0)</f>
        <v>1</v>
      </c>
      <c r="R1317" s="28">
        <f>IF(OR(P1317=1,Q1317=1),IF(D1317+364&lt;=$D$5,(D1317+364-$D$4+1)/365,IF(D1317&gt;$D$4,($D$5-D1317+1)/365,$D$6/365)),0)</f>
        <v>0.18356164383561643</v>
      </c>
      <c r="S1317" s="28">
        <f>'Data &amp; Parameter'!$E$16*'Data &amp; Parameter'!$E$17*('Data &amp; Parameter'!$E$18+'Data &amp; Parameter'!$E$19)*'Data &amp; Parameter'!$E$20*'Data &amp; Parameter'!$E$37*R1317</f>
        <v>0.63818956679213612</v>
      </c>
      <c r="T1317" s="28">
        <f t="shared" si="20"/>
        <v>1.2763791335842722</v>
      </c>
    </row>
    <row r="1318" spans="1:20" ht="15.75" customHeight="1" x14ac:dyDescent="0.35">
      <c r="A1318">
        <v>1311</v>
      </c>
      <c r="B1318" s="76">
        <v>44235</v>
      </c>
      <c r="C1318" s="1" t="s">
        <v>4232</v>
      </c>
      <c r="D1318" s="76">
        <v>44235</v>
      </c>
      <c r="E1318" s="1" t="s">
        <v>4233</v>
      </c>
      <c r="F1318" s="1" t="s">
        <v>4234</v>
      </c>
      <c r="G1318" s="1" t="s">
        <v>123</v>
      </c>
      <c r="H1318" s="1" t="s">
        <v>124</v>
      </c>
      <c r="I1318" s="1" t="s">
        <v>125</v>
      </c>
      <c r="J1318" s="1" t="s">
        <v>1982</v>
      </c>
      <c r="K1318" s="1" t="s">
        <v>3977</v>
      </c>
      <c r="L1318">
        <f>ROUNDUP(IF(B1318&gt;$D$4,0,($D$4-B1318+1)/365),0)</f>
        <v>0</v>
      </c>
      <c r="M1318">
        <f>ROUNDUP(IF(B1318&gt;$D$5,0,($D$5-B1318+1)/365),0)</f>
        <v>1</v>
      </c>
      <c r="N1318" s="28">
        <f>IF(OR(L1318=1,M1318=1),IF(B1318+364&lt;=$D$5,(B1318+364-$D$4+1)/365,IF(B1318&gt;$D$4,($D$5-B1318+1)/365,$D$6/365)),0)</f>
        <v>0.18356164383561643</v>
      </c>
      <c r="O1318" s="28">
        <f>'Data &amp; Parameter'!$E$16*'Data &amp; Parameter'!$E$17*('Data &amp; Parameter'!$E$18+'Data &amp; Parameter'!$E$19)*'Data &amp; Parameter'!$E$20*'Data &amp; Parameter'!$E$37*N1318</f>
        <v>0.63818956679213612</v>
      </c>
      <c r="P1318">
        <f>ROUNDUP(IF(D1318&gt;$D$4,0,($D$4-D1318+1)/365),0)</f>
        <v>0</v>
      </c>
      <c r="Q1318">
        <f>ROUNDUP(IF(D1318&gt;$D$5,0,($D$5-D1318+1)/365),0)</f>
        <v>1</v>
      </c>
      <c r="R1318" s="28">
        <f>IF(OR(P1318=1,Q1318=1),IF(D1318+364&lt;=$D$5,(D1318+364-$D$4+1)/365,IF(D1318&gt;$D$4,($D$5-D1318+1)/365,$D$6/365)),0)</f>
        <v>0.18356164383561643</v>
      </c>
      <c r="S1318" s="28">
        <f>'Data &amp; Parameter'!$E$16*'Data &amp; Parameter'!$E$17*('Data &amp; Parameter'!$E$18+'Data &amp; Parameter'!$E$19)*'Data &amp; Parameter'!$E$20*'Data &amp; Parameter'!$E$37*R1318</f>
        <v>0.63818956679213612</v>
      </c>
      <c r="T1318" s="28">
        <f t="shared" si="20"/>
        <v>1.2763791335842722</v>
      </c>
    </row>
    <row r="1319" spans="1:20" ht="15.75" customHeight="1" x14ac:dyDescent="0.35">
      <c r="A1319">
        <v>1312</v>
      </c>
      <c r="B1319" s="76">
        <v>44235</v>
      </c>
      <c r="C1319" s="1" t="s">
        <v>4235</v>
      </c>
      <c r="D1319" s="76">
        <v>44235</v>
      </c>
      <c r="E1319" s="1" t="s">
        <v>4236</v>
      </c>
      <c r="F1319" s="1" t="s">
        <v>4237</v>
      </c>
      <c r="G1319" s="1" t="s">
        <v>123</v>
      </c>
      <c r="H1319" s="1" t="s">
        <v>124</v>
      </c>
      <c r="I1319" s="1" t="s">
        <v>125</v>
      </c>
      <c r="J1319" s="1" t="s">
        <v>1982</v>
      </c>
      <c r="K1319" s="1" t="s">
        <v>3977</v>
      </c>
      <c r="L1319">
        <f>ROUNDUP(IF(B1319&gt;$D$4,0,($D$4-B1319+1)/365),0)</f>
        <v>0</v>
      </c>
      <c r="M1319">
        <f>ROUNDUP(IF(B1319&gt;$D$5,0,($D$5-B1319+1)/365),0)</f>
        <v>1</v>
      </c>
      <c r="N1319" s="28">
        <f>IF(OR(L1319=1,M1319=1),IF(B1319+364&lt;=$D$5,(B1319+364-$D$4+1)/365,IF(B1319&gt;$D$4,($D$5-B1319+1)/365,$D$6/365)),0)</f>
        <v>0.18356164383561643</v>
      </c>
      <c r="O1319" s="28">
        <f>'Data &amp; Parameter'!$E$16*'Data &amp; Parameter'!$E$17*('Data &amp; Parameter'!$E$18+'Data &amp; Parameter'!$E$19)*'Data &amp; Parameter'!$E$20*'Data &amp; Parameter'!$E$37*N1319</f>
        <v>0.63818956679213612</v>
      </c>
      <c r="P1319">
        <f>ROUNDUP(IF(D1319&gt;$D$4,0,($D$4-D1319+1)/365),0)</f>
        <v>0</v>
      </c>
      <c r="Q1319">
        <f>ROUNDUP(IF(D1319&gt;$D$5,0,($D$5-D1319+1)/365),0)</f>
        <v>1</v>
      </c>
      <c r="R1319" s="28">
        <f>IF(OR(P1319=1,Q1319=1),IF(D1319+364&lt;=$D$5,(D1319+364-$D$4+1)/365,IF(D1319&gt;$D$4,($D$5-D1319+1)/365,$D$6/365)),0)</f>
        <v>0.18356164383561643</v>
      </c>
      <c r="S1319" s="28">
        <f>'Data &amp; Parameter'!$E$16*'Data &amp; Parameter'!$E$17*('Data &amp; Parameter'!$E$18+'Data &amp; Parameter'!$E$19)*'Data &amp; Parameter'!$E$20*'Data &amp; Parameter'!$E$37*R1319</f>
        <v>0.63818956679213612</v>
      </c>
      <c r="T1319" s="28">
        <f t="shared" si="20"/>
        <v>1.2763791335842722</v>
      </c>
    </row>
    <row r="1320" spans="1:20" ht="15.75" customHeight="1" x14ac:dyDescent="0.35">
      <c r="A1320">
        <v>1313</v>
      </c>
      <c r="B1320" s="76">
        <v>44235</v>
      </c>
      <c r="C1320" s="1" t="s">
        <v>4238</v>
      </c>
      <c r="D1320" s="76">
        <v>44235</v>
      </c>
      <c r="E1320" s="1" t="s">
        <v>4239</v>
      </c>
      <c r="F1320" s="1" t="s">
        <v>4240</v>
      </c>
      <c r="G1320" s="1" t="s">
        <v>123</v>
      </c>
      <c r="H1320" s="1" t="s">
        <v>124</v>
      </c>
      <c r="I1320" s="1" t="s">
        <v>125</v>
      </c>
      <c r="J1320" s="1" t="s">
        <v>1982</v>
      </c>
      <c r="K1320" s="1" t="s">
        <v>4241</v>
      </c>
      <c r="L1320">
        <f>ROUNDUP(IF(B1320&gt;$D$4,0,($D$4-B1320+1)/365),0)</f>
        <v>0</v>
      </c>
      <c r="M1320">
        <f>ROUNDUP(IF(B1320&gt;$D$5,0,($D$5-B1320+1)/365),0)</f>
        <v>1</v>
      </c>
      <c r="N1320" s="28">
        <f>IF(OR(L1320=1,M1320=1),IF(B1320+364&lt;=$D$5,(B1320+364-$D$4+1)/365,IF(B1320&gt;$D$4,($D$5-B1320+1)/365,$D$6/365)),0)</f>
        <v>0.18356164383561643</v>
      </c>
      <c r="O1320" s="28">
        <f>'Data &amp; Parameter'!$E$16*'Data &amp; Parameter'!$E$17*('Data &amp; Parameter'!$E$18+'Data &amp; Parameter'!$E$19)*'Data &amp; Parameter'!$E$20*'Data &amp; Parameter'!$E$37*N1320</f>
        <v>0.63818956679213612</v>
      </c>
      <c r="P1320">
        <f>ROUNDUP(IF(D1320&gt;$D$4,0,($D$4-D1320+1)/365),0)</f>
        <v>0</v>
      </c>
      <c r="Q1320">
        <f>ROUNDUP(IF(D1320&gt;$D$5,0,($D$5-D1320+1)/365),0)</f>
        <v>1</v>
      </c>
      <c r="R1320" s="28">
        <f>IF(OR(P1320=1,Q1320=1),IF(D1320+364&lt;=$D$5,(D1320+364-$D$4+1)/365,IF(D1320&gt;$D$4,($D$5-D1320+1)/365,$D$6/365)),0)</f>
        <v>0.18356164383561643</v>
      </c>
      <c r="S1320" s="28">
        <f>'Data &amp; Parameter'!$E$16*'Data &amp; Parameter'!$E$17*('Data &amp; Parameter'!$E$18+'Data &amp; Parameter'!$E$19)*'Data &amp; Parameter'!$E$20*'Data &amp; Parameter'!$E$37*R1320</f>
        <v>0.63818956679213612</v>
      </c>
      <c r="T1320" s="28">
        <f t="shared" si="20"/>
        <v>1.2763791335842722</v>
      </c>
    </row>
    <row r="1321" spans="1:20" ht="15.75" customHeight="1" x14ac:dyDescent="0.35">
      <c r="A1321">
        <v>1314</v>
      </c>
      <c r="B1321" s="76">
        <v>44235</v>
      </c>
      <c r="C1321" s="1" t="s">
        <v>4242</v>
      </c>
      <c r="D1321" s="76">
        <v>44235</v>
      </c>
      <c r="E1321" s="1" t="s">
        <v>4243</v>
      </c>
      <c r="F1321" s="1" t="s">
        <v>4244</v>
      </c>
      <c r="G1321" s="1" t="s">
        <v>123</v>
      </c>
      <c r="H1321" s="1" t="s">
        <v>124</v>
      </c>
      <c r="I1321" s="1" t="s">
        <v>125</v>
      </c>
      <c r="J1321" s="1" t="s">
        <v>1982</v>
      </c>
      <c r="K1321" s="1" t="s">
        <v>4245</v>
      </c>
      <c r="L1321">
        <f>ROUNDUP(IF(B1321&gt;$D$4,0,($D$4-B1321+1)/365),0)</f>
        <v>0</v>
      </c>
      <c r="M1321">
        <f>ROUNDUP(IF(B1321&gt;$D$5,0,($D$5-B1321+1)/365),0)</f>
        <v>1</v>
      </c>
      <c r="N1321" s="28">
        <f>IF(OR(L1321=1,M1321=1),IF(B1321+364&lt;=$D$5,(B1321+364-$D$4+1)/365,IF(B1321&gt;$D$4,($D$5-B1321+1)/365,$D$6/365)),0)</f>
        <v>0.18356164383561643</v>
      </c>
      <c r="O1321" s="28">
        <f>'Data &amp; Parameter'!$E$16*'Data &amp; Parameter'!$E$17*('Data &amp; Parameter'!$E$18+'Data &amp; Parameter'!$E$19)*'Data &amp; Parameter'!$E$20*'Data &amp; Parameter'!$E$37*N1321</f>
        <v>0.63818956679213612</v>
      </c>
      <c r="P1321">
        <f>ROUNDUP(IF(D1321&gt;$D$4,0,($D$4-D1321+1)/365),0)</f>
        <v>0</v>
      </c>
      <c r="Q1321">
        <f>ROUNDUP(IF(D1321&gt;$D$5,0,($D$5-D1321+1)/365),0)</f>
        <v>1</v>
      </c>
      <c r="R1321" s="28">
        <f>IF(OR(P1321=1,Q1321=1),IF(D1321+364&lt;=$D$5,(D1321+364-$D$4+1)/365,IF(D1321&gt;$D$4,($D$5-D1321+1)/365,$D$6/365)),0)</f>
        <v>0.18356164383561643</v>
      </c>
      <c r="S1321" s="28">
        <f>'Data &amp; Parameter'!$E$16*'Data &amp; Parameter'!$E$17*('Data &amp; Parameter'!$E$18+'Data &amp; Parameter'!$E$19)*'Data &amp; Parameter'!$E$20*'Data &amp; Parameter'!$E$37*R1321</f>
        <v>0.63818956679213612</v>
      </c>
      <c r="T1321" s="28">
        <f t="shared" si="20"/>
        <v>1.2763791335842722</v>
      </c>
    </row>
    <row r="1322" spans="1:20" ht="15.75" customHeight="1" x14ac:dyDescent="0.35">
      <c r="A1322">
        <v>1315</v>
      </c>
      <c r="B1322" s="76">
        <v>44235</v>
      </c>
      <c r="C1322" s="1" t="s">
        <v>4246</v>
      </c>
      <c r="D1322" s="76">
        <v>44235</v>
      </c>
      <c r="E1322" s="1" t="s">
        <v>4247</v>
      </c>
      <c r="F1322" s="1" t="s">
        <v>4248</v>
      </c>
      <c r="G1322" s="1" t="s">
        <v>123</v>
      </c>
      <c r="H1322" s="1" t="s">
        <v>124</v>
      </c>
      <c r="I1322" s="1" t="s">
        <v>125</v>
      </c>
      <c r="J1322" s="1" t="s">
        <v>1982</v>
      </c>
      <c r="K1322" s="1" t="s">
        <v>4241</v>
      </c>
      <c r="L1322">
        <f>ROUNDUP(IF(B1322&gt;$D$4,0,($D$4-B1322+1)/365),0)</f>
        <v>0</v>
      </c>
      <c r="M1322">
        <f>ROUNDUP(IF(B1322&gt;$D$5,0,($D$5-B1322+1)/365),0)</f>
        <v>1</v>
      </c>
      <c r="N1322" s="28">
        <f>IF(OR(L1322=1,M1322=1),IF(B1322+364&lt;=$D$5,(B1322+364-$D$4+1)/365,IF(B1322&gt;$D$4,($D$5-B1322+1)/365,$D$6/365)),0)</f>
        <v>0.18356164383561643</v>
      </c>
      <c r="O1322" s="28">
        <f>'Data &amp; Parameter'!$E$16*'Data &amp; Parameter'!$E$17*('Data &amp; Parameter'!$E$18+'Data &amp; Parameter'!$E$19)*'Data &amp; Parameter'!$E$20*'Data &amp; Parameter'!$E$37*N1322</f>
        <v>0.63818956679213612</v>
      </c>
      <c r="P1322">
        <f>ROUNDUP(IF(D1322&gt;$D$4,0,($D$4-D1322+1)/365),0)</f>
        <v>0</v>
      </c>
      <c r="Q1322">
        <f>ROUNDUP(IF(D1322&gt;$D$5,0,($D$5-D1322+1)/365),0)</f>
        <v>1</v>
      </c>
      <c r="R1322" s="28">
        <f>IF(OR(P1322=1,Q1322=1),IF(D1322+364&lt;=$D$5,(D1322+364-$D$4+1)/365,IF(D1322&gt;$D$4,($D$5-D1322+1)/365,$D$6/365)),0)</f>
        <v>0.18356164383561643</v>
      </c>
      <c r="S1322" s="28">
        <f>'Data &amp; Parameter'!$E$16*'Data &amp; Parameter'!$E$17*('Data &amp; Parameter'!$E$18+'Data &amp; Parameter'!$E$19)*'Data &amp; Parameter'!$E$20*'Data &amp; Parameter'!$E$37*R1322</f>
        <v>0.63818956679213612</v>
      </c>
      <c r="T1322" s="28">
        <f t="shared" si="20"/>
        <v>1.2763791335842722</v>
      </c>
    </row>
    <row r="1323" spans="1:20" ht="15.75" customHeight="1" x14ac:dyDescent="0.35">
      <c r="A1323">
        <v>1316</v>
      </c>
      <c r="B1323" s="76">
        <v>44235</v>
      </c>
      <c r="C1323" s="1" t="s">
        <v>4249</v>
      </c>
      <c r="D1323" s="76">
        <v>44235</v>
      </c>
      <c r="E1323" s="1" t="s">
        <v>4250</v>
      </c>
      <c r="F1323" s="1" t="s">
        <v>4251</v>
      </c>
      <c r="G1323" s="1" t="s">
        <v>123</v>
      </c>
      <c r="H1323" s="1" t="s">
        <v>124</v>
      </c>
      <c r="I1323" s="1" t="s">
        <v>125</v>
      </c>
      <c r="J1323" s="1" t="s">
        <v>1982</v>
      </c>
      <c r="K1323" s="1" t="s">
        <v>1982</v>
      </c>
      <c r="L1323">
        <f>ROUNDUP(IF(B1323&gt;$D$4,0,($D$4-B1323+1)/365),0)</f>
        <v>0</v>
      </c>
      <c r="M1323">
        <f>ROUNDUP(IF(B1323&gt;$D$5,0,($D$5-B1323+1)/365),0)</f>
        <v>1</v>
      </c>
      <c r="N1323" s="28">
        <f>IF(OR(L1323=1,M1323=1),IF(B1323+364&lt;=$D$5,(B1323+364-$D$4+1)/365,IF(B1323&gt;$D$4,($D$5-B1323+1)/365,$D$6/365)),0)</f>
        <v>0.18356164383561643</v>
      </c>
      <c r="O1323" s="28">
        <f>'Data &amp; Parameter'!$E$16*'Data &amp; Parameter'!$E$17*('Data &amp; Parameter'!$E$18+'Data &amp; Parameter'!$E$19)*'Data &amp; Parameter'!$E$20*'Data &amp; Parameter'!$E$37*N1323</f>
        <v>0.63818956679213612</v>
      </c>
      <c r="P1323">
        <f>ROUNDUP(IF(D1323&gt;$D$4,0,($D$4-D1323+1)/365),0)</f>
        <v>0</v>
      </c>
      <c r="Q1323">
        <f>ROUNDUP(IF(D1323&gt;$D$5,0,($D$5-D1323+1)/365),0)</f>
        <v>1</v>
      </c>
      <c r="R1323" s="28">
        <f>IF(OR(P1323=1,Q1323=1),IF(D1323+364&lt;=$D$5,(D1323+364-$D$4+1)/365,IF(D1323&gt;$D$4,($D$5-D1323+1)/365,$D$6/365)),0)</f>
        <v>0.18356164383561643</v>
      </c>
      <c r="S1323" s="28">
        <f>'Data &amp; Parameter'!$E$16*'Data &amp; Parameter'!$E$17*('Data &amp; Parameter'!$E$18+'Data &amp; Parameter'!$E$19)*'Data &amp; Parameter'!$E$20*'Data &amp; Parameter'!$E$37*R1323</f>
        <v>0.63818956679213612</v>
      </c>
      <c r="T1323" s="28">
        <f t="shared" si="20"/>
        <v>1.2763791335842722</v>
      </c>
    </row>
    <row r="1324" spans="1:20" ht="15.75" customHeight="1" x14ac:dyDescent="0.35">
      <c r="A1324">
        <v>1317</v>
      </c>
      <c r="B1324" s="76">
        <v>44235</v>
      </c>
      <c r="C1324" s="1" t="s">
        <v>4252</v>
      </c>
      <c r="D1324" s="76">
        <v>44235</v>
      </c>
      <c r="E1324" s="1" t="s">
        <v>4253</v>
      </c>
      <c r="F1324" s="1" t="s">
        <v>4254</v>
      </c>
      <c r="G1324" s="1" t="s">
        <v>123</v>
      </c>
      <c r="H1324" s="1" t="s">
        <v>124</v>
      </c>
      <c r="I1324" s="1" t="s">
        <v>125</v>
      </c>
      <c r="J1324" s="1" t="s">
        <v>1982</v>
      </c>
      <c r="K1324" s="1" t="s">
        <v>3977</v>
      </c>
      <c r="L1324">
        <f>ROUNDUP(IF(B1324&gt;$D$4,0,($D$4-B1324+1)/365),0)</f>
        <v>0</v>
      </c>
      <c r="M1324">
        <f>ROUNDUP(IF(B1324&gt;$D$5,0,($D$5-B1324+1)/365),0)</f>
        <v>1</v>
      </c>
      <c r="N1324" s="28">
        <f>IF(OR(L1324=1,M1324=1),IF(B1324+364&lt;=$D$5,(B1324+364-$D$4+1)/365,IF(B1324&gt;$D$4,($D$5-B1324+1)/365,$D$6/365)),0)</f>
        <v>0.18356164383561643</v>
      </c>
      <c r="O1324" s="28">
        <f>'Data &amp; Parameter'!$E$16*'Data &amp; Parameter'!$E$17*('Data &amp; Parameter'!$E$18+'Data &amp; Parameter'!$E$19)*'Data &amp; Parameter'!$E$20*'Data &amp; Parameter'!$E$37*N1324</f>
        <v>0.63818956679213612</v>
      </c>
      <c r="P1324">
        <f>ROUNDUP(IF(D1324&gt;$D$4,0,($D$4-D1324+1)/365),0)</f>
        <v>0</v>
      </c>
      <c r="Q1324">
        <f>ROUNDUP(IF(D1324&gt;$D$5,0,($D$5-D1324+1)/365),0)</f>
        <v>1</v>
      </c>
      <c r="R1324" s="28">
        <f>IF(OR(P1324=1,Q1324=1),IF(D1324+364&lt;=$D$5,(D1324+364-$D$4+1)/365,IF(D1324&gt;$D$4,($D$5-D1324+1)/365,$D$6/365)),0)</f>
        <v>0.18356164383561643</v>
      </c>
      <c r="S1324" s="28">
        <f>'Data &amp; Parameter'!$E$16*'Data &amp; Parameter'!$E$17*('Data &amp; Parameter'!$E$18+'Data &amp; Parameter'!$E$19)*'Data &amp; Parameter'!$E$20*'Data &amp; Parameter'!$E$37*R1324</f>
        <v>0.63818956679213612</v>
      </c>
      <c r="T1324" s="28">
        <f t="shared" si="20"/>
        <v>1.2763791335842722</v>
      </c>
    </row>
    <row r="1325" spans="1:20" ht="15.75" customHeight="1" x14ac:dyDescent="0.35">
      <c r="A1325">
        <v>1318</v>
      </c>
      <c r="B1325" s="76">
        <v>44235</v>
      </c>
      <c r="C1325" s="1" t="s">
        <v>4255</v>
      </c>
      <c r="D1325" s="76">
        <v>44235</v>
      </c>
      <c r="E1325" s="1" t="s">
        <v>4256</v>
      </c>
      <c r="F1325" s="1" t="s">
        <v>4257</v>
      </c>
      <c r="G1325" s="1" t="s">
        <v>123</v>
      </c>
      <c r="H1325" s="1" t="s">
        <v>124</v>
      </c>
      <c r="I1325" s="1" t="s">
        <v>125</v>
      </c>
      <c r="J1325" s="1" t="s">
        <v>1982</v>
      </c>
      <c r="K1325" s="1" t="s">
        <v>3977</v>
      </c>
      <c r="L1325">
        <f>ROUNDUP(IF(B1325&gt;$D$4,0,($D$4-B1325+1)/365),0)</f>
        <v>0</v>
      </c>
      <c r="M1325">
        <f>ROUNDUP(IF(B1325&gt;$D$5,0,($D$5-B1325+1)/365),0)</f>
        <v>1</v>
      </c>
      <c r="N1325" s="28">
        <f>IF(OR(L1325=1,M1325=1),IF(B1325+364&lt;=$D$5,(B1325+364-$D$4+1)/365,IF(B1325&gt;$D$4,($D$5-B1325+1)/365,$D$6/365)),0)</f>
        <v>0.18356164383561643</v>
      </c>
      <c r="O1325" s="28">
        <f>'Data &amp; Parameter'!$E$16*'Data &amp; Parameter'!$E$17*('Data &amp; Parameter'!$E$18+'Data &amp; Parameter'!$E$19)*'Data &amp; Parameter'!$E$20*'Data &amp; Parameter'!$E$37*N1325</f>
        <v>0.63818956679213612</v>
      </c>
      <c r="P1325">
        <f>ROUNDUP(IF(D1325&gt;$D$4,0,($D$4-D1325+1)/365),0)</f>
        <v>0</v>
      </c>
      <c r="Q1325">
        <f>ROUNDUP(IF(D1325&gt;$D$5,0,($D$5-D1325+1)/365),0)</f>
        <v>1</v>
      </c>
      <c r="R1325" s="28">
        <f>IF(OR(P1325=1,Q1325=1),IF(D1325+364&lt;=$D$5,(D1325+364-$D$4+1)/365,IF(D1325&gt;$D$4,($D$5-D1325+1)/365,$D$6/365)),0)</f>
        <v>0.18356164383561643</v>
      </c>
      <c r="S1325" s="28">
        <f>'Data &amp; Parameter'!$E$16*'Data &amp; Parameter'!$E$17*('Data &amp; Parameter'!$E$18+'Data &amp; Parameter'!$E$19)*'Data &amp; Parameter'!$E$20*'Data &amp; Parameter'!$E$37*R1325</f>
        <v>0.63818956679213612</v>
      </c>
      <c r="T1325" s="28">
        <f t="shared" si="20"/>
        <v>1.2763791335842722</v>
      </c>
    </row>
    <row r="1326" spans="1:20" ht="15.75" customHeight="1" x14ac:dyDescent="0.35">
      <c r="A1326">
        <v>1319</v>
      </c>
      <c r="B1326" s="76">
        <v>44235</v>
      </c>
      <c r="C1326" s="1" t="s">
        <v>4258</v>
      </c>
      <c r="D1326" s="76">
        <v>44235</v>
      </c>
      <c r="E1326" s="1" t="s">
        <v>4259</v>
      </c>
      <c r="F1326" s="1" t="s">
        <v>4260</v>
      </c>
      <c r="G1326" s="1" t="s">
        <v>123</v>
      </c>
      <c r="H1326" s="1" t="s">
        <v>124</v>
      </c>
      <c r="I1326" s="1" t="s">
        <v>125</v>
      </c>
      <c r="J1326" s="1" t="s">
        <v>1982</v>
      </c>
      <c r="K1326" s="1" t="s">
        <v>3977</v>
      </c>
      <c r="L1326">
        <f>ROUNDUP(IF(B1326&gt;$D$4,0,($D$4-B1326+1)/365),0)</f>
        <v>0</v>
      </c>
      <c r="M1326">
        <f>ROUNDUP(IF(B1326&gt;$D$5,0,($D$5-B1326+1)/365),0)</f>
        <v>1</v>
      </c>
      <c r="N1326" s="28">
        <f>IF(OR(L1326=1,M1326=1),IF(B1326+364&lt;=$D$5,(B1326+364-$D$4+1)/365,IF(B1326&gt;$D$4,($D$5-B1326+1)/365,$D$6/365)),0)</f>
        <v>0.18356164383561643</v>
      </c>
      <c r="O1326" s="28">
        <f>'Data &amp; Parameter'!$E$16*'Data &amp; Parameter'!$E$17*('Data &amp; Parameter'!$E$18+'Data &amp; Parameter'!$E$19)*'Data &amp; Parameter'!$E$20*'Data &amp; Parameter'!$E$37*N1326</f>
        <v>0.63818956679213612</v>
      </c>
      <c r="P1326">
        <f>ROUNDUP(IF(D1326&gt;$D$4,0,($D$4-D1326+1)/365),0)</f>
        <v>0</v>
      </c>
      <c r="Q1326">
        <f>ROUNDUP(IF(D1326&gt;$D$5,0,($D$5-D1326+1)/365),0)</f>
        <v>1</v>
      </c>
      <c r="R1326" s="28">
        <f>IF(OR(P1326=1,Q1326=1),IF(D1326+364&lt;=$D$5,(D1326+364-$D$4+1)/365,IF(D1326&gt;$D$4,($D$5-D1326+1)/365,$D$6/365)),0)</f>
        <v>0.18356164383561643</v>
      </c>
      <c r="S1326" s="28">
        <f>'Data &amp; Parameter'!$E$16*'Data &amp; Parameter'!$E$17*('Data &amp; Parameter'!$E$18+'Data &amp; Parameter'!$E$19)*'Data &amp; Parameter'!$E$20*'Data &amp; Parameter'!$E$37*R1326</f>
        <v>0.63818956679213612</v>
      </c>
      <c r="T1326" s="28">
        <f t="shared" si="20"/>
        <v>1.2763791335842722</v>
      </c>
    </row>
    <row r="1327" spans="1:20" ht="15.75" customHeight="1" x14ac:dyDescent="0.35">
      <c r="A1327">
        <v>1320</v>
      </c>
      <c r="B1327" s="76">
        <v>44235</v>
      </c>
      <c r="C1327" s="1" t="s">
        <v>4261</v>
      </c>
      <c r="D1327" s="76">
        <v>44235</v>
      </c>
      <c r="E1327" s="1" t="s">
        <v>4262</v>
      </c>
      <c r="F1327" s="1" t="s">
        <v>4263</v>
      </c>
      <c r="G1327" s="1" t="s">
        <v>123</v>
      </c>
      <c r="H1327" s="1" t="s">
        <v>124</v>
      </c>
      <c r="I1327" s="1" t="s">
        <v>125</v>
      </c>
      <c r="J1327" s="1" t="s">
        <v>1982</v>
      </c>
      <c r="K1327" s="1" t="s">
        <v>3977</v>
      </c>
      <c r="L1327">
        <f>ROUNDUP(IF(B1327&gt;$D$4,0,($D$4-B1327+1)/365),0)</f>
        <v>0</v>
      </c>
      <c r="M1327">
        <f>ROUNDUP(IF(B1327&gt;$D$5,0,($D$5-B1327+1)/365),0)</f>
        <v>1</v>
      </c>
      <c r="N1327" s="28">
        <f>IF(OR(L1327=1,M1327=1),IF(B1327+364&lt;=$D$5,(B1327+364-$D$4+1)/365,IF(B1327&gt;$D$4,($D$5-B1327+1)/365,$D$6/365)),0)</f>
        <v>0.18356164383561643</v>
      </c>
      <c r="O1327" s="28">
        <f>'Data &amp; Parameter'!$E$16*'Data &amp; Parameter'!$E$17*('Data &amp; Parameter'!$E$18+'Data &amp; Parameter'!$E$19)*'Data &amp; Parameter'!$E$20*'Data &amp; Parameter'!$E$37*N1327</f>
        <v>0.63818956679213612</v>
      </c>
      <c r="P1327">
        <f>ROUNDUP(IF(D1327&gt;$D$4,0,($D$4-D1327+1)/365),0)</f>
        <v>0</v>
      </c>
      <c r="Q1327">
        <f>ROUNDUP(IF(D1327&gt;$D$5,0,($D$5-D1327+1)/365),0)</f>
        <v>1</v>
      </c>
      <c r="R1327" s="28">
        <f>IF(OR(P1327=1,Q1327=1),IF(D1327+364&lt;=$D$5,(D1327+364-$D$4+1)/365,IF(D1327&gt;$D$4,($D$5-D1327+1)/365,$D$6/365)),0)</f>
        <v>0.18356164383561643</v>
      </c>
      <c r="S1327" s="28">
        <f>'Data &amp; Parameter'!$E$16*'Data &amp; Parameter'!$E$17*('Data &amp; Parameter'!$E$18+'Data &amp; Parameter'!$E$19)*'Data &amp; Parameter'!$E$20*'Data &amp; Parameter'!$E$37*R1327</f>
        <v>0.63818956679213612</v>
      </c>
      <c r="T1327" s="28">
        <f t="shared" si="20"/>
        <v>1.2763791335842722</v>
      </c>
    </row>
    <row r="1328" spans="1:20" ht="15.75" customHeight="1" x14ac:dyDescent="0.35">
      <c r="A1328">
        <v>1321</v>
      </c>
      <c r="B1328" s="76">
        <v>44235</v>
      </c>
      <c r="C1328" s="1" t="s">
        <v>4264</v>
      </c>
      <c r="D1328" s="76">
        <v>44235</v>
      </c>
      <c r="E1328" s="1" t="s">
        <v>4265</v>
      </c>
      <c r="F1328" s="1" t="s">
        <v>4266</v>
      </c>
      <c r="G1328" s="1" t="s">
        <v>123</v>
      </c>
      <c r="H1328" s="1" t="s">
        <v>124</v>
      </c>
      <c r="I1328" s="1" t="s">
        <v>125</v>
      </c>
      <c r="J1328" s="1" t="s">
        <v>1982</v>
      </c>
      <c r="K1328" s="1" t="s">
        <v>2245</v>
      </c>
      <c r="L1328">
        <f>ROUNDUP(IF(B1328&gt;$D$4,0,($D$4-B1328+1)/365),0)</f>
        <v>0</v>
      </c>
      <c r="M1328">
        <f>ROUNDUP(IF(B1328&gt;$D$5,0,($D$5-B1328+1)/365),0)</f>
        <v>1</v>
      </c>
      <c r="N1328" s="28">
        <f>IF(OR(L1328=1,M1328=1),IF(B1328+364&lt;=$D$5,(B1328+364-$D$4+1)/365,IF(B1328&gt;$D$4,($D$5-B1328+1)/365,$D$6/365)),0)</f>
        <v>0.18356164383561643</v>
      </c>
      <c r="O1328" s="28">
        <f>'Data &amp; Parameter'!$E$16*'Data &amp; Parameter'!$E$17*('Data &amp; Parameter'!$E$18+'Data &amp; Parameter'!$E$19)*'Data &amp; Parameter'!$E$20*'Data &amp; Parameter'!$E$37*N1328</f>
        <v>0.63818956679213612</v>
      </c>
      <c r="P1328">
        <f>ROUNDUP(IF(D1328&gt;$D$4,0,($D$4-D1328+1)/365),0)</f>
        <v>0</v>
      </c>
      <c r="Q1328">
        <f>ROUNDUP(IF(D1328&gt;$D$5,0,($D$5-D1328+1)/365),0)</f>
        <v>1</v>
      </c>
      <c r="R1328" s="28">
        <f>IF(OR(P1328=1,Q1328=1),IF(D1328+364&lt;=$D$5,(D1328+364-$D$4+1)/365,IF(D1328&gt;$D$4,($D$5-D1328+1)/365,$D$6/365)),0)</f>
        <v>0.18356164383561643</v>
      </c>
      <c r="S1328" s="28">
        <f>'Data &amp; Parameter'!$E$16*'Data &amp; Parameter'!$E$17*('Data &amp; Parameter'!$E$18+'Data &amp; Parameter'!$E$19)*'Data &amp; Parameter'!$E$20*'Data &amp; Parameter'!$E$37*R1328</f>
        <v>0.63818956679213612</v>
      </c>
      <c r="T1328" s="28">
        <f t="shared" si="20"/>
        <v>1.2763791335842722</v>
      </c>
    </row>
    <row r="1329" spans="1:20" ht="15.75" customHeight="1" x14ac:dyDescent="0.35">
      <c r="A1329">
        <v>1322</v>
      </c>
      <c r="B1329" s="76">
        <v>44235</v>
      </c>
      <c r="C1329" s="1" t="s">
        <v>4267</v>
      </c>
      <c r="D1329" s="76">
        <v>44235</v>
      </c>
      <c r="E1329" s="1" t="s">
        <v>4268</v>
      </c>
      <c r="F1329" s="1" t="s">
        <v>4269</v>
      </c>
      <c r="G1329" s="1" t="s">
        <v>123</v>
      </c>
      <c r="H1329" s="1" t="s">
        <v>124</v>
      </c>
      <c r="I1329" s="1" t="s">
        <v>125</v>
      </c>
      <c r="J1329" s="1" t="s">
        <v>1982</v>
      </c>
      <c r="K1329" s="1" t="s">
        <v>2245</v>
      </c>
      <c r="L1329">
        <f>ROUNDUP(IF(B1329&gt;$D$4,0,($D$4-B1329+1)/365),0)</f>
        <v>0</v>
      </c>
      <c r="M1329">
        <f>ROUNDUP(IF(B1329&gt;$D$5,0,($D$5-B1329+1)/365),0)</f>
        <v>1</v>
      </c>
      <c r="N1329" s="28">
        <f>IF(OR(L1329=1,M1329=1),IF(B1329+364&lt;=$D$5,(B1329+364-$D$4+1)/365,IF(B1329&gt;$D$4,($D$5-B1329+1)/365,$D$6/365)),0)</f>
        <v>0.18356164383561643</v>
      </c>
      <c r="O1329" s="28">
        <f>'Data &amp; Parameter'!$E$16*'Data &amp; Parameter'!$E$17*('Data &amp; Parameter'!$E$18+'Data &amp; Parameter'!$E$19)*'Data &amp; Parameter'!$E$20*'Data &amp; Parameter'!$E$37*N1329</f>
        <v>0.63818956679213612</v>
      </c>
      <c r="P1329">
        <f>ROUNDUP(IF(D1329&gt;$D$4,0,($D$4-D1329+1)/365),0)</f>
        <v>0</v>
      </c>
      <c r="Q1329">
        <f>ROUNDUP(IF(D1329&gt;$D$5,0,($D$5-D1329+1)/365),0)</f>
        <v>1</v>
      </c>
      <c r="R1329" s="28">
        <f>IF(OR(P1329=1,Q1329=1),IF(D1329+364&lt;=$D$5,(D1329+364-$D$4+1)/365,IF(D1329&gt;$D$4,($D$5-D1329+1)/365,$D$6/365)),0)</f>
        <v>0.18356164383561643</v>
      </c>
      <c r="S1329" s="28">
        <f>'Data &amp; Parameter'!$E$16*'Data &amp; Parameter'!$E$17*('Data &amp; Parameter'!$E$18+'Data &amp; Parameter'!$E$19)*'Data &amp; Parameter'!$E$20*'Data &amp; Parameter'!$E$37*R1329</f>
        <v>0.63818956679213612</v>
      </c>
      <c r="T1329" s="28">
        <f t="shared" si="20"/>
        <v>1.2763791335842722</v>
      </c>
    </row>
    <row r="1330" spans="1:20" ht="15.75" customHeight="1" x14ac:dyDescent="0.35">
      <c r="A1330">
        <v>1323</v>
      </c>
      <c r="B1330" s="76">
        <v>44235</v>
      </c>
      <c r="C1330" s="1" t="s">
        <v>4270</v>
      </c>
      <c r="D1330" s="76">
        <v>44235</v>
      </c>
      <c r="E1330" s="1" t="s">
        <v>4271</v>
      </c>
      <c r="F1330" s="1" t="s">
        <v>4272</v>
      </c>
      <c r="G1330" s="1" t="s">
        <v>123</v>
      </c>
      <c r="H1330" s="1" t="s">
        <v>124</v>
      </c>
      <c r="I1330" s="1" t="s">
        <v>125</v>
      </c>
      <c r="J1330" s="1" t="s">
        <v>1982</v>
      </c>
      <c r="K1330" s="1" t="s">
        <v>2245</v>
      </c>
      <c r="L1330">
        <f>ROUNDUP(IF(B1330&gt;$D$4,0,($D$4-B1330+1)/365),0)</f>
        <v>0</v>
      </c>
      <c r="M1330">
        <f>ROUNDUP(IF(B1330&gt;$D$5,0,($D$5-B1330+1)/365),0)</f>
        <v>1</v>
      </c>
      <c r="N1330" s="28">
        <f>IF(OR(L1330=1,M1330=1),IF(B1330+364&lt;=$D$5,(B1330+364-$D$4+1)/365,IF(B1330&gt;$D$4,($D$5-B1330+1)/365,$D$6/365)),0)</f>
        <v>0.18356164383561643</v>
      </c>
      <c r="O1330" s="28">
        <f>'Data &amp; Parameter'!$E$16*'Data &amp; Parameter'!$E$17*('Data &amp; Parameter'!$E$18+'Data &amp; Parameter'!$E$19)*'Data &amp; Parameter'!$E$20*'Data &amp; Parameter'!$E$37*N1330</f>
        <v>0.63818956679213612</v>
      </c>
      <c r="P1330">
        <f>ROUNDUP(IF(D1330&gt;$D$4,0,($D$4-D1330+1)/365),0)</f>
        <v>0</v>
      </c>
      <c r="Q1330">
        <f>ROUNDUP(IF(D1330&gt;$D$5,0,($D$5-D1330+1)/365),0)</f>
        <v>1</v>
      </c>
      <c r="R1330" s="28">
        <f>IF(OR(P1330=1,Q1330=1),IF(D1330+364&lt;=$D$5,(D1330+364-$D$4+1)/365,IF(D1330&gt;$D$4,($D$5-D1330+1)/365,$D$6/365)),0)</f>
        <v>0.18356164383561643</v>
      </c>
      <c r="S1330" s="28">
        <f>'Data &amp; Parameter'!$E$16*'Data &amp; Parameter'!$E$17*('Data &amp; Parameter'!$E$18+'Data &amp; Parameter'!$E$19)*'Data &amp; Parameter'!$E$20*'Data &amp; Parameter'!$E$37*R1330</f>
        <v>0.63818956679213612</v>
      </c>
      <c r="T1330" s="28">
        <f t="shared" si="20"/>
        <v>1.2763791335842722</v>
      </c>
    </row>
    <row r="1331" spans="1:20" ht="15.75" customHeight="1" x14ac:dyDescent="0.35">
      <c r="A1331">
        <v>1324</v>
      </c>
      <c r="B1331" s="76">
        <v>44235</v>
      </c>
      <c r="C1331" s="1" t="s">
        <v>4273</v>
      </c>
      <c r="D1331" s="76">
        <v>44235</v>
      </c>
      <c r="E1331" s="1" t="s">
        <v>4274</v>
      </c>
      <c r="F1331" s="1" t="s">
        <v>4275</v>
      </c>
      <c r="G1331" s="1" t="s">
        <v>123</v>
      </c>
      <c r="H1331" s="1" t="s">
        <v>124</v>
      </c>
      <c r="I1331" s="1" t="s">
        <v>125</v>
      </c>
      <c r="J1331" s="1" t="s">
        <v>1982</v>
      </c>
      <c r="K1331" s="1" t="s">
        <v>2245</v>
      </c>
      <c r="L1331">
        <f>ROUNDUP(IF(B1331&gt;$D$4,0,($D$4-B1331+1)/365),0)</f>
        <v>0</v>
      </c>
      <c r="M1331">
        <f>ROUNDUP(IF(B1331&gt;$D$5,0,($D$5-B1331+1)/365),0)</f>
        <v>1</v>
      </c>
      <c r="N1331" s="28">
        <f>IF(OR(L1331=1,M1331=1),IF(B1331+364&lt;=$D$5,(B1331+364-$D$4+1)/365,IF(B1331&gt;$D$4,($D$5-B1331+1)/365,$D$6/365)),0)</f>
        <v>0.18356164383561643</v>
      </c>
      <c r="O1331" s="28">
        <f>'Data &amp; Parameter'!$E$16*'Data &amp; Parameter'!$E$17*('Data &amp; Parameter'!$E$18+'Data &amp; Parameter'!$E$19)*'Data &amp; Parameter'!$E$20*'Data &amp; Parameter'!$E$37*N1331</f>
        <v>0.63818956679213612</v>
      </c>
      <c r="P1331">
        <f>ROUNDUP(IF(D1331&gt;$D$4,0,($D$4-D1331+1)/365),0)</f>
        <v>0</v>
      </c>
      <c r="Q1331">
        <f>ROUNDUP(IF(D1331&gt;$D$5,0,($D$5-D1331+1)/365),0)</f>
        <v>1</v>
      </c>
      <c r="R1331" s="28">
        <f>IF(OR(P1331=1,Q1331=1),IF(D1331+364&lt;=$D$5,(D1331+364-$D$4+1)/365,IF(D1331&gt;$D$4,($D$5-D1331+1)/365,$D$6/365)),0)</f>
        <v>0.18356164383561643</v>
      </c>
      <c r="S1331" s="28">
        <f>'Data &amp; Parameter'!$E$16*'Data &amp; Parameter'!$E$17*('Data &amp; Parameter'!$E$18+'Data &amp; Parameter'!$E$19)*'Data &amp; Parameter'!$E$20*'Data &amp; Parameter'!$E$37*R1331</f>
        <v>0.63818956679213612</v>
      </c>
      <c r="T1331" s="28">
        <f t="shared" si="20"/>
        <v>1.2763791335842722</v>
      </c>
    </row>
    <row r="1332" spans="1:20" ht="15.75" customHeight="1" x14ac:dyDescent="0.35">
      <c r="A1332">
        <v>1325</v>
      </c>
      <c r="B1332" s="76">
        <v>44235</v>
      </c>
      <c r="C1332" s="1" t="s">
        <v>4276</v>
      </c>
      <c r="D1332" s="76">
        <v>44235</v>
      </c>
      <c r="E1332" s="1" t="s">
        <v>4277</v>
      </c>
      <c r="F1332" s="1" t="s">
        <v>4278</v>
      </c>
      <c r="G1332" s="1" t="s">
        <v>123</v>
      </c>
      <c r="H1332" s="1" t="s">
        <v>124</v>
      </c>
      <c r="I1332" s="1" t="s">
        <v>125</v>
      </c>
      <c r="J1332" s="1" t="s">
        <v>1982</v>
      </c>
      <c r="K1332" s="1" t="s">
        <v>2245</v>
      </c>
      <c r="L1332">
        <f>ROUNDUP(IF(B1332&gt;$D$4,0,($D$4-B1332+1)/365),0)</f>
        <v>0</v>
      </c>
      <c r="M1332">
        <f>ROUNDUP(IF(B1332&gt;$D$5,0,($D$5-B1332+1)/365),0)</f>
        <v>1</v>
      </c>
      <c r="N1332" s="28">
        <f>IF(OR(L1332=1,M1332=1),IF(B1332+364&lt;=$D$5,(B1332+364-$D$4+1)/365,IF(B1332&gt;$D$4,($D$5-B1332+1)/365,$D$6/365)),0)</f>
        <v>0.18356164383561643</v>
      </c>
      <c r="O1332" s="28">
        <f>'Data &amp; Parameter'!$E$16*'Data &amp; Parameter'!$E$17*('Data &amp; Parameter'!$E$18+'Data &amp; Parameter'!$E$19)*'Data &amp; Parameter'!$E$20*'Data &amp; Parameter'!$E$37*N1332</f>
        <v>0.63818956679213612</v>
      </c>
      <c r="P1332">
        <f>ROUNDUP(IF(D1332&gt;$D$4,0,($D$4-D1332+1)/365),0)</f>
        <v>0</v>
      </c>
      <c r="Q1332">
        <f>ROUNDUP(IF(D1332&gt;$D$5,0,($D$5-D1332+1)/365),0)</f>
        <v>1</v>
      </c>
      <c r="R1332" s="28">
        <f>IF(OR(P1332=1,Q1332=1),IF(D1332+364&lt;=$D$5,(D1332+364-$D$4+1)/365,IF(D1332&gt;$D$4,($D$5-D1332+1)/365,$D$6/365)),0)</f>
        <v>0.18356164383561643</v>
      </c>
      <c r="S1332" s="28">
        <f>'Data &amp; Parameter'!$E$16*'Data &amp; Parameter'!$E$17*('Data &amp; Parameter'!$E$18+'Data &amp; Parameter'!$E$19)*'Data &amp; Parameter'!$E$20*'Data &amp; Parameter'!$E$37*R1332</f>
        <v>0.63818956679213612</v>
      </c>
      <c r="T1332" s="28">
        <f t="shared" si="20"/>
        <v>1.2763791335842722</v>
      </c>
    </row>
    <row r="1333" spans="1:20" ht="15.75" customHeight="1" x14ac:dyDescent="0.35">
      <c r="A1333">
        <v>1326</v>
      </c>
      <c r="B1333" s="76">
        <v>44235</v>
      </c>
      <c r="C1333" s="1" t="s">
        <v>4279</v>
      </c>
      <c r="D1333" s="76">
        <v>44235</v>
      </c>
      <c r="E1333" s="1" t="s">
        <v>4280</v>
      </c>
      <c r="F1333" s="1" t="s">
        <v>4281</v>
      </c>
      <c r="G1333" s="1" t="s">
        <v>123</v>
      </c>
      <c r="H1333" s="1" t="s">
        <v>124</v>
      </c>
      <c r="I1333" s="1" t="s">
        <v>125</v>
      </c>
      <c r="J1333" s="1" t="s">
        <v>1982</v>
      </c>
      <c r="K1333" s="1" t="s">
        <v>2245</v>
      </c>
      <c r="L1333">
        <f>ROUNDUP(IF(B1333&gt;$D$4,0,($D$4-B1333+1)/365),0)</f>
        <v>0</v>
      </c>
      <c r="M1333">
        <f>ROUNDUP(IF(B1333&gt;$D$5,0,($D$5-B1333+1)/365),0)</f>
        <v>1</v>
      </c>
      <c r="N1333" s="28">
        <f>IF(OR(L1333=1,M1333=1),IF(B1333+364&lt;=$D$5,(B1333+364-$D$4+1)/365,IF(B1333&gt;$D$4,($D$5-B1333+1)/365,$D$6/365)),0)</f>
        <v>0.18356164383561643</v>
      </c>
      <c r="O1333" s="28">
        <f>'Data &amp; Parameter'!$E$16*'Data &amp; Parameter'!$E$17*('Data &amp; Parameter'!$E$18+'Data &amp; Parameter'!$E$19)*'Data &amp; Parameter'!$E$20*'Data &amp; Parameter'!$E$37*N1333</f>
        <v>0.63818956679213612</v>
      </c>
      <c r="P1333">
        <f>ROUNDUP(IF(D1333&gt;$D$4,0,($D$4-D1333+1)/365),0)</f>
        <v>0</v>
      </c>
      <c r="Q1333">
        <f>ROUNDUP(IF(D1333&gt;$D$5,0,($D$5-D1333+1)/365),0)</f>
        <v>1</v>
      </c>
      <c r="R1333" s="28">
        <f>IF(OR(P1333=1,Q1333=1),IF(D1333+364&lt;=$D$5,(D1333+364-$D$4+1)/365,IF(D1333&gt;$D$4,($D$5-D1333+1)/365,$D$6/365)),0)</f>
        <v>0.18356164383561643</v>
      </c>
      <c r="S1333" s="28">
        <f>'Data &amp; Parameter'!$E$16*'Data &amp; Parameter'!$E$17*('Data &amp; Parameter'!$E$18+'Data &amp; Parameter'!$E$19)*'Data &amp; Parameter'!$E$20*'Data &amp; Parameter'!$E$37*R1333</f>
        <v>0.63818956679213612</v>
      </c>
      <c r="T1333" s="28">
        <f t="shared" si="20"/>
        <v>1.2763791335842722</v>
      </c>
    </row>
    <row r="1334" spans="1:20" ht="15.75" customHeight="1" x14ac:dyDescent="0.35">
      <c r="A1334">
        <v>1327</v>
      </c>
      <c r="B1334" s="76">
        <v>44235</v>
      </c>
      <c r="C1334" s="1" t="s">
        <v>4282</v>
      </c>
      <c r="D1334" s="76">
        <v>44235</v>
      </c>
      <c r="E1334" s="1" t="s">
        <v>4283</v>
      </c>
      <c r="F1334" s="1" t="s">
        <v>4284</v>
      </c>
      <c r="G1334" s="1" t="s">
        <v>123</v>
      </c>
      <c r="H1334" s="1" t="s">
        <v>124</v>
      </c>
      <c r="I1334" s="1" t="s">
        <v>125</v>
      </c>
      <c r="J1334" s="1" t="s">
        <v>1982</v>
      </c>
      <c r="K1334" s="1" t="s">
        <v>2245</v>
      </c>
      <c r="L1334">
        <f>ROUNDUP(IF(B1334&gt;$D$4,0,($D$4-B1334+1)/365),0)</f>
        <v>0</v>
      </c>
      <c r="M1334">
        <f>ROUNDUP(IF(B1334&gt;$D$5,0,($D$5-B1334+1)/365),0)</f>
        <v>1</v>
      </c>
      <c r="N1334" s="28">
        <f>IF(OR(L1334=1,M1334=1),IF(B1334+364&lt;=$D$5,(B1334+364-$D$4+1)/365,IF(B1334&gt;$D$4,($D$5-B1334+1)/365,$D$6/365)),0)</f>
        <v>0.18356164383561643</v>
      </c>
      <c r="O1334" s="28">
        <f>'Data &amp; Parameter'!$E$16*'Data &amp; Parameter'!$E$17*('Data &amp; Parameter'!$E$18+'Data &amp; Parameter'!$E$19)*'Data &amp; Parameter'!$E$20*'Data &amp; Parameter'!$E$37*N1334</f>
        <v>0.63818956679213612</v>
      </c>
      <c r="P1334">
        <f>ROUNDUP(IF(D1334&gt;$D$4,0,($D$4-D1334+1)/365),0)</f>
        <v>0</v>
      </c>
      <c r="Q1334">
        <f>ROUNDUP(IF(D1334&gt;$D$5,0,($D$5-D1334+1)/365),0)</f>
        <v>1</v>
      </c>
      <c r="R1334" s="28">
        <f>IF(OR(P1334=1,Q1334=1),IF(D1334+364&lt;=$D$5,(D1334+364-$D$4+1)/365,IF(D1334&gt;$D$4,($D$5-D1334+1)/365,$D$6/365)),0)</f>
        <v>0.18356164383561643</v>
      </c>
      <c r="S1334" s="28">
        <f>'Data &amp; Parameter'!$E$16*'Data &amp; Parameter'!$E$17*('Data &amp; Parameter'!$E$18+'Data &amp; Parameter'!$E$19)*'Data &amp; Parameter'!$E$20*'Data &amp; Parameter'!$E$37*R1334</f>
        <v>0.63818956679213612</v>
      </c>
      <c r="T1334" s="28">
        <f t="shared" si="20"/>
        <v>1.2763791335842722</v>
      </c>
    </row>
    <row r="1335" spans="1:20" ht="15.75" customHeight="1" x14ac:dyDescent="0.35">
      <c r="A1335">
        <v>1328</v>
      </c>
      <c r="B1335" s="76">
        <v>44235</v>
      </c>
      <c r="C1335" s="1" t="s">
        <v>4285</v>
      </c>
      <c r="D1335" s="76">
        <v>44235</v>
      </c>
      <c r="E1335" s="1" t="s">
        <v>4286</v>
      </c>
      <c r="F1335" s="1" t="s">
        <v>4287</v>
      </c>
      <c r="G1335" s="1" t="s">
        <v>123</v>
      </c>
      <c r="H1335" s="1" t="s">
        <v>124</v>
      </c>
      <c r="I1335" s="1" t="s">
        <v>125</v>
      </c>
      <c r="J1335" s="1" t="s">
        <v>1982</v>
      </c>
      <c r="K1335" s="1" t="s">
        <v>3977</v>
      </c>
      <c r="L1335">
        <f>ROUNDUP(IF(B1335&gt;$D$4,0,($D$4-B1335+1)/365),0)</f>
        <v>0</v>
      </c>
      <c r="M1335">
        <f>ROUNDUP(IF(B1335&gt;$D$5,0,($D$5-B1335+1)/365),0)</f>
        <v>1</v>
      </c>
      <c r="N1335" s="28">
        <f>IF(OR(L1335=1,M1335=1),IF(B1335+364&lt;=$D$5,(B1335+364-$D$4+1)/365,IF(B1335&gt;$D$4,($D$5-B1335+1)/365,$D$6/365)),0)</f>
        <v>0.18356164383561643</v>
      </c>
      <c r="O1335" s="28">
        <f>'Data &amp; Parameter'!$E$16*'Data &amp; Parameter'!$E$17*('Data &amp; Parameter'!$E$18+'Data &amp; Parameter'!$E$19)*'Data &amp; Parameter'!$E$20*'Data &amp; Parameter'!$E$37*N1335</f>
        <v>0.63818956679213612</v>
      </c>
      <c r="P1335">
        <f>ROUNDUP(IF(D1335&gt;$D$4,0,($D$4-D1335+1)/365),0)</f>
        <v>0</v>
      </c>
      <c r="Q1335">
        <f>ROUNDUP(IF(D1335&gt;$D$5,0,($D$5-D1335+1)/365),0)</f>
        <v>1</v>
      </c>
      <c r="R1335" s="28">
        <f>IF(OR(P1335=1,Q1335=1),IF(D1335+364&lt;=$D$5,(D1335+364-$D$4+1)/365,IF(D1335&gt;$D$4,($D$5-D1335+1)/365,$D$6/365)),0)</f>
        <v>0.18356164383561643</v>
      </c>
      <c r="S1335" s="28">
        <f>'Data &amp; Parameter'!$E$16*'Data &amp; Parameter'!$E$17*('Data &amp; Parameter'!$E$18+'Data &amp; Parameter'!$E$19)*'Data &amp; Parameter'!$E$20*'Data &amp; Parameter'!$E$37*R1335</f>
        <v>0.63818956679213612</v>
      </c>
      <c r="T1335" s="28">
        <f t="shared" si="20"/>
        <v>1.2763791335842722</v>
      </c>
    </row>
    <row r="1336" spans="1:20" ht="15.75" customHeight="1" x14ac:dyDescent="0.35">
      <c r="A1336">
        <v>1329</v>
      </c>
      <c r="B1336" s="76">
        <v>44235</v>
      </c>
      <c r="C1336" s="1" t="s">
        <v>4288</v>
      </c>
      <c r="D1336" s="76">
        <v>44235</v>
      </c>
      <c r="E1336" s="1" t="s">
        <v>4289</v>
      </c>
      <c r="F1336" s="1" t="s">
        <v>4290</v>
      </c>
      <c r="G1336" s="1" t="s">
        <v>123</v>
      </c>
      <c r="H1336" s="1" t="s">
        <v>124</v>
      </c>
      <c r="I1336" s="1" t="s">
        <v>125</v>
      </c>
      <c r="J1336" s="1" t="s">
        <v>1982</v>
      </c>
      <c r="K1336" s="1" t="s">
        <v>3977</v>
      </c>
      <c r="L1336">
        <f>ROUNDUP(IF(B1336&gt;$D$4,0,($D$4-B1336+1)/365),0)</f>
        <v>0</v>
      </c>
      <c r="M1336">
        <f>ROUNDUP(IF(B1336&gt;$D$5,0,($D$5-B1336+1)/365),0)</f>
        <v>1</v>
      </c>
      <c r="N1336" s="28">
        <f>IF(OR(L1336=1,M1336=1),IF(B1336+364&lt;=$D$5,(B1336+364-$D$4+1)/365,IF(B1336&gt;$D$4,($D$5-B1336+1)/365,$D$6/365)),0)</f>
        <v>0.18356164383561643</v>
      </c>
      <c r="O1336" s="28">
        <f>'Data &amp; Parameter'!$E$16*'Data &amp; Parameter'!$E$17*('Data &amp; Parameter'!$E$18+'Data &amp; Parameter'!$E$19)*'Data &amp; Parameter'!$E$20*'Data &amp; Parameter'!$E$37*N1336</f>
        <v>0.63818956679213612</v>
      </c>
      <c r="P1336">
        <f>ROUNDUP(IF(D1336&gt;$D$4,0,($D$4-D1336+1)/365),0)</f>
        <v>0</v>
      </c>
      <c r="Q1336">
        <f>ROUNDUP(IF(D1336&gt;$D$5,0,($D$5-D1336+1)/365),0)</f>
        <v>1</v>
      </c>
      <c r="R1336" s="28">
        <f>IF(OR(P1336=1,Q1336=1),IF(D1336+364&lt;=$D$5,(D1336+364-$D$4+1)/365,IF(D1336&gt;$D$4,($D$5-D1336+1)/365,$D$6/365)),0)</f>
        <v>0.18356164383561643</v>
      </c>
      <c r="S1336" s="28">
        <f>'Data &amp; Parameter'!$E$16*'Data &amp; Parameter'!$E$17*('Data &amp; Parameter'!$E$18+'Data &amp; Parameter'!$E$19)*'Data &amp; Parameter'!$E$20*'Data &amp; Parameter'!$E$37*R1336</f>
        <v>0.63818956679213612</v>
      </c>
      <c r="T1336" s="28">
        <f t="shared" si="20"/>
        <v>1.2763791335842722</v>
      </c>
    </row>
    <row r="1337" spans="1:20" ht="15.75" customHeight="1" x14ac:dyDescent="0.35">
      <c r="A1337">
        <v>1330</v>
      </c>
      <c r="B1337" s="76">
        <v>44235</v>
      </c>
      <c r="C1337" s="1" t="s">
        <v>4291</v>
      </c>
      <c r="D1337" s="76">
        <v>44235</v>
      </c>
      <c r="E1337" s="1" t="s">
        <v>4292</v>
      </c>
      <c r="F1337" s="1" t="s">
        <v>4293</v>
      </c>
      <c r="G1337" s="1" t="s">
        <v>123</v>
      </c>
      <c r="H1337" s="1" t="s">
        <v>124</v>
      </c>
      <c r="I1337" s="1" t="s">
        <v>125</v>
      </c>
      <c r="J1337" s="1" t="s">
        <v>1982</v>
      </c>
      <c r="K1337" s="1" t="s">
        <v>3977</v>
      </c>
      <c r="L1337">
        <f>ROUNDUP(IF(B1337&gt;$D$4,0,($D$4-B1337+1)/365),0)</f>
        <v>0</v>
      </c>
      <c r="M1337">
        <f>ROUNDUP(IF(B1337&gt;$D$5,0,($D$5-B1337+1)/365),0)</f>
        <v>1</v>
      </c>
      <c r="N1337" s="28">
        <f>IF(OR(L1337=1,M1337=1),IF(B1337+364&lt;=$D$5,(B1337+364-$D$4+1)/365,IF(B1337&gt;$D$4,($D$5-B1337+1)/365,$D$6/365)),0)</f>
        <v>0.18356164383561643</v>
      </c>
      <c r="O1337" s="28">
        <f>'Data &amp; Parameter'!$E$16*'Data &amp; Parameter'!$E$17*('Data &amp; Parameter'!$E$18+'Data &amp; Parameter'!$E$19)*'Data &amp; Parameter'!$E$20*'Data &amp; Parameter'!$E$37*N1337</f>
        <v>0.63818956679213612</v>
      </c>
      <c r="P1337">
        <f>ROUNDUP(IF(D1337&gt;$D$4,0,($D$4-D1337+1)/365),0)</f>
        <v>0</v>
      </c>
      <c r="Q1337">
        <f>ROUNDUP(IF(D1337&gt;$D$5,0,($D$5-D1337+1)/365),0)</f>
        <v>1</v>
      </c>
      <c r="R1337" s="28">
        <f>IF(OR(P1337=1,Q1337=1),IF(D1337+364&lt;=$D$5,(D1337+364-$D$4+1)/365,IF(D1337&gt;$D$4,($D$5-D1337+1)/365,$D$6/365)),0)</f>
        <v>0.18356164383561643</v>
      </c>
      <c r="S1337" s="28">
        <f>'Data &amp; Parameter'!$E$16*'Data &amp; Parameter'!$E$17*('Data &amp; Parameter'!$E$18+'Data &amp; Parameter'!$E$19)*'Data &amp; Parameter'!$E$20*'Data &amp; Parameter'!$E$37*R1337</f>
        <v>0.63818956679213612</v>
      </c>
      <c r="T1337" s="28">
        <f t="shared" si="20"/>
        <v>1.2763791335842722</v>
      </c>
    </row>
    <row r="1338" spans="1:20" ht="15.75" customHeight="1" x14ac:dyDescent="0.35">
      <c r="A1338">
        <v>1331</v>
      </c>
      <c r="B1338" s="76">
        <v>44235</v>
      </c>
      <c r="C1338" s="1" t="s">
        <v>4294</v>
      </c>
      <c r="D1338" s="76">
        <v>44235</v>
      </c>
      <c r="E1338" s="1" t="s">
        <v>4295</v>
      </c>
      <c r="F1338" s="1" t="s">
        <v>4296</v>
      </c>
      <c r="G1338" s="1" t="s">
        <v>123</v>
      </c>
      <c r="H1338" s="1" t="s">
        <v>124</v>
      </c>
      <c r="I1338" s="1" t="s">
        <v>125</v>
      </c>
      <c r="J1338" s="1" t="s">
        <v>1982</v>
      </c>
      <c r="K1338" s="1" t="s">
        <v>3977</v>
      </c>
      <c r="L1338">
        <f>ROUNDUP(IF(B1338&gt;$D$4,0,($D$4-B1338+1)/365),0)</f>
        <v>0</v>
      </c>
      <c r="M1338">
        <f>ROUNDUP(IF(B1338&gt;$D$5,0,($D$5-B1338+1)/365),0)</f>
        <v>1</v>
      </c>
      <c r="N1338" s="28">
        <f>IF(OR(L1338=1,M1338=1),IF(B1338+364&lt;=$D$5,(B1338+364-$D$4+1)/365,IF(B1338&gt;$D$4,($D$5-B1338+1)/365,$D$6/365)),0)</f>
        <v>0.18356164383561643</v>
      </c>
      <c r="O1338" s="28">
        <f>'Data &amp; Parameter'!$E$16*'Data &amp; Parameter'!$E$17*('Data &amp; Parameter'!$E$18+'Data &amp; Parameter'!$E$19)*'Data &amp; Parameter'!$E$20*'Data &amp; Parameter'!$E$37*N1338</f>
        <v>0.63818956679213612</v>
      </c>
      <c r="P1338">
        <f>ROUNDUP(IF(D1338&gt;$D$4,0,($D$4-D1338+1)/365),0)</f>
        <v>0</v>
      </c>
      <c r="Q1338">
        <f>ROUNDUP(IF(D1338&gt;$D$5,0,($D$5-D1338+1)/365),0)</f>
        <v>1</v>
      </c>
      <c r="R1338" s="28">
        <f>IF(OR(P1338=1,Q1338=1),IF(D1338+364&lt;=$D$5,(D1338+364-$D$4+1)/365,IF(D1338&gt;$D$4,($D$5-D1338+1)/365,$D$6/365)),0)</f>
        <v>0.18356164383561643</v>
      </c>
      <c r="S1338" s="28">
        <f>'Data &amp; Parameter'!$E$16*'Data &amp; Parameter'!$E$17*('Data &amp; Parameter'!$E$18+'Data &amp; Parameter'!$E$19)*'Data &amp; Parameter'!$E$20*'Data &amp; Parameter'!$E$37*R1338</f>
        <v>0.63818956679213612</v>
      </c>
      <c r="T1338" s="28">
        <f t="shared" si="20"/>
        <v>1.2763791335842722</v>
      </c>
    </row>
    <row r="1339" spans="1:20" ht="15.75" customHeight="1" x14ac:dyDescent="0.35">
      <c r="A1339">
        <v>1332</v>
      </c>
      <c r="B1339" s="76">
        <v>44235</v>
      </c>
      <c r="C1339" s="1" t="s">
        <v>4297</v>
      </c>
      <c r="D1339" s="76">
        <v>44235</v>
      </c>
      <c r="E1339" s="1" t="s">
        <v>4298</v>
      </c>
      <c r="F1339" s="1" t="s">
        <v>4299</v>
      </c>
      <c r="G1339" s="1" t="s">
        <v>123</v>
      </c>
      <c r="H1339" s="1" t="s">
        <v>124</v>
      </c>
      <c r="I1339" s="1" t="s">
        <v>125</v>
      </c>
      <c r="J1339" s="1" t="s">
        <v>1982</v>
      </c>
      <c r="K1339" s="1" t="s">
        <v>3977</v>
      </c>
      <c r="L1339">
        <f>ROUNDUP(IF(B1339&gt;$D$4,0,($D$4-B1339+1)/365),0)</f>
        <v>0</v>
      </c>
      <c r="M1339">
        <f>ROUNDUP(IF(B1339&gt;$D$5,0,($D$5-B1339+1)/365),0)</f>
        <v>1</v>
      </c>
      <c r="N1339" s="28">
        <f>IF(OR(L1339=1,M1339=1),IF(B1339+364&lt;=$D$5,(B1339+364-$D$4+1)/365,IF(B1339&gt;$D$4,($D$5-B1339+1)/365,$D$6/365)),0)</f>
        <v>0.18356164383561643</v>
      </c>
      <c r="O1339" s="28">
        <f>'Data &amp; Parameter'!$E$16*'Data &amp; Parameter'!$E$17*('Data &amp; Parameter'!$E$18+'Data &amp; Parameter'!$E$19)*'Data &amp; Parameter'!$E$20*'Data &amp; Parameter'!$E$37*N1339</f>
        <v>0.63818956679213612</v>
      </c>
      <c r="P1339">
        <f>ROUNDUP(IF(D1339&gt;$D$4,0,($D$4-D1339+1)/365),0)</f>
        <v>0</v>
      </c>
      <c r="Q1339">
        <f>ROUNDUP(IF(D1339&gt;$D$5,0,($D$5-D1339+1)/365),0)</f>
        <v>1</v>
      </c>
      <c r="R1339" s="28">
        <f>IF(OR(P1339=1,Q1339=1),IF(D1339+364&lt;=$D$5,(D1339+364-$D$4+1)/365,IF(D1339&gt;$D$4,($D$5-D1339+1)/365,$D$6/365)),0)</f>
        <v>0.18356164383561643</v>
      </c>
      <c r="S1339" s="28">
        <f>'Data &amp; Parameter'!$E$16*'Data &amp; Parameter'!$E$17*('Data &amp; Parameter'!$E$18+'Data &amp; Parameter'!$E$19)*'Data &amp; Parameter'!$E$20*'Data &amp; Parameter'!$E$37*R1339</f>
        <v>0.63818956679213612</v>
      </c>
      <c r="T1339" s="28">
        <f t="shared" si="20"/>
        <v>1.2763791335842722</v>
      </c>
    </row>
    <row r="1340" spans="1:20" ht="15.75" customHeight="1" x14ac:dyDescent="0.35">
      <c r="A1340">
        <v>1333</v>
      </c>
      <c r="B1340" s="76">
        <v>44235</v>
      </c>
      <c r="C1340" s="1" t="s">
        <v>4300</v>
      </c>
      <c r="D1340" s="76">
        <v>44235</v>
      </c>
      <c r="E1340" s="1" t="s">
        <v>4301</v>
      </c>
      <c r="F1340" s="1" t="s">
        <v>4302</v>
      </c>
      <c r="G1340" s="1" t="s">
        <v>123</v>
      </c>
      <c r="H1340" s="1" t="s">
        <v>124</v>
      </c>
      <c r="I1340" s="1" t="s">
        <v>125</v>
      </c>
      <c r="J1340" s="1" t="s">
        <v>1982</v>
      </c>
      <c r="K1340" s="1" t="s">
        <v>3977</v>
      </c>
      <c r="L1340">
        <f>ROUNDUP(IF(B1340&gt;$D$4,0,($D$4-B1340+1)/365),0)</f>
        <v>0</v>
      </c>
      <c r="M1340">
        <f>ROUNDUP(IF(B1340&gt;$D$5,0,($D$5-B1340+1)/365),0)</f>
        <v>1</v>
      </c>
      <c r="N1340" s="28">
        <f>IF(OR(L1340=1,M1340=1),IF(B1340+364&lt;=$D$5,(B1340+364-$D$4+1)/365,IF(B1340&gt;$D$4,($D$5-B1340+1)/365,$D$6/365)),0)</f>
        <v>0.18356164383561643</v>
      </c>
      <c r="O1340" s="28">
        <f>'Data &amp; Parameter'!$E$16*'Data &amp; Parameter'!$E$17*('Data &amp; Parameter'!$E$18+'Data &amp; Parameter'!$E$19)*'Data &amp; Parameter'!$E$20*'Data &amp; Parameter'!$E$37*N1340</f>
        <v>0.63818956679213612</v>
      </c>
      <c r="P1340">
        <f>ROUNDUP(IF(D1340&gt;$D$4,0,($D$4-D1340+1)/365),0)</f>
        <v>0</v>
      </c>
      <c r="Q1340">
        <f>ROUNDUP(IF(D1340&gt;$D$5,0,($D$5-D1340+1)/365),0)</f>
        <v>1</v>
      </c>
      <c r="R1340" s="28">
        <f>IF(OR(P1340=1,Q1340=1),IF(D1340+364&lt;=$D$5,(D1340+364-$D$4+1)/365,IF(D1340&gt;$D$4,($D$5-D1340+1)/365,$D$6/365)),0)</f>
        <v>0.18356164383561643</v>
      </c>
      <c r="S1340" s="28">
        <f>'Data &amp; Parameter'!$E$16*'Data &amp; Parameter'!$E$17*('Data &amp; Parameter'!$E$18+'Data &amp; Parameter'!$E$19)*'Data &amp; Parameter'!$E$20*'Data &amp; Parameter'!$E$37*R1340</f>
        <v>0.63818956679213612</v>
      </c>
      <c r="T1340" s="28">
        <f t="shared" si="20"/>
        <v>1.2763791335842722</v>
      </c>
    </row>
    <row r="1341" spans="1:20" ht="15.75" customHeight="1" x14ac:dyDescent="0.35">
      <c r="A1341">
        <v>1334</v>
      </c>
      <c r="B1341" s="76">
        <v>44235</v>
      </c>
      <c r="C1341" s="1" t="s">
        <v>4303</v>
      </c>
      <c r="D1341" s="76">
        <v>44235</v>
      </c>
      <c r="E1341" s="1" t="s">
        <v>4304</v>
      </c>
      <c r="F1341" s="1" t="s">
        <v>4305</v>
      </c>
      <c r="G1341" s="1" t="s">
        <v>123</v>
      </c>
      <c r="H1341" s="1" t="s">
        <v>124</v>
      </c>
      <c r="I1341" s="1" t="s">
        <v>125</v>
      </c>
      <c r="J1341" s="1" t="s">
        <v>1982</v>
      </c>
      <c r="K1341" s="1" t="s">
        <v>3977</v>
      </c>
      <c r="L1341">
        <f>ROUNDUP(IF(B1341&gt;$D$4,0,($D$4-B1341+1)/365),0)</f>
        <v>0</v>
      </c>
      <c r="M1341">
        <f>ROUNDUP(IF(B1341&gt;$D$5,0,($D$5-B1341+1)/365),0)</f>
        <v>1</v>
      </c>
      <c r="N1341" s="28">
        <f>IF(OR(L1341=1,M1341=1),IF(B1341+364&lt;=$D$5,(B1341+364-$D$4+1)/365,IF(B1341&gt;$D$4,($D$5-B1341+1)/365,$D$6/365)),0)</f>
        <v>0.18356164383561643</v>
      </c>
      <c r="O1341" s="28">
        <f>'Data &amp; Parameter'!$E$16*'Data &amp; Parameter'!$E$17*('Data &amp; Parameter'!$E$18+'Data &amp; Parameter'!$E$19)*'Data &amp; Parameter'!$E$20*'Data &amp; Parameter'!$E$37*N1341</f>
        <v>0.63818956679213612</v>
      </c>
      <c r="P1341">
        <f>ROUNDUP(IF(D1341&gt;$D$4,0,($D$4-D1341+1)/365),0)</f>
        <v>0</v>
      </c>
      <c r="Q1341">
        <f>ROUNDUP(IF(D1341&gt;$D$5,0,($D$5-D1341+1)/365),0)</f>
        <v>1</v>
      </c>
      <c r="R1341" s="28">
        <f>IF(OR(P1341=1,Q1341=1),IF(D1341+364&lt;=$D$5,(D1341+364-$D$4+1)/365,IF(D1341&gt;$D$4,($D$5-D1341+1)/365,$D$6/365)),0)</f>
        <v>0.18356164383561643</v>
      </c>
      <c r="S1341" s="28">
        <f>'Data &amp; Parameter'!$E$16*'Data &amp; Parameter'!$E$17*('Data &amp; Parameter'!$E$18+'Data &amp; Parameter'!$E$19)*'Data &amp; Parameter'!$E$20*'Data &amp; Parameter'!$E$37*R1341</f>
        <v>0.63818956679213612</v>
      </c>
      <c r="T1341" s="28">
        <f t="shared" si="20"/>
        <v>1.2763791335842722</v>
      </c>
    </row>
    <row r="1342" spans="1:20" ht="15.75" customHeight="1" x14ac:dyDescent="0.35">
      <c r="A1342">
        <v>1335</v>
      </c>
      <c r="B1342" s="76">
        <v>44235</v>
      </c>
      <c r="C1342" s="1" t="s">
        <v>4306</v>
      </c>
      <c r="D1342" s="76">
        <v>44235</v>
      </c>
      <c r="E1342" s="1" t="s">
        <v>4307</v>
      </c>
      <c r="F1342" s="1" t="s">
        <v>4308</v>
      </c>
      <c r="G1342" s="1" t="s">
        <v>123</v>
      </c>
      <c r="H1342" s="1" t="s">
        <v>124</v>
      </c>
      <c r="I1342" s="1" t="s">
        <v>125</v>
      </c>
      <c r="J1342" s="1" t="s">
        <v>1982</v>
      </c>
      <c r="K1342" s="1" t="s">
        <v>3977</v>
      </c>
      <c r="L1342">
        <f>ROUNDUP(IF(B1342&gt;$D$4,0,($D$4-B1342+1)/365),0)</f>
        <v>0</v>
      </c>
      <c r="M1342">
        <f>ROUNDUP(IF(B1342&gt;$D$5,0,($D$5-B1342+1)/365),0)</f>
        <v>1</v>
      </c>
      <c r="N1342" s="28">
        <f>IF(OR(L1342=1,M1342=1),IF(B1342+364&lt;=$D$5,(B1342+364-$D$4+1)/365,IF(B1342&gt;$D$4,($D$5-B1342+1)/365,$D$6/365)),0)</f>
        <v>0.18356164383561643</v>
      </c>
      <c r="O1342" s="28">
        <f>'Data &amp; Parameter'!$E$16*'Data &amp; Parameter'!$E$17*('Data &amp; Parameter'!$E$18+'Data &amp; Parameter'!$E$19)*'Data &amp; Parameter'!$E$20*'Data &amp; Parameter'!$E$37*N1342</f>
        <v>0.63818956679213612</v>
      </c>
      <c r="P1342">
        <f>ROUNDUP(IF(D1342&gt;$D$4,0,($D$4-D1342+1)/365),0)</f>
        <v>0</v>
      </c>
      <c r="Q1342">
        <f>ROUNDUP(IF(D1342&gt;$D$5,0,($D$5-D1342+1)/365),0)</f>
        <v>1</v>
      </c>
      <c r="R1342" s="28">
        <f>IF(OR(P1342=1,Q1342=1),IF(D1342+364&lt;=$D$5,(D1342+364-$D$4+1)/365,IF(D1342&gt;$D$4,($D$5-D1342+1)/365,$D$6/365)),0)</f>
        <v>0.18356164383561643</v>
      </c>
      <c r="S1342" s="28">
        <f>'Data &amp; Parameter'!$E$16*'Data &amp; Parameter'!$E$17*('Data &amp; Parameter'!$E$18+'Data &amp; Parameter'!$E$19)*'Data &amp; Parameter'!$E$20*'Data &amp; Parameter'!$E$37*R1342</f>
        <v>0.63818956679213612</v>
      </c>
      <c r="T1342" s="28">
        <f t="shared" si="20"/>
        <v>1.2763791335842722</v>
      </c>
    </row>
    <row r="1343" spans="1:20" ht="15.75" customHeight="1" x14ac:dyDescent="0.35">
      <c r="A1343">
        <v>1336</v>
      </c>
      <c r="B1343" s="76">
        <v>44235</v>
      </c>
      <c r="C1343" s="1" t="s">
        <v>4309</v>
      </c>
      <c r="D1343" s="76">
        <v>44235</v>
      </c>
      <c r="E1343" s="1" t="s">
        <v>4310</v>
      </c>
      <c r="F1343" s="1" t="s">
        <v>4311</v>
      </c>
      <c r="G1343" s="1" t="s">
        <v>123</v>
      </c>
      <c r="H1343" s="1" t="s">
        <v>124</v>
      </c>
      <c r="I1343" s="1" t="s">
        <v>125</v>
      </c>
      <c r="J1343" s="1" t="s">
        <v>1982</v>
      </c>
      <c r="K1343" s="1" t="s">
        <v>2217</v>
      </c>
      <c r="L1343">
        <f>ROUNDUP(IF(B1343&gt;$D$4,0,($D$4-B1343+1)/365),0)</f>
        <v>0</v>
      </c>
      <c r="M1343">
        <f>ROUNDUP(IF(B1343&gt;$D$5,0,($D$5-B1343+1)/365),0)</f>
        <v>1</v>
      </c>
      <c r="N1343" s="28">
        <f>IF(OR(L1343=1,M1343=1),IF(B1343+364&lt;=$D$5,(B1343+364-$D$4+1)/365,IF(B1343&gt;$D$4,($D$5-B1343+1)/365,$D$6/365)),0)</f>
        <v>0.18356164383561643</v>
      </c>
      <c r="O1343" s="28">
        <f>'Data &amp; Parameter'!$E$16*'Data &amp; Parameter'!$E$17*('Data &amp; Parameter'!$E$18+'Data &amp; Parameter'!$E$19)*'Data &amp; Parameter'!$E$20*'Data &amp; Parameter'!$E$37*N1343</f>
        <v>0.63818956679213612</v>
      </c>
      <c r="P1343">
        <f>ROUNDUP(IF(D1343&gt;$D$4,0,($D$4-D1343+1)/365),0)</f>
        <v>0</v>
      </c>
      <c r="Q1343">
        <f>ROUNDUP(IF(D1343&gt;$D$5,0,($D$5-D1343+1)/365),0)</f>
        <v>1</v>
      </c>
      <c r="R1343" s="28">
        <f>IF(OR(P1343=1,Q1343=1),IF(D1343+364&lt;=$D$5,(D1343+364-$D$4+1)/365,IF(D1343&gt;$D$4,($D$5-D1343+1)/365,$D$6/365)),0)</f>
        <v>0.18356164383561643</v>
      </c>
      <c r="S1343" s="28">
        <f>'Data &amp; Parameter'!$E$16*'Data &amp; Parameter'!$E$17*('Data &amp; Parameter'!$E$18+'Data &amp; Parameter'!$E$19)*'Data &amp; Parameter'!$E$20*'Data &amp; Parameter'!$E$37*R1343</f>
        <v>0.63818956679213612</v>
      </c>
      <c r="T1343" s="28">
        <f t="shared" si="20"/>
        <v>1.2763791335842722</v>
      </c>
    </row>
    <row r="1344" spans="1:20" ht="15.75" customHeight="1" x14ac:dyDescent="0.35">
      <c r="A1344">
        <v>1337</v>
      </c>
      <c r="B1344" s="76">
        <v>44235</v>
      </c>
      <c r="C1344" s="1" t="s">
        <v>4312</v>
      </c>
      <c r="D1344" s="76">
        <v>44235</v>
      </c>
      <c r="E1344" s="1" t="s">
        <v>4313</v>
      </c>
      <c r="F1344" s="1" t="s">
        <v>4314</v>
      </c>
      <c r="G1344" s="1" t="s">
        <v>123</v>
      </c>
      <c r="H1344" s="1" t="s">
        <v>124</v>
      </c>
      <c r="I1344" s="1" t="s">
        <v>125</v>
      </c>
      <c r="J1344" s="1" t="s">
        <v>1982</v>
      </c>
      <c r="K1344" s="1" t="s">
        <v>4062</v>
      </c>
      <c r="L1344">
        <f>ROUNDUP(IF(B1344&gt;$D$4,0,($D$4-B1344+1)/365),0)</f>
        <v>0</v>
      </c>
      <c r="M1344">
        <f>ROUNDUP(IF(B1344&gt;$D$5,0,($D$5-B1344+1)/365),0)</f>
        <v>1</v>
      </c>
      <c r="N1344" s="28">
        <f>IF(OR(L1344=1,M1344=1),IF(B1344+364&lt;=$D$5,(B1344+364-$D$4+1)/365,IF(B1344&gt;$D$4,($D$5-B1344+1)/365,$D$6/365)),0)</f>
        <v>0.18356164383561643</v>
      </c>
      <c r="O1344" s="28">
        <f>'Data &amp; Parameter'!$E$16*'Data &amp; Parameter'!$E$17*('Data &amp; Parameter'!$E$18+'Data &amp; Parameter'!$E$19)*'Data &amp; Parameter'!$E$20*'Data &amp; Parameter'!$E$37*N1344</f>
        <v>0.63818956679213612</v>
      </c>
      <c r="P1344">
        <f>ROUNDUP(IF(D1344&gt;$D$4,0,($D$4-D1344+1)/365),0)</f>
        <v>0</v>
      </c>
      <c r="Q1344">
        <f>ROUNDUP(IF(D1344&gt;$D$5,0,($D$5-D1344+1)/365),0)</f>
        <v>1</v>
      </c>
      <c r="R1344" s="28">
        <f>IF(OR(P1344=1,Q1344=1),IF(D1344+364&lt;=$D$5,(D1344+364-$D$4+1)/365,IF(D1344&gt;$D$4,($D$5-D1344+1)/365,$D$6/365)),0)</f>
        <v>0.18356164383561643</v>
      </c>
      <c r="S1344" s="28">
        <f>'Data &amp; Parameter'!$E$16*'Data &amp; Parameter'!$E$17*('Data &amp; Parameter'!$E$18+'Data &amp; Parameter'!$E$19)*'Data &amp; Parameter'!$E$20*'Data &amp; Parameter'!$E$37*R1344</f>
        <v>0.63818956679213612</v>
      </c>
      <c r="T1344" s="28">
        <f t="shared" si="20"/>
        <v>1.2763791335842722</v>
      </c>
    </row>
    <row r="1345" spans="1:20" ht="15.75" customHeight="1" x14ac:dyDescent="0.35">
      <c r="A1345">
        <v>1338</v>
      </c>
      <c r="B1345" s="76">
        <v>44235</v>
      </c>
      <c r="C1345" s="1" t="s">
        <v>4315</v>
      </c>
      <c r="D1345" s="76">
        <v>44235</v>
      </c>
      <c r="E1345" s="1" t="s">
        <v>4316</v>
      </c>
      <c r="F1345" s="1" t="s">
        <v>4317</v>
      </c>
      <c r="G1345" s="1" t="s">
        <v>123</v>
      </c>
      <c r="H1345" s="1" t="s">
        <v>124</v>
      </c>
      <c r="I1345" s="1" t="s">
        <v>125</v>
      </c>
      <c r="J1345" s="1" t="s">
        <v>1982</v>
      </c>
      <c r="K1345" s="1" t="s">
        <v>4062</v>
      </c>
      <c r="L1345">
        <f>ROUNDUP(IF(B1345&gt;$D$4,0,($D$4-B1345+1)/365),0)</f>
        <v>0</v>
      </c>
      <c r="M1345">
        <f>ROUNDUP(IF(B1345&gt;$D$5,0,($D$5-B1345+1)/365),0)</f>
        <v>1</v>
      </c>
      <c r="N1345" s="28">
        <f>IF(OR(L1345=1,M1345=1),IF(B1345+364&lt;=$D$5,(B1345+364-$D$4+1)/365,IF(B1345&gt;$D$4,($D$5-B1345+1)/365,$D$6/365)),0)</f>
        <v>0.18356164383561643</v>
      </c>
      <c r="O1345" s="28">
        <f>'Data &amp; Parameter'!$E$16*'Data &amp; Parameter'!$E$17*('Data &amp; Parameter'!$E$18+'Data &amp; Parameter'!$E$19)*'Data &amp; Parameter'!$E$20*'Data &amp; Parameter'!$E$37*N1345</f>
        <v>0.63818956679213612</v>
      </c>
      <c r="P1345">
        <f>ROUNDUP(IF(D1345&gt;$D$4,0,($D$4-D1345+1)/365),0)</f>
        <v>0</v>
      </c>
      <c r="Q1345">
        <f>ROUNDUP(IF(D1345&gt;$D$5,0,($D$5-D1345+1)/365),0)</f>
        <v>1</v>
      </c>
      <c r="R1345" s="28">
        <f>IF(OR(P1345=1,Q1345=1),IF(D1345+364&lt;=$D$5,(D1345+364-$D$4+1)/365,IF(D1345&gt;$D$4,($D$5-D1345+1)/365,$D$6/365)),0)</f>
        <v>0.18356164383561643</v>
      </c>
      <c r="S1345" s="28">
        <f>'Data &amp; Parameter'!$E$16*'Data &amp; Parameter'!$E$17*('Data &amp; Parameter'!$E$18+'Data &amp; Parameter'!$E$19)*'Data &amp; Parameter'!$E$20*'Data &amp; Parameter'!$E$37*R1345</f>
        <v>0.63818956679213612</v>
      </c>
      <c r="T1345" s="28">
        <f t="shared" si="20"/>
        <v>1.2763791335842722</v>
      </c>
    </row>
    <row r="1346" spans="1:20" ht="15.75" customHeight="1" x14ac:dyDescent="0.35">
      <c r="A1346">
        <v>1339</v>
      </c>
      <c r="B1346" s="76">
        <v>44235</v>
      </c>
      <c r="C1346" s="1" t="s">
        <v>4318</v>
      </c>
      <c r="D1346" s="76">
        <v>44235</v>
      </c>
      <c r="E1346" s="1" t="s">
        <v>4319</v>
      </c>
      <c r="F1346" s="1" t="s">
        <v>4320</v>
      </c>
      <c r="G1346" s="1" t="s">
        <v>123</v>
      </c>
      <c r="H1346" s="1" t="s">
        <v>124</v>
      </c>
      <c r="I1346" s="1" t="s">
        <v>125</v>
      </c>
      <c r="J1346" s="1" t="s">
        <v>1982</v>
      </c>
      <c r="K1346" s="1" t="s">
        <v>4062</v>
      </c>
      <c r="L1346">
        <f>ROUNDUP(IF(B1346&gt;$D$4,0,($D$4-B1346+1)/365),0)</f>
        <v>0</v>
      </c>
      <c r="M1346">
        <f>ROUNDUP(IF(B1346&gt;$D$5,0,($D$5-B1346+1)/365),0)</f>
        <v>1</v>
      </c>
      <c r="N1346" s="28">
        <f>IF(OR(L1346=1,M1346=1),IF(B1346+364&lt;=$D$5,(B1346+364-$D$4+1)/365,IF(B1346&gt;$D$4,($D$5-B1346+1)/365,$D$6/365)),0)</f>
        <v>0.18356164383561643</v>
      </c>
      <c r="O1346" s="28">
        <f>'Data &amp; Parameter'!$E$16*'Data &amp; Parameter'!$E$17*('Data &amp; Parameter'!$E$18+'Data &amp; Parameter'!$E$19)*'Data &amp; Parameter'!$E$20*'Data &amp; Parameter'!$E$37*N1346</f>
        <v>0.63818956679213612</v>
      </c>
      <c r="P1346">
        <f>ROUNDUP(IF(D1346&gt;$D$4,0,($D$4-D1346+1)/365),0)</f>
        <v>0</v>
      </c>
      <c r="Q1346">
        <f>ROUNDUP(IF(D1346&gt;$D$5,0,($D$5-D1346+1)/365),0)</f>
        <v>1</v>
      </c>
      <c r="R1346" s="28">
        <f>IF(OR(P1346=1,Q1346=1),IF(D1346+364&lt;=$D$5,(D1346+364-$D$4+1)/365,IF(D1346&gt;$D$4,($D$5-D1346+1)/365,$D$6/365)),0)</f>
        <v>0.18356164383561643</v>
      </c>
      <c r="S1346" s="28">
        <f>'Data &amp; Parameter'!$E$16*'Data &amp; Parameter'!$E$17*('Data &amp; Parameter'!$E$18+'Data &amp; Parameter'!$E$19)*'Data &amp; Parameter'!$E$20*'Data &amp; Parameter'!$E$37*R1346</f>
        <v>0.63818956679213612</v>
      </c>
      <c r="T1346" s="28">
        <f t="shared" si="20"/>
        <v>1.2763791335842722</v>
      </c>
    </row>
    <row r="1347" spans="1:20" ht="15.75" customHeight="1" x14ac:dyDescent="0.35">
      <c r="A1347">
        <v>1340</v>
      </c>
      <c r="B1347" s="76">
        <v>44235</v>
      </c>
      <c r="C1347" s="1" t="s">
        <v>4321</v>
      </c>
      <c r="D1347" s="76">
        <v>44235</v>
      </c>
      <c r="E1347" s="1" t="s">
        <v>4322</v>
      </c>
      <c r="F1347" s="1" t="s">
        <v>4323</v>
      </c>
      <c r="G1347" s="1" t="s">
        <v>123</v>
      </c>
      <c r="H1347" s="1" t="s">
        <v>124</v>
      </c>
      <c r="I1347" s="1" t="s">
        <v>125</v>
      </c>
      <c r="J1347" s="1" t="s">
        <v>1982</v>
      </c>
      <c r="K1347" s="1" t="s">
        <v>4062</v>
      </c>
      <c r="L1347">
        <f>ROUNDUP(IF(B1347&gt;$D$4,0,($D$4-B1347+1)/365),0)</f>
        <v>0</v>
      </c>
      <c r="M1347">
        <f>ROUNDUP(IF(B1347&gt;$D$5,0,($D$5-B1347+1)/365),0)</f>
        <v>1</v>
      </c>
      <c r="N1347" s="28">
        <f>IF(OR(L1347=1,M1347=1),IF(B1347+364&lt;=$D$5,(B1347+364-$D$4+1)/365,IF(B1347&gt;$D$4,($D$5-B1347+1)/365,$D$6/365)),0)</f>
        <v>0.18356164383561643</v>
      </c>
      <c r="O1347" s="28">
        <f>'Data &amp; Parameter'!$E$16*'Data &amp; Parameter'!$E$17*('Data &amp; Parameter'!$E$18+'Data &amp; Parameter'!$E$19)*'Data &amp; Parameter'!$E$20*'Data &amp; Parameter'!$E$37*N1347</f>
        <v>0.63818956679213612</v>
      </c>
      <c r="P1347">
        <f>ROUNDUP(IF(D1347&gt;$D$4,0,($D$4-D1347+1)/365),0)</f>
        <v>0</v>
      </c>
      <c r="Q1347">
        <f>ROUNDUP(IF(D1347&gt;$D$5,0,($D$5-D1347+1)/365),0)</f>
        <v>1</v>
      </c>
      <c r="R1347" s="28">
        <f>IF(OR(P1347=1,Q1347=1),IF(D1347+364&lt;=$D$5,(D1347+364-$D$4+1)/365,IF(D1347&gt;$D$4,($D$5-D1347+1)/365,$D$6/365)),0)</f>
        <v>0.18356164383561643</v>
      </c>
      <c r="S1347" s="28">
        <f>'Data &amp; Parameter'!$E$16*'Data &amp; Parameter'!$E$17*('Data &amp; Parameter'!$E$18+'Data &amp; Parameter'!$E$19)*'Data &amp; Parameter'!$E$20*'Data &amp; Parameter'!$E$37*R1347</f>
        <v>0.63818956679213612</v>
      </c>
      <c r="T1347" s="28">
        <f t="shared" si="20"/>
        <v>1.2763791335842722</v>
      </c>
    </row>
    <row r="1348" spans="1:20" ht="15.75" customHeight="1" x14ac:dyDescent="0.35">
      <c r="A1348">
        <v>1341</v>
      </c>
      <c r="B1348" s="76">
        <v>44235</v>
      </c>
      <c r="C1348" s="1" t="s">
        <v>4324</v>
      </c>
      <c r="D1348" s="76">
        <v>44235</v>
      </c>
      <c r="E1348" s="1" t="s">
        <v>4325</v>
      </c>
      <c r="F1348" s="1" t="s">
        <v>4326</v>
      </c>
      <c r="G1348" s="1" t="s">
        <v>123</v>
      </c>
      <c r="H1348" s="1" t="s">
        <v>124</v>
      </c>
      <c r="I1348" s="1" t="s">
        <v>125</v>
      </c>
      <c r="J1348" s="1" t="s">
        <v>1982</v>
      </c>
      <c r="K1348" s="1" t="s">
        <v>4062</v>
      </c>
      <c r="L1348">
        <f>ROUNDUP(IF(B1348&gt;$D$4,0,($D$4-B1348+1)/365),0)</f>
        <v>0</v>
      </c>
      <c r="M1348">
        <f>ROUNDUP(IF(B1348&gt;$D$5,0,($D$5-B1348+1)/365),0)</f>
        <v>1</v>
      </c>
      <c r="N1348" s="28">
        <f>IF(OR(L1348=1,M1348=1),IF(B1348+364&lt;=$D$5,(B1348+364-$D$4+1)/365,IF(B1348&gt;$D$4,($D$5-B1348+1)/365,$D$6/365)),0)</f>
        <v>0.18356164383561643</v>
      </c>
      <c r="O1348" s="28">
        <f>'Data &amp; Parameter'!$E$16*'Data &amp; Parameter'!$E$17*('Data &amp; Parameter'!$E$18+'Data &amp; Parameter'!$E$19)*'Data &amp; Parameter'!$E$20*'Data &amp; Parameter'!$E$37*N1348</f>
        <v>0.63818956679213612</v>
      </c>
      <c r="P1348">
        <f>ROUNDUP(IF(D1348&gt;$D$4,0,($D$4-D1348+1)/365),0)</f>
        <v>0</v>
      </c>
      <c r="Q1348">
        <f>ROUNDUP(IF(D1348&gt;$D$5,0,($D$5-D1348+1)/365),0)</f>
        <v>1</v>
      </c>
      <c r="R1348" s="28">
        <f>IF(OR(P1348=1,Q1348=1),IF(D1348+364&lt;=$D$5,(D1348+364-$D$4+1)/365,IF(D1348&gt;$D$4,($D$5-D1348+1)/365,$D$6/365)),0)</f>
        <v>0.18356164383561643</v>
      </c>
      <c r="S1348" s="28">
        <f>'Data &amp; Parameter'!$E$16*'Data &amp; Parameter'!$E$17*('Data &amp; Parameter'!$E$18+'Data &amp; Parameter'!$E$19)*'Data &amp; Parameter'!$E$20*'Data &amp; Parameter'!$E$37*R1348</f>
        <v>0.63818956679213612</v>
      </c>
      <c r="T1348" s="28">
        <f t="shared" si="20"/>
        <v>1.2763791335842722</v>
      </c>
    </row>
    <row r="1349" spans="1:20" ht="15.75" customHeight="1" x14ac:dyDescent="0.35">
      <c r="A1349">
        <v>1342</v>
      </c>
      <c r="B1349" s="76">
        <v>44235</v>
      </c>
      <c r="C1349" s="1" t="s">
        <v>4327</v>
      </c>
      <c r="D1349" s="76">
        <v>44235</v>
      </c>
      <c r="E1349" s="1" t="s">
        <v>4328</v>
      </c>
      <c r="F1349" s="1" t="s">
        <v>4329</v>
      </c>
      <c r="G1349" s="1" t="s">
        <v>123</v>
      </c>
      <c r="H1349" s="1" t="s">
        <v>124</v>
      </c>
      <c r="I1349" s="1" t="s">
        <v>125</v>
      </c>
      <c r="J1349" s="1" t="s">
        <v>1982</v>
      </c>
      <c r="K1349" s="1" t="s">
        <v>4062</v>
      </c>
      <c r="L1349">
        <f>ROUNDUP(IF(B1349&gt;$D$4,0,($D$4-B1349+1)/365),0)</f>
        <v>0</v>
      </c>
      <c r="M1349">
        <f>ROUNDUP(IF(B1349&gt;$D$5,0,($D$5-B1349+1)/365),0)</f>
        <v>1</v>
      </c>
      <c r="N1349" s="28">
        <f>IF(OR(L1349=1,M1349=1),IF(B1349+364&lt;=$D$5,(B1349+364-$D$4+1)/365,IF(B1349&gt;$D$4,($D$5-B1349+1)/365,$D$6/365)),0)</f>
        <v>0.18356164383561643</v>
      </c>
      <c r="O1349" s="28">
        <f>'Data &amp; Parameter'!$E$16*'Data &amp; Parameter'!$E$17*('Data &amp; Parameter'!$E$18+'Data &amp; Parameter'!$E$19)*'Data &amp; Parameter'!$E$20*'Data &amp; Parameter'!$E$37*N1349</f>
        <v>0.63818956679213612</v>
      </c>
      <c r="P1349">
        <f>ROUNDUP(IF(D1349&gt;$D$4,0,($D$4-D1349+1)/365),0)</f>
        <v>0</v>
      </c>
      <c r="Q1349">
        <f>ROUNDUP(IF(D1349&gt;$D$5,0,($D$5-D1349+1)/365),0)</f>
        <v>1</v>
      </c>
      <c r="R1349" s="28">
        <f>IF(OR(P1349=1,Q1349=1),IF(D1349+364&lt;=$D$5,(D1349+364-$D$4+1)/365,IF(D1349&gt;$D$4,($D$5-D1349+1)/365,$D$6/365)),0)</f>
        <v>0.18356164383561643</v>
      </c>
      <c r="S1349" s="28">
        <f>'Data &amp; Parameter'!$E$16*'Data &amp; Parameter'!$E$17*('Data &amp; Parameter'!$E$18+'Data &amp; Parameter'!$E$19)*'Data &amp; Parameter'!$E$20*'Data &amp; Parameter'!$E$37*R1349</f>
        <v>0.63818956679213612</v>
      </c>
      <c r="T1349" s="28">
        <f t="shared" si="20"/>
        <v>1.2763791335842722</v>
      </c>
    </row>
    <row r="1350" spans="1:20" ht="15.75" customHeight="1" x14ac:dyDescent="0.35">
      <c r="A1350">
        <v>1343</v>
      </c>
      <c r="B1350" s="76">
        <v>44235</v>
      </c>
      <c r="C1350" s="1" t="s">
        <v>4330</v>
      </c>
      <c r="D1350" s="76">
        <v>44235</v>
      </c>
      <c r="E1350" s="1" t="s">
        <v>4331</v>
      </c>
      <c r="F1350" s="1" t="s">
        <v>4332</v>
      </c>
      <c r="G1350" s="1" t="s">
        <v>123</v>
      </c>
      <c r="H1350" s="1" t="s">
        <v>124</v>
      </c>
      <c r="I1350" s="1" t="s">
        <v>125</v>
      </c>
      <c r="J1350" s="1" t="s">
        <v>1982</v>
      </c>
      <c r="K1350" s="1" t="s">
        <v>4062</v>
      </c>
      <c r="L1350">
        <f>ROUNDUP(IF(B1350&gt;$D$4,0,($D$4-B1350+1)/365),0)</f>
        <v>0</v>
      </c>
      <c r="M1350">
        <f>ROUNDUP(IF(B1350&gt;$D$5,0,($D$5-B1350+1)/365),0)</f>
        <v>1</v>
      </c>
      <c r="N1350" s="28">
        <f>IF(OR(L1350=1,M1350=1),IF(B1350+364&lt;=$D$5,(B1350+364-$D$4+1)/365,IF(B1350&gt;$D$4,($D$5-B1350+1)/365,$D$6/365)),0)</f>
        <v>0.18356164383561643</v>
      </c>
      <c r="O1350" s="28">
        <f>'Data &amp; Parameter'!$E$16*'Data &amp; Parameter'!$E$17*('Data &amp; Parameter'!$E$18+'Data &amp; Parameter'!$E$19)*'Data &amp; Parameter'!$E$20*'Data &amp; Parameter'!$E$37*N1350</f>
        <v>0.63818956679213612</v>
      </c>
      <c r="P1350">
        <f>ROUNDUP(IF(D1350&gt;$D$4,0,($D$4-D1350+1)/365),0)</f>
        <v>0</v>
      </c>
      <c r="Q1350">
        <f>ROUNDUP(IF(D1350&gt;$D$5,0,($D$5-D1350+1)/365),0)</f>
        <v>1</v>
      </c>
      <c r="R1350" s="28">
        <f>IF(OR(P1350=1,Q1350=1),IF(D1350+364&lt;=$D$5,(D1350+364-$D$4+1)/365,IF(D1350&gt;$D$4,($D$5-D1350+1)/365,$D$6/365)),0)</f>
        <v>0.18356164383561643</v>
      </c>
      <c r="S1350" s="28">
        <f>'Data &amp; Parameter'!$E$16*'Data &amp; Parameter'!$E$17*('Data &amp; Parameter'!$E$18+'Data &amp; Parameter'!$E$19)*'Data &amp; Parameter'!$E$20*'Data &amp; Parameter'!$E$37*R1350</f>
        <v>0.63818956679213612</v>
      </c>
      <c r="T1350" s="28">
        <f t="shared" si="20"/>
        <v>1.2763791335842722</v>
      </c>
    </row>
    <row r="1351" spans="1:20" ht="15.75" customHeight="1" x14ac:dyDescent="0.35">
      <c r="A1351">
        <v>1344</v>
      </c>
      <c r="B1351" s="76">
        <v>44235</v>
      </c>
      <c r="C1351" s="1" t="s">
        <v>4333</v>
      </c>
      <c r="D1351" s="76">
        <v>44235</v>
      </c>
      <c r="E1351" s="1" t="s">
        <v>4334</v>
      </c>
      <c r="F1351" s="1" t="s">
        <v>4335</v>
      </c>
      <c r="G1351" s="1" t="s">
        <v>123</v>
      </c>
      <c r="H1351" s="1" t="s">
        <v>124</v>
      </c>
      <c r="I1351" s="1" t="s">
        <v>125</v>
      </c>
      <c r="J1351" s="1" t="s">
        <v>1982</v>
      </c>
      <c r="K1351" s="1" t="s">
        <v>4336</v>
      </c>
      <c r="L1351">
        <f>ROUNDUP(IF(B1351&gt;$D$4,0,($D$4-B1351+1)/365),0)</f>
        <v>0</v>
      </c>
      <c r="M1351">
        <f>ROUNDUP(IF(B1351&gt;$D$5,0,($D$5-B1351+1)/365),0)</f>
        <v>1</v>
      </c>
      <c r="N1351" s="28">
        <f>IF(OR(L1351=1,M1351=1),IF(B1351+364&lt;=$D$5,(B1351+364-$D$4+1)/365,IF(B1351&gt;$D$4,($D$5-B1351+1)/365,$D$6/365)),0)</f>
        <v>0.18356164383561643</v>
      </c>
      <c r="O1351" s="28">
        <f>'Data &amp; Parameter'!$E$16*'Data &amp; Parameter'!$E$17*('Data &amp; Parameter'!$E$18+'Data &amp; Parameter'!$E$19)*'Data &amp; Parameter'!$E$20*'Data &amp; Parameter'!$E$37*N1351</f>
        <v>0.63818956679213612</v>
      </c>
      <c r="P1351">
        <f>ROUNDUP(IF(D1351&gt;$D$4,0,($D$4-D1351+1)/365),0)</f>
        <v>0</v>
      </c>
      <c r="Q1351">
        <f>ROUNDUP(IF(D1351&gt;$D$5,0,($D$5-D1351+1)/365),0)</f>
        <v>1</v>
      </c>
      <c r="R1351" s="28">
        <f>IF(OR(P1351=1,Q1351=1),IF(D1351+364&lt;=$D$5,(D1351+364-$D$4+1)/365,IF(D1351&gt;$D$4,($D$5-D1351+1)/365,$D$6/365)),0)</f>
        <v>0.18356164383561643</v>
      </c>
      <c r="S1351" s="28">
        <f>'Data &amp; Parameter'!$E$16*'Data &amp; Parameter'!$E$17*('Data &amp; Parameter'!$E$18+'Data &amp; Parameter'!$E$19)*'Data &amp; Parameter'!$E$20*'Data &amp; Parameter'!$E$37*R1351</f>
        <v>0.63818956679213612</v>
      </c>
      <c r="T1351" s="28">
        <f t="shared" si="20"/>
        <v>1.2763791335842722</v>
      </c>
    </row>
    <row r="1352" spans="1:20" ht="15.75" customHeight="1" x14ac:dyDescent="0.35">
      <c r="A1352">
        <v>1345</v>
      </c>
      <c r="B1352" s="76">
        <v>44235</v>
      </c>
      <c r="C1352" s="1" t="s">
        <v>4337</v>
      </c>
      <c r="D1352" s="76">
        <v>44235</v>
      </c>
      <c r="E1352" s="1" t="s">
        <v>4338</v>
      </c>
      <c r="F1352" s="1" t="s">
        <v>4339</v>
      </c>
      <c r="G1352" s="1" t="s">
        <v>123</v>
      </c>
      <c r="H1352" s="1" t="s">
        <v>124</v>
      </c>
      <c r="I1352" s="1" t="s">
        <v>125</v>
      </c>
      <c r="J1352" s="1" t="s">
        <v>1982</v>
      </c>
      <c r="K1352" s="1" t="s">
        <v>4336</v>
      </c>
      <c r="L1352">
        <f>ROUNDUP(IF(B1352&gt;$D$4,0,($D$4-B1352+1)/365),0)</f>
        <v>0</v>
      </c>
      <c r="M1352">
        <f>ROUNDUP(IF(B1352&gt;$D$5,0,($D$5-B1352+1)/365),0)</f>
        <v>1</v>
      </c>
      <c r="N1352" s="28">
        <f>IF(OR(L1352=1,M1352=1),IF(B1352+364&lt;=$D$5,(B1352+364-$D$4+1)/365,IF(B1352&gt;$D$4,($D$5-B1352+1)/365,$D$6/365)),0)</f>
        <v>0.18356164383561643</v>
      </c>
      <c r="O1352" s="28">
        <f>'Data &amp; Parameter'!$E$16*'Data &amp; Parameter'!$E$17*('Data &amp; Parameter'!$E$18+'Data &amp; Parameter'!$E$19)*'Data &amp; Parameter'!$E$20*'Data &amp; Parameter'!$E$37*N1352</f>
        <v>0.63818956679213612</v>
      </c>
      <c r="P1352">
        <f>ROUNDUP(IF(D1352&gt;$D$4,0,($D$4-D1352+1)/365),0)</f>
        <v>0</v>
      </c>
      <c r="Q1352">
        <f>ROUNDUP(IF(D1352&gt;$D$5,0,($D$5-D1352+1)/365),0)</f>
        <v>1</v>
      </c>
      <c r="R1352" s="28">
        <f>IF(OR(P1352=1,Q1352=1),IF(D1352+364&lt;=$D$5,(D1352+364-$D$4+1)/365,IF(D1352&gt;$D$4,($D$5-D1352+1)/365,$D$6/365)),0)</f>
        <v>0.18356164383561643</v>
      </c>
      <c r="S1352" s="28">
        <f>'Data &amp; Parameter'!$E$16*'Data &amp; Parameter'!$E$17*('Data &amp; Parameter'!$E$18+'Data &amp; Parameter'!$E$19)*'Data &amp; Parameter'!$E$20*'Data &amp; Parameter'!$E$37*R1352</f>
        <v>0.63818956679213612</v>
      </c>
      <c r="T1352" s="28">
        <f t="shared" si="20"/>
        <v>1.2763791335842722</v>
      </c>
    </row>
    <row r="1353" spans="1:20" ht="15.75" customHeight="1" x14ac:dyDescent="0.35">
      <c r="A1353">
        <v>1346</v>
      </c>
      <c r="B1353" s="76">
        <v>44235</v>
      </c>
      <c r="C1353" s="1" t="s">
        <v>4340</v>
      </c>
      <c r="D1353" s="76">
        <v>44235</v>
      </c>
      <c r="E1353" s="1" t="s">
        <v>4341</v>
      </c>
      <c r="F1353" s="1" t="s">
        <v>4342</v>
      </c>
      <c r="G1353" s="1" t="s">
        <v>123</v>
      </c>
      <c r="H1353" s="1" t="s">
        <v>124</v>
      </c>
      <c r="I1353" s="1" t="s">
        <v>125</v>
      </c>
      <c r="J1353" s="1" t="s">
        <v>1982</v>
      </c>
      <c r="K1353" s="1" t="s">
        <v>4343</v>
      </c>
      <c r="L1353">
        <f>ROUNDUP(IF(B1353&gt;$D$4,0,($D$4-B1353+1)/365),0)</f>
        <v>0</v>
      </c>
      <c r="M1353">
        <f>ROUNDUP(IF(B1353&gt;$D$5,0,($D$5-B1353+1)/365),0)</f>
        <v>1</v>
      </c>
      <c r="N1353" s="28">
        <f>IF(OR(L1353=1,M1353=1),IF(B1353+364&lt;=$D$5,(B1353+364-$D$4+1)/365,IF(B1353&gt;$D$4,($D$5-B1353+1)/365,$D$6/365)),0)</f>
        <v>0.18356164383561643</v>
      </c>
      <c r="O1353" s="28">
        <f>'Data &amp; Parameter'!$E$16*'Data &amp; Parameter'!$E$17*('Data &amp; Parameter'!$E$18+'Data &amp; Parameter'!$E$19)*'Data &amp; Parameter'!$E$20*'Data &amp; Parameter'!$E$37*N1353</f>
        <v>0.63818956679213612</v>
      </c>
      <c r="P1353">
        <f>ROUNDUP(IF(D1353&gt;$D$4,0,($D$4-D1353+1)/365),0)</f>
        <v>0</v>
      </c>
      <c r="Q1353">
        <f>ROUNDUP(IF(D1353&gt;$D$5,0,($D$5-D1353+1)/365),0)</f>
        <v>1</v>
      </c>
      <c r="R1353" s="28">
        <f>IF(OR(P1353=1,Q1353=1),IF(D1353+364&lt;=$D$5,(D1353+364-$D$4+1)/365,IF(D1353&gt;$D$4,($D$5-D1353+1)/365,$D$6/365)),0)</f>
        <v>0.18356164383561643</v>
      </c>
      <c r="S1353" s="28">
        <f>'Data &amp; Parameter'!$E$16*'Data &amp; Parameter'!$E$17*('Data &amp; Parameter'!$E$18+'Data &amp; Parameter'!$E$19)*'Data &amp; Parameter'!$E$20*'Data &amp; Parameter'!$E$37*R1353</f>
        <v>0.63818956679213612</v>
      </c>
      <c r="T1353" s="28">
        <f t="shared" ref="T1353:T1416" si="21">O1353+S1353</f>
        <v>1.2763791335842722</v>
      </c>
    </row>
    <row r="1354" spans="1:20" ht="15.75" customHeight="1" x14ac:dyDescent="0.35">
      <c r="A1354">
        <v>1347</v>
      </c>
      <c r="B1354" s="76">
        <v>44235</v>
      </c>
      <c r="C1354" s="1" t="s">
        <v>4344</v>
      </c>
      <c r="D1354" s="76">
        <v>44235</v>
      </c>
      <c r="E1354" s="1" t="s">
        <v>4345</v>
      </c>
      <c r="F1354" s="1" t="s">
        <v>4346</v>
      </c>
      <c r="G1354" s="1" t="s">
        <v>123</v>
      </c>
      <c r="H1354" s="1" t="s">
        <v>124</v>
      </c>
      <c r="I1354" s="1" t="s">
        <v>125</v>
      </c>
      <c r="J1354" s="1" t="s">
        <v>1982</v>
      </c>
      <c r="K1354" s="1" t="s">
        <v>4343</v>
      </c>
      <c r="L1354">
        <f>ROUNDUP(IF(B1354&gt;$D$4,0,($D$4-B1354+1)/365),0)</f>
        <v>0</v>
      </c>
      <c r="M1354">
        <f>ROUNDUP(IF(B1354&gt;$D$5,0,($D$5-B1354+1)/365),0)</f>
        <v>1</v>
      </c>
      <c r="N1354" s="28">
        <f>IF(OR(L1354=1,M1354=1),IF(B1354+364&lt;=$D$5,(B1354+364-$D$4+1)/365,IF(B1354&gt;$D$4,($D$5-B1354+1)/365,$D$6/365)),0)</f>
        <v>0.18356164383561643</v>
      </c>
      <c r="O1354" s="28">
        <f>'Data &amp; Parameter'!$E$16*'Data &amp; Parameter'!$E$17*('Data &amp; Parameter'!$E$18+'Data &amp; Parameter'!$E$19)*'Data &amp; Parameter'!$E$20*'Data &amp; Parameter'!$E$37*N1354</f>
        <v>0.63818956679213612</v>
      </c>
      <c r="P1354">
        <f>ROUNDUP(IF(D1354&gt;$D$4,0,($D$4-D1354+1)/365),0)</f>
        <v>0</v>
      </c>
      <c r="Q1354">
        <f>ROUNDUP(IF(D1354&gt;$D$5,0,($D$5-D1354+1)/365),0)</f>
        <v>1</v>
      </c>
      <c r="R1354" s="28">
        <f>IF(OR(P1354=1,Q1354=1),IF(D1354+364&lt;=$D$5,(D1354+364-$D$4+1)/365,IF(D1354&gt;$D$4,($D$5-D1354+1)/365,$D$6/365)),0)</f>
        <v>0.18356164383561643</v>
      </c>
      <c r="S1354" s="28">
        <f>'Data &amp; Parameter'!$E$16*'Data &amp; Parameter'!$E$17*('Data &amp; Parameter'!$E$18+'Data &amp; Parameter'!$E$19)*'Data &amp; Parameter'!$E$20*'Data &amp; Parameter'!$E$37*R1354</f>
        <v>0.63818956679213612</v>
      </c>
      <c r="T1354" s="28">
        <f t="shared" si="21"/>
        <v>1.2763791335842722</v>
      </c>
    </row>
    <row r="1355" spans="1:20" ht="15.75" customHeight="1" x14ac:dyDescent="0.35">
      <c r="A1355">
        <v>1348</v>
      </c>
      <c r="B1355" s="76">
        <v>44235</v>
      </c>
      <c r="C1355" s="1" t="s">
        <v>4347</v>
      </c>
      <c r="D1355" s="76">
        <v>44235</v>
      </c>
      <c r="E1355" s="1" t="s">
        <v>4348</v>
      </c>
      <c r="F1355" s="1" t="s">
        <v>4349</v>
      </c>
      <c r="G1355" s="1" t="s">
        <v>123</v>
      </c>
      <c r="H1355" s="1" t="s">
        <v>124</v>
      </c>
      <c r="I1355" s="1" t="s">
        <v>125</v>
      </c>
      <c r="J1355" s="1" t="s">
        <v>1982</v>
      </c>
      <c r="K1355" s="1" t="s">
        <v>4343</v>
      </c>
      <c r="L1355">
        <f>ROUNDUP(IF(B1355&gt;$D$4,0,($D$4-B1355+1)/365),0)</f>
        <v>0</v>
      </c>
      <c r="M1355">
        <f>ROUNDUP(IF(B1355&gt;$D$5,0,($D$5-B1355+1)/365),0)</f>
        <v>1</v>
      </c>
      <c r="N1355" s="28">
        <f>IF(OR(L1355=1,M1355=1),IF(B1355+364&lt;=$D$5,(B1355+364-$D$4+1)/365,IF(B1355&gt;$D$4,($D$5-B1355+1)/365,$D$6/365)),0)</f>
        <v>0.18356164383561643</v>
      </c>
      <c r="O1355" s="28">
        <f>'Data &amp; Parameter'!$E$16*'Data &amp; Parameter'!$E$17*('Data &amp; Parameter'!$E$18+'Data &amp; Parameter'!$E$19)*'Data &amp; Parameter'!$E$20*'Data &amp; Parameter'!$E$37*N1355</f>
        <v>0.63818956679213612</v>
      </c>
      <c r="P1355">
        <f>ROUNDUP(IF(D1355&gt;$D$4,0,($D$4-D1355+1)/365),0)</f>
        <v>0</v>
      </c>
      <c r="Q1355">
        <f>ROUNDUP(IF(D1355&gt;$D$5,0,($D$5-D1355+1)/365),0)</f>
        <v>1</v>
      </c>
      <c r="R1355" s="28">
        <f>IF(OR(P1355=1,Q1355=1),IF(D1355+364&lt;=$D$5,(D1355+364-$D$4+1)/365,IF(D1355&gt;$D$4,($D$5-D1355+1)/365,$D$6/365)),0)</f>
        <v>0.18356164383561643</v>
      </c>
      <c r="S1355" s="28">
        <f>'Data &amp; Parameter'!$E$16*'Data &amp; Parameter'!$E$17*('Data &amp; Parameter'!$E$18+'Data &amp; Parameter'!$E$19)*'Data &amp; Parameter'!$E$20*'Data &amp; Parameter'!$E$37*R1355</f>
        <v>0.63818956679213612</v>
      </c>
      <c r="T1355" s="28">
        <f t="shared" si="21"/>
        <v>1.2763791335842722</v>
      </c>
    </row>
    <row r="1356" spans="1:20" ht="15.75" customHeight="1" x14ac:dyDescent="0.35">
      <c r="A1356">
        <v>1349</v>
      </c>
      <c r="B1356" s="76">
        <v>44235</v>
      </c>
      <c r="C1356" s="1" t="s">
        <v>4350</v>
      </c>
      <c r="D1356" s="76">
        <v>44235</v>
      </c>
      <c r="E1356" s="1" t="s">
        <v>4351</v>
      </c>
      <c r="F1356" s="1" t="s">
        <v>4352</v>
      </c>
      <c r="G1356" s="1" t="s">
        <v>123</v>
      </c>
      <c r="H1356" s="1" t="s">
        <v>124</v>
      </c>
      <c r="I1356" s="1" t="s">
        <v>125</v>
      </c>
      <c r="J1356" s="1" t="s">
        <v>1982</v>
      </c>
      <c r="K1356" s="1" t="s">
        <v>4343</v>
      </c>
      <c r="L1356">
        <f>ROUNDUP(IF(B1356&gt;$D$4,0,($D$4-B1356+1)/365),0)</f>
        <v>0</v>
      </c>
      <c r="M1356">
        <f>ROUNDUP(IF(B1356&gt;$D$5,0,($D$5-B1356+1)/365),0)</f>
        <v>1</v>
      </c>
      <c r="N1356" s="28">
        <f>IF(OR(L1356=1,M1356=1),IF(B1356+364&lt;=$D$5,(B1356+364-$D$4+1)/365,IF(B1356&gt;$D$4,($D$5-B1356+1)/365,$D$6/365)),0)</f>
        <v>0.18356164383561643</v>
      </c>
      <c r="O1356" s="28">
        <f>'Data &amp; Parameter'!$E$16*'Data &amp; Parameter'!$E$17*('Data &amp; Parameter'!$E$18+'Data &amp; Parameter'!$E$19)*'Data &amp; Parameter'!$E$20*'Data &amp; Parameter'!$E$37*N1356</f>
        <v>0.63818956679213612</v>
      </c>
      <c r="P1356">
        <f>ROUNDUP(IF(D1356&gt;$D$4,0,($D$4-D1356+1)/365),0)</f>
        <v>0</v>
      </c>
      <c r="Q1356">
        <f>ROUNDUP(IF(D1356&gt;$D$5,0,($D$5-D1356+1)/365),0)</f>
        <v>1</v>
      </c>
      <c r="R1356" s="28">
        <f>IF(OR(P1356=1,Q1356=1),IF(D1356+364&lt;=$D$5,(D1356+364-$D$4+1)/365,IF(D1356&gt;$D$4,($D$5-D1356+1)/365,$D$6/365)),0)</f>
        <v>0.18356164383561643</v>
      </c>
      <c r="S1356" s="28">
        <f>'Data &amp; Parameter'!$E$16*'Data &amp; Parameter'!$E$17*('Data &amp; Parameter'!$E$18+'Data &amp; Parameter'!$E$19)*'Data &amp; Parameter'!$E$20*'Data &amp; Parameter'!$E$37*R1356</f>
        <v>0.63818956679213612</v>
      </c>
      <c r="T1356" s="28">
        <f t="shared" si="21"/>
        <v>1.2763791335842722</v>
      </c>
    </row>
    <row r="1357" spans="1:20" ht="15.75" customHeight="1" x14ac:dyDescent="0.35">
      <c r="A1357">
        <v>1350</v>
      </c>
      <c r="B1357" s="76">
        <v>44235</v>
      </c>
      <c r="C1357" s="1" t="s">
        <v>4353</v>
      </c>
      <c r="D1357" s="76">
        <v>44235</v>
      </c>
      <c r="E1357" s="1" t="s">
        <v>4354</v>
      </c>
      <c r="F1357" s="1" t="s">
        <v>4355</v>
      </c>
      <c r="G1357" s="1" t="s">
        <v>123</v>
      </c>
      <c r="H1357" s="1" t="s">
        <v>124</v>
      </c>
      <c r="I1357" s="1" t="s">
        <v>125</v>
      </c>
      <c r="J1357" s="1" t="s">
        <v>4356</v>
      </c>
      <c r="K1357" s="1" t="s">
        <v>4357</v>
      </c>
      <c r="L1357">
        <f>ROUNDUP(IF(B1357&gt;$D$4,0,($D$4-B1357+1)/365),0)</f>
        <v>0</v>
      </c>
      <c r="M1357">
        <f>ROUNDUP(IF(B1357&gt;$D$5,0,($D$5-B1357+1)/365),0)</f>
        <v>1</v>
      </c>
      <c r="N1357" s="28">
        <f>IF(OR(L1357=1,M1357=1),IF(B1357+364&lt;=$D$5,(B1357+364-$D$4+1)/365,IF(B1357&gt;$D$4,($D$5-B1357+1)/365,$D$6/365)),0)</f>
        <v>0.18356164383561643</v>
      </c>
      <c r="O1357" s="28">
        <f>'Data &amp; Parameter'!$E$16*'Data &amp; Parameter'!$E$17*('Data &amp; Parameter'!$E$18+'Data &amp; Parameter'!$E$19)*'Data &amp; Parameter'!$E$20*'Data &amp; Parameter'!$E$37*N1357</f>
        <v>0.63818956679213612</v>
      </c>
      <c r="P1357">
        <f>ROUNDUP(IF(D1357&gt;$D$4,0,($D$4-D1357+1)/365),0)</f>
        <v>0</v>
      </c>
      <c r="Q1357">
        <f>ROUNDUP(IF(D1357&gt;$D$5,0,($D$5-D1357+1)/365),0)</f>
        <v>1</v>
      </c>
      <c r="R1357" s="28">
        <f>IF(OR(P1357=1,Q1357=1),IF(D1357+364&lt;=$D$5,(D1357+364-$D$4+1)/365,IF(D1357&gt;$D$4,($D$5-D1357+1)/365,$D$6/365)),0)</f>
        <v>0.18356164383561643</v>
      </c>
      <c r="S1357" s="28">
        <f>'Data &amp; Parameter'!$E$16*'Data &amp; Parameter'!$E$17*('Data &amp; Parameter'!$E$18+'Data &amp; Parameter'!$E$19)*'Data &amp; Parameter'!$E$20*'Data &amp; Parameter'!$E$37*R1357</f>
        <v>0.63818956679213612</v>
      </c>
      <c r="T1357" s="28">
        <f t="shared" si="21"/>
        <v>1.2763791335842722</v>
      </c>
    </row>
    <row r="1358" spans="1:20" ht="15.75" customHeight="1" x14ac:dyDescent="0.35">
      <c r="A1358">
        <v>1351</v>
      </c>
      <c r="B1358" s="76">
        <v>44235</v>
      </c>
      <c r="C1358" s="1" t="s">
        <v>4358</v>
      </c>
      <c r="D1358" s="76">
        <v>44235</v>
      </c>
      <c r="E1358" s="1" t="s">
        <v>4359</v>
      </c>
      <c r="F1358" s="1" t="s">
        <v>4360</v>
      </c>
      <c r="G1358" s="1" t="s">
        <v>123</v>
      </c>
      <c r="H1358" s="1" t="s">
        <v>124</v>
      </c>
      <c r="I1358" s="1" t="s">
        <v>125</v>
      </c>
      <c r="J1358" s="1" t="s">
        <v>4361</v>
      </c>
      <c r="K1358" s="1" t="s">
        <v>2185</v>
      </c>
      <c r="L1358">
        <f>ROUNDUP(IF(B1358&gt;$D$4,0,($D$4-B1358+1)/365),0)</f>
        <v>0</v>
      </c>
      <c r="M1358">
        <f>ROUNDUP(IF(B1358&gt;$D$5,0,($D$5-B1358+1)/365),0)</f>
        <v>1</v>
      </c>
      <c r="N1358" s="28">
        <f>IF(OR(L1358=1,M1358=1),IF(B1358+364&lt;=$D$5,(B1358+364-$D$4+1)/365,IF(B1358&gt;$D$4,($D$5-B1358+1)/365,$D$6/365)),0)</f>
        <v>0.18356164383561643</v>
      </c>
      <c r="O1358" s="28">
        <f>'Data &amp; Parameter'!$E$16*'Data &amp; Parameter'!$E$17*('Data &amp; Parameter'!$E$18+'Data &amp; Parameter'!$E$19)*'Data &amp; Parameter'!$E$20*'Data &amp; Parameter'!$E$37*N1358</f>
        <v>0.63818956679213612</v>
      </c>
      <c r="P1358">
        <f>ROUNDUP(IF(D1358&gt;$D$4,0,($D$4-D1358+1)/365),0)</f>
        <v>0</v>
      </c>
      <c r="Q1358">
        <f>ROUNDUP(IF(D1358&gt;$D$5,0,($D$5-D1358+1)/365),0)</f>
        <v>1</v>
      </c>
      <c r="R1358" s="28">
        <f>IF(OR(P1358=1,Q1358=1),IF(D1358+364&lt;=$D$5,(D1358+364-$D$4+1)/365,IF(D1358&gt;$D$4,($D$5-D1358+1)/365,$D$6/365)),0)</f>
        <v>0.18356164383561643</v>
      </c>
      <c r="S1358" s="28">
        <f>'Data &amp; Parameter'!$E$16*'Data &amp; Parameter'!$E$17*('Data &amp; Parameter'!$E$18+'Data &amp; Parameter'!$E$19)*'Data &amp; Parameter'!$E$20*'Data &amp; Parameter'!$E$37*R1358</f>
        <v>0.63818956679213612</v>
      </c>
      <c r="T1358" s="28">
        <f t="shared" si="21"/>
        <v>1.2763791335842722</v>
      </c>
    </row>
    <row r="1359" spans="1:20" ht="15.75" customHeight="1" x14ac:dyDescent="0.35">
      <c r="A1359">
        <v>1352</v>
      </c>
      <c r="B1359" s="76">
        <v>44235</v>
      </c>
      <c r="C1359" s="1" t="s">
        <v>4362</v>
      </c>
      <c r="D1359" s="76">
        <v>44235</v>
      </c>
      <c r="E1359" s="1" t="s">
        <v>4363</v>
      </c>
      <c r="F1359" s="1" t="s">
        <v>4364</v>
      </c>
      <c r="G1359" s="1" t="s">
        <v>123</v>
      </c>
      <c r="H1359" s="1" t="s">
        <v>124</v>
      </c>
      <c r="I1359" s="1" t="s">
        <v>125</v>
      </c>
      <c r="J1359" s="1" t="s">
        <v>1982</v>
      </c>
      <c r="K1359" s="1" t="s">
        <v>4365</v>
      </c>
      <c r="L1359">
        <f>ROUNDUP(IF(B1359&gt;$D$4,0,($D$4-B1359+1)/365),0)</f>
        <v>0</v>
      </c>
      <c r="M1359">
        <f>ROUNDUP(IF(B1359&gt;$D$5,0,($D$5-B1359+1)/365),0)</f>
        <v>1</v>
      </c>
      <c r="N1359" s="28">
        <f>IF(OR(L1359=1,M1359=1),IF(B1359+364&lt;=$D$5,(B1359+364-$D$4+1)/365,IF(B1359&gt;$D$4,($D$5-B1359+1)/365,$D$6/365)),0)</f>
        <v>0.18356164383561643</v>
      </c>
      <c r="O1359" s="28">
        <f>'Data &amp; Parameter'!$E$16*'Data &amp; Parameter'!$E$17*('Data &amp; Parameter'!$E$18+'Data &amp; Parameter'!$E$19)*'Data &amp; Parameter'!$E$20*'Data &amp; Parameter'!$E$37*N1359</f>
        <v>0.63818956679213612</v>
      </c>
      <c r="P1359">
        <f>ROUNDUP(IF(D1359&gt;$D$4,0,($D$4-D1359+1)/365),0)</f>
        <v>0</v>
      </c>
      <c r="Q1359">
        <f>ROUNDUP(IF(D1359&gt;$D$5,0,($D$5-D1359+1)/365),0)</f>
        <v>1</v>
      </c>
      <c r="R1359" s="28">
        <f>IF(OR(P1359=1,Q1359=1),IF(D1359+364&lt;=$D$5,(D1359+364-$D$4+1)/365,IF(D1359&gt;$D$4,($D$5-D1359+1)/365,$D$6/365)),0)</f>
        <v>0.18356164383561643</v>
      </c>
      <c r="S1359" s="28">
        <f>'Data &amp; Parameter'!$E$16*'Data &amp; Parameter'!$E$17*('Data &amp; Parameter'!$E$18+'Data &amp; Parameter'!$E$19)*'Data &amp; Parameter'!$E$20*'Data &amp; Parameter'!$E$37*R1359</f>
        <v>0.63818956679213612</v>
      </c>
      <c r="T1359" s="28">
        <f t="shared" si="21"/>
        <v>1.2763791335842722</v>
      </c>
    </row>
    <row r="1360" spans="1:20" ht="15.75" customHeight="1" x14ac:dyDescent="0.35">
      <c r="A1360">
        <v>1353</v>
      </c>
      <c r="B1360" s="76">
        <v>44235</v>
      </c>
      <c r="C1360" s="1" t="s">
        <v>4366</v>
      </c>
      <c r="D1360" s="76">
        <v>44235</v>
      </c>
      <c r="E1360" s="1" t="s">
        <v>4367</v>
      </c>
      <c r="F1360" s="1" t="s">
        <v>4368</v>
      </c>
      <c r="G1360" s="1" t="s">
        <v>123</v>
      </c>
      <c r="H1360" s="1" t="s">
        <v>124</v>
      </c>
      <c r="I1360" s="1" t="s">
        <v>125</v>
      </c>
      <c r="J1360" s="1" t="s">
        <v>1982</v>
      </c>
      <c r="K1360" s="1" t="s">
        <v>4369</v>
      </c>
      <c r="L1360">
        <f>ROUNDUP(IF(B1360&gt;$D$4,0,($D$4-B1360+1)/365),0)</f>
        <v>0</v>
      </c>
      <c r="M1360">
        <f>ROUNDUP(IF(B1360&gt;$D$5,0,($D$5-B1360+1)/365),0)</f>
        <v>1</v>
      </c>
      <c r="N1360" s="28">
        <f>IF(OR(L1360=1,M1360=1),IF(B1360+364&lt;=$D$5,(B1360+364-$D$4+1)/365,IF(B1360&gt;$D$4,($D$5-B1360+1)/365,$D$6/365)),0)</f>
        <v>0.18356164383561643</v>
      </c>
      <c r="O1360" s="28">
        <f>'Data &amp; Parameter'!$E$16*'Data &amp; Parameter'!$E$17*('Data &amp; Parameter'!$E$18+'Data &amp; Parameter'!$E$19)*'Data &amp; Parameter'!$E$20*'Data &amp; Parameter'!$E$37*N1360</f>
        <v>0.63818956679213612</v>
      </c>
      <c r="P1360">
        <f>ROUNDUP(IF(D1360&gt;$D$4,0,($D$4-D1360+1)/365),0)</f>
        <v>0</v>
      </c>
      <c r="Q1360">
        <f>ROUNDUP(IF(D1360&gt;$D$5,0,($D$5-D1360+1)/365),0)</f>
        <v>1</v>
      </c>
      <c r="R1360" s="28">
        <f>IF(OR(P1360=1,Q1360=1),IF(D1360+364&lt;=$D$5,(D1360+364-$D$4+1)/365,IF(D1360&gt;$D$4,($D$5-D1360+1)/365,$D$6/365)),0)</f>
        <v>0.18356164383561643</v>
      </c>
      <c r="S1360" s="28">
        <f>'Data &amp; Parameter'!$E$16*'Data &amp; Parameter'!$E$17*('Data &amp; Parameter'!$E$18+'Data &amp; Parameter'!$E$19)*'Data &amp; Parameter'!$E$20*'Data &amp; Parameter'!$E$37*R1360</f>
        <v>0.63818956679213612</v>
      </c>
      <c r="T1360" s="28">
        <f t="shared" si="21"/>
        <v>1.2763791335842722</v>
      </c>
    </row>
    <row r="1361" spans="1:20" ht="15.75" customHeight="1" x14ac:dyDescent="0.35">
      <c r="A1361">
        <v>1354</v>
      </c>
      <c r="B1361" s="76">
        <v>44235</v>
      </c>
      <c r="C1361" s="1" t="s">
        <v>4370</v>
      </c>
      <c r="D1361" s="76">
        <v>44235</v>
      </c>
      <c r="E1361" s="1" t="s">
        <v>4371</v>
      </c>
      <c r="F1361" s="1" t="s">
        <v>4372</v>
      </c>
      <c r="G1361" s="1" t="s">
        <v>123</v>
      </c>
      <c r="H1361" s="1" t="s">
        <v>124</v>
      </c>
      <c r="I1361" s="1" t="s">
        <v>125</v>
      </c>
      <c r="J1361" s="1" t="s">
        <v>1982</v>
      </c>
      <c r="K1361" s="1" t="s">
        <v>4369</v>
      </c>
      <c r="L1361">
        <f>ROUNDUP(IF(B1361&gt;$D$4,0,($D$4-B1361+1)/365),0)</f>
        <v>0</v>
      </c>
      <c r="M1361">
        <f>ROUNDUP(IF(B1361&gt;$D$5,0,($D$5-B1361+1)/365),0)</f>
        <v>1</v>
      </c>
      <c r="N1361" s="28">
        <f>IF(OR(L1361=1,M1361=1),IF(B1361+364&lt;=$D$5,(B1361+364-$D$4+1)/365,IF(B1361&gt;$D$4,($D$5-B1361+1)/365,$D$6/365)),0)</f>
        <v>0.18356164383561643</v>
      </c>
      <c r="O1361" s="28">
        <f>'Data &amp; Parameter'!$E$16*'Data &amp; Parameter'!$E$17*('Data &amp; Parameter'!$E$18+'Data &amp; Parameter'!$E$19)*'Data &amp; Parameter'!$E$20*'Data &amp; Parameter'!$E$37*N1361</f>
        <v>0.63818956679213612</v>
      </c>
      <c r="P1361">
        <f>ROUNDUP(IF(D1361&gt;$D$4,0,($D$4-D1361+1)/365),0)</f>
        <v>0</v>
      </c>
      <c r="Q1361">
        <f>ROUNDUP(IF(D1361&gt;$D$5,0,($D$5-D1361+1)/365),0)</f>
        <v>1</v>
      </c>
      <c r="R1361" s="28">
        <f>IF(OR(P1361=1,Q1361=1),IF(D1361+364&lt;=$D$5,(D1361+364-$D$4+1)/365,IF(D1361&gt;$D$4,($D$5-D1361+1)/365,$D$6/365)),0)</f>
        <v>0.18356164383561643</v>
      </c>
      <c r="S1361" s="28">
        <f>'Data &amp; Parameter'!$E$16*'Data &amp; Parameter'!$E$17*('Data &amp; Parameter'!$E$18+'Data &amp; Parameter'!$E$19)*'Data &amp; Parameter'!$E$20*'Data &amp; Parameter'!$E$37*R1361</f>
        <v>0.63818956679213612</v>
      </c>
      <c r="T1361" s="28">
        <f t="shared" si="21"/>
        <v>1.2763791335842722</v>
      </c>
    </row>
    <row r="1362" spans="1:20" ht="15.75" customHeight="1" x14ac:dyDescent="0.35">
      <c r="A1362">
        <v>1355</v>
      </c>
      <c r="B1362" s="76">
        <v>44235</v>
      </c>
      <c r="C1362" s="1" t="s">
        <v>4373</v>
      </c>
      <c r="D1362" s="76">
        <v>44235</v>
      </c>
      <c r="E1362" s="1" t="s">
        <v>4374</v>
      </c>
      <c r="F1362" s="1" t="s">
        <v>4375</v>
      </c>
      <c r="G1362" s="1" t="s">
        <v>123</v>
      </c>
      <c r="H1362" s="1" t="s">
        <v>124</v>
      </c>
      <c r="I1362" s="1" t="s">
        <v>125</v>
      </c>
      <c r="J1362" s="1" t="s">
        <v>1982</v>
      </c>
      <c r="K1362" s="1" t="s">
        <v>4369</v>
      </c>
      <c r="L1362">
        <f>ROUNDUP(IF(B1362&gt;$D$4,0,($D$4-B1362+1)/365),0)</f>
        <v>0</v>
      </c>
      <c r="M1362">
        <f>ROUNDUP(IF(B1362&gt;$D$5,0,($D$5-B1362+1)/365),0)</f>
        <v>1</v>
      </c>
      <c r="N1362" s="28">
        <f>IF(OR(L1362=1,M1362=1),IF(B1362+364&lt;=$D$5,(B1362+364-$D$4+1)/365,IF(B1362&gt;$D$4,($D$5-B1362+1)/365,$D$6/365)),0)</f>
        <v>0.18356164383561643</v>
      </c>
      <c r="O1362" s="28">
        <f>'Data &amp; Parameter'!$E$16*'Data &amp; Parameter'!$E$17*('Data &amp; Parameter'!$E$18+'Data &amp; Parameter'!$E$19)*'Data &amp; Parameter'!$E$20*'Data &amp; Parameter'!$E$37*N1362</f>
        <v>0.63818956679213612</v>
      </c>
      <c r="P1362">
        <f>ROUNDUP(IF(D1362&gt;$D$4,0,($D$4-D1362+1)/365),0)</f>
        <v>0</v>
      </c>
      <c r="Q1362">
        <f>ROUNDUP(IF(D1362&gt;$D$5,0,($D$5-D1362+1)/365),0)</f>
        <v>1</v>
      </c>
      <c r="R1362" s="28">
        <f>IF(OR(P1362=1,Q1362=1),IF(D1362+364&lt;=$D$5,(D1362+364-$D$4+1)/365,IF(D1362&gt;$D$4,($D$5-D1362+1)/365,$D$6/365)),0)</f>
        <v>0.18356164383561643</v>
      </c>
      <c r="S1362" s="28">
        <f>'Data &amp; Parameter'!$E$16*'Data &amp; Parameter'!$E$17*('Data &amp; Parameter'!$E$18+'Data &amp; Parameter'!$E$19)*'Data &amp; Parameter'!$E$20*'Data &amp; Parameter'!$E$37*R1362</f>
        <v>0.63818956679213612</v>
      </c>
      <c r="T1362" s="28">
        <f t="shared" si="21"/>
        <v>1.2763791335842722</v>
      </c>
    </row>
    <row r="1363" spans="1:20" ht="15.75" customHeight="1" x14ac:dyDescent="0.35">
      <c r="A1363">
        <v>1356</v>
      </c>
      <c r="B1363" s="76">
        <v>44235</v>
      </c>
      <c r="C1363" s="1" t="s">
        <v>4376</v>
      </c>
      <c r="D1363" s="76">
        <v>44235</v>
      </c>
      <c r="E1363" s="1" t="s">
        <v>4377</v>
      </c>
      <c r="F1363" s="1" t="s">
        <v>4378</v>
      </c>
      <c r="G1363" s="1" t="s">
        <v>123</v>
      </c>
      <c r="H1363" s="1" t="s">
        <v>124</v>
      </c>
      <c r="I1363" s="1" t="s">
        <v>125</v>
      </c>
      <c r="J1363" s="1" t="s">
        <v>1982</v>
      </c>
      <c r="K1363" s="1" t="s">
        <v>936</v>
      </c>
      <c r="L1363">
        <f>ROUNDUP(IF(B1363&gt;$D$4,0,($D$4-B1363+1)/365),0)</f>
        <v>0</v>
      </c>
      <c r="M1363">
        <f>ROUNDUP(IF(B1363&gt;$D$5,0,($D$5-B1363+1)/365),0)</f>
        <v>1</v>
      </c>
      <c r="N1363" s="28">
        <f>IF(OR(L1363=1,M1363=1),IF(B1363+364&lt;=$D$5,(B1363+364-$D$4+1)/365,IF(B1363&gt;$D$4,($D$5-B1363+1)/365,$D$6/365)),0)</f>
        <v>0.18356164383561643</v>
      </c>
      <c r="O1363" s="28">
        <f>'Data &amp; Parameter'!$E$16*'Data &amp; Parameter'!$E$17*('Data &amp; Parameter'!$E$18+'Data &amp; Parameter'!$E$19)*'Data &amp; Parameter'!$E$20*'Data &amp; Parameter'!$E$37*N1363</f>
        <v>0.63818956679213612</v>
      </c>
      <c r="P1363">
        <f>ROUNDUP(IF(D1363&gt;$D$4,0,($D$4-D1363+1)/365),0)</f>
        <v>0</v>
      </c>
      <c r="Q1363">
        <f>ROUNDUP(IF(D1363&gt;$D$5,0,($D$5-D1363+1)/365),0)</f>
        <v>1</v>
      </c>
      <c r="R1363" s="28">
        <f>IF(OR(P1363=1,Q1363=1),IF(D1363+364&lt;=$D$5,(D1363+364-$D$4+1)/365,IF(D1363&gt;$D$4,($D$5-D1363+1)/365,$D$6/365)),0)</f>
        <v>0.18356164383561643</v>
      </c>
      <c r="S1363" s="28">
        <f>'Data &amp; Parameter'!$E$16*'Data &amp; Parameter'!$E$17*('Data &amp; Parameter'!$E$18+'Data &amp; Parameter'!$E$19)*'Data &amp; Parameter'!$E$20*'Data &amp; Parameter'!$E$37*R1363</f>
        <v>0.63818956679213612</v>
      </c>
      <c r="T1363" s="28">
        <f t="shared" si="21"/>
        <v>1.2763791335842722</v>
      </c>
    </row>
    <row r="1364" spans="1:20" ht="15.75" customHeight="1" x14ac:dyDescent="0.35">
      <c r="A1364">
        <v>1357</v>
      </c>
      <c r="B1364" s="76">
        <v>44235</v>
      </c>
      <c r="C1364" s="1" t="s">
        <v>4379</v>
      </c>
      <c r="D1364" s="76">
        <v>44235</v>
      </c>
      <c r="E1364" s="1" t="s">
        <v>4380</v>
      </c>
      <c r="F1364" s="1" t="s">
        <v>4381</v>
      </c>
      <c r="G1364" s="1" t="s">
        <v>123</v>
      </c>
      <c r="H1364" s="1" t="s">
        <v>124</v>
      </c>
      <c r="I1364" s="1" t="s">
        <v>125</v>
      </c>
      <c r="J1364" s="1" t="s">
        <v>1982</v>
      </c>
      <c r="K1364" s="1" t="s">
        <v>936</v>
      </c>
      <c r="L1364">
        <f>ROUNDUP(IF(B1364&gt;$D$4,0,($D$4-B1364+1)/365),0)</f>
        <v>0</v>
      </c>
      <c r="M1364">
        <f>ROUNDUP(IF(B1364&gt;$D$5,0,($D$5-B1364+1)/365),0)</f>
        <v>1</v>
      </c>
      <c r="N1364" s="28">
        <f>IF(OR(L1364=1,M1364=1),IF(B1364+364&lt;=$D$5,(B1364+364-$D$4+1)/365,IF(B1364&gt;$D$4,($D$5-B1364+1)/365,$D$6/365)),0)</f>
        <v>0.18356164383561643</v>
      </c>
      <c r="O1364" s="28">
        <f>'Data &amp; Parameter'!$E$16*'Data &amp; Parameter'!$E$17*('Data &amp; Parameter'!$E$18+'Data &amp; Parameter'!$E$19)*'Data &amp; Parameter'!$E$20*'Data &amp; Parameter'!$E$37*N1364</f>
        <v>0.63818956679213612</v>
      </c>
      <c r="P1364">
        <f>ROUNDUP(IF(D1364&gt;$D$4,0,($D$4-D1364+1)/365),0)</f>
        <v>0</v>
      </c>
      <c r="Q1364">
        <f>ROUNDUP(IF(D1364&gt;$D$5,0,($D$5-D1364+1)/365),0)</f>
        <v>1</v>
      </c>
      <c r="R1364" s="28">
        <f>IF(OR(P1364=1,Q1364=1),IF(D1364+364&lt;=$D$5,(D1364+364-$D$4+1)/365,IF(D1364&gt;$D$4,($D$5-D1364+1)/365,$D$6/365)),0)</f>
        <v>0.18356164383561643</v>
      </c>
      <c r="S1364" s="28">
        <f>'Data &amp; Parameter'!$E$16*'Data &amp; Parameter'!$E$17*('Data &amp; Parameter'!$E$18+'Data &amp; Parameter'!$E$19)*'Data &amp; Parameter'!$E$20*'Data &amp; Parameter'!$E$37*R1364</f>
        <v>0.63818956679213612</v>
      </c>
      <c r="T1364" s="28">
        <f t="shared" si="21"/>
        <v>1.2763791335842722</v>
      </c>
    </row>
    <row r="1365" spans="1:20" ht="15.75" customHeight="1" x14ac:dyDescent="0.35">
      <c r="A1365">
        <v>1358</v>
      </c>
      <c r="B1365" s="76">
        <v>44235</v>
      </c>
      <c r="C1365" s="1" t="s">
        <v>4382</v>
      </c>
      <c r="D1365" s="76">
        <v>44235</v>
      </c>
      <c r="E1365" s="1" t="s">
        <v>4383</v>
      </c>
      <c r="F1365" s="1" t="s">
        <v>4384</v>
      </c>
      <c r="G1365" s="1" t="s">
        <v>123</v>
      </c>
      <c r="H1365" s="1" t="s">
        <v>124</v>
      </c>
      <c r="I1365" s="1" t="s">
        <v>125</v>
      </c>
      <c r="J1365" s="1" t="s">
        <v>1982</v>
      </c>
      <c r="K1365" s="1" t="s">
        <v>936</v>
      </c>
      <c r="L1365">
        <f>ROUNDUP(IF(B1365&gt;$D$4,0,($D$4-B1365+1)/365),0)</f>
        <v>0</v>
      </c>
      <c r="M1365">
        <f>ROUNDUP(IF(B1365&gt;$D$5,0,($D$5-B1365+1)/365),0)</f>
        <v>1</v>
      </c>
      <c r="N1365" s="28">
        <f>IF(OR(L1365=1,M1365=1),IF(B1365+364&lt;=$D$5,(B1365+364-$D$4+1)/365,IF(B1365&gt;$D$4,($D$5-B1365+1)/365,$D$6/365)),0)</f>
        <v>0.18356164383561643</v>
      </c>
      <c r="O1365" s="28">
        <f>'Data &amp; Parameter'!$E$16*'Data &amp; Parameter'!$E$17*('Data &amp; Parameter'!$E$18+'Data &amp; Parameter'!$E$19)*'Data &amp; Parameter'!$E$20*'Data &amp; Parameter'!$E$37*N1365</f>
        <v>0.63818956679213612</v>
      </c>
      <c r="P1365">
        <f>ROUNDUP(IF(D1365&gt;$D$4,0,($D$4-D1365+1)/365),0)</f>
        <v>0</v>
      </c>
      <c r="Q1365">
        <f>ROUNDUP(IF(D1365&gt;$D$5,0,($D$5-D1365+1)/365),0)</f>
        <v>1</v>
      </c>
      <c r="R1365" s="28">
        <f>IF(OR(P1365=1,Q1365=1),IF(D1365+364&lt;=$D$5,(D1365+364-$D$4+1)/365,IF(D1365&gt;$D$4,($D$5-D1365+1)/365,$D$6/365)),0)</f>
        <v>0.18356164383561643</v>
      </c>
      <c r="S1365" s="28">
        <f>'Data &amp; Parameter'!$E$16*'Data &amp; Parameter'!$E$17*('Data &amp; Parameter'!$E$18+'Data &amp; Parameter'!$E$19)*'Data &amp; Parameter'!$E$20*'Data &amp; Parameter'!$E$37*R1365</f>
        <v>0.63818956679213612</v>
      </c>
      <c r="T1365" s="28">
        <f t="shared" si="21"/>
        <v>1.2763791335842722</v>
      </c>
    </row>
    <row r="1366" spans="1:20" ht="15.75" customHeight="1" x14ac:dyDescent="0.35">
      <c r="A1366">
        <v>1359</v>
      </c>
      <c r="B1366" s="76">
        <v>44235</v>
      </c>
      <c r="C1366" s="1" t="s">
        <v>4385</v>
      </c>
      <c r="D1366" s="76">
        <v>44235</v>
      </c>
      <c r="E1366" s="1" t="s">
        <v>4386</v>
      </c>
      <c r="F1366" s="1" t="s">
        <v>4387</v>
      </c>
      <c r="G1366" s="1" t="s">
        <v>123</v>
      </c>
      <c r="H1366" s="1" t="s">
        <v>124</v>
      </c>
      <c r="I1366" s="1" t="s">
        <v>125</v>
      </c>
      <c r="J1366" s="1" t="s">
        <v>1982</v>
      </c>
      <c r="K1366" s="1" t="s">
        <v>4388</v>
      </c>
      <c r="L1366">
        <f>ROUNDUP(IF(B1366&gt;$D$4,0,($D$4-B1366+1)/365),0)</f>
        <v>0</v>
      </c>
      <c r="M1366">
        <f>ROUNDUP(IF(B1366&gt;$D$5,0,($D$5-B1366+1)/365),0)</f>
        <v>1</v>
      </c>
      <c r="N1366" s="28">
        <f>IF(OR(L1366=1,M1366=1),IF(B1366+364&lt;=$D$5,(B1366+364-$D$4+1)/365,IF(B1366&gt;$D$4,($D$5-B1366+1)/365,$D$6/365)),0)</f>
        <v>0.18356164383561643</v>
      </c>
      <c r="O1366" s="28">
        <f>'Data &amp; Parameter'!$E$16*'Data &amp; Parameter'!$E$17*('Data &amp; Parameter'!$E$18+'Data &amp; Parameter'!$E$19)*'Data &amp; Parameter'!$E$20*'Data &amp; Parameter'!$E$37*N1366</f>
        <v>0.63818956679213612</v>
      </c>
      <c r="P1366">
        <f>ROUNDUP(IF(D1366&gt;$D$4,0,($D$4-D1366+1)/365),0)</f>
        <v>0</v>
      </c>
      <c r="Q1366">
        <f>ROUNDUP(IF(D1366&gt;$D$5,0,($D$5-D1366+1)/365),0)</f>
        <v>1</v>
      </c>
      <c r="R1366" s="28">
        <f>IF(OR(P1366=1,Q1366=1),IF(D1366+364&lt;=$D$5,(D1366+364-$D$4+1)/365,IF(D1366&gt;$D$4,($D$5-D1366+1)/365,$D$6/365)),0)</f>
        <v>0.18356164383561643</v>
      </c>
      <c r="S1366" s="28">
        <f>'Data &amp; Parameter'!$E$16*'Data &amp; Parameter'!$E$17*('Data &amp; Parameter'!$E$18+'Data &amp; Parameter'!$E$19)*'Data &amp; Parameter'!$E$20*'Data &amp; Parameter'!$E$37*R1366</f>
        <v>0.63818956679213612</v>
      </c>
      <c r="T1366" s="28">
        <f t="shared" si="21"/>
        <v>1.2763791335842722</v>
      </c>
    </row>
    <row r="1367" spans="1:20" ht="15.75" customHeight="1" x14ac:dyDescent="0.35">
      <c r="A1367">
        <v>1360</v>
      </c>
      <c r="B1367" s="76">
        <v>44235</v>
      </c>
      <c r="C1367" s="1" t="s">
        <v>4389</v>
      </c>
      <c r="D1367" s="76">
        <v>44235</v>
      </c>
      <c r="E1367" s="1" t="s">
        <v>4390</v>
      </c>
      <c r="F1367" s="1" t="s">
        <v>4391</v>
      </c>
      <c r="G1367" s="1" t="s">
        <v>123</v>
      </c>
      <c r="H1367" s="1" t="s">
        <v>124</v>
      </c>
      <c r="I1367" s="1" t="s">
        <v>125</v>
      </c>
      <c r="J1367" s="1" t="s">
        <v>1982</v>
      </c>
      <c r="K1367" s="1" t="s">
        <v>4062</v>
      </c>
      <c r="L1367">
        <f>ROUNDUP(IF(B1367&gt;$D$4,0,($D$4-B1367+1)/365),0)</f>
        <v>0</v>
      </c>
      <c r="M1367">
        <f>ROUNDUP(IF(B1367&gt;$D$5,0,($D$5-B1367+1)/365),0)</f>
        <v>1</v>
      </c>
      <c r="N1367" s="28">
        <f>IF(OR(L1367=1,M1367=1),IF(B1367+364&lt;=$D$5,(B1367+364-$D$4+1)/365,IF(B1367&gt;$D$4,($D$5-B1367+1)/365,$D$6/365)),0)</f>
        <v>0.18356164383561643</v>
      </c>
      <c r="O1367" s="28">
        <f>'Data &amp; Parameter'!$E$16*'Data &amp; Parameter'!$E$17*('Data &amp; Parameter'!$E$18+'Data &amp; Parameter'!$E$19)*'Data &amp; Parameter'!$E$20*'Data &amp; Parameter'!$E$37*N1367</f>
        <v>0.63818956679213612</v>
      </c>
      <c r="P1367">
        <f>ROUNDUP(IF(D1367&gt;$D$4,0,($D$4-D1367+1)/365),0)</f>
        <v>0</v>
      </c>
      <c r="Q1367">
        <f>ROUNDUP(IF(D1367&gt;$D$5,0,($D$5-D1367+1)/365),0)</f>
        <v>1</v>
      </c>
      <c r="R1367" s="28">
        <f>IF(OR(P1367=1,Q1367=1),IF(D1367+364&lt;=$D$5,(D1367+364-$D$4+1)/365,IF(D1367&gt;$D$4,($D$5-D1367+1)/365,$D$6/365)),0)</f>
        <v>0.18356164383561643</v>
      </c>
      <c r="S1367" s="28">
        <f>'Data &amp; Parameter'!$E$16*'Data &amp; Parameter'!$E$17*('Data &amp; Parameter'!$E$18+'Data &amp; Parameter'!$E$19)*'Data &amp; Parameter'!$E$20*'Data &amp; Parameter'!$E$37*R1367</f>
        <v>0.63818956679213612</v>
      </c>
      <c r="T1367" s="28">
        <f t="shared" si="21"/>
        <v>1.2763791335842722</v>
      </c>
    </row>
    <row r="1368" spans="1:20" ht="15.75" customHeight="1" x14ac:dyDescent="0.35">
      <c r="A1368">
        <v>1361</v>
      </c>
      <c r="B1368" s="76">
        <v>44235</v>
      </c>
      <c r="C1368" s="1" t="s">
        <v>4392</v>
      </c>
      <c r="D1368" s="76">
        <v>44235</v>
      </c>
      <c r="E1368" s="1" t="s">
        <v>4393</v>
      </c>
      <c r="F1368" s="1" t="s">
        <v>4394</v>
      </c>
      <c r="G1368" s="1" t="s">
        <v>123</v>
      </c>
      <c r="H1368" s="1" t="s">
        <v>503</v>
      </c>
      <c r="I1368" s="1" t="s">
        <v>125</v>
      </c>
      <c r="J1368" s="1" t="s">
        <v>4015</v>
      </c>
      <c r="K1368" s="1" t="s">
        <v>4015</v>
      </c>
      <c r="L1368">
        <f>ROUNDUP(IF(B1368&gt;$D$4,0,($D$4-B1368+1)/365),0)</f>
        <v>0</v>
      </c>
      <c r="M1368">
        <f>ROUNDUP(IF(B1368&gt;$D$5,0,($D$5-B1368+1)/365),0)</f>
        <v>1</v>
      </c>
      <c r="N1368" s="28">
        <f>IF(OR(L1368=1,M1368=1),IF(B1368+364&lt;=$D$5,(B1368+364-$D$4+1)/365,IF(B1368&gt;$D$4,($D$5-B1368+1)/365,$D$6/365)),0)</f>
        <v>0.18356164383561643</v>
      </c>
      <c r="O1368" s="28">
        <f>'Data &amp; Parameter'!$E$16*'Data &amp; Parameter'!$E$17*('Data &amp; Parameter'!$E$18+'Data &amp; Parameter'!$E$19)*'Data &amp; Parameter'!$E$20*'Data &amp; Parameter'!$E$37*N1368</f>
        <v>0.63818956679213612</v>
      </c>
      <c r="P1368">
        <f>ROUNDUP(IF(D1368&gt;$D$4,0,($D$4-D1368+1)/365),0)</f>
        <v>0</v>
      </c>
      <c r="Q1368">
        <f>ROUNDUP(IF(D1368&gt;$D$5,0,($D$5-D1368+1)/365),0)</f>
        <v>1</v>
      </c>
      <c r="R1368" s="28">
        <f>IF(OR(P1368=1,Q1368=1),IF(D1368+364&lt;=$D$5,(D1368+364-$D$4+1)/365,IF(D1368&gt;$D$4,($D$5-D1368+1)/365,$D$6/365)),0)</f>
        <v>0.18356164383561643</v>
      </c>
      <c r="S1368" s="28">
        <f>'Data &amp; Parameter'!$E$16*'Data &amp; Parameter'!$E$17*('Data &amp; Parameter'!$E$18+'Data &amp; Parameter'!$E$19)*'Data &amp; Parameter'!$E$20*'Data &amp; Parameter'!$E$37*R1368</f>
        <v>0.63818956679213612</v>
      </c>
      <c r="T1368" s="28">
        <f t="shared" si="21"/>
        <v>1.2763791335842722</v>
      </c>
    </row>
    <row r="1369" spans="1:20" ht="15.75" customHeight="1" x14ac:dyDescent="0.35">
      <c r="A1369">
        <v>1362</v>
      </c>
      <c r="B1369" s="76">
        <v>44235</v>
      </c>
      <c r="C1369" s="1" t="s">
        <v>4395</v>
      </c>
      <c r="D1369" s="76">
        <v>44235</v>
      </c>
      <c r="E1369" s="1" t="s">
        <v>4396</v>
      </c>
      <c r="F1369" s="1" t="s">
        <v>4397</v>
      </c>
      <c r="G1369" s="1" t="s">
        <v>123</v>
      </c>
      <c r="H1369" s="1" t="s">
        <v>503</v>
      </c>
      <c r="I1369" s="1" t="s">
        <v>125</v>
      </c>
      <c r="J1369" s="1" t="s">
        <v>4015</v>
      </c>
      <c r="K1369" s="1" t="s">
        <v>4015</v>
      </c>
      <c r="L1369">
        <f>ROUNDUP(IF(B1369&gt;$D$4,0,($D$4-B1369+1)/365),0)</f>
        <v>0</v>
      </c>
      <c r="M1369">
        <f>ROUNDUP(IF(B1369&gt;$D$5,0,($D$5-B1369+1)/365),0)</f>
        <v>1</v>
      </c>
      <c r="N1369" s="28">
        <f>IF(OR(L1369=1,M1369=1),IF(B1369+364&lt;=$D$5,(B1369+364-$D$4+1)/365,IF(B1369&gt;$D$4,($D$5-B1369+1)/365,$D$6/365)),0)</f>
        <v>0.18356164383561643</v>
      </c>
      <c r="O1369" s="28">
        <f>'Data &amp; Parameter'!$E$16*'Data &amp; Parameter'!$E$17*('Data &amp; Parameter'!$E$18+'Data &amp; Parameter'!$E$19)*'Data &amp; Parameter'!$E$20*'Data &amp; Parameter'!$E$37*N1369</f>
        <v>0.63818956679213612</v>
      </c>
      <c r="P1369">
        <f>ROUNDUP(IF(D1369&gt;$D$4,0,($D$4-D1369+1)/365),0)</f>
        <v>0</v>
      </c>
      <c r="Q1369">
        <f>ROUNDUP(IF(D1369&gt;$D$5,0,($D$5-D1369+1)/365),0)</f>
        <v>1</v>
      </c>
      <c r="R1369" s="28">
        <f>IF(OR(P1369=1,Q1369=1),IF(D1369+364&lt;=$D$5,(D1369+364-$D$4+1)/365,IF(D1369&gt;$D$4,($D$5-D1369+1)/365,$D$6/365)),0)</f>
        <v>0.18356164383561643</v>
      </c>
      <c r="S1369" s="28">
        <f>'Data &amp; Parameter'!$E$16*'Data &amp; Parameter'!$E$17*('Data &amp; Parameter'!$E$18+'Data &amp; Parameter'!$E$19)*'Data &amp; Parameter'!$E$20*'Data &amp; Parameter'!$E$37*R1369</f>
        <v>0.63818956679213612</v>
      </c>
      <c r="T1369" s="28">
        <f t="shared" si="21"/>
        <v>1.2763791335842722</v>
      </c>
    </row>
    <row r="1370" spans="1:20" ht="15.75" customHeight="1" x14ac:dyDescent="0.35">
      <c r="A1370">
        <v>1363</v>
      </c>
      <c r="B1370" s="76">
        <v>44235</v>
      </c>
      <c r="C1370" s="1" t="s">
        <v>4398</v>
      </c>
      <c r="D1370" s="76">
        <v>44235</v>
      </c>
      <c r="E1370" s="1" t="s">
        <v>4399</v>
      </c>
      <c r="F1370" s="1" t="s">
        <v>4400</v>
      </c>
      <c r="G1370" s="1" t="s">
        <v>123</v>
      </c>
      <c r="H1370" s="1" t="s">
        <v>503</v>
      </c>
      <c r="I1370" s="1" t="s">
        <v>125</v>
      </c>
      <c r="J1370" s="1" t="s">
        <v>4015</v>
      </c>
      <c r="K1370" s="1" t="s">
        <v>4015</v>
      </c>
      <c r="L1370">
        <f>ROUNDUP(IF(B1370&gt;$D$4,0,($D$4-B1370+1)/365),0)</f>
        <v>0</v>
      </c>
      <c r="M1370">
        <f>ROUNDUP(IF(B1370&gt;$D$5,0,($D$5-B1370+1)/365),0)</f>
        <v>1</v>
      </c>
      <c r="N1370" s="28">
        <f>IF(OR(L1370=1,M1370=1),IF(B1370+364&lt;=$D$5,(B1370+364-$D$4+1)/365,IF(B1370&gt;$D$4,($D$5-B1370+1)/365,$D$6/365)),0)</f>
        <v>0.18356164383561643</v>
      </c>
      <c r="O1370" s="28">
        <f>'Data &amp; Parameter'!$E$16*'Data &amp; Parameter'!$E$17*('Data &amp; Parameter'!$E$18+'Data &amp; Parameter'!$E$19)*'Data &amp; Parameter'!$E$20*'Data &amp; Parameter'!$E$37*N1370</f>
        <v>0.63818956679213612</v>
      </c>
      <c r="P1370">
        <f>ROUNDUP(IF(D1370&gt;$D$4,0,($D$4-D1370+1)/365),0)</f>
        <v>0</v>
      </c>
      <c r="Q1370">
        <f>ROUNDUP(IF(D1370&gt;$D$5,0,($D$5-D1370+1)/365),0)</f>
        <v>1</v>
      </c>
      <c r="R1370" s="28">
        <f>IF(OR(P1370=1,Q1370=1),IF(D1370+364&lt;=$D$5,(D1370+364-$D$4+1)/365,IF(D1370&gt;$D$4,($D$5-D1370+1)/365,$D$6/365)),0)</f>
        <v>0.18356164383561643</v>
      </c>
      <c r="S1370" s="28">
        <f>'Data &amp; Parameter'!$E$16*'Data &amp; Parameter'!$E$17*('Data &amp; Parameter'!$E$18+'Data &amp; Parameter'!$E$19)*'Data &amp; Parameter'!$E$20*'Data &amp; Parameter'!$E$37*R1370</f>
        <v>0.63818956679213612</v>
      </c>
      <c r="T1370" s="28">
        <f t="shared" si="21"/>
        <v>1.2763791335842722</v>
      </c>
    </row>
    <row r="1371" spans="1:20" ht="15.75" customHeight="1" x14ac:dyDescent="0.35">
      <c r="A1371">
        <v>1364</v>
      </c>
      <c r="B1371" s="76">
        <v>44235</v>
      </c>
      <c r="C1371" s="1" t="s">
        <v>4401</v>
      </c>
      <c r="D1371" s="76">
        <v>44235</v>
      </c>
      <c r="E1371" s="1" t="s">
        <v>4402</v>
      </c>
      <c r="F1371" s="1" t="s">
        <v>4403</v>
      </c>
      <c r="G1371" s="1" t="s">
        <v>123</v>
      </c>
      <c r="H1371" s="1" t="s">
        <v>503</v>
      </c>
      <c r="I1371" s="1" t="s">
        <v>125</v>
      </c>
      <c r="J1371" s="1" t="s">
        <v>4015</v>
      </c>
      <c r="K1371" s="1" t="s">
        <v>4015</v>
      </c>
      <c r="L1371">
        <f>ROUNDUP(IF(B1371&gt;$D$4,0,($D$4-B1371+1)/365),0)</f>
        <v>0</v>
      </c>
      <c r="M1371">
        <f>ROUNDUP(IF(B1371&gt;$D$5,0,($D$5-B1371+1)/365),0)</f>
        <v>1</v>
      </c>
      <c r="N1371" s="28">
        <f>IF(OR(L1371=1,M1371=1),IF(B1371+364&lt;=$D$5,(B1371+364-$D$4+1)/365,IF(B1371&gt;$D$4,($D$5-B1371+1)/365,$D$6/365)),0)</f>
        <v>0.18356164383561643</v>
      </c>
      <c r="O1371" s="28">
        <f>'Data &amp; Parameter'!$E$16*'Data &amp; Parameter'!$E$17*('Data &amp; Parameter'!$E$18+'Data &amp; Parameter'!$E$19)*'Data &amp; Parameter'!$E$20*'Data &amp; Parameter'!$E$37*N1371</f>
        <v>0.63818956679213612</v>
      </c>
      <c r="P1371">
        <f>ROUNDUP(IF(D1371&gt;$D$4,0,($D$4-D1371+1)/365),0)</f>
        <v>0</v>
      </c>
      <c r="Q1371">
        <f>ROUNDUP(IF(D1371&gt;$D$5,0,($D$5-D1371+1)/365),0)</f>
        <v>1</v>
      </c>
      <c r="R1371" s="28">
        <f>IF(OR(P1371=1,Q1371=1),IF(D1371+364&lt;=$D$5,(D1371+364-$D$4+1)/365,IF(D1371&gt;$D$4,($D$5-D1371+1)/365,$D$6/365)),0)</f>
        <v>0.18356164383561643</v>
      </c>
      <c r="S1371" s="28">
        <f>'Data &amp; Parameter'!$E$16*'Data &amp; Parameter'!$E$17*('Data &amp; Parameter'!$E$18+'Data &amp; Parameter'!$E$19)*'Data &amp; Parameter'!$E$20*'Data &amp; Parameter'!$E$37*R1371</f>
        <v>0.63818956679213612</v>
      </c>
      <c r="T1371" s="28">
        <f t="shared" si="21"/>
        <v>1.2763791335842722</v>
      </c>
    </row>
    <row r="1372" spans="1:20" ht="15.75" customHeight="1" x14ac:dyDescent="0.35">
      <c r="A1372">
        <v>1365</v>
      </c>
      <c r="B1372" s="76">
        <v>44235</v>
      </c>
      <c r="C1372" s="1" t="s">
        <v>4404</v>
      </c>
      <c r="D1372" s="76">
        <v>44235</v>
      </c>
      <c r="E1372" s="1" t="s">
        <v>4405</v>
      </c>
      <c r="F1372" s="1" t="s">
        <v>4406</v>
      </c>
      <c r="G1372" s="1" t="s">
        <v>123</v>
      </c>
      <c r="H1372" s="1" t="s">
        <v>503</v>
      </c>
      <c r="I1372" s="1" t="s">
        <v>125</v>
      </c>
      <c r="J1372" s="1" t="s">
        <v>4015</v>
      </c>
      <c r="K1372" s="1" t="s">
        <v>4015</v>
      </c>
      <c r="L1372">
        <f>ROUNDUP(IF(B1372&gt;$D$4,0,($D$4-B1372+1)/365),0)</f>
        <v>0</v>
      </c>
      <c r="M1372">
        <f>ROUNDUP(IF(B1372&gt;$D$5,0,($D$5-B1372+1)/365),0)</f>
        <v>1</v>
      </c>
      <c r="N1372" s="28">
        <f>IF(OR(L1372=1,M1372=1),IF(B1372+364&lt;=$D$5,(B1372+364-$D$4+1)/365,IF(B1372&gt;$D$4,($D$5-B1372+1)/365,$D$6/365)),0)</f>
        <v>0.18356164383561643</v>
      </c>
      <c r="O1372" s="28">
        <f>'Data &amp; Parameter'!$E$16*'Data &amp; Parameter'!$E$17*('Data &amp; Parameter'!$E$18+'Data &amp; Parameter'!$E$19)*'Data &amp; Parameter'!$E$20*'Data &amp; Parameter'!$E$37*N1372</f>
        <v>0.63818956679213612</v>
      </c>
      <c r="P1372">
        <f>ROUNDUP(IF(D1372&gt;$D$4,0,($D$4-D1372+1)/365),0)</f>
        <v>0</v>
      </c>
      <c r="Q1372">
        <f>ROUNDUP(IF(D1372&gt;$D$5,0,($D$5-D1372+1)/365),0)</f>
        <v>1</v>
      </c>
      <c r="R1372" s="28">
        <f>IF(OR(P1372=1,Q1372=1),IF(D1372+364&lt;=$D$5,(D1372+364-$D$4+1)/365,IF(D1372&gt;$D$4,($D$5-D1372+1)/365,$D$6/365)),0)</f>
        <v>0.18356164383561643</v>
      </c>
      <c r="S1372" s="28">
        <f>'Data &amp; Parameter'!$E$16*'Data &amp; Parameter'!$E$17*('Data &amp; Parameter'!$E$18+'Data &amp; Parameter'!$E$19)*'Data &amp; Parameter'!$E$20*'Data &amp; Parameter'!$E$37*R1372</f>
        <v>0.63818956679213612</v>
      </c>
      <c r="T1372" s="28">
        <f t="shared" si="21"/>
        <v>1.2763791335842722</v>
      </c>
    </row>
    <row r="1373" spans="1:20" ht="15.75" customHeight="1" x14ac:dyDescent="0.35">
      <c r="A1373">
        <v>1366</v>
      </c>
      <c r="B1373" s="76">
        <v>44235</v>
      </c>
      <c r="C1373" s="1" t="s">
        <v>4407</v>
      </c>
      <c r="D1373" s="76">
        <v>44235</v>
      </c>
      <c r="E1373" s="1" t="s">
        <v>4408</v>
      </c>
      <c r="F1373" s="1" t="s">
        <v>4409</v>
      </c>
      <c r="G1373" s="1" t="s">
        <v>123</v>
      </c>
      <c r="H1373" s="1" t="s">
        <v>3942</v>
      </c>
      <c r="I1373" s="1" t="s">
        <v>125</v>
      </c>
      <c r="J1373" s="1" t="s">
        <v>4015</v>
      </c>
      <c r="K1373" s="1" t="s">
        <v>4015</v>
      </c>
      <c r="L1373">
        <f>ROUNDUP(IF(B1373&gt;$D$4,0,($D$4-B1373+1)/365),0)</f>
        <v>0</v>
      </c>
      <c r="M1373">
        <f>ROUNDUP(IF(B1373&gt;$D$5,0,($D$5-B1373+1)/365),0)</f>
        <v>1</v>
      </c>
      <c r="N1373" s="28">
        <f>IF(OR(L1373=1,M1373=1),IF(B1373+364&lt;=$D$5,(B1373+364-$D$4+1)/365,IF(B1373&gt;$D$4,($D$5-B1373+1)/365,$D$6/365)),0)</f>
        <v>0.18356164383561643</v>
      </c>
      <c r="O1373" s="28">
        <f>'Data &amp; Parameter'!$E$16*'Data &amp; Parameter'!$E$17*('Data &amp; Parameter'!$E$18+'Data &amp; Parameter'!$E$19)*'Data &amp; Parameter'!$E$20*'Data &amp; Parameter'!$E$37*N1373</f>
        <v>0.63818956679213612</v>
      </c>
      <c r="P1373">
        <f>ROUNDUP(IF(D1373&gt;$D$4,0,($D$4-D1373+1)/365),0)</f>
        <v>0</v>
      </c>
      <c r="Q1373">
        <f>ROUNDUP(IF(D1373&gt;$D$5,0,($D$5-D1373+1)/365),0)</f>
        <v>1</v>
      </c>
      <c r="R1373" s="28">
        <f>IF(OR(P1373=1,Q1373=1),IF(D1373+364&lt;=$D$5,(D1373+364-$D$4+1)/365,IF(D1373&gt;$D$4,($D$5-D1373+1)/365,$D$6/365)),0)</f>
        <v>0.18356164383561643</v>
      </c>
      <c r="S1373" s="28">
        <f>'Data &amp; Parameter'!$E$16*'Data &amp; Parameter'!$E$17*('Data &amp; Parameter'!$E$18+'Data &amp; Parameter'!$E$19)*'Data &amp; Parameter'!$E$20*'Data &amp; Parameter'!$E$37*R1373</f>
        <v>0.63818956679213612</v>
      </c>
      <c r="T1373" s="28">
        <f t="shared" si="21"/>
        <v>1.2763791335842722</v>
      </c>
    </row>
    <row r="1374" spans="1:20" ht="15.75" customHeight="1" x14ac:dyDescent="0.35">
      <c r="A1374">
        <v>1367</v>
      </c>
      <c r="B1374" s="76">
        <v>44235</v>
      </c>
      <c r="C1374" s="1" t="s">
        <v>4410</v>
      </c>
      <c r="D1374" s="76">
        <v>44235</v>
      </c>
      <c r="E1374" s="1" t="s">
        <v>4411</v>
      </c>
      <c r="F1374" s="1" t="s">
        <v>4412</v>
      </c>
      <c r="G1374" s="1" t="s">
        <v>123</v>
      </c>
      <c r="H1374" s="1" t="s">
        <v>124</v>
      </c>
      <c r="I1374" s="1" t="s">
        <v>125</v>
      </c>
      <c r="J1374" s="1" t="s">
        <v>1982</v>
      </c>
      <c r="K1374" s="1" t="s">
        <v>4343</v>
      </c>
      <c r="L1374">
        <f>ROUNDUP(IF(B1374&gt;$D$4,0,($D$4-B1374+1)/365),0)</f>
        <v>0</v>
      </c>
      <c r="M1374">
        <f>ROUNDUP(IF(B1374&gt;$D$5,0,($D$5-B1374+1)/365),0)</f>
        <v>1</v>
      </c>
      <c r="N1374" s="28">
        <f>IF(OR(L1374=1,M1374=1),IF(B1374+364&lt;=$D$5,(B1374+364-$D$4+1)/365,IF(B1374&gt;$D$4,($D$5-B1374+1)/365,$D$6/365)),0)</f>
        <v>0.18356164383561643</v>
      </c>
      <c r="O1374" s="28">
        <f>'Data &amp; Parameter'!$E$16*'Data &amp; Parameter'!$E$17*('Data &amp; Parameter'!$E$18+'Data &amp; Parameter'!$E$19)*'Data &amp; Parameter'!$E$20*'Data &amp; Parameter'!$E$37*N1374</f>
        <v>0.63818956679213612</v>
      </c>
      <c r="P1374">
        <f>ROUNDUP(IF(D1374&gt;$D$4,0,($D$4-D1374+1)/365),0)</f>
        <v>0</v>
      </c>
      <c r="Q1374">
        <f>ROUNDUP(IF(D1374&gt;$D$5,0,($D$5-D1374+1)/365),0)</f>
        <v>1</v>
      </c>
      <c r="R1374" s="28">
        <f>IF(OR(P1374=1,Q1374=1),IF(D1374+364&lt;=$D$5,(D1374+364-$D$4+1)/365,IF(D1374&gt;$D$4,($D$5-D1374+1)/365,$D$6/365)),0)</f>
        <v>0.18356164383561643</v>
      </c>
      <c r="S1374" s="28">
        <f>'Data &amp; Parameter'!$E$16*'Data &amp; Parameter'!$E$17*('Data &amp; Parameter'!$E$18+'Data &amp; Parameter'!$E$19)*'Data &amp; Parameter'!$E$20*'Data &amp; Parameter'!$E$37*R1374</f>
        <v>0.63818956679213612</v>
      </c>
      <c r="T1374" s="28">
        <f t="shared" si="21"/>
        <v>1.2763791335842722</v>
      </c>
    </row>
    <row r="1375" spans="1:20" ht="15.75" customHeight="1" x14ac:dyDescent="0.35">
      <c r="A1375">
        <v>1368</v>
      </c>
      <c r="B1375" s="76">
        <v>44235</v>
      </c>
      <c r="C1375" s="1" t="s">
        <v>4413</v>
      </c>
      <c r="D1375" s="76">
        <v>44235</v>
      </c>
      <c r="E1375" s="1" t="s">
        <v>4414</v>
      </c>
      <c r="F1375" s="1" t="s">
        <v>4415</v>
      </c>
      <c r="G1375" s="1" t="s">
        <v>123</v>
      </c>
      <c r="H1375" s="1" t="s">
        <v>124</v>
      </c>
      <c r="I1375" s="1" t="s">
        <v>125</v>
      </c>
      <c r="J1375" s="1" t="s">
        <v>3962</v>
      </c>
      <c r="K1375" s="1" t="s">
        <v>2185</v>
      </c>
      <c r="L1375">
        <f>ROUNDUP(IF(B1375&gt;$D$4,0,($D$4-B1375+1)/365),0)</f>
        <v>0</v>
      </c>
      <c r="M1375">
        <f>ROUNDUP(IF(B1375&gt;$D$5,0,($D$5-B1375+1)/365),0)</f>
        <v>1</v>
      </c>
      <c r="N1375" s="28">
        <f>IF(OR(L1375=1,M1375=1),IF(B1375+364&lt;=$D$5,(B1375+364-$D$4+1)/365,IF(B1375&gt;$D$4,($D$5-B1375+1)/365,$D$6/365)),0)</f>
        <v>0.18356164383561643</v>
      </c>
      <c r="O1375" s="28">
        <f>'Data &amp; Parameter'!$E$16*'Data &amp; Parameter'!$E$17*('Data &amp; Parameter'!$E$18+'Data &amp; Parameter'!$E$19)*'Data &amp; Parameter'!$E$20*'Data &amp; Parameter'!$E$37*N1375</f>
        <v>0.63818956679213612</v>
      </c>
      <c r="P1375">
        <f>ROUNDUP(IF(D1375&gt;$D$4,0,($D$4-D1375+1)/365),0)</f>
        <v>0</v>
      </c>
      <c r="Q1375">
        <f>ROUNDUP(IF(D1375&gt;$D$5,0,($D$5-D1375+1)/365),0)</f>
        <v>1</v>
      </c>
      <c r="R1375" s="28">
        <f>IF(OR(P1375=1,Q1375=1),IF(D1375+364&lt;=$D$5,(D1375+364-$D$4+1)/365,IF(D1375&gt;$D$4,($D$5-D1375+1)/365,$D$6/365)),0)</f>
        <v>0.18356164383561643</v>
      </c>
      <c r="S1375" s="28">
        <f>'Data &amp; Parameter'!$E$16*'Data &amp; Parameter'!$E$17*('Data &amp; Parameter'!$E$18+'Data &amp; Parameter'!$E$19)*'Data &amp; Parameter'!$E$20*'Data &amp; Parameter'!$E$37*R1375</f>
        <v>0.63818956679213612</v>
      </c>
      <c r="T1375" s="28">
        <f t="shared" si="21"/>
        <v>1.2763791335842722</v>
      </c>
    </row>
    <row r="1376" spans="1:20" ht="15.75" customHeight="1" x14ac:dyDescent="0.35">
      <c r="A1376">
        <v>1369</v>
      </c>
      <c r="B1376" s="76">
        <v>44235</v>
      </c>
      <c r="C1376" s="1" t="s">
        <v>4416</v>
      </c>
      <c r="D1376" s="76">
        <v>44235</v>
      </c>
      <c r="E1376" s="1" t="s">
        <v>4417</v>
      </c>
      <c r="F1376" s="1" t="s">
        <v>4418</v>
      </c>
      <c r="G1376" s="1" t="s">
        <v>123</v>
      </c>
      <c r="H1376" s="1" t="s">
        <v>124</v>
      </c>
      <c r="I1376" s="1" t="s">
        <v>125</v>
      </c>
      <c r="J1376" s="1" t="s">
        <v>1982</v>
      </c>
      <c r="K1376" s="1" t="s">
        <v>936</v>
      </c>
      <c r="L1376">
        <f>ROUNDUP(IF(B1376&gt;$D$4,0,($D$4-B1376+1)/365),0)</f>
        <v>0</v>
      </c>
      <c r="M1376">
        <f>ROUNDUP(IF(B1376&gt;$D$5,0,($D$5-B1376+1)/365),0)</f>
        <v>1</v>
      </c>
      <c r="N1376" s="28">
        <f>IF(OR(L1376=1,M1376=1),IF(B1376+364&lt;=$D$5,(B1376+364-$D$4+1)/365,IF(B1376&gt;$D$4,($D$5-B1376+1)/365,$D$6/365)),0)</f>
        <v>0.18356164383561643</v>
      </c>
      <c r="O1376" s="28">
        <f>'Data &amp; Parameter'!$E$16*'Data &amp; Parameter'!$E$17*('Data &amp; Parameter'!$E$18+'Data &amp; Parameter'!$E$19)*'Data &amp; Parameter'!$E$20*'Data &amp; Parameter'!$E$37*N1376</f>
        <v>0.63818956679213612</v>
      </c>
      <c r="P1376">
        <f>ROUNDUP(IF(D1376&gt;$D$4,0,($D$4-D1376+1)/365),0)</f>
        <v>0</v>
      </c>
      <c r="Q1376">
        <f>ROUNDUP(IF(D1376&gt;$D$5,0,($D$5-D1376+1)/365),0)</f>
        <v>1</v>
      </c>
      <c r="R1376" s="28">
        <f>IF(OR(P1376=1,Q1376=1),IF(D1376+364&lt;=$D$5,(D1376+364-$D$4+1)/365,IF(D1376&gt;$D$4,($D$5-D1376+1)/365,$D$6/365)),0)</f>
        <v>0.18356164383561643</v>
      </c>
      <c r="S1376" s="28">
        <f>'Data &amp; Parameter'!$E$16*'Data &amp; Parameter'!$E$17*('Data &amp; Parameter'!$E$18+'Data &amp; Parameter'!$E$19)*'Data &amp; Parameter'!$E$20*'Data &amp; Parameter'!$E$37*R1376</f>
        <v>0.63818956679213612</v>
      </c>
      <c r="T1376" s="28">
        <f t="shared" si="21"/>
        <v>1.2763791335842722</v>
      </c>
    </row>
    <row r="1377" spans="1:20" ht="15.75" customHeight="1" x14ac:dyDescent="0.35">
      <c r="A1377">
        <v>1370</v>
      </c>
      <c r="B1377" s="76">
        <v>44235</v>
      </c>
      <c r="C1377" s="1" t="s">
        <v>4419</v>
      </c>
      <c r="D1377" s="76">
        <v>44235</v>
      </c>
      <c r="E1377" s="1" t="s">
        <v>4420</v>
      </c>
      <c r="F1377" s="1" t="s">
        <v>4421</v>
      </c>
      <c r="G1377" s="1" t="s">
        <v>123</v>
      </c>
      <c r="H1377" s="1" t="s">
        <v>124</v>
      </c>
      <c r="I1377" s="1" t="s">
        <v>125</v>
      </c>
      <c r="J1377" s="1" t="s">
        <v>1982</v>
      </c>
      <c r="K1377" s="1" t="s">
        <v>936</v>
      </c>
      <c r="L1377">
        <f>ROUNDUP(IF(B1377&gt;$D$4,0,($D$4-B1377+1)/365),0)</f>
        <v>0</v>
      </c>
      <c r="M1377">
        <f>ROUNDUP(IF(B1377&gt;$D$5,0,($D$5-B1377+1)/365),0)</f>
        <v>1</v>
      </c>
      <c r="N1377" s="28">
        <f>IF(OR(L1377=1,M1377=1),IF(B1377+364&lt;=$D$5,(B1377+364-$D$4+1)/365,IF(B1377&gt;$D$4,($D$5-B1377+1)/365,$D$6/365)),0)</f>
        <v>0.18356164383561643</v>
      </c>
      <c r="O1377" s="28">
        <f>'Data &amp; Parameter'!$E$16*'Data &amp; Parameter'!$E$17*('Data &amp; Parameter'!$E$18+'Data &amp; Parameter'!$E$19)*'Data &amp; Parameter'!$E$20*'Data &amp; Parameter'!$E$37*N1377</f>
        <v>0.63818956679213612</v>
      </c>
      <c r="P1377">
        <f>ROUNDUP(IF(D1377&gt;$D$4,0,($D$4-D1377+1)/365),0)</f>
        <v>0</v>
      </c>
      <c r="Q1377">
        <f>ROUNDUP(IF(D1377&gt;$D$5,0,($D$5-D1377+1)/365),0)</f>
        <v>1</v>
      </c>
      <c r="R1377" s="28">
        <f>IF(OR(P1377=1,Q1377=1),IF(D1377+364&lt;=$D$5,(D1377+364-$D$4+1)/365,IF(D1377&gt;$D$4,($D$5-D1377+1)/365,$D$6/365)),0)</f>
        <v>0.18356164383561643</v>
      </c>
      <c r="S1377" s="28">
        <f>'Data &amp; Parameter'!$E$16*'Data &amp; Parameter'!$E$17*('Data &amp; Parameter'!$E$18+'Data &amp; Parameter'!$E$19)*'Data &amp; Parameter'!$E$20*'Data &amp; Parameter'!$E$37*R1377</f>
        <v>0.63818956679213612</v>
      </c>
      <c r="T1377" s="28">
        <f t="shared" si="21"/>
        <v>1.2763791335842722</v>
      </c>
    </row>
    <row r="1378" spans="1:20" ht="15.75" customHeight="1" x14ac:dyDescent="0.35">
      <c r="A1378">
        <v>1371</v>
      </c>
      <c r="B1378" s="76">
        <v>44235</v>
      </c>
      <c r="C1378" s="1" t="s">
        <v>4422</v>
      </c>
      <c r="D1378" s="76">
        <v>44235</v>
      </c>
      <c r="E1378" s="1" t="s">
        <v>4423</v>
      </c>
      <c r="F1378" s="1" t="s">
        <v>4424</v>
      </c>
      <c r="G1378" s="1" t="s">
        <v>123</v>
      </c>
      <c r="H1378" s="1" t="s">
        <v>124</v>
      </c>
      <c r="I1378" s="1" t="s">
        <v>125</v>
      </c>
      <c r="J1378" s="1" t="s">
        <v>3962</v>
      </c>
      <c r="K1378" s="1" t="s">
        <v>4369</v>
      </c>
      <c r="L1378">
        <f>ROUNDUP(IF(B1378&gt;$D$4,0,($D$4-B1378+1)/365),0)</f>
        <v>0</v>
      </c>
      <c r="M1378">
        <f>ROUNDUP(IF(B1378&gt;$D$5,0,($D$5-B1378+1)/365),0)</f>
        <v>1</v>
      </c>
      <c r="N1378" s="28">
        <f>IF(OR(L1378=1,M1378=1),IF(B1378+364&lt;=$D$5,(B1378+364-$D$4+1)/365,IF(B1378&gt;$D$4,($D$5-B1378+1)/365,$D$6/365)),0)</f>
        <v>0.18356164383561643</v>
      </c>
      <c r="O1378" s="28">
        <f>'Data &amp; Parameter'!$E$16*'Data &amp; Parameter'!$E$17*('Data &amp; Parameter'!$E$18+'Data &amp; Parameter'!$E$19)*'Data &amp; Parameter'!$E$20*'Data &amp; Parameter'!$E$37*N1378</f>
        <v>0.63818956679213612</v>
      </c>
      <c r="P1378">
        <f>ROUNDUP(IF(D1378&gt;$D$4,0,($D$4-D1378+1)/365),0)</f>
        <v>0</v>
      </c>
      <c r="Q1378">
        <f>ROUNDUP(IF(D1378&gt;$D$5,0,($D$5-D1378+1)/365),0)</f>
        <v>1</v>
      </c>
      <c r="R1378" s="28">
        <f>IF(OR(P1378=1,Q1378=1),IF(D1378+364&lt;=$D$5,(D1378+364-$D$4+1)/365,IF(D1378&gt;$D$4,($D$5-D1378+1)/365,$D$6/365)),0)</f>
        <v>0.18356164383561643</v>
      </c>
      <c r="S1378" s="28">
        <f>'Data &amp; Parameter'!$E$16*'Data &amp; Parameter'!$E$17*('Data &amp; Parameter'!$E$18+'Data &amp; Parameter'!$E$19)*'Data &amp; Parameter'!$E$20*'Data &amp; Parameter'!$E$37*R1378</f>
        <v>0.63818956679213612</v>
      </c>
      <c r="T1378" s="28">
        <f t="shared" si="21"/>
        <v>1.2763791335842722</v>
      </c>
    </row>
    <row r="1379" spans="1:20" ht="15.75" customHeight="1" x14ac:dyDescent="0.35">
      <c r="A1379">
        <v>1372</v>
      </c>
      <c r="B1379" s="76">
        <v>44235</v>
      </c>
      <c r="C1379" s="1" t="s">
        <v>4425</v>
      </c>
      <c r="D1379" s="76">
        <v>44235</v>
      </c>
      <c r="E1379" s="1" t="s">
        <v>4426</v>
      </c>
      <c r="F1379" s="1" t="s">
        <v>4427</v>
      </c>
      <c r="G1379" s="1" t="s">
        <v>123</v>
      </c>
      <c r="H1379" s="1" t="s">
        <v>124</v>
      </c>
      <c r="I1379" s="1" t="s">
        <v>125</v>
      </c>
      <c r="J1379" s="1" t="s">
        <v>4428</v>
      </c>
      <c r="K1379" s="1" t="s">
        <v>936</v>
      </c>
      <c r="L1379">
        <f>ROUNDUP(IF(B1379&gt;$D$4,0,($D$4-B1379+1)/365),0)</f>
        <v>0</v>
      </c>
      <c r="M1379">
        <f>ROUNDUP(IF(B1379&gt;$D$5,0,($D$5-B1379+1)/365),0)</f>
        <v>1</v>
      </c>
      <c r="N1379" s="28">
        <f>IF(OR(L1379=1,M1379=1),IF(B1379+364&lt;=$D$5,(B1379+364-$D$4+1)/365,IF(B1379&gt;$D$4,($D$5-B1379+1)/365,$D$6/365)),0)</f>
        <v>0.18356164383561643</v>
      </c>
      <c r="O1379" s="28">
        <f>'Data &amp; Parameter'!$E$16*'Data &amp; Parameter'!$E$17*('Data &amp; Parameter'!$E$18+'Data &amp; Parameter'!$E$19)*'Data &amp; Parameter'!$E$20*'Data &amp; Parameter'!$E$37*N1379</f>
        <v>0.63818956679213612</v>
      </c>
      <c r="P1379">
        <f>ROUNDUP(IF(D1379&gt;$D$4,0,($D$4-D1379+1)/365),0)</f>
        <v>0</v>
      </c>
      <c r="Q1379">
        <f>ROUNDUP(IF(D1379&gt;$D$5,0,($D$5-D1379+1)/365),0)</f>
        <v>1</v>
      </c>
      <c r="R1379" s="28">
        <f>IF(OR(P1379=1,Q1379=1),IF(D1379+364&lt;=$D$5,(D1379+364-$D$4+1)/365,IF(D1379&gt;$D$4,($D$5-D1379+1)/365,$D$6/365)),0)</f>
        <v>0.18356164383561643</v>
      </c>
      <c r="S1379" s="28">
        <f>'Data &amp; Parameter'!$E$16*'Data &amp; Parameter'!$E$17*('Data &amp; Parameter'!$E$18+'Data &amp; Parameter'!$E$19)*'Data &amp; Parameter'!$E$20*'Data &amp; Parameter'!$E$37*R1379</f>
        <v>0.63818956679213612</v>
      </c>
      <c r="T1379" s="28">
        <f t="shared" si="21"/>
        <v>1.2763791335842722</v>
      </c>
    </row>
    <row r="1380" spans="1:20" ht="15.75" customHeight="1" x14ac:dyDescent="0.35">
      <c r="A1380">
        <v>1373</v>
      </c>
      <c r="B1380" s="76">
        <v>44235</v>
      </c>
      <c r="C1380" s="1" t="s">
        <v>4429</v>
      </c>
      <c r="D1380" s="76">
        <v>44235</v>
      </c>
      <c r="E1380" s="1" t="s">
        <v>4430</v>
      </c>
      <c r="F1380" s="1" t="s">
        <v>4431</v>
      </c>
      <c r="G1380" s="1" t="s">
        <v>123</v>
      </c>
      <c r="H1380" s="1" t="s">
        <v>124</v>
      </c>
      <c r="I1380" s="1" t="s">
        <v>125</v>
      </c>
      <c r="J1380" s="1" t="s">
        <v>1982</v>
      </c>
      <c r="K1380" s="1" t="s">
        <v>936</v>
      </c>
      <c r="L1380">
        <f>ROUNDUP(IF(B1380&gt;$D$4,0,($D$4-B1380+1)/365),0)</f>
        <v>0</v>
      </c>
      <c r="M1380">
        <f>ROUNDUP(IF(B1380&gt;$D$5,0,($D$5-B1380+1)/365),0)</f>
        <v>1</v>
      </c>
      <c r="N1380" s="28">
        <f>IF(OR(L1380=1,M1380=1),IF(B1380+364&lt;=$D$5,(B1380+364-$D$4+1)/365,IF(B1380&gt;$D$4,($D$5-B1380+1)/365,$D$6/365)),0)</f>
        <v>0.18356164383561643</v>
      </c>
      <c r="O1380" s="28">
        <f>'Data &amp; Parameter'!$E$16*'Data &amp; Parameter'!$E$17*('Data &amp; Parameter'!$E$18+'Data &amp; Parameter'!$E$19)*'Data &amp; Parameter'!$E$20*'Data &amp; Parameter'!$E$37*N1380</f>
        <v>0.63818956679213612</v>
      </c>
      <c r="P1380">
        <f>ROUNDUP(IF(D1380&gt;$D$4,0,($D$4-D1380+1)/365),0)</f>
        <v>0</v>
      </c>
      <c r="Q1380">
        <f>ROUNDUP(IF(D1380&gt;$D$5,0,($D$5-D1380+1)/365),0)</f>
        <v>1</v>
      </c>
      <c r="R1380" s="28">
        <f>IF(OR(P1380=1,Q1380=1),IF(D1380+364&lt;=$D$5,(D1380+364-$D$4+1)/365,IF(D1380&gt;$D$4,($D$5-D1380+1)/365,$D$6/365)),0)</f>
        <v>0.18356164383561643</v>
      </c>
      <c r="S1380" s="28">
        <f>'Data &amp; Parameter'!$E$16*'Data &amp; Parameter'!$E$17*('Data &amp; Parameter'!$E$18+'Data &amp; Parameter'!$E$19)*'Data &amp; Parameter'!$E$20*'Data &amp; Parameter'!$E$37*R1380</f>
        <v>0.63818956679213612</v>
      </c>
      <c r="T1380" s="28">
        <f t="shared" si="21"/>
        <v>1.2763791335842722</v>
      </c>
    </row>
    <row r="1381" spans="1:20" ht="15.75" customHeight="1" x14ac:dyDescent="0.35">
      <c r="A1381">
        <v>1374</v>
      </c>
      <c r="B1381" s="76">
        <v>44235</v>
      </c>
      <c r="C1381" s="1" t="s">
        <v>4432</v>
      </c>
      <c r="D1381" s="76">
        <v>44235</v>
      </c>
      <c r="E1381" s="1" t="s">
        <v>4433</v>
      </c>
      <c r="F1381" s="1" t="s">
        <v>4434</v>
      </c>
      <c r="G1381" s="1" t="s">
        <v>123</v>
      </c>
      <c r="H1381" s="1" t="s">
        <v>124</v>
      </c>
      <c r="I1381" s="1" t="s">
        <v>125</v>
      </c>
      <c r="J1381" s="1" t="s">
        <v>3962</v>
      </c>
      <c r="K1381" s="1" t="s">
        <v>4435</v>
      </c>
      <c r="L1381">
        <f>ROUNDUP(IF(B1381&gt;$D$4,0,($D$4-B1381+1)/365),0)</f>
        <v>0</v>
      </c>
      <c r="M1381">
        <f>ROUNDUP(IF(B1381&gt;$D$5,0,($D$5-B1381+1)/365),0)</f>
        <v>1</v>
      </c>
      <c r="N1381" s="28">
        <f>IF(OR(L1381=1,M1381=1),IF(B1381+364&lt;=$D$5,(B1381+364-$D$4+1)/365,IF(B1381&gt;$D$4,($D$5-B1381+1)/365,$D$6/365)),0)</f>
        <v>0.18356164383561643</v>
      </c>
      <c r="O1381" s="28">
        <f>'Data &amp; Parameter'!$E$16*'Data &amp; Parameter'!$E$17*('Data &amp; Parameter'!$E$18+'Data &amp; Parameter'!$E$19)*'Data &amp; Parameter'!$E$20*'Data &amp; Parameter'!$E$37*N1381</f>
        <v>0.63818956679213612</v>
      </c>
      <c r="P1381">
        <f>ROUNDUP(IF(D1381&gt;$D$4,0,($D$4-D1381+1)/365),0)</f>
        <v>0</v>
      </c>
      <c r="Q1381">
        <f>ROUNDUP(IF(D1381&gt;$D$5,0,($D$5-D1381+1)/365),0)</f>
        <v>1</v>
      </c>
      <c r="R1381" s="28">
        <f>IF(OR(P1381=1,Q1381=1),IF(D1381+364&lt;=$D$5,(D1381+364-$D$4+1)/365,IF(D1381&gt;$D$4,($D$5-D1381+1)/365,$D$6/365)),0)</f>
        <v>0.18356164383561643</v>
      </c>
      <c r="S1381" s="28">
        <f>'Data &amp; Parameter'!$E$16*'Data &amp; Parameter'!$E$17*('Data &amp; Parameter'!$E$18+'Data &amp; Parameter'!$E$19)*'Data &amp; Parameter'!$E$20*'Data &amp; Parameter'!$E$37*R1381</f>
        <v>0.63818956679213612</v>
      </c>
      <c r="T1381" s="28">
        <f t="shared" si="21"/>
        <v>1.2763791335842722</v>
      </c>
    </row>
    <row r="1382" spans="1:20" ht="15.75" customHeight="1" x14ac:dyDescent="0.35">
      <c r="A1382">
        <v>1375</v>
      </c>
      <c r="B1382" s="76">
        <v>44235</v>
      </c>
      <c r="C1382" s="1" t="s">
        <v>4436</v>
      </c>
      <c r="D1382" s="76">
        <v>44235</v>
      </c>
      <c r="E1382" s="1" t="s">
        <v>4437</v>
      </c>
      <c r="F1382" s="1" t="s">
        <v>4438</v>
      </c>
      <c r="G1382" s="1" t="s">
        <v>123</v>
      </c>
      <c r="H1382" s="1" t="s">
        <v>124</v>
      </c>
      <c r="I1382" s="1" t="s">
        <v>125</v>
      </c>
      <c r="J1382" s="1" t="s">
        <v>3962</v>
      </c>
      <c r="K1382" s="1" t="s">
        <v>2245</v>
      </c>
      <c r="L1382">
        <f>ROUNDUP(IF(B1382&gt;$D$4,0,($D$4-B1382+1)/365),0)</f>
        <v>0</v>
      </c>
      <c r="M1382">
        <f>ROUNDUP(IF(B1382&gt;$D$5,0,($D$5-B1382+1)/365),0)</f>
        <v>1</v>
      </c>
      <c r="N1382" s="28">
        <f>IF(OR(L1382=1,M1382=1),IF(B1382+364&lt;=$D$5,(B1382+364-$D$4+1)/365,IF(B1382&gt;$D$4,($D$5-B1382+1)/365,$D$6/365)),0)</f>
        <v>0.18356164383561643</v>
      </c>
      <c r="O1382" s="28">
        <f>'Data &amp; Parameter'!$E$16*'Data &amp; Parameter'!$E$17*('Data &amp; Parameter'!$E$18+'Data &amp; Parameter'!$E$19)*'Data &amp; Parameter'!$E$20*'Data &amp; Parameter'!$E$37*N1382</f>
        <v>0.63818956679213612</v>
      </c>
      <c r="P1382">
        <f>ROUNDUP(IF(D1382&gt;$D$4,0,($D$4-D1382+1)/365),0)</f>
        <v>0</v>
      </c>
      <c r="Q1382">
        <f>ROUNDUP(IF(D1382&gt;$D$5,0,($D$5-D1382+1)/365),0)</f>
        <v>1</v>
      </c>
      <c r="R1382" s="28">
        <f>IF(OR(P1382=1,Q1382=1),IF(D1382+364&lt;=$D$5,(D1382+364-$D$4+1)/365,IF(D1382&gt;$D$4,($D$5-D1382+1)/365,$D$6/365)),0)</f>
        <v>0.18356164383561643</v>
      </c>
      <c r="S1382" s="28">
        <f>'Data &amp; Parameter'!$E$16*'Data &amp; Parameter'!$E$17*('Data &amp; Parameter'!$E$18+'Data &amp; Parameter'!$E$19)*'Data &amp; Parameter'!$E$20*'Data &amp; Parameter'!$E$37*R1382</f>
        <v>0.63818956679213612</v>
      </c>
      <c r="T1382" s="28">
        <f t="shared" si="21"/>
        <v>1.2763791335842722</v>
      </c>
    </row>
    <row r="1383" spans="1:20" ht="15.75" customHeight="1" x14ac:dyDescent="0.35">
      <c r="A1383">
        <v>1376</v>
      </c>
      <c r="B1383" s="76">
        <v>44235</v>
      </c>
      <c r="C1383" s="1" t="s">
        <v>4439</v>
      </c>
      <c r="D1383" s="76">
        <v>44235</v>
      </c>
      <c r="E1383" s="1" t="s">
        <v>4440</v>
      </c>
      <c r="F1383" s="1" t="s">
        <v>4441</v>
      </c>
      <c r="G1383" s="1" t="s">
        <v>123</v>
      </c>
      <c r="H1383" s="1" t="s">
        <v>124</v>
      </c>
      <c r="I1383" s="1" t="s">
        <v>125</v>
      </c>
      <c r="J1383" s="1" t="s">
        <v>3962</v>
      </c>
      <c r="K1383" s="1" t="s">
        <v>2245</v>
      </c>
      <c r="L1383">
        <f>ROUNDUP(IF(B1383&gt;$D$4,0,($D$4-B1383+1)/365),0)</f>
        <v>0</v>
      </c>
      <c r="M1383">
        <f>ROUNDUP(IF(B1383&gt;$D$5,0,($D$5-B1383+1)/365),0)</f>
        <v>1</v>
      </c>
      <c r="N1383" s="28">
        <f>IF(OR(L1383=1,M1383=1),IF(B1383+364&lt;=$D$5,(B1383+364-$D$4+1)/365,IF(B1383&gt;$D$4,($D$5-B1383+1)/365,$D$6/365)),0)</f>
        <v>0.18356164383561643</v>
      </c>
      <c r="O1383" s="28">
        <f>'Data &amp; Parameter'!$E$16*'Data &amp; Parameter'!$E$17*('Data &amp; Parameter'!$E$18+'Data &amp; Parameter'!$E$19)*'Data &amp; Parameter'!$E$20*'Data &amp; Parameter'!$E$37*N1383</f>
        <v>0.63818956679213612</v>
      </c>
      <c r="P1383">
        <f>ROUNDUP(IF(D1383&gt;$D$4,0,($D$4-D1383+1)/365),0)</f>
        <v>0</v>
      </c>
      <c r="Q1383">
        <f>ROUNDUP(IF(D1383&gt;$D$5,0,($D$5-D1383+1)/365),0)</f>
        <v>1</v>
      </c>
      <c r="R1383" s="28">
        <f>IF(OR(P1383=1,Q1383=1),IF(D1383+364&lt;=$D$5,(D1383+364-$D$4+1)/365,IF(D1383&gt;$D$4,($D$5-D1383+1)/365,$D$6/365)),0)</f>
        <v>0.18356164383561643</v>
      </c>
      <c r="S1383" s="28">
        <f>'Data &amp; Parameter'!$E$16*'Data &amp; Parameter'!$E$17*('Data &amp; Parameter'!$E$18+'Data &amp; Parameter'!$E$19)*'Data &amp; Parameter'!$E$20*'Data &amp; Parameter'!$E$37*R1383</f>
        <v>0.63818956679213612</v>
      </c>
      <c r="T1383" s="28">
        <f t="shared" si="21"/>
        <v>1.2763791335842722</v>
      </c>
    </row>
    <row r="1384" spans="1:20" ht="15.75" customHeight="1" x14ac:dyDescent="0.35">
      <c r="A1384">
        <v>1377</v>
      </c>
      <c r="B1384" s="76">
        <v>44235</v>
      </c>
      <c r="C1384" s="1" t="s">
        <v>4442</v>
      </c>
      <c r="D1384" s="76">
        <v>44235</v>
      </c>
      <c r="E1384" s="1" t="s">
        <v>4443</v>
      </c>
      <c r="F1384" s="1" t="s">
        <v>4444</v>
      </c>
      <c r="G1384" s="1" t="s">
        <v>123</v>
      </c>
      <c r="H1384" s="1" t="s">
        <v>124</v>
      </c>
      <c r="I1384" s="1" t="s">
        <v>125</v>
      </c>
      <c r="J1384" s="1" t="s">
        <v>3962</v>
      </c>
      <c r="K1384" s="1" t="s">
        <v>3962</v>
      </c>
      <c r="L1384">
        <f>ROUNDUP(IF(B1384&gt;$D$4,0,($D$4-B1384+1)/365),0)</f>
        <v>0</v>
      </c>
      <c r="M1384">
        <f>ROUNDUP(IF(B1384&gt;$D$5,0,($D$5-B1384+1)/365),0)</f>
        <v>1</v>
      </c>
      <c r="N1384" s="28">
        <f>IF(OR(L1384=1,M1384=1),IF(B1384+364&lt;=$D$5,(B1384+364-$D$4+1)/365,IF(B1384&gt;$D$4,($D$5-B1384+1)/365,$D$6/365)),0)</f>
        <v>0.18356164383561643</v>
      </c>
      <c r="O1384" s="28">
        <f>'Data &amp; Parameter'!$E$16*'Data &amp; Parameter'!$E$17*('Data &amp; Parameter'!$E$18+'Data &amp; Parameter'!$E$19)*'Data &amp; Parameter'!$E$20*'Data &amp; Parameter'!$E$37*N1384</f>
        <v>0.63818956679213612</v>
      </c>
      <c r="P1384">
        <f>ROUNDUP(IF(D1384&gt;$D$4,0,($D$4-D1384+1)/365),0)</f>
        <v>0</v>
      </c>
      <c r="Q1384">
        <f>ROUNDUP(IF(D1384&gt;$D$5,0,($D$5-D1384+1)/365),0)</f>
        <v>1</v>
      </c>
      <c r="R1384" s="28">
        <f>IF(OR(P1384=1,Q1384=1),IF(D1384+364&lt;=$D$5,(D1384+364-$D$4+1)/365,IF(D1384&gt;$D$4,($D$5-D1384+1)/365,$D$6/365)),0)</f>
        <v>0.18356164383561643</v>
      </c>
      <c r="S1384" s="28">
        <f>'Data &amp; Parameter'!$E$16*'Data &amp; Parameter'!$E$17*('Data &amp; Parameter'!$E$18+'Data &amp; Parameter'!$E$19)*'Data &amp; Parameter'!$E$20*'Data &amp; Parameter'!$E$37*R1384</f>
        <v>0.63818956679213612</v>
      </c>
      <c r="T1384" s="28">
        <f t="shared" si="21"/>
        <v>1.2763791335842722</v>
      </c>
    </row>
    <row r="1385" spans="1:20" ht="15.75" customHeight="1" x14ac:dyDescent="0.35">
      <c r="A1385">
        <v>1378</v>
      </c>
      <c r="B1385" s="76">
        <v>44235</v>
      </c>
      <c r="C1385" s="1" t="s">
        <v>4445</v>
      </c>
      <c r="D1385" s="76">
        <v>44235</v>
      </c>
      <c r="E1385" s="1" t="s">
        <v>4446</v>
      </c>
      <c r="F1385" s="1" t="s">
        <v>4447</v>
      </c>
      <c r="G1385" s="1" t="s">
        <v>123</v>
      </c>
      <c r="H1385" s="1" t="s">
        <v>124</v>
      </c>
      <c r="I1385" s="1" t="s">
        <v>125</v>
      </c>
      <c r="J1385" s="1" t="s">
        <v>3962</v>
      </c>
      <c r="K1385" s="1" t="s">
        <v>3962</v>
      </c>
      <c r="L1385">
        <f>ROUNDUP(IF(B1385&gt;$D$4,0,($D$4-B1385+1)/365),0)</f>
        <v>0</v>
      </c>
      <c r="M1385">
        <f>ROUNDUP(IF(B1385&gt;$D$5,0,($D$5-B1385+1)/365),0)</f>
        <v>1</v>
      </c>
      <c r="N1385" s="28">
        <f>IF(OR(L1385=1,M1385=1),IF(B1385+364&lt;=$D$5,(B1385+364-$D$4+1)/365,IF(B1385&gt;$D$4,($D$5-B1385+1)/365,$D$6/365)),0)</f>
        <v>0.18356164383561643</v>
      </c>
      <c r="O1385" s="28">
        <f>'Data &amp; Parameter'!$E$16*'Data &amp; Parameter'!$E$17*('Data &amp; Parameter'!$E$18+'Data &amp; Parameter'!$E$19)*'Data &amp; Parameter'!$E$20*'Data &amp; Parameter'!$E$37*N1385</f>
        <v>0.63818956679213612</v>
      </c>
      <c r="P1385">
        <f>ROUNDUP(IF(D1385&gt;$D$4,0,($D$4-D1385+1)/365),0)</f>
        <v>0</v>
      </c>
      <c r="Q1385">
        <f>ROUNDUP(IF(D1385&gt;$D$5,0,($D$5-D1385+1)/365),0)</f>
        <v>1</v>
      </c>
      <c r="R1385" s="28">
        <f>IF(OR(P1385=1,Q1385=1),IF(D1385+364&lt;=$D$5,(D1385+364-$D$4+1)/365,IF(D1385&gt;$D$4,($D$5-D1385+1)/365,$D$6/365)),0)</f>
        <v>0.18356164383561643</v>
      </c>
      <c r="S1385" s="28">
        <f>'Data &amp; Parameter'!$E$16*'Data &amp; Parameter'!$E$17*('Data &amp; Parameter'!$E$18+'Data &amp; Parameter'!$E$19)*'Data &amp; Parameter'!$E$20*'Data &amp; Parameter'!$E$37*R1385</f>
        <v>0.63818956679213612</v>
      </c>
      <c r="T1385" s="28">
        <f t="shared" si="21"/>
        <v>1.2763791335842722</v>
      </c>
    </row>
    <row r="1386" spans="1:20" ht="15.75" customHeight="1" x14ac:dyDescent="0.35">
      <c r="A1386">
        <v>1379</v>
      </c>
      <c r="B1386" s="76">
        <v>44235</v>
      </c>
      <c r="C1386" s="1" t="s">
        <v>4448</v>
      </c>
      <c r="D1386" s="76">
        <v>44235</v>
      </c>
      <c r="E1386" s="1" t="s">
        <v>4449</v>
      </c>
      <c r="F1386" s="1" t="s">
        <v>4450</v>
      </c>
      <c r="G1386" s="1" t="s">
        <v>123</v>
      </c>
      <c r="H1386" s="1" t="s">
        <v>124</v>
      </c>
      <c r="I1386" s="1" t="s">
        <v>125</v>
      </c>
      <c r="J1386" s="1" t="s">
        <v>3962</v>
      </c>
      <c r="K1386" s="1" t="s">
        <v>3962</v>
      </c>
      <c r="L1386">
        <f>ROUNDUP(IF(B1386&gt;$D$4,0,($D$4-B1386+1)/365),0)</f>
        <v>0</v>
      </c>
      <c r="M1386">
        <f>ROUNDUP(IF(B1386&gt;$D$5,0,($D$5-B1386+1)/365),0)</f>
        <v>1</v>
      </c>
      <c r="N1386" s="28">
        <f>IF(OR(L1386=1,M1386=1),IF(B1386+364&lt;=$D$5,(B1386+364-$D$4+1)/365,IF(B1386&gt;$D$4,($D$5-B1386+1)/365,$D$6/365)),0)</f>
        <v>0.18356164383561643</v>
      </c>
      <c r="O1386" s="28">
        <f>'Data &amp; Parameter'!$E$16*'Data &amp; Parameter'!$E$17*('Data &amp; Parameter'!$E$18+'Data &amp; Parameter'!$E$19)*'Data &amp; Parameter'!$E$20*'Data &amp; Parameter'!$E$37*N1386</f>
        <v>0.63818956679213612</v>
      </c>
      <c r="P1386">
        <f>ROUNDUP(IF(D1386&gt;$D$4,0,($D$4-D1386+1)/365),0)</f>
        <v>0</v>
      </c>
      <c r="Q1386">
        <f>ROUNDUP(IF(D1386&gt;$D$5,0,($D$5-D1386+1)/365),0)</f>
        <v>1</v>
      </c>
      <c r="R1386" s="28">
        <f>IF(OR(P1386=1,Q1386=1),IF(D1386+364&lt;=$D$5,(D1386+364-$D$4+1)/365,IF(D1386&gt;$D$4,($D$5-D1386+1)/365,$D$6/365)),0)</f>
        <v>0.18356164383561643</v>
      </c>
      <c r="S1386" s="28">
        <f>'Data &amp; Parameter'!$E$16*'Data &amp; Parameter'!$E$17*('Data &amp; Parameter'!$E$18+'Data &amp; Parameter'!$E$19)*'Data &amp; Parameter'!$E$20*'Data &amp; Parameter'!$E$37*R1386</f>
        <v>0.63818956679213612</v>
      </c>
      <c r="T1386" s="28">
        <f t="shared" si="21"/>
        <v>1.2763791335842722</v>
      </c>
    </row>
    <row r="1387" spans="1:20" ht="15.75" customHeight="1" x14ac:dyDescent="0.35">
      <c r="A1387">
        <v>1380</v>
      </c>
      <c r="B1387" s="76">
        <v>44235</v>
      </c>
      <c r="C1387" s="1" t="s">
        <v>4451</v>
      </c>
      <c r="D1387" s="76">
        <v>44235</v>
      </c>
      <c r="E1387" s="1" t="s">
        <v>4452</v>
      </c>
      <c r="F1387" s="1" t="s">
        <v>4453</v>
      </c>
      <c r="G1387" s="1" t="s">
        <v>123</v>
      </c>
      <c r="H1387" s="1" t="s">
        <v>124</v>
      </c>
      <c r="I1387" s="1" t="s">
        <v>125</v>
      </c>
      <c r="J1387" s="1" t="s">
        <v>3962</v>
      </c>
      <c r="K1387" s="1" t="s">
        <v>3962</v>
      </c>
      <c r="L1387">
        <f>ROUNDUP(IF(B1387&gt;$D$4,0,($D$4-B1387+1)/365),0)</f>
        <v>0</v>
      </c>
      <c r="M1387">
        <f>ROUNDUP(IF(B1387&gt;$D$5,0,($D$5-B1387+1)/365),0)</f>
        <v>1</v>
      </c>
      <c r="N1387" s="28">
        <f>IF(OR(L1387=1,M1387=1),IF(B1387+364&lt;=$D$5,(B1387+364-$D$4+1)/365,IF(B1387&gt;$D$4,($D$5-B1387+1)/365,$D$6/365)),0)</f>
        <v>0.18356164383561643</v>
      </c>
      <c r="O1387" s="28">
        <f>'Data &amp; Parameter'!$E$16*'Data &amp; Parameter'!$E$17*('Data &amp; Parameter'!$E$18+'Data &amp; Parameter'!$E$19)*'Data &amp; Parameter'!$E$20*'Data &amp; Parameter'!$E$37*N1387</f>
        <v>0.63818956679213612</v>
      </c>
      <c r="P1387">
        <f>ROUNDUP(IF(D1387&gt;$D$4,0,($D$4-D1387+1)/365),0)</f>
        <v>0</v>
      </c>
      <c r="Q1387">
        <f>ROUNDUP(IF(D1387&gt;$D$5,0,($D$5-D1387+1)/365),0)</f>
        <v>1</v>
      </c>
      <c r="R1387" s="28">
        <f>IF(OR(P1387=1,Q1387=1),IF(D1387+364&lt;=$D$5,(D1387+364-$D$4+1)/365,IF(D1387&gt;$D$4,($D$5-D1387+1)/365,$D$6/365)),0)</f>
        <v>0.18356164383561643</v>
      </c>
      <c r="S1387" s="28">
        <f>'Data &amp; Parameter'!$E$16*'Data &amp; Parameter'!$E$17*('Data &amp; Parameter'!$E$18+'Data &amp; Parameter'!$E$19)*'Data &amp; Parameter'!$E$20*'Data &amp; Parameter'!$E$37*R1387</f>
        <v>0.63818956679213612</v>
      </c>
      <c r="T1387" s="28">
        <f t="shared" si="21"/>
        <v>1.2763791335842722</v>
      </c>
    </row>
    <row r="1388" spans="1:20" ht="15.75" customHeight="1" x14ac:dyDescent="0.35">
      <c r="A1388">
        <v>1381</v>
      </c>
      <c r="B1388" s="76">
        <v>44235</v>
      </c>
      <c r="C1388" s="1" t="s">
        <v>4454</v>
      </c>
      <c r="D1388" s="76">
        <v>44235</v>
      </c>
      <c r="E1388" s="1" t="s">
        <v>4455</v>
      </c>
      <c r="F1388" s="1" t="s">
        <v>4456</v>
      </c>
      <c r="G1388" s="1" t="s">
        <v>123</v>
      </c>
      <c r="H1388" s="1" t="s">
        <v>124</v>
      </c>
      <c r="I1388" s="1" t="s">
        <v>125</v>
      </c>
      <c r="J1388" s="1" t="s">
        <v>4457</v>
      </c>
      <c r="K1388" s="1" t="s">
        <v>936</v>
      </c>
      <c r="L1388">
        <f>ROUNDUP(IF(B1388&gt;$D$4,0,($D$4-B1388+1)/365),0)</f>
        <v>0</v>
      </c>
      <c r="M1388">
        <f>ROUNDUP(IF(B1388&gt;$D$5,0,($D$5-B1388+1)/365),0)</f>
        <v>1</v>
      </c>
      <c r="N1388" s="28">
        <f>IF(OR(L1388=1,M1388=1),IF(B1388+364&lt;=$D$5,(B1388+364-$D$4+1)/365,IF(B1388&gt;$D$4,($D$5-B1388+1)/365,$D$6/365)),0)</f>
        <v>0.18356164383561643</v>
      </c>
      <c r="O1388" s="28">
        <f>'Data &amp; Parameter'!$E$16*'Data &amp; Parameter'!$E$17*('Data &amp; Parameter'!$E$18+'Data &amp; Parameter'!$E$19)*'Data &amp; Parameter'!$E$20*'Data &amp; Parameter'!$E$37*N1388</f>
        <v>0.63818956679213612</v>
      </c>
      <c r="P1388">
        <f>ROUNDUP(IF(D1388&gt;$D$4,0,($D$4-D1388+1)/365),0)</f>
        <v>0</v>
      </c>
      <c r="Q1388">
        <f>ROUNDUP(IF(D1388&gt;$D$5,0,($D$5-D1388+1)/365),0)</f>
        <v>1</v>
      </c>
      <c r="R1388" s="28">
        <f>IF(OR(P1388=1,Q1388=1),IF(D1388+364&lt;=$D$5,(D1388+364-$D$4+1)/365,IF(D1388&gt;$D$4,($D$5-D1388+1)/365,$D$6/365)),0)</f>
        <v>0.18356164383561643</v>
      </c>
      <c r="S1388" s="28">
        <f>'Data &amp; Parameter'!$E$16*'Data &amp; Parameter'!$E$17*('Data &amp; Parameter'!$E$18+'Data &amp; Parameter'!$E$19)*'Data &amp; Parameter'!$E$20*'Data &amp; Parameter'!$E$37*R1388</f>
        <v>0.63818956679213612</v>
      </c>
      <c r="T1388" s="28">
        <f t="shared" si="21"/>
        <v>1.2763791335842722</v>
      </c>
    </row>
    <row r="1389" spans="1:20" ht="15.75" customHeight="1" x14ac:dyDescent="0.35">
      <c r="A1389">
        <v>1382</v>
      </c>
      <c r="B1389" s="76">
        <v>44235</v>
      </c>
      <c r="C1389" s="1" t="s">
        <v>4458</v>
      </c>
      <c r="D1389" s="76">
        <v>44235</v>
      </c>
      <c r="E1389" s="1" t="s">
        <v>4459</v>
      </c>
      <c r="F1389" s="1" t="s">
        <v>4460</v>
      </c>
      <c r="G1389" s="1" t="s">
        <v>123</v>
      </c>
      <c r="H1389" s="1" t="s">
        <v>124</v>
      </c>
      <c r="I1389" s="1" t="s">
        <v>125</v>
      </c>
      <c r="J1389" s="1" t="s">
        <v>3962</v>
      </c>
      <c r="K1389" s="1" t="s">
        <v>3962</v>
      </c>
      <c r="L1389">
        <f>ROUNDUP(IF(B1389&gt;$D$4,0,($D$4-B1389+1)/365),0)</f>
        <v>0</v>
      </c>
      <c r="M1389">
        <f>ROUNDUP(IF(B1389&gt;$D$5,0,($D$5-B1389+1)/365),0)</f>
        <v>1</v>
      </c>
      <c r="N1389" s="28">
        <f>IF(OR(L1389=1,M1389=1),IF(B1389+364&lt;=$D$5,(B1389+364-$D$4+1)/365,IF(B1389&gt;$D$4,($D$5-B1389+1)/365,$D$6/365)),0)</f>
        <v>0.18356164383561643</v>
      </c>
      <c r="O1389" s="28">
        <f>'Data &amp; Parameter'!$E$16*'Data &amp; Parameter'!$E$17*('Data &amp; Parameter'!$E$18+'Data &amp; Parameter'!$E$19)*'Data &amp; Parameter'!$E$20*'Data &amp; Parameter'!$E$37*N1389</f>
        <v>0.63818956679213612</v>
      </c>
      <c r="P1389">
        <f>ROUNDUP(IF(D1389&gt;$D$4,0,($D$4-D1389+1)/365),0)</f>
        <v>0</v>
      </c>
      <c r="Q1389">
        <f>ROUNDUP(IF(D1389&gt;$D$5,0,($D$5-D1389+1)/365),0)</f>
        <v>1</v>
      </c>
      <c r="R1389" s="28">
        <f>IF(OR(P1389=1,Q1389=1),IF(D1389+364&lt;=$D$5,(D1389+364-$D$4+1)/365,IF(D1389&gt;$D$4,($D$5-D1389+1)/365,$D$6/365)),0)</f>
        <v>0.18356164383561643</v>
      </c>
      <c r="S1389" s="28">
        <f>'Data &amp; Parameter'!$E$16*'Data &amp; Parameter'!$E$17*('Data &amp; Parameter'!$E$18+'Data &amp; Parameter'!$E$19)*'Data &amp; Parameter'!$E$20*'Data &amp; Parameter'!$E$37*R1389</f>
        <v>0.63818956679213612</v>
      </c>
      <c r="T1389" s="28">
        <f t="shared" si="21"/>
        <v>1.2763791335842722</v>
      </c>
    </row>
    <row r="1390" spans="1:20" ht="15.75" customHeight="1" x14ac:dyDescent="0.35">
      <c r="A1390">
        <v>1383</v>
      </c>
      <c r="B1390" s="76">
        <v>44235</v>
      </c>
      <c r="C1390" s="1" t="s">
        <v>4461</v>
      </c>
      <c r="D1390" s="76">
        <v>44235</v>
      </c>
      <c r="E1390" s="1" t="s">
        <v>4462</v>
      </c>
      <c r="F1390" s="1" t="s">
        <v>4463</v>
      </c>
      <c r="G1390" s="1" t="s">
        <v>123</v>
      </c>
      <c r="H1390" s="1" t="s">
        <v>124</v>
      </c>
      <c r="I1390" s="1" t="s">
        <v>125</v>
      </c>
      <c r="J1390" s="1" t="s">
        <v>936</v>
      </c>
      <c r="K1390" s="1" t="s">
        <v>936</v>
      </c>
      <c r="L1390">
        <f>ROUNDUP(IF(B1390&gt;$D$4,0,($D$4-B1390+1)/365),0)</f>
        <v>0</v>
      </c>
      <c r="M1390">
        <f>ROUNDUP(IF(B1390&gt;$D$5,0,($D$5-B1390+1)/365),0)</f>
        <v>1</v>
      </c>
      <c r="N1390" s="28">
        <f>IF(OR(L1390=1,M1390=1),IF(B1390+364&lt;=$D$5,(B1390+364-$D$4+1)/365,IF(B1390&gt;$D$4,($D$5-B1390+1)/365,$D$6/365)),0)</f>
        <v>0.18356164383561643</v>
      </c>
      <c r="O1390" s="28">
        <f>'Data &amp; Parameter'!$E$16*'Data &amp; Parameter'!$E$17*('Data &amp; Parameter'!$E$18+'Data &amp; Parameter'!$E$19)*'Data &amp; Parameter'!$E$20*'Data &amp; Parameter'!$E$37*N1390</f>
        <v>0.63818956679213612</v>
      </c>
      <c r="P1390">
        <f>ROUNDUP(IF(D1390&gt;$D$4,0,($D$4-D1390+1)/365),0)</f>
        <v>0</v>
      </c>
      <c r="Q1390">
        <f>ROUNDUP(IF(D1390&gt;$D$5,0,($D$5-D1390+1)/365),0)</f>
        <v>1</v>
      </c>
      <c r="R1390" s="28">
        <f>IF(OR(P1390=1,Q1390=1),IF(D1390+364&lt;=$D$5,(D1390+364-$D$4+1)/365,IF(D1390&gt;$D$4,($D$5-D1390+1)/365,$D$6/365)),0)</f>
        <v>0.18356164383561643</v>
      </c>
      <c r="S1390" s="28">
        <f>'Data &amp; Parameter'!$E$16*'Data &amp; Parameter'!$E$17*('Data &amp; Parameter'!$E$18+'Data &amp; Parameter'!$E$19)*'Data &amp; Parameter'!$E$20*'Data &amp; Parameter'!$E$37*R1390</f>
        <v>0.63818956679213612</v>
      </c>
      <c r="T1390" s="28">
        <f t="shared" si="21"/>
        <v>1.2763791335842722</v>
      </c>
    </row>
    <row r="1391" spans="1:20" ht="15.75" customHeight="1" x14ac:dyDescent="0.35">
      <c r="A1391">
        <v>1384</v>
      </c>
      <c r="B1391" s="76">
        <v>44235</v>
      </c>
      <c r="C1391" s="1" t="s">
        <v>4464</v>
      </c>
      <c r="D1391" s="76">
        <v>44235</v>
      </c>
      <c r="E1391" s="1" t="s">
        <v>4465</v>
      </c>
      <c r="F1391" s="1" t="s">
        <v>4466</v>
      </c>
      <c r="G1391" s="1" t="s">
        <v>123</v>
      </c>
      <c r="H1391" s="1" t="s">
        <v>124</v>
      </c>
      <c r="I1391" s="1" t="s">
        <v>125</v>
      </c>
      <c r="J1391" s="1" t="s">
        <v>3962</v>
      </c>
      <c r="K1391" s="1" t="s">
        <v>2217</v>
      </c>
      <c r="L1391">
        <f>ROUNDUP(IF(B1391&gt;$D$4,0,($D$4-B1391+1)/365),0)</f>
        <v>0</v>
      </c>
      <c r="M1391">
        <f>ROUNDUP(IF(B1391&gt;$D$5,0,($D$5-B1391+1)/365),0)</f>
        <v>1</v>
      </c>
      <c r="N1391" s="28">
        <f>IF(OR(L1391=1,M1391=1),IF(B1391+364&lt;=$D$5,(B1391+364-$D$4+1)/365,IF(B1391&gt;$D$4,($D$5-B1391+1)/365,$D$6/365)),0)</f>
        <v>0.18356164383561643</v>
      </c>
      <c r="O1391" s="28">
        <f>'Data &amp; Parameter'!$E$16*'Data &amp; Parameter'!$E$17*('Data &amp; Parameter'!$E$18+'Data &amp; Parameter'!$E$19)*'Data &amp; Parameter'!$E$20*'Data &amp; Parameter'!$E$37*N1391</f>
        <v>0.63818956679213612</v>
      </c>
      <c r="P1391">
        <f>ROUNDUP(IF(D1391&gt;$D$4,0,($D$4-D1391+1)/365),0)</f>
        <v>0</v>
      </c>
      <c r="Q1391">
        <f>ROUNDUP(IF(D1391&gt;$D$5,0,($D$5-D1391+1)/365),0)</f>
        <v>1</v>
      </c>
      <c r="R1391" s="28">
        <f>IF(OR(P1391=1,Q1391=1),IF(D1391+364&lt;=$D$5,(D1391+364-$D$4+1)/365,IF(D1391&gt;$D$4,($D$5-D1391+1)/365,$D$6/365)),0)</f>
        <v>0.18356164383561643</v>
      </c>
      <c r="S1391" s="28">
        <f>'Data &amp; Parameter'!$E$16*'Data &amp; Parameter'!$E$17*('Data &amp; Parameter'!$E$18+'Data &amp; Parameter'!$E$19)*'Data &amp; Parameter'!$E$20*'Data &amp; Parameter'!$E$37*R1391</f>
        <v>0.63818956679213612</v>
      </c>
      <c r="T1391" s="28">
        <f t="shared" si="21"/>
        <v>1.2763791335842722</v>
      </c>
    </row>
    <row r="1392" spans="1:20" ht="15.75" customHeight="1" x14ac:dyDescent="0.35">
      <c r="A1392">
        <v>1385</v>
      </c>
      <c r="B1392" s="76">
        <v>44235</v>
      </c>
      <c r="C1392" s="1" t="s">
        <v>4467</v>
      </c>
      <c r="D1392" s="76">
        <v>44235</v>
      </c>
      <c r="E1392" s="1" t="s">
        <v>4468</v>
      </c>
      <c r="F1392" s="1" t="s">
        <v>4469</v>
      </c>
      <c r="G1392" s="1" t="s">
        <v>123</v>
      </c>
      <c r="H1392" s="1" t="s">
        <v>124</v>
      </c>
      <c r="I1392" s="1" t="s">
        <v>125</v>
      </c>
      <c r="J1392" s="1" t="s">
        <v>3962</v>
      </c>
      <c r="K1392" s="1" t="s">
        <v>3962</v>
      </c>
      <c r="L1392">
        <f>ROUNDUP(IF(B1392&gt;$D$4,0,($D$4-B1392+1)/365),0)</f>
        <v>0</v>
      </c>
      <c r="M1392">
        <f>ROUNDUP(IF(B1392&gt;$D$5,0,($D$5-B1392+1)/365),0)</f>
        <v>1</v>
      </c>
      <c r="N1392" s="28">
        <f>IF(OR(L1392=1,M1392=1),IF(B1392+364&lt;=$D$5,(B1392+364-$D$4+1)/365,IF(B1392&gt;$D$4,($D$5-B1392+1)/365,$D$6/365)),0)</f>
        <v>0.18356164383561643</v>
      </c>
      <c r="O1392" s="28">
        <f>'Data &amp; Parameter'!$E$16*'Data &amp; Parameter'!$E$17*('Data &amp; Parameter'!$E$18+'Data &amp; Parameter'!$E$19)*'Data &amp; Parameter'!$E$20*'Data &amp; Parameter'!$E$37*N1392</f>
        <v>0.63818956679213612</v>
      </c>
      <c r="P1392">
        <f>ROUNDUP(IF(D1392&gt;$D$4,0,($D$4-D1392+1)/365),0)</f>
        <v>0</v>
      </c>
      <c r="Q1392">
        <f>ROUNDUP(IF(D1392&gt;$D$5,0,($D$5-D1392+1)/365),0)</f>
        <v>1</v>
      </c>
      <c r="R1392" s="28">
        <f>IF(OR(P1392=1,Q1392=1),IF(D1392+364&lt;=$D$5,(D1392+364-$D$4+1)/365,IF(D1392&gt;$D$4,($D$5-D1392+1)/365,$D$6/365)),0)</f>
        <v>0.18356164383561643</v>
      </c>
      <c r="S1392" s="28">
        <f>'Data &amp; Parameter'!$E$16*'Data &amp; Parameter'!$E$17*('Data &amp; Parameter'!$E$18+'Data &amp; Parameter'!$E$19)*'Data &amp; Parameter'!$E$20*'Data &amp; Parameter'!$E$37*R1392</f>
        <v>0.63818956679213612</v>
      </c>
      <c r="T1392" s="28">
        <f t="shared" si="21"/>
        <v>1.2763791335842722</v>
      </c>
    </row>
    <row r="1393" spans="1:20" ht="15.75" customHeight="1" x14ac:dyDescent="0.35">
      <c r="A1393">
        <v>1386</v>
      </c>
      <c r="B1393" s="76">
        <v>44235</v>
      </c>
      <c r="C1393" s="1" t="s">
        <v>4470</v>
      </c>
      <c r="D1393" s="76">
        <v>44235</v>
      </c>
      <c r="E1393" s="1" t="s">
        <v>4471</v>
      </c>
      <c r="F1393" s="1" t="s">
        <v>4472</v>
      </c>
      <c r="G1393" s="1" t="s">
        <v>123</v>
      </c>
      <c r="H1393" s="1" t="s">
        <v>124</v>
      </c>
      <c r="I1393" s="1" t="s">
        <v>125</v>
      </c>
      <c r="J1393" s="1" t="s">
        <v>3962</v>
      </c>
      <c r="K1393" s="1" t="s">
        <v>2245</v>
      </c>
      <c r="L1393">
        <f>ROUNDUP(IF(B1393&gt;$D$4,0,($D$4-B1393+1)/365),0)</f>
        <v>0</v>
      </c>
      <c r="M1393">
        <f>ROUNDUP(IF(B1393&gt;$D$5,0,($D$5-B1393+1)/365),0)</f>
        <v>1</v>
      </c>
      <c r="N1393" s="28">
        <f>IF(OR(L1393=1,M1393=1),IF(B1393+364&lt;=$D$5,(B1393+364-$D$4+1)/365,IF(B1393&gt;$D$4,($D$5-B1393+1)/365,$D$6/365)),0)</f>
        <v>0.18356164383561643</v>
      </c>
      <c r="O1393" s="28">
        <f>'Data &amp; Parameter'!$E$16*'Data &amp; Parameter'!$E$17*('Data &amp; Parameter'!$E$18+'Data &amp; Parameter'!$E$19)*'Data &amp; Parameter'!$E$20*'Data &amp; Parameter'!$E$37*N1393</f>
        <v>0.63818956679213612</v>
      </c>
      <c r="P1393">
        <f>ROUNDUP(IF(D1393&gt;$D$4,0,($D$4-D1393+1)/365),0)</f>
        <v>0</v>
      </c>
      <c r="Q1393">
        <f>ROUNDUP(IF(D1393&gt;$D$5,0,($D$5-D1393+1)/365),0)</f>
        <v>1</v>
      </c>
      <c r="R1393" s="28">
        <f>IF(OR(P1393=1,Q1393=1),IF(D1393+364&lt;=$D$5,(D1393+364-$D$4+1)/365,IF(D1393&gt;$D$4,($D$5-D1393+1)/365,$D$6/365)),0)</f>
        <v>0.18356164383561643</v>
      </c>
      <c r="S1393" s="28">
        <f>'Data &amp; Parameter'!$E$16*'Data &amp; Parameter'!$E$17*('Data &amp; Parameter'!$E$18+'Data &amp; Parameter'!$E$19)*'Data &amp; Parameter'!$E$20*'Data &amp; Parameter'!$E$37*R1393</f>
        <v>0.63818956679213612</v>
      </c>
      <c r="T1393" s="28">
        <f t="shared" si="21"/>
        <v>1.2763791335842722</v>
      </c>
    </row>
    <row r="1394" spans="1:20" ht="15.75" customHeight="1" x14ac:dyDescent="0.35">
      <c r="A1394">
        <v>1387</v>
      </c>
      <c r="B1394" s="76">
        <v>44235</v>
      </c>
      <c r="C1394" s="1" t="s">
        <v>4473</v>
      </c>
      <c r="D1394" s="76">
        <v>44235</v>
      </c>
      <c r="E1394" s="1" t="s">
        <v>4474</v>
      </c>
      <c r="F1394" s="1" t="s">
        <v>4475</v>
      </c>
      <c r="G1394" s="1" t="s">
        <v>123</v>
      </c>
      <c r="H1394" s="1" t="s">
        <v>124</v>
      </c>
      <c r="I1394" s="1" t="s">
        <v>125</v>
      </c>
      <c r="J1394" s="1" t="s">
        <v>3962</v>
      </c>
      <c r="K1394" s="1" t="s">
        <v>2245</v>
      </c>
      <c r="L1394">
        <f>ROUNDUP(IF(B1394&gt;$D$4,0,($D$4-B1394+1)/365),0)</f>
        <v>0</v>
      </c>
      <c r="M1394">
        <f>ROUNDUP(IF(B1394&gt;$D$5,0,($D$5-B1394+1)/365),0)</f>
        <v>1</v>
      </c>
      <c r="N1394" s="28">
        <f>IF(OR(L1394=1,M1394=1),IF(B1394+364&lt;=$D$5,(B1394+364-$D$4+1)/365,IF(B1394&gt;$D$4,($D$5-B1394+1)/365,$D$6/365)),0)</f>
        <v>0.18356164383561643</v>
      </c>
      <c r="O1394" s="28">
        <f>'Data &amp; Parameter'!$E$16*'Data &amp; Parameter'!$E$17*('Data &amp; Parameter'!$E$18+'Data &amp; Parameter'!$E$19)*'Data &amp; Parameter'!$E$20*'Data &amp; Parameter'!$E$37*N1394</f>
        <v>0.63818956679213612</v>
      </c>
      <c r="P1394">
        <f>ROUNDUP(IF(D1394&gt;$D$4,0,($D$4-D1394+1)/365),0)</f>
        <v>0</v>
      </c>
      <c r="Q1394">
        <f>ROUNDUP(IF(D1394&gt;$D$5,0,($D$5-D1394+1)/365),0)</f>
        <v>1</v>
      </c>
      <c r="R1394" s="28">
        <f>IF(OR(P1394=1,Q1394=1),IF(D1394+364&lt;=$D$5,(D1394+364-$D$4+1)/365,IF(D1394&gt;$D$4,($D$5-D1394+1)/365,$D$6/365)),0)</f>
        <v>0.18356164383561643</v>
      </c>
      <c r="S1394" s="28">
        <f>'Data &amp; Parameter'!$E$16*'Data &amp; Parameter'!$E$17*('Data &amp; Parameter'!$E$18+'Data &amp; Parameter'!$E$19)*'Data &amp; Parameter'!$E$20*'Data &amp; Parameter'!$E$37*R1394</f>
        <v>0.63818956679213612</v>
      </c>
      <c r="T1394" s="28">
        <f t="shared" si="21"/>
        <v>1.2763791335842722</v>
      </c>
    </row>
    <row r="1395" spans="1:20" ht="15.75" customHeight="1" x14ac:dyDescent="0.35">
      <c r="A1395">
        <v>1388</v>
      </c>
      <c r="B1395" s="76">
        <v>44235</v>
      </c>
      <c r="C1395" s="1" t="s">
        <v>4476</v>
      </c>
      <c r="D1395" s="76">
        <v>44235</v>
      </c>
      <c r="E1395" s="1" t="s">
        <v>4477</v>
      </c>
      <c r="F1395" s="1" t="s">
        <v>4478</v>
      </c>
      <c r="G1395" s="1" t="s">
        <v>123</v>
      </c>
      <c r="H1395" s="1" t="s">
        <v>124</v>
      </c>
      <c r="I1395" s="1" t="s">
        <v>125</v>
      </c>
      <c r="J1395" s="1" t="s">
        <v>3962</v>
      </c>
      <c r="K1395" s="1" t="s">
        <v>3962</v>
      </c>
      <c r="L1395">
        <f>ROUNDUP(IF(B1395&gt;$D$4,0,($D$4-B1395+1)/365),0)</f>
        <v>0</v>
      </c>
      <c r="M1395">
        <f>ROUNDUP(IF(B1395&gt;$D$5,0,($D$5-B1395+1)/365),0)</f>
        <v>1</v>
      </c>
      <c r="N1395" s="28">
        <f>IF(OR(L1395=1,M1395=1),IF(B1395+364&lt;=$D$5,(B1395+364-$D$4+1)/365,IF(B1395&gt;$D$4,($D$5-B1395+1)/365,$D$6/365)),0)</f>
        <v>0.18356164383561643</v>
      </c>
      <c r="O1395" s="28">
        <f>'Data &amp; Parameter'!$E$16*'Data &amp; Parameter'!$E$17*('Data &amp; Parameter'!$E$18+'Data &amp; Parameter'!$E$19)*'Data &amp; Parameter'!$E$20*'Data &amp; Parameter'!$E$37*N1395</f>
        <v>0.63818956679213612</v>
      </c>
      <c r="P1395">
        <f>ROUNDUP(IF(D1395&gt;$D$4,0,($D$4-D1395+1)/365),0)</f>
        <v>0</v>
      </c>
      <c r="Q1395">
        <f>ROUNDUP(IF(D1395&gt;$D$5,0,($D$5-D1395+1)/365),0)</f>
        <v>1</v>
      </c>
      <c r="R1395" s="28">
        <f>IF(OR(P1395=1,Q1395=1),IF(D1395+364&lt;=$D$5,(D1395+364-$D$4+1)/365,IF(D1395&gt;$D$4,($D$5-D1395+1)/365,$D$6/365)),0)</f>
        <v>0.18356164383561643</v>
      </c>
      <c r="S1395" s="28">
        <f>'Data &amp; Parameter'!$E$16*'Data &amp; Parameter'!$E$17*('Data &amp; Parameter'!$E$18+'Data &amp; Parameter'!$E$19)*'Data &amp; Parameter'!$E$20*'Data &amp; Parameter'!$E$37*R1395</f>
        <v>0.63818956679213612</v>
      </c>
      <c r="T1395" s="28">
        <f t="shared" si="21"/>
        <v>1.2763791335842722</v>
      </c>
    </row>
    <row r="1396" spans="1:20" ht="15.75" customHeight="1" x14ac:dyDescent="0.35">
      <c r="A1396">
        <v>1389</v>
      </c>
      <c r="B1396" s="76">
        <v>44235</v>
      </c>
      <c r="C1396" s="1" t="s">
        <v>4479</v>
      </c>
      <c r="D1396" s="76">
        <v>44235</v>
      </c>
      <c r="E1396" s="1" t="s">
        <v>4480</v>
      </c>
      <c r="F1396" s="1" t="s">
        <v>4481</v>
      </c>
      <c r="G1396" s="1" t="s">
        <v>123</v>
      </c>
      <c r="H1396" s="1" t="s">
        <v>124</v>
      </c>
      <c r="I1396" s="1" t="s">
        <v>125</v>
      </c>
      <c r="J1396" s="1" t="s">
        <v>3962</v>
      </c>
      <c r="K1396" s="1" t="s">
        <v>3962</v>
      </c>
      <c r="L1396">
        <f>ROUNDUP(IF(B1396&gt;$D$4,0,($D$4-B1396+1)/365),0)</f>
        <v>0</v>
      </c>
      <c r="M1396">
        <f>ROUNDUP(IF(B1396&gt;$D$5,0,($D$5-B1396+1)/365),0)</f>
        <v>1</v>
      </c>
      <c r="N1396" s="28">
        <f>IF(OR(L1396=1,M1396=1),IF(B1396+364&lt;=$D$5,(B1396+364-$D$4+1)/365,IF(B1396&gt;$D$4,($D$5-B1396+1)/365,$D$6/365)),0)</f>
        <v>0.18356164383561643</v>
      </c>
      <c r="O1396" s="28">
        <f>'Data &amp; Parameter'!$E$16*'Data &amp; Parameter'!$E$17*('Data &amp; Parameter'!$E$18+'Data &amp; Parameter'!$E$19)*'Data &amp; Parameter'!$E$20*'Data &amp; Parameter'!$E$37*N1396</f>
        <v>0.63818956679213612</v>
      </c>
      <c r="P1396">
        <f>ROUNDUP(IF(D1396&gt;$D$4,0,($D$4-D1396+1)/365),0)</f>
        <v>0</v>
      </c>
      <c r="Q1396">
        <f>ROUNDUP(IF(D1396&gt;$D$5,0,($D$5-D1396+1)/365),0)</f>
        <v>1</v>
      </c>
      <c r="R1396" s="28">
        <f>IF(OR(P1396=1,Q1396=1),IF(D1396+364&lt;=$D$5,(D1396+364-$D$4+1)/365,IF(D1396&gt;$D$4,($D$5-D1396+1)/365,$D$6/365)),0)</f>
        <v>0.18356164383561643</v>
      </c>
      <c r="S1396" s="28">
        <f>'Data &amp; Parameter'!$E$16*'Data &amp; Parameter'!$E$17*('Data &amp; Parameter'!$E$18+'Data &amp; Parameter'!$E$19)*'Data &amp; Parameter'!$E$20*'Data &amp; Parameter'!$E$37*R1396</f>
        <v>0.63818956679213612</v>
      </c>
      <c r="T1396" s="28">
        <f t="shared" si="21"/>
        <v>1.2763791335842722</v>
      </c>
    </row>
    <row r="1397" spans="1:20" ht="15.75" customHeight="1" x14ac:dyDescent="0.35">
      <c r="A1397">
        <v>1390</v>
      </c>
      <c r="B1397" s="76">
        <v>44235</v>
      </c>
      <c r="C1397" s="1" t="s">
        <v>4482</v>
      </c>
      <c r="D1397" s="76">
        <v>44235</v>
      </c>
      <c r="E1397" s="1" t="s">
        <v>4483</v>
      </c>
      <c r="F1397" s="1" t="s">
        <v>4484</v>
      </c>
      <c r="G1397" s="1" t="s">
        <v>123</v>
      </c>
      <c r="H1397" s="1" t="s">
        <v>124</v>
      </c>
      <c r="I1397" s="1" t="s">
        <v>125</v>
      </c>
      <c r="J1397" s="1" t="s">
        <v>1982</v>
      </c>
      <c r="K1397" s="1" t="s">
        <v>936</v>
      </c>
      <c r="L1397">
        <f>ROUNDUP(IF(B1397&gt;$D$4,0,($D$4-B1397+1)/365),0)</f>
        <v>0</v>
      </c>
      <c r="M1397">
        <f>ROUNDUP(IF(B1397&gt;$D$5,0,($D$5-B1397+1)/365),0)</f>
        <v>1</v>
      </c>
      <c r="N1397" s="28">
        <f>IF(OR(L1397=1,M1397=1),IF(B1397+364&lt;=$D$5,(B1397+364-$D$4+1)/365,IF(B1397&gt;$D$4,($D$5-B1397+1)/365,$D$6/365)),0)</f>
        <v>0.18356164383561643</v>
      </c>
      <c r="O1397" s="28">
        <f>'Data &amp; Parameter'!$E$16*'Data &amp; Parameter'!$E$17*('Data &amp; Parameter'!$E$18+'Data &amp; Parameter'!$E$19)*'Data &amp; Parameter'!$E$20*'Data &amp; Parameter'!$E$37*N1397</f>
        <v>0.63818956679213612</v>
      </c>
      <c r="P1397">
        <f>ROUNDUP(IF(D1397&gt;$D$4,0,($D$4-D1397+1)/365),0)</f>
        <v>0</v>
      </c>
      <c r="Q1397">
        <f>ROUNDUP(IF(D1397&gt;$D$5,0,($D$5-D1397+1)/365),0)</f>
        <v>1</v>
      </c>
      <c r="R1397" s="28">
        <f>IF(OR(P1397=1,Q1397=1),IF(D1397+364&lt;=$D$5,(D1397+364-$D$4+1)/365,IF(D1397&gt;$D$4,($D$5-D1397+1)/365,$D$6/365)),0)</f>
        <v>0.18356164383561643</v>
      </c>
      <c r="S1397" s="28">
        <f>'Data &amp; Parameter'!$E$16*'Data &amp; Parameter'!$E$17*('Data &amp; Parameter'!$E$18+'Data &amp; Parameter'!$E$19)*'Data &amp; Parameter'!$E$20*'Data &amp; Parameter'!$E$37*R1397</f>
        <v>0.63818956679213612</v>
      </c>
      <c r="T1397" s="28">
        <f t="shared" si="21"/>
        <v>1.2763791335842722</v>
      </c>
    </row>
    <row r="1398" spans="1:20" ht="15.75" customHeight="1" x14ac:dyDescent="0.35">
      <c r="A1398">
        <v>1391</v>
      </c>
      <c r="B1398" s="76">
        <v>44235</v>
      </c>
      <c r="C1398" s="1" t="s">
        <v>4485</v>
      </c>
      <c r="D1398" s="76">
        <v>44235</v>
      </c>
      <c r="E1398" s="1" t="s">
        <v>4486</v>
      </c>
      <c r="F1398" s="1" t="s">
        <v>4487</v>
      </c>
      <c r="G1398" s="1" t="s">
        <v>123</v>
      </c>
      <c r="H1398" s="1" t="s">
        <v>124</v>
      </c>
      <c r="I1398" s="1" t="s">
        <v>125</v>
      </c>
      <c r="J1398" s="1" t="s">
        <v>1982</v>
      </c>
      <c r="K1398" s="1" t="s">
        <v>936</v>
      </c>
      <c r="L1398">
        <f>ROUNDUP(IF(B1398&gt;$D$4,0,($D$4-B1398+1)/365),0)</f>
        <v>0</v>
      </c>
      <c r="M1398">
        <f>ROUNDUP(IF(B1398&gt;$D$5,0,($D$5-B1398+1)/365),0)</f>
        <v>1</v>
      </c>
      <c r="N1398" s="28">
        <f>IF(OR(L1398=1,M1398=1),IF(B1398+364&lt;=$D$5,(B1398+364-$D$4+1)/365,IF(B1398&gt;$D$4,($D$5-B1398+1)/365,$D$6/365)),0)</f>
        <v>0.18356164383561643</v>
      </c>
      <c r="O1398" s="28">
        <f>'Data &amp; Parameter'!$E$16*'Data &amp; Parameter'!$E$17*('Data &amp; Parameter'!$E$18+'Data &amp; Parameter'!$E$19)*'Data &amp; Parameter'!$E$20*'Data &amp; Parameter'!$E$37*N1398</f>
        <v>0.63818956679213612</v>
      </c>
      <c r="P1398">
        <f>ROUNDUP(IF(D1398&gt;$D$4,0,($D$4-D1398+1)/365),0)</f>
        <v>0</v>
      </c>
      <c r="Q1398">
        <f>ROUNDUP(IF(D1398&gt;$D$5,0,($D$5-D1398+1)/365),0)</f>
        <v>1</v>
      </c>
      <c r="R1398" s="28">
        <f>IF(OR(P1398=1,Q1398=1),IF(D1398+364&lt;=$D$5,(D1398+364-$D$4+1)/365,IF(D1398&gt;$D$4,($D$5-D1398+1)/365,$D$6/365)),0)</f>
        <v>0.18356164383561643</v>
      </c>
      <c r="S1398" s="28">
        <f>'Data &amp; Parameter'!$E$16*'Data &amp; Parameter'!$E$17*('Data &amp; Parameter'!$E$18+'Data &amp; Parameter'!$E$19)*'Data &amp; Parameter'!$E$20*'Data &amp; Parameter'!$E$37*R1398</f>
        <v>0.63818956679213612</v>
      </c>
      <c r="T1398" s="28">
        <f t="shared" si="21"/>
        <v>1.2763791335842722</v>
      </c>
    </row>
    <row r="1399" spans="1:20" ht="15.75" customHeight="1" x14ac:dyDescent="0.35">
      <c r="A1399">
        <v>1392</v>
      </c>
      <c r="B1399" s="76">
        <v>44235</v>
      </c>
      <c r="C1399" s="1" t="s">
        <v>4488</v>
      </c>
      <c r="D1399" s="76">
        <v>44235</v>
      </c>
      <c r="E1399" s="1" t="s">
        <v>4489</v>
      </c>
      <c r="F1399" s="1" t="s">
        <v>4490</v>
      </c>
      <c r="G1399" s="1" t="s">
        <v>123</v>
      </c>
      <c r="H1399" s="1" t="s">
        <v>124</v>
      </c>
      <c r="I1399" s="1" t="s">
        <v>125</v>
      </c>
      <c r="J1399" s="1" t="s">
        <v>3962</v>
      </c>
      <c r="K1399" s="1" t="s">
        <v>2217</v>
      </c>
      <c r="L1399">
        <f>ROUNDUP(IF(B1399&gt;$D$4,0,($D$4-B1399+1)/365),0)</f>
        <v>0</v>
      </c>
      <c r="M1399">
        <f>ROUNDUP(IF(B1399&gt;$D$5,0,($D$5-B1399+1)/365),0)</f>
        <v>1</v>
      </c>
      <c r="N1399" s="28">
        <f>IF(OR(L1399=1,M1399=1),IF(B1399+364&lt;=$D$5,(B1399+364-$D$4+1)/365,IF(B1399&gt;$D$4,($D$5-B1399+1)/365,$D$6/365)),0)</f>
        <v>0.18356164383561643</v>
      </c>
      <c r="O1399" s="28">
        <f>'Data &amp; Parameter'!$E$16*'Data &amp; Parameter'!$E$17*('Data &amp; Parameter'!$E$18+'Data &amp; Parameter'!$E$19)*'Data &amp; Parameter'!$E$20*'Data &amp; Parameter'!$E$37*N1399</f>
        <v>0.63818956679213612</v>
      </c>
      <c r="P1399">
        <f>ROUNDUP(IF(D1399&gt;$D$4,0,($D$4-D1399+1)/365),0)</f>
        <v>0</v>
      </c>
      <c r="Q1399">
        <f>ROUNDUP(IF(D1399&gt;$D$5,0,($D$5-D1399+1)/365),0)</f>
        <v>1</v>
      </c>
      <c r="R1399" s="28">
        <f>IF(OR(P1399=1,Q1399=1),IF(D1399+364&lt;=$D$5,(D1399+364-$D$4+1)/365,IF(D1399&gt;$D$4,($D$5-D1399+1)/365,$D$6/365)),0)</f>
        <v>0.18356164383561643</v>
      </c>
      <c r="S1399" s="28">
        <f>'Data &amp; Parameter'!$E$16*'Data &amp; Parameter'!$E$17*('Data &amp; Parameter'!$E$18+'Data &amp; Parameter'!$E$19)*'Data &amp; Parameter'!$E$20*'Data &amp; Parameter'!$E$37*R1399</f>
        <v>0.63818956679213612</v>
      </c>
      <c r="T1399" s="28">
        <f t="shared" si="21"/>
        <v>1.2763791335842722</v>
      </c>
    </row>
    <row r="1400" spans="1:20" ht="15.75" customHeight="1" x14ac:dyDescent="0.35">
      <c r="A1400">
        <v>1393</v>
      </c>
      <c r="B1400" s="76">
        <v>44235</v>
      </c>
      <c r="C1400" s="1" t="s">
        <v>4491</v>
      </c>
      <c r="D1400" s="76">
        <v>44235</v>
      </c>
      <c r="E1400" s="1" t="s">
        <v>4492</v>
      </c>
      <c r="F1400" s="1" t="s">
        <v>4493</v>
      </c>
      <c r="G1400" s="1" t="s">
        <v>123</v>
      </c>
      <c r="H1400" s="1" t="s">
        <v>124</v>
      </c>
      <c r="I1400" s="1" t="s">
        <v>125</v>
      </c>
      <c r="J1400" s="1" t="s">
        <v>936</v>
      </c>
      <c r="K1400" s="1" t="s">
        <v>936</v>
      </c>
      <c r="L1400">
        <f>ROUNDUP(IF(B1400&gt;$D$4,0,($D$4-B1400+1)/365),0)</f>
        <v>0</v>
      </c>
      <c r="M1400">
        <f>ROUNDUP(IF(B1400&gt;$D$5,0,($D$5-B1400+1)/365),0)</f>
        <v>1</v>
      </c>
      <c r="N1400" s="28">
        <f>IF(OR(L1400=1,M1400=1),IF(B1400+364&lt;=$D$5,(B1400+364-$D$4+1)/365,IF(B1400&gt;$D$4,($D$5-B1400+1)/365,$D$6/365)),0)</f>
        <v>0.18356164383561643</v>
      </c>
      <c r="O1400" s="28">
        <f>'Data &amp; Parameter'!$E$16*'Data &amp; Parameter'!$E$17*('Data &amp; Parameter'!$E$18+'Data &amp; Parameter'!$E$19)*'Data &amp; Parameter'!$E$20*'Data &amp; Parameter'!$E$37*N1400</f>
        <v>0.63818956679213612</v>
      </c>
      <c r="P1400">
        <f>ROUNDUP(IF(D1400&gt;$D$4,0,($D$4-D1400+1)/365),0)</f>
        <v>0</v>
      </c>
      <c r="Q1400">
        <f>ROUNDUP(IF(D1400&gt;$D$5,0,($D$5-D1400+1)/365),0)</f>
        <v>1</v>
      </c>
      <c r="R1400" s="28">
        <f>IF(OR(P1400=1,Q1400=1),IF(D1400+364&lt;=$D$5,(D1400+364-$D$4+1)/365,IF(D1400&gt;$D$4,($D$5-D1400+1)/365,$D$6/365)),0)</f>
        <v>0.18356164383561643</v>
      </c>
      <c r="S1400" s="28">
        <f>'Data &amp; Parameter'!$E$16*'Data &amp; Parameter'!$E$17*('Data &amp; Parameter'!$E$18+'Data &amp; Parameter'!$E$19)*'Data &amp; Parameter'!$E$20*'Data &amp; Parameter'!$E$37*R1400</f>
        <v>0.63818956679213612</v>
      </c>
      <c r="T1400" s="28">
        <f t="shared" si="21"/>
        <v>1.2763791335842722</v>
      </c>
    </row>
    <row r="1401" spans="1:20" ht="15.75" customHeight="1" x14ac:dyDescent="0.35">
      <c r="A1401">
        <v>1394</v>
      </c>
      <c r="B1401" s="76">
        <v>44235</v>
      </c>
      <c r="C1401" s="1" t="s">
        <v>4494</v>
      </c>
      <c r="D1401" s="76">
        <v>44235</v>
      </c>
      <c r="E1401" s="1" t="s">
        <v>4495</v>
      </c>
      <c r="F1401" s="1" t="s">
        <v>4496</v>
      </c>
      <c r="G1401" s="1" t="s">
        <v>123</v>
      </c>
      <c r="H1401" s="1" t="s">
        <v>124</v>
      </c>
      <c r="I1401" s="1" t="s">
        <v>125</v>
      </c>
      <c r="J1401" s="1" t="s">
        <v>936</v>
      </c>
      <c r="K1401" s="1" t="s">
        <v>936</v>
      </c>
      <c r="L1401">
        <f>ROUNDUP(IF(B1401&gt;$D$4,0,($D$4-B1401+1)/365),0)</f>
        <v>0</v>
      </c>
      <c r="M1401">
        <f>ROUNDUP(IF(B1401&gt;$D$5,0,($D$5-B1401+1)/365),0)</f>
        <v>1</v>
      </c>
      <c r="N1401" s="28">
        <f>IF(OR(L1401=1,M1401=1),IF(B1401+364&lt;=$D$5,(B1401+364-$D$4+1)/365,IF(B1401&gt;$D$4,($D$5-B1401+1)/365,$D$6/365)),0)</f>
        <v>0.18356164383561643</v>
      </c>
      <c r="O1401" s="28">
        <f>'Data &amp; Parameter'!$E$16*'Data &amp; Parameter'!$E$17*('Data &amp; Parameter'!$E$18+'Data &amp; Parameter'!$E$19)*'Data &amp; Parameter'!$E$20*'Data &amp; Parameter'!$E$37*N1401</f>
        <v>0.63818956679213612</v>
      </c>
      <c r="P1401">
        <f>ROUNDUP(IF(D1401&gt;$D$4,0,($D$4-D1401+1)/365),0)</f>
        <v>0</v>
      </c>
      <c r="Q1401">
        <f>ROUNDUP(IF(D1401&gt;$D$5,0,($D$5-D1401+1)/365),0)</f>
        <v>1</v>
      </c>
      <c r="R1401" s="28">
        <f>IF(OR(P1401=1,Q1401=1),IF(D1401+364&lt;=$D$5,(D1401+364-$D$4+1)/365,IF(D1401&gt;$D$4,($D$5-D1401+1)/365,$D$6/365)),0)</f>
        <v>0.18356164383561643</v>
      </c>
      <c r="S1401" s="28">
        <f>'Data &amp; Parameter'!$E$16*'Data &amp; Parameter'!$E$17*('Data &amp; Parameter'!$E$18+'Data &amp; Parameter'!$E$19)*'Data &amp; Parameter'!$E$20*'Data &amp; Parameter'!$E$37*R1401</f>
        <v>0.63818956679213612</v>
      </c>
      <c r="T1401" s="28">
        <f t="shared" si="21"/>
        <v>1.2763791335842722</v>
      </c>
    </row>
    <row r="1402" spans="1:20" ht="15.75" customHeight="1" x14ac:dyDescent="0.35">
      <c r="A1402">
        <v>1395</v>
      </c>
      <c r="B1402" s="76">
        <v>44235</v>
      </c>
      <c r="C1402" s="1" t="s">
        <v>4497</v>
      </c>
      <c r="D1402" s="76">
        <v>44235</v>
      </c>
      <c r="E1402" s="1" t="s">
        <v>4498</v>
      </c>
      <c r="F1402" s="1" t="s">
        <v>4499</v>
      </c>
      <c r="G1402" s="1" t="s">
        <v>123</v>
      </c>
      <c r="H1402" s="1" t="s">
        <v>124</v>
      </c>
      <c r="I1402" s="1" t="s">
        <v>125</v>
      </c>
      <c r="J1402" s="1" t="s">
        <v>3962</v>
      </c>
      <c r="K1402" s="1" t="s">
        <v>2217</v>
      </c>
      <c r="L1402">
        <f>ROUNDUP(IF(B1402&gt;$D$4,0,($D$4-B1402+1)/365),0)</f>
        <v>0</v>
      </c>
      <c r="M1402">
        <f>ROUNDUP(IF(B1402&gt;$D$5,0,($D$5-B1402+1)/365),0)</f>
        <v>1</v>
      </c>
      <c r="N1402" s="28">
        <f>IF(OR(L1402=1,M1402=1),IF(B1402+364&lt;=$D$5,(B1402+364-$D$4+1)/365,IF(B1402&gt;$D$4,($D$5-B1402+1)/365,$D$6/365)),0)</f>
        <v>0.18356164383561643</v>
      </c>
      <c r="O1402" s="28">
        <f>'Data &amp; Parameter'!$E$16*'Data &amp; Parameter'!$E$17*('Data &amp; Parameter'!$E$18+'Data &amp; Parameter'!$E$19)*'Data &amp; Parameter'!$E$20*'Data &amp; Parameter'!$E$37*N1402</f>
        <v>0.63818956679213612</v>
      </c>
      <c r="P1402">
        <f>ROUNDUP(IF(D1402&gt;$D$4,0,($D$4-D1402+1)/365),0)</f>
        <v>0</v>
      </c>
      <c r="Q1402">
        <f>ROUNDUP(IF(D1402&gt;$D$5,0,($D$5-D1402+1)/365),0)</f>
        <v>1</v>
      </c>
      <c r="R1402" s="28">
        <f>IF(OR(P1402=1,Q1402=1),IF(D1402+364&lt;=$D$5,(D1402+364-$D$4+1)/365,IF(D1402&gt;$D$4,($D$5-D1402+1)/365,$D$6/365)),0)</f>
        <v>0.18356164383561643</v>
      </c>
      <c r="S1402" s="28">
        <f>'Data &amp; Parameter'!$E$16*'Data &amp; Parameter'!$E$17*('Data &amp; Parameter'!$E$18+'Data &amp; Parameter'!$E$19)*'Data &amp; Parameter'!$E$20*'Data &amp; Parameter'!$E$37*R1402</f>
        <v>0.63818956679213612</v>
      </c>
      <c r="T1402" s="28">
        <f t="shared" si="21"/>
        <v>1.2763791335842722</v>
      </c>
    </row>
    <row r="1403" spans="1:20" ht="15.75" customHeight="1" x14ac:dyDescent="0.35">
      <c r="A1403">
        <v>1396</v>
      </c>
      <c r="B1403" s="76">
        <v>44235</v>
      </c>
      <c r="C1403" s="1" t="s">
        <v>4500</v>
      </c>
      <c r="D1403" s="76">
        <v>44235</v>
      </c>
      <c r="E1403" s="1" t="s">
        <v>4501</v>
      </c>
      <c r="F1403" s="1" t="s">
        <v>4502</v>
      </c>
      <c r="G1403" s="1" t="s">
        <v>123</v>
      </c>
      <c r="H1403" s="1" t="s">
        <v>124</v>
      </c>
      <c r="I1403" s="1" t="s">
        <v>125</v>
      </c>
      <c r="J1403" s="1" t="s">
        <v>936</v>
      </c>
      <c r="K1403" s="1" t="s">
        <v>4503</v>
      </c>
      <c r="L1403">
        <f>ROUNDUP(IF(B1403&gt;$D$4,0,($D$4-B1403+1)/365),0)</f>
        <v>0</v>
      </c>
      <c r="M1403">
        <f>ROUNDUP(IF(B1403&gt;$D$5,0,($D$5-B1403+1)/365),0)</f>
        <v>1</v>
      </c>
      <c r="N1403" s="28">
        <f>IF(OR(L1403=1,M1403=1),IF(B1403+364&lt;=$D$5,(B1403+364-$D$4+1)/365,IF(B1403&gt;$D$4,($D$5-B1403+1)/365,$D$6/365)),0)</f>
        <v>0.18356164383561643</v>
      </c>
      <c r="O1403" s="28">
        <f>'Data &amp; Parameter'!$E$16*'Data &amp; Parameter'!$E$17*('Data &amp; Parameter'!$E$18+'Data &amp; Parameter'!$E$19)*'Data &amp; Parameter'!$E$20*'Data &amp; Parameter'!$E$37*N1403</f>
        <v>0.63818956679213612</v>
      </c>
      <c r="P1403">
        <f>ROUNDUP(IF(D1403&gt;$D$4,0,($D$4-D1403+1)/365),0)</f>
        <v>0</v>
      </c>
      <c r="Q1403">
        <f>ROUNDUP(IF(D1403&gt;$D$5,0,($D$5-D1403+1)/365),0)</f>
        <v>1</v>
      </c>
      <c r="R1403" s="28">
        <f>IF(OR(P1403=1,Q1403=1),IF(D1403+364&lt;=$D$5,(D1403+364-$D$4+1)/365,IF(D1403&gt;$D$4,($D$5-D1403+1)/365,$D$6/365)),0)</f>
        <v>0.18356164383561643</v>
      </c>
      <c r="S1403" s="28">
        <f>'Data &amp; Parameter'!$E$16*'Data &amp; Parameter'!$E$17*('Data &amp; Parameter'!$E$18+'Data &amp; Parameter'!$E$19)*'Data &amp; Parameter'!$E$20*'Data &amp; Parameter'!$E$37*R1403</f>
        <v>0.63818956679213612</v>
      </c>
      <c r="T1403" s="28">
        <f t="shared" si="21"/>
        <v>1.2763791335842722</v>
      </c>
    </row>
    <row r="1404" spans="1:20" ht="15.75" customHeight="1" x14ac:dyDescent="0.35">
      <c r="A1404">
        <v>1397</v>
      </c>
      <c r="B1404" s="76">
        <v>44235</v>
      </c>
      <c r="C1404" s="1" t="s">
        <v>4504</v>
      </c>
      <c r="D1404" s="76">
        <v>44235</v>
      </c>
      <c r="E1404" s="1" t="s">
        <v>4505</v>
      </c>
      <c r="F1404" s="1" t="s">
        <v>4506</v>
      </c>
      <c r="G1404" s="1" t="s">
        <v>123</v>
      </c>
      <c r="H1404" s="1" t="s">
        <v>124</v>
      </c>
      <c r="I1404" s="1" t="s">
        <v>125</v>
      </c>
      <c r="J1404" s="1" t="s">
        <v>4457</v>
      </c>
      <c r="K1404" s="1" t="s">
        <v>4457</v>
      </c>
      <c r="L1404">
        <f>ROUNDUP(IF(B1404&gt;$D$4,0,($D$4-B1404+1)/365),0)</f>
        <v>0</v>
      </c>
      <c r="M1404">
        <f>ROUNDUP(IF(B1404&gt;$D$5,0,($D$5-B1404+1)/365),0)</f>
        <v>1</v>
      </c>
      <c r="N1404" s="28">
        <f>IF(OR(L1404=1,M1404=1),IF(B1404+364&lt;=$D$5,(B1404+364-$D$4+1)/365,IF(B1404&gt;$D$4,($D$5-B1404+1)/365,$D$6/365)),0)</f>
        <v>0.18356164383561643</v>
      </c>
      <c r="O1404" s="28">
        <f>'Data &amp; Parameter'!$E$16*'Data &amp; Parameter'!$E$17*('Data &amp; Parameter'!$E$18+'Data &amp; Parameter'!$E$19)*'Data &amp; Parameter'!$E$20*'Data &amp; Parameter'!$E$37*N1404</f>
        <v>0.63818956679213612</v>
      </c>
      <c r="P1404">
        <f>ROUNDUP(IF(D1404&gt;$D$4,0,($D$4-D1404+1)/365),0)</f>
        <v>0</v>
      </c>
      <c r="Q1404">
        <f>ROUNDUP(IF(D1404&gt;$D$5,0,($D$5-D1404+1)/365),0)</f>
        <v>1</v>
      </c>
      <c r="R1404" s="28">
        <f>IF(OR(P1404=1,Q1404=1),IF(D1404+364&lt;=$D$5,(D1404+364-$D$4+1)/365,IF(D1404&gt;$D$4,($D$5-D1404+1)/365,$D$6/365)),0)</f>
        <v>0.18356164383561643</v>
      </c>
      <c r="S1404" s="28">
        <f>'Data &amp; Parameter'!$E$16*'Data &amp; Parameter'!$E$17*('Data &amp; Parameter'!$E$18+'Data &amp; Parameter'!$E$19)*'Data &amp; Parameter'!$E$20*'Data &amp; Parameter'!$E$37*R1404</f>
        <v>0.63818956679213612</v>
      </c>
      <c r="T1404" s="28">
        <f t="shared" si="21"/>
        <v>1.2763791335842722</v>
      </c>
    </row>
    <row r="1405" spans="1:20" ht="15.75" customHeight="1" x14ac:dyDescent="0.35">
      <c r="A1405">
        <v>1398</v>
      </c>
      <c r="B1405" s="76">
        <v>44235</v>
      </c>
      <c r="C1405" s="1" t="s">
        <v>4507</v>
      </c>
      <c r="D1405" s="76">
        <v>44235</v>
      </c>
      <c r="E1405" s="1" t="s">
        <v>4508</v>
      </c>
      <c r="F1405" s="1" t="s">
        <v>4509</v>
      </c>
      <c r="G1405" s="1" t="s">
        <v>123</v>
      </c>
      <c r="H1405" s="1" t="s">
        <v>124</v>
      </c>
      <c r="I1405" s="1" t="s">
        <v>125</v>
      </c>
      <c r="J1405" s="1" t="s">
        <v>4457</v>
      </c>
      <c r="K1405" s="1" t="s">
        <v>4457</v>
      </c>
      <c r="L1405">
        <f>ROUNDUP(IF(B1405&gt;$D$4,0,($D$4-B1405+1)/365),0)</f>
        <v>0</v>
      </c>
      <c r="M1405">
        <f>ROUNDUP(IF(B1405&gt;$D$5,0,($D$5-B1405+1)/365),0)</f>
        <v>1</v>
      </c>
      <c r="N1405" s="28">
        <f>IF(OR(L1405=1,M1405=1),IF(B1405+364&lt;=$D$5,(B1405+364-$D$4+1)/365,IF(B1405&gt;$D$4,($D$5-B1405+1)/365,$D$6/365)),0)</f>
        <v>0.18356164383561643</v>
      </c>
      <c r="O1405" s="28">
        <f>'Data &amp; Parameter'!$E$16*'Data &amp; Parameter'!$E$17*('Data &amp; Parameter'!$E$18+'Data &amp; Parameter'!$E$19)*'Data &amp; Parameter'!$E$20*'Data &amp; Parameter'!$E$37*N1405</f>
        <v>0.63818956679213612</v>
      </c>
      <c r="P1405">
        <f>ROUNDUP(IF(D1405&gt;$D$4,0,($D$4-D1405+1)/365),0)</f>
        <v>0</v>
      </c>
      <c r="Q1405">
        <f>ROUNDUP(IF(D1405&gt;$D$5,0,($D$5-D1405+1)/365),0)</f>
        <v>1</v>
      </c>
      <c r="R1405" s="28">
        <f>IF(OR(P1405=1,Q1405=1),IF(D1405+364&lt;=$D$5,(D1405+364-$D$4+1)/365,IF(D1405&gt;$D$4,($D$5-D1405+1)/365,$D$6/365)),0)</f>
        <v>0.18356164383561643</v>
      </c>
      <c r="S1405" s="28">
        <f>'Data &amp; Parameter'!$E$16*'Data &amp; Parameter'!$E$17*('Data &amp; Parameter'!$E$18+'Data &amp; Parameter'!$E$19)*'Data &amp; Parameter'!$E$20*'Data &amp; Parameter'!$E$37*R1405</f>
        <v>0.63818956679213612</v>
      </c>
      <c r="T1405" s="28">
        <f t="shared" si="21"/>
        <v>1.2763791335842722</v>
      </c>
    </row>
    <row r="1406" spans="1:20" ht="15.75" customHeight="1" x14ac:dyDescent="0.35">
      <c r="A1406">
        <v>1399</v>
      </c>
      <c r="B1406" s="76">
        <v>44235</v>
      </c>
      <c r="C1406" s="1" t="s">
        <v>4510</v>
      </c>
      <c r="D1406" s="76">
        <v>44235</v>
      </c>
      <c r="E1406" s="1" t="s">
        <v>4511</v>
      </c>
      <c r="F1406" s="1" t="s">
        <v>4512</v>
      </c>
      <c r="G1406" s="1" t="s">
        <v>123</v>
      </c>
      <c r="H1406" s="1" t="s">
        <v>124</v>
      </c>
      <c r="I1406" s="1" t="s">
        <v>125</v>
      </c>
      <c r="J1406" s="1" t="s">
        <v>4457</v>
      </c>
      <c r="K1406" s="1" t="s">
        <v>4457</v>
      </c>
      <c r="L1406">
        <f>ROUNDUP(IF(B1406&gt;$D$4,0,($D$4-B1406+1)/365),0)</f>
        <v>0</v>
      </c>
      <c r="M1406">
        <f>ROUNDUP(IF(B1406&gt;$D$5,0,($D$5-B1406+1)/365),0)</f>
        <v>1</v>
      </c>
      <c r="N1406" s="28">
        <f>IF(OR(L1406=1,M1406=1),IF(B1406+364&lt;=$D$5,(B1406+364-$D$4+1)/365,IF(B1406&gt;$D$4,($D$5-B1406+1)/365,$D$6/365)),0)</f>
        <v>0.18356164383561643</v>
      </c>
      <c r="O1406" s="28">
        <f>'Data &amp; Parameter'!$E$16*'Data &amp; Parameter'!$E$17*('Data &amp; Parameter'!$E$18+'Data &amp; Parameter'!$E$19)*'Data &amp; Parameter'!$E$20*'Data &amp; Parameter'!$E$37*N1406</f>
        <v>0.63818956679213612</v>
      </c>
      <c r="P1406">
        <f>ROUNDUP(IF(D1406&gt;$D$4,0,($D$4-D1406+1)/365),0)</f>
        <v>0</v>
      </c>
      <c r="Q1406">
        <f>ROUNDUP(IF(D1406&gt;$D$5,0,($D$5-D1406+1)/365),0)</f>
        <v>1</v>
      </c>
      <c r="R1406" s="28">
        <f>IF(OR(P1406=1,Q1406=1),IF(D1406+364&lt;=$D$5,(D1406+364-$D$4+1)/365,IF(D1406&gt;$D$4,($D$5-D1406+1)/365,$D$6/365)),0)</f>
        <v>0.18356164383561643</v>
      </c>
      <c r="S1406" s="28">
        <f>'Data &amp; Parameter'!$E$16*'Data &amp; Parameter'!$E$17*('Data &amp; Parameter'!$E$18+'Data &amp; Parameter'!$E$19)*'Data &amp; Parameter'!$E$20*'Data &amp; Parameter'!$E$37*R1406</f>
        <v>0.63818956679213612</v>
      </c>
      <c r="T1406" s="28">
        <f t="shared" si="21"/>
        <v>1.2763791335842722</v>
      </c>
    </row>
    <row r="1407" spans="1:20" ht="15.75" customHeight="1" x14ac:dyDescent="0.35">
      <c r="A1407">
        <v>1400</v>
      </c>
      <c r="B1407" s="76">
        <v>44235</v>
      </c>
      <c r="C1407" s="1" t="s">
        <v>4513</v>
      </c>
      <c r="D1407" s="76">
        <v>44235</v>
      </c>
      <c r="E1407" s="1" t="s">
        <v>4514</v>
      </c>
      <c r="F1407" s="1" t="s">
        <v>4515</v>
      </c>
      <c r="G1407" s="1" t="s">
        <v>123</v>
      </c>
      <c r="H1407" s="1" t="s">
        <v>124</v>
      </c>
      <c r="I1407" s="1" t="s">
        <v>125</v>
      </c>
      <c r="J1407" s="1" t="s">
        <v>4457</v>
      </c>
      <c r="K1407" s="1" t="s">
        <v>4457</v>
      </c>
      <c r="L1407">
        <f>ROUNDUP(IF(B1407&gt;$D$4,0,($D$4-B1407+1)/365),0)</f>
        <v>0</v>
      </c>
      <c r="M1407">
        <f>ROUNDUP(IF(B1407&gt;$D$5,0,($D$5-B1407+1)/365),0)</f>
        <v>1</v>
      </c>
      <c r="N1407" s="28">
        <f>IF(OR(L1407=1,M1407=1),IF(B1407+364&lt;=$D$5,(B1407+364-$D$4+1)/365,IF(B1407&gt;$D$4,($D$5-B1407+1)/365,$D$6/365)),0)</f>
        <v>0.18356164383561643</v>
      </c>
      <c r="O1407" s="28">
        <f>'Data &amp; Parameter'!$E$16*'Data &amp; Parameter'!$E$17*('Data &amp; Parameter'!$E$18+'Data &amp; Parameter'!$E$19)*'Data &amp; Parameter'!$E$20*'Data &amp; Parameter'!$E$37*N1407</f>
        <v>0.63818956679213612</v>
      </c>
      <c r="P1407">
        <f>ROUNDUP(IF(D1407&gt;$D$4,0,($D$4-D1407+1)/365),0)</f>
        <v>0</v>
      </c>
      <c r="Q1407">
        <f>ROUNDUP(IF(D1407&gt;$D$5,0,($D$5-D1407+1)/365),0)</f>
        <v>1</v>
      </c>
      <c r="R1407" s="28">
        <f>IF(OR(P1407=1,Q1407=1),IF(D1407+364&lt;=$D$5,(D1407+364-$D$4+1)/365,IF(D1407&gt;$D$4,($D$5-D1407+1)/365,$D$6/365)),0)</f>
        <v>0.18356164383561643</v>
      </c>
      <c r="S1407" s="28">
        <f>'Data &amp; Parameter'!$E$16*'Data &amp; Parameter'!$E$17*('Data &amp; Parameter'!$E$18+'Data &amp; Parameter'!$E$19)*'Data &amp; Parameter'!$E$20*'Data &amp; Parameter'!$E$37*R1407</f>
        <v>0.63818956679213612</v>
      </c>
      <c r="T1407" s="28">
        <f t="shared" si="21"/>
        <v>1.2763791335842722</v>
      </c>
    </row>
    <row r="1408" spans="1:20" ht="15.75" customHeight="1" x14ac:dyDescent="0.35">
      <c r="A1408">
        <v>1401</v>
      </c>
      <c r="B1408" s="76">
        <v>44235</v>
      </c>
      <c r="C1408" s="1" t="s">
        <v>4516</v>
      </c>
      <c r="D1408" s="76">
        <v>44235</v>
      </c>
      <c r="E1408" s="1" t="s">
        <v>4517</v>
      </c>
      <c r="F1408" s="1" t="s">
        <v>4518</v>
      </c>
      <c r="G1408" s="1" t="s">
        <v>123</v>
      </c>
      <c r="H1408" s="1" t="s">
        <v>124</v>
      </c>
      <c r="I1408" s="1" t="s">
        <v>125</v>
      </c>
      <c r="J1408" s="1" t="s">
        <v>3962</v>
      </c>
      <c r="K1408" s="1" t="s">
        <v>2245</v>
      </c>
      <c r="L1408">
        <f>ROUNDUP(IF(B1408&gt;$D$4,0,($D$4-B1408+1)/365),0)</f>
        <v>0</v>
      </c>
      <c r="M1408">
        <f>ROUNDUP(IF(B1408&gt;$D$5,0,($D$5-B1408+1)/365),0)</f>
        <v>1</v>
      </c>
      <c r="N1408" s="28">
        <f>IF(OR(L1408=1,M1408=1),IF(B1408+364&lt;=$D$5,(B1408+364-$D$4+1)/365,IF(B1408&gt;$D$4,($D$5-B1408+1)/365,$D$6/365)),0)</f>
        <v>0.18356164383561643</v>
      </c>
      <c r="O1408" s="28">
        <f>'Data &amp; Parameter'!$E$16*'Data &amp; Parameter'!$E$17*('Data &amp; Parameter'!$E$18+'Data &amp; Parameter'!$E$19)*'Data &amp; Parameter'!$E$20*'Data &amp; Parameter'!$E$37*N1408</f>
        <v>0.63818956679213612</v>
      </c>
      <c r="P1408">
        <f>ROUNDUP(IF(D1408&gt;$D$4,0,($D$4-D1408+1)/365),0)</f>
        <v>0</v>
      </c>
      <c r="Q1408">
        <f>ROUNDUP(IF(D1408&gt;$D$5,0,($D$5-D1408+1)/365),0)</f>
        <v>1</v>
      </c>
      <c r="R1408" s="28">
        <f>IF(OR(P1408=1,Q1408=1),IF(D1408+364&lt;=$D$5,(D1408+364-$D$4+1)/365,IF(D1408&gt;$D$4,($D$5-D1408+1)/365,$D$6/365)),0)</f>
        <v>0.18356164383561643</v>
      </c>
      <c r="S1408" s="28">
        <f>'Data &amp; Parameter'!$E$16*'Data &amp; Parameter'!$E$17*('Data &amp; Parameter'!$E$18+'Data &amp; Parameter'!$E$19)*'Data &amp; Parameter'!$E$20*'Data &amp; Parameter'!$E$37*R1408</f>
        <v>0.63818956679213612</v>
      </c>
      <c r="T1408" s="28">
        <f t="shared" si="21"/>
        <v>1.2763791335842722</v>
      </c>
    </row>
    <row r="1409" spans="1:20" ht="15.75" customHeight="1" x14ac:dyDescent="0.35">
      <c r="A1409">
        <v>1402</v>
      </c>
      <c r="B1409" s="76">
        <v>44235</v>
      </c>
      <c r="C1409" s="1" t="s">
        <v>4519</v>
      </c>
      <c r="D1409" s="76">
        <v>44235</v>
      </c>
      <c r="E1409" s="1" t="s">
        <v>4520</v>
      </c>
      <c r="F1409" s="1" t="s">
        <v>4521</v>
      </c>
      <c r="G1409" s="1" t="s">
        <v>123</v>
      </c>
      <c r="H1409" s="1" t="s">
        <v>124</v>
      </c>
      <c r="I1409" s="1" t="s">
        <v>125</v>
      </c>
      <c r="J1409" s="1" t="s">
        <v>4457</v>
      </c>
      <c r="K1409" s="1" t="s">
        <v>4457</v>
      </c>
      <c r="L1409">
        <f>ROUNDUP(IF(B1409&gt;$D$4,0,($D$4-B1409+1)/365),0)</f>
        <v>0</v>
      </c>
      <c r="M1409">
        <f>ROUNDUP(IF(B1409&gt;$D$5,0,($D$5-B1409+1)/365),0)</f>
        <v>1</v>
      </c>
      <c r="N1409" s="28">
        <f>IF(OR(L1409=1,M1409=1),IF(B1409+364&lt;=$D$5,(B1409+364-$D$4+1)/365,IF(B1409&gt;$D$4,($D$5-B1409+1)/365,$D$6/365)),0)</f>
        <v>0.18356164383561643</v>
      </c>
      <c r="O1409" s="28">
        <f>'Data &amp; Parameter'!$E$16*'Data &amp; Parameter'!$E$17*('Data &amp; Parameter'!$E$18+'Data &amp; Parameter'!$E$19)*'Data &amp; Parameter'!$E$20*'Data &amp; Parameter'!$E$37*N1409</f>
        <v>0.63818956679213612</v>
      </c>
      <c r="P1409">
        <f>ROUNDUP(IF(D1409&gt;$D$4,0,($D$4-D1409+1)/365),0)</f>
        <v>0</v>
      </c>
      <c r="Q1409">
        <f>ROUNDUP(IF(D1409&gt;$D$5,0,($D$5-D1409+1)/365),0)</f>
        <v>1</v>
      </c>
      <c r="R1409" s="28">
        <f>IF(OR(P1409=1,Q1409=1),IF(D1409+364&lt;=$D$5,(D1409+364-$D$4+1)/365,IF(D1409&gt;$D$4,($D$5-D1409+1)/365,$D$6/365)),0)</f>
        <v>0.18356164383561643</v>
      </c>
      <c r="S1409" s="28">
        <f>'Data &amp; Parameter'!$E$16*'Data &amp; Parameter'!$E$17*('Data &amp; Parameter'!$E$18+'Data &amp; Parameter'!$E$19)*'Data &amp; Parameter'!$E$20*'Data &amp; Parameter'!$E$37*R1409</f>
        <v>0.63818956679213612</v>
      </c>
      <c r="T1409" s="28">
        <f t="shared" si="21"/>
        <v>1.2763791335842722</v>
      </c>
    </row>
    <row r="1410" spans="1:20" ht="15.75" customHeight="1" x14ac:dyDescent="0.35">
      <c r="A1410">
        <v>1403</v>
      </c>
      <c r="B1410" s="76">
        <v>44235</v>
      </c>
      <c r="C1410" s="1" t="s">
        <v>4522</v>
      </c>
      <c r="D1410" s="76">
        <v>44235</v>
      </c>
      <c r="E1410" s="1" t="s">
        <v>4523</v>
      </c>
      <c r="F1410" s="1" t="s">
        <v>4524</v>
      </c>
      <c r="G1410" s="1" t="s">
        <v>123</v>
      </c>
      <c r="H1410" s="1" t="s">
        <v>124</v>
      </c>
      <c r="I1410" s="1" t="s">
        <v>125</v>
      </c>
      <c r="J1410" s="1" t="s">
        <v>936</v>
      </c>
      <c r="K1410" s="1" t="s">
        <v>936</v>
      </c>
      <c r="L1410">
        <f>ROUNDUP(IF(B1410&gt;$D$4,0,($D$4-B1410+1)/365),0)</f>
        <v>0</v>
      </c>
      <c r="M1410">
        <f>ROUNDUP(IF(B1410&gt;$D$5,0,($D$5-B1410+1)/365),0)</f>
        <v>1</v>
      </c>
      <c r="N1410" s="28">
        <f>IF(OR(L1410=1,M1410=1),IF(B1410+364&lt;=$D$5,(B1410+364-$D$4+1)/365,IF(B1410&gt;$D$4,($D$5-B1410+1)/365,$D$6/365)),0)</f>
        <v>0.18356164383561643</v>
      </c>
      <c r="O1410" s="28">
        <f>'Data &amp; Parameter'!$E$16*'Data &amp; Parameter'!$E$17*('Data &amp; Parameter'!$E$18+'Data &amp; Parameter'!$E$19)*'Data &amp; Parameter'!$E$20*'Data &amp; Parameter'!$E$37*N1410</f>
        <v>0.63818956679213612</v>
      </c>
      <c r="P1410">
        <f>ROUNDUP(IF(D1410&gt;$D$4,0,($D$4-D1410+1)/365),0)</f>
        <v>0</v>
      </c>
      <c r="Q1410">
        <f>ROUNDUP(IF(D1410&gt;$D$5,0,($D$5-D1410+1)/365),0)</f>
        <v>1</v>
      </c>
      <c r="R1410" s="28">
        <f>IF(OR(P1410=1,Q1410=1),IF(D1410+364&lt;=$D$5,(D1410+364-$D$4+1)/365,IF(D1410&gt;$D$4,($D$5-D1410+1)/365,$D$6/365)),0)</f>
        <v>0.18356164383561643</v>
      </c>
      <c r="S1410" s="28">
        <f>'Data &amp; Parameter'!$E$16*'Data &amp; Parameter'!$E$17*('Data &amp; Parameter'!$E$18+'Data &amp; Parameter'!$E$19)*'Data &amp; Parameter'!$E$20*'Data &amp; Parameter'!$E$37*R1410</f>
        <v>0.63818956679213612</v>
      </c>
      <c r="T1410" s="28">
        <f t="shared" si="21"/>
        <v>1.2763791335842722</v>
      </c>
    </row>
    <row r="1411" spans="1:20" ht="15.75" customHeight="1" x14ac:dyDescent="0.35">
      <c r="A1411">
        <v>1404</v>
      </c>
      <c r="B1411" s="76">
        <v>44235</v>
      </c>
      <c r="C1411" s="1" t="s">
        <v>4525</v>
      </c>
      <c r="D1411" s="76">
        <v>44235</v>
      </c>
      <c r="E1411" s="1" t="s">
        <v>4526</v>
      </c>
      <c r="F1411" s="1" t="s">
        <v>4527</v>
      </c>
      <c r="G1411" s="1" t="s">
        <v>123</v>
      </c>
      <c r="H1411" s="1" t="s">
        <v>124</v>
      </c>
      <c r="I1411" s="1" t="s">
        <v>125</v>
      </c>
      <c r="J1411" s="1" t="s">
        <v>4457</v>
      </c>
      <c r="K1411" s="1" t="s">
        <v>4457</v>
      </c>
      <c r="L1411">
        <f>ROUNDUP(IF(B1411&gt;$D$4,0,($D$4-B1411+1)/365),0)</f>
        <v>0</v>
      </c>
      <c r="M1411">
        <f>ROUNDUP(IF(B1411&gt;$D$5,0,($D$5-B1411+1)/365),0)</f>
        <v>1</v>
      </c>
      <c r="N1411" s="28">
        <f>IF(OR(L1411=1,M1411=1),IF(B1411+364&lt;=$D$5,(B1411+364-$D$4+1)/365,IF(B1411&gt;$D$4,($D$5-B1411+1)/365,$D$6/365)),0)</f>
        <v>0.18356164383561643</v>
      </c>
      <c r="O1411" s="28">
        <f>'Data &amp; Parameter'!$E$16*'Data &amp; Parameter'!$E$17*('Data &amp; Parameter'!$E$18+'Data &amp; Parameter'!$E$19)*'Data &amp; Parameter'!$E$20*'Data &amp; Parameter'!$E$37*N1411</f>
        <v>0.63818956679213612</v>
      </c>
      <c r="P1411">
        <f>ROUNDUP(IF(D1411&gt;$D$4,0,($D$4-D1411+1)/365),0)</f>
        <v>0</v>
      </c>
      <c r="Q1411">
        <f>ROUNDUP(IF(D1411&gt;$D$5,0,($D$5-D1411+1)/365),0)</f>
        <v>1</v>
      </c>
      <c r="R1411" s="28">
        <f>IF(OR(P1411=1,Q1411=1),IF(D1411+364&lt;=$D$5,(D1411+364-$D$4+1)/365,IF(D1411&gt;$D$4,($D$5-D1411+1)/365,$D$6/365)),0)</f>
        <v>0.18356164383561643</v>
      </c>
      <c r="S1411" s="28">
        <f>'Data &amp; Parameter'!$E$16*'Data &amp; Parameter'!$E$17*('Data &amp; Parameter'!$E$18+'Data &amp; Parameter'!$E$19)*'Data &amp; Parameter'!$E$20*'Data &amp; Parameter'!$E$37*R1411</f>
        <v>0.63818956679213612</v>
      </c>
      <c r="T1411" s="28">
        <f t="shared" si="21"/>
        <v>1.2763791335842722</v>
      </c>
    </row>
    <row r="1412" spans="1:20" ht="15.75" customHeight="1" x14ac:dyDescent="0.35">
      <c r="A1412">
        <v>1405</v>
      </c>
      <c r="B1412" s="76">
        <v>44235</v>
      </c>
      <c r="C1412" s="1" t="s">
        <v>4528</v>
      </c>
      <c r="D1412" s="76">
        <v>44235</v>
      </c>
      <c r="E1412" s="1" t="s">
        <v>4529</v>
      </c>
      <c r="F1412" s="1" t="s">
        <v>4530</v>
      </c>
      <c r="G1412" s="1" t="s">
        <v>123</v>
      </c>
      <c r="H1412" s="1" t="s">
        <v>124</v>
      </c>
      <c r="I1412" s="1" t="s">
        <v>125</v>
      </c>
      <c r="J1412" s="1" t="s">
        <v>936</v>
      </c>
      <c r="K1412" s="1" t="s">
        <v>936</v>
      </c>
      <c r="L1412">
        <f>ROUNDUP(IF(B1412&gt;$D$4,0,($D$4-B1412+1)/365),0)</f>
        <v>0</v>
      </c>
      <c r="M1412">
        <f>ROUNDUP(IF(B1412&gt;$D$5,0,($D$5-B1412+1)/365),0)</f>
        <v>1</v>
      </c>
      <c r="N1412" s="28">
        <f>IF(OR(L1412=1,M1412=1),IF(B1412+364&lt;=$D$5,(B1412+364-$D$4+1)/365,IF(B1412&gt;$D$4,($D$5-B1412+1)/365,$D$6/365)),0)</f>
        <v>0.18356164383561643</v>
      </c>
      <c r="O1412" s="28">
        <f>'Data &amp; Parameter'!$E$16*'Data &amp; Parameter'!$E$17*('Data &amp; Parameter'!$E$18+'Data &amp; Parameter'!$E$19)*'Data &amp; Parameter'!$E$20*'Data &amp; Parameter'!$E$37*N1412</f>
        <v>0.63818956679213612</v>
      </c>
      <c r="P1412">
        <f>ROUNDUP(IF(D1412&gt;$D$4,0,($D$4-D1412+1)/365),0)</f>
        <v>0</v>
      </c>
      <c r="Q1412">
        <f>ROUNDUP(IF(D1412&gt;$D$5,0,($D$5-D1412+1)/365),0)</f>
        <v>1</v>
      </c>
      <c r="R1412" s="28">
        <f>IF(OR(P1412=1,Q1412=1),IF(D1412+364&lt;=$D$5,(D1412+364-$D$4+1)/365,IF(D1412&gt;$D$4,($D$5-D1412+1)/365,$D$6/365)),0)</f>
        <v>0.18356164383561643</v>
      </c>
      <c r="S1412" s="28">
        <f>'Data &amp; Parameter'!$E$16*'Data &amp; Parameter'!$E$17*('Data &amp; Parameter'!$E$18+'Data &amp; Parameter'!$E$19)*'Data &amp; Parameter'!$E$20*'Data &amp; Parameter'!$E$37*R1412</f>
        <v>0.63818956679213612</v>
      </c>
      <c r="T1412" s="28">
        <f t="shared" si="21"/>
        <v>1.2763791335842722</v>
      </c>
    </row>
    <row r="1413" spans="1:20" ht="15.75" customHeight="1" x14ac:dyDescent="0.35">
      <c r="A1413">
        <v>1406</v>
      </c>
      <c r="B1413" s="76">
        <v>44235</v>
      </c>
      <c r="C1413" s="1" t="s">
        <v>4531</v>
      </c>
      <c r="D1413" s="76">
        <v>44235</v>
      </c>
      <c r="E1413" s="1" t="s">
        <v>4532</v>
      </c>
      <c r="F1413" s="1" t="s">
        <v>4533</v>
      </c>
      <c r="G1413" s="1" t="s">
        <v>123</v>
      </c>
      <c r="H1413" s="1" t="s">
        <v>124</v>
      </c>
      <c r="I1413" s="1" t="s">
        <v>125</v>
      </c>
      <c r="J1413" s="1" t="s">
        <v>4457</v>
      </c>
      <c r="K1413" s="1" t="s">
        <v>4457</v>
      </c>
      <c r="L1413">
        <f>ROUNDUP(IF(B1413&gt;$D$4,0,($D$4-B1413+1)/365),0)</f>
        <v>0</v>
      </c>
      <c r="M1413">
        <f>ROUNDUP(IF(B1413&gt;$D$5,0,($D$5-B1413+1)/365),0)</f>
        <v>1</v>
      </c>
      <c r="N1413" s="28">
        <f>IF(OR(L1413=1,M1413=1),IF(B1413+364&lt;=$D$5,(B1413+364-$D$4+1)/365,IF(B1413&gt;$D$4,($D$5-B1413+1)/365,$D$6/365)),0)</f>
        <v>0.18356164383561643</v>
      </c>
      <c r="O1413" s="28">
        <f>'Data &amp; Parameter'!$E$16*'Data &amp; Parameter'!$E$17*('Data &amp; Parameter'!$E$18+'Data &amp; Parameter'!$E$19)*'Data &amp; Parameter'!$E$20*'Data &amp; Parameter'!$E$37*N1413</f>
        <v>0.63818956679213612</v>
      </c>
      <c r="P1413">
        <f>ROUNDUP(IF(D1413&gt;$D$4,0,($D$4-D1413+1)/365),0)</f>
        <v>0</v>
      </c>
      <c r="Q1413">
        <f>ROUNDUP(IF(D1413&gt;$D$5,0,($D$5-D1413+1)/365),0)</f>
        <v>1</v>
      </c>
      <c r="R1413" s="28">
        <f>IF(OR(P1413=1,Q1413=1),IF(D1413+364&lt;=$D$5,(D1413+364-$D$4+1)/365,IF(D1413&gt;$D$4,($D$5-D1413+1)/365,$D$6/365)),0)</f>
        <v>0.18356164383561643</v>
      </c>
      <c r="S1413" s="28">
        <f>'Data &amp; Parameter'!$E$16*'Data &amp; Parameter'!$E$17*('Data &amp; Parameter'!$E$18+'Data &amp; Parameter'!$E$19)*'Data &amp; Parameter'!$E$20*'Data &amp; Parameter'!$E$37*R1413</f>
        <v>0.63818956679213612</v>
      </c>
      <c r="T1413" s="28">
        <f t="shared" si="21"/>
        <v>1.2763791335842722</v>
      </c>
    </row>
    <row r="1414" spans="1:20" ht="15.75" customHeight="1" x14ac:dyDescent="0.35">
      <c r="A1414">
        <v>1407</v>
      </c>
      <c r="B1414" s="76">
        <v>44235</v>
      </c>
      <c r="C1414" s="1" t="s">
        <v>4534</v>
      </c>
      <c r="D1414" s="76">
        <v>44235</v>
      </c>
      <c r="E1414" s="1" t="s">
        <v>4535</v>
      </c>
      <c r="F1414" s="1" t="s">
        <v>4536</v>
      </c>
      <c r="G1414" s="1" t="s">
        <v>123</v>
      </c>
      <c r="H1414" s="1" t="s">
        <v>124</v>
      </c>
      <c r="I1414" s="1" t="s">
        <v>125</v>
      </c>
      <c r="J1414" s="1" t="s">
        <v>936</v>
      </c>
      <c r="K1414" s="1" t="s">
        <v>936</v>
      </c>
      <c r="L1414">
        <f>ROUNDUP(IF(B1414&gt;$D$4,0,($D$4-B1414+1)/365),0)</f>
        <v>0</v>
      </c>
      <c r="M1414">
        <f>ROUNDUP(IF(B1414&gt;$D$5,0,($D$5-B1414+1)/365),0)</f>
        <v>1</v>
      </c>
      <c r="N1414" s="28">
        <f>IF(OR(L1414=1,M1414=1),IF(B1414+364&lt;=$D$5,(B1414+364-$D$4+1)/365,IF(B1414&gt;$D$4,($D$5-B1414+1)/365,$D$6/365)),0)</f>
        <v>0.18356164383561643</v>
      </c>
      <c r="O1414" s="28">
        <f>'Data &amp; Parameter'!$E$16*'Data &amp; Parameter'!$E$17*('Data &amp; Parameter'!$E$18+'Data &amp; Parameter'!$E$19)*'Data &amp; Parameter'!$E$20*'Data &amp; Parameter'!$E$37*N1414</f>
        <v>0.63818956679213612</v>
      </c>
      <c r="P1414">
        <f>ROUNDUP(IF(D1414&gt;$D$4,0,($D$4-D1414+1)/365),0)</f>
        <v>0</v>
      </c>
      <c r="Q1414">
        <f>ROUNDUP(IF(D1414&gt;$D$5,0,($D$5-D1414+1)/365),0)</f>
        <v>1</v>
      </c>
      <c r="R1414" s="28">
        <f>IF(OR(P1414=1,Q1414=1),IF(D1414+364&lt;=$D$5,(D1414+364-$D$4+1)/365,IF(D1414&gt;$D$4,($D$5-D1414+1)/365,$D$6/365)),0)</f>
        <v>0.18356164383561643</v>
      </c>
      <c r="S1414" s="28">
        <f>'Data &amp; Parameter'!$E$16*'Data &amp; Parameter'!$E$17*('Data &amp; Parameter'!$E$18+'Data &amp; Parameter'!$E$19)*'Data &amp; Parameter'!$E$20*'Data &amp; Parameter'!$E$37*R1414</f>
        <v>0.63818956679213612</v>
      </c>
      <c r="T1414" s="28">
        <f t="shared" si="21"/>
        <v>1.2763791335842722</v>
      </c>
    </row>
    <row r="1415" spans="1:20" ht="15.75" customHeight="1" x14ac:dyDescent="0.35">
      <c r="A1415">
        <v>1408</v>
      </c>
      <c r="B1415" s="76">
        <v>44235</v>
      </c>
      <c r="C1415" s="1" t="s">
        <v>4537</v>
      </c>
      <c r="D1415" s="76">
        <v>44235</v>
      </c>
      <c r="E1415" s="1" t="s">
        <v>4538</v>
      </c>
      <c r="F1415" s="1" t="s">
        <v>4539</v>
      </c>
      <c r="G1415" s="1" t="s">
        <v>123</v>
      </c>
      <c r="H1415" s="1" t="s">
        <v>124</v>
      </c>
      <c r="I1415" s="1" t="s">
        <v>125</v>
      </c>
      <c r="J1415" s="1" t="s">
        <v>3962</v>
      </c>
      <c r="K1415" s="1" t="s">
        <v>4336</v>
      </c>
      <c r="L1415">
        <f>ROUNDUP(IF(B1415&gt;$D$4,0,($D$4-B1415+1)/365),0)</f>
        <v>0</v>
      </c>
      <c r="M1415">
        <f>ROUNDUP(IF(B1415&gt;$D$5,0,($D$5-B1415+1)/365),0)</f>
        <v>1</v>
      </c>
      <c r="N1415" s="28">
        <f>IF(OR(L1415=1,M1415=1),IF(B1415+364&lt;=$D$5,(B1415+364-$D$4+1)/365,IF(B1415&gt;$D$4,($D$5-B1415+1)/365,$D$6/365)),0)</f>
        <v>0.18356164383561643</v>
      </c>
      <c r="O1415" s="28">
        <f>'Data &amp; Parameter'!$E$16*'Data &amp; Parameter'!$E$17*('Data &amp; Parameter'!$E$18+'Data &amp; Parameter'!$E$19)*'Data &amp; Parameter'!$E$20*'Data &amp; Parameter'!$E$37*N1415</f>
        <v>0.63818956679213612</v>
      </c>
      <c r="P1415">
        <f>ROUNDUP(IF(D1415&gt;$D$4,0,($D$4-D1415+1)/365),0)</f>
        <v>0</v>
      </c>
      <c r="Q1415">
        <f>ROUNDUP(IF(D1415&gt;$D$5,0,($D$5-D1415+1)/365),0)</f>
        <v>1</v>
      </c>
      <c r="R1415" s="28">
        <f>IF(OR(P1415=1,Q1415=1),IF(D1415+364&lt;=$D$5,(D1415+364-$D$4+1)/365,IF(D1415&gt;$D$4,($D$5-D1415+1)/365,$D$6/365)),0)</f>
        <v>0.18356164383561643</v>
      </c>
      <c r="S1415" s="28">
        <f>'Data &amp; Parameter'!$E$16*'Data &amp; Parameter'!$E$17*('Data &amp; Parameter'!$E$18+'Data &amp; Parameter'!$E$19)*'Data &amp; Parameter'!$E$20*'Data &amp; Parameter'!$E$37*R1415</f>
        <v>0.63818956679213612</v>
      </c>
      <c r="T1415" s="28">
        <f t="shared" si="21"/>
        <v>1.2763791335842722</v>
      </c>
    </row>
    <row r="1416" spans="1:20" ht="15.75" customHeight="1" x14ac:dyDescent="0.35">
      <c r="A1416">
        <v>1409</v>
      </c>
      <c r="B1416" s="76">
        <v>44235</v>
      </c>
      <c r="C1416" s="1" t="s">
        <v>4540</v>
      </c>
      <c r="D1416" s="76">
        <v>44235</v>
      </c>
      <c r="E1416" s="1" t="s">
        <v>4541</v>
      </c>
      <c r="F1416" s="1" t="s">
        <v>4542</v>
      </c>
      <c r="G1416" s="1" t="s">
        <v>123</v>
      </c>
      <c r="H1416" s="1" t="s">
        <v>124</v>
      </c>
      <c r="I1416" s="1" t="s">
        <v>125</v>
      </c>
      <c r="J1416" s="1" t="s">
        <v>4457</v>
      </c>
      <c r="K1416" s="1" t="s">
        <v>4457</v>
      </c>
      <c r="L1416">
        <f>ROUNDUP(IF(B1416&gt;$D$4,0,($D$4-B1416+1)/365),0)</f>
        <v>0</v>
      </c>
      <c r="M1416">
        <f>ROUNDUP(IF(B1416&gt;$D$5,0,($D$5-B1416+1)/365),0)</f>
        <v>1</v>
      </c>
      <c r="N1416" s="28">
        <f>IF(OR(L1416=1,M1416=1),IF(B1416+364&lt;=$D$5,(B1416+364-$D$4+1)/365,IF(B1416&gt;$D$4,($D$5-B1416+1)/365,$D$6/365)),0)</f>
        <v>0.18356164383561643</v>
      </c>
      <c r="O1416" s="28">
        <f>'Data &amp; Parameter'!$E$16*'Data &amp; Parameter'!$E$17*('Data &amp; Parameter'!$E$18+'Data &amp; Parameter'!$E$19)*'Data &amp; Parameter'!$E$20*'Data &amp; Parameter'!$E$37*N1416</f>
        <v>0.63818956679213612</v>
      </c>
      <c r="P1416">
        <f>ROUNDUP(IF(D1416&gt;$D$4,0,($D$4-D1416+1)/365),0)</f>
        <v>0</v>
      </c>
      <c r="Q1416">
        <f>ROUNDUP(IF(D1416&gt;$D$5,0,($D$5-D1416+1)/365),0)</f>
        <v>1</v>
      </c>
      <c r="R1416" s="28">
        <f>IF(OR(P1416=1,Q1416=1),IF(D1416+364&lt;=$D$5,(D1416+364-$D$4+1)/365,IF(D1416&gt;$D$4,($D$5-D1416+1)/365,$D$6/365)),0)</f>
        <v>0.18356164383561643</v>
      </c>
      <c r="S1416" s="28">
        <f>'Data &amp; Parameter'!$E$16*'Data &amp; Parameter'!$E$17*('Data &amp; Parameter'!$E$18+'Data &amp; Parameter'!$E$19)*'Data &amp; Parameter'!$E$20*'Data &amp; Parameter'!$E$37*R1416</f>
        <v>0.63818956679213612</v>
      </c>
      <c r="T1416" s="28">
        <f t="shared" si="21"/>
        <v>1.2763791335842722</v>
      </c>
    </row>
    <row r="1417" spans="1:20" ht="15.75" customHeight="1" x14ac:dyDescent="0.35">
      <c r="A1417">
        <v>1410</v>
      </c>
      <c r="B1417" s="76">
        <v>44235</v>
      </c>
      <c r="C1417" s="1" t="s">
        <v>4543</v>
      </c>
      <c r="D1417" s="76">
        <v>44235</v>
      </c>
      <c r="E1417" s="1" t="s">
        <v>4544</v>
      </c>
      <c r="F1417" s="1" t="s">
        <v>4545</v>
      </c>
      <c r="G1417" s="1" t="s">
        <v>123</v>
      </c>
      <c r="H1417" s="1" t="s">
        <v>124</v>
      </c>
      <c r="I1417" s="1" t="s">
        <v>125</v>
      </c>
      <c r="J1417" s="1" t="s">
        <v>936</v>
      </c>
      <c r="K1417" s="1" t="s">
        <v>936</v>
      </c>
      <c r="L1417">
        <f>ROUNDUP(IF(B1417&gt;$D$4,0,($D$4-B1417+1)/365),0)</f>
        <v>0</v>
      </c>
      <c r="M1417">
        <f>ROUNDUP(IF(B1417&gt;$D$5,0,($D$5-B1417+1)/365),0)</f>
        <v>1</v>
      </c>
      <c r="N1417" s="28">
        <f>IF(OR(L1417=1,M1417=1),IF(B1417+364&lt;=$D$5,(B1417+364-$D$4+1)/365,IF(B1417&gt;$D$4,($D$5-B1417+1)/365,$D$6/365)),0)</f>
        <v>0.18356164383561643</v>
      </c>
      <c r="O1417" s="28">
        <f>'Data &amp; Parameter'!$E$16*'Data &amp; Parameter'!$E$17*('Data &amp; Parameter'!$E$18+'Data &amp; Parameter'!$E$19)*'Data &amp; Parameter'!$E$20*'Data &amp; Parameter'!$E$37*N1417</f>
        <v>0.63818956679213612</v>
      </c>
      <c r="P1417">
        <f>ROUNDUP(IF(D1417&gt;$D$4,0,($D$4-D1417+1)/365),0)</f>
        <v>0</v>
      </c>
      <c r="Q1417">
        <f>ROUNDUP(IF(D1417&gt;$D$5,0,($D$5-D1417+1)/365),0)</f>
        <v>1</v>
      </c>
      <c r="R1417" s="28">
        <f>IF(OR(P1417=1,Q1417=1),IF(D1417+364&lt;=$D$5,(D1417+364-$D$4+1)/365,IF(D1417&gt;$D$4,($D$5-D1417+1)/365,$D$6/365)),0)</f>
        <v>0.18356164383561643</v>
      </c>
      <c r="S1417" s="28">
        <f>'Data &amp; Parameter'!$E$16*'Data &amp; Parameter'!$E$17*('Data &amp; Parameter'!$E$18+'Data &amp; Parameter'!$E$19)*'Data &amp; Parameter'!$E$20*'Data &amp; Parameter'!$E$37*R1417</f>
        <v>0.63818956679213612</v>
      </c>
      <c r="T1417" s="28">
        <f t="shared" ref="T1417:T1480" si="22">O1417+S1417</f>
        <v>1.2763791335842722</v>
      </c>
    </row>
    <row r="1418" spans="1:20" ht="15.75" customHeight="1" x14ac:dyDescent="0.35">
      <c r="A1418">
        <v>1411</v>
      </c>
      <c r="B1418" s="76">
        <v>44235</v>
      </c>
      <c r="C1418" s="1" t="s">
        <v>4546</v>
      </c>
      <c r="D1418" s="76">
        <v>44235</v>
      </c>
      <c r="E1418" s="1" t="s">
        <v>4547</v>
      </c>
      <c r="F1418" s="1" t="s">
        <v>4548</v>
      </c>
      <c r="G1418" s="1" t="s">
        <v>123</v>
      </c>
      <c r="H1418" s="1" t="s">
        <v>124</v>
      </c>
      <c r="I1418" s="1" t="s">
        <v>125</v>
      </c>
      <c r="J1418" s="1" t="s">
        <v>4457</v>
      </c>
      <c r="K1418" s="1" t="s">
        <v>4457</v>
      </c>
      <c r="L1418">
        <f>ROUNDUP(IF(B1418&gt;$D$4,0,($D$4-B1418+1)/365),0)</f>
        <v>0</v>
      </c>
      <c r="M1418">
        <f>ROUNDUP(IF(B1418&gt;$D$5,0,($D$5-B1418+1)/365),0)</f>
        <v>1</v>
      </c>
      <c r="N1418" s="28">
        <f>IF(OR(L1418=1,M1418=1),IF(B1418+364&lt;=$D$5,(B1418+364-$D$4+1)/365,IF(B1418&gt;$D$4,($D$5-B1418+1)/365,$D$6/365)),0)</f>
        <v>0.18356164383561643</v>
      </c>
      <c r="O1418" s="28">
        <f>'Data &amp; Parameter'!$E$16*'Data &amp; Parameter'!$E$17*('Data &amp; Parameter'!$E$18+'Data &amp; Parameter'!$E$19)*'Data &amp; Parameter'!$E$20*'Data &amp; Parameter'!$E$37*N1418</f>
        <v>0.63818956679213612</v>
      </c>
      <c r="P1418">
        <f>ROUNDUP(IF(D1418&gt;$D$4,0,($D$4-D1418+1)/365),0)</f>
        <v>0</v>
      </c>
      <c r="Q1418">
        <f>ROUNDUP(IF(D1418&gt;$D$5,0,($D$5-D1418+1)/365),0)</f>
        <v>1</v>
      </c>
      <c r="R1418" s="28">
        <f>IF(OR(P1418=1,Q1418=1),IF(D1418+364&lt;=$D$5,(D1418+364-$D$4+1)/365,IF(D1418&gt;$D$4,($D$5-D1418+1)/365,$D$6/365)),0)</f>
        <v>0.18356164383561643</v>
      </c>
      <c r="S1418" s="28">
        <f>'Data &amp; Parameter'!$E$16*'Data &amp; Parameter'!$E$17*('Data &amp; Parameter'!$E$18+'Data &amp; Parameter'!$E$19)*'Data &amp; Parameter'!$E$20*'Data &amp; Parameter'!$E$37*R1418</f>
        <v>0.63818956679213612</v>
      </c>
      <c r="T1418" s="28">
        <f t="shared" si="22"/>
        <v>1.2763791335842722</v>
      </c>
    </row>
    <row r="1419" spans="1:20" ht="15.75" customHeight="1" x14ac:dyDescent="0.35">
      <c r="A1419">
        <v>1412</v>
      </c>
      <c r="B1419" s="76">
        <v>44235</v>
      </c>
      <c r="C1419" s="1" t="s">
        <v>4549</v>
      </c>
      <c r="D1419" s="76">
        <v>44235</v>
      </c>
      <c r="E1419" s="1" t="s">
        <v>4550</v>
      </c>
      <c r="F1419" s="1" t="s">
        <v>4551</v>
      </c>
      <c r="G1419" s="1" t="s">
        <v>123</v>
      </c>
      <c r="H1419" s="1" t="s">
        <v>124</v>
      </c>
      <c r="I1419" s="1" t="s">
        <v>125</v>
      </c>
      <c r="J1419" s="1" t="s">
        <v>936</v>
      </c>
      <c r="K1419" s="1" t="s">
        <v>936</v>
      </c>
      <c r="L1419">
        <f>ROUNDUP(IF(B1419&gt;$D$4,0,($D$4-B1419+1)/365),0)</f>
        <v>0</v>
      </c>
      <c r="M1419">
        <f>ROUNDUP(IF(B1419&gt;$D$5,0,($D$5-B1419+1)/365),0)</f>
        <v>1</v>
      </c>
      <c r="N1419" s="28">
        <f>IF(OR(L1419=1,M1419=1),IF(B1419+364&lt;=$D$5,(B1419+364-$D$4+1)/365,IF(B1419&gt;$D$4,($D$5-B1419+1)/365,$D$6/365)),0)</f>
        <v>0.18356164383561643</v>
      </c>
      <c r="O1419" s="28">
        <f>'Data &amp; Parameter'!$E$16*'Data &amp; Parameter'!$E$17*('Data &amp; Parameter'!$E$18+'Data &amp; Parameter'!$E$19)*'Data &amp; Parameter'!$E$20*'Data &amp; Parameter'!$E$37*N1419</f>
        <v>0.63818956679213612</v>
      </c>
      <c r="P1419">
        <f>ROUNDUP(IF(D1419&gt;$D$4,0,($D$4-D1419+1)/365),0)</f>
        <v>0</v>
      </c>
      <c r="Q1419">
        <f>ROUNDUP(IF(D1419&gt;$D$5,0,($D$5-D1419+1)/365),0)</f>
        <v>1</v>
      </c>
      <c r="R1419" s="28">
        <f>IF(OR(P1419=1,Q1419=1),IF(D1419+364&lt;=$D$5,(D1419+364-$D$4+1)/365,IF(D1419&gt;$D$4,($D$5-D1419+1)/365,$D$6/365)),0)</f>
        <v>0.18356164383561643</v>
      </c>
      <c r="S1419" s="28">
        <f>'Data &amp; Parameter'!$E$16*'Data &amp; Parameter'!$E$17*('Data &amp; Parameter'!$E$18+'Data &amp; Parameter'!$E$19)*'Data &amp; Parameter'!$E$20*'Data &amp; Parameter'!$E$37*R1419</f>
        <v>0.63818956679213612</v>
      </c>
      <c r="T1419" s="28">
        <f t="shared" si="22"/>
        <v>1.2763791335842722</v>
      </c>
    </row>
    <row r="1420" spans="1:20" ht="15.75" customHeight="1" x14ac:dyDescent="0.35">
      <c r="A1420">
        <v>1413</v>
      </c>
      <c r="B1420" s="76">
        <v>44235</v>
      </c>
      <c r="C1420" s="1" t="s">
        <v>4552</v>
      </c>
      <c r="D1420" s="76">
        <v>44235</v>
      </c>
      <c r="E1420" s="1" t="s">
        <v>4553</v>
      </c>
      <c r="F1420" s="1" t="s">
        <v>4554</v>
      </c>
      <c r="G1420" s="1" t="s">
        <v>123</v>
      </c>
      <c r="H1420" s="1" t="s">
        <v>124</v>
      </c>
      <c r="I1420" s="1" t="s">
        <v>125</v>
      </c>
      <c r="J1420" s="1" t="s">
        <v>4555</v>
      </c>
      <c r="K1420" s="1" t="s">
        <v>4457</v>
      </c>
      <c r="L1420">
        <f>ROUNDUP(IF(B1420&gt;$D$4,0,($D$4-B1420+1)/365),0)</f>
        <v>0</v>
      </c>
      <c r="M1420">
        <f>ROUNDUP(IF(B1420&gt;$D$5,0,($D$5-B1420+1)/365),0)</f>
        <v>1</v>
      </c>
      <c r="N1420" s="28">
        <f>IF(OR(L1420=1,M1420=1),IF(B1420+364&lt;=$D$5,(B1420+364-$D$4+1)/365,IF(B1420&gt;$D$4,($D$5-B1420+1)/365,$D$6/365)),0)</f>
        <v>0.18356164383561643</v>
      </c>
      <c r="O1420" s="28">
        <f>'Data &amp; Parameter'!$E$16*'Data &amp; Parameter'!$E$17*('Data &amp; Parameter'!$E$18+'Data &amp; Parameter'!$E$19)*'Data &amp; Parameter'!$E$20*'Data &amp; Parameter'!$E$37*N1420</f>
        <v>0.63818956679213612</v>
      </c>
      <c r="P1420">
        <f>ROUNDUP(IF(D1420&gt;$D$4,0,($D$4-D1420+1)/365),0)</f>
        <v>0</v>
      </c>
      <c r="Q1420">
        <f>ROUNDUP(IF(D1420&gt;$D$5,0,($D$5-D1420+1)/365),0)</f>
        <v>1</v>
      </c>
      <c r="R1420" s="28">
        <f>IF(OR(P1420=1,Q1420=1),IF(D1420+364&lt;=$D$5,(D1420+364-$D$4+1)/365,IF(D1420&gt;$D$4,($D$5-D1420+1)/365,$D$6/365)),0)</f>
        <v>0.18356164383561643</v>
      </c>
      <c r="S1420" s="28">
        <f>'Data &amp; Parameter'!$E$16*'Data &amp; Parameter'!$E$17*('Data &amp; Parameter'!$E$18+'Data &amp; Parameter'!$E$19)*'Data &amp; Parameter'!$E$20*'Data &amp; Parameter'!$E$37*R1420</f>
        <v>0.63818956679213612</v>
      </c>
      <c r="T1420" s="28">
        <f t="shared" si="22"/>
        <v>1.2763791335842722</v>
      </c>
    </row>
    <row r="1421" spans="1:20" ht="15.75" customHeight="1" x14ac:dyDescent="0.35">
      <c r="A1421">
        <v>1414</v>
      </c>
      <c r="B1421" s="76">
        <v>44235</v>
      </c>
      <c r="C1421" s="1" t="s">
        <v>4556</v>
      </c>
      <c r="D1421" s="76">
        <v>44235</v>
      </c>
      <c r="E1421" s="1" t="s">
        <v>4557</v>
      </c>
      <c r="F1421" s="1" t="s">
        <v>4558</v>
      </c>
      <c r="G1421" s="1" t="s">
        <v>123</v>
      </c>
      <c r="H1421" s="1" t="s">
        <v>124</v>
      </c>
      <c r="I1421" s="1" t="s">
        <v>125</v>
      </c>
      <c r="J1421" s="1" t="s">
        <v>4457</v>
      </c>
      <c r="K1421" s="1" t="s">
        <v>4457</v>
      </c>
      <c r="L1421">
        <f>ROUNDUP(IF(B1421&gt;$D$4,0,($D$4-B1421+1)/365),0)</f>
        <v>0</v>
      </c>
      <c r="M1421">
        <f>ROUNDUP(IF(B1421&gt;$D$5,0,($D$5-B1421+1)/365),0)</f>
        <v>1</v>
      </c>
      <c r="N1421" s="28">
        <f>IF(OR(L1421=1,M1421=1),IF(B1421+364&lt;=$D$5,(B1421+364-$D$4+1)/365,IF(B1421&gt;$D$4,($D$5-B1421+1)/365,$D$6/365)),0)</f>
        <v>0.18356164383561643</v>
      </c>
      <c r="O1421" s="28">
        <f>'Data &amp; Parameter'!$E$16*'Data &amp; Parameter'!$E$17*('Data &amp; Parameter'!$E$18+'Data &amp; Parameter'!$E$19)*'Data &amp; Parameter'!$E$20*'Data &amp; Parameter'!$E$37*N1421</f>
        <v>0.63818956679213612</v>
      </c>
      <c r="P1421">
        <f>ROUNDUP(IF(D1421&gt;$D$4,0,($D$4-D1421+1)/365),0)</f>
        <v>0</v>
      </c>
      <c r="Q1421">
        <f>ROUNDUP(IF(D1421&gt;$D$5,0,($D$5-D1421+1)/365),0)</f>
        <v>1</v>
      </c>
      <c r="R1421" s="28">
        <f>IF(OR(P1421=1,Q1421=1),IF(D1421+364&lt;=$D$5,(D1421+364-$D$4+1)/365,IF(D1421&gt;$D$4,($D$5-D1421+1)/365,$D$6/365)),0)</f>
        <v>0.18356164383561643</v>
      </c>
      <c r="S1421" s="28">
        <f>'Data &amp; Parameter'!$E$16*'Data &amp; Parameter'!$E$17*('Data &amp; Parameter'!$E$18+'Data &amp; Parameter'!$E$19)*'Data &amp; Parameter'!$E$20*'Data &amp; Parameter'!$E$37*R1421</f>
        <v>0.63818956679213612</v>
      </c>
      <c r="T1421" s="28">
        <f t="shared" si="22"/>
        <v>1.2763791335842722</v>
      </c>
    </row>
    <row r="1422" spans="1:20" ht="15.75" customHeight="1" x14ac:dyDescent="0.35">
      <c r="A1422">
        <v>1415</v>
      </c>
      <c r="B1422" s="76">
        <v>44235</v>
      </c>
      <c r="C1422" s="1" t="s">
        <v>4559</v>
      </c>
      <c r="D1422" s="76">
        <v>44235</v>
      </c>
      <c r="E1422" s="1" t="s">
        <v>4560</v>
      </c>
      <c r="F1422" s="1" t="s">
        <v>4561</v>
      </c>
      <c r="G1422" s="1" t="s">
        <v>123</v>
      </c>
      <c r="H1422" s="1" t="s">
        <v>124</v>
      </c>
      <c r="I1422" s="1" t="s">
        <v>125</v>
      </c>
      <c r="J1422" s="1" t="s">
        <v>4457</v>
      </c>
      <c r="K1422" s="1" t="s">
        <v>4457</v>
      </c>
      <c r="L1422">
        <f>ROUNDUP(IF(B1422&gt;$D$4,0,($D$4-B1422+1)/365),0)</f>
        <v>0</v>
      </c>
      <c r="M1422">
        <f>ROUNDUP(IF(B1422&gt;$D$5,0,($D$5-B1422+1)/365),0)</f>
        <v>1</v>
      </c>
      <c r="N1422" s="28">
        <f>IF(OR(L1422=1,M1422=1),IF(B1422+364&lt;=$D$5,(B1422+364-$D$4+1)/365,IF(B1422&gt;$D$4,($D$5-B1422+1)/365,$D$6/365)),0)</f>
        <v>0.18356164383561643</v>
      </c>
      <c r="O1422" s="28">
        <f>'Data &amp; Parameter'!$E$16*'Data &amp; Parameter'!$E$17*('Data &amp; Parameter'!$E$18+'Data &amp; Parameter'!$E$19)*'Data &amp; Parameter'!$E$20*'Data &amp; Parameter'!$E$37*N1422</f>
        <v>0.63818956679213612</v>
      </c>
      <c r="P1422">
        <f>ROUNDUP(IF(D1422&gt;$D$4,0,($D$4-D1422+1)/365),0)</f>
        <v>0</v>
      </c>
      <c r="Q1422">
        <f>ROUNDUP(IF(D1422&gt;$D$5,0,($D$5-D1422+1)/365),0)</f>
        <v>1</v>
      </c>
      <c r="R1422" s="28">
        <f>IF(OR(P1422=1,Q1422=1),IF(D1422+364&lt;=$D$5,(D1422+364-$D$4+1)/365,IF(D1422&gt;$D$4,($D$5-D1422+1)/365,$D$6/365)),0)</f>
        <v>0.18356164383561643</v>
      </c>
      <c r="S1422" s="28">
        <f>'Data &amp; Parameter'!$E$16*'Data &amp; Parameter'!$E$17*('Data &amp; Parameter'!$E$18+'Data &amp; Parameter'!$E$19)*'Data &amp; Parameter'!$E$20*'Data &amp; Parameter'!$E$37*R1422</f>
        <v>0.63818956679213612</v>
      </c>
      <c r="T1422" s="28">
        <f t="shared" si="22"/>
        <v>1.2763791335842722</v>
      </c>
    </row>
    <row r="1423" spans="1:20" ht="15.75" customHeight="1" x14ac:dyDescent="0.35">
      <c r="A1423">
        <v>1416</v>
      </c>
      <c r="B1423" s="76">
        <v>44235</v>
      </c>
      <c r="C1423" s="1" t="s">
        <v>4562</v>
      </c>
      <c r="D1423" s="76">
        <v>44235</v>
      </c>
      <c r="E1423" s="1" t="s">
        <v>4563</v>
      </c>
      <c r="F1423" s="1" t="s">
        <v>4564</v>
      </c>
      <c r="G1423" s="1" t="s">
        <v>123</v>
      </c>
      <c r="H1423" s="1" t="s">
        <v>124</v>
      </c>
      <c r="I1423" s="1" t="s">
        <v>125</v>
      </c>
      <c r="J1423" s="1" t="s">
        <v>4457</v>
      </c>
      <c r="K1423" s="1" t="s">
        <v>4457</v>
      </c>
      <c r="L1423">
        <f>ROUNDUP(IF(B1423&gt;$D$4,0,($D$4-B1423+1)/365),0)</f>
        <v>0</v>
      </c>
      <c r="M1423">
        <f>ROUNDUP(IF(B1423&gt;$D$5,0,($D$5-B1423+1)/365),0)</f>
        <v>1</v>
      </c>
      <c r="N1423" s="28">
        <f>IF(OR(L1423=1,M1423=1),IF(B1423+364&lt;=$D$5,(B1423+364-$D$4+1)/365,IF(B1423&gt;$D$4,($D$5-B1423+1)/365,$D$6/365)),0)</f>
        <v>0.18356164383561643</v>
      </c>
      <c r="O1423" s="28">
        <f>'Data &amp; Parameter'!$E$16*'Data &amp; Parameter'!$E$17*('Data &amp; Parameter'!$E$18+'Data &amp; Parameter'!$E$19)*'Data &amp; Parameter'!$E$20*'Data &amp; Parameter'!$E$37*N1423</f>
        <v>0.63818956679213612</v>
      </c>
      <c r="P1423">
        <f>ROUNDUP(IF(D1423&gt;$D$4,0,($D$4-D1423+1)/365),0)</f>
        <v>0</v>
      </c>
      <c r="Q1423">
        <f>ROUNDUP(IF(D1423&gt;$D$5,0,($D$5-D1423+1)/365),0)</f>
        <v>1</v>
      </c>
      <c r="R1423" s="28">
        <f>IF(OR(P1423=1,Q1423=1),IF(D1423+364&lt;=$D$5,(D1423+364-$D$4+1)/365,IF(D1423&gt;$D$4,($D$5-D1423+1)/365,$D$6/365)),0)</f>
        <v>0.18356164383561643</v>
      </c>
      <c r="S1423" s="28">
        <f>'Data &amp; Parameter'!$E$16*'Data &amp; Parameter'!$E$17*('Data &amp; Parameter'!$E$18+'Data &amp; Parameter'!$E$19)*'Data &amp; Parameter'!$E$20*'Data &amp; Parameter'!$E$37*R1423</f>
        <v>0.63818956679213612</v>
      </c>
      <c r="T1423" s="28">
        <f t="shared" si="22"/>
        <v>1.2763791335842722</v>
      </c>
    </row>
    <row r="1424" spans="1:20" ht="15.75" customHeight="1" x14ac:dyDescent="0.35">
      <c r="A1424">
        <v>1417</v>
      </c>
      <c r="B1424" s="76">
        <v>44235</v>
      </c>
      <c r="C1424" s="1" t="s">
        <v>4565</v>
      </c>
      <c r="D1424" s="76">
        <v>44235</v>
      </c>
      <c r="E1424" s="1" t="s">
        <v>4566</v>
      </c>
      <c r="F1424" s="1" t="s">
        <v>4567</v>
      </c>
      <c r="G1424" s="1" t="s">
        <v>123</v>
      </c>
      <c r="H1424" s="1" t="s">
        <v>124</v>
      </c>
      <c r="I1424" s="1" t="s">
        <v>125</v>
      </c>
      <c r="J1424" s="1" t="s">
        <v>4457</v>
      </c>
      <c r="K1424" s="1" t="s">
        <v>4457</v>
      </c>
      <c r="L1424">
        <f>ROUNDUP(IF(B1424&gt;$D$4,0,($D$4-B1424+1)/365),0)</f>
        <v>0</v>
      </c>
      <c r="M1424">
        <f>ROUNDUP(IF(B1424&gt;$D$5,0,($D$5-B1424+1)/365),0)</f>
        <v>1</v>
      </c>
      <c r="N1424" s="28">
        <f>IF(OR(L1424=1,M1424=1),IF(B1424+364&lt;=$D$5,(B1424+364-$D$4+1)/365,IF(B1424&gt;$D$4,($D$5-B1424+1)/365,$D$6/365)),0)</f>
        <v>0.18356164383561643</v>
      </c>
      <c r="O1424" s="28">
        <f>'Data &amp; Parameter'!$E$16*'Data &amp; Parameter'!$E$17*('Data &amp; Parameter'!$E$18+'Data &amp; Parameter'!$E$19)*'Data &amp; Parameter'!$E$20*'Data &amp; Parameter'!$E$37*N1424</f>
        <v>0.63818956679213612</v>
      </c>
      <c r="P1424">
        <f>ROUNDUP(IF(D1424&gt;$D$4,0,($D$4-D1424+1)/365),0)</f>
        <v>0</v>
      </c>
      <c r="Q1424">
        <f>ROUNDUP(IF(D1424&gt;$D$5,0,($D$5-D1424+1)/365),0)</f>
        <v>1</v>
      </c>
      <c r="R1424" s="28">
        <f>IF(OR(P1424=1,Q1424=1),IF(D1424+364&lt;=$D$5,(D1424+364-$D$4+1)/365,IF(D1424&gt;$D$4,($D$5-D1424+1)/365,$D$6/365)),0)</f>
        <v>0.18356164383561643</v>
      </c>
      <c r="S1424" s="28">
        <f>'Data &amp; Parameter'!$E$16*'Data &amp; Parameter'!$E$17*('Data &amp; Parameter'!$E$18+'Data &amp; Parameter'!$E$19)*'Data &amp; Parameter'!$E$20*'Data &amp; Parameter'!$E$37*R1424</f>
        <v>0.63818956679213612</v>
      </c>
      <c r="T1424" s="28">
        <f t="shared" si="22"/>
        <v>1.2763791335842722</v>
      </c>
    </row>
    <row r="1425" spans="1:20" ht="15.75" customHeight="1" x14ac:dyDescent="0.35">
      <c r="A1425">
        <v>1418</v>
      </c>
      <c r="B1425" s="76">
        <v>44235</v>
      </c>
      <c r="C1425" s="1" t="s">
        <v>4568</v>
      </c>
      <c r="D1425" s="76">
        <v>44235</v>
      </c>
      <c r="E1425" s="1" t="s">
        <v>4569</v>
      </c>
      <c r="F1425" s="1" t="s">
        <v>4570</v>
      </c>
      <c r="G1425" s="1" t="s">
        <v>123</v>
      </c>
      <c r="H1425" s="1" t="s">
        <v>124</v>
      </c>
      <c r="I1425" s="1" t="s">
        <v>125</v>
      </c>
      <c r="J1425" s="1" t="s">
        <v>4457</v>
      </c>
      <c r="K1425" s="1" t="s">
        <v>4457</v>
      </c>
      <c r="L1425">
        <f>ROUNDUP(IF(B1425&gt;$D$4,0,($D$4-B1425+1)/365),0)</f>
        <v>0</v>
      </c>
      <c r="M1425">
        <f>ROUNDUP(IF(B1425&gt;$D$5,0,($D$5-B1425+1)/365),0)</f>
        <v>1</v>
      </c>
      <c r="N1425" s="28">
        <f>IF(OR(L1425=1,M1425=1),IF(B1425+364&lt;=$D$5,(B1425+364-$D$4+1)/365,IF(B1425&gt;$D$4,($D$5-B1425+1)/365,$D$6/365)),0)</f>
        <v>0.18356164383561643</v>
      </c>
      <c r="O1425" s="28">
        <f>'Data &amp; Parameter'!$E$16*'Data &amp; Parameter'!$E$17*('Data &amp; Parameter'!$E$18+'Data &amp; Parameter'!$E$19)*'Data &amp; Parameter'!$E$20*'Data &amp; Parameter'!$E$37*N1425</f>
        <v>0.63818956679213612</v>
      </c>
      <c r="P1425">
        <f>ROUNDUP(IF(D1425&gt;$D$4,0,($D$4-D1425+1)/365),0)</f>
        <v>0</v>
      </c>
      <c r="Q1425">
        <f>ROUNDUP(IF(D1425&gt;$D$5,0,($D$5-D1425+1)/365),0)</f>
        <v>1</v>
      </c>
      <c r="R1425" s="28">
        <f>IF(OR(P1425=1,Q1425=1),IF(D1425+364&lt;=$D$5,(D1425+364-$D$4+1)/365,IF(D1425&gt;$D$4,($D$5-D1425+1)/365,$D$6/365)),0)</f>
        <v>0.18356164383561643</v>
      </c>
      <c r="S1425" s="28">
        <f>'Data &amp; Parameter'!$E$16*'Data &amp; Parameter'!$E$17*('Data &amp; Parameter'!$E$18+'Data &amp; Parameter'!$E$19)*'Data &amp; Parameter'!$E$20*'Data &amp; Parameter'!$E$37*R1425</f>
        <v>0.63818956679213612</v>
      </c>
      <c r="T1425" s="28">
        <f t="shared" si="22"/>
        <v>1.2763791335842722</v>
      </c>
    </row>
    <row r="1426" spans="1:20" ht="15.75" customHeight="1" x14ac:dyDescent="0.35">
      <c r="A1426">
        <v>1419</v>
      </c>
      <c r="B1426" s="76">
        <v>44235</v>
      </c>
      <c r="C1426" s="1" t="s">
        <v>4571</v>
      </c>
      <c r="D1426" s="76">
        <v>44235</v>
      </c>
      <c r="E1426" s="1" t="s">
        <v>4572</v>
      </c>
      <c r="F1426" s="1" t="s">
        <v>4573</v>
      </c>
      <c r="G1426" s="1" t="s">
        <v>123</v>
      </c>
      <c r="H1426" s="1" t="s">
        <v>124</v>
      </c>
      <c r="I1426" s="1" t="s">
        <v>125</v>
      </c>
      <c r="J1426" s="1" t="s">
        <v>4457</v>
      </c>
      <c r="K1426" s="1" t="s">
        <v>4457</v>
      </c>
      <c r="L1426">
        <f>ROUNDUP(IF(B1426&gt;$D$4,0,($D$4-B1426+1)/365),0)</f>
        <v>0</v>
      </c>
      <c r="M1426">
        <f>ROUNDUP(IF(B1426&gt;$D$5,0,($D$5-B1426+1)/365),0)</f>
        <v>1</v>
      </c>
      <c r="N1426" s="28">
        <f>IF(OR(L1426=1,M1426=1),IF(B1426+364&lt;=$D$5,(B1426+364-$D$4+1)/365,IF(B1426&gt;$D$4,($D$5-B1426+1)/365,$D$6/365)),0)</f>
        <v>0.18356164383561643</v>
      </c>
      <c r="O1426" s="28">
        <f>'Data &amp; Parameter'!$E$16*'Data &amp; Parameter'!$E$17*('Data &amp; Parameter'!$E$18+'Data &amp; Parameter'!$E$19)*'Data &amp; Parameter'!$E$20*'Data &amp; Parameter'!$E$37*N1426</f>
        <v>0.63818956679213612</v>
      </c>
      <c r="P1426">
        <f>ROUNDUP(IF(D1426&gt;$D$4,0,($D$4-D1426+1)/365),0)</f>
        <v>0</v>
      </c>
      <c r="Q1426">
        <f>ROUNDUP(IF(D1426&gt;$D$5,0,($D$5-D1426+1)/365),0)</f>
        <v>1</v>
      </c>
      <c r="R1426" s="28">
        <f>IF(OR(P1426=1,Q1426=1),IF(D1426+364&lt;=$D$5,(D1426+364-$D$4+1)/365,IF(D1426&gt;$D$4,($D$5-D1426+1)/365,$D$6/365)),0)</f>
        <v>0.18356164383561643</v>
      </c>
      <c r="S1426" s="28">
        <f>'Data &amp; Parameter'!$E$16*'Data &amp; Parameter'!$E$17*('Data &amp; Parameter'!$E$18+'Data &amp; Parameter'!$E$19)*'Data &amp; Parameter'!$E$20*'Data &amp; Parameter'!$E$37*R1426</f>
        <v>0.63818956679213612</v>
      </c>
      <c r="T1426" s="28">
        <f t="shared" si="22"/>
        <v>1.2763791335842722</v>
      </c>
    </row>
    <row r="1427" spans="1:20" ht="15.75" customHeight="1" x14ac:dyDescent="0.35">
      <c r="A1427">
        <v>1420</v>
      </c>
      <c r="B1427" s="76">
        <v>44235</v>
      </c>
      <c r="C1427" s="1" t="s">
        <v>4574</v>
      </c>
      <c r="D1427" s="76">
        <v>44235</v>
      </c>
      <c r="E1427" s="1" t="s">
        <v>4575</v>
      </c>
      <c r="F1427" s="1" t="s">
        <v>4576</v>
      </c>
      <c r="G1427" s="1" t="s">
        <v>123</v>
      </c>
      <c r="H1427" s="1" t="s">
        <v>124</v>
      </c>
      <c r="I1427" s="1" t="s">
        <v>125</v>
      </c>
      <c r="J1427" s="1" t="s">
        <v>4457</v>
      </c>
      <c r="K1427" s="1" t="s">
        <v>4457</v>
      </c>
      <c r="L1427">
        <f>ROUNDUP(IF(B1427&gt;$D$4,0,($D$4-B1427+1)/365),0)</f>
        <v>0</v>
      </c>
      <c r="M1427">
        <f>ROUNDUP(IF(B1427&gt;$D$5,0,($D$5-B1427+1)/365),0)</f>
        <v>1</v>
      </c>
      <c r="N1427" s="28">
        <f>IF(OR(L1427=1,M1427=1),IF(B1427+364&lt;=$D$5,(B1427+364-$D$4+1)/365,IF(B1427&gt;$D$4,($D$5-B1427+1)/365,$D$6/365)),0)</f>
        <v>0.18356164383561643</v>
      </c>
      <c r="O1427" s="28">
        <f>'Data &amp; Parameter'!$E$16*'Data &amp; Parameter'!$E$17*('Data &amp; Parameter'!$E$18+'Data &amp; Parameter'!$E$19)*'Data &amp; Parameter'!$E$20*'Data &amp; Parameter'!$E$37*N1427</f>
        <v>0.63818956679213612</v>
      </c>
      <c r="P1427">
        <f>ROUNDUP(IF(D1427&gt;$D$4,0,($D$4-D1427+1)/365),0)</f>
        <v>0</v>
      </c>
      <c r="Q1427">
        <f>ROUNDUP(IF(D1427&gt;$D$5,0,($D$5-D1427+1)/365),0)</f>
        <v>1</v>
      </c>
      <c r="R1427" s="28">
        <f>IF(OR(P1427=1,Q1427=1),IF(D1427+364&lt;=$D$5,(D1427+364-$D$4+1)/365,IF(D1427&gt;$D$4,($D$5-D1427+1)/365,$D$6/365)),0)</f>
        <v>0.18356164383561643</v>
      </c>
      <c r="S1427" s="28">
        <f>'Data &amp; Parameter'!$E$16*'Data &amp; Parameter'!$E$17*('Data &amp; Parameter'!$E$18+'Data &amp; Parameter'!$E$19)*'Data &amp; Parameter'!$E$20*'Data &amp; Parameter'!$E$37*R1427</f>
        <v>0.63818956679213612</v>
      </c>
      <c r="T1427" s="28">
        <f t="shared" si="22"/>
        <v>1.2763791335842722</v>
      </c>
    </row>
    <row r="1428" spans="1:20" ht="15.75" customHeight="1" x14ac:dyDescent="0.35">
      <c r="A1428">
        <v>1421</v>
      </c>
      <c r="B1428" s="76">
        <v>44235</v>
      </c>
      <c r="C1428" s="1" t="s">
        <v>4577</v>
      </c>
      <c r="D1428" s="76">
        <v>44235</v>
      </c>
      <c r="E1428" s="1" t="s">
        <v>4578</v>
      </c>
      <c r="F1428" s="1" t="s">
        <v>4579</v>
      </c>
      <c r="G1428" s="1" t="s">
        <v>123</v>
      </c>
      <c r="H1428" s="1" t="s">
        <v>124</v>
      </c>
      <c r="I1428" s="1" t="s">
        <v>125</v>
      </c>
      <c r="J1428" s="1" t="s">
        <v>4457</v>
      </c>
      <c r="K1428" s="1" t="s">
        <v>4580</v>
      </c>
      <c r="L1428">
        <f>ROUNDUP(IF(B1428&gt;$D$4,0,($D$4-B1428+1)/365),0)</f>
        <v>0</v>
      </c>
      <c r="M1428">
        <f>ROUNDUP(IF(B1428&gt;$D$5,0,($D$5-B1428+1)/365),0)</f>
        <v>1</v>
      </c>
      <c r="N1428" s="28">
        <f>IF(OR(L1428=1,M1428=1),IF(B1428+364&lt;=$D$5,(B1428+364-$D$4+1)/365,IF(B1428&gt;$D$4,($D$5-B1428+1)/365,$D$6/365)),0)</f>
        <v>0.18356164383561643</v>
      </c>
      <c r="O1428" s="28">
        <f>'Data &amp; Parameter'!$E$16*'Data &amp; Parameter'!$E$17*('Data &amp; Parameter'!$E$18+'Data &amp; Parameter'!$E$19)*'Data &amp; Parameter'!$E$20*'Data &amp; Parameter'!$E$37*N1428</f>
        <v>0.63818956679213612</v>
      </c>
      <c r="P1428">
        <f>ROUNDUP(IF(D1428&gt;$D$4,0,($D$4-D1428+1)/365),0)</f>
        <v>0</v>
      </c>
      <c r="Q1428">
        <f>ROUNDUP(IF(D1428&gt;$D$5,0,($D$5-D1428+1)/365),0)</f>
        <v>1</v>
      </c>
      <c r="R1428" s="28">
        <f>IF(OR(P1428=1,Q1428=1),IF(D1428+364&lt;=$D$5,(D1428+364-$D$4+1)/365,IF(D1428&gt;$D$4,($D$5-D1428+1)/365,$D$6/365)),0)</f>
        <v>0.18356164383561643</v>
      </c>
      <c r="S1428" s="28">
        <f>'Data &amp; Parameter'!$E$16*'Data &amp; Parameter'!$E$17*('Data &amp; Parameter'!$E$18+'Data &amp; Parameter'!$E$19)*'Data &amp; Parameter'!$E$20*'Data &amp; Parameter'!$E$37*R1428</f>
        <v>0.63818956679213612</v>
      </c>
      <c r="T1428" s="28">
        <f t="shared" si="22"/>
        <v>1.2763791335842722</v>
      </c>
    </row>
    <row r="1429" spans="1:20" ht="15.75" customHeight="1" x14ac:dyDescent="0.35">
      <c r="A1429">
        <v>1422</v>
      </c>
      <c r="B1429" s="76">
        <v>44235</v>
      </c>
      <c r="C1429" s="1" t="s">
        <v>4581</v>
      </c>
      <c r="D1429" s="76">
        <v>44235</v>
      </c>
      <c r="E1429" s="1" t="s">
        <v>4582</v>
      </c>
      <c r="F1429" s="1" t="s">
        <v>4583</v>
      </c>
      <c r="G1429" s="1" t="s">
        <v>123</v>
      </c>
      <c r="H1429" s="1" t="s">
        <v>124</v>
      </c>
      <c r="I1429" s="1" t="s">
        <v>125</v>
      </c>
      <c r="J1429" s="1" t="s">
        <v>4457</v>
      </c>
      <c r="K1429" s="1" t="s">
        <v>4457</v>
      </c>
      <c r="L1429">
        <f>ROUNDUP(IF(B1429&gt;$D$4,0,($D$4-B1429+1)/365),0)</f>
        <v>0</v>
      </c>
      <c r="M1429">
        <f>ROUNDUP(IF(B1429&gt;$D$5,0,($D$5-B1429+1)/365),0)</f>
        <v>1</v>
      </c>
      <c r="N1429" s="28">
        <f>IF(OR(L1429=1,M1429=1),IF(B1429+364&lt;=$D$5,(B1429+364-$D$4+1)/365,IF(B1429&gt;$D$4,($D$5-B1429+1)/365,$D$6/365)),0)</f>
        <v>0.18356164383561643</v>
      </c>
      <c r="O1429" s="28">
        <f>'Data &amp; Parameter'!$E$16*'Data &amp; Parameter'!$E$17*('Data &amp; Parameter'!$E$18+'Data &amp; Parameter'!$E$19)*'Data &amp; Parameter'!$E$20*'Data &amp; Parameter'!$E$37*N1429</f>
        <v>0.63818956679213612</v>
      </c>
      <c r="P1429">
        <f>ROUNDUP(IF(D1429&gt;$D$4,0,($D$4-D1429+1)/365),0)</f>
        <v>0</v>
      </c>
      <c r="Q1429">
        <f>ROUNDUP(IF(D1429&gt;$D$5,0,($D$5-D1429+1)/365),0)</f>
        <v>1</v>
      </c>
      <c r="R1429" s="28">
        <f>IF(OR(P1429=1,Q1429=1),IF(D1429+364&lt;=$D$5,(D1429+364-$D$4+1)/365,IF(D1429&gt;$D$4,($D$5-D1429+1)/365,$D$6/365)),0)</f>
        <v>0.18356164383561643</v>
      </c>
      <c r="S1429" s="28">
        <f>'Data &amp; Parameter'!$E$16*'Data &amp; Parameter'!$E$17*('Data &amp; Parameter'!$E$18+'Data &amp; Parameter'!$E$19)*'Data &amp; Parameter'!$E$20*'Data &amp; Parameter'!$E$37*R1429</f>
        <v>0.63818956679213612</v>
      </c>
      <c r="T1429" s="28">
        <f t="shared" si="22"/>
        <v>1.2763791335842722</v>
      </c>
    </row>
    <row r="1430" spans="1:20" ht="15.75" customHeight="1" x14ac:dyDescent="0.35">
      <c r="A1430">
        <v>1423</v>
      </c>
      <c r="B1430" s="76">
        <v>44235</v>
      </c>
      <c r="C1430" s="1" t="s">
        <v>4584</v>
      </c>
      <c r="D1430" s="76">
        <v>44235</v>
      </c>
      <c r="E1430" s="1" t="s">
        <v>4585</v>
      </c>
      <c r="F1430" s="1" t="s">
        <v>4586</v>
      </c>
      <c r="G1430" s="1" t="s">
        <v>123</v>
      </c>
      <c r="H1430" s="1" t="s">
        <v>124</v>
      </c>
      <c r="I1430" s="1" t="s">
        <v>125</v>
      </c>
      <c r="J1430" s="1" t="s">
        <v>4457</v>
      </c>
      <c r="K1430" s="1" t="s">
        <v>4457</v>
      </c>
      <c r="L1430">
        <f>ROUNDUP(IF(B1430&gt;$D$4,0,($D$4-B1430+1)/365),0)</f>
        <v>0</v>
      </c>
      <c r="M1430">
        <f>ROUNDUP(IF(B1430&gt;$D$5,0,($D$5-B1430+1)/365),0)</f>
        <v>1</v>
      </c>
      <c r="N1430" s="28">
        <f>IF(OR(L1430=1,M1430=1),IF(B1430+364&lt;=$D$5,(B1430+364-$D$4+1)/365,IF(B1430&gt;$D$4,($D$5-B1430+1)/365,$D$6/365)),0)</f>
        <v>0.18356164383561643</v>
      </c>
      <c r="O1430" s="28">
        <f>'Data &amp; Parameter'!$E$16*'Data &amp; Parameter'!$E$17*('Data &amp; Parameter'!$E$18+'Data &amp; Parameter'!$E$19)*'Data &amp; Parameter'!$E$20*'Data &amp; Parameter'!$E$37*N1430</f>
        <v>0.63818956679213612</v>
      </c>
      <c r="P1430">
        <f>ROUNDUP(IF(D1430&gt;$D$4,0,($D$4-D1430+1)/365),0)</f>
        <v>0</v>
      </c>
      <c r="Q1430">
        <f>ROUNDUP(IF(D1430&gt;$D$5,0,($D$5-D1430+1)/365),0)</f>
        <v>1</v>
      </c>
      <c r="R1430" s="28">
        <f>IF(OR(P1430=1,Q1430=1),IF(D1430+364&lt;=$D$5,(D1430+364-$D$4+1)/365,IF(D1430&gt;$D$4,($D$5-D1430+1)/365,$D$6/365)),0)</f>
        <v>0.18356164383561643</v>
      </c>
      <c r="S1430" s="28">
        <f>'Data &amp; Parameter'!$E$16*'Data &amp; Parameter'!$E$17*('Data &amp; Parameter'!$E$18+'Data &amp; Parameter'!$E$19)*'Data &amp; Parameter'!$E$20*'Data &amp; Parameter'!$E$37*R1430</f>
        <v>0.63818956679213612</v>
      </c>
      <c r="T1430" s="28">
        <f t="shared" si="22"/>
        <v>1.2763791335842722</v>
      </c>
    </row>
    <row r="1431" spans="1:20" ht="15.75" customHeight="1" x14ac:dyDescent="0.35">
      <c r="A1431">
        <v>1424</v>
      </c>
      <c r="B1431" s="76">
        <v>44235</v>
      </c>
      <c r="C1431" s="1" t="s">
        <v>4587</v>
      </c>
      <c r="D1431" s="76">
        <v>44235</v>
      </c>
      <c r="E1431" s="1" t="s">
        <v>4588</v>
      </c>
      <c r="F1431" s="1" t="s">
        <v>4589</v>
      </c>
      <c r="G1431" s="1" t="s">
        <v>123</v>
      </c>
      <c r="H1431" s="1" t="s">
        <v>124</v>
      </c>
      <c r="I1431" s="1" t="s">
        <v>125</v>
      </c>
      <c r="J1431" s="1" t="s">
        <v>4457</v>
      </c>
      <c r="K1431" s="1" t="s">
        <v>4457</v>
      </c>
      <c r="L1431">
        <f>ROUNDUP(IF(B1431&gt;$D$4,0,($D$4-B1431+1)/365),0)</f>
        <v>0</v>
      </c>
      <c r="M1431">
        <f>ROUNDUP(IF(B1431&gt;$D$5,0,($D$5-B1431+1)/365),0)</f>
        <v>1</v>
      </c>
      <c r="N1431" s="28">
        <f>IF(OR(L1431=1,M1431=1),IF(B1431+364&lt;=$D$5,(B1431+364-$D$4+1)/365,IF(B1431&gt;$D$4,($D$5-B1431+1)/365,$D$6/365)),0)</f>
        <v>0.18356164383561643</v>
      </c>
      <c r="O1431" s="28">
        <f>'Data &amp; Parameter'!$E$16*'Data &amp; Parameter'!$E$17*('Data &amp; Parameter'!$E$18+'Data &amp; Parameter'!$E$19)*'Data &amp; Parameter'!$E$20*'Data &amp; Parameter'!$E$37*N1431</f>
        <v>0.63818956679213612</v>
      </c>
      <c r="P1431">
        <f>ROUNDUP(IF(D1431&gt;$D$4,0,($D$4-D1431+1)/365),0)</f>
        <v>0</v>
      </c>
      <c r="Q1431">
        <f>ROUNDUP(IF(D1431&gt;$D$5,0,($D$5-D1431+1)/365),0)</f>
        <v>1</v>
      </c>
      <c r="R1431" s="28">
        <f>IF(OR(P1431=1,Q1431=1),IF(D1431+364&lt;=$D$5,(D1431+364-$D$4+1)/365,IF(D1431&gt;$D$4,($D$5-D1431+1)/365,$D$6/365)),0)</f>
        <v>0.18356164383561643</v>
      </c>
      <c r="S1431" s="28">
        <f>'Data &amp; Parameter'!$E$16*'Data &amp; Parameter'!$E$17*('Data &amp; Parameter'!$E$18+'Data &amp; Parameter'!$E$19)*'Data &amp; Parameter'!$E$20*'Data &amp; Parameter'!$E$37*R1431</f>
        <v>0.63818956679213612</v>
      </c>
      <c r="T1431" s="28">
        <f t="shared" si="22"/>
        <v>1.2763791335842722</v>
      </c>
    </row>
    <row r="1432" spans="1:20" ht="15.75" customHeight="1" x14ac:dyDescent="0.35">
      <c r="A1432">
        <v>1425</v>
      </c>
      <c r="B1432" s="76">
        <v>44235</v>
      </c>
      <c r="C1432" s="1" t="s">
        <v>4590</v>
      </c>
      <c r="D1432" s="76">
        <v>44235</v>
      </c>
      <c r="E1432" s="1" t="s">
        <v>4591</v>
      </c>
      <c r="F1432" s="1" t="s">
        <v>4592</v>
      </c>
      <c r="G1432" s="1" t="s">
        <v>123</v>
      </c>
      <c r="H1432" s="1" t="s">
        <v>124</v>
      </c>
      <c r="I1432" s="1" t="s">
        <v>125</v>
      </c>
      <c r="J1432" s="1" t="s">
        <v>4457</v>
      </c>
      <c r="K1432" s="1" t="s">
        <v>4593</v>
      </c>
      <c r="L1432">
        <f>ROUNDUP(IF(B1432&gt;$D$4,0,($D$4-B1432+1)/365),0)</f>
        <v>0</v>
      </c>
      <c r="M1432">
        <f>ROUNDUP(IF(B1432&gt;$D$5,0,($D$5-B1432+1)/365),0)</f>
        <v>1</v>
      </c>
      <c r="N1432" s="28">
        <f>IF(OR(L1432=1,M1432=1),IF(B1432+364&lt;=$D$5,(B1432+364-$D$4+1)/365,IF(B1432&gt;$D$4,($D$5-B1432+1)/365,$D$6/365)),0)</f>
        <v>0.18356164383561643</v>
      </c>
      <c r="O1432" s="28">
        <f>'Data &amp; Parameter'!$E$16*'Data &amp; Parameter'!$E$17*('Data &amp; Parameter'!$E$18+'Data &amp; Parameter'!$E$19)*'Data &amp; Parameter'!$E$20*'Data &amp; Parameter'!$E$37*N1432</f>
        <v>0.63818956679213612</v>
      </c>
      <c r="P1432">
        <f>ROUNDUP(IF(D1432&gt;$D$4,0,($D$4-D1432+1)/365),0)</f>
        <v>0</v>
      </c>
      <c r="Q1432">
        <f>ROUNDUP(IF(D1432&gt;$D$5,0,($D$5-D1432+1)/365),0)</f>
        <v>1</v>
      </c>
      <c r="R1432" s="28">
        <f>IF(OR(P1432=1,Q1432=1),IF(D1432+364&lt;=$D$5,(D1432+364-$D$4+1)/365,IF(D1432&gt;$D$4,($D$5-D1432+1)/365,$D$6/365)),0)</f>
        <v>0.18356164383561643</v>
      </c>
      <c r="S1432" s="28">
        <f>'Data &amp; Parameter'!$E$16*'Data &amp; Parameter'!$E$17*('Data &amp; Parameter'!$E$18+'Data &amp; Parameter'!$E$19)*'Data &amp; Parameter'!$E$20*'Data &amp; Parameter'!$E$37*R1432</f>
        <v>0.63818956679213612</v>
      </c>
      <c r="T1432" s="28">
        <f t="shared" si="22"/>
        <v>1.2763791335842722</v>
      </c>
    </row>
    <row r="1433" spans="1:20" ht="15.75" customHeight="1" x14ac:dyDescent="0.35">
      <c r="A1433">
        <v>1426</v>
      </c>
      <c r="B1433" s="76">
        <v>44235</v>
      </c>
      <c r="C1433" s="1" t="s">
        <v>4594</v>
      </c>
      <c r="D1433" s="76">
        <v>44235</v>
      </c>
      <c r="E1433" s="1" t="s">
        <v>4595</v>
      </c>
      <c r="F1433" s="1" t="s">
        <v>4596</v>
      </c>
      <c r="G1433" s="1" t="s">
        <v>123</v>
      </c>
      <c r="H1433" s="1" t="s">
        <v>124</v>
      </c>
      <c r="I1433" s="1" t="s">
        <v>125</v>
      </c>
      <c r="J1433" s="1" t="s">
        <v>4457</v>
      </c>
      <c r="K1433" s="1" t="s">
        <v>4597</v>
      </c>
      <c r="L1433">
        <f>ROUNDUP(IF(B1433&gt;$D$4,0,($D$4-B1433+1)/365),0)</f>
        <v>0</v>
      </c>
      <c r="M1433">
        <f>ROUNDUP(IF(B1433&gt;$D$5,0,($D$5-B1433+1)/365),0)</f>
        <v>1</v>
      </c>
      <c r="N1433" s="28">
        <f>IF(OR(L1433=1,M1433=1),IF(B1433+364&lt;=$D$5,(B1433+364-$D$4+1)/365,IF(B1433&gt;$D$4,($D$5-B1433+1)/365,$D$6/365)),0)</f>
        <v>0.18356164383561643</v>
      </c>
      <c r="O1433" s="28">
        <f>'Data &amp; Parameter'!$E$16*'Data &amp; Parameter'!$E$17*('Data &amp; Parameter'!$E$18+'Data &amp; Parameter'!$E$19)*'Data &amp; Parameter'!$E$20*'Data &amp; Parameter'!$E$37*N1433</f>
        <v>0.63818956679213612</v>
      </c>
      <c r="P1433">
        <f>ROUNDUP(IF(D1433&gt;$D$4,0,($D$4-D1433+1)/365),0)</f>
        <v>0</v>
      </c>
      <c r="Q1433">
        <f>ROUNDUP(IF(D1433&gt;$D$5,0,($D$5-D1433+1)/365),0)</f>
        <v>1</v>
      </c>
      <c r="R1433" s="28">
        <f>IF(OR(P1433=1,Q1433=1),IF(D1433+364&lt;=$D$5,(D1433+364-$D$4+1)/365,IF(D1433&gt;$D$4,($D$5-D1433+1)/365,$D$6/365)),0)</f>
        <v>0.18356164383561643</v>
      </c>
      <c r="S1433" s="28">
        <f>'Data &amp; Parameter'!$E$16*'Data &amp; Parameter'!$E$17*('Data &amp; Parameter'!$E$18+'Data &amp; Parameter'!$E$19)*'Data &amp; Parameter'!$E$20*'Data &amp; Parameter'!$E$37*R1433</f>
        <v>0.63818956679213612</v>
      </c>
      <c r="T1433" s="28">
        <f t="shared" si="22"/>
        <v>1.2763791335842722</v>
      </c>
    </row>
    <row r="1434" spans="1:20" ht="15.75" customHeight="1" x14ac:dyDescent="0.35">
      <c r="A1434">
        <v>1427</v>
      </c>
      <c r="B1434" s="76">
        <v>44235</v>
      </c>
      <c r="C1434" s="1" t="s">
        <v>4598</v>
      </c>
      <c r="D1434" s="76">
        <v>44235</v>
      </c>
      <c r="E1434" s="1" t="s">
        <v>4599</v>
      </c>
      <c r="F1434" s="1" t="s">
        <v>4600</v>
      </c>
      <c r="G1434" s="1" t="s">
        <v>123</v>
      </c>
      <c r="H1434" s="1" t="s">
        <v>124</v>
      </c>
      <c r="I1434" s="1" t="s">
        <v>125</v>
      </c>
      <c r="J1434" s="1" t="s">
        <v>936</v>
      </c>
      <c r="K1434" s="1" t="s">
        <v>936</v>
      </c>
      <c r="L1434">
        <f>ROUNDUP(IF(B1434&gt;$D$4,0,($D$4-B1434+1)/365),0)</f>
        <v>0</v>
      </c>
      <c r="M1434">
        <f>ROUNDUP(IF(B1434&gt;$D$5,0,($D$5-B1434+1)/365),0)</f>
        <v>1</v>
      </c>
      <c r="N1434" s="28">
        <f>IF(OR(L1434=1,M1434=1),IF(B1434+364&lt;=$D$5,(B1434+364-$D$4+1)/365,IF(B1434&gt;$D$4,($D$5-B1434+1)/365,$D$6/365)),0)</f>
        <v>0.18356164383561643</v>
      </c>
      <c r="O1434" s="28">
        <f>'Data &amp; Parameter'!$E$16*'Data &amp; Parameter'!$E$17*('Data &amp; Parameter'!$E$18+'Data &amp; Parameter'!$E$19)*'Data &amp; Parameter'!$E$20*'Data &amp; Parameter'!$E$37*N1434</f>
        <v>0.63818956679213612</v>
      </c>
      <c r="P1434">
        <f>ROUNDUP(IF(D1434&gt;$D$4,0,($D$4-D1434+1)/365),0)</f>
        <v>0</v>
      </c>
      <c r="Q1434">
        <f>ROUNDUP(IF(D1434&gt;$D$5,0,($D$5-D1434+1)/365),0)</f>
        <v>1</v>
      </c>
      <c r="R1434" s="28">
        <f>IF(OR(P1434=1,Q1434=1),IF(D1434+364&lt;=$D$5,(D1434+364-$D$4+1)/365,IF(D1434&gt;$D$4,($D$5-D1434+1)/365,$D$6/365)),0)</f>
        <v>0.18356164383561643</v>
      </c>
      <c r="S1434" s="28">
        <f>'Data &amp; Parameter'!$E$16*'Data &amp; Parameter'!$E$17*('Data &amp; Parameter'!$E$18+'Data &amp; Parameter'!$E$19)*'Data &amp; Parameter'!$E$20*'Data &amp; Parameter'!$E$37*R1434</f>
        <v>0.63818956679213612</v>
      </c>
      <c r="T1434" s="28">
        <f t="shared" si="22"/>
        <v>1.2763791335842722</v>
      </c>
    </row>
    <row r="1435" spans="1:20" ht="15.75" customHeight="1" x14ac:dyDescent="0.35">
      <c r="A1435">
        <v>1428</v>
      </c>
      <c r="B1435" s="76">
        <v>44235</v>
      </c>
      <c r="C1435" s="1" t="s">
        <v>4601</v>
      </c>
      <c r="D1435" s="76">
        <v>44235</v>
      </c>
      <c r="E1435" s="1" t="s">
        <v>4602</v>
      </c>
      <c r="F1435" s="1" t="s">
        <v>4603</v>
      </c>
      <c r="G1435" s="1" t="s">
        <v>123</v>
      </c>
      <c r="H1435" s="1" t="s">
        <v>124</v>
      </c>
      <c r="I1435" s="1" t="s">
        <v>125</v>
      </c>
      <c r="J1435" s="1" t="s">
        <v>936</v>
      </c>
      <c r="K1435" s="1" t="s">
        <v>936</v>
      </c>
      <c r="L1435">
        <f>ROUNDUP(IF(B1435&gt;$D$4,0,($D$4-B1435+1)/365),0)</f>
        <v>0</v>
      </c>
      <c r="M1435">
        <f>ROUNDUP(IF(B1435&gt;$D$5,0,($D$5-B1435+1)/365),0)</f>
        <v>1</v>
      </c>
      <c r="N1435" s="28">
        <f>IF(OR(L1435=1,M1435=1),IF(B1435+364&lt;=$D$5,(B1435+364-$D$4+1)/365,IF(B1435&gt;$D$4,($D$5-B1435+1)/365,$D$6/365)),0)</f>
        <v>0.18356164383561643</v>
      </c>
      <c r="O1435" s="28">
        <f>'Data &amp; Parameter'!$E$16*'Data &amp; Parameter'!$E$17*('Data &amp; Parameter'!$E$18+'Data &amp; Parameter'!$E$19)*'Data &amp; Parameter'!$E$20*'Data &amp; Parameter'!$E$37*N1435</f>
        <v>0.63818956679213612</v>
      </c>
      <c r="P1435">
        <f>ROUNDUP(IF(D1435&gt;$D$4,0,($D$4-D1435+1)/365),0)</f>
        <v>0</v>
      </c>
      <c r="Q1435">
        <f>ROUNDUP(IF(D1435&gt;$D$5,0,($D$5-D1435+1)/365),0)</f>
        <v>1</v>
      </c>
      <c r="R1435" s="28">
        <f>IF(OR(P1435=1,Q1435=1),IF(D1435+364&lt;=$D$5,(D1435+364-$D$4+1)/365,IF(D1435&gt;$D$4,($D$5-D1435+1)/365,$D$6/365)),0)</f>
        <v>0.18356164383561643</v>
      </c>
      <c r="S1435" s="28">
        <f>'Data &amp; Parameter'!$E$16*'Data &amp; Parameter'!$E$17*('Data &amp; Parameter'!$E$18+'Data &amp; Parameter'!$E$19)*'Data &amp; Parameter'!$E$20*'Data &amp; Parameter'!$E$37*R1435</f>
        <v>0.63818956679213612</v>
      </c>
      <c r="T1435" s="28">
        <f t="shared" si="22"/>
        <v>1.2763791335842722</v>
      </c>
    </row>
    <row r="1436" spans="1:20" ht="15.75" customHeight="1" x14ac:dyDescent="0.35">
      <c r="A1436">
        <v>1429</v>
      </c>
      <c r="B1436" s="76">
        <v>44235</v>
      </c>
      <c r="C1436" s="1" t="s">
        <v>4604</v>
      </c>
      <c r="D1436" s="76">
        <v>44235</v>
      </c>
      <c r="E1436" s="1" t="s">
        <v>4605</v>
      </c>
      <c r="F1436" s="1" t="s">
        <v>4606</v>
      </c>
      <c r="G1436" s="1" t="s">
        <v>123</v>
      </c>
      <c r="H1436" s="1" t="s">
        <v>124</v>
      </c>
      <c r="I1436" s="1" t="s">
        <v>125</v>
      </c>
      <c r="J1436" s="1" t="s">
        <v>4457</v>
      </c>
      <c r="K1436" s="1" t="s">
        <v>4580</v>
      </c>
      <c r="L1436">
        <f>ROUNDUP(IF(B1436&gt;$D$4,0,($D$4-B1436+1)/365),0)</f>
        <v>0</v>
      </c>
      <c r="M1436">
        <f>ROUNDUP(IF(B1436&gt;$D$5,0,($D$5-B1436+1)/365),0)</f>
        <v>1</v>
      </c>
      <c r="N1436" s="28">
        <f>IF(OR(L1436=1,M1436=1),IF(B1436+364&lt;=$D$5,(B1436+364-$D$4+1)/365,IF(B1436&gt;$D$4,($D$5-B1436+1)/365,$D$6/365)),0)</f>
        <v>0.18356164383561643</v>
      </c>
      <c r="O1436" s="28">
        <f>'Data &amp; Parameter'!$E$16*'Data &amp; Parameter'!$E$17*('Data &amp; Parameter'!$E$18+'Data &amp; Parameter'!$E$19)*'Data &amp; Parameter'!$E$20*'Data &amp; Parameter'!$E$37*N1436</f>
        <v>0.63818956679213612</v>
      </c>
      <c r="P1436">
        <f>ROUNDUP(IF(D1436&gt;$D$4,0,($D$4-D1436+1)/365),0)</f>
        <v>0</v>
      </c>
      <c r="Q1436">
        <f>ROUNDUP(IF(D1436&gt;$D$5,0,($D$5-D1436+1)/365),0)</f>
        <v>1</v>
      </c>
      <c r="R1436" s="28">
        <f>IF(OR(P1436=1,Q1436=1),IF(D1436+364&lt;=$D$5,(D1436+364-$D$4+1)/365,IF(D1436&gt;$D$4,($D$5-D1436+1)/365,$D$6/365)),0)</f>
        <v>0.18356164383561643</v>
      </c>
      <c r="S1436" s="28">
        <f>'Data &amp; Parameter'!$E$16*'Data &amp; Parameter'!$E$17*('Data &amp; Parameter'!$E$18+'Data &amp; Parameter'!$E$19)*'Data &amp; Parameter'!$E$20*'Data &amp; Parameter'!$E$37*R1436</f>
        <v>0.63818956679213612</v>
      </c>
      <c r="T1436" s="28">
        <f t="shared" si="22"/>
        <v>1.2763791335842722</v>
      </c>
    </row>
    <row r="1437" spans="1:20" ht="15.75" customHeight="1" x14ac:dyDescent="0.35">
      <c r="A1437">
        <v>1430</v>
      </c>
      <c r="B1437" s="76">
        <v>44235</v>
      </c>
      <c r="C1437" s="1" t="s">
        <v>4607</v>
      </c>
      <c r="D1437" s="76">
        <v>44235</v>
      </c>
      <c r="E1437" s="1" t="s">
        <v>4608</v>
      </c>
      <c r="F1437" s="1" t="s">
        <v>4609</v>
      </c>
      <c r="G1437" s="1" t="s">
        <v>123</v>
      </c>
      <c r="H1437" s="1" t="s">
        <v>124</v>
      </c>
      <c r="I1437" s="1" t="s">
        <v>125</v>
      </c>
      <c r="J1437" s="1" t="s">
        <v>936</v>
      </c>
      <c r="K1437" s="1" t="s">
        <v>936</v>
      </c>
      <c r="L1437">
        <f>ROUNDUP(IF(B1437&gt;$D$4,0,($D$4-B1437+1)/365),0)</f>
        <v>0</v>
      </c>
      <c r="M1437">
        <f>ROUNDUP(IF(B1437&gt;$D$5,0,($D$5-B1437+1)/365),0)</f>
        <v>1</v>
      </c>
      <c r="N1437" s="28">
        <f>IF(OR(L1437=1,M1437=1),IF(B1437+364&lt;=$D$5,(B1437+364-$D$4+1)/365,IF(B1437&gt;$D$4,($D$5-B1437+1)/365,$D$6/365)),0)</f>
        <v>0.18356164383561643</v>
      </c>
      <c r="O1437" s="28">
        <f>'Data &amp; Parameter'!$E$16*'Data &amp; Parameter'!$E$17*('Data &amp; Parameter'!$E$18+'Data &amp; Parameter'!$E$19)*'Data &amp; Parameter'!$E$20*'Data &amp; Parameter'!$E$37*N1437</f>
        <v>0.63818956679213612</v>
      </c>
      <c r="P1437">
        <f>ROUNDUP(IF(D1437&gt;$D$4,0,($D$4-D1437+1)/365),0)</f>
        <v>0</v>
      </c>
      <c r="Q1437">
        <f>ROUNDUP(IF(D1437&gt;$D$5,0,($D$5-D1437+1)/365),0)</f>
        <v>1</v>
      </c>
      <c r="R1437" s="28">
        <f>IF(OR(P1437=1,Q1437=1),IF(D1437+364&lt;=$D$5,(D1437+364-$D$4+1)/365,IF(D1437&gt;$D$4,($D$5-D1437+1)/365,$D$6/365)),0)</f>
        <v>0.18356164383561643</v>
      </c>
      <c r="S1437" s="28">
        <f>'Data &amp; Parameter'!$E$16*'Data &amp; Parameter'!$E$17*('Data &amp; Parameter'!$E$18+'Data &amp; Parameter'!$E$19)*'Data &amp; Parameter'!$E$20*'Data &amp; Parameter'!$E$37*R1437</f>
        <v>0.63818956679213612</v>
      </c>
      <c r="T1437" s="28">
        <f t="shared" si="22"/>
        <v>1.2763791335842722</v>
      </c>
    </row>
    <row r="1438" spans="1:20" ht="15.75" customHeight="1" x14ac:dyDescent="0.35">
      <c r="A1438">
        <v>1431</v>
      </c>
      <c r="B1438" s="76">
        <v>44235</v>
      </c>
      <c r="C1438" s="1" t="s">
        <v>4610</v>
      </c>
      <c r="D1438" s="76">
        <v>44235</v>
      </c>
      <c r="E1438" s="1" t="s">
        <v>4611</v>
      </c>
      <c r="F1438" s="1" t="s">
        <v>4612</v>
      </c>
      <c r="G1438" s="1" t="s">
        <v>123</v>
      </c>
      <c r="H1438" s="1" t="s">
        <v>124</v>
      </c>
      <c r="I1438" s="1" t="s">
        <v>125</v>
      </c>
      <c r="J1438" s="1" t="s">
        <v>4613</v>
      </c>
      <c r="K1438" s="1" t="s">
        <v>4614</v>
      </c>
      <c r="L1438">
        <f>ROUNDUP(IF(B1438&gt;$D$4,0,($D$4-B1438+1)/365),0)</f>
        <v>0</v>
      </c>
      <c r="M1438">
        <f>ROUNDUP(IF(B1438&gt;$D$5,0,($D$5-B1438+1)/365),0)</f>
        <v>1</v>
      </c>
      <c r="N1438" s="28">
        <f>IF(OR(L1438=1,M1438=1),IF(B1438+364&lt;=$D$5,(B1438+364-$D$4+1)/365,IF(B1438&gt;$D$4,($D$5-B1438+1)/365,$D$6/365)),0)</f>
        <v>0.18356164383561643</v>
      </c>
      <c r="O1438" s="28">
        <f>'Data &amp; Parameter'!$E$16*'Data &amp; Parameter'!$E$17*('Data &amp; Parameter'!$E$18+'Data &amp; Parameter'!$E$19)*'Data &amp; Parameter'!$E$20*'Data &amp; Parameter'!$E$37*N1438</f>
        <v>0.63818956679213612</v>
      </c>
      <c r="P1438">
        <f>ROUNDUP(IF(D1438&gt;$D$4,0,($D$4-D1438+1)/365),0)</f>
        <v>0</v>
      </c>
      <c r="Q1438">
        <f>ROUNDUP(IF(D1438&gt;$D$5,0,($D$5-D1438+1)/365),0)</f>
        <v>1</v>
      </c>
      <c r="R1438" s="28">
        <f>IF(OR(P1438=1,Q1438=1),IF(D1438+364&lt;=$D$5,(D1438+364-$D$4+1)/365,IF(D1438&gt;$D$4,($D$5-D1438+1)/365,$D$6/365)),0)</f>
        <v>0.18356164383561643</v>
      </c>
      <c r="S1438" s="28">
        <f>'Data &amp; Parameter'!$E$16*'Data &amp; Parameter'!$E$17*('Data &amp; Parameter'!$E$18+'Data &amp; Parameter'!$E$19)*'Data &amp; Parameter'!$E$20*'Data &amp; Parameter'!$E$37*R1438</f>
        <v>0.63818956679213612</v>
      </c>
      <c r="T1438" s="28">
        <f t="shared" si="22"/>
        <v>1.2763791335842722</v>
      </c>
    </row>
    <row r="1439" spans="1:20" ht="15.75" customHeight="1" x14ac:dyDescent="0.35">
      <c r="A1439">
        <v>1432</v>
      </c>
      <c r="B1439" s="76">
        <v>44235</v>
      </c>
      <c r="C1439" s="1" t="s">
        <v>4615</v>
      </c>
      <c r="D1439" s="76">
        <v>44235</v>
      </c>
      <c r="E1439" s="1" t="s">
        <v>4616</v>
      </c>
      <c r="F1439" s="1" t="s">
        <v>4617</v>
      </c>
      <c r="G1439" s="1" t="s">
        <v>123</v>
      </c>
      <c r="H1439" s="1" t="s">
        <v>124</v>
      </c>
      <c r="I1439" s="1" t="s">
        <v>125</v>
      </c>
      <c r="J1439" s="1" t="s">
        <v>4457</v>
      </c>
      <c r="K1439" s="1" t="s">
        <v>4580</v>
      </c>
      <c r="L1439">
        <f>ROUNDUP(IF(B1439&gt;$D$4,0,($D$4-B1439+1)/365),0)</f>
        <v>0</v>
      </c>
      <c r="M1439">
        <f>ROUNDUP(IF(B1439&gt;$D$5,0,($D$5-B1439+1)/365),0)</f>
        <v>1</v>
      </c>
      <c r="N1439" s="28">
        <f>IF(OR(L1439=1,M1439=1),IF(B1439+364&lt;=$D$5,(B1439+364-$D$4+1)/365,IF(B1439&gt;$D$4,($D$5-B1439+1)/365,$D$6/365)),0)</f>
        <v>0.18356164383561643</v>
      </c>
      <c r="O1439" s="28">
        <f>'Data &amp; Parameter'!$E$16*'Data &amp; Parameter'!$E$17*('Data &amp; Parameter'!$E$18+'Data &amp; Parameter'!$E$19)*'Data &amp; Parameter'!$E$20*'Data &amp; Parameter'!$E$37*N1439</f>
        <v>0.63818956679213612</v>
      </c>
      <c r="P1439">
        <f>ROUNDUP(IF(D1439&gt;$D$4,0,($D$4-D1439+1)/365),0)</f>
        <v>0</v>
      </c>
      <c r="Q1439">
        <f>ROUNDUP(IF(D1439&gt;$D$5,0,($D$5-D1439+1)/365),0)</f>
        <v>1</v>
      </c>
      <c r="R1439" s="28">
        <f>IF(OR(P1439=1,Q1439=1),IF(D1439+364&lt;=$D$5,(D1439+364-$D$4+1)/365,IF(D1439&gt;$D$4,($D$5-D1439+1)/365,$D$6/365)),0)</f>
        <v>0.18356164383561643</v>
      </c>
      <c r="S1439" s="28">
        <f>'Data &amp; Parameter'!$E$16*'Data &amp; Parameter'!$E$17*('Data &amp; Parameter'!$E$18+'Data &amp; Parameter'!$E$19)*'Data &amp; Parameter'!$E$20*'Data &amp; Parameter'!$E$37*R1439</f>
        <v>0.63818956679213612</v>
      </c>
      <c r="T1439" s="28">
        <f t="shared" si="22"/>
        <v>1.2763791335842722</v>
      </c>
    </row>
    <row r="1440" spans="1:20" ht="15.75" customHeight="1" x14ac:dyDescent="0.35">
      <c r="A1440">
        <v>1433</v>
      </c>
      <c r="B1440" s="76">
        <v>44235</v>
      </c>
      <c r="C1440" s="1" t="s">
        <v>4618</v>
      </c>
      <c r="D1440" s="76">
        <v>44235</v>
      </c>
      <c r="E1440" s="1" t="s">
        <v>4619</v>
      </c>
      <c r="F1440" s="1" t="s">
        <v>4620</v>
      </c>
      <c r="G1440" s="1" t="s">
        <v>123</v>
      </c>
      <c r="H1440" s="1" t="s">
        <v>124</v>
      </c>
      <c r="I1440" s="1" t="s">
        <v>125</v>
      </c>
      <c r="J1440" s="1" t="s">
        <v>4457</v>
      </c>
      <c r="K1440" s="1" t="s">
        <v>4580</v>
      </c>
      <c r="L1440">
        <f>ROUNDUP(IF(B1440&gt;$D$4,0,($D$4-B1440+1)/365),0)</f>
        <v>0</v>
      </c>
      <c r="M1440">
        <f>ROUNDUP(IF(B1440&gt;$D$5,0,($D$5-B1440+1)/365),0)</f>
        <v>1</v>
      </c>
      <c r="N1440" s="28">
        <f>IF(OR(L1440=1,M1440=1),IF(B1440+364&lt;=$D$5,(B1440+364-$D$4+1)/365,IF(B1440&gt;$D$4,($D$5-B1440+1)/365,$D$6/365)),0)</f>
        <v>0.18356164383561643</v>
      </c>
      <c r="O1440" s="28">
        <f>'Data &amp; Parameter'!$E$16*'Data &amp; Parameter'!$E$17*('Data &amp; Parameter'!$E$18+'Data &amp; Parameter'!$E$19)*'Data &amp; Parameter'!$E$20*'Data &amp; Parameter'!$E$37*N1440</f>
        <v>0.63818956679213612</v>
      </c>
      <c r="P1440">
        <f>ROUNDUP(IF(D1440&gt;$D$4,0,($D$4-D1440+1)/365),0)</f>
        <v>0</v>
      </c>
      <c r="Q1440">
        <f>ROUNDUP(IF(D1440&gt;$D$5,0,($D$5-D1440+1)/365),0)</f>
        <v>1</v>
      </c>
      <c r="R1440" s="28">
        <f>IF(OR(P1440=1,Q1440=1),IF(D1440+364&lt;=$D$5,(D1440+364-$D$4+1)/365,IF(D1440&gt;$D$4,($D$5-D1440+1)/365,$D$6/365)),0)</f>
        <v>0.18356164383561643</v>
      </c>
      <c r="S1440" s="28">
        <f>'Data &amp; Parameter'!$E$16*'Data &amp; Parameter'!$E$17*('Data &amp; Parameter'!$E$18+'Data &amp; Parameter'!$E$19)*'Data &amp; Parameter'!$E$20*'Data &amp; Parameter'!$E$37*R1440</f>
        <v>0.63818956679213612</v>
      </c>
      <c r="T1440" s="28">
        <f t="shared" si="22"/>
        <v>1.2763791335842722</v>
      </c>
    </row>
    <row r="1441" spans="1:20" ht="15.75" customHeight="1" x14ac:dyDescent="0.35">
      <c r="A1441">
        <v>1434</v>
      </c>
      <c r="B1441" s="76">
        <v>44235</v>
      </c>
      <c r="C1441" s="1" t="s">
        <v>4621</v>
      </c>
      <c r="D1441" s="76">
        <v>44235</v>
      </c>
      <c r="E1441" s="1" t="s">
        <v>4622</v>
      </c>
      <c r="F1441" s="1" t="s">
        <v>4623</v>
      </c>
      <c r="G1441" s="1" t="s">
        <v>123</v>
      </c>
      <c r="H1441" s="1" t="s">
        <v>124</v>
      </c>
      <c r="I1441" s="1" t="s">
        <v>125</v>
      </c>
      <c r="J1441" s="1" t="s">
        <v>4457</v>
      </c>
      <c r="K1441" s="1" t="s">
        <v>4580</v>
      </c>
      <c r="L1441">
        <f>ROUNDUP(IF(B1441&gt;$D$4,0,($D$4-B1441+1)/365),0)</f>
        <v>0</v>
      </c>
      <c r="M1441">
        <f>ROUNDUP(IF(B1441&gt;$D$5,0,($D$5-B1441+1)/365),0)</f>
        <v>1</v>
      </c>
      <c r="N1441" s="28">
        <f>IF(OR(L1441=1,M1441=1),IF(B1441+364&lt;=$D$5,(B1441+364-$D$4+1)/365,IF(B1441&gt;$D$4,($D$5-B1441+1)/365,$D$6/365)),0)</f>
        <v>0.18356164383561643</v>
      </c>
      <c r="O1441" s="28">
        <f>'Data &amp; Parameter'!$E$16*'Data &amp; Parameter'!$E$17*('Data &amp; Parameter'!$E$18+'Data &amp; Parameter'!$E$19)*'Data &amp; Parameter'!$E$20*'Data &amp; Parameter'!$E$37*N1441</f>
        <v>0.63818956679213612</v>
      </c>
      <c r="P1441">
        <f>ROUNDUP(IF(D1441&gt;$D$4,0,($D$4-D1441+1)/365),0)</f>
        <v>0</v>
      </c>
      <c r="Q1441">
        <f>ROUNDUP(IF(D1441&gt;$D$5,0,($D$5-D1441+1)/365),0)</f>
        <v>1</v>
      </c>
      <c r="R1441" s="28">
        <f>IF(OR(P1441=1,Q1441=1),IF(D1441+364&lt;=$D$5,(D1441+364-$D$4+1)/365,IF(D1441&gt;$D$4,($D$5-D1441+1)/365,$D$6/365)),0)</f>
        <v>0.18356164383561643</v>
      </c>
      <c r="S1441" s="28">
        <f>'Data &amp; Parameter'!$E$16*'Data &amp; Parameter'!$E$17*('Data &amp; Parameter'!$E$18+'Data &amp; Parameter'!$E$19)*'Data &amp; Parameter'!$E$20*'Data &amp; Parameter'!$E$37*R1441</f>
        <v>0.63818956679213612</v>
      </c>
      <c r="T1441" s="28">
        <f t="shared" si="22"/>
        <v>1.2763791335842722</v>
      </c>
    </row>
    <row r="1442" spans="1:20" ht="15.75" customHeight="1" x14ac:dyDescent="0.35">
      <c r="A1442">
        <v>1435</v>
      </c>
      <c r="B1442" s="76">
        <v>44235</v>
      </c>
      <c r="C1442" s="1" t="s">
        <v>4624</v>
      </c>
      <c r="D1442" s="76">
        <v>44235</v>
      </c>
      <c r="E1442" s="1" t="s">
        <v>4625</v>
      </c>
      <c r="F1442" s="1" t="s">
        <v>4626</v>
      </c>
      <c r="G1442" s="1" t="s">
        <v>123</v>
      </c>
      <c r="H1442" s="1" t="s">
        <v>124</v>
      </c>
      <c r="I1442" s="1" t="s">
        <v>125</v>
      </c>
      <c r="J1442" s="1" t="s">
        <v>936</v>
      </c>
      <c r="K1442" s="1" t="s">
        <v>936</v>
      </c>
      <c r="L1442">
        <f>ROUNDUP(IF(B1442&gt;$D$4,0,($D$4-B1442+1)/365),0)</f>
        <v>0</v>
      </c>
      <c r="M1442">
        <f>ROUNDUP(IF(B1442&gt;$D$5,0,($D$5-B1442+1)/365),0)</f>
        <v>1</v>
      </c>
      <c r="N1442" s="28">
        <f>IF(OR(L1442=1,M1442=1),IF(B1442+364&lt;=$D$5,(B1442+364-$D$4+1)/365,IF(B1442&gt;$D$4,($D$5-B1442+1)/365,$D$6/365)),0)</f>
        <v>0.18356164383561643</v>
      </c>
      <c r="O1442" s="28">
        <f>'Data &amp; Parameter'!$E$16*'Data &amp; Parameter'!$E$17*('Data &amp; Parameter'!$E$18+'Data &amp; Parameter'!$E$19)*'Data &amp; Parameter'!$E$20*'Data &amp; Parameter'!$E$37*N1442</f>
        <v>0.63818956679213612</v>
      </c>
      <c r="P1442">
        <f>ROUNDUP(IF(D1442&gt;$D$4,0,($D$4-D1442+1)/365),0)</f>
        <v>0</v>
      </c>
      <c r="Q1442">
        <f>ROUNDUP(IF(D1442&gt;$D$5,0,($D$5-D1442+1)/365),0)</f>
        <v>1</v>
      </c>
      <c r="R1442" s="28">
        <f>IF(OR(P1442=1,Q1442=1),IF(D1442+364&lt;=$D$5,(D1442+364-$D$4+1)/365,IF(D1442&gt;$D$4,($D$5-D1442+1)/365,$D$6/365)),0)</f>
        <v>0.18356164383561643</v>
      </c>
      <c r="S1442" s="28">
        <f>'Data &amp; Parameter'!$E$16*'Data &amp; Parameter'!$E$17*('Data &amp; Parameter'!$E$18+'Data &amp; Parameter'!$E$19)*'Data &amp; Parameter'!$E$20*'Data &amp; Parameter'!$E$37*R1442</f>
        <v>0.63818956679213612</v>
      </c>
      <c r="T1442" s="28">
        <f t="shared" si="22"/>
        <v>1.2763791335842722</v>
      </c>
    </row>
    <row r="1443" spans="1:20" ht="15.75" customHeight="1" x14ac:dyDescent="0.35">
      <c r="A1443">
        <v>1436</v>
      </c>
      <c r="B1443" s="76">
        <v>44235</v>
      </c>
      <c r="C1443" s="1" t="s">
        <v>4627</v>
      </c>
      <c r="D1443" s="76">
        <v>44235</v>
      </c>
      <c r="E1443" s="1" t="s">
        <v>4628</v>
      </c>
      <c r="F1443" s="1" t="s">
        <v>4629</v>
      </c>
      <c r="G1443" s="1" t="s">
        <v>123</v>
      </c>
      <c r="H1443" s="1" t="s">
        <v>124</v>
      </c>
      <c r="I1443" s="1" t="s">
        <v>125</v>
      </c>
      <c r="J1443" s="1" t="s">
        <v>4457</v>
      </c>
      <c r="K1443" s="1" t="s">
        <v>4457</v>
      </c>
      <c r="L1443">
        <f>ROUNDUP(IF(B1443&gt;$D$4,0,($D$4-B1443+1)/365),0)</f>
        <v>0</v>
      </c>
      <c r="M1443">
        <f>ROUNDUP(IF(B1443&gt;$D$5,0,($D$5-B1443+1)/365),0)</f>
        <v>1</v>
      </c>
      <c r="N1443" s="28">
        <f>IF(OR(L1443=1,M1443=1),IF(B1443+364&lt;=$D$5,(B1443+364-$D$4+1)/365,IF(B1443&gt;$D$4,($D$5-B1443+1)/365,$D$6/365)),0)</f>
        <v>0.18356164383561643</v>
      </c>
      <c r="O1443" s="28">
        <f>'Data &amp; Parameter'!$E$16*'Data &amp; Parameter'!$E$17*('Data &amp; Parameter'!$E$18+'Data &amp; Parameter'!$E$19)*'Data &amp; Parameter'!$E$20*'Data &amp; Parameter'!$E$37*N1443</f>
        <v>0.63818956679213612</v>
      </c>
      <c r="P1443">
        <f>ROUNDUP(IF(D1443&gt;$D$4,0,($D$4-D1443+1)/365),0)</f>
        <v>0</v>
      </c>
      <c r="Q1443">
        <f>ROUNDUP(IF(D1443&gt;$D$5,0,($D$5-D1443+1)/365),0)</f>
        <v>1</v>
      </c>
      <c r="R1443" s="28">
        <f>IF(OR(P1443=1,Q1443=1),IF(D1443+364&lt;=$D$5,(D1443+364-$D$4+1)/365,IF(D1443&gt;$D$4,($D$5-D1443+1)/365,$D$6/365)),0)</f>
        <v>0.18356164383561643</v>
      </c>
      <c r="S1443" s="28">
        <f>'Data &amp; Parameter'!$E$16*'Data &amp; Parameter'!$E$17*('Data &amp; Parameter'!$E$18+'Data &amp; Parameter'!$E$19)*'Data &amp; Parameter'!$E$20*'Data &amp; Parameter'!$E$37*R1443</f>
        <v>0.63818956679213612</v>
      </c>
      <c r="T1443" s="28">
        <f t="shared" si="22"/>
        <v>1.2763791335842722</v>
      </c>
    </row>
    <row r="1444" spans="1:20" ht="15.75" customHeight="1" x14ac:dyDescent="0.35">
      <c r="A1444">
        <v>1437</v>
      </c>
      <c r="B1444" s="76">
        <v>44235</v>
      </c>
      <c r="C1444" s="1" t="s">
        <v>4630</v>
      </c>
      <c r="D1444" s="76">
        <v>44235</v>
      </c>
      <c r="E1444" s="1" t="s">
        <v>4631</v>
      </c>
      <c r="F1444" s="1" t="s">
        <v>4632</v>
      </c>
      <c r="G1444" s="1" t="s">
        <v>123</v>
      </c>
      <c r="H1444" s="1" t="s">
        <v>124</v>
      </c>
      <c r="I1444" s="1" t="s">
        <v>125</v>
      </c>
      <c r="J1444" s="1" t="s">
        <v>936</v>
      </c>
      <c r="K1444" s="1" t="s">
        <v>936</v>
      </c>
      <c r="L1444">
        <f>ROUNDUP(IF(B1444&gt;$D$4,0,($D$4-B1444+1)/365),0)</f>
        <v>0</v>
      </c>
      <c r="M1444">
        <f>ROUNDUP(IF(B1444&gt;$D$5,0,($D$5-B1444+1)/365),0)</f>
        <v>1</v>
      </c>
      <c r="N1444" s="28">
        <f>IF(OR(L1444=1,M1444=1),IF(B1444+364&lt;=$D$5,(B1444+364-$D$4+1)/365,IF(B1444&gt;$D$4,($D$5-B1444+1)/365,$D$6/365)),0)</f>
        <v>0.18356164383561643</v>
      </c>
      <c r="O1444" s="28">
        <f>'Data &amp; Parameter'!$E$16*'Data &amp; Parameter'!$E$17*('Data &amp; Parameter'!$E$18+'Data &amp; Parameter'!$E$19)*'Data &amp; Parameter'!$E$20*'Data &amp; Parameter'!$E$37*N1444</f>
        <v>0.63818956679213612</v>
      </c>
      <c r="P1444">
        <f>ROUNDUP(IF(D1444&gt;$D$4,0,($D$4-D1444+1)/365),0)</f>
        <v>0</v>
      </c>
      <c r="Q1444">
        <f>ROUNDUP(IF(D1444&gt;$D$5,0,($D$5-D1444+1)/365),0)</f>
        <v>1</v>
      </c>
      <c r="R1444" s="28">
        <f>IF(OR(P1444=1,Q1444=1),IF(D1444+364&lt;=$D$5,(D1444+364-$D$4+1)/365,IF(D1444&gt;$D$4,($D$5-D1444+1)/365,$D$6/365)),0)</f>
        <v>0.18356164383561643</v>
      </c>
      <c r="S1444" s="28">
        <f>'Data &amp; Parameter'!$E$16*'Data &amp; Parameter'!$E$17*('Data &amp; Parameter'!$E$18+'Data &amp; Parameter'!$E$19)*'Data &amp; Parameter'!$E$20*'Data &amp; Parameter'!$E$37*R1444</f>
        <v>0.63818956679213612</v>
      </c>
      <c r="T1444" s="28">
        <f t="shared" si="22"/>
        <v>1.2763791335842722</v>
      </c>
    </row>
    <row r="1445" spans="1:20" ht="15.75" customHeight="1" x14ac:dyDescent="0.35">
      <c r="A1445">
        <v>1438</v>
      </c>
      <c r="B1445" s="76">
        <v>44235</v>
      </c>
      <c r="C1445" s="1" t="s">
        <v>4633</v>
      </c>
      <c r="D1445" s="76">
        <v>44235</v>
      </c>
      <c r="E1445" s="1" t="s">
        <v>4634</v>
      </c>
      <c r="F1445" s="1" t="s">
        <v>4635</v>
      </c>
      <c r="G1445" s="1" t="s">
        <v>123</v>
      </c>
      <c r="H1445" s="1" t="s">
        <v>124</v>
      </c>
      <c r="I1445" s="1" t="s">
        <v>125</v>
      </c>
      <c r="J1445" s="1" t="s">
        <v>3962</v>
      </c>
      <c r="K1445" s="1" t="s">
        <v>4614</v>
      </c>
      <c r="L1445">
        <f>ROUNDUP(IF(B1445&gt;$D$4,0,($D$4-B1445+1)/365),0)</f>
        <v>0</v>
      </c>
      <c r="M1445">
        <f>ROUNDUP(IF(B1445&gt;$D$5,0,($D$5-B1445+1)/365),0)</f>
        <v>1</v>
      </c>
      <c r="N1445" s="28">
        <f>IF(OR(L1445=1,M1445=1),IF(B1445+364&lt;=$D$5,(B1445+364-$D$4+1)/365,IF(B1445&gt;$D$4,($D$5-B1445+1)/365,$D$6/365)),0)</f>
        <v>0.18356164383561643</v>
      </c>
      <c r="O1445" s="28">
        <f>'Data &amp; Parameter'!$E$16*'Data &amp; Parameter'!$E$17*('Data &amp; Parameter'!$E$18+'Data &amp; Parameter'!$E$19)*'Data &amp; Parameter'!$E$20*'Data &amp; Parameter'!$E$37*N1445</f>
        <v>0.63818956679213612</v>
      </c>
      <c r="P1445">
        <f>ROUNDUP(IF(D1445&gt;$D$4,0,($D$4-D1445+1)/365),0)</f>
        <v>0</v>
      </c>
      <c r="Q1445">
        <f>ROUNDUP(IF(D1445&gt;$D$5,0,($D$5-D1445+1)/365),0)</f>
        <v>1</v>
      </c>
      <c r="R1445" s="28">
        <f>IF(OR(P1445=1,Q1445=1),IF(D1445+364&lt;=$D$5,(D1445+364-$D$4+1)/365,IF(D1445&gt;$D$4,($D$5-D1445+1)/365,$D$6/365)),0)</f>
        <v>0.18356164383561643</v>
      </c>
      <c r="S1445" s="28">
        <f>'Data &amp; Parameter'!$E$16*'Data &amp; Parameter'!$E$17*('Data &amp; Parameter'!$E$18+'Data &amp; Parameter'!$E$19)*'Data &amp; Parameter'!$E$20*'Data &amp; Parameter'!$E$37*R1445</f>
        <v>0.63818956679213612</v>
      </c>
      <c r="T1445" s="28">
        <f t="shared" si="22"/>
        <v>1.2763791335842722</v>
      </c>
    </row>
    <row r="1446" spans="1:20" ht="15.75" customHeight="1" x14ac:dyDescent="0.35">
      <c r="A1446">
        <v>1439</v>
      </c>
      <c r="B1446" s="76">
        <v>44235</v>
      </c>
      <c r="C1446" s="1" t="s">
        <v>4636</v>
      </c>
      <c r="D1446" s="76">
        <v>44235</v>
      </c>
      <c r="E1446" s="1" t="s">
        <v>4637</v>
      </c>
      <c r="F1446" s="1" t="s">
        <v>4638</v>
      </c>
      <c r="G1446" s="1" t="s">
        <v>123</v>
      </c>
      <c r="H1446" s="1" t="s">
        <v>124</v>
      </c>
      <c r="I1446" s="1" t="s">
        <v>125</v>
      </c>
      <c r="J1446" s="1" t="s">
        <v>4457</v>
      </c>
      <c r="K1446" s="1" t="s">
        <v>4580</v>
      </c>
      <c r="L1446">
        <f>ROUNDUP(IF(B1446&gt;$D$4,0,($D$4-B1446+1)/365),0)</f>
        <v>0</v>
      </c>
      <c r="M1446">
        <f>ROUNDUP(IF(B1446&gt;$D$5,0,($D$5-B1446+1)/365),0)</f>
        <v>1</v>
      </c>
      <c r="N1446" s="28">
        <f>IF(OR(L1446=1,M1446=1),IF(B1446+364&lt;=$D$5,(B1446+364-$D$4+1)/365,IF(B1446&gt;$D$4,($D$5-B1446+1)/365,$D$6/365)),0)</f>
        <v>0.18356164383561643</v>
      </c>
      <c r="O1446" s="28">
        <f>'Data &amp; Parameter'!$E$16*'Data &amp; Parameter'!$E$17*('Data &amp; Parameter'!$E$18+'Data &amp; Parameter'!$E$19)*'Data &amp; Parameter'!$E$20*'Data &amp; Parameter'!$E$37*N1446</f>
        <v>0.63818956679213612</v>
      </c>
      <c r="P1446">
        <f>ROUNDUP(IF(D1446&gt;$D$4,0,($D$4-D1446+1)/365),0)</f>
        <v>0</v>
      </c>
      <c r="Q1446">
        <f>ROUNDUP(IF(D1446&gt;$D$5,0,($D$5-D1446+1)/365),0)</f>
        <v>1</v>
      </c>
      <c r="R1446" s="28">
        <f>IF(OR(P1446=1,Q1446=1),IF(D1446+364&lt;=$D$5,(D1446+364-$D$4+1)/365,IF(D1446&gt;$D$4,($D$5-D1446+1)/365,$D$6/365)),0)</f>
        <v>0.18356164383561643</v>
      </c>
      <c r="S1446" s="28">
        <f>'Data &amp; Parameter'!$E$16*'Data &amp; Parameter'!$E$17*('Data &amp; Parameter'!$E$18+'Data &amp; Parameter'!$E$19)*'Data &amp; Parameter'!$E$20*'Data &amp; Parameter'!$E$37*R1446</f>
        <v>0.63818956679213612</v>
      </c>
      <c r="T1446" s="28">
        <f t="shared" si="22"/>
        <v>1.2763791335842722</v>
      </c>
    </row>
    <row r="1447" spans="1:20" ht="15.75" customHeight="1" x14ac:dyDescent="0.35">
      <c r="A1447">
        <v>1440</v>
      </c>
      <c r="B1447" s="76">
        <v>44235</v>
      </c>
      <c r="C1447" s="1" t="s">
        <v>4639</v>
      </c>
      <c r="D1447" s="76">
        <v>44235</v>
      </c>
      <c r="E1447" s="1" t="s">
        <v>4640</v>
      </c>
      <c r="F1447" s="1" t="s">
        <v>4641</v>
      </c>
      <c r="G1447" s="1" t="s">
        <v>123</v>
      </c>
      <c r="H1447" s="1" t="s">
        <v>124</v>
      </c>
      <c r="I1447" s="1" t="s">
        <v>125</v>
      </c>
      <c r="J1447" s="1" t="s">
        <v>936</v>
      </c>
      <c r="K1447" s="1" t="s">
        <v>936</v>
      </c>
      <c r="L1447">
        <f>ROUNDUP(IF(B1447&gt;$D$4,0,($D$4-B1447+1)/365),0)</f>
        <v>0</v>
      </c>
      <c r="M1447">
        <f>ROUNDUP(IF(B1447&gt;$D$5,0,($D$5-B1447+1)/365),0)</f>
        <v>1</v>
      </c>
      <c r="N1447" s="28">
        <f>IF(OR(L1447=1,M1447=1),IF(B1447+364&lt;=$D$5,(B1447+364-$D$4+1)/365,IF(B1447&gt;$D$4,($D$5-B1447+1)/365,$D$6/365)),0)</f>
        <v>0.18356164383561643</v>
      </c>
      <c r="O1447" s="28">
        <f>'Data &amp; Parameter'!$E$16*'Data &amp; Parameter'!$E$17*('Data &amp; Parameter'!$E$18+'Data &amp; Parameter'!$E$19)*'Data &amp; Parameter'!$E$20*'Data &amp; Parameter'!$E$37*N1447</f>
        <v>0.63818956679213612</v>
      </c>
      <c r="P1447">
        <f>ROUNDUP(IF(D1447&gt;$D$4,0,($D$4-D1447+1)/365),0)</f>
        <v>0</v>
      </c>
      <c r="Q1447">
        <f>ROUNDUP(IF(D1447&gt;$D$5,0,($D$5-D1447+1)/365),0)</f>
        <v>1</v>
      </c>
      <c r="R1447" s="28">
        <f>IF(OR(P1447=1,Q1447=1),IF(D1447+364&lt;=$D$5,(D1447+364-$D$4+1)/365,IF(D1447&gt;$D$4,($D$5-D1447+1)/365,$D$6/365)),0)</f>
        <v>0.18356164383561643</v>
      </c>
      <c r="S1447" s="28">
        <f>'Data &amp; Parameter'!$E$16*'Data &amp; Parameter'!$E$17*('Data &amp; Parameter'!$E$18+'Data &amp; Parameter'!$E$19)*'Data &amp; Parameter'!$E$20*'Data &amp; Parameter'!$E$37*R1447</f>
        <v>0.63818956679213612</v>
      </c>
      <c r="T1447" s="28">
        <f t="shared" si="22"/>
        <v>1.2763791335842722</v>
      </c>
    </row>
    <row r="1448" spans="1:20" ht="15.75" customHeight="1" x14ac:dyDescent="0.35">
      <c r="A1448">
        <v>1441</v>
      </c>
      <c r="B1448" s="76">
        <v>44235</v>
      </c>
      <c r="C1448" s="1" t="s">
        <v>4642</v>
      </c>
      <c r="D1448" s="76">
        <v>44235</v>
      </c>
      <c r="E1448" s="1" t="s">
        <v>4643</v>
      </c>
      <c r="F1448" s="1" t="s">
        <v>4644</v>
      </c>
      <c r="G1448" s="1" t="s">
        <v>123</v>
      </c>
      <c r="H1448" s="1" t="s">
        <v>124</v>
      </c>
      <c r="I1448" s="1" t="s">
        <v>125</v>
      </c>
      <c r="J1448" s="1" t="s">
        <v>936</v>
      </c>
      <c r="K1448" s="1" t="s">
        <v>936</v>
      </c>
      <c r="L1448">
        <f>ROUNDUP(IF(B1448&gt;$D$4,0,($D$4-B1448+1)/365),0)</f>
        <v>0</v>
      </c>
      <c r="M1448">
        <f>ROUNDUP(IF(B1448&gt;$D$5,0,($D$5-B1448+1)/365),0)</f>
        <v>1</v>
      </c>
      <c r="N1448" s="28">
        <f>IF(OR(L1448=1,M1448=1),IF(B1448+364&lt;=$D$5,(B1448+364-$D$4+1)/365,IF(B1448&gt;$D$4,($D$5-B1448+1)/365,$D$6/365)),0)</f>
        <v>0.18356164383561643</v>
      </c>
      <c r="O1448" s="28">
        <f>'Data &amp; Parameter'!$E$16*'Data &amp; Parameter'!$E$17*('Data &amp; Parameter'!$E$18+'Data &amp; Parameter'!$E$19)*'Data &amp; Parameter'!$E$20*'Data &amp; Parameter'!$E$37*N1448</f>
        <v>0.63818956679213612</v>
      </c>
      <c r="P1448">
        <f>ROUNDUP(IF(D1448&gt;$D$4,0,($D$4-D1448+1)/365),0)</f>
        <v>0</v>
      </c>
      <c r="Q1448">
        <f>ROUNDUP(IF(D1448&gt;$D$5,0,($D$5-D1448+1)/365),0)</f>
        <v>1</v>
      </c>
      <c r="R1448" s="28">
        <f>IF(OR(P1448=1,Q1448=1),IF(D1448+364&lt;=$D$5,(D1448+364-$D$4+1)/365,IF(D1448&gt;$D$4,($D$5-D1448+1)/365,$D$6/365)),0)</f>
        <v>0.18356164383561643</v>
      </c>
      <c r="S1448" s="28">
        <f>'Data &amp; Parameter'!$E$16*'Data &amp; Parameter'!$E$17*('Data &amp; Parameter'!$E$18+'Data &amp; Parameter'!$E$19)*'Data &amp; Parameter'!$E$20*'Data &amp; Parameter'!$E$37*R1448</f>
        <v>0.63818956679213612</v>
      </c>
      <c r="T1448" s="28">
        <f t="shared" si="22"/>
        <v>1.2763791335842722</v>
      </c>
    </row>
    <row r="1449" spans="1:20" ht="15.75" customHeight="1" x14ac:dyDescent="0.35">
      <c r="A1449">
        <v>1442</v>
      </c>
      <c r="B1449" s="76">
        <v>44235</v>
      </c>
      <c r="C1449" s="1" t="s">
        <v>4645</v>
      </c>
      <c r="D1449" s="76">
        <v>44235</v>
      </c>
      <c r="E1449" s="1" t="s">
        <v>4646</v>
      </c>
      <c r="F1449" s="1" t="s">
        <v>4647</v>
      </c>
      <c r="G1449" s="1" t="s">
        <v>123</v>
      </c>
      <c r="H1449" s="1" t="s">
        <v>124</v>
      </c>
      <c r="I1449" s="1" t="s">
        <v>125</v>
      </c>
      <c r="J1449" s="1" t="s">
        <v>4457</v>
      </c>
      <c r="K1449" s="1" t="s">
        <v>4580</v>
      </c>
      <c r="L1449">
        <f>ROUNDUP(IF(B1449&gt;$D$4,0,($D$4-B1449+1)/365),0)</f>
        <v>0</v>
      </c>
      <c r="M1449">
        <f>ROUNDUP(IF(B1449&gt;$D$5,0,($D$5-B1449+1)/365),0)</f>
        <v>1</v>
      </c>
      <c r="N1449" s="28">
        <f>IF(OR(L1449=1,M1449=1),IF(B1449+364&lt;=$D$5,(B1449+364-$D$4+1)/365,IF(B1449&gt;$D$4,($D$5-B1449+1)/365,$D$6/365)),0)</f>
        <v>0.18356164383561643</v>
      </c>
      <c r="O1449" s="28">
        <f>'Data &amp; Parameter'!$E$16*'Data &amp; Parameter'!$E$17*('Data &amp; Parameter'!$E$18+'Data &amp; Parameter'!$E$19)*'Data &amp; Parameter'!$E$20*'Data &amp; Parameter'!$E$37*N1449</f>
        <v>0.63818956679213612</v>
      </c>
      <c r="P1449">
        <f>ROUNDUP(IF(D1449&gt;$D$4,0,($D$4-D1449+1)/365),0)</f>
        <v>0</v>
      </c>
      <c r="Q1449">
        <f>ROUNDUP(IF(D1449&gt;$D$5,0,($D$5-D1449+1)/365),0)</f>
        <v>1</v>
      </c>
      <c r="R1449" s="28">
        <f>IF(OR(P1449=1,Q1449=1),IF(D1449+364&lt;=$D$5,(D1449+364-$D$4+1)/365,IF(D1449&gt;$D$4,($D$5-D1449+1)/365,$D$6/365)),0)</f>
        <v>0.18356164383561643</v>
      </c>
      <c r="S1449" s="28">
        <f>'Data &amp; Parameter'!$E$16*'Data &amp; Parameter'!$E$17*('Data &amp; Parameter'!$E$18+'Data &amp; Parameter'!$E$19)*'Data &amp; Parameter'!$E$20*'Data &amp; Parameter'!$E$37*R1449</f>
        <v>0.63818956679213612</v>
      </c>
      <c r="T1449" s="28">
        <f t="shared" si="22"/>
        <v>1.2763791335842722</v>
      </c>
    </row>
    <row r="1450" spans="1:20" ht="15.75" customHeight="1" x14ac:dyDescent="0.35">
      <c r="A1450">
        <v>1443</v>
      </c>
      <c r="B1450" s="76">
        <v>44235</v>
      </c>
      <c r="C1450" s="1" t="s">
        <v>4648</v>
      </c>
      <c r="D1450" s="76">
        <v>44235</v>
      </c>
      <c r="E1450" s="1" t="s">
        <v>4649</v>
      </c>
      <c r="F1450" s="1" t="s">
        <v>4650</v>
      </c>
      <c r="G1450" s="1" t="s">
        <v>123</v>
      </c>
      <c r="H1450" s="1" t="s">
        <v>124</v>
      </c>
      <c r="I1450" s="1" t="s">
        <v>125</v>
      </c>
      <c r="J1450" s="1" t="s">
        <v>4457</v>
      </c>
      <c r="K1450" s="1" t="s">
        <v>4597</v>
      </c>
      <c r="L1450">
        <f>ROUNDUP(IF(B1450&gt;$D$4,0,($D$4-B1450+1)/365),0)</f>
        <v>0</v>
      </c>
      <c r="M1450">
        <f>ROUNDUP(IF(B1450&gt;$D$5,0,($D$5-B1450+1)/365),0)</f>
        <v>1</v>
      </c>
      <c r="N1450" s="28">
        <f>IF(OR(L1450=1,M1450=1),IF(B1450+364&lt;=$D$5,(B1450+364-$D$4+1)/365,IF(B1450&gt;$D$4,($D$5-B1450+1)/365,$D$6/365)),0)</f>
        <v>0.18356164383561643</v>
      </c>
      <c r="O1450" s="28">
        <f>'Data &amp; Parameter'!$E$16*'Data &amp; Parameter'!$E$17*('Data &amp; Parameter'!$E$18+'Data &amp; Parameter'!$E$19)*'Data &amp; Parameter'!$E$20*'Data &amp; Parameter'!$E$37*N1450</f>
        <v>0.63818956679213612</v>
      </c>
      <c r="P1450">
        <f>ROUNDUP(IF(D1450&gt;$D$4,0,($D$4-D1450+1)/365),0)</f>
        <v>0</v>
      </c>
      <c r="Q1450">
        <f>ROUNDUP(IF(D1450&gt;$D$5,0,($D$5-D1450+1)/365),0)</f>
        <v>1</v>
      </c>
      <c r="R1450" s="28">
        <f>IF(OR(P1450=1,Q1450=1),IF(D1450+364&lt;=$D$5,(D1450+364-$D$4+1)/365,IF(D1450&gt;$D$4,($D$5-D1450+1)/365,$D$6/365)),0)</f>
        <v>0.18356164383561643</v>
      </c>
      <c r="S1450" s="28">
        <f>'Data &amp; Parameter'!$E$16*'Data &amp; Parameter'!$E$17*('Data &amp; Parameter'!$E$18+'Data &amp; Parameter'!$E$19)*'Data &amp; Parameter'!$E$20*'Data &amp; Parameter'!$E$37*R1450</f>
        <v>0.63818956679213612</v>
      </c>
      <c r="T1450" s="28">
        <f t="shared" si="22"/>
        <v>1.2763791335842722</v>
      </c>
    </row>
    <row r="1451" spans="1:20" ht="15.75" customHeight="1" x14ac:dyDescent="0.35">
      <c r="A1451">
        <v>1444</v>
      </c>
      <c r="B1451" s="76">
        <v>44235</v>
      </c>
      <c r="C1451" s="1" t="s">
        <v>4651</v>
      </c>
      <c r="D1451" s="76">
        <v>44235</v>
      </c>
      <c r="E1451" s="1" t="s">
        <v>4652</v>
      </c>
      <c r="F1451" s="1" t="s">
        <v>4653</v>
      </c>
      <c r="G1451" s="1" t="s">
        <v>123</v>
      </c>
      <c r="H1451" s="1" t="s">
        <v>124</v>
      </c>
      <c r="I1451" s="1" t="s">
        <v>125</v>
      </c>
      <c r="J1451" s="1" t="s">
        <v>4613</v>
      </c>
      <c r="K1451" s="1" t="s">
        <v>4654</v>
      </c>
      <c r="L1451">
        <f>ROUNDUP(IF(B1451&gt;$D$4,0,($D$4-B1451+1)/365),0)</f>
        <v>0</v>
      </c>
      <c r="M1451">
        <f>ROUNDUP(IF(B1451&gt;$D$5,0,($D$5-B1451+1)/365),0)</f>
        <v>1</v>
      </c>
      <c r="N1451" s="28">
        <f>IF(OR(L1451=1,M1451=1),IF(B1451+364&lt;=$D$5,(B1451+364-$D$4+1)/365,IF(B1451&gt;$D$4,($D$5-B1451+1)/365,$D$6/365)),0)</f>
        <v>0.18356164383561643</v>
      </c>
      <c r="O1451" s="28">
        <f>'Data &amp; Parameter'!$E$16*'Data &amp; Parameter'!$E$17*('Data &amp; Parameter'!$E$18+'Data &amp; Parameter'!$E$19)*'Data &amp; Parameter'!$E$20*'Data &amp; Parameter'!$E$37*N1451</f>
        <v>0.63818956679213612</v>
      </c>
      <c r="P1451">
        <f>ROUNDUP(IF(D1451&gt;$D$4,0,($D$4-D1451+1)/365),0)</f>
        <v>0</v>
      </c>
      <c r="Q1451">
        <f>ROUNDUP(IF(D1451&gt;$D$5,0,($D$5-D1451+1)/365),0)</f>
        <v>1</v>
      </c>
      <c r="R1451" s="28">
        <f>IF(OR(P1451=1,Q1451=1),IF(D1451+364&lt;=$D$5,(D1451+364-$D$4+1)/365,IF(D1451&gt;$D$4,($D$5-D1451+1)/365,$D$6/365)),0)</f>
        <v>0.18356164383561643</v>
      </c>
      <c r="S1451" s="28">
        <f>'Data &amp; Parameter'!$E$16*'Data &amp; Parameter'!$E$17*('Data &amp; Parameter'!$E$18+'Data &amp; Parameter'!$E$19)*'Data &amp; Parameter'!$E$20*'Data &amp; Parameter'!$E$37*R1451</f>
        <v>0.63818956679213612</v>
      </c>
      <c r="T1451" s="28">
        <f t="shared" si="22"/>
        <v>1.2763791335842722</v>
      </c>
    </row>
    <row r="1452" spans="1:20" ht="15.75" customHeight="1" x14ac:dyDescent="0.35">
      <c r="A1452">
        <v>1445</v>
      </c>
      <c r="B1452" s="76">
        <v>44235</v>
      </c>
      <c r="C1452" s="1" t="s">
        <v>4655</v>
      </c>
      <c r="D1452" s="76">
        <v>44235</v>
      </c>
      <c r="E1452" s="1" t="s">
        <v>4656</v>
      </c>
      <c r="F1452" s="1" t="s">
        <v>4657</v>
      </c>
      <c r="G1452" s="1" t="s">
        <v>123</v>
      </c>
      <c r="H1452" s="1" t="s">
        <v>124</v>
      </c>
      <c r="I1452" s="1" t="s">
        <v>125</v>
      </c>
      <c r="J1452" s="1" t="s">
        <v>4457</v>
      </c>
      <c r="K1452" s="1" t="s">
        <v>4597</v>
      </c>
      <c r="L1452">
        <f>ROUNDUP(IF(B1452&gt;$D$4,0,($D$4-B1452+1)/365),0)</f>
        <v>0</v>
      </c>
      <c r="M1452">
        <f>ROUNDUP(IF(B1452&gt;$D$5,0,($D$5-B1452+1)/365),0)</f>
        <v>1</v>
      </c>
      <c r="N1452" s="28">
        <f>IF(OR(L1452=1,M1452=1),IF(B1452+364&lt;=$D$5,(B1452+364-$D$4+1)/365,IF(B1452&gt;$D$4,($D$5-B1452+1)/365,$D$6/365)),0)</f>
        <v>0.18356164383561643</v>
      </c>
      <c r="O1452" s="28">
        <f>'Data &amp; Parameter'!$E$16*'Data &amp; Parameter'!$E$17*('Data &amp; Parameter'!$E$18+'Data &amp; Parameter'!$E$19)*'Data &amp; Parameter'!$E$20*'Data &amp; Parameter'!$E$37*N1452</f>
        <v>0.63818956679213612</v>
      </c>
      <c r="P1452">
        <f>ROUNDUP(IF(D1452&gt;$D$4,0,($D$4-D1452+1)/365),0)</f>
        <v>0</v>
      </c>
      <c r="Q1452">
        <f>ROUNDUP(IF(D1452&gt;$D$5,0,($D$5-D1452+1)/365),0)</f>
        <v>1</v>
      </c>
      <c r="R1452" s="28">
        <f>IF(OR(P1452=1,Q1452=1),IF(D1452+364&lt;=$D$5,(D1452+364-$D$4+1)/365,IF(D1452&gt;$D$4,($D$5-D1452+1)/365,$D$6/365)),0)</f>
        <v>0.18356164383561643</v>
      </c>
      <c r="S1452" s="28">
        <f>'Data &amp; Parameter'!$E$16*'Data &amp; Parameter'!$E$17*('Data &amp; Parameter'!$E$18+'Data &amp; Parameter'!$E$19)*'Data &amp; Parameter'!$E$20*'Data &amp; Parameter'!$E$37*R1452</f>
        <v>0.63818956679213612</v>
      </c>
      <c r="T1452" s="28">
        <f t="shared" si="22"/>
        <v>1.2763791335842722</v>
      </c>
    </row>
    <row r="1453" spans="1:20" ht="15.75" customHeight="1" x14ac:dyDescent="0.35">
      <c r="A1453">
        <v>1446</v>
      </c>
      <c r="B1453" s="76">
        <v>44235</v>
      </c>
      <c r="C1453" s="1" t="s">
        <v>4658</v>
      </c>
      <c r="D1453" s="76">
        <v>44235</v>
      </c>
      <c r="E1453" s="1" t="s">
        <v>4659</v>
      </c>
      <c r="F1453" s="1" t="s">
        <v>4660</v>
      </c>
      <c r="G1453" s="1" t="s">
        <v>123</v>
      </c>
      <c r="H1453" s="1" t="s">
        <v>124</v>
      </c>
      <c r="I1453" s="1" t="s">
        <v>125</v>
      </c>
      <c r="J1453" s="1" t="s">
        <v>4457</v>
      </c>
      <c r="K1453" s="1" t="s">
        <v>4597</v>
      </c>
      <c r="L1453">
        <f>ROUNDUP(IF(B1453&gt;$D$4,0,($D$4-B1453+1)/365),0)</f>
        <v>0</v>
      </c>
      <c r="M1453">
        <f>ROUNDUP(IF(B1453&gt;$D$5,0,($D$5-B1453+1)/365),0)</f>
        <v>1</v>
      </c>
      <c r="N1453" s="28">
        <f>IF(OR(L1453=1,M1453=1),IF(B1453+364&lt;=$D$5,(B1453+364-$D$4+1)/365,IF(B1453&gt;$D$4,($D$5-B1453+1)/365,$D$6/365)),0)</f>
        <v>0.18356164383561643</v>
      </c>
      <c r="O1453" s="28">
        <f>'Data &amp; Parameter'!$E$16*'Data &amp; Parameter'!$E$17*('Data &amp; Parameter'!$E$18+'Data &amp; Parameter'!$E$19)*'Data &amp; Parameter'!$E$20*'Data &amp; Parameter'!$E$37*N1453</f>
        <v>0.63818956679213612</v>
      </c>
      <c r="P1453">
        <f>ROUNDUP(IF(D1453&gt;$D$4,0,($D$4-D1453+1)/365),0)</f>
        <v>0</v>
      </c>
      <c r="Q1453">
        <f>ROUNDUP(IF(D1453&gt;$D$5,0,($D$5-D1453+1)/365),0)</f>
        <v>1</v>
      </c>
      <c r="R1453" s="28">
        <f>IF(OR(P1453=1,Q1453=1),IF(D1453+364&lt;=$D$5,(D1453+364-$D$4+1)/365,IF(D1453&gt;$D$4,($D$5-D1453+1)/365,$D$6/365)),0)</f>
        <v>0.18356164383561643</v>
      </c>
      <c r="S1453" s="28">
        <f>'Data &amp; Parameter'!$E$16*'Data &amp; Parameter'!$E$17*('Data &amp; Parameter'!$E$18+'Data &amp; Parameter'!$E$19)*'Data &amp; Parameter'!$E$20*'Data &amp; Parameter'!$E$37*R1453</f>
        <v>0.63818956679213612</v>
      </c>
      <c r="T1453" s="28">
        <f t="shared" si="22"/>
        <v>1.2763791335842722</v>
      </c>
    </row>
    <row r="1454" spans="1:20" ht="15.75" customHeight="1" x14ac:dyDescent="0.35">
      <c r="A1454">
        <v>1447</v>
      </c>
      <c r="B1454" s="76">
        <v>44235</v>
      </c>
      <c r="C1454" s="1" t="s">
        <v>4661</v>
      </c>
      <c r="D1454" s="76">
        <v>44235</v>
      </c>
      <c r="E1454" s="1" t="s">
        <v>4662</v>
      </c>
      <c r="F1454" s="1" t="s">
        <v>4663</v>
      </c>
      <c r="G1454" s="1" t="s">
        <v>123</v>
      </c>
      <c r="H1454" s="1" t="s">
        <v>124</v>
      </c>
      <c r="I1454" s="1" t="s">
        <v>125</v>
      </c>
      <c r="J1454" s="1" t="s">
        <v>4613</v>
      </c>
      <c r="K1454" s="1" t="s">
        <v>4664</v>
      </c>
      <c r="L1454">
        <f>ROUNDUP(IF(B1454&gt;$D$4,0,($D$4-B1454+1)/365),0)</f>
        <v>0</v>
      </c>
      <c r="M1454">
        <f>ROUNDUP(IF(B1454&gt;$D$5,0,($D$5-B1454+1)/365),0)</f>
        <v>1</v>
      </c>
      <c r="N1454" s="28">
        <f>IF(OR(L1454=1,M1454=1),IF(B1454+364&lt;=$D$5,(B1454+364-$D$4+1)/365,IF(B1454&gt;$D$4,($D$5-B1454+1)/365,$D$6/365)),0)</f>
        <v>0.18356164383561643</v>
      </c>
      <c r="O1454" s="28">
        <f>'Data &amp; Parameter'!$E$16*'Data &amp; Parameter'!$E$17*('Data &amp; Parameter'!$E$18+'Data &amp; Parameter'!$E$19)*'Data &amp; Parameter'!$E$20*'Data &amp; Parameter'!$E$37*N1454</f>
        <v>0.63818956679213612</v>
      </c>
      <c r="P1454">
        <f>ROUNDUP(IF(D1454&gt;$D$4,0,($D$4-D1454+1)/365),0)</f>
        <v>0</v>
      </c>
      <c r="Q1454">
        <f>ROUNDUP(IF(D1454&gt;$D$5,0,($D$5-D1454+1)/365),0)</f>
        <v>1</v>
      </c>
      <c r="R1454" s="28">
        <f>IF(OR(P1454=1,Q1454=1),IF(D1454+364&lt;=$D$5,(D1454+364-$D$4+1)/365,IF(D1454&gt;$D$4,($D$5-D1454+1)/365,$D$6/365)),0)</f>
        <v>0.18356164383561643</v>
      </c>
      <c r="S1454" s="28">
        <f>'Data &amp; Parameter'!$E$16*'Data &amp; Parameter'!$E$17*('Data &amp; Parameter'!$E$18+'Data &amp; Parameter'!$E$19)*'Data &amp; Parameter'!$E$20*'Data &amp; Parameter'!$E$37*R1454</f>
        <v>0.63818956679213612</v>
      </c>
      <c r="T1454" s="28">
        <f t="shared" si="22"/>
        <v>1.2763791335842722</v>
      </c>
    </row>
    <row r="1455" spans="1:20" ht="15.75" customHeight="1" x14ac:dyDescent="0.35">
      <c r="A1455">
        <v>1448</v>
      </c>
      <c r="B1455" s="76">
        <v>44235</v>
      </c>
      <c r="C1455" s="1" t="s">
        <v>4665</v>
      </c>
      <c r="D1455" s="76">
        <v>44235</v>
      </c>
      <c r="E1455" s="1" t="s">
        <v>4666</v>
      </c>
      <c r="F1455" s="1" t="s">
        <v>4667</v>
      </c>
      <c r="G1455" s="1" t="s">
        <v>123</v>
      </c>
      <c r="H1455" s="1" t="s">
        <v>124</v>
      </c>
      <c r="I1455" s="1" t="s">
        <v>125</v>
      </c>
      <c r="J1455" s="1" t="s">
        <v>3962</v>
      </c>
      <c r="K1455" s="1" t="s">
        <v>4668</v>
      </c>
      <c r="L1455">
        <f>ROUNDUP(IF(B1455&gt;$D$4,0,($D$4-B1455+1)/365),0)</f>
        <v>0</v>
      </c>
      <c r="M1455">
        <f>ROUNDUP(IF(B1455&gt;$D$5,0,($D$5-B1455+1)/365),0)</f>
        <v>1</v>
      </c>
      <c r="N1455" s="28">
        <f>IF(OR(L1455=1,M1455=1),IF(B1455+364&lt;=$D$5,(B1455+364-$D$4+1)/365,IF(B1455&gt;$D$4,($D$5-B1455+1)/365,$D$6/365)),0)</f>
        <v>0.18356164383561643</v>
      </c>
      <c r="O1455" s="28">
        <f>'Data &amp; Parameter'!$E$16*'Data &amp; Parameter'!$E$17*('Data &amp; Parameter'!$E$18+'Data &amp; Parameter'!$E$19)*'Data &amp; Parameter'!$E$20*'Data &amp; Parameter'!$E$37*N1455</f>
        <v>0.63818956679213612</v>
      </c>
      <c r="P1455">
        <f>ROUNDUP(IF(D1455&gt;$D$4,0,($D$4-D1455+1)/365),0)</f>
        <v>0</v>
      </c>
      <c r="Q1455">
        <f>ROUNDUP(IF(D1455&gt;$D$5,0,($D$5-D1455+1)/365),0)</f>
        <v>1</v>
      </c>
      <c r="R1455" s="28">
        <f>IF(OR(P1455=1,Q1455=1),IF(D1455+364&lt;=$D$5,(D1455+364-$D$4+1)/365,IF(D1455&gt;$D$4,($D$5-D1455+1)/365,$D$6/365)),0)</f>
        <v>0.18356164383561643</v>
      </c>
      <c r="S1455" s="28">
        <f>'Data &amp; Parameter'!$E$16*'Data &amp; Parameter'!$E$17*('Data &amp; Parameter'!$E$18+'Data &amp; Parameter'!$E$19)*'Data &amp; Parameter'!$E$20*'Data &amp; Parameter'!$E$37*R1455</f>
        <v>0.63818956679213612</v>
      </c>
      <c r="T1455" s="28">
        <f t="shared" si="22"/>
        <v>1.2763791335842722</v>
      </c>
    </row>
    <row r="1456" spans="1:20" ht="15.75" customHeight="1" x14ac:dyDescent="0.35">
      <c r="A1456">
        <v>1449</v>
      </c>
      <c r="B1456" s="76">
        <v>44235</v>
      </c>
      <c r="C1456" s="1" t="s">
        <v>4669</v>
      </c>
      <c r="D1456" s="76">
        <v>44235</v>
      </c>
      <c r="E1456" s="1" t="s">
        <v>4670</v>
      </c>
      <c r="F1456" s="1" t="s">
        <v>4671</v>
      </c>
      <c r="G1456" s="1" t="s">
        <v>123</v>
      </c>
      <c r="H1456" s="1" t="s">
        <v>124</v>
      </c>
      <c r="I1456" s="1" t="s">
        <v>125</v>
      </c>
      <c r="J1456" s="1" t="s">
        <v>4613</v>
      </c>
      <c r="K1456" s="1" t="s">
        <v>4664</v>
      </c>
      <c r="L1456">
        <f>ROUNDUP(IF(B1456&gt;$D$4,0,($D$4-B1456+1)/365),0)</f>
        <v>0</v>
      </c>
      <c r="M1456">
        <f>ROUNDUP(IF(B1456&gt;$D$5,0,($D$5-B1456+1)/365),0)</f>
        <v>1</v>
      </c>
      <c r="N1456" s="28">
        <f>IF(OR(L1456=1,M1456=1),IF(B1456+364&lt;=$D$5,(B1456+364-$D$4+1)/365,IF(B1456&gt;$D$4,($D$5-B1456+1)/365,$D$6/365)),0)</f>
        <v>0.18356164383561643</v>
      </c>
      <c r="O1456" s="28">
        <f>'Data &amp; Parameter'!$E$16*'Data &amp; Parameter'!$E$17*('Data &amp; Parameter'!$E$18+'Data &amp; Parameter'!$E$19)*'Data &amp; Parameter'!$E$20*'Data &amp; Parameter'!$E$37*N1456</f>
        <v>0.63818956679213612</v>
      </c>
      <c r="P1456">
        <f>ROUNDUP(IF(D1456&gt;$D$4,0,($D$4-D1456+1)/365),0)</f>
        <v>0</v>
      </c>
      <c r="Q1456">
        <f>ROUNDUP(IF(D1456&gt;$D$5,0,($D$5-D1456+1)/365),0)</f>
        <v>1</v>
      </c>
      <c r="R1456" s="28">
        <f>IF(OR(P1456=1,Q1456=1),IF(D1456+364&lt;=$D$5,(D1456+364-$D$4+1)/365,IF(D1456&gt;$D$4,($D$5-D1456+1)/365,$D$6/365)),0)</f>
        <v>0.18356164383561643</v>
      </c>
      <c r="S1456" s="28">
        <f>'Data &amp; Parameter'!$E$16*'Data &amp; Parameter'!$E$17*('Data &amp; Parameter'!$E$18+'Data &amp; Parameter'!$E$19)*'Data &amp; Parameter'!$E$20*'Data &amp; Parameter'!$E$37*R1456</f>
        <v>0.63818956679213612</v>
      </c>
      <c r="T1456" s="28">
        <f t="shared" si="22"/>
        <v>1.2763791335842722</v>
      </c>
    </row>
    <row r="1457" spans="1:20" ht="15.75" customHeight="1" x14ac:dyDescent="0.35">
      <c r="A1457">
        <v>1450</v>
      </c>
      <c r="B1457" s="76">
        <v>44235</v>
      </c>
      <c r="C1457" s="1" t="s">
        <v>4672</v>
      </c>
      <c r="D1457" s="76">
        <v>44235</v>
      </c>
      <c r="E1457" s="1" t="s">
        <v>4673</v>
      </c>
      <c r="F1457" s="1" t="s">
        <v>4674</v>
      </c>
      <c r="G1457" s="1" t="s">
        <v>123</v>
      </c>
      <c r="H1457" s="1" t="s">
        <v>124</v>
      </c>
      <c r="I1457" s="1" t="s">
        <v>125</v>
      </c>
      <c r="J1457" s="1" t="s">
        <v>4613</v>
      </c>
      <c r="K1457" s="1" t="s">
        <v>4668</v>
      </c>
      <c r="L1457">
        <f>ROUNDUP(IF(B1457&gt;$D$4,0,($D$4-B1457+1)/365),0)</f>
        <v>0</v>
      </c>
      <c r="M1457">
        <f>ROUNDUP(IF(B1457&gt;$D$5,0,($D$5-B1457+1)/365),0)</f>
        <v>1</v>
      </c>
      <c r="N1457" s="28">
        <f>IF(OR(L1457=1,M1457=1),IF(B1457+364&lt;=$D$5,(B1457+364-$D$4+1)/365,IF(B1457&gt;$D$4,($D$5-B1457+1)/365,$D$6/365)),0)</f>
        <v>0.18356164383561643</v>
      </c>
      <c r="O1457" s="28">
        <f>'Data &amp; Parameter'!$E$16*'Data &amp; Parameter'!$E$17*('Data &amp; Parameter'!$E$18+'Data &amp; Parameter'!$E$19)*'Data &amp; Parameter'!$E$20*'Data &amp; Parameter'!$E$37*N1457</f>
        <v>0.63818956679213612</v>
      </c>
      <c r="P1457">
        <f>ROUNDUP(IF(D1457&gt;$D$4,0,($D$4-D1457+1)/365),0)</f>
        <v>0</v>
      </c>
      <c r="Q1457">
        <f>ROUNDUP(IF(D1457&gt;$D$5,0,($D$5-D1457+1)/365),0)</f>
        <v>1</v>
      </c>
      <c r="R1457" s="28">
        <f>IF(OR(P1457=1,Q1457=1),IF(D1457+364&lt;=$D$5,(D1457+364-$D$4+1)/365,IF(D1457&gt;$D$4,($D$5-D1457+1)/365,$D$6/365)),0)</f>
        <v>0.18356164383561643</v>
      </c>
      <c r="S1457" s="28">
        <f>'Data &amp; Parameter'!$E$16*'Data &amp; Parameter'!$E$17*('Data &amp; Parameter'!$E$18+'Data &amp; Parameter'!$E$19)*'Data &amp; Parameter'!$E$20*'Data &amp; Parameter'!$E$37*R1457</f>
        <v>0.63818956679213612</v>
      </c>
      <c r="T1457" s="28">
        <f t="shared" si="22"/>
        <v>1.2763791335842722</v>
      </c>
    </row>
    <row r="1458" spans="1:20" ht="15.75" customHeight="1" x14ac:dyDescent="0.35">
      <c r="A1458">
        <v>1451</v>
      </c>
      <c r="B1458" s="76">
        <v>44235</v>
      </c>
      <c r="C1458" s="1" t="s">
        <v>4675</v>
      </c>
      <c r="D1458" s="76">
        <v>44235</v>
      </c>
      <c r="E1458" s="1" t="s">
        <v>4676</v>
      </c>
      <c r="F1458" s="1" t="s">
        <v>4677</v>
      </c>
      <c r="G1458" s="1" t="s">
        <v>123</v>
      </c>
      <c r="H1458" s="1" t="s">
        <v>124</v>
      </c>
      <c r="I1458" s="1" t="s">
        <v>125</v>
      </c>
      <c r="J1458" s="1" t="s">
        <v>4613</v>
      </c>
      <c r="K1458" s="1" t="s">
        <v>4668</v>
      </c>
      <c r="L1458">
        <f>ROUNDUP(IF(B1458&gt;$D$4,0,($D$4-B1458+1)/365),0)</f>
        <v>0</v>
      </c>
      <c r="M1458">
        <f>ROUNDUP(IF(B1458&gt;$D$5,0,($D$5-B1458+1)/365),0)</f>
        <v>1</v>
      </c>
      <c r="N1458" s="28">
        <f>IF(OR(L1458=1,M1458=1),IF(B1458+364&lt;=$D$5,(B1458+364-$D$4+1)/365,IF(B1458&gt;$D$4,($D$5-B1458+1)/365,$D$6/365)),0)</f>
        <v>0.18356164383561643</v>
      </c>
      <c r="O1458" s="28">
        <f>'Data &amp; Parameter'!$E$16*'Data &amp; Parameter'!$E$17*('Data &amp; Parameter'!$E$18+'Data &amp; Parameter'!$E$19)*'Data &amp; Parameter'!$E$20*'Data &amp; Parameter'!$E$37*N1458</f>
        <v>0.63818956679213612</v>
      </c>
      <c r="P1458">
        <f>ROUNDUP(IF(D1458&gt;$D$4,0,($D$4-D1458+1)/365),0)</f>
        <v>0</v>
      </c>
      <c r="Q1458">
        <f>ROUNDUP(IF(D1458&gt;$D$5,0,($D$5-D1458+1)/365),0)</f>
        <v>1</v>
      </c>
      <c r="R1458" s="28">
        <f>IF(OR(P1458=1,Q1458=1),IF(D1458+364&lt;=$D$5,(D1458+364-$D$4+1)/365,IF(D1458&gt;$D$4,($D$5-D1458+1)/365,$D$6/365)),0)</f>
        <v>0.18356164383561643</v>
      </c>
      <c r="S1458" s="28">
        <f>'Data &amp; Parameter'!$E$16*'Data &amp; Parameter'!$E$17*('Data &amp; Parameter'!$E$18+'Data &amp; Parameter'!$E$19)*'Data &amp; Parameter'!$E$20*'Data &amp; Parameter'!$E$37*R1458</f>
        <v>0.63818956679213612</v>
      </c>
      <c r="T1458" s="28">
        <f t="shared" si="22"/>
        <v>1.2763791335842722</v>
      </c>
    </row>
    <row r="1459" spans="1:20" ht="15.75" customHeight="1" x14ac:dyDescent="0.35">
      <c r="A1459">
        <v>1452</v>
      </c>
      <c r="B1459" s="76">
        <v>44235</v>
      </c>
      <c r="C1459" s="1" t="s">
        <v>4678</v>
      </c>
      <c r="D1459" s="76">
        <v>44235</v>
      </c>
      <c r="E1459" s="1" t="s">
        <v>4679</v>
      </c>
      <c r="F1459" s="1" t="s">
        <v>4680</v>
      </c>
      <c r="G1459" s="1" t="s">
        <v>123</v>
      </c>
      <c r="H1459" s="1" t="s">
        <v>124</v>
      </c>
      <c r="I1459" s="1" t="s">
        <v>125</v>
      </c>
      <c r="J1459" s="1" t="s">
        <v>4613</v>
      </c>
      <c r="K1459" s="1" t="s">
        <v>4681</v>
      </c>
      <c r="L1459">
        <f>ROUNDUP(IF(B1459&gt;$D$4,0,($D$4-B1459+1)/365),0)</f>
        <v>0</v>
      </c>
      <c r="M1459">
        <f>ROUNDUP(IF(B1459&gt;$D$5,0,($D$5-B1459+1)/365),0)</f>
        <v>1</v>
      </c>
      <c r="N1459" s="28">
        <f>IF(OR(L1459=1,M1459=1),IF(B1459+364&lt;=$D$5,(B1459+364-$D$4+1)/365,IF(B1459&gt;$D$4,($D$5-B1459+1)/365,$D$6/365)),0)</f>
        <v>0.18356164383561643</v>
      </c>
      <c r="O1459" s="28">
        <f>'Data &amp; Parameter'!$E$16*'Data &amp; Parameter'!$E$17*('Data &amp; Parameter'!$E$18+'Data &amp; Parameter'!$E$19)*'Data &amp; Parameter'!$E$20*'Data &amp; Parameter'!$E$37*N1459</f>
        <v>0.63818956679213612</v>
      </c>
      <c r="P1459">
        <f>ROUNDUP(IF(D1459&gt;$D$4,0,($D$4-D1459+1)/365),0)</f>
        <v>0</v>
      </c>
      <c r="Q1459">
        <f>ROUNDUP(IF(D1459&gt;$D$5,0,($D$5-D1459+1)/365),0)</f>
        <v>1</v>
      </c>
      <c r="R1459" s="28">
        <f>IF(OR(P1459=1,Q1459=1),IF(D1459+364&lt;=$D$5,(D1459+364-$D$4+1)/365,IF(D1459&gt;$D$4,($D$5-D1459+1)/365,$D$6/365)),0)</f>
        <v>0.18356164383561643</v>
      </c>
      <c r="S1459" s="28">
        <f>'Data &amp; Parameter'!$E$16*'Data &amp; Parameter'!$E$17*('Data &amp; Parameter'!$E$18+'Data &amp; Parameter'!$E$19)*'Data &amp; Parameter'!$E$20*'Data &amp; Parameter'!$E$37*R1459</f>
        <v>0.63818956679213612</v>
      </c>
      <c r="T1459" s="28">
        <f t="shared" si="22"/>
        <v>1.2763791335842722</v>
      </c>
    </row>
    <row r="1460" spans="1:20" ht="15.75" customHeight="1" x14ac:dyDescent="0.35">
      <c r="A1460">
        <v>1453</v>
      </c>
      <c r="B1460" s="76">
        <v>44235</v>
      </c>
      <c r="C1460" s="1" t="s">
        <v>4682</v>
      </c>
      <c r="D1460" s="76">
        <v>44235</v>
      </c>
      <c r="E1460" s="1" t="s">
        <v>4683</v>
      </c>
      <c r="F1460" s="1" t="s">
        <v>4684</v>
      </c>
      <c r="G1460" s="1" t="s">
        <v>123</v>
      </c>
      <c r="H1460" s="1" t="s">
        <v>124</v>
      </c>
      <c r="I1460" s="1" t="s">
        <v>125</v>
      </c>
      <c r="J1460" s="1" t="s">
        <v>3962</v>
      </c>
      <c r="K1460" s="1" t="s">
        <v>4668</v>
      </c>
      <c r="L1460">
        <f>ROUNDUP(IF(B1460&gt;$D$4,0,($D$4-B1460+1)/365),0)</f>
        <v>0</v>
      </c>
      <c r="M1460">
        <f>ROUNDUP(IF(B1460&gt;$D$5,0,($D$5-B1460+1)/365),0)</f>
        <v>1</v>
      </c>
      <c r="N1460" s="28">
        <f>IF(OR(L1460=1,M1460=1),IF(B1460+364&lt;=$D$5,(B1460+364-$D$4+1)/365,IF(B1460&gt;$D$4,($D$5-B1460+1)/365,$D$6/365)),0)</f>
        <v>0.18356164383561643</v>
      </c>
      <c r="O1460" s="28">
        <f>'Data &amp; Parameter'!$E$16*'Data &amp; Parameter'!$E$17*('Data &amp; Parameter'!$E$18+'Data &amp; Parameter'!$E$19)*'Data &amp; Parameter'!$E$20*'Data &amp; Parameter'!$E$37*N1460</f>
        <v>0.63818956679213612</v>
      </c>
      <c r="P1460">
        <f>ROUNDUP(IF(D1460&gt;$D$4,0,($D$4-D1460+1)/365),0)</f>
        <v>0</v>
      </c>
      <c r="Q1460">
        <f>ROUNDUP(IF(D1460&gt;$D$5,0,($D$5-D1460+1)/365),0)</f>
        <v>1</v>
      </c>
      <c r="R1460" s="28">
        <f>IF(OR(P1460=1,Q1460=1),IF(D1460+364&lt;=$D$5,(D1460+364-$D$4+1)/365,IF(D1460&gt;$D$4,($D$5-D1460+1)/365,$D$6/365)),0)</f>
        <v>0.18356164383561643</v>
      </c>
      <c r="S1460" s="28">
        <f>'Data &amp; Parameter'!$E$16*'Data &amp; Parameter'!$E$17*('Data &amp; Parameter'!$E$18+'Data &amp; Parameter'!$E$19)*'Data &amp; Parameter'!$E$20*'Data &amp; Parameter'!$E$37*R1460</f>
        <v>0.63818956679213612</v>
      </c>
      <c r="T1460" s="28">
        <f t="shared" si="22"/>
        <v>1.2763791335842722</v>
      </c>
    </row>
    <row r="1461" spans="1:20" ht="15.75" customHeight="1" x14ac:dyDescent="0.35">
      <c r="A1461">
        <v>1454</v>
      </c>
      <c r="B1461" s="76">
        <v>44235</v>
      </c>
      <c r="C1461" s="1" t="s">
        <v>4685</v>
      </c>
      <c r="D1461" s="76">
        <v>44235</v>
      </c>
      <c r="E1461" s="1" t="s">
        <v>4686</v>
      </c>
      <c r="F1461" s="1" t="s">
        <v>4687</v>
      </c>
      <c r="G1461" s="1" t="s">
        <v>123</v>
      </c>
      <c r="H1461" s="1" t="s">
        <v>124</v>
      </c>
      <c r="I1461" s="1" t="s">
        <v>125</v>
      </c>
      <c r="J1461" s="1" t="s">
        <v>3962</v>
      </c>
      <c r="K1461" s="1" t="s">
        <v>4668</v>
      </c>
      <c r="L1461">
        <f>ROUNDUP(IF(B1461&gt;$D$4,0,($D$4-B1461+1)/365),0)</f>
        <v>0</v>
      </c>
      <c r="M1461">
        <f>ROUNDUP(IF(B1461&gt;$D$5,0,($D$5-B1461+1)/365),0)</f>
        <v>1</v>
      </c>
      <c r="N1461" s="28">
        <f>IF(OR(L1461=1,M1461=1),IF(B1461+364&lt;=$D$5,(B1461+364-$D$4+1)/365,IF(B1461&gt;$D$4,($D$5-B1461+1)/365,$D$6/365)),0)</f>
        <v>0.18356164383561643</v>
      </c>
      <c r="O1461" s="28">
        <f>'Data &amp; Parameter'!$E$16*'Data &amp; Parameter'!$E$17*('Data &amp; Parameter'!$E$18+'Data &amp; Parameter'!$E$19)*'Data &amp; Parameter'!$E$20*'Data &amp; Parameter'!$E$37*N1461</f>
        <v>0.63818956679213612</v>
      </c>
      <c r="P1461">
        <f>ROUNDUP(IF(D1461&gt;$D$4,0,($D$4-D1461+1)/365),0)</f>
        <v>0</v>
      </c>
      <c r="Q1461">
        <f>ROUNDUP(IF(D1461&gt;$D$5,0,($D$5-D1461+1)/365),0)</f>
        <v>1</v>
      </c>
      <c r="R1461" s="28">
        <f>IF(OR(P1461=1,Q1461=1),IF(D1461+364&lt;=$D$5,(D1461+364-$D$4+1)/365,IF(D1461&gt;$D$4,($D$5-D1461+1)/365,$D$6/365)),0)</f>
        <v>0.18356164383561643</v>
      </c>
      <c r="S1461" s="28">
        <f>'Data &amp; Parameter'!$E$16*'Data &amp; Parameter'!$E$17*('Data &amp; Parameter'!$E$18+'Data &amp; Parameter'!$E$19)*'Data &amp; Parameter'!$E$20*'Data &amp; Parameter'!$E$37*R1461</f>
        <v>0.63818956679213612</v>
      </c>
      <c r="T1461" s="28">
        <f t="shared" si="22"/>
        <v>1.2763791335842722</v>
      </c>
    </row>
    <row r="1462" spans="1:20" ht="15.75" customHeight="1" x14ac:dyDescent="0.35">
      <c r="A1462">
        <v>1455</v>
      </c>
      <c r="B1462" s="76">
        <v>44235</v>
      </c>
      <c r="C1462" s="1" t="s">
        <v>4688</v>
      </c>
      <c r="D1462" s="76">
        <v>44235</v>
      </c>
      <c r="E1462" s="1" t="s">
        <v>4689</v>
      </c>
      <c r="F1462" s="1" t="s">
        <v>4690</v>
      </c>
      <c r="G1462" s="1" t="s">
        <v>123</v>
      </c>
      <c r="H1462" s="1" t="s">
        <v>124</v>
      </c>
      <c r="I1462" s="1" t="s">
        <v>125</v>
      </c>
      <c r="J1462" s="1" t="s">
        <v>3962</v>
      </c>
      <c r="K1462" s="1" t="s">
        <v>4654</v>
      </c>
      <c r="L1462">
        <f>ROUNDUP(IF(B1462&gt;$D$4,0,($D$4-B1462+1)/365),0)</f>
        <v>0</v>
      </c>
      <c r="M1462">
        <f>ROUNDUP(IF(B1462&gt;$D$5,0,($D$5-B1462+1)/365),0)</f>
        <v>1</v>
      </c>
      <c r="N1462" s="28">
        <f>IF(OR(L1462=1,M1462=1),IF(B1462+364&lt;=$D$5,(B1462+364-$D$4+1)/365,IF(B1462&gt;$D$4,($D$5-B1462+1)/365,$D$6/365)),0)</f>
        <v>0.18356164383561643</v>
      </c>
      <c r="O1462" s="28">
        <f>'Data &amp; Parameter'!$E$16*'Data &amp; Parameter'!$E$17*('Data &amp; Parameter'!$E$18+'Data &amp; Parameter'!$E$19)*'Data &amp; Parameter'!$E$20*'Data &amp; Parameter'!$E$37*N1462</f>
        <v>0.63818956679213612</v>
      </c>
      <c r="P1462">
        <f>ROUNDUP(IF(D1462&gt;$D$4,0,($D$4-D1462+1)/365),0)</f>
        <v>0</v>
      </c>
      <c r="Q1462">
        <f>ROUNDUP(IF(D1462&gt;$D$5,0,($D$5-D1462+1)/365),0)</f>
        <v>1</v>
      </c>
      <c r="R1462" s="28">
        <f>IF(OR(P1462=1,Q1462=1),IF(D1462+364&lt;=$D$5,(D1462+364-$D$4+1)/365,IF(D1462&gt;$D$4,($D$5-D1462+1)/365,$D$6/365)),0)</f>
        <v>0.18356164383561643</v>
      </c>
      <c r="S1462" s="28">
        <f>'Data &amp; Parameter'!$E$16*'Data &amp; Parameter'!$E$17*('Data &amp; Parameter'!$E$18+'Data &amp; Parameter'!$E$19)*'Data &amp; Parameter'!$E$20*'Data &amp; Parameter'!$E$37*R1462</f>
        <v>0.63818956679213612</v>
      </c>
      <c r="T1462" s="28">
        <f t="shared" si="22"/>
        <v>1.2763791335842722</v>
      </c>
    </row>
    <row r="1463" spans="1:20" ht="15.75" customHeight="1" x14ac:dyDescent="0.35">
      <c r="A1463">
        <v>1456</v>
      </c>
      <c r="B1463" s="76">
        <v>44235</v>
      </c>
      <c r="C1463" s="1" t="s">
        <v>4691</v>
      </c>
      <c r="D1463" s="76">
        <v>44235</v>
      </c>
      <c r="E1463" s="1" t="s">
        <v>4692</v>
      </c>
      <c r="F1463" s="1" t="s">
        <v>4693</v>
      </c>
      <c r="G1463" s="1" t="s">
        <v>123</v>
      </c>
      <c r="H1463" s="1" t="s">
        <v>124</v>
      </c>
      <c r="I1463" s="1" t="s">
        <v>125</v>
      </c>
      <c r="J1463" s="1" t="s">
        <v>3962</v>
      </c>
      <c r="K1463" s="1" t="s">
        <v>4668</v>
      </c>
      <c r="L1463">
        <f>ROUNDUP(IF(B1463&gt;$D$4,0,($D$4-B1463+1)/365),0)</f>
        <v>0</v>
      </c>
      <c r="M1463">
        <f>ROUNDUP(IF(B1463&gt;$D$5,0,($D$5-B1463+1)/365),0)</f>
        <v>1</v>
      </c>
      <c r="N1463" s="28">
        <f>IF(OR(L1463=1,M1463=1),IF(B1463+364&lt;=$D$5,(B1463+364-$D$4+1)/365,IF(B1463&gt;$D$4,($D$5-B1463+1)/365,$D$6/365)),0)</f>
        <v>0.18356164383561643</v>
      </c>
      <c r="O1463" s="28">
        <f>'Data &amp; Parameter'!$E$16*'Data &amp; Parameter'!$E$17*('Data &amp; Parameter'!$E$18+'Data &amp; Parameter'!$E$19)*'Data &amp; Parameter'!$E$20*'Data &amp; Parameter'!$E$37*N1463</f>
        <v>0.63818956679213612</v>
      </c>
      <c r="P1463">
        <f>ROUNDUP(IF(D1463&gt;$D$4,0,($D$4-D1463+1)/365),0)</f>
        <v>0</v>
      </c>
      <c r="Q1463">
        <f>ROUNDUP(IF(D1463&gt;$D$5,0,($D$5-D1463+1)/365),0)</f>
        <v>1</v>
      </c>
      <c r="R1463" s="28">
        <f>IF(OR(P1463=1,Q1463=1),IF(D1463+364&lt;=$D$5,(D1463+364-$D$4+1)/365,IF(D1463&gt;$D$4,($D$5-D1463+1)/365,$D$6/365)),0)</f>
        <v>0.18356164383561643</v>
      </c>
      <c r="S1463" s="28">
        <f>'Data &amp; Parameter'!$E$16*'Data &amp; Parameter'!$E$17*('Data &amp; Parameter'!$E$18+'Data &amp; Parameter'!$E$19)*'Data &amp; Parameter'!$E$20*'Data &amp; Parameter'!$E$37*R1463</f>
        <v>0.63818956679213612</v>
      </c>
      <c r="T1463" s="28">
        <f t="shared" si="22"/>
        <v>1.2763791335842722</v>
      </c>
    </row>
    <row r="1464" spans="1:20" ht="15.75" customHeight="1" x14ac:dyDescent="0.35">
      <c r="A1464">
        <v>1457</v>
      </c>
      <c r="B1464" s="76">
        <v>44235</v>
      </c>
      <c r="C1464" s="1" t="s">
        <v>4694</v>
      </c>
      <c r="D1464" s="76">
        <v>44235</v>
      </c>
      <c r="E1464" s="1" t="s">
        <v>4695</v>
      </c>
      <c r="F1464" s="1" t="s">
        <v>4696</v>
      </c>
      <c r="G1464" s="1" t="s">
        <v>123</v>
      </c>
      <c r="H1464" s="1" t="s">
        <v>124</v>
      </c>
      <c r="I1464" s="1" t="s">
        <v>125</v>
      </c>
      <c r="J1464" s="1" t="s">
        <v>3962</v>
      </c>
      <c r="K1464" s="1" t="s">
        <v>4343</v>
      </c>
      <c r="L1464">
        <f>ROUNDUP(IF(B1464&gt;$D$4,0,($D$4-B1464+1)/365),0)</f>
        <v>0</v>
      </c>
      <c r="M1464">
        <f>ROUNDUP(IF(B1464&gt;$D$5,0,($D$5-B1464+1)/365),0)</f>
        <v>1</v>
      </c>
      <c r="N1464" s="28">
        <f>IF(OR(L1464=1,M1464=1),IF(B1464+364&lt;=$D$5,(B1464+364-$D$4+1)/365,IF(B1464&gt;$D$4,($D$5-B1464+1)/365,$D$6/365)),0)</f>
        <v>0.18356164383561643</v>
      </c>
      <c r="O1464" s="28">
        <f>'Data &amp; Parameter'!$E$16*'Data &amp; Parameter'!$E$17*('Data &amp; Parameter'!$E$18+'Data &amp; Parameter'!$E$19)*'Data &amp; Parameter'!$E$20*'Data &amp; Parameter'!$E$37*N1464</f>
        <v>0.63818956679213612</v>
      </c>
      <c r="P1464">
        <f>ROUNDUP(IF(D1464&gt;$D$4,0,($D$4-D1464+1)/365),0)</f>
        <v>0</v>
      </c>
      <c r="Q1464">
        <f>ROUNDUP(IF(D1464&gt;$D$5,0,($D$5-D1464+1)/365),0)</f>
        <v>1</v>
      </c>
      <c r="R1464" s="28">
        <f>IF(OR(P1464=1,Q1464=1),IF(D1464+364&lt;=$D$5,(D1464+364-$D$4+1)/365,IF(D1464&gt;$D$4,($D$5-D1464+1)/365,$D$6/365)),0)</f>
        <v>0.18356164383561643</v>
      </c>
      <c r="S1464" s="28">
        <f>'Data &amp; Parameter'!$E$16*'Data &amp; Parameter'!$E$17*('Data &amp; Parameter'!$E$18+'Data &amp; Parameter'!$E$19)*'Data &amp; Parameter'!$E$20*'Data &amp; Parameter'!$E$37*R1464</f>
        <v>0.63818956679213612</v>
      </c>
      <c r="T1464" s="28">
        <f t="shared" si="22"/>
        <v>1.2763791335842722</v>
      </c>
    </row>
    <row r="1465" spans="1:20" ht="15.75" customHeight="1" x14ac:dyDescent="0.35">
      <c r="A1465">
        <v>1458</v>
      </c>
      <c r="B1465" s="76">
        <v>44235</v>
      </c>
      <c r="C1465" s="1" t="s">
        <v>4697</v>
      </c>
      <c r="D1465" s="76">
        <v>44235</v>
      </c>
      <c r="E1465" s="1" t="s">
        <v>4698</v>
      </c>
      <c r="F1465" s="1" t="s">
        <v>4699</v>
      </c>
      <c r="G1465" s="1" t="s">
        <v>123</v>
      </c>
      <c r="H1465" s="1" t="s">
        <v>124</v>
      </c>
      <c r="I1465" s="1" t="s">
        <v>125</v>
      </c>
      <c r="J1465" s="1" t="s">
        <v>3962</v>
      </c>
      <c r="K1465" s="1" t="s">
        <v>4343</v>
      </c>
      <c r="L1465">
        <f>ROUNDUP(IF(B1465&gt;$D$4,0,($D$4-B1465+1)/365),0)</f>
        <v>0</v>
      </c>
      <c r="M1465">
        <f>ROUNDUP(IF(B1465&gt;$D$5,0,($D$5-B1465+1)/365),0)</f>
        <v>1</v>
      </c>
      <c r="N1465" s="28">
        <f>IF(OR(L1465=1,M1465=1),IF(B1465+364&lt;=$D$5,(B1465+364-$D$4+1)/365,IF(B1465&gt;$D$4,($D$5-B1465+1)/365,$D$6/365)),0)</f>
        <v>0.18356164383561643</v>
      </c>
      <c r="O1465" s="28">
        <f>'Data &amp; Parameter'!$E$16*'Data &amp; Parameter'!$E$17*('Data &amp; Parameter'!$E$18+'Data &amp; Parameter'!$E$19)*'Data &amp; Parameter'!$E$20*'Data &amp; Parameter'!$E$37*N1465</f>
        <v>0.63818956679213612</v>
      </c>
      <c r="P1465">
        <f>ROUNDUP(IF(D1465&gt;$D$4,0,($D$4-D1465+1)/365),0)</f>
        <v>0</v>
      </c>
      <c r="Q1465">
        <f>ROUNDUP(IF(D1465&gt;$D$5,0,($D$5-D1465+1)/365),0)</f>
        <v>1</v>
      </c>
      <c r="R1465" s="28">
        <f>IF(OR(P1465=1,Q1465=1),IF(D1465+364&lt;=$D$5,(D1465+364-$D$4+1)/365,IF(D1465&gt;$D$4,($D$5-D1465+1)/365,$D$6/365)),0)</f>
        <v>0.18356164383561643</v>
      </c>
      <c r="S1465" s="28">
        <f>'Data &amp; Parameter'!$E$16*'Data &amp; Parameter'!$E$17*('Data &amp; Parameter'!$E$18+'Data &amp; Parameter'!$E$19)*'Data &amp; Parameter'!$E$20*'Data &amp; Parameter'!$E$37*R1465</f>
        <v>0.63818956679213612</v>
      </c>
      <c r="T1465" s="28">
        <f t="shared" si="22"/>
        <v>1.2763791335842722</v>
      </c>
    </row>
    <row r="1466" spans="1:20" ht="15.75" customHeight="1" x14ac:dyDescent="0.35">
      <c r="A1466">
        <v>1459</v>
      </c>
      <c r="B1466" s="76">
        <v>44235</v>
      </c>
      <c r="C1466" s="1" t="s">
        <v>4700</v>
      </c>
      <c r="D1466" s="76">
        <v>44235</v>
      </c>
      <c r="E1466" s="1" t="s">
        <v>4701</v>
      </c>
      <c r="F1466" s="1" t="s">
        <v>4702</v>
      </c>
      <c r="G1466" s="1" t="s">
        <v>123</v>
      </c>
      <c r="H1466" s="1" t="s">
        <v>124</v>
      </c>
      <c r="I1466" s="1" t="s">
        <v>125</v>
      </c>
      <c r="J1466" s="1" t="s">
        <v>4613</v>
      </c>
      <c r="K1466" s="1" t="s">
        <v>4343</v>
      </c>
      <c r="L1466">
        <f>ROUNDUP(IF(B1466&gt;$D$4,0,($D$4-B1466+1)/365),0)</f>
        <v>0</v>
      </c>
      <c r="M1466">
        <f>ROUNDUP(IF(B1466&gt;$D$5,0,($D$5-B1466+1)/365),0)</f>
        <v>1</v>
      </c>
      <c r="N1466" s="28">
        <f>IF(OR(L1466=1,M1466=1),IF(B1466+364&lt;=$D$5,(B1466+364-$D$4+1)/365,IF(B1466&gt;$D$4,($D$5-B1466+1)/365,$D$6/365)),0)</f>
        <v>0.18356164383561643</v>
      </c>
      <c r="O1466" s="28">
        <f>'Data &amp; Parameter'!$E$16*'Data &amp; Parameter'!$E$17*('Data &amp; Parameter'!$E$18+'Data &amp; Parameter'!$E$19)*'Data &amp; Parameter'!$E$20*'Data &amp; Parameter'!$E$37*N1466</f>
        <v>0.63818956679213612</v>
      </c>
      <c r="P1466">
        <f>ROUNDUP(IF(D1466&gt;$D$4,0,($D$4-D1466+1)/365),0)</f>
        <v>0</v>
      </c>
      <c r="Q1466">
        <f>ROUNDUP(IF(D1466&gt;$D$5,0,($D$5-D1466+1)/365),0)</f>
        <v>1</v>
      </c>
      <c r="R1466" s="28">
        <f>IF(OR(P1466=1,Q1466=1),IF(D1466+364&lt;=$D$5,(D1466+364-$D$4+1)/365,IF(D1466&gt;$D$4,($D$5-D1466+1)/365,$D$6/365)),0)</f>
        <v>0.18356164383561643</v>
      </c>
      <c r="S1466" s="28">
        <f>'Data &amp; Parameter'!$E$16*'Data &amp; Parameter'!$E$17*('Data &amp; Parameter'!$E$18+'Data &amp; Parameter'!$E$19)*'Data &amp; Parameter'!$E$20*'Data &amp; Parameter'!$E$37*R1466</f>
        <v>0.63818956679213612</v>
      </c>
      <c r="T1466" s="28">
        <f t="shared" si="22"/>
        <v>1.2763791335842722</v>
      </c>
    </row>
    <row r="1467" spans="1:20" ht="15.75" customHeight="1" x14ac:dyDescent="0.35">
      <c r="A1467">
        <v>1460</v>
      </c>
      <c r="B1467" s="76">
        <v>44235</v>
      </c>
      <c r="C1467" s="1" t="s">
        <v>4703</v>
      </c>
      <c r="D1467" s="76">
        <v>44235</v>
      </c>
      <c r="E1467" s="1" t="s">
        <v>4704</v>
      </c>
      <c r="F1467" s="1" t="s">
        <v>4705</v>
      </c>
      <c r="G1467" s="1" t="s">
        <v>123</v>
      </c>
      <c r="H1467" s="1" t="s">
        <v>124</v>
      </c>
      <c r="I1467" s="1" t="s">
        <v>125</v>
      </c>
      <c r="J1467" s="1" t="s">
        <v>3962</v>
      </c>
      <c r="K1467" s="1" t="s">
        <v>4343</v>
      </c>
      <c r="L1467">
        <f>ROUNDUP(IF(B1467&gt;$D$4,0,($D$4-B1467+1)/365),0)</f>
        <v>0</v>
      </c>
      <c r="M1467">
        <f>ROUNDUP(IF(B1467&gt;$D$5,0,($D$5-B1467+1)/365),0)</f>
        <v>1</v>
      </c>
      <c r="N1467" s="28">
        <f>IF(OR(L1467=1,M1467=1),IF(B1467+364&lt;=$D$5,(B1467+364-$D$4+1)/365,IF(B1467&gt;$D$4,($D$5-B1467+1)/365,$D$6/365)),0)</f>
        <v>0.18356164383561643</v>
      </c>
      <c r="O1467" s="28">
        <f>'Data &amp; Parameter'!$E$16*'Data &amp; Parameter'!$E$17*('Data &amp; Parameter'!$E$18+'Data &amp; Parameter'!$E$19)*'Data &amp; Parameter'!$E$20*'Data &amp; Parameter'!$E$37*N1467</f>
        <v>0.63818956679213612</v>
      </c>
      <c r="P1467">
        <f>ROUNDUP(IF(D1467&gt;$D$4,0,($D$4-D1467+1)/365),0)</f>
        <v>0</v>
      </c>
      <c r="Q1467">
        <f>ROUNDUP(IF(D1467&gt;$D$5,0,($D$5-D1467+1)/365),0)</f>
        <v>1</v>
      </c>
      <c r="R1467" s="28">
        <f>IF(OR(P1467=1,Q1467=1),IF(D1467+364&lt;=$D$5,(D1467+364-$D$4+1)/365,IF(D1467&gt;$D$4,($D$5-D1467+1)/365,$D$6/365)),0)</f>
        <v>0.18356164383561643</v>
      </c>
      <c r="S1467" s="28">
        <f>'Data &amp; Parameter'!$E$16*'Data &amp; Parameter'!$E$17*('Data &amp; Parameter'!$E$18+'Data &amp; Parameter'!$E$19)*'Data &amp; Parameter'!$E$20*'Data &amp; Parameter'!$E$37*R1467</f>
        <v>0.63818956679213612</v>
      </c>
      <c r="T1467" s="28">
        <f t="shared" si="22"/>
        <v>1.2763791335842722</v>
      </c>
    </row>
    <row r="1468" spans="1:20" ht="15.75" customHeight="1" x14ac:dyDescent="0.35">
      <c r="A1468">
        <v>1461</v>
      </c>
      <c r="B1468" s="76">
        <v>44235</v>
      </c>
      <c r="C1468" s="1" t="s">
        <v>4706</v>
      </c>
      <c r="D1468" s="76">
        <v>44235</v>
      </c>
      <c r="E1468" s="1" t="s">
        <v>4707</v>
      </c>
      <c r="F1468" s="1" t="s">
        <v>4708</v>
      </c>
      <c r="G1468" s="1" t="s">
        <v>123</v>
      </c>
      <c r="H1468" s="1" t="s">
        <v>124</v>
      </c>
      <c r="I1468" s="1" t="s">
        <v>125</v>
      </c>
      <c r="J1468" s="1" t="s">
        <v>3962</v>
      </c>
      <c r="K1468" s="1" t="s">
        <v>4343</v>
      </c>
      <c r="L1468">
        <f>ROUNDUP(IF(B1468&gt;$D$4,0,($D$4-B1468+1)/365),0)</f>
        <v>0</v>
      </c>
      <c r="M1468">
        <f>ROUNDUP(IF(B1468&gt;$D$5,0,($D$5-B1468+1)/365),0)</f>
        <v>1</v>
      </c>
      <c r="N1468" s="28">
        <f>IF(OR(L1468=1,M1468=1),IF(B1468+364&lt;=$D$5,(B1468+364-$D$4+1)/365,IF(B1468&gt;$D$4,($D$5-B1468+1)/365,$D$6/365)),0)</f>
        <v>0.18356164383561643</v>
      </c>
      <c r="O1468" s="28">
        <f>'Data &amp; Parameter'!$E$16*'Data &amp; Parameter'!$E$17*('Data &amp; Parameter'!$E$18+'Data &amp; Parameter'!$E$19)*'Data &amp; Parameter'!$E$20*'Data &amp; Parameter'!$E$37*N1468</f>
        <v>0.63818956679213612</v>
      </c>
      <c r="P1468">
        <f>ROUNDUP(IF(D1468&gt;$D$4,0,($D$4-D1468+1)/365),0)</f>
        <v>0</v>
      </c>
      <c r="Q1468">
        <f>ROUNDUP(IF(D1468&gt;$D$5,0,($D$5-D1468+1)/365),0)</f>
        <v>1</v>
      </c>
      <c r="R1468" s="28">
        <f>IF(OR(P1468=1,Q1468=1),IF(D1468+364&lt;=$D$5,(D1468+364-$D$4+1)/365,IF(D1468&gt;$D$4,($D$5-D1468+1)/365,$D$6/365)),0)</f>
        <v>0.18356164383561643</v>
      </c>
      <c r="S1468" s="28">
        <f>'Data &amp; Parameter'!$E$16*'Data &amp; Parameter'!$E$17*('Data &amp; Parameter'!$E$18+'Data &amp; Parameter'!$E$19)*'Data &amp; Parameter'!$E$20*'Data &amp; Parameter'!$E$37*R1468</f>
        <v>0.63818956679213612</v>
      </c>
      <c r="T1468" s="28">
        <f t="shared" si="22"/>
        <v>1.2763791335842722</v>
      </c>
    </row>
    <row r="1469" spans="1:20" ht="15.75" customHeight="1" x14ac:dyDescent="0.35">
      <c r="A1469">
        <v>1462</v>
      </c>
      <c r="B1469" s="76">
        <v>44235</v>
      </c>
      <c r="C1469" s="1" t="s">
        <v>4709</v>
      </c>
      <c r="D1469" s="76">
        <v>44235</v>
      </c>
      <c r="E1469" s="1" t="s">
        <v>4710</v>
      </c>
      <c r="F1469" s="1" t="s">
        <v>4711</v>
      </c>
      <c r="G1469" s="1" t="s">
        <v>123</v>
      </c>
      <c r="H1469" s="1" t="s">
        <v>124</v>
      </c>
      <c r="I1469" s="1" t="s">
        <v>125</v>
      </c>
      <c r="J1469" s="1" t="s">
        <v>4613</v>
      </c>
      <c r="K1469" s="1" t="s">
        <v>4712</v>
      </c>
      <c r="L1469">
        <f>ROUNDUP(IF(B1469&gt;$D$4,0,($D$4-B1469+1)/365),0)</f>
        <v>0</v>
      </c>
      <c r="M1469">
        <f>ROUNDUP(IF(B1469&gt;$D$5,0,($D$5-B1469+1)/365),0)</f>
        <v>1</v>
      </c>
      <c r="N1469" s="28">
        <f>IF(OR(L1469=1,M1469=1),IF(B1469+364&lt;=$D$5,(B1469+364-$D$4+1)/365,IF(B1469&gt;$D$4,($D$5-B1469+1)/365,$D$6/365)),0)</f>
        <v>0.18356164383561643</v>
      </c>
      <c r="O1469" s="28">
        <f>'Data &amp; Parameter'!$E$16*'Data &amp; Parameter'!$E$17*('Data &amp; Parameter'!$E$18+'Data &amp; Parameter'!$E$19)*'Data &amp; Parameter'!$E$20*'Data &amp; Parameter'!$E$37*N1469</f>
        <v>0.63818956679213612</v>
      </c>
      <c r="P1469">
        <f>ROUNDUP(IF(D1469&gt;$D$4,0,($D$4-D1469+1)/365),0)</f>
        <v>0</v>
      </c>
      <c r="Q1469">
        <f>ROUNDUP(IF(D1469&gt;$D$5,0,($D$5-D1469+1)/365),0)</f>
        <v>1</v>
      </c>
      <c r="R1469" s="28">
        <f>IF(OR(P1469=1,Q1469=1),IF(D1469+364&lt;=$D$5,(D1469+364-$D$4+1)/365,IF(D1469&gt;$D$4,($D$5-D1469+1)/365,$D$6/365)),0)</f>
        <v>0.18356164383561643</v>
      </c>
      <c r="S1469" s="28">
        <f>'Data &amp; Parameter'!$E$16*'Data &amp; Parameter'!$E$17*('Data &amp; Parameter'!$E$18+'Data &amp; Parameter'!$E$19)*'Data &amp; Parameter'!$E$20*'Data &amp; Parameter'!$E$37*R1469</f>
        <v>0.63818956679213612</v>
      </c>
      <c r="T1469" s="28">
        <f t="shared" si="22"/>
        <v>1.2763791335842722</v>
      </c>
    </row>
    <row r="1470" spans="1:20" ht="15.75" customHeight="1" x14ac:dyDescent="0.35">
      <c r="A1470">
        <v>1463</v>
      </c>
      <c r="B1470" s="76">
        <v>44235</v>
      </c>
      <c r="C1470" s="1" t="s">
        <v>4713</v>
      </c>
      <c r="D1470" s="76">
        <v>44235</v>
      </c>
      <c r="E1470" s="1" t="s">
        <v>4714</v>
      </c>
      <c r="F1470" s="1" t="s">
        <v>4715</v>
      </c>
      <c r="G1470" s="1" t="s">
        <v>123</v>
      </c>
      <c r="H1470" s="1" t="s">
        <v>124</v>
      </c>
      <c r="I1470" s="1" t="s">
        <v>125</v>
      </c>
      <c r="J1470" s="1" t="s">
        <v>4613</v>
      </c>
      <c r="K1470" s="1" t="s">
        <v>4357</v>
      </c>
      <c r="L1470">
        <f>ROUNDUP(IF(B1470&gt;$D$4,0,($D$4-B1470+1)/365),0)</f>
        <v>0</v>
      </c>
      <c r="M1470">
        <f>ROUNDUP(IF(B1470&gt;$D$5,0,($D$5-B1470+1)/365),0)</f>
        <v>1</v>
      </c>
      <c r="N1470" s="28">
        <f>IF(OR(L1470=1,M1470=1),IF(B1470+364&lt;=$D$5,(B1470+364-$D$4+1)/365,IF(B1470&gt;$D$4,($D$5-B1470+1)/365,$D$6/365)),0)</f>
        <v>0.18356164383561643</v>
      </c>
      <c r="O1470" s="28">
        <f>'Data &amp; Parameter'!$E$16*'Data &amp; Parameter'!$E$17*('Data &amp; Parameter'!$E$18+'Data &amp; Parameter'!$E$19)*'Data &amp; Parameter'!$E$20*'Data &amp; Parameter'!$E$37*N1470</f>
        <v>0.63818956679213612</v>
      </c>
      <c r="P1470">
        <f>ROUNDUP(IF(D1470&gt;$D$4,0,($D$4-D1470+1)/365),0)</f>
        <v>0</v>
      </c>
      <c r="Q1470">
        <f>ROUNDUP(IF(D1470&gt;$D$5,0,($D$5-D1470+1)/365),0)</f>
        <v>1</v>
      </c>
      <c r="R1470" s="28">
        <f>IF(OR(P1470=1,Q1470=1),IF(D1470+364&lt;=$D$5,(D1470+364-$D$4+1)/365,IF(D1470&gt;$D$4,($D$5-D1470+1)/365,$D$6/365)),0)</f>
        <v>0.18356164383561643</v>
      </c>
      <c r="S1470" s="28">
        <f>'Data &amp; Parameter'!$E$16*'Data &amp; Parameter'!$E$17*('Data &amp; Parameter'!$E$18+'Data &amp; Parameter'!$E$19)*'Data &amp; Parameter'!$E$20*'Data &amp; Parameter'!$E$37*R1470</f>
        <v>0.63818956679213612</v>
      </c>
      <c r="T1470" s="28">
        <f t="shared" si="22"/>
        <v>1.2763791335842722</v>
      </c>
    </row>
    <row r="1471" spans="1:20" ht="15.75" customHeight="1" x14ac:dyDescent="0.35">
      <c r="A1471">
        <v>1464</v>
      </c>
      <c r="B1471" s="76">
        <v>44235</v>
      </c>
      <c r="C1471" s="1" t="s">
        <v>4716</v>
      </c>
      <c r="D1471" s="76">
        <v>44235</v>
      </c>
      <c r="E1471" s="1" t="s">
        <v>4717</v>
      </c>
      <c r="F1471" s="1" t="s">
        <v>4718</v>
      </c>
      <c r="G1471" s="1" t="s">
        <v>123</v>
      </c>
      <c r="H1471" s="1" t="s">
        <v>124</v>
      </c>
      <c r="I1471" s="1" t="s">
        <v>125</v>
      </c>
      <c r="J1471" s="1" t="s">
        <v>3962</v>
      </c>
      <c r="K1471" s="1" t="s">
        <v>4357</v>
      </c>
      <c r="L1471">
        <f>ROUNDUP(IF(B1471&gt;$D$4,0,($D$4-B1471+1)/365),0)</f>
        <v>0</v>
      </c>
      <c r="M1471">
        <f>ROUNDUP(IF(B1471&gt;$D$5,0,($D$5-B1471+1)/365),0)</f>
        <v>1</v>
      </c>
      <c r="N1471" s="28">
        <f>IF(OR(L1471=1,M1471=1),IF(B1471+364&lt;=$D$5,(B1471+364-$D$4+1)/365,IF(B1471&gt;$D$4,($D$5-B1471+1)/365,$D$6/365)),0)</f>
        <v>0.18356164383561643</v>
      </c>
      <c r="O1471" s="28">
        <f>'Data &amp; Parameter'!$E$16*'Data &amp; Parameter'!$E$17*('Data &amp; Parameter'!$E$18+'Data &amp; Parameter'!$E$19)*'Data &amp; Parameter'!$E$20*'Data &amp; Parameter'!$E$37*N1471</f>
        <v>0.63818956679213612</v>
      </c>
      <c r="P1471">
        <f>ROUNDUP(IF(D1471&gt;$D$4,0,($D$4-D1471+1)/365),0)</f>
        <v>0</v>
      </c>
      <c r="Q1471">
        <f>ROUNDUP(IF(D1471&gt;$D$5,0,($D$5-D1471+1)/365),0)</f>
        <v>1</v>
      </c>
      <c r="R1471" s="28">
        <f>IF(OR(P1471=1,Q1471=1),IF(D1471+364&lt;=$D$5,(D1471+364-$D$4+1)/365,IF(D1471&gt;$D$4,($D$5-D1471+1)/365,$D$6/365)),0)</f>
        <v>0.18356164383561643</v>
      </c>
      <c r="S1471" s="28">
        <f>'Data &amp; Parameter'!$E$16*'Data &amp; Parameter'!$E$17*('Data &amp; Parameter'!$E$18+'Data &amp; Parameter'!$E$19)*'Data &amp; Parameter'!$E$20*'Data &amp; Parameter'!$E$37*R1471</f>
        <v>0.63818956679213612</v>
      </c>
      <c r="T1471" s="28">
        <f t="shared" si="22"/>
        <v>1.2763791335842722</v>
      </c>
    </row>
    <row r="1472" spans="1:20" ht="15.75" customHeight="1" x14ac:dyDescent="0.35">
      <c r="A1472">
        <v>1465</v>
      </c>
      <c r="B1472" s="76">
        <v>44235</v>
      </c>
      <c r="C1472" s="1" t="s">
        <v>4719</v>
      </c>
      <c r="D1472" s="76">
        <v>44235</v>
      </c>
      <c r="E1472" s="1" t="s">
        <v>4720</v>
      </c>
      <c r="F1472" s="1" t="s">
        <v>4721</v>
      </c>
      <c r="G1472" s="1" t="s">
        <v>123</v>
      </c>
      <c r="H1472" s="1" t="s">
        <v>124</v>
      </c>
      <c r="I1472" s="1" t="s">
        <v>125</v>
      </c>
      <c r="J1472" s="1" t="s">
        <v>4722</v>
      </c>
      <c r="K1472" s="1" t="s">
        <v>4614</v>
      </c>
      <c r="L1472">
        <f>ROUNDUP(IF(B1472&gt;$D$4,0,($D$4-B1472+1)/365),0)</f>
        <v>0</v>
      </c>
      <c r="M1472">
        <f>ROUNDUP(IF(B1472&gt;$D$5,0,($D$5-B1472+1)/365),0)</f>
        <v>1</v>
      </c>
      <c r="N1472" s="28">
        <f>IF(OR(L1472=1,M1472=1),IF(B1472+364&lt;=$D$5,(B1472+364-$D$4+1)/365,IF(B1472&gt;$D$4,($D$5-B1472+1)/365,$D$6/365)),0)</f>
        <v>0.18356164383561643</v>
      </c>
      <c r="O1472" s="28">
        <f>'Data &amp; Parameter'!$E$16*'Data &amp; Parameter'!$E$17*('Data &amp; Parameter'!$E$18+'Data &amp; Parameter'!$E$19)*'Data &amp; Parameter'!$E$20*'Data &amp; Parameter'!$E$37*N1472</f>
        <v>0.63818956679213612</v>
      </c>
      <c r="P1472">
        <f>ROUNDUP(IF(D1472&gt;$D$4,0,($D$4-D1472+1)/365),0)</f>
        <v>0</v>
      </c>
      <c r="Q1472">
        <f>ROUNDUP(IF(D1472&gt;$D$5,0,($D$5-D1472+1)/365),0)</f>
        <v>1</v>
      </c>
      <c r="R1472" s="28">
        <f>IF(OR(P1472=1,Q1472=1),IF(D1472+364&lt;=$D$5,(D1472+364-$D$4+1)/365,IF(D1472&gt;$D$4,($D$5-D1472+1)/365,$D$6/365)),0)</f>
        <v>0.18356164383561643</v>
      </c>
      <c r="S1472" s="28">
        <f>'Data &amp; Parameter'!$E$16*'Data &amp; Parameter'!$E$17*('Data &amp; Parameter'!$E$18+'Data &amp; Parameter'!$E$19)*'Data &amp; Parameter'!$E$20*'Data &amp; Parameter'!$E$37*R1472</f>
        <v>0.63818956679213612</v>
      </c>
      <c r="T1472" s="28">
        <f t="shared" si="22"/>
        <v>1.2763791335842722</v>
      </c>
    </row>
    <row r="1473" spans="1:20" ht="15.75" customHeight="1" x14ac:dyDescent="0.35">
      <c r="A1473">
        <v>1466</v>
      </c>
      <c r="B1473" s="76">
        <v>44235</v>
      </c>
      <c r="C1473" s="1" t="s">
        <v>4723</v>
      </c>
      <c r="D1473" s="76">
        <v>44235</v>
      </c>
      <c r="E1473" s="1" t="s">
        <v>4724</v>
      </c>
      <c r="F1473" s="1" t="s">
        <v>4725</v>
      </c>
      <c r="G1473" s="1" t="s">
        <v>123</v>
      </c>
      <c r="H1473" s="1" t="s">
        <v>124</v>
      </c>
      <c r="I1473" s="1" t="s">
        <v>125</v>
      </c>
      <c r="J1473" s="1" t="s">
        <v>4613</v>
      </c>
      <c r="K1473" s="1" t="s">
        <v>4614</v>
      </c>
      <c r="L1473">
        <f>ROUNDUP(IF(B1473&gt;$D$4,0,($D$4-B1473+1)/365),0)</f>
        <v>0</v>
      </c>
      <c r="M1473">
        <f>ROUNDUP(IF(B1473&gt;$D$5,0,($D$5-B1473+1)/365),0)</f>
        <v>1</v>
      </c>
      <c r="N1473" s="28">
        <f>IF(OR(L1473=1,M1473=1),IF(B1473+364&lt;=$D$5,(B1473+364-$D$4+1)/365,IF(B1473&gt;$D$4,($D$5-B1473+1)/365,$D$6/365)),0)</f>
        <v>0.18356164383561643</v>
      </c>
      <c r="O1473" s="28">
        <f>'Data &amp; Parameter'!$E$16*'Data &amp; Parameter'!$E$17*('Data &amp; Parameter'!$E$18+'Data &amp; Parameter'!$E$19)*'Data &amp; Parameter'!$E$20*'Data &amp; Parameter'!$E$37*N1473</f>
        <v>0.63818956679213612</v>
      </c>
      <c r="P1473">
        <f>ROUNDUP(IF(D1473&gt;$D$4,0,($D$4-D1473+1)/365),0)</f>
        <v>0</v>
      </c>
      <c r="Q1473">
        <f>ROUNDUP(IF(D1473&gt;$D$5,0,($D$5-D1473+1)/365),0)</f>
        <v>1</v>
      </c>
      <c r="R1473" s="28">
        <f>IF(OR(P1473=1,Q1473=1),IF(D1473+364&lt;=$D$5,(D1473+364-$D$4+1)/365,IF(D1473&gt;$D$4,($D$5-D1473+1)/365,$D$6/365)),0)</f>
        <v>0.18356164383561643</v>
      </c>
      <c r="S1473" s="28">
        <f>'Data &amp; Parameter'!$E$16*'Data &amp; Parameter'!$E$17*('Data &amp; Parameter'!$E$18+'Data &amp; Parameter'!$E$19)*'Data &amp; Parameter'!$E$20*'Data &amp; Parameter'!$E$37*R1473</f>
        <v>0.63818956679213612</v>
      </c>
      <c r="T1473" s="28">
        <f t="shared" si="22"/>
        <v>1.2763791335842722</v>
      </c>
    </row>
    <row r="1474" spans="1:20" ht="15.75" customHeight="1" x14ac:dyDescent="0.35">
      <c r="A1474">
        <v>1467</v>
      </c>
      <c r="B1474" s="76">
        <v>44235</v>
      </c>
      <c r="C1474" s="1" t="s">
        <v>4726</v>
      </c>
      <c r="D1474" s="76">
        <v>44235</v>
      </c>
      <c r="E1474" s="1" t="s">
        <v>4727</v>
      </c>
      <c r="F1474" s="1" t="s">
        <v>4728</v>
      </c>
      <c r="G1474" s="1" t="s">
        <v>123</v>
      </c>
      <c r="H1474" s="1" t="s">
        <v>124</v>
      </c>
      <c r="I1474" s="1" t="s">
        <v>125</v>
      </c>
      <c r="J1474" s="1" t="s">
        <v>936</v>
      </c>
      <c r="K1474" s="1" t="s">
        <v>4729</v>
      </c>
      <c r="L1474">
        <f>ROUNDUP(IF(B1474&gt;$D$4,0,($D$4-B1474+1)/365),0)</f>
        <v>0</v>
      </c>
      <c r="M1474">
        <f>ROUNDUP(IF(B1474&gt;$D$5,0,($D$5-B1474+1)/365),0)</f>
        <v>1</v>
      </c>
      <c r="N1474" s="28">
        <f>IF(OR(L1474=1,M1474=1),IF(B1474+364&lt;=$D$5,(B1474+364-$D$4+1)/365,IF(B1474&gt;$D$4,($D$5-B1474+1)/365,$D$6/365)),0)</f>
        <v>0.18356164383561643</v>
      </c>
      <c r="O1474" s="28">
        <f>'Data &amp; Parameter'!$E$16*'Data &amp; Parameter'!$E$17*('Data &amp; Parameter'!$E$18+'Data &amp; Parameter'!$E$19)*'Data &amp; Parameter'!$E$20*'Data &amp; Parameter'!$E$37*N1474</f>
        <v>0.63818956679213612</v>
      </c>
      <c r="P1474">
        <f>ROUNDUP(IF(D1474&gt;$D$4,0,($D$4-D1474+1)/365),0)</f>
        <v>0</v>
      </c>
      <c r="Q1474">
        <f>ROUNDUP(IF(D1474&gt;$D$5,0,($D$5-D1474+1)/365),0)</f>
        <v>1</v>
      </c>
      <c r="R1474" s="28">
        <f>IF(OR(P1474=1,Q1474=1),IF(D1474+364&lt;=$D$5,(D1474+364-$D$4+1)/365,IF(D1474&gt;$D$4,($D$5-D1474+1)/365,$D$6/365)),0)</f>
        <v>0.18356164383561643</v>
      </c>
      <c r="S1474" s="28">
        <f>'Data &amp; Parameter'!$E$16*'Data &amp; Parameter'!$E$17*('Data &amp; Parameter'!$E$18+'Data &amp; Parameter'!$E$19)*'Data &amp; Parameter'!$E$20*'Data &amp; Parameter'!$E$37*R1474</f>
        <v>0.63818956679213612</v>
      </c>
      <c r="T1474" s="28">
        <f t="shared" si="22"/>
        <v>1.2763791335842722</v>
      </c>
    </row>
    <row r="1475" spans="1:20" ht="15.75" customHeight="1" x14ac:dyDescent="0.35">
      <c r="A1475">
        <v>1468</v>
      </c>
      <c r="B1475" s="76">
        <v>44235</v>
      </c>
      <c r="C1475" s="1" t="s">
        <v>4730</v>
      </c>
      <c r="D1475" s="76">
        <v>44235</v>
      </c>
      <c r="E1475" s="1" t="s">
        <v>4731</v>
      </c>
      <c r="F1475" s="1" t="s">
        <v>4732</v>
      </c>
      <c r="G1475" s="1" t="s">
        <v>123</v>
      </c>
      <c r="H1475" s="1" t="s">
        <v>124</v>
      </c>
      <c r="I1475" s="1" t="s">
        <v>125</v>
      </c>
      <c r="J1475" s="1" t="s">
        <v>936</v>
      </c>
      <c r="K1475" s="1" t="s">
        <v>4729</v>
      </c>
      <c r="L1475">
        <f>ROUNDUP(IF(B1475&gt;$D$4,0,($D$4-B1475+1)/365),0)</f>
        <v>0</v>
      </c>
      <c r="M1475">
        <f>ROUNDUP(IF(B1475&gt;$D$5,0,($D$5-B1475+1)/365),0)</f>
        <v>1</v>
      </c>
      <c r="N1475" s="28">
        <f>IF(OR(L1475=1,M1475=1),IF(B1475+364&lt;=$D$5,(B1475+364-$D$4+1)/365,IF(B1475&gt;$D$4,($D$5-B1475+1)/365,$D$6/365)),0)</f>
        <v>0.18356164383561643</v>
      </c>
      <c r="O1475" s="28">
        <f>'Data &amp; Parameter'!$E$16*'Data &amp; Parameter'!$E$17*('Data &amp; Parameter'!$E$18+'Data &amp; Parameter'!$E$19)*'Data &amp; Parameter'!$E$20*'Data &amp; Parameter'!$E$37*N1475</f>
        <v>0.63818956679213612</v>
      </c>
      <c r="P1475">
        <f>ROUNDUP(IF(D1475&gt;$D$4,0,($D$4-D1475+1)/365),0)</f>
        <v>0</v>
      </c>
      <c r="Q1475">
        <f>ROUNDUP(IF(D1475&gt;$D$5,0,($D$5-D1475+1)/365),0)</f>
        <v>1</v>
      </c>
      <c r="R1475" s="28">
        <f>IF(OR(P1475=1,Q1475=1),IF(D1475+364&lt;=$D$5,(D1475+364-$D$4+1)/365,IF(D1475&gt;$D$4,($D$5-D1475+1)/365,$D$6/365)),0)</f>
        <v>0.18356164383561643</v>
      </c>
      <c r="S1475" s="28">
        <f>'Data &amp; Parameter'!$E$16*'Data &amp; Parameter'!$E$17*('Data &amp; Parameter'!$E$18+'Data &amp; Parameter'!$E$19)*'Data &amp; Parameter'!$E$20*'Data &amp; Parameter'!$E$37*R1475</f>
        <v>0.63818956679213612</v>
      </c>
      <c r="T1475" s="28">
        <f t="shared" si="22"/>
        <v>1.2763791335842722</v>
      </c>
    </row>
    <row r="1476" spans="1:20" ht="15.75" customHeight="1" x14ac:dyDescent="0.35">
      <c r="A1476">
        <v>1469</v>
      </c>
      <c r="B1476" s="76">
        <v>44235</v>
      </c>
      <c r="C1476" s="1" t="s">
        <v>4733</v>
      </c>
      <c r="D1476" s="76">
        <v>44235</v>
      </c>
      <c r="E1476" s="1" t="s">
        <v>4734</v>
      </c>
      <c r="F1476" s="1" t="s">
        <v>4735</v>
      </c>
      <c r="G1476" s="1" t="s">
        <v>123</v>
      </c>
      <c r="H1476" s="1" t="s">
        <v>124</v>
      </c>
      <c r="I1476" s="1" t="s">
        <v>125</v>
      </c>
      <c r="J1476" s="1" t="s">
        <v>4736</v>
      </c>
      <c r="K1476" s="1" t="s">
        <v>4729</v>
      </c>
      <c r="L1476">
        <f>ROUNDUP(IF(B1476&gt;$D$4,0,($D$4-B1476+1)/365),0)</f>
        <v>0</v>
      </c>
      <c r="M1476">
        <f>ROUNDUP(IF(B1476&gt;$D$5,0,($D$5-B1476+1)/365),0)</f>
        <v>1</v>
      </c>
      <c r="N1476" s="28">
        <f>IF(OR(L1476=1,M1476=1),IF(B1476+364&lt;=$D$5,(B1476+364-$D$4+1)/365,IF(B1476&gt;$D$4,($D$5-B1476+1)/365,$D$6/365)),0)</f>
        <v>0.18356164383561643</v>
      </c>
      <c r="O1476" s="28">
        <f>'Data &amp; Parameter'!$E$16*'Data &amp; Parameter'!$E$17*('Data &amp; Parameter'!$E$18+'Data &amp; Parameter'!$E$19)*'Data &amp; Parameter'!$E$20*'Data &amp; Parameter'!$E$37*N1476</f>
        <v>0.63818956679213612</v>
      </c>
      <c r="P1476">
        <f>ROUNDUP(IF(D1476&gt;$D$4,0,($D$4-D1476+1)/365),0)</f>
        <v>0</v>
      </c>
      <c r="Q1476">
        <f>ROUNDUP(IF(D1476&gt;$D$5,0,($D$5-D1476+1)/365),0)</f>
        <v>1</v>
      </c>
      <c r="R1476" s="28">
        <f>IF(OR(P1476=1,Q1476=1),IF(D1476+364&lt;=$D$5,(D1476+364-$D$4+1)/365,IF(D1476&gt;$D$4,($D$5-D1476+1)/365,$D$6/365)),0)</f>
        <v>0.18356164383561643</v>
      </c>
      <c r="S1476" s="28">
        <f>'Data &amp; Parameter'!$E$16*'Data &amp; Parameter'!$E$17*('Data &amp; Parameter'!$E$18+'Data &amp; Parameter'!$E$19)*'Data &amp; Parameter'!$E$20*'Data &amp; Parameter'!$E$37*R1476</f>
        <v>0.63818956679213612</v>
      </c>
      <c r="T1476" s="28">
        <f t="shared" si="22"/>
        <v>1.2763791335842722</v>
      </c>
    </row>
    <row r="1477" spans="1:20" ht="15.75" customHeight="1" x14ac:dyDescent="0.35">
      <c r="A1477">
        <v>1470</v>
      </c>
      <c r="B1477" s="76">
        <v>44235</v>
      </c>
      <c r="C1477" s="1" t="s">
        <v>4737</v>
      </c>
      <c r="D1477" s="76">
        <v>44235</v>
      </c>
      <c r="E1477" s="1" t="s">
        <v>4738</v>
      </c>
      <c r="F1477" s="1" t="s">
        <v>4739</v>
      </c>
      <c r="G1477" s="1" t="s">
        <v>123</v>
      </c>
      <c r="H1477" s="1" t="s">
        <v>124</v>
      </c>
      <c r="I1477" s="1" t="s">
        <v>125</v>
      </c>
      <c r="J1477" s="1" t="s">
        <v>936</v>
      </c>
      <c r="K1477" s="1" t="s">
        <v>4740</v>
      </c>
      <c r="L1477">
        <f>ROUNDUP(IF(B1477&gt;$D$4,0,($D$4-B1477+1)/365),0)</f>
        <v>0</v>
      </c>
      <c r="M1477">
        <f>ROUNDUP(IF(B1477&gt;$D$5,0,($D$5-B1477+1)/365),0)</f>
        <v>1</v>
      </c>
      <c r="N1477" s="28">
        <f>IF(OR(L1477=1,M1477=1),IF(B1477+364&lt;=$D$5,(B1477+364-$D$4+1)/365,IF(B1477&gt;$D$4,($D$5-B1477+1)/365,$D$6/365)),0)</f>
        <v>0.18356164383561643</v>
      </c>
      <c r="O1477" s="28">
        <f>'Data &amp; Parameter'!$E$16*'Data &amp; Parameter'!$E$17*('Data &amp; Parameter'!$E$18+'Data &amp; Parameter'!$E$19)*'Data &amp; Parameter'!$E$20*'Data &amp; Parameter'!$E$37*N1477</f>
        <v>0.63818956679213612</v>
      </c>
      <c r="P1477">
        <f>ROUNDUP(IF(D1477&gt;$D$4,0,($D$4-D1477+1)/365),0)</f>
        <v>0</v>
      </c>
      <c r="Q1477">
        <f>ROUNDUP(IF(D1477&gt;$D$5,0,($D$5-D1477+1)/365),0)</f>
        <v>1</v>
      </c>
      <c r="R1477" s="28">
        <f>IF(OR(P1477=1,Q1477=1),IF(D1477+364&lt;=$D$5,(D1477+364-$D$4+1)/365,IF(D1477&gt;$D$4,($D$5-D1477+1)/365,$D$6/365)),0)</f>
        <v>0.18356164383561643</v>
      </c>
      <c r="S1477" s="28">
        <f>'Data &amp; Parameter'!$E$16*'Data &amp; Parameter'!$E$17*('Data &amp; Parameter'!$E$18+'Data &amp; Parameter'!$E$19)*'Data &amp; Parameter'!$E$20*'Data &amp; Parameter'!$E$37*R1477</f>
        <v>0.63818956679213612</v>
      </c>
      <c r="T1477" s="28">
        <f t="shared" si="22"/>
        <v>1.2763791335842722</v>
      </c>
    </row>
    <row r="1478" spans="1:20" ht="15.75" customHeight="1" x14ac:dyDescent="0.35">
      <c r="A1478">
        <v>1471</v>
      </c>
      <c r="B1478" s="76">
        <v>44235</v>
      </c>
      <c r="C1478" s="1" t="s">
        <v>4741</v>
      </c>
      <c r="D1478" s="76">
        <v>44235</v>
      </c>
      <c r="E1478" s="1" t="s">
        <v>4742</v>
      </c>
      <c r="F1478" s="1" t="s">
        <v>4743</v>
      </c>
      <c r="G1478" s="1" t="s">
        <v>123</v>
      </c>
      <c r="H1478" s="1" t="s">
        <v>124</v>
      </c>
      <c r="I1478" s="1" t="s">
        <v>125</v>
      </c>
      <c r="J1478" s="1" t="s">
        <v>936</v>
      </c>
      <c r="K1478" s="1" t="s">
        <v>4729</v>
      </c>
      <c r="L1478">
        <f>ROUNDUP(IF(B1478&gt;$D$4,0,($D$4-B1478+1)/365),0)</f>
        <v>0</v>
      </c>
      <c r="M1478">
        <f>ROUNDUP(IF(B1478&gt;$D$5,0,($D$5-B1478+1)/365),0)</f>
        <v>1</v>
      </c>
      <c r="N1478" s="28">
        <f>IF(OR(L1478=1,M1478=1),IF(B1478+364&lt;=$D$5,(B1478+364-$D$4+1)/365,IF(B1478&gt;$D$4,($D$5-B1478+1)/365,$D$6/365)),0)</f>
        <v>0.18356164383561643</v>
      </c>
      <c r="O1478" s="28">
        <f>'Data &amp; Parameter'!$E$16*'Data &amp; Parameter'!$E$17*('Data &amp; Parameter'!$E$18+'Data &amp; Parameter'!$E$19)*'Data &amp; Parameter'!$E$20*'Data &amp; Parameter'!$E$37*N1478</f>
        <v>0.63818956679213612</v>
      </c>
      <c r="P1478">
        <f>ROUNDUP(IF(D1478&gt;$D$4,0,($D$4-D1478+1)/365),0)</f>
        <v>0</v>
      </c>
      <c r="Q1478">
        <f>ROUNDUP(IF(D1478&gt;$D$5,0,($D$5-D1478+1)/365),0)</f>
        <v>1</v>
      </c>
      <c r="R1478" s="28">
        <f>IF(OR(P1478=1,Q1478=1),IF(D1478+364&lt;=$D$5,(D1478+364-$D$4+1)/365,IF(D1478&gt;$D$4,($D$5-D1478+1)/365,$D$6/365)),0)</f>
        <v>0.18356164383561643</v>
      </c>
      <c r="S1478" s="28">
        <f>'Data &amp; Parameter'!$E$16*'Data &amp; Parameter'!$E$17*('Data &amp; Parameter'!$E$18+'Data &amp; Parameter'!$E$19)*'Data &amp; Parameter'!$E$20*'Data &amp; Parameter'!$E$37*R1478</f>
        <v>0.63818956679213612</v>
      </c>
      <c r="T1478" s="28">
        <f t="shared" si="22"/>
        <v>1.2763791335842722</v>
      </c>
    </row>
    <row r="1479" spans="1:20" ht="15.75" customHeight="1" x14ac:dyDescent="0.35">
      <c r="A1479">
        <v>1472</v>
      </c>
      <c r="B1479" s="76">
        <v>44235</v>
      </c>
      <c r="C1479" s="1" t="s">
        <v>4744</v>
      </c>
      <c r="D1479" s="76">
        <v>44235</v>
      </c>
      <c r="E1479" s="1" t="s">
        <v>4745</v>
      </c>
      <c r="F1479" s="1" t="s">
        <v>4746</v>
      </c>
      <c r="G1479" s="1" t="s">
        <v>123</v>
      </c>
      <c r="H1479" s="1" t="s">
        <v>124</v>
      </c>
      <c r="I1479" s="1" t="s">
        <v>125</v>
      </c>
      <c r="J1479" s="1" t="s">
        <v>936</v>
      </c>
      <c r="K1479" s="1" t="s">
        <v>4729</v>
      </c>
      <c r="L1479">
        <f>ROUNDUP(IF(B1479&gt;$D$4,0,($D$4-B1479+1)/365),0)</f>
        <v>0</v>
      </c>
      <c r="M1479">
        <f>ROUNDUP(IF(B1479&gt;$D$5,0,($D$5-B1479+1)/365),0)</f>
        <v>1</v>
      </c>
      <c r="N1479" s="28">
        <f>IF(OR(L1479=1,M1479=1),IF(B1479+364&lt;=$D$5,(B1479+364-$D$4+1)/365,IF(B1479&gt;$D$4,($D$5-B1479+1)/365,$D$6/365)),0)</f>
        <v>0.18356164383561643</v>
      </c>
      <c r="O1479" s="28">
        <f>'Data &amp; Parameter'!$E$16*'Data &amp; Parameter'!$E$17*('Data &amp; Parameter'!$E$18+'Data &amp; Parameter'!$E$19)*'Data &amp; Parameter'!$E$20*'Data &amp; Parameter'!$E$37*N1479</f>
        <v>0.63818956679213612</v>
      </c>
      <c r="P1479">
        <f>ROUNDUP(IF(D1479&gt;$D$4,0,($D$4-D1479+1)/365),0)</f>
        <v>0</v>
      </c>
      <c r="Q1479">
        <f>ROUNDUP(IF(D1479&gt;$D$5,0,($D$5-D1479+1)/365),0)</f>
        <v>1</v>
      </c>
      <c r="R1479" s="28">
        <f>IF(OR(P1479=1,Q1479=1),IF(D1479+364&lt;=$D$5,(D1479+364-$D$4+1)/365,IF(D1479&gt;$D$4,($D$5-D1479+1)/365,$D$6/365)),0)</f>
        <v>0.18356164383561643</v>
      </c>
      <c r="S1479" s="28">
        <f>'Data &amp; Parameter'!$E$16*'Data &amp; Parameter'!$E$17*('Data &amp; Parameter'!$E$18+'Data &amp; Parameter'!$E$19)*'Data &amp; Parameter'!$E$20*'Data &amp; Parameter'!$E$37*R1479</f>
        <v>0.63818956679213612</v>
      </c>
      <c r="T1479" s="28">
        <f t="shared" si="22"/>
        <v>1.2763791335842722</v>
      </c>
    </row>
    <row r="1480" spans="1:20" ht="15.75" customHeight="1" x14ac:dyDescent="0.35">
      <c r="A1480">
        <v>1473</v>
      </c>
      <c r="B1480" s="76">
        <v>44235</v>
      </c>
      <c r="C1480" s="1" t="s">
        <v>4747</v>
      </c>
      <c r="D1480" s="76">
        <v>44235</v>
      </c>
      <c r="E1480" s="1" t="s">
        <v>4748</v>
      </c>
      <c r="F1480" s="1" t="s">
        <v>4749</v>
      </c>
      <c r="G1480" s="1" t="s">
        <v>123</v>
      </c>
      <c r="H1480" s="1" t="s">
        <v>124</v>
      </c>
      <c r="I1480" s="1" t="s">
        <v>125</v>
      </c>
      <c r="J1480" s="1" t="s">
        <v>936</v>
      </c>
      <c r="K1480" s="1" t="s">
        <v>4729</v>
      </c>
      <c r="L1480">
        <f>ROUNDUP(IF(B1480&gt;$D$4,0,($D$4-B1480+1)/365),0)</f>
        <v>0</v>
      </c>
      <c r="M1480">
        <f>ROUNDUP(IF(B1480&gt;$D$5,0,($D$5-B1480+1)/365),0)</f>
        <v>1</v>
      </c>
      <c r="N1480" s="28">
        <f>IF(OR(L1480=1,M1480=1),IF(B1480+364&lt;=$D$5,(B1480+364-$D$4+1)/365,IF(B1480&gt;$D$4,($D$5-B1480+1)/365,$D$6/365)),0)</f>
        <v>0.18356164383561643</v>
      </c>
      <c r="O1480" s="28">
        <f>'Data &amp; Parameter'!$E$16*'Data &amp; Parameter'!$E$17*('Data &amp; Parameter'!$E$18+'Data &amp; Parameter'!$E$19)*'Data &amp; Parameter'!$E$20*'Data &amp; Parameter'!$E$37*N1480</f>
        <v>0.63818956679213612</v>
      </c>
      <c r="P1480">
        <f>ROUNDUP(IF(D1480&gt;$D$4,0,($D$4-D1480+1)/365),0)</f>
        <v>0</v>
      </c>
      <c r="Q1480">
        <f>ROUNDUP(IF(D1480&gt;$D$5,0,($D$5-D1480+1)/365),0)</f>
        <v>1</v>
      </c>
      <c r="R1480" s="28">
        <f>IF(OR(P1480=1,Q1480=1),IF(D1480+364&lt;=$D$5,(D1480+364-$D$4+1)/365,IF(D1480&gt;$D$4,($D$5-D1480+1)/365,$D$6/365)),0)</f>
        <v>0.18356164383561643</v>
      </c>
      <c r="S1480" s="28">
        <f>'Data &amp; Parameter'!$E$16*'Data &amp; Parameter'!$E$17*('Data &amp; Parameter'!$E$18+'Data &amp; Parameter'!$E$19)*'Data &amp; Parameter'!$E$20*'Data &amp; Parameter'!$E$37*R1480</f>
        <v>0.63818956679213612</v>
      </c>
      <c r="T1480" s="28">
        <f t="shared" si="22"/>
        <v>1.2763791335842722</v>
      </c>
    </row>
    <row r="1481" spans="1:20" ht="15.75" customHeight="1" x14ac:dyDescent="0.35">
      <c r="A1481">
        <v>1474</v>
      </c>
      <c r="B1481" s="76">
        <v>44235</v>
      </c>
      <c r="C1481" s="1" t="s">
        <v>4750</v>
      </c>
      <c r="D1481" s="76">
        <v>44235</v>
      </c>
      <c r="E1481" s="1" t="s">
        <v>4751</v>
      </c>
      <c r="F1481" s="1" t="s">
        <v>4752</v>
      </c>
      <c r="G1481" s="1" t="s">
        <v>123</v>
      </c>
      <c r="H1481" s="1" t="s">
        <v>124</v>
      </c>
      <c r="I1481" s="1" t="s">
        <v>125</v>
      </c>
      <c r="J1481" s="1" t="s">
        <v>3962</v>
      </c>
      <c r="K1481" s="1" t="s">
        <v>4614</v>
      </c>
      <c r="L1481">
        <f>ROUNDUP(IF(B1481&gt;$D$4,0,($D$4-B1481+1)/365),0)</f>
        <v>0</v>
      </c>
      <c r="M1481">
        <f>ROUNDUP(IF(B1481&gt;$D$5,0,($D$5-B1481+1)/365),0)</f>
        <v>1</v>
      </c>
      <c r="N1481" s="28">
        <f>IF(OR(L1481=1,M1481=1),IF(B1481+364&lt;=$D$5,(B1481+364-$D$4+1)/365,IF(B1481&gt;$D$4,($D$5-B1481+1)/365,$D$6/365)),0)</f>
        <v>0.18356164383561643</v>
      </c>
      <c r="O1481" s="28">
        <f>'Data &amp; Parameter'!$E$16*'Data &amp; Parameter'!$E$17*('Data &amp; Parameter'!$E$18+'Data &amp; Parameter'!$E$19)*'Data &amp; Parameter'!$E$20*'Data &amp; Parameter'!$E$37*N1481</f>
        <v>0.63818956679213612</v>
      </c>
      <c r="P1481">
        <f>ROUNDUP(IF(D1481&gt;$D$4,0,($D$4-D1481+1)/365),0)</f>
        <v>0</v>
      </c>
      <c r="Q1481">
        <f>ROUNDUP(IF(D1481&gt;$D$5,0,($D$5-D1481+1)/365),0)</f>
        <v>1</v>
      </c>
      <c r="R1481" s="28">
        <f>IF(OR(P1481=1,Q1481=1),IF(D1481+364&lt;=$D$5,(D1481+364-$D$4+1)/365,IF(D1481&gt;$D$4,($D$5-D1481+1)/365,$D$6/365)),0)</f>
        <v>0.18356164383561643</v>
      </c>
      <c r="S1481" s="28">
        <f>'Data &amp; Parameter'!$E$16*'Data &amp; Parameter'!$E$17*('Data &amp; Parameter'!$E$18+'Data &amp; Parameter'!$E$19)*'Data &amp; Parameter'!$E$20*'Data &amp; Parameter'!$E$37*R1481</f>
        <v>0.63818956679213612</v>
      </c>
      <c r="T1481" s="28">
        <f t="shared" ref="T1481:T1544" si="23">O1481+S1481</f>
        <v>1.2763791335842722</v>
      </c>
    </row>
    <row r="1482" spans="1:20" ht="15.75" customHeight="1" x14ac:dyDescent="0.35">
      <c r="A1482">
        <v>1475</v>
      </c>
      <c r="B1482" s="76">
        <v>44235</v>
      </c>
      <c r="C1482" s="1" t="s">
        <v>4753</v>
      </c>
      <c r="D1482" s="76">
        <v>44235</v>
      </c>
      <c r="E1482" s="1" t="s">
        <v>4754</v>
      </c>
      <c r="F1482" s="1" t="s">
        <v>4755</v>
      </c>
      <c r="G1482" s="1" t="s">
        <v>123</v>
      </c>
      <c r="H1482" s="1" t="s">
        <v>124</v>
      </c>
      <c r="I1482" s="1" t="s">
        <v>125</v>
      </c>
      <c r="J1482" s="1" t="s">
        <v>4613</v>
      </c>
      <c r="K1482" s="1" t="s">
        <v>3977</v>
      </c>
      <c r="L1482">
        <f>ROUNDUP(IF(B1482&gt;$D$4,0,($D$4-B1482+1)/365),0)</f>
        <v>0</v>
      </c>
      <c r="M1482">
        <f>ROUNDUP(IF(B1482&gt;$D$5,0,($D$5-B1482+1)/365),0)</f>
        <v>1</v>
      </c>
      <c r="N1482" s="28">
        <f>IF(OR(L1482=1,M1482=1),IF(B1482+364&lt;=$D$5,(B1482+364-$D$4+1)/365,IF(B1482&gt;$D$4,($D$5-B1482+1)/365,$D$6/365)),0)</f>
        <v>0.18356164383561643</v>
      </c>
      <c r="O1482" s="28">
        <f>'Data &amp; Parameter'!$E$16*'Data &amp; Parameter'!$E$17*('Data &amp; Parameter'!$E$18+'Data &amp; Parameter'!$E$19)*'Data &amp; Parameter'!$E$20*'Data &amp; Parameter'!$E$37*N1482</f>
        <v>0.63818956679213612</v>
      </c>
      <c r="P1482">
        <f>ROUNDUP(IF(D1482&gt;$D$4,0,($D$4-D1482+1)/365),0)</f>
        <v>0</v>
      </c>
      <c r="Q1482">
        <f>ROUNDUP(IF(D1482&gt;$D$5,0,($D$5-D1482+1)/365),0)</f>
        <v>1</v>
      </c>
      <c r="R1482" s="28">
        <f>IF(OR(P1482=1,Q1482=1),IF(D1482+364&lt;=$D$5,(D1482+364-$D$4+1)/365,IF(D1482&gt;$D$4,($D$5-D1482+1)/365,$D$6/365)),0)</f>
        <v>0.18356164383561643</v>
      </c>
      <c r="S1482" s="28">
        <f>'Data &amp; Parameter'!$E$16*'Data &amp; Parameter'!$E$17*('Data &amp; Parameter'!$E$18+'Data &amp; Parameter'!$E$19)*'Data &amp; Parameter'!$E$20*'Data &amp; Parameter'!$E$37*R1482</f>
        <v>0.63818956679213612</v>
      </c>
      <c r="T1482" s="28">
        <f t="shared" si="23"/>
        <v>1.2763791335842722</v>
      </c>
    </row>
    <row r="1483" spans="1:20" ht="15.75" customHeight="1" x14ac:dyDescent="0.35">
      <c r="A1483">
        <v>1476</v>
      </c>
      <c r="B1483" s="76">
        <v>44235</v>
      </c>
      <c r="C1483" s="1" t="s">
        <v>4756</v>
      </c>
      <c r="D1483" s="76">
        <v>44235</v>
      </c>
      <c r="E1483" s="1" t="s">
        <v>4757</v>
      </c>
      <c r="F1483" s="1" t="s">
        <v>4758</v>
      </c>
      <c r="G1483" s="1" t="s">
        <v>123</v>
      </c>
      <c r="H1483" s="1" t="s">
        <v>124</v>
      </c>
      <c r="I1483" s="1" t="s">
        <v>125</v>
      </c>
      <c r="J1483" s="1" t="s">
        <v>3962</v>
      </c>
      <c r="K1483" s="1" t="s">
        <v>3977</v>
      </c>
      <c r="L1483">
        <f>ROUNDUP(IF(B1483&gt;$D$4,0,($D$4-B1483+1)/365),0)</f>
        <v>0</v>
      </c>
      <c r="M1483">
        <f>ROUNDUP(IF(B1483&gt;$D$5,0,($D$5-B1483+1)/365),0)</f>
        <v>1</v>
      </c>
      <c r="N1483" s="28">
        <f>IF(OR(L1483=1,M1483=1),IF(B1483+364&lt;=$D$5,(B1483+364-$D$4+1)/365,IF(B1483&gt;$D$4,($D$5-B1483+1)/365,$D$6/365)),0)</f>
        <v>0.18356164383561643</v>
      </c>
      <c r="O1483" s="28">
        <f>'Data &amp; Parameter'!$E$16*'Data &amp; Parameter'!$E$17*('Data &amp; Parameter'!$E$18+'Data &amp; Parameter'!$E$19)*'Data &amp; Parameter'!$E$20*'Data &amp; Parameter'!$E$37*N1483</f>
        <v>0.63818956679213612</v>
      </c>
      <c r="P1483">
        <f>ROUNDUP(IF(D1483&gt;$D$4,0,($D$4-D1483+1)/365),0)</f>
        <v>0</v>
      </c>
      <c r="Q1483">
        <f>ROUNDUP(IF(D1483&gt;$D$5,0,($D$5-D1483+1)/365),0)</f>
        <v>1</v>
      </c>
      <c r="R1483" s="28">
        <f>IF(OR(P1483=1,Q1483=1),IF(D1483+364&lt;=$D$5,(D1483+364-$D$4+1)/365,IF(D1483&gt;$D$4,($D$5-D1483+1)/365,$D$6/365)),0)</f>
        <v>0.18356164383561643</v>
      </c>
      <c r="S1483" s="28">
        <f>'Data &amp; Parameter'!$E$16*'Data &amp; Parameter'!$E$17*('Data &amp; Parameter'!$E$18+'Data &amp; Parameter'!$E$19)*'Data &amp; Parameter'!$E$20*'Data &amp; Parameter'!$E$37*R1483</f>
        <v>0.63818956679213612</v>
      </c>
      <c r="T1483" s="28">
        <f t="shared" si="23"/>
        <v>1.2763791335842722</v>
      </c>
    </row>
    <row r="1484" spans="1:20" ht="15.75" customHeight="1" x14ac:dyDescent="0.35">
      <c r="A1484">
        <v>1477</v>
      </c>
      <c r="B1484" s="76">
        <v>44235</v>
      </c>
      <c r="C1484" s="1" t="s">
        <v>4759</v>
      </c>
      <c r="D1484" s="76">
        <v>44235</v>
      </c>
      <c r="E1484" s="1" t="s">
        <v>4760</v>
      </c>
      <c r="F1484" s="1" t="s">
        <v>4761</v>
      </c>
      <c r="G1484" s="1" t="s">
        <v>123</v>
      </c>
      <c r="H1484" s="1" t="s">
        <v>124</v>
      </c>
      <c r="I1484" s="1" t="s">
        <v>125</v>
      </c>
      <c r="J1484" s="1" t="s">
        <v>3962</v>
      </c>
      <c r="K1484" s="1" t="s">
        <v>3977</v>
      </c>
      <c r="L1484">
        <f>ROUNDUP(IF(B1484&gt;$D$4,0,($D$4-B1484+1)/365),0)</f>
        <v>0</v>
      </c>
      <c r="M1484">
        <f>ROUNDUP(IF(B1484&gt;$D$5,0,($D$5-B1484+1)/365),0)</f>
        <v>1</v>
      </c>
      <c r="N1484" s="28">
        <f>IF(OR(L1484=1,M1484=1),IF(B1484+364&lt;=$D$5,(B1484+364-$D$4+1)/365,IF(B1484&gt;$D$4,($D$5-B1484+1)/365,$D$6/365)),0)</f>
        <v>0.18356164383561643</v>
      </c>
      <c r="O1484" s="28">
        <f>'Data &amp; Parameter'!$E$16*'Data &amp; Parameter'!$E$17*('Data &amp; Parameter'!$E$18+'Data &amp; Parameter'!$E$19)*'Data &amp; Parameter'!$E$20*'Data &amp; Parameter'!$E$37*N1484</f>
        <v>0.63818956679213612</v>
      </c>
      <c r="P1484">
        <f>ROUNDUP(IF(D1484&gt;$D$4,0,($D$4-D1484+1)/365),0)</f>
        <v>0</v>
      </c>
      <c r="Q1484">
        <f>ROUNDUP(IF(D1484&gt;$D$5,0,($D$5-D1484+1)/365),0)</f>
        <v>1</v>
      </c>
      <c r="R1484" s="28">
        <f>IF(OR(P1484=1,Q1484=1),IF(D1484+364&lt;=$D$5,(D1484+364-$D$4+1)/365,IF(D1484&gt;$D$4,($D$5-D1484+1)/365,$D$6/365)),0)</f>
        <v>0.18356164383561643</v>
      </c>
      <c r="S1484" s="28">
        <f>'Data &amp; Parameter'!$E$16*'Data &amp; Parameter'!$E$17*('Data &amp; Parameter'!$E$18+'Data &amp; Parameter'!$E$19)*'Data &amp; Parameter'!$E$20*'Data &amp; Parameter'!$E$37*R1484</f>
        <v>0.63818956679213612</v>
      </c>
      <c r="T1484" s="28">
        <f t="shared" si="23"/>
        <v>1.2763791335842722</v>
      </c>
    </row>
    <row r="1485" spans="1:20" ht="15.75" customHeight="1" x14ac:dyDescent="0.35">
      <c r="A1485">
        <v>1478</v>
      </c>
      <c r="B1485" s="76">
        <v>44235</v>
      </c>
      <c r="C1485" s="1" t="s">
        <v>4762</v>
      </c>
      <c r="D1485" s="76">
        <v>44235</v>
      </c>
      <c r="E1485" s="1" t="s">
        <v>4763</v>
      </c>
      <c r="F1485" s="1" t="s">
        <v>4764</v>
      </c>
      <c r="G1485" s="1" t="s">
        <v>123</v>
      </c>
      <c r="H1485" s="1" t="s">
        <v>124</v>
      </c>
      <c r="I1485" s="1" t="s">
        <v>125</v>
      </c>
      <c r="J1485" s="1" t="s">
        <v>936</v>
      </c>
      <c r="K1485" s="1" t="s">
        <v>4729</v>
      </c>
      <c r="L1485">
        <f>ROUNDUP(IF(B1485&gt;$D$4,0,($D$4-B1485+1)/365),0)</f>
        <v>0</v>
      </c>
      <c r="M1485">
        <f>ROUNDUP(IF(B1485&gt;$D$5,0,($D$5-B1485+1)/365),0)</f>
        <v>1</v>
      </c>
      <c r="N1485" s="28">
        <f>IF(OR(L1485=1,M1485=1),IF(B1485+364&lt;=$D$5,(B1485+364-$D$4+1)/365,IF(B1485&gt;$D$4,($D$5-B1485+1)/365,$D$6/365)),0)</f>
        <v>0.18356164383561643</v>
      </c>
      <c r="O1485" s="28">
        <f>'Data &amp; Parameter'!$E$16*'Data &amp; Parameter'!$E$17*('Data &amp; Parameter'!$E$18+'Data &amp; Parameter'!$E$19)*'Data &amp; Parameter'!$E$20*'Data &amp; Parameter'!$E$37*N1485</f>
        <v>0.63818956679213612</v>
      </c>
      <c r="P1485">
        <f>ROUNDUP(IF(D1485&gt;$D$4,0,($D$4-D1485+1)/365),0)</f>
        <v>0</v>
      </c>
      <c r="Q1485">
        <f>ROUNDUP(IF(D1485&gt;$D$5,0,($D$5-D1485+1)/365),0)</f>
        <v>1</v>
      </c>
      <c r="R1485" s="28">
        <f>IF(OR(P1485=1,Q1485=1),IF(D1485+364&lt;=$D$5,(D1485+364-$D$4+1)/365,IF(D1485&gt;$D$4,($D$5-D1485+1)/365,$D$6/365)),0)</f>
        <v>0.18356164383561643</v>
      </c>
      <c r="S1485" s="28">
        <f>'Data &amp; Parameter'!$E$16*'Data &amp; Parameter'!$E$17*('Data &amp; Parameter'!$E$18+'Data &amp; Parameter'!$E$19)*'Data &amp; Parameter'!$E$20*'Data &amp; Parameter'!$E$37*R1485</f>
        <v>0.63818956679213612</v>
      </c>
      <c r="T1485" s="28">
        <f t="shared" si="23"/>
        <v>1.2763791335842722</v>
      </c>
    </row>
    <row r="1486" spans="1:20" ht="15.75" customHeight="1" x14ac:dyDescent="0.35">
      <c r="A1486">
        <v>1479</v>
      </c>
      <c r="B1486" s="76">
        <v>44235</v>
      </c>
      <c r="C1486" s="1" t="s">
        <v>4765</v>
      </c>
      <c r="D1486" s="76">
        <v>44235</v>
      </c>
      <c r="E1486" s="1" t="s">
        <v>4766</v>
      </c>
      <c r="F1486" s="1" t="s">
        <v>4767</v>
      </c>
      <c r="G1486" s="1" t="s">
        <v>123</v>
      </c>
      <c r="H1486" s="1" t="s">
        <v>124</v>
      </c>
      <c r="I1486" s="1" t="s">
        <v>125</v>
      </c>
      <c r="J1486" s="1" t="s">
        <v>936</v>
      </c>
      <c r="K1486" s="1" t="s">
        <v>4729</v>
      </c>
      <c r="L1486">
        <f>ROUNDUP(IF(B1486&gt;$D$4,0,($D$4-B1486+1)/365),0)</f>
        <v>0</v>
      </c>
      <c r="M1486">
        <f>ROUNDUP(IF(B1486&gt;$D$5,0,($D$5-B1486+1)/365),0)</f>
        <v>1</v>
      </c>
      <c r="N1486" s="28">
        <f>IF(OR(L1486=1,M1486=1),IF(B1486+364&lt;=$D$5,(B1486+364-$D$4+1)/365,IF(B1486&gt;$D$4,($D$5-B1486+1)/365,$D$6/365)),0)</f>
        <v>0.18356164383561643</v>
      </c>
      <c r="O1486" s="28">
        <f>'Data &amp; Parameter'!$E$16*'Data &amp; Parameter'!$E$17*('Data &amp; Parameter'!$E$18+'Data &amp; Parameter'!$E$19)*'Data &amp; Parameter'!$E$20*'Data &amp; Parameter'!$E$37*N1486</f>
        <v>0.63818956679213612</v>
      </c>
      <c r="P1486">
        <f>ROUNDUP(IF(D1486&gt;$D$4,0,($D$4-D1486+1)/365),0)</f>
        <v>0</v>
      </c>
      <c r="Q1486">
        <f>ROUNDUP(IF(D1486&gt;$D$5,0,($D$5-D1486+1)/365),0)</f>
        <v>1</v>
      </c>
      <c r="R1486" s="28">
        <f>IF(OR(P1486=1,Q1486=1),IF(D1486+364&lt;=$D$5,(D1486+364-$D$4+1)/365,IF(D1486&gt;$D$4,($D$5-D1486+1)/365,$D$6/365)),0)</f>
        <v>0.18356164383561643</v>
      </c>
      <c r="S1486" s="28">
        <f>'Data &amp; Parameter'!$E$16*'Data &amp; Parameter'!$E$17*('Data &amp; Parameter'!$E$18+'Data &amp; Parameter'!$E$19)*'Data &amp; Parameter'!$E$20*'Data &amp; Parameter'!$E$37*R1486</f>
        <v>0.63818956679213612</v>
      </c>
      <c r="T1486" s="28">
        <f t="shared" si="23"/>
        <v>1.2763791335842722</v>
      </c>
    </row>
    <row r="1487" spans="1:20" ht="15.75" customHeight="1" x14ac:dyDescent="0.35">
      <c r="A1487">
        <v>1480</v>
      </c>
      <c r="B1487" s="76">
        <v>44235</v>
      </c>
      <c r="C1487" s="1" t="s">
        <v>4768</v>
      </c>
      <c r="D1487" s="76">
        <v>44235</v>
      </c>
      <c r="E1487" s="1" t="s">
        <v>4769</v>
      </c>
      <c r="F1487" s="1" t="s">
        <v>4770</v>
      </c>
      <c r="G1487" s="1" t="s">
        <v>123</v>
      </c>
      <c r="H1487" s="1" t="s">
        <v>124</v>
      </c>
      <c r="I1487" s="1" t="s">
        <v>125</v>
      </c>
      <c r="J1487" s="1" t="s">
        <v>936</v>
      </c>
      <c r="K1487" s="1" t="s">
        <v>4729</v>
      </c>
      <c r="L1487">
        <f>ROUNDUP(IF(B1487&gt;$D$4,0,($D$4-B1487+1)/365),0)</f>
        <v>0</v>
      </c>
      <c r="M1487">
        <f>ROUNDUP(IF(B1487&gt;$D$5,0,($D$5-B1487+1)/365),0)</f>
        <v>1</v>
      </c>
      <c r="N1487" s="28">
        <f>IF(OR(L1487=1,M1487=1),IF(B1487+364&lt;=$D$5,(B1487+364-$D$4+1)/365,IF(B1487&gt;$D$4,($D$5-B1487+1)/365,$D$6/365)),0)</f>
        <v>0.18356164383561643</v>
      </c>
      <c r="O1487" s="28">
        <f>'Data &amp; Parameter'!$E$16*'Data &amp; Parameter'!$E$17*('Data &amp; Parameter'!$E$18+'Data &amp; Parameter'!$E$19)*'Data &amp; Parameter'!$E$20*'Data &amp; Parameter'!$E$37*N1487</f>
        <v>0.63818956679213612</v>
      </c>
      <c r="P1487">
        <f>ROUNDUP(IF(D1487&gt;$D$4,0,($D$4-D1487+1)/365),0)</f>
        <v>0</v>
      </c>
      <c r="Q1487">
        <f>ROUNDUP(IF(D1487&gt;$D$5,0,($D$5-D1487+1)/365),0)</f>
        <v>1</v>
      </c>
      <c r="R1487" s="28">
        <f>IF(OR(P1487=1,Q1487=1),IF(D1487+364&lt;=$D$5,(D1487+364-$D$4+1)/365,IF(D1487&gt;$D$4,($D$5-D1487+1)/365,$D$6/365)),0)</f>
        <v>0.18356164383561643</v>
      </c>
      <c r="S1487" s="28">
        <f>'Data &amp; Parameter'!$E$16*'Data &amp; Parameter'!$E$17*('Data &amp; Parameter'!$E$18+'Data &amp; Parameter'!$E$19)*'Data &amp; Parameter'!$E$20*'Data &amp; Parameter'!$E$37*R1487</f>
        <v>0.63818956679213612</v>
      </c>
      <c r="T1487" s="28">
        <f t="shared" si="23"/>
        <v>1.2763791335842722</v>
      </c>
    </row>
    <row r="1488" spans="1:20" ht="15.75" customHeight="1" x14ac:dyDescent="0.35">
      <c r="A1488">
        <v>1481</v>
      </c>
      <c r="B1488" s="76">
        <v>44235</v>
      </c>
      <c r="C1488" s="1" t="s">
        <v>4771</v>
      </c>
      <c r="D1488" s="76">
        <v>44235</v>
      </c>
      <c r="E1488" s="1" t="s">
        <v>4772</v>
      </c>
      <c r="F1488" s="1" t="s">
        <v>4773</v>
      </c>
      <c r="G1488" s="1" t="s">
        <v>123</v>
      </c>
      <c r="H1488" s="1" t="s">
        <v>124</v>
      </c>
      <c r="I1488" s="1" t="s">
        <v>125</v>
      </c>
      <c r="J1488" s="1" t="s">
        <v>936</v>
      </c>
      <c r="K1488" s="1" t="s">
        <v>4729</v>
      </c>
      <c r="L1488">
        <f>ROUNDUP(IF(B1488&gt;$D$4,0,($D$4-B1488+1)/365),0)</f>
        <v>0</v>
      </c>
      <c r="M1488">
        <f>ROUNDUP(IF(B1488&gt;$D$5,0,($D$5-B1488+1)/365),0)</f>
        <v>1</v>
      </c>
      <c r="N1488" s="28">
        <f>IF(OR(L1488=1,M1488=1),IF(B1488+364&lt;=$D$5,(B1488+364-$D$4+1)/365,IF(B1488&gt;$D$4,($D$5-B1488+1)/365,$D$6/365)),0)</f>
        <v>0.18356164383561643</v>
      </c>
      <c r="O1488" s="28">
        <f>'Data &amp; Parameter'!$E$16*'Data &amp; Parameter'!$E$17*('Data &amp; Parameter'!$E$18+'Data &amp; Parameter'!$E$19)*'Data &amp; Parameter'!$E$20*'Data &amp; Parameter'!$E$37*N1488</f>
        <v>0.63818956679213612</v>
      </c>
      <c r="P1488">
        <f>ROUNDUP(IF(D1488&gt;$D$4,0,($D$4-D1488+1)/365),0)</f>
        <v>0</v>
      </c>
      <c r="Q1488">
        <f>ROUNDUP(IF(D1488&gt;$D$5,0,($D$5-D1488+1)/365),0)</f>
        <v>1</v>
      </c>
      <c r="R1488" s="28">
        <f>IF(OR(P1488=1,Q1488=1),IF(D1488+364&lt;=$D$5,(D1488+364-$D$4+1)/365,IF(D1488&gt;$D$4,($D$5-D1488+1)/365,$D$6/365)),0)</f>
        <v>0.18356164383561643</v>
      </c>
      <c r="S1488" s="28">
        <f>'Data &amp; Parameter'!$E$16*'Data &amp; Parameter'!$E$17*('Data &amp; Parameter'!$E$18+'Data &amp; Parameter'!$E$19)*'Data &amp; Parameter'!$E$20*'Data &amp; Parameter'!$E$37*R1488</f>
        <v>0.63818956679213612</v>
      </c>
      <c r="T1488" s="28">
        <f t="shared" si="23"/>
        <v>1.2763791335842722</v>
      </c>
    </row>
    <row r="1489" spans="1:20" ht="15.75" customHeight="1" x14ac:dyDescent="0.35">
      <c r="A1489">
        <v>1482</v>
      </c>
      <c r="B1489" s="76">
        <v>44235</v>
      </c>
      <c r="C1489" s="1" t="s">
        <v>4774</v>
      </c>
      <c r="D1489" s="76">
        <v>44235</v>
      </c>
      <c r="E1489" s="1" t="s">
        <v>4775</v>
      </c>
      <c r="F1489" s="1" t="s">
        <v>4776</v>
      </c>
      <c r="G1489" s="1" t="s">
        <v>123</v>
      </c>
      <c r="H1489" s="1" t="s">
        <v>124</v>
      </c>
      <c r="I1489" s="1" t="s">
        <v>125</v>
      </c>
      <c r="J1489" s="1" t="s">
        <v>936</v>
      </c>
      <c r="K1489" s="1" t="s">
        <v>4740</v>
      </c>
      <c r="L1489">
        <f>ROUNDUP(IF(B1489&gt;$D$4,0,($D$4-B1489+1)/365),0)</f>
        <v>0</v>
      </c>
      <c r="M1489">
        <f>ROUNDUP(IF(B1489&gt;$D$5,0,($D$5-B1489+1)/365),0)</f>
        <v>1</v>
      </c>
      <c r="N1489" s="28">
        <f>IF(OR(L1489=1,M1489=1),IF(B1489+364&lt;=$D$5,(B1489+364-$D$4+1)/365,IF(B1489&gt;$D$4,($D$5-B1489+1)/365,$D$6/365)),0)</f>
        <v>0.18356164383561643</v>
      </c>
      <c r="O1489" s="28">
        <f>'Data &amp; Parameter'!$E$16*'Data &amp; Parameter'!$E$17*('Data &amp; Parameter'!$E$18+'Data &amp; Parameter'!$E$19)*'Data &amp; Parameter'!$E$20*'Data &amp; Parameter'!$E$37*N1489</f>
        <v>0.63818956679213612</v>
      </c>
      <c r="P1489">
        <f>ROUNDUP(IF(D1489&gt;$D$4,0,($D$4-D1489+1)/365),0)</f>
        <v>0</v>
      </c>
      <c r="Q1489">
        <f>ROUNDUP(IF(D1489&gt;$D$5,0,($D$5-D1489+1)/365),0)</f>
        <v>1</v>
      </c>
      <c r="R1489" s="28">
        <f>IF(OR(P1489=1,Q1489=1),IF(D1489+364&lt;=$D$5,(D1489+364-$D$4+1)/365,IF(D1489&gt;$D$4,($D$5-D1489+1)/365,$D$6/365)),0)</f>
        <v>0.18356164383561643</v>
      </c>
      <c r="S1489" s="28">
        <f>'Data &amp; Parameter'!$E$16*'Data &amp; Parameter'!$E$17*('Data &amp; Parameter'!$E$18+'Data &amp; Parameter'!$E$19)*'Data &amp; Parameter'!$E$20*'Data &amp; Parameter'!$E$37*R1489</f>
        <v>0.63818956679213612</v>
      </c>
      <c r="T1489" s="28">
        <f t="shared" si="23"/>
        <v>1.2763791335842722</v>
      </c>
    </row>
    <row r="1490" spans="1:20" ht="15.75" customHeight="1" x14ac:dyDescent="0.35">
      <c r="A1490">
        <v>1483</v>
      </c>
      <c r="B1490" s="76">
        <v>44235</v>
      </c>
      <c r="C1490" s="1" t="s">
        <v>4777</v>
      </c>
      <c r="D1490" s="76">
        <v>44235</v>
      </c>
      <c r="E1490" s="1" t="s">
        <v>4778</v>
      </c>
      <c r="F1490" s="1" t="s">
        <v>4779</v>
      </c>
      <c r="G1490" s="1" t="s">
        <v>123</v>
      </c>
      <c r="H1490" s="1" t="s">
        <v>124</v>
      </c>
      <c r="I1490" s="1" t="s">
        <v>125</v>
      </c>
      <c r="J1490" s="1" t="s">
        <v>936</v>
      </c>
      <c r="K1490" s="1" t="s">
        <v>4740</v>
      </c>
      <c r="L1490">
        <f>ROUNDUP(IF(B1490&gt;$D$4,0,($D$4-B1490+1)/365),0)</f>
        <v>0</v>
      </c>
      <c r="M1490">
        <f>ROUNDUP(IF(B1490&gt;$D$5,0,($D$5-B1490+1)/365),0)</f>
        <v>1</v>
      </c>
      <c r="N1490" s="28">
        <f>IF(OR(L1490=1,M1490=1),IF(B1490+364&lt;=$D$5,(B1490+364-$D$4+1)/365,IF(B1490&gt;$D$4,($D$5-B1490+1)/365,$D$6/365)),0)</f>
        <v>0.18356164383561643</v>
      </c>
      <c r="O1490" s="28">
        <f>'Data &amp; Parameter'!$E$16*'Data &amp; Parameter'!$E$17*('Data &amp; Parameter'!$E$18+'Data &amp; Parameter'!$E$19)*'Data &amp; Parameter'!$E$20*'Data &amp; Parameter'!$E$37*N1490</f>
        <v>0.63818956679213612</v>
      </c>
      <c r="P1490">
        <f>ROUNDUP(IF(D1490&gt;$D$4,0,($D$4-D1490+1)/365),0)</f>
        <v>0</v>
      </c>
      <c r="Q1490">
        <f>ROUNDUP(IF(D1490&gt;$D$5,0,($D$5-D1490+1)/365),0)</f>
        <v>1</v>
      </c>
      <c r="R1490" s="28">
        <f>IF(OR(P1490=1,Q1490=1),IF(D1490+364&lt;=$D$5,(D1490+364-$D$4+1)/365,IF(D1490&gt;$D$4,($D$5-D1490+1)/365,$D$6/365)),0)</f>
        <v>0.18356164383561643</v>
      </c>
      <c r="S1490" s="28">
        <f>'Data &amp; Parameter'!$E$16*'Data &amp; Parameter'!$E$17*('Data &amp; Parameter'!$E$18+'Data &amp; Parameter'!$E$19)*'Data &amp; Parameter'!$E$20*'Data &amp; Parameter'!$E$37*R1490</f>
        <v>0.63818956679213612</v>
      </c>
      <c r="T1490" s="28">
        <f t="shared" si="23"/>
        <v>1.2763791335842722</v>
      </c>
    </row>
    <row r="1491" spans="1:20" ht="15.75" customHeight="1" x14ac:dyDescent="0.35">
      <c r="A1491">
        <v>1484</v>
      </c>
      <c r="B1491" s="76">
        <v>44235</v>
      </c>
      <c r="C1491" s="1" t="s">
        <v>4780</v>
      </c>
      <c r="D1491" s="76">
        <v>44235</v>
      </c>
      <c r="E1491" s="1" t="s">
        <v>4781</v>
      </c>
      <c r="F1491" s="1" t="s">
        <v>4782</v>
      </c>
      <c r="G1491" s="1" t="s">
        <v>123</v>
      </c>
      <c r="H1491" s="1" t="s">
        <v>124</v>
      </c>
      <c r="I1491" s="1" t="s">
        <v>125</v>
      </c>
      <c r="J1491" s="1" t="s">
        <v>936</v>
      </c>
      <c r="K1491" s="1" t="s">
        <v>4740</v>
      </c>
      <c r="L1491">
        <f>ROUNDUP(IF(B1491&gt;$D$4,0,($D$4-B1491+1)/365),0)</f>
        <v>0</v>
      </c>
      <c r="M1491">
        <f>ROUNDUP(IF(B1491&gt;$D$5,0,($D$5-B1491+1)/365),0)</f>
        <v>1</v>
      </c>
      <c r="N1491" s="28">
        <f>IF(OR(L1491=1,M1491=1),IF(B1491+364&lt;=$D$5,(B1491+364-$D$4+1)/365,IF(B1491&gt;$D$4,($D$5-B1491+1)/365,$D$6/365)),0)</f>
        <v>0.18356164383561643</v>
      </c>
      <c r="O1491" s="28">
        <f>'Data &amp; Parameter'!$E$16*'Data &amp; Parameter'!$E$17*('Data &amp; Parameter'!$E$18+'Data &amp; Parameter'!$E$19)*'Data &amp; Parameter'!$E$20*'Data &amp; Parameter'!$E$37*N1491</f>
        <v>0.63818956679213612</v>
      </c>
      <c r="P1491">
        <f>ROUNDUP(IF(D1491&gt;$D$4,0,($D$4-D1491+1)/365),0)</f>
        <v>0</v>
      </c>
      <c r="Q1491">
        <f>ROUNDUP(IF(D1491&gt;$D$5,0,($D$5-D1491+1)/365),0)</f>
        <v>1</v>
      </c>
      <c r="R1491" s="28">
        <f>IF(OR(P1491=1,Q1491=1),IF(D1491+364&lt;=$D$5,(D1491+364-$D$4+1)/365,IF(D1491&gt;$D$4,($D$5-D1491+1)/365,$D$6/365)),0)</f>
        <v>0.18356164383561643</v>
      </c>
      <c r="S1491" s="28">
        <f>'Data &amp; Parameter'!$E$16*'Data &amp; Parameter'!$E$17*('Data &amp; Parameter'!$E$18+'Data &amp; Parameter'!$E$19)*'Data &amp; Parameter'!$E$20*'Data &amp; Parameter'!$E$37*R1491</f>
        <v>0.63818956679213612</v>
      </c>
      <c r="T1491" s="28">
        <f t="shared" si="23"/>
        <v>1.2763791335842722</v>
      </c>
    </row>
    <row r="1492" spans="1:20" ht="15.75" customHeight="1" x14ac:dyDescent="0.35">
      <c r="A1492">
        <v>1485</v>
      </c>
      <c r="B1492" s="76">
        <v>44235</v>
      </c>
      <c r="C1492" s="1" t="s">
        <v>4783</v>
      </c>
      <c r="D1492" s="76">
        <v>44235</v>
      </c>
      <c r="E1492" s="1" t="s">
        <v>4784</v>
      </c>
      <c r="F1492" s="1" t="s">
        <v>4785</v>
      </c>
      <c r="G1492" s="1" t="s">
        <v>123</v>
      </c>
      <c r="H1492" s="1" t="s">
        <v>124</v>
      </c>
      <c r="I1492" s="1" t="s">
        <v>125</v>
      </c>
      <c r="J1492" s="1" t="s">
        <v>936</v>
      </c>
      <c r="K1492" s="1" t="s">
        <v>4740</v>
      </c>
      <c r="L1492">
        <f>ROUNDUP(IF(B1492&gt;$D$4,0,($D$4-B1492+1)/365),0)</f>
        <v>0</v>
      </c>
      <c r="M1492">
        <f>ROUNDUP(IF(B1492&gt;$D$5,0,($D$5-B1492+1)/365),0)</f>
        <v>1</v>
      </c>
      <c r="N1492" s="28">
        <f>IF(OR(L1492=1,M1492=1),IF(B1492+364&lt;=$D$5,(B1492+364-$D$4+1)/365,IF(B1492&gt;$D$4,($D$5-B1492+1)/365,$D$6/365)),0)</f>
        <v>0.18356164383561643</v>
      </c>
      <c r="O1492" s="28">
        <f>'Data &amp; Parameter'!$E$16*'Data &amp; Parameter'!$E$17*('Data &amp; Parameter'!$E$18+'Data &amp; Parameter'!$E$19)*'Data &amp; Parameter'!$E$20*'Data &amp; Parameter'!$E$37*N1492</f>
        <v>0.63818956679213612</v>
      </c>
      <c r="P1492">
        <f>ROUNDUP(IF(D1492&gt;$D$4,0,($D$4-D1492+1)/365),0)</f>
        <v>0</v>
      </c>
      <c r="Q1492">
        <f>ROUNDUP(IF(D1492&gt;$D$5,0,($D$5-D1492+1)/365),0)</f>
        <v>1</v>
      </c>
      <c r="R1492" s="28">
        <f>IF(OR(P1492=1,Q1492=1),IF(D1492+364&lt;=$D$5,(D1492+364-$D$4+1)/365,IF(D1492&gt;$D$4,($D$5-D1492+1)/365,$D$6/365)),0)</f>
        <v>0.18356164383561643</v>
      </c>
      <c r="S1492" s="28">
        <f>'Data &amp; Parameter'!$E$16*'Data &amp; Parameter'!$E$17*('Data &amp; Parameter'!$E$18+'Data &amp; Parameter'!$E$19)*'Data &amp; Parameter'!$E$20*'Data &amp; Parameter'!$E$37*R1492</f>
        <v>0.63818956679213612</v>
      </c>
      <c r="T1492" s="28">
        <f t="shared" si="23"/>
        <v>1.2763791335842722</v>
      </c>
    </row>
    <row r="1493" spans="1:20" ht="15.75" customHeight="1" x14ac:dyDescent="0.35">
      <c r="A1493">
        <v>1486</v>
      </c>
      <c r="B1493" s="76">
        <v>44235</v>
      </c>
      <c r="C1493" s="1" t="s">
        <v>4786</v>
      </c>
      <c r="D1493" s="76">
        <v>44235</v>
      </c>
      <c r="E1493" s="1" t="s">
        <v>4787</v>
      </c>
      <c r="F1493" s="1" t="s">
        <v>4788</v>
      </c>
      <c r="G1493" s="1" t="s">
        <v>123</v>
      </c>
      <c r="H1493" s="1" t="s">
        <v>124</v>
      </c>
      <c r="I1493" s="1" t="s">
        <v>125</v>
      </c>
      <c r="J1493" s="1" t="s">
        <v>936</v>
      </c>
      <c r="K1493" s="1" t="s">
        <v>4729</v>
      </c>
      <c r="L1493">
        <f>ROUNDUP(IF(B1493&gt;$D$4,0,($D$4-B1493+1)/365),0)</f>
        <v>0</v>
      </c>
      <c r="M1493">
        <f>ROUNDUP(IF(B1493&gt;$D$5,0,($D$5-B1493+1)/365),0)</f>
        <v>1</v>
      </c>
      <c r="N1493" s="28">
        <f>IF(OR(L1493=1,M1493=1),IF(B1493+364&lt;=$D$5,(B1493+364-$D$4+1)/365,IF(B1493&gt;$D$4,($D$5-B1493+1)/365,$D$6/365)),0)</f>
        <v>0.18356164383561643</v>
      </c>
      <c r="O1493" s="28">
        <f>'Data &amp; Parameter'!$E$16*'Data &amp; Parameter'!$E$17*('Data &amp; Parameter'!$E$18+'Data &amp; Parameter'!$E$19)*'Data &amp; Parameter'!$E$20*'Data &amp; Parameter'!$E$37*N1493</f>
        <v>0.63818956679213612</v>
      </c>
      <c r="P1493">
        <f>ROUNDUP(IF(D1493&gt;$D$4,0,($D$4-D1493+1)/365),0)</f>
        <v>0</v>
      </c>
      <c r="Q1493">
        <f>ROUNDUP(IF(D1493&gt;$D$5,0,($D$5-D1493+1)/365),0)</f>
        <v>1</v>
      </c>
      <c r="R1493" s="28">
        <f>IF(OR(P1493=1,Q1493=1),IF(D1493+364&lt;=$D$5,(D1493+364-$D$4+1)/365,IF(D1493&gt;$D$4,($D$5-D1493+1)/365,$D$6/365)),0)</f>
        <v>0.18356164383561643</v>
      </c>
      <c r="S1493" s="28">
        <f>'Data &amp; Parameter'!$E$16*'Data &amp; Parameter'!$E$17*('Data &amp; Parameter'!$E$18+'Data &amp; Parameter'!$E$19)*'Data &amp; Parameter'!$E$20*'Data &amp; Parameter'!$E$37*R1493</f>
        <v>0.63818956679213612</v>
      </c>
      <c r="T1493" s="28">
        <f t="shared" si="23"/>
        <v>1.2763791335842722</v>
      </c>
    </row>
    <row r="1494" spans="1:20" ht="15.75" customHeight="1" x14ac:dyDescent="0.35">
      <c r="A1494">
        <v>1487</v>
      </c>
      <c r="B1494" s="76">
        <v>44235</v>
      </c>
      <c r="C1494" s="1" t="s">
        <v>4789</v>
      </c>
      <c r="D1494" s="76">
        <v>44235</v>
      </c>
      <c r="E1494" s="1" t="s">
        <v>4790</v>
      </c>
      <c r="F1494" s="1" t="s">
        <v>4791</v>
      </c>
      <c r="G1494" s="1" t="s">
        <v>123</v>
      </c>
      <c r="H1494" s="1" t="s">
        <v>124</v>
      </c>
      <c r="I1494" s="1" t="s">
        <v>125</v>
      </c>
      <c r="J1494" s="1" t="s">
        <v>936</v>
      </c>
      <c r="K1494" s="1" t="s">
        <v>4729</v>
      </c>
      <c r="L1494">
        <f>ROUNDUP(IF(B1494&gt;$D$4,0,($D$4-B1494+1)/365),0)</f>
        <v>0</v>
      </c>
      <c r="M1494">
        <f>ROUNDUP(IF(B1494&gt;$D$5,0,($D$5-B1494+1)/365),0)</f>
        <v>1</v>
      </c>
      <c r="N1494" s="28">
        <f>IF(OR(L1494=1,M1494=1),IF(B1494+364&lt;=$D$5,(B1494+364-$D$4+1)/365,IF(B1494&gt;$D$4,($D$5-B1494+1)/365,$D$6/365)),0)</f>
        <v>0.18356164383561643</v>
      </c>
      <c r="O1494" s="28">
        <f>'Data &amp; Parameter'!$E$16*'Data &amp; Parameter'!$E$17*('Data &amp; Parameter'!$E$18+'Data &amp; Parameter'!$E$19)*'Data &amp; Parameter'!$E$20*'Data &amp; Parameter'!$E$37*N1494</f>
        <v>0.63818956679213612</v>
      </c>
      <c r="P1494">
        <f>ROUNDUP(IF(D1494&gt;$D$4,0,($D$4-D1494+1)/365),0)</f>
        <v>0</v>
      </c>
      <c r="Q1494">
        <f>ROUNDUP(IF(D1494&gt;$D$5,0,($D$5-D1494+1)/365),0)</f>
        <v>1</v>
      </c>
      <c r="R1494" s="28">
        <f>IF(OR(P1494=1,Q1494=1),IF(D1494+364&lt;=$D$5,(D1494+364-$D$4+1)/365,IF(D1494&gt;$D$4,($D$5-D1494+1)/365,$D$6/365)),0)</f>
        <v>0.18356164383561643</v>
      </c>
      <c r="S1494" s="28">
        <f>'Data &amp; Parameter'!$E$16*'Data &amp; Parameter'!$E$17*('Data &amp; Parameter'!$E$18+'Data &amp; Parameter'!$E$19)*'Data &amp; Parameter'!$E$20*'Data &amp; Parameter'!$E$37*R1494</f>
        <v>0.63818956679213612</v>
      </c>
      <c r="T1494" s="28">
        <f t="shared" si="23"/>
        <v>1.2763791335842722</v>
      </c>
    </row>
    <row r="1495" spans="1:20" ht="15.75" customHeight="1" x14ac:dyDescent="0.35">
      <c r="A1495">
        <v>1488</v>
      </c>
      <c r="B1495" s="76">
        <v>44235</v>
      </c>
      <c r="C1495" s="1" t="s">
        <v>4792</v>
      </c>
      <c r="D1495" s="76">
        <v>44235</v>
      </c>
      <c r="E1495" s="1" t="s">
        <v>4793</v>
      </c>
      <c r="F1495" s="1" t="s">
        <v>4794</v>
      </c>
      <c r="G1495" s="1" t="s">
        <v>123</v>
      </c>
      <c r="H1495" s="1" t="s">
        <v>124</v>
      </c>
      <c r="I1495" s="1" t="s">
        <v>125</v>
      </c>
      <c r="J1495" s="1" t="s">
        <v>936</v>
      </c>
      <c r="K1495" s="1" t="s">
        <v>4740</v>
      </c>
      <c r="L1495">
        <f>ROUNDUP(IF(B1495&gt;$D$4,0,($D$4-B1495+1)/365),0)</f>
        <v>0</v>
      </c>
      <c r="M1495">
        <f>ROUNDUP(IF(B1495&gt;$D$5,0,($D$5-B1495+1)/365),0)</f>
        <v>1</v>
      </c>
      <c r="N1495" s="28">
        <f>IF(OR(L1495=1,M1495=1),IF(B1495+364&lt;=$D$5,(B1495+364-$D$4+1)/365,IF(B1495&gt;$D$4,($D$5-B1495+1)/365,$D$6/365)),0)</f>
        <v>0.18356164383561643</v>
      </c>
      <c r="O1495" s="28">
        <f>'Data &amp; Parameter'!$E$16*'Data &amp; Parameter'!$E$17*('Data &amp; Parameter'!$E$18+'Data &amp; Parameter'!$E$19)*'Data &amp; Parameter'!$E$20*'Data &amp; Parameter'!$E$37*N1495</f>
        <v>0.63818956679213612</v>
      </c>
      <c r="P1495">
        <f>ROUNDUP(IF(D1495&gt;$D$4,0,($D$4-D1495+1)/365),0)</f>
        <v>0</v>
      </c>
      <c r="Q1495">
        <f>ROUNDUP(IF(D1495&gt;$D$5,0,($D$5-D1495+1)/365),0)</f>
        <v>1</v>
      </c>
      <c r="R1495" s="28">
        <f>IF(OR(P1495=1,Q1495=1),IF(D1495+364&lt;=$D$5,(D1495+364-$D$4+1)/365,IF(D1495&gt;$D$4,($D$5-D1495+1)/365,$D$6/365)),0)</f>
        <v>0.18356164383561643</v>
      </c>
      <c r="S1495" s="28">
        <f>'Data &amp; Parameter'!$E$16*'Data &amp; Parameter'!$E$17*('Data &amp; Parameter'!$E$18+'Data &amp; Parameter'!$E$19)*'Data &amp; Parameter'!$E$20*'Data &amp; Parameter'!$E$37*R1495</f>
        <v>0.63818956679213612</v>
      </c>
      <c r="T1495" s="28">
        <f t="shared" si="23"/>
        <v>1.2763791335842722</v>
      </c>
    </row>
    <row r="1496" spans="1:20" ht="15.75" customHeight="1" x14ac:dyDescent="0.35">
      <c r="A1496">
        <v>1489</v>
      </c>
      <c r="B1496" s="76">
        <v>44235</v>
      </c>
      <c r="C1496" s="1" t="s">
        <v>4795</v>
      </c>
      <c r="D1496" s="76">
        <v>44235</v>
      </c>
      <c r="E1496" s="1" t="s">
        <v>4796</v>
      </c>
      <c r="F1496" s="1" t="s">
        <v>4797</v>
      </c>
      <c r="G1496" s="1" t="s">
        <v>123</v>
      </c>
      <c r="H1496" s="1" t="s">
        <v>124</v>
      </c>
      <c r="I1496" s="1" t="s">
        <v>125</v>
      </c>
      <c r="J1496" s="1" t="s">
        <v>3962</v>
      </c>
      <c r="K1496" s="1" t="s">
        <v>4798</v>
      </c>
      <c r="L1496">
        <f>ROUNDUP(IF(B1496&gt;$D$4,0,($D$4-B1496+1)/365),0)</f>
        <v>0</v>
      </c>
      <c r="M1496">
        <f>ROUNDUP(IF(B1496&gt;$D$5,0,($D$5-B1496+1)/365),0)</f>
        <v>1</v>
      </c>
      <c r="N1496" s="28">
        <f>IF(OR(L1496=1,M1496=1),IF(B1496+364&lt;=$D$5,(B1496+364-$D$4+1)/365,IF(B1496&gt;$D$4,($D$5-B1496+1)/365,$D$6/365)),0)</f>
        <v>0.18356164383561643</v>
      </c>
      <c r="O1496" s="28">
        <f>'Data &amp; Parameter'!$E$16*'Data &amp; Parameter'!$E$17*('Data &amp; Parameter'!$E$18+'Data &amp; Parameter'!$E$19)*'Data &amp; Parameter'!$E$20*'Data &amp; Parameter'!$E$37*N1496</f>
        <v>0.63818956679213612</v>
      </c>
      <c r="P1496">
        <f>ROUNDUP(IF(D1496&gt;$D$4,0,($D$4-D1496+1)/365),0)</f>
        <v>0</v>
      </c>
      <c r="Q1496">
        <f>ROUNDUP(IF(D1496&gt;$D$5,0,($D$5-D1496+1)/365),0)</f>
        <v>1</v>
      </c>
      <c r="R1496" s="28">
        <f>IF(OR(P1496=1,Q1496=1),IF(D1496+364&lt;=$D$5,(D1496+364-$D$4+1)/365,IF(D1496&gt;$D$4,($D$5-D1496+1)/365,$D$6/365)),0)</f>
        <v>0.18356164383561643</v>
      </c>
      <c r="S1496" s="28">
        <f>'Data &amp; Parameter'!$E$16*'Data &amp; Parameter'!$E$17*('Data &amp; Parameter'!$E$18+'Data &amp; Parameter'!$E$19)*'Data &amp; Parameter'!$E$20*'Data &amp; Parameter'!$E$37*R1496</f>
        <v>0.63818956679213612</v>
      </c>
      <c r="T1496" s="28">
        <f t="shared" si="23"/>
        <v>1.2763791335842722</v>
      </c>
    </row>
    <row r="1497" spans="1:20" ht="15.75" customHeight="1" x14ac:dyDescent="0.35">
      <c r="A1497">
        <v>1490</v>
      </c>
      <c r="B1497" s="76">
        <v>44235</v>
      </c>
      <c r="C1497" s="1" t="s">
        <v>4799</v>
      </c>
      <c r="D1497" s="76">
        <v>44235</v>
      </c>
      <c r="E1497" s="1" t="s">
        <v>4800</v>
      </c>
      <c r="F1497" s="1" t="s">
        <v>4801</v>
      </c>
      <c r="G1497" s="1" t="s">
        <v>123</v>
      </c>
      <c r="H1497" s="1" t="s">
        <v>124</v>
      </c>
      <c r="I1497" s="1" t="s">
        <v>125</v>
      </c>
      <c r="J1497" s="1" t="s">
        <v>3990</v>
      </c>
      <c r="K1497" s="1" t="s">
        <v>4798</v>
      </c>
      <c r="L1497">
        <f>ROUNDUP(IF(B1497&gt;$D$4,0,($D$4-B1497+1)/365),0)</f>
        <v>0</v>
      </c>
      <c r="M1497">
        <f>ROUNDUP(IF(B1497&gt;$D$5,0,($D$5-B1497+1)/365),0)</f>
        <v>1</v>
      </c>
      <c r="N1497" s="28">
        <f>IF(OR(L1497=1,M1497=1),IF(B1497+364&lt;=$D$5,(B1497+364-$D$4+1)/365,IF(B1497&gt;$D$4,($D$5-B1497+1)/365,$D$6/365)),0)</f>
        <v>0.18356164383561643</v>
      </c>
      <c r="O1497" s="28">
        <f>'Data &amp; Parameter'!$E$16*'Data &amp; Parameter'!$E$17*('Data &amp; Parameter'!$E$18+'Data &amp; Parameter'!$E$19)*'Data &amp; Parameter'!$E$20*'Data &amp; Parameter'!$E$37*N1497</f>
        <v>0.63818956679213612</v>
      </c>
      <c r="P1497">
        <f>ROUNDUP(IF(D1497&gt;$D$4,0,($D$4-D1497+1)/365),0)</f>
        <v>0</v>
      </c>
      <c r="Q1497">
        <f>ROUNDUP(IF(D1497&gt;$D$5,0,($D$5-D1497+1)/365),0)</f>
        <v>1</v>
      </c>
      <c r="R1497" s="28">
        <f>IF(OR(P1497=1,Q1497=1),IF(D1497+364&lt;=$D$5,(D1497+364-$D$4+1)/365,IF(D1497&gt;$D$4,($D$5-D1497+1)/365,$D$6/365)),0)</f>
        <v>0.18356164383561643</v>
      </c>
      <c r="S1497" s="28">
        <f>'Data &amp; Parameter'!$E$16*'Data &amp; Parameter'!$E$17*('Data &amp; Parameter'!$E$18+'Data &amp; Parameter'!$E$19)*'Data &amp; Parameter'!$E$20*'Data &amp; Parameter'!$E$37*R1497</f>
        <v>0.63818956679213612</v>
      </c>
      <c r="T1497" s="28">
        <f t="shared" si="23"/>
        <v>1.2763791335842722</v>
      </c>
    </row>
    <row r="1498" spans="1:20" ht="15.75" customHeight="1" x14ac:dyDescent="0.35">
      <c r="A1498">
        <v>1491</v>
      </c>
      <c r="B1498" s="76">
        <v>44235</v>
      </c>
      <c r="C1498" s="1" t="s">
        <v>4802</v>
      </c>
      <c r="D1498" s="76">
        <v>44235</v>
      </c>
      <c r="E1498" s="1" t="s">
        <v>4803</v>
      </c>
      <c r="F1498" s="1" t="s">
        <v>4804</v>
      </c>
      <c r="G1498" s="1" t="s">
        <v>123</v>
      </c>
      <c r="H1498" s="1" t="s">
        <v>124</v>
      </c>
      <c r="I1498" s="1" t="s">
        <v>125</v>
      </c>
      <c r="J1498" s="1" t="s">
        <v>3962</v>
      </c>
      <c r="K1498" s="1" t="s">
        <v>4805</v>
      </c>
      <c r="L1498">
        <f>ROUNDUP(IF(B1498&gt;$D$4,0,($D$4-B1498+1)/365),0)</f>
        <v>0</v>
      </c>
      <c r="M1498">
        <f>ROUNDUP(IF(B1498&gt;$D$5,0,($D$5-B1498+1)/365),0)</f>
        <v>1</v>
      </c>
      <c r="N1498" s="28">
        <f>IF(OR(L1498=1,M1498=1),IF(B1498+364&lt;=$D$5,(B1498+364-$D$4+1)/365,IF(B1498&gt;$D$4,($D$5-B1498+1)/365,$D$6/365)),0)</f>
        <v>0.18356164383561643</v>
      </c>
      <c r="O1498" s="28">
        <f>'Data &amp; Parameter'!$E$16*'Data &amp; Parameter'!$E$17*('Data &amp; Parameter'!$E$18+'Data &amp; Parameter'!$E$19)*'Data &amp; Parameter'!$E$20*'Data &amp; Parameter'!$E$37*N1498</f>
        <v>0.63818956679213612</v>
      </c>
      <c r="P1498">
        <f>ROUNDUP(IF(D1498&gt;$D$4,0,($D$4-D1498+1)/365),0)</f>
        <v>0</v>
      </c>
      <c r="Q1498">
        <f>ROUNDUP(IF(D1498&gt;$D$5,0,($D$5-D1498+1)/365),0)</f>
        <v>1</v>
      </c>
      <c r="R1498" s="28">
        <f>IF(OR(P1498=1,Q1498=1),IF(D1498+364&lt;=$D$5,(D1498+364-$D$4+1)/365,IF(D1498&gt;$D$4,($D$5-D1498+1)/365,$D$6/365)),0)</f>
        <v>0.18356164383561643</v>
      </c>
      <c r="S1498" s="28">
        <f>'Data &amp; Parameter'!$E$16*'Data &amp; Parameter'!$E$17*('Data &amp; Parameter'!$E$18+'Data &amp; Parameter'!$E$19)*'Data &amp; Parameter'!$E$20*'Data &amp; Parameter'!$E$37*R1498</f>
        <v>0.63818956679213612</v>
      </c>
      <c r="T1498" s="28">
        <f t="shared" si="23"/>
        <v>1.2763791335842722</v>
      </c>
    </row>
    <row r="1499" spans="1:20" ht="15.75" customHeight="1" x14ac:dyDescent="0.35">
      <c r="A1499">
        <v>1492</v>
      </c>
      <c r="B1499" s="76">
        <v>44235</v>
      </c>
      <c r="C1499" s="1" t="s">
        <v>4806</v>
      </c>
      <c r="D1499" s="76">
        <v>44235</v>
      </c>
      <c r="E1499" s="1" t="s">
        <v>4807</v>
      </c>
      <c r="F1499" s="1" t="s">
        <v>4808</v>
      </c>
      <c r="G1499" s="1" t="s">
        <v>123</v>
      </c>
      <c r="H1499" s="1" t="s">
        <v>124</v>
      </c>
      <c r="I1499" s="1" t="s">
        <v>125</v>
      </c>
      <c r="J1499" s="1" t="s">
        <v>3962</v>
      </c>
      <c r="K1499" s="1" t="s">
        <v>4805</v>
      </c>
      <c r="L1499">
        <f>ROUNDUP(IF(B1499&gt;$D$4,0,($D$4-B1499+1)/365),0)</f>
        <v>0</v>
      </c>
      <c r="M1499">
        <f>ROUNDUP(IF(B1499&gt;$D$5,0,($D$5-B1499+1)/365),0)</f>
        <v>1</v>
      </c>
      <c r="N1499" s="28">
        <f>IF(OR(L1499=1,M1499=1),IF(B1499+364&lt;=$D$5,(B1499+364-$D$4+1)/365,IF(B1499&gt;$D$4,($D$5-B1499+1)/365,$D$6/365)),0)</f>
        <v>0.18356164383561643</v>
      </c>
      <c r="O1499" s="28">
        <f>'Data &amp; Parameter'!$E$16*'Data &amp; Parameter'!$E$17*('Data &amp; Parameter'!$E$18+'Data &amp; Parameter'!$E$19)*'Data &amp; Parameter'!$E$20*'Data &amp; Parameter'!$E$37*N1499</f>
        <v>0.63818956679213612</v>
      </c>
      <c r="P1499">
        <f>ROUNDUP(IF(D1499&gt;$D$4,0,($D$4-D1499+1)/365),0)</f>
        <v>0</v>
      </c>
      <c r="Q1499">
        <f>ROUNDUP(IF(D1499&gt;$D$5,0,($D$5-D1499+1)/365),0)</f>
        <v>1</v>
      </c>
      <c r="R1499" s="28">
        <f>IF(OR(P1499=1,Q1499=1),IF(D1499+364&lt;=$D$5,(D1499+364-$D$4+1)/365,IF(D1499&gt;$D$4,($D$5-D1499+1)/365,$D$6/365)),0)</f>
        <v>0.18356164383561643</v>
      </c>
      <c r="S1499" s="28">
        <f>'Data &amp; Parameter'!$E$16*'Data &amp; Parameter'!$E$17*('Data &amp; Parameter'!$E$18+'Data &amp; Parameter'!$E$19)*'Data &amp; Parameter'!$E$20*'Data &amp; Parameter'!$E$37*R1499</f>
        <v>0.63818956679213612</v>
      </c>
      <c r="T1499" s="28">
        <f t="shared" si="23"/>
        <v>1.2763791335842722</v>
      </c>
    </row>
    <row r="1500" spans="1:20" ht="15.75" customHeight="1" x14ac:dyDescent="0.35">
      <c r="A1500">
        <v>1493</v>
      </c>
      <c r="B1500" s="76">
        <v>44235</v>
      </c>
      <c r="C1500" s="1" t="s">
        <v>4809</v>
      </c>
      <c r="D1500" s="76">
        <v>44235</v>
      </c>
      <c r="E1500" s="1" t="s">
        <v>4810</v>
      </c>
      <c r="F1500" s="1" t="s">
        <v>4811</v>
      </c>
      <c r="G1500" s="1" t="s">
        <v>123</v>
      </c>
      <c r="H1500" s="1" t="s">
        <v>124</v>
      </c>
      <c r="I1500" s="1" t="s">
        <v>125</v>
      </c>
      <c r="J1500" s="1" t="s">
        <v>3962</v>
      </c>
      <c r="K1500" s="1" t="s">
        <v>4805</v>
      </c>
      <c r="L1500">
        <f>ROUNDUP(IF(B1500&gt;$D$4,0,($D$4-B1500+1)/365),0)</f>
        <v>0</v>
      </c>
      <c r="M1500">
        <f>ROUNDUP(IF(B1500&gt;$D$5,0,($D$5-B1500+1)/365),0)</f>
        <v>1</v>
      </c>
      <c r="N1500" s="28">
        <f>IF(OR(L1500=1,M1500=1),IF(B1500+364&lt;=$D$5,(B1500+364-$D$4+1)/365,IF(B1500&gt;$D$4,($D$5-B1500+1)/365,$D$6/365)),0)</f>
        <v>0.18356164383561643</v>
      </c>
      <c r="O1500" s="28">
        <f>'Data &amp; Parameter'!$E$16*'Data &amp; Parameter'!$E$17*('Data &amp; Parameter'!$E$18+'Data &amp; Parameter'!$E$19)*'Data &amp; Parameter'!$E$20*'Data &amp; Parameter'!$E$37*N1500</f>
        <v>0.63818956679213612</v>
      </c>
      <c r="P1500">
        <f>ROUNDUP(IF(D1500&gt;$D$4,0,($D$4-D1500+1)/365),0)</f>
        <v>0</v>
      </c>
      <c r="Q1500">
        <f>ROUNDUP(IF(D1500&gt;$D$5,0,($D$5-D1500+1)/365),0)</f>
        <v>1</v>
      </c>
      <c r="R1500" s="28">
        <f>IF(OR(P1500=1,Q1500=1),IF(D1500+364&lt;=$D$5,(D1500+364-$D$4+1)/365,IF(D1500&gt;$D$4,($D$5-D1500+1)/365,$D$6/365)),0)</f>
        <v>0.18356164383561643</v>
      </c>
      <c r="S1500" s="28">
        <f>'Data &amp; Parameter'!$E$16*'Data &amp; Parameter'!$E$17*('Data &amp; Parameter'!$E$18+'Data &amp; Parameter'!$E$19)*'Data &amp; Parameter'!$E$20*'Data &amp; Parameter'!$E$37*R1500</f>
        <v>0.63818956679213612</v>
      </c>
      <c r="T1500" s="28">
        <f t="shared" si="23"/>
        <v>1.2763791335842722</v>
      </c>
    </row>
    <row r="1501" spans="1:20" ht="15.75" customHeight="1" x14ac:dyDescent="0.35">
      <c r="A1501">
        <v>1494</v>
      </c>
      <c r="B1501" s="76">
        <v>44235</v>
      </c>
      <c r="C1501" s="1" t="s">
        <v>4812</v>
      </c>
      <c r="D1501" s="76">
        <v>44235</v>
      </c>
      <c r="E1501" s="1" t="s">
        <v>4813</v>
      </c>
      <c r="F1501" s="1" t="s">
        <v>4814</v>
      </c>
      <c r="G1501" s="1" t="s">
        <v>123</v>
      </c>
      <c r="H1501" s="1" t="s">
        <v>124</v>
      </c>
      <c r="I1501" s="1" t="s">
        <v>125</v>
      </c>
      <c r="J1501" s="1" t="s">
        <v>3962</v>
      </c>
      <c r="K1501" s="1" t="s">
        <v>4805</v>
      </c>
      <c r="L1501">
        <f>ROUNDUP(IF(B1501&gt;$D$4,0,($D$4-B1501+1)/365),0)</f>
        <v>0</v>
      </c>
      <c r="M1501">
        <f>ROUNDUP(IF(B1501&gt;$D$5,0,($D$5-B1501+1)/365),0)</f>
        <v>1</v>
      </c>
      <c r="N1501" s="28">
        <f>IF(OR(L1501=1,M1501=1),IF(B1501+364&lt;=$D$5,(B1501+364-$D$4+1)/365,IF(B1501&gt;$D$4,($D$5-B1501+1)/365,$D$6/365)),0)</f>
        <v>0.18356164383561643</v>
      </c>
      <c r="O1501" s="28">
        <f>'Data &amp; Parameter'!$E$16*'Data &amp; Parameter'!$E$17*('Data &amp; Parameter'!$E$18+'Data &amp; Parameter'!$E$19)*'Data &amp; Parameter'!$E$20*'Data &amp; Parameter'!$E$37*N1501</f>
        <v>0.63818956679213612</v>
      </c>
      <c r="P1501">
        <f>ROUNDUP(IF(D1501&gt;$D$4,0,($D$4-D1501+1)/365),0)</f>
        <v>0</v>
      </c>
      <c r="Q1501">
        <f>ROUNDUP(IF(D1501&gt;$D$5,0,($D$5-D1501+1)/365),0)</f>
        <v>1</v>
      </c>
      <c r="R1501" s="28">
        <f>IF(OR(P1501=1,Q1501=1),IF(D1501+364&lt;=$D$5,(D1501+364-$D$4+1)/365,IF(D1501&gt;$D$4,($D$5-D1501+1)/365,$D$6/365)),0)</f>
        <v>0.18356164383561643</v>
      </c>
      <c r="S1501" s="28">
        <f>'Data &amp; Parameter'!$E$16*'Data &amp; Parameter'!$E$17*('Data &amp; Parameter'!$E$18+'Data &amp; Parameter'!$E$19)*'Data &amp; Parameter'!$E$20*'Data &amp; Parameter'!$E$37*R1501</f>
        <v>0.63818956679213612</v>
      </c>
      <c r="T1501" s="28">
        <f t="shared" si="23"/>
        <v>1.2763791335842722</v>
      </c>
    </row>
    <row r="1502" spans="1:20" ht="15.75" customHeight="1" x14ac:dyDescent="0.35">
      <c r="A1502">
        <v>1495</v>
      </c>
      <c r="B1502" s="76">
        <v>44235</v>
      </c>
      <c r="C1502" s="1" t="s">
        <v>4815</v>
      </c>
      <c r="D1502" s="76">
        <v>44235</v>
      </c>
      <c r="E1502" s="1" t="s">
        <v>4816</v>
      </c>
      <c r="F1502" s="1" t="s">
        <v>4817</v>
      </c>
      <c r="G1502" s="1" t="s">
        <v>123</v>
      </c>
      <c r="H1502" s="1" t="s">
        <v>124</v>
      </c>
      <c r="I1502" s="1" t="s">
        <v>125</v>
      </c>
      <c r="J1502" s="1" t="s">
        <v>3962</v>
      </c>
      <c r="K1502" s="1" t="s">
        <v>4805</v>
      </c>
      <c r="L1502">
        <f>ROUNDUP(IF(B1502&gt;$D$4,0,($D$4-B1502+1)/365),0)</f>
        <v>0</v>
      </c>
      <c r="M1502">
        <f>ROUNDUP(IF(B1502&gt;$D$5,0,($D$5-B1502+1)/365),0)</f>
        <v>1</v>
      </c>
      <c r="N1502" s="28">
        <f>IF(OR(L1502=1,M1502=1),IF(B1502+364&lt;=$D$5,(B1502+364-$D$4+1)/365,IF(B1502&gt;$D$4,($D$5-B1502+1)/365,$D$6/365)),0)</f>
        <v>0.18356164383561643</v>
      </c>
      <c r="O1502" s="28">
        <f>'Data &amp; Parameter'!$E$16*'Data &amp; Parameter'!$E$17*('Data &amp; Parameter'!$E$18+'Data &amp; Parameter'!$E$19)*'Data &amp; Parameter'!$E$20*'Data &amp; Parameter'!$E$37*N1502</f>
        <v>0.63818956679213612</v>
      </c>
      <c r="P1502">
        <f>ROUNDUP(IF(D1502&gt;$D$4,0,($D$4-D1502+1)/365),0)</f>
        <v>0</v>
      </c>
      <c r="Q1502">
        <f>ROUNDUP(IF(D1502&gt;$D$5,0,($D$5-D1502+1)/365),0)</f>
        <v>1</v>
      </c>
      <c r="R1502" s="28">
        <f>IF(OR(P1502=1,Q1502=1),IF(D1502+364&lt;=$D$5,(D1502+364-$D$4+1)/365,IF(D1502&gt;$D$4,($D$5-D1502+1)/365,$D$6/365)),0)</f>
        <v>0.18356164383561643</v>
      </c>
      <c r="S1502" s="28">
        <f>'Data &amp; Parameter'!$E$16*'Data &amp; Parameter'!$E$17*('Data &amp; Parameter'!$E$18+'Data &amp; Parameter'!$E$19)*'Data &amp; Parameter'!$E$20*'Data &amp; Parameter'!$E$37*R1502</f>
        <v>0.63818956679213612</v>
      </c>
      <c r="T1502" s="28">
        <f t="shared" si="23"/>
        <v>1.2763791335842722</v>
      </c>
    </row>
    <row r="1503" spans="1:20" ht="15.75" customHeight="1" x14ac:dyDescent="0.35">
      <c r="A1503">
        <v>1496</v>
      </c>
      <c r="B1503" s="76">
        <v>44235</v>
      </c>
      <c r="C1503" s="1" t="s">
        <v>4818</v>
      </c>
      <c r="D1503" s="76">
        <v>44235</v>
      </c>
      <c r="E1503" s="1" t="s">
        <v>4819</v>
      </c>
      <c r="F1503" s="1" t="s">
        <v>4820</v>
      </c>
      <c r="G1503" s="1" t="s">
        <v>123</v>
      </c>
      <c r="H1503" s="1" t="s">
        <v>124</v>
      </c>
      <c r="I1503" s="1" t="s">
        <v>125</v>
      </c>
      <c r="J1503" s="1" t="s">
        <v>3962</v>
      </c>
      <c r="K1503" s="1" t="s">
        <v>4805</v>
      </c>
      <c r="L1503">
        <f>ROUNDUP(IF(B1503&gt;$D$4,0,($D$4-B1503+1)/365),0)</f>
        <v>0</v>
      </c>
      <c r="M1503">
        <f>ROUNDUP(IF(B1503&gt;$D$5,0,($D$5-B1503+1)/365),0)</f>
        <v>1</v>
      </c>
      <c r="N1503" s="28">
        <f>IF(OR(L1503=1,M1503=1),IF(B1503+364&lt;=$D$5,(B1503+364-$D$4+1)/365,IF(B1503&gt;$D$4,($D$5-B1503+1)/365,$D$6/365)),0)</f>
        <v>0.18356164383561643</v>
      </c>
      <c r="O1503" s="28">
        <f>'Data &amp; Parameter'!$E$16*'Data &amp; Parameter'!$E$17*('Data &amp; Parameter'!$E$18+'Data &amp; Parameter'!$E$19)*'Data &amp; Parameter'!$E$20*'Data &amp; Parameter'!$E$37*N1503</f>
        <v>0.63818956679213612</v>
      </c>
      <c r="P1503">
        <f>ROUNDUP(IF(D1503&gt;$D$4,0,($D$4-D1503+1)/365),0)</f>
        <v>0</v>
      </c>
      <c r="Q1503">
        <f>ROUNDUP(IF(D1503&gt;$D$5,0,($D$5-D1503+1)/365),0)</f>
        <v>1</v>
      </c>
      <c r="R1503" s="28">
        <f>IF(OR(P1503=1,Q1503=1),IF(D1503+364&lt;=$D$5,(D1503+364-$D$4+1)/365,IF(D1503&gt;$D$4,($D$5-D1503+1)/365,$D$6/365)),0)</f>
        <v>0.18356164383561643</v>
      </c>
      <c r="S1503" s="28">
        <f>'Data &amp; Parameter'!$E$16*'Data &amp; Parameter'!$E$17*('Data &amp; Parameter'!$E$18+'Data &amp; Parameter'!$E$19)*'Data &amp; Parameter'!$E$20*'Data &amp; Parameter'!$E$37*R1503</f>
        <v>0.63818956679213612</v>
      </c>
      <c r="T1503" s="28">
        <f t="shared" si="23"/>
        <v>1.2763791335842722</v>
      </c>
    </row>
    <row r="1504" spans="1:20" ht="15.75" customHeight="1" x14ac:dyDescent="0.35">
      <c r="A1504">
        <v>1497</v>
      </c>
      <c r="B1504" s="76">
        <v>44235</v>
      </c>
      <c r="C1504" s="1" t="s">
        <v>4821</v>
      </c>
      <c r="D1504" s="76">
        <v>44235</v>
      </c>
      <c r="E1504" s="1" t="s">
        <v>4822</v>
      </c>
      <c r="F1504" s="1" t="s">
        <v>4823</v>
      </c>
      <c r="G1504" s="1" t="s">
        <v>123</v>
      </c>
      <c r="H1504" s="1" t="s">
        <v>124</v>
      </c>
      <c r="I1504" s="1" t="s">
        <v>125</v>
      </c>
      <c r="J1504" s="1" t="s">
        <v>3962</v>
      </c>
      <c r="K1504" s="1" t="s">
        <v>4805</v>
      </c>
      <c r="L1504">
        <f>ROUNDUP(IF(B1504&gt;$D$4,0,($D$4-B1504+1)/365),0)</f>
        <v>0</v>
      </c>
      <c r="M1504">
        <f>ROUNDUP(IF(B1504&gt;$D$5,0,($D$5-B1504+1)/365),0)</f>
        <v>1</v>
      </c>
      <c r="N1504" s="28">
        <f>IF(OR(L1504=1,M1504=1),IF(B1504+364&lt;=$D$5,(B1504+364-$D$4+1)/365,IF(B1504&gt;$D$4,($D$5-B1504+1)/365,$D$6/365)),0)</f>
        <v>0.18356164383561643</v>
      </c>
      <c r="O1504" s="28">
        <f>'Data &amp; Parameter'!$E$16*'Data &amp; Parameter'!$E$17*('Data &amp; Parameter'!$E$18+'Data &amp; Parameter'!$E$19)*'Data &amp; Parameter'!$E$20*'Data &amp; Parameter'!$E$37*N1504</f>
        <v>0.63818956679213612</v>
      </c>
      <c r="P1504">
        <f>ROUNDUP(IF(D1504&gt;$D$4,0,($D$4-D1504+1)/365),0)</f>
        <v>0</v>
      </c>
      <c r="Q1504">
        <f>ROUNDUP(IF(D1504&gt;$D$5,0,($D$5-D1504+1)/365),0)</f>
        <v>1</v>
      </c>
      <c r="R1504" s="28">
        <f>IF(OR(P1504=1,Q1504=1),IF(D1504+364&lt;=$D$5,(D1504+364-$D$4+1)/365,IF(D1504&gt;$D$4,($D$5-D1504+1)/365,$D$6/365)),0)</f>
        <v>0.18356164383561643</v>
      </c>
      <c r="S1504" s="28">
        <f>'Data &amp; Parameter'!$E$16*'Data &amp; Parameter'!$E$17*('Data &amp; Parameter'!$E$18+'Data &amp; Parameter'!$E$19)*'Data &amp; Parameter'!$E$20*'Data &amp; Parameter'!$E$37*R1504</f>
        <v>0.63818956679213612</v>
      </c>
      <c r="T1504" s="28">
        <f t="shared" si="23"/>
        <v>1.2763791335842722</v>
      </c>
    </row>
    <row r="1505" spans="1:20" ht="15.75" customHeight="1" x14ac:dyDescent="0.35">
      <c r="A1505">
        <v>1498</v>
      </c>
      <c r="B1505" s="76">
        <v>44235</v>
      </c>
      <c r="C1505" s="1" t="s">
        <v>4824</v>
      </c>
      <c r="D1505" s="76">
        <v>44235</v>
      </c>
      <c r="E1505" s="1" t="s">
        <v>4825</v>
      </c>
      <c r="F1505" s="1" t="s">
        <v>4826</v>
      </c>
      <c r="G1505" s="1" t="s">
        <v>123</v>
      </c>
      <c r="H1505" s="1" t="s">
        <v>124</v>
      </c>
      <c r="I1505" s="1" t="s">
        <v>125</v>
      </c>
      <c r="J1505" s="1" t="s">
        <v>3962</v>
      </c>
      <c r="K1505" s="1" t="s">
        <v>4805</v>
      </c>
      <c r="L1505">
        <f>ROUNDUP(IF(B1505&gt;$D$4,0,($D$4-B1505+1)/365),0)</f>
        <v>0</v>
      </c>
      <c r="M1505">
        <f>ROUNDUP(IF(B1505&gt;$D$5,0,($D$5-B1505+1)/365),0)</f>
        <v>1</v>
      </c>
      <c r="N1505" s="28">
        <f>IF(OR(L1505=1,M1505=1),IF(B1505+364&lt;=$D$5,(B1505+364-$D$4+1)/365,IF(B1505&gt;$D$4,($D$5-B1505+1)/365,$D$6/365)),0)</f>
        <v>0.18356164383561643</v>
      </c>
      <c r="O1505" s="28">
        <f>'Data &amp; Parameter'!$E$16*'Data &amp; Parameter'!$E$17*('Data &amp; Parameter'!$E$18+'Data &amp; Parameter'!$E$19)*'Data &amp; Parameter'!$E$20*'Data &amp; Parameter'!$E$37*N1505</f>
        <v>0.63818956679213612</v>
      </c>
      <c r="P1505">
        <f>ROUNDUP(IF(D1505&gt;$D$4,0,($D$4-D1505+1)/365),0)</f>
        <v>0</v>
      </c>
      <c r="Q1505">
        <f>ROUNDUP(IF(D1505&gt;$D$5,0,($D$5-D1505+1)/365),0)</f>
        <v>1</v>
      </c>
      <c r="R1505" s="28">
        <f>IF(OR(P1505=1,Q1505=1),IF(D1505+364&lt;=$D$5,(D1505+364-$D$4+1)/365,IF(D1505&gt;$D$4,($D$5-D1505+1)/365,$D$6/365)),0)</f>
        <v>0.18356164383561643</v>
      </c>
      <c r="S1505" s="28">
        <f>'Data &amp; Parameter'!$E$16*'Data &amp; Parameter'!$E$17*('Data &amp; Parameter'!$E$18+'Data &amp; Parameter'!$E$19)*'Data &amp; Parameter'!$E$20*'Data &amp; Parameter'!$E$37*R1505</f>
        <v>0.63818956679213612</v>
      </c>
      <c r="T1505" s="28">
        <f t="shared" si="23"/>
        <v>1.2763791335842722</v>
      </c>
    </row>
    <row r="1506" spans="1:20" ht="15.75" customHeight="1" x14ac:dyDescent="0.35">
      <c r="A1506">
        <v>1499</v>
      </c>
      <c r="B1506" s="76">
        <v>44235</v>
      </c>
      <c r="C1506" s="1" t="s">
        <v>4827</v>
      </c>
      <c r="D1506" s="76">
        <v>44235</v>
      </c>
      <c r="E1506" s="1" t="s">
        <v>4828</v>
      </c>
      <c r="F1506" s="1" t="s">
        <v>4829</v>
      </c>
      <c r="G1506" s="1" t="s">
        <v>123</v>
      </c>
      <c r="H1506" s="1" t="s">
        <v>124</v>
      </c>
      <c r="I1506" s="1" t="s">
        <v>125</v>
      </c>
      <c r="J1506" s="1" t="s">
        <v>3962</v>
      </c>
      <c r="K1506" s="1" t="s">
        <v>4805</v>
      </c>
      <c r="L1506">
        <f>ROUNDUP(IF(B1506&gt;$D$4,0,($D$4-B1506+1)/365),0)</f>
        <v>0</v>
      </c>
      <c r="M1506">
        <f>ROUNDUP(IF(B1506&gt;$D$5,0,($D$5-B1506+1)/365),0)</f>
        <v>1</v>
      </c>
      <c r="N1506" s="28">
        <f>IF(OR(L1506=1,M1506=1),IF(B1506+364&lt;=$D$5,(B1506+364-$D$4+1)/365,IF(B1506&gt;$D$4,($D$5-B1506+1)/365,$D$6/365)),0)</f>
        <v>0.18356164383561643</v>
      </c>
      <c r="O1506" s="28">
        <f>'Data &amp; Parameter'!$E$16*'Data &amp; Parameter'!$E$17*('Data &amp; Parameter'!$E$18+'Data &amp; Parameter'!$E$19)*'Data &amp; Parameter'!$E$20*'Data &amp; Parameter'!$E$37*N1506</f>
        <v>0.63818956679213612</v>
      </c>
      <c r="P1506">
        <f>ROUNDUP(IF(D1506&gt;$D$4,0,($D$4-D1506+1)/365),0)</f>
        <v>0</v>
      </c>
      <c r="Q1506">
        <f>ROUNDUP(IF(D1506&gt;$D$5,0,($D$5-D1506+1)/365),0)</f>
        <v>1</v>
      </c>
      <c r="R1506" s="28">
        <f>IF(OR(P1506=1,Q1506=1),IF(D1506+364&lt;=$D$5,(D1506+364-$D$4+1)/365,IF(D1506&gt;$D$4,($D$5-D1506+1)/365,$D$6/365)),0)</f>
        <v>0.18356164383561643</v>
      </c>
      <c r="S1506" s="28">
        <f>'Data &amp; Parameter'!$E$16*'Data &amp; Parameter'!$E$17*('Data &amp; Parameter'!$E$18+'Data &amp; Parameter'!$E$19)*'Data &amp; Parameter'!$E$20*'Data &amp; Parameter'!$E$37*R1506</f>
        <v>0.63818956679213612</v>
      </c>
      <c r="T1506" s="28">
        <f t="shared" si="23"/>
        <v>1.2763791335842722</v>
      </c>
    </row>
    <row r="1507" spans="1:20" ht="15.75" customHeight="1" x14ac:dyDescent="0.35">
      <c r="A1507">
        <v>1500</v>
      </c>
      <c r="B1507" s="76">
        <v>44235</v>
      </c>
      <c r="C1507" s="1" t="s">
        <v>4830</v>
      </c>
      <c r="D1507" s="76">
        <v>44235</v>
      </c>
      <c r="E1507" s="1" t="s">
        <v>4831</v>
      </c>
      <c r="F1507" s="1" t="s">
        <v>4832</v>
      </c>
      <c r="G1507" s="1" t="s">
        <v>123</v>
      </c>
      <c r="H1507" s="1" t="s">
        <v>124</v>
      </c>
      <c r="I1507" s="1" t="s">
        <v>125</v>
      </c>
      <c r="J1507" s="1" t="s">
        <v>3962</v>
      </c>
      <c r="K1507" s="1" t="s">
        <v>4805</v>
      </c>
      <c r="L1507">
        <f>ROUNDUP(IF(B1507&gt;$D$4,0,($D$4-B1507+1)/365),0)</f>
        <v>0</v>
      </c>
      <c r="M1507">
        <f>ROUNDUP(IF(B1507&gt;$D$5,0,($D$5-B1507+1)/365),0)</f>
        <v>1</v>
      </c>
      <c r="N1507" s="28">
        <f>IF(OR(L1507=1,M1507=1),IF(B1507+364&lt;=$D$5,(B1507+364-$D$4+1)/365,IF(B1507&gt;$D$4,($D$5-B1507+1)/365,$D$6/365)),0)</f>
        <v>0.18356164383561643</v>
      </c>
      <c r="O1507" s="28">
        <f>'Data &amp; Parameter'!$E$16*'Data &amp; Parameter'!$E$17*('Data &amp; Parameter'!$E$18+'Data &amp; Parameter'!$E$19)*'Data &amp; Parameter'!$E$20*'Data &amp; Parameter'!$E$37*N1507</f>
        <v>0.63818956679213612</v>
      </c>
      <c r="P1507">
        <f>ROUNDUP(IF(D1507&gt;$D$4,0,($D$4-D1507+1)/365),0)</f>
        <v>0</v>
      </c>
      <c r="Q1507">
        <f>ROUNDUP(IF(D1507&gt;$D$5,0,($D$5-D1507+1)/365),0)</f>
        <v>1</v>
      </c>
      <c r="R1507" s="28">
        <f>IF(OR(P1507=1,Q1507=1),IF(D1507+364&lt;=$D$5,(D1507+364-$D$4+1)/365,IF(D1507&gt;$D$4,($D$5-D1507+1)/365,$D$6/365)),0)</f>
        <v>0.18356164383561643</v>
      </c>
      <c r="S1507" s="28">
        <f>'Data &amp; Parameter'!$E$16*'Data &amp; Parameter'!$E$17*('Data &amp; Parameter'!$E$18+'Data &amp; Parameter'!$E$19)*'Data &amp; Parameter'!$E$20*'Data &amp; Parameter'!$E$37*R1507</f>
        <v>0.63818956679213612</v>
      </c>
      <c r="T1507" s="28">
        <f t="shared" si="23"/>
        <v>1.2763791335842722</v>
      </c>
    </row>
    <row r="1508" spans="1:20" ht="15.75" customHeight="1" x14ac:dyDescent="0.35">
      <c r="A1508">
        <v>1501</v>
      </c>
      <c r="B1508" s="76">
        <v>44235</v>
      </c>
      <c r="C1508" s="1" t="s">
        <v>4833</v>
      </c>
      <c r="D1508" s="76">
        <v>44235</v>
      </c>
      <c r="E1508" s="1" t="s">
        <v>4834</v>
      </c>
      <c r="F1508" s="1" t="s">
        <v>4835</v>
      </c>
      <c r="G1508" s="1" t="s">
        <v>123</v>
      </c>
      <c r="H1508" s="1" t="s">
        <v>124</v>
      </c>
      <c r="I1508" s="1" t="s">
        <v>125</v>
      </c>
      <c r="J1508" s="1" t="s">
        <v>3962</v>
      </c>
      <c r="K1508" s="1" t="s">
        <v>4805</v>
      </c>
      <c r="L1508">
        <f>ROUNDUP(IF(B1508&gt;$D$4,0,($D$4-B1508+1)/365),0)</f>
        <v>0</v>
      </c>
      <c r="M1508">
        <f>ROUNDUP(IF(B1508&gt;$D$5,0,($D$5-B1508+1)/365),0)</f>
        <v>1</v>
      </c>
      <c r="N1508" s="28">
        <f>IF(OR(L1508=1,M1508=1),IF(B1508+364&lt;=$D$5,(B1508+364-$D$4+1)/365,IF(B1508&gt;$D$4,($D$5-B1508+1)/365,$D$6/365)),0)</f>
        <v>0.18356164383561643</v>
      </c>
      <c r="O1508" s="28">
        <f>'Data &amp; Parameter'!$E$16*'Data &amp; Parameter'!$E$17*('Data &amp; Parameter'!$E$18+'Data &amp; Parameter'!$E$19)*'Data &amp; Parameter'!$E$20*'Data &amp; Parameter'!$E$37*N1508</f>
        <v>0.63818956679213612</v>
      </c>
      <c r="P1508">
        <f>ROUNDUP(IF(D1508&gt;$D$4,0,($D$4-D1508+1)/365),0)</f>
        <v>0</v>
      </c>
      <c r="Q1508">
        <f>ROUNDUP(IF(D1508&gt;$D$5,0,($D$5-D1508+1)/365),0)</f>
        <v>1</v>
      </c>
      <c r="R1508" s="28">
        <f>IF(OR(P1508=1,Q1508=1),IF(D1508+364&lt;=$D$5,(D1508+364-$D$4+1)/365,IF(D1508&gt;$D$4,($D$5-D1508+1)/365,$D$6/365)),0)</f>
        <v>0.18356164383561643</v>
      </c>
      <c r="S1508" s="28">
        <f>'Data &amp; Parameter'!$E$16*'Data &amp; Parameter'!$E$17*('Data &amp; Parameter'!$E$18+'Data &amp; Parameter'!$E$19)*'Data &amp; Parameter'!$E$20*'Data &amp; Parameter'!$E$37*R1508</f>
        <v>0.63818956679213612</v>
      </c>
      <c r="T1508" s="28">
        <f t="shared" si="23"/>
        <v>1.2763791335842722</v>
      </c>
    </row>
    <row r="1509" spans="1:20" ht="15.75" customHeight="1" x14ac:dyDescent="0.35">
      <c r="A1509">
        <v>1502</v>
      </c>
      <c r="B1509" s="76">
        <v>44235</v>
      </c>
      <c r="C1509" s="1" t="s">
        <v>4836</v>
      </c>
      <c r="D1509" s="76">
        <v>44235</v>
      </c>
      <c r="E1509" s="1" t="s">
        <v>4837</v>
      </c>
      <c r="F1509" s="1" t="s">
        <v>4838</v>
      </c>
      <c r="G1509" s="1" t="s">
        <v>123</v>
      </c>
      <c r="H1509" s="1" t="s">
        <v>124</v>
      </c>
      <c r="I1509" s="1" t="s">
        <v>125</v>
      </c>
      <c r="J1509" s="1" t="s">
        <v>1982</v>
      </c>
      <c r="K1509" s="1" t="s">
        <v>4839</v>
      </c>
      <c r="L1509">
        <f>ROUNDUP(IF(B1509&gt;$D$4,0,($D$4-B1509+1)/365),0)</f>
        <v>0</v>
      </c>
      <c r="M1509">
        <f>ROUNDUP(IF(B1509&gt;$D$5,0,($D$5-B1509+1)/365),0)</f>
        <v>1</v>
      </c>
      <c r="N1509" s="28">
        <f>IF(OR(L1509=1,M1509=1),IF(B1509+364&lt;=$D$5,(B1509+364-$D$4+1)/365,IF(B1509&gt;$D$4,($D$5-B1509+1)/365,$D$6/365)),0)</f>
        <v>0.18356164383561643</v>
      </c>
      <c r="O1509" s="28">
        <f>'Data &amp; Parameter'!$E$16*'Data &amp; Parameter'!$E$17*('Data &amp; Parameter'!$E$18+'Data &amp; Parameter'!$E$19)*'Data &amp; Parameter'!$E$20*'Data &amp; Parameter'!$E$37*N1509</f>
        <v>0.63818956679213612</v>
      </c>
      <c r="P1509">
        <f>ROUNDUP(IF(D1509&gt;$D$4,0,($D$4-D1509+1)/365),0)</f>
        <v>0</v>
      </c>
      <c r="Q1509">
        <f>ROUNDUP(IF(D1509&gt;$D$5,0,($D$5-D1509+1)/365),0)</f>
        <v>1</v>
      </c>
      <c r="R1509" s="28">
        <f>IF(OR(P1509=1,Q1509=1),IF(D1509+364&lt;=$D$5,(D1509+364-$D$4+1)/365,IF(D1509&gt;$D$4,($D$5-D1509+1)/365,$D$6/365)),0)</f>
        <v>0.18356164383561643</v>
      </c>
      <c r="S1509" s="28">
        <f>'Data &amp; Parameter'!$E$16*'Data &amp; Parameter'!$E$17*('Data &amp; Parameter'!$E$18+'Data &amp; Parameter'!$E$19)*'Data &amp; Parameter'!$E$20*'Data &amp; Parameter'!$E$37*R1509</f>
        <v>0.63818956679213612</v>
      </c>
      <c r="T1509" s="28">
        <f t="shared" si="23"/>
        <v>1.2763791335842722</v>
      </c>
    </row>
    <row r="1510" spans="1:20" ht="15.75" customHeight="1" x14ac:dyDescent="0.35">
      <c r="A1510">
        <v>1503</v>
      </c>
      <c r="B1510" s="76">
        <v>44235</v>
      </c>
      <c r="C1510" s="1" t="s">
        <v>4840</v>
      </c>
      <c r="D1510" s="76">
        <v>44235</v>
      </c>
      <c r="E1510" s="1" t="s">
        <v>4841</v>
      </c>
      <c r="F1510" s="1" t="s">
        <v>4842</v>
      </c>
      <c r="G1510" s="1" t="s">
        <v>123</v>
      </c>
      <c r="H1510" s="1" t="s">
        <v>124</v>
      </c>
      <c r="I1510" s="1" t="s">
        <v>125</v>
      </c>
      <c r="J1510" s="1" t="s">
        <v>3962</v>
      </c>
      <c r="K1510" s="1" t="s">
        <v>4805</v>
      </c>
      <c r="L1510">
        <f>ROUNDUP(IF(B1510&gt;$D$4,0,($D$4-B1510+1)/365),0)</f>
        <v>0</v>
      </c>
      <c r="M1510">
        <f>ROUNDUP(IF(B1510&gt;$D$5,0,($D$5-B1510+1)/365),0)</f>
        <v>1</v>
      </c>
      <c r="N1510" s="28">
        <f>IF(OR(L1510=1,M1510=1),IF(B1510+364&lt;=$D$5,(B1510+364-$D$4+1)/365,IF(B1510&gt;$D$4,($D$5-B1510+1)/365,$D$6/365)),0)</f>
        <v>0.18356164383561643</v>
      </c>
      <c r="O1510" s="28">
        <f>'Data &amp; Parameter'!$E$16*'Data &amp; Parameter'!$E$17*('Data &amp; Parameter'!$E$18+'Data &amp; Parameter'!$E$19)*'Data &amp; Parameter'!$E$20*'Data &amp; Parameter'!$E$37*N1510</f>
        <v>0.63818956679213612</v>
      </c>
      <c r="P1510">
        <f>ROUNDUP(IF(D1510&gt;$D$4,0,($D$4-D1510+1)/365),0)</f>
        <v>0</v>
      </c>
      <c r="Q1510">
        <f>ROUNDUP(IF(D1510&gt;$D$5,0,($D$5-D1510+1)/365),0)</f>
        <v>1</v>
      </c>
      <c r="R1510" s="28">
        <f>IF(OR(P1510=1,Q1510=1),IF(D1510+364&lt;=$D$5,(D1510+364-$D$4+1)/365,IF(D1510&gt;$D$4,($D$5-D1510+1)/365,$D$6/365)),0)</f>
        <v>0.18356164383561643</v>
      </c>
      <c r="S1510" s="28">
        <f>'Data &amp; Parameter'!$E$16*'Data &amp; Parameter'!$E$17*('Data &amp; Parameter'!$E$18+'Data &amp; Parameter'!$E$19)*'Data &amp; Parameter'!$E$20*'Data &amp; Parameter'!$E$37*R1510</f>
        <v>0.63818956679213612</v>
      </c>
      <c r="T1510" s="28">
        <f t="shared" si="23"/>
        <v>1.2763791335842722</v>
      </c>
    </row>
    <row r="1511" spans="1:20" ht="15.75" customHeight="1" x14ac:dyDescent="0.35">
      <c r="A1511">
        <v>1504</v>
      </c>
      <c r="B1511" s="76">
        <v>44235</v>
      </c>
      <c r="C1511" s="1" t="s">
        <v>4843</v>
      </c>
      <c r="D1511" s="76">
        <v>44235</v>
      </c>
      <c r="E1511" s="1" t="s">
        <v>4844</v>
      </c>
      <c r="F1511" s="1" t="s">
        <v>4845</v>
      </c>
      <c r="G1511" s="1" t="s">
        <v>123</v>
      </c>
      <c r="H1511" s="1" t="s">
        <v>124</v>
      </c>
      <c r="I1511" s="1" t="s">
        <v>125</v>
      </c>
      <c r="J1511" s="1" t="s">
        <v>3990</v>
      </c>
      <c r="K1511" s="1" t="s">
        <v>4805</v>
      </c>
      <c r="L1511">
        <f>ROUNDUP(IF(B1511&gt;$D$4,0,($D$4-B1511+1)/365),0)</f>
        <v>0</v>
      </c>
      <c r="M1511">
        <f>ROUNDUP(IF(B1511&gt;$D$5,0,($D$5-B1511+1)/365),0)</f>
        <v>1</v>
      </c>
      <c r="N1511" s="28">
        <f>IF(OR(L1511=1,M1511=1),IF(B1511+364&lt;=$D$5,(B1511+364-$D$4+1)/365,IF(B1511&gt;$D$4,($D$5-B1511+1)/365,$D$6/365)),0)</f>
        <v>0.18356164383561643</v>
      </c>
      <c r="O1511" s="28">
        <f>'Data &amp; Parameter'!$E$16*'Data &amp; Parameter'!$E$17*('Data &amp; Parameter'!$E$18+'Data &amp; Parameter'!$E$19)*'Data &amp; Parameter'!$E$20*'Data &amp; Parameter'!$E$37*N1511</f>
        <v>0.63818956679213612</v>
      </c>
      <c r="P1511">
        <f>ROUNDUP(IF(D1511&gt;$D$4,0,($D$4-D1511+1)/365),0)</f>
        <v>0</v>
      </c>
      <c r="Q1511">
        <f>ROUNDUP(IF(D1511&gt;$D$5,0,($D$5-D1511+1)/365),0)</f>
        <v>1</v>
      </c>
      <c r="R1511" s="28">
        <f>IF(OR(P1511=1,Q1511=1),IF(D1511+364&lt;=$D$5,(D1511+364-$D$4+1)/365,IF(D1511&gt;$D$4,($D$5-D1511+1)/365,$D$6/365)),0)</f>
        <v>0.18356164383561643</v>
      </c>
      <c r="S1511" s="28">
        <f>'Data &amp; Parameter'!$E$16*'Data &amp; Parameter'!$E$17*('Data &amp; Parameter'!$E$18+'Data &amp; Parameter'!$E$19)*'Data &amp; Parameter'!$E$20*'Data &amp; Parameter'!$E$37*R1511</f>
        <v>0.63818956679213612</v>
      </c>
      <c r="T1511" s="28">
        <f t="shared" si="23"/>
        <v>1.2763791335842722</v>
      </c>
    </row>
    <row r="1512" spans="1:20" ht="15.75" customHeight="1" x14ac:dyDescent="0.35">
      <c r="A1512">
        <v>1505</v>
      </c>
      <c r="B1512" s="76">
        <v>44235</v>
      </c>
      <c r="C1512" s="1" t="s">
        <v>4846</v>
      </c>
      <c r="D1512" s="76">
        <v>44235</v>
      </c>
      <c r="E1512" s="1" t="s">
        <v>4847</v>
      </c>
      <c r="F1512" s="1" t="s">
        <v>4848</v>
      </c>
      <c r="G1512" s="1" t="s">
        <v>123</v>
      </c>
      <c r="H1512" s="1" t="s">
        <v>124</v>
      </c>
      <c r="I1512" s="1" t="s">
        <v>125</v>
      </c>
      <c r="J1512" s="1" t="s">
        <v>936</v>
      </c>
      <c r="K1512" s="1" t="s">
        <v>4740</v>
      </c>
      <c r="L1512">
        <f>ROUNDUP(IF(B1512&gt;$D$4,0,($D$4-B1512+1)/365),0)</f>
        <v>0</v>
      </c>
      <c r="M1512">
        <f>ROUNDUP(IF(B1512&gt;$D$5,0,($D$5-B1512+1)/365),0)</f>
        <v>1</v>
      </c>
      <c r="N1512" s="28">
        <f>IF(OR(L1512=1,M1512=1),IF(B1512+364&lt;=$D$5,(B1512+364-$D$4+1)/365,IF(B1512&gt;$D$4,($D$5-B1512+1)/365,$D$6/365)),0)</f>
        <v>0.18356164383561643</v>
      </c>
      <c r="O1512" s="28">
        <f>'Data &amp; Parameter'!$E$16*'Data &amp; Parameter'!$E$17*('Data &amp; Parameter'!$E$18+'Data &amp; Parameter'!$E$19)*'Data &amp; Parameter'!$E$20*'Data &amp; Parameter'!$E$37*N1512</f>
        <v>0.63818956679213612</v>
      </c>
      <c r="P1512">
        <f>ROUNDUP(IF(D1512&gt;$D$4,0,($D$4-D1512+1)/365),0)</f>
        <v>0</v>
      </c>
      <c r="Q1512">
        <f>ROUNDUP(IF(D1512&gt;$D$5,0,($D$5-D1512+1)/365),0)</f>
        <v>1</v>
      </c>
      <c r="R1512" s="28">
        <f>IF(OR(P1512=1,Q1512=1),IF(D1512+364&lt;=$D$5,(D1512+364-$D$4+1)/365,IF(D1512&gt;$D$4,($D$5-D1512+1)/365,$D$6/365)),0)</f>
        <v>0.18356164383561643</v>
      </c>
      <c r="S1512" s="28">
        <f>'Data &amp; Parameter'!$E$16*'Data &amp; Parameter'!$E$17*('Data &amp; Parameter'!$E$18+'Data &amp; Parameter'!$E$19)*'Data &amp; Parameter'!$E$20*'Data &amp; Parameter'!$E$37*R1512</f>
        <v>0.63818956679213612</v>
      </c>
      <c r="T1512" s="28">
        <f t="shared" si="23"/>
        <v>1.2763791335842722</v>
      </c>
    </row>
    <row r="1513" spans="1:20" ht="15.75" customHeight="1" x14ac:dyDescent="0.35">
      <c r="A1513">
        <v>1506</v>
      </c>
      <c r="B1513" s="76">
        <v>44235</v>
      </c>
      <c r="C1513" s="1" t="s">
        <v>4849</v>
      </c>
      <c r="D1513" s="76">
        <v>44235</v>
      </c>
      <c r="E1513" s="1" t="s">
        <v>4850</v>
      </c>
      <c r="F1513" s="1" t="s">
        <v>4851</v>
      </c>
      <c r="G1513" s="1" t="s">
        <v>123</v>
      </c>
      <c r="H1513" s="1" t="s">
        <v>124</v>
      </c>
      <c r="I1513" s="1" t="s">
        <v>125</v>
      </c>
      <c r="J1513" s="1" t="s">
        <v>936</v>
      </c>
      <c r="K1513" s="1" t="s">
        <v>4740</v>
      </c>
      <c r="L1513">
        <f>ROUNDUP(IF(B1513&gt;$D$4,0,($D$4-B1513+1)/365),0)</f>
        <v>0</v>
      </c>
      <c r="M1513">
        <f>ROUNDUP(IF(B1513&gt;$D$5,0,($D$5-B1513+1)/365),0)</f>
        <v>1</v>
      </c>
      <c r="N1513" s="28">
        <f>IF(OR(L1513=1,M1513=1),IF(B1513+364&lt;=$D$5,(B1513+364-$D$4+1)/365,IF(B1513&gt;$D$4,($D$5-B1513+1)/365,$D$6/365)),0)</f>
        <v>0.18356164383561643</v>
      </c>
      <c r="O1513" s="28">
        <f>'Data &amp; Parameter'!$E$16*'Data &amp; Parameter'!$E$17*('Data &amp; Parameter'!$E$18+'Data &amp; Parameter'!$E$19)*'Data &amp; Parameter'!$E$20*'Data &amp; Parameter'!$E$37*N1513</f>
        <v>0.63818956679213612</v>
      </c>
      <c r="P1513">
        <f>ROUNDUP(IF(D1513&gt;$D$4,0,($D$4-D1513+1)/365),0)</f>
        <v>0</v>
      </c>
      <c r="Q1513">
        <f>ROUNDUP(IF(D1513&gt;$D$5,0,($D$5-D1513+1)/365),0)</f>
        <v>1</v>
      </c>
      <c r="R1513" s="28">
        <f>IF(OR(P1513=1,Q1513=1),IF(D1513+364&lt;=$D$5,(D1513+364-$D$4+1)/365,IF(D1513&gt;$D$4,($D$5-D1513+1)/365,$D$6/365)),0)</f>
        <v>0.18356164383561643</v>
      </c>
      <c r="S1513" s="28">
        <f>'Data &amp; Parameter'!$E$16*'Data &amp; Parameter'!$E$17*('Data &amp; Parameter'!$E$18+'Data &amp; Parameter'!$E$19)*'Data &amp; Parameter'!$E$20*'Data &amp; Parameter'!$E$37*R1513</f>
        <v>0.63818956679213612</v>
      </c>
      <c r="T1513" s="28">
        <f t="shared" si="23"/>
        <v>1.2763791335842722</v>
      </c>
    </row>
    <row r="1514" spans="1:20" ht="15.75" customHeight="1" x14ac:dyDescent="0.35">
      <c r="A1514">
        <v>1507</v>
      </c>
      <c r="B1514" s="76">
        <v>44235</v>
      </c>
      <c r="C1514" s="1" t="s">
        <v>4852</v>
      </c>
      <c r="D1514" s="76">
        <v>44235</v>
      </c>
      <c r="E1514" s="1" t="s">
        <v>4853</v>
      </c>
      <c r="F1514" s="1" t="s">
        <v>4854</v>
      </c>
      <c r="G1514" s="1" t="s">
        <v>123</v>
      </c>
      <c r="H1514" s="1" t="s">
        <v>124</v>
      </c>
      <c r="I1514" s="1" t="s">
        <v>125</v>
      </c>
      <c r="J1514" s="1" t="s">
        <v>936</v>
      </c>
      <c r="K1514" s="1" t="s">
        <v>4740</v>
      </c>
      <c r="L1514">
        <f>ROUNDUP(IF(B1514&gt;$D$4,0,($D$4-B1514+1)/365),0)</f>
        <v>0</v>
      </c>
      <c r="M1514">
        <f>ROUNDUP(IF(B1514&gt;$D$5,0,($D$5-B1514+1)/365),0)</f>
        <v>1</v>
      </c>
      <c r="N1514" s="28">
        <f>IF(OR(L1514=1,M1514=1),IF(B1514+364&lt;=$D$5,(B1514+364-$D$4+1)/365,IF(B1514&gt;$D$4,($D$5-B1514+1)/365,$D$6/365)),0)</f>
        <v>0.18356164383561643</v>
      </c>
      <c r="O1514" s="28">
        <f>'Data &amp; Parameter'!$E$16*'Data &amp; Parameter'!$E$17*('Data &amp; Parameter'!$E$18+'Data &amp; Parameter'!$E$19)*'Data &amp; Parameter'!$E$20*'Data &amp; Parameter'!$E$37*N1514</f>
        <v>0.63818956679213612</v>
      </c>
      <c r="P1514">
        <f>ROUNDUP(IF(D1514&gt;$D$4,0,($D$4-D1514+1)/365),0)</f>
        <v>0</v>
      </c>
      <c r="Q1514">
        <f>ROUNDUP(IF(D1514&gt;$D$5,0,($D$5-D1514+1)/365),0)</f>
        <v>1</v>
      </c>
      <c r="R1514" s="28">
        <f>IF(OR(P1514=1,Q1514=1),IF(D1514+364&lt;=$D$5,(D1514+364-$D$4+1)/365,IF(D1514&gt;$D$4,($D$5-D1514+1)/365,$D$6/365)),0)</f>
        <v>0.18356164383561643</v>
      </c>
      <c r="S1514" s="28">
        <f>'Data &amp; Parameter'!$E$16*'Data &amp; Parameter'!$E$17*('Data &amp; Parameter'!$E$18+'Data &amp; Parameter'!$E$19)*'Data &amp; Parameter'!$E$20*'Data &amp; Parameter'!$E$37*R1514</f>
        <v>0.63818956679213612</v>
      </c>
      <c r="T1514" s="28">
        <f t="shared" si="23"/>
        <v>1.2763791335842722</v>
      </c>
    </row>
    <row r="1515" spans="1:20" ht="15.75" customHeight="1" x14ac:dyDescent="0.35">
      <c r="A1515">
        <v>1508</v>
      </c>
      <c r="B1515" s="76">
        <v>44235</v>
      </c>
      <c r="C1515" s="1" t="s">
        <v>4855</v>
      </c>
      <c r="D1515" s="76">
        <v>44235</v>
      </c>
      <c r="E1515" s="1" t="s">
        <v>4856</v>
      </c>
      <c r="F1515" s="1" t="s">
        <v>4857</v>
      </c>
      <c r="G1515" s="1" t="s">
        <v>123</v>
      </c>
      <c r="H1515" s="1" t="s">
        <v>124</v>
      </c>
      <c r="I1515" s="1" t="s">
        <v>125</v>
      </c>
      <c r="J1515" s="1" t="s">
        <v>936</v>
      </c>
      <c r="K1515" s="1" t="s">
        <v>4740</v>
      </c>
      <c r="L1515">
        <f>ROUNDUP(IF(B1515&gt;$D$4,0,($D$4-B1515+1)/365),0)</f>
        <v>0</v>
      </c>
      <c r="M1515">
        <f>ROUNDUP(IF(B1515&gt;$D$5,0,($D$5-B1515+1)/365),0)</f>
        <v>1</v>
      </c>
      <c r="N1515" s="28">
        <f>IF(OR(L1515=1,M1515=1),IF(B1515+364&lt;=$D$5,(B1515+364-$D$4+1)/365,IF(B1515&gt;$D$4,($D$5-B1515+1)/365,$D$6/365)),0)</f>
        <v>0.18356164383561643</v>
      </c>
      <c r="O1515" s="28">
        <f>'Data &amp; Parameter'!$E$16*'Data &amp; Parameter'!$E$17*('Data &amp; Parameter'!$E$18+'Data &amp; Parameter'!$E$19)*'Data &amp; Parameter'!$E$20*'Data &amp; Parameter'!$E$37*N1515</f>
        <v>0.63818956679213612</v>
      </c>
      <c r="P1515">
        <f>ROUNDUP(IF(D1515&gt;$D$4,0,($D$4-D1515+1)/365),0)</f>
        <v>0</v>
      </c>
      <c r="Q1515">
        <f>ROUNDUP(IF(D1515&gt;$D$5,0,($D$5-D1515+1)/365),0)</f>
        <v>1</v>
      </c>
      <c r="R1515" s="28">
        <f>IF(OR(P1515=1,Q1515=1),IF(D1515+364&lt;=$D$5,(D1515+364-$D$4+1)/365,IF(D1515&gt;$D$4,($D$5-D1515+1)/365,$D$6/365)),0)</f>
        <v>0.18356164383561643</v>
      </c>
      <c r="S1515" s="28">
        <f>'Data &amp; Parameter'!$E$16*'Data &amp; Parameter'!$E$17*('Data &amp; Parameter'!$E$18+'Data &amp; Parameter'!$E$19)*'Data &amp; Parameter'!$E$20*'Data &amp; Parameter'!$E$37*R1515</f>
        <v>0.63818956679213612</v>
      </c>
      <c r="T1515" s="28">
        <f t="shared" si="23"/>
        <v>1.2763791335842722</v>
      </c>
    </row>
    <row r="1516" spans="1:20" ht="15.75" customHeight="1" x14ac:dyDescent="0.35">
      <c r="A1516">
        <v>1509</v>
      </c>
      <c r="B1516" s="76">
        <v>44235</v>
      </c>
      <c r="C1516" s="1" t="s">
        <v>4858</v>
      </c>
      <c r="D1516" s="76">
        <v>44235</v>
      </c>
      <c r="E1516" s="1" t="s">
        <v>4859</v>
      </c>
      <c r="F1516" s="1" t="s">
        <v>4860</v>
      </c>
      <c r="G1516" s="1" t="s">
        <v>123</v>
      </c>
      <c r="H1516" s="1" t="s">
        <v>124</v>
      </c>
      <c r="I1516" s="1" t="s">
        <v>125</v>
      </c>
      <c r="J1516" s="1" t="s">
        <v>3962</v>
      </c>
      <c r="K1516" s="1" t="s">
        <v>4798</v>
      </c>
      <c r="L1516">
        <f>ROUNDUP(IF(B1516&gt;$D$4,0,($D$4-B1516+1)/365),0)</f>
        <v>0</v>
      </c>
      <c r="M1516">
        <f>ROUNDUP(IF(B1516&gt;$D$5,0,($D$5-B1516+1)/365),0)</f>
        <v>1</v>
      </c>
      <c r="N1516" s="28">
        <f>IF(OR(L1516=1,M1516=1),IF(B1516+364&lt;=$D$5,(B1516+364-$D$4+1)/365,IF(B1516&gt;$D$4,($D$5-B1516+1)/365,$D$6/365)),0)</f>
        <v>0.18356164383561643</v>
      </c>
      <c r="O1516" s="28">
        <f>'Data &amp; Parameter'!$E$16*'Data &amp; Parameter'!$E$17*('Data &amp; Parameter'!$E$18+'Data &amp; Parameter'!$E$19)*'Data &amp; Parameter'!$E$20*'Data &amp; Parameter'!$E$37*N1516</f>
        <v>0.63818956679213612</v>
      </c>
      <c r="P1516">
        <f>ROUNDUP(IF(D1516&gt;$D$4,0,($D$4-D1516+1)/365),0)</f>
        <v>0</v>
      </c>
      <c r="Q1516">
        <f>ROUNDUP(IF(D1516&gt;$D$5,0,($D$5-D1516+1)/365),0)</f>
        <v>1</v>
      </c>
      <c r="R1516" s="28">
        <f>IF(OR(P1516=1,Q1516=1),IF(D1516+364&lt;=$D$5,(D1516+364-$D$4+1)/365,IF(D1516&gt;$D$4,($D$5-D1516+1)/365,$D$6/365)),0)</f>
        <v>0.18356164383561643</v>
      </c>
      <c r="S1516" s="28">
        <f>'Data &amp; Parameter'!$E$16*'Data &amp; Parameter'!$E$17*('Data &amp; Parameter'!$E$18+'Data &amp; Parameter'!$E$19)*'Data &amp; Parameter'!$E$20*'Data &amp; Parameter'!$E$37*R1516</f>
        <v>0.63818956679213612</v>
      </c>
      <c r="T1516" s="28">
        <f t="shared" si="23"/>
        <v>1.2763791335842722</v>
      </c>
    </row>
    <row r="1517" spans="1:20" ht="15.75" customHeight="1" x14ac:dyDescent="0.35">
      <c r="A1517">
        <v>1510</v>
      </c>
      <c r="B1517" s="76">
        <v>44235</v>
      </c>
      <c r="C1517" s="1" t="s">
        <v>4861</v>
      </c>
      <c r="D1517" s="76">
        <v>44235</v>
      </c>
      <c r="E1517" s="1" t="s">
        <v>4862</v>
      </c>
      <c r="F1517" s="1" t="s">
        <v>4863</v>
      </c>
      <c r="G1517" s="1" t="s">
        <v>123</v>
      </c>
      <c r="H1517" s="1" t="s">
        <v>124</v>
      </c>
      <c r="I1517" s="1" t="s">
        <v>125</v>
      </c>
      <c r="J1517" s="1" t="s">
        <v>4864</v>
      </c>
      <c r="K1517" s="1" t="s">
        <v>4798</v>
      </c>
      <c r="L1517">
        <f>ROUNDUP(IF(B1517&gt;$D$4,0,($D$4-B1517+1)/365),0)</f>
        <v>0</v>
      </c>
      <c r="M1517">
        <f>ROUNDUP(IF(B1517&gt;$D$5,0,($D$5-B1517+1)/365),0)</f>
        <v>1</v>
      </c>
      <c r="N1517" s="28">
        <f>IF(OR(L1517=1,M1517=1),IF(B1517+364&lt;=$D$5,(B1517+364-$D$4+1)/365,IF(B1517&gt;$D$4,($D$5-B1517+1)/365,$D$6/365)),0)</f>
        <v>0.18356164383561643</v>
      </c>
      <c r="O1517" s="28">
        <f>'Data &amp; Parameter'!$E$16*'Data &amp; Parameter'!$E$17*('Data &amp; Parameter'!$E$18+'Data &amp; Parameter'!$E$19)*'Data &amp; Parameter'!$E$20*'Data &amp; Parameter'!$E$37*N1517</f>
        <v>0.63818956679213612</v>
      </c>
      <c r="P1517">
        <f>ROUNDUP(IF(D1517&gt;$D$4,0,($D$4-D1517+1)/365),0)</f>
        <v>0</v>
      </c>
      <c r="Q1517">
        <f>ROUNDUP(IF(D1517&gt;$D$5,0,($D$5-D1517+1)/365),0)</f>
        <v>1</v>
      </c>
      <c r="R1517" s="28">
        <f>IF(OR(P1517=1,Q1517=1),IF(D1517+364&lt;=$D$5,(D1517+364-$D$4+1)/365,IF(D1517&gt;$D$4,($D$5-D1517+1)/365,$D$6/365)),0)</f>
        <v>0.18356164383561643</v>
      </c>
      <c r="S1517" s="28">
        <f>'Data &amp; Parameter'!$E$16*'Data &amp; Parameter'!$E$17*('Data &amp; Parameter'!$E$18+'Data &amp; Parameter'!$E$19)*'Data &amp; Parameter'!$E$20*'Data &amp; Parameter'!$E$37*R1517</f>
        <v>0.63818956679213612</v>
      </c>
      <c r="T1517" s="28">
        <f t="shared" si="23"/>
        <v>1.2763791335842722</v>
      </c>
    </row>
    <row r="1518" spans="1:20" ht="15.75" customHeight="1" x14ac:dyDescent="0.35">
      <c r="A1518">
        <v>1511</v>
      </c>
      <c r="B1518" s="76">
        <v>44235</v>
      </c>
      <c r="C1518" s="1" t="s">
        <v>4865</v>
      </c>
      <c r="D1518" s="76">
        <v>44235</v>
      </c>
      <c r="E1518" s="1" t="s">
        <v>4866</v>
      </c>
      <c r="F1518" s="1" t="s">
        <v>4867</v>
      </c>
      <c r="G1518" s="1" t="s">
        <v>123</v>
      </c>
      <c r="H1518" s="1" t="s">
        <v>124</v>
      </c>
      <c r="I1518" s="1" t="s">
        <v>125</v>
      </c>
      <c r="J1518" s="1" t="s">
        <v>3962</v>
      </c>
      <c r="K1518" s="1" t="s">
        <v>4798</v>
      </c>
      <c r="L1518">
        <f>ROUNDUP(IF(B1518&gt;$D$4,0,($D$4-B1518+1)/365),0)</f>
        <v>0</v>
      </c>
      <c r="M1518">
        <f>ROUNDUP(IF(B1518&gt;$D$5,0,($D$5-B1518+1)/365),0)</f>
        <v>1</v>
      </c>
      <c r="N1518" s="28">
        <f>IF(OR(L1518=1,M1518=1),IF(B1518+364&lt;=$D$5,(B1518+364-$D$4+1)/365,IF(B1518&gt;$D$4,($D$5-B1518+1)/365,$D$6/365)),0)</f>
        <v>0.18356164383561643</v>
      </c>
      <c r="O1518" s="28">
        <f>'Data &amp; Parameter'!$E$16*'Data &amp; Parameter'!$E$17*('Data &amp; Parameter'!$E$18+'Data &amp; Parameter'!$E$19)*'Data &amp; Parameter'!$E$20*'Data &amp; Parameter'!$E$37*N1518</f>
        <v>0.63818956679213612</v>
      </c>
      <c r="P1518">
        <f>ROUNDUP(IF(D1518&gt;$D$4,0,($D$4-D1518+1)/365),0)</f>
        <v>0</v>
      </c>
      <c r="Q1518">
        <f>ROUNDUP(IF(D1518&gt;$D$5,0,($D$5-D1518+1)/365),0)</f>
        <v>1</v>
      </c>
      <c r="R1518" s="28">
        <f>IF(OR(P1518=1,Q1518=1),IF(D1518+364&lt;=$D$5,(D1518+364-$D$4+1)/365,IF(D1518&gt;$D$4,($D$5-D1518+1)/365,$D$6/365)),0)</f>
        <v>0.18356164383561643</v>
      </c>
      <c r="S1518" s="28">
        <f>'Data &amp; Parameter'!$E$16*'Data &amp; Parameter'!$E$17*('Data &amp; Parameter'!$E$18+'Data &amp; Parameter'!$E$19)*'Data &amp; Parameter'!$E$20*'Data &amp; Parameter'!$E$37*R1518</f>
        <v>0.63818956679213612</v>
      </c>
      <c r="T1518" s="28">
        <f t="shared" si="23"/>
        <v>1.2763791335842722</v>
      </c>
    </row>
    <row r="1519" spans="1:20" ht="15.75" customHeight="1" x14ac:dyDescent="0.35">
      <c r="A1519">
        <v>1512</v>
      </c>
      <c r="B1519" s="76">
        <v>44235</v>
      </c>
      <c r="C1519" s="1" t="s">
        <v>4868</v>
      </c>
      <c r="D1519" s="76">
        <v>44235</v>
      </c>
      <c r="E1519" s="1" t="s">
        <v>4869</v>
      </c>
      <c r="F1519" s="1" t="s">
        <v>4870</v>
      </c>
      <c r="G1519" s="1" t="s">
        <v>123</v>
      </c>
      <c r="H1519" s="1" t="s">
        <v>124</v>
      </c>
      <c r="I1519" s="1" t="s">
        <v>125</v>
      </c>
      <c r="J1519" s="1" t="s">
        <v>3962</v>
      </c>
      <c r="K1519" s="1" t="s">
        <v>4805</v>
      </c>
      <c r="L1519">
        <f>ROUNDUP(IF(B1519&gt;$D$4,0,($D$4-B1519+1)/365),0)</f>
        <v>0</v>
      </c>
      <c r="M1519">
        <f>ROUNDUP(IF(B1519&gt;$D$5,0,($D$5-B1519+1)/365),0)</f>
        <v>1</v>
      </c>
      <c r="N1519" s="28">
        <f>IF(OR(L1519=1,M1519=1),IF(B1519+364&lt;=$D$5,(B1519+364-$D$4+1)/365,IF(B1519&gt;$D$4,($D$5-B1519+1)/365,$D$6/365)),0)</f>
        <v>0.18356164383561643</v>
      </c>
      <c r="O1519" s="28">
        <f>'Data &amp; Parameter'!$E$16*'Data &amp; Parameter'!$E$17*('Data &amp; Parameter'!$E$18+'Data &amp; Parameter'!$E$19)*'Data &amp; Parameter'!$E$20*'Data &amp; Parameter'!$E$37*N1519</f>
        <v>0.63818956679213612</v>
      </c>
      <c r="P1519">
        <f>ROUNDUP(IF(D1519&gt;$D$4,0,($D$4-D1519+1)/365),0)</f>
        <v>0</v>
      </c>
      <c r="Q1519">
        <f>ROUNDUP(IF(D1519&gt;$D$5,0,($D$5-D1519+1)/365),0)</f>
        <v>1</v>
      </c>
      <c r="R1519" s="28">
        <f>IF(OR(P1519=1,Q1519=1),IF(D1519+364&lt;=$D$5,(D1519+364-$D$4+1)/365,IF(D1519&gt;$D$4,($D$5-D1519+1)/365,$D$6/365)),0)</f>
        <v>0.18356164383561643</v>
      </c>
      <c r="S1519" s="28">
        <f>'Data &amp; Parameter'!$E$16*'Data &amp; Parameter'!$E$17*('Data &amp; Parameter'!$E$18+'Data &amp; Parameter'!$E$19)*'Data &amp; Parameter'!$E$20*'Data &amp; Parameter'!$E$37*R1519</f>
        <v>0.63818956679213612</v>
      </c>
      <c r="T1519" s="28">
        <f t="shared" si="23"/>
        <v>1.2763791335842722</v>
      </c>
    </row>
    <row r="1520" spans="1:20" ht="15.75" customHeight="1" x14ac:dyDescent="0.35">
      <c r="A1520">
        <v>1513</v>
      </c>
      <c r="B1520" s="76">
        <v>44235</v>
      </c>
      <c r="C1520" s="1" t="s">
        <v>4871</v>
      </c>
      <c r="D1520" s="76">
        <v>44235</v>
      </c>
      <c r="E1520" s="1" t="s">
        <v>4872</v>
      </c>
      <c r="F1520" s="1" t="s">
        <v>4873</v>
      </c>
      <c r="G1520" s="1" t="s">
        <v>123</v>
      </c>
      <c r="H1520" s="1" t="s">
        <v>124</v>
      </c>
      <c r="I1520" s="1" t="s">
        <v>125</v>
      </c>
      <c r="J1520" s="1" t="s">
        <v>1982</v>
      </c>
      <c r="K1520" s="1" t="s">
        <v>4839</v>
      </c>
      <c r="L1520">
        <f>ROUNDUP(IF(B1520&gt;$D$4,0,($D$4-B1520+1)/365),0)</f>
        <v>0</v>
      </c>
      <c r="M1520">
        <f>ROUNDUP(IF(B1520&gt;$D$5,0,($D$5-B1520+1)/365),0)</f>
        <v>1</v>
      </c>
      <c r="N1520" s="28">
        <f>IF(OR(L1520=1,M1520=1),IF(B1520+364&lt;=$D$5,(B1520+364-$D$4+1)/365,IF(B1520&gt;$D$4,($D$5-B1520+1)/365,$D$6/365)),0)</f>
        <v>0.18356164383561643</v>
      </c>
      <c r="O1520" s="28">
        <f>'Data &amp; Parameter'!$E$16*'Data &amp; Parameter'!$E$17*('Data &amp; Parameter'!$E$18+'Data &amp; Parameter'!$E$19)*'Data &amp; Parameter'!$E$20*'Data &amp; Parameter'!$E$37*N1520</f>
        <v>0.63818956679213612</v>
      </c>
      <c r="P1520">
        <f>ROUNDUP(IF(D1520&gt;$D$4,0,($D$4-D1520+1)/365),0)</f>
        <v>0</v>
      </c>
      <c r="Q1520">
        <f>ROUNDUP(IF(D1520&gt;$D$5,0,($D$5-D1520+1)/365),0)</f>
        <v>1</v>
      </c>
      <c r="R1520" s="28">
        <f>IF(OR(P1520=1,Q1520=1),IF(D1520+364&lt;=$D$5,(D1520+364-$D$4+1)/365,IF(D1520&gt;$D$4,($D$5-D1520+1)/365,$D$6/365)),0)</f>
        <v>0.18356164383561643</v>
      </c>
      <c r="S1520" s="28">
        <f>'Data &amp; Parameter'!$E$16*'Data &amp; Parameter'!$E$17*('Data &amp; Parameter'!$E$18+'Data &amp; Parameter'!$E$19)*'Data &amp; Parameter'!$E$20*'Data &amp; Parameter'!$E$37*R1520</f>
        <v>0.63818956679213612</v>
      </c>
      <c r="T1520" s="28">
        <f t="shared" si="23"/>
        <v>1.2763791335842722</v>
      </c>
    </row>
    <row r="1521" spans="1:20" ht="15.75" customHeight="1" x14ac:dyDescent="0.35">
      <c r="A1521">
        <v>1514</v>
      </c>
      <c r="B1521" s="76">
        <v>44235</v>
      </c>
      <c r="C1521" s="1" t="s">
        <v>4874</v>
      </c>
      <c r="D1521" s="76">
        <v>44235</v>
      </c>
      <c r="E1521" s="1" t="s">
        <v>4875</v>
      </c>
      <c r="F1521" s="1" t="s">
        <v>4876</v>
      </c>
      <c r="G1521" s="1" t="s">
        <v>123</v>
      </c>
      <c r="H1521" s="1" t="s">
        <v>124</v>
      </c>
      <c r="I1521" s="1" t="s">
        <v>125</v>
      </c>
      <c r="J1521" s="1" t="s">
        <v>1982</v>
      </c>
      <c r="K1521" s="1" t="s">
        <v>4839</v>
      </c>
      <c r="L1521">
        <f>ROUNDUP(IF(B1521&gt;$D$4,0,($D$4-B1521+1)/365),0)</f>
        <v>0</v>
      </c>
      <c r="M1521">
        <f>ROUNDUP(IF(B1521&gt;$D$5,0,($D$5-B1521+1)/365),0)</f>
        <v>1</v>
      </c>
      <c r="N1521" s="28">
        <f>IF(OR(L1521=1,M1521=1),IF(B1521+364&lt;=$D$5,(B1521+364-$D$4+1)/365,IF(B1521&gt;$D$4,($D$5-B1521+1)/365,$D$6/365)),0)</f>
        <v>0.18356164383561643</v>
      </c>
      <c r="O1521" s="28">
        <f>'Data &amp; Parameter'!$E$16*'Data &amp; Parameter'!$E$17*('Data &amp; Parameter'!$E$18+'Data &amp; Parameter'!$E$19)*'Data &amp; Parameter'!$E$20*'Data &amp; Parameter'!$E$37*N1521</f>
        <v>0.63818956679213612</v>
      </c>
      <c r="P1521">
        <f>ROUNDUP(IF(D1521&gt;$D$4,0,($D$4-D1521+1)/365),0)</f>
        <v>0</v>
      </c>
      <c r="Q1521">
        <f>ROUNDUP(IF(D1521&gt;$D$5,0,($D$5-D1521+1)/365),0)</f>
        <v>1</v>
      </c>
      <c r="R1521" s="28">
        <f>IF(OR(P1521=1,Q1521=1),IF(D1521+364&lt;=$D$5,(D1521+364-$D$4+1)/365,IF(D1521&gt;$D$4,($D$5-D1521+1)/365,$D$6/365)),0)</f>
        <v>0.18356164383561643</v>
      </c>
      <c r="S1521" s="28">
        <f>'Data &amp; Parameter'!$E$16*'Data &amp; Parameter'!$E$17*('Data &amp; Parameter'!$E$18+'Data &amp; Parameter'!$E$19)*'Data &amp; Parameter'!$E$20*'Data &amp; Parameter'!$E$37*R1521</f>
        <v>0.63818956679213612</v>
      </c>
      <c r="T1521" s="28">
        <f t="shared" si="23"/>
        <v>1.2763791335842722</v>
      </c>
    </row>
    <row r="1522" spans="1:20" ht="15.75" customHeight="1" x14ac:dyDescent="0.35">
      <c r="A1522">
        <v>1515</v>
      </c>
      <c r="B1522" s="76">
        <v>44235</v>
      </c>
      <c r="C1522" s="1" t="s">
        <v>4877</v>
      </c>
      <c r="D1522" s="76">
        <v>44235</v>
      </c>
      <c r="E1522" s="1" t="s">
        <v>4878</v>
      </c>
      <c r="F1522" s="1" t="s">
        <v>4879</v>
      </c>
      <c r="G1522" s="1" t="s">
        <v>123</v>
      </c>
      <c r="H1522" s="1" t="s">
        <v>124</v>
      </c>
      <c r="I1522" s="1" t="s">
        <v>125</v>
      </c>
      <c r="J1522" s="1" t="s">
        <v>1982</v>
      </c>
      <c r="K1522" s="1" t="s">
        <v>4839</v>
      </c>
      <c r="L1522">
        <f>ROUNDUP(IF(B1522&gt;$D$4,0,($D$4-B1522+1)/365),0)</f>
        <v>0</v>
      </c>
      <c r="M1522">
        <f>ROUNDUP(IF(B1522&gt;$D$5,0,($D$5-B1522+1)/365),0)</f>
        <v>1</v>
      </c>
      <c r="N1522" s="28">
        <f>IF(OR(L1522=1,M1522=1),IF(B1522+364&lt;=$D$5,(B1522+364-$D$4+1)/365,IF(B1522&gt;$D$4,($D$5-B1522+1)/365,$D$6/365)),0)</f>
        <v>0.18356164383561643</v>
      </c>
      <c r="O1522" s="28">
        <f>'Data &amp; Parameter'!$E$16*'Data &amp; Parameter'!$E$17*('Data &amp; Parameter'!$E$18+'Data &amp; Parameter'!$E$19)*'Data &amp; Parameter'!$E$20*'Data &amp; Parameter'!$E$37*N1522</f>
        <v>0.63818956679213612</v>
      </c>
      <c r="P1522">
        <f>ROUNDUP(IF(D1522&gt;$D$4,0,($D$4-D1522+1)/365),0)</f>
        <v>0</v>
      </c>
      <c r="Q1522">
        <f>ROUNDUP(IF(D1522&gt;$D$5,0,($D$5-D1522+1)/365),0)</f>
        <v>1</v>
      </c>
      <c r="R1522" s="28">
        <f>IF(OR(P1522=1,Q1522=1),IF(D1522+364&lt;=$D$5,(D1522+364-$D$4+1)/365,IF(D1522&gt;$D$4,($D$5-D1522+1)/365,$D$6/365)),0)</f>
        <v>0.18356164383561643</v>
      </c>
      <c r="S1522" s="28">
        <f>'Data &amp; Parameter'!$E$16*'Data &amp; Parameter'!$E$17*('Data &amp; Parameter'!$E$18+'Data &amp; Parameter'!$E$19)*'Data &amp; Parameter'!$E$20*'Data &amp; Parameter'!$E$37*R1522</f>
        <v>0.63818956679213612</v>
      </c>
      <c r="T1522" s="28">
        <f t="shared" si="23"/>
        <v>1.2763791335842722</v>
      </c>
    </row>
    <row r="1523" spans="1:20" ht="15.75" customHeight="1" x14ac:dyDescent="0.35">
      <c r="A1523">
        <v>1516</v>
      </c>
      <c r="B1523" s="76">
        <v>44235</v>
      </c>
      <c r="C1523" s="1" t="s">
        <v>4880</v>
      </c>
      <c r="D1523" s="76">
        <v>44235</v>
      </c>
      <c r="E1523" s="1" t="s">
        <v>4881</v>
      </c>
      <c r="F1523" s="1" t="s">
        <v>4882</v>
      </c>
      <c r="G1523" s="1" t="s">
        <v>123</v>
      </c>
      <c r="H1523" s="1" t="s">
        <v>124</v>
      </c>
      <c r="I1523" s="1" t="s">
        <v>125</v>
      </c>
      <c r="J1523" s="1" t="s">
        <v>1982</v>
      </c>
      <c r="K1523" s="1" t="s">
        <v>4839</v>
      </c>
      <c r="L1523">
        <f>ROUNDUP(IF(B1523&gt;$D$4,0,($D$4-B1523+1)/365),0)</f>
        <v>0</v>
      </c>
      <c r="M1523">
        <f>ROUNDUP(IF(B1523&gt;$D$5,0,($D$5-B1523+1)/365),0)</f>
        <v>1</v>
      </c>
      <c r="N1523" s="28">
        <f>IF(OR(L1523=1,M1523=1),IF(B1523+364&lt;=$D$5,(B1523+364-$D$4+1)/365,IF(B1523&gt;$D$4,($D$5-B1523+1)/365,$D$6/365)),0)</f>
        <v>0.18356164383561643</v>
      </c>
      <c r="O1523" s="28">
        <f>'Data &amp; Parameter'!$E$16*'Data &amp; Parameter'!$E$17*('Data &amp; Parameter'!$E$18+'Data &amp; Parameter'!$E$19)*'Data &amp; Parameter'!$E$20*'Data &amp; Parameter'!$E$37*N1523</f>
        <v>0.63818956679213612</v>
      </c>
      <c r="P1523">
        <f>ROUNDUP(IF(D1523&gt;$D$4,0,($D$4-D1523+1)/365),0)</f>
        <v>0</v>
      </c>
      <c r="Q1523">
        <f>ROUNDUP(IF(D1523&gt;$D$5,0,($D$5-D1523+1)/365),0)</f>
        <v>1</v>
      </c>
      <c r="R1523" s="28">
        <f>IF(OR(P1523=1,Q1523=1),IF(D1523+364&lt;=$D$5,(D1523+364-$D$4+1)/365,IF(D1523&gt;$D$4,($D$5-D1523+1)/365,$D$6/365)),0)</f>
        <v>0.18356164383561643</v>
      </c>
      <c r="S1523" s="28">
        <f>'Data &amp; Parameter'!$E$16*'Data &amp; Parameter'!$E$17*('Data &amp; Parameter'!$E$18+'Data &amp; Parameter'!$E$19)*'Data &amp; Parameter'!$E$20*'Data &amp; Parameter'!$E$37*R1523</f>
        <v>0.63818956679213612</v>
      </c>
      <c r="T1523" s="28">
        <f t="shared" si="23"/>
        <v>1.2763791335842722</v>
      </c>
    </row>
    <row r="1524" spans="1:20" ht="15.75" customHeight="1" x14ac:dyDescent="0.35">
      <c r="A1524">
        <v>1517</v>
      </c>
      <c r="B1524" s="76">
        <v>44235</v>
      </c>
      <c r="C1524" s="1" t="s">
        <v>4883</v>
      </c>
      <c r="D1524" s="76">
        <v>44235</v>
      </c>
      <c r="E1524" s="1" t="s">
        <v>4884</v>
      </c>
      <c r="F1524" s="1" t="s">
        <v>4885</v>
      </c>
      <c r="G1524" s="1" t="s">
        <v>123</v>
      </c>
      <c r="H1524" s="1" t="s">
        <v>124</v>
      </c>
      <c r="I1524" s="1" t="s">
        <v>125</v>
      </c>
      <c r="J1524" s="1" t="s">
        <v>1982</v>
      </c>
      <c r="K1524" s="1" t="s">
        <v>4839</v>
      </c>
      <c r="L1524">
        <f>ROUNDUP(IF(B1524&gt;$D$4,0,($D$4-B1524+1)/365),0)</f>
        <v>0</v>
      </c>
      <c r="M1524">
        <f>ROUNDUP(IF(B1524&gt;$D$5,0,($D$5-B1524+1)/365),0)</f>
        <v>1</v>
      </c>
      <c r="N1524" s="28">
        <f>IF(OR(L1524=1,M1524=1),IF(B1524+364&lt;=$D$5,(B1524+364-$D$4+1)/365,IF(B1524&gt;$D$4,($D$5-B1524+1)/365,$D$6/365)),0)</f>
        <v>0.18356164383561643</v>
      </c>
      <c r="O1524" s="28">
        <f>'Data &amp; Parameter'!$E$16*'Data &amp; Parameter'!$E$17*('Data &amp; Parameter'!$E$18+'Data &amp; Parameter'!$E$19)*'Data &amp; Parameter'!$E$20*'Data &amp; Parameter'!$E$37*N1524</f>
        <v>0.63818956679213612</v>
      </c>
      <c r="P1524">
        <f>ROUNDUP(IF(D1524&gt;$D$4,0,($D$4-D1524+1)/365),0)</f>
        <v>0</v>
      </c>
      <c r="Q1524">
        <f>ROUNDUP(IF(D1524&gt;$D$5,0,($D$5-D1524+1)/365),0)</f>
        <v>1</v>
      </c>
      <c r="R1524" s="28">
        <f>IF(OR(P1524=1,Q1524=1),IF(D1524+364&lt;=$D$5,(D1524+364-$D$4+1)/365,IF(D1524&gt;$D$4,($D$5-D1524+1)/365,$D$6/365)),0)</f>
        <v>0.18356164383561643</v>
      </c>
      <c r="S1524" s="28">
        <f>'Data &amp; Parameter'!$E$16*'Data &amp; Parameter'!$E$17*('Data &amp; Parameter'!$E$18+'Data &amp; Parameter'!$E$19)*'Data &amp; Parameter'!$E$20*'Data &amp; Parameter'!$E$37*R1524</f>
        <v>0.63818956679213612</v>
      </c>
      <c r="T1524" s="28">
        <f t="shared" si="23"/>
        <v>1.2763791335842722</v>
      </c>
    </row>
    <row r="1525" spans="1:20" ht="15.75" customHeight="1" x14ac:dyDescent="0.35">
      <c r="A1525">
        <v>1518</v>
      </c>
      <c r="B1525" s="76">
        <v>44235</v>
      </c>
      <c r="C1525" s="1" t="s">
        <v>4886</v>
      </c>
      <c r="D1525" s="76">
        <v>44235</v>
      </c>
      <c r="E1525" s="1" t="s">
        <v>4887</v>
      </c>
      <c r="F1525" s="1" t="s">
        <v>4888</v>
      </c>
      <c r="G1525" s="1" t="s">
        <v>123</v>
      </c>
      <c r="H1525" s="1" t="s">
        <v>124</v>
      </c>
      <c r="I1525" s="1" t="s">
        <v>125</v>
      </c>
      <c r="J1525" s="1" t="s">
        <v>1982</v>
      </c>
      <c r="K1525" s="1" t="s">
        <v>4839</v>
      </c>
      <c r="L1525">
        <f>ROUNDUP(IF(B1525&gt;$D$4,0,($D$4-B1525+1)/365),0)</f>
        <v>0</v>
      </c>
      <c r="M1525">
        <f>ROUNDUP(IF(B1525&gt;$D$5,0,($D$5-B1525+1)/365),0)</f>
        <v>1</v>
      </c>
      <c r="N1525" s="28">
        <f>IF(OR(L1525=1,M1525=1),IF(B1525+364&lt;=$D$5,(B1525+364-$D$4+1)/365,IF(B1525&gt;$D$4,($D$5-B1525+1)/365,$D$6/365)),0)</f>
        <v>0.18356164383561643</v>
      </c>
      <c r="O1525" s="28">
        <f>'Data &amp; Parameter'!$E$16*'Data &amp; Parameter'!$E$17*('Data &amp; Parameter'!$E$18+'Data &amp; Parameter'!$E$19)*'Data &amp; Parameter'!$E$20*'Data &amp; Parameter'!$E$37*N1525</f>
        <v>0.63818956679213612</v>
      </c>
      <c r="P1525">
        <f>ROUNDUP(IF(D1525&gt;$D$4,0,($D$4-D1525+1)/365),0)</f>
        <v>0</v>
      </c>
      <c r="Q1525">
        <f>ROUNDUP(IF(D1525&gt;$D$5,0,($D$5-D1525+1)/365),0)</f>
        <v>1</v>
      </c>
      <c r="R1525" s="28">
        <f>IF(OR(P1525=1,Q1525=1),IF(D1525+364&lt;=$D$5,(D1525+364-$D$4+1)/365,IF(D1525&gt;$D$4,($D$5-D1525+1)/365,$D$6/365)),0)</f>
        <v>0.18356164383561643</v>
      </c>
      <c r="S1525" s="28">
        <f>'Data &amp; Parameter'!$E$16*'Data &amp; Parameter'!$E$17*('Data &amp; Parameter'!$E$18+'Data &amp; Parameter'!$E$19)*'Data &amp; Parameter'!$E$20*'Data &amp; Parameter'!$E$37*R1525</f>
        <v>0.63818956679213612</v>
      </c>
      <c r="T1525" s="28">
        <f t="shared" si="23"/>
        <v>1.2763791335842722</v>
      </c>
    </row>
    <row r="1526" spans="1:20" ht="15.75" customHeight="1" x14ac:dyDescent="0.35">
      <c r="A1526">
        <v>1519</v>
      </c>
      <c r="B1526" s="76">
        <v>44235</v>
      </c>
      <c r="C1526" s="1" t="s">
        <v>4889</v>
      </c>
      <c r="D1526" s="76">
        <v>44235</v>
      </c>
      <c r="E1526" s="1" t="s">
        <v>4890</v>
      </c>
      <c r="F1526" s="1" t="s">
        <v>4891</v>
      </c>
      <c r="G1526" s="1" t="s">
        <v>123</v>
      </c>
      <c r="H1526" s="1" t="s">
        <v>124</v>
      </c>
      <c r="I1526" s="1" t="s">
        <v>125</v>
      </c>
      <c r="J1526" s="1" t="s">
        <v>1982</v>
      </c>
      <c r="K1526" s="1" t="s">
        <v>4839</v>
      </c>
      <c r="L1526">
        <f>ROUNDUP(IF(B1526&gt;$D$4,0,($D$4-B1526+1)/365),0)</f>
        <v>0</v>
      </c>
      <c r="M1526">
        <f>ROUNDUP(IF(B1526&gt;$D$5,0,($D$5-B1526+1)/365),0)</f>
        <v>1</v>
      </c>
      <c r="N1526" s="28">
        <f>IF(OR(L1526=1,M1526=1),IF(B1526+364&lt;=$D$5,(B1526+364-$D$4+1)/365,IF(B1526&gt;$D$4,($D$5-B1526+1)/365,$D$6/365)),0)</f>
        <v>0.18356164383561643</v>
      </c>
      <c r="O1526" s="28">
        <f>'Data &amp; Parameter'!$E$16*'Data &amp; Parameter'!$E$17*('Data &amp; Parameter'!$E$18+'Data &amp; Parameter'!$E$19)*'Data &amp; Parameter'!$E$20*'Data &amp; Parameter'!$E$37*N1526</f>
        <v>0.63818956679213612</v>
      </c>
      <c r="P1526">
        <f>ROUNDUP(IF(D1526&gt;$D$4,0,($D$4-D1526+1)/365),0)</f>
        <v>0</v>
      </c>
      <c r="Q1526">
        <f>ROUNDUP(IF(D1526&gt;$D$5,0,($D$5-D1526+1)/365),0)</f>
        <v>1</v>
      </c>
      <c r="R1526" s="28">
        <f>IF(OR(P1526=1,Q1526=1),IF(D1526+364&lt;=$D$5,(D1526+364-$D$4+1)/365,IF(D1526&gt;$D$4,($D$5-D1526+1)/365,$D$6/365)),0)</f>
        <v>0.18356164383561643</v>
      </c>
      <c r="S1526" s="28">
        <f>'Data &amp; Parameter'!$E$16*'Data &amp; Parameter'!$E$17*('Data &amp; Parameter'!$E$18+'Data &amp; Parameter'!$E$19)*'Data &amp; Parameter'!$E$20*'Data &amp; Parameter'!$E$37*R1526</f>
        <v>0.63818956679213612</v>
      </c>
      <c r="T1526" s="28">
        <f t="shared" si="23"/>
        <v>1.2763791335842722</v>
      </c>
    </row>
    <row r="1527" spans="1:20" ht="15.75" customHeight="1" x14ac:dyDescent="0.35">
      <c r="A1527">
        <v>1520</v>
      </c>
      <c r="B1527" s="76">
        <v>44235</v>
      </c>
      <c r="C1527" s="1" t="s">
        <v>4892</v>
      </c>
      <c r="D1527" s="76">
        <v>44235</v>
      </c>
      <c r="E1527" s="1" t="s">
        <v>4893</v>
      </c>
      <c r="F1527" s="1" t="s">
        <v>4894</v>
      </c>
      <c r="G1527" s="1" t="s">
        <v>123</v>
      </c>
      <c r="H1527" s="1" t="s">
        <v>124</v>
      </c>
      <c r="I1527" s="1" t="s">
        <v>125</v>
      </c>
      <c r="J1527" s="1" t="s">
        <v>1982</v>
      </c>
      <c r="K1527" s="1" t="s">
        <v>4839</v>
      </c>
      <c r="L1527">
        <f>ROUNDUP(IF(B1527&gt;$D$4,0,($D$4-B1527+1)/365),0)</f>
        <v>0</v>
      </c>
      <c r="M1527">
        <f>ROUNDUP(IF(B1527&gt;$D$5,0,($D$5-B1527+1)/365),0)</f>
        <v>1</v>
      </c>
      <c r="N1527" s="28">
        <f>IF(OR(L1527=1,M1527=1),IF(B1527+364&lt;=$D$5,(B1527+364-$D$4+1)/365,IF(B1527&gt;$D$4,($D$5-B1527+1)/365,$D$6/365)),0)</f>
        <v>0.18356164383561643</v>
      </c>
      <c r="O1527" s="28">
        <f>'Data &amp; Parameter'!$E$16*'Data &amp; Parameter'!$E$17*('Data &amp; Parameter'!$E$18+'Data &amp; Parameter'!$E$19)*'Data &amp; Parameter'!$E$20*'Data &amp; Parameter'!$E$37*N1527</f>
        <v>0.63818956679213612</v>
      </c>
      <c r="P1527">
        <f>ROUNDUP(IF(D1527&gt;$D$4,0,($D$4-D1527+1)/365),0)</f>
        <v>0</v>
      </c>
      <c r="Q1527">
        <f>ROUNDUP(IF(D1527&gt;$D$5,0,($D$5-D1527+1)/365),0)</f>
        <v>1</v>
      </c>
      <c r="R1527" s="28">
        <f>IF(OR(P1527=1,Q1527=1),IF(D1527+364&lt;=$D$5,(D1527+364-$D$4+1)/365,IF(D1527&gt;$D$4,($D$5-D1527+1)/365,$D$6/365)),0)</f>
        <v>0.18356164383561643</v>
      </c>
      <c r="S1527" s="28">
        <f>'Data &amp; Parameter'!$E$16*'Data &amp; Parameter'!$E$17*('Data &amp; Parameter'!$E$18+'Data &amp; Parameter'!$E$19)*'Data &amp; Parameter'!$E$20*'Data &amp; Parameter'!$E$37*R1527</f>
        <v>0.63818956679213612</v>
      </c>
      <c r="T1527" s="28">
        <f t="shared" si="23"/>
        <v>1.2763791335842722</v>
      </c>
    </row>
    <row r="1528" spans="1:20" ht="15.75" customHeight="1" x14ac:dyDescent="0.35">
      <c r="A1528">
        <v>1521</v>
      </c>
      <c r="B1528" s="76">
        <v>44235</v>
      </c>
      <c r="C1528" s="1" t="s">
        <v>4895</v>
      </c>
      <c r="D1528" s="76">
        <v>44235</v>
      </c>
      <c r="E1528" s="1" t="s">
        <v>4896</v>
      </c>
      <c r="F1528" s="1" t="s">
        <v>4897</v>
      </c>
      <c r="G1528" s="1" t="s">
        <v>123</v>
      </c>
      <c r="H1528" s="1" t="s">
        <v>124</v>
      </c>
      <c r="I1528" s="1" t="s">
        <v>125</v>
      </c>
      <c r="J1528" s="1" t="s">
        <v>3962</v>
      </c>
      <c r="K1528" s="1" t="s">
        <v>4164</v>
      </c>
      <c r="L1528">
        <f>ROUNDUP(IF(B1528&gt;$D$4,0,($D$4-B1528+1)/365),0)</f>
        <v>0</v>
      </c>
      <c r="M1528">
        <f>ROUNDUP(IF(B1528&gt;$D$5,0,($D$5-B1528+1)/365),0)</f>
        <v>1</v>
      </c>
      <c r="N1528" s="28">
        <f>IF(OR(L1528=1,M1528=1),IF(B1528+364&lt;=$D$5,(B1528+364-$D$4+1)/365,IF(B1528&gt;$D$4,($D$5-B1528+1)/365,$D$6/365)),0)</f>
        <v>0.18356164383561643</v>
      </c>
      <c r="O1528" s="28">
        <f>'Data &amp; Parameter'!$E$16*'Data &amp; Parameter'!$E$17*('Data &amp; Parameter'!$E$18+'Data &amp; Parameter'!$E$19)*'Data &amp; Parameter'!$E$20*'Data &amp; Parameter'!$E$37*N1528</f>
        <v>0.63818956679213612</v>
      </c>
      <c r="P1528">
        <f>ROUNDUP(IF(D1528&gt;$D$4,0,($D$4-D1528+1)/365),0)</f>
        <v>0</v>
      </c>
      <c r="Q1528">
        <f>ROUNDUP(IF(D1528&gt;$D$5,0,($D$5-D1528+1)/365),0)</f>
        <v>1</v>
      </c>
      <c r="R1528" s="28">
        <f>IF(OR(P1528=1,Q1528=1),IF(D1528+364&lt;=$D$5,(D1528+364-$D$4+1)/365,IF(D1528&gt;$D$4,($D$5-D1528+1)/365,$D$6/365)),0)</f>
        <v>0.18356164383561643</v>
      </c>
      <c r="S1528" s="28">
        <f>'Data &amp; Parameter'!$E$16*'Data &amp; Parameter'!$E$17*('Data &amp; Parameter'!$E$18+'Data &amp; Parameter'!$E$19)*'Data &amp; Parameter'!$E$20*'Data &amp; Parameter'!$E$37*R1528</f>
        <v>0.63818956679213612</v>
      </c>
      <c r="T1528" s="28">
        <f t="shared" si="23"/>
        <v>1.2763791335842722</v>
      </c>
    </row>
    <row r="1529" spans="1:20" ht="15.75" customHeight="1" x14ac:dyDescent="0.35">
      <c r="A1529">
        <v>1522</v>
      </c>
      <c r="B1529" s="76">
        <v>44235</v>
      </c>
      <c r="C1529" s="1" t="s">
        <v>4898</v>
      </c>
      <c r="D1529" s="76">
        <v>44235</v>
      </c>
      <c r="E1529" s="1" t="s">
        <v>4899</v>
      </c>
      <c r="F1529" s="1" t="s">
        <v>4900</v>
      </c>
      <c r="G1529" s="1" t="s">
        <v>123</v>
      </c>
      <c r="H1529" s="1" t="s">
        <v>124</v>
      </c>
      <c r="I1529" s="1" t="s">
        <v>125</v>
      </c>
      <c r="J1529" s="1" t="s">
        <v>3962</v>
      </c>
      <c r="K1529" s="1" t="s">
        <v>4164</v>
      </c>
      <c r="L1529">
        <f>ROUNDUP(IF(B1529&gt;$D$4,0,($D$4-B1529+1)/365),0)</f>
        <v>0</v>
      </c>
      <c r="M1529">
        <f>ROUNDUP(IF(B1529&gt;$D$5,0,($D$5-B1529+1)/365),0)</f>
        <v>1</v>
      </c>
      <c r="N1529" s="28">
        <f>IF(OR(L1529=1,M1529=1),IF(B1529+364&lt;=$D$5,(B1529+364-$D$4+1)/365,IF(B1529&gt;$D$4,($D$5-B1529+1)/365,$D$6/365)),0)</f>
        <v>0.18356164383561643</v>
      </c>
      <c r="O1529" s="28">
        <f>'Data &amp; Parameter'!$E$16*'Data &amp; Parameter'!$E$17*('Data &amp; Parameter'!$E$18+'Data &amp; Parameter'!$E$19)*'Data &amp; Parameter'!$E$20*'Data &amp; Parameter'!$E$37*N1529</f>
        <v>0.63818956679213612</v>
      </c>
      <c r="P1529">
        <f>ROUNDUP(IF(D1529&gt;$D$4,0,($D$4-D1529+1)/365),0)</f>
        <v>0</v>
      </c>
      <c r="Q1529">
        <f>ROUNDUP(IF(D1529&gt;$D$5,0,($D$5-D1529+1)/365),0)</f>
        <v>1</v>
      </c>
      <c r="R1529" s="28">
        <f>IF(OR(P1529=1,Q1529=1),IF(D1529+364&lt;=$D$5,(D1529+364-$D$4+1)/365,IF(D1529&gt;$D$4,($D$5-D1529+1)/365,$D$6/365)),0)</f>
        <v>0.18356164383561643</v>
      </c>
      <c r="S1529" s="28">
        <f>'Data &amp; Parameter'!$E$16*'Data &amp; Parameter'!$E$17*('Data &amp; Parameter'!$E$18+'Data &amp; Parameter'!$E$19)*'Data &amp; Parameter'!$E$20*'Data &amp; Parameter'!$E$37*R1529</f>
        <v>0.63818956679213612</v>
      </c>
      <c r="T1529" s="28">
        <f t="shared" si="23"/>
        <v>1.2763791335842722</v>
      </c>
    </row>
    <row r="1530" spans="1:20" ht="15.75" customHeight="1" x14ac:dyDescent="0.35">
      <c r="A1530">
        <v>1523</v>
      </c>
      <c r="B1530" s="76">
        <v>44235</v>
      </c>
      <c r="C1530" s="1" t="s">
        <v>4901</v>
      </c>
      <c r="D1530" s="76">
        <v>44235</v>
      </c>
      <c r="E1530" s="1" t="s">
        <v>4902</v>
      </c>
      <c r="F1530" s="1" t="s">
        <v>4903</v>
      </c>
      <c r="G1530" s="1" t="s">
        <v>123</v>
      </c>
      <c r="H1530" s="1" t="s">
        <v>124</v>
      </c>
      <c r="I1530" s="1" t="s">
        <v>125</v>
      </c>
      <c r="J1530" s="1" t="s">
        <v>3962</v>
      </c>
      <c r="K1530" s="1" t="s">
        <v>4164</v>
      </c>
      <c r="L1530">
        <f>ROUNDUP(IF(B1530&gt;$D$4,0,($D$4-B1530+1)/365),0)</f>
        <v>0</v>
      </c>
      <c r="M1530">
        <f>ROUNDUP(IF(B1530&gt;$D$5,0,($D$5-B1530+1)/365),0)</f>
        <v>1</v>
      </c>
      <c r="N1530" s="28">
        <f>IF(OR(L1530=1,M1530=1),IF(B1530+364&lt;=$D$5,(B1530+364-$D$4+1)/365,IF(B1530&gt;$D$4,($D$5-B1530+1)/365,$D$6/365)),0)</f>
        <v>0.18356164383561643</v>
      </c>
      <c r="O1530" s="28">
        <f>'Data &amp; Parameter'!$E$16*'Data &amp; Parameter'!$E$17*('Data &amp; Parameter'!$E$18+'Data &amp; Parameter'!$E$19)*'Data &amp; Parameter'!$E$20*'Data &amp; Parameter'!$E$37*N1530</f>
        <v>0.63818956679213612</v>
      </c>
      <c r="P1530">
        <f>ROUNDUP(IF(D1530&gt;$D$4,0,($D$4-D1530+1)/365),0)</f>
        <v>0</v>
      </c>
      <c r="Q1530">
        <f>ROUNDUP(IF(D1530&gt;$D$5,0,($D$5-D1530+1)/365),0)</f>
        <v>1</v>
      </c>
      <c r="R1530" s="28">
        <f>IF(OR(P1530=1,Q1530=1),IF(D1530+364&lt;=$D$5,(D1530+364-$D$4+1)/365,IF(D1530&gt;$D$4,($D$5-D1530+1)/365,$D$6/365)),0)</f>
        <v>0.18356164383561643</v>
      </c>
      <c r="S1530" s="28">
        <f>'Data &amp; Parameter'!$E$16*'Data &amp; Parameter'!$E$17*('Data &amp; Parameter'!$E$18+'Data &amp; Parameter'!$E$19)*'Data &amp; Parameter'!$E$20*'Data &amp; Parameter'!$E$37*R1530</f>
        <v>0.63818956679213612</v>
      </c>
      <c r="T1530" s="28">
        <f t="shared" si="23"/>
        <v>1.2763791335842722</v>
      </c>
    </row>
    <row r="1531" spans="1:20" ht="15.75" customHeight="1" x14ac:dyDescent="0.35">
      <c r="A1531">
        <v>1524</v>
      </c>
      <c r="B1531" s="76">
        <v>44235</v>
      </c>
      <c r="C1531" s="1" t="s">
        <v>4904</v>
      </c>
      <c r="D1531" s="76">
        <v>44235</v>
      </c>
      <c r="E1531" s="1" t="s">
        <v>4905</v>
      </c>
      <c r="F1531" s="1" t="s">
        <v>4906</v>
      </c>
      <c r="G1531" s="1" t="s">
        <v>123</v>
      </c>
      <c r="H1531" s="1" t="s">
        <v>124</v>
      </c>
      <c r="I1531" s="1" t="s">
        <v>125</v>
      </c>
      <c r="J1531" s="1" t="s">
        <v>3962</v>
      </c>
      <c r="K1531" s="1" t="s">
        <v>4907</v>
      </c>
      <c r="L1531">
        <f>ROUNDUP(IF(B1531&gt;$D$4,0,($D$4-B1531+1)/365),0)</f>
        <v>0</v>
      </c>
      <c r="M1531">
        <f>ROUNDUP(IF(B1531&gt;$D$5,0,($D$5-B1531+1)/365),0)</f>
        <v>1</v>
      </c>
      <c r="N1531" s="28">
        <f>IF(OR(L1531=1,M1531=1),IF(B1531+364&lt;=$D$5,(B1531+364-$D$4+1)/365,IF(B1531&gt;$D$4,($D$5-B1531+1)/365,$D$6/365)),0)</f>
        <v>0.18356164383561643</v>
      </c>
      <c r="O1531" s="28">
        <f>'Data &amp; Parameter'!$E$16*'Data &amp; Parameter'!$E$17*('Data &amp; Parameter'!$E$18+'Data &amp; Parameter'!$E$19)*'Data &amp; Parameter'!$E$20*'Data &amp; Parameter'!$E$37*N1531</f>
        <v>0.63818956679213612</v>
      </c>
      <c r="P1531">
        <f>ROUNDUP(IF(D1531&gt;$D$4,0,($D$4-D1531+1)/365),0)</f>
        <v>0</v>
      </c>
      <c r="Q1531">
        <f>ROUNDUP(IF(D1531&gt;$D$5,0,($D$5-D1531+1)/365),0)</f>
        <v>1</v>
      </c>
      <c r="R1531" s="28">
        <f>IF(OR(P1531=1,Q1531=1),IF(D1531+364&lt;=$D$5,(D1531+364-$D$4+1)/365,IF(D1531&gt;$D$4,($D$5-D1531+1)/365,$D$6/365)),0)</f>
        <v>0.18356164383561643</v>
      </c>
      <c r="S1531" s="28">
        <f>'Data &amp; Parameter'!$E$16*'Data &amp; Parameter'!$E$17*('Data &amp; Parameter'!$E$18+'Data &amp; Parameter'!$E$19)*'Data &amp; Parameter'!$E$20*'Data &amp; Parameter'!$E$37*R1531</f>
        <v>0.63818956679213612</v>
      </c>
      <c r="T1531" s="28">
        <f t="shared" si="23"/>
        <v>1.2763791335842722</v>
      </c>
    </row>
    <row r="1532" spans="1:20" ht="15.75" customHeight="1" x14ac:dyDescent="0.35">
      <c r="A1532">
        <v>1525</v>
      </c>
      <c r="B1532" s="76">
        <v>44235</v>
      </c>
      <c r="C1532" s="1" t="s">
        <v>4908</v>
      </c>
      <c r="D1532" s="76">
        <v>44235</v>
      </c>
      <c r="E1532" s="1" t="s">
        <v>4909</v>
      </c>
      <c r="F1532" s="1" t="s">
        <v>4910</v>
      </c>
      <c r="G1532" s="1" t="s">
        <v>123</v>
      </c>
      <c r="H1532" s="1" t="s">
        <v>124</v>
      </c>
      <c r="I1532" s="1" t="s">
        <v>125</v>
      </c>
      <c r="J1532" s="1" t="s">
        <v>936</v>
      </c>
      <c r="K1532" s="1" t="s">
        <v>4388</v>
      </c>
      <c r="L1532">
        <f>ROUNDUP(IF(B1532&gt;$D$4,0,($D$4-B1532+1)/365),0)</f>
        <v>0</v>
      </c>
      <c r="M1532">
        <f>ROUNDUP(IF(B1532&gt;$D$5,0,($D$5-B1532+1)/365),0)</f>
        <v>1</v>
      </c>
      <c r="N1532" s="28">
        <f>IF(OR(L1532=1,M1532=1),IF(B1532+364&lt;=$D$5,(B1532+364-$D$4+1)/365,IF(B1532&gt;$D$4,($D$5-B1532+1)/365,$D$6/365)),0)</f>
        <v>0.18356164383561643</v>
      </c>
      <c r="O1532" s="28">
        <f>'Data &amp; Parameter'!$E$16*'Data &amp; Parameter'!$E$17*('Data &amp; Parameter'!$E$18+'Data &amp; Parameter'!$E$19)*'Data &amp; Parameter'!$E$20*'Data &amp; Parameter'!$E$37*N1532</f>
        <v>0.63818956679213612</v>
      </c>
      <c r="P1532">
        <f>ROUNDUP(IF(D1532&gt;$D$4,0,($D$4-D1532+1)/365),0)</f>
        <v>0</v>
      </c>
      <c r="Q1532">
        <f>ROUNDUP(IF(D1532&gt;$D$5,0,($D$5-D1532+1)/365),0)</f>
        <v>1</v>
      </c>
      <c r="R1532" s="28">
        <f>IF(OR(P1532=1,Q1532=1),IF(D1532+364&lt;=$D$5,(D1532+364-$D$4+1)/365,IF(D1532&gt;$D$4,($D$5-D1532+1)/365,$D$6/365)),0)</f>
        <v>0.18356164383561643</v>
      </c>
      <c r="S1532" s="28">
        <f>'Data &amp; Parameter'!$E$16*'Data &amp; Parameter'!$E$17*('Data &amp; Parameter'!$E$18+'Data &amp; Parameter'!$E$19)*'Data &amp; Parameter'!$E$20*'Data &amp; Parameter'!$E$37*R1532</f>
        <v>0.63818956679213612</v>
      </c>
      <c r="T1532" s="28">
        <f t="shared" si="23"/>
        <v>1.2763791335842722</v>
      </c>
    </row>
    <row r="1533" spans="1:20" ht="15.75" customHeight="1" x14ac:dyDescent="0.35">
      <c r="A1533">
        <v>1526</v>
      </c>
      <c r="B1533" s="76">
        <v>44235</v>
      </c>
      <c r="C1533" s="1" t="s">
        <v>4911</v>
      </c>
      <c r="D1533" s="76">
        <v>44235</v>
      </c>
      <c r="E1533" s="1" t="s">
        <v>4912</v>
      </c>
      <c r="F1533" s="1" t="s">
        <v>4913</v>
      </c>
      <c r="G1533" s="1" t="s">
        <v>123</v>
      </c>
      <c r="H1533" s="1" t="s">
        <v>124</v>
      </c>
      <c r="I1533" s="1" t="s">
        <v>125</v>
      </c>
      <c r="J1533" s="1" t="s">
        <v>936</v>
      </c>
      <c r="K1533" s="1" t="s">
        <v>4388</v>
      </c>
      <c r="L1533">
        <f>ROUNDUP(IF(B1533&gt;$D$4,0,($D$4-B1533+1)/365),0)</f>
        <v>0</v>
      </c>
      <c r="M1533">
        <f>ROUNDUP(IF(B1533&gt;$D$5,0,($D$5-B1533+1)/365),0)</f>
        <v>1</v>
      </c>
      <c r="N1533" s="28">
        <f>IF(OR(L1533=1,M1533=1),IF(B1533+364&lt;=$D$5,(B1533+364-$D$4+1)/365,IF(B1533&gt;$D$4,($D$5-B1533+1)/365,$D$6/365)),0)</f>
        <v>0.18356164383561643</v>
      </c>
      <c r="O1533" s="28">
        <f>'Data &amp; Parameter'!$E$16*'Data &amp; Parameter'!$E$17*('Data &amp; Parameter'!$E$18+'Data &amp; Parameter'!$E$19)*'Data &amp; Parameter'!$E$20*'Data &amp; Parameter'!$E$37*N1533</f>
        <v>0.63818956679213612</v>
      </c>
      <c r="P1533">
        <f>ROUNDUP(IF(D1533&gt;$D$4,0,($D$4-D1533+1)/365),0)</f>
        <v>0</v>
      </c>
      <c r="Q1533">
        <f>ROUNDUP(IF(D1533&gt;$D$5,0,($D$5-D1533+1)/365),0)</f>
        <v>1</v>
      </c>
      <c r="R1533" s="28">
        <f>IF(OR(P1533=1,Q1533=1),IF(D1533+364&lt;=$D$5,(D1533+364-$D$4+1)/365,IF(D1533&gt;$D$4,($D$5-D1533+1)/365,$D$6/365)),0)</f>
        <v>0.18356164383561643</v>
      </c>
      <c r="S1533" s="28">
        <f>'Data &amp; Parameter'!$E$16*'Data &amp; Parameter'!$E$17*('Data &amp; Parameter'!$E$18+'Data &amp; Parameter'!$E$19)*'Data &amp; Parameter'!$E$20*'Data &amp; Parameter'!$E$37*R1533</f>
        <v>0.63818956679213612</v>
      </c>
      <c r="T1533" s="28">
        <f t="shared" si="23"/>
        <v>1.2763791335842722</v>
      </c>
    </row>
    <row r="1534" spans="1:20" ht="15.75" customHeight="1" x14ac:dyDescent="0.35">
      <c r="A1534">
        <v>1527</v>
      </c>
      <c r="B1534" s="76">
        <v>44235</v>
      </c>
      <c r="C1534" s="1" t="s">
        <v>4914</v>
      </c>
      <c r="D1534" s="76">
        <v>44235</v>
      </c>
      <c r="E1534" s="1" t="s">
        <v>4915</v>
      </c>
      <c r="F1534" s="1" t="s">
        <v>4916</v>
      </c>
      <c r="G1534" s="1" t="s">
        <v>123</v>
      </c>
      <c r="H1534" s="1" t="s">
        <v>124</v>
      </c>
      <c r="I1534" s="1" t="s">
        <v>125</v>
      </c>
      <c r="J1534" s="1" t="s">
        <v>1982</v>
      </c>
      <c r="K1534" s="1" t="s">
        <v>936</v>
      </c>
      <c r="L1534">
        <f>ROUNDUP(IF(B1534&gt;$D$4,0,($D$4-B1534+1)/365),0)</f>
        <v>0</v>
      </c>
      <c r="M1534">
        <f>ROUNDUP(IF(B1534&gt;$D$5,0,($D$5-B1534+1)/365),0)</f>
        <v>1</v>
      </c>
      <c r="N1534" s="28">
        <f>IF(OR(L1534=1,M1534=1),IF(B1534+364&lt;=$D$5,(B1534+364-$D$4+1)/365,IF(B1534&gt;$D$4,($D$5-B1534+1)/365,$D$6/365)),0)</f>
        <v>0.18356164383561643</v>
      </c>
      <c r="O1534" s="28">
        <f>'Data &amp; Parameter'!$E$16*'Data &amp; Parameter'!$E$17*('Data &amp; Parameter'!$E$18+'Data &amp; Parameter'!$E$19)*'Data &amp; Parameter'!$E$20*'Data &amp; Parameter'!$E$37*N1534</f>
        <v>0.63818956679213612</v>
      </c>
      <c r="P1534">
        <f>ROUNDUP(IF(D1534&gt;$D$4,0,($D$4-D1534+1)/365),0)</f>
        <v>0</v>
      </c>
      <c r="Q1534">
        <f>ROUNDUP(IF(D1534&gt;$D$5,0,($D$5-D1534+1)/365),0)</f>
        <v>1</v>
      </c>
      <c r="R1534" s="28">
        <f>IF(OR(P1534=1,Q1534=1),IF(D1534+364&lt;=$D$5,(D1534+364-$D$4+1)/365,IF(D1534&gt;$D$4,($D$5-D1534+1)/365,$D$6/365)),0)</f>
        <v>0.18356164383561643</v>
      </c>
      <c r="S1534" s="28">
        <f>'Data &amp; Parameter'!$E$16*'Data &amp; Parameter'!$E$17*('Data &amp; Parameter'!$E$18+'Data &amp; Parameter'!$E$19)*'Data &amp; Parameter'!$E$20*'Data &amp; Parameter'!$E$37*R1534</f>
        <v>0.63818956679213612</v>
      </c>
      <c r="T1534" s="28">
        <f t="shared" si="23"/>
        <v>1.2763791335842722</v>
      </c>
    </row>
    <row r="1535" spans="1:20" ht="15.75" customHeight="1" x14ac:dyDescent="0.35">
      <c r="A1535">
        <v>1528</v>
      </c>
      <c r="B1535" s="76">
        <v>44235</v>
      </c>
      <c r="C1535" s="1" t="s">
        <v>4917</v>
      </c>
      <c r="D1535" s="76">
        <v>44235</v>
      </c>
      <c r="E1535" s="1" t="s">
        <v>4918</v>
      </c>
      <c r="F1535" s="1" t="s">
        <v>4919</v>
      </c>
      <c r="G1535" s="1" t="s">
        <v>123</v>
      </c>
      <c r="H1535" s="1" t="s">
        <v>124</v>
      </c>
      <c r="I1535" s="1" t="s">
        <v>125</v>
      </c>
      <c r="J1535" s="1" t="s">
        <v>1982</v>
      </c>
      <c r="K1535" s="1" t="s">
        <v>936</v>
      </c>
      <c r="L1535">
        <f>ROUNDUP(IF(B1535&gt;$D$4,0,($D$4-B1535+1)/365),0)</f>
        <v>0</v>
      </c>
      <c r="M1535">
        <f>ROUNDUP(IF(B1535&gt;$D$5,0,($D$5-B1535+1)/365),0)</f>
        <v>1</v>
      </c>
      <c r="N1535" s="28">
        <f>IF(OR(L1535=1,M1535=1),IF(B1535+364&lt;=$D$5,(B1535+364-$D$4+1)/365,IF(B1535&gt;$D$4,($D$5-B1535+1)/365,$D$6/365)),0)</f>
        <v>0.18356164383561643</v>
      </c>
      <c r="O1535" s="28">
        <f>'Data &amp; Parameter'!$E$16*'Data &amp; Parameter'!$E$17*('Data &amp; Parameter'!$E$18+'Data &amp; Parameter'!$E$19)*'Data &amp; Parameter'!$E$20*'Data &amp; Parameter'!$E$37*N1535</f>
        <v>0.63818956679213612</v>
      </c>
      <c r="P1535">
        <f>ROUNDUP(IF(D1535&gt;$D$4,0,($D$4-D1535+1)/365),0)</f>
        <v>0</v>
      </c>
      <c r="Q1535">
        <f>ROUNDUP(IF(D1535&gt;$D$5,0,($D$5-D1535+1)/365),0)</f>
        <v>1</v>
      </c>
      <c r="R1535" s="28">
        <f>IF(OR(P1535=1,Q1535=1),IF(D1535+364&lt;=$D$5,(D1535+364-$D$4+1)/365,IF(D1535&gt;$D$4,($D$5-D1535+1)/365,$D$6/365)),0)</f>
        <v>0.18356164383561643</v>
      </c>
      <c r="S1535" s="28">
        <f>'Data &amp; Parameter'!$E$16*'Data &amp; Parameter'!$E$17*('Data &amp; Parameter'!$E$18+'Data &amp; Parameter'!$E$19)*'Data &amp; Parameter'!$E$20*'Data &amp; Parameter'!$E$37*R1535</f>
        <v>0.63818956679213612</v>
      </c>
      <c r="T1535" s="28">
        <f t="shared" si="23"/>
        <v>1.2763791335842722</v>
      </c>
    </row>
    <row r="1536" spans="1:20" ht="15.75" customHeight="1" x14ac:dyDescent="0.35">
      <c r="A1536">
        <v>1529</v>
      </c>
      <c r="B1536" s="76">
        <v>44235</v>
      </c>
      <c r="C1536" s="1" t="s">
        <v>4920</v>
      </c>
      <c r="D1536" s="76">
        <v>44235</v>
      </c>
      <c r="E1536" s="1" t="s">
        <v>4921</v>
      </c>
      <c r="F1536" s="1" t="s">
        <v>4922</v>
      </c>
      <c r="G1536" s="1" t="s">
        <v>123</v>
      </c>
      <c r="H1536" s="1" t="s">
        <v>124</v>
      </c>
      <c r="I1536" s="1" t="s">
        <v>125</v>
      </c>
      <c r="J1536" s="1" t="s">
        <v>936</v>
      </c>
      <c r="K1536" s="1" t="s">
        <v>4923</v>
      </c>
      <c r="L1536">
        <f>ROUNDUP(IF(B1536&gt;$D$4,0,($D$4-B1536+1)/365),0)</f>
        <v>0</v>
      </c>
      <c r="M1536">
        <f>ROUNDUP(IF(B1536&gt;$D$5,0,($D$5-B1536+1)/365),0)</f>
        <v>1</v>
      </c>
      <c r="N1536" s="28">
        <f>IF(OR(L1536=1,M1536=1),IF(B1536+364&lt;=$D$5,(B1536+364-$D$4+1)/365,IF(B1536&gt;$D$4,($D$5-B1536+1)/365,$D$6/365)),0)</f>
        <v>0.18356164383561643</v>
      </c>
      <c r="O1536" s="28">
        <f>'Data &amp; Parameter'!$E$16*'Data &amp; Parameter'!$E$17*('Data &amp; Parameter'!$E$18+'Data &amp; Parameter'!$E$19)*'Data &amp; Parameter'!$E$20*'Data &amp; Parameter'!$E$37*N1536</f>
        <v>0.63818956679213612</v>
      </c>
      <c r="P1536">
        <f>ROUNDUP(IF(D1536&gt;$D$4,0,($D$4-D1536+1)/365),0)</f>
        <v>0</v>
      </c>
      <c r="Q1536">
        <f>ROUNDUP(IF(D1536&gt;$D$5,0,($D$5-D1536+1)/365),0)</f>
        <v>1</v>
      </c>
      <c r="R1536" s="28">
        <f>IF(OR(P1536=1,Q1536=1),IF(D1536+364&lt;=$D$5,(D1536+364-$D$4+1)/365,IF(D1536&gt;$D$4,($D$5-D1536+1)/365,$D$6/365)),0)</f>
        <v>0.18356164383561643</v>
      </c>
      <c r="S1536" s="28">
        <f>'Data &amp; Parameter'!$E$16*'Data &amp; Parameter'!$E$17*('Data &amp; Parameter'!$E$18+'Data &amp; Parameter'!$E$19)*'Data &amp; Parameter'!$E$20*'Data &amp; Parameter'!$E$37*R1536</f>
        <v>0.63818956679213612</v>
      </c>
      <c r="T1536" s="28">
        <f t="shared" si="23"/>
        <v>1.2763791335842722</v>
      </c>
    </row>
    <row r="1537" spans="1:20" ht="15.75" customHeight="1" x14ac:dyDescent="0.35">
      <c r="A1537">
        <v>1530</v>
      </c>
      <c r="B1537" s="76">
        <v>44235</v>
      </c>
      <c r="C1537" s="1" t="s">
        <v>4924</v>
      </c>
      <c r="D1537" s="76">
        <v>44235</v>
      </c>
      <c r="E1537" s="1" t="s">
        <v>4925</v>
      </c>
      <c r="F1537" s="1" t="s">
        <v>4926</v>
      </c>
      <c r="G1537" s="1" t="s">
        <v>123</v>
      </c>
      <c r="H1537" s="1" t="s">
        <v>124</v>
      </c>
      <c r="I1537" s="1" t="s">
        <v>125</v>
      </c>
      <c r="J1537" s="1" t="s">
        <v>4457</v>
      </c>
      <c r="K1537" s="1" t="s">
        <v>4597</v>
      </c>
      <c r="L1537">
        <f>ROUNDUP(IF(B1537&gt;$D$4,0,($D$4-B1537+1)/365),0)</f>
        <v>0</v>
      </c>
      <c r="M1537">
        <f>ROUNDUP(IF(B1537&gt;$D$5,0,($D$5-B1537+1)/365),0)</f>
        <v>1</v>
      </c>
      <c r="N1537" s="28">
        <f>IF(OR(L1537=1,M1537=1),IF(B1537+364&lt;=$D$5,(B1537+364-$D$4+1)/365,IF(B1537&gt;$D$4,($D$5-B1537+1)/365,$D$6/365)),0)</f>
        <v>0.18356164383561643</v>
      </c>
      <c r="O1537" s="28">
        <f>'Data &amp; Parameter'!$E$16*'Data &amp; Parameter'!$E$17*('Data &amp; Parameter'!$E$18+'Data &amp; Parameter'!$E$19)*'Data &amp; Parameter'!$E$20*'Data &amp; Parameter'!$E$37*N1537</f>
        <v>0.63818956679213612</v>
      </c>
      <c r="P1537">
        <f>ROUNDUP(IF(D1537&gt;$D$4,0,($D$4-D1537+1)/365),0)</f>
        <v>0</v>
      </c>
      <c r="Q1537">
        <f>ROUNDUP(IF(D1537&gt;$D$5,0,($D$5-D1537+1)/365),0)</f>
        <v>1</v>
      </c>
      <c r="R1537" s="28">
        <f>IF(OR(P1537=1,Q1537=1),IF(D1537+364&lt;=$D$5,(D1537+364-$D$4+1)/365,IF(D1537&gt;$D$4,($D$5-D1537+1)/365,$D$6/365)),0)</f>
        <v>0.18356164383561643</v>
      </c>
      <c r="S1537" s="28">
        <f>'Data &amp; Parameter'!$E$16*'Data &amp; Parameter'!$E$17*('Data &amp; Parameter'!$E$18+'Data &amp; Parameter'!$E$19)*'Data &amp; Parameter'!$E$20*'Data &amp; Parameter'!$E$37*R1537</f>
        <v>0.63818956679213612</v>
      </c>
      <c r="T1537" s="28">
        <f t="shared" si="23"/>
        <v>1.2763791335842722</v>
      </c>
    </row>
    <row r="1538" spans="1:20" ht="15.75" customHeight="1" x14ac:dyDescent="0.35">
      <c r="A1538">
        <v>1531</v>
      </c>
      <c r="B1538" s="76">
        <v>44235</v>
      </c>
      <c r="C1538" s="1" t="s">
        <v>4927</v>
      </c>
      <c r="D1538" s="76">
        <v>44235</v>
      </c>
      <c r="E1538" s="1" t="s">
        <v>4928</v>
      </c>
      <c r="F1538" s="1" t="s">
        <v>4929</v>
      </c>
      <c r="G1538" s="1" t="s">
        <v>123</v>
      </c>
      <c r="H1538" s="1" t="s">
        <v>124</v>
      </c>
      <c r="I1538" s="1" t="s">
        <v>125</v>
      </c>
      <c r="J1538" s="1" t="s">
        <v>4457</v>
      </c>
      <c r="K1538" s="1" t="s">
        <v>4457</v>
      </c>
      <c r="L1538">
        <f>ROUNDUP(IF(B1538&gt;$D$4,0,($D$4-B1538+1)/365),0)</f>
        <v>0</v>
      </c>
      <c r="M1538">
        <f>ROUNDUP(IF(B1538&gt;$D$5,0,($D$5-B1538+1)/365),0)</f>
        <v>1</v>
      </c>
      <c r="N1538" s="28">
        <f>IF(OR(L1538=1,M1538=1),IF(B1538+364&lt;=$D$5,(B1538+364-$D$4+1)/365,IF(B1538&gt;$D$4,($D$5-B1538+1)/365,$D$6/365)),0)</f>
        <v>0.18356164383561643</v>
      </c>
      <c r="O1538" s="28">
        <f>'Data &amp; Parameter'!$E$16*'Data &amp; Parameter'!$E$17*('Data &amp; Parameter'!$E$18+'Data &amp; Parameter'!$E$19)*'Data &amp; Parameter'!$E$20*'Data &amp; Parameter'!$E$37*N1538</f>
        <v>0.63818956679213612</v>
      </c>
      <c r="P1538">
        <f>ROUNDUP(IF(D1538&gt;$D$4,0,($D$4-D1538+1)/365),0)</f>
        <v>0</v>
      </c>
      <c r="Q1538">
        <f>ROUNDUP(IF(D1538&gt;$D$5,0,($D$5-D1538+1)/365),0)</f>
        <v>1</v>
      </c>
      <c r="R1538" s="28">
        <f>IF(OR(P1538=1,Q1538=1),IF(D1538+364&lt;=$D$5,(D1538+364-$D$4+1)/365,IF(D1538&gt;$D$4,($D$5-D1538+1)/365,$D$6/365)),0)</f>
        <v>0.18356164383561643</v>
      </c>
      <c r="S1538" s="28">
        <f>'Data &amp; Parameter'!$E$16*'Data &amp; Parameter'!$E$17*('Data &amp; Parameter'!$E$18+'Data &amp; Parameter'!$E$19)*'Data &amp; Parameter'!$E$20*'Data &amp; Parameter'!$E$37*R1538</f>
        <v>0.63818956679213612</v>
      </c>
      <c r="T1538" s="28">
        <f t="shared" si="23"/>
        <v>1.2763791335842722</v>
      </c>
    </row>
    <row r="1539" spans="1:20" ht="15.75" customHeight="1" x14ac:dyDescent="0.35">
      <c r="A1539">
        <v>1532</v>
      </c>
      <c r="B1539" s="76">
        <v>44235</v>
      </c>
      <c r="C1539" s="1" t="s">
        <v>4930</v>
      </c>
      <c r="D1539" s="76">
        <v>44235</v>
      </c>
      <c r="E1539" s="1" t="s">
        <v>4931</v>
      </c>
      <c r="F1539" s="1" t="s">
        <v>4932</v>
      </c>
      <c r="G1539" s="1" t="s">
        <v>123</v>
      </c>
      <c r="H1539" s="1" t="s">
        <v>124</v>
      </c>
      <c r="I1539" s="1" t="s">
        <v>125</v>
      </c>
      <c r="J1539" s="1" t="s">
        <v>4457</v>
      </c>
      <c r="K1539" s="1" t="s">
        <v>4597</v>
      </c>
      <c r="L1539">
        <f>ROUNDUP(IF(B1539&gt;$D$4,0,($D$4-B1539+1)/365),0)</f>
        <v>0</v>
      </c>
      <c r="M1539">
        <f>ROUNDUP(IF(B1539&gt;$D$5,0,($D$5-B1539+1)/365),0)</f>
        <v>1</v>
      </c>
      <c r="N1539" s="28">
        <f>IF(OR(L1539=1,M1539=1),IF(B1539+364&lt;=$D$5,(B1539+364-$D$4+1)/365,IF(B1539&gt;$D$4,($D$5-B1539+1)/365,$D$6/365)),0)</f>
        <v>0.18356164383561643</v>
      </c>
      <c r="O1539" s="28">
        <f>'Data &amp; Parameter'!$E$16*'Data &amp; Parameter'!$E$17*('Data &amp; Parameter'!$E$18+'Data &amp; Parameter'!$E$19)*'Data &amp; Parameter'!$E$20*'Data &amp; Parameter'!$E$37*N1539</f>
        <v>0.63818956679213612</v>
      </c>
      <c r="P1539">
        <f>ROUNDUP(IF(D1539&gt;$D$4,0,($D$4-D1539+1)/365),0)</f>
        <v>0</v>
      </c>
      <c r="Q1539">
        <f>ROUNDUP(IF(D1539&gt;$D$5,0,($D$5-D1539+1)/365),0)</f>
        <v>1</v>
      </c>
      <c r="R1539" s="28">
        <f>IF(OR(P1539=1,Q1539=1),IF(D1539+364&lt;=$D$5,(D1539+364-$D$4+1)/365,IF(D1539&gt;$D$4,($D$5-D1539+1)/365,$D$6/365)),0)</f>
        <v>0.18356164383561643</v>
      </c>
      <c r="S1539" s="28">
        <f>'Data &amp; Parameter'!$E$16*'Data &amp; Parameter'!$E$17*('Data &amp; Parameter'!$E$18+'Data &amp; Parameter'!$E$19)*'Data &amp; Parameter'!$E$20*'Data &amp; Parameter'!$E$37*R1539</f>
        <v>0.63818956679213612</v>
      </c>
      <c r="T1539" s="28">
        <f t="shared" si="23"/>
        <v>1.2763791335842722</v>
      </c>
    </row>
    <row r="1540" spans="1:20" ht="15.75" customHeight="1" x14ac:dyDescent="0.35">
      <c r="A1540">
        <v>1533</v>
      </c>
      <c r="B1540" s="76">
        <v>44235</v>
      </c>
      <c r="C1540" s="1" t="s">
        <v>4933</v>
      </c>
      <c r="D1540" s="76">
        <v>44235</v>
      </c>
      <c r="E1540" s="1" t="s">
        <v>4934</v>
      </c>
      <c r="F1540" s="1" t="s">
        <v>4935</v>
      </c>
      <c r="G1540" s="1" t="s">
        <v>123</v>
      </c>
      <c r="H1540" s="1" t="s">
        <v>124</v>
      </c>
      <c r="I1540" s="1" t="s">
        <v>125</v>
      </c>
      <c r="J1540" s="1" t="s">
        <v>4457</v>
      </c>
      <c r="K1540" s="1" t="s">
        <v>4597</v>
      </c>
      <c r="L1540">
        <f>ROUNDUP(IF(B1540&gt;$D$4,0,($D$4-B1540+1)/365),0)</f>
        <v>0</v>
      </c>
      <c r="M1540">
        <f>ROUNDUP(IF(B1540&gt;$D$5,0,($D$5-B1540+1)/365),0)</f>
        <v>1</v>
      </c>
      <c r="N1540" s="28">
        <f>IF(OR(L1540=1,M1540=1),IF(B1540+364&lt;=$D$5,(B1540+364-$D$4+1)/365,IF(B1540&gt;$D$4,($D$5-B1540+1)/365,$D$6/365)),0)</f>
        <v>0.18356164383561643</v>
      </c>
      <c r="O1540" s="28">
        <f>'Data &amp; Parameter'!$E$16*'Data &amp; Parameter'!$E$17*('Data &amp; Parameter'!$E$18+'Data &amp; Parameter'!$E$19)*'Data &amp; Parameter'!$E$20*'Data &amp; Parameter'!$E$37*N1540</f>
        <v>0.63818956679213612</v>
      </c>
      <c r="P1540">
        <f>ROUNDUP(IF(D1540&gt;$D$4,0,($D$4-D1540+1)/365),0)</f>
        <v>0</v>
      </c>
      <c r="Q1540">
        <f>ROUNDUP(IF(D1540&gt;$D$5,0,($D$5-D1540+1)/365),0)</f>
        <v>1</v>
      </c>
      <c r="R1540" s="28">
        <f>IF(OR(P1540=1,Q1540=1),IF(D1540+364&lt;=$D$5,(D1540+364-$D$4+1)/365,IF(D1540&gt;$D$4,($D$5-D1540+1)/365,$D$6/365)),0)</f>
        <v>0.18356164383561643</v>
      </c>
      <c r="S1540" s="28">
        <f>'Data &amp; Parameter'!$E$16*'Data &amp; Parameter'!$E$17*('Data &amp; Parameter'!$E$18+'Data &amp; Parameter'!$E$19)*'Data &amp; Parameter'!$E$20*'Data &amp; Parameter'!$E$37*R1540</f>
        <v>0.63818956679213612</v>
      </c>
      <c r="T1540" s="28">
        <f t="shared" si="23"/>
        <v>1.2763791335842722</v>
      </c>
    </row>
    <row r="1541" spans="1:20" ht="15.75" customHeight="1" x14ac:dyDescent="0.35">
      <c r="A1541">
        <v>1534</v>
      </c>
      <c r="B1541" s="76">
        <v>44235</v>
      </c>
      <c r="C1541" s="1" t="s">
        <v>4936</v>
      </c>
      <c r="D1541" s="76">
        <v>44235</v>
      </c>
      <c r="E1541" s="1" t="s">
        <v>4937</v>
      </c>
      <c r="F1541" s="1" t="s">
        <v>4938</v>
      </c>
      <c r="G1541" s="1" t="s">
        <v>123</v>
      </c>
      <c r="H1541" s="1" t="s">
        <v>124</v>
      </c>
      <c r="I1541" s="1" t="s">
        <v>125</v>
      </c>
      <c r="J1541" s="1" t="s">
        <v>4457</v>
      </c>
      <c r="K1541" s="1" t="s">
        <v>4597</v>
      </c>
      <c r="L1541">
        <f>ROUNDUP(IF(B1541&gt;$D$4,0,($D$4-B1541+1)/365),0)</f>
        <v>0</v>
      </c>
      <c r="M1541">
        <f>ROUNDUP(IF(B1541&gt;$D$5,0,($D$5-B1541+1)/365),0)</f>
        <v>1</v>
      </c>
      <c r="N1541" s="28">
        <f>IF(OR(L1541=1,M1541=1),IF(B1541+364&lt;=$D$5,(B1541+364-$D$4+1)/365,IF(B1541&gt;$D$4,($D$5-B1541+1)/365,$D$6/365)),0)</f>
        <v>0.18356164383561643</v>
      </c>
      <c r="O1541" s="28">
        <f>'Data &amp; Parameter'!$E$16*'Data &amp; Parameter'!$E$17*('Data &amp; Parameter'!$E$18+'Data &amp; Parameter'!$E$19)*'Data &amp; Parameter'!$E$20*'Data &amp; Parameter'!$E$37*N1541</f>
        <v>0.63818956679213612</v>
      </c>
      <c r="P1541">
        <f>ROUNDUP(IF(D1541&gt;$D$4,0,($D$4-D1541+1)/365),0)</f>
        <v>0</v>
      </c>
      <c r="Q1541">
        <f>ROUNDUP(IF(D1541&gt;$D$5,0,($D$5-D1541+1)/365),0)</f>
        <v>1</v>
      </c>
      <c r="R1541" s="28">
        <f>IF(OR(P1541=1,Q1541=1),IF(D1541+364&lt;=$D$5,(D1541+364-$D$4+1)/365,IF(D1541&gt;$D$4,($D$5-D1541+1)/365,$D$6/365)),0)</f>
        <v>0.18356164383561643</v>
      </c>
      <c r="S1541" s="28">
        <f>'Data &amp; Parameter'!$E$16*'Data &amp; Parameter'!$E$17*('Data &amp; Parameter'!$E$18+'Data &amp; Parameter'!$E$19)*'Data &amp; Parameter'!$E$20*'Data &amp; Parameter'!$E$37*R1541</f>
        <v>0.63818956679213612</v>
      </c>
      <c r="T1541" s="28">
        <f t="shared" si="23"/>
        <v>1.2763791335842722</v>
      </c>
    </row>
    <row r="1542" spans="1:20" ht="15.75" customHeight="1" x14ac:dyDescent="0.35">
      <c r="A1542">
        <v>1535</v>
      </c>
      <c r="B1542" s="76">
        <v>44235</v>
      </c>
      <c r="C1542" s="1" t="s">
        <v>4939</v>
      </c>
      <c r="D1542" s="76">
        <v>44235</v>
      </c>
      <c r="E1542" s="1" t="s">
        <v>4940</v>
      </c>
      <c r="F1542" s="1" t="s">
        <v>4941</v>
      </c>
      <c r="G1542" s="1" t="s">
        <v>123</v>
      </c>
      <c r="H1542" s="1" t="s">
        <v>124</v>
      </c>
      <c r="I1542" s="1" t="s">
        <v>125</v>
      </c>
      <c r="J1542" s="1" t="s">
        <v>3962</v>
      </c>
      <c r="K1542" s="1" t="s">
        <v>4907</v>
      </c>
      <c r="L1542">
        <f>ROUNDUP(IF(B1542&gt;$D$4,0,($D$4-B1542+1)/365),0)</f>
        <v>0</v>
      </c>
      <c r="M1542">
        <f>ROUNDUP(IF(B1542&gt;$D$5,0,($D$5-B1542+1)/365),0)</f>
        <v>1</v>
      </c>
      <c r="N1542" s="28">
        <f>IF(OR(L1542=1,M1542=1),IF(B1542+364&lt;=$D$5,(B1542+364-$D$4+1)/365,IF(B1542&gt;$D$4,($D$5-B1542+1)/365,$D$6/365)),0)</f>
        <v>0.18356164383561643</v>
      </c>
      <c r="O1542" s="28">
        <f>'Data &amp; Parameter'!$E$16*'Data &amp; Parameter'!$E$17*('Data &amp; Parameter'!$E$18+'Data &amp; Parameter'!$E$19)*'Data &amp; Parameter'!$E$20*'Data &amp; Parameter'!$E$37*N1542</f>
        <v>0.63818956679213612</v>
      </c>
      <c r="P1542">
        <f>ROUNDUP(IF(D1542&gt;$D$4,0,($D$4-D1542+1)/365),0)</f>
        <v>0</v>
      </c>
      <c r="Q1542">
        <f>ROUNDUP(IF(D1542&gt;$D$5,0,($D$5-D1542+1)/365),0)</f>
        <v>1</v>
      </c>
      <c r="R1542" s="28">
        <f>IF(OR(P1542=1,Q1542=1),IF(D1542+364&lt;=$D$5,(D1542+364-$D$4+1)/365,IF(D1542&gt;$D$4,($D$5-D1542+1)/365,$D$6/365)),0)</f>
        <v>0.18356164383561643</v>
      </c>
      <c r="S1542" s="28">
        <f>'Data &amp; Parameter'!$E$16*'Data &amp; Parameter'!$E$17*('Data &amp; Parameter'!$E$18+'Data &amp; Parameter'!$E$19)*'Data &amp; Parameter'!$E$20*'Data &amp; Parameter'!$E$37*R1542</f>
        <v>0.63818956679213612</v>
      </c>
      <c r="T1542" s="28">
        <f t="shared" si="23"/>
        <v>1.2763791335842722</v>
      </c>
    </row>
    <row r="1543" spans="1:20" ht="15.75" customHeight="1" x14ac:dyDescent="0.35">
      <c r="A1543">
        <v>1536</v>
      </c>
      <c r="B1543" s="76">
        <v>44235</v>
      </c>
      <c r="C1543" s="1" t="s">
        <v>4942</v>
      </c>
      <c r="D1543" s="76">
        <v>44235</v>
      </c>
      <c r="E1543" s="1" t="s">
        <v>4943</v>
      </c>
      <c r="F1543" s="1" t="s">
        <v>4944</v>
      </c>
      <c r="G1543" s="1" t="s">
        <v>123</v>
      </c>
      <c r="H1543" s="1" t="s">
        <v>124</v>
      </c>
      <c r="I1543" s="1" t="s">
        <v>125</v>
      </c>
      <c r="J1543" s="1" t="s">
        <v>3962</v>
      </c>
      <c r="K1543" s="1" t="s">
        <v>4907</v>
      </c>
      <c r="L1543">
        <f>ROUNDUP(IF(B1543&gt;$D$4,0,($D$4-B1543+1)/365),0)</f>
        <v>0</v>
      </c>
      <c r="M1543">
        <f>ROUNDUP(IF(B1543&gt;$D$5,0,($D$5-B1543+1)/365),0)</f>
        <v>1</v>
      </c>
      <c r="N1543" s="28">
        <f>IF(OR(L1543=1,M1543=1),IF(B1543+364&lt;=$D$5,(B1543+364-$D$4+1)/365,IF(B1543&gt;$D$4,($D$5-B1543+1)/365,$D$6/365)),0)</f>
        <v>0.18356164383561643</v>
      </c>
      <c r="O1543" s="28">
        <f>'Data &amp; Parameter'!$E$16*'Data &amp; Parameter'!$E$17*('Data &amp; Parameter'!$E$18+'Data &amp; Parameter'!$E$19)*'Data &amp; Parameter'!$E$20*'Data &amp; Parameter'!$E$37*N1543</f>
        <v>0.63818956679213612</v>
      </c>
      <c r="P1543">
        <f>ROUNDUP(IF(D1543&gt;$D$4,0,($D$4-D1543+1)/365),0)</f>
        <v>0</v>
      </c>
      <c r="Q1543">
        <f>ROUNDUP(IF(D1543&gt;$D$5,0,($D$5-D1543+1)/365),0)</f>
        <v>1</v>
      </c>
      <c r="R1543" s="28">
        <f>IF(OR(P1543=1,Q1543=1),IF(D1543+364&lt;=$D$5,(D1543+364-$D$4+1)/365,IF(D1543&gt;$D$4,($D$5-D1543+1)/365,$D$6/365)),0)</f>
        <v>0.18356164383561643</v>
      </c>
      <c r="S1543" s="28">
        <f>'Data &amp; Parameter'!$E$16*'Data &amp; Parameter'!$E$17*('Data &amp; Parameter'!$E$18+'Data &amp; Parameter'!$E$19)*'Data &amp; Parameter'!$E$20*'Data &amp; Parameter'!$E$37*R1543</f>
        <v>0.63818956679213612</v>
      </c>
      <c r="T1543" s="28">
        <f t="shared" si="23"/>
        <v>1.2763791335842722</v>
      </c>
    </row>
    <row r="1544" spans="1:20" ht="15.75" customHeight="1" x14ac:dyDescent="0.35">
      <c r="A1544">
        <v>1537</v>
      </c>
      <c r="B1544" s="76">
        <v>44235</v>
      </c>
      <c r="C1544" s="1" t="s">
        <v>4945</v>
      </c>
      <c r="D1544" s="76">
        <v>44235</v>
      </c>
      <c r="E1544" s="1" t="s">
        <v>4946</v>
      </c>
      <c r="F1544" s="1" t="s">
        <v>4947</v>
      </c>
      <c r="G1544" s="1" t="s">
        <v>123</v>
      </c>
      <c r="H1544" s="1" t="s">
        <v>124</v>
      </c>
      <c r="I1544" s="1" t="s">
        <v>125</v>
      </c>
      <c r="J1544" s="1" t="s">
        <v>3962</v>
      </c>
      <c r="K1544" s="1" t="s">
        <v>4907</v>
      </c>
      <c r="L1544">
        <f>ROUNDUP(IF(B1544&gt;$D$4,0,($D$4-B1544+1)/365),0)</f>
        <v>0</v>
      </c>
      <c r="M1544">
        <f>ROUNDUP(IF(B1544&gt;$D$5,0,($D$5-B1544+1)/365),0)</f>
        <v>1</v>
      </c>
      <c r="N1544" s="28">
        <f>IF(OR(L1544=1,M1544=1),IF(B1544+364&lt;=$D$5,(B1544+364-$D$4+1)/365,IF(B1544&gt;$D$4,($D$5-B1544+1)/365,$D$6/365)),0)</f>
        <v>0.18356164383561643</v>
      </c>
      <c r="O1544" s="28">
        <f>'Data &amp; Parameter'!$E$16*'Data &amp; Parameter'!$E$17*('Data &amp; Parameter'!$E$18+'Data &amp; Parameter'!$E$19)*'Data &amp; Parameter'!$E$20*'Data &amp; Parameter'!$E$37*N1544</f>
        <v>0.63818956679213612</v>
      </c>
      <c r="P1544">
        <f>ROUNDUP(IF(D1544&gt;$D$4,0,($D$4-D1544+1)/365),0)</f>
        <v>0</v>
      </c>
      <c r="Q1544">
        <f>ROUNDUP(IF(D1544&gt;$D$5,0,($D$5-D1544+1)/365),0)</f>
        <v>1</v>
      </c>
      <c r="R1544" s="28">
        <f>IF(OR(P1544=1,Q1544=1),IF(D1544+364&lt;=$D$5,(D1544+364-$D$4+1)/365,IF(D1544&gt;$D$4,($D$5-D1544+1)/365,$D$6/365)),0)</f>
        <v>0.18356164383561643</v>
      </c>
      <c r="S1544" s="28">
        <f>'Data &amp; Parameter'!$E$16*'Data &amp; Parameter'!$E$17*('Data &amp; Parameter'!$E$18+'Data &amp; Parameter'!$E$19)*'Data &amp; Parameter'!$E$20*'Data &amp; Parameter'!$E$37*R1544</f>
        <v>0.63818956679213612</v>
      </c>
      <c r="T1544" s="28">
        <f t="shared" si="23"/>
        <v>1.2763791335842722</v>
      </c>
    </row>
    <row r="1545" spans="1:20" ht="15.75" customHeight="1" x14ac:dyDescent="0.35">
      <c r="A1545">
        <v>1538</v>
      </c>
      <c r="B1545" s="76">
        <v>44235</v>
      </c>
      <c r="C1545" s="1" t="s">
        <v>4948</v>
      </c>
      <c r="D1545" s="76">
        <v>44235</v>
      </c>
      <c r="E1545" s="1" t="s">
        <v>4949</v>
      </c>
      <c r="F1545" s="1" t="s">
        <v>4950</v>
      </c>
      <c r="G1545" s="1" t="s">
        <v>123</v>
      </c>
      <c r="H1545" s="1" t="s">
        <v>124</v>
      </c>
      <c r="I1545" s="1" t="s">
        <v>125</v>
      </c>
      <c r="J1545" s="1" t="s">
        <v>3962</v>
      </c>
      <c r="K1545" s="1" t="s">
        <v>4907</v>
      </c>
      <c r="L1545">
        <f>ROUNDUP(IF(B1545&gt;$D$4,0,($D$4-B1545+1)/365),0)</f>
        <v>0</v>
      </c>
      <c r="M1545">
        <f>ROUNDUP(IF(B1545&gt;$D$5,0,($D$5-B1545+1)/365),0)</f>
        <v>1</v>
      </c>
      <c r="N1545" s="28">
        <f>IF(OR(L1545=1,M1545=1),IF(B1545+364&lt;=$D$5,(B1545+364-$D$4+1)/365,IF(B1545&gt;$D$4,($D$5-B1545+1)/365,$D$6/365)),0)</f>
        <v>0.18356164383561643</v>
      </c>
      <c r="O1545" s="28">
        <f>'Data &amp; Parameter'!$E$16*'Data &amp; Parameter'!$E$17*('Data &amp; Parameter'!$E$18+'Data &amp; Parameter'!$E$19)*'Data &amp; Parameter'!$E$20*'Data &amp; Parameter'!$E$37*N1545</f>
        <v>0.63818956679213612</v>
      </c>
      <c r="P1545">
        <f>ROUNDUP(IF(D1545&gt;$D$4,0,($D$4-D1545+1)/365),0)</f>
        <v>0</v>
      </c>
      <c r="Q1545">
        <f>ROUNDUP(IF(D1545&gt;$D$5,0,($D$5-D1545+1)/365),0)</f>
        <v>1</v>
      </c>
      <c r="R1545" s="28">
        <f>IF(OR(P1545=1,Q1545=1),IF(D1545+364&lt;=$D$5,(D1545+364-$D$4+1)/365,IF(D1545&gt;$D$4,($D$5-D1545+1)/365,$D$6/365)),0)</f>
        <v>0.18356164383561643</v>
      </c>
      <c r="S1545" s="28">
        <f>'Data &amp; Parameter'!$E$16*'Data &amp; Parameter'!$E$17*('Data &amp; Parameter'!$E$18+'Data &amp; Parameter'!$E$19)*'Data &amp; Parameter'!$E$20*'Data &amp; Parameter'!$E$37*R1545</f>
        <v>0.63818956679213612</v>
      </c>
      <c r="T1545" s="28">
        <f t="shared" ref="T1545:T1608" si="24">O1545+S1545</f>
        <v>1.2763791335842722</v>
      </c>
    </row>
    <row r="1546" spans="1:20" ht="15.75" customHeight="1" x14ac:dyDescent="0.35">
      <c r="A1546">
        <v>1539</v>
      </c>
      <c r="B1546" s="76">
        <v>44235</v>
      </c>
      <c r="C1546" s="1" t="s">
        <v>4951</v>
      </c>
      <c r="D1546" s="76">
        <v>44235</v>
      </c>
      <c r="E1546" s="1" t="s">
        <v>4952</v>
      </c>
      <c r="F1546" s="1" t="s">
        <v>4953</v>
      </c>
      <c r="G1546" s="1" t="s">
        <v>123</v>
      </c>
      <c r="H1546" s="1" t="s">
        <v>124</v>
      </c>
      <c r="I1546" s="1" t="s">
        <v>125</v>
      </c>
      <c r="J1546" s="1" t="s">
        <v>3962</v>
      </c>
      <c r="K1546" s="1" t="s">
        <v>4907</v>
      </c>
      <c r="L1546">
        <f>ROUNDUP(IF(B1546&gt;$D$4,0,($D$4-B1546+1)/365),0)</f>
        <v>0</v>
      </c>
      <c r="M1546">
        <f>ROUNDUP(IF(B1546&gt;$D$5,0,($D$5-B1546+1)/365),0)</f>
        <v>1</v>
      </c>
      <c r="N1546" s="28">
        <f>IF(OR(L1546=1,M1546=1),IF(B1546+364&lt;=$D$5,(B1546+364-$D$4+1)/365,IF(B1546&gt;$D$4,($D$5-B1546+1)/365,$D$6/365)),0)</f>
        <v>0.18356164383561643</v>
      </c>
      <c r="O1546" s="28">
        <f>'Data &amp; Parameter'!$E$16*'Data &amp; Parameter'!$E$17*('Data &amp; Parameter'!$E$18+'Data &amp; Parameter'!$E$19)*'Data &amp; Parameter'!$E$20*'Data &amp; Parameter'!$E$37*N1546</f>
        <v>0.63818956679213612</v>
      </c>
      <c r="P1546">
        <f>ROUNDUP(IF(D1546&gt;$D$4,0,($D$4-D1546+1)/365),0)</f>
        <v>0</v>
      </c>
      <c r="Q1546">
        <f>ROUNDUP(IF(D1546&gt;$D$5,0,($D$5-D1546+1)/365),0)</f>
        <v>1</v>
      </c>
      <c r="R1546" s="28">
        <f>IF(OR(P1546=1,Q1546=1),IF(D1546+364&lt;=$D$5,(D1546+364-$D$4+1)/365,IF(D1546&gt;$D$4,($D$5-D1546+1)/365,$D$6/365)),0)</f>
        <v>0.18356164383561643</v>
      </c>
      <c r="S1546" s="28">
        <f>'Data &amp; Parameter'!$E$16*'Data &amp; Parameter'!$E$17*('Data &amp; Parameter'!$E$18+'Data &amp; Parameter'!$E$19)*'Data &amp; Parameter'!$E$20*'Data &amp; Parameter'!$E$37*R1546</f>
        <v>0.63818956679213612</v>
      </c>
      <c r="T1546" s="28">
        <f t="shared" si="24"/>
        <v>1.2763791335842722</v>
      </c>
    </row>
    <row r="1547" spans="1:20" ht="15.75" customHeight="1" x14ac:dyDescent="0.35">
      <c r="A1547">
        <v>1540</v>
      </c>
      <c r="B1547" s="76">
        <v>44235</v>
      </c>
      <c r="C1547" s="1" t="s">
        <v>4954</v>
      </c>
      <c r="D1547" s="76">
        <v>44235</v>
      </c>
      <c r="E1547" s="1" t="s">
        <v>4955</v>
      </c>
      <c r="F1547" s="1" t="s">
        <v>4956</v>
      </c>
      <c r="G1547" s="1" t="s">
        <v>123</v>
      </c>
      <c r="H1547" s="1" t="s">
        <v>124</v>
      </c>
      <c r="I1547" s="1" t="s">
        <v>125</v>
      </c>
      <c r="J1547" s="1" t="s">
        <v>3962</v>
      </c>
      <c r="K1547" s="1" t="s">
        <v>4907</v>
      </c>
      <c r="L1547">
        <f>ROUNDUP(IF(B1547&gt;$D$4,0,($D$4-B1547+1)/365),0)</f>
        <v>0</v>
      </c>
      <c r="M1547">
        <f>ROUNDUP(IF(B1547&gt;$D$5,0,($D$5-B1547+1)/365),0)</f>
        <v>1</v>
      </c>
      <c r="N1547" s="28">
        <f>IF(OR(L1547=1,M1547=1),IF(B1547+364&lt;=$D$5,(B1547+364-$D$4+1)/365,IF(B1547&gt;$D$4,($D$5-B1547+1)/365,$D$6/365)),0)</f>
        <v>0.18356164383561643</v>
      </c>
      <c r="O1547" s="28">
        <f>'Data &amp; Parameter'!$E$16*'Data &amp; Parameter'!$E$17*('Data &amp; Parameter'!$E$18+'Data &amp; Parameter'!$E$19)*'Data &amp; Parameter'!$E$20*'Data &amp; Parameter'!$E$37*N1547</f>
        <v>0.63818956679213612</v>
      </c>
      <c r="P1547">
        <f>ROUNDUP(IF(D1547&gt;$D$4,0,($D$4-D1547+1)/365),0)</f>
        <v>0</v>
      </c>
      <c r="Q1547">
        <f>ROUNDUP(IF(D1547&gt;$D$5,0,($D$5-D1547+1)/365),0)</f>
        <v>1</v>
      </c>
      <c r="R1547" s="28">
        <f>IF(OR(P1547=1,Q1547=1),IF(D1547+364&lt;=$D$5,(D1547+364-$D$4+1)/365,IF(D1547&gt;$D$4,($D$5-D1547+1)/365,$D$6/365)),0)</f>
        <v>0.18356164383561643</v>
      </c>
      <c r="S1547" s="28">
        <f>'Data &amp; Parameter'!$E$16*'Data &amp; Parameter'!$E$17*('Data &amp; Parameter'!$E$18+'Data &amp; Parameter'!$E$19)*'Data &amp; Parameter'!$E$20*'Data &amp; Parameter'!$E$37*R1547</f>
        <v>0.63818956679213612</v>
      </c>
      <c r="T1547" s="28">
        <f t="shared" si="24"/>
        <v>1.2763791335842722</v>
      </c>
    </row>
    <row r="1548" spans="1:20" ht="15.75" customHeight="1" x14ac:dyDescent="0.35">
      <c r="A1548">
        <v>1541</v>
      </c>
      <c r="B1548" s="76">
        <v>44235</v>
      </c>
      <c r="C1548" s="1" t="s">
        <v>4957</v>
      </c>
      <c r="D1548" s="76">
        <v>44235</v>
      </c>
      <c r="E1548" s="1" t="s">
        <v>4958</v>
      </c>
      <c r="F1548" s="1" t="s">
        <v>4959</v>
      </c>
      <c r="G1548" s="1" t="s">
        <v>123</v>
      </c>
      <c r="H1548" s="1" t="s">
        <v>124</v>
      </c>
      <c r="I1548" s="1" t="s">
        <v>125</v>
      </c>
      <c r="J1548" s="1" t="s">
        <v>3962</v>
      </c>
      <c r="K1548" s="1" t="s">
        <v>4907</v>
      </c>
      <c r="L1548">
        <f>ROUNDUP(IF(B1548&gt;$D$4,0,($D$4-B1548+1)/365),0)</f>
        <v>0</v>
      </c>
      <c r="M1548">
        <f>ROUNDUP(IF(B1548&gt;$D$5,0,($D$5-B1548+1)/365),0)</f>
        <v>1</v>
      </c>
      <c r="N1548" s="28">
        <f>IF(OR(L1548=1,M1548=1),IF(B1548+364&lt;=$D$5,(B1548+364-$D$4+1)/365,IF(B1548&gt;$D$4,($D$5-B1548+1)/365,$D$6/365)),0)</f>
        <v>0.18356164383561643</v>
      </c>
      <c r="O1548" s="28">
        <f>'Data &amp; Parameter'!$E$16*'Data &amp; Parameter'!$E$17*('Data &amp; Parameter'!$E$18+'Data &amp; Parameter'!$E$19)*'Data &amp; Parameter'!$E$20*'Data &amp; Parameter'!$E$37*N1548</f>
        <v>0.63818956679213612</v>
      </c>
      <c r="P1548">
        <f>ROUNDUP(IF(D1548&gt;$D$4,0,($D$4-D1548+1)/365),0)</f>
        <v>0</v>
      </c>
      <c r="Q1548">
        <f>ROUNDUP(IF(D1548&gt;$D$5,0,($D$5-D1548+1)/365),0)</f>
        <v>1</v>
      </c>
      <c r="R1548" s="28">
        <f>IF(OR(P1548=1,Q1548=1),IF(D1548+364&lt;=$D$5,(D1548+364-$D$4+1)/365,IF(D1548&gt;$D$4,($D$5-D1548+1)/365,$D$6/365)),0)</f>
        <v>0.18356164383561643</v>
      </c>
      <c r="S1548" s="28">
        <f>'Data &amp; Parameter'!$E$16*'Data &amp; Parameter'!$E$17*('Data &amp; Parameter'!$E$18+'Data &amp; Parameter'!$E$19)*'Data &amp; Parameter'!$E$20*'Data &amp; Parameter'!$E$37*R1548</f>
        <v>0.63818956679213612</v>
      </c>
      <c r="T1548" s="28">
        <f t="shared" si="24"/>
        <v>1.2763791335842722</v>
      </c>
    </row>
    <row r="1549" spans="1:20" ht="15.75" customHeight="1" x14ac:dyDescent="0.35">
      <c r="A1549">
        <v>1542</v>
      </c>
      <c r="B1549" s="76">
        <v>44235</v>
      </c>
      <c r="C1549" s="1" t="s">
        <v>4960</v>
      </c>
      <c r="D1549" s="76">
        <v>44235</v>
      </c>
      <c r="E1549" s="1" t="s">
        <v>4961</v>
      </c>
      <c r="F1549" s="1" t="s">
        <v>4962</v>
      </c>
      <c r="G1549" s="1" t="s">
        <v>123</v>
      </c>
      <c r="H1549" s="1" t="s">
        <v>124</v>
      </c>
      <c r="I1549" s="1" t="s">
        <v>125</v>
      </c>
      <c r="J1549" s="1" t="s">
        <v>3962</v>
      </c>
      <c r="K1549" s="1" t="s">
        <v>4907</v>
      </c>
      <c r="L1549">
        <f>ROUNDUP(IF(B1549&gt;$D$4,0,($D$4-B1549+1)/365),0)</f>
        <v>0</v>
      </c>
      <c r="M1549">
        <f>ROUNDUP(IF(B1549&gt;$D$5,0,($D$5-B1549+1)/365),0)</f>
        <v>1</v>
      </c>
      <c r="N1549" s="28">
        <f>IF(OR(L1549=1,M1549=1),IF(B1549+364&lt;=$D$5,(B1549+364-$D$4+1)/365,IF(B1549&gt;$D$4,($D$5-B1549+1)/365,$D$6/365)),0)</f>
        <v>0.18356164383561643</v>
      </c>
      <c r="O1549" s="28">
        <f>'Data &amp; Parameter'!$E$16*'Data &amp; Parameter'!$E$17*('Data &amp; Parameter'!$E$18+'Data &amp; Parameter'!$E$19)*'Data &amp; Parameter'!$E$20*'Data &amp; Parameter'!$E$37*N1549</f>
        <v>0.63818956679213612</v>
      </c>
      <c r="P1549">
        <f>ROUNDUP(IF(D1549&gt;$D$4,0,($D$4-D1549+1)/365),0)</f>
        <v>0</v>
      </c>
      <c r="Q1549">
        <f>ROUNDUP(IF(D1549&gt;$D$5,0,($D$5-D1549+1)/365),0)</f>
        <v>1</v>
      </c>
      <c r="R1549" s="28">
        <f>IF(OR(P1549=1,Q1549=1),IF(D1549+364&lt;=$D$5,(D1549+364-$D$4+1)/365,IF(D1549&gt;$D$4,($D$5-D1549+1)/365,$D$6/365)),0)</f>
        <v>0.18356164383561643</v>
      </c>
      <c r="S1549" s="28">
        <f>'Data &amp; Parameter'!$E$16*'Data &amp; Parameter'!$E$17*('Data &amp; Parameter'!$E$18+'Data &amp; Parameter'!$E$19)*'Data &amp; Parameter'!$E$20*'Data &amp; Parameter'!$E$37*R1549</f>
        <v>0.63818956679213612</v>
      </c>
      <c r="T1549" s="28">
        <f t="shared" si="24"/>
        <v>1.2763791335842722</v>
      </c>
    </row>
    <row r="1550" spans="1:20" ht="15.75" customHeight="1" x14ac:dyDescent="0.35">
      <c r="A1550">
        <v>1543</v>
      </c>
      <c r="B1550" s="76">
        <v>44235</v>
      </c>
      <c r="C1550" s="1" t="s">
        <v>4963</v>
      </c>
      <c r="D1550" s="76">
        <v>44235</v>
      </c>
      <c r="E1550" s="1" t="s">
        <v>4964</v>
      </c>
      <c r="F1550" s="1" t="s">
        <v>4965</v>
      </c>
      <c r="G1550" s="1" t="s">
        <v>123</v>
      </c>
      <c r="H1550" s="1" t="s">
        <v>124</v>
      </c>
      <c r="I1550" s="1" t="s">
        <v>125</v>
      </c>
      <c r="J1550" s="1" t="s">
        <v>3962</v>
      </c>
      <c r="K1550" s="1" t="s">
        <v>4907</v>
      </c>
      <c r="L1550">
        <f>ROUNDUP(IF(B1550&gt;$D$4,0,($D$4-B1550+1)/365),0)</f>
        <v>0</v>
      </c>
      <c r="M1550">
        <f>ROUNDUP(IF(B1550&gt;$D$5,0,($D$5-B1550+1)/365),0)</f>
        <v>1</v>
      </c>
      <c r="N1550" s="28">
        <f>IF(OR(L1550=1,M1550=1),IF(B1550+364&lt;=$D$5,(B1550+364-$D$4+1)/365,IF(B1550&gt;$D$4,($D$5-B1550+1)/365,$D$6/365)),0)</f>
        <v>0.18356164383561643</v>
      </c>
      <c r="O1550" s="28">
        <f>'Data &amp; Parameter'!$E$16*'Data &amp; Parameter'!$E$17*('Data &amp; Parameter'!$E$18+'Data &amp; Parameter'!$E$19)*'Data &amp; Parameter'!$E$20*'Data &amp; Parameter'!$E$37*N1550</f>
        <v>0.63818956679213612</v>
      </c>
      <c r="P1550">
        <f>ROUNDUP(IF(D1550&gt;$D$4,0,($D$4-D1550+1)/365),0)</f>
        <v>0</v>
      </c>
      <c r="Q1550">
        <f>ROUNDUP(IF(D1550&gt;$D$5,0,($D$5-D1550+1)/365),0)</f>
        <v>1</v>
      </c>
      <c r="R1550" s="28">
        <f>IF(OR(P1550=1,Q1550=1),IF(D1550+364&lt;=$D$5,(D1550+364-$D$4+1)/365,IF(D1550&gt;$D$4,($D$5-D1550+1)/365,$D$6/365)),0)</f>
        <v>0.18356164383561643</v>
      </c>
      <c r="S1550" s="28">
        <f>'Data &amp; Parameter'!$E$16*'Data &amp; Parameter'!$E$17*('Data &amp; Parameter'!$E$18+'Data &amp; Parameter'!$E$19)*'Data &amp; Parameter'!$E$20*'Data &amp; Parameter'!$E$37*R1550</f>
        <v>0.63818956679213612</v>
      </c>
      <c r="T1550" s="28">
        <f t="shared" si="24"/>
        <v>1.2763791335842722</v>
      </c>
    </row>
    <row r="1551" spans="1:20" ht="15.75" customHeight="1" x14ac:dyDescent="0.35">
      <c r="A1551">
        <v>1544</v>
      </c>
      <c r="B1551" s="76">
        <v>44235</v>
      </c>
      <c r="C1551" s="1" t="s">
        <v>4966</v>
      </c>
      <c r="D1551" s="76">
        <v>44235</v>
      </c>
      <c r="E1551" s="1" t="s">
        <v>4967</v>
      </c>
      <c r="F1551" s="1" t="s">
        <v>4968</v>
      </c>
      <c r="G1551" s="1" t="s">
        <v>123</v>
      </c>
      <c r="H1551" s="1" t="s">
        <v>124</v>
      </c>
      <c r="I1551" s="1" t="s">
        <v>125</v>
      </c>
      <c r="J1551" s="1" t="s">
        <v>3962</v>
      </c>
      <c r="K1551" s="1" t="s">
        <v>4907</v>
      </c>
      <c r="L1551">
        <f>ROUNDUP(IF(B1551&gt;$D$4,0,($D$4-B1551+1)/365),0)</f>
        <v>0</v>
      </c>
      <c r="M1551">
        <f>ROUNDUP(IF(B1551&gt;$D$5,0,($D$5-B1551+1)/365),0)</f>
        <v>1</v>
      </c>
      <c r="N1551" s="28">
        <f>IF(OR(L1551=1,M1551=1),IF(B1551+364&lt;=$D$5,(B1551+364-$D$4+1)/365,IF(B1551&gt;$D$4,($D$5-B1551+1)/365,$D$6/365)),0)</f>
        <v>0.18356164383561643</v>
      </c>
      <c r="O1551" s="28">
        <f>'Data &amp; Parameter'!$E$16*'Data &amp; Parameter'!$E$17*('Data &amp; Parameter'!$E$18+'Data &amp; Parameter'!$E$19)*'Data &amp; Parameter'!$E$20*'Data &amp; Parameter'!$E$37*N1551</f>
        <v>0.63818956679213612</v>
      </c>
      <c r="P1551">
        <f>ROUNDUP(IF(D1551&gt;$D$4,0,($D$4-D1551+1)/365),0)</f>
        <v>0</v>
      </c>
      <c r="Q1551">
        <f>ROUNDUP(IF(D1551&gt;$D$5,0,($D$5-D1551+1)/365),0)</f>
        <v>1</v>
      </c>
      <c r="R1551" s="28">
        <f>IF(OR(P1551=1,Q1551=1),IF(D1551+364&lt;=$D$5,(D1551+364-$D$4+1)/365,IF(D1551&gt;$D$4,($D$5-D1551+1)/365,$D$6/365)),0)</f>
        <v>0.18356164383561643</v>
      </c>
      <c r="S1551" s="28">
        <f>'Data &amp; Parameter'!$E$16*'Data &amp; Parameter'!$E$17*('Data &amp; Parameter'!$E$18+'Data &amp; Parameter'!$E$19)*'Data &amp; Parameter'!$E$20*'Data &amp; Parameter'!$E$37*R1551</f>
        <v>0.63818956679213612</v>
      </c>
      <c r="T1551" s="28">
        <f t="shared" si="24"/>
        <v>1.2763791335842722</v>
      </c>
    </row>
    <row r="1552" spans="1:20" ht="15.75" customHeight="1" x14ac:dyDescent="0.35">
      <c r="A1552">
        <v>1545</v>
      </c>
      <c r="B1552" s="76">
        <v>44235</v>
      </c>
      <c r="C1552" s="1" t="s">
        <v>4969</v>
      </c>
      <c r="D1552" s="76">
        <v>44235</v>
      </c>
      <c r="E1552" s="1" t="s">
        <v>4970</v>
      </c>
      <c r="F1552" s="1" t="s">
        <v>4971</v>
      </c>
      <c r="G1552" s="1" t="s">
        <v>123</v>
      </c>
      <c r="H1552" s="1" t="s">
        <v>124</v>
      </c>
      <c r="I1552" s="1" t="s">
        <v>125</v>
      </c>
      <c r="J1552" s="1" t="s">
        <v>3962</v>
      </c>
      <c r="K1552" s="1" t="s">
        <v>4907</v>
      </c>
      <c r="L1552">
        <f>ROUNDUP(IF(B1552&gt;$D$4,0,($D$4-B1552+1)/365),0)</f>
        <v>0</v>
      </c>
      <c r="M1552">
        <f>ROUNDUP(IF(B1552&gt;$D$5,0,($D$5-B1552+1)/365),0)</f>
        <v>1</v>
      </c>
      <c r="N1552" s="28">
        <f>IF(OR(L1552=1,M1552=1),IF(B1552+364&lt;=$D$5,(B1552+364-$D$4+1)/365,IF(B1552&gt;$D$4,($D$5-B1552+1)/365,$D$6/365)),0)</f>
        <v>0.18356164383561643</v>
      </c>
      <c r="O1552" s="28">
        <f>'Data &amp; Parameter'!$E$16*'Data &amp; Parameter'!$E$17*('Data &amp; Parameter'!$E$18+'Data &amp; Parameter'!$E$19)*'Data &amp; Parameter'!$E$20*'Data &amp; Parameter'!$E$37*N1552</f>
        <v>0.63818956679213612</v>
      </c>
      <c r="P1552">
        <f>ROUNDUP(IF(D1552&gt;$D$4,0,($D$4-D1552+1)/365),0)</f>
        <v>0</v>
      </c>
      <c r="Q1552">
        <f>ROUNDUP(IF(D1552&gt;$D$5,0,($D$5-D1552+1)/365),0)</f>
        <v>1</v>
      </c>
      <c r="R1552" s="28">
        <f>IF(OR(P1552=1,Q1552=1),IF(D1552+364&lt;=$D$5,(D1552+364-$D$4+1)/365,IF(D1552&gt;$D$4,($D$5-D1552+1)/365,$D$6/365)),0)</f>
        <v>0.18356164383561643</v>
      </c>
      <c r="S1552" s="28">
        <f>'Data &amp; Parameter'!$E$16*'Data &amp; Parameter'!$E$17*('Data &amp; Parameter'!$E$18+'Data &amp; Parameter'!$E$19)*'Data &amp; Parameter'!$E$20*'Data &amp; Parameter'!$E$37*R1552</f>
        <v>0.63818956679213612</v>
      </c>
      <c r="T1552" s="28">
        <f t="shared" si="24"/>
        <v>1.2763791335842722</v>
      </c>
    </row>
    <row r="1553" spans="1:20" ht="15.75" customHeight="1" x14ac:dyDescent="0.35">
      <c r="A1553">
        <v>1546</v>
      </c>
      <c r="B1553" s="76">
        <v>44235</v>
      </c>
      <c r="C1553" s="1" t="s">
        <v>4972</v>
      </c>
      <c r="D1553" s="76">
        <v>44235</v>
      </c>
      <c r="E1553" s="1" t="s">
        <v>4973</v>
      </c>
      <c r="F1553" s="1" t="s">
        <v>4974</v>
      </c>
      <c r="G1553" s="1" t="s">
        <v>123</v>
      </c>
      <c r="H1553" s="1" t="s">
        <v>503</v>
      </c>
      <c r="I1553" s="1" t="s">
        <v>125</v>
      </c>
      <c r="J1553" s="1" t="s">
        <v>4015</v>
      </c>
      <c r="K1553" s="1" t="s">
        <v>4015</v>
      </c>
      <c r="L1553">
        <f>ROUNDUP(IF(B1553&gt;$D$4,0,($D$4-B1553+1)/365),0)</f>
        <v>0</v>
      </c>
      <c r="M1553">
        <f>ROUNDUP(IF(B1553&gt;$D$5,0,($D$5-B1553+1)/365),0)</f>
        <v>1</v>
      </c>
      <c r="N1553" s="28">
        <f>IF(OR(L1553=1,M1553=1),IF(B1553+364&lt;=$D$5,(B1553+364-$D$4+1)/365,IF(B1553&gt;$D$4,($D$5-B1553+1)/365,$D$6/365)),0)</f>
        <v>0.18356164383561643</v>
      </c>
      <c r="O1553" s="28">
        <f>'Data &amp; Parameter'!$E$16*'Data &amp; Parameter'!$E$17*('Data &amp; Parameter'!$E$18+'Data &amp; Parameter'!$E$19)*'Data &amp; Parameter'!$E$20*'Data &amp; Parameter'!$E$37*N1553</f>
        <v>0.63818956679213612</v>
      </c>
      <c r="P1553">
        <f>ROUNDUP(IF(D1553&gt;$D$4,0,($D$4-D1553+1)/365),0)</f>
        <v>0</v>
      </c>
      <c r="Q1553">
        <f>ROUNDUP(IF(D1553&gt;$D$5,0,($D$5-D1553+1)/365),0)</f>
        <v>1</v>
      </c>
      <c r="R1553" s="28">
        <f>IF(OR(P1553=1,Q1553=1),IF(D1553+364&lt;=$D$5,(D1553+364-$D$4+1)/365,IF(D1553&gt;$D$4,($D$5-D1553+1)/365,$D$6/365)),0)</f>
        <v>0.18356164383561643</v>
      </c>
      <c r="S1553" s="28">
        <f>'Data &amp; Parameter'!$E$16*'Data &amp; Parameter'!$E$17*('Data &amp; Parameter'!$E$18+'Data &amp; Parameter'!$E$19)*'Data &amp; Parameter'!$E$20*'Data &amp; Parameter'!$E$37*R1553</f>
        <v>0.63818956679213612</v>
      </c>
      <c r="T1553" s="28">
        <f t="shared" si="24"/>
        <v>1.2763791335842722</v>
      </c>
    </row>
    <row r="1554" spans="1:20" ht="15.75" customHeight="1" x14ac:dyDescent="0.35">
      <c r="A1554">
        <v>1547</v>
      </c>
      <c r="B1554" s="76">
        <v>44235</v>
      </c>
      <c r="C1554" s="1" t="s">
        <v>4975</v>
      </c>
      <c r="D1554" s="76">
        <v>44235</v>
      </c>
      <c r="E1554" s="1" t="s">
        <v>4976</v>
      </c>
      <c r="F1554" s="1" t="s">
        <v>4977</v>
      </c>
      <c r="G1554" s="1" t="s">
        <v>123</v>
      </c>
      <c r="H1554" s="1" t="s">
        <v>503</v>
      </c>
      <c r="I1554" s="1" t="s">
        <v>125</v>
      </c>
      <c r="J1554" s="1" t="s">
        <v>4015</v>
      </c>
      <c r="K1554" s="1" t="s">
        <v>4015</v>
      </c>
      <c r="L1554">
        <f>ROUNDUP(IF(B1554&gt;$D$4,0,($D$4-B1554+1)/365),0)</f>
        <v>0</v>
      </c>
      <c r="M1554">
        <f>ROUNDUP(IF(B1554&gt;$D$5,0,($D$5-B1554+1)/365),0)</f>
        <v>1</v>
      </c>
      <c r="N1554" s="28">
        <f>IF(OR(L1554=1,M1554=1),IF(B1554+364&lt;=$D$5,(B1554+364-$D$4+1)/365,IF(B1554&gt;$D$4,($D$5-B1554+1)/365,$D$6/365)),0)</f>
        <v>0.18356164383561643</v>
      </c>
      <c r="O1554" s="28">
        <f>'Data &amp; Parameter'!$E$16*'Data &amp; Parameter'!$E$17*('Data &amp; Parameter'!$E$18+'Data &amp; Parameter'!$E$19)*'Data &amp; Parameter'!$E$20*'Data &amp; Parameter'!$E$37*N1554</f>
        <v>0.63818956679213612</v>
      </c>
      <c r="P1554">
        <f>ROUNDUP(IF(D1554&gt;$D$4,0,($D$4-D1554+1)/365),0)</f>
        <v>0</v>
      </c>
      <c r="Q1554">
        <f>ROUNDUP(IF(D1554&gt;$D$5,0,($D$5-D1554+1)/365),0)</f>
        <v>1</v>
      </c>
      <c r="R1554" s="28">
        <f>IF(OR(P1554=1,Q1554=1),IF(D1554+364&lt;=$D$5,(D1554+364-$D$4+1)/365,IF(D1554&gt;$D$4,($D$5-D1554+1)/365,$D$6/365)),0)</f>
        <v>0.18356164383561643</v>
      </c>
      <c r="S1554" s="28">
        <f>'Data &amp; Parameter'!$E$16*'Data &amp; Parameter'!$E$17*('Data &amp; Parameter'!$E$18+'Data &amp; Parameter'!$E$19)*'Data &amp; Parameter'!$E$20*'Data &amp; Parameter'!$E$37*R1554</f>
        <v>0.63818956679213612</v>
      </c>
      <c r="T1554" s="28">
        <f t="shared" si="24"/>
        <v>1.2763791335842722</v>
      </c>
    </row>
    <row r="1555" spans="1:20" ht="15.75" customHeight="1" x14ac:dyDescent="0.35">
      <c r="A1555">
        <v>1548</v>
      </c>
      <c r="B1555" s="76">
        <v>44235</v>
      </c>
      <c r="C1555" s="1" t="s">
        <v>4978</v>
      </c>
      <c r="D1555" s="76">
        <v>44235</v>
      </c>
      <c r="E1555" s="1" t="s">
        <v>4979</v>
      </c>
      <c r="F1555" s="1" t="s">
        <v>4980</v>
      </c>
      <c r="G1555" s="1" t="s">
        <v>123</v>
      </c>
      <c r="H1555" s="1" t="s">
        <v>503</v>
      </c>
      <c r="I1555" s="1" t="s">
        <v>125</v>
      </c>
      <c r="J1555" s="1" t="s">
        <v>4015</v>
      </c>
      <c r="K1555" s="1" t="s">
        <v>4015</v>
      </c>
      <c r="L1555">
        <f>ROUNDUP(IF(B1555&gt;$D$4,0,($D$4-B1555+1)/365),0)</f>
        <v>0</v>
      </c>
      <c r="M1555">
        <f>ROUNDUP(IF(B1555&gt;$D$5,0,($D$5-B1555+1)/365),0)</f>
        <v>1</v>
      </c>
      <c r="N1555" s="28">
        <f>IF(OR(L1555=1,M1555=1),IF(B1555+364&lt;=$D$5,(B1555+364-$D$4+1)/365,IF(B1555&gt;$D$4,($D$5-B1555+1)/365,$D$6/365)),0)</f>
        <v>0.18356164383561643</v>
      </c>
      <c r="O1555" s="28">
        <f>'Data &amp; Parameter'!$E$16*'Data &amp; Parameter'!$E$17*('Data &amp; Parameter'!$E$18+'Data &amp; Parameter'!$E$19)*'Data &amp; Parameter'!$E$20*'Data &amp; Parameter'!$E$37*N1555</f>
        <v>0.63818956679213612</v>
      </c>
      <c r="P1555">
        <f>ROUNDUP(IF(D1555&gt;$D$4,0,($D$4-D1555+1)/365),0)</f>
        <v>0</v>
      </c>
      <c r="Q1555">
        <f>ROUNDUP(IF(D1555&gt;$D$5,0,($D$5-D1555+1)/365),0)</f>
        <v>1</v>
      </c>
      <c r="R1555" s="28">
        <f>IF(OR(P1555=1,Q1555=1),IF(D1555+364&lt;=$D$5,(D1555+364-$D$4+1)/365,IF(D1555&gt;$D$4,($D$5-D1555+1)/365,$D$6/365)),0)</f>
        <v>0.18356164383561643</v>
      </c>
      <c r="S1555" s="28">
        <f>'Data &amp; Parameter'!$E$16*'Data &amp; Parameter'!$E$17*('Data &amp; Parameter'!$E$18+'Data &amp; Parameter'!$E$19)*'Data &amp; Parameter'!$E$20*'Data &amp; Parameter'!$E$37*R1555</f>
        <v>0.63818956679213612</v>
      </c>
      <c r="T1555" s="28">
        <f t="shared" si="24"/>
        <v>1.2763791335842722</v>
      </c>
    </row>
    <row r="1556" spans="1:20" ht="15.75" customHeight="1" x14ac:dyDescent="0.35">
      <c r="A1556">
        <v>1549</v>
      </c>
      <c r="B1556" s="76">
        <v>44235</v>
      </c>
      <c r="C1556" s="1" t="s">
        <v>4981</v>
      </c>
      <c r="D1556" s="76">
        <v>44235</v>
      </c>
      <c r="E1556" s="1" t="s">
        <v>4982</v>
      </c>
      <c r="F1556" s="1" t="s">
        <v>4983</v>
      </c>
      <c r="G1556" s="1" t="s">
        <v>123</v>
      </c>
      <c r="H1556" s="1" t="s">
        <v>503</v>
      </c>
      <c r="I1556" s="1" t="s">
        <v>125</v>
      </c>
      <c r="J1556" s="1" t="s">
        <v>620</v>
      </c>
      <c r="K1556" s="1" t="s">
        <v>620</v>
      </c>
      <c r="L1556">
        <f>ROUNDUP(IF(B1556&gt;$D$4,0,($D$4-B1556+1)/365),0)</f>
        <v>0</v>
      </c>
      <c r="M1556">
        <f>ROUNDUP(IF(B1556&gt;$D$5,0,($D$5-B1556+1)/365),0)</f>
        <v>1</v>
      </c>
      <c r="N1556" s="28">
        <f>IF(OR(L1556=1,M1556=1),IF(B1556+364&lt;=$D$5,(B1556+364-$D$4+1)/365,IF(B1556&gt;$D$4,($D$5-B1556+1)/365,$D$6/365)),0)</f>
        <v>0.18356164383561643</v>
      </c>
      <c r="O1556" s="28">
        <f>'Data &amp; Parameter'!$E$16*'Data &amp; Parameter'!$E$17*('Data &amp; Parameter'!$E$18+'Data &amp; Parameter'!$E$19)*'Data &amp; Parameter'!$E$20*'Data &amp; Parameter'!$E$37*N1556</f>
        <v>0.63818956679213612</v>
      </c>
      <c r="P1556">
        <f>ROUNDUP(IF(D1556&gt;$D$4,0,($D$4-D1556+1)/365),0)</f>
        <v>0</v>
      </c>
      <c r="Q1556">
        <f>ROUNDUP(IF(D1556&gt;$D$5,0,($D$5-D1556+1)/365),0)</f>
        <v>1</v>
      </c>
      <c r="R1556" s="28">
        <f>IF(OR(P1556=1,Q1556=1),IF(D1556+364&lt;=$D$5,(D1556+364-$D$4+1)/365,IF(D1556&gt;$D$4,($D$5-D1556+1)/365,$D$6/365)),0)</f>
        <v>0.18356164383561643</v>
      </c>
      <c r="S1556" s="28">
        <f>'Data &amp; Parameter'!$E$16*'Data &amp; Parameter'!$E$17*('Data &amp; Parameter'!$E$18+'Data &amp; Parameter'!$E$19)*'Data &amp; Parameter'!$E$20*'Data &amp; Parameter'!$E$37*R1556</f>
        <v>0.63818956679213612</v>
      </c>
      <c r="T1556" s="28">
        <f t="shared" si="24"/>
        <v>1.2763791335842722</v>
      </c>
    </row>
    <row r="1557" spans="1:20" ht="15.75" customHeight="1" x14ac:dyDescent="0.35">
      <c r="A1557">
        <v>1550</v>
      </c>
      <c r="B1557" s="76">
        <v>44235</v>
      </c>
      <c r="C1557" s="1" t="s">
        <v>4984</v>
      </c>
      <c r="D1557" s="76">
        <v>44235</v>
      </c>
      <c r="E1557" s="1" t="s">
        <v>4985</v>
      </c>
      <c r="F1557" s="1" t="s">
        <v>4986</v>
      </c>
      <c r="G1557" s="1" t="s">
        <v>123</v>
      </c>
      <c r="H1557" s="1" t="s">
        <v>503</v>
      </c>
      <c r="I1557" s="1" t="s">
        <v>125</v>
      </c>
      <c r="J1557" s="1" t="s">
        <v>620</v>
      </c>
      <c r="K1557" s="1" t="s">
        <v>620</v>
      </c>
      <c r="L1557">
        <f>ROUNDUP(IF(B1557&gt;$D$4,0,($D$4-B1557+1)/365),0)</f>
        <v>0</v>
      </c>
      <c r="M1557">
        <f>ROUNDUP(IF(B1557&gt;$D$5,0,($D$5-B1557+1)/365),0)</f>
        <v>1</v>
      </c>
      <c r="N1557" s="28">
        <f>IF(OR(L1557=1,M1557=1),IF(B1557+364&lt;=$D$5,(B1557+364-$D$4+1)/365,IF(B1557&gt;$D$4,($D$5-B1557+1)/365,$D$6/365)),0)</f>
        <v>0.18356164383561643</v>
      </c>
      <c r="O1557" s="28">
        <f>'Data &amp; Parameter'!$E$16*'Data &amp; Parameter'!$E$17*('Data &amp; Parameter'!$E$18+'Data &amp; Parameter'!$E$19)*'Data &amp; Parameter'!$E$20*'Data &amp; Parameter'!$E$37*N1557</f>
        <v>0.63818956679213612</v>
      </c>
      <c r="P1557">
        <f>ROUNDUP(IF(D1557&gt;$D$4,0,($D$4-D1557+1)/365),0)</f>
        <v>0</v>
      </c>
      <c r="Q1557">
        <f>ROUNDUP(IF(D1557&gt;$D$5,0,($D$5-D1557+1)/365),0)</f>
        <v>1</v>
      </c>
      <c r="R1557" s="28">
        <f>IF(OR(P1557=1,Q1557=1),IF(D1557+364&lt;=$D$5,(D1557+364-$D$4+1)/365,IF(D1557&gt;$D$4,($D$5-D1557+1)/365,$D$6/365)),0)</f>
        <v>0.18356164383561643</v>
      </c>
      <c r="S1557" s="28">
        <f>'Data &amp; Parameter'!$E$16*'Data &amp; Parameter'!$E$17*('Data &amp; Parameter'!$E$18+'Data &amp; Parameter'!$E$19)*'Data &amp; Parameter'!$E$20*'Data &amp; Parameter'!$E$37*R1557</f>
        <v>0.63818956679213612</v>
      </c>
      <c r="T1557" s="28">
        <f t="shared" si="24"/>
        <v>1.2763791335842722</v>
      </c>
    </row>
    <row r="1558" spans="1:20" ht="15.75" customHeight="1" x14ac:dyDescent="0.35">
      <c r="A1558">
        <v>1551</v>
      </c>
      <c r="B1558" s="76">
        <v>44235</v>
      </c>
      <c r="C1558" s="1" t="s">
        <v>4987</v>
      </c>
      <c r="D1558" s="76">
        <v>44235</v>
      </c>
      <c r="E1558" s="1" t="s">
        <v>4988</v>
      </c>
      <c r="F1558" s="1" t="s">
        <v>4989</v>
      </c>
      <c r="G1558" s="1" t="s">
        <v>123</v>
      </c>
      <c r="H1558" s="1" t="s">
        <v>503</v>
      </c>
      <c r="I1558" s="1" t="s">
        <v>125</v>
      </c>
      <c r="J1558" s="1" t="s">
        <v>620</v>
      </c>
      <c r="K1558" s="1" t="s">
        <v>620</v>
      </c>
      <c r="L1558">
        <f>ROUNDUP(IF(B1558&gt;$D$4,0,($D$4-B1558+1)/365),0)</f>
        <v>0</v>
      </c>
      <c r="M1558">
        <f>ROUNDUP(IF(B1558&gt;$D$5,0,($D$5-B1558+1)/365),0)</f>
        <v>1</v>
      </c>
      <c r="N1558" s="28">
        <f>IF(OR(L1558=1,M1558=1),IF(B1558+364&lt;=$D$5,(B1558+364-$D$4+1)/365,IF(B1558&gt;$D$4,($D$5-B1558+1)/365,$D$6/365)),0)</f>
        <v>0.18356164383561643</v>
      </c>
      <c r="O1558" s="28">
        <f>'Data &amp; Parameter'!$E$16*'Data &amp; Parameter'!$E$17*('Data &amp; Parameter'!$E$18+'Data &amp; Parameter'!$E$19)*'Data &amp; Parameter'!$E$20*'Data &amp; Parameter'!$E$37*N1558</f>
        <v>0.63818956679213612</v>
      </c>
      <c r="P1558">
        <f>ROUNDUP(IF(D1558&gt;$D$4,0,($D$4-D1558+1)/365),0)</f>
        <v>0</v>
      </c>
      <c r="Q1558">
        <f>ROUNDUP(IF(D1558&gt;$D$5,0,($D$5-D1558+1)/365),0)</f>
        <v>1</v>
      </c>
      <c r="R1558" s="28">
        <f>IF(OR(P1558=1,Q1558=1),IF(D1558+364&lt;=$D$5,(D1558+364-$D$4+1)/365,IF(D1558&gt;$D$4,($D$5-D1558+1)/365,$D$6/365)),0)</f>
        <v>0.18356164383561643</v>
      </c>
      <c r="S1558" s="28">
        <f>'Data &amp; Parameter'!$E$16*'Data &amp; Parameter'!$E$17*('Data &amp; Parameter'!$E$18+'Data &amp; Parameter'!$E$19)*'Data &amp; Parameter'!$E$20*'Data &amp; Parameter'!$E$37*R1558</f>
        <v>0.63818956679213612</v>
      </c>
      <c r="T1558" s="28">
        <f t="shared" si="24"/>
        <v>1.2763791335842722</v>
      </c>
    </row>
    <row r="1559" spans="1:20" ht="15.75" customHeight="1" x14ac:dyDescent="0.35">
      <c r="A1559">
        <v>1552</v>
      </c>
      <c r="B1559" s="76">
        <v>44235</v>
      </c>
      <c r="C1559" s="1" t="s">
        <v>4990</v>
      </c>
      <c r="D1559" s="76">
        <v>44235</v>
      </c>
      <c r="E1559" s="1" t="s">
        <v>4991</v>
      </c>
      <c r="F1559" s="1" t="s">
        <v>4992</v>
      </c>
      <c r="G1559" s="1" t="s">
        <v>123</v>
      </c>
      <c r="H1559" s="1" t="s">
        <v>503</v>
      </c>
      <c r="I1559" s="1" t="s">
        <v>125</v>
      </c>
      <c r="J1559" s="1" t="s">
        <v>620</v>
      </c>
      <c r="K1559" s="1" t="s">
        <v>620</v>
      </c>
      <c r="L1559">
        <f>ROUNDUP(IF(B1559&gt;$D$4,0,($D$4-B1559+1)/365),0)</f>
        <v>0</v>
      </c>
      <c r="M1559">
        <f>ROUNDUP(IF(B1559&gt;$D$5,0,($D$5-B1559+1)/365),0)</f>
        <v>1</v>
      </c>
      <c r="N1559" s="28">
        <f>IF(OR(L1559=1,M1559=1),IF(B1559+364&lt;=$D$5,(B1559+364-$D$4+1)/365,IF(B1559&gt;$D$4,($D$5-B1559+1)/365,$D$6/365)),0)</f>
        <v>0.18356164383561643</v>
      </c>
      <c r="O1559" s="28">
        <f>'Data &amp; Parameter'!$E$16*'Data &amp; Parameter'!$E$17*('Data &amp; Parameter'!$E$18+'Data &amp; Parameter'!$E$19)*'Data &amp; Parameter'!$E$20*'Data &amp; Parameter'!$E$37*N1559</f>
        <v>0.63818956679213612</v>
      </c>
      <c r="P1559">
        <f>ROUNDUP(IF(D1559&gt;$D$4,0,($D$4-D1559+1)/365),0)</f>
        <v>0</v>
      </c>
      <c r="Q1559">
        <f>ROUNDUP(IF(D1559&gt;$D$5,0,($D$5-D1559+1)/365),0)</f>
        <v>1</v>
      </c>
      <c r="R1559" s="28">
        <f>IF(OR(P1559=1,Q1559=1),IF(D1559+364&lt;=$D$5,(D1559+364-$D$4+1)/365,IF(D1559&gt;$D$4,($D$5-D1559+1)/365,$D$6/365)),0)</f>
        <v>0.18356164383561643</v>
      </c>
      <c r="S1559" s="28">
        <f>'Data &amp; Parameter'!$E$16*'Data &amp; Parameter'!$E$17*('Data &amp; Parameter'!$E$18+'Data &amp; Parameter'!$E$19)*'Data &amp; Parameter'!$E$20*'Data &amp; Parameter'!$E$37*R1559</f>
        <v>0.63818956679213612</v>
      </c>
      <c r="T1559" s="28">
        <f t="shared" si="24"/>
        <v>1.2763791335842722</v>
      </c>
    </row>
    <row r="1560" spans="1:20" ht="15.75" customHeight="1" x14ac:dyDescent="0.35">
      <c r="A1560">
        <v>1553</v>
      </c>
      <c r="B1560" s="76">
        <v>44235</v>
      </c>
      <c r="C1560" s="1" t="s">
        <v>4993</v>
      </c>
      <c r="D1560" s="76">
        <v>44235</v>
      </c>
      <c r="E1560" s="1" t="s">
        <v>4994</v>
      </c>
      <c r="F1560" s="1" t="s">
        <v>4995</v>
      </c>
      <c r="G1560" s="1" t="s">
        <v>123</v>
      </c>
      <c r="H1560" s="1" t="s">
        <v>503</v>
      </c>
      <c r="I1560" s="1" t="s">
        <v>125</v>
      </c>
      <c r="J1560" s="1" t="s">
        <v>620</v>
      </c>
      <c r="K1560" s="1" t="s">
        <v>620</v>
      </c>
      <c r="L1560">
        <f>ROUNDUP(IF(B1560&gt;$D$4,0,($D$4-B1560+1)/365),0)</f>
        <v>0</v>
      </c>
      <c r="M1560">
        <f>ROUNDUP(IF(B1560&gt;$D$5,0,($D$5-B1560+1)/365),0)</f>
        <v>1</v>
      </c>
      <c r="N1560" s="28">
        <f>IF(OR(L1560=1,M1560=1),IF(B1560+364&lt;=$D$5,(B1560+364-$D$4+1)/365,IF(B1560&gt;$D$4,($D$5-B1560+1)/365,$D$6/365)),0)</f>
        <v>0.18356164383561643</v>
      </c>
      <c r="O1560" s="28">
        <f>'Data &amp; Parameter'!$E$16*'Data &amp; Parameter'!$E$17*('Data &amp; Parameter'!$E$18+'Data &amp; Parameter'!$E$19)*'Data &amp; Parameter'!$E$20*'Data &amp; Parameter'!$E$37*N1560</f>
        <v>0.63818956679213612</v>
      </c>
      <c r="P1560">
        <f>ROUNDUP(IF(D1560&gt;$D$4,0,($D$4-D1560+1)/365),0)</f>
        <v>0</v>
      </c>
      <c r="Q1560">
        <f>ROUNDUP(IF(D1560&gt;$D$5,0,($D$5-D1560+1)/365),0)</f>
        <v>1</v>
      </c>
      <c r="R1560" s="28">
        <f>IF(OR(P1560=1,Q1560=1),IF(D1560+364&lt;=$D$5,(D1560+364-$D$4+1)/365,IF(D1560&gt;$D$4,($D$5-D1560+1)/365,$D$6/365)),0)</f>
        <v>0.18356164383561643</v>
      </c>
      <c r="S1560" s="28">
        <f>'Data &amp; Parameter'!$E$16*'Data &amp; Parameter'!$E$17*('Data &amp; Parameter'!$E$18+'Data &amp; Parameter'!$E$19)*'Data &amp; Parameter'!$E$20*'Data &amp; Parameter'!$E$37*R1560</f>
        <v>0.63818956679213612</v>
      </c>
      <c r="T1560" s="28">
        <f t="shared" si="24"/>
        <v>1.2763791335842722</v>
      </c>
    </row>
    <row r="1561" spans="1:20" ht="15.75" customHeight="1" x14ac:dyDescent="0.35">
      <c r="A1561">
        <v>1554</v>
      </c>
      <c r="B1561" s="76">
        <v>44235</v>
      </c>
      <c r="C1561" s="1" t="s">
        <v>4996</v>
      </c>
      <c r="D1561" s="76">
        <v>44235</v>
      </c>
      <c r="E1561" s="1" t="s">
        <v>4997</v>
      </c>
      <c r="F1561" s="1" t="s">
        <v>4998</v>
      </c>
      <c r="G1561" s="1" t="s">
        <v>123</v>
      </c>
      <c r="H1561" s="1" t="s">
        <v>503</v>
      </c>
      <c r="I1561" s="1" t="s">
        <v>125</v>
      </c>
      <c r="J1561" s="1" t="s">
        <v>620</v>
      </c>
      <c r="K1561" s="1" t="s">
        <v>620</v>
      </c>
      <c r="L1561">
        <f>ROUNDUP(IF(B1561&gt;$D$4,0,($D$4-B1561+1)/365),0)</f>
        <v>0</v>
      </c>
      <c r="M1561">
        <f>ROUNDUP(IF(B1561&gt;$D$5,0,($D$5-B1561+1)/365),0)</f>
        <v>1</v>
      </c>
      <c r="N1561" s="28">
        <f>IF(OR(L1561=1,M1561=1),IF(B1561+364&lt;=$D$5,(B1561+364-$D$4+1)/365,IF(B1561&gt;$D$4,($D$5-B1561+1)/365,$D$6/365)),0)</f>
        <v>0.18356164383561643</v>
      </c>
      <c r="O1561" s="28">
        <f>'Data &amp; Parameter'!$E$16*'Data &amp; Parameter'!$E$17*('Data &amp; Parameter'!$E$18+'Data &amp; Parameter'!$E$19)*'Data &amp; Parameter'!$E$20*'Data &amp; Parameter'!$E$37*N1561</f>
        <v>0.63818956679213612</v>
      </c>
      <c r="P1561">
        <f>ROUNDUP(IF(D1561&gt;$D$4,0,($D$4-D1561+1)/365),0)</f>
        <v>0</v>
      </c>
      <c r="Q1561">
        <f>ROUNDUP(IF(D1561&gt;$D$5,0,($D$5-D1561+1)/365),0)</f>
        <v>1</v>
      </c>
      <c r="R1561" s="28">
        <f>IF(OR(P1561=1,Q1561=1),IF(D1561+364&lt;=$D$5,(D1561+364-$D$4+1)/365,IF(D1561&gt;$D$4,($D$5-D1561+1)/365,$D$6/365)),0)</f>
        <v>0.18356164383561643</v>
      </c>
      <c r="S1561" s="28">
        <f>'Data &amp; Parameter'!$E$16*'Data &amp; Parameter'!$E$17*('Data &amp; Parameter'!$E$18+'Data &amp; Parameter'!$E$19)*'Data &amp; Parameter'!$E$20*'Data &amp; Parameter'!$E$37*R1561</f>
        <v>0.63818956679213612</v>
      </c>
      <c r="T1561" s="28">
        <f t="shared" si="24"/>
        <v>1.2763791335842722</v>
      </c>
    </row>
    <row r="1562" spans="1:20" ht="15.75" customHeight="1" x14ac:dyDescent="0.35">
      <c r="A1562">
        <v>1555</v>
      </c>
      <c r="B1562" s="76">
        <v>44235</v>
      </c>
      <c r="C1562" s="1" t="s">
        <v>4999</v>
      </c>
      <c r="D1562" s="76">
        <v>44235</v>
      </c>
      <c r="E1562" s="1" t="s">
        <v>5000</v>
      </c>
      <c r="F1562" s="1" t="s">
        <v>5001</v>
      </c>
      <c r="G1562" s="1" t="s">
        <v>123</v>
      </c>
      <c r="H1562" s="1" t="s">
        <v>503</v>
      </c>
      <c r="I1562" s="1" t="s">
        <v>125</v>
      </c>
      <c r="J1562" s="1" t="s">
        <v>620</v>
      </c>
      <c r="K1562" s="1" t="s">
        <v>620</v>
      </c>
      <c r="L1562">
        <f>ROUNDUP(IF(B1562&gt;$D$4,0,($D$4-B1562+1)/365),0)</f>
        <v>0</v>
      </c>
      <c r="M1562">
        <f>ROUNDUP(IF(B1562&gt;$D$5,0,($D$5-B1562+1)/365),0)</f>
        <v>1</v>
      </c>
      <c r="N1562" s="28">
        <f>IF(OR(L1562=1,M1562=1),IF(B1562+364&lt;=$D$5,(B1562+364-$D$4+1)/365,IF(B1562&gt;$D$4,($D$5-B1562+1)/365,$D$6/365)),0)</f>
        <v>0.18356164383561643</v>
      </c>
      <c r="O1562" s="28">
        <f>'Data &amp; Parameter'!$E$16*'Data &amp; Parameter'!$E$17*('Data &amp; Parameter'!$E$18+'Data &amp; Parameter'!$E$19)*'Data &amp; Parameter'!$E$20*'Data &amp; Parameter'!$E$37*N1562</f>
        <v>0.63818956679213612</v>
      </c>
      <c r="P1562">
        <f>ROUNDUP(IF(D1562&gt;$D$4,0,($D$4-D1562+1)/365),0)</f>
        <v>0</v>
      </c>
      <c r="Q1562">
        <f>ROUNDUP(IF(D1562&gt;$D$5,0,($D$5-D1562+1)/365),0)</f>
        <v>1</v>
      </c>
      <c r="R1562" s="28">
        <f>IF(OR(P1562=1,Q1562=1),IF(D1562+364&lt;=$D$5,(D1562+364-$D$4+1)/365,IF(D1562&gt;$D$4,($D$5-D1562+1)/365,$D$6/365)),0)</f>
        <v>0.18356164383561643</v>
      </c>
      <c r="S1562" s="28">
        <f>'Data &amp; Parameter'!$E$16*'Data &amp; Parameter'!$E$17*('Data &amp; Parameter'!$E$18+'Data &amp; Parameter'!$E$19)*'Data &amp; Parameter'!$E$20*'Data &amp; Parameter'!$E$37*R1562</f>
        <v>0.63818956679213612</v>
      </c>
      <c r="T1562" s="28">
        <f t="shared" si="24"/>
        <v>1.2763791335842722</v>
      </c>
    </row>
    <row r="1563" spans="1:20" ht="15.75" customHeight="1" x14ac:dyDescent="0.35">
      <c r="A1563">
        <v>1556</v>
      </c>
      <c r="B1563" s="76">
        <v>44235</v>
      </c>
      <c r="C1563" s="1" t="s">
        <v>5002</v>
      </c>
      <c r="D1563" s="76">
        <v>44235</v>
      </c>
      <c r="E1563" s="1" t="s">
        <v>5003</v>
      </c>
      <c r="F1563" s="1" t="s">
        <v>5004</v>
      </c>
      <c r="G1563" s="1" t="s">
        <v>123</v>
      </c>
      <c r="H1563" s="1" t="s">
        <v>503</v>
      </c>
      <c r="I1563" s="1" t="s">
        <v>125</v>
      </c>
      <c r="J1563" s="1" t="s">
        <v>620</v>
      </c>
      <c r="K1563" s="1" t="s">
        <v>620</v>
      </c>
      <c r="L1563">
        <f>ROUNDUP(IF(B1563&gt;$D$4,0,($D$4-B1563+1)/365),0)</f>
        <v>0</v>
      </c>
      <c r="M1563">
        <f>ROUNDUP(IF(B1563&gt;$D$5,0,($D$5-B1563+1)/365),0)</f>
        <v>1</v>
      </c>
      <c r="N1563" s="28">
        <f>IF(OR(L1563=1,M1563=1),IF(B1563+364&lt;=$D$5,(B1563+364-$D$4+1)/365,IF(B1563&gt;$D$4,($D$5-B1563+1)/365,$D$6/365)),0)</f>
        <v>0.18356164383561643</v>
      </c>
      <c r="O1563" s="28">
        <f>'Data &amp; Parameter'!$E$16*'Data &amp; Parameter'!$E$17*('Data &amp; Parameter'!$E$18+'Data &amp; Parameter'!$E$19)*'Data &amp; Parameter'!$E$20*'Data &amp; Parameter'!$E$37*N1563</f>
        <v>0.63818956679213612</v>
      </c>
      <c r="P1563">
        <f>ROUNDUP(IF(D1563&gt;$D$4,0,($D$4-D1563+1)/365),0)</f>
        <v>0</v>
      </c>
      <c r="Q1563">
        <f>ROUNDUP(IF(D1563&gt;$D$5,0,($D$5-D1563+1)/365),0)</f>
        <v>1</v>
      </c>
      <c r="R1563" s="28">
        <f>IF(OR(P1563=1,Q1563=1),IF(D1563+364&lt;=$D$5,(D1563+364-$D$4+1)/365,IF(D1563&gt;$D$4,($D$5-D1563+1)/365,$D$6/365)),0)</f>
        <v>0.18356164383561643</v>
      </c>
      <c r="S1563" s="28">
        <f>'Data &amp; Parameter'!$E$16*'Data &amp; Parameter'!$E$17*('Data &amp; Parameter'!$E$18+'Data &amp; Parameter'!$E$19)*'Data &amp; Parameter'!$E$20*'Data &amp; Parameter'!$E$37*R1563</f>
        <v>0.63818956679213612</v>
      </c>
      <c r="T1563" s="28">
        <f t="shared" si="24"/>
        <v>1.2763791335842722</v>
      </c>
    </row>
    <row r="1564" spans="1:20" ht="15.75" customHeight="1" x14ac:dyDescent="0.35">
      <c r="A1564">
        <v>1557</v>
      </c>
      <c r="B1564" s="76">
        <v>44235</v>
      </c>
      <c r="C1564" s="1" t="s">
        <v>5005</v>
      </c>
      <c r="D1564" s="76">
        <v>44235</v>
      </c>
      <c r="E1564" s="1" t="s">
        <v>5006</v>
      </c>
      <c r="F1564" s="1" t="s">
        <v>5007</v>
      </c>
      <c r="G1564" s="1" t="s">
        <v>123</v>
      </c>
      <c r="H1564" s="1" t="s">
        <v>3942</v>
      </c>
      <c r="I1564" s="1" t="s">
        <v>125</v>
      </c>
      <c r="J1564" s="1" t="s">
        <v>3943</v>
      </c>
      <c r="K1564" s="1" t="s">
        <v>3943</v>
      </c>
      <c r="L1564">
        <f>ROUNDUP(IF(B1564&gt;$D$4,0,($D$4-B1564+1)/365),0)</f>
        <v>0</v>
      </c>
      <c r="M1564">
        <f>ROUNDUP(IF(B1564&gt;$D$5,0,($D$5-B1564+1)/365),0)</f>
        <v>1</v>
      </c>
      <c r="N1564" s="28">
        <f>IF(OR(L1564=1,M1564=1),IF(B1564+364&lt;=$D$5,(B1564+364-$D$4+1)/365,IF(B1564&gt;$D$4,($D$5-B1564+1)/365,$D$6/365)),0)</f>
        <v>0.18356164383561643</v>
      </c>
      <c r="O1564" s="28">
        <f>'Data &amp; Parameter'!$E$16*'Data &amp; Parameter'!$E$17*('Data &amp; Parameter'!$E$18+'Data &amp; Parameter'!$E$19)*'Data &amp; Parameter'!$E$20*'Data &amp; Parameter'!$E$37*N1564</f>
        <v>0.63818956679213612</v>
      </c>
      <c r="P1564">
        <f>ROUNDUP(IF(D1564&gt;$D$4,0,($D$4-D1564+1)/365),0)</f>
        <v>0</v>
      </c>
      <c r="Q1564">
        <f>ROUNDUP(IF(D1564&gt;$D$5,0,($D$5-D1564+1)/365),0)</f>
        <v>1</v>
      </c>
      <c r="R1564" s="28">
        <f>IF(OR(P1564=1,Q1564=1),IF(D1564+364&lt;=$D$5,(D1564+364-$D$4+1)/365,IF(D1564&gt;$D$4,($D$5-D1564+1)/365,$D$6/365)),0)</f>
        <v>0.18356164383561643</v>
      </c>
      <c r="S1564" s="28">
        <f>'Data &amp; Parameter'!$E$16*'Data &amp; Parameter'!$E$17*('Data &amp; Parameter'!$E$18+'Data &amp; Parameter'!$E$19)*'Data &amp; Parameter'!$E$20*'Data &amp; Parameter'!$E$37*R1564</f>
        <v>0.63818956679213612</v>
      </c>
      <c r="T1564" s="28">
        <f t="shared" si="24"/>
        <v>1.2763791335842722</v>
      </c>
    </row>
    <row r="1565" spans="1:20" ht="15.75" customHeight="1" x14ac:dyDescent="0.35">
      <c r="A1565">
        <v>1558</v>
      </c>
      <c r="B1565" s="76">
        <v>44235</v>
      </c>
      <c r="C1565" s="1" t="s">
        <v>5008</v>
      </c>
      <c r="D1565" s="76">
        <v>44235</v>
      </c>
      <c r="E1565" s="1" t="s">
        <v>5009</v>
      </c>
      <c r="F1565" s="1" t="s">
        <v>5010</v>
      </c>
      <c r="G1565" s="1" t="s">
        <v>123</v>
      </c>
      <c r="H1565" s="1" t="s">
        <v>3942</v>
      </c>
      <c r="I1565" s="1" t="s">
        <v>125</v>
      </c>
      <c r="J1565" s="1" t="s">
        <v>3943</v>
      </c>
      <c r="K1565" s="1" t="s">
        <v>3943</v>
      </c>
      <c r="L1565">
        <f>ROUNDUP(IF(B1565&gt;$D$4,0,($D$4-B1565+1)/365),0)</f>
        <v>0</v>
      </c>
      <c r="M1565">
        <f>ROUNDUP(IF(B1565&gt;$D$5,0,($D$5-B1565+1)/365),0)</f>
        <v>1</v>
      </c>
      <c r="N1565" s="28">
        <f>IF(OR(L1565=1,M1565=1),IF(B1565+364&lt;=$D$5,(B1565+364-$D$4+1)/365,IF(B1565&gt;$D$4,($D$5-B1565+1)/365,$D$6/365)),0)</f>
        <v>0.18356164383561643</v>
      </c>
      <c r="O1565" s="28">
        <f>'Data &amp; Parameter'!$E$16*'Data &amp; Parameter'!$E$17*('Data &amp; Parameter'!$E$18+'Data &amp; Parameter'!$E$19)*'Data &amp; Parameter'!$E$20*'Data &amp; Parameter'!$E$37*N1565</f>
        <v>0.63818956679213612</v>
      </c>
      <c r="P1565">
        <f>ROUNDUP(IF(D1565&gt;$D$4,0,($D$4-D1565+1)/365),0)</f>
        <v>0</v>
      </c>
      <c r="Q1565">
        <f>ROUNDUP(IF(D1565&gt;$D$5,0,($D$5-D1565+1)/365),0)</f>
        <v>1</v>
      </c>
      <c r="R1565" s="28">
        <f>IF(OR(P1565=1,Q1565=1),IF(D1565+364&lt;=$D$5,(D1565+364-$D$4+1)/365,IF(D1565&gt;$D$4,($D$5-D1565+1)/365,$D$6/365)),0)</f>
        <v>0.18356164383561643</v>
      </c>
      <c r="S1565" s="28">
        <f>'Data &amp; Parameter'!$E$16*'Data &amp; Parameter'!$E$17*('Data &amp; Parameter'!$E$18+'Data &amp; Parameter'!$E$19)*'Data &amp; Parameter'!$E$20*'Data &amp; Parameter'!$E$37*R1565</f>
        <v>0.63818956679213612</v>
      </c>
      <c r="T1565" s="28">
        <f t="shared" si="24"/>
        <v>1.2763791335842722</v>
      </c>
    </row>
    <row r="1566" spans="1:20" ht="15.75" customHeight="1" x14ac:dyDescent="0.35">
      <c r="A1566">
        <v>1559</v>
      </c>
      <c r="B1566" s="76">
        <v>44235</v>
      </c>
      <c r="C1566" s="1" t="s">
        <v>5011</v>
      </c>
      <c r="D1566" s="76">
        <v>44235</v>
      </c>
      <c r="E1566" s="1" t="s">
        <v>5012</v>
      </c>
      <c r="F1566" s="1" t="s">
        <v>5013</v>
      </c>
      <c r="G1566" s="1" t="s">
        <v>123</v>
      </c>
      <c r="H1566" s="1" t="s">
        <v>3942</v>
      </c>
      <c r="I1566" s="1" t="s">
        <v>125</v>
      </c>
      <c r="J1566" s="1" t="s">
        <v>3943</v>
      </c>
      <c r="K1566" s="1" t="s">
        <v>3943</v>
      </c>
      <c r="L1566">
        <f>ROUNDUP(IF(B1566&gt;$D$4,0,($D$4-B1566+1)/365),0)</f>
        <v>0</v>
      </c>
      <c r="M1566">
        <f>ROUNDUP(IF(B1566&gt;$D$5,0,($D$5-B1566+1)/365),0)</f>
        <v>1</v>
      </c>
      <c r="N1566" s="28">
        <f>IF(OR(L1566=1,M1566=1),IF(B1566+364&lt;=$D$5,(B1566+364-$D$4+1)/365,IF(B1566&gt;$D$4,($D$5-B1566+1)/365,$D$6/365)),0)</f>
        <v>0.18356164383561643</v>
      </c>
      <c r="O1566" s="28">
        <f>'Data &amp; Parameter'!$E$16*'Data &amp; Parameter'!$E$17*('Data &amp; Parameter'!$E$18+'Data &amp; Parameter'!$E$19)*'Data &amp; Parameter'!$E$20*'Data &amp; Parameter'!$E$37*N1566</f>
        <v>0.63818956679213612</v>
      </c>
      <c r="P1566">
        <f>ROUNDUP(IF(D1566&gt;$D$4,0,($D$4-D1566+1)/365),0)</f>
        <v>0</v>
      </c>
      <c r="Q1566">
        <f>ROUNDUP(IF(D1566&gt;$D$5,0,($D$5-D1566+1)/365),0)</f>
        <v>1</v>
      </c>
      <c r="R1566" s="28">
        <f>IF(OR(P1566=1,Q1566=1),IF(D1566+364&lt;=$D$5,(D1566+364-$D$4+1)/365,IF(D1566&gt;$D$4,($D$5-D1566+1)/365,$D$6/365)),0)</f>
        <v>0.18356164383561643</v>
      </c>
      <c r="S1566" s="28">
        <f>'Data &amp; Parameter'!$E$16*'Data &amp; Parameter'!$E$17*('Data &amp; Parameter'!$E$18+'Data &amp; Parameter'!$E$19)*'Data &amp; Parameter'!$E$20*'Data &amp; Parameter'!$E$37*R1566</f>
        <v>0.63818956679213612</v>
      </c>
      <c r="T1566" s="28">
        <f t="shared" si="24"/>
        <v>1.2763791335842722</v>
      </c>
    </row>
    <row r="1567" spans="1:20" ht="15.75" customHeight="1" x14ac:dyDescent="0.35">
      <c r="A1567">
        <v>1560</v>
      </c>
      <c r="B1567" s="76">
        <v>44235</v>
      </c>
      <c r="C1567" s="1" t="s">
        <v>5014</v>
      </c>
      <c r="D1567" s="76">
        <v>44235</v>
      </c>
      <c r="E1567" s="1" t="s">
        <v>5015</v>
      </c>
      <c r="F1567" s="1" t="s">
        <v>5016</v>
      </c>
      <c r="G1567" s="1" t="s">
        <v>123</v>
      </c>
      <c r="H1567" s="1" t="s">
        <v>3942</v>
      </c>
      <c r="I1567" s="1" t="s">
        <v>125</v>
      </c>
      <c r="J1567" s="1" t="s">
        <v>3943</v>
      </c>
      <c r="K1567" s="1" t="s">
        <v>3943</v>
      </c>
      <c r="L1567">
        <f>ROUNDUP(IF(B1567&gt;$D$4,0,($D$4-B1567+1)/365),0)</f>
        <v>0</v>
      </c>
      <c r="M1567">
        <f>ROUNDUP(IF(B1567&gt;$D$5,0,($D$5-B1567+1)/365),0)</f>
        <v>1</v>
      </c>
      <c r="N1567" s="28">
        <f>IF(OR(L1567=1,M1567=1),IF(B1567+364&lt;=$D$5,(B1567+364-$D$4+1)/365,IF(B1567&gt;$D$4,($D$5-B1567+1)/365,$D$6/365)),0)</f>
        <v>0.18356164383561643</v>
      </c>
      <c r="O1567" s="28">
        <f>'Data &amp; Parameter'!$E$16*'Data &amp; Parameter'!$E$17*('Data &amp; Parameter'!$E$18+'Data &amp; Parameter'!$E$19)*'Data &amp; Parameter'!$E$20*'Data &amp; Parameter'!$E$37*N1567</f>
        <v>0.63818956679213612</v>
      </c>
      <c r="P1567">
        <f>ROUNDUP(IF(D1567&gt;$D$4,0,($D$4-D1567+1)/365),0)</f>
        <v>0</v>
      </c>
      <c r="Q1567">
        <f>ROUNDUP(IF(D1567&gt;$D$5,0,($D$5-D1567+1)/365),0)</f>
        <v>1</v>
      </c>
      <c r="R1567" s="28">
        <f>IF(OR(P1567=1,Q1567=1),IF(D1567+364&lt;=$D$5,(D1567+364-$D$4+1)/365,IF(D1567&gt;$D$4,($D$5-D1567+1)/365,$D$6/365)),0)</f>
        <v>0.18356164383561643</v>
      </c>
      <c r="S1567" s="28">
        <f>'Data &amp; Parameter'!$E$16*'Data &amp; Parameter'!$E$17*('Data &amp; Parameter'!$E$18+'Data &amp; Parameter'!$E$19)*'Data &amp; Parameter'!$E$20*'Data &amp; Parameter'!$E$37*R1567</f>
        <v>0.63818956679213612</v>
      </c>
      <c r="T1567" s="28">
        <f t="shared" si="24"/>
        <v>1.2763791335842722</v>
      </c>
    </row>
    <row r="1568" spans="1:20" ht="15.75" customHeight="1" x14ac:dyDescent="0.35">
      <c r="A1568">
        <v>1561</v>
      </c>
      <c r="B1568" s="76">
        <v>44235</v>
      </c>
      <c r="C1568" s="1" t="s">
        <v>5017</v>
      </c>
      <c r="D1568" s="76">
        <v>44235</v>
      </c>
      <c r="E1568" s="1" t="s">
        <v>5018</v>
      </c>
      <c r="F1568" s="1" t="s">
        <v>5019</v>
      </c>
      <c r="G1568" s="1" t="s">
        <v>123</v>
      </c>
      <c r="H1568" s="1" t="s">
        <v>3942</v>
      </c>
      <c r="I1568" s="1" t="s">
        <v>125</v>
      </c>
      <c r="J1568" s="1" t="s">
        <v>3943</v>
      </c>
      <c r="K1568" s="1" t="s">
        <v>3943</v>
      </c>
      <c r="L1568">
        <f>ROUNDUP(IF(B1568&gt;$D$4,0,($D$4-B1568+1)/365),0)</f>
        <v>0</v>
      </c>
      <c r="M1568">
        <f>ROUNDUP(IF(B1568&gt;$D$5,0,($D$5-B1568+1)/365),0)</f>
        <v>1</v>
      </c>
      <c r="N1568" s="28">
        <f>IF(OR(L1568=1,M1568=1),IF(B1568+364&lt;=$D$5,(B1568+364-$D$4+1)/365,IF(B1568&gt;$D$4,($D$5-B1568+1)/365,$D$6/365)),0)</f>
        <v>0.18356164383561643</v>
      </c>
      <c r="O1568" s="28">
        <f>'Data &amp; Parameter'!$E$16*'Data &amp; Parameter'!$E$17*('Data &amp; Parameter'!$E$18+'Data &amp; Parameter'!$E$19)*'Data &amp; Parameter'!$E$20*'Data &amp; Parameter'!$E$37*N1568</f>
        <v>0.63818956679213612</v>
      </c>
      <c r="P1568">
        <f>ROUNDUP(IF(D1568&gt;$D$4,0,($D$4-D1568+1)/365),0)</f>
        <v>0</v>
      </c>
      <c r="Q1568">
        <f>ROUNDUP(IF(D1568&gt;$D$5,0,($D$5-D1568+1)/365),0)</f>
        <v>1</v>
      </c>
      <c r="R1568" s="28">
        <f>IF(OR(P1568=1,Q1568=1),IF(D1568+364&lt;=$D$5,(D1568+364-$D$4+1)/365,IF(D1568&gt;$D$4,($D$5-D1568+1)/365,$D$6/365)),0)</f>
        <v>0.18356164383561643</v>
      </c>
      <c r="S1568" s="28">
        <f>'Data &amp; Parameter'!$E$16*'Data &amp; Parameter'!$E$17*('Data &amp; Parameter'!$E$18+'Data &amp; Parameter'!$E$19)*'Data &amp; Parameter'!$E$20*'Data &amp; Parameter'!$E$37*R1568</f>
        <v>0.63818956679213612</v>
      </c>
      <c r="T1568" s="28">
        <f t="shared" si="24"/>
        <v>1.2763791335842722</v>
      </c>
    </row>
    <row r="1569" spans="1:20" ht="15.75" customHeight="1" x14ac:dyDescent="0.35">
      <c r="A1569">
        <v>1562</v>
      </c>
      <c r="B1569" s="76">
        <v>44235</v>
      </c>
      <c r="C1569" s="1" t="s">
        <v>5020</v>
      </c>
      <c r="D1569" s="76">
        <v>44235</v>
      </c>
      <c r="E1569" s="1" t="s">
        <v>5021</v>
      </c>
      <c r="F1569" s="1" t="s">
        <v>5022</v>
      </c>
      <c r="G1569" s="1" t="s">
        <v>123</v>
      </c>
      <c r="H1569" s="1" t="s">
        <v>3942</v>
      </c>
      <c r="I1569" s="1" t="s">
        <v>125</v>
      </c>
      <c r="J1569" s="1" t="s">
        <v>5023</v>
      </c>
      <c r="K1569" s="1" t="s">
        <v>5023</v>
      </c>
      <c r="L1569">
        <f>ROUNDUP(IF(B1569&gt;$D$4,0,($D$4-B1569+1)/365),0)</f>
        <v>0</v>
      </c>
      <c r="M1569">
        <f>ROUNDUP(IF(B1569&gt;$D$5,0,($D$5-B1569+1)/365),0)</f>
        <v>1</v>
      </c>
      <c r="N1569" s="28">
        <f>IF(OR(L1569=1,M1569=1),IF(B1569+364&lt;=$D$5,(B1569+364-$D$4+1)/365,IF(B1569&gt;$D$4,($D$5-B1569+1)/365,$D$6/365)),0)</f>
        <v>0.18356164383561643</v>
      </c>
      <c r="O1569" s="28">
        <f>'Data &amp; Parameter'!$E$16*'Data &amp; Parameter'!$E$17*('Data &amp; Parameter'!$E$18+'Data &amp; Parameter'!$E$19)*'Data &amp; Parameter'!$E$20*'Data &amp; Parameter'!$E$37*N1569</f>
        <v>0.63818956679213612</v>
      </c>
      <c r="P1569">
        <f>ROUNDUP(IF(D1569&gt;$D$4,0,($D$4-D1569+1)/365),0)</f>
        <v>0</v>
      </c>
      <c r="Q1569">
        <f>ROUNDUP(IF(D1569&gt;$D$5,0,($D$5-D1569+1)/365),0)</f>
        <v>1</v>
      </c>
      <c r="R1569" s="28">
        <f>IF(OR(P1569=1,Q1569=1),IF(D1569+364&lt;=$D$5,(D1569+364-$D$4+1)/365,IF(D1569&gt;$D$4,($D$5-D1569+1)/365,$D$6/365)),0)</f>
        <v>0.18356164383561643</v>
      </c>
      <c r="S1569" s="28">
        <f>'Data &amp; Parameter'!$E$16*'Data &amp; Parameter'!$E$17*('Data &amp; Parameter'!$E$18+'Data &amp; Parameter'!$E$19)*'Data &amp; Parameter'!$E$20*'Data &amp; Parameter'!$E$37*R1569</f>
        <v>0.63818956679213612</v>
      </c>
      <c r="T1569" s="28">
        <f t="shared" si="24"/>
        <v>1.2763791335842722</v>
      </c>
    </row>
    <row r="1570" spans="1:20" ht="15.75" customHeight="1" x14ac:dyDescent="0.35">
      <c r="A1570">
        <v>1563</v>
      </c>
      <c r="B1570" s="76">
        <v>44235</v>
      </c>
      <c r="C1570" s="1" t="s">
        <v>5024</v>
      </c>
      <c r="D1570" s="76">
        <v>44235</v>
      </c>
      <c r="E1570" s="1" t="s">
        <v>5025</v>
      </c>
      <c r="F1570" s="1" t="s">
        <v>5026</v>
      </c>
      <c r="G1570" s="1" t="s">
        <v>123</v>
      </c>
      <c r="H1570" s="1" t="s">
        <v>3942</v>
      </c>
      <c r="I1570" s="1" t="s">
        <v>125</v>
      </c>
      <c r="J1570" s="1" t="s">
        <v>5023</v>
      </c>
      <c r="K1570" s="1" t="s">
        <v>5023</v>
      </c>
      <c r="L1570">
        <f>ROUNDUP(IF(B1570&gt;$D$4,0,($D$4-B1570+1)/365),0)</f>
        <v>0</v>
      </c>
      <c r="M1570">
        <f>ROUNDUP(IF(B1570&gt;$D$5,0,($D$5-B1570+1)/365),0)</f>
        <v>1</v>
      </c>
      <c r="N1570" s="28">
        <f>IF(OR(L1570=1,M1570=1),IF(B1570+364&lt;=$D$5,(B1570+364-$D$4+1)/365,IF(B1570&gt;$D$4,($D$5-B1570+1)/365,$D$6/365)),0)</f>
        <v>0.18356164383561643</v>
      </c>
      <c r="O1570" s="28">
        <f>'Data &amp; Parameter'!$E$16*'Data &amp; Parameter'!$E$17*('Data &amp; Parameter'!$E$18+'Data &amp; Parameter'!$E$19)*'Data &amp; Parameter'!$E$20*'Data &amp; Parameter'!$E$37*N1570</f>
        <v>0.63818956679213612</v>
      </c>
      <c r="P1570">
        <f>ROUNDUP(IF(D1570&gt;$D$4,0,($D$4-D1570+1)/365),0)</f>
        <v>0</v>
      </c>
      <c r="Q1570">
        <f>ROUNDUP(IF(D1570&gt;$D$5,0,($D$5-D1570+1)/365),0)</f>
        <v>1</v>
      </c>
      <c r="R1570" s="28">
        <f>IF(OR(P1570=1,Q1570=1),IF(D1570+364&lt;=$D$5,(D1570+364-$D$4+1)/365,IF(D1570&gt;$D$4,($D$5-D1570+1)/365,$D$6/365)),0)</f>
        <v>0.18356164383561643</v>
      </c>
      <c r="S1570" s="28">
        <f>'Data &amp; Parameter'!$E$16*'Data &amp; Parameter'!$E$17*('Data &amp; Parameter'!$E$18+'Data &amp; Parameter'!$E$19)*'Data &amp; Parameter'!$E$20*'Data &amp; Parameter'!$E$37*R1570</f>
        <v>0.63818956679213612</v>
      </c>
      <c r="T1570" s="28">
        <f t="shared" si="24"/>
        <v>1.2763791335842722</v>
      </c>
    </row>
    <row r="1571" spans="1:20" ht="15.75" customHeight="1" x14ac:dyDescent="0.35">
      <c r="A1571">
        <v>1564</v>
      </c>
      <c r="B1571" s="76">
        <v>44235</v>
      </c>
      <c r="C1571" s="1" t="s">
        <v>5027</v>
      </c>
      <c r="D1571" s="76">
        <v>44235</v>
      </c>
      <c r="E1571" s="1" t="s">
        <v>5028</v>
      </c>
      <c r="F1571" s="1" t="s">
        <v>5029</v>
      </c>
      <c r="G1571" s="1" t="s">
        <v>123</v>
      </c>
      <c r="H1571" s="1" t="s">
        <v>3942</v>
      </c>
      <c r="I1571" s="1" t="s">
        <v>125</v>
      </c>
      <c r="J1571" s="1" t="s">
        <v>3943</v>
      </c>
      <c r="K1571" s="1" t="s">
        <v>3943</v>
      </c>
      <c r="L1571">
        <f>ROUNDUP(IF(B1571&gt;$D$4,0,($D$4-B1571+1)/365),0)</f>
        <v>0</v>
      </c>
      <c r="M1571">
        <f>ROUNDUP(IF(B1571&gt;$D$5,0,($D$5-B1571+1)/365),0)</f>
        <v>1</v>
      </c>
      <c r="N1571" s="28">
        <f>IF(OR(L1571=1,M1571=1),IF(B1571+364&lt;=$D$5,(B1571+364-$D$4+1)/365,IF(B1571&gt;$D$4,($D$5-B1571+1)/365,$D$6/365)),0)</f>
        <v>0.18356164383561643</v>
      </c>
      <c r="O1571" s="28">
        <f>'Data &amp; Parameter'!$E$16*'Data &amp; Parameter'!$E$17*('Data &amp; Parameter'!$E$18+'Data &amp; Parameter'!$E$19)*'Data &amp; Parameter'!$E$20*'Data &amp; Parameter'!$E$37*N1571</f>
        <v>0.63818956679213612</v>
      </c>
      <c r="P1571">
        <f>ROUNDUP(IF(D1571&gt;$D$4,0,($D$4-D1571+1)/365),0)</f>
        <v>0</v>
      </c>
      <c r="Q1571">
        <f>ROUNDUP(IF(D1571&gt;$D$5,0,($D$5-D1571+1)/365),0)</f>
        <v>1</v>
      </c>
      <c r="R1571" s="28">
        <f>IF(OR(P1571=1,Q1571=1),IF(D1571+364&lt;=$D$5,(D1571+364-$D$4+1)/365,IF(D1571&gt;$D$4,($D$5-D1571+1)/365,$D$6/365)),0)</f>
        <v>0.18356164383561643</v>
      </c>
      <c r="S1571" s="28">
        <f>'Data &amp; Parameter'!$E$16*'Data &amp; Parameter'!$E$17*('Data &amp; Parameter'!$E$18+'Data &amp; Parameter'!$E$19)*'Data &amp; Parameter'!$E$20*'Data &amp; Parameter'!$E$37*R1571</f>
        <v>0.63818956679213612</v>
      </c>
      <c r="T1571" s="28">
        <f t="shared" si="24"/>
        <v>1.2763791335842722</v>
      </c>
    </row>
    <row r="1572" spans="1:20" ht="15.75" customHeight="1" x14ac:dyDescent="0.35">
      <c r="A1572">
        <v>1565</v>
      </c>
      <c r="B1572" s="76">
        <v>44235</v>
      </c>
      <c r="C1572" s="1" t="s">
        <v>5030</v>
      </c>
      <c r="D1572" s="76">
        <v>44235</v>
      </c>
      <c r="E1572" s="1" t="s">
        <v>5031</v>
      </c>
      <c r="F1572" s="1" t="s">
        <v>5032</v>
      </c>
      <c r="G1572" s="1" t="s">
        <v>123</v>
      </c>
      <c r="H1572" s="1" t="s">
        <v>3942</v>
      </c>
      <c r="I1572" s="1" t="s">
        <v>125</v>
      </c>
      <c r="J1572" s="1" t="s">
        <v>3943</v>
      </c>
      <c r="K1572" s="1" t="s">
        <v>3943</v>
      </c>
      <c r="L1572">
        <f>ROUNDUP(IF(B1572&gt;$D$4,0,($D$4-B1572+1)/365),0)</f>
        <v>0</v>
      </c>
      <c r="M1572">
        <f>ROUNDUP(IF(B1572&gt;$D$5,0,($D$5-B1572+1)/365),0)</f>
        <v>1</v>
      </c>
      <c r="N1572" s="28">
        <f>IF(OR(L1572=1,M1572=1),IF(B1572+364&lt;=$D$5,(B1572+364-$D$4+1)/365,IF(B1572&gt;$D$4,($D$5-B1572+1)/365,$D$6/365)),0)</f>
        <v>0.18356164383561643</v>
      </c>
      <c r="O1572" s="28">
        <f>'Data &amp; Parameter'!$E$16*'Data &amp; Parameter'!$E$17*('Data &amp; Parameter'!$E$18+'Data &amp; Parameter'!$E$19)*'Data &amp; Parameter'!$E$20*'Data &amp; Parameter'!$E$37*N1572</f>
        <v>0.63818956679213612</v>
      </c>
      <c r="P1572">
        <f>ROUNDUP(IF(D1572&gt;$D$4,0,($D$4-D1572+1)/365),0)</f>
        <v>0</v>
      </c>
      <c r="Q1572">
        <f>ROUNDUP(IF(D1572&gt;$D$5,0,($D$5-D1572+1)/365),0)</f>
        <v>1</v>
      </c>
      <c r="R1572" s="28">
        <f>IF(OR(P1572=1,Q1572=1),IF(D1572+364&lt;=$D$5,(D1572+364-$D$4+1)/365,IF(D1572&gt;$D$4,($D$5-D1572+1)/365,$D$6/365)),0)</f>
        <v>0.18356164383561643</v>
      </c>
      <c r="S1572" s="28">
        <f>'Data &amp; Parameter'!$E$16*'Data &amp; Parameter'!$E$17*('Data &amp; Parameter'!$E$18+'Data &amp; Parameter'!$E$19)*'Data &amp; Parameter'!$E$20*'Data &amp; Parameter'!$E$37*R1572</f>
        <v>0.63818956679213612</v>
      </c>
      <c r="T1572" s="28">
        <f t="shared" si="24"/>
        <v>1.2763791335842722</v>
      </c>
    </row>
    <row r="1573" spans="1:20" ht="15.75" customHeight="1" x14ac:dyDescent="0.35">
      <c r="A1573">
        <v>1566</v>
      </c>
      <c r="B1573" s="76">
        <v>44235</v>
      </c>
      <c r="C1573" s="1" t="s">
        <v>5033</v>
      </c>
      <c r="D1573" s="76">
        <v>44235</v>
      </c>
      <c r="E1573" s="1" t="s">
        <v>5034</v>
      </c>
      <c r="F1573" s="1" t="s">
        <v>5035</v>
      </c>
      <c r="G1573" s="1" t="s">
        <v>123</v>
      </c>
      <c r="H1573" s="1" t="s">
        <v>3942</v>
      </c>
      <c r="I1573" s="1" t="s">
        <v>125</v>
      </c>
      <c r="J1573" s="1" t="s">
        <v>3943</v>
      </c>
      <c r="K1573" s="1" t="s">
        <v>3943</v>
      </c>
      <c r="L1573">
        <f>ROUNDUP(IF(B1573&gt;$D$4,0,($D$4-B1573+1)/365),0)</f>
        <v>0</v>
      </c>
      <c r="M1573">
        <f>ROUNDUP(IF(B1573&gt;$D$5,0,($D$5-B1573+1)/365),0)</f>
        <v>1</v>
      </c>
      <c r="N1573" s="28">
        <f>IF(OR(L1573=1,M1573=1),IF(B1573+364&lt;=$D$5,(B1573+364-$D$4+1)/365,IF(B1573&gt;$D$4,($D$5-B1573+1)/365,$D$6/365)),0)</f>
        <v>0.18356164383561643</v>
      </c>
      <c r="O1573" s="28">
        <f>'Data &amp; Parameter'!$E$16*'Data &amp; Parameter'!$E$17*('Data &amp; Parameter'!$E$18+'Data &amp; Parameter'!$E$19)*'Data &amp; Parameter'!$E$20*'Data &amp; Parameter'!$E$37*N1573</f>
        <v>0.63818956679213612</v>
      </c>
      <c r="P1573">
        <f>ROUNDUP(IF(D1573&gt;$D$4,0,($D$4-D1573+1)/365),0)</f>
        <v>0</v>
      </c>
      <c r="Q1573">
        <f>ROUNDUP(IF(D1573&gt;$D$5,0,($D$5-D1573+1)/365),0)</f>
        <v>1</v>
      </c>
      <c r="R1573" s="28">
        <f>IF(OR(P1573=1,Q1573=1),IF(D1573+364&lt;=$D$5,(D1573+364-$D$4+1)/365,IF(D1573&gt;$D$4,($D$5-D1573+1)/365,$D$6/365)),0)</f>
        <v>0.18356164383561643</v>
      </c>
      <c r="S1573" s="28">
        <f>'Data &amp; Parameter'!$E$16*'Data &amp; Parameter'!$E$17*('Data &amp; Parameter'!$E$18+'Data &amp; Parameter'!$E$19)*'Data &amp; Parameter'!$E$20*'Data &amp; Parameter'!$E$37*R1573</f>
        <v>0.63818956679213612</v>
      </c>
      <c r="T1573" s="28">
        <f t="shared" si="24"/>
        <v>1.2763791335842722</v>
      </c>
    </row>
    <row r="1574" spans="1:20" ht="15.75" customHeight="1" x14ac:dyDescent="0.35">
      <c r="A1574">
        <v>1567</v>
      </c>
      <c r="B1574" s="76">
        <v>44235</v>
      </c>
      <c r="C1574" s="1" t="s">
        <v>5036</v>
      </c>
      <c r="D1574" s="76">
        <v>44235</v>
      </c>
      <c r="E1574" s="1" t="s">
        <v>5037</v>
      </c>
      <c r="F1574" s="1" t="s">
        <v>5038</v>
      </c>
      <c r="G1574" s="1" t="s">
        <v>123</v>
      </c>
      <c r="H1574" s="1" t="s">
        <v>3942</v>
      </c>
      <c r="I1574" s="1" t="s">
        <v>125</v>
      </c>
      <c r="J1574" s="1" t="s">
        <v>3943</v>
      </c>
      <c r="K1574" s="1" t="s">
        <v>3943</v>
      </c>
      <c r="L1574">
        <f>ROUNDUP(IF(B1574&gt;$D$4,0,($D$4-B1574+1)/365),0)</f>
        <v>0</v>
      </c>
      <c r="M1574">
        <f>ROUNDUP(IF(B1574&gt;$D$5,0,($D$5-B1574+1)/365),0)</f>
        <v>1</v>
      </c>
      <c r="N1574" s="28">
        <f>IF(OR(L1574=1,M1574=1),IF(B1574+364&lt;=$D$5,(B1574+364-$D$4+1)/365,IF(B1574&gt;$D$4,($D$5-B1574+1)/365,$D$6/365)),0)</f>
        <v>0.18356164383561643</v>
      </c>
      <c r="O1574" s="28">
        <f>'Data &amp; Parameter'!$E$16*'Data &amp; Parameter'!$E$17*('Data &amp; Parameter'!$E$18+'Data &amp; Parameter'!$E$19)*'Data &amp; Parameter'!$E$20*'Data &amp; Parameter'!$E$37*N1574</f>
        <v>0.63818956679213612</v>
      </c>
      <c r="P1574">
        <f>ROUNDUP(IF(D1574&gt;$D$4,0,($D$4-D1574+1)/365),0)</f>
        <v>0</v>
      </c>
      <c r="Q1574">
        <f>ROUNDUP(IF(D1574&gt;$D$5,0,($D$5-D1574+1)/365),0)</f>
        <v>1</v>
      </c>
      <c r="R1574" s="28">
        <f>IF(OR(P1574=1,Q1574=1),IF(D1574+364&lt;=$D$5,(D1574+364-$D$4+1)/365,IF(D1574&gt;$D$4,($D$5-D1574+1)/365,$D$6/365)),0)</f>
        <v>0.18356164383561643</v>
      </c>
      <c r="S1574" s="28">
        <f>'Data &amp; Parameter'!$E$16*'Data &amp; Parameter'!$E$17*('Data &amp; Parameter'!$E$18+'Data &amp; Parameter'!$E$19)*'Data &amp; Parameter'!$E$20*'Data &amp; Parameter'!$E$37*R1574</f>
        <v>0.63818956679213612</v>
      </c>
      <c r="T1574" s="28">
        <f t="shared" si="24"/>
        <v>1.2763791335842722</v>
      </c>
    </row>
    <row r="1575" spans="1:20" ht="15.75" customHeight="1" x14ac:dyDescent="0.35">
      <c r="A1575">
        <v>1568</v>
      </c>
      <c r="B1575" s="76">
        <v>44235</v>
      </c>
      <c r="C1575" s="1" t="s">
        <v>5039</v>
      </c>
      <c r="D1575" s="76">
        <v>44235</v>
      </c>
      <c r="E1575" s="1" t="s">
        <v>5040</v>
      </c>
      <c r="F1575" s="1" t="s">
        <v>5041</v>
      </c>
      <c r="G1575" s="1" t="s">
        <v>123</v>
      </c>
      <c r="H1575" s="1" t="s">
        <v>729</v>
      </c>
      <c r="I1575" s="1" t="s">
        <v>125</v>
      </c>
      <c r="J1575" s="1" t="s">
        <v>656</v>
      </c>
      <c r="K1575" s="1" t="s">
        <v>5042</v>
      </c>
      <c r="L1575">
        <f>ROUNDUP(IF(B1575&gt;$D$4,0,($D$4-B1575+1)/365),0)</f>
        <v>0</v>
      </c>
      <c r="M1575">
        <f>ROUNDUP(IF(B1575&gt;$D$5,0,($D$5-B1575+1)/365),0)</f>
        <v>1</v>
      </c>
      <c r="N1575" s="28">
        <f>IF(OR(L1575=1,M1575=1),IF(B1575+364&lt;=$D$5,(B1575+364-$D$4+1)/365,IF(B1575&gt;$D$4,($D$5-B1575+1)/365,$D$6/365)),0)</f>
        <v>0.18356164383561643</v>
      </c>
      <c r="O1575" s="28">
        <f>'Data &amp; Parameter'!$E$16*'Data &amp; Parameter'!$E$17*('Data &amp; Parameter'!$E$18+'Data &amp; Parameter'!$E$19)*'Data &amp; Parameter'!$E$20*'Data &amp; Parameter'!$E$37*N1575</f>
        <v>0.63818956679213612</v>
      </c>
      <c r="P1575">
        <f>ROUNDUP(IF(D1575&gt;$D$4,0,($D$4-D1575+1)/365),0)</f>
        <v>0</v>
      </c>
      <c r="Q1575">
        <f>ROUNDUP(IF(D1575&gt;$D$5,0,($D$5-D1575+1)/365),0)</f>
        <v>1</v>
      </c>
      <c r="R1575" s="28">
        <f>IF(OR(P1575=1,Q1575=1),IF(D1575+364&lt;=$D$5,(D1575+364-$D$4+1)/365,IF(D1575&gt;$D$4,($D$5-D1575+1)/365,$D$6/365)),0)</f>
        <v>0.18356164383561643</v>
      </c>
      <c r="S1575" s="28">
        <f>'Data &amp; Parameter'!$E$16*'Data &amp; Parameter'!$E$17*('Data &amp; Parameter'!$E$18+'Data &amp; Parameter'!$E$19)*'Data &amp; Parameter'!$E$20*'Data &amp; Parameter'!$E$37*R1575</f>
        <v>0.63818956679213612</v>
      </c>
      <c r="T1575" s="28">
        <f t="shared" si="24"/>
        <v>1.2763791335842722</v>
      </c>
    </row>
    <row r="1576" spans="1:20" ht="15.75" customHeight="1" x14ac:dyDescent="0.35">
      <c r="A1576">
        <v>1569</v>
      </c>
      <c r="B1576" s="76">
        <v>44235</v>
      </c>
      <c r="C1576" s="1" t="s">
        <v>5043</v>
      </c>
      <c r="D1576" s="76">
        <v>44235</v>
      </c>
      <c r="E1576" s="1" t="s">
        <v>5044</v>
      </c>
      <c r="F1576" s="1" t="s">
        <v>5045</v>
      </c>
      <c r="G1576" s="1" t="s">
        <v>123</v>
      </c>
      <c r="H1576" s="1" t="s">
        <v>124</v>
      </c>
      <c r="I1576" s="1" t="s">
        <v>125</v>
      </c>
      <c r="J1576" s="1" t="s">
        <v>1623</v>
      </c>
      <c r="K1576" s="1" t="s">
        <v>1623</v>
      </c>
      <c r="L1576">
        <f>ROUNDUP(IF(B1576&gt;$D$4,0,($D$4-B1576+1)/365),0)</f>
        <v>0</v>
      </c>
      <c r="M1576">
        <f>ROUNDUP(IF(B1576&gt;$D$5,0,($D$5-B1576+1)/365),0)</f>
        <v>1</v>
      </c>
      <c r="N1576" s="28">
        <f>IF(OR(L1576=1,M1576=1),IF(B1576+364&lt;=$D$5,(B1576+364-$D$4+1)/365,IF(B1576&gt;$D$4,($D$5-B1576+1)/365,$D$6/365)),0)</f>
        <v>0.18356164383561643</v>
      </c>
      <c r="O1576" s="28">
        <f>'Data &amp; Parameter'!$E$16*'Data &amp; Parameter'!$E$17*('Data &amp; Parameter'!$E$18+'Data &amp; Parameter'!$E$19)*'Data &amp; Parameter'!$E$20*'Data &amp; Parameter'!$E$37*N1576</f>
        <v>0.63818956679213612</v>
      </c>
      <c r="P1576">
        <f>ROUNDUP(IF(D1576&gt;$D$4,0,($D$4-D1576+1)/365),0)</f>
        <v>0</v>
      </c>
      <c r="Q1576">
        <f>ROUNDUP(IF(D1576&gt;$D$5,0,($D$5-D1576+1)/365),0)</f>
        <v>1</v>
      </c>
      <c r="R1576" s="28">
        <f>IF(OR(P1576=1,Q1576=1),IF(D1576+364&lt;=$D$5,(D1576+364-$D$4+1)/365,IF(D1576&gt;$D$4,($D$5-D1576+1)/365,$D$6/365)),0)</f>
        <v>0.18356164383561643</v>
      </c>
      <c r="S1576" s="28">
        <f>'Data &amp; Parameter'!$E$16*'Data &amp; Parameter'!$E$17*('Data &amp; Parameter'!$E$18+'Data &amp; Parameter'!$E$19)*'Data &amp; Parameter'!$E$20*'Data &amp; Parameter'!$E$37*R1576</f>
        <v>0.63818956679213612</v>
      </c>
      <c r="T1576" s="28">
        <f t="shared" si="24"/>
        <v>1.2763791335842722</v>
      </c>
    </row>
    <row r="1577" spans="1:20" ht="15.75" customHeight="1" x14ac:dyDescent="0.35">
      <c r="A1577">
        <v>1570</v>
      </c>
      <c r="B1577" s="76">
        <v>44235</v>
      </c>
      <c r="C1577" s="1" t="s">
        <v>5046</v>
      </c>
      <c r="D1577" s="76">
        <v>44235</v>
      </c>
      <c r="E1577" s="1" t="s">
        <v>5047</v>
      </c>
      <c r="F1577" s="1" t="s">
        <v>5048</v>
      </c>
      <c r="G1577" s="1" t="s">
        <v>123</v>
      </c>
      <c r="H1577" s="1" t="s">
        <v>124</v>
      </c>
      <c r="I1577" s="1" t="s">
        <v>125</v>
      </c>
      <c r="J1577" s="1" t="s">
        <v>1623</v>
      </c>
      <c r="K1577" s="1" t="s">
        <v>1623</v>
      </c>
      <c r="L1577">
        <f>ROUNDUP(IF(B1577&gt;$D$4,0,($D$4-B1577+1)/365),0)</f>
        <v>0</v>
      </c>
      <c r="M1577">
        <f>ROUNDUP(IF(B1577&gt;$D$5,0,($D$5-B1577+1)/365),0)</f>
        <v>1</v>
      </c>
      <c r="N1577" s="28">
        <f>IF(OR(L1577=1,M1577=1),IF(B1577+364&lt;=$D$5,(B1577+364-$D$4+1)/365,IF(B1577&gt;$D$4,($D$5-B1577+1)/365,$D$6/365)),0)</f>
        <v>0.18356164383561643</v>
      </c>
      <c r="O1577" s="28">
        <f>'Data &amp; Parameter'!$E$16*'Data &amp; Parameter'!$E$17*('Data &amp; Parameter'!$E$18+'Data &amp; Parameter'!$E$19)*'Data &amp; Parameter'!$E$20*'Data &amp; Parameter'!$E$37*N1577</f>
        <v>0.63818956679213612</v>
      </c>
      <c r="P1577">
        <f>ROUNDUP(IF(D1577&gt;$D$4,0,($D$4-D1577+1)/365),0)</f>
        <v>0</v>
      </c>
      <c r="Q1577">
        <f>ROUNDUP(IF(D1577&gt;$D$5,0,($D$5-D1577+1)/365),0)</f>
        <v>1</v>
      </c>
      <c r="R1577" s="28">
        <f>IF(OR(P1577=1,Q1577=1),IF(D1577+364&lt;=$D$5,(D1577+364-$D$4+1)/365,IF(D1577&gt;$D$4,($D$5-D1577+1)/365,$D$6/365)),0)</f>
        <v>0.18356164383561643</v>
      </c>
      <c r="S1577" s="28">
        <f>'Data &amp; Parameter'!$E$16*'Data &amp; Parameter'!$E$17*('Data &amp; Parameter'!$E$18+'Data &amp; Parameter'!$E$19)*'Data &amp; Parameter'!$E$20*'Data &amp; Parameter'!$E$37*R1577</f>
        <v>0.63818956679213612</v>
      </c>
      <c r="T1577" s="28">
        <f t="shared" si="24"/>
        <v>1.2763791335842722</v>
      </c>
    </row>
    <row r="1578" spans="1:20" ht="15.75" customHeight="1" x14ac:dyDescent="0.35">
      <c r="A1578">
        <v>1571</v>
      </c>
      <c r="B1578" s="76">
        <v>44235</v>
      </c>
      <c r="C1578" s="1" t="s">
        <v>5049</v>
      </c>
      <c r="D1578" s="76">
        <v>44235</v>
      </c>
      <c r="E1578" s="1" t="s">
        <v>5050</v>
      </c>
      <c r="F1578" s="1" t="s">
        <v>5051</v>
      </c>
      <c r="G1578" s="1" t="s">
        <v>123</v>
      </c>
      <c r="H1578" s="1" t="s">
        <v>124</v>
      </c>
      <c r="I1578" s="1" t="s">
        <v>125</v>
      </c>
      <c r="J1578" s="1" t="s">
        <v>1623</v>
      </c>
      <c r="K1578" s="1" t="s">
        <v>1623</v>
      </c>
      <c r="L1578">
        <f>ROUNDUP(IF(B1578&gt;$D$4,0,($D$4-B1578+1)/365),0)</f>
        <v>0</v>
      </c>
      <c r="M1578">
        <f>ROUNDUP(IF(B1578&gt;$D$5,0,($D$5-B1578+1)/365),0)</f>
        <v>1</v>
      </c>
      <c r="N1578" s="28">
        <f>IF(OR(L1578=1,M1578=1),IF(B1578+364&lt;=$D$5,(B1578+364-$D$4+1)/365,IF(B1578&gt;$D$4,($D$5-B1578+1)/365,$D$6/365)),0)</f>
        <v>0.18356164383561643</v>
      </c>
      <c r="O1578" s="28">
        <f>'Data &amp; Parameter'!$E$16*'Data &amp; Parameter'!$E$17*('Data &amp; Parameter'!$E$18+'Data &amp; Parameter'!$E$19)*'Data &amp; Parameter'!$E$20*'Data &amp; Parameter'!$E$37*N1578</f>
        <v>0.63818956679213612</v>
      </c>
      <c r="P1578">
        <f>ROUNDUP(IF(D1578&gt;$D$4,0,($D$4-D1578+1)/365),0)</f>
        <v>0</v>
      </c>
      <c r="Q1578">
        <f>ROUNDUP(IF(D1578&gt;$D$5,0,($D$5-D1578+1)/365),0)</f>
        <v>1</v>
      </c>
      <c r="R1578" s="28">
        <f>IF(OR(P1578=1,Q1578=1),IF(D1578+364&lt;=$D$5,(D1578+364-$D$4+1)/365,IF(D1578&gt;$D$4,($D$5-D1578+1)/365,$D$6/365)),0)</f>
        <v>0.18356164383561643</v>
      </c>
      <c r="S1578" s="28">
        <f>'Data &amp; Parameter'!$E$16*'Data &amp; Parameter'!$E$17*('Data &amp; Parameter'!$E$18+'Data &amp; Parameter'!$E$19)*'Data &amp; Parameter'!$E$20*'Data &amp; Parameter'!$E$37*R1578</f>
        <v>0.63818956679213612</v>
      </c>
      <c r="T1578" s="28">
        <f t="shared" si="24"/>
        <v>1.2763791335842722</v>
      </c>
    </row>
    <row r="1579" spans="1:20" ht="15.75" customHeight="1" x14ac:dyDescent="0.35">
      <c r="A1579">
        <v>1572</v>
      </c>
      <c r="B1579" s="76">
        <v>44235</v>
      </c>
      <c r="C1579" s="1" t="s">
        <v>5052</v>
      </c>
      <c r="D1579" s="76">
        <v>44235</v>
      </c>
      <c r="E1579" s="1" t="s">
        <v>5053</v>
      </c>
      <c r="F1579" s="1" t="s">
        <v>5054</v>
      </c>
      <c r="G1579" s="1" t="s">
        <v>123</v>
      </c>
      <c r="H1579" s="1" t="s">
        <v>124</v>
      </c>
      <c r="I1579" s="1" t="s">
        <v>125</v>
      </c>
      <c r="J1579" s="1" t="s">
        <v>1812</v>
      </c>
      <c r="K1579" s="1" t="s">
        <v>1812</v>
      </c>
      <c r="L1579">
        <f>ROUNDUP(IF(B1579&gt;$D$4,0,($D$4-B1579+1)/365),0)</f>
        <v>0</v>
      </c>
      <c r="M1579">
        <f>ROUNDUP(IF(B1579&gt;$D$5,0,($D$5-B1579+1)/365),0)</f>
        <v>1</v>
      </c>
      <c r="N1579" s="28">
        <f>IF(OR(L1579=1,M1579=1),IF(B1579+364&lt;=$D$5,(B1579+364-$D$4+1)/365,IF(B1579&gt;$D$4,($D$5-B1579+1)/365,$D$6/365)),0)</f>
        <v>0.18356164383561643</v>
      </c>
      <c r="O1579" s="28">
        <f>'Data &amp; Parameter'!$E$16*'Data &amp; Parameter'!$E$17*('Data &amp; Parameter'!$E$18+'Data &amp; Parameter'!$E$19)*'Data &amp; Parameter'!$E$20*'Data &amp; Parameter'!$E$37*N1579</f>
        <v>0.63818956679213612</v>
      </c>
      <c r="P1579">
        <f>ROUNDUP(IF(D1579&gt;$D$4,0,($D$4-D1579+1)/365),0)</f>
        <v>0</v>
      </c>
      <c r="Q1579">
        <f>ROUNDUP(IF(D1579&gt;$D$5,0,($D$5-D1579+1)/365),0)</f>
        <v>1</v>
      </c>
      <c r="R1579" s="28">
        <f>IF(OR(P1579=1,Q1579=1),IF(D1579+364&lt;=$D$5,(D1579+364-$D$4+1)/365,IF(D1579&gt;$D$4,($D$5-D1579+1)/365,$D$6/365)),0)</f>
        <v>0.18356164383561643</v>
      </c>
      <c r="S1579" s="28">
        <f>'Data &amp; Parameter'!$E$16*'Data &amp; Parameter'!$E$17*('Data &amp; Parameter'!$E$18+'Data &amp; Parameter'!$E$19)*'Data &amp; Parameter'!$E$20*'Data &amp; Parameter'!$E$37*R1579</f>
        <v>0.63818956679213612</v>
      </c>
      <c r="T1579" s="28">
        <f t="shared" si="24"/>
        <v>1.2763791335842722</v>
      </c>
    </row>
    <row r="1580" spans="1:20" ht="15.75" customHeight="1" x14ac:dyDescent="0.35">
      <c r="A1580">
        <v>1573</v>
      </c>
      <c r="B1580" s="76">
        <v>44235</v>
      </c>
      <c r="C1580" s="1" t="s">
        <v>5055</v>
      </c>
      <c r="D1580" s="76">
        <v>44235</v>
      </c>
      <c r="E1580" s="1" t="s">
        <v>5056</v>
      </c>
      <c r="F1580" s="1" t="s">
        <v>5057</v>
      </c>
      <c r="G1580" s="1" t="s">
        <v>123</v>
      </c>
      <c r="H1580" s="1" t="s">
        <v>124</v>
      </c>
      <c r="I1580" s="1" t="s">
        <v>125</v>
      </c>
      <c r="J1580" s="1" t="s">
        <v>1812</v>
      </c>
      <c r="K1580" s="1" t="s">
        <v>1812</v>
      </c>
      <c r="L1580">
        <f>ROUNDUP(IF(B1580&gt;$D$4,0,($D$4-B1580+1)/365),0)</f>
        <v>0</v>
      </c>
      <c r="M1580">
        <f>ROUNDUP(IF(B1580&gt;$D$5,0,($D$5-B1580+1)/365),0)</f>
        <v>1</v>
      </c>
      <c r="N1580" s="28">
        <f>IF(OR(L1580=1,M1580=1),IF(B1580+364&lt;=$D$5,(B1580+364-$D$4+1)/365,IF(B1580&gt;$D$4,($D$5-B1580+1)/365,$D$6/365)),0)</f>
        <v>0.18356164383561643</v>
      </c>
      <c r="O1580" s="28">
        <f>'Data &amp; Parameter'!$E$16*'Data &amp; Parameter'!$E$17*('Data &amp; Parameter'!$E$18+'Data &amp; Parameter'!$E$19)*'Data &amp; Parameter'!$E$20*'Data &amp; Parameter'!$E$37*N1580</f>
        <v>0.63818956679213612</v>
      </c>
      <c r="P1580">
        <f>ROUNDUP(IF(D1580&gt;$D$4,0,($D$4-D1580+1)/365),0)</f>
        <v>0</v>
      </c>
      <c r="Q1580">
        <f>ROUNDUP(IF(D1580&gt;$D$5,0,($D$5-D1580+1)/365),0)</f>
        <v>1</v>
      </c>
      <c r="R1580" s="28">
        <f>IF(OR(P1580=1,Q1580=1),IF(D1580+364&lt;=$D$5,(D1580+364-$D$4+1)/365,IF(D1580&gt;$D$4,($D$5-D1580+1)/365,$D$6/365)),0)</f>
        <v>0.18356164383561643</v>
      </c>
      <c r="S1580" s="28">
        <f>'Data &amp; Parameter'!$E$16*'Data &amp; Parameter'!$E$17*('Data &amp; Parameter'!$E$18+'Data &amp; Parameter'!$E$19)*'Data &amp; Parameter'!$E$20*'Data &amp; Parameter'!$E$37*R1580</f>
        <v>0.63818956679213612</v>
      </c>
      <c r="T1580" s="28">
        <f t="shared" si="24"/>
        <v>1.2763791335842722</v>
      </c>
    </row>
    <row r="1581" spans="1:20" ht="15.75" customHeight="1" x14ac:dyDescent="0.35">
      <c r="A1581">
        <v>1574</v>
      </c>
      <c r="B1581" s="76">
        <v>44235</v>
      </c>
      <c r="C1581" s="1" t="s">
        <v>5058</v>
      </c>
      <c r="D1581" s="76">
        <v>44235</v>
      </c>
      <c r="E1581" s="1" t="s">
        <v>5059</v>
      </c>
      <c r="F1581" s="1" t="s">
        <v>5060</v>
      </c>
      <c r="G1581" s="1" t="s">
        <v>123</v>
      </c>
      <c r="H1581" s="1" t="s">
        <v>124</v>
      </c>
      <c r="I1581" s="1" t="s">
        <v>125</v>
      </c>
      <c r="J1581" s="1" t="s">
        <v>1812</v>
      </c>
      <c r="K1581" s="1" t="s">
        <v>1812</v>
      </c>
      <c r="L1581">
        <f>ROUNDUP(IF(B1581&gt;$D$4,0,($D$4-B1581+1)/365),0)</f>
        <v>0</v>
      </c>
      <c r="M1581">
        <f>ROUNDUP(IF(B1581&gt;$D$5,0,($D$5-B1581+1)/365),0)</f>
        <v>1</v>
      </c>
      <c r="N1581" s="28">
        <f>IF(OR(L1581=1,M1581=1),IF(B1581+364&lt;=$D$5,(B1581+364-$D$4+1)/365,IF(B1581&gt;$D$4,($D$5-B1581+1)/365,$D$6/365)),0)</f>
        <v>0.18356164383561643</v>
      </c>
      <c r="O1581" s="28">
        <f>'Data &amp; Parameter'!$E$16*'Data &amp; Parameter'!$E$17*('Data &amp; Parameter'!$E$18+'Data &amp; Parameter'!$E$19)*'Data &amp; Parameter'!$E$20*'Data &amp; Parameter'!$E$37*N1581</f>
        <v>0.63818956679213612</v>
      </c>
      <c r="P1581">
        <f>ROUNDUP(IF(D1581&gt;$D$4,0,($D$4-D1581+1)/365),0)</f>
        <v>0</v>
      </c>
      <c r="Q1581">
        <f>ROUNDUP(IF(D1581&gt;$D$5,0,($D$5-D1581+1)/365),0)</f>
        <v>1</v>
      </c>
      <c r="R1581" s="28">
        <f>IF(OR(P1581=1,Q1581=1),IF(D1581+364&lt;=$D$5,(D1581+364-$D$4+1)/365,IF(D1581&gt;$D$4,($D$5-D1581+1)/365,$D$6/365)),0)</f>
        <v>0.18356164383561643</v>
      </c>
      <c r="S1581" s="28">
        <f>'Data &amp; Parameter'!$E$16*'Data &amp; Parameter'!$E$17*('Data &amp; Parameter'!$E$18+'Data &amp; Parameter'!$E$19)*'Data &amp; Parameter'!$E$20*'Data &amp; Parameter'!$E$37*R1581</f>
        <v>0.63818956679213612</v>
      </c>
      <c r="T1581" s="28">
        <f t="shared" si="24"/>
        <v>1.2763791335842722</v>
      </c>
    </row>
    <row r="1582" spans="1:20" ht="15.75" customHeight="1" x14ac:dyDescent="0.35">
      <c r="A1582">
        <v>1575</v>
      </c>
      <c r="B1582" s="76">
        <v>44235</v>
      </c>
      <c r="C1582" s="1" t="s">
        <v>5061</v>
      </c>
      <c r="D1582" s="76">
        <v>44235</v>
      </c>
      <c r="E1582" s="1" t="s">
        <v>5062</v>
      </c>
      <c r="F1582" s="1" t="s">
        <v>5063</v>
      </c>
      <c r="G1582" s="1" t="s">
        <v>123</v>
      </c>
      <c r="H1582" s="1" t="s">
        <v>124</v>
      </c>
      <c r="I1582" s="1" t="s">
        <v>125</v>
      </c>
      <c r="J1582" s="1" t="s">
        <v>1623</v>
      </c>
      <c r="K1582" s="1" t="s">
        <v>1623</v>
      </c>
      <c r="L1582">
        <f>ROUNDUP(IF(B1582&gt;$D$4,0,($D$4-B1582+1)/365),0)</f>
        <v>0</v>
      </c>
      <c r="M1582">
        <f>ROUNDUP(IF(B1582&gt;$D$5,0,($D$5-B1582+1)/365),0)</f>
        <v>1</v>
      </c>
      <c r="N1582" s="28">
        <f>IF(OR(L1582=1,M1582=1),IF(B1582+364&lt;=$D$5,(B1582+364-$D$4+1)/365,IF(B1582&gt;$D$4,($D$5-B1582+1)/365,$D$6/365)),0)</f>
        <v>0.18356164383561643</v>
      </c>
      <c r="O1582" s="28">
        <f>'Data &amp; Parameter'!$E$16*'Data &amp; Parameter'!$E$17*('Data &amp; Parameter'!$E$18+'Data &amp; Parameter'!$E$19)*'Data &amp; Parameter'!$E$20*'Data &amp; Parameter'!$E$37*N1582</f>
        <v>0.63818956679213612</v>
      </c>
      <c r="P1582">
        <f>ROUNDUP(IF(D1582&gt;$D$4,0,($D$4-D1582+1)/365),0)</f>
        <v>0</v>
      </c>
      <c r="Q1582">
        <f>ROUNDUP(IF(D1582&gt;$D$5,0,($D$5-D1582+1)/365),0)</f>
        <v>1</v>
      </c>
      <c r="R1582" s="28">
        <f>IF(OR(P1582=1,Q1582=1),IF(D1582+364&lt;=$D$5,(D1582+364-$D$4+1)/365,IF(D1582&gt;$D$4,($D$5-D1582+1)/365,$D$6/365)),0)</f>
        <v>0.18356164383561643</v>
      </c>
      <c r="S1582" s="28">
        <f>'Data &amp; Parameter'!$E$16*'Data &amp; Parameter'!$E$17*('Data &amp; Parameter'!$E$18+'Data &amp; Parameter'!$E$19)*'Data &amp; Parameter'!$E$20*'Data &amp; Parameter'!$E$37*R1582</f>
        <v>0.63818956679213612</v>
      </c>
      <c r="T1582" s="28">
        <f t="shared" si="24"/>
        <v>1.2763791335842722</v>
      </c>
    </row>
    <row r="1583" spans="1:20" ht="15.75" customHeight="1" x14ac:dyDescent="0.35">
      <c r="A1583">
        <v>1576</v>
      </c>
      <c r="B1583" s="76">
        <v>44235</v>
      </c>
      <c r="C1583" s="1" t="s">
        <v>5064</v>
      </c>
      <c r="D1583" s="76">
        <v>44235</v>
      </c>
      <c r="E1583" s="1" t="s">
        <v>5065</v>
      </c>
      <c r="F1583" s="1" t="s">
        <v>5066</v>
      </c>
      <c r="G1583" s="1" t="s">
        <v>123</v>
      </c>
      <c r="H1583" s="1" t="s">
        <v>124</v>
      </c>
      <c r="I1583" s="1" t="s">
        <v>125</v>
      </c>
      <c r="J1583" s="1" t="s">
        <v>1623</v>
      </c>
      <c r="K1583" s="1" t="s">
        <v>1623</v>
      </c>
      <c r="L1583">
        <f>ROUNDUP(IF(B1583&gt;$D$4,0,($D$4-B1583+1)/365),0)</f>
        <v>0</v>
      </c>
      <c r="M1583">
        <f>ROUNDUP(IF(B1583&gt;$D$5,0,($D$5-B1583+1)/365),0)</f>
        <v>1</v>
      </c>
      <c r="N1583" s="28">
        <f>IF(OR(L1583=1,M1583=1),IF(B1583+364&lt;=$D$5,(B1583+364-$D$4+1)/365,IF(B1583&gt;$D$4,($D$5-B1583+1)/365,$D$6/365)),0)</f>
        <v>0.18356164383561643</v>
      </c>
      <c r="O1583" s="28">
        <f>'Data &amp; Parameter'!$E$16*'Data &amp; Parameter'!$E$17*('Data &amp; Parameter'!$E$18+'Data &amp; Parameter'!$E$19)*'Data &amp; Parameter'!$E$20*'Data &amp; Parameter'!$E$37*N1583</f>
        <v>0.63818956679213612</v>
      </c>
      <c r="P1583">
        <f>ROUNDUP(IF(D1583&gt;$D$4,0,($D$4-D1583+1)/365),0)</f>
        <v>0</v>
      </c>
      <c r="Q1583">
        <f>ROUNDUP(IF(D1583&gt;$D$5,0,($D$5-D1583+1)/365),0)</f>
        <v>1</v>
      </c>
      <c r="R1583" s="28">
        <f>IF(OR(P1583=1,Q1583=1),IF(D1583+364&lt;=$D$5,(D1583+364-$D$4+1)/365,IF(D1583&gt;$D$4,($D$5-D1583+1)/365,$D$6/365)),0)</f>
        <v>0.18356164383561643</v>
      </c>
      <c r="S1583" s="28">
        <f>'Data &amp; Parameter'!$E$16*'Data &amp; Parameter'!$E$17*('Data &amp; Parameter'!$E$18+'Data &amp; Parameter'!$E$19)*'Data &amp; Parameter'!$E$20*'Data &amp; Parameter'!$E$37*R1583</f>
        <v>0.63818956679213612</v>
      </c>
      <c r="T1583" s="28">
        <f t="shared" si="24"/>
        <v>1.2763791335842722</v>
      </c>
    </row>
    <row r="1584" spans="1:20" ht="15.75" customHeight="1" x14ac:dyDescent="0.35">
      <c r="A1584">
        <v>1577</v>
      </c>
      <c r="B1584" s="76">
        <v>44235</v>
      </c>
      <c r="C1584" s="1" t="s">
        <v>5067</v>
      </c>
      <c r="D1584" s="76">
        <v>44235</v>
      </c>
      <c r="E1584" s="1" t="s">
        <v>5068</v>
      </c>
      <c r="F1584" s="1" t="s">
        <v>5069</v>
      </c>
      <c r="G1584" s="1" t="s">
        <v>123</v>
      </c>
      <c r="H1584" s="1" t="s">
        <v>124</v>
      </c>
      <c r="I1584" s="1" t="s">
        <v>125</v>
      </c>
      <c r="J1584" s="1" t="s">
        <v>1812</v>
      </c>
      <c r="K1584" s="1" t="s">
        <v>1812</v>
      </c>
      <c r="L1584">
        <f>ROUNDUP(IF(B1584&gt;$D$4,0,($D$4-B1584+1)/365),0)</f>
        <v>0</v>
      </c>
      <c r="M1584">
        <f>ROUNDUP(IF(B1584&gt;$D$5,0,($D$5-B1584+1)/365),0)</f>
        <v>1</v>
      </c>
      <c r="N1584" s="28">
        <f>IF(OR(L1584=1,M1584=1),IF(B1584+364&lt;=$D$5,(B1584+364-$D$4+1)/365,IF(B1584&gt;$D$4,($D$5-B1584+1)/365,$D$6/365)),0)</f>
        <v>0.18356164383561643</v>
      </c>
      <c r="O1584" s="28">
        <f>'Data &amp; Parameter'!$E$16*'Data &amp; Parameter'!$E$17*('Data &amp; Parameter'!$E$18+'Data &amp; Parameter'!$E$19)*'Data &amp; Parameter'!$E$20*'Data &amp; Parameter'!$E$37*N1584</f>
        <v>0.63818956679213612</v>
      </c>
      <c r="P1584">
        <f>ROUNDUP(IF(D1584&gt;$D$4,0,($D$4-D1584+1)/365),0)</f>
        <v>0</v>
      </c>
      <c r="Q1584">
        <f>ROUNDUP(IF(D1584&gt;$D$5,0,($D$5-D1584+1)/365),0)</f>
        <v>1</v>
      </c>
      <c r="R1584" s="28">
        <f>IF(OR(P1584=1,Q1584=1),IF(D1584+364&lt;=$D$5,(D1584+364-$D$4+1)/365,IF(D1584&gt;$D$4,($D$5-D1584+1)/365,$D$6/365)),0)</f>
        <v>0.18356164383561643</v>
      </c>
      <c r="S1584" s="28">
        <f>'Data &amp; Parameter'!$E$16*'Data &amp; Parameter'!$E$17*('Data &amp; Parameter'!$E$18+'Data &amp; Parameter'!$E$19)*'Data &amp; Parameter'!$E$20*'Data &amp; Parameter'!$E$37*R1584</f>
        <v>0.63818956679213612</v>
      </c>
      <c r="T1584" s="28">
        <f t="shared" si="24"/>
        <v>1.2763791335842722</v>
      </c>
    </row>
    <row r="1585" spans="1:20" ht="15.75" customHeight="1" x14ac:dyDescent="0.35">
      <c r="A1585">
        <v>1578</v>
      </c>
      <c r="B1585" s="76">
        <v>44235</v>
      </c>
      <c r="C1585" s="1" t="s">
        <v>5070</v>
      </c>
      <c r="D1585" s="76">
        <v>44235</v>
      </c>
      <c r="E1585" s="1" t="s">
        <v>5071</v>
      </c>
      <c r="F1585" s="1" t="s">
        <v>5072</v>
      </c>
      <c r="G1585" s="1" t="s">
        <v>123</v>
      </c>
      <c r="H1585" s="1" t="s">
        <v>124</v>
      </c>
      <c r="I1585" s="1" t="s">
        <v>125</v>
      </c>
      <c r="J1585" s="1" t="s">
        <v>1812</v>
      </c>
      <c r="K1585" s="1" t="s">
        <v>1812</v>
      </c>
      <c r="L1585">
        <f>ROUNDUP(IF(B1585&gt;$D$4,0,($D$4-B1585+1)/365),0)</f>
        <v>0</v>
      </c>
      <c r="M1585">
        <f>ROUNDUP(IF(B1585&gt;$D$5,0,($D$5-B1585+1)/365),0)</f>
        <v>1</v>
      </c>
      <c r="N1585" s="28">
        <f>IF(OR(L1585=1,M1585=1),IF(B1585+364&lt;=$D$5,(B1585+364-$D$4+1)/365,IF(B1585&gt;$D$4,($D$5-B1585+1)/365,$D$6/365)),0)</f>
        <v>0.18356164383561643</v>
      </c>
      <c r="O1585" s="28">
        <f>'Data &amp; Parameter'!$E$16*'Data &amp; Parameter'!$E$17*('Data &amp; Parameter'!$E$18+'Data &amp; Parameter'!$E$19)*'Data &amp; Parameter'!$E$20*'Data &amp; Parameter'!$E$37*N1585</f>
        <v>0.63818956679213612</v>
      </c>
      <c r="P1585">
        <f>ROUNDUP(IF(D1585&gt;$D$4,0,($D$4-D1585+1)/365),0)</f>
        <v>0</v>
      </c>
      <c r="Q1585">
        <f>ROUNDUP(IF(D1585&gt;$D$5,0,($D$5-D1585+1)/365),0)</f>
        <v>1</v>
      </c>
      <c r="R1585" s="28">
        <f>IF(OR(P1585=1,Q1585=1),IF(D1585+364&lt;=$D$5,(D1585+364-$D$4+1)/365,IF(D1585&gt;$D$4,($D$5-D1585+1)/365,$D$6/365)),0)</f>
        <v>0.18356164383561643</v>
      </c>
      <c r="S1585" s="28">
        <f>'Data &amp; Parameter'!$E$16*'Data &amp; Parameter'!$E$17*('Data &amp; Parameter'!$E$18+'Data &amp; Parameter'!$E$19)*'Data &amp; Parameter'!$E$20*'Data &amp; Parameter'!$E$37*R1585</f>
        <v>0.63818956679213612</v>
      </c>
      <c r="T1585" s="28">
        <f t="shared" si="24"/>
        <v>1.2763791335842722</v>
      </c>
    </row>
    <row r="1586" spans="1:20" ht="15.75" customHeight="1" x14ac:dyDescent="0.35">
      <c r="A1586">
        <v>1579</v>
      </c>
      <c r="B1586" s="76">
        <v>44235</v>
      </c>
      <c r="C1586" s="1" t="s">
        <v>5073</v>
      </c>
      <c r="D1586" s="76">
        <v>44235</v>
      </c>
      <c r="E1586" s="1" t="s">
        <v>5074</v>
      </c>
      <c r="F1586" s="1" t="s">
        <v>5075</v>
      </c>
      <c r="G1586" s="1" t="s">
        <v>123</v>
      </c>
      <c r="H1586" s="1" t="s">
        <v>124</v>
      </c>
      <c r="I1586" s="1" t="s">
        <v>125</v>
      </c>
      <c r="J1586" s="1" t="s">
        <v>1812</v>
      </c>
      <c r="K1586" s="1" t="s">
        <v>1812</v>
      </c>
      <c r="L1586">
        <f>ROUNDUP(IF(B1586&gt;$D$4,0,($D$4-B1586+1)/365),0)</f>
        <v>0</v>
      </c>
      <c r="M1586">
        <f>ROUNDUP(IF(B1586&gt;$D$5,0,($D$5-B1586+1)/365),0)</f>
        <v>1</v>
      </c>
      <c r="N1586" s="28">
        <f>IF(OR(L1586=1,M1586=1),IF(B1586+364&lt;=$D$5,(B1586+364-$D$4+1)/365,IF(B1586&gt;$D$4,($D$5-B1586+1)/365,$D$6/365)),0)</f>
        <v>0.18356164383561643</v>
      </c>
      <c r="O1586" s="28">
        <f>'Data &amp; Parameter'!$E$16*'Data &amp; Parameter'!$E$17*('Data &amp; Parameter'!$E$18+'Data &amp; Parameter'!$E$19)*'Data &amp; Parameter'!$E$20*'Data &amp; Parameter'!$E$37*N1586</f>
        <v>0.63818956679213612</v>
      </c>
      <c r="P1586">
        <f>ROUNDUP(IF(D1586&gt;$D$4,0,($D$4-D1586+1)/365),0)</f>
        <v>0</v>
      </c>
      <c r="Q1586">
        <f>ROUNDUP(IF(D1586&gt;$D$5,0,($D$5-D1586+1)/365),0)</f>
        <v>1</v>
      </c>
      <c r="R1586" s="28">
        <f>IF(OR(P1586=1,Q1586=1),IF(D1586+364&lt;=$D$5,(D1586+364-$D$4+1)/365,IF(D1586&gt;$D$4,($D$5-D1586+1)/365,$D$6/365)),0)</f>
        <v>0.18356164383561643</v>
      </c>
      <c r="S1586" s="28">
        <f>'Data &amp; Parameter'!$E$16*'Data &amp; Parameter'!$E$17*('Data &amp; Parameter'!$E$18+'Data &amp; Parameter'!$E$19)*'Data &amp; Parameter'!$E$20*'Data &amp; Parameter'!$E$37*R1586</f>
        <v>0.63818956679213612</v>
      </c>
      <c r="T1586" s="28">
        <f t="shared" si="24"/>
        <v>1.2763791335842722</v>
      </c>
    </row>
    <row r="1587" spans="1:20" ht="15.75" customHeight="1" x14ac:dyDescent="0.35">
      <c r="A1587">
        <v>1580</v>
      </c>
      <c r="B1587" s="76">
        <v>44235</v>
      </c>
      <c r="C1587" s="1" t="s">
        <v>5076</v>
      </c>
      <c r="D1587" s="76">
        <v>44235</v>
      </c>
      <c r="E1587" s="1" t="s">
        <v>5077</v>
      </c>
      <c r="F1587" s="1" t="s">
        <v>5078</v>
      </c>
      <c r="G1587" s="1" t="s">
        <v>123</v>
      </c>
      <c r="H1587" s="1" t="s">
        <v>124</v>
      </c>
      <c r="I1587" s="1" t="s">
        <v>125</v>
      </c>
      <c r="J1587" s="1" t="s">
        <v>1812</v>
      </c>
      <c r="K1587" s="1" t="s">
        <v>1812</v>
      </c>
      <c r="L1587">
        <f>ROUNDUP(IF(B1587&gt;$D$4,0,($D$4-B1587+1)/365),0)</f>
        <v>0</v>
      </c>
      <c r="M1587">
        <f>ROUNDUP(IF(B1587&gt;$D$5,0,($D$5-B1587+1)/365),0)</f>
        <v>1</v>
      </c>
      <c r="N1587" s="28">
        <f>IF(OR(L1587=1,M1587=1),IF(B1587+364&lt;=$D$5,(B1587+364-$D$4+1)/365,IF(B1587&gt;$D$4,($D$5-B1587+1)/365,$D$6/365)),0)</f>
        <v>0.18356164383561643</v>
      </c>
      <c r="O1587" s="28">
        <f>'Data &amp; Parameter'!$E$16*'Data &amp; Parameter'!$E$17*('Data &amp; Parameter'!$E$18+'Data &amp; Parameter'!$E$19)*'Data &amp; Parameter'!$E$20*'Data &amp; Parameter'!$E$37*N1587</f>
        <v>0.63818956679213612</v>
      </c>
      <c r="P1587">
        <f>ROUNDUP(IF(D1587&gt;$D$4,0,($D$4-D1587+1)/365),0)</f>
        <v>0</v>
      </c>
      <c r="Q1587">
        <f>ROUNDUP(IF(D1587&gt;$D$5,0,($D$5-D1587+1)/365),0)</f>
        <v>1</v>
      </c>
      <c r="R1587" s="28">
        <f>IF(OR(P1587=1,Q1587=1),IF(D1587+364&lt;=$D$5,(D1587+364-$D$4+1)/365,IF(D1587&gt;$D$4,($D$5-D1587+1)/365,$D$6/365)),0)</f>
        <v>0.18356164383561643</v>
      </c>
      <c r="S1587" s="28">
        <f>'Data &amp; Parameter'!$E$16*'Data &amp; Parameter'!$E$17*('Data &amp; Parameter'!$E$18+'Data &amp; Parameter'!$E$19)*'Data &amp; Parameter'!$E$20*'Data &amp; Parameter'!$E$37*R1587</f>
        <v>0.63818956679213612</v>
      </c>
      <c r="T1587" s="28">
        <f t="shared" si="24"/>
        <v>1.2763791335842722</v>
      </c>
    </row>
    <row r="1588" spans="1:20" ht="15.75" customHeight="1" x14ac:dyDescent="0.35">
      <c r="A1588">
        <v>1581</v>
      </c>
      <c r="B1588" s="76">
        <v>44235</v>
      </c>
      <c r="C1588" s="1" t="s">
        <v>5079</v>
      </c>
      <c r="D1588" s="76">
        <v>44235</v>
      </c>
      <c r="E1588" s="1" t="s">
        <v>5080</v>
      </c>
      <c r="F1588" s="1" t="s">
        <v>5081</v>
      </c>
      <c r="G1588" s="1" t="s">
        <v>123</v>
      </c>
      <c r="H1588" s="1" t="s">
        <v>124</v>
      </c>
      <c r="I1588" s="1" t="s">
        <v>125</v>
      </c>
      <c r="J1588" s="1" t="s">
        <v>1623</v>
      </c>
      <c r="K1588" s="1" t="s">
        <v>1623</v>
      </c>
      <c r="L1588">
        <f>ROUNDUP(IF(B1588&gt;$D$4,0,($D$4-B1588+1)/365),0)</f>
        <v>0</v>
      </c>
      <c r="M1588">
        <f>ROUNDUP(IF(B1588&gt;$D$5,0,($D$5-B1588+1)/365),0)</f>
        <v>1</v>
      </c>
      <c r="N1588" s="28">
        <f>IF(OR(L1588=1,M1588=1),IF(B1588+364&lt;=$D$5,(B1588+364-$D$4+1)/365,IF(B1588&gt;$D$4,($D$5-B1588+1)/365,$D$6/365)),0)</f>
        <v>0.18356164383561643</v>
      </c>
      <c r="O1588" s="28">
        <f>'Data &amp; Parameter'!$E$16*'Data &amp; Parameter'!$E$17*('Data &amp; Parameter'!$E$18+'Data &amp; Parameter'!$E$19)*'Data &amp; Parameter'!$E$20*'Data &amp; Parameter'!$E$37*N1588</f>
        <v>0.63818956679213612</v>
      </c>
      <c r="P1588">
        <f>ROUNDUP(IF(D1588&gt;$D$4,0,($D$4-D1588+1)/365),0)</f>
        <v>0</v>
      </c>
      <c r="Q1588">
        <f>ROUNDUP(IF(D1588&gt;$D$5,0,($D$5-D1588+1)/365),0)</f>
        <v>1</v>
      </c>
      <c r="R1588" s="28">
        <f>IF(OR(P1588=1,Q1588=1),IF(D1588+364&lt;=$D$5,(D1588+364-$D$4+1)/365,IF(D1588&gt;$D$4,($D$5-D1588+1)/365,$D$6/365)),0)</f>
        <v>0.18356164383561643</v>
      </c>
      <c r="S1588" s="28">
        <f>'Data &amp; Parameter'!$E$16*'Data &amp; Parameter'!$E$17*('Data &amp; Parameter'!$E$18+'Data &amp; Parameter'!$E$19)*'Data &amp; Parameter'!$E$20*'Data &amp; Parameter'!$E$37*R1588</f>
        <v>0.63818956679213612</v>
      </c>
      <c r="T1588" s="28">
        <f t="shared" si="24"/>
        <v>1.2763791335842722</v>
      </c>
    </row>
    <row r="1589" spans="1:20" ht="15.75" customHeight="1" x14ac:dyDescent="0.35">
      <c r="A1589">
        <v>1582</v>
      </c>
      <c r="B1589" s="76">
        <v>44235</v>
      </c>
      <c r="C1589" s="1" t="s">
        <v>5082</v>
      </c>
      <c r="D1589" s="76">
        <v>44235</v>
      </c>
      <c r="E1589" s="1" t="s">
        <v>5083</v>
      </c>
      <c r="F1589" s="1" t="s">
        <v>5084</v>
      </c>
      <c r="G1589" s="1" t="s">
        <v>123</v>
      </c>
      <c r="H1589" s="1" t="s">
        <v>124</v>
      </c>
      <c r="I1589" s="1" t="s">
        <v>125</v>
      </c>
      <c r="J1589" s="1" t="s">
        <v>1812</v>
      </c>
      <c r="K1589" s="1" t="s">
        <v>1812</v>
      </c>
      <c r="L1589">
        <f>ROUNDUP(IF(B1589&gt;$D$4,0,($D$4-B1589+1)/365),0)</f>
        <v>0</v>
      </c>
      <c r="M1589">
        <f>ROUNDUP(IF(B1589&gt;$D$5,0,($D$5-B1589+1)/365),0)</f>
        <v>1</v>
      </c>
      <c r="N1589" s="28">
        <f>IF(OR(L1589=1,M1589=1),IF(B1589+364&lt;=$D$5,(B1589+364-$D$4+1)/365,IF(B1589&gt;$D$4,($D$5-B1589+1)/365,$D$6/365)),0)</f>
        <v>0.18356164383561643</v>
      </c>
      <c r="O1589" s="28">
        <f>'Data &amp; Parameter'!$E$16*'Data &amp; Parameter'!$E$17*('Data &amp; Parameter'!$E$18+'Data &amp; Parameter'!$E$19)*'Data &amp; Parameter'!$E$20*'Data &amp; Parameter'!$E$37*N1589</f>
        <v>0.63818956679213612</v>
      </c>
      <c r="P1589">
        <f>ROUNDUP(IF(D1589&gt;$D$4,0,($D$4-D1589+1)/365),0)</f>
        <v>0</v>
      </c>
      <c r="Q1589">
        <f>ROUNDUP(IF(D1589&gt;$D$5,0,($D$5-D1589+1)/365),0)</f>
        <v>1</v>
      </c>
      <c r="R1589" s="28">
        <f>IF(OR(P1589=1,Q1589=1),IF(D1589+364&lt;=$D$5,(D1589+364-$D$4+1)/365,IF(D1589&gt;$D$4,($D$5-D1589+1)/365,$D$6/365)),0)</f>
        <v>0.18356164383561643</v>
      </c>
      <c r="S1589" s="28">
        <f>'Data &amp; Parameter'!$E$16*'Data &amp; Parameter'!$E$17*('Data &amp; Parameter'!$E$18+'Data &amp; Parameter'!$E$19)*'Data &amp; Parameter'!$E$20*'Data &amp; Parameter'!$E$37*R1589</f>
        <v>0.63818956679213612</v>
      </c>
      <c r="T1589" s="28">
        <f t="shared" si="24"/>
        <v>1.2763791335842722</v>
      </c>
    </row>
    <row r="1590" spans="1:20" ht="15.75" customHeight="1" x14ac:dyDescent="0.35">
      <c r="A1590">
        <v>1583</v>
      </c>
      <c r="B1590" s="76">
        <v>44235</v>
      </c>
      <c r="C1590" s="1" t="s">
        <v>5085</v>
      </c>
      <c r="D1590" s="76">
        <v>44235</v>
      </c>
      <c r="E1590" s="1" t="s">
        <v>5086</v>
      </c>
      <c r="F1590" s="1" t="s">
        <v>5087</v>
      </c>
      <c r="G1590" s="1" t="s">
        <v>123</v>
      </c>
      <c r="H1590" s="1" t="s">
        <v>124</v>
      </c>
      <c r="I1590" s="1" t="s">
        <v>125</v>
      </c>
      <c r="J1590" s="1" t="s">
        <v>1812</v>
      </c>
      <c r="K1590" s="1" t="s">
        <v>1812</v>
      </c>
      <c r="L1590">
        <f>ROUNDUP(IF(B1590&gt;$D$4,0,($D$4-B1590+1)/365),0)</f>
        <v>0</v>
      </c>
      <c r="M1590">
        <f>ROUNDUP(IF(B1590&gt;$D$5,0,($D$5-B1590+1)/365),0)</f>
        <v>1</v>
      </c>
      <c r="N1590" s="28">
        <f>IF(OR(L1590=1,M1590=1),IF(B1590+364&lt;=$D$5,(B1590+364-$D$4+1)/365,IF(B1590&gt;$D$4,($D$5-B1590+1)/365,$D$6/365)),0)</f>
        <v>0.18356164383561643</v>
      </c>
      <c r="O1590" s="28">
        <f>'Data &amp; Parameter'!$E$16*'Data &amp; Parameter'!$E$17*('Data &amp; Parameter'!$E$18+'Data &amp; Parameter'!$E$19)*'Data &amp; Parameter'!$E$20*'Data &amp; Parameter'!$E$37*N1590</f>
        <v>0.63818956679213612</v>
      </c>
      <c r="P1590">
        <f>ROUNDUP(IF(D1590&gt;$D$4,0,($D$4-D1590+1)/365),0)</f>
        <v>0</v>
      </c>
      <c r="Q1590">
        <f>ROUNDUP(IF(D1590&gt;$D$5,0,($D$5-D1590+1)/365),0)</f>
        <v>1</v>
      </c>
      <c r="R1590" s="28">
        <f>IF(OR(P1590=1,Q1590=1),IF(D1590+364&lt;=$D$5,(D1590+364-$D$4+1)/365,IF(D1590&gt;$D$4,($D$5-D1590+1)/365,$D$6/365)),0)</f>
        <v>0.18356164383561643</v>
      </c>
      <c r="S1590" s="28">
        <f>'Data &amp; Parameter'!$E$16*'Data &amp; Parameter'!$E$17*('Data &amp; Parameter'!$E$18+'Data &amp; Parameter'!$E$19)*'Data &amp; Parameter'!$E$20*'Data &amp; Parameter'!$E$37*R1590</f>
        <v>0.63818956679213612</v>
      </c>
      <c r="T1590" s="28">
        <f t="shared" si="24"/>
        <v>1.2763791335842722</v>
      </c>
    </row>
    <row r="1591" spans="1:20" ht="15.75" customHeight="1" x14ac:dyDescent="0.35">
      <c r="A1591">
        <v>1584</v>
      </c>
      <c r="B1591" s="76">
        <v>44235</v>
      </c>
      <c r="C1591" s="1" t="s">
        <v>5088</v>
      </c>
      <c r="D1591" s="76">
        <v>44235</v>
      </c>
      <c r="E1591" s="1" t="s">
        <v>5089</v>
      </c>
      <c r="F1591" s="1" t="s">
        <v>5090</v>
      </c>
      <c r="G1591" s="1" t="s">
        <v>123</v>
      </c>
      <c r="H1591" s="1" t="s">
        <v>124</v>
      </c>
      <c r="I1591" s="1" t="s">
        <v>125</v>
      </c>
      <c r="J1591" s="1" t="s">
        <v>1812</v>
      </c>
      <c r="K1591" s="1" t="s">
        <v>1812</v>
      </c>
      <c r="L1591">
        <f>ROUNDUP(IF(B1591&gt;$D$4,0,($D$4-B1591+1)/365),0)</f>
        <v>0</v>
      </c>
      <c r="M1591">
        <f>ROUNDUP(IF(B1591&gt;$D$5,0,($D$5-B1591+1)/365),0)</f>
        <v>1</v>
      </c>
      <c r="N1591" s="28">
        <f>IF(OR(L1591=1,M1591=1),IF(B1591+364&lt;=$D$5,(B1591+364-$D$4+1)/365,IF(B1591&gt;$D$4,($D$5-B1591+1)/365,$D$6/365)),0)</f>
        <v>0.18356164383561643</v>
      </c>
      <c r="O1591" s="28">
        <f>'Data &amp; Parameter'!$E$16*'Data &amp; Parameter'!$E$17*('Data &amp; Parameter'!$E$18+'Data &amp; Parameter'!$E$19)*'Data &amp; Parameter'!$E$20*'Data &amp; Parameter'!$E$37*N1591</f>
        <v>0.63818956679213612</v>
      </c>
      <c r="P1591">
        <f>ROUNDUP(IF(D1591&gt;$D$4,0,($D$4-D1591+1)/365),0)</f>
        <v>0</v>
      </c>
      <c r="Q1591">
        <f>ROUNDUP(IF(D1591&gt;$D$5,0,($D$5-D1591+1)/365),0)</f>
        <v>1</v>
      </c>
      <c r="R1591" s="28">
        <f>IF(OR(P1591=1,Q1591=1),IF(D1591+364&lt;=$D$5,(D1591+364-$D$4+1)/365,IF(D1591&gt;$D$4,($D$5-D1591+1)/365,$D$6/365)),0)</f>
        <v>0.18356164383561643</v>
      </c>
      <c r="S1591" s="28">
        <f>'Data &amp; Parameter'!$E$16*'Data &amp; Parameter'!$E$17*('Data &amp; Parameter'!$E$18+'Data &amp; Parameter'!$E$19)*'Data &amp; Parameter'!$E$20*'Data &amp; Parameter'!$E$37*R1591</f>
        <v>0.63818956679213612</v>
      </c>
      <c r="T1591" s="28">
        <f t="shared" si="24"/>
        <v>1.2763791335842722</v>
      </c>
    </row>
    <row r="1592" spans="1:20" ht="15.75" customHeight="1" x14ac:dyDescent="0.35">
      <c r="A1592">
        <v>1585</v>
      </c>
      <c r="B1592" s="76">
        <v>44235</v>
      </c>
      <c r="C1592" s="1" t="s">
        <v>5091</v>
      </c>
      <c r="D1592" s="76">
        <v>44235</v>
      </c>
      <c r="E1592" s="1" t="s">
        <v>5092</v>
      </c>
      <c r="F1592" s="1" t="s">
        <v>5093</v>
      </c>
      <c r="G1592" s="1" t="s">
        <v>123</v>
      </c>
      <c r="H1592" s="1" t="s">
        <v>124</v>
      </c>
      <c r="I1592" s="1" t="s">
        <v>125</v>
      </c>
      <c r="J1592" s="1" t="s">
        <v>1812</v>
      </c>
      <c r="K1592" s="1" t="s">
        <v>1812</v>
      </c>
      <c r="L1592">
        <f>ROUNDUP(IF(B1592&gt;$D$4,0,($D$4-B1592+1)/365),0)</f>
        <v>0</v>
      </c>
      <c r="M1592">
        <f>ROUNDUP(IF(B1592&gt;$D$5,0,($D$5-B1592+1)/365),0)</f>
        <v>1</v>
      </c>
      <c r="N1592" s="28">
        <f>IF(OR(L1592=1,M1592=1),IF(B1592+364&lt;=$D$5,(B1592+364-$D$4+1)/365,IF(B1592&gt;$D$4,($D$5-B1592+1)/365,$D$6/365)),0)</f>
        <v>0.18356164383561643</v>
      </c>
      <c r="O1592" s="28">
        <f>'Data &amp; Parameter'!$E$16*'Data &amp; Parameter'!$E$17*('Data &amp; Parameter'!$E$18+'Data &amp; Parameter'!$E$19)*'Data &amp; Parameter'!$E$20*'Data &amp; Parameter'!$E$37*N1592</f>
        <v>0.63818956679213612</v>
      </c>
      <c r="P1592">
        <f>ROUNDUP(IF(D1592&gt;$D$4,0,($D$4-D1592+1)/365),0)</f>
        <v>0</v>
      </c>
      <c r="Q1592">
        <f>ROUNDUP(IF(D1592&gt;$D$5,0,($D$5-D1592+1)/365),0)</f>
        <v>1</v>
      </c>
      <c r="R1592" s="28">
        <f>IF(OR(P1592=1,Q1592=1),IF(D1592+364&lt;=$D$5,(D1592+364-$D$4+1)/365,IF(D1592&gt;$D$4,($D$5-D1592+1)/365,$D$6/365)),0)</f>
        <v>0.18356164383561643</v>
      </c>
      <c r="S1592" s="28">
        <f>'Data &amp; Parameter'!$E$16*'Data &amp; Parameter'!$E$17*('Data &amp; Parameter'!$E$18+'Data &amp; Parameter'!$E$19)*'Data &amp; Parameter'!$E$20*'Data &amp; Parameter'!$E$37*R1592</f>
        <v>0.63818956679213612</v>
      </c>
      <c r="T1592" s="28">
        <f t="shared" si="24"/>
        <v>1.2763791335842722</v>
      </c>
    </row>
    <row r="1593" spans="1:20" ht="15.75" customHeight="1" x14ac:dyDescent="0.35">
      <c r="A1593">
        <v>1586</v>
      </c>
      <c r="B1593" s="76">
        <v>44235</v>
      </c>
      <c r="C1593" s="1" t="s">
        <v>5094</v>
      </c>
      <c r="D1593" s="76">
        <v>44235</v>
      </c>
      <c r="E1593" s="1" t="s">
        <v>5095</v>
      </c>
      <c r="F1593" s="1" t="s">
        <v>5096</v>
      </c>
      <c r="G1593" s="1" t="s">
        <v>123</v>
      </c>
      <c r="H1593" s="1" t="s">
        <v>124</v>
      </c>
      <c r="I1593" s="1" t="s">
        <v>125</v>
      </c>
      <c r="J1593" s="1" t="s">
        <v>1812</v>
      </c>
      <c r="K1593" s="1" t="s">
        <v>1812</v>
      </c>
      <c r="L1593">
        <f>ROUNDUP(IF(B1593&gt;$D$4,0,($D$4-B1593+1)/365),0)</f>
        <v>0</v>
      </c>
      <c r="M1593">
        <f>ROUNDUP(IF(B1593&gt;$D$5,0,($D$5-B1593+1)/365),0)</f>
        <v>1</v>
      </c>
      <c r="N1593" s="28">
        <f>IF(OR(L1593=1,M1593=1),IF(B1593+364&lt;=$D$5,(B1593+364-$D$4+1)/365,IF(B1593&gt;$D$4,($D$5-B1593+1)/365,$D$6/365)),0)</f>
        <v>0.18356164383561643</v>
      </c>
      <c r="O1593" s="28">
        <f>'Data &amp; Parameter'!$E$16*'Data &amp; Parameter'!$E$17*('Data &amp; Parameter'!$E$18+'Data &amp; Parameter'!$E$19)*'Data &amp; Parameter'!$E$20*'Data &amp; Parameter'!$E$37*N1593</f>
        <v>0.63818956679213612</v>
      </c>
      <c r="P1593">
        <f>ROUNDUP(IF(D1593&gt;$D$4,0,($D$4-D1593+1)/365),0)</f>
        <v>0</v>
      </c>
      <c r="Q1593">
        <f>ROUNDUP(IF(D1593&gt;$D$5,0,($D$5-D1593+1)/365),0)</f>
        <v>1</v>
      </c>
      <c r="R1593" s="28">
        <f>IF(OR(P1593=1,Q1593=1),IF(D1593+364&lt;=$D$5,(D1593+364-$D$4+1)/365,IF(D1593&gt;$D$4,($D$5-D1593+1)/365,$D$6/365)),0)</f>
        <v>0.18356164383561643</v>
      </c>
      <c r="S1593" s="28">
        <f>'Data &amp; Parameter'!$E$16*'Data &amp; Parameter'!$E$17*('Data &amp; Parameter'!$E$18+'Data &amp; Parameter'!$E$19)*'Data &amp; Parameter'!$E$20*'Data &amp; Parameter'!$E$37*R1593</f>
        <v>0.63818956679213612</v>
      </c>
      <c r="T1593" s="28">
        <f t="shared" si="24"/>
        <v>1.2763791335842722</v>
      </c>
    </row>
    <row r="1594" spans="1:20" ht="15.75" customHeight="1" x14ac:dyDescent="0.35">
      <c r="A1594">
        <v>1587</v>
      </c>
      <c r="B1594" s="76">
        <v>44235</v>
      </c>
      <c r="C1594" s="1" t="s">
        <v>5097</v>
      </c>
      <c r="D1594" s="76">
        <v>44235</v>
      </c>
      <c r="E1594" s="1" t="s">
        <v>5098</v>
      </c>
      <c r="F1594" s="1" t="s">
        <v>5099</v>
      </c>
      <c r="G1594" s="1" t="s">
        <v>123</v>
      </c>
      <c r="H1594" s="1" t="s">
        <v>124</v>
      </c>
      <c r="I1594" s="1" t="s">
        <v>125</v>
      </c>
      <c r="J1594" s="1" t="s">
        <v>1812</v>
      </c>
      <c r="K1594" s="1" t="s">
        <v>1812</v>
      </c>
      <c r="L1594">
        <f>ROUNDUP(IF(B1594&gt;$D$4,0,($D$4-B1594+1)/365),0)</f>
        <v>0</v>
      </c>
      <c r="M1594">
        <f>ROUNDUP(IF(B1594&gt;$D$5,0,($D$5-B1594+1)/365),0)</f>
        <v>1</v>
      </c>
      <c r="N1594" s="28">
        <f>IF(OR(L1594=1,M1594=1),IF(B1594+364&lt;=$D$5,(B1594+364-$D$4+1)/365,IF(B1594&gt;$D$4,($D$5-B1594+1)/365,$D$6/365)),0)</f>
        <v>0.18356164383561643</v>
      </c>
      <c r="O1594" s="28">
        <f>'Data &amp; Parameter'!$E$16*'Data &amp; Parameter'!$E$17*('Data &amp; Parameter'!$E$18+'Data &amp; Parameter'!$E$19)*'Data &amp; Parameter'!$E$20*'Data &amp; Parameter'!$E$37*N1594</f>
        <v>0.63818956679213612</v>
      </c>
      <c r="P1594">
        <f>ROUNDUP(IF(D1594&gt;$D$4,0,($D$4-D1594+1)/365),0)</f>
        <v>0</v>
      </c>
      <c r="Q1594">
        <f>ROUNDUP(IF(D1594&gt;$D$5,0,($D$5-D1594+1)/365),0)</f>
        <v>1</v>
      </c>
      <c r="R1594" s="28">
        <f>IF(OR(P1594=1,Q1594=1),IF(D1594+364&lt;=$D$5,(D1594+364-$D$4+1)/365,IF(D1594&gt;$D$4,($D$5-D1594+1)/365,$D$6/365)),0)</f>
        <v>0.18356164383561643</v>
      </c>
      <c r="S1594" s="28">
        <f>'Data &amp; Parameter'!$E$16*'Data &amp; Parameter'!$E$17*('Data &amp; Parameter'!$E$18+'Data &amp; Parameter'!$E$19)*'Data &amp; Parameter'!$E$20*'Data &amp; Parameter'!$E$37*R1594</f>
        <v>0.63818956679213612</v>
      </c>
      <c r="T1594" s="28">
        <f t="shared" si="24"/>
        <v>1.2763791335842722</v>
      </c>
    </row>
    <row r="1595" spans="1:20" ht="15.75" customHeight="1" x14ac:dyDescent="0.35">
      <c r="A1595">
        <v>1588</v>
      </c>
      <c r="B1595" s="76">
        <v>44235</v>
      </c>
      <c r="C1595" s="1" t="s">
        <v>5100</v>
      </c>
      <c r="D1595" s="76">
        <v>44235</v>
      </c>
      <c r="E1595" s="1" t="s">
        <v>5101</v>
      </c>
      <c r="F1595" s="1" t="s">
        <v>5102</v>
      </c>
      <c r="G1595" s="1" t="s">
        <v>123</v>
      </c>
      <c r="H1595" s="1" t="s">
        <v>124</v>
      </c>
      <c r="I1595" s="1" t="s">
        <v>125</v>
      </c>
      <c r="J1595" s="1" t="s">
        <v>1812</v>
      </c>
      <c r="K1595" s="1" t="s">
        <v>1812</v>
      </c>
      <c r="L1595">
        <f>ROUNDUP(IF(B1595&gt;$D$4,0,($D$4-B1595+1)/365),0)</f>
        <v>0</v>
      </c>
      <c r="M1595">
        <f>ROUNDUP(IF(B1595&gt;$D$5,0,($D$5-B1595+1)/365),0)</f>
        <v>1</v>
      </c>
      <c r="N1595" s="28">
        <f>IF(OR(L1595=1,M1595=1),IF(B1595+364&lt;=$D$5,(B1595+364-$D$4+1)/365,IF(B1595&gt;$D$4,($D$5-B1595+1)/365,$D$6/365)),0)</f>
        <v>0.18356164383561643</v>
      </c>
      <c r="O1595" s="28">
        <f>'Data &amp; Parameter'!$E$16*'Data &amp; Parameter'!$E$17*('Data &amp; Parameter'!$E$18+'Data &amp; Parameter'!$E$19)*'Data &amp; Parameter'!$E$20*'Data &amp; Parameter'!$E$37*N1595</f>
        <v>0.63818956679213612</v>
      </c>
      <c r="P1595">
        <f>ROUNDUP(IF(D1595&gt;$D$4,0,($D$4-D1595+1)/365),0)</f>
        <v>0</v>
      </c>
      <c r="Q1595">
        <f>ROUNDUP(IF(D1595&gt;$D$5,0,($D$5-D1595+1)/365),0)</f>
        <v>1</v>
      </c>
      <c r="R1595" s="28">
        <f>IF(OR(P1595=1,Q1595=1),IF(D1595+364&lt;=$D$5,(D1595+364-$D$4+1)/365,IF(D1595&gt;$D$4,($D$5-D1595+1)/365,$D$6/365)),0)</f>
        <v>0.18356164383561643</v>
      </c>
      <c r="S1595" s="28">
        <f>'Data &amp; Parameter'!$E$16*'Data &amp; Parameter'!$E$17*('Data &amp; Parameter'!$E$18+'Data &amp; Parameter'!$E$19)*'Data &amp; Parameter'!$E$20*'Data &amp; Parameter'!$E$37*R1595</f>
        <v>0.63818956679213612</v>
      </c>
      <c r="T1595" s="28">
        <f t="shared" si="24"/>
        <v>1.2763791335842722</v>
      </c>
    </row>
    <row r="1596" spans="1:20" ht="15.75" customHeight="1" x14ac:dyDescent="0.35">
      <c r="A1596">
        <v>1589</v>
      </c>
      <c r="B1596" s="76">
        <v>44235</v>
      </c>
      <c r="C1596" s="1" t="s">
        <v>5103</v>
      </c>
      <c r="D1596" s="76">
        <v>44235</v>
      </c>
      <c r="E1596" s="1" t="s">
        <v>5104</v>
      </c>
      <c r="F1596" s="1" t="s">
        <v>5105</v>
      </c>
      <c r="G1596" s="1" t="s">
        <v>123</v>
      </c>
      <c r="H1596" s="1" t="s">
        <v>124</v>
      </c>
      <c r="I1596" s="1" t="s">
        <v>125</v>
      </c>
      <c r="J1596" s="1" t="s">
        <v>1812</v>
      </c>
      <c r="K1596" s="1" t="s">
        <v>1812</v>
      </c>
      <c r="L1596">
        <f>ROUNDUP(IF(B1596&gt;$D$4,0,($D$4-B1596+1)/365),0)</f>
        <v>0</v>
      </c>
      <c r="M1596">
        <f>ROUNDUP(IF(B1596&gt;$D$5,0,($D$5-B1596+1)/365),0)</f>
        <v>1</v>
      </c>
      <c r="N1596" s="28">
        <f>IF(OR(L1596=1,M1596=1),IF(B1596+364&lt;=$D$5,(B1596+364-$D$4+1)/365,IF(B1596&gt;$D$4,($D$5-B1596+1)/365,$D$6/365)),0)</f>
        <v>0.18356164383561643</v>
      </c>
      <c r="O1596" s="28">
        <f>'Data &amp; Parameter'!$E$16*'Data &amp; Parameter'!$E$17*('Data &amp; Parameter'!$E$18+'Data &amp; Parameter'!$E$19)*'Data &amp; Parameter'!$E$20*'Data &amp; Parameter'!$E$37*N1596</f>
        <v>0.63818956679213612</v>
      </c>
      <c r="P1596">
        <f>ROUNDUP(IF(D1596&gt;$D$4,0,($D$4-D1596+1)/365),0)</f>
        <v>0</v>
      </c>
      <c r="Q1596">
        <f>ROUNDUP(IF(D1596&gt;$D$5,0,($D$5-D1596+1)/365),0)</f>
        <v>1</v>
      </c>
      <c r="R1596" s="28">
        <f>IF(OR(P1596=1,Q1596=1),IF(D1596+364&lt;=$D$5,(D1596+364-$D$4+1)/365,IF(D1596&gt;$D$4,($D$5-D1596+1)/365,$D$6/365)),0)</f>
        <v>0.18356164383561643</v>
      </c>
      <c r="S1596" s="28">
        <f>'Data &amp; Parameter'!$E$16*'Data &amp; Parameter'!$E$17*('Data &amp; Parameter'!$E$18+'Data &amp; Parameter'!$E$19)*'Data &amp; Parameter'!$E$20*'Data &amp; Parameter'!$E$37*R1596</f>
        <v>0.63818956679213612</v>
      </c>
      <c r="T1596" s="28">
        <f t="shared" si="24"/>
        <v>1.2763791335842722</v>
      </c>
    </row>
    <row r="1597" spans="1:20" ht="15.75" customHeight="1" x14ac:dyDescent="0.35">
      <c r="A1597">
        <v>1590</v>
      </c>
      <c r="B1597" s="76">
        <v>44235</v>
      </c>
      <c r="C1597" s="1" t="s">
        <v>5106</v>
      </c>
      <c r="D1597" s="76">
        <v>44235</v>
      </c>
      <c r="E1597" s="1" t="s">
        <v>5107</v>
      </c>
      <c r="F1597" s="1" t="s">
        <v>5108</v>
      </c>
      <c r="G1597" s="1" t="s">
        <v>123</v>
      </c>
      <c r="H1597" s="1" t="s">
        <v>124</v>
      </c>
      <c r="I1597" s="1" t="s">
        <v>125</v>
      </c>
      <c r="J1597" s="1" t="s">
        <v>1812</v>
      </c>
      <c r="K1597" s="1" t="s">
        <v>1812</v>
      </c>
      <c r="L1597">
        <f>ROUNDUP(IF(B1597&gt;$D$4,0,($D$4-B1597+1)/365),0)</f>
        <v>0</v>
      </c>
      <c r="M1597">
        <f>ROUNDUP(IF(B1597&gt;$D$5,0,($D$5-B1597+1)/365),0)</f>
        <v>1</v>
      </c>
      <c r="N1597" s="28">
        <f>IF(OR(L1597=1,M1597=1),IF(B1597+364&lt;=$D$5,(B1597+364-$D$4+1)/365,IF(B1597&gt;$D$4,($D$5-B1597+1)/365,$D$6/365)),0)</f>
        <v>0.18356164383561643</v>
      </c>
      <c r="O1597" s="28">
        <f>'Data &amp; Parameter'!$E$16*'Data &amp; Parameter'!$E$17*('Data &amp; Parameter'!$E$18+'Data &amp; Parameter'!$E$19)*'Data &amp; Parameter'!$E$20*'Data &amp; Parameter'!$E$37*N1597</f>
        <v>0.63818956679213612</v>
      </c>
      <c r="P1597">
        <f>ROUNDUP(IF(D1597&gt;$D$4,0,($D$4-D1597+1)/365),0)</f>
        <v>0</v>
      </c>
      <c r="Q1597">
        <f>ROUNDUP(IF(D1597&gt;$D$5,0,($D$5-D1597+1)/365),0)</f>
        <v>1</v>
      </c>
      <c r="R1597" s="28">
        <f>IF(OR(P1597=1,Q1597=1),IF(D1597+364&lt;=$D$5,(D1597+364-$D$4+1)/365,IF(D1597&gt;$D$4,($D$5-D1597+1)/365,$D$6/365)),0)</f>
        <v>0.18356164383561643</v>
      </c>
      <c r="S1597" s="28">
        <f>'Data &amp; Parameter'!$E$16*'Data &amp; Parameter'!$E$17*('Data &amp; Parameter'!$E$18+'Data &amp; Parameter'!$E$19)*'Data &amp; Parameter'!$E$20*'Data &amp; Parameter'!$E$37*R1597</f>
        <v>0.63818956679213612</v>
      </c>
      <c r="T1597" s="28">
        <f t="shared" si="24"/>
        <v>1.2763791335842722</v>
      </c>
    </row>
    <row r="1598" spans="1:20" ht="15.75" customHeight="1" x14ac:dyDescent="0.35">
      <c r="A1598">
        <v>1591</v>
      </c>
      <c r="B1598" s="76">
        <v>44235</v>
      </c>
      <c r="C1598" s="1" t="s">
        <v>5109</v>
      </c>
      <c r="D1598" s="76">
        <v>44235</v>
      </c>
      <c r="E1598" s="1" t="s">
        <v>5110</v>
      </c>
      <c r="F1598" s="1" t="s">
        <v>5111</v>
      </c>
      <c r="G1598" s="1" t="s">
        <v>123</v>
      </c>
      <c r="H1598" s="1" t="s">
        <v>124</v>
      </c>
      <c r="I1598" s="1" t="s">
        <v>125</v>
      </c>
      <c r="J1598" s="1" t="s">
        <v>1812</v>
      </c>
      <c r="K1598" s="1" t="s">
        <v>1812</v>
      </c>
      <c r="L1598">
        <f>ROUNDUP(IF(B1598&gt;$D$4,0,($D$4-B1598+1)/365),0)</f>
        <v>0</v>
      </c>
      <c r="M1598">
        <f>ROUNDUP(IF(B1598&gt;$D$5,0,($D$5-B1598+1)/365),0)</f>
        <v>1</v>
      </c>
      <c r="N1598" s="28">
        <f>IF(OR(L1598=1,M1598=1),IF(B1598+364&lt;=$D$5,(B1598+364-$D$4+1)/365,IF(B1598&gt;$D$4,($D$5-B1598+1)/365,$D$6/365)),0)</f>
        <v>0.18356164383561643</v>
      </c>
      <c r="O1598" s="28">
        <f>'Data &amp; Parameter'!$E$16*'Data &amp; Parameter'!$E$17*('Data &amp; Parameter'!$E$18+'Data &amp; Parameter'!$E$19)*'Data &amp; Parameter'!$E$20*'Data &amp; Parameter'!$E$37*N1598</f>
        <v>0.63818956679213612</v>
      </c>
      <c r="P1598">
        <f>ROUNDUP(IF(D1598&gt;$D$4,0,($D$4-D1598+1)/365),0)</f>
        <v>0</v>
      </c>
      <c r="Q1598">
        <f>ROUNDUP(IF(D1598&gt;$D$5,0,($D$5-D1598+1)/365),0)</f>
        <v>1</v>
      </c>
      <c r="R1598" s="28">
        <f>IF(OR(P1598=1,Q1598=1),IF(D1598+364&lt;=$D$5,(D1598+364-$D$4+1)/365,IF(D1598&gt;$D$4,($D$5-D1598+1)/365,$D$6/365)),0)</f>
        <v>0.18356164383561643</v>
      </c>
      <c r="S1598" s="28">
        <f>'Data &amp; Parameter'!$E$16*'Data &amp; Parameter'!$E$17*('Data &amp; Parameter'!$E$18+'Data &amp; Parameter'!$E$19)*'Data &amp; Parameter'!$E$20*'Data &amp; Parameter'!$E$37*R1598</f>
        <v>0.63818956679213612</v>
      </c>
      <c r="T1598" s="28">
        <f t="shared" si="24"/>
        <v>1.2763791335842722</v>
      </c>
    </row>
    <row r="1599" spans="1:20" ht="15.75" customHeight="1" x14ac:dyDescent="0.35">
      <c r="A1599">
        <v>1592</v>
      </c>
      <c r="B1599" s="76">
        <v>44235</v>
      </c>
      <c r="C1599" s="1" t="s">
        <v>5112</v>
      </c>
      <c r="D1599" s="76">
        <v>44235</v>
      </c>
      <c r="E1599" s="1" t="s">
        <v>5113</v>
      </c>
      <c r="F1599" s="1" t="s">
        <v>5114</v>
      </c>
      <c r="G1599" s="1" t="s">
        <v>123</v>
      </c>
      <c r="H1599" s="1" t="s">
        <v>124</v>
      </c>
      <c r="I1599" s="1" t="s">
        <v>125</v>
      </c>
      <c r="J1599" s="1" t="s">
        <v>1812</v>
      </c>
      <c r="K1599" s="1" t="s">
        <v>1812</v>
      </c>
      <c r="L1599">
        <f>ROUNDUP(IF(B1599&gt;$D$4,0,($D$4-B1599+1)/365),0)</f>
        <v>0</v>
      </c>
      <c r="M1599">
        <f>ROUNDUP(IF(B1599&gt;$D$5,0,($D$5-B1599+1)/365),0)</f>
        <v>1</v>
      </c>
      <c r="N1599" s="28">
        <f>IF(OR(L1599=1,M1599=1),IF(B1599+364&lt;=$D$5,(B1599+364-$D$4+1)/365,IF(B1599&gt;$D$4,($D$5-B1599+1)/365,$D$6/365)),0)</f>
        <v>0.18356164383561643</v>
      </c>
      <c r="O1599" s="28">
        <f>'Data &amp; Parameter'!$E$16*'Data &amp; Parameter'!$E$17*('Data &amp; Parameter'!$E$18+'Data &amp; Parameter'!$E$19)*'Data &amp; Parameter'!$E$20*'Data &amp; Parameter'!$E$37*N1599</f>
        <v>0.63818956679213612</v>
      </c>
      <c r="P1599">
        <f>ROUNDUP(IF(D1599&gt;$D$4,0,($D$4-D1599+1)/365),0)</f>
        <v>0</v>
      </c>
      <c r="Q1599">
        <f>ROUNDUP(IF(D1599&gt;$D$5,0,($D$5-D1599+1)/365),0)</f>
        <v>1</v>
      </c>
      <c r="R1599" s="28">
        <f>IF(OR(P1599=1,Q1599=1),IF(D1599+364&lt;=$D$5,(D1599+364-$D$4+1)/365,IF(D1599&gt;$D$4,($D$5-D1599+1)/365,$D$6/365)),0)</f>
        <v>0.18356164383561643</v>
      </c>
      <c r="S1599" s="28">
        <f>'Data &amp; Parameter'!$E$16*'Data &amp; Parameter'!$E$17*('Data &amp; Parameter'!$E$18+'Data &amp; Parameter'!$E$19)*'Data &amp; Parameter'!$E$20*'Data &amp; Parameter'!$E$37*R1599</f>
        <v>0.63818956679213612</v>
      </c>
      <c r="T1599" s="28">
        <f t="shared" si="24"/>
        <v>1.2763791335842722</v>
      </c>
    </row>
    <row r="1600" spans="1:20" ht="15.75" customHeight="1" x14ac:dyDescent="0.35">
      <c r="A1600">
        <v>1593</v>
      </c>
      <c r="B1600" s="76">
        <v>44235</v>
      </c>
      <c r="C1600" s="1" t="s">
        <v>5115</v>
      </c>
      <c r="D1600" s="76">
        <v>44235</v>
      </c>
      <c r="E1600" s="1" t="s">
        <v>5116</v>
      </c>
      <c r="F1600" s="1" t="s">
        <v>5117</v>
      </c>
      <c r="G1600" s="1" t="s">
        <v>123</v>
      </c>
      <c r="H1600" s="1" t="s">
        <v>124</v>
      </c>
      <c r="I1600" s="1" t="s">
        <v>125</v>
      </c>
      <c r="J1600" s="1" t="s">
        <v>1812</v>
      </c>
      <c r="K1600" s="1" t="s">
        <v>1812</v>
      </c>
      <c r="L1600">
        <f>ROUNDUP(IF(B1600&gt;$D$4,0,($D$4-B1600+1)/365),0)</f>
        <v>0</v>
      </c>
      <c r="M1600">
        <f>ROUNDUP(IF(B1600&gt;$D$5,0,($D$5-B1600+1)/365),0)</f>
        <v>1</v>
      </c>
      <c r="N1600" s="28">
        <f>IF(OR(L1600=1,M1600=1),IF(B1600+364&lt;=$D$5,(B1600+364-$D$4+1)/365,IF(B1600&gt;$D$4,($D$5-B1600+1)/365,$D$6/365)),0)</f>
        <v>0.18356164383561643</v>
      </c>
      <c r="O1600" s="28">
        <f>'Data &amp; Parameter'!$E$16*'Data &amp; Parameter'!$E$17*('Data &amp; Parameter'!$E$18+'Data &amp; Parameter'!$E$19)*'Data &amp; Parameter'!$E$20*'Data &amp; Parameter'!$E$37*N1600</f>
        <v>0.63818956679213612</v>
      </c>
      <c r="P1600">
        <f>ROUNDUP(IF(D1600&gt;$D$4,0,($D$4-D1600+1)/365),0)</f>
        <v>0</v>
      </c>
      <c r="Q1600">
        <f>ROUNDUP(IF(D1600&gt;$D$5,0,($D$5-D1600+1)/365),0)</f>
        <v>1</v>
      </c>
      <c r="R1600" s="28">
        <f>IF(OR(P1600=1,Q1600=1),IF(D1600+364&lt;=$D$5,(D1600+364-$D$4+1)/365,IF(D1600&gt;$D$4,($D$5-D1600+1)/365,$D$6/365)),0)</f>
        <v>0.18356164383561643</v>
      </c>
      <c r="S1600" s="28">
        <f>'Data &amp; Parameter'!$E$16*'Data &amp; Parameter'!$E$17*('Data &amp; Parameter'!$E$18+'Data &amp; Parameter'!$E$19)*'Data &amp; Parameter'!$E$20*'Data &amp; Parameter'!$E$37*R1600</f>
        <v>0.63818956679213612</v>
      </c>
      <c r="T1600" s="28">
        <f t="shared" si="24"/>
        <v>1.2763791335842722</v>
      </c>
    </row>
    <row r="1601" spans="1:20" ht="15.75" customHeight="1" x14ac:dyDescent="0.35">
      <c r="A1601">
        <v>1594</v>
      </c>
      <c r="B1601" s="76">
        <v>44235</v>
      </c>
      <c r="C1601" s="1" t="s">
        <v>5118</v>
      </c>
      <c r="D1601" s="76">
        <v>44235</v>
      </c>
      <c r="E1601" s="1" t="s">
        <v>5119</v>
      </c>
      <c r="F1601" s="1" t="s">
        <v>5120</v>
      </c>
      <c r="G1601" s="1" t="s">
        <v>123</v>
      </c>
      <c r="H1601" s="1" t="s">
        <v>124</v>
      </c>
      <c r="I1601" s="1" t="s">
        <v>125</v>
      </c>
      <c r="J1601" s="1" t="s">
        <v>1812</v>
      </c>
      <c r="K1601" s="1" t="s">
        <v>1812</v>
      </c>
      <c r="L1601">
        <f>ROUNDUP(IF(B1601&gt;$D$4,0,($D$4-B1601+1)/365),0)</f>
        <v>0</v>
      </c>
      <c r="M1601">
        <f>ROUNDUP(IF(B1601&gt;$D$5,0,($D$5-B1601+1)/365),0)</f>
        <v>1</v>
      </c>
      <c r="N1601" s="28">
        <f>IF(OR(L1601=1,M1601=1),IF(B1601+364&lt;=$D$5,(B1601+364-$D$4+1)/365,IF(B1601&gt;$D$4,($D$5-B1601+1)/365,$D$6/365)),0)</f>
        <v>0.18356164383561643</v>
      </c>
      <c r="O1601" s="28">
        <f>'Data &amp; Parameter'!$E$16*'Data &amp; Parameter'!$E$17*('Data &amp; Parameter'!$E$18+'Data &amp; Parameter'!$E$19)*'Data &amp; Parameter'!$E$20*'Data &amp; Parameter'!$E$37*N1601</f>
        <v>0.63818956679213612</v>
      </c>
      <c r="P1601">
        <f>ROUNDUP(IF(D1601&gt;$D$4,0,($D$4-D1601+1)/365),0)</f>
        <v>0</v>
      </c>
      <c r="Q1601">
        <f>ROUNDUP(IF(D1601&gt;$D$5,0,($D$5-D1601+1)/365),0)</f>
        <v>1</v>
      </c>
      <c r="R1601" s="28">
        <f>IF(OR(P1601=1,Q1601=1),IF(D1601+364&lt;=$D$5,(D1601+364-$D$4+1)/365,IF(D1601&gt;$D$4,($D$5-D1601+1)/365,$D$6/365)),0)</f>
        <v>0.18356164383561643</v>
      </c>
      <c r="S1601" s="28">
        <f>'Data &amp; Parameter'!$E$16*'Data &amp; Parameter'!$E$17*('Data &amp; Parameter'!$E$18+'Data &amp; Parameter'!$E$19)*'Data &amp; Parameter'!$E$20*'Data &amp; Parameter'!$E$37*R1601</f>
        <v>0.63818956679213612</v>
      </c>
      <c r="T1601" s="28">
        <f t="shared" si="24"/>
        <v>1.2763791335842722</v>
      </c>
    </row>
    <row r="1602" spans="1:20" ht="15.75" customHeight="1" x14ac:dyDescent="0.35">
      <c r="A1602">
        <v>1595</v>
      </c>
      <c r="B1602" s="76">
        <v>44235</v>
      </c>
      <c r="C1602" s="1" t="s">
        <v>5121</v>
      </c>
      <c r="D1602" s="76">
        <v>44235</v>
      </c>
      <c r="E1602" s="1" t="s">
        <v>5122</v>
      </c>
      <c r="F1602" s="1" t="s">
        <v>5123</v>
      </c>
      <c r="G1602" s="1" t="s">
        <v>123</v>
      </c>
      <c r="H1602" s="1" t="s">
        <v>124</v>
      </c>
      <c r="I1602" s="1" t="s">
        <v>125</v>
      </c>
      <c r="J1602" s="1" t="s">
        <v>1812</v>
      </c>
      <c r="K1602" s="1" t="s">
        <v>1812</v>
      </c>
      <c r="L1602">
        <f>ROUNDUP(IF(B1602&gt;$D$4,0,($D$4-B1602+1)/365),0)</f>
        <v>0</v>
      </c>
      <c r="M1602">
        <f>ROUNDUP(IF(B1602&gt;$D$5,0,($D$5-B1602+1)/365),0)</f>
        <v>1</v>
      </c>
      <c r="N1602" s="28">
        <f>IF(OR(L1602=1,M1602=1),IF(B1602+364&lt;=$D$5,(B1602+364-$D$4+1)/365,IF(B1602&gt;$D$4,($D$5-B1602+1)/365,$D$6/365)),0)</f>
        <v>0.18356164383561643</v>
      </c>
      <c r="O1602" s="28">
        <f>'Data &amp; Parameter'!$E$16*'Data &amp; Parameter'!$E$17*('Data &amp; Parameter'!$E$18+'Data &amp; Parameter'!$E$19)*'Data &amp; Parameter'!$E$20*'Data &amp; Parameter'!$E$37*N1602</f>
        <v>0.63818956679213612</v>
      </c>
      <c r="P1602">
        <f>ROUNDUP(IF(D1602&gt;$D$4,0,($D$4-D1602+1)/365),0)</f>
        <v>0</v>
      </c>
      <c r="Q1602">
        <f>ROUNDUP(IF(D1602&gt;$D$5,0,($D$5-D1602+1)/365),0)</f>
        <v>1</v>
      </c>
      <c r="R1602" s="28">
        <f>IF(OR(P1602=1,Q1602=1),IF(D1602+364&lt;=$D$5,(D1602+364-$D$4+1)/365,IF(D1602&gt;$D$4,($D$5-D1602+1)/365,$D$6/365)),0)</f>
        <v>0.18356164383561643</v>
      </c>
      <c r="S1602" s="28">
        <f>'Data &amp; Parameter'!$E$16*'Data &amp; Parameter'!$E$17*('Data &amp; Parameter'!$E$18+'Data &amp; Parameter'!$E$19)*'Data &amp; Parameter'!$E$20*'Data &amp; Parameter'!$E$37*R1602</f>
        <v>0.63818956679213612</v>
      </c>
      <c r="T1602" s="28">
        <f t="shared" si="24"/>
        <v>1.2763791335842722</v>
      </c>
    </row>
    <row r="1603" spans="1:20" ht="15.75" customHeight="1" x14ac:dyDescent="0.35">
      <c r="A1603">
        <v>1596</v>
      </c>
      <c r="B1603" s="76">
        <v>44235</v>
      </c>
      <c r="C1603" s="1" t="s">
        <v>5124</v>
      </c>
      <c r="D1603" s="76">
        <v>44235</v>
      </c>
      <c r="E1603" s="1" t="s">
        <v>5125</v>
      </c>
      <c r="F1603" s="1" t="s">
        <v>5126</v>
      </c>
      <c r="G1603" s="1" t="s">
        <v>123</v>
      </c>
      <c r="H1603" s="1" t="s">
        <v>124</v>
      </c>
      <c r="I1603" s="1" t="s">
        <v>125</v>
      </c>
      <c r="J1603" s="1" t="s">
        <v>1616</v>
      </c>
      <c r="K1603" s="1" t="s">
        <v>1616</v>
      </c>
      <c r="L1603">
        <f>ROUNDUP(IF(B1603&gt;$D$4,0,($D$4-B1603+1)/365),0)</f>
        <v>0</v>
      </c>
      <c r="M1603">
        <f>ROUNDUP(IF(B1603&gt;$D$5,0,($D$5-B1603+1)/365),0)</f>
        <v>1</v>
      </c>
      <c r="N1603" s="28">
        <f>IF(OR(L1603=1,M1603=1),IF(B1603+364&lt;=$D$5,(B1603+364-$D$4+1)/365,IF(B1603&gt;$D$4,($D$5-B1603+1)/365,$D$6/365)),0)</f>
        <v>0.18356164383561643</v>
      </c>
      <c r="O1603" s="28">
        <f>'Data &amp; Parameter'!$E$16*'Data &amp; Parameter'!$E$17*('Data &amp; Parameter'!$E$18+'Data &amp; Parameter'!$E$19)*'Data &amp; Parameter'!$E$20*'Data &amp; Parameter'!$E$37*N1603</f>
        <v>0.63818956679213612</v>
      </c>
      <c r="P1603">
        <f>ROUNDUP(IF(D1603&gt;$D$4,0,($D$4-D1603+1)/365),0)</f>
        <v>0</v>
      </c>
      <c r="Q1603">
        <f>ROUNDUP(IF(D1603&gt;$D$5,0,($D$5-D1603+1)/365),0)</f>
        <v>1</v>
      </c>
      <c r="R1603" s="28">
        <f>IF(OR(P1603=1,Q1603=1),IF(D1603+364&lt;=$D$5,(D1603+364-$D$4+1)/365,IF(D1603&gt;$D$4,($D$5-D1603+1)/365,$D$6/365)),0)</f>
        <v>0.18356164383561643</v>
      </c>
      <c r="S1603" s="28">
        <f>'Data &amp; Parameter'!$E$16*'Data &amp; Parameter'!$E$17*('Data &amp; Parameter'!$E$18+'Data &amp; Parameter'!$E$19)*'Data &amp; Parameter'!$E$20*'Data &amp; Parameter'!$E$37*R1603</f>
        <v>0.63818956679213612</v>
      </c>
      <c r="T1603" s="28">
        <f t="shared" si="24"/>
        <v>1.2763791335842722</v>
      </c>
    </row>
    <row r="1604" spans="1:20" ht="15.75" customHeight="1" x14ac:dyDescent="0.35">
      <c r="A1604">
        <v>1597</v>
      </c>
      <c r="B1604" s="76">
        <v>44235</v>
      </c>
      <c r="C1604" s="1" t="s">
        <v>5127</v>
      </c>
      <c r="D1604" s="76">
        <v>44235</v>
      </c>
      <c r="E1604" s="1" t="s">
        <v>5128</v>
      </c>
      <c r="F1604" s="1" t="s">
        <v>5129</v>
      </c>
      <c r="G1604" s="1" t="s">
        <v>123</v>
      </c>
      <c r="H1604" s="1" t="s">
        <v>124</v>
      </c>
      <c r="I1604" s="1" t="s">
        <v>125</v>
      </c>
      <c r="J1604" s="1" t="s">
        <v>1616</v>
      </c>
      <c r="K1604" s="1" t="s">
        <v>1616</v>
      </c>
      <c r="L1604">
        <f>ROUNDUP(IF(B1604&gt;$D$4,0,($D$4-B1604+1)/365),0)</f>
        <v>0</v>
      </c>
      <c r="M1604">
        <f>ROUNDUP(IF(B1604&gt;$D$5,0,($D$5-B1604+1)/365),0)</f>
        <v>1</v>
      </c>
      <c r="N1604" s="28">
        <f>IF(OR(L1604=1,M1604=1),IF(B1604+364&lt;=$D$5,(B1604+364-$D$4+1)/365,IF(B1604&gt;$D$4,($D$5-B1604+1)/365,$D$6/365)),0)</f>
        <v>0.18356164383561643</v>
      </c>
      <c r="O1604" s="28">
        <f>'Data &amp; Parameter'!$E$16*'Data &amp; Parameter'!$E$17*('Data &amp; Parameter'!$E$18+'Data &amp; Parameter'!$E$19)*'Data &amp; Parameter'!$E$20*'Data &amp; Parameter'!$E$37*N1604</f>
        <v>0.63818956679213612</v>
      </c>
      <c r="P1604">
        <f>ROUNDUP(IF(D1604&gt;$D$4,0,($D$4-D1604+1)/365),0)</f>
        <v>0</v>
      </c>
      <c r="Q1604">
        <f>ROUNDUP(IF(D1604&gt;$D$5,0,($D$5-D1604+1)/365),0)</f>
        <v>1</v>
      </c>
      <c r="R1604" s="28">
        <f>IF(OR(P1604=1,Q1604=1),IF(D1604+364&lt;=$D$5,(D1604+364-$D$4+1)/365,IF(D1604&gt;$D$4,($D$5-D1604+1)/365,$D$6/365)),0)</f>
        <v>0.18356164383561643</v>
      </c>
      <c r="S1604" s="28">
        <f>'Data &amp; Parameter'!$E$16*'Data &amp; Parameter'!$E$17*('Data &amp; Parameter'!$E$18+'Data &amp; Parameter'!$E$19)*'Data &amp; Parameter'!$E$20*'Data &amp; Parameter'!$E$37*R1604</f>
        <v>0.63818956679213612</v>
      </c>
      <c r="T1604" s="28">
        <f t="shared" si="24"/>
        <v>1.2763791335842722</v>
      </c>
    </row>
    <row r="1605" spans="1:20" ht="15.75" customHeight="1" x14ac:dyDescent="0.35">
      <c r="A1605">
        <v>1598</v>
      </c>
      <c r="B1605" s="76">
        <v>44235</v>
      </c>
      <c r="C1605" s="1" t="s">
        <v>5130</v>
      </c>
      <c r="D1605" s="76">
        <v>44235</v>
      </c>
      <c r="E1605" s="1" t="s">
        <v>5131</v>
      </c>
      <c r="F1605" s="1" t="s">
        <v>5132</v>
      </c>
      <c r="G1605" s="1" t="s">
        <v>123</v>
      </c>
      <c r="H1605" s="1" t="s">
        <v>124</v>
      </c>
      <c r="I1605" s="1" t="s">
        <v>125</v>
      </c>
      <c r="J1605" s="1" t="s">
        <v>126</v>
      </c>
      <c r="K1605" s="1" t="s">
        <v>366</v>
      </c>
      <c r="L1605">
        <f>ROUNDUP(IF(B1605&gt;$D$4,0,($D$4-B1605+1)/365),0)</f>
        <v>0</v>
      </c>
      <c r="M1605">
        <f>ROUNDUP(IF(B1605&gt;$D$5,0,($D$5-B1605+1)/365),0)</f>
        <v>1</v>
      </c>
      <c r="N1605" s="28">
        <f>IF(OR(L1605=1,M1605=1),IF(B1605+364&lt;=$D$5,(B1605+364-$D$4+1)/365,IF(B1605&gt;$D$4,($D$5-B1605+1)/365,$D$6/365)),0)</f>
        <v>0.18356164383561643</v>
      </c>
      <c r="O1605" s="28">
        <f>'Data &amp; Parameter'!$E$16*'Data &amp; Parameter'!$E$17*('Data &amp; Parameter'!$E$18+'Data &amp; Parameter'!$E$19)*'Data &amp; Parameter'!$E$20*'Data &amp; Parameter'!$E$37*N1605</f>
        <v>0.63818956679213612</v>
      </c>
      <c r="P1605">
        <f>ROUNDUP(IF(D1605&gt;$D$4,0,($D$4-D1605+1)/365),0)</f>
        <v>0</v>
      </c>
      <c r="Q1605">
        <f>ROUNDUP(IF(D1605&gt;$D$5,0,($D$5-D1605+1)/365),0)</f>
        <v>1</v>
      </c>
      <c r="R1605" s="28">
        <f>IF(OR(P1605=1,Q1605=1),IF(D1605+364&lt;=$D$5,(D1605+364-$D$4+1)/365,IF(D1605&gt;$D$4,($D$5-D1605+1)/365,$D$6/365)),0)</f>
        <v>0.18356164383561643</v>
      </c>
      <c r="S1605" s="28">
        <f>'Data &amp; Parameter'!$E$16*'Data &amp; Parameter'!$E$17*('Data &amp; Parameter'!$E$18+'Data &amp; Parameter'!$E$19)*'Data &amp; Parameter'!$E$20*'Data &amp; Parameter'!$E$37*R1605</f>
        <v>0.63818956679213612</v>
      </c>
      <c r="T1605" s="28">
        <f t="shared" si="24"/>
        <v>1.2763791335842722</v>
      </c>
    </row>
    <row r="1606" spans="1:20" ht="15.75" customHeight="1" x14ac:dyDescent="0.35">
      <c r="A1606">
        <v>1599</v>
      </c>
      <c r="B1606" s="76">
        <v>44235</v>
      </c>
      <c r="C1606" s="1" t="s">
        <v>5133</v>
      </c>
      <c r="D1606" s="76">
        <v>44235</v>
      </c>
      <c r="E1606" s="1" t="s">
        <v>5134</v>
      </c>
      <c r="F1606" s="1" t="s">
        <v>5135</v>
      </c>
      <c r="G1606" s="1" t="s">
        <v>123</v>
      </c>
      <c r="H1606" s="1" t="s">
        <v>124</v>
      </c>
      <c r="I1606" s="1" t="s">
        <v>125</v>
      </c>
      <c r="J1606" s="1" t="s">
        <v>126</v>
      </c>
      <c r="K1606" s="1" t="s">
        <v>1123</v>
      </c>
      <c r="L1606">
        <f>ROUNDUP(IF(B1606&gt;$D$4,0,($D$4-B1606+1)/365),0)</f>
        <v>0</v>
      </c>
      <c r="M1606">
        <f>ROUNDUP(IF(B1606&gt;$D$5,0,($D$5-B1606+1)/365),0)</f>
        <v>1</v>
      </c>
      <c r="N1606" s="28">
        <f>IF(OR(L1606=1,M1606=1),IF(B1606+364&lt;=$D$5,(B1606+364-$D$4+1)/365,IF(B1606&gt;$D$4,($D$5-B1606+1)/365,$D$6/365)),0)</f>
        <v>0.18356164383561643</v>
      </c>
      <c r="O1606" s="28">
        <f>'Data &amp; Parameter'!$E$16*'Data &amp; Parameter'!$E$17*('Data &amp; Parameter'!$E$18+'Data &amp; Parameter'!$E$19)*'Data &amp; Parameter'!$E$20*'Data &amp; Parameter'!$E$37*N1606</f>
        <v>0.63818956679213612</v>
      </c>
      <c r="P1606">
        <f>ROUNDUP(IF(D1606&gt;$D$4,0,($D$4-D1606+1)/365),0)</f>
        <v>0</v>
      </c>
      <c r="Q1606">
        <f>ROUNDUP(IF(D1606&gt;$D$5,0,($D$5-D1606+1)/365),0)</f>
        <v>1</v>
      </c>
      <c r="R1606" s="28">
        <f>IF(OR(P1606=1,Q1606=1),IF(D1606+364&lt;=$D$5,(D1606+364-$D$4+1)/365,IF(D1606&gt;$D$4,($D$5-D1606+1)/365,$D$6/365)),0)</f>
        <v>0.18356164383561643</v>
      </c>
      <c r="S1606" s="28">
        <f>'Data &amp; Parameter'!$E$16*'Data &amp; Parameter'!$E$17*('Data &amp; Parameter'!$E$18+'Data &amp; Parameter'!$E$19)*'Data &amp; Parameter'!$E$20*'Data &amp; Parameter'!$E$37*R1606</f>
        <v>0.63818956679213612</v>
      </c>
      <c r="T1606" s="28">
        <f t="shared" si="24"/>
        <v>1.2763791335842722</v>
      </c>
    </row>
    <row r="1607" spans="1:20" ht="15.75" customHeight="1" x14ac:dyDescent="0.35">
      <c r="A1607">
        <v>1600</v>
      </c>
      <c r="B1607" s="76">
        <v>44235</v>
      </c>
      <c r="C1607" s="1" t="s">
        <v>5136</v>
      </c>
      <c r="D1607" s="76">
        <v>44235</v>
      </c>
      <c r="E1607" s="1" t="s">
        <v>5137</v>
      </c>
      <c r="F1607" s="1" t="s">
        <v>5138</v>
      </c>
      <c r="G1607" s="1" t="s">
        <v>123</v>
      </c>
      <c r="H1607" s="1" t="s">
        <v>124</v>
      </c>
      <c r="I1607" s="1" t="s">
        <v>125</v>
      </c>
      <c r="J1607" s="1" t="s">
        <v>126</v>
      </c>
      <c r="K1607" s="1" t="s">
        <v>1123</v>
      </c>
      <c r="L1607">
        <f>ROUNDUP(IF(B1607&gt;$D$4,0,($D$4-B1607+1)/365),0)</f>
        <v>0</v>
      </c>
      <c r="M1607">
        <f>ROUNDUP(IF(B1607&gt;$D$5,0,($D$5-B1607+1)/365),0)</f>
        <v>1</v>
      </c>
      <c r="N1607" s="28">
        <f>IF(OR(L1607=1,M1607=1),IF(B1607+364&lt;=$D$5,(B1607+364-$D$4+1)/365,IF(B1607&gt;$D$4,($D$5-B1607+1)/365,$D$6/365)),0)</f>
        <v>0.18356164383561643</v>
      </c>
      <c r="O1607" s="28">
        <f>'Data &amp; Parameter'!$E$16*'Data &amp; Parameter'!$E$17*('Data &amp; Parameter'!$E$18+'Data &amp; Parameter'!$E$19)*'Data &amp; Parameter'!$E$20*'Data &amp; Parameter'!$E$37*N1607</f>
        <v>0.63818956679213612</v>
      </c>
      <c r="P1607">
        <f>ROUNDUP(IF(D1607&gt;$D$4,0,($D$4-D1607+1)/365),0)</f>
        <v>0</v>
      </c>
      <c r="Q1607">
        <f>ROUNDUP(IF(D1607&gt;$D$5,0,($D$5-D1607+1)/365),0)</f>
        <v>1</v>
      </c>
      <c r="R1607" s="28">
        <f>IF(OR(P1607=1,Q1607=1),IF(D1607+364&lt;=$D$5,(D1607+364-$D$4+1)/365,IF(D1607&gt;$D$4,($D$5-D1607+1)/365,$D$6/365)),0)</f>
        <v>0.18356164383561643</v>
      </c>
      <c r="S1607" s="28">
        <f>'Data &amp; Parameter'!$E$16*'Data &amp; Parameter'!$E$17*('Data &amp; Parameter'!$E$18+'Data &amp; Parameter'!$E$19)*'Data &amp; Parameter'!$E$20*'Data &amp; Parameter'!$E$37*R1607</f>
        <v>0.63818956679213612</v>
      </c>
      <c r="T1607" s="28">
        <f t="shared" si="24"/>
        <v>1.2763791335842722</v>
      </c>
    </row>
    <row r="1608" spans="1:20" ht="15.75" customHeight="1" x14ac:dyDescent="0.35">
      <c r="A1608">
        <v>1601</v>
      </c>
      <c r="B1608" s="76">
        <v>44235</v>
      </c>
      <c r="C1608" s="1" t="s">
        <v>5139</v>
      </c>
      <c r="D1608" s="76">
        <v>44235</v>
      </c>
      <c r="E1608" s="1" t="s">
        <v>5140</v>
      </c>
      <c r="F1608" s="1" t="s">
        <v>5141</v>
      </c>
      <c r="G1608" s="1" t="s">
        <v>123</v>
      </c>
      <c r="H1608" s="1" t="s">
        <v>124</v>
      </c>
      <c r="I1608" s="1" t="s">
        <v>125</v>
      </c>
      <c r="J1608" s="1" t="s">
        <v>126</v>
      </c>
      <c r="K1608" s="1" t="s">
        <v>1123</v>
      </c>
      <c r="L1608">
        <f>ROUNDUP(IF(B1608&gt;$D$4,0,($D$4-B1608+1)/365),0)</f>
        <v>0</v>
      </c>
      <c r="M1608">
        <f>ROUNDUP(IF(B1608&gt;$D$5,0,($D$5-B1608+1)/365),0)</f>
        <v>1</v>
      </c>
      <c r="N1608" s="28">
        <f>IF(OR(L1608=1,M1608=1),IF(B1608+364&lt;=$D$5,(B1608+364-$D$4+1)/365,IF(B1608&gt;$D$4,($D$5-B1608+1)/365,$D$6/365)),0)</f>
        <v>0.18356164383561643</v>
      </c>
      <c r="O1608" s="28">
        <f>'Data &amp; Parameter'!$E$16*'Data &amp; Parameter'!$E$17*('Data &amp; Parameter'!$E$18+'Data &amp; Parameter'!$E$19)*'Data &amp; Parameter'!$E$20*'Data &amp; Parameter'!$E$37*N1608</f>
        <v>0.63818956679213612</v>
      </c>
      <c r="P1608">
        <f>ROUNDUP(IF(D1608&gt;$D$4,0,($D$4-D1608+1)/365),0)</f>
        <v>0</v>
      </c>
      <c r="Q1608">
        <f>ROUNDUP(IF(D1608&gt;$D$5,0,($D$5-D1608+1)/365),0)</f>
        <v>1</v>
      </c>
      <c r="R1608" s="28">
        <f>IF(OR(P1608=1,Q1608=1),IF(D1608+364&lt;=$D$5,(D1608+364-$D$4+1)/365,IF(D1608&gt;$D$4,($D$5-D1608+1)/365,$D$6/365)),0)</f>
        <v>0.18356164383561643</v>
      </c>
      <c r="S1608" s="28">
        <f>'Data &amp; Parameter'!$E$16*'Data &amp; Parameter'!$E$17*('Data &amp; Parameter'!$E$18+'Data &amp; Parameter'!$E$19)*'Data &amp; Parameter'!$E$20*'Data &amp; Parameter'!$E$37*R1608</f>
        <v>0.63818956679213612</v>
      </c>
      <c r="T1608" s="28">
        <f t="shared" si="24"/>
        <v>1.2763791335842722</v>
      </c>
    </row>
    <row r="1609" spans="1:20" ht="15.75" customHeight="1" x14ac:dyDescent="0.35">
      <c r="A1609">
        <v>1602</v>
      </c>
      <c r="B1609" s="76">
        <v>44235</v>
      </c>
      <c r="C1609" s="1" t="s">
        <v>5142</v>
      </c>
      <c r="D1609" s="76">
        <v>44235</v>
      </c>
      <c r="E1609" s="1" t="s">
        <v>5143</v>
      </c>
      <c r="F1609" s="1" t="s">
        <v>5144</v>
      </c>
      <c r="G1609" s="1" t="s">
        <v>123</v>
      </c>
      <c r="H1609" s="1" t="s">
        <v>124</v>
      </c>
      <c r="I1609" s="1" t="s">
        <v>125</v>
      </c>
      <c r="J1609" s="1" t="s">
        <v>126</v>
      </c>
      <c r="K1609" s="1" t="s">
        <v>1123</v>
      </c>
      <c r="L1609">
        <f>ROUNDUP(IF(B1609&gt;$D$4,0,($D$4-B1609+1)/365),0)</f>
        <v>0</v>
      </c>
      <c r="M1609">
        <f>ROUNDUP(IF(B1609&gt;$D$5,0,($D$5-B1609+1)/365),0)</f>
        <v>1</v>
      </c>
      <c r="N1609" s="28">
        <f>IF(OR(L1609=1,M1609=1),IF(B1609+364&lt;=$D$5,(B1609+364-$D$4+1)/365,IF(B1609&gt;$D$4,($D$5-B1609+1)/365,$D$6/365)),0)</f>
        <v>0.18356164383561643</v>
      </c>
      <c r="O1609" s="28">
        <f>'Data &amp; Parameter'!$E$16*'Data &amp; Parameter'!$E$17*('Data &amp; Parameter'!$E$18+'Data &amp; Parameter'!$E$19)*'Data &amp; Parameter'!$E$20*'Data &amp; Parameter'!$E$37*N1609</f>
        <v>0.63818956679213612</v>
      </c>
      <c r="P1609">
        <f>ROUNDUP(IF(D1609&gt;$D$4,0,($D$4-D1609+1)/365),0)</f>
        <v>0</v>
      </c>
      <c r="Q1609">
        <f>ROUNDUP(IF(D1609&gt;$D$5,0,($D$5-D1609+1)/365),0)</f>
        <v>1</v>
      </c>
      <c r="R1609" s="28">
        <f>IF(OR(P1609=1,Q1609=1),IF(D1609+364&lt;=$D$5,(D1609+364-$D$4+1)/365,IF(D1609&gt;$D$4,($D$5-D1609+1)/365,$D$6/365)),0)</f>
        <v>0.18356164383561643</v>
      </c>
      <c r="S1609" s="28">
        <f>'Data &amp; Parameter'!$E$16*'Data &amp; Parameter'!$E$17*('Data &amp; Parameter'!$E$18+'Data &amp; Parameter'!$E$19)*'Data &amp; Parameter'!$E$20*'Data &amp; Parameter'!$E$37*R1609</f>
        <v>0.63818956679213612</v>
      </c>
      <c r="T1609" s="28">
        <f t="shared" ref="T1609:T1672" si="25">O1609+S1609</f>
        <v>1.2763791335842722</v>
      </c>
    </row>
    <row r="1610" spans="1:20" ht="15.75" customHeight="1" x14ac:dyDescent="0.35">
      <c r="A1610">
        <v>1603</v>
      </c>
      <c r="B1610" s="76">
        <v>44235</v>
      </c>
      <c r="C1610" s="1" t="s">
        <v>5145</v>
      </c>
      <c r="D1610" s="76">
        <v>44235</v>
      </c>
      <c r="E1610" s="1" t="s">
        <v>5146</v>
      </c>
      <c r="F1610" s="1" t="s">
        <v>5147</v>
      </c>
      <c r="G1610" s="1" t="s">
        <v>123</v>
      </c>
      <c r="H1610" s="1" t="s">
        <v>124</v>
      </c>
      <c r="I1610" s="1" t="s">
        <v>125</v>
      </c>
      <c r="J1610" s="1" t="s">
        <v>126</v>
      </c>
      <c r="K1610" s="1" t="s">
        <v>1123</v>
      </c>
      <c r="L1610">
        <f>ROUNDUP(IF(B1610&gt;$D$4,0,($D$4-B1610+1)/365),0)</f>
        <v>0</v>
      </c>
      <c r="M1610">
        <f>ROUNDUP(IF(B1610&gt;$D$5,0,($D$5-B1610+1)/365),0)</f>
        <v>1</v>
      </c>
      <c r="N1610" s="28">
        <f>IF(OR(L1610=1,M1610=1),IF(B1610+364&lt;=$D$5,(B1610+364-$D$4+1)/365,IF(B1610&gt;$D$4,($D$5-B1610+1)/365,$D$6/365)),0)</f>
        <v>0.18356164383561643</v>
      </c>
      <c r="O1610" s="28">
        <f>'Data &amp; Parameter'!$E$16*'Data &amp; Parameter'!$E$17*('Data &amp; Parameter'!$E$18+'Data &amp; Parameter'!$E$19)*'Data &amp; Parameter'!$E$20*'Data &amp; Parameter'!$E$37*N1610</f>
        <v>0.63818956679213612</v>
      </c>
      <c r="P1610">
        <f>ROUNDUP(IF(D1610&gt;$D$4,0,($D$4-D1610+1)/365),0)</f>
        <v>0</v>
      </c>
      <c r="Q1610">
        <f>ROUNDUP(IF(D1610&gt;$D$5,0,($D$5-D1610+1)/365),0)</f>
        <v>1</v>
      </c>
      <c r="R1610" s="28">
        <f>IF(OR(P1610=1,Q1610=1),IF(D1610+364&lt;=$D$5,(D1610+364-$D$4+1)/365,IF(D1610&gt;$D$4,($D$5-D1610+1)/365,$D$6/365)),0)</f>
        <v>0.18356164383561643</v>
      </c>
      <c r="S1610" s="28">
        <f>'Data &amp; Parameter'!$E$16*'Data &amp; Parameter'!$E$17*('Data &amp; Parameter'!$E$18+'Data &amp; Parameter'!$E$19)*'Data &amp; Parameter'!$E$20*'Data &amp; Parameter'!$E$37*R1610</f>
        <v>0.63818956679213612</v>
      </c>
      <c r="T1610" s="28">
        <f t="shared" si="25"/>
        <v>1.2763791335842722</v>
      </c>
    </row>
    <row r="1611" spans="1:20" ht="15.75" customHeight="1" x14ac:dyDescent="0.35">
      <c r="A1611">
        <v>1604</v>
      </c>
      <c r="B1611" s="76">
        <v>44235</v>
      </c>
      <c r="C1611" s="1" t="s">
        <v>5148</v>
      </c>
      <c r="D1611" s="76">
        <v>44235</v>
      </c>
      <c r="E1611" s="1" t="s">
        <v>5149</v>
      </c>
      <c r="F1611" s="1" t="s">
        <v>5150</v>
      </c>
      <c r="G1611" s="1" t="s">
        <v>123</v>
      </c>
      <c r="H1611" s="1" t="s">
        <v>124</v>
      </c>
      <c r="I1611" s="1" t="s">
        <v>125</v>
      </c>
      <c r="J1611" s="1" t="s">
        <v>126</v>
      </c>
      <c r="K1611" s="1" t="s">
        <v>1123</v>
      </c>
      <c r="L1611">
        <f>ROUNDUP(IF(B1611&gt;$D$4,0,($D$4-B1611+1)/365),0)</f>
        <v>0</v>
      </c>
      <c r="M1611">
        <f>ROUNDUP(IF(B1611&gt;$D$5,0,($D$5-B1611+1)/365),0)</f>
        <v>1</v>
      </c>
      <c r="N1611" s="28">
        <f>IF(OR(L1611=1,M1611=1),IF(B1611+364&lt;=$D$5,(B1611+364-$D$4+1)/365,IF(B1611&gt;$D$4,($D$5-B1611+1)/365,$D$6/365)),0)</f>
        <v>0.18356164383561643</v>
      </c>
      <c r="O1611" s="28">
        <f>'Data &amp; Parameter'!$E$16*'Data &amp; Parameter'!$E$17*('Data &amp; Parameter'!$E$18+'Data &amp; Parameter'!$E$19)*'Data &amp; Parameter'!$E$20*'Data &amp; Parameter'!$E$37*N1611</f>
        <v>0.63818956679213612</v>
      </c>
      <c r="P1611">
        <f>ROUNDUP(IF(D1611&gt;$D$4,0,($D$4-D1611+1)/365),0)</f>
        <v>0</v>
      </c>
      <c r="Q1611">
        <f>ROUNDUP(IF(D1611&gt;$D$5,0,($D$5-D1611+1)/365),0)</f>
        <v>1</v>
      </c>
      <c r="R1611" s="28">
        <f>IF(OR(P1611=1,Q1611=1),IF(D1611+364&lt;=$D$5,(D1611+364-$D$4+1)/365,IF(D1611&gt;$D$4,($D$5-D1611+1)/365,$D$6/365)),0)</f>
        <v>0.18356164383561643</v>
      </c>
      <c r="S1611" s="28">
        <f>'Data &amp; Parameter'!$E$16*'Data &amp; Parameter'!$E$17*('Data &amp; Parameter'!$E$18+'Data &amp; Parameter'!$E$19)*'Data &amp; Parameter'!$E$20*'Data &amp; Parameter'!$E$37*R1611</f>
        <v>0.63818956679213612</v>
      </c>
      <c r="T1611" s="28">
        <f t="shared" si="25"/>
        <v>1.2763791335842722</v>
      </c>
    </row>
    <row r="1612" spans="1:20" ht="15.75" customHeight="1" x14ac:dyDescent="0.35">
      <c r="A1612">
        <v>1605</v>
      </c>
      <c r="B1612" s="76">
        <v>44235</v>
      </c>
      <c r="C1612" s="1" t="s">
        <v>5151</v>
      </c>
      <c r="D1612" s="76">
        <v>44235</v>
      </c>
      <c r="E1612" s="1" t="s">
        <v>5152</v>
      </c>
      <c r="F1612" s="1" t="s">
        <v>5153</v>
      </c>
      <c r="G1612" s="1" t="s">
        <v>123</v>
      </c>
      <c r="H1612" s="1" t="s">
        <v>124</v>
      </c>
      <c r="I1612" s="1" t="s">
        <v>125</v>
      </c>
      <c r="J1612" s="1" t="s">
        <v>126</v>
      </c>
      <c r="K1612" s="1" t="s">
        <v>1123</v>
      </c>
      <c r="L1612">
        <f>ROUNDUP(IF(B1612&gt;$D$4,0,($D$4-B1612+1)/365),0)</f>
        <v>0</v>
      </c>
      <c r="M1612">
        <f>ROUNDUP(IF(B1612&gt;$D$5,0,($D$5-B1612+1)/365),0)</f>
        <v>1</v>
      </c>
      <c r="N1612" s="28">
        <f>IF(OR(L1612=1,M1612=1),IF(B1612+364&lt;=$D$5,(B1612+364-$D$4+1)/365,IF(B1612&gt;$D$4,($D$5-B1612+1)/365,$D$6/365)),0)</f>
        <v>0.18356164383561643</v>
      </c>
      <c r="O1612" s="28">
        <f>'Data &amp; Parameter'!$E$16*'Data &amp; Parameter'!$E$17*('Data &amp; Parameter'!$E$18+'Data &amp; Parameter'!$E$19)*'Data &amp; Parameter'!$E$20*'Data &amp; Parameter'!$E$37*N1612</f>
        <v>0.63818956679213612</v>
      </c>
      <c r="P1612">
        <f>ROUNDUP(IF(D1612&gt;$D$4,0,($D$4-D1612+1)/365),0)</f>
        <v>0</v>
      </c>
      <c r="Q1612">
        <f>ROUNDUP(IF(D1612&gt;$D$5,0,($D$5-D1612+1)/365),0)</f>
        <v>1</v>
      </c>
      <c r="R1612" s="28">
        <f>IF(OR(P1612=1,Q1612=1),IF(D1612+364&lt;=$D$5,(D1612+364-$D$4+1)/365,IF(D1612&gt;$D$4,($D$5-D1612+1)/365,$D$6/365)),0)</f>
        <v>0.18356164383561643</v>
      </c>
      <c r="S1612" s="28">
        <f>'Data &amp; Parameter'!$E$16*'Data &amp; Parameter'!$E$17*('Data &amp; Parameter'!$E$18+'Data &amp; Parameter'!$E$19)*'Data &amp; Parameter'!$E$20*'Data &amp; Parameter'!$E$37*R1612</f>
        <v>0.63818956679213612</v>
      </c>
      <c r="T1612" s="28">
        <f t="shared" si="25"/>
        <v>1.2763791335842722</v>
      </c>
    </row>
    <row r="1613" spans="1:20" ht="15.75" customHeight="1" x14ac:dyDescent="0.35">
      <c r="A1613">
        <v>1606</v>
      </c>
      <c r="B1613" s="76">
        <v>44235</v>
      </c>
      <c r="C1613" s="1" t="s">
        <v>5154</v>
      </c>
      <c r="D1613" s="76">
        <v>44235</v>
      </c>
      <c r="E1613" s="1" t="s">
        <v>5155</v>
      </c>
      <c r="F1613" s="1" t="s">
        <v>5156</v>
      </c>
      <c r="G1613" s="1" t="s">
        <v>123</v>
      </c>
      <c r="H1613" s="1" t="s">
        <v>124</v>
      </c>
      <c r="I1613" s="1" t="s">
        <v>125</v>
      </c>
      <c r="J1613" s="1" t="s">
        <v>126</v>
      </c>
      <c r="K1613" s="1" t="s">
        <v>1123</v>
      </c>
      <c r="L1613">
        <f>ROUNDUP(IF(B1613&gt;$D$4,0,($D$4-B1613+1)/365),0)</f>
        <v>0</v>
      </c>
      <c r="M1613">
        <f>ROUNDUP(IF(B1613&gt;$D$5,0,($D$5-B1613+1)/365),0)</f>
        <v>1</v>
      </c>
      <c r="N1613" s="28">
        <f>IF(OR(L1613=1,M1613=1),IF(B1613+364&lt;=$D$5,(B1613+364-$D$4+1)/365,IF(B1613&gt;$D$4,($D$5-B1613+1)/365,$D$6/365)),0)</f>
        <v>0.18356164383561643</v>
      </c>
      <c r="O1613" s="28">
        <f>'Data &amp; Parameter'!$E$16*'Data &amp; Parameter'!$E$17*('Data &amp; Parameter'!$E$18+'Data &amp; Parameter'!$E$19)*'Data &amp; Parameter'!$E$20*'Data &amp; Parameter'!$E$37*N1613</f>
        <v>0.63818956679213612</v>
      </c>
      <c r="P1613">
        <f>ROUNDUP(IF(D1613&gt;$D$4,0,($D$4-D1613+1)/365),0)</f>
        <v>0</v>
      </c>
      <c r="Q1613">
        <f>ROUNDUP(IF(D1613&gt;$D$5,0,($D$5-D1613+1)/365),0)</f>
        <v>1</v>
      </c>
      <c r="R1613" s="28">
        <f>IF(OR(P1613=1,Q1613=1),IF(D1613+364&lt;=$D$5,(D1613+364-$D$4+1)/365,IF(D1613&gt;$D$4,($D$5-D1613+1)/365,$D$6/365)),0)</f>
        <v>0.18356164383561643</v>
      </c>
      <c r="S1613" s="28">
        <f>'Data &amp; Parameter'!$E$16*'Data &amp; Parameter'!$E$17*('Data &amp; Parameter'!$E$18+'Data &amp; Parameter'!$E$19)*'Data &amp; Parameter'!$E$20*'Data &amp; Parameter'!$E$37*R1613</f>
        <v>0.63818956679213612</v>
      </c>
      <c r="T1613" s="28">
        <f t="shared" si="25"/>
        <v>1.2763791335842722</v>
      </c>
    </row>
    <row r="1614" spans="1:20" ht="15.75" customHeight="1" x14ac:dyDescent="0.35">
      <c r="A1614">
        <v>1607</v>
      </c>
      <c r="B1614" s="76">
        <v>44235</v>
      </c>
      <c r="C1614" s="1" t="s">
        <v>5157</v>
      </c>
      <c r="D1614" s="76">
        <v>44235</v>
      </c>
      <c r="E1614" s="1" t="s">
        <v>5158</v>
      </c>
      <c r="F1614" s="1" t="s">
        <v>5159</v>
      </c>
      <c r="G1614" s="1" t="s">
        <v>123</v>
      </c>
      <c r="H1614" s="1" t="s">
        <v>124</v>
      </c>
      <c r="I1614" s="1" t="s">
        <v>125</v>
      </c>
      <c r="J1614" s="1" t="s">
        <v>126</v>
      </c>
      <c r="K1614" s="1" t="s">
        <v>5160</v>
      </c>
      <c r="L1614">
        <f>ROUNDUP(IF(B1614&gt;$D$4,0,($D$4-B1614+1)/365),0)</f>
        <v>0</v>
      </c>
      <c r="M1614">
        <f>ROUNDUP(IF(B1614&gt;$D$5,0,($D$5-B1614+1)/365),0)</f>
        <v>1</v>
      </c>
      <c r="N1614" s="28">
        <f>IF(OR(L1614=1,M1614=1),IF(B1614+364&lt;=$D$5,(B1614+364-$D$4+1)/365,IF(B1614&gt;$D$4,($D$5-B1614+1)/365,$D$6/365)),0)</f>
        <v>0.18356164383561643</v>
      </c>
      <c r="O1614" s="28">
        <f>'Data &amp; Parameter'!$E$16*'Data &amp; Parameter'!$E$17*('Data &amp; Parameter'!$E$18+'Data &amp; Parameter'!$E$19)*'Data &amp; Parameter'!$E$20*'Data &amp; Parameter'!$E$37*N1614</f>
        <v>0.63818956679213612</v>
      </c>
      <c r="P1614">
        <f>ROUNDUP(IF(D1614&gt;$D$4,0,($D$4-D1614+1)/365),0)</f>
        <v>0</v>
      </c>
      <c r="Q1614">
        <f>ROUNDUP(IF(D1614&gt;$D$5,0,($D$5-D1614+1)/365),0)</f>
        <v>1</v>
      </c>
      <c r="R1614" s="28">
        <f>IF(OR(P1614=1,Q1614=1),IF(D1614+364&lt;=$D$5,(D1614+364-$D$4+1)/365,IF(D1614&gt;$D$4,($D$5-D1614+1)/365,$D$6/365)),0)</f>
        <v>0.18356164383561643</v>
      </c>
      <c r="S1614" s="28">
        <f>'Data &amp; Parameter'!$E$16*'Data &amp; Parameter'!$E$17*('Data &amp; Parameter'!$E$18+'Data &amp; Parameter'!$E$19)*'Data &amp; Parameter'!$E$20*'Data &amp; Parameter'!$E$37*R1614</f>
        <v>0.63818956679213612</v>
      </c>
      <c r="T1614" s="28">
        <f t="shared" si="25"/>
        <v>1.2763791335842722</v>
      </c>
    </row>
    <row r="1615" spans="1:20" ht="15.75" customHeight="1" x14ac:dyDescent="0.35">
      <c r="A1615">
        <v>1608</v>
      </c>
      <c r="B1615" s="76">
        <v>44235</v>
      </c>
      <c r="C1615" s="1" t="s">
        <v>5161</v>
      </c>
      <c r="D1615" s="76">
        <v>44235</v>
      </c>
      <c r="E1615" s="1" t="s">
        <v>5162</v>
      </c>
      <c r="F1615" s="1" t="s">
        <v>5163</v>
      </c>
      <c r="G1615" s="1" t="s">
        <v>123</v>
      </c>
      <c r="H1615" s="1" t="s">
        <v>124</v>
      </c>
      <c r="I1615" s="1" t="s">
        <v>125</v>
      </c>
      <c r="J1615" s="1" t="s">
        <v>126</v>
      </c>
      <c r="K1615" s="1" t="s">
        <v>366</v>
      </c>
      <c r="L1615">
        <f>ROUNDUP(IF(B1615&gt;$D$4,0,($D$4-B1615+1)/365),0)</f>
        <v>0</v>
      </c>
      <c r="M1615">
        <f>ROUNDUP(IF(B1615&gt;$D$5,0,($D$5-B1615+1)/365),0)</f>
        <v>1</v>
      </c>
      <c r="N1615" s="28">
        <f>IF(OR(L1615=1,M1615=1),IF(B1615+364&lt;=$D$5,(B1615+364-$D$4+1)/365,IF(B1615&gt;$D$4,($D$5-B1615+1)/365,$D$6/365)),0)</f>
        <v>0.18356164383561643</v>
      </c>
      <c r="O1615" s="28">
        <f>'Data &amp; Parameter'!$E$16*'Data &amp; Parameter'!$E$17*('Data &amp; Parameter'!$E$18+'Data &amp; Parameter'!$E$19)*'Data &amp; Parameter'!$E$20*'Data &amp; Parameter'!$E$37*N1615</f>
        <v>0.63818956679213612</v>
      </c>
      <c r="P1615">
        <f>ROUNDUP(IF(D1615&gt;$D$4,0,($D$4-D1615+1)/365),0)</f>
        <v>0</v>
      </c>
      <c r="Q1615">
        <f>ROUNDUP(IF(D1615&gt;$D$5,0,($D$5-D1615+1)/365),0)</f>
        <v>1</v>
      </c>
      <c r="R1615" s="28">
        <f>IF(OR(P1615=1,Q1615=1),IF(D1615+364&lt;=$D$5,(D1615+364-$D$4+1)/365,IF(D1615&gt;$D$4,($D$5-D1615+1)/365,$D$6/365)),0)</f>
        <v>0.18356164383561643</v>
      </c>
      <c r="S1615" s="28">
        <f>'Data &amp; Parameter'!$E$16*'Data &amp; Parameter'!$E$17*('Data &amp; Parameter'!$E$18+'Data &amp; Parameter'!$E$19)*'Data &amp; Parameter'!$E$20*'Data &amp; Parameter'!$E$37*R1615</f>
        <v>0.63818956679213612</v>
      </c>
      <c r="T1615" s="28">
        <f t="shared" si="25"/>
        <v>1.2763791335842722</v>
      </c>
    </row>
    <row r="1616" spans="1:20" ht="15.75" customHeight="1" x14ac:dyDescent="0.35">
      <c r="A1616">
        <v>1609</v>
      </c>
      <c r="B1616" s="76">
        <v>44235</v>
      </c>
      <c r="C1616" s="1" t="s">
        <v>5164</v>
      </c>
      <c r="D1616" s="76">
        <v>44235</v>
      </c>
      <c r="E1616" s="1" t="s">
        <v>5165</v>
      </c>
      <c r="F1616" s="1" t="s">
        <v>5166</v>
      </c>
      <c r="G1616" s="1" t="s">
        <v>123</v>
      </c>
      <c r="H1616" s="1" t="s">
        <v>124</v>
      </c>
      <c r="I1616" s="1" t="s">
        <v>125</v>
      </c>
      <c r="J1616" s="1" t="s">
        <v>5167</v>
      </c>
      <c r="K1616" s="1" t="s">
        <v>126</v>
      </c>
      <c r="L1616">
        <f>ROUNDUP(IF(B1616&gt;$D$4,0,($D$4-B1616+1)/365),0)</f>
        <v>0</v>
      </c>
      <c r="M1616">
        <f>ROUNDUP(IF(B1616&gt;$D$5,0,($D$5-B1616+1)/365),0)</f>
        <v>1</v>
      </c>
      <c r="N1616" s="28">
        <f>IF(OR(L1616=1,M1616=1),IF(B1616+364&lt;=$D$5,(B1616+364-$D$4+1)/365,IF(B1616&gt;$D$4,($D$5-B1616+1)/365,$D$6/365)),0)</f>
        <v>0.18356164383561643</v>
      </c>
      <c r="O1616" s="28">
        <f>'Data &amp; Parameter'!$E$16*'Data &amp; Parameter'!$E$17*('Data &amp; Parameter'!$E$18+'Data &amp; Parameter'!$E$19)*'Data &amp; Parameter'!$E$20*'Data &amp; Parameter'!$E$37*N1616</f>
        <v>0.63818956679213612</v>
      </c>
      <c r="P1616">
        <f>ROUNDUP(IF(D1616&gt;$D$4,0,($D$4-D1616+1)/365),0)</f>
        <v>0</v>
      </c>
      <c r="Q1616">
        <f>ROUNDUP(IF(D1616&gt;$D$5,0,($D$5-D1616+1)/365),0)</f>
        <v>1</v>
      </c>
      <c r="R1616" s="28">
        <f>IF(OR(P1616=1,Q1616=1),IF(D1616+364&lt;=$D$5,(D1616+364-$D$4+1)/365,IF(D1616&gt;$D$4,($D$5-D1616+1)/365,$D$6/365)),0)</f>
        <v>0.18356164383561643</v>
      </c>
      <c r="S1616" s="28">
        <f>'Data &amp; Parameter'!$E$16*'Data &amp; Parameter'!$E$17*('Data &amp; Parameter'!$E$18+'Data &amp; Parameter'!$E$19)*'Data &amp; Parameter'!$E$20*'Data &amp; Parameter'!$E$37*R1616</f>
        <v>0.63818956679213612</v>
      </c>
      <c r="T1616" s="28">
        <f t="shared" si="25"/>
        <v>1.2763791335842722</v>
      </c>
    </row>
    <row r="1617" spans="1:20" ht="15.75" customHeight="1" x14ac:dyDescent="0.35">
      <c r="A1617">
        <v>1610</v>
      </c>
      <c r="B1617" s="76">
        <v>44235</v>
      </c>
      <c r="C1617" s="1" t="s">
        <v>5168</v>
      </c>
      <c r="D1617" s="76">
        <v>44235</v>
      </c>
      <c r="E1617" s="1" t="s">
        <v>5169</v>
      </c>
      <c r="F1617" s="1" t="s">
        <v>5170</v>
      </c>
      <c r="G1617" s="1" t="s">
        <v>123</v>
      </c>
      <c r="H1617" s="1" t="s">
        <v>124</v>
      </c>
      <c r="I1617" s="1" t="s">
        <v>125</v>
      </c>
      <c r="J1617" s="1" t="s">
        <v>126</v>
      </c>
      <c r="K1617" s="1" t="s">
        <v>126</v>
      </c>
      <c r="L1617">
        <f>ROUNDUP(IF(B1617&gt;$D$4,0,($D$4-B1617+1)/365),0)</f>
        <v>0</v>
      </c>
      <c r="M1617">
        <f>ROUNDUP(IF(B1617&gt;$D$5,0,($D$5-B1617+1)/365),0)</f>
        <v>1</v>
      </c>
      <c r="N1617" s="28">
        <f>IF(OR(L1617=1,M1617=1),IF(B1617+364&lt;=$D$5,(B1617+364-$D$4+1)/365,IF(B1617&gt;$D$4,($D$5-B1617+1)/365,$D$6/365)),0)</f>
        <v>0.18356164383561643</v>
      </c>
      <c r="O1617" s="28">
        <f>'Data &amp; Parameter'!$E$16*'Data &amp; Parameter'!$E$17*('Data &amp; Parameter'!$E$18+'Data &amp; Parameter'!$E$19)*'Data &amp; Parameter'!$E$20*'Data &amp; Parameter'!$E$37*N1617</f>
        <v>0.63818956679213612</v>
      </c>
      <c r="P1617">
        <f>ROUNDUP(IF(D1617&gt;$D$4,0,($D$4-D1617+1)/365),0)</f>
        <v>0</v>
      </c>
      <c r="Q1617">
        <f>ROUNDUP(IF(D1617&gt;$D$5,0,($D$5-D1617+1)/365),0)</f>
        <v>1</v>
      </c>
      <c r="R1617" s="28">
        <f>IF(OR(P1617=1,Q1617=1),IF(D1617+364&lt;=$D$5,(D1617+364-$D$4+1)/365,IF(D1617&gt;$D$4,($D$5-D1617+1)/365,$D$6/365)),0)</f>
        <v>0.18356164383561643</v>
      </c>
      <c r="S1617" s="28">
        <f>'Data &amp; Parameter'!$E$16*'Data &amp; Parameter'!$E$17*('Data &amp; Parameter'!$E$18+'Data &amp; Parameter'!$E$19)*'Data &amp; Parameter'!$E$20*'Data &amp; Parameter'!$E$37*R1617</f>
        <v>0.63818956679213612</v>
      </c>
      <c r="T1617" s="28">
        <f t="shared" si="25"/>
        <v>1.2763791335842722</v>
      </c>
    </row>
    <row r="1618" spans="1:20" ht="15.75" customHeight="1" x14ac:dyDescent="0.35">
      <c r="A1618">
        <v>1611</v>
      </c>
      <c r="B1618" s="76">
        <v>44235.332048611112</v>
      </c>
      <c r="C1618" s="1" t="s">
        <v>5171</v>
      </c>
      <c r="D1618" s="76">
        <v>44235.332511574074</v>
      </c>
      <c r="E1618" s="1" t="s">
        <v>5172</v>
      </c>
      <c r="F1618" s="1" t="s">
        <v>5173</v>
      </c>
      <c r="G1618" s="1" t="s">
        <v>123</v>
      </c>
      <c r="H1618" s="1" t="s">
        <v>124</v>
      </c>
      <c r="I1618" s="1" t="s">
        <v>125</v>
      </c>
      <c r="J1618" s="1" t="s">
        <v>5174</v>
      </c>
      <c r="K1618" s="1" t="s">
        <v>5174</v>
      </c>
      <c r="L1618">
        <f>ROUNDUP(IF(B1618&gt;$D$4,0,($D$4-B1618+1)/365),0)</f>
        <v>0</v>
      </c>
      <c r="M1618">
        <f>ROUNDUP(IF(B1618&gt;$D$5,0,($D$5-B1618+1)/365),0)</f>
        <v>1</v>
      </c>
      <c r="N1618" s="28">
        <f>IF(OR(L1618=1,M1618=1),IF(B1618+364&lt;=$D$5,(B1618+364-$D$4+1)/365,IF(B1618&gt;$D$4,($D$5-B1618+1)/365,$D$6/365)),0)</f>
        <v>0.18265192161339305</v>
      </c>
      <c r="O1618" s="28">
        <f>'Data &amp; Parameter'!$E$16*'Data &amp; Parameter'!$E$17*('Data &amp; Parameter'!$E$18+'Data &amp; Parameter'!$E$19)*'Data &amp; Parameter'!$E$20*'Data &amp; Parameter'!$E$37*N1618</f>
        <v>0.63502673157901368</v>
      </c>
      <c r="P1618">
        <f>ROUNDUP(IF(D1618&gt;$D$4,0,($D$4-D1618+1)/365),0)</f>
        <v>0</v>
      </c>
      <c r="Q1618">
        <f>ROUNDUP(IF(D1618&gt;$D$5,0,($D$5-D1618+1)/365),0)</f>
        <v>1</v>
      </c>
      <c r="R1618" s="28">
        <f>IF(OR(P1618=1,Q1618=1),IF(D1618+364&lt;=$D$5,(D1618+364-$D$4+1)/365,IF(D1618&gt;$D$4,($D$5-D1618+1)/365,$D$6/365)),0)</f>
        <v>0.18265065322171622</v>
      </c>
      <c r="S1618" s="28">
        <f>'Data &amp; Parameter'!$E$16*'Data &amp; Parameter'!$E$17*('Data &amp; Parameter'!$E$18+'Data &amp; Parameter'!$E$19)*'Data &amp; Parameter'!$E$20*'Data &amp; Parameter'!$E$37*R1618</f>
        <v>0.63502232175614526</v>
      </c>
      <c r="T1618" s="28">
        <f t="shared" si="25"/>
        <v>1.2700490533351589</v>
      </c>
    </row>
    <row r="1619" spans="1:20" ht="15.75" customHeight="1" x14ac:dyDescent="0.35">
      <c r="A1619">
        <v>1612</v>
      </c>
      <c r="B1619" s="76">
        <v>44235.347291666665</v>
      </c>
      <c r="C1619" s="1" t="s">
        <v>5175</v>
      </c>
      <c r="D1619" s="76">
        <v>44235.349375000005</v>
      </c>
      <c r="E1619" s="1" t="s">
        <v>5176</v>
      </c>
      <c r="F1619" s="1" t="s">
        <v>5177</v>
      </c>
      <c r="G1619" s="1" t="s">
        <v>123</v>
      </c>
      <c r="H1619" s="1" t="s">
        <v>124</v>
      </c>
      <c r="I1619" s="1" t="s">
        <v>125</v>
      </c>
      <c r="J1619" s="1" t="s">
        <v>5174</v>
      </c>
      <c r="K1619" s="1" t="s">
        <v>5174</v>
      </c>
      <c r="L1619">
        <f>ROUNDUP(IF(B1619&gt;$D$4,0,($D$4-B1619+1)/365),0)</f>
        <v>0</v>
      </c>
      <c r="M1619">
        <f>ROUNDUP(IF(B1619&gt;$D$5,0,($D$5-B1619+1)/365),0)</f>
        <v>1</v>
      </c>
      <c r="N1619" s="28">
        <f>IF(OR(L1619=1,M1619=1),IF(B1619+364&lt;=$D$5,(B1619+364-$D$4+1)/365,IF(B1619&gt;$D$4,($D$5-B1619+1)/365,$D$6/365)),0)</f>
        <v>0.18261015981735584</v>
      </c>
      <c r="O1619" s="28">
        <f>'Data &amp; Parameter'!$E$16*'Data &amp; Parameter'!$E$17*('Data &amp; Parameter'!$E$18+'Data &amp; Parameter'!$E$19)*'Data &amp; Parameter'!$E$20*'Data &amp; Parameter'!$E$37*N1619</f>
        <v>0.63488153816079984</v>
      </c>
      <c r="P1619">
        <f>ROUNDUP(IF(D1619&gt;$D$4,0,($D$4-D1619+1)/365),0)</f>
        <v>0</v>
      </c>
      <c r="Q1619">
        <f>ROUNDUP(IF(D1619&gt;$D$5,0,($D$5-D1619+1)/365),0)</f>
        <v>1</v>
      </c>
      <c r="R1619" s="28">
        <f>IF(OR(P1619=1,Q1619=1),IF(D1619+364&lt;=$D$5,(D1619+364-$D$4+1)/365,IF(D1619&gt;$D$4,($D$5-D1619+1)/365,$D$6/365)),0)</f>
        <v>0.18260445205478018</v>
      </c>
      <c r="S1619" s="28">
        <f>'Data &amp; Parameter'!$E$16*'Data &amp; Parameter'!$E$17*('Data &amp; Parameter'!$E$18+'Data &amp; Parameter'!$E$19)*'Data &amp; Parameter'!$E$20*'Data &amp; Parameter'!$E$37*R1619</f>
        <v>0.63486169395778769</v>
      </c>
      <c r="T1619" s="28">
        <f t="shared" si="25"/>
        <v>1.2697432321185875</v>
      </c>
    </row>
    <row r="1620" spans="1:20" ht="15.75" customHeight="1" x14ac:dyDescent="0.35">
      <c r="A1620">
        <v>1613</v>
      </c>
      <c r="B1620" s="76">
        <v>44235.353043981479</v>
      </c>
      <c r="C1620" s="1" t="s">
        <v>5178</v>
      </c>
      <c r="D1620" s="76">
        <v>44235.353819444441</v>
      </c>
      <c r="E1620" s="1" t="s">
        <v>5179</v>
      </c>
      <c r="F1620" s="1" t="s">
        <v>5180</v>
      </c>
      <c r="G1620" s="1" t="s">
        <v>123</v>
      </c>
      <c r="H1620" s="1" t="s">
        <v>124</v>
      </c>
      <c r="I1620" s="1" t="s">
        <v>125</v>
      </c>
      <c r="J1620" s="1" t="s">
        <v>5174</v>
      </c>
      <c r="K1620" s="1" t="s">
        <v>5174</v>
      </c>
      <c r="L1620">
        <f>ROUNDUP(IF(B1620&gt;$D$4,0,($D$4-B1620+1)/365),0)</f>
        <v>0</v>
      </c>
      <c r="M1620">
        <f>ROUNDUP(IF(B1620&gt;$D$5,0,($D$5-B1620+1)/365),0)</f>
        <v>1</v>
      </c>
      <c r="N1620" s="28">
        <f>IF(OR(L1620=1,M1620=1),IF(B1620+364&lt;=$D$5,(B1620+364-$D$4+1)/365,IF(B1620&gt;$D$4,($D$5-B1620+1)/365,$D$6/365)),0)</f>
        <v>0.1825944000507437</v>
      </c>
      <c r="O1620" s="28">
        <f>'Data &amp; Parameter'!$E$16*'Data &amp; Parameter'!$E$17*('Data &amp; Parameter'!$E$18+'Data &amp; Parameter'!$E$19)*'Data &amp; Parameter'!$E$20*'Data &amp; Parameter'!$E$37*N1620</f>
        <v>0.63482674611156342</v>
      </c>
      <c r="P1620">
        <f>ROUNDUP(IF(D1620&gt;$D$4,0,($D$4-D1620+1)/365),0)</f>
        <v>0</v>
      </c>
      <c r="Q1620">
        <f>ROUNDUP(IF(D1620&gt;$D$5,0,($D$5-D1620+1)/365),0)</f>
        <v>1</v>
      </c>
      <c r="R1620" s="28">
        <f>IF(OR(P1620=1,Q1620=1),IF(D1620+364&lt;=$D$5,(D1620+364-$D$4+1)/365,IF(D1620&gt;$D$4,($D$5-D1620+1)/365,$D$6/365)),0)</f>
        <v>0.18259227549468249</v>
      </c>
      <c r="S1620" s="28">
        <f>'Data &amp; Parameter'!$E$16*'Data &amp; Parameter'!$E$17*('Data &amp; Parameter'!$E$18+'Data &amp; Parameter'!$E$19)*'Data &amp; Parameter'!$E$20*'Data &amp; Parameter'!$E$37*R1620</f>
        <v>0.63481935965824998</v>
      </c>
      <c r="T1620" s="28">
        <f t="shared" si="25"/>
        <v>1.2696461057698134</v>
      </c>
    </row>
    <row r="1621" spans="1:20" ht="15.75" customHeight="1" x14ac:dyDescent="0.35">
      <c r="A1621">
        <v>1614</v>
      </c>
      <c r="B1621" s="76">
        <v>44235.353981481487</v>
      </c>
      <c r="C1621" s="1" t="s">
        <v>5181</v>
      </c>
      <c r="D1621" s="76">
        <v>44235.35732638889</v>
      </c>
      <c r="E1621" s="1" t="s">
        <v>5182</v>
      </c>
      <c r="F1621" s="1" t="s">
        <v>5183</v>
      </c>
      <c r="G1621" s="1" t="s">
        <v>123</v>
      </c>
      <c r="H1621" s="1" t="s">
        <v>124</v>
      </c>
      <c r="I1621" s="1" t="s">
        <v>125</v>
      </c>
      <c r="J1621" s="1" t="s">
        <v>5174</v>
      </c>
      <c r="K1621" s="1" t="s">
        <v>5174</v>
      </c>
      <c r="L1621">
        <f>ROUNDUP(IF(B1621&gt;$D$4,0,($D$4-B1621+1)/365),0)</f>
        <v>0</v>
      </c>
      <c r="M1621">
        <f>ROUNDUP(IF(B1621&gt;$D$5,0,($D$5-B1621+1)/365),0)</f>
        <v>1</v>
      </c>
      <c r="N1621" s="28">
        <f>IF(OR(L1621=1,M1621=1),IF(B1621+364&lt;=$D$5,(B1621+364-$D$4+1)/365,IF(B1621&gt;$D$4,($D$5-B1621+1)/365,$D$6/365)),0)</f>
        <v>0.18259183155757069</v>
      </c>
      <c r="O1621" s="28">
        <f>'Data &amp; Parameter'!$E$16*'Data &amp; Parameter'!$E$17*('Data &amp; Parameter'!$E$18+'Data &amp; Parameter'!$E$19)*'Data &amp; Parameter'!$E$20*'Data &amp; Parameter'!$E$37*N1621</f>
        <v>0.63481781622015943</v>
      </c>
      <c r="P1621">
        <f>ROUNDUP(IF(D1621&gt;$D$4,0,($D$4-D1621+1)/365),0)</f>
        <v>0</v>
      </c>
      <c r="Q1621">
        <f>ROUNDUP(IF(D1621&gt;$D$5,0,($D$5-D1621+1)/365),0)</f>
        <v>1</v>
      </c>
      <c r="R1621" s="28">
        <f>IF(OR(P1621=1,Q1621=1),IF(D1621+364&lt;=$D$5,(D1621+364-$D$4+1)/365,IF(D1621&gt;$D$4,($D$5-D1621+1)/365,$D$6/365)),0)</f>
        <v>0.18258266742769805</v>
      </c>
      <c r="S1621" s="28">
        <f>'Data &amp; Parameter'!$E$16*'Data &amp; Parameter'!$E$17*('Data &amp; Parameter'!$E$18+'Data &amp; Parameter'!$E$19)*'Data &amp; Parameter'!$E$20*'Data &amp; Parameter'!$E$37*R1621</f>
        <v>0.63478595524990855</v>
      </c>
      <c r="T1621" s="28">
        <f t="shared" si="25"/>
        <v>1.2696037714700679</v>
      </c>
    </row>
    <row r="1622" spans="1:20" ht="15.75" customHeight="1" x14ac:dyDescent="0.35">
      <c r="A1622">
        <v>1615</v>
      </c>
      <c r="B1622" s="76">
        <v>44235.355960648143</v>
      </c>
      <c r="C1622" s="1" t="s">
        <v>5184</v>
      </c>
      <c r="D1622" s="76">
        <v>44235.356759259259</v>
      </c>
      <c r="E1622" s="1" t="s">
        <v>5185</v>
      </c>
      <c r="F1622" s="1" t="s">
        <v>5186</v>
      </c>
      <c r="G1622" s="1" t="s">
        <v>123</v>
      </c>
      <c r="H1622" s="1" t="s">
        <v>124</v>
      </c>
      <c r="I1622" s="1" t="s">
        <v>125</v>
      </c>
      <c r="J1622" s="1" t="s">
        <v>5174</v>
      </c>
      <c r="K1622" s="1" t="s">
        <v>5174</v>
      </c>
      <c r="L1622">
        <f>ROUNDUP(IF(B1622&gt;$D$4,0,($D$4-B1622+1)/365),0)</f>
        <v>0</v>
      </c>
      <c r="M1622">
        <f>ROUNDUP(IF(B1622&gt;$D$5,0,($D$5-B1622+1)/365),0)</f>
        <v>1</v>
      </c>
      <c r="N1622" s="28">
        <f>IF(OR(L1622=1,M1622=1),IF(B1622+364&lt;=$D$5,(B1622+364-$D$4+1)/365,IF(B1622&gt;$D$4,($D$5-B1622+1)/365,$D$6/365)),0)</f>
        <v>0.18258640918316965</v>
      </c>
      <c r="O1622" s="28">
        <f>'Data &amp; Parameter'!$E$16*'Data &amp; Parameter'!$E$17*('Data &amp; Parameter'!$E$18+'Data &amp; Parameter'!$E$19)*'Data &amp; Parameter'!$E$20*'Data &amp; Parameter'!$E$37*N1622</f>
        <v>0.6347989642274573</v>
      </c>
      <c r="P1622">
        <f>ROUNDUP(IF(D1622&gt;$D$4,0,($D$4-D1622+1)/365),0)</f>
        <v>0</v>
      </c>
      <c r="Q1622">
        <f>ROUNDUP(IF(D1622&gt;$D$5,0,($D$5-D1622+1)/365),0)</f>
        <v>1</v>
      </c>
      <c r="R1622" s="28">
        <f>IF(OR(P1622=1,Q1622=1),IF(D1622+364&lt;=$D$5,(D1622+364-$D$4+1)/365,IF(D1622&gt;$D$4,($D$5-D1622+1)/365,$D$6/365)),0)</f>
        <v>0.18258422120750964</v>
      </c>
      <c r="S1622" s="28">
        <f>'Data &amp; Parameter'!$E$16*'Data &amp; Parameter'!$E$17*('Data &amp; Parameter'!$E$18+'Data &amp; Parameter'!$E$19)*'Data &amp; Parameter'!$E$20*'Data &amp; Parameter'!$E$37*R1622</f>
        <v>0.63479135728294844</v>
      </c>
      <c r="T1622" s="28">
        <f t="shared" si="25"/>
        <v>1.2695903215104059</v>
      </c>
    </row>
    <row r="1623" spans="1:20" ht="15.75" customHeight="1" x14ac:dyDescent="0.35">
      <c r="A1623">
        <v>1616</v>
      </c>
      <c r="B1623" s="76">
        <v>44235.361180555556</v>
      </c>
      <c r="C1623" s="1" t="s">
        <v>5187</v>
      </c>
      <c r="D1623" s="76">
        <v>44235.362326388888</v>
      </c>
      <c r="E1623" s="1" t="s">
        <v>5188</v>
      </c>
      <c r="F1623" s="1" t="s">
        <v>5189</v>
      </c>
      <c r="G1623" s="1" t="s">
        <v>123</v>
      </c>
      <c r="H1623" s="1" t="s">
        <v>124</v>
      </c>
      <c r="I1623" s="1" t="s">
        <v>125</v>
      </c>
      <c r="J1623" s="1" t="s">
        <v>5174</v>
      </c>
      <c r="K1623" s="1" t="s">
        <v>5174</v>
      </c>
      <c r="L1623">
        <f>ROUNDUP(IF(B1623&gt;$D$4,0,($D$4-B1623+1)/365),0)</f>
        <v>0</v>
      </c>
      <c r="M1623">
        <f>ROUNDUP(IF(B1623&gt;$D$5,0,($D$5-B1623+1)/365),0)</f>
        <v>1</v>
      </c>
      <c r="N1623" s="28">
        <f>IF(OR(L1623=1,M1623=1),IF(B1623+364&lt;=$D$5,(B1623+364-$D$4+1)/365,IF(B1623&gt;$D$4,($D$5-B1623+1)/365,$D$6/365)),0)</f>
        <v>0.18257210806697091</v>
      </c>
      <c r="O1623" s="28">
        <f>'Data &amp; Parameter'!$E$16*'Data &amp; Parameter'!$E$17*('Data &amp; Parameter'!$E$18+'Data &amp; Parameter'!$E$19)*'Data &amp; Parameter'!$E$20*'Data &amp; Parameter'!$E$37*N1623</f>
        <v>0.63474924347446771</v>
      </c>
      <c r="P1623">
        <f>ROUNDUP(IF(D1623&gt;$D$4,0,($D$4-D1623+1)/365),0)</f>
        <v>0</v>
      </c>
      <c r="Q1623">
        <f>ROUNDUP(IF(D1623&gt;$D$5,0,($D$5-D1623+1)/365),0)</f>
        <v>1</v>
      </c>
      <c r="R1623" s="28">
        <f>IF(OR(P1623=1,Q1623=1),IF(D1623+364&lt;=$D$5,(D1623+364-$D$4+1)/365,IF(D1623&gt;$D$4,($D$5-D1623+1)/365,$D$6/365)),0)</f>
        <v>0.18256896879756823</v>
      </c>
      <c r="S1623" s="28">
        <f>'Data &amp; Parameter'!$E$16*'Data &amp; Parameter'!$E$17*('Data &amp; Parameter'!$E$18+'Data &amp; Parameter'!$E$19)*'Data &amp; Parameter'!$E$20*'Data &amp; Parameter'!$E$37*R1623</f>
        <v>0.63473832916285944</v>
      </c>
      <c r="T1623" s="28">
        <f t="shared" si="25"/>
        <v>1.2694875726373271</v>
      </c>
    </row>
    <row r="1624" spans="1:20" ht="15.75" customHeight="1" x14ac:dyDescent="0.35">
      <c r="A1624">
        <v>1617</v>
      </c>
      <c r="B1624" s="76">
        <v>44235.361250000002</v>
      </c>
      <c r="C1624" s="1" t="s">
        <v>5190</v>
      </c>
      <c r="D1624" s="76">
        <v>44235.362199074079</v>
      </c>
      <c r="E1624" s="1" t="s">
        <v>5191</v>
      </c>
      <c r="F1624" s="1" t="s">
        <v>5192</v>
      </c>
      <c r="G1624" s="1" t="s">
        <v>123</v>
      </c>
      <c r="H1624" s="1" t="s">
        <v>124</v>
      </c>
      <c r="I1624" s="1" t="s">
        <v>125</v>
      </c>
      <c r="J1624" s="1" t="s">
        <v>5174</v>
      </c>
      <c r="K1624" s="1" t="s">
        <v>5174</v>
      </c>
      <c r="L1624">
        <f>ROUNDUP(IF(B1624&gt;$D$4,0,($D$4-B1624+1)/365),0)</f>
        <v>0</v>
      </c>
      <c r="M1624">
        <f>ROUNDUP(IF(B1624&gt;$D$5,0,($D$5-B1624+1)/365),0)</f>
        <v>1</v>
      </c>
      <c r="N1624" s="28">
        <f>IF(OR(L1624=1,M1624=1),IF(B1624+364&lt;=$D$5,(B1624+364-$D$4+1)/365,IF(B1624&gt;$D$4,($D$5-B1624+1)/365,$D$6/365)),0)</f>
        <v>0.18257191780821438</v>
      </c>
      <c r="O1624" s="28">
        <f>'Data &amp; Parameter'!$E$16*'Data &amp; Parameter'!$E$17*('Data &amp; Parameter'!$E$18+'Data &amp; Parameter'!$E$19)*'Data &amp; Parameter'!$E$20*'Data &amp; Parameter'!$E$37*N1624</f>
        <v>0.63474858200102002</v>
      </c>
      <c r="P1624">
        <f>ROUNDUP(IF(D1624&gt;$D$4,0,($D$4-D1624+1)/365),0)</f>
        <v>0</v>
      </c>
      <c r="Q1624">
        <f>ROUNDUP(IF(D1624&gt;$D$5,0,($D$5-D1624+1)/365),0)</f>
        <v>1</v>
      </c>
      <c r="R1624" s="28">
        <f>IF(OR(P1624=1,Q1624=1),IF(D1624+364&lt;=$D$5,(D1624+364-$D$4+1)/365,IF(D1624&gt;$D$4,($D$5-D1624+1)/365,$D$6/365)),0)</f>
        <v>0.18256931760526193</v>
      </c>
      <c r="S1624" s="28">
        <f>'Data &amp; Parameter'!$E$16*'Data &amp; Parameter'!$E$17*('Data &amp; Parameter'!$E$18+'Data &amp; Parameter'!$E$19)*'Data &amp; Parameter'!$E$20*'Data &amp; Parameter'!$E$37*R1624</f>
        <v>0.63473954186408765</v>
      </c>
      <c r="T1624" s="28">
        <f t="shared" si="25"/>
        <v>1.2694881238651077</v>
      </c>
    </row>
    <row r="1625" spans="1:20" ht="15.75" customHeight="1" x14ac:dyDescent="0.35">
      <c r="A1625">
        <v>1618</v>
      </c>
      <c r="B1625" s="76">
        <v>44235.365300925929</v>
      </c>
      <c r="C1625" s="1" t="s">
        <v>5193</v>
      </c>
      <c r="D1625" s="76">
        <v>44235.366736111115</v>
      </c>
      <c r="E1625" s="1" t="s">
        <v>5194</v>
      </c>
      <c r="F1625" s="1" t="s">
        <v>5195</v>
      </c>
      <c r="G1625" s="1" t="s">
        <v>123</v>
      </c>
      <c r="H1625" s="1" t="s">
        <v>124</v>
      </c>
      <c r="I1625" s="1" t="s">
        <v>125</v>
      </c>
      <c r="J1625" s="1" t="s">
        <v>5174</v>
      </c>
      <c r="K1625" s="1" t="s">
        <v>5174</v>
      </c>
      <c r="L1625">
        <f>ROUNDUP(IF(B1625&gt;$D$4,0,($D$4-B1625+1)/365),0)</f>
        <v>0</v>
      </c>
      <c r="M1625">
        <f>ROUNDUP(IF(B1625&gt;$D$5,0,($D$5-B1625+1)/365),0)</f>
        <v>1</v>
      </c>
      <c r="N1625" s="28">
        <f>IF(OR(L1625=1,M1625=1),IF(B1625+364&lt;=$D$5,(B1625+364-$D$4+1)/365,IF(B1625&gt;$D$4,($D$5-B1625+1)/365,$D$6/365)),0)</f>
        <v>0.18256081938101712</v>
      </c>
      <c r="O1625" s="28">
        <f>'Data &amp; Parameter'!$E$16*'Data &amp; Parameter'!$E$17*('Data &amp; Parameter'!$E$18+'Data &amp; Parameter'!$E$19)*'Data &amp; Parameter'!$E$20*'Data &amp; Parameter'!$E$37*N1625</f>
        <v>0.63470999605083411</v>
      </c>
      <c r="P1625">
        <f>ROUNDUP(IF(D1625&gt;$D$4,0,($D$4-D1625+1)/365),0)</f>
        <v>0</v>
      </c>
      <c r="Q1625">
        <f>ROUNDUP(IF(D1625&gt;$D$5,0,($D$5-D1625+1)/365),0)</f>
        <v>1</v>
      </c>
      <c r="R1625" s="28">
        <f>IF(OR(P1625=1,Q1625=1),IF(D1625+364&lt;=$D$5,(D1625+364-$D$4+1)/365,IF(D1625&gt;$D$4,($D$5-D1625+1)/365,$D$6/365)),0)</f>
        <v>0.18255688736680895</v>
      </c>
      <c r="S1625" s="28">
        <f>'Data &amp; Parameter'!$E$16*'Data &amp; Parameter'!$E$17*('Data &amp; Parameter'!$E$18+'Data &amp; Parameter'!$E$19)*'Data &amp; Parameter'!$E$20*'Data &amp; Parameter'!$E$37*R1625</f>
        <v>0.63469632559990707</v>
      </c>
      <c r="T1625" s="28">
        <f t="shared" si="25"/>
        <v>1.2694063216507412</v>
      </c>
    </row>
    <row r="1626" spans="1:20" ht="15.75" customHeight="1" x14ac:dyDescent="0.35">
      <c r="A1626">
        <v>1619</v>
      </c>
      <c r="B1626" s="76">
        <v>44235.365370370375</v>
      </c>
      <c r="C1626" s="1" t="s">
        <v>5196</v>
      </c>
      <c r="D1626" s="76">
        <v>44235.366608796292</v>
      </c>
      <c r="E1626" s="1" t="s">
        <v>5197</v>
      </c>
      <c r="F1626" s="1" t="s">
        <v>5198</v>
      </c>
      <c r="G1626" s="1" t="s">
        <v>123</v>
      </c>
      <c r="H1626" s="1" t="s">
        <v>124</v>
      </c>
      <c r="I1626" s="1" t="s">
        <v>125</v>
      </c>
      <c r="J1626" s="1" t="s">
        <v>5174</v>
      </c>
      <c r="K1626" s="1" t="s">
        <v>5174</v>
      </c>
      <c r="L1626">
        <f>ROUNDUP(IF(B1626&gt;$D$4,0,($D$4-B1626+1)/365),0)</f>
        <v>0</v>
      </c>
      <c r="M1626">
        <f>ROUNDUP(IF(B1626&gt;$D$5,0,($D$5-B1626+1)/365),0)</f>
        <v>1</v>
      </c>
      <c r="N1626" s="28">
        <f>IF(OR(L1626=1,M1626=1),IF(B1626+364&lt;=$D$5,(B1626+364-$D$4+1)/365,IF(B1626&gt;$D$4,($D$5-B1626+1)/365,$D$6/365)),0)</f>
        <v>0.18256062912226062</v>
      </c>
      <c r="O1626" s="28">
        <f>'Data &amp; Parameter'!$E$16*'Data &amp; Parameter'!$E$17*('Data &amp; Parameter'!$E$18+'Data &amp; Parameter'!$E$19)*'Data &amp; Parameter'!$E$20*'Data &amp; Parameter'!$E$37*N1626</f>
        <v>0.63470933457738654</v>
      </c>
      <c r="P1626">
        <f>ROUNDUP(IF(D1626&gt;$D$4,0,($D$4-D1626+1)/365),0)</f>
        <v>0</v>
      </c>
      <c r="Q1626">
        <f>ROUNDUP(IF(D1626&gt;$D$5,0,($D$5-D1626+1)/365),0)</f>
        <v>1</v>
      </c>
      <c r="R1626" s="28">
        <f>IF(OR(P1626=1,Q1626=1),IF(D1626+364&lt;=$D$5,(D1626+364-$D$4+1)/365,IF(D1626&gt;$D$4,($D$5-D1626+1)/365,$D$6/365)),0)</f>
        <v>0.1825572361745425</v>
      </c>
      <c r="S1626" s="28">
        <f>'Data &amp; Parameter'!$E$16*'Data &amp; Parameter'!$E$17*('Data &amp; Parameter'!$E$18+'Data &amp; Parameter'!$E$19)*'Data &amp; Parameter'!$E$20*'Data &amp; Parameter'!$E$37*R1626</f>
        <v>0.63469753830127384</v>
      </c>
      <c r="T1626" s="28">
        <f t="shared" si="25"/>
        <v>1.2694068728786605</v>
      </c>
    </row>
    <row r="1627" spans="1:20" ht="15.75" customHeight="1" x14ac:dyDescent="0.35">
      <c r="A1627">
        <v>1620</v>
      </c>
      <c r="B1627" s="76">
        <v>44235.369398148148</v>
      </c>
      <c r="C1627" s="1" t="s">
        <v>5199</v>
      </c>
      <c r="D1627" s="76">
        <v>44235.369837962964</v>
      </c>
      <c r="E1627" s="1" t="s">
        <v>5200</v>
      </c>
      <c r="F1627" s="1" t="s">
        <v>5201</v>
      </c>
      <c r="G1627" s="1" t="s">
        <v>123</v>
      </c>
      <c r="H1627" s="1" t="s">
        <v>124</v>
      </c>
      <c r="I1627" s="1" t="s">
        <v>125</v>
      </c>
      <c r="J1627" s="1" t="s">
        <v>5174</v>
      </c>
      <c r="K1627" s="1" t="s">
        <v>5174</v>
      </c>
      <c r="L1627">
        <f>ROUNDUP(IF(B1627&gt;$D$4,0,($D$4-B1627+1)/365),0)</f>
        <v>0</v>
      </c>
      <c r="M1627">
        <f>ROUNDUP(IF(B1627&gt;$D$5,0,($D$5-B1627+1)/365),0)</f>
        <v>1</v>
      </c>
      <c r="N1627" s="28">
        <f>IF(OR(L1627=1,M1627=1),IF(B1627+364&lt;=$D$5,(B1627+364-$D$4+1)/365,IF(B1627&gt;$D$4,($D$5-B1627+1)/365,$D$6/365)),0)</f>
        <v>0.18254959411466212</v>
      </c>
      <c r="O1627" s="28">
        <f>'Data &amp; Parameter'!$E$16*'Data &amp; Parameter'!$E$17*('Data &amp; Parameter'!$E$18+'Data &amp; Parameter'!$E$19)*'Data &amp; Parameter'!$E$20*'Data &amp; Parameter'!$E$37*N1627</f>
        <v>0.63467096911839582</v>
      </c>
      <c r="P1627">
        <f>ROUNDUP(IF(D1627&gt;$D$4,0,($D$4-D1627+1)/365),0)</f>
        <v>0</v>
      </c>
      <c r="Q1627">
        <f>ROUNDUP(IF(D1627&gt;$D$5,0,($D$5-D1627+1)/365),0)</f>
        <v>1</v>
      </c>
      <c r="R1627" s="28">
        <f>IF(OR(P1627=1,Q1627=1),IF(D1627+364&lt;=$D$5,(D1627+364-$D$4+1)/365,IF(D1627&gt;$D$4,($D$5-D1627+1)/365,$D$6/365)),0)</f>
        <v>0.18254838914256416</v>
      </c>
      <c r="S1627" s="28">
        <f>'Data &amp; Parameter'!$E$16*'Data &amp; Parameter'!$E$17*('Data &amp; Parameter'!$E$18+'Data &amp; Parameter'!$E$19)*'Data &amp; Parameter'!$E$20*'Data &amp; Parameter'!$E$37*R1627</f>
        <v>0.63466677978665353</v>
      </c>
      <c r="T1627" s="28">
        <f t="shared" si="25"/>
        <v>1.2693377489050492</v>
      </c>
    </row>
    <row r="1628" spans="1:20" ht="15.75" customHeight="1" x14ac:dyDescent="0.35">
      <c r="A1628">
        <v>1621</v>
      </c>
      <c r="B1628" s="76">
        <v>44235.370694444442</v>
      </c>
      <c r="C1628" s="1" t="s">
        <v>5202</v>
      </c>
      <c r="D1628" s="76">
        <v>44235.371817129635</v>
      </c>
      <c r="E1628" s="1" t="s">
        <v>5203</v>
      </c>
      <c r="F1628" s="1" t="s">
        <v>5204</v>
      </c>
      <c r="G1628" s="1" t="s">
        <v>123</v>
      </c>
      <c r="H1628" s="1" t="s">
        <v>124</v>
      </c>
      <c r="I1628" s="1" t="s">
        <v>125</v>
      </c>
      <c r="J1628" s="1" t="s">
        <v>5174</v>
      </c>
      <c r="K1628" s="1" t="s">
        <v>5174</v>
      </c>
      <c r="L1628">
        <f>ROUNDUP(IF(B1628&gt;$D$4,0,($D$4-B1628+1)/365),0)</f>
        <v>0</v>
      </c>
      <c r="M1628">
        <f>ROUNDUP(IF(B1628&gt;$D$5,0,($D$5-B1628+1)/365),0)</f>
        <v>1</v>
      </c>
      <c r="N1628" s="28">
        <f>IF(OR(L1628=1,M1628=1),IF(B1628+364&lt;=$D$5,(B1628+364-$D$4+1)/365,IF(B1628&gt;$D$4,($D$5-B1628+1)/365,$D$6/365)),0)</f>
        <v>0.18254604261796697</v>
      </c>
      <c r="O1628" s="28">
        <f>'Data &amp; Parameter'!$E$16*'Data &amp; Parameter'!$E$17*('Data &amp; Parameter'!$E$18+'Data &amp; Parameter'!$E$19)*'Data &amp; Parameter'!$E$20*'Data &amp; Parameter'!$E$37*N1628</f>
        <v>0.63465862161436404</v>
      </c>
      <c r="P1628">
        <f>ROUNDUP(IF(D1628&gt;$D$4,0,($D$4-D1628+1)/365),0)</f>
        <v>0</v>
      </c>
      <c r="Q1628">
        <f>ROUNDUP(IF(D1628&gt;$D$5,0,($D$5-D1628+1)/365),0)</f>
        <v>1</v>
      </c>
      <c r="R1628" s="28">
        <f>IF(OR(P1628=1,Q1628=1),IF(D1628+364&lt;=$D$5,(D1628+364-$D$4+1)/365,IF(D1628&gt;$D$4,($D$5-D1628+1)/365,$D$6/365)),0)</f>
        <v>0.18254296676812323</v>
      </c>
      <c r="S1628" s="28">
        <f>'Data &amp; Parameter'!$E$16*'Data &amp; Parameter'!$E$17*('Data &amp; Parameter'!$E$18+'Data &amp; Parameter'!$E$19)*'Data &amp; Parameter'!$E$20*'Data &amp; Parameter'!$E$37*R1628</f>
        <v>0.63464792779381263</v>
      </c>
      <c r="T1628" s="28">
        <f t="shared" si="25"/>
        <v>1.2693065494081766</v>
      </c>
    </row>
    <row r="1629" spans="1:20" ht="15.75" customHeight="1" x14ac:dyDescent="0.35">
      <c r="A1629">
        <v>1622</v>
      </c>
      <c r="B1629" s="76">
        <v>44235.376412037032</v>
      </c>
      <c r="C1629" s="1" t="s">
        <v>5205</v>
      </c>
      <c r="D1629" s="76">
        <v>44235.377754629633</v>
      </c>
      <c r="E1629" s="1" t="s">
        <v>5206</v>
      </c>
      <c r="F1629" s="1" t="s">
        <v>5207</v>
      </c>
      <c r="G1629" s="1" t="s">
        <v>123</v>
      </c>
      <c r="H1629" s="1" t="s">
        <v>124</v>
      </c>
      <c r="I1629" s="1" t="s">
        <v>125</v>
      </c>
      <c r="J1629" s="1" t="s">
        <v>5174</v>
      </c>
      <c r="K1629" s="1" t="s">
        <v>5174</v>
      </c>
      <c r="L1629">
        <f>ROUNDUP(IF(B1629&gt;$D$4,0,($D$4-B1629+1)/365),0)</f>
        <v>0</v>
      </c>
      <c r="M1629">
        <f>ROUNDUP(IF(B1629&gt;$D$5,0,($D$5-B1629+1)/365),0)</f>
        <v>1</v>
      </c>
      <c r="N1629" s="28">
        <f>IF(OR(L1629=1,M1629=1),IF(B1629+364&lt;=$D$5,(B1629+364-$D$4+1)/365,IF(B1629&gt;$D$4,($D$5-B1629+1)/365,$D$6/365)),0)</f>
        <v>0.1825303779807331</v>
      </c>
      <c r="O1629" s="28">
        <f>'Data &amp; Parameter'!$E$16*'Data &amp; Parameter'!$E$17*('Data &amp; Parameter'!$E$18+'Data &amp; Parameter'!$E$19)*'Data &amp; Parameter'!$E$20*'Data &amp; Parameter'!$E$37*N1629</f>
        <v>0.63460416030185152</v>
      </c>
      <c r="P1629">
        <f>ROUNDUP(IF(D1629&gt;$D$4,0,($D$4-D1629+1)/365),0)</f>
        <v>0</v>
      </c>
      <c r="Q1629">
        <f>ROUNDUP(IF(D1629&gt;$D$5,0,($D$5-D1629+1)/365),0)</f>
        <v>1</v>
      </c>
      <c r="R1629" s="28">
        <f>IF(OR(P1629=1,Q1629=1),IF(D1629+364&lt;=$D$5,(D1629+364-$D$4+1)/365,IF(D1629&gt;$D$4,($D$5-D1629+1)/365,$D$6/365)),0)</f>
        <v>0.18252669964484033</v>
      </c>
      <c r="S1629" s="28">
        <f>'Data &amp; Parameter'!$E$16*'Data &amp; Parameter'!$E$17*('Data &amp; Parameter'!$E$18+'Data &amp; Parameter'!$E$19)*'Data &amp; Parameter'!$E$20*'Data &amp; Parameter'!$E$37*R1629</f>
        <v>0.6345913718154288</v>
      </c>
      <c r="T1629" s="28">
        <f t="shared" si="25"/>
        <v>1.2691955321172803</v>
      </c>
    </row>
    <row r="1630" spans="1:20" ht="15.75" customHeight="1" x14ac:dyDescent="0.35">
      <c r="A1630">
        <v>1623</v>
      </c>
      <c r="B1630" s="76">
        <v>44235.380324074074</v>
      </c>
      <c r="C1630" s="1" t="s">
        <v>5208</v>
      </c>
      <c r="D1630" s="76">
        <v>44235.380983796298</v>
      </c>
      <c r="E1630" s="1" t="s">
        <v>5209</v>
      </c>
      <c r="F1630" s="1" t="s">
        <v>5210</v>
      </c>
      <c r="G1630" s="1" t="s">
        <v>123</v>
      </c>
      <c r="H1630" s="1" t="s">
        <v>124</v>
      </c>
      <c r="I1630" s="1" t="s">
        <v>125</v>
      </c>
      <c r="J1630" s="1" t="s">
        <v>5174</v>
      </c>
      <c r="K1630" s="1" t="s">
        <v>5174</v>
      </c>
      <c r="L1630">
        <f>ROUNDUP(IF(B1630&gt;$D$4,0,($D$4-B1630+1)/365),0)</f>
        <v>0</v>
      </c>
      <c r="M1630">
        <f>ROUNDUP(IF(B1630&gt;$D$5,0,($D$5-B1630+1)/365),0)</f>
        <v>1</v>
      </c>
      <c r="N1630" s="28">
        <f>IF(OR(L1630=1,M1630=1),IF(B1630+364&lt;=$D$5,(B1630+364-$D$4+1)/365,IF(B1630&gt;$D$4,($D$5-B1630+1)/365,$D$6/365)),0)</f>
        <v>0.18251966007102891</v>
      </c>
      <c r="O1630" s="28">
        <f>'Data &amp; Parameter'!$E$16*'Data &amp; Parameter'!$E$17*('Data &amp; Parameter'!$E$18+'Data &amp; Parameter'!$E$19)*'Data &amp; Parameter'!$E$20*'Data &amp; Parameter'!$E$37*N1630</f>
        <v>0.63456689729849136</v>
      </c>
      <c r="P1630">
        <f>ROUNDUP(IF(D1630&gt;$D$4,0,($D$4-D1630+1)/365),0)</f>
        <v>0</v>
      </c>
      <c r="Q1630">
        <f>ROUNDUP(IF(D1630&gt;$D$5,0,($D$5-D1630+1)/365),0)</f>
        <v>1</v>
      </c>
      <c r="R1630" s="28">
        <f>IF(OR(P1630=1,Q1630=1),IF(D1630+364&lt;=$D$5,(D1630+364-$D$4+1)/365,IF(D1630&gt;$D$4,($D$5-D1630+1)/365,$D$6/365)),0)</f>
        <v>0.18251785261288192</v>
      </c>
      <c r="S1630" s="28">
        <f>'Data &amp; Parameter'!$E$16*'Data &amp; Parameter'!$E$17*('Data &amp; Parameter'!$E$18+'Data &amp; Parameter'!$E$19)*'Data &amp; Parameter'!$E$20*'Data &amp; Parameter'!$E$37*R1630</f>
        <v>0.63456061330087776</v>
      </c>
      <c r="T1630" s="28">
        <f t="shared" si="25"/>
        <v>1.2691275105993691</v>
      </c>
    </row>
    <row r="1631" spans="1:20" ht="15.75" customHeight="1" x14ac:dyDescent="0.35">
      <c r="A1631">
        <v>1624</v>
      </c>
      <c r="B1631" s="76">
        <v>44235.381238425922</v>
      </c>
      <c r="C1631" s="1" t="s">
        <v>5211</v>
      </c>
      <c r="D1631" s="76">
        <v>44235.382210648153</v>
      </c>
      <c r="E1631" s="1" t="s">
        <v>5212</v>
      </c>
      <c r="F1631" s="1" t="s">
        <v>5213</v>
      </c>
      <c r="G1631" s="1" t="s">
        <v>123</v>
      </c>
      <c r="H1631" s="1" t="s">
        <v>124</v>
      </c>
      <c r="I1631" s="1" t="s">
        <v>125</v>
      </c>
      <c r="J1631" s="1" t="s">
        <v>5174</v>
      </c>
      <c r="K1631" s="1" t="s">
        <v>5174</v>
      </c>
      <c r="L1631">
        <f>ROUNDUP(IF(B1631&gt;$D$4,0,($D$4-B1631+1)/365),0)</f>
        <v>0</v>
      </c>
      <c r="M1631">
        <f>ROUNDUP(IF(B1631&gt;$D$5,0,($D$5-B1631+1)/365),0)</f>
        <v>1</v>
      </c>
      <c r="N1631" s="28">
        <f>IF(OR(L1631=1,M1631=1),IF(B1631+364&lt;=$D$5,(B1631+364-$D$4+1)/365,IF(B1631&gt;$D$4,($D$5-B1631+1)/365,$D$6/365)),0)</f>
        <v>0.18251715499747462</v>
      </c>
      <c r="O1631" s="28">
        <f>'Data &amp; Parameter'!$E$16*'Data &amp; Parameter'!$E$17*('Data &amp; Parameter'!$E$18+'Data &amp; Parameter'!$E$19)*'Data &amp; Parameter'!$E$20*'Data &amp; Parameter'!$E$37*N1631</f>
        <v>0.63455818789835206</v>
      </c>
      <c r="P1631">
        <f>ROUNDUP(IF(D1631&gt;$D$4,0,($D$4-D1631+1)/365),0)</f>
        <v>0</v>
      </c>
      <c r="Q1631">
        <f>ROUNDUP(IF(D1631&gt;$D$5,0,($D$5-D1631+1)/365),0)</f>
        <v>1</v>
      </c>
      <c r="R1631" s="28">
        <f>IF(OR(P1631=1,Q1631=1),IF(D1631+364&lt;=$D$5,(D1631+364-$D$4+1)/365,IF(D1631&gt;$D$4,($D$5-D1631+1)/365,$D$6/365)),0)</f>
        <v>0.18251449137492334</v>
      </c>
      <c r="S1631" s="28">
        <f>'Data &amp; Parameter'!$E$16*'Data &amp; Parameter'!$E$17*('Data &amp; Parameter'!$E$18+'Data &amp; Parameter'!$E$19)*'Data &amp; Parameter'!$E$20*'Data &amp; Parameter'!$E$37*R1631</f>
        <v>0.63454892727022427</v>
      </c>
      <c r="T1631" s="28">
        <f t="shared" si="25"/>
        <v>1.2691071151685764</v>
      </c>
    </row>
    <row r="1632" spans="1:20" ht="15.75" customHeight="1" x14ac:dyDescent="0.35">
      <c r="A1632">
        <v>1625</v>
      </c>
      <c r="B1632" s="76">
        <v>44235.384074074071</v>
      </c>
      <c r="C1632" s="1" t="s">
        <v>5214</v>
      </c>
      <c r="D1632" s="76">
        <v>44235.38480324074</v>
      </c>
      <c r="E1632" s="1" t="s">
        <v>5215</v>
      </c>
      <c r="F1632" s="1" t="s">
        <v>5216</v>
      </c>
      <c r="G1632" s="1" t="s">
        <v>123</v>
      </c>
      <c r="H1632" s="1" t="s">
        <v>124</v>
      </c>
      <c r="I1632" s="1" t="s">
        <v>125</v>
      </c>
      <c r="J1632" s="1" t="s">
        <v>5174</v>
      </c>
      <c r="K1632" s="1" t="s">
        <v>5174</v>
      </c>
      <c r="L1632">
        <f>ROUNDUP(IF(B1632&gt;$D$4,0,($D$4-B1632+1)/365),0)</f>
        <v>0</v>
      </c>
      <c r="M1632">
        <f>ROUNDUP(IF(B1632&gt;$D$5,0,($D$5-B1632+1)/365),0)</f>
        <v>1</v>
      </c>
      <c r="N1632" s="28">
        <f>IF(OR(L1632=1,M1632=1),IF(B1632+364&lt;=$D$5,(B1632+364-$D$4+1)/365,IF(B1632&gt;$D$4,($D$5-B1632+1)/365,$D$6/365)),0)</f>
        <v>0.18250938609843653</v>
      </c>
      <c r="O1632" s="28">
        <f>'Data &amp; Parameter'!$E$16*'Data &amp; Parameter'!$E$17*('Data &amp; Parameter'!$E$18+'Data &amp; Parameter'!$E$19)*'Data &amp; Parameter'!$E$20*'Data &amp; Parameter'!$E$37*N1632</f>
        <v>0.63453117773322187</v>
      </c>
      <c r="P1632">
        <f>ROUNDUP(IF(D1632&gt;$D$4,0,($D$4-D1632+1)/365),0)</f>
        <v>0</v>
      </c>
      <c r="Q1632">
        <f>ROUNDUP(IF(D1632&gt;$D$5,0,($D$5-D1632+1)/365),0)</f>
        <v>1</v>
      </c>
      <c r="R1632" s="28">
        <f>IF(OR(P1632=1,Q1632=1),IF(D1632+364&lt;=$D$5,(D1632+364-$D$4+1)/365,IF(D1632&gt;$D$4,($D$5-D1632+1)/365,$D$6/365)),0)</f>
        <v>0.18250738838153305</v>
      </c>
      <c r="S1632" s="28">
        <f>'Data &amp; Parameter'!$E$16*'Data &amp; Parameter'!$E$17*('Data &amp; Parameter'!$E$18+'Data &amp; Parameter'!$E$19)*'Data &amp; Parameter'!$E$20*'Data &amp; Parameter'!$E$37*R1632</f>
        <v>0.6345242322621607</v>
      </c>
      <c r="T1632" s="28">
        <f t="shared" si="25"/>
        <v>1.2690554099953826</v>
      </c>
    </row>
    <row r="1633" spans="1:20" ht="15.75" customHeight="1" x14ac:dyDescent="0.35">
      <c r="A1633">
        <v>1626</v>
      </c>
      <c r="B1633" s="76">
        <v>44235.385578703703</v>
      </c>
      <c r="C1633" s="1" t="s">
        <v>5217</v>
      </c>
      <c r="D1633" s="76">
        <v>44235.386030092588</v>
      </c>
      <c r="E1633" s="1" t="s">
        <v>5218</v>
      </c>
      <c r="F1633" s="1" t="s">
        <v>5219</v>
      </c>
      <c r="G1633" s="1" t="s">
        <v>123</v>
      </c>
      <c r="H1633" s="1" t="s">
        <v>124</v>
      </c>
      <c r="I1633" s="1" t="s">
        <v>125</v>
      </c>
      <c r="J1633" s="1" t="s">
        <v>5174</v>
      </c>
      <c r="K1633" s="1" t="s">
        <v>5174</v>
      </c>
      <c r="L1633">
        <f>ROUNDUP(IF(B1633&gt;$D$4,0,($D$4-B1633+1)/365),0)</f>
        <v>0</v>
      </c>
      <c r="M1633">
        <f>ROUNDUP(IF(B1633&gt;$D$5,0,($D$5-B1633+1)/365),0)</f>
        <v>1</v>
      </c>
      <c r="N1633" s="28">
        <f>IF(OR(L1633=1,M1633=1),IF(B1633+364&lt;=$D$5,(B1633+364-$D$4+1)/365,IF(B1633&gt;$D$4,($D$5-B1633+1)/365,$D$6/365)),0)</f>
        <v>0.18250526382547186</v>
      </c>
      <c r="O1633" s="28">
        <f>'Data &amp; Parameter'!$E$16*'Data &amp; Parameter'!$E$17*('Data &amp; Parameter'!$E$18+'Data &amp; Parameter'!$E$19)*'Data &amp; Parameter'!$E$20*'Data &amp; Parameter'!$E$37*N1633</f>
        <v>0.63451684580884737</v>
      </c>
      <c r="P1633">
        <f>ROUNDUP(IF(D1633&gt;$D$4,0,($D$4-D1633+1)/365),0)</f>
        <v>0</v>
      </c>
      <c r="Q1633">
        <f>ROUNDUP(IF(D1633&gt;$D$5,0,($D$5-D1633+1)/365),0)</f>
        <v>1</v>
      </c>
      <c r="R1633" s="28">
        <f>IF(OR(P1633=1,Q1633=1),IF(D1633+364&lt;=$D$5,(D1633+364-$D$4+1)/365,IF(D1633&gt;$D$4,($D$5-D1633+1)/365,$D$6/365)),0)</f>
        <v>0.1825040271435944</v>
      </c>
      <c r="S1633" s="28">
        <f>'Data &amp; Parameter'!$E$16*'Data &amp; Parameter'!$E$17*('Data &amp; Parameter'!$E$18+'Data &amp; Parameter'!$E$19)*'Data &amp; Parameter'!$E$20*'Data &amp; Parameter'!$E$37*R1633</f>
        <v>0.63451254623157649</v>
      </c>
      <c r="T1633" s="28">
        <f t="shared" si="25"/>
        <v>1.2690293920404239</v>
      </c>
    </row>
    <row r="1634" spans="1:20" ht="15.75" customHeight="1" x14ac:dyDescent="0.35">
      <c r="A1634">
        <v>1627</v>
      </c>
      <c r="B1634" s="76">
        <v>44235.388402777782</v>
      </c>
      <c r="C1634" s="1" t="s">
        <v>5220</v>
      </c>
      <c r="D1634" s="76">
        <v>44235.389340277776</v>
      </c>
      <c r="E1634" s="1" t="s">
        <v>5221</v>
      </c>
      <c r="F1634" s="1" t="s">
        <v>5222</v>
      </c>
      <c r="G1634" s="1" t="s">
        <v>123</v>
      </c>
      <c r="H1634" s="1" t="s">
        <v>124</v>
      </c>
      <c r="I1634" s="1" t="s">
        <v>125</v>
      </c>
      <c r="J1634" s="1" t="s">
        <v>5174</v>
      </c>
      <c r="K1634" s="1" t="s">
        <v>5174</v>
      </c>
      <c r="L1634">
        <f>ROUNDUP(IF(B1634&gt;$D$4,0,($D$4-B1634+1)/365),0)</f>
        <v>0</v>
      </c>
      <c r="M1634">
        <f>ROUNDUP(IF(B1634&gt;$D$5,0,($D$5-B1634+1)/365),0)</f>
        <v>1</v>
      </c>
      <c r="N1634" s="28">
        <f>IF(OR(L1634=1,M1634=1),IF(B1634+364&lt;=$D$5,(B1634+364-$D$4+1)/365,IF(B1634&gt;$D$4,($D$5-B1634+1)/365,$D$6/365)),0)</f>
        <v>0.18249752663621321</v>
      </c>
      <c r="O1634" s="28">
        <f>'Data &amp; Parameter'!$E$16*'Data &amp; Parameter'!$E$17*('Data &amp; Parameter'!$E$18+'Data &amp; Parameter'!$E$19)*'Data &amp; Parameter'!$E$20*'Data &amp; Parameter'!$E$37*N1634</f>
        <v>0.63448994588924545</v>
      </c>
      <c r="P1634">
        <f>ROUNDUP(IF(D1634&gt;$D$4,0,($D$4-D1634+1)/365),0)</f>
        <v>0</v>
      </c>
      <c r="Q1634">
        <f>ROUNDUP(IF(D1634&gt;$D$5,0,($D$5-D1634+1)/365),0)</f>
        <v>1</v>
      </c>
      <c r="R1634" s="28">
        <f>IF(OR(P1634=1,Q1634=1),IF(D1634+364&lt;=$D$5,(D1634+364-$D$4+1)/365,IF(D1634&gt;$D$4,($D$5-D1634+1)/365,$D$6/365)),0)</f>
        <v>0.18249495814308009</v>
      </c>
      <c r="S1634" s="28">
        <f>'Data &amp; Parameter'!$E$16*'Data &amp; Parameter'!$E$17*('Data &amp; Parameter'!$E$18+'Data &amp; Parameter'!$E$19)*'Data &amp; Parameter'!$E$20*'Data &amp; Parameter'!$E$37*R1634</f>
        <v>0.63448101599798012</v>
      </c>
      <c r="T1634" s="28">
        <f t="shared" si="25"/>
        <v>1.2689709618872256</v>
      </c>
    </row>
    <row r="1635" spans="1:20" ht="15.75" customHeight="1" x14ac:dyDescent="0.35">
      <c r="A1635">
        <v>1628</v>
      </c>
      <c r="B1635" s="76">
        <v>44235.39225694444</v>
      </c>
      <c r="C1635" s="1" t="s">
        <v>5223</v>
      </c>
      <c r="D1635" s="76">
        <v>44235.393252314811</v>
      </c>
      <c r="E1635" s="1" t="s">
        <v>5224</v>
      </c>
      <c r="F1635" s="1" t="s">
        <v>5225</v>
      </c>
      <c r="G1635" s="1" t="s">
        <v>123</v>
      </c>
      <c r="H1635" s="1" t="s">
        <v>124</v>
      </c>
      <c r="I1635" s="1" t="s">
        <v>125</v>
      </c>
      <c r="J1635" s="1" t="s">
        <v>5174</v>
      </c>
      <c r="K1635" s="1" t="s">
        <v>5174</v>
      </c>
      <c r="L1635">
        <f>ROUNDUP(IF(B1635&gt;$D$4,0,($D$4-B1635+1)/365),0)</f>
        <v>0</v>
      </c>
      <c r="M1635">
        <f>ROUNDUP(IF(B1635&gt;$D$5,0,($D$5-B1635+1)/365),0)</f>
        <v>1</v>
      </c>
      <c r="N1635" s="28">
        <f>IF(OR(L1635=1,M1635=1),IF(B1635+364&lt;=$D$5,(B1635+364-$D$4+1)/365,IF(B1635&gt;$D$4,($D$5-B1635+1)/365,$D$6/365)),0)</f>
        <v>0.18248696727550601</v>
      </c>
      <c r="O1635" s="28">
        <f>'Data &amp; Parameter'!$E$16*'Data &amp; Parameter'!$E$17*('Data &amp; Parameter'!$E$18+'Data &amp; Parameter'!$E$19)*'Data &amp; Parameter'!$E$20*'Data &amp; Parameter'!$E$37*N1635</f>
        <v>0.63445323411387389</v>
      </c>
      <c r="P1635">
        <f>ROUNDUP(IF(D1635&gt;$D$4,0,($D$4-D1635+1)/365),0)</f>
        <v>0</v>
      </c>
      <c r="Q1635">
        <f>ROUNDUP(IF(D1635&gt;$D$5,0,($D$5-D1635+1)/365),0)</f>
        <v>1</v>
      </c>
      <c r="R1635" s="28">
        <f>IF(OR(P1635=1,Q1635=1),IF(D1635+364&lt;=$D$5,(D1635+364-$D$4+1)/365,IF(D1635&gt;$D$4,($D$5-D1635+1)/365,$D$6/365)),0)</f>
        <v>0.18248424023339582</v>
      </c>
      <c r="S1635" s="28">
        <f>'Data &amp; Parameter'!$E$16*'Data &amp; Parameter'!$E$17*('Data &amp; Parameter'!$E$18+'Data &amp; Parameter'!$E$19)*'Data &amp; Parameter'!$E$20*'Data &amp; Parameter'!$E$37*R1635</f>
        <v>0.63444375299468936</v>
      </c>
      <c r="T1635" s="28">
        <f t="shared" si="25"/>
        <v>1.2688969871085631</v>
      </c>
    </row>
    <row r="1636" spans="1:20" ht="15.75" customHeight="1" x14ac:dyDescent="0.35">
      <c r="A1636">
        <v>1629</v>
      </c>
      <c r="B1636" s="76">
        <v>44235.393310185187</v>
      </c>
      <c r="C1636" s="1" t="s">
        <v>5226</v>
      </c>
      <c r="D1636" s="76">
        <v>44235.393831018519</v>
      </c>
      <c r="E1636" s="1" t="s">
        <v>5227</v>
      </c>
      <c r="F1636" s="1" t="s">
        <v>5228</v>
      </c>
      <c r="G1636" s="1" t="s">
        <v>123</v>
      </c>
      <c r="H1636" s="1" t="s">
        <v>124</v>
      </c>
      <c r="I1636" s="1" t="s">
        <v>125</v>
      </c>
      <c r="J1636" s="1" t="s">
        <v>5174</v>
      </c>
      <c r="K1636" s="1" t="s">
        <v>5229</v>
      </c>
      <c r="L1636">
        <f>ROUNDUP(IF(B1636&gt;$D$4,0,($D$4-B1636+1)/365),0)</f>
        <v>0</v>
      </c>
      <c r="M1636">
        <f>ROUNDUP(IF(B1636&gt;$D$5,0,($D$5-B1636+1)/365),0)</f>
        <v>1</v>
      </c>
      <c r="N1636" s="28">
        <f>IF(OR(L1636=1,M1636=1),IF(B1636+364&lt;=$D$5,(B1636+364-$D$4+1)/365,IF(B1636&gt;$D$4,($D$5-B1636+1)/365,$D$6/365)),0)</f>
        <v>0.18248408168441876</v>
      </c>
      <c r="O1636" s="28">
        <f>'Data &amp; Parameter'!$E$16*'Data &amp; Parameter'!$E$17*('Data &amp; Parameter'!$E$18+'Data &amp; Parameter'!$E$19)*'Data &amp; Parameter'!$E$20*'Data &amp; Parameter'!$E$37*N1636</f>
        <v>0.63444320176677005</v>
      </c>
      <c r="P1636">
        <f>ROUNDUP(IF(D1636&gt;$D$4,0,($D$4-D1636+1)/365),0)</f>
        <v>0</v>
      </c>
      <c r="Q1636">
        <f>ROUNDUP(IF(D1636&gt;$D$5,0,($D$5-D1636+1)/365),0)</f>
        <v>1</v>
      </c>
      <c r="R1636" s="28">
        <f>IF(OR(P1636=1,Q1636=1),IF(D1636+364&lt;=$D$5,(D1636+364-$D$4+1)/365,IF(D1636&gt;$D$4,($D$5-D1636+1)/365,$D$6/365)),0)</f>
        <v>0.18248265474378483</v>
      </c>
      <c r="S1636" s="28">
        <f>'Data &amp; Parameter'!$E$16*'Data &amp; Parameter'!$E$17*('Data &amp; Parameter'!$E$18+'Data &amp; Parameter'!$E$19)*'Data &amp; Parameter'!$E$20*'Data &amp; Parameter'!$E$37*R1636</f>
        <v>0.6344382407160517</v>
      </c>
      <c r="T1636" s="28">
        <f t="shared" si="25"/>
        <v>1.2688814424828219</v>
      </c>
    </row>
    <row r="1637" spans="1:20" ht="15.75" customHeight="1" x14ac:dyDescent="0.35">
      <c r="A1637">
        <v>1630</v>
      </c>
      <c r="B1637" s="76">
        <v>44235.396608796298</v>
      </c>
      <c r="C1637" s="1" t="s">
        <v>5230</v>
      </c>
      <c r="D1637" s="76">
        <v>44235.397905092592</v>
      </c>
      <c r="E1637" s="1" t="s">
        <v>5231</v>
      </c>
      <c r="F1637" s="1" t="s">
        <v>5232</v>
      </c>
      <c r="G1637" s="1" t="s">
        <v>123</v>
      </c>
      <c r="H1637" s="1" t="s">
        <v>124</v>
      </c>
      <c r="I1637" s="1" t="s">
        <v>125</v>
      </c>
      <c r="J1637" s="1" t="s">
        <v>5174</v>
      </c>
      <c r="K1637" s="1" t="s">
        <v>5174</v>
      </c>
      <c r="L1637">
        <f>ROUNDUP(IF(B1637&gt;$D$4,0,($D$4-B1637+1)/365),0)</f>
        <v>0</v>
      </c>
      <c r="M1637">
        <f>ROUNDUP(IF(B1637&gt;$D$5,0,($D$5-B1637+1)/365),0)</f>
        <v>1</v>
      </c>
      <c r="N1637" s="28">
        <f>IF(OR(L1637=1,M1637=1),IF(B1637+364&lt;=$D$5,(B1637+364-$D$4+1)/365,IF(B1637&gt;$D$4,($D$5-B1637+1)/365,$D$6/365)),0)</f>
        <v>0.18247504439370385</v>
      </c>
      <c r="O1637" s="28">
        <f>'Data &amp; Parameter'!$E$16*'Data &amp; Parameter'!$E$17*('Data &amp; Parameter'!$E$18+'Data &amp; Parameter'!$E$19)*'Data &amp; Parameter'!$E$20*'Data &amp; Parameter'!$E$37*N1637</f>
        <v>0.63441178177877144</v>
      </c>
      <c r="P1637">
        <f>ROUNDUP(IF(D1637&gt;$D$4,0,($D$4-D1637+1)/365),0)</f>
        <v>0</v>
      </c>
      <c r="Q1637">
        <f>ROUNDUP(IF(D1637&gt;$D$5,0,($D$5-D1637+1)/365),0)</f>
        <v>1</v>
      </c>
      <c r="R1637" s="28">
        <f>IF(OR(P1637=1,Q1637=1),IF(D1637+364&lt;=$D$5,(D1637+364-$D$4+1)/365,IF(D1637&gt;$D$4,($D$5-D1637+1)/365,$D$6/365)),0)</f>
        <v>0.1824714928970087</v>
      </c>
      <c r="S1637" s="28">
        <f>'Data &amp; Parameter'!$E$16*'Data &amp; Parameter'!$E$17*('Data &amp; Parameter'!$E$18+'Data &amp; Parameter'!$E$19)*'Data &amp; Parameter'!$E$20*'Data &amp; Parameter'!$E$37*R1637</f>
        <v>0.63439943427473966</v>
      </c>
      <c r="T1637" s="28">
        <f t="shared" si="25"/>
        <v>1.268811216053511</v>
      </c>
    </row>
    <row r="1638" spans="1:20" ht="15.75" customHeight="1" x14ac:dyDescent="0.35">
      <c r="A1638">
        <v>1631</v>
      </c>
      <c r="B1638" s="76">
        <v>44235.397916666669</v>
      </c>
      <c r="C1638" s="1" t="s">
        <v>5233</v>
      </c>
      <c r="D1638" s="76">
        <v>44235.398761574077</v>
      </c>
      <c r="E1638" s="1" t="s">
        <v>5234</v>
      </c>
      <c r="F1638" s="1" t="s">
        <v>5235</v>
      </c>
      <c r="G1638" s="1" t="s">
        <v>123</v>
      </c>
      <c r="H1638" s="1" t="s">
        <v>124</v>
      </c>
      <c r="I1638" s="1" t="s">
        <v>125</v>
      </c>
      <c r="J1638" s="1" t="s">
        <v>5174</v>
      </c>
      <c r="K1638" s="1" t="s">
        <v>5229</v>
      </c>
      <c r="L1638">
        <f>ROUNDUP(IF(B1638&gt;$D$4,0,($D$4-B1638+1)/365),0)</f>
        <v>0</v>
      </c>
      <c r="M1638">
        <f>ROUNDUP(IF(B1638&gt;$D$5,0,($D$5-B1638+1)/365),0)</f>
        <v>1</v>
      </c>
      <c r="N1638" s="28">
        <f>IF(OR(L1638=1,M1638=1),IF(B1638+364&lt;=$D$5,(B1638+364-$D$4+1)/365,IF(B1638&gt;$D$4,($D$5-B1638+1)/365,$D$6/365)),0)</f>
        <v>0.18247146118720931</v>
      </c>
      <c r="O1638" s="28">
        <f>'Data &amp; Parameter'!$E$16*'Data &amp; Parameter'!$E$17*('Data &amp; Parameter'!$E$18+'Data &amp; Parameter'!$E$19)*'Data &amp; Parameter'!$E$20*'Data &amp; Parameter'!$E$37*N1638</f>
        <v>0.63439932402914201</v>
      </c>
      <c r="P1638">
        <f>ROUNDUP(IF(D1638&gt;$D$4,0,($D$4-D1638+1)/365),0)</f>
        <v>0</v>
      </c>
      <c r="Q1638">
        <f>ROUNDUP(IF(D1638&gt;$D$5,0,($D$5-D1638+1)/365),0)</f>
        <v>1</v>
      </c>
      <c r="R1638" s="28">
        <f>IF(OR(P1638=1,Q1638=1),IF(D1638+364&lt;=$D$5,(D1638+364-$D$4+1)/365,IF(D1638&gt;$D$4,($D$5-D1638+1)/365,$D$6/365)),0)</f>
        <v>0.18246914637239159</v>
      </c>
      <c r="S1638" s="28">
        <f>'Data &amp; Parameter'!$E$16*'Data &amp; Parameter'!$E$17*('Data &amp; Parameter'!$E$18+'Data &amp; Parameter'!$E$19)*'Data &amp; Parameter'!$E$20*'Data &amp; Parameter'!$E$37*R1638</f>
        <v>0.63439127610238089</v>
      </c>
      <c r="T1638" s="28">
        <f t="shared" si="25"/>
        <v>1.2687906001315228</v>
      </c>
    </row>
    <row r="1639" spans="1:20" ht="15.75" customHeight="1" x14ac:dyDescent="0.35">
      <c r="A1639">
        <v>1632</v>
      </c>
      <c r="B1639" s="76">
        <v>44235.401701388888</v>
      </c>
      <c r="C1639" s="1" t="s">
        <v>5236</v>
      </c>
      <c r="D1639" s="76">
        <v>44235.402245370366</v>
      </c>
      <c r="E1639" s="1" t="s">
        <v>5237</v>
      </c>
      <c r="F1639" s="1" t="s">
        <v>5238</v>
      </c>
      <c r="G1639" s="1" t="s">
        <v>123</v>
      </c>
      <c r="H1639" s="1" t="s">
        <v>124</v>
      </c>
      <c r="I1639" s="1" t="s">
        <v>125</v>
      </c>
      <c r="J1639" s="1" t="s">
        <v>5174</v>
      </c>
      <c r="K1639" s="1" t="s">
        <v>5229</v>
      </c>
      <c r="L1639">
        <f>ROUNDUP(IF(B1639&gt;$D$4,0,($D$4-B1639+1)/365),0)</f>
        <v>0</v>
      </c>
      <c r="M1639">
        <f>ROUNDUP(IF(B1639&gt;$D$5,0,($D$5-B1639+1)/365),0)</f>
        <v>1</v>
      </c>
      <c r="N1639" s="28">
        <f>IF(OR(L1639=1,M1639=1),IF(B1639+364&lt;=$D$5,(B1639+364-$D$4+1)/365,IF(B1639&gt;$D$4,($D$5-B1639+1)/365,$D$6/365)),0)</f>
        <v>0.18246109208523867</v>
      </c>
      <c r="O1639" s="28">
        <f>'Data &amp; Parameter'!$E$16*'Data &amp; Parameter'!$E$17*('Data &amp; Parameter'!$E$18+'Data &amp; Parameter'!$E$19)*'Data &amp; Parameter'!$E$20*'Data &amp; Parameter'!$E$37*N1639</f>
        <v>0.63436327372714862</v>
      </c>
      <c r="P1639">
        <f>ROUNDUP(IF(D1639&gt;$D$4,0,($D$4-D1639+1)/365),0)</f>
        <v>0</v>
      </c>
      <c r="Q1639">
        <f>ROUNDUP(IF(D1639&gt;$D$5,0,($D$5-D1639+1)/365),0)</f>
        <v>1</v>
      </c>
      <c r="R1639" s="28">
        <f>IF(OR(P1639=1,Q1639=1),IF(D1639+364&lt;=$D$5,(D1639+364-$D$4+1)/365,IF(D1639&gt;$D$4,($D$5-D1639+1)/365,$D$6/365)),0)</f>
        <v>0.18245960172502584</v>
      </c>
      <c r="S1639" s="28">
        <f>'Data &amp; Parameter'!$E$16*'Data &amp; Parameter'!$E$17*('Data &amp; Parameter'!$E$18+'Data &amp; Parameter'!$E$19)*'Data &amp; Parameter'!$E$20*'Data &amp; Parameter'!$E$37*R1639</f>
        <v>0.63435809218530415</v>
      </c>
      <c r="T1639" s="28">
        <f t="shared" si="25"/>
        <v>1.2687213659124528</v>
      </c>
    </row>
    <row r="1640" spans="1:20" ht="15.75" customHeight="1" x14ac:dyDescent="0.35">
      <c r="A1640">
        <v>1633</v>
      </c>
      <c r="B1640" s="76">
        <v>44235.402245370366</v>
      </c>
      <c r="C1640" s="1" t="s">
        <v>5239</v>
      </c>
      <c r="D1640" s="76">
        <v>44235.403495370367</v>
      </c>
      <c r="E1640" s="1" t="s">
        <v>5240</v>
      </c>
      <c r="F1640" s="1" t="s">
        <v>5241</v>
      </c>
      <c r="G1640" s="1" t="s">
        <v>123</v>
      </c>
      <c r="H1640" s="1" t="s">
        <v>124</v>
      </c>
      <c r="I1640" s="1" t="s">
        <v>125</v>
      </c>
      <c r="J1640" s="1" t="s">
        <v>5174</v>
      </c>
      <c r="K1640" s="1" t="s">
        <v>5174</v>
      </c>
      <c r="L1640">
        <f>ROUNDUP(IF(B1640&gt;$D$4,0,($D$4-B1640+1)/365),0)</f>
        <v>0</v>
      </c>
      <c r="M1640">
        <f>ROUNDUP(IF(B1640&gt;$D$5,0,($D$5-B1640+1)/365),0)</f>
        <v>1</v>
      </c>
      <c r="N1640" s="28">
        <f>IF(OR(L1640=1,M1640=1),IF(B1640+364&lt;=$D$5,(B1640+364-$D$4+1)/365,IF(B1640&gt;$D$4,($D$5-B1640+1)/365,$D$6/365)),0)</f>
        <v>0.18245960172502584</v>
      </c>
      <c r="O1640" s="28">
        <f>'Data &amp; Parameter'!$E$16*'Data &amp; Parameter'!$E$17*('Data &amp; Parameter'!$E$18+'Data &amp; Parameter'!$E$19)*'Data &amp; Parameter'!$E$20*'Data &amp; Parameter'!$E$37*N1640</f>
        <v>0.63435809218530415</v>
      </c>
      <c r="P1640">
        <f>ROUNDUP(IF(D1640&gt;$D$4,0,($D$4-D1640+1)/365),0)</f>
        <v>0</v>
      </c>
      <c r="Q1640">
        <f>ROUNDUP(IF(D1640&gt;$D$5,0,($D$5-D1640+1)/365),0)</f>
        <v>1</v>
      </c>
      <c r="R1640" s="28">
        <f>IF(OR(P1640=1,Q1640=1),IF(D1640+364&lt;=$D$5,(D1640+364-$D$4+1)/365,IF(D1640&gt;$D$4,($D$5-D1640+1)/365,$D$6/365)),0)</f>
        <v>0.18245617706748843</v>
      </c>
      <c r="S1640" s="28">
        <f>'Data &amp; Parameter'!$E$16*'Data &amp; Parameter'!$E$17*('Data &amp; Parameter'!$E$18+'Data &amp; Parameter'!$E$19)*'Data &amp; Parameter'!$E$20*'Data &amp; Parameter'!$E$37*R1640</f>
        <v>0.63434618566352452</v>
      </c>
      <c r="T1640" s="28">
        <f t="shared" si="25"/>
        <v>1.2687042778488287</v>
      </c>
    </row>
    <row r="1641" spans="1:20" ht="15.75" customHeight="1" x14ac:dyDescent="0.35">
      <c r="A1641">
        <v>1634</v>
      </c>
      <c r="B1641" s="76">
        <v>44235.405578703707</v>
      </c>
      <c r="C1641" s="1" t="s">
        <v>5242</v>
      </c>
      <c r="D1641" s="76">
        <v>44235.4059375</v>
      </c>
      <c r="E1641" s="1" t="s">
        <v>5243</v>
      </c>
      <c r="F1641" s="1" t="s">
        <v>5244</v>
      </c>
      <c r="G1641" s="1" t="s">
        <v>123</v>
      </c>
      <c r="H1641" s="1" t="s">
        <v>124</v>
      </c>
      <c r="I1641" s="1" t="s">
        <v>125</v>
      </c>
      <c r="J1641" s="1" t="s">
        <v>5174</v>
      </c>
      <c r="K1641" s="1" t="s">
        <v>5174</v>
      </c>
      <c r="L1641">
        <f>ROUNDUP(IF(B1641&gt;$D$4,0,($D$4-B1641+1)/365),0)</f>
        <v>0</v>
      </c>
      <c r="M1641">
        <f>ROUNDUP(IF(B1641&gt;$D$5,0,($D$5-B1641+1)/365),0)</f>
        <v>1</v>
      </c>
      <c r="N1641" s="28">
        <f>IF(OR(L1641=1,M1641=1),IF(B1641+364&lt;=$D$5,(B1641+364-$D$4+1)/365,IF(B1641&gt;$D$4,($D$5-B1641+1)/365,$D$6/365)),0)</f>
        <v>0.18245046930491274</v>
      </c>
      <c r="O1641" s="28">
        <f>'Data &amp; Parameter'!$E$16*'Data &amp; Parameter'!$E$17*('Data &amp; Parameter'!$E$18+'Data &amp; Parameter'!$E$19)*'Data &amp; Parameter'!$E$20*'Data &amp; Parameter'!$E$37*N1641</f>
        <v>0.63432634146051237</v>
      </c>
      <c r="P1641">
        <f>ROUNDUP(IF(D1641&gt;$D$4,0,($D$4-D1641+1)/365),0)</f>
        <v>0</v>
      </c>
      <c r="Q1641">
        <f>ROUNDUP(IF(D1641&gt;$D$5,0,($D$5-D1641+1)/365),0)</f>
        <v>1</v>
      </c>
      <c r="R1641" s="28">
        <f>IF(OR(P1641=1,Q1641=1),IF(D1641+364&lt;=$D$5,(D1641+364-$D$4+1)/365,IF(D1641&gt;$D$4,($D$5-D1641+1)/365,$D$6/365)),0)</f>
        <v>0.18244948630137067</v>
      </c>
      <c r="S1641" s="28">
        <f>'Data &amp; Parameter'!$E$16*'Data &amp; Parameter'!$E$17*('Data &amp; Parameter'!$E$18+'Data &amp; Parameter'!$E$19)*'Data &amp; Parameter'!$E$20*'Data &amp; Parameter'!$E$37*R1641</f>
        <v>0.6343229238478153</v>
      </c>
      <c r="T1641" s="28">
        <f t="shared" si="25"/>
        <v>1.2686492653083277</v>
      </c>
    </row>
    <row r="1642" spans="1:20" ht="15.75" customHeight="1" x14ac:dyDescent="0.35">
      <c r="A1642">
        <v>1635</v>
      </c>
      <c r="B1642" s="76">
        <v>44235.408171296294</v>
      </c>
      <c r="C1642" s="1" t="s">
        <v>5245</v>
      </c>
      <c r="D1642" s="76">
        <v>44235.40929398148</v>
      </c>
      <c r="E1642" s="1" t="s">
        <v>5246</v>
      </c>
      <c r="F1642" s="1" t="s">
        <v>5247</v>
      </c>
      <c r="G1642" s="1" t="s">
        <v>123</v>
      </c>
      <c r="H1642" s="1" t="s">
        <v>124</v>
      </c>
      <c r="I1642" s="1" t="s">
        <v>125</v>
      </c>
      <c r="J1642" s="1" t="s">
        <v>5174</v>
      </c>
      <c r="K1642" s="1" t="s">
        <v>5248</v>
      </c>
      <c r="L1642">
        <f>ROUNDUP(IF(B1642&gt;$D$4,0,($D$4-B1642+1)/365),0)</f>
        <v>0</v>
      </c>
      <c r="M1642">
        <f>ROUNDUP(IF(B1642&gt;$D$5,0,($D$5-B1642+1)/365),0)</f>
        <v>1</v>
      </c>
      <c r="N1642" s="28">
        <f>IF(OR(L1642=1,M1642=1),IF(B1642+364&lt;=$D$5,(B1642+364-$D$4+1)/365,IF(B1642&gt;$D$4,($D$5-B1642+1)/365,$D$6/365)),0)</f>
        <v>0.18244336631152244</v>
      </c>
      <c r="O1642" s="28">
        <f>'Data &amp; Parameter'!$E$16*'Data &amp; Parameter'!$E$17*('Data &amp; Parameter'!$E$18+'Data &amp; Parameter'!$E$19)*'Data &amp; Parameter'!$E$20*'Data &amp; Parameter'!$E$37*N1642</f>
        <v>0.6343016464524488</v>
      </c>
      <c r="P1642">
        <f>ROUNDUP(IF(D1642&gt;$D$4,0,($D$4-D1642+1)/365),0)</f>
        <v>0</v>
      </c>
      <c r="Q1642">
        <f>ROUNDUP(IF(D1642&gt;$D$5,0,($D$5-D1642+1)/365),0)</f>
        <v>1</v>
      </c>
      <c r="R1642" s="28">
        <f>IF(OR(P1642=1,Q1642=1),IF(D1642+364&lt;=$D$5,(D1642+364-$D$4+1)/365,IF(D1642&gt;$D$4,($D$5-D1642+1)/365,$D$6/365)),0)</f>
        <v>0.18244029046169863</v>
      </c>
      <c r="S1642" s="28">
        <f>'Data &amp; Parameter'!$E$16*'Data &amp; Parameter'!$E$17*('Data &amp; Parameter'!$E$18+'Data &amp; Parameter'!$E$19)*'Data &amp; Parameter'!$E$20*'Data &amp; Parameter'!$E$37*R1642</f>
        <v>0.63429095263196666</v>
      </c>
      <c r="T1642" s="28">
        <f t="shared" si="25"/>
        <v>1.2685925990844154</v>
      </c>
    </row>
    <row r="1643" spans="1:20" ht="15.75" customHeight="1" x14ac:dyDescent="0.35">
      <c r="A1643">
        <v>1636</v>
      </c>
      <c r="B1643" s="76">
        <v>44235.410486111112</v>
      </c>
      <c r="C1643" s="1" t="s">
        <v>5249</v>
      </c>
      <c r="D1643" s="76">
        <v>44235.410833333328</v>
      </c>
      <c r="E1643" s="1" t="s">
        <v>5250</v>
      </c>
      <c r="F1643" s="1" t="s">
        <v>5251</v>
      </c>
      <c r="G1643" s="1" t="s">
        <v>123</v>
      </c>
      <c r="H1643" s="1" t="s">
        <v>124</v>
      </c>
      <c r="I1643" s="1" t="s">
        <v>125</v>
      </c>
      <c r="J1643" s="1" t="s">
        <v>5174</v>
      </c>
      <c r="K1643" s="1" t="s">
        <v>5174</v>
      </c>
      <c r="L1643">
        <f>ROUNDUP(IF(B1643&gt;$D$4,0,($D$4-B1643+1)/365),0)</f>
        <v>0</v>
      </c>
      <c r="M1643">
        <f>ROUNDUP(IF(B1643&gt;$D$5,0,($D$5-B1643+1)/365),0)</f>
        <v>1</v>
      </c>
      <c r="N1643" s="28">
        <f>IF(OR(L1643=1,M1643=1),IF(B1643+364&lt;=$D$5,(B1643+364-$D$4+1)/365,IF(B1643&gt;$D$4,($D$5-B1643+1)/365,$D$6/365)),0)</f>
        <v>0.18243702435311829</v>
      </c>
      <c r="O1643" s="28">
        <f>'Data &amp; Parameter'!$E$16*'Data &amp; Parameter'!$E$17*('Data &amp; Parameter'!$E$18+'Data &amp; Parameter'!$E$19)*'Data &amp; Parameter'!$E$20*'Data &amp; Parameter'!$E$37*N1643</f>
        <v>0.63427959733803696</v>
      </c>
      <c r="P1643">
        <f>ROUNDUP(IF(D1643&gt;$D$4,0,($D$4-D1643+1)/365),0)</f>
        <v>0</v>
      </c>
      <c r="Q1643">
        <f>ROUNDUP(IF(D1643&gt;$D$5,0,($D$5-D1643+1)/365),0)</f>
        <v>1</v>
      </c>
      <c r="R1643" s="28">
        <f>IF(OR(P1643=1,Q1643=1),IF(D1643+364&lt;=$D$5,(D1643+364-$D$4+1)/365,IF(D1643&gt;$D$4,($D$5-D1643+1)/365,$D$6/365)),0)</f>
        <v>0.18243607305937562</v>
      </c>
      <c r="S1643" s="28">
        <f>'Data &amp; Parameter'!$E$16*'Data &amp; Parameter'!$E$17*('Data &amp; Parameter'!$E$18+'Data &amp; Parameter'!$E$19)*'Data &amp; Parameter'!$E$20*'Data &amp; Parameter'!$E$37*R1643</f>
        <v>0.63427628997093755</v>
      </c>
      <c r="T1643" s="28">
        <f t="shared" si="25"/>
        <v>1.2685558873089744</v>
      </c>
    </row>
    <row r="1644" spans="1:20" ht="15.75" customHeight="1" x14ac:dyDescent="0.35">
      <c r="A1644">
        <v>1637</v>
      </c>
      <c r="B1644" s="76">
        <v>44235.415185185186</v>
      </c>
      <c r="C1644" s="1" t="s">
        <v>5252</v>
      </c>
      <c r="D1644" s="76">
        <v>44235.416087962964</v>
      </c>
      <c r="E1644" s="1" t="s">
        <v>5253</v>
      </c>
      <c r="F1644" s="1" t="s">
        <v>5254</v>
      </c>
      <c r="G1644" s="1" t="s">
        <v>123</v>
      </c>
      <c r="H1644" s="1" t="s">
        <v>124</v>
      </c>
      <c r="I1644" s="1" t="s">
        <v>125</v>
      </c>
      <c r="J1644" s="1" t="s">
        <v>5174</v>
      </c>
      <c r="K1644" s="1" t="s">
        <v>5255</v>
      </c>
      <c r="L1644">
        <f>ROUNDUP(IF(B1644&gt;$D$4,0,($D$4-B1644+1)/365),0)</f>
        <v>0</v>
      </c>
      <c r="M1644">
        <f>ROUNDUP(IF(B1644&gt;$D$5,0,($D$5-B1644+1)/365),0)</f>
        <v>1</v>
      </c>
      <c r="N1644" s="28">
        <f>IF(OR(L1644=1,M1644=1),IF(B1644+364&lt;=$D$5,(B1644+364-$D$4+1)/365,IF(B1644&gt;$D$4,($D$5-B1644+1)/365,$D$6/365)),0)</f>
        <v>0.18242415017757344</v>
      </c>
      <c r="O1644" s="28">
        <f>'Data &amp; Parameter'!$E$16*'Data &amp; Parameter'!$E$17*('Data &amp; Parameter'!$E$18+'Data &amp; Parameter'!$E$19)*'Data &amp; Parameter'!$E$20*'Data &amp; Parameter'!$E$37*N1644</f>
        <v>0.63423483763583499</v>
      </c>
      <c r="P1644">
        <f>ROUNDUP(IF(D1644&gt;$D$4,0,($D$4-D1644+1)/365),0)</f>
        <v>0</v>
      </c>
      <c r="Q1644">
        <f>ROUNDUP(IF(D1644&gt;$D$5,0,($D$5-D1644+1)/365),0)</f>
        <v>1</v>
      </c>
      <c r="R1644" s="28">
        <f>IF(OR(P1644=1,Q1644=1),IF(D1644+364&lt;=$D$5,(D1644+364-$D$4+1)/365,IF(D1644&gt;$D$4,($D$5-D1644+1)/365,$D$6/365)),0)</f>
        <v>0.18242167681379862</v>
      </c>
      <c r="S1644" s="28">
        <f>'Data &amp; Parameter'!$E$16*'Data &amp; Parameter'!$E$17*('Data &amp; Parameter'!$E$18+'Data &amp; Parameter'!$E$19)*'Data &amp; Parameter'!$E$20*'Data &amp; Parameter'!$E$37*R1644</f>
        <v>0.63422623848122417</v>
      </c>
      <c r="T1644" s="28">
        <f t="shared" si="25"/>
        <v>1.2684610761170592</v>
      </c>
    </row>
    <row r="1645" spans="1:20" ht="15.75" customHeight="1" x14ac:dyDescent="0.35">
      <c r="A1645">
        <v>1638</v>
      </c>
      <c r="B1645" s="76">
        <v>44235.418206018519</v>
      </c>
      <c r="C1645" s="1" t="s">
        <v>5256</v>
      </c>
      <c r="D1645" s="76">
        <v>44235.41883101852</v>
      </c>
      <c r="E1645" s="1" t="s">
        <v>5257</v>
      </c>
      <c r="F1645" s="1" t="s">
        <v>5258</v>
      </c>
      <c r="G1645" s="1" t="s">
        <v>123</v>
      </c>
      <c r="H1645" s="1" t="s">
        <v>124</v>
      </c>
      <c r="I1645" s="1" t="s">
        <v>125</v>
      </c>
      <c r="J1645" s="1" t="s">
        <v>5174</v>
      </c>
      <c r="K1645" s="1" t="s">
        <v>5174</v>
      </c>
      <c r="L1645">
        <f>ROUNDUP(IF(B1645&gt;$D$4,0,($D$4-B1645+1)/365),0)</f>
        <v>0</v>
      </c>
      <c r="M1645">
        <f>ROUNDUP(IF(B1645&gt;$D$5,0,($D$5-B1645+1)/365),0)</f>
        <v>1</v>
      </c>
      <c r="N1645" s="28">
        <f>IF(OR(L1645=1,M1645=1),IF(B1645+364&lt;=$D$5,(B1645+364-$D$4+1)/365,IF(B1645&gt;$D$4,($D$5-B1645+1)/365,$D$6/365)),0)</f>
        <v>0.18241587392186462</v>
      </c>
      <c r="O1645" s="28">
        <f>'Data &amp; Parameter'!$E$16*'Data &amp; Parameter'!$E$17*('Data &amp; Parameter'!$E$18+'Data &amp; Parameter'!$E$19)*'Data &amp; Parameter'!$E$20*'Data &amp; Parameter'!$E$37*N1645</f>
        <v>0.6342060635415574</v>
      </c>
      <c r="P1645">
        <f>ROUNDUP(IF(D1645&gt;$D$4,0,($D$4-D1645+1)/365),0)</f>
        <v>0</v>
      </c>
      <c r="Q1645">
        <f>ROUNDUP(IF(D1645&gt;$D$5,0,($D$5-D1645+1)/365),0)</f>
        <v>1</v>
      </c>
      <c r="R1645" s="28">
        <f>IF(OR(P1645=1,Q1645=1),IF(D1645+364&lt;=$D$5,(D1645+364-$D$4+1)/365,IF(D1645&gt;$D$4,($D$5-D1645+1)/365,$D$6/365)),0)</f>
        <v>0.1824141615930959</v>
      </c>
      <c r="S1645" s="28">
        <f>'Data &amp; Parameter'!$E$16*'Data &amp; Parameter'!$E$17*('Data &amp; Parameter'!$E$18+'Data &amp; Parameter'!$E$19)*'Data &amp; Parameter'!$E$20*'Data &amp; Parameter'!$E$37*R1645</f>
        <v>0.63420011028066758</v>
      </c>
      <c r="T1645" s="28">
        <f t="shared" si="25"/>
        <v>1.268406173822225</v>
      </c>
    </row>
    <row r="1646" spans="1:20" ht="15.75" customHeight="1" x14ac:dyDescent="0.35">
      <c r="A1646">
        <v>1639</v>
      </c>
      <c r="B1646" s="76">
        <v>44235.421168981484</v>
      </c>
      <c r="C1646" s="1" t="s">
        <v>5259</v>
      </c>
      <c r="D1646" s="76">
        <v>44235.421712962961</v>
      </c>
      <c r="E1646" s="1" t="s">
        <v>5260</v>
      </c>
      <c r="F1646" s="1" t="s">
        <v>5261</v>
      </c>
      <c r="G1646" s="1" t="s">
        <v>123</v>
      </c>
      <c r="H1646" s="1" t="s">
        <v>124</v>
      </c>
      <c r="I1646" s="1" t="s">
        <v>125</v>
      </c>
      <c r="J1646" s="1" t="s">
        <v>5174</v>
      </c>
      <c r="K1646" s="1" t="s">
        <v>5255</v>
      </c>
      <c r="L1646">
        <f>ROUNDUP(IF(B1646&gt;$D$4,0,($D$4-B1646+1)/365),0)</f>
        <v>0</v>
      </c>
      <c r="M1646">
        <f>ROUNDUP(IF(B1646&gt;$D$5,0,($D$5-B1646+1)/365),0)</f>
        <v>1</v>
      </c>
      <c r="N1646" s="28">
        <f>IF(OR(L1646=1,M1646=1),IF(B1646+364&lt;=$D$5,(B1646+364-$D$4+1)/365,IF(B1646&gt;$D$4,($D$5-B1646+1)/365,$D$6/365)),0)</f>
        <v>0.1824077562151129</v>
      </c>
      <c r="O1646" s="28">
        <f>'Data &amp; Parameter'!$E$16*'Data &amp; Parameter'!$E$17*('Data &amp; Parameter'!$E$18+'Data &amp; Parameter'!$E$19)*'Data &amp; Parameter'!$E$20*'Data &amp; Parameter'!$E$37*N1646</f>
        <v>0.63417784067512972</v>
      </c>
      <c r="P1646">
        <f>ROUNDUP(IF(D1646&gt;$D$4,0,($D$4-D1646+1)/365),0)</f>
        <v>0</v>
      </c>
      <c r="Q1646">
        <f>ROUNDUP(IF(D1646&gt;$D$5,0,($D$5-D1646+1)/365),0)</f>
        <v>1</v>
      </c>
      <c r="R1646" s="28">
        <f>IF(OR(P1646=1,Q1646=1),IF(D1646+364&lt;=$D$5,(D1646+364-$D$4+1)/365,IF(D1646&gt;$D$4,($D$5-D1646+1)/365,$D$6/365)),0)</f>
        <v>0.18240626585490011</v>
      </c>
      <c r="S1646" s="28">
        <f>'Data &amp; Parameter'!$E$16*'Data &amp; Parameter'!$E$17*('Data &amp; Parameter'!$E$18+'Data &amp; Parameter'!$E$19)*'Data &amp; Parameter'!$E$20*'Data &amp; Parameter'!$E$37*R1646</f>
        <v>0.63417265913328524</v>
      </c>
      <c r="T1646" s="28">
        <f t="shared" si="25"/>
        <v>1.268350499808415</v>
      </c>
    </row>
    <row r="1647" spans="1:20" ht="15.75" customHeight="1" x14ac:dyDescent="0.35">
      <c r="A1647">
        <v>1640</v>
      </c>
      <c r="B1647" s="76">
        <v>44235.424942129626</v>
      </c>
      <c r="C1647" s="1" t="s">
        <v>5262</v>
      </c>
      <c r="D1647" s="76">
        <v>44235.426469907412</v>
      </c>
      <c r="E1647" s="1" t="s">
        <v>5263</v>
      </c>
      <c r="F1647" s="1" t="s">
        <v>5264</v>
      </c>
      <c r="G1647" s="1" t="s">
        <v>123</v>
      </c>
      <c r="H1647" s="1" t="s">
        <v>124</v>
      </c>
      <c r="I1647" s="1" t="s">
        <v>125</v>
      </c>
      <c r="J1647" s="1" t="s">
        <v>5174</v>
      </c>
      <c r="K1647" s="1" t="s">
        <v>5248</v>
      </c>
      <c r="L1647">
        <f>ROUNDUP(IF(B1647&gt;$D$4,0,($D$4-B1647+1)/365),0)</f>
        <v>0</v>
      </c>
      <c r="M1647">
        <f>ROUNDUP(IF(B1647&gt;$D$5,0,($D$5-B1647+1)/365),0)</f>
        <v>1</v>
      </c>
      <c r="N1647" s="28">
        <f>IF(OR(L1647=1,M1647=1),IF(B1647+364&lt;=$D$5,(B1647+364-$D$4+1)/365,IF(B1647&gt;$D$4,($D$5-B1647+1)/365,$D$6/365)),0)</f>
        <v>0.18239741882294166</v>
      </c>
      <c r="O1647" s="28">
        <f>'Data &amp; Parameter'!$E$16*'Data &amp; Parameter'!$E$17*('Data &amp; Parameter'!$E$18+'Data &amp; Parameter'!$E$19)*'Data &amp; Parameter'!$E$20*'Data &amp; Parameter'!$E$37*N1647</f>
        <v>0.6341419006187341</v>
      </c>
      <c r="P1647">
        <f>ROUNDUP(IF(D1647&gt;$D$4,0,($D$4-D1647+1)/365),0)</f>
        <v>0</v>
      </c>
      <c r="Q1647">
        <f>ROUNDUP(IF(D1647&gt;$D$5,0,($D$5-D1647+1)/365),0)</f>
        <v>1</v>
      </c>
      <c r="R1647" s="28">
        <f>IF(OR(P1647=1,Q1647=1),IF(D1647+364&lt;=$D$5,(D1647+364-$D$4+1)/365,IF(D1647&gt;$D$4,($D$5-D1647+1)/365,$D$6/365)),0)</f>
        <v>0.1823932331303782</v>
      </c>
      <c r="S1647" s="28">
        <f>'Data &amp; Parameter'!$E$16*'Data &amp; Parameter'!$E$17*('Data &amp; Parameter'!$E$18+'Data &amp; Parameter'!$E$19)*'Data &amp; Parameter'!$E$20*'Data &amp; Parameter'!$E$37*R1647</f>
        <v>0.63412734820316419</v>
      </c>
      <c r="T1647" s="28">
        <f t="shared" si="25"/>
        <v>1.2682692488218983</v>
      </c>
    </row>
    <row r="1648" spans="1:20" ht="15.75" customHeight="1" x14ac:dyDescent="0.35">
      <c r="A1648">
        <v>1641</v>
      </c>
      <c r="B1648" s="76">
        <v>44235.430023148147</v>
      </c>
      <c r="C1648" s="1" t="s">
        <v>5265</v>
      </c>
      <c r="D1648" s="76">
        <v>44235.430625000001</v>
      </c>
      <c r="E1648" s="1" t="s">
        <v>5266</v>
      </c>
      <c r="F1648" s="1" t="s">
        <v>5267</v>
      </c>
      <c r="G1648" s="1" t="s">
        <v>123</v>
      </c>
      <c r="H1648" s="1" t="s">
        <v>124</v>
      </c>
      <c r="I1648" s="1" t="s">
        <v>125</v>
      </c>
      <c r="J1648" s="1" t="s">
        <v>5174</v>
      </c>
      <c r="K1648" s="1" t="s">
        <v>5229</v>
      </c>
      <c r="L1648">
        <f>ROUNDUP(IF(B1648&gt;$D$4,0,($D$4-B1648+1)/365),0)</f>
        <v>0</v>
      </c>
      <c r="M1648">
        <f>ROUNDUP(IF(B1648&gt;$D$5,0,($D$5-B1648+1)/365),0)</f>
        <v>1</v>
      </c>
      <c r="N1648" s="28">
        <f>IF(OR(L1648=1,M1648=1),IF(B1648+364&lt;=$D$5,(B1648+364-$D$4+1)/365,IF(B1648&gt;$D$4,($D$5-B1648+1)/365,$D$6/365)),0)</f>
        <v>0.18238349822425595</v>
      </c>
      <c r="O1648" s="28">
        <f>'Data &amp; Parameter'!$E$16*'Data &amp; Parameter'!$E$17*('Data &amp; Parameter'!$E$18+'Data &amp; Parameter'!$E$19)*'Data &amp; Parameter'!$E$20*'Data &amp; Parameter'!$E$37*N1648</f>
        <v>0.63409350281263976</v>
      </c>
      <c r="P1648">
        <f>ROUNDUP(IF(D1648&gt;$D$4,0,($D$4-D1648+1)/365),0)</f>
        <v>0</v>
      </c>
      <c r="Q1648">
        <f>ROUNDUP(IF(D1648&gt;$D$5,0,($D$5-D1648+1)/365),0)</f>
        <v>1</v>
      </c>
      <c r="R1648" s="28">
        <f>IF(OR(P1648=1,Q1648=1),IF(D1648+364&lt;=$D$5,(D1648+364-$D$4+1)/365,IF(D1648&gt;$D$4,($D$5-D1648+1)/365,$D$6/365)),0)</f>
        <v>0.1823818493150661</v>
      </c>
      <c r="S1648" s="28">
        <f>'Data &amp; Parameter'!$E$16*'Data &amp; Parameter'!$E$17*('Data &amp; Parameter'!$E$18+'Data &amp; Parameter'!$E$19)*'Data &amp; Parameter'!$E$20*'Data &amp; Parameter'!$E$37*R1648</f>
        <v>0.63408777004287609</v>
      </c>
      <c r="T1648" s="28">
        <f t="shared" si="25"/>
        <v>1.2681812728555157</v>
      </c>
    </row>
    <row r="1649" spans="1:20" ht="15.75" customHeight="1" x14ac:dyDescent="0.35">
      <c r="A1649">
        <v>1642</v>
      </c>
      <c r="B1649" s="76">
        <v>44235.435069444444</v>
      </c>
      <c r="C1649" s="1" t="s">
        <v>5268</v>
      </c>
      <c r="D1649" s="76">
        <v>44235.437615740739</v>
      </c>
      <c r="E1649" s="1" t="s">
        <v>5269</v>
      </c>
      <c r="F1649" s="1" t="s">
        <v>5270</v>
      </c>
      <c r="G1649" s="1" t="s">
        <v>123</v>
      </c>
      <c r="H1649" s="1" t="s">
        <v>124</v>
      </c>
      <c r="I1649" s="1" t="s">
        <v>125</v>
      </c>
      <c r="J1649" s="1" t="s">
        <v>5174</v>
      </c>
      <c r="K1649" s="1" t="s">
        <v>5248</v>
      </c>
      <c r="L1649">
        <f>ROUNDUP(IF(B1649&gt;$D$4,0,($D$4-B1649+1)/365),0)</f>
        <v>0</v>
      </c>
      <c r="M1649">
        <f>ROUNDUP(IF(B1649&gt;$D$5,0,($D$5-B1649+1)/365),0)</f>
        <v>1</v>
      </c>
      <c r="N1649" s="28">
        <f>IF(OR(L1649=1,M1649=1),IF(B1649+364&lt;=$D$5,(B1649+364-$D$4+1)/365,IF(B1649&gt;$D$4,($D$5-B1649+1)/365,$D$6/365)),0)</f>
        <v>0.1823696727549485</v>
      </c>
      <c r="O1649" s="28">
        <f>'Data &amp; Parameter'!$E$16*'Data &amp; Parameter'!$E$17*('Data &amp; Parameter'!$E$18+'Data &amp; Parameter'!$E$19)*'Data &amp; Parameter'!$E$20*'Data &amp; Parameter'!$E$37*N1649</f>
        <v>0.63404543574326921</v>
      </c>
      <c r="P1649">
        <f>ROUNDUP(IF(D1649&gt;$D$4,0,($D$4-D1649+1)/365),0)</f>
        <v>0</v>
      </c>
      <c r="Q1649">
        <f>ROUNDUP(IF(D1649&gt;$D$5,0,($D$5-D1649+1)/365),0)</f>
        <v>1</v>
      </c>
      <c r="R1649" s="28">
        <f>IF(OR(P1649=1,Q1649=1),IF(D1649+364&lt;=$D$5,(D1649+364-$D$4+1)/365,IF(D1649&gt;$D$4,($D$5-D1649+1)/365,$D$6/365)),0)</f>
        <v>0.18236269660071591</v>
      </c>
      <c r="S1649" s="28">
        <f>'Data &amp; Parameter'!$E$16*'Data &amp; Parameter'!$E$17*('Data &amp; Parameter'!$E$18+'Data &amp; Parameter'!$E$19)*'Data &amp; Parameter'!$E$20*'Data &amp; Parameter'!$E$37*R1649</f>
        <v>0.6340211817174578</v>
      </c>
      <c r="T1649" s="28">
        <f t="shared" si="25"/>
        <v>1.2680666174607271</v>
      </c>
    </row>
    <row r="1650" spans="1:20" ht="15.75" customHeight="1" x14ac:dyDescent="0.35">
      <c r="A1650">
        <v>1643</v>
      </c>
      <c r="B1650" s="76">
        <v>44235.438009259262</v>
      </c>
      <c r="C1650" s="1" t="s">
        <v>5271</v>
      </c>
      <c r="D1650" s="76">
        <v>44235.438645833332</v>
      </c>
      <c r="E1650" s="1" t="s">
        <v>5272</v>
      </c>
      <c r="F1650" s="1" t="s">
        <v>5273</v>
      </c>
      <c r="G1650" s="1" t="s">
        <v>123</v>
      </c>
      <c r="H1650" s="1" t="s">
        <v>124</v>
      </c>
      <c r="I1650" s="1" t="s">
        <v>125</v>
      </c>
      <c r="J1650" s="1" t="s">
        <v>5174</v>
      </c>
      <c r="K1650" s="1" t="s">
        <v>5174</v>
      </c>
      <c r="L1650">
        <f>ROUNDUP(IF(B1650&gt;$D$4,0,($D$4-B1650+1)/365),0)</f>
        <v>0</v>
      </c>
      <c r="M1650">
        <f>ROUNDUP(IF(B1650&gt;$D$5,0,($D$5-B1650+1)/365),0)</f>
        <v>1</v>
      </c>
      <c r="N1650" s="28">
        <f>IF(OR(L1650=1,M1650=1),IF(B1650+364&lt;=$D$5,(B1650+364-$D$4+1)/365,IF(B1650&gt;$D$4,($D$5-B1650+1)/365,$D$6/365)),0)</f>
        <v>0.18236161846777565</v>
      </c>
      <c r="O1650" s="28">
        <f>'Data &amp; Parameter'!$E$16*'Data &amp; Parameter'!$E$17*('Data &amp; Parameter'!$E$18+'Data &amp; Parameter'!$E$19)*'Data &amp; Parameter'!$E$20*'Data &amp; Parameter'!$E$37*N1650</f>
        <v>0.63401743336796756</v>
      </c>
      <c r="P1650">
        <f>ROUNDUP(IF(D1650&gt;$D$4,0,($D$4-D1650+1)/365),0)</f>
        <v>0</v>
      </c>
      <c r="Q1650">
        <f>ROUNDUP(IF(D1650&gt;$D$5,0,($D$5-D1650+1)/365),0)</f>
        <v>1</v>
      </c>
      <c r="R1650" s="28">
        <f>IF(OR(P1650=1,Q1650=1),IF(D1650+364&lt;=$D$5,(D1650+364-$D$4+1)/365,IF(D1650&gt;$D$4,($D$5-D1650+1)/365,$D$6/365)),0)</f>
        <v>0.18235987442922746</v>
      </c>
      <c r="S1650" s="28">
        <f>'Data &amp; Parameter'!$E$16*'Data &amp; Parameter'!$E$17*('Data &amp; Parameter'!$E$18+'Data &amp; Parameter'!$E$19)*'Data &amp; Parameter'!$E$20*'Data &amp; Parameter'!$E$37*R1650</f>
        <v>0.63401136986154938</v>
      </c>
      <c r="T1650" s="28">
        <f t="shared" si="25"/>
        <v>1.2680288032295168</v>
      </c>
    </row>
    <row r="1651" spans="1:20" ht="15.75" customHeight="1" x14ac:dyDescent="0.35">
      <c r="A1651">
        <v>1644</v>
      </c>
      <c r="B1651" s="76">
        <v>44235.440659722226</v>
      </c>
      <c r="C1651" s="1" t="s">
        <v>5274</v>
      </c>
      <c r="D1651" s="76">
        <v>44235.442847222221</v>
      </c>
      <c r="E1651" s="1" t="s">
        <v>5275</v>
      </c>
      <c r="F1651" s="1" t="s">
        <v>5276</v>
      </c>
      <c r="G1651" s="1" t="s">
        <v>123</v>
      </c>
      <c r="H1651" s="1" t="s">
        <v>124</v>
      </c>
      <c r="I1651" s="1" t="s">
        <v>125</v>
      </c>
      <c r="J1651" s="1" t="s">
        <v>5174</v>
      </c>
      <c r="K1651" s="1" t="s">
        <v>5248</v>
      </c>
      <c r="L1651">
        <f>ROUNDUP(IF(B1651&gt;$D$4,0,($D$4-B1651+1)/365),0)</f>
        <v>0</v>
      </c>
      <c r="M1651">
        <f>ROUNDUP(IF(B1651&gt;$D$5,0,($D$5-B1651+1)/365),0)</f>
        <v>1</v>
      </c>
      <c r="N1651" s="28">
        <f>IF(OR(L1651=1,M1651=1),IF(B1651+364&lt;=$D$5,(B1651+364-$D$4+1)/365,IF(B1651&gt;$D$4,($D$5-B1651+1)/365,$D$6/365)),0)</f>
        <v>0.1823543569254083</v>
      </c>
      <c r="O1651" s="28">
        <f>'Data &amp; Parameter'!$E$16*'Data &amp; Parameter'!$E$17*('Data &amp; Parameter'!$E$18+'Data &amp; Parameter'!$E$19)*'Data &amp; Parameter'!$E$20*'Data &amp; Parameter'!$E$37*N1651</f>
        <v>0.6339921871319848</v>
      </c>
      <c r="P1651">
        <f>ROUNDUP(IF(D1651&gt;$D$4,0,($D$4-D1651+1)/365),0)</f>
        <v>0</v>
      </c>
      <c r="Q1651">
        <f>ROUNDUP(IF(D1651&gt;$D$5,0,($D$5-D1651+1)/365),0)</f>
        <v>1</v>
      </c>
      <c r="R1651" s="28">
        <f>IF(OR(P1651=1,Q1651=1),IF(D1651+364&lt;=$D$5,(D1651+364-$D$4+1)/365,IF(D1651&gt;$D$4,($D$5-D1651+1)/365,$D$6/365)),0)</f>
        <v>0.1823483637747377</v>
      </c>
      <c r="S1651" s="28">
        <f>'Data &amp; Parameter'!$E$16*'Data &amp; Parameter'!$E$17*('Data &amp; Parameter'!$E$18+'Data &amp; Parameter'!$E$19)*'Data &amp; Parameter'!$E$20*'Data &amp; Parameter'!$E$37*R1651</f>
        <v>0.63397135071893973</v>
      </c>
      <c r="T1651" s="28">
        <f t="shared" si="25"/>
        <v>1.2679635378509246</v>
      </c>
    </row>
    <row r="1652" spans="1:20" ht="15.75" customHeight="1" x14ac:dyDescent="0.35">
      <c r="A1652">
        <v>1645</v>
      </c>
      <c r="B1652" s="76">
        <v>44235.441863425927</v>
      </c>
      <c r="C1652" s="1" t="s">
        <v>5277</v>
      </c>
      <c r="D1652" s="76">
        <v>44235.442627314813</v>
      </c>
      <c r="E1652" s="1" t="s">
        <v>5278</v>
      </c>
      <c r="F1652" s="1" t="s">
        <v>5279</v>
      </c>
      <c r="G1652" s="1" t="s">
        <v>123</v>
      </c>
      <c r="H1652" s="1" t="s">
        <v>124</v>
      </c>
      <c r="I1652" s="1" t="s">
        <v>125</v>
      </c>
      <c r="J1652" s="1" t="s">
        <v>5174</v>
      </c>
      <c r="K1652" s="1" t="s">
        <v>5174</v>
      </c>
      <c r="L1652">
        <f>ROUNDUP(IF(B1652&gt;$D$4,0,($D$4-B1652+1)/365),0)</f>
        <v>0</v>
      </c>
      <c r="M1652">
        <f>ROUNDUP(IF(B1652&gt;$D$5,0,($D$5-B1652+1)/365),0)</f>
        <v>1</v>
      </c>
      <c r="N1652" s="28">
        <f>IF(OR(L1652=1,M1652=1),IF(B1652+364&lt;=$D$5,(B1652+364-$D$4+1)/365,IF(B1652&gt;$D$4,($D$5-B1652+1)/365,$D$6/365)),0)</f>
        <v>0.18235105910704852</v>
      </c>
      <c r="O1652" s="28">
        <f>'Data &amp; Parameter'!$E$16*'Data &amp; Parameter'!$E$17*('Data &amp; Parameter'!$E$18+'Data &amp; Parameter'!$E$19)*'Data &amp; Parameter'!$E$20*'Data &amp; Parameter'!$E$37*N1652</f>
        <v>0.63398072159252672</v>
      </c>
      <c r="P1652">
        <f>ROUNDUP(IF(D1652&gt;$D$4,0,($D$4-D1652+1)/365),0)</f>
        <v>0</v>
      </c>
      <c r="Q1652">
        <f>ROUNDUP(IF(D1652&gt;$D$5,0,($D$5-D1652+1)/365),0)</f>
        <v>1</v>
      </c>
      <c r="R1652" s="28">
        <f>IF(OR(P1652=1,Q1652=1),IF(D1652+364&lt;=$D$5,(D1652+364-$D$4+1)/365,IF(D1652&gt;$D$4,($D$5-D1652+1)/365,$D$6/365)),0)</f>
        <v>0.1823489662607867</v>
      </c>
      <c r="S1652" s="28">
        <f>'Data &amp; Parameter'!$E$16*'Data &amp; Parameter'!$E$17*('Data &amp; Parameter'!$E$18+'Data &amp; Parameter'!$E$19)*'Data &amp; Parameter'!$E$20*'Data &amp; Parameter'!$E$37*R1652</f>
        <v>0.63397344538481093</v>
      </c>
      <c r="T1652" s="28">
        <f t="shared" si="25"/>
        <v>1.2679541669773378</v>
      </c>
    </row>
    <row r="1653" spans="1:20" ht="15.75" customHeight="1" x14ac:dyDescent="0.35">
      <c r="A1653">
        <v>1646</v>
      </c>
      <c r="B1653" s="76">
        <v>44235.44666666667</v>
      </c>
      <c r="C1653" s="1" t="s">
        <v>5280</v>
      </c>
      <c r="D1653" s="76">
        <v>44235.449444444443</v>
      </c>
      <c r="E1653" s="1" t="s">
        <v>5281</v>
      </c>
      <c r="F1653" s="1" t="s">
        <v>5282</v>
      </c>
      <c r="G1653" s="1" t="s">
        <v>123</v>
      </c>
      <c r="H1653" s="1" t="s">
        <v>124</v>
      </c>
      <c r="I1653" s="1" t="s">
        <v>125</v>
      </c>
      <c r="J1653" s="1" t="s">
        <v>5174</v>
      </c>
      <c r="K1653" s="1" t="s">
        <v>5248</v>
      </c>
      <c r="L1653">
        <f>ROUNDUP(IF(B1653&gt;$D$4,0,($D$4-B1653+1)/365),0)</f>
        <v>0</v>
      </c>
      <c r="M1653">
        <f>ROUNDUP(IF(B1653&gt;$D$5,0,($D$5-B1653+1)/365),0)</f>
        <v>1</v>
      </c>
      <c r="N1653" s="28">
        <f>IF(OR(L1653=1,M1653=1),IF(B1653+364&lt;=$D$5,(B1653+364-$D$4+1)/365,IF(B1653&gt;$D$4,($D$5-B1653+1)/365,$D$6/365)),0)</f>
        <v>0.1823378995433689</v>
      </c>
      <c r="O1653" s="28">
        <f>'Data &amp; Parameter'!$E$16*'Data &amp; Parameter'!$E$17*('Data &amp; Parameter'!$E$18+'Data &amp; Parameter'!$E$19)*'Data &amp; Parameter'!$E$20*'Data &amp; Parameter'!$E$37*N1653</f>
        <v>0.63393496968015339</v>
      </c>
      <c r="P1653">
        <f>ROUNDUP(IF(D1653&gt;$D$4,0,($D$4-D1653+1)/365),0)</f>
        <v>0</v>
      </c>
      <c r="Q1653">
        <f>ROUNDUP(IF(D1653&gt;$D$5,0,($D$5-D1653+1)/365),0)</f>
        <v>1</v>
      </c>
      <c r="R1653" s="28">
        <f>IF(OR(P1653=1,Q1653=1),IF(D1653+364&lt;=$D$5,(D1653+364-$D$4+1)/365,IF(D1653&gt;$D$4,($D$5-D1653+1)/365,$D$6/365)),0)</f>
        <v>0.18233028919330785</v>
      </c>
      <c r="S1653" s="28">
        <f>'Data &amp; Parameter'!$E$16*'Data &amp; Parameter'!$E$17*('Data &amp; Parameter'!$E$18+'Data &amp; Parameter'!$E$19)*'Data &amp; Parameter'!$E$20*'Data &amp; Parameter'!$E$37*R1653</f>
        <v>0.63390851074294241</v>
      </c>
      <c r="T1653" s="28">
        <f t="shared" si="25"/>
        <v>1.2678434804230958</v>
      </c>
    </row>
    <row r="1654" spans="1:20" ht="15.75" customHeight="1" x14ac:dyDescent="0.35">
      <c r="A1654">
        <v>1647</v>
      </c>
      <c r="B1654" s="76">
        <v>44235.450775462959</v>
      </c>
      <c r="C1654" s="1" t="s">
        <v>5283</v>
      </c>
      <c r="D1654" s="76">
        <v>44235.451203703706</v>
      </c>
      <c r="E1654" s="1" t="s">
        <v>5284</v>
      </c>
      <c r="F1654" s="1" t="s">
        <v>5285</v>
      </c>
      <c r="G1654" s="1" t="s">
        <v>123</v>
      </c>
      <c r="H1654" s="1" t="s">
        <v>124</v>
      </c>
      <c r="I1654" s="1" t="s">
        <v>125</v>
      </c>
      <c r="J1654" s="1" t="s">
        <v>5174</v>
      </c>
      <c r="K1654" s="1" t="s">
        <v>5174</v>
      </c>
      <c r="L1654">
        <f>ROUNDUP(IF(B1654&gt;$D$4,0,($D$4-B1654+1)/365),0)</f>
        <v>0</v>
      </c>
      <c r="M1654">
        <f>ROUNDUP(IF(B1654&gt;$D$5,0,($D$5-B1654+1)/365),0)</f>
        <v>1</v>
      </c>
      <c r="N1654" s="28">
        <f>IF(OR(L1654=1,M1654=1),IF(B1654+364&lt;=$D$5,(B1654+364-$D$4+1)/365,IF(B1654&gt;$D$4,($D$5-B1654+1)/365,$D$6/365)),0)</f>
        <v>0.18232664256723444</v>
      </c>
      <c r="O1654" s="28">
        <f>'Data &amp; Parameter'!$E$16*'Data &amp; Parameter'!$E$17*('Data &amp; Parameter'!$E$18+'Data &amp; Parameter'!$E$19)*'Data &amp; Parameter'!$E$20*'Data &amp; Parameter'!$E$37*N1654</f>
        <v>0.63389583250218673</v>
      </c>
      <c r="P1654">
        <f>ROUNDUP(IF(D1654&gt;$D$4,0,($D$4-D1654+1)/365),0)</f>
        <v>0</v>
      </c>
      <c r="Q1654">
        <f>ROUNDUP(IF(D1654&gt;$D$5,0,($D$5-D1654+1)/365),0)</f>
        <v>1</v>
      </c>
      <c r="R1654" s="28">
        <f>IF(OR(P1654=1,Q1654=1),IF(D1654+364&lt;=$D$5,(D1654+364-$D$4+1)/365,IF(D1654&gt;$D$4,($D$5-D1654+1)/365,$D$6/365)),0)</f>
        <v>0.18232546930491592</v>
      </c>
      <c r="S1654" s="28">
        <f>'Data &amp; Parameter'!$E$16*'Data &amp; Parameter'!$E$17*('Data &amp; Parameter'!$E$18+'Data &amp; Parameter'!$E$19)*'Data &amp; Parameter'!$E$20*'Data &amp; Parameter'!$E$37*R1654</f>
        <v>0.63389175341597281</v>
      </c>
      <c r="T1654" s="28">
        <f t="shared" si="25"/>
        <v>1.2677875859181595</v>
      </c>
    </row>
    <row r="1655" spans="1:20" ht="15.75" customHeight="1" x14ac:dyDescent="0.35">
      <c r="A1655">
        <v>1648</v>
      </c>
      <c r="B1655" s="76">
        <v>44235.453912037032</v>
      </c>
      <c r="C1655" s="1" t="s">
        <v>5286</v>
      </c>
      <c r="D1655" s="76">
        <v>44235.455104166671</v>
      </c>
      <c r="E1655" s="1" t="s">
        <v>5287</v>
      </c>
      <c r="F1655" s="1" t="s">
        <v>5288</v>
      </c>
      <c r="G1655" s="1" t="s">
        <v>123</v>
      </c>
      <c r="H1655" s="1" t="s">
        <v>124</v>
      </c>
      <c r="I1655" s="1" t="s">
        <v>125</v>
      </c>
      <c r="J1655" s="1" t="s">
        <v>5174</v>
      </c>
      <c r="K1655" s="1" t="s">
        <v>5174</v>
      </c>
      <c r="L1655">
        <f>ROUNDUP(IF(B1655&gt;$D$4,0,($D$4-B1655+1)/365),0)</f>
        <v>0</v>
      </c>
      <c r="M1655">
        <f>ROUNDUP(IF(B1655&gt;$D$5,0,($D$5-B1655+1)/365),0)</f>
        <v>1</v>
      </c>
      <c r="N1655" s="28">
        <f>IF(OR(L1655=1,M1655=1),IF(B1655+364&lt;=$D$5,(B1655+364-$D$4+1)/365,IF(B1655&gt;$D$4,($D$5-B1655+1)/365,$D$6/365)),0)</f>
        <v>0.18231804921361139</v>
      </c>
      <c r="O1655" s="28">
        <f>'Data &amp; Parameter'!$E$16*'Data &amp; Parameter'!$E$17*('Data &amp; Parameter'!$E$18+'Data &amp; Parameter'!$E$19)*'Data &amp; Parameter'!$E$20*'Data &amp; Parameter'!$E$37*N1655</f>
        <v>0.6338659559522094</v>
      </c>
      <c r="P1655">
        <f>ROUNDUP(IF(D1655&gt;$D$4,0,($D$4-D1655+1)/365),0)</f>
        <v>0</v>
      </c>
      <c r="Q1655">
        <f>ROUNDUP(IF(D1655&gt;$D$5,0,($D$5-D1655+1)/365),0)</f>
        <v>1</v>
      </c>
      <c r="R1655" s="28">
        <f>IF(OR(P1655=1,Q1655=1),IF(D1655+364&lt;=$D$5,(D1655+364-$D$4+1)/365,IF(D1655&gt;$D$4,($D$5-D1655+1)/365,$D$6/365)),0)</f>
        <v>0.18231478310501115</v>
      </c>
      <c r="S1655" s="28">
        <f>'Data &amp; Parameter'!$E$16*'Data &amp; Parameter'!$E$17*('Data &amp; Parameter'!$E$18+'Data &amp; Parameter'!$E$19)*'Data &amp; Parameter'!$E$20*'Data &amp; Parameter'!$E$37*R1655</f>
        <v>0.63385460065821042</v>
      </c>
      <c r="T1655" s="28">
        <f t="shared" si="25"/>
        <v>1.2677205566104197</v>
      </c>
    </row>
    <row r="1656" spans="1:20" ht="15.75" customHeight="1" x14ac:dyDescent="0.35">
      <c r="A1656">
        <v>1649</v>
      </c>
      <c r="B1656" s="76">
        <v>44235.455162037033</v>
      </c>
      <c r="C1656" s="1" t="s">
        <v>5289</v>
      </c>
      <c r="D1656" s="76">
        <v>44235.456655092596</v>
      </c>
      <c r="E1656" s="1" t="s">
        <v>5290</v>
      </c>
      <c r="F1656" s="1" t="s">
        <v>5291</v>
      </c>
      <c r="G1656" s="1" t="s">
        <v>123</v>
      </c>
      <c r="H1656" s="1" t="s">
        <v>124</v>
      </c>
      <c r="I1656" s="1" t="s">
        <v>125</v>
      </c>
      <c r="J1656" s="1" t="s">
        <v>5174</v>
      </c>
      <c r="K1656" s="1" t="s">
        <v>5248</v>
      </c>
      <c r="L1656">
        <f>ROUNDUP(IF(B1656&gt;$D$4,0,($D$4-B1656+1)/365),0)</f>
        <v>0</v>
      </c>
      <c r="M1656">
        <f>ROUNDUP(IF(B1656&gt;$D$5,0,($D$5-B1656+1)/365),0)</f>
        <v>1</v>
      </c>
      <c r="N1656" s="28">
        <f>IF(OR(L1656=1,M1656=1),IF(B1656+364&lt;=$D$5,(B1656+364-$D$4+1)/365,IF(B1656&gt;$D$4,($D$5-B1656+1)/365,$D$6/365)),0)</f>
        <v>0.18231462455607395</v>
      </c>
      <c r="O1656" s="28">
        <f>'Data &amp; Parameter'!$E$16*'Data &amp; Parameter'!$E$17*('Data &amp; Parameter'!$E$18+'Data &amp; Parameter'!$E$19)*'Data &amp; Parameter'!$E$20*'Data &amp; Parameter'!$E$37*N1656</f>
        <v>0.63385404943042978</v>
      </c>
      <c r="P1656">
        <f>ROUNDUP(IF(D1656&gt;$D$4,0,($D$4-D1656+1)/365),0)</f>
        <v>0</v>
      </c>
      <c r="Q1656">
        <f>ROUNDUP(IF(D1656&gt;$D$5,0,($D$5-D1656+1)/365),0)</f>
        <v>1</v>
      </c>
      <c r="R1656" s="28">
        <f>IF(OR(P1656=1,Q1656=1),IF(D1656+364&lt;=$D$5,(D1656+364-$D$4+1)/365,IF(D1656&gt;$D$4,($D$5-D1656+1)/365,$D$6/365)),0)</f>
        <v>0.18231053399288874</v>
      </c>
      <c r="S1656" s="28">
        <f>'Data &amp; Parameter'!$E$16*'Data &amp; Parameter'!$E$17*('Data &amp; Parameter'!$E$18+'Data &amp; Parameter'!$E$19)*'Data &amp; Parameter'!$E$20*'Data &amp; Parameter'!$E$37*R1656</f>
        <v>0.63383982775158365</v>
      </c>
      <c r="T1656" s="28">
        <f t="shared" si="25"/>
        <v>1.2676938771820134</v>
      </c>
    </row>
    <row r="1657" spans="1:20" ht="15.75" customHeight="1" x14ac:dyDescent="0.35">
      <c r="A1657">
        <v>1650</v>
      </c>
      <c r="B1657" s="76">
        <v>44235.458310185189</v>
      </c>
      <c r="C1657" s="1" t="s">
        <v>5292</v>
      </c>
      <c r="D1657" s="76">
        <v>44235.458807870367</v>
      </c>
      <c r="E1657" s="1" t="s">
        <v>5293</v>
      </c>
      <c r="F1657" s="1" t="s">
        <v>5294</v>
      </c>
      <c r="G1657" s="1" t="s">
        <v>123</v>
      </c>
      <c r="H1657" s="1" t="s">
        <v>124</v>
      </c>
      <c r="I1657" s="1" t="s">
        <v>125</v>
      </c>
      <c r="J1657" s="1" t="s">
        <v>5174</v>
      </c>
      <c r="K1657" s="1" t="s">
        <v>5174</v>
      </c>
      <c r="L1657">
        <f>ROUNDUP(IF(B1657&gt;$D$4,0,($D$4-B1657+1)/365),0)</f>
        <v>0</v>
      </c>
      <c r="M1657">
        <f>ROUNDUP(IF(B1657&gt;$D$5,0,($D$5-B1657+1)/365),0)</f>
        <v>1</v>
      </c>
      <c r="N1657" s="28">
        <f>IF(OR(L1657=1,M1657=1),IF(B1657+364&lt;=$D$5,(B1657+364-$D$4+1)/365,IF(B1657&gt;$D$4,($D$5-B1657+1)/365,$D$6/365)),0)</f>
        <v>0.18230599949263157</v>
      </c>
      <c r="O1657" s="28">
        <f>'Data &amp; Parameter'!$E$16*'Data &amp; Parameter'!$E$17*('Data &amp; Parameter'!$E$18+'Data &amp; Parameter'!$E$19)*'Data &amp; Parameter'!$E$20*'Data &amp; Parameter'!$E$37*N1657</f>
        <v>0.63382406263478541</v>
      </c>
      <c r="P1657">
        <f>ROUNDUP(IF(D1657&gt;$D$4,0,($D$4-D1657+1)/365),0)</f>
        <v>0</v>
      </c>
      <c r="Q1657">
        <f>ROUNDUP(IF(D1657&gt;$D$5,0,($D$5-D1657+1)/365),0)</f>
        <v>1</v>
      </c>
      <c r="R1657" s="28">
        <f>IF(OR(P1657=1,Q1657=1),IF(D1657+364&lt;=$D$5,(D1657+364-$D$4+1)/365,IF(D1657&gt;$D$4,($D$5-D1657+1)/365,$D$6/365)),0)</f>
        <v>0.18230463597159641</v>
      </c>
      <c r="S1657" s="28">
        <f>'Data &amp; Parameter'!$E$16*'Data &amp; Parameter'!$E$17*('Data &amp; Parameter'!$E$18+'Data &amp; Parameter'!$E$19)*'Data &amp; Parameter'!$E$20*'Data &amp; Parameter'!$E$37*R1657</f>
        <v>0.63381932207526237</v>
      </c>
      <c r="T1657" s="28">
        <f t="shared" si="25"/>
        <v>1.2676433847100479</v>
      </c>
    </row>
    <row r="1658" spans="1:20" ht="15.75" customHeight="1" x14ac:dyDescent="0.35">
      <c r="A1658">
        <v>1651</v>
      </c>
      <c r="B1658" s="76">
        <v>44235.461886574078</v>
      </c>
      <c r="C1658" s="1" t="s">
        <v>5295</v>
      </c>
      <c r="D1658" s="76">
        <v>44235.462847222225</v>
      </c>
      <c r="E1658" s="1" t="s">
        <v>5296</v>
      </c>
      <c r="F1658" s="1" t="s">
        <v>5297</v>
      </c>
      <c r="G1658" s="1" t="s">
        <v>123</v>
      </c>
      <c r="H1658" s="1" t="s">
        <v>124</v>
      </c>
      <c r="I1658" s="1" t="s">
        <v>125</v>
      </c>
      <c r="J1658" s="1" t="s">
        <v>5174</v>
      </c>
      <c r="K1658" s="1" t="s">
        <v>5174</v>
      </c>
      <c r="L1658">
        <f>ROUNDUP(IF(B1658&gt;$D$4,0,($D$4-B1658+1)/365),0)</f>
        <v>0</v>
      </c>
      <c r="M1658">
        <f>ROUNDUP(IF(B1658&gt;$D$5,0,($D$5-B1658+1)/365),0)</f>
        <v>1</v>
      </c>
      <c r="N1658" s="28">
        <f>IF(OR(L1658=1,M1658=1),IF(B1658+364&lt;=$D$5,(B1658+364-$D$4+1)/365,IF(B1658&gt;$D$4,($D$5-B1658+1)/365,$D$6/365)),0)</f>
        <v>0.18229620116691053</v>
      </c>
      <c r="O1658" s="28">
        <f>'Data &amp; Parameter'!$E$16*'Data &amp; Parameter'!$E$17*('Data &amp; Parameter'!$E$18+'Data &amp; Parameter'!$E$19)*'Data &amp; Parameter'!$E$20*'Data &amp; Parameter'!$E$37*N1658</f>
        <v>0.63378999675306558</v>
      </c>
      <c r="P1658">
        <f>ROUNDUP(IF(D1658&gt;$D$4,0,($D$4-D1658+1)/365),0)</f>
        <v>0</v>
      </c>
      <c r="Q1658">
        <f>ROUNDUP(IF(D1658&gt;$D$5,0,($D$5-D1658+1)/365),0)</f>
        <v>1</v>
      </c>
      <c r="R1658" s="28">
        <f>IF(OR(P1658=1,Q1658=1),IF(D1658+364&lt;=$D$5,(D1658+364-$D$4+1)/365,IF(D1658&gt;$D$4,($D$5-D1658+1)/365,$D$6/365)),0)</f>
        <v>0.18229356925417861</v>
      </c>
      <c r="S1658" s="28">
        <f>'Data &amp; Parameter'!$E$16*'Data &amp; Parameter'!$E$17*('Data &amp; Parameter'!$E$18+'Data &amp; Parameter'!$E$19)*'Data &amp; Parameter'!$E$20*'Data &amp; Parameter'!$E$37*R1658</f>
        <v>0.63378084637060483</v>
      </c>
      <c r="T1658" s="28">
        <f t="shared" si="25"/>
        <v>1.2675708431236705</v>
      </c>
    </row>
    <row r="1659" spans="1:20" ht="15.75" customHeight="1" x14ac:dyDescent="0.35">
      <c r="A1659">
        <v>1652</v>
      </c>
      <c r="B1659" s="76">
        <v>44235.472303240742</v>
      </c>
      <c r="C1659" s="1" t="s">
        <v>5298</v>
      </c>
      <c r="D1659" s="76">
        <v>44235.475046296298</v>
      </c>
      <c r="E1659" s="1" t="s">
        <v>5299</v>
      </c>
      <c r="F1659" s="1" t="s">
        <v>5300</v>
      </c>
      <c r="G1659" s="1" t="s">
        <v>123</v>
      </c>
      <c r="H1659" s="1" t="s">
        <v>124</v>
      </c>
      <c r="I1659" s="1" t="s">
        <v>125</v>
      </c>
      <c r="J1659" s="1" t="s">
        <v>5174</v>
      </c>
      <c r="K1659" s="1" t="s">
        <v>5229</v>
      </c>
      <c r="L1659">
        <f>ROUNDUP(IF(B1659&gt;$D$4,0,($D$4-B1659+1)/365),0)</f>
        <v>0</v>
      </c>
      <c r="M1659">
        <f>ROUNDUP(IF(B1659&gt;$D$5,0,($D$5-B1659+1)/365),0)</f>
        <v>1</v>
      </c>
      <c r="N1659" s="28">
        <f>IF(OR(L1659=1,M1659=1),IF(B1659+364&lt;=$D$5,(B1659+364-$D$4+1)/365,IF(B1659&gt;$D$4,($D$5-B1659+1)/365,$D$6/365)),0)</f>
        <v>0.1822676623541318</v>
      </c>
      <c r="O1659" s="28">
        <f>'Data &amp; Parameter'!$E$16*'Data &amp; Parameter'!$E$17*('Data &amp; Parameter'!$E$18+'Data &amp; Parameter'!$E$19)*'Data &amp; Parameter'!$E$20*'Data &amp; Parameter'!$E$37*N1659</f>
        <v>0.6336907757383512</v>
      </c>
      <c r="P1659">
        <f>ROUNDUP(IF(D1659&gt;$D$4,0,($D$4-D1659+1)/365),0)</f>
        <v>0</v>
      </c>
      <c r="Q1659">
        <f>ROUNDUP(IF(D1659&gt;$D$5,0,($D$5-D1659+1)/365),0)</f>
        <v>1</v>
      </c>
      <c r="R1659" s="28">
        <f>IF(OR(P1659=1,Q1659=1),IF(D1659+364&lt;=$D$5,(D1659+364-$D$4+1)/365,IF(D1659&gt;$D$4,($D$5-D1659+1)/365,$D$6/365)),0)</f>
        <v>0.18226014713342908</v>
      </c>
      <c r="S1659" s="28">
        <f>'Data &amp; Parameter'!$E$16*'Data &amp; Parameter'!$E$17*('Data &amp; Parameter'!$E$18+'Data &amp; Parameter'!$E$19)*'Data &amp; Parameter'!$E$20*'Data &amp; Parameter'!$E$37*R1659</f>
        <v>0.63366464753779472</v>
      </c>
      <c r="T1659" s="28">
        <f t="shared" si="25"/>
        <v>1.2673554232761459</v>
      </c>
    </row>
    <row r="1660" spans="1:20" ht="15.75" customHeight="1" x14ac:dyDescent="0.35">
      <c r="A1660">
        <v>1653</v>
      </c>
      <c r="B1660" s="76">
        <v>44235.473900462966</v>
      </c>
      <c r="C1660" s="1" t="s">
        <v>5301</v>
      </c>
      <c r="D1660" s="76">
        <v>44235.474317129629</v>
      </c>
      <c r="E1660" s="1" t="s">
        <v>5302</v>
      </c>
      <c r="F1660" s="1" t="s">
        <v>5303</v>
      </c>
      <c r="G1660" s="1" t="s">
        <v>123</v>
      </c>
      <c r="H1660" s="1" t="s">
        <v>124</v>
      </c>
      <c r="I1660" s="1" t="s">
        <v>125</v>
      </c>
      <c r="J1660" s="1" t="s">
        <v>5174</v>
      </c>
      <c r="K1660" s="1" t="s">
        <v>5174</v>
      </c>
      <c r="L1660">
        <f>ROUNDUP(IF(B1660&gt;$D$4,0,($D$4-B1660+1)/365),0)</f>
        <v>0</v>
      </c>
      <c r="M1660">
        <f>ROUNDUP(IF(B1660&gt;$D$5,0,($D$5-B1660+1)/365),0)</f>
        <v>1</v>
      </c>
      <c r="N1660" s="28">
        <f>IF(OR(L1660=1,M1660=1),IF(B1660+364&lt;=$D$5,(B1660+364-$D$4+1)/365,IF(B1660&gt;$D$4,($D$5-B1660+1)/365,$D$6/365)),0)</f>
        <v>0.18226328640283174</v>
      </c>
      <c r="O1660" s="28">
        <f>'Data &amp; Parameter'!$E$16*'Data &amp; Parameter'!$E$17*('Data &amp; Parameter'!$E$18+'Data &amp; Parameter'!$E$19)*'Data &amp; Parameter'!$E$20*'Data &amp; Parameter'!$E$37*N1660</f>
        <v>0.63367556184940277</v>
      </c>
      <c r="P1660">
        <f>ROUNDUP(IF(D1660&gt;$D$4,0,($D$4-D1660+1)/365),0)</f>
        <v>0</v>
      </c>
      <c r="Q1660">
        <f>ROUNDUP(IF(D1660&gt;$D$5,0,($D$5-D1660+1)/365),0)</f>
        <v>1</v>
      </c>
      <c r="R1660" s="28">
        <f>IF(OR(P1660=1,Q1660=1),IF(D1660+364&lt;=$D$5,(D1660+364-$D$4+1)/365,IF(D1660&gt;$D$4,($D$5-D1660+1)/365,$D$6/365)),0)</f>
        <v>0.18226214485033257</v>
      </c>
      <c r="S1660" s="28">
        <f>'Data &amp; Parameter'!$E$16*'Data &amp; Parameter'!$E$17*('Data &amp; Parameter'!$E$18+'Data &amp; Parameter'!$E$19)*'Data &amp; Parameter'!$E$20*'Data &amp; Parameter'!$E$37*R1660</f>
        <v>0.63367159300885589</v>
      </c>
      <c r="T1660" s="28">
        <f t="shared" si="25"/>
        <v>1.2673471548582587</v>
      </c>
    </row>
    <row r="1661" spans="1:20" ht="15.75" customHeight="1" x14ac:dyDescent="0.35">
      <c r="A1661">
        <v>1654</v>
      </c>
      <c r="B1661" s="76">
        <v>44235.476793981477</v>
      </c>
      <c r="C1661" s="1" t="s">
        <v>5304</v>
      </c>
      <c r="D1661" s="76">
        <v>44235.477187500001</v>
      </c>
      <c r="E1661" s="1" t="s">
        <v>5305</v>
      </c>
      <c r="F1661" s="1" t="s">
        <v>5306</v>
      </c>
      <c r="G1661" s="1" t="s">
        <v>123</v>
      </c>
      <c r="H1661" s="1" t="s">
        <v>124</v>
      </c>
      <c r="I1661" s="1" t="s">
        <v>125</v>
      </c>
      <c r="J1661" s="1" t="s">
        <v>5174</v>
      </c>
      <c r="K1661" s="1" t="s">
        <v>5174</v>
      </c>
      <c r="L1661">
        <f>ROUNDUP(IF(B1661&gt;$D$4,0,($D$4-B1661+1)/365),0)</f>
        <v>0</v>
      </c>
      <c r="M1661">
        <f>ROUNDUP(IF(B1661&gt;$D$5,0,($D$5-B1661+1)/365),0)</f>
        <v>1</v>
      </c>
      <c r="N1661" s="28">
        <f>IF(OR(L1661=1,M1661=1),IF(B1661+364&lt;=$D$5,(B1661+364-$D$4+1)/365,IF(B1661&gt;$D$4,($D$5-B1661+1)/365,$D$6/365)),0)</f>
        <v>0.18225535895485648</v>
      </c>
      <c r="O1661" s="28">
        <f>'Data &amp; Parameter'!$E$16*'Data &amp; Parameter'!$E$17*('Data &amp; Parameter'!$E$18+'Data &amp; Parameter'!$E$19)*'Data &amp; Parameter'!$E$20*'Data &amp; Parameter'!$E$37*N1661</f>
        <v>0.63364800045649206</v>
      </c>
      <c r="P1661">
        <f>ROUNDUP(IF(D1661&gt;$D$4,0,($D$4-D1661+1)/365),0)</f>
        <v>0</v>
      </c>
      <c r="Q1661">
        <f>ROUNDUP(IF(D1661&gt;$D$5,0,($D$5-D1661+1)/365),0)</f>
        <v>1</v>
      </c>
      <c r="R1661" s="28">
        <f>IF(OR(P1661=1,Q1661=1),IF(D1661+364&lt;=$D$5,(D1661+364-$D$4+1)/365,IF(D1661&gt;$D$4,($D$5-D1661+1)/365,$D$6/365)),0)</f>
        <v>0.18225428082191622</v>
      </c>
      <c r="S1661" s="28">
        <f>'Data &amp; Parameter'!$E$16*'Data &amp; Parameter'!$E$17*('Data &amp; Parameter'!$E$18+'Data &amp; Parameter'!$E$19)*'Data &amp; Parameter'!$E$20*'Data &amp; Parameter'!$E$37*R1661</f>
        <v>0.63364425210700193</v>
      </c>
      <c r="T1661" s="28">
        <f t="shared" si="25"/>
        <v>1.267292252563494</v>
      </c>
    </row>
    <row r="1662" spans="1:20" ht="15.75" customHeight="1" x14ac:dyDescent="0.35">
      <c r="A1662">
        <v>1655</v>
      </c>
      <c r="B1662" s="76">
        <v>44235.479479166665</v>
      </c>
      <c r="C1662" s="1" t="s">
        <v>5307</v>
      </c>
      <c r="D1662" s="76">
        <v>44235.480254629627</v>
      </c>
      <c r="E1662" s="1" t="s">
        <v>5308</v>
      </c>
      <c r="F1662" s="1" t="s">
        <v>5309</v>
      </c>
      <c r="G1662" s="1" t="s">
        <v>123</v>
      </c>
      <c r="H1662" s="1" t="s">
        <v>124</v>
      </c>
      <c r="I1662" s="1" t="s">
        <v>125</v>
      </c>
      <c r="J1662" s="1" t="s">
        <v>5174</v>
      </c>
      <c r="K1662" s="1" t="s">
        <v>5255</v>
      </c>
      <c r="L1662">
        <f>ROUNDUP(IF(B1662&gt;$D$4,0,($D$4-B1662+1)/365),0)</f>
        <v>0</v>
      </c>
      <c r="M1662">
        <f>ROUNDUP(IF(B1662&gt;$D$5,0,($D$5-B1662+1)/365),0)</f>
        <v>1</v>
      </c>
      <c r="N1662" s="28">
        <f>IF(OR(L1662=1,M1662=1),IF(B1662+364&lt;=$D$5,(B1662+364-$D$4+1)/365,IF(B1662&gt;$D$4,($D$5-B1662+1)/365,$D$6/365)),0)</f>
        <v>0.18224800228311086</v>
      </c>
      <c r="O1662" s="28">
        <f>'Data &amp; Parameter'!$E$16*'Data &amp; Parameter'!$E$17*('Data &amp; Parameter'!$E$18+'Data &amp; Parameter'!$E$19)*'Data &amp; Parameter'!$E$20*'Data &amp; Parameter'!$E$37*N1662</f>
        <v>0.63362242348378539</v>
      </c>
      <c r="P1662">
        <f>ROUNDUP(IF(D1662&gt;$D$4,0,($D$4-D1662+1)/365),0)</f>
        <v>0</v>
      </c>
      <c r="Q1662">
        <f>ROUNDUP(IF(D1662&gt;$D$5,0,($D$5-D1662+1)/365),0)</f>
        <v>1</v>
      </c>
      <c r="R1662" s="28">
        <f>IF(OR(P1662=1,Q1662=1),IF(D1662+364&lt;=$D$5,(D1662+364-$D$4+1)/365,IF(D1662&gt;$D$4,($D$5-D1662+1)/365,$D$6/365)),0)</f>
        <v>0.18224587772704967</v>
      </c>
      <c r="S1662" s="28">
        <f>'Data &amp; Parameter'!$E$16*'Data &amp; Parameter'!$E$17*('Data &amp; Parameter'!$E$18+'Data &amp; Parameter'!$E$19)*'Data &amp; Parameter'!$E$20*'Data &amp; Parameter'!$E$37*R1662</f>
        <v>0.63361503703047206</v>
      </c>
      <c r="T1662" s="28">
        <f t="shared" si="25"/>
        <v>1.2672374605142576</v>
      </c>
    </row>
    <row r="1663" spans="1:20" ht="15.75" customHeight="1" x14ac:dyDescent="0.35">
      <c r="A1663">
        <v>1656</v>
      </c>
      <c r="B1663" s="76">
        <v>44235.484293981484</v>
      </c>
      <c r="C1663" s="1" t="s">
        <v>5310</v>
      </c>
      <c r="D1663" s="76">
        <v>44235.484895833331</v>
      </c>
      <c r="E1663" s="1" t="s">
        <v>5311</v>
      </c>
      <c r="F1663" s="1" t="s">
        <v>5312</v>
      </c>
      <c r="G1663" s="1" t="s">
        <v>123</v>
      </c>
      <c r="H1663" s="1" t="s">
        <v>124</v>
      </c>
      <c r="I1663" s="1" t="s">
        <v>125</v>
      </c>
      <c r="J1663" s="1" t="s">
        <v>5174</v>
      </c>
      <c r="K1663" s="1" t="s">
        <v>5313</v>
      </c>
      <c r="L1663">
        <f>ROUNDUP(IF(B1663&gt;$D$4,0,($D$4-B1663+1)/365),0)</f>
        <v>0</v>
      </c>
      <c r="M1663">
        <f>ROUNDUP(IF(B1663&gt;$D$5,0,($D$5-B1663+1)/365),0)</f>
        <v>1</v>
      </c>
      <c r="N1663" s="28">
        <f>IF(OR(L1663=1,M1663=1),IF(B1663+364&lt;=$D$5,(B1663+364-$D$4+1)/365,IF(B1663&gt;$D$4,($D$5-B1663+1)/365,$D$6/365)),0)</f>
        <v>0.18223481100963188</v>
      </c>
      <c r="O1663" s="28">
        <f>'Data &amp; Parameter'!$E$16*'Data &amp; Parameter'!$E$17*('Data &amp; Parameter'!$E$18+'Data &amp; Parameter'!$E$19)*'Data &amp; Parameter'!$E$20*'Data &amp; Parameter'!$E$37*N1663</f>
        <v>0.63357656132581452</v>
      </c>
      <c r="P1663">
        <f>ROUNDUP(IF(D1663&gt;$D$4,0,($D$4-D1663+1)/365),0)</f>
        <v>0</v>
      </c>
      <c r="Q1663">
        <f>ROUNDUP(IF(D1663&gt;$D$5,0,($D$5-D1663+1)/365),0)</f>
        <v>1</v>
      </c>
      <c r="R1663" s="28">
        <f>IF(OR(P1663=1,Q1663=1),IF(D1663+364&lt;=$D$5,(D1663+364-$D$4+1)/365,IF(D1663&gt;$D$4,($D$5-D1663+1)/365,$D$6/365)),0)</f>
        <v>0.18223316210046195</v>
      </c>
      <c r="S1663" s="28">
        <f>'Data &amp; Parameter'!$E$16*'Data &amp; Parameter'!$E$17*('Data &amp; Parameter'!$E$18+'Data &amp; Parameter'!$E$19)*'Data &amp; Parameter'!$E$20*'Data &amp; Parameter'!$E$37*R1663</f>
        <v>0.63357082855612012</v>
      </c>
      <c r="T1663" s="28">
        <f t="shared" si="25"/>
        <v>1.2671473898819348</v>
      </c>
    </row>
    <row r="1664" spans="1:20" ht="15.75" customHeight="1" x14ac:dyDescent="0.35">
      <c r="A1664">
        <v>1657</v>
      </c>
      <c r="B1664" s="76">
        <v>44235.489212962959</v>
      </c>
      <c r="C1664" s="1" t="s">
        <v>5314</v>
      </c>
      <c r="D1664" s="76">
        <v>44235.489953703705</v>
      </c>
      <c r="E1664" s="1" t="s">
        <v>5315</v>
      </c>
      <c r="F1664" s="1" t="s">
        <v>5316</v>
      </c>
      <c r="G1664" s="1" t="s">
        <v>123</v>
      </c>
      <c r="H1664" s="1" t="s">
        <v>124</v>
      </c>
      <c r="I1664" s="1" t="s">
        <v>125</v>
      </c>
      <c r="J1664" s="1" t="s">
        <v>5174</v>
      </c>
      <c r="K1664" s="1" t="s">
        <v>5174</v>
      </c>
      <c r="L1664">
        <f>ROUNDUP(IF(B1664&gt;$D$4,0,($D$4-B1664+1)/365),0)</f>
        <v>0</v>
      </c>
      <c r="M1664">
        <f>ROUNDUP(IF(B1664&gt;$D$5,0,($D$5-B1664+1)/365),0)</f>
        <v>1</v>
      </c>
      <c r="N1664" s="28">
        <f>IF(OR(L1664=1,M1664=1),IF(B1664+364&lt;=$D$5,(B1664+364-$D$4+1)/365,IF(B1664&gt;$D$4,($D$5-B1664+1)/365,$D$6/365)),0)</f>
        <v>0.18222133434805796</v>
      </c>
      <c r="O1664" s="28">
        <f>'Data &amp; Parameter'!$E$16*'Data &amp; Parameter'!$E$17*('Data &amp; Parameter'!$E$18+'Data &amp; Parameter'!$E$19)*'Data &amp; Parameter'!$E$20*'Data &amp; Parameter'!$E$37*N1664</f>
        <v>0.63352970695781063</v>
      </c>
      <c r="P1664">
        <f>ROUNDUP(IF(D1664&gt;$D$4,0,($D$4-D1664+1)/365),0)</f>
        <v>0</v>
      </c>
      <c r="Q1664">
        <f>ROUNDUP(IF(D1664&gt;$D$5,0,($D$5-D1664+1)/365),0)</f>
        <v>1</v>
      </c>
      <c r="R1664" s="28">
        <f>IF(OR(P1664=1,Q1664=1),IF(D1664+364&lt;=$D$5,(D1664+364-$D$4+1)/365,IF(D1664&gt;$D$4,($D$5-D1664+1)/365,$D$6/365)),0)</f>
        <v>0.18221930492135507</v>
      </c>
      <c r="S1664" s="28">
        <f>'Data &amp; Parameter'!$E$16*'Data &amp; Parameter'!$E$17*('Data &amp; Parameter'!$E$18+'Data &amp; Parameter'!$E$19)*'Data &amp; Parameter'!$E$20*'Data &amp; Parameter'!$E$37*R1664</f>
        <v>0.6335226512411517</v>
      </c>
      <c r="T1664" s="28">
        <f t="shared" si="25"/>
        <v>1.2670523581989623</v>
      </c>
    </row>
    <row r="1665" spans="1:20" ht="15.75" customHeight="1" x14ac:dyDescent="0.35">
      <c r="A1665">
        <v>1658</v>
      </c>
      <c r="B1665" s="76">
        <v>44235.492650462962</v>
      </c>
      <c r="C1665" s="1" t="s">
        <v>5317</v>
      </c>
      <c r="D1665" s="76">
        <v>44235.493425925924</v>
      </c>
      <c r="E1665" s="1" t="s">
        <v>5318</v>
      </c>
      <c r="F1665" s="1" t="s">
        <v>5319</v>
      </c>
      <c r="G1665" s="1" t="s">
        <v>123</v>
      </c>
      <c r="H1665" s="1" t="s">
        <v>124</v>
      </c>
      <c r="I1665" s="1" t="s">
        <v>125</v>
      </c>
      <c r="J1665" s="1" t="s">
        <v>5174</v>
      </c>
      <c r="K1665" s="1" t="s">
        <v>5255</v>
      </c>
      <c r="L1665">
        <f>ROUNDUP(IF(B1665&gt;$D$4,0,($D$4-B1665+1)/365),0)</f>
        <v>0</v>
      </c>
      <c r="M1665">
        <f>ROUNDUP(IF(B1665&gt;$D$5,0,($D$5-B1665+1)/365),0)</f>
        <v>1</v>
      </c>
      <c r="N1665" s="28">
        <f>IF(OR(L1665=1,M1665=1),IF(B1665+364&lt;=$D$5,(B1665+364-$D$4+1)/365,IF(B1665&gt;$D$4,($D$5-B1665+1)/365,$D$6/365)),0)</f>
        <v>0.18221191653983002</v>
      </c>
      <c r="O1665" s="28">
        <f>'Data &amp; Parameter'!$E$16*'Data &amp; Parameter'!$E$17*('Data &amp; Parameter'!$E$18+'Data &amp; Parameter'!$E$19)*'Data &amp; Parameter'!$E$20*'Data &amp; Parameter'!$E$37*N1665</f>
        <v>0.63349696402291678</v>
      </c>
      <c r="P1665">
        <f>ROUNDUP(IF(D1665&gt;$D$4,0,($D$4-D1665+1)/365),0)</f>
        <v>0</v>
      </c>
      <c r="Q1665">
        <f>ROUNDUP(IF(D1665&gt;$D$5,0,($D$5-D1665+1)/365),0)</f>
        <v>1</v>
      </c>
      <c r="R1665" s="28">
        <f>IF(OR(P1665=1,Q1665=1),IF(D1665+364&lt;=$D$5,(D1665+364-$D$4+1)/365,IF(D1665&gt;$D$4,($D$5-D1665+1)/365,$D$6/365)),0)</f>
        <v>0.1822097919837688</v>
      </c>
      <c r="S1665" s="28">
        <f>'Data &amp; Parameter'!$E$16*'Data &amp; Parameter'!$E$17*('Data &amp; Parameter'!$E$18+'Data &amp; Parameter'!$E$19)*'Data &amp; Parameter'!$E$20*'Data &amp; Parameter'!$E$37*R1665</f>
        <v>0.63348957756960333</v>
      </c>
      <c r="T1665" s="28">
        <f t="shared" si="25"/>
        <v>1.2669865415925201</v>
      </c>
    </row>
    <row r="1666" spans="1:20" ht="15.75" customHeight="1" x14ac:dyDescent="0.35">
      <c r="A1666">
        <v>1659</v>
      </c>
      <c r="B1666" s="76">
        <v>44235.49319444444</v>
      </c>
      <c r="C1666" s="1" t="s">
        <v>5320</v>
      </c>
      <c r="D1666" s="76">
        <v>44235.495648148149</v>
      </c>
      <c r="E1666" s="1" t="s">
        <v>5321</v>
      </c>
      <c r="F1666" s="1" t="s">
        <v>5322</v>
      </c>
      <c r="G1666" s="1" t="s">
        <v>123</v>
      </c>
      <c r="H1666" s="1" t="s">
        <v>124</v>
      </c>
      <c r="I1666" s="1" t="s">
        <v>125</v>
      </c>
      <c r="J1666" s="1" t="s">
        <v>5174</v>
      </c>
      <c r="K1666" s="1" t="s">
        <v>5229</v>
      </c>
      <c r="L1666">
        <f>ROUNDUP(IF(B1666&gt;$D$4,0,($D$4-B1666+1)/365),0)</f>
        <v>0</v>
      </c>
      <c r="M1666">
        <f>ROUNDUP(IF(B1666&gt;$D$5,0,($D$5-B1666+1)/365),0)</f>
        <v>1</v>
      </c>
      <c r="N1666" s="28">
        <f>IF(OR(L1666=1,M1666=1),IF(B1666+364&lt;=$D$5,(B1666+364-$D$4+1)/365,IF(B1666&gt;$D$4,($D$5-B1666+1)/365,$D$6/365)),0)</f>
        <v>0.18221042617961719</v>
      </c>
      <c r="O1666" s="28">
        <f>'Data &amp; Parameter'!$E$16*'Data &amp; Parameter'!$E$17*('Data &amp; Parameter'!$E$18+'Data &amp; Parameter'!$E$19)*'Data &amp; Parameter'!$E$20*'Data &amp; Parameter'!$E$37*N1666</f>
        <v>0.6334917824810723</v>
      </c>
      <c r="P1666">
        <f>ROUNDUP(IF(D1666&gt;$D$4,0,($D$4-D1666+1)/365),0)</f>
        <v>0</v>
      </c>
      <c r="Q1666">
        <f>ROUNDUP(IF(D1666&gt;$D$5,0,($D$5-D1666+1)/365),0)</f>
        <v>1</v>
      </c>
      <c r="R1666" s="28">
        <f>IF(OR(P1666=1,Q1666=1),IF(D1666+364&lt;=$D$5,(D1666+364-$D$4+1)/365,IF(D1666&gt;$D$4,($D$5-D1666+1)/365,$D$6/365)),0)</f>
        <v>0.18220370370370004</v>
      </c>
      <c r="S1666" s="28">
        <f>'Data &amp; Parameter'!$E$16*'Data &amp; Parameter'!$E$17*('Data &amp; Parameter'!$E$18+'Data &amp; Parameter'!$E$19)*'Data &amp; Parameter'!$E$20*'Data &amp; Parameter'!$E$37*R1666</f>
        <v>0.63346841041976532</v>
      </c>
      <c r="T1666" s="28">
        <f t="shared" si="25"/>
        <v>1.2669601929008376</v>
      </c>
    </row>
    <row r="1667" spans="1:20" ht="15.75" customHeight="1" x14ac:dyDescent="0.35">
      <c r="A1667">
        <v>1660</v>
      </c>
      <c r="B1667" s="76">
        <v>44235.495983796296</v>
      </c>
      <c r="C1667" s="1" t="s">
        <v>5323</v>
      </c>
      <c r="D1667" s="76">
        <v>44235.496701388889</v>
      </c>
      <c r="E1667" s="1" t="s">
        <v>5324</v>
      </c>
      <c r="F1667" s="1" t="s">
        <v>5325</v>
      </c>
      <c r="G1667" s="1" t="s">
        <v>123</v>
      </c>
      <c r="H1667" s="1" t="s">
        <v>124</v>
      </c>
      <c r="I1667" s="1" t="s">
        <v>125</v>
      </c>
      <c r="J1667" s="1" t="s">
        <v>5174</v>
      </c>
      <c r="K1667" s="1" t="s">
        <v>5229</v>
      </c>
      <c r="L1667">
        <f>ROUNDUP(IF(B1667&gt;$D$4,0,($D$4-B1667+1)/365),0)</f>
        <v>0</v>
      </c>
      <c r="M1667">
        <f>ROUNDUP(IF(B1667&gt;$D$5,0,($D$5-B1667+1)/365),0)</f>
        <v>1</v>
      </c>
      <c r="N1667" s="28">
        <f>IF(OR(L1667=1,M1667=1),IF(B1667+364&lt;=$D$5,(B1667+364-$D$4+1)/365,IF(B1667&gt;$D$4,($D$5-B1667+1)/365,$D$6/365)),0)</f>
        <v>0.18220278411973684</v>
      </c>
      <c r="O1667" s="28">
        <f>'Data &amp; Parameter'!$E$16*'Data &amp; Parameter'!$E$17*('Data &amp; Parameter'!$E$18+'Data &amp; Parameter'!$E$19)*'Data &amp; Parameter'!$E$20*'Data &amp; Parameter'!$E$37*N1667</f>
        <v>0.63346521329819439</v>
      </c>
      <c r="P1667">
        <f>ROUNDUP(IF(D1667&gt;$D$4,0,($D$4-D1667+1)/365),0)</f>
        <v>0</v>
      </c>
      <c r="Q1667">
        <f>ROUNDUP(IF(D1667&gt;$D$5,0,($D$5-D1667+1)/365),0)</f>
        <v>1</v>
      </c>
      <c r="R1667" s="28">
        <f>IF(OR(P1667=1,Q1667=1),IF(D1667+364&lt;=$D$5,(D1667+364-$D$4+1)/365,IF(D1667&gt;$D$4,($D$5-D1667+1)/365,$D$6/365)),0)</f>
        <v>0.18220081811263275</v>
      </c>
      <c r="S1667" s="28">
        <f>'Data &amp; Parameter'!$E$16*'Data &amp; Parameter'!$E$17*('Data &amp; Parameter'!$E$18+'Data &amp; Parameter'!$E$19)*'Data &amp; Parameter'!$E$20*'Data &amp; Parameter'!$E$37*R1667</f>
        <v>0.63345837807273087</v>
      </c>
      <c r="T1667" s="28">
        <f t="shared" si="25"/>
        <v>1.2669235913709254</v>
      </c>
    </row>
    <row r="1668" spans="1:20" ht="15.75" customHeight="1" x14ac:dyDescent="0.35">
      <c r="A1668">
        <v>1661</v>
      </c>
      <c r="B1668" s="76">
        <v>44235.509120370371</v>
      </c>
      <c r="C1668" s="1" t="s">
        <v>5326</v>
      </c>
      <c r="D1668" s="76">
        <v>44235.510289351849</v>
      </c>
      <c r="E1668" s="1" t="s">
        <v>5327</v>
      </c>
      <c r="F1668" s="1" t="s">
        <v>5328</v>
      </c>
      <c r="G1668" s="1" t="s">
        <v>123</v>
      </c>
      <c r="H1668" s="1" t="s">
        <v>124</v>
      </c>
      <c r="I1668" s="1" t="s">
        <v>125</v>
      </c>
      <c r="J1668" s="1" t="s">
        <v>5174</v>
      </c>
      <c r="K1668" s="1" t="s">
        <v>5255</v>
      </c>
      <c r="L1668">
        <f>ROUNDUP(IF(B1668&gt;$D$4,0,($D$4-B1668+1)/365),0)</f>
        <v>0</v>
      </c>
      <c r="M1668">
        <f>ROUNDUP(IF(B1668&gt;$D$5,0,($D$5-B1668+1)/365),0)</f>
        <v>1</v>
      </c>
      <c r="N1668" s="28">
        <f>IF(OR(L1668=1,M1668=1),IF(B1668+364&lt;=$D$5,(B1668+364-$D$4+1)/365,IF(B1668&gt;$D$4,($D$5-B1668+1)/365,$D$6/365)),0)</f>
        <v>0.18216679350583423</v>
      </c>
      <c r="O1668" s="28">
        <f>'Data &amp; Parameter'!$E$16*'Data &amp; Parameter'!$E$17*('Data &amp; Parameter'!$E$18+'Data &amp; Parameter'!$E$19)*'Data &amp; Parameter'!$E$20*'Data &amp; Parameter'!$E$37*N1668</f>
        <v>0.63334008457404944</v>
      </c>
      <c r="P1668">
        <f>ROUNDUP(IF(D1668&gt;$D$4,0,($D$4-D1668+1)/365),0)</f>
        <v>0</v>
      </c>
      <c r="Q1668">
        <f>ROUNDUP(IF(D1668&gt;$D$5,0,($D$5-D1668+1)/365),0)</f>
        <v>1</v>
      </c>
      <c r="R1668" s="28">
        <f>IF(OR(P1668=1,Q1668=1),IF(D1668+364&lt;=$D$5,(D1668+364-$D$4+1)/365,IF(D1668&gt;$D$4,($D$5-D1668+1)/365,$D$6/365)),0)</f>
        <v>0.18216359081685268</v>
      </c>
      <c r="S1668" s="28">
        <f>'Data &amp; Parameter'!$E$16*'Data &amp; Parameter'!$E$17*('Data &amp; Parameter'!$E$18+'Data &amp; Parameter'!$E$19)*'Data &amp; Parameter'!$E$20*'Data &amp; Parameter'!$E$37*R1668</f>
        <v>0.63332894977131504</v>
      </c>
      <c r="T1668" s="28">
        <f t="shared" si="25"/>
        <v>1.2666690343453646</v>
      </c>
    </row>
    <row r="1669" spans="1:20" ht="15.75" customHeight="1" x14ac:dyDescent="0.35">
      <c r="A1669">
        <v>1662</v>
      </c>
      <c r="B1669" s="76">
        <v>44235.509722222225</v>
      </c>
      <c r="C1669" s="1" t="s">
        <v>5329</v>
      </c>
      <c r="D1669" s="76">
        <v>44235.510219907403</v>
      </c>
      <c r="E1669" s="1" t="s">
        <v>5330</v>
      </c>
      <c r="F1669" s="1" t="s">
        <v>5331</v>
      </c>
      <c r="G1669" s="1" t="s">
        <v>123</v>
      </c>
      <c r="H1669" s="1" t="s">
        <v>124</v>
      </c>
      <c r="I1669" s="1" t="s">
        <v>125</v>
      </c>
      <c r="J1669" s="1" t="s">
        <v>5174</v>
      </c>
      <c r="K1669" s="1" t="s">
        <v>5174</v>
      </c>
      <c r="L1669">
        <f>ROUNDUP(IF(B1669&gt;$D$4,0,($D$4-B1669+1)/365),0)</f>
        <v>0</v>
      </c>
      <c r="M1669">
        <f>ROUNDUP(IF(B1669&gt;$D$5,0,($D$5-B1669+1)/365),0)</f>
        <v>1</v>
      </c>
      <c r="N1669" s="28">
        <f>IF(OR(L1669=1,M1669=1),IF(B1669+364&lt;=$D$5,(B1669+364-$D$4+1)/365,IF(B1669&gt;$D$4,($D$5-B1669+1)/365,$D$6/365)),0)</f>
        <v>0.18216514459664435</v>
      </c>
      <c r="O1669" s="28">
        <f>'Data &amp; Parameter'!$E$16*'Data &amp; Parameter'!$E$17*('Data &amp; Parameter'!$E$18+'Data &amp; Parameter'!$E$19)*'Data &amp; Parameter'!$E$20*'Data &amp; Parameter'!$E$37*N1669</f>
        <v>0.63333435180428566</v>
      </c>
      <c r="P1669">
        <f>ROUNDUP(IF(D1669&gt;$D$4,0,($D$4-D1669+1)/365),0)</f>
        <v>0</v>
      </c>
      <c r="Q1669">
        <f>ROUNDUP(IF(D1669&gt;$D$5,0,($D$5-D1669+1)/365),0)</f>
        <v>1</v>
      </c>
      <c r="R1669" s="28">
        <f>IF(OR(P1669=1,Q1669=1),IF(D1669+364&lt;=$D$5,(D1669+364-$D$4+1)/365,IF(D1669&gt;$D$4,($D$5-D1669+1)/365,$D$6/365)),0)</f>
        <v>0.18216378107560921</v>
      </c>
      <c r="S1669" s="28">
        <f>'Data &amp; Parameter'!$E$16*'Data &amp; Parameter'!$E$17*('Data &amp; Parameter'!$E$18+'Data &amp; Parameter'!$E$19)*'Data &amp; Parameter'!$E$20*'Data &amp; Parameter'!$E$37*R1669</f>
        <v>0.63332961124476272</v>
      </c>
      <c r="T1669" s="28">
        <f t="shared" si="25"/>
        <v>1.2666639630490484</v>
      </c>
    </row>
    <row r="1670" spans="1:20" ht="15.75" customHeight="1" x14ac:dyDescent="0.35">
      <c r="A1670">
        <v>1663</v>
      </c>
      <c r="B1670" s="76">
        <v>44235.513692129629</v>
      </c>
      <c r="C1670" s="1" t="s">
        <v>5332</v>
      </c>
      <c r="D1670" s="76">
        <v>44235.515381944446</v>
      </c>
      <c r="E1670" s="1" t="s">
        <v>5333</v>
      </c>
      <c r="F1670" s="1" t="s">
        <v>5334</v>
      </c>
      <c r="G1670" s="1" t="s">
        <v>123</v>
      </c>
      <c r="H1670" s="1" t="s">
        <v>124</v>
      </c>
      <c r="I1670" s="1" t="s">
        <v>125</v>
      </c>
      <c r="J1670" s="1" t="s">
        <v>5174</v>
      </c>
      <c r="K1670" s="1" t="s">
        <v>5174</v>
      </c>
      <c r="L1670">
        <f>ROUNDUP(IF(B1670&gt;$D$4,0,($D$4-B1670+1)/365),0)</f>
        <v>0</v>
      </c>
      <c r="M1670">
        <f>ROUNDUP(IF(B1670&gt;$D$5,0,($D$5-B1670+1)/365),0)</f>
        <v>1</v>
      </c>
      <c r="N1670" s="28">
        <f>IF(OR(L1670=1,M1670=1),IF(B1670+364&lt;=$D$5,(B1670+364-$D$4+1)/365,IF(B1670&gt;$D$4,($D$5-B1670+1)/365,$D$6/365)),0)</f>
        <v>0.18215426813800301</v>
      </c>
      <c r="O1670" s="28">
        <f>'Data &amp; Parameter'!$E$16*'Data &amp; Parameter'!$E$17*('Data &amp; Parameter'!$E$18+'Data &amp; Parameter'!$E$19)*'Data &amp; Parameter'!$E$20*'Data &amp; Parameter'!$E$37*N1670</f>
        <v>0.63329653757314508</v>
      </c>
      <c r="P1670">
        <f>ROUNDUP(IF(D1670&gt;$D$4,0,($D$4-D1670+1)/365),0)</f>
        <v>0</v>
      </c>
      <c r="Q1670">
        <f>ROUNDUP(IF(D1670&gt;$D$5,0,($D$5-D1670+1)/365),0)</f>
        <v>1</v>
      </c>
      <c r="R1670" s="28">
        <f>IF(OR(P1670=1,Q1670=1),IF(D1670+364&lt;=$D$5,(D1670+364-$D$4+1)/365,IF(D1670&gt;$D$4,($D$5-D1670+1)/365,$D$6/365)),0)</f>
        <v>0.18214963850836757</v>
      </c>
      <c r="S1670" s="28">
        <f>'Data &amp; Parameter'!$E$16*'Data &amp; Parameter'!$E$17*('Data &amp; Parameter'!$E$18+'Data &amp; Parameter'!$E$19)*'Data &amp; Parameter'!$E$20*'Data &amp; Parameter'!$E$37*R1670</f>
        <v>0.63328044171962306</v>
      </c>
      <c r="T1670" s="28">
        <f t="shared" si="25"/>
        <v>1.2665769792927681</v>
      </c>
    </row>
    <row r="1671" spans="1:20" ht="15.75" customHeight="1" x14ac:dyDescent="0.35">
      <c r="A1671">
        <v>1664</v>
      </c>
      <c r="B1671" s="76">
        <v>44235.51898148148</v>
      </c>
      <c r="C1671" s="1" t="s">
        <v>5335</v>
      </c>
      <c r="D1671" s="76">
        <v>44235.520000000004</v>
      </c>
      <c r="E1671" s="1" t="s">
        <v>5336</v>
      </c>
      <c r="F1671" s="1" t="s">
        <v>5337</v>
      </c>
      <c r="G1671" s="1" t="s">
        <v>123</v>
      </c>
      <c r="H1671" s="1" t="s">
        <v>124</v>
      </c>
      <c r="I1671" s="1" t="s">
        <v>125</v>
      </c>
      <c r="J1671" s="1" t="s">
        <v>5174</v>
      </c>
      <c r="K1671" s="1" t="s">
        <v>5255</v>
      </c>
      <c r="L1671">
        <f>ROUNDUP(IF(B1671&gt;$D$4,0,($D$4-B1671+1)/365),0)</f>
        <v>0</v>
      </c>
      <c r="M1671">
        <f>ROUNDUP(IF(B1671&gt;$D$5,0,($D$5-B1671+1)/365),0)</f>
        <v>1</v>
      </c>
      <c r="N1671" s="28">
        <f>IF(OR(L1671=1,M1671=1),IF(B1671+364&lt;=$D$5,(B1671+364-$D$4+1)/365,IF(B1671&gt;$D$4,($D$5-B1671+1)/365,$D$6/365)),0)</f>
        <v>0.1821397767630677</v>
      </c>
      <c r="O1671" s="28">
        <f>'Data &amp; Parameter'!$E$16*'Data &amp; Parameter'!$E$17*('Data &amp; Parameter'!$E$18+'Data &amp; Parameter'!$E$19)*'Data &amp; Parameter'!$E$20*'Data &amp; Parameter'!$E$37*N1671</f>
        <v>0.6332461553467772</v>
      </c>
      <c r="P1671">
        <f>ROUNDUP(IF(D1671&gt;$D$4,0,($D$4-D1671+1)/365),0)</f>
        <v>0</v>
      </c>
      <c r="Q1671">
        <f>ROUNDUP(IF(D1671&gt;$D$5,0,($D$5-D1671+1)/365),0)</f>
        <v>1</v>
      </c>
      <c r="R1671" s="28">
        <f>IF(OR(P1671=1,Q1671=1),IF(D1671+364&lt;=$D$5,(D1671+364-$D$4+1)/365,IF(D1671&gt;$D$4,($D$5-D1671+1)/365,$D$6/365)),0)</f>
        <v>0.18213698630135869</v>
      </c>
      <c r="S1671" s="28">
        <f>'Data &amp; Parameter'!$E$16*'Data &amp; Parameter'!$E$17*('Data &amp; Parameter'!$E$18+'Data &amp; Parameter'!$E$19)*'Data &amp; Parameter'!$E$20*'Data &amp; Parameter'!$E$37*R1671</f>
        <v>0.63323645373639703</v>
      </c>
      <c r="T1671" s="28">
        <f t="shared" si="25"/>
        <v>1.2664826090831742</v>
      </c>
    </row>
    <row r="1672" spans="1:20" ht="15.75" customHeight="1" x14ac:dyDescent="0.35">
      <c r="A1672">
        <v>1665</v>
      </c>
      <c r="B1672" s="76">
        <v>44235.519502314812</v>
      </c>
      <c r="C1672" s="1" t="s">
        <v>5338</v>
      </c>
      <c r="D1672" s="76">
        <v>44235.520949074074</v>
      </c>
      <c r="E1672" s="1" t="s">
        <v>5339</v>
      </c>
      <c r="F1672" s="1" t="s">
        <v>5340</v>
      </c>
      <c r="G1672" s="1" t="s">
        <v>123</v>
      </c>
      <c r="H1672" s="1" t="s">
        <v>124</v>
      </c>
      <c r="I1672" s="1" t="s">
        <v>125</v>
      </c>
      <c r="J1672" s="1" t="s">
        <v>126</v>
      </c>
      <c r="K1672" s="1" t="s">
        <v>126</v>
      </c>
      <c r="L1672">
        <f>ROUNDUP(IF(B1672&gt;$D$4,0,($D$4-B1672+1)/365),0)</f>
        <v>0</v>
      </c>
      <c r="M1672">
        <f>ROUNDUP(IF(B1672&gt;$D$5,0,($D$5-B1672+1)/365),0)</f>
        <v>1</v>
      </c>
      <c r="N1672" s="28">
        <f>IF(OR(L1672=1,M1672=1),IF(B1672+364&lt;=$D$5,(B1672+364-$D$4+1)/365,IF(B1672&gt;$D$4,($D$5-B1672+1)/365,$D$6/365)),0)</f>
        <v>0.18213834982243374</v>
      </c>
      <c r="O1672" s="28">
        <f>'Data &amp; Parameter'!$E$16*'Data &amp; Parameter'!$E$17*('Data &amp; Parameter'!$E$18+'Data &amp; Parameter'!$E$19)*'Data &amp; Parameter'!$E$20*'Data &amp; Parameter'!$E$37*N1672</f>
        <v>0.63324119429605874</v>
      </c>
      <c r="P1672">
        <f>ROUNDUP(IF(D1672&gt;$D$4,0,($D$4-D1672+1)/365),0)</f>
        <v>0</v>
      </c>
      <c r="Q1672">
        <f>ROUNDUP(IF(D1672&gt;$D$5,0,($D$5-D1672+1)/365),0)</f>
        <v>1</v>
      </c>
      <c r="R1672" s="28">
        <f>IF(OR(P1672=1,Q1672=1),IF(D1672+364&lt;=$D$5,(D1672+364-$D$4+1)/365,IF(D1672&gt;$D$4,($D$5-D1672+1)/365,$D$6/365)),0)</f>
        <v>0.18213438609842617</v>
      </c>
      <c r="S1672" s="28">
        <f>'Data &amp; Parameter'!$E$16*'Data &amp; Parameter'!$E$17*('Data &amp; Parameter'!$E$18+'Data &amp; Parameter'!$E$19)*'Data &amp; Parameter'!$E$20*'Data &amp; Parameter'!$E$37*R1672</f>
        <v>0.63322741359953405</v>
      </c>
      <c r="T1672" s="28">
        <f t="shared" si="25"/>
        <v>1.2664686078955927</v>
      </c>
    </row>
    <row r="1673" spans="1:20" ht="15.75" customHeight="1" x14ac:dyDescent="0.35">
      <c r="A1673">
        <v>1666</v>
      </c>
      <c r="B1673" s="76">
        <v>44235.523020833338</v>
      </c>
      <c r="C1673" s="1" t="s">
        <v>5341</v>
      </c>
      <c r="D1673" s="76">
        <v>44235.525219907402</v>
      </c>
      <c r="E1673" s="1" t="s">
        <v>5342</v>
      </c>
      <c r="F1673" s="1" t="s">
        <v>5343</v>
      </c>
      <c r="G1673" s="1" t="s">
        <v>123</v>
      </c>
      <c r="H1673" s="1" t="s">
        <v>124</v>
      </c>
      <c r="I1673" s="1" t="s">
        <v>125</v>
      </c>
      <c r="J1673" s="1" t="s">
        <v>5174</v>
      </c>
      <c r="K1673" s="1" t="s">
        <v>5248</v>
      </c>
      <c r="L1673">
        <f>ROUNDUP(IF(B1673&gt;$D$4,0,($D$4-B1673+1)/365),0)</f>
        <v>0</v>
      </c>
      <c r="M1673">
        <f>ROUNDUP(IF(B1673&gt;$D$5,0,($D$5-B1673+1)/365),0)</f>
        <v>1</v>
      </c>
      <c r="N1673" s="28">
        <f>IF(OR(L1673=1,M1673=1),IF(B1673+364&lt;=$D$5,(B1673+364-$D$4+1)/365,IF(B1673&gt;$D$4,($D$5-B1673+1)/365,$D$6/365)),0)</f>
        <v>0.18212871004564987</v>
      </c>
      <c r="O1673" s="28">
        <f>'Data &amp; Parameter'!$E$16*'Data &amp; Parameter'!$E$17*('Data &amp; Parameter'!$E$18+'Data &amp; Parameter'!$E$19)*'Data &amp; Parameter'!$E$20*'Data &amp; Parameter'!$E$37*N1673</f>
        <v>0.63320767964211955</v>
      </c>
      <c r="P1673">
        <f>ROUNDUP(IF(D1673&gt;$D$4,0,($D$4-D1673+1)/365),0)</f>
        <v>0</v>
      </c>
      <c r="Q1673">
        <f>ROUNDUP(IF(D1673&gt;$D$5,0,($D$5-D1673+1)/365),0)</f>
        <v>1</v>
      </c>
      <c r="R1673" s="28">
        <f>IF(OR(P1673=1,Q1673=1),IF(D1673+364&lt;=$D$5,(D1673+364-$D$4+1)/365,IF(D1673&gt;$D$4,($D$5-D1673+1)/365,$D$6/365)),0)</f>
        <v>0.18212268518519983</v>
      </c>
      <c r="S1673" s="28">
        <f>'Data &amp; Parameter'!$E$16*'Data &amp; Parameter'!$E$17*('Data &amp; Parameter'!$E$18+'Data &amp; Parameter'!$E$19)*'Data &amp; Parameter'!$E$20*'Data &amp; Parameter'!$E$37*R1673</f>
        <v>0.63318673298354611</v>
      </c>
      <c r="T1673" s="28">
        <f t="shared" ref="T1673:T1736" si="26">O1673+S1673</f>
        <v>1.2663944126256657</v>
      </c>
    </row>
    <row r="1674" spans="1:20" ht="15.75" customHeight="1" x14ac:dyDescent="0.35">
      <c r="A1674">
        <v>1667</v>
      </c>
      <c r="B1674" s="76">
        <v>44235.525717592594</v>
      </c>
      <c r="C1674" s="1" t="s">
        <v>5344</v>
      </c>
      <c r="D1674" s="76">
        <v>44235.526817129634</v>
      </c>
      <c r="E1674" s="1" t="s">
        <v>5345</v>
      </c>
      <c r="F1674" s="1" t="s">
        <v>5346</v>
      </c>
      <c r="G1674" s="1" t="s">
        <v>123</v>
      </c>
      <c r="H1674" s="1" t="s">
        <v>124</v>
      </c>
      <c r="I1674" s="1" t="s">
        <v>125</v>
      </c>
      <c r="J1674" s="1" t="s">
        <v>5174</v>
      </c>
      <c r="K1674" s="1" t="s">
        <v>5174</v>
      </c>
      <c r="L1674">
        <f>ROUNDUP(IF(B1674&gt;$D$4,0,($D$4-B1674+1)/365),0)</f>
        <v>0</v>
      </c>
      <c r="M1674">
        <f>ROUNDUP(IF(B1674&gt;$D$5,0,($D$5-B1674+1)/365),0)</f>
        <v>1</v>
      </c>
      <c r="N1674" s="28">
        <f>IF(OR(L1674=1,M1674=1),IF(B1674+364&lt;=$D$5,(B1674+364-$D$4+1)/365,IF(B1674&gt;$D$4,($D$5-B1674+1)/365,$D$6/365)),0)</f>
        <v>0.18212132166412481</v>
      </c>
      <c r="O1674" s="28">
        <f>'Data &amp; Parameter'!$E$16*'Data &amp; Parameter'!$E$17*('Data &amp; Parameter'!$E$18+'Data &amp; Parameter'!$E$19)*'Data &amp; Parameter'!$E$20*'Data &amp; Parameter'!$E$37*N1674</f>
        <v>0.63318199242388451</v>
      </c>
      <c r="P1674">
        <f>ROUNDUP(IF(D1674&gt;$D$4,0,($D$4-D1674+1)/365),0)</f>
        <v>0</v>
      </c>
      <c r="Q1674">
        <f>ROUNDUP(IF(D1674&gt;$D$5,0,($D$5-D1674+1)/365),0)</f>
        <v>1</v>
      </c>
      <c r="R1674" s="28">
        <f>IF(OR(P1674=1,Q1674=1),IF(D1674+364&lt;=$D$5,(D1674+364-$D$4+1)/365,IF(D1674&gt;$D$4,($D$5-D1674+1)/365,$D$6/365)),0)</f>
        <v>0.18211830923387984</v>
      </c>
      <c r="S1674" s="28">
        <f>'Data &amp; Parameter'!$E$16*'Data &amp; Parameter'!$E$17*('Data &amp; Parameter'!$E$18+'Data &amp; Parameter'!$E$19)*'Data &amp; Parameter'!$E$20*'Data &amp; Parameter'!$E$37*R1674</f>
        <v>0.63317151909452851</v>
      </c>
      <c r="T1674" s="28">
        <f t="shared" si="26"/>
        <v>1.266353511518413</v>
      </c>
    </row>
    <row r="1675" spans="1:20" ht="15.75" customHeight="1" x14ac:dyDescent="0.35">
      <c r="A1675">
        <v>1668</v>
      </c>
      <c r="B1675" s="76">
        <v>44235.528333333335</v>
      </c>
      <c r="C1675" s="1" t="s">
        <v>5347</v>
      </c>
      <c r="D1675" s="76">
        <v>44235.529131944444</v>
      </c>
      <c r="E1675" s="1" t="s">
        <v>5348</v>
      </c>
      <c r="F1675" s="1" t="s">
        <v>5349</v>
      </c>
      <c r="G1675" s="1" t="s">
        <v>123</v>
      </c>
      <c r="H1675" s="1" t="s">
        <v>124</v>
      </c>
      <c r="I1675" s="1" t="s">
        <v>125</v>
      </c>
      <c r="J1675" s="1" t="s">
        <v>5174</v>
      </c>
      <c r="K1675" s="1" t="s">
        <v>5248</v>
      </c>
      <c r="L1675">
        <f>ROUNDUP(IF(B1675&gt;$D$4,0,($D$4-B1675+1)/365),0)</f>
        <v>0</v>
      </c>
      <c r="M1675">
        <f>ROUNDUP(IF(B1675&gt;$D$5,0,($D$5-B1675+1)/365),0)</f>
        <v>1</v>
      </c>
      <c r="N1675" s="28">
        <f>IF(OR(L1675=1,M1675=1),IF(B1675+364&lt;=$D$5,(B1675+364-$D$4+1)/365,IF(B1675&gt;$D$4,($D$5-B1675+1)/365,$D$6/365)),0)</f>
        <v>0.1821141552511357</v>
      </c>
      <c r="O1675" s="28">
        <f>'Data &amp; Parameter'!$E$16*'Data &amp; Parameter'!$E$17*('Data &amp; Parameter'!$E$18+'Data &amp; Parameter'!$E$19)*'Data &amp; Parameter'!$E$20*'Data &amp; Parameter'!$E$37*N1675</f>
        <v>0.63315707692462553</v>
      </c>
      <c r="P1675">
        <f>ROUNDUP(IF(D1675&gt;$D$4,0,($D$4-D1675+1)/365),0)</f>
        <v>0</v>
      </c>
      <c r="Q1675">
        <f>ROUNDUP(IF(D1675&gt;$D$5,0,($D$5-D1675+1)/365),0)</f>
        <v>1</v>
      </c>
      <c r="R1675" s="28">
        <f>IF(OR(P1675=1,Q1675=1),IF(D1675+364&lt;=$D$5,(D1675+364-$D$4+1)/365,IF(D1675&gt;$D$4,($D$5-D1675+1)/365,$D$6/365)),0)</f>
        <v>0.18211196727549564</v>
      </c>
      <c r="S1675" s="28">
        <f>'Data &amp; Parameter'!$E$16*'Data &amp; Parameter'!$E$17*('Data &amp; Parameter'!$E$18+'Data &amp; Parameter'!$E$19)*'Data &amp; Parameter'!$E$20*'Data &amp; Parameter'!$E$37*R1675</f>
        <v>0.63314946998018606</v>
      </c>
      <c r="T1675" s="28">
        <f t="shared" si="26"/>
        <v>1.2663065469048116</v>
      </c>
    </row>
    <row r="1676" spans="1:20" ht="15.75" customHeight="1" x14ac:dyDescent="0.35">
      <c r="A1676">
        <v>1669</v>
      </c>
      <c r="B1676" s="76">
        <v>44235.532407407409</v>
      </c>
      <c r="C1676" s="1" t="s">
        <v>5350</v>
      </c>
      <c r="D1676" s="76">
        <v>44235.533090277779</v>
      </c>
      <c r="E1676" s="1" t="s">
        <v>5351</v>
      </c>
      <c r="F1676" s="1" t="s">
        <v>5352</v>
      </c>
      <c r="G1676" s="1" t="s">
        <v>123</v>
      </c>
      <c r="H1676" s="1" t="s">
        <v>124</v>
      </c>
      <c r="I1676" s="1" t="s">
        <v>125</v>
      </c>
      <c r="J1676" s="1" t="s">
        <v>5174</v>
      </c>
      <c r="K1676" s="1" t="s">
        <v>5248</v>
      </c>
      <c r="L1676">
        <f>ROUNDUP(IF(B1676&gt;$D$4,0,($D$4-B1676+1)/365),0)</f>
        <v>0</v>
      </c>
      <c r="M1676">
        <f>ROUNDUP(IF(B1676&gt;$D$5,0,($D$5-B1676+1)/365),0)</f>
        <v>1</v>
      </c>
      <c r="N1676" s="28">
        <f>IF(OR(L1676=1,M1676=1),IF(B1676+364&lt;=$D$5,(B1676+364-$D$4+1)/365,IF(B1676&gt;$D$4,($D$5-B1676+1)/365,$D$6/365)),0)</f>
        <v>0.18210299340435956</v>
      </c>
      <c r="O1676" s="28">
        <f>'Data &amp; Parameter'!$E$16*'Data &amp; Parameter'!$E$17*('Data &amp; Parameter'!$E$18+'Data &amp; Parameter'!$E$19)*'Data &amp; Parameter'!$E$20*'Data &amp; Parameter'!$E$37*N1676</f>
        <v>0.63311827048331337</v>
      </c>
      <c r="P1676">
        <f>ROUNDUP(IF(D1676&gt;$D$4,0,($D$4-D1676+1)/365),0)</f>
        <v>0</v>
      </c>
      <c r="Q1676">
        <f>ROUNDUP(IF(D1676&gt;$D$5,0,($D$5-D1676+1)/365),0)</f>
        <v>1</v>
      </c>
      <c r="R1676" s="28">
        <f>IF(OR(P1676=1,Q1676=1),IF(D1676+364&lt;=$D$5,(D1676+364-$D$4+1)/365,IF(D1676&gt;$D$4,($D$5-D1676+1)/365,$D$6/365)),0)</f>
        <v>0.18210112252663374</v>
      </c>
      <c r="S1676" s="28">
        <f>'Data &amp; Parameter'!$E$16*'Data &amp; Parameter'!$E$17*('Data &amp; Parameter'!$E$18+'Data &amp; Parameter'!$E$19)*'Data &amp; Parameter'!$E$20*'Data &amp; Parameter'!$E$37*R1676</f>
        <v>0.63311176599457375</v>
      </c>
      <c r="T1676" s="28">
        <f t="shared" si="26"/>
        <v>1.2662300364778871</v>
      </c>
    </row>
    <row r="1677" spans="1:20" ht="15.75" customHeight="1" x14ac:dyDescent="0.35">
      <c r="A1677">
        <v>1670</v>
      </c>
      <c r="B1677" s="76">
        <v>44235.536863425921</v>
      </c>
      <c r="C1677" s="1" t="s">
        <v>5353</v>
      </c>
      <c r="D1677" s="76">
        <v>44235.541678240741</v>
      </c>
      <c r="E1677" s="1" t="s">
        <v>5354</v>
      </c>
      <c r="F1677" s="1" t="s">
        <v>5355</v>
      </c>
      <c r="G1677" s="1" t="s">
        <v>123</v>
      </c>
      <c r="H1677" s="1" t="s">
        <v>124</v>
      </c>
      <c r="I1677" s="1" t="s">
        <v>125</v>
      </c>
      <c r="J1677" s="1" t="s">
        <v>5356</v>
      </c>
      <c r="K1677" s="1" t="s">
        <v>5248</v>
      </c>
      <c r="L1677">
        <f>ROUNDUP(IF(B1677&gt;$D$4,0,($D$4-B1677+1)/365),0)</f>
        <v>0</v>
      </c>
      <c r="M1677">
        <f>ROUNDUP(IF(B1677&gt;$D$5,0,($D$5-B1677+1)/365),0)</f>
        <v>1</v>
      </c>
      <c r="N1677" s="28">
        <f>IF(OR(L1677=1,M1677=1),IF(B1677+364&lt;=$D$5,(B1677+364-$D$4+1)/365,IF(B1677&gt;$D$4,($D$5-B1677+1)/365,$D$6/365)),0)</f>
        <v>0.1820907851344625</v>
      </c>
      <c r="O1677" s="28">
        <f>'Data &amp; Parameter'!$E$16*'Data &amp; Parameter'!$E$17*('Data &amp; Parameter'!$E$18+'Data &amp; Parameter'!$E$19)*'Data &amp; Parameter'!$E$20*'Data &amp; Parameter'!$E$37*N1677</f>
        <v>0.63307582593817813</v>
      </c>
      <c r="P1677">
        <f>ROUNDUP(IF(D1677&gt;$D$4,0,($D$4-D1677+1)/365),0)</f>
        <v>0</v>
      </c>
      <c r="Q1677">
        <f>ROUNDUP(IF(D1677&gt;$D$5,0,($D$5-D1677+1)/365),0)</f>
        <v>1</v>
      </c>
      <c r="R1677" s="28">
        <f>IF(OR(P1677=1,Q1677=1),IF(D1677+364&lt;=$D$5,(D1677+364-$D$4+1)/365,IF(D1677&gt;$D$4,($D$5-D1677+1)/365,$D$6/365)),0)</f>
        <v>0.18207759386098352</v>
      </c>
      <c r="S1677" s="28">
        <f>'Data &amp; Parameter'!$E$16*'Data &amp; Parameter'!$E$17*('Data &amp; Parameter'!$E$18+'Data &amp; Parameter'!$E$19)*'Data &amp; Parameter'!$E$20*'Data &amp; Parameter'!$E$37*R1677</f>
        <v>0.63302996378020715</v>
      </c>
      <c r="T1677" s="28">
        <f t="shared" si="26"/>
        <v>1.2661057897183854</v>
      </c>
    </row>
    <row r="1678" spans="1:20" ht="15.75" customHeight="1" x14ac:dyDescent="0.35">
      <c r="A1678">
        <v>1671</v>
      </c>
      <c r="B1678" s="76">
        <v>44235.540833333333</v>
      </c>
      <c r="C1678" s="1" t="s">
        <v>5357</v>
      </c>
      <c r="D1678" s="76">
        <v>44235.541643518518</v>
      </c>
      <c r="E1678" s="1" t="s">
        <v>5358</v>
      </c>
      <c r="F1678" s="1" t="s">
        <v>5359</v>
      </c>
      <c r="G1678" s="1" t="s">
        <v>123</v>
      </c>
      <c r="H1678" s="1" t="s">
        <v>124</v>
      </c>
      <c r="I1678" s="1" t="s">
        <v>125</v>
      </c>
      <c r="J1678" s="1" t="s">
        <v>5174</v>
      </c>
      <c r="K1678" s="1" t="s">
        <v>5229</v>
      </c>
      <c r="L1678">
        <f>ROUNDUP(IF(B1678&gt;$D$4,0,($D$4-B1678+1)/365),0)</f>
        <v>0</v>
      </c>
      <c r="M1678">
        <f>ROUNDUP(IF(B1678&gt;$D$5,0,($D$5-B1678+1)/365),0)</f>
        <v>1</v>
      </c>
      <c r="N1678" s="28">
        <f>IF(OR(L1678=1,M1678=1),IF(B1678+364&lt;=$D$5,(B1678+364-$D$4+1)/365,IF(B1678&gt;$D$4,($D$5-B1678+1)/365,$D$6/365)),0)</f>
        <v>0.18207990867580121</v>
      </c>
      <c r="O1678" s="28">
        <f>'Data &amp; Parameter'!$E$16*'Data &amp; Parameter'!$E$17*('Data &amp; Parameter'!$E$18+'Data &amp; Parameter'!$E$19)*'Data &amp; Parameter'!$E$20*'Data &amp; Parameter'!$E$37*N1678</f>
        <v>0.63303801170696816</v>
      </c>
      <c r="P1678">
        <f>ROUNDUP(IF(D1678&gt;$D$4,0,($D$4-D1678+1)/365),0)</f>
        <v>0</v>
      </c>
      <c r="Q1678">
        <f>ROUNDUP(IF(D1678&gt;$D$5,0,($D$5-D1678+1)/365),0)</f>
        <v>1</v>
      </c>
      <c r="R1678" s="28">
        <f>IF(OR(P1678=1,Q1678=1),IF(D1678+364&lt;=$D$5,(D1678+364-$D$4+1)/365,IF(D1678&gt;$D$4,($D$5-D1678+1)/365,$D$6/365)),0)</f>
        <v>0.18207768899036175</v>
      </c>
      <c r="S1678" s="28">
        <f>'Data &amp; Parameter'!$E$16*'Data &amp; Parameter'!$E$17*('Data &amp; Parameter'!$E$18+'Data &amp; Parameter'!$E$19)*'Data &amp; Parameter'!$E$20*'Data &amp; Parameter'!$E$37*R1678</f>
        <v>0.63303029451693094</v>
      </c>
      <c r="T1678" s="28">
        <f t="shared" si="26"/>
        <v>1.2660683062238991</v>
      </c>
    </row>
    <row r="1679" spans="1:20" ht="15.75" customHeight="1" x14ac:dyDescent="0.35">
      <c r="A1679">
        <v>1672</v>
      </c>
      <c r="B1679" s="76">
        <v>44235.544050925921</v>
      </c>
      <c r="C1679" s="1" t="s">
        <v>5360</v>
      </c>
      <c r="D1679" s="76">
        <v>44235.544849537036</v>
      </c>
      <c r="E1679" s="1" t="s">
        <v>5361</v>
      </c>
      <c r="F1679" s="1" t="s">
        <v>5362</v>
      </c>
      <c r="G1679" s="1" t="s">
        <v>123</v>
      </c>
      <c r="H1679" s="1" t="s">
        <v>124</v>
      </c>
      <c r="I1679" s="1" t="s">
        <v>125</v>
      </c>
      <c r="J1679" s="1" t="s">
        <v>5174</v>
      </c>
      <c r="K1679" s="1" t="s">
        <v>5174</v>
      </c>
      <c r="L1679">
        <f>ROUNDUP(IF(B1679&gt;$D$4,0,($D$4-B1679+1)/365),0)</f>
        <v>0</v>
      </c>
      <c r="M1679">
        <f>ROUNDUP(IF(B1679&gt;$D$5,0,($D$5-B1679+1)/365),0)</f>
        <v>1</v>
      </c>
      <c r="N1679" s="28">
        <f>IF(OR(L1679=1,M1679=1),IF(B1679+364&lt;=$D$5,(B1679+364-$D$4+1)/365,IF(B1679&gt;$D$4,($D$5-B1679+1)/365,$D$6/365)),0)</f>
        <v>0.18207109335364219</v>
      </c>
      <c r="O1679" s="28">
        <f>'Data &amp; Parameter'!$E$16*'Data &amp; Parameter'!$E$17*('Data &amp; Parameter'!$E$18+'Data &amp; Parameter'!$E$19)*'Data &amp; Parameter'!$E$20*'Data &amp; Parameter'!$E$37*N1679</f>
        <v>0.63300736343801478</v>
      </c>
      <c r="P1679">
        <f>ROUNDUP(IF(D1679&gt;$D$4,0,($D$4-D1679+1)/365),0)</f>
        <v>0</v>
      </c>
      <c r="Q1679">
        <f>ROUNDUP(IF(D1679&gt;$D$5,0,($D$5-D1679+1)/365),0)</f>
        <v>1</v>
      </c>
      <c r="R1679" s="28">
        <f>IF(OR(P1679=1,Q1679=1),IF(D1679+364&lt;=$D$5,(D1679+364-$D$4+1)/365,IF(D1679&gt;$D$4,($D$5-D1679+1)/365,$D$6/365)),0)</f>
        <v>0.1820689053779822</v>
      </c>
      <c r="S1679" s="28">
        <f>'Data &amp; Parameter'!$E$16*'Data &amp; Parameter'!$E$17*('Data &amp; Parameter'!$E$18+'Data &amp; Parameter'!$E$19)*'Data &amp; Parameter'!$E$20*'Data &amp; Parameter'!$E$37*R1679</f>
        <v>0.63299975649350604</v>
      </c>
      <c r="T1679" s="28">
        <f t="shared" si="26"/>
        <v>1.2660071199315208</v>
      </c>
    </row>
    <row r="1680" spans="1:20" ht="15.75" customHeight="1" x14ac:dyDescent="0.35">
      <c r="A1680">
        <v>1673</v>
      </c>
      <c r="B1680" s="76">
        <v>44235.548298611116</v>
      </c>
      <c r="C1680" s="1" t="s">
        <v>5363</v>
      </c>
      <c r="D1680" s="76">
        <v>44235.549861111111</v>
      </c>
      <c r="E1680" s="1" t="s">
        <v>5364</v>
      </c>
      <c r="F1680" s="1" t="s">
        <v>5365</v>
      </c>
      <c r="G1680" s="1" t="s">
        <v>123</v>
      </c>
      <c r="H1680" s="1" t="s">
        <v>124</v>
      </c>
      <c r="I1680" s="1" t="s">
        <v>125</v>
      </c>
      <c r="J1680" s="1" t="s">
        <v>5366</v>
      </c>
      <c r="K1680" s="1" t="s">
        <v>5174</v>
      </c>
      <c r="L1680">
        <f>ROUNDUP(IF(B1680&gt;$D$4,0,($D$4-B1680+1)/365),0)</f>
        <v>0</v>
      </c>
      <c r="M1680">
        <f>ROUNDUP(IF(B1680&gt;$D$5,0,($D$5-B1680+1)/365),0)</f>
        <v>1</v>
      </c>
      <c r="N1680" s="28">
        <f>IF(OR(L1680=1,M1680=1),IF(B1680+364&lt;=$D$5,(B1680+364-$D$4+1)/365,IF(B1680&gt;$D$4,($D$5-B1680+1)/365,$D$6/365)),0)</f>
        <v>0.18205945585995484</v>
      </c>
      <c r="O1680" s="28">
        <f>'Data &amp; Parameter'!$E$16*'Data &amp; Parameter'!$E$17*('Data &amp; Parameter'!$E$18+'Data &amp; Parameter'!$E$19)*'Data &amp; Parameter'!$E$20*'Data &amp; Parameter'!$E$37*N1680</f>
        <v>0.63296690331301431</v>
      </c>
      <c r="P1680">
        <f>ROUNDUP(IF(D1680&gt;$D$4,0,($D$4-D1680+1)/365),0)</f>
        <v>0</v>
      </c>
      <c r="Q1680">
        <f>ROUNDUP(IF(D1680&gt;$D$5,0,($D$5-D1680+1)/365),0)</f>
        <v>1</v>
      </c>
      <c r="R1680" s="28">
        <f>IF(OR(P1680=1,Q1680=1),IF(D1680+364&lt;=$D$5,(D1680+364-$D$4+1)/365,IF(D1680&gt;$D$4,($D$5-D1680+1)/365,$D$6/365)),0)</f>
        <v>0.18205517503805299</v>
      </c>
      <c r="S1680" s="28">
        <f>'Data &amp; Parameter'!$E$16*'Data &amp; Parameter'!$E$17*('Data &amp; Parameter'!$E$18+'Data &amp; Parameter'!$E$19)*'Data &amp; Parameter'!$E$20*'Data &amp; Parameter'!$E$37*R1680</f>
        <v>0.63295202016085916</v>
      </c>
      <c r="T1680" s="28">
        <f t="shared" si="26"/>
        <v>1.2659189234738735</v>
      </c>
    </row>
    <row r="1681" spans="1:20" ht="15.75" customHeight="1" x14ac:dyDescent="0.35">
      <c r="A1681">
        <v>1674</v>
      </c>
      <c r="B1681" s="76">
        <v>44235.552800925929</v>
      </c>
      <c r="C1681" s="1" t="s">
        <v>5367</v>
      </c>
      <c r="D1681" s="76">
        <v>44235.555671296301</v>
      </c>
      <c r="E1681" s="1" t="s">
        <v>5368</v>
      </c>
      <c r="F1681" s="1" t="s">
        <v>5369</v>
      </c>
      <c r="G1681" s="1" t="s">
        <v>123</v>
      </c>
      <c r="H1681" s="1" t="s">
        <v>124</v>
      </c>
      <c r="I1681" s="1" t="s">
        <v>125</v>
      </c>
      <c r="J1681" s="1" t="s">
        <v>5174</v>
      </c>
      <c r="K1681" s="1" t="s">
        <v>5248</v>
      </c>
      <c r="L1681">
        <f>ROUNDUP(IF(B1681&gt;$D$4,0,($D$4-B1681+1)/365),0)</f>
        <v>0</v>
      </c>
      <c r="M1681">
        <f>ROUNDUP(IF(B1681&gt;$D$5,0,($D$5-B1681+1)/365),0)</f>
        <v>1</v>
      </c>
      <c r="N1681" s="28">
        <f>IF(OR(L1681=1,M1681=1),IF(B1681+364&lt;=$D$5,(B1681+364-$D$4+1)/365,IF(B1681&gt;$D$4,($D$5-B1681+1)/365,$D$6/365)),0)</f>
        <v>0.18204712075088014</v>
      </c>
      <c r="O1681" s="28">
        <f>'Data &amp; Parameter'!$E$16*'Data &amp; Parameter'!$E$17*('Data &amp; Parameter'!$E$18+'Data &amp; Parameter'!$E$19)*'Data &amp; Parameter'!$E$20*'Data &amp; Parameter'!$E$37*N1681</f>
        <v>0.63292401778555762</v>
      </c>
      <c r="P1681">
        <f>ROUNDUP(IF(D1681&gt;$D$4,0,($D$4-D1681+1)/365),0)</f>
        <v>0</v>
      </c>
      <c r="Q1681">
        <f>ROUNDUP(IF(D1681&gt;$D$5,0,($D$5-D1681+1)/365),0)</f>
        <v>1</v>
      </c>
      <c r="R1681" s="28">
        <f>IF(OR(P1681=1,Q1681=1),IF(D1681+364&lt;=$D$5,(D1681+364-$D$4+1)/365,IF(D1681&gt;$D$4,($D$5-D1681+1)/365,$D$6/365)),0)</f>
        <v>0.18203925672246379</v>
      </c>
      <c r="S1681" s="28">
        <f>'Data &amp; Parameter'!$E$16*'Data &amp; Parameter'!$E$17*('Data &amp; Parameter'!$E$18+'Data &amp; Parameter'!$E$19)*'Data &amp; Parameter'!$E$20*'Data &amp; Parameter'!$E$37*R1681</f>
        <v>0.63289667688370355</v>
      </c>
      <c r="T1681" s="28">
        <f t="shared" si="26"/>
        <v>1.2658206946692612</v>
      </c>
    </row>
    <row r="1682" spans="1:20" ht="15.75" customHeight="1" x14ac:dyDescent="0.35">
      <c r="A1682">
        <v>1675</v>
      </c>
      <c r="B1682" s="76">
        <v>44235.560127314813</v>
      </c>
      <c r="C1682" s="1" t="s">
        <v>5370</v>
      </c>
      <c r="D1682" s="76">
        <v>44235.561956018515</v>
      </c>
      <c r="E1682" s="1" t="s">
        <v>5371</v>
      </c>
      <c r="F1682" s="1" t="s">
        <v>5372</v>
      </c>
      <c r="G1682" s="1" t="s">
        <v>123</v>
      </c>
      <c r="H1682" s="1" t="s">
        <v>124</v>
      </c>
      <c r="I1682" s="1" t="s">
        <v>125</v>
      </c>
      <c r="J1682" s="1" t="s">
        <v>5174</v>
      </c>
      <c r="K1682" s="1" t="s">
        <v>5373</v>
      </c>
      <c r="L1682">
        <f>ROUNDUP(IF(B1682&gt;$D$4,0,($D$4-B1682+1)/365),0)</f>
        <v>0</v>
      </c>
      <c r="M1682">
        <f>ROUNDUP(IF(B1682&gt;$D$5,0,($D$5-B1682+1)/365),0)</f>
        <v>1</v>
      </c>
      <c r="N1682" s="28">
        <f>IF(OR(L1682=1,M1682=1),IF(B1682+364&lt;=$D$5,(B1682+364-$D$4+1)/365,IF(B1682&gt;$D$4,($D$5-B1682+1)/365,$D$6/365)),0)</f>
        <v>0.18202704845256673</v>
      </c>
      <c r="O1682" s="28">
        <f>'Data &amp; Parameter'!$E$16*'Data &amp; Parameter'!$E$17*('Data &amp; Parameter'!$E$18+'Data &amp; Parameter'!$E$19)*'Data &amp; Parameter'!$E$20*'Data &amp; Parameter'!$E$37*N1682</f>
        <v>0.6328542323385683</v>
      </c>
      <c r="P1682">
        <f>ROUNDUP(IF(D1682&gt;$D$4,0,($D$4-D1682+1)/365),0)</f>
        <v>0</v>
      </c>
      <c r="Q1682">
        <f>ROUNDUP(IF(D1682&gt;$D$5,0,($D$5-D1682+1)/365),0)</f>
        <v>1</v>
      </c>
      <c r="R1682" s="28">
        <f>IF(OR(P1682=1,Q1682=1),IF(D1682+364&lt;=$D$5,(D1682+364-$D$4+1)/365,IF(D1682&gt;$D$4,($D$5-D1682+1)/365,$D$6/365)),0)</f>
        <v>0.18202203830543823</v>
      </c>
      <c r="S1682" s="28">
        <f>'Data &amp; Parameter'!$E$16*'Data &amp; Parameter'!$E$17*('Data &amp; Parameter'!$E$18+'Data &amp; Parameter'!$E$19)*'Data &amp; Parameter'!$E$20*'Data &amp; Parameter'!$E$37*R1682</f>
        <v>0.63283681353822041</v>
      </c>
      <c r="T1682" s="28">
        <f t="shared" si="26"/>
        <v>1.2656910458767887</v>
      </c>
    </row>
    <row r="1683" spans="1:20" ht="15.75" customHeight="1" x14ac:dyDescent="0.35">
      <c r="A1683">
        <v>1676</v>
      </c>
      <c r="B1683" s="76">
        <v>44235.560150462959</v>
      </c>
      <c r="C1683" s="1" t="s">
        <v>5374</v>
      </c>
      <c r="D1683" s="76">
        <v>44235.560844907406</v>
      </c>
      <c r="E1683" s="1" t="s">
        <v>5375</v>
      </c>
      <c r="F1683" s="1" t="s">
        <v>5376</v>
      </c>
      <c r="G1683" s="1" t="s">
        <v>123</v>
      </c>
      <c r="H1683" s="1" t="s">
        <v>124</v>
      </c>
      <c r="I1683" s="1" t="s">
        <v>125</v>
      </c>
      <c r="J1683" s="1" t="s">
        <v>366</v>
      </c>
      <c r="K1683" s="1" t="s">
        <v>366</v>
      </c>
      <c r="L1683">
        <f>ROUNDUP(IF(B1683&gt;$D$4,0,($D$4-B1683+1)/365),0)</f>
        <v>0</v>
      </c>
      <c r="M1683">
        <f>ROUNDUP(IF(B1683&gt;$D$5,0,($D$5-B1683+1)/365),0)</f>
        <v>1</v>
      </c>
      <c r="N1683" s="28">
        <f>IF(OR(L1683=1,M1683=1),IF(B1683+364&lt;=$D$5,(B1683+364-$D$4+1)/365,IF(B1683&gt;$D$4,($D$5-B1683+1)/365,$D$6/365)),0)</f>
        <v>0.18202698503298786</v>
      </c>
      <c r="O1683" s="28">
        <f>'Data &amp; Parameter'!$E$16*'Data &amp; Parameter'!$E$17*('Data &amp; Parameter'!$E$18+'Data &amp; Parameter'!$E$19)*'Data &amp; Parameter'!$E$20*'Data &amp; Parameter'!$E$37*N1683</f>
        <v>0.63285401184744217</v>
      </c>
      <c r="P1683">
        <f>ROUNDUP(IF(D1683&gt;$D$4,0,($D$4-D1683+1)/365),0)</f>
        <v>0</v>
      </c>
      <c r="Q1683">
        <f>ROUNDUP(IF(D1683&gt;$D$5,0,($D$5-D1683+1)/365),0)</f>
        <v>1</v>
      </c>
      <c r="R1683" s="28">
        <f>IF(OR(P1683=1,Q1683=1),IF(D1683+364&lt;=$D$5,(D1683+364-$D$4+1)/365,IF(D1683&gt;$D$4,($D$5-D1683+1)/365,$D$6/365)),0)</f>
        <v>0.18202508244546264</v>
      </c>
      <c r="S1683" s="28">
        <f>'Data &amp; Parameter'!$E$16*'Data &amp; Parameter'!$E$17*('Data &amp; Parameter'!$E$18+'Data &amp; Parameter'!$E$19)*'Data &amp; Parameter'!$E$20*'Data &amp; Parameter'!$E$37*R1683</f>
        <v>0.63284739711310478</v>
      </c>
      <c r="T1683" s="28">
        <f t="shared" si="26"/>
        <v>1.2657014089605469</v>
      </c>
    </row>
    <row r="1684" spans="1:20" ht="15.75" customHeight="1" x14ac:dyDescent="0.35">
      <c r="A1684">
        <v>1677</v>
      </c>
      <c r="B1684" s="76">
        <v>44235.563981481479</v>
      </c>
      <c r="C1684" s="1" t="s">
        <v>5377</v>
      </c>
      <c r="D1684" s="76">
        <v>44235.564571759256</v>
      </c>
      <c r="E1684" s="1" t="s">
        <v>5378</v>
      </c>
      <c r="F1684" s="1" t="s">
        <v>5379</v>
      </c>
      <c r="G1684" s="1" t="s">
        <v>123</v>
      </c>
      <c r="H1684" s="1" t="s">
        <v>124</v>
      </c>
      <c r="I1684" s="1" t="s">
        <v>125</v>
      </c>
      <c r="J1684" s="1" t="s">
        <v>366</v>
      </c>
      <c r="K1684" s="1" t="s">
        <v>366</v>
      </c>
      <c r="L1684">
        <f>ROUNDUP(IF(B1684&gt;$D$4,0,($D$4-B1684+1)/365),0)</f>
        <v>0</v>
      </c>
      <c r="M1684">
        <f>ROUNDUP(IF(B1684&gt;$D$5,0,($D$5-B1684+1)/365),0)</f>
        <v>1</v>
      </c>
      <c r="N1684" s="28">
        <f>IF(OR(L1684=1,M1684=1),IF(B1684+364&lt;=$D$5,(B1684+364-$D$4+1)/365,IF(B1684&gt;$D$4,($D$5-B1684+1)/365,$D$6/365)),0)</f>
        <v>0.1820164890918396</v>
      </c>
      <c r="O1684" s="28">
        <f>'Data &amp; Parameter'!$E$16*'Data &amp; Parameter'!$E$17*('Data &amp; Parameter'!$E$18+'Data &amp; Parameter'!$E$19)*'Data &amp; Parameter'!$E$20*'Data &amp; Parameter'!$E$37*N1684</f>
        <v>0.63281752056312746</v>
      </c>
      <c r="P1684">
        <f>ROUNDUP(IF(D1684&gt;$D$4,0,($D$4-D1684+1)/365),0)</f>
        <v>0</v>
      </c>
      <c r="Q1684">
        <f>ROUNDUP(IF(D1684&gt;$D$5,0,($D$5-D1684+1)/365),0)</f>
        <v>1</v>
      </c>
      <c r="R1684" s="28">
        <f>IF(OR(P1684=1,Q1684=1),IF(D1684+364&lt;=$D$5,(D1684+364-$D$4+1)/365,IF(D1684&gt;$D$4,($D$5-D1684+1)/365,$D$6/365)),0)</f>
        <v>0.18201487189244914</v>
      </c>
      <c r="S1684" s="28">
        <f>'Data &amp; Parameter'!$E$16*'Data &amp; Parameter'!$E$17*('Data &amp; Parameter'!$E$18+'Data &amp; Parameter'!$E$19)*'Data &amp; Parameter'!$E$20*'Data &amp; Parameter'!$E$37*R1684</f>
        <v>0.63281189803896143</v>
      </c>
      <c r="T1684" s="28">
        <f t="shared" si="26"/>
        <v>1.2656294186020889</v>
      </c>
    </row>
    <row r="1685" spans="1:20" ht="15.75" customHeight="1" x14ac:dyDescent="0.35">
      <c r="A1685">
        <v>1678</v>
      </c>
      <c r="B1685" s="76">
        <v>44235.564479166671</v>
      </c>
      <c r="C1685" s="1" t="s">
        <v>5380</v>
      </c>
      <c r="D1685" s="76">
        <v>44235.56931712963</v>
      </c>
      <c r="E1685" s="1" t="s">
        <v>5381</v>
      </c>
      <c r="F1685" s="1" t="s">
        <v>5382</v>
      </c>
      <c r="G1685" s="1" t="s">
        <v>123</v>
      </c>
      <c r="H1685" s="1" t="s">
        <v>124</v>
      </c>
      <c r="I1685" s="1" t="s">
        <v>125</v>
      </c>
      <c r="J1685" s="1" t="s">
        <v>5174</v>
      </c>
      <c r="K1685" s="1" t="s">
        <v>5248</v>
      </c>
      <c r="L1685">
        <f>ROUNDUP(IF(B1685&gt;$D$4,0,($D$4-B1685+1)/365),0)</f>
        <v>0</v>
      </c>
      <c r="M1685">
        <f>ROUNDUP(IF(B1685&gt;$D$5,0,($D$5-B1685+1)/365),0)</f>
        <v>1</v>
      </c>
      <c r="N1685" s="28">
        <f>IF(OR(L1685=1,M1685=1),IF(B1685+364&lt;=$D$5,(B1685+364-$D$4+1)/365,IF(B1685&gt;$D$4,($D$5-B1685+1)/365,$D$6/365)),0)</f>
        <v>0.18201512557076457</v>
      </c>
      <c r="O1685" s="28">
        <f>'Data &amp; Parameter'!$E$16*'Data &amp; Parameter'!$E$17*('Data &amp; Parameter'!$E$18+'Data &amp; Parameter'!$E$19)*'Data &amp; Parameter'!$E$20*'Data &amp; Parameter'!$E$37*N1685</f>
        <v>0.63281278000346586</v>
      </c>
      <c r="P1685">
        <f>ROUNDUP(IF(D1685&gt;$D$4,0,($D$4-D1685+1)/365),0)</f>
        <v>0</v>
      </c>
      <c r="Q1685">
        <f>ROUNDUP(IF(D1685&gt;$D$5,0,($D$5-D1685+1)/365),0)</f>
        <v>1</v>
      </c>
      <c r="R1685" s="28">
        <f>IF(OR(P1685=1,Q1685=1),IF(D1685+364&lt;=$D$5,(D1685+364-$D$4+1)/365,IF(D1685&gt;$D$4,($D$5-D1685+1)/365,$D$6/365)),0)</f>
        <v>0.18200187087772662</v>
      </c>
      <c r="S1685" s="28">
        <f>'Data &amp; Parameter'!$E$16*'Data &amp; Parameter'!$E$17*('Data &amp; Parameter'!$E$18+'Data &amp; Parameter'!$E$19)*'Data &amp; Parameter'!$E$20*'Data &amp; Parameter'!$E$37*R1685</f>
        <v>0.63276669735443802</v>
      </c>
      <c r="T1685" s="28">
        <f t="shared" si="26"/>
        <v>1.2655794773579039</v>
      </c>
    </row>
    <row r="1686" spans="1:20" ht="15.75" customHeight="1" x14ac:dyDescent="0.35">
      <c r="A1686">
        <v>1679</v>
      </c>
      <c r="B1686" s="76">
        <v>44235.565196759257</v>
      </c>
      <c r="C1686" s="1" t="s">
        <v>5383</v>
      </c>
      <c r="D1686" s="76">
        <v>44235.565694444449</v>
      </c>
      <c r="E1686" s="1" t="s">
        <v>5384</v>
      </c>
      <c r="F1686" s="1" t="s">
        <v>5385</v>
      </c>
      <c r="G1686" s="1" t="s">
        <v>123</v>
      </c>
      <c r="H1686" s="1" t="s">
        <v>124</v>
      </c>
      <c r="I1686" s="1" t="s">
        <v>125</v>
      </c>
      <c r="J1686" s="1" t="s">
        <v>5174</v>
      </c>
      <c r="K1686" s="1" t="s">
        <v>5373</v>
      </c>
      <c r="L1686">
        <f>ROUNDUP(IF(B1686&gt;$D$4,0,($D$4-B1686+1)/365),0)</f>
        <v>0</v>
      </c>
      <c r="M1686">
        <f>ROUNDUP(IF(B1686&gt;$D$5,0,($D$5-B1686+1)/365),0)</f>
        <v>1</v>
      </c>
      <c r="N1686" s="28">
        <f>IF(OR(L1686=1,M1686=1),IF(B1686+364&lt;=$D$5,(B1686+364-$D$4+1)/365,IF(B1686&gt;$D$4,($D$5-B1686+1)/365,$D$6/365)),0)</f>
        <v>0.18201315956368042</v>
      </c>
      <c r="O1686" s="28">
        <f>'Data &amp; Parameter'!$E$16*'Data &amp; Parameter'!$E$17*('Data &amp; Parameter'!$E$18+'Data &amp; Parameter'!$E$19)*'Data &amp; Parameter'!$E$20*'Data &amp; Parameter'!$E$37*N1686</f>
        <v>0.63280594477807162</v>
      </c>
      <c r="P1686">
        <f>ROUNDUP(IF(D1686&gt;$D$4,0,($D$4-D1686+1)/365),0)</f>
        <v>0</v>
      </c>
      <c r="Q1686">
        <f>ROUNDUP(IF(D1686&gt;$D$5,0,($D$5-D1686+1)/365),0)</f>
        <v>1</v>
      </c>
      <c r="R1686" s="28">
        <f>IF(OR(P1686=1,Q1686=1),IF(D1686+364&lt;=$D$5,(D1686+364-$D$4+1)/365,IF(D1686&gt;$D$4,($D$5-D1686+1)/365,$D$6/365)),0)</f>
        <v>0.18201179604260537</v>
      </c>
      <c r="S1686" s="28">
        <f>'Data &amp; Parameter'!$E$16*'Data &amp; Parameter'!$E$17*('Data &amp; Parameter'!$E$18+'Data &amp; Parameter'!$E$19)*'Data &amp; Parameter'!$E$20*'Data &amp; Parameter'!$E$37*R1686</f>
        <v>0.63280120421840991</v>
      </c>
      <c r="T1686" s="28">
        <f t="shared" si="26"/>
        <v>1.2656071489964815</v>
      </c>
    </row>
    <row r="1687" spans="1:20" ht="15.75" customHeight="1" x14ac:dyDescent="0.35">
      <c r="A1687">
        <v>1680</v>
      </c>
      <c r="B1687" s="76">
        <v>44235.570138888885</v>
      </c>
      <c r="C1687" s="1" t="s">
        <v>5386</v>
      </c>
      <c r="D1687" s="76">
        <v>44235.570775462962</v>
      </c>
      <c r="E1687" s="1" t="s">
        <v>5387</v>
      </c>
      <c r="F1687" s="1" t="s">
        <v>5388</v>
      </c>
      <c r="G1687" s="1" t="s">
        <v>123</v>
      </c>
      <c r="H1687" s="1" t="s">
        <v>124</v>
      </c>
      <c r="I1687" s="1" t="s">
        <v>125</v>
      </c>
      <c r="J1687" s="1" t="s">
        <v>366</v>
      </c>
      <c r="K1687" s="1" t="s">
        <v>366</v>
      </c>
      <c r="L1687">
        <f>ROUNDUP(IF(B1687&gt;$D$4,0,($D$4-B1687+1)/365),0)</f>
        <v>0</v>
      </c>
      <c r="M1687">
        <f>ROUNDUP(IF(B1687&gt;$D$5,0,($D$5-B1687+1)/365),0)</f>
        <v>1</v>
      </c>
      <c r="N1687" s="28">
        <f>IF(OR(L1687=1,M1687=1),IF(B1687+364&lt;=$D$5,(B1687+364-$D$4+1)/365,IF(B1687&gt;$D$4,($D$5-B1687+1)/365,$D$6/365)),0)</f>
        <v>0.1819996194825077</v>
      </c>
      <c r="O1687" s="28">
        <f>'Data &amp; Parameter'!$E$16*'Data &amp; Parameter'!$E$17*('Data &amp; Parameter'!$E$18+'Data &amp; Parameter'!$E$19)*'Data &amp; Parameter'!$E$20*'Data &amp; Parameter'!$E$37*N1687</f>
        <v>0.63275886991887231</v>
      </c>
      <c r="P1687">
        <f>ROUNDUP(IF(D1687&gt;$D$4,0,($D$4-D1687+1)/365),0)</f>
        <v>0</v>
      </c>
      <c r="Q1687">
        <f>ROUNDUP(IF(D1687&gt;$D$5,0,($D$5-D1687+1)/365),0)</f>
        <v>1</v>
      </c>
      <c r="R1687" s="28">
        <f>IF(OR(P1687=1,Q1687=1),IF(D1687+364&lt;=$D$5,(D1687+364-$D$4+1)/365,IF(D1687&gt;$D$4,($D$5-D1687+1)/365,$D$6/365)),0)</f>
        <v>0.18199787544393961</v>
      </c>
      <c r="S1687" s="28">
        <f>'Data &amp; Parameter'!$E$16*'Data &amp; Parameter'!$E$17*('Data &amp; Parameter'!$E$18+'Data &amp; Parameter'!$E$19)*'Data &amp; Parameter'!$E$20*'Data &amp; Parameter'!$E$37*R1687</f>
        <v>0.63275280641238496</v>
      </c>
      <c r="T1687" s="28">
        <f t="shared" si="26"/>
        <v>1.2655116763312573</v>
      </c>
    </row>
    <row r="1688" spans="1:20" ht="15.75" customHeight="1" x14ac:dyDescent="0.35">
      <c r="A1688">
        <v>1681</v>
      </c>
      <c r="B1688" s="76">
        <v>44235.570694444439</v>
      </c>
      <c r="C1688" s="1" t="s">
        <v>5389</v>
      </c>
      <c r="D1688" s="76">
        <v>44235.571006944447</v>
      </c>
      <c r="E1688" s="1" t="s">
        <v>5390</v>
      </c>
      <c r="F1688" s="1" t="s">
        <v>5391</v>
      </c>
      <c r="G1688" s="1" t="s">
        <v>123</v>
      </c>
      <c r="H1688" s="1" t="s">
        <v>124</v>
      </c>
      <c r="I1688" s="1" t="s">
        <v>125</v>
      </c>
      <c r="J1688" s="1" t="s">
        <v>5174</v>
      </c>
      <c r="K1688" s="1" t="s">
        <v>5373</v>
      </c>
      <c r="L1688">
        <f>ROUNDUP(IF(B1688&gt;$D$4,0,($D$4-B1688+1)/365),0)</f>
        <v>0</v>
      </c>
      <c r="M1688">
        <f>ROUNDUP(IF(B1688&gt;$D$5,0,($D$5-B1688+1)/365),0)</f>
        <v>1</v>
      </c>
      <c r="N1688" s="28">
        <f>IF(OR(L1688=1,M1688=1),IF(B1688+364&lt;=$D$5,(B1688+364-$D$4+1)/365,IF(B1688&gt;$D$4,($D$5-B1688+1)/365,$D$6/365)),0)</f>
        <v>0.18199809741249551</v>
      </c>
      <c r="O1688" s="28">
        <f>'Data &amp; Parameter'!$E$16*'Data &amp; Parameter'!$E$17*('Data &amp; Parameter'!$E$18+'Data &amp; Parameter'!$E$19)*'Data &amp; Parameter'!$E$20*'Data &amp; Parameter'!$E$37*N1688</f>
        <v>0.63275357813143018</v>
      </c>
      <c r="P1688">
        <f>ROUNDUP(IF(D1688&gt;$D$4,0,($D$4-D1688+1)/365),0)</f>
        <v>0</v>
      </c>
      <c r="Q1688">
        <f>ROUNDUP(IF(D1688&gt;$D$5,0,($D$5-D1688+1)/365),0)</f>
        <v>1</v>
      </c>
      <c r="R1688" s="28">
        <f>IF(OR(P1688=1,Q1688=1),IF(D1688+364&lt;=$D$5,(D1688+364-$D$4+1)/365,IF(D1688&gt;$D$4,($D$5-D1688+1)/365,$D$6/365)),0)</f>
        <v>0.18199724124809122</v>
      </c>
      <c r="S1688" s="28">
        <f>'Data &amp; Parameter'!$E$16*'Data &amp; Parameter'!$E$17*('Data &amp; Parameter'!$E$18+'Data &amp; Parameter'!$E$19)*'Data &amp; Parameter'!$E$20*'Data &amp; Parameter'!$E$37*R1688</f>
        <v>0.632750601500916</v>
      </c>
      <c r="T1688" s="28">
        <f t="shared" si="26"/>
        <v>1.2655041796323463</v>
      </c>
    </row>
    <row r="1689" spans="1:20" ht="15.75" customHeight="1" x14ac:dyDescent="0.35">
      <c r="A1689">
        <v>1682</v>
      </c>
      <c r="B1689" s="76">
        <v>44235.573379629626</v>
      </c>
      <c r="C1689" s="1" t="s">
        <v>5392</v>
      </c>
      <c r="D1689" s="76">
        <v>44235.573726851857</v>
      </c>
      <c r="E1689" s="1" t="s">
        <v>5393</v>
      </c>
      <c r="F1689" s="1" t="s">
        <v>5394</v>
      </c>
      <c r="G1689" s="1" t="s">
        <v>123</v>
      </c>
      <c r="H1689" s="1" t="s">
        <v>124</v>
      </c>
      <c r="I1689" s="1" t="s">
        <v>125</v>
      </c>
      <c r="J1689" s="1" t="s">
        <v>5174</v>
      </c>
      <c r="K1689" s="1" t="s">
        <v>5373</v>
      </c>
      <c r="L1689">
        <f>ROUNDUP(IF(B1689&gt;$D$4,0,($D$4-B1689+1)/365),0)</f>
        <v>0</v>
      </c>
      <c r="M1689">
        <f>ROUNDUP(IF(B1689&gt;$D$5,0,($D$5-B1689+1)/365),0)</f>
        <v>1</v>
      </c>
      <c r="N1689" s="28">
        <f>IF(OR(L1689=1,M1689=1),IF(B1689+364&lt;=$D$5,(B1689+364-$D$4+1)/365,IF(B1689&gt;$D$4,($D$5-B1689+1)/365,$D$6/365)),0)</f>
        <v>0.18199074074074989</v>
      </c>
      <c r="O1689" s="28">
        <f>'Data &amp; Parameter'!$E$16*'Data &amp; Parameter'!$E$17*('Data &amp; Parameter'!$E$18+'Data &amp; Parameter'!$E$19)*'Data &amp; Parameter'!$E$20*'Data &amp; Parameter'!$E$37*N1689</f>
        <v>0.63272800115872363</v>
      </c>
      <c r="P1689">
        <f>ROUNDUP(IF(D1689&gt;$D$4,0,($D$4-D1689+1)/365),0)</f>
        <v>0</v>
      </c>
      <c r="Q1689">
        <f>ROUNDUP(IF(D1689&gt;$D$5,0,($D$5-D1689+1)/365),0)</f>
        <v>1</v>
      </c>
      <c r="R1689" s="28">
        <f>IF(OR(P1689=1,Q1689=1),IF(D1689+364&lt;=$D$5,(D1689+364-$D$4+1)/365,IF(D1689&gt;$D$4,($D$5-D1689+1)/365,$D$6/365)),0)</f>
        <v>0.18198978944696734</v>
      </c>
      <c r="S1689" s="28">
        <f>'Data &amp; Parameter'!$E$16*'Data &amp; Parameter'!$E$17*('Data &amp; Parameter'!$E$18+'Data &amp; Parameter'!$E$19)*'Data &amp; Parameter'!$E$20*'Data &amp; Parameter'!$E$37*R1689</f>
        <v>0.63272469379148555</v>
      </c>
      <c r="T1689" s="28">
        <f t="shared" si="26"/>
        <v>1.2654526949502092</v>
      </c>
    </row>
    <row r="1690" spans="1:20" ht="15.75" customHeight="1" x14ac:dyDescent="0.35">
      <c r="A1690">
        <v>1683</v>
      </c>
      <c r="B1690" s="76">
        <v>44235.573634259257</v>
      </c>
      <c r="C1690" s="1" t="s">
        <v>5395</v>
      </c>
      <c r="D1690" s="76">
        <v>44235.57503472222</v>
      </c>
      <c r="E1690" s="1" t="s">
        <v>5396</v>
      </c>
      <c r="F1690" s="1" t="s">
        <v>5397</v>
      </c>
      <c r="G1690" s="1" t="s">
        <v>123</v>
      </c>
      <c r="H1690" s="1" t="s">
        <v>124</v>
      </c>
      <c r="I1690" s="1" t="s">
        <v>125</v>
      </c>
      <c r="J1690" s="1" t="s">
        <v>5174</v>
      </c>
      <c r="K1690" s="1" t="s">
        <v>5248</v>
      </c>
      <c r="L1690">
        <f>ROUNDUP(IF(B1690&gt;$D$4,0,($D$4-B1690+1)/365),0)</f>
        <v>0</v>
      </c>
      <c r="M1690">
        <f>ROUNDUP(IF(B1690&gt;$D$5,0,($D$5-B1690+1)/365),0)</f>
        <v>1</v>
      </c>
      <c r="N1690" s="28">
        <f>IF(OR(L1690=1,M1690=1),IF(B1690+364&lt;=$D$5,(B1690+364-$D$4+1)/365,IF(B1690&gt;$D$4,($D$5-B1690+1)/365,$D$6/365)),0)</f>
        <v>0.18199004312532266</v>
      </c>
      <c r="O1690" s="28">
        <f>'Data &amp; Parameter'!$E$16*'Data &amp; Parameter'!$E$17*('Data &amp; Parameter'!$E$18+'Data &amp; Parameter'!$E$19)*'Data &amp; Parameter'!$E$20*'Data &amp; Parameter'!$E$37*N1690</f>
        <v>0.63272557575612864</v>
      </c>
      <c r="P1690">
        <f>ROUNDUP(IF(D1690&gt;$D$4,0,($D$4-D1690+1)/365),0)</f>
        <v>0</v>
      </c>
      <c r="Q1690">
        <f>ROUNDUP(IF(D1690&gt;$D$5,0,($D$5-D1690+1)/365),0)</f>
        <v>1</v>
      </c>
      <c r="R1690" s="28">
        <f>IF(OR(P1690=1,Q1690=1),IF(D1690+364&lt;=$D$5,(D1690+364-$D$4+1)/365,IF(D1690&gt;$D$4,($D$5-D1690+1)/365,$D$6/365)),0)</f>
        <v>0.18198620624049272</v>
      </c>
      <c r="S1690" s="28">
        <f>'Data &amp; Parameter'!$E$16*'Data &amp; Parameter'!$E$17*('Data &amp; Parameter'!$E$18+'Data &amp; Parameter'!$E$19)*'Data &amp; Parameter'!$E$20*'Data &amp; Parameter'!$E$37*R1690</f>
        <v>0.63271223604192539</v>
      </c>
      <c r="T1690" s="28">
        <f t="shared" si="26"/>
        <v>1.265437811798054</v>
      </c>
    </row>
    <row r="1691" spans="1:20" ht="15.75" customHeight="1" x14ac:dyDescent="0.35">
      <c r="A1691">
        <v>1684</v>
      </c>
      <c r="B1691" s="76">
        <v>44235.576469907406</v>
      </c>
      <c r="C1691" s="1" t="s">
        <v>5398</v>
      </c>
      <c r="D1691" s="76">
        <v>44235.577013888891</v>
      </c>
      <c r="E1691" s="1" t="s">
        <v>5399</v>
      </c>
      <c r="F1691" s="1" t="s">
        <v>5400</v>
      </c>
      <c r="G1691" s="1" t="s">
        <v>123</v>
      </c>
      <c r="H1691" s="1" t="s">
        <v>124</v>
      </c>
      <c r="I1691" s="1" t="s">
        <v>125</v>
      </c>
      <c r="J1691" s="1" t="s">
        <v>5174</v>
      </c>
      <c r="K1691" s="1" t="s">
        <v>5373</v>
      </c>
      <c r="L1691">
        <f>ROUNDUP(IF(B1691&gt;$D$4,0,($D$4-B1691+1)/365),0)</f>
        <v>0</v>
      </c>
      <c r="M1691">
        <f>ROUNDUP(IF(B1691&gt;$D$5,0,($D$5-B1691+1)/365),0)</f>
        <v>1</v>
      </c>
      <c r="N1691" s="28">
        <f>IF(OR(L1691=1,M1691=1),IF(B1691+364&lt;=$D$5,(B1691+364-$D$4+1)/365,IF(B1691&gt;$D$4,($D$5-B1691+1)/365,$D$6/365)),0)</f>
        <v>0.18198227422628457</v>
      </c>
      <c r="O1691" s="28">
        <f>'Data &amp; Parameter'!$E$16*'Data &amp; Parameter'!$E$17*('Data &amp; Parameter'!$E$18+'Data &amp; Parameter'!$E$19)*'Data &amp; Parameter'!$E$20*'Data &amp; Parameter'!$E$37*N1691</f>
        <v>0.63269856559099846</v>
      </c>
      <c r="P1691">
        <f>ROUNDUP(IF(D1691&gt;$D$4,0,($D$4-D1691+1)/365),0)</f>
        <v>0</v>
      </c>
      <c r="Q1691">
        <f>ROUNDUP(IF(D1691&gt;$D$5,0,($D$5-D1691+1)/365),0)</f>
        <v>1</v>
      </c>
      <c r="R1691" s="28">
        <f>IF(OR(P1691=1,Q1691=1),IF(D1691+364&lt;=$D$5,(D1691+364-$D$4+1)/365,IF(D1691&gt;$D$4,($D$5-D1691+1)/365,$D$6/365)),0)</f>
        <v>0.18198078386605182</v>
      </c>
      <c r="S1691" s="28">
        <f>'Data &amp; Parameter'!$E$16*'Data &amp; Parameter'!$E$17*('Data &amp; Parameter'!$E$18+'Data &amp; Parameter'!$E$19)*'Data &amp; Parameter'!$E$20*'Data &amp; Parameter'!$E$37*R1691</f>
        <v>0.6326933840490846</v>
      </c>
      <c r="T1691" s="28">
        <f t="shared" si="26"/>
        <v>1.2653919496400832</v>
      </c>
    </row>
    <row r="1692" spans="1:20" ht="15.75" customHeight="1" x14ac:dyDescent="0.35">
      <c r="A1692">
        <v>1685</v>
      </c>
      <c r="B1692" s="76">
        <v>44235.576817129629</v>
      </c>
      <c r="C1692" s="1" t="s">
        <v>5401</v>
      </c>
      <c r="D1692" s="76">
        <v>44235.577453703707</v>
      </c>
      <c r="E1692" s="1" t="s">
        <v>5402</v>
      </c>
      <c r="F1692" s="1" t="s">
        <v>5403</v>
      </c>
      <c r="G1692" s="1" t="s">
        <v>123</v>
      </c>
      <c r="H1692" s="1" t="s">
        <v>124</v>
      </c>
      <c r="I1692" s="1" t="s">
        <v>125</v>
      </c>
      <c r="J1692" s="1" t="s">
        <v>366</v>
      </c>
      <c r="K1692" s="1" t="s">
        <v>366</v>
      </c>
      <c r="L1692">
        <f>ROUNDUP(IF(B1692&gt;$D$4,0,($D$4-B1692+1)/365),0)</f>
        <v>0</v>
      </c>
      <c r="M1692">
        <f>ROUNDUP(IF(B1692&gt;$D$5,0,($D$5-B1692+1)/365),0)</f>
        <v>1</v>
      </c>
      <c r="N1692" s="28">
        <f>IF(OR(L1692=1,M1692=1),IF(B1692+364&lt;=$D$5,(B1692+364-$D$4+1)/365,IF(B1692&gt;$D$4,($D$5-B1692+1)/365,$D$6/365)),0)</f>
        <v>0.18198132293252195</v>
      </c>
      <c r="O1692" s="28">
        <f>'Data &amp; Parameter'!$E$16*'Data &amp; Parameter'!$E$17*('Data &amp; Parameter'!$E$18+'Data &amp; Parameter'!$E$19)*'Data &amp; Parameter'!$E$20*'Data &amp; Parameter'!$E$37*N1692</f>
        <v>0.63269525822382977</v>
      </c>
      <c r="P1692">
        <f>ROUNDUP(IF(D1692&gt;$D$4,0,($D$4-D1692+1)/365),0)</f>
        <v>0</v>
      </c>
      <c r="Q1692">
        <f>ROUNDUP(IF(D1692&gt;$D$5,0,($D$5-D1692+1)/365),0)</f>
        <v>1</v>
      </c>
      <c r="R1692" s="28">
        <f>IF(OR(P1692=1,Q1692=1),IF(D1692+364&lt;=$D$5,(D1692+364-$D$4+1)/365,IF(D1692&gt;$D$4,($D$5-D1692+1)/365,$D$6/365)),0)</f>
        <v>0.18197957889395383</v>
      </c>
      <c r="S1692" s="28">
        <f>'Data &amp; Parameter'!$E$16*'Data &amp; Parameter'!$E$17*('Data &amp; Parameter'!$E$18+'Data &amp; Parameter'!$E$19)*'Data &amp; Parameter'!$E$20*'Data &amp; Parameter'!$E$37*R1692</f>
        <v>0.6326891947173422</v>
      </c>
      <c r="T1692" s="28">
        <f t="shared" si="26"/>
        <v>1.265384452941172</v>
      </c>
    </row>
    <row r="1693" spans="1:20" ht="15.75" customHeight="1" x14ac:dyDescent="0.35">
      <c r="A1693">
        <v>1686</v>
      </c>
      <c r="B1693" s="76">
        <v>44235.578263888892</v>
      </c>
      <c r="C1693" s="1" t="s">
        <v>5404</v>
      </c>
      <c r="D1693" s="76">
        <v>44235.580138888894</v>
      </c>
      <c r="E1693" s="1" t="s">
        <v>5405</v>
      </c>
      <c r="F1693" s="1" t="s">
        <v>5406</v>
      </c>
      <c r="G1693" s="1" t="s">
        <v>123</v>
      </c>
      <c r="H1693" s="1" t="s">
        <v>124</v>
      </c>
      <c r="I1693" s="1" t="s">
        <v>125</v>
      </c>
      <c r="J1693" s="1" t="s">
        <v>5174</v>
      </c>
      <c r="K1693" s="1" t="s">
        <v>5248</v>
      </c>
      <c r="L1693">
        <f>ROUNDUP(IF(B1693&gt;$D$4,0,($D$4-B1693+1)/365),0)</f>
        <v>0</v>
      </c>
      <c r="M1693">
        <f>ROUNDUP(IF(B1693&gt;$D$5,0,($D$5-B1693+1)/365),0)</f>
        <v>1</v>
      </c>
      <c r="N1693" s="28">
        <f>IF(OR(L1693=1,M1693=1),IF(B1693+364&lt;=$D$5,(B1693+364-$D$4+1)/365,IF(B1693&gt;$D$4,($D$5-B1693+1)/365,$D$6/365)),0)</f>
        <v>0.18197735920851438</v>
      </c>
      <c r="O1693" s="28">
        <f>'Data &amp; Parameter'!$E$16*'Data &amp; Parameter'!$E$17*('Data &amp; Parameter'!$E$18+'Data &amp; Parameter'!$E$19)*'Data &amp; Parameter'!$E$20*'Data &amp; Parameter'!$E$37*N1693</f>
        <v>0.63268147752730497</v>
      </c>
      <c r="P1693">
        <f>ROUNDUP(IF(D1693&gt;$D$4,0,($D$4-D1693+1)/365),0)</f>
        <v>0</v>
      </c>
      <c r="Q1693">
        <f>ROUNDUP(IF(D1693&gt;$D$5,0,($D$5-D1693+1)/365),0)</f>
        <v>1</v>
      </c>
      <c r="R1693" s="28">
        <f>IF(OR(P1693=1,Q1693=1),IF(D1693+364&lt;=$D$5,(D1693+364-$D$4+1)/365,IF(D1693&gt;$D$4,($D$5-D1693+1)/365,$D$6/365)),0)</f>
        <v>0.18197222222220821</v>
      </c>
      <c r="S1693" s="28">
        <f>'Data &amp; Parameter'!$E$16*'Data &amp; Parameter'!$E$17*('Data &amp; Parameter'!$E$18+'Data &amp; Parameter'!$E$19)*'Data &amp; Parameter'!$E$20*'Data &amp; Parameter'!$E$37*R1693</f>
        <v>0.63266361774463553</v>
      </c>
      <c r="T1693" s="28">
        <f t="shared" si="26"/>
        <v>1.2653450952719405</v>
      </c>
    </row>
    <row r="1694" spans="1:20" ht="15.75" customHeight="1" x14ac:dyDescent="0.35">
      <c r="A1694">
        <v>1687</v>
      </c>
      <c r="B1694" s="76">
        <v>44235.579629629632</v>
      </c>
      <c r="C1694" s="1" t="s">
        <v>5407</v>
      </c>
      <c r="D1694" s="76">
        <v>44235.580034722225</v>
      </c>
      <c r="E1694" s="1" t="s">
        <v>5408</v>
      </c>
      <c r="F1694" s="1" t="s">
        <v>5409</v>
      </c>
      <c r="G1694" s="1" t="s">
        <v>123</v>
      </c>
      <c r="H1694" s="1" t="s">
        <v>124</v>
      </c>
      <c r="I1694" s="1" t="s">
        <v>125</v>
      </c>
      <c r="J1694" s="1" t="s">
        <v>5174</v>
      </c>
      <c r="K1694" s="1" t="s">
        <v>5373</v>
      </c>
      <c r="L1694">
        <f>ROUNDUP(IF(B1694&gt;$D$4,0,($D$4-B1694+1)/365),0)</f>
        <v>0</v>
      </c>
      <c r="M1694">
        <f>ROUNDUP(IF(B1694&gt;$D$5,0,($D$5-B1694+1)/365),0)</f>
        <v>1</v>
      </c>
      <c r="N1694" s="28">
        <f>IF(OR(L1694=1,M1694=1),IF(B1694+364&lt;=$D$5,(B1694+364-$D$4+1)/365,IF(B1694&gt;$D$4,($D$5-B1694+1)/365,$D$6/365)),0)</f>
        <v>0.1819736174530627</v>
      </c>
      <c r="O1694" s="28">
        <f>'Data &amp; Parameter'!$E$16*'Data &amp; Parameter'!$E$17*('Data &amp; Parameter'!$E$18+'Data &amp; Parameter'!$E$19)*'Data &amp; Parameter'!$E$20*'Data &amp; Parameter'!$E$37*N1694</f>
        <v>0.63266846854982561</v>
      </c>
      <c r="P1694">
        <f>ROUNDUP(IF(D1694&gt;$D$4,0,($D$4-D1694+1)/365),0)</f>
        <v>0</v>
      </c>
      <c r="Q1694">
        <f>ROUNDUP(IF(D1694&gt;$D$5,0,($D$5-D1694+1)/365),0)</f>
        <v>1</v>
      </c>
      <c r="R1694" s="28">
        <f>IF(OR(P1694=1,Q1694=1),IF(D1694+364&lt;=$D$5,(D1694+364-$D$4+1)/365,IF(D1694&gt;$D$4,($D$5-D1694+1)/365,$D$6/365)),0)</f>
        <v>0.18197250761034298</v>
      </c>
      <c r="S1694" s="28">
        <f>'Data &amp; Parameter'!$E$16*'Data &amp; Parameter'!$E$17*('Data &amp; Parameter'!$E$18+'Data &amp; Parameter'!$E$19)*'Data &amp; Parameter'!$E$20*'Data &amp; Parameter'!$E$37*R1694</f>
        <v>0.632664609954807</v>
      </c>
      <c r="T1694" s="28">
        <f t="shared" si="26"/>
        <v>1.2653330785046326</v>
      </c>
    </row>
    <row r="1695" spans="1:20" ht="15.75" customHeight="1" x14ac:dyDescent="0.35">
      <c r="A1695">
        <v>1688</v>
      </c>
      <c r="B1695" s="76">
        <v>44235.582106481481</v>
      </c>
      <c r="C1695" s="1" t="s">
        <v>5410</v>
      </c>
      <c r="D1695" s="76">
        <v>44235.583668981482</v>
      </c>
      <c r="E1695" s="1" t="s">
        <v>5411</v>
      </c>
      <c r="F1695" s="1" t="s">
        <v>5412</v>
      </c>
      <c r="G1695" s="1" t="s">
        <v>123</v>
      </c>
      <c r="H1695" s="1" t="s">
        <v>124</v>
      </c>
      <c r="I1695" s="1" t="s">
        <v>125</v>
      </c>
      <c r="J1695" s="1" t="s">
        <v>366</v>
      </c>
      <c r="K1695" s="1" t="s">
        <v>366</v>
      </c>
      <c r="L1695">
        <f>ROUNDUP(IF(B1695&gt;$D$4,0,($D$4-B1695+1)/365),0)</f>
        <v>0</v>
      </c>
      <c r="M1695">
        <f>ROUNDUP(IF(B1695&gt;$D$5,0,($D$5-B1695+1)/365),0)</f>
        <v>1</v>
      </c>
      <c r="N1695" s="28">
        <f>IF(OR(L1695=1,M1695=1),IF(B1695+364&lt;=$D$5,(B1695+364-$D$4+1)/365,IF(B1695&gt;$D$4,($D$5-B1695+1)/365,$D$6/365)),0)</f>
        <v>0.18196683155758664</v>
      </c>
      <c r="O1695" s="28">
        <f>'Data &amp; Parameter'!$E$16*'Data &amp; Parameter'!$E$17*('Data &amp; Parameter'!$E$18+'Data &amp; Parameter'!$E$19)*'Data &amp; Parameter'!$E$20*'Data &amp; Parameter'!$E$37*N1695</f>
        <v>0.63264487599746178</v>
      </c>
      <c r="P1695">
        <f>ROUNDUP(IF(D1695&gt;$D$4,0,($D$4-D1695+1)/365),0)</f>
        <v>0</v>
      </c>
      <c r="Q1695">
        <f>ROUNDUP(IF(D1695&gt;$D$5,0,($D$5-D1695+1)/365),0)</f>
        <v>1</v>
      </c>
      <c r="R1695" s="28">
        <f>IF(OR(P1695=1,Q1695=1),IF(D1695+364&lt;=$D$5,(D1695+364-$D$4+1)/365,IF(D1695&gt;$D$4,($D$5-D1695+1)/365,$D$6/365)),0)</f>
        <v>0.18196255073566484</v>
      </c>
      <c r="S1695" s="28">
        <f>'Data &amp; Parameter'!$E$16*'Data &amp; Parameter'!$E$17*('Data &amp; Parameter'!$E$18+'Data &amp; Parameter'!$E$19)*'Data &amp; Parameter'!$E$20*'Data &amp; Parameter'!$E$37*R1695</f>
        <v>0.63262999284523735</v>
      </c>
      <c r="T1695" s="28">
        <f t="shared" si="26"/>
        <v>1.2652748688426991</v>
      </c>
    </row>
    <row r="1696" spans="1:20" ht="15.75" customHeight="1" x14ac:dyDescent="0.35">
      <c r="A1696">
        <v>1689</v>
      </c>
      <c r="B1696" s="76">
        <v>44235.582557870366</v>
      </c>
      <c r="C1696" s="1" t="s">
        <v>5413</v>
      </c>
      <c r="D1696" s="76">
        <v>44235.582997685182</v>
      </c>
      <c r="E1696" s="1" t="s">
        <v>5414</v>
      </c>
      <c r="F1696" s="1" t="s">
        <v>5415</v>
      </c>
      <c r="G1696" s="1" t="s">
        <v>123</v>
      </c>
      <c r="H1696" s="1" t="s">
        <v>124</v>
      </c>
      <c r="I1696" s="1" t="s">
        <v>125</v>
      </c>
      <c r="J1696" s="1" t="s">
        <v>5174</v>
      </c>
      <c r="K1696" s="1" t="s">
        <v>5373</v>
      </c>
      <c r="L1696">
        <f>ROUNDUP(IF(B1696&gt;$D$4,0,($D$4-B1696+1)/365),0)</f>
        <v>0</v>
      </c>
      <c r="M1696">
        <f>ROUNDUP(IF(B1696&gt;$D$5,0,($D$5-B1696+1)/365),0)</f>
        <v>1</v>
      </c>
      <c r="N1696" s="28">
        <f>IF(OR(L1696=1,M1696=1),IF(B1696+364&lt;=$D$5,(B1696+364-$D$4+1)/365,IF(B1696&gt;$D$4,($D$5-B1696+1)/365,$D$6/365)),0)</f>
        <v>0.18196559487570918</v>
      </c>
      <c r="O1696" s="28">
        <f>'Data &amp; Parameter'!$E$16*'Data &amp; Parameter'!$E$17*('Data &amp; Parameter'!$E$18+'Data &amp; Parameter'!$E$19)*'Data &amp; Parameter'!$E$20*'Data &amp; Parameter'!$E$37*N1696</f>
        <v>0.632640576420191</v>
      </c>
      <c r="P1696">
        <f>ROUNDUP(IF(D1696&gt;$D$4,0,($D$4-D1696+1)/365),0)</f>
        <v>0</v>
      </c>
      <c r="Q1696">
        <f>ROUNDUP(IF(D1696&gt;$D$5,0,($D$5-D1696+1)/365),0)</f>
        <v>1</v>
      </c>
      <c r="R1696" s="28">
        <f>IF(OR(P1696=1,Q1696=1),IF(D1696+364&lt;=$D$5,(D1696+364-$D$4+1)/365,IF(D1696&gt;$D$4,($D$5-D1696+1)/365,$D$6/365)),0)</f>
        <v>0.18196438990361122</v>
      </c>
      <c r="S1696" s="28">
        <f>'Data &amp; Parameter'!$E$16*'Data &amp; Parameter'!$E$17*('Data &amp; Parameter'!$E$18+'Data &amp; Parameter'!$E$19)*'Data &amp; Parameter'!$E$20*'Data &amp; Parameter'!$E$37*R1696</f>
        <v>0.6326363870884486</v>
      </c>
      <c r="T1696" s="28">
        <f t="shared" si="26"/>
        <v>1.2652769635086396</v>
      </c>
    </row>
    <row r="1697" spans="1:20" ht="15.75" customHeight="1" x14ac:dyDescent="0.35">
      <c r="A1697">
        <v>1690</v>
      </c>
      <c r="B1697" s="76">
        <v>44235.585069444445</v>
      </c>
      <c r="C1697" s="1" t="s">
        <v>5416</v>
      </c>
      <c r="D1697" s="76">
        <v>44235.585914351846</v>
      </c>
      <c r="E1697" s="1" t="s">
        <v>5417</v>
      </c>
      <c r="F1697" s="1" t="s">
        <v>5418</v>
      </c>
      <c r="G1697" s="1" t="s">
        <v>123</v>
      </c>
      <c r="H1697" s="1" t="s">
        <v>124</v>
      </c>
      <c r="I1697" s="1" t="s">
        <v>125</v>
      </c>
      <c r="J1697" s="1" t="s">
        <v>5174</v>
      </c>
      <c r="K1697" s="1" t="s">
        <v>5248</v>
      </c>
      <c r="L1697">
        <f>ROUNDUP(IF(B1697&gt;$D$4,0,($D$4-B1697+1)/365),0)</f>
        <v>0</v>
      </c>
      <c r="M1697">
        <f>ROUNDUP(IF(B1697&gt;$D$5,0,($D$5-B1697+1)/365),0)</f>
        <v>1</v>
      </c>
      <c r="N1697" s="28">
        <f>IF(OR(L1697=1,M1697=1),IF(B1697+364&lt;=$D$5,(B1697+364-$D$4+1)/365,IF(B1697&gt;$D$4,($D$5-B1697+1)/365,$D$6/365)),0)</f>
        <v>0.18195871385083492</v>
      </c>
      <c r="O1697" s="28">
        <f>'Data &amp; Parameter'!$E$16*'Data &amp; Parameter'!$E$17*('Data &amp; Parameter'!$E$18+'Data &amp; Parameter'!$E$19)*'Data &amp; Parameter'!$E$20*'Data &amp; Parameter'!$E$37*N1697</f>
        <v>0.6326166531310341</v>
      </c>
      <c r="P1697">
        <f>ROUNDUP(IF(D1697&gt;$D$4,0,($D$4-D1697+1)/365),0)</f>
        <v>0</v>
      </c>
      <c r="Q1697">
        <f>ROUNDUP(IF(D1697&gt;$D$5,0,($D$5-D1697+1)/365),0)</f>
        <v>1</v>
      </c>
      <c r="R1697" s="28">
        <f>IF(OR(P1697=1,Q1697=1),IF(D1697+364&lt;=$D$5,(D1697+364-$D$4+1)/365,IF(D1697&gt;$D$4,($D$5-D1697+1)/365,$D$6/365)),0)</f>
        <v>0.18195639903603714</v>
      </c>
      <c r="S1697" s="28">
        <f>'Data &amp; Parameter'!$E$16*'Data &amp; Parameter'!$E$17*('Data &amp; Parameter'!$E$18+'Data &amp; Parameter'!$E$19)*'Data &amp; Parameter'!$E$20*'Data &amp; Parameter'!$E$37*R1697</f>
        <v>0.63260860520434237</v>
      </c>
      <c r="T1697" s="28">
        <f t="shared" si="26"/>
        <v>1.2652252583353765</v>
      </c>
    </row>
    <row r="1698" spans="1:20" ht="15.75" customHeight="1" x14ac:dyDescent="0.35">
      <c r="A1698">
        <v>1691</v>
      </c>
      <c r="B1698" s="76">
        <v>44235.585636574076</v>
      </c>
      <c r="C1698" s="1" t="s">
        <v>5419</v>
      </c>
      <c r="D1698" s="76">
        <v>44235.586331018523</v>
      </c>
      <c r="E1698" s="1" t="s">
        <v>5420</v>
      </c>
      <c r="F1698" s="1" t="s">
        <v>5421</v>
      </c>
      <c r="G1698" s="1" t="s">
        <v>123</v>
      </c>
      <c r="H1698" s="1" t="s">
        <v>124</v>
      </c>
      <c r="I1698" s="1" t="s">
        <v>125</v>
      </c>
      <c r="J1698" s="1" t="s">
        <v>5174</v>
      </c>
      <c r="K1698" s="1" t="s">
        <v>5373</v>
      </c>
      <c r="L1698">
        <f>ROUNDUP(IF(B1698&gt;$D$4,0,($D$4-B1698+1)/365),0)</f>
        <v>0</v>
      </c>
      <c r="M1698">
        <f>ROUNDUP(IF(B1698&gt;$D$5,0,($D$5-B1698+1)/365),0)</f>
        <v>1</v>
      </c>
      <c r="N1698" s="28">
        <f>IF(OR(L1698=1,M1698=1),IF(B1698+364&lt;=$D$5,(B1698+364-$D$4+1)/365,IF(B1698&gt;$D$4,($D$5-B1698+1)/365,$D$6/365)),0)</f>
        <v>0.18195716007102331</v>
      </c>
      <c r="O1698" s="28">
        <f>'Data &amp; Parameter'!$E$16*'Data &amp; Parameter'!$E$17*('Data &amp; Parameter'!$E$18+'Data &amp; Parameter'!$E$19)*'Data &amp; Parameter'!$E$20*'Data &amp; Parameter'!$E$37*N1698</f>
        <v>0.63261125109799421</v>
      </c>
      <c r="P1698">
        <f>ROUNDUP(IF(D1698&gt;$D$4,0,($D$4-D1698+1)/365),0)</f>
        <v>0</v>
      </c>
      <c r="Q1698">
        <f>ROUNDUP(IF(D1698&gt;$D$5,0,($D$5-D1698+1)/365),0)</f>
        <v>1</v>
      </c>
      <c r="R1698" s="28">
        <f>IF(OR(P1698=1,Q1698=1),IF(D1698+364&lt;=$D$5,(D1698+364-$D$4+1)/365,IF(D1698&gt;$D$4,($D$5-D1698+1)/365,$D$6/365)),0)</f>
        <v>0.18195525748349808</v>
      </c>
      <c r="S1698" s="28">
        <f>'Data &amp; Parameter'!$E$16*'Data &amp; Parameter'!$E$17*('Data &amp; Parameter'!$E$18+'Data &amp; Parameter'!$E$19)*'Data &amp; Parameter'!$E$20*'Data &amp; Parameter'!$E$37*R1698</f>
        <v>0.63260463636365682</v>
      </c>
      <c r="T1698" s="28">
        <f t="shared" si="26"/>
        <v>1.265215887461651</v>
      </c>
    </row>
    <row r="1699" spans="1:20" ht="15.75" customHeight="1" x14ac:dyDescent="0.35">
      <c r="A1699">
        <v>1692</v>
      </c>
      <c r="B1699" s="76">
        <v>44235.589907407411</v>
      </c>
      <c r="C1699" s="1" t="s">
        <v>5422</v>
      </c>
      <c r="D1699" s="76">
        <v>44235.590254629627</v>
      </c>
      <c r="E1699" s="1" t="s">
        <v>5423</v>
      </c>
      <c r="F1699" s="1" t="s">
        <v>5424</v>
      </c>
      <c r="G1699" s="1" t="s">
        <v>123</v>
      </c>
      <c r="H1699" s="1" t="s">
        <v>124</v>
      </c>
      <c r="I1699" s="1" t="s">
        <v>125</v>
      </c>
      <c r="J1699" s="1" t="s">
        <v>5174</v>
      </c>
      <c r="K1699" s="1" t="s">
        <v>5373</v>
      </c>
      <c r="L1699">
        <f>ROUNDUP(IF(B1699&gt;$D$4,0,($D$4-B1699+1)/365),0)</f>
        <v>0</v>
      </c>
      <c r="M1699">
        <f>ROUNDUP(IF(B1699&gt;$D$5,0,($D$5-B1699+1)/365),0)</f>
        <v>1</v>
      </c>
      <c r="N1699" s="28">
        <f>IF(OR(L1699=1,M1699=1),IF(B1699+364&lt;=$D$5,(B1699+364-$D$4+1)/365,IF(B1699&gt;$D$4,($D$5-B1699+1)/365,$D$6/365)),0)</f>
        <v>0.18194545915777705</v>
      </c>
      <c r="O1699" s="28">
        <f>'Data &amp; Parameter'!$E$16*'Data &amp; Parameter'!$E$17*('Data &amp; Parameter'!$E$18+'Data &amp; Parameter'!$E$19)*'Data &amp; Parameter'!$E$20*'Data &amp; Parameter'!$E$37*N1699</f>
        <v>0.63257057048193699</v>
      </c>
      <c r="P1699">
        <f>ROUNDUP(IF(D1699&gt;$D$4,0,($D$4-D1699+1)/365),0)</f>
        <v>0</v>
      </c>
      <c r="Q1699">
        <f>ROUNDUP(IF(D1699&gt;$D$5,0,($D$5-D1699+1)/365),0)</f>
        <v>1</v>
      </c>
      <c r="R1699" s="28">
        <f>IF(OR(P1699=1,Q1699=1),IF(D1699+364&lt;=$D$5,(D1699+364-$D$4+1)/365,IF(D1699&gt;$D$4,($D$5-D1699+1)/365,$D$6/365)),0)</f>
        <v>0.18194450786403438</v>
      </c>
      <c r="S1699" s="28">
        <f>'Data &amp; Parameter'!$E$16*'Data &amp; Parameter'!$E$17*('Data &amp; Parameter'!$E$18+'Data &amp; Parameter'!$E$19)*'Data &amp; Parameter'!$E$20*'Data &amp; Parameter'!$E$37*R1699</f>
        <v>0.63256726311483769</v>
      </c>
      <c r="T1699" s="28">
        <f t="shared" si="26"/>
        <v>1.2651378335967747</v>
      </c>
    </row>
    <row r="1700" spans="1:20" ht="15.75" customHeight="1" x14ac:dyDescent="0.35">
      <c r="A1700">
        <v>1693</v>
      </c>
      <c r="B1700" s="76">
        <v>44235.591631944444</v>
      </c>
      <c r="C1700" s="1" t="s">
        <v>5425</v>
      </c>
      <c r="D1700" s="76">
        <v>44235.59211805556</v>
      </c>
      <c r="E1700" s="1" t="s">
        <v>5426</v>
      </c>
      <c r="F1700" s="1" t="s">
        <v>5427</v>
      </c>
      <c r="G1700" s="1" t="s">
        <v>123</v>
      </c>
      <c r="H1700" s="1" t="s">
        <v>124</v>
      </c>
      <c r="I1700" s="1" t="s">
        <v>125</v>
      </c>
      <c r="J1700" s="1" t="s">
        <v>5174</v>
      </c>
      <c r="K1700" s="1" t="s">
        <v>5248</v>
      </c>
      <c r="L1700">
        <f>ROUNDUP(IF(B1700&gt;$D$4,0,($D$4-B1700+1)/365),0)</f>
        <v>0</v>
      </c>
      <c r="M1700">
        <f>ROUNDUP(IF(B1700&gt;$D$5,0,($D$5-B1700+1)/365),0)</f>
        <v>1</v>
      </c>
      <c r="N1700" s="28">
        <f>IF(OR(L1700=1,M1700=1),IF(B1700+364&lt;=$D$5,(B1700+364-$D$4+1)/365,IF(B1700&gt;$D$4,($D$5-B1700+1)/365,$D$6/365)),0)</f>
        <v>0.1819407343987833</v>
      </c>
      <c r="O1700" s="28">
        <f>'Data &amp; Parameter'!$E$16*'Data &amp; Parameter'!$E$17*('Data &amp; Parameter'!$E$18+'Data &amp; Parameter'!$E$19)*'Data &amp; Parameter'!$E$20*'Data &amp; Parameter'!$E$37*N1700</f>
        <v>0.63255414389176046</v>
      </c>
      <c r="P1700">
        <f>ROUNDUP(IF(D1700&gt;$D$4,0,($D$4-D1700+1)/365),0)</f>
        <v>0</v>
      </c>
      <c r="Q1700">
        <f>ROUNDUP(IF(D1700&gt;$D$5,0,($D$5-D1700+1)/365),0)</f>
        <v>1</v>
      </c>
      <c r="R1700" s="28">
        <f>IF(OR(P1700=1,Q1700=1),IF(D1700+364&lt;=$D$5,(D1700+364-$D$4+1)/365,IF(D1700&gt;$D$4,($D$5-D1700+1)/365,$D$6/365)),0)</f>
        <v>0.18193940258750768</v>
      </c>
      <c r="S1700" s="28">
        <f>'Data &amp; Parameter'!$E$16*'Data &amp; Parameter'!$E$17*('Data &amp; Parameter'!$E$18+'Data &amp; Parameter'!$E$19)*'Data &amp; Parameter'!$E$20*'Data &amp; Parameter'!$E$37*R1700</f>
        <v>0.63254951357769662</v>
      </c>
      <c r="T1700" s="28">
        <f t="shared" si="26"/>
        <v>1.265103657469457</v>
      </c>
    </row>
    <row r="1701" spans="1:20" ht="15.75" customHeight="1" x14ac:dyDescent="0.35">
      <c r="A1701">
        <v>1694</v>
      </c>
      <c r="B1701" s="76">
        <v>44235.592662037037</v>
      </c>
      <c r="C1701" s="1" t="s">
        <v>5428</v>
      </c>
      <c r="D1701" s="76">
        <v>44235.593217592592</v>
      </c>
      <c r="E1701" s="1" t="s">
        <v>5429</v>
      </c>
      <c r="F1701" s="1" t="s">
        <v>5430</v>
      </c>
      <c r="G1701" s="1" t="s">
        <v>123</v>
      </c>
      <c r="H1701" s="1" t="s">
        <v>124</v>
      </c>
      <c r="I1701" s="1" t="s">
        <v>125</v>
      </c>
      <c r="J1701" s="1" t="s">
        <v>5174</v>
      </c>
      <c r="K1701" s="1" t="s">
        <v>5373</v>
      </c>
      <c r="L1701">
        <f>ROUNDUP(IF(B1701&gt;$D$4,0,($D$4-B1701+1)/365),0)</f>
        <v>0</v>
      </c>
      <c r="M1701">
        <f>ROUNDUP(IF(B1701&gt;$D$5,0,($D$5-B1701+1)/365),0)</f>
        <v>1</v>
      </c>
      <c r="N1701" s="28">
        <f>IF(OR(L1701=1,M1701=1),IF(B1701+364&lt;=$D$5,(B1701+364-$D$4+1)/365,IF(B1701&gt;$D$4,($D$5-B1701+1)/365,$D$6/365)),0)</f>
        <v>0.18193791222729488</v>
      </c>
      <c r="O1701" s="28">
        <f>'Data &amp; Parameter'!$E$16*'Data &amp; Parameter'!$E$17*('Data &amp; Parameter'!$E$18+'Data &amp; Parameter'!$E$19)*'Data &amp; Parameter'!$E$20*'Data &amp; Parameter'!$E$37*N1701</f>
        <v>0.63254433203585214</v>
      </c>
      <c r="P1701">
        <f>ROUNDUP(IF(D1701&gt;$D$4,0,($D$4-D1701+1)/365),0)</f>
        <v>0</v>
      </c>
      <c r="Q1701">
        <f>ROUNDUP(IF(D1701&gt;$D$5,0,($D$5-D1701+1)/365),0)</f>
        <v>1</v>
      </c>
      <c r="R1701" s="28">
        <f>IF(OR(P1701=1,Q1701=1),IF(D1701+364&lt;=$D$5,(D1701+364-$D$4+1)/365,IF(D1701&gt;$D$4,($D$5-D1701+1)/365,$D$6/365)),0)</f>
        <v>0.18193639015728266</v>
      </c>
      <c r="S1701" s="28">
        <f>'Data &amp; Parameter'!$E$16*'Data &amp; Parameter'!$E$17*('Data &amp; Parameter'!$E$18+'Data &amp; Parameter'!$E$19)*'Data &amp; Parameter'!$E$20*'Data &amp; Parameter'!$E$37*R1701</f>
        <v>0.6325390402484099</v>
      </c>
      <c r="T1701" s="28">
        <f t="shared" si="26"/>
        <v>1.265083372284262</v>
      </c>
    </row>
    <row r="1702" spans="1:20" ht="15.75" customHeight="1" x14ac:dyDescent="0.35">
      <c r="A1702">
        <v>1695</v>
      </c>
      <c r="B1702" s="76">
        <v>44235.594328703708</v>
      </c>
      <c r="C1702" s="1" t="s">
        <v>5431</v>
      </c>
      <c r="D1702" s="76">
        <v>44235.595370370371</v>
      </c>
      <c r="E1702" s="1" t="s">
        <v>5432</v>
      </c>
      <c r="F1702" s="1" t="s">
        <v>5433</v>
      </c>
      <c r="G1702" s="1" t="s">
        <v>123</v>
      </c>
      <c r="H1702" s="1" t="s">
        <v>124</v>
      </c>
      <c r="I1702" s="1" t="s">
        <v>125</v>
      </c>
      <c r="J1702" s="1" t="s">
        <v>5174</v>
      </c>
      <c r="K1702" s="1" t="s">
        <v>5248</v>
      </c>
      <c r="L1702">
        <f>ROUNDUP(IF(B1702&gt;$D$4,0,($D$4-B1702+1)/365),0)</f>
        <v>0</v>
      </c>
      <c r="M1702">
        <f>ROUNDUP(IF(B1702&gt;$D$5,0,($D$5-B1702+1)/365),0)</f>
        <v>1</v>
      </c>
      <c r="N1702" s="28">
        <f>IF(OR(L1702=1,M1702=1),IF(B1702+364&lt;=$D$5,(B1702+364-$D$4+1)/365,IF(B1702&gt;$D$4,($D$5-B1702+1)/365,$D$6/365)),0)</f>
        <v>0.18193334601723832</v>
      </c>
      <c r="O1702" s="28">
        <f>'Data &amp; Parameter'!$E$16*'Data &amp; Parameter'!$E$17*('Data &amp; Parameter'!$E$18+'Data &amp; Parameter'!$E$19)*'Data &amp; Parameter'!$E$20*'Data &amp; Parameter'!$E$37*N1702</f>
        <v>0.63252845667345625</v>
      </c>
      <c r="P1702">
        <f>ROUNDUP(IF(D1702&gt;$D$4,0,($D$4-D1702+1)/365),0)</f>
        <v>0</v>
      </c>
      <c r="Q1702">
        <f>ROUNDUP(IF(D1702&gt;$D$5,0,($D$5-D1702+1)/365),0)</f>
        <v>1</v>
      </c>
      <c r="R1702" s="28">
        <f>IF(OR(P1702=1,Q1702=1),IF(D1702+364&lt;=$D$5,(D1702+364-$D$4+1)/365,IF(D1702&gt;$D$4,($D$5-D1702+1)/365,$D$6/365)),0)</f>
        <v>0.1819304921359704</v>
      </c>
      <c r="S1702" s="28">
        <f>'Data &amp; Parameter'!$E$16*'Data &amp; Parameter'!$E$17*('Data &amp; Parameter'!$E$18+'Data &amp; Parameter'!$E$19)*'Data &amp; Parameter'!$E$20*'Data &amp; Parameter'!$E$37*R1702</f>
        <v>0.63251853457201945</v>
      </c>
      <c r="T1702" s="28">
        <f t="shared" si="26"/>
        <v>1.2650469912454758</v>
      </c>
    </row>
    <row r="1703" spans="1:20" ht="15.75" customHeight="1" x14ac:dyDescent="0.35">
      <c r="A1703">
        <v>1696</v>
      </c>
      <c r="B1703" s="76">
        <v>44235.595393518517</v>
      </c>
      <c r="C1703" s="1" t="s">
        <v>5434</v>
      </c>
      <c r="D1703" s="76">
        <v>44235.596122685187</v>
      </c>
      <c r="E1703" s="1" t="s">
        <v>5435</v>
      </c>
      <c r="F1703" s="1" t="s">
        <v>5436</v>
      </c>
      <c r="G1703" s="1" t="s">
        <v>123</v>
      </c>
      <c r="H1703" s="1" t="s">
        <v>124</v>
      </c>
      <c r="I1703" s="1" t="s">
        <v>125</v>
      </c>
      <c r="J1703" s="1" t="s">
        <v>5174</v>
      </c>
      <c r="K1703" s="1" t="s">
        <v>5373</v>
      </c>
      <c r="L1703">
        <f>ROUNDUP(IF(B1703&gt;$D$4,0,($D$4-B1703+1)/365),0)</f>
        <v>0</v>
      </c>
      <c r="M1703">
        <f>ROUNDUP(IF(B1703&gt;$D$5,0,($D$5-B1703+1)/365),0)</f>
        <v>1</v>
      </c>
      <c r="N1703" s="28">
        <f>IF(OR(L1703=1,M1703=1),IF(B1703+364&lt;=$D$5,(B1703+364-$D$4+1)/365,IF(B1703&gt;$D$4,($D$5-B1703+1)/365,$D$6/365)),0)</f>
        <v>0.18193042871639153</v>
      </c>
      <c r="O1703" s="28">
        <f>'Data &amp; Parameter'!$E$16*'Data &amp; Parameter'!$E$17*('Data &amp; Parameter'!$E$18+'Data &amp; Parameter'!$E$19)*'Data &amp; Parameter'!$E$20*'Data &amp; Parameter'!$E$37*N1703</f>
        <v>0.63251831408089332</v>
      </c>
      <c r="P1703">
        <f>ROUNDUP(IF(D1703&gt;$D$4,0,($D$4-D1703+1)/365),0)</f>
        <v>0</v>
      </c>
      <c r="Q1703">
        <f>ROUNDUP(IF(D1703&gt;$D$5,0,($D$5-D1703+1)/365),0)</f>
        <v>1</v>
      </c>
      <c r="R1703" s="28">
        <f>IF(OR(P1703=1,Q1703=1),IF(D1703+364&lt;=$D$5,(D1703+364-$D$4+1)/365,IF(D1703&gt;$D$4,($D$5-D1703+1)/365,$D$6/365)),0)</f>
        <v>0.18192843099948808</v>
      </c>
      <c r="S1703" s="28">
        <f>'Data &amp; Parameter'!$E$16*'Data &amp; Parameter'!$E$17*('Data &amp; Parameter'!$E$18+'Data &amp; Parameter'!$E$19)*'Data &amp; Parameter'!$E$20*'Data &amp; Parameter'!$E$37*R1703</f>
        <v>0.63251136860983215</v>
      </c>
      <c r="T1703" s="28">
        <f t="shared" si="26"/>
        <v>1.2650296826907255</v>
      </c>
    </row>
    <row r="1704" spans="1:20" ht="15.75" customHeight="1" x14ac:dyDescent="0.35">
      <c r="A1704">
        <v>1697</v>
      </c>
      <c r="B1704" s="76">
        <v>44235.597430555557</v>
      </c>
      <c r="C1704" s="1" t="s">
        <v>5437</v>
      </c>
      <c r="D1704" s="76">
        <v>44235.598958333328</v>
      </c>
      <c r="E1704" s="1" t="s">
        <v>5438</v>
      </c>
      <c r="F1704" s="1" t="s">
        <v>5439</v>
      </c>
      <c r="G1704" s="1" t="s">
        <v>123</v>
      </c>
      <c r="H1704" s="1" t="s">
        <v>124</v>
      </c>
      <c r="I1704" s="1" t="s">
        <v>125</v>
      </c>
      <c r="J1704" s="1" t="s">
        <v>366</v>
      </c>
      <c r="K1704" s="1" t="s">
        <v>366</v>
      </c>
      <c r="L1704">
        <f>ROUNDUP(IF(B1704&gt;$D$4,0,($D$4-B1704+1)/365),0)</f>
        <v>0</v>
      </c>
      <c r="M1704">
        <f>ROUNDUP(IF(B1704&gt;$D$5,0,($D$5-B1704+1)/365),0)</f>
        <v>1</v>
      </c>
      <c r="N1704" s="28">
        <f>IF(OR(L1704=1,M1704=1),IF(B1704+364&lt;=$D$5,(B1704+364-$D$4+1)/365,IF(B1704&gt;$D$4,($D$5-B1704+1)/365,$D$6/365)),0)</f>
        <v>0.1819248477929935</v>
      </c>
      <c r="O1704" s="28">
        <f>'Data &amp; Parameter'!$E$16*'Data &amp; Parameter'!$E$17*('Data &amp; Parameter'!$E$18+'Data &amp; Parameter'!$E$19)*'Data &amp; Parameter'!$E$20*'Data &amp; Parameter'!$E$37*N1704</f>
        <v>0.6324989108602026</v>
      </c>
      <c r="P1704">
        <f>ROUNDUP(IF(D1704&gt;$D$4,0,($D$4-D1704+1)/365),0)</f>
        <v>0</v>
      </c>
      <c r="Q1704">
        <f>ROUNDUP(IF(D1704&gt;$D$5,0,($D$5-D1704+1)/365),0)</f>
        <v>1</v>
      </c>
      <c r="R1704" s="28">
        <f>IF(OR(P1704=1,Q1704=1),IF(D1704+364&lt;=$D$5,(D1704+364-$D$4+1)/365,IF(D1704&gt;$D$4,($D$5-D1704+1)/365,$D$6/365)),0)</f>
        <v>0.18192066210046992</v>
      </c>
      <c r="S1704" s="28">
        <f>'Data &amp; Parameter'!$E$16*'Data &amp; Parameter'!$E$17*('Data &amp; Parameter'!$E$18+'Data &amp; Parameter'!$E$19)*'Data &amp; Parameter'!$E$20*'Data &amp; Parameter'!$E$37*R1704</f>
        <v>0.63248435844477124</v>
      </c>
      <c r="T1704" s="28">
        <f t="shared" si="26"/>
        <v>1.2649832693049738</v>
      </c>
    </row>
    <row r="1705" spans="1:20" ht="15.75" customHeight="1" x14ac:dyDescent="0.35">
      <c r="A1705">
        <v>1698</v>
      </c>
      <c r="B1705" s="76">
        <v>44235.597731481481</v>
      </c>
      <c r="C1705" s="1" t="s">
        <v>5440</v>
      </c>
      <c r="D1705" s="76">
        <v>44235.599004629628</v>
      </c>
      <c r="E1705" s="1" t="s">
        <v>5441</v>
      </c>
      <c r="F1705" s="1" t="s">
        <v>5442</v>
      </c>
      <c r="G1705" s="1" t="s">
        <v>123</v>
      </c>
      <c r="H1705" s="1" t="s">
        <v>124</v>
      </c>
      <c r="I1705" s="1" t="s">
        <v>125</v>
      </c>
      <c r="J1705" s="1" t="s">
        <v>5174</v>
      </c>
      <c r="K1705" s="1" t="s">
        <v>5248</v>
      </c>
      <c r="L1705">
        <f>ROUNDUP(IF(B1705&gt;$D$4,0,($D$4-B1705+1)/365),0)</f>
        <v>0</v>
      </c>
      <c r="M1705">
        <f>ROUNDUP(IF(B1705&gt;$D$5,0,($D$5-B1705+1)/365),0)</f>
        <v>1</v>
      </c>
      <c r="N1705" s="28">
        <f>IF(OR(L1705=1,M1705=1),IF(B1705+364&lt;=$D$5,(B1705+364-$D$4+1)/365,IF(B1705&gt;$D$4,($D$5-B1705+1)/365,$D$6/365)),0)</f>
        <v>0.18192402333840854</v>
      </c>
      <c r="O1705" s="28">
        <f>'Data &amp; Parameter'!$E$16*'Data &amp; Parameter'!$E$17*('Data &amp; Parameter'!$E$18+'Data &amp; Parameter'!$E$19)*'Data &amp; Parameter'!$E$20*'Data &amp; Parameter'!$E$37*N1705</f>
        <v>0.63249604447535546</v>
      </c>
      <c r="P1705">
        <f>ROUNDUP(IF(D1705&gt;$D$4,0,($D$4-D1705+1)/365),0)</f>
        <v>0</v>
      </c>
      <c r="Q1705">
        <f>ROUNDUP(IF(D1705&gt;$D$5,0,($D$5-D1705+1)/365),0)</f>
        <v>1</v>
      </c>
      <c r="R1705" s="28">
        <f>IF(OR(P1705=1,Q1705=1),IF(D1705+364&lt;=$D$5,(D1705+364-$D$4+1)/365,IF(D1705&gt;$D$4,($D$5-D1705+1)/365,$D$6/365)),0)</f>
        <v>0.18192053526129226</v>
      </c>
      <c r="S1705" s="28">
        <f>'Data &amp; Parameter'!$E$16*'Data &amp; Parameter'!$E$17*('Data &amp; Parameter'!$E$18+'Data &amp; Parameter'!$E$19)*'Data &amp; Parameter'!$E$20*'Data &amp; Parameter'!$E$37*R1705</f>
        <v>0.6324839174624497</v>
      </c>
      <c r="T1705" s="28">
        <f t="shared" si="26"/>
        <v>1.2649799619378053</v>
      </c>
    </row>
    <row r="1706" spans="1:20" ht="15.75" customHeight="1" x14ac:dyDescent="0.35">
      <c r="A1706">
        <v>1699</v>
      </c>
      <c r="B1706" s="76">
        <v>44235.598969907413</v>
      </c>
      <c r="C1706" s="1" t="s">
        <v>5443</v>
      </c>
      <c r="D1706" s="76">
        <v>44235.599479166667</v>
      </c>
      <c r="E1706" s="1" t="s">
        <v>5444</v>
      </c>
      <c r="F1706" s="1" t="s">
        <v>5445</v>
      </c>
      <c r="G1706" s="1" t="s">
        <v>123</v>
      </c>
      <c r="H1706" s="1" t="s">
        <v>124</v>
      </c>
      <c r="I1706" s="1" t="s">
        <v>125</v>
      </c>
      <c r="J1706" s="1" t="s">
        <v>5174</v>
      </c>
      <c r="K1706" s="1" t="s">
        <v>5373</v>
      </c>
      <c r="L1706">
        <f>ROUNDUP(IF(B1706&gt;$D$4,0,($D$4-B1706+1)/365),0)</f>
        <v>0</v>
      </c>
      <c r="M1706">
        <f>ROUNDUP(IF(B1706&gt;$D$5,0,($D$5-B1706+1)/365),0)</f>
        <v>1</v>
      </c>
      <c r="N1706" s="28">
        <f>IF(OR(L1706=1,M1706=1),IF(B1706+364&lt;=$D$5,(B1706+364-$D$4+1)/365,IF(B1706&gt;$D$4,($D$5-B1706+1)/365,$D$6/365)),0)</f>
        <v>0.18192063039065057</v>
      </c>
      <c r="O1706" s="28">
        <f>'Data &amp; Parameter'!$E$16*'Data &amp; Parameter'!$E$17*('Data &amp; Parameter'!$E$18+'Data &amp; Parameter'!$E$19)*'Data &amp; Parameter'!$E$20*'Data &amp; Parameter'!$E$37*N1706</f>
        <v>0.6324842481991042</v>
      </c>
      <c r="P1706">
        <f>ROUNDUP(IF(D1706&gt;$D$4,0,($D$4-D1706+1)/365),0)</f>
        <v>0</v>
      </c>
      <c r="Q1706">
        <f>ROUNDUP(IF(D1706&gt;$D$5,0,($D$5-D1706+1)/365),0)</f>
        <v>1</v>
      </c>
      <c r="R1706" s="28">
        <f>IF(OR(P1706=1,Q1706=1),IF(D1706+364&lt;=$D$5,(D1706+364-$D$4+1)/365,IF(D1706&gt;$D$4,($D$5-D1706+1)/365,$D$6/365)),0)</f>
        <v>0.18191923515981603</v>
      </c>
      <c r="S1706" s="28">
        <f>'Data &amp; Parameter'!$E$16*'Data &amp; Parameter'!$E$17*('Data &amp; Parameter'!$E$18+'Data &amp; Parameter'!$E$19)*'Data &amp; Parameter'!$E$20*'Data &amp; Parameter'!$E$37*R1706</f>
        <v>0.63247939739398362</v>
      </c>
      <c r="T1706" s="28">
        <f t="shared" si="26"/>
        <v>1.2649636455930877</v>
      </c>
    </row>
    <row r="1707" spans="1:20" ht="15.75" customHeight="1" x14ac:dyDescent="0.35">
      <c r="A1707">
        <v>1700</v>
      </c>
      <c r="B1707" s="76">
        <v>44235.602500000001</v>
      </c>
      <c r="C1707" s="1" t="s">
        <v>5446</v>
      </c>
      <c r="D1707" s="76">
        <v>44235.602905092594</v>
      </c>
      <c r="E1707" s="1" t="s">
        <v>5447</v>
      </c>
      <c r="F1707" s="1" t="s">
        <v>5448</v>
      </c>
      <c r="G1707" s="1" t="s">
        <v>123</v>
      </c>
      <c r="H1707" s="1" t="s">
        <v>124</v>
      </c>
      <c r="I1707" s="1" t="s">
        <v>125</v>
      </c>
      <c r="J1707" s="1" t="s">
        <v>5174</v>
      </c>
      <c r="K1707" s="1" t="s">
        <v>5373</v>
      </c>
      <c r="L1707">
        <f>ROUNDUP(IF(B1707&gt;$D$4,0,($D$4-B1707+1)/365),0)</f>
        <v>0</v>
      </c>
      <c r="M1707">
        <f>ROUNDUP(IF(B1707&gt;$D$5,0,($D$5-B1707+1)/365),0)</f>
        <v>1</v>
      </c>
      <c r="N1707" s="28">
        <f>IF(OR(L1707=1,M1707=1),IF(B1707+364&lt;=$D$5,(B1707+364-$D$4+1)/365,IF(B1707&gt;$D$4,($D$5-B1707+1)/365,$D$6/365)),0)</f>
        <v>0.18191095890410719</v>
      </c>
      <c r="O1707" s="28">
        <f>'Data &amp; Parameter'!$E$16*'Data &amp; Parameter'!$E$17*('Data &amp; Parameter'!$E$18+'Data &amp; Parameter'!$E$19)*'Data &amp; Parameter'!$E$20*'Data &amp; Parameter'!$E$37*N1707</f>
        <v>0.63245062329970592</v>
      </c>
      <c r="P1707">
        <f>ROUNDUP(IF(D1707&gt;$D$4,0,($D$4-D1707+1)/365),0)</f>
        <v>0</v>
      </c>
      <c r="Q1707">
        <f>ROUNDUP(IF(D1707&gt;$D$5,0,($D$5-D1707+1)/365),0)</f>
        <v>1</v>
      </c>
      <c r="R1707" s="28">
        <f>IF(OR(P1707=1,Q1707=1),IF(D1707+364&lt;=$D$5,(D1707+364-$D$4+1)/365,IF(D1707&gt;$D$4,($D$5-D1707+1)/365,$D$6/365)),0)</f>
        <v>0.18190984906138746</v>
      </c>
      <c r="S1707" s="28">
        <f>'Data &amp; Parameter'!$E$16*'Data &amp; Parameter'!$E$17*('Data &amp; Parameter'!$E$18+'Data &amp; Parameter'!$E$19)*'Data &amp; Parameter'!$E$20*'Data &amp; Parameter'!$E$37*R1707</f>
        <v>0.6324467647046873</v>
      </c>
      <c r="T1707" s="28">
        <f t="shared" si="26"/>
        <v>1.2648973880043932</v>
      </c>
    </row>
    <row r="1708" spans="1:20" ht="15.75" customHeight="1" x14ac:dyDescent="0.35">
      <c r="A1708">
        <v>1701</v>
      </c>
      <c r="B1708" s="76">
        <v>44235.602800925924</v>
      </c>
      <c r="C1708" s="1" t="s">
        <v>5449</v>
      </c>
      <c r="D1708" s="76">
        <v>44235.603888888887</v>
      </c>
      <c r="E1708" s="1" t="s">
        <v>5450</v>
      </c>
      <c r="F1708" s="1" t="s">
        <v>5451</v>
      </c>
      <c r="G1708" s="1" t="s">
        <v>123</v>
      </c>
      <c r="H1708" s="1" t="s">
        <v>124</v>
      </c>
      <c r="I1708" s="1" t="s">
        <v>125</v>
      </c>
      <c r="J1708" s="1" t="s">
        <v>5174</v>
      </c>
      <c r="K1708" s="1" t="s">
        <v>5255</v>
      </c>
      <c r="L1708">
        <f>ROUNDUP(IF(B1708&gt;$D$4,0,($D$4-B1708+1)/365),0)</f>
        <v>0</v>
      </c>
      <c r="M1708">
        <f>ROUNDUP(IF(B1708&gt;$D$5,0,($D$5-B1708+1)/365),0)</f>
        <v>1</v>
      </c>
      <c r="N1708" s="28">
        <f>IF(OR(L1708=1,M1708=1),IF(B1708+364&lt;=$D$5,(B1708+364-$D$4+1)/365,IF(B1708&gt;$D$4,($D$5-B1708+1)/365,$D$6/365)),0)</f>
        <v>0.18191013444952223</v>
      </c>
      <c r="O1708" s="28">
        <f>'Data &amp; Parameter'!$E$16*'Data &amp; Parameter'!$E$17*('Data &amp; Parameter'!$E$18+'Data &amp; Parameter'!$E$19)*'Data &amp; Parameter'!$E$20*'Data &amp; Parameter'!$E$37*N1708</f>
        <v>0.63244775691485877</v>
      </c>
      <c r="P1708">
        <f>ROUNDUP(IF(D1708&gt;$D$4,0,($D$4-D1708+1)/365),0)</f>
        <v>0</v>
      </c>
      <c r="Q1708">
        <f>ROUNDUP(IF(D1708&gt;$D$5,0,($D$5-D1708+1)/365),0)</f>
        <v>1</v>
      </c>
      <c r="R1708" s="28">
        <f>IF(OR(P1708=1,Q1708=1),IF(D1708+364&lt;=$D$5,(D1708+364-$D$4+1)/365,IF(D1708&gt;$D$4,($D$5-D1708+1)/365,$D$6/365)),0)</f>
        <v>0.18190715372907668</v>
      </c>
      <c r="S1708" s="28">
        <f>'Data &amp; Parameter'!$E$16*'Data &amp; Parameter'!$E$17*('Data &amp; Parameter'!$E$18+'Data &amp; Parameter'!$E$19)*'Data &amp; Parameter'!$E$20*'Data &amp; Parameter'!$E$37*R1708</f>
        <v>0.63243739383110043</v>
      </c>
      <c r="T1708" s="28">
        <f t="shared" si="26"/>
        <v>1.2648851507459593</v>
      </c>
    </row>
    <row r="1709" spans="1:20" ht="15.75" customHeight="1" x14ac:dyDescent="0.35">
      <c r="A1709">
        <v>1702</v>
      </c>
      <c r="B1709" s="76">
        <v>44235.606863425928</v>
      </c>
      <c r="C1709" s="1" t="s">
        <v>5452</v>
      </c>
      <c r="D1709" s="76">
        <v>44235.60732638889</v>
      </c>
      <c r="E1709" s="1" t="s">
        <v>5453</v>
      </c>
      <c r="F1709" s="1" t="s">
        <v>5454</v>
      </c>
      <c r="G1709" s="1" t="s">
        <v>123</v>
      </c>
      <c r="H1709" s="1" t="s">
        <v>124</v>
      </c>
      <c r="I1709" s="1" t="s">
        <v>125</v>
      </c>
      <c r="J1709" s="1" t="s">
        <v>5174</v>
      </c>
      <c r="K1709" s="1" t="s">
        <v>5373</v>
      </c>
      <c r="L1709">
        <f>ROUNDUP(IF(B1709&gt;$D$4,0,($D$4-B1709+1)/365),0)</f>
        <v>0</v>
      </c>
      <c r="M1709">
        <f>ROUNDUP(IF(B1709&gt;$D$5,0,($D$5-B1709+1)/365),0)</f>
        <v>1</v>
      </c>
      <c r="N1709" s="28">
        <f>IF(OR(L1709=1,M1709=1),IF(B1709+364&lt;=$D$5,(B1709+364-$D$4+1)/365,IF(B1709&gt;$D$4,($D$5-B1709+1)/365,$D$6/365)),0)</f>
        <v>0.18189900431252556</v>
      </c>
      <c r="O1709" s="28">
        <f>'Data &amp; Parameter'!$E$16*'Data &amp; Parameter'!$E$17*('Data &amp; Parameter'!$E$18+'Data &amp; Parameter'!$E$19)*'Data &amp; Parameter'!$E$20*'Data &amp; Parameter'!$E$37*N1709</f>
        <v>0.6324090607190751</v>
      </c>
      <c r="P1709">
        <f>ROUNDUP(IF(D1709&gt;$D$4,0,($D$4-D1709+1)/365),0)</f>
        <v>0</v>
      </c>
      <c r="Q1709">
        <f>ROUNDUP(IF(D1709&gt;$D$5,0,($D$5-D1709+1)/365),0)</f>
        <v>1</v>
      </c>
      <c r="R1709" s="28">
        <f>IF(OR(P1709=1,Q1709=1),IF(D1709+364&lt;=$D$5,(D1709+364-$D$4+1)/365,IF(D1709&gt;$D$4,($D$5-D1709+1)/365,$D$6/365)),0)</f>
        <v>0.18189773592084874</v>
      </c>
      <c r="S1709" s="28">
        <f>'Data &amp; Parameter'!$E$16*'Data &amp; Parameter'!$E$17*('Data &amp; Parameter'!$E$18+'Data &amp; Parameter'!$E$19)*'Data &amp; Parameter'!$E$20*'Data &amp; Parameter'!$E$37*R1709</f>
        <v>0.63240465089620657</v>
      </c>
      <c r="T1709" s="28">
        <f t="shared" si="26"/>
        <v>1.2648137116152816</v>
      </c>
    </row>
    <row r="1710" spans="1:20" ht="15.75" customHeight="1" x14ac:dyDescent="0.35">
      <c r="A1710">
        <v>1703</v>
      </c>
      <c r="B1710" s="76">
        <v>44235.609560185185</v>
      </c>
      <c r="C1710" s="1" t="s">
        <v>5455</v>
      </c>
      <c r="D1710" s="76">
        <v>44235.610046296293</v>
      </c>
      <c r="E1710" s="1" t="s">
        <v>5456</v>
      </c>
      <c r="F1710" s="1" t="s">
        <v>5457</v>
      </c>
      <c r="G1710" s="1" t="s">
        <v>123</v>
      </c>
      <c r="H1710" s="1" t="s">
        <v>124</v>
      </c>
      <c r="I1710" s="1" t="s">
        <v>125</v>
      </c>
      <c r="J1710" s="1" t="s">
        <v>5174</v>
      </c>
      <c r="K1710" s="1" t="s">
        <v>5373</v>
      </c>
      <c r="L1710">
        <f>ROUNDUP(IF(B1710&gt;$D$4,0,($D$4-B1710+1)/365),0)</f>
        <v>0</v>
      </c>
      <c r="M1710">
        <f>ROUNDUP(IF(B1710&gt;$D$5,0,($D$5-B1710+1)/365),0)</f>
        <v>1</v>
      </c>
      <c r="N1710" s="28">
        <f>IF(OR(L1710=1,M1710=1),IF(B1710+364&lt;=$D$5,(B1710+364-$D$4+1)/365,IF(B1710&gt;$D$4,($D$5-B1710+1)/365,$D$6/365)),0)</f>
        <v>0.18189161593100051</v>
      </c>
      <c r="O1710" s="28">
        <f>'Data &amp; Parameter'!$E$16*'Data &amp; Parameter'!$E$17*('Data &amp; Parameter'!$E$18+'Data &amp; Parameter'!$E$19)*'Data &amp; Parameter'!$E$20*'Data &amp; Parameter'!$E$37*N1710</f>
        <v>0.63238337350084006</v>
      </c>
      <c r="P1710">
        <f>ROUNDUP(IF(D1710&gt;$D$4,0,($D$4-D1710+1)/365),0)</f>
        <v>0</v>
      </c>
      <c r="Q1710">
        <f>ROUNDUP(IF(D1710&gt;$D$5,0,($D$5-D1710+1)/365),0)</f>
        <v>1</v>
      </c>
      <c r="R1710" s="28">
        <f>IF(OR(P1710=1,Q1710=1),IF(D1710+364&lt;=$D$5,(D1710+364-$D$4+1)/365,IF(D1710&gt;$D$4,($D$5-D1710+1)/365,$D$6/365)),0)</f>
        <v>0.18189028411974481</v>
      </c>
      <c r="S1710" s="28">
        <f>'Data &amp; Parameter'!$E$16*'Data &amp; Parameter'!$E$17*('Data &amp; Parameter'!$E$18+'Data &amp; Parameter'!$E$19)*'Data &amp; Parameter'!$E$20*'Data &amp; Parameter'!$E$37*R1710</f>
        <v>0.6323787431868455</v>
      </c>
      <c r="T1710" s="28">
        <f t="shared" si="26"/>
        <v>1.2647621166876855</v>
      </c>
    </row>
    <row r="1711" spans="1:20" ht="15.75" customHeight="1" x14ac:dyDescent="0.35">
      <c r="A1711">
        <v>1704</v>
      </c>
      <c r="B1711" s="76">
        <v>44235.622881944444</v>
      </c>
      <c r="C1711" s="1" t="s">
        <v>5458</v>
      </c>
      <c r="D1711" s="76">
        <v>44235.624618055561</v>
      </c>
      <c r="E1711" s="1" t="s">
        <v>5459</v>
      </c>
      <c r="F1711" s="1" t="s">
        <v>5460</v>
      </c>
      <c r="G1711" s="1" t="s">
        <v>123</v>
      </c>
      <c r="H1711" s="1" t="s">
        <v>124</v>
      </c>
      <c r="I1711" s="1" t="s">
        <v>125</v>
      </c>
      <c r="J1711" s="1" t="s">
        <v>287</v>
      </c>
      <c r="K1711" s="1" t="s">
        <v>287</v>
      </c>
      <c r="L1711">
        <f>ROUNDUP(IF(B1711&gt;$D$4,0,($D$4-B1711+1)/365),0)</f>
        <v>0</v>
      </c>
      <c r="M1711">
        <f>ROUNDUP(IF(B1711&gt;$D$5,0,($D$5-B1711+1)/365),0)</f>
        <v>1</v>
      </c>
      <c r="N1711" s="28">
        <f>IF(OR(L1711=1,M1711=1),IF(B1711+364&lt;=$D$5,(B1711+364-$D$4+1)/365,IF(B1711&gt;$D$4,($D$5-B1711+1)/365,$D$6/365)),0)</f>
        <v>0.18185511796042717</v>
      </c>
      <c r="O1711" s="28">
        <f>'Data &amp; Parameter'!$E$16*'Data &amp; Parameter'!$E$17*('Data &amp; Parameter'!$E$18+'Data &amp; Parameter'!$E$19)*'Data &amp; Parameter'!$E$20*'Data &amp; Parameter'!$E$37*N1711</f>
        <v>0.63225648084754782</v>
      </c>
      <c r="P1711">
        <f>ROUNDUP(IF(D1711&gt;$D$4,0,($D$4-D1711+1)/365),0)</f>
        <v>0</v>
      </c>
      <c r="Q1711">
        <f>ROUNDUP(IF(D1711&gt;$D$5,0,($D$5-D1711+1)/365),0)</f>
        <v>1</v>
      </c>
      <c r="R1711" s="28">
        <f>IF(OR(P1711=1,Q1711=1),IF(D1711+364&lt;=$D$5,(D1711+364-$D$4+1)/365,IF(D1711&gt;$D$4,($D$5-D1711+1)/365,$D$6/365)),0)</f>
        <v>0.1818503614916141</v>
      </c>
      <c r="S1711" s="28">
        <f>'Data &amp; Parameter'!$E$16*'Data &amp; Parameter'!$E$17*('Data &amp; Parameter'!$E$18+'Data &amp; Parameter'!$E$19)*'Data &amp; Parameter'!$E$20*'Data &amp; Parameter'!$E$37*R1711</f>
        <v>0.63223994401170436</v>
      </c>
      <c r="T1711" s="28">
        <f t="shared" si="26"/>
        <v>1.2644964248592521</v>
      </c>
    </row>
    <row r="1712" spans="1:20" ht="15.75" customHeight="1" x14ac:dyDescent="0.35">
      <c r="A1712">
        <v>1705</v>
      </c>
      <c r="B1712" s="76">
        <v>44235.642048611116</v>
      </c>
      <c r="C1712" s="1" t="s">
        <v>5461</v>
      </c>
      <c r="D1712" s="76">
        <v>44235.643229166672</v>
      </c>
      <c r="E1712" s="1" t="s">
        <v>5462</v>
      </c>
      <c r="F1712" s="1" t="s">
        <v>5463</v>
      </c>
      <c r="G1712" s="1" t="s">
        <v>123</v>
      </c>
      <c r="H1712" s="1" t="s">
        <v>124</v>
      </c>
      <c r="I1712" s="1" t="s">
        <v>125</v>
      </c>
      <c r="J1712" s="1" t="s">
        <v>5174</v>
      </c>
      <c r="K1712" s="1" t="s">
        <v>5174</v>
      </c>
      <c r="L1712">
        <f>ROUNDUP(IF(B1712&gt;$D$4,0,($D$4-B1712+1)/365),0)</f>
        <v>0</v>
      </c>
      <c r="M1712">
        <f>ROUNDUP(IF(B1712&gt;$D$5,0,($D$5-B1712+1)/365),0)</f>
        <v>1</v>
      </c>
      <c r="N1712" s="28">
        <f>IF(OR(L1712=1,M1712=1),IF(B1712+364&lt;=$D$5,(B1712+364-$D$4+1)/365,IF(B1712&gt;$D$4,($D$5-B1712+1)/365,$D$6/365)),0)</f>
        <v>0.18180260654488636</v>
      </c>
      <c r="O1712" s="28">
        <f>'Data &amp; Parameter'!$E$16*'Data &amp; Parameter'!$E$17*('Data &amp; Parameter'!$E$18+'Data &amp; Parameter'!$E$19)*'Data &amp; Parameter'!$E$20*'Data &amp; Parameter'!$E$37*N1712</f>
        <v>0.63207391418037617</v>
      </c>
      <c r="P1712">
        <f>ROUNDUP(IF(D1712&gt;$D$4,0,($D$4-D1712+1)/365),0)</f>
        <v>0</v>
      </c>
      <c r="Q1712">
        <f>ROUNDUP(IF(D1712&gt;$D$5,0,($D$5-D1712+1)/365),0)</f>
        <v>1</v>
      </c>
      <c r="R1712" s="28">
        <f>IF(OR(P1712=1,Q1712=1),IF(D1712+364&lt;=$D$5,(D1712+364-$D$4+1)/365,IF(D1712&gt;$D$4,($D$5-D1712+1)/365,$D$6/365)),0)</f>
        <v>0.18179937214610542</v>
      </c>
      <c r="S1712" s="28">
        <f>'Data &amp; Parameter'!$E$16*'Data &amp; Parameter'!$E$17*('Data &amp; Parameter'!$E$18+'Data &amp; Parameter'!$E$19)*'Data &amp; Parameter'!$E$20*'Data &amp; Parameter'!$E$37*R1712</f>
        <v>0.63206266913204412</v>
      </c>
      <c r="T1712" s="28">
        <f t="shared" si="26"/>
        <v>1.2641365833124203</v>
      </c>
    </row>
    <row r="1713" spans="1:20" ht="15.75" customHeight="1" x14ac:dyDescent="0.35">
      <c r="A1713">
        <v>1706</v>
      </c>
      <c r="B1713" s="76">
        <v>44235.642233796301</v>
      </c>
      <c r="C1713" s="1" t="s">
        <v>5464</v>
      </c>
      <c r="D1713" s="76">
        <v>44235.643263888887</v>
      </c>
      <c r="E1713" s="1" t="s">
        <v>5465</v>
      </c>
      <c r="F1713" s="1" t="s">
        <v>5466</v>
      </c>
      <c r="G1713" s="1" t="s">
        <v>123</v>
      </c>
      <c r="H1713" s="1" t="s">
        <v>124</v>
      </c>
      <c r="I1713" s="1" t="s">
        <v>125</v>
      </c>
      <c r="J1713" s="1" t="s">
        <v>5467</v>
      </c>
      <c r="K1713" s="1" t="s">
        <v>5255</v>
      </c>
      <c r="L1713">
        <f>ROUNDUP(IF(B1713&gt;$D$4,0,($D$4-B1713+1)/365),0)</f>
        <v>0</v>
      </c>
      <c r="M1713">
        <f>ROUNDUP(IF(B1713&gt;$D$5,0,($D$5-B1713+1)/365),0)</f>
        <v>1</v>
      </c>
      <c r="N1713" s="28">
        <f>IF(OR(L1713=1,M1713=1),IF(B1713+364&lt;=$D$5,(B1713+364-$D$4+1)/365,IF(B1713&gt;$D$4,($D$5-B1713+1)/365,$D$6/365)),0)</f>
        <v>0.18180209918821563</v>
      </c>
      <c r="O1713" s="28">
        <f>'Data &amp; Parameter'!$E$16*'Data &amp; Parameter'!$E$17*('Data &amp; Parameter'!$E$18+'Data &amp; Parameter'!$E$19)*'Data &amp; Parameter'!$E$20*'Data &amp; Parameter'!$E$37*N1713</f>
        <v>0.63207215025122876</v>
      </c>
      <c r="P1713">
        <f>ROUNDUP(IF(D1713&gt;$D$4,0,($D$4-D1713+1)/365),0)</f>
        <v>0</v>
      </c>
      <c r="Q1713">
        <f>ROUNDUP(IF(D1713&gt;$D$5,0,($D$5-D1713+1)/365),0)</f>
        <v>1</v>
      </c>
      <c r="R1713" s="28">
        <f>IF(OR(P1713=1,Q1713=1),IF(D1713+364&lt;=$D$5,(D1713+364-$D$4+1)/365,IF(D1713&gt;$D$4,($D$5-D1713+1)/365,$D$6/365)),0)</f>
        <v>0.18179927701674711</v>
      </c>
      <c r="S1713" s="28">
        <f>'Data &amp; Parameter'!$E$16*'Data &amp; Parameter'!$E$17*('Data &amp; Parameter'!$E$18+'Data &amp; Parameter'!$E$19)*'Data &amp; Parameter'!$E$20*'Data &amp; Parameter'!$E$37*R1713</f>
        <v>0.63206233839538961</v>
      </c>
      <c r="T1713" s="28">
        <f t="shared" si="26"/>
        <v>1.2641344886466184</v>
      </c>
    </row>
    <row r="1714" spans="1:20" ht="15.75" customHeight="1" x14ac:dyDescent="0.35">
      <c r="A1714">
        <v>1707</v>
      </c>
      <c r="B1714" s="76">
        <v>44235.646006944444</v>
      </c>
      <c r="C1714" s="1" t="s">
        <v>5468</v>
      </c>
      <c r="D1714" s="76">
        <v>44235.646736111114</v>
      </c>
      <c r="E1714" s="1" t="s">
        <v>5469</v>
      </c>
      <c r="F1714" s="1" t="s">
        <v>5470</v>
      </c>
      <c r="G1714" s="1" t="s">
        <v>123</v>
      </c>
      <c r="H1714" s="1" t="s">
        <v>124</v>
      </c>
      <c r="I1714" s="1" t="s">
        <v>125</v>
      </c>
      <c r="J1714" s="1" t="s">
        <v>5174</v>
      </c>
      <c r="K1714" s="1" t="s">
        <v>5174</v>
      </c>
      <c r="L1714">
        <f>ROUNDUP(IF(B1714&gt;$D$4,0,($D$4-B1714+1)/365),0)</f>
        <v>0</v>
      </c>
      <c r="M1714">
        <f>ROUNDUP(IF(B1714&gt;$D$5,0,($D$5-B1714+1)/365),0)</f>
        <v>1</v>
      </c>
      <c r="N1714" s="28">
        <f>IF(OR(L1714=1,M1714=1),IF(B1714+364&lt;=$D$5,(B1714+364-$D$4+1)/365,IF(B1714&gt;$D$4,($D$5-B1714+1)/365,$D$6/365)),0)</f>
        <v>0.18179176179604439</v>
      </c>
      <c r="O1714" s="28">
        <f>'Data &amp; Parameter'!$E$16*'Data &amp; Parameter'!$E$17*('Data &amp; Parameter'!$E$18+'Data &amp; Parameter'!$E$19)*'Data &amp; Parameter'!$E$20*'Data &amp; Parameter'!$E$37*N1714</f>
        <v>0.63203621019483314</v>
      </c>
      <c r="P1714">
        <f>ROUNDUP(IF(D1714&gt;$D$4,0,($D$4-D1714+1)/365),0)</f>
        <v>0</v>
      </c>
      <c r="Q1714">
        <f>ROUNDUP(IF(D1714&gt;$D$5,0,($D$5-D1714+1)/365),0)</f>
        <v>1</v>
      </c>
      <c r="R1714" s="28">
        <f>IF(OR(P1714=1,Q1714=1),IF(D1714+364&lt;=$D$5,(D1714+364-$D$4+1)/365,IF(D1714&gt;$D$4,($D$5-D1714+1)/365,$D$6/365)),0)</f>
        <v>0.18178976407914091</v>
      </c>
      <c r="S1714" s="28">
        <f>'Data &amp; Parameter'!$E$16*'Data &amp; Parameter'!$E$17*('Data &amp; Parameter'!$E$18+'Data &amp; Parameter'!$E$19)*'Data &amp; Parameter'!$E$20*'Data &amp; Parameter'!$E$37*R1714</f>
        <v>0.63202926472377197</v>
      </c>
      <c r="T1714" s="28">
        <f t="shared" si="26"/>
        <v>1.2640654749186051</v>
      </c>
    </row>
    <row r="1715" spans="1:20" ht="15.75" customHeight="1" x14ac:dyDescent="0.35">
      <c r="A1715">
        <v>1708</v>
      </c>
      <c r="B1715" s="76">
        <v>44235.659467592588</v>
      </c>
      <c r="C1715" s="1" t="s">
        <v>5471</v>
      </c>
      <c r="D1715" s="76">
        <v>44235.662083333329</v>
      </c>
      <c r="E1715" s="1" t="s">
        <v>5472</v>
      </c>
      <c r="F1715" s="1" t="s">
        <v>5473</v>
      </c>
      <c r="G1715" s="1" t="s">
        <v>123</v>
      </c>
      <c r="H1715" s="1" t="s">
        <v>124</v>
      </c>
      <c r="I1715" s="1" t="s">
        <v>125</v>
      </c>
      <c r="J1715" s="1" t="s">
        <v>5174</v>
      </c>
      <c r="K1715" s="1" t="s">
        <v>5248</v>
      </c>
      <c r="L1715">
        <f>ROUNDUP(IF(B1715&gt;$D$4,0,($D$4-B1715+1)/365),0)</f>
        <v>0</v>
      </c>
      <c r="M1715">
        <f>ROUNDUP(IF(B1715&gt;$D$5,0,($D$5-B1715+1)/365),0)</f>
        <v>1</v>
      </c>
      <c r="N1715" s="28">
        <f>IF(OR(L1715=1,M1715=1),IF(B1715+364&lt;=$D$5,(B1715+364-$D$4+1)/365,IF(B1715&gt;$D$4,($D$5-B1715+1)/365,$D$6/365)),0)</f>
        <v>0.18175488330797795</v>
      </c>
      <c r="O1715" s="28">
        <f>'Data &amp; Parameter'!$E$16*'Data &amp; Parameter'!$E$17*('Data &amp; Parameter'!$E$18+'Data &amp; Parameter'!$E$19)*'Data &amp; Parameter'!$E$20*'Data &amp; Parameter'!$E$37*N1715</f>
        <v>0.63190799459471492</v>
      </c>
      <c r="P1715">
        <f>ROUNDUP(IF(D1715&gt;$D$4,0,($D$4-D1715+1)/365),0)</f>
        <v>0</v>
      </c>
      <c r="Q1715">
        <f>ROUNDUP(IF(D1715&gt;$D$5,0,($D$5-D1715+1)/365),0)</f>
        <v>1</v>
      </c>
      <c r="R1715" s="28">
        <f>IF(OR(P1715=1,Q1715=1),IF(D1715+364&lt;=$D$5,(D1715+364-$D$4+1)/365,IF(D1715&gt;$D$4,($D$5-D1715+1)/365,$D$6/365)),0)</f>
        <v>0.18174771689498886</v>
      </c>
      <c r="S1715" s="28">
        <f>'Data &amp; Parameter'!$E$16*'Data &amp; Parameter'!$E$17*('Data &amp; Parameter'!$E$18+'Data &amp; Parameter'!$E$19)*'Data &amp; Parameter'!$E$20*'Data &amp; Parameter'!$E$37*R1715</f>
        <v>0.63188307909545594</v>
      </c>
      <c r="T1715" s="28">
        <f t="shared" si="26"/>
        <v>1.2637910736901707</v>
      </c>
    </row>
    <row r="1716" spans="1:20" ht="15.75" customHeight="1" x14ac:dyDescent="0.35">
      <c r="A1716">
        <v>1709</v>
      </c>
      <c r="B1716" s="76">
        <v>44236</v>
      </c>
      <c r="C1716" s="1" t="s">
        <v>5474</v>
      </c>
      <c r="D1716" s="76">
        <v>44236</v>
      </c>
      <c r="E1716" s="1" t="s">
        <v>5475</v>
      </c>
      <c r="F1716" s="1" t="s">
        <v>5476</v>
      </c>
      <c r="G1716" s="1" t="s">
        <v>123</v>
      </c>
      <c r="H1716" s="1" t="s">
        <v>124</v>
      </c>
      <c r="I1716" s="1" t="s">
        <v>125</v>
      </c>
      <c r="J1716" s="1" t="s">
        <v>487</v>
      </c>
      <c r="K1716" s="1" t="s">
        <v>487</v>
      </c>
      <c r="L1716">
        <f>ROUNDUP(IF(B1716&gt;$D$4,0,($D$4-B1716+1)/365),0)</f>
        <v>0</v>
      </c>
      <c r="M1716">
        <f>ROUNDUP(IF(B1716&gt;$D$5,0,($D$5-B1716+1)/365),0)</f>
        <v>1</v>
      </c>
      <c r="N1716" s="28">
        <f>IF(OR(L1716=1,M1716=1),IF(B1716+364&lt;=$D$5,(B1716+364-$D$4+1)/365,IF(B1716&gt;$D$4,($D$5-B1716+1)/365,$D$6/365)),0)</f>
        <v>0.18082191780821918</v>
      </c>
      <c r="O1716" s="28">
        <f>'Data &amp; Parameter'!$E$16*'Data &amp; Parameter'!$E$17*('Data &amp; Parameter'!$E$18+'Data &amp; Parameter'!$E$19)*'Data &amp; Parameter'!$E$20*'Data &amp; Parameter'!$E$37*N1716</f>
        <v>0.62866434937732807</v>
      </c>
      <c r="P1716">
        <f>ROUNDUP(IF(D1716&gt;$D$4,0,($D$4-D1716+1)/365),0)</f>
        <v>0</v>
      </c>
      <c r="Q1716">
        <f>ROUNDUP(IF(D1716&gt;$D$5,0,($D$5-D1716+1)/365),0)</f>
        <v>1</v>
      </c>
      <c r="R1716" s="28">
        <f>IF(OR(P1716=1,Q1716=1),IF(D1716+364&lt;=$D$5,(D1716+364-$D$4+1)/365,IF(D1716&gt;$D$4,($D$5-D1716+1)/365,$D$6/365)),0)</f>
        <v>0.18082191780821918</v>
      </c>
      <c r="S1716" s="28">
        <f>'Data &amp; Parameter'!$E$16*'Data &amp; Parameter'!$E$17*('Data &amp; Parameter'!$E$18+'Data &amp; Parameter'!$E$19)*'Data &amp; Parameter'!$E$20*'Data &amp; Parameter'!$E$37*R1716</f>
        <v>0.62866434937732807</v>
      </c>
      <c r="T1716" s="28">
        <f t="shared" si="26"/>
        <v>1.2573286987546561</v>
      </c>
    </row>
    <row r="1717" spans="1:20" ht="15.75" customHeight="1" x14ac:dyDescent="0.35">
      <c r="A1717">
        <v>1710</v>
      </c>
      <c r="B1717" s="76">
        <v>44236</v>
      </c>
      <c r="C1717" s="1" t="s">
        <v>5477</v>
      </c>
      <c r="D1717" s="76">
        <v>44236</v>
      </c>
      <c r="E1717" s="1" t="s">
        <v>5478</v>
      </c>
      <c r="F1717" s="1" t="s">
        <v>5479</v>
      </c>
      <c r="G1717" s="1" t="s">
        <v>123</v>
      </c>
      <c r="H1717" s="1" t="s">
        <v>124</v>
      </c>
      <c r="I1717" s="1" t="s">
        <v>125</v>
      </c>
      <c r="J1717" s="1" t="s">
        <v>487</v>
      </c>
      <c r="K1717" s="1" t="s">
        <v>487</v>
      </c>
      <c r="L1717">
        <f>ROUNDUP(IF(B1717&gt;$D$4,0,($D$4-B1717+1)/365),0)</f>
        <v>0</v>
      </c>
      <c r="M1717">
        <f>ROUNDUP(IF(B1717&gt;$D$5,0,($D$5-B1717+1)/365),0)</f>
        <v>1</v>
      </c>
      <c r="N1717" s="28">
        <f>IF(OR(L1717=1,M1717=1),IF(B1717+364&lt;=$D$5,(B1717+364-$D$4+1)/365,IF(B1717&gt;$D$4,($D$5-B1717+1)/365,$D$6/365)),0)</f>
        <v>0.18082191780821918</v>
      </c>
      <c r="O1717" s="28">
        <f>'Data &amp; Parameter'!$E$16*'Data &amp; Parameter'!$E$17*('Data &amp; Parameter'!$E$18+'Data &amp; Parameter'!$E$19)*'Data &amp; Parameter'!$E$20*'Data &amp; Parameter'!$E$37*N1717</f>
        <v>0.62866434937732807</v>
      </c>
      <c r="P1717">
        <f>ROUNDUP(IF(D1717&gt;$D$4,0,($D$4-D1717+1)/365),0)</f>
        <v>0</v>
      </c>
      <c r="Q1717">
        <f>ROUNDUP(IF(D1717&gt;$D$5,0,($D$5-D1717+1)/365),0)</f>
        <v>1</v>
      </c>
      <c r="R1717" s="28">
        <f>IF(OR(P1717=1,Q1717=1),IF(D1717+364&lt;=$D$5,(D1717+364-$D$4+1)/365,IF(D1717&gt;$D$4,($D$5-D1717+1)/365,$D$6/365)),0)</f>
        <v>0.18082191780821918</v>
      </c>
      <c r="S1717" s="28">
        <f>'Data &amp; Parameter'!$E$16*'Data &amp; Parameter'!$E$17*('Data &amp; Parameter'!$E$18+'Data &amp; Parameter'!$E$19)*'Data &amp; Parameter'!$E$20*'Data &amp; Parameter'!$E$37*R1717</f>
        <v>0.62866434937732807</v>
      </c>
      <c r="T1717" s="28">
        <f t="shared" si="26"/>
        <v>1.2573286987546561</v>
      </c>
    </row>
    <row r="1718" spans="1:20" ht="15.75" customHeight="1" x14ac:dyDescent="0.35">
      <c r="A1718">
        <v>1711</v>
      </c>
      <c r="B1718" s="76">
        <v>44236</v>
      </c>
      <c r="C1718" s="1" t="s">
        <v>5480</v>
      </c>
      <c r="D1718" s="76">
        <v>44236</v>
      </c>
      <c r="E1718" s="1" t="s">
        <v>5481</v>
      </c>
      <c r="F1718" s="1" t="s">
        <v>5482</v>
      </c>
      <c r="G1718" s="1" t="s">
        <v>123</v>
      </c>
      <c r="H1718" s="1" t="s">
        <v>124</v>
      </c>
      <c r="I1718" s="1" t="s">
        <v>125</v>
      </c>
      <c r="J1718" s="1" t="s">
        <v>487</v>
      </c>
      <c r="K1718" s="1" t="s">
        <v>487</v>
      </c>
      <c r="L1718">
        <f>ROUNDUP(IF(B1718&gt;$D$4,0,($D$4-B1718+1)/365),0)</f>
        <v>0</v>
      </c>
      <c r="M1718">
        <f>ROUNDUP(IF(B1718&gt;$D$5,0,($D$5-B1718+1)/365),0)</f>
        <v>1</v>
      </c>
      <c r="N1718" s="28">
        <f>IF(OR(L1718=1,M1718=1),IF(B1718+364&lt;=$D$5,(B1718+364-$D$4+1)/365,IF(B1718&gt;$D$4,($D$5-B1718+1)/365,$D$6/365)),0)</f>
        <v>0.18082191780821918</v>
      </c>
      <c r="O1718" s="28">
        <f>'Data &amp; Parameter'!$E$16*'Data &amp; Parameter'!$E$17*('Data &amp; Parameter'!$E$18+'Data &amp; Parameter'!$E$19)*'Data &amp; Parameter'!$E$20*'Data &amp; Parameter'!$E$37*N1718</f>
        <v>0.62866434937732807</v>
      </c>
      <c r="P1718">
        <f>ROUNDUP(IF(D1718&gt;$D$4,0,($D$4-D1718+1)/365),0)</f>
        <v>0</v>
      </c>
      <c r="Q1718">
        <f>ROUNDUP(IF(D1718&gt;$D$5,0,($D$5-D1718+1)/365),0)</f>
        <v>1</v>
      </c>
      <c r="R1718" s="28">
        <f>IF(OR(P1718=1,Q1718=1),IF(D1718+364&lt;=$D$5,(D1718+364-$D$4+1)/365,IF(D1718&gt;$D$4,($D$5-D1718+1)/365,$D$6/365)),0)</f>
        <v>0.18082191780821918</v>
      </c>
      <c r="S1718" s="28">
        <f>'Data &amp; Parameter'!$E$16*'Data &amp; Parameter'!$E$17*('Data &amp; Parameter'!$E$18+'Data &amp; Parameter'!$E$19)*'Data &amp; Parameter'!$E$20*'Data &amp; Parameter'!$E$37*R1718</f>
        <v>0.62866434937732807</v>
      </c>
      <c r="T1718" s="28">
        <f t="shared" si="26"/>
        <v>1.2573286987546561</v>
      </c>
    </row>
    <row r="1719" spans="1:20" ht="15.75" customHeight="1" x14ac:dyDescent="0.35">
      <c r="A1719">
        <v>1712</v>
      </c>
      <c r="B1719" s="76">
        <v>44236</v>
      </c>
      <c r="C1719" s="1" t="s">
        <v>5483</v>
      </c>
      <c r="D1719" s="76">
        <v>44236</v>
      </c>
      <c r="E1719" s="1" t="s">
        <v>5484</v>
      </c>
      <c r="F1719" s="1" t="s">
        <v>5485</v>
      </c>
      <c r="G1719" s="1" t="s">
        <v>123</v>
      </c>
      <c r="H1719" s="1" t="s">
        <v>124</v>
      </c>
      <c r="I1719" s="1" t="s">
        <v>125</v>
      </c>
      <c r="J1719" s="1" t="s">
        <v>487</v>
      </c>
      <c r="K1719" s="1" t="s">
        <v>487</v>
      </c>
      <c r="L1719">
        <f>ROUNDUP(IF(B1719&gt;$D$4,0,($D$4-B1719+1)/365),0)</f>
        <v>0</v>
      </c>
      <c r="M1719">
        <f>ROUNDUP(IF(B1719&gt;$D$5,0,($D$5-B1719+1)/365),0)</f>
        <v>1</v>
      </c>
      <c r="N1719" s="28">
        <f>IF(OR(L1719=1,M1719=1),IF(B1719+364&lt;=$D$5,(B1719+364-$D$4+1)/365,IF(B1719&gt;$D$4,($D$5-B1719+1)/365,$D$6/365)),0)</f>
        <v>0.18082191780821918</v>
      </c>
      <c r="O1719" s="28">
        <f>'Data &amp; Parameter'!$E$16*'Data &amp; Parameter'!$E$17*('Data &amp; Parameter'!$E$18+'Data &amp; Parameter'!$E$19)*'Data &amp; Parameter'!$E$20*'Data &amp; Parameter'!$E$37*N1719</f>
        <v>0.62866434937732807</v>
      </c>
      <c r="P1719">
        <f>ROUNDUP(IF(D1719&gt;$D$4,0,($D$4-D1719+1)/365),0)</f>
        <v>0</v>
      </c>
      <c r="Q1719">
        <f>ROUNDUP(IF(D1719&gt;$D$5,0,($D$5-D1719+1)/365),0)</f>
        <v>1</v>
      </c>
      <c r="R1719" s="28">
        <f>IF(OR(P1719=1,Q1719=1),IF(D1719+364&lt;=$D$5,(D1719+364-$D$4+1)/365,IF(D1719&gt;$D$4,($D$5-D1719+1)/365,$D$6/365)),0)</f>
        <v>0.18082191780821918</v>
      </c>
      <c r="S1719" s="28">
        <f>'Data &amp; Parameter'!$E$16*'Data &amp; Parameter'!$E$17*('Data &amp; Parameter'!$E$18+'Data &amp; Parameter'!$E$19)*'Data &amp; Parameter'!$E$20*'Data &amp; Parameter'!$E$37*R1719</f>
        <v>0.62866434937732807</v>
      </c>
      <c r="T1719" s="28">
        <f t="shared" si="26"/>
        <v>1.2573286987546561</v>
      </c>
    </row>
    <row r="1720" spans="1:20" ht="15.75" customHeight="1" x14ac:dyDescent="0.35">
      <c r="A1720">
        <v>1713</v>
      </c>
      <c r="B1720" s="76">
        <v>44236</v>
      </c>
      <c r="C1720" s="1" t="s">
        <v>5486</v>
      </c>
      <c r="D1720" s="76">
        <v>44236</v>
      </c>
      <c r="E1720" s="1" t="s">
        <v>5487</v>
      </c>
      <c r="F1720" s="1" t="s">
        <v>5488</v>
      </c>
      <c r="G1720" s="1" t="s">
        <v>123</v>
      </c>
      <c r="H1720" s="1" t="s">
        <v>124</v>
      </c>
      <c r="I1720" s="1" t="s">
        <v>125</v>
      </c>
      <c r="J1720" s="1" t="s">
        <v>487</v>
      </c>
      <c r="K1720" s="1" t="s">
        <v>487</v>
      </c>
      <c r="L1720">
        <f>ROUNDUP(IF(B1720&gt;$D$4,0,($D$4-B1720+1)/365),0)</f>
        <v>0</v>
      </c>
      <c r="M1720">
        <f>ROUNDUP(IF(B1720&gt;$D$5,0,($D$5-B1720+1)/365),0)</f>
        <v>1</v>
      </c>
      <c r="N1720" s="28">
        <f>IF(OR(L1720=1,M1720=1),IF(B1720+364&lt;=$D$5,(B1720+364-$D$4+1)/365,IF(B1720&gt;$D$4,($D$5-B1720+1)/365,$D$6/365)),0)</f>
        <v>0.18082191780821918</v>
      </c>
      <c r="O1720" s="28">
        <f>'Data &amp; Parameter'!$E$16*'Data &amp; Parameter'!$E$17*('Data &amp; Parameter'!$E$18+'Data &amp; Parameter'!$E$19)*'Data &amp; Parameter'!$E$20*'Data &amp; Parameter'!$E$37*N1720</f>
        <v>0.62866434937732807</v>
      </c>
      <c r="P1720">
        <f>ROUNDUP(IF(D1720&gt;$D$4,0,($D$4-D1720+1)/365),0)</f>
        <v>0</v>
      </c>
      <c r="Q1720">
        <f>ROUNDUP(IF(D1720&gt;$D$5,0,($D$5-D1720+1)/365),0)</f>
        <v>1</v>
      </c>
      <c r="R1720" s="28">
        <f>IF(OR(P1720=1,Q1720=1),IF(D1720+364&lt;=$D$5,(D1720+364-$D$4+1)/365,IF(D1720&gt;$D$4,($D$5-D1720+1)/365,$D$6/365)),0)</f>
        <v>0.18082191780821918</v>
      </c>
      <c r="S1720" s="28">
        <f>'Data &amp; Parameter'!$E$16*'Data &amp; Parameter'!$E$17*('Data &amp; Parameter'!$E$18+'Data &amp; Parameter'!$E$19)*'Data &amp; Parameter'!$E$20*'Data &amp; Parameter'!$E$37*R1720</f>
        <v>0.62866434937732807</v>
      </c>
      <c r="T1720" s="28">
        <f t="shared" si="26"/>
        <v>1.2573286987546561</v>
      </c>
    </row>
    <row r="1721" spans="1:20" ht="15.75" customHeight="1" x14ac:dyDescent="0.35">
      <c r="A1721">
        <v>1714</v>
      </c>
      <c r="B1721" s="76">
        <v>44236</v>
      </c>
      <c r="C1721" s="1" t="s">
        <v>5489</v>
      </c>
      <c r="D1721" s="76">
        <v>44236</v>
      </c>
      <c r="E1721" s="1" t="s">
        <v>5490</v>
      </c>
      <c r="F1721" s="1" t="s">
        <v>5491</v>
      </c>
      <c r="G1721" s="1" t="s">
        <v>123</v>
      </c>
      <c r="H1721" s="1" t="s">
        <v>124</v>
      </c>
      <c r="I1721" s="1" t="s">
        <v>125</v>
      </c>
      <c r="J1721" s="1" t="s">
        <v>3431</v>
      </c>
      <c r="K1721" s="1" t="s">
        <v>3431</v>
      </c>
      <c r="L1721">
        <f>ROUNDUP(IF(B1721&gt;$D$4,0,($D$4-B1721+1)/365),0)</f>
        <v>0</v>
      </c>
      <c r="M1721">
        <f>ROUNDUP(IF(B1721&gt;$D$5,0,($D$5-B1721+1)/365),0)</f>
        <v>1</v>
      </c>
      <c r="N1721" s="28">
        <f>IF(OR(L1721=1,M1721=1),IF(B1721+364&lt;=$D$5,(B1721+364-$D$4+1)/365,IF(B1721&gt;$D$4,($D$5-B1721+1)/365,$D$6/365)),0)</f>
        <v>0.18082191780821918</v>
      </c>
      <c r="O1721" s="28">
        <f>'Data &amp; Parameter'!$E$16*'Data &amp; Parameter'!$E$17*('Data &amp; Parameter'!$E$18+'Data &amp; Parameter'!$E$19)*'Data &amp; Parameter'!$E$20*'Data &amp; Parameter'!$E$37*N1721</f>
        <v>0.62866434937732807</v>
      </c>
      <c r="P1721">
        <f>ROUNDUP(IF(D1721&gt;$D$4,0,($D$4-D1721+1)/365),0)</f>
        <v>0</v>
      </c>
      <c r="Q1721">
        <f>ROUNDUP(IF(D1721&gt;$D$5,0,($D$5-D1721+1)/365),0)</f>
        <v>1</v>
      </c>
      <c r="R1721" s="28">
        <f>IF(OR(P1721=1,Q1721=1),IF(D1721+364&lt;=$D$5,(D1721+364-$D$4+1)/365,IF(D1721&gt;$D$4,($D$5-D1721+1)/365,$D$6/365)),0)</f>
        <v>0.18082191780821918</v>
      </c>
      <c r="S1721" s="28">
        <f>'Data &amp; Parameter'!$E$16*'Data &amp; Parameter'!$E$17*('Data &amp; Parameter'!$E$18+'Data &amp; Parameter'!$E$19)*'Data &amp; Parameter'!$E$20*'Data &amp; Parameter'!$E$37*R1721</f>
        <v>0.62866434937732807</v>
      </c>
      <c r="T1721" s="28">
        <f t="shared" si="26"/>
        <v>1.2573286987546561</v>
      </c>
    </row>
    <row r="1722" spans="1:20" ht="15.75" customHeight="1" x14ac:dyDescent="0.35">
      <c r="A1722">
        <v>1715</v>
      </c>
      <c r="B1722" s="76">
        <v>44236</v>
      </c>
      <c r="C1722" s="1" t="s">
        <v>5492</v>
      </c>
      <c r="D1722" s="76">
        <v>44236</v>
      </c>
      <c r="E1722" s="1" t="s">
        <v>5493</v>
      </c>
      <c r="F1722" s="1" t="s">
        <v>5494</v>
      </c>
      <c r="G1722" s="1" t="s">
        <v>123</v>
      </c>
      <c r="H1722" s="1" t="s">
        <v>124</v>
      </c>
      <c r="I1722" s="1" t="s">
        <v>125</v>
      </c>
      <c r="J1722" s="1" t="s">
        <v>3431</v>
      </c>
      <c r="K1722" s="1" t="s">
        <v>3431</v>
      </c>
      <c r="L1722">
        <f>ROUNDUP(IF(B1722&gt;$D$4,0,($D$4-B1722+1)/365),0)</f>
        <v>0</v>
      </c>
      <c r="M1722">
        <f>ROUNDUP(IF(B1722&gt;$D$5,0,($D$5-B1722+1)/365),0)</f>
        <v>1</v>
      </c>
      <c r="N1722" s="28">
        <f>IF(OR(L1722=1,M1722=1),IF(B1722+364&lt;=$D$5,(B1722+364-$D$4+1)/365,IF(B1722&gt;$D$4,($D$5-B1722+1)/365,$D$6/365)),0)</f>
        <v>0.18082191780821918</v>
      </c>
      <c r="O1722" s="28">
        <f>'Data &amp; Parameter'!$E$16*'Data &amp; Parameter'!$E$17*('Data &amp; Parameter'!$E$18+'Data &amp; Parameter'!$E$19)*'Data &amp; Parameter'!$E$20*'Data &amp; Parameter'!$E$37*N1722</f>
        <v>0.62866434937732807</v>
      </c>
      <c r="P1722">
        <f>ROUNDUP(IF(D1722&gt;$D$4,0,($D$4-D1722+1)/365),0)</f>
        <v>0</v>
      </c>
      <c r="Q1722">
        <f>ROUNDUP(IF(D1722&gt;$D$5,0,($D$5-D1722+1)/365),0)</f>
        <v>1</v>
      </c>
      <c r="R1722" s="28">
        <f>IF(OR(P1722=1,Q1722=1),IF(D1722+364&lt;=$D$5,(D1722+364-$D$4+1)/365,IF(D1722&gt;$D$4,($D$5-D1722+1)/365,$D$6/365)),0)</f>
        <v>0.18082191780821918</v>
      </c>
      <c r="S1722" s="28">
        <f>'Data &amp; Parameter'!$E$16*'Data &amp; Parameter'!$E$17*('Data &amp; Parameter'!$E$18+'Data &amp; Parameter'!$E$19)*'Data &amp; Parameter'!$E$20*'Data &amp; Parameter'!$E$37*R1722</f>
        <v>0.62866434937732807</v>
      </c>
      <c r="T1722" s="28">
        <f t="shared" si="26"/>
        <v>1.2573286987546561</v>
      </c>
    </row>
    <row r="1723" spans="1:20" ht="15.75" customHeight="1" x14ac:dyDescent="0.35">
      <c r="A1723">
        <v>1716</v>
      </c>
      <c r="B1723" s="76">
        <v>44236</v>
      </c>
      <c r="C1723" s="1" t="s">
        <v>5495</v>
      </c>
      <c r="D1723" s="76">
        <v>44236</v>
      </c>
      <c r="E1723" s="1" t="s">
        <v>5496</v>
      </c>
      <c r="F1723" s="1" t="s">
        <v>5497</v>
      </c>
      <c r="G1723" s="1" t="s">
        <v>123</v>
      </c>
      <c r="H1723" s="1" t="s">
        <v>124</v>
      </c>
      <c r="I1723" s="1" t="s">
        <v>125</v>
      </c>
      <c r="J1723" s="1" t="s">
        <v>3431</v>
      </c>
      <c r="K1723" s="1" t="s">
        <v>3431</v>
      </c>
      <c r="L1723">
        <f>ROUNDUP(IF(B1723&gt;$D$4,0,($D$4-B1723+1)/365),0)</f>
        <v>0</v>
      </c>
      <c r="M1723">
        <f>ROUNDUP(IF(B1723&gt;$D$5,0,($D$5-B1723+1)/365),0)</f>
        <v>1</v>
      </c>
      <c r="N1723" s="28">
        <f>IF(OR(L1723=1,M1723=1),IF(B1723+364&lt;=$D$5,(B1723+364-$D$4+1)/365,IF(B1723&gt;$D$4,($D$5-B1723+1)/365,$D$6/365)),0)</f>
        <v>0.18082191780821918</v>
      </c>
      <c r="O1723" s="28">
        <f>'Data &amp; Parameter'!$E$16*'Data &amp; Parameter'!$E$17*('Data &amp; Parameter'!$E$18+'Data &amp; Parameter'!$E$19)*'Data &amp; Parameter'!$E$20*'Data &amp; Parameter'!$E$37*N1723</f>
        <v>0.62866434937732807</v>
      </c>
      <c r="P1723">
        <f>ROUNDUP(IF(D1723&gt;$D$4,0,($D$4-D1723+1)/365),0)</f>
        <v>0</v>
      </c>
      <c r="Q1723">
        <f>ROUNDUP(IF(D1723&gt;$D$5,0,($D$5-D1723+1)/365),0)</f>
        <v>1</v>
      </c>
      <c r="R1723" s="28">
        <f>IF(OR(P1723=1,Q1723=1),IF(D1723+364&lt;=$D$5,(D1723+364-$D$4+1)/365,IF(D1723&gt;$D$4,($D$5-D1723+1)/365,$D$6/365)),0)</f>
        <v>0.18082191780821918</v>
      </c>
      <c r="S1723" s="28">
        <f>'Data &amp; Parameter'!$E$16*'Data &amp; Parameter'!$E$17*('Data &amp; Parameter'!$E$18+'Data &amp; Parameter'!$E$19)*'Data &amp; Parameter'!$E$20*'Data &amp; Parameter'!$E$37*R1723</f>
        <v>0.62866434937732807</v>
      </c>
      <c r="T1723" s="28">
        <f t="shared" si="26"/>
        <v>1.2573286987546561</v>
      </c>
    </row>
    <row r="1724" spans="1:20" ht="15.75" customHeight="1" x14ac:dyDescent="0.35">
      <c r="A1724">
        <v>1717</v>
      </c>
      <c r="B1724" s="76">
        <v>44236</v>
      </c>
      <c r="C1724" s="1" t="s">
        <v>5498</v>
      </c>
      <c r="D1724" s="76">
        <v>44236</v>
      </c>
      <c r="E1724" s="1" t="s">
        <v>5499</v>
      </c>
      <c r="F1724" s="1" t="s">
        <v>5500</v>
      </c>
      <c r="G1724" s="1" t="s">
        <v>123</v>
      </c>
      <c r="H1724" s="1" t="s">
        <v>124</v>
      </c>
      <c r="I1724" s="1" t="s">
        <v>125</v>
      </c>
      <c r="J1724" s="1" t="s">
        <v>1616</v>
      </c>
      <c r="K1724" s="1" t="s">
        <v>1616</v>
      </c>
      <c r="L1724">
        <f>ROUNDUP(IF(B1724&gt;$D$4,0,($D$4-B1724+1)/365),0)</f>
        <v>0</v>
      </c>
      <c r="M1724">
        <f>ROUNDUP(IF(B1724&gt;$D$5,0,($D$5-B1724+1)/365),0)</f>
        <v>1</v>
      </c>
      <c r="N1724" s="28">
        <f>IF(OR(L1724=1,M1724=1),IF(B1724+364&lt;=$D$5,(B1724+364-$D$4+1)/365,IF(B1724&gt;$D$4,($D$5-B1724+1)/365,$D$6/365)),0)</f>
        <v>0.18082191780821918</v>
      </c>
      <c r="O1724" s="28">
        <f>'Data &amp; Parameter'!$E$16*'Data &amp; Parameter'!$E$17*('Data &amp; Parameter'!$E$18+'Data &amp; Parameter'!$E$19)*'Data &amp; Parameter'!$E$20*'Data &amp; Parameter'!$E$37*N1724</f>
        <v>0.62866434937732807</v>
      </c>
      <c r="P1724">
        <f>ROUNDUP(IF(D1724&gt;$D$4,0,($D$4-D1724+1)/365),0)</f>
        <v>0</v>
      </c>
      <c r="Q1724">
        <f>ROUNDUP(IF(D1724&gt;$D$5,0,($D$5-D1724+1)/365),0)</f>
        <v>1</v>
      </c>
      <c r="R1724" s="28">
        <f>IF(OR(P1724=1,Q1724=1),IF(D1724+364&lt;=$D$5,(D1724+364-$D$4+1)/365,IF(D1724&gt;$D$4,($D$5-D1724+1)/365,$D$6/365)),0)</f>
        <v>0.18082191780821918</v>
      </c>
      <c r="S1724" s="28">
        <f>'Data &amp; Parameter'!$E$16*'Data &amp; Parameter'!$E$17*('Data &amp; Parameter'!$E$18+'Data &amp; Parameter'!$E$19)*'Data &amp; Parameter'!$E$20*'Data &amp; Parameter'!$E$37*R1724</f>
        <v>0.62866434937732807</v>
      </c>
      <c r="T1724" s="28">
        <f t="shared" si="26"/>
        <v>1.2573286987546561</v>
      </c>
    </row>
    <row r="1725" spans="1:20" ht="15.75" customHeight="1" x14ac:dyDescent="0.35">
      <c r="A1725">
        <v>1718</v>
      </c>
      <c r="B1725" s="76">
        <v>44236</v>
      </c>
      <c r="C1725" s="1" t="s">
        <v>5501</v>
      </c>
      <c r="D1725" s="76">
        <v>44236</v>
      </c>
      <c r="E1725" s="1" t="s">
        <v>5502</v>
      </c>
      <c r="F1725" s="1" t="s">
        <v>5503</v>
      </c>
      <c r="G1725" s="1" t="s">
        <v>123</v>
      </c>
      <c r="H1725" s="1" t="s">
        <v>124</v>
      </c>
      <c r="I1725" s="1" t="s">
        <v>125</v>
      </c>
      <c r="J1725" s="1" t="s">
        <v>1616</v>
      </c>
      <c r="K1725" s="1" t="s">
        <v>1616</v>
      </c>
      <c r="L1725">
        <f>ROUNDUP(IF(B1725&gt;$D$4,0,($D$4-B1725+1)/365),0)</f>
        <v>0</v>
      </c>
      <c r="M1725">
        <f>ROUNDUP(IF(B1725&gt;$D$5,0,($D$5-B1725+1)/365),0)</f>
        <v>1</v>
      </c>
      <c r="N1725" s="28">
        <f>IF(OR(L1725=1,M1725=1),IF(B1725+364&lt;=$D$5,(B1725+364-$D$4+1)/365,IF(B1725&gt;$D$4,($D$5-B1725+1)/365,$D$6/365)),0)</f>
        <v>0.18082191780821918</v>
      </c>
      <c r="O1725" s="28">
        <f>'Data &amp; Parameter'!$E$16*'Data &amp; Parameter'!$E$17*('Data &amp; Parameter'!$E$18+'Data &amp; Parameter'!$E$19)*'Data &amp; Parameter'!$E$20*'Data &amp; Parameter'!$E$37*N1725</f>
        <v>0.62866434937732807</v>
      </c>
      <c r="P1725">
        <f>ROUNDUP(IF(D1725&gt;$D$4,0,($D$4-D1725+1)/365),0)</f>
        <v>0</v>
      </c>
      <c r="Q1725">
        <f>ROUNDUP(IF(D1725&gt;$D$5,0,($D$5-D1725+1)/365),0)</f>
        <v>1</v>
      </c>
      <c r="R1725" s="28">
        <f>IF(OR(P1725=1,Q1725=1),IF(D1725+364&lt;=$D$5,(D1725+364-$D$4+1)/365,IF(D1725&gt;$D$4,($D$5-D1725+1)/365,$D$6/365)),0)</f>
        <v>0.18082191780821918</v>
      </c>
      <c r="S1725" s="28">
        <f>'Data &amp; Parameter'!$E$16*'Data &amp; Parameter'!$E$17*('Data &amp; Parameter'!$E$18+'Data &amp; Parameter'!$E$19)*'Data &amp; Parameter'!$E$20*'Data &amp; Parameter'!$E$37*R1725</f>
        <v>0.62866434937732807</v>
      </c>
      <c r="T1725" s="28">
        <f t="shared" si="26"/>
        <v>1.2573286987546561</v>
      </c>
    </row>
    <row r="1726" spans="1:20" ht="15.75" customHeight="1" x14ac:dyDescent="0.35">
      <c r="A1726">
        <v>1719</v>
      </c>
      <c r="B1726" s="76">
        <v>44236</v>
      </c>
      <c r="C1726" s="1" t="s">
        <v>5504</v>
      </c>
      <c r="D1726" s="76">
        <v>44236</v>
      </c>
      <c r="E1726" s="1" t="s">
        <v>5505</v>
      </c>
      <c r="F1726" s="1" t="s">
        <v>5506</v>
      </c>
      <c r="G1726" s="1" t="s">
        <v>123</v>
      </c>
      <c r="H1726" s="1" t="s">
        <v>124</v>
      </c>
      <c r="I1726" s="1" t="s">
        <v>125</v>
      </c>
      <c r="J1726" s="1" t="s">
        <v>1616</v>
      </c>
      <c r="K1726" s="1" t="s">
        <v>1616</v>
      </c>
      <c r="L1726">
        <f>ROUNDUP(IF(B1726&gt;$D$4,0,($D$4-B1726+1)/365),0)</f>
        <v>0</v>
      </c>
      <c r="M1726">
        <f>ROUNDUP(IF(B1726&gt;$D$5,0,($D$5-B1726+1)/365),0)</f>
        <v>1</v>
      </c>
      <c r="N1726" s="28">
        <f>IF(OR(L1726=1,M1726=1),IF(B1726+364&lt;=$D$5,(B1726+364-$D$4+1)/365,IF(B1726&gt;$D$4,($D$5-B1726+1)/365,$D$6/365)),0)</f>
        <v>0.18082191780821918</v>
      </c>
      <c r="O1726" s="28">
        <f>'Data &amp; Parameter'!$E$16*'Data &amp; Parameter'!$E$17*('Data &amp; Parameter'!$E$18+'Data &amp; Parameter'!$E$19)*'Data &amp; Parameter'!$E$20*'Data &amp; Parameter'!$E$37*N1726</f>
        <v>0.62866434937732807</v>
      </c>
      <c r="P1726">
        <f>ROUNDUP(IF(D1726&gt;$D$4,0,($D$4-D1726+1)/365),0)</f>
        <v>0</v>
      </c>
      <c r="Q1726">
        <f>ROUNDUP(IF(D1726&gt;$D$5,0,($D$5-D1726+1)/365),0)</f>
        <v>1</v>
      </c>
      <c r="R1726" s="28">
        <f>IF(OR(P1726=1,Q1726=1),IF(D1726+364&lt;=$D$5,(D1726+364-$D$4+1)/365,IF(D1726&gt;$D$4,($D$5-D1726+1)/365,$D$6/365)),0)</f>
        <v>0.18082191780821918</v>
      </c>
      <c r="S1726" s="28">
        <f>'Data &amp; Parameter'!$E$16*'Data &amp; Parameter'!$E$17*('Data &amp; Parameter'!$E$18+'Data &amp; Parameter'!$E$19)*'Data &amp; Parameter'!$E$20*'Data &amp; Parameter'!$E$37*R1726</f>
        <v>0.62866434937732807</v>
      </c>
      <c r="T1726" s="28">
        <f t="shared" si="26"/>
        <v>1.2573286987546561</v>
      </c>
    </row>
    <row r="1727" spans="1:20" ht="15.75" customHeight="1" x14ac:dyDescent="0.35">
      <c r="A1727">
        <v>1720</v>
      </c>
      <c r="B1727" s="76">
        <v>44236</v>
      </c>
      <c r="C1727" s="1" t="s">
        <v>5507</v>
      </c>
      <c r="D1727" s="76">
        <v>44236</v>
      </c>
      <c r="E1727" s="1" t="s">
        <v>5508</v>
      </c>
      <c r="F1727" s="1" t="s">
        <v>5509</v>
      </c>
      <c r="G1727" s="1" t="s">
        <v>123</v>
      </c>
      <c r="H1727" s="1" t="s">
        <v>124</v>
      </c>
      <c r="I1727" s="1" t="s">
        <v>125</v>
      </c>
      <c r="J1727" s="1" t="s">
        <v>1616</v>
      </c>
      <c r="K1727" s="1" t="s">
        <v>1616</v>
      </c>
      <c r="L1727">
        <f>ROUNDUP(IF(B1727&gt;$D$4,0,($D$4-B1727+1)/365),0)</f>
        <v>0</v>
      </c>
      <c r="M1727">
        <f>ROUNDUP(IF(B1727&gt;$D$5,0,($D$5-B1727+1)/365),0)</f>
        <v>1</v>
      </c>
      <c r="N1727" s="28">
        <f>IF(OR(L1727=1,M1727=1),IF(B1727+364&lt;=$D$5,(B1727+364-$D$4+1)/365,IF(B1727&gt;$D$4,($D$5-B1727+1)/365,$D$6/365)),0)</f>
        <v>0.18082191780821918</v>
      </c>
      <c r="O1727" s="28">
        <f>'Data &amp; Parameter'!$E$16*'Data &amp; Parameter'!$E$17*('Data &amp; Parameter'!$E$18+'Data &amp; Parameter'!$E$19)*'Data &amp; Parameter'!$E$20*'Data &amp; Parameter'!$E$37*N1727</f>
        <v>0.62866434937732807</v>
      </c>
      <c r="P1727">
        <f>ROUNDUP(IF(D1727&gt;$D$4,0,($D$4-D1727+1)/365),0)</f>
        <v>0</v>
      </c>
      <c r="Q1727">
        <f>ROUNDUP(IF(D1727&gt;$D$5,0,($D$5-D1727+1)/365),0)</f>
        <v>1</v>
      </c>
      <c r="R1727" s="28">
        <f>IF(OR(P1727=1,Q1727=1),IF(D1727+364&lt;=$D$5,(D1727+364-$D$4+1)/365,IF(D1727&gt;$D$4,($D$5-D1727+1)/365,$D$6/365)),0)</f>
        <v>0.18082191780821918</v>
      </c>
      <c r="S1727" s="28">
        <f>'Data &amp; Parameter'!$E$16*'Data &amp; Parameter'!$E$17*('Data &amp; Parameter'!$E$18+'Data &amp; Parameter'!$E$19)*'Data &amp; Parameter'!$E$20*'Data &amp; Parameter'!$E$37*R1727</f>
        <v>0.62866434937732807</v>
      </c>
      <c r="T1727" s="28">
        <f t="shared" si="26"/>
        <v>1.2573286987546561</v>
      </c>
    </row>
    <row r="1728" spans="1:20" ht="15.75" customHeight="1" x14ac:dyDescent="0.35">
      <c r="A1728">
        <v>1721</v>
      </c>
      <c r="B1728" s="76">
        <v>44236</v>
      </c>
      <c r="C1728" s="1" t="s">
        <v>5510</v>
      </c>
      <c r="D1728" s="76">
        <v>44236</v>
      </c>
      <c r="E1728" s="1" t="s">
        <v>5511</v>
      </c>
      <c r="F1728" s="1" t="s">
        <v>5512</v>
      </c>
      <c r="G1728" s="1" t="s">
        <v>123</v>
      </c>
      <c r="H1728" s="1" t="s">
        <v>124</v>
      </c>
      <c r="I1728" s="1" t="s">
        <v>125</v>
      </c>
      <c r="J1728" s="1" t="s">
        <v>1616</v>
      </c>
      <c r="K1728" s="1" t="s">
        <v>1616</v>
      </c>
      <c r="L1728">
        <f>ROUNDUP(IF(B1728&gt;$D$4,0,($D$4-B1728+1)/365),0)</f>
        <v>0</v>
      </c>
      <c r="M1728">
        <f>ROUNDUP(IF(B1728&gt;$D$5,0,($D$5-B1728+1)/365),0)</f>
        <v>1</v>
      </c>
      <c r="N1728" s="28">
        <f>IF(OR(L1728=1,M1728=1),IF(B1728+364&lt;=$D$5,(B1728+364-$D$4+1)/365,IF(B1728&gt;$D$4,($D$5-B1728+1)/365,$D$6/365)),0)</f>
        <v>0.18082191780821918</v>
      </c>
      <c r="O1728" s="28">
        <f>'Data &amp; Parameter'!$E$16*'Data &amp; Parameter'!$E$17*('Data &amp; Parameter'!$E$18+'Data &amp; Parameter'!$E$19)*'Data &amp; Parameter'!$E$20*'Data &amp; Parameter'!$E$37*N1728</f>
        <v>0.62866434937732807</v>
      </c>
      <c r="P1728">
        <f>ROUNDUP(IF(D1728&gt;$D$4,0,($D$4-D1728+1)/365),0)</f>
        <v>0</v>
      </c>
      <c r="Q1728">
        <f>ROUNDUP(IF(D1728&gt;$D$5,0,($D$5-D1728+1)/365),0)</f>
        <v>1</v>
      </c>
      <c r="R1728" s="28">
        <f>IF(OR(P1728=1,Q1728=1),IF(D1728+364&lt;=$D$5,(D1728+364-$D$4+1)/365,IF(D1728&gt;$D$4,($D$5-D1728+1)/365,$D$6/365)),0)</f>
        <v>0.18082191780821918</v>
      </c>
      <c r="S1728" s="28">
        <f>'Data &amp; Parameter'!$E$16*'Data &amp; Parameter'!$E$17*('Data &amp; Parameter'!$E$18+'Data &amp; Parameter'!$E$19)*'Data &amp; Parameter'!$E$20*'Data &amp; Parameter'!$E$37*R1728</f>
        <v>0.62866434937732807</v>
      </c>
      <c r="T1728" s="28">
        <f t="shared" si="26"/>
        <v>1.2573286987546561</v>
      </c>
    </row>
    <row r="1729" spans="1:20" ht="15.75" customHeight="1" x14ac:dyDescent="0.35">
      <c r="A1729">
        <v>1722</v>
      </c>
      <c r="B1729" s="76">
        <v>44236</v>
      </c>
      <c r="C1729" s="1" t="s">
        <v>5513</v>
      </c>
      <c r="D1729" s="76">
        <v>44236</v>
      </c>
      <c r="E1729" s="1" t="s">
        <v>5514</v>
      </c>
      <c r="F1729" s="1" t="s">
        <v>5515</v>
      </c>
      <c r="G1729" s="1" t="s">
        <v>123</v>
      </c>
      <c r="H1729" s="1" t="s">
        <v>124</v>
      </c>
      <c r="I1729" s="1" t="s">
        <v>125</v>
      </c>
      <c r="J1729" s="1" t="s">
        <v>1616</v>
      </c>
      <c r="K1729" s="1" t="s">
        <v>1616</v>
      </c>
      <c r="L1729">
        <f>ROUNDUP(IF(B1729&gt;$D$4,0,($D$4-B1729+1)/365),0)</f>
        <v>0</v>
      </c>
      <c r="M1729">
        <f>ROUNDUP(IF(B1729&gt;$D$5,0,($D$5-B1729+1)/365),0)</f>
        <v>1</v>
      </c>
      <c r="N1729" s="28">
        <f>IF(OR(L1729=1,M1729=1),IF(B1729+364&lt;=$D$5,(B1729+364-$D$4+1)/365,IF(B1729&gt;$D$4,($D$5-B1729+1)/365,$D$6/365)),0)</f>
        <v>0.18082191780821918</v>
      </c>
      <c r="O1729" s="28">
        <f>'Data &amp; Parameter'!$E$16*'Data &amp; Parameter'!$E$17*('Data &amp; Parameter'!$E$18+'Data &amp; Parameter'!$E$19)*'Data &amp; Parameter'!$E$20*'Data &amp; Parameter'!$E$37*N1729</f>
        <v>0.62866434937732807</v>
      </c>
      <c r="P1729">
        <f>ROUNDUP(IF(D1729&gt;$D$4,0,($D$4-D1729+1)/365),0)</f>
        <v>0</v>
      </c>
      <c r="Q1729">
        <f>ROUNDUP(IF(D1729&gt;$D$5,0,($D$5-D1729+1)/365),0)</f>
        <v>1</v>
      </c>
      <c r="R1729" s="28">
        <f>IF(OR(P1729=1,Q1729=1),IF(D1729+364&lt;=$D$5,(D1729+364-$D$4+1)/365,IF(D1729&gt;$D$4,($D$5-D1729+1)/365,$D$6/365)),0)</f>
        <v>0.18082191780821918</v>
      </c>
      <c r="S1729" s="28">
        <f>'Data &amp; Parameter'!$E$16*'Data &amp; Parameter'!$E$17*('Data &amp; Parameter'!$E$18+'Data &amp; Parameter'!$E$19)*'Data &amp; Parameter'!$E$20*'Data &amp; Parameter'!$E$37*R1729</f>
        <v>0.62866434937732807</v>
      </c>
      <c r="T1729" s="28">
        <f t="shared" si="26"/>
        <v>1.2573286987546561</v>
      </c>
    </row>
    <row r="1730" spans="1:20" ht="15.75" customHeight="1" x14ac:dyDescent="0.35">
      <c r="A1730">
        <v>1723</v>
      </c>
      <c r="B1730" s="76">
        <v>44236</v>
      </c>
      <c r="C1730" s="1" t="s">
        <v>5516</v>
      </c>
      <c r="D1730" s="76">
        <v>44236</v>
      </c>
      <c r="E1730" s="1" t="s">
        <v>5517</v>
      </c>
      <c r="F1730" s="1" t="s">
        <v>5518</v>
      </c>
      <c r="G1730" s="1" t="s">
        <v>123</v>
      </c>
      <c r="H1730" s="1" t="s">
        <v>124</v>
      </c>
      <c r="I1730" s="1" t="s">
        <v>125</v>
      </c>
      <c r="J1730" s="1" t="s">
        <v>1616</v>
      </c>
      <c r="K1730" s="1" t="s">
        <v>1616</v>
      </c>
      <c r="L1730">
        <f>ROUNDUP(IF(B1730&gt;$D$4,0,($D$4-B1730+1)/365),0)</f>
        <v>0</v>
      </c>
      <c r="M1730">
        <f>ROUNDUP(IF(B1730&gt;$D$5,0,($D$5-B1730+1)/365),0)</f>
        <v>1</v>
      </c>
      <c r="N1730" s="28">
        <f>IF(OR(L1730=1,M1730=1),IF(B1730+364&lt;=$D$5,(B1730+364-$D$4+1)/365,IF(B1730&gt;$D$4,($D$5-B1730+1)/365,$D$6/365)),0)</f>
        <v>0.18082191780821918</v>
      </c>
      <c r="O1730" s="28">
        <f>'Data &amp; Parameter'!$E$16*'Data &amp; Parameter'!$E$17*('Data &amp; Parameter'!$E$18+'Data &amp; Parameter'!$E$19)*'Data &amp; Parameter'!$E$20*'Data &amp; Parameter'!$E$37*N1730</f>
        <v>0.62866434937732807</v>
      </c>
      <c r="P1730">
        <f>ROUNDUP(IF(D1730&gt;$D$4,0,($D$4-D1730+1)/365),0)</f>
        <v>0</v>
      </c>
      <c r="Q1730">
        <f>ROUNDUP(IF(D1730&gt;$D$5,0,($D$5-D1730+1)/365),0)</f>
        <v>1</v>
      </c>
      <c r="R1730" s="28">
        <f>IF(OR(P1730=1,Q1730=1),IF(D1730+364&lt;=$D$5,(D1730+364-$D$4+1)/365,IF(D1730&gt;$D$4,($D$5-D1730+1)/365,$D$6/365)),0)</f>
        <v>0.18082191780821918</v>
      </c>
      <c r="S1730" s="28">
        <f>'Data &amp; Parameter'!$E$16*'Data &amp; Parameter'!$E$17*('Data &amp; Parameter'!$E$18+'Data &amp; Parameter'!$E$19)*'Data &amp; Parameter'!$E$20*'Data &amp; Parameter'!$E$37*R1730</f>
        <v>0.62866434937732807</v>
      </c>
      <c r="T1730" s="28">
        <f t="shared" si="26"/>
        <v>1.2573286987546561</v>
      </c>
    </row>
    <row r="1731" spans="1:20" ht="15.75" customHeight="1" x14ac:dyDescent="0.35">
      <c r="A1731">
        <v>1724</v>
      </c>
      <c r="B1731" s="76">
        <v>44236</v>
      </c>
      <c r="C1731" s="1" t="s">
        <v>5519</v>
      </c>
      <c r="D1731" s="76">
        <v>44236</v>
      </c>
      <c r="E1731" s="1" t="s">
        <v>5520</v>
      </c>
      <c r="F1731" s="1" t="s">
        <v>5521</v>
      </c>
      <c r="G1731" s="1" t="s">
        <v>123</v>
      </c>
      <c r="H1731" s="1" t="s">
        <v>124</v>
      </c>
      <c r="I1731" s="1" t="s">
        <v>125</v>
      </c>
      <c r="J1731" s="1" t="s">
        <v>1616</v>
      </c>
      <c r="K1731" s="1" t="s">
        <v>1812</v>
      </c>
      <c r="L1731">
        <f>ROUNDUP(IF(B1731&gt;$D$4,0,($D$4-B1731+1)/365),0)</f>
        <v>0</v>
      </c>
      <c r="M1731">
        <f>ROUNDUP(IF(B1731&gt;$D$5,0,($D$5-B1731+1)/365),0)</f>
        <v>1</v>
      </c>
      <c r="N1731" s="28">
        <f>IF(OR(L1731=1,M1731=1),IF(B1731+364&lt;=$D$5,(B1731+364-$D$4+1)/365,IF(B1731&gt;$D$4,($D$5-B1731+1)/365,$D$6/365)),0)</f>
        <v>0.18082191780821918</v>
      </c>
      <c r="O1731" s="28">
        <f>'Data &amp; Parameter'!$E$16*'Data &amp; Parameter'!$E$17*('Data &amp; Parameter'!$E$18+'Data &amp; Parameter'!$E$19)*'Data &amp; Parameter'!$E$20*'Data &amp; Parameter'!$E$37*N1731</f>
        <v>0.62866434937732807</v>
      </c>
      <c r="P1731">
        <f>ROUNDUP(IF(D1731&gt;$D$4,0,($D$4-D1731+1)/365),0)</f>
        <v>0</v>
      </c>
      <c r="Q1731">
        <f>ROUNDUP(IF(D1731&gt;$D$5,0,($D$5-D1731+1)/365),0)</f>
        <v>1</v>
      </c>
      <c r="R1731" s="28">
        <f>IF(OR(P1731=1,Q1731=1),IF(D1731+364&lt;=$D$5,(D1731+364-$D$4+1)/365,IF(D1731&gt;$D$4,($D$5-D1731+1)/365,$D$6/365)),0)</f>
        <v>0.18082191780821918</v>
      </c>
      <c r="S1731" s="28">
        <f>'Data &amp; Parameter'!$E$16*'Data &amp; Parameter'!$E$17*('Data &amp; Parameter'!$E$18+'Data &amp; Parameter'!$E$19)*'Data &amp; Parameter'!$E$20*'Data &amp; Parameter'!$E$37*R1731</f>
        <v>0.62866434937732807</v>
      </c>
      <c r="T1731" s="28">
        <f t="shared" si="26"/>
        <v>1.2573286987546561</v>
      </c>
    </row>
    <row r="1732" spans="1:20" ht="15.75" customHeight="1" x14ac:dyDescent="0.35">
      <c r="A1732">
        <v>1725</v>
      </c>
      <c r="B1732" s="76">
        <v>44236</v>
      </c>
      <c r="C1732" s="1" t="s">
        <v>5522</v>
      </c>
      <c r="D1732" s="76">
        <v>44236</v>
      </c>
      <c r="E1732" s="1" t="s">
        <v>5523</v>
      </c>
      <c r="F1732" s="1" t="s">
        <v>5524</v>
      </c>
      <c r="G1732" s="1" t="s">
        <v>123</v>
      </c>
      <c r="H1732" s="1" t="s">
        <v>124</v>
      </c>
      <c r="I1732" s="1" t="s">
        <v>125</v>
      </c>
      <c r="J1732" s="1" t="s">
        <v>1616</v>
      </c>
      <c r="K1732" s="1" t="s">
        <v>1812</v>
      </c>
      <c r="L1732">
        <f>ROUNDUP(IF(B1732&gt;$D$4,0,($D$4-B1732+1)/365),0)</f>
        <v>0</v>
      </c>
      <c r="M1732">
        <f>ROUNDUP(IF(B1732&gt;$D$5,0,($D$5-B1732+1)/365),0)</f>
        <v>1</v>
      </c>
      <c r="N1732" s="28">
        <f>IF(OR(L1732=1,M1732=1),IF(B1732+364&lt;=$D$5,(B1732+364-$D$4+1)/365,IF(B1732&gt;$D$4,($D$5-B1732+1)/365,$D$6/365)),0)</f>
        <v>0.18082191780821918</v>
      </c>
      <c r="O1732" s="28">
        <f>'Data &amp; Parameter'!$E$16*'Data &amp; Parameter'!$E$17*('Data &amp; Parameter'!$E$18+'Data &amp; Parameter'!$E$19)*'Data &amp; Parameter'!$E$20*'Data &amp; Parameter'!$E$37*N1732</f>
        <v>0.62866434937732807</v>
      </c>
      <c r="P1732">
        <f>ROUNDUP(IF(D1732&gt;$D$4,0,($D$4-D1732+1)/365),0)</f>
        <v>0</v>
      </c>
      <c r="Q1732">
        <f>ROUNDUP(IF(D1732&gt;$D$5,0,($D$5-D1732+1)/365),0)</f>
        <v>1</v>
      </c>
      <c r="R1732" s="28">
        <f>IF(OR(P1732=1,Q1732=1),IF(D1732+364&lt;=$D$5,(D1732+364-$D$4+1)/365,IF(D1732&gt;$D$4,($D$5-D1732+1)/365,$D$6/365)),0)</f>
        <v>0.18082191780821918</v>
      </c>
      <c r="S1732" s="28">
        <f>'Data &amp; Parameter'!$E$16*'Data &amp; Parameter'!$E$17*('Data &amp; Parameter'!$E$18+'Data &amp; Parameter'!$E$19)*'Data &amp; Parameter'!$E$20*'Data &amp; Parameter'!$E$37*R1732</f>
        <v>0.62866434937732807</v>
      </c>
      <c r="T1732" s="28">
        <f t="shared" si="26"/>
        <v>1.2573286987546561</v>
      </c>
    </row>
    <row r="1733" spans="1:20" ht="15.75" customHeight="1" x14ac:dyDescent="0.35">
      <c r="A1733">
        <v>1726</v>
      </c>
      <c r="B1733" s="76">
        <v>44236</v>
      </c>
      <c r="C1733" s="1" t="s">
        <v>5525</v>
      </c>
      <c r="D1733" s="76">
        <v>44236</v>
      </c>
      <c r="E1733" s="1" t="s">
        <v>5526</v>
      </c>
      <c r="F1733" s="1" t="s">
        <v>5527</v>
      </c>
      <c r="G1733" s="1" t="s">
        <v>123</v>
      </c>
      <c r="H1733" s="1" t="s">
        <v>124</v>
      </c>
      <c r="I1733" s="1" t="s">
        <v>125</v>
      </c>
      <c r="J1733" s="1" t="s">
        <v>1616</v>
      </c>
      <c r="K1733" s="1" t="s">
        <v>1812</v>
      </c>
      <c r="L1733">
        <f>ROUNDUP(IF(B1733&gt;$D$4,0,($D$4-B1733+1)/365),0)</f>
        <v>0</v>
      </c>
      <c r="M1733">
        <f>ROUNDUP(IF(B1733&gt;$D$5,0,($D$5-B1733+1)/365),0)</f>
        <v>1</v>
      </c>
      <c r="N1733" s="28">
        <f>IF(OR(L1733=1,M1733=1),IF(B1733+364&lt;=$D$5,(B1733+364-$D$4+1)/365,IF(B1733&gt;$D$4,($D$5-B1733+1)/365,$D$6/365)),0)</f>
        <v>0.18082191780821918</v>
      </c>
      <c r="O1733" s="28">
        <f>'Data &amp; Parameter'!$E$16*'Data &amp; Parameter'!$E$17*('Data &amp; Parameter'!$E$18+'Data &amp; Parameter'!$E$19)*'Data &amp; Parameter'!$E$20*'Data &amp; Parameter'!$E$37*N1733</f>
        <v>0.62866434937732807</v>
      </c>
      <c r="P1733">
        <f>ROUNDUP(IF(D1733&gt;$D$4,0,($D$4-D1733+1)/365),0)</f>
        <v>0</v>
      </c>
      <c r="Q1733">
        <f>ROUNDUP(IF(D1733&gt;$D$5,0,($D$5-D1733+1)/365),0)</f>
        <v>1</v>
      </c>
      <c r="R1733" s="28">
        <f>IF(OR(P1733=1,Q1733=1),IF(D1733+364&lt;=$D$5,(D1733+364-$D$4+1)/365,IF(D1733&gt;$D$4,($D$5-D1733+1)/365,$D$6/365)),0)</f>
        <v>0.18082191780821918</v>
      </c>
      <c r="S1733" s="28">
        <f>'Data &amp; Parameter'!$E$16*'Data &amp; Parameter'!$E$17*('Data &amp; Parameter'!$E$18+'Data &amp; Parameter'!$E$19)*'Data &amp; Parameter'!$E$20*'Data &amp; Parameter'!$E$37*R1733</f>
        <v>0.62866434937732807</v>
      </c>
      <c r="T1733" s="28">
        <f t="shared" si="26"/>
        <v>1.2573286987546561</v>
      </c>
    </row>
    <row r="1734" spans="1:20" ht="15.75" customHeight="1" x14ac:dyDescent="0.35">
      <c r="A1734">
        <v>1727</v>
      </c>
      <c r="B1734" s="76">
        <v>44236</v>
      </c>
      <c r="C1734" s="1" t="s">
        <v>5528</v>
      </c>
      <c r="D1734" s="76">
        <v>44236</v>
      </c>
      <c r="E1734" s="1" t="s">
        <v>5529</v>
      </c>
      <c r="F1734" s="1" t="s">
        <v>5530</v>
      </c>
      <c r="G1734" s="1" t="s">
        <v>123</v>
      </c>
      <c r="H1734" s="1" t="s">
        <v>124</v>
      </c>
      <c r="I1734" s="1" t="s">
        <v>125</v>
      </c>
      <c r="J1734" s="1" t="s">
        <v>1616</v>
      </c>
      <c r="K1734" s="1" t="s">
        <v>1812</v>
      </c>
      <c r="L1734">
        <f>ROUNDUP(IF(B1734&gt;$D$4,0,($D$4-B1734+1)/365),0)</f>
        <v>0</v>
      </c>
      <c r="M1734">
        <f>ROUNDUP(IF(B1734&gt;$D$5,0,($D$5-B1734+1)/365),0)</f>
        <v>1</v>
      </c>
      <c r="N1734" s="28">
        <f>IF(OR(L1734=1,M1734=1),IF(B1734+364&lt;=$D$5,(B1734+364-$D$4+1)/365,IF(B1734&gt;$D$4,($D$5-B1734+1)/365,$D$6/365)),0)</f>
        <v>0.18082191780821918</v>
      </c>
      <c r="O1734" s="28">
        <f>'Data &amp; Parameter'!$E$16*'Data &amp; Parameter'!$E$17*('Data &amp; Parameter'!$E$18+'Data &amp; Parameter'!$E$19)*'Data &amp; Parameter'!$E$20*'Data &amp; Parameter'!$E$37*N1734</f>
        <v>0.62866434937732807</v>
      </c>
      <c r="P1734">
        <f>ROUNDUP(IF(D1734&gt;$D$4,0,($D$4-D1734+1)/365),0)</f>
        <v>0</v>
      </c>
      <c r="Q1734">
        <f>ROUNDUP(IF(D1734&gt;$D$5,0,($D$5-D1734+1)/365),0)</f>
        <v>1</v>
      </c>
      <c r="R1734" s="28">
        <f>IF(OR(P1734=1,Q1734=1),IF(D1734+364&lt;=$D$5,(D1734+364-$D$4+1)/365,IF(D1734&gt;$D$4,($D$5-D1734+1)/365,$D$6/365)),0)</f>
        <v>0.18082191780821918</v>
      </c>
      <c r="S1734" s="28">
        <f>'Data &amp; Parameter'!$E$16*'Data &amp; Parameter'!$E$17*('Data &amp; Parameter'!$E$18+'Data &amp; Parameter'!$E$19)*'Data &amp; Parameter'!$E$20*'Data &amp; Parameter'!$E$37*R1734</f>
        <v>0.62866434937732807</v>
      </c>
      <c r="T1734" s="28">
        <f t="shared" si="26"/>
        <v>1.2573286987546561</v>
      </c>
    </row>
    <row r="1735" spans="1:20" ht="15.75" customHeight="1" x14ac:dyDescent="0.35">
      <c r="A1735">
        <v>1728</v>
      </c>
      <c r="B1735" s="76">
        <v>44236</v>
      </c>
      <c r="C1735" s="1" t="s">
        <v>5531</v>
      </c>
      <c r="D1735" s="76">
        <v>44236</v>
      </c>
      <c r="E1735" s="1" t="s">
        <v>5532</v>
      </c>
      <c r="F1735" s="1" t="s">
        <v>5533</v>
      </c>
      <c r="G1735" s="1" t="s">
        <v>123</v>
      </c>
      <c r="H1735" s="1" t="s">
        <v>124</v>
      </c>
      <c r="I1735" s="1" t="s">
        <v>125</v>
      </c>
      <c r="J1735" s="1" t="s">
        <v>1612</v>
      </c>
      <c r="K1735" s="1" t="s">
        <v>1812</v>
      </c>
      <c r="L1735">
        <f>ROUNDUP(IF(B1735&gt;$D$4,0,($D$4-B1735+1)/365),0)</f>
        <v>0</v>
      </c>
      <c r="M1735">
        <f>ROUNDUP(IF(B1735&gt;$D$5,0,($D$5-B1735+1)/365),0)</f>
        <v>1</v>
      </c>
      <c r="N1735" s="28">
        <f>IF(OR(L1735=1,M1735=1),IF(B1735+364&lt;=$D$5,(B1735+364-$D$4+1)/365,IF(B1735&gt;$D$4,($D$5-B1735+1)/365,$D$6/365)),0)</f>
        <v>0.18082191780821918</v>
      </c>
      <c r="O1735" s="28">
        <f>'Data &amp; Parameter'!$E$16*'Data &amp; Parameter'!$E$17*('Data &amp; Parameter'!$E$18+'Data &amp; Parameter'!$E$19)*'Data &amp; Parameter'!$E$20*'Data &amp; Parameter'!$E$37*N1735</f>
        <v>0.62866434937732807</v>
      </c>
      <c r="P1735">
        <f>ROUNDUP(IF(D1735&gt;$D$4,0,($D$4-D1735+1)/365),0)</f>
        <v>0</v>
      </c>
      <c r="Q1735">
        <f>ROUNDUP(IF(D1735&gt;$D$5,0,($D$5-D1735+1)/365),0)</f>
        <v>1</v>
      </c>
      <c r="R1735" s="28">
        <f>IF(OR(P1735=1,Q1735=1),IF(D1735+364&lt;=$D$5,(D1735+364-$D$4+1)/365,IF(D1735&gt;$D$4,($D$5-D1735+1)/365,$D$6/365)),0)</f>
        <v>0.18082191780821918</v>
      </c>
      <c r="S1735" s="28">
        <f>'Data &amp; Parameter'!$E$16*'Data &amp; Parameter'!$E$17*('Data &amp; Parameter'!$E$18+'Data &amp; Parameter'!$E$19)*'Data &amp; Parameter'!$E$20*'Data &amp; Parameter'!$E$37*R1735</f>
        <v>0.62866434937732807</v>
      </c>
      <c r="T1735" s="28">
        <f t="shared" si="26"/>
        <v>1.2573286987546561</v>
      </c>
    </row>
    <row r="1736" spans="1:20" ht="15.75" customHeight="1" x14ac:dyDescent="0.35">
      <c r="A1736">
        <v>1729</v>
      </c>
      <c r="B1736" s="76">
        <v>44236</v>
      </c>
      <c r="C1736" s="1" t="s">
        <v>5534</v>
      </c>
      <c r="D1736" s="76">
        <v>44236</v>
      </c>
      <c r="E1736" s="1" t="s">
        <v>5535</v>
      </c>
      <c r="F1736" s="1" t="s">
        <v>5536</v>
      </c>
      <c r="G1736" s="1" t="s">
        <v>123</v>
      </c>
      <c r="H1736" s="1" t="s">
        <v>124</v>
      </c>
      <c r="I1736" s="1" t="s">
        <v>125</v>
      </c>
      <c r="J1736" s="1" t="s">
        <v>1612</v>
      </c>
      <c r="K1736" s="1" t="s">
        <v>1812</v>
      </c>
      <c r="L1736">
        <f>ROUNDUP(IF(B1736&gt;$D$4,0,($D$4-B1736+1)/365),0)</f>
        <v>0</v>
      </c>
      <c r="M1736">
        <f>ROUNDUP(IF(B1736&gt;$D$5,0,($D$5-B1736+1)/365),0)</f>
        <v>1</v>
      </c>
      <c r="N1736" s="28">
        <f>IF(OR(L1736=1,M1736=1),IF(B1736+364&lt;=$D$5,(B1736+364-$D$4+1)/365,IF(B1736&gt;$D$4,($D$5-B1736+1)/365,$D$6/365)),0)</f>
        <v>0.18082191780821918</v>
      </c>
      <c r="O1736" s="28">
        <f>'Data &amp; Parameter'!$E$16*'Data &amp; Parameter'!$E$17*('Data &amp; Parameter'!$E$18+'Data &amp; Parameter'!$E$19)*'Data &amp; Parameter'!$E$20*'Data &amp; Parameter'!$E$37*N1736</f>
        <v>0.62866434937732807</v>
      </c>
      <c r="P1736">
        <f>ROUNDUP(IF(D1736&gt;$D$4,0,($D$4-D1736+1)/365),0)</f>
        <v>0</v>
      </c>
      <c r="Q1736">
        <f>ROUNDUP(IF(D1736&gt;$D$5,0,($D$5-D1736+1)/365),0)</f>
        <v>1</v>
      </c>
      <c r="R1736" s="28">
        <f>IF(OR(P1736=1,Q1736=1),IF(D1736+364&lt;=$D$5,(D1736+364-$D$4+1)/365,IF(D1736&gt;$D$4,($D$5-D1736+1)/365,$D$6/365)),0)</f>
        <v>0.18082191780821918</v>
      </c>
      <c r="S1736" s="28">
        <f>'Data &amp; Parameter'!$E$16*'Data &amp; Parameter'!$E$17*('Data &amp; Parameter'!$E$18+'Data &amp; Parameter'!$E$19)*'Data &amp; Parameter'!$E$20*'Data &amp; Parameter'!$E$37*R1736</f>
        <v>0.62866434937732807</v>
      </c>
      <c r="T1736" s="28">
        <f t="shared" si="26"/>
        <v>1.2573286987546561</v>
      </c>
    </row>
    <row r="1737" spans="1:20" ht="15.75" customHeight="1" x14ac:dyDescent="0.35">
      <c r="A1737">
        <v>1730</v>
      </c>
      <c r="B1737" s="76">
        <v>44236</v>
      </c>
      <c r="C1737" s="1" t="s">
        <v>5537</v>
      </c>
      <c r="D1737" s="76">
        <v>44236</v>
      </c>
      <c r="E1737" s="1" t="s">
        <v>5538</v>
      </c>
      <c r="F1737" s="1" t="s">
        <v>5539</v>
      </c>
      <c r="G1737" s="1" t="s">
        <v>123</v>
      </c>
      <c r="H1737" s="1" t="s">
        <v>124</v>
      </c>
      <c r="I1737" s="1" t="s">
        <v>125</v>
      </c>
      <c r="J1737" s="1" t="s">
        <v>1616</v>
      </c>
      <c r="K1737" s="1" t="s">
        <v>1812</v>
      </c>
      <c r="L1737">
        <f>ROUNDUP(IF(B1737&gt;$D$4,0,($D$4-B1737+1)/365),0)</f>
        <v>0</v>
      </c>
      <c r="M1737">
        <f>ROUNDUP(IF(B1737&gt;$D$5,0,($D$5-B1737+1)/365),0)</f>
        <v>1</v>
      </c>
      <c r="N1737" s="28">
        <f>IF(OR(L1737=1,M1737=1),IF(B1737+364&lt;=$D$5,(B1737+364-$D$4+1)/365,IF(B1737&gt;$D$4,($D$5-B1737+1)/365,$D$6/365)),0)</f>
        <v>0.18082191780821918</v>
      </c>
      <c r="O1737" s="28">
        <f>'Data &amp; Parameter'!$E$16*'Data &amp; Parameter'!$E$17*('Data &amp; Parameter'!$E$18+'Data &amp; Parameter'!$E$19)*'Data &amp; Parameter'!$E$20*'Data &amp; Parameter'!$E$37*N1737</f>
        <v>0.62866434937732807</v>
      </c>
      <c r="P1737">
        <f>ROUNDUP(IF(D1737&gt;$D$4,0,($D$4-D1737+1)/365),0)</f>
        <v>0</v>
      </c>
      <c r="Q1737">
        <f>ROUNDUP(IF(D1737&gt;$D$5,0,($D$5-D1737+1)/365),0)</f>
        <v>1</v>
      </c>
      <c r="R1737" s="28">
        <f>IF(OR(P1737=1,Q1737=1),IF(D1737+364&lt;=$D$5,(D1737+364-$D$4+1)/365,IF(D1737&gt;$D$4,($D$5-D1737+1)/365,$D$6/365)),0)</f>
        <v>0.18082191780821918</v>
      </c>
      <c r="S1737" s="28">
        <f>'Data &amp; Parameter'!$E$16*'Data &amp; Parameter'!$E$17*('Data &amp; Parameter'!$E$18+'Data &amp; Parameter'!$E$19)*'Data &amp; Parameter'!$E$20*'Data &amp; Parameter'!$E$37*R1737</f>
        <v>0.62866434937732807</v>
      </c>
      <c r="T1737" s="28">
        <f t="shared" ref="T1737:T1800" si="27">O1737+S1737</f>
        <v>1.2573286987546561</v>
      </c>
    </row>
    <row r="1738" spans="1:20" ht="15.75" customHeight="1" x14ac:dyDescent="0.35">
      <c r="A1738">
        <v>1731</v>
      </c>
      <c r="B1738" s="76">
        <v>44236</v>
      </c>
      <c r="C1738" s="1" t="s">
        <v>5540</v>
      </c>
      <c r="D1738" s="76">
        <v>44236</v>
      </c>
      <c r="E1738" s="1" t="s">
        <v>5541</v>
      </c>
      <c r="F1738" s="1" t="s">
        <v>5542</v>
      </c>
      <c r="G1738" s="1" t="s">
        <v>123</v>
      </c>
      <c r="H1738" s="1" t="s">
        <v>124</v>
      </c>
      <c r="I1738" s="1" t="s">
        <v>125</v>
      </c>
      <c r="J1738" s="1" t="s">
        <v>1616</v>
      </c>
      <c r="K1738" s="1" t="s">
        <v>1812</v>
      </c>
      <c r="L1738">
        <f>ROUNDUP(IF(B1738&gt;$D$4,0,($D$4-B1738+1)/365),0)</f>
        <v>0</v>
      </c>
      <c r="M1738">
        <f>ROUNDUP(IF(B1738&gt;$D$5,0,($D$5-B1738+1)/365),0)</f>
        <v>1</v>
      </c>
      <c r="N1738" s="28">
        <f>IF(OR(L1738=1,M1738=1),IF(B1738+364&lt;=$D$5,(B1738+364-$D$4+1)/365,IF(B1738&gt;$D$4,($D$5-B1738+1)/365,$D$6/365)),0)</f>
        <v>0.18082191780821918</v>
      </c>
      <c r="O1738" s="28">
        <f>'Data &amp; Parameter'!$E$16*'Data &amp; Parameter'!$E$17*('Data &amp; Parameter'!$E$18+'Data &amp; Parameter'!$E$19)*'Data &amp; Parameter'!$E$20*'Data &amp; Parameter'!$E$37*N1738</f>
        <v>0.62866434937732807</v>
      </c>
      <c r="P1738">
        <f>ROUNDUP(IF(D1738&gt;$D$4,0,($D$4-D1738+1)/365),0)</f>
        <v>0</v>
      </c>
      <c r="Q1738">
        <f>ROUNDUP(IF(D1738&gt;$D$5,0,($D$5-D1738+1)/365),0)</f>
        <v>1</v>
      </c>
      <c r="R1738" s="28">
        <f>IF(OR(P1738=1,Q1738=1),IF(D1738+364&lt;=$D$5,(D1738+364-$D$4+1)/365,IF(D1738&gt;$D$4,($D$5-D1738+1)/365,$D$6/365)),0)</f>
        <v>0.18082191780821918</v>
      </c>
      <c r="S1738" s="28">
        <f>'Data &amp; Parameter'!$E$16*'Data &amp; Parameter'!$E$17*('Data &amp; Parameter'!$E$18+'Data &amp; Parameter'!$E$19)*'Data &amp; Parameter'!$E$20*'Data &amp; Parameter'!$E$37*R1738</f>
        <v>0.62866434937732807</v>
      </c>
      <c r="T1738" s="28">
        <f t="shared" si="27"/>
        <v>1.2573286987546561</v>
      </c>
    </row>
    <row r="1739" spans="1:20" ht="15.75" customHeight="1" x14ac:dyDescent="0.35">
      <c r="A1739">
        <v>1732</v>
      </c>
      <c r="B1739" s="76">
        <v>44236</v>
      </c>
      <c r="C1739" s="1" t="s">
        <v>5543</v>
      </c>
      <c r="D1739" s="76">
        <v>44236</v>
      </c>
      <c r="E1739" s="1" t="s">
        <v>5544</v>
      </c>
      <c r="F1739" s="1" t="s">
        <v>5545</v>
      </c>
      <c r="G1739" s="1" t="s">
        <v>123</v>
      </c>
      <c r="H1739" s="1" t="s">
        <v>124</v>
      </c>
      <c r="I1739" s="1" t="s">
        <v>125</v>
      </c>
      <c r="J1739" s="1" t="s">
        <v>1616</v>
      </c>
      <c r="K1739" s="1" t="s">
        <v>1812</v>
      </c>
      <c r="L1739">
        <f>ROUNDUP(IF(B1739&gt;$D$4,0,($D$4-B1739+1)/365),0)</f>
        <v>0</v>
      </c>
      <c r="M1739">
        <f>ROUNDUP(IF(B1739&gt;$D$5,0,($D$5-B1739+1)/365),0)</f>
        <v>1</v>
      </c>
      <c r="N1739" s="28">
        <f>IF(OR(L1739=1,M1739=1),IF(B1739+364&lt;=$D$5,(B1739+364-$D$4+1)/365,IF(B1739&gt;$D$4,($D$5-B1739+1)/365,$D$6/365)),0)</f>
        <v>0.18082191780821918</v>
      </c>
      <c r="O1739" s="28">
        <f>'Data &amp; Parameter'!$E$16*'Data &amp; Parameter'!$E$17*('Data &amp; Parameter'!$E$18+'Data &amp; Parameter'!$E$19)*'Data &amp; Parameter'!$E$20*'Data &amp; Parameter'!$E$37*N1739</f>
        <v>0.62866434937732807</v>
      </c>
      <c r="P1739">
        <f>ROUNDUP(IF(D1739&gt;$D$4,0,($D$4-D1739+1)/365),0)</f>
        <v>0</v>
      </c>
      <c r="Q1739">
        <f>ROUNDUP(IF(D1739&gt;$D$5,0,($D$5-D1739+1)/365),0)</f>
        <v>1</v>
      </c>
      <c r="R1739" s="28">
        <f>IF(OR(P1739=1,Q1739=1),IF(D1739+364&lt;=$D$5,(D1739+364-$D$4+1)/365,IF(D1739&gt;$D$4,($D$5-D1739+1)/365,$D$6/365)),0)</f>
        <v>0.18082191780821918</v>
      </c>
      <c r="S1739" s="28">
        <f>'Data &amp; Parameter'!$E$16*'Data &amp; Parameter'!$E$17*('Data &amp; Parameter'!$E$18+'Data &amp; Parameter'!$E$19)*'Data &amp; Parameter'!$E$20*'Data &amp; Parameter'!$E$37*R1739</f>
        <v>0.62866434937732807</v>
      </c>
      <c r="T1739" s="28">
        <f t="shared" si="27"/>
        <v>1.2573286987546561</v>
      </c>
    </row>
    <row r="1740" spans="1:20" ht="15.75" customHeight="1" x14ac:dyDescent="0.35">
      <c r="A1740">
        <v>1733</v>
      </c>
      <c r="B1740" s="76">
        <v>44236</v>
      </c>
      <c r="C1740" s="1" t="s">
        <v>5546</v>
      </c>
      <c r="D1740" s="76">
        <v>44236</v>
      </c>
      <c r="E1740" s="1" t="s">
        <v>5547</v>
      </c>
      <c r="F1740" s="1" t="s">
        <v>5548</v>
      </c>
      <c r="G1740" s="1" t="s">
        <v>123</v>
      </c>
      <c r="H1740" s="1" t="s">
        <v>124</v>
      </c>
      <c r="I1740" s="1" t="s">
        <v>125</v>
      </c>
      <c r="J1740" s="1" t="s">
        <v>1616</v>
      </c>
      <c r="K1740" s="1" t="s">
        <v>1812</v>
      </c>
      <c r="L1740">
        <f>ROUNDUP(IF(B1740&gt;$D$4,0,($D$4-B1740+1)/365),0)</f>
        <v>0</v>
      </c>
      <c r="M1740">
        <f>ROUNDUP(IF(B1740&gt;$D$5,0,($D$5-B1740+1)/365),0)</f>
        <v>1</v>
      </c>
      <c r="N1740" s="28">
        <f>IF(OR(L1740=1,M1740=1),IF(B1740+364&lt;=$D$5,(B1740+364-$D$4+1)/365,IF(B1740&gt;$D$4,($D$5-B1740+1)/365,$D$6/365)),0)</f>
        <v>0.18082191780821918</v>
      </c>
      <c r="O1740" s="28">
        <f>'Data &amp; Parameter'!$E$16*'Data &amp; Parameter'!$E$17*('Data &amp; Parameter'!$E$18+'Data &amp; Parameter'!$E$19)*'Data &amp; Parameter'!$E$20*'Data &amp; Parameter'!$E$37*N1740</f>
        <v>0.62866434937732807</v>
      </c>
      <c r="P1740">
        <f>ROUNDUP(IF(D1740&gt;$D$4,0,($D$4-D1740+1)/365),0)</f>
        <v>0</v>
      </c>
      <c r="Q1740">
        <f>ROUNDUP(IF(D1740&gt;$D$5,0,($D$5-D1740+1)/365),0)</f>
        <v>1</v>
      </c>
      <c r="R1740" s="28">
        <f>IF(OR(P1740=1,Q1740=1),IF(D1740+364&lt;=$D$5,(D1740+364-$D$4+1)/365,IF(D1740&gt;$D$4,($D$5-D1740+1)/365,$D$6/365)),0)</f>
        <v>0.18082191780821918</v>
      </c>
      <c r="S1740" s="28">
        <f>'Data &amp; Parameter'!$E$16*'Data &amp; Parameter'!$E$17*('Data &amp; Parameter'!$E$18+'Data &amp; Parameter'!$E$19)*'Data &amp; Parameter'!$E$20*'Data &amp; Parameter'!$E$37*R1740</f>
        <v>0.62866434937732807</v>
      </c>
      <c r="T1740" s="28">
        <f t="shared" si="27"/>
        <v>1.2573286987546561</v>
      </c>
    </row>
    <row r="1741" spans="1:20" ht="15.75" customHeight="1" x14ac:dyDescent="0.35">
      <c r="A1741">
        <v>1734</v>
      </c>
      <c r="B1741" s="76">
        <v>44236</v>
      </c>
      <c r="C1741" s="1" t="s">
        <v>5549</v>
      </c>
      <c r="D1741" s="76">
        <v>44236</v>
      </c>
      <c r="E1741" s="1" t="s">
        <v>5550</v>
      </c>
      <c r="F1741" s="1" t="s">
        <v>5551</v>
      </c>
      <c r="G1741" s="1" t="s">
        <v>123</v>
      </c>
      <c r="H1741" s="1" t="s">
        <v>124</v>
      </c>
      <c r="I1741" s="1" t="s">
        <v>125</v>
      </c>
      <c r="J1741" s="1" t="s">
        <v>1616</v>
      </c>
      <c r="K1741" s="1" t="s">
        <v>1812</v>
      </c>
      <c r="L1741">
        <f>ROUNDUP(IF(B1741&gt;$D$4,0,($D$4-B1741+1)/365),0)</f>
        <v>0</v>
      </c>
      <c r="M1741">
        <f>ROUNDUP(IF(B1741&gt;$D$5,0,($D$5-B1741+1)/365),0)</f>
        <v>1</v>
      </c>
      <c r="N1741" s="28">
        <f>IF(OR(L1741=1,M1741=1),IF(B1741+364&lt;=$D$5,(B1741+364-$D$4+1)/365,IF(B1741&gt;$D$4,($D$5-B1741+1)/365,$D$6/365)),0)</f>
        <v>0.18082191780821918</v>
      </c>
      <c r="O1741" s="28">
        <f>'Data &amp; Parameter'!$E$16*'Data &amp; Parameter'!$E$17*('Data &amp; Parameter'!$E$18+'Data &amp; Parameter'!$E$19)*'Data &amp; Parameter'!$E$20*'Data &amp; Parameter'!$E$37*N1741</f>
        <v>0.62866434937732807</v>
      </c>
      <c r="P1741">
        <f>ROUNDUP(IF(D1741&gt;$D$4,0,($D$4-D1741+1)/365),0)</f>
        <v>0</v>
      </c>
      <c r="Q1741">
        <f>ROUNDUP(IF(D1741&gt;$D$5,0,($D$5-D1741+1)/365),0)</f>
        <v>1</v>
      </c>
      <c r="R1741" s="28">
        <f>IF(OR(P1741=1,Q1741=1),IF(D1741+364&lt;=$D$5,(D1741+364-$D$4+1)/365,IF(D1741&gt;$D$4,($D$5-D1741+1)/365,$D$6/365)),0)</f>
        <v>0.18082191780821918</v>
      </c>
      <c r="S1741" s="28">
        <f>'Data &amp; Parameter'!$E$16*'Data &amp; Parameter'!$E$17*('Data &amp; Parameter'!$E$18+'Data &amp; Parameter'!$E$19)*'Data &amp; Parameter'!$E$20*'Data &amp; Parameter'!$E$37*R1741</f>
        <v>0.62866434937732807</v>
      </c>
      <c r="T1741" s="28">
        <f t="shared" si="27"/>
        <v>1.2573286987546561</v>
      </c>
    </row>
    <row r="1742" spans="1:20" ht="15.75" customHeight="1" x14ac:dyDescent="0.35">
      <c r="A1742">
        <v>1735</v>
      </c>
      <c r="B1742" s="76">
        <v>44236</v>
      </c>
      <c r="C1742" s="1" t="s">
        <v>5552</v>
      </c>
      <c r="D1742" s="76">
        <v>44236</v>
      </c>
      <c r="E1742" s="1" t="s">
        <v>5553</v>
      </c>
      <c r="F1742" s="1" t="s">
        <v>5554</v>
      </c>
      <c r="G1742" s="1" t="s">
        <v>123</v>
      </c>
      <c r="H1742" s="1" t="s">
        <v>124</v>
      </c>
      <c r="I1742" s="1" t="s">
        <v>125</v>
      </c>
      <c r="J1742" s="1" t="s">
        <v>1661</v>
      </c>
      <c r="K1742" s="1" t="s">
        <v>1812</v>
      </c>
      <c r="L1742">
        <f>ROUNDUP(IF(B1742&gt;$D$4,0,($D$4-B1742+1)/365),0)</f>
        <v>0</v>
      </c>
      <c r="M1742">
        <f>ROUNDUP(IF(B1742&gt;$D$5,0,($D$5-B1742+1)/365),0)</f>
        <v>1</v>
      </c>
      <c r="N1742" s="28">
        <f>IF(OR(L1742=1,M1742=1),IF(B1742+364&lt;=$D$5,(B1742+364-$D$4+1)/365,IF(B1742&gt;$D$4,($D$5-B1742+1)/365,$D$6/365)),0)</f>
        <v>0.18082191780821918</v>
      </c>
      <c r="O1742" s="28">
        <f>'Data &amp; Parameter'!$E$16*'Data &amp; Parameter'!$E$17*('Data &amp; Parameter'!$E$18+'Data &amp; Parameter'!$E$19)*'Data &amp; Parameter'!$E$20*'Data &amp; Parameter'!$E$37*N1742</f>
        <v>0.62866434937732807</v>
      </c>
      <c r="P1742">
        <f>ROUNDUP(IF(D1742&gt;$D$4,0,($D$4-D1742+1)/365),0)</f>
        <v>0</v>
      </c>
      <c r="Q1742">
        <f>ROUNDUP(IF(D1742&gt;$D$5,0,($D$5-D1742+1)/365),0)</f>
        <v>1</v>
      </c>
      <c r="R1742" s="28">
        <f>IF(OR(P1742=1,Q1742=1),IF(D1742+364&lt;=$D$5,(D1742+364-$D$4+1)/365,IF(D1742&gt;$D$4,($D$5-D1742+1)/365,$D$6/365)),0)</f>
        <v>0.18082191780821918</v>
      </c>
      <c r="S1742" s="28">
        <f>'Data &amp; Parameter'!$E$16*'Data &amp; Parameter'!$E$17*('Data &amp; Parameter'!$E$18+'Data &amp; Parameter'!$E$19)*'Data &amp; Parameter'!$E$20*'Data &amp; Parameter'!$E$37*R1742</f>
        <v>0.62866434937732807</v>
      </c>
      <c r="T1742" s="28">
        <f t="shared" si="27"/>
        <v>1.2573286987546561</v>
      </c>
    </row>
    <row r="1743" spans="1:20" ht="15.75" customHeight="1" x14ac:dyDescent="0.35">
      <c r="A1743">
        <v>1736</v>
      </c>
      <c r="B1743" s="76">
        <v>44236</v>
      </c>
      <c r="C1743" s="1" t="s">
        <v>5555</v>
      </c>
      <c r="D1743" s="76">
        <v>44236</v>
      </c>
      <c r="E1743" s="1" t="s">
        <v>5556</v>
      </c>
      <c r="F1743" s="1" t="s">
        <v>5557</v>
      </c>
      <c r="G1743" s="1" t="s">
        <v>123</v>
      </c>
      <c r="H1743" s="1" t="s">
        <v>124</v>
      </c>
      <c r="I1743" s="1" t="s">
        <v>125</v>
      </c>
      <c r="J1743" s="1" t="s">
        <v>1616</v>
      </c>
      <c r="K1743" s="1" t="s">
        <v>1812</v>
      </c>
      <c r="L1743">
        <f>ROUNDUP(IF(B1743&gt;$D$4,0,($D$4-B1743+1)/365),0)</f>
        <v>0</v>
      </c>
      <c r="M1743">
        <f>ROUNDUP(IF(B1743&gt;$D$5,0,($D$5-B1743+1)/365),0)</f>
        <v>1</v>
      </c>
      <c r="N1743" s="28">
        <f>IF(OR(L1743=1,M1743=1),IF(B1743+364&lt;=$D$5,(B1743+364-$D$4+1)/365,IF(B1743&gt;$D$4,($D$5-B1743+1)/365,$D$6/365)),0)</f>
        <v>0.18082191780821918</v>
      </c>
      <c r="O1743" s="28">
        <f>'Data &amp; Parameter'!$E$16*'Data &amp; Parameter'!$E$17*('Data &amp; Parameter'!$E$18+'Data &amp; Parameter'!$E$19)*'Data &amp; Parameter'!$E$20*'Data &amp; Parameter'!$E$37*N1743</f>
        <v>0.62866434937732807</v>
      </c>
      <c r="P1743">
        <f>ROUNDUP(IF(D1743&gt;$D$4,0,($D$4-D1743+1)/365),0)</f>
        <v>0</v>
      </c>
      <c r="Q1743">
        <f>ROUNDUP(IF(D1743&gt;$D$5,0,($D$5-D1743+1)/365),0)</f>
        <v>1</v>
      </c>
      <c r="R1743" s="28">
        <f>IF(OR(P1743=1,Q1743=1),IF(D1743+364&lt;=$D$5,(D1743+364-$D$4+1)/365,IF(D1743&gt;$D$4,($D$5-D1743+1)/365,$D$6/365)),0)</f>
        <v>0.18082191780821918</v>
      </c>
      <c r="S1743" s="28">
        <f>'Data &amp; Parameter'!$E$16*'Data &amp; Parameter'!$E$17*('Data &amp; Parameter'!$E$18+'Data &amp; Parameter'!$E$19)*'Data &amp; Parameter'!$E$20*'Data &amp; Parameter'!$E$37*R1743</f>
        <v>0.62866434937732807</v>
      </c>
      <c r="T1743" s="28">
        <f t="shared" si="27"/>
        <v>1.2573286987546561</v>
      </c>
    </row>
    <row r="1744" spans="1:20" ht="15.75" customHeight="1" x14ac:dyDescent="0.35">
      <c r="A1744">
        <v>1737</v>
      </c>
      <c r="B1744" s="76">
        <v>44236</v>
      </c>
      <c r="C1744" s="1" t="s">
        <v>5558</v>
      </c>
      <c r="D1744" s="76">
        <v>44236</v>
      </c>
      <c r="E1744" s="1" t="s">
        <v>5559</v>
      </c>
      <c r="F1744" s="1" t="s">
        <v>5560</v>
      </c>
      <c r="G1744" s="1" t="s">
        <v>123</v>
      </c>
      <c r="H1744" s="1" t="s">
        <v>124</v>
      </c>
      <c r="I1744" s="1" t="s">
        <v>125</v>
      </c>
      <c r="J1744" s="1" t="s">
        <v>1616</v>
      </c>
      <c r="K1744" s="1" t="s">
        <v>1812</v>
      </c>
      <c r="L1744">
        <f>ROUNDUP(IF(B1744&gt;$D$4,0,($D$4-B1744+1)/365),0)</f>
        <v>0</v>
      </c>
      <c r="M1744">
        <f>ROUNDUP(IF(B1744&gt;$D$5,0,($D$5-B1744+1)/365),0)</f>
        <v>1</v>
      </c>
      <c r="N1744" s="28">
        <f>IF(OR(L1744=1,M1744=1),IF(B1744+364&lt;=$D$5,(B1744+364-$D$4+1)/365,IF(B1744&gt;$D$4,($D$5-B1744+1)/365,$D$6/365)),0)</f>
        <v>0.18082191780821918</v>
      </c>
      <c r="O1744" s="28">
        <f>'Data &amp; Parameter'!$E$16*'Data &amp; Parameter'!$E$17*('Data &amp; Parameter'!$E$18+'Data &amp; Parameter'!$E$19)*'Data &amp; Parameter'!$E$20*'Data &amp; Parameter'!$E$37*N1744</f>
        <v>0.62866434937732807</v>
      </c>
      <c r="P1744">
        <f>ROUNDUP(IF(D1744&gt;$D$4,0,($D$4-D1744+1)/365),0)</f>
        <v>0</v>
      </c>
      <c r="Q1744">
        <f>ROUNDUP(IF(D1744&gt;$D$5,0,($D$5-D1744+1)/365),0)</f>
        <v>1</v>
      </c>
      <c r="R1744" s="28">
        <f>IF(OR(P1744=1,Q1744=1),IF(D1744+364&lt;=$D$5,(D1744+364-$D$4+1)/365,IF(D1744&gt;$D$4,($D$5-D1744+1)/365,$D$6/365)),0)</f>
        <v>0.18082191780821918</v>
      </c>
      <c r="S1744" s="28">
        <f>'Data &amp; Parameter'!$E$16*'Data &amp; Parameter'!$E$17*('Data &amp; Parameter'!$E$18+'Data &amp; Parameter'!$E$19)*'Data &amp; Parameter'!$E$20*'Data &amp; Parameter'!$E$37*R1744</f>
        <v>0.62866434937732807</v>
      </c>
      <c r="T1744" s="28">
        <f t="shared" si="27"/>
        <v>1.2573286987546561</v>
      </c>
    </row>
    <row r="1745" spans="1:20" ht="15.75" customHeight="1" x14ac:dyDescent="0.35">
      <c r="A1745">
        <v>1738</v>
      </c>
      <c r="B1745" s="76">
        <v>44236</v>
      </c>
      <c r="C1745" s="1" t="s">
        <v>5561</v>
      </c>
      <c r="D1745" s="76">
        <v>44236</v>
      </c>
      <c r="E1745" s="1" t="s">
        <v>5562</v>
      </c>
      <c r="F1745" s="1" t="s">
        <v>5563</v>
      </c>
      <c r="G1745" s="1" t="s">
        <v>123</v>
      </c>
      <c r="H1745" s="1" t="s">
        <v>124</v>
      </c>
      <c r="I1745" s="1" t="s">
        <v>125</v>
      </c>
      <c r="J1745" s="1" t="s">
        <v>1612</v>
      </c>
      <c r="K1745" s="1" t="s">
        <v>1812</v>
      </c>
      <c r="L1745">
        <f>ROUNDUP(IF(B1745&gt;$D$4,0,($D$4-B1745+1)/365),0)</f>
        <v>0</v>
      </c>
      <c r="M1745">
        <f>ROUNDUP(IF(B1745&gt;$D$5,0,($D$5-B1745+1)/365),0)</f>
        <v>1</v>
      </c>
      <c r="N1745" s="28">
        <f>IF(OR(L1745=1,M1745=1),IF(B1745+364&lt;=$D$5,(B1745+364-$D$4+1)/365,IF(B1745&gt;$D$4,($D$5-B1745+1)/365,$D$6/365)),0)</f>
        <v>0.18082191780821918</v>
      </c>
      <c r="O1745" s="28">
        <f>'Data &amp; Parameter'!$E$16*'Data &amp; Parameter'!$E$17*('Data &amp; Parameter'!$E$18+'Data &amp; Parameter'!$E$19)*'Data &amp; Parameter'!$E$20*'Data &amp; Parameter'!$E$37*N1745</f>
        <v>0.62866434937732807</v>
      </c>
      <c r="P1745">
        <f>ROUNDUP(IF(D1745&gt;$D$4,0,($D$4-D1745+1)/365),0)</f>
        <v>0</v>
      </c>
      <c r="Q1745">
        <f>ROUNDUP(IF(D1745&gt;$D$5,0,($D$5-D1745+1)/365),0)</f>
        <v>1</v>
      </c>
      <c r="R1745" s="28">
        <f>IF(OR(P1745=1,Q1745=1),IF(D1745+364&lt;=$D$5,(D1745+364-$D$4+1)/365,IF(D1745&gt;$D$4,($D$5-D1745+1)/365,$D$6/365)),0)</f>
        <v>0.18082191780821918</v>
      </c>
      <c r="S1745" s="28">
        <f>'Data &amp; Parameter'!$E$16*'Data &amp; Parameter'!$E$17*('Data &amp; Parameter'!$E$18+'Data &amp; Parameter'!$E$19)*'Data &amp; Parameter'!$E$20*'Data &amp; Parameter'!$E$37*R1745</f>
        <v>0.62866434937732807</v>
      </c>
      <c r="T1745" s="28">
        <f t="shared" si="27"/>
        <v>1.2573286987546561</v>
      </c>
    </row>
    <row r="1746" spans="1:20" ht="15.75" customHeight="1" x14ac:dyDescent="0.35">
      <c r="A1746">
        <v>1739</v>
      </c>
      <c r="B1746" s="76">
        <v>44236</v>
      </c>
      <c r="C1746" s="1" t="s">
        <v>5564</v>
      </c>
      <c r="D1746" s="76">
        <v>44236</v>
      </c>
      <c r="E1746" s="1" t="s">
        <v>5565</v>
      </c>
      <c r="F1746" s="1" t="s">
        <v>5566</v>
      </c>
      <c r="G1746" s="1" t="s">
        <v>123</v>
      </c>
      <c r="H1746" s="1" t="s">
        <v>124</v>
      </c>
      <c r="I1746" s="1" t="s">
        <v>125</v>
      </c>
      <c r="J1746" s="1" t="s">
        <v>1616</v>
      </c>
      <c r="K1746" s="1" t="s">
        <v>1812</v>
      </c>
      <c r="L1746">
        <f>ROUNDUP(IF(B1746&gt;$D$4,0,($D$4-B1746+1)/365),0)</f>
        <v>0</v>
      </c>
      <c r="M1746">
        <f>ROUNDUP(IF(B1746&gt;$D$5,0,($D$5-B1746+1)/365),0)</f>
        <v>1</v>
      </c>
      <c r="N1746" s="28">
        <f>IF(OR(L1746=1,M1746=1),IF(B1746+364&lt;=$D$5,(B1746+364-$D$4+1)/365,IF(B1746&gt;$D$4,($D$5-B1746+1)/365,$D$6/365)),0)</f>
        <v>0.18082191780821918</v>
      </c>
      <c r="O1746" s="28">
        <f>'Data &amp; Parameter'!$E$16*'Data &amp; Parameter'!$E$17*('Data &amp; Parameter'!$E$18+'Data &amp; Parameter'!$E$19)*'Data &amp; Parameter'!$E$20*'Data &amp; Parameter'!$E$37*N1746</f>
        <v>0.62866434937732807</v>
      </c>
      <c r="P1746">
        <f>ROUNDUP(IF(D1746&gt;$D$4,0,($D$4-D1746+1)/365),0)</f>
        <v>0</v>
      </c>
      <c r="Q1746">
        <f>ROUNDUP(IF(D1746&gt;$D$5,0,($D$5-D1746+1)/365),0)</f>
        <v>1</v>
      </c>
      <c r="R1746" s="28">
        <f>IF(OR(P1746=1,Q1746=1),IF(D1746+364&lt;=$D$5,(D1746+364-$D$4+1)/365,IF(D1746&gt;$D$4,($D$5-D1746+1)/365,$D$6/365)),0)</f>
        <v>0.18082191780821918</v>
      </c>
      <c r="S1746" s="28">
        <f>'Data &amp; Parameter'!$E$16*'Data &amp; Parameter'!$E$17*('Data &amp; Parameter'!$E$18+'Data &amp; Parameter'!$E$19)*'Data &amp; Parameter'!$E$20*'Data &amp; Parameter'!$E$37*R1746</f>
        <v>0.62866434937732807</v>
      </c>
      <c r="T1746" s="28">
        <f t="shared" si="27"/>
        <v>1.2573286987546561</v>
      </c>
    </row>
    <row r="1747" spans="1:20" ht="15.75" customHeight="1" x14ac:dyDescent="0.35">
      <c r="A1747">
        <v>1740</v>
      </c>
      <c r="B1747" s="76">
        <v>44236</v>
      </c>
      <c r="C1747" s="1" t="s">
        <v>5567</v>
      </c>
      <c r="D1747" s="76">
        <v>44236</v>
      </c>
      <c r="E1747" s="1" t="s">
        <v>5568</v>
      </c>
      <c r="F1747" s="1" t="s">
        <v>5569</v>
      </c>
      <c r="G1747" s="1" t="s">
        <v>123</v>
      </c>
      <c r="H1747" s="1" t="s">
        <v>124</v>
      </c>
      <c r="I1747" s="1" t="s">
        <v>125</v>
      </c>
      <c r="J1747" s="1" t="s">
        <v>1616</v>
      </c>
      <c r="K1747" s="1" t="s">
        <v>1812</v>
      </c>
      <c r="L1747">
        <f>ROUNDUP(IF(B1747&gt;$D$4,0,($D$4-B1747+1)/365),0)</f>
        <v>0</v>
      </c>
      <c r="M1747">
        <f>ROUNDUP(IF(B1747&gt;$D$5,0,($D$5-B1747+1)/365),0)</f>
        <v>1</v>
      </c>
      <c r="N1747" s="28">
        <f>IF(OR(L1747=1,M1747=1),IF(B1747+364&lt;=$D$5,(B1747+364-$D$4+1)/365,IF(B1747&gt;$D$4,($D$5-B1747+1)/365,$D$6/365)),0)</f>
        <v>0.18082191780821918</v>
      </c>
      <c r="O1747" s="28">
        <f>'Data &amp; Parameter'!$E$16*'Data &amp; Parameter'!$E$17*('Data &amp; Parameter'!$E$18+'Data &amp; Parameter'!$E$19)*'Data &amp; Parameter'!$E$20*'Data &amp; Parameter'!$E$37*N1747</f>
        <v>0.62866434937732807</v>
      </c>
      <c r="P1747">
        <f>ROUNDUP(IF(D1747&gt;$D$4,0,($D$4-D1747+1)/365),0)</f>
        <v>0</v>
      </c>
      <c r="Q1747">
        <f>ROUNDUP(IF(D1747&gt;$D$5,0,($D$5-D1747+1)/365),0)</f>
        <v>1</v>
      </c>
      <c r="R1747" s="28">
        <f>IF(OR(P1747=1,Q1747=1),IF(D1747+364&lt;=$D$5,(D1747+364-$D$4+1)/365,IF(D1747&gt;$D$4,($D$5-D1747+1)/365,$D$6/365)),0)</f>
        <v>0.18082191780821918</v>
      </c>
      <c r="S1747" s="28">
        <f>'Data &amp; Parameter'!$E$16*'Data &amp; Parameter'!$E$17*('Data &amp; Parameter'!$E$18+'Data &amp; Parameter'!$E$19)*'Data &amp; Parameter'!$E$20*'Data &amp; Parameter'!$E$37*R1747</f>
        <v>0.62866434937732807</v>
      </c>
      <c r="T1747" s="28">
        <f t="shared" si="27"/>
        <v>1.2573286987546561</v>
      </c>
    </row>
    <row r="1748" spans="1:20" ht="15.75" customHeight="1" x14ac:dyDescent="0.35">
      <c r="A1748">
        <v>1741</v>
      </c>
      <c r="B1748" s="76">
        <v>44236</v>
      </c>
      <c r="C1748" s="1" t="s">
        <v>5570</v>
      </c>
      <c r="D1748" s="76">
        <v>44236</v>
      </c>
      <c r="E1748" s="1" t="s">
        <v>5571</v>
      </c>
      <c r="F1748" s="1" t="s">
        <v>5572</v>
      </c>
      <c r="G1748" s="1" t="s">
        <v>123</v>
      </c>
      <c r="H1748" s="1" t="s">
        <v>124</v>
      </c>
      <c r="I1748" s="1" t="s">
        <v>125</v>
      </c>
      <c r="J1748" s="1" t="s">
        <v>1616</v>
      </c>
      <c r="K1748" s="1" t="s">
        <v>1812</v>
      </c>
      <c r="L1748">
        <f>ROUNDUP(IF(B1748&gt;$D$4,0,($D$4-B1748+1)/365),0)</f>
        <v>0</v>
      </c>
      <c r="M1748">
        <f>ROUNDUP(IF(B1748&gt;$D$5,0,($D$5-B1748+1)/365),0)</f>
        <v>1</v>
      </c>
      <c r="N1748" s="28">
        <f>IF(OR(L1748=1,M1748=1),IF(B1748+364&lt;=$D$5,(B1748+364-$D$4+1)/365,IF(B1748&gt;$D$4,($D$5-B1748+1)/365,$D$6/365)),0)</f>
        <v>0.18082191780821918</v>
      </c>
      <c r="O1748" s="28">
        <f>'Data &amp; Parameter'!$E$16*'Data &amp; Parameter'!$E$17*('Data &amp; Parameter'!$E$18+'Data &amp; Parameter'!$E$19)*'Data &amp; Parameter'!$E$20*'Data &amp; Parameter'!$E$37*N1748</f>
        <v>0.62866434937732807</v>
      </c>
      <c r="P1748">
        <f>ROUNDUP(IF(D1748&gt;$D$4,0,($D$4-D1748+1)/365),0)</f>
        <v>0</v>
      </c>
      <c r="Q1748">
        <f>ROUNDUP(IF(D1748&gt;$D$5,0,($D$5-D1748+1)/365),0)</f>
        <v>1</v>
      </c>
      <c r="R1748" s="28">
        <f>IF(OR(P1748=1,Q1748=1),IF(D1748+364&lt;=$D$5,(D1748+364-$D$4+1)/365,IF(D1748&gt;$D$4,($D$5-D1748+1)/365,$D$6/365)),0)</f>
        <v>0.18082191780821918</v>
      </c>
      <c r="S1748" s="28">
        <f>'Data &amp; Parameter'!$E$16*'Data &amp; Parameter'!$E$17*('Data &amp; Parameter'!$E$18+'Data &amp; Parameter'!$E$19)*'Data &amp; Parameter'!$E$20*'Data &amp; Parameter'!$E$37*R1748</f>
        <v>0.62866434937732807</v>
      </c>
      <c r="T1748" s="28">
        <f t="shared" si="27"/>
        <v>1.2573286987546561</v>
      </c>
    </row>
    <row r="1749" spans="1:20" ht="15.75" customHeight="1" x14ac:dyDescent="0.35">
      <c r="A1749">
        <v>1742</v>
      </c>
      <c r="B1749" s="76">
        <v>44236</v>
      </c>
      <c r="C1749" s="1" t="s">
        <v>5573</v>
      </c>
      <c r="D1749" s="76">
        <v>44236</v>
      </c>
      <c r="E1749" s="1" t="s">
        <v>5574</v>
      </c>
      <c r="F1749" s="1" t="s">
        <v>5575</v>
      </c>
      <c r="G1749" s="1" t="s">
        <v>123</v>
      </c>
      <c r="H1749" s="1" t="s">
        <v>124</v>
      </c>
      <c r="I1749" s="1" t="s">
        <v>125</v>
      </c>
      <c r="J1749" s="1" t="s">
        <v>1616</v>
      </c>
      <c r="K1749" s="1" t="s">
        <v>1812</v>
      </c>
      <c r="L1749">
        <f>ROUNDUP(IF(B1749&gt;$D$4,0,($D$4-B1749+1)/365),0)</f>
        <v>0</v>
      </c>
      <c r="M1749">
        <f>ROUNDUP(IF(B1749&gt;$D$5,0,($D$5-B1749+1)/365),0)</f>
        <v>1</v>
      </c>
      <c r="N1749" s="28">
        <f>IF(OR(L1749=1,M1749=1),IF(B1749+364&lt;=$D$5,(B1749+364-$D$4+1)/365,IF(B1749&gt;$D$4,($D$5-B1749+1)/365,$D$6/365)),0)</f>
        <v>0.18082191780821918</v>
      </c>
      <c r="O1749" s="28">
        <f>'Data &amp; Parameter'!$E$16*'Data &amp; Parameter'!$E$17*('Data &amp; Parameter'!$E$18+'Data &amp; Parameter'!$E$19)*'Data &amp; Parameter'!$E$20*'Data &amp; Parameter'!$E$37*N1749</f>
        <v>0.62866434937732807</v>
      </c>
      <c r="P1749">
        <f>ROUNDUP(IF(D1749&gt;$D$4,0,($D$4-D1749+1)/365),0)</f>
        <v>0</v>
      </c>
      <c r="Q1749">
        <f>ROUNDUP(IF(D1749&gt;$D$5,0,($D$5-D1749+1)/365),0)</f>
        <v>1</v>
      </c>
      <c r="R1749" s="28">
        <f>IF(OR(P1749=1,Q1749=1),IF(D1749+364&lt;=$D$5,(D1749+364-$D$4+1)/365,IF(D1749&gt;$D$4,($D$5-D1749+1)/365,$D$6/365)),0)</f>
        <v>0.18082191780821918</v>
      </c>
      <c r="S1749" s="28">
        <f>'Data &amp; Parameter'!$E$16*'Data &amp; Parameter'!$E$17*('Data &amp; Parameter'!$E$18+'Data &amp; Parameter'!$E$19)*'Data &amp; Parameter'!$E$20*'Data &amp; Parameter'!$E$37*R1749</f>
        <v>0.62866434937732807</v>
      </c>
      <c r="T1749" s="28">
        <f t="shared" si="27"/>
        <v>1.2573286987546561</v>
      </c>
    </row>
    <row r="1750" spans="1:20" ht="15.75" customHeight="1" x14ac:dyDescent="0.35">
      <c r="A1750">
        <v>1743</v>
      </c>
      <c r="B1750" s="76">
        <v>44236</v>
      </c>
      <c r="C1750" s="1" t="s">
        <v>5576</v>
      </c>
      <c r="D1750" s="76">
        <v>44236</v>
      </c>
      <c r="E1750" s="1" t="s">
        <v>5577</v>
      </c>
      <c r="F1750" s="1" t="s">
        <v>5578</v>
      </c>
      <c r="G1750" s="1" t="s">
        <v>123</v>
      </c>
      <c r="H1750" s="1" t="s">
        <v>124</v>
      </c>
      <c r="I1750" s="1" t="s">
        <v>125</v>
      </c>
      <c r="J1750" s="1" t="s">
        <v>1616</v>
      </c>
      <c r="K1750" s="1" t="s">
        <v>1812</v>
      </c>
      <c r="L1750">
        <f>ROUNDUP(IF(B1750&gt;$D$4,0,($D$4-B1750+1)/365),0)</f>
        <v>0</v>
      </c>
      <c r="M1750">
        <f>ROUNDUP(IF(B1750&gt;$D$5,0,($D$5-B1750+1)/365),0)</f>
        <v>1</v>
      </c>
      <c r="N1750" s="28">
        <f>IF(OR(L1750=1,M1750=1),IF(B1750+364&lt;=$D$5,(B1750+364-$D$4+1)/365,IF(B1750&gt;$D$4,($D$5-B1750+1)/365,$D$6/365)),0)</f>
        <v>0.18082191780821918</v>
      </c>
      <c r="O1750" s="28">
        <f>'Data &amp; Parameter'!$E$16*'Data &amp; Parameter'!$E$17*('Data &amp; Parameter'!$E$18+'Data &amp; Parameter'!$E$19)*'Data &amp; Parameter'!$E$20*'Data &amp; Parameter'!$E$37*N1750</f>
        <v>0.62866434937732807</v>
      </c>
      <c r="P1750">
        <f>ROUNDUP(IF(D1750&gt;$D$4,0,($D$4-D1750+1)/365),0)</f>
        <v>0</v>
      </c>
      <c r="Q1750">
        <f>ROUNDUP(IF(D1750&gt;$D$5,0,($D$5-D1750+1)/365),0)</f>
        <v>1</v>
      </c>
      <c r="R1750" s="28">
        <f>IF(OR(P1750=1,Q1750=1),IF(D1750+364&lt;=$D$5,(D1750+364-$D$4+1)/365,IF(D1750&gt;$D$4,($D$5-D1750+1)/365,$D$6/365)),0)</f>
        <v>0.18082191780821918</v>
      </c>
      <c r="S1750" s="28">
        <f>'Data &amp; Parameter'!$E$16*'Data &amp; Parameter'!$E$17*('Data &amp; Parameter'!$E$18+'Data &amp; Parameter'!$E$19)*'Data &amp; Parameter'!$E$20*'Data &amp; Parameter'!$E$37*R1750</f>
        <v>0.62866434937732807</v>
      </c>
      <c r="T1750" s="28">
        <f t="shared" si="27"/>
        <v>1.2573286987546561</v>
      </c>
    </row>
    <row r="1751" spans="1:20" ht="15.75" customHeight="1" x14ac:dyDescent="0.35">
      <c r="A1751">
        <v>1744</v>
      </c>
      <c r="B1751" s="76">
        <v>44236</v>
      </c>
      <c r="C1751" s="1" t="s">
        <v>5579</v>
      </c>
      <c r="D1751" s="76">
        <v>44236</v>
      </c>
      <c r="E1751" s="1" t="s">
        <v>5580</v>
      </c>
      <c r="F1751" s="1" t="s">
        <v>5581</v>
      </c>
      <c r="G1751" s="1" t="s">
        <v>123</v>
      </c>
      <c r="H1751" s="1" t="s">
        <v>124</v>
      </c>
      <c r="I1751" s="1" t="s">
        <v>125</v>
      </c>
      <c r="J1751" s="1" t="s">
        <v>1616</v>
      </c>
      <c r="K1751" s="1" t="s">
        <v>1812</v>
      </c>
      <c r="L1751">
        <f>ROUNDUP(IF(B1751&gt;$D$4,0,($D$4-B1751+1)/365),0)</f>
        <v>0</v>
      </c>
      <c r="M1751">
        <f>ROUNDUP(IF(B1751&gt;$D$5,0,($D$5-B1751+1)/365),0)</f>
        <v>1</v>
      </c>
      <c r="N1751" s="28">
        <f>IF(OR(L1751=1,M1751=1),IF(B1751+364&lt;=$D$5,(B1751+364-$D$4+1)/365,IF(B1751&gt;$D$4,($D$5-B1751+1)/365,$D$6/365)),0)</f>
        <v>0.18082191780821918</v>
      </c>
      <c r="O1751" s="28">
        <f>'Data &amp; Parameter'!$E$16*'Data &amp; Parameter'!$E$17*('Data &amp; Parameter'!$E$18+'Data &amp; Parameter'!$E$19)*'Data &amp; Parameter'!$E$20*'Data &amp; Parameter'!$E$37*N1751</f>
        <v>0.62866434937732807</v>
      </c>
      <c r="P1751">
        <f>ROUNDUP(IF(D1751&gt;$D$4,0,($D$4-D1751+1)/365),0)</f>
        <v>0</v>
      </c>
      <c r="Q1751">
        <f>ROUNDUP(IF(D1751&gt;$D$5,0,($D$5-D1751+1)/365),0)</f>
        <v>1</v>
      </c>
      <c r="R1751" s="28">
        <f>IF(OR(P1751=1,Q1751=1),IF(D1751+364&lt;=$D$5,(D1751+364-$D$4+1)/365,IF(D1751&gt;$D$4,($D$5-D1751+1)/365,$D$6/365)),0)</f>
        <v>0.18082191780821918</v>
      </c>
      <c r="S1751" s="28">
        <f>'Data &amp; Parameter'!$E$16*'Data &amp; Parameter'!$E$17*('Data &amp; Parameter'!$E$18+'Data &amp; Parameter'!$E$19)*'Data &amp; Parameter'!$E$20*'Data &amp; Parameter'!$E$37*R1751</f>
        <v>0.62866434937732807</v>
      </c>
      <c r="T1751" s="28">
        <f t="shared" si="27"/>
        <v>1.2573286987546561</v>
      </c>
    </row>
    <row r="1752" spans="1:20" ht="15.75" customHeight="1" x14ac:dyDescent="0.35">
      <c r="A1752">
        <v>1745</v>
      </c>
      <c r="B1752" s="76">
        <v>44236</v>
      </c>
      <c r="C1752" s="1" t="s">
        <v>5582</v>
      </c>
      <c r="D1752" s="76">
        <v>44236</v>
      </c>
      <c r="E1752" s="1" t="s">
        <v>5583</v>
      </c>
      <c r="F1752" s="1" t="s">
        <v>5584</v>
      </c>
      <c r="G1752" s="1" t="s">
        <v>123</v>
      </c>
      <c r="H1752" s="1" t="s">
        <v>124</v>
      </c>
      <c r="I1752" s="1" t="s">
        <v>125</v>
      </c>
      <c r="J1752" s="1" t="s">
        <v>1616</v>
      </c>
      <c r="K1752" s="1" t="s">
        <v>1616</v>
      </c>
      <c r="L1752">
        <f>ROUNDUP(IF(B1752&gt;$D$4,0,($D$4-B1752+1)/365),0)</f>
        <v>0</v>
      </c>
      <c r="M1752">
        <f>ROUNDUP(IF(B1752&gt;$D$5,0,($D$5-B1752+1)/365),0)</f>
        <v>1</v>
      </c>
      <c r="N1752" s="28">
        <f>IF(OR(L1752=1,M1752=1),IF(B1752+364&lt;=$D$5,(B1752+364-$D$4+1)/365,IF(B1752&gt;$D$4,($D$5-B1752+1)/365,$D$6/365)),0)</f>
        <v>0.18082191780821918</v>
      </c>
      <c r="O1752" s="28">
        <f>'Data &amp; Parameter'!$E$16*'Data &amp; Parameter'!$E$17*('Data &amp; Parameter'!$E$18+'Data &amp; Parameter'!$E$19)*'Data &amp; Parameter'!$E$20*'Data &amp; Parameter'!$E$37*N1752</f>
        <v>0.62866434937732807</v>
      </c>
      <c r="P1752">
        <f>ROUNDUP(IF(D1752&gt;$D$4,0,($D$4-D1752+1)/365),0)</f>
        <v>0</v>
      </c>
      <c r="Q1752">
        <f>ROUNDUP(IF(D1752&gt;$D$5,0,($D$5-D1752+1)/365),0)</f>
        <v>1</v>
      </c>
      <c r="R1752" s="28">
        <f>IF(OR(P1752=1,Q1752=1),IF(D1752+364&lt;=$D$5,(D1752+364-$D$4+1)/365,IF(D1752&gt;$D$4,($D$5-D1752+1)/365,$D$6/365)),0)</f>
        <v>0.18082191780821918</v>
      </c>
      <c r="S1752" s="28">
        <f>'Data &amp; Parameter'!$E$16*'Data &amp; Parameter'!$E$17*('Data &amp; Parameter'!$E$18+'Data &amp; Parameter'!$E$19)*'Data &amp; Parameter'!$E$20*'Data &amp; Parameter'!$E$37*R1752</f>
        <v>0.62866434937732807</v>
      </c>
      <c r="T1752" s="28">
        <f t="shared" si="27"/>
        <v>1.2573286987546561</v>
      </c>
    </row>
    <row r="1753" spans="1:20" ht="15.75" customHeight="1" x14ac:dyDescent="0.35">
      <c r="A1753">
        <v>1746</v>
      </c>
      <c r="B1753" s="76">
        <v>44236</v>
      </c>
      <c r="C1753" s="1" t="s">
        <v>5585</v>
      </c>
      <c r="D1753" s="76">
        <v>44236</v>
      </c>
      <c r="E1753" s="1" t="s">
        <v>5586</v>
      </c>
      <c r="F1753" s="1" t="s">
        <v>5587</v>
      </c>
      <c r="G1753" s="1" t="s">
        <v>123</v>
      </c>
      <c r="H1753" s="1" t="s">
        <v>124</v>
      </c>
      <c r="I1753" s="1" t="s">
        <v>125</v>
      </c>
      <c r="J1753" s="1" t="s">
        <v>1616</v>
      </c>
      <c r="K1753" s="1" t="s">
        <v>1812</v>
      </c>
      <c r="L1753">
        <f>ROUNDUP(IF(B1753&gt;$D$4,0,($D$4-B1753+1)/365),0)</f>
        <v>0</v>
      </c>
      <c r="M1753">
        <f>ROUNDUP(IF(B1753&gt;$D$5,0,($D$5-B1753+1)/365),0)</f>
        <v>1</v>
      </c>
      <c r="N1753" s="28">
        <f>IF(OR(L1753=1,M1753=1),IF(B1753+364&lt;=$D$5,(B1753+364-$D$4+1)/365,IF(B1753&gt;$D$4,($D$5-B1753+1)/365,$D$6/365)),0)</f>
        <v>0.18082191780821918</v>
      </c>
      <c r="O1753" s="28">
        <f>'Data &amp; Parameter'!$E$16*'Data &amp; Parameter'!$E$17*('Data &amp; Parameter'!$E$18+'Data &amp; Parameter'!$E$19)*'Data &amp; Parameter'!$E$20*'Data &amp; Parameter'!$E$37*N1753</f>
        <v>0.62866434937732807</v>
      </c>
      <c r="P1753">
        <f>ROUNDUP(IF(D1753&gt;$D$4,0,($D$4-D1753+1)/365),0)</f>
        <v>0</v>
      </c>
      <c r="Q1753">
        <f>ROUNDUP(IF(D1753&gt;$D$5,0,($D$5-D1753+1)/365),0)</f>
        <v>1</v>
      </c>
      <c r="R1753" s="28">
        <f>IF(OR(P1753=1,Q1753=1),IF(D1753+364&lt;=$D$5,(D1753+364-$D$4+1)/365,IF(D1753&gt;$D$4,($D$5-D1753+1)/365,$D$6/365)),0)</f>
        <v>0.18082191780821918</v>
      </c>
      <c r="S1753" s="28">
        <f>'Data &amp; Parameter'!$E$16*'Data &amp; Parameter'!$E$17*('Data &amp; Parameter'!$E$18+'Data &amp; Parameter'!$E$19)*'Data &amp; Parameter'!$E$20*'Data &amp; Parameter'!$E$37*R1753</f>
        <v>0.62866434937732807</v>
      </c>
      <c r="T1753" s="28">
        <f t="shared" si="27"/>
        <v>1.2573286987546561</v>
      </c>
    </row>
    <row r="1754" spans="1:20" ht="15.75" customHeight="1" x14ac:dyDescent="0.35">
      <c r="A1754">
        <v>1747</v>
      </c>
      <c r="B1754" s="76">
        <v>44236</v>
      </c>
      <c r="C1754" s="1" t="s">
        <v>5588</v>
      </c>
      <c r="D1754" s="76">
        <v>44236</v>
      </c>
      <c r="E1754" s="1" t="s">
        <v>5589</v>
      </c>
      <c r="F1754" s="1" t="s">
        <v>5590</v>
      </c>
      <c r="G1754" s="1" t="s">
        <v>123</v>
      </c>
      <c r="H1754" s="1" t="s">
        <v>124</v>
      </c>
      <c r="I1754" s="1" t="s">
        <v>125</v>
      </c>
      <c r="J1754" s="1" t="s">
        <v>1616</v>
      </c>
      <c r="K1754" s="1" t="s">
        <v>1812</v>
      </c>
      <c r="L1754">
        <f>ROUNDUP(IF(B1754&gt;$D$4,0,($D$4-B1754+1)/365),0)</f>
        <v>0</v>
      </c>
      <c r="M1754">
        <f>ROUNDUP(IF(B1754&gt;$D$5,0,($D$5-B1754+1)/365),0)</f>
        <v>1</v>
      </c>
      <c r="N1754" s="28">
        <f>IF(OR(L1754=1,M1754=1),IF(B1754+364&lt;=$D$5,(B1754+364-$D$4+1)/365,IF(B1754&gt;$D$4,($D$5-B1754+1)/365,$D$6/365)),0)</f>
        <v>0.18082191780821918</v>
      </c>
      <c r="O1754" s="28">
        <f>'Data &amp; Parameter'!$E$16*'Data &amp; Parameter'!$E$17*('Data &amp; Parameter'!$E$18+'Data &amp; Parameter'!$E$19)*'Data &amp; Parameter'!$E$20*'Data &amp; Parameter'!$E$37*N1754</f>
        <v>0.62866434937732807</v>
      </c>
      <c r="P1754">
        <f>ROUNDUP(IF(D1754&gt;$D$4,0,($D$4-D1754+1)/365),0)</f>
        <v>0</v>
      </c>
      <c r="Q1754">
        <f>ROUNDUP(IF(D1754&gt;$D$5,0,($D$5-D1754+1)/365),0)</f>
        <v>1</v>
      </c>
      <c r="R1754" s="28">
        <f>IF(OR(P1754=1,Q1754=1),IF(D1754+364&lt;=$D$5,(D1754+364-$D$4+1)/365,IF(D1754&gt;$D$4,($D$5-D1754+1)/365,$D$6/365)),0)</f>
        <v>0.18082191780821918</v>
      </c>
      <c r="S1754" s="28">
        <f>'Data &amp; Parameter'!$E$16*'Data &amp; Parameter'!$E$17*('Data &amp; Parameter'!$E$18+'Data &amp; Parameter'!$E$19)*'Data &amp; Parameter'!$E$20*'Data &amp; Parameter'!$E$37*R1754</f>
        <v>0.62866434937732807</v>
      </c>
      <c r="T1754" s="28">
        <f t="shared" si="27"/>
        <v>1.2573286987546561</v>
      </c>
    </row>
    <row r="1755" spans="1:20" ht="15.75" customHeight="1" x14ac:dyDescent="0.35">
      <c r="A1755">
        <v>1748</v>
      </c>
      <c r="B1755" s="76">
        <v>44236</v>
      </c>
      <c r="C1755" s="1" t="s">
        <v>5591</v>
      </c>
      <c r="D1755" s="76">
        <v>44236</v>
      </c>
      <c r="E1755" s="1" t="s">
        <v>5592</v>
      </c>
      <c r="F1755" s="1" t="s">
        <v>5593</v>
      </c>
      <c r="G1755" s="1" t="s">
        <v>123</v>
      </c>
      <c r="H1755" s="1" t="s">
        <v>124</v>
      </c>
      <c r="I1755" s="1" t="s">
        <v>125</v>
      </c>
      <c r="J1755" s="1" t="s">
        <v>1616</v>
      </c>
      <c r="K1755" s="1" t="s">
        <v>1812</v>
      </c>
      <c r="L1755">
        <f>ROUNDUP(IF(B1755&gt;$D$4,0,($D$4-B1755+1)/365),0)</f>
        <v>0</v>
      </c>
      <c r="M1755">
        <f>ROUNDUP(IF(B1755&gt;$D$5,0,($D$5-B1755+1)/365),0)</f>
        <v>1</v>
      </c>
      <c r="N1755" s="28">
        <f>IF(OR(L1755=1,M1755=1),IF(B1755+364&lt;=$D$5,(B1755+364-$D$4+1)/365,IF(B1755&gt;$D$4,($D$5-B1755+1)/365,$D$6/365)),0)</f>
        <v>0.18082191780821918</v>
      </c>
      <c r="O1755" s="28">
        <f>'Data &amp; Parameter'!$E$16*'Data &amp; Parameter'!$E$17*('Data &amp; Parameter'!$E$18+'Data &amp; Parameter'!$E$19)*'Data &amp; Parameter'!$E$20*'Data &amp; Parameter'!$E$37*N1755</f>
        <v>0.62866434937732807</v>
      </c>
      <c r="P1755">
        <f>ROUNDUP(IF(D1755&gt;$D$4,0,($D$4-D1755+1)/365),0)</f>
        <v>0</v>
      </c>
      <c r="Q1755">
        <f>ROUNDUP(IF(D1755&gt;$D$5,0,($D$5-D1755+1)/365),0)</f>
        <v>1</v>
      </c>
      <c r="R1755" s="28">
        <f>IF(OR(P1755=1,Q1755=1),IF(D1755+364&lt;=$D$5,(D1755+364-$D$4+1)/365,IF(D1755&gt;$D$4,($D$5-D1755+1)/365,$D$6/365)),0)</f>
        <v>0.18082191780821918</v>
      </c>
      <c r="S1755" s="28">
        <f>'Data &amp; Parameter'!$E$16*'Data &amp; Parameter'!$E$17*('Data &amp; Parameter'!$E$18+'Data &amp; Parameter'!$E$19)*'Data &amp; Parameter'!$E$20*'Data &amp; Parameter'!$E$37*R1755</f>
        <v>0.62866434937732807</v>
      </c>
      <c r="T1755" s="28">
        <f t="shared" si="27"/>
        <v>1.2573286987546561</v>
      </c>
    </row>
    <row r="1756" spans="1:20" ht="15.75" customHeight="1" x14ac:dyDescent="0.35">
      <c r="A1756">
        <v>1749</v>
      </c>
      <c r="B1756" s="76">
        <v>44236</v>
      </c>
      <c r="C1756" s="1" t="s">
        <v>5594</v>
      </c>
      <c r="D1756" s="76">
        <v>44236</v>
      </c>
      <c r="E1756" s="1" t="s">
        <v>5595</v>
      </c>
      <c r="F1756" s="1" t="s">
        <v>5596</v>
      </c>
      <c r="G1756" s="1" t="s">
        <v>123</v>
      </c>
      <c r="H1756" s="1" t="s">
        <v>124</v>
      </c>
      <c r="I1756" s="1" t="s">
        <v>125</v>
      </c>
      <c r="J1756" s="1" t="s">
        <v>1616</v>
      </c>
      <c r="K1756" s="1" t="s">
        <v>1812</v>
      </c>
      <c r="L1756">
        <f>ROUNDUP(IF(B1756&gt;$D$4,0,($D$4-B1756+1)/365),0)</f>
        <v>0</v>
      </c>
      <c r="M1756">
        <f>ROUNDUP(IF(B1756&gt;$D$5,0,($D$5-B1756+1)/365),0)</f>
        <v>1</v>
      </c>
      <c r="N1756" s="28">
        <f>IF(OR(L1756=1,M1756=1),IF(B1756+364&lt;=$D$5,(B1756+364-$D$4+1)/365,IF(B1756&gt;$D$4,($D$5-B1756+1)/365,$D$6/365)),0)</f>
        <v>0.18082191780821918</v>
      </c>
      <c r="O1756" s="28">
        <f>'Data &amp; Parameter'!$E$16*'Data &amp; Parameter'!$E$17*('Data &amp; Parameter'!$E$18+'Data &amp; Parameter'!$E$19)*'Data &amp; Parameter'!$E$20*'Data &amp; Parameter'!$E$37*N1756</f>
        <v>0.62866434937732807</v>
      </c>
      <c r="P1756">
        <f>ROUNDUP(IF(D1756&gt;$D$4,0,($D$4-D1756+1)/365),0)</f>
        <v>0</v>
      </c>
      <c r="Q1756">
        <f>ROUNDUP(IF(D1756&gt;$D$5,0,($D$5-D1756+1)/365),0)</f>
        <v>1</v>
      </c>
      <c r="R1756" s="28">
        <f>IF(OR(P1756=1,Q1756=1),IF(D1756+364&lt;=$D$5,(D1756+364-$D$4+1)/365,IF(D1756&gt;$D$4,($D$5-D1756+1)/365,$D$6/365)),0)</f>
        <v>0.18082191780821918</v>
      </c>
      <c r="S1756" s="28">
        <f>'Data &amp; Parameter'!$E$16*'Data &amp; Parameter'!$E$17*('Data &amp; Parameter'!$E$18+'Data &amp; Parameter'!$E$19)*'Data &amp; Parameter'!$E$20*'Data &amp; Parameter'!$E$37*R1756</f>
        <v>0.62866434937732807</v>
      </c>
      <c r="T1756" s="28">
        <f t="shared" si="27"/>
        <v>1.2573286987546561</v>
      </c>
    </row>
    <row r="1757" spans="1:20" ht="15.75" customHeight="1" x14ac:dyDescent="0.35">
      <c r="A1757">
        <v>1750</v>
      </c>
      <c r="B1757" s="76">
        <v>44236</v>
      </c>
      <c r="C1757" s="1" t="s">
        <v>5597</v>
      </c>
      <c r="D1757" s="76">
        <v>44236</v>
      </c>
      <c r="E1757" s="1" t="s">
        <v>5598</v>
      </c>
      <c r="F1757" s="1" t="s">
        <v>5599</v>
      </c>
      <c r="G1757" s="1" t="s">
        <v>123</v>
      </c>
      <c r="H1757" s="1" t="s">
        <v>124</v>
      </c>
      <c r="I1757" s="1" t="s">
        <v>125</v>
      </c>
      <c r="J1757" s="1" t="s">
        <v>1616</v>
      </c>
      <c r="K1757" s="1" t="s">
        <v>1812</v>
      </c>
      <c r="L1757">
        <f>ROUNDUP(IF(B1757&gt;$D$4,0,($D$4-B1757+1)/365),0)</f>
        <v>0</v>
      </c>
      <c r="M1757">
        <f>ROUNDUP(IF(B1757&gt;$D$5,0,($D$5-B1757+1)/365),0)</f>
        <v>1</v>
      </c>
      <c r="N1757" s="28">
        <f>IF(OR(L1757=1,M1757=1),IF(B1757+364&lt;=$D$5,(B1757+364-$D$4+1)/365,IF(B1757&gt;$D$4,($D$5-B1757+1)/365,$D$6/365)),0)</f>
        <v>0.18082191780821918</v>
      </c>
      <c r="O1757" s="28">
        <f>'Data &amp; Parameter'!$E$16*'Data &amp; Parameter'!$E$17*('Data &amp; Parameter'!$E$18+'Data &amp; Parameter'!$E$19)*'Data &amp; Parameter'!$E$20*'Data &amp; Parameter'!$E$37*N1757</f>
        <v>0.62866434937732807</v>
      </c>
      <c r="P1757">
        <f>ROUNDUP(IF(D1757&gt;$D$4,0,($D$4-D1757+1)/365),0)</f>
        <v>0</v>
      </c>
      <c r="Q1757">
        <f>ROUNDUP(IF(D1757&gt;$D$5,0,($D$5-D1757+1)/365),0)</f>
        <v>1</v>
      </c>
      <c r="R1757" s="28">
        <f>IF(OR(P1757=1,Q1757=1),IF(D1757+364&lt;=$D$5,(D1757+364-$D$4+1)/365,IF(D1757&gt;$D$4,($D$5-D1757+1)/365,$D$6/365)),0)</f>
        <v>0.18082191780821918</v>
      </c>
      <c r="S1757" s="28">
        <f>'Data &amp; Parameter'!$E$16*'Data &amp; Parameter'!$E$17*('Data &amp; Parameter'!$E$18+'Data &amp; Parameter'!$E$19)*'Data &amp; Parameter'!$E$20*'Data &amp; Parameter'!$E$37*R1757</f>
        <v>0.62866434937732807</v>
      </c>
      <c r="T1757" s="28">
        <f t="shared" si="27"/>
        <v>1.2573286987546561</v>
      </c>
    </row>
    <row r="1758" spans="1:20" ht="15.75" customHeight="1" x14ac:dyDescent="0.35">
      <c r="A1758">
        <v>1751</v>
      </c>
      <c r="B1758" s="76">
        <v>44236</v>
      </c>
      <c r="C1758" s="1" t="s">
        <v>5600</v>
      </c>
      <c r="D1758" s="76">
        <v>44236</v>
      </c>
      <c r="E1758" s="1" t="s">
        <v>5601</v>
      </c>
      <c r="F1758" s="1" t="s">
        <v>5602</v>
      </c>
      <c r="G1758" s="1" t="s">
        <v>123</v>
      </c>
      <c r="H1758" s="1" t="s">
        <v>124</v>
      </c>
      <c r="I1758" s="1" t="s">
        <v>125</v>
      </c>
      <c r="J1758" s="1" t="s">
        <v>1616</v>
      </c>
      <c r="K1758" s="1" t="s">
        <v>1812</v>
      </c>
      <c r="L1758">
        <f>ROUNDUP(IF(B1758&gt;$D$4,0,($D$4-B1758+1)/365),0)</f>
        <v>0</v>
      </c>
      <c r="M1758">
        <f>ROUNDUP(IF(B1758&gt;$D$5,0,($D$5-B1758+1)/365),0)</f>
        <v>1</v>
      </c>
      <c r="N1758" s="28">
        <f>IF(OR(L1758=1,M1758=1),IF(B1758+364&lt;=$D$5,(B1758+364-$D$4+1)/365,IF(B1758&gt;$D$4,($D$5-B1758+1)/365,$D$6/365)),0)</f>
        <v>0.18082191780821918</v>
      </c>
      <c r="O1758" s="28">
        <f>'Data &amp; Parameter'!$E$16*'Data &amp; Parameter'!$E$17*('Data &amp; Parameter'!$E$18+'Data &amp; Parameter'!$E$19)*'Data &amp; Parameter'!$E$20*'Data &amp; Parameter'!$E$37*N1758</f>
        <v>0.62866434937732807</v>
      </c>
      <c r="P1758">
        <f>ROUNDUP(IF(D1758&gt;$D$4,0,($D$4-D1758+1)/365),0)</f>
        <v>0</v>
      </c>
      <c r="Q1758">
        <f>ROUNDUP(IF(D1758&gt;$D$5,0,($D$5-D1758+1)/365),0)</f>
        <v>1</v>
      </c>
      <c r="R1758" s="28">
        <f>IF(OR(P1758=1,Q1758=1),IF(D1758+364&lt;=$D$5,(D1758+364-$D$4+1)/365,IF(D1758&gt;$D$4,($D$5-D1758+1)/365,$D$6/365)),0)</f>
        <v>0.18082191780821918</v>
      </c>
      <c r="S1758" s="28">
        <f>'Data &amp; Parameter'!$E$16*'Data &amp; Parameter'!$E$17*('Data &amp; Parameter'!$E$18+'Data &amp; Parameter'!$E$19)*'Data &amp; Parameter'!$E$20*'Data &amp; Parameter'!$E$37*R1758</f>
        <v>0.62866434937732807</v>
      </c>
      <c r="T1758" s="28">
        <f t="shared" si="27"/>
        <v>1.2573286987546561</v>
      </c>
    </row>
    <row r="1759" spans="1:20" ht="15.75" customHeight="1" x14ac:dyDescent="0.35">
      <c r="A1759">
        <v>1752</v>
      </c>
      <c r="B1759" s="76">
        <v>44236</v>
      </c>
      <c r="C1759" s="1" t="s">
        <v>5603</v>
      </c>
      <c r="D1759" s="76">
        <v>44236</v>
      </c>
      <c r="E1759" s="1" t="s">
        <v>5604</v>
      </c>
      <c r="F1759" s="1" t="s">
        <v>5605</v>
      </c>
      <c r="G1759" s="1" t="s">
        <v>123</v>
      </c>
      <c r="H1759" s="1" t="s">
        <v>124</v>
      </c>
      <c r="I1759" s="1" t="s">
        <v>125</v>
      </c>
      <c r="J1759" s="1" t="s">
        <v>1616</v>
      </c>
      <c r="K1759" s="1" t="s">
        <v>1812</v>
      </c>
      <c r="L1759">
        <f>ROUNDUP(IF(B1759&gt;$D$4,0,($D$4-B1759+1)/365),0)</f>
        <v>0</v>
      </c>
      <c r="M1759">
        <f>ROUNDUP(IF(B1759&gt;$D$5,0,($D$5-B1759+1)/365),0)</f>
        <v>1</v>
      </c>
      <c r="N1759" s="28">
        <f>IF(OR(L1759=1,M1759=1),IF(B1759+364&lt;=$D$5,(B1759+364-$D$4+1)/365,IF(B1759&gt;$D$4,($D$5-B1759+1)/365,$D$6/365)),0)</f>
        <v>0.18082191780821918</v>
      </c>
      <c r="O1759" s="28">
        <f>'Data &amp; Parameter'!$E$16*'Data &amp; Parameter'!$E$17*('Data &amp; Parameter'!$E$18+'Data &amp; Parameter'!$E$19)*'Data &amp; Parameter'!$E$20*'Data &amp; Parameter'!$E$37*N1759</f>
        <v>0.62866434937732807</v>
      </c>
      <c r="P1759">
        <f>ROUNDUP(IF(D1759&gt;$D$4,0,($D$4-D1759+1)/365),0)</f>
        <v>0</v>
      </c>
      <c r="Q1759">
        <f>ROUNDUP(IF(D1759&gt;$D$5,0,($D$5-D1759+1)/365),0)</f>
        <v>1</v>
      </c>
      <c r="R1759" s="28">
        <f>IF(OR(P1759=1,Q1759=1),IF(D1759+364&lt;=$D$5,(D1759+364-$D$4+1)/365,IF(D1759&gt;$D$4,($D$5-D1759+1)/365,$D$6/365)),0)</f>
        <v>0.18082191780821918</v>
      </c>
      <c r="S1759" s="28">
        <f>'Data &amp; Parameter'!$E$16*'Data &amp; Parameter'!$E$17*('Data &amp; Parameter'!$E$18+'Data &amp; Parameter'!$E$19)*'Data &amp; Parameter'!$E$20*'Data &amp; Parameter'!$E$37*R1759</f>
        <v>0.62866434937732807</v>
      </c>
      <c r="T1759" s="28">
        <f t="shared" si="27"/>
        <v>1.2573286987546561</v>
      </c>
    </row>
    <row r="1760" spans="1:20" ht="15.75" customHeight="1" x14ac:dyDescent="0.35">
      <c r="A1760">
        <v>1753</v>
      </c>
      <c r="B1760" s="76">
        <v>44236</v>
      </c>
      <c r="C1760" s="1" t="s">
        <v>5606</v>
      </c>
      <c r="D1760" s="76">
        <v>44236</v>
      </c>
      <c r="E1760" s="1" t="s">
        <v>5607</v>
      </c>
      <c r="F1760" s="1" t="s">
        <v>5608</v>
      </c>
      <c r="G1760" s="1" t="s">
        <v>123</v>
      </c>
      <c r="H1760" s="1" t="s">
        <v>124</v>
      </c>
      <c r="I1760" s="1" t="s">
        <v>125</v>
      </c>
      <c r="J1760" s="1" t="s">
        <v>1661</v>
      </c>
      <c r="K1760" s="1" t="s">
        <v>1812</v>
      </c>
      <c r="L1760">
        <f>ROUNDUP(IF(B1760&gt;$D$4,0,($D$4-B1760+1)/365),0)</f>
        <v>0</v>
      </c>
      <c r="M1760">
        <f>ROUNDUP(IF(B1760&gt;$D$5,0,($D$5-B1760+1)/365),0)</f>
        <v>1</v>
      </c>
      <c r="N1760" s="28">
        <f>IF(OR(L1760=1,M1760=1),IF(B1760+364&lt;=$D$5,(B1760+364-$D$4+1)/365,IF(B1760&gt;$D$4,($D$5-B1760+1)/365,$D$6/365)),0)</f>
        <v>0.18082191780821918</v>
      </c>
      <c r="O1760" s="28">
        <f>'Data &amp; Parameter'!$E$16*'Data &amp; Parameter'!$E$17*('Data &amp; Parameter'!$E$18+'Data &amp; Parameter'!$E$19)*'Data &amp; Parameter'!$E$20*'Data &amp; Parameter'!$E$37*N1760</f>
        <v>0.62866434937732807</v>
      </c>
      <c r="P1760">
        <f>ROUNDUP(IF(D1760&gt;$D$4,0,($D$4-D1760+1)/365),0)</f>
        <v>0</v>
      </c>
      <c r="Q1760">
        <f>ROUNDUP(IF(D1760&gt;$D$5,0,($D$5-D1760+1)/365),0)</f>
        <v>1</v>
      </c>
      <c r="R1760" s="28">
        <f>IF(OR(P1760=1,Q1760=1),IF(D1760+364&lt;=$D$5,(D1760+364-$D$4+1)/365,IF(D1760&gt;$D$4,($D$5-D1760+1)/365,$D$6/365)),0)</f>
        <v>0.18082191780821918</v>
      </c>
      <c r="S1760" s="28">
        <f>'Data &amp; Parameter'!$E$16*'Data &amp; Parameter'!$E$17*('Data &amp; Parameter'!$E$18+'Data &amp; Parameter'!$E$19)*'Data &amp; Parameter'!$E$20*'Data &amp; Parameter'!$E$37*R1760</f>
        <v>0.62866434937732807</v>
      </c>
      <c r="T1760" s="28">
        <f t="shared" si="27"/>
        <v>1.2573286987546561</v>
      </c>
    </row>
    <row r="1761" spans="1:20" ht="15.75" customHeight="1" x14ac:dyDescent="0.35">
      <c r="A1761">
        <v>1754</v>
      </c>
      <c r="B1761" s="76">
        <v>44236</v>
      </c>
      <c r="C1761" s="1" t="s">
        <v>5609</v>
      </c>
      <c r="D1761" s="76">
        <v>44236</v>
      </c>
      <c r="E1761" s="1" t="s">
        <v>5610</v>
      </c>
      <c r="F1761" s="1" t="s">
        <v>5611</v>
      </c>
      <c r="G1761" s="1" t="s">
        <v>123</v>
      </c>
      <c r="H1761" s="1" t="s">
        <v>124</v>
      </c>
      <c r="I1761" s="1" t="s">
        <v>125</v>
      </c>
      <c r="J1761" s="1" t="s">
        <v>1616</v>
      </c>
      <c r="K1761" s="1" t="s">
        <v>1812</v>
      </c>
      <c r="L1761">
        <f>ROUNDUP(IF(B1761&gt;$D$4,0,($D$4-B1761+1)/365),0)</f>
        <v>0</v>
      </c>
      <c r="M1761">
        <f>ROUNDUP(IF(B1761&gt;$D$5,0,($D$5-B1761+1)/365),0)</f>
        <v>1</v>
      </c>
      <c r="N1761" s="28">
        <f>IF(OR(L1761=1,M1761=1),IF(B1761+364&lt;=$D$5,(B1761+364-$D$4+1)/365,IF(B1761&gt;$D$4,($D$5-B1761+1)/365,$D$6/365)),0)</f>
        <v>0.18082191780821918</v>
      </c>
      <c r="O1761" s="28">
        <f>'Data &amp; Parameter'!$E$16*'Data &amp; Parameter'!$E$17*('Data &amp; Parameter'!$E$18+'Data &amp; Parameter'!$E$19)*'Data &amp; Parameter'!$E$20*'Data &amp; Parameter'!$E$37*N1761</f>
        <v>0.62866434937732807</v>
      </c>
      <c r="P1761">
        <f>ROUNDUP(IF(D1761&gt;$D$4,0,($D$4-D1761+1)/365),0)</f>
        <v>0</v>
      </c>
      <c r="Q1761">
        <f>ROUNDUP(IF(D1761&gt;$D$5,0,($D$5-D1761+1)/365),0)</f>
        <v>1</v>
      </c>
      <c r="R1761" s="28">
        <f>IF(OR(P1761=1,Q1761=1),IF(D1761+364&lt;=$D$5,(D1761+364-$D$4+1)/365,IF(D1761&gt;$D$4,($D$5-D1761+1)/365,$D$6/365)),0)</f>
        <v>0.18082191780821918</v>
      </c>
      <c r="S1761" s="28">
        <f>'Data &amp; Parameter'!$E$16*'Data &amp; Parameter'!$E$17*('Data &amp; Parameter'!$E$18+'Data &amp; Parameter'!$E$19)*'Data &amp; Parameter'!$E$20*'Data &amp; Parameter'!$E$37*R1761</f>
        <v>0.62866434937732807</v>
      </c>
      <c r="T1761" s="28">
        <f t="shared" si="27"/>
        <v>1.2573286987546561</v>
      </c>
    </row>
    <row r="1762" spans="1:20" ht="15.75" customHeight="1" x14ac:dyDescent="0.35">
      <c r="A1762">
        <v>1755</v>
      </c>
      <c r="B1762" s="76">
        <v>44236</v>
      </c>
      <c r="C1762" s="1" t="s">
        <v>5612</v>
      </c>
      <c r="D1762" s="76">
        <v>44236</v>
      </c>
      <c r="E1762" s="1" t="s">
        <v>5613</v>
      </c>
      <c r="F1762" s="1" t="s">
        <v>5614</v>
      </c>
      <c r="G1762" s="1" t="s">
        <v>123</v>
      </c>
      <c r="H1762" s="1" t="s">
        <v>124</v>
      </c>
      <c r="I1762" s="1" t="s">
        <v>125</v>
      </c>
      <c r="J1762" s="1" t="s">
        <v>1616</v>
      </c>
      <c r="K1762" s="1" t="s">
        <v>1812</v>
      </c>
      <c r="L1762">
        <f>ROUNDUP(IF(B1762&gt;$D$4,0,($D$4-B1762+1)/365),0)</f>
        <v>0</v>
      </c>
      <c r="M1762">
        <f>ROUNDUP(IF(B1762&gt;$D$5,0,($D$5-B1762+1)/365),0)</f>
        <v>1</v>
      </c>
      <c r="N1762" s="28">
        <f>IF(OR(L1762=1,M1762=1),IF(B1762+364&lt;=$D$5,(B1762+364-$D$4+1)/365,IF(B1762&gt;$D$4,($D$5-B1762+1)/365,$D$6/365)),0)</f>
        <v>0.18082191780821918</v>
      </c>
      <c r="O1762" s="28">
        <f>'Data &amp; Parameter'!$E$16*'Data &amp; Parameter'!$E$17*('Data &amp; Parameter'!$E$18+'Data &amp; Parameter'!$E$19)*'Data &amp; Parameter'!$E$20*'Data &amp; Parameter'!$E$37*N1762</f>
        <v>0.62866434937732807</v>
      </c>
      <c r="P1762">
        <f>ROUNDUP(IF(D1762&gt;$D$4,0,($D$4-D1762+1)/365),0)</f>
        <v>0</v>
      </c>
      <c r="Q1762">
        <f>ROUNDUP(IF(D1762&gt;$D$5,0,($D$5-D1762+1)/365),0)</f>
        <v>1</v>
      </c>
      <c r="R1762" s="28">
        <f>IF(OR(P1762=1,Q1762=1),IF(D1762+364&lt;=$D$5,(D1762+364-$D$4+1)/365,IF(D1762&gt;$D$4,($D$5-D1762+1)/365,$D$6/365)),0)</f>
        <v>0.18082191780821918</v>
      </c>
      <c r="S1762" s="28">
        <f>'Data &amp; Parameter'!$E$16*'Data &amp; Parameter'!$E$17*('Data &amp; Parameter'!$E$18+'Data &amp; Parameter'!$E$19)*'Data &amp; Parameter'!$E$20*'Data &amp; Parameter'!$E$37*R1762</f>
        <v>0.62866434937732807</v>
      </c>
      <c r="T1762" s="28">
        <f t="shared" si="27"/>
        <v>1.2573286987546561</v>
      </c>
    </row>
    <row r="1763" spans="1:20" ht="15.75" customHeight="1" x14ac:dyDescent="0.35">
      <c r="A1763">
        <v>1756</v>
      </c>
      <c r="B1763" s="76">
        <v>44236</v>
      </c>
      <c r="C1763" s="1" t="s">
        <v>5615</v>
      </c>
      <c r="D1763" s="76">
        <v>44236</v>
      </c>
      <c r="E1763" s="1" t="s">
        <v>5616</v>
      </c>
      <c r="F1763" s="1" t="s">
        <v>5617</v>
      </c>
      <c r="G1763" s="1" t="s">
        <v>123</v>
      </c>
      <c r="H1763" s="1" t="s">
        <v>124</v>
      </c>
      <c r="I1763" s="1" t="s">
        <v>125</v>
      </c>
      <c r="J1763" s="1" t="s">
        <v>126</v>
      </c>
      <c r="K1763" s="1" t="s">
        <v>126</v>
      </c>
      <c r="L1763">
        <f>ROUNDUP(IF(B1763&gt;$D$4,0,($D$4-B1763+1)/365),0)</f>
        <v>0</v>
      </c>
      <c r="M1763">
        <f>ROUNDUP(IF(B1763&gt;$D$5,0,($D$5-B1763+1)/365),0)</f>
        <v>1</v>
      </c>
      <c r="N1763" s="28">
        <f>IF(OR(L1763=1,M1763=1),IF(B1763+364&lt;=$D$5,(B1763+364-$D$4+1)/365,IF(B1763&gt;$D$4,($D$5-B1763+1)/365,$D$6/365)),0)</f>
        <v>0.18082191780821918</v>
      </c>
      <c r="O1763" s="28">
        <f>'Data &amp; Parameter'!$E$16*'Data &amp; Parameter'!$E$17*('Data &amp; Parameter'!$E$18+'Data &amp; Parameter'!$E$19)*'Data &amp; Parameter'!$E$20*'Data &amp; Parameter'!$E$37*N1763</f>
        <v>0.62866434937732807</v>
      </c>
      <c r="P1763">
        <f>ROUNDUP(IF(D1763&gt;$D$4,0,($D$4-D1763+1)/365),0)</f>
        <v>0</v>
      </c>
      <c r="Q1763">
        <f>ROUNDUP(IF(D1763&gt;$D$5,0,($D$5-D1763+1)/365),0)</f>
        <v>1</v>
      </c>
      <c r="R1763" s="28">
        <f>IF(OR(P1763=1,Q1763=1),IF(D1763+364&lt;=$D$5,(D1763+364-$D$4+1)/365,IF(D1763&gt;$D$4,($D$5-D1763+1)/365,$D$6/365)),0)</f>
        <v>0.18082191780821918</v>
      </c>
      <c r="S1763" s="28">
        <f>'Data &amp; Parameter'!$E$16*'Data &amp; Parameter'!$E$17*('Data &amp; Parameter'!$E$18+'Data &amp; Parameter'!$E$19)*'Data &amp; Parameter'!$E$20*'Data &amp; Parameter'!$E$37*R1763</f>
        <v>0.62866434937732807</v>
      </c>
      <c r="T1763" s="28">
        <f t="shared" si="27"/>
        <v>1.2573286987546561</v>
      </c>
    </row>
    <row r="1764" spans="1:20" ht="15.75" customHeight="1" x14ac:dyDescent="0.35">
      <c r="A1764">
        <v>1757</v>
      </c>
      <c r="B1764" s="76">
        <v>44236</v>
      </c>
      <c r="C1764" s="1" t="s">
        <v>5618</v>
      </c>
      <c r="D1764" s="76">
        <v>44236</v>
      </c>
      <c r="E1764" s="1" t="s">
        <v>5619</v>
      </c>
      <c r="F1764" s="1" t="s">
        <v>5620</v>
      </c>
      <c r="G1764" s="1" t="s">
        <v>123</v>
      </c>
      <c r="H1764" s="1" t="s">
        <v>124</v>
      </c>
      <c r="I1764" s="1" t="s">
        <v>125</v>
      </c>
      <c r="J1764" s="1" t="s">
        <v>126</v>
      </c>
      <c r="K1764" s="1" t="s">
        <v>126</v>
      </c>
      <c r="L1764">
        <f>ROUNDUP(IF(B1764&gt;$D$4,0,($D$4-B1764+1)/365),0)</f>
        <v>0</v>
      </c>
      <c r="M1764">
        <f>ROUNDUP(IF(B1764&gt;$D$5,0,($D$5-B1764+1)/365),0)</f>
        <v>1</v>
      </c>
      <c r="N1764" s="28">
        <f>IF(OR(L1764=1,M1764=1),IF(B1764+364&lt;=$D$5,(B1764+364-$D$4+1)/365,IF(B1764&gt;$D$4,($D$5-B1764+1)/365,$D$6/365)),0)</f>
        <v>0.18082191780821918</v>
      </c>
      <c r="O1764" s="28">
        <f>'Data &amp; Parameter'!$E$16*'Data &amp; Parameter'!$E$17*('Data &amp; Parameter'!$E$18+'Data &amp; Parameter'!$E$19)*'Data &amp; Parameter'!$E$20*'Data &amp; Parameter'!$E$37*N1764</f>
        <v>0.62866434937732807</v>
      </c>
      <c r="P1764">
        <f>ROUNDUP(IF(D1764&gt;$D$4,0,($D$4-D1764+1)/365),0)</f>
        <v>0</v>
      </c>
      <c r="Q1764">
        <f>ROUNDUP(IF(D1764&gt;$D$5,0,($D$5-D1764+1)/365),0)</f>
        <v>1</v>
      </c>
      <c r="R1764" s="28">
        <f>IF(OR(P1764=1,Q1764=1),IF(D1764+364&lt;=$D$5,(D1764+364-$D$4+1)/365,IF(D1764&gt;$D$4,($D$5-D1764+1)/365,$D$6/365)),0)</f>
        <v>0.18082191780821918</v>
      </c>
      <c r="S1764" s="28">
        <f>'Data &amp; Parameter'!$E$16*'Data &amp; Parameter'!$E$17*('Data &amp; Parameter'!$E$18+'Data &amp; Parameter'!$E$19)*'Data &amp; Parameter'!$E$20*'Data &amp; Parameter'!$E$37*R1764</f>
        <v>0.62866434937732807</v>
      </c>
      <c r="T1764" s="28">
        <f t="shared" si="27"/>
        <v>1.2573286987546561</v>
      </c>
    </row>
    <row r="1765" spans="1:20" ht="15.75" customHeight="1" x14ac:dyDescent="0.35">
      <c r="A1765">
        <v>1758</v>
      </c>
      <c r="B1765" s="76">
        <v>44236</v>
      </c>
      <c r="C1765" s="1" t="s">
        <v>5621</v>
      </c>
      <c r="D1765" s="76">
        <v>44236</v>
      </c>
      <c r="E1765" s="1" t="s">
        <v>5622</v>
      </c>
      <c r="F1765" s="1" t="s">
        <v>5623</v>
      </c>
      <c r="G1765" s="1" t="s">
        <v>123</v>
      </c>
      <c r="H1765" s="1" t="s">
        <v>124</v>
      </c>
      <c r="I1765" s="1" t="s">
        <v>125</v>
      </c>
      <c r="J1765" s="1" t="s">
        <v>5624</v>
      </c>
      <c r="K1765" s="1" t="s">
        <v>126</v>
      </c>
      <c r="L1765">
        <f>ROUNDUP(IF(B1765&gt;$D$4,0,($D$4-B1765+1)/365),0)</f>
        <v>0</v>
      </c>
      <c r="M1765">
        <f>ROUNDUP(IF(B1765&gt;$D$5,0,($D$5-B1765+1)/365),0)</f>
        <v>1</v>
      </c>
      <c r="N1765" s="28">
        <f>IF(OR(L1765=1,M1765=1),IF(B1765+364&lt;=$D$5,(B1765+364-$D$4+1)/365,IF(B1765&gt;$D$4,($D$5-B1765+1)/365,$D$6/365)),0)</f>
        <v>0.18082191780821918</v>
      </c>
      <c r="O1765" s="28">
        <f>'Data &amp; Parameter'!$E$16*'Data &amp; Parameter'!$E$17*('Data &amp; Parameter'!$E$18+'Data &amp; Parameter'!$E$19)*'Data &amp; Parameter'!$E$20*'Data &amp; Parameter'!$E$37*N1765</f>
        <v>0.62866434937732807</v>
      </c>
      <c r="P1765">
        <f>ROUNDUP(IF(D1765&gt;$D$4,0,($D$4-D1765+1)/365),0)</f>
        <v>0</v>
      </c>
      <c r="Q1765">
        <f>ROUNDUP(IF(D1765&gt;$D$5,0,($D$5-D1765+1)/365),0)</f>
        <v>1</v>
      </c>
      <c r="R1765" s="28">
        <f>IF(OR(P1765=1,Q1765=1),IF(D1765+364&lt;=$D$5,(D1765+364-$D$4+1)/365,IF(D1765&gt;$D$4,($D$5-D1765+1)/365,$D$6/365)),0)</f>
        <v>0.18082191780821918</v>
      </c>
      <c r="S1765" s="28">
        <f>'Data &amp; Parameter'!$E$16*'Data &amp; Parameter'!$E$17*('Data &amp; Parameter'!$E$18+'Data &amp; Parameter'!$E$19)*'Data &amp; Parameter'!$E$20*'Data &amp; Parameter'!$E$37*R1765</f>
        <v>0.62866434937732807</v>
      </c>
      <c r="T1765" s="28">
        <f t="shared" si="27"/>
        <v>1.2573286987546561</v>
      </c>
    </row>
    <row r="1766" spans="1:20" ht="15.75" customHeight="1" x14ac:dyDescent="0.35">
      <c r="A1766">
        <v>1759</v>
      </c>
      <c r="B1766" s="76">
        <v>44236</v>
      </c>
      <c r="C1766" s="1" t="s">
        <v>5625</v>
      </c>
      <c r="D1766" s="76">
        <v>44236</v>
      </c>
      <c r="E1766" s="1" t="s">
        <v>5626</v>
      </c>
      <c r="F1766" s="1" t="s">
        <v>5627</v>
      </c>
      <c r="G1766" s="1" t="s">
        <v>123</v>
      </c>
      <c r="H1766" s="1" t="s">
        <v>124</v>
      </c>
      <c r="I1766" s="1" t="s">
        <v>125</v>
      </c>
      <c r="J1766" s="1" t="s">
        <v>126</v>
      </c>
      <c r="K1766" s="1" t="s">
        <v>126</v>
      </c>
      <c r="L1766">
        <f>ROUNDUP(IF(B1766&gt;$D$4,0,($D$4-B1766+1)/365),0)</f>
        <v>0</v>
      </c>
      <c r="M1766">
        <f>ROUNDUP(IF(B1766&gt;$D$5,0,($D$5-B1766+1)/365),0)</f>
        <v>1</v>
      </c>
      <c r="N1766" s="28">
        <f>IF(OR(L1766=1,M1766=1),IF(B1766+364&lt;=$D$5,(B1766+364-$D$4+1)/365,IF(B1766&gt;$D$4,($D$5-B1766+1)/365,$D$6/365)),0)</f>
        <v>0.18082191780821918</v>
      </c>
      <c r="O1766" s="28">
        <f>'Data &amp; Parameter'!$E$16*'Data &amp; Parameter'!$E$17*('Data &amp; Parameter'!$E$18+'Data &amp; Parameter'!$E$19)*'Data &amp; Parameter'!$E$20*'Data &amp; Parameter'!$E$37*N1766</f>
        <v>0.62866434937732807</v>
      </c>
      <c r="P1766">
        <f>ROUNDUP(IF(D1766&gt;$D$4,0,($D$4-D1766+1)/365),0)</f>
        <v>0</v>
      </c>
      <c r="Q1766">
        <f>ROUNDUP(IF(D1766&gt;$D$5,0,($D$5-D1766+1)/365),0)</f>
        <v>1</v>
      </c>
      <c r="R1766" s="28">
        <f>IF(OR(P1766=1,Q1766=1),IF(D1766+364&lt;=$D$5,(D1766+364-$D$4+1)/365,IF(D1766&gt;$D$4,($D$5-D1766+1)/365,$D$6/365)),0)</f>
        <v>0.18082191780821918</v>
      </c>
      <c r="S1766" s="28">
        <f>'Data &amp; Parameter'!$E$16*'Data &amp; Parameter'!$E$17*('Data &amp; Parameter'!$E$18+'Data &amp; Parameter'!$E$19)*'Data &amp; Parameter'!$E$20*'Data &amp; Parameter'!$E$37*R1766</f>
        <v>0.62866434937732807</v>
      </c>
      <c r="T1766" s="28">
        <f t="shared" si="27"/>
        <v>1.2573286987546561</v>
      </c>
    </row>
    <row r="1767" spans="1:20" ht="15.75" customHeight="1" x14ac:dyDescent="0.35">
      <c r="A1767">
        <v>1760</v>
      </c>
      <c r="B1767" s="76">
        <v>44236</v>
      </c>
      <c r="C1767" s="1" t="s">
        <v>5628</v>
      </c>
      <c r="D1767" s="76">
        <v>44236</v>
      </c>
      <c r="E1767" s="1" t="s">
        <v>5629</v>
      </c>
      <c r="F1767" s="1" t="s">
        <v>5630</v>
      </c>
      <c r="G1767" s="1" t="s">
        <v>123</v>
      </c>
      <c r="H1767" s="1" t="s">
        <v>124</v>
      </c>
      <c r="I1767" s="1" t="s">
        <v>125</v>
      </c>
      <c r="J1767" s="1" t="s">
        <v>5624</v>
      </c>
      <c r="K1767" s="1" t="s">
        <v>126</v>
      </c>
      <c r="L1767">
        <f>ROUNDUP(IF(B1767&gt;$D$4,0,($D$4-B1767+1)/365),0)</f>
        <v>0</v>
      </c>
      <c r="M1767">
        <f>ROUNDUP(IF(B1767&gt;$D$5,0,($D$5-B1767+1)/365),0)</f>
        <v>1</v>
      </c>
      <c r="N1767" s="28">
        <f>IF(OR(L1767=1,M1767=1),IF(B1767+364&lt;=$D$5,(B1767+364-$D$4+1)/365,IF(B1767&gt;$D$4,($D$5-B1767+1)/365,$D$6/365)),0)</f>
        <v>0.18082191780821918</v>
      </c>
      <c r="O1767" s="28">
        <f>'Data &amp; Parameter'!$E$16*'Data &amp; Parameter'!$E$17*('Data &amp; Parameter'!$E$18+'Data &amp; Parameter'!$E$19)*'Data &amp; Parameter'!$E$20*'Data &amp; Parameter'!$E$37*N1767</f>
        <v>0.62866434937732807</v>
      </c>
      <c r="P1767">
        <f>ROUNDUP(IF(D1767&gt;$D$4,0,($D$4-D1767+1)/365),0)</f>
        <v>0</v>
      </c>
      <c r="Q1767">
        <f>ROUNDUP(IF(D1767&gt;$D$5,0,($D$5-D1767+1)/365),0)</f>
        <v>1</v>
      </c>
      <c r="R1767" s="28">
        <f>IF(OR(P1767=1,Q1767=1),IF(D1767+364&lt;=$D$5,(D1767+364-$D$4+1)/365,IF(D1767&gt;$D$4,($D$5-D1767+1)/365,$D$6/365)),0)</f>
        <v>0.18082191780821918</v>
      </c>
      <c r="S1767" s="28">
        <f>'Data &amp; Parameter'!$E$16*'Data &amp; Parameter'!$E$17*('Data &amp; Parameter'!$E$18+'Data &amp; Parameter'!$E$19)*'Data &amp; Parameter'!$E$20*'Data &amp; Parameter'!$E$37*R1767</f>
        <v>0.62866434937732807</v>
      </c>
      <c r="T1767" s="28">
        <f t="shared" si="27"/>
        <v>1.2573286987546561</v>
      </c>
    </row>
    <row r="1768" spans="1:20" ht="15.75" customHeight="1" x14ac:dyDescent="0.35">
      <c r="A1768">
        <v>1761</v>
      </c>
      <c r="B1768" s="76">
        <v>44236</v>
      </c>
      <c r="C1768" s="1" t="s">
        <v>5631</v>
      </c>
      <c r="D1768" s="76">
        <v>44236</v>
      </c>
      <c r="E1768" s="1" t="s">
        <v>5632</v>
      </c>
      <c r="F1768" s="1" t="s">
        <v>5633</v>
      </c>
      <c r="G1768" s="1" t="s">
        <v>123</v>
      </c>
      <c r="H1768" s="1" t="s">
        <v>3942</v>
      </c>
      <c r="I1768" s="1" t="s">
        <v>125</v>
      </c>
      <c r="J1768" s="1" t="s">
        <v>5023</v>
      </c>
      <c r="K1768" s="1" t="s">
        <v>5023</v>
      </c>
      <c r="L1768">
        <f>ROUNDUP(IF(B1768&gt;$D$4,0,($D$4-B1768+1)/365),0)</f>
        <v>0</v>
      </c>
      <c r="M1768">
        <f>ROUNDUP(IF(B1768&gt;$D$5,0,($D$5-B1768+1)/365),0)</f>
        <v>1</v>
      </c>
      <c r="N1768" s="28">
        <f>IF(OR(L1768=1,M1768=1),IF(B1768+364&lt;=$D$5,(B1768+364-$D$4+1)/365,IF(B1768&gt;$D$4,($D$5-B1768+1)/365,$D$6/365)),0)</f>
        <v>0.18082191780821918</v>
      </c>
      <c r="O1768" s="28">
        <f>'Data &amp; Parameter'!$E$16*'Data &amp; Parameter'!$E$17*('Data &amp; Parameter'!$E$18+'Data &amp; Parameter'!$E$19)*'Data &amp; Parameter'!$E$20*'Data &amp; Parameter'!$E$37*N1768</f>
        <v>0.62866434937732807</v>
      </c>
      <c r="P1768">
        <f>ROUNDUP(IF(D1768&gt;$D$4,0,($D$4-D1768+1)/365),0)</f>
        <v>0</v>
      </c>
      <c r="Q1768">
        <f>ROUNDUP(IF(D1768&gt;$D$5,0,($D$5-D1768+1)/365),0)</f>
        <v>1</v>
      </c>
      <c r="R1768" s="28">
        <f>IF(OR(P1768=1,Q1768=1),IF(D1768+364&lt;=$D$5,(D1768+364-$D$4+1)/365,IF(D1768&gt;$D$4,($D$5-D1768+1)/365,$D$6/365)),0)</f>
        <v>0.18082191780821918</v>
      </c>
      <c r="S1768" s="28">
        <f>'Data &amp; Parameter'!$E$16*'Data &amp; Parameter'!$E$17*('Data &amp; Parameter'!$E$18+'Data &amp; Parameter'!$E$19)*'Data &amp; Parameter'!$E$20*'Data &amp; Parameter'!$E$37*R1768</f>
        <v>0.62866434937732807</v>
      </c>
      <c r="T1768" s="28">
        <f t="shared" si="27"/>
        <v>1.2573286987546561</v>
      </c>
    </row>
    <row r="1769" spans="1:20" ht="15.75" customHeight="1" x14ac:dyDescent="0.35">
      <c r="A1769">
        <v>1762</v>
      </c>
      <c r="B1769" s="76">
        <v>44236</v>
      </c>
      <c r="C1769" s="1" t="s">
        <v>5634</v>
      </c>
      <c r="D1769" s="76">
        <v>44236</v>
      </c>
      <c r="E1769" s="1" t="s">
        <v>5635</v>
      </c>
      <c r="F1769" s="1" t="s">
        <v>5636</v>
      </c>
      <c r="G1769" s="1" t="s">
        <v>123</v>
      </c>
      <c r="H1769" s="1" t="s">
        <v>3942</v>
      </c>
      <c r="I1769" s="1" t="s">
        <v>125</v>
      </c>
      <c r="J1769" s="1" t="s">
        <v>5023</v>
      </c>
      <c r="K1769" s="1" t="s">
        <v>5023</v>
      </c>
      <c r="L1769">
        <f>ROUNDUP(IF(B1769&gt;$D$4,0,($D$4-B1769+1)/365),0)</f>
        <v>0</v>
      </c>
      <c r="M1769">
        <f>ROUNDUP(IF(B1769&gt;$D$5,0,($D$5-B1769+1)/365),0)</f>
        <v>1</v>
      </c>
      <c r="N1769" s="28">
        <f>IF(OR(L1769=1,M1769=1),IF(B1769+364&lt;=$D$5,(B1769+364-$D$4+1)/365,IF(B1769&gt;$D$4,($D$5-B1769+1)/365,$D$6/365)),0)</f>
        <v>0.18082191780821918</v>
      </c>
      <c r="O1769" s="28">
        <f>'Data &amp; Parameter'!$E$16*'Data &amp; Parameter'!$E$17*('Data &amp; Parameter'!$E$18+'Data &amp; Parameter'!$E$19)*'Data &amp; Parameter'!$E$20*'Data &amp; Parameter'!$E$37*N1769</f>
        <v>0.62866434937732807</v>
      </c>
      <c r="P1769">
        <f>ROUNDUP(IF(D1769&gt;$D$4,0,($D$4-D1769+1)/365),0)</f>
        <v>0</v>
      </c>
      <c r="Q1769">
        <f>ROUNDUP(IF(D1769&gt;$D$5,0,($D$5-D1769+1)/365),0)</f>
        <v>1</v>
      </c>
      <c r="R1769" s="28">
        <f>IF(OR(P1769=1,Q1769=1),IF(D1769+364&lt;=$D$5,(D1769+364-$D$4+1)/365,IF(D1769&gt;$D$4,($D$5-D1769+1)/365,$D$6/365)),0)</f>
        <v>0.18082191780821918</v>
      </c>
      <c r="S1769" s="28">
        <f>'Data &amp; Parameter'!$E$16*'Data &amp; Parameter'!$E$17*('Data &amp; Parameter'!$E$18+'Data &amp; Parameter'!$E$19)*'Data &amp; Parameter'!$E$20*'Data &amp; Parameter'!$E$37*R1769</f>
        <v>0.62866434937732807</v>
      </c>
      <c r="T1769" s="28">
        <f t="shared" si="27"/>
        <v>1.2573286987546561</v>
      </c>
    </row>
    <row r="1770" spans="1:20" ht="15.75" customHeight="1" x14ac:dyDescent="0.35">
      <c r="A1770">
        <v>1763</v>
      </c>
      <c r="B1770" s="76">
        <v>44236</v>
      </c>
      <c r="C1770" s="1" t="s">
        <v>5637</v>
      </c>
      <c r="D1770" s="76">
        <v>44236</v>
      </c>
      <c r="E1770" s="1" t="s">
        <v>5638</v>
      </c>
      <c r="F1770" s="1" t="s">
        <v>5639</v>
      </c>
      <c r="G1770" s="1" t="s">
        <v>123</v>
      </c>
      <c r="H1770" s="1" t="s">
        <v>3942</v>
      </c>
      <c r="I1770" s="1" t="s">
        <v>125</v>
      </c>
      <c r="J1770" s="1" t="s">
        <v>5023</v>
      </c>
      <c r="K1770" s="1" t="s">
        <v>5023</v>
      </c>
      <c r="L1770">
        <f>ROUNDUP(IF(B1770&gt;$D$4,0,($D$4-B1770+1)/365),0)</f>
        <v>0</v>
      </c>
      <c r="M1770">
        <f>ROUNDUP(IF(B1770&gt;$D$5,0,($D$5-B1770+1)/365),0)</f>
        <v>1</v>
      </c>
      <c r="N1770" s="28">
        <f>IF(OR(L1770=1,M1770=1),IF(B1770+364&lt;=$D$5,(B1770+364-$D$4+1)/365,IF(B1770&gt;$D$4,($D$5-B1770+1)/365,$D$6/365)),0)</f>
        <v>0.18082191780821918</v>
      </c>
      <c r="O1770" s="28">
        <f>'Data &amp; Parameter'!$E$16*'Data &amp; Parameter'!$E$17*('Data &amp; Parameter'!$E$18+'Data &amp; Parameter'!$E$19)*'Data &amp; Parameter'!$E$20*'Data &amp; Parameter'!$E$37*N1770</f>
        <v>0.62866434937732807</v>
      </c>
      <c r="P1770">
        <f>ROUNDUP(IF(D1770&gt;$D$4,0,($D$4-D1770+1)/365),0)</f>
        <v>0</v>
      </c>
      <c r="Q1770">
        <f>ROUNDUP(IF(D1770&gt;$D$5,0,($D$5-D1770+1)/365),0)</f>
        <v>1</v>
      </c>
      <c r="R1770" s="28">
        <f>IF(OR(P1770=1,Q1770=1),IF(D1770+364&lt;=$D$5,(D1770+364-$D$4+1)/365,IF(D1770&gt;$D$4,($D$5-D1770+1)/365,$D$6/365)),0)</f>
        <v>0.18082191780821918</v>
      </c>
      <c r="S1770" s="28">
        <f>'Data &amp; Parameter'!$E$16*'Data &amp; Parameter'!$E$17*('Data &amp; Parameter'!$E$18+'Data &amp; Parameter'!$E$19)*'Data &amp; Parameter'!$E$20*'Data &amp; Parameter'!$E$37*R1770</f>
        <v>0.62866434937732807</v>
      </c>
      <c r="T1770" s="28">
        <f t="shared" si="27"/>
        <v>1.2573286987546561</v>
      </c>
    </row>
    <row r="1771" spans="1:20" ht="15.75" customHeight="1" x14ac:dyDescent="0.35">
      <c r="A1771">
        <v>1764</v>
      </c>
      <c r="B1771" s="76">
        <v>44236</v>
      </c>
      <c r="C1771" s="1" t="s">
        <v>5640</v>
      </c>
      <c r="D1771" s="76">
        <v>44236</v>
      </c>
      <c r="E1771" s="1" t="s">
        <v>5641</v>
      </c>
      <c r="F1771" s="1" t="s">
        <v>5642</v>
      </c>
      <c r="G1771" s="1" t="s">
        <v>123</v>
      </c>
      <c r="H1771" s="1" t="s">
        <v>3942</v>
      </c>
      <c r="I1771" s="1" t="s">
        <v>125</v>
      </c>
      <c r="J1771" s="1" t="s">
        <v>5023</v>
      </c>
      <c r="K1771" s="1" t="s">
        <v>5023</v>
      </c>
      <c r="L1771">
        <f>ROUNDUP(IF(B1771&gt;$D$4,0,($D$4-B1771+1)/365),0)</f>
        <v>0</v>
      </c>
      <c r="M1771">
        <f>ROUNDUP(IF(B1771&gt;$D$5,0,($D$5-B1771+1)/365),0)</f>
        <v>1</v>
      </c>
      <c r="N1771" s="28">
        <f>IF(OR(L1771=1,M1771=1),IF(B1771+364&lt;=$D$5,(B1771+364-$D$4+1)/365,IF(B1771&gt;$D$4,($D$5-B1771+1)/365,$D$6/365)),0)</f>
        <v>0.18082191780821918</v>
      </c>
      <c r="O1771" s="28">
        <f>'Data &amp; Parameter'!$E$16*'Data &amp; Parameter'!$E$17*('Data &amp; Parameter'!$E$18+'Data &amp; Parameter'!$E$19)*'Data &amp; Parameter'!$E$20*'Data &amp; Parameter'!$E$37*N1771</f>
        <v>0.62866434937732807</v>
      </c>
      <c r="P1771">
        <f>ROUNDUP(IF(D1771&gt;$D$4,0,($D$4-D1771+1)/365),0)</f>
        <v>0</v>
      </c>
      <c r="Q1771">
        <f>ROUNDUP(IF(D1771&gt;$D$5,0,($D$5-D1771+1)/365),0)</f>
        <v>1</v>
      </c>
      <c r="R1771" s="28">
        <f>IF(OR(P1771=1,Q1771=1),IF(D1771+364&lt;=$D$5,(D1771+364-$D$4+1)/365,IF(D1771&gt;$D$4,($D$5-D1771+1)/365,$D$6/365)),0)</f>
        <v>0.18082191780821918</v>
      </c>
      <c r="S1771" s="28">
        <f>'Data &amp; Parameter'!$E$16*'Data &amp; Parameter'!$E$17*('Data &amp; Parameter'!$E$18+'Data &amp; Parameter'!$E$19)*'Data &amp; Parameter'!$E$20*'Data &amp; Parameter'!$E$37*R1771</f>
        <v>0.62866434937732807</v>
      </c>
      <c r="T1771" s="28">
        <f t="shared" si="27"/>
        <v>1.2573286987546561</v>
      </c>
    </row>
    <row r="1772" spans="1:20" ht="15.75" customHeight="1" x14ac:dyDescent="0.35">
      <c r="A1772">
        <v>1765</v>
      </c>
      <c r="B1772" s="76">
        <v>44236</v>
      </c>
      <c r="C1772" s="1" t="s">
        <v>5643</v>
      </c>
      <c r="D1772" s="76">
        <v>44236</v>
      </c>
      <c r="E1772" s="1" t="s">
        <v>5644</v>
      </c>
      <c r="F1772" s="1" t="s">
        <v>5645</v>
      </c>
      <c r="G1772" s="1" t="s">
        <v>123</v>
      </c>
      <c r="H1772" s="1" t="s">
        <v>3942</v>
      </c>
      <c r="I1772" s="1" t="s">
        <v>125</v>
      </c>
      <c r="J1772" s="1" t="s">
        <v>5023</v>
      </c>
      <c r="K1772" s="1" t="s">
        <v>5023</v>
      </c>
      <c r="L1772">
        <f>ROUNDUP(IF(B1772&gt;$D$4,0,($D$4-B1772+1)/365),0)</f>
        <v>0</v>
      </c>
      <c r="M1772">
        <f>ROUNDUP(IF(B1772&gt;$D$5,0,($D$5-B1772+1)/365),0)</f>
        <v>1</v>
      </c>
      <c r="N1772" s="28">
        <f>IF(OR(L1772=1,M1772=1),IF(B1772+364&lt;=$D$5,(B1772+364-$D$4+1)/365,IF(B1772&gt;$D$4,($D$5-B1772+1)/365,$D$6/365)),0)</f>
        <v>0.18082191780821918</v>
      </c>
      <c r="O1772" s="28">
        <f>'Data &amp; Parameter'!$E$16*'Data &amp; Parameter'!$E$17*('Data &amp; Parameter'!$E$18+'Data &amp; Parameter'!$E$19)*'Data &amp; Parameter'!$E$20*'Data &amp; Parameter'!$E$37*N1772</f>
        <v>0.62866434937732807</v>
      </c>
      <c r="P1772">
        <f>ROUNDUP(IF(D1772&gt;$D$4,0,($D$4-D1772+1)/365),0)</f>
        <v>0</v>
      </c>
      <c r="Q1772">
        <f>ROUNDUP(IF(D1772&gt;$D$5,0,($D$5-D1772+1)/365),0)</f>
        <v>1</v>
      </c>
      <c r="R1772" s="28">
        <f>IF(OR(P1772=1,Q1772=1),IF(D1772+364&lt;=$D$5,(D1772+364-$D$4+1)/365,IF(D1772&gt;$D$4,($D$5-D1772+1)/365,$D$6/365)),0)</f>
        <v>0.18082191780821918</v>
      </c>
      <c r="S1772" s="28">
        <f>'Data &amp; Parameter'!$E$16*'Data &amp; Parameter'!$E$17*('Data &amp; Parameter'!$E$18+'Data &amp; Parameter'!$E$19)*'Data &amp; Parameter'!$E$20*'Data &amp; Parameter'!$E$37*R1772</f>
        <v>0.62866434937732807</v>
      </c>
      <c r="T1772" s="28">
        <f t="shared" si="27"/>
        <v>1.2573286987546561</v>
      </c>
    </row>
    <row r="1773" spans="1:20" ht="15.75" customHeight="1" x14ac:dyDescent="0.35">
      <c r="A1773">
        <v>1766</v>
      </c>
      <c r="B1773" s="76">
        <v>44236</v>
      </c>
      <c r="C1773" s="1" t="s">
        <v>5646</v>
      </c>
      <c r="D1773" s="76">
        <v>44236</v>
      </c>
      <c r="E1773" s="1" t="s">
        <v>5647</v>
      </c>
      <c r="F1773" s="1" t="s">
        <v>5648</v>
      </c>
      <c r="G1773" s="1" t="s">
        <v>123</v>
      </c>
      <c r="H1773" s="1" t="s">
        <v>3942</v>
      </c>
      <c r="I1773" s="1" t="s">
        <v>125</v>
      </c>
      <c r="J1773" s="1" t="s">
        <v>5023</v>
      </c>
      <c r="K1773" s="1" t="s">
        <v>5023</v>
      </c>
      <c r="L1773">
        <f>ROUNDUP(IF(B1773&gt;$D$4,0,($D$4-B1773+1)/365),0)</f>
        <v>0</v>
      </c>
      <c r="M1773">
        <f>ROUNDUP(IF(B1773&gt;$D$5,0,($D$5-B1773+1)/365),0)</f>
        <v>1</v>
      </c>
      <c r="N1773" s="28">
        <f>IF(OR(L1773=1,M1773=1),IF(B1773+364&lt;=$D$5,(B1773+364-$D$4+1)/365,IF(B1773&gt;$D$4,($D$5-B1773+1)/365,$D$6/365)),0)</f>
        <v>0.18082191780821918</v>
      </c>
      <c r="O1773" s="28">
        <f>'Data &amp; Parameter'!$E$16*'Data &amp; Parameter'!$E$17*('Data &amp; Parameter'!$E$18+'Data &amp; Parameter'!$E$19)*'Data &amp; Parameter'!$E$20*'Data &amp; Parameter'!$E$37*N1773</f>
        <v>0.62866434937732807</v>
      </c>
      <c r="P1773">
        <f>ROUNDUP(IF(D1773&gt;$D$4,0,($D$4-D1773+1)/365),0)</f>
        <v>0</v>
      </c>
      <c r="Q1773">
        <f>ROUNDUP(IF(D1773&gt;$D$5,0,($D$5-D1773+1)/365),0)</f>
        <v>1</v>
      </c>
      <c r="R1773" s="28">
        <f>IF(OR(P1773=1,Q1773=1),IF(D1773+364&lt;=$D$5,(D1773+364-$D$4+1)/365,IF(D1773&gt;$D$4,($D$5-D1773+1)/365,$D$6/365)),0)</f>
        <v>0.18082191780821918</v>
      </c>
      <c r="S1773" s="28">
        <f>'Data &amp; Parameter'!$E$16*'Data &amp; Parameter'!$E$17*('Data &amp; Parameter'!$E$18+'Data &amp; Parameter'!$E$19)*'Data &amp; Parameter'!$E$20*'Data &amp; Parameter'!$E$37*R1773</f>
        <v>0.62866434937732807</v>
      </c>
      <c r="T1773" s="28">
        <f t="shared" si="27"/>
        <v>1.2573286987546561</v>
      </c>
    </row>
    <row r="1774" spans="1:20" ht="15.75" customHeight="1" x14ac:dyDescent="0.35">
      <c r="A1774">
        <v>1767</v>
      </c>
      <c r="B1774" s="76">
        <v>44236</v>
      </c>
      <c r="C1774" s="1" t="s">
        <v>5649</v>
      </c>
      <c r="D1774" s="76">
        <v>44236</v>
      </c>
      <c r="E1774" s="1" t="s">
        <v>5650</v>
      </c>
      <c r="F1774" s="1" t="s">
        <v>5651</v>
      </c>
      <c r="G1774" s="1" t="s">
        <v>123</v>
      </c>
      <c r="H1774" s="1" t="s">
        <v>3942</v>
      </c>
      <c r="I1774" s="1" t="s">
        <v>125</v>
      </c>
      <c r="J1774" s="1" t="s">
        <v>5023</v>
      </c>
      <c r="K1774" s="1" t="s">
        <v>5023</v>
      </c>
      <c r="L1774">
        <f>ROUNDUP(IF(B1774&gt;$D$4,0,($D$4-B1774+1)/365),0)</f>
        <v>0</v>
      </c>
      <c r="M1774">
        <f>ROUNDUP(IF(B1774&gt;$D$5,0,($D$5-B1774+1)/365),0)</f>
        <v>1</v>
      </c>
      <c r="N1774" s="28">
        <f>IF(OR(L1774=1,M1774=1),IF(B1774+364&lt;=$D$5,(B1774+364-$D$4+1)/365,IF(B1774&gt;$D$4,($D$5-B1774+1)/365,$D$6/365)),0)</f>
        <v>0.18082191780821918</v>
      </c>
      <c r="O1774" s="28">
        <f>'Data &amp; Parameter'!$E$16*'Data &amp; Parameter'!$E$17*('Data &amp; Parameter'!$E$18+'Data &amp; Parameter'!$E$19)*'Data &amp; Parameter'!$E$20*'Data &amp; Parameter'!$E$37*N1774</f>
        <v>0.62866434937732807</v>
      </c>
      <c r="P1774">
        <f>ROUNDUP(IF(D1774&gt;$D$4,0,($D$4-D1774+1)/365),0)</f>
        <v>0</v>
      </c>
      <c r="Q1774">
        <f>ROUNDUP(IF(D1774&gt;$D$5,0,($D$5-D1774+1)/365),0)</f>
        <v>1</v>
      </c>
      <c r="R1774" s="28">
        <f>IF(OR(P1774=1,Q1774=1),IF(D1774+364&lt;=$D$5,(D1774+364-$D$4+1)/365,IF(D1774&gt;$D$4,($D$5-D1774+1)/365,$D$6/365)),0)</f>
        <v>0.18082191780821918</v>
      </c>
      <c r="S1774" s="28">
        <f>'Data &amp; Parameter'!$E$16*'Data &amp; Parameter'!$E$17*('Data &amp; Parameter'!$E$18+'Data &amp; Parameter'!$E$19)*'Data &amp; Parameter'!$E$20*'Data &amp; Parameter'!$E$37*R1774</f>
        <v>0.62866434937732807</v>
      </c>
      <c r="T1774" s="28">
        <f t="shared" si="27"/>
        <v>1.2573286987546561</v>
      </c>
    </row>
    <row r="1775" spans="1:20" ht="15.75" customHeight="1" x14ac:dyDescent="0.35">
      <c r="A1775">
        <v>1768</v>
      </c>
      <c r="B1775" s="76">
        <v>44236</v>
      </c>
      <c r="C1775" s="1" t="s">
        <v>5652</v>
      </c>
      <c r="D1775" s="76">
        <v>44236</v>
      </c>
      <c r="E1775" s="1" t="s">
        <v>5653</v>
      </c>
      <c r="F1775" s="1" t="s">
        <v>5654</v>
      </c>
      <c r="G1775" s="1" t="s">
        <v>123</v>
      </c>
      <c r="H1775" s="1" t="s">
        <v>3942</v>
      </c>
      <c r="I1775" s="1" t="s">
        <v>125</v>
      </c>
      <c r="J1775" s="1" t="s">
        <v>5023</v>
      </c>
      <c r="K1775" s="1" t="s">
        <v>5023</v>
      </c>
      <c r="L1775">
        <f>ROUNDUP(IF(B1775&gt;$D$4,0,($D$4-B1775+1)/365),0)</f>
        <v>0</v>
      </c>
      <c r="M1775">
        <f>ROUNDUP(IF(B1775&gt;$D$5,0,($D$5-B1775+1)/365),0)</f>
        <v>1</v>
      </c>
      <c r="N1775" s="28">
        <f>IF(OR(L1775=1,M1775=1),IF(B1775+364&lt;=$D$5,(B1775+364-$D$4+1)/365,IF(B1775&gt;$D$4,($D$5-B1775+1)/365,$D$6/365)),0)</f>
        <v>0.18082191780821918</v>
      </c>
      <c r="O1775" s="28">
        <f>'Data &amp; Parameter'!$E$16*'Data &amp; Parameter'!$E$17*('Data &amp; Parameter'!$E$18+'Data &amp; Parameter'!$E$19)*'Data &amp; Parameter'!$E$20*'Data &amp; Parameter'!$E$37*N1775</f>
        <v>0.62866434937732807</v>
      </c>
      <c r="P1775">
        <f>ROUNDUP(IF(D1775&gt;$D$4,0,($D$4-D1775+1)/365),0)</f>
        <v>0</v>
      </c>
      <c r="Q1775">
        <f>ROUNDUP(IF(D1775&gt;$D$5,0,($D$5-D1775+1)/365),0)</f>
        <v>1</v>
      </c>
      <c r="R1775" s="28">
        <f>IF(OR(P1775=1,Q1775=1),IF(D1775+364&lt;=$D$5,(D1775+364-$D$4+1)/365,IF(D1775&gt;$D$4,($D$5-D1775+1)/365,$D$6/365)),0)</f>
        <v>0.18082191780821918</v>
      </c>
      <c r="S1775" s="28">
        <f>'Data &amp; Parameter'!$E$16*'Data &amp; Parameter'!$E$17*('Data &amp; Parameter'!$E$18+'Data &amp; Parameter'!$E$19)*'Data &amp; Parameter'!$E$20*'Data &amp; Parameter'!$E$37*R1775</f>
        <v>0.62866434937732807</v>
      </c>
      <c r="T1775" s="28">
        <f t="shared" si="27"/>
        <v>1.2573286987546561</v>
      </c>
    </row>
    <row r="1776" spans="1:20" ht="15.75" customHeight="1" x14ac:dyDescent="0.35">
      <c r="A1776">
        <v>1769</v>
      </c>
      <c r="B1776" s="76">
        <v>44236</v>
      </c>
      <c r="C1776" s="1" t="s">
        <v>5655</v>
      </c>
      <c r="D1776" s="76">
        <v>44236</v>
      </c>
      <c r="E1776" s="1" t="s">
        <v>5656</v>
      </c>
      <c r="F1776" s="1" t="s">
        <v>5657</v>
      </c>
      <c r="G1776" s="1" t="s">
        <v>123</v>
      </c>
      <c r="H1776" s="1" t="s">
        <v>3942</v>
      </c>
      <c r="I1776" s="1" t="s">
        <v>125</v>
      </c>
      <c r="J1776" s="1" t="s">
        <v>5023</v>
      </c>
      <c r="K1776" s="1" t="s">
        <v>5023</v>
      </c>
      <c r="L1776">
        <f>ROUNDUP(IF(B1776&gt;$D$4,0,($D$4-B1776+1)/365),0)</f>
        <v>0</v>
      </c>
      <c r="M1776">
        <f>ROUNDUP(IF(B1776&gt;$D$5,0,($D$5-B1776+1)/365),0)</f>
        <v>1</v>
      </c>
      <c r="N1776" s="28">
        <f>IF(OR(L1776=1,M1776=1),IF(B1776+364&lt;=$D$5,(B1776+364-$D$4+1)/365,IF(B1776&gt;$D$4,($D$5-B1776+1)/365,$D$6/365)),0)</f>
        <v>0.18082191780821918</v>
      </c>
      <c r="O1776" s="28">
        <f>'Data &amp; Parameter'!$E$16*'Data &amp; Parameter'!$E$17*('Data &amp; Parameter'!$E$18+'Data &amp; Parameter'!$E$19)*'Data &amp; Parameter'!$E$20*'Data &amp; Parameter'!$E$37*N1776</f>
        <v>0.62866434937732807</v>
      </c>
      <c r="P1776">
        <f>ROUNDUP(IF(D1776&gt;$D$4,0,($D$4-D1776+1)/365),0)</f>
        <v>0</v>
      </c>
      <c r="Q1776">
        <f>ROUNDUP(IF(D1776&gt;$D$5,0,($D$5-D1776+1)/365),0)</f>
        <v>1</v>
      </c>
      <c r="R1776" s="28">
        <f>IF(OR(P1776=1,Q1776=1),IF(D1776+364&lt;=$D$5,(D1776+364-$D$4+1)/365,IF(D1776&gt;$D$4,($D$5-D1776+1)/365,$D$6/365)),0)</f>
        <v>0.18082191780821918</v>
      </c>
      <c r="S1776" s="28">
        <f>'Data &amp; Parameter'!$E$16*'Data &amp; Parameter'!$E$17*('Data &amp; Parameter'!$E$18+'Data &amp; Parameter'!$E$19)*'Data &amp; Parameter'!$E$20*'Data &amp; Parameter'!$E$37*R1776</f>
        <v>0.62866434937732807</v>
      </c>
      <c r="T1776" s="28">
        <f t="shared" si="27"/>
        <v>1.2573286987546561</v>
      </c>
    </row>
    <row r="1777" spans="1:20" ht="15.75" customHeight="1" x14ac:dyDescent="0.35">
      <c r="A1777">
        <v>1770</v>
      </c>
      <c r="B1777" s="76">
        <v>44236</v>
      </c>
      <c r="C1777" s="1" t="s">
        <v>5658</v>
      </c>
      <c r="D1777" s="76">
        <v>44236</v>
      </c>
      <c r="E1777" s="1" t="s">
        <v>5659</v>
      </c>
      <c r="F1777" s="1" t="s">
        <v>5660</v>
      </c>
      <c r="G1777" s="1" t="s">
        <v>123</v>
      </c>
      <c r="H1777" s="1" t="s">
        <v>3942</v>
      </c>
      <c r="I1777" s="1" t="s">
        <v>125</v>
      </c>
      <c r="J1777" s="1" t="s">
        <v>5023</v>
      </c>
      <c r="K1777" s="1" t="s">
        <v>5023</v>
      </c>
      <c r="L1777">
        <f>ROUNDUP(IF(B1777&gt;$D$4,0,($D$4-B1777+1)/365),0)</f>
        <v>0</v>
      </c>
      <c r="M1777">
        <f>ROUNDUP(IF(B1777&gt;$D$5,0,($D$5-B1777+1)/365),0)</f>
        <v>1</v>
      </c>
      <c r="N1777" s="28">
        <f>IF(OR(L1777=1,M1777=1),IF(B1777+364&lt;=$D$5,(B1777+364-$D$4+1)/365,IF(B1777&gt;$D$4,($D$5-B1777+1)/365,$D$6/365)),0)</f>
        <v>0.18082191780821918</v>
      </c>
      <c r="O1777" s="28">
        <f>'Data &amp; Parameter'!$E$16*'Data &amp; Parameter'!$E$17*('Data &amp; Parameter'!$E$18+'Data &amp; Parameter'!$E$19)*'Data &amp; Parameter'!$E$20*'Data &amp; Parameter'!$E$37*N1777</f>
        <v>0.62866434937732807</v>
      </c>
      <c r="P1777">
        <f>ROUNDUP(IF(D1777&gt;$D$4,0,($D$4-D1777+1)/365),0)</f>
        <v>0</v>
      </c>
      <c r="Q1777">
        <f>ROUNDUP(IF(D1777&gt;$D$5,0,($D$5-D1777+1)/365),0)</f>
        <v>1</v>
      </c>
      <c r="R1777" s="28">
        <f>IF(OR(P1777=1,Q1777=1),IF(D1777+364&lt;=$D$5,(D1777+364-$D$4+1)/365,IF(D1777&gt;$D$4,($D$5-D1777+1)/365,$D$6/365)),0)</f>
        <v>0.18082191780821918</v>
      </c>
      <c r="S1777" s="28">
        <f>'Data &amp; Parameter'!$E$16*'Data &amp; Parameter'!$E$17*('Data &amp; Parameter'!$E$18+'Data &amp; Parameter'!$E$19)*'Data &amp; Parameter'!$E$20*'Data &amp; Parameter'!$E$37*R1777</f>
        <v>0.62866434937732807</v>
      </c>
      <c r="T1777" s="28">
        <f t="shared" si="27"/>
        <v>1.2573286987546561</v>
      </c>
    </row>
    <row r="1778" spans="1:20" ht="15.75" customHeight="1" x14ac:dyDescent="0.35">
      <c r="A1778">
        <v>1771</v>
      </c>
      <c r="B1778" s="76">
        <v>44236</v>
      </c>
      <c r="C1778" s="1" t="s">
        <v>5661</v>
      </c>
      <c r="D1778" s="76">
        <v>44236</v>
      </c>
      <c r="E1778" s="1" t="s">
        <v>5662</v>
      </c>
      <c r="F1778" s="1" t="s">
        <v>5663</v>
      </c>
      <c r="G1778" s="1" t="s">
        <v>123</v>
      </c>
      <c r="H1778" s="1" t="s">
        <v>3942</v>
      </c>
      <c r="I1778" s="1" t="s">
        <v>125</v>
      </c>
      <c r="J1778" s="1" t="s">
        <v>5023</v>
      </c>
      <c r="K1778" s="1" t="s">
        <v>5023</v>
      </c>
      <c r="L1778">
        <f>ROUNDUP(IF(B1778&gt;$D$4,0,($D$4-B1778+1)/365),0)</f>
        <v>0</v>
      </c>
      <c r="M1778">
        <f>ROUNDUP(IF(B1778&gt;$D$5,0,($D$5-B1778+1)/365),0)</f>
        <v>1</v>
      </c>
      <c r="N1778" s="28">
        <f>IF(OR(L1778=1,M1778=1),IF(B1778+364&lt;=$D$5,(B1778+364-$D$4+1)/365,IF(B1778&gt;$D$4,($D$5-B1778+1)/365,$D$6/365)),0)</f>
        <v>0.18082191780821918</v>
      </c>
      <c r="O1778" s="28">
        <f>'Data &amp; Parameter'!$E$16*'Data &amp; Parameter'!$E$17*('Data &amp; Parameter'!$E$18+'Data &amp; Parameter'!$E$19)*'Data &amp; Parameter'!$E$20*'Data &amp; Parameter'!$E$37*N1778</f>
        <v>0.62866434937732807</v>
      </c>
      <c r="P1778">
        <f>ROUNDUP(IF(D1778&gt;$D$4,0,($D$4-D1778+1)/365),0)</f>
        <v>0</v>
      </c>
      <c r="Q1778">
        <f>ROUNDUP(IF(D1778&gt;$D$5,0,($D$5-D1778+1)/365),0)</f>
        <v>1</v>
      </c>
      <c r="R1778" s="28">
        <f>IF(OR(P1778=1,Q1778=1),IF(D1778+364&lt;=$D$5,(D1778+364-$D$4+1)/365,IF(D1778&gt;$D$4,($D$5-D1778+1)/365,$D$6/365)),0)</f>
        <v>0.18082191780821918</v>
      </c>
      <c r="S1778" s="28">
        <f>'Data &amp; Parameter'!$E$16*'Data &amp; Parameter'!$E$17*('Data &amp; Parameter'!$E$18+'Data &amp; Parameter'!$E$19)*'Data &amp; Parameter'!$E$20*'Data &amp; Parameter'!$E$37*R1778</f>
        <v>0.62866434937732807</v>
      </c>
      <c r="T1778" s="28">
        <f t="shared" si="27"/>
        <v>1.2573286987546561</v>
      </c>
    </row>
    <row r="1779" spans="1:20" ht="15.75" customHeight="1" x14ac:dyDescent="0.35">
      <c r="A1779">
        <v>1772</v>
      </c>
      <c r="B1779" s="76">
        <v>44236</v>
      </c>
      <c r="C1779" s="1" t="s">
        <v>5664</v>
      </c>
      <c r="D1779" s="76">
        <v>44236</v>
      </c>
      <c r="E1779" s="1" t="s">
        <v>5665</v>
      </c>
      <c r="F1779" s="1" t="s">
        <v>5666</v>
      </c>
      <c r="G1779" s="1" t="s">
        <v>123</v>
      </c>
      <c r="H1779" s="1" t="s">
        <v>3942</v>
      </c>
      <c r="I1779" s="1" t="s">
        <v>125</v>
      </c>
      <c r="J1779" s="1" t="s">
        <v>5023</v>
      </c>
      <c r="K1779" s="1" t="s">
        <v>5023</v>
      </c>
      <c r="L1779">
        <f>ROUNDUP(IF(B1779&gt;$D$4,0,($D$4-B1779+1)/365),0)</f>
        <v>0</v>
      </c>
      <c r="M1779">
        <f>ROUNDUP(IF(B1779&gt;$D$5,0,($D$5-B1779+1)/365),0)</f>
        <v>1</v>
      </c>
      <c r="N1779" s="28">
        <f>IF(OR(L1779=1,M1779=1),IF(B1779+364&lt;=$D$5,(B1779+364-$D$4+1)/365,IF(B1779&gt;$D$4,($D$5-B1779+1)/365,$D$6/365)),0)</f>
        <v>0.18082191780821918</v>
      </c>
      <c r="O1779" s="28">
        <f>'Data &amp; Parameter'!$E$16*'Data &amp; Parameter'!$E$17*('Data &amp; Parameter'!$E$18+'Data &amp; Parameter'!$E$19)*'Data &amp; Parameter'!$E$20*'Data &amp; Parameter'!$E$37*N1779</f>
        <v>0.62866434937732807</v>
      </c>
      <c r="P1779">
        <f>ROUNDUP(IF(D1779&gt;$D$4,0,($D$4-D1779+1)/365),0)</f>
        <v>0</v>
      </c>
      <c r="Q1779">
        <f>ROUNDUP(IF(D1779&gt;$D$5,0,($D$5-D1779+1)/365),0)</f>
        <v>1</v>
      </c>
      <c r="R1779" s="28">
        <f>IF(OR(P1779=1,Q1779=1),IF(D1779+364&lt;=$D$5,(D1779+364-$D$4+1)/365,IF(D1779&gt;$D$4,($D$5-D1779+1)/365,$D$6/365)),0)</f>
        <v>0.18082191780821918</v>
      </c>
      <c r="S1779" s="28">
        <f>'Data &amp; Parameter'!$E$16*'Data &amp; Parameter'!$E$17*('Data &amp; Parameter'!$E$18+'Data &amp; Parameter'!$E$19)*'Data &amp; Parameter'!$E$20*'Data &amp; Parameter'!$E$37*R1779</f>
        <v>0.62866434937732807</v>
      </c>
      <c r="T1779" s="28">
        <f t="shared" si="27"/>
        <v>1.2573286987546561</v>
      </c>
    </row>
    <row r="1780" spans="1:20" ht="15.75" customHeight="1" x14ac:dyDescent="0.35">
      <c r="A1780">
        <v>1773</v>
      </c>
      <c r="B1780" s="76">
        <v>44236</v>
      </c>
      <c r="C1780" s="1" t="s">
        <v>5667</v>
      </c>
      <c r="D1780" s="76">
        <v>44236</v>
      </c>
      <c r="E1780" s="1" t="s">
        <v>5668</v>
      </c>
      <c r="F1780" s="1" t="s">
        <v>5669</v>
      </c>
      <c r="G1780" s="1" t="s">
        <v>123</v>
      </c>
      <c r="H1780" s="1" t="s">
        <v>3942</v>
      </c>
      <c r="I1780" s="1" t="s">
        <v>125</v>
      </c>
      <c r="J1780" s="1" t="s">
        <v>5023</v>
      </c>
      <c r="K1780" s="1" t="s">
        <v>5023</v>
      </c>
      <c r="L1780">
        <f>ROUNDUP(IF(B1780&gt;$D$4,0,($D$4-B1780+1)/365),0)</f>
        <v>0</v>
      </c>
      <c r="M1780">
        <f>ROUNDUP(IF(B1780&gt;$D$5,0,($D$5-B1780+1)/365),0)</f>
        <v>1</v>
      </c>
      <c r="N1780" s="28">
        <f>IF(OR(L1780=1,M1780=1),IF(B1780+364&lt;=$D$5,(B1780+364-$D$4+1)/365,IF(B1780&gt;$D$4,($D$5-B1780+1)/365,$D$6/365)),0)</f>
        <v>0.18082191780821918</v>
      </c>
      <c r="O1780" s="28">
        <f>'Data &amp; Parameter'!$E$16*'Data &amp; Parameter'!$E$17*('Data &amp; Parameter'!$E$18+'Data &amp; Parameter'!$E$19)*'Data &amp; Parameter'!$E$20*'Data &amp; Parameter'!$E$37*N1780</f>
        <v>0.62866434937732807</v>
      </c>
      <c r="P1780">
        <f>ROUNDUP(IF(D1780&gt;$D$4,0,($D$4-D1780+1)/365),0)</f>
        <v>0</v>
      </c>
      <c r="Q1780">
        <f>ROUNDUP(IF(D1780&gt;$D$5,0,($D$5-D1780+1)/365),0)</f>
        <v>1</v>
      </c>
      <c r="R1780" s="28">
        <f>IF(OR(P1780=1,Q1780=1),IF(D1780+364&lt;=$D$5,(D1780+364-$D$4+1)/365,IF(D1780&gt;$D$4,($D$5-D1780+1)/365,$D$6/365)),0)</f>
        <v>0.18082191780821918</v>
      </c>
      <c r="S1780" s="28">
        <f>'Data &amp; Parameter'!$E$16*'Data &amp; Parameter'!$E$17*('Data &amp; Parameter'!$E$18+'Data &amp; Parameter'!$E$19)*'Data &amp; Parameter'!$E$20*'Data &amp; Parameter'!$E$37*R1780</f>
        <v>0.62866434937732807</v>
      </c>
      <c r="T1780" s="28">
        <f t="shared" si="27"/>
        <v>1.2573286987546561</v>
      </c>
    </row>
    <row r="1781" spans="1:20" ht="15.75" customHeight="1" x14ac:dyDescent="0.35">
      <c r="A1781">
        <v>1774</v>
      </c>
      <c r="B1781" s="76">
        <v>44236</v>
      </c>
      <c r="C1781" s="1" t="s">
        <v>5670</v>
      </c>
      <c r="D1781" s="76">
        <v>44236</v>
      </c>
      <c r="E1781" s="1" t="s">
        <v>5671</v>
      </c>
      <c r="F1781" s="1" t="s">
        <v>5672</v>
      </c>
      <c r="G1781" s="1" t="s">
        <v>123</v>
      </c>
      <c r="H1781" s="1" t="s">
        <v>3942</v>
      </c>
      <c r="I1781" s="1" t="s">
        <v>125</v>
      </c>
      <c r="J1781" s="1" t="s">
        <v>5023</v>
      </c>
      <c r="K1781" s="1" t="s">
        <v>5023</v>
      </c>
      <c r="L1781">
        <f>ROUNDUP(IF(B1781&gt;$D$4,0,($D$4-B1781+1)/365),0)</f>
        <v>0</v>
      </c>
      <c r="M1781">
        <f>ROUNDUP(IF(B1781&gt;$D$5,0,($D$5-B1781+1)/365),0)</f>
        <v>1</v>
      </c>
      <c r="N1781" s="28">
        <f>IF(OR(L1781=1,M1781=1),IF(B1781+364&lt;=$D$5,(B1781+364-$D$4+1)/365,IF(B1781&gt;$D$4,($D$5-B1781+1)/365,$D$6/365)),0)</f>
        <v>0.18082191780821918</v>
      </c>
      <c r="O1781" s="28">
        <f>'Data &amp; Parameter'!$E$16*'Data &amp; Parameter'!$E$17*('Data &amp; Parameter'!$E$18+'Data &amp; Parameter'!$E$19)*'Data &amp; Parameter'!$E$20*'Data &amp; Parameter'!$E$37*N1781</f>
        <v>0.62866434937732807</v>
      </c>
      <c r="P1781">
        <f>ROUNDUP(IF(D1781&gt;$D$4,0,($D$4-D1781+1)/365),0)</f>
        <v>0</v>
      </c>
      <c r="Q1781">
        <f>ROUNDUP(IF(D1781&gt;$D$5,0,($D$5-D1781+1)/365),0)</f>
        <v>1</v>
      </c>
      <c r="R1781" s="28">
        <f>IF(OR(P1781=1,Q1781=1),IF(D1781+364&lt;=$D$5,(D1781+364-$D$4+1)/365,IF(D1781&gt;$D$4,($D$5-D1781+1)/365,$D$6/365)),0)</f>
        <v>0.18082191780821918</v>
      </c>
      <c r="S1781" s="28">
        <f>'Data &amp; Parameter'!$E$16*'Data &amp; Parameter'!$E$17*('Data &amp; Parameter'!$E$18+'Data &amp; Parameter'!$E$19)*'Data &amp; Parameter'!$E$20*'Data &amp; Parameter'!$E$37*R1781</f>
        <v>0.62866434937732807</v>
      </c>
      <c r="T1781" s="28">
        <f t="shared" si="27"/>
        <v>1.2573286987546561</v>
      </c>
    </row>
    <row r="1782" spans="1:20" ht="15.75" customHeight="1" x14ac:dyDescent="0.35">
      <c r="A1782">
        <v>1775</v>
      </c>
      <c r="B1782" s="76">
        <v>44236</v>
      </c>
      <c r="C1782" s="1" t="s">
        <v>5673</v>
      </c>
      <c r="D1782" s="76">
        <v>44236</v>
      </c>
      <c r="E1782" s="1" t="s">
        <v>5674</v>
      </c>
      <c r="F1782" s="1" t="s">
        <v>5675</v>
      </c>
      <c r="G1782" s="1" t="s">
        <v>123</v>
      </c>
      <c r="H1782" s="1" t="s">
        <v>3942</v>
      </c>
      <c r="I1782" s="1" t="s">
        <v>125</v>
      </c>
      <c r="J1782" s="1" t="s">
        <v>5023</v>
      </c>
      <c r="K1782" s="1" t="s">
        <v>5023</v>
      </c>
      <c r="L1782">
        <f>ROUNDUP(IF(B1782&gt;$D$4,0,($D$4-B1782+1)/365),0)</f>
        <v>0</v>
      </c>
      <c r="M1782">
        <f>ROUNDUP(IF(B1782&gt;$D$5,0,($D$5-B1782+1)/365),0)</f>
        <v>1</v>
      </c>
      <c r="N1782" s="28">
        <f>IF(OR(L1782=1,M1782=1),IF(B1782+364&lt;=$D$5,(B1782+364-$D$4+1)/365,IF(B1782&gt;$D$4,($D$5-B1782+1)/365,$D$6/365)),0)</f>
        <v>0.18082191780821918</v>
      </c>
      <c r="O1782" s="28">
        <f>'Data &amp; Parameter'!$E$16*'Data &amp; Parameter'!$E$17*('Data &amp; Parameter'!$E$18+'Data &amp; Parameter'!$E$19)*'Data &amp; Parameter'!$E$20*'Data &amp; Parameter'!$E$37*N1782</f>
        <v>0.62866434937732807</v>
      </c>
      <c r="P1782">
        <f>ROUNDUP(IF(D1782&gt;$D$4,0,($D$4-D1782+1)/365),0)</f>
        <v>0</v>
      </c>
      <c r="Q1782">
        <f>ROUNDUP(IF(D1782&gt;$D$5,0,($D$5-D1782+1)/365),0)</f>
        <v>1</v>
      </c>
      <c r="R1782" s="28">
        <f>IF(OR(P1782=1,Q1782=1),IF(D1782+364&lt;=$D$5,(D1782+364-$D$4+1)/365,IF(D1782&gt;$D$4,($D$5-D1782+1)/365,$D$6/365)),0)</f>
        <v>0.18082191780821918</v>
      </c>
      <c r="S1782" s="28">
        <f>'Data &amp; Parameter'!$E$16*'Data &amp; Parameter'!$E$17*('Data &amp; Parameter'!$E$18+'Data &amp; Parameter'!$E$19)*'Data &amp; Parameter'!$E$20*'Data &amp; Parameter'!$E$37*R1782</f>
        <v>0.62866434937732807</v>
      </c>
      <c r="T1782" s="28">
        <f t="shared" si="27"/>
        <v>1.2573286987546561</v>
      </c>
    </row>
    <row r="1783" spans="1:20" ht="15.75" customHeight="1" x14ac:dyDescent="0.35">
      <c r="A1783">
        <v>1776</v>
      </c>
      <c r="B1783" s="76">
        <v>44236</v>
      </c>
      <c r="C1783" s="1" t="s">
        <v>5676</v>
      </c>
      <c r="D1783" s="76">
        <v>44236</v>
      </c>
      <c r="E1783" s="1" t="s">
        <v>5677</v>
      </c>
      <c r="F1783" s="1" t="s">
        <v>5678</v>
      </c>
      <c r="G1783" s="1" t="s">
        <v>123</v>
      </c>
      <c r="H1783" s="1" t="s">
        <v>3942</v>
      </c>
      <c r="I1783" s="1" t="s">
        <v>125</v>
      </c>
      <c r="J1783" s="1" t="s">
        <v>5023</v>
      </c>
      <c r="K1783" s="1" t="s">
        <v>5023</v>
      </c>
      <c r="L1783">
        <f>ROUNDUP(IF(B1783&gt;$D$4,0,($D$4-B1783+1)/365),0)</f>
        <v>0</v>
      </c>
      <c r="M1783">
        <f>ROUNDUP(IF(B1783&gt;$D$5,0,($D$5-B1783+1)/365),0)</f>
        <v>1</v>
      </c>
      <c r="N1783" s="28">
        <f>IF(OR(L1783=1,M1783=1),IF(B1783+364&lt;=$D$5,(B1783+364-$D$4+1)/365,IF(B1783&gt;$D$4,($D$5-B1783+1)/365,$D$6/365)),0)</f>
        <v>0.18082191780821918</v>
      </c>
      <c r="O1783" s="28">
        <f>'Data &amp; Parameter'!$E$16*'Data &amp; Parameter'!$E$17*('Data &amp; Parameter'!$E$18+'Data &amp; Parameter'!$E$19)*'Data &amp; Parameter'!$E$20*'Data &amp; Parameter'!$E$37*N1783</f>
        <v>0.62866434937732807</v>
      </c>
      <c r="P1783">
        <f>ROUNDUP(IF(D1783&gt;$D$4,0,($D$4-D1783+1)/365),0)</f>
        <v>0</v>
      </c>
      <c r="Q1783">
        <f>ROUNDUP(IF(D1783&gt;$D$5,0,($D$5-D1783+1)/365),0)</f>
        <v>1</v>
      </c>
      <c r="R1783" s="28">
        <f>IF(OR(P1783=1,Q1783=1),IF(D1783+364&lt;=$D$5,(D1783+364-$D$4+1)/365,IF(D1783&gt;$D$4,($D$5-D1783+1)/365,$D$6/365)),0)</f>
        <v>0.18082191780821918</v>
      </c>
      <c r="S1783" s="28">
        <f>'Data &amp; Parameter'!$E$16*'Data &amp; Parameter'!$E$17*('Data &amp; Parameter'!$E$18+'Data &amp; Parameter'!$E$19)*'Data &amp; Parameter'!$E$20*'Data &amp; Parameter'!$E$37*R1783</f>
        <v>0.62866434937732807</v>
      </c>
      <c r="T1783" s="28">
        <f t="shared" si="27"/>
        <v>1.2573286987546561</v>
      </c>
    </row>
    <row r="1784" spans="1:20" ht="15.75" customHeight="1" x14ac:dyDescent="0.35">
      <c r="A1784">
        <v>1777</v>
      </c>
      <c r="B1784" s="76">
        <v>44236</v>
      </c>
      <c r="C1784" s="1" t="s">
        <v>5679</v>
      </c>
      <c r="D1784" s="76">
        <v>44236</v>
      </c>
      <c r="E1784" s="1" t="s">
        <v>5680</v>
      </c>
      <c r="F1784" s="1" t="s">
        <v>5681</v>
      </c>
      <c r="G1784" s="1" t="s">
        <v>123</v>
      </c>
      <c r="H1784" s="1" t="s">
        <v>3942</v>
      </c>
      <c r="I1784" s="1" t="s">
        <v>125</v>
      </c>
      <c r="J1784" s="1" t="s">
        <v>5023</v>
      </c>
      <c r="K1784" s="1" t="s">
        <v>5023</v>
      </c>
      <c r="L1784">
        <f>ROUNDUP(IF(B1784&gt;$D$4,0,($D$4-B1784+1)/365),0)</f>
        <v>0</v>
      </c>
      <c r="M1784">
        <f>ROUNDUP(IF(B1784&gt;$D$5,0,($D$5-B1784+1)/365),0)</f>
        <v>1</v>
      </c>
      <c r="N1784" s="28">
        <f>IF(OR(L1784=1,M1784=1),IF(B1784+364&lt;=$D$5,(B1784+364-$D$4+1)/365,IF(B1784&gt;$D$4,($D$5-B1784+1)/365,$D$6/365)),0)</f>
        <v>0.18082191780821918</v>
      </c>
      <c r="O1784" s="28">
        <f>'Data &amp; Parameter'!$E$16*'Data &amp; Parameter'!$E$17*('Data &amp; Parameter'!$E$18+'Data &amp; Parameter'!$E$19)*'Data &amp; Parameter'!$E$20*'Data &amp; Parameter'!$E$37*N1784</f>
        <v>0.62866434937732807</v>
      </c>
      <c r="P1784">
        <f>ROUNDUP(IF(D1784&gt;$D$4,0,($D$4-D1784+1)/365),0)</f>
        <v>0</v>
      </c>
      <c r="Q1784">
        <f>ROUNDUP(IF(D1784&gt;$D$5,0,($D$5-D1784+1)/365),0)</f>
        <v>1</v>
      </c>
      <c r="R1784" s="28">
        <f>IF(OR(P1784=1,Q1784=1),IF(D1784+364&lt;=$D$5,(D1784+364-$D$4+1)/365,IF(D1784&gt;$D$4,($D$5-D1784+1)/365,$D$6/365)),0)</f>
        <v>0.18082191780821918</v>
      </c>
      <c r="S1784" s="28">
        <f>'Data &amp; Parameter'!$E$16*'Data &amp; Parameter'!$E$17*('Data &amp; Parameter'!$E$18+'Data &amp; Parameter'!$E$19)*'Data &amp; Parameter'!$E$20*'Data &amp; Parameter'!$E$37*R1784</f>
        <v>0.62866434937732807</v>
      </c>
      <c r="T1784" s="28">
        <f t="shared" si="27"/>
        <v>1.2573286987546561</v>
      </c>
    </row>
    <row r="1785" spans="1:20" ht="15.75" customHeight="1" x14ac:dyDescent="0.35">
      <c r="A1785">
        <v>1778</v>
      </c>
      <c r="B1785" s="76">
        <v>44236</v>
      </c>
      <c r="C1785" s="1" t="s">
        <v>5682</v>
      </c>
      <c r="D1785" s="76">
        <v>44236</v>
      </c>
      <c r="E1785" s="1" t="s">
        <v>5683</v>
      </c>
      <c r="F1785" s="1" t="s">
        <v>5684</v>
      </c>
      <c r="G1785" s="1" t="s">
        <v>123</v>
      </c>
      <c r="H1785" s="1" t="s">
        <v>3942</v>
      </c>
      <c r="I1785" s="1" t="s">
        <v>125</v>
      </c>
      <c r="J1785" s="1" t="s">
        <v>5023</v>
      </c>
      <c r="K1785" s="1" t="s">
        <v>5023</v>
      </c>
      <c r="L1785">
        <f>ROUNDUP(IF(B1785&gt;$D$4,0,($D$4-B1785+1)/365),0)</f>
        <v>0</v>
      </c>
      <c r="M1785">
        <f>ROUNDUP(IF(B1785&gt;$D$5,0,($D$5-B1785+1)/365),0)</f>
        <v>1</v>
      </c>
      <c r="N1785" s="28">
        <f>IF(OR(L1785=1,M1785=1),IF(B1785+364&lt;=$D$5,(B1785+364-$D$4+1)/365,IF(B1785&gt;$D$4,($D$5-B1785+1)/365,$D$6/365)),0)</f>
        <v>0.18082191780821918</v>
      </c>
      <c r="O1785" s="28">
        <f>'Data &amp; Parameter'!$E$16*'Data &amp; Parameter'!$E$17*('Data &amp; Parameter'!$E$18+'Data &amp; Parameter'!$E$19)*'Data &amp; Parameter'!$E$20*'Data &amp; Parameter'!$E$37*N1785</f>
        <v>0.62866434937732807</v>
      </c>
      <c r="P1785">
        <f>ROUNDUP(IF(D1785&gt;$D$4,0,($D$4-D1785+1)/365),0)</f>
        <v>0</v>
      </c>
      <c r="Q1785">
        <f>ROUNDUP(IF(D1785&gt;$D$5,0,($D$5-D1785+1)/365),0)</f>
        <v>1</v>
      </c>
      <c r="R1785" s="28">
        <f>IF(OR(P1785=1,Q1785=1),IF(D1785+364&lt;=$D$5,(D1785+364-$D$4+1)/365,IF(D1785&gt;$D$4,($D$5-D1785+1)/365,$D$6/365)),0)</f>
        <v>0.18082191780821918</v>
      </c>
      <c r="S1785" s="28">
        <f>'Data &amp; Parameter'!$E$16*'Data &amp; Parameter'!$E$17*('Data &amp; Parameter'!$E$18+'Data &amp; Parameter'!$E$19)*'Data &amp; Parameter'!$E$20*'Data &amp; Parameter'!$E$37*R1785</f>
        <v>0.62866434937732807</v>
      </c>
      <c r="T1785" s="28">
        <f t="shared" si="27"/>
        <v>1.2573286987546561</v>
      </c>
    </row>
    <row r="1786" spans="1:20" ht="15.75" customHeight="1" x14ac:dyDescent="0.35">
      <c r="A1786">
        <v>1779</v>
      </c>
      <c r="B1786" s="76">
        <v>44236</v>
      </c>
      <c r="C1786" s="1" t="s">
        <v>5685</v>
      </c>
      <c r="D1786" s="76">
        <v>44236</v>
      </c>
      <c r="E1786" s="1" t="s">
        <v>5686</v>
      </c>
      <c r="F1786" s="1" t="s">
        <v>5687</v>
      </c>
      <c r="G1786" s="1" t="s">
        <v>123</v>
      </c>
      <c r="H1786" s="1" t="s">
        <v>3942</v>
      </c>
      <c r="I1786" s="1" t="s">
        <v>125</v>
      </c>
      <c r="J1786" s="1" t="s">
        <v>5023</v>
      </c>
      <c r="K1786" s="1" t="s">
        <v>5023</v>
      </c>
      <c r="L1786">
        <f>ROUNDUP(IF(B1786&gt;$D$4,0,($D$4-B1786+1)/365),0)</f>
        <v>0</v>
      </c>
      <c r="M1786">
        <f>ROUNDUP(IF(B1786&gt;$D$5,0,($D$5-B1786+1)/365),0)</f>
        <v>1</v>
      </c>
      <c r="N1786" s="28">
        <f>IF(OR(L1786=1,M1786=1),IF(B1786+364&lt;=$D$5,(B1786+364-$D$4+1)/365,IF(B1786&gt;$D$4,($D$5-B1786+1)/365,$D$6/365)),0)</f>
        <v>0.18082191780821918</v>
      </c>
      <c r="O1786" s="28">
        <f>'Data &amp; Parameter'!$E$16*'Data &amp; Parameter'!$E$17*('Data &amp; Parameter'!$E$18+'Data &amp; Parameter'!$E$19)*'Data &amp; Parameter'!$E$20*'Data &amp; Parameter'!$E$37*N1786</f>
        <v>0.62866434937732807</v>
      </c>
      <c r="P1786">
        <f>ROUNDUP(IF(D1786&gt;$D$4,0,($D$4-D1786+1)/365),0)</f>
        <v>0</v>
      </c>
      <c r="Q1786">
        <f>ROUNDUP(IF(D1786&gt;$D$5,0,($D$5-D1786+1)/365),0)</f>
        <v>1</v>
      </c>
      <c r="R1786" s="28">
        <f>IF(OR(P1786=1,Q1786=1),IF(D1786+364&lt;=$D$5,(D1786+364-$D$4+1)/365,IF(D1786&gt;$D$4,($D$5-D1786+1)/365,$D$6/365)),0)</f>
        <v>0.18082191780821918</v>
      </c>
      <c r="S1786" s="28">
        <f>'Data &amp; Parameter'!$E$16*'Data &amp; Parameter'!$E$17*('Data &amp; Parameter'!$E$18+'Data &amp; Parameter'!$E$19)*'Data &amp; Parameter'!$E$20*'Data &amp; Parameter'!$E$37*R1786</f>
        <v>0.62866434937732807</v>
      </c>
      <c r="T1786" s="28">
        <f t="shared" si="27"/>
        <v>1.2573286987546561</v>
      </c>
    </row>
    <row r="1787" spans="1:20" ht="15.75" customHeight="1" x14ac:dyDescent="0.35">
      <c r="A1787">
        <v>1780</v>
      </c>
      <c r="B1787" s="76">
        <v>44236</v>
      </c>
      <c r="C1787" s="1" t="s">
        <v>5688</v>
      </c>
      <c r="D1787" s="76">
        <v>44236</v>
      </c>
      <c r="E1787" s="1" t="s">
        <v>5689</v>
      </c>
      <c r="F1787" s="1" t="s">
        <v>5690</v>
      </c>
      <c r="G1787" s="1" t="s">
        <v>123</v>
      </c>
      <c r="H1787" s="1" t="s">
        <v>3942</v>
      </c>
      <c r="I1787" s="1" t="s">
        <v>125</v>
      </c>
      <c r="J1787" s="1" t="s">
        <v>5023</v>
      </c>
      <c r="K1787" s="1" t="s">
        <v>5023</v>
      </c>
      <c r="L1787">
        <f>ROUNDUP(IF(B1787&gt;$D$4,0,($D$4-B1787+1)/365),0)</f>
        <v>0</v>
      </c>
      <c r="M1787">
        <f>ROUNDUP(IF(B1787&gt;$D$5,0,($D$5-B1787+1)/365),0)</f>
        <v>1</v>
      </c>
      <c r="N1787" s="28">
        <f>IF(OR(L1787=1,M1787=1),IF(B1787+364&lt;=$D$5,(B1787+364-$D$4+1)/365,IF(B1787&gt;$D$4,($D$5-B1787+1)/365,$D$6/365)),0)</f>
        <v>0.18082191780821918</v>
      </c>
      <c r="O1787" s="28">
        <f>'Data &amp; Parameter'!$E$16*'Data &amp; Parameter'!$E$17*('Data &amp; Parameter'!$E$18+'Data &amp; Parameter'!$E$19)*'Data &amp; Parameter'!$E$20*'Data &amp; Parameter'!$E$37*N1787</f>
        <v>0.62866434937732807</v>
      </c>
      <c r="P1787">
        <f>ROUNDUP(IF(D1787&gt;$D$4,0,($D$4-D1787+1)/365),0)</f>
        <v>0</v>
      </c>
      <c r="Q1787">
        <f>ROUNDUP(IF(D1787&gt;$D$5,0,($D$5-D1787+1)/365),0)</f>
        <v>1</v>
      </c>
      <c r="R1787" s="28">
        <f>IF(OR(P1787=1,Q1787=1),IF(D1787+364&lt;=$D$5,(D1787+364-$D$4+1)/365,IF(D1787&gt;$D$4,($D$5-D1787+1)/365,$D$6/365)),0)</f>
        <v>0.18082191780821918</v>
      </c>
      <c r="S1787" s="28">
        <f>'Data &amp; Parameter'!$E$16*'Data &amp; Parameter'!$E$17*('Data &amp; Parameter'!$E$18+'Data &amp; Parameter'!$E$19)*'Data &amp; Parameter'!$E$20*'Data &amp; Parameter'!$E$37*R1787</f>
        <v>0.62866434937732807</v>
      </c>
      <c r="T1787" s="28">
        <f t="shared" si="27"/>
        <v>1.2573286987546561</v>
      </c>
    </row>
    <row r="1788" spans="1:20" ht="15.75" customHeight="1" x14ac:dyDescent="0.35">
      <c r="A1788">
        <v>1781</v>
      </c>
      <c r="B1788" s="76">
        <v>44236</v>
      </c>
      <c r="C1788" s="1" t="s">
        <v>5691</v>
      </c>
      <c r="D1788" s="76">
        <v>44236</v>
      </c>
      <c r="E1788" s="1" t="s">
        <v>5692</v>
      </c>
      <c r="F1788" s="1" t="s">
        <v>5693</v>
      </c>
      <c r="G1788" s="1" t="s">
        <v>123</v>
      </c>
      <c r="H1788" s="1" t="s">
        <v>3942</v>
      </c>
      <c r="I1788" s="1" t="s">
        <v>125</v>
      </c>
      <c r="J1788" s="1" t="s">
        <v>5023</v>
      </c>
      <c r="K1788" s="1" t="s">
        <v>5023</v>
      </c>
      <c r="L1788">
        <f>ROUNDUP(IF(B1788&gt;$D$4,0,($D$4-B1788+1)/365),0)</f>
        <v>0</v>
      </c>
      <c r="M1788">
        <f>ROUNDUP(IF(B1788&gt;$D$5,0,($D$5-B1788+1)/365),0)</f>
        <v>1</v>
      </c>
      <c r="N1788" s="28">
        <f>IF(OR(L1788=1,M1788=1),IF(B1788+364&lt;=$D$5,(B1788+364-$D$4+1)/365,IF(B1788&gt;$D$4,($D$5-B1788+1)/365,$D$6/365)),0)</f>
        <v>0.18082191780821918</v>
      </c>
      <c r="O1788" s="28">
        <f>'Data &amp; Parameter'!$E$16*'Data &amp; Parameter'!$E$17*('Data &amp; Parameter'!$E$18+'Data &amp; Parameter'!$E$19)*'Data &amp; Parameter'!$E$20*'Data &amp; Parameter'!$E$37*N1788</f>
        <v>0.62866434937732807</v>
      </c>
      <c r="P1788">
        <f>ROUNDUP(IF(D1788&gt;$D$4,0,($D$4-D1788+1)/365),0)</f>
        <v>0</v>
      </c>
      <c r="Q1788">
        <f>ROUNDUP(IF(D1788&gt;$D$5,0,($D$5-D1788+1)/365),0)</f>
        <v>1</v>
      </c>
      <c r="R1788" s="28">
        <f>IF(OR(P1788=1,Q1788=1),IF(D1788+364&lt;=$D$5,(D1788+364-$D$4+1)/365,IF(D1788&gt;$D$4,($D$5-D1788+1)/365,$D$6/365)),0)</f>
        <v>0.18082191780821918</v>
      </c>
      <c r="S1788" s="28">
        <f>'Data &amp; Parameter'!$E$16*'Data &amp; Parameter'!$E$17*('Data &amp; Parameter'!$E$18+'Data &amp; Parameter'!$E$19)*'Data &amp; Parameter'!$E$20*'Data &amp; Parameter'!$E$37*R1788</f>
        <v>0.62866434937732807</v>
      </c>
      <c r="T1788" s="28">
        <f t="shared" si="27"/>
        <v>1.2573286987546561</v>
      </c>
    </row>
    <row r="1789" spans="1:20" ht="15.75" customHeight="1" x14ac:dyDescent="0.35">
      <c r="A1789">
        <v>1782</v>
      </c>
      <c r="B1789" s="76">
        <v>44236</v>
      </c>
      <c r="C1789" s="1" t="s">
        <v>5694</v>
      </c>
      <c r="D1789" s="76">
        <v>44236</v>
      </c>
      <c r="E1789" s="1" t="s">
        <v>5695</v>
      </c>
      <c r="F1789" s="1" t="s">
        <v>5696</v>
      </c>
      <c r="G1789" s="1" t="s">
        <v>123</v>
      </c>
      <c r="H1789" s="1" t="s">
        <v>3942</v>
      </c>
      <c r="I1789" s="1" t="s">
        <v>125</v>
      </c>
      <c r="J1789" s="1" t="s">
        <v>5023</v>
      </c>
      <c r="K1789" s="1" t="s">
        <v>5023</v>
      </c>
      <c r="L1789">
        <f>ROUNDUP(IF(B1789&gt;$D$4,0,($D$4-B1789+1)/365),0)</f>
        <v>0</v>
      </c>
      <c r="M1789">
        <f>ROUNDUP(IF(B1789&gt;$D$5,0,($D$5-B1789+1)/365),0)</f>
        <v>1</v>
      </c>
      <c r="N1789" s="28">
        <f>IF(OR(L1789=1,M1789=1),IF(B1789+364&lt;=$D$5,(B1789+364-$D$4+1)/365,IF(B1789&gt;$D$4,($D$5-B1789+1)/365,$D$6/365)),0)</f>
        <v>0.18082191780821918</v>
      </c>
      <c r="O1789" s="28">
        <f>'Data &amp; Parameter'!$E$16*'Data &amp; Parameter'!$E$17*('Data &amp; Parameter'!$E$18+'Data &amp; Parameter'!$E$19)*'Data &amp; Parameter'!$E$20*'Data &amp; Parameter'!$E$37*N1789</f>
        <v>0.62866434937732807</v>
      </c>
      <c r="P1789">
        <f>ROUNDUP(IF(D1789&gt;$D$4,0,($D$4-D1789+1)/365),0)</f>
        <v>0</v>
      </c>
      <c r="Q1789">
        <f>ROUNDUP(IF(D1789&gt;$D$5,0,($D$5-D1789+1)/365),0)</f>
        <v>1</v>
      </c>
      <c r="R1789" s="28">
        <f>IF(OR(P1789=1,Q1789=1),IF(D1789+364&lt;=$D$5,(D1789+364-$D$4+1)/365,IF(D1789&gt;$D$4,($D$5-D1789+1)/365,$D$6/365)),0)</f>
        <v>0.18082191780821918</v>
      </c>
      <c r="S1789" s="28">
        <f>'Data &amp; Parameter'!$E$16*'Data &amp; Parameter'!$E$17*('Data &amp; Parameter'!$E$18+'Data &amp; Parameter'!$E$19)*'Data &amp; Parameter'!$E$20*'Data &amp; Parameter'!$E$37*R1789</f>
        <v>0.62866434937732807</v>
      </c>
      <c r="T1789" s="28">
        <f t="shared" si="27"/>
        <v>1.2573286987546561</v>
      </c>
    </row>
    <row r="1790" spans="1:20" ht="15.75" customHeight="1" x14ac:dyDescent="0.35">
      <c r="A1790">
        <v>1783</v>
      </c>
      <c r="B1790" s="76">
        <v>44236</v>
      </c>
      <c r="C1790" s="1" t="s">
        <v>5697</v>
      </c>
      <c r="D1790" s="76">
        <v>44236</v>
      </c>
      <c r="E1790" s="1" t="s">
        <v>5698</v>
      </c>
      <c r="F1790" s="1" t="s">
        <v>5699</v>
      </c>
      <c r="G1790" s="1" t="s">
        <v>123</v>
      </c>
      <c r="H1790" s="1" t="s">
        <v>3942</v>
      </c>
      <c r="I1790" s="1" t="s">
        <v>125</v>
      </c>
      <c r="J1790" s="1" t="s">
        <v>5023</v>
      </c>
      <c r="K1790" s="1" t="s">
        <v>5023</v>
      </c>
      <c r="L1790">
        <f>ROUNDUP(IF(B1790&gt;$D$4,0,($D$4-B1790+1)/365),0)</f>
        <v>0</v>
      </c>
      <c r="M1790">
        <f>ROUNDUP(IF(B1790&gt;$D$5,0,($D$5-B1790+1)/365),0)</f>
        <v>1</v>
      </c>
      <c r="N1790" s="28">
        <f>IF(OR(L1790=1,M1790=1),IF(B1790+364&lt;=$D$5,(B1790+364-$D$4+1)/365,IF(B1790&gt;$D$4,($D$5-B1790+1)/365,$D$6/365)),0)</f>
        <v>0.18082191780821918</v>
      </c>
      <c r="O1790" s="28">
        <f>'Data &amp; Parameter'!$E$16*'Data &amp; Parameter'!$E$17*('Data &amp; Parameter'!$E$18+'Data &amp; Parameter'!$E$19)*'Data &amp; Parameter'!$E$20*'Data &amp; Parameter'!$E$37*N1790</f>
        <v>0.62866434937732807</v>
      </c>
      <c r="P1790">
        <f>ROUNDUP(IF(D1790&gt;$D$4,0,($D$4-D1790+1)/365),0)</f>
        <v>0</v>
      </c>
      <c r="Q1790">
        <f>ROUNDUP(IF(D1790&gt;$D$5,0,($D$5-D1790+1)/365),0)</f>
        <v>1</v>
      </c>
      <c r="R1790" s="28">
        <f>IF(OR(P1790=1,Q1790=1),IF(D1790+364&lt;=$D$5,(D1790+364-$D$4+1)/365,IF(D1790&gt;$D$4,($D$5-D1790+1)/365,$D$6/365)),0)</f>
        <v>0.18082191780821918</v>
      </c>
      <c r="S1790" s="28">
        <f>'Data &amp; Parameter'!$E$16*'Data &amp; Parameter'!$E$17*('Data &amp; Parameter'!$E$18+'Data &amp; Parameter'!$E$19)*'Data &amp; Parameter'!$E$20*'Data &amp; Parameter'!$E$37*R1790</f>
        <v>0.62866434937732807</v>
      </c>
      <c r="T1790" s="28">
        <f t="shared" si="27"/>
        <v>1.2573286987546561</v>
      </c>
    </row>
    <row r="1791" spans="1:20" ht="15.75" customHeight="1" x14ac:dyDescent="0.35">
      <c r="A1791">
        <v>1784</v>
      </c>
      <c r="B1791" s="76">
        <v>44236</v>
      </c>
      <c r="C1791" s="1" t="s">
        <v>5700</v>
      </c>
      <c r="D1791" s="76">
        <v>44236</v>
      </c>
      <c r="E1791" s="1" t="s">
        <v>5701</v>
      </c>
      <c r="F1791" s="1" t="s">
        <v>5702</v>
      </c>
      <c r="G1791" s="1" t="s">
        <v>123</v>
      </c>
      <c r="H1791" s="1" t="s">
        <v>3942</v>
      </c>
      <c r="I1791" s="1" t="s">
        <v>125</v>
      </c>
      <c r="J1791" s="1" t="s">
        <v>5023</v>
      </c>
      <c r="K1791" s="1" t="s">
        <v>5023</v>
      </c>
      <c r="L1791">
        <f>ROUNDUP(IF(B1791&gt;$D$4,0,($D$4-B1791+1)/365),0)</f>
        <v>0</v>
      </c>
      <c r="M1791">
        <f>ROUNDUP(IF(B1791&gt;$D$5,0,($D$5-B1791+1)/365),0)</f>
        <v>1</v>
      </c>
      <c r="N1791" s="28">
        <f>IF(OR(L1791=1,M1791=1),IF(B1791+364&lt;=$D$5,(B1791+364-$D$4+1)/365,IF(B1791&gt;$D$4,($D$5-B1791+1)/365,$D$6/365)),0)</f>
        <v>0.18082191780821918</v>
      </c>
      <c r="O1791" s="28">
        <f>'Data &amp; Parameter'!$E$16*'Data &amp; Parameter'!$E$17*('Data &amp; Parameter'!$E$18+'Data &amp; Parameter'!$E$19)*'Data &amp; Parameter'!$E$20*'Data &amp; Parameter'!$E$37*N1791</f>
        <v>0.62866434937732807</v>
      </c>
      <c r="P1791">
        <f>ROUNDUP(IF(D1791&gt;$D$4,0,($D$4-D1791+1)/365),0)</f>
        <v>0</v>
      </c>
      <c r="Q1791">
        <f>ROUNDUP(IF(D1791&gt;$D$5,0,($D$5-D1791+1)/365),0)</f>
        <v>1</v>
      </c>
      <c r="R1791" s="28">
        <f>IF(OR(P1791=1,Q1791=1),IF(D1791+364&lt;=$D$5,(D1791+364-$D$4+1)/365,IF(D1791&gt;$D$4,($D$5-D1791+1)/365,$D$6/365)),0)</f>
        <v>0.18082191780821918</v>
      </c>
      <c r="S1791" s="28">
        <f>'Data &amp; Parameter'!$E$16*'Data &amp; Parameter'!$E$17*('Data &amp; Parameter'!$E$18+'Data &amp; Parameter'!$E$19)*'Data &amp; Parameter'!$E$20*'Data &amp; Parameter'!$E$37*R1791</f>
        <v>0.62866434937732807</v>
      </c>
      <c r="T1791" s="28">
        <f t="shared" si="27"/>
        <v>1.2573286987546561</v>
      </c>
    </row>
    <row r="1792" spans="1:20" ht="15.75" customHeight="1" x14ac:dyDescent="0.35">
      <c r="A1792">
        <v>1785</v>
      </c>
      <c r="B1792" s="76">
        <v>44236</v>
      </c>
      <c r="C1792" s="1" t="s">
        <v>5703</v>
      </c>
      <c r="D1792" s="76">
        <v>44236</v>
      </c>
      <c r="E1792" s="1" t="s">
        <v>5704</v>
      </c>
      <c r="F1792" s="1" t="s">
        <v>5705</v>
      </c>
      <c r="G1792" s="1" t="s">
        <v>123</v>
      </c>
      <c r="H1792" s="1" t="s">
        <v>124</v>
      </c>
      <c r="I1792" s="1" t="s">
        <v>125</v>
      </c>
      <c r="J1792" s="1" t="s">
        <v>1623</v>
      </c>
      <c r="K1792" s="1" t="s">
        <v>1623</v>
      </c>
      <c r="L1792">
        <f>ROUNDUP(IF(B1792&gt;$D$4,0,($D$4-B1792+1)/365),0)</f>
        <v>0</v>
      </c>
      <c r="M1792">
        <f>ROUNDUP(IF(B1792&gt;$D$5,0,($D$5-B1792+1)/365),0)</f>
        <v>1</v>
      </c>
      <c r="N1792" s="28">
        <f>IF(OR(L1792=1,M1792=1),IF(B1792+364&lt;=$D$5,(B1792+364-$D$4+1)/365,IF(B1792&gt;$D$4,($D$5-B1792+1)/365,$D$6/365)),0)</f>
        <v>0.18082191780821918</v>
      </c>
      <c r="O1792" s="28">
        <f>'Data &amp; Parameter'!$E$16*'Data &amp; Parameter'!$E$17*('Data &amp; Parameter'!$E$18+'Data &amp; Parameter'!$E$19)*'Data &amp; Parameter'!$E$20*'Data &amp; Parameter'!$E$37*N1792</f>
        <v>0.62866434937732807</v>
      </c>
      <c r="P1792">
        <f>ROUNDUP(IF(D1792&gt;$D$4,0,($D$4-D1792+1)/365),0)</f>
        <v>0</v>
      </c>
      <c r="Q1792">
        <f>ROUNDUP(IF(D1792&gt;$D$5,0,($D$5-D1792+1)/365),0)</f>
        <v>1</v>
      </c>
      <c r="R1792" s="28">
        <f>IF(OR(P1792=1,Q1792=1),IF(D1792+364&lt;=$D$5,(D1792+364-$D$4+1)/365,IF(D1792&gt;$D$4,($D$5-D1792+1)/365,$D$6/365)),0)</f>
        <v>0.18082191780821918</v>
      </c>
      <c r="S1792" s="28">
        <f>'Data &amp; Parameter'!$E$16*'Data &amp; Parameter'!$E$17*('Data &amp; Parameter'!$E$18+'Data &amp; Parameter'!$E$19)*'Data &amp; Parameter'!$E$20*'Data &amp; Parameter'!$E$37*R1792</f>
        <v>0.62866434937732807</v>
      </c>
      <c r="T1792" s="28">
        <f t="shared" si="27"/>
        <v>1.2573286987546561</v>
      </c>
    </row>
    <row r="1793" spans="1:20" ht="15.75" customHeight="1" x14ac:dyDescent="0.35">
      <c r="A1793">
        <v>1786</v>
      </c>
      <c r="B1793" s="76">
        <v>44236</v>
      </c>
      <c r="C1793" s="1" t="s">
        <v>5706</v>
      </c>
      <c r="D1793" s="76">
        <v>44236</v>
      </c>
      <c r="E1793" s="1" t="s">
        <v>5707</v>
      </c>
      <c r="F1793" s="1" t="s">
        <v>5708</v>
      </c>
      <c r="G1793" s="1" t="s">
        <v>123</v>
      </c>
      <c r="H1793" s="1" t="s">
        <v>124</v>
      </c>
      <c r="I1793" s="1" t="s">
        <v>125</v>
      </c>
      <c r="J1793" s="1" t="s">
        <v>1623</v>
      </c>
      <c r="K1793" s="1" t="s">
        <v>1623</v>
      </c>
      <c r="L1793">
        <f>ROUNDUP(IF(B1793&gt;$D$4,0,($D$4-B1793+1)/365),0)</f>
        <v>0</v>
      </c>
      <c r="M1793">
        <f>ROUNDUP(IF(B1793&gt;$D$5,0,($D$5-B1793+1)/365),0)</f>
        <v>1</v>
      </c>
      <c r="N1793" s="28">
        <f>IF(OR(L1793=1,M1793=1),IF(B1793+364&lt;=$D$5,(B1793+364-$D$4+1)/365,IF(B1793&gt;$D$4,($D$5-B1793+1)/365,$D$6/365)),0)</f>
        <v>0.18082191780821918</v>
      </c>
      <c r="O1793" s="28">
        <f>'Data &amp; Parameter'!$E$16*'Data &amp; Parameter'!$E$17*('Data &amp; Parameter'!$E$18+'Data &amp; Parameter'!$E$19)*'Data &amp; Parameter'!$E$20*'Data &amp; Parameter'!$E$37*N1793</f>
        <v>0.62866434937732807</v>
      </c>
      <c r="P1793">
        <f>ROUNDUP(IF(D1793&gt;$D$4,0,($D$4-D1793+1)/365),0)</f>
        <v>0</v>
      </c>
      <c r="Q1793">
        <f>ROUNDUP(IF(D1793&gt;$D$5,0,($D$5-D1793+1)/365),0)</f>
        <v>1</v>
      </c>
      <c r="R1793" s="28">
        <f>IF(OR(P1793=1,Q1793=1),IF(D1793+364&lt;=$D$5,(D1793+364-$D$4+1)/365,IF(D1793&gt;$D$4,($D$5-D1793+1)/365,$D$6/365)),0)</f>
        <v>0.18082191780821918</v>
      </c>
      <c r="S1793" s="28">
        <f>'Data &amp; Parameter'!$E$16*'Data &amp; Parameter'!$E$17*('Data &amp; Parameter'!$E$18+'Data &amp; Parameter'!$E$19)*'Data &amp; Parameter'!$E$20*'Data &amp; Parameter'!$E$37*R1793</f>
        <v>0.62866434937732807</v>
      </c>
      <c r="T1793" s="28">
        <f t="shared" si="27"/>
        <v>1.2573286987546561</v>
      </c>
    </row>
    <row r="1794" spans="1:20" ht="15.75" customHeight="1" x14ac:dyDescent="0.35">
      <c r="A1794">
        <v>1787</v>
      </c>
      <c r="B1794" s="76">
        <v>44236</v>
      </c>
      <c r="C1794" s="1" t="s">
        <v>5709</v>
      </c>
      <c r="D1794" s="76">
        <v>44236</v>
      </c>
      <c r="E1794" s="1" t="s">
        <v>5710</v>
      </c>
      <c r="F1794" s="1" t="s">
        <v>5711</v>
      </c>
      <c r="G1794" s="1" t="s">
        <v>123</v>
      </c>
      <c r="H1794" s="1" t="s">
        <v>124</v>
      </c>
      <c r="I1794" s="1" t="s">
        <v>125</v>
      </c>
      <c r="J1794" s="1" t="s">
        <v>1623</v>
      </c>
      <c r="K1794" s="1" t="s">
        <v>1623</v>
      </c>
      <c r="L1794">
        <f>ROUNDUP(IF(B1794&gt;$D$4,0,($D$4-B1794+1)/365),0)</f>
        <v>0</v>
      </c>
      <c r="M1794">
        <f>ROUNDUP(IF(B1794&gt;$D$5,0,($D$5-B1794+1)/365),0)</f>
        <v>1</v>
      </c>
      <c r="N1794" s="28">
        <f>IF(OR(L1794=1,M1794=1),IF(B1794+364&lt;=$D$5,(B1794+364-$D$4+1)/365,IF(B1794&gt;$D$4,($D$5-B1794+1)/365,$D$6/365)),0)</f>
        <v>0.18082191780821918</v>
      </c>
      <c r="O1794" s="28">
        <f>'Data &amp; Parameter'!$E$16*'Data &amp; Parameter'!$E$17*('Data &amp; Parameter'!$E$18+'Data &amp; Parameter'!$E$19)*'Data &amp; Parameter'!$E$20*'Data &amp; Parameter'!$E$37*N1794</f>
        <v>0.62866434937732807</v>
      </c>
      <c r="P1794">
        <f>ROUNDUP(IF(D1794&gt;$D$4,0,($D$4-D1794+1)/365),0)</f>
        <v>0</v>
      </c>
      <c r="Q1794">
        <f>ROUNDUP(IF(D1794&gt;$D$5,0,($D$5-D1794+1)/365),0)</f>
        <v>1</v>
      </c>
      <c r="R1794" s="28">
        <f>IF(OR(P1794=1,Q1794=1),IF(D1794+364&lt;=$D$5,(D1794+364-$D$4+1)/365,IF(D1794&gt;$D$4,($D$5-D1794+1)/365,$D$6/365)),0)</f>
        <v>0.18082191780821918</v>
      </c>
      <c r="S1794" s="28">
        <f>'Data &amp; Parameter'!$E$16*'Data &amp; Parameter'!$E$17*('Data &amp; Parameter'!$E$18+'Data &amp; Parameter'!$E$19)*'Data &amp; Parameter'!$E$20*'Data &amp; Parameter'!$E$37*R1794</f>
        <v>0.62866434937732807</v>
      </c>
      <c r="T1794" s="28">
        <f t="shared" si="27"/>
        <v>1.2573286987546561</v>
      </c>
    </row>
    <row r="1795" spans="1:20" ht="15.75" customHeight="1" x14ac:dyDescent="0.35">
      <c r="A1795">
        <v>1788</v>
      </c>
      <c r="B1795" s="76">
        <v>44236</v>
      </c>
      <c r="C1795" s="1" t="s">
        <v>5712</v>
      </c>
      <c r="D1795" s="76">
        <v>44236</v>
      </c>
      <c r="E1795" s="1" t="s">
        <v>5713</v>
      </c>
      <c r="F1795" s="1" t="s">
        <v>5714</v>
      </c>
      <c r="G1795" s="1" t="s">
        <v>123</v>
      </c>
      <c r="H1795" s="1" t="s">
        <v>124</v>
      </c>
      <c r="I1795" s="1" t="s">
        <v>125</v>
      </c>
      <c r="J1795" s="1" t="s">
        <v>126</v>
      </c>
      <c r="K1795" s="1" t="s">
        <v>5715</v>
      </c>
      <c r="L1795">
        <f>ROUNDUP(IF(B1795&gt;$D$4,0,($D$4-B1795+1)/365),0)</f>
        <v>0</v>
      </c>
      <c r="M1795">
        <f>ROUNDUP(IF(B1795&gt;$D$5,0,($D$5-B1795+1)/365),0)</f>
        <v>1</v>
      </c>
      <c r="N1795" s="28">
        <f>IF(OR(L1795=1,M1795=1),IF(B1795+364&lt;=$D$5,(B1795+364-$D$4+1)/365,IF(B1795&gt;$D$4,($D$5-B1795+1)/365,$D$6/365)),0)</f>
        <v>0.18082191780821918</v>
      </c>
      <c r="O1795" s="28">
        <f>'Data &amp; Parameter'!$E$16*'Data &amp; Parameter'!$E$17*('Data &amp; Parameter'!$E$18+'Data &amp; Parameter'!$E$19)*'Data &amp; Parameter'!$E$20*'Data &amp; Parameter'!$E$37*N1795</f>
        <v>0.62866434937732807</v>
      </c>
      <c r="P1795">
        <f>ROUNDUP(IF(D1795&gt;$D$4,0,($D$4-D1795+1)/365),0)</f>
        <v>0</v>
      </c>
      <c r="Q1795">
        <f>ROUNDUP(IF(D1795&gt;$D$5,0,($D$5-D1795+1)/365),0)</f>
        <v>1</v>
      </c>
      <c r="R1795" s="28">
        <f>IF(OR(P1795=1,Q1795=1),IF(D1795+364&lt;=$D$5,(D1795+364-$D$4+1)/365,IF(D1795&gt;$D$4,($D$5-D1795+1)/365,$D$6/365)),0)</f>
        <v>0.18082191780821918</v>
      </c>
      <c r="S1795" s="28">
        <f>'Data &amp; Parameter'!$E$16*'Data &amp; Parameter'!$E$17*('Data &amp; Parameter'!$E$18+'Data &amp; Parameter'!$E$19)*'Data &amp; Parameter'!$E$20*'Data &amp; Parameter'!$E$37*R1795</f>
        <v>0.62866434937732807</v>
      </c>
      <c r="T1795" s="28">
        <f t="shared" si="27"/>
        <v>1.2573286987546561</v>
      </c>
    </row>
    <row r="1796" spans="1:20" ht="15.75" customHeight="1" x14ac:dyDescent="0.35">
      <c r="A1796">
        <v>1789</v>
      </c>
      <c r="B1796" s="76">
        <v>44236</v>
      </c>
      <c r="C1796" s="1" t="s">
        <v>5716</v>
      </c>
      <c r="D1796" s="76">
        <v>44236</v>
      </c>
      <c r="E1796" s="1" t="s">
        <v>5717</v>
      </c>
      <c r="F1796" s="1" t="s">
        <v>5718</v>
      </c>
      <c r="G1796" s="1" t="s">
        <v>123</v>
      </c>
      <c r="H1796" s="1" t="s">
        <v>124</v>
      </c>
      <c r="I1796" s="1" t="s">
        <v>125</v>
      </c>
      <c r="J1796" s="1" t="s">
        <v>1731</v>
      </c>
      <c r="K1796" s="1" t="s">
        <v>1812</v>
      </c>
      <c r="L1796">
        <f>ROUNDUP(IF(B1796&gt;$D$4,0,($D$4-B1796+1)/365),0)</f>
        <v>0</v>
      </c>
      <c r="M1796">
        <f>ROUNDUP(IF(B1796&gt;$D$5,0,($D$5-B1796+1)/365),0)</f>
        <v>1</v>
      </c>
      <c r="N1796" s="28">
        <f>IF(OR(L1796=1,M1796=1),IF(B1796+364&lt;=$D$5,(B1796+364-$D$4+1)/365,IF(B1796&gt;$D$4,($D$5-B1796+1)/365,$D$6/365)),0)</f>
        <v>0.18082191780821918</v>
      </c>
      <c r="O1796" s="28">
        <f>'Data &amp; Parameter'!$E$16*'Data &amp; Parameter'!$E$17*('Data &amp; Parameter'!$E$18+'Data &amp; Parameter'!$E$19)*'Data &amp; Parameter'!$E$20*'Data &amp; Parameter'!$E$37*N1796</f>
        <v>0.62866434937732807</v>
      </c>
      <c r="P1796">
        <f>ROUNDUP(IF(D1796&gt;$D$4,0,($D$4-D1796+1)/365),0)</f>
        <v>0</v>
      </c>
      <c r="Q1796">
        <f>ROUNDUP(IF(D1796&gt;$D$5,0,($D$5-D1796+1)/365),0)</f>
        <v>1</v>
      </c>
      <c r="R1796" s="28">
        <f>IF(OR(P1796=1,Q1796=1),IF(D1796+364&lt;=$D$5,(D1796+364-$D$4+1)/365,IF(D1796&gt;$D$4,($D$5-D1796+1)/365,$D$6/365)),0)</f>
        <v>0.18082191780821918</v>
      </c>
      <c r="S1796" s="28">
        <f>'Data &amp; Parameter'!$E$16*'Data &amp; Parameter'!$E$17*('Data &amp; Parameter'!$E$18+'Data &amp; Parameter'!$E$19)*'Data &amp; Parameter'!$E$20*'Data &amp; Parameter'!$E$37*R1796</f>
        <v>0.62866434937732807</v>
      </c>
      <c r="T1796" s="28">
        <f t="shared" si="27"/>
        <v>1.2573286987546561</v>
      </c>
    </row>
    <row r="1797" spans="1:20" ht="15.75" customHeight="1" x14ac:dyDescent="0.35">
      <c r="A1797">
        <v>1790</v>
      </c>
      <c r="B1797" s="76">
        <v>44236</v>
      </c>
      <c r="C1797" s="1" t="s">
        <v>5719</v>
      </c>
      <c r="D1797" s="76">
        <v>44236</v>
      </c>
      <c r="E1797" s="1" t="s">
        <v>5720</v>
      </c>
      <c r="F1797" s="1" t="s">
        <v>5721</v>
      </c>
      <c r="G1797" s="1" t="s">
        <v>123</v>
      </c>
      <c r="H1797" s="1" t="s">
        <v>124</v>
      </c>
      <c r="I1797" s="1" t="s">
        <v>125</v>
      </c>
      <c r="J1797" s="1" t="s">
        <v>1616</v>
      </c>
      <c r="K1797" s="1" t="s">
        <v>1812</v>
      </c>
      <c r="L1797">
        <f>ROUNDUP(IF(B1797&gt;$D$4,0,($D$4-B1797+1)/365),0)</f>
        <v>0</v>
      </c>
      <c r="M1797">
        <f>ROUNDUP(IF(B1797&gt;$D$5,0,($D$5-B1797+1)/365),0)</f>
        <v>1</v>
      </c>
      <c r="N1797" s="28">
        <f>IF(OR(L1797=1,M1797=1),IF(B1797+364&lt;=$D$5,(B1797+364-$D$4+1)/365,IF(B1797&gt;$D$4,($D$5-B1797+1)/365,$D$6/365)),0)</f>
        <v>0.18082191780821918</v>
      </c>
      <c r="O1797" s="28">
        <f>'Data &amp; Parameter'!$E$16*'Data &amp; Parameter'!$E$17*('Data &amp; Parameter'!$E$18+'Data &amp; Parameter'!$E$19)*'Data &amp; Parameter'!$E$20*'Data &amp; Parameter'!$E$37*N1797</f>
        <v>0.62866434937732807</v>
      </c>
      <c r="P1797">
        <f>ROUNDUP(IF(D1797&gt;$D$4,0,($D$4-D1797+1)/365),0)</f>
        <v>0</v>
      </c>
      <c r="Q1797">
        <f>ROUNDUP(IF(D1797&gt;$D$5,0,($D$5-D1797+1)/365),0)</f>
        <v>1</v>
      </c>
      <c r="R1797" s="28">
        <f>IF(OR(P1797=1,Q1797=1),IF(D1797+364&lt;=$D$5,(D1797+364-$D$4+1)/365,IF(D1797&gt;$D$4,($D$5-D1797+1)/365,$D$6/365)),0)</f>
        <v>0.18082191780821918</v>
      </c>
      <c r="S1797" s="28">
        <f>'Data &amp; Parameter'!$E$16*'Data &amp; Parameter'!$E$17*('Data &amp; Parameter'!$E$18+'Data &amp; Parameter'!$E$19)*'Data &amp; Parameter'!$E$20*'Data &amp; Parameter'!$E$37*R1797</f>
        <v>0.62866434937732807</v>
      </c>
      <c r="T1797" s="28">
        <f t="shared" si="27"/>
        <v>1.2573286987546561</v>
      </c>
    </row>
    <row r="1798" spans="1:20" ht="15.75" customHeight="1" x14ac:dyDescent="0.35">
      <c r="A1798">
        <v>1791</v>
      </c>
      <c r="B1798" s="76">
        <v>44236</v>
      </c>
      <c r="C1798" s="1" t="s">
        <v>5722</v>
      </c>
      <c r="D1798" s="76">
        <v>44236</v>
      </c>
      <c r="E1798" s="1" t="s">
        <v>5723</v>
      </c>
      <c r="F1798" s="1" t="s">
        <v>5724</v>
      </c>
      <c r="G1798" s="1" t="s">
        <v>123</v>
      </c>
      <c r="H1798" s="1" t="s">
        <v>124</v>
      </c>
      <c r="I1798" s="1" t="s">
        <v>125</v>
      </c>
      <c r="J1798" s="1" t="s">
        <v>1616</v>
      </c>
      <c r="K1798" s="1" t="s">
        <v>1812</v>
      </c>
      <c r="L1798">
        <f>ROUNDUP(IF(B1798&gt;$D$4,0,($D$4-B1798+1)/365),0)</f>
        <v>0</v>
      </c>
      <c r="M1798">
        <f>ROUNDUP(IF(B1798&gt;$D$5,0,($D$5-B1798+1)/365),0)</f>
        <v>1</v>
      </c>
      <c r="N1798" s="28">
        <f>IF(OR(L1798=1,M1798=1),IF(B1798+364&lt;=$D$5,(B1798+364-$D$4+1)/365,IF(B1798&gt;$D$4,($D$5-B1798+1)/365,$D$6/365)),0)</f>
        <v>0.18082191780821918</v>
      </c>
      <c r="O1798" s="28">
        <f>'Data &amp; Parameter'!$E$16*'Data &amp; Parameter'!$E$17*('Data &amp; Parameter'!$E$18+'Data &amp; Parameter'!$E$19)*'Data &amp; Parameter'!$E$20*'Data &amp; Parameter'!$E$37*N1798</f>
        <v>0.62866434937732807</v>
      </c>
      <c r="P1798">
        <f>ROUNDUP(IF(D1798&gt;$D$4,0,($D$4-D1798+1)/365),0)</f>
        <v>0</v>
      </c>
      <c r="Q1798">
        <f>ROUNDUP(IF(D1798&gt;$D$5,0,($D$5-D1798+1)/365),0)</f>
        <v>1</v>
      </c>
      <c r="R1798" s="28">
        <f>IF(OR(P1798=1,Q1798=1),IF(D1798+364&lt;=$D$5,(D1798+364-$D$4+1)/365,IF(D1798&gt;$D$4,($D$5-D1798+1)/365,$D$6/365)),0)</f>
        <v>0.18082191780821918</v>
      </c>
      <c r="S1798" s="28">
        <f>'Data &amp; Parameter'!$E$16*'Data &amp; Parameter'!$E$17*('Data &amp; Parameter'!$E$18+'Data &amp; Parameter'!$E$19)*'Data &amp; Parameter'!$E$20*'Data &amp; Parameter'!$E$37*R1798</f>
        <v>0.62866434937732807</v>
      </c>
      <c r="T1798" s="28">
        <f t="shared" si="27"/>
        <v>1.2573286987546561</v>
      </c>
    </row>
    <row r="1799" spans="1:20" ht="15.75" customHeight="1" x14ac:dyDescent="0.35">
      <c r="A1799">
        <v>1792</v>
      </c>
      <c r="B1799" s="76">
        <v>44236</v>
      </c>
      <c r="C1799" s="1" t="s">
        <v>5725</v>
      </c>
      <c r="D1799" s="76">
        <v>44236</v>
      </c>
      <c r="E1799" s="1" t="s">
        <v>5726</v>
      </c>
      <c r="F1799" s="1" t="s">
        <v>5727</v>
      </c>
      <c r="G1799" s="1" t="s">
        <v>123</v>
      </c>
      <c r="H1799" s="1" t="s">
        <v>124</v>
      </c>
      <c r="I1799" s="1" t="s">
        <v>125</v>
      </c>
      <c r="J1799" s="1" t="s">
        <v>1731</v>
      </c>
      <c r="K1799" s="1" t="s">
        <v>1812</v>
      </c>
      <c r="L1799">
        <f>ROUNDUP(IF(B1799&gt;$D$4,0,($D$4-B1799+1)/365),0)</f>
        <v>0</v>
      </c>
      <c r="M1799">
        <f>ROUNDUP(IF(B1799&gt;$D$5,0,($D$5-B1799+1)/365),0)</f>
        <v>1</v>
      </c>
      <c r="N1799" s="28">
        <f>IF(OR(L1799=1,M1799=1),IF(B1799+364&lt;=$D$5,(B1799+364-$D$4+1)/365,IF(B1799&gt;$D$4,($D$5-B1799+1)/365,$D$6/365)),0)</f>
        <v>0.18082191780821918</v>
      </c>
      <c r="O1799" s="28">
        <f>'Data &amp; Parameter'!$E$16*'Data &amp; Parameter'!$E$17*('Data &amp; Parameter'!$E$18+'Data &amp; Parameter'!$E$19)*'Data &amp; Parameter'!$E$20*'Data &amp; Parameter'!$E$37*N1799</f>
        <v>0.62866434937732807</v>
      </c>
      <c r="P1799">
        <f>ROUNDUP(IF(D1799&gt;$D$4,0,($D$4-D1799+1)/365),0)</f>
        <v>0</v>
      </c>
      <c r="Q1799">
        <f>ROUNDUP(IF(D1799&gt;$D$5,0,($D$5-D1799+1)/365),0)</f>
        <v>1</v>
      </c>
      <c r="R1799" s="28">
        <f>IF(OR(P1799=1,Q1799=1),IF(D1799+364&lt;=$D$5,(D1799+364-$D$4+1)/365,IF(D1799&gt;$D$4,($D$5-D1799+1)/365,$D$6/365)),0)</f>
        <v>0.18082191780821918</v>
      </c>
      <c r="S1799" s="28">
        <f>'Data &amp; Parameter'!$E$16*'Data &amp; Parameter'!$E$17*('Data &amp; Parameter'!$E$18+'Data &amp; Parameter'!$E$19)*'Data &amp; Parameter'!$E$20*'Data &amp; Parameter'!$E$37*R1799</f>
        <v>0.62866434937732807</v>
      </c>
      <c r="T1799" s="28">
        <f t="shared" si="27"/>
        <v>1.2573286987546561</v>
      </c>
    </row>
    <row r="1800" spans="1:20" ht="15.75" customHeight="1" x14ac:dyDescent="0.35">
      <c r="A1800">
        <v>1793</v>
      </c>
      <c r="B1800" s="76">
        <v>44236</v>
      </c>
      <c r="C1800" s="1" t="s">
        <v>5728</v>
      </c>
      <c r="D1800" s="76">
        <v>44236</v>
      </c>
      <c r="E1800" s="1" t="s">
        <v>5729</v>
      </c>
      <c r="F1800" s="1" t="s">
        <v>5730</v>
      </c>
      <c r="G1800" s="1" t="s">
        <v>123</v>
      </c>
      <c r="H1800" s="1" t="s">
        <v>124</v>
      </c>
      <c r="I1800" s="1" t="s">
        <v>125</v>
      </c>
      <c r="J1800" s="1" t="s">
        <v>1616</v>
      </c>
      <c r="K1800" s="1" t="s">
        <v>1812</v>
      </c>
      <c r="L1800">
        <f>ROUNDUP(IF(B1800&gt;$D$4,0,($D$4-B1800+1)/365),0)</f>
        <v>0</v>
      </c>
      <c r="M1800">
        <f>ROUNDUP(IF(B1800&gt;$D$5,0,($D$5-B1800+1)/365),0)</f>
        <v>1</v>
      </c>
      <c r="N1800" s="28">
        <f>IF(OR(L1800=1,M1800=1),IF(B1800+364&lt;=$D$5,(B1800+364-$D$4+1)/365,IF(B1800&gt;$D$4,($D$5-B1800+1)/365,$D$6/365)),0)</f>
        <v>0.18082191780821918</v>
      </c>
      <c r="O1800" s="28">
        <f>'Data &amp; Parameter'!$E$16*'Data &amp; Parameter'!$E$17*('Data &amp; Parameter'!$E$18+'Data &amp; Parameter'!$E$19)*'Data &amp; Parameter'!$E$20*'Data &amp; Parameter'!$E$37*N1800</f>
        <v>0.62866434937732807</v>
      </c>
      <c r="P1800">
        <f>ROUNDUP(IF(D1800&gt;$D$4,0,($D$4-D1800+1)/365),0)</f>
        <v>0</v>
      </c>
      <c r="Q1800">
        <f>ROUNDUP(IF(D1800&gt;$D$5,0,($D$5-D1800+1)/365),0)</f>
        <v>1</v>
      </c>
      <c r="R1800" s="28">
        <f>IF(OR(P1800=1,Q1800=1),IF(D1800+364&lt;=$D$5,(D1800+364-$D$4+1)/365,IF(D1800&gt;$D$4,($D$5-D1800+1)/365,$D$6/365)),0)</f>
        <v>0.18082191780821918</v>
      </c>
      <c r="S1800" s="28">
        <f>'Data &amp; Parameter'!$E$16*'Data &amp; Parameter'!$E$17*('Data &amp; Parameter'!$E$18+'Data &amp; Parameter'!$E$19)*'Data &amp; Parameter'!$E$20*'Data &amp; Parameter'!$E$37*R1800</f>
        <v>0.62866434937732807</v>
      </c>
      <c r="T1800" s="28">
        <f t="shared" si="27"/>
        <v>1.2573286987546561</v>
      </c>
    </row>
    <row r="1801" spans="1:20" ht="15.75" customHeight="1" x14ac:dyDescent="0.35">
      <c r="A1801">
        <v>1794</v>
      </c>
      <c r="B1801" s="76">
        <v>44236</v>
      </c>
      <c r="C1801" s="1" t="s">
        <v>5731</v>
      </c>
      <c r="D1801" s="76">
        <v>44236</v>
      </c>
      <c r="E1801" s="1" t="s">
        <v>5732</v>
      </c>
      <c r="F1801" s="1" t="s">
        <v>5733</v>
      </c>
      <c r="G1801" s="1" t="s">
        <v>123</v>
      </c>
      <c r="H1801" s="1" t="s">
        <v>124</v>
      </c>
      <c r="I1801" s="1" t="s">
        <v>125</v>
      </c>
      <c r="J1801" s="1" t="s">
        <v>1616</v>
      </c>
      <c r="K1801" s="1" t="s">
        <v>1812</v>
      </c>
      <c r="L1801">
        <f>ROUNDUP(IF(B1801&gt;$D$4,0,($D$4-B1801+1)/365),0)</f>
        <v>0</v>
      </c>
      <c r="M1801">
        <f>ROUNDUP(IF(B1801&gt;$D$5,0,($D$5-B1801+1)/365),0)</f>
        <v>1</v>
      </c>
      <c r="N1801" s="28">
        <f>IF(OR(L1801=1,M1801=1),IF(B1801+364&lt;=$D$5,(B1801+364-$D$4+1)/365,IF(B1801&gt;$D$4,($D$5-B1801+1)/365,$D$6/365)),0)</f>
        <v>0.18082191780821918</v>
      </c>
      <c r="O1801" s="28">
        <f>'Data &amp; Parameter'!$E$16*'Data &amp; Parameter'!$E$17*('Data &amp; Parameter'!$E$18+'Data &amp; Parameter'!$E$19)*'Data &amp; Parameter'!$E$20*'Data &amp; Parameter'!$E$37*N1801</f>
        <v>0.62866434937732807</v>
      </c>
      <c r="P1801">
        <f>ROUNDUP(IF(D1801&gt;$D$4,0,($D$4-D1801+1)/365),0)</f>
        <v>0</v>
      </c>
      <c r="Q1801">
        <f>ROUNDUP(IF(D1801&gt;$D$5,0,($D$5-D1801+1)/365),0)</f>
        <v>1</v>
      </c>
      <c r="R1801" s="28">
        <f>IF(OR(P1801=1,Q1801=1),IF(D1801+364&lt;=$D$5,(D1801+364-$D$4+1)/365,IF(D1801&gt;$D$4,($D$5-D1801+1)/365,$D$6/365)),0)</f>
        <v>0.18082191780821918</v>
      </c>
      <c r="S1801" s="28">
        <f>'Data &amp; Parameter'!$E$16*'Data &amp; Parameter'!$E$17*('Data &amp; Parameter'!$E$18+'Data &amp; Parameter'!$E$19)*'Data &amp; Parameter'!$E$20*'Data &amp; Parameter'!$E$37*R1801</f>
        <v>0.62866434937732807</v>
      </c>
      <c r="T1801" s="28">
        <f t="shared" ref="T1801:T1864" si="28">O1801+S1801</f>
        <v>1.2573286987546561</v>
      </c>
    </row>
    <row r="1802" spans="1:20" ht="15.75" customHeight="1" x14ac:dyDescent="0.35">
      <c r="A1802">
        <v>1795</v>
      </c>
      <c r="B1802" s="76">
        <v>44236</v>
      </c>
      <c r="C1802" s="1" t="s">
        <v>5734</v>
      </c>
      <c r="D1802" s="76">
        <v>44236</v>
      </c>
      <c r="E1802" s="1" t="s">
        <v>5735</v>
      </c>
      <c r="F1802" s="1" t="s">
        <v>5736</v>
      </c>
      <c r="G1802" s="1" t="s">
        <v>123</v>
      </c>
      <c r="H1802" s="1" t="s">
        <v>124</v>
      </c>
      <c r="I1802" s="1" t="s">
        <v>125</v>
      </c>
      <c r="J1802" s="1" t="s">
        <v>126</v>
      </c>
      <c r="K1802" s="1" t="s">
        <v>126</v>
      </c>
      <c r="L1802">
        <f>ROUNDUP(IF(B1802&gt;$D$4,0,($D$4-B1802+1)/365),0)</f>
        <v>0</v>
      </c>
      <c r="M1802">
        <f>ROUNDUP(IF(B1802&gt;$D$5,0,($D$5-B1802+1)/365),0)</f>
        <v>1</v>
      </c>
      <c r="N1802" s="28">
        <f>IF(OR(L1802=1,M1802=1),IF(B1802+364&lt;=$D$5,(B1802+364-$D$4+1)/365,IF(B1802&gt;$D$4,($D$5-B1802+1)/365,$D$6/365)),0)</f>
        <v>0.18082191780821918</v>
      </c>
      <c r="O1802" s="28">
        <f>'Data &amp; Parameter'!$E$16*'Data &amp; Parameter'!$E$17*('Data &amp; Parameter'!$E$18+'Data &amp; Parameter'!$E$19)*'Data &amp; Parameter'!$E$20*'Data &amp; Parameter'!$E$37*N1802</f>
        <v>0.62866434937732807</v>
      </c>
      <c r="P1802">
        <f>ROUNDUP(IF(D1802&gt;$D$4,0,($D$4-D1802+1)/365),0)</f>
        <v>0</v>
      </c>
      <c r="Q1802">
        <f>ROUNDUP(IF(D1802&gt;$D$5,0,($D$5-D1802+1)/365),0)</f>
        <v>1</v>
      </c>
      <c r="R1802" s="28">
        <f>IF(OR(P1802=1,Q1802=1),IF(D1802+364&lt;=$D$5,(D1802+364-$D$4+1)/365,IF(D1802&gt;$D$4,($D$5-D1802+1)/365,$D$6/365)),0)</f>
        <v>0.18082191780821918</v>
      </c>
      <c r="S1802" s="28">
        <f>'Data &amp; Parameter'!$E$16*'Data &amp; Parameter'!$E$17*('Data &amp; Parameter'!$E$18+'Data &amp; Parameter'!$E$19)*'Data &amp; Parameter'!$E$20*'Data &amp; Parameter'!$E$37*R1802</f>
        <v>0.62866434937732807</v>
      </c>
      <c r="T1802" s="28">
        <f t="shared" si="28"/>
        <v>1.2573286987546561</v>
      </c>
    </row>
    <row r="1803" spans="1:20" ht="15.75" customHeight="1" x14ac:dyDescent="0.35">
      <c r="A1803">
        <v>1796</v>
      </c>
      <c r="B1803" s="76">
        <v>44236</v>
      </c>
      <c r="C1803" s="1" t="s">
        <v>5737</v>
      </c>
      <c r="D1803" s="76">
        <v>44236</v>
      </c>
      <c r="E1803" s="1" t="s">
        <v>5738</v>
      </c>
      <c r="F1803" s="1" t="s">
        <v>5739</v>
      </c>
      <c r="G1803" s="1" t="s">
        <v>123</v>
      </c>
      <c r="H1803" s="1" t="s">
        <v>124</v>
      </c>
      <c r="I1803" s="1" t="s">
        <v>125</v>
      </c>
      <c r="J1803" s="1" t="s">
        <v>366</v>
      </c>
      <c r="K1803" s="1" t="s">
        <v>1123</v>
      </c>
      <c r="L1803">
        <f>ROUNDUP(IF(B1803&gt;$D$4,0,($D$4-B1803+1)/365),0)</f>
        <v>0</v>
      </c>
      <c r="M1803">
        <f>ROUNDUP(IF(B1803&gt;$D$5,0,($D$5-B1803+1)/365),0)</f>
        <v>1</v>
      </c>
      <c r="N1803" s="28">
        <f>IF(OR(L1803=1,M1803=1),IF(B1803+364&lt;=$D$5,(B1803+364-$D$4+1)/365,IF(B1803&gt;$D$4,($D$5-B1803+1)/365,$D$6/365)),0)</f>
        <v>0.18082191780821918</v>
      </c>
      <c r="O1803" s="28">
        <f>'Data &amp; Parameter'!$E$16*'Data &amp; Parameter'!$E$17*('Data &amp; Parameter'!$E$18+'Data &amp; Parameter'!$E$19)*'Data &amp; Parameter'!$E$20*'Data &amp; Parameter'!$E$37*N1803</f>
        <v>0.62866434937732807</v>
      </c>
      <c r="P1803">
        <f>ROUNDUP(IF(D1803&gt;$D$4,0,($D$4-D1803+1)/365),0)</f>
        <v>0</v>
      </c>
      <c r="Q1803">
        <f>ROUNDUP(IF(D1803&gt;$D$5,0,($D$5-D1803+1)/365),0)</f>
        <v>1</v>
      </c>
      <c r="R1803" s="28">
        <f>IF(OR(P1803=1,Q1803=1),IF(D1803+364&lt;=$D$5,(D1803+364-$D$4+1)/365,IF(D1803&gt;$D$4,($D$5-D1803+1)/365,$D$6/365)),0)</f>
        <v>0.18082191780821918</v>
      </c>
      <c r="S1803" s="28">
        <f>'Data &amp; Parameter'!$E$16*'Data &amp; Parameter'!$E$17*('Data &amp; Parameter'!$E$18+'Data &amp; Parameter'!$E$19)*'Data &amp; Parameter'!$E$20*'Data &amp; Parameter'!$E$37*R1803</f>
        <v>0.62866434937732807</v>
      </c>
      <c r="T1803" s="28">
        <f t="shared" si="28"/>
        <v>1.2573286987546561</v>
      </c>
    </row>
    <row r="1804" spans="1:20" ht="15.75" customHeight="1" x14ac:dyDescent="0.35">
      <c r="A1804">
        <v>1797</v>
      </c>
      <c r="B1804" s="76">
        <v>44236</v>
      </c>
      <c r="C1804" s="1" t="s">
        <v>5740</v>
      </c>
      <c r="D1804" s="76">
        <v>44236</v>
      </c>
      <c r="E1804" s="1" t="s">
        <v>5741</v>
      </c>
      <c r="F1804" s="1" t="s">
        <v>5742</v>
      </c>
      <c r="G1804" s="1" t="s">
        <v>123</v>
      </c>
      <c r="H1804" s="1" t="s">
        <v>124</v>
      </c>
      <c r="I1804" s="1" t="s">
        <v>125</v>
      </c>
      <c r="J1804" s="1" t="s">
        <v>366</v>
      </c>
      <c r="K1804" s="1" t="s">
        <v>1123</v>
      </c>
      <c r="L1804">
        <f>ROUNDUP(IF(B1804&gt;$D$4,0,($D$4-B1804+1)/365),0)</f>
        <v>0</v>
      </c>
      <c r="M1804">
        <f>ROUNDUP(IF(B1804&gt;$D$5,0,($D$5-B1804+1)/365),0)</f>
        <v>1</v>
      </c>
      <c r="N1804" s="28">
        <f>IF(OR(L1804=1,M1804=1),IF(B1804+364&lt;=$D$5,(B1804+364-$D$4+1)/365,IF(B1804&gt;$D$4,($D$5-B1804+1)/365,$D$6/365)),0)</f>
        <v>0.18082191780821918</v>
      </c>
      <c r="O1804" s="28">
        <f>'Data &amp; Parameter'!$E$16*'Data &amp; Parameter'!$E$17*('Data &amp; Parameter'!$E$18+'Data &amp; Parameter'!$E$19)*'Data &amp; Parameter'!$E$20*'Data &amp; Parameter'!$E$37*N1804</f>
        <v>0.62866434937732807</v>
      </c>
      <c r="P1804">
        <f>ROUNDUP(IF(D1804&gt;$D$4,0,($D$4-D1804+1)/365),0)</f>
        <v>0</v>
      </c>
      <c r="Q1804">
        <f>ROUNDUP(IF(D1804&gt;$D$5,0,($D$5-D1804+1)/365),0)</f>
        <v>1</v>
      </c>
      <c r="R1804" s="28">
        <f>IF(OR(P1804=1,Q1804=1),IF(D1804+364&lt;=$D$5,(D1804+364-$D$4+1)/365,IF(D1804&gt;$D$4,($D$5-D1804+1)/365,$D$6/365)),0)</f>
        <v>0.18082191780821918</v>
      </c>
      <c r="S1804" s="28">
        <f>'Data &amp; Parameter'!$E$16*'Data &amp; Parameter'!$E$17*('Data &amp; Parameter'!$E$18+'Data &amp; Parameter'!$E$19)*'Data &amp; Parameter'!$E$20*'Data &amp; Parameter'!$E$37*R1804</f>
        <v>0.62866434937732807</v>
      </c>
      <c r="T1804" s="28">
        <f t="shared" si="28"/>
        <v>1.2573286987546561</v>
      </c>
    </row>
    <row r="1805" spans="1:20" ht="15.75" customHeight="1" x14ac:dyDescent="0.35">
      <c r="A1805">
        <v>1798</v>
      </c>
      <c r="B1805" s="76">
        <v>44236</v>
      </c>
      <c r="C1805" s="1" t="s">
        <v>5743</v>
      </c>
      <c r="D1805" s="76">
        <v>44236</v>
      </c>
      <c r="E1805" s="1" t="s">
        <v>5744</v>
      </c>
      <c r="F1805" s="1" t="s">
        <v>5745</v>
      </c>
      <c r="G1805" s="1" t="s">
        <v>123</v>
      </c>
      <c r="H1805" s="1" t="s">
        <v>124</v>
      </c>
      <c r="I1805" s="1" t="s">
        <v>125</v>
      </c>
      <c r="J1805" s="1" t="s">
        <v>366</v>
      </c>
      <c r="K1805" s="1" t="s">
        <v>1123</v>
      </c>
      <c r="L1805">
        <f>ROUNDUP(IF(B1805&gt;$D$4,0,($D$4-B1805+1)/365),0)</f>
        <v>0</v>
      </c>
      <c r="M1805">
        <f>ROUNDUP(IF(B1805&gt;$D$5,0,($D$5-B1805+1)/365),0)</f>
        <v>1</v>
      </c>
      <c r="N1805" s="28">
        <f>IF(OR(L1805=1,M1805=1),IF(B1805+364&lt;=$D$5,(B1805+364-$D$4+1)/365,IF(B1805&gt;$D$4,($D$5-B1805+1)/365,$D$6/365)),0)</f>
        <v>0.18082191780821918</v>
      </c>
      <c r="O1805" s="28">
        <f>'Data &amp; Parameter'!$E$16*'Data &amp; Parameter'!$E$17*('Data &amp; Parameter'!$E$18+'Data &amp; Parameter'!$E$19)*'Data &amp; Parameter'!$E$20*'Data &amp; Parameter'!$E$37*N1805</f>
        <v>0.62866434937732807</v>
      </c>
      <c r="P1805">
        <f>ROUNDUP(IF(D1805&gt;$D$4,0,($D$4-D1805+1)/365),0)</f>
        <v>0</v>
      </c>
      <c r="Q1805">
        <f>ROUNDUP(IF(D1805&gt;$D$5,0,($D$5-D1805+1)/365),0)</f>
        <v>1</v>
      </c>
      <c r="R1805" s="28">
        <f>IF(OR(P1805=1,Q1805=1),IF(D1805+364&lt;=$D$5,(D1805+364-$D$4+1)/365,IF(D1805&gt;$D$4,($D$5-D1805+1)/365,$D$6/365)),0)</f>
        <v>0.18082191780821918</v>
      </c>
      <c r="S1805" s="28">
        <f>'Data &amp; Parameter'!$E$16*'Data &amp; Parameter'!$E$17*('Data &amp; Parameter'!$E$18+'Data &amp; Parameter'!$E$19)*'Data &amp; Parameter'!$E$20*'Data &amp; Parameter'!$E$37*R1805</f>
        <v>0.62866434937732807</v>
      </c>
      <c r="T1805" s="28">
        <f t="shared" si="28"/>
        <v>1.2573286987546561</v>
      </c>
    </row>
    <row r="1806" spans="1:20" ht="15.75" customHeight="1" x14ac:dyDescent="0.35">
      <c r="A1806">
        <v>1799</v>
      </c>
      <c r="B1806" s="76">
        <v>44236</v>
      </c>
      <c r="C1806" s="1" t="s">
        <v>5746</v>
      </c>
      <c r="D1806" s="76">
        <v>44236</v>
      </c>
      <c r="E1806" s="1" t="s">
        <v>5747</v>
      </c>
      <c r="F1806" s="1" t="s">
        <v>5748</v>
      </c>
      <c r="G1806" s="1" t="s">
        <v>123</v>
      </c>
      <c r="H1806" s="1" t="s">
        <v>124</v>
      </c>
      <c r="I1806" s="1" t="s">
        <v>125</v>
      </c>
      <c r="J1806" s="1" t="s">
        <v>366</v>
      </c>
      <c r="K1806" s="1" t="s">
        <v>1123</v>
      </c>
      <c r="L1806">
        <f>ROUNDUP(IF(B1806&gt;$D$4,0,($D$4-B1806+1)/365),0)</f>
        <v>0</v>
      </c>
      <c r="M1806">
        <f>ROUNDUP(IF(B1806&gt;$D$5,0,($D$5-B1806+1)/365),0)</f>
        <v>1</v>
      </c>
      <c r="N1806" s="28">
        <f>IF(OR(L1806=1,M1806=1),IF(B1806+364&lt;=$D$5,(B1806+364-$D$4+1)/365,IF(B1806&gt;$D$4,($D$5-B1806+1)/365,$D$6/365)),0)</f>
        <v>0.18082191780821918</v>
      </c>
      <c r="O1806" s="28">
        <f>'Data &amp; Parameter'!$E$16*'Data &amp; Parameter'!$E$17*('Data &amp; Parameter'!$E$18+'Data &amp; Parameter'!$E$19)*'Data &amp; Parameter'!$E$20*'Data &amp; Parameter'!$E$37*N1806</f>
        <v>0.62866434937732807</v>
      </c>
      <c r="P1806">
        <f>ROUNDUP(IF(D1806&gt;$D$4,0,($D$4-D1806+1)/365),0)</f>
        <v>0</v>
      </c>
      <c r="Q1806">
        <f>ROUNDUP(IF(D1806&gt;$D$5,0,($D$5-D1806+1)/365),0)</f>
        <v>1</v>
      </c>
      <c r="R1806" s="28">
        <f>IF(OR(P1806=1,Q1806=1),IF(D1806+364&lt;=$D$5,(D1806+364-$D$4+1)/365,IF(D1806&gt;$D$4,($D$5-D1806+1)/365,$D$6/365)),0)</f>
        <v>0.18082191780821918</v>
      </c>
      <c r="S1806" s="28">
        <f>'Data &amp; Parameter'!$E$16*'Data &amp; Parameter'!$E$17*('Data &amp; Parameter'!$E$18+'Data &amp; Parameter'!$E$19)*'Data &amp; Parameter'!$E$20*'Data &amp; Parameter'!$E$37*R1806</f>
        <v>0.62866434937732807</v>
      </c>
      <c r="T1806" s="28">
        <f t="shared" si="28"/>
        <v>1.2573286987546561</v>
      </c>
    </row>
    <row r="1807" spans="1:20" ht="15.75" customHeight="1" x14ac:dyDescent="0.35">
      <c r="A1807">
        <v>1800</v>
      </c>
      <c r="B1807" s="76">
        <v>44236</v>
      </c>
      <c r="C1807" s="1" t="s">
        <v>5749</v>
      </c>
      <c r="D1807" s="76">
        <v>44236</v>
      </c>
      <c r="E1807" s="1" t="s">
        <v>5750</v>
      </c>
      <c r="F1807" s="1" t="s">
        <v>5751</v>
      </c>
      <c r="G1807" s="1" t="s">
        <v>123</v>
      </c>
      <c r="H1807" s="1" t="s">
        <v>124</v>
      </c>
      <c r="I1807" s="1" t="s">
        <v>125</v>
      </c>
      <c r="J1807" s="1" t="s">
        <v>366</v>
      </c>
      <c r="K1807" s="1" t="s">
        <v>1123</v>
      </c>
      <c r="L1807">
        <f>ROUNDUP(IF(B1807&gt;$D$4,0,($D$4-B1807+1)/365),0)</f>
        <v>0</v>
      </c>
      <c r="M1807">
        <f>ROUNDUP(IF(B1807&gt;$D$5,0,($D$5-B1807+1)/365),0)</f>
        <v>1</v>
      </c>
      <c r="N1807" s="28">
        <f>IF(OR(L1807=1,M1807=1),IF(B1807+364&lt;=$D$5,(B1807+364-$D$4+1)/365,IF(B1807&gt;$D$4,($D$5-B1807+1)/365,$D$6/365)),0)</f>
        <v>0.18082191780821918</v>
      </c>
      <c r="O1807" s="28">
        <f>'Data &amp; Parameter'!$E$16*'Data &amp; Parameter'!$E$17*('Data &amp; Parameter'!$E$18+'Data &amp; Parameter'!$E$19)*'Data &amp; Parameter'!$E$20*'Data &amp; Parameter'!$E$37*N1807</f>
        <v>0.62866434937732807</v>
      </c>
      <c r="P1807">
        <f>ROUNDUP(IF(D1807&gt;$D$4,0,($D$4-D1807+1)/365),0)</f>
        <v>0</v>
      </c>
      <c r="Q1807">
        <f>ROUNDUP(IF(D1807&gt;$D$5,0,($D$5-D1807+1)/365),0)</f>
        <v>1</v>
      </c>
      <c r="R1807" s="28">
        <f>IF(OR(P1807=1,Q1807=1),IF(D1807+364&lt;=$D$5,(D1807+364-$D$4+1)/365,IF(D1807&gt;$D$4,($D$5-D1807+1)/365,$D$6/365)),0)</f>
        <v>0.18082191780821918</v>
      </c>
      <c r="S1807" s="28">
        <f>'Data &amp; Parameter'!$E$16*'Data &amp; Parameter'!$E$17*('Data &amp; Parameter'!$E$18+'Data &amp; Parameter'!$E$19)*'Data &amp; Parameter'!$E$20*'Data &amp; Parameter'!$E$37*R1807</f>
        <v>0.62866434937732807</v>
      </c>
      <c r="T1807" s="28">
        <f t="shared" si="28"/>
        <v>1.2573286987546561</v>
      </c>
    </row>
    <row r="1808" spans="1:20" ht="15.75" customHeight="1" x14ac:dyDescent="0.35">
      <c r="A1808">
        <v>1801</v>
      </c>
      <c r="B1808" s="76">
        <v>44236</v>
      </c>
      <c r="C1808" s="1" t="s">
        <v>5752</v>
      </c>
      <c r="D1808" s="76">
        <v>44236</v>
      </c>
      <c r="E1808" s="1" t="s">
        <v>5753</v>
      </c>
      <c r="F1808" s="1" t="s">
        <v>5754</v>
      </c>
      <c r="G1808" s="1" t="s">
        <v>123</v>
      </c>
      <c r="H1808" s="1" t="s">
        <v>124</v>
      </c>
      <c r="I1808" s="1" t="s">
        <v>125</v>
      </c>
      <c r="J1808" s="1" t="s">
        <v>366</v>
      </c>
      <c r="K1808" s="1" t="s">
        <v>1123</v>
      </c>
      <c r="L1808">
        <f>ROUNDUP(IF(B1808&gt;$D$4,0,($D$4-B1808+1)/365),0)</f>
        <v>0</v>
      </c>
      <c r="M1808">
        <f>ROUNDUP(IF(B1808&gt;$D$5,0,($D$5-B1808+1)/365),0)</f>
        <v>1</v>
      </c>
      <c r="N1808" s="28">
        <f>IF(OR(L1808=1,M1808=1),IF(B1808+364&lt;=$D$5,(B1808+364-$D$4+1)/365,IF(B1808&gt;$D$4,($D$5-B1808+1)/365,$D$6/365)),0)</f>
        <v>0.18082191780821918</v>
      </c>
      <c r="O1808" s="28">
        <f>'Data &amp; Parameter'!$E$16*'Data &amp; Parameter'!$E$17*('Data &amp; Parameter'!$E$18+'Data &amp; Parameter'!$E$19)*'Data &amp; Parameter'!$E$20*'Data &amp; Parameter'!$E$37*N1808</f>
        <v>0.62866434937732807</v>
      </c>
      <c r="P1808">
        <f>ROUNDUP(IF(D1808&gt;$D$4,0,($D$4-D1808+1)/365),0)</f>
        <v>0</v>
      </c>
      <c r="Q1808">
        <f>ROUNDUP(IF(D1808&gt;$D$5,0,($D$5-D1808+1)/365),0)</f>
        <v>1</v>
      </c>
      <c r="R1808" s="28">
        <f>IF(OR(P1808=1,Q1808=1),IF(D1808+364&lt;=$D$5,(D1808+364-$D$4+1)/365,IF(D1808&gt;$D$4,($D$5-D1808+1)/365,$D$6/365)),0)</f>
        <v>0.18082191780821918</v>
      </c>
      <c r="S1808" s="28">
        <f>'Data &amp; Parameter'!$E$16*'Data &amp; Parameter'!$E$17*('Data &amp; Parameter'!$E$18+'Data &amp; Parameter'!$E$19)*'Data &amp; Parameter'!$E$20*'Data &amp; Parameter'!$E$37*R1808</f>
        <v>0.62866434937732807</v>
      </c>
      <c r="T1808" s="28">
        <f t="shared" si="28"/>
        <v>1.2573286987546561</v>
      </c>
    </row>
    <row r="1809" spans="1:20" ht="15.75" customHeight="1" x14ac:dyDescent="0.35">
      <c r="A1809">
        <v>1802</v>
      </c>
      <c r="B1809" s="76">
        <v>44236</v>
      </c>
      <c r="C1809" s="1" t="s">
        <v>5755</v>
      </c>
      <c r="D1809" s="76">
        <v>44236</v>
      </c>
      <c r="E1809" s="1" t="s">
        <v>5756</v>
      </c>
      <c r="F1809" s="1" t="s">
        <v>5757</v>
      </c>
      <c r="G1809" s="1" t="s">
        <v>123</v>
      </c>
      <c r="H1809" s="1" t="s">
        <v>124</v>
      </c>
      <c r="I1809" s="1" t="s">
        <v>125</v>
      </c>
      <c r="J1809" s="1" t="s">
        <v>366</v>
      </c>
      <c r="K1809" s="1" t="s">
        <v>1123</v>
      </c>
      <c r="L1809">
        <f>ROUNDUP(IF(B1809&gt;$D$4,0,($D$4-B1809+1)/365),0)</f>
        <v>0</v>
      </c>
      <c r="M1809">
        <f>ROUNDUP(IF(B1809&gt;$D$5,0,($D$5-B1809+1)/365),0)</f>
        <v>1</v>
      </c>
      <c r="N1809" s="28">
        <f>IF(OR(L1809=1,M1809=1),IF(B1809+364&lt;=$D$5,(B1809+364-$D$4+1)/365,IF(B1809&gt;$D$4,($D$5-B1809+1)/365,$D$6/365)),0)</f>
        <v>0.18082191780821918</v>
      </c>
      <c r="O1809" s="28">
        <f>'Data &amp; Parameter'!$E$16*'Data &amp; Parameter'!$E$17*('Data &amp; Parameter'!$E$18+'Data &amp; Parameter'!$E$19)*'Data &amp; Parameter'!$E$20*'Data &amp; Parameter'!$E$37*N1809</f>
        <v>0.62866434937732807</v>
      </c>
      <c r="P1809">
        <f>ROUNDUP(IF(D1809&gt;$D$4,0,($D$4-D1809+1)/365),0)</f>
        <v>0</v>
      </c>
      <c r="Q1809">
        <f>ROUNDUP(IF(D1809&gt;$D$5,0,($D$5-D1809+1)/365),0)</f>
        <v>1</v>
      </c>
      <c r="R1809" s="28">
        <f>IF(OR(P1809=1,Q1809=1),IF(D1809+364&lt;=$D$5,(D1809+364-$D$4+1)/365,IF(D1809&gt;$D$4,($D$5-D1809+1)/365,$D$6/365)),0)</f>
        <v>0.18082191780821918</v>
      </c>
      <c r="S1809" s="28">
        <f>'Data &amp; Parameter'!$E$16*'Data &amp; Parameter'!$E$17*('Data &amp; Parameter'!$E$18+'Data &amp; Parameter'!$E$19)*'Data &amp; Parameter'!$E$20*'Data &amp; Parameter'!$E$37*R1809</f>
        <v>0.62866434937732807</v>
      </c>
      <c r="T1809" s="28">
        <f t="shared" si="28"/>
        <v>1.2573286987546561</v>
      </c>
    </row>
    <row r="1810" spans="1:20" ht="15.75" customHeight="1" x14ac:dyDescent="0.35">
      <c r="A1810">
        <v>1803</v>
      </c>
      <c r="B1810" s="76">
        <v>44236</v>
      </c>
      <c r="C1810" s="1" t="s">
        <v>5758</v>
      </c>
      <c r="D1810" s="76">
        <v>44236</v>
      </c>
      <c r="E1810" s="1" t="s">
        <v>5759</v>
      </c>
      <c r="F1810" s="1" t="s">
        <v>5760</v>
      </c>
      <c r="G1810" s="1" t="s">
        <v>123</v>
      </c>
      <c r="H1810" s="1" t="s">
        <v>124</v>
      </c>
      <c r="I1810" s="1" t="s">
        <v>125</v>
      </c>
      <c r="J1810" s="1" t="s">
        <v>366</v>
      </c>
      <c r="K1810" s="1" t="s">
        <v>366</v>
      </c>
      <c r="L1810">
        <f>ROUNDUP(IF(B1810&gt;$D$4,0,($D$4-B1810+1)/365),0)</f>
        <v>0</v>
      </c>
      <c r="M1810">
        <f>ROUNDUP(IF(B1810&gt;$D$5,0,($D$5-B1810+1)/365),0)</f>
        <v>1</v>
      </c>
      <c r="N1810" s="28">
        <f>IF(OR(L1810=1,M1810=1),IF(B1810+364&lt;=$D$5,(B1810+364-$D$4+1)/365,IF(B1810&gt;$D$4,($D$5-B1810+1)/365,$D$6/365)),0)</f>
        <v>0.18082191780821918</v>
      </c>
      <c r="O1810" s="28">
        <f>'Data &amp; Parameter'!$E$16*'Data &amp; Parameter'!$E$17*('Data &amp; Parameter'!$E$18+'Data &amp; Parameter'!$E$19)*'Data &amp; Parameter'!$E$20*'Data &amp; Parameter'!$E$37*N1810</f>
        <v>0.62866434937732807</v>
      </c>
      <c r="P1810">
        <f>ROUNDUP(IF(D1810&gt;$D$4,0,($D$4-D1810+1)/365),0)</f>
        <v>0</v>
      </c>
      <c r="Q1810">
        <f>ROUNDUP(IF(D1810&gt;$D$5,0,($D$5-D1810+1)/365),0)</f>
        <v>1</v>
      </c>
      <c r="R1810" s="28">
        <f>IF(OR(P1810=1,Q1810=1),IF(D1810+364&lt;=$D$5,(D1810+364-$D$4+1)/365,IF(D1810&gt;$D$4,($D$5-D1810+1)/365,$D$6/365)),0)</f>
        <v>0.18082191780821918</v>
      </c>
      <c r="S1810" s="28">
        <f>'Data &amp; Parameter'!$E$16*'Data &amp; Parameter'!$E$17*('Data &amp; Parameter'!$E$18+'Data &amp; Parameter'!$E$19)*'Data &amp; Parameter'!$E$20*'Data &amp; Parameter'!$E$37*R1810</f>
        <v>0.62866434937732807</v>
      </c>
      <c r="T1810" s="28">
        <f t="shared" si="28"/>
        <v>1.2573286987546561</v>
      </c>
    </row>
    <row r="1811" spans="1:20" ht="15.75" customHeight="1" x14ac:dyDescent="0.35">
      <c r="A1811">
        <v>1804</v>
      </c>
      <c r="B1811" s="76">
        <v>44236</v>
      </c>
      <c r="C1811" s="1" t="s">
        <v>5761</v>
      </c>
      <c r="D1811" s="76">
        <v>44236</v>
      </c>
      <c r="E1811" s="1" t="s">
        <v>5762</v>
      </c>
      <c r="F1811" s="1" t="s">
        <v>5763</v>
      </c>
      <c r="G1811" s="1" t="s">
        <v>123</v>
      </c>
      <c r="H1811" s="1" t="s">
        <v>124</v>
      </c>
      <c r="I1811" s="1" t="s">
        <v>125</v>
      </c>
      <c r="J1811" s="1" t="s">
        <v>126</v>
      </c>
      <c r="K1811" s="1" t="s">
        <v>126</v>
      </c>
      <c r="L1811">
        <f>ROUNDUP(IF(B1811&gt;$D$4,0,($D$4-B1811+1)/365),0)</f>
        <v>0</v>
      </c>
      <c r="M1811">
        <f>ROUNDUP(IF(B1811&gt;$D$5,0,($D$5-B1811+1)/365),0)</f>
        <v>1</v>
      </c>
      <c r="N1811" s="28">
        <f>IF(OR(L1811=1,M1811=1),IF(B1811+364&lt;=$D$5,(B1811+364-$D$4+1)/365,IF(B1811&gt;$D$4,($D$5-B1811+1)/365,$D$6/365)),0)</f>
        <v>0.18082191780821918</v>
      </c>
      <c r="O1811" s="28">
        <f>'Data &amp; Parameter'!$E$16*'Data &amp; Parameter'!$E$17*('Data &amp; Parameter'!$E$18+'Data &amp; Parameter'!$E$19)*'Data &amp; Parameter'!$E$20*'Data &amp; Parameter'!$E$37*N1811</f>
        <v>0.62866434937732807</v>
      </c>
      <c r="P1811">
        <f>ROUNDUP(IF(D1811&gt;$D$4,0,($D$4-D1811+1)/365),0)</f>
        <v>0</v>
      </c>
      <c r="Q1811">
        <f>ROUNDUP(IF(D1811&gt;$D$5,0,($D$5-D1811+1)/365),0)</f>
        <v>1</v>
      </c>
      <c r="R1811" s="28">
        <f>IF(OR(P1811=1,Q1811=1),IF(D1811+364&lt;=$D$5,(D1811+364-$D$4+1)/365,IF(D1811&gt;$D$4,($D$5-D1811+1)/365,$D$6/365)),0)</f>
        <v>0.18082191780821918</v>
      </c>
      <c r="S1811" s="28">
        <f>'Data &amp; Parameter'!$E$16*'Data &amp; Parameter'!$E$17*('Data &amp; Parameter'!$E$18+'Data &amp; Parameter'!$E$19)*'Data &amp; Parameter'!$E$20*'Data &amp; Parameter'!$E$37*R1811</f>
        <v>0.62866434937732807</v>
      </c>
      <c r="T1811" s="28">
        <f t="shared" si="28"/>
        <v>1.2573286987546561</v>
      </c>
    </row>
    <row r="1812" spans="1:20" ht="15.75" customHeight="1" x14ac:dyDescent="0.35">
      <c r="A1812">
        <v>1805</v>
      </c>
      <c r="B1812" s="76">
        <v>44236</v>
      </c>
      <c r="C1812" s="1" t="s">
        <v>5764</v>
      </c>
      <c r="D1812" s="76">
        <v>44236</v>
      </c>
      <c r="E1812" s="1" t="s">
        <v>5765</v>
      </c>
      <c r="F1812" s="1" t="s">
        <v>5766</v>
      </c>
      <c r="G1812" s="1" t="s">
        <v>123</v>
      </c>
      <c r="H1812" s="1" t="s">
        <v>124</v>
      </c>
      <c r="I1812" s="1" t="s">
        <v>125</v>
      </c>
      <c r="J1812" s="1" t="s">
        <v>126</v>
      </c>
      <c r="K1812" s="1" t="s">
        <v>126</v>
      </c>
      <c r="L1812">
        <f>ROUNDUP(IF(B1812&gt;$D$4,0,($D$4-B1812+1)/365),0)</f>
        <v>0</v>
      </c>
      <c r="M1812">
        <f>ROUNDUP(IF(B1812&gt;$D$5,0,($D$5-B1812+1)/365),0)</f>
        <v>1</v>
      </c>
      <c r="N1812" s="28">
        <f>IF(OR(L1812=1,M1812=1),IF(B1812+364&lt;=$D$5,(B1812+364-$D$4+1)/365,IF(B1812&gt;$D$4,($D$5-B1812+1)/365,$D$6/365)),0)</f>
        <v>0.18082191780821918</v>
      </c>
      <c r="O1812" s="28">
        <f>'Data &amp; Parameter'!$E$16*'Data &amp; Parameter'!$E$17*('Data &amp; Parameter'!$E$18+'Data &amp; Parameter'!$E$19)*'Data &amp; Parameter'!$E$20*'Data &amp; Parameter'!$E$37*N1812</f>
        <v>0.62866434937732807</v>
      </c>
      <c r="P1812">
        <f>ROUNDUP(IF(D1812&gt;$D$4,0,($D$4-D1812+1)/365),0)</f>
        <v>0</v>
      </c>
      <c r="Q1812">
        <f>ROUNDUP(IF(D1812&gt;$D$5,0,($D$5-D1812+1)/365),0)</f>
        <v>1</v>
      </c>
      <c r="R1812" s="28">
        <f>IF(OR(P1812=1,Q1812=1),IF(D1812+364&lt;=$D$5,(D1812+364-$D$4+1)/365,IF(D1812&gt;$D$4,($D$5-D1812+1)/365,$D$6/365)),0)</f>
        <v>0.18082191780821918</v>
      </c>
      <c r="S1812" s="28">
        <f>'Data &amp; Parameter'!$E$16*'Data &amp; Parameter'!$E$17*('Data &amp; Parameter'!$E$18+'Data &amp; Parameter'!$E$19)*'Data &amp; Parameter'!$E$20*'Data &amp; Parameter'!$E$37*R1812</f>
        <v>0.62866434937732807</v>
      </c>
      <c r="T1812" s="28">
        <f t="shared" si="28"/>
        <v>1.2573286987546561</v>
      </c>
    </row>
    <row r="1813" spans="1:20" ht="15.75" customHeight="1" x14ac:dyDescent="0.35">
      <c r="A1813">
        <v>1806</v>
      </c>
      <c r="B1813" s="76">
        <v>44236</v>
      </c>
      <c r="C1813" s="1" t="s">
        <v>5767</v>
      </c>
      <c r="D1813" s="76">
        <v>44236</v>
      </c>
      <c r="E1813" s="1" t="s">
        <v>5768</v>
      </c>
      <c r="F1813" s="1" t="s">
        <v>5769</v>
      </c>
      <c r="G1813" s="1" t="s">
        <v>123</v>
      </c>
      <c r="H1813" s="1" t="s">
        <v>124</v>
      </c>
      <c r="I1813" s="1" t="s">
        <v>125</v>
      </c>
      <c r="J1813" s="1" t="s">
        <v>1616</v>
      </c>
      <c r="K1813" s="1" t="s">
        <v>1616</v>
      </c>
      <c r="L1813">
        <f>ROUNDUP(IF(B1813&gt;$D$4,0,($D$4-B1813+1)/365),0)</f>
        <v>0</v>
      </c>
      <c r="M1813">
        <f>ROUNDUP(IF(B1813&gt;$D$5,0,($D$5-B1813+1)/365),0)</f>
        <v>1</v>
      </c>
      <c r="N1813" s="28">
        <f>IF(OR(L1813=1,M1813=1),IF(B1813+364&lt;=$D$5,(B1813+364-$D$4+1)/365,IF(B1813&gt;$D$4,($D$5-B1813+1)/365,$D$6/365)),0)</f>
        <v>0.18082191780821918</v>
      </c>
      <c r="O1813" s="28">
        <f>'Data &amp; Parameter'!$E$16*'Data &amp; Parameter'!$E$17*('Data &amp; Parameter'!$E$18+'Data &amp; Parameter'!$E$19)*'Data &amp; Parameter'!$E$20*'Data &amp; Parameter'!$E$37*N1813</f>
        <v>0.62866434937732807</v>
      </c>
      <c r="P1813">
        <f>ROUNDUP(IF(D1813&gt;$D$4,0,($D$4-D1813+1)/365),0)</f>
        <v>0</v>
      </c>
      <c r="Q1813">
        <f>ROUNDUP(IF(D1813&gt;$D$5,0,($D$5-D1813+1)/365),0)</f>
        <v>1</v>
      </c>
      <c r="R1813" s="28">
        <f>IF(OR(P1813=1,Q1813=1),IF(D1813+364&lt;=$D$5,(D1813+364-$D$4+1)/365,IF(D1813&gt;$D$4,($D$5-D1813+1)/365,$D$6/365)),0)</f>
        <v>0.18082191780821918</v>
      </c>
      <c r="S1813" s="28">
        <f>'Data &amp; Parameter'!$E$16*'Data &amp; Parameter'!$E$17*('Data &amp; Parameter'!$E$18+'Data &amp; Parameter'!$E$19)*'Data &amp; Parameter'!$E$20*'Data &amp; Parameter'!$E$37*R1813</f>
        <v>0.62866434937732807</v>
      </c>
      <c r="T1813" s="28">
        <f t="shared" si="28"/>
        <v>1.2573286987546561</v>
      </c>
    </row>
    <row r="1814" spans="1:20" ht="15.75" customHeight="1" x14ac:dyDescent="0.35">
      <c r="A1814">
        <v>1807</v>
      </c>
      <c r="B1814" s="76">
        <v>44236</v>
      </c>
      <c r="C1814" s="1" t="s">
        <v>5770</v>
      </c>
      <c r="D1814" s="76">
        <v>44236</v>
      </c>
      <c r="E1814" s="1" t="s">
        <v>5771</v>
      </c>
      <c r="F1814" s="1" t="s">
        <v>5772</v>
      </c>
      <c r="G1814" s="1" t="s">
        <v>123</v>
      </c>
      <c r="H1814" s="1" t="s">
        <v>124</v>
      </c>
      <c r="I1814" s="1" t="s">
        <v>125</v>
      </c>
      <c r="J1814" s="1" t="s">
        <v>1731</v>
      </c>
      <c r="K1814" s="1" t="s">
        <v>1616</v>
      </c>
      <c r="L1814">
        <f>ROUNDUP(IF(B1814&gt;$D$4,0,($D$4-B1814+1)/365),0)</f>
        <v>0</v>
      </c>
      <c r="M1814">
        <f>ROUNDUP(IF(B1814&gt;$D$5,0,($D$5-B1814+1)/365),0)</f>
        <v>1</v>
      </c>
      <c r="N1814" s="28">
        <f>IF(OR(L1814=1,M1814=1),IF(B1814+364&lt;=$D$5,(B1814+364-$D$4+1)/365,IF(B1814&gt;$D$4,($D$5-B1814+1)/365,$D$6/365)),0)</f>
        <v>0.18082191780821918</v>
      </c>
      <c r="O1814" s="28">
        <f>'Data &amp; Parameter'!$E$16*'Data &amp; Parameter'!$E$17*('Data &amp; Parameter'!$E$18+'Data &amp; Parameter'!$E$19)*'Data &amp; Parameter'!$E$20*'Data &amp; Parameter'!$E$37*N1814</f>
        <v>0.62866434937732807</v>
      </c>
      <c r="P1814">
        <f>ROUNDUP(IF(D1814&gt;$D$4,0,($D$4-D1814+1)/365),0)</f>
        <v>0</v>
      </c>
      <c r="Q1814">
        <f>ROUNDUP(IF(D1814&gt;$D$5,0,($D$5-D1814+1)/365),0)</f>
        <v>1</v>
      </c>
      <c r="R1814" s="28">
        <f>IF(OR(P1814=1,Q1814=1),IF(D1814+364&lt;=$D$5,(D1814+364-$D$4+1)/365,IF(D1814&gt;$D$4,($D$5-D1814+1)/365,$D$6/365)),0)</f>
        <v>0.18082191780821918</v>
      </c>
      <c r="S1814" s="28">
        <f>'Data &amp; Parameter'!$E$16*'Data &amp; Parameter'!$E$17*('Data &amp; Parameter'!$E$18+'Data &amp; Parameter'!$E$19)*'Data &amp; Parameter'!$E$20*'Data &amp; Parameter'!$E$37*R1814</f>
        <v>0.62866434937732807</v>
      </c>
      <c r="T1814" s="28">
        <f t="shared" si="28"/>
        <v>1.2573286987546561</v>
      </c>
    </row>
    <row r="1815" spans="1:20" ht="15.75" customHeight="1" x14ac:dyDescent="0.35">
      <c r="A1815">
        <v>1808</v>
      </c>
      <c r="B1815" s="76">
        <v>44236</v>
      </c>
      <c r="C1815" s="1" t="s">
        <v>5773</v>
      </c>
      <c r="D1815" s="76">
        <v>44236</v>
      </c>
      <c r="E1815" s="1" t="s">
        <v>5774</v>
      </c>
      <c r="F1815" s="1" t="s">
        <v>5775</v>
      </c>
      <c r="G1815" s="1" t="s">
        <v>123</v>
      </c>
      <c r="H1815" s="1" t="s">
        <v>124</v>
      </c>
      <c r="I1815" s="1" t="s">
        <v>125</v>
      </c>
      <c r="J1815" s="1" t="s">
        <v>1616</v>
      </c>
      <c r="K1815" s="1" t="s">
        <v>1616</v>
      </c>
      <c r="L1815">
        <f>ROUNDUP(IF(B1815&gt;$D$4,0,($D$4-B1815+1)/365),0)</f>
        <v>0</v>
      </c>
      <c r="M1815">
        <f>ROUNDUP(IF(B1815&gt;$D$5,0,($D$5-B1815+1)/365),0)</f>
        <v>1</v>
      </c>
      <c r="N1815" s="28">
        <f>IF(OR(L1815=1,M1815=1),IF(B1815+364&lt;=$D$5,(B1815+364-$D$4+1)/365,IF(B1815&gt;$D$4,($D$5-B1815+1)/365,$D$6/365)),0)</f>
        <v>0.18082191780821918</v>
      </c>
      <c r="O1815" s="28">
        <f>'Data &amp; Parameter'!$E$16*'Data &amp; Parameter'!$E$17*('Data &amp; Parameter'!$E$18+'Data &amp; Parameter'!$E$19)*'Data &amp; Parameter'!$E$20*'Data &amp; Parameter'!$E$37*N1815</f>
        <v>0.62866434937732807</v>
      </c>
      <c r="P1815">
        <f>ROUNDUP(IF(D1815&gt;$D$4,0,($D$4-D1815+1)/365),0)</f>
        <v>0</v>
      </c>
      <c r="Q1815">
        <f>ROUNDUP(IF(D1815&gt;$D$5,0,($D$5-D1815+1)/365),0)</f>
        <v>1</v>
      </c>
      <c r="R1815" s="28">
        <f>IF(OR(P1815=1,Q1815=1),IF(D1815+364&lt;=$D$5,(D1815+364-$D$4+1)/365,IF(D1815&gt;$D$4,($D$5-D1815+1)/365,$D$6/365)),0)</f>
        <v>0.18082191780821918</v>
      </c>
      <c r="S1815" s="28">
        <f>'Data &amp; Parameter'!$E$16*'Data &amp; Parameter'!$E$17*('Data &amp; Parameter'!$E$18+'Data &amp; Parameter'!$E$19)*'Data &amp; Parameter'!$E$20*'Data &amp; Parameter'!$E$37*R1815</f>
        <v>0.62866434937732807</v>
      </c>
      <c r="T1815" s="28">
        <f t="shared" si="28"/>
        <v>1.2573286987546561</v>
      </c>
    </row>
    <row r="1816" spans="1:20" ht="15.75" customHeight="1" x14ac:dyDescent="0.35">
      <c r="A1816">
        <v>1809</v>
      </c>
      <c r="B1816" s="76">
        <v>44236</v>
      </c>
      <c r="C1816" s="1" t="s">
        <v>5776</v>
      </c>
      <c r="D1816" s="76">
        <v>44236</v>
      </c>
      <c r="E1816" s="1" t="s">
        <v>5777</v>
      </c>
      <c r="F1816" s="1" t="s">
        <v>5778</v>
      </c>
      <c r="G1816" s="1" t="s">
        <v>123</v>
      </c>
      <c r="H1816" s="1" t="s">
        <v>124</v>
      </c>
      <c r="I1816" s="1" t="s">
        <v>125</v>
      </c>
      <c r="J1816" s="1" t="s">
        <v>1612</v>
      </c>
      <c r="K1816" s="1" t="s">
        <v>1616</v>
      </c>
      <c r="L1816">
        <f>ROUNDUP(IF(B1816&gt;$D$4,0,($D$4-B1816+1)/365),0)</f>
        <v>0</v>
      </c>
      <c r="M1816">
        <f>ROUNDUP(IF(B1816&gt;$D$5,0,($D$5-B1816+1)/365),0)</f>
        <v>1</v>
      </c>
      <c r="N1816" s="28">
        <f>IF(OR(L1816=1,M1816=1),IF(B1816+364&lt;=$D$5,(B1816+364-$D$4+1)/365,IF(B1816&gt;$D$4,($D$5-B1816+1)/365,$D$6/365)),0)</f>
        <v>0.18082191780821918</v>
      </c>
      <c r="O1816" s="28">
        <f>'Data &amp; Parameter'!$E$16*'Data &amp; Parameter'!$E$17*('Data &amp; Parameter'!$E$18+'Data &amp; Parameter'!$E$19)*'Data &amp; Parameter'!$E$20*'Data &amp; Parameter'!$E$37*N1816</f>
        <v>0.62866434937732807</v>
      </c>
      <c r="P1816">
        <f>ROUNDUP(IF(D1816&gt;$D$4,0,($D$4-D1816+1)/365),0)</f>
        <v>0</v>
      </c>
      <c r="Q1816">
        <f>ROUNDUP(IF(D1816&gt;$D$5,0,($D$5-D1816+1)/365),0)</f>
        <v>1</v>
      </c>
      <c r="R1816" s="28">
        <f>IF(OR(P1816=1,Q1816=1),IF(D1816+364&lt;=$D$5,(D1816+364-$D$4+1)/365,IF(D1816&gt;$D$4,($D$5-D1816+1)/365,$D$6/365)),0)</f>
        <v>0.18082191780821918</v>
      </c>
      <c r="S1816" s="28">
        <f>'Data &amp; Parameter'!$E$16*'Data &amp; Parameter'!$E$17*('Data &amp; Parameter'!$E$18+'Data &amp; Parameter'!$E$19)*'Data &amp; Parameter'!$E$20*'Data &amp; Parameter'!$E$37*R1816</f>
        <v>0.62866434937732807</v>
      </c>
      <c r="T1816" s="28">
        <f t="shared" si="28"/>
        <v>1.2573286987546561</v>
      </c>
    </row>
    <row r="1817" spans="1:20" ht="15.75" customHeight="1" x14ac:dyDescent="0.35">
      <c r="A1817">
        <v>1810</v>
      </c>
      <c r="B1817" s="76">
        <v>44236</v>
      </c>
      <c r="C1817" s="1" t="s">
        <v>5779</v>
      </c>
      <c r="D1817" s="76">
        <v>44236</v>
      </c>
      <c r="E1817" s="1" t="s">
        <v>5780</v>
      </c>
      <c r="F1817" s="1" t="s">
        <v>5781</v>
      </c>
      <c r="G1817" s="1" t="s">
        <v>123</v>
      </c>
      <c r="H1817" s="1" t="s">
        <v>124</v>
      </c>
      <c r="I1817" s="1" t="s">
        <v>125</v>
      </c>
      <c r="J1817" s="1" t="s">
        <v>1616</v>
      </c>
      <c r="K1817" s="1" t="s">
        <v>1612</v>
      </c>
      <c r="L1817">
        <f>ROUNDUP(IF(B1817&gt;$D$4,0,($D$4-B1817+1)/365),0)</f>
        <v>0</v>
      </c>
      <c r="M1817">
        <f>ROUNDUP(IF(B1817&gt;$D$5,0,($D$5-B1817+1)/365),0)</f>
        <v>1</v>
      </c>
      <c r="N1817" s="28">
        <f>IF(OR(L1817=1,M1817=1),IF(B1817+364&lt;=$D$5,(B1817+364-$D$4+1)/365,IF(B1817&gt;$D$4,($D$5-B1817+1)/365,$D$6/365)),0)</f>
        <v>0.18082191780821918</v>
      </c>
      <c r="O1817" s="28">
        <f>'Data &amp; Parameter'!$E$16*'Data &amp; Parameter'!$E$17*('Data &amp; Parameter'!$E$18+'Data &amp; Parameter'!$E$19)*'Data &amp; Parameter'!$E$20*'Data &amp; Parameter'!$E$37*N1817</f>
        <v>0.62866434937732807</v>
      </c>
      <c r="P1817">
        <f>ROUNDUP(IF(D1817&gt;$D$4,0,($D$4-D1817+1)/365),0)</f>
        <v>0</v>
      </c>
      <c r="Q1817">
        <f>ROUNDUP(IF(D1817&gt;$D$5,0,($D$5-D1817+1)/365),0)</f>
        <v>1</v>
      </c>
      <c r="R1817" s="28">
        <f>IF(OR(P1817=1,Q1817=1),IF(D1817+364&lt;=$D$5,(D1817+364-$D$4+1)/365,IF(D1817&gt;$D$4,($D$5-D1817+1)/365,$D$6/365)),0)</f>
        <v>0.18082191780821918</v>
      </c>
      <c r="S1817" s="28">
        <f>'Data &amp; Parameter'!$E$16*'Data &amp; Parameter'!$E$17*('Data &amp; Parameter'!$E$18+'Data &amp; Parameter'!$E$19)*'Data &amp; Parameter'!$E$20*'Data &amp; Parameter'!$E$37*R1817</f>
        <v>0.62866434937732807</v>
      </c>
      <c r="T1817" s="28">
        <f t="shared" si="28"/>
        <v>1.2573286987546561</v>
      </c>
    </row>
    <row r="1818" spans="1:20" ht="15.75" customHeight="1" x14ac:dyDescent="0.35">
      <c r="A1818">
        <v>1811</v>
      </c>
      <c r="B1818" s="76">
        <v>44236</v>
      </c>
      <c r="C1818" s="1" t="s">
        <v>5782</v>
      </c>
      <c r="D1818" s="76">
        <v>44236</v>
      </c>
      <c r="E1818" s="1" t="s">
        <v>5783</v>
      </c>
      <c r="F1818" s="1" t="s">
        <v>5784</v>
      </c>
      <c r="G1818" s="1" t="s">
        <v>123</v>
      </c>
      <c r="H1818" s="1" t="s">
        <v>124</v>
      </c>
      <c r="I1818" s="1" t="s">
        <v>125</v>
      </c>
      <c r="J1818" s="1" t="s">
        <v>1616</v>
      </c>
      <c r="K1818" s="1" t="s">
        <v>1616</v>
      </c>
      <c r="L1818">
        <f>ROUNDUP(IF(B1818&gt;$D$4,0,($D$4-B1818+1)/365),0)</f>
        <v>0</v>
      </c>
      <c r="M1818">
        <f>ROUNDUP(IF(B1818&gt;$D$5,0,($D$5-B1818+1)/365),0)</f>
        <v>1</v>
      </c>
      <c r="N1818" s="28">
        <f>IF(OR(L1818=1,M1818=1),IF(B1818+364&lt;=$D$5,(B1818+364-$D$4+1)/365,IF(B1818&gt;$D$4,($D$5-B1818+1)/365,$D$6/365)),0)</f>
        <v>0.18082191780821918</v>
      </c>
      <c r="O1818" s="28">
        <f>'Data &amp; Parameter'!$E$16*'Data &amp; Parameter'!$E$17*('Data &amp; Parameter'!$E$18+'Data &amp; Parameter'!$E$19)*'Data &amp; Parameter'!$E$20*'Data &amp; Parameter'!$E$37*N1818</f>
        <v>0.62866434937732807</v>
      </c>
      <c r="P1818">
        <f>ROUNDUP(IF(D1818&gt;$D$4,0,($D$4-D1818+1)/365),0)</f>
        <v>0</v>
      </c>
      <c r="Q1818">
        <f>ROUNDUP(IF(D1818&gt;$D$5,0,($D$5-D1818+1)/365),0)</f>
        <v>1</v>
      </c>
      <c r="R1818" s="28">
        <f>IF(OR(P1818=1,Q1818=1),IF(D1818+364&lt;=$D$5,(D1818+364-$D$4+1)/365,IF(D1818&gt;$D$4,($D$5-D1818+1)/365,$D$6/365)),0)</f>
        <v>0.18082191780821918</v>
      </c>
      <c r="S1818" s="28">
        <f>'Data &amp; Parameter'!$E$16*'Data &amp; Parameter'!$E$17*('Data &amp; Parameter'!$E$18+'Data &amp; Parameter'!$E$19)*'Data &amp; Parameter'!$E$20*'Data &amp; Parameter'!$E$37*R1818</f>
        <v>0.62866434937732807</v>
      </c>
      <c r="T1818" s="28">
        <f t="shared" si="28"/>
        <v>1.2573286987546561</v>
      </c>
    </row>
    <row r="1819" spans="1:20" ht="15.75" customHeight="1" x14ac:dyDescent="0.35">
      <c r="A1819">
        <v>1812</v>
      </c>
      <c r="B1819" s="76">
        <v>44236</v>
      </c>
      <c r="C1819" s="1" t="s">
        <v>5785</v>
      </c>
      <c r="D1819" s="76">
        <v>44236</v>
      </c>
      <c r="E1819" s="1" t="s">
        <v>5786</v>
      </c>
      <c r="F1819" s="1" t="s">
        <v>5787</v>
      </c>
      <c r="G1819" s="1" t="s">
        <v>123</v>
      </c>
      <c r="H1819" s="1" t="s">
        <v>124</v>
      </c>
      <c r="I1819" s="1" t="s">
        <v>125</v>
      </c>
      <c r="J1819" s="1" t="s">
        <v>1612</v>
      </c>
      <c r="K1819" s="1" t="s">
        <v>1612</v>
      </c>
      <c r="L1819">
        <f>ROUNDUP(IF(B1819&gt;$D$4,0,($D$4-B1819+1)/365),0)</f>
        <v>0</v>
      </c>
      <c r="M1819">
        <f>ROUNDUP(IF(B1819&gt;$D$5,0,($D$5-B1819+1)/365),0)</f>
        <v>1</v>
      </c>
      <c r="N1819" s="28">
        <f>IF(OR(L1819=1,M1819=1),IF(B1819+364&lt;=$D$5,(B1819+364-$D$4+1)/365,IF(B1819&gt;$D$4,($D$5-B1819+1)/365,$D$6/365)),0)</f>
        <v>0.18082191780821918</v>
      </c>
      <c r="O1819" s="28">
        <f>'Data &amp; Parameter'!$E$16*'Data &amp; Parameter'!$E$17*('Data &amp; Parameter'!$E$18+'Data &amp; Parameter'!$E$19)*'Data &amp; Parameter'!$E$20*'Data &amp; Parameter'!$E$37*N1819</f>
        <v>0.62866434937732807</v>
      </c>
      <c r="P1819">
        <f>ROUNDUP(IF(D1819&gt;$D$4,0,($D$4-D1819+1)/365),0)</f>
        <v>0</v>
      </c>
      <c r="Q1819">
        <f>ROUNDUP(IF(D1819&gt;$D$5,0,($D$5-D1819+1)/365),0)</f>
        <v>1</v>
      </c>
      <c r="R1819" s="28">
        <f>IF(OR(P1819=1,Q1819=1),IF(D1819+364&lt;=$D$5,(D1819+364-$D$4+1)/365,IF(D1819&gt;$D$4,($D$5-D1819+1)/365,$D$6/365)),0)</f>
        <v>0.18082191780821918</v>
      </c>
      <c r="S1819" s="28">
        <f>'Data &amp; Parameter'!$E$16*'Data &amp; Parameter'!$E$17*('Data &amp; Parameter'!$E$18+'Data &amp; Parameter'!$E$19)*'Data &amp; Parameter'!$E$20*'Data &amp; Parameter'!$E$37*R1819</f>
        <v>0.62866434937732807</v>
      </c>
      <c r="T1819" s="28">
        <f t="shared" si="28"/>
        <v>1.2573286987546561</v>
      </c>
    </row>
    <row r="1820" spans="1:20" ht="15.75" customHeight="1" x14ac:dyDescent="0.35">
      <c r="A1820">
        <v>1813</v>
      </c>
      <c r="B1820" s="76">
        <v>44236</v>
      </c>
      <c r="C1820" s="1" t="s">
        <v>5788</v>
      </c>
      <c r="D1820" s="76">
        <v>44236</v>
      </c>
      <c r="E1820" s="1" t="s">
        <v>5789</v>
      </c>
      <c r="F1820" s="1" t="s">
        <v>5790</v>
      </c>
      <c r="G1820" s="1" t="s">
        <v>123</v>
      </c>
      <c r="H1820" s="1" t="s">
        <v>124</v>
      </c>
      <c r="I1820" s="1" t="s">
        <v>125</v>
      </c>
      <c r="J1820" s="1" t="s">
        <v>1812</v>
      </c>
      <c r="K1820" s="1" t="s">
        <v>1812</v>
      </c>
      <c r="L1820">
        <f>ROUNDUP(IF(B1820&gt;$D$4,0,($D$4-B1820+1)/365),0)</f>
        <v>0</v>
      </c>
      <c r="M1820">
        <f>ROUNDUP(IF(B1820&gt;$D$5,0,($D$5-B1820+1)/365),0)</f>
        <v>1</v>
      </c>
      <c r="N1820" s="28">
        <f>IF(OR(L1820=1,M1820=1),IF(B1820+364&lt;=$D$5,(B1820+364-$D$4+1)/365,IF(B1820&gt;$D$4,($D$5-B1820+1)/365,$D$6/365)),0)</f>
        <v>0.18082191780821918</v>
      </c>
      <c r="O1820" s="28">
        <f>'Data &amp; Parameter'!$E$16*'Data &amp; Parameter'!$E$17*('Data &amp; Parameter'!$E$18+'Data &amp; Parameter'!$E$19)*'Data &amp; Parameter'!$E$20*'Data &amp; Parameter'!$E$37*N1820</f>
        <v>0.62866434937732807</v>
      </c>
      <c r="P1820">
        <f>ROUNDUP(IF(D1820&gt;$D$4,0,($D$4-D1820+1)/365),0)</f>
        <v>0</v>
      </c>
      <c r="Q1820">
        <f>ROUNDUP(IF(D1820&gt;$D$5,0,($D$5-D1820+1)/365),0)</f>
        <v>1</v>
      </c>
      <c r="R1820" s="28">
        <f>IF(OR(P1820=1,Q1820=1),IF(D1820+364&lt;=$D$5,(D1820+364-$D$4+1)/365,IF(D1820&gt;$D$4,($D$5-D1820+1)/365,$D$6/365)),0)</f>
        <v>0.18082191780821918</v>
      </c>
      <c r="S1820" s="28">
        <f>'Data &amp; Parameter'!$E$16*'Data &amp; Parameter'!$E$17*('Data &amp; Parameter'!$E$18+'Data &amp; Parameter'!$E$19)*'Data &amp; Parameter'!$E$20*'Data &amp; Parameter'!$E$37*R1820</f>
        <v>0.62866434937732807</v>
      </c>
      <c r="T1820" s="28">
        <f t="shared" si="28"/>
        <v>1.2573286987546561</v>
      </c>
    </row>
    <row r="1821" spans="1:20" ht="15.75" customHeight="1" x14ac:dyDescent="0.35">
      <c r="A1821">
        <v>1814</v>
      </c>
      <c r="B1821" s="76">
        <v>44236</v>
      </c>
      <c r="C1821" s="1" t="s">
        <v>5791</v>
      </c>
      <c r="D1821" s="76">
        <v>44236</v>
      </c>
      <c r="E1821" s="1" t="s">
        <v>5792</v>
      </c>
      <c r="F1821" s="1" t="s">
        <v>5793</v>
      </c>
      <c r="G1821" s="1" t="s">
        <v>123</v>
      </c>
      <c r="H1821" s="1" t="s">
        <v>124</v>
      </c>
      <c r="I1821" s="1" t="s">
        <v>125</v>
      </c>
      <c r="J1821" s="1" t="s">
        <v>1812</v>
      </c>
      <c r="K1821" s="1" t="s">
        <v>1812</v>
      </c>
      <c r="L1821">
        <f>ROUNDUP(IF(B1821&gt;$D$4,0,($D$4-B1821+1)/365),0)</f>
        <v>0</v>
      </c>
      <c r="M1821">
        <f>ROUNDUP(IF(B1821&gt;$D$5,0,($D$5-B1821+1)/365),0)</f>
        <v>1</v>
      </c>
      <c r="N1821" s="28">
        <f>IF(OR(L1821=1,M1821=1),IF(B1821+364&lt;=$D$5,(B1821+364-$D$4+1)/365,IF(B1821&gt;$D$4,($D$5-B1821+1)/365,$D$6/365)),0)</f>
        <v>0.18082191780821918</v>
      </c>
      <c r="O1821" s="28">
        <f>'Data &amp; Parameter'!$E$16*'Data &amp; Parameter'!$E$17*('Data &amp; Parameter'!$E$18+'Data &amp; Parameter'!$E$19)*'Data &amp; Parameter'!$E$20*'Data &amp; Parameter'!$E$37*N1821</f>
        <v>0.62866434937732807</v>
      </c>
      <c r="P1821">
        <f>ROUNDUP(IF(D1821&gt;$D$4,0,($D$4-D1821+1)/365),0)</f>
        <v>0</v>
      </c>
      <c r="Q1821">
        <f>ROUNDUP(IF(D1821&gt;$D$5,0,($D$5-D1821+1)/365),0)</f>
        <v>1</v>
      </c>
      <c r="R1821" s="28">
        <f>IF(OR(P1821=1,Q1821=1),IF(D1821+364&lt;=$D$5,(D1821+364-$D$4+1)/365,IF(D1821&gt;$D$4,($D$5-D1821+1)/365,$D$6/365)),0)</f>
        <v>0.18082191780821918</v>
      </c>
      <c r="S1821" s="28">
        <f>'Data &amp; Parameter'!$E$16*'Data &amp; Parameter'!$E$17*('Data &amp; Parameter'!$E$18+'Data &amp; Parameter'!$E$19)*'Data &amp; Parameter'!$E$20*'Data &amp; Parameter'!$E$37*R1821</f>
        <v>0.62866434937732807</v>
      </c>
      <c r="T1821" s="28">
        <f t="shared" si="28"/>
        <v>1.2573286987546561</v>
      </c>
    </row>
    <row r="1822" spans="1:20" ht="15.75" customHeight="1" x14ac:dyDescent="0.35">
      <c r="A1822">
        <v>1815</v>
      </c>
      <c r="B1822" s="76">
        <v>44236</v>
      </c>
      <c r="C1822" s="1" t="s">
        <v>5794</v>
      </c>
      <c r="D1822" s="76">
        <v>44236</v>
      </c>
      <c r="E1822" s="1" t="s">
        <v>5795</v>
      </c>
      <c r="F1822" s="1" t="s">
        <v>5796</v>
      </c>
      <c r="G1822" s="1" t="s">
        <v>123</v>
      </c>
      <c r="H1822" s="1" t="s">
        <v>124</v>
      </c>
      <c r="I1822" s="1" t="s">
        <v>125</v>
      </c>
      <c r="J1822" s="1" t="s">
        <v>1812</v>
      </c>
      <c r="K1822" s="1" t="s">
        <v>1812</v>
      </c>
      <c r="L1822">
        <f>ROUNDUP(IF(B1822&gt;$D$4,0,($D$4-B1822+1)/365),0)</f>
        <v>0</v>
      </c>
      <c r="M1822">
        <f>ROUNDUP(IF(B1822&gt;$D$5,0,($D$5-B1822+1)/365),0)</f>
        <v>1</v>
      </c>
      <c r="N1822" s="28">
        <f>IF(OR(L1822=1,M1822=1),IF(B1822+364&lt;=$D$5,(B1822+364-$D$4+1)/365,IF(B1822&gt;$D$4,($D$5-B1822+1)/365,$D$6/365)),0)</f>
        <v>0.18082191780821918</v>
      </c>
      <c r="O1822" s="28">
        <f>'Data &amp; Parameter'!$E$16*'Data &amp; Parameter'!$E$17*('Data &amp; Parameter'!$E$18+'Data &amp; Parameter'!$E$19)*'Data &amp; Parameter'!$E$20*'Data &amp; Parameter'!$E$37*N1822</f>
        <v>0.62866434937732807</v>
      </c>
      <c r="P1822">
        <f>ROUNDUP(IF(D1822&gt;$D$4,0,($D$4-D1822+1)/365),0)</f>
        <v>0</v>
      </c>
      <c r="Q1822">
        <f>ROUNDUP(IF(D1822&gt;$D$5,0,($D$5-D1822+1)/365),0)</f>
        <v>1</v>
      </c>
      <c r="R1822" s="28">
        <f>IF(OR(P1822=1,Q1822=1),IF(D1822+364&lt;=$D$5,(D1822+364-$D$4+1)/365,IF(D1822&gt;$D$4,($D$5-D1822+1)/365,$D$6/365)),0)</f>
        <v>0.18082191780821918</v>
      </c>
      <c r="S1822" s="28">
        <f>'Data &amp; Parameter'!$E$16*'Data &amp; Parameter'!$E$17*('Data &amp; Parameter'!$E$18+'Data &amp; Parameter'!$E$19)*'Data &amp; Parameter'!$E$20*'Data &amp; Parameter'!$E$37*R1822</f>
        <v>0.62866434937732807</v>
      </c>
      <c r="T1822" s="28">
        <f t="shared" si="28"/>
        <v>1.2573286987546561</v>
      </c>
    </row>
    <row r="1823" spans="1:20" ht="15.75" customHeight="1" x14ac:dyDescent="0.35">
      <c r="A1823">
        <v>1816</v>
      </c>
      <c r="B1823" s="76">
        <v>44236</v>
      </c>
      <c r="C1823" s="1" t="s">
        <v>5797</v>
      </c>
      <c r="D1823" s="76">
        <v>44236</v>
      </c>
      <c r="E1823" s="1" t="s">
        <v>5798</v>
      </c>
      <c r="F1823" s="1" t="s">
        <v>5799</v>
      </c>
      <c r="G1823" s="1" t="s">
        <v>123</v>
      </c>
      <c r="H1823" s="1" t="s">
        <v>124</v>
      </c>
      <c r="I1823" s="1" t="s">
        <v>125</v>
      </c>
      <c r="J1823" s="1" t="s">
        <v>1812</v>
      </c>
      <c r="K1823" s="1" t="s">
        <v>1812</v>
      </c>
      <c r="L1823">
        <f>ROUNDUP(IF(B1823&gt;$D$4,0,($D$4-B1823+1)/365),0)</f>
        <v>0</v>
      </c>
      <c r="M1823">
        <f>ROUNDUP(IF(B1823&gt;$D$5,0,($D$5-B1823+1)/365),0)</f>
        <v>1</v>
      </c>
      <c r="N1823" s="28">
        <f>IF(OR(L1823=1,M1823=1),IF(B1823+364&lt;=$D$5,(B1823+364-$D$4+1)/365,IF(B1823&gt;$D$4,($D$5-B1823+1)/365,$D$6/365)),0)</f>
        <v>0.18082191780821918</v>
      </c>
      <c r="O1823" s="28">
        <f>'Data &amp; Parameter'!$E$16*'Data &amp; Parameter'!$E$17*('Data &amp; Parameter'!$E$18+'Data &amp; Parameter'!$E$19)*'Data &amp; Parameter'!$E$20*'Data &amp; Parameter'!$E$37*N1823</f>
        <v>0.62866434937732807</v>
      </c>
      <c r="P1823">
        <f>ROUNDUP(IF(D1823&gt;$D$4,0,($D$4-D1823+1)/365),0)</f>
        <v>0</v>
      </c>
      <c r="Q1823">
        <f>ROUNDUP(IF(D1823&gt;$D$5,0,($D$5-D1823+1)/365),0)</f>
        <v>1</v>
      </c>
      <c r="R1823" s="28">
        <f>IF(OR(P1823=1,Q1823=1),IF(D1823+364&lt;=$D$5,(D1823+364-$D$4+1)/365,IF(D1823&gt;$D$4,($D$5-D1823+1)/365,$D$6/365)),0)</f>
        <v>0.18082191780821918</v>
      </c>
      <c r="S1823" s="28">
        <f>'Data &amp; Parameter'!$E$16*'Data &amp; Parameter'!$E$17*('Data &amp; Parameter'!$E$18+'Data &amp; Parameter'!$E$19)*'Data &amp; Parameter'!$E$20*'Data &amp; Parameter'!$E$37*R1823</f>
        <v>0.62866434937732807</v>
      </c>
      <c r="T1823" s="28">
        <f t="shared" si="28"/>
        <v>1.2573286987546561</v>
      </c>
    </row>
    <row r="1824" spans="1:20" ht="15.75" customHeight="1" x14ac:dyDescent="0.35">
      <c r="A1824">
        <v>1817</v>
      </c>
      <c r="B1824" s="76">
        <v>44236</v>
      </c>
      <c r="C1824" s="1" t="s">
        <v>5800</v>
      </c>
      <c r="D1824" s="76">
        <v>44236</v>
      </c>
      <c r="E1824" s="1" t="s">
        <v>5801</v>
      </c>
      <c r="F1824" s="1" t="s">
        <v>5802</v>
      </c>
      <c r="G1824" s="1" t="s">
        <v>123</v>
      </c>
      <c r="H1824" s="1" t="s">
        <v>124</v>
      </c>
      <c r="I1824" s="1" t="s">
        <v>125</v>
      </c>
      <c r="J1824" s="1" t="s">
        <v>1812</v>
      </c>
      <c r="K1824" s="1" t="s">
        <v>1812</v>
      </c>
      <c r="L1824">
        <f>ROUNDUP(IF(B1824&gt;$D$4,0,($D$4-B1824+1)/365),0)</f>
        <v>0</v>
      </c>
      <c r="M1824">
        <f>ROUNDUP(IF(B1824&gt;$D$5,0,($D$5-B1824+1)/365),0)</f>
        <v>1</v>
      </c>
      <c r="N1824" s="28">
        <f>IF(OR(L1824=1,M1824=1),IF(B1824+364&lt;=$D$5,(B1824+364-$D$4+1)/365,IF(B1824&gt;$D$4,($D$5-B1824+1)/365,$D$6/365)),0)</f>
        <v>0.18082191780821918</v>
      </c>
      <c r="O1824" s="28">
        <f>'Data &amp; Parameter'!$E$16*'Data &amp; Parameter'!$E$17*('Data &amp; Parameter'!$E$18+'Data &amp; Parameter'!$E$19)*'Data &amp; Parameter'!$E$20*'Data &amp; Parameter'!$E$37*N1824</f>
        <v>0.62866434937732807</v>
      </c>
      <c r="P1824">
        <f>ROUNDUP(IF(D1824&gt;$D$4,0,($D$4-D1824+1)/365),0)</f>
        <v>0</v>
      </c>
      <c r="Q1824">
        <f>ROUNDUP(IF(D1824&gt;$D$5,0,($D$5-D1824+1)/365),0)</f>
        <v>1</v>
      </c>
      <c r="R1824" s="28">
        <f>IF(OR(P1824=1,Q1824=1),IF(D1824+364&lt;=$D$5,(D1824+364-$D$4+1)/365,IF(D1824&gt;$D$4,($D$5-D1824+1)/365,$D$6/365)),0)</f>
        <v>0.18082191780821918</v>
      </c>
      <c r="S1824" s="28">
        <f>'Data &amp; Parameter'!$E$16*'Data &amp; Parameter'!$E$17*('Data &amp; Parameter'!$E$18+'Data &amp; Parameter'!$E$19)*'Data &amp; Parameter'!$E$20*'Data &amp; Parameter'!$E$37*R1824</f>
        <v>0.62866434937732807</v>
      </c>
      <c r="T1824" s="28">
        <f t="shared" si="28"/>
        <v>1.2573286987546561</v>
      </c>
    </row>
    <row r="1825" spans="1:20" ht="15.75" customHeight="1" x14ac:dyDescent="0.35">
      <c r="A1825">
        <v>1818</v>
      </c>
      <c r="B1825" s="76">
        <v>44236</v>
      </c>
      <c r="C1825" s="1" t="s">
        <v>5803</v>
      </c>
      <c r="D1825" s="76">
        <v>44236</v>
      </c>
      <c r="E1825" s="1" t="s">
        <v>5804</v>
      </c>
      <c r="F1825" s="1" t="s">
        <v>5805</v>
      </c>
      <c r="G1825" s="1" t="s">
        <v>123</v>
      </c>
      <c r="H1825" s="1" t="s">
        <v>124</v>
      </c>
      <c r="I1825" s="1" t="s">
        <v>125</v>
      </c>
      <c r="J1825" s="1" t="s">
        <v>1812</v>
      </c>
      <c r="K1825" s="1" t="s">
        <v>1812</v>
      </c>
      <c r="L1825">
        <f>ROUNDUP(IF(B1825&gt;$D$4,0,($D$4-B1825+1)/365),0)</f>
        <v>0</v>
      </c>
      <c r="M1825">
        <f>ROUNDUP(IF(B1825&gt;$D$5,0,($D$5-B1825+1)/365),0)</f>
        <v>1</v>
      </c>
      <c r="N1825" s="28">
        <f>IF(OR(L1825=1,M1825=1),IF(B1825+364&lt;=$D$5,(B1825+364-$D$4+1)/365,IF(B1825&gt;$D$4,($D$5-B1825+1)/365,$D$6/365)),0)</f>
        <v>0.18082191780821918</v>
      </c>
      <c r="O1825" s="28">
        <f>'Data &amp; Parameter'!$E$16*'Data &amp; Parameter'!$E$17*('Data &amp; Parameter'!$E$18+'Data &amp; Parameter'!$E$19)*'Data &amp; Parameter'!$E$20*'Data &amp; Parameter'!$E$37*N1825</f>
        <v>0.62866434937732807</v>
      </c>
      <c r="P1825">
        <f>ROUNDUP(IF(D1825&gt;$D$4,0,($D$4-D1825+1)/365),0)</f>
        <v>0</v>
      </c>
      <c r="Q1825">
        <f>ROUNDUP(IF(D1825&gt;$D$5,0,($D$5-D1825+1)/365),0)</f>
        <v>1</v>
      </c>
      <c r="R1825" s="28">
        <f>IF(OR(P1825=1,Q1825=1),IF(D1825+364&lt;=$D$5,(D1825+364-$D$4+1)/365,IF(D1825&gt;$D$4,($D$5-D1825+1)/365,$D$6/365)),0)</f>
        <v>0.18082191780821918</v>
      </c>
      <c r="S1825" s="28">
        <f>'Data &amp; Parameter'!$E$16*'Data &amp; Parameter'!$E$17*('Data &amp; Parameter'!$E$18+'Data &amp; Parameter'!$E$19)*'Data &amp; Parameter'!$E$20*'Data &amp; Parameter'!$E$37*R1825</f>
        <v>0.62866434937732807</v>
      </c>
      <c r="T1825" s="28">
        <f t="shared" si="28"/>
        <v>1.2573286987546561</v>
      </c>
    </row>
    <row r="1826" spans="1:20" ht="15.75" customHeight="1" x14ac:dyDescent="0.35">
      <c r="A1826">
        <v>1819</v>
      </c>
      <c r="B1826" s="76">
        <v>44236</v>
      </c>
      <c r="C1826" s="1" t="s">
        <v>5806</v>
      </c>
      <c r="D1826" s="76">
        <v>44236</v>
      </c>
      <c r="E1826" s="1" t="s">
        <v>5807</v>
      </c>
      <c r="F1826" s="1" t="s">
        <v>5808</v>
      </c>
      <c r="G1826" s="1" t="s">
        <v>123</v>
      </c>
      <c r="H1826" s="1" t="s">
        <v>124</v>
      </c>
      <c r="I1826" s="1" t="s">
        <v>125</v>
      </c>
      <c r="J1826" s="1" t="s">
        <v>1812</v>
      </c>
      <c r="K1826" s="1" t="s">
        <v>1812</v>
      </c>
      <c r="L1826">
        <f>ROUNDUP(IF(B1826&gt;$D$4,0,($D$4-B1826+1)/365),0)</f>
        <v>0</v>
      </c>
      <c r="M1826">
        <f>ROUNDUP(IF(B1826&gt;$D$5,0,($D$5-B1826+1)/365),0)</f>
        <v>1</v>
      </c>
      <c r="N1826" s="28">
        <f>IF(OR(L1826=1,M1826=1),IF(B1826+364&lt;=$D$5,(B1826+364-$D$4+1)/365,IF(B1826&gt;$D$4,($D$5-B1826+1)/365,$D$6/365)),0)</f>
        <v>0.18082191780821918</v>
      </c>
      <c r="O1826" s="28">
        <f>'Data &amp; Parameter'!$E$16*'Data &amp; Parameter'!$E$17*('Data &amp; Parameter'!$E$18+'Data &amp; Parameter'!$E$19)*'Data &amp; Parameter'!$E$20*'Data &amp; Parameter'!$E$37*N1826</f>
        <v>0.62866434937732807</v>
      </c>
      <c r="P1826">
        <f>ROUNDUP(IF(D1826&gt;$D$4,0,($D$4-D1826+1)/365),0)</f>
        <v>0</v>
      </c>
      <c r="Q1826">
        <f>ROUNDUP(IF(D1826&gt;$D$5,0,($D$5-D1826+1)/365),0)</f>
        <v>1</v>
      </c>
      <c r="R1826" s="28">
        <f>IF(OR(P1826=1,Q1826=1),IF(D1826+364&lt;=$D$5,(D1826+364-$D$4+1)/365,IF(D1826&gt;$D$4,($D$5-D1826+1)/365,$D$6/365)),0)</f>
        <v>0.18082191780821918</v>
      </c>
      <c r="S1826" s="28">
        <f>'Data &amp; Parameter'!$E$16*'Data &amp; Parameter'!$E$17*('Data &amp; Parameter'!$E$18+'Data &amp; Parameter'!$E$19)*'Data &amp; Parameter'!$E$20*'Data &amp; Parameter'!$E$37*R1826</f>
        <v>0.62866434937732807</v>
      </c>
      <c r="T1826" s="28">
        <f t="shared" si="28"/>
        <v>1.2573286987546561</v>
      </c>
    </row>
    <row r="1827" spans="1:20" ht="15.75" customHeight="1" x14ac:dyDescent="0.35">
      <c r="A1827">
        <v>1820</v>
      </c>
      <c r="B1827" s="76">
        <v>44236</v>
      </c>
      <c r="C1827" s="1" t="s">
        <v>5809</v>
      </c>
      <c r="D1827" s="76">
        <v>44236</v>
      </c>
      <c r="E1827" s="1" t="s">
        <v>5810</v>
      </c>
      <c r="F1827" s="1" t="s">
        <v>5811</v>
      </c>
      <c r="G1827" s="1" t="s">
        <v>123</v>
      </c>
      <c r="H1827" s="1" t="s">
        <v>124</v>
      </c>
      <c r="I1827" s="1" t="s">
        <v>125</v>
      </c>
      <c r="J1827" s="1" t="s">
        <v>2608</v>
      </c>
      <c r="K1827" s="1" t="s">
        <v>2609</v>
      </c>
      <c r="L1827">
        <f>ROUNDUP(IF(B1827&gt;$D$4,0,($D$4-B1827+1)/365),0)</f>
        <v>0</v>
      </c>
      <c r="M1827">
        <f>ROUNDUP(IF(B1827&gt;$D$5,0,($D$5-B1827+1)/365),0)</f>
        <v>1</v>
      </c>
      <c r="N1827" s="28">
        <f>IF(OR(L1827=1,M1827=1),IF(B1827+364&lt;=$D$5,(B1827+364-$D$4+1)/365,IF(B1827&gt;$D$4,($D$5-B1827+1)/365,$D$6/365)),0)</f>
        <v>0.18082191780821918</v>
      </c>
      <c r="O1827" s="28">
        <f>'Data &amp; Parameter'!$E$16*'Data &amp; Parameter'!$E$17*('Data &amp; Parameter'!$E$18+'Data &amp; Parameter'!$E$19)*'Data &amp; Parameter'!$E$20*'Data &amp; Parameter'!$E$37*N1827</f>
        <v>0.62866434937732807</v>
      </c>
      <c r="P1827">
        <f>ROUNDUP(IF(D1827&gt;$D$4,0,($D$4-D1827+1)/365),0)</f>
        <v>0</v>
      </c>
      <c r="Q1827">
        <f>ROUNDUP(IF(D1827&gt;$D$5,0,($D$5-D1827+1)/365),0)</f>
        <v>1</v>
      </c>
      <c r="R1827" s="28">
        <f>IF(OR(P1827=1,Q1827=1),IF(D1827+364&lt;=$D$5,(D1827+364-$D$4+1)/365,IF(D1827&gt;$D$4,($D$5-D1827+1)/365,$D$6/365)),0)</f>
        <v>0.18082191780821918</v>
      </c>
      <c r="S1827" s="28">
        <f>'Data &amp; Parameter'!$E$16*'Data &amp; Parameter'!$E$17*('Data &amp; Parameter'!$E$18+'Data &amp; Parameter'!$E$19)*'Data &amp; Parameter'!$E$20*'Data &amp; Parameter'!$E$37*R1827</f>
        <v>0.62866434937732807</v>
      </c>
      <c r="T1827" s="28">
        <f t="shared" si="28"/>
        <v>1.2573286987546561</v>
      </c>
    </row>
    <row r="1828" spans="1:20" ht="15.75" customHeight="1" x14ac:dyDescent="0.35">
      <c r="A1828">
        <v>1821</v>
      </c>
      <c r="B1828" s="76">
        <v>44236</v>
      </c>
      <c r="C1828" s="1" t="s">
        <v>5812</v>
      </c>
      <c r="D1828" s="76">
        <v>44236</v>
      </c>
      <c r="E1828" s="1" t="s">
        <v>5813</v>
      </c>
      <c r="F1828" s="1" t="s">
        <v>5814</v>
      </c>
      <c r="G1828" s="1" t="s">
        <v>123</v>
      </c>
      <c r="H1828" s="1" t="s">
        <v>124</v>
      </c>
      <c r="I1828" s="1" t="s">
        <v>125</v>
      </c>
      <c r="J1828" s="1" t="s">
        <v>2608</v>
      </c>
      <c r="K1828" s="1" t="s">
        <v>2616</v>
      </c>
      <c r="L1828">
        <f>ROUNDUP(IF(B1828&gt;$D$4,0,($D$4-B1828+1)/365),0)</f>
        <v>0</v>
      </c>
      <c r="M1828">
        <f>ROUNDUP(IF(B1828&gt;$D$5,0,($D$5-B1828+1)/365),0)</f>
        <v>1</v>
      </c>
      <c r="N1828" s="28">
        <f>IF(OR(L1828=1,M1828=1),IF(B1828+364&lt;=$D$5,(B1828+364-$D$4+1)/365,IF(B1828&gt;$D$4,($D$5-B1828+1)/365,$D$6/365)),0)</f>
        <v>0.18082191780821918</v>
      </c>
      <c r="O1828" s="28">
        <f>'Data &amp; Parameter'!$E$16*'Data &amp; Parameter'!$E$17*('Data &amp; Parameter'!$E$18+'Data &amp; Parameter'!$E$19)*'Data &amp; Parameter'!$E$20*'Data &amp; Parameter'!$E$37*N1828</f>
        <v>0.62866434937732807</v>
      </c>
      <c r="P1828">
        <f>ROUNDUP(IF(D1828&gt;$D$4,0,($D$4-D1828+1)/365),0)</f>
        <v>0</v>
      </c>
      <c r="Q1828">
        <f>ROUNDUP(IF(D1828&gt;$D$5,0,($D$5-D1828+1)/365),0)</f>
        <v>1</v>
      </c>
      <c r="R1828" s="28">
        <f>IF(OR(P1828=1,Q1828=1),IF(D1828+364&lt;=$D$5,(D1828+364-$D$4+1)/365,IF(D1828&gt;$D$4,($D$5-D1828+1)/365,$D$6/365)),0)</f>
        <v>0.18082191780821918</v>
      </c>
      <c r="S1828" s="28">
        <f>'Data &amp; Parameter'!$E$16*'Data &amp; Parameter'!$E$17*('Data &amp; Parameter'!$E$18+'Data &amp; Parameter'!$E$19)*'Data &amp; Parameter'!$E$20*'Data &amp; Parameter'!$E$37*R1828</f>
        <v>0.62866434937732807</v>
      </c>
      <c r="T1828" s="28">
        <f t="shared" si="28"/>
        <v>1.2573286987546561</v>
      </c>
    </row>
    <row r="1829" spans="1:20" ht="15.75" customHeight="1" x14ac:dyDescent="0.35">
      <c r="A1829">
        <v>1822</v>
      </c>
      <c r="B1829" s="76">
        <v>44236</v>
      </c>
      <c r="C1829" s="1" t="s">
        <v>5815</v>
      </c>
      <c r="D1829" s="76">
        <v>44236</v>
      </c>
      <c r="E1829" s="1" t="s">
        <v>5816</v>
      </c>
      <c r="F1829" s="1" t="s">
        <v>5817</v>
      </c>
      <c r="G1829" s="1" t="s">
        <v>123</v>
      </c>
      <c r="H1829" s="1" t="s">
        <v>124</v>
      </c>
      <c r="I1829" s="1" t="s">
        <v>125</v>
      </c>
      <c r="J1829" s="1" t="s">
        <v>2608</v>
      </c>
      <c r="K1829" s="1" t="s">
        <v>2620</v>
      </c>
      <c r="L1829">
        <f>ROUNDUP(IF(B1829&gt;$D$4,0,($D$4-B1829+1)/365),0)</f>
        <v>0</v>
      </c>
      <c r="M1829">
        <f>ROUNDUP(IF(B1829&gt;$D$5,0,($D$5-B1829+1)/365),0)</f>
        <v>1</v>
      </c>
      <c r="N1829" s="28">
        <f>IF(OR(L1829=1,M1829=1),IF(B1829+364&lt;=$D$5,(B1829+364-$D$4+1)/365,IF(B1829&gt;$D$4,($D$5-B1829+1)/365,$D$6/365)),0)</f>
        <v>0.18082191780821918</v>
      </c>
      <c r="O1829" s="28">
        <f>'Data &amp; Parameter'!$E$16*'Data &amp; Parameter'!$E$17*('Data &amp; Parameter'!$E$18+'Data &amp; Parameter'!$E$19)*'Data &amp; Parameter'!$E$20*'Data &amp; Parameter'!$E$37*N1829</f>
        <v>0.62866434937732807</v>
      </c>
      <c r="P1829">
        <f>ROUNDUP(IF(D1829&gt;$D$4,0,($D$4-D1829+1)/365),0)</f>
        <v>0</v>
      </c>
      <c r="Q1829">
        <f>ROUNDUP(IF(D1829&gt;$D$5,0,($D$5-D1829+1)/365),0)</f>
        <v>1</v>
      </c>
      <c r="R1829" s="28">
        <f>IF(OR(P1829=1,Q1829=1),IF(D1829+364&lt;=$D$5,(D1829+364-$D$4+1)/365,IF(D1829&gt;$D$4,($D$5-D1829+1)/365,$D$6/365)),0)</f>
        <v>0.18082191780821918</v>
      </c>
      <c r="S1829" s="28">
        <f>'Data &amp; Parameter'!$E$16*'Data &amp; Parameter'!$E$17*('Data &amp; Parameter'!$E$18+'Data &amp; Parameter'!$E$19)*'Data &amp; Parameter'!$E$20*'Data &amp; Parameter'!$E$37*R1829</f>
        <v>0.62866434937732807</v>
      </c>
      <c r="T1829" s="28">
        <f t="shared" si="28"/>
        <v>1.2573286987546561</v>
      </c>
    </row>
    <row r="1830" spans="1:20" ht="15.75" customHeight="1" x14ac:dyDescent="0.35">
      <c r="A1830">
        <v>1823</v>
      </c>
      <c r="B1830" s="76">
        <v>44236</v>
      </c>
      <c r="C1830" s="1" t="s">
        <v>5818</v>
      </c>
      <c r="D1830" s="76">
        <v>44236</v>
      </c>
      <c r="E1830" s="1" t="s">
        <v>5819</v>
      </c>
      <c r="F1830" s="1" t="s">
        <v>5820</v>
      </c>
      <c r="G1830" s="1" t="s">
        <v>123</v>
      </c>
      <c r="H1830" s="1" t="s">
        <v>124</v>
      </c>
      <c r="I1830" s="1" t="s">
        <v>125</v>
      </c>
      <c r="J1830" s="1" t="s">
        <v>2608</v>
      </c>
      <c r="K1830" s="1" t="s">
        <v>2620</v>
      </c>
      <c r="L1830">
        <f>ROUNDUP(IF(B1830&gt;$D$4,0,($D$4-B1830+1)/365),0)</f>
        <v>0</v>
      </c>
      <c r="M1830">
        <f>ROUNDUP(IF(B1830&gt;$D$5,0,($D$5-B1830+1)/365),0)</f>
        <v>1</v>
      </c>
      <c r="N1830" s="28">
        <f>IF(OR(L1830=1,M1830=1),IF(B1830+364&lt;=$D$5,(B1830+364-$D$4+1)/365,IF(B1830&gt;$D$4,($D$5-B1830+1)/365,$D$6/365)),0)</f>
        <v>0.18082191780821918</v>
      </c>
      <c r="O1830" s="28">
        <f>'Data &amp; Parameter'!$E$16*'Data &amp; Parameter'!$E$17*('Data &amp; Parameter'!$E$18+'Data &amp; Parameter'!$E$19)*'Data &amp; Parameter'!$E$20*'Data &amp; Parameter'!$E$37*N1830</f>
        <v>0.62866434937732807</v>
      </c>
      <c r="P1830">
        <f>ROUNDUP(IF(D1830&gt;$D$4,0,($D$4-D1830+1)/365),0)</f>
        <v>0</v>
      </c>
      <c r="Q1830">
        <f>ROUNDUP(IF(D1830&gt;$D$5,0,($D$5-D1830+1)/365),0)</f>
        <v>1</v>
      </c>
      <c r="R1830" s="28">
        <f>IF(OR(P1830=1,Q1830=1),IF(D1830+364&lt;=$D$5,(D1830+364-$D$4+1)/365,IF(D1830&gt;$D$4,($D$5-D1830+1)/365,$D$6/365)),0)</f>
        <v>0.18082191780821918</v>
      </c>
      <c r="S1830" s="28">
        <f>'Data &amp; Parameter'!$E$16*'Data &amp; Parameter'!$E$17*('Data &amp; Parameter'!$E$18+'Data &amp; Parameter'!$E$19)*'Data &amp; Parameter'!$E$20*'Data &amp; Parameter'!$E$37*R1830</f>
        <v>0.62866434937732807</v>
      </c>
      <c r="T1830" s="28">
        <f t="shared" si="28"/>
        <v>1.2573286987546561</v>
      </c>
    </row>
    <row r="1831" spans="1:20" ht="15.75" customHeight="1" x14ac:dyDescent="0.35">
      <c r="A1831">
        <v>1824</v>
      </c>
      <c r="B1831" s="76">
        <v>44236</v>
      </c>
      <c r="C1831" s="1" t="s">
        <v>5821</v>
      </c>
      <c r="D1831" s="76">
        <v>44236</v>
      </c>
      <c r="E1831" s="1" t="s">
        <v>5822</v>
      </c>
      <c r="F1831" s="1" t="s">
        <v>5823</v>
      </c>
      <c r="G1831" s="1" t="s">
        <v>123</v>
      </c>
      <c r="H1831" s="1" t="s">
        <v>124</v>
      </c>
      <c r="I1831" s="1" t="s">
        <v>125</v>
      </c>
      <c r="J1831" s="1" t="s">
        <v>2608</v>
      </c>
      <c r="K1831" s="1" t="s">
        <v>2620</v>
      </c>
      <c r="L1831">
        <f>ROUNDUP(IF(B1831&gt;$D$4,0,($D$4-B1831+1)/365),0)</f>
        <v>0</v>
      </c>
      <c r="M1831">
        <f>ROUNDUP(IF(B1831&gt;$D$5,0,($D$5-B1831+1)/365),0)</f>
        <v>1</v>
      </c>
      <c r="N1831" s="28">
        <f>IF(OR(L1831=1,M1831=1),IF(B1831+364&lt;=$D$5,(B1831+364-$D$4+1)/365,IF(B1831&gt;$D$4,($D$5-B1831+1)/365,$D$6/365)),0)</f>
        <v>0.18082191780821918</v>
      </c>
      <c r="O1831" s="28">
        <f>'Data &amp; Parameter'!$E$16*'Data &amp; Parameter'!$E$17*('Data &amp; Parameter'!$E$18+'Data &amp; Parameter'!$E$19)*'Data &amp; Parameter'!$E$20*'Data &amp; Parameter'!$E$37*N1831</f>
        <v>0.62866434937732807</v>
      </c>
      <c r="P1831">
        <f>ROUNDUP(IF(D1831&gt;$D$4,0,($D$4-D1831+1)/365),0)</f>
        <v>0</v>
      </c>
      <c r="Q1831">
        <f>ROUNDUP(IF(D1831&gt;$D$5,0,($D$5-D1831+1)/365),0)</f>
        <v>1</v>
      </c>
      <c r="R1831" s="28">
        <f>IF(OR(P1831=1,Q1831=1),IF(D1831+364&lt;=$D$5,(D1831+364-$D$4+1)/365,IF(D1831&gt;$D$4,($D$5-D1831+1)/365,$D$6/365)),0)</f>
        <v>0.18082191780821918</v>
      </c>
      <c r="S1831" s="28">
        <f>'Data &amp; Parameter'!$E$16*'Data &amp; Parameter'!$E$17*('Data &amp; Parameter'!$E$18+'Data &amp; Parameter'!$E$19)*'Data &amp; Parameter'!$E$20*'Data &amp; Parameter'!$E$37*R1831</f>
        <v>0.62866434937732807</v>
      </c>
      <c r="T1831" s="28">
        <f t="shared" si="28"/>
        <v>1.2573286987546561</v>
      </c>
    </row>
    <row r="1832" spans="1:20" ht="15.75" customHeight="1" x14ac:dyDescent="0.35">
      <c r="A1832">
        <v>1825</v>
      </c>
      <c r="B1832" s="76">
        <v>44236</v>
      </c>
      <c r="C1832" s="1" t="s">
        <v>5824</v>
      </c>
      <c r="D1832" s="76">
        <v>44236</v>
      </c>
      <c r="E1832" s="1" t="s">
        <v>5825</v>
      </c>
      <c r="F1832" s="1" t="s">
        <v>5826</v>
      </c>
      <c r="G1832" s="1" t="s">
        <v>123</v>
      </c>
      <c r="H1832" s="1" t="s">
        <v>124</v>
      </c>
      <c r="I1832" s="1" t="s">
        <v>125</v>
      </c>
      <c r="J1832" s="1" t="s">
        <v>2608</v>
      </c>
      <c r="K1832" s="1" t="s">
        <v>5827</v>
      </c>
      <c r="L1832">
        <f>ROUNDUP(IF(B1832&gt;$D$4,0,($D$4-B1832+1)/365),0)</f>
        <v>0</v>
      </c>
      <c r="M1832">
        <f>ROUNDUP(IF(B1832&gt;$D$5,0,($D$5-B1832+1)/365),0)</f>
        <v>1</v>
      </c>
      <c r="N1832" s="28">
        <f>IF(OR(L1832=1,M1832=1),IF(B1832+364&lt;=$D$5,(B1832+364-$D$4+1)/365,IF(B1832&gt;$D$4,($D$5-B1832+1)/365,$D$6/365)),0)</f>
        <v>0.18082191780821918</v>
      </c>
      <c r="O1832" s="28">
        <f>'Data &amp; Parameter'!$E$16*'Data &amp; Parameter'!$E$17*('Data &amp; Parameter'!$E$18+'Data &amp; Parameter'!$E$19)*'Data &amp; Parameter'!$E$20*'Data &amp; Parameter'!$E$37*N1832</f>
        <v>0.62866434937732807</v>
      </c>
      <c r="P1832">
        <f>ROUNDUP(IF(D1832&gt;$D$4,0,($D$4-D1832+1)/365),0)</f>
        <v>0</v>
      </c>
      <c r="Q1832">
        <f>ROUNDUP(IF(D1832&gt;$D$5,0,($D$5-D1832+1)/365),0)</f>
        <v>1</v>
      </c>
      <c r="R1832" s="28">
        <f>IF(OR(P1832=1,Q1832=1),IF(D1832+364&lt;=$D$5,(D1832+364-$D$4+1)/365,IF(D1832&gt;$D$4,($D$5-D1832+1)/365,$D$6/365)),0)</f>
        <v>0.18082191780821918</v>
      </c>
      <c r="S1832" s="28">
        <f>'Data &amp; Parameter'!$E$16*'Data &amp; Parameter'!$E$17*('Data &amp; Parameter'!$E$18+'Data &amp; Parameter'!$E$19)*'Data &amp; Parameter'!$E$20*'Data &amp; Parameter'!$E$37*R1832</f>
        <v>0.62866434937732807</v>
      </c>
      <c r="T1832" s="28">
        <f t="shared" si="28"/>
        <v>1.2573286987546561</v>
      </c>
    </row>
    <row r="1833" spans="1:20" ht="15.75" customHeight="1" x14ac:dyDescent="0.35">
      <c r="A1833">
        <v>1826</v>
      </c>
      <c r="B1833" s="76">
        <v>44236</v>
      </c>
      <c r="C1833" s="1" t="s">
        <v>5828</v>
      </c>
      <c r="D1833" s="76">
        <v>44236</v>
      </c>
      <c r="E1833" s="1" t="s">
        <v>5829</v>
      </c>
      <c r="F1833" s="1" t="s">
        <v>5830</v>
      </c>
      <c r="G1833" s="1" t="s">
        <v>123</v>
      </c>
      <c r="H1833" s="1" t="s">
        <v>124</v>
      </c>
      <c r="I1833" s="1" t="s">
        <v>125</v>
      </c>
      <c r="J1833" s="1" t="s">
        <v>2608</v>
      </c>
      <c r="K1833" s="1" t="s">
        <v>5831</v>
      </c>
      <c r="L1833">
        <f>ROUNDUP(IF(B1833&gt;$D$4,0,($D$4-B1833+1)/365),0)</f>
        <v>0</v>
      </c>
      <c r="M1833">
        <f>ROUNDUP(IF(B1833&gt;$D$5,0,($D$5-B1833+1)/365),0)</f>
        <v>1</v>
      </c>
      <c r="N1833" s="28">
        <f>IF(OR(L1833=1,M1833=1),IF(B1833+364&lt;=$D$5,(B1833+364-$D$4+1)/365,IF(B1833&gt;$D$4,($D$5-B1833+1)/365,$D$6/365)),0)</f>
        <v>0.18082191780821918</v>
      </c>
      <c r="O1833" s="28">
        <f>'Data &amp; Parameter'!$E$16*'Data &amp; Parameter'!$E$17*('Data &amp; Parameter'!$E$18+'Data &amp; Parameter'!$E$19)*'Data &amp; Parameter'!$E$20*'Data &amp; Parameter'!$E$37*N1833</f>
        <v>0.62866434937732807</v>
      </c>
      <c r="P1833">
        <f>ROUNDUP(IF(D1833&gt;$D$4,0,($D$4-D1833+1)/365),0)</f>
        <v>0</v>
      </c>
      <c r="Q1833">
        <f>ROUNDUP(IF(D1833&gt;$D$5,0,($D$5-D1833+1)/365),0)</f>
        <v>1</v>
      </c>
      <c r="R1833" s="28">
        <f>IF(OR(P1833=1,Q1833=1),IF(D1833+364&lt;=$D$5,(D1833+364-$D$4+1)/365,IF(D1833&gt;$D$4,($D$5-D1833+1)/365,$D$6/365)),0)</f>
        <v>0.18082191780821918</v>
      </c>
      <c r="S1833" s="28">
        <f>'Data &amp; Parameter'!$E$16*'Data &amp; Parameter'!$E$17*('Data &amp; Parameter'!$E$18+'Data &amp; Parameter'!$E$19)*'Data &amp; Parameter'!$E$20*'Data &amp; Parameter'!$E$37*R1833</f>
        <v>0.62866434937732807</v>
      </c>
      <c r="T1833" s="28">
        <f t="shared" si="28"/>
        <v>1.2573286987546561</v>
      </c>
    </row>
    <row r="1834" spans="1:20" ht="15.75" customHeight="1" x14ac:dyDescent="0.35">
      <c r="A1834">
        <v>1827</v>
      </c>
      <c r="B1834" s="76">
        <v>44236</v>
      </c>
      <c r="C1834" s="1" t="s">
        <v>5832</v>
      </c>
      <c r="D1834" s="76">
        <v>44236</v>
      </c>
      <c r="E1834" s="1" t="s">
        <v>5833</v>
      </c>
      <c r="F1834" s="1" t="s">
        <v>5834</v>
      </c>
      <c r="G1834" s="1" t="s">
        <v>123</v>
      </c>
      <c r="H1834" s="1" t="s">
        <v>124</v>
      </c>
      <c r="I1834" s="1" t="s">
        <v>125</v>
      </c>
      <c r="J1834" s="1" t="s">
        <v>2608</v>
      </c>
      <c r="K1834" s="1" t="s">
        <v>5831</v>
      </c>
      <c r="L1834">
        <f>ROUNDUP(IF(B1834&gt;$D$4,0,($D$4-B1834+1)/365),0)</f>
        <v>0</v>
      </c>
      <c r="M1834">
        <f>ROUNDUP(IF(B1834&gt;$D$5,0,($D$5-B1834+1)/365),0)</f>
        <v>1</v>
      </c>
      <c r="N1834" s="28">
        <f>IF(OR(L1834=1,M1834=1),IF(B1834+364&lt;=$D$5,(B1834+364-$D$4+1)/365,IF(B1834&gt;$D$4,($D$5-B1834+1)/365,$D$6/365)),0)</f>
        <v>0.18082191780821918</v>
      </c>
      <c r="O1834" s="28">
        <f>'Data &amp; Parameter'!$E$16*'Data &amp; Parameter'!$E$17*('Data &amp; Parameter'!$E$18+'Data &amp; Parameter'!$E$19)*'Data &amp; Parameter'!$E$20*'Data &amp; Parameter'!$E$37*N1834</f>
        <v>0.62866434937732807</v>
      </c>
      <c r="P1834">
        <f>ROUNDUP(IF(D1834&gt;$D$4,0,($D$4-D1834+1)/365),0)</f>
        <v>0</v>
      </c>
      <c r="Q1834">
        <f>ROUNDUP(IF(D1834&gt;$D$5,0,($D$5-D1834+1)/365),0)</f>
        <v>1</v>
      </c>
      <c r="R1834" s="28">
        <f>IF(OR(P1834=1,Q1834=1),IF(D1834+364&lt;=$D$5,(D1834+364-$D$4+1)/365,IF(D1834&gt;$D$4,($D$5-D1834+1)/365,$D$6/365)),0)</f>
        <v>0.18082191780821918</v>
      </c>
      <c r="S1834" s="28">
        <f>'Data &amp; Parameter'!$E$16*'Data &amp; Parameter'!$E$17*('Data &amp; Parameter'!$E$18+'Data &amp; Parameter'!$E$19)*'Data &amp; Parameter'!$E$20*'Data &amp; Parameter'!$E$37*R1834</f>
        <v>0.62866434937732807</v>
      </c>
      <c r="T1834" s="28">
        <f t="shared" si="28"/>
        <v>1.2573286987546561</v>
      </c>
    </row>
    <row r="1835" spans="1:20" ht="15.75" customHeight="1" x14ac:dyDescent="0.35">
      <c r="A1835">
        <v>1828</v>
      </c>
      <c r="B1835" s="76">
        <v>44236</v>
      </c>
      <c r="C1835" s="1" t="s">
        <v>5835</v>
      </c>
      <c r="D1835" s="76">
        <v>44236</v>
      </c>
      <c r="E1835" s="1" t="s">
        <v>5836</v>
      </c>
      <c r="F1835" s="1" t="s">
        <v>5837</v>
      </c>
      <c r="G1835" s="1" t="s">
        <v>123</v>
      </c>
      <c r="H1835" s="1" t="s">
        <v>124</v>
      </c>
      <c r="I1835" s="1" t="s">
        <v>125</v>
      </c>
      <c r="J1835" s="1" t="s">
        <v>2608</v>
      </c>
      <c r="K1835" s="1" t="s">
        <v>2608</v>
      </c>
      <c r="L1835">
        <f>ROUNDUP(IF(B1835&gt;$D$4,0,($D$4-B1835+1)/365),0)</f>
        <v>0</v>
      </c>
      <c r="M1835">
        <f>ROUNDUP(IF(B1835&gt;$D$5,0,($D$5-B1835+1)/365),0)</f>
        <v>1</v>
      </c>
      <c r="N1835" s="28">
        <f>IF(OR(L1835=1,M1835=1),IF(B1835+364&lt;=$D$5,(B1835+364-$D$4+1)/365,IF(B1835&gt;$D$4,($D$5-B1835+1)/365,$D$6/365)),0)</f>
        <v>0.18082191780821918</v>
      </c>
      <c r="O1835" s="28">
        <f>'Data &amp; Parameter'!$E$16*'Data &amp; Parameter'!$E$17*('Data &amp; Parameter'!$E$18+'Data &amp; Parameter'!$E$19)*'Data &amp; Parameter'!$E$20*'Data &amp; Parameter'!$E$37*N1835</f>
        <v>0.62866434937732807</v>
      </c>
      <c r="P1835">
        <f>ROUNDUP(IF(D1835&gt;$D$4,0,($D$4-D1835+1)/365),0)</f>
        <v>0</v>
      </c>
      <c r="Q1835">
        <f>ROUNDUP(IF(D1835&gt;$D$5,0,($D$5-D1835+1)/365),0)</f>
        <v>1</v>
      </c>
      <c r="R1835" s="28">
        <f>IF(OR(P1835=1,Q1835=1),IF(D1835+364&lt;=$D$5,(D1835+364-$D$4+1)/365,IF(D1835&gt;$D$4,($D$5-D1835+1)/365,$D$6/365)),0)</f>
        <v>0.18082191780821918</v>
      </c>
      <c r="S1835" s="28">
        <f>'Data &amp; Parameter'!$E$16*'Data &amp; Parameter'!$E$17*('Data &amp; Parameter'!$E$18+'Data &amp; Parameter'!$E$19)*'Data &amp; Parameter'!$E$20*'Data &amp; Parameter'!$E$37*R1835</f>
        <v>0.62866434937732807</v>
      </c>
      <c r="T1835" s="28">
        <f t="shared" si="28"/>
        <v>1.2573286987546561</v>
      </c>
    </row>
    <row r="1836" spans="1:20" ht="15.75" customHeight="1" x14ac:dyDescent="0.35">
      <c r="A1836">
        <v>1829</v>
      </c>
      <c r="B1836" s="76">
        <v>44236</v>
      </c>
      <c r="C1836" s="1" t="s">
        <v>5838</v>
      </c>
      <c r="D1836" s="76">
        <v>44236</v>
      </c>
      <c r="E1836" s="1" t="s">
        <v>5839</v>
      </c>
      <c r="F1836" s="1" t="s">
        <v>5840</v>
      </c>
      <c r="G1836" s="1" t="s">
        <v>123</v>
      </c>
      <c r="H1836" s="1" t="s">
        <v>124</v>
      </c>
      <c r="I1836" s="1" t="s">
        <v>125</v>
      </c>
      <c r="J1836" s="1" t="s">
        <v>2608</v>
      </c>
      <c r="K1836" s="1" t="s">
        <v>2609</v>
      </c>
      <c r="L1836">
        <f>ROUNDUP(IF(B1836&gt;$D$4,0,($D$4-B1836+1)/365),0)</f>
        <v>0</v>
      </c>
      <c r="M1836">
        <f>ROUNDUP(IF(B1836&gt;$D$5,0,($D$5-B1836+1)/365),0)</f>
        <v>1</v>
      </c>
      <c r="N1836" s="28">
        <f>IF(OR(L1836=1,M1836=1),IF(B1836+364&lt;=$D$5,(B1836+364-$D$4+1)/365,IF(B1836&gt;$D$4,($D$5-B1836+1)/365,$D$6/365)),0)</f>
        <v>0.18082191780821918</v>
      </c>
      <c r="O1836" s="28">
        <f>'Data &amp; Parameter'!$E$16*'Data &amp; Parameter'!$E$17*('Data &amp; Parameter'!$E$18+'Data &amp; Parameter'!$E$19)*'Data &amp; Parameter'!$E$20*'Data &amp; Parameter'!$E$37*N1836</f>
        <v>0.62866434937732807</v>
      </c>
      <c r="P1836">
        <f>ROUNDUP(IF(D1836&gt;$D$4,0,($D$4-D1836+1)/365),0)</f>
        <v>0</v>
      </c>
      <c r="Q1836">
        <f>ROUNDUP(IF(D1836&gt;$D$5,0,($D$5-D1836+1)/365),0)</f>
        <v>1</v>
      </c>
      <c r="R1836" s="28">
        <f>IF(OR(P1836=1,Q1836=1),IF(D1836+364&lt;=$D$5,(D1836+364-$D$4+1)/365,IF(D1836&gt;$D$4,($D$5-D1836+1)/365,$D$6/365)),0)</f>
        <v>0.18082191780821918</v>
      </c>
      <c r="S1836" s="28">
        <f>'Data &amp; Parameter'!$E$16*'Data &amp; Parameter'!$E$17*('Data &amp; Parameter'!$E$18+'Data &amp; Parameter'!$E$19)*'Data &amp; Parameter'!$E$20*'Data &amp; Parameter'!$E$37*R1836</f>
        <v>0.62866434937732807</v>
      </c>
      <c r="T1836" s="28">
        <f t="shared" si="28"/>
        <v>1.2573286987546561</v>
      </c>
    </row>
    <row r="1837" spans="1:20" ht="15.75" customHeight="1" x14ac:dyDescent="0.35">
      <c r="A1837">
        <v>1830</v>
      </c>
      <c r="B1837" s="76">
        <v>44236</v>
      </c>
      <c r="C1837" s="1" t="s">
        <v>5841</v>
      </c>
      <c r="D1837" s="76">
        <v>44236</v>
      </c>
      <c r="E1837" s="1" t="s">
        <v>5842</v>
      </c>
      <c r="F1837" s="1" t="s">
        <v>5843</v>
      </c>
      <c r="G1837" s="1" t="s">
        <v>123</v>
      </c>
      <c r="H1837" s="1" t="s">
        <v>124</v>
      </c>
      <c r="I1837" s="1" t="s">
        <v>125</v>
      </c>
      <c r="J1837" s="1" t="s">
        <v>2608</v>
      </c>
      <c r="K1837" s="1" t="s">
        <v>2609</v>
      </c>
      <c r="L1837">
        <f>ROUNDUP(IF(B1837&gt;$D$4,0,($D$4-B1837+1)/365),0)</f>
        <v>0</v>
      </c>
      <c r="M1837">
        <f>ROUNDUP(IF(B1837&gt;$D$5,0,($D$5-B1837+1)/365),0)</f>
        <v>1</v>
      </c>
      <c r="N1837" s="28">
        <f>IF(OR(L1837=1,M1837=1),IF(B1837+364&lt;=$D$5,(B1837+364-$D$4+1)/365,IF(B1837&gt;$D$4,($D$5-B1837+1)/365,$D$6/365)),0)</f>
        <v>0.18082191780821918</v>
      </c>
      <c r="O1837" s="28">
        <f>'Data &amp; Parameter'!$E$16*'Data &amp; Parameter'!$E$17*('Data &amp; Parameter'!$E$18+'Data &amp; Parameter'!$E$19)*'Data &amp; Parameter'!$E$20*'Data &amp; Parameter'!$E$37*N1837</f>
        <v>0.62866434937732807</v>
      </c>
      <c r="P1837">
        <f>ROUNDUP(IF(D1837&gt;$D$4,0,($D$4-D1837+1)/365),0)</f>
        <v>0</v>
      </c>
      <c r="Q1837">
        <f>ROUNDUP(IF(D1837&gt;$D$5,0,($D$5-D1837+1)/365),0)</f>
        <v>1</v>
      </c>
      <c r="R1837" s="28">
        <f>IF(OR(P1837=1,Q1837=1),IF(D1837+364&lt;=$D$5,(D1837+364-$D$4+1)/365,IF(D1837&gt;$D$4,($D$5-D1837+1)/365,$D$6/365)),0)</f>
        <v>0.18082191780821918</v>
      </c>
      <c r="S1837" s="28">
        <f>'Data &amp; Parameter'!$E$16*'Data &amp; Parameter'!$E$17*('Data &amp; Parameter'!$E$18+'Data &amp; Parameter'!$E$19)*'Data &amp; Parameter'!$E$20*'Data &amp; Parameter'!$E$37*R1837</f>
        <v>0.62866434937732807</v>
      </c>
      <c r="T1837" s="28">
        <f t="shared" si="28"/>
        <v>1.2573286987546561</v>
      </c>
    </row>
    <row r="1838" spans="1:20" ht="15.75" customHeight="1" x14ac:dyDescent="0.35">
      <c r="A1838">
        <v>1831</v>
      </c>
      <c r="B1838" s="76">
        <v>44236</v>
      </c>
      <c r="C1838" s="1" t="s">
        <v>5844</v>
      </c>
      <c r="D1838" s="76">
        <v>44236</v>
      </c>
      <c r="E1838" s="1" t="s">
        <v>5845</v>
      </c>
      <c r="F1838" s="1" t="s">
        <v>5846</v>
      </c>
      <c r="G1838" s="1" t="s">
        <v>123</v>
      </c>
      <c r="H1838" s="1" t="s">
        <v>124</v>
      </c>
      <c r="I1838" s="1" t="s">
        <v>125</v>
      </c>
      <c r="J1838" s="1" t="s">
        <v>2608</v>
      </c>
      <c r="K1838" s="1" t="s">
        <v>5847</v>
      </c>
      <c r="L1838">
        <f>ROUNDUP(IF(B1838&gt;$D$4,0,($D$4-B1838+1)/365),0)</f>
        <v>0</v>
      </c>
      <c r="M1838">
        <f>ROUNDUP(IF(B1838&gt;$D$5,0,($D$5-B1838+1)/365),0)</f>
        <v>1</v>
      </c>
      <c r="N1838" s="28">
        <f>IF(OR(L1838=1,M1838=1),IF(B1838+364&lt;=$D$5,(B1838+364-$D$4+1)/365,IF(B1838&gt;$D$4,($D$5-B1838+1)/365,$D$6/365)),0)</f>
        <v>0.18082191780821918</v>
      </c>
      <c r="O1838" s="28">
        <f>'Data &amp; Parameter'!$E$16*'Data &amp; Parameter'!$E$17*('Data &amp; Parameter'!$E$18+'Data &amp; Parameter'!$E$19)*'Data &amp; Parameter'!$E$20*'Data &amp; Parameter'!$E$37*N1838</f>
        <v>0.62866434937732807</v>
      </c>
      <c r="P1838">
        <f>ROUNDUP(IF(D1838&gt;$D$4,0,($D$4-D1838+1)/365),0)</f>
        <v>0</v>
      </c>
      <c r="Q1838">
        <f>ROUNDUP(IF(D1838&gt;$D$5,0,($D$5-D1838+1)/365),0)</f>
        <v>1</v>
      </c>
      <c r="R1838" s="28">
        <f>IF(OR(P1838=1,Q1838=1),IF(D1838+364&lt;=$D$5,(D1838+364-$D$4+1)/365,IF(D1838&gt;$D$4,($D$5-D1838+1)/365,$D$6/365)),0)</f>
        <v>0.18082191780821918</v>
      </c>
      <c r="S1838" s="28">
        <f>'Data &amp; Parameter'!$E$16*'Data &amp; Parameter'!$E$17*('Data &amp; Parameter'!$E$18+'Data &amp; Parameter'!$E$19)*'Data &amp; Parameter'!$E$20*'Data &amp; Parameter'!$E$37*R1838</f>
        <v>0.62866434937732807</v>
      </c>
      <c r="T1838" s="28">
        <f t="shared" si="28"/>
        <v>1.2573286987546561</v>
      </c>
    </row>
    <row r="1839" spans="1:20" ht="15.75" customHeight="1" x14ac:dyDescent="0.35">
      <c r="A1839">
        <v>1832</v>
      </c>
      <c r="B1839" s="76">
        <v>44236</v>
      </c>
      <c r="C1839" s="1" t="s">
        <v>5848</v>
      </c>
      <c r="D1839" s="76">
        <v>44236</v>
      </c>
      <c r="E1839" s="1" t="s">
        <v>5849</v>
      </c>
      <c r="F1839" s="1" t="s">
        <v>5850</v>
      </c>
      <c r="G1839" s="1" t="s">
        <v>123</v>
      </c>
      <c r="H1839" s="1" t="s">
        <v>124</v>
      </c>
      <c r="I1839" s="1" t="s">
        <v>125</v>
      </c>
      <c r="J1839" s="1" t="s">
        <v>2608</v>
      </c>
      <c r="K1839" s="1" t="s">
        <v>2609</v>
      </c>
      <c r="L1839">
        <f>ROUNDUP(IF(B1839&gt;$D$4,0,($D$4-B1839+1)/365),0)</f>
        <v>0</v>
      </c>
      <c r="M1839">
        <f>ROUNDUP(IF(B1839&gt;$D$5,0,($D$5-B1839+1)/365),0)</f>
        <v>1</v>
      </c>
      <c r="N1839" s="28">
        <f>IF(OR(L1839=1,M1839=1),IF(B1839+364&lt;=$D$5,(B1839+364-$D$4+1)/365,IF(B1839&gt;$D$4,($D$5-B1839+1)/365,$D$6/365)),0)</f>
        <v>0.18082191780821918</v>
      </c>
      <c r="O1839" s="28">
        <f>'Data &amp; Parameter'!$E$16*'Data &amp; Parameter'!$E$17*('Data &amp; Parameter'!$E$18+'Data &amp; Parameter'!$E$19)*'Data &amp; Parameter'!$E$20*'Data &amp; Parameter'!$E$37*N1839</f>
        <v>0.62866434937732807</v>
      </c>
      <c r="P1839">
        <f>ROUNDUP(IF(D1839&gt;$D$4,0,($D$4-D1839+1)/365),0)</f>
        <v>0</v>
      </c>
      <c r="Q1839">
        <f>ROUNDUP(IF(D1839&gt;$D$5,0,($D$5-D1839+1)/365),0)</f>
        <v>1</v>
      </c>
      <c r="R1839" s="28">
        <f>IF(OR(P1839=1,Q1839=1),IF(D1839+364&lt;=$D$5,(D1839+364-$D$4+1)/365,IF(D1839&gt;$D$4,($D$5-D1839+1)/365,$D$6/365)),0)</f>
        <v>0.18082191780821918</v>
      </c>
      <c r="S1839" s="28">
        <f>'Data &amp; Parameter'!$E$16*'Data &amp; Parameter'!$E$17*('Data &amp; Parameter'!$E$18+'Data &amp; Parameter'!$E$19)*'Data &amp; Parameter'!$E$20*'Data &amp; Parameter'!$E$37*R1839</f>
        <v>0.62866434937732807</v>
      </c>
      <c r="T1839" s="28">
        <f t="shared" si="28"/>
        <v>1.2573286987546561</v>
      </c>
    </row>
    <row r="1840" spans="1:20" ht="15.75" customHeight="1" x14ac:dyDescent="0.35">
      <c r="A1840">
        <v>1833</v>
      </c>
      <c r="B1840" s="76">
        <v>44236</v>
      </c>
      <c r="C1840" s="1" t="s">
        <v>5851</v>
      </c>
      <c r="D1840" s="76">
        <v>44236</v>
      </c>
      <c r="E1840" s="1" t="s">
        <v>5852</v>
      </c>
      <c r="F1840" s="1" t="s">
        <v>5853</v>
      </c>
      <c r="G1840" s="1" t="s">
        <v>123</v>
      </c>
      <c r="H1840" s="1" t="s">
        <v>124</v>
      </c>
      <c r="I1840" s="1" t="s">
        <v>125</v>
      </c>
      <c r="J1840" s="1" t="s">
        <v>2608</v>
      </c>
      <c r="K1840" s="1" t="s">
        <v>5854</v>
      </c>
      <c r="L1840">
        <f>ROUNDUP(IF(B1840&gt;$D$4,0,($D$4-B1840+1)/365),0)</f>
        <v>0</v>
      </c>
      <c r="M1840">
        <f>ROUNDUP(IF(B1840&gt;$D$5,0,($D$5-B1840+1)/365),0)</f>
        <v>1</v>
      </c>
      <c r="N1840" s="28">
        <f>IF(OR(L1840=1,M1840=1),IF(B1840+364&lt;=$D$5,(B1840+364-$D$4+1)/365,IF(B1840&gt;$D$4,($D$5-B1840+1)/365,$D$6/365)),0)</f>
        <v>0.18082191780821918</v>
      </c>
      <c r="O1840" s="28">
        <f>'Data &amp; Parameter'!$E$16*'Data &amp; Parameter'!$E$17*('Data &amp; Parameter'!$E$18+'Data &amp; Parameter'!$E$19)*'Data &amp; Parameter'!$E$20*'Data &amp; Parameter'!$E$37*N1840</f>
        <v>0.62866434937732807</v>
      </c>
      <c r="P1840">
        <f>ROUNDUP(IF(D1840&gt;$D$4,0,($D$4-D1840+1)/365),0)</f>
        <v>0</v>
      </c>
      <c r="Q1840">
        <f>ROUNDUP(IF(D1840&gt;$D$5,0,($D$5-D1840+1)/365),0)</f>
        <v>1</v>
      </c>
      <c r="R1840" s="28">
        <f>IF(OR(P1840=1,Q1840=1),IF(D1840+364&lt;=$D$5,(D1840+364-$D$4+1)/365,IF(D1840&gt;$D$4,($D$5-D1840+1)/365,$D$6/365)),0)</f>
        <v>0.18082191780821918</v>
      </c>
      <c r="S1840" s="28">
        <f>'Data &amp; Parameter'!$E$16*'Data &amp; Parameter'!$E$17*('Data &amp; Parameter'!$E$18+'Data &amp; Parameter'!$E$19)*'Data &amp; Parameter'!$E$20*'Data &amp; Parameter'!$E$37*R1840</f>
        <v>0.62866434937732807</v>
      </c>
      <c r="T1840" s="28">
        <f t="shared" si="28"/>
        <v>1.2573286987546561</v>
      </c>
    </row>
    <row r="1841" spans="1:20" ht="15.75" customHeight="1" x14ac:dyDescent="0.35">
      <c r="A1841">
        <v>1834</v>
      </c>
      <c r="B1841" s="76">
        <v>44236</v>
      </c>
      <c r="C1841" s="1" t="s">
        <v>5855</v>
      </c>
      <c r="D1841" s="76">
        <v>44236</v>
      </c>
      <c r="E1841" s="1" t="s">
        <v>5856</v>
      </c>
      <c r="F1841" s="1" t="s">
        <v>5857</v>
      </c>
      <c r="G1841" s="1" t="s">
        <v>123</v>
      </c>
      <c r="H1841" s="1" t="s">
        <v>124</v>
      </c>
      <c r="I1841" s="1" t="s">
        <v>125</v>
      </c>
      <c r="J1841" s="1" t="s">
        <v>2608</v>
      </c>
      <c r="K1841" s="1" t="s">
        <v>5831</v>
      </c>
      <c r="L1841">
        <f>ROUNDUP(IF(B1841&gt;$D$4,0,($D$4-B1841+1)/365),0)</f>
        <v>0</v>
      </c>
      <c r="M1841">
        <f>ROUNDUP(IF(B1841&gt;$D$5,0,($D$5-B1841+1)/365),0)</f>
        <v>1</v>
      </c>
      <c r="N1841" s="28">
        <f>IF(OR(L1841=1,M1841=1),IF(B1841+364&lt;=$D$5,(B1841+364-$D$4+1)/365,IF(B1841&gt;$D$4,($D$5-B1841+1)/365,$D$6/365)),0)</f>
        <v>0.18082191780821918</v>
      </c>
      <c r="O1841" s="28">
        <f>'Data &amp; Parameter'!$E$16*'Data &amp; Parameter'!$E$17*('Data &amp; Parameter'!$E$18+'Data &amp; Parameter'!$E$19)*'Data &amp; Parameter'!$E$20*'Data &amp; Parameter'!$E$37*N1841</f>
        <v>0.62866434937732807</v>
      </c>
      <c r="P1841">
        <f>ROUNDUP(IF(D1841&gt;$D$4,0,($D$4-D1841+1)/365),0)</f>
        <v>0</v>
      </c>
      <c r="Q1841">
        <f>ROUNDUP(IF(D1841&gt;$D$5,0,($D$5-D1841+1)/365),0)</f>
        <v>1</v>
      </c>
      <c r="R1841" s="28">
        <f>IF(OR(P1841=1,Q1841=1),IF(D1841+364&lt;=$D$5,(D1841+364-$D$4+1)/365,IF(D1841&gt;$D$4,($D$5-D1841+1)/365,$D$6/365)),0)</f>
        <v>0.18082191780821918</v>
      </c>
      <c r="S1841" s="28">
        <f>'Data &amp; Parameter'!$E$16*'Data &amp; Parameter'!$E$17*('Data &amp; Parameter'!$E$18+'Data &amp; Parameter'!$E$19)*'Data &amp; Parameter'!$E$20*'Data &amp; Parameter'!$E$37*R1841</f>
        <v>0.62866434937732807</v>
      </c>
      <c r="T1841" s="28">
        <f t="shared" si="28"/>
        <v>1.2573286987546561</v>
      </c>
    </row>
    <row r="1842" spans="1:20" ht="15.75" customHeight="1" x14ac:dyDescent="0.35">
      <c r="A1842">
        <v>1835</v>
      </c>
      <c r="B1842" s="76">
        <v>44236</v>
      </c>
      <c r="C1842" s="1" t="s">
        <v>5858</v>
      </c>
      <c r="D1842" s="76">
        <v>44236</v>
      </c>
      <c r="E1842" s="1" t="s">
        <v>5859</v>
      </c>
      <c r="F1842" s="1" t="s">
        <v>5860</v>
      </c>
      <c r="G1842" s="1" t="s">
        <v>123</v>
      </c>
      <c r="H1842" s="1" t="s">
        <v>124</v>
      </c>
      <c r="I1842" s="1" t="s">
        <v>125</v>
      </c>
      <c r="J1842" s="1" t="s">
        <v>2608</v>
      </c>
      <c r="K1842" s="1" t="s">
        <v>5831</v>
      </c>
      <c r="L1842">
        <f>ROUNDUP(IF(B1842&gt;$D$4,0,($D$4-B1842+1)/365),0)</f>
        <v>0</v>
      </c>
      <c r="M1842">
        <f>ROUNDUP(IF(B1842&gt;$D$5,0,($D$5-B1842+1)/365),0)</f>
        <v>1</v>
      </c>
      <c r="N1842" s="28">
        <f>IF(OR(L1842=1,M1842=1),IF(B1842+364&lt;=$D$5,(B1842+364-$D$4+1)/365,IF(B1842&gt;$D$4,($D$5-B1842+1)/365,$D$6/365)),0)</f>
        <v>0.18082191780821918</v>
      </c>
      <c r="O1842" s="28">
        <f>'Data &amp; Parameter'!$E$16*'Data &amp; Parameter'!$E$17*('Data &amp; Parameter'!$E$18+'Data &amp; Parameter'!$E$19)*'Data &amp; Parameter'!$E$20*'Data &amp; Parameter'!$E$37*N1842</f>
        <v>0.62866434937732807</v>
      </c>
      <c r="P1842">
        <f>ROUNDUP(IF(D1842&gt;$D$4,0,($D$4-D1842+1)/365),0)</f>
        <v>0</v>
      </c>
      <c r="Q1842">
        <f>ROUNDUP(IF(D1842&gt;$D$5,0,($D$5-D1842+1)/365),0)</f>
        <v>1</v>
      </c>
      <c r="R1842" s="28">
        <f>IF(OR(P1842=1,Q1842=1),IF(D1842+364&lt;=$D$5,(D1842+364-$D$4+1)/365,IF(D1842&gt;$D$4,($D$5-D1842+1)/365,$D$6/365)),0)</f>
        <v>0.18082191780821918</v>
      </c>
      <c r="S1842" s="28">
        <f>'Data &amp; Parameter'!$E$16*'Data &amp; Parameter'!$E$17*('Data &amp; Parameter'!$E$18+'Data &amp; Parameter'!$E$19)*'Data &amp; Parameter'!$E$20*'Data &amp; Parameter'!$E$37*R1842</f>
        <v>0.62866434937732807</v>
      </c>
      <c r="T1842" s="28">
        <f t="shared" si="28"/>
        <v>1.2573286987546561</v>
      </c>
    </row>
    <row r="1843" spans="1:20" ht="15.75" customHeight="1" x14ac:dyDescent="0.35">
      <c r="A1843">
        <v>1836</v>
      </c>
      <c r="B1843" s="76">
        <v>44236</v>
      </c>
      <c r="C1843" s="1" t="s">
        <v>5861</v>
      </c>
      <c r="D1843" s="76">
        <v>44236</v>
      </c>
      <c r="E1843" s="1" t="s">
        <v>5862</v>
      </c>
      <c r="F1843" s="1" t="s">
        <v>5863</v>
      </c>
      <c r="G1843" s="1" t="s">
        <v>123</v>
      </c>
      <c r="H1843" s="1" t="s">
        <v>124</v>
      </c>
      <c r="I1843" s="1" t="s">
        <v>125</v>
      </c>
      <c r="J1843" s="1" t="s">
        <v>2608</v>
      </c>
      <c r="K1843" s="1" t="s">
        <v>5831</v>
      </c>
      <c r="L1843">
        <f>ROUNDUP(IF(B1843&gt;$D$4,0,($D$4-B1843+1)/365),0)</f>
        <v>0</v>
      </c>
      <c r="M1843">
        <f>ROUNDUP(IF(B1843&gt;$D$5,0,($D$5-B1843+1)/365),0)</f>
        <v>1</v>
      </c>
      <c r="N1843" s="28">
        <f>IF(OR(L1843=1,M1843=1),IF(B1843+364&lt;=$D$5,(B1843+364-$D$4+1)/365,IF(B1843&gt;$D$4,($D$5-B1843+1)/365,$D$6/365)),0)</f>
        <v>0.18082191780821918</v>
      </c>
      <c r="O1843" s="28">
        <f>'Data &amp; Parameter'!$E$16*'Data &amp; Parameter'!$E$17*('Data &amp; Parameter'!$E$18+'Data &amp; Parameter'!$E$19)*'Data &amp; Parameter'!$E$20*'Data &amp; Parameter'!$E$37*N1843</f>
        <v>0.62866434937732807</v>
      </c>
      <c r="P1843">
        <f>ROUNDUP(IF(D1843&gt;$D$4,0,($D$4-D1843+1)/365),0)</f>
        <v>0</v>
      </c>
      <c r="Q1843">
        <f>ROUNDUP(IF(D1843&gt;$D$5,0,($D$5-D1843+1)/365),0)</f>
        <v>1</v>
      </c>
      <c r="R1843" s="28">
        <f>IF(OR(P1843=1,Q1843=1),IF(D1843+364&lt;=$D$5,(D1843+364-$D$4+1)/365,IF(D1843&gt;$D$4,($D$5-D1843+1)/365,$D$6/365)),0)</f>
        <v>0.18082191780821918</v>
      </c>
      <c r="S1843" s="28">
        <f>'Data &amp; Parameter'!$E$16*'Data &amp; Parameter'!$E$17*('Data &amp; Parameter'!$E$18+'Data &amp; Parameter'!$E$19)*'Data &amp; Parameter'!$E$20*'Data &amp; Parameter'!$E$37*R1843</f>
        <v>0.62866434937732807</v>
      </c>
      <c r="T1843" s="28">
        <f t="shared" si="28"/>
        <v>1.2573286987546561</v>
      </c>
    </row>
    <row r="1844" spans="1:20" ht="15.75" customHeight="1" x14ac:dyDescent="0.35">
      <c r="A1844">
        <v>1837</v>
      </c>
      <c r="B1844" s="76">
        <v>44236</v>
      </c>
      <c r="C1844" s="1" t="s">
        <v>5864</v>
      </c>
      <c r="D1844" s="76">
        <v>44236</v>
      </c>
      <c r="E1844" s="1" t="s">
        <v>5865</v>
      </c>
      <c r="F1844" s="1" t="s">
        <v>5866</v>
      </c>
      <c r="G1844" s="1" t="s">
        <v>123</v>
      </c>
      <c r="H1844" s="1" t="s">
        <v>124</v>
      </c>
      <c r="I1844" s="1" t="s">
        <v>125</v>
      </c>
      <c r="J1844" s="1" t="s">
        <v>2608</v>
      </c>
      <c r="K1844" s="1" t="s">
        <v>2609</v>
      </c>
      <c r="L1844">
        <f>ROUNDUP(IF(B1844&gt;$D$4,0,($D$4-B1844+1)/365),0)</f>
        <v>0</v>
      </c>
      <c r="M1844">
        <f>ROUNDUP(IF(B1844&gt;$D$5,0,($D$5-B1844+1)/365),0)</f>
        <v>1</v>
      </c>
      <c r="N1844" s="28">
        <f>IF(OR(L1844=1,M1844=1),IF(B1844+364&lt;=$D$5,(B1844+364-$D$4+1)/365,IF(B1844&gt;$D$4,($D$5-B1844+1)/365,$D$6/365)),0)</f>
        <v>0.18082191780821918</v>
      </c>
      <c r="O1844" s="28">
        <f>'Data &amp; Parameter'!$E$16*'Data &amp; Parameter'!$E$17*('Data &amp; Parameter'!$E$18+'Data &amp; Parameter'!$E$19)*'Data &amp; Parameter'!$E$20*'Data &amp; Parameter'!$E$37*N1844</f>
        <v>0.62866434937732807</v>
      </c>
      <c r="P1844">
        <f>ROUNDUP(IF(D1844&gt;$D$4,0,($D$4-D1844+1)/365),0)</f>
        <v>0</v>
      </c>
      <c r="Q1844">
        <f>ROUNDUP(IF(D1844&gt;$D$5,0,($D$5-D1844+1)/365),0)</f>
        <v>1</v>
      </c>
      <c r="R1844" s="28">
        <f>IF(OR(P1844=1,Q1844=1),IF(D1844+364&lt;=$D$5,(D1844+364-$D$4+1)/365,IF(D1844&gt;$D$4,($D$5-D1844+1)/365,$D$6/365)),0)</f>
        <v>0.18082191780821918</v>
      </c>
      <c r="S1844" s="28">
        <f>'Data &amp; Parameter'!$E$16*'Data &amp; Parameter'!$E$17*('Data &amp; Parameter'!$E$18+'Data &amp; Parameter'!$E$19)*'Data &amp; Parameter'!$E$20*'Data &amp; Parameter'!$E$37*R1844</f>
        <v>0.62866434937732807</v>
      </c>
      <c r="T1844" s="28">
        <f t="shared" si="28"/>
        <v>1.2573286987546561</v>
      </c>
    </row>
    <row r="1845" spans="1:20" ht="15.75" customHeight="1" x14ac:dyDescent="0.35">
      <c r="A1845">
        <v>1838</v>
      </c>
      <c r="B1845" s="76">
        <v>44236</v>
      </c>
      <c r="C1845" s="1" t="s">
        <v>5867</v>
      </c>
      <c r="D1845" s="76">
        <v>44236</v>
      </c>
      <c r="E1845" s="1" t="s">
        <v>5868</v>
      </c>
      <c r="F1845" s="1" t="s">
        <v>5869</v>
      </c>
      <c r="G1845" s="1" t="s">
        <v>123</v>
      </c>
      <c r="H1845" s="1" t="s">
        <v>124</v>
      </c>
      <c r="I1845" s="1" t="s">
        <v>125</v>
      </c>
      <c r="J1845" s="1" t="s">
        <v>2608</v>
      </c>
      <c r="K1845" s="1" t="s">
        <v>2616</v>
      </c>
      <c r="L1845">
        <f>ROUNDUP(IF(B1845&gt;$D$4,0,($D$4-B1845+1)/365),0)</f>
        <v>0</v>
      </c>
      <c r="M1845">
        <f>ROUNDUP(IF(B1845&gt;$D$5,0,($D$5-B1845+1)/365),0)</f>
        <v>1</v>
      </c>
      <c r="N1845" s="28">
        <f>IF(OR(L1845=1,M1845=1),IF(B1845+364&lt;=$D$5,(B1845+364-$D$4+1)/365,IF(B1845&gt;$D$4,($D$5-B1845+1)/365,$D$6/365)),0)</f>
        <v>0.18082191780821918</v>
      </c>
      <c r="O1845" s="28">
        <f>'Data &amp; Parameter'!$E$16*'Data &amp; Parameter'!$E$17*('Data &amp; Parameter'!$E$18+'Data &amp; Parameter'!$E$19)*'Data &amp; Parameter'!$E$20*'Data &amp; Parameter'!$E$37*N1845</f>
        <v>0.62866434937732807</v>
      </c>
      <c r="P1845">
        <f>ROUNDUP(IF(D1845&gt;$D$4,0,($D$4-D1845+1)/365),0)</f>
        <v>0</v>
      </c>
      <c r="Q1845">
        <f>ROUNDUP(IF(D1845&gt;$D$5,0,($D$5-D1845+1)/365),0)</f>
        <v>1</v>
      </c>
      <c r="R1845" s="28">
        <f>IF(OR(P1845=1,Q1845=1),IF(D1845+364&lt;=$D$5,(D1845+364-$D$4+1)/365,IF(D1845&gt;$D$4,($D$5-D1845+1)/365,$D$6/365)),0)</f>
        <v>0.18082191780821918</v>
      </c>
      <c r="S1845" s="28">
        <f>'Data &amp; Parameter'!$E$16*'Data &amp; Parameter'!$E$17*('Data &amp; Parameter'!$E$18+'Data &amp; Parameter'!$E$19)*'Data &amp; Parameter'!$E$20*'Data &amp; Parameter'!$E$37*R1845</f>
        <v>0.62866434937732807</v>
      </c>
      <c r="T1845" s="28">
        <f t="shared" si="28"/>
        <v>1.2573286987546561</v>
      </c>
    </row>
    <row r="1846" spans="1:20" ht="15.75" customHeight="1" x14ac:dyDescent="0.35">
      <c r="A1846">
        <v>1839</v>
      </c>
      <c r="B1846" s="76">
        <v>44236</v>
      </c>
      <c r="C1846" s="1" t="s">
        <v>5870</v>
      </c>
      <c r="D1846" s="76">
        <v>44236</v>
      </c>
      <c r="E1846" s="1" t="s">
        <v>5871</v>
      </c>
      <c r="F1846" s="1" t="s">
        <v>5872</v>
      </c>
      <c r="G1846" s="1" t="s">
        <v>123</v>
      </c>
      <c r="H1846" s="1" t="s">
        <v>124</v>
      </c>
      <c r="I1846" s="1" t="s">
        <v>125</v>
      </c>
      <c r="J1846" s="1" t="s">
        <v>2608</v>
      </c>
      <c r="K1846" s="1" t="s">
        <v>2616</v>
      </c>
      <c r="L1846">
        <f>ROUNDUP(IF(B1846&gt;$D$4,0,($D$4-B1846+1)/365),0)</f>
        <v>0</v>
      </c>
      <c r="M1846">
        <f>ROUNDUP(IF(B1846&gt;$D$5,0,($D$5-B1846+1)/365),0)</f>
        <v>1</v>
      </c>
      <c r="N1846" s="28">
        <f>IF(OR(L1846=1,M1846=1),IF(B1846+364&lt;=$D$5,(B1846+364-$D$4+1)/365,IF(B1846&gt;$D$4,($D$5-B1846+1)/365,$D$6/365)),0)</f>
        <v>0.18082191780821918</v>
      </c>
      <c r="O1846" s="28">
        <f>'Data &amp; Parameter'!$E$16*'Data &amp; Parameter'!$E$17*('Data &amp; Parameter'!$E$18+'Data &amp; Parameter'!$E$19)*'Data &amp; Parameter'!$E$20*'Data &amp; Parameter'!$E$37*N1846</f>
        <v>0.62866434937732807</v>
      </c>
      <c r="P1846">
        <f>ROUNDUP(IF(D1846&gt;$D$4,0,($D$4-D1846+1)/365),0)</f>
        <v>0</v>
      </c>
      <c r="Q1846">
        <f>ROUNDUP(IF(D1846&gt;$D$5,0,($D$5-D1846+1)/365),0)</f>
        <v>1</v>
      </c>
      <c r="R1846" s="28">
        <f>IF(OR(P1846=1,Q1846=1),IF(D1846+364&lt;=$D$5,(D1846+364-$D$4+1)/365,IF(D1846&gt;$D$4,($D$5-D1846+1)/365,$D$6/365)),0)</f>
        <v>0.18082191780821918</v>
      </c>
      <c r="S1846" s="28">
        <f>'Data &amp; Parameter'!$E$16*'Data &amp; Parameter'!$E$17*('Data &amp; Parameter'!$E$18+'Data &amp; Parameter'!$E$19)*'Data &amp; Parameter'!$E$20*'Data &amp; Parameter'!$E$37*R1846</f>
        <v>0.62866434937732807</v>
      </c>
      <c r="T1846" s="28">
        <f t="shared" si="28"/>
        <v>1.2573286987546561</v>
      </c>
    </row>
    <row r="1847" spans="1:20" ht="15.75" customHeight="1" x14ac:dyDescent="0.35">
      <c r="A1847">
        <v>1840</v>
      </c>
      <c r="B1847" s="76">
        <v>44236</v>
      </c>
      <c r="C1847" s="1" t="s">
        <v>5873</v>
      </c>
      <c r="D1847" s="76">
        <v>44236</v>
      </c>
      <c r="E1847" s="1" t="s">
        <v>5874</v>
      </c>
      <c r="F1847" s="1" t="s">
        <v>5875</v>
      </c>
      <c r="G1847" s="1" t="s">
        <v>123</v>
      </c>
      <c r="H1847" s="1" t="s">
        <v>124</v>
      </c>
      <c r="I1847" s="1" t="s">
        <v>125</v>
      </c>
      <c r="J1847" s="1" t="s">
        <v>2608</v>
      </c>
      <c r="K1847" s="1" t="s">
        <v>2616</v>
      </c>
      <c r="L1847">
        <f>ROUNDUP(IF(B1847&gt;$D$4,0,($D$4-B1847+1)/365),0)</f>
        <v>0</v>
      </c>
      <c r="M1847">
        <f>ROUNDUP(IF(B1847&gt;$D$5,0,($D$5-B1847+1)/365),0)</f>
        <v>1</v>
      </c>
      <c r="N1847" s="28">
        <f>IF(OR(L1847=1,M1847=1),IF(B1847+364&lt;=$D$5,(B1847+364-$D$4+1)/365,IF(B1847&gt;$D$4,($D$5-B1847+1)/365,$D$6/365)),0)</f>
        <v>0.18082191780821918</v>
      </c>
      <c r="O1847" s="28">
        <f>'Data &amp; Parameter'!$E$16*'Data &amp; Parameter'!$E$17*('Data &amp; Parameter'!$E$18+'Data &amp; Parameter'!$E$19)*'Data &amp; Parameter'!$E$20*'Data &amp; Parameter'!$E$37*N1847</f>
        <v>0.62866434937732807</v>
      </c>
      <c r="P1847">
        <f>ROUNDUP(IF(D1847&gt;$D$4,0,($D$4-D1847+1)/365),0)</f>
        <v>0</v>
      </c>
      <c r="Q1847">
        <f>ROUNDUP(IF(D1847&gt;$D$5,0,($D$5-D1847+1)/365),0)</f>
        <v>1</v>
      </c>
      <c r="R1847" s="28">
        <f>IF(OR(P1847=1,Q1847=1),IF(D1847+364&lt;=$D$5,(D1847+364-$D$4+1)/365,IF(D1847&gt;$D$4,($D$5-D1847+1)/365,$D$6/365)),0)</f>
        <v>0.18082191780821918</v>
      </c>
      <c r="S1847" s="28">
        <f>'Data &amp; Parameter'!$E$16*'Data &amp; Parameter'!$E$17*('Data &amp; Parameter'!$E$18+'Data &amp; Parameter'!$E$19)*'Data &amp; Parameter'!$E$20*'Data &amp; Parameter'!$E$37*R1847</f>
        <v>0.62866434937732807</v>
      </c>
      <c r="T1847" s="28">
        <f t="shared" si="28"/>
        <v>1.2573286987546561</v>
      </c>
    </row>
    <row r="1848" spans="1:20" ht="15.75" customHeight="1" x14ac:dyDescent="0.35">
      <c r="A1848">
        <v>1841</v>
      </c>
      <c r="B1848" s="76">
        <v>44236</v>
      </c>
      <c r="C1848" s="1" t="s">
        <v>5876</v>
      </c>
      <c r="D1848" s="76">
        <v>44236</v>
      </c>
      <c r="E1848" s="1" t="s">
        <v>5877</v>
      </c>
      <c r="F1848" s="1" t="s">
        <v>5878</v>
      </c>
      <c r="G1848" s="1" t="s">
        <v>123</v>
      </c>
      <c r="H1848" s="1" t="s">
        <v>124</v>
      </c>
      <c r="I1848" s="1" t="s">
        <v>125</v>
      </c>
      <c r="J1848" s="1" t="s">
        <v>2608</v>
      </c>
      <c r="K1848" s="1" t="s">
        <v>2616</v>
      </c>
      <c r="L1848">
        <f>ROUNDUP(IF(B1848&gt;$D$4,0,($D$4-B1848+1)/365),0)</f>
        <v>0</v>
      </c>
      <c r="M1848">
        <f>ROUNDUP(IF(B1848&gt;$D$5,0,($D$5-B1848+1)/365),0)</f>
        <v>1</v>
      </c>
      <c r="N1848" s="28">
        <f>IF(OR(L1848=1,M1848=1),IF(B1848+364&lt;=$D$5,(B1848+364-$D$4+1)/365,IF(B1848&gt;$D$4,($D$5-B1848+1)/365,$D$6/365)),0)</f>
        <v>0.18082191780821918</v>
      </c>
      <c r="O1848" s="28">
        <f>'Data &amp; Parameter'!$E$16*'Data &amp; Parameter'!$E$17*('Data &amp; Parameter'!$E$18+'Data &amp; Parameter'!$E$19)*'Data &amp; Parameter'!$E$20*'Data &amp; Parameter'!$E$37*N1848</f>
        <v>0.62866434937732807</v>
      </c>
      <c r="P1848">
        <f>ROUNDUP(IF(D1848&gt;$D$4,0,($D$4-D1848+1)/365),0)</f>
        <v>0</v>
      </c>
      <c r="Q1848">
        <f>ROUNDUP(IF(D1848&gt;$D$5,0,($D$5-D1848+1)/365),0)</f>
        <v>1</v>
      </c>
      <c r="R1848" s="28">
        <f>IF(OR(P1848=1,Q1848=1),IF(D1848+364&lt;=$D$5,(D1848+364-$D$4+1)/365,IF(D1848&gt;$D$4,($D$5-D1848+1)/365,$D$6/365)),0)</f>
        <v>0.18082191780821918</v>
      </c>
      <c r="S1848" s="28">
        <f>'Data &amp; Parameter'!$E$16*'Data &amp; Parameter'!$E$17*('Data &amp; Parameter'!$E$18+'Data &amp; Parameter'!$E$19)*'Data &amp; Parameter'!$E$20*'Data &amp; Parameter'!$E$37*R1848</f>
        <v>0.62866434937732807</v>
      </c>
      <c r="T1848" s="28">
        <f t="shared" si="28"/>
        <v>1.2573286987546561</v>
      </c>
    </row>
    <row r="1849" spans="1:20" ht="15.75" customHeight="1" x14ac:dyDescent="0.35">
      <c r="A1849">
        <v>1842</v>
      </c>
      <c r="B1849" s="76">
        <v>44236</v>
      </c>
      <c r="C1849" s="1" t="s">
        <v>5879</v>
      </c>
      <c r="D1849" s="76">
        <v>44236</v>
      </c>
      <c r="E1849" s="1" t="s">
        <v>5880</v>
      </c>
      <c r="F1849" s="1" t="s">
        <v>5881</v>
      </c>
      <c r="G1849" s="1" t="s">
        <v>123</v>
      </c>
      <c r="H1849" s="1" t="s">
        <v>124</v>
      </c>
      <c r="I1849" s="1" t="s">
        <v>125</v>
      </c>
      <c r="J1849" s="1" t="s">
        <v>2608</v>
      </c>
      <c r="K1849" s="1" t="s">
        <v>2616</v>
      </c>
      <c r="L1849">
        <f>ROUNDUP(IF(B1849&gt;$D$4,0,($D$4-B1849+1)/365),0)</f>
        <v>0</v>
      </c>
      <c r="M1849">
        <f>ROUNDUP(IF(B1849&gt;$D$5,0,($D$5-B1849+1)/365),0)</f>
        <v>1</v>
      </c>
      <c r="N1849" s="28">
        <f>IF(OR(L1849=1,M1849=1),IF(B1849+364&lt;=$D$5,(B1849+364-$D$4+1)/365,IF(B1849&gt;$D$4,($D$5-B1849+1)/365,$D$6/365)),0)</f>
        <v>0.18082191780821918</v>
      </c>
      <c r="O1849" s="28">
        <f>'Data &amp; Parameter'!$E$16*'Data &amp; Parameter'!$E$17*('Data &amp; Parameter'!$E$18+'Data &amp; Parameter'!$E$19)*'Data &amp; Parameter'!$E$20*'Data &amp; Parameter'!$E$37*N1849</f>
        <v>0.62866434937732807</v>
      </c>
      <c r="P1849">
        <f>ROUNDUP(IF(D1849&gt;$D$4,0,($D$4-D1849+1)/365),0)</f>
        <v>0</v>
      </c>
      <c r="Q1849">
        <f>ROUNDUP(IF(D1849&gt;$D$5,0,($D$5-D1849+1)/365),0)</f>
        <v>1</v>
      </c>
      <c r="R1849" s="28">
        <f>IF(OR(P1849=1,Q1849=1),IF(D1849+364&lt;=$D$5,(D1849+364-$D$4+1)/365,IF(D1849&gt;$D$4,($D$5-D1849+1)/365,$D$6/365)),0)</f>
        <v>0.18082191780821918</v>
      </c>
      <c r="S1849" s="28">
        <f>'Data &amp; Parameter'!$E$16*'Data &amp; Parameter'!$E$17*('Data &amp; Parameter'!$E$18+'Data &amp; Parameter'!$E$19)*'Data &amp; Parameter'!$E$20*'Data &amp; Parameter'!$E$37*R1849</f>
        <v>0.62866434937732807</v>
      </c>
      <c r="T1849" s="28">
        <f t="shared" si="28"/>
        <v>1.2573286987546561</v>
      </c>
    </row>
    <row r="1850" spans="1:20" ht="15.75" customHeight="1" x14ac:dyDescent="0.35">
      <c r="A1850">
        <v>1843</v>
      </c>
      <c r="B1850" s="76">
        <v>44236</v>
      </c>
      <c r="C1850" s="1" t="s">
        <v>5882</v>
      </c>
      <c r="D1850" s="76">
        <v>44236</v>
      </c>
      <c r="E1850" s="1" t="s">
        <v>5883</v>
      </c>
      <c r="F1850" s="1" t="s">
        <v>5884</v>
      </c>
      <c r="G1850" s="1" t="s">
        <v>123</v>
      </c>
      <c r="H1850" s="1" t="s">
        <v>124</v>
      </c>
      <c r="I1850" s="1" t="s">
        <v>125</v>
      </c>
      <c r="J1850" s="1" t="s">
        <v>2608</v>
      </c>
      <c r="K1850" s="1" t="s">
        <v>2616</v>
      </c>
      <c r="L1850">
        <f>ROUNDUP(IF(B1850&gt;$D$4,0,($D$4-B1850+1)/365),0)</f>
        <v>0</v>
      </c>
      <c r="M1850">
        <f>ROUNDUP(IF(B1850&gt;$D$5,0,($D$5-B1850+1)/365),0)</f>
        <v>1</v>
      </c>
      <c r="N1850" s="28">
        <f>IF(OR(L1850=1,M1850=1),IF(B1850+364&lt;=$D$5,(B1850+364-$D$4+1)/365,IF(B1850&gt;$D$4,($D$5-B1850+1)/365,$D$6/365)),0)</f>
        <v>0.18082191780821918</v>
      </c>
      <c r="O1850" s="28">
        <f>'Data &amp; Parameter'!$E$16*'Data &amp; Parameter'!$E$17*('Data &amp; Parameter'!$E$18+'Data &amp; Parameter'!$E$19)*'Data &amp; Parameter'!$E$20*'Data &amp; Parameter'!$E$37*N1850</f>
        <v>0.62866434937732807</v>
      </c>
      <c r="P1850">
        <f>ROUNDUP(IF(D1850&gt;$D$4,0,($D$4-D1850+1)/365),0)</f>
        <v>0</v>
      </c>
      <c r="Q1850">
        <f>ROUNDUP(IF(D1850&gt;$D$5,0,($D$5-D1850+1)/365),0)</f>
        <v>1</v>
      </c>
      <c r="R1850" s="28">
        <f>IF(OR(P1850=1,Q1850=1),IF(D1850+364&lt;=$D$5,(D1850+364-$D$4+1)/365,IF(D1850&gt;$D$4,($D$5-D1850+1)/365,$D$6/365)),0)</f>
        <v>0.18082191780821918</v>
      </c>
      <c r="S1850" s="28">
        <f>'Data &amp; Parameter'!$E$16*'Data &amp; Parameter'!$E$17*('Data &amp; Parameter'!$E$18+'Data &amp; Parameter'!$E$19)*'Data &amp; Parameter'!$E$20*'Data &amp; Parameter'!$E$37*R1850</f>
        <v>0.62866434937732807</v>
      </c>
      <c r="T1850" s="28">
        <f t="shared" si="28"/>
        <v>1.2573286987546561</v>
      </c>
    </row>
    <row r="1851" spans="1:20" ht="15.75" customHeight="1" x14ac:dyDescent="0.35">
      <c r="A1851">
        <v>1844</v>
      </c>
      <c r="B1851" s="76">
        <v>44236</v>
      </c>
      <c r="C1851" s="1" t="s">
        <v>5885</v>
      </c>
      <c r="D1851" s="76">
        <v>44236</v>
      </c>
      <c r="E1851" s="1" t="s">
        <v>5886</v>
      </c>
      <c r="F1851" s="1" t="s">
        <v>5887</v>
      </c>
      <c r="G1851" s="1" t="s">
        <v>123</v>
      </c>
      <c r="H1851" s="1" t="s">
        <v>124</v>
      </c>
      <c r="I1851" s="1" t="s">
        <v>125</v>
      </c>
      <c r="J1851" s="1" t="s">
        <v>2608</v>
      </c>
      <c r="K1851" s="1" t="s">
        <v>5854</v>
      </c>
      <c r="L1851">
        <f>ROUNDUP(IF(B1851&gt;$D$4,0,($D$4-B1851+1)/365),0)</f>
        <v>0</v>
      </c>
      <c r="M1851">
        <f>ROUNDUP(IF(B1851&gt;$D$5,0,($D$5-B1851+1)/365),0)</f>
        <v>1</v>
      </c>
      <c r="N1851" s="28">
        <f>IF(OR(L1851=1,M1851=1),IF(B1851+364&lt;=$D$5,(B1851+364-$D$4+1)/365,IF(B1851&gt;$D$4,($D$5-B1851+1)/365,$D$6/365)),0)</f>
        <v>0.18082191780821918</v>
      </c>
      <c r="O1851" s="28">
        <f>'Data &amp; Parameter'!$E$16*'Data &amp; Parameter'!$E$17*('Data &amp; Parameter'!$E$18+'Data &amp; Parameter'!$E$19)*'Data &amp; Parameter'!$E$20*'Data &amp; Parameter'!$E$37*N1851</f>
        <v>0.62866434937732807</v>
      </c>
      <c r="P1851">
        <f>ROUNDUP(IF(D1851&gt;$D$4,0,($D$4-D1851+1)/365),0)</f>
        <v>0</v>
      </c>
      <c r="Q1851">
        <f>ROUNDUP(IF(D1851&gt;$D$5,0,($D$5-D1851+1)/365),0)</f>
        <v>1</v>
      </c>
      <c r="R1851" s="28">
        <f>IF(OR(P1851=1,Q1851=1),IF(D1851+364&lt;=$D$5,(D1851+364-$D$4+1)/365,IF(D1851&gt;$D$4,($D$5-D1851+1)/365,$D$6/365)),0)</f>
        <v>0.18082191780821918</v>
      </c>
      <c r="S1851" s="28">
        <f>'Data &amp; Parameter'!$E$16*'Data &amp; Parameter'!$E$17*('Data &amp; Parameter'!$E$18+'Data &amp; Parameter'!$E$19)*'Data &amp; Parameter'!$E$20*'Data &amp; Parameter'!$E$37*R1851</f>
        <v>0.62866434937732807</v>
      </c>
      <c r="T1851" s="28">
        <f t="shared" si="28"/>
        <v>1.2573286987546561</v>
      </c>
    </row>
    <row r="1852" spans="1:20" ht="15.75" customHeight="1" x14ac:dyDescent="0.35">
      <c r="A1852">
        <v>1845</v>
      </c>
      <c r="B1852" s="76">
        <v>44236</v>
      </c>
      <c r="C1852" s="1" t="s">
        <v>5888</v>
      </c>
      <c r="D1852" s="76">
        <v>44236</v>
      </c>
      <c r="E1852" s="1" t="s">
        <v>5889</v>
      </c>
      <c r="F1852" s="1" t="s">
        <v>5890</v>
      </c>
      <c r="G1852" s="1" t="s">
        <v>123</v>
      </c>
      <c r="H1852" s="1" t="s">
        <v>124</v>
      </c>
      <c r="I1852" s="1" t="s">
        <v>125</v>
      </c>
      <c r="J1852" s="1" t="s">
        <v>2608</v>
      </c>
      <c r="K1852" s="1" t="s">
        <v>5891</v>
      </c>
      <c r="L1852">
        <f>ROUNDUP(IF(B1852&gt;$D$4,0,($D$4-B1852+1)/365),0)</f>
        <v>0</v>
      </c>
      <c r="M1852">
        <f>ROUNDUP(IF(B1852&gt;$D$5,0,($D$5-B1852+1)/365),0)</f>
        <v>1</v>
      </c>
      <c r="N1852" s="28">
        <f>IF(OR(L1852=1,M1852=1),IF(B1852+364&lt;=$D$5,(B1852+364-$D$4+1)/365,IF(B1852&gt;$D$4,($D$5-B1852+1)/365,$D$6/365)),0)</f>
        <v>0.18082191780821918</v>
      </c>
      <c r="O1852" s="28">
        <f>'Data &amp; Parameter'!$E$16*'Data &amp; Parameter'!$E$17*('Data &amp; Parameter'!$E$18+'Data &amp; Parameter'!$E$19)*'Data &amp; Parameter'!$E$20*'Data &amp; Parameter'!$E$37*N1852</f>
        <v>0.62866434937732807</v>
      </c>
      <c r="P1852">
        <f>ROUNDUP(IF(D1852&gt;$D$4,0,($D$4-D1852+1)/365),0)</f>
        <v>0</v>
      </c>
      <c r="Q1852">
        <f>ROUNDUP(IF(D1852&gt;$D$5,0,($D$5-D1852+1)/365),0)</f>
        <v>1</v>
      </c>
      <c r="R1852" s="28">
        <f>IF(OR(P1852=1,Q1852=1),IF(D1852+364&lt;=$D$5,(D1852+364-$D$4+1)/365,IF(D1852&gt;$D$4,($D$5-D1852+1)/365,$D$6/365)),0)</f>
        <v>0.18082191780821918</v>
      </c>
      <c r="S1852" s="28">
        <f>'Data &amp; Parameter'!$E$16*'Data &amp; Parameter'!$E$17*('Data &amp; Parameter'!$E$18+'Data &amp; Parameter'!$E$19)*'Data &amp; Parameter'!$E$20*'Data &amp; Parameter'!$E$37*R1852</f>
        <v>0.62866434937732807</v>
      </c>
      <c r="T1852" s="28">
        <f t="shared" si="28"/>
        <v>1.2573286987546561</v>
      </c>
    </row>
    <row r="1853" spans="1:20" ht="15.75" customHeight="1" x14ac:dyDescent="0.35">
      <c r="A1853">
        <v>1846</v>
      </c>
      <c r="B1853" s="76">
        <v>44236</v>
      </c>
      <c r="C1853" s="1" t="s">
        <v>5892</v>
      </c>
      <c r="D1853" s="76">
        <v>44236</v>
      </c>
      <c r="E1853" s="1" t="s">
        <v>5893</v>
      </c>
      <c r="F1853" s="1" t="s">
        <v>5894</v>
      </c>
      <c r="G1853" s="1" t="s">
        <v>123</v>
      </c>
      <c r="H1853" s="1" t="s">
        <v>124</v>
      </c>
      <c r="I1853" s="1" t="s">
        <v>125</v>
      </c>
      <c r="J1853" s="1" t="s">
        <v>1623</v>
      </c>
      <c r="K1853" s="1" t="s">
        <v>1623</v>
      </c>
      <c r="L1853">
        <f>ROUNDUP(IF(B1853&gt;$D$4,0,($D$4-B1853+1)/365),0)</f>
        <v>0</v>
      </c>
      <c r="M1853">
        <f>ROUNDUP(IF(B1853&gt;$D$5,0,($D$5-B1853+1)/365),0)</f>
        <v>1</v>
      </c>
      <c r="N1853" s="28">
        <f>IF(OR(L1853=1,M1853=1),IF(B1853+364&lt;=$D$5,(B1853+364-$D$4+1)/365,IF(B1853&gt;$D$4,($D$5-B1853+1)/365,$D$6/365)),0)</f>
        <v>0.18082191780821918</v>
      </c>
      <c r="O1853" s="28">
        <f>'Data &amp; Parameter'!$E$16*'Data &amp; Parameter'!$E$17*('Data &amp; Parameter'!$E$18+'Data &amp; Parameter'!$E$19)*'Data &amp; Parameter'!$E$20*'Data &amp; Parameter'!$E$37*N1853</f>
        <v>0.62866434937732807</v>
      </c>
      <c r="P1853">
        <f>ROUNDUP(IF(D1853&gt;$D$4,0,($D$4-D1853+1)/365),0)</f>
        <v>0</v>
      </c>
      <c r="Q1853">
        <f>ROUNDUP(IF(D1853&gt;$D$5,0,($D$5-D1853+1)/365),0)</f>
        <v>1</v>
      </c>
      <c r="R1853" s="28">
        <f>IF(OR(P1853=1,Q1853=1),IF(D1853+364&lt;=$D$5,(D1853+364-$D$4+1)/365,IF(D1853&gt;$D$4,($D$5-D1853+1)/365,$D$6/365)),0)</f>
        <v>0.18082191780821918</v>
      </c>
      <c r="S1853" s="28">
        <f>'Data &amp; Parameter'!$E$16*'Data &amp; Parameter'!$E$17*('Data &amp; Parameter'!$E$18+'Data &amp; Parameter'!$E$19)*'Data &amp; Parameter'!$E$20*'Data &amp; Parameter'!$E$37*R1853</f>
        <v>0.62866434937732807</v>
      </c>
      <c r="T1853" s="28">
        <f t="shared" si="28"/>
        <v>1.2573286987546561</v>
      </c>
    </row>
    <row r="1854" spans="1:20" ht="15.75" customHeight="1" x14ac:dyDescent="0.35">
      <c r="A1854">
        <v>1847</v>
      </c>
      <c r="B1854" s="76">
        <v>44236</v>
      </c>
      <c r="C1854" s="1" t="s">
        <v>5895</v>
      </c>
      <c r="D1854" s="76">
        <v>44236</v>
      </c>
      <c r="E1854" s="1" t="s">
        <v>5896</v>
      </c>
      <c r="F1854" s="1" t="s">
        <v>5897</v>
      </c>
      <c r="G1854" s="1" t="s">
        <v>123</v>
      </c>
      <c r="H1854" s="1" t="s">
        <v>124</v>
      </c>
      <c r="I1854" s="1" t="s">
        <v>125</v>
      </c>
      <c r="J1854" s="1" t="s">
        <v>1616</v>
      </c>
      <c r="K1854" s="1" t="s">
        <v>5898</v>
      </c>
      <c r="L1854">
        <f>ROUNDUP(IF(B1854&gt;$D$4,0,($D$4-B1854+1)/365),0)</f>
        <v>0</v>
      </c>
      <c r="M1854">
        <f>ROUNDUP(IF(B1854&gt;$D$5,0,($D$5-B1854+1)/365),0)</f>
        <v>1</v>
      </c>
      <c r="N1854" s="28">
        <f>IF(OR(L1854=1,M1854=1),IF(B1854+364&lt;=$D$5,(B1854+364-$D$4+1)/365,IF(B1854&gt;$D$4,($D$5-B1854+1)/365,$D$6/365)),0)</f>
        <v>0.18082191780821918</v>
      </c>
      <c r="O1854" s="28">
        <f>'Data &amp; Parameter'!$E$16*'Data &amp; Parameter'!$E$17*('Data &amp; Parameter'!$E$18+'Data &amp; Parameter'!$E$19)*'Data &amp; Parameter'!$E$20*'Data &amp; Parameter'!$E$37*N1854</f>
        <v>0.62866434937732807</v>
      </c>
      <c r="P1854">
        <f>ROUNDUP(IF(D1854&gt;$D$4,0,($D$4-D1854+1)/365),0)</f>
        <v>0</v>
      </c>
      <c r="Q1854">
        <f>ROUNDUP(IF(D1854&gt;$D$5,0,($D$5-D1854+1)/365),0)</f>
        <v>1</v>
      </c>
      <c r="R1854" s="28">
        <f>IF(OR(P1854=1,Q1854=1),IF(D1854+364&lt;=$D$5,(D1854+364-$D$4+1)/365,IF(D1854&gt;$D$4,($D$5-D1854+1)/365,$D$6/365)),0)</f>
        <v>0.18082191780821918</v>
      </c>
      <c r="S1854" s="28">
        <f>'Data &amp; Parameter'!$E$16*'Data &amp; Parameter'!$E$17*('Data &amp; Parameter'!$E$18+'Data &amp; Parameter'!$E$19)*'Data &amp; Parameter'!$E$20*'Data &amp; Parameter'!$E$37*R1854</f>
        <v>0.62866434937732807</v>
      </c>
      <c r="T1854" s="28">
        <f t="shared" si="28"/>
        <v>1.2573286987546561</v>
      </c>
    </row>
    <row r="1855" spans="1:20" ht="15.75" customHeight="1" x14ac:dyDescent="0.35">
      <c r="A1855">
        <v>1848</v>
      </c>
      <c r="B1855" s="76">
        <v>44236</v>
      </c>
      <c r="C1855" s="1" t="s">
        <v>5899</v>
      </c>
      <c r="D1855" s="76">
        <v>44236</v>
      </c>
      <c r="E1855" s="1" t="s">
        <v>5900</v>
      </c>
      <c r="F1855" s="1" t="s">
        <v>5901</v>
      </c>
      <c r="G1855" s="1" t="s">
        <v>123</v>
      </c>
      <c r="H1855" s="1" t="s">
        <v>124</v>
      </c>
      <c r="I1855" s="1" t="s">
        <v>125</v>
      </c>
      <c r="J1855" s="1" t="s">
        <v>1616</v>
      </c>
      <c r="K1855" s="1" t="s">
        <v>5898</v>
      </c>
      <c r="L1855">
        <f>ROUNDUP(IF(B1855&gt;$D$4,0,($D$4-B1855+1)/365),0)</f>
        <v>0</v>
      </c>
      <c r="M1855">
        <f>ROUNDUP(IF(B1855&gt;$D$5,0,($D$5-B1855+1)/365),0)</f>
        <v>1</v>
      </c>
      <c r="N1855" s="28">
        <f>IF(OR(L1855=1,M1855=1),IF(B1855+364&lt;=$D$5,(B1855+364-$D$4+1)/365,IF(B1855&gt;$D$4,($D$5-B1855+1)/365,$D$6/365)),0)</f>
        <v>0.18082191780821918</v>
      </c>
      <c r="O1855" s="28">
        <f>'Data &amp; Parameter'!$E$16*'Data &amp; Parameter'!$E$17*('Data &amp; Parameter'!$E$18+'Data &amp; Parameter'!$E$19)*'Data &amp; Parameter'!$E$20*'Data &amp; Parameter'!$E$37*N1855</f>
        <v>0.62866434937732807</v>
      </c>
      <c r="P1855">
        <f>ROUNDUP(IF(D1855&gt;$D$4,0,($D$4-D1855+1)/365),0)</f>
        <v>0</v>
      </c>
      <c r="Q1855">
        <f>ROUNDUP(IF(D1855&gt;$D$5,0,($D$5-D1855+1)/365),0)</f>
        <v>1</v>
      </c>
      <c r="R1855" s="28">
        <f>IF(OR(P1855=1,Q1855=1),IF(D1855+364&lt;=$D$5,(D1855+364-$D$4+1)/365,IF(D1855&gt;$D$4,($D$5-D1855+1)/365,$D$6/365)),0)</f>
        <v>0.18082191780821918</v>
      </c>
      <c r="S1855" s="28">
        <f>'Data &amp; Parameter'!$E$16*'Data &amp; Parameter'!$E$17*('Data &amp; Parameter'!$E$18+'Data &amp; Parameter'!$E$19)*'Data &amp; Parameter'!$E$20*'Data &amp; Parameter'!$E$37*R1855</f>
        <v>0.62866434937732807</v>
      </c>
      <c r="T1855" s="28">
        <f t="shared" si="28"/>
        <v>1.2573286987546561</v>
      </c>
    </row>
    <row r="1856" spans="1:20" ht="15.75" customHeight="1" x14ac:dyDescent="0.35">
      <c r="A1856">
        <v>1849</v>
      </c>
      <c r="B1856" s="76">
        <v>44236</v>
      </c>
      <c r="C1856" s="1" t="s">
        <v>5902</v>
      </c>
      <c r="D1856" s="76">
        <v>44236</v>
      </c>
      <c r="E1856" s="1" t="s">
        <v>5903</v>
      </c>
      <c r="F1856" s="1" t="s">
        <v>5904</v>
      </c>
      <c r="G1856" s="1" t="s">
        <v>123</v>
      </c>
      <c r="H1856" s="1" t="s">
        <v>124</v>
      </c>
      <c r="I1856" s="1" t="s">
        <v>125</v>
      </c>
      <c r="J1856" s="1" t="s">
        <v>1616</v>
      </c>
      <c r="K1856" s="1" t="s">
        <v>1616</v>
      </c>
      <c r="L1856">
        <f>ROUNDUP(IF(B1856&gt;$D$4,0,($D$4-B1856+1)/365),0)</f>
        <v>0</v>
      </c>
      <c r="M1856">
        <f>ROUNDUP(IF(B1856&gt;$D$5,0,($D$5-B1856+1)/365),0)</f>
        <v>1</v>
      </c>
      <c r="N1856" s="28">
        <f>IF(OR(L1856=1,M1856=1),IF(B1856+364&lt;=$D$5,(B1856+364-$D$4+1)/365,IF(B1856&gt;$D$4,($D$5-B1856+1)/365,$D$6/365)),0)</f>
        <v>0.18082191780821918</v>
      </c>
      <c r="O1856" s="28">
        <f>'Data &amp; Parameter'!$E$16*'Data &amp; Parameter'!$E$17*('Data &amp; Parameter'!$E$18+'Data &amp; Parameter'!$E$19)*'Data &amp; Parameter'!$E$20*'Data &amp; Parameter'!$E$37*N1856</f>
        <v>0.62866434937732807</v>
      </c>
      <c r="P1856">
        <f>ROUNDUP(IF(D1856&gt;$D$4,0,($D$4-D1856+1)/365),0)</f>
        <v>0</v>
      </c>
      <c r="Q1856">
        <f>ROUNDUP(IF(D1856&gt;$D$5,0,($D$5-D1856+1)/365),0)</f>
        <v>1</v>
      </c>
      <c r="R1856" s="28">
        <f>IF(OR(P1856=1,Q1856=1),IF(D1856+364&lt;=$D$5,(D1856+364-$D$4+1)/365,IF(D1856&gt;$D$4,($D$5-D1856+1)/365,$D$6/365)),0)</f>
        <v>0.18082191780821918</v>
      </c>
      <c r="S1856" s="28">
        <f>'Data &amp; Parameter'!$E$16*'Data &amp; Parameter'!$E$17*('Data &amp; Parameter'!$E$18+'Data &amp; Parameter'!$E$19)*'Data &amp; Parameter'!$E$20*'Data &amp; Parameter'!$E$37*R1856</f>
        <v>0.62866434937732807</v>
      </c>
      <c r="T1856" s="28">
        <f t="shared" si="28"/>
        <v>1.2573286987546561</v>
      </c>
    </row>
    <row r="1857" spans="1:20" ht="15.75" customHeight="1" x14ac:dyDescent="0.35">
      <c r="A1857">
        <v>1850</v>
      </c>
      <c r="B1857" s="76">
        <v>44236</v>
      </c>
      <c r="C1857" s="1" t="s">
        <v>5905</v>
      </c>
      <c r="D1857" s="76">
        <v>44236</v>
      </c>
      <c r="E1857" s="1" t="s">
        <v>5906</v>
      </c>
      <c r="F1857" s="1" t="s">
        <v>5907</v>
      </c>
      <c r="G1857" s="1" t="s">
        <v>123</v>
      </c>
      <c r="H1857" s="1" t="s">
        <v>124</v>
      </c>
      <c r="I1857" s="1" t="s">
        <v>125</v>
      </c>
      <c r="J1857" s="1" t="s">
        <v>126</v>
      </c>
      <c r="K1857" s="1" t="s">
        <v>126</v>
      </c>
      <c r="L1857">
        <f>ROUNDUP(IF(B1857&gt;$D$4,0,($D$4-B1857+1)/365),0)</f>
        <v>0</v>
      </c>
      <c r="M1857">
        <f>ROUNDUP(IF(B1857&gt;$D$5,0,($D$5-B1857+1)/365),0)</f>
        <v>1</v>
      </c>
      <c r="N1857" s="28">
        <f>IF(OR(L1857=1,M1857=1),IF(B1857+364&lt;=$D$5,(B1857+364-$D$4+1)/365,IF(B1857&gt;$D$4,($D$5-B1857+1)/365,$D$6/365)),0)</f>
        <v>0.18082191780821918</v>
      </c>
      <c r="O1857" s="28">
        <f>'Data &amp; Parameter'!$E$16*'Data &amp; Parameter'!$E$17*('Data &amp; Parameter'!$E$18+'Data &amp; Parameter'!$E$19)*'Data &amp; Parameter'!$E$20*'Data &amp; Parameter'!$E$37*N1857</f>
        <v>0.62866434937732807</v>
      </c>
      <c r="P1857">
        <f>ROUNDUP(IF(D1857&gt;$D$4,0,($D$4-D1857+1)/365),0)</f>
        <v>0</v>
      </c>
      <c r="Q1857">
        <f>ROUNDUP(IF(D1857&gt;$D$5,0,($D$5-D1857+1)/365),0)</f>
        <v>1</v>
      </c>
      <c r="R1857" s="28">
        <f>IF(OR(P1857=1,Q1857=1),IF(D1857+364&lt;=$D$5,(D1857+364-$D$4+1)/365,IF(D1857&gt;$D$4,($D$5-D1857+1)/365,$D$6/365)),0)</f>
        <v>0.18082191780821918</v>
      </c>
      <c r="S1857" s="28">
        <f>'Data &amp; Parameter'!$E$16*'Data &amp; Parameter'!$E$17*('Data &amp; Parameter'!$E$18+'Data &amp; Parameter'!$E$19)*'Data &amp; Parameter'!$E$20*'Data &amp; Parameter'!$E$37*R1857</f>
        <v>0.62866434937732807</v>
      </c>
      <c r="T1857" s="28">
        <f t="shared" si="28"/>
        <v>1.2573286987546561</v>
      </c>
    </row>
    <row r="1858" spans="1:20" ht="15.75" customHeight="1" x14ac:dyDescent="0.35">
      <c r="A1858">
        <v>1851</v>
      </c>
      <c r="B1858" s="76">
        <v>44236</v>
      </c>
      <c r="C1858" s="1" t="s">
        <v>5908</v>
      </c>
      <c r="D1858" s="76">
        <v>44236</v>
      </c>
      <c r="E1858" s="1" t="s">
        <v>5909</v>
      </c>
      <c r="F1858" s="1" t="s">
        <v>5910</v>
      </c>
      <c r="G1858" s="1" t="s">
        <v>123</v>
      </c>
      <c r="H1858" s="1" t="s">
        <v>124</v>
      </c>
      <c r="I1858" s="1" t="s">
        <v>125</v>
      </c>
      <c r="J1858" s="1" t="s">
        <v>126</v>
      </c>
      <c r="K1858" s="1" t="s">
        <v>126</v>
      </c>
      <c r="L1858">
        <f>ROUNDUP(IF(B1858&gt;$D$4,0,($D$4-B1858+1)/365),0)</f>
        <v>0</v>
      </c>
      <c r="M1858">
        <f>ROUNDUP(IF(B1858&gt;$D$5,0,($D$5-B1858+1)/365),0)</f>
        <v>1</v>
      </c>
      <c r="N1858" s="28">
        <f>IF(OR(L1858=1,M1858=1),IF(B1858+364&lt;=$D$5,(B1858+364-$D$4+1)/365,IF(B1858&gt;$D$4,($D$5-B1858+1)/365,$D$6/365)),0)</f>
        <v>0.18082191780821918</v>
      </c>
      <c r="O1858" s="28">
        <f>'Data &amp; Parameter'!$E$16*'Data &amp; Parameter'!$E$17*('Data &amp; Parameter'!$E$18+'Data &amp; Parameter'!$E$19)*'Data &amp; Parameter'!$E$20*'Data &amp; Parameter'!$E$37*N1858</f>
        <v>0.62866434937732807</v>
      </c>
      <c r="P1858">
        <f>ROUNDUP(IF(D1858&gt;$D$4,0,($D$4-D1858+1)/365),0)</f>
        <v>0</v>
      </c>
      <c r="Q1858">
        <f>ROUNDUP(IF(D1858&gt;$D$5,0,($D$5-D1858+1)/365),0)</f>
        <v>1</v>
      </c>
      <c r="R1858" s="28">
        <f>IF(OR(P1858=1,Q1858=1),IF(D1858+364&lt;=$D$5,(D1858+364-$D$4+1)/365,IF(D1858&gt;$D$4,($D$5-D1858+1)/365,$D$6/365)),0)</f>
        <v>0.18082191780821918</v>
      </c>
      <c r="S1858" s="28">
        <f>'Data &amp; Parameter'!$E$16*'Data &amp; Parameter'!$E$17*('Data &amp; Parameter'!$E$18+'Data &amp; Parameter'!$E$19)*'Data &amp; Parameter'!$E$20*'Data &amp; Parameter'!$E$37*R1858</f>
        <v>0.62866434937732807</v>
      </c>
      <c r="T1858" s="28">
        <f t="shared" si="28"/>
        <v>1.2573286987546561</v>
      </c>
    </row>
    <row r="1859" spans="1:20" ht="15.75" customHeight="1" x14ac:dyDescent="0.35">
      <c r="A1859">
        <v>1852</v>
      </c>
      <c r="B1859" s="76">
        <v>44236</v>
      </c>
      <c r="C1859" s="1" t="s">
        <v>5911</v>
      </c>
      <c r="D1859" s="76">
        <v>44236</v>
      </c>
      <c r="E1859" s="1" t="s">
        <v>5912</v>
      </c>
      <c r="F1859" s="1" t="s">
        <v>5913</v>
      </c>
      <c r="G1859" s="1" t="s">
        <v>123</v>
      </c>
      <c r="H1859" s="1" t="s">
        <v>124</v>
      </c>
      <c r="I1859" s="1" t="s">
        <v>125</v>
      </c>
      <c r="J1859" s="1" t="s">
        <v>126</v>
      </c>
      <c r="K1859" s="1" t="s">
        <v>126</v>
      </c>
      <c r="L1859">
        <f>ROUNDUP(IF(B1859&gt;$D$4,0,($D$4-B1859+1)/365),0)</f>
        <v>0</v>
      </c>
      <c r="M1859">
        <f>ROUNDUP(IF(B1859&gt;$D$5,0,($D$5-B1859+1)/365),0)</f>
        <v>1</v>
      </c>
      <c r="N1859" s="28">
        <f>IF(OR(L1859=1,M1859=1),IF(B1859+364&lt;=$D$5,(B1859+364-$D$4+1)/365,IF(B1859&gt;$D$4,($D$5-B1859+1)/365,$D$6/365)),0)</f>
        <v>0.18082191780821918</v>
      </c>
      <c r="O1859" s="28">
        <f>'Data &amp; Parameter'!$E$16*'Data &amp; Parameter'!$E$17*('Data &amp; Parameter'!$E$18+'Data &amp; Parameter'!$E$19)*'Data &amp; Parameter'!$E$20*'Data &amp; Parameter'!$E$37*N1859</f>
        <v>0.62866434937732807</v>
      </c>
      <c r="P1859">
        <f>ROUNDUP(IF(D1859&gt;$D$4,0,($D$4-D1859+1)/365),0)</f>
        <v>0</v>
      </c>
      <c r="Q1859">
        <f>ROUNDUP(IF(D1859&gt;$D$5,0,($D$5-D1859+1)/365),0)</f>
        <v>1</v>
      </c>
      <c r="R1859" s="28">
        <f>IF(OR(P1859=1,Q1859=1),IF(D1859+364&lt;=$D$5,(D1859+364-$D$4+1)/365,IF(D1859&gt;$D$4,($D$5-D1859+1)/365,$D$6/365)),0)</f>
        <v>0.18082191780821918</v>
      </c>
      <c r="S1859" s="28">
        <f>'Data &amp; Parameter'!$E$16*'Data &amp; Parameter'!$E$17*('Data &amp; Parameter'!$E$18+'Data &amp; Parameter'!$E$19)*'Data &amp; Parameter'!$E$20*'Data &amp; Parameter'!$E$37*R1859</f>
        <v>0.62866434937732807</v>
      </c>
      <c r="T1859" s="28">
        <f t="shared" si="28"/>
        <v>1.2573286987546561</v>
      </c>
    </row>
    <row r="1860" spans="1:20" ht="15.75" customHeight="1" x14ac:dyDescent="0.35">
      <c r="A1860">
        <v>1853</v>
      </c>
      <c r="B1860" s="76">
        <v>44236</v>
      </c>
      <c r="C1860" s="1" t="s">
        <v>5914</v>
      </c>
      <c r="D1860" s="76">
        <v>44236</v>
      </c>
      <c r="E1860" s="1" t="s">
        <v>5915</v>
      </c>
      <c r="F1860" s="1" t="s">
        <v>5916</v>
      </c>
      <c r="G1860" s="1" t="s">
        <v>123</v>
      </c>
      <c r="H1860" s="1" t="s">
        <v>124</v>
      </c>
      <c r="I1860" s="1" t="s">
        <v>125</v>
      </c>
      <c r="J1860" s="1" t="s">
        <v>126</v>
      </c>
      <c r="K1860" s="1" t="s">
        <v>126</v>
      </c>
      <c r="L1860">
        <f>ROUNDUP(IF(B1860&gt;$D$4,0,($D$4-B1860+1)/365),0)</f>
        <v>0</v>
      </c>
      <c r="M1860">
        <f>ROUNDUP(IF(B1860&gt;$D$5,0,($D$5-B1860+1)/365),0)</f>
        <v>1</v>
      </c>
      <c r="N1860" s="28">
        <f>IF(OR(L1860=1,M1860=1),IF(B1860+364&lt;=$D$5,(B1860+364-$D$4+1)/365,IF(B1860&gt;$D$4,($D$5-B1860+1)/365,$D$6/365)),0)</f>
        <v>0.18082191780821918</v>
      </c>
      <c r="O1860" s="28">
        <f>'Data &amp; Parameter'!$E$16*'Data &amp; Parameter'!$E$17*('Data &amp; Parameter'!$E$18+'Data &amp; Parameter'!$E$19)*'Data &amp; Parameter'!$E$20*'Data &amp; Parameter'!$E$37*N1860</f>
        <v>0.62866434937732807</v>
      </c>
      <c r="P1860">
        <f>ROUNDUP(IF(D1860&gt;$D$4,0,($D$4-D1860+1)/365),0)</f>
        <v>0</v>
      </c>
      <c r="Q1860">
        <f>ROUNDUP(IF(D1860&gt;$D$5,0,($D$5-D1860+1)/365),0)</f>
        <v>1</v>
      </c>
      <c r="R1860" s="28">
        <f>IF(OR(P1860=1,Q1860=1),IF(D1860+364&lt;=$D$5,(D1860+364-$D$4+1)/365,IF(D1860&gt;$D$4,($D$5-D1860+1)/365,$D$6/365)),0)</f>
        <v>0.18082191780821918</v>
      </c>
      <c r="S1860" s="28">
        <f>'Data &amp; Parameter'!$E$16*'Data &amp; Parameter'!$E$17*('Data &amp; Parameter'!$E$18+'Data &amp; Parameter'!$E$19)*'Data &amp; Parameter'!$E$20*'Data &amp; Parameter'!$E$37*R1860</f>
        <v>0.62866434937732807</v>
      </c>
      <c r="T1860" s="28">
        <f t="shared" si="28"/>
        <v>1.2573286987546561</v>
      </c>
    </row>
    <row r="1861" spans="1:20" ht="15.75" customHeight="1" x14ac:dyDescent="0.35">
      <c r="A1861">
        <v>1854</v>
      </c>
      <c r="B1861" s="76">
        <v>44236</v>
      </c>
      <c r="C1861" s="1" t="s">
        <v>5917</v>
      </c>
      <c r="D1861" s="76">
        <v>44236</v>
      </c>
      <c r="E1861" s="1" t="s">
        <v>5918</v>
      </c>
      <c r="F1861" s="1" t="s">
        <v>5919</v>
      </c>
      <c r="G1861" s="1" t="s">
        <v>123</v>
      </c>
      <c r="H1861" s="1" t="s">
        <v>124</v>
      </c>
      <c r="I1861" s="1" t="s">
        <v>125</v>
      </c>
      <c r="J1861" s="1" t="s">
        <v>5624</v>
      </c>
      <c r="K1861" s="1" t="s">
        <v>126</v>
      </c>
      <c r="L1861">
        <f>ROUNDUP(IF(B1861&gt;$D$4,0,($D$4-B1861+1)/365),0)</f>
        <v>0</v>
      </c>
      <c r="M1861">
        <f>ROUNDUP(IF(B1861&gt;$D$5,0,($D$5-B1861+1)/365),0)</f>
        <v>1</v>
      </c>
      <c r="N1861" s="28">
        <f>IF(OR(L1861=1,M1861=1),IF(B1861+364&lt;=$D$5,(B1861+364-$D$4+1)/365,IF(B1861&gt;$D$4,($D$5-B1861+1)/365,$D$6/365)),0)</f>
        <v>0.18082191780821918</v>
      </c>
      <c r="O1861" s="28">
        <f>'Data &amp; Parameter'!$E$16*'Data &amp; Parameter'!$E$17*('Data &amp; Parameter'!$E$18+'Data &amp; Parameter'!$E$19)*'Data &amp; Parameter'!$E$20*'Data &amp; Parameter'!$E$37*N1861</f>
        <v>0.62866434937732807</v>
      </c>
      <c r="P1861">
        <f>ROUNDUP(IF(D1861&gt;$D$4,0,($D$4-D1861+1)/365),0)</f>
        <v>0</v>
      </c>
      <c r="Q1861">
        <f>ROUNDUP(IF(D1861&gt;$D$5,0,($D$5-D1861+1)/365),0)</f>
        <v>1</v>
      </c>
      <c r="R1861" s="28">
        <f>IF(OR(P1861=1,Q1861=1),IF(D1861+364&lt;=$D$5,(D1861+364-$D$4+1)/365,IF(D1861&gt;$D$4,($D$5-D1861+1)/365,$D$6/365)),0)</f>
        <v>0.18082191780821918</v>
      </c>
      <c r="S1861" s="28">
        <f>'Data &amp; Parameter'!$E$16*'Data &amp; Parameter'!$E$17*('Data &amp; Parameter'!$E$18+'Data &amp; Parameter'!$E$19)*'Data &amp; Parameter'!$E$20*'Data &amp; Parameter'!$E$37*R1861</f>
        <v>0.62866434937732807</v>
      </c>
      <c r="T1861" s="28">
        <f t="shared" si="28"/>
        <v>1.2573286987546561</v>
      </c>
    </row>
    <row r="1862" spans="1:20" ht="15.75" customHeight="1" x14ac:dyDescent="0.35">
      <c r="A1862">
        <v>1855</v>
      </c>
      <c r="B1862" s="76">
        <v>44236</v>
      </c>
      <c r="C1862" s="1" t="s">
        <v>5920</v>
      </c>
      <c r="D1862" s="76">
        <v>44236</v>
      </c>
      <c r="E1862" s="1" t="s">
        <v>5921</v>
      </c>
      <c r="F1862" s="1" t="s">
        <v>5922</v>
      </c>
      <c r="G1862" s="1" t="s">
        <v>123</v>
      </c>
      <c r="H1862" s="1" t="s">
        <v>124</v>
      </c>
      <c r="I1862" s="1" t="s">
        <v>125</v>
      </c>
      <c r="J1862" s="1" t="s">
        <v>126</v>
      </c>
      <c r="K1862" s="1" t="s">
        <v>5624</v>
      </c>
      <c r="L1862">
        <f>ROUNDUP(IF(B1862&gt;$D$4,0,($D$4-B1862+1)/365),0)</f>
        <v>0</v>
      </c>
      <c r="M1862">
        <f>ROUNDUP(IF(B1862&gt;$D$5,0,($D$5-B1862+1)/365),0)</f>
        <v>1</v>
      </c>
      <c r="N1862" s="28">
        <f>IF(OR(L1862=1,M1862=1),IF(B1862+364&lt;=$D$5,(B1862+364-$D$4+1)/365,IF(B1862&gt;$D$4,($D$5-B1862+1)/365,$D$6/365)),0)</f>
        <v>0.18082191780821918</v>
      </c>
      <c r="O1862" s="28">
        <f>'Data &amp; Parameter'!$E$16*'Data &amp; Parameter'!$E$17*('Data &amp; Parameter'!$E$18+'Data &amp; Parameter'!$E$19)*'Data &amp; Parameter'!$E$20*'Data &amp; Parameter'!$E$37*N1862</f>
        <v>0.62866434937732807</v>
      </c>
      <c r="P1862">
        <f>ROUNDUP(IF(D1862&gt;$D$4,0,($D$4-D1862+1)/365),0)</f>
        <v>0</v>
      </c>
      <c r="Q1862">
        <f>ROUNDUP(IF(D1862&gt;$D$5,0,($D$5-D1862+1)/365),0)</f>
        <v>1</v>
      </c>
      <c r="R1862" s="28">
        <f>IF(OR(P1862=1,Q1862=1),IF(D1862+364&lt;=$D$5,(D1862+364-$D$4+1)/365,IF(D1862&gt;$D$4,($D$5-D1862+1)/365,$D$6/365)),0)</f>
        <v>0.18082191780821918</v>
      </c>
      <c r="S1862" s="28">
        <f>'Data &amp; Parameter'!$E$16*'Data &amp; Parameter'!$E$17*('Data &amp; Parameter'!$E$18+'Data &amp; Parameter'!$E$19)*'Data &amp; Parameter'!$E$20*'Data &amp; Parameter'!$E$37*R1862</f>
        <v>0.62866434937732807</v>
      </c>
      <c r="T1862" s="28">
        <f t="shared" si="28"/>
        <v>1.2573286987546561</v>
      </c>
    </row>
    <row r="1863" spans="1:20" ht="15.75" customHeight="1" x14ac:dyDescent="0.35">
      <c r="A1863">
        <v>1856</v>
      </c>
      <c r="B1863" s="76">
        <v>44236</v>
      </c>
      <c r="C1863" s="1" t="s">
        <v>5923</v>
      </c>
      <c r="D1863" s="76">
        <v>44236</v>
      </c>
      <c r="E1863" s="1" t="s">
        <v>5924</v>
      </c>
      <c r="F1863" s="1" t="s">
        <v>5925</v>
      </c>
      <c r="G1863" s="1" t="s">
        <v>123</v>
      </c>
      <c r="H1863" s="1" t="s">
        <v>124</v>
      </c>
      <c r="I1863" s="1" t="s">
        <v>125</v>
      </c>
      <c r="J1863" s="1" t="s">
        <v>126</v>
      </c>
      <c r="K1863" s="1" t="s">
        <v>126</v>
      </c>
      <c r="L1863">
        <f>ROUNDUP(IF(B1863&gt;$D$4,0,($D$4-B1863+1)/365),0)</f>
        <v>0</v>
      </c>
      <c r="M1863">
        <f>ROUNDUP(IF(B1863&gt;$D$5,0,($D$5-B1863+1)/365),0)</f>
        <v>1</v>
      </c>
      <c r="N1863" s="28">
        <f>IF(OR(L1863=1,M1863=1),IF(B1863+364&lt;=$D$5,(B1863+364-$D$4+1)/365,IF(B1863&gt;$D$4,($D$5-B1863+1)/365,$D$6/365)),0)</f>
        <v>0.18082191780821918</v>
      </c>
      <c r="O1863" s="28">
        <f>'Data &amp; Parameter'!$E$16*'Data &amp; Parameter'!$E$17*('Data &amp; Parameter'!$E$18+'Data &amp; Parameter'!$E$19)*'Data &amp; Parameter'!$E$20*'Data &amp; Parameter'!$E$37*N1863</f>
        <v>0.62866434937732807</v>
      </c>
      <c r="P1863">
        <f>ROUNDUP(IF(D1863&gt;$D$4,0,($D$4-D1863+1)/365),0)</f>
        <v>0</v>
      </c>
      <c r="Q1863">
        <f>ROUNDUP(IF(D1863&gt;$D$5,0,($D$5-D1863+1)/365),0)</f>
        <v>1</v>
      </c>
      <c r="R1863" s="28">
        <f>IF(OR(P1863=1,Q1863=1),IF(D1863+364&lt;=$D$5,(D1863+364-$D$4+1)/365,IF(D1863&gt;$D$4,($D$5-D1863+1)/365,$D$6/365)),0)</f>
        <v>0.18082191780821918</v>
      </c>
      <c r="S1863" s="28">
        <f>'Data &amp; Parameter'!$E$16*'Data &amp; Parameter'!$E$17*('Data &amp; Parameter'!$E$18+'Data &amp; Parameter'!$E$19)*'Data &amp; Parameter'!$E$20*'Data &amp; Parameter'!$E$37*R1863</f>
        <v>0.62866434937732807</v>
      </c>
      <c r="T1863" s="28">
        <f t="shared" si="28"/>
        <v>1.2573286987546561</v>
      </c>
    </row>
    <row r="1864" spans="1:20" ht="15.75" customHeight="1" x14ac:dyDescent="0.35">
      <c r="A1864">
        <v>1857</v>
      </c>
      <c r="B1864" s="76">
        <v>44236</v>
      </c>
      <c r="C1864" s="1" t="s">
        <v>5926</v>
      </c>
      <c r="D1864" s="76">
        <v>44236</v>
      </c>
      <c r="E1864" s="1" t="s">
        <v>5927</v>
      </c>
      <c r="F1864" s="1" t="s">
        <v>5928</v>
      </c>
      <c r="G1864" s="1" t="s">
        <v>123</v>
      </c>
      <c r="H1864" s="1" t="s">
        <v>124</v>
      </c>
      <c r="I1864" s="1" t="s">
        <v>125</v>
      </c>
      <c r="J1864" s="1" t="s">
        <v>126</v>
      </c>
      <c r="K1864" s="1" t="s">
        <v>126</v>
      </c>
      <c r="L1864">
        <f>ROUNDUP(IF(B1864&gt;$D$4,0,($D$4-B1864+1)/365),0)</f>
        <v>0</v>
      </c>
      <c r="M1864">
        <f>ROUNDUP(IF(B1864&gt;$D$5,0,($D$5-B1864+1)/365),0)</f>
        <v>1</v>
      </c>
      <c r="N1864" s="28">
        <f>IF(OR(L1864=1,M1864=1),IF(B1864+364&lt;=$D$5,(B1864+364-$D$4+1)/365,IF(B1864&gt;$D$4,($D$5-B1864+1)/365,$D$6/365)),0)</f>
        <v>0.18082191780821918</v>
      </c>
      <c r="O1864" s="28">
        <f>'Data &amp; Parameter'!$E$16*'Data &amp; Parameter'!$E$17*('Data &amp; Parameter'!$E$18+'Data &amp; Parameter'!$E$19)*'Data &amp; Parameter'!$E$20*'Data &amp; Parameter'!$E$37*N1864</f>
        <v>0.62866434937732807</v>
      </c>
      <c r="P1864">
        <f>ROUNDUP(IF(D1864&gt;$D$4,0,($D$4-D1864+1)/365),0)</f>
        <v>0</v>
      </c>
      <c r="Q1864">
        <f>ROUNDUP(IF(D1864&gt;$D$5,0,($D$5-D1864+1)/365),0)</f>
        <v>1</v>
      </c>
      <c r="R1864" s="28">
        <f>IF(OR(P1864=1,Q1864=1),IF(D1864+364&lt;=$D$5,(D1864+364-$D$4+1)/365,IF(D1864&gt;$D$4,($D$5-D1864+1)/365,$D$6/365)),0)</f>
        <v>0.18082191780821918</v>
      </c>
      <c r="S1864" s="28">
        <f>'Data &amp; Parameter'!$E$16*'Data &amp; Parameter'!$E$17*('Data &amp; Parameter'!$E$18+'Data &amp; Parameter'!$E$19)*'Data &amp; Parameter'!$E$20*'Data &amp; Parameter'!$E$37*R1864</f>
        <v>0.62866434937732807</v>
      </c>
      <c r="T1864" s="28">
        <f t="shared" si="28"/>
        <v>1.2573286987546561</v>
      </c>
    </row>
    <row r="1865" spans="1:20" ht="15.75" customHeight="1" x14ac:dyDescent="0.35">
      <c r="A1865">
        <v>1858</v>
      </c>
      <c r="B1865" s="76">
        <v>44236</v>
      </c>
      <c r="C1865" s="1" t="s">
        <v>5929</v>
      </c>
      <c r="D1865" s="76">
        <v>44236</v>
      </c>
      <c r="E1865" s="1" t="s">
        <v>5930</v>
      </c>
      <c r="F1865" s="1" t="s">
        <v>5931</v>
      </c>
      <c r="G1865" s="1" t="s">
        <v>123</v>
      </c>
      <c r="H1865" s="1" t="s">
        <v>124</v>
      </c>
      <c r="I1865" s="1" t="s">
        <v>125</v>
      </c>
      <c r="J1865" s="1" t="s">
        <v>126</v>
      </c>
      <c r="K1865" s="1" t="s">
        <v>126</v>
      </c>
      <c r="L1865">
        <f>ROUNDUP(IF(B1865&gt;$D$4,0,($D$4-B1865+1)/365),0)</f>
        <v>0</v>
      </c>
      <c r="M1865">
        <f>ROUNDUP(IF(B1865&gt;$D$5,0,($D$5-B1865+1)/365),0)</f>
        <v>1</v>
      </c>
      <c r="N1865" s="28">
        <f>IF(OR(L1865=1,M1865=1),IF(B1865+364&lt;=$D$5,(B1865+364-$D$4+1)/365,IF(B1865&gt;$D$4,($D$5-B1865+1)/365,$D$6/365)),0)</f>
        <v>0.18082191780821918</v>
      </c>
      <c r="O1865" s="28">
        <f>'Data &amp; Parameter'!$E$16*'Data &amp; Parameter'!$E$17*('Data &amp; Parameter'!$E$18+'Data &amp; Parameter'!$E$19)*'Data &amp; Parameter'!$E$20*'Data &amp; Parameter'!$E$37*N1865</f>
        <v>0.62866434937732807</v>
      </c>
      <c r="P1865">
        <f>ROUNDUP(IF(D1865&gt;$D$4,0,($D$4-D1865+1)/365),0)</f>
        <v>0</v>
      </c>
      <c r="Q1865">
        <f>ROUNDUP(IF(D1865&gt;$D$5,0,($D$5-D1865+1)/365),0)</f>
        <v>1</v>
      </c>
      <c r="R1865" s="28">
        <f>IF(OR(P1865=1,Q1865=1),IF(D1865+364&lt;=$D$5,(D1865+364-$D$4+1)/365,IF(D1865&gt;$D$4,($D$5-D1865+1)/365,$D$6/365)),0)</f>
        <v>0.18082191780821918</v>
      </c>
      <c r="S1865" s="28">
        <f>'Data &amp; Parameter'!$E$16*'Data &amp; Parameter'!$E$17*('Data &amp; Parameter'!$E$18+'Data &amp; Parameter'!$E$19)*'Data &amp; Parameter'!$E$20*'Data &amp; Parameter'!$E$37*R1865</f>
        <v>0.62866434937732807</v>
      </c>
      <c r="T1865" s="28">
        <f t="shared" ref="T1865:T1928" si="29">O1865+S1865</f>
        <v>1.2573286987546561</v>
      </c>
    </row>
    <row r="1866" spans="1:20" ht="15.75" customHeight="1" x14ac:dyDescent="0.35">
      <c r="A1866">
        <v>1859</v>
      </c>
      <c r="B1866" s="76">
        <v>44236</v>
      </c>
      <c r="C1866" s="1" t="s">
        <v>5932</v>
      </c>
      <c r="D1866" s="76">
        <v>44236</v>
      </c>
      <c r="E1866" s="1" t="s">
        <v>5933</v>
      </c>
      <c r="F1866" s="1" t="s">
        <v>5934</v>
      </c>
      <c r="G1866" s="1" t="s">
        <v>123</v>
      </c>
      <c r="H1866" s="1" t="s">
        <v>124</v>
      </c>
      <c r="I1866" s="1" t="s">
        <v>125</v>
      </c>
      <c r="J1866" s="1" t="s">
        <v>1616</v>
      </c>
      <c r="K1866" s="1" t="s">
        <v>1616</v>
      </c>
      <c r="L1866">
        <f>ROUNDUP(IF(B1866&gt;$D$4,0,($D$4-B1866+1)/365),0)</f>
        <v>0</v>
      </c>
      <c r="M1866">
        <f>ROUNDUP(IF(B1866&gt;$D$5,0,($D$5-B1866+1)/365),0)</f>
        <v>1</v>
      </c>
      <c r="N1866" s="28">
        <f>IF(OR(L1866=1,M1866=1),IF(B1866+364&lt;=$D$5,(B1866+364-$D$4+1)/365,IF(B1866&gt;$D$4,($D$5-B1866+1)/365,$D$6/365)),0)</f>
        <v>0.18082191780821918</v>
      </c>
      <c r="O1866" s="28">
        <f>'Data &amp; Parameter'!$E$16*'Data &amp; Parameter'!$E$17*('Data &amp; Parameter'!$E$18+'Data &amp; Parameter'!$E$19)*'Data &amp; Parameter'!$E$20*'Data &amp; Parameter'!$E$37*N1866</f>
        <v>0.62866434937732807</v>
      </c>
      <c r="P1866">
        <f>ROUNDUP(IF(D1866&gt;$D$4,0,($D$4-D1866+1)/365),0)</f>
        <v>0</v>
      </c>
      <c r="Q1866">
        <f>ROUNDUP(IF(D1866&gt;$D$5,0,($D$5-D1866+1)/365),0)</f>
        <v>1</v>
      </c>
      <c r="R1866" s="28">
        <f>IF(OR(P1866=1,Q1866=1),IF(D1866+364&lt;=$D$5,(D1866+364-$D$4+1)/365,IF(D1866&gt;$D$4,($D$5-D1866+1)/365,$D$6/365)),0)</f>
        <v>0.18082191780821918</v>
      </c>
      <c r="S1866" s="28">
        <f>'Data &amp; Parameter'!$E$16*'Data &amp; Parameter'!$E$17*('Data &amp; Parameter'!$E$18+'Data &amp; Parameter'!$E$19)*'Data &amp; Parameter'!$E$20*'Data &amp; Parameter'!$E$37*R1866</f>
        <v>0.62866434937732807</v>
      </c>
      <c r="T1866" s="28">
        <f t="shared" si="29"/>
        <v>1.2573286987546561</v>
      </c>
    </row>
    <row r="1867" spans="1:20" ht="15.75" customHeight="1" x14ac:dyDescent="0.35">
      <c r="A1867">
        <v>1860</v>
      </c>
      <c r="B1867" s="76">
        <v>44236</v>
      </c>
      <c r="C1867" s="1" t="s">
        <v>5935</v>
      </c>
      <c r="D1867" s="76">
        <v>44236</v>
      </c>
      <c r="E1867" s="1" t="s">
        <v>5936</v>
      </c>
      <c r="F1867" s="1" t="s">
        <v>5937</v>
      </c>
      <c r="G1867" s="1" t="s">
        <v>123</v>
      </c>
      <c r="H1867" s="1" t="s">
        <v>124</v>
      </c>
      <c r="I1867" s="1" t="s">
        <v>125</v>
      </c>
      <c r="J1867" s="1" t="s">
        <v>1616</v>
      </c>
      <c r="K1867" s="1" t="s">
        <v>1616</v>
      </c>
      <c r="L1867">
        <f>ROUNDUP(IF(B1867&gt;$D$4,0,($D$4-B1867+1)/365),0)</f>
        <v>0</v>
      </c>
      <c r="M1867">
        <f>ROUNDUP(IF(B1867&gt;$D$5,0,($D$5-B1867+1)/365),0)</f>
        <v>1</v>
      </c>
      <c r="N1867" s="28">
        <f>IF(OR(L1867=1,M1867=1),IF(B1867+364&lt;=$D$5,(B1867+364-$D$4+1)/365,IF(B1867&gt;$D$4,($D$5-B1867+1)/365,$D$6/365)),0)</f>
        <v>0.18082191780821918</v>
      </c>
      <c r="O1867" s="28">
        <f>'Data &amp; Parameter'!$E$16*'Data &amp; Parameter'!$E$17*('Data &amp; Parameter'!$E$18+'Data &amp; Parameter'!$E$19)*'Data &amp; Parameter'!$E$20*'Data &amp; Parameter'!$E$37*N1867</f>
        <v>0.62866434937732807</v>
      </c>
      <c r="P1867">
        <f>ROUNDUP(IF(D1867&gt;$D$4,0,($D$4-D1867+1)/365),0)</f>
        <v>0</v>
      </c>
      <c r="Q1867">
        <f>ROUNDUP(IF(D1867&gt;$D$5,0,($D$5-D1867+1)/365),0)</f>
        <v>1</v>
      </c>
      <c r="R1867" s="28">
        <f>IF(OR(P1867=1,Q1867=1),IF(D1867+364&lt;=$D$5,(D1867+364-$D$4+1)/365,IF(D1867&gt;$D$4,($D$5-D1867+1)/365,$D$6/365)),0)</f>
        <v>0.18082191780821918</v>
      </c>
      <c r="S1867" s="28">
        <f>'Data &amp; Parameter'!$E$16*'Data &amp; Parameter'!$E$17*('Data &amp; Parameter'!$E$18+'Data &amp; Parameter'!$E$19)*'Data &amp; Parameter'!$E$20*'Data &amp; Parameter'!$E$37*R1867</f>
        <v>0.62866434937732807</v>
      </c>
      <c r="T1867" s="28">
        <f t="shared" si="29"/>
        <v>1.2573286987546561</v>
      </c>
    </row>
    <row r="1868" spans="1:20" ht="15.75" customHeight="1" x14ac:dyDescent="0.35">
      <c r="A1868">
        <v>1861</v>
      </c>
      <c r="B1868" s="76">
        <v>44236</v>
      </c>
      <c r="C1868" s="1" t="s">
        <v>5938</v>
      </c>
      <c r="D1868" s="76">
        <v>44236</v>
      </c>
      <c r="E1868" s="1" t="s">
        <v>5939</v>
      </c>
      <c r="F1868" s="1" t="s">
        <v>5940</v>
      </c>
      <c r="G1868" s="1" t="s">
        <v>123</v>
      </c>
      <c r="H1868" s="1" t="s">
        <v>124</v>
      </c>
      <c r="I1868" s="1" t="s">
        <v>125</v>
      </c>
      <c r="J1868" s="1" t="s">
        <v>487</v>
      </c>
      <c r="K1868" s="1" t="s">
        <v>5941</v>
      </c>
      <c r="L1868">
        <f>ROUNDUP(IF(B1868&gt;$D$4,0,($D$4-B1868+1)/365),0)</f>
        <v>0</v>
      </c>
      <c r="M1868">
        <f>ROUNDUP(IF(B1868&gt;$D$5,0,($D$5-B1868+1)/365),0)</f>
        <v>1</v>
      </c>
      <c r="N1868" s="28">
        <f>IF(OR(L1868=1,M1868=1),IF(B1868+364&lt;=$D$5,(B1868+364-$D$4+1)/365,IF(B1868&gt;$D$4,($D$5-B1868+1)/365,$D$6/365)),0)</f>
        <v>0.18082191780821918</v>
      </c>
      <c r="O1868" s="28">
        <f>'Data &amp; Parameter'!$E$16*'Data &amp; Parameter'!$E$17*('Data &amp; Parameter'!$E$18+'Data &amp; Parameter'!$E$19)*'Data &amp; Parameter'!$E$20*'Data &amp; Parameter'!$E$37*N1868</f>
        <v>0.62866434937732807</v>
      </c>
      <c r="P1868">
        <f>ROUNDUP(IF(D1868&gt;$D$4,0,($D$4-D1868+1)/365),0)</f>
        <v>0</v>
      </c>
      <c r="Q1868">
        <f>ROUNDUP(IF(D1868&gt;$D$5,0,($D$5-D1868+1)/365),0)</f>
        <v>1</v>
      </c>
      <c r="R1868" s="28">
        <f>IF(OR(P1868=1,Q1868=1),IF(D1868+364&lt;=$D$5,(D1868+364-$D$4+1)/365,IF(D1868&gt;$D$4,($D$5-D1868+1)/365,$D$6/365)),0)</f>
        <v>0.18082191780821918</v>
      </c>
      <c r="S1868" s="28">
        <f>'Data &amp; Parameter'!$E$16*'Data &amp; Parameter'!$E$17*('Data &amp; Parameter'!$E$18+'Data &amp; Parameter'!$E$19)*'Data &amp; Parameter'!$E$20*'Data &amp; Parameter'!$E$37*R1868</f>
        <v>0.62866434937732807</v>
      </c>
      <c r="T1868" s="28">
        <f t="shared" si="29"/>
        <v>1.2573286987546561</v>
      </c>
    </row>
    <row r="1869" spans="1:20" ht="15.75" customHeight="1" x14ac:dyDescent="0.35">
      <c r="A1869">
        <v>1862</v>
      </c>
      <c r="B1869" s="76">
        <v>44236</v>
      </c>
      <c r="C1869" s="1" t="s">
        <v>5942</v>
      </c>
      <c r="D1869" s="76">
        <v>44236</v>
      </c>
      <c r="E1869" s="1" t="s">
        <v>5943</v>
      </c>
      <c r="F1869" s="1" t="s">
        <v>5944</v>
      </c>
      <c r="G1869" s="1" t="s">
        <v>123</v>
      </c>
      <c r="H1869" s="1" t="s">
        <v>124</v>
      </c>
      <c r="I1869" s="1" t="s">
        <v>125</v>
      </c>
      <c r="J1869" s="1" t="s">
        <v>487</v>
      </c>
      <c r="K1869" s="1" t="s">
        <v>5941</v>
      </c>
      <c r="L1869">
        <f>ROUNDUP(IF(B1869&gt;$D$4,0,($D$4-B1869+1)/365),0)</f>
        <v>0</v>
      </c>
      <c r="M1869">
        <f>ROUNDUP(IF(B1869&gt;$D$5,0,($D$5-B1869+1)/365),0)</f>
        <v>1</v>
      </c>
      <c r="N1869" s="28">
        <f>IF(OR(L1869=1,M1869=1),IF(B1869+364&lt;=$D$5,(B1869+364-$D$4+1)/365,IF(B1869&gt;$D$4,($D$5-B1869+1)/365,$D$6/365)),0)</f>
        <v>0.18082191780821918</v>
      </c>
      <c r="O1869" s="28">
        <f>'Data &amp; Parameter'!$E$16*'Data &amp; Parameter'!$E$17*('Data &amp; Parameter'!$E$18+'Data &amp; Parameter'!$E$19)*'Data &amp; Parameter'!$E$20*'Data &amp; Parameter'!$E$37*N1869</f>
        <v>0.62866434937732807</v>
      </c>
      <c r="P1869">
        <f>ROUNDUP(IF(D1869&gt;$D$4,0,($D$4-D1869+1)/365),0)</f>
        <v>0</v>
      </c>
      <c r="Q1869">
        <f>ROUNDUP(IF(D1869&gt;$D$5,0,($D$5-D1869+1)/365),0)</f>
        <v>1</v>
      </c>
      <c r="R1869" s="28">
        <f>IF(OR(P1869=1,Q1869=1),IF(D1869+364&lt;=$D$5,(D1869+364-$D$4+1)/365,IF(D1869&gt;$D$4,($D$5-D1869+1)/365,$D$6/365)),0)</f>
        <v>0.18082191780821918</v>
      </c>
      <c r="S1869" s="28">
        <f>'Data &amp; Parameter'!$E$16*'Data &amp; Parameter'!$E$17*('Data &amp; Parameter'!$E$18+'Data &amp; Parameter'!$E$19)*'Data &amp; Parameter'!$E$20*'Data &amp; Parameter'!$E$37*R1869</f>
        <v>0.62866434937732807</v>
      </c>
      <c r="T1869" s="28">
        <f t="shared" si="29"/>
        <v>1.2573286987546561</v>
      </c>
    </row>
    <row r="1870" spans="1:20" ht="15.75" customHeight="1" x14ac:dyDescent="0.35">
      <c r="A1870">
        <v>1863</v>
      </c>
      <c r="B1870" s="76">
        <v>44236</v>
      </c>
      <c r="C1870" s="1" t="s">
        <v>5945</v>
      </c>
      <c r="D1870" s="76">
        <v>44236</v>
      </c>
      <c r="E1870" s="1" t="s">
        <v>5946</v>
      </c>
      <c r="F1870" s="1" t="s">
        <v>5947</v>
      </c>
      <c r="G1870" s="1" t="s">
        <v>123</v>
      </c>
      <c r="H1870" s="1" t="s">
        <v>124</v>
      </c>
      <c r="I1870" s="1" t="s">
        <v>125</v>
      </c>
      <c r="J1870" s="1" t="s">
        <v>5948</v>
      </c>
      <c r="K1870" s="1" t="s">
        <v>2537</v>
      </c>
      <c r="L1870">
        <f>ROUNDUP(IF(B1870&gt;$D$4,0,($D$4-B1870+1)/365),0)</f>
        <v>0</v>
      </c>
      <c r="M1870">
        <f>ROUNDUP(IF(B1870&gt;$D$5,0,($D$5-B1870+1)/365),0)</f>
        <v>1</v>
      </c>
      <c r="N1870" s="28">
        <f>IF(OR(L1870=1,M1870=1),IF(B1870+364&lt;=$D$5,(B1870+364-$D$4+1)/365,IF(B1870&gt;$D$4,($D$5-B1870+1)/365,$D$6/365)),0)</f>
        <v>0.18082191780821918</v>
      </c>
      <c r="O1870" s="28">
        <f>'Data &amp; Parameter'!$E$16*'Data &amp; Parameter'!$E$17*('Data &amp; Parameter'!$E$18+'Data &amp; Parameter'!$E$19)*'Data &amp; Parameter'!$E$20*'Data &amp; Parameter'!$E$37*N1870</f>
        <v>0.62866434937732807</v>
      </c>
      <c r="P1870">
        <f>ROUNDUP(IF(D1870&gt;$D$4,0,($D$4-D1870+1)/365),0)</f>
        <v>0</v>
      </c>
      <c r="Q1870">
        <f>ROUNDUP(IF(D1870&gt;$D$5,0,($D$5-D1870+1)/365),0)</f>
        <v>1</v>
      </c>
      <c r="R1870" s="28">
        <f>IF(OR(P1870=1,Q1870=1),IF(D1870+364&lt;=$D$5,(D1870+364-$D$4+1)/365,IF(D1870&gt;$D$4,($D$5-D1870+1)/365,$D$6/365)),0)</f>
        <v>0.18082191780821918</v>
      </c>
      <c r="S1870" s="28">
        <f>'Data &amp; Parameter'!$E$16*'Data &amp; Parameter'!$E$17*('Data &amp; Parameter'!$E$18+'Data &amp; Parameter'!$E$19)*'Data &amp; Parameter'!$E$20*'Data &amp; Parameter'!$E$37*R1870</f>
        <v>0.62866434937732807</v>
      </c>
      <c r="T1870" s="28">
        <f t="shared" si="29"/>
        <v>1.2573286987546561</v>
      </c>
    </row>
    <row r="1871" spans="1:20" ht="15.75" customHeight="1" x14ac:dyDescent="0.35">
      <c r="A1871">
        <v>1864</v>
      </c>
      <c r="B1871" s="76">
        <v>44236</v>
      </c>
      <c r="C1871" s="1" t="s">
        <v>5949</v>
      </c>
      <c r="D1871" s="76">
        <v>44236</v>
      </c>
      <c r="E1871" s="1" t="s">
        <v>5950</v>
      </c>
      <c r="F1871" s="1" t="s">
        <v>5951</v>
      </c>
      <c r="G1871" s="1" t="s">
        <v>123</v>
      </c>
      <c r="H1871" s="1" t="s">
        <v>124</v>
      </c>
      <c r="I1871" s="1" t="s">
        <v>125</v>
      </c>
      <c r="J1871" s="1" t="s">
        <v>5948</v>
      </c>
      <c r="K1871" s="1" t="s">
        <v>2537</v>
      </c>
      <c r="L1871">
        <f>ROUNDUP(IF(B1871&gt;$D$4,0,($D$4-B1871+1)/365),0)</f>
        <v>0</v>
      </c>
      <c r="M1871">
        <f>ROUNDUP(IF(B1871&gt;$D$5,0,($D$5-B1871+1)/365),0)</f>
        <v>1</v>
      </c>
      <c r="N1871" s="28">
        <f>IF(OR(L1871=1,M1871=1),IF(B1871+364&lt;=$D$5,(B1871+364-$D$4+1)/365,IF(B1871&gt;$D$4,($D$5-B1871+1)/365,$D$6/365)),0)</f>
        <v>0.18082191780821918</v>
      </c>
      <c r="O1871" s="28">
        <f>'Data &amp; Parameter'!$E$16*'Data &amp; Parameter'!$E$17*('Data &amp; Parameter'!$E$18+'Data &amp; Parameter'!$E$19)*'Data &amp; Parameter'!$E$20*'Data &amp; Parameter'!$E$37*N1871</f>
        <v>0.62866434937732807</v>
      </c>
      <c r="P1871">
        <f>ROUNDUP(IF(D1871&gt;$D$4,0,($D$4-D1871+1)/365),0)</f>
        <v>0</v>
      </c>
      <c r="Q1871">
        <f>ROUNDUP(IF(D1871&gt;$D$5,0,($D$5-D1871+1)/365),0)</f>
        <v>1</v>
      </c>
      <c r="R1871" s="28">
        <f>IF(OR(P1871=1,Q1871=1),IF(D1871+364&lt;=$D$5,(D1871+364-$D$4+1)/365,IF(D1871&gt;$D$4,($D$5-D1871+1)/365,$D$6/365)),0)</f>
        <v>0.18082191780821918</v>
      </c>
      <c r="S1871" s="28">
        <f>'Data &amp; Parameter'!$E$16*'Data &amp; Parameter'!$E$17*('Data &amp; Parameter'!$E$18+'Data &amp; Parameter'!$E$19)*'Data &amp; Parameter'!$E$20*'Data &amp; Parameter'!$E$37*R1871</f>
        <v>0.62866434937732807</v>
      </c>
      <c r="T1871" s="28">
        <f t="shared" si="29"/>
        <v>1.2573286987546561</v>
      </c>
    </row>
    <row r="1872" spans="1:20" ht="15.75" customHeight="1" x14ac:dyDescent="0.35">
      <c r="A1872">
        <v>1865</v>
      </c>
      <c r="B1872" s="76">
        <v>44236</v>
      </c>
      <c r="C1872" s="1" t="s">
        <v>5952</v>
      </c>
      <c r="D1872" s="76">
        <v>44236</v>
      </c>
      <c r="E1872" s="1" t="s">
        <v>5953</v>
      </c>
      <c r="F1872" s="1" t="s">
        <v>5954</v>
      </c>
      <c r="G1872" s="1" t="s">
        <v>123</v>
      </c>
      <c r="H1872" s="1" t="s">
        <v>124</v>
      </c>
      <c r="I1872" s="1" t="s">
        <v>125</v>
      </c>
      <c r="J1872" s="1" t="s">
        <v>487</v>
      </c>
      <c r="K1872" s="1" t="s">
        <v>1424</v>
      </c>
      <c r="L1872">
        <f>ROUNDUP(IF(B1872&gt;$D$4,0,($D$4-B1872+1)/365),0)</f>
        <v>0</v>
      </c>
      <c r="M1872">
        <f>ROUNDUP(IF(B1872&gt;$D$5,0,($D$5-B1872+1)/365),0)</f>
        <v>1</v>
      </c>
      <c r="N1872" s="28">
        <f>IF(OR(L1872=1,M1872=1),IF(B1872+364&lt;=$D$5,(B1872+364-$D$4+1)/365,IF(B1872&gt;$D$4,($D$5-B1872+1)/365,$D$6/365)),0)</f>
        <v>0.18082191780821918</v>
      </c>
      <c r="O1872" s="28">
        <f>'Data &amp; Parameter'!$E$16*'Data &amp; Parameter'!$E$17*('Data &amp; Parameter'!$E$18+'Data &amp; Parameter'!$E$19)*'Data &amp; Parameter'!$E$20*'Data &amp; Parameter'!$E$37*N1872</f>
        <v>0.62866434937732807</v>
      </c>
      <c r="P1872">
        <f>ROUNDUP(IF(D1872&gt;$D$4,0,($D$4-D1872+1)/365),0)</f>
        <v>0</v>
      </c>
      <c r="Q1872">
        <f>ROUNDUP(IF(D1872&gt;$D$5,0,($D$5-D1872+1)/365),0)</f>
        <v>1</v>
      </c>
      <c r="R1872" s="28">
        <f>IF(OR(P1872=1,Q1872=1),IF(D1872+364&lt;=$D$5,(D1872+364-$D$4+1)/365,IF(D1872&gt;$D$4,($D$5-D1872+1)/365,$D$6/365)),0)</f>
        <v>0.18082191780821918</v>
      </c>
      <c r="S1872" s="28">
        <f>'Data &amp; Parameter'!$E$16*'Data &amp; Parameter'!$E$17*('Data &amp; Parameter'!$E$18+'Data &amp; Parameter'!$E$19)*'Data &amp; Parameter'!$E$20*'Data &amp; Parameter'!$E$37*R1872</f>
        <v>0.62866434937732807</v>
      </c>
      <c r="T1872" s="28">
        <f t="shared" si="29"/>
        <v>1.2573286987546561</v>
      </c>
    </row>
    <row r="1873" spans="1:20" ht="15.75" customHeight="1" x14ac:dyDescent="0.35">
      <c r="A1873">
        <v>1866</v>
      </c>
      <c r="B1873" s="76">
        <v>44236</v>
      </c>
      <c r="C1873" s="1" t="s">
        <v>5955</v>
      </c>
      <c r="D1873" s="76">
        <v>44236</v>
      </c>
      <c r="E1873" s="1" t="s">
        <v>5956</v>
      </c>
      <c r="F1873" s="1" t="s">
        <v>5957</v>
      </c>
      <c r="G1873" s="1" t="s">
        <v>123</v>
      </c>
      <c r="H1873" s="1" t="s">
        <v>124</v>
      </c>
      <c r="I1873" s="1" t="s">
        <v>125</v>
      </c>
      <c r="J1873" s="1" t="s">
        <v>487</v>
      </c>
      <c r="K1873" s="1" t="s">
        <v>1424</v>
      </c>
      <c r="L1873">
        <f>ROUNDUP(IF(B1873&gt;$D$4,0,($D$4-B1873+1)/365),0)</f>
        <v>0</v>
      </c>
      <c r="M1873">
        <f>ROUNDUP(IF(B1873&gt;$D$5,0,($D$5-B1873+1)/365),0)</f>
        <v>1</v>
      </c>
      <c r="N1873" s="28">
        <f>IF(OR(L1873=1,M1873=1),IF(B1873+364&lt;=$D$5,(B1873+364-$D$4+1)/365,IF(B1873&gt;$D$4,($D$5-B1873+1)/365,$D$6/365)),0)</f>
        <v>0.18082191780821918</v>
      </c>
      <c r="O1873" s="28">
        <f>'Data &amp; Parameter'!$E$16*'Data &amp; Parameter'!$E$17*('Data &amp; Parameter'!$E$18+'Data &amp; Parameter'!$E$19)*'Data &amp; Parameter'!$E$20*'Data &amp; Parameter'!$E$37*N1873</f>
        <v>0.62866434937732807</v>
      </c>
      <c r="P1873">
        <f>ROUNDUP(IF(D1873&gt;$D$4,0,($D$4-D1873+1)/365),0)</f>
        <v>0</v>
      </c>
      <c r="Q1873">
        <f>ROUNDUP(IF(D1873&gt;$D$5,0,($D$5-D1873+1)/365),0)</f>
        <v>1</v>
      </c>
      <c r="R1873" s="28">
        <f>IF(OR(P1873=1,Q1873=1),IF(D1873+364&lt;=$D$5,(D1873+364-$D$4+1)/365,IF(D1873&gt;$D$4,($D$5-D1873+1)/365,$D$6/365)),0)</f>
        <v>0.18082191780821918</v>
      </c>
      <c r="S1873" s="28">
        <f>'Data &amp; Parameter'!$E$16*'Data &amp; Parameter'!$E$17*('Data &amp; Parameter'!$E$18+'Data &amp; Parameter'!$E$19)*'Data &amp; Parameter'!$E$20*'Data &amp; Parameter'!$E$37*R1873</f>
        <v>0.62866434937732807</v>
      </c>
      <c r="T1873" s="28">
        <f t="shared" si="29"/>
        <v>1.2573286987546561</v>
      </c>
    </row>
    <row r="1874" spans="1:20" ht="15.75" customHeight="1" x14ac:dyDescent="0.35">
      <c r="A1874">
        <v>1867</v>
      </c>
      <c r="B1874" s="76">
        <v>44236</v>
      </c>
      <c r="C1874" s="1" t="s">
        <v>5958</v>
      </c>
      <c r="D1874" s="76">
        <v>44236</v>
      </c>
      <c r="E1874" s="1" t="s">
        <v>5959</v>
      </c>
      <c r="F1874" s="1" t="s">
        <v>5960</v>
      </c>
      <c r="G1874" s="1" t="s">
        <v>123</v>
      </c>
      <c r="H1874" s="1" t="s">
        <v>124</v>
      </c>
      <c r="I1874" s="1" t="s">
        <v>125</v>
      </c>
      <c r="J1874" s="1" t="s">
        <v>487</v>
      </c>
      <c r="K1874" s="1" t="s">
        <v>1424</v>
      </c>
      <c r="L1874">
        <f>ROUNDUP(IF(B1874&gt;$D$4,0,($D$4-B1874+1)/365),0)</f>
        <v>0</v>
      </c>
      <c r="M1874">
        <f>ROUNDUP(IF(B1874&gt;$D$5,0,($D$5-B1874+1)/365),0)</f>
        <v>1</v>
      </c>
      <c r="N1874" s="28">
        <f>IF(OR(L1874=1,M1874=1),IF(B1874+364&lt;=$D$5,(B1874+364-$D$4+1)/365,IF(B1874&gt;$D$4,($D$5-B1874+1)/365,$D$6/365)),0)</f>
        <v>0.18082191780821918</v>
      </c>
      <c r="O1874" s="28">
        <f>'Data &amp; Parameter'!$E$16*'Data &amp; Parameter'!$E$17*('Data &amp; Parameter'!$E$18+'Data &amp; Parameter'!$E$19)*'Data &amp; Parameter'!$E$20*'Data &amp; Parameter'!$E$37*N1874</f>
        <v>0.62866434937732807</v>
      </c>
      <c r="P1874">
        <f>ROUNDUP(IF(D1874&gt;$D$4,0,($D$4-D1874+1)/365),0)</f>
        <v>0</v>
      </c>
      <c r="Q1874">
        <f>ROUNDUP(IF(D1874&gt;$D$5,0,($D$5-D1874+1)/365),0)</f>
        <v>1</v>
      </c>
      <c r="R1874" s="28">
        <f>IF(OR(P1874=1,Q1874=1),IF(D1874+364&lt;=$D$5,(D1874+364-$D$4+1)/365,IF(D1874&gt;$D$4,($D$5-D1874+1)/365,$D$6/365)),0)</f>
        <v>0.18082191780821918</v>
      </c>
      <c r="S1874" s="28">
        <f>'Data &amp; Parameter'!$E$16*'Data &amp; Parameter'!$E$17*('Data &amp; Parameter'!$E$18+'Data &amp; Parameter'!$E$19)*'Data &amp; Parameter'!$E$20*'Data &amp; Parameter'!$E$37*R1874</f>
        <v>0.62866434937732807</v>
      </c>
      <c r="T1874" s="28">
        <f t="shared" si="29"/>
        <v>1.2573286987546561</v>
      </c>
    </row>
    <row r="1875" spans="1:20" ht="15.75" customHeight="1" x14ac:dyDescent="0.35">
      <c r="A1875">
        <v>1868</v>
      </c>
      <c r="B1875" s="76">
        <v>44236</v>
      </c>
      <c r="C1875" s="1" t="s">
        <v>5961</v>
      </c>
      <c r="D1875" s="76">
        <v>44236</v>
      </c>
      <c r="E1875" s="1" t="s">
        <v>5962</v>
      </c>
      <c r="F1875" s="1" t="s">
        <v>5963</v>
      </c>
      <c r="G1875" s="1" t="s">
        <v>123</v>
      </c>
      <c r="H1875" s="1" t="s">
        <v>124</v>
      </c>
      <c r="I1875" s="1" t="s">
        <v>125</v>
      </c>
      <c r="J1875" s="1" t="s">
        <v>487</v>
      </c>
      <c r="K1875" s="1" t="s">
        <v>1424</v>
      </c>
      <c r="L1875">
        <f>ROUNDUP(IF(B1875&gt;$D$4,0,($D$4-B1875+1)/365),0)</f>
        <v>0</v>
      </c>
      <c r="M1875">
        <f>ROUNDUP(IF(B1875&gt;$D$5,0,($D$5-B1875+1)/365),0)</f>
        <v>1</v>
      </c>
      <c r="N1875" s="28">
        <f>IF(OR(L1875=1,M1875=1),IF(B1875+364&lt;=$D$5,(B1875+364-$D$4+1)/365,IF(B1875&gt;$D$4,($D$5-B1875+1)/365,$D$6/365)),0)</f>
        <v>0.18082191780821918</v>
      </c>
      <c r="O1875" s="28">
        <f>'Data &amp; Parameter'!$E$16*'Data &amp; Parameter'!$E$17*('Data &amp; Parameter'!$E$18+'Data &amp; Parameter'!$E$19)*'Data &amp; Parameter'!$E$20*'Data &amp; Parameter'!$E$37*N1875</f>
        <v>0.62866434937732807</v>
      </c>
      <c r="P1875">
        <f>ROUNDUP(IF(D1875&gt;$D$4,0,($D$4-D1875+1)/365),0)</f>
        <v>0</v>
      </c>
      <c r="Q1875">
        <f>ROUNDUP(IF(D1875&gt;$D$5,0,($D$5-D1875+1)/365),0)</f>
        <v>1</v>
      </c>
      <c r="R1875" s="28">
        <f>IF(OR(P1875=1,Q1875=1),IF(D1875+364&lt;=$D$5,(D1875+364-$D$4+1)/365,IF(D1875&gt;$D$4,($D$5-D1875+1)/365,$D$6/365)),0)</f>
        <v>0.18082191780821918</v>
      </c>
      <c r="S1875" s="28">
        <f>'Data &amp; Parameter'!$E$16*'Data &amp; Parameter'!$E$17*('Data &amp; Parameter'!$E$18+'Data &amp; Parameter'!$E$19)*'Data &amp; Parameter'!$E$20*'Data &amp; Parameter'!$E$37*R1875</f>
        <v>0.62866434937732807</v>
      </c>
      <c r="T1875" s="28">
        <f t="shared" si="29"/>
        <v>1.2573286987546561</v>
      </c>
    </row>
    <row r="1876" spans="1:20" ht="15.75" customHeight="1" x14ac:dyDescent="0.35">
      <c r="A1876">
        <v>1869</v>
      </c>
      <c r="B1876" s="76">
        <v>44236</v>
      </c>
      <c r="C1876" s="1" t="s">
        <v>5964</v>
      </c>
      <c r="D1876" s="76">
        <v>44236</v>
      </c>
      <c r="E1876" s="1" t="s">
        <v>5965</v>
      </c>
      <c r="F1876" s="1" t="s">
        <v>5966</v>
      </c>
      <c r="G1876" s="1" t="s">
        <v>123</v>
      </c>
      <c r="H1876" s="1" t="s">
        <v>124</v>
      </c>
      <c r="I1876" s="1" t="s">
        <v>125</v>
      </c>
      <c r="J1876" s="1" t="s">
        <v>487</v>
      </c>
      <c r="K1876" s="1" t="s">
        <v>1424</v>
      </c>
      <c r="L1876">
        <f>ROUNDUP(IF(B1876&gt;$D$4,0,($D$4-B1876+1)/365),0)</f>
        <v>0</v>
      </c>
      <c r="M1876">
        <f>ROUNDUP(IF(B1876&gt;$D$5,0,($D$5-B1876+1)/365),0)</f>
        <v>1</v>
      </c>
      <c r="N1876" s="28">
        <f>IF(OR(L1876=1,M1876=1),IF(B1876+364&lt;=$D$5,(B1876+364-$D$4+1)/365,IF(B1876&gt;$D$4,($D$5-B1876+1)/365,$D$6/365)),0)</f>
        <v>0.18082191780821918</v>
      </c>
      <c r="O1876" s="28">
        <f>'Data &amp; Parameter'!$E$16*'Data &amp; Parameter'!$E$17*('Data &amp; Parameter'!$E$18+'Data &amp; Parameter'!$E$19)*'Data &amp; Parameter'!$E$20*'Data &amp; Parameter'!$E$37*N1876</f>
        <v>0.62866434937732807</v>
      </c>
      <c r="P1876">
        <f>ROUNDUP(IF(D1876&gt;$D$4,0,($D$4-D1876+1)/365),0)</f>
        <v>0</v>
      </c>
      <c r="Q1876">
        <f>ROUNDUP(IF(D1876&gt;$D$5,0,($D$5-D1876+1)/365),0)</f>
        <v>1</v>
      </c>
      <c r="R1876" s="28">
        <f>IF(OR(P1876=1,Q1876=1),IF(D1876+364&lt;=$D$5,(D1876+364-$D$4+1)/365,IF(D1876&gt;$D$4,($D$5-D1876+1)/365,$D$6/365)),0)</f>
        <v>0.18082191780821918</v>
      </c>
      <c r="S1876" s="28">
        <f>'Data &amp; Parameter'!$E$16*'Data &amp; Parameter'!$E$17*('Data &amp; Parameter'!$E$18+'Data &amp; Parameter'!$E$19)*'Data &amp; Parameter'!$E$20*'Data &amp; Parameter'!$E$37*R1876</f>
        <v>0.62866434937732807</v>
      </c>
      <c r="T1876" s="28">
        <f t="shared" si="29"/>
        <v>1.2573286987546561</v>
      </c>
    </row>
    <row r="1877" spans="1:20" ht="15.75" customHeight="1" x14ac:dyDescent="0.35">
      <c r="A1877">
        <v>1870</v>
      </c>
      <c r="B1877" s="76">
        <v>44236</v>
      </c>
      <c r="C1877" s="1" t="s">
        <v>5967</v>
      </c>
      <c r="D1877" s="76">
        <v>44236</v>
      </c>
      <c r="E1877" s="1" t="s">
        <v>5968</v>
      </c>
      <c r="F1877" s="1" t="s">
        <v>5969</v>
      </c>
      <c r="G1877" s="1" t="s">
        <v>123</v>
      </c>
      <c r="H1877" s="1" t="s">
        <v>124</v>
      </c>
      <c r="I1877" s="1" t="s">
        <v>125</v>
      </c>
      <c r="J1877" s="1" t="s">
        <v>487</v>
      </c>
      <c r="K1877" s="1" t="s">
        <v>1424</v>
      </c>
      <c r="L1877">
        <f>ROUNDUP(IF(B1877&gt;$D$4,0,($D$4-B1877+1)/365),0)</f>
        <v>0</v>
      </c>
      <c r="M1877">
        <f>ROUNDUP(IF(B1877&gt;$D$5,0,($D$5-B1877+1)/365),0)</f>
        <v>1</v>
      </c>
      <c r="N1877" s="28">
        <f>IF(OR(L1877=1,M1877=1),IF(B1877+364&lt;=$D$5,(B1877+364-$D$4+1)/365,IF(B1877&gt;$D$4,($D$5-B1877+1)/365,$D$6/365)),0)</f>
        <v>0.18082191780821918</v>
      </c>
      <c r="O1877" s="28">
        <f>'Data &amp; Parameter'!$E$16*'Data &amp; Parameter'!$E$17*('Data &amp; Parameter'!$E$18+'Data &amp; Parameter'!$E$19)*'Data &amp; Parameter'!$E$20*'Data &amp; Parameter'!$E$37*N1877</f>
        <v>0.62866434937732807</v>
      </c>
      <c r="P1877">
        <f>ROUNDUP(IF(D1877&gt;$D$4,0,($D$4-D1877+1)/365),0)</f>
        <v>0</v>
      </c>
      <c r="Q1877">
        <f>ROUNDUP(IF(D1877&gt;$D$5,0,($D$5-D1877+1)/365),0)</f>
        <v>1</v>
      </c>
      <c r="R1877" s="28">
        <f>IF(OR(P1877=1,Q1877=1),IF(D1877+364&lt;=$D$5,(D1877+364-$D$4+1)/365,IF(D1877&gt;$D$4,($D$5-D1877+1)/365,$D$6/365)),0)</f>
        <v>0.18082191780821918</v>
      </c>
      <c r="S1877" s="28">
        <f>'Data &amp; Parameter'!$E$16*'Data &amp; Parameter'!$E$17*('Data &amp; Parameter'!$E$18+'Data &amp; Parameter'!$E$19)*'Data &amp; Parameter'!$E$20*'Data &amp; Parameter'!$E$37*R1877</f>
        <v>0.62866434937732807</v>
      </c>
      <c r="T1877" s="28">
        <f t="shared" si="29"/>
        <v>1.2573286987546561</v>
      </c>
    </row>
    <row r="1878" spans="1:20" ht="15.75" customHeight="1" x14ac:dyDescent="0.35">
      <c r="A1878">
        <v>1871</v>
      </c>
      <c r="B1878" s="76">
        <v>44236</v>
      </c>
      <c r="C1878" s="1" t="s">
        <v>5970</v>
      </c>
      <c r="D1878" s="76">
        <v>44236</v>
      </c>
      <c r="E1878" s="1" t="s">
        <v>5971</v>
      </c>
      <c r="F1878" s="1" t="s">
        <v>5972</v>
      </c>
      <c r="G1878" s="1" t="s">
        <v>123</v>
      </c>
      <c r="H1878" s="1" t="s">
        <v>124</v>
      </c>
      <c r="I1878" s="1" t="s">
        <v>125</v>
      </c>
      <c r="J1878" s="1" t="s">
        <v>487</v>
      </c>
      <c r="K1878" s="1" t="s">
        <v>1424</v>
      </c>
      <c r="L1878">
        <f>ROUNDUP(IF(B1878&gt;$D$4,0,($D$4-B1878+1)/365),0)</f>
        <v>0</v>
      </c>
      <c r="M1878">
        <f>ROUNDUP(IF(B1878&gt;$D$5,0,($D$5-B1878+1)/365),0)</f>
        <v>1</v>
      </c>
      <c r="N1878" s="28">
        <f>IF(OR(L1878=1,M1878=1),IF(B1878+364&lt;=$D$5,(B1878+364-$D$4+1)/365,IF(B1878&gt;$D$4,($D$5-B1878+1)/365,$D$6/365)),0)</f>
        <v>0.18082191780821918</v>
      </c>
      <c r="O1878" s="28">
        <f>'Data &amp; Parameter'!$E$16*'Data &amp; Parameter'!$E$17*('Data &amp; Parameter'!$E$18+'Data &amp; Parameter'!$E$19)*'Data &amp; Parameter'!$E$20*'Data &amp; Parameter'!$E$37*N1878</f>
        <v>0.62866434937732807</v>
      </c>
      <c r="P1878">
        <f>ROUNDUP(IF(D1878&gt;$D$4,0,($D$4-D1878+1)/365),0)</f>
        <v>0</v>
      </c>
      <c r="Q1878">
        <f>ROUNDUP(IF(D1878&gt;$D$5,0,($D$5-D1878+1)/365),0)</f>
        <v>1</v>
      </c>
      <c r="R1878" s="28">
        <f>IF(OR(P1878=1,Q1878=1),IF(D1878+364&lt;=$D$5,(D1878+364-$D$4+1)/365,IF(D1878&gt;$D$4,($D$5-D1878+1)/365,$D$6/365)),0)</f>
        <v>0.18082191780821918</v>
      </c>
      <c r="S1878" s="28">
        <f>'Data &amp; Parameter'!$E$16*'Data &amp; Parameter'!$E$17*('Data &amp; Parameter'!$E$18+'Data &amp; Parameter'!$E$19)*'Data &amp; Parameter'!$E$20*'Data &amp; Parameter'!$E$37*R1878</f>
        <v>0.62866434937732807</v>
      </c>
      <c r="T1878" s="28">
        <f t="shared" si="29"/>
        <v>1.2573286987546561</v>
      </c>
    </row>
    <row r="1879" spans="1:20" ht="15.75" customHeight="1" x14ac:dyDescent="0.35">
      <c r="A1879">
        <v>1872</v>
      </c>
      <c r="B1879" s="76">
        <v>44236</v>
      </c>
      <c r="C1879" s="1" t="s">
        <v>5973</v>
      </c>
      <c r="D1879" s="76">
        <v>44236</v>
      </c>
      <c r="E1879" s="1" t="s">
        <v>5974</v>
      </c>
      <c r="F1879" s="1" t="s">
        <v>5975</v>
      </c>
      <c r="G1879" s="1" t="s">
        <v>123</v>
      </c>
      <c r="H1879" s="1" t="s">
        <v>124</v>
      </c>
      <c r="I1879" s="1" t="s">
        <v>125</v>
      </c>
      <c r="J1879" s="1" t="s">
        <v>487</v>
      </c>
      <c r="K1879" s="1" t="s">
        <v>1424</v>
      </c>
      <c r="L1879">
        <f>ROUNDUP(IF(B1879&gt;$D$4,0,($D$4-B1879+1)/365),0)</f>
        <v>0</v>
      </c>
      <c r="M1879">
        <f>ROUNDUP(IF(B1879&gt;$D$5,0,($D$5-B1879+1)/365),0)</f>
        <v>1</v>
      </c>
      <c r="N1879" s="28">
        <f>IF(OR(L1879=1,M1879=1),IF(B1879+364&lt;=$D$5,(B1879+364-$D$4+1)/365,IF(B1879&gt;$D$4,($D$5-B1879+1)/365,$D$6/365)),0)</f>
        <v>0.18082191780821918</v>
      </c>
      <c r="O1879" s="28">
        <f>'Data &amp; Parameter'!$E$16*'Data &amp; Parameter'!$E$17*('Data &amp; Parameter'!$E$18+'Data &amp; Parameter'!$E$19)*'Data &amp; Parameter'!$E$20*'Data &amp; Parameter'!$E$37*N1879</f>
        <v>0.62866434937732807</v>
      </c>
      <c r="P1879">
        <f>ROUNDUP(IF(D1879&gt;$D$4,0,($D$4-D1879+1)/365),0)</f>
        <v>0</v>
      </c>
      <c r="Q1879">
        <f>ROUNDUP(IF(D1879&gt;$D$5,0,($D$5-D1879+1)/365),0)</f>
        <v>1</v>
      </c>
      <c r="R1879" s="28">
        <f>IF(OR(P1879=1,Q1879=1),IF(D1879+364&lt;=$D$5,(D1879+364-$D$4+1)/365,IF(D1879&gt;$D$4,($D$5-D1879+1)/365,$D$6/365)),0)</f>
        <v>0.18082191780821918</v>
      </c>
      <c r="S1879" s="28">
        <f>'Data &amp; Parameter'!$E$16*'Data &amp; Parameter'!$E$17*('Data &amp; Parameter'!$E$18+'Data &amp; Parameter'!$E$19)*'Data &amp; Parameter'!$E$20*'Data &amp; Parameter'!$E$37*R1879</f>
        <v>0.62866434937732807</v>
      </c>
      <c r="T1879" s="28">
        <f t="shared" si="29"/>
        <v>1.2573286987546561</v>
      </c>
    </row>
    <row r="1880" spans="1:20" ht="15.75" customHeight="1" x14ac:dyDescent="0.35">
      <c r="A1880">
        <v>1873</v>
      </c>
      <c r="B1880" s="76">
        <v>44236</v>
      </c>
      <c r="C1880" s="1" t="s">
        <v>5976</v>
      </c>
      <c r="D1880" s="76">
        <v>44236</v>
      </c>
      <c r="E1880" s="1" t="s">
        <v>5977</v>
      </c>
      <c r="F1880" s="1" t="s">
        <v>5978</v>
      </c>
      <c r="G1880" s="1" t="s">
        <v>123</v>
      </c>
      <c r="H1880" s="1" t="s">
        <v>124</v>
      </c>
      <c r="I1880" s="1" t="s">
        <v>125</v>
      </c>
      <c r="J1880" s="1" t="s">
        <v>5979</v>
      </c>
      <c r="K1880" s="1" t="s">
        <v>5980</v>
      </c>
      <c r="L1880">
        <f>ROUNDUP(IF(B1880&gt;$D$4,0,($D$4-B1880+1)/365),0)</f>
        <v>0</v>
      </c>
      <c r="M1880">
        <f>ROUNDUP(IF(B1880&gt;$D$5,0,($D$5-B1880+1)/365),0)</f>
        <v>1</v>
      </c>
      <c r="N1880" s="28">
        <f>IF(OR(L1880=1,M1880=1),IF(B1880+364&lt;=$D$5,(B1880+364-$D$4+1)/365,IF(B1880&gt;$D$4,($D$5-B1880+1)/365,$D$6/365)),0)</f>
        <v>0.18082191780821918</v>
      </c>
      <c r="O1880" s="28">
        <f>'Data &amp; Parameter'!$E$16*'Data &amp; Parameter'!$E$17*('Data &amp; Parameter'!$E$18+'Data &amp; Parameter'!$E$19)*'Data &amp; Parameter'!$E$20*'Data &amp; Parameter'!$E$37*N1880</f>
        <v>0.62866434937732807</v>
      </c>
      <c r="P1880">
        <f>ROUNDUP(IF(D1880&gt;$D$4,0,($D$4-D1880+1)/365),0)</f>
        <v>0</v>
      </c>
      <c r="Q1880">
        <f>ROUNDUP(IF(D1880&gt;$D$5,0,($D$5-D1880+1)/365),0)</f>
        <v>1</v>
      </c>
      <c r="R1880" s="28">
        <f>IF(OR(P1880=1,Q1880=1),IF(D1880+364&lt;=$D$5,(D1880+364-$D$4+1)/365,IF(D1880&gt;$D$4,($D$5-D1880+1)/365,$D$6/365)),0)</f>
        <v>0.18082191780821918</v>
      </c>
      <c r="S1880" s="28">
        <f>'Data &amp; Parameter'!$E$16*'Data &amp; Parameter'!$E$17*('Data &amp; Parameter'!$E$18+'Data &amp; Parameter'!$E$19)*'Data &amp; Parameter'!$E$20*'Data &amp; Parameter'!$E$37*R1880</f>
        <v>0.62866434937732807</v>
      </c>
      <c r="T1880" s="28">
        <f t="shared" si="29"/>
        <v>1.2573286987546561</v>
      </c>
    </row>
    <row r="1881" spans="1:20" ht="15.75" customHeight="1" x14ac:dyDescent="0.35">
      <c r="A1881">
        <v>1874</v>
      </c>
      <c r="B1881" s="76">
        <v>44236</v>
      </c>
      <c r="C1881" s="1" t="s">
        <v>5981</v>
      </c>
      <c r="D1881" s="76">
        <v>44236</v>
      </c>
      <c r="E1881" s="1" t="s">
        <v>5982</v>
      </c>
      <c r="F1881" s="1" t="s">
        <v>5983</v>
      </c>
      <c r="G1881" s="1" t="s">
        <v>123</v>
      </c>
      <c r="H1881" s="1" t="s">
        <v>124</v>
      </c>
      <c r="I1881" s="1" t="s">
        <v>125</v>
      </c>
      <c r="J1881" s="1" t="s">
        <v>5979</v>
      </c>
      <c r="K1881" s="1" t="s">
        <v>5980</v>
      </c>
      <c r="L1881">
        <f>ROUNDUP(IF(B1881&gt;$D$4,0,($D$4-B1881+1)/365),0)</f>
        <v>0</v>
      </c>
      <c r="M1881">
        <f>ROUNDUP(IF(B1881&gt;$D$5,0,($D$5-B1881+1)/365),0)</f>
        <v>1</v>
      </c>
      <c r="N1881" s="28">
        <f>IF(OR(L1881=1,M1881=1),IF(B1881+364&lt;=$D$5,(B1881+364-$D$4+1)/365,IF(B1881&gt;$D$4,($D$5-B1881+1)/365,$D$6/365)),0)</f>
        <v>0.18082191780821918</v>
      </c>
      <c r="O1881" s="28">
        <f>'Data &amp; Parameter'!$E$16*'Data &amp; Parameter'!$E$17*('Data &amp; Parameter'!$E$18+'Data &amp; Parameter'!$E$19)*'Data &amp; Parameter'!$E$20*'Data &amp; Parameter'!$E$37*N1881</f>
        <v>0.62866434937732807</v>
      </c>
      <c r="P1881">
        <f>ROUNDUP(IF(D1881&gt;$D$4,0,($D$4-D1881+1)/365),0)</f>
        <v>0</v>
      </c>
      <c r="Q1881">
        <f>ROUNDUP(IF(D1881&gt;$D$5,0,($D$5-D1881+1)/365),0)</f>
        <v>1</v>
      </c>
      <c r="R1881" s="28">
        <f>IF(OR(P1881=1,Q1881=1),IF(D1881+364&lt;=$D$5,(D1881+364-$D$4+1)/365,IF(D1881&gt;$D$4,($D$5-D1881+1)/365,$D$6/365)),0)</f>
        <v>0.18082191780821918</v>
      </c>
      <c r="S1881" s="28">
        <f>'Data &amp; Parameter'!$E$16*'Data &amp; Parameter'!$E$17*('Data &amp; Parameter'!$E$18+'Data &amp; Parameter'!$E$19)*'Data &amp; Parameter'!$E$20*'Data &amp; Parameter'!$E$37*R1881</f>
        <v>0.62866434937732807</v>
      </c>
      <c r="T1881" s="28">
        <f t="shared" si="29"/>
        <v>1.2573286987546561</v>
      </c>
    </row>
    <row r="1882" spans="1:20" ht="15.75" customHeight="1" x14ac:dyDescent="0.35">
      <c r="A1882">
        <v>1875</v>
      </c>
      <c r="B1882" s="76">
        <v>44236</v>
      </c>
      <c r="C1882" s="1" t="s">
        <v>5984</v>
      </c>
      <c r="D1882" s="76">
        <v>44236</v>
      </c>
      <c r="E1882" s="1" t="s">
        <v>5985</v>
      </c>
      <c r="F1882" s="1" t="s">
        <v>5986</v>
      </c>
      <c r="G1882" s="1" t="s">
        <v>123</v>
      </c>
      <c r="H1882" s="1" t="s">
        <v>124</v>
      </c>
      <c r="I1882" s="1" t="s">
        <v>125</v>
      </c>
      <c r="J1882" s="1" t="s">
        <v>5979</v>
      </c>
      <c r="K1882" s="1" t="s">
        <v>5980</v>
      </c>
      <c r="L1882">
        <f>ROUNDUP(IF(B1882&gt;$D$4,0,($D$4-B1882+1)/365),0)</f>
        <v>0</v>
      </c>
      <c r="M1882">
        <f>ROUNDUP(IF(B1882&gt;$D$5,0,($D$5-B1882+1)/365),0)</f>
        <v>1</v>
      </c>
      <c r="N1882" s="28">
        <f>IF(OR(L1882=1,M1882=1),IF(B1882+364&lt;=$D$5,(B1882+364-$D$4+1)/365,IF(B1882&gt;$D$4,($D$5-B1882+1)/365,$D$6/365)),0)</f>
        <v>0.18082191780821918</v>
      </c>
      <c r="O1882" s="28">
        <f>'Data &amp; Parameter'!$E$16*'Data &amp; Parameter'!$E$17*('Data &amp; Parameter'!$E$18+'Data &amp; Parameter'!$E$19)*'Data &amp; Parameter'!$E$20*'Data &amp; Parameter'!$E$37*N1882</f>
        <v>0.62866434937732807</v>
      </c>
      <c r="P1882">
        <f>ROUNDUP(IF(D1882&gt;$D$4,0,($D$4-D1882+1)/365),0)</f>
        <v>0</v>
      </c>
      <c r="Q1882">
        <f>ROUNDUP(IF(D1882&gt;$D$5,0,($D$5-D1882+1)/365),0)</f>
        <v>1</v>
      </c>
      <c r="R1882" s="28">
        <f>IF(OR(P1882=1,Q1882=1),IF(D1882+364&lt;=$D$5,(D1882+364-$D$4+1)/365,IF(D1882&gt;$D$4,($D$5-D1882+1)/365,$D$6/365)),0)</f>
        <v>0.18082191780821918</v>
      </c>
      <c r="S1882" s="28">
        <f>'Data &amp; Parameter'!$E$16*'Data &amp; Parameter'!$E$17*('Data &amp; Parameter'!$E$18+'Data &amp; Parameter'!$E$19)*'Data &amp; Parameter'!$E$20*'Data &amp; Parameter'!$E$37*R1882</f>
        <v>0.62866434937732807</v>
      </c>
      <c r="T1882" s="28">
        <f t="shared" si="29"/>
        <v>1.2573286987546561</v>
      </c>
    </row>
    <row r="1883" spans="1:20" ht="15.75" customHeight="1" x14ac:dyDescent="0.35">
      <c r="A1883">
        <v>1876</v>
      </c>
      <c r="B1883" s="76">
        <v>44236</v>
      </c>
      <c r="C1883" s="1" t="s">
        <v>5987</v>
      </c>
      <c r="D1883" s="76">
        <v>44236</v>
      </c>
      <c r="E1883" s="1" t="s">
        <v>5988</v>
      </c>
      <c r="F1883" s="1" t="s">
        <v>5989</v>
      </c>
      <c r="G1883" s="1" t="s">
        <v>123</v>
      </c>
      <c r="H1883" s="1" t="s">
        <v>124</v>
      </c>
      <c r="I1883" s="1" t="s">
        <v>125</v>
      </c>
      <c r="J1883" s="1" t="s">
        <v>5979</v>
      </c>
      <c r="K1883" s="1" t="s">
        <v>5980</v>
      </c>
      <c r="L1883">
        <f>ROUNDUP(IF(B1883&gt;$D$4,0,($D$4-B1883+1)/365),0)</f>
        <v>0</v>
      </c>
      <c r="M1883">
        <f>ROUNDUP(IF(B1883&gt;$D$5,0,($D$5-B1883+1)/365),0)</f>
        <v>1</v>
      </c>
      <c r="N1883" s="28">
        <f>IF(OR(L1883=1,M1883=1),IF(B1883+364&lt;=$D$5,(B1883+364-$D$4+1)/365,IF(B1883&gt;$D$4,($D$5-B1883+1)/365,$D$6/365)),0)</f>
        <v>0.18082191780821918</v>
      </c>
      <c r="O1883" s="28">
        <f>'Data &amp; Parameter'!$E$16*'Data &amp; Parameter'!$E$17*('Data &amp; Parameter'!$E$18+'Data &amp; Parameter'!$E$19)*'Data &amp; Parameter'!$E$20*'Data &amp; Parameter'!$E$37*N1883</f>
        <v>0.62866434937732807</v>
      </c>
      <c r="P1883">
        <f>ROUNDUP(IF(D1883&gt;$D$4,0,($D$4-D1883+1)/365),0)</f>
        <v>0</v>
      </c>
      <c r="Q1883">
        <f>ROUNDUP(IF(D1883&gt;$D$5,0,($D$5-D1883+1)/365),0)</f>
        <v>1</v>
      </c>
      <c r="R1883" s="28">
        <f>IF(OR(P1883=1,Q1883=1),IF(D1883+364&lt;=$D$5,(D1883+364-$D$4+1)/365,IF(D1883&gt;$D$4,($D$5-D1883+1)/365,$D$6/365)),0)</f>
        <v>0.18082191780821918</v>
      </c>
      <c r="S1883" s="28">
        <f>'Data &amp; Parameter'!$E$16*'Data &amp; Parameter'!$E$17*('Data &amp; Parameter'!$E$18+'Data &amp; Parameter'!$E$19)*'Data &amp; Parameter'!$E$20*'Data &amp; Parameter'!$E$37*R1883</f>
        <v>0.62866434937732807</v>
      </c>
      <c r="T1883" s="28">
        <f t="shared" si="29"/>
        <v>1.2573286987546561</v>
      </c>
    </row>
    <row r="1884" spans="1:20" ht="15.75" customHeight="1" x14ac:dyDescent="0.35">
      <c r="A1884">
        <v>1877</v>
      </c>
      <c r="B1884" s="76">
        <v>44236</v>
      </c>
      <c r="C1884" s="1" t="s">
        <v>5990</v>
      </c>
      <c r="D1884" s="76">
        <v>44236</v>
      </c>
      <c r="E1884" s="1" t="s">
        <v>5991</v>
      </c>
      <c r="F1884" s="1" t="s">
        <v>5992</v>
      </c>
      <c r="G1884" s="1" t="s">
        <v>123</v>
      </c>
      <c r="H1884" s="1" t="s">
        <v>124</v>
      </c>
      <c r="I1884" s="1" t="s">
        <v>125</v>
      </c>
      <c r="J1884" s="1" t="s">
        <v>5979</v>
      </c>
      <c r="K1884" s="1" t="s">
        <v>5980</v>
      </c>
      <c r="L1884">
        <f>ROUNDUP(IF(B1884&gt;$D$4,0,($D$4-B1884+1)/365),0)</f>
        <v>0</v>
      </c>
      <c r="M1884">
        <f>ROUNDUP(IF(B1884&gt;$D$5,0,($D$5-B1884+1)/365),0)</f>
        <v>1</v>
      </c>
      <c r="N1884" s="28">
        <f>IF(OR(L1884=1,M1884=1),IF(B1884+364&lt;=$D$5,(B1884+364-$D$4+1)/365,IF(B1884&gt;$D$4,($D$5-B1884+1)/365,$D$6/365)),0)</f>
        <v>0.18082191780821918</v>
      </c>
      <c r="O1884" s="28">
        <f>'Data &amp; Parameter'!$E$16*'Data &amp; Parameter'!$E$17*('Data &amp; Parameter'!$E$18+'Data &amp; Parameter'!$E$19)*'Data &amp; Parameter'!$E$20*'Data &amp; Parameter'!$E$37*N1884</f>
        <v>0.62866434937732807</v>
      </c>
      <c r="P1884">
        <f>ROUNDUP(IF(D1884&gt;$D$4,0,($D$4-D1884+1)/365),0)</f>
        <v>0</v>
      </c>
      <c r="Q1884">
        <f>ROUNDUP(IF(D1884&gt;$D$5,0,($D$5-D1884+1)/365),0)</f>
        <v>1</v>
      </c>
      <c r="R1884" s="28">
        <f>IF(OR(P1884=1,Q1884=1),IF(D1884+364&lt;=$D$5,(D1884+364-$D$4+1)/365,IF(D1884&gt;$D$4,($D$5-D1884+1)/365,$D$6/365)),0)</f>
        <v>0.18082191780821918</v>
      </c>
      <c r="S1884" s="28">
        <f>'Data &amp; Parameter'!$E$16*'Data &amp; Parameter'!$E$17*('Data &amp; Parameter'!$E$18+'Data &amp; Parameter'!$E$19)*'Data &amp; Parameter'!$E$20*'Data &amp; Parameter'!$E$37*R1884</f>
        <v>0.62866434937732807</v>
      </c>
      <c r="T1884" s="28">
        <f t="shared" si="29"/>
        <v>1.2573286987546561</v>
      </c>
    </row>
    <row r="1885" spans="1:20" ht="15.75" customHeight="1" x14ac:dyDescent="0.35">
      <c r="A1885">
        <v>1878</v>
      </c>
      <c r="B1885" s="76">
        <v>44236</v>
      </c>
      <c r="C1885" s="1" t="s">
        <v>5993</v>
      </c>
      <c r="D1885" s="76">
        <v>44236</v>
      </c>
      <c r="E1885" s="1" t="s">
        <v>5994</v>
      </c>
      <c r="F1885" s="1" t="s">
        <v>5995</v>
      </c>
      <c r="G1885" s="1" t="s">
        <v>123</v>
      </c>
      <c r="H1885" s="1" t="s">
        <v>124</v>
      </c>
      <c r="I1885" s="1" t="s">
        <v>125</v>
      </c>
      <c r="J1885" s="1" t="s">
        <v>5979</v>
      </c>
      <c r="K1885" s="1" t="s">
        <v>5980</v>
      </c>
      <c r="L1885">
        <f>ROUNDUP(IF(B1885&gt;$D$4,0,($D$4-B1885+1)/365),0)</f>
        <v>0</v>
      </c>
      <c r="M1885">
        <f>ROUNDUP(IF(B1885&gt;$D$5,0,($D$5-B1885+1)/365),0)</f>
        <v>1</v>
      </c>
      <c r="N1885" s="28">
        <f>IF(OR(L1885=1,M1885=1),IF(B1885+364&lt;=$D$5,(B1885+364-$D$4+1)/365,IF(B1885&gt;$D$4,($D$5-B1885+1)/365,$D$6/365)),0)</f>
        <v>0.18082191780821918</v>
      </c>
      <c r="O1885" s="28">
        <f>'Data &amp; Parameter'!$E$16*'Data &amp; Parameter'!$E$17*('Data &amp; Parameter'!$E$18+'Data &amp; Parameter'!$E$19)*'Data &amp; Parameter'!$E$20*'Data &amp; Parameter'!$E$37*N1885</f>
        <v>0.62866434937732807</v>
      </c>
      <c r="P1885">
        <f>ROUNDUP(IF(D1885&gt;$D$4,0,($D$4-D1885+1)/365),0)</f>
        <v>0</v>
      </c>
      <c r="Q1885">
        <f>ROUNDUP(IF(D1885&gt;$D$5,0,($D$5-D1885+1)/365),0)</f>
        <v>1</v>
      </c>
      <c r="R1885" s="28">
        <f>IF(OR(P1885=1,Q1885=1),IF(D1885+364&lt;=$D$5,(D1885+364-$D$4+1)/365,IF(D1885&gt;$D$4,($D$5-D1885+1)/365,$D$6/365)),0)</f>
        <v>0.18082191780821918</v>
      </c>
      <c r="S1885" s="28">
        <f>'Data &amp; Parameter'!$E$16*'Data &amp; Parameter'!$E$17*('Data &amp; Parameter'!$E$18+'Data &amp; Parameter'!$E$19)*'Data &amp; Parameter'!$E$20*'Data &amp; Parameter'!$E$37*R1885</f>
        <v>0.62866434937732807</v>
      </c>
      <c r="T1885" s="28">
        <f t="shared" si="29"/>
        <v>1.2573286987546561</v>
      </c>
    </row>
    <row r="1886" spans="1:20" ht="15.75" customHeight="1" x14ac:dyDescent="0.35">
      <c r="A1886">
        <v>1879</v>
      </c>
      <c r="B1886" s="76">
        <v>44236</v>
      </c>
      <c r="C1886" s="1" t="s">
        <v>5996</v>
      </c>
      <c r="D1886" s="76">
        <v>44236</v>
      </c>
      <c r="E1886" s="1" t="s">
        <v>5997</v>
      </c>
      <c r="F1886" s="1" t="s">
        <v>5998</v>
      </c>
      <c r="G1886" s="1" t="s">
        <v>123</v>
      </c>
      <c r="H1886" s="1" t="s">
        <v>124</v>
      </c>
      <c r="I1886" s="1" t="s">
        <v>125</v>
      </c>
      <c r="J1886" s="1" t="s">
        <v>5979</v>
      </c>
      <c r="K1886" s="1" t="s">
        <v>5980</v>
      </c>
      <c r="L1886">
        <f>ROUNDUP(IF(B1886&gt;$D$4,0,($D$4-B1886+1)/365),0)</f>
        <v>0</v>
      </c>
      <c r="M1886">
        <f>ROUNDUP(IF(B1886&gt;$D$5,0,($D$5-B1886+1)/365),0)</f>
        <v>1</v>
      </c>
      <c r="N1886" s="28">
        <f>IF(OR(L1886=1,M1886=1),IF(B1886+364&lt;=$D$5,(B1886+364-$D$4+1)/365,IF(B1886&gt;$D$4,($D$5-B1886+1)/365,$D$6/365)),0)</f>
        <v>0.18082191780821918</v>
      </c>
      <c r="O1886" s="28">
        <f>'Data &amp; Parameter'!$E$16*'Data &amp; Parameter'!$E$17*('Data &amp; Parameter'!$E$18+'Data &amp; Parameter'!$E$19)*'Data &amp; Parameter'!$E$20*'Data &amp; Parameter'!$E$37*N1886</f>
        <v>0.62866434937732807</v>
      </c>
      <c r="P1886">
        <f>ROUNDUP(IF(D1886&gt;$D$4,0,($D$4-D1886+1)/365),0)</f>
        <v>0</v>
      </c>
      <c r="Q1886">
        <f>ROUNDUP(IF(D1886&gt;$D$5,0,($D$5-D1886+1)/365),0)</f>
        <v>1</v>
      </c>
      <c r="R1886" s="28">
        <f>IF(OR(P1886=1,Q1886=1),IF(D1886+364&lt;=$D$5,(D1886+364-$D$4+1)/365,IF(D1886&gt;$D$4,($D$5-D1886+1)/365,$D$6/365)),0)</f>
        <v>0.18082191780821918</v>
      </c>
      <c r="S1886" s="28">
        <f>'Data &amp; Parameter'!$E$16*'Data &amp; Parameter'!$E$17*('Data &amp; Parameter'!$E$18+'Data &amp; Parameter'!$E$19)*'Data &amp; Parameter'!$E$20*'Data &amp; Parameter'!$E$37*R1886</f>
        <v>0.62866434937732807</v>
      </c>
      <c r="T1886" s="28">
        <f t="shared" si="29"/>
        <v>1.2573286987546561</v>
      </c>
    </row>
    <row r="1887" spans="1:20" ht="15.75" customHeight="1" x14ac:dyDescent="0.35">
      <c r="A1887">
        <v>1880</v>
      </c>
      <c r="B1887" s="76">
        <v>44236</v>
      </c>
      <c r="C1887" s="1" t="s">
        <v>5999</v>
      </c>
      <c r="D1887" s="76">
        <v>44236</v>
      </c>
      <c r="E1887" s="1" t="s">
        <v>6000</v>
      </c>
      <c r="F1887" s="1" t="s">
        <v>6001</v>
      </c>
      <c r="G1887" s="1" t="s">
        <v>123</v>
      </c>
      <c r="H1887" s="1" t="s">
        <v>124</v>
      </c>
      <c r="I1887" s="1" t="s">
        <v>125</v>
      </c>
      <c r="J1887" s="1" t="s">
        <v>5979</v>
      </c>
      <c r="K1887" s="1" t="s">
        <v>5980</v>
      </c>
      <c r="L1887">
        <f>ROUNDUP(IF(B1887&gt;$D$4,0,($D$4-B1887+1)/365),0)</f>
        <v>0</v>
      </c>
      <c r="M1887">
        <f>ROUNDUP(IF(B1887&gt;$D$5,0,($D$5-B1887+1)/365),0)</f>
        <v>1</v>
      </c>
      <c r="N1887" s="28">
        <f>IF(OR(L1887=1,M1887=1),IF(B1887+364&lt;=$D$5,(B1887+364-$D$4+1)/365,IF(B1887&gt;$D$4,($D$5-B1887+1)/365,$D$6/365)),0)</f>
        <v>0.18082191780821918</v>
      </c>
      <c r="O1887" s="28">
        <f>'Data &amp; Parameter'!$E$16*'Data &amp; Parameter'!$E$17*('Data &amp; Parameter'!$E$18+'Data &amp; Parameter'!$E$19)*'Data &amp; Parameter'!$E$20*'Data &amp; Parameter'!$E$37*N1887</f>
        <v>0.62866434937732807</v>
      </c>
      <c r="P1887">
        <f>ROUNDUP(IF(D1887&gt;$D$4,0,($D$4-D1887+1)/365),0)</f>
        <v>0</v>
      </c>
      <c r="Q1887">
        <f>ROUNDUP(IF(D1887&gt;$D$5,0,($D$5-D1887+1)/365),0)</f>
        <v>1</v>
      </c>
      <c r="R1887" s="28">
        <f>IF(OR(P1887=1,Q1887=1),IF(D1887+364&lt;=$D$5,(D1887+364-$D$4+1)/365,IF(D1887&gt;$D$4,($D$5-D1887+1)/365,$D$6/365)),0)</f>
        <v>0.18082191780821918</v>
      </c>
      <c r="S1887" s="28">
        <f>'Data &amp; Parameter'!$E$16*'Data &amp; Parameter'!$E$17*('Data &amp; Parameter'!$E$18+'Data &amp; Parameter'!$E$19)*'Data &amp; Parameter'!$E$20*'Data &amp; Parameter'!$E$37*R1887</f>
        <v>0.62866434937732807</v>
      </c>
      <c r="T1887" s="28">
        <f t="shared" si="29"/>
        <v>1.2573286987546561</v>
      </c>
    </row>
    <row r="1888" spans="1:20" ht="15.75" customHeight="1" x14ac:dyDescent="0.35">
      <c r="A1888">
        <v>1881</v>
      </c>
      <c r="B1888" s="76">
        <v>44236</v>
      </c>
      <c r="C1888" s="1" t="s">
        <v>6002</v>
      </c>
      <c r="D1888" s="76">
        <v>44236</v>
      </c>
      <c r="E1888" s="1" t="s">
        <v>6003</v>
      </c>
      <c r="F1888" s="1" t="s">
        <v>6004</v>
      </c>
      <c r="G1888" s="1" t="s">
        <v>123</v>
      </c>
      <c r="H1888" s="1" t="s">
        <v>124</v>
      </c>
      <c r="I1888" s="1" t="s">
        <v>125</v>
      </c>
      <c r="J1888" s="1" t="s">
        <v>5979</v>
      </c>
      <c r="K1888" s="1" t="s">
        <v>5980</v>
      </c>
      <c r="L1888">
        <f>ROUNDUP(IF(B1888&gt;$D$4,0,($D$4-B1888+1)/365),0)</f>
        <v>0</v>
      </c>
      <c r="M1888">
        <f>ROUNDUP(IF(B1888&gt;$D$5,0,($D$5-B1888+1)/365),0)</f>
        <v>1</v>
      </c>
      <c r="N1888" s="28">
        <f>IF(OR(L1888=1,M1888=1),IF(B1888+364&lt;=$D$5,(B1888+364-$D$4+1)/365,IF(B1888&gt;$D$4,($D$5-B1888+1)/365,$D$6/365)),0)</f>
        <v>0.18082191780821918</v>
      </c>
      <c r="O1888" s="28">
        <f>'Data &amp; Parameter'!$E$16*'Data &amp; Parameter'!$E$17*('Data &amp; Parameter'!$E$18+'Data &amp; Parameter'!$E$19)*'Data &amp; Parameter'!$E$20*'Data &amp; Parameter'!$E$37*N1888</f>
        <v>0.62866434937732807</v>
      </c>
      <c r="P1888">
        <f>ROUNDUP(IF(D1888&gt;$D$4,0,($D$4-D1888+1)/365),0)</f>
        <v>0</v>
      </c>
      <c r="Q1888">
        <f>ROUNDUP(IF(D1888&gt;$D$5,0,($D$5-D1888+1)/365),0)</f>
        <v>1</v>
      </c>
      <c r="R1888" s="28">
        <f>IF(OR(P1888=1,Q1888=1),IF(D1888+364&lt;=$D$5,(D1888+364-$D$4+1)/365,IF(D1888&gt;$D$4,($D$5-D1888+1)/365,$D$6/365)),0)</f>
        <v>0.18082191780821918</v>
      </c>
      <c r="S1888" s="28">
        <f>'Data &amp; Parameter'!$E$16*'Data &amp; Parameter'!$E$17*('Data &amp; Parameter'!$E$18+'Data &amp; Parameter'!$E$19)*'Data &amp; Parameter'!$E$20*'Data &amp; Parameter'!$E$37*R1888</f>
        <v>0.62866434937732807</v>
      </c>
      <c r="T1888" s="28">
        <f t="shared" si="29"/>
        <v>1.2573286987546561</v>
      </c>
    </row>
    <row r="1889" spans="1:20" ht="15.75" customHeight="1" x14ac:dyDescent="0.35">
      <c r="A1889">
        <v>1882</v>
      </c>
      <c r="B1889" s="76">
        <v>44236</v>
      </c>
      <c r="C1889" s="1" t="s">
        <v>6005</v>
      </c>
      <c r="D1889" s="76">
        <v>44236</v>
      </c>
      <c r="E1889" s="1" t="s">
        <v>6006</v>
      </c>
      <c r="F1889" s="1" t="s">
        <v>2946</v>
      </c>
      <c r="G1889" s="1" t="s">
        <v>123</v>
      </c>
      <c r="H1889" s="1" t="s">
        <v>124</v>
      </c>
      <c r="I1889" s="1" t="s">
        <v>125</v>
      </c>
      <c r="J1889" s="1" t="s">
        <v>2608</v>
      </c>
      <c r="K1889" s="1" t="s">
        <v>2608</v>
      </c>
      <c r="L1889">
        <f>ROUNDUP(IF(B1889&gt;$D$4,0,($D$4-B1889+1)/365),0)</f>
        <v>0</v>
      </c>
      <c r="M1889">
        <f>ROUNDUP(IF(B1889&gt;$D$5,0,($D$5-B1889+1)/365),0)</f>
        <v>1</v>
      </c>
      <c r="N1889" s="28">
        <f>IF(OR(L1889=1,M1889=1),IF(B1889+364&lt;=$D$5,(B1889+364-$D$4+1)/365,IF(B1889&gt;$D$4,($D$5-B1889+1)/365,$D$6/365)),0)</f>
        <v>0.18082191780821918</v>
      </c>
      <c r="O1889" s="28">
        <f>'Data &amp; Parameter'!$E$16*'Data &amp; Parameter'!$E$17*('Data &amp; Parameter'!$E$18+'Data &amp; Parameter'!$E$19)*'Data &amp; Parameter'!$E$20*'Data &amp; Parameter'!$E$37*N1889</f>
        <v>0.62866434937732807</v>
      </c>
      <c r="P1889">
        <f>ROUNDUP(IF(D1889&gt;$D$4,0,($D$4-D1889+1)/365),0)</f>
        <v>0</v>
      </c>
      <c r="Q1889">
        <f>ROUNDUP(IF(D1889&gt;$D$5,0,($D$5-D1889+1)/365),0)</f>
        <v>1</v>
      </c>
      <c r="R1889" s="28">
        <f>IF(OR(P1889=1,Q1889=1),IF(D1889+364&lt;=$D$5,(D1889+364-$D$4+1)/365,IF(D1889&gt;$D$4,($D$5-D1889+1)/365,$D$6/365)),0)</f>
        <v>0.18082191780821918</v>
      </c>
      <c r="S1889" s="28">
        <f>'Data &amp; Parameter'!$E$16*'Data &amp; Parameter'!$E$17*('Data &amp; Parameter'!$E$18+'Data &amp; Parameter'!$E$19)*'Data &amp; Parameter'!$E$20*'Data &amp; Parameter'!$E$37*R1889</f>
        <v>0.62866434937732807</v>
      </c>
      <c r="T1889" s="28">
        <f t="shared" si="29"/>
        <v>1.2573286987546561</v>
      </c>
    </row>
    <row r="1890" spans="1:20" ht="15.75" customHeight="1" x14ac:dyDescent="0.35">
      <c r="A1890">
        <v>1883</v>
      </c>
      <c r="B1890" s="76">
        <v>44236</v>
      </c>
      <c r="C1890" s="1" t="s">
        <v>6007</v>
      </c>
      <c r="D1890" s="76">
        <v>44236</v>
      </c>
      <c r="E1890" s="1" t="s">
        <v>6008</v>
      </c>
      <c r="F1890" s="1" t="s">
        <v>6009</v>
      </c>
      <c r="G1890" s="1" t="s">
        <v>123</v>
      </c>
      <c r="H1890" s="1" t="s">
        <v>124</v>
      </c>
      <c r="I1890" s="1" t="s">
        <v>125</v>
      </c>
      <c r="J1890" s="1" t="s">
        <v>2608</v>
      </c>
      <c r="K1890" s="1" t="s">
        <v>2608</v>
      </c>
      <c r="L1890">
        <f>ROUNDUP(IF(B1890&gt;$D$4,0,($D$4-B1890+1)/365),0)</f>
        <v>0</v>
      </c>
      <c r="M1890">
        <f>ROUNDUP(IF(B1890&gt;$D$5,0,($D$5-B1890+1)/365),0)</f>
        <v>1</v>
      </c>
      <c r="N1890" s="28">
        <f>IF(OR(L1890=1,M1890=1),IF(B1890+364&lt;=$D$5,(B1890+364-$D$4+1)/365,IF(B1890&gt;$D$4,($D$5-B1890+1)/365,$D$6/365)),0)</f>
        <v>0.18082191780821918</v>
      </c>
      <c r="O1890" s="28">
        <f>'Data &amp; Parameter'!$E$16*'Data &amp; Parameter'!$E$17*('Data &amp; Parameter'!$E$18+'Data &amp; Parameter'!$E$19)*'Data &amp; Parameter'!$E$20*'Data &amp; Parameter'!$E$37*N1890</f>
        <v>0.62866434937732807</v>
      </c>
      <c r="P1890">
        <f>ROUNDUP(IF(D1890&gt;$D$4,0,($D$4-D1890+1)/365),0)</f>
        <v>0</v>
      </c>
      <c r="Q1890">
        <f>ROUNDUP(IF(D1890&gt;$D$5,0,($D$5-D1890+1)/365),0)</f>
        <v>1</v>
      </c>
      <c r="R1890" s="28">
        <f>IF(OR(P1890=1,Q1890=1),IF(D1890+364&lt;=$D$5,(D1890+364-$D$4+1)/365,IF(D1890&gt;$D$4,($D$5-D1890+1)/365,$D$6/365)),0)</f>
        <v>0.18082191780821918</v>
      </c>
      <c r="S1890" s="28">
        <f>'Data &amp; Parameter'!$E$16*'Data &amp; Parameter'!$E$17*('Data &amp; Parameter'!$E$18+'Data &amp; Parameter'!$E$19)*'Data &amp; Parameter'!$E$20*'Data &amp; Parameter'!$E$37*R1890</f>
        <v>0.62866434937732807</v>
      </c>
      <c r="T1890" s="28">
        <f t="shared" si="29"/>
        <v>1.2573286987546561</v>
      </c>
    </row>
    <row r="1891" spans="1:20" ht="15.75" customHeight="1" x14ac:dyDescent="0.35">
      <c r="A1891">
        <v>1884</v>
      </c>
      <c r="B1891" s="76">
        <v>44236</v>
      </c>
      <c r="C1891" s="1" t="s">
        <v>6010</v>
      </c>
      <c r="D1891" s="76">
        <v>44236</v>
      </c>
      <c r="E1891" s="1" t="s">
        <v>6011</v>
      </c>
      <c r="F1891" s="1" t="s">
        <v>6012</v>
      </c>
      <c r="G1891" s="1" t="s">
        <v>123</v>
      </c>
      <c r="H1891" s="1" t="s">
        <v>124</v>
      </c>
      <c r="I1891" s="1" t="s">
        <v>125</v>
      </c>
      <c r="J1891" s="1" t="s">
        <v>2608</v>
      </c>
      <c r="K1891" s="1" t="s">
        <v>5891</v>
      </c>
      <c r="L1891">
        <f>ROUNDUP(IF(B1891&gt;$D$4,0,($D$4-B1891+1)/365),0)</f>
        <v>0</v>
      </c>
      <c r="M1891">
        <f>ROUNDUP(IF(B1891&gt;$D$5,0,($D$5-B1891+1)/365),0)</f>
        <v>1</v>
      </c>
      <c r="N1891" s="28">
        <f>IF(OR(L1891=1,M1891=1),IF(B1891+364&lt;=$D$5,(B1891+364-$D$4+1)/365,IF(B1891&gt;$D$4,($D$5-B1891+1)/365,$D$6/365)),0)</f>
        <v>0.18082191780821918</v>
      </c>
      <c r="O1891" s="28">
        <f>'Data &amp; Parameter'!$E$16*'Data &amp; Parameter'!$E$17*('Data &amp; Parameter'!$E$18+'Data &amp; Parameter'!$E$19)*'Data &amp; Parameter'!$E$20*'Data &amp; Parameter'!$E$37*N1891</f>
        <v>0.62866434937732807</v>
      </c>
      <c r="P1891">
        <f>ROUNDUP(IF(D1891&gt;$D$4,0,($D$4-D1891+1)/365),0)</f>
        <v>0</v>
      </c>
      <c r="Q1891">
        <f>ROUNDUP(IF(D1891&gt;$D$5,0,($D$5-D1891+1)/365),0)</f>
        <v>1</v>
      </c>
      <c r="R1891" s="28">
        <f>IF(OR(P1891=1,Q1891=1),IF(D1891+364&lt;=$D$5,(D1891+364-$D$4+1)/365,IF(D1891&gt;$D$4,($D$5-D1891+1)/365,$D$6/365)),0)</f>
        <v>0.18082191780821918</v>
      </c>
      <c r="S1891" s="28">
        <f>'Data &amp; Parameter'!$E$16*'Data &amp; Parameter'!$E$17*('Data &amp; Parameter'!$E$18+'Data &amp; Parameter'!$E$19)*'Data &amp; Parameter'!$E$20*'Data &amp; Parameter'!$E$37*R1891</f>
        <v>0.62866434937732807</v>
      </c>
      <c r="T1891" s="28">
        <f t="shared" si="29"/>
        <v>1.2573286987546561</v>
      </c>
    </row>
    <row r="1892" spans="1:20" ht="15.75" customHeight="1" x14ac:dyDescent="0.35">
      <c r="A1892">
        <v>1885</v>
      </c>
      <c r="B1892" s="76">
        <v>44236</v>
      </c>
      <c r="C1892" s="1" t="s">
        <v>6013</v>
      </c>
      <c r="D1892" s="76">
        <v>44236</v>
      </c>
      <c r="E1892" s="1" t="s">
        <v>6014</v>
      </c>
      <c r="F1892" s="1" t="s">
        <v>6015</v>
      </c>
      <c r="G1892" s="1" t="s">
        <v>123</v>
      </c>
      <c r="H1892" s="1" t="s">
        <v>124</v>
      </c>
      <c r="I1892" s="1" t="s">
        <v>125</v>
      </c>
      <c r="J1892" s="1" t="s">
        <v>2608</v>
      </c>
      <c r="K1892" s="1" t="s">
        <v>2608</v>
      </c>
      <c r="L1892">
        <f>ROUNDUP(IF(B1892&gt;$D$4,0,($D$4-B1892+1)/365),0)</f>
        <v>0</v>
      </c>
      <c r="M1892">
        <f>ROUNDUP(IF(B1892&gt;$D$5,0,($D$5-B1892+1)/365),0)</f>
        <v>1</v>
      </c>
      <c r="N1892" s="28">
        <f>IF(OR(L1892=1,M1892=1),IF(B1892+364&lt;=$D$5,(B1892+364-$D$4+1)/365,IF(B1892&gt;$D$4,($D$5-B1892+1)/365,$D$6/365)),0)</f>
        <v>0.18082191780821918</v>
      </c>
      <c r="O1892" s="28">
        <f>'Data &amp; Parameter'!$E$16*'Data &amp; Parameter'!$E$17*('Data &amp; Parameter'!$E$18+'Data &amp; Parameter'!$E$19)*'Data &amp; Parameter'!$E$20*'Data &amp; Parameter'!$E$37*N1892</f>
        <v>0.62866434937732807</v>
      </c>
      <c r="P1892">
        <f>ROUNDUP(IF(D1892&gt;$D$4,0,($D$4-D1892+1)/365),0)</f>
        <v>0</v>
      </c>
      <c r="Q1892">
        <f>ROUNDUP(IF(D1892&gt;$D$5,0,($D$5-D1892+1)/365),0)</f>
        <v>1</v>
      </c>
      <c r="R1892" s="28">
        <f>IF(OR(P1892=1,Q1892=1),IF(D1892+364&lt;=$D$5,(D1892+364-$D$4+1)/365,IF(D1892&gt;$D$4,($D$5-D1892+1)/365,$D$6/365)),0)</f>
        <v>0.18082191780821918</v>
      </c>
      <c r="S1892" s="28">
        <f>'Data &amp; Parameter'!$E$16*'Data &amp; Parameter'!$E$17*('Data &amp; Parameter'!$E$18+'Data &amp; Parameter'!$E$19)*'Data &amp; Parameter'!$E$20*'Data &amp; Parameter'!$E$37*R1892</f>
        <v>0.62866434937732807</v>
      </c>
      <c r="T1892" s="28">
        <f t="shared" si="29"/>
        <v>1.2573286987546561</v>
      </c>
    </row>
    <row r="1893" spans="1:20" ht="15.75" customHeight="1" x14ac:dyDescent="0.35">
      <c r="A1893">
        <v>1886</v>
      </c>
      <c r="B1893" s="76">
        <v>44236</v>
      </c>
      <c r="C1893" s="1" t="s">
        <v>6016</v>
      </c>
      <c r="D1893" s="76">
        <v>44236</v>
      </c>
      <c r="E1893" s="1" t="s">
        <v>6017</v>
      </c>
      <c r="F1893" s="1" t="s">
        <v>6018</v>
      </c>
      <c r="G1893" s="1" t="s">
        <v>123</v>
      </c>
      <c r="H1893" s="1" t="s">
        <v>124</v>
      </c>
      <c r="I1893" s="1" t="s">
        <v>125</v>
      </c>
      <c r="J1893" s="1" t="s">
        <v>2608</v>
      </c>
      <c r="K1893" s="1" t="s">
        <v>2608</v>
      </c>
      <c r="L1893">
        <f>ROUNDUP(IF(B1893&gt;$D$4,0,($D$4-B1893+1)/365),0)</f>
        <v>0</v>
      </c>
      <c r="M1893">
        <f>ROUNDUP(IF(B1893&gt;$D$5,0,($D$5-B1893+1)/365),0)</f>
        <v>1</v>
      </c>
      <c r="N1893" s="28">
        <f>IF(OR(L1893=1,M1893=1),IF(B1893+364&lt;=$D$5,(B1893+364-$D$4+1)/365,IF(B1893&gt;$D$4,($D$5-B1893+1)/365,$D$6/365)),0)</f>
        <v>0.18082191780821918</v>
      </c>
      <c r="O1893" s="28">
        <f>'Data &amp; Parameter'!$E$16*'Data &amp; Parameter'!$E$17*('Data &amp; Parameter'!$E$18+'Data &amp; Parameter'!$E$19)*'Data &amp; Parameter'!$E$20*'Data &amp; Parameter'!$E$37*N1893</f>
        <v>0.62866434937732807</v>
      </c>
      <c r="P1893">
        <f>ROUNDUP(IF(D1893&gt;$D$4,0,($D$4-D1893+1)/365),0)</f>
        <v>0</v>
      </c>
      <c r="Q1893">
        <f>ROUNDUP(IF(D1893&gt;$D$5,0,($D$5-D1893+1)/365),0)</f>
        <v>1</v>
      </c>
      <c r="R1893" s="28">
        <f>IF(OR(P1893=1,Q1893=1),IF(D1893+364&lt;=$D$5,(D1893+364-$D$4+1)/365,IF(D1893&gt;$D$4,($D$5-D1893+1)/365,$D$6/365)),0)</f>
        <v>0.18082191780821918</v>
      </c>
      <c r="S1893" s="28">
        <f>'Data &amp; Parameter'!$E$16*'Data &amp; Parameter'!$E$17*('Data &amp; Parameter'!$E$18+'Data &amp; Parameter'!$E$19)*'Data &amp; Parameter'!$E$20*'Data &amp; Parameter'!$E$37*R1893</f>
        <v>0.62866434937732807</v>
      </c>
      <c r="T1893" s="28">
        <f t="shared" si="29"/>
        <v>1.2573286987546561</v>
      </c>
    </row>
    <row r="1894" spans="1:20" ht="15.75" customHeight="1" x14ac:dyDescent="0.35">
      <c r="A1894">
        <v>1887</v>
      </c>
      <c r="B1894" s="76">
        <v>44236</v>
      </c>
      <c r="C1894" s="1" t="s">
        <v>6019</v>
      </c>
      <c r="D1894" s="76">
        <v>44236</v>
      </c>
      <c r="E1894" s="1" t="s">
        <v>6020</v>
      </c>
      <c r="F1894" s="1" t="s">
        <v>6021</v>
      </c>
      <c r="G1894" s="1" t="s">
        <v>123</v>
      </c>
      <c r="H1894" s="1" t="s">
        <v>124</v>
      </c>
      <c r="I1894" s="1" t="s">
        <v>125</v>
      </c>
      <c r="J1894" s="1" t="s">
        <v>2608</v>
      </c>
      <c r="K1894" s="1" t="s">
        <v>2608</v>
      </c>
      <c r="L1894">
        <f>ROUNDUP(IF(B1894&gt;$D$4,0,($D$4-B1894+1)/365),0)</f>
        <v>0</v>
      </c>
      <c r="M1894">
        <f>ROUNDUP(IF(B1894&gt;$D$5,0,($D$5-B1894+1)/365),0)</f>
        <v>1</v>
      </c>
      <c r="N1894" s="28">
        <f>IF(OR(L1894=1,M1894=1),IF(B1894+364&lt;=$D$5,(B1894+364-$D$4+1)/365,IF(B1894&gt;$D$4,($D$5-B1894+1)/365,$D$6/365)),0)</f>
        <v>0.18082191780821918</v>
      </c>
      <c r="O1894" s="28">
        <f>'Data &amp; Parameter'!$E$16*'Data &amp; Parameter'!$E$17*('Data &amp; Parameter'!$E$18+'Data &amp; Parameter'!$E$19)*'Data &amp; Parameter'!$E$20*'Data &amp; Parameter'!$E$37*N1894</f>
        <v>0.62866434937732807</v>
      </c>
      <c r="P1894">
        <f>ROUNDUP(IF(D1894&gt;$D$4,0,($D$4-D1894+1)/365),0)</f>
        <v>0</v>
      </c>
      <c r="Q1894">
        <f>ROUNDUP(IF(D1894&gt;$D$5,0,($D$5-D1894+1)/365),0)</f>
        <v>1</v>
      </c>
      <c r="R1894" s="28">
        <f>IF(OR(P1894=1,Q1894=1),IF(D1894+364&lt;=$D$5,(D1894+364-$D$4+1)/365,IF(D1894&gt;$D$4,($D$5-D1894+1)/365,$D$6/365)),0)</f>
        <v>0.18082191780821918</v>
      </c>
      <c r="S1894" s="28">
        <f>'Data &amp; Parameter'!$E$16*'Data &amp; Parameter'!$E$17*('Data &amp; Parameter'!$E$18+'Data &amp; Parameter'!$E$19)*'Data &amp; Parameter'!$E$20*'Data &amp; Parameter'!$E$37*R1894</f>
        <v>0.62866434937732807</v>
      </c>
      <c r="T1894" s="28">
        <f t="shared" si="29"/>
        <v>1.2573286987546561</v>
      </c>
    </row>
    <row r="1895" spans="1:20" ht="15.75" customHeight="1" x14ac:dyDescent="0.35">
      <c r="A1895">
        <v>1888</v>
      </c>
      <c r="B1895" s="76">
        <v>44236</v>
      </c>
      <c r="C1895" s="1" t="s">
        <v>6022</v>
      </c>
      <c r="D1895" s="76">
        <v>44236</v>
      </c>
      <c r="E1895" s="1" t="s">
        <v>6023</v>
      </c>
      <c r="F1895" s="1" t="s">
        <v>6024</v>
      </c>
      <c r="G1895" s="1" t="s">
        <v>123</v>
      </c>
      <c r="H1895" s="1" t="s">
        <v>124</v>
      </c>
      <c r="I1895" s="1" t="s">
        <v>125</v>
      </c>
      <c r="J1895" s="1" t="s">
        <v>2608</v>
      </c>
      <c r="K1895" s="1" t="s">
        <v>2608</v>
      </c>
      <c r="L1895">
        <f>ROUNDUP(IF(B1895&gt;$D$4,0,($D$4-B1895+1)/365),0)</f>
        <v>0</v>
      </c>
      <c r="M1895">
        <f>ROUNDUP(IF(B1895&gt;$D$5,0,($D$5-B1895+1)/365),0)</f>
        <v>1</v>
      </c>
      <c r="N1895" s="28">
        <f>IF(OR(L1895=1,M1895=1),IF(B1895+364&lt;=$D$5,(B1895+364-$D$4+1)/365,IF(B1895&gt;$D$4,($D$5-B1895+1)/365,$D$6/365)),0)</f>
        <v>0.18082191780821918</v>
      </c>
      <c r="O1895" s="28">
        <f>'Data &amp; Parameter'!$E$16*'Data &amp; Parameter'!$E$17*('Data &amp; Parameter'!$E$18+'Data &amp; Parameter'!$E$19)*'Data &amp; Parameter'!$E$20*'Data &amp; Parameter'!$E$37*N1895</f>
        <v>0.62866434937732807</v>
      </c>
      <c r="P1895">
        <f>ROUNDUP(IF(D1895&gt;$D$4,0,($D$4-D1895+1)/365),0)</f>
        <v>0</v>
      </c>
      <c r="Q1895">
        <f>ROUNDUP(IF(D1895&gt;$D$5,0,($D$5-D1895+1)/365),0)</f>
        <v>1</v>
      </c>
      <c r="R1895" s="28">
        <f>IF(OR(P1895=1,Q1895=1),IF(D1895+364&lt;=$D$5,(D1895+364-$D$4+1)/365,IF(D1895&gt;$D$4,($D$5-D1895+1)/365,$D$6/365)),0)</f>
        <v>0.18082191780821918</v>
      </c>
      <c r="S1895" s="28">
        <f>'Data &amp; Parameter'!$E$16*'Data &amp; Parameter'!$E$17*('Data &amp; Parameter'!$E$18+'Data &amp; Parameter'!$E$19)*'Data &amp; Parameter'!$E$20*'Data &amp; Parameter'!$E$37*R1895</f>
        <v>0.62866434937732807</v>
      </c>
      <c r="T1895" s="28">
        <f t="shared" si="29"/>
        <v>1.2573286987546561</v>
      </c>
    </row>
    <row r="1896" spans="1:20" ht="15.75" customHeight="1" x14ac:dyDescent="0.35">
      <c r="A1896">
        <v>1889</v>
      </c>
      <c r="B1896" s="76">
        <v>44236</v>
      </c>
      <c r="C1896" s="1" t="s">
        <v>6025</v>
      </c>
      <c r="D1896" s="76">
        <v>44236</v>
      </c>
      <c r="E1896" s="1" t="s">
        <v>6026</v>
      </c>
      <c r="F1896" s="1" t="s">
        <v>6027</v>
      </c>
      <c r="G1896" s="1" t="s">
        <v>123</v>
      </c>
      <c r="H1896" s="1" t="s">
        <v>124</v>
      </c>
      <c r="I1896" s="1" t="s">
        <v>125</v>
      </c>
      <c r="J1896" s="1" t="s">
        <v>2608</v>
      </c>
      <c r="K1896" s="1" t="s">
        <v>2608</v>
      </c>
      <c r="L1896">
        <f>ROUNDUP(IF(B1896&gt;$D$4,0,($D$4-B1896+1)/365),0)</f>
        <v>0</v>
      </c>
      <c r="M1896">
        <f>ROUNDUP(IF(B1896&gt;$D$5,0,($D$5-B1896+1)/365),0)</f>
        <v>1</v>
      </c>
      <c r="N1896" s="28">
        <f>IF(OR(L1896=1,M1896=1),IF(B1896+364&lt;=$D$5,(B1896+364-$D$4+1)/365,IF(B1896&gt;$D$4,($D$5-B1896+1)/365,$D$6/365)),0)</f>
        <v>0.18082191780821918</v>
      </c>
      <c r="O1896" s="28">
        <f>'Data &amp; Parameter'!$E$16*'Data &amp; Parameter'!$E$17*('Data &amp; Parameter'!$E$18+'Data &amp; Parameter'!$E$19)*'Data &amp; Parameter'!$E$20*'Data &amp; Parameter'!$E$37*N1896</f>
        <v>0.62866434937732807</v>
      </c>
      <c r="P1896">
        <f>ROUNDUP(IF(D1896&gt;$D$4,0,($D$4-D1896+1)/365),0)</f>
        <v>0</v>
      </c>
      <c r="Q1896">
        <f>ROUNDUP(IF(D1896&gt;$D$5,0,($D$5-D1896+1)/365),0)</f>
        <v>1</v>
      </c>
      <c r="R1896" s="28">
        <f>IF(OR(P1896=1,Q1896=1),IF(D1896+364&lt;=$D$5,(D1896+364-$D$4+1)/365,IF(D1896&gt;$D$4,($D$5-D1896+1)/365,$D$6/365)),0)</f>
        <v>0.18082191780821918</v>
      </c>
      <c r="S1896" s="28">
        <f>'Data &amp; Parameter'!$E$16*'Data &amp; Parameter'!$E$17*('Data &amp; Parameter'!$E$18+'Data &amp; Parameter'!$E$19)*'Data &amp; Parameter'!$E$20*'Data &amp; Parameter'!$E$37*R1896</f>
        <v>0.62866434937732807</v>
      </c>
      <c r="T1896" s="28">
        <f t="shared" si="29"/>
        <v>1.2573286987546561</v>
      </c>
    </row>
    <row r="1897" spans="1:20" ht="15.75" customHeight="1" x14ac:dyDescent="0.35">
      <c r="A1897">
        <v>1890</v>
      </c>
      <c r="B1897" s="76">
        <v>44236</v>
      </c>
      <c r="C1897" s="1" t="s">
        <v>6028</v>
      </c>
      <c r="D1897" s="76">
        <v>44236</v>
      </c>
      <c r="E1897" s="1" t="s">
        <v>6029</v>
      </c>
      <c r="F1897" s="1" t="s">
        <v>6030</v>
      </c>
      <c r="G1897" s="1" t="s">
        <v>123</v>
      </c>
      <c r="H1897" s="1" t="s">
        <v>124</v>
      </c>
      <c r="I1897" s="1" t="s">
        <v>125</v>
      </c>
      <c r="J1897" s="1" t="s">
        <v>2608</v>
      </c>
      <c r="K1897" s="1" t="s">
        <v>2608</v>
      </c>
      <c r="L1897">
        <f>ROUNDUP(IF(B1897&gt;$D$4,0,($D$4-B1897+1)/365),0)</f>
        <v>0</v>
      </c>
      <c r="M1897">
        <f>ROUNDUP(IF(B1897&gt;$D$5,0,($D$5-B1897+1)/365),0)</f>
        <v>1</v>
      </c>
      <c r="N1897" s="28">
        <f>IF(OR(L1897=1,M1897=1),IF(B1897+364&lt;=$D$5,(B1897+364-$D$4+1)/365,IF(B1897&gt;$D$4,($D$5-B1897+1)/365,$D$6/365)),0)</f>
        <v>0.18082191780821918</v>
      </c>
      <c r="O1897" s="28">
        <f>'Data &amp; Parameter'!$E$16*'Data &amp; Parameter'!$E$17*('Data &amp; Parameter'!$E$18+'Data &amp; Parameter'!$E$19)*'Data &amp; Parameter'!$E$20*'Data &amp; Parameter'!$E$37*N1897</f>
        <v>0.62866434937732807</v>
      </c>
      <c r="P1897">
        <f>ROUNDUP(IF(D1897&gt;$D$4,0,($D$4-D1897+1)/365),0)</f>
        <v>0</v>
      </c>
      <c r="Q1897">
        <f>ROUNDUP(IF(D1897&gt;$D$5,0,($D$5-D1897+1)/365),0)</f>
        <v>1</v>
      </c>
      <c r="R1897" s="28">
        <f>IF(OR(P1897=1,Q1897=1),IF(D1897+364&lt;=$D$5,(D1897+364-$D$4+1)/365,IF(D1897&gt;$D$4,($D$5-D1897+1)/365,$D$6/365)),0)</f>
        <v>0.18082191780821918</v>
      </c>
      <c r="S1897" s="28">
        <f>'Data &amp; Parameter'!$E$16*'Data &amp; Parameter'!$E$17*('Data &amp; Parameter'!$E$18+'Data &amp; Parameter'!$E$19)*'Data &amp; Parameter'!$E$20*'Data &amp; Parameter'!$E$37*R1897</f>
        <v>0.62866434937732807</v>
      </c>
      <c r="T1897" s="28">
        <f t="shared" si="29"/>
        <v>1.2573286987546561</v>
      </c>
    </row>
    <row r="1898" spans="1:20" ht="15.75" customHeight="1" x14ac:dyDescent="0.35">
      <c r="A1898">
        <v>1891</v>
      </c>
      <c r="B1898" s="76">
        <v>44236</v>
      </c>
      <c r="C1898" s="1" t="s">
        <v>6031</v>
      </c>
      <c r="D1898" s="76">
        <v>44236</v>
      </c>
      <c r="E1898" s="1" t="s">
        <v>6032</v>
      </c>
      <c r="F1898" s="1" t="s">
        <v>6033</v>
      </c>
      <c r="G1898" s="1" t="s">
        <v>123</v>
      </c>
      <c r="H1898" s="1" t="s">
        <v>124</v>
      </c>
      <c r="I1898" s="1" t="s">
        <v>125</v>
      </c>
      <c r="J1898" s="1" t="s">
        <v>2608</v>
      </c>
      <c r="K1898" s="1" t="s">
        <v>2608</v>
      </c>
      <c r="L1898">
        <f>ROUNDUP(IF(B1898&gt;$D$4,0,($D$4-B1898+1)/365),0)</f>
        <v>0</v>
      </c>
      <c r="M1898">
        <f>ROUNDUP(IF(B1898&gt;$D$5,0,($D$5-B1898+1)/365),0)</f>
        <v>1</v>
      </c>
      <c r="N1898" s="28">
        <f>IF(OR(L1898=1,M1898=1),IF(B1898+364&lt;=$D$5,(B1898+364-$D$4+1)/365,IF(B1898&gt;$D$4,($D$5-B1898+1)/365,$D$6/365)),0)</f>
        <v>0.18082191780821918</v>
      </c>
      <c r="O1898" s="28">
        <f>'Data &amp; Parameter'!$E$16*'Data &amp; Parameter'!$E$17*('Data &amp; Parameter'!$E$18+'Data &amp; Parameter'!$E$19)*'Data &amp; Parameter'!$E$20*'Data &amp; Parameter'!$E$37*N1898</f>
        <v>0.62866434937732807</v>
      </c>
      <c r="P1898">
        <f>ROUNDUP(IF(D1898&gt;$D$4,0,($D$4-D1898+1)/365),0)</f>
        <v>0</v>
      </c>
      <c r="Q1898">
        <f>ROUNDUP(IF(D1898&gt;$D$5,0,($D$5-D1898+1)/365),0)</f>
        <v>1</v>
      </c>
      <c r="R1898" s="28">
        <f>IF(OR(P1898=1,Q1898=1),IF(D1898+364&lt;=$D$5,(D1898+364-$D$4+1)/365,IF(D1898&gt;$D$4,($D$5-D1898+1)/365,$D$6/365)),0)</f>
        <v>0.18082191780821918</v>
      </c>
      <c r="S1898" s="28">
        <f>'Data &amp; Parameter'!$E$16*'Data &amp; Parameter'!$E$17*('Data &amp; Parameter'!$E$18+'Data &amp; Parameter'!$E$19)*'Data &amp; Parameter'!$E$20*'Data &amp; Parameter'!$E$37*R1898</f>
        <v>0.62866434937732807</v>
      </c>
      <c r="T1898" s="28">
        <f t="shared" si="29"/>
        <v>1.2573286987546561</v>
      </c>
    </row>
    <row r="1899" spans="1:20" ht="15.75" customHeight="1" x14ac:dyDescent="0.35">
      <c r="A1899">
        <v>1892</v>
      </c>
      <c r="B1899" s="76">
        <v>44236</v>
      </c>
      <c r="C1899" s="1" t="s">
        <v>6034</v>
      </c>
      <c r="D1899" s="76">
        <v>44236</v>
      </c>
      <c r="E1899" s="1" t="s">
        <v>6035</v>
      </c>
      <c r="F1899" s="1" t="s">
        <v>6036</v>
      </c>
      <c r="G1899" s="1" t="s">
        <v>123</v>
      </c>
      <c r="H1899" s="1" t="s">
        <v>124</v>
      </c>
      <c r="I1899" s="1" t="s">
        <v>125</v>
      </c>
      <c r="J1899" s="1" t="s">
        <v>2608</v>
      </c>
      <c r="K1899" s="1" t="s">
        <v>2608</v>
      </c>
      <c r="L1899">
        <f>ROUNDUP(IF(B1899&gt;$D$4,0,($D$4-B1899+1)/365),0)</f>
        <v>0</v>
      </c>
      <c r="M1899">
        <f>ROUNDUP(IF(B1899&gt;$D$5,0,($D$5-B1899+1)/365),0)</f>
        <v>1</v>
      </c>
      <c r="N1899" s="28">
        <f>IF(OR(L1899=1,M1899=1),IF(B1899+364&lt;=$D$5,(B1899+364-$D$4+1)/365,IF(B1899&gt;$D$4,($D$5-B1899+1)/365,$D$6/365)),0)</f>
        <v>0.18082191780821918</v>
      </c>
      <c r="O1899" s="28">
        <f>'Data &amp; Parameter'!$E$16*'Data &amp; Parameter'!$E$17*('Data &amp; Parameter'!$E$18+'Data &amp; Parameter'!$E$19)*'Data &amp; Parameter'!$E$20*'Data &amp; Parameter'!$E$37*N1899</f>
        <v>0.62866434937732807</v>
      </c>
      <c r="P1899">
        <f>ROUNDUP(IF(D1899&gt;$D$4,0,($D$4-D1899+1)/365),0)</f>
        <v>0</v>
      </c>
      <c r="Q1899">
        <f>ROUNDUP(IF(D1899&gt;$D$5,0,($D$5-D1899+1)/365),0)</f>
        <v>1</v>
      </c>
      <c r="R1899" s="28">
        <f>IF(OR(P1899=1,Q1899=1),IF(D1899+364&lt;=$D$5,(D1899+364-$D$4+1)/365,IF(D1899&gt;$D$4,($D$5-D1899+1)/365,$D$6/365)),0)</f>
        <v>0.18082191780821918</v>
      </c>
      <c r="S1899" s="28">
        <f>'Data &amp; Parameter'!$E$16*'Data &amp; Parameter'!$E$17*('Data &amp; Parameter'!$E$18+'Data &amp; Parameter'!$E$19)*'Data &amp; Parameter'!$E$20*'Data &amp; Parameter'!$E$37*R1899</f>
        <v>0.62866434937732807</v>
      </c>
      <c r="T1899" s="28">
        <f t="shared" si="29"/>
        <v>1.2573286987546561</v>
      </c>
    </row>
    <row r="1900" spans="1:20" ht="15.75" customHeight="1" x14ac:dyDescent="0.35">
      <c r="A1900">
        <v>1893</v>
      </c>
      <c r="B1900" s="76">
        <v>44236</v>
      </c>
      <c r="C1900" s="1" t="s">
        <v>6037</v>
      </c>
      <c r="D1900" s="76">
        <v>44236</v>
      </c>
      <c r="E1900" s="1" t="s">
        <v>6038</v>
      </c>
      <c r="F1900" s="1" t="s">
        <v>6039</v>
      </c>
      <c r="G1900" s="1" t="s">
        <v>123</v>
      </c>
      <c r="H1900" s="1" t="s">
        <v>124</v>
      </c>
      <c r="I1900" s="1" t="s">
        <v>125</v>
      </c>
      <c r="J1900" s="1" t="s">
        <v>2608</v>
      </c>
      <c r="K1900" s="1" t="s">
        <v>6040</v>
      </c>
      <c r="L1900">
        <f>ROUNDUP(IF(B1900&gt;$D$4,0,($D$4-B1900+1)/365),0)</f>
        <v>0</v>
      </c>
      <c r="M1900">
        <f>ROUNDUP(IF(B1900&gt;$D$5,0,($D$5-B1900+1)/365),0)</f>
        <v>1</v>
      </c>
      <c r="N1900" s="28">
        <f>IF(OR(L1900=1,M1900=1),IF(B1900+364&lt;=$D$5,(B1900+364-$D$4+1)/365,IF(B1900&gt;$D$4,($D$5-B1900+1)/365,$D$6/365)),0)</f>
        <v>0.18082191780821918</v>
      </c>
      <c r="O1900" s="28">
        <f>'Data &amp; Parameter'!$E$16*'Data &amp; Parameter'!$E$17*('Data &amp; Parameter'!$E$18+'Data &amp; Parameter'!$E$19)*'Data &amp; Parameter'!$E$20*'Data &amp; Parameter'!$E$37*N1900</f>
        <v>0.62866434937732807</v>
      </c>
      <c r="P1900">
        <f>ROUNDUP(IF(D1900&gt;$D$4,0,($D$4-D1900+1)/365),0)</f>
        <v>0</v>
      </c>
      <c r="Q1900">
        <f>ROUNDUP(IF(D1900&gt;$D$5,0,($D$5-D1900+1)/365),0)</f>
        <v>1</v>
      </c>
      <c r="R1900" s="28">
        <f>IF(OR(P1900=1,Q1900=1),IF(D1900+364&lt;=$D$5,(D1900+364-$D$4+1)/365,IF(D1900&gt;$D$4,($D$5-D1900+1)/365,$D$6/365)),0)</f>
        <v>0.18082191780821918</v>
      </c>
      <c r="S1900" s="28">
        <f>'Data &amp; Parameter'!$E$16*'Data &amp; Parameter'!$E$17*('Data &amp; Parameter'!$E$18+'Data &amp; Parameter'!$E$19)*'Data &amp; Parameter'!$E$20*'Data &amp; Parameter'!$E$37*R1900</f>
        <v>0.62866434937732807</v>
      </c>
      <c r="T1900" s="28">
        <f t="shared" si="29"/>
        <v>1.2573286987546561</v>
      </c>
    </row>
    <row r="1901" spans="1:20" ht="15.75" customHeight="1" x14ac:dyDescent="0.35">
      <c r="A1901">
        <v>1894</v>
      </c>
      <c r="B1901" s="76">
        <v>44236</v>
      </c>
      <c r="C1901" s="1" t="s">
        <v>6041</v>
      </c>
      <c r="D1901" s="76">
        <v>44236</v>
      </c>
      <c r="E1901" s="1" t="s">
        <v>6042</v>
      </c>
      <c r="F1901" s="1" t="s">
        <v>6043</v>
      </c>
      <c r="G1901" s="1" t="s">
        <v>123</v>
      </c>
      <c r="H1901" s="1" t="s">
        <v>124</v>
      </c>
      <c r="I1901" s="1" t="s">
        <v>125</v>
      </c>
      <c r="J1901" s="1" t="s">
        <v>2608</v>
      </c>
      <c r="K1901" s="1" t="s">
        <v>6040</v>
      </c>
      <c r="L1901">
        <f>ROUNDUP(IF(B1901&gt;$D$4,0,($D$4-B1901+1)/365),0)</f>
        <v>0</v>
      </c>
      <c r="M1901">
        <f>ROUNDUP(IF(B1901&gt;$D$5,0,($D$5-B1901+1)/365),0)</f>
        <v>1</v>
      </c>
      <c r="N1901" s="28">
        <f>IF(OR(L1901=1,M1901=1),IF(B1901+364&lt;=$D$5,(B1901+364-$D$4+1)/365,IF(B1901&gt;$D$4,($D$5-B1901+1)/365,$D$6/365)),0)</f>
        <v>0.18082191780821918</v>
      </c>
      <c r="O1901" s="28">
        <f>'Data &amp; Parameter'!$E$16*'Data &amp; Parameter'!$E$17*('Data &amp; Parameter'!$E$18+'Data &amp; Parameter'!$E$19)*'Data &amp; Parameter'!$E$20*'Data &amp; Parameter'!$E$37*N1901</f>
        <v>0.62866434937732807</v>
      </c>
      <c r="P1901">
        <f>ROUNDUP(IF(D1901&gt;$D$4,0,($D$4-D1901+1)/365),0)</f>
        <v>0</v>
      </c>
      <c r="Q1901">
        <f>ROUNDUP(IF(D1901&gt;$D$5,0,($D$5-D1901+1)/365),0)</f>
        <v>1</v>
      </c>
      <c r="R1901" s="28">
        <f>IF(OR(P1901=1,Q1901=1),IF(D1901+364&lt;=$D$5,(D1901+364-$D$4+1)/365,IF(D1901&gt;$D$4,($D$5-D1901+1)/365,$D$6/365)),0)</f>
        <v>0.18082191780821918</v>
      </c>
      <c r="S1901" s="28">
        <f>'Data &amp; Parameter'!$E$16*'Data &amp; Parameter'!$E$17*('Data &amp; Parameter'!$E$18+'Data &amp; Parameter'!$E$19)*'Data &amp; Parameter'!$E$20*'Data &amp; Parameter'!$E$37*R1901</f>
        <v>0.62866434937732807</v>
      </c>
      <c r="T1901" s="28">
        <f t="shared" si="29"/>
        <v>1.2573286987546561</v>
      </c>
    </row>
    <row r="1902" spans="1:20" ht="15.75" customHeight="1" x14ac:dyDescent="0.35">
      <c r="A1902">
        <v>1895</v>
      </c>
      <c r="B1902" s="76">
        <v>44236</v>
      </c>
      <c r="C1902" s="1" t="s">
        <v>6044</v>
      </c>
      <c r="D1902" s="76">
        <v>44236</v>
      </c>
      <c r="E1902" s="1" t="s">
        <v>6045</v>
      </c>
      <c r="F1902" s="1" t="s">
        <v>6046</v>
      </c>
      <c r="G1902" s="1" t="s">
        <v>123</v>
      </c>
      <c r="H1902" s="1" t="s">
        <v>124</v>
      </c>
      <c r="I1902" s="1" t="s">
        <v>125</v>
      </c>
      <c r="J1902" s="1" t="s">
        <v>2608</v>
      </c>
      <c r="K1902" s="1" t="s">
        <v>6040</v>
      </c>
      <c r="L1902">
        <f>ROUNDUP(IF(B1902&gt;$D$4,0,($D$4-B1902+1)/365),0)</f>
        <v>0</v>
      </c>
      <c r="M1902">
        <f>ROUNDUP(IF(B1902&gt;$D$5,0,($D$5-B1902+1)/365),0)</f>
        <v>1</v>
      </c>
      <c r="N1902" s="28">
        <f>IF(OR(L1902=1,M1902=1),IF(B1902+364&lt;=$D$5,(B1902+364-$D$4+1)/365,IF(B1902&gt;$D$4,($D$5-B1902+1)/365,$D$6/365)),0)</f>
        <v>0.18082191780821918</v>
      </c>
      <c r="O1902" s="28">
        <f>'Data &amp; Parameter'!$E$16*'Data &amp; Parameter'!$E$17*('Data &amp; Parameter'!$E$18+'Data &amp; Parameter'!$E$19)*'Data &amp; Parameter'!$E$20*'Data &amp; Parameter'!$E$37*N1902</f>
        <v>0.62866434937732807</v>
      </c>
      <c r="P1902">
        <f>ROUNDUP(IF(D1902&gt;$D$4,0,($D$4-D1902+1)/365),0)</f>
        <v>0</v>
      </c>
      <c r="Q1902">
        <f>ROUNDUP(IF(D1902&gt;$D$5,0,($D$5-D1902+1)/365),0)</f>
        <v>1</v>
      </c>
      <c r="R1902" s="28">
        <f>IF(OR(P1902=1,Q1902=1),IF(D1902+364&lt;=$D$5,(D1902+364-$D$4+1)/365,IF(D1902&gt;$D$4,($D$5-D1902+1)/365,$D$6/365)),0)</f>
        <v>0.18082191780821918</v>
      </c>
      <c r="S1902" s="28">
        <f>'Data &amp; Parameter'!$E$16*'Data &amp; Parameter'!$E$17*('Data &amp; Parameter'!$E$18+'Data &amp; Parameter'!$E$19)*'Data &amp; Parameter'!$E$20*'Data &amp; Parameter'!$E$37*R1902</f>
        <v>0.62866434937732807</v>
      </c>
      <c r="T1902" s="28">
        <f t="shared" si="29"/>
        <v>1.2573286987546561</v>
      </c>
    </row>
    <row r="1903" spans="1:20" ht="15.75" customHeight="1" x14ac:dyDescent="0.35">
      <c r="A1903">
        <v>1896</v>
      </c>
      <c r="B1903" s="76">
        <v>44236</v>
      </c>
      <c r="C1903" s="1" t="s">
        <v>6047</v>
      </c>
      <c r="D1903" s="76">
        <v>44236</v>
      </c>
      <c r="E1903" s="1" t="s">
        <v>6048</v>
      </c>
      <c r="F1903" s="1" t="s">
        <v>6049</v>
      </c>
      <c r="G1903" s="1" t="s">
        <v>123</v>
      </c>
      <c r="H1903" s="1" t="s">
        <v>124</v>
      </c>
      <c r="I1903" s="1" t="s">
        <v>125</v>
      </c>
      <c r="J1903" s="1" t="s">
        <v>2608</v>
      </c>
      <c r="K1903" s="1" t="s">
        <v>6040</v>
      </c>
      <c r="L1903">
        <f>ROUNDUP(IF(B1903&gt;$D$4,0,($D$4-B1903+1)/365),0)</f>
        <v>0</v>
      </c>
      <c r="M1903">
        <f>ROUNDUP(IF(B1903&gt;$D$5,0,($D$5-B1903+1)/365),0)</f>
        <v>1</v>
      </c>
      <c r="N1903" s="28">
        <f>IF(OR(L1903=1,M1903=1),IF(B1903+364&lt;=$D$5,(B1903+364-$D$4+1)/365,IF(B1903&gt;$D$4,($D$5-B1903+1)/365,$D$6/365)),0)</f>
        <v>0.18082191780821918</v>
      </c>
      <c r="O1903" s="28">
        <f>'Data &amp; Parameter'!$E$16*'Data &amp; Parameter'!$E$17*('Data &amp; Parameter'!$E$18+'Data &amp; Parameter'!$E$19)*'Data &amp; Parameter'!$E$20*'Data &amp; Parameter'!$E$37*N1903</f>
        <v>0.62866434937732807</v>
      </c>
      <c r="P1903">
        <f>ROUNDUP(IF(D1903&gt;$D$4,0,($D$4-D1903+1)/365),0)</f>
        <v>0</v>
      </c>
      <c r="Q1903">
        <f>ROUNDUP(IF(D1903&gt;$D$5,0,($D$5-D1903+1)/365),0)</f>
        <v>1</v>
      </c>
      <c r="R1903" s="28">
        <f>IF(OR(P1903=1,Q1903=1),IF(D1903+364&lt;=$D$5,(D1903+364-$D$4+1)/365,IF(D1903&gt;$D$4,($D$5-D1903+1)/365,$D$6/365)),0)</f>
        <v>0.18082191780821918</v>
      </c>
      <c r="S1903" s="28">
        <f>'Data &amp; Parameter'!$E$16*'Data &amp; Parameter'!$E$17*('Data &amp; Parameter'!$E$18+'Data &amp; Parameter'!$E$19)*'Data &amp; Parameter'!$E$20*'Data &amp; Parameter'!$E$37*R1903</f>
        <v>0.62866434937732807</v>
      </c>
      <c r="T1903" s="28">
        <f t="shared" si="29"/>
        <v>1.2573286987546561</v>
      </c>
    </row>
    <row r="1904" spans="1:20" ht="15.75" customHeight="1" x14ac:dyDescent="0.35">
      <c r="A1904">
        <v>1897</v>
      </c>
      <c r="B1904" s="76">
        <v>44236</v>
      </c>
      <c r="C1904" s="1" t="s">
        <v>6050</v>
      </c>
      <c r="D1904" s="76">
        <v>44236</v>
      </c>
      <c r="E1904" s="1" t="s">
        <v>6051</v>
      </c>
      <c r="F1904" s="1" t="s">
        <v>6052</v>
      </c>
      <c r="G1904" s="1" t="s">
        <v>123</v>
      </c>
      <c r="H1904" s="1" t="s">
        <v>124</v>
      </c>
      <c r="I1904" s="1" t="s">
        <v>125</v>
      </c>
      <c r="J1904" s="1" t="s">
        <v>2608</v>
      </c>
      <c r="K1904" s="1" t="s">
        <v>6040</v>
      </c>
      <c r="L1904">
        <f>ROUNDUP(IF(B1904&gt;$D$4,0,($D$4-B1904+1)/365),0)</f>
        <v>0</v>
      </c>
      <c r="M1904">
        <f>ROUNDUP(IF(B1904&gt;$D$5,0,($D$5-B1904+1)/365),0)</f>
        <v>1</v>
      </c>
      <c r="N1904" s="28">
        <f>IF(OR(L1904=1,M1904=1),IF(B1904+364&lt;=$D$5,(B1904+364-$D$4+1)/365,IF(B1904&gt;$D$4,($D$5-B1904+1)/365,$D$6/365)),0)</f>
        <v>0.18082191780821918</v>
      </c>
      <c r="O1904" s="28">
        <f>'Data &amp; Parameter'!$E$16*'Data &amp; Parameter'!$E$17*('Data &amp; Parameter'!$E$18+'Data &amp; Parameter'!$E$19)*'Data &amp; Parameter'!$E$20*'Data &amp; Parameter'!$E$37*N1904</f>
        <v>0.62866434937732807</v>
      </c>
      <c r="P1904">
        <f>ROUNDUP(IF(D1904&gt;$D$4,0,($D$4-D1904+1)/365),0)</f>
        <v>0</v>
      </c>
      <c r="Q1904">
        <f>ROUNDUP(IF(D1904&gt;$D$5,0,($D$5-D1904+1)/365),0)</f>
        <v>1</v>
      </c>
      <c r="R1904" s="28">
        <f>IF(OR(P1904=1,Q1904=1),IF(D1904+364&lt;=$D$5,(D1904+364-$D$4+1)/365,IF(D1904&gt;$D$4,($D$5-D1904+1)/365,$D$6/365)),0)</f>
        <v>0.18082191780821918</v>
      </c>
      <c r="S1904" s="28">
        <f>'Data &amp; Parameter'!$E$16*'Data &amp; Parameter'!$E$17*('Data &amp; Parameter'!$E$18+'Data &amp; Parameter'!$E$19)*'Data &amp; Parameter'!$E$20*'Data &amp; Parameter'!$E$37*R1904</f>
        <v>0.62866434937732807</v>
      </c>
      <c r="T1904" s="28">
        <f t="shared" si="29"/>
        <v>1.2573286987546561</v>
      </c>
    </row>
    <row r="1905" spans="1:20" ht="15.75" customHeight="1" x14ac:dyDescent="0.35">
      <c r="A1905">
        <v>1898</v>
      </c>
      <c r="B1905" s="76">
        <v>44236</v>
      </c>
      <c r="C1905" s="1" t="s">
        <v>6053</v>
      </c>
      <c r="D1905" s="76">
        <v>44236</v>
      </c>
      <c r="E1905" s="1" t="s">
        <v>6054</v>
      </c>
      <c r="F1905" s="1" t="s">
        <v>6055</v>
      </c>
      <c r="G1905" s="1" t="s">
        <v>123</v>
      </c>
      <c r="H1905" s="1" t="s">
        <v>124</v>
      </c>
      <c r="I1905" s="1" t="s">
        <v>125</v>
      </c>
      <c r="J1905" s="1" t="s">
        <v>2608</v>
      </c>
      <c r="K1905" s="1" t="s">
        <v>6040</v>
      </c>
      <c r="L1905">
        <f>ROUNDUP(IF(B1905&gt;$D$4,0,($D$4-B1905+1)/365),0)</f>
        <v>0</v>
      </c>
      <c r="M1905">
        <f>ROUNDUP(IF(B1905&gt;$D$5,0,($D$5-B1905+1)/365),0)</f>
        <v>1</v>
      </c>
      <c r="N1905" s="28">
        <f>IF(OR(L1905=1,M1905=1),IF(B1905+364&lt;=$D$5,(B1905+364-$D$4+1)/365,IF(B1905&gt;$D$4,($D$5-B1905+1)/365,$D$6/365)),0)</f>
        <v>0.18082191780821918</v>
      </c>
      <c r="O1905" s="28">
        <f>'Data &amp; Parameter'!$E$16*'Data &amp; Parameter'!$E$17*('Data &amp; Parameter'!$E$18+'Data &amp; Parameter'!$E$19)*'Data &amp; Parameter'!$E$20*'Data &amp; Parameter'!$E$37*N1905</f>
        <v>0.62866434937732807</v>
      </c>
      <c r="P1905">
        <f>ROUNDUP(IF(D1905&gt;$D$4,0,($D$4-D1905+1)/365),0)</f>
        <v>0</v>
      </c>
      <c r="Q1905">
        <f>ROUNDUP(IF(D1905&gt;$D$5,0,($D$5-D1905+1)/365),0)</f>
        <v>1</v>
      </c>
      <c r="R1905" s="28">
        <f>IF(OR(P1905=1,Q1905=1),IF(D1905+364&lt;=$D$5,(D1905+364-$D$4+1)/365,IF(D1905&gt;$D$4,($D$5-D1905+1)/365,$D$6/365)),0)</f>
        <v>0.18082191780821918</v>
      </c>
      <c r="S1905" s="28">
        <f>'Data &amp; Parameter'!$E$16*'Data &amp; Parameter'!$E$17*('Data &amp; Parameter'!$E$18+'Data &amp; Parameter'!$E$19)*'Data &amp; Parameter'!$E$20*'Data &amp; Parameter'!$E$37*R1905</f>
        <v>0.62866434937732807</v>
      </c>
      <c r="T1905" s="28">
        <f t="shared" si="29"/>
        <v>1.2573286987546561</v>
      </c>
    </row>
    <row r="1906" spans="1:20" ht="15.75" customHeight="1" x14ac:dyDescent="0.35">
      <c r="A1906">
        <v>1899</v>
      </c>
      <c r="B1906" s="76">
        <v>44236</v>
      </c>
      <c r="C1906" s="1" t="s">
        <v>6056</v>
      </c>
      <c r="D1906" s="76">
        <v>44236</v>
      </c>
      <c r="E1906" s="1" t="s">
        <v>6057</v>
      </c>
      <c r="F1906" s="1" t="s">
        <v>6058</v>
      </c>
      <c r="G1906" s="1" t="s">
        <v>123</v>
      </c>
      <c r="H1906" s="1" t="s">
        <v>124</v>
      </c>
      <c r="I1906" s="1" t="s">
        <v>125</v>
      </c>
      <c r="J1906" s="1" t="s">
        <v>2608</v>
      </c>
      <c r="K1906" s="1" t="s">
        <v>6040</v>
      </c>
      <c r="L1906">
        <f>ROUNDUP(IF(B1906&gt;$D$4,0,($D$4-B1906+1)/365),0)</f>
        <v>0</v>
      </c>
      <c r="M1906">
        <f>ROUNDUP(IF(B1906&gt;$D$5,0,($D$5-B1906+1)/365),0)</f>
        <v>1</v>
      </c>
      <c r="N1906" s="28">
        <f>IF(OR(L1906=1,M1906=1),IF(B1906+364&lt;=$D$5,(B1906+364-$D$4+1)/365,IF(B1906&gt;$D$4,($D$5-B1906+1)/365,$D$6/365)),0)</f>
        <v>0.18082191780821918</v>
      </c>
      <c r="O1906" s="28">
        <f>'Data &amp; Parameter'!$E$16*'Data &amp; Parameter'!$E$17*('Data &amp; Parameter'!$E$18+'Data &amp; Parameter'!$E$19)*'Data &amp; Parameter'!$E$20*'Data &amp; Parameter'!$E$37*N1906</f>
        <v>0.62866434937732807</v>
      </c>
      <c r="P1906">
        <f>ROUNDUP(IF(D1906&gt;$D$4,0,($D$4-D1906+1)/365),0)</f>
        <v>0</v>
      </c>
      <c r="Q1906">
        <f>ROUNDUP(IF(D1906&gt;$D$5,0,($D$5-D1906+1)/365),0)</f>
        <v>1</v>
      </c>
      <c r="R1906" s="28">
        <f>IF(OR(P1906=1,Q1906=1),IF(D1906+364&lt;=$D$5,(D1906+364-$D$4+1)/365,IF(D1906&gt;$D$4,($D$5-D1906+1)/365,$D$6/365)),0)</f>
        <v>0.18082191780821918</v>
      </c>
      <c r="S1906" s="28">
        <f>'Data &amp; Parameter'!$E$16*'Data &amp; Parameter'!$E$17*('Data &amp; Parameter'!$E$18+'Data &amp; Parameter'!$E$19)*'Data &amp; Parameter'!$E$20*'Data &amp; Parameter'!$E$37*R1906</f>
        <v>0.62866434937732807</v>
      </c>
      <c r="T1906" s="28">
        <f t="shared" si="29"/>
        <v>1.2573286987546561</v>
      </c>
    </row>
    <row r="1907" spans="1:20" ht="15.75" customHeight="1" x14ac:dyDescent="0.35">
      <c r="A1907">
        <v>1900</v>
      </c>
      <c r="B1907" s="76">
        <v>44236</v>
      </c>
      <c r="C1907" s="1" t="s">
        <v>6059</v>
      </c>
      <c r="D1907" s="76">
        <v>44236</v>
      </c>
      <c r="E1907" s="1" t="s">
        <v>6060</v>
      </c>
      <c r="F1907" s="1" t="s">
        <v>6061</v>
      </c>
      <c r="G1907" s="1" t="s">
        <v>123</v>
      </c>
      <c r="H1907" s="1" t="s">
        <v>124</v>
      </c>
      <c r="I1907" s="1" t="s">
        <v>125</v>
      </c>
      <c r="J1907" s="1" t="s">
        <v>2608</v>
      </c>
      <c r="K1907" s="1" t="s">
        <v>2616</v>
      </c>
      <c r="L1907">
        <f>ROUNDUP(IF(B1907&gt;$D$4,0,($D$4-B1907+1)/365),0)</f>
        <v>0</v>
      </c>
      <c r="M1907">
        <f>ROUNDUP(IF(B1907&gt;$D$5,0,($D$5-B1907+1)/365),0)</f>
        <v>1</v>
      </c>
      <c r="N1907" s="28">
        <f>IF(OR(L1907=1,M1907=1),IF(B1907+364&lt;=$D$5,(B1907+364-$D$4+1)/365,IF(B1907&gt;$D$4,($D$5-B1907+1)/365,$D$6/365)),0)</f>
        <v>0.18082191780821918</v>
      </c>
      <c r="O1907" s="28">
        <f>'Data &amp; Parameter'!$E$16*'Data &amp; Parameter'!$E$17*('Data &amp; Parameter'!$E$18+'Data &amp; Parameter'!$E$19)*'Data &amp; Parameter'!$E$20*'Data &amp; Parameter'!$E$37*N1907</f>
        <v>0.62866434937732807</v>
      </c>
      <c r="P1907">
        <f>ROUNDUP(IF(D1907&gt;$D$4,0,($D$4-D1907+1)/365),0)</f>
        <v>0</v>
      </c>
      <c r="Q1907">
        <f>ROUNDUP(IF(D1907&gt;$D$5,0,($D$5-D1907+1)/365),0)</f>
        <v>1</v>
      </c>
      <c r="R1907" s="28">
        <f>IF(OR(P1907=1,Q1907=1),IF(D1907+364&lt;=$D$5,(D1907+364-$D$4+1)/365,IF(D1907&gt;$D$4,($D$5-D1907+1)/365,$D$6/365)),0)</f>
        <v>0.18082191780821918</v>
      </c>
      <c r="S1907" s="28">
        <f>'Data &amp; Parameter'!$E$16*'Data &amp; Parameter'!$E$17*('Data &amp; Parameter'!$E$18+'Data &amp; Parameter'!$E$19)*'Data &amp; Parameter'!$E$20*'Data &amp; Parameter'!$E$37*R1907</f>
        <v>0.62866434937732807</v>
      </c>
      <c r="T1907" s="28">
        <f t="shared" si="29"/>
        <v>1.2573286987546561</v>
      </c>
    </row>
    <row r="1908" spans="1:20" ht="15.75" customHeight="1" x14ac:dyDescent="0.35">
      <c r="A1908">
        <v>1901</v>
      </c>
      <c r="B1908" s="76">
        <v>44236</v>
      </c>
      <c r="C1908" s="1" t="s">
        <v>6062</v>
      </c>
      <c r="D1908" s="76">
        <v>44236</v>
      </c>
      <c r="E1908" s="1" t="s">
        <v>6063</v>
      </c>
      <c r="F1908" s="1" t="s">
        <v>6064</v>
      </c>
      <c r="G1908" s="1" t="s">
        <v>123</v>
      </c>
      <c r="H1908" s="1" t="s">
        <v>124</v>
      </c>
      <c r="I1908" s="1" t="s">
        <v>125</v>
      </c>
      <c r="J1908" s="1" t="s">
        <v>2608</v>
      </c>
      <c r="K1908" s="1" t="s">
        <v>2608</v>
      </c>
      <c r="L1908">
        <f>ROUNDUP(IF(B1908&gt;$D$4,0,($D$4-B1908+1)/365),0)</f>
        <v>0</v>
      </c>
      <c r="M1908">
        <f>ROUNDUP(IF(B1908&gt;$D$5,0,($D$5-B1908+1)/365),0)</f>
        <v>1</v>
      </c>
      <c r="N1908" s="28">
        <f>IF(OR(L1908=1,M1908=1),IF(B1908+364&lt;=$D$5,(B1908+364-$D$4+1)/365,IF(B1908&gt;$D$4,($D$5-B1908+1)/365,$D$6/365)),0)</f>
        <v>0.18082191780821918</v>
      </c>
      <c r="O1908" s="28">
        <f>'Data &amp; Parameter'!$E$16*'Data &amp; Parameter'!$E$17*('Data &amp; Parameter'!$E$18+'Data &amp; Parameter'!$E$19)*'Data &amp; Parameter'!$E$20*'Data &amp; Parameter'!$E$37*N1908</f>
        <v>0.62866434937732807</v>
      </c>
      <c r="P1908">
        <f>ROUNDUP(IF(D1908&gt;$D$4,0,($D$4-D1908+1)/365),0)</f>
        <v>0</v>
      </c>
      <c r="Q1908">
        <f>ROUNDUP(IF(D1908&gt;$D$5,0,($D$5-D1908+1)/365),0)</f>
        <v>1</v>
      </c>
      <c r="R1908" s="28">
        <f>IF(OR(P1908=1,Q1908=1),IF(D1908+364&lt;=$D$5,(D1908+364-$D$4+1)/365,IF(D1908&gt;$D$4,($D$5-D1908+1)/365,$D$6/365)),0)</f>
        <v>0.18082191780821918</v>
      </c>
      <c r="S1908" s="28">
        <f>'Data &amp; Parameter'!$E$16*'Data &amp; Parameter'!$E$17*('Data &amp; Parameter'!$E$18+'Data &amp; Parameter'!$E$19)*'Data &amp; Parameter'!$E$20*'Data &amp; Parameter'!$E$37*R1908</f>
        <v>0.62866434937732807</v>
      </c>
      <c r="T1908" s="28">
        <f t="shared" si="29"/>
        <v>1.2573286987546561</v>
      </c>
    </row>
    <row r="1909" spans="1:20" ht="15.75" customHeight="1" x14ac:dyDescent="0.35">
      <c r="A1909">
        <v>1902</v>
      </c>
      <c r="B1909" s="76">
        <v>44236</v>
      </c>
      <c r="C1909" s="1" t="s">
        <v>6065</v>
      </c>
      <c r="D1909" s="76">
        <v>44236</v>
      </c>
      <c r="E1909" s="1" t="s">
        <v>6066</v>
      </c>
      <c r="F1909" s="1" t="s">
        <v>6067</v>
      </c>
      <c r="G1909" s="1" t="s">
        <v>123</v>
      </c>
      <c r="H1909" s="1" t="s">
        <v>124</v>
      </c>
      <c r="I1909" s="1" t="s">
        <v>125</v>
      </c>
      <c r="J1909" s="1" t="s">
        <v>1587</v>
      </c>
      <c r="K1909" s="1" t="s">
        <v>1587</v>
      </c>
      <c r="L1909">
        <f>ROUNDUP(IF(B1909&gt;$D$4,0,($D$4-B1909+1)/365),0)</f>
        <v>0</v>
      </c>
      <c r="M1909">
        <f>ROUNDUP(IF(B1909&gt;$D$5,0,($D$5-B1909+1)/365),0)</f>
        <v>1</v>
      </c>
      <c r="N1909" s="28">
        <f>IF(OR(L1909=1,M1909=1),IF(B1909+364&lt;=$D$5,(B1909+364-$D$4+1)/365,IF(B1909&gt;$D$4,($D$5-B1909+1)/365,$D$6/365)),0)</f>
        <v>0.18082191780821918</v>
      </c>
      <c r="O1909" s="28">
        <f>'Data &amp; Parameter'!$E$16*'Data &amp; Parameter'!$E$17*('Data &amp; Parameter'!$E$18+'Data &amp; Parameter'!$E$19)*'Data &amp; Parameter'!$E$20*'Data &amp; Parameter'!$E$37*N1909</f>
        <v>0.62866434937732807</v>
      </c>
      <c r="P1909">
        <f>ROUNDUP(IF(D1909&gt;$D$4,0,($D$4-D1909+1)/365),0)</f>
        <v>0</v>
      </c>
      <c r="Q1909">
        <f>ROUNDUP(IF(D1909&gt;$D$5,0,($D$5-D1909+1)/365),0)</f>
        <v>1</v>
      </c>
      <c r="R1909" s="28">
        <f>IF(OR(P1909=1,Q1909=1),IF(D1909+364&lt;=$D$5,(D1909+364-$D$4+1)/365,IF(D1909&gt;$D$4,($D$5-D1909+1)/365,$D$6/365)),0)</f>
        <v>0.18082191780821918</v>
      </c>
      <c r="S1909" s="28">
        <f>'Data &amp; Parameter'!$E$16*'Data &amp; Parameter'!$E$17*('Data &amp; Parameter'!$E$18+'Data &amp; Parameter'!$E$19)*'Data &amp; Parameter'!$E$20*'Data &amp; Parameter'!$E$37*R1909</f>
        <v>0.62866434937732807</v>
      </c>
      <c r="T1909" s="28">
        <f t="shared" si="29"/>
        <v>1.2573286987546561</v>
      </c>
    </row>
    <row r="1910" spans="1:20" ht="15.75" customHeight="1" x14ac:dyDescent="0.35">
      <c r="A1910">
        <v>1903</v>
      </c>
      <c r="B1910" s="76">
        <v>44236</v>
      </c>
      <c r="C1910" s="1" t="s">
        <v>6068</v>
      </c>
      <c r="D1910" s="76">
        <v>44236</v>
      </c>
      <c r="E1910" s="1" t="s">
        <v>6069</v>
      </c>
      <c r="F1910" s="1" t="s">
        <v>6070</v>
      </c>
      <c r="G1910" s="1" t="s">
        <v>123</v>
      </c>
      <c r="H1910" s="1" t="s">
        <v>124</v>
      </c>
      <c r="I1910" s="1" t="s">
        <v>125</v>
      </c>
      <c r="J1910" s="1" t="s">
        <v>5948</v>
      </c>
      <c r="K1910" s="1" t="s">
        <v>3210</v>
      </c>
      <c r="L1910">
        <f>ROUNDUP(IF(B1910&gt;$D$4,0,($D$4-B1910+1)/365),0)</f>
        <v>0</v>
      </c>
      <c r="M1910">
        <f>ROUNDUP(IF(B1910&gt;$D$5,0,($D$5-B1910+1)/365),0)</f>
        <v>1</v>
      </c>
      <c r="N1910" s="28">
        <f>IF(OR(L1910=1,M1910=1),IF(B1910+364&lt;=$D$5,(B1910+364-$D$4+1)/365,IF(B1910&gt;$D$4,($D$5-B1910+1)/365,$D$6/365)),0)</f>
        <v>0.18082191780821918</v>
      </c>
      <c r="O1910" s="28">
        <f>'Data &amp; Parameter'!$E$16*'Data &amp; Parameter'!$E$17*('Data &amp; Parameter'!$E$18+'Data &amp; Parameter'!$E$19)*'Data &amp; Parameter'!$E$20*'Data &amp; Parameter'!$E$37*N1910</f>
        <v>0.62866434937732807</v>
      </c>
      <c r="P1910">
        <f>ROUNDUP(IF(D1910&gt;$D$4,0,($D$4-D1910+1)/365),0)</f>
        <v>0</v>
      </c>
      <c r="Q1910">
        <f>ROUNDUP(IF(D1910&gt;$D$5,0,($D$5-D1910+1)/365),0)</f>
        <v>1</v>
      </c>
      <c r="R1910" s="28">
        <f>IF(OR(P1910=1,Q1910=1),IF(D1910+364&lt;=$D$5,(D1910+364-$D$4+1)/365,IF(D1910&gt;$D$4,($D$5-D1910+1)/365,$D$6/365)),0)</f>
        <v>0.18082191780821918</v>
      </c>
      <c r="S1910" s="28">
        <f>'Data &amp; Parameter'!$E$16*'Data &amp; Parameter'!$E$17*('Data &amp; Parameter'!$E$18+'Data &amp; Parameter'!$E$19)*'Data &amp; Parameter'!$E$20*'Data &amp; Parameter'!$E$37*R1910</f>
        <v>0.62866434937732807</v>
      </c>
      <c r="T1910" s="28">
        <f t="shared" si="29"/>
        <v>1.2573286987546561</v>
      </c>
    </row>
    <row r="1911" spans="1:20" ht="15.75" customHeight="1" x14ac:dyDescent="0.35">
      <c r="A1911">
        <v>1904</v>
      </c>
      <c r="B1911" s="76">
        <v>44236</v>
      </c>
      <c r="C1911" s="1" t="s">
        <v>6071</v>
      </c>
      <c r="D1911" s="76">
        <v>44236</v>
      </c>
      <c r="E1911" s="1" t="s">
        <v>6072</v>
      </c>
      <c r="F1911" s="1" t="s">
        <v>6073</v>
      </c>
      <c r="G1911" s="1" t="s">
        <v>123</v>
      </c>
      <c r="H1911" s="1" t="s">
        <v>124</v>
      </c>
      <c r="I1911" s="1" t="s">
        <v>125</v>
      </c>
      <c r="J1911" s="1" t="s">
        <v>5948</v>
      </c>
      <c r="K1911" s="1" t="s">
        <v>3210</v>
      </c>
      <c r="L1911">
        <f>ROUNDUP(IF(B1911&gt;$D$4,0,($D$4-B1911+1)/365),0)</f>
        <v>0</v>
      </c>
      <c r="M1911">
        <f>ROUNDUP(IF(B1911&gt;$D$5,0,($D$5-B1911+1)/365),0)</f>
        <v>1</v>
      </c>
      <c r="N1911" s="28">
        <f>IF(OR(L1911=1,M1911=1),IF(B1911+364&lt;=$D$5,(B1911+364-$D$4+1)/365,IF(B1911&gt;$D$4,($D$5-B1911+1)/365,$D$6/365)),0)</f>
        <v>0.18082191780821918</v>
      </c>
      <c r="O1911" s="28">
        <f>'Data &amp; Parameter'!$E$16*'Data &amp; Parameter'!$E$17*('Data &amp; Parameter'!$E$18+'Data &amp; Parameter'!$E$19)*'Data &amp; Parameter'!$E$20*'Data &amp; Parameter'!$E$37*N1911</f>
        <v>0.62866434937732807</v>
      </c>
      <c r="P1911">
        <f>ROUNDUP(IF(D1911&gt;$D$4,0,($D$4-D1911+1)/365),0)</f>
        <v>0</v>
      </c>
      <c r="Q1911">
        <f>ROUNDUP(IF(D1911&gt;$D$5,0,($D$5-D1911+1)/365),0)</f>
        <v>1</v>
      </c>
      <c r="R1911" s="28">
        <f>IF(OR(P1911=1,Q1911=1),IF(D1911+364&lt;=$D$5,(D1911+364-$D$4+1)/365,IF(D1911&gt;$D$4,($D$5-D1911+1)/365,$D$6/365)),0)</f>
        <v>0.18082191780821918</v>
      </c>
      <c r="S1911" s="28">
        <f>'Data &amp; Parameter'!$E$16*'Data &amp; Parameter'!$E$17*('Data &amp; Parameter'!$E$18+'Data &amp; Parameter'!$E$19)*'Data &amp; Parameter'!$E$20*'Data &amp; Parameter'!$E$37*R1911</f>
        <v>0.62866434937732807</v>
      </c>
      <c r="T1911" s="28">
        <f t="shared" si="29"/>
        <v>1.2573286987546561</v>
      </c>
    </row>
    <row r="1912" spans="1:20" ht="15.75" customHeight="1" x14ac:dyDescent="0.35">
      <c r="A1912">
        <v>1905</v>
      </c>
      <c r="B1912" s="76">
        <v>44236</v>
      </c>
      <c r="C1912" s="1" t="s">
        <v>6074</v>
      </c>
      <c r="D1912" s="76">
        <v>44236</v>
      </c>
      <c r="E1912" s="1" t="s">
        <v>6075</v>
      </c>
      <c r="F1912" s="1" t="s">
        <v>6076</v>
      </c>
      <c r="G1912" s="1" t="s">
        <v>123</v>
      </c>
      <c r="H1912" s="1" t="s">
        <v>124</v>
      </c>
      <c r="I1912" s="1" t="s">
        <v>125</v>
      </c>
      <c r="J1912" s="1" t="s">
        <v>487</v>
      </c>
      <c r="K1912" s="1" t="s">
        <v>1424</v>
      </c>
      <c r="L1912">
        <f>ROUNDUP(IF(B1912&gt;$D$4,0,($D$4-B1912+1)/365),0)</f>
        <v>0</v>
      </c>
      <c r="M1912">
        <f>ROUNDUP(IF(B1912&gt;$D$5,0,($D$5-B1912+1)/365),0)</f>
        <v>1</v>
      </c>
      <c r="N1912" s="28">
        <f>IF(OR(L1912=1,M1912=1),IF(B1912+364&lt;=$D$5,(B1912+364-$D$4+1)/365,IF(B1912&gt;$D$4,($D$5-B1912+1)/365,$D$6/365)),0)</f>
        <v>0.18082191780821918</v>
      </c>
      <c r="O1912" s="28">
        <f>'Data &amp; Parameter'!$E$16*'Data &amp; Parameter'!$E$17*('Data &amp; Parameter'!$E$18+'Data &amp; Parameter'!$E$19)*'Data &amp; Parameter'!$E$20*'Data &amp; Parameter'!$E$37*N1912</f>
        <v>0.62866434937732807</v>
      </c>
      <c r="P1912">
        <f>ROUNDUP(IF(D1912&gt;$D$4,0,($D$4-D1912+1)/365),0)</f>
        <v>0</v>
      </c>
      <c r="Q1912">
        <f>ROUNDUP(IF(D1912&gt;$D$5,0,($D$5-D1912+1)/365),0)</f>
        <v>1</v>
      </c>
      <c r="R1912" s="28">
        <f>IF(OR(P1912=1,Q1912=1),IF(D1912+364&lt;=$D$5,(D1912+364-$D$4+1)/365,IF(D1912&gt;$D$4,($D$5-D1912+1)/365,$D$6/365)),0)</f>
        <v>0.18082191780821918</v>
      </c>
      <c r="S1912" s="28">
        <f>'Data &amp; Parameter'!$E$16*'Data &amp; Parameter'!$E$17*('Data &amp; Parameter'!$E$18+'Data &amp; Parameter'!$E$19)*'Data &amp; Parameter'!$E$20*'Data &amp; Parameter'!$E$37*R1912</f>
        <v>0.62866434937732807</v>
      </c>
      <c r="T1912" s="28">
        <f t="shared" si="29"/>
        <v>1.2573286987546561</v>
      </c>
    </row>
    <row r="1913" spans="1:20" ht="15.75" customHeight="1" x14ac:dyDescent="0.35">
      <c r="A1913">
        <v>1906</v>
      </c>
      <c r="B1913" s="76">
        <v>44236</v>
      </c>
      <c r="C1913" s="1" t="s">
        <v>6077</v>
      </c>
      <c r="D1913" s="76">
        <v>44236</v>
      </c>
      <c r="E1913" s="1" t="s">
        <v>6078</v>
      </c>
      <c r="F1913" s="1" t="s">
        <v>6079</v>
      </c>
      <c r="G1913" s="1" t="s">
        <v>123</v>
      </c>
      <c r="H1913" s="1" t="s">
        <v>124</v>
      </c>
      <c r="I1913" s="1" t="s">
        <v>125</v>
      </c>
      <c r="J1913" s="1" t="s">
        <v>487</v>
      </c>
      <c r="K1913" s="1" t="s">
        <v>3210</v>
      </c>
      <c r="L1913">
        <f>ROUNDUP(IF(B1913&gt;$D$4,0,($D$4-B1913+1)/365),0)</f>
        <v>0</v>
      </c>
      <c r="M1913">
        <f>ROUNDUP(IF(B1913&gt;$D$5,0,($D$5-B1913+1)/365),0)</f>
        <v>1</v>
      </c>
      <c r="N1913" s="28">
        <f>IF(OR(L1913=1,M1913=1),IF(B1913+364&lt;=$D$5,(B1913+364-$D$4+1)/365,IF(B1913&gt;$D$4,($D$5-B1913+1)/365,$D$6/365)),0)</f>
        <v>0.18082191780821918</v>
      </c>
      <c r="O1913" s="28">
        <f>'Data &amp; Parameter'!$E$16*'Data &amp; Parameter'!$E$17*('Data &amp; Parameter'!$E$18+'Data &amp; Parameter'!$E$19)*'Data &amp; Parameter'!$E$20*'Data &amp; Parameter'!$E$37*N1913</f>
        <v>0.62866434937732807</v>
      </c>
      <c r="P1913">
        <f>ROUNDUP(IF(D1913&gt;$D$4,0,($D$4-D1913+1)/365),0)</f>
        <v>0</v>
      </c>
      <c r="Q1913">
        <f>ROUNDUP(IF(D1913&gt;$D$5,0,($D$5-D1913+1)/365),0)</f>
        <v>1</v>
      </c>
      <c r="R1913" s="28">
        <f>IF(OR(P1913=1,Q1913=1),IF(D1913+364&lt;=$D$5,(D1913+364-$D$4+1)/365,IF(D1913&gt;$D$4,($D$5-D1913+1)/365,$D$6/365)),0)</f>
        <v>0.18082191780821918</v>
      </c>
      <c r="S1913" s="28">
        <f>'Data &amp; Parameter'!$E$16*'Data &amp; Parameter'!$E$17*('Data &amp; Parameter'!$E$18+'Data &amp; Parameter'!$E$19)*'Data &amp; Parameter'!$E$20*'Data &amp; Parameter'!$E$37*R1913</f>
        <v>0.62866434937732807</v>
      </c>
      <c r="T1913" s="28">
        <f t="shared" si="29"/>
        <v>1.2573286987546561</v>
      </c>
    </row>
    <row r="1914" spans="1:20" ht="15.75" customHeight="1" x14ac:dyDescent="0.35">
      <c r="A1914">
        <v>1907</v>
      </c>
      <c r="B1914" s="76">
        <v>44236</v>
      </c>
      <c r="C1914" s="1" t="s">
        <v>6080</v>
      </c>
      <c r="D1914" s="76">
        <v>44236</v>
      </c>
      <c r="E1914" s="1" t="s">
        <v>6081</v>
      </c>
      <c r="F1914" s="1" t="s">
        <v>6082</v>
      </c>
      <c r="G1914" s="1" t="s">
        <v>123</v>
      </c>
      <c r="H1914" s="1" t="s">
        <v>124</v>
      </c>
      <c r="I1914" s="1" t="s">
        <v>125</v>
      </c>
      <c r="J1914" s="1" t="s">
        <v>1467</v>
      </c>
      <c r="K1914" s="1" t="s">
        <v>3210</v>
      </c>
      <c r="L1914">
        <f>ROUNDUP(IF(B1914&gt;$D$4,0,($D$4-B1914+1)/365),0)</f>
        <v>0</v>
      </c>
      <c r="M1914">
        <f>ROUNDUP(IF(B1914&gt;$D$5,0,($D$5-B1914+1)/365),0)</f>
        <v>1</v>
      </c>
      <c r="N1914" s="28">
        <f>IF(OR(L1914=1,M1914=1),IF(B1914+364&lt;=$D$5,(B1914+364-$D$4+1)/365,IF(B1914&gt;$D$4,($D$5-B1914+1)/365,$D$6/365)),0)</f>
        <v>0.18082191780821918</v>
      </c>
      <c r="O1914" s="28">
        <f>'Data &amp; Parameter'!$E$16*'Data &amp; Parameter'!$E$17*('Data &amp; Parameter'!$E$18+'Data &amp; Parameter'!$E$19)*'Data &amp; Parameter'!$E$20*'Data &amp; Parameter'!$E$37*N1914</f>
        <v>0.62866434937732807</v>
      </c>
      <c r="P1914">
        <f>ROUNDUP(IF(D1914&gt;$D$4,0,($D$4-D1914+1)/365),0)</f>
        <v>0</v>
      </c>
      <c r="Q1914">
        <f>ROUNDUP(IF(D1914&gt;$D$5,0,($D$5-D1914+1)/365),0)</f>
        <v>1</v>
      </c>
      <c r="R1914" s="28">
        <f>IF(OR(P1914=1,Q1914=1),IF(D1914+364&lt;=$D$5,(D1914+364-$D$4+1)/365,IF(D1914&gt;$D$4,($D$5-D1914+1)/365,$D$6/365)),0)</f>
        <v>0.18082191780821918</v>
      </c>
      <c r="S1914" s="28">
        <f>'Data &amp; Parameter'!$E$16*'Data &amp; Parameter'!$E$17*('Data &amp; Parameter'!$E$18+'Data &amp; Parameter'!$E$19)*'Data &amp; Parameter'!$E$20*'Data &amp; Parameter'!$E$37*R1914</f>
        <v>0.62866434937732807</v>
      </c>
      <c r="T1914" s="28">
        <f t="shared" si="29"/>
        <v>1.2573286987546561</v>
      </c>
    </row>
    <row r="1915" spans="1:20" ht="15.75" customHeight="1" x14ac:dyDescent="0.35">
      <c r="A1915">
        <v>1908</v>
      </c>
      <c r="B1915" s="76">
        <v>44236</v>
      </c>
      <c r="C1915" s="1" t="s">
        <v>6083</v>
      </c>
      <c r="D1915" s="76">
        <v>44236</v>
      </c>
      <c r="E1915" s="1" t="s">
        <v>6084</v>
      </c>
      <c r="F1915" s="1" t="s">
        <v>6085</v>
      </c>
      <c r="G1915" s="1" t="s">
        <v>123</v>
      </c>
      <c r="H1915" s="1" t="s">
        <v>124</v>
      </c>
      <c r="I1915" s="1" t="s">
        <v>125</v>
      </c>
      <c r="J1915" s="1" t="s">
        <v>6086</v>
      </c>
      <c r="K1915" s="1" t="s">
        <v>3210</v>
      </c>
      <c r="L1915">
        <f>ROUNDUP(IF(B1915&gt;$D$4,0,($D$4-B1915+1)/365),0)</f>
        <v>0</v>
      </c>
      <c r="M1915">
        <f>ROUNDUP(IF(B1915&gt;$D$5,0,($D$5-B1915+1)/365),0)</f>
        <v>1</v>
      </c>
      <c r="N1915" s="28">
        <f>IF(OR(L1915=1,M1915=1),IF(B1915+364&lt;=$D$5,(B1915+364-$D$4+1)/365,IF(B1915&gt;$D$4,($D$5-B1915+1)/365,$D$6/365)),0)</f>
        <v>0.18082191780821918</v>
      </c>
      <c r="O1915" s="28">
        <f>'Data &amp; Parameter'!$E$16*'Data &amp; Parameter'!$E$17*('Data &amp; Parameter'!$E$18+'Data &amp; Parameter'!$E$19)*'Data &amp; Parameter'!$E$20*'Data &amp; Parameter'!$E$37*N1915</f>
        <v>0.62866434937732807</v>
      </c>
      <c r="P1915">
        <f>ROUNDUP(IF(D1915&gt;$D$4,0,($D$4-D1915+1)/365),0)</f>
        <v>0</v>
      </c>
      <c r="Q1915">
        <f>ROUNDUP(IF(D1915&gt;$D$5,0,($D$5-D1915+1)/365),0)</f>
        <v>1</v>
      </c>
      <c r="R1915" s="28">
        <f>IF(OR(P1915=1,Q1915=1),IF(D1915+364&lt;=$D$5,(D1915+364-$D$4+1)/365,IF(D1915&gt;$D$4,($D$5-D1915+1)/365,$D$6/365)),0)</f>
        <v>0.18082191780821918</v>
      </c>
      <c r="S1915" s="28">
        <f>'Data &amp; Parameter'!$E$16*'Data &amp; Parameter'!$E$17*('Data &amp; Parameter'!$E$18+'Data &amp; Parameter'!$E$19)*'Data &amp; Parameter'!$E$20*'Data &amp; Parameter'!$E$37*R1915</f>
        <v>0.62866434937732807</v>
      </c>
      <c r="T1915" s="28">
        <f t="shared" si="29"/>
        <v>1.2573286987546561</v>
      </c>
    </row>
    <row r="1916" spans="1:20" ht="15.75" customHeight="1" x14ac:dyDescent="0.35">
      <c r="A1916">
        <v>1909</v>
      </c>
      <c r="B1916" s="76">
        <v>44236</v>
      </c>
      <c r="C1916" s="1" t="s">
        <v>6087</v>
      </c>
      <c r="D1916" s="76">
        <v>44236</v>
      </c>
      <c r="E1916" s="1" t="s">
        <v>6088</v>
      </c>
      <c r="F1916" s="1" t="s">
        <v>6089</v>
      </c>
      <c r="G1916" s="1" t="s">
        <v>123</v>
      </c>
      <c r="H1916" s="1" t="s">
        <v>124</v>
      </c>
      <c r="I1916" s="1" t="s">
        <v>125</v>
      </c>
      <c r="J1916" s="1" t="s">
        <v>487</v>
      </c>
      <c r="K1916" s="1" t="s">
        <v>3210</v>
      </c>
      <c r="L1916">
        <f>ROUNDUP(IF(B1916&gt;$D$4,0,($D$4-B1916+1)/365),0)</f>
        <v>0</v>
      </c>
      <c r="M1916">
        <f>ROUNDUP(IF(B1916&gt;$D$5,0,($D$5-B1916+1)/365),0)</f>
        <v>1</v>
      </c>
      <c r="N1916" s="28">
        <f>IF(OR(L1916=1,M1916=1),IF(B1916+364&lt;=$D$5,(B1916+364-$D$4+1)/365,IF(B1916&gt;$D$4,($D$5-B1916+1)/365,$D$6/365)),0)</f>
        <v>0.18082191780821918</v>
      </c>
      <c r="O1916" s="28">
        <f>'Data &amp; Parameter'!$E$16*'Data &amp; Parameter'!$E$17*('Data &amp; Parameter'!$E$18+'Data &amp; Parameter'!$E$19)*'Data &amp; Parameter'!$E$20*'Data &amp; Parameter'!$E$37*N1916</f>
        <v>0.62866434937732807</v>
      </c>
      <c r="P1916">
        <f>ROUNDUP(IF(D1916&gt;$D$4,0,($D$4-D1916+1)/365),0)</f>
        <v>0</v>
      </c>
      <c r="Q1916">
        <f>ROUNDUP(IF(D1916&gt;$D$5,0,($D$5-D1916+1)/365),0)</f>
        <v>1</v>
      </c>
      <c r="R1916" s="28">
        <f>IF(OR(P1916=1,Q1916=1),IF(D1916+364&lt;=$D$5,(D1916+364-$D$4+1)/365,IF(D1916&gt;$D$4,($D$5-D1916+1)/365,$D$6/365)),0)</f>
        <v>0.18082191780821918</v>
      </c>
      <c r="S1916" s="28">
        <f>'Data &amp; Parameter'!$E$16*'Data &amp; Parameter'!$E$17*('Data &amp; Parameter'!$E$18+'Data &amp; Parameter'!$E$19)*'Data &amp; Parameter'!$E$20*'Data &amp; Parameter'!$E$37*R1916</f>
        <v>0.62866434937732807</v>
      </c>
      <c r="T1916" s="28">
        <f t="shared" si="29"/>
        <v>1.2573286987546561</v>
      </c>
    </row>
    <row r="1917" spans="1:20" ht="15.75" customHeight="1" x14ac:dyDescent="0.35">
      <c r="A1917">
        <v>1910</v>
      </c>
      <c r="B1917" s="76">
        <v>44236</v>
      </c>
      <c r="C1917" s="1" t="s">
        <v>6090</v>
      </c>
      <c r="D1917" s="76">
        <v>44236</v>
      </c>
      <c r="E1917" s="1" t="s">
        <v>6091</v>
      </c>
      <c r="F1917" s="1" t="s">
        <v>6092</v>
      </c>
      <c r="G1917" s="1" t="s">
        <v>123</v>
      </c>
      <c r="H1917" s="1" t="s">
        <v>124</v>
      </c>
      <c r="I1917" s="1" t="s">
        <v>125</v>
      </c>
      <c r="J1917" s="1" t="s">
        <v>1616</v>
      </c>
      <c r="K1917" s="1" t="s">
        <v>1616</v>
      </c>
      <c r="L1917">
        <f>ROUNDUP(IF(B1917&gt;$D$4,0,($D$4-B1917+1)/365),0)</f>
        <v>0</v>
      </c>
      <c r="M1917">
        <f>ROUNDUP(IF(B1917&gt;$D$5,0,($D$5-B1917+1)/365),0)</f>
        <v>1</v>
      </c>
      <c r="N1917" s="28">
        <f>IF(OR(L1917=1,M1917=1),IF(B1917+364&lt;=$D$5,(B1917+364-$D$4+1)/365,IF(B1917&gt;$D$4,($D$5-B1917+1)/365,$D$6/365)),0)</f>
        <v>0.18082191780821918</v>
      </c>
      <c r="O1917" s="28">
        <f>'Data &amp; Parameter'!$E$16*'Data &amp; Parameter'!$E$17*('Data &amp; Parameter'!$E$18+'Data &amp; Parameter'!$E$19)*'Data &amp; Parameter'!$E$20*'Data &amp; Parameter'!$E$37*N1917</f>
        <v>0.62866434937732807</v>
      </c>
      <c r="P1917">
        <f>ROUNDUP(IF(D1917&gt;$D$4,0,($D$4-D1917+1)/365),0)</f>
        <v>0</v>
      </c>
      <c r="Q1917">
        <f>ROUNDUP(IF(D1917&gt;$D$5,0,($D$5-D1917+1)/365),0)</f>
        <v>1</v>
      </c>
      <c r="R1917" s="28">
        <f>IF(OR(P1917=1,Q1917=1),IF(D1917+364&lt;=$D$5,(D1917+364-$D$4+1)/365,IF(D1917&gt;$D$4,($D$5-D1917+1)/365,$D$6/365)),0)</f>
        <v>0.18082191780821918</v>
      </c>
      <c r="S1917" s="28">
        <f>'Data &amp; Parameter'!$E$16*'Data &amp; Parameter'!$E$17*('Data &amp; Parameter'!$E$18+'Data &amp; Parameter'!$E$19)*'Data &amp; Parameter'!$E$20*'Data &amp; Parameter'!$E$37*R1917</f>
        <v>0.62866434937732807</v>
      </c>
      <c r="T1917" s="28">
        <f t="shared" si="29"/>
        <v>1.2573286987546561</v>
      </c>
    </row>
    <row r="1918" spans="1:20" ht="15.75" customHeight="1" x14ac:dyDescent="0.35">
      <c r="A1918">
        <v>1911</v>
      </c>
      <c r="B1918" s="76">
        <v>44236</v>
      </c>
      <c r="C1918" s="1" t="s">
        <v>6093</v>
      </c>
      <c r="D1918" s="76">
        <v>44236</v>
      </c>
      <c r="E1918" s="1" t="s">
        <v>6094</v>
      </c>
      <c r="F1918" s="1" t="s">
        <v>6095</v>
      </c>
      <c r="G1918" s="1" t="s">
        <v>123</v>
      </c>
      <c r="H1918" s="1" t="s">
        <v>124</v>
      </c>
      <c r="I1918" s="1" t="s">
        <v>125</v>
      </c>
      <c r="J1918" s="1" t="s">
        <v>1616</v>
      </c>
      <c r="K1918" s="1" t="s">
        <v>1812</v>
      </c>
      <c r="L1918">
        <f>ROUNDUP(IF(B1918&gt;$D$4,0,($D$4-B1918+1)/365),0)</f>
        <v>0</v>
      </c>
      <c r="M1918">
        <f>ROUNDUP(IF(B1918&gt;$D$5,0,($D$5-B1918+1)/365),0)</f>
        <v>1</v>
      </c>
      <c r="N1918" s="28">
        <f>IF(OR(L1918=1,M1918=1),IF(B1918+364&lt;=$D$5,(B1918+364-$D$4+1)/365,IF(B1918&gt;$D$4,($D$5-B1918+1)/365,$D$6/365)),0)</f>
        <v>0.18082191780821918</v>
      </c>
      <c r="O1918" s="28">
        <f>'Data &amp; Parameter'!$E$16*'Data &amp; Parameter'!$E$17*('Data &amp; Parameter'!$E$18+'Data &amp; Parameter'!$E$19)*'Data &amp; Parameter'!$E$20*'Data &amp; Parameter'!$E$37*N1918</f>
        <v>0.62866434937732807</v>
      </c>
      <c r="P1918">
        <f>ROUNDUP(IF(D1918&gt;$D$4,0,($D$4-D1918+1)/365),0)</f>
        <v>0</v>
      </c>
      <c r="Q1918">
        <f>ROUNDUP(IF(D1918&gt;$D$5,0,($D$5-D1918+1)/365),0)</f>
        <v>1</v>
      </c>
      <c r="R1918" s="28">
        <f>IF(OR(P1918=1,Q1918=1),IF(D1918+364&lt;=$D$5,(D1918+364-$D$4+1)/365,IF(D1918&gt;$D$4,($D$5-D1918+1)/365,$D$6/365)),0)</f>
        <v>0.18082191780821918</v>
      </c>
      <c r="S1918" s="28">
        <f>'Data &amp; Parameter'!$E$16*'Data &amp; Parameter'!$E$17*('Data &amp; Parameter'!$E$18+'Data &amp; Parameter'!$E$19)*'Data &amp; Parameter'!$E$20*'Data &amp; Parameter'!$E$37*R1918</f>
        <v>0.62866434937732807</v>
      </c>
      <c r="T1918" s="28">
        <f t="shared" si="29"/>
        <v>1.2573286987546561</v>
      </c>
    </row>
    <row r="1919" spans="1:20" ht="15.75" customHeight="1" x14ac:dyDescent="0.35">
      <c r="A1919">
        <v>1912</v>
      </c>
      <c r="B1919" s="76">
        <v>44236</v>
      </c>
      <c r="C1919" s="1" t="s">
        <v>6096</v>
      </c>
      <c r="D1919" s="76">
        <v>44236</v>
      </c>
      <c r="E1919" s="1" t="s">
        <v>6097</v>
      </c>
      <c r="F1919" s="1" t="s">
        <v>6098</v>
      </c>
      <c r="G1919" s="1" t="s">
        <v>123</v>
      </c>
      <c r="H1919" s="1" t="s">
        <v>124</v>
      </c>
      <c r="I1919" s="1" t="s">
        <v>125</v>
      </c>
      <c r="J1919" s="1" t="s">
        <v>1616</v>
      </c>
      <c r="K1919" s="1" t="s">
        <v>1812</v>
      </c>
      <c r="L1919">
        <f>ROUNDUP(IF(B1919&gt;$D$4,0,($D$4-B1919+1)/365),0)</f>
        <v>0</v>
      </c>
      <c r="M1919">
        <f>ROUNDUP(IF(B1919&gt;$D$5,0,($D$5-B1919+1)/365),0)</f>
        <v>1</v>
      </c>
      <c r="N1919" s="28">
        <f>IF(OR(L1919=1,M1919=1),IF(B1919+364&lt;=$D$5,(B1919+364-$D$4+1)/365,IF(B1919&gt;$D$4,($D$5-B1919+1)/365,$D$6/365)),0)</f>
        <v>0.18082191780821918</v>
      </c>
      <c r="O1919" s="28">
        <f>'Data &amp; Parameter'!$E$16*'Data &amp; Parameter'!$E$17*('Data &amp; Parameter'!$E$18+'Data &amp; Parameter'!$E$19)*'Data &amp; Parameter'!$E$20*'Data &amp; Parameter'!$E$37*N1919</f>
        <v>0.62866434937732807</v>
      </c>
      <c r="P1919">
        <f>ROUNDUP(IF(D1919&gt;$D$4,0,($D$4-D1919+1)/365),0)</f>
        <v>0</v>
      </c>
      <c r="Q1919">
        <f>ROUNDUP(IF(D1919&gt;$D$5,0,($D$5-D1919+1)/365),0)</f>
        <v>1</v>
      </c>
      <c r="R1919" s="28">
        <f>IF(OR(P1919=1,Q1919=1),IF(D1919+364&lt;=$D$5,(D1919+364-$D$4+1)/365,IF(D1919&gt;$D$4,($D$5-D1919+1)/365,$D$6/365)),0)</f>
        <v>0.18082191780821918</v>
      </c>
      <c r="S1919" s="28">
        <f>'Data &amp; Parameter'!$E$16*'Data &amp; Parameter'!$E$17*('Data &amp; Parameter'!$E$18+'Data &amp; Parameter'!$E$19)*'Data &amp; Parameter'!$E$20*'Data &amp; Parameter'!$E$37*R1919</f>
        <v>0.62866434937732807</v>
      </c>
      <c r="T1919" s="28">
        <f t="shared" si="29"/>
        <v>1.2573286987546561</v>
      </c>
    </row>
    <row r="1920" spans="1:20" ht="15.75" customHeight="1" x14ac:dyDescent="0.35">
      <c r="A1920">
        <v>1913</v>
      </c>
      <c r="B1920" s="76">
        <v>44236</v>
      </c>
      <c r="C1920" s="1" t="s">
        <v>6099</v>
      </c>
      <c r="D1920" s="76">
        <v>44236</v>
      </c>
      <c r="E1920" s="1" t="s">
        <v>6100</v>
      </c>
      <c r="F1920" s="1" t="s">
        <v>6101</v>
      </c>
      <c r="G1920" s="1" t="s">
        <v>123</v>
      </c>
      <c r="H1920" s="1" t="s">
        <v>124</v>
      </c>
      <c r="I1920" s="1" t="s">
        <v>125</v>
      </c>
      <c r="J1920" s="1" t="s">
        <v>936</v>
      </c>
      <c r="K1920" s="1" t="s">
        <v>936</v>
      </c>
      <c r="L1920">
        <f>ROUNDUP(IF(B1920&gt;$D$4,0,($D$4-B1920+1)/365),0)</f>
        <v>0</v>
      </c>
      <c r="M1920">
        <f>ROUNDUP(IF(B1920&gt;$D$5,0,($D$5-B1920+1)/365),0)</f>
        <v>1</v>
      </c>
      <c r="N1920" s="28">
        <f>IF(OR(L1920=1,M1920=1),IF(B1920+364&lt;=$D$5,(B1920+364-$D$4+1)/365,IF(B1920&gt;$D$4,($D$5-B1920+1)/365,$D$6/365)),0)</f>
        <v>0.18082191780821918</v>
      </c>
      <c r="O1920" s="28">
        <f>'Data &amp; Parameter'!$E$16*'Data &amp; Parameter'!$E$17*('Data &amp; Parameter'!$E$18+'Data &amp; Parameter'!$E$19)*'Data &amp; Parameter'!$E$20*'Data &amp; Parameter'!$E$37*N1920</f>
        <v>0.62866434937732807</v>
      </c>
      <c r="P1920">
        <f>ROUNDUP(IF(D1920&gt;$D$4,0,($D$4-D1920+1)/365),0)</f>
        <v>0</v>
      </c>
      <c r="Q1920">
        <f>ROUNDUP(IF(D1920&gt;$D$5,0,($D$5-D1920+1)/365),0)</f>
        <v>1</v>
      </c>
      <c r="R1920" s="28">
        <f>IF(OR(P1920=1,Q1920=1),IF(D1920+364&lt;=$D$5,(D1920+364-$D$4+1)/365,IF(D1920&gt;$D$4,($D$5-D1920+1)/365,$D$6/365)),0)</f>
        <v>0.18082191780821918</v>
      </c>
      <c r="S1920" s="28">
        <f>'Data &amp; Parameter'!$E$16*'Data &amp; Parameter'!$E$17*('Data &amp; Parameter'!$E$18+'Data &amp; Parameter'!$E$19)*'Data &amp; Parameter'!$E$20*'Data &amp; Parameter'!$E$37*R1920</f>
        <v>0.62866434937732807</v>
      </c>
      <c r="T1920" s="28">
        <f t="shared" si="29"/>
        <v>1.2573286987546561</v>
      </c>
    </row>
    <row r="1921" spans="1:20" ht="15.75" customHeight="1" x14ac:dyDescent="0.35">
      <c r="A1921">
        <v>1914</v>
      </c>
      <c r="B1921" s="76">
        <v>44236</v>
      </c>
      <c r="C1921" s="1" t="s">
        <v>6102</v>
      </c>
      <c r="D1921" s="76">
        <v>44236</v>
      </c>
      <c r="E1921" s="1" t="s">
        <v>6103</v>
      </c>
      <c r="F1921" s="1" t="s">
        <v>6104</v>
      </c>
      <c r="G1921" s="1" t="s">
        <v>123</v>
      </c>
      <c r="H1921" s="1" t="s">
        <v>124</v>
      </c>
      <c r="I1921" s="1" t="s">
        <v>125</v>
      </c>
      <c r="J1921" s="1" t="s">
        <v>1955</v>
      </c>
      <c r="K1921" s="1" t="s">
        <v>1955</v>
      </c>
      <c r="L1921">
        <f>ROUNDUP(IF(B1921&gt;$D$4,0,($D$4-B1921+1)/365),0)</f>
        <v>0</v>
      </c>
      <c r="M1921">
        <f>ROUNDUP(IF(B1921&gt;$D$5,0,($D$5-B1921+1)/365),0)</f>
        <v>1</v>
      </c>
      <c r="N1921" s="28">
        <f>IF(OR(L1921=1,M1921=1),IF(B1921+364&lt;=$D$5,(B1921+364-$D$4+1)/365,IF(B1921&gt;$D$4,($D$5-B1921+1)/365,$D$6/365)),0)</f>
        <v>0.18082191780821918</v>
      </c>
      <c r="O1921" s="28">
        <f>'Data &amp; Parameter'!$E$16*'Data &amp; Parameter'!$E$17*('Data &amp; Parameter'!$E$18+'Data &amp; Parameter'!$E$19)*'Data &amp; Parameter'!$E$20*'Data &amp; Parameter'!$E$37*N1921</f>
        <v>0.62866434937732807</v>
      </c>
      <c r="P1921">
        <f>ROUNDUP(IF(D1921&gt;$D$4,0,($D$4-D1921+1)/365),0)</f>
        <v>0</v>
      </c>
      <c r="Q1921">
        <f>ROUNDUP(IF(D1921&gt;$D$5,0,($D$5-D1921+1)/365),0)</f>
        <v>1</v>
      </c>
      <c r="R1921" s="28">
        <f>IF(OR(P1921=1,Q1921=1),IF(D1921+364&lt;=$D$5,(D1921+364-$D$4+1)/365,IF(D1921&gt;$D$4,($D$5-D1921+1)/365,$D$6/365)),0)</f>
        <v>0.18082191780821918</v>
      </c>
      <c r="S1921" s="28">
        <f>'Data &amp; Parameter'!$E$16*'Data &amp; Parameter'!$E$17*('Data &amp; Parameter'!$E$18+'Data &amp; Parameter'!$E$19)*'Data &amp; Parameter'!$E$20*'Data &amp; Parameter'!$E$37*R1921</f>
        <v>0.62866434937732807</v>
      </c>
      <c r="T1921" s="28">
        <f t="shared" si="29"/>
        <v>1.2573286987546561</v>
      </c>
    </row>
    <row r="1922" spans="1:20" ht="15.75" customHeight="1" x14ac:dyDescent="0.35">
      <c r="A1922">
        <v>1915</v>
      </c>
      <c r="B1922" s="76">
        <v>44236</v>
      </c>
      <c r="C1922" s="1" t="s">
        <v>6105</v>
      </c>
      <c r="D1922" s="76">
        <v>44236</v>
      </c>
      <c r="E1922" s="1" t="s">
        <v>6106</v>
      </c>
      <c r="F1922" s="1" t="s">
        <v>6107</v>
      </c>
      <c r="G1922" s="1" t="s">
        <v>123</v>
      </c>
      <c r="H1922" s="1" t="s">
        <v>124</v>
      </c>
      <c r="I1922" s="1" t="s">
        <v>125</v>
      </c>
      <c r="J1922" s="1" t="s">
        <v>1955</v>
      </c>
      <c r="K1922" s="1" t="s">
        <v>1955</v>
      </c>
      <c r="L1922">
        <f>ROUNDUP(IF(B1922&gt;$D$4,0,($D$4-B1922+1)/365),0)</f>
        <v>0</v>
      </c>
      <c r="M1922">
        <f>ROUNDUP(IF(B1922&gt;$D$5,0,($D$5-B1922+1)/365),0)</f>
        <v>1</v>
      </c>
      <c r="N1922" s="28">
        <f>IF(OR(L1922=1,M1922=1),IF(B1922+364&lt;=$D$5,(B1922+364-$D$4+1)/365,IF(B1922&gt;$D$4,($D$5-B1922+1)/365,$D$6/365)),0)</f>
        <v>0.18082191780821918</v>
      </c>
      <c r="O1922" s="28">
        <f>'Data &amp; Parameter'!$E$16*'Data &amp; Parameter'!$E$17*('Data &amp; Parameter'!$E$18+'Data &amp; Parameter'!$E$19)*'Data &amp; Parameter'!$E$20*'Data &amp; Parameter'!$E$37*N1922</f>
        <v>0.62866434937732807</v>
      </c>
      <c r="P1922">
        <f>ROUNDUP(IF(D1922&gt;$D$4,0,($D$4-D1922+1)/365),0)</f>
        <v>0</v>
      </c>
      <c r="Q1922">
        <f>ROUNDUP(IF(D1922&gt;$D$5,0,($D$5-D1922+1)/365),0)</f>
        <v>1</v>
      </c>
      <c r="R1922" s="28">
        <f>IF(OR(P1922=1,Q1922=1),IF(D1922+364&lt;=$D$5,(D1922+364-$D$4+1)/365,IF(D1922&gt;$D$4,($D$5-D1922+1)/365,$D$6/365)),0)</f>
        <v>0.18082191780821918</v>
      </c>
      <c r="S1922" s="28">
        <f>'Data &amp; Parameter'!$E$16*'Data &amp; Parameter'!$E$17*('Data &amp; Parameter'!$E$18+'Data &amp; Parameter'!$E$19)*'Data &amp; Parameter'!$E$20*'Data &amp; Parameter'!$E$37*R1922</f>
        <v>0.62866434937732807</v>
      </c>
      <c r="T1922" s="28">
        <f t="shared" si="29"/>
        <v>1.2573286987546561</v>
      </c>
    </row>
    <row r="1923" spans="1:20" ht="15.75" customHeight="1" x14ac:dyDescent="0.35">
      <c r="A1923">
        <v>1916</v>
      </c>
      <c r="B1923" s="76">
        <v>44236</v>
      </c>
      <c r="C1923" s="1" t="s">
        <v>6108</v>
      </c>
      <c r="D1923" s="76">
        <v>44236</v>
      </c>
      <c r="E1923" s="1" t="s">
        <v>6109</v>
      </c>
      <c r="F1923" s="1" t="s">
        <v>6110</v>
      </c>
      <c r="G1923" s="1" t="s">
        <v>123</v>
      </c>
      <c r="H1923" s="1" t="s">
        <v>124</v>
      </c>
      <c r="I1923" s="1" t="s">
        <v>125</v>
      </c>
      <c r="J1923" s="1" t="s">
        <v>1955</v>
      </c>
      <c r="K1923" s="1" t="s">
        <v>1955</v>
      </c>
      <c r="L1923">
        <f>ROUNDUP(IF(B1923&gt;$D$4,0,($D$4-B1923+1)/365),0)</f>
        <v>0</v>
      </c>
      <c r="M1923">
        <f>ROUNDUP(IF(B1923&gt;$D$5,0,($D$5-B1923+1)/365),0)</f>
        <v>1</v>
      </c>
      <c r="N1923" s="28">
        <f>IF(OR(L1923=1,M1923=1),IF(B1923+364&lt;=$D$5,(B1923+364-$D$4+1)/365,IF(B1923&gt;$D$4,($D$5-B1923+1)/365,$D$6/365)),0)</f>
        <v>0.18082191780821918</v>
      </c>
      <c r="O1923" s="28">
        <f>'Data &amp; Parameter'!$E$16*'Data &amp; Parameter'!$E$17*('Data &amp; Parameter'!$E$18+'Data &amp; Parameter'!$E$19)*'Data &amp; Parameter'!$E$20*'Data &amp; Parameter'!$E$37*N1923</f>
        <v>0.62866434937732807</v>
      </c>
      <c r="P1923">
        <f>ROUNDUP(IF(D1923&gt;$D$4,0,($D$4-D1923+1)/365),0)</f>
        <v>0</v>
      </c>
      <c r="Q1923">
        <f>ROUNDUP(IF(D1923&gt;$D$5,0,($D$5-D1923+1)/365),0)</f>
        <v>1</v>
      </c>
      <c r="R1923" s="28">
        <f>IF(OR(P1923=1,Q1923=1),IF(D1923+364&lt;=$D$5,(D1923+364-$D$4+1)/365,IF(D1923&gt;$D$4,($D$5-D1923+1)/365,$D$6/365)),0)</f>
        <v>0.18082191780821918</v>
      </c>
      <c r="S1923" s="28">
        <f>'Data &amp; Parameter'!$E$16*'Data &amp; Parameter'!$E$17*('Data &amp; Parameter'!$E$18+'Data &amp; Parameter'!$E$19)*'Data &amp; Parameter'!$E$20*'Data &amp; Parameter'!$E$37*R1923</f>
        <v>0.62866434937732807</v>
      </c>
      <c r="T1923" s="28">
        <f t="shared" si="29"/>
        <v>1.2573286987546561</v>
      </c>
    </row>
    <row r="1924" spans="1:20" ht="15.75" customHeight="1" x14ac:dyDescent="0.35">
      <c r="A1924">
        <v>1917</v>
      </c>
      <c r="B1924" s="76">
        <v>44236</v>
      </c>
      <c r="C1924" s="1" t="s">
        <v>6111</v>
      </c>
      <c r="D1924" s="76">
        <v>44236</v>
      </c>
      <c r="E1924" s="1" t="s">
        <v>6112</v>
      </c>
      <c r="F1924" s="1" t="s">
        <v>6113</v>
      </c>
      <c r="G1924" s="1" t="s">
        <v>123</v>
      </c>
      <c r="H1924" s="1" t="s">
        <v>124</v>
      </c>
      <c r="I1924" s="1" t="s">
        <v>125</v>
      </c>
      <c r="J1924" s="1" t="s">
        <v>1955</v>
      </c>
      <c r="K1924" s="1" t="s">
        <v>1955</v>
      </c>
      <c r="L1924">
        <f>ROUNDUP(IF(B1924&gt;$D$4,0,($D$4-B1924+1)/365),0)</f>
        <v>0</v>
      </c>
      <c r="M1924">
        <f>ROUNDUP(IF(B1924&gt;$D$5,0,($D$5-B1924+1)/365),0)</f>
        <v>1</v>
      </c>
      <c r="N1924" s="28">
        <f>IF(OR(L1924=1,M1924=1),IF(B1924+364&lt;=$D$5,(B1924+364-$D$4+1)/365,IF(B1924&gt;$D$4,($D$5-B1924+1)/365,$D$6/365)),0)</f>
        <v>0.18082191780821918</v>
      </c>
      <c r="O1924" s="28">
        <f>'Data &amp; Parameter'!$E$16*'Data &amp; Parameter'!$E$17*('Data &amp; Parameter'!$E$18+'Data &amp; Parameter'!$E$19)*'Data &amp; Parameter'!$E$20*'Data &amp; Parameter'!$E$37*N1924</f>
        <v>0.62866434937732807</v>
      </c>
      <c r="P1924">
        <f>ROUNDUP(IF(D1924&gt;$D$4,0,($D$4-D1924+1)/365),0)</f>
        <v>0</v>
      </c>
      <c r="Q1924">
        <f>ROUNDUP(IF(D1924&gt;$D$5,0,($D$5-D1924+1)/365),0)</f>
        <v>1</v>
      </c>
      <c r="R1924" s="28">
        <f>IF(OR(P1924=1,Q1924=1),IF(D1924+364&lt;=$D$5,(D1924+364-$D$4+1)/365,IF(D1924&gt;$D$4,($D$5-D1924+1)/365,$D$6/365)),0)</f>
        <v>0.18082191780821918</v>
      </c>
      <c r="S1924" s="28">
        <f>'Data &amp; Parameter'!$E$16*'Data &amp; Parameter'!$E$17*('Data &amp; Parameter'!$E$18+'Data &amp; Parameter'!$E$19)*'Data &amp; Parameter'!$E$20*'Data &amp; Parameter'!$E$37*R1924</f>
        <v>0.62866434937732807</v>
      </c>
      <c r="T1924" s="28">
        <f t="shared" si="29"/>
        <v>1.2573286987546561</v>
      </c>
    </row>
    <row r="1925" spans="1:20" ht="15.75" customHeight="1" x14ac:dyDescent="0.35">
      <c r="A1925">
        <v>1918</v>
      </c>
      <c r="B1925" s="76">
        <v>44236</v>
      </c>
      <c r="C1925" s="1" t="s">
        <v>6114</v>
      </c>
      <c r="D1925" s="76">
        <v>44236</v>
      </c>
      <c r="E1925" s="1" t="s">
        <v>6115</v>
      </c>
      <c r="F1925" s="1" t="s">
        <v>6116</v>
      </c>
      <c r="G1925" s="1" t="s">
        <v>123</v>
      </c>
      <c r="H1925" s="1" t="s">
        <v>124</v>
      </c>
      <c r="I1925" s="1" t="s">
        <v>125</v>
      </c>
      <c r="J1925" s="1" t="s">
        <v>1955</v>
      </c>
      <c r="K1925" s="1" t="s">
        <v>1955</v>
      </c>
      <c r="L1925">
        <f>ROUNDUP(IF(B1925&gt;$D$4,0,($D$4-B1925+1)/365),0)</f>
        <v>0</v>
      </c>
      <c r="M1925">
        <f>ROUNDUP(IF(B1925&gt;$D$5,0,($D$5-B1925+1)/365),0)</f>
        <v>1</v>
      </c>
      <c r="N1925" s="28">
        <f>IF(OR(L1925=1,M1925=1),IF(B1925+364&lt;=$D$5,(B1925+364-$D$4+1)/365,IF(B1925&gt;$D$4,($D$5-B1925+1)/365,$D$6/365)),0)</f>
        <v>0.18082191780821918</v>
      </c>
      <c r="O1925" s="28">
        <f>'Data &amp; Parameter'!$E$16*'Data &amp; Parameter'!$E$17*('Data &amp; Parameter'!$E$18+'Data &amp; Parameter'!$E$19)*'Data &amp; Parameter'!$E$20*'Data &amp; Parameter'!$E$37*N1925</f>
        <v>0.62866434937732807</v>
      </c>
      <c r="P1925">
        <f>ROUNDUP(IF(D1925&gt;$D$4,0,($D$4-D1925+1)/365),0)</f>
        <v>0</v>
      </c>
      <c r="Q1925">
        <f>ROUNDUP(IF(D1925&gt;$D$5,0,($D$5-D1925+1)/365),0)</f>
        <v>1</v>
      </c>
      <c r="R1925" s="28">
        <f>IF(OR(P1925=1,Q1925=1),IF(D1925+364&lt;=$D$5,(D1925+364-$D$4+1)/365,IF(D1925&gt;$D$4,($D$5-D1925+1)/365,$D$6/365)),0)</f>
        <v>0.18082191780821918</v>
      </c>
      <c r="S1925" s="28">
        <f>'Data &amp; Parameter'!$E$16*'Data &amp; Parameter'!$E$17*('Data &amp; Parameter'!$E$18+'Data &amp; Parameter'!$E$19)*'Data &amp; Parameter'!$E$20*'Data &amp; Parameter'!$E$37*R1925</f>
        <v>0.62866434937732807</v>
      </c>
      <c r="T1925" s="28">
        <f t="shared" si="29"/>
        <v>1.2573286987546561</v>
      </c>
    </row>
    <row r="1926" spans="1:20" ht="15.75" customHeight="1" x14ac:dyDescent="0.35">
      <c r="A1926">
        <v>1919</v>
      </c>
      <c r="B1926" s="76">
        <v>44236</v>
      </c>
      <c r="C1926" s="1" t="s">
        <v>6117</v>
      </c>
      <c r="D1926" s="76">
        <v>44236</v>
      </c>
      <c r="E1926" s="1" t="s">
        <v>6118</v>
      </c>
      <c r="F1926" s="1" t="s">
        <v>6119</v>
      </c>
      <c r="G1926" s="1" t="s">
        <v>123</v>
      </c>
      <c r="H1926" s="1" t="s">
        <v>124</v>
      </c>
      <c r="I1926" s="1" t="s">
        <v>125</v>
      </c>
      <c r="J1926" s="1" t="s">
        <v>1955</v>
      </c>
      <c r="K1926" s="1" t="s">
        <v>6120</v>
      </c>
      <c r="L1926">
        <f>ROUNDUP(IF(B1926&gt;$D$4,0,($D$4-B1926+1)/365),0)</f>
        <v>0</v>
      </c>
      <c r="M1926">
        <f>ROUNDUP(IF(B1926&gt;$D$5,0,($D$5-B1926+1)/365),0)</f>
        <v>1</v>
      </c>
      <c r="N1926" s="28">
        <f>IF(OR(L1926=1,M1926=1),IF(B1926+364&lt;=$D$5,(B1926+364-$D$4+1)/365,IF(B1926&gt;$D$4,($D$5-B1926+1)/365,$D$6/365)),0)</f>
        <v>0.18082191780821918</v>
      </c>
      <c r="O1926" s="28">
        <f>'Data &amp; Parameter'!$E$16*'Data &amp; Parameter'!$E$17*('Data &amp; Parameter'!$E$18+'Data &amp; Parameter'!$E$19)*'Data &amp; Parameter'!$E$20*'Data &amp; Parameter'!$E$37*N1926</f>
        <v>0.62866434937732807</v>
      </c>
      <c r="P1926">
        <f>ROUNDUP(IF(D1926&gt;$D$4,0,($D$4-D1926+1)/365),0)</f>
        <v>0</v>
      </c>
      <c r="Q1926">
        <f>ROUNDUP(IF(D1926&gt;$D$5,0,($D$5-D1926+1)/365),0)</f>
        <v>1</v>
      </c>
      <c r="R1926" s="28">
        <f>IF(OR(P1926=1,Q1926=1),IF(D1926+364&lt;=$D$5,(D1926+364-$D$4+1)/365,IF(D1926&gt;$D$4,($D$5-D1926+1)/365,$D$6/365)),0)</f>
        <v>0.18082191780821918</v>
      </c>
      <c r="S1926" s="28">
        <f>'Data &amp; Parameter'!$E$16*'Data &amp; Parameter'!$E$17*('Data &amp; Parameter'!$E$18+'Data &amp; Parameter'!$E$19)*'Data &amp; Parameter'!$E$20*'Data &amp; Parameter'!$E$37*R1926</f>
        <v>0.62866434937732807</v>
      </c>
      <c r="T1926" s="28">
        <f t="shared" si="29"/>
        <v>1.2573286987546561</v>
      </c>
    </row>
    <row r="1927" spans="1:20" ht="15.75" customHeight="1" x14ac:dyDescent="0.35">
      <c r="A1927">
        <v>1920</v>
      </c>
      <c r="B1927" s="76">
        <v>44236</v>
      </c>
      <c r="C1927" s="1" t="s">
        <v>6121</v>
      </c>
      <c r="D1927" s="76">
        <v>44236</v>
      </c>
      <c r="E1927" s="1" t="s">
        <v>6122</v>
      </c>
      <c r="F1927" s="1" t="s">
        <v>6123</v>
      </c>
      <c r="G1927" s="1" t="s">
        <v>123</v>
      </c>
      <c r="H1927" s="1" t="s">
        <v>124</v>
      </c>
      <c r="I1927" s="1" t="s">
        <v>125</v>
      </c>
      <c r="J1927" s="1" t="s">
        <v>1955</v>
      </c>
      <c r="K1927" s="1" t="s">
        <v>6120</v>
      </c>
      <c r="L1927">
        <f>ROUNDUP(IF(B1927&gt;$D$4,0,($D$4-B1927+1)/365),0)</f>
        <v>0</v>
      </c>
      <c r="M1927">
        <f>ROUNDUP(IF(B1927&gt;$D$5,0,($D$5-B1927+1)/365),0)</f>
        <v>1</v>
      </c>
      <c r="N1927" s="28">
        <f>IF(OR(L1927=1,M1927=1),IF(B1927+364&lt;=$D$5,(B1927+364-$D$4+1)/365,IF(B1927&gt;$D$4,($D$5-B1927+1)/365,$D$6/365)),0)</f>
        <v>0.18082191780821918</v>
      </c>
      <c r="O1927" s="28">
        <f>'Data &amp; Parameter'!$E$16*'Data &amp; Parameter'!$E$17*('Data &amp; Parameter'!$E$18+'Data &amp; Parameter'!$E$19)*'Data &amp; Parameter'!$E$20*'Data &amp; Parameter'!$E$37*N1927</f>
        <v>0.62866434937732807</v>
      </c>
      <c r="P1927">
        <f>ROUNDUP(IF(D1927&gt;$D$4,0,($D$4-D1927+1)/365),0)</f>
        <v>0</v>
      </c>
      <c r="Q1927">
        <f>ROUNDUP(IF(D1927&gt;$D$5,0,($D$5-D1927+1)/365),0)</f>
        <v>1</v>
      </c>
      <c r="R1927" s="28">
        <f>IF(OR(P1927=1,Q1927=1),IF(D1927+364&lt;=$D$5,(D1927+364-$D$4+1)/365,IF(D1927&gt;$D$4,($D$5-D1927+1)/365,$D$6/365)),0)</f>
        <v>0.18082191780821918</v>
      </c>
      <c r="S1927" s="28">
        <f>'Data &amp; Parameter'!$E$16*'Data &amp; Parameter'!$E$17*('Data &amp; Parameter'!$E$18+'Data &amp; Parameter'!$E$19)*'Data &amp; Parameter'!$E$20*'Data &amp; Parameter'!$E$37*R1927</f>
        <v>0.62866434937732807</v>
      </c>
      <c r="T1927" s="28">
        <f t="shared" si="29"/>
        <v>1.2573286987546561</v>
      </c>
    </row>
    <row r="1928" spans="1:20" ht="15.75" customHeight="1" x14ac:dyDescent="0.35">
      <c r="A1928">
        <v>1921</v>
      </c>
      <c r="B1928" s="76">
        <v>44236</v>
      </c>
      <c r="C1928" s="1" t="s">
        <v>6124</v>
      </c>
      <c r="D1928" s="76">
        <v>44236</v>
      </c>
      <c r="E1928" s="1" t="s">
        <v>6125</v>
      </c>
      <c r="F1928" s="1" t="s">
        <v>6126</v>
      </c>
      <c r="G1928" s="1" t="s">
        <v>123</v>
      </c>
      <c r="H1928" s="1" t="s">
        <v>124</v>
      </c>
      <c r="I1928" s="1" t="s">
        <v>125</v>
      </c>
      <c r="J1928" s="1" t="s">
        <v>1955</v>
      </c>
      <c r="K1928" s="1" t="s">
        <v>2280</v>
      </c>
      <c r="L1928">
        <f>ROUNDUP(IF(B1928&gt;$D$4,0,($D$4-B1928+1)/365),0)</f>
        <v>0</v>
      </c>
      <c r="M1928">
        <f>ROUNDUP(IF(B1928&gt;$D$5,0,($D$5-B1928+1)/365),0)</f>
        <v>1</v>
      </c>
      <c r="N1928" s="28">
        <f>IF(OR(L1928=1,M1928=1),IF(B1928+364&lt;=$D$5,(B1928+364-$D$4+1)/365,IF(B1928&gt;$D$4,($D$5-B1928+1)/365,$D$6/365)),0)</f>
        <v>0.18082191780821918</v>
      </c>
      <c r="O1928" s="28">
        <f>'Data &amp; Parameter'!$E$16*'Data &amp; Parameter'!$E$17*('Data &amp; Parameter'!$E$18+'Data &amp; Parameter'!$E$19)*'Data &amp; Parameter'!$E$20*'Data &amp; Parameter'!$E$37*N1928</f>
        <v>0.62866434937732807</v>
      </c>
      <c r="P1928">
        <f>ROUNDUP(IF(D1928&gt;$D$4,0,($D$4-D1928+1)/365),0)</f>
        <v>0</v>
      </c>
      <c r="Q1928">
        <f>ROUNDUP(IF(D1928&gt;$D$5,0,($D$5-D1928+1)/365),0)</f>
        <v>1</v>
      </c>
      <c r="R1928" s="28">
        <f>IF(OR(P1928=1,Q1928=1),IF(D1928+364&lt;=$D$5,(D1928+364-$D$4+1)/365,IF(D1928&gt;$D$4,($D$5-D1928+1)/365,$D$6/365)),0)</f>
        <v>0.18082191780821918</v>
      </c>
      <c r="S1928" s="28">
        <f>'Data &amp; Parameter'!$E$16*'Data &amp; Parameter'!$E$17*('Data &amp; Parameter'!$E$18+'Data &amp; Parameter'!$E$19)*'Data &amp; Parameter'!$E$20*'Data &amp; Parameter'!$E$37*R1928</f>
        <v>0.62866434937732807</v>
      </c>
      <c r="T1928" s="28">
        <f t="shared" si="29"/>
        <v>1.2573286987546561</v>
      </c>
    </row>
    <row r="1929" spans="1:20" ht="15.75" customHeight="1" x14ac:dyDescent="0.35">
      <c r="A1929">
        <v>1922</v>
      </c>
      <c r="B1929" s="76">
        <v>44236</v>
      </c>
      <c r="C1929" s="1" t="s">
        <v>6127</v>
      </c>
      <c r="D1929" s="76">
        <v>44236</v>
      </c>
      <c r="E1929" s="1" t="s">
        <v>6128</v>
      </c>
      <c r="F1929" s="1" t="s">
        <v>6129</v>
      </c>
      <c r="G1929" s="1" t="s">
        <v>123</v>
      </c>
      <c r="H1929" s="1" t="s">
        <v>124</v>
      </c>
      <c r="I1929" s="1" t="s">
        <v>125</v>
      </c>
      <c r="J1929" s="1" t="s">
        <v>1955</v>
      </c>
      <c r="K1929" s="1" t="s">
        <v>6120</v>
      </c>
      <c r="L1929">
        <f>ROUNDUP(IF(B1929&gt;$D$4,0,($D$4-B1929+1)/365),0)</f>
        <v>0</v>
      </c>
      <c r="M1929">
        <f>ROUNDUP(IF(B1929&gt;$D$5,0,($D$5-B1929+1)/365),0)</f>
        <v>1</v>
      </c>
      <c r="N1929" s="28">
        <f>IF(OR(L1929=1,M1929=1),IF(B1929+364&lt;=$D$5,(B1929+364-$D$4+1)/365,IF(B1929&gt;$D$4,($D$5-B1929+1)/365,$D$6/365)),0)</f>
        <v>0.18082191780821918</v>
      </c>
      <c r="O1929" s="28">
        <f>'Data &amp; Parameter'!$E$16*'Data &amp; Parameter'!$E$17*('Data &amp; Parameter'!$E$18+'Data &amp; Parameter'!$E$19)*'Data &amp; Parameter'!$E$20*'Data &amp; Parameter'!$E$37*N1929</f>
        <v>0.62866434937732807</v>
      </c>
      <c r="P1929">
        <f>ROUNDUP(IF(D1929&gt;$D$4,0,($D$4-D1929+1)/365),0)</f>
        <v>0</v>
      </c>
      <c r="Q1929">
        <f>ROUNDUP(IF(D1929&gt;$D$5,0,($D$5-D1929+1)/365),0)</f>
        <v>1</v>
      </c>
      <c r="R1929" s="28">
        <f>IF(OR(P1929=1,Q1929=1),IF(D1929+364&lt;=$D$5,(D1929+364-$D$4+1)/365,IF(D1929&gt;$D$4,($D$5-D1929+1)/365,$D$6/365)),0)</f>
        <v>0.18082191780821918</v>
      </c>
      <c r="S1929" s="28">
        <f>'Data &amp; Parameter'!$E$16*'Data &amp; Parameter'!$E$17*('Data &amp; Parameter'!$E$18+'Data &amp; Parameter'!$E$19)*'Data &amp; Parameter'!$E$20*'Data &amp; Parameter'!$E$37*R1929</f>
        <v>0.62866434937732807</v>
      </c>
      <c r="T1929" s="28">
        <f t="shared" ref="T1929:T1992" si="30">O1929+S1929</f>
        <v>1.2573286987546561</v>
      </c>
    </row>
    <row r="1930" spans="1:20" ht="15.75" customHeight="1" x14ac:dyDescent="0.35">
      <c r="A1930">
        <v>1923</v>
      </c>
      <c r="B1930" s="76">
        <v>44236</v>
      </c>
      <c r="C1930" s="1" t="s">
        <v>6130</v>
      </c>
      <c r="D1930" s="76">
        <v>44236</v>
      </c>
      <c r="E1930" s="1" t="s">
        <v>6131</v>
      </c>
      <c r="F1930" s="1" t="s">
        <v>6132</v>
      </c>
      <c r="G1930" s="1" t="s">
        <v>123</v>
      </c>
      <c r="H1930" s="1" t="s">
        <v>124</v>
      </c>
      <c r="I1930" s="1" t="s">
        <v>125</v>
      </c>
      <c r="J1930" s="1" t="s">
        <v>1955</v>
      </c>
      <c r="K1930" s="1" t="s">
        <v>2280</v>
      </c>
      <c r="L1930">
        <f>ROUNDUP(IF(B1930&gt;$D$4,0,($D$4-B1930+1)/365),0)</f>
        <v>0</v>
      </c>
      <c r="M1930">
        <f>ROUNDUP(IF(B1930&gt;$D$5,0,($D$5-B1930+1)/365),0)</f>
        <v>1</v>
      </c>
      <c r="N1930" s="28">
        <f>IF(OR(L1930=1,M1930=1),IF(B1930+364&lt;=$D$5,(B1930+364-$D$4+1)/365,IF(B1930&gt;$D$4,($D$5-B1930+1)/365,$D$6/365)),0)</f>
        <v>0.18082191780821918</v>
      </c>
      <c r="O1930" s="28">
        <f>'Data &amp; Parameter'!$E$16*'Data &amp; Parameter'!$E$17*('Data &amp; Parameter'!$E$18+'Data &amp; Parameter'!$E$19)*'Data &amp; Parameter'!$E$20*'Data &amp; Parameter'!$E$37*N1930</f>
        <v>0.62866434937732807</v>
      </c>
      <c r="P1930">
        <f>ROUNDUP(IF(D1930&gt;$D$4,0,($D$4-D1930+1)/365),0)</f>
        <v>0</v>
      </c>
      <c r="Q1930">
        <f>ROUNDUP(IF(D1930&gt;$D$5,0,($D$5-D1930+1)/365),0)</f>
        <v>1</v>
      </c>
      <c r="R1930" s="28">
        <f>IF(OR(P1930=1,Q1930=1),IF(D1930+364&lt;=$D$5,(D1930+364-$D$4+1)/365,IF(D1930&gt;$D$4,($D$5-D1930+1)/365,$D$6/365)),0)</f>
        <v>0.18082191780821918</v>
      </c>
      <c r="S1930" s="28">
        <f>'Data &amp; Parameter'!$E$16*'Data &amp; Parameter'!$E$17*('Data &amp; Parameter'!$E$18+'Data &amp; Parameter'!$E$19)*'Data &amp; Parameter'!$E$20*'Data &amp; Parameter'!$E$37*R1930</f>
        <v>0.62866434937732807</v>
      </c>
      <c r="T1930" s="28">
        <f t="shared" si="30"/>
        <v>1.2573286987546561</v>
      </c>
    </row>
    <row r="1931" spans="1:20" ht="15.75" customHeight="1" x14ac:dyDescent="0.35">
      <c r="A1931">
        <v>1924</v>
      </c>
      <c r="B1931" s="76">
        <v>44236</v>
      </c>
      <c r="C1931" s="1" t="s">
        <v>6133</v>
      </c>
      <c r="D1931" s="76">
        <v>44236</v>
      </c>
      <c r="E1931" s="1" t="s">
        <v>6134</v>
      </c>
      <c r="F1931" s="1" t="s">
        <v>6135</v>
      </c>
      <c r="G1931" s="1" t="s">
        <v>123</v>
      </c>
      <c r="H1931" s="1" t="s">
        <v>124</v>
      </c>
      <c r="I1931" s="1" t="s">
        <v>125</v>
      </c>
      <c r="J1931" s="1" t="s">
        <v>1955</v>
      </c>
      <c r="K1931" s="1" t="s">
        <v>1969</v>
      </c>
      <c r="L1931">
        <f>ROUNDUP(IF(B1931&gt;$D$4,0,($D$4-B1931+1)/365),0)</f>
        <v>0</v>
      </c>
      <c r="M1931">
        <f>ROUNDUP(IF(B1931&gt;$D$5,0,($D$5-B1931+1)/365),0)</f>
        <v>1</v>
      </c>
      <c r="N1931" s="28">
        <f>IF(OR(L1931=1,M1931=1),IF(B1931+364&lt;=$D$5,(B1931+364-$D$4+1)/365,IF(B1931&gt;$D$4,($D$5-B1931+1)/365,$D$6/365)),0)</f>
        <v>0.18082191780821918</v>
      </c>
      <c r="O1931" s="28">
        <f>'Data &amp; Parameter'!$E$16*'Data &amp; Parameter'!$E$17*('Data &amp; Parameter'!$E$18+'Data &amp; Parameter'!$E$19)*'Data &amp; Parameter'!$E$20*'Data &amp; Parameter'!$E$37*N1931</f>
        <v>0.62866434937732807</v>
      </c>
      <c r="P1931">
        <f>ROUNDUP(IF(D1931&gt;$D$4,0,($D$4-D1931+1)/365),0)</f>
        <v>0</v>
      </c>
      <c r="Q1931">
        <f>ROUNDUP(IF(D1931&gt;$D$5,0,($D$5-D1931+1)/365),0)</f>
        <v>1</v>
      </c>
      <c r="R1931" s="28">
        <f>IF(OR(P1931=1,Q1931=1),IF(D1931+364&lt;=$D$5,(D1931+364-$D$4+1)/365,IF(D1931&gt;$D$4,($D$5-D1931+1)/365,$D$6/365)),0)</f>
        <v>0.18082191780821918</v>
      </c>
      <c r="S1931" s="28">
        <f>'Data &amp; Parameter'!$E$16*'Data &amp; Parameter'!$E$17*('Data &amp; Parameter'!$E$18+'Data &amp; Parameter'!$E$19)*'Data &amp; Parameter'!$E$20*'Data &amp; Parameter'!$E$37*R1931</f>
        <v>0.62866434937732807</v>
      </c>
      <c r="T1931" s="28">
        <f t="shared" si="30"/>
        <v>1.2573286987546561</v>
      </c>
    </row>
    <row r="1932" spans="1:20" ht="15.75" customHeight="1" x14ac:dyDescent="0.35">
      <c r="A1932">
        <v>1925</v>
      </c>
      <c r="B1932" s="76">
        <v>44236</v>
      </c>
      <c r="C1932" s="1" t="s">
        <v>6136</v>
      </c>
      <c r="D1932" s="76">
        <v>44236</v>
      </c>
      <c r="E1932" s="1" t="s">
        <v>6137</v>
      </c>
      <c r="F1932" s="1" t="s">
        <v>6138</v>
      </c>
      <c r="G1932" s="1" t="s">
        <v>123</v>
      </c>
      <c r="H1932" s="1" t="s">
        <v>124</v>
      </c>
      <c r="I1932" s="1" t="s">
        <v>125</v>
      </c>
      <c r="J1932" s="1" t="s">
        <v>1955</v>
      </c>
      <c r="K1932" s="1" t="s">
        <v>2047</v>
      </c>
      <c r="L1932">
        <f>ROUNDUP(IF(B1932&gt;$D$4,0,($D$4-B1932+1)/365),0)</f>
        <v>0</v>
      </c>
      <c r="M1932">
        <f>ROUNDUP(IF(B1932&gt;$D$5,0,($D$5-B1932+1)/365),0)</f>
        <v>1</v>
      </c>
      <c r="N1932" s="28">
        <f>IF(OR(L1932=1,M1932=1),IF(B1932+364&lt;=$D$5,(B1932+364-$D$4+1)/365,IF(B1932&gt;$D$4,($D$5-B1932+1)/365,$D$6/365)),0)</f>
        <v>0.18082191780821918</v>
      </c>
      <c r="O1932" s="28">
        <f>'Data &amp; Parameter'!$E$16*'Data &amp; Parameter'!$E$17*('Data &amp; Parameter'!$E$18+'Data &amp; Parameter'!$E$19)*'Data &amp; Parameter'!$E$20*'Data &amp; Parameter'!$E$37*N1932</f>
        <v>0.62866434937732807</v>
      </c>
      <c r="P1932">
        <f>ROUNDUP(IF(D1932&gt;$D$4,0,($D$4-D1932+1)/365),0)</f>
        <v>0</v>
      </c>
      <c r="Q1932">
        <f>ROUNDUP(IF(D1932&gt;$D$5,0,($D$5-D1932+1)/365),0)</f>
        <v>1</v>
      </c>
      <c r="R1932" s="28">
        <f>IF(OR(P1932=1,Q1932=1),IF(D1932+364&lt;=$D$5,(D1932+364-$D$4+1)/365,IF(D1932&gt;$D$4,($D$5-D1932+1)/365,$D$6/365)),0)</f>
        <v>0.18082191780821918</v>
      </c>
      <c r="S1932" s="28">
        <f>'Data &amp; Parameter'!$E$16*'Data &amp; Parameter'!$E$17*('Data &amp; Parameter'!$E$18+'Data &amp; Parameter'!$E$19)*'Data &amp; Parameter'!$E$20*'Data &amp; Parameter'!$E$37*R1932</f>
        <v>0.62866434937732807</v>
      </c>
      <c r="T1932" s="28">
        <f t="shared" si="30"/>
        <v>1.2573286987546561</v>
      </c>
    </row>
    <row r="1933" spans="1:20" ht="15.75" customHeight="1" x14ac:dyDescent="0.35">
      <c r="A1933">
        <v>1926</v>
      </c>
      <c r="B1933" s="76">
        <v>44236</v>
      </c>
      <c r="C1933" s="1" t="s">
        <v>6139</v>
      </c>
      <c r="D1933" s="76">
        <v>44236</v>
      </c>
      <c r="E1933" s="1" t="s">
        <v>6140</v>
      </c>
      <c r="F1933" s="1" t="s">
        <v>6141</v>
      </c>
      <c r="G1933" s="1" t="s">
        <v>123</v>
      </c>
      <c r="H1933" s="1" t="s">
        <v>124</v>
      </c>
      <c r="I1933" s="1" t="s">
        <v>125</v>
      </c>
      <c r="J1933" s="1" t="s">
        <v>1955</v>
      </c>
      <c r="K1933" s="1" t="s">
        <v>2047</v>
      </c>
      <c r="L1933">
        <f>ROUNDUP(IF(B1933&gt;$D$4,0,($D$4-B1933+1)/365),0)</f>
        <v>0</v>
      </c>
      <c r="M1933">
        <f>ROUNDUP(IF(B1933&gt;$D$5,0,($D$5-B1933+1)/365),0)</f>
        <v>1</v>
      </c>
      <c r="N1933" s="28">
        <f>IF(OR(L1933=1,M1933=1),IF(B1933+364&lt;=$D$5,(B1933+364-$D$4+1)/365,IF(B1933&gt;$D$4,($D$5-B1933+1)/365,$D$6/365)),0)</f>
        <v>0.18082191780821918</v>
      </c>
      <c r="O1933" s="28">
        <f>'Data &amp; Parameter'!$E$16*'Data &amp; Parameter'!$E$17*('Data &amp; Parameter'!$E$18+'Data &amp; Parameter'!$E$19)*'Data &amp; Parameter'!$E$20*'Data &amp; Parameter'!$E$37*N1933</f>
        <v>0.62866434937732807</v>
      </c>
      <c r="P1933">
        <f>ROUNDUP(IF(D1933&gt;$D$4,0,($D$4-D1933+1)/365),0)</f>
        <v>0</v>
      </c>
      <c r="Q1933">
        <f>ROUNDUP(IF(D1933&gt;$D$5,0,($D$5-D1933+1)/365),0)</f>
        <v>1</v>
      </c>
      <c r="R1933" s="28">
        <f>IF(OR(P1933=1,Q1933=1),IF(D1933+364&lt;=$D$5,(D1933+364-$D$4+1)/365,IF(D1933&gt;$D$4,($D$5-D1933+1)/365,$D$6/365)),0)</f>
        <v>0.18082191780821918</v>
      </c>
      <c r="S1933" s="28">
        <f>'Data &amp; Parameter'!$E$16*'Data &amp; Parameter'!$E$17*('Data &amp; Parameter'!$E$18+'Data &amp; Parameter'!$E$19)*'Data &amp; Parameter'!$E$20*'Data &amp; Parameter'!$E$37*R1933</f>
        <v>0.62866434937732807</v>
      </c>
      <c r="T1933" s="28">
        <f t="shared" si="30"/>
        <v>1.2573286987546561</v>
      </c>
    </row>
    <row r="1934" spans="1:20" ht="15.75" customHeight="1" x14ac:dyDescent="0.35">
      <c r="A1934">
        <v>1927</v>
      </c>
      <c r="B1934" s="76">
        <v>44236</v>
      </c>
      <c r="C1934" s="1" t="s">
        <v>6142</v>
      </c>
      <c r="D1934" s="76">
        <v>44236</v>
      </c>
      <c r="E1934" s="1" t="s">
        <v>6143</v>
      </c>
      <c r="F1934" s="1" t="s">
        <v>6144</v>
      </c>
      <c r="G1934" s="1" t="s">
        <v>123</v>
      </c>
      <c r="H1934" s="1" t="s">
        <v>124</v>
      </c>
      <c r="I1934" s="1" t="s">
        <v>125</v>
      </c>
      <c r="J1934" s="1" t="s">
        <v>1955</v>
      </c>
      <c r="K1934" s="1" t="s">
        <v>6145</v>
      </c>
      <c r="L1934">
        <f>ROUNDUP(IF(B1934&gt;$D$4,0,($D$4-B1934+1)/365),0)</f>
        <v>0</v>
      </c>
      <c r="M1934">
        <f>ROUNDUP(IF(B1934&gt;$D$5,0,($D$5-B1934+1)/365),0)</f>
        <v>1</v>
      </c>
      <c r="N1934" s="28">
        <f>IF(OR(L1934=1,M1934=1),IF(B1934+364&lt;=$D$5,(B1934+364-$D$4+1)/365,IF(B1934&gt;$D$4,($D$5-B1934+1)/365,$D$6/365)),0)</f>
        <v>0.18082191780821918</v>
      </c>
      <c r="O1934" s="28">
        <f>'Data &amp; Parameter'!$E$16*'Data &amp; Parameter'!$E$17*('Data &amp; Parameter'!$E$18+'Data &amp; Parameter'!$E$19)*'Data &amp; Parameter'!$E$20*'Data &amp; Parameter'!$E$37*N1934</f>
        <v>0.62866434937732807</v>
      </c>
      <c r="P1934">
        <f>ROUNDUP(IF(D1934&gt;$D$4,0,($D$4-D1934+1)/365),0)</f>
        <v>0</v>
      </c>
      <c r="Q1934">
        <f>ROUNDUP(IF(D1934&gt;$D$5,0,($D$5-D1934+1)/365),0)</f>
        <v>1</v>
      </c>
      <c r="R1934" s="28">
        <f>IF(OR(P1934=1,Q1934=1),IF(D1934+364&lt;=$D$5,(D1934+364-$D$4+1)/365,IF(D1934&gt;$D$4,($D$5-D1934+1)/365,$D$6/365)),0)</f>
        <v>0.18082191780821918</v>
      </c>
      <c r="S1934" s="28">
        <f>'Data &amp; Parameter'!$E$16*'Data &amp; Parameter'!$E$17*('Data &amp; Parameter'!$E$18+'Data &amp; Parameter'!$E$19)*'Data &amp; Parameter'!$E$20*'Data &amp; Parameter'!$E$37*R1934</f>
        <v>0.62866434937732807</v>
      </c>
      <c r="T1934" s="28">
        <f t="shared" si="30"/>
        <v>1.2573286987546561</v>
      </c>
    </row>
    <row r="1935" spans="1:20" ht="15.75" customHeight="1" x14ac:dyDescent="0.35">
      <c r="A1935">
        <v>1928</v>
      </c>
      <c r="B1935" s="76">
        <v>44236</v>
      </c>
      <c r="C1935" s="1" t="s">
        <v>6146</v>
      </c>
      <c r="D1935" s="76">
        <v>44236</v>
      </c>
      <c r="E1935" s="1" t="s">
        <v>6147</v>
      </c>
      <c r="F1935" s="1" t="s">
        <v>6148</v>
      </c>
      <c r="G1935" s="1" t="s">
        <v>123</v>
      </c>
      <c r="H1935" s="1" t="s">
        <v>124</v>
      </c>
      <c r="I1935" s="1" t="s">
        <v>125</v>
      </c>
      <c r="J1935" s="1" t="s">
        <v>1955</v>
      </c>
      <c r="K1935" s="1" t="s">
        <v>2047</v>
      </c>
      <c r="L1935">
        <f>ROUNDUP(IF(B1935&gt;$D$4,0,($D$4-B1935+1)/365),0)</f>
        <v>0</v>
      </c>
      <c r="M1935">
        <f>ROUNDUP(IF(B1935&gt;$D$5,0,($D$5-B1935+1)/365),0)</f>
        <v>1</v>
      </c>
      <c r="N1935" s="28">
        <f>IF(OR(L1935=1,M1935=1),IF(B1935+364&lt;=$D$5,(B1935+364-$D$4+1)/365,IF(B1935&gt;$D$4,($D$5-B1935+1)/365,$D$6/365)),0)</f>
        <v>0.18082191780821918</v>
      </c>
      <c r="O1935" s="28">
        <f>'Data &amp; Parameter'!$E$16*'Data &amp; Parameter'!$E$17*('Data &amp; Parameter'!$E$18+'Data &amp; Parameter'!$E$19)*'Data &amp; Parameter'!$E$20*'Data &amp; Parameter'!$E$37*N1935</f>
        <v>0.62866434937732807</v>
      </c>
      <c r="P1935">
        <f>ROUNDUP(IF(D1935&gt;$D$4,0,($D$4-D1935+1)/365),0)</f>
        <v>0</v>
      </c>
      <c r="Q1935">
        <f>ROUNDUP(IF(D1935&gt;$D$5,0,($D$5-D1935+1)/365),0)</f>
        <v>1</v>
      </c>
      <c r="R1935" s="28">
        <f>IF(OR(P1935=1,Q1935=1),IF(D1935+364&lt;=$D$5,(D1935+364-$D$4+1)/365,IF(D1935&gt;$D$4,($D$5-D1935+1)/365,$D$6/365)),0)</f>
        <v>0.18082191780821918</v>
      </c>
      <c r="S1935" s="28">
        <f>'Data &amp; Parameter'!$E$16*'Data &amp; Parameter'!$E$17*('Data &amp; Parameter'!$E$18+'Data &amp; Parameter'!$E$19)*'Data &amp; Parameter'!$E$20*'Data &amp; Parameter'!$E$37*R1935</f>
        <v>0.62866434937732807</v>
      </c>
      <c r="T1935" s="28">
        <f t="shared" si="30"/>
        <v>1.2573286987546561</v>
      </c>
    </row>
    <row r="1936" spans="1:20" ht="15.75" customHeight="1" x14ac:dyDescent="0.35">
      <c r="A1936">
        <v>1929</v>
      </c>
      <c r="B1936" s="76">
        <v>44236</v>
      </c>
      <c r="C1936" s="1" t="s">
        <v>6149</v>
      </c>
      <c r="D1936" s="76">
        <v>44236</v>
      </c>
      <c r="E1936" s="1" t="s">
        <v>6150</v>
      </c>
      <c r="F1936" s="1" t="s">
        <v>6151</v>
      </c>
      <c r="G1936" s="1" t="s">
        <v>123</v>
      </c>
      <c r="H1936" s="1" t="s">
        <v>124</v>
      </c>
      <c r="I1936" s="1" t="s">
        <v>125</v>
      </c>
      <c r="J1936" s="1" t="s">
        <v>1955</v>
      </c>
      <c r="K1936" s="1" t="s">
        <v>2087</v>
      </c>
      <c r="L1936">
        <f>ROUNDUP(IF(B1936&gt;$D$4,0,($D$4-B1936+1)/365),0)</f>
        <v>0</v>
      </c>
      <c r="M1936">
        <f>ROUNDUP(IF(B1936&gt;$D$5,0,($D$5-B1936+1)/365),0)</f>
        <v>1</v>
      </c>
      <c r="N1936" s="28">
        <f>IF(OR(L1936=1,M1936=1),IF(B1936+364&lt;=$D$5,(B1936+364-$D$4+1)/365,IF(B1936&gt;$D$4,($D$5-B1936+1)/365,$D$6/365)),0)</f>
        <v>0.18082191780821918</v>
      </c>
      <c r="O1936" s="28">
        <f>'Data &amp; Parameter'!$E$16*'Data &amp; Parameter'!$E$17*('Data &amp; Parameter'!$E$18+'Data &amp; Parameter'!$E$19)*'Data &amp; Parameter'!$E$20*'Data &amp; Parameter'!$E$37*N1936</f>
        <v>0.62866434937732807</v>
      </c>
      <c r="P1936">
        <f>ROUNDUP(IF(D1936&gt;$D$4,0,($D$4-D1936+1)/365),0)</f>
        <v>0</v>
      </c>
      <c r="Q1936">
        <f>ROUNDUP(IF(D1936&gt;$D$5,0,($D$5-D1936+1)/365),0)</f>
        <v>1</v>
      </c>
      <c r="R1936" s="28">
        <f>IF(OR(P1936=1,Q1936=1),IF(D1936+364&lt;=$D$5,(D1936+364-$D$4+1)/365,IF(D1936&gt;$D$4,($D$5-D1936+1)/365,$D$6/365)),0)</f>
        <v>0.18082191780821918</v>
      </c>
      <c r="S1936" s="28">
        <f>'Data &amp; Parameter'!$E$16*'Data &amp; Parameter'!$E$17*('Data &amp; Parameter'!$E$18+'Data &amp; Parameter'!$E$19)*'Data &amp; Parameter'!$E$20*'Data &amp; Parameter'!$E$37*R1936</f>
        <v>0.62866434937732807</v>
      </c>
      <c r="T1936" s="28">
        <f t="shared" si="30"/>
        <v>1.2573286987546561</v>
      </c>
    </row>
    <row r="1937" spans="1:20" ht="15.75" customHeight="1" x14ac:dyDescent="0.35">
      <c r="A1937">
        <v>1930</v>
      </c>
      <c r="B1937" s="76">
        <v>44236</v>
      </c>
      <c r="C1937" s="1" t="s">
        <v>6152</v>
      </c>
      <c r="D1937" s="76">
        <v>44236</v>
      </c>
      <c r="E1937" s="1" t="s">
        <v>6153</v>
      </c>
      <c r="F1937" s="1" t="s">
        <v>6154</v>
      </c>
      <c r="G1937" s="1" t="s">
        <v>123</v>
      </c>
      <c r="H1937" s="1" t="s">
        <v>124</v>
      </c>
      <c r="I1937" s="1" t="s">
        <v>125</v>
      </c>
      <c r="J1937" s="1" t="s">
        <v>1955</v>
      </c>
      <c r="K1937" s="1" t="s">
        <v>2047</v>
      </c>
      <c r="L1937">
        <f>ROUNDUP(IF(B1937&gt;$D$4,0,($D$4-B1937+1)/365),0)</f>
        <v>0</v>
      </c>
      <c r="M1937">
        <f>ROUNDUP(IF(B1937&gt;$D$5,0,($D$5-B1937+1)/365),0)</f>
        <v>1</v>
      </c>
      <c r="N1937" s="28">
        <f>IF(OR(L1937=1,M1937=1),IF(B1937+364&lt;=$D$5,(B1937+364-$D$4+1)/365,IF(B1937&gt;$D$4,($D$5-B1937+1)/365,$D$6/365)),0)</f>
        <v>0.18082191780821918</v>
      </c>
      <c r="O1937" s="28">
        <f>'Data &amp; Parameter'!$E$16*'Data &amp; Parameter'!$E$17*('Data &amp; Parameter'!$E$18+'Data &amp; Parameter'!$E$19)*'Data &amp; Parameter'!$E$20*'Data &amp; Parameter'!$E$37*N1937</f>
        <v>0.62866434937732807</v>
      </c>
      <c r="P1937">
        <f>ROUNDUP(IF(D1937&gt;$D$4,0,($D$4-D1937+1)/365),0)</f>
        <v>0</v>
      </c>
      <c r="Q1937">
        <f>ROUNDUP(IF(D1937&gt;$D$5,0,($D$5-D1937+1)/365),0)</f>
        <v>1</v>
      </c>
      <c r="R1937" s="28">
        <f>IF(OR(P1937=1,Q1937=1),IF(D1937+364&lt;=$D$5,(D1937+364-$D$4+1)/365,IF(D1937&gt;$D$4,($D$5-D1937+1)/365,$D$6/365)),0)</f>
        <v>0.18082191780821918</v>
      </c>
      <c r="S1937" s="28">
        <f>'Data &amp; Parameter'!$E$16*'Data &amp; Parameter'!$E$17*('Data &amp; Parameter'!$E$18+'Data &amp; Parameter'!$E$19)*'Data &amp; Parameter'!$E$20*'Data &amp; Parameter'!$E$37*R1937</f>
        <v>0.62866434937732807</v>
      </c>
      <c r="T1937" s="28">
        <f t="shared" si="30"/>
        <v>1.2573286987546561</v>
      </c>
    </row>
    <row r="1938" spans="1:20" ht="15.75" customHeight="1" x14ac:dyDescent="0.35">
      <c r="A1938">
        <v>1931</v>
      </c>
      <c r="B1938" s="76">
        <v>44236</v>
      </c>
      <c r="C1938" s="1" t="s">
        <v>6155</v>
      </c>
      <c r="D1938" s="76">
        <v>44236</v>
      </c>
      <c r="E1938" s="1" t="s">
        <v>6156</v>
      </c>
      <c r="F1938" s="1" t="s">
        <v>6157</v>
      </c>
      <c r="G1938" s="1" t="s">
        <v>123</v>
      </c>
      <c r="H1938" s="1" t="s">
        <v>124</v>
      </c>
      <c r="I1938" s="1" t="s">
        <v>125</v>
      </c>
      <c r="J1938" s="1" t="s">
        <v>1955</v>
      </c>
      <c r="K1938" s="1" t="s">
        <v>6158</v>
      </c>
      <c r="L1938">
        <f>ROUNDUP(IF(B1938&gt;$D$4,0,($D$4-B1938+1)/365),0)</f>
        <v>0</v>
      </c>
      <c r="M1938">
        <f>ROUNDUP(IF(B1938&gt;$D$5,0,($D$5-B1938+1)/365),0)</f>
        <v>1</v>
      </c>
      <c r="N1938" s="28">
        <f>IF(OR(L1938=1,M1938=1),IF(B1938+364&lt;=$D$5,(B1938+364-$D$4+1)/365,IF(B1938&gt;$D$4,($D$5-B1938+1)/365,$D$6/365)),0)</f>
        <v>0.18082191780821918</v>
      </c>
      <c r="O1938" s="28">
        <f>'Data &amp; Parameter'!$E$16*'Data &amp; Parameter'!$E$17*('Data &amp; Parameter'!$E$18+'Data &amp; Parameter'!$E$19)*'Data &amp; Parameter'!$E$20*'Data &amp; Parameter'!$E$37*N1938</f>
        <v>0.62866434937732807</v>
      </c>
      <c r="P1938">
        <f>ROUNDUP(IF(D1938&gt;$D$4,0,($D$4-D1938+1)/365),0)</f>
        <v>0</v>
      </c>
      <c r="Q1938">
        <f>ROUNDUP(IF(D1938&gt;$D$5,0,($D$5-D1938+1)/365),0)</f>
        <v>1</v>
      </c>
      <c r="R1938" s="28">
        <f>IF(OR(P1938=1,Q1938=1),IF(D1938+364&lt;=$D$5,(D1938+364-$D$4+1)/365,IF(D1938&gt;$D$4,($D$5-D1938+1)/365,$D$6/365)),0)</f>
        <v>0.18082191780821918</v>
      </c>
      <c r="S1938" s="28">
        <f>'Data &amp; Parameter'!$E$16*'Data &amp; Parameter'!$E$17*('Data &amp; Parameter'!$E$18+'Data &amp; Parameter'!$E$19)*'Data &amp; Parameter'!$E$20*'Data &amp; Parameter'!$E$37*R1938</f>
        <v>0.62866434937732807</v>
      </c>
      <c r="T1938" s="28">
        <f t="shared" si="30"/>
        <v>1.2573286987546561</v>
      </c>
    </row>
    <row r="1939" spans="1:20" ht="15.75" customHeight="1" x14ac:dyDescent="0.35">
      <c r="A1939">
        <v>1932</v>
      </c>
      <c r="B1939" s="76">
        <v>44236</v>
      </c>
      <c r="C1939" s="1" t="s">
        <v>6159</v>
      </c>
      <c r="D1939" s="76">
        <v>44236</v>
      </c>
      <c r="E1939" s="1" t="s">
        <v>6160</v>
      </c>
      <c r="F1939" s="1" t="s">
        <v>6161</v>
      </c>
      <c r="G1939" s="1" t="s">
        <v>123</v>
      </c>
      <c r="H1939" s="1" t="s">
        <v>124</v>
      </c>
      <c r="I1939" s="1" t="s">
        <v>125</v>
      </c>
      <c r="J1939" s="1" t="s">
        <v>1955</v>
      </c>
      <c r="K1939" s="1" t="s">
        <v>6158</v>
      </c>
      <c r="L1939">
        <f>ROUNDUP(IF(B1939&gt;$D$4,0,($D$4-B1939+1)/365),0)</f>
        <v>0</v>
      </c>
      <c r="M1939">
        <f>ROUNDUP(IF(B1939&gt;$D$5,0,($D$5-B1939+1)/365),0)</f>
        <v>1</v>
      </c>
      <c r="N1939" s="28">
        <f>IF(OR(L1939=1,M1939=1),IF(B1939+364&lt;=$D$5,(B1939+364-$D$4+1)/365,IF(B1939&gt;$D$4,($D$5-B1939+1)/365,$D$6/365)),0)</f>
        <v>0.18082191780821918</v>
      </c>
      <c r="O1939" s="28">
        <f>'Data &amp; Parameter'!$E$16*'Data &amp; Parameter'!$E$17*('Data &amp; Parameter'!$E$18+'Data &amp; Parameter'!$E$19)*'Data &amp; Parameter'!$E$20*'Data &amp; Parameter'!$E$37*N1939</f>
        <v>0.62866434937732807</v>
      </c>
      <c r="P1939">
        <f>ROUNDUP(IF(D1939&gt;$D$4,0,($D$4-D1939+1)/365),0)</f>
        <v>0</v>
      </c>
      <c r="Q1939">
        <f>ROUNDUP(IF(D1939&gt;$D$5,0,($D$5-D1939+1)/365),0)</f>
        <v>1</v>
      </c>
      <c r="R1939" s="28">
        <f>IF(OR(P1939=1,Q1939=1),IF(D1939+364&lt;=$D$5,(D1939+364-$D$4+1)/365,IF(D1939&gt;$D$4,($D$5-D1939+1)/365,$D$6/365)),0)</f>
        <v>0.18082191780821918</v>
      </c>
      <c r="S1939" s="28">
        <f>'Data &amp; Parameter'!$E$16*'Data &amp; Parameter'!$E$17*('Data &amp; Parameter'!$E$18+'Data &amp; Parameter'!$E$19)*'Data &amp; Parameter'!$E$20*'Data &amp; Parameter'!$E$37*R1939</f>
        <v>0.62866434937732807</v>
      </c>
      <c r="T1939" s="28">
        <f t="shared" si="30"/>
        <v>1.2573286987546561</v>
      </c>
    </row>
    <row r="1940" spans="1:20" ht="15.75" customHeight="1" x14ac:dyDescent="0.35">
      <c r="A1940">
        <v>1933</v>
      </c>
      <c r="B1940" s="76">
        <v>44236</v>
      </c>
      <c r="C1940" s="1" t="s">
        <v>6162</v>
      </c>
      <c r="D1940" s="76">
        <v>44236</v>
      </c>
      <c r="E1940" s="1" t="s">
        <v>6163</v>
      </c>
      <c r="F1940" s="1" t="s">
        <v>6164</v>
      </c>
      <c r="G1940" s="1" t="s">
        <v>123</v>
      </c>
      <c r="H1940" s="1" t="s">
        <v>124</v>
      </c>
      <c r="I1940" s="1" t="s">
        <v>125</v>
      </c>
      <c r="J1940" s="1" t="s">
        <v>1955</v>
      </c>
      <c r="K1940" s="1" t="s">
        <v>6158</v>
      </c>
      <c r="L1940">
        <f>ROUNDUP(IF(B1940&gt;$D$4,0,($D$4-B1940+1)/365),0)</f>
        <v>0</v>
      </c>
      <c r="M1940">
        <f>ROUNDUP(IF(B1940&gt;$D$5,0,($D$5-B1940+1)/365),0)</f>
        <v>1</v>
      </c>
      <c r="N1940" s="28">
        <f>IF(OR(L1940=1,M1940=1),IF(B1940+364&lt;=$D$5,(B1940+364-$D$4+1)/365,IF(B1940&gt;$D$4,($D$5-B1940+1)/365,$D$6/365)),0)</f>
        <v>0.18082191780821918</v>
      </c>
      <c r="O1940" s="28">
        <f>'Data &amp; Parameter'!$E$16*'Data &amp; Parameter'!$E$17*('Data &amp; Parameter'!$E$18+'Data &amp; Parameter'!$E$19)*'Data &amp; Parameter'!$E$20*'Data &amp; Parameter'!$E$37*N1940</f>
        <v>0.62866434937732807</v>
      </c>
      <c r="P1940">
        <f>ROUNDUP(IF(D1940&gt;$D$4,0,($D$4-D1940+1)/365),0)</f>
        <v>0</v>
      </c>
      <c r="Q1940">
        <f>ROUNDUP(IF(D1940&gt;$D$5,0,($D$5-D1940+1)/365),0)</f>
        <v>1</v>
      </c>
      <c r="R1940" s="28">
        <f>IF(OR(P1940=1,Q1940=1),IF(D1940+364&lt;=$D$5,(D1940+364-$D$4+1)/365,IF(D1940&gt;$D$4,($D$5-D1940+1)/365,$D$6/365)),0)</f>
        <v>0.18082191780821918</v>
      </c>
      <c r="S1940" s="28">
        <f>'Data &amp; Parameter'!$E$16*'Data &amp; Parameter'!$E$17*('Data &amp; Parameter'!$E$18+'Data &amp; Parameter'!$E$19)*'Data &amp; Parameter'!$E$20*'Data &amp; Parameter'!$E$37*R1940</f>
        <v>0.62866434937732807</v>
      </c>
      <c r="T1940" s="28">
        <f t="shared" si="30"/>
        <v>1.2573286987546561</v>
      </c>
    </row>
    <row r="1941" spans="1:20" ht="15.75" customHeight="1" x14ac:dyDescent="0.35">
      <c r="A1941">
        <v>1934</v>
      </c>
      <c r="B1941" s="76">
        <v>44236</v>
      </c>
      <c r="C1941" s="1" t="s">
        <v>6165</v>
      </c>
      <c r="D1941" s="76">
        <v>44236</v>
      </c>
      <c r="E1941" s="1" t="s">
        <v>6166</v>
      </c>
      <c r="F1941" s="1" t="s">
        <v>6167</v>
      </c>
      <c r="G1941" s="1" t="s">
        <v>123</v>
      </c>
      <c r="H1941" s="1" t="s">
        <v>124</v>
      </c>
      <c r="I1941" s="1" t="s">
        <v>125</v>
      </c>
      <c r="J1941" s="1" t="s">
        <v>1955</v>
      </c>
      <c r="K1941" s="1" t="s">
        <v>1955</v>
      </c>
      <c r="L1941">
        <f>ROUNDUP(IF(B1941&gt;$D$4,0,($D$4-B1941+1)/365),0)</f>
        <v>0</v>
      </c>
      <c r="M1941">
        <f>ROUNDUP(IF(B1941&gt;$D$5,0,($D$5-B1941+1)/365),0)</f>
        <v>1</v>
      </c>
      <c r="N1941" s="28">
        <f>IF(OR(L1941=1,M1941=1),IF(B1941+364&lt;=$D$5,(B1941+364-$D$4+1)/365,IF(B1941&gt;$D$4,($D$5-B1941+1)/365,$D$6/365)),0)</f>
        <v>0.18082191780821918</v>
      </c>
      <c r="O1941" s="28">
        <f>'Data &amp; Parameter'!$E$16*'Data &amp; Parameter'!$E$17*('Data &amp; Parameter'!$E$18+'Data &amp; Parameter'!$E$19)*'Data &amp; Parameter'!$E$20*'Data &amp; Parameter'!$E$37*N1941</f>
        <v>0.62866434937732807</v>
      </c>
      <c r="P1941">
        <f>ROUNDUP(IF(D1941&gt;$D$4,0,($D$4-D1941+1)/365),0)</f>
        <v>0</v>
      </c>
      <c r="Q1941">
        <f>ROUNDUP(IF(D1941&gt;$D$5,0,($D$5-D1941+1)/365),0)</f>
        <v>1</v>
      </c>
      <c r="R1941" s="28">
        <f>IF(OR(P1941=1,Q1941=1),IF(D1941+364&lt;=$D$5,(D1941+364-$D$4+1)/365,IF(D1941&gt;$D$4,($D$5-D1941+1)/365,$D$6/365)),0)</f>
        <v>0.18082191780821918</v>
      </c>
      <c r="S1941" s="28">
        <f>'Data &amp; Parameter'!$E$16*'Data &amp; Parameter'!$E$17*('Data &amp; Parameter'!$E$18+'Data &amp; Parameter'!$E$19)*'Data &amp; Parameter'!$E$20*'Data &amp; Parameter'!$E$37*R1941</f>
        <v>0.62866434937732807</v>
      </c>
      <c r="T1941" s="28">
        <f t="shared" si="30"/>
        <v>1.2573286987546561</v>
      </c>
    </row>
    <row r="1942" spans="1:20" ht="15.75" customHeight="1" x14ac:dyDescent="0.35">
      <c r="A1942">
        <v>1935</v>
      </c>
      <c r="B1942" s="76">
        <v>44236</v>
      </c>
      <c r="C1942" s="1" t="s">
        <v>6168</v>
      </c>
      <c r="D1942" s="76">
        <v>44236</v>
      </c>
      <c r="E1942" s="1" t="s">
        <v>6169</v>
      </c>
      <c r="F1942" s="1" t="s">
        <v>6170</v>
      </c>
      <c r="G1942" s="1" t="s">
        <v>123</v>
      </c>
      <c r="H1942" s="1" t="s">
        <v>124</v>
      </c>
      <c r="I1942" s="1" t="s">
        <v>125</v>
      </c>
      <c r="J1942" s="1" t="s">
        <v>6171</v>
      </c>
      <c r="K1942" s="1" t="s">
        <v>1955</v>
      </c>
      <c r="L1942">
        <f>ROUNDUP(IF(B1942&gt;$D$4,0,($D$4-B1942+1)/365),0)</f>
        <v>0</v>
      </c>
      <c r="M1942">
        <f>ROUNDUP(IF(B1942&gt;$D$5,0,($D$5-B1942+1)/365),0)</f>
        <v>1</v>
      </c>
      <c r="N1942" s="28">
        <f>IF(OR(L1942=1,M1942=1),IF(B1942+364&lt;=$D$5,(B1942+364-$D$4+1)/365,IF(B1942&gt;$D$4,($D$5-B1942+1)/365,$D$6/365)),0)</f>
        <v>0.18082191780821918</v>
      </c>
      <c r="O1942" s="28">
        <f>'Data &amp; Parameter'!$E$16*'Data &amp; Parameter'!$E$17*('Data &amp; Parameter'!$E$18+'Data &amp; Parameter'!$E$19)*'Data &amp; Parameter'!$E$20*'Data &amp; Parameter'!$E$37*N1942</f>
        <v>0.62866434937732807</v>
      </c>
      <c r="P1942">
        <f>ROUNDUP(IF(D1942&gt;$D$4,0,($D$4-D1942+1)/365),0)</f>
        <v>0</v>
      </c>
      <c r="Q1942">
        <f>ROUNDUP(IF(D1942&gt;$D$5,0,($D$5-D1942+1)/365),0)</f>
        <v>1</v>
      </c>
      <c r="R1942" s="28">
        <f>IF(OR(P1942=1,Q1942=1),IF(D1942+364&lt;=$D$5,(D1942+364-$D$4+1)/365,IF(D1942&gt;$D$4,($D$5-D1942+1)/365,$D$6/365)),0)</f>
        <v>0.18082191780821918</v>
      </c>
      <c r="S1942" s="28">
        <f>'Data &amp; Parameter'!$E$16*'Data &amp; Parameter'!$E$17*('Data &amp; Parameter'!$E$18+'Data &amp; Parameter'!$E$19)*'Data &amp; Parameter'!$E$20*'Data &amp; Parameter'!$E$37*R1942</f>
        <v>0.62866434937732807</v>
      </c>
      <c r="T1942" s="28">
        <f t="shared" si="30"/>
        <v>1.2573286987546561</v>
      </c>
    </row>
    <row r="1943" spans="1:20" ht="15.75" customHeight="1" x14ac:dyDescent="0.35">
      <c r="A1943">
        <v>1936</v>
      </c>
      <c r="B1943" s="76">
        <v>44236</v>
      </c>
      <c r="C1943" s="1" t="s">
        <v>6172</v>
      </c>
      <c r="D1943" s="76">
        <v>44236</v>
      </c>
      <c r="E1943" s="1" t="s">
        <v>6173</v>
      </c>
      <c r="F1943" s="1" t="s">
        <v>6174</v>
      </c>
      <c r="G1943" s="1" t="s">
        <v>123</v>
      </c>
      <c r="H1943" s="1" t="s">
        <v>124</v>
      </c>
      <c r="I1943" s="1" t="s">
        <v>125</v>
      </c>
      <c r="J1943" s="1" t="s">
        <v>1955</v>
      </c>
      <c r="K1943" s="1" t="s">
        <v>1955</v>
      </c>
      <c r="L1943">
        <f>ROUNDUP(IF(B1943&gt;$D$4,0,($D$4-B1943+1)/365),0)</f>
        <v>0</v>
      </c>
      <c r="M1943">
        <f>ROUNDUP(IF(B1943&gt;$D$5,0,($D$5-B1943+1)/365),0)</f>
        <v>1</v>
      </c>
      <c r="N1943" s="28">
        <f>IF(OR(L1943=1,M1943=1),IF(B1943+364&lt;=$D$5,(B1943+364-$D$4+1)/365,IF(B1943&gt;$D$4,($D$5-B1943+1)/365,$D$6/365)),0)</f>
        <v>0.18082191780821918</v>
      </c>
      <c r="O1943" s="28">
        <f>'Data &amp; Parameter'!$E$16*'Data &amp; Parameter'!$E$17*('Data &amp; Parameter'!$E$18+'Data &amp; Parameter'!$E$19)*'Data &amp; Parameter'!$E$20*'Data &amp; Parameter'!$E$37*N1943</f>
        <v>0.62866434937732807</v>
      </c>
      <c r="P1943">
        <f>ROUNDUP(IF(D1943&gt;$D$4,0,($D$4-D1943+1)/365),0)</f>
        <v>0</v>
      </c>
      <c r="Q1943">
        <f>ROUNDUP(IF(D1943&gt;$D$5,0,($D$5-D1943+1)/365),0)</f>
        <v>1</v>
      </c>
      <c r="R1943" s="28">
        <f>IF(OR(P1943=1,Q1943=1),IF(D1943+364&lt;=$D$5,(D1943+364-$D$4+1)/365,IF(D1943&gt;$D$4,($D$5-D1943+1)/365,$D$6/365)),0)</f>
        <v>0.18082191780821918</v>
      </c>
      <c r="S1943" s="28">
        <f>'Data &amp; Parameter'!$E$16*'Data &amp; Parameter'!$E$17*('Data &amp; Parameter'!$E$18+'Data &amp; Parameter'!$E$19)*'Data &amp; Parameter'!$E$20*'Data &amp; Parameter'!$E$37*R1943</f>
        <v>0.62866434937732807</v>
      </c>
      <c r="T1943" s="28">
        <f t="shared" si="30"/>
        <v>1.2573286987546561</v>
      </c>
    </row>
    <row r="1944" spans="1:20" ht="15.75" customHeight="1" x14ac:dyDescent="0.35">
      <c r="A1944">
        <v>1937</v>
      </c>
      <c r="B1944" s="76">
        <v>44236</v>
      </c>
      <c r="C1944" s="1" t="s">
        <v>6175</v>
      </c>
      <c r="D1944" s="76">
        <v>44236</v>
      </c>
      <c r="E1944" s="1" t="s">
        <v>6176</v>
      </c>
      <c r="F1944" s="1" t="s">
        <v>6177</v>
      </c>
      <c r="G1944" s="1" t="s">
        <v>123</v>
      </c>
      <c r="H1944" s="1" t="s">
        <v>124</v>
      </c>
      <c r="I1944" s="1" t="s">
        <v>125</v>
      </c>
      <c r="J1944" s="1" t="s">
        <v>1955</v>
      </c>
      <c r="K1944" s="1" t="s">
        <v>1955</v>
      </c>
      <c r="L1944">
        <f>ROUNDUP(IF(B1944&gt;$D$4,0,($D$4-B1944+1)/365),0)</f>
        <v>0</v>
      </c>
      <c r="M1944">
        <f>ROUNDUP(IF(B1944&gt;$D$5,0,($D$5-B1944+1)/365),0)</f>
        <v>1</v>
      </c>
      <c r="N1944" s="28">
        <f>IF(OR(L1944=1,M1944=1),IF(B1944+364&lt;=$D$5,(B1944+364-$D$4+1)/365,IF(B1944&gt;$D$4,($D$5-B1944+1)/365,$D$6/365)),0)</f>
        <v>0.18082191780821918</v>
      </c>
      <c r="O1944" s="28">
        <f>'Data &amp; Parameter'!$E$16*'Data &amp; Parameter'!$E$17*('Data &amp; Parameter'!$E$18+'Data &amp; Parameter'!$E$19)*'Data &amp; Parameter'!$E$20*'Data &amp; Parameter'!$E$37*N1944</f>
        <v>0.62866434937732807</v>
      </c>
      <c r="P1944">
        <f>ROUNDUP(IF(D1944&gt;$D$4,0,($D$4-D1944+1)/365),0)</f>
        <v>0</v>
      </c>
      <c r="Q1944">
        <f>ROUNDUP(IF(D1944&gt;$D$5,0,($D$5-D1944+1)/365),0)</f>
        <v>1</v>
      </c>
      <c r="R1944" s="28">
        <f>IF(OR(P1944=1,Q1944=1),IF(D1944+364&lt;=$D$5,(D1944+364-$D$4+1)/365,IF(D1944&gt;$D$4,($D$5-D1944+1)/365,$D$6/365)),0)</f>
        <v>0.18082191780821918</v>
      </c>
      <c r="S1944" s="28">
        <f>'Data &amp; Parameter'!$E$16*'Data &amp; Parameter'!$E$17*('Data &amp; Parameter'!$E$18+'Data &amp; Parameter'!$E$19)*'Data &amp; Parameter'!$E$20*'Data &amp; Parameter'!$E$37*R1944</f>
        <v>0.62866434937732807</v>
      </c>
      <c r="T1944" s="28">
        <f t="shared" si="30"/>
        <v>1.2573286987546561</v>
      </c>
    </row>
    <row r="1945" spans="1:20" ht="15.75" customHeight="1" x14ac:dyDescent="0.35">
      <c r="A1945">
        <v>1938</v>
      </c>
      <c r="B1945" s="76">
        <v>44236</v>
      </c>
      <c r="C1945" s="1" t="s">
        <v>6178</v>
      </c>
      <c r="D1945" s="76">
        <v>44236</v>
      </c>
      <c r="E1945" s="1" t="s">
        <v>6179</v>
      </c>
      <c r="F1945" s="1" t="s">
        <v>6180</v>
      </c>
      <c r="G1945" s="1" t="s">
        <v>123</v>
      </c>
      <c r="H1945" s="1" t="s">
        <v>124</v>
      </c>
      <c r="I1945" s="1" t="s">
        <v>125</v>
      </c>
      <c r="J1945" s="1" t="s">
        <v>1955</v>
      </c>
      <c r="K1945" s="1" t="s">
        <v>1955</v>
      </c>
      <c r="L1945">
        <f>ROUNDUP(IF(B1945&gt;$D$4,0,($D$4-B1945+1)/365),0)</f>
        <v>0</v>
      </c>
      <c r="M1945">
        <f>ROUNDUP(IF(B1945&gt;$D$5,0,($D$5-B1945+1)/365),0)</f>
        <v>1</v>
      </c>
      <c r="N1945" s="28">
        <f>IF(OR(L1945=1,M1945=1),IF(B1945+364&lt;=$D$5,(B1945+364-$D$4+1)/365,IF(B1945&gt;$D$4,($D$5-B1945+1)/365,$D$6/365)),0)</f>
        <v>0.18082191780821918</v>
      </c>
      <c r="O1945" s="28">
        <f>'Data &amp; Parameter'!$E$16*'Data &amp; Parameter'!$E$17*('Data &amp; Parameter'!$E$18+'Data &amp; Parameter'!$E$19)*'Data &amp; Parameter'!$E$20*'Data &amp; Parameter'!$E$37*N1945</f>
        <v>0.62866434937732807</v>
      </c>
      <c r="P1945">
        <f>ROUNDUP(IF(D1945&gt;$D$4,0,($D$4-D1945+1)/365),0)</f>
        <v>0</v>
      </c>
      <c r="Q1945">
        <f>ROUNDUP(IF(D1945&gt;$D$5,0,($D$5-D1945+1)/365),0)</f>
        <v>1</v>
      </c>
      <c r="R1945" s="28">
        <f>IF(OR(P1945=1,Q1945=1),IF(D1945+364&lt;=$D$5,(D1945+364-$D$4+1)/365,IF(D1945&gt;$D$4,($D$5-D1945+1)/365,$D$6/365)),0)</f>
        <v>0.18082191780821918</v>
      </c>
      <c r="S1945" s="28">
        <f>'Data &amp; Parameter'!$E$16*'Data &amp; Parameter'!$E$17*('Data &amp; Parameter'!$E$18+'Data &amp; Parameter'!$E$19)*'Data &amp; Parameter'!$E$20*'Data &amp; Parameter'!$E$37*R1945</f>
        <v>0.62866434937732807</v>
      </c>
      <c r="T1945" s="28">
        <f t="shared" si="30"/>
        <v>1.2573286987546561</v>
      </c>
    </row>
    <row r="1946" spans="1:20" ht="15.75" customHeight="1" x14ac:dyDescent="0.35">
      <c r="A1946">
        <v>1939</v>
      </c>
      <c r="B1946" s="76">
        <v>44236</v>
      </c>
      <c r="C1946" s="1" t="s">
        <v>6181</v>
      </c>
      <c r="D1946" s="76">
        <v>44236</v>
      </c>
      <c r="E1946" s="1" t="s">
        <v>6182</v>
      </c>
      <c r="F1946" s="1" t="s">
        <v>6183</v>
      </c>
      <c r="G1946" s="1" t="s">
        <v>123</v>
      </c>
      <c r="H1946" s="1" t="s">
        <v>124</v>
      </c>
      <c r="I1946" s="1" t="s">
        <v>125</v>
      </c>
      <c r="J1946" s="1" t="s">
        <v>6184</v>
      </c>
      <c r="K1946" s="1" t="s">
        <v>6185</v>
      </c>
      <c r="L1946">
        <f>ROUNDUP(IF(B1946&gt;$D$4,0,($D$4-B1946+1)/365),0)</f>
        <v>0</v>
      </c>
      <c r="M1946">
        <f>ROUNDUP(IF(B1946&gt;$D$5,0,($D$5-B1946+1)/365),0)</f>
        <v>1</v>
      </c>
      <c r="N1946" s="28">
        <f>IF(OR(L1946=1,M1946=1),IF(B1946+364&lt;=$D$5,(B1946+364-$D$4+1)/365,IF(B1946&gt;$D$4,($D$5-B1946+1)/365,$D$6/365)),0)</f>
        <v>0.18082191780821918</v>
      </c>
      <c r="O1946" s="28">
        <f>'Data &amp; Parameter'!$E$16*'Data &amp; Parameter'!$E$17*('Data &amp; Parameter'!$E$18+'Data &amp; Parameter'!$E$19)*'Data &amp; Parameter'!$E$20*'Data &amp; Parameter'!$E$37*N1946</f>
        <v>0.62866434937732807</v>
      </c>
      <c r="P1946">
        <f>ROUNDUP(IF(D1946&gt;$D$4,0,($D$4-D1946+1)/365),0)</f>
        <v>0</v>
      </c>
      <c r="Q1946">
        <f>ROUNDUP(IF(D1946&gt;$D$5,0,($D$5-D1946+1)/365),0)</f>
        <v>1</v>
      </c>
      <c r="R1946" s="28">
        <f>IF(OR(P1946=1,Q1946=1),IF(D1946+364&lt;=$D$5,(D1946+364-$D$4+1)/365,IF(D1946&gt;$D$4,($D$5-D1946+1)/365,$D$6/365)),0)</f>
        <v>0.18082191780821918</v>
      </c>
      <c r="S1946" s="28">
        <f>'Data &amp; Parameter'!$E$16*'Data &amp; Parameter'!$E$17*('Data &amp; Parameter'!$E$18+'Data &amp; Parameter'!$E$19)*'Data &amp; Parameter'!$E$20*'Data &amp; Parameter'!$E$37*R1946</f>
        <v>0.62866434937732807</v>
      </c>
      <c r="T1946" s="28">
        <f t="shared" si="30"/>
        <v>1.2573286987546561</v>
      </c>
    </row>
    <row r="1947" spans="1:20" ht="15.75" customHeight="1" x14ac:dyDescent="0.35">
      <c r="A1947">
        <v>1940</v>
      </c>
      <c r="B1947" s="76">
        <v>44236</v>
      </c>
      <c r="C1947" s="1" t="s">
        <v>6186</v>
      </c>
      <c r="D1947" s="76">
        <v>44236</v>
      </c>
      <c r="E1947" s="1" t="s">
        <v>6187</v>
      </c>
      <c r="F1947" s="1" t="s">
        <v>6188</v>
      </c>
      <c r="G1947" s="1" t="s">
        <v>123</v>
      </c>
      <c r="H1947" s="1" t="s">
        <v>124</v>
      </c>
      <c r="I1947" s="1" t="s">
        <v>125</v>
      </c>
      <c r="J1947" s="1" t="s">
        <v>1955</v>
      </c>
      <c r="K1947" s="1" t="s">
        <v>6185</v>
      </c>
      <c r="L1947">
        <f>ROUNDUP(IF(B1947&gt;$D$4,0,($D$4-B1947+1)/365),0)</f>
        <v>0</v>
      </c>
      <c r="M1947">
        <f>ROUNDUP(IF(B1947&gt;$D$5,0,($D$5-B1947+1)/365),0)</f>
        <v>1</v>
      </c>
      <c r="N1947" s="28">
        <f>IF(OR(L1947=1,M1947=1),IF(B1947+364&lt;=$D$5,(B1947+364-$D$4+1)/365,IF(B1947&gt;$D$4,($D$5-B1947+1)/365,$D$6/365)),0)</f>
        <v>0.18082191780821918</v>
      </c>
      <c r="O1947" s="28">
        <f>'Data &amp; Parameter'!$E$16*'Data &amp; Parameter'!$E$17*('Data &amp; Parameter'!$E$18+'Data &amp; Parameter'!$E$19)*'Data &amp; Parameter'!$E$20*'Data &amp; Parameter'!$E$37*N1947</f>
        <v>0.62866434937732807</v>
      </c>
      <c r="P1947">
        <f>ROUNDUP(IF(D1947&gt;$D$4,0,($D$4-D1947+1)/365),0)</f>
        <v>0</v>
      </c>
      <c r="Q1947">
        <f>ROUNDUP(IF(D1947&gt;$D$5,0,($D$5-D1947+1)/365),0)</f>
        <v>1</v>
      </c>
      <c r="R1947" s="28">
        <f>IF(OR(P1947=1,Q1947=1),IF(D1947+364&lt;=$D$5,(D1947+364-$D$4+1)/365,IF(D1947&gt;$D$4,($D$5-D1947+1)/365,$D$6/365)),0)</f>
        <v>0.18082191780821918</v>
      </c>
      <c r="S1947" s="28">
        <f>'Data &amp; Parameter'!$E$16*'Data &amp; Parameter'!$E$17*('Data &amp; Parameter'!$E$18+'Data &amp; Parameter'!$E$19)*'Data &amp; Parameter'!$E$20*'Data &amp; Parameter'!$E$37*R1947</f>
        <v>0.62866434937732807</v>
      </c>
      <c r="T1947" s="28">
        <f t="shared" si="30"/>
        <v>1.2573286987546561</v>
      </c>
    </row>
    <row r="1948" spans="1:20" ht="15.75" customHeight="1" x14ac:dyDescent="0.35">
      <c r="A1948">
        <v>1941</v>
      </c>
      <c r="B1948" s="76">
        <v>44236</v>
      </c>
      <c r="C1948" s="1" t="s">
        <v>6189</v>
      </c>
      <c r="D1948" s="76">
        <v>44236</v>
      </c>
      <c r="E1948" s="1" t="s">
        <v>6190</v>
      </c>
      <c r="F1948" s="1" t="s">
        <v>6191</v>
      </c>
      <c r="G1948" s="1" t="s">
        <v>123</v>
      </c>
      <c r="H1948" s="1" t="s">
        <v>124</v>
      </c>
      <c r="I1948" s="1" t="s">
        <v>125</v>
      </c>
      <c r="J1948" s="1" t="s">
        <v>1955</v>
      </c>
      <c r="K1948" s="1" t="s">
        <v>6185</v>
      </c>
      <c r="L1948">
        <f>ROUNDUP(IF(B1948&gt;$D$4,0,($D$4-B1948+1)/365),0)</f>
        <v>0</v>
      </c>
      <c r="M1948">
        <f>ROUNDUP(IF(B1948&gt;$D$5,0,($D$5-B1948+1)/365),0)</f>
        <v>1</v>
      </c>
      <c r="N1948" s="28">
        <f>IF(OR(L1948=1,M1948=1),IF(B1948+364&lt;=$D$5,(B1948+364-$D$4+1)/365,IF(B1948&gt;$D$4,($D$5-B1948+1)/365,$D$6/365)),0)</f>
        <v>0.18082191780821918</v>
      </c>
      <c r="O1948" s="28">
        <f>'Data &amp; Parameter'!$E$16*'Data &amp; Parameter'!$E$17*('Data &amp; Parameter'!$E$18+'Data &amp; Parameter'!$E$19)*'Data &amp; Parameter'!$E$20*'Data &amp; Parameter'!$E$37*N1948</f>
        <v>0.62866434937732807</v>
      </c>
      <c r="P1948">
        <f>ROUNDUP(IF(D1948&gt;$D$4,0,($D$4-D1948+1)/365),0)</f>
        <v>0</v>
      </c>
      <c r="Q1948">
        <f>ROUNDUP(IF(D1948&gt;$D$5,0,($D$5-D1948+1)/365),0)</f>
        <v>1</v>
      </c>
      <c r="R1948" s="28">
        <f>IF(OR(P1948=1,Q1948=1),IF(D1948+364&lt;=$D$5,(D1948+364-$D$4+1)/365,IF(D1948&gt;$D$4,($D$5-D1948+1)/365,$D$6/365)),0)</f>
        <v>0.18082191780821918</v>
      </c>
      <c r="S1948" s="28">
        <f>'Data &amp; Parameter'!$E$16*'Data &amp; Parameter'!$E$17*('Data &amp; Parameter'!$E$18+'Data &amp; Parameter'!$E$19)*'Data &amp; Parameter'!$E$20*'Data &amp; Parameter'!$E$37*R1948</f>
        <v>0.62866434937732807</v>
      </c>
      <c r="T1948" s="28">
        <f t="shared" si="30"/>
        <v>1.2573286987546561</v>
      </c>
    </row>
    <row r="1949" spans="1:20" ht="15.75" customHeight="1" x14ac:dyDescent="0.35">
      <c r="A1949">
        <v>1942</v>
      </c>
      <c r="B1949" s="76">
        <v>44236</v>
      </c>
      <c r="C1949" s="1" t="s">
        <v>6192</v>
      </c>
      <c r="D1949" s="76">
        <v>44236</v>
      </c>
      <c r="E1949" s="1" t="s">
        <v>6193</v>
      </c>
      <c r="F1949" s="1" t="s">
        <v>6194</v>
      </c>
      <c r="G1949" s="1" t="s">
        <v>123</v>
      </c>
      <c r="H1949" s="1" t="s">
        <v>124</v>
      </c>
      <c r="I1949" s="1" t="s">
        <v>125</v>
      </c>
      <c r="J1949" s="1" t="s">
        <v>1955</v>
      </c>
      <c r="K1949" s="1" t="s">
        <v>6185</v>
      </c>
      <c r="L1949">
        <f>ROUNDUP(IF(B1949&gt;$D$4,0,($D$4-B1949+1)/365),0)</f>
        <v>0</v>
      </c>
      <c r="M1949">
        <f>ROUNDUP(IF(B1949&gt;$D$5,0,($D$5-B1949+1)/365),0)</f>
        <v>1</v>
      </c>
      <c r="N1949" s="28">
        <f>IF(OR(L1949=1,M1949=1),IF(B1949+364&lt;=$D$5,(B1949+364-$D$4+1)/365,IF(B1949&gt;$D$4,($D$5-B1949+1)/365,$D$6/365)),0)</f>
        <v>0.18082191780821918</v>
      </c>
      <c r="O1949" s="28">
        <f>'Data &amp; Parameter'!$E$16*'Data &amp; Parameter'!$E$17*('Data &amp; Parameter'!$E$18+'Data &amp; Parameter'!$E$19)*'Data &amp; Parameter'!$E$20*'Data &amp; Parameter'!$E$37*N1949</f>
        <v>0.62866434937732807</v>
      </c>
      <c r="P1949">
        <f>ROUNDUP(IF(D1949&gt;$D$4,0,($D$4-D1949+1)/365),0)</f>
        <v>0</v>
      </c>
      <c r="Q1949">
        <f>ROUNDUP(IF(D1949&gt;$D$5,0,($D$5-D1949+1)/365),0)</f>
        <v>1</v>
      </c>
      <c r="R1949" s="28">
        <f>IF(OR(P1949=1,Q1949=1),IF(D1949+364&lt;=$D$5,(D1949+364-$D$4+1)/365,IF(D1949&gt;$D$4,($D$5-D1949+1)/365,$D$6/365)),0)</f>
        <v>0.18082191780821918</v>
      </c>
      <c r="S1949" s="28">
        <f>'Data &amp; Parameter'!$E$16*'Data &amp; Parameter'!$E$17*('Data &amp; Parameter'!$E$18+'Data &amp; Parameter'!$E$19)*'Data &amp; Parameter'!$E$20*'Data &amp; Parameter'!$E$37*R1949</f>
        <v>0.62866434937732807</v>
      </c>
      <c r="T1949" s="28">
        <f t="shared" si="30"/>
        <v>1.2573286987546561</v>
      </c>
    </row>
    <row r="1950" spans="1:20" ht="15.75" customHeight="1" x14ac:dyDescent="0.35">
      <c r="A1950">
        <v>1943</v>
      </c>
      <c r="B1950" s="76">
        <v>44236</v>
      </c>
      <c r="C1950" s="1" t="s">
        <v>6195</v>
      </c>
      <c r="D1950" s="76">
        <v>44236</v>
      </c>
      <c r="E1950" s="1" t="s">
        <v>6196</v>
      </c>
      <c r="F1950" s="1" t="s">
        <v>6197</v>
      </c>
      <c r="G1950" s="1" t="s">
        <v>123</v>
      </c>
      <c r="H1950" s="1" t="s">
        <v>124</v>
      </c>
      <c r="I1950" s="1" t="s">
        <v>125</v>
      </c>
      <c r="J1950" s="1" t="s">
        <v>1955</v>
      </c>
      <c r="K1950" s="1" t="s">
        <v>1955</v>
      </c>
      <c r="L1950">
        <f>ROUNDUP(IF(B1950&gt;$D$4,0,($D$4-B1950+1)/365),0)</f>
        <v>0</v>
      </c>
      <c r="M1950">
        <f>ROUNDUP(IF(B1950&gt;$D$5,0,($D$5-B1950+1)/365),0)</f>
        <v>1</v>
      </c>
      <c r="N1950" s="28">
        <f>IF(OR(L1950=1,M1950=1),IF(B1950+364&lt;=$D$5,(B1950+364-$D$4+1)/365,IF(B1950&gt;$D$4,($D$5-B1950+1)/365,$D$6/365)),0)</f>
        <v>0.18082191780821918</v>
      </c>
      <c r="O1950" s="28">
        <f>'Data &amp; Parameter'!$E$16*'Data &amp; Parameter'!$E$17*('Data &amp; Parameter'!$E$18+'Data &amp; Parameter'!$E$19)*'Data &amp; Parameter'!$E$20*'Data &amp; Parameter'!$E$37*N1950</f>
        <v>0.62866434937732807</v>
      </c>
      <c r="P1950">
        <f>ROUNDUP(IF(D1950&gt;$D$4,0,($D$4-D1950+1)/365),0)</f>
        <v>0</v>
      </c>
      <c r="Q1950">
        <f>ROUNDUP(IF(D1950&gt;$D$5,0,($D$5-D1950+1)/365),0)</f>
        <v>1</v>
      </c>
      <c r="R1950" s="28">
        <f>IF(OR(P1950=1,Q1950=1),IF(D1950+364&lt;=$D$5,(D1950+364-$D$4+1)/365,IF(D1950&gt;$D$4,($D$5-D1950+1)/365,$D$6/365)),0)</f>
        <v>0.18082191780821918</v>
      </c>
      <c r="S1950" s="28">
        <f>'Data &amp; Parameter'!$E$16*'Data &amp; Parameter'!$E$17*('Data &amp; Parameter'!$E$18+'Data &amp; Parameter'!$E$19)*'Data &amp; Parameter'!$E$20*'Data &amp; Parameter'!$E$37*R1950</f>
        <v>0.62866434937732807</v>
      </c>
      <c r="T1950" s="28">
        <f t="shared" si="30"/>
        <v>1.2573286987546561</v>
      </c>
    </row>
    <row r="1951" spans="1:20" ht="15.75" customHeight="1" x14ac:dyDescent="0.35">
      <c r="A1951">
        <v>1944</v>
      </c>
      <c r="B1951" s="76">
        <v>44236</v>
      </c>
      <c r="C1951" s="1" t="s">
        <v>6198</v>
      </c>
      <c r="D1951" s="76">
        <v>44236</v>
      </c>
      <c r="E1951" s="1" t="s">
        <v>6199</v>
      </c>
      <c r="F1951" s="1" t="s">
        <v>6200</v>
      </c>
      <c r="G1951" s="1" t="s">
        <v>123</v>
      </c>
      <c r="H1951" s="1" t="s">
        <v>124</v>
      </c>
      <c r="I1951" s="1" t="s">
        <v>125</v>
      </c>
      <c r="J1951" s="1" t="s">
        <v>1955</v>
      </c>
      <c r="K1951" s="1" t="s">
        <v>1955</v>
      </c>
      <c r="L1951">
        <f>ROUNDUP(IF(B1951&gt;$D$4,0,($D$4-B1951+1)/365),0)</f>
        <v>0</v>
      </c>
      <c r="M1951">
        <f>ROUNDUP(IF(B1951&gt;$D$5,0,($D$5-B1951+1)/365),0)</f>
        <v>1</v>
      </c>
      <c r="N1951" s="28">
        <f>IF(OR(L1951=1,M1951=1),IF(B1951+364&lt;=$D$5,(B1951+364-$D$4+1)/365,IF(B1951&gt;$D$4,($D$5-B1951+1)/365,$D$6/365)),0)</f>
        <v>0.18082191780821918</v>
      </c>
      <c r="O1951" s="28">
        <f>'Data &amp; Parameter'!$E$16*'Data &amp; Parameter'!$E$17*('Data &amp; Parameter'!$E$18+'Data &amp; Parameter'!$E$19)*'Data &amp; Parameter'!$E$20*'Data &amp; Parameter'!$E$37*N1951</f>
        <v>0.62866434937732807</v>
      </c>
      <c r="P1951">
        <f>ROUNDUP(IF(D1951&gt;$D$4,0,($D$4-D1951+1)/365),0)</f>
        <v>0</v>
      </c>
      <c r="Q1951">
        <f>ROUNDUP(IF(D1951&gt;$D$5,0,($D$5-D1951+1)/365),0)</f>
        <v>1</v>
      </c>
      <c r="R1951" s="28">
        <f>IF(OR(P1951=1,Q1951=1),IF(D1951+364&lt;=$D$5,(D1951+364-$D$4+1)/365,IF(D1951&gt;$D$4,($D$5-D1951+1)/365,$D$6/365)),0)</f>
        <v>0.18082191780821918</v>
      </c>
      <c r="S1951" s="28">
        <f>'Data &amp; Parameter'!$E$16*'Data &amp; Parameter'!$E$17*('Data &amp; Parameter'!$E$18+'Data &amp; Parameter'!$E$19)*'Data &amp; Parameter'!$E$20*'Data &amp; Parameter'!$E$37*R1951</f>
        <v>0.62866434937732807</v>
      </c>
      <c r="T1951" s="28">
        <f t="shared" si="30"/>
        <v>1.2573286987546561</v>
      </c>
    </row>
    <row r="1952" spans="1:20" ht="15.75" customHeight="1" x14ac:dyDescent="0.35">
      <c r="A1952">
        <v>1945</v>
      </c>
      <c r="B1952" s="76">
        <v>44236</v>
      </c>
      <c r="C1952" s="1" t="s">
        <v>6201</v>
      </c>
      <c r="D1952" s="76">
        <v>44236</v>
      </c>
      <c r="E1952" s="1" t="s">
        <v>6202</v>
      </c>
      <c r="F1952" s="1" t="s">
        <v>6203</v>
      </c>
      <c r="G1952" s="1" t="s">
        <v>123</v>
      </c>
      <c r="H1952" s="1" t="s">
        <v>124</v>
      </c>
      <c r="I1952" s="1" t="s">
        <v>125</v>
      </c>
      <c r="J1952" s="1" t="s">
        <v>1955</v>
      </c>
      <c r="K1952" s="1" t="s">
        <v>1955</v>
      </c>
      <c r="L1952">
        <f>ROUNDUP(IF(B1952&gt;$D$4,0,($D$4-B1952+1)/365),0)</f>
        <v>0</v>
      </c>
      <c r="M1952">
        <f>ROUNDUP(IF(B1952&gt;$D$5,0,($D$5-B1952+1)/365),0)</f>
        <v>1</v>
      </c>
      <c r="N1952" s="28">
        <f>IF(OR(L1952=1,M1952=1),IF(B1952+364&lt;=$D$5,(B1952+364-$D$4+1)/365,IF(B1952&gt;$D$4,($D$5-B1952+1)/365,$D$6/365)),0)</f>
        <v>0.18082191780821918</v>
      </c>
      <c r="O1952" s="28">
        <f>'Data &amp; Parameter'!$E$16*'Data &amp; Parameter'!$E$17*('Data &amp; Parameter'!$E$18+'Data &amp; Parameter'!$E$19)*'Data &amp; Parameter'!$E$20*'Data &amp; Parameter'!$E$37*N1952</f>
        <v>0.62866434937732807</v>
      </c>
      <c r="P1952">
        <f>ROUNDUP(IF(D1952&gt;$D$4,0,($D$4-D1952+1)/365),0)</f>
        <v>0</v>
      </c>
      <c r="Q1952">
        <f>ROUNDUP(IF(D1952&gt;$D$5,0,($D$5-D1952+1)/365),0)</f>
        <v>1</v>
      </c>
      <c r="R1952" s="28">
        <f>IF(OR(P1952=1,Q1952=1),IF(D1952+364&lt;=$D$5,(D1952+364-$D$4+1)/365,IF(D1952&gt;$D$4,($D$5-D1952+1)/365,$D$6/365)),0)</f>
        <v>0.18082191780821918</v>
      </c>
      <c r="S1952" s="28">
        <f>'Data &amp; Parameter'!$E$16*'Data &amp; Parameter'!$E$17*('Data &amp; Parameter'!$E$18+'Data &amp; Parameter'!$E$19)*'Data &amp; Parameter'!$E$20*'Data &amp; Parameter'!$E$37*R1952</f>
        <v>0.62866434937732807</v>
      </c>
      <c r="T1952" s="28">
        <f t="shared" si="30"/>
        <v>1.2573286987546561</v>
      </c>
    </row>
    <row r="1953" spans="1:20" ht="15.75" customHeight="1" x14ac:dyDescent="0.35">
      <c r="A1953">
        <v>1946</v>
      </c>
      <c r="B1953" s="76">
        <v>44236</v>
      </c>
      <c r="C1953" s="1" t="s">
        <v>6204</v>
      </c>
      <c r="D1953" s="76">
        <v>44236</v>
      </c>
      <c r="E1953" s="1" t="s">
        <v>6205</v>
      </c>
      <c r="F1953" s="1" t="s">
        <v>6206</v>
      </c>
      <c r="G1953" s="1" t="s">
        <v>123</v>
      </c>
      <c r="H1953" s="1" t="s">
        <v>124</v>
      </c>
      <c r="I1953" s="1" t="s">
        <v>125</v>
      </c>
      <c r="J1953" s="1" t="s">
        <v>1955</v>
      </c>
      <c r="K1953" s="1" t="s">
        <v>1955</v>
      </c>
      <c r="L1953">
        <f>ROUNDUP(IF(B1953&gt;$D$4,0,($D$4-B1953+1)/365),0)</f>
        <v>0</v>
      </c>
      <c r="M1953">
        <f>ROUNDUP(IF(B1953&gt;$D$5,0,($D$5-B1953+1)/365),0)</f>
        <v>1</v>
      </c>
      <c r="N1953" s="28">
        <f>IF(OR(L1953=1,M1953=1),IF(B1953+364&lt;=$D$5,(B1953+364-$D$4+1)/365,IF(B1953&gt;$D$4,($D$5-B1953+1)/365,$D$6/365)),0)</f>
        <v>0.18082191780821918</v>
      </c>
      <c r="O1953" s="28">
        <f>'Data &amp; Parameter'!$E$16*'Data &amp; Parameter'!$E$17*('Data &amp; Parameter'!$E$18+'Data &amp; Parameter'!$E$19)*'Data &amp; Parameter'!$E$20*'Data &amp; Parameter'!$E$37*N1953</f>
        <v>0.62866434937732807</v>
      </c>
      <c r="P1953">
        <f>ROUNDUP(IF(D1953&gt;$D$4,0,($D$4-D1953+1)/365),0)</f>
        <v>0</v>
      </c>
      <c r="Q1953">
        <f>ROUNDUP(IF(D1953&gt;$D$5,0,($D$5-D1953+1)/365),0)</f>
        <v>1</v>
      </c>
      <c r="R1953" s="28">
        <f>IF(OR(P1953=1,Q1953=1),IF(D1953+364&lt;=$D$5,(D1953+364-$D$4+1)/365,IF(D1953&gt;$D$4,($D$5-D1953+1)/365,$D$6/365)),0)</f>
        <v>0.18082191780821918</v>
      </c>
      <c r="S1953" s="28">
        <f>'Data &amp; Parameter'!$E$16*'Data &amp; Parameter'!$E$17*('Data &amp; Parameter'!$E$18+'Data &amp; Parameter'!$E$19)*'Data &amp; Parameter'!$E$20*'Data &amp; Parameter'!$E$37*R1953</f>
        <v>0.62866434937732807</v>
      </c>
      <c r="T1953" s="28">
        <f t="shared" si="30"/>
        <v>1.2573286987546561</v>
      </c>
    </row>
    <row r="1954" spans="1:20" ht="15.75" customHeight="1" x14ac:dyDescent="0.35">
      <c r="A1954">
        <v>1947</v>
      </c>
      <c r="B1954" s="76">
        <v>44236</v>
      </c>
      <c r="C1954" s="1" t="s">
        <v>6207</v>
      </c>
      <c r="D1954" s="76">
        <v>44236</v>
      </c>
      <c r="E1954" s="1" t="s">
        <v>6208</v>
      </c>
      <c r="F1954" s="1" t="s">
        <v>6209</v>
      </c>
      <c r="G1954" s="1" t="s">
        <v>123</v>
      </c>
      <c r="H1954" s="1" t="s">
        <v>124</v>
      </c>
      <c r="I1954" s="1" t="s">
        <v>125</v>
      </c>
      <c r="J1954" s="1" t="s">
        <v>1955</v>
      </c>
      <c r="K1954" s="1" t="s">
        <v>1955</v>
      </c>
      <c r="L1954">
        <f>ROUNDUP(IF(B1954&gt;$D$4,0,($D$4-B1954+1)/365),0)</f>
        <v>0</v>
      </c>
      <c r="M1954">
        <f>ROUNDUP(IF(B1954&gt;$D$5,0,($D$5-B1954+1)/365),0)</f>
        <v>1</v>
      </c>
      <c r="N1954" s="28">
        <f>IF(OR(L1954=1,M1954=1),IF(B1954+364&lt;=$D$5,(B1954+364-$D$4+1)/365,IF(B1954&gt;$D$4,($D$5-B1954+1)/365,$D$6/365)),0)</f>
        <v>0.18082191780821918</v>
      </c>
      <c r="O1954" s="28">
        <f>'Data &amp; Parameter'!$E$16*'Data &amp; Parameter'!$E$17*('Data &amp; Parameter'!$E$18+'Data &amp; Parameter'!$E$19)*'Data &amp; Parameter'!$E$20*'Data &amp; Parameter'!$E$37*N1954</f>
        <v>0.62866434937732807</v>
      </c>
      <c r="P1954">
        <f>ROUNDUP(IF(D1954&gt;$D$4,0,($D$4-D1954+1)/365),0)</f>
        <v>0</v>
      </c>
      <c r="Q1954">
        <f>ROUNDUP(IF(D1954&gt;$D$5,0,($D$5-D1954+1)/365),0)</f>
        <v>1</v>
      </c>
      <c r="R1954" s="28">
        <f>IF(OR(P1954=1,Q1954=1),IF(D1954+364&lt;=$D$5,(D1954+364-$D$4+1)/365,IF(D1954&gt;$D$4,($D$5-D1954+1)/365,$D$6/365)),0)</f>
        <v>0.18082191780821918</v>
      </c>
      <c r="S1954" s="28">
        <f>'Data &amp; Parameter'!$E$16*'Data &amp; Parameter'!$E$17*('Data &amp; Parameter'!$E$18+'Data &amp; Parameter'!$E$19)*'Data &amp; Parameter'!$E$20*'Data &amp; Parameter'!$E$37*R1954</f>
        <v>0.62866434937732807</v>
      </c>
      <c r="T1954" s="28">
        <f t="shared" si="30"/>
        <v>1.2573286987546561</v>
      </c>
    </row>
    <row r="1955" spans="1:20" ht="15.75" customHeight="1" x14ac:dyDescent="0.35">
      <c r="A1955">
        <v>1948</v>
      </c>
      <c r="B1955" s="76">
        <v>44236</v>
      </c>
      <c r="C1955" s="1" t="s">
        <v>6210</v>
      </c>
      <c r="D1955" s="76">
        <v>44236</v>
      </c>
      <c r="E1955" s="1" t="s">
        <v>6211</v>
      </c>
      <c r="F1955" s="1" t="s">
        <v>6212</v>
      </c>
      <c r="G1955" s="1" t="s">
        <v>123</v>
      </c>
      <c r="H1955" s="1" t="s">
        <v>124</v>
      </c>
      <c r="I1955" s="1" t="s">
        <v>125</v>
      </c>
      <c r="J1955" s="1" t="s">
        <v>1955</v>
      </c>
      <c r="K1955" s="1" t="s">
        <v>1955</v>
      </c>
      <c r="L1955">
        <f>ROUNDUP(IF(B1955&gt;$D$4,0,($D$4-B1955+1)/365),0)</f>
        <v>0</v>
      </c>
      <c r="M1955">
        <f>ROUNDUP(IF(B1955&gt;$D$5,0,($D$5-B1955+1)/365),0)</f>
        <v>1</v>
      </c>
      <c r="N1955" s="28">
        <f>IF(OR(L1955=1,M1955=1),IF(B1955+364&lt;=$D$5,(B1955+364-$D$4+1)/365,IF(B1955&gt;$D$4,($D$5-B1955+1)/365,$D$6/365)),0)</f>
        <v>0.18082191780821918</v>
      </c>
      <c r="O1955" s="28">
        <f>'Data &amp; Parameter'!$E$16*'Data &amp; Parameter'!$E$17*('Data &amp; Parameter'!$E$18+'Data &amp; Parameter'!$E$19)*'Data &amp; Parameter'!$E$20*'Data &amp; Parameter'!$E$37*N1955</f>
        <v>0.62866434937732807</v>
      </c>
      <c r="P1955">
        <f>ROUNDUP(IF(D1955&gt;$D$4,0,($D$4-D1955+1)/365),0)</f>
        <v>0</v>
      </c>
      <c r="Q1955">
        <f>ROUNDUP(IF(D1955&gt;$D$5,0,($D$5-D1955+1)/365),0)</f>
        <v>1</v>
      </c>
      <c r="R1955" s="28">
        <f>IF(OR(P1955=1,Q1955=1),IF(D1955+364&lt;=$D$5,(D1955+364-$D$4+1)/365,IF(D1955&gt;$D$4,($D$5-D1955+1)/365,$D$6/365)),0)</f>
        <v>0.18082191780821918</v>
      </c>
      <c r="S1955" s="28">
        <f>'Data &amp; Parameter'!$E$16*'Data &amp; Parameter'!$E$17*('Data &amp; Parameter'!$E$18+'Data &amp; Parameter'!$E$19)*'Data &amp; Parameter'!$E$20*'Data &amp; Parameter'!$E$37*R1955</f>
        <v>0.62866434937732807</v>
      </c>
      <c r="T1955" s="28">
        <f t="shared" si="30"/>
        <v>1.2573286987546561</v>
      </c>
    </row>
    <row r="1956" spans="1:20" ht="15.75" customHeight="1" x14ac:dyDescent="0.35">
      <c r="A1956">
        <v>1949</v>
      </c>
      <c r="B1956" s="76">
        <v>44236</v>
      </c>
      <c r="C1956" s="1" t="s">
        <v>6213</v>
      </c>
      <c r="D1956" s="76">
        <v>44236</v>
      </c>
      <c r="E1956" s="1" t="s">
        <v>6214</v>
      </c>
      <c r="F1956" s="1" t="s">
        <v>6215</v>
      </c>
      <c r="G1956" s="1" t="s">
        <v>123</v>
      </c>
      <c r="H1956" s="1" t="s">
        <v>124</v>
      </c>
      <c r="I1956" s="1" t="s">
        <v>125</v>
      </c>
      <c r="J1956" s="1" t="s">
        <v>1955</v>
      </c>
      <c r="K1956" s="1" t="s">
        <v>1955</v>
      </c>
      <c r="L1956">
        <f>ROUNDUP(IF(B1956&gt;$D$4,0,($D$4-B1956+1)/365),0)</f>
        <v>0</v>
      </c>
      <c r="M1956">
        <f>ROUNDUP(IF(B1956&gt;$D$5,0,($D$5-B1956+1)/365),0)</f>
        <v>1</v>
      </c>
      <c r="N1956" s="28">
        <f>IF(OR(L1956=1,M1956=1),IF(B1956+364&lt;=$D$5,(B1956+364-$D$4+1)/365,IF(B1956&gt;$D$4,($D$5-B1956+1)/365,$D$6/365)),0)</f>
        <v>0.18082191780821918</v>
      </c>
      <c r="O1956" s="28">
        <f>'Data &amp; Parameter'!$E$16*'Data &amp; Parameter'!$E$17*('Data &amp; Parameter'!$E$18+'Data &amp; Parameter'!$E$19)*'Data &amp; Parameter'!$E$20*'Data &amp; Parameter'!$E$37*N1956</f>
        <v>0.62866434937732807</v>
      </c>
      <c r="P1956">
        <f>ROUNDUP(IF(D1956&gt;$D$4,0,($D$4-D1956+1)/365),0)</f>
        <v>0</v>
      </c>
      <c r="Q1956">
        <f>ROUNDUP(IF(D1956&gt;$D$5,0,($D$5-D1956+1)/365),0)</f>
        <v>1</v>
      </c>
      <c r="R1956" s="28">
        <f>IF(OR(P1956=1,Q1956=1),IF(D1956+364&lt;=$D$5,(D1956+364-$D$4+1)/365,IF(D1956&gt;$D$4,($D$5-D1956+1)/365,$D$6/365)),0)</f>
        <v>0.18082191780821918</v>
      </c>
      <c r="S1956" s="28">
        <f>'Data &amp; Parameter'!$E$16*'Data &amp; Parameter'!$E$17*('Data &amp; Parameter'!$E$18+'Data &amp; Parameter'!$E$19)*'Data &amp; Parameter'!$E$20*'Data &amp; Parameter'!$E$37*R1956</f>
        <v>0.62866434937732807</v>
      </c>
      <c r="T1956" s="28">
        <f t="shared" si="30"/>
        <v>1.2573286987546561</v>
      </c>
    </row>
    <row r="1957" spans="1:20" ht="15.75" customHeight="1" x14ac:dyDescent="0.35">
      <c r="A1957">
        <v>1950</v>
      </c>
      <c r="B1957" s="76">
        <v>44236</v>
      </c>
      <c r="C1957" s="1" t="s">
        <v>6216</v>
      </c>
      <c r="D1957" s="76">
        <v>44236</v>
      </c>
      <c r="E1957" s="1" t="s">
        <v>6217</v>
      </c>
      <c r="F1957" s="1" t="s">
        <v>6218</v>
      </c>
      <c r="G1957" s="1" t="s">
        <v>123</v>
      </c>
      <c r="H1957" s="1" t="s">
        <v>124</v>
      </c>
      <c r="I1957" s="1" t="s">
        <v>125</v>
      </c>
      <c r="J1957" s="1" t="s">
        <v>1955</v>
      </c>
      <c r="K1957" s="1" t="s">
        <v>1955</v>
      </c>
      <c r="L1957">
        <f>ROUNDUP(IF(B1957&gt;$D$4,0,($D$4-B1957+1)/365),0)</f>
        <v>0</v>
      </c>
      <c r="M1957">
        <f>ROUNDUP(IF(B1957&gt;$D$5,0,($D$5-B1957+1)/365),0)</f>
        <v>1</v>
      </c>
      <c r="N1957" s="28">
        <f>IF(OR(L1957=1,M1957=1),IF(B1957+364&lt;=$D$5,(B1957+364-$D$4+1)/365,IF(B1957&gt;$D$4,($D$5-B1957+1)/365,$D$6/365)),0)</f>
        <v>0.18082191780821918</v>
      </c>
      <c r="O1957" s="28">
        <f>'Data &amp; Parameter'!$E$16*'Data &amp; Parameter'!$E$17*('Data &amp; Parameter'!$E$18+'Data &amp; Parameter'!$E$19)*'Data &amp; Parameter'!$E$20*'Data &amp; Parameter'!$E$37*N1957</f>
        <v>0.62866434937732807</v>
      </c>
      <c r="P1957">
        <f>ROUNDUP(IF(D1957&gt;$D$4,0,($D$4-D1957+1)/365),0)</f>
        <v>0</v>
      </c>
      <c r="Q1957">
        <f>ROUNDUP(IF(D1957&gt;$D$5,0,($D$5-D1957+1)/365),0)</f>
        <v>1</v>
      </c>
      <c r="R1957" s="28">
        <f>IF(OR(P1957=1,Q1957=1),IF(D1957+364&lt;=$D$5,(D1957+364-$D$4+1)/365,IF(D1957&gt;$D$4,($D$5-D1957+1)/365,$D$6/365)),0)</f>
        <v>0.18082191780821918</v>
      </c>
      <c r="S1957" s="28">
        <f>'Data &amp; Parameter'!$E$16*'Data &amp; Parameter'!$E$17*('Data &amp; Parameter'!$E$18+'Data &amp; Parameter'!$E$19)*'Data &amp; Parameter'!$E$20*'Data &amp; Parameter'!$E$37*R1957</f>
        <v>0.62866434937732807</v>
      </c>
      <c r="T1957" s="28">
        <f t="shared" si="30"/>
        <v>1.2573286987546561</v>
      </c>
    </row>
    <row r="1958" spans="1:20" ht="15.75" customHeight="1" x14ac:dyDescent="0.35">
      <c r="A1958">
        <v>1951</v>
      </c>
      <c r="B1958" s="76">
        <v>44236</v>
      </c>
      <c r="C1958" s="1" t="s">
        <v>6219</v>
      </c>
      <c r="D1958" s="76">
        <v>44236</v>
      </c>
      <c r="E1958" s="1" t="s">
        <v>6220</v>
      </c>
      <c r="F1958" s="1" t="s">
        <v>6221</v>
      </c>
      <c r="G1958" s="1" t="s">
        <v>123</v>
      </c>
      <c r="H1958" s="1" t="s">
        <v>124</v>
      </c>
      <c r="I1958" s="1" t="s">
        <v>125</v>
      </c>
      <c r="J1958" s="1" t="s">
        <v>1955</v>
      </c>
      <c r="K1958" s="1" t="s">
        <v>6185</v>
      </c>
      <c r="L1958">
        <f>ROUNDUP(IF(B1958&gt;$D$4,0,($D$4-B1958+1)/365),0)</f>
        <v>0</v>
      </c>
      <c r="M1958">
        <f>ROUNDUP(IF(B1958&gt;$D$5,0,($D$5-B1958+1)/365),0)</f>
        <v>1</v>
      </c>
      <c r="N1958" s="28">
        <f>IF(OR(L1958=1,M1958=1),IF(B1958+364&lt;=$D$5,(B1958+364-$D$4+1)/365,IF(B1958&gt;$D$4,($D$5-B1958+1)/365,$D$6/365)),0)</f>
        <v>0.18082191780821918</v>
      </c>
      <c r="O1958" s="28">
        <f>'Data &amp; Parameter'!$E$16*'Data &amp; Parameter'!$E$17*('Data &amp; Parameter'!$E$18+'Data &amp; Parameter'!$E$19)*'Data &amp; Parameter'!$E$20*'Data &amp; Parameter'!$E$37*N1958</f>
        <v>0.62866434937732807</v>
      </c>
      <c r="P1958">
        <f>ROUNDUP(IF(D1958&gt;$D$4,0,($D$4-D1958+1)/365),0)</f>
        <v>0</v>
      </c>
      <c r="Q1958">
        <f>ROUNDUP(IF(D1958&gt;$D$5,0,($D$5-D1958+1)/365),0)</f>
        <v>1</v>
      </c>
      <c r="R1958" s="28">
        <f>IF(OR(P1958=1,Q1958=1),IF(D1958+364&lt;=$D$5,(D1958+364-$D$4+1)/365,IF(D1958&gt;$D$4,($D$5-D1958+1)/365,$D$6/365)),0)</f>
        <v>0.18082191780821918</v>
      </c>
      <c r="S1958" s="28">
        <f>'Data &amp; Parameter'!$E$16*'Data &amp; Parameter'!$E$17*('Data &amp; Parameter'!$E$18+'Data &amp; Parameter'!$E$19)*'Data &amp; Parameter'!$E$20*'Data &amp; Parameter'!$E$37*R1958</f>
        <v>0.62866434937732807</v>
      </c>
      <c r="T1958" s="28">
        <f t="shared" si="30"/>
        <v>1.2573286987546561</v>
      </c>
    </row>
    <row r="1959" spans="1:20" ht="15.75" customHeight="1" x14ac:dyDescent="0.35">
      <c r="A1959">
        <v>1952</v>
      </c>
      <c r="B1959" s="76">
        <v>44236</v>
      </c>
      <c r="C1959" s="1" t="s">
        <v>6222</v>
      </c>
      <c r="D1959" s="76">
        <v>44236</v>
      </c>
      <c r="E1959" s="1" t="s">
        <v>6223</v>
      </c>
      <c r="F1959" s="1" t="s">
        <v>6224</v>
      </c>
      <c r="G1959" s="1" t="s">
        <v>123</v>
      </c>
      <c r="H1959" s="1" t="s">
        <v>124</v>
      </c>
      <c r="I1959" s="1" t="s">
        <v>125</v>
      </c>
      <c r="J1959" s="1" t="s">
        <v>1955</v>
      </c>
      <c r="K1959" s="1" t="s">
        <v>6120</v>
      </c>
      <c r="L1959">
        <f>ROUNDUP(IF(B1959&gt;$D$4,0,($D$4-B1959+1)/365),0)</f>
        <v>0</v>
      </c>
      <c r="M1959">
        <f>ROUNDUP(IF(B1959&gt;$D$5,0,($D$5-B1959+1)/365),0)</f>
        <v>1</v>
      </c>
      <c r="N1959" s="28">
        <f>IF(OR(L1959=1,M1959=1),IF(B1959+364&lt;=$D$5,(B1959+364-$D$4+1)/365,IF(B1959&gt;$D$4,($D$5-B1959+1)/365,$D$6/365)),0)</f>
        <v>0.18082191780821918</v>
      </c>
      <c r="O1959" s="28">
        <f>'Data &amp; Parameter'!$E$16*'Data &amp; Parameter'!$E$17*('Data &amp; Parameter'!$E$18+'Data &amp; Parameter'!$E$19)*'Data &amp; Parameter'!$E$20*'Data &amp; Parameter'!$E$37*N1959</f>
        <v>0.62866434937732807</v>
      </c>
      <c r="P1959">
        <f>ROUNDUP(IF(D1959&gt;$D$4,0,($D$4-D1959+1)/365),0)</f>
        <v>0</v>
      </c>
      <c r="Q1959">
        <f>ROUNDUP(IF(D1959&gt;$D$5,0,($D$5-D1959+1)/365),0)</f>
        <v>1</v>
      </c>
      <c r="R1959" s="28">
        <f>IF(OR(P1959=1,Q1959=1),IF(D1959+364&lt;=$D$5,(D1959+364-$D$4+1)/365,IF(D1959&gt;$D$4,($D$5-D1959+1)/365,$D$6/365)),0)</f>
        <v>0.18082191780821918</v>
      </c>
      <c r="S1959" s="28">
        <f>'Data &amp; Parameter'!$E$16*'Data &amp; Parameter'!$E$17*('Data &amp; Parameter'!$E$18+'Data &amp; Parameter'!$E$19)*'Data &amp; Parameter'!$E$20*'Data &amp; Parameter'!$E$37*R1959</f>
        <v>0.62866434937732807</v>
      </c>
      <c r="T1959" s="28">
        <f t="shared" si="30"/>
        <v>1.2573286987546561</v>
      </c>
    </row>
    <row r="1960" spans="1:20" ht="15.75" customHeight="1" x14ac:dyDescent="0.35">
      <c r="A1960">
        <v>1953</v>
      </c>
      <c r="B1960" s="76">
        <v>44236</v>
      </c>
      <c r="C1960" s="1" t="s">
        <v>6225</v>
      </c>
      <c r="D1960" s="76">
        <v>44236</v>
      </c>
      <c r="E1960" s="1" t="s">
        <v>6226</v>
      </c>
      <c r="F1960" s="1" t="s">
        <v>6227</v>
      </c>
      <c r="G1960" s="1" t="s">
        <v>123</v>
      </c>
      <c r="H1960" s="1" t="s">
        <v>124</v>
      </c>
      <c r="I1960" s="1" t="s">
        <v>125</v>
      </c>
      <c r="J1960" s="1" t="s">
        <v>1955</v>
      </c>
      <c r="K1960" s="1" t="s">
        <v>6120</v>
      </c>
      <c r="L1960">
        <f>ROUNDUP(IF(B1960&gt;$D$4,0,($D$4-B1960+1)/365),0)</f>
        <v>0</v>
      </c>
      <c r="M1960">
        <f>ROUNDUP(IF(B1960&gt;$D$5,0,($D$5-B1960+1)/365),0)</f>
        <v>1</v>
      </c>
      <c r="N1960" s="28">
        <f>IF(OR(L1960=1,M1960=1),IF(B1960+364&lt;=$D$5,(B1960+364-$D$4+1)/365,IF(B1960&gt;$D$4,($D$5-B1960+1)/365,$D$6/365)),0)</f>
        <v>0.18082191780821918</v>
      </c>
      <c r="O1960" s="28">
        <f>'Data &amp; Parameter'!$E$16*'Data &amp; Parameter'!$E$17*('Data &amp; Parameter'!$E$18+'Data &amp; Parameter'!$E$19)*'Data &amp; Parameter'!$E$20*'Data &amp; Parameter'!$E$37*N1960</f>
        <v>0.62866434937732807</v>
      </c>
      <c r="P1960">
        <f>ROUNDUP(IF(D1960&gt;$D$4,0,($D$4-D1960+1)/365),0)</f>
        <v>0</v>
      </c>
      <c r="Q1960">
        <f>ROUNDUP(IF(D1960&gt;$D$5,0,($D$5-D1960+1)/365),0)</f>
        <v>1</v>
      </c>
      <c r="R1960" s="28">
        <f>IF(OR(P1960=1,Q1960=1),IF(D1960+364&lt;=$D$5,(D1960+364-$D$4+1)/365,IF(D1960&gt;$D$4,($D$5-D1960+1)/365,$D$6/365)),0)</f>
        <v>0.18082191780821918</v>
      </c>
      <c r="S1960" s="28">
        <f>'Data &amp; Parameter'!$E$16*'Data &amp; Parameter'!$E$17*('Data &amp; Parameter'!$E$18+'Data &amp; Parameter'!$E$19)*'Data &amp; Parameter'!$E$20*'Data &amp; Parameter'!$E$37*R1960</f>
        <v>0.62866434937732807</v>
      </c>
      <c r="T1960" s="28">
        <f t="shared" si="30"/>
        <v>1.2573286987546561</v>
      </c>
    </row>
    <row r="1961" spans="1:20" ht="15.75" customHeight="1" x14ac:dyDescent="0.35">
      <c r="A1961">
        <v>1954</v>
      </c>
      <c r="B1961" s="76">
        <v>44236</v>
      </c>
      <c r="C1961" s="1" t="s">
        <v>6228</v>
      </c>
      <c r="D1961" s="76">
        <v>44236</v>
      </c>
      <c r="E1961" s="1" t="s">
        <v>6229</v>
      </c>
      <c r="F1961" s="1" t="s">
        <v>6230</v>
      </c>
      <c r="G1961" s="1" t="s">
        <v>123</v>
      </c>
      <c r="H1961" s="1" t="s">
        <v>124</v>
      </c>
      <c r="I1961" s="1" t="s">
        <v>125</v>
      </c>
      <c r="J1961" s="1" t="s">
        <v>1955</v>
      </c>
      <c r="K1961" s="1" t="s">
        <v>6120</v>
      </c>
      <c r="L1961">
        <f>ROUNDUP(IF(B1961&gt;$D$4,0,($D$4-B1961+1)/365),0)</f>
        <v>0</v>
      </c>
      <c r="M1961">
        <f>ROUNDUP(IF(B1961&gt;$D$5,0,($D$5-B1961+1)/365),0)</f>
        <v>1</v>
      </c>
      <c r="N1961" s="28">
        <f>IF(OR(L1961=1,M1961=1),IF(B1961+364&lt;=$D$5,(B1961+364-$D$4+1)/365,IF(B1961&gt;$D$4,($D$5-B1961+1)/365,$D$6/365)),0)</f>
        <v>0.18082191780821918</v>
      </c>
      <c r="O1961" s="28">
        <f>'Data &amp; Parameter'!$E$16*'Data &amp; Parameter'!$E$17*('Data &amp; Parameter'!$E$18+'Data &amp; Parameter'!$E$19)*'Data &amp; Parameter'!$E$20*'Data &amp; Parameter'!$E$37*N1961</f>
        <v>0.62866434937732807</v>
      </c>
      <c r="P1961">
        <f>ROUNDUP(IF(D1961&gt;$D$4,0,($D$4-D1961+1)/365),0)</f>
        <v>0</v>
      </c>
      <c r="Q1961">
        <f>ROUNDUP(IF(D1961&gt;$D$5,0,($D$5-D1961+1)/365),0)</f>
        <v>1</v>
      </c>
      <c r="R1961" s="28">
        <f>IF(OR(P1961=1,Q1961=1),IF(D1961+364&lt;=$D$5,(D1961+364-$D$4+1)/365,IF(D1961&gt;$D$4,($D$5-D1961+1)/365,$D$6/365)),0)</f>
        <v>0.18082191780821918</v>
      </c>
      <c r="S1961" s="28">
        <f>'Data &amp; Parameter'!$E$16*'Data &amp; Parameter'!$E$17*('Data &amp; Parameter'!$E$18+'Data &amp; Parameter'!$E$19)*'Data &amp; Parameter'!$E$20*'Data &amp; Parameter'!$E$37*R1961</f>
        <v>0.62866434937732807</v>
      </c>
      <c r="T1961" s="28">
        <f t="shared" si="30"/>
        <v>1.2573286987546561</v>
      </c>
    </row>
    <row r="1962" spans="1:20" ht="15.75" customHeight="1" x14ac:dyDescent="0.35">
      <c r="A1962">
        <v>1955</v>
      </c>
      <c r="B1962" s="76">
        <v>44236</v>
      </c>
      <c r="C1962" s="1" t="s">
        <v>6231</v>
      </c>
      <c r="D1962" s="76">
        <v>44236</v>
      </c>
      <c r="E1962" s="1" t="s">
        <v>6232</v>
      </c>
      <c r="F1962" s="1" t="s">
        <v>6233</v>
      </c>
      <c r="G1962" s="1" t="s">
        <v>123</v>
      </c>
      <c r="H1962" s="1" t="s">
        <v>124</v>
      </c>
      <c r="I1962" s="1" t="s">
        <v>125</v>
      </c>
      <c r="J1962" s="1" t="s">
        <v>1955</v>
      </c>
      <c r="K1962" s="1" t="s">
        <v>6120</v>
      </c>
      <c r="L1962">
        <f>ROUNDUP(IF(B1962&gt;$D$4,0,($D$4-B1962+1)/365),0)</f>
        <v>0</v>
      </c>
      <c r="M1962">
        <f>ROUNDUP(IF(B1962&gt;$D$5,0,($D$5-B1962+1)/365),0)</f>
        <v>1</v>
      </c>
      <c r="N1962" s="28">
        <f>IF(OR(L1962=1,M1962=1),IF(B1962+364&lt;=$D$5,(B1962+364-$D$4+1)/365,IF(B1962&gt;$D$4,($D$5-B1962+1)/365,$D$6/365)),0)</f>
        <v>0.18082191780821918</v>
      </c>
      <c r="O1962" s="28">
        <f>'Data &amp; Parameter'!$E$16*'Data &amp; Parameter'!$E$17*('Data &amp; Parameter'!$E$18+'Data &amp; Parameter'!$E$19)*'Data &amp; Parameter'!$E$20*'Data &amp; Parameter'!$E$37*N1962</f>
        <v>0.62866434937732807</v>
      </c>
      <c r="P1962">
        <f>ROUNDUP(IF(D1962&gt;$D$4,0,($D$4-D1962+1)/365),0)</f>
        <v>0</v>
      </c>
      <c r="Q1962">
        <f>ROUNDUP(IF(D1962&gt;$D$5,0,($D$5-D1962+1)/365),0)</f>
        <v>1</v>
      </c>
      <c r="R1962" s="28">
        <f>IF(OR(P1962=1,Q1962=1),IF(D1962+364&lt;=$D$5,(D1962+364-$D$4+1)/365,IF(D1962&gt;$D$4,($D$5-D1962+1)/365,$D$6/365)),0)</f>
        <v>0.18082191780821918</v>
      </c>
      <c r="S1962" s="28">
        <f>'Data &amp; Parameter'!$E$16*'Data &amp; Parameter'!$E$17*('Data &amp; Parameter'!$E$18+'Data &amp; Parameter'!$E$19)*'Data &amp; Parameter'!$E$20*'Data &amp; Parameter'!$E$37*R1962</f>
        <v>0.62866434937732807</v>
      </c>
      <c r="T1962" s="28">
        <f t="shared" si="30"/>
        <v>1.2573286987546561</v>
      </c>
    </row>
    <row r="1963" spans="1:20" ht="15.75" customHeight="1" x14ac:dyDescent="0.35">
      <c r="A1963">
        <v>1956</v>
      </c>
      <c r="B1963" s="76">
        <v>44236</v>
      </c>
      <c r="C1963" s="1" t="s">
        <v>6234</v>
      </c>
      <c r="D1963" s="76">
        <v>44236</v>
      </c>
      <c r="E1963" s="1" t="s">
        <v>6235</v>
      </c>
      <c r="F1963" s="1" t="s">
        <v>6236</v>
      </c>
      <c r="G1963" s="1" t="s">
        <v>123</v>
      </c>
      <c r="H1963" s="1" t="s">
        <v>124</v>
      </c>
      <c r="I1963" s="1" t="s">
        <v>125</v>
      </c>
      <c r="J1963" s="1" t="s">
        <v>1955</v>
      </c>
      <c r="K1963" s="1" t="s">
        <v>1955</v>
      </c>
      <c r="L1963">
        <f>ROUNDUP(IF(B1963&gt;$D$4,0,($D$4-B1963+1)/365),0)</f>
        <v>0</v>
      </c>
      <c r="M1963">
        <f>ROUNDUP(IF(B1963&gt;$D$5,0,($D$5-B1963+1)/365),0)</f>
        <v>1</v>
      </c>
      <c r="N1963" s="28">
        <f>IF(OR(L1963=1,M1963=1),IF(B1963+364&lt;=$D$5,(B1963+364-$D$4+1)/365,IF(B1963&gt;$D$4,($D$5-B1963+1)/365,$D$6/365)),0)</f>
        <v>0.18082191780821918</v>
      </c>
      <c r="O1963" s="28">
        <f>'Data &amp; Parameter'!$E$16*'Data &amp; Parameter'!$E$17*('Data &amp; Parameter'!$E$18+'Data &amp; Parameter'!$E$19)*'Data &amp; Parameter'!$E$20*'Data &amp; Parameter'!$E$37*N1963</f>
        <v>0.62866434937732807</v>
      </c>
      <c r="P1963">
        <f>ROUNDUP(IF(D1963&gt;$D$4,0,($D$4-D1963+1)/365),0)</f>
        <v>0</v>
      </c>
      <c r="Q1963">
        <f>ROUNDUP(IF(D1963&gt;$D$5,0,($D$5-D1963+1)/365),0)</f>
        <v>1</v>
      </c>
      <c r="R1963" s="28">
        <f>IF(OR(P1963=1,Q1963=1),IF(D1963+364&lt;=$D$5,(D1963+364-$D$4+1)/365,IF(D1963&gt;$D$4,($D$5-D1963+1)/365,$D$6/365)),0)</f>
        <v>0.18082191780821918</v>
      </c>
      <c r="S1963" s="28">
        <f>'Data &amp; Parameter'!$E$16*'Data &amp; Parameter'!$E$17*('Data &amp; Parameter'!$E$18+'Data &amp; Parameter'!$E$19)*'Data &amp; Parameter'!$E$20*'Data &amp; Parameter'!$E$37*R1963</f>
        <v>0.62866434937732807</v>
      </c>
      <c r="T1963" s="28">
        <f t="shared" si="30"/>
        <v>1.2573286987546561</v>
      </c>
    </row>
    <row r="1964" spans="1:20" ht="15.75" customHeight="1" x14ac:dyDescent="0.35">
      <c r="A1964">
        <v>1957</v>
      </c>
      <c r="B1964" s="76">
        <v>44236</v>
      </c>
      <c r="C1964" s="1" t="s">
        <v>6237</v>
      </c>
      <c r="D1964" s="76">
        <v>44236</v>
      </c>
      <c r="E1964" s="1" t="s">
        <v>6238</v>
      </c>
      <c r="F1964" s="1" t="s">
        <v>6239</v>
      </c>
      <c r="G1964" s="1" t="s">
        <v>123</v>
      </c>
      <c r="H1964" s="1" t="s">
        <v>124</v>
      </c>
      <c r="I1964" s="1" t="s">
        <v>125</v>
      </c>
      <c r="J1964" s="1" t="s">
        <v>1955</v>
      </c>
      <c r="K1964" s="1" t="s">
        <v>1955</v>
      </c>
      <c r="L1964">
        <f>ROUNDUP(IF(B1964&gt;$D$4,0,($D$4-B1964+1)/365),0)</f>
        <v>0</v>
      </c>
      <c r="M1964">
        <f>ROUNDUP(IF(B1964&gt;$D$5,0,($D$5-B1964+1)/365),0)</f>
        <v>1</v>
      </c>
      <c r="N1964" s="28">
        <f>IF(OR(L1964=1,M1964=1),IF(B1964+364&lt;=$D$5,(B1964+364-$D$4+1)/365,IF(B1964&gt;$D$4,($D$5-B1964+1)/365,$D$6/365)),0)</f>
        <v>0.18082191780821918</v>
      </c>
      <c r="O1964" s="28">
        <f>'Data &amp; Parameter'!$E$16*'Data &amp; Parameter'!$E$17*('Data &amp; Parameter'!$E$18+'Data &amp; Parameter'!$E$19)*'Data &amp; Parameter'!$E$20*'Data &amp; Parameter'!$E$37*N1964</f>
        <v>0.62866434937732807</v>
      </c>
      <c r="P1964">
        <f>ROUNDUP(IF(D1964&gt;$D$4,0,($D$4-D1964+1)/365),0)</f>
        <v>0</v>
      </c>
      <c r="Q1964">
        <f>ROUNDUP(IF(D1964&gt;$D$5,0,($D$5-D1964+1)/365),0)</f>
        <v>1</v>
      </c>
      <c r="R1964" s="28">
        <f>IF(OR(P1964=1,Q1964=1),IF(D1964+364&lt;=$D$5,(D1964+364-$D$4+1)/365,IF(D1964&gt;$D$4,($D$5-D1964+1)/365,$D$6/365)),0)</f>
        <v>0.18082191780821918</v>
      </c>
      <c r="S1964" s="28">
        <f>'Data &amp; Parameter'!$E$16*'Data &amp; Parameter'!$E$17*('Data &amp; Parameter'!$E$18+'Data &amp; Parameter'!$E$19)*'Data &amp; Parameter'!$E$20*'Data &amp; Parameter'!$E$37*R1964</f>
        <v>0.62866434937732807</v>
      </c>
      <c r="T1964" s="28">
        <f t="shared" si="30"/>
        <v>1.2573286987546561</v>
      </c>
    </row>
    <row r="1965" spans="1:20" ht="15.75" customHeight="1" x14ac:dyDescent="0.35">
      <c r="A1965">
        <v>1958</v>
      </c>
      <c r="B1965" s="76">
        <v>44236</v>
      </c>
      <c r="C1965" s="1" t="s">
        <v>6240</v>
      </c>
      <c r="D1965" s="76">
        <v>44236</v>
      </c>
      <c r="E1965" s="1" t="s">
        <v>6241</v>
      </c>
      <c r="F1965" s="1" t="s">
        <v>6242</v>
      </c>
      <c r="G1965" s="1" t="s">
        <v>123</v>
      </c>
      <c r="H1965" s="1" t="s">
        <v>124</v>
      </c>
      <c r="I1965" s="1" t="s">
        <v>125</v>
      </c>
      <c r="J1965" s="1" t="s">
        <v>1955</v>
      </c>
      <c r="K1965" s="1" t="s">
        <v>6243</v>
      </c>
      <c r="L1965">
        <f>ROUNDUP(IF(B1965&gt;$D$4,0,($D$4-B1965+1)/365),0)</f>
        <v>0</v>
      </c>
      <c r="M1965">
        <f>ROUNDUP(IF(B1965&gt;$D$5,0,($D$5-B1965+1)/365),0)</f>
        <v>1</v>
      </c>
      <c r="N1965" s="28">
        <f>IF(OR(L1965=1,M1965=1),IF(B1965+364&lt;=$D$5,(B1965+364-$D$4+1)/365,IF(B1965&gt;$D$4,($D$5-B1965+1)/365,$D$6/365)),0)</f>
        <v>0.18082191780821918</v>
      </c>
      <c r="O1965" s="28">
        <f>'Data &amp; Parameter'!$E$16*'Data &amp; Parameter'!$E$17*('Data &amp; Parameter'!$E$18+'Data &amp; Parameter'!$E$19)*'Data &amp; Parameter'!$E$20*'Data &amp; Parameter'!$E$37*N1965</f>
        <v>0.62866434937732807</v>
      </c>
      <c r="P1965">
        <f>ROUNDUP(IF(D1965&gt;$D$4,0,($D$4-D1965+1)/365),0)</f>
        <v>0</v>
      </c>
      <c r="Q1965">
        <f>ROUNDUP(IF(D1965&gt;$D$5,0,($D$5-D1965+1)/365),0)</f>
        <v>1</v>
      </c>
      <c r="R1965" s="28">
        <f>IF(OR(P1965=1,Q1965=1),IF(D1965+364&lt;=$D$5,(D1965+364-$D$4+1)/365,IF(D1965&gt;$D$4,($D$5-D1965+1)/365,$D$6/365)),0)</f>
        <v>0.18082191780821918</v>
      </c>
      <c r="S1965" s="28">
        <f>'Data &amp; Parameter'!$E$16*'Data &amp; Parameter'!$E$17*('Data &amp; Parameter'!$E$18+'Data &amp; Parameter'!$E$19)*'Data &amp; Parameter'!$E$20*'Data &amp; Parameter'!$E$37*R1965</f>
        <v>0.62866434937732807</v>
      </c>
      <c r="T1965" s="28">
        <f t="shared" si="30"/>
        <v>1.2573286987546561</v>
      </c>
    </row>
    <row r="1966" spans="1:20" ht="15.75" customHeight="1" x14ac:dyDescent="0.35">
      <c r="A1966">
        <v>1959</v>
      </c>
      <c r="B1966" s="76">
        <v>44236</v>
      </c>
      <c r="C1966" s="1" t="s">
        <v>6244</v>
      </c>
      <c r="D1966" s="76">
        <v>44236</v>
      </c>
      <c r="E1966" s="1" t="s">
        <v>6245</v>
      </c>
      <c r="F1966" s="1" t="s">
        <v>6246</v>
      </c>
      <c r="G1966" s="1" t="s">
        <v>123</v>
      </c>
      <c r="H1966" s="1" t="s">
        <v>124</v>
      </c>
      <c r="I1966" s="1" t="s">
        <v>125</v>
      </c>
      <c r="J1966" s="1" t="s">
        <v>3962</v>
      </c>
      <c r="K1966" s="1" t="s">
        <v>3962</v>
      </c>
      <c r="L1966">
        <f>ROUNDUP(IF(B1966&gt;$D$4,0,($D$4-B1966+1)/365),0)</f>
        <v>0</v>
      </c>
      <c r="M1966">
        <f>ROUNDUP(IF(B1966&gt;$D$5,0,($D$5-B1966+1)/365),0)</f>
        <v>1</v>
      </c>
      <c r="N1966" s="28">
        <f>IF(OR(L1966=1,M1966=1),IF(B1966+364&lt;=$D$5,(B1966+364-$D$4+1)/365,IF(B1966&gt;$D$4,($D$5-B1966+1)/365,$D$6/365)),0)</f>
        <v>0.18082191780821918</v>
      </c>
      <c r="O1966" s="28">
        <f>'Data &amp; Parameter'!$E$16*'Data &amp; Parameter'!$E$17*('Data &amp; Parameter'!$E$18+'Data &amp; Parameter'!$E$19)*'Data &amp; Parameter'!$E$20*'Data &amp; Parameter'!$E$37*N1966</f>
        <v>0.62866434937732807</v>
      </c>
      <c r="P1966">
        <f>ROUNDUP(IF(D1966&gt;$D$4,0,($D$4-D1966+1)/365),0)</f>
        <v>0</v>
      </c>
      <c r="Q1966">
        <f>ROUNDUP(IF(D1966&gt;$D$5,0,($D$5-D1966+1)/365),0)</f>
        <v>1</v>
      </c>
      <c r="R1966" s="28">
        <f>IF(OR(P1966=1,Q1966=1),IF(D1966+364&lt;=$D$5,(D1966+364-$D$4+1)/365,IF(D1966&gt;$D$4,($D$5-D1966+1)/365,$D$6/365)),0)</f>
        <v>0.18082191780821918</v>
      </c>
      <c r="S1966" s="28">
        <f>'Data &amp; Parameter'!$E$16*'Data &amp; Parameter'!$E$17*('Data &amp; Parameter'!$E$18+'Data &amp; Parameter'!$E$19)*'Data &amp; Parameter'!$E$20*'Data &amp; Parameter'!$E$37*R1966</f>
        <v>0.62866434937732807</v>
      </c>
      <c r="T1966" s="28">
        <f t="shared" si="30"/>
        <v>1.2573286987546561</v>
      </c>
    </row>
    <row r="1967" spans="1:20" ht="15.75" customHeight="1" x14ac:dyDescent="0.35">
      <c r="A1967">
        <v>1960</v>
      </c>
      <c r="B1967" s="76">
        <v>44236</v>
      </c>
      <c r="C1967" s="1" t="s">
        <v>6247</v>
      </c>
      <c r="D1967" s="76">
        <v>44236</v>
      </c>
      <c r="E1967" s="1" t="s">
        <v>6248</v>
      </c>
      <c r="F1967" s="1" t="s">
        <v>6249</v>
      </c>
      <c r="G1967" s="1" t="s">
        <v>123</v>
      </c>
      <c r="H1967" s="1" t="s">
        <v>124</v>
      </c>
      <c r="I1967" s="1" t="s">
        <v>125</v>
      </c>
      <c r="J1967" s="1" t="s">
        <v>3962</v>
      </c>
      <c r="K1967" s="1" t="s">
        <v>3962</v>
      </c>
      <c r="L1967">
        <f>ROUNDUP(IF(B1967&gt;$D$4,0,($D$4-B1967+1)/365),0)</f>
        <v>0</v>
      </c>
      <c r="M1967">
        <f>ROUNDUP(IF(B1967&gt;$D$5,0,($D$5-B1967+1)/365),0)</f>
        <v>1</v>
      </c>
      <c r="N1967" s="28">
        <f>IF(OR(L1967=1,M1967=1),IF(B1967+364&lt;=$D$5,(B1967+364-$D$4+1)/365,IF(B1967&gt;$D$4,($D$5-B1967+1)/365,$D$6/365)),0)</f>
        <v>0.18082191780821918</v>
      </c>
      <c r="O1967" s="28">
        <f>'Data &amp; Parameter'!$E$16*'Data &amp; Parameter'!$E$17*('Data &amp; Parameter'!$E$18+'Data &amp; Parameter'!$E$19)*'Data &amp; Parameter'!$E$20*'Data &amp; Parameter'!$E$37*N1967</f>
        <v>0.62866434937732807</v>
      </c>
      <c r="P1967">
        <f>ROUNDUP(IF(D1967&gt;$D$4,0,($D$4-D1967+1)/365),0)</f>
        <v>0</v>
      </c>
      <c r="Q1967">
        <f>ROUNDUP(IF(D1967&gt;$D$5,0,($D$5-D1967+1)/365),0)</f>
        <v>1</v>
      </c>
      <c r="R1967" s="28">
        <f>IF(OR(P1967=1,Q1967=1),IF(D1967+364&lt;=$D$5,(D1967+364-$D$4+1)/365,IF(D1967&gt;$D$4,($D$5-D1967+1)/365,$D$6/365)),0)</f>
        <v>0.18082191780821918</v>
      </c>
      <c r="S1967" s="28">
        <f>'Data &amp; Parameter'!$E$16*'Data &amp; Parameter'!$E$17*('Data &amp; Parameter'!$E$18+'Data &amp; Parameter'!$E$19)*'Data &amp; Parameter'!$E$20*'Data &amp; Parameter'!$E$37*R1967</f>
        <v>0.62866434937732807</v>
      </c>
      <c r="T1967" s="28">
        <f t="shared" si="30"/>
        <v>1.2573286987546561</v>
      </c>
    </row>
    <row r="1968" spans="1:20" ht="15.75" customHeight="1" x14ac:dyDescent="0.35">
      <c r="A1968">
        <v>1961</v>
      </c>
      <c r="B1968" s="76">
        <v>44236</v>
      </c>
      <c r="C1968" s="1" t="s">
        <v>6250</v>
      </c>
      <c r="D1968" s="76">
        <v>44236</v>
      </c>
      <c r="E1968" s="1" t="s">
        <v>6251</v>
      </c>
      <c r="F1968" s="1" t="s">
        <v>6252</v>
      </c>
      <c r="G1968" s="1" t="s">
        <v>123</v>
      </c>
      <c r="H1968" s="1" t="s">
        <v>124</v>
      </c>
      <c r="I1968" s="1" t="s">
        <v>125</v>
      </c>
      <c r="J1968" s="1" t="s">
        <v>3962</v>
      </c>
      <c r="K1968" s="1" t="s">
        <v>3962</v>
      </c>
      <c r="L1968">
        <f>ROUNDUP(IF(B1968&gt;$D$4,0,($D$4-B1968+1)/365),0)</f>
        <v>0</v>
      </c>
      <c r="M1968">
        <f>ROUNDUP(IF(B1968&gt;$D$5,0,($D$5-B1968+1)/365),0)</f>
        <v>1</v>
      </c>
      <c r="N1968" s="28">
        <f>IF(OR(L1968=1,M1968=1),IF(B1968+364&lt;=$D$5,(B1968+364-$D$4+1)/365,IF(B1968&gt;$D$4,($D$5-B1968+1)/365,$D$6/365)),0)</f>
        <v>0.18082191780821918</v>
      </c>
      <c r="O1968" s="28">
        <f>'Data &amp; Parameter'!$E$16*'Data &amp; Parameter'!$E$17*('Data &amp; Parameter'!$E$18+'Data &amp; Parameter'!$E$19)*'Data &amp; Parameter'!$E$20*'Data &amp; Parameter'!$E$37*N1968</f>
        <v>0.62866434937732807</v>
      </c>
      <c r="P1968">
        <f>ROUNDUP(IF(D1968&gt;$D$4,0,($D$4-D1968+1)/365),0)</f>
        <v>0</v>
      </c>
      <c r="Q1968">
        <f>ROUNDUP(IF(D1968&gt;$D$5,0,($D$5-D1968+1)/365),0)</f>
        <v>1</v>
      </c>
      <c r="R1968" s="28">
        <f>IF(OR(P1968=1,Q1968=1),IF(D1968+364&lt;=$D$5,(D1968+364-$D$4+1)/365,IF(D1968&gt;$D$4,($D$5-D1968+1)/365,$D$6/365)),0)</f>
        <v>0.18082191780821918</v>
      </c>
      <c r="S1968" s="28">
        <f>'Data &amp; Parameter'!$E$16*'Data &amp; Parameter'!$E$17*('Data &amp; Parameter'!$E$18+'Data &amp; Parameter'!$E$19)*'Data &amp; Parameter'!$E$20*'Data &amp; Parameter'!$E$37*R1968</f>
        <v>0.62866434937732807</v>
      </c>
      <c r="T1968" s="28">
        <f t="shared" si="30"/>
        <v>1.2573286987546561</v>
      </c>
    </row>
    <row r="1969" spans="1:20" ht="15.75" customHeight="1" x14ac:dyDescent="0.35">
      <c r="A1969">
        <v>1962</v>
      </c>
      <c r="B1969" s="76">
        <v>44236</v>
      </c>
      <c r="C1969" s="1" t="s">
        <v>6253</v>
      </c>
      <c r="D1969" s="76">
        <v>44236</v>
      </c>
      <c r="E1969" s="1" t="s">
        <v>6254</v>
      </c>
      <c r="F1969" s="1" t="s">
        <v>6255</v>
      </c>
      <c r="G1969" s="1" t="s">
        <v>123</v>
      </c>
      <c r="H1969" s="1" t="s">
        <v>124</v>
      </c>
      <c r="I1969" s="1" t="s">
        <v>125</v>
      </c>
      <c r="J1969" s="1" t="s">
        <v>736</v>
      </c>
      <c r="K1969" s="1" t="s">
        <v>2368</v>
      </c>
      <c r="L1969">
        <f>ROUNDUP(IF(B1969&gt;$D$4,0,($D$4-B1969+1)/365),0)</f>
        <v>0</v>
      </c>
      <c r="M1969">
        <f>ROUNDUP(IF(B1969&gt;$D$5,0,($D$5-B1969+1)/365),0)</f>
        <v>1</v>
      </c>
      <c r="N1969" s="28">
        <f>IF(OR(L1969=1,M1969=1),IF(B1969+364&lt;=$D$5,(B1969+364-$D$4+1)/365,IF(B1969&gt;$D$4,($D$5-B1969+1)/365,$D$6/365)),0)</f>
        <v>0.18082191780821918</v>
      </c>
      <c r="O1969" s="28">
        <f>'Data &amp; Parameter'!$E$16*'Data &amp; Parameter'!$E$17*('Data &amp; Parameter'!$E$18+'Data &amp; Parameter'!$E$19)*'Data &amp; Parameter'!$E$20*'Data &amp; Parameter'!$E$37*N1969</f>
        <v>0.62866434937732807</v>
      </c>
      <c r="P1969">
        <f>ROUNDUP(IF(D1969&gt;$D$4,0,($D$4-D1969+1)/365),0)</f>
        <v>0</v>
      </c>
      <c r="Q1969">
        <f>ROUNDUP(IF(D1969&gt;$D$5,0,($D$5-D1969+1)/365),0)</f>
        <v>1</v>
      </c>
      <c r="R1969" s="28">
        <f>IF(OR(P1969=1,Q1969=1),IF(D1969+364&lt;=$D$5,(D1969+364-$D$4+1)/365,IF(D1969&gt;$D$4,($D$5-D1969+1)/365,$D$6/365)),0)</f>
        <v>0.18082191780821918</v>
      </c>
      <c r="S1969" s="28">
        <f>'Data &amp; Parameter'!$E$16*'Data &amp; Parameter'!$E$17*('Data &amp; Parameter'!$E$18+'Data &amp; Parameter'!$E$19)*'Data &amp; Parameter'!$E$20*'Data &amp; Parameter'!$E$37*R1969</f>
        <v>0.62866434937732807</v>
      </c>
      <c r="T1969" s="28">
        <f t="shared" si="30"/>
        <v>1.2573286987546561</v>
      </c>
    </row>
    <row r="1970" spans="1:20" ht="15.75" customHeight="1" x14ac:dyDescent="0.35">
      <c r="A1970">
        <v>1963</v>
      </c>
      <c r="B1970" s="76">
        <v>44236</v>
      </c>
      <c r="C1970" s="1" t="s">
        <v>6256</v>
      </c>
      <c r="D1970" s="76">
        <v>44236</v>
      </c>
      <c r="E1970" s="1" t="s">
        <v>6257</v>
      </c>
      <c r="F1970" s="1" t="s">
        <v>6258</v>
      </c>
      <c r="G1970" s="1" t="s">
        <v>123</v>
      </c>
      <c r="H1970" s="1" t="s">
        <v>124</v>
      </c>
      <c r="I1970" s="1" t="s">
        <v>125</v>
      </c>
      <c r="J1970" s="1" t="s">
        <v>3962</v>
      </c>
      <c r="K1970" s="1" t="s">
        <v>3962</v>
      </c>
      <c r="L1970">
        <f>ROUNDUP(IF(B1970&gt;$D$4,0,($D$4-B1970+1)/365),0)</f>
        <v>0</v>
      </c>
      <c r="M1970">
        <f>ROUNDUP(IF(B1970&gt;$D$5,0,($D$5-B1970+1)/365),0)</f>
        <v>1</v>
      </c>
      <c r="N1970" s="28">
        <f>IF(OR(L1970=1,M1970=1),IF(B1970+364&lt;=$D$5,(B1970+364-$D$4+1)/365,IF(B1970&gt;$D$4,($D$5-B1970+1)/365,$D$6/365)),0)</f>
        <v>0.18082191780821918</v>
      </c>
      <c r="O1970" s="28">
        <f>'Data &amp; Parameter'!$E$16*'Data &amp; Parameter'!$E$17*('Data &amp; Parameter'!$E$18+'Data &amp; Parameter'!$E$19)*'Data &amp; Parameter'!$E$20*'Data &amp; Parameter'!$E$37*N1970</f>
        <v>0.62866434937732807</v>
      </c>
      <c r="P1970">
        <f>ROUNDUP(IF(D1970&gt;$D$4,0,($D$4-D1970+1)/365),0)</f>
        <v>0</v>
      </c>
      <c r="Q1970">
        <f>ROUNDUP(IF(D1970&gt;$D$5,0,($D$5-D1970+1)/365),0)</f>
        <v>1</v>
      </c>
      <c r="R1970" s="28">
        <f>IF(OR(P1970=1,Q1970=1),IF(D1970+364&lt;=$D$5,(D1970+364-$D$4+1)/365,IF(D1970&gt;$D$4,($D$5-D1970+1)/365,$D$6/365)),0)</f>
        <v>0.18082191780821918</v>
      </c>
      <c r="S1970" s="28">
        <f>'Data &amp; Parameter'!$E$16*'Data &amp; Parameter'!$E$17*('Data &amp; Parameter'!$E$18+'Data &amp; Parameter'!$E$19)*'Data &amp; Parameter'!$E$20*'Data &amp; Parameter'!$E$37*R1970</f>
        <v>0.62866434937732807</v>
      </c>
      <c r="T1970" s="28">
        <f t="shared" si="30"/>
        <v>1.2573286987546561</v>
      </c>
    </row>
    <row r="1971" spans="1:20" ht="15.75" customHeight="1" x14ac:dyDescent="0.35">
      <c r="A1971">
        <v>1964</v>
      </c>
      <c r="B1971" s="76">
        <v>44236</v>
      </c>
      <c r="C1971" s="1" t="s">
        <v>6259</v>
      </c>
      <c r="D1971" s="76">
        <v>44236</v>
      </c>
      <c r="E1971" s="1" t="s">
        <v>6260</v>
      </c>
      <c r="F1971" s="1" t="s">
        <v>6261</v>
      </c>
      <c r="G1971" s="1" t="s">
        <v>123</v>
      </c>
      <c r="H1971" s="1" t="s">
        <v>124</v>
      </c>
      <c r="I1971" s="1" t="s">
        <v>125</v>
      </c>
      <c r="J1971" s="1" t="s">
        <v>736</v>
      </c>
      <c r="K1971" s="1" t="s">
        <v>2368</v>
      </c>
      <c r="L1971">
        <f>ROUNDUP(IF(B1971&gt;$D$4,0,($D$4-B1971+1)/365),0)</f>
        <v>0</v>
      </c>
      <c r="M1971">
        <f>ROUNDUP(IF(B1971&gt;$D$5,0,($D$5-B1971+1)/365),0)</f>
        <v>1</v>
      </c>
      <c r="N1971" s="28">
        <f>IF(OR(L1971=1,M1971=1),IF(B1971+364&lt;=$D$5,(B1971+364-$D$4+1)/365,IF(B1971&gt;$D$4,($D$5-B1971+1)/365,$D$6/365)),0)</f>
        <v>0.18082191780821918</v>
      </c>
      <c r="O1971" s="28">
        <f>'Data &amp; Parameter'!$E$16*'Data &amp; Parameter'!$E$17*('Data &amp; Parameter'!$E$18+'Data &amp; Parameter'!$E$19)*'Data &amp; Parameter'!$E$20*'Data &amp; Parameter'!$E$37*N1971</f>
        <v>0.62866434937732807</v>
      </c>
      <c r="P1971">
        <f>ROUNDUP(IF(D1971&gt;$D$4,0,($D$4-D1971+1)/365),0)</f>
        <v>0</v>
      </c>
      <c r="Q1971">
        <f>ROUNDUP(IF(D1971&gt;$D$5,0,($D$5-D1971+1)/365),0)</f>
        <v>1</v>
      </c>
      <c r="R1971" s="28">
        <f>IF(OR(P1971=1,Q1971=1),IF(D1971+364&lt;=$D$5,(D1971+364-$D$4+1)/365,IF(D1971&gt;$D$4,($D$5-D1971+1)/365,$D$6/365)),0)</f>
        <v>0.18082191780821918</v>
      </c>
      <c r="S1971" s="28">
        <f>'Data &amp; Parameter'!$E$16*'Data &amp; Parameter'!$E$17*('Data &amp; Parameter'!$E$18+'Data &amp; Parameter'!$E$19)*'Data &amp; Parameter'!$E$20*'Data &amp; Parameter'!$E$37*R1971</f>
        <v>0.62866434937732807</v>
      </c>
      <c r="T1971" s="28">
        <f t="shared" si="30"/>
        <v>1.2573286987546561</v>
      </c>
    </row>
    <row r="1972" spans="1:20" ht="15.75" customHeight="1" x14ac:dyDescent="0.35">
      <c r="A1972">
        <v>1965</v>
      </c>
      <c r="B1972" s="76">
        <v>44236</v>
      </c>
      <c r="C1972" s="1" t="s">
        <v>6262</v>
      </c>
      <c r="D1972" s="76">
        <v>44236</v>
      </c>
      <c r="E1972" s="1" t="s">
        <v>6263</v>
      </c>
      <c r="F1972" s="1" t="s">
        <v>6264</v>
      </c>
      <c r="G1972" s="1" t="s">
        <v>123</v>
      </c>
      <c r="H1972" s="1" t="s">
        <v>124</v>
      </c>
      <c r="I1972" s="1" t="s">
        <v>125</v>
      </c>
      <c r="J1972" s="1" t="s">
        <v>736</v>
      </c>
      <c r="K1972" s="1" t="s">
        <v>2368</v>
      </c>
      <c r="L1972">
        <f>ROUNDUP(IF(B1972&gt;$D$4,0,($D$4-B1972+1)/365),0)</f>
        <v>0</v>
      </c>
      <c r="M1972">
        <f>ROUNDUP(IF(B1972&gt;$D$5,0,($D$5-B1972+1)/365),0)</f>
        <v>1</v>
      </c>
      <c r="N1972" s="28">
        <f>IF(OR(L1972=1,M1972=1),IF(B1972+364&lt;=$D$5,(B1972+364-$D$4+1)/365,IF(B1972&gt;$D$4,($D$5-B1972+1)/365,$D$6/365)),0)</f>
        <v>0.18082191780821918</v>
      </c>
      <c r="O1972" s="28">
        <f>'Data &amp; Parameter'!$E$16*'Data &amp; Parameter'!$E$17*('Data &amp; Parameter'!$E$18+'Data &amp; Parameter'!$E$19)*'Data &amp; Parameter'!$E$20*'Data &amp; Parameter'!$E$37*N1972</f>
        <v>0.62866434937732807</v>
      </c>
      <c r="P1972">
        <f>ROUNDUP(IF(D1972&gt;$D$4,0,($D$4-D1972+1)/365),0)</f>
        <v>0</v>
      </c>
      <c r="Q1972">
        <f>ROUNDUP(IF(D1972&gt;$D$5,0,($D$5-D1972+1)/365),0)</f>
        <v>1</v>
      </c>
      <c r="R1972" s="28">
        <f>IF(OR(P1972=1,Q1972=1),IF(D1972+364&lt;=$D$5,(D1972+364-$D$4+1)/365,IF(D1972&gt;$D$4,($D$5-D1972+1)/365,$D$6/365)),0)</f>
        <v>0.18082191780821918</v>
      </c>
      <c r="S1972" s="28">
        <f>'Data &amp; Parameter'!$E$16*'Data &amp; Parameter'!$E$17*('Data &amp; Parameter'!$E$18+'Data &amp; Parameter'!$E$19)*'Data &amp; Parameter'!$E$20*'Data &amp; Parameter'!$E$37*R1972</f>
        <v>0.62866434937732807</v>
      </c>
      <c r="T1972" s="28">
        <f t="shared" si="30"/>
        <v>1.2573286987546561</v>
      </c>
    </row>
    <row r="1973" spans="1:20" ht="15.75" customHeight="1" x14ac:dyDescent="0.35">
      <c r="A1973">
        <v>1966</v>
      </c>
      <c r="B1973" s="76">
        <v>44236</v>
      </c>
      <c r="C1973" s="1" t="s">
        <v>6265</v>
      </c>
      <c r="D1973" s="76">
        <v>44236</v>
      </c>
      <c r="E1973" s="1" t="s">
        <v>6266</v>
      </c>
      <c r="F1973" s="1" t="s">
        <v>6267</v>
      </c>
      <c r="G1973" s="1" t="s">
        <v>123</v>
      </c>
      <c r="H1973" s="1" t="s">
        <v>124</v>
      </c>
      <c r="I1973" s="1" t="s">
        <v>125</v>
      </c>
      <c r="J1973" s="1" t="s">
        <v>736</v>
      </c>
      <c r="K1973" s="1" t="s">
        <v>2368</v>
      </c>
      <c r="L1973">
        <f>ROUNDUP(IF(B1973&gt;$D$4,0,($D$4-B1973+1)/365),0)</f>
        <v>0</v>
      </c>
      <c r="M1973">
        <f>ROUNDUP(IF(B1973&gt;$D$5,0,($D$5-B1973+1)/365),0)</f>
        <v>1</v>
      </c>
      <c r="N1973" s="28">
        <f>IF(OR(L1973=1,M1973=1),IF(B1973+364&lt;=$D$5,(B1973+364-$D$4+1)/365,IF(B1973&gt;$D$4,($D$5-B1973+1)/365,$D$6/365)),0)</f>
        <v>0.18082191780821918</v>
      </c>
      <c r="O1973" s="28">
        <f>'Data &amp; Parameter'!$E$16*'Data &amp; Parameter'!$E$17*('Data &amp; Parameter'!$E$18+'Data &amp; Parameter'!$E$19)*'Data &amp; Parameter'!$E$20*'Data &amp; Parameter'!$E$37*N1973</f>
        <v>0.62866434937732807</v>
      </c>
      <c r="P1973">
        <f>ROUNDUP(IF(D1973&gt;$D$4,0,($D$4-D1973+1)/365),0)</f>
        <v>0</v>
      </c>
      <c r="Q1973">
        <f>ROUNDUP(IF(D1973&gt;$D$5,0,($D$5-D1973+1)/365),0)</f>
        <v>1</v>
      </c>
      <c r="R1973" s="28">
        <f>IF(OR(P1973=1,Q1973=1),IF(D1973+364&lt;=$D$5,(D1973+364-$D$4+1)/365,IF(D1973&gt;$D$4,($D$5-D1973+1)/365,$D$6/365)),0)</f>
        <v>0.18082191780821918</v>
      </c>
      <c r="S1973" s="28">
        <f>'Data &amp; Parameter'!$E$16*'Data &amp; Parameter'!$E$17*('Data &amp; Parameter'!$E$18+'Data &amp; Parameter'!$E$19)*'Data &amp; Parameter'!$E$20*'Data &amp; Parameter'!$E$37*R1973</f>
        <v>0.62866434937732807</v>
      </c>
      <c r="T1973" s="28">
        <f t="shared" si="30"/>
        <v>1.2573286987546561</v>
      </c>
    </row>
    <row r="1974" spans="1:20" ht="15.75" customHeight="1" x14ac:dyDescent="0.35">
      <c r="A1974">
        <v>1967</v>
      </c>
      <c r="B1974" s="76">
        <v>44236</v>
      </c>
      <c r="C1974" s="1" t="s">
        <v>6268</v>
      </c>
      <c r="D1974" s="76">
        <v>44236</v>
      </c>
      <c r="E1974" s="1" t="s">
        <v>6269</v>
      </c>
      <c r="F1974" s="1" t="s">
        <v>6270</v>
      </c>
      <c r="G1974" s="1" t="s">
        <v>123</v>
      </c>
      <c r="H1974" s="1" t="s">
        <v>124</v>
      </c>
      <c r="I1974" s="1" t="s">
        <v>125</v>
      </c>
      <c r="J1974" s="1" t="s">
        <v>736</v>
      </c>
      <c r="K1974" s="1" t="s">
        <v>2368</v>
      </c>
      <c r="L1974">
        <f>ROUNDUP(IF(B1974&gt;$D$4,0,($D$4-B1974+1)/365),0)</f>
        <v>0</v>
      </c>
      <c r="M1974">
        <f>ROUNDUP(IF(B1974&gt;$D$5,0,($D$5-B1974+1)/365),0)</f>
        <v>1</v>
      </c>
      <c r="N1974" s="28">
        <f>IF(OR(L1974=1,M1974=1),IF(B1974+364&lt;=$D$5,(B1974+364-$D$4+1)/365,IF(B1974&gt;$D$4,($D$5-B1974+1)/365,$D$6/365)),0)</f>
        <v>0.18082191780821918</v>
      </c>
      <c r="O1974" s="28">
        <f>'Data &amp; Parameter'!$E$16*'Data &amp; Parameter'!$E$17*('Data &amp; Parameter'!$E$18+'Data &amp; Parameter'!$E$19)*'Data &amp; Parameter'!$E$20*'Data &amp; Parameter'!$E$37*N1974</f>
        <v>0.62866434937732807</v>
      </c>
      <c r="P1974">
        <f>ROUNDUP(IF(D1974&gt;$D$4,0,($D$4-D1974+1)/365),0)</f>
        <v>0</v>
      </c>
      <c r="Q1974">
        <f>ROUNDUP(IF(D1974&gt;$D$5,0,($D$5-D1974+1)/365),0)</f>
        <v>1</v>
      </c>
      <c r="R1974" s="28">
        <f>IF(OR(P1974=1,Q1974=1),IF(D1974+364&lt;=$D$5,(D1974+364-$D$4+1)/365,IF(D1974&gt;$D$4,($D$5-D1974+1)/365,$D$6/365)),0)</f>
        <v>0.18082191780821918</v>
      </c>
      <c r="S1974" s="28">
        <f>'Data &amp; Parameter'!$E$16*'Data &amp; Parameter'!$E$17*('Data &amp; Parameter'!$E$18+'Data &amp; Parameter'!$E$19)*'Data &amp; Parameter'!$E$20*'Data &amp; Parameter'!$E$37*R1974</f>
        <v>0.62866434937732807</v>
      </c>
      <c r="T1974" s="28">
        <f t="shared" si="30"/>
        <v>1.2573286987546561</v>
      </c>
    </row>
    <row r="1975" spans="1:20" ht="15.75" customHeight="1" x14ac:dyDescent="0.35">
      <c r="A1975">
        <v>1968</v>
      </c>
      <c r="B1975" s="76">
        <v>44236</v>
      </c>
      <c r="C1975" s="1" t="s">
        <v>6271</v>
      </c>
      <c r="D1975" s="76">
        <v>44236</v>
      </c>
      <c r="E1975" s="1" t="s">
        <v>6272</v>
      </c>
      <c r="F1975" s="1" t="s">
        <v>6273</v>
      </c>
      <c r="G1975" s="1" t="s">
        <v>123</v>
      </c>
      <c r="H1975" s="1" t="s">
        <v>124</v>
      </c>
      <c r="I1975" s="1" t="s">
        <v>125</v>
      </c>
      <c r="J1975" s="1" t="s">
        <v>736</v>
      </c>
      <c r="K1975" s="1" t="s">
        <v>2368</v>
      </c>
      <c r="L1975">
        <f>ROUNDUP(IF(B1975&gt;$D$4,0,($D$4-B1975+1)/365),0)</f>
        <v>0</v>
      </c>
      <c r="M1975">
        <f>ROUNDUP(IF(B1975&gt;$D$5,0,($D$5-B1975+1)/365),0)</f>
        <v>1</v>
      </c>
      <c r="N1975" s="28">
        <f>IF(OR(L1975=1,M1975=1),IF(B1975+364&lt;=$D$5,(B1975+364-$D$4+1)/365,IF(B1975&gt;$D$4,($D$5-B1975+1)/365,$D$6/365)),0)</f>
        <v>0.18082191780821918</v>
      </c>
      <c r="O1975" s="28">
        <f>'Data &amp; Parameter'!$E$16*'Data &amp; Parameter'!$E$17*('Data &amp; Parameter'!$E$18+'Data &amp; Parameter'!$E$19)*'Data &amp; Parameter'!$E$20*'Data &amp; Parameter'!$E$37*N1975</f>
        <v>0.62866434937732807</v>
      </c>
      <c r="P1975">
        <f>ROUNDUP(IF(D1975&gt;$D$4,0,($D$4-D1975+1)/365),0)</f>
        <v>0</v>
      </c>
      <c r="Q1975">
        <f>ROUNDUP(IF(D1975&gt;$D$5,0,($D$5-D1975+1)/365),0)</f>
        <v>1</v>
      </c>
      <c r="R1975" s="28">
        <f>IF(OR(P1975=1,Q1975=1),IF(D1975+364&lt;=$D$5,(D1975+364-$D$4+1)/365,IF(D1975&gt;$D$4,($D$5-D1975+1)/365,$D$6/365)),0)</f>
        <v>0.18082191780821918</v>
      </c>
      <c r="S1975" s="28">
        <f>'Data &amp; Parameter'!$E$16*'Data &amp; Parameter'!$E$17*('Data &amp; Parameter'!$E$18+'Data &amp; Parameter'!$E$19)*'Data &amp; Parameter'!$E$20*'Data &amp; Parameter'!$E$37*R1975</f>
        <v>0.62866434937732807</v>
      </c>
      <c r="T1975" s="28">
        <f t="shared" si="30"/>
        <v>1.2573286987546561</v>
      </c>
    </row>
    <row r="1976" spans="1:20" ht="15.75" customHeight="1" x14ac:dyDescent="0.35">
      <c r="A1976">
        <v>1969</v>
      </c>
      <c r="B1976" s="76">
        <v>44236</v>
      </c>
      <c r="C1976" s="1" t="s">
        <v>6274</v>
      </c>
      <c r="D1976" s="76">
        <v>44236</v>
      </c>
      <c r="E1976" s="1" t="s">
        <v>6275</v>
      </c>
      <c r="F1976" s="1" t="s">
        <v>6276</v>
      </c>
      <c r="G1976" s="1" t="s">
        <v>123</v>
      </c>
      <c r="H1976" s="1" t="s">
        <v>124</v>
      </c>
      <c r="I1976" s="1" t="s">
        <v>125</v>
      </c>
      <c r="J1976" s="1" t="s">
        <v>736</v>
      </c>
      <c r="K1976" s="1" t="s">
        <v>2368</v>
      </c>
      <c r="L1976">
        <f>ROUNDUP(IF(B1976&gt;$D$4,0,($D$4-B1976+1)/365),0)</f>
        <v>0</v>
      </c>
      <c r="M1976">
        <f>ROUNDUP(IF(B1976&gt;$D$5,0,($D$5-B1976+1)/365),0)</f>
        <v>1</v>
      </c>
      <c r="N1976" s="28">
        <f>IF(OR(L1976=1,M1976=1),IF(B1976+364&lt;=$D$5,(B1976+364-$D$4+1)/365,IF(B1976&gt;$D$4,($D$5-B1976+1)/365,$D$6/365)),0)</f>
        <v>0.18082191780821918</v>
      </c>
      <c r="O1976" s="28">
        <f>'Data &amp; Parameter'!$E$16*'Data &amp; Parameter'!$E$17*('Data &amp; Parameter'!$E$18+'Data &amp; Parameter'!$E$19)*'Data &amp; Parameter'!$E$20*'Data &amp; Parameter'!$E$37*N1976</f>
        <v>0.62866434937732807</v>
      </c>
      <c r="P1976">
        <f>ROUNDUP(IF(D1976&gt;$D$4,0,($D$4-D1976+1)/365),0)</f>
        <v>0</v>
      </c>
      <c r="Q1976">
        <f>ROUNDUP(IF(D1976&gt;$D$5,0,($D$5-D1976+1)/365),0)</f>
        <v>1</v>
      </c>
      <c r="R1976" s="28">
        <f>IF(OR(P1976=1,Q1976=1),IF(D1976+364&lt;=$D$5,(D1976+364-$D$4+1)/365,IF(D1976&gt;$D$4,($D$5-D1976+1)/365,$D$6/365)),0)</f>
        <v>0.18082191780821918</v>
      </c>
      <c r="S1976" s="28">
        <f>'Data &amp; Parameter'!$E$16*'Data &amp; Parameter'!$E$17*('Data &amp; Parameter'!$E$18+'Data &amp; Parameter'!$E$19)*'Data &amp; Parameter'!$E$20*'Data &amp; Parameter'!$E$37*R1976</f>
        <v>0.62866434937732807</v>
      </c>
      <c r="T1976" s="28">
        <f t="shared" si="30"/>
        <v>1.2573286987546561</v>
      </c>
    </row>
    <row r="1977" spans="1:20" ht="15.75" customHeight="1" x14ac:dyDescent="0.35">
      <c r="A1977">
        <v>1970</v>
      </c>
      <c r="B1977" s="76">
        <v>44236</v>
      </c>
      <c r="C1977" s="1" t="s">
        <v>6277</v>
      </c>
      <c r="D1977" s="76">
        <v>44236</v>
      </c>
      <c r="E1977" s="1" t="s">
        <v>6278</v>
      </c>
      <c r="F1977" s="1" t="s">
        <v>6279</v>
      </c>
      <c r="G1977" s="1" t="s">
        <v>123</v>
      </c>
      <c r="H1977" s="1" t="s">
        <v>124</v>
      </c>
      <c r="I1977" s="1" t="s">
        <v>125</v>
      </c>
      <c r="J1977" s="1" t="s">
        <v>736</v>
      </c>
      <c r="K1977" s="1" t="s">
        <v>2368</v>
      </c>
      <c r="L1977">
        <f>ROUNDUP(IF(B1977&gt;$D$4,0,($D$4-B1977+1)/365),0)</f>
        <v>0</v>
      </c>
      <c r="M1977">
        <f>ROUNDUP(IF(B1977&gt;$D$5,0,($D$5-B1977+1)/365),0)</f>
        <v>1</v>
      </c>
      <c r="N1977" s="28">
        <f>IF(OR(L1977=1,M1977=1),IF(B1977+364&lt;=$D$5,(B1977+364-$D$4+1)/365,IF(B1977&gt;$D$4,($D$5-B1977+1)/365,$D$6/365)),0)</f>
        <v>0.18082191780821918</v>
      </c>
      <c r="O1977" s="28">
        <f>'Data &amp; Parameter'!$E$16*'Data &amp; Parameter'!$E$17*('Data &amp; Parameter'!$E$18+'Data &amp; Parameter'!$E$19)*'Data &amp; Parameter'!$E$20*'Data &amp; Parameter'!$E$37*N1977</f>
        <v>0.62866434937732807</v>
      </c>
      <c r="P1977">
        <f>ROUNDUP(IF(D1977&gt;$D$4,0,($D$4-D1977+1)/365),0)</f>
        <v>0</v>
      </c>
      <c r="Q1977">
        <f>ROUNDUP(IF(D1977&gt;$D$5,0,($D$5-D1977+1)/365),0)</f>
        <v>1</v>
      </c>
      <c r="R1977" s="28">
        <f>IF(OR(P1977=1,Q1977=1),IF(D1977+364&lt;=$D$5,(D1977+364-$D$4+1)/365,IF(D1977&gt;$D$4,($D$5-D1977+1)/365,$D$6/365)),0)</f>
        <v>0.18082191780821918</v>
      </c>
      <c r="S1977" s="28">
        <f>'Data &amp; Parameter'!$E$16*'Data &amp; Parameter'!$E$17*('Data &amp; Parameter'!$E$18+'Data &amp; Parameter'!$E$19)*'Data &amp; Parameter'!$E$20*'Data &amp; Parameter'!$E$37*R1977</f>
        <v>0.62866434937732807</v>
      </c>
      <c r="T1977" s="28">
        <f t="shared" si="30"/>
        <v>1.2573286987546561</v>
      </c>
    </row>
    <row r="1978" spans="1:20" ht="15.75" customHeight="1" x14ac:dyDescent="0.35">
      <c r="A1978">
        <v>1971</v>
      </c>
      <c r="B1978" s="76">
        <v>44236</v>
      </c>
      <c r="C1978" s="1" t="s">
        <v>6280</v>
      </c>
      <c r="D1978" s="76">
        <v>44236</v>
      </c>
      <c r="E1978" s="1" t="s">
        <v>6281</v>
      </c>
      <c r="F1978" s="1" t="s">
        <v>6282</v>
      </c>
      <c r="G1978" s="1" t="s">
        <v>123</v>
      </c>
      <c r="H1978" s="1" t="s">
        <v>124</v>
      </c>
      <c r="I1978" s="1" t="s">
        <v>125</v>
      </c>
      <c r="J1978" s="1" t="s">
        <v>736</v>
      </c>
      <c r="K1978" s="1" t="s">
        <v>2368</v>
      </c>
      <c r="L1978">
        <f>ROUNDUP(IF(B1978&gt;$D$4,0,($D$4-B1978+1)/365),0)</f>
        <v>0</v>
      </c>
      <c r="M1978">
        <f>ROUNDUP(IF(B1978&gt;$D$5,0,($D$5-B1978+1)/365),0)</f>
        <v>1</v>
      </c>
      <c r="N1978" s="28">
        <f>IF(OR(L1978=1,M1978=1),IF(B1978+364&lt;=$D$5,(B1978+364-$D$4+1)/365,IF(B1978&gt;$D$4,($D$5-B1978+1)/365,$D$6/365)),0)</f>
        <v>0.18082191780821918</v>
      </c>
      <c r="O1978" s="28">
        <f>'Data &amp; Parameter'!$E$16*'Data &amp; Parameter'!$E$17*('Data &amp; Parameter'!$E$18+'Data &amp; Parameter'!$E$19)*'Data &amp; Parameter'!$E$20*'Data &amp; Parameter'!$E$37*N1978</f>
        <v>0.62866434937732807</v>
      </c>
      <c r="P1978">
        <f>ROUNDUP(IF(D1978&gt;$D$4,0,($D$4-D1978+1)/365),0)</f>
        <v>0</v>
      </c>
      <c r="Q1978">
        <f>ROUNDUP(IF(D1978&gt;$D$5,0,($D$5-D1978+1)/365),0)</f>
        <v>1</v>
      </c>
      <c r="R1978" s="28">
        <f>IF(OR(P1978=1,Q1978=1),IF(D1978+364&lt;=$D$5,(D1978+364-$D$4+1)/365,IF(D1978&gt;$D$4,($D$5-D1978+1)/365,$D$6/365)),0)</f>
        <v>0.18082191780821918</v>
      </c>
      <c r="S1978" s="28">
        <f>'Data &amp; Parameter'!$E$16*'Data &amp; Parameter'!$E$17*('Data &amp; Parameter'!$E$18+'Data &amp; Parameter'!$E$19)*'Data &amp; Parameter'!$E$20*'Data &amp; Parameter'!$E$37*R1978</f>
        <v>0.62866434937732807</v>
      </c>
      <c r="T1978" s="28">
        <f t="shared" si="30"/>
        <v>1.2573286987546561</v>
      </c>
    </row>
    <row r="1979" spans="1:20" ht="15.75" customHeight="1" x14ac:dyDescent="0.35">
      <c r="A1979">
        <v>1972</v>
      </c>
      <c r="B1979" s="76">
        <v>44236</v>
      </c>
      <c r="C1979" s="1" t="s">
        <v>6283</v>
      </c>
      <c r="D1979" s="76">
        <v>44236</v>
      </c>
      <c r="E1979" s="1" t="s">
        <v>6284</v>
      </c>
      <c r="F1979" s="1" t="s">
        <v>6285</v>
      </c>
      <c r="G1979" s="1" t="s">
        <v>123</v>
      </c>
      <c r="H1979" s="1" t="s">
        <v>124</v>
      </c>
      <c r="I1979" s="1" t="s">
        <v>125</v>
      </c>
      <c r="J1979" s="1" t="s">
        <v>736</v>
      </c>
      <c r="K1979" s="1" t="s">
        <v>2368</v>
      </c>
      <c r="L1979">
        <f>ROUNDUP(IF(B1979&gt;$D$4,0,($D$4-B1979+1)/365),0)</f>
        <v>0</v>
      </c>
      <c r="M1979">
        <f>ROUNDUP(IF(B1979&gt;$D$5,0,($D$5-B1979+1)/365),0)</f>
        <v>1</v>
      </c>
      <c r="N1979" s="28">
        <f>IF(OR(L1979=1,M1979=1),IF(B1979+364&lt;=$D$5,(B1979+364-$D$4+1)/365,IF(B1979&gt;$D$4,($D$5-B1979+1)/365,$D$6/365)),0)</f>
        <v>0.18082191780821918</v>
      </c>
      <c r="O1979" s="28">
        <f>'Data &amp; Parameter'!$E$16*'Data &amp; Parameter'!$E$17*('Data &amp; Parameter'!$E$18+'Data &amp; Parameter'!$E$19)*'Data &amp; Parameter'!$E$20*'Data &amp; Parameter'!$E$37*N1979</f>
        <v>0.62866434937732807</v>
      </c>
      <c r="P1979">
        <f>ROUNDUP(IF(D1979&gt;$D$4,0,($D$4-D1979+1)/365),0)</f>
        <v>0</v>
      </c>
      <c r="Q1979">
        <f>ROUNDUP(IF(D1979&gt;$D$5,0,($D$5-D1979+1)/365),0)</f>
        <v>1</v>
      </c>
      <c r="R1979" s="28">
        <f>IF(OR(P1979=1,Q1979=1),IF(D1979+364&lt;=$D$5,(D1979+364-$D$4+1)/365,IF(D1979&gt;$D$4,($D$5-D1979+1)/365,$D$6/365)),0)</f>
        <v>0.18082191780821918</v>
      </c>
      <c r="S1979" s="28">
        <f>'Data &amp; Parameter'!$E$16*'Data &amp; Parameter'!$E$17*('Data &amp; Parameter'!$E$18+'Data &amp; Parameter'!$E$19)*'Data &amp; Parameter'!$E$20*'Data &amp; Parameter'!$E$37*R1979</f>
        <v>0.62866434937732807</v>
      </c>
      <c r="T1979" s="28">
        <f t="shared" si="30"/>
        <v>1.2573286987546561</v>
      </c>
    </row>
    <row r="1980" spans="1:20" ht="15.75" customHeight="1" x14ac:dyDescent="0.35">
      <c r="A1980">
        <v>1973</v>
      </c>
      <c r="B1980" s="76">
        <v>44236</v>
      </c>
      <c r="C1980" s="1" t="s">
        <v>6286</v>
      </c>
      <c r="D1980" s="76">
        <v>44236</v>
      </c>
      <c r="E1980" s="1" t="s">
        <v>6287</v>
      </c>
      <c r="F1980" s="1" t="s">
        <v>6288</v>
      </c>
      <c r="G1980" s="1" t="s">
        <v>123</v>
      </c>
      <c r="H1980" s="1" t="s">
        <v>124</v>
      </c>
      <c r="I1980" s="1" t="s">
        <v>125</v>
      </c>
      <c r="J1980" s="1" t="s">
        <v>1955</v>
      </c>
      <c r="K1980" s="1" t="s">
        <v>6289</v>
      </c>
      <c r="L1980">
        <f>ROUNDUP(IF(B1980&gt;$D$4,0,($D$4-B1980+1)/365),0)</f>
        <v>0</v>
      </c>
      <c r="M1980">
        <f>ROUNDUP(IF(B1980&gt;$D$5,0,($D$5-B1980+1)/365),0)</f>
        <v>1</v>
      </c>
      <c r="N1980" s="28">
        <f>IF(OR(L1980=1,M1980=1),IF(B1980+364&lt;=$D$5,(B1980+364-$D$4+1)/365,IF(B1980&gt;$D$4,($D$5-B1980+1)/365,$D$6/365)),0)</f>
        <v>0.18082191780821918</v>
      </c>
      <c r="O1980" s="28">
        <f>'Data &amp; Parameter'!$E$16*'Data &amp; Parameter'!$E$17*('Data &amp; Parameter'!$E$18+'Data &amp; Parameter'!$E$19)*'Data &amp; Parameter'!$E$20*'Data &amp; Parameter'!$E$37*N1980</f>
        <v>0.62866434937732807</v>
      </c>
      <c r="P1980">
        <f>ROUNDUP(IF(D1980&gt;$D$4,0,($D$4-D1980+1)/365),0)</f>
        <v>0</v>
      </c>
      <c r="Q1980">
        <f>ROUNDUP(IF(D1980&gt;$D$5,0,($D$5-D1980+1)/365),0)</f>
        <v>1</v>
      </c>
      <c r="R1980" s="28">
        <f>IF(OR(P1980=1,Q1980=1),IF(D1980+364&lt;=$D$5,(D1980+364-$D$4+1)/365,IF(D1980&gt;$D$4,($D$5-D1980+1)/365,$D$6/365)),0)</f>
        <v>0.18082191780821918</v>
      </c>
      <c r="S1980" s="28">
        <f>'Data &amp; Parameter'!$E$16*'Data &amp; Parameter'!$E$17*('Data &amp; Parameter'!$E$18+'Data &amp; Parameter'!$E$19)*'Data &amp; Parameter'!$E$20*'Data &amp; Parameter'!$E$37*R1980</f>
        <v>0.62866434937732807</v>
      </c>
      <c r="T1980" s="28">
        <f t="shared" si="30"/>
        <v>1.2573286987546561</v>
      </c>
    </row>
    <row r="1981" spans="1:20" ht="15.75" customHeight="1" x14ac:dyDescent="0.35">
      <c r="A1981">
        <v>1974</v>
      </c>
      <c r="B1981" s="76">
        <v>44236</v>
      </c>
      <c r="C1981" s="1" t="s">
        <v>6290</v>
      </c>
      <c r="D1981" s="76">
        <v>44236</v>
      </c>
      <c r="E1981" s="1" t="s">
        <v>6291</v>
      </c>
      <c r="F1981" s="1" t="s">
        <v>6292</v>
      </c>
      <c r="G1981" s="1" t="s">
        <v>123</v>
      </c>
      <c r="H1981" s="1" t="s">
        <v>124</v>
      </c>
      <c r="I1981" s="1" t="s">
        <v>125</v>
      </c>
      <c r="J1981" s="1" t="s">
        <v>1955</v>
      </c>
      <c r="K1981" s="1" t="s">
        <v>6289</v>
      </c>
      <c r="L1981">
        <f>ROUNDUP(IF(B1981&gt;$D$4,0,($D$4-B1981+1)/365),0)</f>
        <v>0</v>
      </c>
      <c r="M1981">
        <f>ROUNDUP(IF(B1981&gt;$D$5,0,($D$5-B1981+1)/365),0)</f>
        <v>1</v>
      </c>
      <c r="N1981" s="28">
        <f>IF(OR(L1981=1,M1981=1),IF(B1981+364&lt;=$D$5,(B1981+364-$D$4+1)/365,IF(B1981&gt;$D$4,($D$5-B1981+1)/365,$D$6/365)),0)</f>
        <v>0.18082191780821918</v>
      </c>
      <c r="O1981" s="28">
        <f>'Data &amp; Parameter'!$E$16*'Data &amp; Parameter'!$E$17*('Data &amp; Parameter'!$E$18+'Data &amp; Parameter'!$E$19)*'Data &amp; Parameter'!$E$20*'Data &amp; Parameter'!$E$37*N1981</f>
        <v>0.62866434937732807</v>
      </c>
      <c r="P1981">
        <f>ROUNDUP(IF(D1981&gt;$D$4,0,($D$4-D1981+1)/365),0)</f>
        <v>0</v>
      </c>
      <c r="Q1981">
        <f>ROUNDUP(IF(D1981&gt;$D$5,0,($D$5-D1981+1)/365),0)</f>
        <v>1</v>
      </c>
      <c r="R1981" s="28">
        <f>IF(OR(P1981=1,Q1981=1),IF(D1981+364&lt;=$D$5,(D1981+364-$D$4+1)/365,IF(D1981&gt;$D$4,($D$5-D1981+1)/365,$D$6/365)),0)</f>
        <v>0.18082191780821918</v>
      </c>
      <c r="S1981" s="28">
        <f>'Data &amp; Parameter'!$E$16*'Data &amp; Parameter'!$E$17*('Data &amp; Parameter'!$E$18+'Data &amp; Parameter'!$E$19)*'Data &amp; Parameter'!$E$20*'Data &amp; Parameter'!$E$37*R1981</f>
        <v>0.62866434937732807</v>
      </c>
      <c r="T1981" s="28">
        <f t="shared" si="30"/>
        <v>1.2573286987546561</v>
      </c>
    </row>
    <row r="1982" spans="1:20" ht="15.75" customHeight="1" x14ac:dyDescent="0.35">
      <c r="A1982">
        <v>1975</v>
      </c>
      <c r="B1982" s="76">
        <v>44236</v>
      </c>
      <c r="C1982" s="1" t="s">
        <v>6293</v>
      </c>
      <c r="D1982" s="76">
        <v>44236</v>
      </c>
      <c r="E1982" s="1" t="s">
        <v>6294</v>
      </c>
      <c r="F1982" s="1" t="s">
        <v>6295</v>
      </c>
      <c r="G1982" s="1" t="s">
        <v>123</v>
      </c>
      <c r="H1982" s="1" t="s">
        <v>124</v>
      </c>
      <c r="I1982" s="1" t="s">
        <v>125</v>
      </c>
      <c r="J1982" s="1" t="s">
        <v>736</v>
      </c>
      <c r="K1982" s="1" t="s">
        <v>2368</v>
      </c>
      <c r="L1982">
        <f>ROUNDUP(IF(B1982&gt;$D$4,0,($D$4-B1982+1)/365),0)</f>
        <v>0</v>
      </c>
      <c r="M1982">
        <f>ROUNDUP(IF(B1982&gt;$D$5,0,($D$5-B1982+1)/365),0)</f>
        <v>1</v>
      </c>
      <c r="N1982" s="28">
        <f>IF(OR(L1982=1,M1982=1),IF(B1982+364&lt;=$D$5,(B1982+364-$D$4+1)/365,IF(B1982&gt;$D$4,($D$5-B1982+1)/365,$D$6/365)),0)</f>
        <v>0.18082191780821918</v>
      </c>
      <c r="O1982" s="28">
        <f>'Data &amp; Parameter'!$E$16*'Data &amp; Parameter'!$E$17*('Data &amp; Parameter'!$E$18+'Data &amp; Parameter'!$E$19)*'Data &amp; Parameter'!$E$20*'Data &amp; Parameter'!$E$37*N1982</f>
        <v>0.62866434937732807</v>
      </c>
      <c r="P1982">
        <f>ROUNDUP(IF(D1982&gt;$D$4,0,($D$4-D1982+1)/365),0)</f>
        <v>0</v>
      </c>
      <c r="Q1982">
        <f>ROUNDUP(IF(D1982&gt;$D$5,0,($D$5-D1982+1)/365),0)</f>
        <v>1</v>
      </c>
      <c r="R1982" s="28">
        <f>IF(OR(P1982=1,Q1982=1),IF(D1982+364&lt;=$D$5,(D1982+364-$D$4+1)/365,IF(D1982&gt;$D$4,($D$5-D1982+1)/365,$D$6/365)),0)</f>
        <v>0.18082191780821918</v>
      </c>
      <c r="S1982" s="28">
        <f>'Data &amp; Parameter'!$E$16*'Data &amp; Parameter'!$E$17*('Data &amp; Parameter'!$E$18+'Data &amp; Parameter'!$E$19)*'Data &amp; Parameter'!$E$20*'Data &amp; Parameter'!$E$37*R1982</f>
        <v>0.62866434937732807</v>
      </c>
      <c r="T1982" s="28">
        <f t="shared" si="30"/>
        <v>1.2573286987546561</v>
      </c>
    </row>
    <row r="1983" spans="1:20" ht="15.75" customHeight="1" x14ac:dyDescent="0.35">
      <c r="A1983">
        <v>1976</v>
      </c>
      <c r="B1983" s="76">
        <v>44236</v>
      </c>
      <c r="C1983" s="1" t="s">
        <v>6296</v>
      </c>
      <c r="D1983" s="76">
        <v>44236</v>
      </c>
      <c r="E1983" s="1" t="s">
        <v>6297</v>
      </c>
      <c r="F1983" s="1" t="s">
        <v>6298</v>
      </c>
      <c r="G1983" s="1" t="s">
        <v>123</v>
      </c>
      <c r="H1983" s="1" t="s">
        <v>124</v>
      </c>
      <c r="I1983" s="1" t="s">
        <v>125</v>
      </c>
      <c r="J1983" s="1" t="s">
        <v>6299</v>
      </c>
      <c r="K1983" s="1" t="s">
        <v>2368</v>
      </c>
      <c r="L1983">
        <f>ROUNDUP(IF(B1983&gt;$D$4,0,($D$4-B1983+1)/365),0)</f>
        <v>0</v>
      </c>
      <c r="M1983">
        <f>ROUNDUP(IF(B1983&gt;$D$5,0,($D$5-B1983+1)/365),0)</f>
        <v>1</v>
      </c>
      <c r="N1983" s="28">
        <f>IF(OR(L1983=1,M1983=1),IF(B1983+364&lt;=$D$5,(B1983+364-$D$4+1)/365,IF(B1983&gt;$D$4,($D$5-B1983+1)/365,$D$6/365)),0)</f>
        <v>0.18082191780821918</v>
      </c>
      <c r="O1983" s="28">
        <f>'Data &amp; Parameter'!$E$16*'Data &amp; Parameter'!$E$17*('Data &amp; Parameter'!$E$18+'Data &amp; Parameter'!$E$19)*'Data &amp; Parameter'!$E$20*'Data &amp; Parameter'!$E$37*N1983</f>
        <v>0.62866434937732807</v>
      </c>
      <c r="P1983">
        <f>ROUNDUP(IF(D1983&gt;$D$4,0,($D$4-D1983+1)/365),0)</f>
        <v>0</v>
      </c>
      <c r="Q1983">
        <f>ROUNDUP(IF(D1983&gt;$D$5,0,($D$5-D1983+1)/365),0)</f>
        <v>1</v>
      </c>
      <c r="R1983" s="28">
        <f>IF(OR(P1983=1,Q1983=1),IF(D1983+364&lt;=$D$5,(D1983+364-$D$4+1)/365,IF(D1983&gt;$D$4,($D$5-D1983+1)/365,$D$6/365)),0)</f>
        <v>0.18082191780821918</v>
      </c>
      <c r="S1983" s="28">
        <f>'Data &amp; Parameter'!$E$16*'Data &amp; Parameter'!$E$17*('Data &amp; Parameter'!$E$18+'Data &amp; Parameter'!$E$19)*'Data &amp; Parameter'!$E$20*'Data &amp; Parameter'!$E$37*R1983</f>
        <v>0.62866434937732807</v>
      </c>
      <c r="T1983" s="28">
        <f t="shared" si="30"/>
        <v>1.2573286987546561</v>
      </c>
    </row>
    <row r="1984" spans="1:20" ht="15.75" customHeight="1" x14ac:dyDescent="0.35">
      <c r="A1984">
        <v>1977</v>
      </c>
      <c r="B1984" s="76">
        <v>44236</v>
      </c>
      <c r="C1984" s="1" t="s">
        <v>6300</v>
      </c>
      <c r="D1984" s="76">
        <v>44236</v>
      </c>
      <c r="E1984" s="1" t="s">
        <v>6301</v>
      </c>
      <c r="F1984" s="1" t="s">
        <v>6302</v>
      </c>
      <c r="G1984" s="1" t="s">
        <v>123</v>
      </c>
      <c r="H1984" s="1" t="s">
        <v>124</v>
      </c>
      <c r="I1984" s="1" t="s">
        <v>125</v>
      </c>
      <c r="J1984" s="1" t="s">
        <v>6299</v>
      </c>
      <c r="K1984" s="1" t="s">
        <v>2368</v>
      </c>
      <c r="L1984">
        <f>ROUNDUP(IF(B1984&gt;$D$4,0,($D$4-B1984+1)/365),0)</f>
        <v>0</v>
      </c>
      <c r="M1984">
        <f>ROUNDUP(IF(B1984&gt;$D$5,0,($D$5-B1984+1)/365),0)</f>
        <v>1</v>
      </c>
      <c r="N1984" s="28">
        <f>IF(OR(L1984=1,M1984=1),IF(B1984+364&lt;=$D$5,(B1984+364-$D$4+1)/365,IF(B1984&gt;$D$4,($D$5-B1984+1)/365,$D$6/365)),0)</f>
        <v>0.18082191780821918</v>
      </c>
      <c r="O1984" s="28">
        <f>'Data &amp; Parameter'!$E$16*'Data &amp; Parameter'!$E$17*('Data &amp; Parameter'!$E$18+'Data &amp; Parameter'!$E$19)*'Data &amp; Parameter'!$E$20*'Data &amp; Parameter'!$E$37*N1984</f>
        <v>0.62866434937732807</v>
      </c>
      <c r="P1984">
        <f>ROUNDUP(IF(D1984&gt;$D$4,0,($D$4-D1984+1)/365),0)</f>
        <v>0</v>
      </c>
      <c r="Q1984">
        <f>ROUNDUP(IF(D1984&gt;$D$5,0,($D$5-D1984+1)/365),0)</f>
        <v>1</v>
      </c>
      <c r="R1984" s="28">
        <f>IF(OR(P1984=1,Q1984=1),IF(D1984+364&lt;=$D$5,(D1984+364-$D$4+1)/365,IF(D1984&gt;$D$4,($D$5-D1984+1)/365,$D$6/365)),0)</f>
        <v>0.18082191780821918</v>
      </c>
      <c r="S1984" s="28">
        <f>'Data &amp; Parameter'!$E$16*'Data &amp; Parameter'!$E$17*('Data &amp; Parameter'!$E$18+'Data &amp; Parameter'!$E$19)*'Data &amp; Parameter'!$E$20*'Data &amp; Parameter'!$E$37*R1984</f>
        <v>0.62866434937732807</v>
      </c>
      <c r="T1984" s="28">
        <f t="shared" si="30"/>
        <v>1.2573286987546561</v>
      </c>
    </row>
    <row r="1985" spans="1:20" ht="15.75" customHeight="1" x14ac:dyDescent="0.35">
      <c r="A1985">
        <v>1978</v>
      </c>
      <c r="B1985" s="76">
        <v>44236</v>
      </c>
      <c r="C1985" s="1" t="s">
        <v>6303</v>
      </c>
      <c r="D1985" s="76">
        <v>44236</v>
      </c>
      <c r="E1985" s="1" t="s">
        <v>6304</v>
      </c>
      <c r="F1985" s="1" t="s">
        <v>6305</v>
      </c>
      <c r="G1985" s="1" t="s">
        <v>123</v>
      </c>
      <c r="H1985" s="1" t="s">
        <v>124</v>
      </c>
      <c r="I1985" s="1" t="s">
        <v>125</v>
      </c>
      <c r="J1985" s="1" t="s">
        <v>6299</v>
      </c>
      <c r="K1985" s="1" t="s">
        <v>2368</v>
      </c>
      <c r="L1985">
        <f>ROUNDUP(IF(B1985&gt;$D$4,0,($D$4-B1985+1)/365),0)</f>
        <v>0</v>
      </c>
      <c r="M1985">
        <f>ROUNDUP(IF(B1985&gt;$D$5,0,($D$5-B1985+1)/365),0)</f>
        <v>1</v>
      </c>
      <c r="N1985" s="28">
        <f>IF(OR(L1985=1,M1985=1),IF(B1985+364&lt;=$D$5,(B1985+364-$D$4+1)/365,IF(B1985&gt;$D$4,($D$5-B1985+1)/365,$D$6/365)),0)</f>
        <v>0.18082191780821918</v>
      </c>
      <c r="O1985" s="28">
        <f>'Data &amp; Parameter'!$E$16*'Data &amp; Parameter'!$E$17*('Data &amp; Parameter'!$E$18+'Data &amp; Parameter'!$E$19)*'Data &amp; Parameter'!$E$20*'Data &amp; Parameter'!$E$37*N1985</f>
        <v>0.62866434937732807</v>
      </c>
      <c r="P1985">
        <f>ROUNDUP(IF(D1985&gt;$D$4,0,($D$4-D1985+1)/365),0)</f>
        <v>0</v>
      </c>
      <c r="Q1985">
        <f>ROUNDUP(IF(D1985&gt;$D$5,0,($D$5-D1985+1)/365),0)</f>
        <v>1</v>
      </c>
      <c r="R1985" s="28">
        <f>IF(OR(P1985=1,Q1985=1),IF(D1985+364&lt;=$D$5,(D1985+364-$D$4+1)/365,IF(D1985&gt;$D$4,($D$5-D1985+1)/365,$D$6/365)),0)</f>
        <v>0.18082191780821918</v>
      </c>
      <c r="S1985" s="28">
        <f>'Data &amp; Parameter'!$E$16*'Data &amp; Parameter'!$E$17*('Data &amp; Parameter'!$E$18+'Data &amp; Parameter'!$E$19)*'Data &amp; Parameter'!$E$20*'Data &amp; Parameter'!$E$37*R1985</f>
        <v>0.62866434937732807</v>
      </c>
      <c r="T1985" s="28">
        <f t="shared" si="30"/>
        <v>1.2573286987546561</v>
      </c>
    </row>
    <row r="1986" spans="1:20" ht="15.75" customHeight="1" x14ac:dyDescent="0.35">
      <c r="A1986">
        <v>1979</v>
      </c>
      <c r="B1986" s="76">
        <v>44236</v>
      </c>
      <c r="C1986" s="1" t="s">
        <v>6306</v>
      </c>
      <c r="D1986" s="76">
        <v>44236</v>
      </c>
      <c r="E1986" s="1" t="s">
        <v>6307</v>
      </c>
      <c r="F1986" s="1" t="s">
        <v>6308</v>
      </c>
      <c r="G1986" s="1" t="s">
        <v>123</v>
      </c>
      <c r="H1986" s="1" t="s">
        <v>124</v>
      </c>
      <c r="I1986" s="1" t="s">
        <v>125</v>
      </c>
      <c r="J1986" s="1" t="s">
        <v>736</v>
      </c>
      <c r="K1986" s="1" t="s">
        <v>2368</v>
      </c>
      <c r="L1986">
        <f>ROUNDUP(IF(B1986&gt;$D$4,0,($D$4-B1986+1)/365),0)</f>
        <v>0</v>
      </c>
      <c r="M1986">
        <f>ROUNDUP(IF(B1986&gt;$D$5,0,($D$5-B1986+1)/365),0)</f>
        <v>1</v>
      </c>
      <c r="N1986" s="28">
        <f>IF(OR(L1986=1,M1986=1),IF(B1986+364&lt;=$D$5,(B1986+364-$D$4+1)/365,IF(B1986&gt;$D$4,($D$5-B1986+1)/365,$D$6/365)),0)</f>
        <v>0.18082191780821918</v>
      </c>
      <c r="O1986" s="28">
        <f>'Data &amp; Parameter'!$E$16*'Data &amp; Parameter'!$E$17*('Data &amp; Parameter'!$E$18+'Data &amp; Parameter'!$E$19)*'Data &amp; Parameter'!$E$20*'Data &amp; Parameter'!$E$37*N1986</f>
        <v>0.62866434937732807</v>
      </c>
      <c r="P1986">
        <f>ROUNDUP(IF(D1986&gt;$D$4,0,($D$4-D1986+1)/365),0)</f>
        <v>0</v>
      </c>
      <c r="Q1986">
        <f>ROUNDUP(IF(D1986&gt;$D$5,0,($D$5-D1986+1)/365),0)</f>
        <v>1</v>
      </c>
      <c r="R1986" s="28">
        <f>IF(OR(P1986=1,Q1986=1),IF(D1986+364&lt;=$D$5,(D1986+364-$D$4+1)/365,IF(D1986&gt;$D$4,($D$5-D1986+1)/365,$D$6/365)),0)</f>
        <v>0.18082191780821918</v>
      </c>
      <c r="S1986" s="28">
        <f>'Data &amp; Parameter'!$E$16*'Data &amp; Parameter'!$E$17*('Data &amp; Parameter'!$E$18+'Data &amp; Parameter'!$E$19)*'Data &amp; Parameter'!$E$20*'Data &amp; Parameter'!$E$37*R1986</f>
        <v>0.62866434937732807</v>
      </c>
      <c r="T1986" s="28">
        <f t="shared" si="30"/>
        <v>1.2573286987546561</v>
      </c>
    </row>
    <row r="1987" spans="1:20" ht="15.75" customHeight="1" x14ac:dyDescent="0.35">
      <c r="A1987">
        <v>1980</v>
      </c>
      <c r="B1987" s="76">
        <v>44236</v>
      </c>
      <c r="C1987" s="1" t="s">
        <v>6309</v>
      </c>
      <c r="D1987" s="76">
        <v>44236</v>
      </c>
      <c r="E1987" s="1" t="s">
        <v>6310</v>
      </c>
      <c r="F1987" s="1" t="s">
        <v>6311</v>
      </c>
      <c r="G1987" s="1" t="s">
        <v>123</v>
      </c>
      <c r="H1987" s="1" t="s">
        <v>124</v>
      </c>
      <c r="I1987" s="1" t="s">
        <v>125</v>
      </c>
      <c r="J1987" s="1" t="s">
        <v>736</v>
      </c>
      <c r="K1987" s="1" t="s">
        <v>2368</v>
      </c>
      <c r="L1987">
        <f>ROUNDUP(IF(B1987&gt;$D$4,0,($D$4-B1987+1)/365),0)</f>
        <v>0</v>
      </c>
      <c r="M1987">
        <f>ROUNDUP(IF(B1987&gt;$D$5,0,($D$5-B1987+1)/365),0)</f>
        <v>1</v>
      </c>
      <c r="N1987" s="28">
        <f>IF(OR(L1987=1,M1987=1),IF(B1987+364&lt;=$D$5,(B1987+364-$D$4+1)/365,IF(B1987&gt;$D$4,($D$5-B1987+1)/365,$D$6/365)),0)</f>
        <v>0.18082191780821918</v>
      </c>
      <c r="O1987" s="28">
        <f>'Data &amp; Parameter'!$E$16*'Data &amp; Parameter'!$E$17*('Data &amp; Parameter'!$E$18+'Data &amp; Parameter'!$E$19)*'Data &amp; Parameter'!$E$20*'Data &amp; Parameter'!$E$37*N1987</f>
        <v>0.62866434937732807</v>
      </c>
      <c r="P1987">
        <f>ROUNDUP(IF(D1987&gt;$D$4,0,($D$4-D1987+1)/365),0)</f>
        <v>0</v>
      </c>
      <c r="Q1987">
        <f>ROUNDUP(IF(D1987&gt;$D$5,0,($D$5-D1987+1)/365),0)</f>
        <v>1</v>
      </c>
      <c r="R1987" s="28">
        <f>IF(OR(P1987=1,Q1987=1),IF(D1987+364&lt;=$D$5,(D1987+364-$D$4+1)/365,IF(D1987&gt;$D$4,($D$5-D1987+1)/365,$D$6/365)),0)</f>
        <v>0.18082191780821918</v>
      </c>
      <c r="S1987" s="28">
        <f>'Data &amp; Parameter'!$E$16*'Data &amp; Parameter'!$E$17*('Data &amp; Parameter'!$E$18+'Data &amp; Parameter'!$E$19)*'Data &amp; Parameter'!$E$20*'Data &amp; Parameter'!$E$37*R1987</f>
        <v>0.62866434937732807</v>
      </c>
      <c r="T1987" s="28">
        <f t="shared" si="30"/>
        <v>1.2573286987546561</v>
      </c>
    </row>
    <row r="1988" spans="1:20" ht="15.75" customHeight="1" x14ac:dyDescent="0.35">
      <c r="A1988">
        <v>1981</v>
      </c>
      <c r="B1988" s="76">
        <v>44236</v>
      </c>
      <c r="C1988" s="1" t="s">
        <v>6312</v>
      </c>
      <c r="D1988" s="76">
        <v>44236</v>
      </c>
      <c r="E1988" s="1" t="s">
        <v>6313</v>
      </c>
      <c r="F1988" s="1" t="s">
        <v>6314</v>
      </c>
      <c r="G1988" s="1" t="s">
        <v>123</v>
      </c>
      <c r="H1988" s="1" t="s">
        <v>124</v>
      </c>
      <c r="I1988" s="1" t="s">
        <v>125</v>
      </c>
      <c r="J1988" s="1" t="s">
        <v>736</v>
      </c>
      <c r="K1988" s="1" t="s">
        <v>2368</v>
      </c>
      <c r="L1988">
        <f>ROUNDUP(IF(B1988&gt;$D$4,0,($D$4-B1988+1)/365),0)</f>
        <v>0</v>
      </c>
      <c r="M1988">
        <f>ROUNDUP(IF(B1988&gt;$D$5,0,($D$5-B1988+1)/365),0)</f>
        <v>1</v>
      </c>
      <c r="N1988" s="28">
        <f>IF(OR(L1988=1,M1988=1),IF(B1988+364&lt;=$D$5,(B1988+364-$D$4+1)/365,IF(B1988&gt;$D$4,($D$5-B1988+1)/365,$D$6/365)),0)</f>
        <v>0.18082191780821918</v>
      </c>
      <c r="O1988" s="28">
        <f>'Data &amp; Parameter'!$E$16*'Data &amp; Parameter'!$E$17*('Data &amp; Parameter'!$E$18+'Data &amp; Parameter'!$E$19)*'Data &amp; Parameter'!$E$20*'Data &amp; Parameter'!$E$37*N1988</f>
        <v>0.62866434937732807</v>
      </c>
      <c r="P1988">
        <f>ROUNDUP(IF(D1988&gt;$D$4,0,($D$4-D1988+1)/365),0)</f>
        <v>0</v>
      </c>
      <c r="Q1988">
        <f>ROUNDUP(IF(D1988&gt;$D$5,0,($D$5-D1988+1)/365),0)</f>
        <v>1</v>
      </c>
      <c r="R1988" s="28">
        <f>IF(OR(P1988=1,Q1988=1),IF(D1988+364&lt;=$D$5,(D1988+364-$D$4+1)/365,IF(D1988&gt;$D$4,($D$5-D1988+1)/365,$D$6/365)),0)</f>
        <v>0.18082191780821918</v>
      </c>
      <c r="S1988" s="28">
        <f>'Data &amp; Parameter'!$E$16*'Data &amp; Parameter'!$E$17*('Data &amp; Parameter'!$E$18+'Data &amp; Parameter'!$E$19)*'Data &amp; Parameter'!$E$20*'Data &amp; Parameter'!$E$37*R1988</f>
        <v>0.62866434937732807</v>
      </c>
      <c r="T1988" s="28">
        <f t="shared" si="30"/>
        <v>1.2573286987546561</v>
      </c>
    </row>
    <row r="1989" spans="1:20" ht="15.75" customHeight="1" x14ac:dyDescent="0.35">
      <c r="A1989">
        <v>1982</v>
      </c>
      <c r="B1989" s="76">
        <v>44236</v>
      </c>
      <c r="C1989" s="1" t="s">
        <v>6315</v>
      </c>
      <c r="D1989" s="76">
        <v>44236</v>
      </c>
      <c r="E1989" s="1" t="s">
        <v>6316</v>
      </c>
      <c r="F1989" s="1" t="s">
        <v>6317</v>
      </c>
      <c r="G1989" s="1" t="s">
        <v>123</v>
      </c>
      <c r="H1989" s="1" t="s">
        <v>124</v>
      </c>
      <c r="I1989" s="1" t="s">
        <v>125</v>
      </c>
      <c r="J1989" s="1" t="s">
        <v>4457</v>
      </c>
      <c r="K1989" s="1" t="s">
        <v>4597</v>
      </c>
      <c r="L1989">
        <f>ROUNDUP(IF(B1989&gt;$D$4,0,($D$4-B1989+1)/365),0)</f>
        <v>0</v>
      </c>
      <c r="M1989">
        <f>ROUNDUP(IF(B1989&gt;$D$5,0,($D$5-B1989+1)/365),0)</f>
        <v>1</v>
      </c>
      <c r="N1989" s="28">
        <f>IF(OR(L1989=1,M1989=1),IF(B1989+364&lt;=$D$5,(B1989+364-$D$4+1)/365,IF(B1989&gt;$D$4,($D$5-B1989+1)/365,$D$6/365)),0)</f>
        <v>0.18082191780821918</v>
      </c>
      <c r="O1989" s="28">
        <f>'Data &amp; Parameter'!$E$16*'Data &amp; Parameter'!$E$17*('Data &amp; Parameter'!$E$18+'Data &amp; Parameter'!$E$19)*'Data &amp; Parameter'!$E$20*'Data &amp; Parameter'!$E$37*N1989</f>
        <v>0.62866434937732807</v>
      </c>
      <c r="P1989">
        <f>ROUNDUP(IF(D1989&gt;$D$4,0,($D$4-D1989+1)/365),0)</f>
        <v>0</v>
      </c>
      <c r="Q1989">
        <f>ROUNDUP(IF(D1989&gt;$D$5,0,($D$5-D1989+1)/365),0)</f>
        <v>1</v>
      </c>
      <c r="R1989" s="28">
        <f>IF(OR(P1989=1,Q1989=1),IF(D1989+364&lt;=$D$5,(D1989+364-$D$4+1)/365,IF(D1989&gt;$D$4,($D$5-D1989+1)/365,$D$6/365)),0)</f>
        <v>0.18082191780821918</v>
      </c>
      <c r="S1989" s="28">
        <f>'Data &amp; Parameter'!$E$16*'Data &amp; Parameter'!$E$17*('Data &amp; Parameter'!$E$18+'Data &amp; Parameter'!$E$19)*'Data &amp; Parameter'!$E$20*'Data &amp; Parameter'!$E$37*R1989</f>
        <v>0.62866434937732807</v>
      </c>
      <c r="T1989" s="28">
        <f t="shared" si="30"/>
        <v>1.2573286987546561</v>
      </c>
    </row>
    <row r="1990" spans="1:20" ht="15.75" customHeight="1" x14ac:dyDescent="0.35">
      <c r="A1990">
        <v>1983</v>
      </c>
      <c r="B1990" s="76">
        <v>44236</v>
      </c>
      <c r="C1990" s="1" t="s">
        <v>6318</v>
      </c>
      <c r="D1990" s="76">
        <v>44236</v>
      </c>
      <c r="E1990" s="1" t="s">
        <v>6319</v>
      </c>
      <c r="F1990" s="1" t="s">
        <v>6320</v>
      </c>
      <c r="G1990" s="1" t="s">
        <v>123</v>
      </c>
      <c r="H1990" s="1" t="s">
        <v>124</v>
      </c>
      <c r="I1990" s="1" t="s">
        <v>125</v>
      </c>
      <c r="J1990" s="1" t="s">
        <v>4457</v>
      </c>
      <c r="K1990" s="1" t="s">
        <v>4457</v>
      </c>
      <c r="L1990">
        <f>ROUNDUP(IF(B1990&gt;$D$4,0,($D$4-B1990+1)/365),0)</f>
        <v>0</v>
      </c>
      <c r="M1990">
        <f>ROUNDUP(IF(B1990&gt;$D$5,0,($D$5-B1990+1)/365),0)</f>
        <v>1</v>
      </c>
      <c r="N1990" s="28">
        <f>IF(OR(L1990=1,M1990=1),IF(B1990+364&lt;=$D$5,(B1990+364-$D$4+1)/365,IF(B1990&gt;$D$4,($D$5-B1990+1)/365,$D$6/365)),0)</f>
        <v>0.18082191780821918</v>
      </c>
      <c r="O1990" s="28">
        <f>'Data &amp; Parameter'!$E$16*'Data &amp; Parameter'!$E$17*('Data &amp; Parameter'!$E$18+'Data &amp; Parameter'!$E$19)*'Data &amp; Parameter'!$E$20*'Data &amp; Parameter'!$E$37*N1990</f>
        <v>0.62866434937732807</v>
      </c>
      <c r="P1990">
        <f>ROUNDUP(IF(D1990&gt;$D$4,0,($D$4-D1990+1)/365),0)</f>
        <v>0</v>
      </c>
      <c r="Q1990">
        <f>ROUNDUP(IF(D1990&gt;$D$5,0,($D$5-D1990+1)/365),0)</f>
        <v>1</v>
      </c>
      <c r="R1990" s="28">
        <f>IF(OR(P1990=1,Q1990=1),IF(D1990+364&lt;=$D$5,(D1990+364-$D$4+1)/365,IF(D1990&gt;$D$4,($D$5-D1990+1)/365,$D$6/365)),0)</f>
        <v>0.18082191780821918</v>
      </c>
      <c r="S1990" s="28">
        <f>'Data &amp; Parameter'!$E$16*'Data &amp; Parameter'!$E$17*('Data &amp; Parameter'!$E$18+'Data &amp; Parameter'!$E$19)*'Data &amp; Parameter'!$E$20*'Data &amp; Parameter'!$E$37*R1990</f>
        <v>0.62866434937732807</v>
      </c>
      <c r="T1990" s="28">
        <f t="shared" si="30"/>
        <v>1.2573286987546561</v>
      </c>
    </row>
    <row r="1991" spans="1:20" ht="15.75" customHeight="1" x14ac:dyDescent="0.35">
      <c r="A1991">
        <v>1984</v>
      </c>
      <c r="B1991" s="76">
        <v>44236</v>
      </c>
      <c r="C1991" s="1" t="s">
        <v>6321</v>
      </c>
      <c r="D1991" s="76">
        <v>44236</v>
      </c>
      <c r="E1991" s="1" t="s">
        <v>6322</v>
      </c>
      <c r="F1991" s="1" t="s">
        <v>6323</v>
      </c>
      <c r="G1991" s="1" t="s">
        <v>123</v>
      </c>
      <c r="H1991" s="1" t="s">
        <v>124</v>
      </c>
      <c r="I1991" s="1" t="s">
        <v>125</v>
      </c>
      <c r="J1991" s="1" t="s">
        <v>1955</v>
      </c>
      <c r="K1991" s="1" t="s">
        <v>6289</v>
      </c>
      <c r="L1991">
        <f>ROUNDUP(IF(B1991&gt;$D$4,0,($D$4-B1991+1)/365),0)</f>
        <v>0</v>
      </c>
      <c r="M1991">
        <f>ROUNDUP(IF(B1991&gt;$D$5,0,($D$5-B1991+1)/365),0)</f>
        <v>1</v>
      </c>
      <c r="N1991" s="28">
        <f>IF(OR(L1991=1,M1991=1),IF(B1991+364&lt;=$D$5,(B1991+364-$D$4+1)/365,IF(B1991&gt;$D$4,($D$5-B1991+1)/365,$D$6/365)),0)</f>
        <v>0.18082191780821918</v>
      </c>
      <c r="O1991" s="28">
        <f>'Data &amp; Parameter'!$E$16*'Data &amp; Parameter'!$E$17*('Data &amp; Parameter'!$E$18+'Data &amp; Parameter'!$E$19)*'Data &amp; Parameter'!$E$20*'Data &amp; Parameter'!$E$37*N1991</f>
        <v>0.62866434937732807</v>
      </c>
      <c r="P1991">
        <f>ROUNDUP(IF(D1991&gt;$D$4,0,($D$4-D1991+1)/365),0)</f>
        <v>0</v>
      </c>
      <c r="Q1991">
        <f>ROUNDUP(IF(D1991&gt;$D$5,0,($D$5-D1991+1)/365),0)</f>
        <v>1</v>
      </c>
      <c r="R1991" s="28">
        <f>IF(OR(P1991=1,Q1991=1),IF(D1991+364&lt;=$D$5,(D1991+364-$D$4+1)/365,IF(D1991&gt;$D$4,($D$5-D1991+1)/365,$D$6/365)),0)</f>
        <v>0.18082191780821918</v>
      </c>
      <c r="S1991" s="28">
        <f>'Data &amp; Parameter'!$E$16*'Data &amp; Parameter'!$E$17*('Data &amp; Parameter'!$E$18+'Data &amp; Parameter'!$E$19)*'Data &amp; Parameter'!$E$20*'Data &amp; Parameter'!$E$37*R1991</f>
        <v>0.62866434937732807</v>
      </c>
      <c r="T1991" s="28">
        <f t="shared" si="30"/>
        <v>1.2573286987546561</v>
      </c>
    </row>
    <row r="1992" spans="1:20" ht="15.75" customHeight="1" x14ac:dyDescent="0.35">
      <c r="A1992">
        <v>1985</v>
      </c>
      <c r="B1992" s="76">
        <v>44236</v>
      </c>
      <c r="C1992" s="1" t="s">
        <v>6324</v>
      </c>
      <c r="D1992" s="76">
        <v>44236</v>
      </c>
      <c r="E1992" s="1" t="s">
        <v>6325</v>
      </c>
      <c r="F1992" s="1" t="s">
        <v>6326</v>
      </c>
      <c r="G1992" s="1" t="s">
        <v>123</v>
      </c>
      <c r="H1992" s="1" t="s">
        <v>124</v>
      </c>
      <c r="I1992" s="1" t="s">
        <v>125</v>
      </c>
      <c r="J1992" s="1" t="s">
        <v>1955</v>
      </c>
      <c r="K1992" s="1" t="s">
        <v>6289</v>
      </c>
      <c r="L1992">
        <f>ROUNDUP(IF(B1992&gt;$D$4,0,($D$4-B1992+1)/365),0)</f>
        <v>0</v>
      </c>
      <c r="M1992">
        <f>ROUNDUP(IF(B1992&gt;$D$5,0,($D$5-B1992+1)/365),0)</f>
        <v>1</v>
      </c>
      <c r="N1992" s="28">
        <f>IF(OR(L1992=1,M1992=1),IF(B1992+364&lt;=$D$5,(B1992+364-$D$4+1)/365,IF(B1992&gt;$D$4,($D$5-B1992+1)/365,$D$6/365)),0)</f>
        <v>0.18082191780821918</v>
      </c>
      <c r="O1992" s="28">
        <f>'Data &amp; Parameter'!$E$16*'Data &amp; Parameter'!$E$17*('Data &amp; Parameter'!$E$18+'Data &amp; Parameter'!$E$19)*'Data &amp; Parameter'!$E$20*'Data &amp; Parameter'!$E$37*N1992</f>
        <v>0.62866434937732807</v>
      </c>
      <c r="P1992">
        <f>ROUNDUP(IF(D1992&gt;$D$4,0,($D$4-D1992+1)/365),0)</f>
        <v>0</v>
      </c>
      <c r="Q1992">
        <f>ROUNDUP(IF(D1992&gt;$D$5,0,($D$5-D1992+1)/365),0)</f>
        <v>1</v>
      </c>
      <c r="R1992" s="28">
        <f>IF(OR(P1992=1,Q1992=1),IF(D1992+364&lt;=$D$5,(D1992+364-$D$4+1)/365,IF(D1992&gt;$D$4,($D$5-D1992+1)/365,$D$6/365)),0)</f>
        <v>0.18082191780821918</v>
      </c>
      <c r="S1992" s="28">
        <f>'Data &amp; Parameter'!$E$16*'Data &amp; Parameter'!$E$17*('Data &amp; Parameter'!$E$18+'Data &amp; Parameter'!$E$19)*'Data &amp; Parameter'!$E$20*'Data &amp; Parameter'!$E$37*R1992</f>
        <v>0.62866434937732807</v>
      </c>
      <c r="T1992" s="28">
        <f t="shared" si="30"/>
        <v>1.2573286987546561</v>
      </c>
    </row>
    <row r="1993" spans="1:20" ht="15.75" customHeight="1" x14ac:dyDescent="0.35">
      <c r="A1993">
        <v>1986</v>
      </c>
      <c r="B1993" s="76">
        <v>44236</v>
      </c>
      <c r="C1993" s="1" t="s">
        <v>6327</v>
      </c>
      <c r="D1993" s="76">
        <v>44236</v>
      </c>
      <c r="E1993" s="1" t="s">
        <v>6328</v>
      </c>
      <c r="F1993" s="1" t="s">
        <v>6329</v>
      </c>
      <c r="G1993" s="1" t="s">
        <v>123</v>
      </c>
      <c r="H1993" s="1" t="s">
        <v>124</v>
      </c>
      <c r="I1993" s="1" t="s">
        <v>125</v>
      </c>
      <c r="J1993" s="1" t="s">
        <v>1955</v>
      </c>
      <c r="K1993" s="1" t="s">
        <v>6289</v>
      </c>
      <c r="L1993">
        <f>ROUNDUP(IF(B1993&gt;$D$4,0,($D$4-B1993+1)/365),0)</f>
        <v>0</v>
      </c>
      <c r="M1993">
        <f>ROUNDUP(IF(B1993&gt;$D$5,0,($D$5-B1993+1)/365),0)</f>
        <v>1</v>
      </c>
      <c r="N1993" s="28">
        <f>IF(OR(L1993=1,M1993=1),IF(B1993+364&lt;=$D$5,(B1993+364-$D$4+1)/365,IF(B1993&gt;$D$4,($D$5-B1993+1)/365,$D$6/365)),0)</f>
        <v>0.18082191780821918</v>
      </c>
      <c r="O1993" s="28">
        <f>'Data &amp; Parameter'!$E$16*'Data &amp; Parameter'!$E$17*('Data &amp; Parameter'!$E$18+'Data &amp; Parameter'!$E$19)*'Data &amp; Parameter'!$E$20*'Data &amp; Parameter'!$E$37*N1993</f>
        <v>0.62866434937732807</v>
      </c>
      <c r="P1993">
        <f>ROUNDUP(IF(D1993&gt;$D$4,0,($D$4-D1993+1)/365),0)</f>
        <v>0</v>
      </c>
      <c r="Q1993">
        <f>ROUNDUP(IF(D1993&gt;$D$5,0,($D$5-D1993+1)/365),0)</f>
        <v>1</v>
      </c>
      <c r="R1993" s="28">
        <f>IF(OR(P1993=1,Q1993=1),IF(D1993+364&lt;=$D$5,(D1993+364-$D$4+1)/365,IF(D1993&gt;$D$4,($D$5-D1993+1)/365,$D$6/365)),0)</f>
        <v>0.18082191780821918</v>
      </c>
      <c r="S1993" s="28">
        <f>'Data &amp; Parameter'!$E$16*'Data &amp; Parameter'!$E$17*('Data &amp; Parameter'!$E$18+'Data &amp; Parameter'!$E$19)*'Data &amp; Parameter'!$E$20*'Data &amp; Parameter'!$E$37*R1993</f>
        <v>0.62866434937732807</v>
      </c>
      <c r="T1993" s="28">
        <f t="shared" ref="T1993:T2056" si="31">O1993+S1993</f>
        <v>1.2573286987546561</v>
      </c>
    </row>
    <row r="1994" spans="1:20" ht="15.75" customHeight="1" x14ac:dyDescent="0.35">
      <c r="A1994">
        <v>1987</v>
      </c>
      <c r="B1994" s="76">
        <v>44236</v>
      </c>
      <c r="C1994" s="1" t="s">
        <v>6330</v>
      </c>
      <c r="D1994" s="76">
        <v>44236</v>
      </c>
      <c r="E1994" s="1" t="s">
        <v>6331</v>
      </c>
      <c r="F1994" s="1" t="s">
        <v>6332</v>
      </c>
      <c r="G1994" s="1" t="s">
        <v>123</v>
      </c>
      <c r="H1994" s="1" t="s">
        <v>503</v>
      </c>
      <c r="I1994" s="1" t="s">
        <v>125</v>
      </c>
      <c r="J1994" s="1" t="s">
        <v>620</v>
      </c>
      <c r="K1994" s="1" t="s">
        <v>620</v>
      </c>
      <c r="L1994">
        <f>ROUNDUP(IF(B1994&gt;$D$4,0,($D$4-B1994+1)/365),0)</f>
        <v>0</v>
      </c>
      <c r="M1994">
        <f>ROUNDUP(IF(B1994&gt;$D$5,0,($D$5-B1994+1)/365),0)</f>
        <v>1</v>
      </c>
      <c r="N1994" s="28">
        <f>IF(OR(L1994=1,M1994=1),IF(B1994+364&lt;=$D$5,(B1994+364-$D$4+1)/365,IF(B1994&gt;$D$4,($D$5-B1994+1)/365,$D$6/365)),0)</f>
        <v>0.18082191780821918</v>
      </c>
      <c r="O1994" s="28">
        <f>'Data &amp; Parameter'!$E$16*'Data &amp; Parameter'!$E$17*('Data &amp; Parameter'!$E$18+'Data &amp; Parameter'!$E$19)*'Data &amp; Parameter'!$E$20*'Data &amp; Parameter'!$E$37*N1994</f>
        <v>0.62866434937732807</v>
      </c>
      <c r="P1994">
        <f>ROUNDUP(IF(D1994&gt;$D$4,0,($D$4-D1994+1)/365),0)</f>
        <v>0</v>
      </c>
      <c r="Q1994">
        <f>ROUNDUP(IF(D1994&gt;$D$5,0,($D$5-D1994+1)/365),0)</f>
        <v>1</v>
      </c>
      <c r="R1994" s="28">
        <f>IF(OR(P1994=1,Q1994=1),IF(D1994+364&lt;=$D$5,(D1994+364-$D$4+1)/365,IF(D1994&gt;$D$4,($D$5-D1994+1)/365,$D$6/365)),0)</f>
        <v>0.18082191780821918</v>
      </c>
      <c r="S1994" s="28">
        <f>'Data &amp; Parameter'!$E$16*'Data &amp; Parameter'!$E$17*('Data &amp; Parameter'!$E$18+'Data &amp; Parameter'!$E$19)*'Data &amp; Parameter'!$E$20*'Data &amp; Parameter'!$E$37*R1994</f>
        <v>0.62866434937732807</v>
      </c>
      <c r="T1994" s="28">
        <f t="shared" si="31"/>
        <v>1.2573286987546561</v>
      </c>
    </row>
    <row r="1995" spans="1:20" ht="15.75" customHeight="1" x14ac:dyDescent="0.35">
      <c r="A1995">
        <v>1988</v>
      </c>
      <c r="B1995" s="76">
        <v>44236</v>
      </c>
      <c r="C1995" s="1" t="s">
        <v>6333</v>
      </c>
      <c r="D1995" s="76">
        <v>44236</v>
      </c>
      <c r="E1995" s="1" t="s">
        <v>6334</v>
      </c>
      <c r="F1995" s="1" t="s">
        <v>6335</v>
      </c>
      <c r="G1995" s="1" t="s">
        <v>123</v>
      </c>
      <c r="H1995" s="1" t="s">
        <v>503</v>
      </c>
      <c r="I1995" s="1" t="s">
        <v>125</v>
      </c>
      <c r="J1995" s="1" t="s">
        <v>620</v>
      </c>
      <c r="K1995" s="1" t="s">
        <v>620</v>
      </c>
      <c r="L1995">
        <f>ROUNDUP(IF(B1995&gt;$D$4,0,($D$4-B1995+1)/365),0)</f>
        <v>0</v>
      </c>
      <c r="M1995">
        <f>ROUNDUP(IF(B1995&gt;$D$5,0,($D$5-B1995+1)/365),0)</f>
        <v>1</v>
      </c>
      <c r="N1995" s="28">
        <f>IF(OR(L1995=1,M1995=1),IF(B1995+364&lt;=$D$5,(B1995+364-$D$4+1)/365,IF(B1995&gt;$D$4,($D$5-B1995+1)/365,$D$6/365)),0)</f>
        <v>0.18082191780821918</v>
      </c>
      <c r="O1995" s="28">
        <f>'Data &amp; Parameter'!$E$16*'Data &amp; Parameter'!$E$17*('Data &amp; Parameter'!$E$18+'Data &amp; Parameter'!$E$19)*'Data &amp; Parameter'!$E$20*'Data &amp; Parameter'!$E$37*N1995</f>
        <v>0.62866434937732807</v>
      </c>
      <c r="P1995">
        <f>ROUNDUP(IF(D1995&gt;$D$4,0,($D$4-D1995+1)/365),0)</f>
        <v>0</v>
      </c>
      <c r="Q1995">
        <f>ROUNDUP(IF(D1995&gt;$D$5,0,($D$5-D1995+1)/365),0)</f>
        <v>1</v>
      </c>
      <c r="R1995" s="28">
        <f>IF(OR(P1995=1,Q1995=1),IF(D1995+364&lt;=$D$5,(D1995+364-$D$4+1)/365,IF(D1995&gt;$D$4,($D$5-D1995+1)/365,$D$6/365)),0)</f>
        <v>0.18082191780821918</v>
      </c>
      <c r="S1995" s="28">
        <f>'Data &amp; Parameter'!$E$16*'Data &amp; Parameter'!$E$17*('Data &amp; Parameter'!$E$18+'Data &amp; Parameter'!$E$19)*'Data &amp; Parameter'!$E$20*'Data &amp; Parameter'!$E$37*R1995</f>
        <v>0.62866434937732807</v>
      </c>
      <c r="T1995" s="28">
        <f t="shared" si="31"/>
        <v>1.2573286987546561</v>
      </c>
    </row>
    <row r="1996" spans="1:20" ht="15.75" customHeight="1" x14ac:dyDescent="0.35">
      <c r="A1996">
        <v>1989</v>
      </c>
      <c r="B1996" s="76">
        <v>44236</v>
      </c>
      <c r="C1996" s="1" t="s">
        <v>6336</v>
      </c>
      <c r="D1996" s="76">
        <v>44236</v>
      </c>
      <c r="E1996" s="1" t="s">
        <v>6337</v>
      </c>
      <c r="F1996" s="1" t="s">
        <v>6338</v>
      </c>
      <c r="G1996" s="1" t="s">
        <v>123</v>
      </c>
      <c r="H1996" s="1" t="s">
        <v>503</v>
      </c>
      <c r="I1996" s="1" t="s">
        <v>125</v>
      </c>
      <c r="J1996" s="1" t="s">
        <v>620</v>
      </c>
      <c r="K1996" s="1" t="s">
        <v>620</v>
      </c>
      <c r="L1996">
        <f>ROUNDUP(IF(B1996&gt;$D$4,0,($D$4-B1996+1)/365),0)</f>
        <v>0</v>
      </c>
      <c r="M1996">
        <f>ROUNDUP(IF(B1996&gt;$D$5,0,($D$5-B1996+1)/365),0)</f>
        <v>1</v>
      </c>
      <c r="N1996" s="28">
        <f>IF(OR(L1996=1,M1996=1),IF(B1996+364&lt;=$D$5,(B1996+364-$D$4+1)/365,IF(B1996&gt;$D$4,($D$5-B1996+1)/365,$D$6/365)),0)</f>
        <v>0.18082191780821918</v>
      </c>
      <c r="O1996" s="28">
        <f>'Data &amp; Parameter'!$E$16*'Data &amp; Parameter'!$E$17*('Data &amp; Parameter'!$E$18+'Data &amp; Parameter'!$E$19)*'Data &amp; Parameter'!$E$20*'Data &amp; Parameter'!$E$37*N1996</f>
        <v>0.62866434937732807</v>
      </c>
      <c r="P1996">
        <f>ROUNDUP(IF(D1996&gt;$D$4,0,($D$4-D1996+1)/365),0)</f>
        <v>0</v>
      </c>
      <c r="Q1996">
        <f>ROUNDUP(IF(D1996&gt;$D$5,0,($D$5-D1996+1)/365),0)</f>
        <v>1</v>
      </c>
      <c r="R1996" s="28">
        <f>IF(OR(P1996=1,Q1996=1),IF(D1996+364&lt;=$D$5,(D1996+364-$D$4+1)/365,IF(D1996&gt;$D$4,($D$5-D1996+1)/365,$D$6/365)),0)</f>
        <v>0.18082191780821918</v>
      </c>
      <c r="S1996" s="28">
        <f>'Data &amp; Parameter'!$E$16*'Data &amp; Parameter'!$E$17*('Data &amp; Parameter'!$E$18+'Data &amp; Parameter'!$E$19)*'Data &amp; Parameter'!$E$20*'Data &amp; Parameter'!$E$37*R1996</f>
        <v>0.62866434937732807</v>
      </c>
      <c r="T1996" s="28">
        <f t="shared" si="31"/>
        <v>1.2573286987546561</v>
      </c>
    </row>
    <row r="1997" spans="1:20" ht="15.75" customHeight="1" x14ac:dyDescent="0.35">
      <c r="A1997">
        <v>1990</v>
      </c>
      <c r="B1997" s="76">
        <v>44236</v>
      </c>
      <c r="C1997" s="1" t="s">
        <v>6339</v>
      </c>
      <c r="D1997" s="76">
        <v>44236</v>
      </c>
      <c r="E1997" s="1" t="s">
        <v>6340</v>
      </c>
      <c r="F1997" s="1" t="s">
        <v>6341</v>
      </c>
      <c r="G1997" s="1" t="s">
        <v>123</v>
      </c>
      <c r="H1997" s="1" t="s">
        <v>503</v>
      </c>
      <c r="I1997" s="1" t="s">
        <v>125</v>
      </c>
      <c r="J1997" s="1" t="s">
        <v>620</v>
      </c>
      <c r="K1997" s="1" t="s">
        <v>620</v>
      </c>
      <c r="L1997">
        <f>ROUNDUP(IF(B1997&gt;$D$4,0,($D$4-B1997+1)/365),0)</f>
        <v>0</v>
      </c>
      <c r="M1997">
        <f>ROUNDUP(IF(B1997&gt;$D$5,0,($D$5-B1997+1)/365),0)</f>
        <v>1</v>
      </c>
      <c r="N1997" s="28">
        <f>IF(OR(L1997=1,M1997=1),IF(B1997+364&lt;=$D$5,(B1997+364-$D$4+1)/365,IF(B1997&gt;$D$4,($D$5-B1997+1)/365,$D$6/365)),0)</f>
        <v>0.18082191780821918</v>
      </c>
      <c r="O1997" s="28">
        <f>'Data &amp; Parameter'!$E$16*'Data &amp; Parameter'!$E$17*('Data &amp; Parameter'!$E$18+'Data &amp; Parameter'!$E$19)*'Data &amp; Parameter'!$E$20*'Data &amp; Parameter'!$E$37*N1997</f>
        <v>0.62866434937732807</v>
      </c>
      <c r="P1997">
        <f>ROUNDUP(IF(D1997&gt;$D$4,0,($D$4-D1997+1)/365),0)</f>
        <v>0</v>
      </c>
      <c r="Q1997">
        <f>ROUNDUP(IF(D1997&gt;$D$5,0,($D$5-D1997+1)/365),0)</f>
        <v>1</v>
      </c>
      <c r="R1997" s="28">
        <f>IF(OR(P1997=1,Q1997=1),IF(D1997+364&lt;=$D$5,(D1997+364-$D$4+1)/365,IF(D1997&gt;$D$4,($D$5-D1997+1)/365,$D$6/365)),0)</f>
        <v>0.18082191780821918</v>
      </c>
      <c r="S1997" s="28">
        <f>'Data &amp; Parameter'!$E$16*'Data &amp; Parameter'!$E$17*('Data &amp; Parameter'!$E$18+'Data &amp; Parameter'!$E$19)*'Data &amp; Parameter'!$E$20*'Data &amp; Parameter'!$E$37*R1997</f>
        <v>0.62866434937732807</v>
      </c>
      <c r="T1997" s="28">
        <f t="shared" si="31"/>
        <v>1.2573286987546561</v>
      </c>
    </row>
    <row r="1998" spans="1:20" ht="15.75" customHeight="1" x14ac:dyDescent="0.35">
      <c r="A1998">
        <v>1991</v>
      </c>
      <c r="B1998" s="76">
        <v>44236</v>
      </c>
      <c r="C1998" s="1" t="s">
        <v>6342</v>
      </c>
      <c r="D1998" s="76">
        <v>44236</v>
      </c>
      <c r="E1998" s="1" t="s">
        <v>6343</v>
      </c>
      <c r="F1998" s="1" t="s">
        <v>6344</v>
      </c>
      <c r="G1998" s="1" t="s">
        <v>123</v>
      </c>
      <c r="H1998" s="1" t="s">
        <v>503</v>
      </c>
      <c r="I1998" s="1" t="s">
        <v>125</v>
      </c>
      <c r="J1998" s="1" t="s">
        <v>620</v>
      </c>
      <c r="K1998" s="1" t="s">
        <v>620</v>
      </c>
      <c r="L1998">
        <f>ROUNDUP(IF(B1998&gt;$D$4,0,($D$4-B1998+1)/365),0)</f>
        <v>0</v>
      </c>
      <c r="M1998">
        <f>ROUNDUP(IF(B1998&gt;$D$5,0,($D$5-B1998+1)/365),0)</f>
        <v>1</v>
      </c>
      <c r="N1998" s="28">
        <f>IF(OR(L1998=1,M1998=1),IF(B1998+364&lt;=$D$5,(B1998+364-$D$4+1)/365,IF(B1998&gt;$D$4,($D$5-B1998+1)/365,$D$6/365)),0)</f>
        <v>0.18082191780821918</v>
      </c>
      <c r="O1998" s="28">
        <f>'Data &amp; Parameter'!$E$16*'Data &amp; Parameter'!$E$17*('Data &amp; Parameter'!$E$18+'Data &amp; Parameter'!$E$19)*'Data &amp; Parameter'!$E$20*'Data &amp; Parameter'!$E$37*N1998</f>
        <v>0.62866434937732807</v>
      </c>
      <c r="P1998">
        <f>ROUNDUP(IF(D1998&gt;$D$4,0,($D$4-D1998+1)/365),0)</f>
        <v>0</v>
      </c>
      <c r="Q1998">
        <f>ROUNDUP(IF(D1998&gt;$D$5,0,($D$5-D1998+1)/365),0)</f>
        <v>1</v>
      </c>
      <c r="R1998" s="28">
        <f>IF(OR(P1998=1,Q1998=1),IF(D1998+364&lt;=$D$5,(D1998+364-$D$4+1)/365,IF(D1998&gt;$D$4,($D$5-D1998+1)/365,$D$6/365)),0)</f>
        <v>0.18082191780821918</v>
      </c>
      <c r="S1998" s="28">
        <f>'Data &amp; Parameter'!$E$16*'Data &amp; Parameter'!$E$17*('Data &amp; Parameter'!$E$18+'Data &amp; Parameter'!$E$19)*'Data &amp; Parameter'!$E$20*'Data &amp; Parameter'!$E$37*R1998</f>
        <v>0.62866434937732807</v>
      </c>
      <c r="T1998" s="28">
        <f t="shared" si="31"/>
        <v>1.2573286987546561</v>
      </c>
    </row>
    <row r="1999" spans="1:20" ht="15.75" customHeight="1" x14ac:dyDescent="0.35">
      <c r="A1999">
        <v>1992</v>
      </c>
      <c r="B1999" s="76">
        <v>44236</v>
      </c>
      <c r="C1999" s="1" t="s">
        <v>6345</v>
      </c>
      <c r="D1999" s="76">
        <v>44236</v>
      </c>
      <c r="E1999" s="1" t="s">
        <v>6346</v>
      </c>
      <c r="F1999" s="1" t="s">
        <v>6347</v>
      </c>
      <c r="G1999" s="1" t="s">
        <v>123</v>
      </c>
      <c r="H1999" s="1" t="s">
        <v>3942</v>
      </c>
      <c r="I1999" s="1" t="s">
        <v>125</v>
      </c>
      <c r="J1999" s="1" t="s">
        <v>5023</v>
      </c>
      <c r="K1999" s="1" t="s">
        <v>5023</v>
      </c>
      <c r="L1999">
        <f>ROUNDUP(IF(B1999&gt;$D$4,0,($D$4-B1999+1)/365),0)</f>
        <v>0</v>
      </c>
      <c r="M1999">
        <f>ROUNDUP(IF(B1999&gt;$D$5,0,($D$5-B1999+1)/365),0)</f>
        <v>1</v>
      </c>
      <c r="N1999" s="28">
        <f>IF(OR(L1999=1,M1999=1),IF(B1999+364&lt;=$D$5,(B1999+364-$D$4+1)/365,IF(B1999&gt;$D$4,($D$5-B1999+1)/365,$D$6/365)),0)</f>
        <v>0.18082191780821918</v>
      </c>
      <c r="O1999" s="28">
        <f>'Data &amp; Parameter'!$E$16*'Data &amp; Parameter'!$E$17*('Data &amp; Parameter'!$E$18+'Data &amp; Parameter'!$E$19)*'Data &amp; Parameter'!$E$20*'Data &amp; Parameter'!$E$37*N1999</f>
        <v>0.62866434937732807</v>
      </c>
      <c r="P1999">
        <f>ROUNDUP(IF(D1999&gt;$D$4,0,($D$4-D1999+1)/365),0)</f>
        <v>0</v>
      </c>
      <c r="Q1999">
        <f>ROUNDUP(IF(D1999&gt;$D$5,0,($D$5-D1999+1)/365),0)</f>
        <v>1</v>
      </c>
      <c r="R1999" s="28">
        <f>IF(OR(P1999=1,Q1999=1),IF(D1999+364&lt;=$D$5,(D1999+364-$D$4+1)/365,IF(D1999&gt;$D$4,($D$5-D1999+1)/365,$D$6/365)),0)</f>
        <v>0.18082191780821918</v>
      </c>
      <c r="S1999" s="28">
        <f>'Data &amp; Parameter'!$E$16*'Data &amp; Parameter'!$E$17*('Data &amp; Parameter'!$E$18+'Data &amp; Parameter'!$E$19)*'Data &amp; Parameter'!$E$20*'Data &amp; Parameter'!$E$37*R1999</f>
        <v>0.62866434937732807</v>
      </c>
      <c r="T1999" s="28">
        <f t="shared" si="31"/>
        <v>1.2573286987546561</v>
      </c>
    </row>
    <row r="2000" spans="1:20" ht="15.75" customHeight="1" x14ac:dyDescent="0.35">
      <c r="A2000">
        <v>1993</v>
      </c>
      <c r="B2000" s="76">
        <v>44236</v>
      </c>
      <c r="C2000" s="1" t="s">
        <v>6348</v>
      </c>
      <c r="D2000" s="76">
        <v>44236</v>
      </c>
      <c r="E2000" s="1" t="s">
        <v>6349</v>
      </c>
      <c r="F2000" s="1" t="s">
        <v>6350</v>
      </c>
      <c r="G2000" s="1" t="s">
        <v>123</v>
      </c>
      <c r="H2000" s="1" t="s">
        <v>3942</v>
      </c>
      <c r="I2000" s="1" t="s">
        <v>125</v>
      </c>
      <c r="J2000" s="1" t="s">
        <v>5023</v>
      </c>
      <c r="K2000" s="1" t="s">
        <v>5023</v>
      </c>
      <c r="L2000">
        <f>ROUNDUP(IF(B2000&gt;$D$4,0,($D$4-B2000+1)/365),0)</f>
        <v>0</v>
      </c>
      <c r="M2000">
        <f>ROUNDUP(IF(B2000&gt;$D$5,0,($D$5-B2000+1)/365),0)</f>
        <v>1</v>
      </c>
      <c r="N2000" s="28">
        <f>IF(OR(L2000=1,M2000=1),IF(B2000+364&lt;=$D$5,(B2000+364-$D$4+1)/365,IF(B2000&gt;$D$4,($D$5-B2000+1)/365,$D$6/365)),0)</f>
        <v>0.18082191780821918</v>
      </c>
      <c r="O2000" s="28">
        <f>'Data &amp; Parameter'!$E$16*'Data &amp; Parameter'!$E$17*('Data &amp; Parameter'!$E$18+'Data &amp; Parameter'!$E$19)*'Data &amp; Parameter'!$E$20*'Data &amp; Parameter'!$E$37*N2000</f>
        <v>0.62866434937732807</v>
      </c>
      <c r="P2000">
        <f>ROUNDUP(IF(D2000&gt;$D$4,0,($D$4-D2000+1)/365),0)</f>
        <v>0</v>
      </c>
      <c r="Q2000">
        <f>ROUNDUP(IF(D2000&gt;$D$5,0,($D$5-D2000+1)/365),0)</f>
        <v>1</v>
      </c>
      <c r="R2000" s="28">
        <f>IF(OR(P2000=1,Q2000=1),IF(D2000+364&lt;=$D$5,(D2000+364-$D$4+1)/365,IF(D2000&gt;$D$4,($D$5-D2000+1)/365,$D$6/365)),0)</f>
        <v>0.18082191780821918</v>
      </c>
      <c r="S2000" s="28">
        <f>'Data &amp; Parameter'!$E$16*'Data &amp; Parameter'!$E$17*('Data &amp; Parameter'!$E$18+'Data &amp; Parameter'!$E$19)*'Data &amp; Parameter'!$E$20*'Data &amp; Parameter'!$E$37*R2000</f>
        <v>0.62866434937732807</v>
      </c>
      <c r="T2000" s="28">
        <f t="shared" si="31"/>
        <v>1.2573286987546561</v>
      </c>
    </row>
    <row r="2001" spans="1:20" ht="15.75" customHeight="1" x14ac:dyDescent="0.35">
      <c r="A2001">
        <v>1994</v>
      </c>
      <c r="B2001" s="76">
        <v>44236</v>
      </c>
      <c r="C2001" s="1" t="s">
        <v>6351</v>
      </c>
      <c r="D2001" s="76">
        <v>44236</v>
      </c>
      <c r="E2001" s="1" t="s">
        <v>6352</v>
      </c>
      <c r="F2001" s="1" t="s">
        <v>6353</v>
      </c>
      <c r="G2001" s="1" t="s">
        <v>123</v>
      </c>
      <c r="H2001" s="1" t="s">
        <v>3942</v>
      </c>
      <c r="I2001" s="1" t="s">
        <v>125</v>
      </c>
      <c r="J2001" s="1" t="s">
        <v>5023</v>
      </c>
      <c r="K2001" s="1" t="s">
        <v>5023</v>
      </c>
      <c r="L2001">
        <f>ROUNDUP(IF(B2001&gt;$D$4,0,($D$4-B2001+1)/365),0)</f>
        <v>0</v>
      </c>
      <c r="M2001">
        <f>ROUNDUP(IF(B2001&gt;$D$5,0,($D$5-B2001+1)/365),0)</f>
        <v>1</v>
      </c>
      <c r="N2001" s="28">
        <f>IF(OR(L2001=1,M2001=1),IF(B2001+364&lt;=$D$5,(B2001+364-$D$4+1)/365,IF(B2001&gt;$D$4,($D$5-B2001+1)/365,$D$6/365)),0)</f>
        <v>0.18082191780821918</v>
      </c>
      <c r="O2001" s="28">
        <f>'Data &amp; Parameter'!$E$16*'Data &amp; Parameter'!$E$17*('Data &amp; Parameter'!$E$18+'Data &amp; Parameter'!$E$19)*'Data &amp; Parameter'!$E$20*'Data &amp; Parameter'!$E$37*N2001</f>
        <v>0.62866434937732807</v>
      </c>
      <c r="P2001">
        <f>ROUNDUP(IF(D2001&gt;$D$4,0,($D$4-D2001+1)/365),0)</f>
        <v>0</v>
      </c>
      <c r="Q2001">
        <f>ROUNDUP(IF(D2001&gt;$D$5,0,($D$5-D2001+1)/365),0)</f>
        <v>1</v>
      </c>
      <c r="R2001" s="28">
        <f>IF(OR(P2001=1,Q2001=1),IF(D2001+364&lt;=$D$5,(D2001+364-$D$4+1)/365,IF(D2001&gt;$D$4,($D$5-D2001+1)/365,$D$6/365)),0)</f>
        <v>0.18082191780821918</v>
      </c>
      <c r="S2001" s="28">
        <f>'Data &amp; Parameter'!$E$16*'Data &amp; Parameter'!$E$17*('Data &amp; Parameter'!$E$18+'Data &amp; Parameter'!$E$19)*'Data &amp; Parameter'!$E$20*'Data &amp; Parameter'!$E$37*R2001</f>
        <v>0.62866434937732807</v>
      </c>
      <c r="T2001" s="28">
        <f t="shared" si="31"/>
        <v>1.2573286987546561</v>
      </c>
    </row>
    <row r="2002" spans="1:20" ht="15.75" customHeight="1" x14ac:dyDescent="0.35">
      <c r="A2002">
        <v>1995</v>
      </c>
      <c r="B2002" s="76">
        <v>44236</v>
      </c>
      <c r="C2002" s="1" t="s">
        <v>6354</v>
      </c>
      <c r="D2002" s="76">
        <v>44236</v>
      </c>
      <c r="E2002" s="1" t="s">
        <v>6355</v>
      </c>
      <c r="F2002" s="1" t="s">
        <v>6356</v>
      </c>
      <c r="G2002" s="1" t="s">
        <v>123</v>
      </c>
      <c r="H2002" s="1" t="s">
        <v>3942</v>
      </c>
      <c r="I2002" s="1" t="s">
        <v>125</v>
      </c>
      <c r="J2002" s="1" t="s">
        <v>5023</v>
      </c>
      <c r="K2002" s="1" t="s">
        <v>5023</v>
      </c>
      <c r="L2002">
        <f>ROUNDUP(IF(B2002&gt;$D$4,0,($D$4-B2002+1)/365),0)</f>
        <v>0</v>
      </c>
      <c r="M2002">
        <f>ROUNDUP(IF(B2002&gt;$D$5,0,($D$5-B2002+1)/365),0)</f>
        <v>1</v>
      </c>
      <c r="N2002" s="28">
        <f>IF(OR(L2002=1,M2002=1),IF(B2002+364&lt;=$D$5,(B2002+364-$D$4+1)/365,IF(B2002&gt;$D$4,($D$5-B2002+1)/365,$D$6/365)),0)</f>
        <v>0.18082191780821918</v>
      </c>
      <c r="O2002" s="28">
        <f>'Data &amp; Parameter'!$E$16*'Data &amp; Parameter'!$E$17*('Data &amp; Parameter'!$E$18+'Data &amp; Parameter'!$E$19)*'Data &amp; Parameter'!$E$20*'Data &amp; Parameter'!$E$37*N2002</f>
        <v>0.62866434937732807</v>
      </c>
      <c r="P2002">
        <f>ROUNDUP(IF(D2002&gt;$D$4,0,($D$4-D2002+1)/365),0)</f>
        <v>0</v>
      </c>
      <c r="Q2002">
        <f>ROUNDUP(IF(D2002&gt;$D$5,0,($D$5-D2002+1)/365),0)</f>
        <v>1</v>
      </c>
      <c r="R2002" s="28">
        <f>IF(OR(P2002=1,Q2002=1),IF(D2002+364&lt;=$D$5,(D2002+364-$D$4+1)/365,IF(D2002&gt;$D$4,($D$5-D2002+1)/365,$D$6/365)),0)</f>
        <v>0.18082191780821918</v>
      </c>
      <c r="S2002" s="28">
        <f>'Data &amp; Parameter'!$E$16*'Data &amp; Parameter'!$E$17*('Data &amp; Parameter'!$E$18+'Data &amp; Parameter'!$E$19)*'Data &amp; Parameter'!$E$20*'Data &amp; Parameter'!$E$37*R2002</f>
        <v>0.62866434937732807</v>
      </c>
      <c r="T2002" s="28">
        <f t="shared" si="31"/>
        <v>1.2573286987546561</v>
      </c>
    </row>
    <row r="2003" spans="1:20" ht="15.75" customHeight="1" x14ac:dyDescent="0.35">
      <c r="A2003">
        <v>1996</v>
      </c>
      <c r="B2003" s="76">
        <v>44236</v>
      </c>
      <c r="C2003" s="1" t="s">
        <v>6357</v>
      </c>
      <c r="D2003" s="76">
        <v>44236</v>
      </c>
      <c r="E2003" s="1" t="s">
        <v>6358</v>
      </c>
      <c r="F2003" s="1" t="s">
        <v>6359</v>
      </c>
      <c r="G2003" s="1" t="s">
        <v>123</v>
      </c>
      <c r="H2003" s="1" t="s">
        <v>3942</v>
      </c>
      <c r="I2003" s="1" t="s">
        <v>125</v>
      </c>
      <c r="J2003" s="1" t="s">
        <v>5023</v>
      </c>
      <c r="K2003" s="1" t="s">
        <v>5023</v>
      </c>
      <c r="L2003">
        <f>ROUNDUP(IF(B2003&gt;$D$4,0,($D$4-B2003+1)/365),0)</f>
        <v>0</v>
      </c>
      <c r="M2003">
        <f>ROUNDUP(IF(B2003&gt;$D$5,0,($D$5-B2003+1)/365),0)</f>
        <v>1</v>
      </c>
      <c r="N2003" s="28">
        <f>IF(OR(L2003=1,M2003=1),IF(B2003+364&lt;=$D$5,(B2003+364-$D$4+1)/365,IF(B2003&gt;$D$4,($D$5-B2003+1)/365,$D$6/365)),0)</f>
        <v>0.18082191780821918</v>
      </c>
      <c r="O2003" s="28">
        <f>'Data &amp; Parameter'!$E$16*'Data &amp; Parameter'!$E$17*('Data &amp; Parameter'!$E$18+'Data &amp; Parameter'!$E$19)*'Data &amp; Parameter'!$E$20*'Data &amp; Parameter'!$E$37*N2003</f>
        <v>0.62866434937732807</v>
      </c>
      <c r="P2003">
        <f>ROUNDUP(IF(D2003&gt;$D$4,0,($D$4-D2003+1)/365),0)</f>
        <v>0</v>
      </c>
      <c r="Q2003">
        <f>ROUNDUP(IF(D2003&gt;$D$5,0,($D$5-D2003+1)/365),0)</f>
        <v>1</v>
      </c>
      <c r="R2003" s="28">
        <f>IF(OR(P2003=1,Q2003=1),IF(D2003+364&lt;=$D$5,(D2003+364-$D$4+1)/365,IF(D2003&gt;$D$4,($D$5-D2003+1)/365,$D$6/365)),0)</f>
        <v>0.18082191780821918</v>
      </c>
      <c r="S2003" s="28">
        <f>'Data &amp; Parameter'!$E$16*'Data &amp; Parameter'!$E$17*('Data &amp; Parameter'!$E$18+'Data &amp; Parameter'!$E$19)*'Data &amp; Parameter'!$E$20*'Data &amp; Parameter'!$E$37*R2003</f>
        <v>0.62866434937732807</v>
      </c>
      <c r="T2003" s="28">
        <f t="shared" si="31"/>
        <v>1.2573286987546561</v>
      </c>
    </row>
    <row r="2004" spans="1:20" ht="15.75" customHeight="1" x14ac:dyDescent="0.35">
      <c r="A2004">
        <v>1997</v>
      </c>
      <c r="B2004" s="76">
        <v>44236.374942129631</v>
      </c>
      <c r="C2004" s="1" t="s">
        <v>6360</v>
      </c>
      <c r="D2004" s="76">
        <v>44236.379178240742</v>
      </c>
      <c r="E2004" s="1" t="s">
        <v>6361</v>
      </c>
      <c r="F2004" s="1" t="s">
        <v>6362</v>
      </c>
      <c r="G2004" s="1" t="s">
        <v>123</v>
      </c>
      <c r="H2004" s="1" t="s">
        <v>124</v>
      </c>
      <c r="I2004" s="1" t="s">
        <v>125</v>
      </c>
      <c r="J2004" s="1" t="s">
        <v>1467</v>
      </c>
      <c r="K2004" s="1" t="s">
        <v>1467</v>
      </c>
      <c r="L2004">
        <f>ROUNDUP(IF(B2004&gt;$D$4,0,($D$4-B2004+1)/365),0)</f>
        <v>0</v>
      </c>
      <c r="M2004">
        <f>ROUNDUP(IF(B2004&gt;$D$5,0,($D$5-B2004+1)/365),0)</f>
        <v>1</v>
      </c>
      <c r="N2004" s="28">
        <f>IF(OR(L2004=1,M2004=1),IF(B2004+364&lt;=$D$5,(B2004+364-$D$4+1)/365,IF(B2004&gt;$D$4,($D$5-B2004+1)/365,$D$6/365)),0)</f>
        <v>0.17979467909690233</v>
      </c>
      <c r="O2004" s="28">
        <f>'Data &amp; Parameter'!$E$16*'Data &amp; Parameter'!$E$17*('Data &amp; Parameter'!$E$18+'Data &amp; Parameter'!$E$19)*'Data &amp; Parameter'!$E$20*'Data &amp; Parameter'!$E$37*N2004</f>
        <v>0.62509294407462501</v>
      </c>
      <c r="P2004">
        <f>ROUNDUP(IF(D2004&gt;$D$4,0,($D$4-D2004+1)/365),0)</f>
        <v>0</v>
      </c>
      <c r="Q2004">
        <f>ROUNDUP(IF(D2004&gt;$D$5,0,($D$5-D2004+1)/365),0)</f>
        <v>1</v>
      </c>
      <c r="R2004" s="28">
        <f>IF(OR(P2004=1,Q2004=1),IF(D2004+364&lt;=$D$5,(D2004+364-$D$4+1)/365,IF(D2004&gt;$D$4,($D$5-D2004+1)/365,$D$6/365)),0)</f>
        <v>0.17978307331303431</v>
      </c>
      <c r="S2004" s="28">
        <f>'Data &amp; Parameter'!$E$16*'Data &amp; Parameter'!$E$17*('Data &amp; Parameter'!$E$18+'Data &amp; Parameter'!$E$19)*'Data &amp; Parameter'!$E$20*'Data &amp; Parameter'!$E$37*R2004</f>
        <v>0.62505259419529158</v>
      </c>
      <c r="T2004" s="28">
        <f t="shared" si="31"/>
        <v>1.2501455382699165</v>
      </c>
    </row>
    <row r="2005" spans="1:20" ht="15.75" customHeight="1" x14ac:dyDescent="0.35">
      <c r="A2005">
        <v>1998</v>
      </c>
      <c r="B2005" s="76">
        <v>44236.382650462961</v>
      </c>
      <c r="C2005" s="1" t="s">
        <v>6363</v>
      </c>
      <c r="D2005" s="76">
        <v>44236.385868055557</v>
      </c>
      <c r="E2005" s="1" t="s">
        <v>6364</v>
      </c>
      <c r="F2005" s="1" t="s">
        <v>6365</v>
      </c>
      <c r="G2005" s="1" t="s">
        <v>123</v>
      </c>
      <c r="H2005" s="1" t="s">
        <v>124</v>
      </c>
      <c r="I2005" s="1" t="s">
        <v>125</v>
      </c>
      <c r="J2005" s="1" t="s">
        <v>1467</v>
      </c>
      <c r="K2005" s="1" t="s">
        <v>1467</v>
      </c>
      <c r="L2005">
        <f>ROUNDUP(IF(B2005&gt;$D$4,0,($D$4-B2005+1)/365),0)</f>
        <v>0</v>
      </c>
      <c r="M2005">
        <f>ROUNDUP(IF(B2005&gt;$D$5,0,($D$5-B2005+1)/365),0)</f>
        <v>1</v>
      </c>
      <c r="N2005" s="28">
        <f>IF(OR(L2005=1,M2005=1),IF(B2005+364&lt;=$D$5,(B2005+364-$D$4+1)/365,IF(B2005&gt;$D$4,($D$5-B2005+1)/365,$D$6/365)),0)</f>
        <v>0.17977356037544803</v>
      </c>
      <c r="O2005" s="28">
        <f>'Data &amp; Parameter'!$E$16*'Data &amp; Parameter'!$E$17*('Data &amp; Parameter'!$E$18+'Data &amp; Parameter'!$E$19)*'Data &amp; Parameter'!$E$20*'Data &amp; Parameter'!$E$37*N2005</f>
        <v>0.62501952052374321</v>
      </c>
      <c r="P2005">
        <f>ROUNDUP(IF(D2005&gt;$D$4,0,($D$4-D2005+1)/365),0)</f>
        <v>0</v>
      </c>
      <c r="Q2005">
        <f>ROUNDUP(IF(D2005&gt;$D$5,0,($D$5-D2005+1)/365),0)</f>
        <v>1</v>
      </c>
      <c r="R2005" s="28">
        <f>IF(OR(P2005=1,Q2005=1),IF(D2005+364&lt;=$D$5,(D2005+364-$D$4+1)/365,IF(D2005&gt;$D$4,($D$5-D2005+1)/365,$D$6/365)),0)</f>
        <v>0.17976474505326909</v>
      </c>
      <c r="S2005" s="28">
        <f>'Data &amp; Parameter'!$E$16*'Data &amp; Parameter'!$E$17*('Data &amp; Parameter'!$E$18+'Data &amp; Parameter'!$E$19)*'Data &amp; Parameter'!$E$20*'Data &amp; Parameter'!$E$37*R2005</f>
        <v>0.62498887225472055</v>
      </c>
      <c r="T2005" s="28">
        <f t="shared" si="31"/>
        <v>1.2500083927784638</v>
      </c>
    </row>
    <row r="2006" spans="1:20" ht="15.75" customHeight="1" x14ac:dyDescent="0.35">
      <c r="A2006">
        <v>1999</v>
      </c>
      <c r="B2006" s="76">
        <v>44236.38481481481</v>
      </c>
      <c r="C2006" s="1" t="s">
        <v>6366</v>
      </c>
      <c r="D2006" s="76">
        <v>44236.386863425927</v>
      </c>
      <c r="E2006" s="1" t="s">
        <v>6367</v>
      </c>
      <c r="F2006" s="1" t="s">
        <v>6368</v>
      </c>
      <c r="G2006" s="1" t="s">
        <v>123</v>
      </c>
      <c r="H2006" s="1" t="s">
        <v>124</v>
      </c>
      <c r="I2006" s="1" t="s">
        <v>125</v>
      </c>
      <c r="J2006" s="1" t="s">
        <v>487</v>
      </c>
      <c r="K2006" s="1" t="s">
        <v>1424</v>
      </c>
      <c r="L2006">
        <f>ROUNDUP(IF(B2006&gt;$D$4,0,($D$4-B2006+1)/365),0)</f>
        <v>0</v>
      </c>
      <c r="M2006">
        <f>ROUNDUP(IF(B2006&gt;$D$5,0,($D$5-B2006+1)/365),0)</f>
        <v>1</v>
      </c>
      <c r="N2006" s="28">
        <f>IF(OR(L2006=1,M2006=1),IF(B2006+364&lt;=$D$5,(B2006+364-$D$4+1)/365,IF(B2006&gt;$D$4,($D$5-B2006+1)/365,$D$6/365)),0)</f>
        <v>0.17976763064435633</v>
      </c>
      <c r="O2006" s="28">
        <f>'Data &amp; Parameter'!$E$16*'Data &amp; Parameter'!$E$17*('Data &amp; Parameter'!$E$18+'Data &amp; Parameter'!$E$19)*'Data &amp; Parameter'!$E$20*'Data &amp; Parameter'!$E$37*N2006</f>
        <v>0.62499890460182439</v>
      </c>
      <c r="P2006">
        <f>ROUNDUP(IF(D2006&gt;$D$4,0,($D$4-D2006+1)/365),0)</f>
        <v>0</v>
      </c>
      <c r="Q2006">
        <f>ROUNDUP(IF(D2006&gt;$D$5,0,($D$5-D2006+1)/365),0)</f>
        <v>1</v>
      </c>
      <c r="R2006" s="28">
        <f>IF(OR(P2006=1,Q2006=1),IF(D2006+364&lt;=$D$5,(D2006+364-$D$4+1)/365,IF(D2006&gt;$D$4,($D$5-D2006+1)/365,$D$6/365)),0)</f>
        <v>0.1797620180111589</v>
      </c>
      <c r="S2006" s="28">
        <f>'Data &amp; Parameter'!$E$16*'Data &amp; Parameter'!$E$17*('Data &amp; Parameter'!$E$18+'Data &amp; Parameter'!$E$19)*'Data &amp; Parameter'!$E$20*'Data &amp; Parameter'!$E$37*R2006</f>
        <v>0.62497939113553591</v>
      </c>
      <c r="T2006" s="28">
        <f t="shared" si="31"/>
        <v>1.2499782957373604</v>
      </c>
    </row>
    <row r="2007" spans="1:20" ht="15.75" customHeight="1" x14ac:dyDescent="0.35">
      <c r="A2007">
        <v>2000</v>
      </c>
      <c r="B2007" s="76">
        <v>44236.389583333337</v>
      </c>
      <c r="C2007" s="1" t="s">
        <v>6369</v>
      </c>
      <c r="D2007" s="76">
        <v>44236.39061342593</v>
      </c>
      <c r="E2007" s="1" t="s">
        <v>6370</v>
      </c>
      <c r="F2007" s="1" t="s">
        <v>6371</v>
      </c>
      <c r="G2007" s="1" t="s">
        <v>123</v>
      </c>
      <c r="H2007" s="1" t="s">
        <v>124</v>
      </c>
      <c r="I2007" s="1" t="s">
        <v>125</v>
      </c>
      <c r="J2007" s="1" t="s">
        <v>487</v>
      </c>
      <c r="K2007" s="1" t="s">
        <v>1424</v>
      </c>
      <c r="L2007">
        <f>ROUNDUP(IF(B2007&gt;$D$4,0,($D$4-B2007+1)/365),0)</f>
        <v>0</v>
      </c>
      <c r="M2007">
        <f>ROUNDUP(IF(B2007&gt;$D$5,0,($D$5-B2007+1)/365),0)</f>
        <v>1</v>
      </c>
      <c r="N2007" s="28">
        <f>IF(OR(L2007=1,M2007=1),IF(B2007+364&lt;=$D$5,(B2007+364-$D$4+1)/365,IF(B2007&gt;$D$4,($D$5-B2007+1)/365,$D$6/365)),0)</f>
        <v>0.17975456621003502</v>
      </c>
      <c r="O2007" s="28">
        <f>'Data &amp; Parameter'!$E$16*'Data &amp; Parameter'!$E$17*('Data &amp; Parameter'!$E$18+'Data &amp; Parameter'!$E$19)*'Data &amp; Parameter'!$E$20*'Data &amp; Parameter'!$E$37*N2007</f>
        <v>0.62495348342610546</v>
      </c>
      <c r="P2007">
        <f>ROUNDUP(IF(D2007&gt;$D$4,0,($D$4-D2007+1)/365),0)</f>
        <v>0</v>
      </c>
      <c r="Q2007">
        <f>ROUNDUP(IF(D2007&gt;$D$5,0,($D$5-D2007+1)/365),0)</f>
        <v>1</v>
      </c>
      <c r="R2007" s="28">
        <f>IF(OR(P2007=1,Q2007=1),IF(D2007+364&lt;=$D$5,(D2007+364-$D$4+1)/365,IF(D2007&gt;$D$4,($D$5-D2007+1)/365,$D$6/365)),0)</f>
        <v>0.17975174403854657</v>
      </c>
      <c r="S2007" s="28">
        <f>'Data &amp; Parameter'!$E$16*'Data &amp; Parameter'!$E$17*('Data &amp; Parameter'!$E$18+'Data &amp; Parameter'!$E$19)*'Data &amp; Parameter'!$E$20*'Data &amp; Parameter'!$E$37*R2007</f>
        <v>0.62494367157019703</v>
      </c>
      <c r="T2007" s="28">
        <f t="shared" si="31"/>
        <v>1.2498971549963025</v>
      </c>
    </row>
    <row r="2008" spans="1:20" ht="15.75" customHeight="1" x14ac:dyDescent="0.35">
      <c r="A2008">
        <v>2001</v>
      </c>
      <c r="B2008" s="76">
        <v>44236.389699074076</v>
      </c>
      <c r="C2008" s="1" t="s">
        <v>6372</v>
      </c>
      <c r="D2008" s="76">
        <v>44236.392696759256</v>
      </c>
      <c r="E2008" s="1" t="s">
        <v>6373</v>
      </c>
      <c r="F2008" s="1" t="s">
        <v>6374</v>
      </c>
      <c r="G2008" s="1" t="s">
        <v>123</v>
      </c>
      <c r="H2008" s="1" t="s">
        <v>124</v>
      </c>
      <c r="I2008" s="1" t="s">
        <v>125</v>
      </c>
      <c r="J2008" s="1" t="s">
        <v>1467</v>
      </c>
      <c r="K2008" s="1" t="s">
        <v>1342</v>
      </c>
      <c r="L2008">
        <f>ROUNDUP(IF(B2008&gt;$D$4,0,($D$4-B2008+1)/365),0)</f>
        <v>0</v>
      </c>
      <c r="M2008">
        <f>ROUNDUP(IF(B2008&gt;$D$5,0,($D$5-B2008+1)/365),0)</f>
        <v>1</v>
      </c>
      <c r="N2008" s="28">
        <f>IF(OR(L2008=1,M2008=1),IF(B2008+364&lt;=$D$5,(B2008+364-$D$4+1)/365,IF(B2008&gt;$D$4,($D$5-B2008+1)/365,$D$6/365)),0)</f>
        <v>0.17975424911212082</v>
      </c>
      <c r="O2008" s="28">
        <f>'Data &amp; Parameter'!$E$16*'Data &amp; Parameter'!$E$17*('Data &amp; Parameter'!$E$18+'Data &amp; Parameter'!$E$19)*'Data &amp; Parameter'!$E$20*'Data &amp; Parameter'!$E$37*N2008</f>
        <v>0.62495238097040573</v>
      </c>
      <c r="P2008">
        <f>ROUNDUP(IF(D2008&gt;$D$4,0,($D$4-D2008+1)/365),0)</f>
        <v>0</v>
      </c>
      <c r="Q2008">
        <f>ROUNDUP(IF(D2008&gt;$D$5,0,($D$5-D2008+1)/365),0)</f>
        <v>1</v>
      </c>
      <c r="R2008" s="28">
        <f>IF(OR(P2008=1,Q2008=1),IF(D2008+364&lt;=$D$5,(D2008+364-$D$4+1)/365,IF(D2008&gt;$D$4,($D$5-D2008+1)/365,$D$6/365)),0)</f>
        <v>0.17974603627601077</v>
      </c>
      <c r="S2008" s="28">
        <f>'Data &amp; Parameter'!$E$16*'Data &amp; Parameter'!$E$17*('Data &amp; Parameter'!$E$18+'Data &amp; Parameter'!$E$19)*'Data &amp; Parameter'!$E$20*'Data &amp; Parameter'!$E$37*R2008</f>
        <v>0.62492382736732355</v>
      </c>
      <c r="T2008" s="28">
        <f t="shared" si="31"/>
        <v>1.2498762083377293</v>
      </c>
    </row>
    <row r="2009" spans="1:20" ht="15.75" customHeight="1" x14ac:dyDescent="0.35">
      <c r="A2009">
        <v>2002</v>
      </c>
      <c r="B2009" s="76">
        <v>44236.395370370374</v>
      </c>
      <c r="C2009" s="1" t="s">
        <v>6375</v>
      </c>
      <c r="D2009" s="76">
        <v>44236.3984375</v>
      </c>
      <c r="E2009" s="1" t="s">
        <v>6376</v>
      </c>
      <c r="F2009" s="1" t="s">
        <v>6377</v>
      </c>
      <c r="G2009" s="1" t="s">
        <v>123</v>
      </c>
      <c r="H2009" s="1" t="s">
        <v>124</v>
      </c>
      <c r="I2009" s="1" t="s">
        <v>125</v>
      </c>
      <c r="J2009" s="1" t="s">
        <v>1467</v>
      </c>
      <c r="K2009" s="1" t="s">
        <v>1342</v>
      </c>
      <c r="L2009">
        <f>ROUNDUP(IF(B2009&gt;$D$4,0,($D$4-B2009+1)/365),0)</f>
        <v>0</v>
      </c>
      <c r="M2009">
        <f>ROUNDUP(IF(B2009&gt;$D$5,0,($D$5-B2009+1)/365),0)</f>
        <v>1</v>
      </c>
      <c r="N2009" s="28">
        <f>IF(OR(L2009=1,M2009=1),IF(B2009+364&lt;=$D$5,(B2009+364-$D$4+1)/365,IF(B2009&gt;$D$4,($D$5-B2009+1)/365,$D$6/365)),0)</f>
        <v>0.17973871131404462</v>
      </c>
      <c r="O2009" s="28">
        <f>'Data &amp; Parameter'!$E$16*'Data &amp; Parameter'!$E$17*('Data &amp; Parameter'!$E$18+'Data &amp; Parameter'!$E$19)*'Data &amp; Parameter'!$E$20*'Data &amp; Parameter'!$E$37*N2009</f>
        <v>0.62489836064014526</v>
      </c>
      <c r="P2009">
        <f>ROUNDUP(IF(D2009&gt;$D$4,0,($D$4-D2009+1)/365),0)</f>
        <v>0</v>
      </c>
      <c r="Q2009">
        <f>ROUNDUP(IF(D2009&gt;$D$5,0,($D$5-D2009+1)/365),0)</f>
        <v>1</v>
      </c>
      <c r="R2009" s="28">
        <f>IF(OR(P2009=1,Q2009=1),IF(D2009+364&lt;=$D$5,(D2009+364-$D$4+1)/365,IF(D2009&gt;$D$4,($D$5-D2009+1)/365,$D$6/365)),0)</f>
        <v>0.17973030821917807</v>
      </c>
      <c r="S2009" s="28">
        <f>'Data &amp; Parameter'!$E$16*'Data &amp; Parameter'!$E$17*('Data &amp; Parameter'!$E$18+'Data &amp; Parameter'!$E$19)*'Data &amp; Parameter'!$E$20*'Data &amp; Parameter'!$E$37*R2009</f>
        <v>0.6248691455636155</v>
      </c>
      <c r="T2009" s="28">
        <f t="shared" si="31"/>
        <v>1.2497675062037608</v>
      </c>
    </row>
    <row r="2010" spans="1:20" ht="15.75" customHeight="1" x14ac:dyDescent="0.35">
      <c r="A2010">
        <v>2003</v>
      </c>
      <c r="B2010" s="76">
        <v>44236.395474537036</v>
      </c>
      <c r="C2010" s="1" t="s">
        <v>6378</v>
      </c>
      <c r="D2010" s="76">
        <v>44236.398055555561</v>
      </c>
      <c r="E2010" s="1" t="s">
        <v>6379</v>
      </c>
      <c r="F2010" s="1" t="s">
        <v>6380</v>
      </c>
      <c r="G2010" s="1" t="s">
        <v>123</v>
      </c>
      <c r="H2010" s="1" t="s">
        <v>124</v>
      </c>
      <c r="I2010" s="1" t="s">
        <v>125</v>
      </c>
      <c r="J2010" s="1" t="s">
        <v>487</v>
      </c>
      <c r="K2010" s="1" t="s">
        <v>1424</v>
      </c>
      <c r="L2010">
        <f>ROUNDUP(IF(B2010&gt;$D$4,0,($D$4-B2010+1)/365),0)</f>
        <v>0</v>
      </c>
      <c r="M2010">
        <f>ROUNDUP(IF(B2010&gt;$D$5,0,($D$5-B2010+1)/365),0)</f>
        <v>1</v>
      </c>
      <c r="N2010" s="28">
        <f>IF(OR(L2010=1,M2010=1),IF(B2010+364&lt;=$D$5,(B2010+364-$D$4+1)/365,IF(B2010&gt;$D$4,($D$5-B2010+1)/365,$D$6/365)),0)</f>
        <v>0.17973842592592978</v>
      </c>
      <c r="O2010" s="28">
        <f>'Data &amp; Parameter'!$E$16*'Data &amp; Parameter'!$E$17*('Data &amp; Parameter'!$E$18+'Data &amp; Parameter'!$E$19)*'Data &amp; Parameter'!$E$20*'Data &amp; Parameter'!$E$37*N2010</f>
        <v>0.62489736843004318</v>
      </c>
      <c r="P2010">
        <f>ROUNDUP(IF(D2010&gt;$D$4,0,($D$4-D2010+1)/365),0)</f>
        <v>0</v>
      </c>
      <c r="Q2010">
        <f>ROUNDUP(IF(D2010&gt;$D$5,0,($D$5-D2010+1)/365),0)</f>
        <v>1</v>
      </c>
      <c r="R2010" s="28">
        <f>IF(OR(P2010=1,Q2010=1),IF(D2010+364&lt;=$D$5,(D2010+364-$D$4+1)/365,IF(D2010&gt;$D$4,($D$5-D2010+1)/365,$D$6/365)),0)</f>
        <v>0.17973135464229903</v>
      </c>
      <c r="S2010" s="28">
        <f>'Data &amp; Parameter'!$E$16*'Data &amp; Parameter'!$E$17*('Data &amp; Parameter'!$E$18+'Data &amp; Parameter'!$E$19)*'Data &amp; Parameter'!$E$20*'Data &amp; Parameter'!$E$37*R2010</f>
        <v>0.62487278366743881</v>
      </c>
      <c r="T2010" s="28">
        <f t="shared" si="31"/>
        <v>1.249770152097482</v>
      </c>
    </row>
    <row r="2011" spans="1:20" ht="15.75" customHeight="1" x14ac:dyDescent="0.35">
      <c r="A2011">
        <v>2004</v>
      </c>
      <c r="B2011" s="76">
        <v>44236.401134259257</v>
      </c>
      <c r="C2011" s="1" t="s">
        <v>6381</v>
      </c>
      <c r="D2011" s="76">
        <v>44236.405370370368</v>
      </c>
      <c r="E2011" s="1" t="s">
        <v>6382</v>
      </c>
      <c r="F2011" s="1" t="s">
        <v>6383</v>
      </c>
      <c r="G2011" s="1" t="s">
        <v>123</v>
      </c>
      <c r="H2011" s="1" t="s">
        <v>124</v>
      </c>
      <c r="I2011" s="1" t="s">
        <v>125</v>
      </c>
      <c r="J2011" s="1" t="s">
        <v>487</v>
      </c>
      <c r="K2011" s="1" t="s">
        <v>1424</v>
      </c>
      <c r="L2011">
        <f>ROUNDUP(IF(B2011&gt;$D$4,0,($D$4-B2011+1)/365),0)</f>
        <v>0</v>
      </c>
      <c r="M2011">
        <f>ROUNDUP(IF(B2011&gt;$D$5,0,($D$5-B2011+1)/365),0)</f>
        <v>1</v>
      </c>
      <c r="N2011" s="28">
        <f>IF(OR(L2011=1,M2011=1),IF(B2011+364&lt;=$D$5,(B2011+364-$D$4+1)/365,IF(B2011&gt;$D$4,($D$5-B2011+1)/365,$D$6/365)),0)</f>
        <v>0.17972291983765301</v>
      </c>
      <c r="O2011" s="28">
        <f>'Data &amp; Parameter'!$E$16*'Data &amp; Parameter'!$E$17*('Data &amp; Parameter'!$E$18+'Data &amp; Parameter'!$E$19)*'Data &amp; Parameter'!$E$20*'Data &amp; Parameter'!$E$37*N2011</f>
        <v>0.62484345834538058</v>
      </c>
      <c r="P2011">
        <f>ROUNDUP(IF(D2011&gt;$D$4,0,($D$4-D2011+1)/365),0)</f>
        <v>0</v>
      </c>
      <c r="Q2011">
        <f>ROUNDUP(IF(D2011&gt;$D$5,0,($D$5-D2011+1)/365),0)</f>
        <v>1</v>
      </c>
      <c r="R2011" s="28">
        <f>IF(OR(P2011=1,Q2011=1),IF(D2011+364&lt;=$D$5,(D2011+364-$D$4+1)/365,IF(D2011&gt;$D$4,($D$5-D2011+1)/365,$D$6/365)),0)</f>
        <v>0.17971131405378502</v>
      </c>
      <c r="S2011" s="28">
        <f>'Data &amp; Parameter'!$E$16*'Data &amp; Parameter'!$E$17*('Data &amp; Parameter'!$E$18+'Data &amp; Parameter'!$E$19)*'Data &amp; Parameter'!$E$20*'Data &amp; Parameter'!$E$37*R2011</f>
        <v>0.62480310846604714</v>
      </c>
      <c r="T2011" s="28">
        <f t="shared" si="31"/>
        <v>1.2496465668114278</v>
      </c>
    </row>
    <row r="2012" spans="1:20" ht="15.75" customHeight="1" x14ac:dyDescent="0.35">
      <c r="A2012">
        <v>2005</v>
      </c>
      <c r="B2012" s="76">
        <v>44236.402222222227</v>
      </c>
      <c r="C2012" s="1" t="s">
        <v>6384</v>
      </c>
      <c r="D2012" s="76">
        <v>44236.403449074074</v>
      </c>
      <c r="E2012" s="1" t="s">
        <v>6385</v>
      </c>
      <c r="F2012" s="1" t="s">
        <v>6386</v>
      </c>
      <c r="G2012" s="1" t="s">
        <v>123</v>
      </c>
      <c r="H2012" s="1" t="s">
        <v>124</v>
      </c>
      <c r="I2012" s="1" t="s">
        <v>125</v>
      </c>
      <c r="J2012" s="1" t="s">
        <v>1467</v>
      </c>
      <c r="K2012" s="1" t="s">
        <v>1342</v>
      </c>
      <c r="L2012">
        <f>ROUNDUP(IF(B2012&gt;$D$4,0,($D$4-B2012+1)/365),0)</f>
        <v>0</v>
      </c>
      <c r="M2012">
        <f>ROUNDUP(IF(B2012&gt;$D$5,0,($D$5-B2012+1)/365),0)</f>
        <v>1</v>
      </c>
      <c r="N2012" s="28">
        <f>IF(OR(L2012=1,M2012=1),IF(B2012+364&lt;=$D$5,(B2012+364-$D$4+1)/365,IF(B2012&gt;$D$4,($D$5-B2012+1)/365,$D$6/365)),0)</f>
        <v>0.17971993911718753</v>
      </c>
      <c r="O2012" s="28">
        <f>'Data &amp; Parameter'!$E$16*'Data &amp; Parameter'!$E$17*('Data &amp; Parameter'!$E$18+'Data &amp; Parameter'!$E$19)*'Data &amp; Parameter'!$E$20*'Data &amp; Parameter'!$E$37*N2012</f>
        <v>0.62483309526155295</v>
      </c>
      <c r="P2012">
        <f>ROUNDUP(IF(D2012&gt;$D$4,0,($D$4-D2012+1)/365),0)</f>
        <v>0</v>
      </c>
      <c r="Q2012">
        <f>ROUNDUP(IF(D2012&gt;$D$5,0,($D$5-D2012+1)/365),0)</f>
        <v>1</v>
      </c>
      <c r="R2012" s="28">
        <f>IF(OR(P2012=1,Q2012=1),IF(D2012+364&lt;=$D$5,(D2012+364-$D$4+1)/365,IF(D2012&gt;$D$4,($D$5-D2012+1)/365,$D$6/365)),0)</f>
        <v>0.17971657787924888</v>
      </c>
      <c r="S2012" s="28">
        <f>'Data &amp; Parameter'!$E$16*'Data &amp; Parameter'!$E$17*('Data &amp; Parameter'!$E$18+'Data &amp; Parameter'!$E$19)*'Data &amp; Parameter'!$E$20*'Data &amp; Parameter'!$E$37*R2012</f>
        <v>0.62482140923096874</v>
      </c>
      <c r="T2012" s="28">
        <f t="shared" si="31"/>
        <v>1.2496545044925216</v>
      </c>
    </row>
    <row r="2013" spans="1:20" ht="15.75" customHeight="1" x14ac:dyDescent="0.35">
      <c r="A2013">
        <v>2006</v>
      </c>
      <c r="B2013" s="76">
        <v>44236.407858796301</v>
      </c>
      <c r="C2013" s="1" t="s">
        <v>6387</v>
      </c>
      <c r="D2013" s="76">
        <v>44236.41097222222</v>
      </c>
      <c r="E2013" s="1" t="s">
        <v>6388</v>
      </c>
      <c r="F2013" s="1" t="s">
        <v>6389</v>
      </c>
      <c r="G2013" s="1" t="s">
        <v>123</v>
      </c>
      <c r="H2013" s="1" t="s">
        <v>124</v>
      </c>
      <c r="I2013" s="1" t="s">
        <v>125</v>
      </c>
      <c r="J2013" s="1" t="s">
        <v>1467</v>
      </c>
      <c r="K2013" s="1" t="s">
        <v>1342</v>
      </c>
      <c r="L2013">
        <f>ROUNDUP(IF(B2013&gt;$D$4,0,($D$4-B2013+1)/365),0)</f>
        <v>0</v>
      </c>
      <c r="M2013">
        <f>ROUNDUP(IF(B2013&gt;$D$5,0,($D$5-B2013+1)/365),0)</f>
        <v>1</v>
      </c>
      <c r="N2013" s="28">
        <f>IF(OR(L2013=1,M2013=1),IF(B2013+364&lt;=$D$5,(B2013+364-$D$4+1)/365,IF(B2013&gt;$D$4,($D$5-B2013+1)/365,$D$6/365)),0)</f>
        <v>0.1797044964484896</v>
      </c>
      <c r="O2013" s="28">
        <f>'Data &amp; Parameter'!$E$16*'Data &amp; Parameter'!$E$17*('Data &amp; Parameter'!$E$18+'Data &amp; Parameter'!$E$19)*'Data &amp; Parameter'!$E$20*'Data &amp; Parameter'!$E$37*N2013</f>
        <v>0.62477940566801637</v>
      </c>
      <c r="P2013">
        <f>ROUNDUP(IF(D2013&gt;$D$4,0,($D$4-D2013+1)/365),0)</f>
        <v>0</v>
      </c>
      <c r="Q2013">
        <f>ROUNDUP(IF(D2013&gt;$D$5,0,($D$5-D2013+1)/365),0)</f>
        <v>1</v>
      </c>
      <c r="R2013" s="28">
        <f>IF(OR(P2013=1,Q2013=1),IF(D2013+364&lt;=$D$5,(D2013+364-$D$4+1)/365,IF(D2013&gt;$D$4,($D$5-D2013+1)/365,$D$6/365)),0)</f>
        <v>0.17969596651446534</v>
      </c>
      <c r="S2013" s="28">
        <f>'Data &amp; Parameter'!$E$16*'Data &amp; Parameter'!$E$17*('Data &amp; Parameter'!$E$18+'Data &amp; Parameter'!$E$19)*'Data &amp; Parameter'!$E$20*'Data &amp; Parameter'!$E$37*R2013</f>
        <v>0.62474974960923435</v>
      </c>
      <c r="T2013" s="28">
        <f t="shared" si="31"/>
        <v>1.2495291552772507</v>
      </c>
    </row>
    <row r="2014" spans="1:20" ht="15.75" customHeight="1" x14ac:dyDescent="0.35">
      <c r="A2014">
        <v>2007</v>
      </c>
      <c r="B2014" s="76">
        <v>44236.423981481479</v>
      </c>
      <c r="C2014" s="1" t="s">
        <v>6390</v>
      </c>
      <c r="D2014" s="76">
        <v>44236.427222222221</v>
      </c>
      <c r="E2014" s="1" t="s">
        <v>6391</v>
      </c>
      <c r="F2014" s="1" t="s">
        <v>6392</v>
      </c>
      <c r="G2014" s="1" t="s">
        <v>123</v>
      </c>
      <c r="H2014" s="1" t="s">
        <v>124</v>
      </c>
      <c r="I2014" s="1" t="s">
        <v>125</v>
      </c>
      <c r="J2014" s="1" t="s">
        <v>487</v>
      </c>
      <c r="K2014" s="1" t="s">
        <v>3421</v>
      </c>
      <c r="L2014">
        <f>ROUNDUP(IF(B2014&gt;$D$4,0,($D$4-B2014+1)/365),0)</f>
        <v>0</v>
      </c>
      <c r="M2014">
        <f>ROUNDUP(IF(B2014&gt;$D$5,0,($D$5-B2014+1)/365),0)</f>
        <v>1</v>
      </c>
      <c r="N2014" s="28">
        <f>IF(OR(L2014=1,M2014=1),IF(B2014+364&lt;=$D$5,(B2014+364-$D$4+1)/365,IF(B2014&gt;$D$4,($D$5-B2014+1)/365,$D$6/365)),0)</f>
        <v>0.17966032470827636</v>
      </c>
      <c r="O2014" s="28">
        <f>'Data &amp; Parameter'!$E$16*'Data &amp; Parameter'!$E$17*('Data &amp; Parameter'!$E$18+'Data &amp; Parameter'!$E$19)*'Data &amp; Parameter'!$E$20*'Data &amp; Parameter'!$E$37*N2014</f>
        <v>0.62462583358638701</v>
      </c>
      <c r="P2014">
        <f>ROUNDUP(IF(D2014&gt;$D$4,0,($D$4-D2014+1)/365),0)</f>
        <v>0</v>
      </c>
      <c r="Q2014">
        <f>ROUNDUP(IF(D2014&gt;$D$5,0,($D$5-D2014+1)/365),0)</f>
        <v>1</v>
      </c>
      <c r="R2014" s="28">
        <f>IF(OR(P2014=1,Q2014=1),IF(D2014+364&lt;=$D$5,(D2014+364-$D$4+1)/365,IF(D2014&gt;$D$4,($D$5-D2014+1)/365,$D$6/365)),0)</f>
        <v>0.17965144596651852</v>
      </c>
      <c r="S2014" s="28">
        <f>'Data &amp; Parameter'!$E$16*'Data &amp; Parameter'!$E$17*('Data &amp; Parameter'!$E$18+'Data &amp; Parameter'!$E$19)*'Data &amp; Parameter'!$E$20*'Data &amp; Parameter'!$E$37*R2014</f>
        <v>0.62459496482623811</v>
      </c>
      <c r="T2014" s="28">
        <f t="shared" si="31"/>
        <v>1.2492207984126251</v>
      </c>
    </row>
    <row r="2015" spans="1:20" ht="15.75" customHeight="1" x14ac:dyDescent="0.35">
      <c r="A2015">
        <v>2008</v>
      </c>
      <c r="B2015" s="76">
        <v>44236.454062500001</v>
      </c>
      <c r="C2015" s="1" t="s">
        <v>6393</v>
      </c>
      <c r="D2015" s="76">
        <v>44236.45480324074</v>
      </c>
      <c r="E2015" s="1" t="s">
        <v>6394</v>
      </c>
      <c r="F2015" s="1" t="s">
        <v>6395</v>
      </c>
      <c r="G2015" s="1" t="s">
        <v>123</v>
      </c>
      <c r="H2015" s="1" t="s">
        <v>124</v>
      </c>
      <c r="I2015" s="1" t="s">
        <v>125</v>
      </c>
      <c r="J2015" s="1" t="s">
        <v>487</v>
      </c>
      <c r="K2015" s="1" t="s">
        <v>487</v>
      </c>
      <c r="L2015">
        <f>ROUNDUP(IF(B2015&gt;$D$4,0,($D$4-B2015+1)/365),0)</f>
        <v>0</v>
      </c>
      <c r="M2015">
        <f>ROUNDUP(IF(B2015&gt;$D$5,0,($D$5-B2015+1)/365),0)</f>
        <v>1</v>
      </c>
      <c r="N2015" s="28">
        <f>IF(OR(L2015=1,M2015=1),IF(B2015+364&lt;=$D$5,(B2015+364-$D$4+1)/365,IF(B2015&gt;$D$4,($D$5-B2015+1)/365,$D$6/365)),0)</f>
        <v>0.17957791095890172</v>
      </c>
      <c r="O2015" s="28">
        <f>'Data &amp; Parameter'!$E$16*'Data &amp; Parameter'!$E$17*('Data &amp; Parameter'!$E$18+'Data &amp; Parameter'!$E$19)*'Data &amp; Parameter'!$E$20*'Data &amp; Parameter'!$E$37*N2015</f>
        <v>0.62433930534490856</v>
      </c>
      <c r="P2015">
        <f>ROUNDUP(IF(D2015&gt;$D$4,0,($D$4-D2015+1)/365),0)</f>
        <v>0</v>
      </c>
      <c r="Q2015">
        <f>ROUNDUP(IF(D2015&gt;$D$5,0,($D$5-D2015+1)/365),0)</f>
        <v>1</v>
      </c>
      <c r="R2015" s="28">
        <f>IF(OR(P2015=1,Q2015=1),IF(D2015+364&lt;=$D$5,(D2015+364-$D$4+1)/365,IF(D2015&gt;$D$4,($D$5-D2015+1)/365,$D$6/365)),0)</f>
        <v>0.17957588153221876</v>
      </c>
      <c r="S2015" s="28">
        <f>'Data &amp; Parameter'!$E$16*'Data &amp; Parameter'!$E$17*('Data &amp; Parameter'!$E$18+'Data &amp; Parameter'!$E$19)*'Data &amp; Parameter'!$E$20*'Data &amp; Parameter'!$E$37*R2015</f>
        <v>0.6243322496283189</v>
      </c>
      <c r="T2015" s="28">
        <f t="shared" si="31"/>
        <v>1.2486715549732275</v>
      </c>
    </row>
    <row r="2016" spans="1:20" ht="15.75" customHeight="1" x14ac:dyDescent="0.35">
      <c r="A2016">
        <v>2009</v>
      </c>
      <c r="B2016" s="76">
        <v>44236.478969907403</v>
      </c>
      <c r="C2016" s="1" t="s">
        <v>6396</v>
      </c>
      <c r="D2016" s="76">
        <v>44236.480902777781</v>
      </c>
      <c r="E2016" s="1" t="s">
        <v>6397</v>
      </c>
      <c r="F2016" s="1" t="s">
        <v>6398</v>
      </c>
      <c r="G2016" s="1" t="s">
        <v>123</v>
      </c>
      <c r="H2016" s="1" t="s">
        <v>124</v>
      </c>
      <c r="I2016" s="1" t="s">
        <v>125</v>
      </c>
      <c r="J2016" s="1" t="s">
        <v>6399</v>
      </c>
      <c r="K2016" s="1" t="s">
        <v>6399</v>
      </c>
      <c r="L2016">
        <f>ROUNDUP(IF(B2016&gt;$D$4,0,($D$4-B2016+1)/365),0)</f>
        <v>0</v>
      </c>
      <c r="M2016">
        <f>ROUNDUP(IF(B2016&gt;$D$5,0,($D$5-B2016+1)/365),0)</f>
        <v>1</v>
      </c>
      <c r="N2016" s="28">
        <f>IF(OR(L2016=1,M2016=1),IF(B2016+364&lt;=$D$5,(B2016+364-$D$4+1)/365,IF(B2016&gt;$D$4,($D$5-B2016+1)/365,$D$6/365)),0)</f>
        <v>0.1795096714865681</v>
      </c>
      <c r="O2016" s="28">
        <f>'Data &amp; Parameter'!$E$16*'Data &amp; Parameter'!$E$17*('Data &amp; Parameter'!$E$18+'Data &amp; Parameter'!$E$19)*'Data &amp; Parameter'!$E$20*'Data &amp; Parameter'!$E$37*N2016</f>
        <v>0.62410205687416742</v>
      </c>
      <c r="P2016">
        <f>ROUNDUP(IF(D2016&gt;$D$4,0,($D$4-D2016+1)/365),0)</f>
        <v>0</v>
      </c>
      <c r="Q2016">
        <f>ROUNDUP(IF(D2016&gt;$D$5,0,($D$5-D2016+1)/365),0)</f>
        <v>1</v>
      </c>
      <c r="R2016" s="28">
        <f>IF(OR(P2016=1,Q2016=1),IF(D2016+364&lt;=$D$5,(D2016+364-$D$4+1)/365,IF(D2016&gt;$D$4,($D$5-D2016+1)/365,$D$6/365)),0)</f>
        <v>0.17950437595128491</v>
      </c>
      <c r="S2016" s="28">
        <f>'Data &amp; Parameter'!$E$16*'Data &amp; Parameter'!$E$17*('Data &amp; Parameter'!$E$18+'Data &amp; Parameter'!$E$19)*'Data &amp; Parameter'!$E$20*'Data &amp; Parameter'!$E$37*R2016</f>
        <v>0.6240836458635789</v>
      </c>
      <c r="T2016" s="28">
        <f t="shared" si="31"/>
        <v>1.2481857027377463</v>
      </c>
    </row>
    <row r="2017" spans="1:20" ht="15.75" customHeight="1" x14ac:dyDescent="0.35">
      <c r="A2017">
        <v>2010</v>
      </c>
      <c r="B2017" s="76">
        <v>44236.480879629627</v>
      </c>
      <c r="C2017" s="1" t="s">
        <v>6400</v>
      </c>
      <c r="D2017" s="76">
        <v>44236.484849537039</v>
      </c>
      <c r="E2017" s="1" t="s">
        <v>6401</v>
      </c>
      <c r="F2017" s="1" t="s">
        <v>6402</v>
      </c>
      <c r="G2017" s="1" t="s">
        <v>123</v>
      </c>
      <c r="H2017" s="1" t="s">
        <v>124</v>
      </c>
      <c r="I2017" s="1" t="s">
        <v>125</v>
      </c>
      <c r="J2017" s="1" t="s">
        <v>6399</v>
      </c>
      <c r="K2017" s="1" t="s">
        <v>6399</v>
      </c>
      <c r="L2017">
        <f>ROUNDUP(IF(B2017&gt;$D$4,0,($D$4-B2017+1)/365),0)</f>
        <v>0</v>
      </c>
      <c r="M2017">
        <f>ROUNDUP(IF(B2017&gt;$D$5,0,($D$5-B2017+1)/365),0)</f>
        <v>1</v>
      </c>
      <c r="N2017" s="28">
        <f>IF(OR(L2017=1,M2017=1),IF(B2017+364&lt;=$D$5,(B2017+364-$D$4+1)/365,IF(B2017&gt;$D$4,($D$5-B2017+1)/365,$D$6/365)),0)</f>
        <v>0.1795044393708837</v>
      </c>
      <c r="O2017" s="28">
        <f>'Data &amp; Parameter'!$E$16*'Data &amp; Parameter'!$E$17*('Data &amp; Parameter'!$E$18+'Data &amp; Parameter'!$E$19)*'Data &amp; Parameter'!$E$20*'Data &amp; Parameter'!$E$37*N2017</f>
        <v>0.62408386635477431</v>
      </c>
      <c r="P2017">
        <f>ROUNDUP(IF(D2017&gt;$D$4,0,($D$4-D2017+1)/365),0)</f>
        <v>0</v>
      </c>
      <c r="Q2017">
        <f>ROUNDUP(IF(D2017&gt;$D$5,0,($D$5-D2017+1)/365),0)</f>
        <v>1</v>
      </c>
      <c r="R2017" s="28">
        <f>IF(OR(P2017=1,Q2017=1),IF(D2017+364&lt;=$D$5,(D2017+364-$D$4+1)/365,IF(D2017&gt;$D$4,($D$5-D2017+1)/365,$D$6/365)),0)</f>
        <v>0.1794935629122224</v>
      </c>
      <c r="S2017" s="28">
        <f>'Data &amp; Parameter'!$E$16*'Data &amp; Parameter'!$E$17*('Data &amp; Parameter'!$E$18+'Data &amp; Parameter'!$E$19)*'Data &amp; Parameter'!$E$20*'Data &amp; Parameter'!$E$37*R2017</f>
        <v>0.62404605212356434</v>
      </c>
      <c r="T2017" s="28">
        <f t="shared" si="31"/>
        <v>1.2481299184783388</v>
      </c>
    </row>
    <row r="2018" spans="1:20" ht="15.75" customHeight="1" x14ac:dyDescent="0.35">
      <c r="A2018">
        <v>2011</v>
      </c>
      <c r="B2018" s="76">
        <v>44236.485497685186</v>
      </c>
      <c r="C2018" s="1" t="s">
        <v>6403</v>
      </c>
      <c r="D2018" s="76">
        <v>44236.487569444449</v>
      </c>
      <c r="E2018" s="1" t="s">
        <v>6404</v>
      </c>
      <c r="F2018" s="1" t="s">
        <v>6405</v>
      </c>
      <c r="G2018" s="1" t="s">
        <v>123</v>
      </c>
      <c r="H2018" s="1" t="s">
        <v>124</v>
      </c>
      <c r="I2018" s="1" t="s">
        <v>125</v>
      </c>
      <c r="J2018" s="1" t="s">
        <v>6399</v>
      </c>
      <c r="K2018" s="1" t="s">
        <v>6399</v>
      </c>
      <c r="L2018">
        <f>ROUNDUP(IF(B2018&gt;$D$4,0,($D$4-B2018+1)/365),0)</f>
        <v>0</v>
      </c>
      <c r="M2018">
        <f>ROUNDUP(IF(B2018&gt;$D$5,0,($D$5-B2018+1)/365),0)</f>
        <v>1</v>
      </c>
      <c r="N2018" s="28">
        <f>IF(OR(L2018=1,M2018=1),IF(B2018+364&lt;=$D$5,(B2018+364-$D$4+1)/365,IF(B2018&gt;$D$4,($D$5-B2018+1)/365,$D$6/365)),0)</f>
        <v>0.17949178716387482</v>
      </c>
      <c r="O2018" s="28">
        <f>'Data &amp; Parameter'!$E$16*'Data &amp; Parameter'!$E$17*('Data &amp; Parameter'!$E$18+'Data &amp; Parameter'!$E$19)*'Data &amp; Parameter'!$E$20*'Data &amp; Parameter'!$E$37*N2018</f>
        <v>0.6240398783715484</v>
      </c>
      <c r="P2018">
        <f>ROUNDUP(IF(D2018&gt;$D$4,0,($D$4-D2018+1)/365),0)</f>
        <v>0</v>
      </c>
      <c r="Q2018">
        <f>ROUNDUP(IF(D2018&gt;$D$5,0,($D$5-D2018+1)/365),0)</f>
        <v>1</v>
      </c>
      <c r="R2018" s="28">
        <f>IF(OR(P2018=1,Q2018=1),IF(D2018+364&lt;=$D$5,(D2018+364-$D$4+1)/365,IF(D2018&gt;$D$4,($D$5-D2018+1)/365,$D$6/365)),0)</f>
        <v>0.17948611111109852</v>
      </c>
      <c r="S2018" s="28">
        <f>'Data &amp; Parameter'!$E$16*'Data &amp; Parameter'!$E$17*('Data &amp; Parameter'!$E$18+'Data &amp; Parameter'!$E$19)*'Data &amp; Parameter'!$E$20*'Data &amp; Parameter'!$E$37*R2018</f>
        <v>0.62402014441413389</v>
      </c>
      <c r="T2018" s="28">
        <f t="shared" si="31"/>
        <v>1.2480600227856824</v>
      </c>
    </row>
    <row r="2019" spans="1:20" ht="15.75" customHeight="1" x14ac:dyDescent="0.35">
      <c r="A2019">
        <v>2012</v>
      </c>
      <c r="B2019" s="76">
        <v>44236.489386574074</v>
      </c>
      <c r="C2019" s="1" t="s">
        <v>6406</v>
      </c>
      <c r="D2019" s="76">
        <v>44236.491516203707</v>
      </c>
      <c r="E2019" s="1" t="s">
        <v>6407</v>
      </c>
      <c r="F2019" s="1" t="s">
        <v>6408</v>
      </c>
      <c r="G2019" s="1" t="s">
        <v>123</v>
      </c>
      <c r="H2019" s="1" t="s">
        <v>124</v>
      </c>
      <c r="I2019" s="1" t="s">
        <v>125</v>
      </c>
      <c r="J2019" s="1" t="s">
        <v>6399</v>
      </c>
      <c r="K2019" s="1" t="s">
        <v>6399</v>
      </c>
      <c r="L2019">
        <f>ROUNDUP(IF(B2019&gt;$D$4,0,($D$4-B2019+1)/365),0)</f>
        <v>0</v>
      </c>
      <c r="M2019">
        <f>ROUNDUP(IF(B2019&gt;$D$5,0,($D$5-B2019+1)/365),0)</f>
        <v>1</v>
      </c>
      <c r="N2019" s="28">
        <f>IF(OR(L2019=1,M2019=1),IF(B2019+364&lt;=$D$5,(B2019+364-$D$4+1)/365,IF(B2019&gt;$D$4,($D$5-B2019+1)/365,$D$6/365)),0)</f>
        <v>0.17948113267376942</v>
      </c>
      <c r="O2019" s="28">
        <f>'Data &amp; Parameter'!$E$16*'Data &amp; Parameter'!$E$17*('Data &amp; Parameter'!$E$18+'Data &amp; Parameter'!$E$19)*'Data &amp; Parameter'!$E$20*'Data &amp; Parameter'!$E$37*N2019</f>
        <v>0.62400283585938365</v>
      </c>
      <c r="P2019">
        <f>ROUNDUP(IF(D2019&gt;$D$4,0,($D$4-D2019+1)/365),0)</f>
        <v>0</v>
      </c>
      <c r="Q2019">
        <f>ROUNDUP(IF(D2019&gt;$D$5,0,($D$5-D2019+1)/365),0)</f>
        <v>1</v>
      </c>
      <c r="R2019" s="28">
        <f>IF(OR(P2019=1,Q2019=1),IF(D2019+364&lt;=$D$5,(D2019+364-$D$4+1)/365,IF(D2019&gt;$D$4,($D$5-D2019+1)/365,$D$6/365)),0)</f>
        <v>0.17947529807203602</v>
      </c>
      <c r="S2019" s="28">
        <f>'Data &amp; Parameter'!$E$16*'Data &amp; Parameter'!$E$17*('Data &amp; Parameter'!$E$18+'Data &amp; Parameter'!$E$19)*'Data &amp; Parameter'!$E$20*'Data &amp; Parameter'!$E$37*R2019</f>
        <v>0.62398255067411923</v>
      </c>
      <c r="T2019" s="28">
        <f t="shared" si="31"/>
        <v>1.2479853865335029</v>
      </c>
    </row>
    <row r="2020" spans="1:20" ht="15.75" customHeight="1" x14ac:dyDescent="0.35">
      <c r="A2020">
        <v>2013</v>
      </c>
      <c r="B2020" s="76">
        <v>44236.490648148145</v>
      </c>
      <c r="C2020" s="1" t="s">
        <v>6409</v>
      </c>
      <c r="D2020" s="76">
        <v>44236.492893518516</v>
      </c>
      <c r="E2020" s="1" t="s">
        <v>6410</v>
      </c>
      <c r="F2020" s="1" t="s">
        <v>6411</v>
      </c>
      <c r="G2020" s="1" t="s">
        <v>123</v>
      </c>
      <c r="H2020" s="1" t="s">
        <v>124</v>
      </c>
      <c r="I2020" s="1" t="s">
        <v>125</v>
      </c>
      <c r="J2020" s="1" t="s">
        <v>6399</v>
      </c>
      <c r="K2020" s="1" t="s">
        <v>6399</v>
      </c>
      <c r="L2020">
        <f>ROUNDUP(IF(B2020&gt;$D$4,0,($D$4-B2020+1)/365),0)</f>
        <v>0</v>
      </c>
      <c r="M2020">
        <f>ROUNDUP(IF(B2020&gt;$D$5,0,($D$5-B2020+1)/365),0)</f>
        <v>1</v>
      </c>
      <c r="N2020" s="28">
        <f>IF(OR(L2020=1,M2020=1),IF(B2020+364&lt;=$D$5,(B2020+364-$D$4+1)/365,IF(B2020&gt;$D$4,($D$5-B2020+1)/365,$D$6/365)),0)</f>
        <v>0.17947767630645253</v>
      </c>
      <c r="O2020" s="28">
        <f>'Data &amp; Parameter'!$E$16*'Data &amp; Parameter'!$E$17*('Data &amp; Parameter'!$E$18+'Data &amp; Parameter'!$E$19)*'Data &amp; Parameter'!$E$20*'Data &amp; Parameter'!$E$37*N2020</f>
        <v>0.62399081909207565</v>
      </c>
      <c r="P2020">
        <f>ROUNDUP(IF(D2020&gt;$D$4,0,($D$4-D2020+1)/365),0)</f>
        <v>0</v>
      </c>
      <c r="Q2020">
        <f>ROUNDUP(IF(D2020&gt;$D$5,0,($D$5-D2020+1)/365),0)</f>
        <v>1</v>
      </c>
      <c r="R2020" s="28">
        <f>IF(OR(P2020=1,Q2020=1),IF(D2020+364&lt;=$D$5,(D2020+364-$D$4+1)/365,IF(D2020&gt;$D$4,($D$5-D2020+1)/365,$D$6/365)),0)</f>
        <v>0.17947152460680491</v>
      </c>
      <c r="S2020" s="28">
        <f>'Data &amp; Parameter'!$E$16*'Data &amp; Parameter'!$E$17*('Data &amp; Parameter'!$E$18+'Data &amp; Parameter'!$E$19)*'Data &amp; Parameter'!$E$20*'Data &amp; Parameter'!$E$37*R2020</f>
        <v>0.6239694314511115</v>
      </c>
      <c r="T2020" s="28">
        <f t="shared" si="31"/>
        <v>1.247960250543187</v>
      </c>
    </row>
    <row r="2021" spans="1:20" ht="15.75" customHeight="1" x14ac:dyDescent="0.35">
      <c r="A2021">
        <v>2014</v>
      </c>
      <c r="B2021" s="76">
        <v>44236.494791666672</v>
      </c>
      <c r="C2021" s="1" t="s">
        <v>6412</v>
      </c>
      <c r="D2021" s="76">
        <v>44236.497581018513</v>
      </c>
      <c r="E2021" s="1" t="s">
        <v>6413</v>
      </c>
      <c r="F2021" s="1" t="s">
        <v>6414</v>
      </c>
      <c r="G2021" s="1" t="s">
        <v>123</v>
      </c>
      <c r="H2021" s="1" t="s">
        <v>124</v>
      </c>
      <c r="I2021" s="1" t="s">
        <v>125</v>
      </c>
      <c r="J2021" s="1" t="s">
        <v>6399</v>
      </c>
      <c r="K2021" s="1" t="s">
        <v>6399</v>
      </c>
      <c r="L2021">
        <f>ROUNDUP(IF(B2021&gt;$D$4,0,($D$4-B2021+1)/365),0)</f>
        <v>0</v>
      </c>
      <c r="M2021">
        <f>ROUNDUP(IF(B2021&gt;$D$5,0,($D$5-B2021+1)/365),0)</f>
        <v>1</v>
      </c>
      <c r="N2021" s="28">
        <f>IF(OR(L2021=1,M2021=1),IF(B2021+364&lt;=$D$5,(B2021+364-$D$4+1)/365,IF(B2021&gt;$D$4,($D$5-B2021+1)/365,$D$6/365)),0)</f>
        <v>0.17946632420089995</v>
      </c>
      <c r="O2021" s="28">
        <f>'Data &amp; Parameter'!$E$16*'Data &amp; Parameter'!$E$17*('Data &amp; Parameter'!$E$18+'Data &amp; Parameter'!$E$19)*'Data &amp; Parameter'!$E$20*'Data &amp; Parameter'!$E$37*N2021</f>
        <v>0.62395135117724665</v>
      </c>
      <c r="P2021">
        <f>ROUNDUP(IF(D2021&gt;$D$4,0,($D$4-D2021+1)/365),0)</f>
        <v>0</v>
      </c>
      <c r="Q2021">
        <f>ROUNDUP(IF(D2021&gt;$D$5,0,($D$5-D2021+1)/365),0)</f>
        <v>1</v>
      </c>
      <c r="R2021" s="28">
        <f>IF(OR(P2021=1,Q2021=1),IF(D2021+364&lt;=$D$5,(D2021+364-$D$4+1)/365,IF(D2021&gt;$D$4,($D$5-D2021+1)/365,$D$6/365)),0)</f>
        <v>0.17945868214105945</v>
      </c>
      <c r="S2021" s="28">
        <f>'Data &amp; Parameter'!$E$16*'Data &amp; Parameter'!$E$17*('Data &amp; Parameter'!$E$18+'Data &amp; Parameter'!$E$19)*'Data &amp; Parameter'!$E$20*'Data &amp; Parameter'!$E$37*R2021</f>
        <v>0.62392478199450729</v>
      </c>
      <c r="T2021" s="28">
        <f t="shared" si="31"/>
        <v>1.2478761331717538</v>
      </c>
    </row>
    <row r="2022" spans="1:20" ht="15.75" customHeight="1" x14ac:dyDescent="0.35">
      <c r="A2022">
        <v>2015</v>
      </c>
      <c r="B2022" s="76">
        <v>44236.495706018519</v>
      </c>
      <c r="C2022" s="1" t="s">
        <v>6415</v>
      </c>
      <c r="D2022" s="76">
        <v>44236.49894675926</v>
      </c>
      <c r="E2022" s="1" t="s">
        <v>6416</v>
      </c>
      <c r="F2022" s="1" t="s">
        <v>6417</v>
      </c>
      <c r="G2022" s="1" t="s">
        <v>123</v>
      </c>
      <c r="H2022" s="1" t="s">
        <v>124</v>
      </c>
      <c r="I2022" s="1" t="s">
        <v>125</v>
      </c>
      <c r="J2022" s="1" t="s">
        <v>6399</v>
      </c>
      <c r="K2022" s="1" t="s">
        <v>6399</v>
      </c>
      <c r="L2022">
        <f>ROUNDUP(IF(B2022&gt;$D$4,0,($D$4-B2022+1)/365),0)</f>
        <v>0</v>
      </c>
      <c r="M2022">
        <f>ROUNDUP(IF(B2022&gt;$D$5,0,($D$5-B2022+1)/365),0)</f>
        <v>1</v>
      </c>
      <c r="N2022" s="28">
        <f>IF(OR(L2022=1,M2022=1),IF(B2022+364&lt;=$D$5,(B2022+364-$D$4+1)/365,IF(B2022&gt;$D$4,($D$5-B2022+1)/365,$D$6/365)),0)</f>
        <v>0.17946381912734566</v>
      </c>
      <c r="O2022" s="28">
        <f>'Data &amp; Parameter'!$E$16*'Data &amp; Parameter'!$E$17*('Data &amp; Parameter'!$E$18+'Data &amp; Parameter'!$E$19)*'Data &amp; Parameter'!$E$20*'Data &amp; Parameter'!$E$37*N2022</f>
        <v>0.62394264177710734</v>
      </c>
      <c r="P2022">
        <f>ROUNDUP(IF(D2022&gt;$D$4,0,($D$4-D2022+1)/365),0)</f>
        <v>0</v>
      </c>
      <c r="Q2022">
        <f>ROUNDUP(IF(D2022&gt;$D$5,0,($D$5-D2022+1)/365),0)</f>
        <v>1</v>
      </c>
      <c r="R2022" s="28">
        <f>IF(OR(P2022=1,Q2022=1),IF(D2022+364&lt;=$D$5,(D2022+364-$D$4+1)/365,IF(D2022&gt;$D$4,($D$5-D2022+1)/365,$D$6/365)),0)</f>
        <v>0.17945494038558785</v>
      </c>
      <c r="S2022" s="28">
        <f>'Data &amp; Parameter'!$E$16*'Data &amp; Parameter'!$E$17*('Data &amp; Parameter'!$E$18+'Data &amp; Parameter'!$E$19)*'Data &amp; Parameter'!$E$20*'Data &amp; Parameter'!$E$37*R2022</f>
        <v>0.62391177301695855</v>
      </c>
      <c r="T2022" s="28">
        <f t="shared" si="31"/>
        <v>1.247854414794066</v>
      </c>
    </row>
    <row r="2023" spans="1:20" ht="15.75" customHeight="1" x14ac:dyDescent="0.35">
      <c r="A2023">
        <v>2016</v>
      </c>
      <c r="B2023" s="76">
        <v>44236.50099537037</v>
      </c>
      <c r="C2023" s="1" t="s">
        <v>6418</v>
      </c>
      <c r="D2023" s="76">
        <v>44236.503194444449</v>
      </c>
      <c r="E2023" s="1" t="s">
        <v>6419</v>
      </c>
      <c r="F2023" s="1" t="s">
        <v>6420</v>
      </c>
      <c r="G2023" s="1" t="s">
        <v>123</v>
      </c>
      <c r="H2023" s="1" t="s">
        <v>124</v>
      </c>
      <c r="I2023" s="1" t="s">
        <v>125</v>
      </c>
      <c r="J2023" s="1" t="s">
        <v>6399</v>
      </c>
      <c r="K2023" s="1" t="s">
        <v>6399</v>
      </c>
      <c r="L2023">
        <f>ROUNDUP(IF(B2023&gt;$D$4,0,($D$4-B2023+1)/365),0)</f>
        <v>0</v>
      </c>
      <c r="M2023">
        <f>ROUNDUP(IF(B2023&gt;$D$5,0,($D$5-B2023+1)/365),0)</f>
        <v>1</v>
      </c>
      <c r="N2023" s="28">
        <f>IF(OR(L2023=1,M2023=1),IF(B2023+364&lt;=$D$5,(B2023+364-$D$4+1)/365,IF(B2023&gt;$D$4,($D$5-B2023+1)/365,$D$6/365)),0)</f>
        <v>0.17944932775241035</v>
      </c>
      <c r="O2023" s="28">
        <f>'Data &amp; Parameter'!$E$16*'Data &amp; Parameter'!$E$17*('Data &amp; Parameter'!$E$18+'Data &amp; Parameter'!$E$19)*'Data &amp; Parameter'!$E$20*'Data &amp; Parameter'!$E$37*N2023</f>
        <v>0.62389225955073946</v>
      </c>
      <c r="P2023">
        <f>ROUNDUP(IF(D2023&gt;$D$4,0,($D$4-D2023+1)/365),0)</f>
        <v>0</v>
      </c>
      <c r="Q2023">
        <f>ROUNDUP(IF(D2023&gt;$D$5,0,($D$5-D2023+1)/365),0)</f>
        <v>1</v>
      </c>
      <c r="R2023" s="28">
        <f>IF(OR(P2023=1,Q2023=1),IF(D2023+364&lt;=$D$5,(D2023+364-$D$4+1)/365,IF(D2023&gt;$D$4,($D$5-D2023+1)/365,$D$6/365)),0)</f>
        <v>0.17944330289192045</v>
      </c>
      <c r="S2023" s="28">
        <f>'Data &amp; Parameter'!$E$16*'Data &amp; Parameter'!$E$17*('Data &amp; Parameter'!$E$18+'Data &amp; Parameter'!$E$19)*'Data &amp; Parameter'!$E$20*'Data &amp; Parameter'!$E$37*R2023</f>
        <v>0.62387131289202746</v>
      </c>
      <c r="T2023" s="28">
        <f t="shared" si="31"/>
        <v>1.2477635724427669</v>
      </c>
    </row>
    <row r="2024" spans="1:20" ht="15.75" customHeight="1" x14ac:dyDescent="0.35">
      <c r="A2024">
        <v>2017</v>
      </c>
      <c r="B2024" s="76">
        <v>44236.501111111109</v>
      </c>
      <c r="C2024" s="1" t="s">
        <v>6421</v>
      </c>
      <c r="D2024" s="76">
        <v>44236.502291666664</v>
      </c>
      <c r="E2024" s="1" t="s">
        <v>6422</v>
      </c>
      <c r="F2024" s="1" t="s">
        <v>6423</v>
      </c>
      <c r="G2024" s="1" t="s">
        <v>123</v>
      </c>
      <c r="H2024" s="1" t="s">
        <v>124</v>
      </c>
      <c r="I2024" s="1" t="s">
        <v>125</v>
      </c>
      <c r="J2024" s="1" t="s">
        <v>6399</v>
      </c>
      <c r="K2024" s="1" t="s">
        <v>6399</v>
      </c>
      <c r="L2024">
        <f>ROUNDUP(IF(B2024&gt;$D$4,0,($D$4-B2024+1)/365),0)</f>
        <v>0</v>
      </c>
      <c r="M2024">
        <f>ROUNDUP(IF(B2024&gt;$D$5,0,($D$5-B2024+1)/365),0)</f>
        <v>1</v>
      </c>
      <c r="N2024" s="28">
        <f>IF(OR(L2024=1,M2024=1),IF(B2024+364&lt;=$D$5,(B2024+364-$D$4+1)/365,IF(B2024&gt;$D$4,($D$5-B2024+1)/365,$D$6/365)),0)</f>
        <v>0.17944901065449614</v>
      </c>
      <c r="O2024" s="28">
        <f>'Data &amp; Parameter'!$E$16*'Data &amp; Parameter'!$E$17*('Data &amp; Parameter'!$E$18+'Data &amp; Parameter'!$E$19)*'Data &amp; Parameter'!$E$20*'Data &amp; Parameter'!$E$37*N2024</f>
        <v>0.62389115709503973</v>
      </c>
      <c r="P2024">
        <f>ROUNDUP(IF(D2024&gt;$D$4,0,($D$4-D2024+1)/365),0)</f>
        <v>0</v>
      </c>
      <c r="Q2024">
        <f>ROUNDUP(IF(D2024&gt;$D$5,0,($D$5-D2024+1)/365),0)</f>
        <v>1</v>
      </c>
      <c r="R2024" s="28">
        <f>IF(OR(P2024=1,Q2024=1),IF(D2024+364&lt;=$D$5,(D2024+364-$D$4+1)/365,IF(D2024&gt;$D$4,($D$5-D2024+1)/365,$D$6/365)),0)</f>
        <v>0.1794457762557152</v>
      </c>
      <c r="S2024" s="28">
        <f>'Data &amp; Parameter'!$E$16*'Data &amp; Parameter'!$E$17*('Data &amp; Parameter'!$E$18+'Data &amp; Parameter'!$E$19)*'Data &amp; Parameter'!$E$20*'Data &amp; Parameter'!$E$37*R2024</f>
        <v>0.62387991204670767</v>
      </c>
      <c r="T2024" s="28">
        <f t="shared" si="31"/>
        <v>1.2477710691417474</v>
      </c>
    </row>
    <row r="2025" spans="1:20" ht="15.75" customHeight="1" x14ac:dyDescent="0.35">
      <c r="A2025">
        <v>2018</v>
      </c>
      <c r="B2025" s="76">
        <v>44236.50508101852</v>
      </c>
      <c r="C2025" s="1" t="s">
        <v>6424</v>
      </c>
      <c r="D2025" s="76">
        <v>44236.507141203707</v>
      </c>
      <c r="E2025" s="1" t="s">
        <v>6425</v>
      </c>
      <c r="F2025" s="1" t="s">
        <v>6426</v>
      </c>
      <c r="G2025" s="1" t="s">
        <v>123</v>
      </c>
      <c r="H2025" s="1" t="s">
        <v>124</v>
      </c>
      <c r="I2025" s="1" t="s">
        <v>125</v>
      </c>
      <c r="J2025" s="1" t="s">
        <v>6399</v>
      </c>
      <c r="K2025" s="1" t="s">
        <v>6399</v>
      </c>
      <c r="L2025">
        <f>ROUNDUP(IF(B2025&gt;$D$4,0,($D$4-B2025+1)/365),0)</f>
        <v>0</v>
      </c>
      <c r="M2025">
        <f>ROUNDUP(IF(B2025&gt;$D$5,0,($D$5-B2025+1)/365),0)</f>
        <v>1</v>
      </c>
      <c r="N2025" s="28">
        <f>IF(OR(L2025=1,M2025=1),IF(B2025+364&lt;=$D$5,(B2025+364-$D$4+1)/365,IF(B2025&gt;$D$4,($D$5-B2025+1)/365,$D$6/365)),0)</f>
        <v>0.17943813419583482</v>
      </c>
      <c r="O2025" s="28">
        <f>'Data &amp; Parameter'!$E$16*'Data &amp; Parameter'!$E$17*('Data &amp; Parameter'!$E$18+'Data &amp; Parameter'!$E$19)*'Data &amp; Parameter'!$E$20*'Data &amp; Parameter'!$E$37*N2025</f>
        <v>0.62385334286382965</v>
      </c>
      <c r="P2025">
        <f>ROUNDUP(IF(D2025&gt;$D$4,0,($D$4-D2025+1)/365),0)</f>
        <v>0</v>
      </c>
      <c r="Q2025">
        <f>ROUNDUP(IF(D2025&gt;$D$5,0,($D$5-D2025+1)/365),0)</f>
        <v>1</v>
      </c>
      <c r="R2025" s="28">
        <f>IF(OR(P2025=1,Q2025=1),IF(D2025+364&lt;=$D$5,(D2025+364-$D$4+1)/365,IF(D2025&gt;$D$4,($D$5-D2025+1)/365,$D$6/365)),0)</f>
        <v>0.17943248985285795</v>
      </c>
      <c r="S2025" s="28">
        <f>'Data &amp; Parameter'!$E$16*'Data &amp; Parameter'!$E$17*('Data &amp; Parameter'!$E$18+'Data &amp; Parameter'!$E$19)*'Data &amp; Parameter'!$E$20*'Data &amp; Parameter'!$E$37*R2025</f>
        <v>0.62383371915201291</v>
      </c>
      <c r="T2025" s="28">
        <f t="shared" si="31"/>
        <v>1.2476870620158427</v>
      </c>
    </row>
    <row r="2026" spans="1:20" ht="15.75" customHeight="1" x14ac:dyDescent="0.35">
      <c r="A2026">
        <v>2019</v>
      </c>
      <c r="B2026" s="76">
        <v>44236.506412037037</v>
      </c>
      <c r="C2026" s="1" t="s">
        <v>6427</v>
      </c>
      <c r="D2026" s="76">
        <v>44236.507858796293</v>
      </c>
      <c r="E2026" s="1" t="s">
        <v>6428</v>
      </c>
      <c r="F2026" s="1" t="s">
        <v>6429</v>
      </c>
      <c r="G2026" s="1" t="s">
        <v>123</v>
      </c>
      <c r="H2026" s="1" t="s">
        <v>124</v>
      </c>
      <c r="I2026" s="1" t="s">
        <v>125</v>
      </c>
      <c r="J2026" s="1" t="s">
        <v>6399</v>
      </c>
      <c r="K2026" s="1" t="s">
        <v>6399</v>
      </c>
      <c r="L2026">
        <f>ROUNDUP(IF(B2026&gt;$D$4,0,($D$4-B2026+1)/365),0)</f>
        <v>0</v>
      </c>
      <c r="M2026">
        <f>ROUNDUP(IF(B2026&gt;$D$5,0,($D$5-B2026+1)/365),0)</f>
        <v>1</v>
      </c>
      <c r="N2026" s="28">
        <f>IF(OR(L2026=1,M2026=1),IF(B2026+364&lt;=$D$5,(B2026+364-$D$4+1)/365,IF(B2026&gt;$D$4,($D$5-B2026+1)/365,$D$6/365)),0)</f>
        <v>0.17943448756976144</v>
      </c>
      <c r="O2026" s="28">
        <f>'Data &amp; Parameter'!$E$16*'Data &amp; Parameter'!$E$17*('Data &amp; Parameter'!$E$18+'Data &amp; Parameter'!$E$19)*'Data &amp; Parameter'!$E$20*'Data &amp; Parameter'!$E$37*N2026</f>
        <v>0.62384066462307419</v>
      </c>
      <c r="P2026">
        <f>ROUNDUP(IF(D2026&gt;$D$4,0,($D$4-D2026+1)/365),0)</f>
        <v>0</v>
      </c>
      <c r="Q2026">
        <f>ROUNDUP(IF(D2026&gt;$D$5,0,($D$5-D2026+1)/365),0)</f>
        <v>1</v>
      </c>
      <c r="R2026" s="28">
        <f>IF(OR(P2026=1,Q2026=1),IF(D2026+364&lt;=$D$5,(D2026+364-$D$4+1)/365,IF(D2026&gt;$D$4,($D$5-D2026+1)/365,$D$6/365)),0)</f>
        <v>0.17943052384577379</v>
      </c>
      <c r="S2026" s="28">
        <f>'Data &amp; Parameter'!$E$16*'Data &amp; Parameter'!$E$17*('Data &amp; Parameter'!$E$18+'Data &amp; Parameter'!$E$19)*'Data &amp; Parameter'!$E$20*'Data &amp; Parameter'!$E$37*R2026</f>
        <v>0.62382688392661867</v>
      </c>
      <c r="T2026" s="28">
        <f t="shared" si="31"/>
        <v>1.2476675485496929</v>
      </c>
    </row>
    <row r="2027" spans="1:20" ht="15.75" customHeight="1" x14ac:dyDescent="0.35">
      <c r="A2027">
        <v>2020</v>
      </c>
      <c r="B2027" s="76">
        <v>44236.511828703704</v>
      </c>
      <c r="C2027" s="1" t="s">
        <v>6430</v>
      </c>
      <c r="D2027" s="76">
        <v>44236.512824074074</v>
      </c>
      <c r="E2027" s="1" t="s">
        <v>6431</v>
      </c>
      <c r="F2027" s="1" t="s">
        <v>6432</v>
      </c>
      <c r="G2027" s="1" t="s">
        <v>123</v>
      </c>
      <c r="H2027" s="1" t="s">
        <v>124</v>
      </c>
      <c r="I2027" s="1" t="s">
        <v>125</v>
      </c>
      <c r="J2027" s="1" t="s">
        <v>6399</v>
      </c>
      <c r="K2027" s="1" t="s">
        <v>6399</v>
      </c>
      <c r="L2027">
        <f>ROUNDUP(IF(B2027&gt;$D$4,0,($D$4-B2027+1)/365),0)</f>
        <v>0</v>
      </c>
      <c r="M2027">
        <f>ROUNDUP(IF(B2027&gt;$D$5,0,($D$5-B2027+1)/365),0)</f>
        <v>1</v>
      </c>
      <c r="N2027" s="28">
        <f>IF(OR(L2027=1,M2027=1),IF(B2027+364&lt;=$D$5,(B2027+364-$D$4+1)/365,IF(B2027&gt;$D$4,($D$5-B2027+1)/365,$D$6/365)),0)</f>
        <v>0.1794196473871125</v>
      </c>
      <c r="O2027" s="28">
        <f>'Data &amp; Parameter'!$E$16*'Data &amp; Parameter'!$E$17*('Data &amp; Parameter'!$E$18+'Data &amp; Parameter'!$E$19)*'Data &amp; Parameter'!$E$20*'Data &amp; Parameter'!$E$37*N2027</f>
        <v>0.6237890696954087</v>
      </c>
      <c r="P2027">
        <f>ROUNDUP(IF(D2027&gt;$D$4,0,($D$4-D2027+1)/365),0)</f>
        <v>0</v>
      </c>
      <c r="Q2027">
        <f>ROUNDUP(IF(D2027&gt;$D$5,0,($D$5-D2027+1)/365),0)</f>
        <v>1</v>
      </c>
      <c r="R2027" s="28">
        <f>IF(OR(P2027=1,Q2027=1),IF(D2027+364&lt;=$D$5,(D2027+364-$D$4+1)/365,IF(D2027&gt;$D$4,($D$5-D2027+1)/365,$D$6/365)),0)</f>
        <v>0.17941692034500231</v>
      </c>
      <c r="S2027" s="28">
        <f>'Data &amp; Parameter'!$E$16*'Data &amp; Parameter'!$E$17*('Data &amp; Parameter'!$E$18+'Data &amp; Parameter'!$E$19)*'Data &amp; Parameter'!$E$20*'Data &amp; Parameter'!$E$37*R2027</f>
        <v>0.62377958857622418</v>
      </c>
      <c r="T2027" s="28">
        <f t="shared" si="31"/>
        <v>1.247568658271633</v>
      </c>
    </row>
    <row r="2028" spans="1:20" ht="15.75" customHeight="1" x14ac:dyDescent="0.35">
      <c r="A2028">
        <v>2021</v>
      </c>
      <c r="B2028" s="76">
        <v>44236.514687499999</v>
      </c>
      <c r="C2028" s="1" t="s">
        <v>6433</v>
      </c>
      <c r="D2028" s="76">
        <v>44236.516793981486</v>
      </c>
      <c r="E2028" s="1" t="s">
        <v>6434</v>
      </c>
      <c r="F2028" s="1" t="s">
        <v>6435</v>
      </c>
      <c r="G2028" s="1" t="s">
        <v>123</v>
      </c>
      <c r="H2028" s="1" t="s">
        <v>124</v>
      </c>
      <c r="I2028" s="1" t="s">
        <v>125</v>
      </c>
      <c r="J2028" s="1" t="s">
        <v>6399</v>
      </c>
      <c r="K2028" s="1" t="s">
        <v>6399</v>
      </c>
      <c r="L2028">
        <f>ROUNDUP(IF(B2028&gt;$D$4,0,($D$4-B2028+1)/365),0)</f>
        <v>0</v>
      </c>
      <c r="M2028">
        <f>ROUNDUP(IF(B2028&gt;$D$5,0,($D$5-B2028+1)/365),0)</f>
        <v>1</v>
      </c>
      <c r="N2028" s="28">
        <f>IF(OR(L2028=1,M2028=1),IF(B2028+364&lt;=$D$5,(B2028+364-$D$4+1)/365,IF(B2028&gt;$D$4,($D$5-B2028+1)/365,$D$6/365)),0)</f>
        <v>0.17941181506849554</v>
      </c>
      <c r="O2028" s="28">
        <f>'Data &amp; Parameter'!$E$16*'Data &amp; Parameter'!$E$17*('Data &amp; Parameter'!$E$18+'Data &amp; Parameter'!$E$19)*'Data &amp; Parameter'!$E$20*'Data &amp; Parameter'!$E$37*N2028</f>
        <v>0.62376183903915239</v>
      </c>
      <c r="P2028">
        <f>ROUNDUP(IF(D2028&gt;$D$4,0,($D$4-D2028+1)/365),0)</f>
        <v>0</v>
      </c>
      <c r="Q2028">
        <f>ROUNDUP(IF(D2028&gt;$D$5,0,($D$5-D2028+1)/365),0)</f>
        <v>1</v>
      </c>
      <c r="R2028" s="28">
        <f>IF(OR(P2028=1,Q2028=1),IF(D2028+364&lt;=$D$5,(D2028+364-$D$4+1)/365,IF(D2028&gt;$D$4,($D$5-D2028+1)/365,$D$6/365)),0)</f>
        <v>0.17940604388634099</v>
      </c>
      <c r="S2028" s="28">
        <f>'Data &amp; Parameter'!$E$16*'Data &amp; Parameter'!$E$17*('Data &amp; Parameter'!$E$18+'Data &amp; Parameter'!$E$19)*'Data &amp; Parameter'!$E$20*'Data &amp; Parameter'!$E$37*R2028</f>
        <v>0.6237417743450141</v>
      </c>
      <c r="T2028" s="28">
        <f t="shared" si="31"/>
        <v>1.2475036133841666</v>
      </c>
    </row>
    <row r="2029" spans="1:20" ht="15.75" customHeight="1" x14ac:dyDescent="0.35">
      <c r="A2029">
        <v>2022</v>
      </c>
      <c r="B2029" s="76">
        <v>44236.515752314815</v>
      </c>
      <c r="C2029" s="1" t="s">
        <v>6436</v>
      </c>
      <c r="D2029" s="76">
        <v>44236.51630787037</v>
      </c>
      <c r="E2029" s="1" t="s">
        <v>6437</v>
      </c>
      <c r="F2029" s="1" t="s">
        <v>6438</v>
      </c>
      <c r="G2029" s="1" t="s">
        <v>123</v>
      </c>
      <c r="H2029" s="1" t="s">
        <v>124</v>
      </c>
      <c r="I2029" s="1" t="s">
        <v>125</v>
      </c>
      <c r="J2029" s="1" t="s">
        <v>6399</v>
      </c>
      <c r="K2029" s="1" t="s">
        <v>6439</v>
      </c>
      <c r="L2029">
        <f>ROUNDUP(IF(B2029&gt;$D$4,0,($D$4-B2029+1)/365),0)</f>
        <v>0</v>
      </c>
      <c r="M2029">
        <f>ROUNDUP(IF(B2029&gt;$D$5,0,($D$5-B2029+1)/365),0)</f>
        <v>1</v>
      </c>
      <c r="N2029" s="28">
        <f>IF(OR(L2029=1,M2029=1),IF(B2029+364&lt;=$D$5,(B2029+364-$D$4+1)/365,IF(B2029&gt;$D$4,($D$5-B2029+1)/365,$D$6/365)),0)</f>
        <v>0.17940889776762883</v>
      </c>
      <c r="O2029" s="28">
        <f>'Data &amp; Parameter'!$E$16*'Data &amp; Parameter'!$E$17*('Data &amp; Parameter'!$E$18+'Data &amp; Parameter'!$E$19)*'Data &amp; Parameter'!$E$20*'Data &amp; Parameter'!$E$37*N2029</f>
        <v>0.62375169644652018</v>
      </c>
      <c r="P2029">
        <f>ROUNDUP(IF(D2029&gt;$D$4,0,($D$4-D2029+1)/365),0)</f>
        <v>0</v>
      </c>
      <c r="Q2029">
        <f>ROUNDUP(IF(D2029&gt;$D$5,0,($D$5-D2029+1)/365),0)</f>
        <v>1</v>
      </c>
      <c r="R2029" s="28">
        <f>IF(OR(P2029=1,Q2029=1),IF(D2029+364&lt;=$D$5,(D2029+364-$D$4+1)/365,IF(D2029&gt;$D$4,($D$5-D2029+1)/365,$D$6/365)),0)</f>
        <v>0.17940737569761664</v>
      </c>
      <c r="S2029" s="28">
        <f>'Data &amp; Parameter'!$E$16*'Data &amp; Parameter'!$E$17*('Data &amp; Parameter'!$E$18+'Data &amp; Parameter'!$E$19)*'Data &amp; Parameter'!$E$20*'Data &amp; Parameter'!$E$37*R2029</f>
        <v>0.62374640465907805</v>
      </c>
      <c r="T2029" s="28">
        <f t="shared" si="31"/>
        <v>1.2474981011055983</v>
      </c>
    </row>
    <row r="2030" spans="1:20" ht="15.75" customHeight="1" x14ac:dyDescent="0.35">
      <c r="A2030">
        <v>2023</v>
      </c>
      <c r="B2030" s="76">
        <v>44236.51663194444</v>
      </c>
      <c r="C2030" s="1" t="s">
        <v>6440</v>
      </c>
      <c r="D2030" s="76">
        <v>44236.51866898148</v>
      </c>
      <c r="E2030" s="1" t="s">
        <v>6441</v>
      </c>
      <c r="F2030" s="1" t="s">
        <v>6442</v>
      </c>
      <c r="G2030" s="1" t="s">
        <v>123</v>
      </c>
      <c r="H2030" s="1" t="s">
        <v>124</v>
      </c>
      <c r="I2030" s="1" t="s">
        <v>125</v>
      </c>
      <c r="J2030" s="1" t="s">
        <v>6399</v>
      </c>
      <c r="K2030" s="1" t="s">
        <v>6399</v>
      </c>
      <c r="L2030">
        <f>ROUNDUP(IF(B2030&gt;$D$4,0,($D$4-B2030+1)/365),0)</f>
        <v>0</v>
      </c>
      <c r="M2030">
        <f>ROUNDUP(IF(B2030&gt;$D$5,0,($D$5-B2030+1)/365),0)</f>
        <v>1</v>
      </c>
      <c r="N2030" s="28">
        <f>IF(OR(L2030=1,M2030=1),IF(B2030+364&lt;=$D$5,(B2030+364-$D$4+1)/365,IF(B2030&gt;$D$4,($D$5-B2030+1)/365,$D$6/365)),0)</f>
        <v>0.17940648782345281</v>
      </c>
      <c r="O2030" s="28">
        <f>'Data &amp; Parameter'!$E$16*'Data &amp; Parameter'!$E$17*('Data &amp; Parameter'!$E$18+'Data &amp; Parameter'!$E$19)*'Data &amp; Parameter'!$E$20*'Data &amp; Parameter'!$E$37*N2030</f>
        <v>0.62374331778310466</v>
      </c>
      <c r="P2030">
        <f>ROUNDUP(IF(D2030&gt;$D$4,0,($D$4-D2030+1)/365),0)</f>
        <v>0</v>
      </c>
      <c r="Q2030">
        <f>ROUNDUP(IF(D2030&gt;$D$5,0,($D$5-D2030+1)/365),0)</f>
        <v>1</v>
      </c>
      <c r="R2030" s="28">
        <f>IF(OR(P2030=1,Q2030=1),IF(D2030+364&lt;=$D$5,(D2030+364-$D$4+1)/365,IF(D2030&gt;$D$4,($D$5-D2030+1)/365,$D$6/365)),0)</f>
        <v>0.17940090690005478</v>
      </c>
      <c r="S2030" s="28">
        <f>'Data &amp; Parameter'!$E$16*'Data &amp; Parameter'!$E$17*('Data &amp; Parameter'!$E$18+'Data &amp; Parameter'!$E$19)*'Data &amp; Parameter'!$E$20*'Data &amp; Parameter'!$E$37*R2030</f>
        <v>0.62372391456241405</v>
      </c>
      <c r="T2030" s="28">
        <f t="shared" si="31"/>
        <v>1.2474672323455187</v>
      </c>
    </row>
    <row r="2031" spans="1:20" ht="15.75" customHeight="1" x14ac:dyDescent="0.35">
      <c r="A2031">
        <v>2024</v>
      </c>
      <c r="B2031" s="76">
        <v>44236.51935185185</v>
      </c>
      <c r="C2031" s="1" t="s">
        <v>6443</v>
      </c>
      <c r="D2031" s="76">
        <v>44236.520671296297</v>
      </c>
      <c r="E2031" s="1" t="s">
        <v>6444</v>
      </c>
      <c r="F2031" s="1" t="s">
        <v>6445</v>
      </c>
      <c r="G2031" s="1" t="s">
        <v>123</v>
      </c>
      <c r="H2031" s="1" t="s">
        <v>124</v>
      </c>
      <c r="I2031" s="1" t="s">
        <v>125</v>
      </c>
      <c r="J2031" s="1" t="s">
        <v>6399</v>
      </c>
      <c r="K2031" s="1" t="s">
        <v>6399</v>
      </c>
      <c r="L2031">
        <f>ROUNDUP(IF(B2031&gt;$D$4,0,($D$4-B2031+1)/365),0)</f>
        <v>0</v>
      </c>
      <c r="M2031">
        <f>ROUNDUP(IF(B2031&gt;$D$5,0,($D$5-B2031+1)/365),0)</f>
        <v>1</v>
      </c>
      <c r="N2031" s="28">
        <f>IF(OR(L2031=1,M2031=1),IF(B2031+364&lt;=$D$5,(B2031+364-$D$4+1)/365,IF(B2031&gt;$D$4,($D$5-B2031+1)/365,$D$6/365)),0)</f>
        <v>0.17939903602232896</v>
      </c>
      <c r="O2031" s="28">
        <f>'Data &amp; Parameter'!$E$16*'Data &amp; Parameter'!$E$17*('Data &amp; Parameter'!$E$18+'Data &amp; Parameter'!$E$19)*'Data &amp; Parameter'!$E$20*'Data &amp; Parameter'!$E$37*N2031</f>
        <v>0.62371741007367432</v>
      </c>
      <c r="P2031">
        <f>ROUNDUP(IF(D2031&gt;$D$4,0,($D$4-D2031+1)/365),0)</f>
        <v>0</v>
      </c>
      <c r="Q2031">
        <f>ROUNDUP(IF(D2031&gt;$D$5,0,($D$5-D2031+1)/365),0)</f>
        <v>1</v>
      </c>
      <c r="R2031" s="28">
        <f>IF(OR(P2031=1,Q2031=1),IF(D2031+364&lt;=$D$5,(D2031+364-$D$4+1)/365,IF(D2031&gt;$D$4,($D$5-D2031+1)/365,$D$6/365)),0)</f>
        <v>0.17939542110603501</v>
      </c>
      <c r="S2031" s="28">
        <f>'Data &amp; Parameter'!$E$16*'Data &amp; Parameter'!$E$17*('Data &amp; Parameter'!$E$18+'Data &amp; Parameter'!$E$19)*'Data &amp; Parameter'!$E$20*'Data &amp; Parameter'!$E$37*R2031</f>
        <v>0.62370484207844712</v>
      </c>
      <c r="T2031" s="28">
        <f t="shared" si="31"/>
        <v>1.2474222521521214</v>
      </c>
    </row>
    <row r="2032" spans="1:20" ht="15.75" customHeight="1" x14ac:dyDescent="0.35">
      <c r="A2032">
        <v>2025</v>
      </c>
      <c r="B2032" s="76">
        <v>44236.520023148143</v>
      </c>
      <c r="C2032" s="1" t="s">
        <v>6446</v>
      </c>
      <c r="D2032" s="76">
        <v>44236.520972222221</v>
      </c>
      <c r="E2032" s="1" t="s">
        <v>6447</v>
      </c>
      <c r="F2032" s="1" t="s">
        <v>6448</v>
      </c>
      <c r="G2032" s="1" t="s">
        <v>123</v>
      </c>
      <c r="H2032" s="1" t="s">
        <v>124</v>
      </c>
      <c r="I2032" s="1" t="s">
        <v>125</v>
      </c>
      <c r="J2032" s="1" t="s">
        <v>6399</v>
      </c>
      <c r="K2032" s="1" t="s">
        <v>6449</v>
      </c>
      <c r="L2032">
        <f>ROUNDUP(IF(B2032&gt;$D$4,0,($D$4-B2032+1)/365),0)</f>
        <v>0</v>
      </c>
      <c r="M2032">
        <f>ROUNDUP(IF(B2032&gt;$D$5,0,($D$5-B2032+1)/365),0)</f>
        <v>1</v>
      </c>
      <c r="N2032" s="28">
        <f>IF(OR(L2032=1,M2032=1),IF(B2032+364&lt;=$D$5,(B2032+364-$D$4+1)/365,IF(B2032&gt;$D$4,($D$5-B2032+1)/365,$D$6/365)),0)</f>
        <v>0.1793971968544025</v>
      </c>
      <c r="O2032" s="28">
        <f>'Data &amp; Parameter'!$E$16*'Data &amp; Parameter'!$E$17*('Data &amp; Parameter'!$E$18+'Data &amp; Parameter'!$E$19)*'Data &amp; Parameter'!$E$20*'Data &amp; Parameter'!$E$37*N2032</f>
        <v>0.62371101583053223</v>
      </c>
      <c r="P2032">
        <f>ROUNDUP(IF(D2032&gt;$D$4,0,($D$4-D2032+1)/365),0)</f>
        <v>0</v>
      </c>
      <c r="Q2032">
        <f>ROUNDUP(IF(D2032&gt;$D$5,0,($D$5-D2032+1)/365),0)</f>
        <v>1</v>
      </c>
      <c r="R2032" s="28">
        <f>IF(OR(P2032=1,Q2032=1),IF(D2032+364&lt;=$D$5,(D2032+364-$D$4+1)/365,IF(D2032&gt;$D$4,($D$5-D2032+1)/365,$D$6/365)),0)</f>
        <v>0.17939459665145005</v>
      </c>
      <c r="S2032" s="28">
        <f>'Data &amp; Parameter'!$E$16*'Data &amp; Parameter'!$E$17*('Data &amp; Parameter'!$E$18+'Data &amp; Parameter'!$E$19)*'Data &amp; Parameter'!$E$20*'Data &amp; Parameter'!$E$37*R2032</f>
        <v>0.62370197569359997</v>
      </c>
      <c r="T2032" s="28">
        <f t="shared" si="31"/>
        <v>1.2474129915241323</v>
      </c>
    </row>
    <row r="2033" spans="1:20" ht="15.75" customHeight="1" x14ac:dyDescent="0.35">
      <c r="A2033">
        <v>2026</v>
      </c>
      <c r="B2033" s="76">
        <v>44236.520370370374</v>
      </c>
      <c r="C2033" s="1" t="s">
        <v>6450</v>
      </c>
      <c r="D2033" s="76">
        <v>44236.520902777775</v>
      </c>
      <c r="E2033" s="1" t="s">
        <v>6451</v>
      </c>
      <c r="F2033" s="1" t="s">
        <v>6452</v>
      </c>
      <c r="G2033" s="1" t="s">
        <v>123</v>
      </c>
      <c r="H2033" s="1" t="s">
        <v>124</v>
      </c>
      <c r="I2033" s="1" t="s">
        <v>125</v>
      </c>
      <c r="J2033" s="1" t="s">
        <v>6399</v>
      </c>
      <c r="K2033" s="1" t="s">
        <v>6439</v>
      </c>
      <c r="L2033">
        <f>ROUNDUP(IF(B2033&gt;$D$4,0,($D$4-B2033+1)/365),0)</f>
        <v>0</v>
      </c>
      <c r="M2033">
        <f>ROUNDUP(IF(B2033&gt;$D$5,0,($D$5-B2033+1)/365),0)</f>
        <v>1</v>
      </c>
      <c r="N2033" s="28">
        <f>IF(OR(L2033=1,M2033=1),IF(B2033+364&lt;=$D$5,(B2033+364-$D$4+1)/365,IF(B2033&gt;$D$4,($D$5-B2033+1)/365,$D$6/365)),0)</f>
        <v>0.17939624556061998</v>
      </c>
      <c r="O2033" s="28">
        <f>'Data &amp; Parameter'!$E$16*'Data &amp; Parameter'!$E$17*('Data &amp; Parameter'!$E$18+'Data &amp; Parameter'!$E$19)*'Data &amp; Parameter'!$E$20*'Data &amp; Parameter'!$E$37*N2033</f>
        <v>0.62370770846329437</v>
      </c>
      <c r="P2033">
        <f>ROUNDUP(IF(D2033&gt;$D$4,0,($D$4-D2033+1)/365),0)</f>
        <v>0</v>
      </c>
      <c r="Q2033">
        <f>ROUNDUP(IF(D2033&gt;$D$5,0,($D$5-D2033+1)/365),0)</f>
        <v>1</v>
      </c>
      <c r="R2033" s="28">
        <f>IF(OR(P2033=1,Q2033=1),IF(D2033+364&lt;=$D$5,(D2033+364-$D$4+1)/365,IF(D2033&gt;$D$4,($D$5-D2033+1)/365,$D$6/365)),0)</f>
        <v>0.17939478691020655</v>
      </c>
      <c r="S2033" s="28">
        <f>'Data &amp; Parameter'!$E$16*'Data &amp; Parameter'!$E$17*('Data &amp; Parameter'!$E$18+'Data &amp; Parameter'!$E$19)*'Data &amp; Parameter'!$E$20*'Data &amp; Parameter'!$E$37*R2033</f>
        <v>0.62370263716704755</v>
      </c>
      <c r="T2033" s="28">
        <f t="shared" si="31"/>
        <v>1.247410345630342</v>
      </c>
    </row>
    <row r="2034" spans="1:20" ht="15.75" customHeight="1" x14ac:dyDescent="0.35">
      <c r="A2034">
        <v>2027</v>
      </c>
      <c r="B2034" s="76">
        <v>44236.520775462966</v>
      </c>
      <c r="C2034" s="1" t="s">
        <v>6453</v>
      </c>
      <c r="D2034" s="76">
        <v>44236.521666666667</v>
      </c>
      <c r="E2034" s="1" t="s">
        <v>6454</v>
      </c>
      <c r="F2034" s="1" t="s">
        <v>6455</v>
      </c>
      <c r="G2034" s="1" t="s">
        <v>123</v>
      </c>
      <c r="H2034" s="1" t="s">
        <v>124</v>
      </c>
      <c r="I2034" s="1" t="s">
        <v>125</v>
      </c>
      <c r="J2034" s="1" t="s">
        <v>6399</v>
      </c>
      <c r="K2034" s="1" t="s">
        <v>6456</v>
      </c>
      <c r="L2034">
        <f>ROUNDUP(IF(B2034&gt;$D$4,0,($D$4-B2034+1)/365),0)</f>
        <v>0</v>
      </c>
      <c r="M2034">
        <f>ROUNDUP(IF(B2034&gt;$D$5,0,($D$5-B2034+1)/365),0)</f>
        <v>1</v>
      </c>
      <c r="N2034" s="28">
        <f>IF(OR(L2034=1,M2034=1),IF(B2034+364&lt;=$D$5,(B2034+364-$D$4+1)/365,IF(B2034&gt;$D$4,($D$5-B2034+1)/365,$D$6/365)),0)</f>
        <v>0.17939513571790025</v>
      </c>
      <c r="O2034" s="28">
        <f>'Data &amp; Parameter'!$E$16*'Data &amp; Parameter'!$E$17*('Data &amp; Parameter'!$E$18+'Data &amp; Parameter'!$E$19)*'Data &amp; Parameter'!$E$20*'Data &amp; Parameter'!$E$37*N2034</f>
        <v>0.62370384986827576</v>
      </c>
      <c r="P2034">
        <f>ROUNDUP(IF(D2034&gt;$D$4,0,($D$4-D2034+1)/365),0)</f>
        <v>0</v>
      </c>
      <c r="Q2034">
        <f>ROUNDUP(IF(D2034&gt;$D$5,0,($D$5-D2034+1)/365),0)</f>
        <v>1</v>
      </c>
      <c r="R2034" s="28">
        <f>IF(OR(P2034=1,Q2034=1),IF(D2034+364&lt;=$D$5,(D2034+364-$D$4+1)/365,IF(D2034&gt;$D$4,($D$5-D2034+1)/365,$D$6/365)),0)</f>
        <v>0.1793926940639248</v>
      </c>
      <c r="S2034" s="28">
        <f>'Data &amp; Parameter'!$E$16*'Data &amp; Parameter'!$E$17*('Data &amp; Parameter'!$E$18+'Data &amp; Parameter'!$E$19)*'Data &amp; Parameter'!$E$20*'Data &amp; Parameter'!$E$37*R2034</f>
        <v>0.62369536095926248</v>
      </c>
      <c r="T2034" s="28">
        <f t="shared" si="31"/>
        <v>1.2473992108275382</v>
      </c>
    </row>
    <row r="2035" spans="1:20" ht="15.75" customHeight="1" x14ac:dyDescent="0.35">
      <c r="A2035">
        <v>2028</v>
      </c>
      <c r="B2035" s="76">
        <v>44236.523831018523</v>
      </c>
      <c r="C2035" s="1" t="s">
        <v>6457</v>
      </c>
      <c r="D2035" s="76">
        <v>44236.524814814809</v>
      </c>
      <c r="E2035" s="1" t="s">
        <v>6458</v>
      </c>
      <c r="F2035" s="1" t="s">
        <v>6459</v>
      </c>
      <c r="G2035" s="1" t="s">
        <v>123</v>
      </c>
      <c r="H2035" s="1" t="s">
        <v>124</v>
      </c>
      <c r="I2035" s="1" t="s">
        <v>125</v>
      </c>
      <c r="J2035" s="1" t="s">
        <v>6399</v>
      </c>
      <c r="K2035" s="1" t="s">
        <v>6399</v>
      </c>
      <c r="L2035">
        <f>ROUNDUP(IF(B2035&gt;$D$4,0,($D$4-B2035+1)/365),0)</f>
        <v>0</v>
      </c>
      <c r="M2035">
        <f>ROUNDUP(IF(B2035&gt;$D$5,0,($D$5-B2035+1)/365),0)</f>
        <v>1</v>
      </c>
      <c r="N2035" s="28">
        <f>IF(OR(L2035=1,M2035=1),IF(B2035+364&lt;=$D$5,(B2035+364-$D$4+1)/365,IF(B2035&gt;$D$4,($D$5-B2035+1)/365,$D$6/365)),0)</f>
        <v>0.17938676433281317</v>
      </c>
      <c r="O2035" s="28">
        <f>'Data &amp; Parameter'!$E$16*'Data &amp; Parameter'!$E$17*('Data &amp; Parameter'!$E$18+'Data &amp; Parameter'!$E$19)*'Data &amp; Parameter'!$E$20*'Data &amp; Parameter'!$E$37*N2035</f>
        <v>0.62367474503727438</v>
      </c>
      <c r="P2035">
        <f>ROUNDUP(IF(D2035&gt;$D$4,0,($D$4-D2035+1)/365),0)</f>
        <v>0</v>
      </c>
      <c r="Q2035">
        <f>ROUNDUP(IF(D2035&gt;$D$5,0,($D$5-D2035+1)/365),0)</f>
        <v>1</v>
      </c>
      <c r="R2035" s="28">
        <f>IF(OR(P2035=1,Q2035=1),IF(D2035+364&lt;=$D$5,(D2035+364-$D$4+1)/365,IF(D2035&gt;$D$4,($D$5-D2035+1)/365,$D$6/365)),0)</f>
        <v>0.17938406900052231</v>
      </c>
      <c r="S2035" s="28">
        <f>'Data &amp; Parameter'!$E$16*'Data &amp; Parameter'!$E$17*('Data &amp; Parameter'!$E$18+'Data &amp; Parameter'!$E$19)*'Data &amp; Parameter'!$E$20*'Data &amp; Parameter'!$E$37*R2035</f>
        <v>0.62366537416375678</v>
      </c>
      <c r="T2035" s="28">
        <f t="shared" si="31"/>
        <v>1.2473401192010312</v>
      </c>
    </row>
    <row r="2036" spans="1:20" ht="15.75" customHeight="1" x14ac:dyDescent="0.35">
      <c r="A2036">
        <v>2029</v>
      </c>
      <c r="B2036" s="76">
        <v>44236.524537037039</v>
      </c>
      <c r="C2036" s="1" t="s">
        <v>6460</v>
      </c>
      <c r="D2036" s="76">
        <v>44236.525497685187</v>
      </c>
      <c r="E2036" s="1" t="s">
        <v>6461</v>
      </c>
      <c r="F2036" s="1" t="s">
        <v>6462</v>
      </c>
      <c r="G2036" s="1" t="s">
        <v>123</v>
      </c>
      <c r="H2036" s="1" t="s">
        <v>124</v>
      </c>
      <c r="I2036" s="1" t="s">
        <v>125</v>
      </c>
      <c r="J2036" s="1" t="s">
        <v>6399</v>
      </c>
      <c r="K2036" s="1" t="s">
        <v>6439</v>
      </c>
      <c r="L2036">
        <f>ROUNDUP(IF(B2036&gt;$D$4,0,($D$4-B2036+1)/365),0)</f>
        <v>0</v>
      </c>
      <c r="M2036">
        <f>ROUNDUP(IF(B2036&gt;$D$5,0,($D$5-B2036+1)/365),0)</f>
        <v>1</v>
      </c>
      <c r="N2036" s="28">
        <f>IF(OR(L2036=1,M2036=1),IF(B2036+364&lt;=$D$5,(B2036+364-$D$4+1)/365,IF(B2036&gt;$D$4,($D$5-B2036+1)/365,$D$6/365)),0)</f>
        <v>0.17938483003550848</v>
      </c>
      <c r="O2036" s="28">
        <f>'Data &amp; Parameter'!$E$16*'Data &amp; Parameter'!$E$17*('Data &amp; Parameter'!$E$18+'Data &amp; Parameter'!$E$19)*'Data &amp; Parameter'!$E$20*'Data &amp; Parameter'!$E$37*N2036</f>
        <v>0.62366802005740851</v>
      </c>
      <c r="P2036">
        <f>ROUNDUP(IF(D2036&gt;$D$4,0,($D$4-D2036+1)/365),0)</f>
        <v>0</v>
      </c>
      <c r="Q2036">
        <f>ROUNDUP(IF(D2036&gt;$D$5,0,($D$5-D2036+1)/365),0)</f>
        <v>1</v>
      </c>
      <c r="R2036" s="28">
        <f>IF(OR(P2036=1,Q2036=1),IF(D2036+364&lt;=$D$5,(D2036+364-$D$4+1)/365,IF(D2036&gt;$D$4,($D$5-D2036+1)/365,$D$6/365)),0)</f>
        <v>0.17938219812277653</v>
      </c>
      <c r="S2036" s="28">
        <f>'Data &amp; Parameter'!$E$16*'Data &amp; Parameter'!$E$17*('Data &amp; Parameter'!$E$18+'Data &amp; Parameter'!$E$19)*'Data &amp; Parameter'!$E$20*'Data &amp; Parameter'!$E$37*R2036</f>
        <v>0.62365886967494777</v>
      </c>
      <c r="T2036" s="28">
        <f t="shared" si="31"/>
        <v>1.2473268897323564</v>
      </c>
    </row>
    <row r="2037" spans="1:20" ht="15.75" customHeight="1" x14ac:dyDescent="0.35">
      <c r="A2037">
        <v>2030</v>
      </c>
      <c r="B2037" s="76">
        <v>44236.525752314818</v>
      </c>
      <c r="C2037" s="1" t="s">
        <v>6463</v>
      </c>
      <c r="D2037" s="76">
        <v>44236.526400462964</v>
      </c>
      <c r="E2037" s="1" t="s">
        <v>6464</v>
      </c>
      <c r="F2037" s="1" t="s">
        <v>6465</v>
      </c>
      <c r="G2037" s="1" t="s">
        <v>123</v>
      </c>
      <c r="H2037" s="1" t="s">
        <v>124</v>
      </c>
      <c r="I2037" s="1" t="s">
        <v>125</v>
      </c>
      <c r="J2037" s="1" t="s">
        <v>6399</v>
      </c>
      <c r="K2037" s="1" t="s">
        <v>6466</v>
      </c>
      <c r="L2037">
        <f>ROUNDUP(IF(B2037&gt;$D$4,0,($D$4-B2037+1)/365),0)</f>
        <v>0</v>
      </c>
      <c r="M2037">
        <f>ROUNDUP(IF(B2037&gt;$D$5,0,($D$5-B2037+1)/365),0)</f>
        <v>1</v>
      </c>
      <c r="N2037" s="28">
        <f>IF(OR(L2037=1,M2037=1),IF(B2037+364&lt;=$D$5,(B2037+364-$D$4+1)/365,IF(B2037&gt;$D$4,($D$5-B2037+1)/365,$D$6/365)),0)</f>
        <v>0.1793815005073493</v>
      </c>
      <c r="O2037" s="28">
        <f>'Data &amp; Parameter'!$E$16*'Data &amp; Parameter'!$E$17*('Data &amp; Parameter'!$E$18+'Data &amp; Parameter'!$E$19)*'Data &amp; Parameter'!$E$20*'Data &amp; Parameter'!$E$37*N2037</f>
        <v>0.62365644427235278</v>
      </c>
      <c r="P2037">
        <f>ROUNDUP(IF(D2037&gt;$D$4,0,($D$4-D2037+1)/365),0)</f>
        <v>0</v>
      </c>
      <c r="Q2037">
        <f>ROUNDUP(IF(D2037&gt;$D$5,0,($D$5-D2037+1)/365),0)</f>
        <v>1</v>
      </c>
      <c r="R2037" s="28">
        <f>IF(OR(P2037=1,Q2037=1),IF(D2037+364&lt;=$D$5,(D2037+364-$D$4+1)/365,IF(D2037&gt;$D$4,($D$5-D2037+1)/365,$D$6/365)),0)</f>
        <v>0.17937972475900171</v>
      </c>
      <c r="S2037" s="28">
        <f>'Data &amp; Parameter'!$E$16*'Data &amp; Parameter'!$E$17*('Data &amp; Parameter'!$E$18+'Data &amp; Parameter'!$E$19)*'Data &amp; Parameter'!$E$20*'Data &amp; Parameter'!$E$37*R2037</f>
        <v>0.62365027052033684</v>
      </c>
      <c r="T2037" s="28">
        <f t="shared" si="31"/>
        <v>1.2473067147926895</v>
      </c>
    </row>
    <row r="2038" spans="1:20" ht="15.75" customHeight="1" x14ac:dyDescent="0.35">
      <c r="A2038">
        <v>2031</v>
      </c>
      <c r="B2038" s="76">
        <v>44236.526226851856</v>
      </c>
      <c r="C2038" s="1" t="s">
        <v>6467</v>
      </c>
      <c r="D2038" s="76">
        <v>44236.528032407412</v>
      </c>
      <c r="E2038" s="1" t="s">
        <v>6468</v>
      </c>
      <c r="F2038" s="1" t="s">
        <v>6469</v>
      </c>
      <c r="G2038" s="1" t="s">
        <v>123</v>
      </c>
      <c r="H2038" s="1" t="s">
        <v>124</v>
      </c>
      <c r="I2038" s="1" t="s">
        <v>125</v>
      </c>
      <c r="J2038" s="1" t="s">
        <v>6399</v>
      </c>
      <c r="K2038" s="1" t="s">
        <v>6439</v>
      </c>
      <c r="L2038">
        <f>ROUNDUP(IF(B2038&gt;$D$4,0,($D$4-B2038+1)/365),0)</f>
        <v>0</v>
      </c>
      <c r="M2038">
        <f>ROUNDUP(IF(B2038&gt;$D$5,0,($D$5-B2038+1)/365),0)</f>
        <v>1</v>
      </c>
      <c r="N2038" s="28">
        <f>IF(OR(L2038=1,M2038=1),IF(B2038+364&lt;=$D$5,(B2038+364-$D$4+1)/365,IF(B2038&gt;$D$4,($D$5-B2038+1)/365,$D$6/365)),0)</f>
        <v>0.17938020040587305</v>
      </c>
      <c r="O2038" s="28">
        <f>'Data &amp; Parameter'!$E$16*'Data &amp; Parameter'!$E$17*('Data &amp; Parameter'!$E$18+'Data &amp; Parameter'!$E$19)*'Data &amp; Parameter'!$E$20*'Data &amp; Parameter'!$E$37*N2038</f>
        <v>0.62365192420388649</v>
      </c>
      <c r="P2038">
        <f>ROUNDUP(IF(D2038&gt;$D$4,0,($D$4-D2038+1)/365),0)</f>
        <v>0</v>
      </c>
      <c r="Q2038">
        <f>ROUNDUP(IF(D2038&gt;$D$5,0,($D$5-D2038+1)/365),0)</f>
        <v>1</v>
      </c>
      <c r="R2038" s="28">
        <f>IF(OR(P2038=1,Q2038=1),IF(D2038+364&lt;=$D$5,(D2038+364-$D$4+1)/365,IF(D2038&gt;$D$4,($D$5-D2038+1)/365,$D$6/365)),0)</f>
        <v>0.17937525367832341</v>
      </c>
      <c r="S2038" s="28">
        <f>'Data &amp; Parameter'!$E$16*'Data &amp; Parameter'!$E$17*('Data &amp; Parameter'!$E$18+'Data &amp; Parameter'!$E$19)*'Data &amp; Parameter'!$E$20*'Data &amp; Parameter'!$E$37*R2038</f>
        <v>0.62363472589466473</v>
      </c>
      <c r="T2038" s="28">
        <f t="shared" si="31"/>
        <v>1.2472866500985513</v>
      </c>
    </row>
    <row r="2039" spans="1:20" ht="15.75" customHeight="1" x14ac:dyDescent="0.35">
      <c r="A2039">
        <v>2032</v>
      </c>
      <c r="B2039" s="76">
        <v>44236.52743055555</v>
      </c>
      <c r="C2039" s="1" t="s">
        <v>6470</v>
      </c>
      <c r="D2039" s="76">
        <v>44236.528506944444</v>
      </c>
      <c r="E2039" s="1" t="s">
        <v>6471</v>
      </c>
      <c r="F2039" s="1" t="s">
        <v>6472</v>
      </c>
      <c r="G2039" s="1" t="s">
        <v>123</v>
      </c>
      <c r="H2039" s="1" t="s">
        <v>124</v>
      </c>
      <c r="I2039" s="1" t="s">
        <v>125</v>
      </c>
      <c r="J2039" s="1" t="s">
        <v>6399</v>
      </c>
      <c r="K2039" s="1" t="s">
        <v>6399</v>
      </c>
      <c r="L2039">
        <f>ROUNDUP(IF(B2039&gt;$D$4,0,($D$4-B2039+1)/365),0)</f>
        <v>0</v>
      </c>
      <c r="M2039">
        <f>ROUNDUP(IF(B2039&gt;$D$5,0,($D$5-B2039+1)/365),0)</f>
        <v>1</v>
      </c>
      <c r="N2039" s="28">
        <f>IF(OR(L2039=1,M2039=1),IF(B2039+364&lt;=$D$5,(B2039+364-$D$4+1)/365,IF(B2039&gt;$D$4,($D$5-B2039+1)/365,$D$6/365)),0)</f>
        <v>0.17937690258753319</v>
      </c>
      <c r="O2039" s="28">
        <f>'Data &amp; Parameter'!$E$16*'Data &amp; Parameter'!$E$17*('Data &amp; Parameter'!$E$18+'Data &amp; Parameter'!$E$19)*'Data &amp; Parameter'!$E$20*'Data &amp; Parameter'!$E$37*N2039</f>
        <v>0.62364045866449769</v>
      </c>
      <c r="P2039">
        <f>ROUNDUP(IF(D2039&gt;$D$4,0,($D$4-D2039+1)/365),0)</f>
        <v>0</v>
      </c>
      <c r="Q2039">
        <f>ROUNDUP(IF(D2039&gt;$D$5,0,($D$5-D2039+1)/365),0)</f>
        <v>1</v>
      </c>
      <c r="R2039" s="28">
        <f>IF(OR(P2039=1,Q2039=1),IF(D2039+364&lt;=$D$5,(D2039+364-$D$4+1)/365,IF(D2039&gt;$D$4,($D$5-D2039+1)/365,$D$6/365)),0)</f>
        <v>0.17937395357686711</v>
      </c>
      <c r="S2039" s="28">
        <f>'Data &amp; Parameter'!$E$16*'Data &amp; Parameter'!$E$17*('Data &amp; Parameter'!$E$18+'Data &amp; Parameter'!$E$19)*'Data &amp; Parameter'!$E$20*'Data &amp; Parameter'!$E$37*R2039</f>
        <v>0.62363020582626782</v>
      </c>
      <c r="T2039" s="28">
        <f t="shared" si="31"/>
        <v>1.2472706644907654</v>
      </c>
    </row>
    <row r="2040" spans="1:20" ht="15.75" customHeight="1" x14ac:dyDescent="0.35">
      <c r="A2040">
        <v>2033</v>
      </c>
      <c r="B2040" s="76">
        <v>44236.528460648144</v>
      </c>
      <c r="C2040" s="1" t="s">
        <v>6473</v>
      </c>
      <c r="D2040" s="76">
        <v>44236.529722222222</v>
      </c>
      <c r="E2040" s="1" t="s">
        <v>6474</v>
      </c>
      <c r="F2040" s="1" t="s">
        <v>6475</v>
      </c>
      <c r="G2040" s="1" t="s">
        <v>123</v>
      </c>
      <c r="H2040" s="1" t="s">
        <v>124</v>
      </c>
      <c r="I2040" s="1" t="s">
        <v>125</v>
      </c>
      <c r="J2040" s="1" t="s">
        <v>6399</v>
      </c>
      <c r="K2040" s="1" t="s">
        <v>6439</v>
      </c>
      <c r="L2040">
        <f>ROUNDUP(IF(B2040&gt;$D$4,0,($D$4-B2040+1)/365),0)</f>
        <v>0</v>
      </c>
      <c r="M2040">
        <f>ROUNDUP(IF(B2040&gt;$D$5,0,($D$5-B2040+1)/365),0)</f>
        <v>1</v>
      </c>
      <c r="N2040" s="28">
        <f>IF(OR(L2040=1,M2040=1),IF(B2040+364&lt;=$D$5,(B2040+364-$D$4+1)/365,IF(B2040&gt;$D$4,($D$5-B2040+1)/365,$D$6/365)),0)</f>
        <v>0.17937408041604475</v>
      </c>
      <c r="O2040" s="28">
        <f>'Data &amp; Parameter'!$E$16*'Data &amp; Parameter'!$E$17*('Data &amp; Parameter'!$E$18+'Data &amp; Parameter'!$E$19)*'Data &amp; Parameter'!$E$20*'Data &amp; Parameter'!$E$37*N2040</f>
        <v>0.62363064680858926</v>
      </c>
      <c r="P2040">
        <f>ROUNDUP(IF(D2040&gt;$D$4,0,($D$4-D2040+1)/365),0)</f>
        <v>0</v>
      </c>
      <c r="Q2040">
        <f>ROUNDUP(IF(D2040&gt;$D$5,0,($D$5-D2040+1)/365),0)</f>
        <v>1</v>
      </c>
      <c r="R2040" s="28">
        <f>IF(OR(P2040=1,Q2040=1),IF(D2040+364&lt;=$D$5,(D2040+364-$D$4+1)/365,IF(D2040&gt;$D$4,($D$5-D2040+1)/365,$D$6/365)),0)</f>
        <v>0.17937062404870793</v>
      </c>
      <c r="S2040" s="28">
        <f>'Data &amp; Parameter'!$E$16*'Data &amp; Parameter'!$E$17*('Data &amp; Parameter'!$E$18+'Data &amp; Parameter'!$E$19)*'Data &amp; Parameter'!$E$20*'Data &amp; Parameter'!$E$37*R2040</f>
        <v>0.6236186300412121</v>
      </c>
      <c r="T2040" s="28">
        <f t="shared" si="31"/>
        <v>1.2472492768498014</v>
      </c>
    </row>
    <row r="2041" spans="1:20" ht="15.75" customHeight="1" x14ac:dyDescent="0.35">
      <c r="A2041">
        <v>2034</v>
      </c>
      <c r="B2041" s="76">
        <v>44236.529178240744</v>
      </c>
      <c r="C2041" s="1" t="s">
        <v>6476</v>
      </c>
      <c r="D2041" s="76">
        <v>44236.530289351853</v>
      </c>
      <c r="E2041" s="1" t="s">
        <v>6477</v>
      </c>
      <c r="F2041" s="1" t="s">
        <v>6478</v>
      </c>
      <c r="G2041" s="1" t="s">
        <v>123</v>
      </c>
      <c r="H2041" s="1" t="s">
        <v>124</v>
      </c>
      <c r="I2041" s="1" t="s">
        <v>125</v>
      </c>
      <c r="J2041" s="1" t="s">
        <v>6399</v>
      </c>
      <c r="K2041" s="1" t="s">
        <v>6456</v>
      </c>
      <c r="L2041">
        <f>ROUNDUP(IF(B2041&gt;$D$4,0,($D$4-B2041+1)/365),0)</f>
        <v>0</v>
      </c>
      <c r="M2041">
        <f>ROUNDUP(IF(B2041&gt;$D$5,0,($D$5-B2041+1)/365),0)</f>
        <v>1</v>
      </c>
      <c r="N2041" s="28">
        <f>IF(OR(L2041=1,M2041=1),IF(B2041+364&lt;=$D$5,(B2041+364-$D$4+1)/365,IF(B2041&gt;$D$4,($D$5-B2041+1)/365,$D$6/365)),0)</f>
        <v>0.17937211440892073</v>
      </c>
      <c r="O2041" s="28">
        <f>'Data &amp; Parameter'!$E$16*'Data &amp; Parameter'!$E$17*('Data &amp; Parameter'!$E$18+'Data &amp; Parameter'!$E$19)*'Data &amp; Parameter'!$E$20*'Data &amp; Parameter'!$E$37*N2041</f>
        <v>0.62362381158305646</v>
      </c>
      <c r="P2041">
        <f>ROUNDUP(IF(D2041&gt;$D$4,0,($D$4-D2041+1)/365),0)</f>
        <v>0</v>
      </c>
      <c r="Q2041">
        <f>ROUNDUP(IF(D2041&gt;$D$5,0,($D$5-D2041+1)/365),0)</f>
        <v>1</v>
      </c>
      <c r="R2041" s="28">
        <f>IF(OR(P2041=1,Q2041=1),IF(D2041+364&lt;=$D$5,(D2041+364-$D$4+1)/365,IF(D2041&gt;$D$4,($D$5-D2041+1)/365,$D$6/365)),0)</f>
        <v>0.17936907026889631</v>
      </c>
      <c r="S2041" s="28">
        <f>'Data &amp; Parameter'!$E$16*'Data &amp; Parameter'!$E$17*('Data &amp; Parameter'!$E$18+'Data &amp; Parameter'!$E$19)*'Data &amp; Parameter'!$E$20*'Data &amp; Parameter'!$E$37*R2041</f>
        <v>0.62361322800817209</v>
      </c>
      <c r="T2041" s="28">
        <f t="shared" si="31"/>
        <v>1.2472370395912287</v>
      </c>
    </row>
    <row r="2042" spans="1:20" ht="15.75" customHeight="1" x14ac:dyDescent="0.35">
      <c r="A2042">
        <v>2035</v>
      </c>
      <c r="B2042" s="76">
        <v>44236.531203703707</v>
      </c>
      <c r="C2042" s="1" t="s">
        <v>6479</v>
      </c>
      <c r="D2042" s="76">
        <v>44236.533402777779</v>
      </c>
      <c r="E2042" s="1" t="s">
        <v>6480</v>
      </c>
      <c r="F2042" s="1" t="s">
        <v>6481</v>
      </c>
      <c r="G2042" s="1" t="s">
        <v>123</v>
      </c>
      <c r="H2042" s="1" t="s">
        <v>124</v>
      </c>
      <c r="I2042" s="1" t="s">
        <v>125</v>
      </c>
      <c r="J2042" s="1" t="s">
        <v>6399</v>
      </c>
      <c r="K2042" s="1" t="s">
        <v>6399</v>
      </c>
      <c r="L2042">
        <f>ROUNDUP(IF(B2042&gt;$D$4,0,($D$4-B2042+1)/365),0)</f>
        <v>0</v>
      </c>
      <c r="M2042">
        <f>ROUNDUP(IF(B2042&gt;$D$5,0,($D$5-B2042+1)/365),0)</f>
        <v>1</v>
      </c>
      <c r="N2042" s="28">
        <f>IF(OR(L2042=1,M2042=1),IF(B2042+364&lt;=$D$5,(B2042+364-$D$4+1)/365,IF(B2042&gt;$D$4,($D$5-B2042+1)/365,$D$6/365)),0)</f>
        <v>0.1793665651953221</v>
      </c>
      <c r="O2042" s="28">
        <f>'Data &amp; Parameter'!$E$16*'Data &amp; Parameter'!$E$17*('Data &amp; Parameter'!$E$18+'Data &amp; Parameter'!$E$19)*'Data &amp; Parameter'!$E$20*'Data &amp; Parameter'!$E$37*N2042</f>
        <v>0.62360451860796351</v>
      </c>
      <c r="P2042">
        <f>ROUNDUP(IF(D2042&gt;$D$4,0,($D$4-D2042+1)/365),0)</f>
        <v>0</v>
      </c>
      <c r="Q2042">
        <f>ROUNDUP(IF(D2042&gt;$D$5,0,($D$5-D2042+1)/365),0)</f>
        <v>1</v>
      </c>
      <c r="R2042" s="28">
        <f>IF(OR(P2042=1,Q2042=1),IF(D2042+364&lt;=$D$5,(D2042+364-$D$4+1)/365,IF(D2042&gt;$D$4,($D$5-D2042+1)/365,$D$6/365)),0)</f>
        <v>0.17936054033485213</v>
      </c>
      <c r="S2042" s="28">
        <f>'Data &amp; Parameter'!$E$16*'Data &amp; Parameter'!$E$17*('Data &amp; Parameter'!$E$18+'Data &amp; Parameter'!$E$19)*'Data &amp; Parameter'!$E$20*'Data &amp; Parameter'!$E$37*R2042</f>
        <v>0.6235835719493209</v>
      </c>
      <c r="T2042" s="28">
        <f t="shared" si="31"/>
        <v>1.2471880905572843</v>
      </c>
    </row>
    <row r="2043" spans="1:20" ht="15.75" customHeight="1" x14ac:dyDescent="0.35">
      <c r="A2043">
        <v>2036</v>
      </c>
      <c r="B2043" s="76">
        <v>44236.531574074077</v>
      </c>
      <c r="C2043" s="1" t="s">
        <v>6482</v>
      </c>
      <c r="D2043" s="76">
        <v>44236.53288194444</v>
      </c>
      <c r="E2043" s="1" t="s">
        <v>6483</v>
      </c>
      <c r="F2043" s="1" t="s">
        <v>6484</v>
      </c>
      <c r="G2043" s="1" t="s">
        <v>123</v>
      </c>
      <c r="H2043" s="1" t="s">
        <v>124</v>
      </c>
      <c r="I2043" s="1" t="s">
        <v>125</v>
      </c>
      <c r="J2043" s="1" t="s">
        <v>6399</v>
      </c>
      <c r="K2043" s="1" t="s">
        <v>6439</v>
      </c>
      <c r="L2043">
        <f>ROUNDUP(IF(B2043&gt;$D$4,0,($D$4-B2043+1)/365),0)</f>
        <v>0</v>
      </c>
      <c r="M2043">
        <f>ROUNDUP(IF(B2043&gt;$D$5,0,($D$5-B2043+1)/365),0)</f>
        <v>1</v>
      </c>
      <c r="N2043" s="28">
        <f>IF(OR(L2043=1,M2043=1),IF(B2043+364&lt;=$D$5,(B2043+364-$D$4+1)/365,IF(B2043&gt;$D$4,($D$5-B2043+1)/365,$D$6/365)),0)</f>
        <v>0.17936555048198063</v>
      </c>
      <c r="O2043" s="28">
        <f>'Data &amp; Parameter'!$E$16*'Data &amp; Parameter'!$E$17*('Data &amp; Parameter'!$E$18+'Data &amp; Parameter'!$E$19)*'Data &amp; Parameter'!$E$20*'Data &amp; Parameter'!$E$37*N2043</f>
        <v>0.62360099074966879</v>
      </c>
      <c r="P2043">
        <f>ROUNDUP(IF(D2043&gt;$D$4,0,($D$4-D2043+1)/365),0)</f>
        <v>0</v>
      </c>
      <c r="Q2043">
        <f>ROUNDUP(IF(D2043&gt;$D$5,0,($D$5-D2043+1)/365),0)</f>
        <v>1</v>
      </c>
      <c r="R2043" s="28">
        <f>IF(OR(P2043=1,Q2043=1),IF(D2043+364&lt;=$D$5,(D2043+364-$D$4+1)/365,IF(D2043&gt;$D$4,($D$5-D2043+1)/365,$D$6/365)),0)</f>
        <v>0.17936196727550602</v>
      </c>
      <c r="S2043" s="28">
        <f>'Data &amp; Parameter'!$E$16*'Data &amp; Parameter'!$E$17*('Data &amp; Parameter'!$E$18+'Data &amp; Parameter'!$E$19)*'Data &amp; Parameter'!$E$20*'Data &amp; Parameter'!$E$37*R2043</f>
        <v>0.62358853300010852</v>
      </c>
      <c r="T2043" s="28">
        <f t="shared" si="31"/>
        <v>1.2471895237497774</v>
      </c>
    </row>
    <row r="2044" spans="1:20" ht="15.75" customHeight="1" x14ac:dyDescent="0.35">
      <c r="A2044">
        <v>2037</v>
      </c>
      <c r="B2044" s="76">
        <v>44236.532685185186</v>
      </c>
      <c r="C2044" s="1" t="s">
        <v>6485</v>
      </c>
      <c r="D2044" s="76">
        <v>44236.533483796295</v>
      </c>
      <c r="E2044" s="1" t="s">
        <v>6486</v>
      </c>
      <c r="F2044" s="1" t="s">
        <v>6487</v>
      </c>
      <c r="G2044" s="1" t="s">
        <v>123</v>
      </c>
      <c r="H2044" s="1" t="s">
        <v>124</v>
      </c>
      <c r="I2044" s="1" t="s">
        <v>125</v>
      </c>
      <c r="J2044" s="1" t="s">
        <v>6399</v>
      </c>
      <c r="K2044" s="1" t="s">
        <v>6439</v>
      </c>
      <c r="L2044">
        <f>ROUNDUP(IF(B2044&gt;$D$4,0,($D$4-B2044+1)/365),0)</f>
        <v>0</v>
      </c>
      <c r="M2044">
        <f>ROUNDUP(IF(B2044&gt;$D$5,0,($D$5-B2044+1)/365),0)</f>
        <v>1</v>
      </c>
      <c r="N2044" s="28">
        <f>IF(OR(L2044=1,M2044=1),IF(B2044+364&lt;=$D$5,(B2044+364-$D$4+1)/365,IF(B2044&gt;$D$4,($D$5-B2044+1)/365,$D$6/365)),0)</f>
        <v>0.17936250634195622</v>
      </c>
      <c r="O2044" s="28">
        <f>'Data &amp; Parameter'!$E$16*'Data &amp; Parameter'!$E$17*('Data &amp; Parameter'!$E$18+'Data &amp; Parameter'!$E$19)*'Data &amp; Parameter'!$E$20*'Data &amp; Parameter'!$E$37*N2044</f>
        <v>0.62359040717478431</v>
      </c>
      <c r="P2044">
        <f>ROUNDUP(IF(D2044&gt;$D$4,0,($D$4-D2044+1)/365),0)</f>
        <v>0</v>
      </c>
      <c r="Q2044">
        <f>ROUNDUP(IF(D2044&gt;$D$5,0,($D$5-D2044+1)/365),0)</f>
        <v>1</v>
      </c>
      <c r="R2044" s="28">
        <f>IF(OR(P2044=1,Q2044=1),IF(D2044+364&lt;=$D$5,(D2044+364-$D$4+1)/365,IF(D2044&gt;$D$4,($D$5-D2044+1)/365,$D$6/365)),0)</f>
        <v>0.17936031836631616</v>
      </c>
      <c r="S2044" s="28">
        <f>'Data &amp; Parameter'!$E$16*'Data &amp; Parameter'!$E$17*('Data &amp; Parameter'!$E$18+'Data &amp; Parameter'!$E$19)*'Data &amp; Parameter'!$E$20*'Data &amp; Parameter'!$E$37*R2044</f>
        <v>0.62358280023034485</v>
      </c>
      <c r="T2044" s="28">
        <f t="shared" si="31"/>
        <v>1.2471732074051292</v>
      </c>
    </row>
    <row r="2045" spans="1:20" ht="15.75" customHeight="1" x14ac:dyDescent="0.35">
      <c r="A2045">
        <v>2038</v>
      </c>
      <c r="B2045" s="76">
        <v>44236.534421296295</v>
      </c>
      <c r="C2045" s="1" t="s">
        <v>6488</v>
      </c>
      <c r="D2045" s="76">
        <v>44236.535520833335</v>
      </c>
      <c r="E2045" s="1" t="s">
        <v>6489</v>
      </c>
      <c r="F2045" s="1" t="s">
        <v>6490</v>
      </c>
      <c r="G2045" s="1" t="s">
        <v>123</v>
      </c>
      <c r="H2045" s="1" t="s">
        <v>124</v>
      </c>
      <c r="I2045" s="1" t="s">
        <v>125</v>
      </c>
      <c r="J2045" s="1" t="s">
        <v>6399</v>
      </c>
      <c r="K2045" s="1" t="s">
        <v>6456</v>
      </c>
      <c r="L2045">
        <f>ROUNDUP(IF(B2045&gt;$D$4,0,($D$4-B2045+1)/365),0)</f>
        <v>0</v>
      </c>
      <c r="M2045">
        <f>ROUNDUP(IF(B2045&gt;$D$5,0,($D$5-B2045+1)/365),0)</f>
        <v>1</v>
      </c>
      <c r="N2045" s="28">
        <f>IF(OR(L2045=1,M2045=1),IF(B2045+364&lt;=$D$5,(B2045+364-$D$4+1)/365,IF(B2045&gt;$D$4,($D$5-B2045+1)/365,$D$6/365)),0)</f>
        <v>0.17935774987316308</v>
      </c>
      <c r="O2045" s="28">
        <f>'Data &amp; Parameter'!$E$16*'Data &amp; Parameter'!$E$17*('Data &amp; Parameter'!$E$18+'Data &amp; Parameter'!$E$19)*'Data &amp; Parameter'!$E$20*'Data &amp; Parameter'!$E$37*N2045</f>
        <v>0.62357387033901013</v>
      </c>
      <c r="P2045">
        <f>ROUNDUP(IF(D2045&gt;$D$4,0,($D$4-D2045+1)/365),0)</f>
        <v>0</v>
      </c>
      <c r="Q2045">
        <f>ROUNDUP(IF(D2045&gt;$D$5,0,($D$5-D2045+1)/365),0)</f>
        <v>1</v>
      </c>
      <c r="R2045" s="28">
        <f>IF(OR(P2045=1,Q2045=1),IF(D2045+364&lt;=$D$5,(D2045+364-$D$4+1)/365,IF(D2045&gt;$D$4,($D$5-D2045+1)/365,$D$6/365)),0)</f>
        <v>0.17935473744291813</v>
      </c>
      <c r="S2045" s="28">
        <f>'Data &amp; Parameter'!$E$16*'Data &amp; Parameter'!$E$17*('Data &amp; Parameter'!$E$18+'Data &amp; Parameter'!$E$19)*'Data &amp; Parameter'!$E$20*'Data &amp; Parameter'!$E$37*R2045</f>
        <v>0.62356339700965413</v>
      </c>
      <c r="T2045" s="28">
        <f t="shared" si="31"/>
        <v>1.2471372673486643</v>
      </c>
    </row>
    <row r="2046" spans="1:20" ht="15.75" customHeight="1" x14ac:dyDescent="0.35">
      <c r="A2046">
        <v>2039</v>
      </c>
      <c r="B2046" s="76">
        <v>44236.536377314813</v>
      </c>
      <c r="C2046" s="1" t="s">
        <v>6491</v>
      </c>
      <c r="D2046" s="76">
        <v>44236.539120370369</v>
      </c>
      <c r="E2046" s="1" t="s">
        <v>6492</v>
      </c>
      <c r="F2046" s="1" t="s">
        <v>6493</v>
      </c>
      <c r="G2046" s="1" t="s">
        <v>123</v>
      </c>
      <c r="H2046" s="1" t="s">
        <v>124</v>
      </c>
      <c r="I2046" s="1" t="s">
        <v>125</v>
      </c>
      <c r="J2046" s="1" t="s">
        <v>6399</v>
      </c>
      <c r="K2046" s="1" t="s">
        <v>6494</v>
      </c>
      <c r="L2046">
        <f>ROUNDUP(IF(B2046&gt;$D$4,0,($D$4-B2046+1)/365),0)</f>
        <v>0</v>
      </c>
      <c r="M2046">
        <f>ROUNDUP(IF(B2046&gt;$D$5,0,($D$5-B2046+1)/365),0)</f>
        <v>1</v>
      </c>
      <c r="N2046" s="28">
        <f>IF(OR(L2046=1,M2046=1),IF(B2046+364&lt;=$D$5,(B2046+364-$D$4+1)/365,IF(B2046&gt;$D$4,($D$5-B2046+1)/365,$D$6/365)),0)</f>
        <v>0.17935239091832095</v>
      </c>
      <c r="O2046" s="28">
        <f>'Data &amp; Parameter'!$E$16*'Data &amp; Parameter'!$E$17*('Data &amp; Parameter'!$E$18+'Data &amp; Parameter'!$E$19)*'Data &amp; Parameter'!$E$20*'Data &amp; Parameter'!$E$37*N2046</f>
        <v>0.62355523883736474</v>
      </c>
      <c r="P2046">
        <f>ROUNDUP(IF(D2046&gt;$D$4,0,($D$4-D2046+1)/365),0)</f>
        <v>0</v>
      </c>
      <c r="Q2046">
        <f>ROUNDUP(IF(D2046&gt;$D$5,0,($D$5-D2046+1)/365),0)</f>
        <v>1</v>
      </c>
      <c r="R2046" s="28">
        <f>IF(OR(P2046=1,Q2046=1),IF(D2046+364&lt;=$D$5,(D2046+364-$D$4+1)/365,IF(D2046&gt;$D$4,($D$5-D2046+1)/365,$D$6/365)),0)</f>
        <v>0.17934487569761823</v>
      </c>
      <c r="S2046" s="28">
        <f>'Data &amp; Parameter'!$E$16*'Data &amp; Parameter'!$E$17*('Data &amp; Parameter'!$E$18+'Data &amp; Parameter'!$E$19)*'Data &amp; Parameter'!$E$20*'Data &amp; Parameter'!$E$37*R2046</f>
        <v>0.62352911063680827</v>
      </c>
      <c r="T2046" s="28">
        <f t="shared" si="31"/>
        <v>1.247084349474173</v>
      </c>
    </row>
    <row r="2047" spans="1:20" ht="15.75" customHeight="1" x14ac:dyDescent="0.35">
      <c r="A2047">
        <v>2040</v>
      </c>
      <c r="B2047" s="76">
        <v>44236.536493055552</v>
      </c>
      <c r="C2047" s="1" t="s">
        <v>6495</v>
      </c>
      <c r="D2047" s="76">
        <v>44236.537141203706</v>
      </c>
      <c r="E2047" s="1" t="s">
        <v>6496</v>
      </c>
      <c r="F2047" s="1" t="s">
        <v>6497</v>
      </c>
      <c r="G2047" s="1" t="s">
        <v>123</v>
      </c>
      <c r="H2047" s="1" t="s">
        <v>124</v>
      </c>
      <c r="I2047" s="1" t="s">
        <v>125</v>
      </c>
      <c r="J2047" s="1" t="s">
        <v>6399</v>
      </c>
      <c r="K2047" s="1" t="s">
        <v>6439</v>
      </c>
      <c r="L2047">
        <f>ROUNDUP(IF(B2047&gt;$D$4,0,($D$4-B2047+1)/365),0)</f>
        <v>0</v>
      </c>
      <c r="M2047">
        <f>ROUNDUP(IF(B2047&gt;$D$5,0,($D$5-B2047+1)/365),0)</f>
        <v>1</v>
      </c>
      <c r="N2047" s="28">
        <f>IF(OR(L2047=1,M2047=1),IF(B2047+364&lt;=$D$5,(B2047+364-$D$4+1)/365,IF(B2047&gt;$D$4,($D$5-B2047+1)/365,$D$6/365)),0)</f>
        <v>0.17935207382040672</v>
      </c>
      <c r="O2047" s="28">
        <f>'Data &amp; Parameter'!$E$16*'Data &amp; Parameter'!$E$17*('Data &amp; Parameter'!$E$18+'Data &amp; Parameter'!$E$19)*'Data &amp; Parameter'!$E$20*'Data &amp; Parameter'!$E$37*N2047</f>
        <v>0.6235541363816649</v>
      </c>
      <c r="P2047">
        <f>ROUNDUP(IF(D2047&gt;$D$4,0,($D$4-D2047+1)/365),0)</f>
        <v>0</v>
      </c>
      <c r="Q2047">
        <f>ROUNDUP(IF(D2047&gt;$D$5,0,($D$5-D2047+1)/365),0)</f>
        <v>1</v>
      </c>
      <c r="R2047" s="28">
        <f>IF(OR(P2047=1,Q2047=1),IF(D2047+364&lt;=$D$5,(D2047+364-$D$4+1)/365,IF(D2047&gt;$D$4,($D$5-D2047+1)/365,$D$6/365)),0)</f>
        <v>0.17935029807203923</v>
      </c>
      <c r="S2047" s="28">
        <f>'Data &amp; Parameter'!$E$16*'Data &amp; Parameter'!$E$17*('Data &amp; Parameter'!$E$18+'Data &amp; Parameter'!$E$19)*'Data &amp; Parameter'!$E$20*'Data &amp; Parameter'!$E$37*R2047</f>
        <v>0.62354796262957979</v>
      </c>
      <c r="T2047" s="28">
        <f t="shared" si="31"/>
        <v>1.2471020990112447</v>
      </c>
    </row>
    <row r="2048" spans="1:20" ht="15.75" customHeight="1" x14ac:dyDescent="0.35">
      <c r="A2048">
        <v>2041</v>
      </c>
      <c r="B2048" s="76">
        <v>44236.539629629631</v>
      </c>
      <c r="C2048" s="1" t="s">
        <v>6498</v>
      </c>
      <c r="D2048" s="76">
        <v>44236.540266203709</v>
      </c>
      <c r="E2048" s="1" t="s">
        <v>6499</v>
      </c>
      <c r="F2048" s="1" t="s">
        <v>6500</v>
      </c>
      <c r="G2048" s="1" t="s">
        <v>123</v>
      </c>
      <c r="H2048" s="1" t="s">
        <v>124</v>
      </c>
      <c r="I2048" s="1" t="s">
        <v>125</v>
      </c>
      <c r="J2048" s="1" t="s">
        <v>6399</v>
      </c>
      <c r="K2048" s="1" t="s">
        <v>6439</v>
      </c>
      <c r="L2048">
        <f>ROUNDUP(IF(B2048&gt;$D$4,0,($D$4-B2048+1)/365),0)</f>
        <v>0</v>
      </c>
      <c r="M2048">
        <f>ROUNDUP(IF(B2048&gt;$D$5,0,($D$5-B2048+1)/365),0)</f>
        <v>1</v>
      </c>
      <c r="N2048" s="28">
        <f>IF(OR(L2048=1,M2048=1),IF(B2048+364&lt;=$D$5,(B2048+364-$D$4+1)/365,IF(B2048&gt;$D$4,($D$5-B2048+1)/365,$D$6/365)),0)</f>
        <v>0.17934348046676374</v>
      </c>
      <c r="O2048" s="28">
        <f>'Data &amp; Parameter'!$E$16*'Data &amp; Parameter'!$E$17*('Data &amp; Parameter'!$E$18+'Data &amp; Parameter'!$E$19)*'Data &amp; Parameter'!$E$20*'Data &amp; Parameter'!$E$37*N2048</f>
        <v>0.6235242598316183</v>
      </c>
      <c r="P2048">
        <f>ROUNDUP(IF(D2048&gt;$D$4,0,($D$4-D2048+1)/365),0)</f>
        <v>0</v>
      </c>
      <c r="Q2048">
        <f>ROUNDUP(IF(D2048&gt;$D$5,0,($D$5-D2048+1)/365),0)</f>
        <v>1</v>
      </c>
      <c r="R2048" s="28">
        <f>IF(OR(P2048=1,Q2048=1),IF(D2048+364&lt;=$D$5,(D2048+364-$D$4+1)/365,IF(D2048&gt;$D$4,($D$5-D2048+1)/365,$D$6/365)),0)</f>
        <v>0.17934173642819562</v>
      </c>
      <c r="S2048" s="28">
        <f>'Data &amp; Parameter'!$E$16*'Data &amp; Parameter'!$E$17*('Data &amp; Parameter'!$E$18+'Data &amp; Parameter'!$E$19)*'Data &amp; Parameter'!$E$20*'Data &amp; Parameter'!$E$37*R2048</f>
        <v>0.62351819632513072</v>
      </c>
      <c r="T2048" s="28">
        <f t="shared" si="31"/>
        <v>1.247042456156749</v>
      </c>
    </row>
    <row r="2049" spans="1:20" ht="15.75" customHeight="1" x14ac:dyDescent="0.35">
      <c r="A2049">
        <v>2042</v>
      </c>
      <c r="B2049" s="76">
        <v>44236.543194444443</v>
      </c>
      <c r="C2049" s="1" t="s">
        <v>6501</v>
      </c>
      <c r="D2049" s="76">
        <v>44236.545636574076</v>
      </c>
      <c r="E2049" s="1" t="s">
        <v>6502</v>
      </c>
      <c r="F2049" s="1" t="s">
        <v>6503</v>
      </c>
      <c r="G2049" s="1" t="s">
        <v>123</v>
      </c>
      <c r="H2049" s="1" t="s">
        <v>124</v>
      </c>
      <c r="I2049" s="1" t="s">
        <v>125</v>
      </c>
      <c r="J2049" s="1" t="s">
        <v>6399</v>
      </c>
      <c r="K2049" s="1" t="s">
        <v>6399</v>
      </c>
      <c r="L2049">
        <f>ROUNDUP(IF(B2049&gt;$D$4,0,($D$4-B2049+1)/365),0)</f>
        <v>0</v>
      </c>
      <c r="M2049">
        <f>ROUNDUP(IF(B2049&gt;$D$5,0,($D$5-B2049+1)/365),0)</f>
        <v>1</v>
      </c>
      <c r="N2049" s="28">
        <f>IF(OR(L2049=1,M2049=1),IF(B2049+364&lt;=$D$5,(B2049+364-$D$4+1)/365,IF(B2049&gt;$D$4,($D$5-B2049+1)/365,$D$6/365)),0)</f>
        <v>0.1793337138508421</v>
      </c>
      <c r="O2049" s="28">
        <f>'Data &amp; Parameter'!$E$16*'Data &amp; Parameter'!$E$17*('Data &amp; Parameter'!$E$18+'Data &amp; Parameter'!$E$19)*'Data &amp; Parameter'!$E$20*'Data &amp; Parameter'!$E$37*N2049</f>
        <v>0.62349030419549611</v>
      </c>
      <c r="P2049">
        <f>ROUNDUP(IF(D2049&gt;$D$4,0,($D$4-D2049+1)/365),0)</f>
        <v>0</v>
      </c>
      <c r="Q2049">
        <f>ROUNDUP(IF(D2049&gt;$D$5,0,($D$5-D2049+1)/365),0)</f>
        <v>1</v>
      </c>
      <c r="R2049" s="28">
        <f>IF(OR(P2049=1,Q2049=1),IF(D2049+364&lt;=$D$5,(D2049+364-$D$4+1)/365,IF(D2049&gt;$D$4,($D$5-D2049+1)/365,$D$6/365)),0)</f>
        <v>0.17932702308472434</v>
      </c>
      <c r="S2049" s="28">
        <f>'Data &amp; Parameter'!$E$16*'Data &amp; Parameter'!$E$17*('Data &amp; Parameter'!$E$18+'Data &amp; Parameter'!$E$19)*'Data &amp; Parameter'!$E$20*'Data &amp; Parameter'!$E$37*R2049</f>
        <v>0.6234670423797869</v>
      </c>
      <c r="T2049" s="28">
        <f t="shared" si="31"/>
        <v>1.246957346575283</v>
      </c>
    </row>
    <row r="2050" spans="1:20" ht="15.75" customHeight="1" x14ac:dyDescent="0.35">
      <c r="A2050">
        <v>2043</v>
      </c>
      <c r="B2050" s="76">
        <v>44236.543541666666</v>
      </c>
      <c r="C2050" s="1" t="s">
        <v>6504</v>
      </c>
      <c r="D2050" s="76">
        <v>44236.544699074075</v>
      </c>
      <c r="E2050" s="1" t="s">
        <v>6505</v>
      </c>
      <c r="F2050" s="1" t="s">
        <v>6506</v>
      </c>
      <c r="G2050" s="1" t="s">
        <v>123</v>
      </c>
      <c r="H2050" s="1" t="s">
        <v>124</v>
      </c>
      <c r="I2050" s="1" t="s">
        <v>125</v>
      </c>
      <c r="J2050" s="1" t="s">
        <v>6399</v>
      </c>
      <c r="K2050" s="1" t="s">
        <v>6456</v>
      </c>
      <c r="L2050">
        <f>ROUNDUP(IF(B2050&gt;$D$4,0,($D$4-B2050+1)/365),0)</f>
        <v>0</v>
      </c>
      <c r="M2050">
        <f>ROUNDUP(IF(B2050&gt;$D$5,0,($D$5-B2050+1)/365),0)</f>
        <v>1</v>
      </c>
      <c r="N2050" s="28">
        <f>IF(OR(L2050=1,M2050=1),IF(B2050+364&lt;=$D$5,(B2050+364-$D$4+1)/365,IF(B2050&gt;$D$4,($D$5-B2050+1)/365,$D$6/365)),0)</f>
        <v>0.17933276255707947</v>
      </c>
      <c r="O2050" s="28">
        <f>'Data &amp; Parameter'!$E$16*'Data &amp; Parameter'!$E$17*('Data &amp; Parameter'!$E$18+'Data &amp; Parameter'!$E$19)*'Data &amp; Parameter'!$E$20*'Data &amp; Parameter'!$E$37*N2050</f>
        <v>0.62348699682832742</v>
      </c>
      <c r="P2050">
        <f>ROUNDUP(IF(D2050&gt;$D$4,0,($D$4-D2050+1)/365),0)</f>
        <v>0</v>
      </c>
      <c r="Q2050">
        <f>ROUNDUP(IF(D2050&gt;$D$5,0,($D$5-D2050+1)/365),0)</f>
        <v>1</v>
      </c>
      <c r="R2050" s="28">
        <f>IF(OR(P2050=1,Q2050=1),IF(D2050+364&lt;=$D$5,(D2050+364-$D$4+1)/365,IF(D2050&gt;$D$4,($D$5-D2050+1)/365,$D$6/365)),0)</f>
        <v>0.17932959157787742</v>
      </c>
      <c r="S2050" s="28">
        <f>'Data &amp; Parameter'!$E$16*'Data &amp; Parameter'!$E$17*('Data &amp; Parameter'!$E$18+'Data &amp; Parameter'!$E$19)*'Data &amp; Parameter'!$E$20*'Data &amp; Parameter'!$E$37*R2050</f>
        <v>0.62347597227112161</v>
      </c>
      <c r="T2050" s="28">
        <f t="shared" si="31"/>
        <v>1.246962969099449</v>
      </c>
    </row>
    <row r="2051" spans="1:20" ht="15.75" customHeight="1" x14ac:dyDescent="0.35">
      <c r="A2051">
        <v>2044</v>
      </c>
      <c r="B2051" s="76">
        <v>44236.546828703707</v>
      </c>
      <c r="C2051" s="1" t="s">
        <v>6507</v>
      </c>
      <c r="D2051" s="76">
        <v>44236.549097222218</v>
      </c>
      <c r="E2051" s="1" t="s">
        <v>6508</v>
      </c>
      <c r="F2051" s="1" t="s">
        <v>6509</v>
      </c>
      <c r="G2051" s="1" t="s">
        <v>123</v>
      </c>
      <c r="H2051" s="1" t="s">
        <v>124</v>
      </c>
      <c r="I2051" s="1" t="s">
        <v>125</v>
      </c>
      <c r="J2051" s="1" t="s">
        <v>6399</v>
      </c>
      <c r="K2051" s="1" t="s">
        <v>6456</v>
      </c>
      <c r="L2051">
        <f>ROUNDUP(IF(B2051&gt;$D$4,0,($D$4-B2051+1)/365),0)</f>
        <v>0</v>
      </c>
      <c r="M2051">
        <f>ROUNDUP(IF(B2051&gt;$D$5,0,($D$5-B2051+1)/365),0)</f>
        <v>1</v>
      </c>
      <c r="N2051" s="28">
        <f>IF(OR(L2051=1,M2051=1),IF(B2051+364&lt;=$D$5,(B2051+364-$D$4+1)/365,IF(B2051&gt;$D$4,($D$5-B2051+1)/365,$D$6/365)),0)</f>
        <v>0.17932375697614403</v>
      </c>
      <c r="O2051" s="28">
        <f>'Data &amp; Parameter'!$E$16*'Data &amp; Parameter'!$E$17*('Data &amp; Parameter'!$E$18+'Data &amp; Parameter'!$E$19)*'Data &amp; Parameter'!$E$20*'Data &amp; Parameter'!$E$37*N2051</f>
        <v>0.62345568708585719</v>
      </c>
      <c r="P2051">
        <f>ROUNDUP(IF(D2051&gt;$D$4,0,($D$4-D2051+1)/365),0)</f>
        <v>0</v>
      </c>
      <c r="Q2051">
        <f>ROUNDUP(IF(D2051&gt;$D$5,0,($D$5-D2051+1)/365),0)</f>
        <v>1</v>
      </c>
      <c r="R2051" s="28">
        <f>IF(OR(P2051=1,Q2051=1),IF(D2051+364&lt;=$D$5,(D2051+364-$D$4+1)/365,IF(D2051&gt;$D$4,($D$5-D2051+1)/365,$D$6/365)),0)</f>
        <v>0.17931754185693746</v>
      </c>
      <c r="S2051" s="28">
        <f>'Data &amp; Parameter'!$E$16*'Data &amp; Parameter'!$E$17*('Data &amp; Parameter'!$E$18+'Data &amp; Parameter'!$E$19)*'Data &amp; Parameter'!$E$20*'Data &amp; Parameter'!$E$37*R2051</f>
        <v>0.62343407895383618</v>
      </c>
      <c r="T2051" s="28">
        <f t="shared" si="31"/>
        <v>1.2468897660396934</v>
      </c>
    </row>
    <row r="2052" spans="1:20" ht="15.75" customHeight="1" x14ac:dyDescent="0.35">
      <c r="A2052">
        <v>2045</v>
      </c>
      <c r="B2052" s="76">
        <v>44236.548611111109</v>
      </c>
      <c r="C2052" s="1" t="s">
        <v>6510</v>
      </c>
      <c r="D2052" s="76">
        <v>44236.549317129626</v>
      </c>
      <c r="E2052" s="1" t="s">
        <v>6511</v>
      </c>
      <c r="F2052" s="1" t="s">
        <v>6512</v>
      </c>
      <c r="G2052" s="1" t="s">
        <v>123</v>
      </c>
      <c r="H2052" s="1" t="s">
        <v>124</v>
      </c>
      <c r="I2052" s="1" t="s">
        <v>125</v>
      </c>
      <c r="J2052" s="1" t="s">
        <v>6399</v>
      </c>
      <c r="K2052" s="1" t="s">
        <v>6399</v>
      </c>
      <c r="L2052">
        <f>ROUNDUP(IF(B2052&gt;$D$4,0,($D$4-B2052+1)/365),0)</f>
        <v>0</v>
      </c>
      <c r="M2052">
        <f>ROUNDUP(IF(B2052&gt;$D$5,0,($D$5-B2052+1)/365),0)</f>
        <v>1</v>
      </c>
      <c r="N2052" s="28">
        <f>IF(OR(L2052=1,M2052=1),IF(B2052+364&lt;=$D$5,(B2052+364-$D$4+1)/365,IF(B2052&gt;$D$4,($D$5-B2052+1)/365,$D$6/365)),0)</f>
        <v>0.17931887366819316</v>
      </c>
      <c r="O2052" s="28">
        <f>'Data &amp; Parameter'!$E$16*'Data &amp; Parameter'!$E$17*('Data &amp; Parameter'!$E$18+'Data &amp; Parameter'!$E$19)*'Data &amp; Parameter'!$E$20*'Data &amp; Parameter'!$E$37*N2052</f>
        <v>0.62343870926783074</v>
      </c>
      <c r="P2052">
        <f>ROUNDUP(IF(D2052&gt;$D$4,0,($D$4-D2052+1)/365),0)</f>
        <v>0</v>
      </c>
      <c r="Q2052">
        <f>ROUNDUP(IF(D2052&gt;$D$5,0,($D$5-D2052+1)/365),0)</f>
        <v>1</v>
      </c>
      <c r="R2052" s="28">
        <f>IF(OR(P2052=1,Q2052=1),IF(D2052+364&lt;=$D$5,(D2052+364-$D$4+1)/365,IF(D2052&gt;$D$4,($D$5-D2052+1)/365,$D$6/365)),0)</f>
        <v>0.17931693937088847</v>
      </c>
      <c r="S2052" s="28">
        <f>'Data &amp; Parameter'!$E$16*'Data &amp; Parameter'!$E$17*('Data &amp; Parameter'!$E$18+'Data &amp; Parameter'!$E$19)*'Data &amp; Parameter'!$E$20*'Data &amp; Parameter'!$E$37*R2052</f>
        <v>0.62343198428796498</v>
      </c>
      <c r="T2052" s="28">
        <f t="shared" si="31"/>
        <v>1.2468706935557958</v>
      </c>
    </row>
    <row r="2053" spans="1:20" ht="15.75" customHeight="1" x14ac:dyDescent="0.35">
      <c r="A2053">
        <v>2046</v>
      </c>
      <c r="B2053" s="76">
        <v>44236.552511574075</v>
      </c>
      <c r="C2053" s="1" t="s">
        <v>6513</v>
      </c>
      <c r="D2053" s="76">
        <v>44236.552569444444</v>
      </c>
      <c r="E2053" s="1" t="s">
        <v>6514</v>
      </c>
      <c r="F2053" s="1" t="s">
        <v>6515</v>
      </c>
      <c r="G2053" s="1" t="s">
        <v>123</v>
      </c>
      <c r="H2053" s="1" t="s">
        <v>124</v>
      </c>
      <c r="I2053" s="1" t="s">
        <v>125</v>
      </c>
      <c r="J2053" s="1" t="s">
        <v>6399</v>
      </c>
      <c r="K2053" s="1" t="s">
        <v>6456</v>
      </c>
      <c r="L2053">
        <f>ROUNDUP(IF(B2053&gt;$D$4,0,($D$4-B2053+1)/365),0)</f>
        <v>0</v>
      </c>
      <c r="M2053">
        <f>ROUNDUP(IF(B2053&gt;$D$5,0,($D$5-B2053+1)/365),0)</f>
        <v>1</v>
      </c>
      <c r="N2053" s="28">
        <f>IF(OR(L2053=1,M2053=1),IF(B2053+364&lt;=$D$5,(B2053+364-$D$4+1)/365,IF(B2053&gt;$D$4,($D$5-B2053+1)/365,$D$6/365)),0)</f>
        <v>0.17930818746828839</v>
      </c>
      <c r="O2053" s="28">
        <f>'Data &amp; Parameter'!$E$16*'Data &amp; Parameter'!$E$17*('Data &amp; Parameter'!$E$18+'Data &amp; Parameter'!$E$19)*'Data &amp; Parameter'!$E$20*'Data &amp; Parameter'!$E$37*N2053</f>
        <v>0.62340155651006846</v>
      </c>
      <c r="P2053">
        <f>ROUNDUP(IF(D2053&gt;$D$4,0,($D$4-D2053+1)/365),0)</f>
        <v>0</v>
      </c>
      <c r="Q2053">
        <f>ROUNDUP(IF(D2053&gt;$D$5,0,($D$5-D2053+1)/365),0)</f>
        <v>1</v>
      </c>
      <c r="R2053" s="28">
        <f>IF(OR(P2053=1,Q2053=1),IF(D2053+364&lt;=$D$5,(D2053+364-$D$4+1)/365,IF(D2053&gt;$D$4,($D$5-D2053+1)/365,$D$6/365)),0)</f>
        <v>0.17930802891933126</v>
      </c>
      <c r="S2053" s="28">
        <f>'Data &amp; Parameter'!$E$16*'Data &amp; Parameter'!$E$17*('Data &amp; Parameter'!$E$18+'Data &amp; Parameter'!$E$19)*'Data &amp; Parameter'!$E$20*'Data &amp; Parameter'!$E$37*R2053</f>
        <v>0.62340100528221842</v>
      </c>
      <c r="T2053" s="28">
        <f t="shared" si="31"/>
        <v>1.2468025617922869</v>
      </c>
    </row>
    <row r="2054" spans="1:20" ht="15.75" customHeight="1" x14ac:dyDescent="0.35">
      <c r="A2054">
        <v>2047</v>
      </c>
      <c r="B2054" s="76">
        <v>44236.553599537037</v>
      </c>
      <c r="C2054" s="1" t="s">
        <v>6516</v>
      </c>
      <c r="D2054" s="76">
        <v>44236.555532407408</v>
      </c>
      <c r="E2054" s="1" t="s">
        <v>6517</v>
      </c>
      <c r="F2054" s="1" t="s">
        <v>6518</v>
      </c>
      <c r="G2054" s="1" t="s">
        <v>123</v>
      </c>
      <c r="H2054" s="1" t="s">
        <v>124</v>
      </c>
      <c r="I2054" s="1" t="s">
        <v>125</v>
      </c>
      <c r="J2054" s="1" t="s">
        <v>6399</v>
      </c>
      <c r="K2054" s="1" t="s">
        <v>6399</v>
      </c>
      <c r="L2054">
        <f>ROUNDUP(IF(B2054&gt;$D$4,0,($D$4-B2054+1)/365),0)</f>
        <v>0</v>
      </c>
      <c r="M2054">
        <f>ROUNDUP(IF(B2054&gt;$D$5,0,($D$5-B2054+1)/365),0)</f>
        <v>1</v>
      </c>
      <c r="N2054" s="28">
        <f>IF(OR(L2054=1,M2054=1),IF(B2054+364&lt;=$D$5,(B2054+364-$D$4+1)/365,IF(B2054&gt;$D$4,($D$5-B2054+1)/365,$D$6/365)),0)</f>
        <v>0.17930520674784281</v>
      </c>
      <c r="O2054" s="28">
        <f>'Data &amp; Parameter'!$E$16*'Data &amp; Parameter'!$E$17*('Data &amp; Parameter'!$E$18+'Data &amp; Parameter'!$E$19)*'Data &amp; Parameter'!$E$20*'Data &amp; Parameter'!$E$37*N2054</f>
        <v>0.62339119342631</v>
      </c>
      <c r="P2054">
        <f>ROUNDUP(IF(D2054&gt;$D$4,0,($D$4-D2054+1)/365),0)</f>
        <v>0</v>
      </c>
      <c r="Q2054">
        <f>ROUNDUP(IF(D2054&gt;$D$5,0,($D$5-D2054+1)/365),0)</f>
        <v>1</v>
      </c>
      <c r="R2054" s="28">
        <f>IF(OR(P2054=1,Q2054=1),IF(D2054+364&lt;=$D$5,(D2054+364-$D$4+1)/365,IF(D2054&gt;$D$4,($D$5-D2054+1)/365,$D$6/365)),0)</f>
        <v>0.17929991121257954</v>
      </c>
      <c r="S2054" s="28">
        <f>'Data &amp; Parameter'!$E$16*'Data &amp; Parameter'!$E$17*('Data &amp; Parameter'!$E$18+'Data &amp; Parameter'!$E$19)*'Data &amp; Parameter'!$E$20*'Data &amp; Parameter'!$E$37*R2054</f>
        <v>0.62337278241579075</v>
      </c>
      <c r="T2054" s="28">
        <f t="shared" si="31"/>
        <v>1.2467639758421007</v>
      </c>
    </row>
    <row r="2055" spans="1:20" ht="15.75" customHeight="1" x14ac:dyDescent="0.35">
      <c r="A2055">
        <v>2048</v>
      </c>
      <c r="B2055" s="76">
        <v>44236.554837962962</v>
      </c>
      <c r="C2055" s="1" t="s">
        <v>6519</v>
      </c>
      <c r="D2055" s="76">
        <v>44236.555543981478</v>
      </c>
      <c r="E2055" s="1" t="s">
        <v>6520</v>
      </c>
      <c r="F2055" s="1" t="s">
        <v>6521</v>
      </c>
      <c r="G2055" s="1" t="s">
        <v>123</v>
      </c>
      <c r="H2055" s="1" t="s">
        <v>124</v>
      </c>
      <c r="I2055" s="1" t="s">
        <v>125</v>
      </c>
      <c r="J2055" s="1" t="s">
        <v>6399</v>
      </c>
      <c r="K2055" s="1" t="s">
        <v>6456</v>
      </c>
      <c r="L2055">
        <f>ROUNDUP(IF(B2055&gt;$D$4,0,($D$4-B2055+1)/365),0)</f>
        <v>0</v>
      </c>
      <c r="M2055">
        <f>ROUNDUP(IF(B2055&gt;$D$5,0,($D$5-B2055+1)/365),0)</f>
        <v>1</v>
      </c>
      <c r="N2055" s="28">
        <f>IF(OR(L2055=1,M2055=1),IF(B2055+364&lt;=$D$5,(B2055+364-$D$4+1)/365,IF(B2055&gt;$D$4,($D$5-B2055+1)/365,$D$6/365)),0)</f>
        <v>0.17930181380010479</v>
      </c>
      <c r="O2055" s="28">
        <f>'Data &amp; Parameter'!$E$16*'Data &amp; Parameter'!$E$17*('Data &amp; Parameter'!$E$18+'Data &amp; Parameter'!$E$19)*'Data &amp; Parameter'!$E$20*'Data &amp; Parameter'!$E$37*N2055</f>
        <v>0.62337939715012824</v>
      </c>
      <c r="P2055">
        <f>ROUNDUP(IF(D2055&gt;$D$4,0,($D$4-D2055+1)/365),0)</f>
        <v>0</v>
      </c>
      <c r="Q2055">
        <f>ROUNDUP(IF(D2055&gt;$D$5,0,($D$5-D2055+1)/365),0)</f>
        <v>1</v>
      </c>
      <c r="R2055" s="28">
        <f>IF(OR(P2055=1,Q2055=1),IF(D2055+364&lt;=$D$5,(D2055+364-$D$4+1)/365,IF(D2055&gt;$D$4,($D$5-D2055+1)/365,$D$6/365)),0)</f>
        <v>0.1792998795028001</v>
      </c>
      <c r="S2055" s="28">
        <f>'Data &amp; Parameter'!$E$16*'Data &amp; Parameter'!$E$17*('Data &amp; Parameter'!$E$18+'Data &amp; Parameter'!$E$19)*'Data &amp; Parameter'!$E$20*'Data &amp; Parameter'!$E$37*R2055</f>
        <v>0.62337267217026238</v>
      </c>
      <c r="T2055" s="28">
        <f t="shared" si="31"/>
        <v>1.2467520693203906</v>
      </c>
    </row>
    <row r="2056" spans="1:20" ht="15.75" customHeight="1" x14ac:dyDescent="0.35">
      <c r="A2056">
        <v>2049</v>
      </c>
      <c r="B2056" s="76">
        <v>44236.557916666672</v>
      </c>
      <c r="C2056" s="1" t="s">
        <v>6522</v>
      </c>
      <c r="D2056" s="76">
        <v>44236.558553240742</v>
      </c>
      <c r="E2056" s="1" t="s">
        <v>6523</v>
      </c>
      <c r="F2056" s="1" t="s">
        <v>6524</v>
      </c>
      <c r="G2056" s="1" t="s">
        <v>123</v>
      </c>
      <c r="H2056" s="1" t="s">
        <v>124</v>
      </c>
      <c r="I2056" s="1" t="s">
        <v>125</v>
      </c>
      <c r="J2056" s="1" t="s">
        <v>6399</v>
      </c>
      <c r="K2056" s="1" t="s">
        <v>6456</v>
      </c>
      <c r="L2056">
        <f>ROUNDUP(IF(B2056&gt;$D$4,0,($D$4-B2056+1)/365),0)</f>
        <v>0</v>
      </c>
      <c r="M2056">
        <f>ROUNDUP(IF(B2056&gt;$D$5,0,($D$5-B2056+1)/365),0)</f>
        <v>1</v>
      </c>
      <c r="N2056" s="28">
        <f>IF(OR(L2056=1,M2056=1),IF(B2056+364&lt;=$D$5,(B2056+364-$D$4+1)/365,IF(B2056&gt;$D$4,($D$5-B2056+1)/365,$D$6/365)),0)</f>
        <v>0.17929337899541892</v>
      </c>
      <c r="O2056" s="28">
        <f>'Data &amp; Parameter'!$E$16*'Data &amp; Parameter'!$E$17*('Data &amp; Parameter'!$E$18+'Data &amp; Parameter'!$E$19)*'Data &amp; Parameter'!$E$20*'Data &amp; Parameter'!$E$37*N2056</f>
        <v>0.62335007182793145</v>
      </c>
      <c r="P2056">
        <f>ROUNDUP(IF(D2056&gt;$D$4,0,($D$4-D2056+1)/365),0)</f>
        <v>0</v>
      </c>
      <c r="Q2056">
        <f>ROUNDUP(IF(D2056&gt;$D$5,0,($D$5-D2056+1)/365),0)</f>
        <v>1</v>
      </c>
      <c r="R2056" s="28">
        <f>IF(OR(P2056=1,Q2056=1),IF(D2056+364&lt;=$D$5,(D2056+364-$D$4+1)/365,IF(D2056&gt;$D$4,($D$5-D2056+1)/365,$D$6/365)),0)</f>
        <v>0.17929163495687073</v>
      </c>
      <c r="S2056" s="28">
        <f>'Data &amp; Parameter'!$E$16*'Data &amp; Parameter'!$E$17*('Data &amp; Parameter'!$E$18+'Data &amp; Parameter'!$E$19)*'Data &amp; Parameter'!$E$20*'Data &amp; Parameter'!$E$37*R2056</f>
        <v>0.62334400832151315</v>
      </c>
      <c r="T2056" s="28">
        <f t="shared" si="31"/>
        <v>1.2466940801494446</v>
      </c>
    </row>
    <row r="2057" spans="1:20" ht="15.75" customHeight="1" x14ac:dyDescent="0.35">
      <c r="A2057">
        <v>2050</v>
      </c>
      <c r="B2057" s="76">
        <v>44236.558761574073</v>
      </c>
      <c r="C2057" s="1" t="s">
        <v>6525</v>
      </c>
      <c r="D2057" s="76">
        <v>44236.560416666667</v>
      </c>
      <c r="E2057" s="1" t="s">
        <v>6526</v>
      </c>
      <c r="F2057" s="1" t="s">
        <v>6527</v>
      </c>
      <c r="G2057" s="1" t="s">
        <v>123</v>
      </c>
      <c r="H2057" s="1" t="s">
        <v>124</v>
      </c>
      <c r="I2057" s="1" t="s">
        <v>125</v>
      </c>
      <c r="J2057" s="1" t="s">
        <v>6399</v>
      </c>
      <c r="K2057" s="1" t="s">
        <v>6399</v>
      </c>
      <c r="L2057">
        <f>ROUNDUP(IF(B2057&gt;$D$4,0,($D$4-B2057+1)/365),0)</f>
        <v>0</v>
      </c>
      <c r="M2057">
        <f>ROUNDUP(IF(B2057&gt;$D$5,0,($D$5-B2057+1)/365),0)</f>
        <v>1</v>
      </c>
      <c r="N2057" s="28">
        <f>IF(OR(L2057=1,M2057=1),IF(B2057+364&lt;=$D$5,(B2057+364-$D$4+1)/365,IF(B2057&gt;$D$4,($D$5-B2057+1)/365,$D$6/365)),0)</f>
        <v>0.17929106418062113</v>
      </c>
      <c r="O2057" s="28">
        <f>'Data &amp; Parameter'!$E$16*'Data &amp; Parameter'!$E$17*('Data &amp; Parameter'!$E$18+'Data &amp; Parameter'!$E$19)*'Data &amp; Parameter'!$E$20*'Data &amp; Parameter'!$E$37*N2057</f>
        <v>0.62334202390123972</v>
      </c>
      <c r="P2057">
        <f>ROUNDUP(IF(D2057&gt;$D$4,0,($D$4-D2057+1)/365),0)</f>
        <v>0</v>
      </c>
      <c r="Q2057">
        <f>ROUNDUP(IF(D2057&gt;$D$5,0,($D$5-D2057+1)/365),0)</f>
        <v>1</v>
      </c>
      <c r="R2057" s="28">
        <f>IF(OR(P2057=1,Q2057=1),IF(D2057+364&lt;=$D$5,(D2057+364-$D$4+1)/365,IF(D2057&gt;$D$4,($D$5-D2057+1)/365,$D$6/365)),0)</f>
        <v>0.17928652968036396</v>
      </c>
      <c r="S2057" s="28">
        <f>'Data &amp; Parameter'!$E$16*'Data &amp; Parameter'!$E$17*('Data &amp; Parameter'!$E$18+'Data &amp; Parameter'!$E$19)*'Data &amp; Parameter'!$E$20*'Data &amp; Parameter'!$E$37*R2057</f>
        <v>0.62332625878444148</v>
      </c>
      <c r="T2057" s="28">
        <f t="shared" ref="T2057:T2120" si="32">O2057+S2057</f>
        <v>1.2466682826856812</v>
      </c>
    </row>
    <row r="2058" spans="1:20" ht="15.75" customHeight="1" x14ac:dyDescent="0.35">
      <c r="A2058">
        <v>2051</v>
      </c>
      <c r="B2058" s="76">
        <v>44236.559594907405</v>
      </c>
      <c r="C2058" s="1" t="s">
        <v>6528</v>
      </c>
      <c r="D2058" s="76">
        <v>44236.560659722221</v>
      </c>
      <c r="E2058" s="1" t="s">
        <v>6529</v>
      </c>
      <c r="F2058" s="1" t="s">
        <v>6530</v>
      </c>
      <c r="G2058" s="1" t="s">
        <v>123</v>
      </c>
      <c r="H2058" s="1" t="s">
        <v>124</v>
      </c>
      <c r="I2058" s="1" t="s">
        <v>125</v>
      </c>
      <c r="J2058" s="1" t="s">
        <v>5174</v>
      </c>
      <c r="K2058" s="1" t="s">
        <v>5373</v>
      </c>
      <c r="L2058">
        <f>ROUNDUP(IF(B2058&gt;$D$4,0,($D$4-B2058+1)/365),0)</f>
        <v>0</v>
      </c>
      <c r="M2058">
        <f>ROUNDUP(IF(B2058&gt;$D$5,0,($D$5-B2058+1)/365),0)</f>
        <v>1</v>
      </c>
      <c r="N2058" s="28">
        <f>IF(OR(L2058=1,M2058=1),IF(B2058+364&lt;=$D$5,(B2058+364-$D$4+1)/365,IF(B2058&gt;$D$4,($D$5-B2058+1)/365,$D$6/365)),0)</f>
        <v>0.17928878107560281</v>
      </c>
      <c r="O2058" s="28">
        <f>'Data &amp; Parameter'!$E$16*'Data &amp; Parameter'!$E$17*('Data &amp; Parameter'!$E$18+'Data &amp; Parameter'!$E$19)*'Data &amp; Parameter'!$E$20*'Data &amp; Parameter'!$E$37*N2058</f>
        <v>0.62333408622007636</v>
      </c>
      <c r="P2058">
        <f>ROUNDUP(IF(D2058&gt;$D$4,0,($D$4-D2058+1)/365),0)</f>
        <v>0</v>
      </c>
      <c r="Q2058">
        <f>ROUNDUP(IF(D2058&gt;$D$5,0,($D$5-D2058+1)/365),0)</f>
        <v>1</v>
      </c>
      <c r="R2058" s="28">
        <f>IF(OR(P2058=1,Q2058=1),IF(D2058+364&lt;=$D$5,(D2058+364-$D$4+1)/365,IF(D2058&gt;$D$4,($D$5-D2058+1)/365,$D$6/365)),0)</f>
        <v>0.17928586377473613</v>
      </c>
      <c r="S2058" s="28">
        <f>'Data &amp; Parameter'!$E$16*'Data &amp; Parameter'!$E$17*('Data &amp; Parameter'!$E$18+'Data &amp; Parameter'!$E$19)*'Data &amp; Parameter'!$E$20*'Data &amp; Parameter'!$E$37*R2058</f>
        <v>0.62332394362744425</v>
      </c>
      <c r="T2058" s="28">
        <f t="shared" si="32"/>
        <v>1.2466580298475205</v>
      </c>
    </row>
    <row r="2059" spans="1:20" ht="15.75" customHeight="1" x14ac:dyDescent="0.35">
      <c r="A2059">
        <v>2052</v>
      </c>
      <c r="B2059" s="76">
        <v>44236.560972222222</v>
      </c>
      <c r="C2059" s="1" t="s">
        <v>6531</v>
      </c>
      <c r="D2059" s="76">
        <v>44236.561574074076</v>
      </c>
      <c r="E2059" s="1" t="s">
        <v>6532</v>
      </c>
      <c r="F2059" s="1" t="s">
        <v>6533</v>
      </c>
      <c r="G2059" s="1" t="s">
        <v>123</v>
      </c>
      <c r="H2059" s="1" t="s">
        <v>124</v>
      </c>
      <c r="I2059" s="1" t="s">
        <v>125</v>
      </c>
      <c r="J2059" s="1" t="s">
        <v>6399</v>
      </c>
      <c r="K2059" s="1" t="s">
        <v>6456</v>
      </c>
      <c r="L2059">
        <f>ROUNDUP(IF(B2059&gt;$D$4,0,($D$4-B2059+1)/365),0)</f>
        <v>0</v>
      </c>
      <c r="M2059">
        <f>ROUNDUP(IF(B2059&gt;$D$5,0,($D$5-B2059+1)/365),0)</f>
        <v>1</v>
      </c>
      <c r="N2059" s="28">
        <f>IF(OR(L2059=1,M2059=1),IF(B2059+364&lt;=$D$5,(B2059+364-$D$4+1)/365,IF(B2059&gt;$D$4,($D$5-B2059+1)/365,$D$6/365)),0)</f>
        <v>0.17928500761035177</v>
      </c>
      <c r="O2059" s="28">
        <f>'Data &amp; Parameter'!$E$16*'Data &amp; Parameter'!$E$17*('Data &amp; Parameter'!$E$18+'Data &amp; Parameter'!$E$19)*'Data &amp; Parameter'!$E$20*'Data &amp; Parameter'!$E$37*N2059</f>
        <v>0.62332096699699935</v>
      </c>
      <c r="P2059">
        <f>ROUNDUP(IF(D2059&gt;$D$4,0,($D$4-D2059+1)/365),0)</f>
        <v>0</v>
      </c>
      <c r="Q2059">
        <f>ROUNDUP(IF(D2059&gt;$D$5,0,($D$5-D2059+1)/365),0)</f>
        <v>1</v>
      </c>
      <c r="R2059" s="28">
        <f>IF(OR(P2059=1,Q2059=1),IF(D2059+364&lt;=$D$5,(D2059+364-$D$4+1)/365,IF(D2059&gt;$D$4,($D$5-D2059+1)/365,$D$6/365)),0)</f>
        <v>0.17928335870116191</v>
      </c>
      <c r="S2059" s="28">
        <f>'Data &amp; Parameter'!$E$16*'Data &amp; Parameter'!$E$17*('Data &amp; Parameter'!$E$18+'Data &amp; Parameter'!$E$19)*'Data &amp; Parameter'!$E$20*'Data &amp; Parameter'!$E$37*R2059</f>
        <v>0.62331523422723567</v>
      </c>
      <c r="T2059" s="28">
        <f t="shared" si="32"/>
        <v>1.2466362012242351</v>
      </c>
    </row>
    <row r="2060" spans="1:20" ht="15.75" customHeight="1" x14ac:dyDescent="0.35">
      <c r="A2060">
        <v>2053</v>
      </c>
      <c r="B2060" s="76">
        <v>44236.561527777776</v>
      </c>
      <c r="C2060" s="1" t="s">
        <v>6534</v>
      </c>
      <c r="D2060" s="76">
        <v>44236.562777777777</v>
      </c>
      <c r="E2060" s="1" t="s">
        <v>6535</v>
      </c>
      <c r="F2060" s="1" t="s">
        <v>6536</v>
      </c>
      <c r="G2060" s="1" t="s">
        <v>123</v>
      </c>
      <c r="H2060" s="1" t="s">
        <v>124</v>
      </c>
      <c r="I2060" s="1" t="s">
        <v>125</v>
      </c>
      <c r="J2060" s="1" t="s">
        <v>5467</v>
      </c>
      <c r="K2060" s="1" t="s">
        <v>6537</v>
      </c>
      <c r="L2060">
        <f>ROUNDUP(IF(B2060&gt;$D$4,0,($D$4-B2060+1)/365),0)</f>
        <v>0</v>
      </c>
      <c r="M2060">
        <f>ROUNDUP(IF(B2060&gt;$D$5,0,($D$5-B2060+1)/365),0)</f>
        <v>1</v>
      </c>
      <c r="N2060" s="28">
        <f>IF(OR(L2060=1,M2060=1),IF(B2060+364&lt;=$D$5,(B2060+364-$D$4+1)/365,IF(B2060&gt;$D$4,($D$5-B2060+1)/365,$D$6/365)),0)</f>
        <v>0.17928348554033954</v>
      </c>
      <c r="O2060" s="28">
        <f>'Data &amp; Parameter'!$E$16*'Data &amp; Parameter'!$E$17*('Data &amp; Parameter'!$E$18+'Data &amp; Parameter'!$E$19)*'Data &amp; Parameter'!$E$20*'Data &amp; Parameter'!$E$37*N2060</f>
        <v>0.62331567520955711</v>
      </c>
      <c r="P2060">
        <f>ROUNDUP(IF(D2060&gt;$D$4,0,($D$4-D2060+1)/365),0)</f>
        <v>0</v>
      </c>
      <c r="Q2060">
        <f>ROUNDUP(IF(D2060&gt;$D$5,0,($D$5-D2060+1)/365),0)</f>
        <v>1</v>
      </c>
      <c r="R2060" s="28">
        <f>IF(OR(P2060=1,Q2060=1),IF(D2060+364&lt;=$D$5,(D2060+364-$D$4+1)/365,IF(D2060&gt;$D$4,($D$5-D2060+1)/365,$D$6/365)),0)</f>
        <v>0.17928006088280213</v>
      </c>
      <c r="S2060" s="28">
        <f>'Data &amp; Parameter'!$E$16*'Data &amp; Parameter'!$E$17*('Data &amp; Parameter'!$E$18+'Data &amp; Parameter'!$E$19)*'Data &amp; Parameter'!$E$20*'Data &amp; Parameter'!$E$37*R2060</f>
        <v>0.62330376868777748</v>
      </c>
      <c r="T2060" s="28">
        <f t="shared" si="32"/>
        <v>1.2466194438973346</v>
      </c>
    </row>
    <row r="2061" spans="1:20" ht="15.75" customHeight="1" x14ac:dyDescent="0.35">
      <c r="A2061">
        <v>2054</v>
      </c>
      <c r="B2061" s="76">
        <v>44236.563900462963</v>
      </c>
      <c r="C2061" s="1" t="s">
        <v>6538</v>
      </c>
      <c r="D2061" s="76">
        <v>44236.565081018518</v>
      </c>
      <c r="E2061" s="1" t="s">
        <v>6539</v>
      </c>
      <c r="F2061" s="1" t="s">
        <v>6540</v>
      </c>
      <c r="G2061" s="1" t="s">
        <v>123</v>
      </c>
      <c r="H2061" s="1" t="s">
        <v>124</v>
      </c>
      <c r="I2061" s="1" t="s">
        <v>125</v>
      </c>
      <c r="J2061" s="1" t="s">
        <v>6399</v>
      </c>
      <c r="K2061" s="1" t="s">
        <v>6399</v>
      </c>
      <c r="L2061">
        <f>ROUNDUP(IF(B2061&gt;$D$4,0,($D$4-B2061+1)/365),0)</f>
        <v>0</v>
      </c>
      <c r="M2061">
        <f>ROUNDUP(IF(B2061&gt;$D$5,0,($D$5-B2061+1)/365),0)</f>
        <v>1</v>
      </c>
      <c r="N2061" s="28">
        <f>IF(OR(L2061=1,M2061=1),IF(B2061+364&lt;=$D$5,(B2061+364-$D$4+1)/365,IF(B2061&gt;$D$4,($D$5-B2061+1)/365,$D$6/365)),0)</f>
        <v>0.17927698503297831</v>
      </c>
      <c r="O2061" s="28">
        <f>'Data &amp; Parameter'!$E$16*'Data &amp; Parameter'!$E$17*('Data &amp; Parameter'!$E$18+'Data &amp; Parameter'!$E$19)*'Data &amp; Parameter'!$E$20*'Data &amp; Parameter'!$E$37*N2061</f>
        <v>0.62329307486729546</v>
      </c>
      <c r="P2061">
        <f>ROUNDUP(IF(D2061&gt;$D$4,0,($D$4-D2061+1)/365),0)</f>
        <v>0</v>
      </c>
      <c r="Q2061">
        <f>ROUNDUP(IF(D2061&gt;$D$5,0,($D$5-D2061+1)/365),0)</f>
        <v>1</v>
      </c>
      <c r="R2061" s="28">
        <f>IF(OR(P2061=1,Q2061=1),IF(D2061+364&lt;=$D$5,(D2061+364-$D$4+1)/365,IF(D2061&gt;$D$4,($D$5-D2061+1)/365,$D$6/365)),0)</f>
        <v>0.17927375063419737</v>
      </c>
      <c r="S2061" s="28">
        <f>'Data &amp; Parameter'!$E$16*'Data &amp; Parameter'!$E$17*('Data &amp; Parameter'!$E$18+'Data &amp; Parameter'!$E$19)*'Data &amp; Parameter'!$E$20*'Data &amp; Parameter'!$E$37*R2061</f>
        <v>0.62328182981896341</v>
      </c>
      <c r="T2061" s="28">
        <f t="shared" si="32"/>
        <v>1.2465749046862589</v>
      </c>
    </row>
    <row r="2062" spans="1:20" ht="15.75" customHeight="1" x14ac:dyDescent="0.35">
      <c r="A2062">
        <v>2055</v>
      </c>
      <c r="B2062" s="76">
        <v>44236.564097222217</v>
      </c>
      <c r="C2062" s="1" t="s">
        <v>6541</v>
      </c>
      <c r="D2062" s="76">
        <v>44236.564687499995</v>
      </c>
      <c r="E2062" s="1" t="s">
        <v>6542</v>
      </c>
      <c r="F2062" s="1" t="s">
        <v>2086</v>
      </c>
      <c r="G2062" s="1" t="s">
        <v>123</v>
      </c>
      <c r="H2062" s="1" t="s">
        <v>124</v>
      </c>
      <c r="I2062" s="1" t="s">
        <v>125</v>
      </c>
      <c r="J2062" s="1" t="s">
        <v>6399</v>
      </c>
      <c r="K2062" s="1" t="s">
        <v>6456</v>
      </c>
      <c r="L2062">
        <f>ROUNDUP(IF(B2062&gt;$D$4,0,($D$4-B2062+1)/365),0)</f>
        <v>0</v>
      </c>
      <c r="M2062">
        <f>ROUNDUP(IF(B2062&gt;$D$5,0,($D$5-B2062+1)/365),0)</f>
        <v>1</v>
      </c>
      <c r="N2062" s="28">
        <f>IF(OR(L2062=1,M2062=1),IF(B2062+364&lt;=$D$5,(B2062+364-$D$4+1)/365,IF(B2062&gt;$D$4,($D$5-B2062+1)/365,$D$6/365)),0)</f>
        <v>0.17927644596652811</v>
      </c>
      <c r="O2062" s="28">
        <f>'Data &amp; Parameter'!$E$16*'Data &amp; Parameter'!$E$17*('Data &amp; Parameter'!$E$18+'Data &amp; Parameter'!$E$19)*'Data &amp; Parameter'!$E$20*'Data &amp; Parameter'!$E$37*N2062</f>
        <v>0.62329120069261967</v>
      </c>
      <c r="P2062">
        <f>ROUNDUP(IF(D2062&gt;$D$4,0,($D$4-D2062+1)/365),0)</f>
        <v>0</v>
      </c>
      <c r="Q2062">
        <f>ROUNDUP(IF(D2062&gt;$D$5,0,($D$5-D2062+1)/365),0)</f>
        <v>1</v>
      </c>
      <c r="R2062" s="28">
        <f>IF(OR(P2062=1,Q2062=1),IF(D2062+364&lt;=$D$5,(D2062+364-$D$4+1)/365,IF(D2062&gt;$D$4,($D$5-D2062+1)/365,$D$6/365)),0)</f>
        <v>0.17927482876713763</v>
      </c>
      <c r="S2062" s="28">
        <f>'Data &amp; Parameter'!$E$16*'Data &amp; Parameter'!$E$17*('Data &amp; Parameter'!$E$18+'Data &amp; Parameter'!$E$19)*'Data &amp; Parameter'!$E$20*'Data &amp; Parameter'!$E$37*R2062</f>
        <v>0.62328557816845354</v>
      </c>
      <c r="T2062" s="28">
        <f t="shared" si="32"/>
        <v>1.2465767788610731</v>
      </c>
    </row>
    <row r="2063" spans="1:20" ht="15.75" customHeight="1" x14ac:dyDescent="0.35">
      <c r="A2063">
        <v>2056</v>
      </c>
      <c r="B2063" s="76">
        <v>44236.565115740741</v>
      </c>
      <c r="C2063" s="1" t="s">
        <v>6543</v>
      </c>
      <c r="D2063" s="76">
        <v>44236.565798611111</v>
      </c>
      <c r="E2063" s="1" t="s">
        <v>6544</v>
      </c>
      <c r="F2063" s="1" t="s">
        <v>6545</v>
      </c>
      <c r="G2063" s="1" t="s">
        <v>123</v>
      </c>
      <c r="H2063" s="1" t="s">
        <v>124</v>
      </c>
      <c r="I2063" s="1" t="s">
        <v>125</v>
      </c>
      <c r="J2063" s="1" t="s">
        <v>5174</v>
      </c>
      <c r="K2063" s="1" t="s">
        <v>5373</v>
      </c>
      <c r="L2063">
        <f>ROUNDUP(IF(B2063&gt;$D$4,0,($D$4-B2063+1)/365),0)</f>
        <v>0</v>
      </c>
      <c r="M2063">
        <f>ROUNDUP(IF(B2063&gt;$D$5,0,($D$5-B2063+1)/365),0)</f>
        <v>1</v>
      </c>
      <c r="N2063" s="28">
        <f>IF(OR(L2063=1,M2063=1),IF(B2063+364&lt;=$D$5,(B2063+364-$D$4+1)/365,IF(B2063&gt;$D$4,($D$5-B2063+1)/365,$D$6/365)),0)</f>
        <v>0.17927365550481911</v>
      </c>
      <c r="O2063" s="28">
        <f>'Data &amp; Parameter'!$E$16*'Data &amp; Parameter'!$E$17*('Data &amp; Parameter'!$E$18+'Data &amp; Parameter'!$E$19)*'Data &amp; Parameter'!$E$20*'Data &amp; Parameter'!$E$37*N2063</f>
        <v>0.62328149908223951</v>
      </c>
      <c r="P2063">
        <f>ROUNDUP(IF(D2063&gt;$D$4,0,($D$4-D2063+1)/365),0)</f>
        <v>0</v>
      </c>
      <c r="Q2063">
        <f>ROUNDUP(IF(D2063&gt;$D$5,0,($D$5-D2063+1)/365),0)</f>
        <v>1</v>
      </c>
      <c r="R2063" s="28">
        <f>IF(OR(P2063=1,Q2063=1),IF(D2063+364&lt;=$D$5,(D2063+364-$D$4+1)/365,IF(D2063&gt;$D$4,($D$5-D2063+1)/365,$D$6/365)),0)</f>
        <v>0.17927178462709328</v>
      </c>
      <c r="S2063" s="28">
        <f>'Data &amp; Parameter'!$E$16*'Data &amp; Parameter'!$E$17*('Data &amp; Parameter'!$E$18+'Data &amp; Parameter'!$E$19)*'Data &amp; Parameter'!$E$20*'Data &amp; Parameter'!$E$37*R2063</f>
        <v>0.62327499459349989</v>
      </c>
      <c r="T2063" s="28">
        <f t="shared" si="32"/>
        <v>1.2465564936757394</v>
      </c>
    </row>
    <row r="2064" spans="1:20" ht="15.75" customHeight="1" x14ac:dyDescent="0.35">
      <c r="A2064">
        <v>2057</v>
      </c>
      <c r="B2064" s="76">
        <v>44236.567025462966</v>
      </c>
      <c r="C2064" s="1" t="s">
        <v>6546</v>
      </c>
      <c r="D2064" s="76">
        <v>44236.567627314813</v>
      </c>
      <c r="E2064" s="1" t="s">
        <v>6547</v>
      </c>
      <c r="F2064" s="1" t="s">
        <v>6548</v>
      </c>
      <c r="G2064" s="1" t="s">
        <v>123</v>
      </c>
      <c r="H2064" s="1" t="s">
        <v>124</v>
      </c>
      <c r="I2064" s="1" t="s">
        <v>125</v>
      </c>
      <c r="J2064" s="1" t="s">
        <v>6399</v>
      </c>
      <c r="K2064" s="1" t="s">
        <v>6456</v>
      </c>
      <c r="L2064">
        <f>ROUNDUP(IF(B2064&gt;$D$4,0,($D$4-B2064+1)/365),0)</f>
        <v>0</v>
      </c>
      <c r="M2064">
        <f>ROUNDUP(IF(B2064&gt;$D$5,0,($D$5-B2064+1)/365),0)</f>
        <v>1</v>
      </c>
      <c r="N2064" s="28">
        <f>IF(OR(L2064=1,M2064=1),IF(B2064+364&lt;=$D$5,(B2064+364-$D$4+1)/365,IF(B2064&gt;$D$4,($D$5-B2064+1)/365,$D$6/365)),0)</f>
        <v>0.17926842338913471</v>
      </c>
      <c r="O2064" s="28">
        <f>'Data &amp; Parameter'!$E$16*'Data &amp; Parameter'!$E$17*('Data &amp; Parameter'!$E$18+'Data &amp; Parameter'!$E$19)*'Data &amp; Parameter'!$E$20*'Data &amp; Parameter'!$E$37*N2064</f>
        <v>0.6232633085628464</v>
      </c>
      <c r="P2064">
        <f>ROUNDUP(IF(D2064&gt;$D$4,0,($D$4-D2064+1)/365),0)</f>
        <v>0</v>
      </c>
      <c r="Q2064">
        <f>ROUNDUP(IF(D2064&gt;$D$5,0,($D$5-D2064+1)/365),0)</f>
        <v>1</v>
      </c>
      <c r="R2064" s="28">
        <f>IF(OR(P2064=1,Q2064=1),IF(D2064+364&lt;=$D$5,(D2064+364-$D$4+1)/365,IF(D2064&gt;$D$4,($D$5-D2064+1)/365,$D$6/365)),0)</f>
        <v>0.17926677447996478</v>
      </c>
      <c r="S2064" s="28">
        <f>'Data &amp; Parameter'!$E$16*'Data &amp; Parameter'!$E$17*('Data &amp; Parameter'!$E$18+'Data &amp; Parameter'!$E$19)*'Data &amp; Parameter'!$E$20*'Data &amp; Parameter'!$E$37*R2064</f>
        <v>0.623257575793152</v>
      </c>
      <c r="T2064" s="28">
        <f t="shared" si="32"/>
        <v>1.2465208843559985</v>
      </c>
    </row>
    <row r="2065" spans="1:20" ht="15.75" customHeight="1" x14ac:dyDescent="0.35">
      <c r="A2065">
        <v>2058</v>
      </c>
      <c r="B2065" s="76">
        <v>44236.56925925926</v>
      </c>
      <c r="C2065" s="1" t="s">
        <v>6549</v>
      </c>
      <c r="D2065" s="76">
        <v>44236.570555555554</v>
      </c>
      <c r="E2065" s="1" t="s">
        <v>6550</v>
      </c>
      <c r="F2065" s="1" t="s">
        <v>6551</v>
      </c>
      <c r="G2065" s="1" t="s">
        <v>123</v>
      </c>
      <c r="H2065" s="1" t="s">
        <v>124</v>
      </c>
      <c r="I2065" s="1" t="s">
        <v>125</v>
      </c>
      <c r="J2065" s="1" t="s">
        <v>6399</v>
      </c>
      <c r="K2065" s="1" t="s">
        <v>6399</v>
      </c>
      <c r="L2065">
        <f>ROUNDUP(IF(B2065&gt;$D$4,0,($D$4-B2065+1)/365),0)</f>
        <v>0</v>
      </c>
      <c r="M2065">
        <f>ROUNDUP(IF(B2065&gt;$D$5,0,($D$5-B2065+1)/365),0)</f>
        <v>1</v>
      </c>
      <c r="N2065" s="28">
        <f>IF(OR(L2065=1,M2065=1),IF(B2065+364&lt;=$D$5,(B2065+364-$D$4+1)/365,IF(B2065&gt;$D$4,($D$5-B2065+1)/365,$D$6/365)),0)</f>
        <v>0.17926230339928648</v>
      </c>
      <c r="O2065" s="28">
        <f>'Data &amp; Parameter'!$E$16*'Data &amp; Parameter'!$E$17*('Data &amp; Parameter'!$E$18+'Data &amp; Parameter'!$E$19)*'Data &amp; Parameter'!$E$20*'Data &amp; Parameter'!$E$37*N2065</f>
        <v>0.62324203116747989</v>
      </c>
      <c r="P2065">
        <f>ROUNDUP(IF(D2065&gt;$D$4,0,($D$4-D2065+1)/365),0)</f>
        <v>0</v>
      </c>
      <c r="Q2065">
        <f>ROUNDUP(IF(D2065&gt;$D$5,0,($D$5-D2065+1)/365),0)</f>
        <v>1</v>
      </c>
      <c r="R2065" s="28">
        <f>IF(OR(P2065=1,Q2065=1),IF(D2065+364&lt;=$D$5,(D2065+364-$D$4+1)/365,IF(D2065&gt;$D$4,($D$5-D2065+1)/365,$D$6/365)),0)</f>
        <v>0.17925875190259133</v>
      </c>
      <c r="S2065" s="28">
        <f>'Data &amp; Parameter'!$E$16*'Data &amp; Parameter'!$E$17*('Data &amp; Parameter'!$E$18+'Data &amp; Parameter'!$E$19)*'Data &amp; Parameter'!$E$20*'Data &amp; Parameter'!$E$37*R2065</f>
        <v>0.62322968366344811</v>
      </c>
      <c r="T2065" s="28">
        <f t="shared" si="32"/>
        <v>1.2464717148309279</v>
      </c>
    </row>
    <row r="2066" spans="1:20" ht="15.75" customHeight="1" x14ac:dyDescent="0.35">
      <c r="A2066">
        <v>2059</v>
      </c>
      <c r="B2066" s="76">
        <v>44236.569837962961</v>
      </c>
      <c r="C2066" s="1" t="s">
        <v>6552</v>
      </c>
      <c r="D2066" s="76">
        <v>44236.571030092593</v>
      </c>
      <c r="E2066" s="1" t="s">
        <v>6553</v>
      </c>
      <c r="F2066" s="1" t="s">
        <v>6554</v>
      </c>
      <c r="G2066" s="1" t="s">
        <v>123</v>
      </c>
      <c r="H2066" s="1" t="s">
        <v>124</v>
      </c>
      <c r="I2066" s="1" t="s">
        <v>125</v>
      </c>
      <c r="J2066" s="1" t="s">
        <v>6399</v>
      </c>
      <c r="K2066" s="1" t="s">
        <v>6456</v>
      </c>
      <c r="L2066">
        <f>ROUNDUP(IF(B2066&gt;$D$4,0,($D$4-B2066+1)/365),0)</f>
        <v>0</v>
      </c>
      <c r="M2066">
        <f>ROUNDUP(IF(B2066&gt;$D$5,0,($D$5-B2066+1)/365),0)</f>
        <v>1</v>
      </c>
      <c r="N2066" s="28">
        <f>IF(OR(L2066=1,M2066=1),IF(B2066+364&lt;=$D$5,(B2066+364-$D$4+1)/365,IF(B2066&gt;$D$4,($D$5-B2066+1)/365,$D$6/365)),0)</f>
        <v>0.17926071790969542</v>
      </c>
      <c r="O2066" s="28">
        <f>'Data &amp; Parameter'!$E$16*'Data &amp; Parameter'!$E$17*('Data &amp; Parameter'!$E$18+'Data &amp; Parameter'!$E$19)*'Data &amp; Parameter'!$E$20*'Data &amp; Parameter'!$E$37*N2066</f>
        <v>0.62323651888891163</v>
      </c>
      <c r="P2066">
        <f>ROUNDUP(IF(D2066&gt;$D$4,0,($D$4-D2066+1)/365),0)</f>
        <v>0</v>
      </c>
      <c r="Q2066">
        <f>ROUNDUP(IF(D2066&gt;$D$5,0,($D$5-D2066+1)/365),0)</f>
        <v>1</v>
      </c>
      <c r="R2066" s="28">
        <f>IF(OR(P2066=1,Q2066=1),IF(D2066+364&lt;=$D$5,(D2066+364-$D$4+1)/365,IF(D2066&gt;$D$4,($D$5-D2066+1)/365,$D$6/365)),0)</f>
        <v>0.1792574518011151</v>
      </c>
      <c r="S2066" s="28">
        <f>'Data &amp; Parameter'!$E$16*'Data &amp; Parameter'!$E$17*('Data &amp; Parameter'!$E$18+'Data &amp; Parameter'!$E$19)*'Data &amp; Parameter'!$E$20*'Data &amp; Parameter'!$E$37*R2066</f>
        <v>0.62322516359498192</v>
      </c>
      <c r="T2066" s="28">
        <f t="shared" si="32"/>
        <v>1.2464616824838934</v>
      </c>
    </row>
    <row r="2067" spans="1:20" ht="15.75" customHeight="1" x14ac:dyDescent="0.35">
      <c r="A2067">
        <v>2060</v>
      </c>
      <c r="B2067" s="76">
        <v>44236.570613425924</v>
      </c>
      <c r="C2067" s="1" t="s">
        <v>6555</v>
      </c>
      <c r="D2067" s="76">
        <v>44236.572905092587</v>
      </c>
      <c r="E2067" s="1" t="s">
        <v>6556</v>
      </c>
      <c r="F2067" s="1" t="s">
        <v>6557</v>
      </c>
      <c r="G2067" s="1" t="s">
        <v>123</v>
      </c>
      <c r="H2067" s="1" t="s">
        <v>124</v>
      </c>
      <c r="I2067" s="1" t="s">
        <v>125</v>
      </c>
      <c r="J2067" s="1" t="s">
        <v>6558</v>
      </c>
      <c r="K2067" s="1" t="s">
        <v>6537</v>
      </c>
      <c r="L2067">
        <f>ROUNDUP(IF(B2067&gt;$D$4,0,($D$4-B2067+1)/365),0)</f>
        <v>0</v>
      </c>
      <c r="M2067">
        <f>ROUNDUP(IF(B2067&gt;$D$5,0,($D$5-B2067+1)/365),0)</f>
        <v>1</v>
      </c>
      <c r="N2067" s="28">
        <f>IF(OR(L2067=1,M2067=1),IF(B2067+364&lt;=$D$5,(B2067+364-$D$4+1)/365,IF(B2067&gt;$D$4,($D$5-B2067+1)/365,$D$6/365)),0)</f>
        <v>0.17925859335363423</v>
      </c>
      <c r="O2067" s="28">
        <f>'Data &amp; Parameter'!$E$16*'Data &amp; Parameter'!$E$17*('Data &amp; Parameter'!$E$18+'Data &amp; Parameter'!$E$19)*'Data &amp; Parameter'!$E$20*'Data &amp; Parameter'!$E$37*N2067</f>
        <v>0.62322913243559819</v>
      </c>
      <c r="P2067">
        <f>ROUNDUP(IF(D2067&gt;$D$4,0,($D$4-D2067+1)/365),0)</f>
        <v>0</v>
      </c>
      <c r="Q2067">
        <f>ROUNDUP(IF(D2067&gt;$D$5,0,($D$5-D2067+1)/365),0)</f>
        <v>1</v>
      </c>
      <c r="R2067" s="28">
        <f>IF(OR(P2067=1,Q2067=1),IF(D2067+364&lt;=$D$5,(D2067+364-$D$4+1)/365,IF(D2067&gt;$D$4,($D$5-D2067+1)/365,$D$6/365)),0)</f>
        <v>0.17925231481482887</v>
      </c>
      <c r="S2067" s="28">
        <f>'Data &amp; Parameter'!$E$16*'Data &amp; Parameter'!$E$17*('Data &amp; Parameter'!$E$18+'Data &amp; Parameter'!$E$19)*'Data &amp; Parameter'!$E$20*'Data &amp; Parameter'!$E$37*R2067</f>
        <v>0.62320730381238176</v>
      </c>
      <c r="T2067" s="28">
        <f t="shared" si="32"/>
        <v>1.2464364362479801</v>
      </c>
    </row>
    <row r="2068" spans="1:20" ht="15.75" customHeight="1" x14ac:dyDescent="0.35">
      <c r="A2068">
        <v>2061</v>
      </c>
      <c r="B2068" s="76">
        <v>44236.573252314818</v>
      </c>
      <c r="C2068" s="1" t="s">
        <v>6559</v>
      </c>
      <c r="D2068" s="76">
        <v>44236.573993055557</v>
      </c>
      <c r="E2068" s="1" t="s">
        <v>6560</v>
      </c>
      <c r="F2068" s="1" t="s">
        <v>6561</v>
      </c>
      <c r="G2068" s="1" t="s">
        <v>123</v>
      </c>
      <c r="H2068" s="1" t="s">
        <v>124</v>
      </c>
      <c r="I2068" s="1" t="s">
        <v>125</v>
      </c>
      <c r="J2068" s="1" t="s">
        <v>6399</v>
      </c>
      <c r="K2068" s="1" t="s">
        <v>6456</v>
      </c>
      <c r="L2068">
        <f>ROUNDUP(IF(B2068&gt;$D$4,0,($D$4-B2068+1)/365),0)</f>
        <v>0</v>
      </c>
      <c r="M2068">
        <f>ROUNDUP(IF(B2068&gt;$D$5,0,($D$5-B2068+1)/365),0)</f>
        <v>1</v>
      </c>
      <c r="N2068" s="28">
        <f>IF(OR(L2068=1,M2068=1),IF(B2068+364&lt;=$D$5,(B2068+364-$D$4+1)/365,IF(B2068&gt;$D$4,($D$5-B2068+1)/365,$D$6/365)),0)</f>
        <v>0.17925136352104631</v>
      </c>
      <c r="O2068" s="28">
        <f>'Data &amp; Parameter'!$E$16*'Data &amp; Parameter'!$E$17*('Data &amp; Parameter'!$E$18+'Data &amp; Parameter'!$E$19)*'Data &amp; Parameter'!$E$20*'Data &amp; Parameter'!$E$37*N2068</f>
        <v>0.62320399644514379</v>
      </c>
      <c r="P2068">
        <f>ROUNDUP(IF(D2068&gt;$D$4,0,($D$4-D2068+1)/365),0)</f>
        <v>0</v>
      </c>
      <c r="Q2068">
        <f>ROUNDUP(IF(D2068&gt;$D$5,0,($D$5-D2068+1)/365),0)</f>
        <v>1</v>
      </c>
      <c r="R2068" s="28">
        <f>IF(OR(P2068=1,Q2068=1),IF(D2068+364&lt;=$D$5,(D2068+364-$D$4+1)/365,IF(D2068&gt;$D$4,($D$5-D2068+1)/365,$D$6/365)),0)</f>
        <v>0.17924933409436339</v>
      </c>
      <c r="S2068" s="28">
        <f>'Data &amp; Parameter'!$E$16*'Data &amp; Parameter'!$E$17*('Data &amp; Parameter'!$E$18+'Data &amp; Parameter'!$E$19)*'Data &amp; Parameter'!$E$20*'Data &amp; Parameter'!$E$37*R2068</f>
        <v>0.62319694072855425</v>
      </c>
      <c r="T2068" s="28">
        <f t="shared" si="32"/>
        <v>1.2464009371736982</v>
      </c>
    </row>
    <row r="2069" spans="1:20" ht="15.75" customHeight="1" x14ac:dyDescent="0.35">
      <c r="A2069">
        <v>2062</v>
      </c>
      <c r="B2069" s="76">
        <v>44236.578310185185</v>
      </c>
      <c r="C2069" s="1" t="s">
        <v>6562</v>
      </c>
      <c r="D2069" s="76">
        <v>44236.579837962963</v>
      </c>
      <c r="E2069" s="1" t="s">
        <v>6563</v>
      </c>
      <c r="F2069" s="1" t="s">
        <v>6564</v>
      </c>
      <c r="G2069" s="1" t="s">
        <v>123</v>
      </c>
      <c r="H2069" s="1" t="s">
        <v>124</v>
      </c>
      <c r="I2069" s="1" t="s">
        <v>125</v>
      </c>
      <c r="J2069" s="1" t="s">
        <v>6399</v>
      </c>
      <c r="K2069" s="1" t="s">
        <v>6399</v>
      </c>
      <c r="L2069">
        <f>ROUNDUP(IF(B2069&gt;$D$4,0,($D$4-B2069+1)/365),0)</f>
        <v>0</v>
      </c>
      <c r="M2069">
        <f>ROUNDUP(IF(B2069&gt;$D$5,0,($D$5-B2069+1)/365),0)</f>
        <v>1</v>
      </c>
      <c r="N2069" s="28">
        <f>IF(OR(L2069=1,M2069=1),IF(B2069+364&lt;=$D$5,(B2069+364-$D$4+1)/365,IF(B2069&gt;$D$4,($D$5-B2069+1)/365,$D$6/365)),0)</f>
        <v>0.1792375063419594</v>
      </c>
      <c r="O2069" s="28">
        <f>'Data &amp; Parameter'!$E$16*'Data &amp; Parameter'!$E$17*('Data &amp; Parameter'!$E$18+'Data &amp; Parameter'!$E$19)*'Data &amp; Parameter'!$E$20*'Data &amp; Parameter'!$E$37*N2069</f>
        <v>0.62315581913024476</v>
      </c>
      <c r="P2069">
        <f>ROUNDUP(IF(D2069&gt;$D$4,0,($D$4-D2069+1)/365),0)</f>
        <v>0</v>
      </c>
      <c r="Q2069">
        <f>ROUNDUP(IF(D2069&gt;$D$5,0,($D$5-D2069+1)/365),0)</f>
        <v>1</v>
      </c>
      <c r="R2069" s="28">
        <f>IF(OR(P2069=1,Q2069=1),IF(D2069+364&lt;=$D$5,(D2069+364-$D$4+1)/365,IF(D2069&gt;$D$4,($D$5-D2069+1)/365,$D$6/365)),0)</f>
        <v>0.17923332064941586</v>
      </c>
      <c r="S2069" s="28">
        <f>'Data &amp; Parameter'!$E$16*'Data &amp; Parameter'!$E$17*('Data &amp; Parameter'!$E$18+'Data &amp; Parameter'!$E$19)*'Data &amp; Parameter'!$E$20*'Data &amp; Parameter'!$E$37*R2069</f>
        <v>0.62314126671474412</v>
      </c>
      <c r="T2069" s="28">
        <f t="shared" si="32"/>
        <v>1.2462970858449889</v>
      </c>
    </row>
    <row r="2070" spans="1:20" ht="15.75" customHeight="1" x14ac:dyDescent="0.35">
      <c r="A2070">
        <v>2063</v>
      </c>
      <c r="B2070" s="76">
        <v>44236.584710648152</v>
      </c>
      <c r="C2070" s="1" t="s">
        <v>6565</v>
      </c>
      <c r="D2070" s="76">
        <v>44236.587280092594</v>
      </c>
      <c r="E2070" s="1" t="s">
        <v>6566</v>
      </c>
      <c r="F2070" s="1" t="s">
        <v>6567</v>
      </c>
      <c r="G2070" s="1" t="s">
        <v>123</v>
      </c>
      <c r="H2070" s="1" t="s">
        <v>124</v>
      </c>
      <c r="I2070" s="1" t="s">
        <v>125</v>
      </c>
      <c r="J2070" s="1" t="s">
        <v>6399</v>
      </c>
      <c r="K2070" s="1" t="s">
        <v>6399</v>
      </c>
      <c r="L2070">
        <f>ROUNDUP(IF(B2070&gt;$D$4,0,($D$4-B2070+1)/365),0)</f>
        <v>0</v>
      </c>
      <c r="M2070">
        <f>ROUNDUP(IF(B2070&gt;$D$5,0,($D$5-B2070+1)/365),0)</f>
        <v>1</v>
      </c>
      <c r="N2070" s="28">
        <f>IF(OR(L2070=1,M2070=1),IF(B2070+364&lt;=$D$5,(B2070+364-$D$4+1)/365,IF(B2070&gt;$D$4,($D$5-B2070+1)/365,$D$6/365)),0)</f>
        <v>0.17921997082697974</v>
      </c>
      <c r="O2070" s="28">
        <f>'Data &amp; Parameter'!$E$16*'Data &amp; Parameter'!$E$17*('Data &amp; Parameter'!$E$18+'Data &amp; Parameter'!$E$19)*'Data &amp; Parameter'!$E$20*'Data &amp; Parameter'!$E$37*N2070</f>
        <v>0.62309485332892323</v>
      </c>
      <c r="P2070">
        <f>ROUNDUP(IF(D2070&gt;$D$4,0,($D$4-D2070+1)/365),0)</f>
        <v>0</v>
      </c>
      <c r="Q2070">
        <f>ROUNDUP(IF(D2070&gt;$D$5,0,($D$5-D2070+1)/365),0)</f>
        <v>1</v>
      </c>
      <c r="R2070" s="28">
        <f>IF(OR(P2070=1,Q2070=1),IF(D2070+364&lt;=$D$5,(D2070+364-$D$4+1)/365,IF(D2070&gt;$D$4,($D$5-D2070+1)/365,$D$6/365)),0)</f>
        <v>0.17921293125316828</v>
      </c>
      <c r="S2070" s="28">
        <f>'Data &amp; Parameter'!$E$16*'Data &amp; Parameter'!$E$17*('Data &amp; Parameter'!$E$18+'Data &amp; Parameter'!$E$19)*'Data &amp; Parameter'!$E$20*'Data &amp; Parameter'!$E$37*R2070</f>
        <v>0.62307037881198568</v>
      </c>
      <c r="T2070" s="28">
        <f t="shared" si="32"/>
        <v>1.2461652321409089</v>
      </c>
    </row>
    <row r="2071" spans="1:20" ht="15.75" customHeight="1" x14ac:dyDescent="0.35">
      <c r="A2071">
        <v>2064</v>
      </c>
      <c r="B2071" s="76">
        <v>44237</v>
      </c>
      <c r="C2071" s="1" t="s">
        <v>6568</v>
      </c>
      <c r="D2071" s="76">
        <v>44237</v>
      </c>
      <c r="E2071" s="1" t="s">
        <v>6569</v>
      </c>
      <c r="F2071" s="1" t="s">
        <v>6570</v>
      </c>
      <c r="G2071" s="1" t="s">
        <v>123</v>
      </c>
      <c r="H2071" s="1" t="s">
        <v>124</v>
      </c>
      <c r="I2071" s="1" t="s">
        <v>125</v>
      </c>
      <c r="J2071" s="1" t="s">
        <v>6571</v>
      </c>
      <c r="K2071" s="1" t="s">
        <v>5229</v>
      </c>
      <c r="L2071">
        <f>ROUNDUP(IF(B2071&gt;$D$4,0,($D$4-B2071+1)/365),0)</f>
        <v>0</v>
      </c>
      <c r="M2071">
        <f>ROUNDUP(IF(B2071&gt;$D$5,0,($D$5-B2071+1)/365),0)</f>
        <v>1</v>
      </c>
      <c r="N2071" s="28">
        <f>IF(OR(L2071=1,M2071=1),IF(B2071+364&lt;=$D$5,(B2071+364-$D$4+1)/365,IF(B2071&gt;$D$4,($D$5-B2071+1)/365,$D$6/365)),0)</f>
        <v>0.17808219178082191</v>
      </c>
      <c r="O2071" s="28">
        <f>'Data &amp; Parameter'!$E$16*'Data &amp; Parameter'!$E$17*('Data &amp; Parameter'!$E$18+'Data &amp; Parameter'!$E$19)*'Data &amp; Parameter'!$E$20*'Data &amp; Parameter'!$E$37*N2071</f>
        <v>0.61913913196252002</v>
      </c>
      <c r="P2071">
        <f>ROUNDUP(IF(D2071&gt;$D$4,0,($D$4-D2071+1)/365),0)</f>
        <v>0</v>
      </c>
      <c r="Q2071">
        <f>ROUNDUP(IF(D2071&gt;$D$5,0,($D$5-D2071+1)/365),0)</f>
        <v>1</v>
      </c>
      <c r="R2071" s="28">
        <f>IF(OR(P2071=1,Q2071=1),IF(D2071+364&lt;=$D$5,(D2071+364-$D$4+1)/365,IF(D2071&gt;$D$4,($D$5-D2071+1)/365,$D$6/365)),0)</f>
        <v>0.17808219178082191</v>
      </c>
      <c r="S2071" s="28">
        <f>'Data &amp; Parameter'!$E$16*'Data &amp; Parameter'!$E$17*('Data &amp; Parameter'!$E$18+'Data &amp; Parameter'!$E$19)*'Data &amp; Parameter'!$E$20*'Data &amp; Parameter'!$E$37*R2071</f>
        <v>0.61913913196252002</v>
      </c>
      <c r="T2071" s="28">
        <f t="shared" si="32"/>
        <v>1.23827826392504</v>
      </c>
    </row>
    <row r="2072" spans="1:20" ht="15.75" customHeight="1" x14ac:dyDescent="0.35">
      <c r="A2072">
        <v>2065</v>
      </c>
      <c r="B2072" s="76">
        <v>44237</v>
      </c>
      <c r="C2072" s="1" t="s">
        <v>6572</v>
      </c>
      <c r="D2072" s="76">
        <v>44237</v>
      </c>
      <c r="E2072" s="1" t="s">
        <v>6573</v>
      </c>
      <c r="F2072" s="1" t="s">
        <v>6574</v>
      </c>
      <c r="G2072" s="1" t="s">
        <v>123</v>
      </c>
      <c r="H2072" s="1" t="s">
        <v>124</v>
      </c>
      <c r="I2072" s="1" t="s">
        <v>125</v>
      </c>
      <c r="J2072" s="1" t="s">
        <v>6571</v>
      </c>
      <c r="K2072" s="1" t="s">
        <v>5229</v>
      </c>
      <c r="L2072">
        <f>ROUNDUP(IF(B2072&gt;$D$4,0,($D$4-B2072+1)/365),0)</f>
        <v>0</v>
      </c>
      <c r="M2072">
        <f>ROUNDUP(IF(B2072&gt;$D$5,0,($D$5-B2072+1)/365),0)</f>
        <v>1</v>
      </c>
      <c r="N2072" s="28">
        <f>IF(OR(L2072=1,M2072=1),IF(B2072+364&lt;=$D$5,(B2072+364-$D$4+1)/365,IF(B2072&gt;$D$4,($D$5-B2072+1)/365,$D$6/365)),0)</f>
        <v>0.17808219178082191</v>
      </c>
      <c r="O2072" s="28">
        <f>'Data &amp; Parameter'!$E$16*'Data &amp; Parameter'!$E$17*('Data &amp; Parameter'!$E$18+'Data &amp; Parameter'!$E$19)*'Data &amp; Parameter'!$E$20*'Data &amp; Parameter'!$E$37*N2072</f>
        <v>0.61913913196252002</v>
      </c>
      <c r="P2072">
        <f>ROUNDUP(IF(D2072&gt;$D$4,0,($D$4-D2072+1)/365),0)</f>
        <v>0</v>
      </c>
      <c r="Q2072">
        <f>ROUNDUP(IF(D2072&gt;$D$5,0,($D$5-D2072+1)/365),0)</f>
        <v>1</v>
      </c>
      <c r="R2072" s="28">
        <f>IF(OR(P2072=1,Q2072=1),IF(D2072+364&lt;=$D$5,(D2072+364-$D$4+1)/365,IF(D2072&gt;$D$4,($D$5-D2072+1)/365,$D$6/365)),0)</f>
        <v>0.17808219178082191</v>
      </c>
      <c r="S2072" s="28">
        <f>'Data &amp; Parameter'!$E$16*'Data &amp; Parameter'!$E$17*('Data &amp; Parameter'!$E$18+'Data &amp; Parameter'!$E$19)*'Data &amp; Parameter'!$E$20*'Data &amp; Parameter'!$E$37*R2072</f>
        <v>0.61913913196252002</v>
      </c>
      <c r="T2072" s="28">
        <f t="shared" si="32"/>
        <v>1.23827826392504</v>
      </c>
    </row>
    <row r="2073" spans="1:20" ht="15.75" customHeight="1" x14ac:dyDescent="0.35">
      <c r="A2073">
        <v>2066</v>
      </c>
      <c r="B2073" s="76">
        <v>44237</v>
      </c>
      <c r="C2073" s="1" t="s">
        <v>6575</v>
      </c>
      <c r="D2073" s="76">
        <v>44237</v>
      </c>
      <c r="E2073" s="1" t="s">
        <v>6576</v>
      </c>
      <c r="F2073" s="1" t="s">
        <v>6577</v>
      </c>
      <c r="G2073" s="1" t="s">
        <v>123</v>
      </c>
      <c r="H2073" s="1" t="s">
        <v>124</v>
      </c>
      <c r="I2073" s="1" t="s">
        <v>125</v>
      </c>
      <c r="J2073" s="1" t="s">
        <v>6571</v>
      </c>
      <c r="K2073" s="1" t="s">
        <v>5229</v>
      </c>
      <c r="L2073">
        <f>ROUNDUP(IF(B2073&gt;$D$4,0,($D$4-B2073+1)/365),0)</f>
        <v>0</v>
      </c>
      <c r="M2073">
        <f>ROUNDUP(IF(B2073&gt;$D$5,0,($D$5-B2073+1)/365),0)</f>
        <v>1</v>
      </c>
      <c r="N2073" s="28">
        <f>IF(OR(L2073=1,M2073=1),IF(B2073+364&lt;=$D$5,(B2073+364-$D$4+1)/365,IF(B2073&gt;$D$4,($D$5-B2073+1)/365,$D$6/365)),0)</f>
        <v>0.17808219178082191</v>
      </c>
      <c r="O2073" s="28">
        <f>'Data &amp; Parameter'!$E$16*'Data &amp; Parameter'!$E$17*('Data &amp; Parameter'!$E$18+'Data &amp; Parameter'!$E$19)*'Data &amp; Parameter'!$E$20*'Data &amp; Parameter'!$E$37*N2073</f>
        <v>0.61913913196252002</v>
      </c>
      <c r="P2073">
        <f>ROUNDUP(IF(D2073&gt;$D$4,0,($D$4-D2073+1)/365),0)</f>
        <v>0</v>
      </c>
      <c r="Q2073">
        <f>ROUNDUP(IF(D2073&gt;$D$5,0,($D$5-D2073+1)/365),0)</f>
        <v>1</v>
      </c>
      <c r="R2073" s="28">
        <f>IF(OR(P2073=1,Q2073=1),IF(D2073+364&lt;=$D$5,(D2073+364-$D$4+1)/365,IF(D2073&gt;$D$4,($D$5-D2073+1)/365,$D$6/365)),0)</f>
        <v>0.17808219178082191</v>
      </c>
      <c r="S2073" s="28">
        <f>'Data &amp; Parameter'!$E$16*'Data &amp; Parameter'!$E$17*('Data &amp; Parameter'!$E$18+'Data &amp; Parameter'!$E$19)*'Data &amp; Parameter'!$E$20*'Data &amp; Parameter'!$E$37*R2073</f>
        <v>0.61913913196252002</v>
      </c>
      <c r="T2073" s="28">
        <f t="shared" si="32"/>
        <v>1.23827826392504</v>
      </c>
    </row>
    <row r="2074" spans="1:20" ht="15.75" customHeight="1" x14ac:dyDescent="0.35">
      <c r="A2074">
        <v>2067</v>
      </c>
      <c r="B2074" s="76">
        <v>44237</v>
      </c>
      <c r="C2074" s="1" t="s">
        <v>6578</v>
      </c>
      <c r="D2074" s="76">
        <v>44237</v>
      </c>
      <c r="E2074" s="1" t="s">
        <v>6579</v>
      </c>
      <c r="F2074" s="1" t="s">
        <v>6580</v>
      </c>
      <c r="G2074" s="1" t="s">
        <v>123</v>
      </c>
      <c r="H2074" s="1" t="s">
        <v>124</v>
      </c>
      <c r="I2074" s="1" t="s">
        <v>125</v>
      </c>
      <c r="J2074" s="1" t="s">
        <v>6571</v>
      </c>
      <c r="K2074" s="1" t="s">
        <v>5229</v>
      </c>
      <c r="L2074">
        <f>ROUNDUP(IF(B2074&gt;$D$4,0,($D$4-B2074+1)/365),0)</f>
        <v>0</v>
      </c>
      <c r="M2074">
        <f>ROUNDUP(IF(B2074&gt;$D$5,0,($D$5-B2074+1)/365),0)</f>
        <v>1</v>
      </c>
      <c r="N2074" s="28">
        <f>IF(OR(L2074=1,M2074=1),IF(B2074+364&lt;=$D$5,(B2074+364-$D$4+1)/365,IF(B2074&gt;$D$4,($D$5-B2074+1)/365,$D$6/365)),0)</f>
        <v>0.17808219178082191</v>
      </c>
      <c r="O2074" s="28">
        <f>'Data &amp; Parameter'!$E$16*'Data &amp; Parameter'!$E$17*('Data &amp; Parameter'!$E$18+'Data &amp; Parameter'!$E$19)*'Data &amp; Parameter'!$E$20*'Data &amp; Parameter'!$E$37*N2074</f>
        <v>0.61913913196252002</v>
      </c>
      <c r="P2074">
        <f>ROUNDUP(IF(D2074&gt;$D$4,0,($D$4-D2074+1)/365),0)</f>
        <v>0</v>
      </c>
      <c r="Q2074">
        <f>ROUNDUP(IF(D2074&gt;$D$5,0,($D$5-D2074+1)/365),0)</f>
        <v>1</v>
      </c>
      <c r="R2074" s="28">
        <f>IF(OR(P2074=1,Q2074=1),IF(D2074+364&lt;=$D$5,(D2074+364-$D$4+1)/365,IF(D2074&gt;$D$4,($D$5-D2074+1)/365,$D$6/365)),0)</f>
        <v>0.17808219178082191</v>
      </c>
      <c r="S2074" s="28">
        <f>'Data &amp; Parameter'!$E$16*'Data &amp; Parameter'!$E$17*('Data &amp; Parameter'!$E$18+'Data &amp; Parameter'!$E$19)*'Data &amp; Parameter'!$E$20*'Data &amp; Parameter'!$E$37*R2074</f>
        <v>0.61913913196252002</v>
      </c>
      <c r="T2074" s="28">
        <f t="shared" si="32"/>
        <v>1.23827826392504</v>
      </c>
    </row>
    <row r="2075" spans="1:20" ht="15.75" customHeight="1" x14ac:dyDescent="0.35">
      <c r="A2075">
        <v>2068</v>
      </c>
      <c r="B2075" s="76">
        <v>44237</v>
      </c>
      <c r="C2075" s="1" t="s">
        <v>6581</v>
      </c>
      <c r="D2075" s="76">
        <v>44237</v>
      </c>
      <c r="E2075" s="1" t="s">
        <v>6582</v>
      </c>
      <c r="F2075" s="1" t="s">
        <v>6583</v>
      </c>
      <c r="G2075" s="1" t="s">
        <v>123</v>
      </c>
      <c r="H2075" s="1" t="s">
        <v>124</v>
      </c>
      <c r="I2075" s="1" t="s">
        <v>125</v>
      </c>
      <c r="J2075" s="1" t="s">
        <v>6571</v>
      </c>
      <c r="K2075" s="1" t="s">
        <v>5229</v>
      </c>
      <c r="L2075">
        <f>ROUNDUP(IF(B2075&gt;$D$4,0,($D$4-B2075+1)/365),0)</f>
        <v>0</v>
      </c>
      <c r="M2075">
        <f>ROUNDUP(IF(B2075&gt;$D$5,0,($D$5-B2075+1)/365),0)</f>
        <v>1</v>
      </c>
      <c r="N2075" s="28">
        <f>IF(OR(L2075=1,M2075=1),IF(B2075+364&lt;=$D$5,(B2075+364-$D$4+1)/365,IF(B2075&gt;$D$4,($D$5-B2075+1)/365,$D$6/365)),0)</f>
        <v>0.17808219178082191</v>
      </c>
      <c r="O2075" s="28">
        <f>'Data &amp; Parameter'!$E$16*'Data &amp; Parameter'!$E$17*('Data &amp; Parameter'!$E$18+'Data &amp; Parameter'!$E$19)*'Data &amp; Parameter'!$E$20*'Data &amp; Parameter'!$E$37*N2075</f>
        <v>0.61913913196252002</v>
      </c>
      <c r="P2075">
        <f>ROUNDUP(IF(D2075&gt;$D$4,0,($D$4-D2075+1)/365),0)</f>
        <v>0</v>
      </c>
      <c r="Q2075">
        <f>ROUNDUP(IF(D2075&gt;$D$5,0,($D$5-D2075+1)/365),0)</f>
        <v>1</v>
      </c>
      <c r="R2075" s="28">
        <f>IF(OR(P2075=1,Q2075=1),IF(D2075+364&lt;=$D$5,(D2075+364-$D$4+1)/365,IF(D2075&gt;$D$4,($D$5-D2075+1)/365,$D$6/365)),0)</f>
        <v>0.17808219178082191</v>
      </c>
      <c r="S2075" s="28">
        <f>'Data &amp; Parameter'!$E$16*'Data &amp; Parameter'!$E$17*('Data &amp; Parameter'!$E$18+'Data &amp; Parameter'!$E$19)*'Data &amp; Parameter'!$E$20*'Data &amp; Parameter'!$E$37*R2075</f>
        <v>0.61913913196252002</v>
      </c>
      <c r="T2075" s="28">
        <f t="shared" si="32"/>
        <v>1.23827826392504</v>
      </c>
    </row>
    <row r="2076" spans="1:20" ht="15.75" customHeight="1" x14ac:dyDescent="0.35">
      <c r="A2076">
        <v>2069</v>
      </c>
      <c r="B2076" s="76">
        <v>44237</v>
      </c>
      <c r="C2076" s="1" t="s">
        <v>6584</v>
      </c>
      <c r="D2076" s="76">
        <v>44237</v>
      </c>
      <c r="E2076" s="1" t="s">
        <v>6585</v>
      </c>
      <c r="F2076" s="1" t="s">
        <v>6586</v>
      </c>
      <c r="G2076" s="1" t="s">
        <v>123</v>
      </c>
      <c r="H2076" s="1" t="s">
        <v>124</v>
      </c>
      <c r="I2076" s="1" t="s">
        <v>125</v>
      </c>
      <c r="J2076" s="1" t="s">
        <v>6571</v>
      </c>
      <c r="K2076" s="1" t="s">
        <v>5229</v>
      </c>
      <c r="L2076">
        <f>ROUNDUP(IF(B2076&gt;$D$4,0,($D$4-B2076+1)/365),0)</f>
        <v>0</v>
      </c>
      <c r="M2076">
        <f>ROUNDUP(IF(B2076&gt;$D$5,0,($D$5-B2076+1)/365),0)</f>
        <v>1</v>
      </c>
      <c r="N2076" s="28">
        <f>IF(OR(L2076=1,M2076=1),IF(B2076+364&lt;=$D$5,(B2076+364-$D$4+1)/365,IF(B2076&gt;$D$4,($D$5-B2076+1)/365,$D$6/365)),0)</f>
        <v>0.17808219178082191</v>
      </c>
      <c r="O2076" s="28">
        <f>'Data &amp; Parameter'!$E$16*'Data &amp; Parameter'!$E$17*('Data &amp; Parameter'!$E$18+'Data &amp; Parameter'!$E$19)*'Data &amp; Parameter'!$E$20*'Data &amp; Parameter'!$E$37*N2076</f>
        <v>0.61913913196252002</v>
      </c>
      <c r="P2076">
        <f>ROUNDUP(IF(D2076&gt;$D$4,0,($D$4-D2076+1)/365),0)</f>
        <v>0</v>
      </c>
      <c r="Q2076">
        <f>ROUNDUP(IF(D2076&gt;$D$5,0,($D$5-D2076+1)/365),0)</f>
        <v>1</v>
      </c>
      <c r="R2076" s="28">
        <f>IF(OR(P2076=1,Q2076=1),IF(D2076+364&lt;=$D$5,(D2076+364-$D$4+1)/365,IF(D2076&gt;$D$4,($D$5-D2076+1)/365,$D$6/365)),0)</f>
        <v>0.17808219178082191</v>
      </c>
      <c r="S2076" s="28">
        <f>'Data &amp; Parameter'!$E$16*'Data &amp; Parameter'!$E$17*('Data &amp; Parameter'!$E$18+'Data &amp; Parameter'!$E$19)*'Data &amp; Parameter'!$E$20*'Data &amp; Parameter'!$E$37*R2076</f>
        <v>0.61913913196252002</v>
      </c>
      <c r="T2076" s="28">
        <f t="shared" si="32"/>
        <v>1.23827826392504</v>
      </c>
    </row>
    <row r="2077" spans="1:20" ht="15.75" customHeight="1" x14ac:dyDescent="0.35">
      <c r="A2077">
        <v>2070</v>
      </c>
      <c r="B2077" s="76">
        <v>44237</v>
      </c>
      <c r="C2077" s="1" t="s">
        <v>6587</v>
      </c>
      <c r="D2077" s="76">
        <v>44237</v>
      </c>
      <c r="E2077" s="1" t="s">
        <v>6588</v>
      </c>
      <c r="F2077" s="1" t="s">
        <v>6589</v>
      </c>
      <c r="G2077" s="1" t="s">
        <v>123</v>
      </c>
      <c r="H2077" s="1" t="s">
        <v>124</v>
      </c>
      <c r="I2077" s="1" t="s">
        <v>125</v>
      </c>
      <c r="J2077" s="1" t="s">
        <v>6571</v>
      </c>
      <c r="K2077" s="1" t="s">
        <v>5229</v>
      </c>
      <c r="L2077">
        <f>ROUNDUP(IF(B2077&gt;$D$4,0,($D$4-B2077+1)/365),0)</f>
        <v>0</v>
      </c>
      <c r="M2077">
        <f>ROUNDUP(IF(B2077&gt;$D$5,0,($D$5-B2077+1)/365),0)</f>
        <v>1</v>
      </c>
      <c r="N2077" s="28">
        <f>IF(OR(L2077=1,M2077=1),IF(B2077+364&lt;=$D$5,(B2077+364-$D$4+1)/365,IF(B2077&gt;$D$4,($D$5-B2077+1)/365,$D$6/365)),0)</f>
        <v>0.17808219178082191</v>
      </c>
      <c r="O2077" s="28">
        <f>'Data &amp; Parameter'!$E$16*'Data &amp; Parameter'!$E$17*('Data &amp; Parameter'!$E$18+'Data &amp; Parameter'!$E$19)*'Data &amp; Parameter'!$E$20*'Data &amp; Parameter'!$E$37*N2077</f>
        <v>0.61913913196252002</v>
      </c>
      <c r="P2077">
        <f>ROUNDUP(IF(D2077&gt;$D$4,0,($D$4-D2077+1)/365),0)</f>
        <v>0</v>
      </c>
      <c r="Q2077">
        <f>ROUNDUP(IF(D2077&gt;$D$5,0,($D$5-D2077+1)/365),0)</f>
        <v>1</v>
      </c>
      <c r="R2077" s="28">
        <f>IF(OR(P2077=1,Q2077=1),IF(D2077+364&lt;=$D$5,(D2077+364-$D$4+1)/365,IF(D2077&gt;$D$4,($D$5-D2077+1)/365,$D$6/365)),0)</f>
        <v>0.17808219178082191</v>
      </c>
      <c r="S2077" s="28">
        <f>'Data &amp; Parameter'!$E$16*'Data &amp; Parameter'!$E$17*('Data &amp; Parameter'!$E$18+'Data &amp; Parameter'!$E$19)*'Data &amp; Parameter'!$E$20*'Data &amp; Parameter'!$E$37*R2077</f>
        <v>0.61913913196252002</v>
      </c>
      <c r="T2077" s="28">
        <f t="shared" si="32"/>
        <v>1.23827826392504</v>
      </c>
    </row>
    <row r="2078" spans="1:20" ht="15.75" customHeight="1" x14ac:dyDescent="0.35">
      <c r="A2078">
        <v>2071</v>
      </c>
      <c r="B2078" s="76">
        <v>44237</v>
      </c>
      <c r="C2078" s="1" t="s">
        <v>6590</v>
      </c>
      <c r="D2078" s="76">
        <v>44237</v>
      </c>
      <c r="E2078" s="1" t="s">
        <v>6591</v>
      </c>
      <c r="F2078" s="1" t="s">
        <v>6592</v>
      </c>
      <c r="G2078" s="1" t="s">
        <v>123</v>
      </c>
      <c r="H2078" s="1" t="s">
        <v>124</v>
      </c>
      <c r="I2078" s="1" t="s">
        <v>125</v>
      </c>
      <c r="J2078" s="1" t="s">
        <v>6571</v>
      </c>
      <c r="K2078" s="1" t="s">
        <v>5229</v>
      </c>
      <c r="L2078">
        <f>ROUNDUP(IF(B2078&gt;$D$4,0,($D$4-B2078+1)/365),0)</f>
        <v>0</v>
      </c>
      <c r="M2078">
        <f>ROUNDUP(IF(B2078&gt;$D$5,0,($D$5-B2078+1)/365),0)</f>
        <v>1</v>
      </c>
      <c r="N2078" s="28">
        <f>IF(OR(L2078=1,M2078=1),IF(B2078+364&lt;=$D$5,(B2078+364-$D$4+1)/365,IF(B2078&gt;$D$4,($D$5-B2078+1)/365,$D$6/365)),0)</f>
        <v>0.17808219178082191</v>
      </c>
      <c r="O2078" s="28">
        <f>'Data &amp; Parameter'!$E$16*'Data &amp; Parameter'!$E$17*('Data &amp; Parameter'!$E$18+'Data &amp; Parameter'!$E$19)*'Data &amp; Parameter'!$E$20*'Data &amp; Parameter'!$E$37*N2078</f>
        <v>0.61913913196252002</v>
      </c>
      <c r="P2078">
        <f>ROUNDUP(IF(D2078&gt;$D$4,0,($D$4-D2078+1)/365),0)</f>
        <v>0</v>
      </c>
      <c r="Q2078">
        <f>ROUNDUP(IF(D2078&gt;$D$5,0,($D$5-D2078+1)/365),0)</f>
        <v>1</v>
      </c>
      <c r="R2078" s="28">
        <f>IF(OR(P2078=1,Q2078=1),IF(D2078+364&lt;=$D$5,(D2078+364-$D$4+1)/365,IF(D2078&gt;$D$4,($D$5-D2078+1)/365,$D$6/365)),0)</f>
        <v>0.17808219178082191</v>
      </c>
      <c r="S2078" s="28">
        <f>'Data &amp; Parameter'!$E$16*'Data &amp; Parameter'!$E$17*('Data &amp; Parameter'!$E$18+'Data &amp; Parameter'!$E$19)*'Data &amp; Parameter'!$E$20*'Data &amp; Parameter'!$E$37*R2078</f>
        <v>0.61913913196252002</v>
      </c>
      <c r="T2078" s="28">
        <f t="shared" si="32"/>
        <v>1.23827826392504</v>
      </c>
    </row>
    <row r="2079" spans="1:20" ht="15.75" customHeight="1" x14ac:dyDescent="0.35">
      <c r="A2079">
        <v>2072</v>
      </c>
      <c r="B2079" s="76">
        <v>44237</v>
      </c>
      <c r="C2079" s="1" t="s">
        <v>6593</v>
      </c>
      <c r="D2079" s="76">
        <v>44237</v>
      </c>
      <c r="E2079" s="1" t="s">
        <v>6594</v>
      </c>
      <c r="F2079" s="1" t="s">
        <v>6595</v>
      </c>
      <c r="G2079" s="1" t="s">
        <v>123</v>
      </c>
      <c r="H2079" s="1" t="s">
        <v>124</v>
      </c>
      <c r="I2079" s="1" t="s">
        <v>125</v>
      </c>
      <c r="J2079" s="1" t="s">
        <v>6571</v>
      </c>
      <c r="K2079" s="1" t="s">
        <v>5229</v>
      </c>
      <c r="L2079">
        <f>ROUNDUP(IF(B2079&gt;$D$4,0,($D$4-B2079+1)/365),0)</f>
        <v>0</v>
      </c>
      <c r="M2079">
        <f>ROUNDUP(IF(B2079&gt;$D$5,0,($D$5-B2079+1)/365),0)</f>
        <v>1</v>
      </c>
      <c r="N2079" s="28">
        <f>IF(OR(L2079=1,M2079=1),IF(B2079+364&lt;=$D$5,(B2079+364-$D$4+1)/365,IF(B2079&gt;$D$4,($D$5-B2079+1)/365,$D$6/365)),0)</f>
        <v>0.17808219178082191</v>
      </c>
      <c r="O2079" s="28">
        <f>'Data &amp; Parameter'!$E$16*'Data &amp; Parameter'!$E$17*('Data &amp; Parameter'!$E$18+'Data &amp; Parameter'!$E$19)*'Data &amp; Parameter'!$E$20*'Data &amp; Parameter'!$E$37*N2079</f>
        <v>0.61913913196252002</v>
      </c>
      <c r="P2079">
        <f>ROUNDUP(IF(D2079&gt;$D$4,0,($D$4-D2079+1)/365),0)</f>
        <v>0</v>
      </c>
      <c r="Q2079">
        <f>ROUNDUP(IF(D2079&gt;$D$5,0,($D$5-D2079+1)/365),0)</f>
        <v>1</v>
      </c>
      <c r="R2079" s="28">
        <f>IF(OR(P2079=1,Q2079=1),IF(D2079+364&lt;=$D$5,(D2079+364-$D$4+1)/365,IF(D2079&gt;$D$4,($D$5-D2079+1)/365,$D$6/365)),0)</f>
        <v>0.17808219178082191</v>
      </c>
      <c r="S2079" s="28">
        <f>'Data &amp; Parameter'!$E$16*'Data &amp; Parameter'!$E$17*('Data &amp; Parameter'!$E$18+'Data &amp; Parameter'!$E$19)*'Data &amp; Parameter'!$E$20*'Data &amp; Parameter'!$E$37*R2079</f>
        <v>0.61913913196252002</v>
      </c>
      <c r="T2079" s="28">
        <f t="shared" si="32"/>
        <v>1.23827826392504</v>
      </c>
    </row>
    <row r="2080" spans="1:20" ht="15.75" customHeight="1" x14ac:dyDescent="0.35">
      <c r="A2080">
        <v>2073</v>
      </c>
      <c r="B2080" s="76">
        <v>44237</v>
      </c>
      <c r="C2080" s="1" t="s">
        <v>6596</v>
      </c>
      <c r="D2080" s="76">
        <v>44237</v>
      </c>
      <c r="E2080" s="1" t="s">
        <v>6597</v>
      </c>
      <c r="F2080" s="1" t="s">
        <v>6598</v>
      </c>
      <c r="G2080" s="1" t="s">
        <v>123</v>
      </c>
      <c r="H2080" s="1" t="s">
        <v>124</v>
      </c>
      <c r="I2080" s="1" t="s">
        <v>125</v>
      </c>
      <c r="J2080" s="1" t="s">
        <v>6571</v>
      </c>
      <c r="K2080" s="1" t="s">
        <v>5229</v>
      </c>
      <c r="L2080">
        <f>ROUNDUP(IF(B2080&gt;$D$4,0,($D$4-B2080+1)/365),0)</f>
        <v>0</v>
      </c>
      <c r="M2080">
        <f>ROUNDUP(IF(B2080&gt;$D$5,0,($D$5-B2080+1)/365),0)</f>
        <v>1</v>
      </c>
      <c r="N2080" s="28">
        <f>IF(OR(L2080=1,M2080=1),IF(B2080+364&lt;=$D$5,(B2080+364-$D$4+1)/365,IF(B2080&gt;$D$4,($D$5-B2080+1)/365,$D$6/365)),0)</f>
        <v>0.17808219178082191</v>
      </c>
      <c r="O2080" s="28">
        <f>'Data &amp; Parameter'!$E$16*'Data &amp; Parameter'!$E$17*('Data &amp; Parameter'!$E$18+'Data &amp; Parameter'!$E$19)*'Data &amp; Parameter'!$E$20*'Data &amp; Parameter'!$E$37*N2080</f>
        <v>0.61913913196252002</v>
      </c>
      <c r="P2080">
        <f>ROUNDUP(IF(D2080&gt;$D$4,0,($D$4-D2080+1)/365),0)</f>
        <v>0</v>
      </c>
      <c r="Q2080">
        <f>ROUNDUP(IF(D2080&gt;$D$5,0,($D$5-D2080+1)/365),0)</f>
        <v>1</v>
      </c>
      <c r="R2080" s="28">
        <f>IF(OR(P2080=1,Q2080=1),IF(D2080+364&lt;=$D$5,(D2080+364-$D$4+1)/365,IF(D2080&gt;$D$4,($D$5-D2080+1)/365,$D$6/365)),0)</f>
        <v>0.17808219178082191</v>
      </c>
      <c r="S2080" s="28">
        <f>'Data &amp; Parameter'!$E$16*'Data &amp; Parameter'!$E$17*('Data &amp; Parameter'!$E$18+'Data &amp; Parameter'!$E$19)*'Data &amp; Parameter'!$E$20*'Data &amp; Parameter'!$E$37*R2080</f>
        <v>0.61913913196252002</v>
      </c>
      <c r="T2080" s="28">
        <f t="shared" si="32"/>
        <v>1.23827826392504</v>
      </c>
    </row>
    <row r="2081" spans="1:20" ht="15.75" customHeight="1" x14ac:dyDescent="0.35">
      <c r="A2081">
        <v>2074</v>
      </c>
      <c r="B2081" s="76">
        <v>44237</v>
      </c>
      <c r="C2081" s="1" t="s">
        <v>6599</v>
      </c>
      <c r="D2081" s="76">
        <v>44237</v>
      </c>
      <c r="E2081" s="1" t="s">
        <v>6600</v>
      </c>
      <c r="F2081" s="1" t="s">
        <v>6601</v>
      </c>
      <c r="G2081" s="1" t="s">
        <v>123</v>
      </c>
      <c r="H2081" s="1" t="s">
        <v>124</v>
      </c>
      <c r="I2081" s="1" t="s">
        <v>125</v>
      </c>
      <c r="J2081" s="1" t="s">
        <v>6571</v>
      </c>
      <c r="K2081" s="1" t="s">
        <v>5229</v>
      </c>
      <c r="L2081">
        <f>ROUNDUP(IF(B2081&gt;$D$4,0,($D$4-B2081+1)/365),0)</f>
        <v>0</v>
      </c>
      <c r="M2081">
        <f>ROUNDUP(IF(B2081&gt;$D$5,0,($D$5-B2081+1)/365),0)</f>
        <v>1</v>
      </c>
      <c r="N2081" s="28">
        <f>IF(OR(L2081=1,M2081=1),IF(B2081+364&lt;=$D$5,(B2081+364-$D$4+1)/365,IF(B2081&gt;$D$4,($D$5-B2081+1)/365,$D$6/365)),0)</f>
        <v>0.17808219178082191</v>
      </c>
      <c r="O2081" s="28">
        <f>'Data &amp; Parameter'!$E$16*'Data &amp; Parameter'!$E$17*('Data &amp; Parameter'!$E$18+'Data &amp; Parameter'!$E$19)*'Data &amp; Parameter'!$E$20*'Data &amp; Parameter'!$E$37*N2081</f>
        <v>0.61913913196252002</v>
      </c>
      <c r="P2081">
        <f>ROUNDUP(IF(D2081&gt;$D$4,0,($D$4-D2081+1)/365),0)</f>
        <v>0</v>
      </c>
      <c r="Q2081">
        <f>ROUNDUP(IF(D2081&gt;$D$5,0,($D$5-D2081+1)/365),0)</f>
        <v>1</v>
      </c>
      <c r="R2081" s="28">
        <f>IF(OR(P2081=1,Q2081=1),IF(D2081+364&lt;=$D$5,(D2081+364-$D$4+1)/365,IF(D2081&gt;$D$4,($D$5-D2081+1)/365,$D$6/365)),0)</f>
        <v>0.17808219178082191</v>
      </c>
      <c r="S2081" s="28">
        <f>'Data &amp; Parameter'!$E$16*'Data &amp; Parameter'!$E$17*('Data &amp; Parameter'!$E$18+'Data &amp; Parameter'!$E$19)*'Data &amp; Parameter'!$E$20*'Data &amp; Parameter'!$E$37*R2081</f>
        <v>0.61913913196252002</v>
      </c>
      <c r="T2081" s="28">
        <f t="shared" si="32"/>
        <v>1.23827826392504</v>
      </c>
    </row>
    <row r="2082" spans="1:20" ht="15.75" customHeight="1" x14ac:dyDescent="0.35">
      <c r="A2082">
        <v>2075</v>
      </c>
      <c r="B2082" s="76">
        <v>44237</v>
      </c>
      <c r="C2082" s="1" t="s">
        <v>6602</v>
      </c>
      <c r="D2082" s="76">
        <v>44237</v>
      </c>
      <c r="E2082" s="1" t="s">
        <v>6603</v>
      </c>
      <c r="F2082" s="1" t="s">
        <v>6604</v>
      </c>
      <c r="G2082" s="1" t="s">
        <v>123</v>
      </c>
      <c r="H2082" s="1" t="s">
        <v>124</v>
      </c>
      <c r="I2082" s="1" t="s">
        <v>125</v>
      </c>
      <c r="J2082" s="1" t="s">
        <v>6571</v>
      </c>
      <c r="K2082" s="1" t="s">
        <v>6571</v>
      </c>
      <c r="L2082">
        <f>ROUNDUP(IF(B2082&gt;$D$4,0,($D$4-B2082+1)/365),0)</f>
        <v>0</v>
      </c>
      <c r="M2082">
        <f>ROUNDUP(IF(B2082&gt;$D$5,0,($D$5-B2082+1)/365),0)</f>
        <v>1</v>
      </c>
      <c r="N2082" s="28">
        <f>IF(OR(L2082=1,M2082=1),IF(B2082+364&lt;=$D$5,(B2082+364-$D$4+1)/365,IF(B2082&gt;$D$4,($D$5-B2082+1)/365,$D$6/365)),0)</f>
        <v>0.17808219178082191</v>
      </c>
      <c r="O2082" s="28">
        <f>'Data &amp; Parameter'!$E$16*'Data &amp; Parameter'!$E$17*('Data &amp; Parameter'!$E$18+'Data &amp; Parameter'!$E$19)*'Data &amp; Parameter'!$E$20*'Data &amp; Parameter'!$E$37*N2082</f>
        <v>0.61913913196252002</v>
      </c>
      <c r="P2082">
        <f>ROUNDUP(IF(D2082&gt;$D$4,0,($D$4-D2082+1)/365),0)</f>
        <v>0</v>
      </c>
      <c r="Q2082">
        <f>ROUNDUP(IF(D2082&gt;$D$5,0,($D$5-D2082+1)/365),0)</f>
        <v>1</v>
      </c>
      <c r="R2082" s="28">
        <f>IF(OR(P2082=1,Q2082=1),IF(D2082+364&lt;=$D$5,(D2082+364-$D$4+1)/365,IF(D2082&gt;$D$4,($D$5-D2082+1)/365,$D$6/365)),0)</f>
        <v>0.17808219178082191</v>
      </c>
      <c r="S2082" s="28">
        <f>'Data &amp; Parameter'!$E$16*'Data &amp; Parameter'!$E$17*('Data &amp; Parameter'!$E$18+'Data &amp; Parameter'!$E$19)*'Data &amp; Parameter'!$E$20*'Data &amp; Parameter'!$E$37*R2082</f>
        <v>0.61913913196252002</v>
      </c>
      <c r="T2082" s="28">
        <f t="shared" si="32"/>
        <v>1.23827826392504</v>
      </c>
    </row>
    <row r="2083" spans="1:20" ht="15.75" customHeight="1" x14ac:dyDescent="0.35">
      <c r="A2083">
        <v>2076</v>
      </c>
      <c r="B2083" s="76">
        <v>44237</v>
      </c>
      <c r="C2083" s="1" t="s">
        <v>6605</v>
      </c>
      <c r="D2083" s="76">
        <v>44237</v>
      </c>
      <c r="E2083" s="1" t="s">
        <v>6606</v>
      </c>
      <c r="F2083" s="1" t="s">
        <v>6607</v>
      </c>
      <c r="G2083" s="1" t="s">
        <v>123</v>
      </c>
      <c r="H2083" s="1" t="s">
        <v>124</v>
      </c>
      <c r="I2083" s="1" t="s">
        <v>125</v>
      </c>
      <c r="J2083" s="1" t="s">
        <v>6571</v>
      </c>
      <c r="K2083" s="1" t="s">
        <v>6571</v>
      </c>
      <c r="L2083">
        <f>ROUNDUP(IF(B2083&gt;$D$4,0,($D$4-B2083+1)/365),0)</f>
        <v>0</v>
      </c>
      <c r="M2083">
        <f>ROUNDUP(IF(B2083&gt;$D$5,0,($D$5-B2083+1)/365),0)</f>
        <v>1</v>
      </c>
      <c r="N2083" s="28">
        <f>IF(OR(L2083=1,M2083=1),IF(B2083+364&lt;=$D$5,(B2083+364-$D$4+1)/365,IF(B2083&gt;$D$4,($D$5-B2083+1)/365,$D$6/365)),0)</f>
        <v>0.17808219178082191</v>
      </c>
      <c r="O2083" s="28">
        <f>'Data &amp; Parameter'!$E$16*'Data &amp; Parameter'!$E$17*('Data &amp; Parameter'!$E$18+'Data &amp; Parameter'!$E$19)*'Data &amp; Parameter'!$E$20*'Data &amp; Parameter'!$E$37*N2083</f>
        <v>0.61913913196252002</v>
      </c>
      <c r="P2083">
        <f>ROUNDUP(IF(D2083&gt;$D$4,0,($D$4-D2083+1)/365),0)</f>
        <v>0</v>
      </c>
      <c r="Q2083">
        <f>ROUNDUP(IF(D2083&gt;$D$5,0,($D$5-D2083+1)/365),0)</f>
        <v>1</v>
      </c>
      <c r="R2083" s="28">
        <f>IF(OR(P2083=1,Q2083=1),IF(D2083+364&lt;=$D$5,(D2083+364-$D$4+1)/365,IF(D2083&gt;$D$4,($D$5-D2083+1)/365,$D$6/365)),0)</f>
        <v>0.17808219178082191</v>
      </c>
      <c r="S2083" s="28">
        <f>'Data &amp; Parameter'!$E$16*'Data &amp; Parameter'!$E$17*('Data &amp; Parameter'!$E$18+'Data &amp; Parameter'!$E$19)*'Data &amp; Parameter'!$E$20*'Data &amp; Parameter'!$E$37*R2083</f>
        <v>0.61913913196252002</v>
      </c>
      <c r="T2083" s="28">
        <f t="shared" si="32"/>
        <v>1.23827826392504</v>
      </c>
    </row>
    <row r="2084" spans="1:20" ht="15.75" customHeight="1" x14ac:dyDescent="0.35">
      <c r="A2084">
        <v>2077</v>
      </c>
      <c r="B2084" s="76">
        <v>44237</v>
      </c>
      <c r="C2084" s="1" t="s">
        <v>6608</v>
      </c>
      <c r="D2084" s="76">
        <v>44237</v>
      </c>
      <c r="E2084" s="1" t="s">
        <v>6609</v>
      </c>
      <c r="F2084" s="1" t="s">
        <v>6610</v>
      </c>
      <c r="G2084" s="1" t="s">
        <v>123</v>
      </c>
      <c r="H2084" s="1" t="s">
        <v>124</v>
      </c>
      <c r="I2084" s="1" t="s">
        <v>125</v>
      </c>
      <c r="J2084" s="1" t="s">
        <v>6571</v>
      </c>
      <c r="K2084" s="1" t="s">
        <v>6571</v>
      </c>
      <c r="L2084">
        <f>ROUNDUP(IF(B2084&gt;$D$4,0,($D$4-B2084+1)/365),0)</f>
        <v>0</v>
      </c>
      <c r="M2084">
        <f>ROUNDUP(IF(B2084&gt;$D$5,0,($D$5-B2084+1)/365),0)</f>
        <v>1</v>
      </c>
      <c r="N2084" s="28">
        <f>IF(OR(L2084=1,M2084=1),IF(B2084+364&lt;=$D$5,(B2084+364-$D$4+1)/365,IF(B2084&gt;$D$4,($D$5-B2084+1)/365,$D$6/365)),0)</f>
        <v>0.17808219178082191</v>
      </c>
      <c r="O2084" s="28">
        <f>'Data &amp; Parameter'!$E$16*'Data &amp; Parameter'!$E$17*('Data &amp; Parameter'!$E$18+'Data &amp; Parameter'!$E$19)*'Data &amp; Parameter'!$E$20*'Data &amp; Parameter'!$E$37*N2084</f>
        <v>0.61913913196252002</v>
      </c>
      <c r="P2084">
        <f>ROUNDUP(IF(D2084&gt;$D$4,0,($D$4-D2084+1)/365),0)</f>
        <v>0</v>
      </c>
      <c r="Q2084">
        <f>ROUNDUP(IF(D2084&gt;$D$5,0,($D$5-D2084+1)/365),0)</f>
        <v>1</v>
      </c>
      <c r="R2084" s="28">
        <f>IF(OR(P2084=1,Q2084=1),IF(D2084+364&lt;=$D$5,(D2084+364-$D$4+1)/365,IF(D2084&gt;$D$4,($D$5-D2084+1)/365,$D$6/365)),0)</f>
        <v>0.17808219178082191</v>
      </c>
      <c r="S2084" s="28">
        <f>'Data &amp; Parameter'!$E$16*'Data &amp; Parameter'!$E$17*('Data &amp; Parameter'!$E$18+'Data &amp; Parameter'!$E$19)*'Data &amp; Parameter'!$E$20*'Data &amp; Parameter'!$E$37*R2084</f>
        <v>0.61913913196252002</v>
      </c>
      <c r="T2084" s="28">
        <f t="shared" si="32"/>
        <v>1.23827826392504</v>
      </c>
    </row>
    <row r="2085" spans="1:20" ht="15.75" customHeight="1" x14ac:dyDescent="0.35">
      <c r="A2085">
        <v>2078</v>
      </c>
      <c r="B2085" s="76">
        <v>44237</v>
      </c>
      <c r="C2085" s="1" t="s">
        <v>6611</v>
      </c>
      <c r="D2085" s="76">
        <v>44237</v>
      </c>
      <c r="E2085" s="1" t="s">
        <v>6612</v>
      </c>
      <c r="F2085" s="1" t="s">
        <v>6613</v>
      </c>
      <c r="G2085" s="1" t="s">
        <v>123</v>
      </c>
      <c r="H2085" s="1" t="s">
        <v>124</v>
      </c>
      <c r="I2085" s="1" t="s">
        <v>125</v>
      </c>
      <c r="J2085" s="1" t="s">
        <v>6571</v>
      </c>
      <c r="K2085" s="1" t="s">
        <v>6571</v>
      </c>
      <c r="L2085">
        <f>ROUNDUP(IF(B2085&gt;$D$4,0,($D$4-B2085+1)/365),0)</f>
        <v>0</v>
      </c>
      <c r="M2085">
        <f>ROUNDUP(IF(B2085&gt;$D$5,0,($D$5-B2085+1)/365),0)</f>
        <v>1</v>
      </c>
      <c r="N2085" s="28">
        <f>IF(OR(L2085=1,M2085=1),IF(B2085+364&lt;=$D$5,(B2085+364-$D$4+1)/365,IF(B2085&gt;$D$4,($D$5-B2085+1)/365,$D$6/365)),0)</f>
        <v>0.17808219178082191</v>
      </c>
      <c r="O2085" s="28">
        <f>'Data &amp; Parameter'!$E$16*'Data &amp; Parameter'!$E$17*('Data &amp; Parameter'!$E$18+'Data &amp; Parameter'!$E$19)*'Data &amp; Parameter'!$E$20*'Data &amp; Parameter'!$E$37*N2085</f>
        <v>0.61913913196252002</v>
      </c>
      <c r="P2085">
        <f>ROUNDUP(IF(D2085&gt;$D$4,0,($D$4-D2085+1)/365),0)</f>
        <v>0</v>
      </c>
      <c r="Q2085">
        <f>ROUNDUP(IF(D2085&gt;$D$5,0,($D$5-D2085+1)/365),0)</f>
        <v>1</v>
      </c>
      <c r="R2085" s="28">
        <f>IF(OR(P2085=1,Q2085=1),IF(D2085+364&lt;=$D$5,(D2085+364-$D$4+1)/365,IF(D2085&gt;$D$4,($D$5-D2085+1)/365,$D$6/365)),0)</f>
        <v>0.17808219178082191</v>
      </c>
      <c r="S2085" s="28">
        <f>'Data &amp; Parameter'!$E$16*'Data &amp; Parameter'!$E$17*('Data &amp; Parameter'!$E$18+'Data &amp; Parameter'!$E$19)*'Data &amp; Parameter'!$E$20*'Data &amp; Parameter'!$E$37*R2085</f>
        <v>0.61913913196252002</v>
      </c>
      <c r="T2085" s="28">
        <f t="shared" si="32"/>
        <v>1.23827826392504</v>
      </c>
    </row>
    <row r="2086" spans="1:20" ht="15.75" customHeight="1" x14ac:dyDescent="0.35">
      <c r="A2086">
        <v>2079</v>
      </c>
      <c r="B2086" s="76">
        <v>44237</v>
      </c>
      <c r="C2086" s="1" t="s">
        <v>6614</v>
      </c>
      <c r="D2086" s="76">
        <v>44237</v>
      </c>
      <c r="E2086" s="1" t="s">
        <v>6615</v>
      </c>
      <c r="F2086" s="1" t="s">
        <v>6616</v>
      </c>
      <c r="G2086" s="1" t="s">
        <v>123</v>
      </c>
      <c r="H2086" s="1" t="s">
        <v>124</v>
      </c>
      <c r="I2086" s="1" t="s">
        <v>125</v>
      </c>
      <c r="J2086" s="1" t="s">
        <v>6571</v>
      </c>
      <c r="K2086" s="1" t="s">
        <v>6571</v>
      </c>
      <c r="L2086">
        <f>ROUNDUP(IF(B2086&gt;$D$4,0,($D$4-B2086+1)/365),0)</f>
        <v>0</v>
      </c>
      <c r="M2086">
        <f>ROUNDUP(IF(B2086&gt;$D$5,0,($D$5-B2086+1)/365),0)</f>
        <v>1</v>
      </c>
      <c r="N2086" s="28">
        <f>IF(OR(L2086=1,M2086=1),IF(B2086+364&lt;=$D$5,(B2086+364-$D$4+1)/365,IF(B2086&gt;$D$4,($D$5-B2086+1)/365,$D$6/365)),0)</f>
        <v>0.17808219178082191</v>
      </c>
      <c r="O2086" s="28">
        <f>'Data &amp; Parameter'!$E$16*'Data &amp; Parameter'!$E$17*('Data &amp; Parameter'!$E$18+'Data &amp; Parameter'!$E$19)*'Data &amp; Parameter'!$E$20*'Data &amp; Parameter'!$E$37*N2086</f>
        <v>0.61913913196252002</v>
      </c>
      <c r="P2086">
        <f>ROUNDUP(IF(D2086&gt;$D$4,0,($D$4-D2086+1)/365),0)</f>
        <v>0</v>
      </c>
      <c r="Q2086">
        <f>ROUNDUP(IF(D2086&gt;$D$5,0,($D$5-D2086+1)/365),0)</f>
        <v>1</v>
      </c>
      <c r="R2086" s="28">
        <f>IF(OR(P2086=1,Q2086=1),IF(D2086+364&lt;=$D$5,(D2086+364-$D$4+1)/365,IF(D2086&gt;$D$4,($D$5-D2086+1)/365,$D$6/365)),0)</f>
        <v>0.17808219178082191</v>
      </c>
      <c r="S2086" s="28">
        <f>'Data &amp; Parameter'!$E$16*'Data &amp; Parameter'!$E$17*('Data &amp; Parameter'!$E$18+'Data &amp; Parameter'!$E$19)*'Data &amp; Parameter'!$E$20*'Data &amp; Parameter'!$E$37*R2086</f>
        <v>0.61913913196252002</v>
      </c>
      <c r="T2086" s="28">
        <f t="shared" si="32"/>
        <v>1.23827826392504</v>
      </c>
    </row>
    <row r="2087" spans="1:20" ht="15.75" customHeight="1" x14ac:dyDescent="0.35">
      <c r="A2087">
        <v>2080</v>
      </c>
      <c r="B2087" s="76">
        <v>44237</v>
      </c>
      <c r="C2087" s="1" t="s">
        <v>6617</v>
      </c>
      <c r="D2087" s="76">
        <v>44237</v>
      </c>
      <c r="E2087" s="1" t="s">
        <v>6618</v>
      </c>
      <c r="F2087" s="1" t="s">
        <v>6619</v>
      </c>
      <c r="G2087" s="1" t="s">
        <v>123</v>
      </c>
      <c r="H2087" s="1" t="s">
        <v>124</v>
      </c>
      <c r="I2087" s="1" t="s">
        <v>125</v>
      </c>
      <c r="J2087" s="1" t="s">
        <v>6571</v>
      </c>
      <c r="K2087" s="1" t="s">
        <v>6571</v>
      </c>
      <c r="L2087">
        <f>ROUNDUP(IF(B2087&gt;$D$4,0,($D$4-B2087+1)/365),0)</f>
        <v>0</v>
      </c>
      <c r="M2087">
        <f>ROUNDUP(IF(B2087&gt;$D$5,0,($D$5-B2087+1)/365),0)</f>
        <v>1</v>
      </c>
      <c r="N2087" s="28">
        <f>IF(OR(L2087=1,M2087=1),IF(B2087+364&lt;=$D$5,(B2087+364-$D$4+1)/365,IF(B2087&gt;$D$4,($D$5-B2087+1)/365,$D$6/365)),0)</f>
        <v>0.17808219178082191</v>
      </c>
      <c r="O2087" s="28">
        <f>'Data &amp; Parameter'!$E$16*'Data &amp; Parameter'!$E$17*('Data &amp; Parameter'!$E$18+'Data &amp; Parameter'!$E$19)*'Data &amp; Parameter'!$E$20*'Data &amp; Parameter'!$E$37*N2087</f>
        <v>0.61913913196252002</v>
      </c>
      <c r="P2087">
        <f>ROUNDUP(IF(D2087&gt;$D$4,0,($D$4-D2087+1)/365),0)</f>
        <v>0</v>
      </c>
      <c r="Q2087">
        <f>ROUNDUP(IF(D2087&gt;$D$5,0,($D$5-D2087+1)/365),0)</f>
        <v>1</v>
      </c>
      <c r="R2087" s="28">
        <f>IF(OR(P2087=1,Q2087=1),IF(D2087+364&lt;=$D$5,(D2087+364-$D$4+1)/365,IF(D2087&gt;$D$4,($D$5-D2087+1)/365,$D$6/365)),0)</f>
        <v>0.17808219178082191</v>
      </c>
      <c r="S2087" s="28">
        <f>'Data &amp; Parameter'!$E$16*'Data &amp; Parameter'!$E$17*('Data &amp; Parameter'!$E$18+'Data &amp; Parameter'!$E$19)*'Data &amp; Parameter'!$E$20*'Data &amp; Parameter'!$E$37*R2087</f>
        <v>0.61913913196252002</v>
      </c>
      <c r="T2087" s="28">
        <f t="shared" si="32"/>
        <v>1.23827826392504</v>
      </c>
    </row>
    <row r="2088" spans="1:20" ht="15.75" customHeight="1" x14ac:dyDescent="0.35">
      <c r="A2088">
        <v>2081</v>
      </c>
      <c r="B2088" s="76">
        <v>44237</v>
      </c>
      <c r="C2088" s="1" t="s">
        <v>6620</v>
      </c>
      <c r="D2088" s="76">
        <v>44237</v>
      </c>
      <c r="E2088" s="1" t="s">
        <v>6621</v>
      </c>
      <c r="F2088" s="1" t="s">
        <v>6622</v>
      </c>
      <c r="G2088" s="1" t="s">
        <v>123</v>
      </c>
      <c r="H2088" s="1" t="s">
        <v>124</v>
      </c>
      <c r="I2088" s="1" t="s">
        <v>125</v>
      </c>
      <c r="J2088" s="1" t="s">
        <v>6571</v>
      </c>
      <c r="K2088" s="1" t="s">
        <v>6571</v>
      </c>
      <c r="L2088">
        <f>ROUNDUP(IF(B2088&gt;$D$4,0,($D$4-B2088+1)/365),0)</f>
        <v>0</v>
      </c>
      <c r="M2088">
        <f>ROUNDUP(IF(B2088&gt;$D$5,0,($D$5-B2088+1)/365),0)</f>
        <v>1</v>
      </c>
      <c r="N2088" s="28">
        <f>IF(OR(L2088=1,M2088=1),IF(B2088+364&lt;=$D$5,(B2088+364-$D$4+1)/365,IF(B2088&gt;$D$4,($D$5-B2088+1)/365,$D$6/365)),0)</f>
        <v>0.17808219178082191</v>
      </c>
      <c r="O2088" s="28">
        <f>'Data &amp; Parameter'!$E$16*'Data &amp; Parameter'!$E$17*('Data &amp; Parameter'!$E$18+'Data &amp; Parameter'!$E$19)*'Data &amp; Parameter'!$E$20*'Data &amp; Parameter'!$E$37*N2088</f>
        <v>0.61913913196252002</v>
      </c>
      <c r="P2088">
        <f>ROUNDUP(IF(D2088&gt;$D$4,0,($D$4-D2088+1)/365),0)</f>
        <v>0</v>
      </c>
      <c r="Q2088">
        <f>ROUNDUP(IF(D2088&gt;$D$5,0,($D$5-D2088+1)/365),0)</f>
        <v>1</v>
      </c>
      <c r="R2088" s="28">
        <f>IF(OR(P2088=1,Q2088=1),IF(D2088+364&lt;=$D$5,(D2088+364-$D$4+1)/365,IF(D2088&gt;$D$4,($D$5-D2088+1)/365,$D$6/365)),0)</f>
        <v>0.17808219178082191</v>
      </c>
      <c r="S2088" s="28">
        <f>'Data &amp; Parameter'!$E$16*'Data &amp; Parameter'!$E$17*('Data &amp; Parameter'!$E$18+'Data &amp; Parameter'!$E$19)*'Data &amp; Parameter'!$E$20*'Data &amp; Parameter'!$E$37*R2088</f>
        <v>0.61913913196252002</v>
      </c>
      <c r="T2088" s="28">
        <f t="shared" si="32"/>
        <v>1.23827826392504</v>
      </c>
    </row>
    <row r="2089" spans="1:20" ht="15.75" customHeight="1" x14ac:dyDescent="0.35">
      <c r="A2089">
        <v>2082</v>
      </c>
      <c r="B2089" s="76">
        <v>44237</v>
      </c>
      <c r="C2089" s="1" t="s">
        <v>6623</v>
      </c>
      <c r="D2089" s="76">
        <v>44237</v>
      </c>
      <c r="E2089" s="1" t="s">
        <v>6624</v>
      </c>
      <c r="F2089" s="1" t="s">
        <v>6625</v>
      </c>
      <c r="G2089" s="1" t="s">
        <v>123</v>
      </c>
      <c r="H2089" s="1" t="s">
        <v>124</v>
      </c>
      <c r="I2089" s="1" t="s">
        <v>125</v>
      </c>
      <c r="J2089" s="1" t="s">
        <v>6571</v>
      </c>
      <c r="K2089" s="1" t="s">
        <v>6571</v>
      </c>
      <c r="L2089">
        <f>ROUNDUP(IF(B2089&gt;$D$4,0,($D$4-B2089+1)/365),0)</f>
        <v>0</v>
      </c>
      <c r="M2089">
        <f>ROUNDUP(IF(B2089&gt;$D$5,0,($D$5-B2089+1)/365),0)</f>
        <v>1</v>
      </c>
      <c r="N2089" s="28">
        <f>IF(OR(L2089=1,M2089=1),IF(B2089+364&lt;=$D$5,(B2089+364-$D$4+1)/365,IF(B2089&gt;$D$4,($D$5-B2089+1)/365,$D$6/365)),0)</f>
        <v>0.17808219178082191</v>
      </c>
      <c r="O2089" s="28">
        <f>'Data &amp; Parameter'!$E$16*'Data &amp; Parameter'!$E$17*('Data &amp; Parameter'!$E$18+'Data &amp; Parameter'!$E$19)*'Data &amp; Parameter'!$E$20*'Data &amp; Parameter'!$E$37*N2089</f>
        <v>0.61913913196252002</v>
      </c>
      <c r="P2089">
        <f>ROUNDUP(IF(D2089&gt;$D$4,0,($D$4-D2089+1)/365),0)</f>
        <v>0</v>
      </c>
      <c r="Q2089">
        <f>ROUNDUP(IF(D2089&gt;$D$5,0,($D$5-D2089+1)/365),0)</f>
        <v>1</v>
      </c>
      <c r="R2089" s="28">
        <f>IF(OR(P2089=1,Q2089=1),IF(D2089+364&lt;=$D$5,(D2089+364-$D$4+1)/365,IF(D2089&gt;$D$4,($D$5-D2089+1)/365,$D$6/365)),0)</f>
        <v>0.17808219178082191</v>
      </c>
      <c r="S2089" s="28">
        <f>'Data &amp; Parameter'!$E$16*'Data &amp; Parameter'!$E$17*('Data &amp; Parameter'!$E$18+'Data &amp; Parameter'!$E$19)*'Data &amp; Parameter'!$E$20*'Data &amp; Parameter'!$E$37*R2089</f>
        <v>0.61913913196252002</v>
      </c>
      <c r="T2089" s="28">
        <f t="shared" si="32"/>
        <v>1.23827826392504</v>
      </c>
    </row>
    <row r="2090" spans="1:20" ht="15.75" customHeight="1" x14ac:dyDescent="0.35">
      <c r="A2090">
        <v>2083</v>
      </c>
      <c r="B2090" s="76">
        <v>44237</v>
      </c>
      <c r="C2090" s="1" t="s">
        <v>6626</v>
      </c>
      <c r="D2090" s="76">
        <v>44237</v>
      </c>
      <c r="E2090" s="1" t="s">
        <v>6627</v>
      </c>
      <c r="F2090" s="1" t="s">
        <v>6628</v>
      </c>
      <c r="G2090" s="1" t="s">
        <v>123</v>
      </c>
      <c r="H2090" s="1" t="s">
        <v>124</v>
      </c>
      <c r="I2090" s="1" t="s">
        <v>125</v>
      </c>
      <c r="J2090" s="1" t="s">
        <v>6629</v>
      </c>
      <c r="K2090" s="1" t="s">
        <v>6629</v>
      </c>
      <c r="L2090">
        <f>ROUNDUP(IF(B2090&gt;$D$4,0,($D$4-B2090+1)/365),0)</f>
        <v>0</v>
      </c>
      <c r="M2090">
        <f>ROUNDUP(IF(B2090&gt;$D$5,0,($D$5-B2090+1)/365),0)</f>
        <v>1</v>
      </c>
      <c r="N2090" s="28">
        <f>IF(OR(L2090=1,M2090=1),IF(B2090+364&lt;=$D$5,(B2090+364-$D$4+1)/365,IF(B2090&gt;$D$4,($D$5-B2090+1)/365,$D$6/365)),0)</f>
        <v>0.17808219178082191</v>
      </c>
      <c r="O2090" s="28">
        <f>'Data &amp; Parameter'!$E$16*'Data &amp; Parameter'!$E$17*('Data &amp; Parameter'!$E$18+'Data &amp; Parameter'!$E$19)*'Data &amp; Parameter'!$E$20*'Data &amp; Parameter'!$E$37*N2090</f>
        <v>0.61913913196252002</v>
      </c>
      <c r="P2090">
        <f>ROUNDUP(IF(D2090&gt;$D$4,0,($D$4-D2090+1)/365),0)</f>
        <v>0</v>
      </c>
      <c r="Q2090">
        <f>ROUNDUP(IF(D2090&gt;$D$5,0,($D$5-D2090+1)/365),0)</f>
        <v>1</v>
      </c>
      <c r="R2090" s="28">
        <f>IF(OR(P2090=1,Q2090=1),IF(D2090+364&lt;=$D$5,(D2090+364-$D$4+1)/365,IF(D2090&gt;$D$4,($D$5-D2090+1)/365,$D$6/365)),0)</f>
        <v>0.17808219178082191</v>
      </c>
      <c r="S2090" s="28">
        <f>'Data &amp; Parameter'!$E$16*'Data &amp; Parameter'!$E$17*('Data &amp; Parameter'!$E$18+'Data &amp; Parameter'!$E$19)*'Data &amp; Parameter'!$E$20*'Data &amp; Parameter'!$E$37*R2090</f>
        <v>0.61913913196252002</v>
      </c>
      <c r="T2090" s="28">
        <f t="shared" si="32"/>
        <v>1.23827826392504</v>
      </c>
    </row>
    <row r="2091" spans="1:20" ht="15.75" customHeight="1" x14ac:dyDescent="0.35">
      <c r="A2091">
        <v>2084</v>
      </c>
      <c r="B2091" s="76">
        <v>44237</v>
      </c>
      <c r="C2091" s="1" t="s">
        <v>6630</v>
      </c>
      <c r="D2091" s="76">
        <v>44237</v>
      </c>
      <c r="E2091" s="1" t="s">
        <v>6631</v>
      </c>
      <c r="F2091" s="1" t="s">
        <v>6632</v>
      </c>
      <c r="G2091" s="1" t="s">
        <v>123</v>
      </c>
      <c r="H2091" s="1" t="s">
        <v>124</v>
      </c>
      <c r="I2091" s="1" t="s">
        <v>125</v>
      </c>
      <c r="J2091" s="1" t="s">
        <v>6571</v>
      </c>
      <c r="K2091" s="1" t="s">
        <v>6633</v>
      </c>
      <c r="L2091">
        <f>ROUNDUP(IF(B2091&gt;$D$4,0,($D$4-B2091+1)/365),0)</f>
        <v>0</v>
      </c>
      <c r="M2091">
        <f>ROUNDUP(IF(B2091&gt;$D$5,0,($D$5-B2091+1)/365),0)</f>
        <v>1</v>
      </c>
      <c r="N2091" s="28">
        <f>IF(OR(L2091=1,M2091=1),IF(B2091+364&lt;=$D$5,(B2091+364-$D$4+1)/365,IF(B2091&gt;$D$4,($D$5-B2091+1)/365,$D$6/365)),0)</f>
        <v>0.17808219178082191</v>
      </c>
      <c r="O2091" s="28">
        <f>'Data &amp; Parameter'!$E$16*'Data &amp; Parameter'!$E$17*('Data &amp; Parameter'!$E$18+'Data &amp; Parameter'!$E$19)*'Data &amp; Parameter'!$E$20*'Data &amp; Parameter'!$E$37*N2091</f>
        <v>0.61913913196252002</v>
      </c>
      <c r="P2091">
        <f>ROUNDUP(IF(D2091&gt;$D$4,0,($D$4-D2091+1)/365),0)</f>
        <v>0</v>
      </c>
      <c r="Q2091">
        <f>ROUNDUP(IF(D2091&gt;$D$5,0,($D$5-D2091+1)/365),0)</f>
        <v>1</v>
      </c>
      <c r="R2091" s="28">
        <f>IF(OR(P2091=1,Q2091=1),IF(D2091+364&lt;=$D$5,(D2091+364-$D$4+1)/365,IF(D2091&gt;$D$4,($D$5-D2091+1)/365,$D$6/365)),0)</f>
        <v>0.17808219178082191</v>
      </c>
      <c r="S2091" s="28">
        <f>'Data &amp; Parameter'!$E$16*'Data &amp; Parameter'!$E$17*('Data &amp; Parameter'!$E$18+'Data &amp; Parameter'!$E$19)*'Data &amp; Parameter'!$E$20*'Data &amp; Parameter'!$E$37*R2091</f>
        <v>0.61913913196252002</v>
      </c>
      <c r="T2091" s="28">
        <f t="shared" si="32"/>
        <v>1.23827826392504</v>
      </c>
    </row>
    <row r="2092" spans="1:20" ht="15.75" customHeight="1" x14ac:dyDescent="0.35">
      <c r="A2092">
        <v>2085</v>
      </c>
      <c r="B2092" s="76">
        <v>44237</v>
      </c>
      <c r="C2092" s="1" t="s">
        <v>6634</v>
      </c>
      <c r="D2092" s="76">
        <v>44237</v>
      </c>
      <c r="E2092" s="1" t="s">
        <v>6635</v>
      </c>
      <c r="F2092" s="1" t="s">
        <v>6636</v>
      </c>
      <c r="G2092" s="1" t="s">
        <v>123</v>
      </c>
      <c r="H2092" s="1" t="s">
        <v>124</v>
      </c>
      <c r="I2092" s="1" t="s">
        <v>125</v>
      </c>
      <c r="J2092" s="1" t="s">
        <v>6571</v>
      </c>
      <c r="K2092" s="1" t="s">
        <v>6637</v>
      </c>
      <c r="L2092">
        <f>ROUNDUP(IF(B2092&gt;$D$4,0,($D$4-B2092+1)/365),0)</f>
        <v>0</v>
      </c>
      <c r="M2092">
        <f>ROUNDUP(IF(B2092&gt;$D$5,0,($D$5-B2092+1)/365),0)</f>
        <v>1</v>
      </c>
      <c r="N2092" s="28">
        <f>IF(OR(L2092=1,M2092=1),IF(B2092+364&lt;=$D$5,(B2092+364-$D$4+1)/365,IF(B2092&gt;$D$4,($D$5-B2092+1)/365,$D$6/365)),0)</f>
        <v>0.17808219178082191</v>
      </c>
      <c r="O2092" s="28">
        <f>'Data &amp; Parameter'!$E$16*'Data &amp; Parameter'!$E$17*('Data &amp; Parameter'!$E$18+'Data &amp; Parameter'!$E$19)*'Data &amp; Parameter'!$E$20*'Data &amp; Parameter'!$E$37*N2092</f>
        <v>0.61913913196252002</v>
      </c>
      <c r="P2092">
        <f>ROUNDUP(IF(D2092&gt;$D$4,0,($D$4-D2092+1)/365),0)</f>
        <v>0</v>
      </c>
      <c r="Q2092">
        <f>ROUNDUP(IF(D2092&gt;$D$5,0,($D$5-D2092+1)/365),0)</f>
        <v>1</v>
      </c>
      <c r="R2092" s="28">
        <f>IF(OR(P2092=1,Q2092=1),IF(D2092+364&lt;=$D$5,(D2092+364-$D$4+1)/365,IF(D2092&gt;$D$4,($D$5-D2092+1)/365,$D$6/365)),0)</f>
        <v>0.17808219178082191</v>
      </c>
      <c r="S2092" s="28">
        <f>'Data &amp; Parameter'!$E$16*'Data &amp; Parameter'!$E$17*('Data &amp; Parameter'!$E$18+'Data &amp; Parameter'!$E$19)*'Data &amp; Parameter'!$E$20*'Data &amp; Parameter'!$E$37*R2092</f>
        <v>0.61913913196252002</v>
      </c>
      <c r="T2092" s="28">
        <f t="shared" si="32"/>
        <v>1.23827826392504</v>
      </c>
    </row>
    <row r="2093" spans="1:20" ht="15.75" customHeight="1" x14ac:dyDescent="0.35">
      <c r="A2093">
        <v>2086</v>
      </c>
      <c r="B2093" s="76">
        <v>44237</v>
      </c>
      <c r="C2093" s="1" t="s">
        <v>6638</v>
      </c>
      <c r="D2093" s="76">
        <v>44237</v>
      </c>
      <c r="E2093" s="1" t="s">
        <v>6639</v>
      </c>
      <c r="F2093" s="1" t="s">
        <v>6640</v>
      </c>
      <c r="G2093" s="1" t="s">
        <v>123</v>
      </c>
      <c r="H2093" s="1" t="s">
        <v>124</v>
      </c>
      <c r="I2093" s="1" t="s">
        <v>125</v>
      </c>
      <c r="J2093" s="1" t="s">
        <v>6641</v>
      </c>
      <c r="K2093" s="1" t="s">
        <v>6641</v>
      </c>
      <c r="L2093">
        <f>ROUNDUP(IF(B2093&gt;$D$4,0,($D$4-B2093+1)/365),0)</f>
        <v>0</v>
      </c>
      <c r="M2093">
        <f>ROUNDUP(IF(B2093&gt;$D$5,0,($D$5-B2093+1)/365),0)</f>
        <v>1</v>
      </c>
      <c r="N2093" s="28">
        <f>IF(OR(L2093=1,M2093=1),IF(B2093+364&lt;=$D$5,(B2093+364-$D$4+1)/365,IF(B2093&gt;$D$4,($D$5-B2093+1)/365,$D$6/365)),0)</f>
        <v>0.17808219178082191</v>
      </c>
      <c r="O2093" s="28">
        <f>'Data &amp; Parameter'!$E$16*'Data &amp; Parameter'!$E$17*('Data &amp; Parameter'!$E$18+'Data &amp; Parameter'!$E$19)*'Data &amp; Parameter'!$E$20*'Data &amp; Parameter'!$E$37*N2093</f>
        <v>0.61913913196252002</v>
      </c>
      <c r="P2093">
        <f>ROUNDUP(IF(D2093&gt;$D$4,0,($D$4-D2093+1)/365),0)</f>
        <v>0</v>
      </c>
      <c r="Q2093">
        <f>ROUNDUP(IF(D2093&gt;$D$5,0,($D$5-D2093+1)/365),0)</f>
        <v>1</v>
      </c>
      <c r="R2093" s="28">
        <f>IF(OR(P2093=1,Q2093=1),IF(D2093+364&lt;=$D$5,(D2093+364-$D$4+1)/365,IF(D2093&gt;$D$4,($D$5-D2093+1)/365,$D$6/365)),0)</f>
        <v>0.17808219178082191</v>
      </c>
      <c r="S2093" s="28">
        <f>'Data &amp; Parameter'!$E$16*'Data &amp; Parameter'!$E$17*('Data &amp; Parameter'!$E$18+'Data &amp; Parameter'!$E$19)*'Data &amp; Parameter'!$E$20*'Data &amp; Parameter'!$E$37*R2093</f>
        <v>0.61913913196252002</v>
      </c>
      <c r="T2093" s="28">
        <f t="shared" si="32"/>
        <v>1.23827826392504</v>
      </c>
    </row>
    <row r="2094" spans="1:20" ht="15.75" customHeight="1" x14ac:dyDescent="0.35">
      <c r="A2094">
        <v>2087</v>
      </c>
      <c r="B2094" s="76">
        <v>44237</v>
      </c>
      <c r="C2094" s="1" t="s">
        <v>6642</v>
      </c>
      <c r="D2094" s="76">
        <v>44237</v>
      </c>
      <c r="E2094" s="1" t="s">
        <v>6643</v>
      </c>
      <c r="F2094" s="1" t="s">
        <v>6644</v>
      </c>
      <c r="G2094" s="1" t="s">
        <v>123</v>
      </c>
      <c r="H2094" s="1" t="s">
        <v>124</v>
      </c>
      <c r="I2094" s="1" t="s">
        <v>125</v>
      </c>
      <c r="J2094" s="1" t="s">
        <v>6641</v>
      </c>
      <c r="K2094" s="1" t="s">
        <v>6641</v>
      </c>
      <c r="L2094">
        <f>ROUNDUP(IF(B2094&gt;$D$4,0,($D$4-B2094+1)/365),0)</f>
        <v>0</v>
      </c>
      <c r="M2094">
        <f>ROUNDUP(IF(B2094&gt;$D$5,0,($D$5-B2094+1)/365),0)</f>
        <v>1</v>
      </c>
      <c r="N2094" s="28">
        <f>IF(OR(L2094=1,M2094=1),IF(B2094+364&lt;=$D$5,(B2094+364-$D$4+1)/365,IF(B2094&gt;$D$4,($D$5-B2094+1)/365,$D$6/365)),0)</f>
        <v>0.17808219178082191</v>
      </c>
      <c r="O2094" s="28">
        <f>'Data &amp; Parameter'!$E$16*'Data &amp; Parameter'!$E$17*('Data &amp; Parameter'!$E$18+'Data &amp; Parameter'!$E$19)*'Data &amp; Parameter'!$E$20*'Data &amp; Parameter'!$E$37*N2094</f>
        <v>0.61913913196252002</v>
      </c>
      <c r="P2094">
        <f>ROUNDUP(IF(D2094&gt;$D$4,0,($D$4-D2094+1)/365),0)</f>
        <v>0</v>
      </c>
      <c r="Q2094">
        <f>ROUNDUP(IF(D2094&gt;$D$5,0,($D$5-D2094+1)/365),0)</f>
        <v>1</v>
      </c>
      <c r="R2094" s="28">
        <f>IF(OR(P2094=1,Q2094=1),IF(D2094+364&lt;=$D$5,(D2094+364-$D$4+1)/365,IF(D2094&gt;$D$4,($D$5-D2094+1)/365,$D$6/365)),0)</f>
        <v>0.17808219178082191</v>
      </c>
      <c r="S2094" s="28">
        <f>'Data &amp; Parameter'!$E$16*'Data &amp; Parameter'!$E$17*('Data &amp; Parameter'!$E$18+'Data &amp; Parameter'!$E$19)*'Data &amp; Parameter'!$E$20*'Data &amp; Parameter'!$E$37*R2094</f>
        <v>0.61913913196252002</v>
      </c>
      <c r="T2094" s="28">
        <f t="shared" si="32"/>
        <v>1.23827826392504</v>
      </c>
    </row>
    <row r="2095" spans="1:20" ht="15.75" customHeight="1" x14ac:dyDescent="0.35">
      <c r="A2095">
        <v>2088</v>
      </c>
      <c r="B2095" s="76">
        <v>44237</v>
      </c>
      <c r="C2095" s="1" t="s">
        <v>6645</v>
      </c>
      <c r="D2095" s="76">
        <v>44237</v>
      </c>
      <c r="E2095" s="1" t="s">
        <v>6646</v>
      </c>
      <c r="F2095" s="1" t="s">
        <v>6647</v>
      </c>
      <c r="G2095" s="1" t="s">
        <v>123</v>
      </c>
      <c r="H2095" s="1" t="s">
        <v>124</v>
      </c>
      <c r="I2095" s="1" t="s">
        <v>125</v>
      </c>
      <c r="J2095" s="1" t="s">
        <v>6641</v>
      </c>
      <c r="K2095" s="1" t="s">
        <v>6641</v>
      </c>
      <c r="L2095">
        <f>ROUNDUP(IF(B2095&gt;$D$4,0,($D$4-B2095+1)/365),0)</f>
        <v>0</v>
      </c>
      <c r="M2095">
        <f>ROUNDUP(IF(B2095&gt;$D$5,0,($D$5-B2095+1)/365),0)</f>
        <v>1</v>
      </c>
      <c r="N2095" s="28">
        <f>IF(OR(L2095=1,M2095=1),IF(B2095+364&lt;=$D$5,(B2095+364-$D$4+1)/365,IF(B2095&gt;$D$4,($D$5-B2095+1)/365,$D$6/365)),0)</f>
        <v>0.17808219178082191</v>
      </c>
      <c r="O2095" s="28">
        <f>'Data &amp; Parameter'!$E$16*'Data &amp; Parameter'!$E$17*('Data &amp; Parameter'!$E$18+'Data &amp; Parameter'!$E$19)*'Data &amp; Parameter'!$E$20*'Data &amp; Parameter'!$E$37*N2095</f>
        <v>0.61913913196252002</v>
      </c>
      <c r="P2095">
        <f>ROUNDUP(IF(D2095&gt;$D$4,0,($D$4-D2095+1)/365),0)</f>
        <v>0</v>
      </c>
      <c r="Q2095">
        <f>ROUNDUP(IF(D2095&gt;$D$5,0,($D$5-D2095+1)/365),0)</f>
        <v>1</v>
      </c>
      <c r="R2095" s="28">
        <f>IF(OR(P2095=1,Q2095=1),IF(D2095+364&lt;=$D$5,(D2095+364-$D$4+1)/365,IF(D2095&gt;$D$4,($D$5-D2095+1)/365,$D$6/365)),0)</f>
        <v>0.17808219178082191</v>
      </c>
      <c r="S2095" s="28">
        <f>'Data &amp; Parameter'!$E$16*'Data &amp; Parameter'!$E$17*('Data &amp; Parameter'!$E$18+'Data &amp; Parameter'!$E$19)*'Data &amp; Parameter'!$E$20*'Data &amp; Parameter'!$E$37*R2095</f>
        <v>0.61913913196252002</v>
      </c>
      <c r="T2095" s="28">
        <f t="shared" si="32"/>
        <v>1.23827826392504</v>
      </c>
    </row>
    <row r="2096" spans="1:20" ht="15.75" customHeight="1" x14ac:dyDescent="0.35">
      <c r="A2096">
        <v>2089</v>
      </c>
      <c r="B2096" s="76">
        <v>44237</v>
      </c>
      <c r="C2096" s="1" t="s">
        <v>6648</v>
      </c>
      <c r="D2096" s="76">
        <v>44237</v>
      </c>
      <c r="E2096" s="1" t="s">
        <v>6649</v>
      </c>
      <c r="F2096" s="1" t="s">
        <v>6650</v>
      </c>
      <c r="G2096" s="1" t="s">
        <v>123</v>
      </c>
      <c r="H2096" s="1" t="s">
        <v>124</v>
      </c>
      <c r="I2096" s="1" t="s">
        <v>125</v>
      </c>
      <c r="J2096" s="1" t="s">
        <v>6641</v>
      </c>
      <c r="K2096" s="1" t="s">
        <v>6641</v>
      </c>
      <c r="L2096">
        <f>ROUNDUP(IF(B2096&gt;$D$4,0,($D$4-B2096+1)/365),0)</f>
        <v>0</v>
      </c>
      <c r="M2096">
        <f>ROUNDUP(IF(B2096&gt;$D$5,0,($D$5-B2096+1)/365),0)</f>
        <v>1</v>
      </c>
      <c r="N2096" s="28">
        <f>IF(OR(L2096=1,M2096=1),IF(B2096+364&lt;=$D$5,(B2096+364-$D$4+1)/365,IF(B2096&gt;$D$4,($D$5-B2096+1)/365,$D$6/365)),0)</f>
        <v>0.17808219178082191</v>
      </c>
      <c r="O2096" s="28">
        <f>'Data &amp; Parameter'!$E$16*'Data &amp; Parameter'!$E$17*('Data &amp; Parameter'!$E$18+'Data &amp; Parameter'!$E$19)*'Data &amp; Parameter'!$E$20*'Data &amp; Parameter'!$E$37*N2096</f>
        <v>0.61913913196252002</v>
      </c>
      <c r="P2096">
        <f>ROUNDUP(IF(D2096&gt;$D$4,0,($D$4-D2096+1)/365),0)</f>
        <v>0</v>
      </c>
      <c r="Q2096">
        <f>ROUNDUP(IF(D2096&gt;$D$5,0,($D$5-D2096+1)/365),0)</f>
        <v>1</v>
      </c>
      <c r="R2096" s="28">
        <f>IF(OR(P2096=1,Q2096=1),IF(D2096+364&lt;=$D$5,(D2096+364-$D$4+1)/365,IF(D2096&gt;$D$4,($D$5-D2096+1)/365,$D$6/365)),0)</f>
        <v>0.17808219178082191</v>
      </c>
      <c r="S2096" s="28">
        <f>'Data &amp; Parameter'!$E$16*'Data &amp; Parameter'!$E$17*('Data &amp; Parameter'!$E$18+'Data &amp; Parameter'!$E$19)*'Data &amp; Parameter'!$E$20*'Data &amp; Parameter'!$E$37*R2096</f>
        <v>0.61913913196252002</v>
      </c>
      <c r="T2096" s="28">
        <f t="shared" si="32"/>
        <v>1.23827826392504</v>
      </c>
    </row>
    <row r="2097" spans="1:20" ht="15.75" customHeight="1" x14ac:dyDescent="0.35">
      <c r="A2097">
        <v>2090</v>
      </c>
      <c r="B2097" s="76">
        <v>44237</v>
      </c>
      <c r="C2097" s="1" t="s">
        <v>6651</v>
      </c>
      <c r="D2097" s="76">
        <v>44237</v>
      </c>
      <c r="E2097" s="1" t="s">
        <v>6652</v>
      </c>
      <c r="F2097" s="1" t="s">
        <v>6653</v>
      </c>
      <c r="G2097" s="1" t="s">
        <v>123</v>
      </c>
      <c r="H2097" s="1" t="s">
        <v>124</v>
      </c>
      <c r="I2097" s="1" t="s">
        <v>125</v>
      </c>
      <c r="J2097" s="1" t="s">
        <v>6571</v>
      </c>
      <c r="K2097" s="1" t="s">
        <v>5229</v>
      </c>
      <c r="L2097">
        <f>ROUNDUP(IF(B2097&gt;$D$4,0,($D$4-B2097+1)/365),0)</f>
        <v>0</v>
      </c>
      <c r="M2097">
        <f>ROUNDUP(IF(B2097&gt;$D$5,0,($D$5-B2097+1)/365),0)</f>
        <v>1</v>
      </c>
      <c r="N2097" s="28">
        <f>IF(OR(L2097=1,M2097=1),IF(B2097+364&lt;=$D$5,(B2097+364-$D$4+1)/365,IF(B2097&gt;$D$4,($D$5-B2097+1)/365,$D$6/365)),0)</f>
        <v>0.17808219178082191</v>
      </c>
      <c r="O2097" s="28">
        <f>'Data &amp; Parameter'!$E$16*'Data &amp; Parameter'!$E$17*('Data &amp; Parameter'!$E$18+'Data &amp; Parameter'!$E$19)*'Data &amp; Parameter'!$E$20*'Data &amp; Parameter'!$E$37*N2097</f>
        <v>0.61913913196252002</v>
      </c>
      <c r="P2097">
        <f>ROUNDUP(IF(D2097&gt;$D$4,0,($D$4-D2097+1)/365),0)</f>
        <v>0</v>
      </c>
      <c r="Q2097">
        <f>ROUNDUP(IF(D2097&gt;$D$5,0,($D$5-D2097+1)/365),0)</f>
        <v>1</v>
      </c>
      <c r="R2097" s="28">
        <f>IF(OR(P2097=1,Q2097=1),IF(D2097+364&lt;=$D$5,(D2097+364-$D$4+1)/365,IF(D2097&gt;$D$4,($D$5-D2097+1)/365,$D$6/365)),0)</f>
        <v>0.17808219178082191</v>
      </c>
      <c r="S2097" s="28">
        <f>'Data &amp; Parameter'!$E$16*'Data &amp; Parameter'!$E$17*('Data &amp; Parameter'!$E$18+'Data &amp; Parameter'!$E$19)*'Data &amp; Parameter'!$E$20*'Data &amp; Parameter'!$E$37*R2097</f>
        <v>0.61913913196252002</v>
      </c>
      <c r="T2097" s="28">
        <f t="shared" si="32"/>
        <v>1.23827826392504</v>
      </c>
    </row>
    <row r="2098" spans="1:20" ht="15.75" customHeight="1" x14ac:dyDescent="0.35">
      <c r="A2098">
        <v>2091</v>
      </c>
      <c r="B2098" s="76">
        <v>44237</v>
      </c>
      <c r="C2098" s="1" t="s">
        <v>6654</v>
      </c>
      <c r="D2098" s="76">
        <v>44237</v>
      </c>
      <c r="E2098" s="1" t="s">
        <v>6655</v>
      </c>
      <c r="F2098" s="1" t="s">
        <v>6656</v>
      </c>
      <c r="G2098" s="1" t="s">
        <v>123</v>
      </c>
      <c r="H2098" s="1" t="s">
        <v>124</v>
      </c>
      <c r="I2098" s="1" t="s">
        <v>125</v>
      </c>
      <c r="J2098" s="1" t="s">
        <v>6571</v>
      </c>
      <c r="K2098" s="1" t="s">
        <v>5229</v>
      </c>
      <c r="L2098">
        <f>ROUNDUP(IF(B2098&gt;$D$4,0,($D$4-B2098+1)/365),0)</f>
        <v>0</v>
      </c>
      <c r="M2098">
        <f>ROUNDUP(IF(B2098&gt;$D$5,0,($D$5-B2098+1)/365),0)</f>
        <v>1</v>
      </c>
      <c r="N2098" s="28">
        <f>IF(OR(L2098=1,M2098=1),IF(B2098+364&lt;=$D$5,(B2098+364-$D$4+1)/365,IF(B2098&gt;$D$4,($D$5-B2098+1)/365,$D$6/365)),0)</f>
        <v>0.17808219178082191</v>
      </c>
      <c r="O2098" s="28">
        <f>'Data &amp; Parameter'!$E$16*'Data &amp; Parameter'!$E$17*('Data &amp; Parameter'!$E$18+'Data &amp; Parameter'!$E$19)*'Data &amp; Parameter'!$E$20*'Data &amp; Parameter'!$E$37*N2098</f>
        <v>0.61913913196252002</v>
      </c>
      <c r="P2098">
        <f>ROUNDUP(IF(D2098&gt;$D$4,0,($D$4-D2098+1)/365),0)</f>
        <v>0</v>
      </c>
      <c r="Q2098">
        <f>ROUNDUP(IF(D2098&gt;$D$5,0,($D$5-D2098+1)/365),0)</f>
        <v>1</v>
      </c>
      <c r="R2098" s="28">
        <f>IF(OR(P2098=1,Q2098=1),IF(D2098+364&lt;=$D$5,(D2098+364-$D$4+1)/365,IF(D2098&gt;$D$4,($D$5-D2098+1)/365,$D$6/365)),0)</f>
        <v>0.17808219178082191</v>
      </c>
      <c r="S2098" s="28">
        <f>'Data &amp; Parameter'!$E$16*'Data &amp; Parameter'!$E$17*('Data &amp; Parameter'!$E$18+'Data &amp; Parameter'!$E$19)*'Data &amp; Parameter'!$E$20*'Data &amp; Parameter'!$E$37*R2098</f>
        <v>0.61913913196252002</v>
      </c>
      <c r="T2098" s="28">
        <f t="shared" si="32"/>
        <v>1.23827826392504</v>
      </c>
    </row>
    <row r="2099" spans="1:20" ht="15.75" customHeight="1" x14ac:dyDescent="0.35">
      <c r="A2099">
        <v>2092</v>
      </c>
      <c r="B2099" s="76">
        <v>44237</v>
      </c>
      <c r="C2099" s="1" t="s">
        <v>6657</v>
      </c>
      <c r="D2099" s="76">
        <v>44237</v>
      </c>
      <c r="E2099" s="1" t="s">
        <v>6658</v>
      </c>
      <c r="F2099" s="1" t="s">
        <v>6659</v>
      </c>
      <c r="G2099" s="1" t="s">
        <v>123</v>
      </c>
      <c r="H2099" s="1" t="s">
        <v>124</v>
      </c>
      <c r="I2099" s="1" t="s">
        <v>125</v>
      </c>
      <c r="J2099" s="1" t="s">
        <v>6571</v>
      </c>
      <c r="K2099" s="1" t="s">
        <v>5229</v>
      </c>
      <c r="L2099">
        <f>ROUNDUP(IF(B2099&gt;$D$4,0,($D$4-B2099+1)/365),0)</f>
        <v>0</v>
      </c>
      <c r="M2099">
        <f>ROUNDUP(IF(B2099&gt;$D$5,0,($D$5-B2099+1)/365),0)</f>
        <v>1</v>
      </c>
      <c r="N2099" s="28">
        <f>IF(OR(L2099=1,M2099=1),IF(B2099+364&lt;=$D$5,(B2099+364-$D$4+1)/365,IF(B2099&gt;$D$4,($D$5-B2099+1)/365,$D$6/365)),0)</f>
        <v>0.17808219178082191</v>
      </c>
      <c r="O2099" s="28">
        <f>'Data &amp; Parameter'!$E$16*'Data &amp; Parameter'!$E$17*('Data &amp; Parameter'!$E$18+'Data &amp; Parameter'!$E$19)*'Data &amp; Parameter'!$E$20*'Data &amp; Parameter'!$E$37*N2099</f>
        <v>0.61913913196252002</v>
      </c>
      <c r="P2099">
        <f>ROUNDUP(IF(D2099&gt;$D$4,0,($D$4-D2099+1)/365),0)</f>
        <v>0</v>
      </c>
      <c r="Q2099">
        <f>ROUNDUP(IF(D2099&gt;$D$5,0,($D$5-D2099+1)/365),0)</f>
        <v>1</v>
      </c>
      <c r="R2099" s="28">
        <f>IF(OR(P2099=1,Q2099=1),IF(D2099+364&lt;=$D$5,(D2099+364-$D$4+1)/365,IF(D2099&gt;$D$4,($D$5-D2099+1)/365,$D$6/365)),0)</f>
        <v>0.17808219178082191</v>
      </c>
      <c r="S2099" s="28">
        <f>'Data &amp; Parameter'!$E$16*'Data &amp; Parameter'!$E$17*('Data &amp; Parameter'!$E$18+'Data &amp; Parameter'!$E$19)*'Data &amp; Parameter'!$E$20*'Data &amp; Parameter'!$E$37*R2099</f>
        <v>0.61913913196252002</v>
      </c>
      <c r="T2099" s="28">
        <f t="shared" si="32"/>
        <v>1.23827826392504</v>
      </c>
    </row>
    <row r="2100" spans="1:20" ht="15.75" customHeight="1" x14ac:dyDescent="0.35">
      <c r="A2100">
        <v>2093</v>
      </c>
      <c r="B2100" s="76">
        <v>44237</v>
      </c>
      <c r="C2100" s="1" t="s">
        <v>6660</v>
      </c>
      <c r="D2100" s="76">
        <v>44237</v>
      </c>
      <c r="E2100" s="1" t="s">
        <v>6661</v>
      </c>
      <c r="F2100" s="1" t="s">
        <v>6662</v>
      </c>
      <c r="G2100" s="1" t="s">
        <v>123</v>
      </c>
      <c r="H2100" s="1" t="s">
        <v>124</v>
      </c>
      <c r="I2100" s="1" t="s">
        <v>125</v>
      </c>
      <c r="J2100" s="1" t="s">
        <v>6663</v>
      </c>
      <c r="K2100" s="1" t="s">
        <v>5229</v>
      </c>
      <c r="L2100">
        <f>ROUNDUP(IF(B2100&gt;$D$4,0,($D$4-B2100+1)/365),0)</f>
        <v>0</v>
      </c>
      <c r="M2100">
        <f>ROUNDUP(IF(B2100&gt;$D$5,0,($D$5-B2100+1)/365),0)</f>
        <v>1</v>
      </c>
      <c r="N2100" s="28">
        <f>IF(OR(L2100=1,M2100=1),IF(B2100+364&lt;=$D$5,(B2100+364-$D$4+1)/365,IF(B2100&gt;$D$4,($D$5-B2100+1)/365,$D$6/365)),0)</f>
        <v>0.17808219178082191</v>
      </c>
      <c r="O2100" s="28">
        <f>'Data &amp; Parameter'!$E$16*'Data &amp; Parameter'!$E$17*('Data &amp; Parameter'!$E$18+'Data &amp; Parameter'!$E$19)*'Data &amp; Parameter'!$E$20*'Data &amp; Parameter'!$E$37*N2100</f>
        <v>0.61913913196252002</v>
      </c>
      <c r="P2100">
        <f>ROUNDUP(IF(D2100&gt;$D$4,0,($D$4-D2100+1)/365),0)</f>
        <v>0</v>
      </c>
      <c r="Q2100">
        <f>ROUNDUP(IF(D2100&gt;$D$5,0,($D$5-D2100+1)/365),0)</f>
        <v>1</v>
      </c>
      <c r="R2100" s="28">
        <f>IF(OR(P2100=1,Q2100=1),IF(D2100+364&lt;=$D$5,(D2100+364-$D$4+1)/365,IF(D2100&gt;$D$4,($D$5-D2100+1)/365,$D$6/365)),0)</f>
        <v>0.17808219178082191</v>
      </c>
      <c r="S2100" s="28">
        <f>'Data &amp; Parameter'!$E$16*'Data &amp; Parameter'!$E$17*('Data &amp; Parameter'!$E$18+'Data &amp; Parameter'!$E$19)*'Data &amp; Parameter'!$E$20*'Data &amp; Parameter'!$E$37*R2100</f>
        <v>0.61913913196252002</v>
      </c>
      <c r="T2100" s="28">
        <f t="shared" si="32"/>
        <v>1.23827826392504</v>
      </c>
    </row>
    <row r="2101" spans="1:20" ht="15.75" customHeight="1" x14ac:dyDescent="0.35">
      <c r="A2101">
        <v>2094</v>
      </c>
      <c r="B2101" s="76">
        <v>44237</v>
      </c>
      <c r="C2101" s="1" t="s">
        <v>6664</v>
      </c>
      <c r="D2101" s="76">
        <v>44237</v>
      </c>
      <c r="E2101" s="1" t="s">
        <v>6665</v>
      </c>
      <c r="F2101" s="1" t="s">
        <v>6666</v>
      </c>
      <c r="G2101" s="1" t="s">
        <v>123</v>
      </c>
      <c r="H2101" s="1" t="s">
        <v>124</v>
      </c>
      <c r="I2101" s="1" t="s">
        <v>125</v>
      </c>
      <c r="J2101" s="1" t="s">
        <v>6571</v>
      </c>
      <c r="K2101" s="1" t="s">
        <v>5229</v>
      </c>
      <c r="L2101">
        <f>ROUNDUP(IF(B2101&gt;$D$4,0,($D$4-B2101+1)/365),0)</f>
        <v>0</v>
      </c>
      <c r="M2101">
        <f>ROUNDUP(IF(B2101&gt;$D$5,0,($D$5-B2101+1)/365),0)</f>
        <v>1</v>
      </c>
      <c r="N2101" s="28">
        <f>IF(OR(L2101=1,M2101=1),IF(B2101+364&lt;=$D$5,(B2101+364-$D$4+1)/365,IF(B2101&gt;$D$4,($D$5-B2101+1)/365,$D$6/365)),0)</f>
        <v>0.17808219178082191</v>
      </c>
      <c r="O2101" s="28">
        <f>'Data &amp; Parameter'!$E$16*'Data &amp; Parameter'!$E$17*('Data &amp; Parameter'!$E$18+'Data &amp; Parameter'!$E$19)*'Data &amp; Parameter'!$E$20*'Data &amp; Parameter'!$E$37*N2101</f>
        <v>0.61913913196252002</v>
      </c>
      <c r="P2101">
        <f>ROUNDUP(IF(D2101&gt;$D$4,0,($D$4-D2101+1)/365),0)</f>
        <v>0</v>
      </c>
      <c r="Q2101">
        <f>ROUNDUP(IF(D2101&gt;$D$5,0,($D$5-D2101+1)/365),0)</f>
        <v>1</v>
      </c>
      <c r="R2101" s="28">
        <f>IF(OR(P2101=1,Q2101=1),IF(D2101+364&lt;=$D$5,(D2101+364-$D$4+1)/365,IF(D2101&gt;$D$4,($D$5-D2101+1)/365,$D$6/365)),0)</f>
        <v>0.17808219178082191</v>
      </c>
      <c r="S2101" s="28">
        <f>'Data &amp; Parameter'!$E$16*'Data &amp; Parameter'!$E$17*('Data &amp; Parameter'!$E$18+'Data &amp; Parameter'!$E$19)*'Data &amp; Parameter'!$E$20*'Data &amp; Parameter'!$E$37*R2101</f>
        <v>0.61913913196252002</v>
      </c>
      <c r="T2101" s="28">
        <f t="shared" si="32"/>
        <v>1.23827826392504</v>
      </c>
    </row>
    <row r="2102" spans="1:20" ht="15.75" customHeight="1" x14ac:dyDescent="0.35">
      <c r="A2102">
        <v>2095</v>
      </c>
      <c r="B2102" s="76">
        <v>44237</v>
      </c>
      <c r="C2102" s="1" t="s">
        <v>6667</v>
      </c>
      <c r="D2102" s="76">
        <v>44237</v>
      </c>
      <c r="E2102" s="1" t="s">
        <v>6668</v>
      </c>
      <c r="F2102" s="1" t="s">
        <v>6669</v>
      </c>
      <c r="G2102" s="1" t="s">
        <v>123</v>
      </c>
      <c r="H2102" s="1" t="s">
        <v>124</v>
      </c>
      <c r="I2102" s="1" t="s">
        <v>125</v>
      </c>
      <c r="J2102" s="1" t="s">
        <v>6571</v>
      </c>
      <c r="K2102" s="1" t="s">
        <v>5229</v>
      </c>
      <c r="L2102">
        <f>ROUNDUP(IF(B2102&gt;$D$4,0,($D$4-B2102+1)/365),0)</f>
        <v>0</v>
      </c>
      <c r="M2102">
        <f>ROUNDUP(IF(B2102&gt;$D$5,0,($D$5-B2102+1)/365),0)</f>
        <v>1</v>
      </c>
      <c r="N2102" s="28">
        <f>IF(OR(L2102=1,M2102=1),IF(B2102+364&lt;=$D$5,(B2102+364-$D$4+1)/365,IF(B2102&gt;$D$4,($D$5-B2102+1)/365,$D$6/365)),0)</f>
        <v>0.17808219178082191</v>
      </c>
      <c r="O2102" s="28">
        <f>'Data &amp; Parameter'!$E$16*'Data &amp; Parameter'!$E$17*('Data &amp; Parameter'!$E$18+'Data &amp; Parameter'!$E$19)*'Data &amp; Parameter'!$E$20*'Data &amp; Parameter'!$E$37*N2102</f>
        <v>0.61913913196252002</v>
      </c>
      <c r="P2102">
        <f>ROUNDUP(IF(D2102&gt;$D$4,0,($D$4-D2102+1)/365),0)</f>
        <v>0</v>
      </c>
      <c r="Q2102">
        <f>ROUNDUP(IF(D2102&gt;$D$5,0,($D$5-D2102+1)/365),0)</f>
        <v>1</v>
      </c>
      <c r="R2102" s="28">
        <f>IF(OR(P2102=1,Q2102=1),IF(D2102+364&lt;=$D$5,(D2102+364-$D$4+1)/365,IF(D2102&gt;$D$4,($D$5-D2102+1)/365,$D$6/365)),0)</f>
        <v>0.17808219178082191</v>
      </c>
      <c r="S2102" s="28">
        <f>'Data &amp; Parameter'!$E$16*'Data &amp; Parameter'!$E$17*('Data &amp; Parameter'!$E$18+'Data &amp; Parameter'!$E$19)*'Data &amp; Parameter'!$E$20*'Data &amp; Parameter'!$E$37*R2102</f>
        <v>0.61913913196252002</v>
      </c>
      <c r="T2102" s="28">
        <f t="shared" si="32"/>
        <v>1.23827826392504</v>
      </c>
    </row>
    <row r="2103" spans="1:20" ht="15.75" customHeight="1" x14ac:dyDescent="0.35">
      <c r="A2103">
        <v>2096</v>
      </c>
      <c r="B2103" s="76">
        <v>44237</v>
      </c>
      <c r="C2103" s="1" t="s">
        <v>6670</v>
      </c>
      <c r="D2103" s="76">
        <v>44237</v>
      </c>
      <c r="E2103" s="1" t="s">
        <v>6671</v>
      </c>
      <c r="F2103" s="1" t="s">
        <v>6672</v>
      </c>
      <c r="G2103" s="1" t="s">
        <v>123</v>
      </c>
      <c r="H2103" s="1" t="s">
        <v>124</v>
      </c>
      <c r="I2103" s="1" t="s">
        <v>125</v>
      </c>
      <c r="J2103" s="1" t="s">
        <v>6571</v>
      </c>
      <c r="K2103" s="1" t="s">
        <v>6663</v>
      </c>
      <c r="L2103">
        <f>ROUNDUP(IF(B2103&gt;$D$4,0,($D$4-B2103+1)/365),0)</f>
        <v>0</v>
      </c>
      <c r="M2103">
        <f>ROUNDUP(IF(B2103&gt;$D$5,0,($D$5-B2103+1)/365),0)</f>
        <v>1</v>
      </c>
      <c r="N2103" s="28">
        <f>IF(OR(L2103=1,M2103=1),IF(B2103+364&lt;=$D$5,(B2103+364-$D$4+1)/365,IF(B2103&gt;$D$4,($D$5-B2103+1)/365,$D$6/365)),0)</f>
        <v>0.17808219178082191</v>
      </c>
      <c r="O2103" s="28">
        <f>'Data &amp; Parameter'!$E$16*'Data &amp; Parameter'!$E$17*('Data &amp; Parameter'!$E$18+'Data &amp; Parameter'!$E$19)*'Data &amp; Parameter'!$E$20*'Data &amp; Parameter'!$E$37*N2103</f>
        <v>0.61913913196252002</v>
      </c>
      <c r="P2103">
        <f>ROUNDUP(IF(D2103&gt;$D$4,0,($D$4-D2103+1)/365),0)</f>
        <v>0</v>
      </c>
      <c r="Q2103">
        <f>ROUNDUP(IF(D2103&gt;$D$5,0,($D$5-D2103+1)/365),0)</f>
        <v>1</v>
      </c>
      <c r="R2103" s="28">
        <f>IF(OR(P2103=1,Q2103=1),IF(D2103+364&lt;=$D$5,(D2103+364-$D$4+1)/365,IF(D2103&gt;$D$4,($D$5-D2103+1)/365,$D$6/365)),0)</f>
        <v>0.17808219178082191</v>
      </c>
      <c r="S2103" s="28">
        <f>'Data &amp; Parameter'!$E$16*'Data &amp; Parameter'!$E$17*('Data &amp; Parameter'!$E$18+'Data &amp; Parameter'!$E$19)*'Data &amp; Parameter'!$E$20*'Data &amp; Parameter'!$E$37*R2103</f>
        <v>0.61913913196252002</v>
      </c>
      <c r="T2103" s="28">
        <f t="shared" si="32"/>
        <v>1.23827826392504</v>
      </c>
    </row>
    <row r="2104" spans="1:20" ht="15.75" customHeight="1" x14ac:dyDescent="0.35">
      <c r="A2104">
        <v>2097</v>
      </c>
      <c r="B2104" s="76">
        <v>44237</v>
      </c>
      <c r="C2104" s="1" t="s">
        <v>6673</v>
      </c>
      <c r="D2104" s="76">
        <v>44237</v>
      </c>
      <c r="E2104" s="1" t="s">
        <v>6674</v>
      </c>
      <c r="F2104" s="1" t="s">
        <v>6675</v>
      </c>
      <c r="G2104" s="1" t="s">
        <v>123</v>
      </c>
      <c r="H2104" s="1" t="s">
        <v>124</v>
      </c>
      <c r="I2104" s="1" t="s">
        <v>125</v>
      </c>
      <c r="J2104" s="1" t="s">
        <v>6663</v>
      </c>
      <c r="K2104" s="1" t="s">
        <v>6663</v>
      </c>
      <c r="L2104">
        <f>ROUNDUP(IF(B2104&gt;$D$4,0,($D$4-B2104+1)/365),0)</f>
        <v>0</v>
      </c>
      <c r="M2104">
        <f>ROUNDUP(IF(B2104&gt;$D$5,0,($D$5-B2104+1)/365),0)</f>
        <v>1</v>
      </c>
      <c r="N2104" s="28">
        <f>IF(OR(L2104=1,M2104=1),IF(B2104+364&lt;=$D$5,(B2104+364-$D$4+1)/365,IF(B2104&gt;$D$4,($D$5-B2104+1)/365,$D$6/365)),0)</f>
        <v>0.17808219178082191</v>
      </c>
      <c r="O2104" s="28">
        <f>'Data &amp; Parameter'!$E$16*'Data &amp; Parameter'!$E$17*('Data &amp; Parameter'!$E$18+'Data &amp; Parameter'!$E$19)*'Data &amp; Parameter'!$E$20*'Data &amp; Parameter'!$E$37*N2104</f>
        <v>0.61913913196252002</v>
      </c>
      <c r="P2104">
        <f>ROUNDUP(IF(D2104&gt;$D$4,0,($D$4-D2104+1)/365),0)</f>
        <v>0</v>
      </c>
      <c r="Q2104">
        <f>ROUNDUP(IF(D2104&gt;$D$5,0,($D$5-D2104+1)/365),0)</f>
        <v>1</v>
      </c>
      <c r="R2104" s="28">
        <f>IF(OR(P2104=1,Q2104=1),IF(D2104+364&lt;=$D$5,(D2104+364-$D$4+1)/365,IF(D2104&gt;$D$4,($D$5-D2104+1)/365,$D$6/365)),0)</f>
        <v>0.17808219178082191</v>
      </c>
      <c r="S2104" s="28">
        <f>'Data &amp; Parameter'!$E$16*'Data &amp; Parameter'!$E$17*('Data &amp; Parameter'!$E$18+'Data &amp; Parameter'!$E$19)*'Data &amp; Parameter'!$E$20*'Data &amp; Parameter'!$E$37*R2104</f>
        <v>0.61913913196252002</v>
      </c>
      <c r="T2104" s="28">
        <f t="shared" si="32"/>
        <v>1.23827826392504</v>
      </c>
    </row>
    <row r="2105" spans="1:20" ht="15.75" customHeight="1" x14ac:dyDescent="0.35">
      <c r="A2105">
        <v>2098</v>
      </c>
      <c r="B2105" s="76">
        <v>44237</v>
      </c>
      <c r="C2105" s="1" t="s">
        <v>6676</v>
      </c>
      <c r="D2105" s="76">
        <v>44237</v>
      </c>
      <c r="E2105" s="1" t="s">
        <v>6677</v>
      </c>
      <c r="F2105" s="1" t="s">
        <v>6678</v>
      </c>
      <c r="G2105" s="1" t="s">
        <v>123</v>
      </c>
      <c r="H2105" s="1" t="s">
        <v>124</v>
      </c>
      <c r="I2105" s="1" t="s">
        <v>125</v>
      </c>
      <c r="J2105" s="1" t="s">
        <v>6571</v>
      </c>
      <c r="K2105" s="1" t="s">
        <v>6637</v>
      </c>
      <c r="L2105">
        <f>ROUNDUP(IF(B2105&gt;$D$4,0,($D$4-B2105+1)/365),0)</f>
        <v>0</v>
      </c>
      <c r="M2105">
        <f>ROUNDUP(IF(B2105&gt;$D$5,0,($D$5-B2105+1)/365),0)</f>
        <v>1</v>
      </c>
      <c r="N2105" s="28">
        <f>IF(OR(L2105=1,M2105=1),IF(B2105+364&lt;=$D$5,(B2105+364-$D$4+1)/365,IF(B2105&gt;$D$4,($D$5-B2105+1)/365,$D$6/365)),0)</f>
        <v>0.17808219178082191</v>
      </c>
      <c r="O2105" s="28">
        <f>'Data &amp; Parameter'!$E$16*'Data &amp; Parameter'!$E$17*('Data &amp; Parameter'!$E$18+'Data &amp; Parameter'!$E$19)*'Data &amp; Parameter'!$E$20*'Data &amp; Parameter'!$E$37*N2105</f>
        <v>0.61913913196252002</v>
      </c>
      <c r="P2105">
        <f>ROUNDUP(IF(D2105&gt;$D$4,0,($D$4-D2105+1)/365),0)</f>
        <v>0</v>
      </c>
      <c r="Q2105">
        <f>ROUNDUP(IF(D2105&gt;$D$5,0,($D$5-D2105+1)/365),0)</f>
        <v>1</v>
      </c>
      <c r="R2105" s="28">
        <f>IF(OR(P2105=1,Q2105=1),IF(D2105+364&lt;=$D$5,(D2105+364-$D$4+1)/365,IF(D2105&gt;$D$4,($D$5-D2105+1)/365,$D$6/365)),0)</f>
        <v>0.17808219178082191</v>
      </c>
      <c r="S2105" s="28">
        <f>'Data &amp; Parameter'!$E$16*'Data &amp; Parameter'!$E$17*('Data &amp; Parameter'!$E$18+'Data &amp; Parameter'!$E$19)*'Data &amp; Parameter'!$E$20*'Data &amp; Parameter'!$E$37*R2105</f>
        <v>0.61913913196252002</v>
      </c>
      <c r="T2105" s="28">
        <f t="shared" si="32"/>
        <v>1.23827826392504</v>
      </c>
    </row>
    <row r="2106" spans="1:20" ht="15.75" customHeight="1" x14ac:dyDescent="0.35">
      <c r="A2106">
        <v>2099</v>
      </c>
      <c r="B2106" s="76">
        <v>44237</v>
      </c>
      <c r="C2106" s="1" t="s">
        <v>6679</v>
      </c>
      <c r="D2106" s="76">
        <v>44237</v>
      </c>
      <c r="E2106" s="1" t="s">
        <v>6680</v>
      </c>
      <c r="F2106" s="1" t="s">
        <v>6681</v>
      </c>
      <c r="G2106" s="1" t="s">
        <v>123</v>
      </c>
      <c r="H2106" s="1" t="s">
        <v>124</v>
      </c>
      <c r="I2106" s="1" t="s">
        <v>125</v>
      </c>
      <c r="J2106" s="1" t="s">
        <v>6663</v>
      </c>
      <c r="K2106" s="1" t="s">
        <v>6663</v>
      </c>
      <c r="L2106">
        <f>ROUNDUP(IF(B2106&gt;$D$4,0,($D$4-B2106+1)/365),0)</f>
        <v>0</v>
      </c>
      <c r="M2106">
        <f>ROUNDUP(IF(B2106&gt;$D$5,0,($D$5-B2106+1)/365),0)</f>
        <v>1</v>
      </c>
      <c r="N2106" s="28">
        <f>IF(OR(L2106=1,M2106=1),IF(B2106+364&lt;=$D$5,(B2106+364-$D$4+1)/365,IF(B2106&gt;$D$4,($D$5-B2106+1)/365,$D$6/365)),0)</f>
        <v>0.17808219178082191</v>
      </c>
      <c r="O2106" s="28">
        <f>'Data &amp; Parameter'!$E$16*'Data &amp; Parameter'!$E$17*('Data &amp; Parameter'!$E$18+'Data &amp; Parameter'!$E$19)*'Data &amp; Parameter'!$E$20*'Data &amp; Parameter'!$E$37*N2106</f>
        <v>0.61913913196252002</v>
      </c>
      <c r="P2106">
        <f>ROUNDUP(IF(D2106&gt;$D$4,0,($D$4-D2106+1)/365),0)</f>
        <v>0</v>
      </c>
      <c r="Q2106">
        <f>ROUNDUP(IF(D2106&gt;$D$5,0,($D$5-D2106+1)/365),0)</f>
        <v>1</v>
      </c>
      <c r="R2106" s="28">
        <f>IF(OR(P2106=1,Q2106=1),IF(D2106+364&lt;=$D$5,(D2106+364-$D$4+1)/365,IF(D2106&gt;$D$4,($D$5-D2106+1)/365,$D$6/365)),0)</f>
        <v>0.17808219178082191</v>
      </c>
      <c r="S2106" s="28">
        <f>'Data &amp; Parameter'!$E$16*'Data &amp; Parameter'!$E$17*('Data &amp; Parameter'!$E$18+'Data &amp; Parameter'!$E$19)*'Data &amp; Parameter'!$E$20*'Data &amp; Parameter'!$E$37*R2106</f>
        <v>0.61913913196252002</v>
      </c>
      <c r="T2106" s="28">
        <f t="shared" si="32"/>
        <v>1.23827826392504</v>
      </c>
    </row>
    <row r="2107" spans="1:20" ht="15.75" customHeight="1" x14ac:dyDescent="0.35">
      <c r="A2107">
        <v>2100</v>
      </c>
      <c r="B2107" s="76">
        <v>44237</v>
      </c>
      <c r="C2107" s="1" t="s">
        <v>6682</v>
      </c>
      <c r="D2107" s="76">
        <v>44237</v>
      </c>
      <c r="E2107" s="1" t="s">
        <v>6683</v>
      </c>
      <c r="F2107" s="1" t="s">
        <v>6684</v>
      </c>
      <c r="G2107" s="1" t="s">
        <v>123</v>
      </c>
      <c r="H2107" s="1" t="s">
        <v>124</v>
      </c>
      <c r="I2107" s="1" t="s">
        <v>125</v>
      </c>
      <c r="J2107" s="1" t="s">
        <v>6571</v>
      </c>
      <c r="K2107" s="1" t="s">
        <v>6637</v>
      </c>
      <c r="L2107">
        <f>ROUNDUP(IF(B2107&gt;$D$4,0,($D$4-B2107+1)/365),0)</f>
        <v>0</v>
      </c>
      <c r="M2107">
        <f>ROUNDUP(IF(B2107&gt;$D$5,0,($D$5-B2107+1)/365),0)</f>
        <v>1</v>
      </c>
      <c r="N2107" s="28">
        <f>IF(OR(L2107=1,M2107=1),IF(B2107+364&lt;=$D$5,(B2107+364-$D$4+1)/365,IF(B2107&gt;$D$4,($D$5-B2107+1)/365,$D$6/365)),0)</f>
        <v>0.17808219178082191</v>
      </c>
      <c r="O2107" s="28">
        <f>'Data &amp; Parameter'!$E$16*'Data &amp; Parameter'!$E$17*('Data &amp; Parameter'!$E$18+'Data &amp; Parameter'!$E$19)*'Data &amp; Parameter'!$E$20*'Data &amp; Parameter'!$E$37*N2107</f>
        <v>0.61913913196252002</v>
      </c>
      <c r="P2107">
        <f>ROUNDUP(IF(D2107&gt;$D$4,0,($D$4-D2107+1)/365),0)</f>
        <v>0</v>
      </c>
      <c r="Q2107">
        <f>ROUNDUP(IF(D2107&gt;$D$5,0,($D$5-D2107+1)/365),0)</f>
        <v>1</v>
      </c>
      <c r="R2107" s="28">
        <f>IF(OR(P2107=1,Q2107=1),IF(D2107+364&lt;=$D$5,(D2107+364-$D$4+1)/365,IF(D2107&gt;$D$4,($D$5-D2107+1)/365,$D$6/365)),0)</f>
        <v>0.17808219178082191</v>
      </c>
      <c r="S2107" s="28">
        <f>'Data &amp; Parameter'!$E$16*'Data &amp; Parameter'!$E$17*('Data &amp; Parameter'!$E$18+'Data &amp; Parameter'!$E$19)*'Data &amp; Parameter'!$E$20*'Data &amp; Parameter'!$E$37*R2107</f>
        <v>0.61913913196252002</v>
      </c>
      <c r="T2107" s="28">
        <f t="shared" si="32"/>
        <v>1.23827826392504</v>
      </c>
    </row>
    <row r="2108" spans="1:20" ht="15.75" customHeight="1" x14ac:dyDescent="0.35">
      <c r="A2108">
        <v>2101</v>
      </c>
      <c r="B2108" s="76">
        <v>44237</v>
      </c>
      <c r="C2108" s="1" t="s">
        <v>6685</v>
      </c>
      <c r="D2108" s="76">
        <v>44237</v>
      </c>
      <c r="E2108" s="1" t="s">
        <v>6686</v>
      </c>
      <c r="F2108" s="1" t="s">
        <v>6687</v>
      </c>
      <c r="G2108" s="1" t="s">
        <v>123</v>
      </c>
      <c r="H2108" s="1" t="s">
        <v>124</v>
      </c>
      <c r="I2108" s="1" t="s">
        <v>125</v>
      </c>
      <c r="J2108" s="1" t="s">
        <v>6663</v>
      </c>
      <c r="K2108" s="1" t="s">
        <v>6663</v>
      </c>
      <c r="L2108">
        <f>ROUNDUP(IF(B2108&gt;$D$4,0,($D$4-B2108+1)/365),0)</f>
        <v>0</v>
      </c>
      <c r="M2108">
        <f>ROUNDUP(IF(B2108&gt;$D$5,0,($D$5-B2108+1)/365),0)</f>
        <v>1</v>
      </c>
      <c r="N2108" s="28">
        <f>IF(OR(L2108=1,M2108=1),IF(B2108+364&lt;=$D$5,(B2108+364-$D$4+1)/365,IF(B2108&gt;$D$4,($D$5-B2108+1)/365,$D$6/365)),0)</f>
        <v>0.17808219178082191</v>
      </c>
      <c r="O2108" s="28">
        <f>'Data &amp; Parameter'!$E$16*'Data &amp; Parameter'!$E$17*('Data &amp; Parameter'!$E$18+'Data &amp; Parameter'!$E$19)*'Data &amp; Parameter'!$E$20*'Data &amp; Parameter'!$E$37*N2108</f>
        <v>0.61913913196252002</v>
      </c>
      <c r="P2108">
        <f>ROUNDUP(IF(D2108&gt;$D$4,0,($D$4-D2108+1)/365),0)</f>
        <v>0</v>
      </c>
      <c r="Q2108">
        <f>ROUNDUP(IF(D2108&gt;$D$5,0,($D$5-D2108+1)/365),0)</f>
        <v>1</v>
      </c>
      <c r="R2108" s="28">
        <f>IF(OR(P2108=1,Q2108=1),IF(D2108+364&lt;=$D$5,(D2108+364-$D$4+1)/365,IF(D2108&gt;$D$4,($D$5-D2108+1)/365,$D$6/365)),0)</f>
        <v>0.17808219178082191</v>
      </c>
      <c r="S2108" s="28">
        <f>'Data &amp; Parameter'!$E$16*'Data &amp; Parameter'!$E$17*('Data &amp; Parameter'!$E$18+'Data &amp; Parameter'!$E$19)*'Data &amp; Parameter'!$E$20*'Data &amp; Parameter'!$E$37*R2108</f>
        <v>0.61913913196252002</v>
      </c>
      <c r="T2108" s="28">
        <f t="shared" si="32"/>
        <v>1.23827826392504</v>
      </c>
    </row>
    <row r="2109" spans="1:20" ht="15.75" customHeight="1" x14ac:dyDescent="0.35">
      <c r="A2109">
        <v>2102</v>
      </c>
      <c r="B2109" s="76">
        <v>44237</v>
      </c>
      <c r="C2109" s="1" t="s">
        <v>6688</v>
      </c>
      <c r="D2109" s="76">
        <v>44237</v>
      </c>
      <c r="E2109" s="1" t="s">
        <v>6689</v>
      </c>
      <c r="F2109" s="1" t="s">
        <v>6690</v>
      </c>
      <c r="G2109" s="1" t="s">
        <v>123</v>
      </c>
      <c r="H2109" s="1" t="s">
        <v>124</v>
      </c>
      <c r="I2109" s="1" t="s">
        <v>125</v>
      </c>
      <c r="J2109" s="1" t="s">
        <v>6571</v>
      </c>
      <c r="K2109" s="1" t="s">
        <v>6637</v>
      </c>
      <c r="L2109">
        <f>ROUNDUP(IF(B2109&gt;$D$4,0,($D$4-B2109+1)/365),0)</f>
        <v>0</v>
      </c>
      <c r="M2109">
        <f>ROUNDUP(IF(B2109&gt;$D$5,0,($D$5-B2109+1)/365),0)</f>
        <v>1</v>
      </c>
      <c r="N2109" s="28">
        <f>IF(OR(L2109=1,M2109=1),IF(B2109+364&lt;=$D$5,(B2109+364-$D$4+1)/365,IF(B2109&gt;$D$4,($D$5-B2109+1)/365,$D$6/365)),0)</f>
        <v>0.17808219178082191</v>
      </c>
      <c r="O2109" s="28">
        <f>'Data &amp; Parameter'!$E$16*'Data &amp; Parameter'!$E$17*('Data &amp; Parameter'!$E$18+'Data &amp; Parameter'!$E$19)*'Data &amp; Parameter'!$E$20*'Data &amp; Parameter'!$E$37*N2109</f>
        <v>0.61913913196252002</v>
      </c>
      <c r="P2109">
        <f>ROUNDUP(IF(D2109&gt;$D$4,0,($D$4-D2109+1)/365),0)</f>
        <v>0</v>
      </c>
      <c r="Q2109">
        <f>ROUNDUP(IF(D2109&gt;$D$5,0,($D$5-D2109+1)/365),0)</f>
        <v>1</v>
      </c>
      <c r="R2109" s="28">
        <f>IF(OR(P2109=1,Q2109=1),IF(D2109+364&lt;=$D$5,(D2109+364-$D$4+1)/365,IF(D2109&gt;$D$4,($D$5-D2109+1)/365,$D$6/365)),0)</f>
        <v>0.17808219178082191</v>
      </c>
      <c r="S2109" s="28">
        <f>'Data &amp; Parameter'!$E$16*'Data &amp; Parameter'!$E$17*('Data &amp; Parameter'!$E$18+'Data &amp; Parameter'!$E$19)*'Data &amp; Parameter'!$E$20*'Data &amp; Parameter'!$E$37*R2109</f>
        <v>0.61913913196252002</v>
      </c>
      <c r="T2109" s="28">
        <f t="shared" si="32"/>
        <v>1.23827826392504</v>
      </c>
    </row>
    <row r="2110" spans="1:20" ht="15.75" customHeight="1" x14ac:dyDescent="0.35">
      <c r="A2110">
        <v>2103</v>
      </c>
      <c r="B2110" s="76">
        <v>44237</v>
      </c>
      <c r="C2110" s="1" t="s">
        <v>6691</v>
      </c>
      <c r="D2110" s="76">
        <v>44237</v>
      </c>
      <c r="E2110" s="1" t="s">
        <v>6692</v>
      </c>
      <c r="F2110" s="1" t="s">
        <v>6693</v>
      </c>
      <c r="G2110" s="1" t="s">
        <v>123</v>
      </c>
      <c r="H2110" s="1" t="s">
        <v>124</v>
      </c>
      <c r="I2110" s="1" t="s">
        <v>125</v>
      </c>
      <c r="J2110" s="1" t="s">
        <v>6663</v>
      </c>
      <c r="K2110" s="1" t="s">
        <v>6663</v>
      </c>
      <c r="L2110">
        <f>ROUNDUP(IF(B2110&gt;$D$4,0,($D$4-B2110+1)/365),0)</f>
        <v>0</v>
      </c>
      <c r="M2110">
        <f>ROUNDUP(IF(B2110&gt;$D$5,0,($D$5-B2110+1)/365),0)</f>
        <v>1</v>
      </c>
      <c r="N2110" s="28">
        <f>IF(OR(L2110=1,M2110=1),IF(B2110+364&lt;=$D$5,(B2110+364-$D$4+1)/365,IF(B2110&gt;$D$4,($D$5-B2110+1)/365,$D$6/365)),0)</f>
        <v>0.17808219178082191</v>
      </c>
      <c r="O2110" s="28">
        <f>'Data &amp; Parameter'!$E$16*'Data &amp; Parameter'!$E$17*('Data &amp; Parameter'!$E$18+'Data &amp; Parameter'!$E$19)*'Data &amp; Parameter'!$E$20*'Data &amp; Parameter'!$E$37*N2110</f>
        <v>0.61913913196252002</v>
      </c>
      <c r="P2110">
        <f>ROUNDUP(IF(D2110&gt;$D$4,0,($D$4-D2110+1)/365),0)</f>
        <v>0</v>
      </c>
      <c r="Q2110">
        <f>ROUNDUP(IF(D2110&gt;$D$5,0,($D$5-D2110+1)/365),0)</f>
        <v>1</v>
      </c>
      <c r="R2110" s="28">
        <f>IF(OR(P2110=1,Q2110=1),IF(D2110+364&lt;=$D$5,(D2110+364-$D$4+1)/365,IF(D2110&gt;$D$4,($D$5-D2110+1)/365,$D$6/365)),0)</f>
        <v>0.17808219178082191</v>
      </c>
      <c r="S2110" s="28">
        <f>'Data &amp; Parameter'!$E$16*'Data &amp; Parameter'!$E$17*('Data &amp; Parameter'!$E$18+'Data &amp; Parameter'!$E$19)*'Data &amp; Parameter'!$E$20*'Data &amp; Parameter'!$E$37*R2110</f>
        <v>0.61913913196252002</v>
      </c>
      <c r="T2110" s="28">
        <f t="shared" si="32"/>
        <v>1.23827826392504</v>
      </c>
    </row>
    <row r="2111" spans="1:20" ht="15.75" customHeight="1" x14ac:dyDescent="0.35">
      <c r="A2111">
        <v>2104</v>
      </c>
      <c r="B2111" s="76">
        <v>44237</v>
      </c>
      <c r="C2111" s="1" t="s">
        <v>6694</v>
      </c>
      <c r="D2111" s="76">
        <v>44237</v>
      </c>
      <c r="E2111" s="1" t="s">
        <v>6695</v>
      </c>
      <c r="F2111" s="1" t="s">
        <v>6696</v>
      </c>
      <c r="G2111" s="1" t="s">
        <v>123</v>
      </c>
      <c r="H2111" s="1" t="s">
        <v>124</v>
      </c>
      <c r="I2111" s="1" t="s">
        <v>125</v>
      </c>
      <c r="J2111" s="1" t="s">
        <v>6571</v>
      </c>
      <c r="K2111" s="1" t="s">
        <v>6637</v>
      </c>
      <c r="L2111">
        <f>ROUNDUP(IF(B2111&gt;$D$4,0,($D$4-B2111+1)/365),0)</f>
        <v>0</v>
      </c>
      <c r="M2111">
        <f>ROUNDUP(IF(B2111&gt;$D$5,0,($D$5-B2111+1)/365),0)</f>
        <v>1</v>
      </c>
      <c r="N2111" s="28">
        <f>IF(OR(L2111=1,M2111=1),IF(B2111+364&lt;=$D$5,(B2111+364-$D$4+1)/365,IF(B2111&gt;$D$4,($D$5-B2111+1)/365,$D$6/365)),0)</f>
        <v>0.17808219178082191</v>
      </c>
      <c r="O2111" s="28">
        <f>'Data &amp; Parameter'!$E$16*'Data &amp; Parameter'!$E$17*('Data &amp; Parameter'!$E$18+'Data &amp; Parameter'!$E$19)*'Data &amp; Parameter'!$E$20*'Data &amp; Parameter'!$E$37*N2111</f>
        <v>0.61913913196252002</v>
      </c>
      <c r="P2111">
        <f>ROUNDUP(IF(D2111&gt;$D$4,0,($D$4-D2111+1)/365),0)</f>
        <v>0</v>
      </c>
      <c r="Q2111">
        <f>ROUNDUP(IF(D2111&gt;$D$5,0,($D$5-D2111+1)/365),0)</f>
        <v>1</v>
      </c>
      <c r="R2111" s="28">
        <f>IF(OR(P2111=1,Q2111=1),IF(D2111+364&lt;=$D$5,(D2111+364-$D$4+1)/365,IF(D2111&gt;$D$4,($D$5-D2111+1)/365,$D$6/365)),0)</f>
        <v>0.17808219178082191</v>
      </c>
      <c r="S2111" s="28">
        <f>'Data &amp; Parameter'!$E$16*'Data &amp; Parameter'!$E$17*('Data &amp; Parameter'!$E$18+'Data &amp; Parameter'!$E$19)*'Data &amp; Parameter'!$E$20*'Data &amp; Parameter'!$E$37*R2111</f>
        <v>0.61913913196252002</v>
      </c>
      <c r="T2111" s="28">
        <f t="shared" si="32"/>
        <v>1.23827826392504</v>
      </c>
    </row>
    <row r="2112" spans="1:20" ht="15.75" customHeight="1" x14ac:dyDescent="0.35">
      <c r="A2112">
        <v>2105</v>
      </c>
      <c r="B2112" s="76">
        <v>44237</v>
      </c>
      <c r="C2112" s="1" t="s">
        <v>6697</v>
      </c>
      <c r="D2112" s="76">
        <v>44237</v>
      </c>
      <c r="E2112" s="1" t="s">
        <v>6698</v>
      </c>
      <c r="F2112" s="1" t="s">
        <v>6699</v>
      </c>
      <c r="G2112" s="1" t="s">
        <v>123</v>
      </c>
      <c r="H2112" s="1" t="s">
        <v>124</v>
      </c>
      <c r="I2112" s="1" t="s">
        <v>125</v>
      </c>
      <c r="J2112" s="1" t="s">
        <v>6663</v>
      </c>
      <c r="K2112" s="1" t="s">
        <v>6663</v>
      </c>
      <c r="L2112">
        <f>ROUNDUP(IF(B2112&gt;$D$4,0,($D$4-B2112+1)/365),0)</f>
        <v>0</v>
      </c>
      <c r="M2112">
        <f>ROUNDUP(IF(B2112&gt;$D$5,0,($D$5-B2112+1)/365),0)</f>
        <v>1</v>
      </c>
      <c r="N2112" s="28">
        <f>IF(OR(L2112=1,M2112=1),IF(B2112+364&lt;=$D$5,(B2112+364-$D$4+1)/365,IF(B2112&gt;$D$4,($D$5-B2112+1)/365,$D$6/365)),0)</f>
        <v>0.17808219178082191</v>
      </c>
      <c r="O2112" s="28">
        <f>'Data &amp; Parameter'!$E$16*'Data &amp; Parameter'!$E$17*('Data &amp; Parameter'!$E$18+'Data &amp; Parameter'!$E$19)*'Data &amp; Parameter'!$E$20*'Data &amp; Parameter'!$E$37*N2112</f>
        <v>0.61913913196252002</v>
      </c>
      <c r="P2112">
        <f>ROUNDUP(IF(D2112&gt;$D$4,0,($D$4-D2112+1)/365),0)</f>
        <v>0</v>
      </c>
      <c r="Q2112">
        <f>ROUNDUP(IF(D2112&gt;$D$5,0,($D$5-D2112+1)/365),0)</f>
        <v>1</v>
      </c>
      <c r="R2112" s="28">
        <f>IF(OR(P2112=1,Q2112=1),IF(D2112+364&lt;=$D$5,(D2112+364-$D$4+1)/365,IF(D2112&gt;$D$4,($D$5-D2112+1)/365,$D$6/365)),0)</f>
        <v>0.17808219178082191</v>
      </c>
      <c r="S2112" s="28">
        <f>'Data &amp; Parameter'!$E$16*'Data &amp; Parameter'!$E$17*('Data &amp; Parameter'!$E$18+'Data &amp; Parameter'!$E$19)*'Data &amp; Parameter'!$E$20*'Data &amp; Parameter'!$E$37*R2112</f>
        <v>0.61913913196252002</v>
      </c>
      <c r="T2112" s="28">
        <f t="shared" si="32"/>
        <v>1.23827826392504</v>
      </c>
    </row>
    <row r="2113" spans="1:20" ht="15.75" customHeight="1" x14ac:dyDescent="0.35">
      <c r="A2113">
        <v>2106</v>
      </c>
      <c r="B2113" s="76">
        <v>44237</v>
      </c>
      <c r="C2113" s="1" t="s">
        <v>6700</v>
      </c>
      <c r="D2113" s="76">
        <v>44237</v>
      </c>
      <c r="E2113" s="1" t="s">
        <v>6701</v>
      </c>
      <c r="F2113" s="1" t="s">
        <v>6702</v>
      </c>
      <c r="G2113" s="1" t="s">
        <v>123</v>
      </c>
      <c r="H2113" s="1" t="s">
        <v>124</v>
      </c>
      <c r="I2113" s="1" t="s">
        <v>125</v>
      </c>
      <c r="J2113" s="1" t="s">
        <v>6571</v>
      </c>
      <c r="K2113" s="1" t="s">
        <v>6637</v>
      </c>
      <c r="L2113">
        <f>ROUNDUP(IF(B2113&gt;$D$4,0,($D$4-B2113+1)/365),0)</f>
        <v>0</v>
      </c>
      <c r="M2113">
        <f>ROUNDUP(IF(B2113&gt;$D$5,0,($D$5-B2113+1)/365),0)</f>
        <v>1</v>
      </c>
      <c r="N2113" s="28">
        <f>IF(OR(L2113=1,M2113=1),IF(B2113+364&lt;=$D$5,(B2113+364-$D$4+1)/365,IF(B2113&gt;$D$4,($D$5-B2113+1)/365,$D$6/365)),0)</f>
        <v>0.17808219178082191</v>
      </c>
      <c r="O2113" s="28">
        <f>'Data &amp; Parameter'!$E$16*'Data &amp; Parameter'!$E$17*('Data &amp; Parameter'!$E$18+'Data &amp; Parameter'!$E$19)*'Data &amp; Parameter'!$E$20*'Data &amp; Parameter'!$E$37*N2113</f>
        <v>0.61913913196252002</v>
      </c>
      <c r="P2113">
        <f>ROUNDUP(IF(D2113&gt;$D$4,0,($D$4-D2113+1)/365),0)</f>
        <v>0</v>
      </c>
      <c r="Q2113">
        <f>ROUNDUP(IF(D2113&gt;$D$5,0,($D$5-D2113+1)/365),0)</f>
        <v>1</v>
      </c>
      <c r="R2113" s="28">
        <f>IF(OR(P2113=1,Q2113=1),IF(D2113+364&lt;=$D$5,(D2113+364-$D$4+1)/365,IF(D2113&gt;$D$4,($D$5-D2113+1)/365,$D$6/365)),0)</f>
        <v>0.17808219178082191</v>
      </c>
      <c r="S2113" s="28">
        <f>'Data &amp; Parameter'!$E$16*'Data &amp; Parameter'!$E$17*('Data &amp; Parameter'!$E$18+'Data &amp; Parameter'!$E$19)*'Data &amp; Parameter'!$E$20*'Data &amp; Parameter'!$E$37*R2113</f>
        <v>0.61913913196252002</v>
      </c>
      <c r="T2113" s="28">
        <f t="shared" si="32"/>
        <v>1.23827826392504</v>
      </c>
    </row>
    <row r="2114" spans="1:20" ht="15.75" customHeight="1" x14ac:dyDescent="0.35">
      <c r="A2114">
        <v>2107</v>
      </c>
      <c r="B2114" s="76">
        <v>44237</v>
      </c>
      <c r="C2114" s="1" t="s">
        <v>6703</v>
      </c>
      <c r="D2114" s="76">
        <v>44237</v>
      </c>
      <c r="E2114" s="1" t="s">
        <v>6704</v>
      </c>
      <c r="F2114" s="1" t="s">
        <v>6705</v>
      </c>
      <c r="G2114" s="1" t="s">
        <v>123</v>
      </c>
      <c r="H2114" s="1" t="s">
        <v>124</v>
      </c>
      <c r="I2114" s="1" t="s">
        <v>125</v>
      </c>
      <c r="J2114" s="1" t="s">
        <v>6571</v>
      </c>
      <c r="K2114" s="1" t="s">
        <v>6571</v>
      </c>
      <c r="L2114">
        <f>ROUNDUP(IF(B2114&gt;$D$4,0,($D$4-B2114+1)/365),0)</f>
        <v>0</v>
      </c>
      <c r="M2114">
        <f>ROUNDUP(IF(B2114&gt;$D$5,0,($D$5-B2114+1)/365),0)</f>
        <v>1</v>
      </c>
      <c r="N2114" s="28">
        <f>IF(OR(L2114=1,M2114=1),IF(B2114+364&lt;=$D$5,(B2114+364-$D$4+1)/365,IF(B2114&gt;$D$4,($D$5-B2114+1)/365,$D$6/365)),0)</f>
        <v>0.17808219178082191</v>
      </c>
      <c r="O2114" s="28">
        <f>'Data &amp; Parameter'!$E$16*'Data &amp; Parameter'!$E$17*('Data &amp; Parameter'!$E$18+'Data &amp; Parameter'!$E$19)*'Data &amp; Parameter'!$E$20*'Data &amp; Parameter'!$E$37*N2114</f>
        <v>0.61913913196252002</v>
      </c>
      <c r="P2114">
        <f>ROUNDUP(IF(D2114&gt;$D$4,0,($D$4-D2114+1)/365),0)</f>
        <v>0</v>
      </c>
      <c r="Q2114">
        <f>ROUNDUP(IF(D2114&gt;$D$5,0,($D$5-D2114+1)/365),0)</f>
        <v>1</v>
      </c>
      <c r="R2114" s="28">
        <f>IF(OR(P2114=1,Q2114=1),IF(D2114+364&lt;=$D$5,(D2114+364-$D$4+1)/365,IF(D2114&gt;$D$4,($D$5-D2114+1)/365,$D$6/365)),0)</f>
        <v>0.17808219178082191</v>
      </c>
      <c r="S2114" s="28">
        <f>'Data &amp; Parameter'!$E$16*'Data &amp; Parameter'!$E$17*('Data &amp; Parameter'!$E$18+'Data &amp; Parameter'!$E$19)*'Data &amp; Parameter'!$E$20*'Data &amp; Parameter'!$E$37*R2114</f>
        <v>0.61913913196252002</v>
      </c>
      <c r="T2114" s="28">
        <f t="shared" si="32"/>
        <v>1.23827826392504</v>
      </c>
    </row>
    <row r="2115" spans="1:20" ht="15.75" customHeight="1" x14ac:dyDescent="0.35">
      <c r="A2115">
        <v>2108</v>
      </c>
      <c r="B2115" s="76">
        <v>44237</v>
      </c>
      <c r="C2115" s="1" t="s">
        <v>6706</v>
      </c>
      <c r="D2115" s="76">
        <v>44237</v>
      </c>
      <c r="E2115" s="1" t="s">
        <v>6707</v>
      </c>
      <c r="F2115" s="1" t="s">
        <v>6708</v>
      </c>
      <c r="G2115" s="1" t="s">
        <v>123</v>
      </c>
      <c r="H2115" s="1" t="s">
        <v>124</v>
      </c>
      <c r="I2115" s="1" t="s">
        <v>125</v>
      </c>
      <c r="J2115" s="1" t="s">
        <v>6641</v>
      </c>
      <c r="K2115" s="1" t="s">
        <v>6709</v>
      </c>
      <c r="L2115">
        <f>ROUNDUP(IF(B2115&gt;$D$4,0,($D$4-B2115+1)/365),0)</f>
        <v>0</v>
      </c>
      <c r="M2115">
        <f>ROUNDUP(IF(B2115&gt;$D$5,0,($D$5-B2115+1)/365),0)</f>
        <v>1</v>
      </c>
      <c r="N2115" s="28">
        <f>IF(OR(L2115=1,M2115=1),IF(B2115+364&lt;=$D$5,(B2115+364-$D$4+1)/365,IF(B2115&gt;$D$4,($D$5-B2115+1)/365,$D$6/365)),0)</f>
        <v>0.17808219178082191</v>
      </c>
      <c r="O2115" s="28">
        <f>'Data &amp; Parameter'!$E$16*'Data &amp; Parameter'!$E$17*('Data &amp; Parameter'!$E$18+'Data &amp; Parameter'!$E$19)*'Data &amp; Parameter'!$E$20*'Data &amp; Parameter'!$E$37*N2115</f>
        <v>0.61913913196252002</v>
      </c>
      <c r="P2115">
        <f>ROUNDUP(IF(D2115&gt;$D$4,0,($D$4-D2115+1)/365),0)</f>
        <v>0</v>
      </c>
      <c r="Q2115">
        <f>ROUNDUP(IF(D2115&gt;$D$5,0,($D$5-D2115+1)/365),0)</f>
        <v>1</v>
      </c>
      <c r="R2115" s="28">
        <f>IF(OR(P2115=1,Q2115=1),IF(D2115+364&lt;=$D$5,(D2115+364-$D$4+1)/365,IF(D2115&gt;$D$4,($D$5-D2115+1)/365,$D$6/365)),0)</f>
        <v>0.17808219178082191</v>
      </c>
      <c r="S2115" s="28">
        <f>'Data &amp; Parameter'!$E$16*'Data &amp; Parameter'!$E$17*('Data &amp; Parameter'!$E$18+'Data &amp; Parameter'!$E$19)*'Data &amp; Parameter'!$E$20*'Data &amp; Parameter'!$E$37*R2115</f>
        <v>0.61913913196252002</v>
      </c>
      <c r="T2115" s="28">
        <f t="shared" si="32"/>
        <v>1.23827826392504</v>
      </c>
    </row>
    <row r="2116" spans="1:20" ht="15.75" customHeight="1" x14ac:dyDescent="0.35">
      <c r="A2116">
        <v>2109</v>
      </c>
      <c r="B2116" s="76">
        <v>44237</v>
      </c>
      <c r="C2116" s="1" t="s">
        <v>6710</v>
      </c>
      <c r="D2116" s="76">
        <v>44237</v>
      </c>
      <c r="E2116" s="1" t="s">
        <v>6711</v>
      </c>
      <c r="F2116" s="1" t="s">
        <v>6712</v>
      </c>
      <c r="G2116" s="1" t="s">
        <v>123</v>
      </c>
      <c r="H2116" s="1" t="s">
        <v>124</v>
      </c>
      <c r="I2116" s="1" t="s">
        <v>125</v>
      </c>
      <c r="J2116" s="1" t="s">
        <v>6641</v>
      </c>
      <c r="K2116" s="1" t="s">
        <v>6709</v>
      </c>
      <c r="L2116">
        <f>ROUNDUP(IF(B2116&gt;$D$4,0,($D$4-B2116+1)/365),0)</f>
        <v>0</v>
      </c>
      <c r="M2116">
        <f>ROUNDUP(IF(B2116&gt;$D$5,0,($D$5-B2116+1)/365),0)</f>
        <v>1</v>
      </c>
      <c r="N2116" s="28">
        <f>IF(OR(L2116=1,M2116=1),IF(B2116+364&lt;=$D$5,(B2116+364-$D$4+1)/365,IF(B2116&gt;$D$4,($D$5-B2116+1)/365,$D$6/365)),0)</f>
        <v>0.17808219178082191</v>
      </c>
      <c r="O2116" s="28">
        <f>'Data &amp; Parameter'!$E$16*'Data &amp; Parameter'!$E$17*('Data &amp; Parameter'!$E$18+'Data &amp; Parameter'!$E$19)*'Data &amp; Parameter'!$E$20*'Data &amp; Parameter'!$E$37*N2116</f>
        <v>0.61913913196252002</v>
      </c>
      <c r="P2116">
        <f>ROUNDUP(IF(D2116&gt;$D$4,0,($D$4-D2116+1)/365),0)</f>
        <v>0</v>
      </c>
      <c r="Q2116">
        <f>ROUNDUP(IF(D2116&gt;$D$5,0,($D$5-D2116+1)/365),0)</f>
        <v>1</v>
      </c>
      <c r="R2116" s="28">
        <f>IF(OR(P2116=1,Q2116=1),IF(D2116+364&lt;=$D$5,(D2116+364-$D$4+1)/365,IF(D2116&gt;$D$4,($D$5-D2116+1)/365,$D$6/365)),0)</f>
        <v>0.17808219178082191</v>
      </c>
      <c r="S2116" s="28">
        <f>'Data &amp; Parameter'!$E$16*'Data &amp; Parameter'!$E$17*('Data &amp; Parameter'!$E$18+'Data &amp; Parameter'!$E$19)*'Data &amp; Parameter'!$E$20*'Data &amp; Parameter'!$E$37*R2116</f>
        <v>0.61913913196252002</v>
      </c>
      <c r="T2116" s="28">
        <f t="shared" si="32"/>
        <v>1.23827826392504</v>
      </c>
    </row>
    <row r="2117" spans="1:20" ht="15.75" customHeight="1" x14ac:dyDescent="0.35">
      <c r="A2117">
        <v>2110</v>
      </c>
      <c r="B2117" s="76">
        <v>44237</v>
      </c>
      <c r="C2117" s="1" t="s">
        <v>6713</v>
      </c>
      <c r="D2117" s="76">
        <v>44237</v>
      </c>
      <c r="E2117" s="1" t="s">
        <v>6714</v>
      </c>
      <c r="F2117" s="1" t="s">
        <v>6715</v>
      </c>
      <c r="G2117" s="1" t="s">
        <v>123</v>
      </c>
      <c r="H2117" s="1" t="s">
        <v>124</v>
      </c>
      <c r="I2117" s="1" t="s">
        <v>125</v>
      </c>
      <c r="J2117" s="1" t="s">
        <v>6571</v>
      </c>
      <c r="K2117" s="1" t="s">
        <v>6571</v>
      </c>
      <c r="L2117">
        <f>ROUNDUP(IF(B2117&gt;$D$4,0,($D$4-B2117+1)/365),0)</f>
        <v>0</v>
      </c>
      <c r="M2117">
        <f>ROUNDUP(IF(B2117&gt;$D$5,0,($D$5-B2117+1)/365),0)</f>
        <v>1</v>
      </c>
      <c r="N2117" s="28">
        <f>IF(OR(L2117=1,M2117=1),IF(B2117+364&lt;=$D$5,(B2117+364-$D$4+1)/365,IF(B2117&gt;$D$4,($D$5-B2117+1)/365,$D$6/365)),0)</f>
        <v>0.17808219178082191</v>
      </c>
      <c r="O2117" s="28">
        <f>'Data &amp; Parameter'!$E$16*'Data &amp; Parameter'!$E$17*('Data &amp; Parameter'!$E$18+'Data &amp; Parameter'!$E$19)*'Data &amp; Parameter'!$E$20*'Data &amp; Parameter'!$E$37*N2117</f>
        <v>0.61913913196252002</v>
      </c>
      <c r="P2117">
        <f>ROUNDUP(IF(D2117&gt;$D$4,0,($D$4-D2117+1)/365),0)</f>
        <v>0</v>
      </c>
      <c r="Q2117">
        <f>ROUNDUP(IF(D2117&gt;$D$5,0,($D$5-D2117+1)/365),0)</f>
        <v>1</v>
      </c>
      <c r="R2117" s="28">
        <f>IF(OR(P2117=1,Q2117=1),IF(D2117+364&lt;=$D$5,(D2117+364-$D$4+1)/365,IF(D2117&gt;$D$4,($D$5-D2117+1)/365,$D$6/365)),0)</f>
        <v>0.17808219178082191</v>
      </c>
      <c r="S2117" s="28">
        <f>'Data &amp; Parameter'!$E$16*'Data &amp; Parameter'!$E$17*('Data &amp; Parameter'!$E$18+'Data &amp; Parameter'!$E$19)*'Data &amp; Parameter'!$E$20*'Data &amp; Parameter'!$E$37*R2117</f>
        <v>0.61913913196252002</v>
      </c>
      <c r="T2117" s="28">
        <f t="shared" si="32"/>
        <v>1.23827826392504</v>
      </c>
    </row>
    <row r="2118" spans="1:20" ht="15.75" customHeight="1" x14ac:dyDescent="0.35">
      <c r="A2118">
        <v>2111</v>
      </c>
      <c r="B2118" s="76">
        <v>44237</v>
      </c>
      <c r="C2118" s="1" t="s">
        <v>6716</v>
      </c>
      <c r="D2118" s="76">
        <v>44237</v>
      </c>
      <c r="E2118" s="1" t="s">
        <v>6717</v>
      </c>
      <c r="F2118" s="1" t="s">
        <v>6718</v>
      </c>
      <c r="G2118" s="1" t="s">
        <v>123</v>
      </c>
      <c r="H2118" s="1" t="s">
        <v>124</v>
      </c>
      <c r="I2118" s="1" t="s">
        <v>125</v>
      </c>
      <c r="J2118" s="1" t="s">
        <v>6571</v>
      </c>
      <c r="K2118" s="1" t="s">
        <v>6571</v>
      </c>
      <c r="L2118">
        <f>ROUNDUP(IF(B2118&gt;$D$4,0,($D$4-B2118+1)/365),0)</f>
        <v>0</v>
      </c>
      <c r="M2118">
        <f>ROUNDUP(IF(B2118&gt;$D$5,0,($D$5-B2118+1)/365),0)</f>
        <v>1</v>
      </c>
      <c r="N2118" s="28">
        <f>IF(OR(L2118=1,M2118=1),IF(B2118+364&lt;=$D$5,(B2118+364-$D$4+1)/365,IF(B2118&gt;$D$4,($D$5-B2118+1)/365,$D$6/365)),0)</f>
        <v>0.17808219178082191</v>
      </c>
      <c r="O2118" s="28">
        <f>'Data &amp; Parameter'!$E$16*'Data &amp; Parameter'!$E$17*('Data &amp; Parameter'!$E$18+'Data &amp; Parameter'!$E$19)*'Data &amp; Parameter'!$E$20*'Data &amp; Parameter'!$E$37*N2118</f>
        <v>0.61913913196252002</v>
      </c>
      <c r="P2118">
        <f>ROUNDUP(IF(D2118&gt;$D$4,0,($D$4-D2118+1)/365),0)</f>
        <v>0</v>
      </c>
      <c r="Q2118">
        <f>ROUNDUP(IF(D2118&gt;$D$5,0,($D$5-D2118+1)/365),0)</f>
        <v>1</v>
      </c>
      <c r="R2118" s="28">
        <f>IF(OR(P2118=1,Q2118=1),IF(D2118+364&lt;=$D$5,(D2118+364-$D$4+1)/365,IF(D2118&gt;$D$4,($D$5-D2118+1)/365,$D$6/365)),0)</f>
        <v>0.17808219178082191</v>
      </c>
      <c r="S2118" s="28">
        <f>'Data &amp; Parameter'!$E$16*'Data &amp; Parameter'!$E$17*('Data &amp; Parameter'!$E$18+'Data &amp; Parameter'!$E$19)*'Data &amp; Parameter'!$E$20*'Data &amp; Parameter'!$E$37*R2118</f>
        <v>0.61913913196252002</v>
      </c>
      <c r="T2118" s="28">
        <f t="shared" si="32"/>
        <v>1.23827826392504</v>
      </c>
    </row>
    <row r="2119" spans="1:20" ht="15.75" customHeight="1" x14ac:dyDescent="0.35">
      <c r="A2119">
        <v>2112</v>
      </c>
      <c r="B2119" s="76">
        <v>44237</v>
      </c>
      <c r="C2119" s="1" t="s">
        <v>6719</v>
      </c>
      <c r="D2119" s="76">
        <v>44237</v>
      </c>
      <c r="E2119" s="1" t="s">
        <v>6720</v>
      </c>
      <c r="F2119" s="1" t="s">
        <v>6721</v>
      </c>
      <c r="G2119" s="1" t="s">
        <v>123</v>
      </c>
      <c r="H2119" s="1" t="s">
        <v>124</v>
      </c>
      <c r="I2119" s="1" t="s">
        <v>125</v>
      </c>
      <c r="J2119" s="1" t="s">
        <v>6571</v>
      </c>
      <c r="K2119" s="1" t="s">
        <v>6571</v>
      </c>
      <c r="L2119">
        <f>ROUNDUP(IF(B2119&gt;$D$4,0,($D$4-B2119+1)/365),0)</f>
        <v>0</v>
      </c>
      <c r="M2119">
        <f>ROUNDUP(IF(B2119&gt;$D$5,0,($D$5-B2119+1)/365),0)</f>
        <v>1</v>
      </c>
      <c r="N2119" s="28">
        <f>IF(OR(L2119=1,M2119=1),IF(B2119+364&lt;=$D$5,(B2119+364-$D$4+1)/365,IF(B2119&gt;$D$4,($D$5-B2119+1)/365,$D$6/365)),0)</f>
        <v>0.17808219178082191</v>
      </c>
      <c r="O2119" s="28">
        <f>'Data &amp; Parameter'!$E$16*'Data &amp; Parameter'!$E$17*('Data &amp; Parameter'!$E$18+'Data &amp; Parameter'!$E$19)*'Data &amp; Parameter'!$E$20*'Data &amp; Parameter'!$E$37*N2119</f>
        <v>0.61913913196252002</v>
      </c>
      <c r="P2119">
        <f>ROUNDUP(IF(D2119&gt;$D$4,0,($D$4-D2119+1)/365),0)</f>
        <v>0</v>
      </c>
      <c r="Q2119">
        <f>ROUNDUP(IF(D2119&gt;$D$5,0,($D$5-D2119+1)/365),0)</f>
        <v>1</v>
      </c>
      <c r="R2119" s="28">
        <f>IF(OR(P2119=1,Q2119=1),IF(D2119+364&lt;=$D$5,(D2119+364-$D$4+1)/365,IF(D2119&gt;$D$4,($D$5-D2119+1)/365,$D$6/365)),0)</f>
        <v>0.17808219178082191</v>
      </c>
      <c r="S2119" s="28">
        <f>'Data &amp; Parameter'!$E$16*'Data &amp; Parameter'!$E$17*('Data &amp; Parameter'!$E$18+'Data &amp; Parameter'!$E$19)*'Data &amp; Parameter'!$E$20*'Data &amp; Parameter'!$E$37*R2119</f>
        <v>0.61913913196252002</v>
      </c>
      <c r="T2119" s="28">
        <f t="shared" si="32"/>
        <v>1.23827826392504</v>
      </c>
    </row>
    <row r="2120" spans="1:20" ht="15.75" customHeight="1" x14ac:dyDescent="0.35">
      <c r="A2120">
        <v>2113</v>
      </c>
      <c r="B2120" s="76">
        <v>44237</v>
      </c>
      <c r="C2120" s="1" t="s">
        <v>6722</v>
      </c>
      <c r="D2120" s="76">
        <v>44237</v>
      </c>
      <c r="E2120" s="1" t="s">
        <v>6723</v>
      </c>
      <c r="F2120" s="1" t="s">
        <v>6724</v>
      </c>
      <c r="G2120" s="1" t="s">
        <v>123</v>
      </c>
      <c r="H2120" s="1" t="s">
        <v>124</v>
      </c>
      <c r="I2120" s="1" t="s">
        <v>125</v>
      </c>
      <c r="J2120" s="1" t="s">
        <v>6571</v>
      </c>
      <c r="K2120" s="1" t="s">
        <v>6571</v>
      </c>
      <c r="L2120">
        <f>ROUNDUP(IF(B2120&gt;$D$4,0,($D$4-B2120+1)/365),0)</f>
        <v>0</v>
      </c>
      <c r="M2120">
        <f>ROUNDUP(IF(B2120&gt;$D$5,0,($D$5-B2120+1)/365),0)</f>
        <v>1</v>
      </c>
      <c r="N2120" s="28">
        <f>IF(OR(L2120=1,M2120=1),IF(B2120+364&lt;=$D$5,(B2120+364-$D$4+1)/365,IF(B2120&gt;$D$4,($D$5-B2120+1)/365,$D$6/365)),0)</f>
        <v>0.17808219178082191</v>
      </c>
      <c r="O2120" s="28">
        <f>'Data &amp; Parameter'!$E$16*'Data &amp; Parameter'!$E$17*('Data &amp; Parameter'!$E$18+'Data &amp; Parameter'!$E$19)*'Data &amp; Parameter'!$E$20*'Data &amp; Parameter'!$E$37*N2120</f>
        <v>0.61913913196252002</v>
      </c>
      <c r="P2120">
        <f>ROUNDUP(IF(D2120&gt;$D$4,0,($D$4-D2120+1)/365),0)</f>
        <v>0</v>
      </c>
      <c r="Q2120">
        <f>ROUNDUP(IF(D2120&gt;$D$5,0,($D$5-D2120+1)/365),0)</f>
        <v>1</v>
      </c>
      <c r="R2120" s="28">
        <f>IF(OR(P2120=1,Q2120=1),IF(D2120+364&lt;=$D$5,(D2120+364-$D$4+1)/365,IF(D2120&gt;$D$4,($D$5-D2120+1)/365,$D$6/365)),0)</f>
        <v>0.17808219178082191</v>
      </c>
      <c r="S2120" s="28">
        <f>'Data &amp; Parameter'!$E$16*'Data &amp; Parameter'!$E$17*('Data &amp; Parameter'!$E$18+'Data &amp; Parameter'!$E$19)*'Data &amp; Parameter'!$E$20*'Data &amp; Parameter'!$E$37*R2120</f>
        <v>0.61913913196252002</v>
      </c>
      <c r="T2120" s="28">
        <f t="shared" si="32"/>
        <v>1.23827826392504</v>
      </c>
    </row>
    <row r="2121" spans="1:20" ht="15.75" customHeight="1" x14ac:dyDescent="0.35">
      <c r="A2121">
        <v>2114</v>
      </c>
      <c r="B2121" s="76">
        <v>44237</v>
      </c>
      <c r="C2121" s="1" t="s">
        <v>6725</v>
      </c>
      <c r="D2121" s="76">
        <v>44237</v>
      </c>
      <c r="E2121" s="1" t="s">
        <v>6726</v>
      </c>
      <c r="F2121" s="1" t="s">
        <v>6727</v>
      </c>
      <c r="G2121" s="1" t="s">
        <v>123</v>
      </c>
      <c r="H2121" s="1" t="s">
        <v>124</v>
      </c>
      <c r="I2121" s="1" t="s">
        <v>125</v>
      </c>
      <c r="J2121" s="1" t="s">
        <v>6571</v>
      </c>
      <c r="K2121" s="1" t="s">
        <v>6571</v>
      </c>
      <c r="L2121">
        <f>ROUNDUP(IF(B2121&gt;$D$4,0,($D$4-B2121+1)/365),0)</f>
        <v>0</v>
      </c>
      <c r="M2121">
        <f>ROUNDUP(IF(B2121&gt;$D$5,0,($D$5-B2121+1)/365),0)</f>
        <v>1</v>
      </c>
      <c r="N2121" s="28">
        <f>IF(OR(L2121=1,M2121=1),IF(B2121+364&lt;=$D$5,(B2121+364-$D$4+1)/365,IF(B2121&gt;$D$4,($D$5-B2121+1)/365,$D$6/365)),0)</f>
        <v>0.17808219178082191</v>
      </c>
      <c r="O2121" s="28">
        <f>'Data &amp; Parameter'!$E$16*'Data &amp; Parameter'!$E$17*('Data &amp; Parameter'!$E$18+'Data &amp; Parameter'!$E$19)*'Data &amp; Parameter'!$E$20*'Data &amp; Parameter'!$E$37*N2121</f>
        <v>0.61913913196252002</v>
      </c>
      <c r="P2121">
        <f>ROUNDUP(IF(D2121&gt;$D$4,0,($D$4-D2121+1)/365),0)</f>
        <v>0</v>
      </c>
      <c r="Q2121">
        <f>ROUNDUP(IF(D2121&gt;$D$5,0,($D$5-D2121+1)/365),0)</f>
        <v>1</v>
      </c>
      <c r="R2121" s="28">
        <f>IF(OR(P2121=1,Q2121=1),IF(D2121+364&lt;=$D$5,(D2121+364-$D$4+1)/365,IF(D2121&gt;$D$4,($D$5-D2121+1)/365,$D$6/365)),0)</f>
        <v>0.17808219178082191</v>
      </c>
      <c r="S2121" s="28">
        <f>'Data &amp; Parameter'!$E$16*'Data &amp; Parameter'!$E$17*('Data &amp; Parameter'!$E$18+'Data &amp; Parameter'!$E$19)*'Data &amp; Parameter'!$E$20*'Data &amp; Parameter'!$E$37*R2121</f>
        <v>0.61913913196252002</v>
      </c>
      <c r="T2121" s="28">
        <f t="shared" ref="T2121:T2184" si="33">O2121+S2121</f>
        <v>1.23827826392504</v>
      </c>
    </row>
    <row r="2122" spans="1:20" ht="15.75" customHeight="1" x14ac:dyDescent="0.35">
      <c r="A2122">
        <v>2115</v>
      </c>
      <c r="B2122" s="76">
        <v>44237</v>
      </c>
      <c r="C2122" s="1" t="s">
        <v>6728</v>
      </c>
      <c r="D2122" s="76">
        <v>44237</v>
      </c>
      <c r="E2122" s="1" t="s">
        <v>6729</v>
      </c>
      <c r="F2122" s="1" t="s">
        <v>6730</v>
      </c>
      <c r="G2122" s="1" t="s">
        <v>123</v>
      </c>
      <c r="H2122" s="1" t="s">
        <v>124</v>
      </c>
      <c r="I2122" s="1" t="s">
        <v>125</v>
      </c>
      <c r="J2122" s="1" t="s">
        <v>6571</v>
      </c>
      <c r="K2122" s="1" t="s">
        <v>6731</v>
      </c>
      <c r="L2122">
        <f>ROUNDUP(IF(B2122&gt;$D$4,0,($D$4-B2122+1)/365),0)</f>
        <v>0</v>
      </c>
      <c r="M2122">
        <f>ROUNDUP(IF(B2122&gt;$D$5,0,($D$5-B2122+1)/365),0)</f>
        <v>1</v>
      </c>
      <c r="N2122" s="28">
        <f>IF(OR(L2122=1,M2122=1),IF(B2122+364&lt;=$D$5,(B2122+364-$D$4+1)/365,IF(B2122&gt;$D$4,($D$5-B2122+1)/365,$D$6/365)),0)</f>
        <v>0.17808219178082191</v>
      </c>
      <c r="O2122" s="28">
        <f>'Data &amp; Parameter'!$E$16*'Data &amp; Parameter'!$E$17*('Data &amp; Parameter'!$E$18+'Data &amp; Parameter'!$E$19)*'Data &amp; Parameter'!$E$20*'Data &amp; Parameter'!$E$37*N2122</f>
        <v>0.61913913196252002</v>
      </c>
      <c r="P2122">
        <f>ROUNDUP(IF(D2122&gt;$D$4,0,($D$4-D2122+1)/365),0)</f>
        <v>0</v>
      </c>
      <c r="Q2122">
        <f>ROUNDUP(IF(D2122&gt;$D$5,0,($D$5-D2122+1)/365),0)</f>
        <v>1</v>
      </c>
      <c r="R2122" s="28">
        <f>IF(OR(P2122=1,Q2122=1),IF(D2122+364&lt;=$D$5,(D2122+364-$D$4+1)/365,IF(D2122&gt;$D$4,($D$5-D2122+1)/365,$D$6/365)),0)</f>
        <v>0.17808219178082191</v>
      </c>
      <c r="S2122" s="28">
        <f>'Data &amp; Parameter'!$E$16*'Data &amp; Parameter'!$E$17*('Data &amp; Parameter'!$E$18+'Data &amp; Parameter'!$E$19)*'Data &amp; Parameter'!$E$20*'Data &amp; Parameter'!$E$37*R2122</f>
        <v>0.61913913196252002</v>
      </c>
      <c r="T2122" s="28">
        <f t="shared" si="33"/>
        <v>1.23827826392504</v>
      </c>
    </row>
    <row r="2123" spans="1:20" ht="15.75" customHeight="1" x14ac:dyDescent="0.35">
      <c r="A2123">
        <v>2116</v>
      </c>
      <c r="B2123" s="76">
        <v>44237</v>
      </c>
      <c r="C2123" s="1" t="s">
        <v>6732</v>
      </c>
      <c r="D2123" s="76">
        <v>44237</v>
      </c>
      <c r="E2123" s="1" t="s">
        <v>6733</v>
      </c>
      <c r="F2123" s="1" t="s">
        <v>6734</v>
      </c>
      <c r="G2123" s="1" t="s">
        <v>123</v>
      </c>
      <c r="H2123" s="1" t="s">
        <v>124</v>
      </c>
      <c r="I2123" s="1" t="s">
        <v>125</v>
      </c>
      <c r="J2123" s="1" t="s">
        <v>6571</v>
      </c>
      <c r="K2123" s="1" t="s">
        <v>6731</v>
      </c>
      <c r="L2123">
        <f>ROUNDUP(IF(B2123&gt;$D$4,0,($D$4-B2123+1)/365),0)</f>
        <v>0</v>
      </c>
      <c r="M2123">
        <f>ROUNDUP(IF(B2123&gt;$D$5,0,($D$5-B2123+1)/365),0)</f>
        <v>1</v>
      </c>
      <c r="N2123" s="28">
        <f>IF(OR(L2123=1,M2123=1),IF(B2123+364&lt;=$D$5,(B2123+364-$D$4+1)/365,IF(B2123&gt;$D$4,($D$5-B2123+1)/365,$D$6/365)),0)</f>
        <v>0.17808219178082191</v>
      </c>
      <c r="O2123" s="28">
        <f>'Data &amp; Parameter'!$E$16*'Data &amp; Parameter'!$E$17*('Data &amp; Parameter'!$E$18+'Data &amp; Parameter'!$E$19)*'Data &amp; Parameter'!$E$20*'Data &amp; Parameter'!$E$37*N2123</f>
        <v>0.61913913196252002</v>
      </c>
      <c r="P2123">
        <f>ROUNDUP(IF(D2123&gt;$D$4,0,($D$4-D2123+1)/365),0)</f>
        <v>0</v>
      </c>
      <c r="Q2123">
        <f>ROUNDUP(IF(D2123&gt;$D$5,0,($D$5-D2123+1)/365),0)</f>
        <v>1</v>
      </c>
      <c r="R2123" s="28">
        <f>IF(OR(P2123=1,Q2123=1),IF(D2123+364&lt;=$D$5,(D2123+364-$D$4+1)/365,IF(D2123&gt;$D$4,($D$5-D2123+1)/365,$D$6/365)),0)</f>
        <v>0.17808219178082191</v>
      </c>
      <c r="S2123" s="28">
        <f>'Data &amp; Parameter'!$E$16*'Data &amp; Parameter'!$E$17*('Data &amp; Parameter'!$E$18+'Data &amp; Parameter'!$E$19)*'Data &amp; Parameter'!$E$20*'Data &amp; Parameter'!$E$37*R2123</f>
        <v>0.61913913196252002</v>
      </c>
      <c r="T2123" s="28">
        <f t="shared" si="33"/>
        <v>1.23827826392504</v>
      </c>
    </row>
    <row r="2124" spans="1:20" ht="15.75" customHeight="1" x14ac:dyDescent="0.35">
      <c r="A2124">
        <v>2117</v>
      </c>
      <c r="B2124" s="76">
        <v>44237</v>
      </c>
      <c r="C2124" s="1" t="s">
        <v>6735</v>
      </c>
      <c r="D2124" s="76">
        <v>44237</v>
      </c>
      <c r="E2124" s="1" t="s">
        <v>6736</v>
      </c>
      <c r="F2124" s="1" t="s">
        <v>6737</v>
      </c>
      <c r="G2124" s="1" t="s">
        <v>123</v>
      </c>
      <c r="H2124" s="1" t="s">
        <v>124</v>
      </c>
      <c r="I2124" s="1" t="s">
        <v>125</v>
      </c>
      <c r="J2124" s="1" t="s">
        <v>6738</v>
      </c>
      <c r="K2124" s="1" t="s">
        <v>6731</v>
      </c>
      <c r="L2124">
        <f>ROUNDUP(IF(B2124&gt;$D$4,0,($D$4-B2124+1)/365),0)</f>
        <v>0</v>
      </c>
      <c r="M2124">
        <f>ROUNDUP(IF(B2124&gt;$D$5,0,($D$5-B2124+1)/365),0)</f>
        <v>1</v>
      </c>
      <c r="N2124" s="28">
        <f>IF(OR(L2124=1,M2124=1),IF(B2124+364&lt;=$D$5,(B2124+364-$D$4+1)/365,IF(B2124&gt;$D$4,($D$5-B2124+1)/365,$D$6/365)),0)</f>
        <v>0.17808219178082191</v>
      </c>
      <c r="O2124" s="28">
        <f>'Data &amp; Parameter'!$E$16*'Data &amp; Parameter'!$E$17*('Data &amp; Parameter'!$E$18+'Data &amp; Parameter'!$E$19)*'Data &amp; Parameter'!$E$20*'Data &amp; Parameter'!$E$37*N2124</f>
        <v>0.61913913196252002</v>
      </c>
      <c r="P2124">
        <f>ROUNDUP(IF(D2124&gt;$D$4,0,($D$4-D2124+1)/365),0)</f>
        <v>0</v>
      </c>
      <c r="Q2124">
        <f>ROUNDUP(IF(D2124&gt;$D$5,0,($D$5-D2124+1)/365),0)</f>
        <v>1</v>
      </c>
      <c r="R2124" s="28">
        <f>IF(OR(P2124=1,Q2124=1),IF(D2124+364&lt;=$D$5,(D2124+364-$D$4+1)/365,IF(D2124&gt;$D$4,($D$5-D2124+1)/365,$D$6/365)),0)</f>
        <v>0.17808219178082191</v>
      </c>
      <c r="S2124" s="28">
        <f>'Data &amp; Parameter'!$E$16*'Data &amp; Parameter'!$E$17*('Data &amp; Parameter'!$E$18+'Data &amp; Parameter'!$E$19)*'Data &amp; Parameter'!$E$20*'Data &amp; Parameter'!$E$37*R2124</f>
        <v>0.61913913196252002</v>
      </c>
      <c r="T2124" s="28">
        <f t="shared" si="33"/>
        <v>1.23827826392504</v>
      </c>
    </row>
    <row r="2125" spans="1:20" ht="15.75" customHeight="1" x14ac:dyDescent="0.35">
      <c r="A2125">
        <v>2118</v>
      </c>
      <c r="B2125" s="76">
        <v>44237</v>
      </c>
      <c r="C2125" s="1" t="s">
        <v>6739</v>
      </c>
      <c r="D2125" s="76">
        <v>44237</v>
      </c>
      <c r="E2125" s="1" t="s">
        <v>6740</v>
      </c>
      <c r="F2125" s="1" t="s">
        <v>6741</v>
      </c>
      <c r="G2125" s="1" t="s">
        <v>123</v>
      </c>
      <c r="H2125" s="1" t="s">
        <v>124</v>
      </c>
      <c r="I2125" s="1" t="s">
        <v>125</v>
      </c>
      <c r="J2125" s="1" t="s">
        <v>6571</v>
      </c>
      <c r="K2125" s="1" t="s">
        <v>6633</v>
      </c>
      <c r="L2125">
        <f>ROUNDUP(IF(B2125&gt;$D$4,0,($D$4-B2125+1)/365),0)</f>
        <v>0</v>
      </c>
      <c r="M2125">
        <f>ROUNDUP(IF(B2125&gt;$D$5,0,($D$5-B2125+1)/365),0)</f>
        <v>1</v>
      </c>
      <c r="N2125" s="28">
        <f>IF(OR(L2125=1,M2125=1),IF(B2125+364&lt;=$D$5,(B2125+364-$D$4+1)/365,IF(B2125&gt;$D$4,($D$5-B2125+1)/365,$D$6/365)),0)</f>
        <v>0.17808219178082191</v>
      </c>
      <c r="O2125" s="28">
        <f>'Data &amp; Parameter'!$E$16*'Data &amp; Parameter'!$E$17*('Data &amp; Parameter'!$E$18+'Data &amp; Parameter'!$E$19)*'Data &amp; Parameter'!$E$20*'Data &amp; Parameter'!$E$37*N2125</f>
        <v>0.61913913196252002</v>
      </c>
      <c r="P2125">
        <f>ROUNDUP(IF(D2125&gt;$D$4,0,($D$4-D2125+1)/365),0)</f>
        <v>0</v>
      </c>
      <c r="Q2125">
        <f>ROUNDUP(IF(D2125&gt;$D$5,0,($D$5-D2125+1)/365),0)</f>
        <v>1</v>
      </c>
      <c r="R2125" s="28">
        <f>IF(OR(P2125=1,Q2125=1),IF(D2125+364&lt;=$D$5,(D2125+364-$D$4+1)/365,IF(D2125&gt;$D$4,($D$5-D2125+1)/365,$D$6/365)),0)</f>
        <v>0.17808219178082191</v>
      </c>
      <c r="S2125" s="28">
        <f>'Data &amp; Parameter'!$E$16*'Data &amp; Parameter'!$E$17*('Data &amp; Parameter'!$E$18+'Data &amp; Parameter'!$E$19)*'Data &amp; Parameter'!$E$20*'Data &amp; Parameter'!$E$37*R2125</f>
        <v>0.61913913196252002</v>
      </c>
      <c r="T2125" s="28">
        <f t="shared" si="33"/>
        <v>1.23827826392504</v>
      </c>
    </row>
    <row r="2126" spans="1:20" ht="15.75" customHeight="1" x14ac:dyDescent="0.35">
      <c r="A2126">
        <v>2119</v>
      </c>
      <c r="B2126" s="76">
        <v>44237</v>
      </c>
      <c r="C2126" s="1" t="s">
        <v>6742</v>
      </c>
      <c r="D2126" s="76">
        <v>44237</v>
      </c>
      <c r="E2126" s="1" t="s">
        <v>6743</v>
      </c>
      <c r="F2126" s="1" t="s">
        <v>6744</v>
      </c>
      <c r="G2126" s="1" t="s">
        <v>123</v>
      </c>
      <c r="H2126" s="1" t="s">
        <v>124</v>
      </c>
      <c r="I2126" s="1" t="s">
        <v>125</v>
      </c>
      <c r="J2126" s="1" t="s">
        <v>6571</v>
      </c>
      <c r="K2126" s="1" t="s">
        <v>6637</v>
      </c>
      <c r="L2126">
        <f>ROUNDUP(IF(B2126&gt;$D$4,0,($D$4-B2126+1)/365),0)</f>
        <v>0</v>
      </c>
      <c r="M2126">
        <f>ROUNDUP(IF(B2126&gt;$D$5,0,($D$5-B2126+1)/365),0)</f>
        <v>1</v>
      </c>
      <c r="N2126" s="28">
        <f>IF(OR(L2126=1,M2126=1),IF(B2126+364&lt;=$D$5,(B2126+364-$D$4+1)/365,IF(B2126&gt;$D$4,($D$5-B2126+1)/365,$D$6/365)),0)</f>
        <v>0.17808219178082191</v>
      </c>
      <c r="O2126" s="28">
        <f>'Data &amp; Parameter'!$E$16*'Data &amp; Parameter'!$E$17*('Data &amp; Parameter'!$E$18+'Data &amp; Parameter'!$E$19)*'Data &amp; Parameter'!$E$20*'Data &amp; Parameter'!$E$37*N2126</f>
        <v>0.61913913196252002</v>
      </c>
      <c r="P2126">
        <f>ROUNDUP(IF(D2126&gt;$D$4,0,($D$4-D2126+1)/365),0)</f>
        <v>0</v>
      </c>
      <c r="Q2126">
        <f>ROUNDUP(IF(D2126&gt;$D$5,0,($D$5-D2126+1)/365),0)</f>
        <v>1</v>
      </c>
      <c r="R2126" s="28">
        <f>IF(OR(P2126=1,Q2126=1),IF(D2126+364&lt;=$D$5,(D2126+364-$D$4+1)/365,IF(D2126&gt;$D$4,($D$5-D2126+1)/365,$D$6/365)),0)</f>
        <v>0.17808219178082191</v>
      </c>
      <c r="S2126" s="28">
        <f>'Data &amp; Parameter'!$E$16*'Data &amp; Parameter'!$E$17*('Data &amp; Parameter'!$E$18+'Data &amp; Parameter'!$E$19)*'Data &amp; Parameter'!$E$20*'Data &amp; Parameter'!$E$37*R2126</f>
        <v>0.61913913196252002</v>
      </c>
      <c r="T2126" s="28">
        <f t="shared" si="33"/>
        <v>1.23827826392504</v>
      </c>
    </row>
    <row r="2127" spans="1:20" ht="15.75" customHeight="1" x14ac:dyDescent="0.35">
      <c r="A2127">
        <v>2120</v>
      </c>
      <c r="B2127" s="76">
        <v>44237</v>
      </c>
      <c r="C2127" s="1" t="s">
        <v>6745</v>
      </c>
      <c r="D2127" s="76">
        <v>44237</v>
      </c>
      <c r="E2127" s="1" t="s">
        <v>6746</v>
      </c>
      <c r="F2127" s="1" t="s">
        <v>6747</v>
      </c>
      <c r="G2127" s="1" t="s">
        <v>123</v>
      </c>
      <c r="H2127" s="1" t="s">
        <v>124</v>
      </c>
      <c r="I2127" s="1" t="s">
        <v>125</v>
      </c>
      <c r="J2127" s="1" t="s">
        <v>6571</v>
      </c>
      <c r="K2127" s="1" t="s">
        <v>6637</v>
      </c>
      <c r="L2127">
        <f>ROUNDUP(IF(B2127&gt;$D$4,0,($D$4-B2127+1)/365),0)</f>
        <v>0</v>
      </c>
      <c r="M2127">
        <f>ROUNDUP(IF(B2127&gt;$D$5,0,($D$5-B2127+1)/365),0)</f>
        <v>1</v>
      </c>
      <c r="N2127" s="28">
        <f>IF(OR(L2127=1,M2127=1),IF(B2127+364&lt;=$D$5,(B2127+364-$D$4+1)/365,IF(B2127&gt;$D$4,($D$5-B2127+1)/365,$D$6/365)),0)</f>
        <v>0.17808219178082191</v>
      </c>
      <c r="O2127" s="28">
        <f>'Data &amp; Parameter'!$E$16*'Data &amp; Parameter'!$E$17*('Data &amp; Parameter'!$E$18+'Data &amp; Parameter'!$E$19)*'Data &amp; Parameter'!$E$20*'Data &amp; Parameter'!$E$37*N2127</f>
        <v>0.61913913196252002</v>
      </c>
      <c r="P2127">
        <f>ROUNDUP(IF(D2127&gt;$D$4,0,($D$4-D2127+1)/365),0)</f>
        <v>0</v>
      </c>
      <c r="Q2127">
        <f>ROUNDUP(IF(D2127&gt;$D$5,0,($D$5-D2127+1)/365),0)</f>
        <v>1</v>
      </c>
      <c r="R2127" s="28">
        <f>IF(OR(P2127=1,Q2127=1),IF(D2127+364&lt;=$D$5,(D2127+364-$D$4+1)/365,IF(D2127&gt;$D$4,($D$5-D2127+1)/365,$D$6/365)),0)</f>
        <v>0.17808219178082191</v>
      </c>
      <c r="S2127" s="28">
        <f>'Data &amp; Parameter'!$E$16*'Data &amp; Parameter'!$E$17*('Data &amp; Parameter'!$E$18+'Data &amp; Parameter'!$E$19)*'Data &amp; Parameter'!$E$20*'Data &amp; Parameter'!$E$37*R2127</f>
        <v>0.61913913196252002</v>
      </c>
      <c r="T2127" s="28">
        <f t="shared" si="33"/>
        <v>1.23827826392504</v>
      </c>
    </row>
    <row r="2128" spans="1:20" ht="15.75" customHeight="1" x14ac:dyDescent="0.35">
      <c r="A2128">
        <v>2121</v>
      </c>
      <c r="B2128" s="76">
        <v>44237</v>
      </c>
      <c r="C2128" s="1" t="s">
        <v>6748</v>
      </c>
      <c r="D2128" s="76">
        <v>44237</v>
      </c>
      <c r="E2128" s="1" t="s">
        <v>6749</v>
      </c>
      <c r="F2128" s="1" t="s">
        <v>6750</v>
      </c>
      <c r="G2128" s="1" t="s">
        <v>123</v>
      </c>
      <c r="H2128" s="1" t="s">
        <v>124</v>
      </c>
      <c r="I2128" s="1" t="s">
        <v>125</v>
      </c>
      <c r="J2128" s="1" t="s">
        <v>6571</v>
      </c>
      <c r="K2128" s="1" t="s">
        <v>6633</v>
      </c>
      <c r="L2128">
        <f>ROUNDUP(IF(B2128&gt;$D$4,0,($D$4-B2128+1)/365),0)</f>
        <v>0</v>
      </c>
      <c r="M2128">
        <f>ROUNDUP(IF(B2128&gt;$D$5,0,($D$5-B2128+1)/365),0)</f>
        <v>1</v>
      </c>
      <c r="N2128" s="28">
        <f>IF(OR(L2128=1,M2128=1),IF(B2128+364&lt;=$D$5,(B2128+364-$D$4+1)/365,IF(B2128&gt;$D$4,($D$5-B2128+1)/365,$D$6/365)),0)</f>
        <v>0.17808219178082191</v>
      </c>
      <c r="O2128" s="28">
        <f>'Data &amp; Parameter'!$E$16*'Data &amp; Parameter'!$E$17*('Data &amp; Parameter'!$E$18+'Data &amp; Parameter'!$E$19)*'Data &amp; Parameter'!$E$20*'Data &amp; Parameter'!$E$37*N2128</f>
        <v>0.61913913196252002</v>
      </c>
      <c r="P2128">
        <f>ROUNDUP(IF(D2128&gt;$D$4,0,($D$4-D2128+1)/365),0)</f>
        <v>0</v>
      </c>
      <c r="Q2128">
        <f>ROUNDUP(IF(D2128&gt;$D$5,0,($D$5-D2128+1)/365),0)</f>
        <v>1</v>
      </c>
      <c r="R2128" s="28">
        <f>IF(OR(P2128=1,Q2128=1),IF(D2128+364&lt;=$D$5,(D2128+364-$D$4+1)/365,IF(D2128&gt;$D$4,($D$5-D2128+1)/365,$D$6/365)),0)</f>
        <v>0.17808219178082191</v>
      </c>
      <c r="S2128" s="28">
        <f>'Data &amp; Parameter'!$E$16*'Data &amp; Parameter'!$E$17*('Data &amp; Parameter'!$E$18+'Data &amp; Parameter'!$E$19)*'Data &amp; Parameter'!$E$20*'Data &amp; Parameter'!$E$37*R2128</f>
        <v>0.61913913196252002</v>
      </c>
      <c r="T2128" s="28">
        <f t="shared" si="33"/>
        <v>1.23827826392504</v>
      </c>
    </row>
    <row r="2129" spans="1:20" ht="15.75" customHeight="1" x14ac:dyDescent="0.35">
      <c r="A2129">
        <v>2122</v>
      </c>
      <c r="B2129" s="76">
        <v>44237</v>
      </c>
      <c r="C2129" s="1" t="s">
        <v>6751</v>
      </c>
      <c r="D2129" s="76">
        <v>44237</v>
      </c>
      <c r="E2129" s="1" t="s">
        <v>6752</v>
      </c>
      <c r="F2129" s="1" t="s">
        <v>1554</v>
      </c>
      <c r="G2129" s="1" t="s">
        <v>123</v>
      </c>
      <c r="H2129" s="1" t="s">
        <v>124</v>
      </c>
      <c r="I2129" s="1" t="s">
        <v>125</v>
      </c>
      <c r="J2129" s="1" t="s">
        <v>6571</v>
      </c>
      <c r="K2129" s="1" t="s">
        <v>6633</v>
      </c>
      <c r="L2129">
        <f>ROUNDUP(IF(B2129&gt;$D$4,0,($D$4-B2129+1)/365),0)</f>
        <v>0</v>
      </c>
      <c r="M2129">
        <f>ROUNDUP(IF(B2129&gt;$D$5,0,($D$5-B2129+1)/365),0)</f>
        <v>1</v>
      </c>
      <c r="N2129" s="28">
        <f>IF(OR(L2129=1,M2129=1),IF(B2129+364&lt;=$D$5,(B2129+364-$D$4+1)/365,IF(B2129&gt;$D$4,($D$5-B2129+1)/365,$D$6/365)),0)</f>
        <v>0.17808219178082191</v>
      </c>
      <c r="O2129" s="28">
        <f>'Data &amp; Parameter'!$E$16*'Data &amp; Parameter'!$E$17*('Data &amp; Parameter'!$E$18+'Data &amp; Parameter'!$E$19)*'Data &amp; Parameter'!$E$20*'Data &amp; Parameter'!$E$37*N2129</f>
        <v>0.61913913196252002</v>
      </c>
      <c r="P2129">
        <f>ROUNDUP(IF(D2129&gt;$D$4,0,($D$4-D2129+1)/365),0)</f>
        <v>0</v>
      </c>
      <c r="Q2129">
        <f>ROUNDUP(IF(D2129&gt;$D$5,0,($D$5-D2129+1)/365),0)</f>
        <v>1</v>
      </c>
      <c r="R2129" s="28">
        <f>IF(OR(P2129=1,Q2129=1),IF(D2129+364&lt;=$D$5,(D2129+364-$D$4+1)/365,IF(D2129&gt;$D$4,($D$5-D2129+1)/365,$D$6/365)),0)</f>
        <v>0.17808219178082191</v>
      </c>
      <c r="S2129" s="28">
        <f>'Data &amp; Parameter'!$E$16*'Data &amp; Parameter'!$E$17*('Data &amp; Parameter'!$E$18+'Data &amp; Parameter'!$E$19)*'Data &amp; Parameter'!$E$20*'Data &amp; Parameter'!$E$37*R2129</f>
        <v>0.61913913196252002</v>
      </c>
      <c r="T2129" s="28">
        <f t="shared" si="33"/>
        <v>1.23827826392504</v>
      </c>
    </row>
    <row r="2130" spans="1:20" ht="15.75" customHeight="1" x14ac:dyDescent="0.35">
      <c r="A2130">
        <v>2123</v>
      </c>
      <c r="B2130" s="76">
        <v>44237</v>
      </c>
      <c r="C2130" s="1" t="s">
        <v>6753</v>
      </c>
      <c r="D2130" s="76">
        <v>44237</v>
      </c>
      <c r="E2130" s="1" t="s">
        <v>6754</v>
      </c>
      <c r="F2130" s="1" t="s">
        <v>6755</v>
      </c>
      <c r="G2130" s="1" t="s">
        <v>123</v>
      </c>
      <c r="H2130" s="1" t="s">
        <v>124</v>
      </c>
      <c r="I2130" s="1" t="s">
        <v>125</v>
      </c>
      <c r="J2130" s="1" t="s">
        <v>6571</v>
      </c>
      <c r="K2130" s="1" t="s">
        <v>6633</v>
      </c>
      <c r="L2130">
        <f>ROUNDUP(IF(B2130&gt;$D$4,0,($D$4-B2130+1)/365),0)</f>
        <v>0</v>
      </c>
      <c r="M2130">
        <f>ROUNDUP(IF(B2130&gt;$D$5,0,($D$5-B2130+1)/365),0)</f>
        <v>1</v>
      </c>
      <c r="N2130" s="28">
        <f>IF(OR(L2130=1,M2130=1),IF(B2130+364&lt;=$D$5,(B2130+364-$D$4+1)/365,IF(B2130&gt;$D$4,($D$5-B2130+1)/365,$D$6/365)),0)</f>
        <v>0.17808219178082191</v>
      </c>
      <c r="O2130" s="28">
        <f>'Data &amp; Parameter'!$E$16*'Data &amp; Parameter'!$E$17*('Data &amp; Parameter'!$E$18+'Data &amp; Parameter'!$E$19)*'Data &amp; Parameter'!$E$20*'Data &amp; Parameter'!$E$37*N2130</f>
        <v>0.61913913196252002</v>
      </c>
      <c r="P2130">
        <f>ROUNDUP(IF(D2130&gt;$D$4,0,($D$4-D2130+1)/365),0)</f>
        <v>0</v>
      </c>
      <c r="Q2130">
        <f>ROUNDUP(IF(D2130&gt;$D$5,0,($D$5-D2130+1)/365),0)</f>
        <v>1</v>
      </c>
      <c r="R2130" s="28">
        <f>IF(OR(P2130=1,Q2130=1),IF(D2130+364&lt;=$D$5,(D2130+364-$D$4+1)/365,IF(D2130&gt;$D$4,($D$5-D2130+1)/365,$D$6/365)),0)</f>
        <v>0.17808219178082191</v>
      </c>
      <c r="S2130" s="28">
        <f>'Data &amp; Parameter'!$E$16*'Data &amp; Parameter'!$E$17*('Data &amp; Parameter'!$E$18+'Data &amp; Parameter'!$E$19)*'Data &amp; Parameter'!$E$20*'Data &amp; Parameter'!$E$37*R2130</f>
        <v>0.61913913196252002</v>
      </c>
      <c r="T2130" s="28">
        <f t="shared" si="33"/>
        <v>1.23827826392504</v>
      </c>
    </row>
    <row r="2131" spans="1:20" ht="15.75" customHeight="1" x14ac:dyDescent="0.35">
      <c r="A2131">
        <v>2124</v>
      </c>
      <c r="B2131" s="76">
        <v>44237</v>
      </c>
      <c r="C2131" s="1" t="s">
        <v>6756</v>
      </c>
      <c r="D2131" s="76">
        <v>44237</v>
      </c>
      <c r="E2131" s="1" t="s">
        <v>6757</v>
      </c>
      <c r="F2131" s="1" t="s">
        <v>6758</v>
      </c>
      <c r="G2131" s="1" t="s">
        <v>123</v>
      </c>
      <c r="H2131" s="1" t="s">
        <v>124</v>
      </c>
      <c r="I2131" s="1" t="s">
        <v>125</v>
      </c>
      <c r="J2131" s="1" t="s">
        <v>6571</v>
      </c>
      <c r="K2131" s="1" t="s">
        <v>6633</v>
      </c>
      <c r="L2131">
        <f>ROUNDUP(IF(B2131&gt;$D$4,0,($D$4-B2131+1)/365),0)</f>
        <v>0</v>
      </c>
      <c r="M2131">
        <f>ROUNDUP(IF(B2131&gt;$D$5,0,($D$5-B2131+1)/365),0)</f>
        <v>1</v>
      </c>
      <c r="N2131" s="28">
        <f>IF(OR(L2131=1,M2131=1),IF(B2131+364&lt;=$D$5,(B2131+364-$D$4+1)/365,IF(B2131&gt;$D$4,($D$5-B2131+1)/365,$D$6/365)),0)</f>
        <v>0.17808219178082191</v>
      </c>
      <c r="O2131" s="28">
        <f>'Data &amp; Parameter'!$E$16*'Data &amp; Parameter'!$E$17*('Data &amp; Parameter'!$E$18+'Data &amp; Parameter'!$E$19)*'Data &amp; Parameter'!$E$20*'Data &amp; Parameter'!$E$37*N2131</f>
        <v>0.61913913196252002</v>
      </c>
      <c r="P2131">
        <f>ROUNDUP(IF(D2131&gt;$D$4,0,($D$4-D2131+1)/365),0)</f>
        <v>0</v>
      </c>
      <c r="Q2131">
        <f>ROUNDUP(IF(D2131&gt;$D$5,0,($D$5-D2131+1)/365),0)</f>
        <v>1</v>
      </c>
      <c r="R2131" s="28">
        <f>IF(OR(P2131=1,Q2131=1),IF(D2131+364&lt;=$D$5,(D2131+364-$D$4+1)/365,IF(D2131&gt;$D$4,($D$5-D2131+1)/365,$D$6/365)),0)</f>
        <v>0.17808219178082191</v>
      </c>
      <c r="S2131" s="28">
        <f>'Data &amp; Parameter'!$E$16*'Data &amp; Parameter'!$E$17*('Data &amp; Parameter'!$E$18+'Data &amp; Parameter'!$E$19)*'Data &amp; Parameter'!$E$20*'Data &amp; Parameter'!$E$37*R2131</f>
        <v>0.61913913196252002</v>
      </c>
      <c r="T2131" s="28">
        <f t="shared" si="33"/>
        <v>1.23827826392504</v>
      </c>
    </row>
    <row r="2132" spans="1:20" ht="15.75" customHeight="1" x14ac:dyDescent="0.35">
      <c r="A2132">
        <v>2125</v>
      </c>
      <c r="B2132" s="76">
        <v>44237</v>
      </c>
      <c r="C2132" s="1" t="s">
        <v>6759</v>
      </c>
      <c r="D2132" s="76">
        <v>44237</v>
      </c>
      <c r="E2132" s="1" t="s">
        <v>6760</v>
      </c>
      <c r="F2132" s="1" t="s">
        <v>6761</v>
      </c>
      <c r="G2132" s="1" t="s">
        <v>123</v>
      </c>
      <c r="H2132" s="1" t="s">
        <v>124</v>
      </c>
      <c r="I2132" s="1" t="s">
        <v>125</v>
      </c>
      <c r="J2132" s="1" t="s">
        <v>6571</v>
      </c>
      <c r="K2132" s="1" t="s">
        <v>6633</v>
      </c>
      <c r="L2132">
        <f>ROUNDUP(IF(B2132&gt;$D$4,0,($D$4-B2132+1)/365),0)</f>
        <v>0</v>
      </c>
      <c r="M2132">
        <f>ROUNDUP(IF(B2132&gt;$D$5,0,($D$5-B2132+1)/365),0)</f>
        <v>1</v>
      </c>
      <c r="N2132" s="28">
        <f>IF(OR(L2132=1,M2132=1),IF(B2132+364&lt;=$D$5,(B2132+364-$D$4+1)/365,IF(B2132&gt;$D$4,($D$5-B2132+1)/365,$D$6/365)),0)</f>
        <v>0.17808219178082191</v>
      </c>
      <c r="O2132" s="28">
        <f>'Data &amp; Parameter'!$E$16*'Data &amp; Parameter'!$E$17*('Data &amp; Parameter'!$E$18+'Data &amp; Parameter'!$E$19)*'Data &amp; Parameter'!$E$20*'Data &amp; Parameter'!$E$37*N2132</f>
        <v>0.61913913196252002</v>
      </c>
      <c r="P2132">
        <f>ROUNDUP(IF(D2132&gt;$D$4,0,($D$4-D2132+1)/365),0)</f>
        <v>0</v>
      </c>
      <c r="Q2132">
        <f>ROUNDUP(IF(D2132&gt;$D$5,0,($D$5-D2132+1)/365),0)</f>
        <v>1</v>
      </c>
      <c r="R2132" s="28">
        <f>IF(OR(P2132=1,Q2132=1),IF(D2132+364&lt;=$D$5,(D2132+364-$D$4+1)/365,IF(D2132&gt;$D$4,($D$5-D2132+1)/365,$D$6/365)),0)</f>
        <v>0.17808219178082191</v>
      </c>
      <c r="S2132" s="28">
        <f>'Data &amp; Parameter'!$E$16*'Data &amp; Parameter'!$E$17*('Data &amp; Parameter'!$E$18+'Data &amp; Parameter'!$E$19)*'Data &amp; Parameter'!$E$20*'Data &amp; Parameter'!$E$37*R2132</f>
        <v>0.61913913196252002</v>
      </c>
      <c r="T2132" s="28">
        <f t="shared" si="33"/>
        <v>1.23827826392504</v>
      </c>
    </row>
    <row r="2133" spans="1:20" ht="15.75" customHeight="1" x14ac:dyDescent="0.35">
      <c r="A2133">
        <v>2126</v>
      </c>
      <c r="B2133" s="76">
        <v>44237</v>
      </c>
      <c r="C2133" s="1" t="s">
        <v>6762</v>
      </c>
      <c r="D2133" s="76">
        <v>44237</v>
      </c>
      <c r="E2133" s="1" t="s">
        <v>6763</v>
      </c>
      <c r="F2133" s="1" t="s">
        <v>6764</v>
      </c>
      <c r="G2133" s="1" t="s">
        <v>123</v>
      </c>
      <c r="H2133" s="1" t="s">
        <v>124</v>
      </c>
      <c r="I2133" s="1" t="s">
        <v>125</v>
      </c>
      <c r="J2133" s="1" t="s">
        <v>6765</v>
      </c>
      <c r="K2133" s="1" t="s">
        <v>6641</v>
      </c>
      <c r="L2133">
        <f>ROUNDUP(IF(B2133&gt;$D$4,0,($D$4-B2133+1)/365),0)</f>
        <v>0</v>
      </c>
      <c r="M2133">
        <f>ROUNDUP(IF(B2133&gt;$D$5,0,($D$5-B2133+1)/365),0)</f>
        <v>1</v>
      </c>
      <c r="N2133" s="28">
        <f>IF(OR(L2133=1,M2133=1),IF(B2133+364&lt;=$D$5,(B2133+364-$D$4+1)/365,IF(B2133&gt;$D$4,($D$5-B2133+1)/365,$D$6/365)),0)</f>
        <v>0.17808219178082191</v>
      </c>
      <c r="O2133" s="28">
        <f>'Data &amp; Parameter'!$E$16*'Data &amp; Parameter'!$E$17*('Data &amp; Parameter'!$E$18+'Data &amp; Parameter'!$E$19)*'Data &amp; Parameter'!$E$20*'Data &amp; Parameter'!$E$37*N2133</f>
        <v>0.61913913196252002</v>
      </c>
      <c r="P2133">
        <f>ROUNDUP(IF(D2133&gt;$D$4,0,($D$4-D2133+1)/365),0)</f>
        <v>0</v>
      </c>
      <c r="Q2133">
        <f>ROUNDUP(IF(D2133&gt;$D$5,0,($D$5-D2133+1)/365),0)</f>
        <v>1</v>
      </c>
      <c r="R2133" s="28">
        <f>IF(OR(P2133=1,Q2133=1),IF(D2133+364&lt;=$D$5,(D2133+364-$D$4+1)/365,IF(D2133&gt;$D$4,($D$5-D2133+1)/365,$D$6/365)),0)</f>
        <v>0.17808219178082191</v>
      </c>
      <c r="S2133" s="28">
        <f>'Data &amp; Parameter'!$E$16*'Data &amp; Parameter'!$E$17*('Data &amp; Parameter'!$E$18+'Data &amp; Parameter'!$E$19)*'Data &amp; Parameter'!$E$20*'Data &amp; Parameter'!$E$37*R2133</f>
        <v>0.61913913196252002</v>
      </c>
      <c r="T2133" s="28">
        <f t="shared" si="33"/>
        <v>1.23827826392504</v>
      </c>
    </row>
    <row r="2134" spans="1:20" ht="15.75" customHeight="1" x14ac:dyDescent="0.35">
      <c r="A2134">
        <v>2127</v>
      </c>
      <c r="B2134" s="76">
        <v>44237</v>
      </c>
      <c r="C2134" s="1" t="s">
        <v>6766</v>
      </c>
      <c r="D2134" s="76">
        <v>44237</v>
      </c>
      <c r="E2134" s="1" t="s">
        <v>6767</v>
      </c>
      <c r="F2134" s="1" t="s">
        <v>6768</v>
      </c>
      <c r="G2134" s="1" t="s">
        <v>123</v>
      </c>
      <c r="H2134" s="1" t="s">
        <v>124</v>
      </c>
      <c r="I2134" s="1" t="s">
        <v>125</v>
      </c>
      <c r="J2134" s="1" t="s">
        <v>6641</v>
      </c>
      <c r="K2134" s="1" t="s">
        <v>6769</v>
      </c>
      <c r="L2134">
        <f>ROUNDUP(IF(B2134&gt;$D$4,0,($D$4-B2134+1)/365),0)</f>
        <v>0</v>
      </c>
      <c r="M2134">
        <f>ROUNDUP(IF(B2134&gt;$D$5,0,($D$5-B2134+1)/365),0)</f>
        <v>1</v>
      </c>
      <c r="N2134" s="28">
        <f>IF(OR(L2134=1,M2134=1),IF(B2134+364&lt;=$D$5,(B2134+364-$D$4+1)/365,IF(B2134&gt;$D$4,($D$5-B2134+1)/365,$D$6/365)),0)</f>
        <v>0.17808219178082191</v>
      </c>
      <c r="O2134" s="28">
        <f>'Data &amp; Parameter'!$E$16*'Data &amp; Parameter'!$E$17*('Data &amp; Parameter'!$E$18+'Data &amp; Parameter'!$E$19)*'Data &amp; Parameter'!$E$20*'Data &amp; Parameter'!$E$37*N2134</f>
        <v>0.61913913196252002</v>
      </c>
      <c r="P2134">
        <f>ROUNDUP(IF(D2134&gt;$D$4,0,($D$4-D2134+1)/365),0)</f>
        <v>0</v>
      </c>
      <c r="Q2134">
        <f>ROUNDUP(IF(D2134&gt;$D$5,0,($D$5-D2134+1)/365),0)</f>
        <v>1</v>
      </c>
      <c r="R2134" s="28">
        <f>IF(OR(P2134=1,Q2134=1),IF(D2134+364&lt;=$D$5,(D2134+364-$D$4+1)/365,IF(D2134&gt;$D$4,($D$5-D2134+1)/365,$D$6/365)),0)</f>
        <v>0.17808219178082191</v>
      </c>
      <c r="S2134" s="28">
        <f>'Data &amp; Parameter'!$E$16*'Data &amp; Parameter'!$E$17*('Data &amp; Parameter'!$E$18+'Data &amp; Parameter'!$E$19)*'Data &amp; Parameter'!$E$20*'Data &amp; Parameter'!$E$37*R2134</f>
        <v>0.61913913196252002</v>
      </c>
      <c r="T2134" s="28">
        <f t="shared" si="33"/>
        <v>1.23827826392504</v>
      </c>
    </row>
    <row r="2135" spans="1:20" ht="15.75" customHeight="1" x14ac:dyDescent="0.35">
      <c r="A2135">
        <v>2128</v>
      </c>
      <c r="B2135" s="76">
        <v>44237</v>
      </c>
      <c r="C2135" s="1" t="s">
        <v>6770</v>
      </c>
      <c r="D2135" s="76">
        <v>44237</v>
      </c>
      <c r="E2135" s="1" t="s">
        <v>6771</v>
      </c>
      <c r="F2135" s="1" t="s">
        <v>6772</v>
      </c>
      <c r="G2135" s="1" t="s">
        <v>123</v>
      </c>
      <c r="H2135" s="1" t="s">
        <v>124</v>
      </c>
      <c r="I2135" s="1" t="s">
        <v>125</v>
      </c>
      <c r="J2135" s="1" t="s">
        <v>6641</v>
      </c>
      <c r="K2135" s="1" t="s">
        <v>6709</v>
      </c>
      <c r="L2135">
        <f>ROUNDUP(IF(B2135&gt;$D$4,0,($D$4-B2135+1)/365),0)</f>
        <v>0</v>
      </c>
      <c r="M2135">
        <f>ROUNDUP(IF(B2135&gt;$D$5,0,($D$5-B2135+1)/365),0)</f>
        <v>1</v>
      </c>
      <c r="N2135" s="28">
        <f>IF(OR(L2135=1,M2135=1),IF(B2135+364&lt;=$D$5,(B2135+364-$D$4+1)/365,IF(B2135&gt;$D$4,($D$5-B2135+1)/365,$D$6/365)),0)</f>
        <v>0.17808219178082191</v>
      </c>
      <c r="O2135" s="28">
        <f>'Data &amp; Parameter'!$E$16*'Data &amp; Parameter'!$E$17*('Data &amp; Parameter'!$E$18+'Data &amp; Parameter'!$E$19)*'Data &amp; Parameter'!$E$20*'Data &amp; Parameter'!$E$37*N2135</f>
        <v>0.61913913196252002</v>
      </c>
      <c r="P2135">
        <f>ROUNDUP(IF(D2135&gt;$D$4,0,($D$4-D2135+1)/365),0)</f>
        <v>0</v>
      </c>
      <c r="Q2135">
        <f>ROUNDUP(IF(D2135&gt;$D$5,0,($D$5-D2135+1)/365),0)</f>
        <v>1</v>
      </c>
      <c r="R2135" s="28">
        <f>IF(OR(P2135=1,Q2135=1),IF(D2135+364&lt;=$D$5,(D2135+364-$D$4+1)/365,IF(D2135&gt;$D$4,($D$5-D2135+1)/365,$D$6/365)),0)</f>
        <v>0.17808219178082191</v>
      </c>
      <c r="S2135" s="28">
        <f>'Data &amp; Parameter'!$E$16*'Data &amp; Parameter'!$E$17*('Data &amp; Parameter'!$E$18+'Data &amp; Parameter'!$E$19)*'Data &amp; Parameter'!$E$20*'Data &amp; Parameter'!$E$37*R2135</f>
        <v>0.61913913196252002</v>
      </c>
      <c r="T2135" s="28">
        <f t="shared" si="33"/>
        <v>1.23827826392504</v>
      </c>
    </row>
    <row r="2136" spans="1:20" ht="15.75" customHeight="1" x14ac:dyDescent="0.35">
      <c r="A2136">
        <v>2129</v>
      </c>
      <c r="B2136" s="76">
        <v>44237</v>
      </c>
      <c r="C2136" s="1" t="s">
        <v>6773</v>
      </c>
      <c r="D2136" s="76">
        <v>44237</v>
      </c>
      <c r="E2136" s="1" t="s">
        <v>6774</v>
      </c>
      <c r="F2136" s="1" t="s">
        <v>6775</v>
      </c>
      <c r="G2136" s="1" t="s">
        <v>123</v>
      </c>
      <c r="H2136" s="1" t="s">
        <v>124</v>
      </c>
      <c r="I2136" s="1" t="s">
        <v>125</v>
      </c>
      <c r="J2136" s="1" t="s">
        <v>6641</v>
      </c>
      <c r="K2136" s="1" t="s">
        <v>6641</v>
      </c>
      <c r="L2136">
        <f>ROUNDUP(IF(B2136&gt;$D$4,0,($D$4-B2136+1)/365),0)</f>
        <v>0</v>
      </c>
      <c r="M2136">
        <f>ROUNDUP(IF(B2136&gt;$D$5,0,($D$5-B2136+1)/365),0)</f>
        <v>1</v>
      </c>
      <c r="N2136" s="28">
        <f>IF(OR(L2136=1,M2136=1),IF(B2136+364&lt;=$D$5,(B2136+364-$D$4+1)/365,IF(B2136&gt;$D$4,($D$5-B2136+1)/365,$D$6/365)),0)</f>
        <v>0.17808219178082191</v>
      </c>
      <c r="O2136" s="28">
        <f>'Data &amp; Parameter'!$E$16*'Data &amp; Parameter'!$E$17*('Data &amp; Parameter'!$E$18+'Data &amp; Parameter'!$E$19)*'Data &amp; Parameter'!$E$20*'Data &amp; Parameter'!$E$37*N2136</f>
        <v>0.61913913196252002</v>
      </c>
      <c r="P2136">
        <f>ROUNDUP(IF(D2136&gt;$D$4,0,($D$4-D2136+1)/365),0)</f>
        <v>0</v>
      </c>
      <c r="Q2136">
        <f>ROUNDUP(IF(D2136&gt;$D$5,0,($D$5-D2136+1)/365),0)</f>
        <v>1</v>
      </c>
      <c r="R2136" s="28">
        <f>IF(OR(P2136=1,Q2136=1),IF(D2136+364&lt;=$D$5,(D2136+364-$D$4+1)/365,IF(D2136&gt;$D$4,($D$5-D2136+1)/365,$D$6/365)),0)</f>
        <v>0.17808219178082191</v>
      </c>
      <c r="S2136" s="28">
        <f>'Data &amp; Parameter'!$E$16*'Data &amp; Parameter'!$E$17*('Data &amp; Parameter'!$E$18+'Data &amp; Parameter'!$E$19)*'Data &amp; Parameter'!$E$20*'Data &amp; Parameter'!$E$37*R2136</f>
        <v>0.61913913196252002</v>
      </c>
      <c r="T2136" s="28">
        <f t="shared" si="33"/>
        <v>1.23827826392504</v>
      </c>
    </row>
    <row r="2137" spans="1:20" ht="15.75" customHeight="1" x14ac:dyDescent="0.35">
      <c r="A2137">
        <v>2130</v>
      </c>
      <c r="B2137" s="76">
        <v>44237</v>
      </c>
      <c r="C2137" s="1" t="s">
        <v>6776</v>
      </c>
      <c r="D2137" s="76">
        <v>44237</v>
      </c>
      <c r="E2137" s="1" t="s">
        <v>6777</v>
      </c>
      <c r="F2137" s="1" t="s">
        <v>6778</v>
      </c>
      <c r="G2137" s="1" t="s">
        <v>123</v>
      </c>
      <c r="H2137" s="1" t="s">
        <v>124</v>
      </c>
      <c r="I2137" s="1" t="s">
        <v>125</v>
      </c>
      <c r="J2137" s="1" t="s">
        <v>6641</v>
      </c>
      <c r="K2137" s="1" t="s">
        <v>6709</v>
      </c>
      <c r="L2137">
        <f>ROUNDUP(IF(B2137&gt;$D$4,0,($D$4-B2137+1)/365),0)</f>
        <v>0</v>
      </c>
      <c r="M2137">
        <f>ROUNDUP(IF(B2137&gt;$D$5,0,($D$5-B2137+1)/365),0)</f>
        <v>1</v>
      </c>
      <c r="N2137" s="28">
        <f>IF(OR(L2137=1,M2137=1),IF(B2137+364&lt;=$D$5,(B2137+364-$D$4+1)/365,IF(B2137&gt;$D$4,($D$5-B2137+1)/365,$D$6/365)),0)</f>
        <v>0.17808219178082191</v>
      </c>
      <c r="O2137" s="28">
        <f>'Data &amp; Parameter'!$E$16*'Data &amp; Parameter'!$E$17*('Data &amp; Parameter'!$E$18+'Data &amp; Parameter'!$E$19)*'Data &amp; Parameter'!$E$20*'Data &amp; Parameter'!$E$37*N2137</f>
        <v>0.61913913196252002</v>
      </c>
      <c r="P2137">
        <f>ROUNDUP(IF(D2137&gt;$D$4,0,($D$4-D2137+1)/365),0)</f>
        <v>0</v>
      </c>
      <c r="Q2137">
        <f>ROUNDUP(IF(D2137&gt;$D$5,0,($D$5-D2137+1)/365),0)</f>
        <v>1</v>
      </c>
      <c r="R2137" s="28">
        <f>IF(OR(P2137=1,Q2137=1),IF(D2137+364&lt;=$D$5,(D2137+364-$D$4+1)/365,IF(D2137&gt;$D$4,($D$5-D2137+1)/365,$D$6/365)),0)</f>
        <v>0.17808219178082191</v>
      </c>
      <c r="S2137" s="28">
        <f>'Data &amp; Parameter'!$E$16*'Data &amp; Parameter'!$E$17*('Data &amp; Parameter'!$E$18+'Data &amp; Parameter'!$E$19)*'Data &amp; Parameter'!$E$20*'Data &amp; Parameter'!$E$37*R2137</f>
        <v>0.61913913196252002</v>
      </c>
      <c r="T2137" s="28">
        <f t="shared" si="33"/>
        <v>1.23827826392504</v>
      </c>
    </row>
    <row r="2138" spans="1:20" ht="15.75" customHeight="1" x14ac:dyDescent="0.35">
      <c r="A2138">
        <v>2131</v>
      </c>
      <c r="B2138" s="76">
        <v>44237</v>
      </c>
      <c r="C2138" s="1" t="s">
        <v>6779</v>
      </c>
      <c r="D2138" s="76">
        <v>44237</v>
      </c>
      <c r="E2138" s="1" t="s">
        <v>6780</v>
      </c>
      <c r="F2138" s="1" t="s">
        <v>6781</v>
      </c>
      <c r="G2138" s="1" t="s">
        <v>123</v>
      </c>
      <c r="H2138" s="1" t="s">
        <v>124</v>
      </c>
      <c r="I2138" s="1" t="s">
        <v>125</v>
      </c>
      <c r="J2138" s="1" t="s">
        <v>6641</v>
      </c>
      <c r="K2138" s="1" t="s">
        <v>6709</v>
      </c>
      <c r="L2138">
        <f>ROUNDUP(IF(B2138&gt;$D$4,0,($D$4-B2138+1)/365),0)</f>
        <v>0</v>
      </c>
      <c r="M2138">
        <f>ROUNDUP(IF(B2138&gt;$D$5,0,($D$5-B2138+1)/365),0)</f>
        <v>1</v>
      </c>
      <c r="N2138" s="28">
        <f>IF(OR(L2138=1,M2138=1),IF(B2138+364&lt;=$D$5,(B2138+364-$D$4+1)/365,IF(B2138&gt;$D$4,($D$5-B2138+1)/365,$D$6/365)),0)</f>
        <v>0.17808219178082191</v>
      </c>
      <c r="O2138" s="28">
        <f>'Data &amp; Parameter'!$E$16*'Data &amp; Parameter'!$E$17*('Data &amp; Parameter'!$E$18+'Data &amp; Parameter'!$E$19)*'Data &amp; Parameter'!$E$20*'Data &amp; Parameter'!$E$37*N2138</f>
        <v>0.61913913196252002</v>
      </c>
      <c r="P2138">
        <f>ROUNDUP(IF(D2138&gt;$D$4,0,($D$4-D2138+1)/365),0)</f>
        <v>0</v>
      </c>
      <c r="Q2138">
        <f>ROUNDUP(IF(D2138&gt;$D$5,0,($D$5-D2138+1)/365),0)</f>
        <v>1</v>
      </c>
      <c r="R2138" s="28">
        <f>IF(OR(P2138=1,Q2138=1),IF(D2138+364&lt;=$D$5,(D2138+364-$D$4+1)/365,IF(D2138&gt;$D$4,($D$5-D2138+1)/365,$D$6/365)),0)</f>
        <v>0.17808219178082191</v>
      </c>
      <c r="S2138" s="28">
        <f>'Data &amp; Parameter'!$E$16*'Data &amp; Parameter'!$E$17*('Data &amp; Parameter'!$E$18+'Data &amp; Parameter'!$E$19)*'Data &amp; Parameter'!$E$20*'Data &amp; Parameter'!$E$37*R2138</f>
        <v>0.61913913196252002</v>
      </c>
      <c r="T2138" s="28">
        <f t="shared" si="33"/>
        <v>1.23827826392504</v>
      </c>
    </row>
    <row r="2139" spans="1:20" ht="15.75" customHeight="1" x14ac:dyDescent="0.35">
      <c r="A2139">
        <v>2132</v>
      </c>
      <c r="B2139" s="76">
        <v>44237</v>
      </c>
      <c r="C2139" s="1" t="s">
        <v>6782</v>
      </c>
      <c r="D2139" s="76">
        <v>44237</v>
      </c>
      <c r="E2139" s="1" t="s">
        <v>6783</v>
      </c>
      <c r="F2139" s="1" t="s">
        <v>6784</v>
      </c>
      <c r="G2139" s="1" t="s">
        <v>123</v>
      </c>
      <c r="H2139" s="1" t="s">
        <v>124</v>
      </c>
      <c r="I2139" s="1" t="s">
        <v>125</v>
      </c>
      <c r="J2139" s="1" t="s">
        <v>6641</v>
      </c>
      <c r="K2139" s="1" t="s">
        <v>6709</v>
      </c>
      <c r="L2139">
        <f>ROUNDUP(IF(B2139&gt;$D$4,0,($D$4-B2139+1)/365),0)</f>
        <v>0</v>
      </c>
      <c r="M2139">
        <f>ROUNDUP(IF(B2139&gt;$D$5,0,($D$5-B2139+1)/365),0)</f>
        <v>1</v>
      </c>
      <c r="N2139" s="28">
        <f>IF(OR(L2139=1,M2139=1),IF(B2139+364&lt;=$D$5,(B2139+364-$D$4+1)/365,IF(B2139&gt;$D$4,($D$5-B2139+1)/365,$D$6/365)),0)</f>
        <v>0.17808219178082191</v>
      </c>
      <c r="O2139" s="28">
        <f>'Data &amp; Parameter'!$E$16*'Data &amp; Parameter'!$E$17*('Data &amp; Parameter'!$E$18+'Data &amp; Parameter'!$E$19)*'Data &amp; Parameter'!$E$20*'Data &amp; Parameter'!$E$37*N2139</f>
        <v>0.61913913196252002</v>
      </c>
      <c r="P2139">
        <f>ROUNDUP(IF(D2139&gt;$D$4,0,($D$4-D2139+1)/365),0)</f>
        <v>0</v>
      </c>
      <c r="Q2139">
        <f>ROUNDUP(IF(D2139&gt;$D$5,0,($D$5-D2139+1)/365),0)</f>
        <v>1</v>
      </c>
      <c r="R2139" s="28">
        <f>IF(OR(P2139=1,Q2139=1),IF(D2139+364&lt;=$D$5,(D2139+364-$D$4+1)/365,IF(D2139&gt;$D$4,($D$5-D2139+1)/365,$D$6/365)),0)</f>
        <v>0.17808219178082191</v>
      </c>
      <c r="S2139" s="28">
        <f>'Data &amp; Parameter'!$E$16*'Data &amp; Parameter'!$E$17*('Data &amp; Parameter'!$E$18+'Data &amp; Parameter'!$E$19)*'Data &amp; Parameter'!$E$20*'Data &amp; Parameter'!$E$37*R2139</f>
        <v>0.61913913196252002</v>
      </c>
      <c r="T2139" s="28">
        <f t="shared" si="33"/>
        <v>1.23827826392504</v>
      </c>
    </row>
    <row r="2140" spans="1:20" ht="15.75" customHeight="1" x14ac:dyDescent="0.35">
      <c r="A2140">
        <v>2133</v>
      </c>
      <c r="B2140" s="76">
        <v>44237</v>
      </c>
      <c r="C2140" s="1" t="s">
        <v>6785</v>
      </c>
      <c r="D2140" s="76">
        <v>44237</v>
      </c>
      <c r="E2140" s="1" t="s">
        <v>6786</v>
      </c>
      <c r="F2140" s="1" t="s">
        <v>6787</v>
      </c>
      <c r="G2140" s="1" t="s">
        <v>123</v>
      </c>
      <c r="H2140" s="1" t="s">
        <v>124</v>
      </c>
      <c r="I2140" s="1" t="s">
        <v>125</v>
      </c>
      <c r="J2140" s="1" t="s">
        <v>5979</v>
      </c>
      <c r="K2140" s="1" t="s">
        <v>5980</v>
      </c>
      <c r="L2140">
        <f>ROUNDUP(IF(B2140&gt;$D$4,0,($D$4-B2140+1)/365),0)</f>
        <v>0</v>
      </c>
      <c r="M2140">
        <f>ROUNDUP(IF(B2140&gt;$D$5,0,($D$5-B2140+1)/365),0)</f>
        <v>1</v>
      </c>
      <c r="N2140" s="28">
        <f>IF(OR(L2140=1,M2140=1),IF(B2140+364&lt;=$D$5,(B2140+364-$D$4+1)/365,IF(B2140&gt;$D$4,($D$5-B2140+1)/365,$D$6/365)),0)</f>
        <v>0.17808219178082191</v>
      </c>
      <c r="O2140" s="28">
        <f>'Data &amp; Parameter'!$E$16*'Data &amp; Parameter'!$E$17*('Data &amp; Parameter'!$E$18+'Data &amp; Parameter'!$E$19)*'Data &amp; Parameter'!$E$20*'Data &amp; Parameter'!$E$37*N2140</f>
        <v>0.61913913196252002</v>
      </c>
      <c r="P2140">
        <f>ROUNDUP(IF(D2140&gt;$D$4,0,($D$4-D2140+1)/365),0)</f>
        <v>0</v>
      </c>
      <c r="Q2140">
        <f>ROUNDUP(IF(D2140&gt;$D$5,0,($D$5-D2140+1)/365),0)</f>
        <v>1</v>
      </c>
      <c r="R2140" s="28">
        <f>IF(OR(P2140=1,Q2140=1),IF(D2140+364&lt;=$D$5,(D2140+364-$D$4+1)/365,IF(D2140&gt;$D$4,($D$5-D2140+1)/365,$D$6/365)),0)</f>
        <v>0.17808219178082191</v>
      </c>
      <c r="S2140" s="28">
        <f>'Data &amp; Parameter'!$E$16*'Data &amp; Parameter'!$E$17*('Data &amp; Parameter'!$E$18+'Data &amp; Parameter'!$E$19)*'Data &amp; Parameter'!$E$20*'Data &amp; Parameter'!$E$37*R2140</f>
        <v>0.61913913196252002</v>
      </c>
      <c r="T2140" s="28">
        <f t="shared" si="33"/>
        <v>1.23827826392504</v>
      </c>
    </row>
    <row r="2141" spans="1:20" ht="15.75" customHeight="1" x14ac:dyDescent="0.35">
      <c r="A2141">
        <v>2134</v>
      </c>
      <c r="B2141" s="76">
        <v>44237</v>
      </c>
      <c r="C2141" s="1" t="s">
        <v>6788</v>
      </c>
      <c r="D2141" s="76">
        <v>44237</v>
      </c>
      <c r="E2141" s="1" t="s">
        <v>6789</v>
      </c>
      <c r="F2141" s="1" t="s">
        <v>6790</v>
      </c>
      <c r="G2141" s="1" t="s">
        <v>123</v>
      </c>
      <c r="H2141" s="1" t="s">
        <v>124</v>
      </c>
      <c r="I2141" s="1" t="s">
        <v>125</v>
      </c>
      <c r="J2141" s="1" t="s">
        <v>5979</v>
      </c>
      <c r="K2141" s="1" t="s">
        <v>5980</v>
      </c>
      <c r="L2141">
        <f>ROUNDUP(IF(B2141&gt;$D$4,0,($D$4-B2141+1)/365),0)</f>
        <v>0</v>
      </c>
      <c r="M2141">
        <f>ROUNDUP(IF(B2141&gt;$D$5,0,($D$5-B2141+1)/365),0)</f>
        <v>1</v>
      </c>
      <c r="N2141" s="28">
        <f>IF(OR(L2141=1,M2141=1),IF(B2141+364&lt;=$D$5,(B2141+364-$D$4+1)/365,IF(B2141&gt;$D$4,($D$5-B2141+1)/365,$D$6/365)),0)</f>
        <v>0.17808219178082191</v>
      </c>
      <c r="O2141" s="28">
        <f>'Data &amp; Parameter'!$E$16*'Data &amp; Parameter'!$E$17*('Data &amp; Parameter'!$E$18+'Data &amp; Parameter'!$E$19)*'Data &amp; Parameter'!$E$20*'Data &amp; Parameter'!$E$37*N2141</f>
        <v>0.61913913196252002</v>
      </c>
      <c r="P2141">
        <f>ROUNDUP(IF(D2141&gt;$D$4,0,($D$4-D2141+1)/365),0)</f>
        <v>0</v>
      </c>
      <c r="Q2141">
        <f>ROUNDUP(IF(D2141&gt;$D$5,0,($D$5-D2141+1)/365),0)</f>
        <v>1</v>
      </c>
      <c r="R2141" s="28">
        <f>IF(OR(P2141=1,Q2141=1),IF(D2141+364&lt;=$D$5,(D2141+364-$D$4+1)/365,IF(D2141&gt;$D$4,($D$5-D2141+1)/365,$D$6/365)),0)</f>
        <v>0.17808219178082191</v>
      </c>
      <c r="S2141" s="28">
        <f>'Data &amp; Parameter'!$E$16*'Data &amp; Parameter'!$E$17*('Data &amp; Parameter'!$E$18+'Data &amp; Parameter'!$E$19)*'Data &amp; Parameter'!$E$20*'Data &amp; Parameter'!$E$37*R2141</f>
        <v>0.61913913196252002</v>
      </c>
      <c r="T2141" s="28">
        <f t="shared" si="33"/>
        <v>1.23827826392504</v>
      </c>
    </row>
    <row r="2142" spans="1:20" ht="15.75" customHeight="1" x14ac:dyDescent="0.35">
      <c r="A2142">
        <v>2135</v>
      </c>
      <c r="B2142" s="76">
        <v>44237</v>
      </c>
      <c r="C2142" s="1" t="s">
        <v>6791</v>
      </c>
      <c r="D2142" s="76">
        <v>44237</v>
      </c>
      <c r="E2142" s="1" t="s">
        <v>6792</v>
      </c>
      <c r="F2142" s="1" t="s">
        <v>6793</v>
      </c>
      <c r="G2142" s="1" t="s">
        <v>123</v>
      </c>
      <c r="H2142" s="1" t="s">
        <v>124</v>
      </c>
      <c r="I2142" s="1" t="s">
        <v>125</v>
      </c>
      <c r="J2142" s="1" t="s">
        <v>5979</v>
      </c>
      <c r="K2142" s="1" t="s">
        <v>5980</v>
      </c>
      <c r="L2142">
        <f>ROUNDUP(IF(B2142&gt;$D$4,0,($D$4-B2142+1)/365),0)</f>
        <v>0</v>
      </c>
      <c r="M2142">
        <f>ROUNDUP(IF(B2142&gt;$D$5,0,($D$5-B2142+1)/365),0)</f>
        <v>1</v>
      </c>
      <c r="N2142" s="28">
        <f>IF(OR(L2142=1,M2142=1),IF(B2142+364&lt;=$D$5,(B2142+364-$D$4+1)/365,IF(B2142&gt;$D$4,($D$5-B2142+1)/365,$D$6/365)),0)</f>
        <v>0.17808219178082191</v>
      </c>
      <c r="O2142" s="28">
        <f>'Data &amp; Parameter'!$E$16*'Data &amp; Parameter'!$E$17*('Data &amp; Parameter'!$E$18+'Data &amp; Parameter'!$E$19)*'Data &amp; Parameter'!$E$20*'Data &amp; Parameter'!$E$37*N2142</f>
        <v>0.61913913196252002</v>
      </c>
      <c r="P2142">
        <f>ROUNDUP(IF(D2142&gt;$D$4,0,($D$4-D2142+1)/365),0)</f>
        <v>0</v>
      </c>
      <c r="Q2142">
        <f>ROUNDUP(IF(D2142&gt;$D$5,0,($D$5-D2142+1)/365),0)</f>
        <v>1</v>
      </c>
      <c r="R2142" s="28">
        <f>IF(OR(P2142=1,Q2142=1),IF(D2142+364&lt;=$D$5,(D2142+364-$D$4+1)/365,IF(D2142&gt;$D$4,($D$5-D2142+1)/365,$D$6/365)),0)</f>
        <v>0.17808219178082191</v>
      </c>
      <c r="S2142" s="28">
        <f>'Data &amp; Parameter'!$E$16*'Data &amp; Parameter'!$E$17*('Data &amp; Parameter'!$E$18+'Data &amp; Parameter'!$E$19)*'Data &amp; Parameter'!$E$20*'Data &amp; Parameter'!$E$37*R2142</f>
        <v>0.61913913196252002</v>
      </c>
      <c r="T2142" s="28">
        <f t="shared" si="33"/>
        <v>1.23827826392504</v>
      </c>
    </row>
    <row r="2143" spans="1:20" ht="15.75" customHeight="1" x14ac:dyDescent="0.35">
      <c r="A2143">
        <v>2136</v>
      </c>
      <c r="B2143" s="76">
        <v>44237</v>
      </c>
      <c r="C2143" s="1" t="s">
        <v>6794</v>
      </c>
      <c r="D2143" s="76">
        <v>44237</v>
      </c>
      <c r="E2143" s="1" t="s">
        <v>6795</v>
      </c>
      <c r="F2143" s="1" t="s">
        <v>6796</v>
      </c>
      <c r="G2143" s="1" t="s">
        <v>123</v>
      </c>
      <c r="H2143" s="1" t="s">
        <v>124</v>
      </c>
      <c r="I2143" s="1" t="s">
        <v>125</v>
      </c>
      <c r="J2143" s="1" t="s">
        <v>5979</v>
      </c>
      <c r="K2143" s="1" t="s">
        <v>5980</v>
      </c>
      <c r="L2143">
        <f>ROUNDUP(IF(B2143&gt;$D$4,0,($D$4-B2143+1)/365),0)</f>
        <v>0</v>
      </c>
      <c r="M2143">
        <f>ROUNDUP(IF(B2143&gt;$D$5,0,($D$5-B2143+1)/365),0)</f>
        <v>1</v>
      </c>
      <c r="N2143" s="28">
        <f>IF(OR(L2143=1,M2143=1),IF(B2143+364&lt;=$D$5,(B2143+364-$D$4+1)/365,IF(B2143&gt;$D$4,($D$5-B2143+1)/365,$D$6/365)),0)</f>
        <v>0.17808219178082191</v>
      </c>
      <c r="O2143" s="28">
        <f>'Data &amp; Parameter'!$E$16*'Data &amp; Parameter'!$E$17*('Data &amp; Parameter'!$E$18+'Data &amp; Parameter'!$E$19)*'Data &amp; Parameter'!$E$20*'Data &amp; Parameter'!$E$37*N2143</f>
        <v>0.61913913196252002</v>
      </c>
      <c r="P2143">
        <f>ROUNDUP(IF(D2143&gt;$D$4,0,($D$4-D2143+1)/365),0)</f>
        <v>0</v>
      </c>
      <c r="Q2143">
        <f>ROUNDUP(IF(D2143&gt;$D$5,0,($D$5-D2143+1)/365),0)</f>
        <v>1</v>
      </c>
      <c r="R2143" s="28">
        <f>IF(OR(P2143=1,Q2143=1),IF(D2143+364&lt;=$D$5,(D2143+364-$D$4+1)/365,IF(D2143&gt;$D$4,($D$5-D2143+1)/365,$D$6/365)),0)</f>
        <v>0.17808219178082191</v>
      </c>
      <c r="S2143" s="28">
        <f>'Data &amp; Parameter'!$E$16*'Data &amp; Parameter'!$E$17*('Data &amp; Parameter'!$E$18+'Data &amp; Parameter'!$E$19)*'Data &amp; Parameter'!$E$20*'Data &amp; Parameter'!$E$37*R2143</f>
        <v>0.61913913196252002</v>
      </c>
      <c r="T2143" s="28">
        <f t="shared" si="33"/>
        <v>1.23827826392504</v>
      </c>
    </row>
    <row r="2144" spans="1:20" ht="15.75" customHeight="1" x14ac:dyDescent="0.35">
      <c r="A2144">
        <v>2137</v>
      </c>
      <c r="B2144" s="76">
        <v>44237</v>
      </c>
      <c r="C2144" s="1" t="s">
        <v>6797</v>
      </c>
      <c r="D2144" s="76">
        <v>44237</v>
      </c>
      <c r="E2144" s="1" t="s">
        <v>6798</v>
      </c>
      <c r="F2144" s="1" t="s">
        <v>6799</v>
      </c>
      <c r="G2144" s="1" t="s">
        <v>123</v>
      </c>
      <c r="H2144" s="1" t="s">
        <v>124</v>
      </c>
      <c r="I2144" s="1" t="s">
        <v>125</v>
      </c>
      <c r="J2144" s="1" t="s">
        <v>5979</v>
      </c>
      <c r="K2144" s="1" t="s">
        <v>5980</v>
      </c>
      <c r="L2144">
        <f>ROUNDUP(IF(B2144&gt;$D$4,0,($D$4-B2144+1)/365),0)</f>
        <v>0</v>
      </c>
      <c r="M2144">
        <f>ROUNDUP(IF(B2144&gt;$D$5,0,($D$5-B2144+1)/365),0)</f>
        <v>1</v>
      </c>
      <c r="N2144" s="28">
        <f>IF(OR(L2144=1,M2144=1),IF(B2144+364&lt;=$D$5,(B2144+364-$D$4+1)/365,IF(B2144&gt;$D$4,($D$5-B2144+1)/365,$D$6/365)),0)</f>
        <v>0.17808219178082191</v>
      </c>
      <c r="O2144" s="28">
        <f>'Data &amp; Parameter'!$E$16*'Data &amp; Parameter'!$E$17*('Data &amp; Parameter'!$E$18+'Data &amp; Parameter'!$E$19)*'Data &amp; Parameter'!$E$20*'Data &amp; Parameter'!$E$37*N2144</f>
        <v>0.61913913196252002</v>
      </c>
      <c r="P2144">
        <f>ROUNDUP(IF(D2144&gt;$D$4,0,($D$4-D2144+1)/365),0)</f>
        <v>0</v>
      </c>
      <c r="Q2144">
        <f>ROUNDUP(IF(D2144&gt;$D$5,0,($D$5-D2144+1)/365),0)</f>
        <v>1</v>
      </c>
      <c r="R2144" s="28">
        <f>IF(OR(P2144=1,Q2144=1),IF(D2144+364&lt;=$D$5,(D2144+364-$D$4+1)/365,IF(D2144&gt;$D$4,($D$5-D2144+1)/365,$D$6/365)),0)</f>
        <v>0.17808219178082191</v>
      </c>
      <c r="S2144" s="28">
        <f>'Data &amp; Parameter'!$E$16*'Data &amp; Parameter'!$E$17*('Data &amp; Parameter'!$E$18+'Data &amp; Parameter'!$E$19)*'Data &amp; Parameter'!$E$20*'Data &amp; Parameter'!$E$37*R2144</f>
        <v>0.61913913196252002</v>
      </c>
      <c r="T2144" s="28">
        <f t="shared" si="33"/>
        <v>1.23827826392504</v>
      </c>
    </row>
    <row r="2145" spans="1:20" ht="15.75" customHeight="1" x14ac:dyDescent="0.35">
      <c r="A2145">
        <v>2138</v>
      </c>
      <c r="B2145" s="76">
        <v>44237</v>
      </c>
      <c r="C2145" s="1" t="s">
        <v>6800</v>
      </c>
      <c r="D2145" s="76">
        <v>44237</v>
      </c>
      <c r="E2145" s="1" t="s">
        <v>6801</v>
      </c>
      <c r="F2145" s="1" t="s">
        <v>6802</v>
      </c>
      <c r="G2145" s="1" t="s">
        <v>123</v>
      </c>
      <c r="H2145" s="1" t="s">
        <v>124</v>
      </c>
      <c r="I2145" s="1" t="s">
        <v>125</v>
      </c>
      <c r="J2145" s="1" t="s">
        <v>5979</v>
      </c>
      <c r="K2145" s="1" t="s">
        <v>5980</v>
      </c>
      <c r="L2145">
        <f>ROUNDUP(IF(B2145&gt;$D$4,0,($D$4-B2145+1)/365),0)</f>
        <v>0</v>
      </c>
      <c r="M2145">
        <f>ROUNDUP(IF(B2145&gt;$D$5,0,($D$5-B2145+1)/365),0)</f>
        <v>1</v>
      </c>
      <c r="N2145" s="28">
        <f>IF(OR(L2145=1,M2145=1),IF(B2145+364&lt;=$D$5,(B2145+364-$D$4+1)/365,IF(B2145&gt;$D$4,($D$5-B2145+1)/365,$D$6/365)),0)</f>
        <v>0.17808219178082191</v>
      </c>
      <c r="O2145" s="28">
        <f>'Data &amp; Parameter'!$E$16*'Data &amp; Parameter'!$E$17*('Data &amp; Parameter'!$E$18+'Data &amp; Parameter'!$E$19)*'Data &amp; Parameter'!$E$20*'Data &amp; Parameter'!$E$37*N2145</f>
        <v>0.61913913196252002</v>
      </c>
      <c r="P2145">
        <f>ROUNDUP(IF(D2145&gt;$D$4,0,($D$4-D2145+1)/365),0)</f>
        <v>0</v>
      </c>
      <c r="Q2145">
        <f>ROUNDUP(IF(D2145&gt;$D$5,0,($D$5-D2145+1)/365),0)</f>
        <v>1</v>
      </c>
      <c r="R2145" s="28">
        <f>IF(OR(P2145=1,Q2145=1),IF(D2145+364&lt;=$D$5,(D2145+364-$D$4+1)/365,IF(D2145&gt;$D$4,($D$5-D2145+1)/365,$D$6/365)),0)</f>
        <v>0.17808219178082191</v>
      </c>
      <c r="S2145" s="28">
        <f>'Data &amp; Parameter'!$E$16*'Data &amp; Parameter'!$E$17*('Data &amp; Parameter'!$E$18+'Data &amp; Parameter'!$E$19)*'Data &amp; Parameter'!$E$20*'Data &amp; Parameter'!$E$37*R2145</f>
        <v>0.61913913196252002</v>
      </c>
      <c r="T2145" s="28">
        <f t="shared" si="33"/>
        <v>1.23827826392504</v>
      </c>
    </row>
    <row r="2146" spans="1:20" ht="15.75" customHeight="1" x14ac:dyDescent="0.35">
      <c r="A2146">
        <v>2139</v>
      </c>
      <c r="B2146" s="76">
        <v>44237</v>
      </c>
      <c r="C2146" s="1" t="s">
        <v>6803</v>
      </c>
      <c r="D2146" s="76">
        <v>44237</v>
      </c>
      <c r="E2146" s="1" t="s">
        <v>6804</v>
      </c>
      <c r="F2146" s="1" t="s">
        <v>6805</v>
      </c>
      <c r="G2146" s="1" t="s">
        <v>123</v>
      </c>
      <c r="H2146" s="1" t="s">
        <v>124</v>
      </c>
      <c r="I2146" s="1" t="s">
        <v>125</v>
      </c>
      <c r="J2146" s="1" t="s">
        <v>5979</v>
      </c>
      <c r="K2146" s="1" t="s">
        <v>5980</v>
      </c>
      <c r="L2146">
        <f>ROUNDUP(IF(B2146&gt;$D$4,0,($D$4-B2146+1)/365),0)</f>
        <v>0</v>
      </c>
      <c r="M2146">
        <f>ROUNDUP(IF(B2146&gt;$D$5,0,($D$5-B2146+1)/365),0)</f>
        <v>1</v>
      </c>
      <c r="N2146" s="28">
        <f>IF(OR(L2146=1,M2146=1),IF(B2146+364&lt;=$D$5,(B2146+364-$D$4+1)/365,IF(B2146&gt;$D$4,($D$5-B2146+1)/365,$D$6/365)),0)</f>
        <v>0.17808219178082191</v>
      </c>
      <c r="O2146" s="28">
        <f>'Data &amp; Parameter'!$E$16*'Data &amp; Parameter'!$E$17*('Data &amp; Parameter'!$E$18+'Data &amp; Parameter'!$E$19)*'Data &amp; Parameter'!$E$20*'Data &amp; Parameter'!$E$37*N2146</f>
        <v>0.61913913196252002</v>
      </c>
      <c r="P2146">
        <f>ROUNDUP(IF(D2146&gt;$D$4,0,($D$4-D2146+1)/365),0)</f>
        <v>0</v>
      </c>
      <c r="Q2146">
        <f>ROUNDUP(IF(D2146&gt;$D$5,0,($D$5-D2146+1)/365),0)</f>
        <v>1</v>
      </c>
      <c r="R2146" s="28">
        <f>IF(OR(P2146=1,Q2146=1),IF(D2146+364&lt;=$D$5,(D2146+364-$D$4+1)/365,IF(D2146&gt;$D$4,($D$5-D2146+1)/365,$D$6/365)),0)</f>
        <v>0.17808219178082191</v>
      </c>
      <c r="S2146" s="28">
        <f>'Data &amp; Parameter'!$E$16*'Data &amp; Parameter'!$E$17*('Data &amp; Parameter'!$E$18+'Data &amp; Parameter'!$E$19)*'Data &amp; Parameter'!$E$20*'Data &amp; Parameter'!$E$37*R2146</f>
        <v>0.61913913196252002</v>
      </c>
      <c r="T2146" s="28">
        <f t="shared" si="33"/>
        <v>1.23827826392504</v>
      </c>
    </row>
    <row r="2147" spans="1:20" ht="15.75" customHeight="1" x14ac:dyDescent="0.35">
      <c r="A2147">
        <v>2140</v>
      </c>
      <c r="B2147" s="76">
        <v>44237</v>
      </c>
      <c r="C2147" s="1" t="s">
        <v>6806</v>
      </c>
      <c r="D2147" s="76">
        <v>44237</v>
      </c>
      <c r="E2147" s="1" t="s">
        <v>6807</v>
      </c>
      <c r="F2147" s="1" t="s">
        <v>6808</v>
      </c>
      <c r="G2147" s="1" t="s">
        <v>123</v>
      </c>
      <c r="H2147" s="1" t="s">
        <v>124</v>
      </c>
      <c r="I2147" s="1" t="s">
        <v>125</v>
      </c>
      <c r="J2147" s="1" t="s">
        <v>5979</v>
      </c>
      <c r="K2147" s="1" t="s">
        <v>5980</v>
      </c>
      <c r="L2147">
        <f>ROUNDUP(IF(B2147&gt;$D$4,0,($D$4-B2147+1)/365),0)</f>
        <v>0</v>
      </c>
      <c r="M2147">
        <f>ROUNDUP(IF(B2147&gt;$D$5,0,($D$5-B2147+1)/365),0)</f>
        <v>1</v>
      </c>
      <c r="N2147" s="28">
        <f>IF(OR(L2147=1,M2147=1),IF(B2147+364&lt;=$D$5,(B2147+364-$D$4+1)/365,IF(B2147&gt;$D$4,($D$5-B2147+1)/365,$D$6/365)),0)</f>
        <v>0.17808219178082191</v>
      </c>
      <c r="O2147" s="28">
        <f>'Data &amp; Parameter'!$E$16*'Data &amp; Parameter'!$E$17*('Data &amp; Parameter'!$E$18+'Data &amp; Parameter'!$E$19)*'Data &amp; Parameter'!$E$20*'Data &amp; Parameter'!$E$37*N2147</f>
        <v>0.61913913196252002</v>
      </c>
      <c r="P2147">
        <f>ROUNDUP(IF(D2147&gt;$D$4,0,($D$4-D2147+1)/365),0)</f>
        <v>0</v>
      </c>
      <c r="Q2147">
        <f>ROUNDUP(IF(D2147&gt;$D$5,0,($D$5-D2147+1)/365),0)</f>
        <v>1</v>
      </c>
      <c r="R2147" s="28">
        <f>IF(OR(P2147=1,Q2147=1),IF(D2147+364&lt;=$D$5,(D2147+364-$D$4+1)/365,IF(D2147&gt;$D$4,($D$5-D2147+1)/365,$D$6/365)),0)</f>
        <v>0.17808219178082191</v>
      </c>
      <c r="S2147" s="28">
        <f>'Data &amp; Parameter'!$E$16*'Data &amp; Parameter'!$E$17*('Data &amp; Parameter'!$E$18+'Data &amp; Parameter'!$E$19)*'Data &amp; Parameter'!$E$20*'Data &amp; Parameter'!$E$37*R2147</f>
        <v>0.61913913196252002</v>
      </c>
      <c r="T2147" s="28">
        <f t="shared" si="33"/>
        <v>1.23827826392504</v>
      </c>
    </row>
    <row r="2148" spans="1:20" ht="15.75" customHeight="1" x14ac:dyDescent="0.35">
      <c r="A2148">
        <v>2141</v>
      </c>
      <c r="B2148" s="76">
        <v>44237</v>
      </c>
      <c r="C2148" s="1" t="s">
        <v>6809</v>
      </c>
      <c r="D2148" s="76">
        <v>44237</v>
      </c>
      <c r="E2148" s="1" t="s">
        <v>6810</v>
      </c>
      <c r="F2148" s="1" t="s">
        <v>6811</v>
      </c>
      <c r="G2148" s="1" t="s">
        <v>123</v>
      </c>
      <c r="H2148" s="1" t="s">
        <v>124</v>
      </c>
      <c r="I2148" s="1" t="s">
        <v>125</v>
      </c>
      <c r="J2148" s="1" t="s">
        <v>5979</v>
      </c>
      <c r="K2148" s="1" t="s">
        <v>5980</v>
      </c>
      <c r="L2148">
        <f>ROUNDUP(IF(B2148&gt;$D$4,0,($D$4-B2148+1)/365),0)</f>
        <v>0</v>
      </c>
      <c r="M2148">
        <f>ROUNDUP(IF(B2148&gt;$D$5,0,($D$5-B2148+1)/365),0)</f>
        <v>1</v>
      </c>
      <c r="N2148" s="28">
        <f>IF(OR(L2148=1,M2148=1),IF(B2148+364&lt;=$D$5,(B2148+364-$D$4+1)/365,IF(B2148&gt;$D$4,($D$5-B2148+1)/365,$D$6/365)),0)</f>
        <v>0.17808219178082191</v>
      </c>
      <c r="O2148" s="28">
        <f>'Data &amp; Parameter'!$E$16*'Data &amp; Parameter'!$E$17*('Data &amp; Parameter'!$E$18+'Data &amp; Parameter'!$E$19)*'Data &amp; Parameter'!$E$20*'Data &amp; Parameter'!$E$37*N2148</f>
        <v>0.61913913196252002</v>
      </c>
      <c r="P2148">
        <f>ROUNDUP(IF(D2148&gt;$D$4,0,($D$4-D2148+1)/365),0)</f>
        <v>0</v>
      </c>
      <c r="Q2148">
        <f>ROUNDUP(IF(D2148&gt;$D$5,0,($D$5-D2148+1)/365),0)</f>
        <v>1</v>
      </c>
      <c r="R2148" s="28">
        <f>IF(OR(P2148=1,Q2148=1),IF(D2148+364&lt;=$D$5,(D2148+364-$D$4+1)/365,IF(D2148&gt;$D$4,($D$5-D2148+1)/365,$D$6/365)),0)</f>
        <v>0.17808219178082191</v>
      </c>
      <c r="S2148" s="28">
        <f>'Data &amp; Parameter'!$E$16*'Data &amp; Parameter'!$E$17*('Data &amp; Parameter'!$E$18+'Data &amp; Parameter'!$E$19)*'Data &amp; Parameter'!$E$20*'Data &amp; Parameter'!$E$37*R2148</f>
        <v>0.61913913196252002</v>
      </c>
      <c r="T2148" s="28">
        <f t="shared" si="33"/>
        <v>1.23827826392504</v>
      </c>
    </row>
    <row r="2149" spans="1:20" ht="15.75" customHeight="1" x14ac:dyDescent="0.35">
      <c r="A2149">
        <v>2142</v>
      </c>
      <c r="B2149" s="76">
        <v>44237</v>
      </c>
      <c r="C2149" s="1" t="s">
        <v>6812</v>
      </c>
      <c r="D2149" s="76">
        <v>44237</v>
      </c>
      <c r="E2149" s="1" t="s">
        <v>6813</v>
      </c>
      <c r="F2149" s="1" t="s">
        <v>6814</v>
      </c>
      <c r="G2149" s="1" t="s">
        <v>123</v>
      </c>
      <c r="H2149" s="1" t="s">
        <v>124</v>
      </c>
      <c r="I2149" s="1" t="s">
        <v>125</v>
      </c>
      <c r="J2149" s="1" t="s">
        <v>5979</v>
      </c>
      <c r="K2149" s="1" t="s">
        <v>5980</v>
      </c>
      <c r="L2149">
        <f>ROUNDUP(IF(B2149&gt;$D$4,0,($D$4-B2149+1)/365),0)</f>
        <v>0</v>
      </c>
      <c r="M2149">
        <f>ROUNDUP(IF(B2149&gt;$D$5,0,($D$5-B2149+1)/365),0)</f>
        <v>1</v>
      </c>
      <c r="N2149" s="28">
        <f>IF(OR(L2149=1,M2149=1),IF(B2149+364&lt;=$D$5,(B2149+364-$D$4+1)/365,IF(B2149&gt;$D$4,($D$5-B2149+1)/365,$D$6/365)),0)</f>
        <v>0.17808219178082191</v>
      </c>
      <c r="O2149" s="28">
        <f>'Data &amp; Parameter'!$E$16*'Data &amp; Parameter'!$E$17*('Data &amp; Parameter'!$E$18+'Data &amp; Parameter'!$E$19)*'Data &amp; Parameter'!$E$20*'Data &amp; Parameter'!$E$37*N2149</f>
        <v>0.61913913196252002</v>
      </c>
      <c r="P2149">
        <f>ROUNDUP(IF(D2149&gt;$D$4,0,($D$4-D2149+1)/365),0)</f>
        <v>0</v>
      </c>
      <c r="Q2149">
        <f>ROUNDUP(IF(D2149&gt;$D$5,0,($D$5-D2149+1)/365),0)</f>
        <v>1</v>
      </c>
      <c r="R2149" s="28">
        <f>IF(OR(P2149=1,Q2149=1),IF(D2149+364&lt;=$D$5,(D2149+364-$D$4+1)/365,IF(D2149&gt;$D$4,($D$5-D2149+1)/365,$D$6/365)),0)</f>
        <v>0.17808219178082191</v>
      </c>
      <c r="S2149" s="28">
        <f>'Data &amp; Parameter'!$E$16*'Data &amp; Parameter'!$E$17*('Data &amp; Parameter'!$E$18+'Data &amp; Parameter'!$E$19)*'Data &amp; Parameter'!$E$20*'Data &amp; Parameter'!$E$37*R2149</f>
        <v>0.61913913196252002</v>
      </c>
      <c r="T2149" s="28">
        <f t="shared" si="33"/>
        <v>1.23827826392504</v>
      </c>
    </row>
    <row r="2150" spans="1:20" ht="15.75" customHeight="1" x14ac:dyDescent="0.35">
      <c r="A2150">
        <v>2143</v>
      </c>
      <c r="B2150" s="76">
        <v>44237</v>
      </c>
      <c r="C2150" s="1" t="s">
        <v>6815</v>
      </c>
      <c r="D2150" s="76">
        <v>44237</v>
      </c>
      <c r="E2150" s="1" t="s">
        <v>6816</v>
      </c>
      <c r="F2150" s="1" t="s">
        <v>6817</v>
      </c>
      <c r="G2150" s="1" t="s">
        <v>123</v>
      </c>
      <c r="H2150" s="1" t="s">
        <v>124</v>
      </c>
      <c r="I2150" s="1" t="s">
        <v>125</v>
      </c>
      <c r="J2150" s="1" t="s">
        <v>5979</v>
      </c>
      <c r="K2150" s="1" t="s">
        <v>5980</v>
      </c>
      <c r="L2150">
        <f>ROUNDUP(IF(B2150&gt;$D$4,0,($D$4-B2150+1)/365),0)</f>
        <v>0</v>
      </c>
      <c r="M2150">
        <f>ROUNDUP(IF(B2150&gt;$D$5,0,($D$5-B2150+1)/365),0)</f>
        <v>1</v>
      </c>
      <c r="N2150" s="28">
        <f>IF(OR(L2150=1,M2150=1),IF(B2150+364&lt;=$D$5,(B2150+364-$D$4+1)/365,IF(B2150&gt;$D$4,($D$5-B2150+1)/365,$D$6/365)),0)</f>
        <v>0.17808219178082191</v>
      </c>
      <c r="O2150" s="28">
        <f>'Data &amp; Parameter'!$E$16*'Data &amp; Parameter'!$E$17*('Data &amp; Parameter'!$E$18+'Data &amp; Parameter'!$E$19)*'Data &amp; Parameter'!$E$20*'Data &amp; Parameter'!$E$37*N2150</f>
        <v>0.61913913196252002</v>
      </c>
      <c r="P2150">
        <f>ROUNDUP(IF(D2150&gt;$D$4,0,($D$4-D2150+1)/365),0)</f>
        <v>0</v>
      </c>
      <c r="Q2150">
        <f>ROUNDUP(IF(D2150&gt;$D$5,0,($D$5-D2150+1)/365),0)</f>
        <v>1</v>
      </c>
      <c r="R2150" s="28">
        <f>IF(OR(P2150=1,Q2150=1),IF(D2150+364&lt;=$D$5,(D2150+364-$D$4+1)/365,IF(D2150&gt;$D$4,($D$5-D2150+1)/365,$D$6/365)),0)</f>
        <v>0.17808219178082191</v>
      </c>
      <c r="S2150" s="28">
        <f>'Data &amp; Parameter'!$E$16*'Data &amp; Parameter'!$E$17*('Data &amp; Parameter'!$E$18+'Data &amp; Parameter'!$E$19)*'Data &amp; Parameter'!$E$20*'Data &amp; Parameter'!$E$37*R2150</f>
        <v>0.61913913196252002</v>
      </c>
      <c r="T2150" s="28">
        <f t="shared" si="33"/>
        <v>1.23827826392504</v>
      </c>
    </row>
    <row r="2151" spans="1:20" ht="15.75" customHeight="1" x14ac:dyDescent="0.35">
      <c r="A2151">
        <v>2144</v>
      </c>
      <c r="B2151" s="76">
        <v>44237</v>
      </c>
      <c r="C2151" s="1" t="s">
        <v>6818</v>
      </c>
      <c r="D2151" s="76">
        <v>44237</v>
      </c>
      <c r="E2151" s="1" t="s">
        <v>6819</v>
      </c>
      <c r="F2151" s="1" t="s">
        <v>6820</v>
      </c>
      <c r="G2151" s="1" t="s">
        <v>123</v>
      </c>
      <c r="H2151" s="1" t="s">
        <v>124</v>
      </c>
      <c r="I2151" s="1" t="s">
        <v>125</v>
      </c>
      <c r="J2151" s="1" t="s">
        <v>5979</v>
      </c>
      <c r="K2151" s="1" t="s">
        <v>5980</v>
      </c>
      <c r="L2151">
        <f>ROUNDUP(IF(B2151&gt;$D$4,0,($D$4-B2151+1)/365),0)</f>
        <v>0</v>
      </c>
      <c r="M2151">
        <f>ROUNDUP(IF(B2151&gt;$D$5,0,($D$5-B2151+1)/365),0)</f>
        <v>1</v>
      </c>
      <c r="N2151" s="28">
        <f>IF(OR(L2151=1,M2151=1),IF(B2151+364&lt;=$D$5,(B2151+364-$D$4+1)/365,IF(B2151&gt;$D$4,($D$5-B2151+1)/365,$D$6/365)),0)</f>
        <v>0.17808219178082191</v>
      </c>
      <c r="O2151" s="28">
        <f>'Data &amp; Parameter'!$E$16*'Data &amp; Parameter'!$E$17*('Data &amp; Parameter'!$E$18+'Data &amp; Parameter'!$E$19)*'Data &amp; Parameter'!$E$20*'Data &amp; Parameter'!$E$37*N2151</f>
        <v>0.61913913196252002</v>
      </c>
      <c r="P2151">
        <f>ROUNDUP(IF(D2151&gt;$D$4,0,($D$4-D2151+1)/365),0)</f>
        <v>0</v>
      </c>
      <c r="Q2151">
        <f>ROUNDUP(IF(D2151&gt;$D$5,0,($D$5-D2151+1)/365),0)</f>
        <v>1</v>
      </c>
      <c r="R2151" s="28">
        <f>IF(OR(P2151=1,Q2151=1),IF(D2151+364&lt;=$D$5,(D2151+364-$D$4+1)/365,IF(D2151&gt;$D$4,($D$5-D2151+1)/365,$D$6/365)),0)</f>
        <v>0.17808219178082191</v>
      </c>
      <c r="S2151" s="28">
        <f>'Data &amp; Parameter'!$E$16*'Data &amp; Parameter'!$E$17*('Data &amp; Parameter'!$E$18+'Data &amp; Parameter'!$E$19)*'Data &amp; Parameter'!$E$20*'Data &amp; Parameter'!$E$37*R2151</f>
        <v>0.61913913196252002</v>
      </c>
      <c r="T2151" s="28">
        <f t="shared" si="33"/>
        <v>1.23827826392504</v>
      </c>
    </row>
    <row r="2152" spans="1:20" ht="15.75" customHeight="1" x14ac:dyDescent="0.35">
      <c r="A2152">
        <v>2145</v>
      </c>
      <c r="B2152" s="76">
        <v>44237</v>
      </c>
      <c r="C2152" s="1" t="s">
        <v>6821</v>
      </c>
      <c r="D2152" s="76">
        <v>44237</v>
      </c>
      <c r="E2152" s="1" t="s">
        <v>6822</v>
      </c>
      <c r="F2152" s="1" t="s">
        <v>6823</v>
      </c>
      <c r="G2152" s="1" t="s">
        <v>123</v>
      </c>
      <c r="H2152" s="1" t="s">
        <v>124</v>
      </c>
      <c r="I2152" s="1" t="s">
        <v>125</v>
      </c>
      <c r="J2152" s="1" t="s">
        <v>5979</v>
      </c>
      <c r="K2152" s="1" t="s">
        <v>5980</v>
      </c>
      <c r="L2152">
        <f>ROUNDUP(IF(B2152&gt;$D$4,0,($D$4-B2152+1)/365),0)</f>
        <v>0</v>
      </c>
      <c r="M2152">
        <f>ROUNDUP(IF(B2152&gt;$D$5,0,($D$5-B2152+1)/365),0)</f>
        <v>1</v>
      </c>
      <c r="N2152" s="28">
        <f>IF(OR(L2152=1,M2152=1),IF(B2152+364&lt;=$D$5,(B2152+364-$D$4+1)/365,IF(B2152&gt;$D$4,($D$5-B2152+1)/365,$D$6/365)),0)</f>
        <v>0.17808219178082191</v>
      </c>
      <c r="O2152" s="28">
        <f>'Data &amp; Parameter'!$E$16*'Data &amp; Parameter'!$E$17*('Data &amp; Parameter'!$E$18+'Data &amp; Parameter'!$E$19)*'Data &amp; Parameter'!$E$20*'Data &amp; Parameter'!$E$37*N2152</f>
        <v>0.61913913196252002</v>
      </c>
      <c r="P2152">
        <f>ROUNDUP(IF(D2152&gt;$D$4,0,($D$4-D2152+1)/365),0)</f>
        <v>0</v>
      </c>
      <c r="Q2152">
        <f>ROUNDUP(IF(D2152&gt;$D$5,0,($D$5-D2152+1)/365),0)</f>
        <v>1</v>
      </c>
      <c r="R2152" s="28">
        <f>IF(OR(P2152=1,Q2152=1),IF(D2152+364&lt;=$D$5,(D2152+364-$D$4+1)/365,IF(D2152&gt;$D$4,($D$5-D2152+1)/365,$D$6/365)),0)</f>
        <v>0.17808219178082191</v>
      </c>
      <c r="S2152" s="28">
        <f>'Data &amp; Parameter'!$E$16*'Data &amp; Parameter'!$E$17*('Data &amp; Parameter'!$E$18+'Data &amp; Parameter'!$E$19)*'Data &amp; Parameter'!$E$20*'Data &amp; Parameter'!$E$37*R2152</f>
        <v>0.61913913196252002</v>
      </c>
      <c r="T2152" s="28">
        <f t="shared" si="33"/>
        <v>1.23827826392504</v>
      </c>
    </row>
    <row r="2153" spans="1:20" ht="15.75" customHeight="1" x14ac:dyDescent="0.35">
      <c r="A2153">
        <v>2146</v>
      </c>
      <c r="B2153" s="76">
        <v>44237</v>
      </c>
      <c r="C2153" s="1" t="s">
        <v>6824</v>
      </c>
      <c r="D2153" s="76">
        <v>44237</v>
      </c>
      <c r="E2153" s="1" t="s">
        <v>6825</v>
      </c>
      <c r="F2153" s="1" t="s">
        <v>6826</v>
      </c>
      <c r="G2153" s="1" t="s">
        <v>123</v>
      </c>
      <c r="H2153" s="1" t="s">
        <v>124</v>
      </c>
      <c r="I2153" s="1" t="s">
        <v>125</v>
      </c>
      <c r="J2153" s="1" t="s">
        <v>5979</v>
      </c>
      <c r="K2153" s="1" t="s">
        <v>5980</v>
      </c>
      <c r="L2153">
        <f>ROUNDUP(IF(B2153&gt;$D$4,0,($D$4-B2153+1)/365),0)</f>
        <v>0</v>
      </c>
      <c r="M2153">
        <f>ROUNDUP(IF(B2153&gt;$D$5,0,($D$5-B2153+1)/365),0)</f>
        <v>1</v>
      </c>
      <c r="N2153" s="28">
        <f>IF(OR(L2153=1,M2153=1),IF(B2153+364&lt;=$D$5,(B2153+364-$D$4+1)/365,IF(B2153&gt;$D$4,($D$5-B2153+1)/365,$D$6/365)),0)</f>
        <v>0.17808219178082191</v>
      </c>
      <c r="O2153" s="28">
        <f>'Data &amp; Parameter'!$E$16*'Data &amp; Parameter'!$E$17*('Data &amp; Parameter'!$E$18+'Data &amp; Parameter'!$E$19)*'Data &amp; Parameter'!$E$20*'Data &amp; Parameter'!$E$37*N2153</f>
        <v>0.61913913196252002</v>
      </c>
      <c r="P2153">
        <f>ROUNDUP(IF(D2153&gt;$D$4,0,($D$4-D2153+1)/365),0)</f>
        <v>0</v>
      </c>
      <c r="Q2153">
        <f>ROUNDUP(IF(D2153&gt;$D$5,0,($D$5-D2153+1)/365),0)</f>
        <v>1</v>
      </c>
      <c r="R2153" s="28">
        <f>IF(OR(P2153=1,Q2153=1),IF(D2153+364&lt;=$D$5,(D2153+364-$D$4+1)/365,IF(D2153&gt;$D$4,($D$5-D2153+1)/365,$D$6/365)),0)</f>
        <v>0.17808219178082191</v>
      </c>
      <c r="S2153" s="28">
        <f>'Data &amp; Parameter'!$E$16*'Data &amp; Parameter'!$E$17*('Data &amp; Parameter'!$E$18+'Data &amp; Parameter'!$E$19)*'Data &amp; Parameter'!$E$20*'Data &amp; Parameter'!$E$37*R2153</f>
        <v>0.61913913196252002</v>
      </c>
      <c r="T2153" s="28">
        <f t="shared" si="33"/>
        <v>1.23827826392504</v>
      </c>
    </row>
    <row r="2154" spans="1:20" ht="15.75" customHeight="1" x14ac:dyDescent="0.35">
      <c r="A2154">
        <v>2147</v>
      </c>
      <c r="B2154" s="76">
        <v>44237</v>
      </c>
      <c r="C2154" s="1" t="s">
        <v>6827</v>
      </c>
      <c r="D2154" s="76">
        <v>44237</v>
      </c>
      <c r="E2154" s="1" t="s">
        <v>6828</v>
      </c>
      <c r="F2154" s="1" t="s">
        <v>6829</v>
      </c>
      <c r="G2154" s="1" t="s">
        <v>123</v>
      </c>
      <c r="H2154" s="1" t="s">
        <v>124</v>
      </c>
      <c r="I2154" s="1" t="s">
        <v>125</v>
      </c>
      <c r="J2154" s="1" t="s">
        <v>5979</v>
      </c>
      <c r="K2154" s="1" t="s">
        <v>5980</v>
      </c>
      <c r="L2154">
        <f>ROUNDUP(IF(B2154&gt;$D$4,0,($D$4-B2154+1)/365),0)</f>
        <v>0</v>
      </c>
      <c r="M2154">
        <f>ROUNDUP(IF(B2154&gt;$D$5,0,($D$5-B2154+1)/365),0)</f>
        <v>1</v>
      </c>
      <c r="N2154" s="28">
        <f>IF(OR(L2154=1,M2154=1),IF(B2154+364&lt;=$D$5,(B2154+364-$D$4+1)/365,IF(B2154&gt;$D$4,($D$5-B2154+1)/365,$D$6/365)),0)</f>
        <v>0.17808219178082191</v>
      </c>
      <c r="O2154" s="28">
        <f>'Data &amp; Parameter'!$E$16*'Data &amp; Parameter'!$E$17*('Data &amp; Parameter'!$E$18+'Data &amp; Parameter'!$E$19)*'Data &amp; Parameter'!$E$20*'Data &amp; Parameter'!$E$37*N2154</f>
        <v>0.61913913196252002</v>
      </c>
      <c r="P2154">
        <f>ROUNDUP(IF(D2154&gt;$D$4,0,($D$4-D2154+1)/365),0)</f>
        <v>0</v>
      </c>
      <c r="Q2154">
        <f>ROUNDUP(IF(D2154&gt;$D$5,0,($D$5-D2154+1)/365),0)</f>
        <v>1</v>
      </c>
      <c r="R2154" s="28">
        <f>IF(OR(P2154=1,Q2154=1),IF(D2154+364&lt;=$D$5,(D2154+364-$D$4+1)/365,IF(D2154&gt;$D$4,($D$5-D2154+1)/365,$D$6/365)),0)</f>
        <v>0.17808219178082191</v>
      </c>
      <c r="S2154" s="28">
        <f>'Data &amp; Parameter'!$E$16*'Data &amp; Parameter'!$E$17*('Data &amp; Parameter'!$E$18+'Data &amp; Parameter'!$E$19)*'Data &amp; Parameter'!$E$20*'Data &amp; Parameter'!$E$37*R2154</f>
        <v>0.61913913196252002</v>
      </c>
      <c r="T2154" s="28">
        <f t="shared" si="33"/>
        <v>1.23827826392504</v>
      </c>
    </row>
    <row r="2155" spans="1:20" ht="15.75" customHeight="1" x14ac:dyDescent="0.35">
      <c r="A2155">
        <v>2148</v>
      </c>
      <c r="B2155" s="76">
        <v>44237</v>
      </c>
      <c r="C2155" s="1" t="s">
        <v>6830</v>
      </c>
      <c r="D2155" s="76">
        <v>44237</v>
      </c>
      <c r="E2155" s="1" t="s">
        <v>6831</v>
      </c>
      <c r="F2155" s="1" t="s">
        <v>6832</v>
      </c>
      <c r="G2155" s="1" t="s">
        <v>123</v>
      </c>
      <c r="H2155" s="1" t="s">
        <v>124</v>
      </c>
      <c r="I2155" s="1" t="s">
        <v>125</v>
      </c>
      <c r="J2155" s="1" t="s">
        <v>5979</v>
      </c>
      <c r="K2155" s="1" t="s">
        <v>5980</v>
      </c>
      <c r="L2155">
        <f>ROUNDUP(IF(B2155&gt;$D$4,0,($D$4-B2155+1)/365),0)</f>
        <v>0</v>
      </c>
      <c r="M2155">
        <f>ROUNDUP(IF(B2155&gt;$D$5,0,($D$5-B2155+1)/365),0)</f>
        <v>1</v>
      </c>
      <c r="N2155" s="28">
        <f>IF(OR(L2155=1,M2155=1),IF(B2155+364&lt;=$D$5,(B2155+364-$D$4+1)/365,IF(B2155&gt;$D$4,($D$5-B2155+1)/365,$D$6/365)),0)</f>
        <v>0.17808219178082191</v>
      </c>
      <c r="O2155" s="28">
        <f>'Data &amp; Parameter'!$E$16*'Data &amp; Parameter'!$E$17*('Data &amp; Parameter'!$E$18+'Data &amp; Parameter'!$E$19)*'Data &amp; Parameter'!$E$20*'Data &amp; Parameter'!$E$37*N2155</f>
        <v>0.61913913196252002</v>
      </c>
      <c r="P2155">
        <f>ROUNDUP(IF(D2155&gt;$D$4,0,($D$4-D2155+1)/365),0)</f>
        <v>0</v>
      </c>
      <c r="Q2155">
        <f>ROUNDUP(IF(D2155&gt;$D$5,0,($D$5-D2155+1)/365),0)</f>
        <v>1</v>
      </c>
      <c r="R2155" s="28">
        <f>IF(OR(P2155=1,Q2155=1),IF(D2155+364&lt;=$D$5,(D2155+364-$D$4+1)/365,IF(D2155&gt;$D$4,($D$5-D2155+1)/365,$D$6/365)),0)</f>
        <v>0.17808219178082191</v>
      </c>
      <c r="S2155" s="28">
        <f>'Data &amp; Parameter'!$E$16*'Data &amp; Parameter'!$E$17*('Data &amp; Parameter'!$E$18+'Data &amp; Parameter'!$E$19)*'Data &amp; Parameter'!$E$20*'Data &amp; Parameter'!$E$37*R2155</f>
        <v>0.61913913196252002</v>
      </c>
      <c r="T2155" s="28">
        <f t="shared" si="33"/>
        <v>1.23827826392504</v>
      </c>
    </row>
    <row r="2156" spans="1:20" ht="15.75" customHeight="1" x14ac:dyDescent="0.35">
      <c r="A2156">
        <v>2149</v>
      </c>
      <c r="B2156" s="76">
        <v>44237</v>
      </c>
      <c r="C2156" s="1" t="s">
        <v>6833</v>
      </c>
      <c r="D2156" s="76">
        <v>44237</v>
      </c>
      <c r="E2156" s="1" t="s">
        <v>6834</v>
      </c>
      <c r="F2156" s="1" t="s">
        <v>6835</v>
      </c>
      <c r="G2156" s="1" t="s">
        <v>123</v>
      </c>
      <c r="H2156" s="1" t="s">
        <v>124</v>
      </c>
      <c r="I2156" s="1" t="s">
        <v>125</v>
      </c>
      <c r="J2156" s="1" t="s">
        <v>5979</v>
      </c>
      <c r="K2156" s="1" t="s">
        <v>5980</v>
      </c>
      <c r="L2156">
        <f>ROUNDUP(IF(B2156&gt;$D$4,0,($D$4-B2156+1)/365),0)</f>
        <v>0</v>
      </c>
      <c r="M2156">
        <f>ROUNDUP(IF(B2156&gt;$D$5,0,($D$5-B2156+1)/365),0)</f>
        <v>1</v>
      </c>
      <c r="N2156" s="28">
        <f>IF(OR(L2156=1,M2156=1),IF(B2156+364&lt;=$D$5,(B2156+364-$D$4+1)/365,IF(B2156&gt;$D$4,($D$5-B2156+1)/365,$D$6/365)),0)</f>
        <v>0.17808219178082191</v>
      </c>
      <c r="O2156" s="28">
        <f>'Data &amp; Parameter'!$E$16*'Data &amp; Parameter'!$E$17*('Data &amp; Parameter'!$E$18+'Data &amp; Parameter'!$E$19)*'Data &amp; Parameter'!$E$20*'Data &amp; Parameter'!$E$37*N2156</f>
        <v>0.61913913196252002</v>
      </c>
      <c r="P2156">
        <f>ROUNDUP(IF(D2156&gt;$D$4,0,($D$4-D2156+1)/365),0)</f>
        <v>0</v>
      </c>
      <c r="Q2156">
        <f>ROUNDUP(IF(D2156&gt;$D$5,0,($D$5-D2156+1)/365),0)</f>
        <v>1</v>
      </c>
      <c r="R2156" s="28">
        <f>IF(OR(P2156=1,Q2156=1),IF(D2156+364&lt;=$D$5,(D2156+364-$D$4+1)/365,IF(D2156&gt;$D$4,($D$5-D2156+1)/365,$D$6/365)),0)</f>
        <v>0.17808219178082191</v>
      </c>
      <c r="S2156" s="28">
        <f>'Data &amp; Parameter'!$E$16*'Data &amp; Parameter'!$E$17*('Data &amp; Parameter'!$E$18+'Data &amp; Parameter'!$E$19)*'Data &amp; Parameter'!$E$20*'Data &amp; Parameter'!$E$37*R2156</f>
        <v>0.61913913196252002</v>
      </c>
      <c r="T2156" s="28">
        <f t="shared" si="33"/>
        <v>1.23827826392504</v>
      </c>
    </row>
    <row r="2157" spans="1:20" ht="15.75" customHeight="1" x14ac:dyDescent="0.35">
      <c r="A2157">
        <v>2150</v>
      </c>
      <c r="B2157" s="76">
        <v>44237</v>
      </c>
      <c r="C2157" s="1" t="s">
        <v>6836</v>
      </c>
      <c r="D2157" s="76">
        <v>44237</v>
      </c>
      <c r="E2157" s="1" t="s">
        <v>6837</v>
      </c>
      <c r="F2157" s="1" t="s">
        <v>6838</v>
      </c>
      <c r="G2157" s="1" t="s">
        <v>123</v>
      </c>
      <c r="H2157" s="1" t="s">
        <v>124</v>
      </c>
      <c r="I2157" s="1" t="s">
        <v>125</v>
      </c>
      <c r="J2157" s="1" t="s">
        <v>5979</v>
      </c>
      <c r="K2157" s="1" t="s">
        <v>5980</v>
      </c>
      <c r="L2157">
        <f>ROUNDUP(IF(B2157&gt;$D$4,0,($D$4-B2157+1)/365),0)</f>
        <v>0</v>
      </c>
      <c r="M2157">
        <f>ROUNDUP(IF(B2157&gt;$D$5,0,($D$5-B2157+1)/365),0)</f>
        <v>1</v>
      </c>
      <c r="N2157" s="28">
        <f>IF(OR(L2157=1,M2157=1),IF(B2157+364&lt;=$D$5,(B2157+364-$D$4+1)/365,IF(B2157&gt;$D$4,($D$5-B2157+1)/365,$D$6/365)),0)</f>
        <v>0.17808219178082191</v>
      </c>
      <c r="O2157" s="28">
        <f>'Data &amp; Parameter'!$E$16*'Data &amp; Parameter'!$E$17*('Data &amp; Parameter'!$E$18+'Data &amp; Parameter'!$E$19)*'Data &amp; Parameter'!$E$20*'Data &amp; Parameter'!$E$37*N2157</f>
        <v>0.61913913196252002</v>
      </c>
      <c r="P2157">
        <f>ROUNDUP(IF(D2157&gt;$D$4,0,($D$4-D2157+1)/365),0)</f>
        <v>0</v>
      </c>
      <c r="Q2157">
        <f>ROUNDUP(IF(D2157&gt;$D$5,0,($D$5-D2157+1)/365),0)</f>
        <v>1</v>
      </c>
      <c r="R2157" s="28">
        <f>IF(OR(P2157=1,Q2157=1),IF(D2157+364&lt;=$D$5,(D2157+364-$D$4+1)/365,IF(D2157&gt;$D$4,($D$5-D2157+1)/365,$D$6/365)),0)</f>
        <v>0.17808219178082191</v>
      </c>
      <c r="S2157" s="28">
        <f>'Data &amp; Parameter'!$E$16*'Data &amp; Parameter'!$E$17*('Data &amp; Parameter'!$E$18+'Data &amp; Parameter'!$E$19)*'Data &amp; Parameter'!$E$20*'Data &amp; Parameter'!$E$37*R2157</f>
        <v>0.61913913196252002</v>
      </c>
      <c r="T2157" s="28">
        <f t="shared" si="33"/>
        <v>1.23827826392504</v>
      </c>
    </row>
    <row r="2158" spans="1:20" ht="15.75" customHeight="1" x14ac:dyDescent="0.35">
      <c r="A2158">
        <v>2151</v>
      </c>
      <c r="B2158" s="76">
        <v>44237</v>
      </c>
      <c r="C2158" s="1" t="s">
        <v>6839</v>
      </c>
      <c r="D2158" s="76">
        <v>44237</v>
      </c>
      <c r="E2158" s="1" t="s">
        <v>6840</v>
      </c>
      <c r="F2158" s="1" t="s">
        <v>6841</v>
      </c>
      <c r="G2158" s="1" t="s">
        <v>123</v>
      </c>
      <c r="H2158" s="1" t="s">
        <v>124</v>
      </c>
      <c r="I2158" s="1" t="s">
        <v>125</v>
      </c>
      <c r="J2158" s="1" t="s">
        <v>5979</v>
      </c>
      <c r="K2158" s="1" t="s">
        <v>5980</v>
      </c>
      <c r="L2158">
        <f>ROUNDUP(IF(B2158&gt;$D$4,0,($D$4-B2158+1)/365),0)</f>
        <v>0</v>
      </c>
      <c r="M2158">
        <f>ROUNDUP(IF(B2158&gt;$D$5,0,($D$5-B2158+1)/365),0)</f>
        <v>1</v>
      </c>
      <c r="N2158" s="28">
        <f>IF(OR(L2158=1,M2158=1),IF(B2158+364&lt;=$D$5,(B2158+364-$D$4+1)/365,IF(B2158&gt;$D$4,($D$5-B2158+1)/365,$D$6/365)),0)</f>
        <v>0.17808219178082191</v>
      </c>
      <c r="O2158" s="28">
        <f>'Data &amp; Parameter'!$E$16*'Data &amp; Parameter'!$E$17*('Data &amp; Parameter'!$E$18+'Data &amp; Parameter'!$E$19)*'Data &amp; Parameter'!$E$20*'Data &amp; Parameter'!$E$37*N2158</f>
        <v>0.61913913196252002</v>
      </c>
      <c r="P2158">
        <f>ROUNDUP(IF(D2158&gt;$D$4,0,($D$4-D2158+1)/365),0)</f>
        <v>0</v>
      </c>
      <c r="Q2158">
        <f>ROUNDUP(IF(D2158&gt;$D$5,0,($D$5-D2158+1)/365),0)</f>
        <v>1</v>
      </c>
      <c r="R2158" s="28">
        <f>IF(OR(P2158=1,Q2158=1),IF(D2158+364&lt;=$D$5,(D2158+364-$D$4+1)/365,IF(D2158&gt;$D$4,($D$5-D2158+1)/365,$D$6/365)),0)</f>
        <v>0.17808219178082191</v>
      </c>
      <c r="S2158" s="28">
        <f>'Data &amp; Parameter'!$E$16*'Data &amp; Parameter'!$E$17*('Data &amp; Parameter'!$E$18+'Data &amp; Parameter'!$E$19)*'Data &amp; Parameter'!$E$20*'Data &amp; Parameter'!$E$37*R2158</f>
        <v>0.61913913196252002</v>
      </c>
      <c r="T2158" s="28">
        <f t="shared" si="33"/>
        <v>1.23827826392504</v>
      </c>
    </row>
    <row r="2159" spans="1:20" ht="15.75" customHeight="1" x14ac:dyDescent="0.35">
      <c r="A2159">
        <v>2152</v>
      </c>
      <c r="B2159" s="76">
        <v>44237</v>
      </c>
      <c r="C2159" s="1" t="s">
        <v>6842</v>
      </c>
      <c r="D2159" s="76">
        <v>44237</v>
      </c>
      <c r="E2159" s="1" t="s">
        <v>6843</v>
      </c>
      <c r="F2159" s="1" t="s">
        <v>6844</v>
      </c>
      <c r="G2159" s="1" t="s">
        <v>123</v>
      </c>
      <c r="H2159" s="1" t="s">
        <v>124</v>
      </c>
      <c r="I2159" s="1" t="s">
        <v>125</v>
      </c>
      <c r="J2159" s="1" t="s">
        <v>5979</v>
      </c>
      <c r="K2159" s="1" t="s">
        <v>5980</v>
      </c>
      <c r="L2159">
        <f>ROUNDUP(IF(B2159&gt;$D$4,0,($D$4-B2159+1)/365),0)</f>
        <v>0</v>
      </c>
      <c r="M2159">
        <f>ROUNDUP(IF(B2159&gt;$D$5,0,($D$5-B2159+1)/365),0)</f>
        <v>1</v>
      </c>
      <c r="N2159" s="28">
        <f>IF(OR(L2159=1,M2159=1),IF(B2159+364&lt;=$D$5,(B2159+364-$D$4+1)/365,IF(B2159&gt;$D$4,($D$5-B2159+1)/365,$D$6/365)),0)</f>
        <v>0.17808219178082191</v>
      </c>
      <c r="O2159" s="28">
        <f>'Data &amp; Parameter'!$E$16*'Data &amp; Parameter'!$E$17*('Data &amp; Parameter'!$E$18+'Data &amp; Parameter'!$E$19)*'Data &amp; Parameter'!$E$20*'Data &amp; Parameter'!$E$37*N2159</f>
        <v>0.61913913196252002</v>
      </c>
      <c r="P2159">
        <f>ROUNDUP(IF(D2159&gt;$D$4,0,($D$4-D2159+1)/365),0)</f>
        <v>0</v>
      </c>
      <c r="Q2159">
        <f>ROUNDUP(IF(D2159&gt;$D$5,0,($D$5-D2159+1)/365),0)</f>
        <v>1</v>
      </c>
      <c r="R2159" s="28">
        <f>IF(OR(P2159=1,Q2159=1),IF(D2159+364&lt;=$D$5,(D2159+364-$D$4+1)/365,IF(D2159&gt;$D$4,($D$5-D2159+1)/365,$D$6/365)),0)</f>
        <v>0.17808219178082191</v>
      </c>
      <c r="S2159" s="28">
        <f>'Data &amp; Parameter'!$E$16*'Data &amp; Parameter'!$E$17*('Data &amp; Parameter'!$E$18+'Data &amp; Parameter'!$E$19)*'Data &amp; Parameter'!$E$20*'Data &amp; Parameter'!$E$37*R2159</f>
        <v>0.61913913196252002</v>
      </c>
      <c r="T2159" s="28">
        <f t="shared" si="33"/>
        <v>1.23827826392504</v>
      </c>
    </row>
    <row r="2160" spans="1:20" ht="15.75" customHeight="1" x14ac:dyDescent="0.35">
      <c r="A2160">
        <v>2153</v>
      </c>
      <c r="B2160" s="76">
        <v>44237</v>
      </c>
      <c r="C2160" s="1" t="s">
        <v>6845</v>
      </c>
      <c r="D2160" s="76">
        <v>44237</v>
      </c>
      <c r="E2160" s="1" t="s">
        <v>6846</v>
      </c>
      <c r="F2160" s="1" t="s">
        <v>6847</v>
      </c>
      <c r="G2160" s="1" t="s">
        <v>123</v>
      </c>
      <c r="H2160" s="1" t="s">
        <v>124</v>
      </c>
      <c r="I2160" s="1" t="s">
        <v>125</v>
      </c>
      <c r="J2160" s="1" t="s">
        <v>5979</v>
      </c>
      <c r="K2160" s="1" t="s">
        <v>5980</v>
      </c>
      <c r="L2160">
        <f>ROUNDUP(IF(B2160&gt;$D$4,0,($D$4-B2160+1)/365),0)</f>
        <v>0</v>
      </c>
      <c r="M2160">
        <f>ROUNDUP(IF(B2160&gt;$D$5,0,($D$5-B2160+1)/365),0)</f>
        <v>1</v>
      </c>
      <c r="N2160" s="28">
        <f>IF(OR(L2160=1,M2160=1),IF(B2160+364&lt;=$D$5,(B2160+364-$D$4+1)/365,IF(B2160&gt;$D$4,($D$5-B2160+1)/365,$D$6/365)),0)</f>
        <v>0.17808219178082191</v>
      </c>
      <c r="O2160" s="28">
        <f>'Data &amp; Parameter'!$E$16*'Data &amp; Parameter'!$E$17*('Data &amp; Parameter'!$E$18+'Data &amp; Parameter'!$E$19)*'Data &amp; Parameter'!$E$20*'Data &amp; Parameter'!$E$37*N2160</f>
        <v>0.61913913196252002</v>
      </c>
      <c r="P2160">
        <f>ROUNDUP(IF(D2160&gt;$D$4,0,($D$4-D2160+1)/365),0)</f>
        <v>0</v>
      </c>
      <c r="Q2160">
        <f>ROUNDUP(IF(D2160&gt;$D$5,0,($D$5-D2160+1)/365),0)</f>
        <v>1</v>
      </c>
      <c r="R2160" s="28">
        <f>IF(OR(P2160=1,Q2160=1),IF(D2160+364&lt;=$D$5,(D2160+364-$D$4+1)/365,IF(D2160&gt;$D$4,($D$5-D2160+1)/365,$D$6/365)),0)</f>
        <v>0.17808219178082191</v>
      </c>
      <c r="S2160" s="28">
        <f>'Data &amp; Parameter'!$E$16*'Data &amp; Parameter'!$E$17*('Data &amp; Parameter'!$E$18+'Data &amp; Parameter'!$E$19)*'Data &amp; Parameter'!$E$20*'Data &amp; Parameter'!$E$37*R2160</f>
        <v>0.61913913196252002</v>
      </c>
      <c r="T2160" s="28">
        <f t="shared" si="33"/>
        <v>1.23827826392504</v>
      </c>
    </row>
    <row r="2161" spans="1:20" ht="15.75" customHeight="1" x14ac:dyDescent="0.35">
      <c r="A2161">
        <v>2154</v>
      </c>
      <c r="B2161" s="76">
        <v>44237</v>
      </c>
      <c r="C2161" s="1" t="s">
        <v>6848</v>
      </c>
      <c r="D2161" s="76">
        <v>44237</v>
      </c>
      <c r="E2161" s="1" t="s">
        <v>6849</v>
      </c>
      <c r="F2161" s="1" t="s">
        <v>6850</v>
      </c>
      <c r="G2161" s="1" t="s">
        <v>123</v>
      </c>
      <c r="H2161" s="1" t="s">
        <v>124</v>
      </c>
      <c r="I2161" s="1" t="s">
        <v>125</v>
      </c>
      <c r="J2161" s="1" t="s">
        <v>5979</v>
      </c>
      <c r="K2161" s="1" t="s">
        <v>5980</v>
      </c>
      <c r="L2161">
        <f>ROUNDUP(IF(B2161&gt;$D$4,0,($D$4-B2161+1)/365),0)</f>
        <v>0</v>
      </c>
      <c r="M2161">
        <f>ROUNDUP(IF(B2161&gt;$D$5,0,($D$5-B2161+1)/365),0)</f>
        <v>1</v>
      </c>
      <c r="N2161" s="28">
        <f>IF(OR(L2161=1,M2161=1),IF(B2161+364&lt;=$D$5,(B2161+364-$D$4+1)/365,IF(B2161&gt;$D$4,($D$5-B2161+1)/365,$D$6/365)),0)</f>
        <v>0.17808219178082191</v>
      </c>
      <c r="O2161" s="28">
        <f>'Data &amp; Parameter'!$E$16*'Data &amp; Parameter'!$E$17*('Data &amp; Parameter'!$E$18+'Data &amp; Parameter'!$E$19)*'Data &amp; Parameter'!$E$20*'Data &amp; Parameter'!$E$37*N2161</f>
        <v>0.61913913196252002</v>
      </c>
      <c r="P2161">
        <f>ROUNDUP(IF(D2161&gt;$D$4,0,($D$4-D2161+1)/365),0)</f>
        <v>0</v>
      </c>
      <c r="Q2161">
        <f>ROUNDUP(IF(D2161&gt;$D$5,0,($D$5-D2161+1)/365),0)</f>
        <v>1</v>
      </c>
      <c r="R2161" s="28">
        <f>IF(OR(P2161=1,Q2161=1),IF(D2161+364&lt;=$D$5,(D2161+364-$D$4+1)/365,IF(D2161&gt;$D$4,($D$5-D2161+1)/365,$D$6/365)),0)</f>
        <v>0.17808219178082191</v>
      </c>
      <c r="S2161" s="28">
        <f>'Data &amp; Parameter'!$E$16*'Data &amp; Parameter'!$E$17*('Data &amp; Parameter'!$E$18+'Data &amp; Parameter'!$E$19)*'Data &amp; Parameter'!$E$20*'Data &amp; Parameter'!$E$37*R2161</f>
        <v>0.61913913196252002</v>
      </c>
      <c r="T2161" s="28">
        <f t="shared" si="33"/>
        <v>1.23827826392504</v>
      </c>
    </row>
    <row r="2162" spans="1:20" ht="15.75" customHeight="1" x14ac:dyDescent="0.35">
      <c r="A2162">
        <v>2155</v>
      </c>
      <c r="B2162" s="76">
        <v>44237</v>
      </c>
      <c r="C2162" s="1" t="s">
        <v>6851</v>
      </c>
      <c r="D2162" s="76">
        <v>44237</v>
      </c>
      <c r="E2162" s="1" t="s">
        <v>6852</v>
      </c>
      <c r="F2162" s="1" t="s">
        <v>6853</v>
      </c>
      <c r="G2162" s="1" t="s">
        <v>123</v>
      </c>
      <c r="H2162" s="1" t="s">
        <v>124</v>
      </c>
      <c r="I2162" s="1" t="s">
        <v>125</v>
      </c>
      <c r="J2162" s="1" t="s">
        <v>5979</v>
      </c>
      <c r="K2162" s="1" t="s">
        <v>5980</v>
      </c>
      <c r="L2162">
        <f>ROUNDUP(IF(B2162&gt;$D$4,0,($D$4-B2162+1)/365),0)</f>
        <v>0</v>
      </c>
      <c r="M2162">
        <f>ROUNDUP(IF(B2162&gt;$D$5,0,($D$5-B2162+1)/365),0)</f>
        <v>1</v>
      </c>
      <c r="N2162" s="28">
        <f>IF(OR(L2162=1,M2162=1),IF(B2162+364&lt;=$D$5,(B2162+364-$D$4+1)/365,IF(B2162&gt;$D$4,($D$5-B2162+1)/365,$D$6/365)),0)</f>
        <v>0.17808219178082191</v>
      </c>
      <c r="O2162" s="28">
        <f>'Data &amp; Parameter'!$E$16*'Data &amp; Parameter'!$E$17*('Data &amp; Parameter'!$E$18+'Data &amp; Parameter'!$E$19)*'Data &amp; Parameter'!$E$20*'Data &amp; Parameter'!$E$37*N2162</f>
        <v>0.61913913196252002</v>
      </c>
      <c r="P2162">
        <f>ROUNDUP(IF(D2162&gt;$D$4,0,($D$4-D2162+1)/365),0)</f>
        <v>0</v>
      </c>
      <c r="Q2162">
        <f>ROUNDUP(IF(D2162&gt;$D$5,0,($D$5-D2162+1)/365),0)</f>
        <v>1</v>
      </c>
      <c r="R2162" s="28">
        <f>IF(OR(P2162=1,Q2162=1),IF(D2162+364&lt;=$D$5,(D2162+364-$D$4+1)/365,IF(D2162&gt;$D$4,($D$5-D2162+1)/365,$D$6/365)),0)</f>
        <v>0.17808219178082191</v>
      </c>
      <c r="S2162" s="28">
        <f>'Data &amp; Parameter'!$E$16*'Data &amp; Parameter'!$E$17*('Data &amp; Parameter'!$E$18+'Data &amp; Parameter'!$E$19)*'Data &amp; Parameter'!$E$20*'Data &amp; Parameter'!$E$37*R2162</f>
        <v>0.61913913196252002</v>
      </c>
      <c r="T2162" s="28">
        <f t="shared" si="33"/>
        <v>1.23827826392504</v>
      </c>
    </row>
    <row r="2163" spans="1:20" ht="15.75" customHeight="1" x14ac:dyDescent="0.35">
      <c r="A2163">
        <v>2156</v>
      </c>
      <c r="B2163" s="76">
        <v>44237</v>
      </c>
      <c r="C2163" s="1" t="s">
        <v>6854</v>
      </c>
      <c r="D2163" s="76">
        <v>44237</v>
      </c>
      <c r="E2163" s="1" t="s">
        <v>6855</v>
      </c>
      <c r="F2163" s="1" t="s">
        <v>6856</v>
      </c>
      <c r="G2163" s="1" t="s">
        <v>123</v>
      </c>
      <c r="H2163" s="1" t="s">
        <v>124</v>
      </c>
      <c r="I2163" s="1" t="s">
        <v>125</v>
      </c>
      <c r="J2163" s="1" t="s">
        <v>5979</v>
      </c>
      <c r="K2163" s="1" t="s">
        <v>5980</v>
      </c>
      <c r="L2163">
        <f>ROUNDUP(IF(B2163&gt;$D$4,0,($D$4-B2163+1)/365),0)</f>
        <v>0</v>
      </c>
      <c r="M2163">
        <f>ROUNDUP(IF(B2163&gt;$D$5,0,($D$5-B2163+1)/365),0)</f>
        <v>1</v>
      </c>
      <c r="N2163" s="28">
        <f>IF(OR(L2163=1,M2163=1),IF(B2163+364&lt;=$D$5,(B2163+364-$D$4+1)/365,IF(B2163&gt;$D$4,($D$5-B2163+1)/365,$D$6/365)),0)</f>
        <v>0.17808219178082191</v>
      </c>
      <c r="O2163" s="28">
        <f>'Data &amp; Parameter'!$E$16*'Data &amp; Parameter'!$E$17*('Data &amp; Parameter'!$E$18+'Data &amp; Parameter'!$E$19)*'Data &amp; Parameter'!$E$20*'Data &amp; Parameter'!$E$37*N2163</f>
        <v>0.61913913196252002</v>
      </c>
      <c r="P2163">
        <f>ROUNDUP(IF(D2163&gt;$D$4,0,($D$4-D2163+1)/365),0)</f>
        <v>0</v>
      </c>
      <c r="Q2163">
        <f>ROUNDUP(IF(D2163&gt;$D$5,0,($D$5-D2163+1)/365),0)</f>
        <v>1</v>
      </c>
      <c r="R2163" s="28">
        <f>IF(OR(P2163=1,Q2163=1),IF(D2163+364&lt;=$D$5,(D2163+364-$D$4+1)/365,IF(D2163&gt;$D$4,($D$5-D2163+1)/365,$D$6/365)),0)</f>
        <v>0.17808219178082191</v>
      </c>
      <c r="S2163" s="28">
        <f>'Data &amp; Parameter'!$E$16*'Data &amp; Parameter'!$E$17*('Data &amp; Parameter'!$E$18+'Data &amp; Parameter'!$E$19)*'Data &amp; Parameter'!$E$20*'Data &amp; Parameter'!$E$37*R2163</f>
        <v>0.61913913196252002</v>
      </c>
      <c r="T2163" s="28">
        <f t="shared" si="33"/>
        <v>1.23827826392504</v>
      </c>
    </row>
    <row r="2164" spans="1:20" ht="15.75" customHeight="1" x14ac:dyDescent="0.35">
      <c r="A2164">
        <v>2157</v>
      </c>
      <c r="B2164" s="76">
        <v>44237</v>
      </c>
      <c r="C2164" s="1" t="s">
        <v>6857</v>
      </c>
      <c r="D2164" s="76">
        <v>44237</v>
      </c>
      <c r="E2164" s="1" t="s">
        <v>6858</v>
      </c>
      <c r="F2164" s="1" t="s">
        <v>6859</v>
      </c>
      <c r="G2164" s="1" t="s">
        <v>123</v>
      </c>
      <c r="H2164" s="1" t="s">
        <v>124</v>
      </c>
      <c r="I2164" s="1" t="s">
        <v>125</v>
      </c>
      <c r="J2164" s="1" t="s">
        <v>5979</v>
      </c>
      <c r="K2164" s="1" t="s">
        <v>5980</v>
      </c>
      <c r="L2164">
        <f>ROUNDUP(IF(B2164&gt;$D$4,0,($D$4-B2164+1)/365),0)</f>
        <v>0</v>
      </c>
      <c r="M2164">
        <f>ROUNDUP(IF(B2164&gt;$D$5,0,($D$5-B2164+1)/365),0)</f>
        <v>1</v>
      </c>
      <c r="N2164" s="28">
        <f>IF(OR(L2164=1,M2164=1),IF(B2164+364&lt;=$D$5,(B2164+364-$D$4+1)/365,IF(B2164&gt;$D$4,($D$5-B2164+1)/365,$D$6/365)),0)</f>
        <v>0.17808219178082191</v>
      </c>
      <c r="O2164" s="28">
        <f>'Data &amp; Parameter'!$E$16*'Data &amp; Parameter'!$E$17*('Data &amp; Parameter'!$E$18+'Data &amp; Parameter'!$E$19)*'Data &amp; Parameter'!$E$20*'Data &amp; Parameter'!$E$37*N2164</f>
        <v>0.61913913196252002</v>
      </c>
      <c r="P2164">
        <f>ROUNDUP(IF(D2164&gt;$D$4,0,($D$4-D2164+1)/365),0)</f>
        <v>0</v>
      </c>
      <c r="Q2164">
        <f>ROUNDUP(IF(D2164&gt;$D$5,0,($D$5-D2164+1)/365),0)</f>
        <v>1</v>
      </c>
      <c r="R2164" s="28">
        <f>IF(OR(P2164=1,Q2164=1),IF(D2164+364&lt;=$D$5,(D2164+364-$D$4+1)/365,IF(D2164&gt;$D$4,($D$5-D2164+1)/365,$D$6/365)),0)</f>
        <v>0.17808219178082191</v>
      </c>
      <c r="S2164" s="28">
        <f>'Data &amp; Parameter'!$E$16*'Data &amp; Parameter'!$E$17*('Data &amp; Parameter'!$E$18+'Data &amp; Parameter'!$E$19)*'Data &amp; Parameter'!$E$20*'Data &amp; Parameter'!$E$37*R2164</f>
        <v>0.61913913196252002</v>
      </c>
      <c r="T2164" s="28">
        <f t="shared" si="33"/>
        <v>1.23827826392504</v>
      </c>
    </row>
    <row r="2165" spans="1:20" ht="15.75" customHeight="1" x14ac:dyDescent="0.35">
      <c r="A2165">
        <v>2158</v>
      </c>
      <c r="B2165" s="76">
        <v>44237</v>
      </c>
      <c r="C2165" s="1" t="s">
        <v>6860</v>
      </c>
      <c r="D2165" s="76">
        <v>44237</v>
      </c>
      <c r="E2165" s="1" t="s">
        <v>6861</v>
      </c>
      <c r="F2165" s="1" t="s">
        <v>6862</v>
      </c>
      <c r="G2165" s="1" t="s">
        <v>123</v>
      </c>
      <c r="H2165" s="1" t="s">
        <v>124</v>
      </c>
      <c r="I2165" s="1" t="s">
        <v>125</v>
      </c>
      <c r="J2165" s="1" t="s">
        <v>6863</v>
      </c>
      <c r="K2165" s="1" t="s">
        <v>5980</v>
      </c>
      <c r="L2165">
        <f>ROUNDUP(IF(B2165&gt;$D$4,0,($D$4-B2165+1)/365),0)</f>
        <v>0</v>
      </c>
      <c r="M2165">
        <f>ROUNDUP(IF(B2165&gt;$D$5,0,($D$5-B2165+1)/365),0)</f>
        <v>1</v>
      </c>
      <c r="N2165" s="28">
        <f>IF(OR(L2165=1,M2165=1),IF(B2165+364&lt;=$D$5,(B2165+364-$D$4+1)/365,IF(B2165&gt;$D$4,($D$5-B2165+1)/365,$D$6/365)),0)</f>
        <v>0.17808219178082191</v>
      </c>
      <c r="O2165" s="28">
        <f>'Data &amp; Parameter'!$E$16*'Data &amp; Parameter'!$E$17*('Data &amp; Parameter'!$E$18+'Data &amp; Parameter'!$E$19)*'Data &amp; Parameter'!$E$20*'Data &amp; Parameter'!$E$37*N2165</f>
        <v>0.61913913196252002</v>
      </c>
      <c r="P2165">
        <f>ROUNDUP(IF(D2165&gt;$D$4,0,($D$4-D2165+1)/365),0)</f>
        <v>0</v>
      </c>
      <c r="Q2165">
        <f>ROUNDUP(IF(D2165&gt;$D$5,0,($D$5-D2165+1)/365),0)</f>
        <v>1</v>
      </c>
      <c r="R2165" s="28">
        <f>IF(OR(P2165=1,Q2165=1),IF(D2165+364&lt;=$D$5,(D2165+364-$D$4+1)/365,IF(D2165&gt;$D$4,($D$5-D2165+1)/365,$D$6/365)),0)</f>
        <v>0.17808219178082191</v>
      </c>
      <c r="S2165" s="28">
        <f>'Data &amp; Parameter'!$E$16*'Data &amp; Parameter'!$E$17*('Data &amp; Parameter'!$E$18+'Data &amp; Parameter'!$E$19)*'Data &amp; Parameter'!$E$20*'Data &amp; Parameter'!$E$37*R2165</f>
        <v>0.61913913196252002</v>
      </c>
      <c r="T2165" s="28">
        <f t="shared" si="33"/>
        <v>1.23827826392504</v>
      </c>
    </row>
    <row r="2166" spans="1:20" ht="15.75" customHeight="1" x14ac:dyDescent="0.35">
      <c r="A2166">
        <v>2159</v>
      </c>
      <c r="B2166" s="76">
        <v>44237</v>
      </c>
      <c r="C2166" s="1" t="s">
        <v>6864</v>
      </c>
      <c r="D2166" s="76">
        <v>44237</v>
      </c>
      <c r="E2166" s="1" t="s">
        <v>6865</v>
      </c>
      <c r="F2166" s="1" t="s">
        <v>6866</v>
      </c>
      <c r="G2166" s="1" t="s">
        <v>123</v>
      </c>
      <c r="H2166" s="1" t="s">
        <v>124</v>
      </c>
      <c r="I2166" s="1" t="s">
        <v>125</v>
      </c>
      <c r="J2166" s="1" t="s">
        <v>5979</v>
      </c>
      <c r="K2166" s="1" t="s">
        <v>5980</v>
      </c>
      <c r="L2166">
        <f>ROUNDUP(IF(B2166&gt;$D$4,0,($D$4-B2166+1)/365),0)</f>
        <v>0</v>
      </c>
      <c r="M2166">
        <f>ROUNDUP(IF(B2166&gt;$D$5,0,($D$5-B2166+1)/365),0)</f>
        <v>1</v>
      </c>
      <c r="N2166" s="28">
        <f>IF(OR(L2166=1,M2166=1),IF(B2166+364&lt;=$D$5,(B2166+364-$D$4+1)/365,IF(B2166&gt;$D$4,($D$5-B2166+1)/365,$D$6/365)),0)</f>
        <v>0.17808219178082191</v>
      </c>
      <c r="O2166" s="28">
        <f>'Data &amp; Parameter'!$E$16*'Data &amp; Parameter'!$E$17*('Data &amp; Parameter'!$E$18+'Data &amp; Parameter'!$E$19)*'Data &amp; Parameter'!$E$20*'Data &amp; Parameter'!$E$37*N2166</f>
        <v>0.61913913196252002</v>
      </c>
      <c r="P2166">
        <f>ROUNDUP(IF(D2166&gt;$D$4,0,($D$4-D2166+1)/365),0)</f>
        <v>0</v>
      </c>
      <c r="Q2166">
        <f>ROUNDUP(IF(D2166&gt;$D$5,0,($D$5-D2166+1)/365),0)</f>
        <v>1</v>
      </c>
      <c r="R2166" s="28">
        <f>IF(OR(P2166=1,Q2166=1),IF(D2166+364&lt;=$D$5,(D2166+364-$D$4+1)/365,IF(D2166&gt;$D$4,($D$5-D2166+1)/365,$D$6/365)),0)</f>
        <v>0.17808219178082191</v>
      </c>
      <c r="S2166" s="28">
        <f>'Data &amp; Parameter'!$E$16*'Data &amp; Parameter'!$E$17*('Data &amp; Parameter'!$E$18+'Data &amp; Parameter'!$E$19)*'Data &amp; Parameter'!$E$20*'Data &amp; Parameter'!$E$37*R2166</f>
        <v>0.61913913196252002</v>
      </c>
      <c r="T2166" s="28">
        <f t="shared" si="33"/>
        <v>1.23827826392504</v>
      </c>
    </row>
    <row r="2167" spans="1:20" ht="15.75" customHeight="1" x14ac:dyDescent="0.35">
      <c r="A2167">
        <v>2160</v>
      </c>
      <c r="B2167" s="76">
        <v>44237</v>
      </c>
      <c r="C2167" s="1" t="s">
        <v>6867</v>
      </c>
      <c r="D2167" s="76">
        <v>44237</v>
      </c>
      <c r="E2167" s="1" t="s">
        <v>6868</v>
      </c>
      <c r="F2167" s="1" t="s">
        <v>6869</v>
      </c>
      <c r="G2167" s="1" t="s">
        <v>123</v>
      </c>
      <c r="H2167" s="1" t="s">
        <v>124</v>
      </c>
      <c r="I2167" s="1" t="s">
        <v>125</v>
      </c>
      <c r="J2167" s="1" t="s">
        <v>5979</v>
      </c>
      <c r="K2167" s="1" t="s">
        <v>5980</v>
      </c>
      <c r="L2167">
        <f>ROUNDUP(IF(B2167&gt;$D$4,0,($D$4-B2167+1)/365),0)</f>
        <v>0</v>
      </c>
      <c r="M2167">
        <f>ROUNDUP(IF(B2167&gt;$D$5,0,($D$5-B2167+1)/365),0)</f>
        <v>1</v>
      </c>
      <c r="N2167" s="28">
        <f>IF(OR(L2167=1,M2167=1),IF(B2167+364&lt;=$D$5,(B2167+364-$D$4+1)/365,IF(B2167&gt;$D$4,($D$5-B2167+1)/365,$D$6/365)),0)</f>
        <v>0.17808219178082191</v>
      </c>
      <c r="O2167" s="28">
        <f>'Data &amp; Parameter'!$E$16*'Data &amp; Parameter'!$E$17*('Data &amp; Parameter'!$E$18+'Data &amp; Parameter'!$E$19)*'Data &amp; Parameter'!$E$20*'Data &amp; Parameter'!$E$37*N2167</f>
        <v>0.61913913196252002</v>
      </c>
      <c r="P2167">
        <f>ROUNDUP(IF(D2167&gt;$D$4,0,($D$4-D2167+1)/365),0)</f>
        <v>0</v>
      </c>
      <c r="Q2167">
        <f>ROUNDUP(IF(D2167&gt;$D$5,0,($D$5-D2167+1)/365),0)</f>
        <v>1</v>
      </c>
      <c r="R2167" s="28">
        <f>IF(OR(P2167=1,Q2167=1),IF(D2167+364&lt;=$D$5,(D2167+364-$D$4+1)/365,IF(D2167&gt;$D$4,($D$5-D2167+1)/365,$D$6/365)),0)</f>
        <v>0.17808219178082191</v>
      </c>
      <c r="S2167" s="28">
        <f>'Data &amp; Parameter'!$E$16*'Data &amp; Parameter'!$E$17*('Data &amp; Parameter'!$E$18+'Data &amp; Parameter'!$E$19)*'Data &amp; Parameter'!$E$20*'Data &amp; Parameter'!$E$37*R2167</f>
        <v>0.61913913196252002</v>
      </c>
      <c r="T2167" s="28">
        <f t="shared" si="33"/>
        <v>1.23827826392504</v>
      </c>
    </row>
    <row r="2168" spans="1:20" ht="15.75" customHeight="1" x14ac:dyDescent="0.35">
      <c r="A2168">
        <v>2161</v>
      </c>
      <c r="B2168" s="76">
        <v>44237</v>
      </c>
      <c r="C2168" s="1" t="s">
        <v>6870</v>
      </c>
      <c r="D2168" s="76">
        <v>44237</v>
      </c>
      <c r="E2168" s="1" t="s">
        <v>6871</v>
      </c>
      <c r="F2168" s="1" t="s">
        <v>6872</v>
      </c>
      <c r="G2168" s="1" t="s">
        <v>123</v>
      </c>
      <c r="H2168" s="1" t="s">
        <v>124</v>
      </c>
      <c r="I2168" s="1" t="s">
        <v>125</v>
      </c>
      <c r="J2168" s="1" t="s">
        <v>5979</v>
      </c>
      <c r="K2168" s="1" t="s">
        <v>5980</v>
      </c>
      <c r="L2168">
        <f>ROUNDUP(IF(B2168&gt;$D$4,0,($D$4-B2168+1)/365),0)</f>
        <v>0</v>
      </c>
      <c r="M2168">
        <f>ROUNDUP(IF(B2168&gt;$D$5,0,($D$5-B2168+1)/365),0)</f>
        <v>1</v>
      </c>
      <c r="N2168" s="28">
        <f>IF(OR(L2168=1,M2168=1),IF(B2168+364&lt;=$D$5,(B2168+364-$D$4+1)/365,IF(B2168&gt;$D$4,($D$5-B2168+1)/365,$D$6/365)),0)</f>
        <v>0.17808219178082191</v>
      </c>
      <c r="O2168" s="28">
        <f>'Data &amp; Parameter'!$E$16*'Data &amp; Parameter'!$E$17*('Data &amp; Parameter'!$E$18+'Data &amp; Parameter'!$E$19)*'Data &amp; Parameter'!$E$20*'Data &amp; Parameter'!$E$37*N2168</f>
        <v>0.61913913196252002</v>
      </c>
      <c r="P2168">
        <f>ROUNDUP(IF(D2168&gt;$D$4,0,($D$4-D2168+1)/365),0)</f>
        <v>0</v>
      </c>
      <c r="Q2168">
        <f>ROUNDUP(IF(D2168&gt;$D$5,0,($D$5-D2168+1)/365),0)</f>
        <v>1</v>
      </c>
      <c r="R2168" s="28">
        <f>IF(OR(P2168=1,Q2168=1),IF(D2168+364&lt;=$D$5,(D2168+364-$D$4+1)/365,IF(D2168&gt;$D$4,($D$5-D2168+1)/365,$D$6/365)),0)</f>
        <v>0.17808219178082191</v>
      </c>
      <c r="S2168" s="28">
        <f>'Data &amp; Parameter'!$E$16*'Data &amp; Parameter'!$E$17*('Data &amp; Parameter'!$E$18+'Data &amp; Parameter'!$E$19)*'Data &amp; Parameter'!$E$20*'Data &amp; Parameter'!$E$37*R2168</f>
        <v>0.61913913196252002</v>
      </c>
      <c r="T2168" s="28">
        <f t="shared" si="33"/>
        <v>1.23827826392504</v>
      </c>
    </row>
    <row r="2169" spans="1:20" ht="15.75" customHeight="1" x14ac:dyDescent="0.35">
      <c r="A2169">
        <v>2162</v>
      </c>
      <c r="B2169" s="76">
        <v>44237</v>
      </c>
      <c r="C2169" s="1" t="s">
        <v>6873</v>
      </c>
      <c r="D2169" s="76">
        <v>44237</v>
      </c>
      <c r="E2169" s="1" t="s">
        <v>6874</v>
      </c>
      <c r="F2169" s="1" t="s">
        <v>6875</v>
      </c>
      <c r="G2169" s="1" t="s">
        <v>123</v>
      </c>
      <c r="H2169" s="1" t="s">
        <v>124</v>
      </c>
      <c r="I2169" s="1" t="s">
        <v>125</v>
      </c>
      <c r="J2169" s="1" t="s">
        <v>5979</v>
      </c>
      <c r="K2169" s="1" t="s">
        <v>6876</v>
      </c>
      <c r="L2169">
        <f>ROUNDUP(IF(B2169&gt;$D$4,0,($D$4-B2169+1)/365),0)</f>
        <v>0</v>
      </c>
      <c r="M2169">
        <f>ROUNDUP(IF(B2169&gt;$D$5,0,($D$5-B2169+1)/365),0)</f>
        <v>1</v>
      </c>
      <c r="N2169" s="28">
        <f>IF(OR(L2169=1,M2169=1),IF(B2169+364&lt;=$D$5,(B2169+364-$D$4+1)/365,IF(B2169&gt;$D$4,($D$5-B2169+1)/365,$D$6/365)),0)</f>
        <v>0.17808219178082191</v>
      </c>
      <c r="O2169" s="28">
        <f>'Data &amp; Parameter'!$E$16*'Data &amp; Parameter'!$E$17*('Data &amp; Parameter'!$E$18+'Data &amp; Parameter'!$E$19)*'Data &amp; Parameter'!$E$20*'Data &amp; Parameter'!$E$37*N2169</f>
        <v>0.61913913196252002</v>
      </c>
      <c r="P2169">
        <f>ROUNDUP(IF(D2169&gt;$D$4,0,($D$4-D2169+1)/365),0)</f>
        <v>0</v>
      </c>
      <c r="Q2169">
        <f>ROUNDUP(IF(D2169&gt;$D$5,0,($D$5-D2169+1)/365),0)</f>
        <v>1</v>
      </c>
      <c r="R2169" s="28">
        <f>IF(OR(P2169=1,Q2169=1),IF(D2169+364&lt;=$D$5,(D2169+364-$D$4+1)/365,IF(D2169&gt;$D$4,($D$5-D2169+1)/365,$D$6/365)),0)</f>
        <v>0.17808219178082191</v>
      </c>
      <c r="S2169" s="28">
        <f>'Data &amp; Parameter'!$E$16*'Data &amp; Parameter'!$E$17*('Data &amp; Parameter'!$E$18+'Data &amp; Parameter'!$E$19)*'Data &amp; Parameter'!$E$20*'Data &amp; Parameter'!$E$37*R2169</f>
        <v>0.61913913196252002</v>
      </c>
      <c r="T2169" s="28">
        <f t="shared" si="33"/>
        <v>1.23827826392504</v>
      </c>
    </row>
    <row r="2170" spans="1:20" ht="15.75" customHeight="1" x14ac:dyDescent="0.35">
      <c r="A2170">
        <v>2163</v>
      </c>
      <c r="B2170" s="76">
        <v>44237</v>
      </c>
      <c r="C2170" s="1" t="s">
        <v>6877</v>
      </c>
      <c r="D2170" s="76">
        <v>44237</v>
      </c>
      <c r="E2170" s="1" t="s">
        <v>6878</v>
      </c>
      <c r="F2170" s="1" t="s">
        <v>6879</v>
      </c>
      <c r="G2170" s="1" t="s">
        <v>123</v>
      </c>
      <c r="H2170" s="1" t="s">
        <v>124</v>
      </c>
      <c r="I2170" s="1" t="s">
        <v>125</v>
      </c>
      <c r="J2170" s="1" t="s">
        <v>5979</v>
      </c>
      <c r="K2170" s="1" t="s">
        <v>5980</v>
      </c>
      <c r="L2170">
        <f>ROUNDUP(IF(B2170&gt;$D$4,0,($D$4-B2170+1)/365),0)</f>
        <v>0</v>
      </c>
      <c r="M2170">
        <f>ROUNDUP(IF(B2170&gt;$D$5,0,($D$5-B2170+1)/365),0)</f>
        <v>1</v>
      </c>
      <c r="N2170" s="28">
        <f>IF(OR(L2170=1,M2170=1),IF(B2170+364&lt;=$D$5,(B2170+364-$D$4+1)/365,IF(B2170&gt;$D$4,($D$5-B2170+1)/365,$D$6/365)),0)</f>
        <v>0.17808219178082191</v>
      </c>
      <c r="O2170" s="28">
        <f>'Data &amp; Parameter'!$E$16*'Data &amp; Parameter'!$E$17*('Data &amp; Parameter'!$E$18+'Data &amp; Parameter'!$E$19)*'Data &amp; Parameter'!$E$20*'Data &amp; Parameter'!$E$37*N2170</f>
        <v>0.61913913196252002</v>
      </c>
      <c r="P2170">
        <f>ROUNDUP(IF(D2170&gt;$D$4,0,($D$4-D2170+1)/365),0)</f>
        <v>0</v>
      </c>
      <c r="Q2170">
        <f>ROUNDUP(IF(D2170&gt;$D$5,0,($D$5-D2170+1)/365),0)</f>
        <v>1</v>
      </c>
      <c r="R2170" s="28">
        <f>IF(OR(P2170=1,Q2170=1),IF(D2170+364&lt;=$D$5,(D2170+364-$D$4+1)/365,IF(D2170&gt;$D$4,($D$5-D2170+1)/365,$D$6/365)),0)</f>
        <v>0.17808219178082191</v>
      </c>
      <c r="S2170" s="28">
        <f>'Data &amp; Parameter'!$E$16*'Data &amp; Parameter'!$E$17*('Data &amp; Parameter'!$E$18+'Data &amp; Parameter'!$E$19)*'Data &amp; Parameter'!$E$20*'Data &amp; Parameter'!$E$37*R2170</f>
        <v>0.61913913196252002</v>
      </c>
      <c r="T2170" s="28">
        <f t="shared" si="33"/>
        <v>1.23827826392504</v>
      </c>
    </row>
    <row r="2171" spans="1:20" ht="15.75" customHeight="1" x14ac:dyDescent="0.35">
      <c r="A2171">
        <v>2164</v>
      </c>
      <c r="B2171" s="76">
        <v>44237</v>
      </c>
      <c r="C2171" s="1" t="s">
        <v>6880</v>
      </c>
      <c r="D2171" s="76">
        <v>44237</v>
      </c>
      <c r="E2171" s="1" t="s">
        <v>6881</v>
      </c>
      <c r="F2171" s="1" t="s">
        <v>6882</v>
      </c>
      <c r="G2171" s="1" t="s">
        <v>123</v>
      </c>
      <c r="H2171" s="1" t="s">
        <v>124</v>
      </c>
      <c r="I2171" s="1" t="s">
        <v>125</v>
      </c>
      <c r="J2171" s="1" t="s">
        <v>5979</v>
      </c>
      <c r="K2171" s="1" t="s">
        <v>5980</v>
      </c>
      <c r="L2171">
        <f>ROUNDUP(IF(B2171&gt;$D$4,0,($D$4-B2171+1)/365),0)</f>
        <v>0</v>
      </c>
      <c r="M2171">
        <f>ROUNDUP(IF(B2171&gt;$D$5,0,($D$5-B2171+1)/365),0)</f>
        <v>1</v>
      </c>
      <c r="N2171" s="28">
        <f>IF(OR(L2171=1,M2171=1),IF(B2171+364&lt;=$D$5,(B2171+364-$D$4+1)/365,IF(B2171&gt;$D$4,($D$5-B2171+1)/365,$D$6/365)),0)</f>
        <v>0.17808219178082191</v>
      </c>
      <c r="O2171" s="28">
        <f>'Data &amp; Parameter'!$E$16*'Data &amp; Parameter'!$E$17*('Data &amp; Parameter'!$E$18+'Data &amp; Parameter'!$E$19)*'Data &amp; Parameter'!$E$20*'Data &amp; Parameter'!$E$37*N2171</f>
        <v>0.61913913196252002</v>
      </c>
      <c r="P2171">
        <f>ROUNDUP(IF(D2171&gt;$D$4,0,($D$4-D2171+1)/365),0)</f>
        <v>0</v>
      </c>
      <c r="Q2171">
        <f>ROUNDUP(IF(D2171&gt;$D$5,0,($D$5-D2171+1)/365),0)</f>
        <v>1</v>
      </c>
      <c r="R2171" s="28">
        <f>IF(OR(P2171=1,Q2171=1),IF(D2171+364&lt;=$D$5,(D2171+364-$D$4+1)/365,IF(D2171&gt;$D$4,($D$5-D2171+1)/365,$D$6/365)),0)</f>
        <v>0.17808219178082191</v>
      </c>
      <c r="S2171" s="28">
        <f>'Data &amp; Parameter'!$E$16*'Data &amp; Parameter'!$E$17*('Data &amp; Parameter'!$E$18+'Data &amp; Parameter'!$E$19)*'Data &amp; Parameter'!$E$20*'Data &amp; Parameter'!$E$37*R2171</f>
        <v>0.61913913196252002</v>
      </c>
      <c r="T2171" s="28">
        <f t="shared" si="33"/>
        <v>1.23827826392504</v>
      </c>
    </row>
    <row r="2172" spans="1:20" ht="15.75" customHeight="1" x14ac:dyDescent="0.35">
      <c r="A2172">
        <v>2165</v>
      </c>
      <c r="B2172" s="76">
        <v>44237</v>
      </c>
      <c r="C2172" s="1" t="s">
        <v>6883</v>
      </c>
      <c r="D2172" s="76">
        <v>44237</v>
      </c>
      <c r="E2172" s="1" t="s">
        <v>6884</v>
      </c>
      <c r="F2172" s="1" t="s">
        <v>6885</v>
      </c>
      <c r="G2172" s="1" t="s">
        <v>123</v>
      </c>
      <c r="H2172" s="1" t="s">
        <v>124</v>
      </c>
      <c r="I2172" s="1" t="s">
        <v>125</v>
      </c>
      <c r="J2172" s="1" t="s">
        <v>5979</v>
      </c>
      <c r="K2172" s="1" t="s">
        <v>5980</v>
      </c>
      <c r="L2172">
        <f>ROUNDUP(IF(B2172&gt;$D$4,0,($D$4-B2172+1)/365),0)</f>
        <v>0</v>
      </c>
      <c r="M2172">
        <f>ROUNDUP(IF(B2172&gt;$D$5,0,($D$5-B2172+1)/365),0)</f>
        <v>1</v>
      </c>
      <c r="N2172" s="28">
        <f>IF(OR(L2172=1,M2172=1),IF(B2172+364&lt;=$D$5,(B2172+364-$D$4+1)/365,IF(B2172&gt;$D$4,($D$5-B2172+1)/365,$D$6/365)),0)</f>
        <v>0.17808219178082191</v>
      </c>
      <c r="O2172" s="28">
        <f>'Data &amp; Parameter'!$E$16*'Data &amp; Parameter'!$E$17*('Data &amp; Parameter'!$E$18+'Data &amp; Parameter'!$E$19)*'Data &amp; Parameter'!$E$20*'Data &amp; Parameter'!$E$37*N2172</f>
        <v>0.61913913196252002</v>
      </c>
      <c r="P2172">
        <f>ROUNDUP(IF(D2172&gt;$D$4,0,($D$4-D2172+1)/365),0)</f>
        <v>0</v>
      </c>
      <c r="Q2172">
        <f>ROUNDUP(IF(D2172&gt;$D$5,0,($D$5-D2172+1)/365),0)</f>
        <v>1</v>
      </c>
      <c r="R2172" s="28">
        <f>IF(OR(P2172=1,Q2172=1),IF(D2172+364&lt;=$D$5,(D2172+364-$D$4+1)/365,IF(D2172&gt;$D$4,($D$5-D2172+1)/365,$D$6/365)),0)</f>
        <v>0.17808219178082191</v>
      </c>
      <c r="S2172" s="28">
        <f>'Data &amp; Parameter'!$E$16*'Data &amp; Parameter'!$E$17*('Data &amp; Parameter'!$E$18+'Data &amp; Parameter'!$E$19)*'Data &amp; Parameter'!$E$20*'Data &amp; Parameter'!$E$37*R2172</f>
        <v>0.61913913196252002</v>
      </c>
      <c r="T2172" s="28">
        <f t="shared" si="33"/>
        <v>1.23827826392504</v>
      </c>
    </row>
    <row r="2173" spans="1:20" ht="15.75" customHeight="1" x14ac:dyDescent="0.35">
      <c r="A2173">
        <v>2166</v>
      </c>
      <c r="B2173" s="76">
        <v>44237</v>
      </c>
      <c r="C2173" s="1" t="s">
        <v>6886</v>
      </c>
      <c r="D2173" s="76">
        <v>44237</v>
      </c>
      <c r="E2173" s="1" t="s">
        <v>6887</v>
      </c>
      <c r="F2173" s="1" t="s">
        <v>6888</v>
      </c>
      <c r="G2173" s="1" t="s">
        <v>123</v>
      </c>
      <c r="H2173" s="1" t="s">
        <v>124</v>
      </c>
      <c r="I2173" s="1" t="s">
        <v>125</v>
      </c>
      <c r="J2173" s="1" t="s">
        <v>5979</v>
      </c>
      <c r="K2173" s="1" t="s">
        <v>5980</v>
      </c>
      <c r="L2173">
        <f>ROUNDUP(IF(B2173&gt;$D$4,0,($D$4-B2173+1)/365),0)</f>
        <v>0</v>
      </c>
      <c r="M2173">
        <f>ROUNDUP(IF(B2173&gt;$D$5,0,($D$5-B2173+1)/365),0)</f>
        <v>1</v>
      </c>
      <c r="N2173" s="28">
        <f>IF(OR(L2173=1,M2173=1),IF(B2173+364&lt;=$D$5,(B2173+364-$D$4+1)/365,IF(B2173&gt;$D$4,($D$5-B2173+1)/365,$D$6/365)),0)</f>
        <v>0.17808219178082191</v>
      </c>
      <c r="O2173" s="28">
        <f>'Data &amp; Parameter'!$E$16*'Data &amp; Parameter'!$E$17*('Data &amp; Parameter'!$E$18+'Data &amp; Parameter'!$E$19)*'Data &amp; Parameter'!$E$20*'Data &amp; Parameter'!$E$37*N2173</f>
        <v>0.61913913196252002</v>
      </c>
      <c r="P2173">
        <f>ROUNDUP(IF(D2173&gt;$D$4,0,($D$4-D2173+1)/365),0)</f>
        <v>0</v>
      </c>
      <c r="Q2173">
        <f>ROUNDUP(IF(D2173&gt;$D$5,0,($D$5-D2173+1)/365),0)</f>
        <v>1</v>
      </c>
      <c r="R2173" s="28">
        <f>IF(OR(P2173=1,Q2173=1),IF(D2173+364&lt;=$D$5,(D2173+364-$D$4+1)/365,IF(D2173&gt;$D$4,($D$5-D2173+1)/365,$D$6/365)),0)</f>
        <v>0.17808219178082191</v>
      </c>
      <c r="S2173" s="28">
        <f>'Data &amp; Parameter'!$E$16*'Data &amp; Parameter'!$E$17*('Data &amp; Parameter'!$E$18+'Data &amp; Parameter'!$E$19)*'Data &amp; Parameter'!$E$20*'Data &amp; Parameter'!$E$37*R2173</f>
        <v>0.61913913196252002</v>
      </c>
      <c r="T2173" s="28">
        <f t="shared" si="33"/>
        <v>1.23827826392504</v>
      </c>
    </row>
    <row r="2174" spans="1:20" ht="15.75" customHeight="1" x14ac:dyDescent="0.35">
      <c r="A2174">
        <v>2167</v>
      </c>
      <c r="B2174" s="76">
        <v>44237</v>
      </c>
      <c r="C2174" s="1" t="s">
        <v>6889</v>
      </c>
      <c r="D2174" s="76">
        <v>44237</v>
      </c>
      <c r="E2174" s="1" t="s">
        <v>6890</v>
      </c>
      <c r="F2174" s="1" t="s">
        <v>6891</v>
      </c>
      <c r="G2174" s="1" t="s">
        <v>123</v>
      </c>
      <c r="H2174" s="1" t="s">
        <v>124</v>
      </c>
      <c r="I2174" s="1" t="s">
        <v>125</v>
      </c>
      <c r="J2174" s="1" t="s">
        <v>5979</v>
      </c>
      <c r="K2174" s="1" t="s">
        <v>5980</v>
      </c>
      <c r="L2174">
        <f>ROUNDUP(IF(B2174&gt;$D$4,0,($D$4-B2174+1)/365),0)</f>
        <v>0</v>
      </c>
      <c r="M2174">
        <f>ROUNDUP(IF(B2174&gt;$D$5,0,($D$5-B2174+1)/365),0)</f>
        <v>1</v>
      </c>
      <c r="N2174" s="28">
        <f>IF(OR(L2174=1,M2174=1),IF(B2174+364&lt;=$D$5,(B2174+364-$D$4+1)/365,IF(B2174&gt;$D$4,($D$5-B2174+1)/365,$D$6/365)),0)</f>
        <v>0.17808219178082191</v>
      </c>
      <c r="O2174" s="28">
        <f>'Data &amp; Parameter'!$E$16*'Data &amp; Parameter'!$E$17*('Data &amp; Parameter'!$E$18+'Data &amp; Parameter'!$E$19)*'Data &amp; Parameter'!$E$20*'Data &amp; Parameter'!$E$37*N2174</f>
        <v>0.61913913196252002</v>
      </c>
      <c r="P2174">
        <f>ROUNDUP(IF(D2174&gt;$D$4,0,($D$4-D2174+1)/365),0)</f>
        <v>0</v>
      </c>
      <c r="Q2174">
        <f>ROUNDUP(IF(D2174&gt;$D$5,0,($D$5-D2174+1)/365),0)</f>
        <v>1</v>
      </c>
      <c r="R2174" s="28">
        <f>IF(OR(P2174=1,Q2174=1),IF(D2174+364&lt;=$D$5,(D2174+364-$D$4+1)/365,IF(D2174&gt;$D$4,($D$5-D2174+1)/365,$D$6/365)),0)</f>
        <v>0.17808219178082191</v>
      </c>
      <c r="S2174" s="28">
        <f>'Data &amp; Parameter'!$E$16*'Data &amp; Parameter'!$E$17*('Data &amp; Parameter'!$E$18+'Data &amp; Parameter'!$E$19)*'Data &amp; Parameter'!$E$20*'Data &amp; Parameter'!$E$37*R2174</f>
        <v>0.61913913196252002</v>
      </c>
      <c r="T2174" s="28">
        <f t="shared" si="33"/>
        <v>1.23827826392504</v>
      </c>
    </row>
    <row r="2175" spans="1:20" ht="15.75" customHeight="1" x14ac:dyDescent="0.35">
      <c r="A2175">
        <v>2168</v>
      </c>
      <c r="B2175" s="76">
        <v>44237</v>
      </c>
      <c r="C2175" s="1" t="s">
        <v>6892</v>
      </c>
      <c r="D2175" s="76">
        <v>44237</v>
      </c>
      <c r="E2175" s="1" t="s">
        <v>6893</v>
      </c>
      <c r="F2175" s="1" t="s">
        <v>6894</v>
      </c>
      <c r="G2175" s="1" t="s">
        <v>123</v>
      </c>
      <c r="H2175" s="1" t="s">
        <v>124</v>
      </c>
      <c r="I2175" s="1" t="s">
        <v>125</v>
      </c>
      <c r="J2175" s="1" t="s">
        <v>5979</v>
      </c>
      <c r="K2175" s="1" t="s">
        <v>5980</v>
      </c>
      <c r="L2175">
        <f>ROUNDUP(IF(B2175&gt;$D$4,0,($D$4-B2175+1)/365),0)</f>
        <v>0</v>
      </c>
      <c r="M2175">
        <f>ROUNDUP(IF(B2175&gt;$D$5,0,($D$5-B2175+1)/365),0)</f>
        <v>1</v>
      </c>
      <c r="N2175" s="28">
        <f>IF(OR(L2175=1,M2175=1),IF(B2175+364&lt;=$D$5,(B2175+364-$D$4+1)/365,IF(B2175&gt;$D$4,($D$5-B2175+1)/365,$D$6/365)),0)</f>
        <v>0.17808219178082191</v>
      </c>
      <c r="O2175" s="28">
        <f>'Data &amp; Parameter'!$E$16*'Data &amp; Parameter'!$E$17*('Data &amp; Parameter'!$E$18+'Data &amp; Parameter'!$E$19)*'Data &amp; Parameter'!$E$20*'Data &amp; Parameter'!$E$37*N2175</f>
        <v>0.61913913196252002</v>
      </c>
      <c r="P2175">
        <f>ROUNDUP(IF(D2175&gt;$D$4,0,($D$4-D2175+1)/365),0)</f>
        <v>0</v>
      </c>
      <c r="Q2175">
        <f>ROUNDUP(IF(D2175&gt;$D$5,0,($D$5-D2175+1)/365),0)</f>
        <v>1</v>
      </c>
      <c r="R2175" s="28">
        <f>IF(OR(P2175=1,Q2175=1),IF(D2175+364&lt;=$D$5,(D2175+364-$D$4+1)/365,IF(D2175&gt;$D$4,($D$5-D2175+1)/365,$D$6/365)),0)</f>
        <v>0.17808219178082191</v>
      </c>
      <c r="S2175" s="28">
        <f>'Data &amp; Parameter'!$E$16*'Data &amp; Parameter'!$E$17*('Data &amp; Parameter'!$E$18+'Data &amp; Parameter'!$E$19)*'Data &amp; Parameter'!$E$20*'Data &amp; Parameter'!$E$37*R2175</f>
        <v>0.61913913196252002</v>
      </c>
      <c r="T2175" s="28">
        <f t="shared" si="33"/>
        <v>1.23827826392504</v>
      </c>
    </row>
    <row r="2176" spans="1:20" ht="15.75" customHeight="1" x14ac:dyDescent="0.35">
      <c r="A2176">
        <v>2169</v>
      </c>
      <c r="B2176" s="76">
        <v>44237</v>
      </c>
      <c r="C2176" s="1" t="s">
        <v>6895</v>
      </c>
      <c r="D2176" s="76">
        <v>44237</v>
      </c>
      <c r="E2176" s="1" t="s">
        <v>6896</v>
      </c>
      <c r="F2176" s="1" t="s">
        <v>6897</v>
      </c>
      <c r="G2176" s="1" t="s">
        <v>123</v>
      </c>
      <c r="H2176" s="1" t="s">
        <v>124</v>
      </c>
      <c r="I2176" s="1" t="s">
        <v>125</v>
      </c>
      <c r="J2176" s="1" t="s">
        <v>5979</v>
      </c>
      <c r="K2176" s="1" t="s">
        <v>5980</v>
      </c>
      <c r="L2176">
        <f>ROUNDUP(IF(B2176&gt;$D$4,0,($D$4-B2176+1)/365),0)</f>
        <v>0</v>
      </c>
      <c r="M2176">
        <f>ROUNDUP(IF(B2176&gt;$D$5,0,($D$5-B2176+1)/365),0)</f>
        <v>1</v>
      </c>
      <c r="N2176" s="28">
        <f>IF(OR(L2176=1,M2176=1),IF(B2176+364&lt;=$D$5,(B2176+364-$D$4+1)/365,IF(B2176&gt;$D$4,($D$5-B2176+1)/365,$D$6/365)),0)</f>
        <v>0.17808219178082191</v>
      </c>
      <c r="O2176" s="28">
        <f>'Data &amp; Parameter'!$E$16*'Data &amp; Parameter'!$E$17*('Data &amp; Parameter'!$E$18+'Data &amp; Parameter'!$E$19)*'Data &amp; Parameter'!$E$20*'Data &amp; Parameter'!$E$37*N2176</f>
        <v>0.61913913196252002</v>
      </c>
      <c r="P2176">
        <f>ROUNDUP(IF(D2176&gt;$D$4,0,($D$4-D2176+1)/365),0)</f>
        <v>0</v>
      </c>
      <c r="Q2176">
        <f>ROUNDUP(IF(D2176&gt;$D$5,0,($D$5-D2176+1)/365),0)</f>
        <v>1</v>
      </c>
      <c r="R2176" s="28">
        <f>IF(OR(P2176=1,Q2176=1),IF(D2176+364&lt;=$D$5,(D2176+364-$D$4+1)/365,IF(D2176&gt;$D$4,($D$5-D2176+1)/365,$D$6/365)),0)</f>
        <v>0.17808219178082191</v>
      </c>
      <c r="S2176" s="28">
        <f>'Data &amp; Parameter'!$E$16*'Data &amp; Parameter'!$E$17*('Data &amp; Parameter'!$E$18+'Data &amp; Parameter'!$E$19)*'Data &amp; Parameter'!$E$20*'Data &amp; Parameter'!$E$37*R2176</f>
        <v>0.61913913196252002</v>
      </c>
      <c r="T2176" s="28">
        <f t="shared" si="33"/>
        <v>1.23827826392504</v>
      </c>
    </row>
    <row r="2177" spans="1:20" ht="15.75" customHeight="1" x14ac:dyDescent="0.35">
      <c r="A2177">
        <v>2170</v>
      </c>
      <c r="B2177" s="76">
        <v>44237</v>
      </c>
      <c r="C2177" s="1" t="s">
        <v>6898</v>
      </c>
      <c r="D2177" s="76">
        <v>44237</v>
      </c>
      <c r="E2177" s="1" t="s">
        <v>6899</v>
      </c>
      <c r="F2177" s="1" t="s">
        <v>6900</v>
      </c>
      <c r="G2177" s="1" t="s">
        <v>123</v>
      </c>
      <c r="H2177" s="1" t="s">
        <v>124</v>
      </c>
      <c r="I2177" s="1" t="s">
        <v>125</v>
      </c>
      <c r="J2177" s="1" t="s">
        <v>5979</v>
      </c>
      <c r="K2177" s="1" t="s">
        <v>5980</v>
      </c>
      <c r="L2177">
        <f>ROUNDUP(IF(B2177&gt;$D$4,0,($D$4-B2177+1)/365),0)</f>
        <v>0</v>
      </c>
      <c r="M2177">
        <f>ROUNDUP(IF(B2177&gt;$D$5,0,($D$5-B2177+1)/365),0)</f>
        <v>1</v>
      </c>
      <c r="N2177" s="28">
        <f>IF(OR(L2177=1,M2177=1),IF(B2177+364&lt;=$D$5,(B2177+364-$D$4+1)/365,IF(B2177&gt;$D$4,($D$5-B2177+1)/365,$D$6/365)),0)</f>
        <v>0.17808219178082191</v>
      </c>
      <c r="O2177" s="28">
        <f>'Data &amp; Parameter'!$E$16*'Data &amp; Parameter'!$E$17*('Data &amp; Parameter'!$E$18+'Data &amp; Parameter'!$E$19)*'Data &amp; Parameter'!$E$20*'Data &amp; Parameter'!$E$37*N2177</f>
        <v>0.61913913196252002</v>
      </c>
      <c r="P2177">
        <f>ROUNDUP(IF(D2177&gt;$D$4,0,($D$4-D2177+1)/365),0)</f>
        <v>0</v>
      </c>
      <c r="Q2177">
        <f>ROUNDUP(IF(D2177&gt;$D$5,0,($D$5-D2177+1)/365),0)</f>
        <v>1</v>
      </c>
      <c r="R2177" s="28">
        <f>IF(OR(P2177=1,Q2177=1),IF(D2177+364&lt;=$D$5,(D2177+364-$D$4+1)/365,IF(D2177&gt;$D$4,($D$5-D2177+1)/365,$D$6/365)),0)</f>
        <v>0.17808219178082191</v>
      </c>
      <c r="S2177" s="28">
        <f>'Data &amp; Parameter'!$E$16*'Data &amp; Parameter'!$E$17*('Data &amp; Parameter'!$E$18+'Data &amp; Parameter'!$E$19)*'Data &amp; Parameter'!$E$20*'Data &amp; Parameter'!$E$37*R2177</f>
        <v>0.61913913196252002</v>
      </c>
      <c r="T2177" s="28">
        <f t="shared" si="33"/>
        <v>1.23827826392504</v>
      </c>
    </row>
    <row r="2178" spans="1:20" ht="15.75" customHeight="1" x14ac:dyDescent="0.35">
      <c r="A2178">
        <v>2171</v>
      </c>
      <c r="B2178" s="76">
        <v>44237</v>
      </c>
      <c r="C2178" s="1" t="s">
        <v>6901</v>
      </c>
      <c r="D2178" s="76">
        <v>44237</v>
      </c>
      <c r="E2178" s="1" t="s">
        <v>6902</v>
      </c>
      <c r="F2178" s="1" t="s">
        <v>6903</v>
      </c>
      <c r="G2178" s="1" t="s">
        <v>123</v>
      </c>
      <c r="H2178" s="1" t="s">
        <v>124</v>
      </c>
      <c r="I2178" s="1" t="s">
        <v>125</v>
      </c>
      <c r="J2178" s="1" t="s">
        <v>5979</v>
      </c>
      <c r="K2178" s="1" t="s">
        <v>5980</v>
      </c>
      <c r="L2178">
        <f>ROUNDUP(IF(B2178&gt;$D$4,0,($D$4-B2178+1)/365),0)</f>
        <v>0</v>
      </c>
      <c r="M2178">
        <f>ROUNDUP(IF(B2178&gt;$D$5,0,($D$5-B2178+1)/365),0)</f>
        <v>1</v>
      </c>
      <c r="N2178" s="28">
        <f>IF(OR(L2178=1,M2178=1),IF(B2178+364&lt;=$D$5,(B2178+364-$D$4+1)/365,IF(B2178&gt;$D$4,($D$5-B2178+1)/365,$D$6/365)),0)</f>
        <v>0.17808219178082191</v>
      </c>
      <c r="O2178" s="28">
        <f>'Data &amp; Parameter'!$E$16*'Data &amp; Parameter'!$E$17*('Data &amp; Parameter'!$E$18+'Data &amp; Parameter'!$E$19)*'Data &amp; Parameter'!$E$20*'Data &amp; Parameter'!$E$37*N2178</f>
        <v>0.61913913196252002</v>
      </c>
      <c r="P2178">
        <f>ROUNDUP(IF(D2178&gt;$D$4,0,($D$4-D2178+1)/365),0)</f>
        <v>0</v>
      </c>
      <c r="Q2178">
        <f>ROUNDUP(IF(D2178&gt;$D$5,0,($D$5-D2178+1)/365),0)</f>
        <v>1</v>
      </c>
      <c r="R2178" s="28">
        <f>IF(OR(P2178=1,Q2178=1),IF(D2178+364&lt;=$D$5,(D2178+364-$D$4+1)/365,IF(D2178&gt;$D$4,($D$5-D2178+1)/365,$D$6/365)),0)</f>
        <v>0.17808219178082191</v>
      </c>
      <c r="S2178" s="28">
        <f>'Data &amp; Parameter'!$E$16*'Data &amp; Parameter'!$E$17*('Data &amp; Parameter'!$E$18+'Data &amp; Parameter'!$E$19)*'Data &amp; Parameter'!$E$20*'Data &amp; Parameter'!$E$37*R2178</f>
        <v>0.61913913196252002</v>
      </c>
      <c r="T2178" s="28">
        <f t="shared" si="33"/>
        <v>1.23827826392504</v>
      </c>
    </row>
    <row r="2179" spans="1:20" ht="15.75" customHeight="1" x14ac:dyDescent="0.35">
      <c r="A2179">
        <v>2172</v>
      </c>
      <c r="B2179" s="76">
        <v>44237</v>
      </c>
      <c r="C2179" s="1" t="s">
        <v>6904</v>
      </c>
      <c r="D2179" s="76">
        <v>44237</v>
      </c>
      <c r="E2179" s="1" t="s">
        <v>6905</v>
      </c>
      <c r="F2179" s="1" t="s">
        <v>6906</v>
      </c>
      <c r="G2179" s="1" t="s">
        <v>123</v>
      </c>
      <c r="H2179" s="1" t="s">
        <v>124</v>
      </c>
      <c r="I2179" s="1" t="s">
        <v>125</v>
      </c>
      <c r="J2179" s="1" t="s">
        <v>5979</v>
      </c>
      <c r="K2179" s="1" t="s">
        <v>5980</v>
      </c>
      <c r="L2179">
        <f>ROUNDUP(IF(B2179&gt;$D$4,0,($D$4-B2179+1)/365),0)</f>
        <v>0</v>
      </c>
      <c r="M2179">
        <f>ROUNDUP(IF(B2179&gt;$D$5,0,($D$5-B2179+1)/365),0)</f>
        <v>1</v>
      </c>
      <c r="N2179" s="28">
        <f>IF(OR(L2179=1,M2179=1),IF(B2179+364&lt;=$D$5,(B2179+364-$D$4+1)/365,IF(B2179&gt;$D$4,($D$5-B2179+1)/365,$D$6/365)),0)</f>
        <v>0.17808219178082191</v>
      </c>
      <c r="O2179" s="28">
        <f>'Data &amp; Parameter'!$E$16*'Data &amp; Parameter'!$E$17*('Data &amp; Parameter'!$E$18+'Data &amp; Parameter'!$E$19)*'Data &amp; Parameter'!$E$20*'Data &amp; Parameter'!$E$37*N2179</f>
        <v>0.61913913196252002</v>
      </c>
      <c r="P2179">
        <f>ROUNDUP(IF(D2179&gt;$D$4,0,($D$4-D2179+1)/365),0)</f>
        <v>0</v>
      </c>
      <c r="Q2179">
        <f>ROUNDUP(IF(D2179&gt;$D$5,0,($D$5-D2179+1)/365),0)</f>
        <v>1</v>
      </c>
      <c r="R2179" s="28">
        <f>IF(OR(P2179=1,Q2179=1),IF(D2179+364&lt;=$D$5,(D2179+364-$D$4+1)/365,IF(D2179&gt;$D$4,($D$5-D2179+1)/365,$D$6/365)),0)</f>
        <v>0.17808219178082191</v>
      </c>
      <c r="S2179" s="28">
        <f>'Data &amp; Parameter'!$E$16*'Data &amp; Parameter'!$E$17*('Data &amp; Parameter'!$E$18+'Data &amp; Parameter'!$E$19)*'Data &amp; Parameter'!$E$20*'Data &amp; Parameter'!$E$37*R2179</f>
        <v>0.61913913196252002</v>
      </c>
      <c r="T2179" s="28">
        <f t="shared" si="33"/>
        <v>1.23827826392504</v>
      </c>
    </row>
    <row r="2180" spans="1:20" ht="15.75" customHeight="1" x14ac:dyDescent="0.35">
      <c r="A2180">
        <v>2173</v>
      </c>
      <c r="B2180" s="76">
        <v>44237</v>
      </c>
      <c r="C2180" s="1" t="s">
        <v>6907</v>
      </c>
      <c r="D2180" s="76">
        <v>44237</v>
      </c>
      <c r="E2180" s="1" t="s">
        <v>6908</v>
      </c>
      <c r="F2180" s="1" t="s">
        <v>6909</v>
      </c>
      <c r="G2180" s="1" t="s">
        <v>123</v>
      </c>
      <c r="H2180" s="1" t="s">
        <v>124</v>
      </c>
      <c r="I2180" s="1" t="s">
        <v>125</v>
      </c>
      <c r="J2180" s="1" t="s">
        <v>5979</v>
      </c>
      <c r="K2180" s="1" t="s">
        <v>5980</v>
      </c>
      <c r="L2180">
        <f>ROUNDUP(IF(B2180&gt;$D$4,0,($D$4-B2180+1)/365),0)</f>
        <v>0</v>
      </c>
      <c r="M2180">
        <f>ROUNDUP(IF(B2180&gt;$D$5,0,($D$5-B2180+1)/365),0)</f>
        <v>1</v>
      </c>
      <c r="N2180" s="28">
        <f>IF(OR(L2180=1,M2180=1),IF(B2180+364&lt;=$D$5,(B2180+364-$D$4+1)/365,IF(B2180&gt;$D$4,($D$5-B2180+1)/365,$D$6/365)),0)</f>
        <v>0.17808219178082191</v>
      </c>
      <c r="O2180" s="28">
        <f>'Data &amp; Parameter'!$E$16*'Data &amp; Parameter'!$E$17*('Data &amp; Parameter'!$E$18+'Data &amp; Parameter'!$E$19)*'Data &amp; Parameter'!$E$20*'Data &amp; Parameter'!$E$37*N2180</f>
        <v>0.61913913196252002</v>
      </c>
      <c r="P2180">
        <f>ROUNDUP(IF(D2180&gt;$D$4,0,($D$4-D2180+1)/365),0)</f>
        <v>0</v>
      </c>
      <c r="Q2180">
        <f>ROUNDUP(IF(D2180&gt;$D$5,0,($D$5-D2180+1)/365),0)</f>
        <v>1</v>
      </c>
      <c r="R2180" s="28">
        <f>IF(OR(P2180=1,Q2180=1),IF(D2180+364&lt;=$D$5,(D2180+364-$D$4+1)/365,IF(D2180&gt;$D$4,($D$5-D2180+1)/365,$D$6/365)),0)</f>
        <v>0.17808219178082191</v>
      </c>
      <c r="S2180" s="28">
        <f>'Data &amp; Parameter'!$E$16*'Data &amp; Parameter'!$E$17*('Data &amp; Parameter'!$E$18+'Data &amp; Parameter'!$E$19)*'Data &amp; Parameter'!$E$20*'Data &amp; Parameter'!$E$37*R2180</f>
        <v>0.61913913196252002</v>
      </c>
      <c r="T2180" s="28">
        <f t="shared" si="33"/>
        <v>1.23827826392504</v>
      </c>
    </row>
    <row r="2181" spans="1:20" ht="15.75" customHeight="1" x14ac:dyDescent="0.35">
      <c r="A2181">
        <v>2174</v>
      </c>
      <c r="B2181" s="76">
        <v>44237</v>
      </c>
      <c r="C2181" s="1" t="s">
        <v>6910</v>
      </c>
      <c r="D2181" s="76">
        <v>44237</v>
      </c>
      <c r="E2181" s="1" t="s">
        <v>6911</v>
      </c>
      <c r="F2181" s="1" t="s">
        <v>6912</v>
      </c>
      <c r="G2181" s="1" t="s">
        <v>123</v>
      </c>
      <c r="H2181" s="1" t="s">
        <v>124</v>
      </c>
      <c r="I2181" s="1" t="s">
        <v>125</v>
      </c>
      <c r="J2181" s="1" t="s">
        <v>5979</v>
      </c>
      <c r="K2181" s="1" t="s">
        <v>5980</v>
      </c>
      <c r="L2181">
        <f>ROUNDUP(IF(B2181&gt;$D$4,0,($D$4-B2181+1)/365),0)</f>
        <v>0</v>
      </c>
      <c r="M2181">
        <f>ROUNDUP(IF(B2181&gt;$D$5,0,($D$5-B2181+1)/365),0)</f>
        <v>1</v>
      </c>
      <c r="N2181" s="28">
        <f>IF(OR(L2181=1,M2181=1),IF(B2181+364&lt;=$D$5,(B2181+364-$D$4+1)/365,IF(B2181&gt;$D$4,($D$5-B2181+1)/365,$D$6/365)),0)</f>
        <v>0.17808219178082191</v>
      </c>
      <c r="O2181" s="28">
        <f>'Data &amp; Parameter'!$E$16*'Data &amp; Parameter'!$E$17*('Data &amp; Parameter'!$E$18+'Data &amp; Parameter'!$E$19)*'Data &amp; Parameter'!$E$20*'Data &amp; Parameter'!$E$37*N2181</f>
        <v>0.61913913196252002</v>
      </c>
      <c r="P2181">
        <f>ROUNDUP(IF(D2181&gt;$D$4,0,($D$4-D2181+1)/365),0)</f>
        <v>0</v>
      </c>
      <c r="Q2181">
        <f>ROUNDUP(IF(D2181&gt;$D$5,0,($D$5-D2181+1)/365),0)</f>
        <v>1</v>
      </c>
      <c r="R2181" s="28">
        <f>IF(OR(P2181=1,Q2181=1),IF(D2181+364&lt;=$D$5,(D2181+364-$D$4+1)/365,IF(D2181&gt;$D$4,($D$5-D2181+1)/365,$D$6/365)),0)</f>
        <v>0.17808219178082191</v>
      </c>
      <c r="S2181" s="28">
        <f>'Data &amp; Parameter'!$E$16*'Data &amp; Parameter'!$E$17*('Data &amp; Parameter'!$E$18+'Data &amp; Parameter'!$E$19)*'Data &amp; Parameter'!$E$20*'Data &amp; Parameter'!$E$37*R2181</f>
        <v>0.61913913196252002</v>
      </c>
      <c r="T2181" s="28">
        <f t="shared" si="33"/>
        <v>1.23827826392504</v>
      </c>
    </row>
    <row r="2182" spans="1:20" ht="15.75" customHeight="1" x14ac:dyDescent="0.35">
      <c r="A2182">
        <v>2175</v>
      </c>
      <c r="B2182" s="76">
        <v>44237</v>
      </c>
      <c r="C2182" s="1" t="s">
        <v>6913</v>
      </c>
      <c r="D2182" s="76">
        <v>44237</v>
      </c>
      <c r="E2182" s="1" t="s">
        <v>6914</v>
      </c>
      <c r="F2182" s="1" t="s">
        <v>6915</v>
      </c>
      <c r="G2182" s="1" t="s">
        <v>123</v>
      </c>
      <c r="H2182" s="1" t="s">
        <v>124</v>
      </c>
      <c r="I2182" s="1" t="s">
        <v>125</v>
      </c>
      <c r="J2182" s="1" t="s">
        <v>5979</v>
      </c>
      <c r="K2182" s="1" t="s">
        <v>5980</v>
      </c>
      <c r="L2182">
        <f>ROUNDUP(IF(B2182&gt;$D$4,0,($D$4-B2182+1)/365),0)</f>
        <v>0</v>
      </c>
      <c r="M2182">
        <f>ROUNDUP(IF(B2182&gt;$D$5,0,($D$5-B2182+1)/365),0)</f>
        <v>1</v>
      </c>
      <c r="N2182" s="28">
        <f>IF(OR(L2182=1,M2182=1),IF(B2182+364&lt;=$D$5,(B2182+364-$D$4+1)/365,IF(B2182&gt;$D$4,($D$5-B2182+1)/365,$D$6/365)),0)</f>
        <v>0.17808219178082191</v>
      </c>
      <c r="O2182" s="28">
        <f>'Data &amp; Parameter'!$E$16*'Data &amp; Parameter'!$E$17*('Data &amp; Parameter'!$E$18+'Data &amp; Parameter'!$E$19)*'Data &amp; Parameter'!$E$20*'Data &amp; Parameter'!$E$37*N2182</f>
        <v>0.61913913196252002</v>
      </c>
      <c r="P2182">
        <f>ROUNDUP(IF(D2182&gt;$D$4,0,($D$4-D2182+1)/365),0)</f>
        <v>0</v>
      </c>
      <c r="Q2182">
        <f>ROUNDUP(IF(D2182&gt;$D$5,0,($D$5-D2182+1)/365),0)</f>
        <v>1</v>
      </c>
      <c r="R2182" s="28">
        <f>IF(OR(P2182=1,Q2182=1),IF(D2182+364&lt;=$D$5,(D2182+364-$D$4+1)/365,IF(D2182&gt;$D$4,($D$5-D2182+1)/365,$D$6/365)),0)</f>
        <v>0.17808219178082191</v>
      </c>
      <c r="S2182" s="28">
        <f>'Data &amp; Parameter'!$E$16*'Data &amp; Parameter'!$E$17*('Data &amp; Parameter'!$E$18+'Data &amp; Parameter'!$E$19)*'Data &amp; Parameter'!$E$20*'Data &amp; Parameter'!$E$37*R2182</f>
        <v>0.61913913196252002</v>
      </c>
      <c r="T2182" s="28">
        <f t="shared" si="33"/>
        <v>1.23827826392504</v>
      </c>
    </row>
    <row r="2183" spans="1:20" ht="15.75" customHeight="1" x14ac:dyDescent="0.35">
      <c r="A2183">
        <v>2176</v>
      </c>
      <c r="B2183" s="76">
        <v>44237</v>
      </c>
      <c r="C2183" s="1" t="s">
        <v>6916</v>
      </c>
      <c r="D2183" s="76">
        <v>44237</v>
      </c>
      <c r="E2183" s="1" t="s">
        <v>6917</v>
      </c>
      <c r="F2183" s="1" t="s">
        <v>6918</v>
      </c>
      <c r="G2183" s="1" t="s">
        <v>123</v>
      </c>
      <c r="H2183" s="1" t="s">
        <v>124</v>
      </c>
      <c r="I2183" s="1" t="s">
        <v>125</v>
      </c>
      <c r="J2183" s="1" t="s">
        <v>5979</v>
      </c>
      <c r="K2183" s="1" t="s">
        <v>5980</v>
      </c>
      <c r="L2183">
        <f>ROUNDUP(IF(B2183&gt;$D$4,0,($D$4-B2183+1)/365),0)</f>
        <v>0</v>
      </c>
      <c r="M2183">
        <f>ROUNDUP(IF(B2183&gt;$D$5,0,($D$5-B2183+1)/365),0)</f>
        <v>1</v>
      </c>
      <c r="N2183" s="28">
        <f>IF(OR(L2183=1,M2183=1),IF(B2183+364&lt;=$D$5,(B2183+364-$D$4+1)/365,IF(B2183&gt;$D$4,($D$5-B2183+1)/365,$D$6/365)),0)</f>
        <v>0.17808219178082191</v>
      </c>
      <c r="O2183" s="28">
        <f>'Data &amp; Parameter'!$E$16*'Data &amp; Parameter'!$E$17*('Data &amp; Parameter'!$E$18+'Data &amp; Parameter'!$E$19)*'Data &amp; Parameter'!$E$20*'Data &amp; Parameter'!$E$37*N2183</f>
        <v>0.61913913196252002</v>
      </c>
      <c r="P2183">
        <f>ROUNDUP(IF(D2183&gt;$D$4,0,($D$4-D2183+1)/365),0)</f>
        <v>0</v>
      </c>
      <c r="Q2183">
        <f>ROUNDUP(IF(D2183&gt;$D$5,0,($D$5-D2183+1)/365),0)</f>
        <v>1</v>
      </c>
      <c r="R2183" s="28">
        <f>IF(OR(P2183=1,Q2183=1),IF(D2183+364&lt;=$D$5,(D2183+364-$D$4+1)/365,IF(D2183&gt;$D$4,($D$5-D2183+1)/365,$D$6/365)),0)</f>
        <v>0.17808219178082191</v>
      </c>
      <c r="S2183" s="28">
        <f>'Data &amp; Parameter'!$E$16*'Data &amp; Parameter'!$E$17*('Data &amp; Parameter'!$E$18+'Data &amp; Parameter'!$E$19)*'Data &amp; Parameter'!$E$20*'Data &amp; Parameter'!$E$37*R2183</f>
        <v>0.61913913196252002</v>
      </c>
      <c r="T2183" s="28">
        <f t="shared" si="33"/>
        <v>1.23827826392504</v>
      </c>
    </row>
    <row r="2184" spans="1:20" ht="15.75" customHeight="1" x14ac:dyDescent="0.35">
      <c r="A2184">
        <v>2177</v>
      </c>
      <c r="B2184" s="76">
        <v>44237</v>
      </c>
      <c r="C2184" s="1" t="s">
        <v>6919</v>
      </c>
      <c r="D2184" s="76">
        <v>44237</v>
      </c>
      <c r="E2184" s="1" t="s">
        <v>6920</v>
      </c>
      <c r="F2184" s="1" t="s">
        <v>6921</v>
      </c>
      <c r="G2184" s="1" t="s">
        <v>123</v>
      </c>
      <c r="H2184" s="1" t="s">
        <v>124</v>
      </c>
      <c r="I2184" s="1" t="s">
        <v>125</v>
      </c>
      <c r="J2184" s="1" t="s">
        <v>5979</v>
      </c>
      <c r="K2184" s="1" t="s">
        <v>5980</v>
      </c>
      <c r="L2184">
        <f>ROUNDUP(IF(B2184&gt;$D$4,0,($D$4-B2184+1)/365),0)</f>
        <v>0</v>
      </c>
      <c r="M2184">
        <f>ROUNDUP(IF(B2184&gt;$D$5,0,($D$5-B2184+1)/365),0)</f>
        <v>1</v>
      </c>
      <c r="N2184" s="28">
        <f>IF(OR(L2184=1,M2184=1),IF(B2184+364&lt;=$D$5,(B2184+364-$D$4+1)/365,IF(B2184&gt;$D$4,($D$5-B2184+1)/365,$D$6/365)),0)</f>
        <v>0.17808219178082191</v>
      </c>
      <c r="O2184" s="28">
        <f>'Data &amp; Parameter'!$E$16*'Data &amp; Parameter'!$E$17*('Data &amp; Parameter'!$E$18+'Data &amp; Parameter'!$E$19)*'Data &amp; Parameter'!$E$20*'Data &amp; Parameter'!$E$37*N2184</f>
        <v>0.61913913196252002</v>
      </c>
      <c r="P2184">
        <f>ROUNDUP(IF(D2184&gt;$D$4,0,($D$4-D2184+1)/365),0)</f>
        <v>0</v>
      </c>
      <c r="Q2184">
        <f>ROUNDUP(IF(D2184&gt;$D$5,0,($D$5-D2184+1)/365),0)</f>
        <v>1</v>
      </c>
      <c r="R2184" s="28">
        <f>IF(OR(P2184=1,Q2184=1),IF(D2184+364&lt;=$D$5,(D2184+364-$D$4+1)/365,IF(D2184&gt;$D$4,($D$5-D2184+1)/365,$D$6/365)),0)</f>
        <v>0.17808219178082191</v>
      </c>
      <c r="S2184" s="28">
        <f>'Data &amp; Parameter'!$E$16*'Data &amp; Parameter'!$E$17*('Data &amp; Parameter'!$E$18+'Data &amp; Parameter'!$E$19)*'Data &amp; Parameter'!$E$20*'Data &amp; Parameter'!$E$37*R2184</f>
        <v>0.61913913196252002</v>
      </c>
      <c r="T2184" s="28">
        <f t="shared" si="33"/>
        <v>1.23827826392504</v>
      </c>
    </row>
    <row r="2185" spans="1:20" ht="15.75" customHeight="1" x14ac:dyDescent="0.35">
      <c r="A2185">
        <v>2178</v>
      </c>
      <c r="B2185" s="76">
        <v>44237</v>
      </c>
      <c r="C2185" s="1" t="s">
        <v>6922</v>
      </c>
      <c r="D2185" s="76">
        <v>44237</v>
      </c>
      <c r="E2185" s="1" t="s">
        <v>6923</v>
      </c>
      <c r="F2185" s="1" t="s">
        <v>6924</v>
      </c>
      <c r="G2185" s="1" t="s">
        <v>123</v>
      </c>
      <c r="H2185" s="1" t="s">
        <v>124</v>
      </c>
      <c r="I2185" s="1" t="s">
        <v>125</v>
      </c>
      <c r="J2185" s="1" t="s">
        <v>5979</v>
      </c>
      <c r="K2185" s="1" t="s">
        <v>5980</v>
      </c>
      <c r="L2185">
        <f>ROUNDUP(IF(B2185&gt;$D$4,0,($D$4-B2185+1)/365),0)</f>
        <v>0</v>
      </c>
      <c r="M2185">
        <f>ROUNDUP(IF(B2185&gt;$D$5,0,($D$5-B2185+1)/365),0)</f>
        <v>1</v>
      </c>
      <c r="N2185" s="28">
        <f>IF(OR(L2185=1,M2185=1),IF(B2185+364&lt;=$D$5,(B2185+364-$D$4+1)/365,IF(B2185&gt;$D$4,($D$5-B2185+1)/365,$D$6/365)),0)</f>
        <v>0.17808219178082191</v>
      </c>
      <c r="O2185" s="28">
        <f>'Data &amp; Parameter'!$E$16*'Data &amp; Parameter'!$E$17*('Data &amp; Parameter'!$E$18+'Data &amp; Parameter'!$E$19)*'Data &amp; Parameter'!$E$20*'Data &amp; Parameter'!$E$37*N2185</f>
        <v>0.61913913196252002</v>
      </c>
      <c r="P2185">
        <f>ROUNDUP(IF(D2185&gt;$D$4,0,($D$4-D2185+1)/365),0)</f>
        <v>0</v>
      </c>
      <c r="Q2185">
        <f>ROUNDUP(IF(D2185&gt;$D$5,0,($D$5-D2185+1)/365),0)</f>
        <v>1</v>
      </c>
      <c r="R2185" s="28">
        <f>IF(OR(P2185=1,Q2185=1),IF(D2185+364&lt;=$D$5,(D2185+364-$D$4+1)/365,IF(D2185&gt;$D$4,($D$5-D2185+1)/365,$D$6/365)),0)</f>
        <v>0.17808219178082191</v>
      </c>
      <c r="S2185" s="28">
        <f>'Data &amp; Parameter'!$E$16*'Data &amp; Parameter'!$E$17*('Data &amp; Parameter'!$E$18+'Data &amp; Parameter'!$E$19)*'Data &amp; Parameter'!$E$20*'Data &amp; Parameter'!$E$37*R2185</f>
        <v>0.61913913196252002</v>
      </c>
      <c r="T2185" s="28">
        <f t="shared" ref="T2185:T2248" si="34">O2185+S2185</f>
        <v>1.23827826392504</v>
      </c>
    </row>
    <row r="2186" spans="1:20" ht="15.75" customHeight="1" x14ac:dyDescent="0.35">
      <c r="A2186">
        <v>2179</v>
      </c>
      <c r="B2186" s="76">
        <v>44237</v>
      </c>
      <c r="C2186" s="1" t="s">
        <v>6925</v>
      </c>
      <c r="D2186" s="76">
        <v>44237</v>
      </c>
      <c r="E2186" s="1" t="s">
        <v>6926</v>
      </c>
      <c r="F2186" s="1" t="s">
        <v>6927</v>
      </c>
      <c r="G2186" s="1" t="s">
        <v>123</v>
      </c>
      <c r="H2186" s="1" t="s">
        <v>124</v>
      </c>
      <c r="I2186" s="1" t="s">
        <v>125</v>
      </c>
      <c r="J2186" s="1" t="s">
        <v>5979</v>
      </c>
      <c r="K2186" s="1" t="s">
        <v>5980</v>
      </c>
      <c r="L2186">
        <f>ROUNDUP(IF(B2186&gt;$D$4,0,($D$4-B2186+1)/365),0)</f>
        <v>0</v>
      </c>
      <c r="M2186">
        <f>ROUNDUP(IF(B2186&gt;$D$5,0,($D$5-B2186+1)/365),0)</f>
        <v>1</v>
      </c>
      <c r="N2186" s="28">
        <f>IF(OR(L2186=1,M2186=1),IF(B2186+364&lt;=$D$5,(B2186+364-$D$4+1)/365,IF(B2186&gt;$D$4,($D$5-B2186+1)/365,$D$6/365)),0)</f>
        <v>0.17808219178082191</v>
      </c>
      <c r="O2186" s="28">
        <f>'Data &amp; Parameter'!$E$16*'Data &amp; Parameter'!$E$17*('Data &amp; Parameter'!$E$18+'Data &amp; Parameter'!$E$19)*'Data &amp; Parameter'!$E$20*'Data &amp; Parameter'!$E$37*N2186</f>
        <v>0.61913913196252002</v>
      </c>
      <c r="P2186">
        <f>ROUNDUP(IF(D2186&gt;$D$4,0,($D$4-D2186+1)/365),0)</f>
        <v>0</v>
      </c>
      <c r="Q2186">
        <f>ROUNDUP(IF(D2186&gt;$D$5,0,($D$5-D2186+1)/365),0)</f>
        <v>1</v>
      </c>
      <c r="R2186" s="28">
        <f>IF(OR(P2186=1,Q2186=1),IF(D2186+364&lt;=$D$5,(D2186+364-$D$4+1)/365,IF(D2186&gt;$D$4,($D$5-D2186+1)/365,$D$6/365)),0)</f>
        <v>0.17808219178082191</v>
      </c>
      <c r="S2186" s="28">
        <f>'Data &amp; Parameter'!$E$16*'Data &amp; Parameter'!$E$17*('Data &amp; Parameter'!$E$18+'Data &amp; Parameter'!$E$19)*'Data &amp; Parameter'!$E$20*'Data &amp; Parameter'!$E$37*R2186</f>
        <v>0.61913913196252002</v>
      </c>
      <c r="T2186" s="28">
        <f t="shared" si="34"/>
        <v>1.23827826392504</v>
      </c>
    </row>
    <row r="2187" spans="1:20" ht="15.75" customHeight="1" x14ac:dyDescent="0.35">
      <c r="A2187">
        <v>2180</v>
      </c>
      <c r="B2187" s="76">
        <v>44237</v>
      </c>
      <c r="C2187" s="1" t="s">
        <v>6928</v>
      </c>
      <c r="D2187" s="76">
        <v>44237</v>
      </c>
      <c r="E2187" s="1" t="s">
        <v>6929</v>
      </c>
      <c r="F2187" s="1" t="s">
        <v>6930</v>
      </c>
      <c r="G2187" s="1" t="s">
        <v>123</v>
      </c>
      <c r="H2187" s="1" t="s">
        <v>124</v>
      </c>
      <c r="I2187" s="1" t="s">
        <v>125</v>
      </c>
      <c r="J2187" s="1" t="s">
        <v>5979</v>
      </c>
      <c r="K2187" s="1" t="s">
        <v>5980</v>
      </c>
      <c r="L2187">
        <f>ROUNDUP(IF(B2187&gt;$D$4,0,($D$4-B2187+1)/365),0)</f>
        <v>0</v>
      </c>
      <c r="M2187">
        <f>ROUNDUP(IF(B2187&gt;$D$5,0,($D$5-B2187+1)/365),0)</f>
        <v>1</v>
      </c>
      <c r="N2187" s="28">
        <f>IF(OR(L2187=1,M2187=1),IF(B2187+364&lt;=$D$5,(B2187+364-$D$4+1)/365,IF(B2187&gt;$D$4,($D$5-B2187+1)/365,$D$6/365)),0)</f>
        <v>0.17808219178082191</v>
      </c>
      <c r="O2187" s="28">
        <f>'Data &amp; Parameter'!$E$16*'Data &amp; Parameter'!$E$17*('Data &amp; Parameter'!$E$18+'Data &amp; Parameter'!$E$19)*'Data &amp; Parameter'!$E$20*'Data &amp; Parameter'!$E$37*N2187</f>
        <v>0.61913913196252002</v>
      </c>
      <c r="P2187">
        <f>ROUNDUP(IF(D2187&gt;$D$4,0,($D$4-D2187+1)/365),0)</f>
        <v>0</v>
      </c>
      <c r="Q2187">
        <f>ROUNDUP(IF(D2187&gt;$D$5,0,($D$5-D2187+1)/365),0)</f>
        <v>1</v>
      </c>
      <c r="R2187" s="28">
        <f>IF(OR(P2187=1,Q2187=1),IF(D2187+364&lt;=$D$5,(D2187+364-$D$4+1)/365,IF(D2187&gt;$D$4,($D$5-D2187+1)/365,$D$6/365)),0)</f>
        <v>0.17808219178082191</v>
      </c>
      <c r="S2187" s="28">
        <f>'Data &amp; Parameter'!$E$16*'Data &amp; Parameter'!$E$17*('Data &amp; Parameter'!$E$18+'Data &amp; Parameter'!$E$19)*'Data &amp; Parameter'!$E$20*'Data &amp; Parameter'!$E$37*R2187</f>
        <v>0.61913913196252002</v>
      </c>
      <c r="T2187" s="28">
        <f t="shared" si="34"/>
        <v>1.23827826392504</v>
      </c>
    </row>
    <row r="2188" spans="1:20" ht="15.75" customHeight="1" x14ac:dyDescent="0.35">
      <c r="A2188">
        <v>2181</v>
      </c>
      <c r="B2188" s="76">
        <v>44237</v>
      </c>
      <c r="C2188" s="1" t="s">
        <v>6931</v>
      </c>
      <c r="D2188" s="76">
        <v>44237</v>
      </c>
      <c r="E2188" s="1" t="s">
        <v>6932</v>
      </c>
      <c r="F2188" s="1" t="s">
        <v>6933</v>
      </c>
      <c r="G2188" s="1" t="s">
        <v>123</v>
      </c>
      <c r="H2188" s="1" t="s">
        <v>124</v>
      </c>
      <c r="I2188" s="1" t="s">
        <v>125</v>
      </c>
      <c r="J2188" s="1" t="s">
        <v>5979</v>
      </c>
      <c r="K2188" s="1" t="s">
        <v>5980</v>
      </c>
      <c r="L2188">
        <f>ROUNDUP(IF(B2188&gt;$D$4,0,($D$4-B2188+1)/365),0)</f>
        <v>0</v>
      </c>
      <c r="M2188">
        <f>ROUNDUP(IF(B2188&gt;$D$5,0,($D$5-B2188+1)/365),0)</f>
        <v>1</v>
      </c>
      <c r="N2188" s="28">
        <f>IF(OR(L2188=1,M2188=1),IF(B2188+364&lt;=$D$5,(B2188+364-$D$4+1)/365,IF(B2188&gt;$D$4,($D$5-B2188+1)/365,$D$6/365)),0)</f>
        <v>0.17808219178082191</v>
      </c>
      <c r="O2188" s="28">
        <f>'Data &amp; Parameter'!$E$16*'Data &amp; Parameter'!$E$17*('Data &amp; Parameter'!$E$18+'Data &amp; Parameter'!$E$19)*'Data &amp; Parameter'!$E$20*'Data &amp; Parameter'!$E$37*N2188</f>
        <v>0.61913913196252002</v>
      </c>
      <c r="P2188">
        <f>ROUNDUP(IF(D2188&gt;$D$4,0,($D$4-D2188+1)/365),0)</f>
        <v>0</v>
      </c>
      <c r="Q2188">
        <f>ROUNDUP(IF(D2188&gt;$D$5,0,($D$5-D2188+1)/365),0)</f>
        <v>1</v>
      </c>
      <c r="R2188" s="28">
        <f>IF(OR(P2188=1,Q2188=1),IF(D2188+364&lt;=$D$5,(D2188+364-$D$4+1)/365,IF(D2188&gt;$D$4,($D$5-D2188+1)/365,$D$6/365)),0)</f>
        <v>0.17808219178082191</v>
      </c>
      <c r="S2188" s="28">
        <f>'Data &amp; Parameter'!$E$16*'Data &amp; Parameter'!$E$17*('Data &amp; Parameter'!$E$18+'Data &amp; Parameter'!$E$19)*'Data &amp; Parameter'!$E$20*'Data &amp; Parameter'!$E$37*R2188</f>
        <v>0.61913913196252002</v>
      </c>
      <c r="T2188" s="28">
        <f t="shared" si="34"/>
        <v>1.23827826392504</v>
      </c>
    </row>
    <row r="2189" spans="1:20" ht="15.75" customHeight="1" x14ac:dyDescent="0.35">
      <c r="A2189">
        <v>2182</v>
      </c>
      <c r="B2189" s="76">
        <v>44237</v>
      </c>
      <c r="C2189" s="1" t="s">
        <v>6934</v>
      </c>
      <c r="D2189" s="76">
        <v>44237</v>
      </c>
      <c r="E2189" s="1" t="s">
        <v>6935</v>
      </c>
      <c r="F2189" s="1" t="s">
        <v>6936</v>
      </c>
      <c r="G2189" s="1" t="s">
        <v>123</v>
      </c>
      <c r="H2189" s="1" t="s">
        <v>124</v>
      </c>
      <c r="I2189" s="1" t="s">
        <v>125</v>
      </c>
      <c r="J2189" s="1" t="s">
        <v>5979</v>
      </c>
      <c r="K2189" s="1" t="s">
        <v>5980</v>
      </c>
      <c r="L2189">
        <f>ROUNDUP(IF(B2189&gt;$D$4,0,($D$4-B2189+1)/365),0)</f>
        <v>0</v>
      </c>
      <c r="M2189">
        <f>ROUNDUP(IF(B2189&gt;$D$5,0,($D$5-B2189+1)/365),0)</f>
        <v>1</v>
      </c>
      <c r="N2189" s="28">
        <f>IF(OR(L2189=1,M2189=1),IF(B2189+364&lt;=$D$5,(B2189+364-$D$4+1)/365,IF(B2189&gt;$D$4,($D$5-B2189+1)/365,$D$6/365)),0)</f>
        <v>0.17808219178082191</v>
      </c>
      <c r="O2189" s="28">
        <f>'Data &amp; Parameter'!$E$16*'Data &amp; Parameter'!$E$17*('Data &amp; Parameter'!$E$18+'Data &amp; Parameter'!$E$19)*'Data &amp; Parameter'!$E$20*'Data &amp; Parameter'!$E$37*N2189</f>
        <v>0.61913913196252002</v>
      </c>
      <c r="P2189">
        <f>ROUNDUP(IF(D2189&gt;$D$4,0,($D$4-D2189+1)/365),0)</f>
        <v>0</v>
      </c>
      <c r="Q2189">
        <f>ROUNDUP(IF(D2189&gt;$D$5,0,($D$5-D2189+1)/365),0)</f>
        <v>1</v>
      </c>
      <c r="R2189" s="28">
        <f>IF(OR(P2189=1,Q2189=1),IF(D2189+364&lt;=$D$5,(D2189+364-$D$4+1)/365,IF(D2189&gt;$D$4,($D$5-D2189+1)/365,$D$6/365)),0)</f>
        <v>0.17808219178082191</v>
      </c>
      <c r="S2189" s="28">
        <f>'Data &amp; Parameter'!$E$16*'Data &amp; Parameter'!$E$17*('Data &amp; Parameter'!$E$18+'Data &amp; Parameter'!$E$19)*'Data &amp; Parameter'!$E$20*'Data &amp; Parameter'!$E$37*R2189</f>
        <v>0.61913913196252002</v>
      </c>
      <c r="T2189" s="28">
        <f t="shared" si="34"/>
        <v>1.23827826392504</v>
      </c>
    </row>
    <row r="2190" spans="1:20" ht="15.75" customHeight="1" x14ac:dyDescent="0.35">
      <c r="A2190">
        <v>2183</v>
      </c>
      <c r="B2190" s="76">
        <v>44237</v>
      </c>
      <c r="C2190" s="1" t="s">
        <v>6937</v>
      </c>
      <c r="D2190" s="76">
        <v>44237</v>
      </c>
      <c r="E2190" s="1" t="s">
        <v>6938</v>
      </c>
      <c r="F2190" s="1" t="s">
        <v>6939</v>
      </c>
      <c r="G2190" s="1" t="s">
        <v>123</v>
      </c>
      <c r="H2190" s="1" t="s">
        <v>124</v>
      </c>
      <c r="I2190" s="1" t="s">
        <v>125</v>
      </c>
      <c r="J2190" s="1" t="s">
        <v>5979</v>
      </c>
      <c r="K2190" s="1" t="s">
        <v>5980</v>
      </c>
      <c r="L2190">
        <f>ROUNDUP(IF(B2190&gt;$D$4,0,($D$4-B2190+1)/365),0)</f>
        <v>0</v>
      </c>
      <c r="M2190">
        <f>ROUNDUP(IF(B2190&gt;$D$5,0,($D$5-B2190+1)/365),0)</f>
        <v>1</v>
      </c>
      <c r="N2190" s="28">
        <f>IF(OR(L2190=1,M2190=1),IF(B2190+364&lt;=$D$5,(B2190+364-$D$4+1)/365,IF(B2190&gt;$D$4,($D$5-B2190+1)/365,$D$6/365)),0)</f>
        <v>0.17808219178082191</v>
      </c>
      <c r="O2190" s="28">
        <f>'Data &amp; Parameter'!$E$16*'Data &amp; Parameter'!$E$17*('Data &amp; Parameter'!$E$18+'Data &amp; Parameter'!$E$19)*'Data &amp; Parameter'!$E$20*'Data &amp; Parameter'!$E$37*N2190</f>
        <v>0.61913913196252002</v>
      </c>
      <c r="P2190">
        <f>ROUNDUP(IF(D2190&gt;$D$4,0,($D$4-D2190+1)/365),0)</f>
        <v>0</v>
      </c>
      <c r="Q2190">
        <f>ROUNDUP(IF(D2190&gt;$D$5,0,($D$5-D2190+1)/365),0)</f>
        <v>1</v>
      </c>
      <c r="R2190" s="28">
        <f>IF(OR(P2190=1,Q2190=1),IF(D2190+364&lt;=$D$5,(D2190+364-$D$4+1)/365,IF(D2190&gt;$D$4,($D$5-D2190+1)/365,$D$6/365)),0)</f>
        <v>0.17808219178082191</v>
      </c>
      <c r="S2190" s="28">
        <f>'Data &amp; Parameter'!$E$16*'Data &amp; Parameter'!$E$17*('Data &amp; Parameter'!$E$18+'Data &amp; Parameter'!$E$19)*'Data &amp; Parameter'!$E$20*'Data &amp; Parameter'!$E$37*R2190</f>
        <v>0.61913913196252002</v>
      </c>
      <c r="T2190" s="28">
        <f t="shared" si="34"/>
        <v>1.23827826392504</v>
      </c>
    </row>
    <row r="2191" spans="1:20" ht="15.75" customHeight="1" x14ac:dyDescent="0.35">
      <c r="A2191">
        <v>2184</v>
      </c>
      <c r="B2191" s="76">
        <v>44237</v>
      </c>
      <c r="C2191" s="1" t="s">
        <v>6940</v>
      </c>
      <c r="D2191" s="76">
        <v>44237</v>
      </c>
      <c r="E2191" s="1" t="s">
        <v>6941</v>
      </c>
      <c r="F2191" s="1" t="s">
        <v>6942</v>
      </c>
      <c r="G2191" s="1" t="s">
        <v>123</v>
      </c>
      <c r="H2191" s="1" t="s">
        <v>124</v>
      </c>
      <c r="I2191" s="1" t="s">
        <v>125</v>
      </c>
      <c r="J2191" s="1" t="s">
        <v>5979</v>
      </c>
      <c r="K2191" s="1" t="s">
        <v>5980</v>
      </c>
      <c r="L2191">
        <f>ROUNDUP(IF(B2191&gt;$D$4,0,($D$4-B2191+1)/365),0)</f>
        <v>0</v>
      </c>
      <c r="M2191">
        <f>ROUNDUP(IF(B2191&gt;$D$5,0,($D$5-B2191+1)/365),0)</f>
        <v>1</v>
      </c>
      <c r="N2191" s="28">
        <f>IF(OR(L2191=1,M2191=1),IF(B2191+364&lt;=$D$5,(B2191+364-$D$4+1)/365,IF(B2191&gt;$D$4,($D$5-B2191+1)/365,$D$6/365)),0)</f>
        <v>0.17808219178082191</v>
      </c>
      <c r="O2191" s="28">
        <f>'Data &amp; Parameter'!$E$16*'Data &amp; Parameter'!$E$17*('Data &amp; Parameter'!$E$18+'Data &amp; Parameter'!$E$19)*'Data &amp; Parameter'!$E$20*'Data &amp; Parameter'!$E$37*N2191</f>
        <v>0.61913913196252002</v>
      </c>
      <c r="P2191">
        <f>ROUNDUP(IF(D2191&gt;$D$4,0,($D$4-D2191+1)/365),0)</f>
        <v>0</v>
      </c>
      <c r="Q2191">
        <f>ROUNDUP(IF(D2191&gt;$D$5,0,($D$5-D2191+1)/365),0)</f>
        <v>1</v>
      </c>
      <c r="R2191" s="28">
        <f>IF(OR(P2191=1,Q2191=1),IF(D2191+364&lt;=$D$5,(D2191+364-$D$4+1)/365,IF(D2191&gt;$D$4,($D$5-D2191+1)/365,$D$6/365)),0)</f>
        <v>0.17808219178082191</v>
      </c>
      <c r="S2191" s="28">
        <f>'Data &amp; Parameter'!$E$16*'Data &amp; Parameter'!$E$17*('Data &amp; Parameter'!$E$18+'Data &amp; Parameter'!$E$19)*'Data &amp; Parameter'!$E$20*'Data &amp; Parameter'!$E$37*R2191</f>
        <v>0.61913913196252002</v>
      </c>
      <c r="T2191" s="28">
        <f t="shared" si="34"/>
        <v>1.23827826392504</v>
      </c>
    </row>
    <row r="2192" spans="1:20" ht="15.75" customHeight="1" x14ac:dyDescent="0.35">
      <c r="A2192">
        <v>2185</v>
      </c>
      <c r="B2192" s="76">
        <v>44237</v>
      </c>
      <c r="C2192" s="1" t="s">
        <v>6943</v>
      </c>
      <c r="D2192" s="76">
        <v>44237</v>
      </c>
      <c r="E2192" s="1" t="s">
        <v>6944</v>
      </c>
      <c r="F2192" s="1" t="s">
        <v>6945</v>
      </c>
      <c r="G2192" s="1" t="s">
        <v>123</v>
      </c>
      <c r="H2192" s="1" t="s">
        <v>124</v>
      </c>
      <c r="I2192" s="1" t="s">
        <v>125</v>
      </c>
      <c r="J2192" s="1" t="s">
        <v>5979</v>
      </c>
      <c r="K2192" s="1" t="s">
        <v>5980</v>
      </c>
      <c r="L2192">
        <f>ROUNDUP(IF(B2192&gt;$D$4,0,($D$4-B2192+1)/365),0)</f>
        <v>0</v>
      </c>
      <c r="M2192">
        <f>ROUNDUP(IF(B2192&gt;$D$5,0,($D$5-B2192+1)/365),0)</f>
        <v>1</v>
      </c>
      <c r="N2192" s="28">
        <f>IF(OR(L2192=1,M2192=1),IF(B2192+364&lt;=$D$5,(B2192+364-$D$4+1)/365,IF(B2192&gt;$D$4,($D$5-B2192+1)/365,$D$6/365)),0)</f>
        <v>0.17808219178082191</v>
      </c>
      <c r="O2192" s="28">
        <f>'Data &amp; Parameter'!$E$16*'Data &amp; Parameter'!$E$17*('Data &amp; Parameter'!$E$18+'Data &amp; Parameter'!$E$19)*'Data &amp; Parameter'!$E$20*'Data &amp; Parameter'!$E$37*N2192</f>
        <v>0.61913913196252002</v>
      </c>
      <c r="P2192">
        <f>ROUNDUP(IF(D2192&gt;$D$4,0,($D$4-D2192+1)/365),0)</f>
        <v>0</v>
      </c>
      <c r="Q2192">
        <f>ROUNDUP(IF(D2192&gt;$D$5,0,($D$5-D2192+1)/365),0)</f>
        <v>1</v>
      </c>
      <c r="R2192" s="28">
        <f>IF(OR(P2192=1,Q2192=1),IF(D2192+364&lt;=$D$5,(D2192+364-$D$4+1)/365,IF(D2192&gt;$D$4,($D$5-D2192+1)/365,$D$6/365)),0)</f>
        <v>0.17808219178082191</v>
      </c>
      <c r="S2192" s="28">
        <f>'Data &amp; Parameter'!$E$16*'Data &amp; Parameter'!$E$17*('Data &amp; Parameter'!$E$18+'Data &amp; Parameter'!$E$19)*'Data &amp; Parameter'!$E$20*'Data &amp; Parameter'!$E$37*R2192</f>
        <v>0.61913913196252002</v>
      </c>
      <c r="T2192" s="28">
        <f t="shared" si="34"/>
        <v>1.23827826392504</v>
      </c>
    </row>
    <row r="2193" spans="1:20" ht="15.75" customHeight="1" x14ac:dyDescent="0.35">
      <c r="A2193">
        <v>2186</v>
      </c>
      <c r="B2193" s="76">
        <v>44237</v>
      </c>
      <c r="C2193" s="1" t="s">
        <v>6946</v>
      </c>
      <c r="D2193" s="76">
        <v>44237</v>
      </c>
      <c r="E2193" s="1" t="s">
        <v>6947</v>
      </c>
      <c r="F2193" s="1" t="s">
        <v>6948</v>
      </c>
      <c r="G2193" s="1" t="s">
        <v>123</v>
      </c>
      <c r="H2193" s="1" t="s">
        <v>124</v>
      </c>
      <c r="I2193" s="1" t="s">
        <v>125</v>
      </c>
      <c r="J2193" s="1" t="s">
        <v>5979</v>
      </c>
      <c r="K2193" s="1" t="s">
        <v>5980</v>
      </c>
      <c r="L2193">
        <f>ROUNDUP(IF(B2193&gt;$D$4,0,($D$4-B2193+1)/365),0)</f>
        <v>0</v>
      </c>
      <c r="M2193">
        <f>ROUNDUP(IF(B2193&gt;$D$5,0,($D$5-B2193+1)/365),0)</f>
        <v>1</v>
      </c>
      <c r="N2193" s="28">
        <f>IF(OR(L2193=1,M2193=1),IF(B2193+364&lt;=$D$5,(B2193+364-$D$4+1)/365,IF(B2193&gt;$D$4,($D$5-B2193+1)/365,$D$6/365)),0)</f>
        <v>0.17808219178082191</v>
      </c>
      <c r="O2193" s="28">
        <f>'Data &amp; Parameter'!$E$16*'Data &amp; Parameter'!$E$17*('Data &amp; Parameter'!$E$18+'Data &amp; Parameter'!$E$19)*'Data &amp; Parameter'!$E$20*'Data &amp; Parameter'!$E$37*N2193</f>
        <v>0.61913913196252002</v>
      </c>
      <c r="P2193">
        <f>ROUNDUP(IF(D2193&gt;$D$4,0,($D$4-D2193+1)/365),0)</f>
        <v>0</v>
      </c>
      <c r="Q2193">
        <f>ROUNDUP(IF(D2193&gt;$D$5,0,($D$5-D2193+1)/365),0)</f>
        <v>1</v>
      </c>
      <c r="R2193" s="28">
        <f>IF(OR(P2193=1,Q2193=1),IF(D2193+364&lt;=$D$5,(D2193+364-$D$4+1)/365,IF(D2193&gt;$D$4,($D$5-D2193+1)/365,$D$6/365)),0)</f>
        <v>0.17808219178082191</v>
      </c>
      <c r="S2193" s="28">
        <f>'Data &amp; Parameter'!$E$16*'Data &amp; Parameter'!$E$17*('Data &amp; Parameter'!$E$18+'Data &amp; Parameter'!$E$19)*'Data &amp; Parameter'!$E$20*'Data &amp; Parameter'!$E$37*R2193</f>
        <v>0.61913913196252002</v>
      </c>
      <c r="T2193" s="28">
        <f t="shared" si="34"/>
        <v>1.23827826392504</v>
      </c>
    </row>
    <row r="2194" spans="1:20" ht="15.75" customHeight="1" x14ac:dyDescent="0.35">
      <c r="A2194">
        <v>2187</v>
      </c>
      <c r="B2194" s="76">
        <v>44237</v>
      </c>
      <c r="C2194" s="1" t="s">
        <v>6949</v>
      </c>
      <c r="D2194" s="76">
        <v>44237</v>
      </c>
      <c r="E2194" s="1" t="s">
        <v>6950</v>
      </c>
      <c r="F2194" s="1" t="s">
        <v>6951</v>
      </c>
      <c r="G2194" s="1" t="s">
        <v>123</v>
      </c>
      <c r="H2194" s="1" t="s">
        <v>124</v>
      </c>
      <c r="I2194" s="1" t="s">
        <v>125</v>
      </c>
      <c r="J2194" s="1" t="s">
        <v>5979</v>
      </c>
      <c r="K2194" s="1" t="s">
        <v>5980</v>
      </c>
      <c r="L2194">
        <f>ROUNDUP(IF(B2194&gt;$D$4,0,($D$4-B2194+1)/365),0)</f>
        <v>0</v>
      </c>
      <c r="M2194">
        <f>ROUNDUP(IF(B2194&gt;$D$5,0,($D$5-B2194+1)/365),0)</f>
        <v>1</v>
      </c>
      <c r="N2194" s="28">
        <f>IF(OR(L2194=1,M2194=1),IF(B2194+364&lt;=$D$5,(B2194+364-$D$4+1)/365,IF(B2194&gt;$D$4,($D$5-B2194+1)/365,$D$6/365)),0)</f>
        <v>0.17808219178082191</v>
      </c>
      <c r="O2194" s="28">
        <f>'Data &amp; Parameter'!$E$16*'Data &amp; Parameter'!$E$17*('Data &amp; Parameter'!$E$18+'Data &amp; Parameter'!$E$19)*'Data &amp; Parameter'!$E$20*'Data &amp; Parameter'!$E$37*N2194</f>
        <v>0.61913913196252002</v>
      </c>
      <c r="P2194">
        <f>ROUNDUP(IF(D2194&gt;$D$4,0,($D$4-D2194+1)/365),0)</f>
        <v>0</v>
      </c>
      <c r="Q2194">
        <f>ROUNDUP(IF(D2194&gt;$D$5,0,($D$5-D2194+1)/365),0)</f>
        <v>1</v>
      </c>
      <c r="R2194" s="28">
        <f>IF(OR(P2194=1,Q2194=1),IF(D2194+364&lt;=$D$5,(D2194+364-$D$4+1)/365,IF(D2194&gt;$D$4,($D$5-D2194+1)/365,$D$6/365)),0)</f>
        <v>0.17808219178082191</v>
      </c>
      <c r="S2194" s="28">
        <f>'Data &amp; Parameter'!$E$16*'Data &amp; Parameter'!$E$17*('Data &amp; Parameter'!$E$18+'Data &amp; Parameter'!$E$19)*'Data &amp; Parameter'!$E$20*'Data &amp; Parameter'!$E$37*R2194</f>
        <v>0.61913913196252002</v>
      </c>
      <c r="T2194" s="28">
        <f t="shared" si="34"/>
        <v>1.23827826392504</v>
      </c>
    </row>
    <row r="2195" spans="1:20" ht="15.75" customHeight="1" x14ac:dyDescent="0.35">
      <c r="A2195">
        <v>2188</v>
      </c>
      <c r="B2195" s="76">
        <v>44237</v>
      </c>
      <c r="C2195" s="1" t="s">
        <v>6952</v>
      </c>
      <c r="D2195" s="76">
        <v>44237</v>
      </c>
      <c r="E2195" s="1" t="s">
        <v>6953</v>
      </c>
      <c r="F2195" s="1" t="s">
        <v>6954</v>
      </c>
      <c r="G2195" s="1" t="s">
        <v>123</v>
      </c>
      <c r="H2195" s="1" t="s">
        <v>124</v>
      </c>
      <c r="I2195" s="1" t="s">
        <v>125</v>
      </c>
      <c r="J2195" s="1" t="s">
        <v>5979</v>
      </c>
      <c r="K2195" s="1" t="s">
        <v>5980</v>
      </c>
      <c r="L2195">
        <f>ROUNDUP(IF(B2195&gt;$D$4,0,($D$4-B2195+1)/365),0)</f>
        <v>0</v>
      </c>
      <c r="M2195">
        <f>ROUNDUP(IF(B2195&gt;$D$5,0,($D$5-B2195+1)/365),0)</f>
        <v>1</v>
      </c>
      <c r="N2195" s="28">
        <f>IF(OR(L2195=1,M2195=1),IF(B2195+364&lt;=$D$5,(B2195+364-$D$4+1)/365,IF(B2195&gt;$D$4,($D$5-B2195+1)/365,$D$6/365)),0)</f>
        <v>0.17808219178082191</v>
      </c>
      <c r="O2195" s="28">
        <f>'Data &amp; Parameter'!$E$16*'Data &amp; Parameter'!$E$17*('Data &amp; Parameter'!$E$18+'Data &amp; Parameter'!$E$19)*'Data &amp; Parameter'!$E$20*'Data &amp; Parameter'!$E$37*N2195</f>
        <v>0.61913913196252002</v>
      </c>
      <c r="P2195">
        <f>ROUNDUP(IF(D2195&gt;$D$4,0,($D$4-D2195+1)/365),0)</f>
        <v>0</v>
      </c>
      <c r="Q2195">
        <f>ROUNDUP(IF(D2195&gt;$D$5,0,($D$5-D2195+1)/365),0)</f>
        <v>1</v>
      </c>
      <c r="R2195" s="28">
        <f>IF(OR(P2195=1,Q2195=1),IF(D2195+364&lt;=$D$5,(D2195+364-$D$4+1)/365,IF(D2195&gt;$D$4,($D$5-D2195+1)/365,$D$6/365)),0)</f>
        <v>0.17808219178082191</v>
      </c>
      <c r="S2195" s="28">
        <f>'Data &amp; Parameter'!$E$16*'Data &amp; Parameter'!$E$17*('Data &amp; Parameter'!$E$18+'Data &amp; Parameter'!$E$19)*'Data &amp; Parameter'!$E$20*'Data &amp; Parameter'!$E$37*R2195</f>
        <v>0.61913913196252002</v>
      </c>
      <c r="T2195" s="28">
        <f t="shared" si="34"/>
        <v>1.23827826392504</v>
      </c>
    </row>
    <row r="2196" spans="1:20" ht="15.75" customHeight="1" x14ac:dyDescent="0.35">
      <c r="A2196">
        <v>2189</v>
      </c>
      <c r="B2196" s="76">
        <v>44237</v>
      </c>
      <c r="C2196" s="1" t="s">
        <v>6955</v>
      </c>
      <c r="D2196" s="76">
        <v>44237</v>
      </c>
      <c r="E2196" s="1" t="s">
        <v>6956</v>
      </c>
      <c r="F2196" s="1" t="s">
        <v>6957</v>
      </c>
      <c r="G2196" s="1" t="s">
        <v>123</v>
      </c>
      <c r="H2196" s="1" t="s">
        <v>124</v>
      </c>
      <c r="I2196" s="1" t="s">
        <v>125</v>
      </c>
      <c r="J2196" s="1" t="s">
        <v>6641</v>
      </c>
      <c r="K2196" s="1" t="s">
        <v>6641</v>
      </c>
      <c r="L2196">
        <f>ROUNDUP(IF(B2196&gt;$D$4,0,($D$4-B2196+1)/365),0)</f>
        <v>0</v>
      </c>
      <c r="M2196">
        <f>ROUNDUP(IF(B2196&gt;$D$5,0,($D$5-B2196+1)/365),0)</f>
        <v>1</v>
      </c>
      <c r="N2196" s="28">
        <f>IF(OR(L2196=1,M2196=1),IF(B2196+364&lt;=$D$5,(B2196+364-$D$4+1)/365,IF(B2196&gt;$D$4,($D$5-B2196+1)/365,$D$6/365)),0)</f>
        <v>0.17808219178082191</v>
      </c>
      <c r="O2196" s="28">
        <f>'Data &amp; Parameter'!$E$16*'Data &amp; Parameter'!$E$17*('Data &amp; Parameter'!$E$18+'Data &amp; Parameter'!$E$19)*'Data &amp; Parameter'!$E$20*'Data &amp; Parameter'!$E$37*N2196</f>
        <v>0.61913913196252002</v>
      </c>
      <c r="P2196">
        <f>ROUNDUP(IF(D2196&gt;$D$4,0,($D$4-D2196+1)/365),0)</f>
        <v>0</v>
      </c>
      <c r="Q2196">
        <f>ROUNDUP(IF(D2196&gt;$D$5,0,($D$5-D2196+1)/365),0)</f>
        <v>1</v>
      </c>
      <c r="R2196" s="28">
        <f>IF(OR(P2196=1,Q2196=1),IF(D2196+364&lt;=$D$5,(D2196+364-$D$4+1)/365,IF(D2196&gt;$D$4,($D$5-D2196+1)/365,$D$6/365)),0)</f>
        <v>0.17808219178082191</v>
      </c>
      <c r="S2196" s="28">
        <f>'Data &amp; Parameter'!$E$16*'Data &amp; Parameter'!$E$17*('Data &amp; Parameter'!$E$18+'Data &amp; Parameter'!$E$19)*'Data &amp; Parameter'!$E$20*'Data &amp; Parameter'!$E$37*R2196</f>
        <v>0.61913913196252002</v>
      </c>
      <c r="T2196" s="28">
        <f t="shared" si="34"/>
        <v>1.23827826392504</v>
      </c>
    </row>
    <row r="2197" spans="1:20" ht="15.75" customHeight="1" x14ac:dyDescent="0.35">
      <c r="A2197">
        <v>2190</v>
      </c>
      <c r="B2197" s="76">
        <v>44237</v>
      </c>
      <c r="C2197" s="1" t="s">
        <v>6958</v>
      </c>
      <c r="D2197" s="76">
        <v>44237</v>
      </c>
      <c r="E2197" s="1" t="s">
        <v>6959</v>
      </c>
      <c r="F2197" s="1" t="s">
        <v>6960</v>
      </c>
      <c r="G2197" s="1" t="s">
        <v>123</v>
      </c>
      <c r="H2197" s="1" t="s">
        <v>124</v>
      </c>
      <c r="I2197" s="1" t="s">
        <v>125</v>
      </c>
      <c r="J2197" s="1" t="s">
        <v>6641</v>
      </c>
      <c r="K2197" s="1" t="s">
        <v>6641</v>
      </c>
      <c r="L2197">
        <f>ROUNDUP(IF(B2197&gt;$D$4,0,($D$4-B2197+1)/365),0)</f>
        <v>0</v>
      </c>
      <c r="M2197">
        <f>ROUNDUP(IF(B2197&gt;$D$5,0,($D$5-B2197+1)/365),0)</f>
        <v>1</v>
      </c>
      <c r="N2197" s="28">
        <f>IF(OR(L2197=1,M2197=1),IF(B2197+364&lt;=$D$5,(B2197+364-$D$4+1)/365,IF(B2197&gt;$D$4,($D$5-B2197+1)/365,$D$6/365)),0)</f>
        <v>0.17808219178082191</v>
      </c>
      <c r="O2197" s="28">
        <f>'Data &amp; Parameter'!$E$16*'Data &amp; Parameter'!$E$17*('Data &amp; Parameter'!$E$18+'Data &amp; Parameter'!$E$19)*'Data &amp; Parameter'!$E$20*'Data &amp; Parameter'!$E$37*N2197</f>
        <v>0.61913913196252002</v>
      </c>
      <c r="P2197">
        <f>ROUNDUP(IF(D2197&gt;$D$4,0,($D$4-D2197+1)/365),0)</f>
        <v>0</v>
      </c>
      <c r="Q2197">
        <f>ROUNDUP(IF(D2197&gt;$D$5,0,($D$5-D2197+1)/365),0)</f>
        <v>1</v>
      </c>
      <c r="R2197" s="28">
        <f>IF(OR(P2197=1,Q2197=1),IF(D2197+364&lt;=$D$5,(D2197+364-$D$4+1)/365,IF(D2197&gt;$D$4,($D$5-D2197+1)/365,$D$6/365)),0)</f>
        <v>0.17808219178082191</v>
      </c>
      <c r="S2197" s="28">
        <f>'Data &amp; Parameter'!$E$16*'Data &amp; Parameter'!$E$17*('Data &amp; Parameter'!$E$18+'Data &amp; Parameter'!$E$19)*'Data &amp; Parameter'!$E$20*'Data &amp; Parameter'!$E$37*R2197</f>
        <v>0.61913913196252002</v>
      </c>
      <c r="T2197" s="28">
        <f t="shared" si="34"/>
        <v>1.23827826392504</v>
      </c>
    </row>
    <row r="2198" spans="1:20" ht="15.75" customHeight="1" x14ac:dyDescent="0.35">
      <c r="A2198">
        <v>2191</v>
      </c>
      <c r="B2198" s="76">
        <v>44237</v>
      </c>
      <c r="C2198" s="1" t="s">
        <v>6961</v>
      </c>
      <c r="D2198" s="76">
        <v>44237</v>
      </c>
      <c r="E2198" s="1" t="s">
        <v>6962</v>
      </c>
      <c r="F2198" s="1" t="s">
        <v>6963</v>
      </c>
      <c r="G2198" s="1" t="s">
        <v>123</v>
      </c>
      <c r="H2198" s="1" t="s">
        <v>124</v>
      </c>
      <c r="I2198" s="1" t="s">
        <v>125</v>
      </c>
      <c r="J2198" s="1" t="s">
        <v>6641</v>
      </c>
      <c r="K2198" s="1" t="s">
        <v>6709</v>
      </c>
      <c r="L2198">
        <f>ROUNDUP(IF(B2198&gt;$D$4,0,($D$4-B2198+1)/365),0)</f>
        <v>0</v>
      </c>
      <c r="M2198">
        <f>ROUNDUP(IF(B2198&gt;$D$5,0,($D$5-B2198+1)/365),0)</f>
        <v>1</v>
      </c>
      <c r="N2198" s="28">
        <f>IF(OR(L2198=1,M2198=1),IF(B2198+364&lt;=$D$5,(B2198+364-$D$4+1)/365,IF(B2198&gt;$D$4,($D$5-B2198+1)/365,$D$6/365)),0)</f>
        <v>0.17808219178082191</v>
      </c>
      <c r="O2198" s="28">
        <f>'Data &amp; Parameter'!$E$16*'Data &amp; Parameter'!$E$17*('Data &amp; Parameter'!$E$18+'Data &amp; Parameter'!$E$19)*'Data &amp; Parameter'!$E$20*'Data &amp; Parameter'!$E$37*N2198</f>
        <v>0.61913913196252002</v>
      </c>
      <c r="P2198">
        <f>ROUNDUP(IF(D2198&gt;$D$4,0,($D$4-D2198+1)/365),0)</f>
        <v>0</v>
      </c>
      <c r="Q2198">
        <f>ROUNDUP(IF(D2198&gt;$D$5,0,($D$5-D2198+1)/365),0)</f>
        <v>1</v>
      </c>
      <c r="R2198" s="28">
        <f>IF(OR(P2198=1,Q2198=1),IF(D2198+364&lt;=$D$5,(D2198+364-$D$4+1)/365,IF(D2198&gt;$D$4,($D$5-D2198+1)/365,$D$6/365)),0)</f>
        <v>0.17808219178082191</v>
      </c>
      <c r="S2198" s="28">
        <f>'Data &amp; Parameter'!$E$16*'Data &amp; Parameter'!$E$17*('Data &amp; Parameter'!$E$18+'Data &amp; Parameter'!$E$19)*'Data &amp; Parameter'!$E$20*'Data &amp; Parameter'!$E$37*R2198</f>
        <v>0.61913913196252002</v>
      </c>
      <c r="T2198" s="28">
        <f t="shared" si="34"/>
        <v>1.23827826392504</v>
      </c>
    </row>
    <row r="2199" spans="1:20" ht="15.75" customHeight="1" x14ac:dyDescent="0.35">
      <c r="A2199">
        <v>2192</v>
      </c>
      <c r="B2199" s="76">
        <v>44237</v>
      </c>
      <c r="C2199" s="1" t="s">
        <v>6964</v>
      </c>
      <c r="D2199" s="76">
        <v>44237</v>
      </c>
      <c r="E2199" s="1" t="s">
        <v>6965</v>
      </c>
      <c r="F2199" s="1" t="s">
        <v>6966</v>
      </c>
      <c r="G2199" s="1" t="s">
        <v>123</v>
      </c>
      <c r="H2199" s="1" t="s">
        <v>124</v>
      </c>
      <c r="I2199" s="1" t="s">
        <v>125</v>
      </c>
      <c r="J2199" s="1" t="s">
        <v>6641</v>
      </c>
      <c r="K2199" s="1" t="s">
        <v>6709</v>
      </c>
      <c r="L2199">
        <f>ROUNDUP(IF(B2199&gt;$D$4,0,($D$4-B2199+1)/365),0)</f>
        <v>0</v>
      </c>
      <c r="M2199">
        <f>ROUNDUP(IF(B2199&gt;$D$5,0,($D$5-B2199+1)/365),0)</f>
        <v>1</v>
      </c>
      <c r="N2199" s="28">
        <f>IF(OR(L2199=1,M2199=1),IF(B2199+364&lt;=$D$5,(B2199+364-$D$4+1)/365,IF(B2199&gt;$D$4,($D$5-B2199+1)/365,$D$6/365)),0)</f>
        <v>0.17808219178082191</v>
      </c>
      <c r="O2199" s="28">
        <f>'Data &amp; Parameter'!$E$16*'Data &amp; Parameter'!$E$17*('Data &amp; Parameter'!$E$18+'Data &amp; Parameter'!$E$19)*'Data &amp; Parameter'!$E$20*'Data &amp; Parameter'!$E$37*N2199</f>
        <v>0.61913913196252002</v>
      </c>
      <c r="P2199">
        <f>ROUNDUP(IF(D2199&gt;$D$4,0,($D$4-D2199+1)/365),0)</f>
        <v>0</v>
      </c>
      <c r="Q2199">
        <f>ROUNDUP(IF(D2199&gt;$D$5,0,($D$5-D2199+1)/365),0)</f>
        <v>1</v>
      </c>
      <c r="R2199" s="28">
        <f>IF(OR(P2199=1,Q2199=1),IF(D2199+364&lt;=$D$5,(D2199+364-$D$4+1)/365,IF(D2199&gt;$D$4,($D$5-D2199+1)/365,$D$6/365)),0)</f>
        <v>0.17808219178082191</v>
      </c>
      <c r="S2199" s="28">
        <f>'Data &amp; Parameter'!$E$16*'Data &amp; Parameter'!$E$17*('Data &amp; Parameter'!$E$18+'Data &amp; Parameter'!$E$19)*'Data &amp; Parameter'!$E$20*'Data &amp; Parameter'!$E$37*R2199</f>
        <v>0.61913913196252002</v>
      </c>
      <c r="T2199" s="28">
        <f t="shared" si="34"/>
        <v>1.23827826392504</v>
      </c>
    </row>
    <row r="2200" spans="1:20" ht="15.75" customHeight="1" x14ac:dyDescent="0.35">
      <c r="A2200">
        <v>2193</v>
      </c>
      <c r="B2200" s="76">
        <v>44237</v>
      </c>
      <c r="C2200" s="1" t="s">
        <v>6967</v>
      </c>
      <c r="D2200" s="76">
        <v>44237</v>
      </c>
      <c r="E2200" s="1" t="s">
        <v>6968</v>
      </c>
      <c r="F2200" s="1" t="s">
        <v>6969</v>
      </c>
      <c r="G2200" s="1" t="s">
        <v>123</v>
      </c>
      <c r="H2200" s="1" t="s">
        <v>124</v>
      </c>
      <c r="I2200" s="1" t="s">
        <v>125</v>
      </c>
      <c r="J2200" s="1" t="s">
        <v>6641</v>
      </c>
      <c r="K2200" s="1" t="s">
        <v>6709</v>
      </c>
      <c r="L2200">
        <f>ROUNDUP(IF(B2200&gt;$D$4,0,($D$4-B2200+1)/365),0)</f>
        <v>0</v>
      </c>
      <c r="M2200">
        <f>ROUNDUP(IF(B2200&gt;$D$5,0,($D$5-B2200+1)/365),0)</f>
        <v>1</v>
      </c>
      <c r="N2200" s="28">
        <f>IF(OR(L2200=1,M2200=1),IF(B2200+364&lt;=$D$5,(B2200+364-$D$4+1)/365,IF(B2200&gt;$D$4,($D$5-B2200+1)/365,$D$6/365)),0)</f>
        <v>0.17808219178082191</v>
      </c>
      <c r="O2200" s="28">
        <f>'Data &amp; Parameter'!$E$16*'Data &amp; Parameter'!$E$17*('Data &amp; Parameter'!$E$18+'Data &amp; Parameter'!$E$19)*'Data &amp; Parameter'!$E$20*'Data &amp; Parameter'!$E$37*N2200</f>
        <v>0.61913913196252002</v>
      </c>
      <c r="P2200">
        <f>ROUNDUP(IF(D2200&gt;$D$4,0,($D$4-D2200+1)/365),0)</f>
        <v>0</v>
      </c>
      <c r="Q2200">
        <f>ROUNDUP(IF(D2200&gt;$D$5,0,($D$5-D2200+1)/365),0)</f>
        <v>1</v>
      </c>
      <c r="R2200" s="28">
        <f>IF(OR(P2200=1,Q2200=1),IF(D2200+364&lt;=$D$5,(D2200+364-$D$4+1)/365,IF(D2200&gt;$D$4,($D$5-D2200+1)/365,$D$6/365)),0)</f>
        <v>0.17808219178082191</v>
      </c>
      <c r="S2200" s="28">
        <f>'Data &amp; Parameter'!$E$16*'Data &amp; Parameter'!$E$17*('Data &amp; Parameter'!$E$18+'Data &amp; Parameter'!$E$19)*'Data &amp; Parameter'!$E$20*'Data &amp; Parameter'!$E$37*R2200</f>
        <v>0.61913913196252002</v>
      </c>
      <c r="T2200" s="28">
        <f t="shared" si="34"/>
        <v>1.23827826392504</v>
      </c>
    </row>
    <row r="2201" spans="1:20" ht="15.75" customHeight="1" x14ac:dyDescent="0.35">
      <c r="A2201">
        <v>2194</v>
      </c>
      <c r="B2201" s="76">
        <v>44237</v>
      </c>
      <c r="C2201" s="1" t="s">
        <v>6970</v>
      </c>
      <c r="D2201" s="76">
        <v>44237</v>
      </c>
      <c r="E2201" s="1" t="s">
        <v>6971</v>
      </c>
      <c r="F2201" s="1" t="s">
        <v>6972</v>
      </c>
      <c r="G2201" s="1" t="s">
        <v>123</v>
      </c>
      <c r="H2201" s="1" t="s">
        <v>124</v>
      </c>
      <c r="I2201" s="1" t="s">
        <v>125</v>
      </c>
      <c r="J2201" s="1" t="s">
        <v>6641</v>
      </c>
      <c r="K2201" s="1" t="s">
        <v>6641</v>
      </c>
      <c r="L2201">
        <f>ROUNDUP(IF(B2201&gt;$D$4,0,($D$4-B2201+1)/365),0)</f>
        <v>0</v>
      </c>
      <c r="M2201">
        <f>ROUNDUP(IF(B2201&gt;$D$5,0,($D$5-B2201+1)/365),0)</f>
        <v>1</v>
      </c>
      <c r="N2201" s="28">
        <f>IF(OR(L2201=1,M2201=1),IF(B2201+364&lt;=$D$5,(B2201+364-$D$4+1)/365,IF(B2201&gt;$D$4,($D$5-B2201+1)/365,$D$6/365)),0)</f>
        <v>0.17808219178082191</v>
      </c>
      <c r="O2201" s="28">
        <f>'Data &amp; Parameter'!$E$16*'Data &amp; Parameter'!$E$17*('Data &amp; Parameter'!$E$18+'Data &amp; Parameter'!$E$19)*'Data &amp; Parameter'!$E$20*'Data &amp; Parameter'!$E$37*N2201</f>
        <v>0.61913913196252002</v>
      </c>
      <c r="P2201">
        <f>ROUNDUP(IF(D2201&gt;$D$4,0,($D$4-D2201+1)/365),0)</f>
        <v>0</v>
      </c>
      <c r="Q2201">
        <f>ROUNDUP(IF(D2201&gt;$D$5,0,($D$5-D2201+1)/365),0)</f>
        <v>1</v>
      </c>
      <c r="R2201" s="28">
        <f>IF(OR(P2201=1,Q2201=1),IF(D2201+364&lt;=$D$5,(D2201+364-$D$4+1)/365,IF(D2201&gt;$D$4,($D$5-D2201+1)/365,$D$6/365)),0)</f>
        <v>0.17808219178082191</v>
      </c>
      <c r="S2201" s="28">
        <f>'Data &amp; Parameter'!$E$16*'Data &amp; Parameter'!$E$17*('Data &amp; Parameter'!$E$18+'Data &amp; Parameter'!$E$19)*'Data &amp; Parameter'!$E$20*'Data &amp; Parameter'!$E$37*R2201</f>
        <v>0.61913913196252002</v>
      </c>
      <c r="T2201" s="28">
        <f t="shared" si="34"/>
        <v>1.23827826392504</v>
      </c>
    </row>
    <row r="2202" spans="1:20" ht="15.75" customHeight="1" x14ac:dyDescent="0.35">
      <c r="A2202">
        <v>2195</v>
      </c>
      <c r="B2202" s="76">
        <v>44237</v>
      </c>
      <c r="C2202" s="1" t="s">
        <v>6973</v>
      </c>
      <c r="D2202" s="76">
        <v>44237</v>
      </c>
      <c r="E2202" s="1" t="s">
        <v>6974</v>
      </c>
      <c r="F2202" s="1" t="s">
        <v>6975</v>
      </c>
      <c r="G2202" s="1" t="s">
        <v>123</v>
      </c>
      <c r="H2202" s="1" t="s">
        <v>124</v>
      </c>
      <c r="I2202" s="1" t="s">
        <v>125</v>
      </c>
      <c r="J2202" s="1" t="s">
        <v>6641</v>
      </c>
      <c r="K2202" s="1" t="s">
        <v>6641</v>
      </c>
      <c r="L2202">
        <f>ROUNDUP(IF(B2202&gt;$D$4,0,($D$4-B2202+1)/365),0)</f>
        <v>0</v>
      </c>
      <c r="M2202">
        <f>ROUNDUP(IF(B2202&gt;$D$5,0,($D$5-B2202+1)/365),0)</f>
        <v>1</v>
      </c>
      <c r="N2202" s="28">
        <f>IF(OR(L2202=1,M2202=1),IF(B2202+364&lt;=$D$5,(B2202+364-$D$4+1)/365,IF(B2202&gt;$D$4,($D$5-B2202+1)/365,$D$6/365)),0)</f>
        <v>0.17808219178082191</v>
      </c>
      <c r="O2202" s="28">
        <f>'Data &amp; Parameter'!$E$16*'Data &amp; Parameter'!$E$17*('Data &amp; Parameter'!$E$18+'Data &amp; Parameter'!$E$19)*'Data &amp; Parameter'!$E$20*'Data &amp; Parameter'!$E$37*N2202</f>
        <v>0.61913913196252002</v>
      </c>
      <c r="P2202">
        <f>ROUNDUP(IF(D2202&gt;$D$4,0,($D$4-D2202+1)/365),0)</f>
        <v>0</v>
      </c>
      <c r="Q2202">
        <f>ROUNDUP(IF(D2202&gt;$D$5,0,($D$5-D2202+1)/365),0)</f>
        <v>1</v>
      </c>
      <c r="R2202" s="28">
        <f>IF(OR(P2202=1,Q2202=1),IF(D2202+364&lt;=$D$5,(D2202+364-$D$4+1)/365,IF(D2202&gt;$D$4,($D$5-D2202+1)/365,$D$6/365)),0)</f>
        <v>0.17808219178082191</v>
      </c>
      <c r="S2202" s="28">
        <f>'Data &amp; Parameter'!$E$16*'Data &amp; Parameter'!$E$17*('Data &amp; Parameter'!$E$18+'Data &amp; Parameter'!$E$19)*'Data &amp; Parameter'!$E$20*'Data &amp; Parameter'!$E$37*R2202</f>
        <v>0.61913913196252002</v>
      </c>
      <c r="T2202" s="28">
        <f t="shared" si="34"/>
        <v>1.23827826392504</v>
      </c>
    </row>
    <row r="2203" spans="1:20" ht="15.75" customHeight="1" x14ac:dyDescent="0.35">
      <c r="A2203">
        <v>2196</v>
      </c>
      <c r="B2203" s="76">
        <v>44237</v>
      </c>
      <c r="C2203" s="1" t="s">
        <v>6976</v>
      </c>
      <c r="D2203" s="76">
        <v>44237</v>
      </c>
      <c r="E2203" s="1" t="s">
        <v>6977</v>
      </c>
      <c r="F2203" s="1" t="s">
        <v>6978</v>
      </c>
      <c r="G2203" s="1" t="s">
        <v>123</v>
      </c>
      <c r="H2203" s="1" t="s">
        <v>124</v>
      </c>
      <c r="I2203" s="1" t="s">
        <v>125</v>
      </c>
      <c r="J2203" s="1" t="s">
        <v>6641</v>
      </c>
      <c r="K2203" s="1" t="s">
        <v>6709</v>
      </c>
      <c r="L2203">
        <f>ROUNDUP(IF(B2203&gt;$D$4,0,($D$4-B2203+1)/365),0)</f>
        <v>0</v>
      </c>
      <c r="M2203">
        <f>ROUNDUP(IF(B2203&gt;$D$5,0,($D$5-B2203+1)/365),0)</f>
        <v>1</v>
      </c>
      <c r="N2203" s="28">
        <f>IF(OR(L2203=1,M2203=1),IF(B2203+364&lt;=$D$5,(B2203+364-$D$4+1)/365,IF(B2203&gt;$D$4,($D$5-B2203+1)/365,$D$6/365)),0)</f>
        <v>0.17808219178082191</v>
      </c>
      <c r="O2203" s="28">
        <f>'Data &amp; Parameter'!$E$16*'Data &amp; Parameter'!$E$17*('Data &amp; Parameter'!$E$18+'Data &amp; Parameter'!$E$19)*'Data &amp; Parameter'!$E$20*'Data &amp; Parameter'!$E$37*N2203</f>
        <v>0.61913913196252002</v>
      </c>
      <c r="P2203">
        <f>ROUNDUP(IF(D2203&gt;$D$4,0,($D$4-D2203+1)/365),0)</f>
        <v>0</v>
      </c>
      <c r="Q2203">
        <f>ROUNDUP(IF(D2203&gt;$D$5,0,($D$5-D2203+1)/365),0)</f>
        <v>1</v>
      </c>
      <c r="R2203" s="28">
        <f>IF(OR(P2203=1,Q2203=1),IF(D2203+364&lt;=$D$5,(D2203+364-$D$4+1)/365,IF(D2203&gt;$D$4,($D$5-D2203+1)/365,$D$6/365)),0)</f>
        <v>0.17808219178082191</v>
      </c>
      <c r="S2203" s="28">
        <f>'Data &amp; Parameter'!$E$16*'Data &amp; Parameter'!$E$17*('Data &amp; Parameter'!$E$18+'Data &amp; Parameter'!$E$19)*'Data &amp; Parameter'!$E$20*'Data &amp; Parameter'!$E$37*R2203</f>
        <v>0.61913913196252002</v>
      </c>
      <c r="T2203" s="28">
        <f t="shared" si="34"/>
        <v>1.23827826392504</v>
      </c>
    </row>
    <row r="2204" spans="1:20" ht="15.75" customHeight="1" x14ac:dyDescent="0.35">
      <c r="A2204">
        <v>2197</v>
      </c>
      <c r="B2204" s="76">
        <v>44237</v>
      </c>
      <c r="C2204" s="1" t="s">
        <v>6979</v>
      </c>
      <c r="D2204" s="76">
        <v>44237</v>
      </c>
      <c r="E2204" s="1" t="s">
        <v>6980</v>
      </c>
      <c r="F2204" s="1" t="s">
        <v>6981</v>
      </c>
      <c r="G2204" s="1" t="s">
        <v>123</v>
      </c>
      <c r="H2204" s="1" t="s">
        <v>124</v>
      </c>
      <c r="I2204" s="1" t="s">
        <v>125</v>
      </c>
      <c r="J2204" s="1" t="s">
        <v>6641</v>
      </c>
      <c r="K2204" s="1" t="s">
        <v>6641</v>
      </c>
      <c r="L2204">
        <f>ROUNDUP(IF(B2204&gt;$D$4,0,($D$4-B2204+1)/365),0)</f>
        <v>0</v>
      </c>
      <c r="M2204">
        <f>ROUNDUP(IF(B2204&gt;$D$5,0,($D$5-B2204+1)/365),0)</f>
        <v>1</v>
      </c>
      <c r="N2204" s="28">
        <f>IF(OR(L2204=1,M2204=1),IF(B2204+364&lt;=$D$5,(B2204+364-$D$4+1)/365,IF(B2204&gt;$D$4,($D$5-B2204+1)/365,$D$6/365)),0)</f>
        <v>0.17808219178082191</v>
      </c>
      <c r="O2204" s="28">
        <f>'Data &amp; Parameter'!$E$16*'Data &amp; Parameter'!$E$17*('Data &amp; Parameter'!$E$18+'Data &amp; Parameter'!$E$19)*'Data &amp; Parameter'!$E$20*'Data &amp; Parameter'!$E$37*N2204</f>
        <v>0.61913913196252002</v>
      </c>
      <c r="P2204">
        <f>ROUNDUP(IF(D2204&gt;$D$4,0,($D$4-D2204+1)/365),0)</f>
        <v>0</v>
      </c>
      <c r="Q2204">
        <f>ROUNDUP(IF(D2204&gt;$D$5,0,($D$5-D2204+1)/365),0)</f>
        <v>1</v>
      </c>
      <c r="R2204" s="28">
        <f>IF(OR(P2204=1,Q2204=1),IF(D2204+364&lt;=$D$5,(D2204+364-$D$4+1)/365,IF(D2204&gt;$D$4,($D$5-D2204+1)/365,$D$6/365)),0)</f>
        <v>0.17808219178082191</v>
      </c>
      <c r="S2204" s="28">
        <f>'Data &amp; Parameter'!$E$16*'Data &amp; Parameter'!$E$17*('Data &amp; Parameter'!$E$18+'Data &amp; Parameter'!$E$19)*'Data &amp; Parameter'!$E$20*'Data &amp; Parameter'!$E$37*R2204</f>
        <v>0.61913913196252002</v>
      </c>
      <c r="T2204" s="28">
        <f t="shared" si="34"/>
        <v>1.23827826392504</v>
      </c>
    </row>
    <row r="2205" spans="1:20" ht="15.75" customHeight="1" x14ac:dyDescent="0.35">
      <c r="A2205">
        <v>2198</v>
      </c>
      <c r="B2205" s="76">
        <v>44237</v>
      </c>
      <c r="C2205" s="1" t="s">
        <v>6982</v>
      </c>
      <c r="D2205" s="76">
        <v>44237</v>
      </c>
      <c r="E2205" s="1" t="s">
        <v>6983</v>
      </c>
      <c r="F2205" s="1" t="s">
        <v>6984</v>
      </c>
      <c r="G2205" s="1" t="s">
        <v>123</v>
      </c>
      <c r="H2205" s="1" t="s">
        <v>124</v>
      </c>
      <c r="I2205" s="1" t="s">
        <v>125</v>
      </c>
      <c r="J2205" s="1" t="s">
        <v>6641</v>
      </c>
      <c r="K2205" s="1" t="s">
        <v>6641</v>
      </c>
      <c r="L2205">
        <f>ROUNDUP(IF(B2205&gt;$D$4,0,($D$4-B2205+1)/365),0)</f>
        <v>0</v>
      </c>
      <c r="M2205">
        <f>ROUNDUP(IF(B2205&gt;$D$5,0,($D$5-B2205+1)/365),0)</f>
        <v>1</v>
      </c>
      <c r="N2205" s="28">
        <f>IF(OR(L2205=1,M2205=1),IF(B2205+364&lt;=$D$5,(B2205+364-$D$4+1)/365,IF(B2205&gt;$D$4,($D$5-B2205+1)/365,$D$6/365)),0)</f>
        <v>0.17808219178082191</v>
      </c>
      <c r="O2205" s="28">
        <f>'Data &amp; Parameter'!$E$16*'Data &amp; Parameter'!$E$17*('Data &amp; Parameter'!$E$18+'Data &amp; Parameter'!$E$19)*'Data &amp; Parameter'!$E$20*'Data &amp; Parameter'!$E$37*N2205</f>
        <v>0.61913913196252002</v>
      </c>
      <c r="P2205">
        <f>ROUNDUP(IF(D2205&gt;$D$4,0,($D$4-D2205+1)/365),0)</f>
        <v>0</v>
      </c>
      <c r="Q2205">
        <f>ROUNDUP(IF(D2205&gt;$D$5,0,($D$5-D2205+1)/365),0)</f>
        <v>1</v>
      </c>
      <c r="R2205" s="28">
        <f>IF(OR(P2205=1,Q2205=1),IF(D2205+364&lt;=$D$5,(D2205+364-$D$4+1)/365,IF(D2205&gt;$D$4,($D$5-D2205+1)/365,$D$6/365)),0)</f>
        <v>0.17808219178082191</v>
      </c>
      <c r="S2205" s="28">
        <f>'Data &amp; Parameter'!$E$16*'Data &amp; Parameter'!$E$17*('Data &amp; Parameter'!$E$18+'Data &amp; Parameter'!$E$19)*'Data &amp; Parameter'!$E$20*'Data &amp; Parameter'!$E$37*R2205</f>
        <v>0.61913913196252002</v>
      </c>
      <c r="T2205" s="28">
        <f t="shared" si="34"/>
        <v>1.23827826392504</v>
      </c>
    </row>
    <row r="2206" spans="1:20" ht="15.75" customHeight="1" x14ac:dyDescent="0.35">
      <c r="A2206">
        <v>2199</v>
      </c>
      <c r="B2206" s="76">
        <v>44237</v>
      </c>
      <c r="C2206" s="1" t="s">
        <v>6985</v>
      </c>
      <c r="D2206" s="76">
        <v>44237</v>
      </c>
      <c r="E2206" s="1" t="s">
        <v>6986</v>
      </c>
      <c r="F2206" s="1" t="s">
        <v>6987</v>
      </c>
      <c r="G2206" s="1" t="s">
        <v>123</v>
      </c>
      <c r="H2206" s="1" t="s">
        <v>124</v>
      </c>
      <c r="I2206" s="1" t="s">
        <v>125</v>
      </c>
      <c r="J2206" s="1" t="s">
        <v>6641</v>
      </c>
      <c r="K2206" s="1" t="s">
        <v>6641</v>
      </c>
      <c r="L2206">
        <f>ROUNDUP(IF(B2206&gt;$D$4,0,($D$4-B2206+1)/365),0)</f>
        <v>0</v>
      </c>
      <c r="M2206">
        <f>ROUNDUP(IF(B2206&gt;$D$5,0,($D$5-B2206+1)/365),0)</f>
        <v>1</v>
      </c>
      <c r="N2206" s="28">
        <f>IF(OR(L2206=1,M2206=1),IF(B2206+364&lt;=$D$5,(B2206+364-$D$4+1)/365,IF(B2206&gt;$D$4,($D$5-B2206+1)/365,$D$6/365)),0)</f>
        <v>0.17808219178082191</v>
      </c>
      <c r="O2206" s="28">
        <f>'Data &amp; Parameter'!$E$16*'Data &amp; Parameter'!$E$17*('Data &amp; Parameter'!$E$18+'Data &amp; Parameter'!$E$19)*'Data &amp; Parameter'!$E$20*'Data &amp; Parameter'!$E$37*N2206</f>
        <v>0.61913913196252002</v>
      </c>
      <c r="P2206">
        <f>ROUNDUP(IF(D2206&gt;$D$4,0,($D$4-D2206+1)/365),0)</f>
        <v>0</v>
      </c>
      <c r="Q2206">
        <f>ROUNDUP(IF(D2206&gt;$D$5,0,($D$5-D2206+1)/365),0)</f>
        <v>1</v>
      </c>
      <c r="R2206" s="28">
        <f>IF(OR(P2206=1,Q2206=1),IF(D2206+364&lt;=$D$5,(D2206+364-$D$4+1)/365,IF(D2206&gt;$D$4,($D$5-D2206+1)/365,$D$6/365)),0)</f>
        <v>0.17808219178082191</v>
      </c>
      <c r="S2206" s="28">
        <f>'Data &amp; Parameter'!$E$16*'Data &amp; Parameter'!$E$17*('Data &amp; Parameter'!$E$18+'Data &amp; Parameter'!$E$19)*'Data &amp; Parameter'!$E$20*'Data &amp; Parameter'!$E$37*R2206</f>
        <v>0.61913913196252002</v>
      </c>
      <c r="T2206" s="28">
        <f t="shared" si="34"/>
        <v>1.23827826392504</v>
      </c>
    </row>
    <row r="2207" spans="1:20" ht="15.75" customHeight="1" x14ac:dyDescent="0.35">
      <c r="A2207">
        <v>2200</v>
      </c>
      <c r="B2207" s="76">
        <v>44237</v>
      </c>
      <c r="C2207" s="1" t="s">
        <v>6988</v>
      </c>
      <c r="D2207" s="76">
        <v>44237</v>
      </c>
      <c r="E2207" s="1" t="s">
        <v>6989</v>
      </c>
      <c r="F2207" s="1" t="s">
        <v>6990</v>
      </c>
      <c r="G2207" s="1" t="s">
        <v>123</v>
      </c>
      <c r="H2207" s="1" t="s">
        <v>124</v>
      </c>
      <c r="I2207" s="1" t="s">
        <v>125</v>
      </c>
      <c r="J2207" s="1" t="s">
        <v>6641</v>
      </c>
      <c r="K2207" s="1" t="s">
        <v>6641</v>
      </c>
      <c r="L2207">
        <f>ROUNDUP(IF(B2207&gt;$D$4,0,($D$4-B2207+1)/365),0)</f>
        <v>0</v>
      </c>
      <c r="M2207">
        <f>ROUNDUP(IF(B2207&gt;$D$5,0,($D$5-B2207+1)/365),0)</f>
        <v>1</v>
      </c>
      <c r="N2207" s="28">
        <f>IF(OR(L2207=1,M2207=1),IF(B2207+364&lt;=$D$5,(B2207+364-$D$4+1)/365,IF(B2207&gt;$D$4,($D$5-B2207+1)/365,$D$6/365)),0)</f>
        <v>0.17808219178082191</v>
      </c>
      <c r="O2207" s="28">
        <f>'Data &amp; Parameter'!$E$16*'Data &amp; Parameter'!$E$17*('Data &amp; Parameter'!$E$18+'Data &amp; Parameter'!$E$19)*'Data &amp; Parameter'!$E$20*'Data &amp; Parameter'!$E$37*N2207</f>
        <v>0.61913913196252002</v>
      </c>
      <c r="P2207">
        <f>ROUNDUP(IF(D2207&gt;$D$4,0,($D$4-D2207+1)/365),0)</f>
        <v>0</v>
      </c>
      <c r="Q2207">
        <f>ROUNDUP(IF(D2207&gt;$D$5,0,($D$5-D2207+1)/365),0)</f>
        <v>1</v>
      </c>
      <c r="R2207" s="28">
        <f>IF(OR(P2207=1,Q2207=1),IF(D2207+364&lt;=$D$5,(D2207+364-$D$4+1)/365,IF(D2207&gt;$D$4,($D$5-D2207+1)/365,$D$6/365)),0)</f>
        <v>0.17808219178082191</v>
      </c>
      <c r="S2207" s="28">
        <f>'Data &amp; Parameter'!$E$16*'Data &amp; Parameter'!$E$17*('Data &amp; Parameter'!$E$18+'Data &amp; Parameter'!$E$19)*'Data &amp; Parameter'!$E$20*'Data &amp; Parameter'!$E$37*R2207</f>
        <v>0.61913913196252002</v>
      </c>
      <c r="T2207" s="28">
        <f t="shared" si="34"/>
        <v>1.23827826392504</v>
      </c>
    </row>
    <row r="2208" spans="1:20" ht="15.75" customHeight="1" x14ac:dyDescent="0.35">
      <c r="A2208">
        <v>2201</v>
      </c>
      <c r="B2208" s="76">
        <v>44237</v>
      </c>
      <c r="C2208" s="1" t="s">
        <v>6991</v>
      </c>
      <c r="D2208" s="76">
        <v>44237</v>
      </c>
      <c r="E2208" s="1" t="s">
        <v>6992</v>
      </c>
      <c r="F2208" s="1" t="s">
        <v>6993</v>
      </c>
      <c r="G2208" s="1" t="s">
        <v>123</v>
      </c>
      <c r="H2208" s="1" t="s">
        <v>124</v>
      </c>
      <c r="I2208" s="1" t="s">
        <v>125</v>
      </c>
      <c r="J2208" s="1" t="s">
        <v>6641</v>
      </c>
      <c r="K2208" s="1" t="s">
        <v>6641</v>
      </c>
      <c r="L2208">
        <f>ROUNDUP(IF(B2208&gt;$D$4,0,($D$4-B2208+1)/365),0)</f>
        <v>0</v>
      </c>
      <c r="M2208">
        <f>ROUNDUP(IF(B2208&gt;$D$5,0,($D$5-B2208+1)/365),0)</f>
        <v>1</v>
      </c>
      <c r="N2208" s="28">
        <f>IF(OR(L2208=1,M2208=1),IF(B2208+364&lt;=$D$5,(B2208+364-$D$4+1)/365,IF(B2208&gt;$D$4,($D$5-B2208+1)/365,$D$6/365)),0)</f>
        <v>0.17808219178082191</v>
      </c>
      <c r="O2208" s="28">
        <f>'Data &amp; Parameter'!$E$16*'Data &amp; Parameter'!$E$17*('Data &amp; Parameter'!$E$18+'Data &amp; Parameter'!$E$19)*'Data &amp; Parameter'!$E$20*'Data &amp; Parameter'!$E$37*N2208</f>
        <v>0.61913913196252002</v>
      </c>
      <c r="P2208">
        <f>ROUNDUP(IF(D2208&gt;$D$4,0,($D$4-D2208+1)/365),0)</f>
        <v>0</v>
      </c>
      <c r="Q2208">
        <f>ROUNDUP(IF(D2208&gt;$D$5,0,($D$5-D2208+1)/365),0)</f>
        <v>1</v>
      </c>
      <c r="R2208" s="28">
        <f>IF(OR(P2208=1,Q2208=1),IF(D2208+364&lt;=$D$5,(D2208+364-$D$4+1)/365,IF(D2208&gt;$D$4,($D$5-D2208+1)/365,$D$6/365)),0)</f>
        <v>0.17808219178082191</v>
      </c>
      <c r="S2208" s="28">
        <f>'Data &amp; Parameter'!$E$16*'Data &amp; Parameter'!$E$17*('Data &amp; Parameter'!$E$18+'Data &amp; Parameter'!$E$19)*'Data &amp; Parameter'!$E$20*'Data &amp; Parameter'!$E$37*R2208</f>
        <v>0.61913913196252002</v>
      </c>
      <c r="T2208" s="28">
        <f t="shared" si="34"/>
        <v>1.23827826392504</v>
      </c>
    </row>
    <row r="2209" spans="1:20" ht="15.75" customHeight="1" x14ac:dyDescent="0.35">
      <c r="A2209">
        <v>2202</v>
      </c>
      <c r="B2209" s="76">
        <v>44237</v>
      </c>
      <c r="C2209" s="1" t="s">
        <v>6994</v>
      </c>
      <c r="D2209" s="76">
        <v>44237</v>
      </c>
      <c r="E2209" s="1" t="s">
        <v>6995</v>
      </c>
      <c r="F2209" s="1" t="s">
        <v>6996</v>
      </c>
      <c r="G2209" s="1" t="s">
        <v>123</v>
      </c>
      <c r="H2209" s="1" t="s">
        <v>124</v>
      </c>
      <c r="I2209" s="1" t="s">
        <v>125</v>
      </c>
      <c r="J2209" s="1" t="s">
        <v>6641</v>
      </c>
      <c r="K2209" s="1" t="s">
        <v>6641</v>
      </c>
      <c r="L2209">
        <f>ROUNDUP(IF(B2209&gt;$D$4,0,($D$4-B2209+1)/365),0)</f>
        <v>0</v>
      </c>
      <c r="M2209">
        <f>ROUNDUP(IF(B2209&gt;$D$5,0,($D$5-B2209+1)/365),0)</f>
        <v>1</v>
      </c>
      <c r="N2209" s="28">
        <f>IF(OR(L2209=1,M2209=1),IF(B2209+364&lt;=$D$5,(B2209+364-$D$4+1)/365,IF(B2209&gt;$D$4,($D$5-B2209+1)/365,$D$6/365)),0)</f>
        <v>0.17808219178082191</v>
      </c>
      <c r="O2209" s="28">
        <f>'Data &amp; Parameter'!$E$16*'Data &amp; Parameter'!$E$17*('Data &amp; Parameter'!$E$18+'Data &amp; Parameter'!$E$19)*'Data &amp; Parameter'!$E$20*'Data &amp; Parameter'!$E$37*N2209</f>
        <v>0.61913913196252002</v>
      </c>
      <c r="P2209">
        <f>ROUNDUP(IF(D2209&gt;$D$4,0,($D$4-D2209+1)/365),0)</f>
        <v>0</v>
      </c>
      <c r="Q2209">
        <f>ROUNDUP(IF(D2209&gt;$D$5,0,($D$5-D2209+1)/365),0)</f>
        <v>1</v>
      </c>
      <c r="R2209" s="28">
        <f>IF(OR(P2209=1,Q2209=1),IF(D2209+364&lt;=$D$5,(D2209+364-$D$4+1)/365,IF(D2209&gt;$D$4,($D$5-D2209+1)/365,$D$6/365)),0)</f>
        <v>0.17808219178082191</v>
      </c>
      <c r="S2209" s="28">
        <f>'Data &amp; Parameter'!$E$16*'Data &amp; Parameter'!$E$17*('Data &amp; Parameter'!$E$18+'Data &amp; Parameter'!$E$19)*'Data &amp; Parameter'!$E$20*'Data &amp; Parameter'!$E$37*R2209</f>
        <v>0.61913913196252002</v>
      </c>
      <c r="T2209" s="28">
        <f t="shared" si="34"/>
        <v>1.23827826392504</v>
      </c>
    </row>
    <row r="2210" spans="1:20" ht="15.75" customHeight="1" x14ac:dyDescent="0.35">
      <c r="A2210">
        <v>2203</v>
      </c>
      <c r="B2210" s="76">
        <v>44237</v>
      </c>
      <c r="C2210" s="1" t="s">
        <v>6997</v>
      </c>
      <c r="D2210" s="76">
        <v>44237</v>
      </c>
      <c r="E2210" s="1" t="s">
        <v>6998</v>
      </c>
      <c r="F2210" s="1" t="s">
        <v>6999</v>
      </c>
      <c r="G2210" s="1" t="s">
        <v>123</v>
      </c>
      <c r="H2210" s="1" t="s">
        <v>124</v>
      </c>
      <c r="I2210" s="1" t="s">
        <v>125</v>
      </c>
      <c r="J2210" s="1" t="s">
        <v>6641</v>
      </c>
      <c r="K2210" s="1" t="s">
        <v>6641</v>
      </c>
      <c r="L2210">
        <f>ROUNDUP(IF(B2210&gt;$D$4,0,($D$4-B2210+1)/365),0)</f>
        <v>0</v>
      </c>
      <c r="M2210">
        <f>ROUNDUP(IF(B2210&gt;$D$5,0,($D$5-B2210+1)/365),0)</f>
        <v>1</v>
      </c>
      <c r="N2210" s="28">
        <f>IF(OR(L2210=1,M2210=1),IF(B2210+364&lt;=$D$5,(B2210+364-$D$4+1)/365,IF(B2210&gt;$D$4,($D$5-B2210+1)/365,$D$6/365)),0)</f>
        <v>0.17808219178082191</v>
      </c>
      <c r="O2210" s="28">
        <f>'Data &amp; Parameter'!$E$16*'Data &amp; Parameter'!$E$17*('Data &amp; Parameter'!$E$18+'Data &amp; Parameter'!$E$19)*'Data &amp; Parameter'!$E$20*'Data &amp; Parameter'!$E$37*N2210</f>
        <v>0.61913913196252002</v>
      </c>
      <c r="P2210">
        <f>ROUNDUP(IF(D2210&gt;$D$4,0,($D$4-D2210+1)/365),0)</f>
        <v>0</v>
      </c>
      <c r="Q2210">
        <f>ROUNDUP(IF(D2210&gt;$D$5,0,($D$5-D2210+1)/365),0)</f>
        <v>1</v>
      </c>
      <c r="R2210" s="28">
        <f>IF(OR(P2210=1,Q2210=1),IF(D2210+364&lt;=$D$5,(D2210+364-$D$4+1)/365,IF(D2210&gt;$D$4,($D$5-D2210+1)/365,$D$6/365)),0)</f>
        <v>0.17808219178082191</v>
      </c>
      <c r="S2210" s="28">
        <f>'Data &amp; Parameter'!$E$16*'Data &amp; Parameter'!$E$17*('Data &amp; Parameter'!$E$18+'Data &amp; Parameter'!$E$19)*'Data &amp; Parameter'!$E$20*'Data &amp; Parameter'!$E$37*R2210</f>
        <v>0.61913913196252002</v>
      </c>
      <c r="T2210" s="28">
        <f t="shared" si="34"/>
        <v>1.23827826392504</v>
      </c>
    </row>
    <row r="2211" spans="1:20" ht="15.75" customHeight="1" x14ac:dyDescent="0.35">
      <c r="A2211">
        <v>2204</v>
      </c>
      <c r="B2211" s="76">
        <v>44237</v>
      </c>
      <c r="C2211" s="1" t="s">
        <v>7000</v>
      </c>
      <c r="D2211" s="76">
        <v>44237</v>
      </c>
      <c r="E2211" s="1" t="s">
        <v>7001</v>
      </c>
      <c r="F2211" s="1" t="s">
        <v>7002</v>
      </c>
      <c r="G2211" s="1" t="s">
        <v>123</v>
      </c>
      <c r="H2211" s="1" t="s">
        <v>124</v>
      </c>
      <c r="I2211" s="1" t="s">
        <v>125</v>
      </c>
      <c r="J2211" s="1" t="s">
        <v>6641</v>
      </c>
      <c r="K2211" s="1" t="s">
        <v>6641</v>
      </c>
      <c r="L2211">
        <f>ROUNDUP(IF(B2211&gt;$D$4,0,($D$4-B2211+1)/365),0)</f>
        <v>0</v>
      </c>
      <c r="M2211">
        <f>ROUNDUP(IF(B2211&gt;$D$5,0,($D$5-B2211+1)/365),0)</f>
        <v>1</v>
      </c>
      <c r="N2211" s="28">
        <f>IF(OR(L2211=1,M2211=1),IF(B2211+364&lt;=$D$5,(B2211+364-$D$4+1)/365,IF(B2211&gt;$D$4,($D$5-B2211+1)/365,$D$6/365)),0)</f>
        <v>0.17808219178082191</v>
      </c>
      <c r="O2211" s="28">
        <f>'Data &amp; Parameter'!$E$16*'Data &amp; Parameter'!$E$17*('Data &amp; Parameter'!$E$18+'Data &amp; Parameter'!$E$19)*'Data &amp; Parameter'!$E$20*'Data &amp; Parameter'!$E$37*N2211</f>
        <v>0.61913913196252002</v>
      </c>
      <c r="P2211">
        <f>ROUNDUP(IF(D2211&gt;$D$4,0,($D$4-D2211+1)/365),0)</f>
        <v>0</v>
      </c>
      <c r="Q2211">
        <f>ROUNDUP(IF(D2211&gt;$D$5,0,($D$5-D2211+1)/365),0)</f>
        <v>1</v>
      </c>
      <c r="R2211" s="28">
        <f>IF(OR(P2211=1,Q2211=1),IF(D2211+364&lt;=$D$5,(D2211+364-$D$4+1)/365,IF(D2211&gt;$D$4,($D$5-D2211+1)/365,$D$6/365)),0)</f>
        <v>0.17808219178082191</v>
      </c>
      <c r="S2211" s="28">
        <f>'Data &amp; Parameter'!$E$16*'Data &amp; Parameter'!$E$17*('Data &amp; Parameter'!$E$18+'Data &amp; Parameter'!$E$19)*'Data &amp; Parameter'!$E$20*'Data &amp; Parameter'!$E$37*R2211</f>
        <v>0.61913913196252002</v>
      </c>
      <c r="T2211" s="28">
        <f t="shared" si="34"/>
        <v>1.23827826392504</v>
      </c>
    </row>
    <row r="2212" spans="1:20" ht="15.75" customHeight="1" x14ac:dyDescent="0.35">
      <c r="A2212">
        <v>2205</v>
      </c>
      <c r="B2212" s="76">
        <v>44237</v>
      </c>
      <c r="C2212" s="1" t="s">
        <v>7003</v>
      </c>
      <c r="D2212" s="76">
        <v>44237</v>
      </c>
      <c r="E2212" s="1" t="s">
        <v>7004</v>
      </c>
      <c r="F2212" s="1" t="s">
        <v>7005</v>
      </c>
      <c r="G2212" s="1" t="s">
        <v>123</v>
      </c>
      <c r="H2212" s="1" t="s">
        <v>124</v>
      </c>
      <c r="I2212" s="1" t="s">
        <v>125</v>
      </c>
      <c r="J2212" s="1" t="s">
        <v>6641</v>
      </c>
      <c r="K2212" s="1" t="s">
        <v>6641</v>
      </c>
      <c r="L2212">
        <f>ROUNDUP(IF(B2212&gt;$D$4,0,($D$4-B2212+1)/365),0)</f>
        <v>0</v>
      </c>
      <c r="M2212">
        <f>ROUNDUP(IF(B2212&gt;$D$5,0,($D$5-B2212+1)/365),0)</f>
        <v>1</v>
      </c>
      <c r="N2212" s="28">
        <f>IF(OR(L2212=1,M2212=1),IF(B2212+364&lt;=$D$5,(B2212+364-$D$4+1)/365,IF(B2212&gt;$D$4,($D$5-B2212+1)/365,$D$6/365)),0)</f>
        <v>0.17808219178082191</v>
      </c>
      <c r="O2212" s="28">
        <f>'Data &amp; Parameter'!$E$16*'Data &amp; Parameter'!$E$17*('Data &amp; Parameter'!$E$18+'Data &amp; Parameter'!$E$19)*'Data &amp; Parameter'!$E$20*'Data &amp; Parameter'!$E$37*N2212</f>
        <v>0.61913913196252002</v>
      </c>
      <c r="P2212">
        <f>ROUNDUP(IF(D2212&gt;$D$4,0,($D$4-D2212+1)/365),0)</f>
        <v>0</v>
      </c>
      <c r="Q2212">
        <f>ROUNDUP(IF(D2212&gt;$D$5,0,($D$5-D2212+1)/365),0)</f>
        <v>1</v>
      </c>
      <c r="R2212" s="28">
        <f>IF(OR(P2212=1,Q2212=1),IF(D2212+364&lt;=$D$5,(D2212+364-$D$4+1)/365,IF(D2212&gt;$D$4,($D$5-D2212+1)/365,$D$6/365)),0)</f>
        <v>0.17808219178082191</v>
      </c>
      <c r="S2212" s="28">
        <f>'Data &amp; Parameter'!$E$16*'Data &amp; Parameter'!$E$17*('Data &amp; Parameter'!$E$18+'Data &amp; Parameter'!$E$19)*'Data &amp; Parameter'!$E$20*'Data &amp; Parameter'!$E$37*R2212</f>
        <v>0.61913913196252002</v>
      </c>
      <c r="T2212" s="28">
        <f t="shared" si="34"/>
        <v>1.23827826392504</v>
      </c>
    </row>
    <row r="2213" spans="1:20" ht="15.75" customHeight="1" x14ac:dyDescent="0.35">
      <c r="A2213">
        <v>2206</v>
      </c>
      <c r="B2213" s="76">
        <v>44237</v>
      </c>
      <c r="C2213" s="1" t="s">
        <v>7006</v>
      </c>
      <c r="D2213" s="76">
        <v>44237</v>
      </c>
      <c r="E2213" s="1" t="s">
        <v>7007</v>
      </c>
      <c r="F2213" s="1" t="s">
        <v>7008</v>
      </c>
      <c r="G2213" s="1" t="s">
        <v>123</v>
      </c>
      <c r="H2213" s="1" t="s">
        <v>124</v>
      </c>
      <c r="I2213" s="1" t="s">
        <v>125</v>
      </c>
      <c r="J2213" s="1" t="s">
        <v>6641</v>
      </c>
      <c r="K2213" s="1" t="s">
        <v>6641</v>
      </c>
      <c r="L2213">
        <f>ROUNDUP(IF(B2213&gt;$D$4,0,($D$4-B2213+1)/365),0)</f>
        <v>0</v>
      </c>
      <c r="M2213">
        <f>ROUNDUP(IF(B2213&gt;$D$5,0,($D$5-B2213+1)/365),0)</f>
        <v>1</v>
      </c>
      <c r="N2213" s="28">
        <f>IF(OR(L2213=1,M2213=1),IF(B2213+364&lt;=$D$5,(B2213+364-$D$4+1)/365,IF(B2213&gt;$D$4,($D$5-B2213+1)/365,$D$6/365)),0)</f>
        <v>0.17808219178082191</v>
      </c>
      <c r="O2213" s="28">
        <f>'Data &amp; Parameter'!$E$16*'Data &amp; Parameter'!$E$17*('Data &amp; Parameter'!$E$18+'Data &amp; Parameter'!$E$19)*'Data &amp; Parameter'!$E$20*'Data &amp; Parameter'!$E$37*N2213</f>
        <v>0.61913913196252002</v>
      </c>
      <c r="P2213">
        <f>ROUNDUP(IF(D2213&gt;$D$4,0,($D$4-D2213+1)/365),0)</f>
        <v>0</v>
      </c>
      <c r="Q2213">
        <f>ROUNDUP(IF(D2213&gt;$D$5,0,($D$5-D2213+1)/365),0)</f>
        <v>1</v>
      </c>
      <c r="R2213" s="28">
        <f>IF(OR(P2213=1,Q2213=1),IF(D2213+364&lt;=$D$5,(D2213+364-$D$4+1)/365,IF(D2213&gt;$D$4,($D$5-D2213+1)/365,$D$6/365)),0)</f>
        <v>0.17808219178082191</v>
      </c>
      <c r="S2213" s="28">
        <f>'Data &amp; Parameter'!$E$16*'Data &amp; Parameter'!$E$17*('Data &amp; Parameter'!$E$18+'Data &amp; Parameter'!$E$19)*'Data &amp; Parameter'!$E$20*'Data &amp; Parameter'!$E$37*R2213</f>
        <v>0.61913913196252002</v>
      </c>
      <c r="T2213" s="28">
        <f t="shared" si="34"/>
        <v>1.23827826392504</v>
      </c>
    </row>
    <row r="2214" spans="1:20" ht="15.75" customHeight="1" x14ac:dyDescent="0.35">
      <c r="A2214">
        <v>2207</v>
      </c>
      <c r="B2214" s="76">
        <v>44237</v>
      </c>
      <c r="C2214" s="1" t="s">
        <v>7009</v>
      </c>
      <c r="D2214" s="76">
        <v>44237</v>
      </c>
      <c r="E2214" s="1" t="s">
        <v>7010</v>
      </c>
      <c r="F2214" s="1" t="s">
        <v>7011</v>
      </c>
      <c r="G2214" s="1" t="s">
        <v>123</v>
      </c>
      <c r="H2214" s="1" t="s">
        <v>124</v>
      </c>
      <c r="I2214" s="1" t="s">
        <v>125</v>
      </c>
      <c r="J2214" s="1" t="s">
        <v>6641</v>
      </c>
      <c r="K2214" s="1" t="s">
        <v>6641</v>
      </c>
      <c r="L2214">
        <f>ROUNDUP(IF(B2214&gt;$D$4,0,($D$4-B2214+1)/365),0)</f>
        <v>0</v>
      </c>
      <c r="M2214">
        <f>ROUNDUP(IF(B2214&gt;$D$5,0,($D$5-B2214+1)/365),0)</f>
        <v>1</v>
      </c>
      <c r="N2214" s="28">
        <f>IF(OR(L2214=1,M2214=1),IF(B2214+364&lt;=$D$5,(B2214+364-$D$4+1)/365,IF(B2214&gt;$D$4,($D$5-B2214+1)/365,$D$6/365)),0)</f>
        <v>0.17808219178082191</v>
      </c>
      <c r="O2214" s="28">
        <f>'Data &amp; Parameter'!$E$16*'Data &amp; Parameter'!$E$17*('Data &amp; Parameter'!$E$18+'Data &amp; Parameter'!$E$19)*'Data &amp; Parameter'!$E$20*'Data &amp; Parameter'!$E$37*N2214</f>
        <v>0.61913913196252002</v>
      </c>
      <c r="P2214">
        <f>ROUNDUP(IF(D2214&gt;$D$4,0,($D$4-D2214+1)/365),0)</f>
        <v>0</v>
      </c>
      <c r="Q2214">
        <f>ROUNDUP(IF(D2214&gt;$D$5,0,($D$5-D2214+1)/365),0)</f>
        <v>1</v>
      </c>
      <c r="R2214" s="28">
        <f>IF(OR(P2214=1,Q2214=1),IF(D2214+364&lt;=$D$5,(D2214+364-$D$4+1)/365,IF(D2214&gt;$D$4,($D$5-D2214+1)/365,$D$6/365)),0)</f>
        <v>0.17808219178082191</v>
      </c>
      <c r="S2214" s="28">
        <f>'Data &amp; Parameter'!$E$16*'Data &amp; Parameter'!$E$17*('Data &amp; Parameter'!$E$18+'Data &amp; Parameter'!$E$19)*'Data &amp; Parameter'!$E$20*'Data &amp; Parameter'!$E$37*R2214</f>
        <v>0.61913913196252002</v>
      </c>
      <c r="T2214" s="28">
        <f t="shared" si="34"/>
        <v>1.23827826392504</v>
      </c>
    </row>
    <row r="2215" spans="1:20" ht="15.75" customHeight="1" x14ac:dyDescent="0.35">
      <c r="A2215">
        <v>2208</v>
      </c>
      <c r="B2215" s="76">
        <v>44237</v>
      </c>
      <c r="C2215" s="1" t="s">
        <v>7012</v>
      </c>
      <c r="D2215" s="76">
        <v>44237</v>
      </c>
      <c r="E2215" s="1" t="s">
        <v>7013</v>
      </c>
      <c r="F2215" s="1" t="s">
        <v>7014</v>
      </c>
      <c r="G2215" s="1" t="s">
        <v>123</v>
      </c>
      <c r="H2215" s="1" t="s">
        <v>124</v>
      </c>
      <c r="I2215" s="1" t="s">
        <v>125</v>
      </c>
      <c r="J2215" s="1" t="s">
        <v>6641</v>
      </c>
      <c r="K2215" s="1" t="s">
        <v>6641</v>
      </c>
      <c r="L2215">
        <f>ROUNDUP(IF(B2215&gt;$D$4,0,($D$4-B2215+1)/365),0)</f>
        <v>0</v>
      </c>
      <c r="M2215">
        <f>ROUNDUP(IF(B2215&gt;$D$5,0,($D$5-B2215+1)/365),0)</f>
        <v>1</v>
      </c>
      <c r="N2215" s="28">
        <f>IF(OR(L2215=1,M2215=1),IF(B2215+364&lt;=$D$5,(B2215+364-$D$4+1)/365,IF(B2215&gt;$D$4,($D$5-B2215+1)/365,$D$6/365)),0)</f>
        <v>0.17808219178082191</v>
      </c>
      <c r="O2215" s="28">
        <f>'Data &amp; Parameter'!$E$16*'Data &amp; Parameter'!$E$17*('Data &amp; Parameter'!$E$18+'Data &amp; Parameter'!$E$19)*'Data &amp; Parameter'!$E$20*'Data &amp; Parameter'!$E$37*N2215</f>
        <v>0.61913913196252002</v>
      </c>
      <c r="P2215">
        <f>ROUNDUP(IF(D2215&gt;$D$4,0,($D$4-D2215+1)/365),0)</f>
        <v>0</v>
      </c>
      <c r="Q2215">
        <f>ROUNDUP(IF(D2215&gt;$D$5,0,($D$5-D2215+1)/365),0)</f>
        <v>1</v>
      </c>
      <c r="R2215" s="28">
        <f>IF(OR(P2215=1,Q2215=1),IF(D2215+364&lt;=$D$5,(D2215+364-$D$4+1)/365,IF(D2215&gt;$D$4,($D$5-D2215+1)/365,$D$6/365)),0)</f>
        <v>0.17808219178082191</v>
      </c>
      <c r="S2215" s="28">
        <f>'Data &amp; Parameter'!$E$16*'Data &amp; Parameter'!$E$17*('Data &amp; Parameter'!$E$18+'Data &amp; Parameter'!$E$19)*'Data &amp; Parameter'!$E$20*'Data &amp; Parameter'!$E$37*R2215</f>
        <v>0.61913913196252002</v>
      </c>
      <c r="T2215" s="28">
        <f t="shared" si="34"/>
        <v>1.23827826392504</v>
      </c>
    </row>
    <row r="2216" spans="1:20" ht="15.75" customHeight="1" x14ac:dyDescent="0.35">
      <c r="A2216">
        <v>2209</v>
      </c>
      <c r="B2216" s="76">
        <v>44237</v>
      </c>
      <c r="C2216" s="1" t="s">
        <v>7015</v>
      </c>
      <c r="D2216" s="76">
        <v>44237</v>
      </c>
      <c r="E2216" s="1" t="s">
        <v>7016</v>
      </c>
      <c r="F2216" s="1" t="s">
        <v>7017</v>
      </c>
      <c r="G2216" s="1" t="s">
        <v>123</v>
      </c>
      <c r="H2216" s="1" t="s">
        <v>124</v>
      </c>
      <c r="I2216" s="1" t="s">
        <v>125</v>
      </c>
      <c r="J2216" s="1" t="s">
        <v>6641</v>
      </c>
      <c r="K2216" s="1" t="s">
        <v>6641</v>
      </c>
      <c r="L2216">
        <f>ROUNDUP(IF(B2216&gt;$D$4,0,($D$4-B2216+1)/365),0)</f>
        <v>0</v>
      </c>
      <c r="M2216">
        <f>ROUNDUP(IF(B2216&gt;$D$5,0,($D$5-B2216+1)/365),0)</f>
        <v>1</v>
      </c>
      <c r="N2216" s="28">
        <f>IF(OR(L2216=1,M2216=1),IF(B2216+364&lt;=$D$5,(B2216+364-$D$4+1)/365,IF(B2216&gt;$D$4,($D$5-B2216+1)/365,$D$6/365)),0)</f>
        <v>0.17808219178082191</v>
      </c>
      <c r="O2216" s="28">
        <f>'Data &amp; Parameter'!$E$16*'Data &amp; Parameter'!$E$17*('Data &amp; Parameter'!$E$18+'Data &amp; Parameter'!$E$19)*'Data &amp; Parameter'!$E$20*'Data &amp; Parameter'!$E$37*N2216</f>
        <v>0.61913913196252002</v>
      </c>
      <c r="P2216">
        <f>ROUNDUP(IF(D2216&gt;$D$4,0,($D$4-D2216+1)/365),0)</f>
        <v>0</v>
      </c>
      <c r="Q2216">
        <f>ROUNDUP(IF(D2216&gt;$D$5,0,($D$5-D2216+1)/365),0)</f>
        <v>1</v>
      </c>
      <c r="R2216" s="28">
        <f>IF(OR(P2216=1,Q2216=1),IF(D2216+364&lt;=$D$5,(D2216+364-$D$4+1)/365,IF(D2216&gt;$D$4,($D$5-D2216+1)/365,$D$6/365)),0)</f>
        <v>0.17808219178082191</v>
      </c>
      <c r="S2216" s="28">
        <f>'Data &amp; Parameter'!$E$16*'Data &amp; Parameter'!$E$17*('Data &amp; Parameter'!$E$18+'Data &amp; Parameter'!$E$19)*'Data &amp; Parameter'!$E$20*'Data &amp; Parameter'!$E$37*R2216</f>
        <v>0.61913913196252002</v>
      </c>
      <c r="T2216" s="28">
        <f t="shared" si="34"/>
        <v>1.23827826392504</v>
      </c>
    </row>
    <row r="2217" spans="1:20" ht="15.75" customHeight="1" x14ac:dyDescent="0.35">
      <c r="A2217">
        <v>2210</v>
      </c>
      <c r="B2217" s="76">
        <v>44237</v>
      </c>
      <c r="C2217" s="1" t="s">
        <v>7018</v>
      </c>
      <c r="D2217" s="76">
        <v>44237</v>
      </c>
      <c r="E2217" s="1" t="s">
        <v>7019</v>
      </c>
      <c r="F2217" s="1" t="s">
        <v>7020</v>
      </c>
      <c r="G2217" s="1" t="s">
        <v>123</v>
      </c>
      <c r="H2217" s="1" t="s">
        <v>124</v>
      </c>
      <c r="I2217" s="1" t="s">
        <v>125</v>
      </c>
      <c r="J2217" s="1" t="s">
        <v>6641</v>
      </c>
      <c r="K2217" s="1" t="s">
        <v>6709</v>
      </c>
      <c r="L2217">
        <f>ROUNDUP(IF(B2217&gt;$D$4,0,($D$4-B2217+1)/365),0)</f>
        <v>0</v>
      </c>
      <c r="M2217">
        <f>ROUNDUP(IF(B2217&gt;$D$5,0,($D$5-B2217+1)/365),0)</f>
        <v>1</v>
      </c>
      <c r="N2217" s="28">
        <f>IF(OR(L2217=1,M2217=1),IF(B2217+364&lt;=$D$5,(B2217+364-$D$4+1)/365,IF(B2217&gt;$D$4,($D$5-B2217+1)/365,$D$6/365)),0)</f>
        <v>0.17808219178082191</v>
      </c>
      <c r="O2217" s="28">
        <f>'Data &amp; Parameter'!$E$16*'Data &amp; Parameter'!$E$17*('Data &amp; Parameter'!$E$18+'Data &amp; Parameter'!$E$19)*'Data &amp; Parameter'!$E$20*'Data &amp; Parameter'!$E$37*N2217</f>
        <v>0.61913913196252002</v>
      </c>
      <c r="P2217">
        <f>ROUNDUP(IF(D2217&gt;$D$4,0,($D$4-D2217+1)/365),0)</f>
        <v>0</v>
      </c>
      <c r="Q2217">
        <f>ROUNDUP(IF(D2217&gt;$D$5,0,($D$5-D2217+1)/365),0)</f>
        <v>1</v>
      </c>
      <c r="R2217" s="28">
        <f>IF(OR(P2217=1,Q2217=1),IF(D2217+364&lt;=$D$5,(D2217+364-$D$4+1)/365,IF(D2217&gt;$D$4,($D$5-D2217+1)/365,$D$6/365)),0)</f>
        <v>0.17808219178082191</v>
      </c>
      <c r="S2217" s="28">
        <f>'Data &amp; Parameter'!$E$16*'Data &amp; Parameter'!$E$17*('Data &amp; Parameter'!$E$18+'Data &amp; Parameter'!$E$19)*'Data &amp; Parameter'!$E$20*'Data &amp; Parameter'!$E$37*R2217</f>
        <v>0.61913913196252002</v>
      </c>
      <c r="T2217" s="28">
        <f t="shared" si="34"/>
        <v>1.23827826392504</v>
      </c>
    </row>
    <row r="2218" spans="1:20" ht="15.75" customHeight="1" x14ac:dyDescent="0.35">
      <c r="A2218">
        <v>2211</v>
      </c>
      <c r="B2218" s="76">
        <v>44237</v>
      </c>
      <c r="C2218" s="1" t="s">
        <v>7021</v>
      </c>
      <c r="D2218" s="76">
        <v>44237</v>
      </c>
      <c r="E2218" s="1" t="s">
        <v>7022</v>
      </c>
      <c r="F2218" s="1" t="s">
        <v>7023</v>
      </c>
      <c r="G2218" s="1" t="s">
        <v>123</v>
      </c>
      <c r="H2218" s="1" t="s">
        <v>124</v>
      </c>
      <c r="I2218" s="1" t="s">
        <v>125</v>
      </c>
      <c r="J2218" s="1" t="s">
        <v>6641</v>
      </c>
      <c r="K2218" s="1" t="s">
        <v>6641</v>
      </c>
      <c r="L2218">
        <f>ROUNDUP(IF(B2218&gt;$D$4,0,($D$4-B2218+1)/365),0)</f>
        <v>0</v>
      </c>
      <c r="M2218">
        <f>ROUNDUP(IF(B2218&gt;$D$5,0,($D$5-B2218+1)/365),0)</f>
        <v>1</v>
      </c>
      <c r="N2218" s="28">
        <f>IF(OR(L2218=1,M2218=1),IF(B2218+364&lt;=$D$5,(B2218+364-$D$4+1)/365,IF(B2218&gt;$D$4,($D$5-B2218+1)/365,$D$6/365)),0)</f>
        <v>0.17808219178082191</v>
      </c>
      <c r="O2218" s="28">
        <f>'Data &amp; Parameter'!$E$16*'Data &amp; Parameter'!$E$17*('Data &amp; Parameter'!$E$18+'Data &amp; Parameter'!$E$19)*'Data &amp; Parameter'!$E$20*'Data &amp; Parameter'!$E$37*N2218</f>
        <v>0.61913913196252002</v>
      </c>
      <c r="P2218">
        <f>ROUNDUP(IF(D2218&gt;$D$4,0,($D$4-D2218+1)/365),0)</f>
        <v>0</v>
      </c>
      <c r="Q2218">
        <f>ROUNDUP(IF(D2218&gt;$D$5,0,($D$5-D2218+1)/365),0)</f>
        <v>1</v>
      </c>
      <c r="R2218" s="28">
        <f>IF(OR(P2218=1,Q2218=1),IF(D2218+364&lt;=$D$5,(D2218+364-$D$4+1)/365,IF(D2218&gt;$D$4,($D$5-D2218+1)/365,$D$6/365)),0)</f>
        <v>0.17808219178082191</v>
      </c>
      <c r="S2218" s="28">
        <f>'Data &amp; Parameter'!$E$16*'Data &amp; Parameter'!$E$17*('Data &amp; Parameter'!$E$18+'Data &amp; Parameter'!$E$19)*'Data &amp; Parameter'!$E$20*'Data &amp; Parameter'!$E$37*R2218</f>
        <v>0.61913913196252002</v>
      </c>
      <c r="T2218" s="28">
        <f t="shared" si="34"/>
        <v>1.23827826392504</v>
      </c>
    </row>
    <row r="2219" spans="1:20" ht="15.75" customHeight="1" x14ac:dyDescent="0.35">
      <c r="A2219">
        <v>2212</v>
      </c>
      <c r="B2219" s="76">
        <v>44237</v>
      </c>
      <c r="C2219" s="1" t="s">
        <v>7024</v>
      </c>
      <c r="D2219" s="76">
        <v>44237</v>
      </c>
      <c r="E2219" s="1" t="s">
        <v>7025</v>
      </c>
      <c r="F2219" s="1" t="s">
        <v>7026</v>
      </c>
      <c r="G2219" s="1" t="s">
        <v>123</v>
      </c>
      <c r="H2219" s="1" t="s">
        <v>124</v>
      </c>
      <c r="I2219" s="1" t="s">
        <v>125</v>
      </c>
      <c r="J2219" s="1" t="s">
        <v>7027</v>
      </c>
      <c r="K2219" s="1" t="s">
        <v>7027</v>
      </c>
      <c r="L2219">
        <f>ROUNDUP(IF(B2219&gt;$D$4,0,($D$4-B2219+1)/365),0)</f>
        <v>0</v>
      </c>
      <c r="M2219">
        <f>ROUNDUP(IF(B2219&gt;$D$5,0,($D$5-B2219+1)/365),0)</f>
        <v>1</v>
      </c>
      <c r="N2219" s="28">
        <f>IF(OR(L2219=1,M2219=1),IF(B2219+364&lt;=$D$5,(B2219+364-$D$4+1)/365,IF(B2219&gt;$D$4,($D$5-B2219+1)/365,$D$6/365)),0)</f>
        <v>0.17808219178082191</v>
      </c>
      <c r="O2219" s="28">
        <f>'Data &amp; Parameter'!$E$16*'Data &amp; Parameter'!$E$17*('Data &amp; Parameter'!$E$18+'Data &amp; Parameter'!$E$19)*'Data &amp; Parameter'!$E$20*'Data &amp; Parameter'!$E$37*N2219</f>
        <v>0.61913913196252002</v>
      </c>
      <c r="P2219">
        <f>ROUNDUP(IF(D2219&gt;$D$4,0,($D$4-D2219+1)/365),0)</f>
        <v>0</v>
      </c>
      <c r="Q2219">
        <f>ROUNDUP(IF(D2219&gt;$D$5,0,($D$5-D2219+1)/365),0)</f>
        <v>1</v>
      </c>
      <c r="R2219" s="28">
        <f>IF(OR(P2219=1,Q2219=1),IF(D2219+364&lt;=$D$5,(D2219+364-$D$4+1)/365,IF(D2219&gt;$D$4,($D$5-D2219+1)/365,$D$6/365)),0)</f>
        <v>0.17808219178082191</v>
      </c>
      <c r="S2219" s="28">
        <f>'Data &amp; Parameter'!$E$16*'Data &amp; Parameter'!$E$17*('Data &amp; Parameter'!$E$18+'Data &amp; Parameter'!$E$19)*'Data &amp; Parameter'!$E$20*'Data &amp; Parameter'!$E$37*R2219</f>
        <v>0.61913913196252002</v>
      </c>
      <c r="T2219" s="28">
        <f t="shared" si="34"/>
        <v>1.23827826392504</v>
      </c>
    </row>
    <row r="2220" spans="1:20" ht="15.75" customHeight="1" x14ac:dyDescent="0.35">
      <c r="A2220">
        <v>2213</v>
      </c>
      <c r="B2220" s="76">
        <v>44237</v>
      </c>
      <c r="C2220" s="1" t="s">
        <v>7028</v>
      </c>
      <c r="D2220" s="76">
        <v>44237</v>
      </c>
      <c r="E2220" s="1" t="s">
        <v>7029</v>
      </c>
      <c r="F2220" s="1" t="s">
        <v>7030</v>
      </c>
      <c r="G2220" s="1" t="s">
        <v>123</v>
      </c>
      <c r="H2220" s="1" t="s">
        <v>124</v>
      </c>
      <c r="I2220" s="1" t="s">
        <v>125</v>
      </c>
      <c r="J2220" s="1" t="s">
        <v>7031</v>
      </c>
      <c r="K2220" s="1" t="s">
        <v>7031</v>
      </c>
      <c r="L2220">
        <f>ROUNDUP(IF(B2220&gt;$D$4,0,($D$4-B2220+1)/365),0)</f>
        <v>0</v>
      </c>
      <c r="M2220">
        <f>ROUNDUP(IF(B2220&gt;$D$5,0,($D$5-B2220+1)/365),0)</f>
        <v>1</v>
      </c>
      <c r="N2220" s="28">
        <f>IF(OR(L2220=1,M2220=1),IF(B2220+364&lt;=$D$5,(B2220+364-$D$4+1)/365,IF(B2220&gt;$D$4,($D$5-B2220+1)/365,$D$6/365)),0)</f>
        <v>0.17808219178082191</v>
      </c>
      <c r="O2220" s="28">
        <f>'Data &amp; Parameter'!$E$16*'Data &amp; Parameter'!$E$17*('Data &amp; Parameter'!$E$18+'Data &amp; Parameter'!$E$19)*'Data &amp; Parameter'!$E$20*'Data &amp; Parameter'!$E$37*N2220</f>
        <v>0.61913913196252002</v>
      </c>
      <c r="P2220">
        <f>ROUNDUP(IF(D2220&gt;$D$4,0,($D$4-D2220+1)/365),0)</f>
        <v>0</v>
      </c>
      <c r="Q2220">
        <f>ROUNDUP(IF(D2220&gt;$D$5,0,($D$5-D2220+1)/365),0)</f>
        <v>1</v>
      </c>
      <c r="R2220" s="28">
        <f>IF(OR(P2220=1,Q2220=1),IF(D2220+364&lt;=$D$5,(D2220+364-$D$4+1)/365,IF(D2220&gt;$D$4,($D$5-D2220+1)/365,$D$6/365)),0)</f>
        <v>0.17808219178082191</v>
      </c>
      <c r="S2220" s="28">
        <f>'Data &amp; Parameter'!$E$16*'Data &amp; Parameter'!$E$17*('Data &amp; Parameter'!$E$18+'Data &amp; Parameter'!$E$19)*'Data &amp; Parameter'!$E$20*'Data &amp; Parameter'!$E$37*R2220</f>
        <v>0.61913913196252002</v>
      </c>
      <c r="T2220" s="28">
        <f t="shared" si="34"/>
        <v>1.23827826392504</v>
      </c>
    </row>
    <row r="2221" spans="1:20" ht="15.75" customHeight="1" x14ac:dyDescent="0.35">
      <c r="A2221">
        <v>2214</v>
      </c>
      <c r="B2221" s="76">
        <v>44237</v>
      </c>
      <c r="C2221" s="1" t="s">
        <v>7032</v>
      </c>
      <c r="D2221" s="76">
        <v>44237</v>
      </c>
      <c r="E2221" s="1" t="s">
        <v>7033</v>
      </c>
      <c r="F2221" s="1" t="s">
        <v>7034</v>
      </c>
      <c r="G2221" s="1" t="s">
        <v>123</v>
      </c>
      <c r="H2221" s="1" t="s">
        <v>124</v>
      </c>
      <c r="I2221" s="1" t="s">
        <v>125</v>
      </c>
      <c r="J2221" s="1" t="s">
        <v>7031</v>
      </c>
      <c r="K2221" s="1" t="s">
        <v>7027</v>
      </c>
      <c r="L2221">
        <f>ROUNDUP(IF(B2221&gt;$D$4,0,($D$4-B2221+1)/365),0)</f>
        <v>0</v>
      </c>
      <c r="M2221">
        <f>ROUNDUP(IF(B2221&gt;$D$5,0,($D$5-B2221+1)/365),0)</f>
        <v>1</v>
      </c>
      <c r="N2221" s="28">
        <f>IF(OR(L2221=1,M2221=1),IF(B2221+364&lt;=$D$5,(B2221+364-$D$4+1)/365,IF(B2221&gt;$D$4,($D$5-B2221+1)/365,$D$6/365)),0)</f>
        <v>0.17808219178082191</v>
      </c>
      <c r="O2221" s="28">
        <f>'Data &amp; Parameter'!$E$16*'Data &amp; Parameter'!$E$17*('Data &amp; Parameter'!$E$18+'Data &amp; Parameter'!$E$19)*'Data &amp; Parameter'!$E$20*'Data &amp; Parameter'!$E$37*N2221</f>
        <v>0.61913913196252002</v>
      </c>
      <c r="P2221">
        <f>ROUNDUP(IF(D2221&gt;$D$4,0,($D$4-D2221+1)/365),0)</f>
        <v>0</v>
      </c>
      <c r="Q2221">
        <f>ROUNDUP(IF(D2221&gt;$D$5,0,($D$5-D2221+1)/365),0)</f>
        <v>1</v>
      </c>
      <c r="R2221" s="28">
        <f>IF(OR(P2221=1,Q2221=1),IF(D2221+364&lt;=$D$5,(D2221+364-$D$4+1)/365,IF(D2221&gt;$D$4,($D$5-D2221+1)/365,$D$6/365)),0)</f>
        <v>0.17808219178082191</v>
      </c>
      <c r="S2221" s="28">
        <f>'Data &amp; Parameter'!$E$16*'Data &amp; Parameter'!$E$17*('Data &amp; Parameter'!$E$18+'Data &amp; Parameter'!$E$19)*'Data &amp; Parameter'!$E$20*'Data &amp; Parameter'!$E$37*R2221</f>
        <v>0.61913913196252002</v>
      </c>
      <c r="T2221" s="28">
        <f t="shared" si="34"/>
        <v>1.23827826392504</v>
      </c>
    </row>
    <row r="2222" spans="1:20" ht="15.75" customHeight="1" x14ac:dyDescent="0.35">
      <c r="A2222">
        <v>2215</v>
      </c>
      <c r="B2222" s="76">
        <v>44237</v>
      </c>
      <c r="C2222" s="1" t="s">
        <v>7035</v>
      </c>
      <c r="D2222" s="76">
        <v>44237</v>
      </c>
      <c r="E2222" s="1" t="s">
        <v>7036</v>
      </c>
      <c r="F2222" s="1" t="s">
        <v>7037</v>
      </c>
      <c r="G2222" s="1" t="s">
        <v>123</v>
      </c>
      <c r="H2222" s="1" t="s">
        <v>124</v>
      </c>
      <c r="I2222" s="1" t="s">
        <v>125</v>
      </c>
      <c r="J2222" s="1" t="s">
        <v>7031</v>
      </c>
      <c r="K2222" s="1" t="s">
        <v>7031</v>
      </c>
      <c r="L2222">
        <f>ROUNDUP(IF(B2222&gt;$D$4,0,($D$4-B2222+1)/365),0)</f>
        <v>0</v>
      </c>
      <c r="M2222">
        <f>ROUNDUP(IF(B2222&gt;$D$5,0,($D$5-B2222+1)/365),0)</f>
        <v>1</v>
      </c>
      <c r="N2222" s="28">
        <f>IF(OR(L2222=1,M2222=1),IF(B2222+364&lt;=$D$5,(B2222+364-$D$4+1)/365,IF(B2222&gt;$D$4,($D$5-B2222+1)/365,$D$6/365)),0)</f>
        <v>0.17808219178082191</v>
      </c>
      <c r="O2222" s="28">
        <f>'Data &amp; Parameter'!$E$16*'Data &amp; Parameter'!$E$17*('Data &amp; Parameter'!$E$18+'Data &amp; Parameter'!$E$19)*'Data &amp; Parameter'!$E$20*'Data &amp; Parameter'!$E$37*N2222</f>
        <v>0.61913913196252002</v>
      </c>
      <c r="P2222">
        <f>ROUNDUP(IF(D2222&gt;$D$4,0,($D$4-D2222+1)/365),0)</f>
        <v>0</v>
      </c>
      <c r="Q2222">
        <f>ROUNDUP(IF(D2222&gt;$D$5,0,($D$5-D2222+1)/365),0)</f>
        <v>1</v>
      </c>
      <c r="R2222" s="28">
        <f>IF(OR(P2222=1,Q2222=1),IF(D2222+364&lt;=$D$5,(D2222+364-$D$4+1)/365,IF(D2222&gt;$D$4,($D$5-D2222+1)/365,$D$6/365)),0)</f>
        <v>0.17808219178082191</v>
      </c>
      <c r="S2222" s="28">
        <f>'Data &amp; Parameter'!$E$16*'Data &amp; Parameter'!$E$17*('Data &amp; Parameter'!$E$18+'Data &amp; Parameter'!$E$19)*'Data &amp; Parameter'!$E$20*'Data &amp; Parameter'!$E$37*R2222</f>
        <v>0.61913913196252002</v>
      </c>
      <c r="T2222" s="28">
        <f t="shared" si="34"/>
        <v>1.23827826392504</v>
      </c>
    </row>
    <row r="2223" spans="1:20" ht="15.75" customHeight="1" x14ac:dyDescent="0.35">
      <c r="A2223">
        <v>2216</v>
      </c>
      <c r="B2223" s="76">
        <v>44237</v>
      </c>
      <c r="C2223" s="1" t="s">
        <v>7038</v>
      </c>
      <c r="D2223" s="76">
        <v>44237</v>
      </c>
      <c r="E2223" s="1" t="s">
        <v>7039</v>
      </c>
      <c r="F2223" s="1" t="s">
        <v>7040</v>
      </c>
      <c r="G2223" s="1" t="s">
        <v>123</v>
      </c>
      <c r="H2223" s="1" t="s">
        <v>124</v>
      </c>
      <c r="I2223" s="1" t="s">
        <v>125</v>
      </c>
      <c r="J2223" s="1" t="s">
        <v>7031</v>
      </c>
      <c r="K2223" s="1" t="s">
        <v>7031</v>
      </c>
      <c r="L2223">
        <f>ROUNDUP(IF(B2223&gt;$D$4,0,($D$4-B2223+1)/365),0)</f>
        <v>0</v>
      </c>
      <c r="M2223">
        <f>ROUNDUP(IF(B2223&gt;$D$5,0,($D$5-B2223+1)/365),0)</f>
        <v>1</v>
      </c>
      <c r="N2223" s="28">
        <f>IF(OR(L2223=1,M2223=1),IF(B2223+364&lt;=$D$5,(B2223+364-$D$4+1)/365,IF(B2223&gt;$D$4,($D$5-B2223+1)/365,$D$6/365)),0)</f>
        <v>0.17808219178082191</v>
      </c>
      <c r="O2223" s="28">
        <f>'Data &amp; Parameter'!$E$16*'Data &amp; Parameter'!$E$17*('Data &amp; Parameter'!$E$18+'Data &amp; Parameter'!$E$19)*'Data &amp; Parameter'!$E$20*'Data &amp; Parameter'!$E$37*N2223</f>
        <v>0.61913913196252002</v>
      </c>
      <c r="P2223">
        <f>ROUNDUP(IF(D2223&gt;$D$4,0,($D$4-D2223+1)/365),0)</f>
        <v>0</v>
      </c>
      <c r="Q2223">
        <f>ROUNDUP(IF(D2223&gt;$D$5,0,($D$5-D2223+1)/365),0)</f>
        <v>1</v>
      </c>
      <c r="R2223" s="28">
        <f>IF(OR(P2223=1,Q2223=1),IF(D2223+364&lt;=$D$5,(D2223+364-$D$4+1)/365,IF(D2223&gt;$D$4,($D$5-D2223+1)/365,$D$6/365)),0)</f>
        <v>0.17808219178082191</v>
      </c>
      <c r="S2223" s="28">
        <f>'Data &amp; Parameter'!$E$16*'Data &amp; Parameter'!$E$17*('Data &amp; Parameter'!$E$18+'Data &amp; Parameter'!$E$19)*'Data &amp; Parameter'!$E$20*'Data &amp; Parameter'!$E$37*R2223</f>
        <v>0.61913913196252002</v>
      </c>
      <c r="T2223" s="28">
        <f t="shared" si="34"/>
        <v>1.23827826392504</v>
      </c>
    </row>
    <row r="2224" spans="1:20" ht="15.75" customHeight="1" x14ac:dyDescent="0.35">
      <c r="A2224">
        <v>2217</v>
      </c>
      <c r="B2224" s="76">
        <v>44237</v>
      </c>
      <c r="C2224" s="1" t="s">
        <v>7041</v>
      </c>
      <c r="D2224" s="76">
        <v>44237</v>
      </c>
      <c r="E2224" s="1" t="s">
        <v>7042</v>
      </c>
      <c r="F2224" s="1" t="s">
        <v>7043</v>
      </c>
      <c r="G2224" s="1" t="s">
        <v>123</v>
      </c>
      <c r="H2224" s="1" t="s">
        <v>124</v>
      </c>
      <c r="I2224" s="1" t="s">
        <v>125</v>
      </c>
      <c r="J2224" s="1" t="s">
        <v>7031</v>
      </c>
      <c r="K2224" s="1" t="s">
        <v>7031</v>
      </c>
      <c r="L2224">
        <f>ROUNDUP(IF(B2224&gt;$D$4,0,($D$4-B2224+1)/365),0)</f>
        <v>0</v>
      </c>
      <c r="M2224">
        <f>ROUNDUP(IF(B2224&gt;$D$5,0,($D$5-B2224+1)/365),0)</f>
        <v>1</v>
      </c>
      <c r="N2224" s="28">
        <f>IF(OR(L2224=1,M2224=1),IF(B2224+364&lt;=$D$5,(B2224+364-$D$4+1)/365,IF(B2224&gt;$D$4,($D$5-B2224+1)/365,$D$6/365)),0)</f>
        <v>0.17808219178082191</v>
      </c>
      <c r="O2224" s="28">
        <f>'Data &amp; Parameter'!$E$16*'Data &amp; Parameter'!$E$17*('Data &amp; Parameter'!$E$18+'Data &amp; Parameter'!$E$19)*'Data &amp; Parameter'!$E$20*'Data &amp; Parameter'!$E$37*N2224</f>
        <v>0.61913913196252002</v>
      </c>
      <c r="P2224">
        <f>ROUNDUP(IF(D2224&gt;$D$4,0,($D$4-D2224+1)/365),0)</f>
        <v>0</v>
      </c>
      <c r="Q2224">
        <f>ROUNDUP(IF(D2224&gt;$D$5,0,($D$5-D2224+1)/365),0)</f>
        <v>1</v>
      </c>
      <c r="R2224" s="28">
        <f>IF(OR(P2224=1,Q2224=1),IF(D2224+364&lt;=$D$5,(D2224+364-$D$4+1)/365,IF(D2224&gt;$D$4,($D$5-D2224+1)/365,$D$6/365)),0)</f>
        <v>0.17808219178082191</v>
      </c>
      <c r="S2224" s="28">
        <f>'Data &amp; Parameter'!$E$16*'Data &amp; Parameter'!$E$17*('Data &amp; Parameter'!$E$18+'Data &amp; Parameter'!$E$19)*'Data &amp; Parameter'!$E$20*'Data &amp; Parameter'!$E$37*R2224</f>
        <v>0.61913913196252002</v>
      </c>
      <c r="T2224" s="28">
        <f t="shared" si="34"/>
        <v>1.23827826392504</v>
      </c>
    </row>
    <row r="2225" spans="1:20" ht="15.75" customHeight="1" x14ac:dyDescent="0.35">
      <c r="A2225">
        <v>2218</v>
      </c>
      <c r="B2225" s="76">
        <v>44237</v>
      </c>
      <c r="C2225" s="1" t="s">
        <v>7044</v>
      </c>
      <c r="D2225" s="76">
        <v>44237</v>
      </c>
      <c r="E2225" s="1" t="s">
        <v>7045</v>
      </c>
      <c r="F2225" s="1" t="s">
        <v>7046</v>
      </c>
      <c r="G2225" s="1" t="s">
        <v>123</v>
      </c>
      <c r="H2225" s="1" t="s">
        <v>124</v>
      </c>
      <c r="I2225" s="1" t="s">
        <v>125</v>
      </c>
      <c r="J2225" s="1" t="s">
        <v>7031</v>
      </c>
      <c r="K2225" s="1" t="s">
        <v>7047</v>
      </c>
      <c r="L2225">
        <f>ROUNDUP(IF(B2225&gt;$D$4,0,($D$4-B2225+1)/365),0)</f>
        <v>0</v>
      </c>
      <c r="M2225">
        <f>ROUNDUP(IF(B2225&gt;$D$5,0,($D$5-B2225+1)/365),0)</f>
        <v>1</v>
      </c>
      <c r="N2225" s="28">
        <f>IF(OR(L2225=1,M2225=1),IF(B2225+364&lt;=$D$5,(B2225+364-$D$4+1)/365,IF(B2225&gt;$D$4,($D$5-B2225+1)/365,$D$6/365)),0)</f>
        <v>0.17808219178082191</v>
      </c>
      <c r="O2225" s="28">
        <f>'Data &amp; Parameter'!$E$16*'Data &amp; Parameter'!$E$17*('Data &amp; Parameter'!$E$18+'Data &amp; Parameter'!$E$19)*'Data &amp; Parameter'!$E$20*'Data &amp; Parameter'!$E$37*N2225</f>
        <v>0.61913913196252002</v>
      </c>
      <c r="P2225">
        <f>ROUNDUP(IF(D2225&gt;$D$4,0,($D$4-D2225+1)/365),0)</f>
        <v>0</v>
      </c>
      <c r="Q2225">
        <f>ROUNDUP(IF(D2225&gt;$D$5,0,($D$5-D2225+1)/365),0)</f>
        <v>1</v>
      </c>
      <c r="R2225" s="28">
        <f>IF(OR(P2225=1,Q2225=1),IF(D2225+364&lt;=$D$5,(D2225+364-$D$4+1)/365,IF(D2225&gt;$D$4,($D$5-D2225+1)/365,$D$6/365)),0)</f>
        <v>0.17808219178082191</v>
      </c>
      <c r="S2225" s="28">
        <f>'Data &amp; Parameter'!$E$16*'Data &amp; Parameter'!$E$17*('Data &amp; Parameter'!$E$18+'Data &amp; Parameter'!$E$19)*'Data &amp; Parameter'!$E$20*'Data &amp; Parameter'!$E$37*R2225</f>
        <v>0.61913913196252002</v>
      </c>
      <c r="T2225" s="28">
        <f t="shared" si="34"/>
        <v>1.23827826392504</v>
      </c>
    </row>
    <row r="2226" spans="1:20" ht="15.75" customHeight="1" x14ac:dyDescent="0.35">
      <c r="A2226">
        <v>2219</v>
      </c>
      <c r="B2226" s="76">
        <v>44237</v>
      </c>
      <c r="C2226" s="1" t="s">
        <v>7048</v>
      </c>
      <c r="D2226" s="76">
        <v>44237</v>
      </c>
      <c r="E2226" s="1" t="s">
        <v>7049</v>
      </c>
      <c r="F2226" s="1" t="s">
        <v>7050</v>
      </c>
      <c r="G2226" s="1" t="s">
        <v>123</v>
      </c>
      <c r="H2226" s="1" t="s">
        <v>124</v>
      </c>
      <c r="I2226" s="1" t="s">
        <v>125</v>
      </c>
      <c r="J2226" s="1" t="s">
        <v>7031</v>
      </c>
      <c r="K2226" s="1" t="s">
        <v>7031</v>
      </c>
      <c r="L2226">
        <f>ROUNDUP(IF(B2226&gt;$D$4,0,($D$4-B2226+1)/365),0)</f>
        <v>0</v>
      </c>
      <c r="M2226">
        <f>ROUNDUP(IF(B2226&gt;$D$5,0,($D$5-B2226+1)/365),0)</f>
        <v>1</v>
      </c>
      <c r="N2226" s="28">
        <f>IF(OR(L2226=1,M2226=1),IF(B2226+364&lt;=$D$5,(B2226+364-$D$4+1)/365,IF(B2226&gt;$D$4,($D$5-B2226+1)/365,$D$6/365)),0)</f>
        <v>0.17808219178082191</v>
      </c>
      <c r="O2226" s="28">
        <f>'Data &amp; Parameter'!$E$16*'Data &amp; Parameter'!$E$17*('Data &amp; Parameter'!$E$18+'Data &amp; Parameter'!$E$19)*'Data &amp; Parameter'!$E$20*'Data &amp; Parameter'!$E$37*N2226</f>
        <v>0.61913913196252002</v>
      </c>
      <c r="P2226">
        <f>ROUNDUP(IF(D2226&gt;$D$4,0,($D$4-D2226+1)/365),0)</f>
        <v>0</v>
      </c>
      <c r="Q2226">
        <f>ROUNDUP(IF(D2226&gt;$D$5,0,($D$5-D2226+1)/365),0)</f>
        <v>1</v>
      </c>
      <c r="R2226" s="28">
        <f>IF(OR(P2226=1,Q2226=1),IF(D2226+364&lt;=$D$5,(D2226+364-$D$4+1)/365,IF(D2226&gt;$D$4,($D$5-D2226+1)/365,$D$6/365)),0)</f>
        <v>0.17808219178082191</v>
      </c>
      <c r="S2226" s="28">
        <f>'Data &amp; Parameter'!$E$16*'Data &amp; Parameter'!$E$17*('Data &amp; Parameter'!$E$18+'Data &amp; Parameter'!$E$19)*'Data &amp; Parameter'!$E$20*'Data &amp; Parameter'!$E$37*R2226</f>
        <v>0.61913913196252002</v>
      </c>
      <c r="T2226" s="28">
        <f t="shared" si="34"/>
        <v>1.23827826392504</v>
      </c>
    </row>
    <row r="2227" spans="1:20" ht="15.75" customHeight="1" x14ac:dyDescent="0.35">
      <c r="A2227">
        <v>2220</v>
      </c>
      <c r="B2227" s="76">
        <v>44237</v>
      </c>
      <c r="C2227" s="1" t="s">
        <v>7051</v>
      </c>
      <c r="D2227" s="76">
        <v>44237</v>
      </c>
      <c r="E2227" s="1" t="s">
        <v>7052</v>
      </c>
      <c r="F2227" s="1" t="s">
        <v>7053</v>
      </c>
      <c r="G2227" s="1" t="s">
        <v>123</v>
      </c>
      <c r="H2227" s="1" t="s">
        <v>124</v>
      </c>
      <c r="I2227" s="1" t="s">
        <v>125</v>
      </c>
      <c r="J2227" s="1" t="s">
        <v>7031</v>
      </c>
      <c r="K2227" s="1" t="s">
        <v>7031</v>
      </c>
      <c r="L2227">
        <f>ROUNDUP(IF(B2227&gt;$D$4,0,($D$4-B2227+1)/365),0)</f>
        <v>0</v>
      </c>
      <c r="M2227">
        <f>ROUNDUP(IF(B2227&gt;$D$5,0,($D$5-B2227+1)/365),0)</f>
        <v>1</v>
      </c>
      <c r="N2227" s="28">
        <f>IF(OR(L2227=1,M2227=1),IF(B2227+364&lt;=$D$5,(B2227+364-$D$4+1)/365,IF(B2227&gt;$D$4,($D$5-B2227+1)/365,$D$6/365)),0)</f>
        <v>0.17808219178082191</v>
      </c>
      <c r="O2227" s="28">
        <f>'Data &amp; Parameter'!$E$16*'Data &amp; Parameter'!$E$17*('Data &amp; Parameter'!$E$18+'Data &amp; Parameter'!$E$19)*'Data &amp; Parameter'!$E$20*'Data &amp; Parameter'!$E$37*N2227</f>
        <v>0.61913913196252002</v>
      </c>
      <c r="P2227">
        <f>ROUNDUP(IF(D2227&gt;$D$4,0,($D$4-D2227+1)/365),0)</f>
        <v>0</v>
      </c>
      <c r="Q2227">
        <f>ROUNDUP(IF(D2227&gt;$D$5,0,($D$5-D2227+1)/365),0)</f>
        <v>1</v>
      </c>
      <c r="R2227" s="28">
        <f>IF(OR(P2227=1,Q2227=1),IF(D2227+364&lt;=$D$5,(D2227+364-$D$4+1)/365,IF(D2227&gt;$D$4,($D$5-D2227+1)/365,$D$6/365)),0)</f>
        <v>0.17808219178082191</v>
      </c>
      <c r="S2227" s="28">
        <f>'Data &amp; Parameter'!$E$16*'Data &amp; Parameter'!$E$17*('Data &amp; Parameter'!$E$18+'Data &amp; Parameter'!$E$19)*'Data &amp; Parameter'!$E$20*'Data &amp; Parameter'!$E$37*R2227</f>
        <v>0.61913913196252002</v>
      </c>
      <c r="T2227" s="28">
        <f t="shared" si="34"/>
        <v>1.23827826392504</v>
      </c>
    </row>
    <row r="2228" spans="1:20" ht="15.75" customHeight="1" x14ac:dyDescent="0.35">
      <c r="A2228">
        <v>2221</v>
      </c>
      <c r="B2228" s="76">
        <v>44237</v>
      </c>
      <c r="C2228" s="1" t="s">
        <v>7054</v>
      </c>
      <c r="D2228" s="76">
        <v>44237</v>
      </c>
      <c r="E2228" s="1" t="s">
        <v>7055</v>
      </c>
      <c r="F2228" s="1" t="s">
        <v>7056</v>
      </c>
      <c r="G2228" s="1" t="s">
        <v>123</v>
      </c>
      <c r="H2228" s="1" t="s">
        <v>124</v>
      </c>
      <c r="I2228" s="1" t="s">
        <v>125</v>
      </c>
      <c r="J2228" s="1" t="s">
        <v>7031</v>
      </c>
      <c r="K2228" s="1" t="s">
        <v>7031</v>
      </c>
      <c r="L2228">
        <f>ROUNDUP(IF(B2228&gt;$D$4,0,($D$4-B2228+1)/365),0)</f>
        <v>0</v>
      </c>
      <c r="M2228">
        <f>ROUNDUP(IF(B2228&gt;$D$5,0,($D$5-B2228+1)/365),0)</f>
        <v>1</v>
      </c>
      <c r="N2228" s="28">
        <f>IF(OR(L2228=1,M2228=1),IF(B2228+364&lt;=$D$5,(B2228+364-$D$4+1)/365,IF(B2228&gt;$D$4,($D$5-B2228+1)/365,$D$6/365)),0)</f>
        <v>0.17808219178082191</v>
      </c>
      <c r="O2228" s="28">
        <f>'Data &amp; Parameter'!$E$16*'Data &amp; Parameter'!$E$17*('Data &amp; Parameter'!$E$18+'Data &amp; Parameter'!$E$19)*'Data &amp; Parameter'!$E$20*'Data &amp; Parameter'!$E$37*N2228</f>
        <v>0.61913913196252002</v>
      </c>
      <c r="P2228">
        <f>ROUNDUP(IF(D2228&gt;$D$4,0,($D$4-D2228+1)/365),0)</f>
        <v>0</v>
      </c>
      <c r="Q2228">
        <f>ROUNDUP(IF(D2228&gt;$D$5,0,($D$5-D2228+1)/365),0)</f>
        <v>1</v>
      </c>
      <c r="R2228" s="28">
        <f>IF(OR(P2228=1,Q2228=1),IF(D2228+364&lt;=$D$5,(D2228+364-$D$4+1)/365,IF(D2228&gt;$D$4,($D$5-D2228+1)/365,$D$6/365)),0)</f>
        <v>0.17808219178082191</v>
      </c>
      <c r="S2228" s="28">
        <f>'Data &amp; Parameter'!$E$16*'Data &amp; Parameter'!$E$17*('Data &amp; Parameter'!$E$18+'Data &amp; Parameter'!$E$19)*'Data &amp; Parameter'!$E$20*'Data &amp; Parameter'!$E$37*R2228</f>
        <v>0.61913913196252002</v>
      </c>
      <c r="T2228" s="28">
        <f t="shared" si="34"/>
        <v>1.23827826392504</v>
      </c>
    </row>
    <row r="2229" spans="1:20" ht="15.75" customHeight="1" x14ac:dyDescent="0.35">
      <c r="A2229">
        <v>2222</v>
      </c>
      <c r="B2229" s="76">
        <v>44237</v>
      </c>
      <c r="C2229" s="1" t="s">
        <v>7057</v>
      </c>
      <c r="D2229" s="76">
        <v>44237</v>
      </c>
      <c r="E2229" s="1" t="s">
        <v>7058</v>
      </c>
      <c r="F2229" s="1" t="s">
        <v>7059</v>
      </c>
      <c r="G2229" s="1" t="s">
        <v>123</v>
      </c>
      <c r="H2229" s="1" t="s">
        <v>124</v>
      </c>
      <c r="I2229" s="1" t="s">
        <v>125</v>
      </c>
      <c r="J2229" s="1" t="s">
        <v>7047</v>
      </c>
      <c r="K2229" s="1" t="s">
        <v>7031</v>
      </c>
      <c r="L2229">
        <f>ROUNDUP(IF(B2229&gt;$D$4,0,($D$4-B2229+1)/365),0)</f>
        <v>0</v>
      </c>
      <c r="M2229">
        <f>ROUNDUP(IF(B2229&gt;$D$5,0,($D$5-B2229+1)/365),0)</f>
        <v>1</v>
      </c>
      <c r="N2229" s="28">
        <f>IF(OR(L2229=1,M2229=1),IF(B2229+364&lt;=$D$5,(B2229+364-$D$4+1)/365,IF(B2229&gt;$D$4,($D$5-B2229+1)/365,$D$6/365)),0)</f>
        <v>0.17808219178082191</v>
      </c>
      <c r="O2229" s="28">
        <f>'Data &amp; Parameter'!$E$16*'Data &amp; Parameter'!$E$17*('Data &amp; Parameter'!$E$18+'Data &amp; Parameter'!$E$19)*'Data &amp; Parameter'!$E$20*'Data &amp; Parameter'!$E$37*N2229</f>
        <v>0.61913913196252002</v>
      </c>
      <c r="P2229">
        <f>ROUNDUP(IF(D2229&gt;$D$4,0,($D$4-D2229+1)/365),0)</f>
        <v>0</v>
      </c>
      <c r="Q2229">
        <f>ROUNDUP(IF(D2229&gt;$D$5,0,($D$5-D2229+1)/365),0)</f>
        <v>1</v>
      </c>
      <c r="R2229" s="28">
        <f>IF(OR(P2229=1,Q2229=1),IF(D2229+364&lt;=$D$5,(D2229+364-$D$4+1)/365,IF(D2229&gt;$D$4,($D$5-D2229+1)/365,$D$6/365)),0)</f>
        <v>0.17808219178082191</v>
      </c>
      <c r="S2229" s="28">
        <f>'Data &amp; Parameter'!$E$16*'Data &amp; Parameter'!$E$17*('Data &amp; Parameter'!$E$18+'Data &amp; Parameter'!$E$19)*'Data &amp; Parameter'!$E$20*'Data &amp; Parameter'!$E$37*R2229</f>
        <v>0.61913913196252002</v>
      </c>
      <c r="T2229" s="28">
        <f t="shared" si="34"/>
        <v>1.23827826392504</v>
      </c>
    </row>
    <row r="2230" spans="1:20" ht="15.75" customHeight="1" x14ac:dyDescent="0.35">
      <c r="A2230">
        <v>2223</v>
      </c>
      <c r="B2230" s="76">
        <v>44237</v>
      </c>
      <c r="C2230" s="1" t="s">
        <v>7060</v>
      </c>
      <c r="D2230" s="76">
        <v>44237</v>
      </c>
      <c r="E2230" s="1" t="s">
        <v>7061</v>
      </c>
      <c r="F2230" s="1" t="s">
        <v>7062</v>
      </c>
      <c r="G2230" s="1" t="s">
        <v>123</v>
      </c>
      <c r="H2230" s="1" t="s">
        <v>124</v>
      </c>
      <c r="I2230" s="1" t="s">
        <v>125</v>
      </c>
      <c r="J2230" s="1" t="s">
        <v>6641</v>
      </c>
      <c r="K2230" s="1" t="s">
        <v>6641</v>
      </c>
      <c r="L2230">
        <f>ROUNDUP(IF(B2230&gt;$D$4,0,($D$4-B2230+1)/365),0)</f>
        <v>0</v>
      </c>
      <c r="M2230">
        <f>ROUNDUP(IF(B2230&gt;$D$5,0,($D$5-B2230+1)/365),0)</f>
        <v>1</v>
      </c>
      <c r="N2230" s="28">
        <f>IF(OR(L2230=1,M2230=1),IF(B2230+364&lt;=$D$5,(B2230+364-$D$4+1)/365,IF(B2230&gt;$D$4,($D$5-B2230+1)/365,$D$6/365)),0)</f>
        <v>0.17808219178082191</v>
      </c>
      <c r="O2230" s="28">
        <f>'Data &amp; Parameter'!$E$16*'Data &amp; Parameter'!$E$17*('Data &amp; Parameter'!$E$18+'Data &amp; Parameter'!$E$19)*'Data &amp; Parameter'!$E$20*'Data &amp; Parameter'!$E$37*N2230</f>
        <v>0.61913913196252002</v>
      </c>
      <c r="P2230">
        <f>ROUNDUP(IF(D2230&gt;$D$4,0,($D$4-D2230+1)/365),0)</f>
        <v>0</v>
      </c>
      <c r="Q2230">
        <f>ROUNDUP(IF(D2230&gt;$D$5,0,($D$5-D2230+1)/365),0)</f>
        <v>1</v>
      </c>
      <c r="R2230" s="28">
        <f>IF(OR(P2230=1,Q2230=1),IF(D2230+364&lt;=$D$5,(D2230+364-$D$4+1)/365,IF(D2230&gt;$D$4,($D$5-D2230+1)/365,$D$6/365)),0)</f>
        <v>0.17808219178082191</v>
      </c>
      <c r="S2230" s="28">
        <f>'Data &amp; Parameter'!$E$16*'Data &amp; Parameter'!$E$17*('Data &amp; Parameter'!$E$18+'Data &amp; Parameter'!$E$19)*'Data &amp; Parameter'!$E$20*'Data &amp; Parameter'!$E$37*R2230</f>
        <v>0.61913913196252002</v>
      </c>
      <c r="T2230" s="28">
        <f t="shared" si="34"/>
        <v>1.23827826392504</v>
      </c>
    </row>
    <row r="2231" spans="1:20" ht="15.75" customHeight="1" x14ac:dyDescent="0.35">
      <c r="A2231">
        <v>2224</v>
      </c>
      <c r="B2231" s="76">
        <v>44237</v>
      </c>
      <c r="C2231" s="1" t="s">
        <v>7063</v>
      </c>
      <c r="D2231" s="76">
        <v>44237</v>
      </c>
      <c r="E2231" s="1" t="s">
        <v>7064</v>
      </c>
      <c r="F2231" s="1" t="s">
        <v>7065</v>
      </c>
      <c r="G2231" s="1" t="s">
        <v>123</v>
      </c>
      <c r="H2231" s="1" t="s">
        <v>124</v>
      </c>
      <c r="I2231" s="1" t="s">
        <v>125</v>
      </c>
      <c r="J2231" s="1" t="s">
        <v>6641</v>
      </c>
      <c r="K2231" s="1" t="s">
        <v>6641</v>
      </c>
      <c r="L2231">
        <f>ROUNDUP(IF(B2231&gt;$D$4,0,($D$4-B2231+1)/365),0)</f>
        <v>0</v>
      </c>
      <c r="M2231">
        <f>ROUNDUP(IF(B2231&gt;$D$5,0,($D$5-B2231+1)/365),0)</f>
        <v>1</v>
      </c>
      <c r="N2231" s="28">
        <f>IF(OR(L2231=1,M2231=1),IF(B2231+364&lt;=$D$5,(B2231+364-$D$4+1)/365,IF(B2231&gt;$D$4,($D$5-B2231+1)/365,$D$6/365)),0)</f>
        <v>0.17808219178082191</v>
      </c>
      <c r="O2231" s="28">
        <f>'Data &amp; Parameter'!$E$16*'Data &amp; Parameter'!$E$17*('Data &amp; Parameter'!$E$18+'Data &amp; Parameter'!$E$19)*'Data &amp; Parameter'!$E$20*'Data &amp; Parameter'!$E$37*N2231</f>
        <v>0.61913913196252002</v>
      </c>
      <c r="P2231">
        <f>ROUNDUP(IF(D2231&gt;$D$4,0,($D$4-D2231+1)/365),0)</f>
        <v>0</v>
      </c>
      <c r="Q2231">
        <f>ROUNDUP(IF(D2231&gt;$D$5,0,($D$5-D2231+1)/365),0)</f>
        <v>1</v>
      </c>
      <c r="R2231" s="28">
        <f>IF(OR(P2231=1,Q2231=1),IF(D2231+364&lt;=$D$5,(D2231+364-$D$4+1)/365,IF(D2231&gt;$D$4,($D$5-D2231+1)/365,$D$6/365)),0)</f>
        <v>0.17808219178082191</v>
      </c>
      <c r="S2231" s="28">
        <f>'Data &amp; Parameter'!$E$16*'Data &amp; Parameter'!$E$17*('Data &amp; Parameter'!$E$18+'Data &amp; Parameter'!$E$19)*'Data &amp; Parameter'!$E$20*'Data &amp; Parameter'!$E$37*R2231</f>
        <v>0.61913913196252002</v>
      </c>
      <c r="T2231" s="28">
        <f t="shared" si="34"/>
        <v>1.23827826392504</v>
      </c>
    </row>
    <row r="2232" spans="1:20" ht="15.75" customHeight="1" x14ac:dyDescent="0.35">
      <c r="A2232">
        <v>2225</v>
      </c>
      <c r="B2232" s="76">
        <v>44237</v>
      </c>
      <c r="C2232" s="1" t="s">
        <v>7066</v>
      </c>
      <c r="D2232" s="76">
        <v>44237</v>
      </c>
      <c r="E2232" s="1" t="s">
        <v>7067</v>
      </c>
      <c r="F2232" s="1" t="s">
        <v>7068</v>
      </c>
      <c r="G2232" s="1" t="s">
        <v>123</v>
      </c>
      <c r="H2232" s="1" t="s">
        <v>124</v>
      </c>
      <c r="I2232" s="1" t="s">
        <v>125</v>
      </c>
      <c r="J2232" s="1" t="s">
        <v>7027</v>
      </c>
      <c r="K2232" s="1" t="s">
        <v>6637</v>
      </c>
      <c r="L2232">
        <f>ROUNDUP(IF(B2232&gt;$D$4,0,($D$4-B2232+1)/365),0)</f>
        <v>0</v>
      </c>
      <c r="M2232">
        <f>ROUNDUP(IF(B2232&gt;$D$5,0,($D$5-B2232+1)/365),0)</f>
        <v>1</v>
      </c>
      <c r="N2232" s="28">
        <f>IF(OR(L2232=1,M2232=1),IF(B2232+364&lt;=$D$5,(B2232+364-$D$4+1)/365,IF(B2232&gt;$D$4,($D$5-B2232+1)/365,$D$6/365)),0)</f>
        <v>0.17808219178082191</v>
      </c>
      <c r="O2232" s="28">
        <f>'Data &amp; Parameter'!$E$16*'Data &amp; Parameter'!$E$17*('Data &amp; Parameter'!$E$18+'Data &amp; Parameter'!$E$19)*'Data &amp; Parameter'!$E$20*'Data &amp; Parameter'!$E$37*N2232</f>
        <v>0.61913913196252002</v>
      </c>
      <c r="P2232">
        <f>ROUNDUP(IF(D2232&gt;$D$4,0,($D$4-D2232+1)/365),0)</f>
        <v>0</v>
      </c>
      <c r="Q2232">
        <f>ROUNDUP(IF(D2232&gt;$D$5,0,($D$5-D2232+1)/365),0)</f>
        <v>1</v>
      </c>
      <c r="R2232" s="28">
        <f>IF(OR(P2232=1,Q2232=1),IF(D2232+364&lt;=$D$5,(D2232+364-$D$4+1)/365,IF(D2232&gt;$D$4,($D$5-D2232+1)/365,$D$6/365)),0)</f>
        <v>0.17808219178082191</v>
      </c>
      <c r="S2232" s="28">
        <f>'Data &amp; Parameter'!$E$16*'Data &amp; Parameter'!$E$17*('Data &amp; Parameter'!$E$18+'Data &amp; Parameter'!$E$19)*'Data &amp; Parameter'!$E$20*'Data &amp; Parameter'!$E$37*R2232</f>
        <v>0.61913913196252002</v>
      </c>
      <c r="T2232" s="28">
        <f t="shared" si="34"/>
        <v>1.23827826392504</v>
      </c>
    </row>
    <row r="2233" spans="1:20" ht="15.75" customHeight="1" x14ac:dyDescent="0.35">
      <c r="A2233">
        <v>2226</v>
      </c>
      <c r="B2233" s="76">
        <v>44237</v>
      </c>
      <c r="C2233" s="1" t="s">
        <v>7069</v>
      </c>
      <c r="D2233" s="76">
        <v>44237</v>
      </c>
      <c r="E2233" s="1" t="s">
        <v>7070</v>
      </c>
      <c r="F2233" s="1" t="s">
        <v>7071</v>
      </c>
      <c r="G2233" s="1" t="s">
        <v>123</v>
      </c>
      <c r="H2233" s="1" t="s">
        <v>124</v>
      </c>
      <c r="I2233" s="1" t="s">
        <v>125</v>
      </c>
      <c r="J2233" s="1" t="s">
        <v>7027</v>
      </c>
      <c r="K2233" s="1" t="s">
        <v>6637</v>
      </c>
      <c r="L2233">
        <f>ROUNDUP(IF(B2233&gt;$D$4,0,($D$4-B2233+1)/365),0)</f>
        <v>0</v>
      </c>
      <c r="M2233">
        <f>ROUNDUP(IF(B2233&gt;$D$5,0,($D$5-B2233+1)/365),0)</f>
        <v>1</v>
      </c>
      <c r="N2233" s="28">
        <f>IF(OR(L2233=1,M2233=1),IF(B2233+364&lt;=$D$5,(B2233+364-$D$4+1)/365,IF(B2233&gt;$D$4,($D$5-B2233+1)/365,$D$6/365)),0)</f>
        <v>0.17808219178082191</v>
      </c>
      <c r="O2233" s="28">
        <f>'Data &amp; Parameter'!$E$16*'Data &amp; Parameter'!$E$17*('Data &amp; Parameter'!$E$18+'Data &amp; Parameter'!$E$19)*'Data &amp; Parameter'!$E$20*'Data &amp; Parameter'!$E$37*N2233</f>
        <v>0.61913913196252002</v>
      </c>
      <c r="P2233">
        <f>ROUNDUP(IF(D2233&gt;$D$4,0,($D$4-D2233+1)/365),0)</f>
        <v>0</v>
      </c>
      <c r="Q2233">
        <f>ROUNDUP(IF(D2233&gt;$D$5,0,($D$5-D2233+1)/365),0)</f>
        <v>1</v>
      </c>
      <c r="R2233" s="28">
        <f>IF(OR(P2233=1,Q2233=1),IF(D2233+364&lt;=$D$5,(D2233+364-$D$4+1)/365,IF(D2233&gt;$D$4,($D$5-D2233+1)/365,$D$6/365)),0)</f>
        <v>0.17808219178082191</v>
      </c>
      <c r="S2233" s="28">
        <f>'Data &amp; Parameter'!$E$16*'Data &amp; Parameter'!$E$17*('Data &amp; Parameter'!$E$18+'Data &amp; Parameter'!$E$19)*'Data &amp; Parameter'!$E$20*'Data &amp; Parameter'!$E$37*R2233</f>
        <v>0.61913913196252002</v>
      </c>
      <c r="T2233" s="28">
        <f t="shared" si="34"/>
        <v>1.23827826392504</v>
      </c>
    </row>
    <row r="2234" spans="1:20" ht="15.75" customHeight="1" x14ac:dyDescent="0.35">
      <c r="A2234">
        <v>2227</v>
      </c>
      <c r="B2234" s="76">
        <v>44237</v>
      </c>
      <c r="C2234" s="1" t="s">
        <v>7072</v>
      </c>
      <c r="D2234" s="76">
        <v>44237</v>
      </c>
      <c r="E2234" s="1" t="s">
        <v>7073</v>
      </c>
      <c r="F2234" s="1" t="s">
        <v>7074</v>
      </c>
      <c r="G2234" s="1" t="s">
        <v>123</v>
      </c>
      <c r="H2234" s="1" t="s">
        <v>124</v>
      </c>
      <c r="I2234" s="1" t="s">
        <v>125</v>
      </c>
      <c r="J2234" s="1" t="s">
        <v>7027</v>
      </c>
      <c r="K2234" s="1" t="s">
        <v>6637</v>
      </c>
      <c r="L2234">
        <f>ROUNDUP(IF(B2234&gt;$D$4,0,($D$4-B2234+1)/365),0)</f>
        <v>0</v>
      </c>
      <c r="M2234">
        <f>ROUNDUP(IF(B2234&gt;$D$5,0,($D$5-B2234+1)/365),0)</f>
        <v>1</v>
      </c>
      <c r="N2234" s="28">
        <f>IF(OR(L2234=1,M2234=1),IF(B2234+364&lt;=$D$5,(B2234+364-$D$4+1)/365,IF(B2234&gt;$D$4,($D$5-B2234+1)/365,$D$6/365)),0)</f>
        <v>0.17808219178082191</v>
      </c>
      <c r="O2234" s="28">
        <f>'Data &amp; Parameter'!$E$16*'Data &amp; Parameter'!$E$17*('Data &amp; Parameter'!$E$18+'Data &amp; Parameter'!$E$19)*'Data &amp; Parameter'!$E$20*'Data &amp; Parameter'!$E$37*N2234</f>
        <v>0.61913913196252002</v>
      </c>
      <c r="P2234">
        <f>ROUNDUP(IF(D2234&gt;$D$4,0,($D$4-D2234+1)/365),0)</f>
        <v>0</v>
      </c>
      <c r="Q2234">
        <f>ROUNDUP(IF(D2234&gt;$D$5,0,($D$5-D2234+1)/365),0)</f>
        <v>1</v>
      </c>
      <c r="R2234" s="28">
        <f>IF(OR(P2234=1,Q2234=1),IF(D2234+364&lt;=$D$5,(D2234+364-$D$4+1)/365,IF(D2234&gt;$D$4,($D$5-D2234+1)/365,$D$6/365)),0)</f>
        <v>0.17808219178082191</v>
      </c>
      <c r="S2234" s="28">
        <f>'Data &amp; Parameter'!$E$16*'Data &amp; Parameter'!$E$17*('Data &amp; Parameter'!$E$18+'Data &amp; Parameter'!$E$19)*'Data &amp; Parameter'!$E$20*'Data &amp; Parameter'!$E$37*R2234</f>
        <v>0.61913913196252002</v>
      </c>
      <c r="T2234" s="28">
        <f t="shared" si="34"/>
        <v>1.23827826392504</v>
      </c>
    </row>
    <row r="2235" spans="1:20" ht="15.75" customHeight="1" x14ac:dyDescent="0.35">
      <c r="A2235">
        <v>2228</v>
      </c>
      <c r="B2235" s="76">
        <v>44237</v>
      </c>
      <c r="C2235" s="1" t="s">
        <v>7075</v>
      </c>
      <c r="D2235" s="76">
        <v>44237</v>
      </c>
      <c r="E2235" s="1" t="s">
        <v>7076</v>
      </c>
      <c r="F2235" s="1" t="s">
        <v>7077</v>
      </c>
      <c r="G2235" s="1" t="s">
        <v>123</v>
      </c>
      <c r="H2235" s="1" t="s">
        <v>124</v>
      </c>
      <c r="I2235" s="1" t="s">
        <v>125</v>
      </c>
      <c r="J2235" s="1" t="s">
        <v>7027</v>
      </c>
      <c r="K2235" s="1" t="s">
        <v>6637</v>
      </c>
      <c r="L2235">
        <f>ROUNDUP(IF(B2235&gt;$D$4,0,($D$4-B2235+1)/365),0)</f>
        <v>0</v>
      </c>
      <c r="M2235">
        <f>ROUNDUP(IF(B2235&gt;$D$5,0,($D$5-B2235+1)/365),0)</f>
        <v>1</v>
      </c>
      <c r="N2235" s="28">
        <f>IF(OR(L2235=1,M2235=1),IF(B2235+364&lt;=$D$5,(B2235+364-$D$4+1)/365,IF(B2235&gt;$D$4,($D$5-B2235+1)/365,$D$6/365)),0)</f>
        <v>0.17808219178082191</v>
      </c>
      <c r="O2235" s="28">
        <f>'Data &amp; Parameter'!$E$16*'Data &amp; Parameter'!$E$17*('Data &amp; Parameter'!$E$18+'Data &amp; Parameter'!$E$19)*'Data &amp; Parameter'!$E$20*'Data &amp; Parameter'!$E$37*N2235</f>
        <v>0.61913913196252002</v>
      </c>
      <c r="P2235">
        <f>ROUNDUP(IF(D2235&gt;$D$4,0,($D$4-D2235+1)/365),0)</f>
        <v>0</v>
      </c>
      <c r="Q2235">
        <f>ROUNDUP(IF(D2235&gt;$D$5,0,($D$5-D2235+1)/365),0)</f>
        <v>1</v>
      </c>
      <c r="R2235" s="28">
        <f>IF(OR(P2235=1,Q2235=1),IF(D2235+364&lt;=$D$5,(D2235+364-$D$4+1)/365,IF(D2235&gt;$D$4,($D$5-D2235+1)/365,$D$6/365)),0)</f>
        <v>0.17808219178082191</v>
      </c>
      <c r="S2235" s="28">
        <f>'Data &amp; Parameter'!$E$16*'Data &amp; Parameter'!$E$17*('Data &amp; Parameter'!$E$18+'Data &amp; Parameter'!$E$19)*'Data &amp; Parameter'!$E$20*'Data &amp; Parameter'!$E$37*R2235</f>
        <v>0.61913913196252002</v>
      </c>
      <c r="T2235" s="28">
        <f t="shared" si="34"/>
        <v>1.23827826392504</v>
      </c>
    </row>
    <row r="2236" spans="1:20" ht="15.75" customHeight="1" x14ac:dyDescent="0.35">
      <c r="A2236">
        <v>2229</v>
      </c>
      <c r="B2236" s="76">
        <v>44237</v>
      </c>
      <c r="C2236" s="1" t="s">
        <v>7078</v>
      </c>
      <c r="D2236" s="76">
        <v>44237</v>
      </c>
      <c r="E2236" s="1" t="s">
        <v>7079</v>
      </c>
      <c r="F2236" s="1" t="s">
        <v>7080</v>
      </c>
      <c r="G2236" s="1" t="s">
        <v>123</v>
      </c>
      <c r="H2236" s="1" t="s">
        <v>124</v>
      </c>
      <c r="I2236" s="1" t="s">
        <v>125</v>
      </c>
      <c r="J2236" s="1" t="s">
        <v>7027</v>
      </c>
      <c r="K2236" s="1" t="s">
        <v>6637</v>
      </c>
      <c r="L2236">
        <f>ROUNDUP(IF(B2236&gt;$D$4,0,($D$4-B2236+1)/365),0)</f>
        <v>0</v>
      </c>
      <c r="M2236">
        <f>ROUNDUP(IF(B2236&gt;$D$5,0,($D$5-B2236+1)/365),0)</f>
        <v>1</v>
      </c>
      <c r="N2236" s="28">
        <f>IF(OR(L2236=1,M2236=1),IF(B2236+364&lt;=$D$5,(B2236+364-$D$4+1)/365,IF(B2236&gt;$D$4,($D$5-B2236+1)/365,$D$6/365)),0)</f>
        <v>0.17808219178082191</v>
      </c>
      <c r="O2236" s="28">
        <f>'Data &amp; Parameter'!$E$16*'Data &amp; Parameter'!$E$17*('Data &amp; Parameter'!$E$18+'Data &amp; Parameter'!$E$19)*'Data &amp; Parameter'!$E$20*'Data &amp; Parameter'!$E$37*N2236</f>
        <v>0.61913913196252002</v>
      </c>
      <c r="P2236">
        <f>ROUNDUP(IF(D2236&gt;$D$4,0,($D$4-D2236+1)/365),0)</f>
        <v>0</v>
      </c>
      <c r="Q2236">
        <f>ROUNDUP(IF(D2236&gt;$D$5,0,($D$5-D2236+1)/365),0)</f>
        <v>1</v>
      </c>
      <c r="R2236" s="28">
        <f>IF(OR(P2236=1,Q2236=1),IF(D2236+364&lt;=$D$5,(D2236+364-$D$4+1)/365,IF(D2236&gt;$D$4,($D$5-D2236+1)/365,$D$6/365)),0)</f>
        <v>0.17808219178082191</v>
      </c>
      <c r="S2236" s="28">
        <f>'Data &amp; Parameter'!$E$16*'Data &amp; Parameter'!$E$17*('Data &amp; Parameter'!$E$18+'Data &amp; Parameter'!$E$19)*'Data &amp; Parameter'!$E$20*'Data &amp; Parameter'!$E$37*R2236</f>
        <v>0.61913913196252002</v>
      </c>
      <c r="T2236" s="28">
        <f t="shared" si="34"/>
        <v>1.23827826392504</v>
      </c>
    </row>
    <row r="2237" spans="1:20" ht="15.75" customHeight="1" x14ac:dyDescent="0.35">
      <c r="A2237">
        <v>2230</v>
      </c>
      <c r="B2237" s="76">
        <v>44237</v>
      </c>
      <c r="C2237" s="1" t="s">
        <v>7081</v>
      </c>
      <c r="D2237" s="76">
        <v>44237</v>
      </c>
      <c r="E2237" s="1" t="s">
        <v>7082</v>
      </c>
      <c r="F2237" s="1" t="s">
        <v>7083</v>
      </c>
      <c r="G2237" s="1" t="s">
        <v>123</v>
      </c>
      <c r="H2237" s="1" t="s">
        <v>124</v>
      </c>
      <c r="I2237" s="1" t="s">
        <v>125</v>
      </c>
      <c r="J2237" s="1" t="s">
        <v>7027</v>
      </c>
      <c r="K2237" s="1" t="s">
        <v>6637</v>
      </c>
      <c r="L2237">
        <f>ROUNDUP(IF(B2237&gt;$D$4,0,($D$4-B2237+1)/365),0)</f>
        <v>0</v>
      </c>
      <c r="M2237">
        <f>ROUNDUP(IF(B2237&gt;$D$5,0,($D$5-B2237+1)/365),0)</f>
        <v>1</v>
      </c>
      <c r="N2237" s="28">
        <f>IF(OR(L2237=1,M2237=1),IF(B2237+364&lt;=$D$5,(B2237+364-$D$4+1)/365,IF(B2237&gt;$D$4,($D$5-B2237+1)/365,$D$6/365)),0)</f>
        <v>0.17808219178082191</v>
      </c>
      <c r="O2237" s="28">
        <f>'Data &amp; Parameter'!$E$16*'Data &amp; Parameter'!$E$17*('Data &amp; Parameter'!$E$18+'Data &amp; Parameter'!$E$19)*'Data &amp; Parameter'!$E$20*'Data &amp; Parameter'!$E$37*N2237</f>
        <v>0.61913913196252002</v>
      </c>
      <c r="P2237">
        <f>ROUNDUP(IF(D2237&gt;$D$4,0,($D$4-D2237+1)/365),0)</f>
        <v>0</v>
      </c>
      <c r="Q2237">
        <f>ROUNDUP(IF(D2237&gt;$D$5,0,($D$5-D2237+1)/365),0)</f>
        <v>1</v>
      </c>
      <c r="R2237" s="28">
        <f>IF(OR(P2237=1,Q2237=1),IF(D2237+364&lt;=$D$5,(D2237+364-$D$4+1)/365,IF(D2237&gt;$D$4,($D$5-D2237+1)/365,$D$6/365)),0)</f>
        <v>0.17808219178082191</v>
      </c>
      <c r="S2237" s="28">
        <f>'Data &amp; Parameter'!$E$16*'Data &amp; Parameter'!$E$17*('Data &amp; Parameter'!$E$18+'Data &amp; Parameter'!$E$19)*'Data &amp; Parameter'!$E$20*'Data &amp; Parameter'!$E$37*R2237</f>
        <v>0.61913913196252002</v>
      </c>
      <c r="T2237" s="28">
        <f t="shared" si="34"/>
        <v>1.23827826392504</v>
      </c>
    </row>
    <row r="2238" spans="1:20" ht="15.75" customHeight="1" x14ac:dyDescent="0.35">
      <c r="A2238">
        <v>2231</v>
      </c>
      <c r="B2238" s="76">
        <v>44237</v>
      </c>
      <c r="C2238" s="1" t="s">
        <v>7084</v>
      </c>
      <c r="D2238" s="76">
        <v>44237</v>
      </c>
      <c r="E2238" s="1" t="s">
        <v>7085</v>
      </c>
      <c r="F2238" s="1" t="s">
        <v>7086</v>
      </c>
      <c r="G2238" s="1" t="s">
        <v>123</v>
      </c>
      <c r="H2238" s="1" t="s">
        <v>124</v>
      </c>
      <c r="I2238" s="1" t="s">
        <v>125</v>
      </c>
      <c r="J2238" s="1" t="s">
        <v>7027</v>
      </c>
      <c r="K2238" s="1" t="s">
        <v>6633</v>
      </c>
      <c r="L2238">
        <f>ROUNDUP(IF(B2238&gt;$D$4,0,($D$4-B2238+1)/365),0)</f>
        <v>0</v>
      </c>
      <c r="M2238">
        <f>ROUNDUP(IF(B2238&gt;$D$5,0,($D$5-B2238+1)/365),0)</f>
        <v>1</v>
      </c>
      <c r="N2238" s="28">
        <f>IF(OR(L2238=1,M2238=1),IF(B2238+364&lt;=$D$5,(B2238+364-$D$4+1)/365,IF(B2238&gt;$D$4,($D$5-B2238+1)/365,$D$6/365)),0)</f>
        <v>0.17808219178082191</v>
      </c>
      <c r="O2238" s="28">
        <f>'Data &amp; Parameter'!$E$16*'Data &amp; Parameter'!$E$17*('Data &amp; Parameter'!$E$18+'Data &amp; Parameter'!$E$19)*'Data &amp; Parameter'!$E$20*'Data &amp; Parameter'!$E$37*N2238</f>
        <v>0.61913913196252002</v>
      </c>
      <c r="P2238">
        <f>ROUNDUP(IF(D2238&gt;$D$4,0,($D$4-D2238+1)/365),0)</f>
        <v>0</v>
      </c>
      <c r="Q2238">
        <f>ROUNDUP(IF(D2238&gt;$D$5,0,($D$5-D2238+1)/365),0)</f>
        <v>1</v>
      </c>
      <c r="R2238" s="28">
        <f>IF(OR(P2238=1,Q2238=1),IF(D2238+364&lt;=$D$5,(D2238+364-$D$4+1)/365,IF(D2238&gt;$D$4,($D$5-D2238+1)/365,$D$6/365)),0)</f>
        <v>0.17808219178082191</v>
      </c>
      <c r="S2238" s="28">
        <f>'Data &amp; Parameter'!$E$16*'Data &amp; Parameter'!$E$17*('Data &amp; Parameter'!$E$18+'Data &amp; Parameter'!$E$19)*'Data &amp; Parameter'!$E$20*'Data &amp; Parameter'!$E$37*R2238</f>
        <v>0.61913913196252002</v>
      </c>
      <c r="T2238" s="28">
        <f t="shared" si="34"/>
        <v>1.23827826392504</v>
      </c>
    </row>
    <row r="2239" spans="1:20" ht="15.75" customHeight="1" x14ac:dyDescent="0.35">
      <c r="A2239">
        <v>2232</v>
      </c>
      <c r="B2239" s="76">
        <v>44237</v>
      </c>
      <c r="C2239" s="1" t="s">
        <v>7087</v>
      </c>
      <c r="D2239" s="76">
        <v>44237</v>
      </c>
      <c r="E2239" s="1" t="s">
        <v>7088</v>
      </c>
      <c r="F2239" s="1" t="s">
        <v>7089</v>
      </c>
      <c r="G2239" s="1" t="s">
        <v>123</v>
      </c>
      <c r="H2239" s="1" t="s">
        <v>124</v>
      </c>
      <c r="I2239" s="1" t="s">
        <v>125</v>
      </c>
      <c r="J2239" s="1" t="s">
        <v>7027</v>
      </c>
      <c r="K2239" s="1" t="s">
        <v>6633</v>
      </c>
      <c r="L2239">
        <f>ROUNDUP(IF(B2239&gt;$D$4,0,($D$4-B2239+1)/365),0)</f>
        <v>0</v>
      </c>
      <c r="M2239">
        <f>ROUNDUP(IF(B2239&gt;$D$5,0,($D$5-B2239+1)/365),0)</f>
        <v>1</v>
      </c>
      <c r="N2239" s="28">
        <f>IF(OR(L2239=1,M2239=1),IF(B2239+364&lt;=$D$5,(B2239+364-$D$4+1)/365,IF(B2239&gt;$D$4,($D$5-B2239+1)/365,$D$6/365)),0)</f>
        <v>0.17808219178082191</v>
      </c>
      <c r="O2239" s="28">
        <f>'Data &amp; Parameter'!$E$16*'Data &amp; Parameter'!$E$17*('Data &amp; Parameter'!$E$18+'Data &amp; Parameter'!$E$19)*'Data &amp; Parameter'!$E$20*'Data &amp; Parameter'!$E$37*N2239</f>
        <v>0.61913913196252002</v>
      </c>
      <c r="P2239">
        <f>ROUNDUP(IF(D2239&gt;$D$4,0,($D$4-D2239+1)/365),0)</f>
        <v>0</v>
      </c>
      <c r="Q2239">
        <f>ROUNDUP(IF(D2239&gt;$D$5,0,($D$5-D2239+1)/365),0)</f>
        <v>1</v>
      </c>
      <c r="R2239" s="28">
        <f>IF(OR(P2239=1,Q2239=1),IF(D2239+364&lt;=$D$5,(D2239+364-$D$4+1)/365,IF(D2239&gt;$D$4,($D$5-D2239+1)/365,$D$6/365)),0)</f>
        <v>0.17808219178082191</v>
      </c>
      <c r="S2239" s="28">
        <f>'Data &amp; Parameter'!$E$16*'Data &amp; Parameter'!$E$17*('Data &amp; Parameter'!$E$18+'Data &amp; Parameter'!$E$19)*'Data &amp; Parameter'!$E$20*'Data &amp; Parameter'!$E$37*R2239</f>
        <v>0.61913913196252002</v>
      </c>
      <c r="T2239" s="28">
        <f t="shared" si="34"/>
        <v>1.23827826392504</v>
      </c>
    </row>
    <row r="2240" spans="1:20" ht="15.75" customHeight="1" x14ac:dyDescent="0.35">
      <c r="A2240">
        <v>2233</v>
      </c>
      <c r="B2240" s="76">
        <v>44237</v>
      </c>
      <c r="C2240" s="1" t="s">
        <v>7090</v>
      </c>
      <c r="D2240" s="76">
        <v>44237</v>
      </c>
      <c r="E2240" s="1" t="s">
        <v>7091</v>
      </c>
      <c r="F2240" s="1" t="s">
        <v>7092</v>
      </c>
      <c r="G2240" s="1" t="s">
        <v>123</v>
      </c>
      <c r="H2240" s="1" t="s">
        <v>124</v>
      </c>
      <c r="I2240" s="1" t="s">
        <v>125</v>
      </c>
      <c r="J2240" s="1" t="s">
        <v>7027</v>
      </c>
      <c r="K2240" s="1" t="s">
        <v>7093</v>
      </c>
      <c r="L2240">
        <f>ROUNDUP(IF(B2240&gt;$D$4,0,($D$4-B2240+1)/365),0)</f>
        <v>0</v>
      </c>
      <c r="M2240">
        <f>ROUNDUP(IF(B2240&gt;$D$5,0,($D$5-B2240+1)/365),0)</f>
        <v>1</v>
      </c>
      <c r="N2240" s="28">
        <f>IF(OR(L2240=1,M2240=1),IF(B2240+364&lt;=$D$5,(B2240+364-$D$4+1)/365,IF(B2240&gt;$D$4,($D$5-B2240+1)/365,$D$6/365)),0)</f>
        <v>0.17808219178082191</v>
      </c>
      <c r="O2240" s="28">
        <f>'Data &amp; Parameter'!$E$16*'Data &amp; Parameter'!$E$17*('Data &amp; Parameter'!$E$18+'Data &amp; Parameter'!$E$19)*'Data &amp; Parameter'!$E$20*'Data &amp; Parameter'!$E$37*N2240</f>
        <v>0.61913913196252002</v>
      </c>
      <c r="P2240">
        <f>ROUNDUP(IF(D2240&gt;$D$4,0,($D$4-D2240+1)/365),0)</f>
        <v>0</v>
      </c>
      <c r="Q2240">
        <f>ROUNDUP(IF(D2240&gt;$D$5,0,($D$5-D2240+1)/365),0)</f>
        <v>1</v>
      </c>
      <c r="R2240" s="28">
        <f>IF(OR(P2240=1,Q2240=1),IF(D2240+364&lt;=$D$5,(D2240+364-$D$4+1)/365,IF(D2240&gt;$D$4,($D$5-D2240+1)/365,$D$6/365)),0)</f>
        <v>0.17808219178082191</v>
      </c>
      <c r="S2240" s="28">
        <f>'Data &amp; Parameter'!$E$16*'Data &amp; Parameter'!$E$17*('Data &amp; Parameter'!$E$18+'Data &amp; Parameter'!$E$19)*'Data &amp; Parameter'!$E$20*'Data &amp; Parameter'!$E$37*R2240</f>
        <v>0.61913913196252002</v>
      </c>
      <c r="T2240" s="28">
        <f t="shared" si="34"/>
        <v>1.23827826392504</v>
      </c>
    </row>
    <row r="2241" spans="1:20" ht="15.75" customHeight="1" x14ac:dyDescent="0.35">
      <c r="A2241">
        <v>2234</v>
      </c>
      <c r="B2241" s="76">
        <v>44237</v>
      </c>
      <c r="C2241" s="1" t="s">
        <v>7094</v>
      </c>
      <c r="D2241" s="76">
        <v>44237</v>
      </c>
      <c r="E2241" s="1" t="s">
        <v>7095</v>
      </c>
      <c r="F2241" s="1" t="s">
        <v>7096</v>
      </c>
      <c r="G2241" s="1" t="s">
        <v>123</v>
      </c>
      <c r="H2241" s="1" t="s">
        <v>124</v>
      </c>
      <c r="I2241" s="1" t="s">
        <v>125</v>
      </c>
      <c r="J2241" s="1" t="s">
        <v>7027</v>
      </c>
      <c r="K2241" s="1" t="s">
        <v>7093</v>
      </c>
      <c r="L2241">
        <f>ROUNDUP(IF(B2241&gt;$D$4,0,($D$4-B2241+1)/365),0)</f>
        <v>0</v>
      </c>
      <c r="M2241">
        <f>ROUNDUP(IF(B2241&gt;$D$5,0,($D$5-B2241+1)/365),0)</f>
        <v>1</v>
      </c>
      <c r="N2241" s="28">
        <f>IF(OR(L2241=1,M2241=1),IF(B2241+364&lt;=$D$5,(B2241+364-$D$4+1)/365,IF(B2241&gt;$D$4,($D$5-B2241+1)/365,$D$6/365)),0)</f>
        <v>0.17808219178082191</v>
      </c>
      <c r="O2241" s="28">
        <f>'Data &amp; Parameter'!$E$16*'Data &amp; Parameter'!$E$17*('Data &amp; Parameter'!$E$18+'Data &amp; Parameter'!$E$19)*'Data &amp; Parameter'!$E$20*'Data &amp; Parameter'!$E$37*N2241</f>
        <v>0.61913913196252002</v>
      </c>
      <c r="P2241">
        <f>ROUNDUP(IF(D2241&gt;$D$4,0,($D$4-D2241+1)/365),0)</f>
        <v>0</v>
      </c>
      <c r="Q2241">
        <f>ROUNDUP(IF(D2241&gt;$D$5,0,($D$5-D2241+1)/365),0)</f>
        <v>1</v>
      </c>
      <c r="R2241" s="28">
        <f>IF(OR(P2241=1,Q2241=1),IF(D2241+364&lt;=$D$5,(D2241+364-$D$4+1)/365,IF(D2241&gt;$D$4,($D$5-D2241+1)/365,$D$6/365)),0)</f>
        <v>0.17808219178082191</v>
      </c>
      <c r="S2241" s="28">
        <f>'Data &amp; Parameter'!$E$16*'Data &amp; Parameter'!$E$17*('Data &amp; Parameter'!$E$18+'Data &amp; Parameter'!$E$19)*'Data &amp; Parameter'!$E$20*'Data &amp; Parameter'!$E$37*R2241</f>
        <v>0.61913913196252002</v>
      </c>
      <c r="T2241" s="28">
        <f t="shared" si="34"/>
        <v>1.23827826392504</v>
      </c>
    </row>
    <row r="2242" spans="1:20" ht="15.75" customHeight="1" x14ac:dyDescent="0.35">
      <c r="A2242">
        <v>2235</v>
      </c>
      <c r="B2242" s="76">
        <v>44237</v>
      </c>
      <c r="C2242" s="1" t="s">
        <v>7097</v>
      </c>
      <c r="D2242" s="76">
        <v>44237</v>
      </c>
      <c r="E2242" s="1" t="s">
        <v>7098</v>
      </c>
      <c r="F2242" s="1" t="s">
        <v>7099</v>
      </c>
      <c r="G2242" s="1" t="s">
        <v>123</v>
      </c>
      <c r="H2242" s="1" t="s">
        <v>124</v>
      </c>
      <c r="I2242" s="1" t="s">
        <v>125</v>
      </c>
      <c r="J2242" s="1" t="s">
        <v>6641</v>
      </c>
      <c r="K2242" s="1" t="s">
        <v>6641</v>
      </c>
      <c r="L2242">
        <f>ROUNDUP(IF(B2242&gt;$D$4,0,($D$4-B2242+1)/365),0)</f>
        <v>0</v>
      </c>
      <c r="M2242">
        <f>ROUNDUP(IF(B2242&gt;$D$5,0,($D$5-B2242+1)/365),0)</f>
        <v>1</v>
      </c>
      <c r="N2242" s="28">
        <f>IF(OR(L2242=1,M2242=1),IF(B2242+364&lt;=$D$5,(B2242+364-$D$4+1)/365,IF(B2242&gt;$D$4,($D$5-B2242+1)/365,$D$6/365)),0)</f>
        <v>0.17808219178082191</v>
      </c>
      <c r="O2242" s="28">
        <f>'Data &amp; Parameter'!$E$16*'Data &amp; Parameter'!$E$17*('Data &amp; Parameter'!$E$18+'Data &amp; Parameter'!$E$19)*'Data &amp; Parameter'!$E$20*'Data &amp; Parameter'!$E$37*N2242</f>
        <v>0.61913913196252002</v>
      </c>
      <c r="P2242">
        <f>ROUNDUP(IF(D2242&gt;$D$4,0,($D$4-D2242+1)/365),0)</f>
        <v>0</v>
      </c>
      <c r="Q2242">
        <f>ROUNDUP(IF(D2242&gt;$D$5,0,($D$5-D2242+1)/365),0)</f>
        <v>1</v>
      </c>
      <c r="R2242" s="28">
        <f>IF(OR(P2242=1,Q2242=1),IF(D2242+364&lt;=$D$5,(D2242+364-$D$4+1)/365,IF(D2242&gt;$D$4,($D$5-D2242+1)/365,$D$6/365)),0)</f>
        <v>0.17808219178082191</v>
      </c>
      <c r="S2242" s="28">
        <f>'Data &amp; Parameter'!$E$16*'Data &amp; Parameter'!$E$17*('Data &amp; Parameter'!$E$18+'Data &amp; Parameter'!$E$19)*'Data &amp; Parameter'!$E$20*'Data &amp; Parameter'!$E$37*R2242</f>
        <v>0.61913913196252002</v>
      </c>
      <c r="T2242" s="28">
        <f t="shared" si="34"/>
        <v>1.23827826392504</v>
      </c>
    </row>
    <row r="2243" spans="1:20" ht="15.75" customHeight="1" x14ac:dyDescent="0.35">
      <c r="A2243">
        <v>2236</v>
      </c>
      <c r="B2243" s="76">
        <v>44237</v>
      </c>
      <c r="C2243" s="1" t="s">
        <v>7100</v>
      </c>
      <c r="D2243" s="76">
        <v>44237</v>
      </c>
      <c r="E2243" s="1" t="s">
        <v>7101</v>
      </c>
      <c r="F2243" s="1" t="s">
        <v>7102</v>
      </c>
      <c r="G2243" s="1" t="s">
        <v>123</v>
      </c>
      <c r="H2243" s="1" t="s">
        <v>124</v>
      </c>
      <c r="I2243" s="1" t="s">
        <v>125</v>
      </c>
      <c r="J2243" s="1" t="s">
        <v>6641</v>
      </c>
      <c r="K2243" s="1" t="s">
        <v>6641</v>
      </c>
      <c r="L2243">
        <f>ROUNDUP(IF(B2243&gt;$D$4,0,($D$4-B2243+1)/365),0)</f>
        <v>0</v>
      </c>
      <c r="M2243">
        <f>ROUNDUP(IF(B2243&gt;$D$5,0,($D$5-B2243+1)/365),0)</f>
        <v>1</v>
      </c>
      <c r="N2243" s="28">
        <f>IF(OR(L2243=1,M2243=1),IF(B2243+364&lt;=$D$5,(B2243+364-$D$4+1)/365,IF(B2243&gt;$D$4,($D$5-B2243+1)/365,$D$6/365)),0)</f>
        <v>0.17808219178082191</v>
      </c>
      <c r="O2243" s="28">
        <f>'Data &amp; Parameter'!$E$16*'Data &amp; Parameter'!$E$17*('Data &amp; Parameter'!$E$18+'Data &amp; Parameter'!$E$19)*'Data &amp; Parameter'!$E$20*'Data &amp; Parameter'!$E$37*N2243</f>
        <v>0.61913913196252002</v>
      </c>
      <c r="P2243">
        <f>ROUNDUP(IF(D2243&gt;$D$4,0,($D$4-D2243+1)/365),0)</f>
        <v>0</v>
      </c>
      <c r="Q2243">
        <f>ROUNDUP(IF(D2243&gt;$D$5,0,($D$5-D2243+1)/365),0)</f>
        <v>1</v>
      </c>
      <c r="R2243" s="28">
        <f>IF(OR(P2243=1,Q2243=1),IF(D2243+364&lt;=$D$5,(D2243+364-$D$4+1)/365,IF(D2243&gt;$D$4,($D$5-D2243+1)/365,$D$6/365)),0)</f>
        <v>0.17808219178082191</v>
      </c>
      <c r="S2243" s="28">
        <f>'Data &amp; Parameter'!$E$16*'Data &amp; Parameter'!$E$17*('Data &amp; Parameter'!$E$18+'Data &amp; Parameter'!$E$19)*'Data &amp; Parameter'!$E$20*'Data &amp; Parameter'!$E$37*R2243</f>
        <v>0.61913913196252002</v>
      </c>
      <c r="T2243" s="28">
        <f t="shared" si="34"/>
        <v>1.23827826392504</v>
      </c>
    </row>
    <row r="2244" spans="1:20" ht="15.75" customHeight="1" x14ac:dyDescent="0.35">
      <c r="A2244">
        <v>2237</v>
      </c>
      <c r="B2244" s="76">
        <v>44237</v>
      </c>
      <c r="C2244" s="1" t="s">
        <v>7103</v>
      </c>
      <c r="D2244" s="76">
        <v>44237</v>
      </c>
      <c r="E2244" s="1" t="s">
        <v>7104</v>
      </c>
      <c r="F2244" s="1" t="s">
        <v>7105</v>
      </c>
      <c r="G2244" s="1" t="s">
        <v>123</v>
      </c>
      <c r="H2244" s="1" t="s">
        <v>124</v>
      </c>
      <c r="I2244" s="1" t="s">
        <v>125</v>
      </c>
      <c r="J2244" s="1" t="s">
        <v>6641</v>
      </c>
      <c r="K2244" s="1" t="s">
        <v>6641</v>
      </c>
      <c r="L2244">
        <f>ROUNDUP(IF(B2244&gt;$D$4,0,($D$4-B2244+1)/365),0)</f>
        <v>0</v>
      </c>
      <c r="M2244">
        <f>ROUNDUP(IF(B2244&gt;$D$5,0,($D$5-B2244+1)/365),0)</f>
        <v>1</v>
      </c>
      <c r="N2244" s="28">
        <f>IF(OR(L2244=1,M2244=1),IF(B2244+364&lt;=$D$5,(B2244+364-$D$4+1)/365,IF(B2244&gt;$D$4,($D$5-B2244+1)/365,$D$6/365)),0)</f>
        <v>0.17808219178082191</v>
      </c>
      <c r="O2244" s="28">
        <f>'Data &amp; Parameter'!$E$16*'Data &amp; Parameter'!$E$17*('Data &amp; Parameter'!$E$18+'Data &amp; Parameter'!$E$19)*'Data &amp; Parameter'!$E$20*'Data &amp; Parameter'!$E$37*N2244</f>
        <v>0.61913913196252002</v>
      </c>
      <c r="P2244">
        <f>ROUNDUP(IF(D2244&gt;$D$4,0,($D$4-D2244+1)/365),0)</f>
        <v>0</v>
      </c>
      <c r="Q2244">
        <f>ROUNDUP(IF(D2244&gt;$D$5,0,($D$5-D2244+1)/365),0)</f>
        <v>1</v>
      </c>
      <c r="R2244" s="28">
        <f>IF(OR(P2244=1,Q2244=1),IF(D2244+364&lt;=$D$5,(D2244+364-$D$4+1)/365,IF(D2244&gt;$D$4,($D$5-D2244+1)/365,$D$6/365)),0)</f>
        <v>0.17808219178082191</v>
      </c>
      <c r="S2244" s="28">
        <f>'Data &amp; Parameter'!$E$16*'Data &amp; Parameter'!$E$17*('Data &amp; Parameter'!$E$18+'Data &amp; Parameter'!$E$19)*'Data &amp; Parameter'!$E$20*'Data &amp; Parameter'!$E$37*R2244</f>
        <v>0.61913913196252002</v>
      </c>
      <c r="T2244" s="28">
        <f t="shared" si="34"/>
        <v>1.23827826392504</v>
      </c>
    </row>
    <row r="2245" spans="1:20" ht="15.75" customHeight="1" x14ac:dyDescent="0.35">
      <c r="A2245">
        <v>2238</v>
      </c>
      <c r="B2245" s="76">
        <v>44237</v>
      </c>
      <c r="C2245" s="1" t="s">
        <v>7106</v>
      </c>
      <c r="D2245" s="76">
        <v>44237</v>
      </c>
      <c r="E2245" s="1" t="s">
        <v>7107</v>
      </c>
      <c r="F2245" s="1" t="s">
        <v>7108</v>
      </c>
      <c r="G2245" s="1" t="s">
        <v>123</v>
      </c>
      <c r="H2245" s="1" t="s">
        <v>124</v>
      </c>
      <c r="I2245" s="1" t="s">
        <v>125</v>
      </c>
      <c r="J2245" s="1" t="s">
        <v>6571</v>
      </c>
      <c r="K2245" s="1" t="s">
        <v>6571</v>
      </c>
      <c r="L2245">
        <f>ROUNDUP(IF(B2245&gt;$D$4,0,($D$4-B2245+1)/365),0)</f>
        <v>0</v>
      </c>
      <c r="M2245">
        <f>ROUNDUP(IF(B2245&gt;$D$5,0,($D$5-B2245+1)/365),0)</f>
        <v>1</v>
      </c>
      <c r="N2245" s="28">
        <f>IF(OR(L2245=1,M2245=1),IF(B2245+364&lt;=$D$5,(B2245+364-$D$4+1)/365,IF(B2245&gt;$D$4,($D$5-B2245+1)/365,$D$6/365)),0)</f>
        <v>0.17808219178082191</v>
      </c>
      <c r="O2245" s="28">
        <f>'Data &amp; Parameter'!$E$16*'Data &amp; Parameter'!$E$17*('Data &amp; Parameter'!$E$18+'Data &amp; Parameter'!$E$19)*'Data &amp; Parameter'!$E$20*'Data &amp; Parameter'!$E$37*N2245</f>
        <v>0.61913913196252002</v>
      </c>
      <c r="P2245">
        <f>ROUNDUP(IF(D2245&gt;$D$4,0,($D$4-D2245+1)/365),0)</f>
        <v>0</v>
      </c>
      <c r="Q2245">
        <f>ROUNDUP(IF(D2245&gt;$D$5,0,($D$5-D2245+1)/365),0)</f>
        <v>1</v>
      </c>
      <c r="R2245" s="28">
        <f>IF(OR(P2245=1,Q2245=1),IF(D2245+364&lt;=$D$5,(D2245+364-$D$4+1)/365,IF(D2245&gt;$D$4,($D$5-D2245+1)/365,$D$6/365)),0)</f>
        <v>0.17808219178082191</v>
      </c>
      <c r="S2245" s="28">
        <f>'Data &amp; Parameter'!$E$16*'Data &amp; Parameter'!$E$17*('Data &amp; Parameter'!$E$18+'Data &amp; Parameter'!$E$19)*'Data &amp; Parameter'!$E$20*'Data &amp; Parameter'!$E$37*R2245</f>
        <v>0.61913913196252002</v>
      </c>
      <c r="T2245" s="28">
        <f t="shared" si="34"/>
        <v>1.23827826392504</v>
      </c>
    </row>
    <row r="2246" spans="1:20" ht="15.75" customHeight="1" x14ac:dyDescent="0.35">
      <c r="A2246">
        <v>2239</v>
      </c>
      <c r="B2246" s="76">
        <v>44237</v>
      </c>
      <c r="C2246" s="1" t="s">
        <v>7109</v>
      </c>
      <c r="D2246" s="76">
        <v>44237</v>
      </c>
      <c r="E2246" s="1" t="s">
        <v>7110</v>
      </c>
      <c r="F2246" s="1" t="s">
        <v>7111</v>
      </c>
      <c r="G2246" s="1" t="s">
        <v>123</v>
      </c>
      <c r="H2246" s="1" t="s">
        <v>124</v>
      </c>
      <c r="I2246" s="1" t="s">
        <v>125</v>
      </c>
      <c r="J2246" s="1" t="s">
        <v>6571</v>
      </c>
      <c r="K2246" s="1" t="s">
        <v>6571</v>
      </c>
      <c r="L2246">
        <f>ROUNDUP(IF(B2246&gt;$D$4,0,($D$4-B2246+1)/365),0)</f>
        <v>0</v>
      </c>
      <c r="M2246">
        <f>ROUNDUP(IF(B2246&gt;$D$5,0,($D$5-B2246+1)/365),0)</f>
        <v>1</v>
      </c>
      <c r="N2246" s="28">
        <f>IF(OR(L2246=1,M2246=1),IF(B2246+364&lt;=$D$5,(B2246+364-$D$4+1)/365,IF(B2246&gt;$D$4,($D$5-B2246+1)/365,$D$6/365)),0)</f>
        <v>0.17808219178082191</v>
      </c>
      <c r="O2246" s="28">
        <f>'Data &amp; Parameter'!$E$16*'Data &amp; Parameter'!$E$17*('Data &amp; Parameter'!$E$18+'Data &amp; Parameter'!$E$19)*'Data &amp; Parameter'!$E$20*'Data &amp; Parameter'!$E$37*N2246</f>
        <v>0.61913913196252002</v>
      </c>
      <c r="P2246">
        <f>ROUNDUP(IF(D2246&gt;$D$4,0,($D$4-D2246+1)/365),0)</f>
        <v>0</v>
      </c>
      <c r="Q2246">
        <f>ROUNDUP(IF(D2246&gt;$D$5,0,($D$5-D2246+1)/365),0)</f>
        <v>1</v>
      </c>
      <c r="R2246" s="28">
        <f>IF(OR(P2246=1,Q2246=1),IF(D2246+364&lt;=$D$5,(D2246+364-$D$4+1)/365,IF(D2246&gt;$D$4,($D$5-D2246+1)/365,$D$6/365)),0)</f>
        <v>0.17808219178082191</v>
      </c>
      <c r="S2246" s="28">
        <f>'Data &amp; Parameter'!$E$16*'Data &amp; Parameter'!$E$17*('Data &amp; Parameter'!$E$18+'Data &amp; Parameter'!$E$19)*'Data &amp; Parameter'!$E$20*'Data &amp; Parameter'!$E$37*R2246</f>
        <v>0.61913913196252002</v>
      </c>
      <c r="T2246" s="28">
        <f t="shared" si="34"/>
        <v>1.23827826392504</v>
      </c>
    </row>
    <row r="2247" spans="1:20" ht="15.75" customHeight="1" x14ac:dyDescent="0.35">
      <c r="A2247">
        <v>2240</v>
      </c>
      <c r="B2247" s="76">
        <v>44237</v>
      </c>
      <c r="C2247" s="1" t="s">
        <v>7112</v>
      </c>
      <c r="D2247" s="76">
        <v>44237</v>
      </c>
      <c r="E2247" s="1" t="s">
        <v>7113</v>
      </c>
      <c r="F2247" s="1" t="s">
        <v>7114</v>
      </c>
      <c r="G2247" s="1" t="s">
        <v>123</v>
      </c>
      <c r="H2247" s="1" t="s">
        <v>124</v>
      </c>
      <c r="I2247" s="1" t="s">
        <v>125</v>
      </c>
      <c r="J2247" s="1" t="s">
        <v>6641</v>
      </c>
      <c r="K2247" s="1" t="s">
        <v>6641</v>
      </c>
      <c r="L2247">
        <f>ROUNDUP(IF(B2247&gt;$D$4,0,($D$4-B2247+1)/365),0)</f>
        <v>0</v>
      </c>
      <c r="M2247">
        <f>ROUNDUP(IF(B2247&gt;$D$5,0,($D$5-B2247+1)/365),0)</f>
        <v>1</v>
      </c>
      <c r="N2247" s="28">
        <f>IF(OR(L2247=1,M2247=1),IF(B2247+364&lt;=$D$5,(B2247+364-$D$4+1)/365,IF(B2247&gt;$D$4,($D$5-B2247+1)/365,$D$6/365)),0)</f>
        <v>0.17808219178082191</v>
      </c>
      <c r="O2247" s="28">
        <f>'Data &amp; Parameter'!$E$16*'Data &amp; Parameter'!$E$17*('Data &amp; Parameter'!$E$18+'Data &amp; Parameter'!$E$19)*'Data &amp; Parameter'!$E$20*'Data &amp; Parameter'!$E$37*N2247</f>
        <v>0.61913913196252002</v>
      </c>
      <c r="P2247">
        <f>ROUNDUP(IF(D2247&gt;$D$4,0,($D$4-D2247+1)/365),0)</f>
        <v>0</v>
      </c>
      <c r="Q2247">
        <f>ROUNDUP(IF(D2247&gt;$D$5,0,($D$5-D2247+1)/365),0)</f>
        <v>1</v>
      </c>
      <c r="R2247" s="28">
        <f>IF(OR(P2247=1,Q2247=1),IF(D2247+364&lt;=$D$5,(D2247+364-$D$4+1)/365,IF(D2247&gt;$D$4,($D$5-D2247+1)/365,$D$6/365)),0)</f>
        <v>0.17808219178082191</v>
      </c>
      <c r="S2247" s="28">
        <f>'Data &amp; Parameter'!$E$16*'Data &amp; Parameter'!$E$17*('Data &amp; Parameter'!$E$18+'Data &amp; Parameter'!$E$19)*'Data &amp; Parameter'!$E$20*'Data &amp; Parameter'!$E$37*R2247</f>
        <v>0.61913913196252002</v>
      </c>
      <c r="T2247" s="28">
        <f t="shared" si="34"/>
        <v>1.23827826392504</v>
      </c>
    </row>
    <row r="2248" spans="1:20" ht="15.75" customHeight="1" x14ac:dyDescent="0.35">
      <c r="A2248">
        <v>2241</v>
      </c>
      <c r="B2248" s="76">
        <v>44237</v>
      </c>
      <c r="C2248" s="1" t="s">
        <v>7115</v>
      </c>
      <c r="D2248" s="76">
        <v>44237</v>
      </c>
      <c r="E2248" s="1" t="s">
        <v>7116</v>
      </c>
      <c r="F2248" s="1" t="s">
        <v>7117</v>
      </c>
      <c r="G2248" s="1" t="s">
        <v>123</v>
      </c>
      <c r="H2248" s="1" t="s">
        <v>124</v>
      </c>
      <c r="I2248" s="1" t="s">
        <v>125</v>
      </c>
      <c r="J2248" s="1" t="s">
        <v>6641</v>
      </c>
      <c r="K2248" s="1" t="s">
        <v>6641</v>
      </c>
      <c r="L2248">
        <f>ROUNDUP(IF(B2248&gt;$D$4,0,($D$4-B2248+1)/365),0)</f>
        <v>0</v>
      </c>
      <c r="M2248">
        <f>ROUNDUP(IF(B2248&gt;$D$5,0,($D$5-B2248+1)/365),0)</f>
        <v>1</v>
      </c>
      <c r="N2248" s="28">
        <f>IF(OR(L2248=1,M2248=1),IF(B2248+364&lt;=$D$5,(B2248+364-$D$4+1)/365,IF(B2248&gt;$D$4,($D$5-B2248+1)/365,$D$6/365)),0)</f>
        <v>0.17808219178082191</v>
      </c>
      <c r="O2248" s="28">
        <f>'Data &amp; Parameter'!$E$16*'Data &amp; Parameter'!$E$17*('Data &amp; Parameter'!$E$18+'Data &amp; Parameter'!$E$19)*'Data &amp; Parameter'!$E$20*'Data &amp; Parameter'!$E$37*N2248</f>
        <v>0.61913913196252002</v>
      </c>
      <c r="P2248">
        <f>ROUNDUP(IF(D2248&gt;$D$4,0,($D$4-D2248+1)/365),0)</f>
        <v>0</v>
      </c>
      <c r="Q2248">
        <f>ROUNDUP(IF(D2248&gt;$D$5,0,($D$5-D2248+1)/365),0)</f>
        <v>1</v>
      </c>
      <c r="R2248" s="28">
        <f>IF(OR(P2248=1,Q2248=1),IF(D2248+364&lt;=$D$5,(D2248+364-$D$4+1)/365,IF(D2248&gt;$D$4,($D$5-D2248+1)/365,$D$6/365)),0)</f>
        <v>0.17808219178082191</v>
      </c>
      <c r="S2248" s="28">
        <f>'Data &amp; Parameter'!$E$16*'Data &amp; Parameter'!$E$17*('Data &amp; Parameter'!$E$18+'Data &amp; Parameter'!$E$19)*'Data &amp; Parameter'!$E$20*'Data &amp; Parameter'!$E$37*R2248</f>
        <v>0.61913913196252002</v>
      </c>
      <c r="T2248" s="28">
        <f t="shared" si="34"/>
        <v>1.23827826392504</v>
      </c>
    </row>
    <row r="2249" spans="1:20" ht="15.75" customHeight="1" x14ac:dyDescent="0.35">
      <c r="A2249">
        <v>2242</v>
      </c>
      <c r="B2249" s="76">
        <v>44237</v>
      </c>
      <c r="C2249" s="1" t="s">
        <v>7118</v>
      </c>
      <c r="D2249" s="76">
        <v>44237</v>
      </c>
      <c r="E2249" s="1" t="s">
        <v>7119</v>
      </c>
      <c r="F2249" s="1" t="s">
        <v>7120</v>
      </c>
      <c r="G2249" s="1" t="s">
        <v>123</v>
      </c>
      <c r="H2249" s="1" t="s">
        <v>124</v>
      </c>
      <c r="I2249" s="1" t="s">
        <v>125</v>
      </c>
      <c r="J2249" s="1" t="s">
        <v>6641</v>
      </c>
      <c r="K2249" s="1" t="s">
        <v>6641</v>
      </c>
      <c r="L2249">
        <f>ROUNDUP(IF(B2249&gt;$D$4,0,($D$4-B2249+1)/365),0)</f>
        <v>0</v>
      </c>
      <c r="M2249">
        <f>ROUNDUP(IF(B2249&gt;$D$5,0,($D$5-B2249+1)/365),0)</f>
        <v>1</v>
      </c>
      <c r="N2249" s="28">
        <f>IF(OR(L2249=1,M2249=1),IF(B2249+364&lt;=$D$5,(B2249+364-$D$4+1)/365,IF(B2249&gt;$D$4,($D$5-B2249+1)/365,$D$6/365)),0)</f>
        <v>0.17808219178082191</v>
      </c>
      <c r="O2249" s="28">
        <f>'Data &amp; Parameter'!$E$16*'Data &amp; Parameter'!$E$17*('Data &amp; Parameter'!$E$18+'Data &amp; Parameter'!$E$19)*'Data &amp; Parameter'!$E$20*'Data &amp; Parameter'!$E$37*N2249</f>
        <v>0.61913913196252002</v>
      </c>
      <c r="P2249">
        <f>ROUNDUP(IF(D2249&gt;$D$4,0,($D$4-D2249+1)/365),0)</f>
        <v>0</v>
      </c>
      <c r="Q2249">
        <f>ROUNDUP(IF(D2249&gt;$D$5,0,($D$5-D2249+1)/365),0)</f>
        <v>1</v>
      </c>
      <c r="R2249" s="28">
        <f>IF(OR(P2249=1,Q2249=1),IF(D2249+364&lt;=$D$5,(D2249+364-$D$4+1)/365,IF(D2249&gt;$D$4,($D$5-D2249+1)/365,$D$6/365)),0)</f>
        <v>0.17808219178082191</v>
      </c>
      <c r="S2249" s="28">
        <f>'Data &amp; Parameter'!$E$16*'Data &amp; Parameter'!$E$17*('Data &amp; Parameter'!$E$18+'Data &amp; Parameter'!$E$19)*'Data &amp; Parameter'!$E$20*'Data &amp; Parameter'!$E$37*R2249</f>
        <v>0.61913913196252002</v>
      </c>
      <c r="T2249" s="28">
        <f t="shared" ref="T2249:T2312" si="35">O2249+S2249</f>
        <v>1.23827826392504</v>
      </c>
    </row>
    <row r="2250" spans="1:20" ht="15.75" customHeight="1" x14ac:dyDescent="0.35">
      <c r="A2250">
        <v>2243</v>
      </c>
      <c r="B2250" s="76">
        <v>44237</v>
      </c>
      <c r="C2250" s="1" t="s">
        <v>7121</v>
      </c>
      <c r="D2250" s="76">
        <v>44237</v>
      </c>
      <c r="E2250" s="1" t="s">
        <v>7122</v>
      </c>
      <c r="F2250" s="1" t="s">
        <v>7123</v>
      </c>
      <c r="G2250" s="1" t="s">
        <v>123</v>
      </c>
      <c r="H2250" s="1" t="s">
        <v>124</v>
      </c>
      <c r="I2250" s="1" t="s">
        <v>125</v>
      </c>
      <c r="J2250" s="1" t="s">
        <v>6641</v>
      </c>
      <c r="K2250" s="1" t="s">
        <v>6641</v>
      </c>
      <c r="L2250">
        <f>ROUNDUP(IF(B2250&gt;$D$4,0,($D$4-B2250+1)/365),0)</f>
        <v>0</v>
      </c>
      <c r="M2250">
        <f>ROUNDUP(IF(B2250&gt;$D$5,0,($D$5-B2250+1)/365),0)</f>
        <v>1</v>
      </c>
      <c r="N2250" s="28">
        <f>IF(OR(L2250=1,M2250=1),IF(B2250+364&lt;=$D$5,(B2250+364-$D$4+1)/365,IF(B2250&gt;$D$4,($D$5-B2250+1)/365,$D$6/365)),0)</f>
        <v>0.17808219178082191</v>
      </c>
      <c r="O2250" s="28">
        <f>'Data &amp; Parameter'!$E$16*'Data &amp; Parameter'!$E$17*('Data &amp; Parameter'!$E$18+'Data &amp; Parameter'!$E$19)*'Data &amp; Parameter'!$E$20*'Data &amp; Parameter'!$E$37*N2250</f>
        <v>0.61913913196252002</v>
      </c>
      <c r="P2250">
        <f>ROUNDUP(IF(D2250&gt;$D$4,0,($D$4-D2250+1)/365),0)</f>
        <v>0</v>
      </c>
      <c r="Q2250">
        <f>ROUNDUP(IF(D2250&gt;$D$5,0,($D$5-D2250+1)/365),0)</f>
        <v>1</v>
      </c>
      <c r="R2250" s="28">
        <f>IF(OR(P2250=1,Q2250=1),IF(D2250+364&lt;=$D$5,(D2250+364-$D$4+1)/365,IF(D2250&gt;$D$4,($D$5-D2250+1)/365,$D$6/365)),0)</f>
        <v>0.17808219178082191</v>
      </c>
      <c r="S2250" s="28">
        <f>'Data &amp; Parameter'!$E$16*'Data &amp; Parameter'!$E$17*('Data &amp; Parameter'!$E$18+'Data &amp; Parameter'!$E$19)*'Data &amp; Parameter'!$E$20*'Data &amp; Parameter'!$E$37*R2250</f>
        <v>0.61913913196252002</v>
      </c>
      <c r="T2250" s="28">
        <f t="shared" si="35"/>
        <v>1.23827826392504</v>
      </c>
    </row>
    <row r="2251" spans="1:20" ht="15.75" customHeight="1" x14ac:dyDescent="0.35">
      <c r="A2251">
        <v>2244</v>
      </c>
      <c r="B2251" s="76">
        <v>44237</v>
      </c>
      <c r="C2251" s="1" t="s">
        <v>7124</v>
      </c>
      <c r="D2251" s="76">
        <v>44237</v>
      </c>
      <c r="E2251" s="1" t="s">
        <v>7125</v>
      </c>
      <c r="F2251" s="1" t="s">
        <v>7126</v>
      </c>
      <c r="G2251" s="1" t="s">
        <v>123</v>
      </c>
      <c r="H2251" s="1" t="s">
        <v>124</v>
      </c>
      <c r="I2251" s="1" t="s">
        <v>125</v>
      </c>
      <c r="J2251" s="1" t="s">
        <v>6641</v>
      </c>
      <c r="K2251" s="1" t="s">
        <v>6641</v>
      </c>
      <c r="L2251">
        <f>ROUNDUP(IF(B2251&gt;$D$4,0,($D$4-B2251+1)/365),0)</f>
        <v>0</v>
      </c>
      <c r="M2251">
        <f>ROUNDUP(IF(B2251&gt;$D$5,0,($D$5-B2251+1)/365),0)</f>
        <v>1</v>
      </c>
      <c r="N2251" s="28">
        <f>IF(OR(L2251=1,M2251=1),IF(B2251+364&lt;=$D$5,(B2251+364-$D$4+1)/365,IF(B2251&gt;$D$4,($D$5-B2251+1)/365,$D$6/365)),0)</f>
        <v>0.17808219178082191</v>
      </c>
      <c r="O2251" s="28">
        <f>'Data &amp; Parameter'!$E$16*'Data &amp; Parameter'!$E$17*('Data &amp; Parameter'!$E$18+'Data &amp; Parameter'!$E$19)*'Data &amp; Parameter'!$E$20*'Data &amp; Parameter'!$E$37*N2251</f>
        <v>0.61913913196252002</v>
      </c>
      <c r="P2251">
        <f>ROUNDUP(IF(D2251&gt;$D$4,0,($D$4-D2251+1)/365),0)</f>
        <v>0</v>
      </c>
      <c r="Q2251">
        <f>ROUNDUP(IF(D2251&gt;$D$5,0,($D$5-D2251+1)/365),0)</f>
        <v>1</v>
      </c>
      <c r="R2251" s="28">
        <f>IF(OR(P2251=1,Q2251=1),IF(D2251+364&lt;=$D$5,(D2251+364-$D$4+1)/365,IF(D2251&gt;$D$4,($D$5-D2251+1)/365,$D$6/365)),0)</f>
        <v>0.17808219178082191</v>
      </c>
      <c r="S2251" s="28">
        <f>'Data &amp; Parameter'!$E$16*'Data &amp; Parameter'!$E$17*('Data &amp; Parameter'!$E$18+'Data &amp; Parameter'!$E$19)*'Data &amp; Parameter'!$E$20*'Data &amp; Parameter'!$E$37*R2251</f>
        <v>0.61913913196252002</v>
      </c>
      <c r="T2251" s="28">
        <f t="shared" si="35"/>
        <v>1.23827826392504</v>
      </c>
    </row>
    <row r="2252" spans="1:20" ht="15.75" customHeight="1" x14ac:dyDescent="0.35">
      <c r="A2252">
        <v>2245</v>
      </c>
      <c r="B2252" s="76">
        <v>44237</v>
      </c>
      <c r="C2252" s="1" t="s">
        <v>7127</v>
      </c>
      <c r="D2252" s="76">
        <v>44237</v>
      </c>
      <c r="E2252" s="1" t="s">
        <v>7128</v>
      </c>
      <c r="F2252" s="1" t="s">
        <v>7129</v>
      </c>
      <c r="G2252" s="1" t="s">
        <v>123</v>
      </c>
      <c r="H2252" s="1" t="s">
        <v>124</v>
      </c>
      <c r="I2252" s="1" t="s">
        <v>125</v>
      </c>
      <c r="J2252" s="1" t="s">
        <v>6641</v>
      </c>
      <c r="K2252" s="1" t="s">
        <v>6641</v>
      </c>
      <c r="L2252">
        <f>ROUNDUP(IF(B2252&gt;$D$4,0,($D$4-B2252+1)/365),0)</f>
        <v>0</v>
      </c>
      <c r="M2252">
        <f>ROUNDUP(IF(B2252&gt;$D$5,0,($D$5-B2252+1)/365),0)</f>
        <v>1</v>
      </c>
      <c r="N2252" s="28">
        <f>IF(OR(L2252=1,M2252=1),IF(B2252+364&lt;=$D$5,(B2252+364-$D$4+1)/365,IF(B2252&gt;$D$4,($D$5-B2252+1)/365,$D$6/365)),0)</f>
        <v>0.17808219178082191</v>
      </c>
      <c r="O2252" s="28">
        <f>'Data &amp; Parameter'!$E$16*'Data &amp; Parameter'!$E$17*('Data &amp; Parameter'!$E$18+'Data &amp; Parameter'!$E$19)*'Data &amp; Parameter'!$E$20*'Data &amp; Parameter'!$E$37*N2252</f>
        <v>0.61913913196252002</v>
      </c>
      <c r="P2252">
        <f>ROUNDUP(IF(D2252&gt;$D$4,0,($D$4-D2252+1)/365),0)</f>
        <v>0</v>
      </c>
      <c r="Q2252">
        <f>ROUNDUP(IF(D2252&gt;$D$5,0,($D$5-D2252+1)/365),0)</f>
        <v>1</v>
      </c>
      <c r="R2252" s="28">
        <f>IF(OR(P2252=1,Q2252=1),IF(D2252+364&lt;=$D$5,(D2252+364-$D$4+1)/365,IF(D2252&gt;$D$4,($D$5-D2252+1)/365,$D$6/365)),0)</f>
        <v>0.17808219178082191</v>
      </c>
      <c r="S2252" s="28">
        <f>'Data &amp; Parameter'!$E$16*'Data &amp; Parameter'!$E$17*('Data &amp; Parameter'!$E$18+'Data &amp; Parameter'!$E$19)*'Data &amp; Parameter'!$E$20*'Data &amp; Parameter'!$E$37*R2252</f>
        <v>0.61913913196252002</v>
      </c>
      <c r="T2252" s="28">
        <f t="shared" si="35"/>
        <v>1.23827826392504</v>
      </c>
    </row>
    <row r="2253" spans="1:20" ht="15.75" customHeight="1" x14ac:dyDescent="0.35">
      <c r="A2253">
        <v>2246</v>
      </c>
      <c r="B2253" s="76">
        <v>44237</v>
      </c>
      <c r="C2253" s="1" t="s">
        <v>7130</v>
      </c>
      <c r="D2253" s="76">
        <v>44237</v>
      </c>
      <c r="E2253" s="1" t="s">
        <v>7131</v>
      </c>
      <c r="F2253" s="1" t="s">
        <v>7132</v>
      </c>
      <c r="G2253" s="1" t="s">
        <v>123</v>
      </c>
      <c r="H2253" s="1" t="s">
        <v>124</v>
      </c>
      <c r="I2253" s="1" t="s">
        <v>125</v>
      </c>
      <c r="J2253" s="1" t="s">
        <v>6641</v>
      </c>
      <c r="K2253" s="1" t="s">
        <v>6641</v>
      </c>
      <c r="L2253">
        <f>ROUNDUP(IF(B2253&gt;$D$4,0,($D$4-B2253+1)/365),0)</f>
        <v>0</v>
      </c>
      <c r="M2253">
        <f>ROUNDUP(IF(B2253&gt;$D$5,0,($D$5-B2253+1)/365),0)</f>
        <v>1</v>
      </c>
      <c r="N2253" s="28">
        <f>IF(OR(L2253=1,M2253=1),IF(B2253+364&lt;=$D$5,(B2253+364-$D$4+1)/365,IF(B2253&gt;$D$4,($D$5-B2253+1)/365,$D$6/365)),0)</f>
        <v>0.17808219178082191</v>
      </c>
      <c r="O2253" s="28">
        <f>'Data &amp; Parameter'!$E$16*'Data &amp; Parameter'!$E$17*('Data &amp; Parameter'!$E$18+'Data &amp; Parameter'!$E$19)*'Data &amp; Parameter'!$E$20*'Data &amp; Parameter'!$E$37*N2253</f>
        <v>0.61913913196252002</v>
      </c>
      <c r="P2253">
        <f>ROUNDUP(IF(D2253&gt;$D$4,0,($D$4-D2253+1)/365),0)</f>
        <v>0</v>
      </c>
      <c r="Q2253">
        <f>ROUNDUP(IF(D2253&gt;$D$5,0,($D$5-D2253+1)/365),0)</f>
        <v>1</v>
      </c>
      <c r="R2253" s="28">
        <f>IF(OR(P2253=1,Q2253=1),IF(D2253+364&lt;=$D$5,(D2253+364-$D$4+1)/365,IF(D2253&gt;$D$4,($D$5-D2253+1)/365,$D$6/365)),0)</f>
        <v>0.17808219178082191</v>
      </c>
      <c r="S2253" s="28">
        <f>'Data &amp; Parameter'!$E$16*'Data &amp; Parameter'!$E$17*('Data &amp; Parameter'!$E$18+'Data &amp; Parameter'!$E$19)*'Data &amp; Parameter'!$E$20*'Data &amp; Parameter'!$E$37*R2253</f>
        <v>0.61913913196252002</v>
      </c>
      <c r="T2253" s="28">
        <f t="shared" si="35"/>
        <v>1.23827826392504</v>
      </c>
    </row>
    <row r="2254" spans="1:20" ht="15.75" customHeight="1" x14ac:dyDescent="0.35">
      <c r="A2254">
        <v>2247</v>
      </c>
      <c r="B2254" s="76">
        <v>44237</v>
      </c>
      <c r="C2254" s="1" t="s">
        <v>7133</v>
      </c>
      <c r="D2254" s="76">
        <v>44237</v>
      </c>
      <c r="E2254" s="1" t="s">
        <v>7134</v>
      </c>
      <c r="F2254" s="1" t="s">
        <v>7135</v>
      </c>
      <c r="G2254" s="1" t="s">
        <v>123</v>
      </c>
      <c r="H2254" s="1" t="s">
        <v>124</v>
      </c>
      <c r="I2254" s="1" t="s">
        <v>125</v>
      </c>
      <c r="J2254" s="1" t="s">
        <v>6641</v>
      </c>
      <c r="K2254" s="1" t="s">
        <v>7136</v>
      </c>
      <c r="L2254">
        <f>ROUNDUP(IF(B2254&gt;$D$4,0,($D$4-B2254+1)/365),0)</f>
        <v>0</v>
      </c>
      <c r="M2254">
        <f>ROUNDUP(IF(B2254&gt;$D$5,0,($D$5-B2254+1)/365),0)</f>
        <v>1</v>
      </c>
      <c r="N2254" s="28">
        <f>IF(OR(L2254=1,M2254=1),IF(B2254+364&lt;=$D$5,(B2254+364-$D$4+1)/365,IF(B2254&gt;$D$4,($D$5-B2254+1)/365,$D$6/365)),0)</f>
        <v>0.17808219178082191</v>
      </c>
      <c r="O2254" s="28">
        <f>'Data &amp; Parameter'!$E$16*'Data &amp; Parameter'!$E$17*('Data &amp; Parameter'!$E$18+'Data &amp; Parameter'!$E$19)*'Data &amp; Parameter'!$E$20*'Data &amp; Parameter'!$E$37*N2254</f>
        <v>0.61913913196252002</v>
      </c>
      <c r="P2254">
        <f>ROUNDUP(IF(D2254&gt;$D$4,0,($D$4-D2254+1)/365),0)</f>
        <v>0</v>
      </c>
      <c r="Q2254">
        <f>ROUNDUP(IF(D2254&gt;$D$5,0,($D$5-D2254+1)/365),0)</f>
        <v>1</v>
      </c>
      <c r="R2254" s="28">
        <f>IF(OR(P2254=1,Q2254=1),IF(D2254+364&lt;=$D$5,(D2254+364-$D$4+1)/365,IF(D2254&gt;$D$4,($D$5-D2254+1)/365,$D$6/365)),0)</f>
        <v>0.17808219178082191</v>
      </c>
      <c r="S2254" s="28">
        <f>'Data &amp; Parameter'!$E$16*'Data &amp; Parameter'!$E$17*('Data &amp; Parameter'!$E$18+'Data &amp; Parameter'!$E$19)*'Data &amp; Parameter'!$E$20*'Data &amp; Parameter'!$E$37*R2254</f>
        <v>0.61913913196252002</v>
      </c>
      <c r="T2254" s="28">
        <f t="shared" si="35"/>
        <v>1.23827826392504</v>
      </c>
    </row>
    <row r="2255" spans="1:20" ht="15.75" customHeight="1" x14ac:dyDescent="0.35">
      <c r="A2255">
        <v>2248</v>
      </c>
      <c r="B2255" s="76">
        <v>44237</v>
      </c>
      <c r="C2255" s="1" t="s">
        <v>7137</v>
      </c>
      <c r="D2255" s="76">
        <v>44237</v>
      </c>
      <c r="E2255" s="1" t="s">
        <v>7138</v>
      </c>
      <c r="F2255" s="1" t="s">
        <v>7139</v>
      </c>
      <c r="G2255" s="1" t="s">
        <v>123</v>
      </c>
      <c r="H2255" s="1" t="s">
        <v>124</v>
      </c>
      <c r="I2255" s="1" t="s">
        <v>125</v>
      </c>
      <c r="J2255" s="1" t="s">
        <v>6641</v>
      </c>
      <c r="K2255" s="1" t="s">
        <v>6709</v>
      </c>
      <c r="L2255">
        <f>ROUNDUP(IF(B2255&gt;$D$4,0,($D$4-B2255+1)/365),0)</f>
        <v>0</v>
      </c>
      <c r="M2255">
        <f>ROUNDUP(IF(B2255&gt;$D$5,0,($D$5-B2255+1)/365),0)</f>
        <v>1</v>
      </c>
      <c r="N2255" s="28">
        <f>IF(OR(L2255=1,M2255=1),IF(B2255+364&lt;=$D$5,(B2255+364-$D$4+1)/365,IF(B2255&gt;$D$4,($D$5-B2255+1)/365,$D$6/365)),0)</f>
        <v>0.17808219178082191</v>
      </c>
      <c r="O2255" s="28">
        <f>'Data &amp; Parameter'!$E$16*'Data &amp; Parameter'!$E$17*('Data &amp; Parameter'!$E$18+'Data &amp; Parameter'!$E$19)*'Data &amp; Parameter'!$E$20*'Data &amp; Parameter'!$E$37*N2255</f>
        <v>0.61913913196252002</v>
      </c>
      <c r="P2255">
        <f>ROUNDUP(IF(D2255&gt;$D$4,0,($D$4-D2255+1)/365),0)</f>
        <v>0</v>
      </c>
      <c r="Q2255">
        <f>ROUNDUP(IF(D2255&gt;$D$5,0,($D$5-D2255+1)/365),0)</f>
        <v>1</v>
      </c>
      <c r="R2255" s="28">
        <f>IF(OR(P2255=1,Q2255=1),IF(D2255+364&lt;=$D$5,(D2255+364-$D$4+1)/365,IF(D2255&gt;$D$4,($D$5-D2255+1)/365,$D$6/365)),0)</f>
        <v>0.17808219178082191</v>
      </c>
      <c r="S2255" s="28">
        <f>'Data &amp; Parameter'!$E$16*'Data &amp; Parameter'!$E$17*('Data &amp; Parameter'!$E$18+'Data &amp; Parameter'!$E$19)*'Data &amp; Parameter'!$E$20*'Data &amp; Parameter'!$E$37*R2255</f>
        <v>0.61913913196252002</v>
      </c>
      <c r="T2255" s="28">
        <f t="shared" si="35"/>
        <v>1.23827826392504</v>
      </c>
    </row>
    <row r="2256" spans="1:20" ht="15.75" customHeight="1" x14ac:dyDescent="0.35">
      <c r="A2256">
        <v>2249</v>
      </c>
      <c r="B2256" s="76">
        <v>44237</v>
      </c>
      <c r="C2256" s="1" t="s">
        <v>7140</v>
      </c>
      <c r="D2256" s="76">
        <v>44237</v>
      </c>
      <c r="E2256" s="1" t="s">
        <v>7141</v>
      </c>
      <c r="F2256" s="1" t="s">
        <v>7142</v>
      </c>
      <c r="G2256" s="1" t="s">
        <v>123</v>
      </c>
      <c r="H2256" s="1" t="s">
        <v>124</v>
      </c>
      <c r="I2256" s="1" t="s">
        <v>125</v>
      </c>
      <c r="J2256" s="1" t="s">
        <v>6641</v>
      </c>
      <c r="K2256" s="1" t="s">
        <v>6709</v>
      </c>
      <c r="L2256">
        <f>ROUNDUP(IF(B2256&gt;$D$4,0,($D$4-B2256+1)/365),0)</f>
        <v>0</v>
      </c>
      <c r="M2256">
        <f>ROUNDUP(IF(B2256&gt;$D$5,0,($D$5-B2256+1)/365),0)</f>
        <v>1</v>
      </c>
      <c r="N2256" s="28">
        <f>IF(OR(L2256=1,M2256=1),IF(B2256+364&lt;=$D$5,(B2256+364-$D$4+1)/365,IF(B2256&gt;$D$4,($D$5-B2256+1)/365,$D$6/365)),0)</f>
        <v>0.17808219178082191</v>
      </c>
      <c r="O2256" s="28">
        <f>'Data &amp; Parameter'!$E$16*'Data &amp; Parameter'!$E$17*('Data &amp; Parameter'!$E$18+'Data &amp; Parameter'!$E$19)*'Data &amp; Parameter'!$E$20*'Data &amp; Parameter'!$E$37*N2256</f>
        <v>0.61913913196252002</v>
      </c>
      <c r="P2256">
        <f>ROUNDUP(IF(D2256&gt;$D$4,0,($D$4-D2256+1)/365),0)</f>
        <v>0</v>
      </c>
      <c r="Q2256">
        <f>ROUNDUP(IF(D2256&gt;$D$5,0,($D$5-D2256+1)/365),0)</f>
        <v>1</v>
      </c>
      <c r="R2256" s="28">
        <f>IF(OR(P2256=1,Q2256=1),IF(D2256+364&lt;=$D$5,(D2256+364-$D$4+1)/365,IF(D2256&gt;$D$4,($D$5-D2256+1)/365,$D$6/365)),0)</f>
        <v>0.17808219178082191</v>
      </c>
      <c r="S2256" s="28">
        <f>'Data &amp; Parameter'!$E$16*'Data &amp; Parameter'!$E$17*('Data &amp; Parameter'!$E$18+'Data &amp; Parameter'!$E$19)*'Data &amp; Parameter'!$E$20*'Data &amp; Parameter'!$E$37*R2256</f>
        <v>0.61913913196252002</v>
      </c>
      <c r="T2256" s="28">
        <f t="shared" si="35"/>
        <v>1.23827826392504</v>
      </c>
    </row>
    <row r="2257" spans="1:20" ht="15.75" customHeight="1" x14ac:dyDescent="0.35">
      <c r="A2257">
        <v>2250</v>
      </c>
      <c r="B2257" s="76">
        <v>44237</v>
      </c>
      <c r="C2257" s="1" t="s">
        <v>7143</v>
      </c>
      <c r="D2257" s="76">
        <v>44237</v>
      </c>
      <c r="E2257" s="1" t="s">
        <v>7144</v>
      </c>
      <c r="F2257" s="1" t="s">
        <v>7145</v>
      </c>
      <c r="G2257" s="1" t="s">
        <v>123</v>
      </c>
      <c r="H2257" s="1" t="s">
        <v>124</v>
      </c>
      <c r="I2257" s="1" t="s">
        <v>125</v>
      </c>
      <c r="J2257" s="1" t="s">
        <v>6641</v>
      </c>
      <c r="K2257" s="1" t="s">
        <v>6709</v>
      </c>
      <c r="L2257">
        <f>ROUNDUP(IF(B2257&gt;$D$4,0,($D$4-B2257+1)/365),0)</f>
        <v>0</v>
      </c>
      <c r="M2257">
        <f>ROUNDUP(IF(B2257&gt;$D$5,0,($D$5-B2257+1)/365),0)</f>
        <v>1</v>
      </c>
      <c r="N2257" s="28">
        <f>IF(OR(L2257=1,M2257=1),IF(B2257+364&lt;=$D$5,(B2257+364-$D$4+1)/365,IF(B2257&gt;$D$4,($D$5-B2257+1)/365,$D$6/365)),0)</f>
        <v>0.17808219178082191</v>
      </c>
      <c r="O2257" s="28">
        <f>'Data &amp; Parameter'!$E$16*'Data &amp; Parameter'!$E$17*('Data &amp; Parameter'!$E$18+'Data &amp; Parameter'!$E$19)*'Data &amp; Parameter'!$E$20*'Data &amp; Parameter'!$E$37*N2257</f>
        <v>0.61913913196252002</v>
      </c>
      <c r="P2257">
        <f>ROUNDUP(IF(D2257&gt;$D$4,0,($D$4-D2257+1)/365),0)</f>
        <v>0</v>
      </c>
      <c r="Q2257">
        <f>ROUNDUP(IF(D2257&gt;$D$5,0,($D$5-D2257+1)/365),0)</f>
        <v>1</v>
      </c>
      <c r="R2257" s="28">
        <f>IF(OR(P2257=1,Q2257=1),IF(D2257+364&lt;=$D$5,(D2257+364-$D$4+1)/365,IF(D2257&gt;$D$4,($D$5-D2257+1)/365,$D$6/365)),0)</f>
        <v>0.17808219178082191</v>
      </c>
      <c r="S2257" s="28">
        <f>'Data &amp; Parameter'!$E$16*'Data &amp; Parameter'!$E$17*('Data &amp; Parameter'!$E$18+'Data &amp; Parameter'!$E$19)*'Data &amp; Parameter'!$E$20*'Data &amp; Parameter'!$E$37*R2257</f>
        <v>0.61913913196252002</v>
      </c>
      <c r="T2257" s="28">
        <f t="shared" si="35"/>
        <v>1.23827826392504</v>
      </c>
    </row>
    <row r="2258" spans="1:20" ht="15.75" customHeight="1" x14ac:dyDescent="0.35">
      <c r="A2258">
        <v>2251</v>
      </c>
      <c r="B2258" s="76">
        <v>44237</v>
      </c>
      <c r="C2258" s="1" t="s">
        <v>7146</v>
      </c>
      <c r="D2258" s="76">
        <v>44237</v>
      </c>
      <c r="E2258" s="1" t="s">
        <v>7147</v>
      </c>
      <c r="F2258" s="1" t="s">
        <v>7148</v>
      </c>
      <c r="G2258" s="1" t="s">
        <v>123</v>
      </c>
      <c r="H2258" s="1" t="s">
        <v>124</v>
      </c>
      <c r="I2258" s="1" t="s">
        <v>125</v>
      </c>
      <c r="J2258" s="1" t="s">
        <v>6641</v>
      </c>
      <c r="K2258" s="1" t="s">
        <v>6641</v>
      </c>
      <c r="L2258">
        <f>ROUNDUP(IF(B2258&gt;$D$4,0,($D$4-B2258+1)/365),0)</f>
        <v>0</v>
      </c>
      <c r="M2258">
        <f>ROUNDUP(IF(B2258&gt;$D$5,0,($D$5-B2258+1)/365),0)</f>
        <v>1</v>
      </c>
      <c r="N2258" s="28">
        <f>IF(OR(L2258=1,M2258=1),IF(B2258+364&lt;=$D$5,(B2258+364-$D$4+1)/365,IF(B2258&gt;$D$4,($D$5-B2258+1)/365,$D$6/365)),0)</f>
        <v>0.17808219178082191</v>
      </c>
      <c r="O2258" s="28">
        <f>'Data &amp; Parameter'!$E$16*'Data &amp; Parameter'!$E$17*('Data &amp; Parameter'!$E$18+'Data &amp; Parameter'!$E$19)*'Data &amp; Parameter'!$E$20*'Data &amp; Parameter'!$E$37*N2258</f>
        <v>0.61913913196252002</v>
      </c>
      <c r="P2258">
        <f>ROUNDUP(IF(D2258&gt;$D$4,0,($D$4-D2258+1)/365),0)</f>
        <v>0</v>
      </c>
      <c r="Q2258">
        <f>ROUNDUP(IF(D2258&gt;$D$5,0,($D$5-D2258+1)/365),0)</f>
        <v>1</v>
      </c>
      <c r="R2258" s="28">
        <f>IF(OR(P2258=1,Q2258=1),IF(D2258+364&lt;=$D$5,(D2258+364-$D$4+1)/365,IF(D2258&gt;$D$4,($D$5-D2258+1)/365,$D$6/365)),0)</f>
        <v>0.17808219178082191</v>
      </c>
      <c r="S2258" s="28">
        <f>'Data &amp; Parameter'!$E$16*'Data &amp; Parameter'!$E$17*('Data &amp; Parameter'!$E$18+'Data &amp; Parameter'!$E$19)*'Data &amp; Parameter'!$E$20*'Data &amp; Parameter'!$E$37*R2258</f>
        <v>0.61913913196252002</v>
      </c>
      <c r="T2258" s="28">
        <f t="shared" si="35"/>
        <v>1.23827826392504</v>
      </c>
    </row>
    <row r="2259" spans="1:20" ht="15.75" customHeight="1" x14ac:dyDescent="0.35">
      <c r="A2259">
        <v>2252</v>
      </c>
      <c r="B2259" s="76">
        <v>44237</v>
      </c>
      <c r="C2259" s="1" t="s">
        <v>7149</v>
      </c>
      <c r="D2259" s="76">
        <v>44237</v>
      </c>
      <c r="E2259" s="1" t="s">
        <v>7150</v>
      </c>
      <c r="F2259" s="1" t="s">
        <v>7151</v>
      </c>
      <c r="G2259" s="1" t="s">
        <v>123</v>
      </c>
      <c r="H2259" s="1" t="s">
        <v>124</v>
      </c>
      <c r="I2259" s="1" t="s">
        <v>125</v>
      </c>
      <c r="J2259" s="1" t="s">
        <v>6641</v>
      </c>
      <c r="K2259" s="1" t="s">
        <v>6641</v>
      </c>
      <c r="L2259">
        <f>ROUNDUP(IF(B2259&gt;$D$4,0,($D$4-B2259+1)/365),0)</f>
        <v>0</v>
      </c>
      <c r="M2259">
        <f>ROUNDUP(IF(B2259&gt;$D$5,0,($D$5-B2259+1)/365),0)</f>
        <v>1</v>
      </c>
      <c r="N2259" s="28">
        <f>IF(OR(L2259=1,M2259=1),IF(B2259+364&lt;=$D$5,(B2259+364-$D$4+1)/365,IF(B2259&gt;$D$4,($D$5-B2259+1)/365,$D$6/365)),0)</f>
        <v>0.17808219178082191</v>
      </c>
      <c r="O2259" s="28">
        <f>'Data &amp; Parameter'!$E$16*'Data &amp; Parameter'!$E$17*('Data &amp; Parameter'!$E$18+'Data &amp; Parameter'!$E$19)*'Data &amp; Parameter'!$E$20*'Data &amp; Parameter'!$E$37*N2259</f>
        <v>0.61913913196252002</v>
      </c>
      <c r="P2259">
        <f>ROUNDUP(IF(D2259&gt;$D$4,0,($D$4-D2259+1)/365),0)</f>
        <v>0</v>
      </c>
      <c r="Q2259">
        <f>ROUNDUP(IF(D2259&gt;$D$5,0,($D$5-D2259+1)/365),0)</f>
        <v>1</v>
      </c>
      <c r="R2259" s="28">
        <f>IF(OR(P2259=1,Q2259=1),IF(D2259+364&lt;=$D$5,(D2259+364-$D$4+1)/365,IF(D2259&gt;$D$4,($D$5-D2259+1)/365,$D$6/365)),0)</f>
        <v>0.17808219178082191</v>
      </c>
      <c r="S2259" s="28">
        <f>'Data &amp; Parameter'!$E$16*'Data &amp; Parameter'!$E$17*('Data &amp; Parameter'!$E$18+'Data &amp; Parameter'!$E$19)*'Data &amp; Parameter'!$E$20*'Data &amp; Parameter'!$E$37*R2259</f>
        <v>0.61913913196252002</v>
      </c>
      <c r="T2259" s="28">
        <f t="shared" si="35"/>
        <v>1.23827826392504</v>
      </c>
    </row>
    <row r="2260" spans="1:20" ht="15.75" customHeight="1" x14ac:dyDescent="0.35">
      <c r="A2260">
        <v>2253</v>
      </c>
      <c r="B2260" s="76">
        <v>44237</v>
      </c>
      <c r="C2260" s="1" t="s">
        <v>7152</v>
      </c>
      <c r="D2260" s="76">
        <v>44237</v>
      </c>
      <c r="E2260" s="1" t="s">
        <v>7153</v>
      </c>
      <c r="F2260" s="1" t="s">
        <v>7154</v>
      </c>
      <c r="G2260" s="1" t="s">
        <v>123</v>
      </c>
      <c r="H2260" s="1" t="s">
        <v>124</v>
      </c>
      <c r="I2260" s="1" t="s">
        <v>125</v>
      </c>
      <c r="J2260" s="1" t="s">
        <v>6641</v>
      </c>
      <c r="K2260" s="1" t="s">
        <v>6641</v>
      </c>
      <c r="L2260">
        <f>ROUNDUP(IF(B2260&gt;$D$4,0,($D$4-B2260+1)/365),0)</f>
        <v>0</v>
      </c>
      <c r="M2260">
        <f>ROUNDUP(IF(B2260&gt;$D$5,0,($D$5-B2260+1)/365),0)</f>
        <v>1</v>
      </c>
      <c r="N2260" s="28">
        <f>IF(OR(L2260=1,M2260=1),IF(B2260+364&lt;=$D$5,(B2260+364-$D$4+1)/365,IF(B2260&gt;$D$4,($D$5-B2260+1)/365,$D$6/365)),0)</f>
        <v>0.17808219178082191</v>
      </c>
      <c r="O2260" s="28">
        <f>'Data &amp; Parameter'!$E$16*'Data &amp; Parameter'!$E$17*('Data &amp; Parameter'!$E$18+'Data &amp; Parameter'!$E$19)*'Data &amp; Parameter'!$E$20*'Data &amp; Parameter'!$E$37*N2260</f>
        <v>0.61913913196252002</v>
      </c>
      <c r="P2260">
        <f>ROUNDUP(IF(D2260&gt;$D$4,0,($D$4-D2260+1)/365),0)</f>
        <v>0</v>
      </c>
      <c r="Q2260">
        <f>ROUNDUP(IF(D2260&gt;$D$5,0,($D$5-D2260+1)/365),0)</f>
        <v>1</v>
      </c>
      <c r="R2260" s="28">
        <f>IF(OR(P2260=1,Q2260=1),IF(D2260+364&lt;=$D$5,(D2260+364-$D$4+1)/365,IF(D2260&gt;$D$4,($D$5-D2260+1)/365,$D$6/365)),0)</f>
        <v>0.17808219178082191</v>
      </c>
      <c r="S2260" s="28">
        <f>'Data &amp; Parameter'!$E$16*'Data &amp; Parameter'!$E$17*('Data &amp; Parameter'!$E$18+'Data &amp; Parameter'!$E$19)*'Data &amp; Parameter'!$E$20*'Data &amp; Parameter'!$E$37*R2260</f>
        <v>0.61913913196252002</v>
      </c>
      <c r="T2260" s="28">
        <f t="shared" si="35"/>
        <v>1.23827826392504</v>
      </c>
    </row>
    <row r="2261" spans="1:20" ht="15.75" customHeight="1" x14ac:dyDescent="0.35">
      <c r="A2261">
        <v>2254</v>
      </c>
      <c r="B2261" s="76">
        <v>44237</v>
      </c>
      <c r="C2261" s="1" t="s">
        <v>7155</v>
      </c>
      <c r="D2261" s="76">
        <v>44237</v>
      </c>
      <c r="E2261" s="1" t="s">
        <v>7156</v>
      </c>
      <c r="F2261" s="1" t="s">
        <v>7157</v>
      </c>
      <c r="G2261" s="1" t="s">
        <v>123</v>
      </c>
      <c r="H2261" s="1" t="s">
        <v>124</v>
      </c>
      <c r="I2261" s="1" t="s">
        <v>125</v>
      </c>
      <c r="J2261" s="1" t="s">
        <v>6641</v>
      </c>
      <c r="K2261" s="1" t="s">
        <v>6641</v>
      </c>
      <c r="L2261">
        <f>ROUNDUP(IF(B2261&gt;$D$4,0,($D$4-B2261+1)/365),0)</f>
        <v>0</v>
      </c>
      <c r="M2261">
        <f>ROUNDUP(IF(B2261&gt;$D$5,0,($D$5-B2261+1)/365),0)</f>
        <v>1</v>
      </c>
      <c r="N2261" s="28">
        <f>IF(OR(L2261=1,M2261=1),IF(B2261+364&lt;=$D$5,(B2261+364-$D$4+1)/365,IF(B2261&gt;$D$4,($D$5-B2261+1)/365,$D$6/365)),0)</f>
        <v>0.17808219178082191</v>
      </c>
      <c r="O2261" s="28">
        <f>'Data &amp; Parameter'!$E$16*'Data &amp; Parameter'!$E$17*('Data &amp; Parameter'!$E$18+'Data &amp; Parameter'!$E$19)*'Data &amp; Parameter'!$E$20*'Data &amp; Parameter'!$E$37*N2261</f>
        <v>0.61913913196252002</v>
      </c>
      <c r="P2261">
        <f>ROUNDUP(IF(D2261&gt;$D$4,0,($D$4-D2261+1)/365),0)</f>
        <v>0</v>
      </c>
      <c r="Q2261">
        <f>ROUNDUP(IF(D2261&gt;$D$5,0,($D$5-D2261+1)/365),0)</f>
        <v>1</v>
      </c>
      <c r="R2261" s="28">
        <f>IF(OR(P2261=1,Q2261=1),IF(D2261+364&lt;=$D$5,(D2261+364-$D$4+1)/365,IF(D2261&gt;$D$4,($D$5-D2261+1)/365,$D$6/365)),0)</f>
        <v>0.17808219178082191</v>
      </c>
      <c r="S2261" s="28">
        <f>'Data &amp; Parameter'!$E$16*'Data &amp; Parameter'!$E$17*('Data &amp; Parameter'!$E$18+'Data &amp; Parameter'!$E$19)*'Data &amp; Parameter'!$E$20*'Data &amp; Parameter'!$E$37*R2261</f>
        <v>0.61913913196252002</v>
      </c>
      <c r="T2261" s="28">
        <f t="shared" si="35"/>
        <v>1.23827826392504</v>
      </c>
    </row>
    <row r="2262" spans="1:20" ht="15.75" customHeight="1" x14ac:dyDescent="0.35">
      <c r="A2262">
        <v>2255</v>
      </c>
      <c r="B2262" s="76">
        <v>44237</v>
      </c>
      <c r="C2262" s="1" t="s">
        <v>7158</v>
      </c>
      <c r="D2262" s="76">
        <v>44237</v>
      </c>
      <c r="E2262" s="1" t="s">
        <v>7159</v>
      </c>
      <c r="F2262" s="1" t="s">
        <v>7160</v>
      </c>
      <c r="G2262" s="1" t="s">
        <v>123</v>
      </c>
      <c r="H2262" s="1" t="s">
        <v>124</v>
      </c>
      <c r="I2262" s="1" t="s">
        <v>125</v>
      </c>
      <c r="J2262" s="1" t="s">
        <v>6641</v>
      </c>
      <c r="K2262" s="1" t="s">
        <v>6641</v>
      </c>
      <c r="L2262">
        <f>ROUNDUP(IF(B2262&gt;$D$4,0,($D$4-B2262+1)/365),0)</f>
        <v>0</v>
      </c>
      <c r="M2262">
        <f>ROUNDUP(IF(B2262&gt;$D$5,0,($D$5-B2262+1)/365),0)</f>
        <v>1</v>
      </c>
      <c r="N2262" s="28">
        <f>IF(OR(L2262=1,M2262=1),IF(B2262+364&lt;=$D$5,(B2262+364-$D$4+1)/365,IF(B2262&gt;$D$4,($D$5-B2262+1)/365,$D$6/365)),0)</f>
        <v>0.17808219178082191</v>
      </c>
      <c r="O2262" s="28">
        <f>'Data &amp; Parameter'!$E$16*'Data &amp; Parameter'!$E$17*('Data &amp; Parameter'!$E$18+'Data &amp; Parameter'!$E$19)*'Data &amp; Parameter'!$E$20*'Data &amp; Parameter'!$E$37*N2262</f>
        <v>0.61913913196252002</v>
      </c>
      <c r="P2262">
        <f>ROUNDUP(IF(D2262&gt;$D$4,0,($D$4-D2262+1)/365),0)</f>
        <v>0</v>
      </c>
      <c r="Q2262">
        <f>ROUNDUP(IF(D2262&gt;$D$5,0,($D$5-D2262+1)/365),0)</f>
        <v>1</v>
      </c>
      <c r="R2262" s="28">
        <f>IF(OR(P2262=1,Q2262=1),IF(D2262+364&lt;=$D$5,(D2262+364-$D$4+1)/365,IF(D2262&gt;$D$4,($D$5-D2262+1)/365,$D$6/365)),0)</f>
        <v>0.17808219178082191</v>
      </c>
      <c r="S2262" s="28">
        <f>'Data &amp; Parameter'!$E$16*'Data &amp; Parameter'!$E$17*('Data &amp; Parameter'!$E$18+'Data &amp; Parameter'!$E$19)*'Data &amp; Parameter'!$E$20*'Data &amp; Parameter'!$E$37*R2262</f>
        <v>0.61913913196252002</v>
      </c>
      <c r="T2262" s="28">
        <f t="shared" si="35"/>
        <v>1.23827826392504</v>
      </c>
    </row>
    <row r="2263" spans="1:20" ht="15.75" customHeight="1" x14ac:dyDescent="0.35">
      <c r="A2263">
        <v>2256</v>
      </c>
      <c r="B2263" s="76">
        <v>44237</v>
      </c>
      <c r="C2263" s="1" t="s">
        <v>7161</v>
      </c>
      <c r="D2263" s="76">
        <v>44237</v>
      </c>
      <c r="E2263" s="1" t="s">
        <v>7162</v>
      </c>
      <c r="F2263" s="1" t="s">
        <v>7163</v>
      </c>
      <c r="G2263" s="1" t="s">
        <v>123</v>
      </c>
      <c r="H2263" s="1" t="s">
        <v>124</v>
      </c>
      <c r="I2263" s="1" t="s">
        <v>125</v>
      </c>
      <c r="J2263" s="1" t="s">
        <v>6571</v>
      </c>
      <c r="K2263" s="1" t="s">
        <v>6571</v>
      </c>
      <c r="L2263">
        <f>ROUNDUP(IF(B2263&gt;$D$4,0,($D$4-B2263+1)/365),0)</f>
        <v>0</v>
      </c>
      <c r="M2263">
        <f>ROUNDUP(IF(B2263&gt;$D$5,0,($D$5-B2263+1)/365),0)</f>
        <v>1</v>
      </c>
      <c r="N2263" s="28">
        <f>IF(OR(L2263=1,M2263=1),IF(B2263+364&lt;=$D$5,(B2263+364-$D$4+1)/365,IF(B2263&gt;$D$4,($D$5-B2263+1)/365,$D$6/365)),0)</f>
        <v>0.17808219178082191</v>
      </c>
      <c r="O2263" s="28">
        <f>'Data &amp; Parameter'!$E$16*'Data &amp; Parameter'!$E$17*('Data &amp; Parameter'!$E$18+'Data &amp; Parameter'!$E$19)*'Data &amp; Parameter'!$E$20*'Data &amp; Parameter'!$E$37*N2263</f>
        <v>0.61913913196252002</v>
      </c>
      <c r="P2263">
        <f>ROUNDUP(IF(D2263&gt;$D$4,0,($D$4-D2263+1)/365),0)</f>
        <v>0</v>
      </c>
      <c r="Q2263">
        <f>ROUNDUP(IF(D2263&gt;$D$5,0,($D$5-D2263+1)/365),0)</f>
        <v>1</v>
      </c>
      <c r="R2263" s="28">
        <f>IF(OR(P2263=1,Q2263=1),IF(D2263+364&lt;=$D$5,(D2263+364-$D$4+1)/365,IF(D2263&gt;$D$4,($D$5-D2263+1)/365,$D$6/365)),0)</f>
        <v>0.17808219178082191</v>
      </c>
      <c r="S2263" s="28">
        <f>'Data &amp; Parameter'!$E$16*'Data &amp; Parameter'!$E$17*('Data &amp; Parameter'!$E$18+'Data &amp; Parameter'!$E$19)*'Data &amp; Parameter'!$E$20*'Data &amp; Parameter'!$E$37*R2263</f>
        <v>0.61913913196252002</v>
      </c>
      <c r="T2263" s="28">
        <f t="shared" si="35"/>
        <v>1.23827826392504</v>
      </c>
    </row>
    <row r="2264" spans="1:20" ht="15.75" customHeight="1" x14ac:dyDescent="0.35">
      <c r="A2264">
        <v>2257</v>
      </c>
      <c r="B2264" s="76">
        <v>44237</v>
      </c>
      <c r="C2264" s="1" t="s">
        <v>7164</v>
      </c>
      <c r="D2264" s="76">
        <v>44237</v>
      </c>
      <c r="E2264" s="1" t="s">
        <v>7165</v>
      </c>
      <c r="F2264" s="1" t="s">
        <v>7166</v>
      </c>
      <c r="G2264" s="1" t="s">
        <v>123</v>
      </c>
      <c r="H2264" s="1" t="s">
        <v>124</v>
      </c>
      <c r="I2264" s="1" t="s">
        <v>125</v>
      </c>
      <c r="J2264" s="1" t="s">
        <v>6571</v>
      </c>
      <c r="K2264" s="1" t="s">
        <v>6571</v>
      </c>
      <c r="L2264">
        <f>ROUNDUP(IF(B2264&gt;$D$4,0,($D$4-B2264+1)/365),0)</f>
        <v>0</v>
      </c>
      <c r="M2264">
        <f>ROUNDUP(IF(B2264&gt;$D$5,0,($D$5-B2264+1)/365),0)</f>
        <v>1</v>
      </c>
      <c r="N2264" s="28">
        <f>IF(OR(L2264=1,M2264=1),IF(B2264+364&lt;=$D$5,(B2264+364-$D$4+1)/365,IF(B2264&gt;$D$4,($D$5-B2264+1)/365,$D$6/365)),0)</f>
        <v>0.17808219178082191</v>
      </c>
      <c r="O2264" s="28">
        <f>'Data &amp; Parameter'!$E$16*'Data &amp; Parameter'!$E$17*('Data &amp; Parameter'!$E$18+'Data &amp; Parameter'!$E$19)*'Data &amp; Parameter'!$E$20*'Data &amp; Parameter'!$E$37*N2264</f>
        <v>0.61913913196252002</v>
      </c>
      <c r="P2264">
        <f>ROUNDUP(IF(D2264&gt;$D$4,0,($D$4-D2264+1)/365),0)</f>
        <v>0</v>
      </c>
      <c r="Q2264">
        <f>ROUNDUP(IF(D2264&gt;$D$5,0,($D$5-D2264+1)/365),0)</f>
        <v>1</v>
      </c>
      <c r="R2264" s="28">
        <f>IF(OR(P2264=1,Q2264=1),IF(D2264+364&lt;=$D$5,(D2264+364-$D$4+1)/365,IF(D2264&gt;$D$4,($D$5-D2264+1)/365,$D$6/365)),0)</f>
        <v>0.17808219178082191</v>
      </c>
      <c r="S2264" s="28">
        <f>'Data &amp; Parameter'!$E$16*'Data &amp; Parameter'!$E$17*('Data &amp; Parameter'!$E$18+'Data &amp; Parameter'!$E$19)*'Data &amp; Parameter'!$E$20*'Data &amp; Parameter'!$E$37*R2264</f>
        <v>0.61913913196252002</v>
      </c>
      <c r="T2264" s="28">
        <f t="shared" si="35"/>
        <v>1.23827826392504</v>
      </c>
    </row>
    <row r="2265" spans="1:20" ht="15.75" customHeight="1" x14ac:dyDescent="0.35">
      <c r="A2265">
        <v>2258</v>
      </c>
      <c r="B2265" s="76">
        <v>44237</v>
      </c>
      <c r="C2265" s="1" t="s">
        <v>7167</v>
      </c>
      <c r="D2265" s="76">
        <v>44237</v>
      </c>
      <c r="E2265" s="1" t="s">
        <v>7168</v>
      </c>
      <c r="F2265" s="1" t="s">
        <v>7169</v>
      </c>
      <c r="G2265" s="1" t="s">
        <v>123</v>
      </c>
      <c r="H2265" s="1" t="s">
        <v>124</v>
      </c>
      <c r="I2265" s="1" t="s">
        <v>125</v>
      </c>
      <c r="J2265" s="1" t="s">
        <v>6571</v>
      </c>
      <c r="K2265" s="1" t="s">
        <v>6571</v>
      </c>
      <c r="L2265">
        <f>ROUNDUP(IF(B2265&gt;$D$4,0,($D$4-B2265+1)/365),0)</f>
        <v>0</v>
      </c>
      <c r="M2265">
        <f>ROUNDUP(IF(B2265&gt;$D$5,0,($D$5-B2265+1)/365),0)</f>
        <v>1</v>
      </c>
      <c r="N2265" s="28">
        <f>IF(OR(L2265=1,M2265=1),IF(B2265+364&lt;=$D$5,(B2265+364-$D$4+1)/365,IF(B2265&gt;$D$4,($D$5-B2265+1)/365,$D$6/365)),0)</f>
        <v>0.17808219178082191</v>
      </c>
      <c r="O2265" s="28">
        <f>'Data &amp; Parameter'!$E$16*'Data &amp; Parameter'!$E$17*('Data &amp; Parameter'!$E$18+'Data &amp; Parameter'!$E$19)*'Data &amp; Parameter'!$E$20*'Data &amp; Parameter'!$E$37*N2265</f>
        <v>0.61913913196252002</v>
      </c>
      <c r="P2265">
        <f>ROUNDUP(IF(D2265&gt;$D$4,0,($D$4-D2265+1)/365),0)</f>
        <v>0</v>
      </c>
      <c r="Q2265">
        <f>ROUNDUP(IF(D2265&gt;$D$5,0,($D$5-D2265+1)/365),0)</f>
        <v>1</v>
      </c>
      <c r="R2265" s="28">
        <f>IF(OR(P2265=1,Q2265=1),IF(D2265+364&lt;=$D$5,(D2265+364-$D$4+1)/365,IF(D2265&gt;$D$4,($D$5-D2265+1)/365,$D$6/365)),0)</f>
        <v>0.17808219178082191</v>
      </c>
      <c r="S2265" s="28">
        <f>'Data &amp; Parameter'!$E$16*'Data &amp; Parameter'!$E$17*('Data &amp; Parameter'!$E$18+'Data &amp; Parameter'!$E$19)*'Data &amp; Parameter'!$E$20*'Data &amp; Parameter'!$E$37*R2265</f>
        <v>0.61913913196252002</v>
      </c>
      <c r="T2265" s="28">
        <f t="shared" si="35"/>
        <v>1.23827826392504</v>
      </c>
    </row>
    <row r="2266" spans="1:20" ht="15.75" customHeight="1" x14ac:dyDescent="0.35">
      <c r="A2266">
        <v>2259</v>
      </c>
      <c r="B2266" s="76">
        <v>44237</v>
      </c>
      <c r="C2266" s="1" t="s">
        <v>7170</v>
      </c>
      <c r="D2266" s="76">
        <v>44237</v>
      </c>
      <c r="E2266" s="1" t="s">
        <v>7171</v>
      </c>
      <c r="F2266" s="1" t="s">
        <v>7172</v>
      </c>
      <c r="G2266" s="1" t="s">
        <v>123</v>
      </c>
      <c r="H2266" s="1" t="s">
        <v>124</v>
      </c>
      <c r="I2266" s="1" t="s">
        <v>125</v>
      </c>
      <c r="J2266" s="1" t="s">
        <v>6571</v>
      </c>
      <c r="K2266" s="1" t="s">
        <v>6571</v>
      </c>
      <c r="L2266">
        <f>ROUNDUP(IF(B2266&gt;$D$4,0,($D$4-B2266+1)/365),0)</f>
        <v>0</v>
      </c>
      <c r="M2266">
        <f>ROUNDUP(IF(B2266&gt;$D$5,0,($D$5-B2266+1)/365),0)</f>
        <v>1</v>
      </c>
      <c r="N2266" s="28">
        <f>IF(OR(L2266=1,M2266=1),IF(B2266+364&lt;=$D$5,(B2266+364-$D$4+1)/365,IF(B2266&gt;$D$4,($D$5-B2266+1)/365,$D$6/365)),0)</f>
        <v>0.17808219178082191</v>
      </c>
      <c r="O2266" s="28">
        <f>'Data &amp; Parameter'!$E$16*'Data &amp; Parameter'!$E$17*('Data &amp; Parameter'!$E$18+'Data &amp; Parameter'!$E$19)*'Data &amp; Parameter'!$E$20*'Data &amp; Parameter'!$E$37*N2266</f>
        <v>0.61913913196252002</v>
      </c>
      <c r="P2266">
        <f>ROUNDUP(IF(D2266&gt;$D$4,0,($D$4-D2266+1)/365),0)</f>
        <v>0</v>
      </c>
      <c r="Q2266">
        <f>ROUNDUP(IF(D2266&gt;$D$5,0,($D$5-D2266+1)/365),0)</f>
        <v>1</v>
      </c>
      <c r="R2266" s="28">
        <f>IF(OR(P2266=1,Q2266=1),IF(D2266+364&lt;=$D$5,(D2266+364-$D$4+1)/365,IF(D2266&gt;$D$4,($D$5-D2266+1)/365,$D$6/365)),0)</f>
        <v>0.17808219178082191</v>
      </c>
      <c r="S2266" s="28">
        <f>'Data &amp; Parameter'!$E$16*'Data &amp; Parameter'!$E$17*('Data &amp; Parameter'!$E$18+'Data &amp; Parameter'!$E$19)*'Data &amp; Parameter'!$E$20*'Data &amp; Parameter'!$E$37*R2266</f>
        <v>0.61913913196252002</v>
      </c>
      <c r="T2266" s="28">
        <f t="shared" si="35"/>
        <v>1.23827826392504</v>
      </c>
    </row>
    <row r="2267" spans="1:20" ht="15.75" customHeight="1" x14ac:dyDescent="0.35">
      <c r="A2267">
        <v>2260</v>
      </c>
      <c r="B2267" s="76">
        <v>44237</v>
      </c>
      <c r="C2267" s="1" t="s">
        <v>7173</v>
      </c>
      <c r="D2267" s="76">
        <v>44237</v>
      </c>
      <c r="E2267" s="1" t="s">
        <v>7174</v>
      </c>
      <c r="F2267" s="1" t="s">
        <v>7175</v>
      </c>
      <c r="G2267" s="1" t="s">
        <v>123</v>
      </c>
      <c r="H2267" s="1" t="s">
        <v>124</v>
      </c>
      <c r="I2267" s="1" t="s">
        <v>125</v>
      </c>
      <c r="J2267" s="1" t="s">
        <v>6571</v>
      </c>
      <c r="K2267" s="1" t="s">
        <v>6571</v>
      </c>
      <c r="L2267">
        <f>ROUNDUP(IF(B2267&gt;$D$4,0,($D$4-B2267+1)/365),0)</f>
        <v>0</v>
      </c>
      <c r="M2267">
        <f>ROUNDUP(IF(B2267&gt;$D$5,0,($D$5-B2267+1)/365),0)</f>
        <v>1</v>
      </c>
      <c r="N2267" s="28">
        <f>IF(OR(L2267=1,M2267=1),IF(B2267+364&lt;=$D$5,(B2267+364-$D$4+1)/365,IF(B2267&gt;$D$4,($D$5-B2267+1)/365,$D$6/365)),0)</f>
        <v>0.17808219178082191</v>
      </c>
      <c r="O2267" s="28">
        <f>'Data &amp; Parameter'!$E$16*'Data &amp; Parameter'!$E$17*('Data &amp; Parameter'!$E$18+'Data &amp; Parameter'!$E$19)*'Data &amp; Parameter'!$E$20*'Data &amp; Parameter'!$E$37*N2267</f>
        <v>0.61913913196252002</v>
      </c>
      <c r="P2267">
        <f>ROUNDUP(IF(D2267&gt;$D$4,0,($D$4-D2267+1)/365),0)</f>
        <v>0</v>
      </c>
      <c r="Q2267">
        <f>ROUNDUP(IF(D2267&gt;$D$5,0,($D$5-D2267+1)/365),0)</f>
        <v>1</v>
      </c>
      <c r="R2267" s="28">
        <f>IF(OR(P2267=1,Q2267=1),IF(D2267+364&lt;=$D$5,(D2267+364-$D$4+1)/365,IF(D2267&gt;$D$4,($D$5-D2267+1)/365,$D$6/365)),0)</f>
        <v>0.17808219178082191</v>
      </c>
      <c r="S2267" s="28">
        <f>'Data &amp; Parameter'!$E$16*'Data &amp; Parameter'!$E$17*('Data &amp; Parameter'!$E$18+'Data &amp; Parameter'!$E$19)*'Data &amp; Parameter'!$E$20*'Data &amp; Parameter'!$E$37*R2267</f>
        <v>0.61913913196252002</v>
      </c>
      <c r="T2267" s="28">
        <f t="shared" si="35"/>
        <v>1.23827826392504</v>
      </c>
    </row>
    <row r="2268" spans="1:20" ht="15.75" customHeight="1" x14ac:dyDescent="0.35">
      <c r="A2268">
        <v>2261</v>
      </c>
      <c r="B2268" s="76">
        <v>44237</v>
      </c>
      <c r="C2268" s="1" t="s">
        <v>7176</v>
      </c>
      <c r="D2268" s="76">
        <v>44237</v>
      </c>
      <c r="E2268" s="1" t="s">
        <v>7177</v>
      </c>
      <c r="F2268" s="1" t="s">
        <v>7178</v>
      </c>
      <c r="G2268" s="1" t="s">
        <v>123</v>
      </c>
      <c r="H2268" s="1" t="s">
        <v>124</v>
      </c>
      <c r="I2268" s="1" t="s">
        <v>125</v>
      </c>
      <c r="J2268" s="1" t="s">
        <v>6571</v>
      </c>
      <c r="K2268" s="1" t="s">
        <v>6571</v>
      </c>
      <c r="L2268">
        <f>ROUNDUP(IF(B2268&gt;$D$4,0,($D$4-B2268+1)/365),0)</f>
        <v>0</v>
      </c>
      <c r="M2268">
        <f>ROUNDUP(IF(B2268&gt;$D$5,0,($D$5-B2268+1)/365),0)</f>
        <v>1</v>
      </c>
      <c r="N2268" s="28">
        <f>IF(OR(L2268=1,M2268=1),IF(B2268+364&lt;=$D$5,(B2268+364-$D$4+1)/365,IF(B2268&gt;$D$4,($D$5-B2268+1)/365,$D$6/365)),0)</f>
        <v>0.17808219178082191</v>
      </c>
      <c r="O2268" s="28">
        <f>'Data &amp; Parameter'!$E$16*'Data &amp; Parameter'!$E$17*('Data &amp; Parameter'!$E$18+'Data &amp; Parameter'!$E$19)*'Data &amp; Parameter'!$E$20*'Data &amp; Parameter'!$E$37*N2268</f>
        <v>0.61913913196252002</v>
      </c>
      <c r="P2268">
        <f>ROUNDUP(IF(D2268&gt;$D$4,0,($D$4-D2268+1)/365),0)</f>
        <v>0</v>
      </c>
      <c r="Q2268">
        <f>ROUNDUP(IF(D2268&gt;$D$5,0,($D$5-D2268+1)/365),0)</f>
        <v>1</v>
      </c>
      <c r="R2268" s="28">
        <f>IF(OR(P2268=1,Q2268=1),IF(D2268+364&lt;=$D$5,(D2268+364-$D$4+1)/365,IF(D2268&gt;$D$4,($D$5-D2268+1)/365,$D$6/365)),0)</f>
        <v>0.17808219178082191</v>
      </c>
      <c r="S2268" s="28">
        <f>'Data &amp; Parameter'!$E$16*'Data &amp; Parameter'!$E$17*('Data &amp; Parameter'!$E$18+'Data &amp; Parameter'!$E$19)*'Data &amp; Parameter'!$E$20*'Data &amp; Parameter'!$E$37*R2268</f>
        <v>0.61913913196252002</v>
      </c>
      <c r="T2268" s="28">
        <f t="shared" si="35"/>
        <v>1.23827826392504</v>
      </c>
    </row>
    <row r="2269" spans="1:20" ht="15.75" customHeight="1" x14ac:dyDescent="0.35">
      <c r="A2269">
        <v>2262</v>
      </c>
      <c r="B2269" s="76">
        <v>44237</v>
      </c>
      <c r="C2269" s="1" t="s">
        <v>7179</v>
      </c>
      <c r="D2269" s="76">
        <v>44237</v>
      </c>
      <c r="E2269" s="1" t="s">
        <v>7180</v>
      </c>
      <c r="F2269" s="1" t="s">
        <v>7181</v>
      </c>
      <c r="G2269" s="1" t="s">
        <v>123</v>
      </c>
      <c r="H2269" s="1" t="s">
        <v>124</v>
      </c>
      <c r="I2269" s="1" t="s">
        <v>125</v>
      </c>
      <c r="J2269" s="1" t="s">
        <v>6571</v>
      </c>
      <c r="K2269" s="1" t="s">
        <v>6571</v>
      </c>
      <c r="L2269">
        <f>ROUNDUP(IF(B2269&gt;$D$4,0,($D$4-B2269+1)/365),0)</f>
        <v>0</v>
      </c>
      <c r="M2269">
        <f>ROUNDUP(IF(B2269&gt;$D$5,0,($D$5-B2269+1)/365),0)</f>
        <v>1</v>
      </c>
      <c r="N2269" s="28">
        <f>IF(OR(L2269=1,M2269=1),IF(B2269+364&lt;=$D$5,(B2269+364-$D$4+1)/365,IF(B2269&gt;$D$4,($D$5-B2269+1)/365,$D$6/365)),0)</f>
        <v>0.17808219178082191</v>
      </c>
      <c r="O2269" s="28">
        <f>'Data &amp; Parameter'!$E$16*'Data &amp; Parameter'!$E$17*('Data &amp; Parameter'!$E$18+'Data &amp; Parameter'!$E$19)*'Data &amp; Parameter'!$E$20*'Data &amp; Parameter'!$E$37*N2269</f>
        <v>0.61913913196252002</v>
      </c>
      <c r="P2269">
        <f>ROUNDUP(IF(D2269&gt;$D$4,0,($D$4-D2269+1)/365),0)</f>
        <v>0</v>
      </c>
      <c r="Q2269">
        <f>ROUNDUP(IF(D2269&gt;$D$5,0,($D$5-D2269+1)/365),0)</f>
        <v>1</v>
      </c>
      <c r="R2269" s="28">
        <f>IF(OR(P2269=1,Q2269=1),IF(D2269+364&lt;=$D$5,(D2269+364-$D$4+1)/365,IF(D2269&gt;$D$4,($D$5-D2269+1)/365,$D$6/365)),0)</f>
        <v>0.17808219178082191</v>
      </c>
      <c r="S2269" s="28">
        <f>'Data &amp; Parameter'!$E$16*'Data &amp; Parameter'!$E$17*('Data &amp; Parameter'!$E$18+'Data &amp; Parameter'!$E$19)*'Data &amp; Parameter'!$E$20*'Data &amp; Parameter'!$E$37*R2269</f>
        <v>0.61913913196252002</v>
      </c>
      <c r="T2269" s="28">
        <f t="shared" si="35"/>
        <v>1.23827826392504</v>
      </c>
    </row>
    <row r="2270" spans="1:20" ht="15.75" customHeight="1" x14ac:dyDescent="0.35">
      <c r="A2270">
        <v>2263</v>
      </c>
      <c r="B2270" s="76">
        <v>44237</v>
      </c>
      <c r="C2270" s="1" t="s">
        <v>7182</v>
      </c>
      <c r="D2270" s="76">
        <v>44237</v>
      </c>
      <c r="E2270" s="1" t="s">
        <v>7183</v>
      </c>
      <c r="F2270" s="1" t="s">
        <v>7184</v>
      </c>
      <c r="G2270" s="1" t="s">
        <v>123</v>
      </c>
      <c r="H2270" s="1" t="s">
        <v>124</v>
      </c>
      <c r="I2270" s="1" t="s">
        <v>125</v>
      </c>
      <c r="J2270" s="1" t="s">
        <v>6571</v>
      </c>
      <c r="K2270" s="1" t="s">
        <v>6571</v>
      </c>
      <c r="L2270">
        <f>ROUNDUP(IF(B2270&gt;$D$4,0,($D$4-B2270+1)/365),0)</f>
        <v>0</v>
      </c>
      <c r="M2270">
        <f>ROUNDUP(IF(B2270&gt;$D$5,0,($D$5-B2270+1)/365),0)</f>
        <v>1</v>
      </c>
      <c r="N2270" s="28">
        <f>IF(OR(L2270=1,M2270=1),IF(B2270+364&lt;=$D$5,(B2270+364-$D$4+1)/365,IF(B2270&gt;$D$4,($D$5-B2270+1)/365,$D$6/365)),0)</f>
        <v>0.17808219178082191</v>
      </c>
      <c r="O2270" s="28">
        <f>'Data &amp; Parameter'!$E$16*'Data &amp; Parameter'!$E$17*('Data &amp; Parameter'!$E$18+'Data &amp; Parameter'!$E$19)*'Data &amp; Parameter'!$E$20*'Data &amp; Parameter'!$E$37*N2270</f>
        <v>0.61913913196252002</v>
      </c>
      <c r="P2270">
        <f>ROUNDUP(IF(D2270&gt;$D$4,0,($D$4-D2270+1)/365),0)</f>
        <v>0</v>
      </c>
      <c r="Q2270">
        <f>ROUNDUP(IF(D2270&gt;$D$5,0,($D$5-D2270+1)/365),0)</f>
        <v>1</v>
      </c>
      <c r="R2270" s="28">
        <f>IF(OR(P2270=1,Q2270=1),IF(D2270+364&lt;=$D$5,(D2270+364-$D$4+1)/365,IF(D2270&gt;$D$4,($D$5-D2270+1)/365,$D$6/365)),0)</f>
        <v>0.17808219178082191</v>
      </c>
      <c r="S2270" s="28">
        <f>'Data &amp; Parameter'!$E$16*'Data &amp; Parameter'!$E$17*('Data &amp; Parameter'!$E$18+'Data &amp; Parameter'!$E$19)*'Data &amp; Parameter'!$E$20*'Data &amp; Parameter'!$E$37*R2270</f>
        <v>0.61913913196252002</v>
      </c>
      <c r="T2270" s="28">
        <f t="shared" si="35"/>
        <v>1.23827826392504</v>
      </c>
    </row>
    <row r="2271" spans="1:20" ht="15.75" customHeight="1" x14ac:dyDescent="0.35">
      <c r="A2271">
        <v>2264</v>
      </c>
      <c r="B2271" s="76">
        <v>44237</v>
      </c>
      <c r="C2271" s="1" t="s">
        <v>7185</v>
      </c>
      <c r="D2271" s="76">
        <v>44237</v>
      </c>
      <c r="E2271" s="1" t="s">
        <v>7186</v>
      </c>
      <c r="F2271" s="1" t="s">
        <v>7187</v>
      </c>
      <c r="G2271" s="1" t="s">
        <v>123</v>
      </c>
      <c r="H2271" s="1" t="s">
        <v>124</v>
      </c>
      <c r="I2271" s="1" t="s">
        <v>125</v>
      </c>
      <c r="J2271" s="1" t="s">
        <v>6571</v>
      </c>
      <c r="K2271" s="1" t="s">
        <v>6571</v>
      </c>
      <c r="L2271">
        <f>ROUNDUP(IF(B2271&gt;$D$4,0,($D$4-B2271+1)/365),0)</f>
        <v>0</v>
      </c>
      <c r="M2271">
        <f>ROUNDUP(IF(B2271&gt;$D$5,0,($D$5-B2271+1)/365),0)</f>
        <v>1</v>
      </c>
      <c r="N2271" s="28">
        <f>IF(OR(L2271=1,M2271=1),IF(B2271+364&lt;=$D$5,(B2271+364-$D$4+1)/365,IF(B2271&gt;$D$4,($D$5-B2271+1)/365,$D$6/365)),0)</f>
        <v>0.17808219178082191</v>
      </c>
      <c r="O2271" s="28">
        <f>'Data &amp; Parameter'!$E$16*'Data &amp; Parameter'!$E$17*('Data &amp; Parameter'!$E$18+'Data &amp; Parameter'!$E$19)*'Data &amp; Parameter'!$E$20*'Data &amp; Parameter'!$E$37*N2271</f>
        <v>0.61913913196252002</v>
      </c>
      <c r="P2271">
        <f>ROUNDUP(IF(D2271&gt;$D$4,0,($D$4-D2271+1)/365),0)</f>
        <v>0</v>
      </c>
      <c r="Q2271">
        <f>ROUNDUP(IF(D2271&gt;$D$5,0,($D$5-D2271+1)/365),0)</f>
        <v>1</v>
      </c>
      <c r="R2271" s="28">
        <f>IF(OR(P2271=1,Q2271=1),IF(D2271+364&lt;=$D$5,(D2271+364-$D$4+1)/365,IF(D2271&gt;$D$4,($D$5-D2271+1)/365,$D$6/365)),0)</f>
        <v>0.17808219178082191</v>
      </c>
      <c r="S2271" s="28">
        <f>'Data &amp; Parameter'!$E$16*'Data &amp; Parameter'!$E$17*('Data &amp; Parameter'!$E$18+'Data &amp; Parameter'!$E$19)*'Data &amp; Parameter'!$E$20*'Data &amp; Parameter'!$E$37*R2271</f>
        <v>0.61913913196252002</v>
      </c>
      <c r="T2271" s="28">
        <f t="shared" si="35"/>
        <v>1.23827826392504</v>
      </c>
    </row>
    <row r="2272" spans="1:20" ht="15.75" customHeight="1" x14ac:dyDescent="0.35">
      <c r="A2272">
        <v>2265</v>
      </c>
      <c r="B2272" s="76">
        <v>44237</v>
      </c>
      <c r="C2272" s="1" t="s">
        <v>7188</v>
      </c>
      <c r="D2272" s="76">
        <v>44237</v>
      </c>
      <c r="E2272" s="1" t="s">
        <v>7189</v>
      </c>
      <c r="F2272" s="1" t="s">
        <v>7190</v>
      </c>
      <c r="G2272" s="1" t="s">
        <v>123</v>
      </c>
      <c r="H2272" s="1" t="s">
        <v>124</v>
      </c>
      <c r="I2272" s="1" t="s">
        <v>125</v>
      </c>
      <c r="J2272" s="1" t="s">
        <v>6571</v>
      </c>
      <c r="K2272" s="1" t="s">
        <v>6571</v>
      </c>
      <c r="L2272">
        <f>ROUNDUP(IF(B2272&gt;$D$4,0,($D$4-B2272+1)/365),0)</f>
        <v>0</v>
      </c>
      <c r="M2272">
        <f>ROUNDUP(IF(B2272&gt;$D$5,0,($D$5-B2272+1)/365),0)</f>
        <v>1</v>
      </c>
      <c r="N2272" s="28">
        <f>IF(OR(L2272=1,M2272=1),IF(B2272+364&lt;=$D$5,(B2272+364-$D$4+1)/365,IF(B2272&gt;$D$4,($D$5-B2272+1)/365,$D$6/365)),0)</f>
        <v>0.17808219178082191</v>
      </c>
      <c r="O2272" s="28">
        <f>'Data &amp; Parameter'!$E$16*'Data &amp; Parameter'!$E$17*('Data &amp; Parameter'!$E$18+'Data &amp; Parameter'!$E$19)*'Data &amp; Parameter'!$E$20*'Data &amp; Parameter'!$E$37*N2272</f>
        <v>0.61913913196252002</v>
      </c>
      <c r="P2272">
        <f>ROUNDUP(IF(D2272&gt;$D$4,0,($D$4-D2272+1)/365),0)</f>
        <v>0</v>
      </c>
      <c r="Q2272">
        <f>ROUNDUP(IF(D2272&gt;$D$5,0,($D$5-D2272+1)/365),0)</f>
        <v>1</v>
      </c>
      <c r="R2272" s="28">
        <f>IF(OR(P2272=1,Q2272=1),IF(D2272+364&lt;=$D$5,(D2272+364-$D$4+1)/365,IF(D2272&gt;$D$4,($D$5-D2272+1)/365,$D$6/365)),0)</f>
        <v>0.17808219178082191</v>
      </c>
      <c r="S2272" s="28">
        <f>'Data &amp; Parameter'!$E$16*'Data &amp; Parameter'!$E$17*('Data &amp; Parameter'!$E$18+'Data &amp; Parameter'!$E$19)*'Data &amp; Parameter'!$E$20*'Data &amp; Parameter'!$E$37*R2272</f>
        <v>0.61913913196252002</v>
      </c>
      <c r="T2272" s="28">
        <f t="shared" si="35"/>
        <v>1.23827826392504</v>
      </c>
    </row>
    <row r="2273" spans="1:20" ht="15.75" customHeight="1" x14ac:dyDescent="0.35">
      <c r="A2273">
        <v>2266</v>
      </c>
      <c r="B2273" s="76">
        <v>44237</v>
      </c>
      <c r="C2273" s="1" t="s">
        <v>7191</v>
      </c>
      <c r="D2273" s="76">
        <v>44237</v>
      </c>
      <c r="E2273" s="1" t="s">
        <v>7192</v>
      </c>
      <c r="F2273" s="1" t="s">
        <v>7193</v>
      </c>
      <c r="G2273" s="1" t="s">
        <v>123</v>
      </c>
      <c r="H2273" s="1" t="s">
        <v>124</v>
      </c>
      <c r="I2273" s="1" t="s">
        <v>125</v>
      </c>
      <c r="J2273" s="1" t="s">
        <v>6641</v>
      </c>
      <c r="K2273" s="1" t="s">
        <v>6641</v>
      </c>
      <c r="L2273">
        <f>ROUNDUP(IF(B2273&gt;$D$4,0,($D$4-B2273+1)/365),0)</f>
        <v>0</v>
      </c>
      <c r="M2273">
        <f>ROUNDUP(IF(B2273&gt;$D$5,0,($D$5-B2273+1)/365),0)</f>
        <v>1</v>
      </c>
      <c r="N2273" s="28">
        <f>IF(OR(L2273=1,M2273=1),IF(B2273+364&lt;=$D$5,(B2273+364-$D$4+1)/365,IF(B2273&gt;$D$4,($D$5-B2273+1)/365,$D$6/365)),0)</f>
        <v>0.17808219178082191</v>
      </c>
      <c r="O2273" s="28">
        <f>'Data &amp; Parameter'!$E$16*'Data &amp; Parameter'!$E$17*('Data &amp; Parameter'!$E$18+'Data &amp; Parameter'!$E$19)*'Data &amp; Parameter'!$E$20*'Data &amp; Parameter'!$E$37*N2273</f>
        <v>0.61913913196252002</v>
      </c>
      <c r="P2273">
        <f>ROUNDUP(IF(D2273&gt;$D$4,0,($D$4-D2273+1)/365),0)</f>
        <v>0</v>
      </c>
      <c r="Q2273">
        <f>ROUNDUP(IF(D2273&gt;$D$5,0,($D$5-D2273+1)/365),0)</f>
        <v>1</v>
      </c>
      <c r="R2273" s="28">
        <f>IF(OR(P2273=1,Q2273=1),IF(D2273+364&lt;=$D$5,(D2273+364-$D$4+1)/365,IF(D2273&gt;$D$4,($D$5-D2273+1)/365,$D$6/365)),0)</f>
        <v>0.17808219178082191</v>
      </c>
      <c r="S2273" s="28">
        <f>'Data &amp; Parameter'!$E$16*'Data &amp; Parameter'!$E$17*('Data &amp; Parameter'!$E$18+'Data &amp; Parameter'!$E$19)*'Data &amp; Parameter'!$E$20*'Data &amp; Parameter'!$E$37*R2273</f>
        <v>0.61913913196252002</v>
      </c>
      <c r="T2273" s="28">
        <f t="shared" si="35"/>
        <v>1.23827826392504</v>
      </c>
    </row>
    <row r="2274" spans="1:20" ht="15.75" customHeight="1" x14ac:dyDescent="0.35">
      <c r="A2274">
        <v>2267</v>
      </c>
      <c r="B2274" s="76">
        <v>44237</v>
      </c>
      <c r="C2274" s="1" t="s">
        <v>7194</v>
      </c>
      <c r="D2274" s="76">
        <v>44237</v>
      </c>
      <c r="E2274" s="1" t="s">
        <v>7195</v>
      </c>
      <c r="F2274" s="1" t="s">
        <v>7196</v>
      </c>
      <c r="G2274" s="1" t="s">
        <v>123</v>
      </c>
      <c r="H2274" s="1" t="s">
        <v>124</v>
      </c>
      <c r="I2274" s="1" t="s">
        <v>125</v>
      </c>
      <c r="J2274" s="1" t="s">
        <v>6641</v>
      </c>
      <c r="K2274" s="1" t="s">
        <v>6641</v>
      </c>
      <c r="L2274">
        <f>ROUNDUP(IF(B2274&gt;$D$4,0,($D$4-B2274+1)/365),0)</f>
        <v>0</v>
      </c>
      <c r="M2274">
        <f>ROUNDUP(IF(B2274&gt;$D$5,0,($D$5-B2274+1)/365),0)</f>
        <v>1</v>
      </c>
      <c r="N2274" s="28">
        <f>IF(OR(L2274=1,M2274=1),IF(B2274+364&lt;=$D$5,(B2274+364-$D$4+1)/365,IF(B2274&gt;$D$4,($D$5-B2274+1)/365,$D$6/365)),0)</f>
        <v>0.17808219178082191</v>
      </c>
      <c r="O2274" s="28">
        <f>'Data &amp; Parameter'!$E$16*'Data &amp; Parameter'!$E$17*('Data &amp; Parameter'!$E$18+'Data &amp; Parameter'!$E$19)*'Data &amp; Parameter'!$E$20*'Data &amp; Parameter'!$E$37*N2274</f>
        <v>0.61913913196252002</v>
      </c>
      <c r="P2274">
        <f>ROUNDUP(IF(D2274&gt;$D$4,0,($D$4-D2274+1)/365),0)</f>
        <v>0</v>
      </c>
      <c r="Q2274">
        <f>ROUNDUP(IF(D2274&gt;$D$5,0,($D$5-D2274+1)/365),0)</f>
        <v>1</v>
      </c>
      <c r="R2274" s="28">
        <f>IF(OR(P2274=1,Q2274=1),IF(D2274+364&lt;=$D$5,(D2274+364-$D$4+1)/365,IF(D2274&gt;$D$4,($D$5-D2274+1)/365,$D$6/365)),0)</f>
        <v>0.17808219178082191</v>
      </c>
      <c r="S2274" s="28">
        <f>'Data &amp; Parameter'!$E$16*'Data &amp; Parameter'!$E$17*('Data &amp; Parameter'!$E$18+'Data &amp; Parameter'!$E$19)*'Data &amp; Parameter'!$E$20*'Data &amp; Parameter'!$E$37*R2274</f>
        <v>0.61913913196252002</v>
      </c>
      <c r="T2274" s="28">
        <f t="shared" si="35"/>
        <v>1.23827826392504</v>
      </c>
    </row>
    <row r="2275" spans="1:20" ht="15.75" customHeight="1" x14ac:dyDescent="0.35">
      <c r="A2275">
        <v>2268</v>
      </c>
      <c r="B2275" s="76">
        <v>44237</v>
      </c>
      <c r="C2275" s="1" t="s">
        <v>7197</v>
      </c>
      <c r="D2275" s="76">
        <v>44237</v>
      </c>
      <c r="E2275" s="1" t="s">
        <v>7198</v>
      </c>
      <c r="F2275" s="1" t="s">
        <v>7199</v>
      </c>
      <c r="G2275" s="1" t="s">
        <v>123</v>
      </c>
      <c r="H2275" s="1" t="s">
        <v>124</v>
      </c>
      <c r="I2275" s="1" t="s">
        <v>125</v>
      </c>
      <c r="J2275" s="1" t="s">
        <v>6571</v>
      </c>
      <c r="K2275" s="1" t="s">
        <v>6637</v>
      </c>
      <c r="L2275">
        <f>ROUNDUP(IF(B2275&gt;$D$4,0,($D$4-B2275+1)/365),0)</f>
        <v>0</v>
      </c>
      <c r="M2275">
        <f>ROUNDUP(IF(B2275&gt;$D$5,0,($D$5-B2275+1)/365),0)</f>
        <v>1</v>
      </c>
      <c r="N2275" s="28">
        <f>IF(OR(L2275=1,M2275=1),IF(B2275+364&lt;=$D$5,(B2275+364-$D$4+1)/365,IF(B2275&gt;$D$4,($D$5-B2275+1)/365,$D$6/365)),0)</f>
        <v>0.17808219178082191</v>
      </c>
      <c r="O2275" s="28">
        <f>'Data &amp; Parameter'!$E$16*'Data &amp; Parameter'!$E$17*('Data &amp; Parameter'!$E$18+'Data &amp; Parameter'!$E$19)*'Data &amp; Parameter'!$E$20*'Data &amp; Parameter'!$E$37*N2275</f>
        <v>0.61913913196252002</v>
      </c>
      <c r="P2275">
        <f>ROUNDUP(IF(D2275&gt;$D$4,0,($D$4-D2275+1)/365),0)</f>
        <v>0</v>
      </c>
      <c r="Q2275">
        <f>ROUNDUP(IF(D2275&gt;$D$5,0,($D$5-D2275+1)/365),0)</f>
        <v>1</v>
      </c>
      <c r="R2275" s="28">
        <f>IF(OR(P2275=1,Q2275=1),IF(D2275+364&lt;=$D$5,(D2275+364-$D$4+1)/365,IF(D2275&gt;$D$4,($D$5-D2275+1)/365,$D$6/365)),0)</f>
        <v>0.17808219178082191</v>
      </c>
      <c r="S2275" s="28">
        <f>'Data &amp; Parameter'!$E$16*'Data &amp; Parameter'!$E$17*('Data &amp; Parameter'!$E$18+'Data &amp; Parameter'!$E$19)*'Data &amp; Parameter'!$E$20*'Data &amp; Parameter'!$E$37*R2275</f>
        <v>0.61913913196252002</v>
      </c>
      <c r="T2275" s="28">
        <f t="shared" si="35"/>
        <v>1.23827826392504</v>
      </c>
    </row>
    <row r="2276" spans="1:20" ht="15.75" customHeight="1" x14ac:dyDescent="0.35">
      <c r="A2276">
        <v>2269</v>
      </c>
      <c r="B2276" s="76">
        <v>44237</v>
      </c>
      <c r="C2276" s="1" t="s">
        <v>7200</v>
      </c>
      <c r="D2276" s="76">
        <v>44237</v>
      </c>
      <c r="E2276" s="1" t="s">
        <v>7201</v>
      </c>
      <c r="F2276" s="1" t="s">
        <v>7202</v>
      </c>
      <c r="G2276" s="1" t="s">
        <v>123</v>
      </c>
      <c r="H2276" s="1" t="s">
        <v>124</v>
      </c>
      <c r="I2276" s="1" t="s">
        <v>125</v>
      </c>
      <c r="J2276" s="1" t="s">
        <v>6571</v>
      </c>
      <c r="K2276" s="1" t="s">
        <v>6637</v>
      </c>
      <c r="L2276">
        <f>ROUNDUP(IF(B2276&gt;$D$4,0,($D$4-B2276+1)/365),0)</f>
        <v>0</v>
      </c>
      <c r="M2276">
        <f>ROUNDUP(IF(B2276&gt;$D$5,0,($D$5-B2276+1)/365),0)</f>
        <v>1</v>
      </c>
      <c r="N2276" s="28">
        <f>IF(OR(L2276=1,M2276=1),IF(B2276+364&lt;=$D$5,(B2276+364-$D$4+1)/365,IF(B2276&gt;$D$4,($D$5-B2276+1)/365,$D$6/365)),0)</f>
        <v>0.17808219178082191</v>
      </c>
      <c r="O2276" s="28">
        <f>'Data &amp; Parameter'!$E$16*'Data &amp; Parameter'!$E$17*('Data &amp; Parameter'!$E$18+'Data &amp; Parameter'!$E$19)*'Data &amp; Parameter'!$E$20*'Data &amp; Parameter'!$E$37*N2276</f>
        <v>0.61913913196252002</v>
      </c>
      <c r="P2276">
        <f>ROUNDUP(IF(D2276&gt;$D$4,0,($D$4-D2276+1)/365),0)</f>
        <v>0</v>
      </c>
      <c r="Q2276">
        <f>ROUNDUP(IF(D2276&gt;$D$5,0,($D$5-D2276+1)/365),0)</f>
        <v>1</v>
      </c>
      <c r="R2276" s="28">
        <f>IF(OR(P2276=1,Q2276=1),IF(D2276+364&lt;=$D$5,(D2276+364-$D$4+1)/365,IF(D2276&gt;$D$4,($D$5-D2276+1)/365,$D$6/365)),0)</f>
        <v>0.17808219178082191</v>
      </c>
      <c r="S2276" s="28">
        <f>'Data &amp; Parameter'!$E$16*'Data &amp; Parameter'!$E$17*('Data &amp; Parameter'!$E$18+'Data &amp; Parameter'!$E$19)*'Data &amp; Parameter'!$E$20*'Data &amp; Parameter'!$E$37*R2276</f>
        <v>0.61913913196252002</v>
      </c>
      <c r="T2276" s="28">
        <f t="shared" si="35"/>
        <v>1.23827826392504</v>
      </c>
    </row>
    <row r="2277" spans="1:20" ht="15.75" customHeight="1" x14ac:dyDescent="0.35">
      <c r="A2277">
        <v>2270</v>
      </c>
      <c r="B2277" s="76">
        <v>44237</v>
      </c>
      <c r="C2277" s="1" t="s">
        <v>7203</v>
      </c>
      <c r="D2277" s="76">
        <v>44237</v>
      </c>
      <c r="E2277" s="1" t="s">
        <v>7204</v>
      </c>
      <c r="F2277" s="1" t="s">
        <v>7205</v>
      </c>
      <c r="G2277" s="1" t="s">
        <v>123</v>
      </c>
      <c r="H2277" s="1" t="s">
        <v>124</v>
      </c>
      <c r="I2277" s="1" t="s">
        <v>125</v>
      </c>
      <c r="J2277" s="1" t="s">
        <v>6571</v>
      </c>
      <c r="K2277" s="1" t="s">
        <v>6637</v>
      </c>
      <c r="L2277">
        <f>ROUNDUP(IF(B2277&gt;$D$4,0,($D$4-B2277+1)/365),0)</f>
        <v>0</v>
      </c>
      <c r="M2277">
        <f>ROUNDUP(IF(B2277&gt;$D$5,0,($D$5-B2277+1)/365),0)</f>
        <v>1</v>
      </c>
      <c r="N2277" s="28">
        <f>IF(OR(L2277=1,M2277=1),IF(B2277+364&lt;=$D$5,(B2277+364-$D$4+1)/365,IF(B2277&gt;$D$4,($D$5-B2277+1)/365,$D$6/365)),0)</f>
        <v>0.17808219178082191</v>
      </c>
      <c r="O2277" s="28">
        <f>'Data &amp; Parameter'!$E$16*'Data &amp; Parameter'!$E$17*('Data &amp; Parameter'!$E$18+'Data &amp; Parameter'!$E$19)*'Data &amp; Parameter'!$E$20*'Data &amp; Parameter'!$E$37*N2277</f>
        <v>0.61913913196252002</v>
      </c>
      <c r="P2277">
        <f>ROUNDUP(IF(D2277&gt;$D$4,0,($D$4-D2277+1)/365),0)</f>
        <v>0</v>
      </c>
      <c r="Q2277">
        <f>ROUNDUP(IF(D2277&gt;$D$5,0,($D$5-D2277+1)/365),0)</f>
        <v>1</v>
      </c>
      <c r="R2277" s="28">
        <f>IF(OR(P2277=1,Q2277=1),IF(D2277+364&lt;=$D$5,(D2277+364-$D$4+1)/365,IF(D2277&gt;$D$4,($D$5-D2277+1)/365,$D$6/365)),0)</f>
        <v>0.17808219178082191</v>
      </c>
      <c r="S2277" s="28">
        <f>'Data &amp; Parameter'!$E$16*'Data &amp; Parameter'!$E$17*('Data &amp; Parameter'!$E$18+'Data &amp; Parameter'!$E$19)*'Data &amp; Parameter'!$E$20*'Data &amp; Parameter'!$E$37*R2277</f>
        <v>0.61913913196252002</v>
      </c>
      <c r="T2277" s="28">
        <f t="shared" si="35"/>
        <v>1.23827826392504</v>
      </c>
    </row>
    <row r="2278" spans="1:20" ht="15.75" customHeight="1" x14ac:dyDescent="0.35">
      <c r="A2278">
        <v>2271</v>
      </c>
      <c r="B2278" s="76">
        <v>44237</v>
      </c>
      <c r="C2278" s="1" t="s">
        <v>7206</v>
      </c>
      <c r="D2278" s="76">
        <v>44237</v>
      </c>
      <c r="E2278" s="1" t="s">
        <v>7207</v>
      </c>
      <c r="F2278" s="1" t="s">
        <v>7208</v>
      </c>
      <c r="G2278" s="1" t="s">
        <v>123</v>
      </c>
      <c r="H2278" s="1" t="s">
        <v>124</v>
      </c>
      <c r="I2278" s="1" t="s">
        <v>125</v>
      </c>
      <c r="J2278" s="1" t="s">
        <v>6571</v>
      </c>
      <c r="K2278" s="1" t="s">
        <v>6637</v>
      </c>
      <c r="L2278">
        <f>ROUNDUP(IF(B2278&gt;$D$4,0,($D$4-B2278+1)/365),0)</f>
        <v>0</v>
      </c>
      <c r="M2278">
        <f>ROUNDUP(IF(B2278&gt;$D$5,0,($D$5-B2278+1)/365),0)</f>
        <v>1</v>
      </c>
      <c r="N2278" s="28">
        <f>IF(OR(L2278=1,M2278=1),IF(B2278+364&lt;=$D$5,(B2278+364-$D$4+1)/365,IF(B2278&gt;$D$4,($D$5-B2278+1)/365,$D$6/365)),0)</f>
        <v>0.17808219178082191</v>
      </c>
      <c r="O2278" s="28">
        <f>'Data &amp; Parameter'!$E$16*'Data &amp; Parameter'!$E$17*('Data &amp; Parameter'!$E$18+'Data &amp; Parameter'!$E$19)*'Data &amp; Parameter'!$E$20*'Data &amp; Parameter'!$E$37*N2278</f>
        <v>0.61913913196252002</v>
      </c>
      <c r="P2278">
        <f>ROUNDUP(IF(D2278&gt;$D$4,0,($D$4-D2278+1)/365),0)</f>
        <v>0</v>
      </c>
      <c r="Q2278">
        <f>ROUNDUP(IF(D2278&gt;$D$5,0,($D$5-D2278+1)/365),0)</f>
        <v>1</v>
      </c>
      <c r="R2278" s="28">
        <f>IF(OR(P2278=1,Q2278=1),IF(D2278+364&lt;=$D$5,(D2278+364-$D$4+1)/365,IF(D2278&gt;$D$4,($D$5-D2278+1)/365,$D$6/365)),0)</f>
        <v>0.17808219178082191</v>
      </c>
      <c r="S2278" s="28">
        <f>'Data &amp; Parameter'!$E$16*'Data &amp; Parameter'!$E$17*('Data &amp; Parameter'!$E$18+'Data &amp; Parameter'!$E$19)*'Data &amp; Parameter'!$E$20*'Data &amp; Parameter'!$E$37*R2278</f>
        <v>0.61913913196252002</v>
      </c>
      <c r="T2278" s="28">
        <f t="shared" si="35"/>
        <v>1.23827826392504</v>
      </c>
    </row>
    <row r="2279" spans="1:20" ht="15.75" customHeight="1" x14ac:dyDescent="0.35">
      <c r="A2279">
        <v>2272</v>
      </c>
      <c r="B2279" s="76">
        <v>44237</v>
      </c>
      <c r="C2279" s="1" t="s">
        <v>7209</v>
      </c>
      <c r="D2279" s="76">
        <v>44237</v>
      </c>
      <c r="E2279" s="1" t="s">
        <v>7210</v>
      </c>
      <c r="F2279" s="1" t="s">
        <v>7211</v>
      </c>
      <c r="G2279" s="1" t="s">
        <v>123</v>
      </c>
      <c r="H2279" s="1" t="s">
        <v>124</v>
      </c>
      <c r="I2279" s="1" t="s">
        <v>125</v>
      </c>
      <c r="J2279" s="1" t="s">
        <v>6571</v>
      </c>
      <c r="K2279" s="1" t="s">
        <v>6633</v>
      </c>
      <c r="L2279">
        <f>ROUNDUP(IF(B2279&gt;$D$4,0,($D$4-B2279+1)/365),0)</f>
        <v>0</v>
      </c>
      <c r="M2279">
        <f>ROUNDUP(IF(B2279&gt;$D$5,0,($D$5-B2279+1)/365),0)</f>
        <v>1</v>
      </c>
      <c r="N2279" s="28">
        <f>IF(OR(L2279=1,M2279=1),IF(B2279+364&lt;=$D$5,(B2279+364-$D$4+1)/365,IF(B2279&gt;$D$4,($D$5-B2279+1)/365,$D$6/365)),0)</f>
        <v>0.17808219178082191</v>
      </c>
      <c r="O2279" s="28">
        <f>'Data &amp; Parameter'!$E$16*'Data &amp; Parameter'!$E$17*('Data &amp; Parameter'!$E$18+'Data &amp; Parameter'!$E$19)*'Data &amp; Parameter'!$E$20*'Data &amp; Parameter'!$E$37*N2279</f>
        <v>0.61913913196252002</v>
      </c>
      <c r="P2279">
        <f>ROUNDUP(IF(D2279&gt;$D$4,0,($D$4-D2279+1)/365),0)</f>
        <v>0</v>
      </c>
      <c r="Q2279">
        <f>ROUNDUP(IF(D2279&gt;$D$5,0,($D$5-D2279+1)/365),0)</f>
        <v>1</v>
      </c>
      <c r="R2279" s="28">
        <f>IF(OR(P2279=1,Q2279=1),IF(D2279+364&lt;=$D$5,(D2279+364-$D$4+1)/365,IF(D2279&gt;$D$4,($D$5-D2279+1)/365,$D$6/365)),0)</f>
        <v>0.17808219178082191</v>
      </c>
      <c r="S2279" s="28">
        <f>'Data &amp; Parameter'!$E$16*'Data &amp; Parameter'!$E$17*('Data &amp; Parameter'!$E$18+'Data &amp; Parameter'!$E$19)*'Data &amp; Parameter'!$E$20*'Data &amp; Parameter'!$E$37*R2279</f>
        <v>0.61913913196252002</v>
      </c>
      <c r="T2279" s="28">
        <f t="shared" si="35"/>
        <v>1.23827826392504</v>
      </c>
    </row>
    <row r="2280" spans="1:20" ht="15.75" customHeight="1" x14ac:dyDescent="0.35">
      <c r="A2280">
        <v>2273</v>
      </c>
      <c r="B2280" s="76">
        <v>44237</v>
      </c>
      <c r="C2280" s="1" t="s">
        <v>7212</v>
      </c>
      <c r="D2280" s="76">
        <v>44237</v>
      </c>
      <c r="E2280" s="1" t="s">
        <v>7213</v>
      </c>
      <c r="F2280" s="1" t="s">
        <v>7214</v>
      </c>
      <c r="G2280" s="1" t="s">
        <v>123</v>
      </c>
      <c r="H2280" s="1" t="s">
        <v>124</v>
      </c>
      <c r="I2280" s="1" t="s">
        <v>125</v>
      </c>
      <c r="J2280" s="1" t="s">
        <v>6571</v>
      </c>
      <c r="K2280" s="1" t="s">
        <v>6633</v>
      </c>
      <c r="L2280">
        <f>ROUNDUP(IF(B2280&gt;$D$4,0,($D$4-B2280+1)/365),0)</f>
        <v>0</v>
      </c>
      <c r="M2280">
        <f>ROUNDUP(IF(B2280&gt;$D$5,0,($D$5-B2280+1)/365),0)</f>
        <v>1</v>
      </c>
      <c r="N2280" s="28">
        <f>IF(OR(L2280=1,M2280=1),IF(B2280+364&lt;=$D$5,(B2280+364-$D$4+1)/365,IF(B2280&gt;$D$4,($D$5-B2280+1)/365,$D$6/365)),0)</f>
        <v>0.17808219178082191</v>
      </c>
      <c r="O2280" s="28">
        <f>'Data &amp; Parameter'!$E$16*'Data &amp; Parameter'!$E$17*('Data &amp; Parameter'!$E$18+'Data &amp; Parameter'!$E$19)*'Data &amp; Parameter'!$E$20*'Data &amp; Parameter'!$E$37*N2280</f>
        <v>0.61913913196252002</v>
      </c>
      <c r="P2280">
        <f>ROUNDUP(IF(D2280&gt;$D$4,0,($D$4-D2280+1)/365),0)</f>
        <v>0</v>
      </c>
      <c r="Q2280">
        <f>ROUNDUP(IF(D2280&gt;$D$5,0,($D$5-D2280+1)/365),0)</f>
        <v>1</v>
      </c>
      <c r="R2280" s="28">
        <f>IF(OR(P2280=1,Q2280=1),IF(D2280+364&lt;=$D$5,(D2280+364-$D$4+1)/365,IF(D2280&gt;$D$4,($D$5-D2280+1)/365,$D$6/365)),0)</f>
        <v>0.17808219178082191</v>
      </c>
      <c r="S2280" s="28">
        <f>'Data &amp; Parameter'!$E$16*'Data &amp; Parameter'!$E$17*('Data &amp; Parameter'!$E$18+'Data &amp; Parameter'!$E$19)*'Data &amp; Parameter'!$E$20*'Data &amp; Parameter'!$E$37*R2280</f>
        <v>0.61913913196252002</v>
      </c>
      <c r="T2280" s="28">
        <f t="shared" si="35"/>
        <v>1.23827826392504</v>
      </c>
    </row>
    <row r="2281" spans="1:20" ht="15.75" customHeight="1" x14ac:dyDescent="0.35">
      <c r="A2281">
        <v>2274</v>
      </c>
      <c r="B2281" s="76">
        <v>44237</v>
      </c>
      <c r="C2281" s="1" t="s">
        <v>7215</v>
      </c>
      <c r="D2281" s="76">
        <v>44237</v>
      </c>
      <c r="E2281" s="1" t="s">
        <v>7216</v>
      </c>
      <c r="F2281" s="1" t="s">
        <v>7217</v>
      </c>
      <c r="G2281" s="1" t="s">
        <v>123</v>
      </c>
      <c r="H2281" s="1" t="s">
        <v>124</v>
      </c>
      <c r="I2281" s="1" t="s">
        <v>125</v>
      </c>
      <c r="J2281" s="1" t="s">
        <v>6571</v>
      </c>
      <c r="K2281" s="1" t="s">
        <v>6633</v>
      </c>
      <c r="L2281">
        <f>ROUNDUP(IF(B2281&gt;$D$4,0,($D$4-B2281+1)/365),0)</f>
        <v>0</v>
      </c>
      <c r="M2281">
        <f>ROUNDUP(IF(B2281&gt;$D$5,0,($D$5-B2281+1)/365),0)</f>
        <v>1</v>
      </c>
      <c r="N2281" s="28">
        <f>IF(OR(L2281=1,M2281=1),IF(B2281+364&lt;=$D$5,(B2281+364-$D$4+1)/365,IF(B2281&gt;$D$4,($D$5-B2281+1)/365,$D$6/365)),0)</f>
        <v>0.17808219178082191</v>
      </c>
      <c r="O2281" s="28">
        <f>'Data &amp; Parameter'!$E$16*'Data &amp; Parameter'!$E$17*('Data &amp; Parameter'!$E$18+'Data &amp; Parameter'!$E$19)*'Data &amp; Parameter'!$E$20*'Data &amp; Parameter'!$E$37*N2281</f>
        <v>0.61913913196252002</v>
      </c>
      <c r="P2281">
        <f>ROUNDUP(IF(D2281&gt;$D$4,0,($D$4-D2281+1)/365),0)</f>
        <v>0</v>
      </c>
      <c r="Q2281">
        <f>ROUNDUP(IF(D2281&gt;$D$5,0,($D$5-D2281+1)/365),0)</f>
        <v>1</v>
      </c>
      <c r="R2281" s="28">
        <f>IF(OR(P2281=1,Q2281=1),IF(D2281+364&lt;=$D$5,(D2281+364-$D$4+1)/365,IF(D2281&gt;$D$4,($D$5-D2281+1)/365,$D$6/365)),0)</f>
        <v>0.17808219178082191</v>
      </c>
      <c r="S2281" s="28">
        <f>'Data &amp; Parameter'!$E$16*'Data &amp; Parameter'!$E$17*('Data &amp; Parameter'!$E$18+'Data &amp; Parameter'!$E$19)*'Data &amp; Parameter'!$E$20*'Data &amp; Parameter'!$E$37*R2281</f>
        <v>0.61913913196252002</v>
      </c>
      <c r="T2281" s="28">
        <f t="shared" si="35"/>
        <v>1.23827826392504</v>
      </c>
    </row>
    <row r="2282" spans="1:20" ht="15.75" customHeight="1" x14ac:dyDescent="0.35">
      <c r="A2282">
        <v>2275</v>
      </c>
      <c r="B2282" s="76">
        <v>44237</v>
      </c>
      <c r="C2282" s="1" t="s">
        <v>7218</v>
      </c>
      <c r="D2282" s="76">
        <v>44237</v>
      </c>
      <c r="E2282" s="1" t="s">
        <v>7219</v>
      </c>
      <c r="F2282" s="1" t="s">
        <v>7220</v>
      </c>
      <c r="G2282" s="1" t="s">
        <v>123</v>
      </c>
      <c r="H2282" s="1" t="s">
        <v>124</v>
      </c>
      <c r="I2282" s="1" t="s">
        <v>125</v>
      </c>
      <c r="J2282" s="1" t="s">
        <v>6571</v>
      </c>
      <c r="K2282" s="1" t="s">
        <v>6633</v>
      </c>
      <c r="L2282">
        <f>ROUNDUP(IF(B2282&gt;$D$4,0,($D$4-B2282+1)/365),0)</f>
        <v>0</v>
      </c>
      <c r="M2282">
        <f>ROUNDUP(IF(B2282&gt;$D$5,0,($D$5-B2282+1)/365),0)</f>
        <v>1</v>
      </c>
      <c r="N2282" s="28">
        <f>IF(OR(L2282=1,M2282=1),IF(B2282+364&lt;=$D$5,(B2282+364-$D$4+1)/365,IF(B2282&gt;$D$4,($D$5-B2282+1)/365,$D$6/365)),0)</f>
        <v>0.17808219178082191</v>
      </c>
      <c r="O2282" s="28">
        <f>'Data &amp; Parameter'!$E$16*'Data &amp; Parameter'!$E$17*('Data &amp; Parameter'!$E$18+'Data &amp; Parameter'!$E$19)*'Data &amp; Parameter'!$E$20*'Data &amp; Parameter'!$E$37*N2282</f>
        <v>0.61913913196252002</v>
      </c>
      <c r="P2282">
        <f>ROUNDUP(IF(D2282&gt;$D$4,0,($D$4-D2282+1)/365),0)</f>
        <v>0</v>
      </c>
      <c r="Q2282">
        <f>ROUNDUP(IF(D2282&gt;$D$5,0,($D$5-D2282+1)/365),0)</f>
        <v>1</v>
      </c>
      <c r="R2282" s="28">
        <f>IF(OR(P2282=1,Q2282=1),IF(D2282+364&lt;=$D$5,(D2282+364-$D$4+1)/365,IF(D2282&gt;$D$4,($D$5-D2282+1)/365,$D$6/365)),0)</f>
        <v>0.17808219178082191</v>
      </c>
      <c r="S2282" s="28">
        <f>'Data &amp; Parameter'!$E$16*'Data &amp; Parameter'!$E$17*('Data &amp; Parameter'!$E$18+'Data &amp; Parameter'!$E$19)*'Data &amp; Parameter'!$E$20*'Data &amp; Parameter'!$E$37*R2282</f>
        <v>0.61913913196252002</v>
      </c>
      <c r="T2282" s="28">
        <f t="shared" si="35"/>
        <v>1.23827826392504</v>
      </c>
    </row>
    <row r="2283" spans="1:20" ht="15.75" customHeight="1" x14ac:dyDescent="0.35">
      <c r="A2283">
        <v>2276</v>
      </c>
      <c r="B2283" s="76">
        <v>44237</v>
      </c>
      <c r="C2283" s="1" t="s">
        <v>7221</v>
      </c>
      <c r="D2283" s="76">
        <v>44237</v>
      </c>
      <c r="E2283" s="1" t="s">
        <v>7222</v>
      </c>
      <c r="F2283" s="1" t="s">
        <v>7223</v>
      </c>
      <c r="G2283" s="1" t="s">
        <v>123</v>
      </c>
      <c r="H2283" s="1" t="s">
        <v>124</v>
      </c>
      <c r="I2283" s="1" t="s">
        <v>125</v>
      </c>
      <c r="J2283" s="1" t="s">
        <v>6571</v>
      </c>
      <c r="K2283" s="1" t="s">
        <v>6633</v>
      </c>
      <c r="L2283">
        <f>ROUNDUP(IF(B2283&gt;$D$4,0,($D$4-B2283+1)/365),0)</f>
        <v>0</v>
      </c>
      <c r="M2283">
        <f>ROUNDUP(IF(B2283&gt;$D$5,0,($D$5-B2283+1)/365),0)</f>
        <v>1</v>
      </c>
      <c r="N2283" s="28">
        <f>IF(OR(L2283=1,M2283=1),IF(B2283+364&lt;=$D$5,(B2283+364-$D$4+1)/365,IF(B2283&gt;$D$4,($D$5-B2283+1)/365,$D$6/365)),0)</f>
        <v>0.17808219178082191</v>
      </c>
      <c r="O2283" s="28">
        <f>'Data &amp; Parameter'!$E$16*'Data &amp; Parameter'!$E$17*('Data &amp; Parameter'!$E$18+'Data &amp; Parameter'!$E$19)*'Data &amp; Parameter'!$E$20*'Data &amp; Parameter'!$E$37*N2283</f>
        <v>0.61913913196252002</v>
      </c>
      <c r="P2283">
        <f>ROUNDUP(IF(D2283&gt;$D$4,0,($D$4-D2283+1)/365),0)</f>
        <v>0</v>
      </c>
      <c r="Q2283">
        <f>ROUNDUP(IF(D2283&gt;$D$5,0,($D$5-D2283+1)/365),0)</f>
        <v>1</v>
      </c>
      <c r="R2283" s="28">
        <f>IF(OR(P2283=1,Q2283=1),IF(D2283+364&lt;=$D$5,(D2283+364-$D$4+1)/365,IF(D2283&gt;$D$4,($D$5-D2283+1)/365,$D$6/365)),0)</f>
        <v>0.17808219178082191</v>
      </c>
      <c r="S2283" s="28">
        <f>'Data &amp; Parameter'!$E$16*'Data &amp; Parameter'!$E$17*('Data &amp; Parameter'!$E$18+'Data &amp; Parameter'!$E$19)*'Data &amp; Parameter'!$E$20*'Data &amp; Parameter'!$E$37*R2283</f>
        <v>0.61913913196252002</v>
      </c>
      <c r="T2283" s="28">
        <f t="shared" si="35"/>
        <v>1.23827826392504</v>
      </c>
    </row>
    <row r="2284" spans="1:20" ht="15.75" customHeight="1" x14ac:dyDescent="0.35">
      <c r="A2284">
        <v>2277</v>
      </c>
      <c r="B2284" s="76">
        <v>44237</v>
      </c>
      <c r="C2284" s="1" t="s">
        <v>7224</v>
      </c>
      <c r="D2284" s="76">
        <v>44237</v>
      </c>
      <c r="E2284" s="1" t="s">
        <v>7225</v>
      </c>
      <c r="F2284" s="1" t="s">
        <v>7226</v>
      </c>
      <c r="G2284" s="1" t="s">
        <v>123</v>
      </c>
      <c r="H2284" s="1" t="s">
        <v>124</v>
      </c>
      <c r="I2284" s="1" t="s">
        <v>125</v>
      </c>
      <c r="J2284" s="1" t="s">
        <v>2533</v>
      </c>
      <c r="K2284" s="1" t="s">
        <v>2471</v>
      </c>
      <c r="L2284">
        <f>ROUNDUP(IF(B2284&gt;$D$4,0,($D$4-B2284+1)/365),0)</f>
        <v>0</v>
      </c>
      <c r="M2284">
        <f>ROUNDUP(IF(B2284&gt;$D$5,0,($D$5-B2284+1)/365),0)</f>
        <v>1</v>
      </c>
      <c r="N2284" s="28">
        <f>IF(OR(L2284=1,M2284=1),IF(B2284+364&lt;=$D$5,(B2284+364-$D$4+1)/365,IF(B2284&gt;$D$4,($D$5-B2284+1)/365,$D$6/365)),0)</f>
        <v>0.17808219178082191</v>
      </c>
      <c r="O2284" s="28">
        <f>'Data &amp; Parameter'!$E$16*'Data &amp; Parameter'!$E$17*('Data &amp; Parameter'!$E$18+'Data &amp; Parameter'!$E$19)*'Data &amp; Parameter'!$E$20*'Data &amp; Parameter'!$E$37*N2284</f>
        <v>0.61913913196252002</v>
      </c>
      <c r="P2284">
        <f>ROUNDUP(IF(D2284&gt;$D$4,0,($D$4-D2284+1)/365),0)</f>
        <v>0</v>
      </c>
      <c r="Q2284">
        <f>ROUNDUP(IF(D2284&gt;$D$5,0,($D$5-D2284+1)/365),0)</f>
        <v>1</v>
      </c>
      <c r="R2284" s="28">
        <f>IF(OR(P2284=1,Q2284=1),IF(D2284+364&lt;=$D$5,(D2284+364-$D$4+1)/365,IF(D2284&gt;$D$4,($D$5-D2284+1)/365,$D$6/365)),0)</f>
        <v>0.17808219178082191</v>
      </c>
      <c r="S2284" s="28">
        <f>'Data &amp; Parameter'!$E$16*'Data &amp; Parameter'!$E$17*('Data &amp; Parameter'!$E$18+'Data &amp; Parameter'!$E$19)*'Data &amp; Parameter'!$E$20*'Data &amp; Parameter'!$E$37*R2284</f>
        <v>0.61913913196252002</v>
      </c>
      <c r="T2284" s="28">
        <f t="shared" si="35"/>
        <v>1.23827826392504</v>
      </c>
    </row>
    <row r="2285" spans="1:20" ht="15.75" customHeight="1" x14ac:dyDescent="0.35">
      <c r="A2285">
        <v>2278</v>
      </c>
      <c r="B2285" s="76">
        <v>44237</v>
      </c>
      <c r="C2285" s="1" t="s">
        <v>7227</v>
      </c>
      <c r="D2285" s="76">
        <v>44237</v>
      </c>
      <c r="E2285" s="1" t="s">
        <v>7228</v>
      </c>
      <c r="F2285" s="1" t="s">
        <v>7229</v>
      </c>
      <c r="G2285" s="1" t="s">
        <v>123</v>
      </c>
      <c r="H2285" s="1" t="s">
        <v>124</v>
      </c>
      <c r="I2285" s="1" t="s">
        <v>125</v>
      </c>
      <c r="J2285" s="1" t="s">
        <v>2533</v>
      </c>
      <c r="K2285" s="1" t="s">
        <v>2533</v>
      </c>
      <c r="L2285">
        <f>ROUNDUP(IF(B2285&gt;$D$4,0,($D$4-B2285+1)/365),0)</f>
        <v>0</v>
      </c>
      <c r="M2285">
        <f>ROUNDUP(IF(B2285&gt;$D$5,0,($D$5-B2285+1)/365),0)</f>
        <v>1</v>
      </c>
      <c r="N2285" s="28">
        <f>IF(OR(L2285=1,M2285=1),IF(B2285+364&lt;=$D$5,(B2285+364-$D$4+1)/365,IF(B2285&gt;$D$4,($D$5-B2285+1)/365,$D$6/365)),0)</f>
        <v>0.17808219178082191</v>
      </c>
      <c r="O2285" s="28">
        <f>'Data &amp; Parameter'!$E$16*'Data &amp; Parameter'!$E$17*('Data &amp; Parameter'!$E$18+'Data &amp; Parameter'!$E$19)*'Data &amp; Parameter'!$E$20*'Data &amp; Parameter'!$E$37*N2285</f>
        <v>0.61913913196252002</v>
      </c>
      <c r="P2285">
        <f>ROUNDUP(IF(D2285&gt;$D$4,0,($D$4-D2285+1)/365),0)</f>
        <v>0</v>
      </c>
      <c r="Q2285">
        <f>ROUNDUP(IF(D2285&gt;$D$5,0,($D$5-D2285+1)/365),0)</f>
        <v>1</v>
      </c>
      <c r="R2285" s="28">
        <f>IF(OR(P2285=1,Q2285=1),IF(D2285+364&lt;=$D$5,(D2285+364-$D$4+1)/365,IF(D2285&gt;$D$4,($D$5-D2285+1)/365,$D$6/365)),0)</f>
        <v>0.17808219178082191</v>
      </c>
      <c r="S2285" s="28">
        <f>'Data &amp; Parameter'!$E$16*'Data &amp; Parameter'!$E$17*('Data &amp; Parameter'!$E$18+'Data &amp; Parameter'!$E$19)*'Data &amp; Parameter'!$E$20*'Data &amp; Parameter'!$E$37*R2285</f>
        <v>0.61913913196252002</v>
      </c>
      <c r="T2285" s="28">
        <f t="shared" si="35"/>
        <v>1.23827826392504</v>
      </c>
    </row>
    <row r="2286" spans="1:20" ht="15.75" customHeight="1" x14ac:dyDescent="0.35">
      <c r="A2286">
        <v>2279</v>
      </c>
      <c r="B2286" s="76">
        <v>44237</v>
      </c>
      <c r="C2286" s="1" t="s">
        <v>7230</v>
      </c>
      <c r="D2286" s="76">
        <v>44237</v>
      </c>
      <c r="E2286" s="1" t="s">
        <v>7231</v>
      </c>
      <c r="F2286" s="1" t="s">
        <v>7232</v>
      </c>
      <c r="G2286" s="1" t="s">
        <v>123</v>
      </c>
      <c r="H2286" s="1" t="s">
        <v>124</v>
      </c>
      <c r="I2286" s="1" t="s">
        <v>125</v>
      </c>
      <c r="J2286" s="1" t="s">
        <v>2533</v>
      </c>
      <c r="K2286" s="1" t="s">
        <v>2533</v>
      </c>
      <c r="L2286">
        <f>ROUNDUP(IF(B2286&gt;$D$4,0,($D$4-B2286+1)/365),0)</f>
        <v>0</v>
      </c>
      <c r="M2286">
        <f>ROUNDUP(IF(B2286&gt;$D$5,0,($D$5-B2286+1)/365),0)</f>
        <v>1</v>
      </c>
      <c r="N2286" s="28">
        <f>IF(OR(L2286=1,M2286=1),IF(B2286+364&lt;=$D$5,(B2286+364-$D$4+1)/365,IF(B2286&gt;$D$4,($D$5-B2286+1)/365,$D$6/365)),0)</f>
        <v>0.17808219178082191</v>
      </c>
      <c r="O2286" s="28">
        <f>'Data &amp; Parameter'!$E$16*'Data &amp; Parameter'!$E$17*('Data &amp; Parameter'!$E$18+'Data &amp; Parameter'!$E$19)*'Data &amp; Parameter'!$E$20*'Data &amp; Parameter'!$E$37*N2286</f>
        <v>0.61913913196252002</v>
      </c>
      <c r="P2286">
        <f>ROUNDUP(IF(D2286&gt;$D$4,0,($D$4-D2286+1)/365),0)</f>
        <v>0</v>
      </c>
      <c r="Q2286">
        <f>ROUNDUP(IF(D2286&gt;$D$5,0,($D$5-D2286+1)/365),0)</f>
        <v>1</v>
      </c>
      <c r="R2286" s="28">
        <f>IF(OR(P2286=1,Q2286=1),IF(D2286+364&lt;=$D$5,(D2286+364-$D$4+1)/365,IF(D2286&gt;$D$4,($D$5-D2286+1)/365,$D$6/365)),0)</f>
        <v>0.17808219178082191</v>
      </c>
      <c r="S2286" s="28">
        <f>'Data &amp; Parameter'!$E$16*'Data &amp; Parameter'!$E$17*('Data &amp; Parameter'!$E$18+'Data &amp; Parameter'!$E$19)*'Data &amp; Parameter'!$E$20*'Data &amp; Parameter'!$E$37*R2286</f>
        <v>0.61913913196252002</v>
      </c>
      <c r="T2286" s="28">
        <f t="shared" si="35"/>
        <v>1.23827826392504</v>
      </c>
    </row>
    <row r="2287" spans="1:20" ht="15.75" customHeight="1" x14ac:dyDescent="0.35">
      <c r="A2287">
        <v>2280</v>
      </c>
      <c r="B2287" s="76">
        <v>44237</v>
      </c>
      <c r="C2287" s="1" t="s">
        <v>7233</v>
      </c>
      <c r="D2287" s="76">
        <v>44237</v>
      </c>
      <c r="E2287" s="1" t="s">
        <v>7234</v>
      </c>
      <c r="F2287" s="1" t="s">
        <v>7235</v>
      </c>
      <c r="G2287" s="1" t="s">
        <v>123</v>
      </c>
      <c r="H2287" s="1" t="s">
        <v>124</v>
      </c>
      <c r="I2287" s="1" t="s">
        <v>125</v>
      </c>
      <c r="J2287" s="1" t="s">
        <v>2458</v>
      </c>
      <c r="K2287" s="1" t="s">
        <v>2458</v>
      </c>
      <c r="L2287">
        <f>ROUNDUP(IF(B2287&gt;$D$4,0,($D$4-B2287+1)/365),0)</f>
        <v>0</v>
      </c>
      <c r="M2287">
        <f>ROUNDUP(IF(B2287&gt;$D$5,0,($D$5-B2287+1)/365),0)</f>
        <v>1</v>
      </c>
      <c r="N2287" s="28">
        <f>IF(OR(L2287=1,M2287=1),IF(B2287+364&lt;=$D$5,(B2287+364-$D$4+1)/365,IF(B2287&gt;$D$4,($D$5-B2287+1)/365,$D$6/365)),0)</f>
        <v>0.17808219178082191</v>
      </c>
      <c r="O2287" s="28">
        <f>'Data &amp; Parameter'!$E$16*'Data &amp; Parameter'!$E$17*('Data &amp; Parameter'!$E$18+'Data &amp; Parameter'!$E$19)*'Data &amp; Parameter'!$E$20*'Data &amp; Parameter'!$E$37*N2287</f>
        <v>0.61913913196252002</v>
      </c>
      <c r="P2287">
        <f>ROUNDUP(IF(D2287&gt;$D$4,0,($D$4-D2287+1)/365),0)</f>
        <v>0</v>
      </c>
      <c r="Q2287">
        <f>ROUNDUP(IF(D2287&gt;$D$5,0,($D$5-D2287+1)/365),0)</f>
        <v>1</v>
      </c>
      <c r="R2287" s="28">
        <f>IF(OR(P2287=1,Q2287=1),IF(D2287+364&lt;=$D$5,(D2287+364-$D$4+1)/365,IF(D2287&gt;$D$4,($D$5-D2287+1)/365,$D$6/365)),0)</f>
        <v>0.17808219178082191</v>
      </c>
      <c r="S2287" s="28">
        <f>'Data &amp; Parameter'!$E$16*'Data &amp; Parameter'!$E$17*('Data &amp; Parameter'!$E$18+'Data &amp; Parameter'!$E$19)*'Data &amp; Parameter'!$E$20*'Data &amp; Parameter'!$E$37*R2287</f>
        <v>0.61913913196252002</v>
      </c>
      <c r="T2287" s="28">
        <f t="shared" si="35"/>
        <v>1.23827826392504</v>
      </c>
    </row>
    <row r="2288" spans="1:20" ht="15.75" customHeight="1" x14ac:dyDescent="0.35">
      <c r="A2288">
        <v>2281</v>
      </c>
      <c r="B2288" s="76">
        <v>44237</v>
      </c>
      <c r="C2288" s="1" t="s">
        <v>7236</v>
      </c>
      <c r="D2288" s="76">
        <v>44237</v>
      </c>
      <c r="E2288" s="1" t="s">
        <v>7237</v>
      </c>
      <c r="F2288" s="1" t="s">
        <v>7238</v>
      </c>
      <c r="G2288" s="1" t="s">
        <v>123</v>
      </c>
      <c r="H2288" s="1" t="s">
        <v>124</v>
      </c>
      <c r="I2288" s="1" t="s">
        <v>125</v>
      </c>
      <c r="J2288" s="1" t="s">
        <v>2458</v>
      </c>
      <c r="K2288" s="1" t="s">
        <v>2458</v>
      </c>
      <c r="L2288">
        <f>ROUNDUP(IF(B2288&gt;$D$4,0,($D$4-B2288+1)/365),0)</f>
        <v>0</v>
      </c>
      <c r="M2288">
        <f>ROUNDUP(IF(B2288&gt;$D$5,0,($D$5-B2288+1)/365),0)</f>
        <v>1</v>
      </c>
      <c r="N2288" s="28">
        <f>IF(OR(L2288=1,M2288=1),IF(B2288+364&lt;=$D$5,(B2288+364-$D$4+1)/365,IF(B2288&gt;$D$4,($D$5-B2288+1)/365,$D$6/365)),0)</f>
        <v>0.17808219178082191</v>
      </c>
      <c r="O2288" s="28">
        <f>'Data &amp; Parameter'!$E$16*'Data &amp; Parameter'!$E$17*('Data &amp; Parameter'!$E$18+'Data &amp; Parameter'!$E$19)*'Data &amp; Parameter'!$E$20*'Data &amp; Parameter'!$E$37*N2288</f>
        <v>0.61913913196252002</v>
      </c>
      <c r="P2288">
        <f>ROUNDUP(IF(D2288&gt;$D$4,0,($D$4-D2288+1)/365),0)</f>
        <v>0</v>
      </c>
      <c r="Q2288">
        <f>ROUNDUP(IF(D2288&gt;$D$5,0,($D$5-D2288+1)/365),0)</f>
        <v>1</v>
      </c>
      <c r="R2288" s="28">
        <f>IF(OR(P2288=1,Q2288=1),IF(D2288+364&lt;=$D$5,(D2288+364-$D$4+1)/365,IF(D2288&gt;$D$4,($D$5-D2288+1)/365,$D$6/365)),0)</f>
        <v>0.17808219178082191</v>
      </c>
      <c r="S2288" s="28">
        <f>'Data &amp; Parameter'!$E$16*'Data &amp; Parameter'!$E$17*('Data &amp; Parameter'!$E$18+'Data &amp; Parameter'!$E$19)*'Data &amp; Parameter'!$E$20*'Data &amp; Parameter'!$E$37*R2288</f>
        <v>0.61913913196252002</v>
      </c>
      <c r="T2288" s="28">
        <f t="shared" si="35"/>
        <v>1.23827826392504</v>
      </c>
    </row>
    <row r="2289" spans="1:20" ht="15.75" customHeight="1" x14ac:dyDescent="0.35">
      <c r="A2289">
        <v>2282</v>
      </c>
      <c r="B2289" s="76">
        <v>44237</v>
      </c>
      <c r="C2289" s="1" t="s">
        <v>7239</v>
      </c>
      <c r="D2289" s="76">
        <v>44237</v>
      </c>
      <c r="E2289" s="1" t="s">
        <v>7240</v>
      </c>
      <c r="F2289" s="1" t="s">
        <v>7241</v>
      </c>
      <c r="G2289" s="1" t="s">
        <v>123</v>
      </c>
      <c r="H2289" s="1" t="s">
        <v>124</v>
      </c>
      <c r="I2289" s="1" t="s">
        <v>125</v>
      </c>
      <c r="J2289" s="1" t="s">
        <v>2458</v>
      </c>
      <c r="K2289" s="1" t="s">
        <v>2458</v>
      </c>
      <c r="L2289">
        <f>ROUNDUP(IF(B2289&gt;$D$4,0,($D$4-B2289+1)/365),0)</f>
        <v>0</v>
      </c>
      <c r="M2289">
        <f>ROUNDUP(IF(B2289&gt;$D$5,0,($D$5-B2289+1)/365),0)</f>
        <v>1</v>
      </c>
      <c r="N2289" s="28">
        <f>IF(OR(L2289=1,M2289=1),IF(B2289+364&lt;=$D$5,(B2289+364-$D$4+1)/365,IF(B2289&gt;$D$4,($D$5-B2289+1)/365,$D$6/365)),0)</f>
        <v>0.17808219178082191</v>
      </c>
      <c r="O2289" s="28">
        <f>'Data &amp; Parameter'!$E$16*'Data &amp; Parameter'!$E$17*('Data &amp; Parameter'!$E$18+'Data &amp; Parameter'!$E$19)*'Data &amp; Parameter'!$E$20*'Data &amp; Parameter'!$E$37*N2289</f>
        <v>0.61913913196252002</v>
      </c>
      <c r="P2289">
        <f>ROUNDUP(IF(D2289&gt;$D$4,0,($D$4-D2289+1)/365),0)</f>
        <v>0</v>
      </c>
      <c r="Q2289">
        <f>ROUNDUP(IF(D2289&gt;$D$5,0,($D$5-D2289+1)/365),0)</f>
        <v>1</v>
      </c>
      <c r="R2289" s="28">
        <f>IF(OR(P2289=1,Q2289=1),IF(D2289+364&lt;=$D$5,(D2289+364-$D$4+1)/365,IF(D2289&gt;$D$4,($D$5-D2289+1)/365,$D$6/365)),0)</f>
        <v>0.17808219178082191</v>
      </c>
      <c r="S2289" s="28">
        <f>'Data &amp; Parameter'!$E$16*'Data &amp; Parameter'!$E$17*('Data &amp; Parameter'!$E$18+'Data &amp; Parameter'!$E$19)*'Data &amp; Parameter'!$E$20*'Data &amp; Parameter'!$E$37*R2289</f>
        <v>0.61913913196252002</v>
      </c>
      <c r="T2289" s="28">
        <f t="shared" si="35"/>
        <v>1.23827826392504</v>
      </c>
    </row>
    <row r="2290" spans="1:20" ht="15.75" customHeight="1" x14ac:dyDescent="0.35">
      <c r="A2290">
        <v>2283</v>
      </c>
      <c r="B2290" s="76">
        <v>44237</v>
      </c>
      <c r="C2290" s="1" t="s">
        <v>7242</v>
      </c>
      <c r="D2290" s="76">
        <v>44237</v>
      </c>
      <c r="E2290" s="1" t="s">
        <v>7243</v>
      </c>
      <c r="F2290" s="1" t="s">
        <v>7244</v>
      </c>
      <c r="G2290" s="1" t="s">
        <v>123</v>
      </c>
      <c r="H2290" s="1" t="s">
        <v>124</v>
      </c>
      <c r="I2290" s="1" t="s">
        <v>125</v>
      </c>
      <c r="J2290" s="1" t="s">
        <v>2458</v>
      </c>
      <c r="K2290" s="1" t="s">
        <v>2471</v>
      </c>
      <c r="L2290">
        <f>ROUNDUP(IF(B2290&gt;$D$4,0,($D$4-B2290+1)/365),0)</f>
        <v>0</v>
      </c>
      <c r="M2290">
        <f>ROUNDUP(IF(B2290&gt;$D$5,0,($D$5-B2290+1)/365),0)</f>
        <v>1</v>
      </c>
      <c r="N2290" s="28">
        <f>IF(OR(L2290=1,M2290=1),IF(B2290+364&lt;=$D$5,(B2290+364-$D$4+1)/365,IF(B2290&gt;$D$4,($D$5-B2290+1)/365,$D$6/365)),0)</f>
        <v>0.17808219178082191</v>
      </c>
      <c r="O2290" s="28">
        <f>'Data &amp; Parameter'!$E$16*'Data &amp; Parameter'!$E$17*('Data &amp; Parameter'!$E$18+'Data &amp; Parameter'!$E$19)*'Data &amp; Parameter'!$E$20*'Data &amp; Parameter'!$E$37*N2290</f>
        <v>0.61913913196252002</v>
      </c>
      <c r="P2290">
        <f>ROUNDUP(IF(D2290&gt;$D$4,0,($D$4-D2290+1)/365),0)</f>
        <v>0</v>
      </c>
      <c r="Q2290">
        <f>ROUNDUP(IF(D2290&gt;$D$5,0,($D$5-D2290+1)/365),0)</f>
        <v>1</v>
      </c>
      <c r="R2290" s="28">
        <f>IF(OR(P2290=1,Q2290=1),IF(D2290+364&lt;=$D$5,(D2290+364-$D$4+1)/365,IF(D2290&gt;$D$4,($D$5-D2290+1)/365,$D$6/365)),0)</f>
        <v>0.17808219178082191</v>
      </c>
      <c r="S2290" s="28">
        <f>'Data &amp; Parameter'!$E$16*'Data &amp; Parameter'!$E$17*('Data &amp; Parameter'!$E$18+'Data &amp; Parameter'!$E$19)*'Data &amp; Parameter'!$E$20*'Data &amp; Parameter'!$E$37*R2290</f>
        <v>0.61913913196252002</v>
      </c>
      <c r="T2290" s="28">
        <f t="shared" si="35"/>
        <v>1.23827826392504</v>
      </c>
    </row>
    <row r="2291" spans="1:20" ht="15.75" customHeight="1" x14ac:dyDescent="0.35">
      <c r="A2291">
        <v>2284</v>
      </c>
      <c r="B2291" s="76">
        <v>44237</v>
      </c>
      <c r="C2291" s="1" t="s">
        <v>7245</v>
      </c>
      <c r="D2291" s="76">
        <v>44237</v>
      </c>
      <c r="E2291" s="1" t="s">
        <v>7246</v>
      </c>
      <c r="F2291" s="1" t="s">
        <v>7247</v>
      </c>
      <c r="G2291" s="1" t="s">
        <v>123</v>
      </c>
      <c r="H2291" s="1" t="s">
        <v>124</v>
      </c>
      <c r="I2291" s="1" t="s">
        <v>125</v>
      </c>
      <c r="J2291" s="1" t="s">
        <v>2458</v>
      </c>
      <c r="K2291" s="1" t="s">
        <v>2471</v>
      </c>
      <c r="L2291">
        <f>ROUNDUP(IF(B2291&gt;$D$4,0,($D$4-B2291+1)/365),0)</f>
        <v>0</v>
      </c>
      <c r="M2291">
        <f>ROUNDUP(IF(B2291&gt;$D$5,0,($D$5-B2291+1)/365),0)</f>
        <v>1</v>
      </c>
      <c r="N2291" s="28">
        <f>IF(OR(L2291=1,M2291=1),IF(B2291+364&lt;=$D$5,(B2291+364-$D$4+1)/365,IF(B2291&gt;$D$4,($D$5-B2291+1)/365,$D$6/365)),0)</f>
        <v>0.17808219178082191</v>
      </c>
      <c r="O2291" s="28">
        <f>'Data &amp; Parameter'!$E$16*'Data &amp; Parameter'!$E$17*('Data &amp; Parameter'!$E$18+'Data &amp; Parameter'!$E$19)*'Data &amp; Parameter'!$E$20*'Data &amp; Parameter'!$E$37*N2291</f>
        <v>0.61913913196252002</v>
      </c>
      <c r="P2291">
        <f>ROUNDUP(IF(D2291&gt;$D$4,0,($D$4-D2291+1)/365),0)</f>
        <v>0</v>
      </c>
      <c r="Q2291">
        <f>ROUNDUP(IF(D2291&gt;$D$5,0,($D$5-D2291+1)/365),0)</f>
        <v>1</v>
      </c>
      <c r="R2291" s="28">
        <f>IF(OR(P2291=1,Q2291=1),IF(D2291+364&lt;=$D$5,(D2291+364-$D$4+1)/365,IF(D2291&gt;$D$4,($D$5-D2291+1)/365,$D$6/365)),0)</f>
        <v>0.17808219178082191</v>
      </c>
      <c r="S2291" s="28">
        <f>'Data &amp; Parameter'!$E$16*'Data &amp; Parameter'!$E$17*('Data &amp; Parameter'!$E$18+'Data &amp; Parameter'!$E$19)*'Data &amp; Parameter'!$E$20*'Data &amp; Parameter'!$E$37*R2291</f>
        <v>0.61913913196252002</v>
      </c>
      <c r="T2291" s="28">
        <f t="shared" si="35"/>
        <v>1.23827826392504</v>
      </c>
    </row>
    <row r="2292" spans="1:20" ht="15.75" customHeight="1" x14ac:dyDescent="0.35">
      <c r="A2292">
        <v>2285</v>
      </c>
      <c r="B2292" s="76">
        <v>44237</v>
      </c>
      <c r="C2292" s="1" t="s">
        <v>7248</v>
      </c>
      <c r="D2292" s="76">
        <v>44237</v>
      </c>
      <c r="E2292" s="1" t="s">
        <v>7249</v>
      </c>
      <c r="F2292" s="1" t="s">
        <v>7250</v>
      </c>
      <c r="G2292" s="1" t="s">
        <v>123</v>
      </c>
      <c r="H2292" s="1" t="s">
        <v>124</v>
      </c>
      <c r="I2292" s="1" t="s">
        <v>125</v>
      </c>
      <c r="J2292" s="1" t="s">
        <v>2458</v>
      </c>
      <c r="K2292" s="1" t="s">
        <v>2487</v>
      </c>
      <c r="L2292">
        <f>ROUNDUP(IF(B2292&gt;$D$4,0,($D$4-B2292+1)/365),0)</f>
        <v>0</v>
      </c>
      <c r="M2292">
        <f>ROUNDUP(IF(B2292&gt;$D$5,0,($D$5-B2292+1)/365),0)</f>
        <v>1</v>
      </c>
      <c r="N2292" s="28">
        <f>IF(OR(L2292=1,M2292=1),IF(B2292+364&lt;=$D$5,(B2292+364-$D$4+1)/365,IF(B2292&gt;$D$4,($D$5-B2292+1)/365,$D$6/365)),0)</f>
        <v>0.17808219178082191</v>
      </c>
      <c r="O2292" s="28">
        <f>'Data &amp; Parameter'!$E$16*'Data &amp; Parameter'!$E$17*('Data &amp; Parameter'!$E$18+'Data &amp; Parameter'!$E$19)*'Data &amp; Parameter'!$E$20*'Data &amp; Parameter'!$E$37*N2292</f>
        <v>0.61913913196252002</v>
      </c>
      <c r="P2292">
        <f>ROUNDUP(IF(D2292&gt;$D$4,0,($D$4-D2292+1)/365),0)</f>
        <v>0</v>
      </c>
      <c r="Q2292">
        <f>ROUNDUP(IF(D2292&gt;$D$5,0,($D$5-D2292+1)/365),0)</f>
        <v>1</v>
      </c>
      <c r="R2292" s="28">
        <f>IF(OR(P2292=1,Q2292=1),IF(D2292+364&lt;=$D$5,(D2292+364-$D$4+1)/365,IF(D2292&gt;$D$4,($D$5-D2292+1)/365,$D$6/365)),0)</f>
        <v>0.17808219178082191</v>
      </c>
      <c r="S2292" s="28">
        <f>'Data &amp; Parameter'!$E$16*'Data &amp; Parameter'!$E$17*('Data &amp; Parameter'!$E$18+'Data &amp; Parameter'!$E$19)*'Data &amp; Parameter'!$E$20*'Data &amp; Parameter'!$E$37*R2292</f>
        <v>0.61913913196252002</v>
      </c>
      <c r="T2292" s="28">
        <f t="shared" si="35"/>
        <v>1.23827826392504</v>
      </c>
    </row>
    <row r="2293" spans="1:20" ht="15.75" customHeight="1" x14ac:dyDescent="0.35">
      <c r="A2293">
        <v>2286</v>
      </c>
      <c r="B2293" s="76">
        <v>44237</v>
      </c>
      <c r="C2293" s="1" t="s">
        <v>7251</v>
      </c>
      <c r="D2293" s="76">
        <v>44237</v>
      </c>
      <c r="E2293" s="1" t="s">
        <v>7252</v>
      </c>
      <c r="F2293" s="1" t="s">
        <v>7253</v>
      </c>
      <c r="G2293" s="1" t="s">
        <v>123</v>
      </c>
      <c r="H2293" s="1" t="s">
        <v>124</v>
      </c>
      <c r="I2293" s="1" t="s">
        <v>125</v>
      </c>
      <c r="J2293" s="1" t="s">
        <v>2458</v>
      </c>
      <c r="K2293" s="1" t="s">
        <v>2487</v>
      </c>
      <c r="L2293">
        <f>ROUNDUP(IF(B2293&gt;$D$4,0,($D$4-B2293+1)/365),0)</f>
        <v>0</v>
      </c>
      <c r="M2293">
        <f>ROUNDUP(IF(B2293&gt;$D$5,0,($D$5-B2293+1)/365),0)</f>
        <v>1</v>
      </c>
      <c r="N2293" s="28">
        <f>IF(OR(L2293=1,M2293=1),IF(B2293+364&lt;=$D$5,(B2293+364-$D$4+1)/365,IF(B2293&gt;$D$4,($D$5-B2293+1)/365,$D$6/365)),0)</f>
        <v>0.17808219178082191</v>
      </c>
      <c r="O2293" s="28">
        <f>'Data &amp; Parameter'!$E$16*'Data &amp; Parameter'!$E$17*('Data &amp; Parameter'!$E$18+'Data &amp; Parameter'!$E$19)*'Data &amp; Parameter'!$E$20*'Data &amp; Parameter'!$E$37*N2293</f>
        <v>0.61913913196252002</v>
      </c>
      <c r="P2293">
        <f>ROUNDUP(IF(D2293&gt;$D$4,0,($D$4-D2293+1)/365),0)</f>
        <v>0</v>
      </c>
      <c r="Q2293">
        <f>ROUNDUP(IF(D2293&gt;$D$5,0,($D$5-D2293+1)/365),0)</f>
        <v>1</v>
      </c>
      <c r="R2293" s="28">
        <f>IF(OR(P2293=1,Q2293=1),IF(D2293+364&lt;=$D$5,(D2293+364-$D$4+1)/365,IF(D2293&gt;$D$4,($D$5-D2293+1)/365,$D$6/365)),0)</f>
        <v>0.17808219178082191</v>
      </c>
      <c r="S2293" s="28">
        <f>'Data &amp; Parameter'!$E$16*'Data &amp; Parameter'!$E$17*('Data &amp; Parameter'!$E$18+'Data &amp; Parameter'!$E$19)*'Data &amp; Parameter'!$E$20*'Data &amp; Parameter'!$E$37*R2293</f>
        <v>0.61913913196252002</v>
      </c>
      <c r="T2293" s="28">
        <f t="shared" si="35"/>
        <v>1.23827826392504</v>
      </c>
    </row>
    <row r="2294" spans="1:20" ht="15.75" customHeight="1" x14ac:dyDescent="0.35">
      <c r="A2294">
        <v>2287</v>
      </c>
      <c r="B2294" s="76">
        <v>44237</v>
      </c>
      <c r="C2294" s="1" t="s">
        <v>7254</v>
      </c>
      <c r="D2294" s="76">
        <v>44237</v>
      </c>
      <c r="E2294" s="1" t="s">
        <v>7255</v>
      </c>
      <c r="F2294" s="1" t="s">
        <v>7256</v>
      </c>
      <c r="G2294" s="1" t="s">
        <v>123</v>
      </c>
      <c r="H2294" s="1" t="s">
        <v>124</v>
      </c>
      <c r="I2294" s="1" t="s">
        <v>125</v>
      </c>
      <c r="J2294" s="1" t="s">
        <v>487</v>
      </c>
      <c r="K2294" s="1" t="s">
        <v>2487</v>
      </c>
      <c r="L2294">
        <f>ROUNDUP(IF(B2294&gt;$D$4,0,($D$4-B2294+1)/365),0)</f>
        <v>0</v>
      </c>
      <c r="M2294">
        <f>ROUNDUP(IF(B2294&gt;$D$5,0,($D$5-B2294+1)/365),0)</f>
        <v>1</v>
      </c>
      <c r="N2294" s="28">
        <f>IF(OR(L2294=1,M2294=1),IF(B2294+364&lt;=$D$5,(B2294+364-$D$4+1)/365,IF(B2294&gt;$D$4,($D$5-B2294+1)/365,$D$6/365)),0)</f>
        <v>0.17808219178082191</v>
      </c>
      <c r="O2294" s="28">
        <f>'Data &amp; Parameter'!$E$16*'Data &amp; Parameter'!$E$17*('Data &amp; Parameter'!$E$18+'Data &amp; Parameter'!$E$19)*'Data &amp; Parameter'!$E$20*'Data &amp; Parameter'!$E$37*N2294</f>
        <v>0.61913913196252002</v>
      </c>
      <c r="P2294">
        <f>ROUNDUP(IF(D2294&gt;$D$4,0,($D$4-D2294+1)/365),0)</f>
        <v>0</v>
      </c>
      <c r="Q2294">
        <f>ROUNDUP(IF(D2294&gt;$D$5,0,($D$5-D2294+1)/365),0)</f>
        <v>1</v>
      </c>
      <c r="R2294" s="28">
        <f>IF(OR(P2294=1,Q2294=1),IF(D2294+364&lt;=$D$5,(D2294+364-$D$4+1)/365,IF(D2294&gt;$D$4,($D$5-D2294+1)/365,$D$6/365)),0)</f>
        <v>0.17808219178082191</v>
      </c>
      <c r="S2294" s="28">
        <f>'Data &amp; Parameter'!$E$16*'Data &amp; Parameter'!$E$17*('Data &amp; Parameter'!$E$18+'Data &amp; Parameter'!$E$19)*'Data &amp; Parameter'!$E$20*'Data &amp; Parameter'!$E$37*R2294</f>
        <v>0.61913913196252002</v>
      </c>
      <c r="T2294" s="28">
        <f t="shared" si="35"/>
        <v>1.23827826392504</v>
      </c>
    </row>
    <row r="2295" spans="1:20" ht="15.75" customHeight="1" x14ac:dyDescent="0.35">
      <c r="A2295">
        <v>2288</v>
      </c>
      <c r="B2295" s="76">
        <v>44237</v>
      </c>
      <c r="C2295" s="1" t="s">
        <v>7257</v>
      </c>
      <c r="D2295" s="76">
        <v>44237</v>
      </c>
      <c r="E2295" s="1" t="s">
        <v>7258</v>
      </c>
      <c r="F2295" s="1" t="s">
        <v>7259</v>
      </c>
      <c r="G2295" s="1" t="s">
        <v>123</v>
      </c>
      <c r="H2295" s="1" t="s">
        <v>124</v>
      </c>
      <c r="I2295" s="1" t="s">
        <v>125</v>
      </c>
      <c r="J2295" s="1" t="s">
        <v>487</v>
      </c>
      <c r="K2295" s="1" t="s">
        <v>2487</v>
      </c>
      <c r="L2295">
        <f>ROUNDUP(IF(B2295&gt;$D$4,0,($D$4-B2295+1)/365),0)</f>
        <v>0</v>
      </c>
      <c r="M2295">
        <f>ROUNDUP(IF(B2295&gt;$D$5,0,($D$5-B2295+1)/365),0)</f>
        <v>1</v>
      </c>
      <c r="N2295" s="28">
        <f>IF(OR(L2295=1,M2295=1),IF(B2295+364&lt;=$D$5,(B2295+364-$D$4+1)/365,IF(B2295&gt;$D$4,($D$5-B2295+1)/365,$D$6/365)),0)</f>
        <v>0.17808219178082191</v>
      </c>
      <c r="O2295" s="28">
        <f>'Data &amp; Parameter'!$E$16*'Data &amp; Parameter'!$E$17*('Data &amp; Parameter'!$E$18+'Data &amp; Parameter'!$E$19)*'Data &amp; Parameter'!$E$20*'Data &amp; Parameter'!$E$37*N2295</f>
        <v>0.61913913196252002</v>
      </c>
      <c r="P2295">
        <f>ROUNDUP(IF(D2295&gt;$D$4,0,($D$4-D2295+1)/365),0)</f>
        <v>0</v>
      </c>
      <c r="Q2295">
        <f>ROUNDUP(IF(D2295&gt;$D$5,0,($D$5-D2295+1)/365),0)</f>
        <v>1</v>
      </c>
      <c r="R2295" s="28">
        <f>IF(OR(P2295=1,Q2295=1),IF(D2295+364&lt;=$D$5,(D2295+364-$D$4+1)/365,IF(D2295&gt;$D$4,($D$5-D2295+1)/365,$D$6/365)),0)</f>
        <v>0.17808219178082191</v>
      </c>
      <c r="S2295" s="28">
        <f>'Data &amp; Parameter'!$E$16*'Data &amp; Parameter'!$E$17*('Data &amp; Parameter'!$E$18+'Data &amp; Parameter'!$E$19)*'Data &amp; Parameter'!$E$20*'Data &amp; Parameter'!$E$37*R2295</f>
        <v>0.61913913196252002</v>
      </c>
      <c r="T2295" s="28">
        <f t="shared" si="35"/>
        <v>1.23827826392504</v>
      </c>
    </row>
    <row r="2296" spans="1:20" ht="15.75" customHeight="1" x14ac:dyDescent="0.35">
      <c r="A2296">
        <v>2289</v>
      </c>
      <c r="B2296" s="76">
        <v>44237</v>
      </c>
      <c r="C2296" s="1" t="s">
        <v>7260</v>
      </c>
      <c r="D2296" s="76">
        <v>44237</v>
      </c>
      <c r="E2296" s="1" t="s">
        <v>7261</v>
      </c>
      <c r="F2296" s="1" t="s">
        <v>7262</v>
      </c>
      <c r="G2296" s="1" t="s">
        <v>123</v>
      </c>
      <c r="H2296" s="1" t="s">
        <v>124</v>
      </c>
      <c r="I2296" s="1" t="s">
        <v>125</v>
      </c>
      <c r="J2296" s="1" t="s">
        <v>487</v>
      </c>
      <c r="K2296" s="1" t="s">
        <v>2487</v>
      </c>
      <c r="L2296">
        <f>ROUNDUP(IF(B2296&gt;$D$4,0,($D$4-B2296+1)/365),0)</f>
        <v>0</v>
      </c>
      <c r="M2296">
        <f>ROUNDUP(IF(B2296&gt;$D$5,0,($D$5-B2296+1)/365),0)</f>
        <v>1</v>
      </c>
      <c r="N2296" s="28">
        <f>IF(OR(L2296=1,M2296=1),IF(B2296+364&lt;=$D$5,(B2296+364-$D$4+1)/365,IF(B2296&gt;$D$4,($D$5-B2296+1)/365,$D$6/365)),0)</f>
        <v>0.17808219178082191</v>
      </c>
      <c r="O2296" s="28">
        <f>'Data &amp; Parameter'!$E$16*'Data &amp; Parameter'!$E$17*('Data &amp; Parameter'!$E$18+'Data &amp; Parameter'!$E$19)*'Data &amp; Parameter'!$E$20*'Data &amp; Parameter'!$E$37*N2296</f>
        <v>0.61913913196252002</v>
      </c>
      <c r="P2296">
        <f>ROUNDUP(IF(D2296&gt;$D$4,0,($D$4-D2296+1)/365),0)</f>
        <v>0</v>
      </c>
      <c r="Q2296">
        <f>ROUNDUP(IF(D2296&gt;$D$5,0,($D$5-D2296+1)/365),0)</f>
        <v>1</v>
      </c>
      <c r="R2296" s="28">
        <f>IF(OR(P2296=1,Q2296=1),IF(D2296+364&lt;=$D$5,(D2296+364-$D$4+1)/365,IF(D2296&gt;$D$4,($D$5-D2296+1)/365,$D$6/365)),0)</f>
        <v>0.17808219178082191</v>
      </c>
      <c r="S2296" s="28">
        <f>'Data &amp; Parameter'!$E$16*'Data &amp; Parameter'!$E$17*('Data &amp; Parameter'!$E$18+'Data &amp; Parameter'!$E$19)*'Data &amp; Parameter'!$E$20*'Data &amp; Parameter'!$E$37*R2296</f>
        <v>0.61913913196252002</v>
      </c>
      <c r="T2296" s="28">
        <f t="shared" si="35"/>
        <v>1.23827826392504</v>
      </c>
    </row>
    <row r="2297" spans="1:20" ht="15.75" customHeight="1" x14ac:dyDescent="0.35">
      <c r="A2297">
        <v>2290</v>
      </c>
      <c r="B2297" s="76">
        <v>44237</v>
      </c>
      <c r="C2297" s="1" t="s">
        <v>7263</v>
      </c>
      <c r="D2297" s="76">
        <v>44237</v>
      </c>
      <c r="E2297" s="1" t="s">
        <v>7264</v>
      </c>
      <c r="F2297" s="1" t="s">
        <v>7265</v>
      </c>
      <c r="G2297" s="1" t="s">
        <v>123</v>
      </c>
      <c r="H2297" s="1" t="s">
        <v>124</v>
      </c>
      <c r="I2297" s="1" t="s">
        <v>125</v>
      </c>
      <c r="J2297" s="1" t="s">
        <v>487</v>
      </c>
      <c r="K2297" s="1" t="s">
        <v>2591</v>
      </c>
      <c r="L2297">
        <f>ROUNDUP(IF(B2297&gt;$D$4,0,($D$4-B2297+1)/365),0)</f>
        <v>0</v>
      </c>
      <c r="M2297">
        <f>ROUNDUP(IF(B2297&gt;$D$5,0,($D$5-B2297+1)/365),0)</f>
        <v>1</v>
      </c>
      <c r="N2297" s="28">
        <f>IF(OR(L2297=1,M2297=1),IF(B2297+364&lt;=$D$5,(B2297+364-$D$4+1)/365,IF(B2297&gt;$D$4,($D$5-B2297+1)/365,$D$6/365)),0)</f>
        <v>0.17808219178082191</v>
      </c>
      <c r="O2297" s="28">
        <f>'Data &amp; Parameter'!$E$16*'Data &amp; Parameter'!$E$17*('Data &amp; Parameter'!$E$18+'Data &amp; Parameter'!$E$19)*'Data &amp; Parameter'!$E$20*'Data &amp; Parameter'!$E$37*N2297</f>
        <v>0.61913913196252002</v>
      </c>
      <c r="P2297">
        <f>ROUNDUP(IF(D2297&gt;$D$4,0,($D$4-D2297+1)/365),0)</f>
        <v>0</v>
      </c>
      <c r="Q2297">
        <f>ROUNDUP(IF(D2297&gt;$D$5,0,($D$5-D2297+1)/365),0)</f>
        <v>1</v>
      </c>
      <c r="R2297" s="28">
        <f>IF(OR(P2297=1,Q2297=1),IF(D2297+364&lt;=$D$5,(D2297+364-$D$4+1)/365,IF(D2297&gt;$D$4,($D$5-D2297+1)/365,$D$6/365)),0)</f>
        <v>0.17808219178082191</v>
      </c>
      <c r="S2297" s="28">
        <f>'Data &amp; Parameter'!$E$16*'Data &amp; Parameter'!$E$17*('Data &amp; Parameter'!$E$18+'Data &amp; Parameter'!$E$19)*'Data &amp; Parameter'!$E$20*'Data &amp; Parameter'!$E$37*R2297</f>
        <v>0.61913913196252002</v>
      </c>
      <c r="T2297" s="28">
        <f t="shared" si="35"/>
        <v>1.23827826392504</v>
      </c>
    </row>
    <row r="2298" spans="1:20" ht="15.75" customHeight="1" x14ac:dyDescent="0.35">
      <c r="A2298">
        <v>2291</v>
      </c>
      <c r="B2298" s="76">
        <v>44237</v>
      </c>
      <c r="C2298" s="1" t="s">
        <v>7266</v>
      </c>
      <c r="D2298" s="76">
        <v>44237</v>
      </c>
      <c r="E2298" s="1" t="s">
        <v>7267</v>
      </c>
      <c r="F2298" s="1" t="s">
        <v>7268</v>
      </c>
      <c r="G2298" s="1" t="s">
        <v>123</v>
      </c>
      <c r="H2298" s="1" t="s">
        <v>124</v>
      </c>
      <c r="I2298" s="1" t="s">
        <v>125</v>
      </c>
      <c r="J2298" s="1" t="s">
        <v>7269</v>
      </c>
      <c r="K2298" s="1" t="s">
        <v>7270</v>
      </c>
      <c r="L2298">
        <f>ROUNDUP(IF(B2298&gt;$D$4,0,($D$4-B2298+1)/365),0)</f>
        <v>0</v>
      </c>
      <c r="M2298">
        <f>ROUNDUP(IF(B2298&gt;$D$5,0,($D$5-B2298+1)/365),0)</f>
        <v>1</v>
      </c>
      <c r="N2298" s="28">
        <f>IF(OR(L2298=1,M2298=1),IF(B2298+364&lt;=$D$5,(B2298+364-$D$4+1)/365,IF(B2298&gt;$D$4,($D$5-B2298+1)/365,$D$6/365)),0)</f>
        <v>0.17808219178082191</v>
      </c>
      <c r="O2298" s="28">
        <f>'Data &amp; Parameter'!$E$16*'Data &amp; Parameter'!$E$17*('Data &amp; Parameter'!$E$18+'Data &amp; Parameter'!$E$19)*'Data &amp; Parameter'!$E$20*'Data &amp; Parameter'!$E$37*N2298</f>
        <v>0.61913913196252002</v>
      </c>
      <c r="P2298">
        <f>ROUNDUP(IF(D2298&gt;$D$4,0,($D$4-D2298+1)/365),0)</f>
        <v>0</v>
      </c>
      <c r="Q2298">
        <f>ROUNDUP(IF(D2298&gt;$D$5,0,($D$5-D2298+1)/365),0)</f>
        <v>1</v>
      </c>
      <c r="R2298" s="28">
        <f>IF(OR(P2298=1,Q2298=1),IF(D2298+364&lt;=$D$5,(D2298+364-$D$4+1)/365,IF(D2298&gt;$D$4,($D$5-D2298+1)/365,$D$6/365)),0)</f>
        <v>0.17808219178082191</v>
      </c>
      <c r="S2298" s="28">
        <f>'Data &amp; Parameter'!$E$16*'Data &amp; Parameter'!$E$17*('Data &amp; Parameter'!$E$18+'Data &amp; Parameter'!$E$19)*'Data &amp; Parameter'!$E$20*'Data &amp; Parameter'!$E$37*R2298</f>
        <v>0.61913913196252002</v>
      </c>
      <c r="T2298" s="28">
        <f t="shared" si="35"/>
        <v>1.23827826392504</v>
      </c>
    </row>
    <row r="2299" spans="1:20" ht="15.75" customHeight="1" x14ac:dyDescent="0.35">
      <c r="A2299">
        <v>2292</v>
      </c>
      <c r="B2299" s="76">
        <v>44237</v>
      </c>
      <c r="C2299" s="1" t="s">
        <v>7271</v>
      </c>
      <c r="D2299" s="76">
        <v>44237</v>
      </c>
      <c r="E2299" s="1" t="s">
        <v>7272</v>
      </c>
      <c r="F2299" s="1" t="s">
        <v>7273</v>
      </c>
      <c r="G2299" s="1" t="s">
        <v>123</v>
      </c>
      <c r="H2299" s="1" t="s">
        <v>124</v>
      </c>
      <c r="I2299" s="1" t="s">
        <v>125</v>
      </c>
      <c r="J2299" s="1" t="s">
        <v>7274</v>
      </c>
      <c r="K2299" s="1" t="s">
        <v>7270</v>
      </c>
      <c r="L2299">
        <f>ROUNDUP(IF(B2299&gt;$D$4,0,($D$4-B2299+1)/365),0)</f>
        <v>0</v>
      </c>
      <c r="M2299">
        <f>ROUNDUP(IF(B2299&gt;$D$5,0,($D$5-B2299+1)/365),0)</f>
        <v>1</v>
      </c>
      <c r="N2299" s="28">
        <f>IF(OR(L2299=1,M2299=1),IF(B2299+364&lt;=$D$5,(B2299+364-$D$4+1)/365,IF(B2299&gt;$D$4,($D$5-B2299+1)/365,$D$6/365)),0)</f>
        <v>0.17808219178082191</v>
      </c>
      <c r="O2299" s="28">
        <f>'Data &amp; Parameter'!$E$16*'Data &amp; Parameter'!$E$17*('Data &amp; Parameter'!$E$18+'Data &amp; Parameter'!$E$19)*'Data &amp; Parameter'!$E$20*'Data &amp; Parameter'!$E$37*N2299</f>
        <v>0.61913913196252002</v>
      </c>
      <c r="P2299">
        <f>ROUNDUP(IF(D2299&gt;$D$4,0,($D$4-D2299+1)/365),0)</f>
        <v>0</v>
      </c>
      <c r="Q2299">
        <f>ROUNDUP(IF(D2299&gt;$D$5,0,($D$5-D2299+1)/365),0)</f>
        <v>1</v>
      </c>
      <c r="R2299" s="28">
        <f>IF(OR(P2299=1,Q2299=1),IF(D2299+364&lt;=$D$5,(D2299+364-$D$4+1)/365,IF(D2299&gt;$D$4,($D$5-D2299+1)/365,$D$6/365)),0)</f>
        <v>0.17808219178082191</v>
      </c>
      <c r="S2299" s="28">
        <f>'Data &amp; Parameter'!$E$16*'Data &amp; Parameter'!$E$17*('Data &amp; Parameter'!$E$18+'Data &amp; Parameter'!$E$19)*'Data &amp; Parameter'!$E$20*'Data &amp; Parameter'!$E$37*R2299</f>
        <v>0.61913913196252002</v>
      </c>
      <c r="T2299" s="28">
        <f t="shared" si="35"/>
        <v>1.23827826392504</v>
      </c>
    </row>
    <row r="2300" spans="1:20" ht="15.75" customHeight="1" x14ac:dyDescent="0.35">
      <c r="A2300">
        <v>2293</v>
      </c>
      <c r="B2300" s="76">
        <v>44237</v>
      </c>
      <c r="C2300" s="1" t="s">
        <v>7275</v>
      </c>
      <c r="D2300" s="76">
        <v>44237</v>
      </c>
      <c r="E2300" s="1" t="s">
        <v>7276</v>
      </c>
      <c r="F2300" s="1" t="s">
        <v>7277</v>
      </c>
      <c r="G2300" s="1" t="s">
        <v>123</v>
      </c>
      <c r="H2300" s="1" t="s">
        <v>124</v>
      </c>
      <c r="I2300" s="1" t="s">
        <v>125</v>
      </c>
      <c r="J2300" s="1" t="s">
        <v>7274</v>
      </c>
      <c r="K2300" s="1" t="s">
        <v>7278</v>
      </c>
      <c r="L2300">
        <f>ROUNDUP(IF(B2300&gt;$D$4,0,($D$4-B2300+1)/365),0)</f>
        <v>0</v>
      </c>
      <c r="M2300">
        <f>ROUNDUP(IF(B2300&gt;$D$5,0,($D$5-B2300+1)/365),0)</f>
        <v>1</v>
      </c>
      <c r="N2300" s="28">
        <f>IF(OR(L2300=1,M2300=1),IF(B2300+364&lt;=$D$5,(B2300+364-$D$4+1)/365,IF(B2300&gt;$D$4,($D$5-B2300+1)/365,$D$6/365)),0)</f>
        <v>0.17808219178082191</v>
      </c>
      <c r="O2300" s="28">
        <f>'Data &amp; Parameter'!$E$16*'Data &amp; Parameter'!$E$17*('Data &amp; Parameter'!$E$18+'Data &amp; Parameter'!$E$19)*'Data &amp; Parameter'!$E$20*'Data &amp; Parameter'!$E$37*N2300</f>
        <v>0.61913913196252002</v>
      </c>
      <c r="P2300">
        <f>ROUNDUP(IF(D2300&gt;$D$4,0,($D$4-D2300+1)/365),0)</f>
        <v>0</v>
      </c>
      <c r="Q2300">
        <f>ROUNDUP(IF(D2300&gt;$D$5,0,($D$5-D2300+1)/365),0)</f>
        <v>1</v>
      </c>
      <c r="R2300" s="28">
        <f>IF(OR(P2300=1,Q2300=1),IF(D2300+364&lt;=$D$5,(D2300+364-$D$4+1)/365,IF(D2300&gt;$D$4,($D$5-D2300+1)/365,$D$6/365)),0)</f>
        <v>0.17808219178082191</v>
      </c>
      <c r="S2300" s="28">
        <f>'Data &amp; Parameter'!$E$16*'Data &amp; Parameter'!$E$17*('Data &amp; Parameter'!$E$18+'Data &amp; Parameter'!$E$19)*'Data &amp; Parameter'!$E$20*'Data &amp; Parameter'!$E$37*R2300</f>
        <v>0.61913913196252002</v>
      </c>
      <c r="T2300" s="28">
        <f t="shared" si="35"/>
        <v>1.23827826392504</v>
      </c>
    </row>
    <row r="2301" spans="1:20" ht="15.75" customHeight="1" x14ac:dyDescent="0.35">
      <c r="A2301">
        <v>2294</v>
      </c>
      <c r="B2301" s="76">
        <v>44237</v>
      </c>
      <c r="C2301" s="1" t="s">
        <v>7279</v>
      </c>
      <c r="D2301" s="76">
        <v>44237</v>
      </c>
      <c r="E2301" s="1" t="s">
        <v>7280</v>
      </c>
      <c r="F2301" s="1" t="s">
        <v>7281</v>
      </c>
      <c r="G2301" s="1" t="s">
        <v>123</v>
      </c>
      <c r="H2301" s="1" t="s">
        <v>124</v>
      </c>
      <c r="I2301" s="1" t="s">
        <v>125</v>
      </c>
      <c r="J2301" s="1" t="s">
        <v>7274</v>
      </c>
      <c r="K2301" s="1" t="s">
        <v>7270</v>
      </c>
      <c r="L2301">
        <f>ROUNDUP(IF(B2301&gt;$D$4,0,($D$4-B2301+1)/365),0)</f>
        <v>0</v>
      </c>
      <c r="M2301">
        <f>ROUNDUP(IF(B2301&gt;$D$5,0,($D$5-B2301+1)/365),0)</f>
        <v>1</v>
      </c>
      <c r="N2301" s="28">
        <f>IF(OR(L2301=1,M2301=1),IF(B2301+364&lt;=$D$5,(B2301+364-$D$4+1)/365,IF(B2301&gt;$D$4,($D$5-B2301+1)/365,$D$6/365)),0)</f>
        <v>0.17808219178082191</v>
      </c>
      <c r="O2301" s="28">
        <f>'Data &amp; Parameter'!$E$16*'Data &amp; Parameter'!$E$17*('Data &amp; Parameter'!$E$18+'Data &amp; Parameter'!$E$19)*'Data &amp; Parameter'!$E$20*'Data &amp; Parameter'!$E$37*N2301</f>
        <v>0.61913913196252002</v>
      </c>
      <c r="P2301">
        <f>ROUNDUP(IF(D2301&gt;$D$4,0,($D$4-D2301+1)/365),0)</f>
        <v>0</v>
      </c>
      <c r="Q2301">
        <f>ROUNDUP(IF(D2301&gt;$D$5,0,($D$5-D2301+1)/365),0)</f>
        <v>1</v>
      </c>
      <c r="R2301" s="28">
        <f>IF(OR(P2301=1,Q2301=1),IF(D2301+364&lt;=$D$5,(D2301+364-$D$4+1)/365,IF(D2301&gt;$D$4,($D$5-D2301+1)/365,$D$6/365)),0)</f>
        <v>0.17808219178082191</v>
      </c>
      <c r="S2301" s="28">
        <f>'Data &amp; Parameter'!$E$16*'Data &amp; Parameter'!$E$17*('Data &amp; Parameter'!$E$18+'Data &amp; Parameter'!$E$19)*'Data &amp; Parameter'!$E$20*'Data &amp; Parameter'!$E$37*R2301</f>
        <v>0.61913913196252002</v>
      </c>
      <c r="T2301" s="28">
        <f t="shared" si="35"/>
        <v>1.23827826392504</v>
      </c>
    </row>
    <row r="2302" spans="1:20" ht="15.75" customHeight="1" x14ac:dyDescent="0.35">
      <c r="A2302">
        <v>2295</v>
      </c>
      <c r="B2302" s="76">
        <v>44237</v>
      </c>
      <c r="C2302" s="1" t="s">
        <v>7282</v>
      </c>
      <c r="D2302" s="76">
        <v>44237</v>
      </c>
      <c r="E2302" s="1" t="s">
        <v>7283</v>
      </c>
      <c r="F2302" s="1" t="s">
        <v>7284</v>
      </c>
      <c r="G2302" s="1" t="s">
        <v>123</v>
      </c>
      <c r="H2302" s="1" t="s">
        <v>124</v>
      </c>
      <c r="I2302" s="1" t="s">
        <v>125</v>
      </c>
      <c r="J2302" s="1" t="s">
        <v>7274</v>
      </c>
      <c r="K2302" s="1" t="s">
        <v>7270</v>
      </c>
      <c r="L2302">
        <f>ROUNDUP(IF(B2302&gt;$D$4,0,($D$4-B2302+1)/365),0)</f>
        <v>0</v>
      </c>
      <c r="M2302">
        <f>ROUNDUP(IF(B2302&gt;$D$5,0,($D$5-B2302+1)/365),0)</f>
        <v>1</v>
      </c>
      <c r="N2302" s="28">
        <f>IF(OR(L2302=1,M2302=1),IF(B2302+364&lt;=$D$5,(B2302+364-$D$4+1)/365,IF(B2302&gt;$D$4,($D$5-B2302+1)/365,$D$6/365)),0)</f>
        <v>0.17808219178082191</v>
      </c>
      <c r="O2302" s="28">
        <f>'Data &amp; Parameter'!$E$16*'Data &amp; Parameter'!$E$17*('Data &amp; Parameter'!$E$18+'Data &amp; Parameter'!$E$19)*'Data &amp; Parameter'!$E$20*'Data &amp; Parameter'!$E$37*N2302</f>
        <v>0.61913913196252002</v>
      </c>
      <c r="P2302">
        <f>ROUNDUP(IF(D2302&gt;$D$4,0,($D$4-D2302+1)/365),0)</f>
        <v>0</v>
      </c>
      <c r="Q2302">
        <f>ROUNDUP(IF(D2302&gt;$D$5,0,($D$5-D2302+1)/365),0)</f>
        <v>1</v>
      </c>
      <c r="R2302" s="28">
        <f>IF(OR(P2302=1,Q2302=1),IF(D2302+364&lt;=$D$5,(D2302+364-$D$4+1)/365,IF(D2302&gt;$D$4,($D$5-D2302+1)/365,$D$6/365)),0)</f>
        <v>0.17808219178082191</v>
      </c>
      <c r="S2302" s="28">
        <f>'Data &amp; Parameter'!$E$16*'Data &amp; Parameter'!$E$17*('Data &amp; Parameter'!$E$18+'Data &amp; Parameter'!$E$19)*'Data &amp; Parameter'!$E$20*'Data &amp; Parameter'!$E$37*R2302</f>
        <v>0.61913913196252002</v>
      </c>
      <c r="T2302" s="28">
        <f t="shared" si="35"/>
        <v>1.23827826392504</v>
      </c>
    </row>
    <row r="2303" spans="1:20" ht="15.75" customHeight="1" x14ac:dyDescent="0.35">
      <c r="A2303">
        <v>2296</v>
      </c>
      <c r="B2303" s="76">
        <v>44237</v>
      </c>
      <c r="C2303" s="1" t="s">
        <v>7285</v>
      </c>
      <c r="D2303" s="76">
        <v>44237</v>
      </c>
      <c r="E2303" s="1" t="s">
        <v>7286</v>
      </c>
      <c r="F2303" s="1" t="s">
        <v>7287</v>
      </c>
      <c r="G2303" s="1" t="s">
        <v>123</v>
      </c>
      <c r="H2303" s="1" t="s">
        <v>124</v>
      </c>
      <c r="I2303" s="1" t="s">
        <v>125</v>
      </c>
      <c r="J2303" s="1" t="s">
        <v>7274</v>
      </c>
      <c r="K2303" s="1" t="s">
        <v>7270</v>
      </c>
      <c r="L2303">
        <f>ROUNDUP(IF(B2303&gt;$D$4,0,($D$4-B2303+1)/365),0)</f>
        <v>0</v>
      </c>
      <c r="M2303">
        <f>ROUNDUP(IF(B2303&gt;$D$5,0,($D$5-B2303+1)/365),0)</f>
        <v>1</v>
      </c>
      <c r="N2303" s="28">
        <f>IF(OR(L2303=1,M2303=1),IF(B2303+364&lt;=$D$5,(B2303+364-$D$4+1)/365,IF(B2303&gt;$D$4,($D$5-B2303+1)/365,$D$6/365)),0)</f>
        <v>0.17808219178082191</v>
      </c>
      <c r="O2303" s="28">
        <f>'Data &amp; Parameter'!$E$16*'Data &amp; Parameter'!$E$17*('Data &amp; Parameter'!$E$18+'Data &amp; Parameter'!$E$19)*'Data &amp; Parameter'!$E$20*'Data &amp; Parameter'!$E$37*N2303</f>
        <v>0.61913913196252002</v>
      </c>
      <c r="P2303">
        <f>ROUNDUP(IF(D2303&gt;$D$4,0,($D$4-D2303+1)/365),0)</f>
        <v>0</v>
      </c>
      <c r="Q2303">
        <f>ROUNDUP(IF(D2303&gt;$D$5,0,($D$5-D2303+1)/365),0)</f>
        <v>1</v>
      </c>
      <c r="R2303" s="28">
        <f>IF(OR(P2303=1,Q2303=1),IF(D2303+364&lt;=$D$5,(D2303+364-$D$4+1)/365,IF(D2303&gt;$D$4,($D$5-D2303+1)/365,$D$6/365)),0)</f>
        <v>0.17808219178082191</v>
      </c>
      <c r="S2303" s="28">
        <f>'Data &amp; Parameter'!$E$16*'Data &amp; Parameter'!$E$17*('Data &amp; Parameter'!$E$18+'Data &amp; Parameter'!$E$19)*'Data &amp; Parameter'!$E$20*'Data &amp; Parameter'!$E$37*R2303</f>
        <v>0.61913913196252002</v>
      </c>
      <c r="T2303" s="28">
        <f t="shared" si="35"/>
        <v>1.23827826392504</v>
      </c>
    </row>
    <row r="2304" spans="1:20" ht="15.75" customHeight="1" x14ac:dyDescent="0.35">
      <c r="A2304">
        <v>2297</v>
      </c>
      <c r="B2304" s="76">
        <v>44237</v>
      </c>
      <c r="C2304" s="1" t="s">
        <v>7288</v>
      </c>
      <c r="D2304" s="76">
        <v>44237</v>
      </c>
      <c r="E2304" s="1" t="s">
        <v>7289</v>
      </c>
      <c r="F2304" s="1" t="s">
        <v>7290</v>
      </c>
      <c r="G2304" s="1" t="s">
        <v>123</v>
      </c>
      <c r="H2304" s="1" t="s">
        <v>124</v>
      </c>
      <c r="I2304" s="1" t="s">
        <v>125</v>
      </c>
      <c r="J2304" s="1" t="s">
        <v>7274</v>
      </c>
      <c r="K2304" s="1" t="s">
        <v>7270</v>
      </c>
      <c r="L2304">
        <f>ROUNDUP(IF(B2304&gt;$D$4,0,($D$4-B2304+1)/365),0)</f>
        <v>0</v>
      </c>
      <c r="M2304">
        <f>ROUNDUP(IF(B2304&gt;$D$5,0,($D$5-B2304+1)/365),0)</f>
        <v>1</v>
      </c>
      <c r="N2304" s="28">
        <f>IF(OR(L2304=1,M2304=1),IF(B2304+364&lt;=$D$5,(B2304+364-$D$4+1)/365,IF(B2304&gt;$D$4,($D$5-B2304+1)/365,$D$6/365)),0)</f>
        <v>0.17808219178082191</v>
      </c>
      <c r="O2304" s="28">
        <f>'Data &amp; Parameter'!$E$16*'Data &amp; Parameter'!$E$17*('Data &amp; Parameter'!$E$18+'Data &amp; Parameter'!$E$19)*'Data &amp; Parameter'!$E$20*'Data &amp; Parameter'!$E$37*N2304</f>
        <v>0.61913913196252002</v>
      </c>
      <c r="P2304">
        <f>ROUNDUP(IF(D2304&gt;$D$4,0,($D$4-D2304+1)/365),0)</f>
        <v>0</v>
      </c>
      <c r="Q2304">
        <f>ROUNDUP(IF(D2304&gt;$D$5,0,($D$5-D2304+1)/365),0)</f>
        <v>1</v>
      </c>
      <c r="R2304" s="28">
        <f>IF(OR(P2304=1,Q2304=1),IF(D2304+364&lt;=$D$5,(D2304+364-$D$4+1)/365,IF(D2304&gt;$D$4,($D$5-D2304+1)/365,$D$6/365)),0)</f>
        <v>0.17808219178082191</v>
      </c>
      <c r="S2304" s="28">
        <f>'Data &amp; Parameter'!$E$16*'Data &amp; Parameter'!$E$17*('Data &amp; Parameter'!$E$18+'Data &amp; Parameter'!$E$19)*'Data &amp; Parameter'!$E$20*'Data &amp; Parameter'!$E$37*R2304</f>
        <v>0.61913913196252002</v>
      </c>
      <c r="T2304" s="28">
        <f t="shared" si="35"/>
        <v>1.23827826392504</v>
      </c>
    </row>
    <row r="2305" spans="1:20" ht="15.75" customHeight="1" x14ac:dyDescent="0.35">
      <c r="A2305">
        <v>2298</v>
      </c>
      <c r="B2305" s="76">
        <v>44237</v>
      </c>
      <c r="C2305" s="1" t="s">
        <v>7291</v>
      </c>
      <c r="D2305" s="76">
        <v>44237</v>
      </c>
      <c r="E2305" s="1" t="s">
        <v>7292</v>
      </c>
      <c r="F2305" s="1" t="s">
        <v>7293</v>
      </c>
      <c r="G2305" s="1" t="s">
        <v>123</v>
      </c>
      <c r="H2305" s="1" t="s">
        <v>124</v>
      </c>
      <c r="I2305" s="1" t="s">
        <v>125</v>
      </c>
      <c r="J2305" s="1" t="s">
        <v>7274</v>
      </c>
      <c r="K2305" s="1" t="s">
        <v>7270</v>
      </c>
      <c r="L2305">
        <f>ROUNDUP(IF(B2305&gt;$D$4,0,($D$4-B2305+1)/365),0)</f>
        <v>0</v>
      </c>
      <c r="M2305">
        <f>ROUNDUP(IF(B2305&gt;$D$5,0,($D$5-B2305+1)/365),0)</f>
        <v>1</v>
      </c>
      <c r="N2305" s="28">
        <f>IF(OR(L2305=1,M2305=1),IF(B2305+364&lt;=$D$5,(B2305+364-$D$4+1)/365,IF(B2305&gt;$D$4,($D$5-B2305+1)/365,$D$6/365)),0)</f>
        <v>0.17808219178082191</v>
      </c>
      <c r="O2305" s="28">
        <f>'Data &amp; Parameter'!$E$16*'Data &amp; Parameter'!$E$17*('Data &amp; Parameter'!$E$18+'Data &amp; Parameter'!$E$19)*'Data &amp; Parameter'!$E$20*'Data &amp; Parameter'!$E$37*N2305</f>
        <v>0.61913913196252002</v>
      </c>
      <c r="P2305">
        <f>ROUNDUP(IF(D2305&gt;$D$4,0,($D$4-D2305+1)/365),0)</f>
        <v>0</v>
      </c>
      <c r="Q2305">
        <f>ROUNDUP(IF(D2305&gt;$D$5,0,($D$5-D2305+1)/365),0)</f>
        <v>1</v>
      </c>
      <c r="R2305" s="28">
        <f>IF(OR(P2305=1,Q2305=1),IF(D2305+364&lt;=$D$5,(D2305+364-$D$4+1)/365,IF(D2305&gt;$D$4,($D$5-D2305+1)/365,$D$6/365)),0)</f>
        <v>0.17808219178082191</v>
      </c>
      <c r="S2305" s="28">
        <f>'Data &amp; Parameter'!$E$16*'Data &amp; Parameter'!$E$17*('Data &amp; Parameter'!$E$18+'Data &amp; Parameter'!$E$19)*'Data &amp; Parameter'!$E$20*'Data &amp; Parameter'!$E$37*R2305</f>
        <v>0.61913913196252002</v>
      </c>
      <c r="T2305" s="28">
        <f t="shared" si="35"/>
        <v>1.23827826392504</v>
      </c>
    </row>
    <row r="2306" spans="1:20" ht="15.75" customHeight="1" x14ac:dyDescent="0.35">
      <c r="A2306">
        <v>2299</v>
      </c>
      <c r="B2306" s="76">
        <v>44237</v>
      </c>
      <c r="C2306" s="1" t="s">
        <v>7294</v>
      </c>
      <c r="D2306" s="76">
        <v>44237</v>
      </c>
      <c r="E2306" s="1" t="s">
        <v>7295</v>
      </c>
      <c r="F2306" s="1" t="s">
        <v>7296</v>
      </c>
      <c r="G2306" s="1" t="s">
        <v>123</v>
      </c>
      <c r="H2306" s="1" t="s">
        <v>124</v>
      </c>
      <c r="I2306" s="1" t="s">
        <v>125</v>
      </c>
      <c r="J2306" s="1" t="s">
        <v>7274</v>
      </c>
      <c r="K2306" s="1" t="s">
        <v>7270</v>
      </c>
      <c r="L2306">
        <f>ROUNDUP(IF(B2306&gt;$D$4,0,($D$4-B2306+1)/365),0)</f>
        <v>0</v>
      </c>
      <c r="M2306">
        <f>ROUNDUP(IF(B2306&gt;$D$5,0,($D$5-B2306+1)/365),0)</f>
        <v>1</v>
      </c>
      <c r="N2306" s="28">
        <f>IF(OR(L2306=1,M2306=1),IF(B2306+364&lt;=$D$5,(B2306+364-$D$4+1)/365,IF(B2306&gt;$D$4,($D$5-B2306+1)/365,$D$6/365)),0)</f>
        <v>0.17808219178082191</v>
      </c>
      <c r="O2306" s="28">
        <f>'Data &amp; Parameter'!$E$16*'Data &amp; Parameter'!$E$17*('Data &amp; Parameter'!$E$18+'Data &amp; Parameter'!$E$19)*'Data &amp; Parameter'!$E$20*'Data &amp; Parameter'!$E$37*N2306</f>
        <v>0.61913913196252002</v>
      </c>
      <c r="P2306">
        <f>ROUNDUP(IF(D2306&gt;$D$4,0,($D$4-D2306+1)/365),0)</f>
        <v>0</v>
      </c>
      <c r="Q2306">
        <f>ROUNDUP(IF(D2306&gt;$D$5,0,($D$5-D2306+1)/365),0)</f>
        <v>1</v>
      </c>
      <c r="R2306" s="28">
        <f>IF(OR(P2306=1,Q2306=1),IF(D2306+364&lt;=$D$5,(D2306+364-$D$4+1)/365,IF(D2306&gt;$D$4,($D$5-D2306+1)/365,$D$6/365)),0)</f>
        <v>0.17808219178082191</v>
      </c>
      <c r="S2306" s="28">
        <f>'Data &amp; Parameter'!$E$16*'Data &amp; Parameter'!$E$17*('Data &amp; Parameter'!$E$18+'Data &amp; Parameter'!$E$19)*'Data &amp; Parameter'!$E$20*'Data &amp; Parameter'!$E$37*R2306</f>
        <v>0.61913913196252002</v>
      </c>
      <c r="T2306" s="28">
        <f t="shared" si="35"/>
        <v>1.23827826392504</v>
      </c>
    </row>
    <row r="2307" spans="1:20" ht="15.75" customHeight="1" x14ac:dyDescent="0.35">
      <c r="A2307">
        <v>2300</v>
      </c>
      <c r="B2307" s="76">
        <v>44237</v>
      </c>
      <c r="C2307" s="1" t="s">
        <v>7297</v>
      </c>
      <c r="D2307" s="76">
        <v>44237</v>
      </c>
      <c r="E2307" s="1" t="s">
        <v>7298</v>
      </c>
      <c r="F2307" s="1" t="s">
        <v>7299</v>
      </c>
      <c r="G2307" s="1" t="s">
        <v>123</v>
      </c>
      <c r="H2307" s="1" t="s">
        <v>124</v>
      </c>
      <c r="I2307" s="1" t="s">
        <v>125</v>
      </c>
      <c r="J2307" s="1" t="s">
        <v>7274</v>
      </c>
      <c r="K2307" s="1" t="s">
        <v>7270</v>
      </c>
      <c r="L2307">
        <f>ROUNDUP(IF(B2307&gt;$D$4,0,($D$4-B2307+1)/365),0)</f>
        <v>0</v>
      </c>
      <c r="M2307">
        <f>ROUNDUP(IF(B2307&gt;$D$5,0,($D$5-B2307+1)/365),0)</f>
        <v>1</v>
      </c>
      <c r="N2307" s="28">
        <f>IF(OR(L2307=1,M2307=1),IF(B2307+364&lt;=$D$5,(B2307+364-$D$4+1)/365,IF(B2307&gt;$D$4,($D$5-B2307+1)/365,$D$6/365)),0)</f>
        <v>0.17808219178082191</v>
      </c>
      <c r="O2307" s="28">
        <f>'Data &amp; Parameter'!$E$16*'Data &amp; Parameter'!$E$17*('Data &amp; Parameter'!$E$18+'Data &amp; Parameter'!$E$19)*'Data &amp; Parameter'!$E$20*'Data &amp; Parameter'!$E$37*N2307</f>
        <v>0.61913913196252002</v>
      </c>
      <c r="P2307">
        <f>ROUNDUP(IF(D2307&gt;$D$4,0,($D$4-D2307+1)/365),0)</f>
        <v>0</v>
      </c>
      <c r="Q2307">
        <f>ROUNDUP(IF(D2307&gt;$D$5,0,($D$5-D2307+1)/365),0)</f>
        <v>1</v>
      </c>
      <c r="R2307" s="28">
        <f>IF(OR(P2307=1,Q2307=1),IF(D2307+364&lt;=$D$5,(D2307+364-$D$4+1)/365,IF(D2307&gt;$D$4,($D$5-D2307+1)/365,$D$6/365)),0)</f>
        <v>0.17808219178082191</v>
      </c>
      <c r="S2307" s="28">
        <f>'Data &amp; Parameter'!$E$16*'Data &amp; Parameter'!$E$17*('Data &amp; Parameter'!$E$18+'Data &amp; Parameter'!$E$19)*'Data &amp; Parameter'!$E$20*'Data &amp; Parameter'!$E$37*R2307</f>
        <v>0.61913913196252002</v>
      </c>
      <c r="T2307" s="28">
        <f t="shared" si="35"/>
        <v>1.23827826392504</v>
      </c>
    </row>
    <row r="2308" spans="1:20" ht="15.75" customHeight="1" x14ac:dyDescent="0.35">
      <c r="A2308">
        <v>2301</v>
      </c>
      <c r="B2308" s="76">
        <v>44237</v>
      </c>
      <c r="C2308" s="1" t="s">
        <v>7300</v>
      </c>
      <c r="D2308" s="76">
        <v>44237</v>
      </c>
      <c r="E2308" s="1" t="s">
        <v>7301</v>
      </c>
      <c r="F2308" s="1" t="s">
        <v>7302</v>
      </c>
      <c r="G2308" s="1" t="s">
        <v>123</v>
      </c>
      <c r="H2308" s="1" t="s">
        <v>124</v>
      </c>
      <c r="I2308" s="1" t="s">
        <v>125</v>
      </c>
      <c r="J2308" s="1" t="s">
        <v>7274</v>
      </c>
      <c r="K2308" s="1" t="s">
        <v>7270</v>
      </c>
      <c r="L2308">
        <f>ROUNDUP(IF(B2308&gt;$D$4,0,($D$4-B2308+1)/365),0)</f>
        <v>0</v>
      </c>
      <c r="M2308">
        <f>ROUNDUP(IF(B2308&gt;$D$5,0,($D$5-B2308+1)/365),0)</f>
        <v>1</v>
      </c>
      <c r="N2308" s="28">
        <f>IF(OR(L2308=1,M2308=1),IF(B2308+364&lt;=$D$5,(B2308+364-$D$4+1)/365,IF(B2308&gt;$D$4,($D$5-B2308+1)/365,$D$6/365)),0)</f>
        <v>0.17808219178082191</v>
      </c>
      <c r="O2308" s="28">
        <f>'Data &amp; Parameter'!$E$16*'Data &amp; Parameter'!$E$17*('Data &amp; Parameter'!$E$18+'Data &amp; Parameter'!$E$19)*'Data &amp; Parameter'!$E$20*'Data &amp; Parameter'!$E$37*N2308</f>
        <v>0.61913913196252002</v>
      </c>
      <c r="P2308">
        <f>ROUNDUP(IF(D2308&gt;$D$4,0,($D$4-D2308+1)/365),0)</f>
        <v>0</v>
      </c>
      <c r="Q2308">
        <f>ROUNDUP(IF(D2308&gt;$D$5,0,($D$5-D2308+1)/365),0)</f>
        <v>1</v>
      </c>
      <c r="R2308" s="28">
        <f>IF(OR(P2308=1,Q2308=1),IF(D2308+364&lt;=$D$5,(D2308+364-$D$4+1)/365,IF(D2308&gt;$D$4,($D$5-D2308+1)/365,$D$6/365)),0)</f>
        <v>0.17808219178082191</v>
      </c>
      <c r="S2308" s="28">
        <f>'Data &amp; Parameter'!$E$16*'Data &amp; Parameter'!$E$17*('Data &amp; Parameter'!$E$18+'Data &amp; Parameter'!$E$19)*'Data &amp; Parameter'!$E$20*'Data &amp; Parameter'!$E$37*R2308</f>
        <v>0.61913913196252002</v>
      </c>
      <c r="T2308" s="28">
        <f t="shared" si="35"/>
        <v>1.23827826392504</v>
      </c>
    </row>
    <row r="2309" spans="1:20" ht="15.75" customHeight="1" x14ac:dyDescent="0.35">
      <c r="A2309">
        <v>2302</v>
      </c>
      <c r="B2309" s="76">
        <v>44237</v>
      </c>
      <c r="C2309" s="1" t="s">
        <v>7303</v>
      </c>
      <c r="D2309" s="76">
        <v>44237</v>
      </c>
      <c r="E2309" s="1" t="s">
        <v>7304</v>
      </c>
      <c r="F2309" s="1" t="s">
        <v>7305</v>
      </c>
      <c r="G2309" s="1" t="s">
        <v>123</v>
      </c>
      <c r="H2309" s="1" t="s">
        <v>124</v>
      </c>
      <c r="I2309" s="1" t="s">
        <v>125</v>
      </c>
      <c r="J2309" s="1" t="s">
        <v>7274</v>
      </c>
      <c r="K2309" s="1" t="s">
        <v>7270</v>
      </c>
      <c r="L2309">
        <f>ROUNDUP(IF(B2309&gt;$D$4,0,($D$4-B2309+1)/365),0)</f>
        <v>0</v>
      </c>
      <c r="M2309">
        <f>ROUNDUP(IF(B2309&gt;$D$5,0,($D$5-B2309+1)/365),0)</f>
        <v>1</v>
      </c>
      <c r="N2309" s="28">
        <f>IF(OR(L2309=1,M2309=1),IF(B2309+364&lt;=$D$5,(B2309+364-$D$4+1)/365,IF(B2309&gt;$D$4,($D$5-B2309+1)/365,$D$6/365)),0)</f>
        <v>0.17808219178082191</v>
      </c>
      <c r="O2309" s="28">
        <f>'Data &amp; Parameter'!$E$16*'Data &amp; Parameter'!$E$17*('Data &amp; Parameter'!$E$18+'Data &amp; Parameter'!$E$19)*'Data &amp; Parameter'!$E$20*'Data &amp; Parameter'!$E$37*N2309</f>
        <v>0.61913913196252002</v>
      </c>
      <c r="P2309">
        <f>ROUNDUP(IF(D2309&gt;$D$4,0,($D$4-D2309+1)/365),0)</f>
        <v>0</v>
      </c>
      <c r="Q2309">
        <f>ROUNDUP(IF(D2309&gt;$D$5,0,($D$5-D2309+1)/365),0)</f>
        <v>1</v>
      </c>
      <c r="R2309" s="28">
        <f>IF(OR(P2309=1,Q2309=1),IF(D2309+364&lt;=$D$5,(D2309+364-$D$4+1)/365,IF(D2309&gt;$D$4,($D$5-D2309+1)/365,$D$6/365)),0)</f>
        <v>0.17808219178082191</v>
      </c>
      <c r="S2309" s="28">
        <f>'Data &amp; Parameter'!$E$16*'Data &amp; Parameter'!$E$17*('Data &amp; Parameter'!$E$18+'Data &amp; Parameter'!$E$19)*'Data &amp; Parameter'!$E$20*'Data &amp; Parameter'!$E$37*R2309</f>
        <v>0.61913913196252002</v>
      </c>
      <c r="T2309" s="28">
        <f t="shared" si="35"/>
        <v>1.23827826392504</v>
      </c>
    </row>
    <row r="2310" spans="1:20" ht="15.75" customHeight="1" x14ac:dyDescent="0.35">
      <c r="A2310">
        <v>2303</v>
      </c>
      <c r="B2310" s="76">
        <v>44237</v>
      </c>
      <c r="C2310" s="1" t="s">
        <v>7306</v>
      </c>
      <c r="D2310" s="76">
        <v>44237</v>
      </c>
      <c r="E2310" s="1" t="s">
        <v>7307</v>
      </c>
      <c r="F2310" s="1" t="s">
        <v>7308</v>
      </c>
      <c r="G2310" s="1" t="s">
        <v>123</v>
      </c>
      <c r="H2310" s="1" t="s">
        <v>124</v>
      </c>
      <c r="I2310" s="1" t="s">
        <v>125</v>
      </c>
      <c r="J2310" s="1" t="s">
        <v>7274</v>
      </c>
      <c r="K2310" s="1" t="s">
        <v>7270</v>
      </c>
      <c r="L2310">
        <f>ROUNDUP(IF(B2310&gt;$D$4,0,($D$4-B2310+1)/365),0)</f>
        <v>0</v>
      </c>
      <c r="M2310">
        <f>ROUNDUP(IF(B2310&gt;$D$5,0,($D$5-B2310+1)/365),0)</f>
        <v>1</v>
      </c>
      <c r="N2310" s="28">
        <f>IF(OR(L2310=1,M2310=1),IF(B2310+364&lt;=$D$5,(B2310+364-$D$4+1)/365,IF(B2310&gt;$D$4,($D$5-B2310+1)/365,$D$6/365)),0)</f>
        <v>0.17808219178082191</v>
      </c>
      <c r="O2310" s="28">
        <f>'Data &amp; Parameter'!$E$16*'Data &amp; Parameter'!$E$17*('Data &amp; Parameter'!$E$18+'Data &amp; Parameter'!$E$19)*'Data &amp; Parameter'!$E$20*'Data &amp; Parameter'!$E$37*N2310</f>
        <v>0.61913913196252002</v>
      </c>
      <c r="P2310">
        <f>ROUNDUP(IF(D2310&gt;$D$4,0,($D$4-D2310+1)/365),0)</f>
        <v>0</v>
      </c>
      <c r="Q2310">
        <f>ROUNDUP(IF(D2310&gt;$D$5,0,($D$5-D2310+1)/365),0)</f>
        <v>1</v>
      </c>
      <c r="R2310" s="28">
        <f>IF(OR(P2310=1,Q2310=1),IF(D2310+364&lt;=$D$5,(D2310+364-$D$4+1)/365,IF(D2310&gt;$D$4,($D$5-D2310+1)/365,$D$6/365)),0)</f>
        <v>0.17808219178082191</v>
      </c>
      <c r="S2310" s="28">
        <f>'Data &amp; Parameter'!$E$16*'Data &amp; Parameter'!$E$17*('Data &amp; Parameter'!$E$18+'Data &amp; Parameter'!$E$19)*'Data &amp; Parameter'!$E$20*'Data &amp; Parameter'!$E$37*R2310</f>
        <v>0.61913913196252002</v>
      </c>
      <c r="T2310" s="28">
        <f t="shared" si="35"/>
        <v>1.23827826392504</v>
      </c>
    </row>
    <row r="2311" spans="1:20" ht="15.75" customHeight="1" x14ac:dyDescent="0.35">
      <c r="A2311">
        <v>2304</v>
      </c>
      <c r="B2311" s="76">
        <v>44237</v>
      </c>
      <c r="C2311" s="1" t="s">
        <v>7309</v>
      </c>
      <c r="D2311" s="76">
        <v>44237</v>
      </c>
      <c r="E2311" s="1" t="s">
        <v>7310</v>
      </c>
      <c r="F2311" s="1" t="s">
        <v>7311</v>
      </c>
      <c r="G2311" s="1" t="s">
        <v>123</v>
      </c>
      <c r="H2311" s="1" t="s">
        <v>124</v>
      </c>
      <c r="I2311" s="1" t="s">
        <v>125</v>
      </c>
      <c r="J2311" s="1" t="s">
        <v>7274</v>
      </c>
      <c r="K2311" s="1" t="s">
        <v>7270</v>
      </c>
      <c r="L2311">
        <f>ROUNDUP(IF(B2311&gt;$D$4,0,($D$4-B2311+1)/365),0)</f>
        <v>0</v>
      </c>
      <c r="M2311">
        <f>ROUNDUP(IF(B2311&gt;$D$5,0,($D$5-B2311+1)/365),0)</f>
        <v>1</v>
      </c>
      <c r="N2311" s="28">
        <f>IF(OR(L2311=1,M2311=1),IF(B2311+364&lt;=$D$5,(B2311+364-$D$4+1)/365,IF(B2311&gt;$D$4,($D$5-B2311+1)/365,$D$6/365)),0)</f>
        <v>0.17808219178082191</v>
      </c>
      <c r="O2311" s="28">
        <f>'Data &amp; Parameter'!$E$16*'Data &amp; Parameter'!$E$17*('Data &amp; Parameter'!$E$18+'Data &amp; Parameter'!$E$19)*'Data &amp; Parameter'!$E$20*'Data &amp; Parameter'!$E$37*N2311</f>
        <v>0.61913913196252002</v>
      </c>
      <c r="P2311">
        <f>ROUNDUP(IF(D2311&gt;$D$4,0,($D$4-D2311+1)/365),0)</f>
        <v>0</v>
      </c>
      <c r="Q2311">
        <f>ROUNDUP(IF(D2311&gt;$D$5,0,($D$5-D2311+1)/365),0)</f>
        <v>1</v>
      </c>
      <c r="R2311" s="28">
        <f>IF(OR(P2311=1,Q2311=1),IF(D2311+364&lt;=$D$5,(D2311+364-$D$4+1)/365,IF(D2311&gt;$D$4,($D$5-D2311+1)/365,$D$6/365)),0)</f>
        <v>0.17808219178082191</v>
      </c>
      <c r="S2311" s="28">
        <f>'Data &amp; Parameter'!$E$16*'Data &amp; Parameter'!$E$17*('Data &amp; Parameter'!$E$18+'Data &amp; Parameter'!$E$19)*'Data &amp; Parameter'!$E$20*'Data &amp; Parameter'!$E$37*R2311</f>
        <v>0.61913913196252002</v>
      </c>
      <c r="T2311" s="28">
        <f t="shared" si="35"/>
        <v>1.23827826392504</v>
      </c>
    </row>
    <row r="2312" spans="1:20" ht="15.75" customHeight="1" x14ac:dyDescent="0.35">
      <c r="A2312">
        <v>2305</v>
      </c>
      <c r="B2312" s="76">
        <v>44237</v>
      </c>
      <c r="C2312" s="1" t="s">
        <v>7312</v>
      </c>
      <c r="D2312" s="76">
        <v>44237</v>
      </c>
      <c r="E2312" s="1" t="s">
        <v>7313</v>
      </c>
      <c r="F2312" s="1" t="s">
        <v>7314</v>
      </c>
      <c r="G2312" s="1" t="s">
        <v>123</v>
      </c>
      <c r="H2312" s="1" t="s">
        <v>124</v>
      </c>
      <c r="I2312" s="1" t="s">
        <v>125</v>
      </c>
      <c r="J2312" s="1" t="s">
        <v>7274</v>
      </c>
      <c r="K2312" s="1" t="s">
        <v>7270</v>
      </c>
      <c r="L2312">
        <f>ROUNDUP(IF(B2312&gt;$D$4,0,($D$4-B2312+1)/365),0)</f>
        <v>0</v>
      </c>
      <c r="M2312">
        <f>ROUNDUP(IF(B2312&gt;$D$5,0,($D$5-B2312+1)/365),0)</f>
        <v>1</v>
      </c>
      <c r="N2312" s="28">
        <f>IF(OR(L2312=1,M2312=1),IF(B2312+364&lt;=$D$5,(B2312+364-$D$4+1)/365,IF(B2312&gt;$D$4,($D$5-B2312+1)/365,$D$6/365)),0)</f>
        <v>0.17808219178082191</v>
      </c>
      <c r="O2312" s="28">
        <f>'Data &amp; Parameter'!$E$16*'Data &amp; Parameter'!$E$17*('Data &amp; Parameter'!$E$18+'Data &amp; Parameter'!$E$19)*'Data &amp; Parameter'!$E$20*'Data &amp; Parameter'!$E$37*N2312</f>
        <v>0.61913913196252002</v>
      </c>
      <c r="P2312">
        <f>ROUNDUP(IF(D2312&gt;$D$4,0,($D$4-D2312+1)/365),0)</f>
        <v>0</v>
      </c>
      <c r="Q2312">
        <f>ROUNDUP(IF(D2312&gt;$D$5,0,($D$5-D2312+1)/365),0)</f>
        <v>1</v>
      </c>
      <c r="R2312" s="28">
        <f>IF(OR(P2312=1,Q2312=1),IF(D2312+364&lt;=$D$5,(D2312+364-$D$4+1)/365,IF(D2312&gt;$D$4,($D$5-D2312+1)/365,$D$6/365)),0)</f>
        <v>0.17808219178082191</v>
      </c>
      <c r="S2312" s="28">
        <f>'Data &amp; Parameter'!$E$16*'Data &amp; Parameter'!$E$17*('Data &amp; Parameter'!$E$18+'Data &amp; Parameter'!$E$19)*'Data &amp; Parameter'!$E$20*'Data &amp; Parameter'!$E$37*R2312</f>
        <v>0.61913913196252002</v>
      </c>
      <c r="T2312" s="28">
        <f t="shared" si="35"/>
        <v>1.23827826392504</v>
      </c>
    </row>
    <row r="2313" spans="1:20" ht="15.75" customHeight="1" x14ac:dyDescent="0.35">
      <c r="A2313">
        <v>2306</v>
      </c>
      <c r="B2313" s="76">
        <v>44237</v>
      </c>
      <c r="C2313" s="1" t="s">
        <v>7315</v>
      </c>
      <c r="D2313" s="76">
        <v>44237</v>
      </c>
      <c r="E2313" s="1" t="s">
        <v>7316</v>
      </c>
      <c r="F2313" s="1" t="s">
        <v>7317</v>
      </c>
      <c r="G2313" s="1" t="s">
        <v>123</v>
      </c>
      <c r="H2313" s="1" t="s">
        <v>124</v>
      </c>
      <c r="I2313" s="1" t="s">
        <v>125</v>
      </c>
      <c r="J2313" s="1" t="s">
        <v>7274</v>
      </c>
      <c r="K2313" s="1" t="s">
        <v>7318</v>
      </c>
      <c r="L2313">
        <f>ROUNDUP(IF(B2313&gt;$D$4,0,($D$4-B2313+1)/365),0)</f>
        <v>0</v>
      </c>
      <c r="M2313">
        <f>ROUNDUP(IF(B2313&gt;$D$5,0,($D$5-B2313+1)/365),0)</f>
        <v>1</v>
      </c>
      <c r="N2313" s="28">
        <f>IF(OR(L2313=1,M2313=1),IF(B2313+364&lt;=$D$5,(B2313+364-$D$4+1)/365,IF(B2313&gt;$D$4,($D$5-B2313+1)/365,$D$6/365)),0)</f>
        <v>0.17808219178082191</v>
      </c>
      <c r="O2313" s="28">
        <f>'Data &amp; Parameter'!$E$16*'Data &amp; Parameter'!$E$17*('Data &amp; Parameter'!$E$18+'Data &amp; Parameter'!$E$19)*'Data &amp; Parameter'!$E$20*'Data &amp; Parameter'!$E$37*N2313</f>
        <v>0.61913913196252002</v>
      </c>
      <c r="P2313">
        <f>ROUNDUP(IF(D2313&gt;$D$4,0,($D$4-D2313+1)/365),0)</f>
        <v>0</v>
      </c>
      <c r="Q2313">
        <f>ROUNDUP(IF(D2313&gt;$D$5,0,($D$5-D2313+1)/365),0)</f>
        <v>1</v>
      </c>
      <c r="R2313" s="28">
        <f>IF(OR(P2313=1,Q2313=1),IF(D2313+364&lt;=$D$5,(D2313+364-$D$4+1)/365,IF(D2313&gt;$D$4,($D$5-D2313+1)/365,$D$6/365)),0)</f>
        <v>0.17808219178082191</v>
      </c>
      <c r="S2313" s="28">
        <f>'Data &amp; Parameter'!$E$16*'Data &amp; Parameter'!$E$17*('Data &amp; Parameter'!$E$18+'Data &amp; Parameter'!$E$19)*'Data &amp; Parameter'!$E$20*'Data &amp; Parameter'!$E$37*R2313</f>
        <v>0.61913913196252002</v>
      </c>
      <c r="T2313" s="28">
        <f t="shared" ref="T2313:T2376" si="36">O2313+S2313</f>
        <v>1.23827826392504</v>
      </c>
    </row>
    <row r="2314" spans="1:20" ht="15.75" customHeight="1" x14ac:dyDescent="0.35">
      <c r="A2314">
        <v>2307</v>
      </c>
      <c r="B2314" s="76">
        <v>44237</v>
      </c>
      <c r="C2314" s="1" t="s">
        <v>7319</v>
      </c>
      <c r="D2314" s="76">
        <v>44237</v>
      </c>
      <c r="E2314" s="1" t="s">
        <v>7320</v>
      </c>
      <c r="F2314" s="1" t="s">
        <v>7321</v>
      </c>
      <c r="G2314" s="1" t="s">
        <v>123</v>
      </c>
      <c r="H2314" s="1" t="s">
        <v>124</v>
      </c>
      <c r="I2314" s="1" t="s">
        <v>125</v>
      </c>
      <c r="J2314" s="1" t="s">
        <v>7274</v>
      </c>
      <c r="K2314" s="1" t="s">
        <v>7318</v>
      </c>
      <c r="L2314">
        <f>ROUNDUP(IF(B2314&gt;$D$4,0,($D$4-B2314+1)/365),0)</f>
        <v>0</v>
      </c>
      <c r="M2314">
        <f>ROUNDUP(IF(B2314&gt;$D$5,0,($D$5-B2314+1)/365),0)</f>
        <v>1</v>
      </c>
      <c r="N2314" s="28">
        <f>IF(OR(L2314=1,M2314=1),IF(B2314+364&lt;=$D$5,(B2314+364-$D$4+1)/365,IF(B2314&gt;$D$4,($D$5-B2314+1)/365,$D$6/365)),0)</f>
        <v>0.17808219178082191</v>
      </c>
      <c r="O2314" s="28">
        <f>'Data &amp; Parameter'!$E$16*'Data &amp; Parameter'!$E$17*('Data &amp; Parameter'!$E$18+'Data &amp; Parameter'!$E$19)*'Data &amp; Parameter'!$E$20*'Data &amp; Parameter'!$E$37*N2314</f>
        <v>0.61913913196252002</v>
      </c>
      <c r="P2314">
        <f>ROUNDUP(IF(D2314&gt;$D$4,0,($D$4-D2314+1)/365),0)</f>
        <v>0</v>
      </c>
      <c r="Q2314">
        <f>ROUNDUP(IF(D2314&gt;$D$5,0,($D$5-D2314+1)/365),0)</f>
        <v>1</v>
      </c>
      <c r="R2314" s="28">
        <f>IF(OR(P2314=1,Q2314=1),IF(D2314+364&lt;=$D$5,(D2314+364-$D$4+1)/365,IF(D2314&gt;$D$4,($D$5-D2314+1)/365,$D$6/365)),0)</f>
        <v>0.17808219178082191</v>
      </c>
      <c r="S2314" s="28">
        <f>'Data &amp; Parameter'!$E$16*'Data &amp; Parameter'!$E$17*('Data &amp; Parameter'!$E$18+'Data &amp; Parameter'!$E$19)*'Data &amp; Parameter'!$E$20*'Data &amp; Parameter'!$E$37*R2314</f>
        <v>0.61913913196252002</v>
      </c>
      <c r="T2314" s="28">
        <f t="shared" si="36"/>
        <v>1.23827826392504</v>
      </c>
    </row>
    <row r="2315" spans="1:20" ht="15.75" customHeight="1" x14ac:dyDescent="0.35">
      <c r="A2315">
        <v>2308</v>
      </c>
      <c r="B2315" s="76">
        <v>44237</v>
      </c>
      <c r="C2315" s="1" t="s">
        <v>7322</v>
      </c>
      <c r="D2315" s="76">
        <v>44237</v>
      </c>
      <c r="E2315" s="1" t="s">
        <v>7323</v>
      </c>
      <c r="F2315" s="1" t="s">
        <v>7324</v>
      </c>
      <c r="G2315" s="1" t="s">
        <v>123</v>
      </c>
      <c r="H2315" s="1" t="s">
        <v>124</v>
      </c>
      <c r="I2315" s="1" t="s">
        <v>125</v>
      </c>
      <c r="J2315" s="1" t="s">
        <v>7274</v>
      </c>
      <c r="K2315" s="1" t="s">
        <v>7318</v>
      </c>
      <c r="L2315">
        <f>ROUNDUP(IF(B2315&gt;$D$4,0,($D$4-B2315+1)/365),0)</f>
        <v>0</v>
      </c>
      <c r="M2315">
        <f>ROUNDUP(IF(B2315&gt;$D$5,0,($D$5-B2315+1)/365),0)</f>
        <v>1</v>
      </c>
      <c r="N2315" s="28">
        <f>IF(OR(L2315=1,M2315=1),IF(B2315+364&lt;=$D$5,(B2315+364-$D$4+1)/365,IF(B2315&gt;$D$4,($D$5-B2315+1)/365,$D$6/365)),0)</f>
        <v>0.17808219178082191</v>
      </c>
      <c r="O2315" s="28">
        <f>'Data &amp; Parameter'!$E$16*'Data &amp; Parameter'!$E$17*('Data &amp; Parameter'!$E$18+'Data &amp; Parameter'!$E$19)*'Data &amp; Parameter'!$E$20*'Data &amp; Parameter'!$E$37*N2315</f>
        <v>0.61913913196252002</v>
      </c>
      <c r="P2315">
        <f>ROUNDUP(IF(D2315&gt;$D$4,0,($D$4-D2315+1)/365),0)</f>
        <v>0</v>
      </c>
      <c r="Q2315">
        <f>ROUNDUP(IF(D2315&gt;$D$5,0,($D$5-D2315+1)/365),0)</f>
        <v>1</v>
      </c>
      <c r="R2315" s="28">
        <f>IF(OR(P2315=1,Q2315=1),IF(D2315+364&lt;=$D$5,(D2315+364-$D$4+1)/365,IF(D2315&gt;$D$4,($D$5-D2315+1)/365,$D$6/365)),0)</f>
        <v>0.17808219178082191</v>
      </c>
      <c r="S2315" s="28">
        <f>'Data &amp; Parameter'!$E$16*'Data &amp; Parameter'!$E$17*('Data &amp; Parameter'!$E$18+'Data &amp; Parameter'!$E$19)*'Data &amp; Parameter'!$E$20*'Data &amp; Parameter'!$E$37*R2315</f>
        <v>0.61913913196252002</v>
      </c>
      <c r="T2315" s="28">
        <f t="shared" si="36"/>
        <v>1.23827826392504</v>
      </c>
    </row>
    <row r="2316" spans="1:20" ht="15.75" customHeight="1" x14ac:dyDescent="0.35">
      <c r="A2316">
        <v>2309</v>
      </c>
      <c r="B2316" s="76">
        <v>44237</v>
      </c>
      <c r="C2316" s="1" t="s">
        <v>7325</v>
      </c>
      <c r="D2316" s="76">
        <v>44237</v>
      </c>
      <c r="E2316" s="1" t="s">
        <v>7326</v>
      </c>
      <c r="F2316" s="1" t="s">
        <v>7327</v>
      </c>
      <c r="G2316" s="1" t="s">
        <v>123</v>
      </c>
      <c r="H2316" s="1" t="s">
        <v>124</v>
      </c>
      <c r="I2316" s="1" t="s">
        <v>125</v>
      </c>
      <c r="J2316" s="1" t="s">
        <v>7274</v>
      </c>
      <c r="K2316" s="1" t="s">
        <v>7318</v>
      </c>
      <c r="L2316">
        <f>ROUNDUP(IF(B2316&gt;$D$4,0,($D$4-B2316+1)/365),0)</f>
        <v>0</v>
      </c>
      <c r="M2316">
        <f>ROUNDUP(IF(B2316&gt;$D$5,0,($D$5-B2316+1)/365),0)</f>
        <v>1</v>
      </c>
      <c r="N2316" s="28">
        <f>IF(OR(L2316=1,M2316=1),IF(B2316+364&lt;=$D$5,(B2316+364-$D$4+1)/365,IF(B2316&gt;$D$4,($D$5-B2316+1)/365,$D$6/365)),0)</f>
        <v>0.17808219178082191</v>
      </c>
      <c r="O2316" s="28">
        <f>'Data &amp; Parameter'!$E$16*'Data &amp; Parameter'!$E$17*('Data &amp; Parameter'!$E$18+'Data &amp; Parameter'!$E$19)*'Data &amp; Parameter'!$E$20*'Data &amp; Parameter'!$E$37*N2316</f>
        <v>0.61913913196252002</v>
      </c>
      <c r="P2316">
        <f>ROUNDUP(IF(D2316&gt;$D$4,0,($D$4-D2316+1)/365),0)</f>
        <v>0</v>
      </c>
      <c r="Q2316">
        <f>ROUNDUP(IF(D2316&gt;$D$5,0,($D$5-D2316+1)/365),0)</f>
        <v>1</v>
      </c>
      <c r="R2316" s="28">
        <f>IF(OR(P2316=1,Q2316=1),IF(D2316+364&lt;=$D$5,(D2316+364-$D$4+1)/365,IF(D2316&gt;$D$4,($D$5-D2316+1)/365,$D$6/365)),0)</f>
        <v>0.17808219178082191</v>
      </c>
      <c r="S2316" s="28">
        <f>'Data &amp; Parameter'!$E$16*'Data &amp; Parameter'!$E$17*('Data &amp; Parameter'!$E$18+'Data &amp; Parameter'!$E$19)*'Data &amp; Parameter'!$E$20*'Data &amp; Parameter'!$E$37*R2316</f>
        <v>0.61913913196252002</v>
      </c>
      <c r="T2316" s="28">
        <f t="shared" si="36"/>
        <v>1.23827826392504</v>
      </c>
    </row>
    <row r="2317" spans="1:20" ht="15.75" customHeight="1" x14ac:dyDescent="0.35">
      <c r="A2317">
        <v>2310</v>
      </c>
      <c r="B2317" s="76">
        <v>44237</v>
      </c>
      <c r="C2317" s="1" t="s">
        <v>7328</v>
      </c>
      <c r="D2317" s="76">
        <v>44237</v>
      </c>
      <c r="E2317" s="1" t="s">
        <v>7329</v>
      </c>
      <c r="F2317" s="1" t="s">
        <v>7330</v>
      </c>
      <c r="G2317" s="1" t="s">
        <v>123</v>
      </c>
      <c r="H2317" s="1" t="s">
        <v>124</v>
      </c>
      <c r="I2317" s="1" t="s">
        <v>125</v>
      </c>
      <c r="J2317" s="1" t="s">
        <v>7274</v>
      </c>
      <c r="K2317" s="1" t="s">
        <v>7318</v>
      </c>
      <c r="L2317">
        <f>ROUNDUP(IF(B2317&gt;$D$4,0,($D$4-B2317+1)/365),0)</f>
        <v>0</v>
      </c>
      <c r="M2317">
        <f>ROUNDUP(IF(B2317&gt;$D$5,0,($D$5-B2317+1)/365),0)</f>
        <v>1</v>
      </c>
      <c r="N2317" s="28">
        <f>IF(OR(L2317=1,M2317=1),IF(B2317+364&lt;=$D$5,(B2317+364-$D$4+1)/365,IF(B2317&gt;$D$4,($D$5-B2317+1)/365,$D$6/365)),0)</f>
        <v>0.17808219178082191</v>
      </c>
      <c r="O2317" s="28">
        <f>'Data &amp; Parameter'!$E$16*'Data &amp; Parameter'!$E$17*('Data &amp; Parameter'!$E$18+'Data &amp; Parameter'!$E$19)*'Data &amp; Parameter'!$E$20*'Data &amp; Parameter'!$E$37*N2317</f>
        <v>0.61913913196252002</v>
      </c>
      <c r="P2317">
        <f>ROUNDUP(IF(D2317&gt;$D$4,0,($D$4-D2317+1)/365),0)</f>
        <v>0</v>
      </c>
      <c r="Q2317">
        <f>ROUNDUP(IF(D2317&gt;$D$5,0,($D$5-D2317+1)/365),0)</f>
        <v>1</v>
      </c>
      <c r="R2317" s="28">
        <f>IF(OR(P2317=1,Q2317=1),IF(D2317+364&lt;=$D$5,(D2317+364-$D$4+1)/365,IF(D2317&gt;$D$4,($D$5-D2317+1)/365,$D$6/365)),0)</f>
        <v>0.17808219178082191</v>
      </c>
      <c r="S2317" s="28">
        <f>'Data &amp; Parameter'!$E$16*'Data &amp; Parameter'!$E$17*('Data &amp; Parameter'!$E$18+'Data &amp; Parameter'!$E$19)*'Data &amp; Parameter'!$E$20*'Data &amp; Parameter'!$E$37*R2317</f>
        <v>0.61913913196252002</v>
      </c>
      <c r="T2317" s="28">
        <f t="shared" si="36"/>
        <v>1.23827826392504</v>
      </c>
    </row>
    <row r="2318" spans="1:20" ht="15.75" customHeight="1" x14ac:dyDescent="0.35">
      <c r="A2318">
        <v>2311</v>
      </c>
      <c r="B2318" s="76">
        <v>44237</v>
      </c>
      <c r="C2318" s="1" t="s">
        <v>7331</v>
      </c>
      <c r="D2318" s="76">
        <v>44237</v>
      </c>
      <c r="E2318" s="1" t="s">
        <v>7332</v>
      </c>
      <c r="F2318" s="1" t="s">
        <v>7333</v>
      </c>
      <c r="G2318" s="1" t="s">
        <v>123</v>
      </c>
      <c r="H2318" s="1" t="s">
        <v>124</v>
      </c>
      <c r="I2318" s="1" t="s">
        <v>125</v>
      </c>
      <c r="J2318" s="1" t="s">
        <v>7274</v>
      </c>
      <c r="K2318" s="1" t="s">
        <v>7318</v>
      </c>
      <c r="L2318">
        <f>ROUNDUP(IF(B2318&gt;$D$4,0,($D$4-B2318+1)/365),0)</f>
        <v>0</v>
      </c>
      <c r="M2318">
        <f>ROUNDUP(IF(B2318&gt;$D$5,0,($D$5-B2318+1)/365),0)</f>
        <v>1</v>
      </c>
      <c r="N2318" s="28">
        <f>IF(OR(L2318=1,M2318=1),IF(B2318+364&lt;=$D$5,(B2318+364-$D$4+1)/365,IF(B2318&gt;$D$4,($D$5-B2318+1)/365,$D$6/365)),0)</f>
        <v>0.17808219178082191</v>
      </c>
      <c r="O2318" s="28">
        <f>'Data &amp; Parameter'!$E$16*'Data &amp; Parameter'!$E$17*('Data &amp; Parameter'!$E$18+'Data &amp; Parameter'!$E$19)*'Data &amp; Parameter'!$E$20*'Data &amp; Parameter'!$E$37*N2318</f>
        <v>0.61913913196252002</v>
      </c>
      <c r="P2318">
        <f>ROUNDUP(IF(D2318&gt;$D$4,0,($D$4-D2318+1)/365),0)</f>
        <v>0</v>
      </c>
      <c r="Q2318">
        <f>ROUNDUP(IF(D2318&gt;$D$5,0,($D$5-D2318+1)/365),0)</f>
        <v>1</v>
      </c>
      <c r="R2318" s="28">
        <f>IF(OR(P2318=1,Q2318=1),IF(D2318+364&lt;=$D$5,(D2318+364-$D$4+1)/365,IF(D2318&gt;$D$4,($D$5-D2318+1)/365,$D$6/365)),0)</f>
        <v>0.17808219178082191</v>
      </c>
      <c r="S2318" s="28">
        <f>'Data &amp; Parameter'!$E$16*'Data &amp; Parameter'!$E$17*('Data &amp; Parameter'!$E$18+'Data &amp; Parameter'!$E$19)*'Data &amp; Parameter'!$E$20*'Data &amp; Parameter'!$E$37*R2318</f>
        <v>0.61913913196252002</v>
      </c>
      <c r="T2318" s="28">
        <f t="shared" si="36"/>
        <v>1.23827826392504</v>
      </c>
    </row>
    <row r="2319" spans="1:20" ht="15.75" customHeight="1" x14ac:dyDescent="0.35">
      <c r="A2319">
        <v>2312</v>
      </c>
      <c r="B2319" s="76">
        <v>44237</v>
      </c>
      <c r="C2319" s="1" t="s">
        <v>7334</v>
      </c>
      <c r="D2319" s="76">
        <v>44237</v>
      </c>
      <c r="E2319" s="1" t="s">
        <v>7335</v>
      </c>
      <c r="F2319" s="1" t="s">
        <v>7336</v>
      </c>
      <c r="G2319" s="1" t="s">
        <v>123</v>
      </c>
      <c r="H2319" s="1" t="s">
        <v>124</v>
      </c>
      <c r="I2319" s="1" t="s">
        <v>125</v>
      </c>
      <c r="J2319" s="1" t="s">
        <v>7274</v>
      </c>
      <c r="K2319" s="1" t="s">
        <v>7318</v>
      </c>
      <c r="L2319">
        <f>ROUNDUP(IF(B2319&gt;$D$4,0,($D$4-B2319+1)/365),0)</f>
        <v>0</v>
      </c>
      <c r="M2319">
        <f>ROUNDUP(IF(B2319&gt;$D$5,0,($D$5-B2319+1)/365),0)</f>
        <v>1</v>
      </c>
      <c r="N2319" s="28">
        <f>IF(OR(L2319=1,M2319=1),IF(B2319+364&lt;=$D$5,(B2319+364-$D$4+1)/365,IF(B2319&gt;$D$4,($D$5-B2319+1)/365,$D$6/365)),0)</f>
        <v>0.17808219178082191</v>
      </c>
      <c r="O2319" s="28">
        <f>'Data &amp; Parameter'!$E$16*'Data &amp; Parameter'!$E$17*('Data &amp; Parameter'!$E$18+'Data &amp; Parameter'!$E$19)*'Data &amp; Parameter'!$E$20*'Data &amp; Parameter'!$E$37*N2319</f>
        <v>0.61913913196252002</v>
      </c>
      <c r="P2319">
        <f>ROUNDUP(IF(D2319&gt;$D$4,0,($D$4-D2319+1)/365),0)</f>
        <v>0</v>
      </c>
      <c r="Q2319">
        <f>ROUNDUP(IF(D2319&gt;$D$5,0,($D$5-D2319+1)/365),0)</f>
        <v>1</v>
      </c>
      <c r="R2319" s="28">
        <f>IF(OR(P2319=1,Q2319=1),IF(D2319+364&lt;=$D$5,(D2319+364-$D$4+1)/365,IF(D2319&gt;$D$4,($D$5-D2319+1)/365,$D$6/365)),0)</f>
        <v>0.17808219178082191</v>
      </c>
      <c r="S2319" s="28">
        <f>'Data &amp; Parameter'!$E$16*'Data &amp; Parameter'!$E$17*('Data &amp; Parameter'!$E$18+'Data &amp; Parameter'!$E$19)*'Data &amp; Parameter'!$E$20*'Data &amp; Parameter'!$E$37*R2319</f>
        <v>0.61913913196252002</v>
      </c>
      <c r="T2319" s="28">
        <f t="shared" si="36"/>
        <v>1.23827826392504</v>
      </c>
    </row>
    <row r="2320" spans="1:20" ht="15.75" customHeight="1" x14ac:dyDescent="0.35">
      <c r="A2320">
        <v>2313</v>
      </c>
      <c r="B2320" s="76">
        <v>44237</v>
      </c>
      <c r="C2320" s="1" t="s">
        <v>7337</v>
      </c>
      <c r="D2320" s="76">
        <v>44237</v>
      </c>
      <c r="E2320" s="1" t="s">
        <v>7338</v>
      </c>
      <c r="F2320" s="1" t="s">
        <v>7339</v>
      </c>
      <c r="G2320" s="1" t="s">
        <v>123</v>
      </c>
      <c r="H2320" s="1" t="s">
        <v>124</v>
      </c>
      <c r="I2320" s="1" t="s">
        <v>125</v>
      </c>
      <c r="J2320" s="1" t="s">
        <v>7269</v>
      </c>
      <c r="K2320" s="1" t="s">
        <v>7318</v>
      </c>
      <c r="L2320">
        <f>ROUNDUP(IF(B2320&gt;$D$4,0,($D$4-B2320+1)/365),0)</f>
        <v>0</v>
      </c>
      <c r="M2320">
        <f>ROUNDUP(IF(B2320&gt;$D$5,0,($D$5-B2320+1)/365),0)</f>
        <v>1</v>
      </c>
      <c r="N2320" s="28">
        <f>IF(OR(L2320=1,M2320=1),IF(B2320+364&lt;=$D$5,(B2320+364-$D$4+1)/365,IF(B2320&gt;$D$4,($D$5-B2320+1)/365,$D$6/365)),0)</f>
        <v>0.17808219178082191</v>
      </c>
      <c r="O2320" s="28">
        <f>'Data &amp; Parameter'!$E$16*'Data &amp; Parameter'!$E$17*('Data &amp; Parameter'!$E$18+'Data &amp; Parameter'!$E$19)*'Data &amp; Parameter'!$E$20*'Data &amp; Parameter'!$E$37*N2320</f>
        <v>0.61913913196252002</v>
      </c>
      <c r="P2320">
        <f>ROUNDUP(IF(D2320&gt;$D$4,0,($D$4-D2320+1)/365),0)</f>
        <v>0</v>
      </c>
      <c r="Q2320">
        <f>ROUNDUP(IF(D2320&gt;$D$5,0,($D$5-D2320+1)/365),0)</f>
        <v>1</v>
      </c>
      <c r="R2320" s="28">
        <f>IF(OR(P2320=1,Q2320=1),IF(D2320+364&lt;=$D$5,(D2320+364-$D$4+1)/365,IF(D2320&gt;$D$4,($D$5-D2320+1)/365,$D$6/365)),0)</f>
        <v>0.17808219178082191</v>
      </c>
      <c r="S2320" s="28">
        <f>'Data &amp; Parameter'!$E$16*'Data &amp; Parameter'!$E$17*('Data &amp; Parameter'!$E$18+'Data &amp; Parameter'!$E$19)*'Data &amp; Parameter'!$E$20*'Data &amp; Parameter'!$E$37*R2320</f>
        <v>0.61913913196252002</v>
      </c>
      <c r="T2320" s="28">
        <f t="shared" si="36"/>
        <v>1.23827826392504</v>
      </c>
    </row>
    <row r="2321" spans="1:20" ht="15.75" customHeight="1" x14ac:dyDescent="0.35">
      <c r="A2321">
        <v>2314</v>
      </c>
      <c r="B2321" s="76">
        <v>44237</v>
      </c>
      <c r="C2321" s="1" t="s">
        <v>7340</v>
      </c>
      <c r="D2321" s="76">
        <v>44237</v>
      </c>
      <c r="E2321" s="1" t="s">
        <v>7341</v>
      </c>
      <c r="F2321" s="1" t="s">
        <v>7342</v>
      </c>
      <c r="G2321" s="1" t="s">
        <v>123</v>
      </c>
      <c r="H2321" s="1" t="s">
        <v>124</v>
      </c>
      <c r="I2321" s="1" t="s">
        <v>125</v>
      </c>
      <c r="J2321" s="1" t="s">
        <v>7274</v>
      </c>
      <c r="K2321" s="1" t="s">
        <v>7318</v>
      </c>
      <c r="L2321">
        <f>ROUNDUP(IF(B2321&gt;$D$4,0,($D$4-B2321+1)/365),0)</f>
        <v>0</v>
      </c>
      <c r="M2321">
        <f>ROUNDUP(IF(B2321&gt;$D$5,0,($D$5-B2321+1)/365),0)</f>
        <v>1</v>
      </c>
      <c r="N2321" s="28">
        <f>IF(OR(L2321=1,M2321=1),IF(B2321+364&lt;=$D$5,(B2321+364-$D$4+1)/365,IF(B2321&gt;$D$4,($D$5-B2321+1)/365,$D$6/365)),0)</f>
        <v>0.17808219178082191</v>
      </c>
      <c r="O2321" s="28">
        <f>'Data &amp; Parameter'!$E$16*'Data &amp; Parameter'!$E$17*('Data &amp; Parameter'!$E$18+'Data &amp; Parameter'!$E$19)*'Data &amp; Parameter'!$E$20*'Data &amp; Parameter'!$E$37*N2321</f>
        <v>0.61913913196252002</v>
      </c>
      <c r="P2321">
        <f>ROUNDUP(IF(D2321&gt;$D$4,0,($D$4-D2321+1)/365),0)</f>
        <v>0</v>
      </c>
      <c r="Q2321">
        <f>ROUNDUP(IF(D2321&gt;$D$5,0,($D$5-D2321+1)/365),0)</f>
        <v>1</v>
      </c>
      <c r="R2321" s="28">
        <f>IF(OR(P2321=1,Q2321=1),IF(D2321+364&lt;=$D$5,(D2321+364-$D$4+1)/365,IF(D2321&gt;$D$4,($D$5-D2321+1)/365,$D$6/365)),0)</f>
        <v>0.17808219178082191</v>
      </c>
      <c r="S2321" s="28">
        <f>'Data &amp; Parameter'!$E$16*'Data &amp; Parameter'!$E$17*('Data &amp; Parameter'!$E$18+'Data &amp; Parameter'!$E$19)*'Data &amp; Parameter'!$E$20*'Data &amp; Parameter'!$E$37*R2321</f>
        <v>0.61913913196252002</v>
      </c>
      <c r="T2321" s="28">
        <f t="shared" si="36"/>
        <v>1.23827826392504</v>
      </c>
    </row>
    <row r="2322" spans="1:20" ht="15.75" customHeight="1" x14ac:dyDescent="0.35">
      <c r="A2322">
        <v>2315</v>
      </c>
      <c r="B2322" s="76">
        <v>44237</v>
      </c>
      <c r="C2322" s="1" t="s">
        <v>7343</v>
      </c>
      <c r="D2322" s="76">
        <v>44237</v>
      </c>
      <c r="E2322" s="1" t="s">
        <v>7344</v>
      </c>
      <c r="F2322" s="1" t="s">
        <v>7345</v>
      </c>
      <c r="G2322" s="1" t="s">
        <v>123</v>
      </c>
      <c r="H2322" s="1" t="s">
        <v>124</v>
      </c>
      <c r="I2322" s="1" t="s">
        <v>125</v>
      </c>
      <c r="J2322" s="1" t="s">
        <v>7274</v>
      </c>
      <c r="K2322" s="1" t="s">
        <v>7318</v>
      </c>
      <c r="L2322">
        <f>ROUNDUP(IF(B2322&gt;$D$4,0,($D$4-B2322+1)/365),0)</f>
        <v>0</v>
      </c>
      <c r="M2322">
        <f>ROUNDUP(IF(B2322&gt;$D$5,0,($D$5-B2322+1)/365),0)</f>
        <v>1</v>
      </c>
      <c r="N2322" s="28">
        <f>IF(OR(L2322=1,M2322=1),IF(B2322+364&lt;=$D$5,(B2322+364-$D$4+1)/365,IF(B2322&gt;$D$4,($D$5-B2322+1)/365,$D$6/365)),0)</f>
        <v>0.17808219178082191</v>
      </c>
      <c r="O2322" s="28">
        <f>'Data &amp; Parameter'!$E$16*'Data &amp; Parameter'!$E$17*('Data &amp; Parameter'!$E$18+'Data &amp; Parameter'!$E$19)*'Data &amp; Parameter'!$E$20*'Data &amp; Parameter'!$E$37*N2322</f>
        <v>0.61913913196252002</v>
      </c>
      <c r="P2322">
        <f>ROUNDUP(IF(D2322&gt;$D$4,0,($D$4-D2322+1)/365),0)</f>
        <v>0</v>
      </c>
      <c r="Q2322">
        <f>ROUNDUP(IF(D2322&gt;$D$5,0,($D$5-D2322+1)/365),0)</f>
        <v>1</v>
      </c>
      <c r="R2322" s="28">
        <f>IF(OR(P2322=1,Q2322=1),IF(D2322+364&lt;=$D$5,(D2322+364-$D$4+1)/365,IF(D2322&gt;$D$4,($D$5-D2322+1)/365,$D$6/365)),0)</f>
        <v>0.17808219178082191</v>
      </c>
      <c r="S2322" s="28">
        <f>'Data &amp; Parameter'!$E$16*'Data &amp; Parameter'!$E$17*('Data &amp; Parameter'!$E$18+'Data &amp; Parameter'!$E$19)*'Data &amp; Parameter'!$E$20*'Data &amp; Parameter'!$E$37*R2322</f>
        <v>0.61913913196252002</v>
      </c>
      <c r="T2322" s="28">
        <f t="shared" si="36"/>
        <v>1.23827826392504</v>
      </c>
    </row>
    <row r="2323" spans="1:20" ht="15.75" customHeight="1" x14ac:dyDescent="0.35">
      <c r="A2323">
        <v>2316</v>
      </c>
      <c r="B2323" s="76">
        <v>44237</v>
      </c>
      <c r="C2323" s="1" t="s">
        <v>7346</v>
      </c>
      <c r="D2323" s="76">
        <v>44237</v>
      </c>
      <c r="E2323" s="1" t="s">
        <v>7347</v>
      </c>
      <c r="F2323" s="1" t="s">
        <v>7348</v>
      </c>
      <c r="G2323" s="1" t="s">
        <v>123</v>
      </c>
      <c r="H2323" s="1" t="s">
        <v>124</v>
      </c>
      <c r="I2323" s="1" t="s">
        <v>125</v>
      </c>
      <c r="J2323" s="1" t="s">
        <v>7274</v>
      </c>
      <c r="K2323" s="1" t="s">
        <v>7318</v>
      </c>
      <c r="L2323">
        <f>ROUNDUP(IF(B2323&gt;$D$4,0,($D$4-B2323+1)/365),0)</f>
        <v>0</v>
      </c>
      <c r="M2323">
        <f>ROUNDUP(IF(B2323&gt;$D$5,0,($D$5-B2323+1)/365),0)</f>
        <v>1</v>
      </c>
      <c r="N2323" s="28">
        <f>IF(OR(L2323=1,M2323=1),IF(B2323+364&lt;=$D$5,(B2323+364-$D$4+1)/365,IF(B2323&gt;$D$4,($D$5-B2323+1)/365,$D$6/365)),0)</f>
        <v>0.17808219178082191</v>
      </c>
      <c r="O2323" s="28">
        <f>'Data &amp; Parameter'!$E$16*'Data &amp; Parameter'!$E$17*('Data &amp; Parameter'!$E$18+'Data &amp; Parameter'!$E$19)*'Data &amp; Parameter'!$E$20*'Data &amp; Parameter'!$E$37*N2323</f>
        <v>0.61913913196252002</v>
      </c>
      <c r="P2323">
        <f>ROUNDUP(IF(D2323&gt;$D$4,0,($D$4-D2323+1)/365),0)</f>
        <v>0</v>
      </c>
      <c r="Q2323">
        <f>ROUNDUP(IF(D2323&gt;$D$5,0,($D$5-D2323+1)/365),0)</f>
        <v>1</v>
      </c>
      <c r="R2323" s="28">
        <f>IF(OR(P2323=1,Q2323=1),IF(D2323+364&lt;=$D$5,(D2323+364-$D$4+1)/365,IF(D2323&gt;$D$4,($D$5-D2323+1)/365,$D$6/365)),0)</f>
        <v>0.17808219178082191</v>
      </c>
      <c r="S2323" s="28">
        <f>'Data &amp; Parameter'!$E$16*'Data &amp; Parameter'!$E$17*('Data &amp; Parameter'!$E$18+'Data &amp; Parameter'!$E$19)*'Data &amp; Parameter'!$E$20*'Data &amp; Parameter'!$E$37*R2323</f>
        <v>0.61913913196252002</v>
      </c>
      <c r="T2323" s="28">
        <f t="shared" si="36"/>
        <v>1.23827826392504</v>
      </c>
    </row>
    <row r="2324" spans="1:20" ht="15.75" customHeight="1" x14ac:dyDescent="0.35">
      <c r="A2324">
        <v>2317</v>
      </c>
      <c r="B2324" s="76">
        <v>44237</v>
      </c>
      <c r="C2324" s="1" t="s">
        <v>7349</v>
      </c>
      <c r="D2324" s="76">
        <v>44237</v>
      </c>
      <c r="E2324" s="1" t="s">
        <v>7350</v>
      </c>
      <c r="F2324" s="1" t="s">
        <v>7351</v>
      </c>
      <c r="G2324" s="1" t="s">
        <v>123</v>
      </c>
      <c r="H2324" s="1" t="s">
        <v>124</v>
      </c>
      <c r="I2324" s="1" t="s">
        <v>125</v>
      </c>
      <c r="J2324" s="1" t="s">
        <v>7274</v>
      </c>
      <c r="K2324" s="1" t="s">
        <v>7318</v>
      </c>
      <c r="L2324">
        <f>ROUNDUP(IF(B2324&gt;$D$4,0,($D$4-B2324+1)/365),0)</f>
        <v>0</v>
      </c>
      <c r="M2324">
        <f>ROUNDUP(IF(B2324&gt;$D$5,0,($D$5-B2324+1)/365),0)</f>
        <v>1</v>
      </c>
      <c r="N2324" s="28">
        <f>IF(OR(L2324=1,M2324=1),IF(B2324+364&lt;=$D$5,(B2324+364-$D$4+1)/365,IF(B2324&gt;$D$4,($D$5-B2324+1)/365,$D$6/365)),0)</f>
        <v>0.17808219178082191</v>
      </c>
      <c r="O2324" s="28">
        <f>'Data &amp; Parameter'!$E$16*'Data &amp; Parameter'!$E$17*('Data &amp; Parameter'!$E$18+'Data &amp; Parameter'!$E$19)*'Data &amp; Parameter'!$E$20*'Data &amp; Parameter'!$E$37*N2324</f>
        <v>0.61913913196252002</v>
      </c>
      <c r="P2324">
        <f>ROUNDUP(IF(D2324&gt;$D$4,0,($D$4-D2324+1)/365),0)</f>
        <v>0</v>
      </c>
      <c r="Q2324">
        <f>ROUNDUP(IF(D2324&gt;$D$5,0,($D$5-D2324+1)/365),0)</f>
        <v>1</v>
      </c>
      <c r="R2324" s="28">
        <f>IF(OR(P2324=1,Q2324=1),IF(D2324+364&lt;=$D$5,(D2324+364-$D$4+1)/365,IF(D2324&gt;$D$4,($D$5-D2324+1)/365,$D$6/365)),0)</f>
        <v>0.17808219178082191</v>
      </c>
      <c r="S2324" s="28">
        <f>'Data &amp; Parameter'!$E$16*'Data &amp; Parameter'!$E$17*('Data &amp; Parameter'!$E$18+'Data &amp; Parameter'!$E$19)*'Data &amp; Parameter'!$E$20*'Data &amp; Parameter'!$E$37*R2324</f>
        <v>0.61913913196252002</v>
      </c>
      <c r="T2324" s="28">
        <f t="shared" si="36"/>
        <v>1.23827826392504</v>
      </c>
    </row>
    <row r="2325" spans="1:20" ht="15.75" customHeight="1" x14ac:dyDescent="0.35">
      <c r="A2325">
        <v>2318</v>
      </c>
      <c r="B2325" s="76">
        <v>44237</v>
      </c>
      <c r="C2325" s="1" t="s">
        <v>7352</v>
      </c>
      <c r="D2325" s="76">
        <v>44237</v>
      </c>
      <c r="E2325" s="1" t="s">
        <v>7353</v>
      </c>
      <c r="F2325" s="1" t="s">
        <v>7354</v>
      </c>
      <c r="G2325" s="1" t="s">
        <v>123</v>
      </c>
      <c r="H2325" s="1" t="s">
        <v>124</v>
      </c>
      <c r="I2325" s="1" t="s">
        <v>125</v>
      </c>
      <c r="J2325" s="1" t="s">
        <v>7274</v>
      </c>
      <c r="K2325" s="1" t="s">
        <v>7270</v>
      </c>
      <c r="L2325">
        <f>ROUNDUP(IF(B2325&gt;$D$4,0,($D$4-B2325+1)/365),0)</f>
        <v>0</v>
      </c>
      <c r="M2325">
        <f>ROUNDUP(IF(B2325&gt;$D$5,0,($D$5-B2325+1)/365),0)</f>
        <v>1</v>
      </c>
      <c r="N2325" s="28">
        <f>IF(OR(L2325=1,M2325=1),IF(B2325+364&lt;=$D$5,(B2325+364-$D$4+1)/365,IF(B2325&gt;$D$4,($D$5-B2325+1)/365,$D$6/365)),0)</f>
        <v>0.17808219178082191</v>
      </c>
      <c r="O2325" s="28">
        <f>'Data &amp; Parameter'!$E$16*'Data &amp; Parameter'!$E$17*('Data &amp; Parameter'!$E$18+'Data &amp; Parameter'!$E$19)*'Data &amp; Parameter'!$E$20*'Data &amp; Parameter'!$E$37*N2325</f>
        <v>0.61913913196252002</v>
      </c>
      <c r="P2325">
        <f>ROUNDUP(IF(D2325&gt;$D$4,0,($D$4-D2325+1)/365),0)</f>
        <v>0</v>
      </c>
      <c r="Q2325">
        <f>ROUNDUP(IF(D2325&gt;$D$5,0,($D$5-D2325+1)/365),0)</f>
        <v>1</v>
      </c>
      <c r="R2325" s="28">
        <f>IF(OR(P2325=1,Q2325=1),IF(D2325+364&lt;=$D$5,(D2325+364-$D$4+1)/365,IF(D2325&gt;$D$4,($D$5-D2325+1)/365,$D$6/365)),0)</f>
        <v>0.17808219178082191</v>
      </c>
      <c r="S2325" s="28">
        <f>'Data &amp; Parameter'!$E$16*'Data &amp; Parameter'!$E$17*('Data &amp; Parameter'!$E$18+'Data &amp; Parameter'!$E$19)*'Data &amp; Parameter'!$E$20*'Data &amp; Parameter'!$E$37*R2325</f>
        <v>0.61913913196252002</v>
      </c>
      <c r="T2325" s="28">
        <f t="shared" si="36"/>
        <v>1.23827826392504</v>
      </c>
    </row>
    <row r="2326" spans="1:20" ht="15.75" customHeight="1" x14ac:dyDescent="0.35">
      <c r="A2326">
        <v>2319</v>
      </c>
      <c r="B2326" s="76">
        <v>44237</v>
      </c>
      <c r="C2326" s="1" t="s">
        <v>7355</v>
      </c>
      <c r="D2326" s="76">
        <v>44237</v>
      </c>
      <c r="E2326" s="1" t="s">
        <v>7356</v>
      </c>
      <c r="F2326" s="1" t="s">
        <v>7357</v>
      </c>
      <c r="G2326" s="1" t="s">
        <v>123</v>
      </c>
      <c r="H2326" s="1" t="s">
        <v>3942</v>
      </c>
      <c r="I2326" s="1" t="s">
        <v>125</v>
      </c>
      <c r="J2326" s="1" t="s">
        <v>7358</v>
      </c>
      <c r="K2326" s="1" t="s">
        <v>7358</v>
      </c>
      <c r="L2326">
        <f>ROUNDUP(IF(B2326&gt;$D$4,0,($D$4-B2326+1)/365),0)</f>
        <v>0</v>
      </c>
      <c r="M2326">
        <f>ROUNDUP(IF(B2326&gt;$D$5,0,($D$5-B2326+1)/365),0)</f>
        <v>1</v>
      </c>
      <c r="N2326" s="28">
        <f>IF(OR(L2326=1,M2326=1),IF(B2326+364&lt;=$D$5,(B2326+364-$D$4+1)/365,IF(B2326&gt;$D$4,($D$5-B2326+1)/365,$D$6/365)),0)</f>
        <v>0.17808219178082191</v>
      </c>
      <c r="O2326" s="28">
        <f>'Data &amp; Parameter'!$E$16*'Data &amp; Parameter'!$E$17*('Data &amp; Parameter'!$E$18+'Data &amp; Parameter'!$E$19)*'Data &amp; Parameter'!$E$20*'Data &amp; Parameter'!$E$37*N2326</f>
        <v>0.61913913196252002</v>
      </c>
      <c r="P2326">
        <f>ROUNDUP(IF(D2326&gt;$D$4,0,($D$4-D2326+1)/365),0)</f>
        <v>0</v>
      </c>
      <c r="Q2326">
        <f>ROUNDUP(IF(D2326&gt;$D$5,0,($D$5-D2326+1)/365),0)</f>
        <v>1</v>
      </c>
      <c r="R2326" s="28">
        <f>IF(OR(P2326=1,Q2326=1),IF(D2326+364&lt;=$D$5,(D2326+364-$D$4+1)/365,IF(D2326&gt;$D$4,($D$5-D2326+1)/365,$D$6/365)),0)</f>
        <v>0.17808219178082191</v>
      </c>
      <c r="S2326" s="28">
        <f>'Data &amp; Parameter'!$E$16*'Data &amp; Parameter'!$E$17*('Data &amp; Parameter'!$E$18+'Data &amp; Parameter'!$E$19)*'Data &amp; Parameter'!$E$20*'Data &amp; Parameter'!$E$37*R2326</f>
        <v>0.61913913196252002</v>
      </c>
      <c r="T2326" s="28">
        <f t="shared" si="36"/>
        <v>1.23827826392504</v>
      </c>
    </row>
    <row r="2327" spans="1:20" ht="15.75" customHeight="1" x14ac:dyDescent="0.35">
      <c r="A2327">
        <v>2320</v>
      </c>
      <c r="B2327" s="76">
        <v>44237</v>
      </c>
      <c r="C2327" s="1" t="s">
        <v>7359</v>
      </c>
      <c r="D2327" s="76">
        <v>44237</v>
      </c>
      <c r="E2327" s="1" t="s">
        <v>7360</v>
      </c>
      <c r="F2327" s="1" t="s">
        <v>7361</v>
      </c>
      <c r="G2327" s="1" t="s">
        <v>123</v>
      </c>
      <c r="H2327" s="1" t="s">
        <v>3942</v>
      </c>
      <c r="I2327" s="1" t="s">
        <v>125</v>
      </c>
      <c r="J2327" s="1" t="s">
        <v>3943</v>
      </c>
      <c r="K2327" s="1" t="s">
        <v>3943</v>
      </c>
      <c r="L2327">
        <f>ROUNDUP(IF(B2327&gt;$D$4,0,($D$4-B2327+1)/365),0)</f>
        <v>0</v>
      </c>
      <c r="M2327">
        <f>ROUNDUP(IF(B2327&gt;$D$5,0,($D$5-B2327+1)/365),0)</f>
        <v>1</v>
      </c>
      <c r="N2327" s="28">
        <f>IF(OR(L2327=1,M2327=1),IF(B2327+364&lt;=$D$5,(B2327+364-$D$4+1)/365,IF(B2327&gt;$D$4,($D$5-B2327+1)/365,$D$6/365)),0)</f>
        <v>0.17808219178082191</v>
      </c>
      <c r="O2327" s="28">
        <f>'Data &amp; Parameter'!$E$16*'Data &amp; Parameter'!$E$17*('Data &amp; Parameter'!$E$18+'Data &amp; Parameter'!$E$19)*'Data &amp; Parameter'!$E$20*'Data &amp; Parameter'!$E$37*N2327</f>
        <v>0.61913913196252002</v>
      </c>
      <c r="P2327">
        <f>ROUNDUP(IF(D2327&gt;$D$4,0,($D$4-D2327+1)/365),0)</f>
        <v>0</v>
      </c>
      <c r="Q2327">
        <f>ROUNDUP(IF(D2327&gt;$D$5,0,($D$5-D2327+1)/365),0)</f>
        <v>1</v>
      </c>
      <c r="R2327" s="28">
        <f>IF(OR(P2327=1,Q2327=1),IF(D2327+364&lt;=$D$5,(D2327+364-$D$4+1)/365,IF(D2327&gt;$D$4,($D$5-D2327+1)/365,$D$6/365)),0)</f>
        <v>0.17808219178082191</v>
      </c>
      <c r="S2327" s="28">
        <f>'Data &amp; Parameter'!$E$16*'Data &amp; Parameter'!$E$17*('Data &amp; Parameter'!$E$18+'Data &amp; Parameter'!$E$19)*'Data &amp; Parameter'!$E$20*'Data &amp; Parameter'!$E$37*R2327</f>
        <v>0.61913913196252002</v>
      </c>
      <c r="T2327" s="28">
        <f t="shared" si="36"/>
        <v>1.23827826392504</v>
      </c>
    </row>
    <row r="2328" spans="1:20" ht="15.75" customHeight="1" x14ac:dyDescent="0.35">
      <c r="A2328">
        <v>2321</v>
      </c>
      <c r="B2328" s="76">
        <v>44237</v>
      </c>
      <c r="C2328" s="1" t="s">
        <v>7362</v>
      </c>
      <c r="D2328" s="76">
        <v>44237</v>
      </c>
      <c r="E2328" s="1" t="s">
        <v>7363</v>
      </c>
      <c r="F2328" s="1" t="s">
        <v>7364</v>
      </c>
      <c r="G2328" s="1" t="s">
        <v>123</v>
      </c>
      <c r="H2328" s="1" t="s">
        <v>3942</v>
      </c>
      <c r="I2328" s="1" t="s">
        <v>125</v>
      </c>
      <c r="J2328" s="1" t="s">
        <v>3943</v>
      </c>
      <c r="K2328" s="1" t="s">
        <v>3943</v>
      </c>
      <c r="L2328">
        <f>ROUNDUP(IF(B2328&gt;$D$4,0,($D$4-B2328+1)/365),0)</f>
        <v>0</v>
      </c>
      <c r="M2328">
        <f>ROUNDUP(IF(B2328&gt;$D$5,0,($D$5-B2328+1)/365),0)</f>
        <v>1</v>
      </c>
      <c r="N2328" s="28">
        <f>IF(OR(L2328=1,M2328=1),IF(B2328+364&lt;=$D$5,(B2328+364-$D$4+1)/365,IF(B2328&gt;$D$4,($D$5-B2328+1)/365,$D$6/365)),0)</f>
        <v>0.17808219178082191</v>
      </c>
      <c r="O2328" s="28">
        <f>'Data &amp; Parameter'!$E$16*'Data &amp; Parameter'!$E$17*('Data &amp; Parameter'!$E$18+'Data &amp; Parameter'!$E$19)*'Data &amp; Parameter'!$E$20*'Data &amp; Parameter'!$E$37*N2328</f>
        <v>0.61913913196252002</v>
      </c>
      <c r="P2328">
        <f>ROUNDUP(IF(D2328&gt;$D$4,0,($D$4-D2328+1)/365),0)</f>
        <v>0</v>
      </c>
      <c r="Q2328">
        <f>ROUNDUP(IF(D2328&gt;$D$5,0,($D$5-D2328+1)/365),0)</f>
        <v>1</v>
      </c>
      <c r="R2328" s="28">
        <f>IF(OR(P2328=1,Q2328=1),IF(D2328+364&lt;=$D$5,(D2328+364-$D$4+1)/365,IF(D2328&gt;$D$4,($D$5-D2328+1)/365,$D$6/365)),0)</f>
        <v>0.17808219178082191</v>
      </c>
      <c r="S2328" s="28">
        <f>'Data &amp; Parameter'!$E$16*'Data &amp; Parameter'!$E$17*('Data &amp; Parameter'!$E$18+'Data &amp; Parameter'!$E$19)*'Data &amp; Parameter'!$E$20*'Data &amp; Parameter'!$E$37*R2328</f>
        <v>0.61913913196252002</v>
      </c>
      <c r="T2328" s="28">
        <f t="shared" si="36"/>
        <v>1.23827826392504</v>
      </c>
    </row>
    <row r="2329" spans="1:20" ht="15.75" customHeight="1" x14ac:dyDescent="0.35">
      <c r="A2329">
        <v>2322</v>
      </c>
      <c r="B2329" s="76">
        <v>44237</v>
      </c>
      <c r="C2329" s="1" t="s">
        <v>7365</v>
      </c>
      <c r="D2329" s="76">
        <v>44237</v>
      </c>
      <c r="E2329" s="1" t="s">
        <v>7366</v>
      </c>
      <c r="F2329" s="1" t="s">
        <v>7367</v>
      </c>
      <c r="G2329" s="1" t="s">
        <v>123</v>
      </c>
      <c r="H2329" s="1" t="s">
        <v>3942</v>
      </c>
      <c r="I2329" s="1" t="s">
        <v>125</v>
      </c>
      <c r="J2329" s="1" t="s">
        <v>3943</v>
      </c>
      <c r="K2329" s="1" t="s">
        <v>3943</v>
      </c>
      <c r="L2329">
        <f>ROUNDUP(IF(B2329&gt;$D$4,0,($D$4-B2329+1)/365),0)</f>
        <v>0</v>
      </c>
      <c r="M2329">
        <f>ROUNDUP(IF(B2329&gt;$D$5,0,($D$5-B2329+1)/365),0)</f>
        <v>1</v>
      </c>
      <c r="N2329" s="28">
        <f>IF(OR(L2329=1,M2329=1),IF(B2329+364&lt;=$D$5,(B2329+364-$D$4+1)/365,IF(B2329&gt;$D$4,($D$5-B2329+1)/365,$D$6/365)),0)</f>
        <v>0.17808219178082191</v>
      </c>
      <c r="O2329" s="28">
        <f>'Data &amp; Parameter'!$E$16*'Data &amp; Parameter'!$E$17*('Data &amp; Parameter'!$E$18+'Data &amp; Parameter'!$E$19)*'Data &amp; Parameter'!$E$20*'Data &amp; Parameter'!$E$37*N2329</f>
        <v>0.61913913196252002</v>
      </c>
      <c r="P2329">
        <f>ROUNDUP(IF(D2329&gt;$D$4,0,($D$4-D2329+1)/365),0)</f>
        <v>0</v>
      </c>
      <c r="Q2329">
        <f>ROUNDUP(IF(D2329&gt;$D$5,0,($D$5-D2329+1)/365),0)</f>
        <v>1</v>
      </c>
      <c r="R2329" s="28">
        <f>IF(OR(P2329=1,Q2329=1),IF(D2329+364&lt;=$D$5,(D2329+364-$D$4+1)/365,IF(D2329&gt;$D$4,($D$5-D2329+1)/365,$D$6/365)),0)</f>
        <v>0.17808219178082191</v>
      </c>
      <c r="S2329" s="28">
        <f>'Data &amp; Parameter'!$E$16*'Data &amp; Parameter'!$E$17*('Data &amp; Parameter'!$E$18+'Data &amp; Parameter'!$E$19)*'Data &amp; Parameter'!$E$20*'Data &amp; Parameter'!$E$37*R2329</f>
        <v>0.61913913196252002</v>
      </c>
      <c r="T2329" s="28">
        <f t="shared" si="36"/>
        <v>1.23827826392504</v>
      </c>
    </row>
    <row r="2330" spans="1:20" ht="15.75" customHeight="1" x14ac:dyDescent="0.35">
      <c r="A2330">
        <v>2323</v>
      </c>
      <c r="B2330" s="76">
        <v>44237</v>
      </c>
      <c r="C2330" s="1" t="s">
        <v>7368</v>
      </c>
      <c r="D2330" s="76">
        <v>44237</v>
      </c>
      <c r="E2330" s="1" t="s">
        <v>7369</v>
      </c>
      <c r="F2330" s="1" t="s">
        <v>7370</v>
      </c>
      <c r="G2330" s="1" t="s">
        <v>123</v>
      </c>
      <c r="H2330" s="1" t="s">
        <v>3942</v>
      </c>
      <c r="I2330" s="1" t="s">
        <v>125</v>
      </c>
      <c r="J2330" s="1" t="s">
        <v>3943</v>
      </c>
      <c r="K2330" s="1" t="s">
        <v>3943</v>
      </c>
      <c r="L2330">
        <f>ROUNDUP(IF(B2330&gt;$D$4,0,($D$4-B2330+1)/365),0)</f>
        <v>0</v>
      </c>
      <c r="M2330">
        <f>ROUNDUP(IF(B2330&gt;$D$5,0,($D$5-B2330+1)/365),0)</f>
        <v>1</v>
      </c>
      <c r="N2330" s="28">
        <f>IF(OR(L2330=1,M2330=1),IF(B2330+364&lt;=$D$5,(B2330+364-$D$4+1)/365,IF(B2330&gt;$D$4,($D$5-B2330+1)/365,$D$6/365)),0)</f>
        <v>0.17808219178082191</v>
      </c>
      <c r="O2330" s="28">
        <f>'Data &amp; Parameter'!$E$16*'Data &amp; Parameter'!$E$17*('Data &amp; Parameter'!$E$18+'Data &amp; Parameter'!$E$19)*'Data &amp; Parameter'!$E$20*'Data &amp; Parameter'!$E$37*N2330</f>
        <v>0.61913913196252002</v>
      </c>
      <c r="P2330">
        <f>ROUNDUP(IF(D2330&gt;$D$4,0,($D$4-D2330+1)/365),0)</f>
        <v>0</v>
      </c>
      <c r="Q2330">
        <f>ROUNDUP(IF(D2330&gt;$D$5,0,($D$5-D2330+1)/365),0)</f>
        <v>1</v>
      </c>
      <c r="R2330" s="28">
        <f>IF(OR(P2330=1,Q2330=1),IF(D2330+364&lt;=$D$5,(D2330+364-$D$4+1)/365,IF(D2330&gt;$D$4,($D$5-D2330+1)/365,$D$6/365)),0)</f>
        <v>0.17808219178082191</v>
      </c>
      <c r="S2330" s="28">
        <f>'Data &amp; Parameter'!$E$16*'Data &amp; Parameter'!$E$17*('Data &amp; Parameter'!$E$18+'Data &amp; Parameter'!$E$19)*'Data &amp; Parameter'!$E$20*'Data &amp; Parameter'!$E$37*R2330</f>
        <v>0.61913913196252002</v>
      </c>
      <c r="T2330" s="28">
        <f t="shared" si="36"/>
        <v>1.23827826392504</v>
      </c>
    </row>
    <row r="2331" spans="1:20" ht="15.75" customHeight="1" x14ac:dyDescent="0.35">
      <c r="A2331">
        <v>2324</v>
      </c>
      <c r="B2331" s="76">
        <v>44237</v>
      </c>
      <c r="C2331" s="1" t="s">
        <v>7371</v>
      </c>
      <c r="D2331" s="76">
        <v>44237</v>
      </c>
      <c r="E2331" s="1" t="s">
        <v>7372</v>
      </c>
      <c r="F2331" s="1" t="s">
        <v>7373</v>
      </c>
      <c r="G2331" s="1" t="s">
        <v>123</v>
      </c>
      <c r="H2331" s="1" t="s">
        <v>3942</v>
      </c>
      <c r="I2331" s="1" t="s">
        <v>125</v>
      </c>
      <c r="J2331" s="1" t="s">
        <v>3943</v>
      </c>
      <c r="K2331" s="1" t="s">
        <v>3943</v>
      </c>
      <c r="L2331">
        <f>ROUNDUP(IF(B2331&gt;$D$4,0,($D$4-B2331+1)/365),0)</f>
        <v>0</v>
      </c>
      <c r="M2331">
        <f>ROUNDUP(IF(B2331&gt;$D$5,0,($D$5-B2331+1)/365),0)</f>
        <v>1</v>
      </c>
      <c r="N2331" s="28">
        <f>IF(OR(L2331=1,M2331=1),IF(B2331+364&lt;=$D$5,(B2331+364-$D$4+1)/365,IF(B2331&gt;$D$4,($D$5-B2331+1)/365,$D$6/365)),0)</f>
        <v>0.17808219178082191</v>
      </c>
      <c r="O2331" s="28">
        <f>'Data &amp; Parameter'!$E$16*'Data &amp; Parameter'!$E$17*('Data &amp; Parameter'!$E$18+'Data &amp; Parameter'!$E$19)*'Data &amp; Parameter'!$E$20*'Data &amp; Parameter'!$E$37*N2331</f>
        <v>0.61913913196252002</v>
      </c>
      <c r="P2331">
        <f>ROUNDUP(IF(D2331&gt;$D$4,0,($D$4-D2331+1)/365),0)</f>
        <v>0</v>
      </c>
      <c r="Q2331">
        <f>ROUNDUP(IF(D2331&gt;$D$5,0,($D$5-D2331+1)/365),0)</f>
        <v>1</v>
      </c>
      <c r="R2331" s="28">
        <f>IF(OR(P2331=1,Q2331=1),IF(D2331+364&lt;=$D$5,(D2331+364-$D$4+1)/365,IF(D2331&gt;$D$4,($D$5-D2331+1)/365,$D$6/365)),0)</f>
        <v>0.17808219178082191</v>
      </c>
      <c r="S2331" s="28">
        <f>'Data &amp; Parameter'!$E$16*'Data &amp; Parameter'!$E$17*('Data &amp; Parameter'!$E$18+'Data &amp; Parameter'!$E$19)*'Data &amp; Parameter'!$E$20*'Data &amp; Parameter'!$E$37*R2331</f>
        <v>0.61913913196252002</v>
      </c>
      <c r="T2331" s="28">
        <f t="shared" si="36"/>
        <v>1.23827826392504</v>
      </c>
    </row>
    <row r="2332" spans="1:20" ht="15.75" customHeight="1" x14ac:dyDescent="0.35">
      <c r="A2332">
        <v>2325</v>
      </c>
      <c r="B2332" s="76">
        <v>44237</v>
      </c>
      <c r="C2332" s="1" t="s">
        <v>7374</v>
      </c>
      <c r="D2332" s="76">
        <v>44237</v>
      </c>
      <c r="E2332" s="1" t="s">
        <v>7375</v>
      </c>
      <c r="F2332" s="1" t="s">
        <v>7376</v>
      </c>
      <c r="G2332" s="1" t="s">
        <v>123</v>
      </c>
      <c r="H2332" s="1" t="s">
        <v>3942</v>
      </c>
      <c r="I2332" s="1" t="s">
        <v>125</v>
      </c>
      <c r="J2332" s="1" t="s">
        <v>3943</v>
      </c>
      <c r="K2332" s="1" t="s">
        <v>3943</v>
      </c>
      <c r="L2332">
        <f>ROUNDUP(IF(B2332&gt;$D$4,0,($D$4-B2332+1)/365),0)</f>
        <v>0</v>
      </c>
      <c r="M2332">
        <f>ROUNDUP(IF(B2332&gt;$D$5,0,($D$5-B2332+1)/365),0)</f>
        <v>1</v>
      </c>
      <c r="N2332" s="28">
        <f>IF(OR(L2332=1,M2332=1),IF(B2332+364&lt;=$D$5,(B2332+364-$D$4+1)/365,IF(B2332&gt;$D$4,($D$5-B2332+1)/365,$D$6/365)),0)</f>
        <v>0.17808219178082191</v>
      </c>
      <c r="O2332" s="28">
        <f>'Data &amp; Parameter'!$E$16*'Data &amp; Parameter'!$E$17*('Data &amp; Parameter'!$E$18+'Data &amp; Parameter'!$E$19)*'Data &amp; Parameter'!$E$20*'Data &amp; Parameter'!$E$37*N2332</f>
        <v>0.61913913196252002</v>
      </c>
      <c r="P2332">
        <f>ROUNDUP(IF(D2332&gt;$D$4,0,($D$4-D2332+1)/365),0)</f>
        <v>0</v>
      </c>
      <c r="Q2332">
        <f>ROUNDUP(IF(D2332&gt;$D$5,0,($D$5-D2332+1)/365),0)</f>
        <v>1</v>
      </c>
      <c r="R2332" s="28">
        <f>IF(OR(P2332=1,Q2332=1),IF(D2332+364&lt;=$D$5,(D2332+364-$D$4+1)/365,IF(D2332&gt;$D$4,($D$5-D2332+1)/365,$D$6/365)),0)</f>
        <v>0.17808219178082191</v>
      </c>
      <c r="S2332" s="28">
        <f>'Data &amp; Parameter'!$E$16*'Data &amp; Parameter'!$E$17*('Data &amp; Parameter'!$E$18+'Data &amp; Parameter'!$E$19)*'Data &amp; Parameter'!$E$20*'Data &amp; Parameter'!$E$37*R2332</f>
        <v>0.61913913196252002</v>
      </c>
      <c r="T2332" s="28">
        <f t="shared" si="36"/>
        <v>1.23827826392504</v>
      </c>
    </row>
    <row r="2333" spans="1:20" ht="15.75" customHeight="1" x14ac:dyDescent="0.35">
      <c r="A2333">
        <v>2326</v>
      </c>
      <c r="B2333" s="76">
        <v>44237</v>
      </c>
      <c r="C2333" s="1" t="s">
        <v>7377</v>
      </c>
      <c r="D2333" s="76">
        <v>44237</v>
      </c>
      <c r="E2333" s="1" t="s">
        <v>7378</v>
      </c>
      <c r="F2333" s="1" t="s">
        <v>7379</v>
      </c>
      <c r="G2333" s="1" t="s">
        <v>123</v>
      </c>
      <c r="H2333" s="1" t="s">
        <v>3942</v>
      </c>
      <c r="I2333" s="1" t="s">
        <v>125</v>
      </c>
      <c r="J2333" s="1" t="s">
        <v>3943</v>
      </c>
      <c r="K2333" s="1" t="s">
        <v>3943</v>
      </c>
      <c r="L2333">
        <f>ROUNDUP(IF(B2333&gt;$D$4,0,($D$4-B2333+1)/365),0)</f>
        <v>0</v>
      </c>
      <c r="M2333">
        <f>ROUNDUP(IF(B2333&gt;$D$5,0,($D$5-B2333+1)/365),0)</f>
        <v>1</v>
      </c>
      <c r="N2333" s="28">
        <f>IF(OR(L2333=1,M2333=1),IF(B2333+364&lt;=$D$5,(B2333+364-$D$4+1)/365,IF(B2333&gt;$D$4,($D$5-B2333+1)/365,$D$6/365)),0)</f>
        <v>0.17808219178082191</v>
      </c>
      <c r="O2333" s="28">
        <f>'Data &amp; Parameter'!$E$16*'Data &amp; Parameter'!$E$17*('Data &amp; Parameter'!$E$18+'Data &amp; Parameter'!$E$19)*'Data &amp; Parameter'!$E$20*'Data &amp; Parameter'!$E$37*N2333</f>
        <v>0.61913913196252002</v>
      </c>
      <c r="P2333">
        <f>ROUNDUP(IF(D2333&gt;$D$4,0,($D$4-D2333+1)/365),0)</f>
        <v>0</v>
      </c>
      <c r="Q2333">
        <f>ROUNDUP(IF(D2333&gt;$D$5,0,($D$5-D2333+1)/365),0)</f>
        <v>1</v>
      </c>
      <c r="R2333" s="28">
        <f>IF(OR(P2333=1,Q2333=1),IF(D2333+364&lt;=$D$5,(D2333+364-$D$4+1)/365,IF(D2333&gt;$D$4,($D$5-D2333+1)/365,$D$6/365)),0)</f>
        <v>0.17808219178082191</v>
      </c>
      <c r="S2333" s="28">
        <f>'Data &amp; Parameter'!$E$16*'Data &amp; Parameter'!$E$17*('Data &amp; Parameter'!$E$18+'Data &amp; Parameter'!$E$19)*'Data &amp; Parameter'!$E$20*'Data &amp; Parameter'!$E$37*R2333</f>
        <v>0.61913913196252002</v>
      </c>
      <c r="T2333" s="28">
        <f t="shared" si="36"/>
        <v>1.23827826392504</v>
      </c>
    </row>
    <row r="2334" spans="1:20" ht="15.75" customHeight="1" x14ac:dyDescent="0.35">
      <c r="A2334">
        <v>2327</v>
      </c>
      <c r="B2334" s="76">
        <v>44237</v>
      </c>
      <c r="C2334" s="1" t="s">
        <v>7380</v>
      </c>
      <c r="D2334" s="76">
        <v>44237</v>
      </c>
      <c r="E2334" s="1" t="s">
        <v>7381</v>
      </c>
      <c r="F2334" s="1" t="s">
        <v>7382</v>
      </c>
      <c r="G2334" s="1" t="s">
        <v>123</v>
      </c>
      <c r="H2334" s="1" t="s">
        <v>3942</v>
      </c>
      <c r="I2334" s="1" t="s">
        <v>125</v>
      </c>
      <c r="J2334" s="1" t="s">
        <v>3943</v>
      </c>
      <c r="K2334" s="1" t="s">
        <v>3943</v>
      </c>
      <c r="L2334">
        <f>ROUNDUP(IF(B2334&gt;$D$4,0,($D$4-B2334+1)/365),0)</f>
        <v>0</v>
      </c>
      <c r="M2334">
        <f>ROUNDUP(IF(B2334&gt;$D$5,0,($D$5-B2334+1)/365),0)</f>
        <v>1</v>
      </c>
      <c r="N2334" s="28">
        <f>IF(OR(L2334=1,M2334=1),IF(B2334+364&lt;=$D$5,(B2334+364-$D$4+1)/365,IF(B2334&gt;$D$4,($D$5-B2334+1)/365,$D$6/365)),0)</f>
        <v>0.17808219178082191</v>
      </c>
      <c r="O2334" s="28">
        <f>'Data &amp; Parameter'!$E$16*'Data &amp; Parameter'!$E$17*('Data &amp; Parameter'!$E$18+'Data &amp; Parameter'!$E$19)*'Data &amp; Parameter'!$E$20*'Data &amp; Parameter'!$E$37*N2334</f>
        <v>0.61913913196252002</v>
      </c>
      <c r="P2334">
        <f>ROUNDUP(IF(D2334&gt;$D$4,0,($D$4-D2334+1)/365),0)</f>
        <v>0</v>
      </c>
      <c r="Q2334">
        <f>ROUNDUP(IF(D2334&gt;$D$5,0,($D$5-D2334+1)/365),0)</f>
        <v>1</v>
      </c>
      <c r="R2334" s="28">
        <f>IF(OR(P2334=1,Q2334=1),IF(D2334+364&lt;=$D$5,(D2334+364-$D$4+1)/365,IF(D2334&gt;$D$4,($D$5-D2334+1)/365,$D$6/365)),0)</f>
        <v>0.17808219178082191</v>
      </c>
      <c r="S2334" s="28">
        <f>'Data &amp; Parameter'!$E$16*'Data &amp; Parameter'!$E$17*('Data &amp; Parameter'!$E$18+'Data &amp; Parameter'!$E$19)*'Data &amp; Parameter'!$E$20*'Data &amp; Parameter'!$E$37*R2334</f>
        <v>0.61913913196252002</v>
      </c>
      <c r="T2334" s="28">
        <f t="shared" si="36"/>
        <v>1.23827826392504</v>
      </c>
    </row>
    <row r="2335" spans="1:20" ht="15.75" customHeight="1" x14ac:dyDescent="0.35">
      <c r="A2335">
        <v>2328</v>
      </c>
      <c r="B2335" s="76">
        <v>44237</v>
      </c>
      <c r="C2335" s="1" t="s">
        <v>7383</v>
      </c>
      <c r="D2335" s="76">
        <v>44237</v>
      </c>
      <c r="E2335" s="1" t="s">
        <v>7384</v>
      </c>
      <c r="F2335" s="1" t="s">
        <v>7385</v>
      </c>
      <c r="G2335" s="1" t="s">
        <v>123</v>
      </c>
      <c r="H2335" s="1" t="s">
        <v>124</v>
      </c>
      <c r="I2335" s="1" t="s">
        <v>125</v>
      </c>
      <c r="J2335" s="1" t="s">
        <v>1616</v>
      </c>
      <c r="K2335" s="1" t="s">
        <v>1812</v>
      </c>
      <c r="L2335">
        <f>ROUNDUP(IF(B2335&gt;$D$4,0,($D$4-B2335+1)/365),0)</f>
        <v>0</v>
      </c>
      <c r="M2335">
        <f>ROUNDUP(IF(B2335&gt;$D$5,0,($D$5-B2335+1)/365),0)</f>
        <v>1</v>
      </c>
      <c r="N2335" s="28">
        <f>IF(OR(L2335=1,M2335=1),IF(B2335+364&lt;=$D$5,(B2335+364-$D$4+1)/365,IF(B2335&gt;$D$4,($D$5-B2335+1)/365,$D$6/365)),0)</f>
        <v>0.17808219178082191</v>
      </c>
      <c r="O2335" s="28">
        <f>'Data &amp; Parameter'!$E$16*'Data &amp; Parameter'!$E$17*('Data &amp; Parameter'!$E$18+'Data &amp; Parameter'!$E$19)*'Data &amp; Parameter'!$E$20*'Data &amp; Parameter'!$E$37*N2335</f>
        <v>0.61913913196252002</v>
      </c>
      <c r="P2335">
        <f>ROUNDUP(IF(D2335&gt;$D$4,0,($D$4-D2335+1)/365),0)</f>
        <v>0</v>
      </c>
      <c r="Q2335">
        <f>ROUNDUP(IF(D2335&gt;$D$5,0,($D$5-D2335+1)/365),0)</f>
        <v>1</v>
      </c>
      <c r="R2335" s="28">
        <f>IF(OR(P2335=1,Q2335=1),IF(D2335+364&lt;=$D$5,(D2335+364-$D$4+1)/365,IF(D2335&gt;$D$4,($D$5-D2335+1)/365,$D$6/365)),0)</f>
        <v>0.17808219178082191</v>
      </c>
      <c r="S2335" s="28">
        <f>'Data &amp; Parameter'!$E$16*'Data &amp; Parameter'!$E$17*('Data &amp; Parameter'!$E$18+'Data &amp; Parameter'!$E$19)*'Data &amp; Parameter'!$E$20*'Data &amp; Parameter'!$E$37*R2335</f>
        <v>0.61913913196252002</v>
      </c>
      <c r="T2335" s="28">
        <f t="shared" si="36"/>
        <v>1.23827826392504</v>
      </c>
    </row>
    <row r="2336" spans="1:20" ht="15.75" customHeight="1" x14ac:dyDescent="0.35">
      <c r="A2336">
        <v>2329</v>
      </c>
      <c r="B2336" s="76">
        <v>44237</v>
      </c>
      <c r="C2336" s="1" t="s">
        <v>7386</v>
      </c>
      <c r="D2336" s="76">
        <v>44237</v>
      </c>
      <c r="E2336" s="1" t="s">
        <v>7387</v>
      </c>
      <c r="F2336" s="1" t="s">
        <v>7388</v>
      </c>
      <c r="G2336" s="1" t="s">
        <v>123</v>
      </c>
      <c r="H2336" s="1" t="s">
        <v>124</v>
      </c>
      <c r="I2336" s="1" t="s">
        <v>125</v>
      </c>
      <c r="J2336" s="1" t="s">
        <v>1612</v>
      </c>
      <c r="K2336" s="1" t="s">
        <v>1616</v>
      </c>
      <c r="L2336">
        <f>ROUNDUP(IF(B2336&gt;$D$4,0,($D$4-B2336+1)/365),0)</f>
        <v>0</v>
      </c>
      <c r="M2336">
        <f>ROUNDUP(IF(B2336&gt;$D$5,0,($D$5-B2336+1)/365),0)</f>
        <v>1</v>
      </c>
      <c r="N2336" s="28">
        <f>IF(OR(L2336=1,M2336=1),IF(B2336+364&lt;=$D$5,(B2336+364-$D$4+1)/365,IF(B2336&gt;$D$4,($D$5-B2336+1)/365,$D$6/365)),0)</f>
        <v>0.17808219178082191</v>
      </c>
      <c r="O2336" s="28">
        <f>'Data &amp; Parameter'!$E$16*'Data &amp; Parameter'!$E$17*('Data &amp; Parameter'!$E$18+'Data &amp; Parameter'!$E$19)*'Data &amp; Parameter'!$E$20*'Data &amp; Parameter'!$E$37*N2336</f>
        <v>0.61913913196252002</v>
      </c>
      <c r="P2336">
        <f>ROUNDUP(IF(D2336&gt;$D$4,0,($D$4-D2336+1)/365),0)</f>
        <v>0</v>
      </c>
      <c r="Q2336">
        <f>ROUNDUP(IF(D2336&gt;$D$5,0,($D$5-D2336+1)/365),0)</f>
        <v>1</v>
      </c>
      <c r="R2336" s="28">
        <f>IF(OR(P2336=1,Q2336=1),IF(D2336+364&lt;=$D$5,(D2336+364-$D$4+1)/365,IF(D2336&gt;$D$4,($D$5-D2336+1)/365,$D$6/365)),0)</f>
        <v>0.17808219178082191</v>
      </c>
      <c r="S2336" s="28">
        <f>'Data &amp; Parameter'!$E$16*'Data &amp; Parameter'!$E$17*('Data &amp; Parameter'!$E$18+'Data &amp; Parameter'!$E$19)*'Data &amp; Parameter'!$E$20*'Data &amp; Parameter'!$E$37*R2336</f>
        <v>0.61913913196252002</v>
      </c>
      <c r="T2336" s="28">
        <f t="shared" si="36"/>
        <v>1.23827826392504</v>
      </c>
    </row>
    <row r="2337" spans="1:20" ht="15.75" customHeight="1" x14ac:dyDescent="0.35">
      <c r="A2337">
        <v>2330</v>
      </c>
      <c r="B2337" s="76">
        <v>44237</v>
      </c>
      <c r="C2337" s="1" t="s">
        <v>7389</v>
      </c>
      <c r="D2337" s="76">
        <v>44237</v>
      </c>
      <c r="E2337" s="1" t="s">
        <v>7390</v>
      </c>
      <c r="F2337" s="1" t="s">
        <v>7391</v>
      </c>
      <c r="G2337" s="1" t="s">
        <v>123</v>
      </c>
      <c r="H2337" s="1" t="s">
        <v>124</v>
      </c>
      <c r="I2337" s="1" t="s">
        <v>125</v>
      </c>
      <c r="J2337" s="1" t="s">
        <v>1616</v>
      </c>
      <c r="K2337" s="1" t="s">
        <v>1616</v>
      </c>
      <c r="L2337">
        <f>ROUNDUP(IF(B2337&gt;$D$4,0,($D$4-B2337+1)/365),0)</f>
        <v>0</v>
      </c>
      <c r="M2337">
        <f>ROUNDUP(IF(B2337&gt;$D$5,0,($D$5-B2337+1)/365),0)</f>
        <v>1</v>
      </c>
      <c r="N2337" s="28">
        <f>IF(OR(L2337=1,M2337=1),IF(B2337+364&lt;=$D$5,(B2337+364-$D$4+1)/365,IF(B2337&gt;$D$4,($D$5-B2337+1)/365,$D$6/365)),0)</f>
        <v>0.17808219178082191</v>
      </c>
      <c r="O2337" s="28">
        <f>'Data &amp; Parameter'!$E$16*'Data &amp; Parameter'!$E$17*('Data &amp; Parameter'!$E$18+'Data &amp; Parameter'!$E$19)*'Data &amp; Parameter'!$E$20*'Data &amp; Parameter'!$E$37*N2337</f>
        <v>0.61913913196252002</v>
      </c>
      <c r="P2337">
        <f>ROUNDUP(IF(D2337&gt;$D$4,0,($D$4-D2337+1)/365),0)</f>
        <v>0</v>
      </c>
      <c r="Q2337">
        <f>ROUNDUP(IF(D2337&gt;$D$5,0,($D$5-D2337+1)/365),0)</f>
        <v>1</v>
      </c>
      <c r="R2337" s="28">
        <f>IF(OR(P2337=1,Q2337=1),IF(D2337+364&lt;=$D$5,(D2337+364-$D$4+1)/365,IF(D2337&gt;$D$4,($D$5-D2337+1)/365,$D$6/365)),0)</f>
        <v>0.17808219178082191</v>
      </c>
      <c r="S2337" s="28">
        <f>'Data &amp; Parameter'!$E$16*'Data &amp; Parameter'!$E$17*('Data &amp; Parameter'!$E$18+'Data &amp; Parameter'!$E$19)*'Data &amp; Parameter'!$E$20*'Data &amp; Parameter'!$E$37*R2337</f>
        <v>0.61913913196252002</v>
      </c>
      <c r="T2337" s="28">
        <f t="shared" si="36"/>
        <v>1.23827826392504</v>
      </c>
    </row>
    <row r="2338" spans="1:20" ht="15.75" customHeight="1" x14ac:dyDescent="0.35">
      <c r="A2338">
        <v>2331</v>
      </c>
      <c r="B2338" s="76">
        <v>44237</v>
      </c>
      <c r="C2338" s="1" t="s">
        <v>7392</v>
      </c>
      <c r="D2338" s="76">
        <v>44237</v>
      </c>
      <c r="E2338" s="1" t="s">
        <v>7393</v>
      </c>
      <c r="F2338" s="1" t="s">
        <v>7394</v>
      </c>
      <c r="G2338" s="1" t="s">
        <v>123</v>
      </c>
      <c r="H2338" s="1" t="s">
        <v>124</v>
      </c>
      <c r="I2338" s="1" t="s">
        <v>125</v>
      </c>
      <c r="J2338" s="1" t="s">
        <v>1616</v>
      </c>
      <c r="K2338" s="1" t="s">
        <v>1616</v>
      </c>
      <c r="L2338">
        <f>ROUNDUP(IF(B2338&gt;$D$4,0,($D$4-B2338+1)/365),0)</f>
        <v>0</v>
      </c>
      <c r="M2338">
        <f>ROUNDUP(IF(B2338&gt;$D$5,0,($D$5-B2338+1)/365),0)</f>
        <v>1</v>
      </c>
      <c r="N2338" s="28">
        <f>IF(OR(L2338=1,M2338=1),IF(B2338+364&lt;=$D$5,(B2338+364-$D$4+1)/365,IF(B2338&gt;$D$4,($D$5-B2338+1)/365,$D$6/365)),0)</f>
        <v>0.17808219178082191</v>
      </c>
      <c r="O2338" s="28">
        <f>'Data &amp; Parameter'!$E$16*'Data &amp; Parameter'!$E$17*('Data &amp; Parameter'!$E$18+'Data &amp; Parameter'!$E$19)*'Data &amp; Parameter'!$E$20*'Data &amp; Parameter'!$E$37*N2338</f>
        <v>0.61913913196252002</v>
      </c>
      <c r="P2338">
        <f>ROUNDUP(IF(D2338&gt;$D$4,0,($D$4-D2338+1)/365),0)</f>
        <v>0</v>
      </c>
      <c r="Q2338">
        <f>ROUNDUP(IF(D2338&gt;$D$5,0,($D$5-D2338+1)/365),0)</f>
        <v>1</v>
      </c>
      <c r="R2338" s="28">
        <f>IF(OR(P2338=1,Q2338=1),IF(D2338+364&lt;=$D$5,(D2338+364-$D$4+1)/365,IF(D2338&gt;$D$4,($D$5-D2338+1)/365,$D$6/365)),0)</f>
        <v>0.17808219178082191</v>
      </c>
      <c r="S2338" s="28">
        <f>'Data &amp; Parameter'!$E$16*'Data &amp; Parameter'!$E$17*('Data &amp; Parameter'!$E$18+'Data &amp; Parameter'!$E$19)*'Data &amp; Parameter'!$E$20*'Data &amp; Parameter'!$E$37*R2338</f>
        <v>0.61913913196252002</v>
      </c>
      <c r="T2338" s="28">
        <f t="shared" si="36"/>
        <v>1.23827826392504</v>
      </c>
    </row>
    <row r="2339" spans="1:20" ht="15.75" customHeight="1" x14ac:dyDescent="0.35">
      <c r="A2339">
        <v>2332</v>
      </c>
      <c r="B2339" s="76">
        <v>44237</v>
      </c>
      <c r="C2339" s="1" t="s">
        <v>7395</v>
      </c>
      <c r="D2339" s="76">
        <v>44237</v>
      </c>
      <c r="E2339" s="1" t="s">
        <v>7396</v>
      </c>
      <c r="F2339" s="1" t="s">
        <v>7397</v>
      </c>
      <c r="G2339" s="1" t="s">
        <v>123</v>
      </c>
      <c r="H2339" s="1" t="s">
        <v>124</v>
      </c>
      <c r="I2339" s="1" t="s">
        <v>125</v>
      </c>
      <c r="J2339" s="1" t="s">
        <v>1623</v>
      </c>
      <c r="K2339" s="1" t="s">
        <v>1623</v>
      </c>
      <c r="L2339">
        <f>ROUNDUP(IF(B2339&gt;$D$4,0,($D$4-B2339+1)/365),0)</f>
        <v>0</v>
      </c>
      <c r="M2339">
        <f>ROUNDUP(IF(B2339&gt;$D$5,0,($D$5-B2339+1)/365),0)</f>
        <v>1</v>
      </c>
      <c r="N2339" s="28">
        <f>IF(OR(L2339=1,M2339=1),IF(B2339+364&lt;=$D$5,(B2339+364-$D$4+1)/365,IF(B2339&gt;$D$4,($D$5-B2339+1)/365,$D$6/365)),0)</f>
        <v>0.17808219178082191</v>
      </c>
      <c r="O2339" s="28">
        <f>'Data &amp; Parameter'!$E$16*'Data &amp; Parameter'!$E$17*('Data &amp; Parameter'!$E$18+'Data &amp; Parameter'!$E$19)*'Data &amp; Parameter'!$E$20*'Data &amp; Parameter'!$E$37*N2339</f>
        <v>0.61913913196252002</v>
      </c>
      <c r="P2339">
        <f>ROUNDUP(IF(D2339&gt;$D$4,0,($D$4-D2339+1)/365),0)</f>
        <v>0</v>
      </c>
      <c r="Q2339">
        <f>ROUNDUP(IF(D2339&gt;$D$5,0,($D$5-D2339+1)/365),0)</f>
        <v>1</v>
      </c>
      <c r="R2339" s="28">
        <f>IF(OR(P2339=1,Q2339=1),IF(D2339+364&lt;=$D$5,(D2339+364-$D$4+1)/365,IF(D2339&gt;$D$4,($D$5-D2339+1)/365,$D$6/365)),0)</f>
        <v>0.17808219178082191</v>
      </c>
      <c r="S2339" s="28">
        <f>'Data &amp; Parameter'!$E$16*'Data &amp; Parameter'!$E$17*('Data &amp; Parameter'!$E$18+'Data &amp; Parameter'!$E$19)*'Data &amp; Parameter'!$E$20*'Data &amp; Parameter'!$E$37*R2339</f>
        <v>0.61913913196252002</v>
      </c>
      <c r="T2339" s="28">
        <f t="shared" si="36"/>
        <v>1.23827826392504</v>
      </c>
    </row>
    <row r="2340" spans="1:20" ht="15.75" customHeight="1" x14ac:dyDescent="0.35">
      <c r="A2340">
        <v>2333</v>
      </c>
      <c r="B2340" s="76">
        <v>44237</v>
      </c>
      <c r="C2340" s="1" t="s">
        <v>7398</v>
      </c>
      <c r="D2340" s="76">
        <v>44237</v>
      </c>
      <c r="E2340" s="1" t="s">
        <v>7399</v>
      </c>
      <c r="F2340" s="1" t="s">
        <v>7400</v>
      </c>
      <c r="G2340" s="1" t="s">
        <v>123</v>
      </c>
      <c r="H2340" s="1" t="s">
        <v>124</v>
      </c>
      <c r="I2340" s="1" t="s">
        <v>125</v>
      </c>
      <c r="J2340" s="1" t="s">
        <v>1623</v>
      </c>
      <c r="K2340" s="1" t="s">
        <v>1623</v>
      </c>
      <c r="L2340">
        <f>ROUNDUP(IF(B2340&gt;$D$4,0,($D$4-B2340+1)/365),0)</f>
        <v>0</v>
      </c>
      <c r="M2340">
        <f>ROUNDUP(IF(B2340&gt;$D$5,0,($D$5-B2340+1)/365),0)</f>
        <v>1</v>
      </c>
      <c r="N2340" s="28">
        <f>IF(OR(L2340=1,M2340=1),IF(B2340+364&lt;=$D$5,(B2340+364-$D$4+1)/365,IF(B2340&gt;$D$4,($D$5-B2340+1)/365,$D$6/365)),0)</f>
        <v>0.17808219178082191</v>
      </c>
      <c r="O2340" s="28">
        <f>'Data &amp; Parameter'!$E$16*'Data &amp; Parameter'!$E$17*('Data &amp; Parameter'!$E$18+'Data &amp; Parameter'!$E$19)*'Data &amp; Parameter'!$E$20*'Data &amp; Parameter'!$E$37*N2340</f>
        <v>0.61913913196252002</v>
      </c>
      <c r="P2340">
        <f>ROUNDUP(IF(D2340&gt;$D$4,0,($D$4-D2340+1)/365),0)</f>
        <v>0</v>
      </c>
      <c r="Q2340">
        <f>ROUNDUP(IF(D2340&gt;$D$5,0,($D$5-D2340+1)/365),0)</f>
        <v>1</v>
      </c>
      <c r="R2340" s="28">
        <f>IF(OR(P2340=1,Q2340=1),IF(D2340+364&lt;=$D$5,(D2340+364-$D$4+1)/365,IF(D2340&gt;$D$4,($D$5-D2340+1)/365,$D$6/365)),0)</f>
        <v>0.17808219178082191</v>
      </c>
      <c r="S2340" s="28">
        <f>'Data &amp; Parameter'!$E$16*'Data &amp; Parameter'!$E$17*('Data &amp; Parameter'!$E$18+'Data &amp; Parameter'!$E$19)*'Data &amp; Parameter'!$E$20*'Data &amp; Parameter'!$E$37*R2340</f>
        <v>0.61913913196252002</v>
      </c>
      <c r="T2340" s="28">
        <f t="shared" si="36"/>
        <v>1.23827826392504</v>
      </c>
    </row>
    <row r="2341" spans="1:20" ht="15.75" customHeight="1" x14ac:dyDescent="0.35">
      <c r="A2341">
        <v>2334</v>
      </c>
      <c r="B2341" s="76">
        <v>44237</v>
      </c>
      <c r="C2341" s="1" t="s">
        <v>7401</v>
      </c>
      <c r="D2341" s="76">
        <v>44237</v>
      </c>
      <c r="E2341" s="1" t="s">
        <v>7402</v>
      </c>
      <c r="F2341" s="1" t="s">
        <v>7403</v>
      </c>
      <c r="G2341" s="1" t="s">
        <v>123</v>
      </c>
      <c r="H2341" s="1" t="s">
        <v>124</v>
      </c>
      <c r="I2341" s="1" t="s">
        <v>125</v>
      </c>
      <c r="J2341" s="1" t="s">
        <v>1623</v>
      </c>
      <c r="K2341" s="1" t="s">
        <v>1623</v>
      </c>
      <c r="L2341">
        <f>ROUNDUP(IF(B2341&gt;$D$4,0,($D$4-B2341+1)/365),0)</f>
        <v>0</v>
      </c>
      <c r="M2341">
        <f>ROUNDUP(IF(B2341&gt;$D$5,0,($D$5-B2341+1)/365),0)</f>
        <v>1</v>
      </c>
      <c r="N2341" s="28">
        <f>IF(OR(L2341=1,M2341=1),IF(B2341+364&lt;=$D$5,(B2341+364-$D$4+1)/365,IF(B2341&gt;$D$4,($D$5-B2341+1)/365,$D$6/365)),0)</f>
        <v>0.17808219178082191</v>
      </c>
      <c r="O2341" s="28">
        <f>'Data &amp; Parameter'!$E$16*'Data &amp; Parameter'!$E$17*('Data &amp; Parameter'!$E$18+'Data &amp; Parameter'!$E$19)*'Data &amp; Parameter'!$E$20*'Data &amp; Parameter'!$E$37*N2341</f>
        <v>0.61913913196252002</v>
      </c>
      <c r="P2341">
        <f>ROUNDUP(IF(D2341&gt;$D$4,0,($D$4-D2341+1)/365),0)</f>
        <v>0</v>
      </c>
      <c r="Q2341">
        <f>ROUNDUP(IF(D2341&gt;$D$5,0,($D$5-D2341+1)/365),0)</f>
        <v>1</v>
      </c>
      <c r="R2341" s="28">
        <f>IF(OR(P2341=1,Q2341=1),IF(D2341+364&lt;=$D$5,(D2341+364-$D$4+1)/365,IF(D2341&gt;$D$4,($D$5-D2341+1)/365,$D$6/365)),0)</f>
        <v>0.17808219178082191</v>
      </c>
      <c r="S2341" s="28">
        <f>'Data &amp; Parameter'!$E$16*'Data &amp; Parameter'!$E$17*('Data &amp; Parameter'!$E$18+'Data &amp; Parameter'!$E$19)*'Data &amp; Parameter'!$E$20*'Data &amp; Parameter'!$E$37*R2341</f>
        <v>0.61913913196252002</v>
      </c>
      <c r="T2341" s="28">
        <f t="shared" si="36"/>
        <v>1.23827826392504</v>
      </c>
    </row>
    <row r="2342" spans="1:20" ht="15.75" customHeight="1" x14ac:dyDescent="0.35">
      <c r="A2342">
        <v>2335</v>
      </c>
      <c r="B2342" s="76">
        <v>44237</v>
      </c>
      <c r="C2342" s="1" t="s">
        <v>7404</v>
      </c>
      <c r="D2342" s="76">
        <v>44237</v>
      </c>
      <c r="E2342" s="1" t="s">
        <v>7405</v>
      </c>
      <c r="F2342" s="1" t="s">
        <v>7406</v>
      </c>
      <c r="G2342" s="1" t="s">
        <v>123</v>
      </c>
      <c r="H2342" s="1" t="s">
        <v>124</v>
      </c>
      <c r="I2342" s="1" t="s">
        <v>125</v>
      </c>
      <c r="J2342" s="1" t="s">
        <v>1623</v>
      </c>
      <c r="K2342" s="1" t="s">
        <v>1623</v>
      </c>
      <c r="L2342">
        <f>ROUNDUP(IF(B2342&gt;$D$4,0,($D$4-B2342+1)/365),0)</f>
        <v>0</v>
      </c>
      <c r="M2342">
        <f>ROUNDUP(IF(B2342&gt;$D$5,0,($D$5-B2342+1)/365),0)</f>
        <v>1</v>
      </c>
      <c r="N2342" s="28">
        <f>IF(OR(L2342=1,M2342=1),IF(B2342+364&lt;=$D$5,(B2342+364-$D$4+1)/365,IF(B2342&gt;$D$4,($D$5-B2342+1)/365,$D$6/365)),0)</f>
        <v>0.17808219178082191</v>
      </c>
      <c r="O2342" s="28">
        <f>'Data &amp; Parameter'!$E$16*'Data &amp; Parameter'!$E$17*('Data &amp; Parameter'!$E$18+'Data &amp; Parameter'!$E$19)*'Data &amp; Parameter'!$E$20*'Data &amp; Parameter'!$E$37*N2342</f>
        <v>0.61913913196252002</v>
      </c>
      <c r="P2342">
        <f>ROUNDUP(IF(D2342&gt;$D$4,0,($D$4-D2342+1)/365),0)</f>
        <v>0</v>
      </c>
      <c r="Q2342">
        <f>ROUNDUP(IF(D2342&gt;$D$5,0,($D$5-D2342+1)/365),0)</f>
        <v>1</v>
      </c>
      <c r="R2342" s="28">
        <f>IF(OR(P2342=1,Q2342=1),IF(D2342+364&lt;=$D$5,(D2342+364-$D$4+1)/365,IF(D2342&gt;$D$4,($D$5-D2342+1)/365,$D$6/365)),0)</f>
        <v>0.17808219178082191</v>
      </c>
      <c r="S2342" s="28">
        <f>'Data &amp; Parameter'!$E$16*'Data &amp; Parameter'!$E$17*('Data &amp; Parameter'!$E$18+'Data &amp; Parameter'!$E$19)*'Data &amp; Parameter'!$E$20*'Data &amp; Parameter'!$E$37*R2342</f>
        <v>0.61913913196252002</v>
      </c>
      <c r="T2342" s="28">
        <f t="shared" si="36"/>
        <v>1.23827826392504</v>
      </c>
    </row>
    <row r="2343" spans="1:20" ht="15.75" customHeight="1" x14ac:dyDescent="0.35">
      <c r="A2343">
        <v>2336</v>
      </c>
      <c r="B2343" s="76">
        <v>44237</v>
      </c>
      <c r="C2343" s="1" t="s">
        <v>7407</v>
      </c>
      <c r="D2343" s="76">
        <v>44237</v>
      </c>
      <c r="E2343" s="1" t="s">
        <v>7408</v>
      </c>
      <c r="F2343" s="1" t="s">
        <v>7409</v>
      </c>
      <c r="G2343" s="1" t="s">
        <v>123</v>
      </c>
      <c r="H2343" s="1" t="s">
        <v>124</v>
      </c>
      <c r="I2343" s="1" t="s">
        <v>125</v>
      </c>
      <c r="J2343" s="1" t="s">
        <v>1623</v>
      </c>
      <c r="K2343" s="1" t="s">
        <v>1623</v>
      </c>
      <c r="L2343">
        <f>ROUNDUP(IF(B2343&gt;$D$4,0,($D$4-B2343+1)/365),0)</f>
        <v>0</v>
      </c>
      <c r="M2343">
        <f>ROUNDUP(IF(B2343&gt;$D$5,0,($D$5-B2343+1)/365),0)</f>
        <v>1</v>
      </c>
      <c r="N2343" s="28">
        <f>IF(OR(L2343=1,M2343=1),IF(B2343+364&lt;=$D$5,(B2343+364-$D$4+1)/365,IF(B2343&gt;$D$4,($D$5-B2343+1)/365,$D$6/365)),0)</f>
        <v>0.17808219178082191</v>
      </c>
      <c r="O2343" s="28">
        <f>'Data &amp; Parameter'!$E$16*'Data &amp; Parameter'!$E$17*('Data &amp; Parameter'!$E$18+'Data &amp; Parameter'!$E$19)*'Data &amp; Parameter'!$E$20*'Data &amp; Parameter'!$E$37*N2343</f>
        <v>0.61913913196252002</v>
      </c>
      <c r="P2343">
        <f>ROUNDUP(IF(D2343&gt;$D$4,0,($D$4-D2343+1)/365),0)</f>
        <v>0</v>
      </c>
      <c r="Q2343">
        <f>ROUNDUP(IF(D2343&gt;$D$5,0,($D$5-D2343+1)/365),0)</f>
        <v>1</v>
      </c>
      <c r="R2343" s="28">
        <f>IF(OR(P2343=1,Q2343=1),IF(D2343+364&lt;=$D$5,(D2343+364-$D$4+1)/365,IF(D2343&gt;$D$4,($D$5-D2343+1)/365,$D$6/365)),0)</f>
        <v>0.17808219178082191</v>
      </c>
      <c r="S2343" s="28">
        <f>'Data &amp; Parameter'!$E$16*'Data &amp; Parameter'!$E$17*('Data &amp; Parameter'!$E$18+'Data &amp; Parameter'!$E$19)*'Data &amp; Parameter'!$E$20*'Data &amp; Parameter'!$E$37*R2343</f>
        <v>0.61913913196252002</v>
      </c>
      <c r="T2343" s="28">
        <f t="shared" si="36"/>
        <v>1.23827826392504</v>
      </c>
    </row>
    <row r="2344" spans="1:20" ht="15.75" customHeight="1" x14ac:dyDescent="0.35">
      <c r="A2344">
        <v>2337</v>
      </c>
      <c r="B2344" s="76">
        <v>44237</v>
      </c>
      <c r="C2344" s="1" t="s">
        <v>7410</v>
      </c>
      <c r="D2344" s="76">
        <v>44237</v>
      </c>
      <c r="E2344" s="1" t="s">
        <v>7411</v>
      </c>
      <c r="F2344" s="1" t="s">
        <v>7412</v>
      </c>
      <c r="G2344" s="1" t="s">
        <v>123</v>
      </c>
      <c r="H2344" s="1" t="s">
        <v>124</v>
      </c>
      <c r="I2344" s="1" t="s">
        <v>125</v>
      </c>
      <c r="J2344" s="1" t="s">
        <v>1623</v>
      </c>
      <c r="K2344" s="1" t="s">
        <v>1623</v>
      </c>
      <c r="L2344">
        <f>ROUNDUP(IF(B2344&gt;$D$4,0,($D$4-B2344+1)/365),0)</f>
        <v>0</v>
      </c>
      <c r="M2344">
        <f>ROUNDUP(IF(B2344&gt;$D$5,0,($D$5-B2344+1)/365),0)</f>
        <v>1</v>
      </c>
      <c r="N2344" s="28">
        <f>IF(OR(L2344=1,M2344=1),IF(B2344+364&lt;=$D$5,(B2344+364-$D$4+1)/365,IF(B2344&gt;$D$4,($D$5-B2344+1)/365,$D$6/365)),0)</f>
        <v>0.17808219178082191</v>
      </c>
      <c r="O2344" s="28">
        <f>'Data &amp; Parameter'!$E$16*'Data &amp; Parameter'!$E$17*('Data &amp; Parameter'!$E$18+'Data &amp; Parameter'!$E$19)*'Data &amp; Parameter'!$E$20*'Data &amp; Parameter'!$E$37*N2344</f>
        <v>0.61913913196252002</v>
      </c>
      <c r="P2344">
        <f>ROUNDUP(IF(D2344&gt;$D$4,0,($D$4-D2344+1)/365),0)</f>
        <v>0</v>
      </c>
      <c r="Q2344">
        <f>ROUNDUP(IF(D2344&gt;$D$5,0,($D$5-D2344+1)/365),0)</f>
        <v>1</v>
      </c>
      <c r="R2344" s="28">
        <f>IF(OR(P2344=1,Q2344=1),IF(D2344+364&lt;=$D$5,(D2344+364-$D$4+1)/365,IF(D2344&gt;$D$4,($D$5-D2344+1)/365,$D$6/365)),0)</f>
        <v>0.17808219178082191</v>
      </c>
      <c r="S2344" s="28">
        <f>'Data &amp; Parameter'!$E$16*'Data &amp; Parameter'!$E$17*('Data &amp; Parameter'!$E$18+'Data &amp; Parameter'!$E$19)*'Data &amp; Parameter'!$E$20*'Data &amp; Parameter'!$E$37*R2344</f>
        <v>0.61913913196252002</v>
      </c>
      <c r="T2344" s="28">
        <f t="shared" si="36"/>
        <v>1.23827826392504</v>
      </c>
    </row>
    <row r="2345" spans="1:20" ht="15.75" customHeight="1" x14ac:dyDescent="0.35">
      <c r="A2345">
        <v>2338</v>
      </c>
      <c r="B2345" s="76">
        <v>44237</v>
      </c>
      <c r="C2345" s="1" t="s">
        <v>7413</v>
      </c>
      <c r="D2345" s="76">
        <v>44237</v>
      </c>
      <c r="E2345" s="1" t="s">
        <v>7414</v>
      </c>
      <c r="F2345" s="1" t="s">
        <v>7415</v>
      </c>
      <c r="G2345" s="1" t="s">
        <v>123</v>
      </c>
      <c r="H2345" s="1" t="s">
        <v>124</v>
      </c>
      <c r="I2345" s="1" t="s">
        <v>125</v>
      </c>
      <c r="J2345" s="1" t="s">
        <v>1623</v>
      </c>
      <c r="K2345" s="1" t="s">
        <v>1623</v>
      </c>
      <c r="L2345">
        <f>ROUNDUP(IF(B2345&gt;$D$4,0,($D$4-B2345+1)/365),0)</f>
        <v>0</v>
      </c>
      <c r="M2345">
        <f>ROUNDUP(IF(B2345&gt;$D$5,0,($D$5-B2345+1)/365),0)</f>
        <v>1</v>
      </c>
      <c r="N2345" s="28">
        <f>IF(OR(L2345=1,M2345=1),IF(B2345+364&lt;=$D$5,(B2345+364-$D$4+1)/365,IF(B2345&gt;$D$4,($D$5-B2345+1)/365,$D$6/365)),0)</f>
        <v>0.17808219178082191</v>
      </c>
      <c r="O2345" s="28">
        <f>'Data &amp; Parameter'!$E$16*'Data &amp; Parameter'!$E$17*('Data &amp; Parameter'!$E$18+'Data &amp; Parameter'!$E$19)*'Data &amp; Parameter'!$E$20*'Data &amp; Parameter'!$E$37*N2345</f>
        <v>0.61913913196252002</v>
      </c>
      <c r="P2345">
        <f>ROUNDUP(IF(D2345&gt;$D$4,0,($D$4-D2345+1)/365),0)</f>
        <v>0</v>
      </c>
      <c r="Q2345">
        <f>ROUNDUP(IF(D2345&gt;$D$5,0,($D$5-D2345+1)/365),0)</f>
        <v>1</v>
      </c>
      <c r="R2345" s="28">
        <f>IF(OR(P2345=1,Q2345=1),IF(D2345+364&lt;=$D$5,(D2345+364-$D$4+1)/365,IF(D2345&gt;$D$4,($D$5-D2345+1)/365,$D$6/365)),0)</f>
        <v>0.17808219178082191</v>
      </c>
      <c r="S2345" s="28">
        <f>'Data &amp; Parameter'!$E$16*'Data &amp; Parameter'!$E$17*('Data &amp; Parameter'!$E$18+'Data &amp; Parameter'!$E$19)*'Data &amp; Parameter'!$E$20*'Data &amp; Parameter'!$E$37*R2345</f>
        <v>0.61913913196252002</v>
      </c>
      <c r="T2345" s="28">
        <f t="shared" si="36"/>
        <v>1.23827826392504</v>
      </c>
    </row>
    <row r="2346" spans="1:20" ht="15.75" customHeight="1" x14ac:dyDescent="0.35">
      <c r="A2346">
        <v>2339</v>
      </c>
      <c r="B2346" s="76">
        <v>44237</v>
      </c>
      <c r="C2346" s="1" t="s">
        <v>7416</v>
      </c>
      <c r="D2346" s="76">
        <v>44237</v>
      </c>
      <c r="E2346" s="1" t="s">
        <v>7417</v>
      </c>
      <c r="F2346" s="1" t="s">
        <v>7418</v>
      </c>
      <c r="G2346" s="1" t="s">
        <v>123</v>
      </c>
      <c r="H2346" s="1" t="s">
        <v>124</v>
      </c>
      <c r="I2346" s="1" t="s">
        <v>125</v>
      </c>
      <c r="J2346" s="1" t="s">
        <v>1623</v>
      </c>
      <c r="K2346" s="1" t="s">
        <v>1623</v>
      </c>
      <c r="L2346">
        <f>ROUNDUP(IF(B2346&gt;$D$4,0,($D$4-B2346+1)/365),0)</f>
        <v>0</v>
      </c>
      <c r="M2346">
        <f>ROUNDUP(IF(B2346&gt;$D$5,0,($D$5-B2346+1)/365),0)</f>
        <v>1</v>
      </c>
      <c r="N2346" s="28">
        <f>IF(OR(L2346=1,M2346=1),IF(B2346+364&lt;=$D$5,(B2346+364-$D$4+1)/365,IF(B2346&gt;$D$4,($D$5-B2346+1)/365,$D$6/365)),0)</f>
        <v>0.17808219178082191</v>
      </c>
      <c r="O2346" s="28">
        <f>'Data &amp; Parameter'!$E$16*'Data &amp; Parameter'!$E$17*('Data &amp; Parameter'!$E$18+'Data &amp; Parameter'!$E$19)*'Data &amp; Parameter'!$E$20*'Data &amp; Parameter'!$E$37*N2346</f>
        <v>0.61913913196252002</v>
      </c>
      <c r="P2346">
        <f>ROUNDUP(IF(D2346&gt;$D$4,0,($D$4-D2346+1)/365),0)</f>
        <v>0</v>
      </c>
      <c r="Q2346">
        <f>ROUNDUP(IF(D2346&gt;$D$5,0,($D$5-D2346+1)/365),0)</f>
        <v>1</v>
      </c>
      <c r="R2346" s="28">
        <f>IF(OR(P2346=1,Q2346=1),IF(D2346+364&lt;=$D$5,(D2346+364-$D$4+1)/365,IF(D2346&gt;$D$4,($D$5-D2346+1)/365,$D$6/365)),0)</f>
        <v>0.17808219178082191</v>
      </c>
      <c r="S2346" s="28">
        <f>'Data &amp; Parameter'!$E$16*'Data &amp; Parameter'!$E$17*('Data &amp; Parameter'!$E$18+'Data &amp; Parameter'!$E$19)*'Data &amp; Parameter'!$E$20*'Data &amp; Parameter'!$E$37*R2346</f>
        <v>0.61913913196252002</v>
      </c>
      <c r="T2346" s="28">
        <f t="shared" si="36"/>
        <v>1.23827826392504</v>
      </c>
    </row>
    <row r="2347" spans="1:20" ht="15.75" customHeight="1" x14ac:dyDescent="0.35">
      <c r="A2347">
        <v>2340</v>
      </c>
      <c r="B2347" s="76">
        <v>44237</v>
      </c>
      <c r="C2347" s="1" t="s">
        <v>7419</v>
      </c>
      <c r="D2347" s="76">
        <v>44237</v>
      </c>
      <c r="E2347" s="1" t="s">
        <v>7420</v>
      </c>
      <c r="F2347" s="1" t="s">
        <v>7421</v>
      </c>
      <c r="G2347" s="1" t="s">
        <v>123</v>
      </c>
      <c r="H2347" s="1" t="s">
        <v>124</v>
      </c>
      <c r="I2347" s="1" t="s">
        <v>125</v>
      </c>
      <c r="J2347" s="1" t="s">
        <v>1623</v>
      </c>
      <c r="K2347" s="1" t="s">
        <v>1623</v>
      </c>
      <c r="L2347">
        <f>ROUNDUP(IF(B2347&gt;$D$4,0,($D$4-B2347+1)/365),0)</f>
        <v>0</v>
      </c>
      <c r="M2347">
        <f>ROUNDUP(IF(B2347&gt;$D$5,0,($D$5-B2347+1)/365),0)</f>
        <v>1</v>
      </c>
      <c r="N2347" s="28">
        <f>IF(OR(L2347=1,M2347=1),IF(B2347+364&lt;=$D$5,(B2347+364-$D$4+1)/365,IF(B2347&gt;$D$4,($D$5-B2347+1)/365,$D$6/365)),0)</f>
        <v>0.17808219178082191</v>
      </c>
      <c r="O2347" s="28">
        <f>'Data &amp; Parameter'!$E$16*'Data &amp; Parameter'!$E$17*('Data &amp; Parameter'!$E$18+'Data &amp; Parameter'!$E$19)*'Data &amp; Parameter'!$E$20*'Data &amp; Parameter'!$E$37*N2347</f>
        <v>0.61913913196252002</v>
      </c>
      <c r="P2347">
        <f>ROUNDUP(IF(D2347&gt;$D$4,0,($D$4-D2347+1)/365),0)</f>
        <v>0</v>
      </c>
      <c r="Q2347">
        <f>ROUNDUP(IF(D2347&gt;$D$5,0,($D$5-D2347+1)/365),0)</f>
        <v>1</v>
      </c>
      <c r="R2347" s="28">
        <f>IF(OR(P2347=1,Q2347=1),IF(D2347+364&lt;=$D$5,(D2347+364-$D$4+1)/365,IF(D2347&gt;$D$4,($D$5-D2347+1)/365,$D$6/365)),0)</f>
        <v>0.17808219178082191</v>
      </c>
      <c r="S2347" s="28">
        <f>'Data &amp; Parameter'!$E$16*'Data &amp; Parameter'!$E$17*('Data &amp; Parameter'!$E$18+'Data &amp; Parameter'!$E$19)*'Data &amp; Parameter'!$E$20*'Data &amp; Parameter'!$E$37*R2347</f>
        <v>0.61913913196252002</v>
      </c>
      <c r="T2347" s="28">
        <f t="shared" si="36"/>
        <v>1.23827826392504</v>
      </c>
    </row>
    <row r="2348" spans="1:20" ht="15.75" customHeight="1" x14ac:dyDescent="0.35">
      <c r="A2348">
        <v>2341</v>
      </c>
      <c r="B2348" s="76">
        <v>44237</v>
      </c>
      <c r="C2348" s="1" t="s">
        <v>7422</v>
      </c>
      <c r="D2348" s="76">
        <v>44237</v>
      </c>
      <c r="E2348" s="1" t="s">
        <v>7423</v>
      </c>
      <c r="F2348" s="1" t="s">
        <v>7424</v>
      </c>
      <c r="G2348" s="1" t="s">
        <v>123</v>
      </c>
      <c r="H2348" s="1" t="s">
        <v>124</v>
      </c>
      <c r="I2348" s="1" t="s">
        <v>125</v>
      </c>
      <c r="J2348" s="1" t="s">
        <v>1623</v>
      </c>
      <c r="K2348" s="1" t="s">
        <v>1623</v>
      </c>
      <c r="L2348">
        <f>ROUNDUP(IF(B2348&gt;$D$4,0,($D$4-B2348+1)/365),0)</f>
        <v>0</v>
      </c>
      <c r="M2348">
        <f>ROUNDUP(IF(B2348&gt;$D$5,0,($D$5-B2348+1)/365),0)</f>
        <v>1</v>
      </c>
      <c r="N2348" s="28">
        <f>IF(OR(L2348=1,M2348=1),IF(B2348+364&lt;=$D$5,(B2348+364-$D$4+1)/365,IF(B2348&gt;$D$4,($D$5-B2348+1)/365,$D$6/365)),0)</f>
        <v>0.17808219178082191</v>
      </c>
      <c r="O2348" s="28">
        <f>'Data &amp; Parameter'!$E$16*'Data &amp; Parameter'!$E$17*('Data &amp; Parameter'!$E$18+'Data &amp; Parameter'!$E$19)*'Data &amp; Parameter'!$E$20*'Data &amp; Parameter'!$E$37*N2348</f>
        <v>0.61913913196252002</v>
      </c>
      <c r="P2348">
        <f>ROUNDUP(IF(D2348&gt;$D$4,0,($D$4-D2348+1)/365),0)</f>
        <v>0</v>
      </c>
      <c r="Q2348">
        <f>ROUNDUP(IF(D2348&gt;$D$5,0,($D$5-D2348+1)/365),0)</f>
        <v>1</v>
      </c>
      <c r="R2348" s="28">
        <f>IF(OR(P2348=1,Q2348=1),IF(D2348+364&lt;=$D$5,(D2348+364-$D$4+1)/365,IF(D2348&gt;$D$4,($D$5-D2348+1)/365,$D$6/365)),0)</f>
        <v>0.17808219178082191</v>
      </c>
      <c r="S2348" s="28">
        <f>'Data &amp; Parameter'!$E$16*'Data &amp; Parameter'!$E$17*('Data &amp; Parameter'!$E$18+'Data &amp; Parameter'!$E$19)*'Data &amp; Parameter'!$E$20*'Data &amp; Parameter'!$E$37*R2348</f>
        <v>0.61913913196252002</v>
      </c>
      <c r="T2348" s="28">
        <f t="shared" si="36"/>
        <v>1.23827826392504</v>
      </c>
    </row>
    <row r="2349" spans="1:20" ht="15.75" customHeight="1" x14ac:dyDescent="0.35">
      <c r="A2349">
        <v>2342</v>
      </c>
      <c r="B2349" s="76">
        <v>44237</v>
      </c>
      <c r="C2349" s="1" t="s">
        <v>7425</v>
      </c>
      <c r="D2349" s="76">
        <v>44237</v>
      </c>
      <c r="E2349" s="1" t="s">
        <v>7426</v>
      </c>
      <c r="F2349" s="1" t="s">
        <v>7427</v>
      </c>
      <c r="G2349" s="1" t="s">
        <v>123</v>
      </c>
      <c r="H2349" s="1" t="s">
        <v>124</v>
      </c>
      <c r="I2349" s="1" t="s">
        <v>125</v>
      </c>
      <c r="J2349" s="1" t="s">
        <v>1623</v>
      </c>
      <c r="K2349" s="1" t="s">
        <v>1623</v>
      </c>
      <c r="L2349">
        <f>ROUNDUP(IF(B2349&gt;$D$4,0,($D$4-B2349+1)/365),0)</f>
        <v>0</v>
      </c>
      <c r="M2349">
        <f>ROUNDUP(IF(B2349&gt;$D$5,0,($D$5-B2349+1)/365),0)</f>
        <v>1</v>
      </c>
      <c r="N2349" s="28">
        <f>IF(OR(L2349=1,M2349=1),IF(B2349+364&lt;=$D$5,(B2349+364-$D$4+1)/365,IF(B2349&gt;$D$4,($D$5-B2349+1)/365,$D$6/365)),0)</f>
        <v>0.17808219178082191</v>
      </c>
      <c r="O2349" s="28">
        <f>'Data &amp; Parameter'!$E$16*'Data &amp; Parameter'!$E$17*('Data &amp; Parameter'!$E$18+'Data &amp; Parameter'!$E$19)*'Data &amp; Parameter'!$E$20*'Data &amp; Parameter'!$E$37*N2349</f>
        <v>0.61913913196252002</v>
      </c>
      <c r="P2349">
        <f>ROUNDUP(IF(D2349&gt;$D$4,0,($D$4-D2349+1)/365),0)</f>
        <v>0</v>
      </c>
      <c r="Q2349">
        <f>ROUNDUP(IF(D2349&gt;$D$5,0,($D$5-D2349+1)/365),0)</f>
        <v>1</v>
      </c>
      <c r="R2349" s="28">
        <f>IF(OR(P2349=1,Q2349=1),IF(D2349+364&lt;=$D$5,(D2349+364-$D$4+1)/365,IF(D2349&gt;$D$4,($D$5-D2349+1)/365,$D$6/365)),0)</f>
        <v>0.17808219178082191</v>
      </c>
      <c r="S2349" s="28">
        <f>'Data &amp; Parameter'!$E$16*'Data &amp; Parameter'!$E$17*('Data &amp; Parameter'!$E$18+'Data &amp; Parameter'!$E$19)*'Data &amp; Parameter'!$E$20*'Data &amp; Parameter'!$E$37*R2349</f>
        <v>0.61913913196252002</v>
      </c>
      <c r="T2349" s="28">
        <f t="shared" si="36"/>
        <v>1.23827826392504</v>
      </c>
    </row>
    <row r="2350" spans="1:20" ht="15.75" customHeight="1" x14ac:dyDescent="0.35">
      <c r="A2350">
        <v>2343</v>
      </c>
      <c r="B2350" s="76">
        <v>44237</v>
      </c>
      <c r="C2350" s="1" t="s">
        <v>7428</v>
      </c>
      <c r="D2350" s="76">
        <v>44237</v>
      </c>
      <c r="E2350" s="1" t="s">
        <v>7429</v>
      </c>
      <c r="F2350" s="1" t="s">
        <v>7430</v>
      </c>
      <c r="G2350" s="1" t="s">
        <v>123</v>
      </c>
      <c r="H2350" s="1" t="s">
        <v>124</v>
      </c>
      <c r="I2350" s="1" t="s">
        <v>125</v>
      </c>
      <c r="J2350" s="1" t="s">
        <v>1812</v>
      </c>
      <c r="K2350" s="1" t="s">
        <v>1812</v>
      </c>
      <c r="L2350">
        <f>ROUNDUP(IF(B2350&gt;$D$4,0,($D$4-B2350+1)/365),0)</f>
        <v>0</v>
      </c>
      <c r="M2350">
        <f>ROUNDUP(IF(B2350&gt;$D$5,0,($D$5-B2350+1)/365),0)</f>
        <v>1</v>
      </c>
      <c r="N2350" s="28">
        <f>IF(OR(L2350=1,M2350=1),IF(B2350+364&lt;=$D$5,(B2350+364-$D$4+1)/365,IF(B2350&gt;$D$4,($D$5-B2350+1)/365,$D$6/365)),0)</f>
        <v>0.17808219178082191</v>
      </c>
      <c r="O2350" s="28">
        <f>'Data &amp; Parameter'!$E$16*'Data &amp; Parameter'!$E$17*('Data &amp; Parameter'!$E$18+'Data &amp; Parameter'!$E$19)*'Data &amp; Parameter'!$E$20*'Data &amp; Parameter'!$E$37*N2350</f>
        <v>0.61913913196252002</v>
      </c>
      <c r="P2350">
        <f>ROUNDUP(IF(D2350&gt;$D$4,0,($D$4-D2350+1)/365),0)</f>
        <v>0</v>
      </c>
      <c r="Q2350">
        <f>ROUNDUP(IF(D2350&gt;$D$5,0,($D$5-D2350+1)/365),0)</f>
        <v>1</v>
      </c>
      <c r="R2350" s="28">
        <f>IF(OR(P2350=1,Q2350=1),IF(D2350+364&lt;=$D$5,(D2350+364-$D$4+1)/365,IF(D2350&gt;$D$4,($D$5-D2350+1)/365,$D$6/365)),0)</f>
        <v>0.17808219178082191</v>
      </c>
      <c r="S2350" s="28">
        <f>'Data &amp; Parameter'!$E$16*'Data &amp; Parameter'!$E$17*('Data &amp; Parameter'!$E$18+'Data &amp; Parameter'!$E$19)*'Data &amp; Parameter'!$E$20*'Data &amp; Parameter'!$E$37*R2350</f>
        <v>0.61913913196252002</v>
      </c>
      <c r="T2350" s="28">
        <f t="shared" si="36"/>
        <v>1.23827826392504</v>
      </c>
    </row>
    <row r="2351" spans="1:20" ht="15.75" customHeight="1" x14ac:dyDescent="0.35">
      <c r="A2351">
        <v>2344</v>
      </c>
      <c r="B2351" s="76">
        <v>44237</v>
      </c>
      <c r="C2351" s="1" t="s">
        <v>7431</v>
      </c>
      <c r="D2351" s="76">
        <v>44237</v>
      </c>
      <c r="E2351" s="1" t="s">
        <v>7432</v>
      </c>
      <c r="F2351" s="1" t="s">
        <v>7433</v>
      </c>
      <c r="G2351" s="1" t="s">
        <v>123</v>
      </c>
      <c r="H2351" s="1" t="s">
        <v>124</v>
      </c>
      <c r="I2351" s="1" t="s">
        <v>125</v>
      </c>
      <c r="J2351" s="1" t="s">
        <v>1812</v>
      </c>
      <c r="K2351" s="1" t="s">
        <v>1812</v>
      </c>
      <c r="L2351">
        <f>ROUNDUP(IF(B2351&gt;$D$4,0,($D$4-B2351+1)/365),0)</f>
        <v>0</v>
      </c>
      <c r="M2351">
        <f>ROUNDUP(IF(B2351&gt;$D$5,0,($D$5-B2351+1)/365),0)</f>
        <v>1</v>
      </c>
      <c r="N2351" s="28">
        <f>IF(OR(L2351=1,M2351=1),IF(B2351+364&lt;=$D$5,(B2351+364-$D$4+1)/365,IF(B2351&gt;$D$4,($D$5-B2351+1)/365,$D$6/365)),0)</f>
        <v>0.17808219178082191</v>
      </c>
      <c r="O2351" s="28">
        <f>'Data &amp; Parameter'!$E$16*'Data &amp; Parameter'!$E$17*('Data &amp; Parameter'!$E$18+'Data &amp; Parameter'!$E$19)*'Data &amp; Parameter'!$E$20*'Data &amp; Parameter'!$E$37*N2351</f>
        <v>0.61913913196252002</v>
      </c>
      <c r="P2351">
        <f>ROUNDUP(IF(D2351&gt;$D$4,0,($D$4-D2351+1)/365),0)</f>
        <v>0</v>
      </c>
      <c r="Q2351">
        <f>ROUNDUP(IF(D2351&gt;$D$5,0,($D$5-D2351+1)/365),0)</f>
        <v>1</v>
      </c>
      <c r="R2351" s="28">
        <f>IF(OR(P2351=1,Q2351=1),IF(D2351+364&lt;=$D$5,(D2351+364-$D$4+1)/365,IF(D2351&gt;$D$4,($D$5-D2351+1)/365,$D$6/365)),0)</f>
        <v>0.17808219178082191</v>
      </c>
      <c r="S2351" s="28">
        <f>'Data &amp; Parameter'!$E$16*'Data &amp; Parameter'!$E$17*('Data &amp; Parameter'!$E$18+'Data &amp; Parameter'!$E$19)*'Data &amp; Parameter'!$E$20*'Data &amp; Parameter'!$E$37*R2351</f>
        <v>0.61913913196252002</v>
      </c>
      <c r="T2351" s="28">
        <f t="shared" si="36"/>
        <v>1.23827826392504</v>
      </c>
    </row>
    <row r="2352" spans="1:20" ht="15.75" customHeight="1" x14ac:dyDescent="0.35">
      <c r="A2352">
        <v>2345</v>
      </c>
      <c r="B2352" s="76">
        <v>44237</v>
      </c>
      <c r="C2352" s="1" t="s">
        <v>7434</v>
      </c>
      <c r="D2352" s="76">
        <v>44237</v>
      </c>
      <c r="E2352" s="1" t="s">
        <v>7435</v>
      </c>
      <c r="F2352" s="1" t="s">
        <v>7436</v>
      </c>
      <c r="G2352" s="1" t="s">
        <v>123</v>
      </c>
      <c r="H2352" s="1" t="s">
        <v>124</v>
      </c>
      <c r="I2352" s="1" t="s">
        <v>125</v>
      </c>
      <c r="J2352" s="1" t="s">
        <v>1616</v>
      </c>
      <c r="K2352" s="1" t="s">
        <v>1616</v>
      </c>
      <c r="L2352">
        <f>ROUNDUP(IF(B2352&gt;$D$4,0,($D$4-B2352+1)/365),0)</f>
        <v>0</v>
      </c>
      <c r="M2352">
        <f>ROUNDUP(IF(B2352&gt;$D$5,0,($D$5-B2352+1)/365),0)</f>
        <v>1</v>
      </c>
      <c r="N2352" s="28">
        <f>IF(OR(L2352=1,M2352=1),IF(B2352+364&lt;=$D$5,(B2352+364-$D$4+1)/365,IF(B2352&gt;$D$4,($D$5-B2352+1)/365,$D$6/365)),0)</f>
        <v>0.17808219178082191</v>
      </c>
      <c r="O2352" s="28">
        <f>'Data &amp; Parameter'!$E$16*'Data &amp; Parameter'!$E$17*('Data &amp; Parameter'!$E$18+'Data &amp; Parameter'!$E$19)*'Data &amp; Parameter'!$E$20*'Data &amp; Parameter'!$E$37*N2352</f>
        <v>0.61913913196252002</v>
      </c>
      <c r="P2352">
        <f>ROUNDUP(IF(D2352&gt;$D$4,0,($D$4-D2352+1)/365),0)</f>
        <v>0</v>
      </c>
      <c r="Q2352">
        <f>ROUNDUP(IF(D2352&gt;$D$5,0,($D$5-D2352+1)/365),0)</f>
        <v>1</v>
      </c>
      <c r="R2352" s="28">
        <f>IF(OR(P2352=1,Q2352=1),IF(D2352+364&lt;=$D$5,(D2352+364-$D$4+1)/365,IF(D2352&gt;$D$4,($D$5-D2352+1)/365,$D$6/365)),0)</f>
        <v>0.17808219178082191</v>
      </c>
      <c r="S2352" s="28">
        <f>'Data &amp; Parameter'!$E$16*'Data &amp; Parameter'!$E$17*('Data &amp; Parameter'!$E$18+'Data &amp; Parameter'!$E$19)*'Data &amp; Parameter'!$E$20*'Data &amp; Parameter'!$E$37*R2352</f>
        <v>0.61913913196252002</v>
      </c>
      <c r="T2352" s="28">
        <f t="shared" si="36"/>
        <v>1.23827826392504</v>
      </c>
    </row>
    <row r="2353" spans="1:20" ht="15.75" customHeight="1" x14ac:dyDescent="0.35">
      <c r="A2353">
        <v>2346</v>
      </c>
      <c r="B2353" s="76">
        <v>44237</v>
      </c>
      <c r="C2353" s="1" t="s">
        <v>7437</v>
      </c>
      <c r="D2353" s="76">
        <v>44237</v>
      </c>
      <c r="E2353" s="1" t="s">
        <v>7438</v>
      </c>
      <c r="F2353" s="1" t="s">
        <v>7439</v>
      </c>
      <c r="G2353" s="1" t="s">
        <v>123</v>
      </c>
      <c r="H2353" s="1" t="s">
        <v>124</v>
      </c>
      <c r="I2353" s="1" t="s">
        <v>125</v>
      </c>
      <c r="J2353" s="1" t="s">
        <v>5979</v>
      </c>
      <c r="K2353" s="1" t="s">
        <v>5980</v>
      </c>
      <c r="L2353">
        <f>ROUNDUP(IF(B2353&gt;$D$4,0,($D$4-B2353+1)/365),0)</f>
        <v>0</v>
      </c>
      <c r="M2353">
        <f>ROUNDUP(IF(B2353&gt;$D$5,0,($D$5-B2353+1)/365),0)</f>
        <v>1</v>
      </c>
      <c r="N2353" s="28">
        <f>IF(OR(L2353=1,M2353=1),IF(B2353+364&lt;=$D$5,(B2353+364-$D$4+1)/365,IF(B2353&gt;$D$4,($D$5-B2353+1)/365,$D$6/365)),0)</f>
        <v>0.17808219178082191</v>
      </c>
      <c r="O2353" s="28">
        <f>'Data &amp; Parameter'!$E$16*'Data &amp; Parameter'!$E$17*('Data &amp; Parameter'!$E$18+'Data &amp; Parameter'!$E$19)*'Data &amp; Parameter'!$E$20*'Data &amp; Parameter'!$E$37*N2353</f>
        <v>0.61913913196252002</v>
      </c>
      <c r="P2353">
        <f>ROUNDUP(IF(D2353&gt;$D$4,0,($D$4-D2353+1)/365),0)</f>
        <v>0</v>
      </c>
      <c r="Q2353">
        <f>ROUNDUP(IF(D2353&gt;$D$5,0,($D$5-D2353+1)/365),0)</f>
        <v>1</v>
      </c>
      <c r="R2353" s="28">
        <f>IF(OR(P2353=1,Q2353=1),IF(D2353+364&lt;=$D$5,(D2353+364-$D$4+1)/365,IF(D2353&gt;$D$4,($D$5-D2353+1)/365,$D$6/365)),0)</f>
        <v>0.17808219178082191</v>
      </c>
      <c r="S2353" s="28">
        <f>'Data &amp; Parameter'!$E$16*'Data &amp; Parameter'!$E$17*('Data &amp; Parameter'!$E$18+'Data &amp; Parameter'!$E$19)*'Data &amp; Parameter'!$E$20*'Data &amp; Parameter'!$E$37*R2353</f>
        <v>0.61913913196252002</v>
      </c>
      <c r="T2353" s="28">
        <f t="shared" si="36"/>
        <v>1.23827826392504</v>
      </c>
    </row>
    <row r="2354" spans="1:20" ht="15.75" customHeight="1" x14ac:dyDescent="0.35">
      <c r="A2354">
        <v>2347</v>
      </c>
      <c r="B2354" s="76">
        <v>44237</v>
      </c>
      <c r="C2354" s="1" t="s">
        <v>7440</v>
      </c>
      <c r="D2354" s="76">
        <v>44237</v>
      </c>
      <c r="E2354" s="1" t="s">
        <v>7441</v>
      </c>
      <c r="F2354" s="1" t="s">
        <v>7442</v>
      </c>
      <c r="G2354" s="1" t="s">
        <v>123</v>
      </c>
      <c r="H2354" s="1" t="s">
        <v>124</v>
      </c>
      <c r="I2354" s="1" t="s">
        <v>125</v>
      </c>
      <c r="J2354" s="1" t="s">
        <v>5979</v>
      </c>
      <c r="K2354" s="1" t="s">
        <v>5980</v>
      </c>
      <c r="L2354">
        <f>ROUNDUP(IF(B2354&gt;$D$4,0,($D$4-B2354+1)/365),0)</f>
        <v>0</v>
      </c>
      <c r="M2354">
        <f>ROUNDUP(IF(B2354&gt;$D$5,0,($D$5-B2354+1)/365),0)</f>
        <v>1</v>
      </c>
      <c r="N2354" s="28">
        <f>IF(OR(L2354=1,M2354=1),IF(B2354+364&lt;=$D$5,(B2354+364-$D$4+1)/365,IF(B2354&gt;$D$4,($D$5-B2354+1)/365,$D$6/365)),0)</f>
        <v>0.17808219178082191</v>
      </c>
      <c r="O2354" s="28">
        <f>'Data &amp; Parameter'!$E$16*'Data &amp; Parameter'!$E$17*('Data &amp; Parameter'!$E$18+'Data &amp; Parameter'!$E$19)*'Data &amp; Parameter'!$E$20*'Data &amp; Parameter'!$E$37*N2354</f>
        <v>0.61913913196252002</v>
      </c>
      <c r="P2354">
        <f>ROUNDUP(IF(D2354&gt;$D$4,0,($D$4-D2354+1)/365),0)</f>
        <v>0</v>
      </c>
      <c r="Q2354">
        <f>ROUNDUP(IF(D2354&gt;$D$5,0,($D$5-D2354+1)/365),0)</f>
        <v>1</v>
      </c>
      <c r="R2354" s="28">
        <f>IF(OR(P2354=1,Q2354=1),IF(D2354+364&lt;=$D$5,(D2354+364-$D$4+1)/365,IF(D2354&gt;$D$4,($D$5-D2354+1)/365,$D$6/365)),0)</f>
        <v>0.17808219178082191</v>
      </c>
      <c r="S2354" s="28">
        <f>'Data &amp; Parameter'!$E$16*'Data &amp; Parameter'!$E$17*('Data &amp; Parameter'!$E$18+'Data &amp; Parameter'!$E$19)*'Data &amp; Parameter'!$E$20*'Data &amp; Parameter'!$E$37*R2354</f>
        <v>0.61913913196252002</v>
      </c>
      <c r="T2354" s="28">
        <f t="shared" si="36"/>
        <v>1.23827826392504</v>
      </c>
    </row>
    <row r="2355" spans="1:20" ht="15.75" customHeight="1" x14ac:dyDescent="0.35">
      <c r="A2355">
        <v>2348</v>
      </c>
      <c r="B2355" s="76">
        <v>44237</v>
      </c>
      <c r="C2355" s="1" t="s">
        <v>7443</v>
      </c>
      <c r="D2355" s="76">
        <v>44237</v>
      </c>
      <c r="E2355" s="1" t="s">
        <v>7444</v>
      </c>
      <c r="F2355" s="1" t="s">
        <v>7445</v>
      </c>
      <c r="G2355" s="1" t="s">
        <v>123</v>
      </c>
      <c r="H2355" s="1" t="s">
        <v>124</v>
      </c>
      <c r="I2355" s="1" t="s">
        <v>125</v>
      </c>
      <c r="J2355" s="1" t="s">
        <v>5979</v>
      </c>
      <c r="K2355" s="1" t="s">
        <v>5980</v>
      </c>
      <c r="L2355">
        <f>ROUNDUP(IF(B2355&gt;$D$4,0,($D$4-B2355+1)/365),0)</f>
        <v>0</v>
      </c>
      <c r="M2355">
        <f>ROUNDUP(IF(B2355&gt;$D$5,0,($D$5-B2355+1)/365),0)</f>
        <v>1</v>
      </c>
      <c r="N2355" s="28">
        <f>IF(OR(L2355=1,M2355=1),IF(B2355+364&lt;=$D$5,(B2355+364-$D$4+1)/365,IF(B2355&gt;$D$4,($D$5-B2355+1)/365,$D$6/365)),0)</f>
        <v>0.17808219178082191</v>
      </c>
      <c r="O2355" s="28">
        <f>'Data &amp; Parameter'!$E$16*'Data &amp; Parameter'!$E$17*('Data &amp; Parameter'!$E$18+'Data &amp; Parameter'!$E$19)*'Data &amp; Parameter'!$E$20*'Data &amp; Parameter'!$E$37*N2355</f>
        <v>0.61913913196252002</v>
      </c>
      <c r="P2355">
        <f>ROUNDUP(IF(D2355&gt;$D$4,0,($D$4-D2355+1)/365),0)</f>
        <v>0</v>
      </c>
      <c r="Q2355">
        <f>ROUNDUP(IF(D2355&gt;$D$5,0,($D$5-D2355+1)/365),0)</f>
        <v>1</v>
      </c>
      <c r="R2355" s="28">
        <f>IF(OR(P2355=1,Q2355=1),IF(D2355+364&lt;=$D$5,(D2355+364-$D$4+1)/365,IF(D2355&gt;$D$4,($D$5-D2355+1)/365,$D$6/365)),0)</f>
        <v>0.17808219178082191</v>
      </c>
      <c r="S2355" s="28">
        <f>'Data &amp; Parameter'!$E$16*'Data &amp; Parameter'!$E$17*('Data &amp; Parameter'!$E$18+'Data &amp; Parameter'!$E$19)*'Data &amp; Parameter'!$E$20*'Data &amp; Parameter'!$E$37*R2355</f>
        <v>0.61913913196252002</v>
      </c>
      <c r="T2355" s="28">
        <f t="shared" si="36"/>
        <v>1.23827826392504</v>
      </c>
    </row>
    <row r="2356" spans="1:20" ht="15.75" customHeight="1" x14ac:dyDescent="0.35">
      <c r="A2356">
        <v>2349</v>
      </c>
      <c r="B2356" s="76">
        <v>44237</v>
      </c>
      <c r="C2356" s="1" t="s">
        <v>7446</v>
      </c>
      <c r="D2356" s="76">
        <v>44237</v>
      </c>
      <c r="E2356" s="1" t="s">
        <v>7447</v>
      </c>
      <c r="F2356" s="1" t="s">
        <v>7448</v>
      </c>
      <c r="G2356" s="1" t="s">
        <v>123</v>
      </c>
      <c r="H2356" s="1" t="s">
        <v>124</v>
      </c>
      <c r="I2356" s="1" t="s">
        <v>125</v>
      </c>
      <c r="J2356" s="1" t="s">
        <v>5979</v>
      </c>
      <c r="K2356" s="1" t="s">
        <v>5980</v>
      </c>
      <c r="L2356">
        <f>ROUNDUP(IF(B2356&gt;$D$4,0,($D$4-B2356+1)/365),0)</f>
        <v>0</v>
      </c>
      <c r="M2356">
        <f>ROUNDUP(IF(B2356&gt;$D$5,0,($D$5-B2356+1)/365),0)</f>
        <v>1</v>
      </c>
      <c r="N2356" s="28">
        <f>IF(OR(L2356=1,M2356=1),IF(B2356+364&lt;=$D$5,(B2356+364-$D$4+1)/365,IF(B2356&gt;$D$4,($D$5-B2356+1)/365,$D$6/365)),0)</f>
        <v>0.17808219178082191</v>
      </c>
      <c r="O2356" s="28">
        <f>'Data &amp; Parameter'!$E$16*'Data &amp; Parameter'!$E$17*('Data &amp; Parameter'!$E$18+'Data &amp; Parameter'!$E$19)*'Data &amp; Parameter'!$E$20*'Data &amp; Parameter'!$E$37*N2356</f>
        <v>0.61913913196252002</v>
      </c>
      <c r="P2356">
        <f>ROUNDUP(IF(D2356&gt;$D$4,0,($D$4-D2356+1)/365),0)</f>
        <v>0</v>
      </c>
      <c r="Q2356">
        <f>ROUNDUP(IF(D2356&gt;$D$5,0,($D$5-D2356+1)/365),0)</f>
        <v>1</v>
      </c>
      <c r="R2356" s="28">
        <f>IF(OR(P2356=1,Q2356=1),IF(D2356+364&lt;=$D$5,(D2356+364-$D$4+1)/365,IF(D2356&gt;$D$4,($D$5-D2356+1)/365,$D$6/365)),0)</f>
        <v>0.17808219178082191</v>
      </c>
      <c r="S2356" s="28">
        <f>'Data &amp; Parameter'!$E$16*'Data &amp; Parameter'!$E$17*('Data &amp; Parameter'!$E$18+'Data &amp; Parameter'!$E$19)*'Data &amp; Parameter'!$E$20*'Data &amp; Parameter'!$E$37*R2356</f>
        <v>0.61913913196252002</v>
      </c>
      <c r="T2356" s="28">
        <f t="shared" si="36"/>
        <v>1.23827826392504</v>
      </c>
    </row>
    <row r="2357" spans="1:20" ht="15.75" customHeight="1" x14ac:dyDescent="0.35">
      <c r="A2357">
        <v>2350</v>
      </c>
      <c r="B2357" s="76">
        <v>44237</v>
      </c>
      <c r="C2357" s="1" t="s">
        <v>7449</v>
      </c>
      <c r="D2357" s="76">
        <v>44237</v>
      </c>
      <c r="E2357" s="1" t="s">
        <v>7450</v>
      </c>
      <c r="F2357" s="1" t="s">
        <v>7451</v>
      </c>
      <c r="G2357" s="1" t="s">
        <v>123</v>
      </c>
      <c r="H2357" s="1" t="s">
        <v>124</v>
      </c>
      <c r="I2357" s="1" t="s">
        <v>125</v>
      </c>
      <c r="J2357" s="1" t="s">
        <v>5979</v>
      </c>
      <c r="K2357" s="1" t="s">
        <v>5980</v>
      </c>
      <c r="L2357">
        <f>ROUNDUP(IF(B2357&gt;$D$4,0,($D$4-B2357+1)/365),0)</f>
        <v>0</v>
      </c>
      <c r="M2357">
        <f>ROUNDUP(IF(B2357&gt;$D$5,0,($D$5-B2357+1)/365),0)</f>
        <v>1</v>
      </c>
      <c r="N2357" s="28">
        <f>IF(OR(L2357=1,M2357=1),IF(B2357+364&lt;=$D$5,(B2357+364-$D$4+1)/365,IF(B2357&gt;$D$4,($D$5-B2357+1)/365,$D$6/365)),0)</f>
        <v>0.17808219178082191</v>
      </c>
      <c r="O2357" s="28">
        <f>'Data &amp; Parameter'!$E$16*'Data &amp; Parameter'!$E$17*('Data &amp; Parameter'!$E$18+'Data &amp; Parameter'!$E$19)*'Data &amp; Parameter'!$E$20*'Data &amp; Parameter'!$E$37*N2357</f>
        <v>0.61913913196252002</v>
      </c>
      <c r="P2357">
        <f>ROUNDUP(IF(D2357&gt;$D$4,0,($D$4-D2357+1)/365),0)</f>
        <v>0</v>
      </c>
      <c r="Q2357">
        <f>ROUNDUP(IF(D2357&gt;$D$5,0,($D$5-D2357+1)/365),0)</f>
        <v>1</v>
      </c>
      <c r="R2357" s="28">
        <f>IF(OR(P2357=1,Q2357=1),IF(D2357+364&lt;=$D$5,(D2357+364-$D$4+1)/365,IF(D2357&gt;$D$4,($D$5-D2357+1)/365,$D$6/365)),0)</f>
        <v>0.17808219178082191</v>
      </c>
      <c r="S2357" s="28">
        <f>'Data &amp; Parameter'!$E$16*'Data &amp; Parameter'!$E$17*('Data &amp; Parameter'!$E$18+'Data &amp; Parameter'!$E$19)*'Data &amp; Parameter'!$E$20*'Data &amp; Parameter'!$E$37*R2357</f>
        <v>0.61913913196252002</v>
      </c>
      <c r="T2357" s="28">
        <f t="shared" si="36"/>
        <v>1.23827826392504</v>
      </c>
    </row>
    <row r="2358" spans="1:20" ht="15.75" customHeight="1" x14ac:dyDescent="0.35">
      <c r="A2358">
        <v>2351</v>
      </c>
      <c r="B2358" s="76">
        <v>44237</v>
      </c>
      <c r="C2358" s="1" t="s">
        <v>7452</v>
      </c>
      <c r="D2358" s="76">
        <v>44237</v>
      </c>
      <c r="E2358" s="1" t="s">
        <v>7453</v>
      </c>
      <c r="F2358" s="1" t="s">
        <v>7454</v>
      </c>
      <c r="G2358" s="1" t="s">
        <v>123</v>
      </c>
      <c r="H2358" s="1" t="s">
        <v>124</v>
      </c>
      <c r="I2358" s="1" t="s">
        <v>125</v>
      </c>
      <c r="J2358" s="1" t="s">
        <v>5979</v>
      </c>
      <c r="K2358" s="1" t="s">
        <v>5980</v>
      </c>
      <c r="L2358">
        <f>ROUNDUP(IF(B2358&gt;$D$4,0,($D$4-B2358+1)/365),0)</f>
        <v>0</v>
      </c>
      <c r="M2358">
        <f>ROUNDUP(IF(B2358&gt;$D$5,0,($D$5-B2358+1)/365),0)</f>
        <v>1</v>
      </c>
      <c r="N2358" s="28">
        <f>IF(OR(L2358=1,M2358=1),IF(B2358+364&lt;=$D$5,(B2358+364-$D$4+1)/365,IF(B2358&gt;$D$4,($D$5-B2358+1)/365,$D$6/365)),0)</f>
        <v>0.17808219178082191</v>
      </c>
      <c r="O2358" s="28">
        <f>'Data &amp; Parameter'!$E$16*'Data &amp; Parameter'!$E$17*('Data &amp; Parameter'!$E$18+'Data &amp; Parameter'!$E$19)*'Data &amp; Parameter'!$E$20*'Data &amp; Parameter'!$E$37*N2358</f>
        <v>0.61913913196252002</v>
      </c>
      <c r="P2358">
        <f>ROUNDUP(IF(D2358&gt;$D$4,0,($D$4-D2358+1)/365),0)</f>
        <v>0</v>
      </c>
      <c r="Q2358">
        <f>ROUNDUP(IF(D2358&gt;$D$5,0,($D$5-D2358+1)/365),0)</f>
        <v>1</v>
      </c>
      <c r="R2358" s="28">
        <f>IF(OR(P2358=1,Q2358=1),IF(D2358+364&lt;=$D$5,(D2358+364-$D$4+1)/365,IF(D2358&gt;$D$4,($D$5-D2358+1)/365,$D$6/365)),0)</f>
        <v>0.17808219178082191</v>
      </c>
      <c r="S2358" s="28">
        <f>'Data &amp; Parameter'!$E$16*'Data &amp; Parameter'!$E$17*('Data &amp; Parameter'!$E$18+'Data &amp; Parameter'!$E$19)*'Data &amp; Parameter'!$E$20*'Data &amp; Parameter'!$E$37*R2358</f>
        <v>0.61913913196252002</v>
      </c>
      <c r="T2358" s="28">
        <f t="shared" si="36"/>
        <v>1.23827826392504</v>
      </c>
    </row>
    <row r="2359" spans="1:20" ht="15.75" customHeight="1" x14ac:dyDescent="0.35">
      <c r="A2359">
        <v>2352</v>
      </c>
      <c r="B2359" s="76">
        <v>44238</v>
      </c>
      <c r="C2359" s="1" t="s">
        <v>7455</v>
      </c>
      <c r="D2359" s="76">
        <v>44238</v>
      </c>
      <c r="E2359" s="1" t="s">
        <v>7456</v>
      </c>
      <c r="F2359" s="1" t="s">
        <v>7457</v>
      </c>
      <c r="G2359" s="1" t="s">
        <v>123</v>
      </c>
      <c r="H2359" s="1" t="s">
        <v>124</v>
      </c>
      <c r="I2359" s="1" t="s">
        <v>125</v>
      </c>
      <c r="J2359" s="1" t="s">
        <v>5979</v>
      </c>
      <c r="K2359" s="1" t="s">
        <v>5980</v>
      </c>
      <c r="L2359">
        <f>ROUNDUP(IF(B2359&gt;$D$4,0,($D$4-B2359+1)/365),0)</f>
        <v>0</v>
      </c>
      <c r="M2359">
        <f>ROUNDUP(IF(B2359&gt;$D$5,0,($D$5-B2359+1)/365),0)</f>
        <v>1</v>
      </c>
      <c r="N2359" s="28">
        <f>IF(OR(L2359=1,M2359=1),IF(B2359+364&lt;=$D$5,(B2359+364-$D$4+1)/365,IF(B2359&gt;$D$4,($D$5-B2359+1)/365,$D$6/365)),0)</f>
        <v>0.17534246575342466</v>
      </c>
      <c r="O2359" s="28">
        <f>'Data &amp; Parameter'!$E$16*'Data &amp; Parameter'!$E$17*('Data &amp; Parameter'!$E$18+'Data &amp; Parameter'!$E$19)*'Data &amp; Parameter'!$E$20*'Data &amp; Parameter'!$E$37*N2359</f>
        <v>0.60961391454771208</v>
      </c>
      <c r="P2359">
        <f>ROUNDUP(IF(D2359&gt;$D$4,0,($D$4-D2359+1)/365),0)</f>
        <v>0</v>
      </c>
      <c r="Q2359">
        <f>ROUNDUP(IF(D2359&gt;$D$5,0,($D$5-D2359+1)/365),0)</f>
        <v>1</v>
      </c>
      <c r="R2359" s="28">
        <f>IF(OR(P2359=1,Q2359=1),IF(D2359+364&lt;=$D$5,(D2359+364-$D$4+1)/365,IF(D2359&gt;$D$4,($D$5-D2359+1)/365,$D$6/365)),0)</f>
        <v>0.17534246575342466</v>
      </c>
      <c r="S2359" s="28">
        <f>'Data &amp; Parameter'!$E$16*'Data &amp; Parameter'!$E$17*('Data &amp; Parameter'!$E$18+'Data &amp; Parameter'!$E$19)*'Data &amp; Parameter'!$E$20*'Data &amp; Parameter'!$E$37*R2359</f>
        <v>0.60961391454771208</v>
      </c>
      <c r="T2359" s="28">
        <f t="shared" si="36"/>
        <v>1.2192278290954242</v>
      </c>
    </row>
    <row r="2360" spans="1:20" ht="15.75" customHeight="1" x14ac:dyDescent="0.35">
      <c r="A2360">
        <v>2353</v>
      </c>
      <c r="B2360" s="76">
        <v>44238</v>
      </c>
      <c r="C2360" s="1" t="s">
        <v>7458</v>
      </c>
      <c r="D2360" s="76">
        <v>44238</v>
      </c>
      <c r="E2360" s="1" t="s">
        <v>7459</v>
      </c>
      <c r="F2360" s="1" t="s">
        <v>7460</v>
      </c>
      <c r="G2360" s="1" t="s">
        <v>123</v>
      </c>
      <c r="H2360" s="1" t="s">
        <v>124</v>
      </c>
      <c r="I2360" s="1" t="s">
        <v>125</v>
      </c>
      <c r="J2360" s="1" t="s">
        <v>5979</v>
      </c>
      <c r="K2360" s="1" t="s">
        <v>5980</v>
      </c>
      <c r="L2360">
        <f>ROUNDUP(IF(B2360&gt;$D$4,0,($D$4-B2360+1)/365),0)</f>
        <v>0</v>
      </c>
      <c r="M2360">
        <f>ROUNDUP(IF(B2360&gt;$D$5,0,($D$5-B2360+1)/365),0)</f>
        <v>1</v>
      </c>
      <c r="N2360" s="28">
        <f>IF(OR(L2360=1,M2360=1),IF(B2360+364&lt;=$D$5,(B2360+364-$D$4+1)/365,IF(B2360&gt;$D$4,($D$5-B2360+1)/365,$D$6/365)),0)</f>
        <v>0.17534246575342466</v>
      </c>
      <c r="O2360" s="28">
        <f>'Data &amp; Parameter'!$E$16*'Data &amp; Parameter'!$E$17*('Data &amp; Parameter'!$E$18+'Data &amp; Parameter'!$E$19)*'Data &amp; Parameter'!$E$20*'Data &amp; Parameter'!$E$37*N2360</f>
        <v>0.60961391454771208</v>
      </c>
      <c r="P2360">
        <f>ROUNDUP(IF(D2360&gt;$D$4,0,($D$4-D2360+1)/365),0)</f>
        <v>0</v>
      </c>
      <c r="Q2360">
        <f>ROUNDUP(IF(D2360&gt;$D$5,0,($D$5-D2360+1)/365),0)</f>
        <v>1</v>
      </c>
      <c r="R2360" s="28">
        <f>IF(OR(P2360=1,Q2360=1),IF(D2360+364&lt;=$D$5,(D2360+364-$D$4+1)/365,IF(D2360&gt;$D$4,($D$5-D2360+1)/365,$D$6/365)),0)</f>
        <v>0.17534246575342466</v>
      </c>
      <c r="S2360" s="28">
        <f>'Data &amp; Parameter'!$E$16*'Data &amp; Parameter'!$E$17*('Data &amp; Parameter'!$E$18+'Data &amp; Parameter'!$E$19)*'Data &amp; Parameter'!$E$20*'Data &amp; Parameter'!$E$37*R2360</f>
        <v>0.60961391454771208</v>
      </c>
      <c r="T2360" s="28">
        <f t="shared" si="36"/>
        <v>1.2192278290954242</v>
      </c>
    </row>
    <row r="2361" spans="1:20" ht="15.75" customHeight="1" x14ac:dyDescent="0.35">
      <c r="A2361">
        <v>2354</v>
      </c>
      <c r="B2361" s="76">
        <v>44238</v>
      </c>
      <c r="C2361" s="1" t="s">
        <v>7461</v>
      </c>
      <c r="D2361" s="76">
        <v>44238</v>
      </c>
      <c r="E2361" s="1" t="s">
        <v>7462</v>
      </c>
      <c r="F2361" s="1" t="s">
        <v>7463</v>
      </c>
      <c r="G2361" s="1" t="s">
        <v>123</v>
      </c>
      <c r="H2361" s="1" t="s">
        <v>124</v>
      </c>
      <c r="I2361" s="1" t="s">
        <v>125</v>
      </c>
      <c r="J2361" s="1" t="s">
        <v>6863</v>
      </c>
      <c r="K2361" s="1" t="s">
        <v>5980</v>
      </c>
      <c r="L2361">
        <f>ROUNDUP(IF(B2361&gt;$D$4,0,($D$4-B2361+1)/365),0)</f>
        <v>0</v>
      </c>
      <c r="M2361">
        <f>ROUNDUP(IF(B2361&gt;$D$5,0,($D$5-B2361+1)/365),0)</f>
        <v>1</v>
      </c>
      <c r="N2361" s="28">
        <f>IF(OR(L2361=1,M2361=1),IF(B2361+364&lt;=$D$5,(B2361+364-$D$4+1)/365,IF(B2361&gt;$D$4,($D$5-B2361+1)/365,$D$6/365)),0)</f>
        <v>0.17534246575342466</v>
      </c>
      <c r="O2361" s="28">
        <f>'Data &amp; Parameter'!$E$16*'Data &amp; Parameter'!$E$17*('Data &amp; Parameter'!$E$18+'Data &amp; Parameter'!$E$19)*'Data &amp; Parameter'!$E$20*'Data &amp; Parameter'!$E$37*N2361</f>
        <v>0.60961391454771208</v>
      </c>
      <c r="P2361">
        <f>ROUNDUP(IF(D2361&gt;$D$4,0,($D$4-D2361+1)/365),0)</f>
        <v>0</v>
      </c>
      <c r="Q2361">
        <f>ROUNDUP(IF(D2361&gt;$D$5,0,($D$5-D2361+1)/365),0)</f>
        <v>1</v>
      </c>
      <c r="R2361" s="28">
        <f>IF(OR(P2361=1,Q2361=1),IF(D2361+364&lt;=$D$5,(D2361+364-$D$4+1)/365,IF(D2361&gt;$D$4,($D$5-D2361+1)/365,$D$6/365)),0)</f>
        <v>0.17534246575342466</v>
      </c>
      <c r="S2361" s="28">
        <f>'Data &amp; Parameter'!$E$16*'Data &amp; Parameter'!$E$17*('Data &amp; Parameter'!$E$18+'Data &amp; Parameter'!$E$19)*'Data &amp; Parameter'!$E$20*'Data &amp; Parameter'!$E$37*R2361</f>
        <v>0.60961391454771208</v>
      </c>
      <c r="T2361" s="28">
        <f t="shared" si="36"/>
        <v>1.2192278290954242</v>
      </c>
    </row>
    <row r="2362" spans="1:20" ht="15.75" customHeight="1" x14ac:dyDescent="0.35">
      <c r="A2362">
        <v>2355</v>
      </c>
      <c r="B2362" s="76">
        <v>44238</v>
      </c>
      <c r="C2362" s="1" t="s">
        <v>7464</v>
      </c>
      <c r="D2362" s="76">
        <v>44238</v>
      </c>
      <c r="E2362" s="1" t="s">
        <v>7465</v>
      </c>
      <c r="F2362" s="1" t="s">
        <v>7466</v>
      </c>
      <c r="G2362" s="1" t="s">
        <v>123</v>
      </c>
      <c r="H2362" s="1" t="s">
        <v>124</v>
      </c>
      <c r="I2362" s="1" t="s">
        <v>125</v>
      </c>
      <c r="J2362" s="1" t="s">
        <v>6863</v>
      </c>
      <c r="K2362" s="1" t="s">
        <v>7467</v>
      </c>
      <c r="L2362">
        <f>ROUNDUP(IF(B2362&gt;$D$4,0,($D$4-B2362+1)/365),0)</f>
        <v>0</v>
      </c>
      <c r="M2362">
        <f>ROUNDUP(IF(B2362&gt;$D$5,0,($D$5-B2362+1)/365),0)</f>
        <v>1</v>
      </c>
      <c r="N2362" s="28">
        <f>IF(OR(L2362=1,M2362=1),IF(B2362+364&lt;=$D$5,(B2362+364-$D$4+1)/365,IF(B2362&gt;$D$4,($D$5-B2362+1)/365,$D$6/365)),0)</f>
        <v>0.17534246575342466</v>
      </c>
      <c r="O2362" s="28">
        <f>'Data &amp; Parameter'!$E$16*'Data &amp; Parameter'!$E$17*('Data &amp; Parameter'!$E$18+'Data &amp; Parameter'!$E$19)*'Data &amp; Parameter'!$E$20*'Data &amp; Parameter'!$E$37*N2362</f>
        <v>0.60961391454771208</v>
      </c>
      <c r="P2362">
        <f>ROUNDUP(IF(D2362&gt;$D$4,0,($D$4-D2362+1)/365),0)</f>
        <v>0</v>
      </c>
      <c r="Q2362">
        <f>ROUNDUP(IF(D2362&gt;$D$5,0,($D$5-D2362+1)/365),0)</f>
        <v>1</v>
      </c>
      <c r="R2362" s="28">
        <f>IF(OR(P2362=1,Q2362=1),IF(D2362+364&lt;=$D$5,(D2362+364-$D$4+1)/365,IF(D2362&gt;$D$4,($D$5-D2362+1)/365,$D$6/365)),0)</f>
        <v>0.17534246575342466</v>
      </c>
      <c r="S2362" s="28">
        <f>'Data &amp; Parameter'!$E$16*'Data &amp; Parameter'!$E$17*('Data &amp; Parameter'!$E$18+'Data &amp; Parameter'!$E$19)*'Data &amp; Parameter'!$E$20*'Data &amp; Parameter'!$E$37*R2362</f>
        <v>0.60961391454771208</v>
      </c>
      <c r="T2362" s="28">
        <f t="shared" si="36"/>
        <v>1.2192278290954242</v>
      </c>
    </row>
    <row r="2363" spans="1:20" ht="15.75" customHeight="1" x14ac:dyDescent="0.35">
      <c r="A2363">
        <v>2356</v>
      </c>
      <c r="B2363" s="76">
        <v>44238</v>
      </c>
      <c r="C2363" s="1" t="s">
        <v>7468</v>
      </c>
      <c r="D2363" s="76">
        <v>44238</v>
      </c>
      <c r="E2363" s="1" t="s">
        <v>7469</v>
      </c>
      <c r="F2363" s="1" t="s">
        <v>7470</v>
      </c>
      <c r="G2363" s="1" t="s">
        <v>123</v>
      </c>
      <c r="H2363" s="1" t="s">
        <v>124</v>
      </c>
      <c r="I2363" s="1" t="s">
        <v>125</v>
      </c>
      <c r="J2363" s="1" t="s">
        <v>6863</v>
      </c>
      <c r="K2363" s="1" t="s">
        <v>7467</v>
      </c>
      <c r="L2363">
        <f>ROUNDUP(IF(B2363&gt;$D$4,0,($D$4-B2363+1)/365),0)</f>
        <v>0</v>
      </c>
      <c r="M2363">
        <f>ROUNDUP(IF(B2363&gt;$D$5,0,($D$5-B2363+1)/365),0)</f>
        <v>1</v>
      </c>
      <c r="N2363" s="28">
        <f>IF(OR(L2363=1,M2363=1),IF(B2363+364&lt;=$D$5,(B2363+364-$D$4+1)/365,IF(B2363&gt;$D$4,($D$5-B2363+1)/365,$D$6/365)),0)</f>
        <v>0.17534246575342466</v>
      </c>
      <c r="O2363" s="28">
        <f>'Data &amp; Parameter'!$E$16*'Data &amp; Parameter'!$E$17*('Data &amp; Parameter'!$E$18+'Data &amp; Parameter'!$E$19)*'Data &amp; Parameter'!$E$20*'Data &amp; Parameter'!$E$37*N2363</f>
        <v>0.60961391454771208</v>
      </c>
      <c r="P2363">
        <f>ROUNDUP(IF(D2363&gt;$D$4,0,($D$4-D2363+1)/365),0)</f>
        <v>0</v>
      </c>
      <c r="Q2363">
        <f>ROUNDUP(IF(D2363&gt;$D$5,0,($D$5-D2363+1)/365),0)</f>
        <v>1</v>
      </c>
      <c r="R2363" s="28">
        <f>IF(OR(P2363=1,Q2363=1),IF(D2363+364&lt;=$D$5,(D2363+364-$D$4+1)/365,IF(D2363&gt;$D$4,($D$5-D2363+1)/365,$D$6/365)),0)</f>
        <v>0.17534246575342466</v>
      </c>
      <c r="S2363" s="28">
        <f>'Data &amp; Parameter'!$E$16*'Data &amp; Parameter'!$E$17*('Data &amp; Parameter'!$E$18+'Data &amp; Parameter'!$E$19)*'Data &amp; Parameter'!$E$20*'Data &amp; Parameter'!$E$37*R2363</f>
        <v>0.60961391454771208</v>
      </c>
      <c r="T2363" s="28">
        <f t="shared" si="36"/>
        <v>1.2192278290954242</v>
      </c>
    </row>
    <row r="2364" spans="1:20" ht="15.75" customHeight="1" x14ac:dyDescent="0.35">
      <c r="A2364">
        <v>2357</v>
      </c>
      <c r="B2364" s="76">
        <v>44238</v>
      </c>
      <c r="C2364" s="1" t="s">
        <v>7471</v>
      </c>
      <c r="D2364" s="76">
        <v>44238</v>
      </c>
      <c r="E2364" s="1" t="s">
        <v>7472</v>
      </c>
      <c r="F2364" s="1" t="s">
        <v>7473</v>
      </c>
      <c r="G2364" s="1" t="s">
        <v>123</v>
      </c>
      <c r="H2364" s="1" t="s">
        <v>124</v>
      </c>
      <c r="I2364" s="1" t="s">
        <v>125</v>
      </c>
      <c r="J2364" s="1" t="s">
        <v>6863</v>
      </c>
      <c r="K2364" s="1" t="s">
        <v>7467</v>
      </c>
      <c r="L2364">
        <f>ROUNDUP(IF(B2364&gt;$D$4,0,($D$4-B2364+1)/365),0)</f>
        <v>0</v>
      </c>
      <c r="M2364">
        <f>ROUNDUP(IF(B2364&gt;$D$5,0,($D$5-B2364+1)/365),0)</f>
        <v>1</v>
      </c>
      <c r="N2364" s="28">
        <f>IF(OR(L2364=1,M2364=1),IF(B2364+364&lt;=$D$5,(B2364+364-$D$4+1)/365,IF(B2364&gt;$D$4,($D$5-B2364+1)/365,$D$6/365)),0)</f>
        <v>0.17534246575342466</v>
      </c>
      <c r="O2364" s="28">
        <f>'Data &amp; Parameter'!$E$16*'Data &amp; Parameter'!$E$17*('Data &amp; Parameter'!$E$18+'Data &amp; Parameter'!$E$19)*'Data &amp; Parameter'!$E$20*'Data &amp; Parameter'!$E$37*N2364</f>
        <v>0.60961391454771208</v>
      </c>
      <c r="P2364">
        <f>ROUNDUP(IF(D2364&gt;$D$4,0,($D$4-D2364+1)/365),0)</f>
        <v>0</v>
      </c>
      <c r="Q2364">
        <f>ROUNDUP(IF(D2364&gt;$D$5,0,($D$5-D2364+1)/365),0)</f>
        <v>1</v>
      </c>
      <c r="R2364" s="28">
        <f>IF(OR(P2364=1,Q2364=1),IF(D2364+364&lt;=$D$5,(D2364+364-$D$4+1)/365,IF(D2364&gt;$D$4,($D$5-D2364+1)/365,$D$6/365)),0)</f>
        <v>0.17534246575342466</v>
      </c>
      <c r="S2364" s="28">
        <f>'Data &amp; Parameter'!$E$16*'Data &amp; Parameter'!$E$17*('Data &amp; Parameter'!$E$18+'Data &amp; Parameter'!$E$19)*'Data &amp; Parameter'!$E$20*'Data &amp; Parameter'!$E$37*R2364</f>
        <v>0.60961391454771208</v>
      </c>
      <c r="T2364" s="28">
        <f t="shared" si="36"/>
        <v>1.2192278290954242</v>
      </c>
    </row>
    <row r="2365" spans="1:20" ht="15.75" customHeight="1" x14ac:dyDescent="0.35">
      <c r="A2365">
        <v>2358</v>
      </c>
      <c r="B2365" s="76">
        <v>44238</v>
      </c>
      <c r="C2365" s="1" t="s">
        <v>7474</v>
      </c>
      <c r="D2365" s="76">
        <v>44238</v>
      </c>
      <c r="E2365" s="1" t="s">
        <v>7475</v>
      </c>
      <c r="F2365" s="1" t="s">
        <v>7476</v>
      </c>
      <c r="G2365" s="1" t="s">
        <v>123</v>
      </c>
      <c r="H2365" s="1" t="s">
        <v>124</v>
      </c>
      <c r="I2365" s="1" t="s">
        <v>125</v>
      </c>
      <c r="J2365" s="1" t="s">
        <v>6863</v>
      </c>
      <c r="K2365" s="1" t="s">
        <v>7467</v>
      </c>
      <c r="L2365">
        <f>ROUNDUP(IF(B2365&gt;$D$4,0,($D$4-B2365+1)/365),0)</f>
        <v>0</v>
      </c>
      <c r="M2365">
        <f>ROUNDUP(IF(B2365&gt;$D$5,0,($D$5-B2365+1)/365),0)</f>
        <v>1</v>
      </c>
      <c r="N2365" s="28">
        <f>IF(OR(L2365=1,M2365=1),IF(B2365+364&lt;=$D$5,(B2365+364-$D$4+1)/365,IF(B2365&gt;$D$4,($D$5-B2365+1)/365,$D$6/365)),0)</f>
        <v>0.17534246575342466</v>
      </c>
      <c r="O2365" s="28">
        <f>'Data &amp; Parameter'!$E$16*'Data &amp; Parameter'!$E$17*('Data &amp; Parameter'!$E$18+'Data &amp; Parameter'!$E$19)*'Data &amp; Parameter'!$E$20*'Data &amp; Parameter'!$E$37*N2365</f>
        <v>0.60961391454771208</v>
      </c>
      <c r="P2365">
        <f>ROUNDUP(IF(D2365&gt;$D$4,0,($D$4-D2365+1)/365),0)</f>
        <v>0</v>
      </c>
      <c r="Q2365">
        <f>ROUNDUP(IF(D2365&gt;$D$5,0,($D$5-D2365+1)/365),0)</f>
        <v>1</v>
      </c>
      <c r="R2365" s="28">
        <f>IF(OR(P2365=1,Q2365=1),IF(D2365+364&lt;=$D$5,(D2365+364-$D$4+1)/365,IF(D2365&gt;$D$4,($D$5-D2365+1)/365,$D$6/365)),0)</f>
        <v>0.17534246575342466</v>
      </c>
      <c r="S2365" s="28">
        <f>'Data &amp; Parameter'!$E$16*'Data &amp; Parameter'!$E$17*('Data &amp; Parameter'!$E$18+'Data &amp; Parameter'!$E$19)*'Data &amp; Parameter'!$E$20*'Data &amp; Parameter'!$E$37*R2365</f>
        <v>0.60961391454771208</v>
      </c>
      <c r="T2365" s="28">
        <f t="shared" si="36"/>
        <v>1.2192278290954242</v>
      </c>
    </row>
    <row r="2366" spans="1:20" ht="15.75" customHeight="1" x14ac:dyDescent="0.35">
      <c r="A2366">
        <v>2359</v>
      </c>
      <c r="B2366" s="76">
        <v>44238</v>
      </c>
      <c r="C2366" s="1" t="s">
        <v>7477</v>
      </c>
      <c r="D2366" s="76">
        <v>44238</v>
      </c>
      <c r="E2366" s="1" t="s">
        <v>7478</v>
      </c>
      <c r="F2366" s="1" t="s">
        <v>7479</v>
      </c>
      <c r="G2366" s="1" t="s">
        <v>123</v>
      </c>
      <c r="H2366" s="1" t="s">
        <v>124</v>
      </c>
      <c r="I2366" s="1" t="s">
        <v>125</v>
      </c>
      <c r="J2366" s="1" t="s">
        <v>6863</v>
      </c>
      <c r="K2366" s="1" t="s">
        <v>7467</v>
      </c>
      <c r="L2366">
        <f>ROUNDUP(IF(B2366&gt;$D$4,0,($D$4-B2366+1)/365),0)</f>
        <v>0</v>
      </c>
      <c r="M2366">
        <f>ROUNDUP(IF(B2366&gt;$D$5,0,($D$5-B2366+1)/365),0)</f>
        <v>1</v>
      </c>
      <c r="N2366" s="28">
        <f>IF(OR(L2366=1,M2366=1),IF(B2366+364&lt;=$D$5,(B2366+364-$D$4+1)/365,IF(B2366&gt;$D$4,($D$5-B2366+1)/365,$D$6/365)),0)</f>
        <v>0.17534246575342466</v>
      </c>
      <c r="O2366" s="28">
        <f>'Data &amp; Parameter'!$E$16*'Data &amp; Parameter'!$E$17*('Data &amp; Parameter'!$E$18+'Data &amp; Parameter'!$E$19)*'Data &amp; Parameter'!$E$20*'Data &amp; Parameter'!$E$37*N2366</f>
        <v>0.60961391454771208</v>
      </c>
      <c r="P2366">
        <f>ROUNDUP(IF(D2366&gt;$D$4,0,($D$4-D2366+1)/365),0)</f>
        <v>0</v>
      </c>
      <c r="Q2366">
        <f>ROUNDUP(IF(D2366&gt;$D$5,0,($D$5-D2366+1)/365),0)</f>
        <v>1</v>
      </c>
      <c r="R2366" s="28">
        <f>IF(OR(P2366=1,Q2366=1),IF(D2366+364&lt;=$D$5,(D2366+364-$D$4+1)/365,IF(D2366&gt;$D$4,($D$5-D2366+1)/365,$D$6/365)),0)</f>
        <v>0.17534246575342466</v>
      </c>
      <c r="S2366" s="28">
        <f>'Data &amp; Parameter'!$E$16*'Data &amp; Parameter'!$E$17*('Data &amp; Parameter'!$E$18+'Data &amp; Parameter'!$E$19)*'Data &amp; Parameter'!$E$20*'Data &amp; Parameter'!$E$37*R2366</f>
        <v>0.60961391454771208</v>
      </c>
      <c r="T2366" s="28">
        <f t="shared" si="36"/>
        <v>1.2192278290954242</v>
      </c>
    </row>
    <row r="2367" spans="1:20" ht="15.75" customHeight="1" x14ac:dyDescent="0.35">
      <c r="A2367">
        <v>2360</v>
      </c>
      <c r="B2367" s="76">
        <v>44238</v>
      </c>
      <c r="C2367" s="1" t="s">
        <v>7480</v>
      </c>
      <c r="D2367" s="76">
        <v>44238</v>
      </c>
      <c r="E2367" s="1" t="s">
        <v>7481</v>
      </c>
      <c r="F2367" s="1" t="s">
        <v>7482</v>
      </c>
      <c r="G2367" s="1" t="s">
        <v>123</v>
      </c>
      <c r="H2367" s="1" t="s">
        <v>124</v>
      </c>
      <c r="I2367" s="1" t="s">
        <v>125</v>
      </c>
      <c r="J2367" s="1" t="s">
        <v>6863</v>
      </c>
      <c r="K2367" s="1" t="s">
        <v>7467</v>
      </c>
      <c r="L2367">
        <f>ROUNDUP(IF(B2367&gt;$D$4,0,($D$4-B2367+1)/365),0)</f>
        <v>0</v>
      </c>
      <c r="M2367">
        <f>ROUNDUP(IF(B2367&gt;$D$5,0,($D$5-B2367+1)/365),0)</f>
        <v>1</v>
      </c>
      <c r="N2367" s="28">
        <f>IF(OR(L2367=1,M2367=1),IF(B2367+364&lt;=$D$5,(B2367+364-$D$4+1)/365,IF(B2367&gt;$D$4,($D$5-B2367+1)/365,$D$6/365)),0)</f>
        <v>0.17534246575342466</v>
      </c>
      <c r="O2367" s="28">
        <f>'Data &amp; Parameter'!$E$16*'Data &amp; Parameter'!$E$17*('Data &amp; Parameter'!$E$18+'Data &amp; Parameter'!$E$19)*'Data &amp; Parameter'!$E$20*'Data &amp; Parameter'!$E$37*N2367</f>
        <v>0.60961391454771208</v>
      </c>
      <c r="P2367">
        <f>ROUNDUP(IF(D2367&gt;$D$4,0,($D$4-D2367+1)/365),0)</f>
        <v>0</v>
      </c>
      <c r="Q2367">
        <f>ROUNDUP(IF(D2367&gt;$D$5,0,($D$5-D2367+1)/365),0)</f>
        <v>1</v>
      </c>
      <c r="R2367" s="28">
        <f>IF(OR(P2367=1,Q2367=1),IF(D2367+364&lt;=$D$5,(D2367+364-$D$4+1)/365,IF(D2367&gt;$D$4,($D$5-D2367+1)/365,$D$6/365)),0)</f>
        <v>0.17534246575342466</v>
      </c>
      <c r="S2367" s="28">
        <f>'Data &amp; Parameter'!$E$16*'Data &amp; Parameter'!$E$17*('Data &amp; Parameter'!$E$18+'Data &amp; Parameter'!$E$19)*'Data &amp; Parameter'!$E$20*'Data &amp; Parameter'!$E$37*R2367</f>
        <v>0.60961391454771208</v>
      </c>
      <c r="T2367" s="28">
        <f t="shared" si="36"/>
        <v>1.2192278290954242</v>
      </c>
    </row>
    <row r="2368" spans="1:20" ht="15.75" customHeight="1" x14ac:dyDescent="0.35">
      <c r="A2368">
        <v>2361</v>
      </c>
      <c r="B2368" s="76">
        <v>44238</v>
      </c>
      <c r="C2368" s="1" t="s">
        <v>7483</v>
      </c>
      <c r="D2368" s="76">
        <v>44238</v>
      </c>
      <c r="E2368" s="1" t="s">
        <v>7484</v>
      </c>
      <c r="F2368" s="1" t="s">
        <v>7485</v>
      </c>
      <c r="G2368" s="1" t="s">
        <v>123</v>
      </c>
      <c r="H2368" s="1" t="s">
        <v>124</v>
      </c>
      <c r="I2368" s="1" t="s">
        <v>125</v>
      </c>
      <c r="J2368" s="1" t="s">
        <v>6863</v>
      </c>
      <c r="K2368" s="1" t="s">
        <v>7467</v>
      </c>
      <c r="L2368">
        <f>ROUNDUP(IF(B2368&gt;$D$4,0,($D$4-B2368+1)/365),0)</f>
        <v>0</v>
      </c>
      <c r="M2368">
        <f>ROUNDUP(IF(B2368&gt;$D$5,0,($D$5-B2368+1)/365),0)</f>
        <v>1</v>
      </c>
      <c r="N2368" s="28">
        <f>IF(OR(L2368=1,M2368=1),IF(B2368+364&lt;=$D$5,(B2368+364-$D$4+1)/365,IF(B2368&gt;$D$4,($D$5-B2368+1)/365,$D$6/365)),0)</f>
        <v>0.17534246575342466</v>
      </c>
      <c r="O2368" s="28">
        <f>'Data &amp; Parameter'!$E$16*'Data &amp; Parameter'!$E$17*('Data &amp; Parameter'!$E$18+'Data &amp; Parameter'!$E$19)*'Data &amp; Parameter'!$E$20*'Data &amp; Parameter'!$E$37*N2368</f>
        <v>0.60961391454771208</v>
      </c>
      <c r="P2368">
        <f>ROUNDUP(IF(D2368&gt;$D$4,0,($D$4-D2368+1)/365),0)</f>
        <v>0</v>
      </c>
      <c r="Q2368">
        <f>ROUNDUP(IF(D2368&gt;$D$5,0,($D$5-D2368+1)/365),0)</f>
        <v>1</v>
      </c>
      <c r="R2368" s="28">
        <f>IF(OR(P2368=1,Q2368=1),IF(D2368+364&lt;=$D$5,(D2368+364-$D$4+1)/365,IF(D2368&gt;$D$4,($D$5-D2368+1)/365,$D$6/365)),0)</f>
        <v>0.17534246575342466</v>
      </c>
      <c r="S2368" s="28">
        <f>'Data &amp; Parameter'!$E$16*'Data &amp; Parameter'!$E$17*('Data &amp; Parameter'!$E$18+'Data &amp; Parameter'!$E$19)*'Data &amp; Parameter'!$E$20*'Data &amp; Parameter'!$E$37*R2368</f>
        <v>0.60961391454771208</v>
      </c>
      <c r="T2368" s="28">
        <f t="shared" si="36"/>
        <v>1.2192278290954242</v>
      </c>
    </row>
    <row r="2369" spans="1:20" ht="15.75" customHeight="1" x14ac:dyDescent="0.35">
      <c r="A2369">
        <v>2362</v>
      </c>
      <c r="B2369" s="76">
        <v>44238</v>
      </c>
      <c r="C2369" s="1" t="s">
        <v>7486</v>
      </c>
      <c r="D2369" s="76">
        <v>44238</v>
      </c>
      <c r="E2369" s="1" t="s">
        <v>7487</v>
      </c>
      <c r="F2369" s="1" t="s">
        <v>7488</v>
      </c>
      <c r="G2369" s="1" t="s">
        <v>123</v>
      </c>
      <c r="H2369" s="1" t="s">
        <v>124</v>
      </c>
      <c r="I2369" s="1" t="s">
        <v>125</v>
      </c>
      <c r="J2369" s="1" t="s">
        <v>6863</v>
      </c>
      <c r="K2369" s="1" t="s">
        <v>7467</v>
      </c>
      <c r="L2369">
        <f>ROUNDUP(IF(B2369&gt;$D$4,0,($D$4-B2369+1)/365),0)</f>
        <v>0</v>
      </c>
      <c r="M2369">
        <f>ROUNDUP(IF(B2369&gt;$D$5,0,($D$5-B2369+1)/365),0)</f>
        <v>1</v>
      </c>
      <c r="N2369" s="28">
        <f>IF(OR(L2369=1,M2369=1),IF(B2369+364&lt;=$D$5,(B2369+364-$D$4+1)/365,IF(B2369&gt;$D$4,($D$5-B2369+1)/365,$D$6/365)),0)</f>
        <v>0.17534246575342466</v>
      </c>
      <c r="O2369" s="28">
        <f>'Data &amp; Parameter'!$E$16*'Data &amp; Parameter'!$E$17*('Data &amp; Parameter'!$E$18+'Data &amp; Parameter'!$E$19)*'Data &amp; Parameter'!$E$20*'Data &amp; Parameter'!$E$37*N2369</f>
        <v>0.60961391454771208</v>
      </c>
      <c r="P2369">
        <f>ROUNDUP(IF(D2369&gt;$D$4,0,($D$4-D2369+1)/365),0)</f>
        <v>0</v>
      </c>
      <c r="Q2369">
        <f>ROUNDUP(IF(D2369&gt;$D$5,0,($D$5-D2369+1)/365),0)</f>
        <v>1</v>
      </c>
      <c r="R2369" s="28">
        <f>IF(OR(P2369=1,Q2369=1),IF(D2369+364&lt;=$D$5,(D2369+364-$D$4+1)/365,IF(D2369&gt;$D$4,($D$5-D2369+1)/365,$D$6/365)),0)</f>
        <v>0.17534246575342466</v>
      </c>
      <c r="S2369" s="28">
        <f>'Data &amp; Parameter'!$E$16*'Data &amp; Parameter'!$E$17*('Data &amp; Parameter'!$E$18+'Data &amp; Parameter'!$E$19)*'Data &amp; Parameter'!$E$20*'Data &amp; Parameter'!$E$37*R2369</f>
        <v>0.60961391454771208</v>
      </c>
      <c r="T2369" s="28">
        <f t="shared" si="36"/>
        <v>1.2192278290954242</v>
      </c>
    </row>
    <row r="2370" spans="1:20" ht="15.75" customHeight="1" x14ac:dyDescent="0.35">
      <c r="A2370">
        <v>2363</v>
      </c>
      <c r="B2370" s="76">
        <v>44238</v>
      </c>
      <c r="C2370" s="1" t="s">
        <v>7489</v>
      </c>
      <c r="D2370" s="76">
        <v>44238</v>
      </c>
      <c r="E2370" s="1" t="s">
        <v>7490</v>
      </c>
      <c r="F2370" s="1" t="s">
        <v>7491</v>
      </c>
      <c r="G2370" s="1" t="s">
        <v>123</v>
      </c>
      <c r="H2370" s="1" t="s">
        <v>124</v>
      </c>
      <c r="I2370" s="1" t="s">
        <v>125</v>
      </c>
      <c r="J2370" s="1" t="s">
        <v>6863</v>
      </c>
      <c r="K2370" s="1" t="s">
        <v>7467</v>
      </c>
      <c r="L2370">
        <f>ROUNDUP(IF(B2370&gt;$D$4,0,($D$4-B2370+1)/365),0)</f>
        <v>0</v>
      </c>
      <c r="M2370">
        <f>ROUNDUP(IF(B2370&gt;$D$5,0,($D$5-B2370+1)/365),0)</f>
        <v>1</v>
      </c>
      <c r="N2370" s="28">
        <f>IF(OR(L2370=1,M2370=1),IF(B2370+364&lt;=$D$5,(B2370+364-$D$4+1)/365,IF(B2370&gt;$D$4,($D$5-B2370+1)/365,$D$6/365)),0)</f>
        <v>0.17534246575342466</v>
      </c>
      <c r="O2370" s="28">
        <f>'Data &amp; Parameter'!$E$16*'Data &amp; Parameter'!$E$17*('Data &amp; Parameter'!$E$18+'Data &amp; Parameter'!$E$19)*'Data &amp; Parameter'!$E$20*'Data &amp; Parameter'!$E$37*N2370</f>
        <v>0.60961391454771208</v>
      </c>
      <c r="P2370">
        <f>ROUNDUP(IF(D2370&gt;$D$4,0,($D$4-D2370+1)/365),0)</f>
        <v>0</v>
      </c>
      <c r="Q2370">
        <f>ROUNDUP(IF(D2370&gt;$D$5,0,($D$5-D2370+1)/365),0)</f>
        <v>1</v>
      </c>
      <c r="R2370" s="28">
        <f>IF(OR(P2370=1,Q2370=1),IF(D2370+364&lt;=$D$5,(D2370+364-$D$4+1)/365,IF(D2370&gt;$D$4,($D$5-D2370+1)/365,$D$6/365)),0)</f>
        <v>0.17534246575342466</v>
      </c>
      <c r="S2370" s="28">
        <f>'Data &amp; Parameter'!$E$16*'Data &amp; Parameter'!$E$17*('Data &amp; Parameter'!$E$18+'Data &amp; Parameter'!$E$19)*'Data &amp; Parameter'!$E$20*'Data &amp; Parameter'!$E$37*R2370</f>
        <v>0.60961391454771208</v>
      </c>
      <c r="T2370" s="28">
        <f t="shared" si="36"/>
        <v>1.2192278290954242</v>
      </c>
    </row>
    <row r="2371" spans="1:20" ht="15.75" customHeight="1" x14ac:dyDescent="0.35">
      <c r="A2371">
        <v>2364</v>
      </c>
      <c r="B2371" s="76">
        <v>44238</v>
      </c>
      <c r="C2371" s="1" t="s">
        <v>7492</v>
      </c>
      <c r="D2371" s="76">
        <v>44238</v>
      </c>
      <c r="E2371" s="1" t="s">
        <v>7493</v>
      </c>
      <c r="F2371" s="1" t="s">
        <v>7494</v>
      </c>
      <c r="G2371" s="1" t="s">
        <v>123</v>
      </c>
      <c r="H2371" s="1" t="s">
        <v>124</v>
      </c>
      <c r="I2371" s="1" t="s">
        <v>125</v>
      </c>
      <c r="J2371" s="1" t="s">
        <v>6863</v>
      </c>
      <c r="K2371" s="1" t="s">
        <v>7467</v>
      </c>
      <c r="L2371">
        <f>ROUNDUP(IF(B2371&gt;$D$4,0,($D$4-B2371+1)/365),0)</f>
        <v>0</v>
      </c>
      <c r="M2371">
        <f>ROUNDUP(IF(B2371&gt;$D$5,0,($D$5-B2371+1)/365),0)</f>
        <v>1</v>
      </c>
      <c r="N2371" s="28">
        <f>IF(OR(L2371=1,M2371=1),IF(B2371+364&lt;=$D$5,(B2371+364-$D$4+1)/365,IF(B2371&gt;$D$4,($D$5-B2371+1)/365,$D$6/365)),0)</f>
        <v>0.17534246575342466</v>
      </c>
      <c r="O2371" s="28">
        <f>'Data &amp; Parameter'!$E$16*'Data &amp; Parameter'!$E$17*('Data &amp; Parameter'!$E$18+'Data &amp; Parameter'!$E$19)*'Data &amp; Parameter'!$E$20*'Data &amp; Parameter'!$E$37*N2371</f>
        <v>0.60961391454771208</v>
      </c>
      <c r="P2371">
        <f>ROUNDUP(IF(D2371&gt;$D$4,0,($D$4-D2371+1)/365),0)</f>
        <v>0</v>
      </c>
      <c r="Q2371">
        <f>ROUNDUP(IF(D2371&gt;$D$5,0,($D$5-D2371+1)/365),0)</f>
        <v>1</v>
      </c>
      <c r="R2371" s="28">
        <f>IF(OR(P2371=1,Q2371=1),IF(D2371+364&lt;=$D$5,(D2371+364-$D$4+1)/365,IF(D2371&gt;$D$4,($D$5-D2371+1)/365,$D$6/365)),0)</f>
        <v>0.17534246575342466</v>
      </c>
      <c r="S2371" s="28">
        <f>'Data &amp; Parameter'!$E$16*'Data &amp; Parameter'!$E$17*('Data &amp; Parameter'!$E$18+'Data &amp; Parameter'!$E$19)*'Data &amp; Parameter'!$E$20*'Data &amp; Parameter'!$E$37*R2371</f>
        <v>0.60961391454771208</v>
      </c>
      <c r="T2371" s="28">
        <f t="shared" si="36"/>
        <v>1.2192278290954242</v>
      </c>
    </row>
    <row r="2372" spans="1:20" ht="15.75" customHeight="1" x14ac:dyDescent="0.35">
      <c r="A2372">
        <v>2365</v>
      </c>
      <c r="B2372" s="76">
        <v>44238</v>
      </c>
      <c r="C2372" s="1" t="s">
        <v>7495</v>
      </c>
      <c r="D2372" s="76">
        <v>44238</v>
      </c>
      <c r="E2372" s="1" t="s">
        <v>7496</v>
      </c>
      <c r="F2372" s="1" t="s">
        <v>7497</v>
      </c>
      <c r="G2372" s="1" t="s">
        <v>123</v>
      </c>
      <c r="H2372" s="1" t="s">
        <v>124</v>
      </c>
      <c r="I2372" s="1" t="s">
        <v>125</v>
      </c>
      <c r="J2372" s="1" t="s">
        <v>6863</v>
      </c>
      <c r="K2372" s="1" t="s">
        <v>7467</v>
      </c>
      <c r="L2372">
        <f>ROUNDUP(IF(B2372&gt;$D$4,0,($D$4-B2372+1)/365),0)</f>
        <v>0</v>
      </c>
      <c r="M2372">
        <f>ROUNDUP(IF(B2372&gt;$D$5,0,($D$5-B2372+1)/365),0)</f>
        <v>1</v>
      </c>
      <c r="N2372" s="28">
        <f>IF(OR(L2372=1,M2372=1),IF(B2372+364&lt;=$D$5,(B2372+364-$D$4+1)/365,IF(B2372&gt;$D$4,($D$5-B2372+1)/365,$D$6/365)),0)</f>
        <v>0.17534246575342466</v>
      </c>
      <c r="O2372" s="28">
        <f>'Data &amp; Parameter'!$E$16*'Data &amp; Parameter'!$E$17*('Data &amp; Parameter'!$E$18+'Data &amp; Parameter'!$E$19)*'Data &amp; Parameter'!$E$20*'Data &amp; Parameter'!$E$37*N2372</f>
        <v>0.60961391454771208</v>
      </c>
      <c r="P2372">
        <f>ROUNDUP(IF(D2372&gt;$D$4,0,($D$4-D2372+1)/365),0)</f>
        <v>0</v>
      </c>
      <c r="Q2372">
        <f>ROUNDUP(IF(D2372&gt;$D$5,0,($D$5-D2372+1)/365),0)</f>
        <v>1</v>
      </c>
      <c r="R2372" s="28">
        <f>IF(OR(P2372=1,Q2372=1),IF(D2372+364&lt;=$D$5,(D2372+364-$D$4+1)/365,IF(D2372&gt;$D$4,($D$5-D2372+1)/365,$D$6/365)),0)</f>
        <v>0.17534246575342466</v>
      </c>
      <c r="S2372" s="28">
        <f>'Data &amp; Parameter'!$E$16*'Data &amp; Parameter'!$E$17*('Data &amp; Parameter'!$E$18+'Data &amp; Parameter'!$E$19)*'Data &amp; Parameter'!$E$20*'Data &amp; Parameter'!$E$37*R2372</f>
        <v>0.60961391454771208</v>
      </c>
      <c r="T2372" s="28">
        <f t="shared" si="36"/>
        <v>1.2192278290954242</v>
      </c>
    </row>
    <row r="2373" spans="1:20" ht="15.75" customHeight="1" x14ac:dyDescent="0.35">
      <c r="A2373">
        <v>2366</v>
      </c>
      <c r="B2373" s="76">
        <v>44238</v>
      </c>
      <c r="C2373" s="1" t="s">
        <v>7498</v>
      </c>
      <c r="D2373" s="76">
        <v>44238</v>
      </c>
      <c r="E2373" s="1" t="s">
        <v>7499</v>
      </c>
      <c r="F2373" s="1" t="s">
        <v>7500</v>
      </c>
      <c r="G2373" s="1" t="s">
        <v>123</v>
      </c>
      <c r="H2373" s="1" t="s">
        <v>124</v>
      </c>
      <c r="I2373" s="1" t="s">
        <v>125</v>
      </c>
      <c r="J2373" s="1" t="s">
        <v>6863</v>
      </c>
      <c r="K2373" s="1" t="s">
        <v>7467</v>
      </c>
      <c r="L2373">
        <f>ROUNDUP(IF(B2373&gt;$D$4,0,($D$4-B2373+1)/365),0)</f>
        <v>0</v>
      </c>
      <c r="M2373">
        <f>ROUNDUP(IF(B2373&gt;$D$5,0,($D$5-B2373+1)/365),0)</f>
        <v>1</v>
      </c>
      <c r="N2373" s="28">
        <f>IF(OR(L2373=1,M2373=1),IF(B2373+364&lt;=$D$5,(B2373+364-$D$4+1)/365,IF(B2373&gt;$D$4,($D$5-B2373+1)/365,$D$6/365)),0)</f>
        <v>0.17534246575342466</v>
      </c>
      <c r="O2373" s="28">
        <f>'Data &amp; Parameter'!$E$16*'Data &amp; Parameter'!$E$17*('Data &amp; Parameter'!$E$18+'Data &amp; Parameter'!$E$19)*'Data &amp; Parameter'!$E$20*'Data &amp; Parameter'!$E$37*N2373</f>
        <v>0.60961391454771208</v>
      </c>
      <c r="P2373">
        <f>ROUNDUP(IF(D2373&gt;$D$4,0,($D$4-D2373+1)/365),0)</f>
        <v>0</v>
      </c>
      <c r="Q2373">
        <f>ROUNDUP(IF(D2373&gt;$D$5,0,($D$5-D2373+1)/365),0)</f>
        <v>1</v>
      </c>
      <c r="R2373" s="28">
        <f>IF(OR(P2373=1,Q2373=1),IF(D2373+364&lt;=$D$5,(D2373+364-$D$4+1)/365,IF(D2373&gt;$D$4,($D$5-D2373+1)/365,$D$6/365)),0)</f>
        <v>0.17534246575342466</v>
      </c>
      <c r="S2373" s="28">
        <f>'Data &amp; Parameter'!$E$16*'Data &amp; Parameter'!$E$17*('Data &amp; Parameter'!$E$18+'Data &amp; Parameter'!$E$19)*'Data &amp; Parameter'!$E$20*'Data &amp; Parameter'!$E$37*R2373</f>
        <v>0.60961391454771208</v>
      </c>
      <c r="T2373" s="28">
        <f t="shared" si="36"/>
        <v>1.2192278290954242</v>
      </c>
    </row>
    <row r="2374" spans="1:20" ht="15.75" customHeight="1" x14ac:dyDescent="0.35">
      <c r="A2374">
        <v>2367</v>
      </c>
      <c r="B2374" s="76">
        <v>44238</v>
      </c>
      <c r="C2374" s="1" t="s">
        <v>7501</v>
      </c>
      <c r="D2374" s="76">
        <v>44238</v>
      </c>
      <c r="E2374" s="1" t="s">
        <v>7502</v>
      </c>
      <c r="F2374" s="1" t="s">
        <v>7503</v>
      </c>
      <c r="G2374" s="1" t="s">
        <v>123</v>
      </c>
      <c r="H2374" s="1" t="s">
        <v>124</v>
      </c>
      <c r="I2374" s="1" t="s">
        <v>125</v>
      </c>
      <c r="J2374" s="1" t="s">
        <v>6863</v>
      </c>
      <c r="K2374" s="1" t="s">
        <v>7467</v>
      </c>
      <c r="L2374">
        <f>ROUNDUP(IF(B2374&gt;$D$4,0,($D$4-B2374+1)/365),0)</f>
        <v>0</v>
      </c>
      <c r="M2374">
        <f>ROUNDUP(IF(B2374&gt;$D$5,0,($D$5-B2374+1)/365),0)</f>
        <v>1</v>
      </c>
      <c r="N2374" s="28">
        <f>IF(OR(L2374=1,M2374=1),IF(B2374+364&lt;=$D$5,(B2374+364-$D$4+1)/365,IF(B2374&gt;$D$4,($D$5-B2374+1)/365,$D$6/365)),0)</f>
        <v>0.17534246575342466</v>
      </c>
      <c r="O2374" s="28">
        <f>'Data &amp; Parameter'!$E$16*'Data &amp; Parameter'!$E$17*('Data &amp; Parameter'!$E$18+'Data &amp; Parameter'!$E$19)*'Data &amp; Parameter'!$E$20*'Data &amp; Parameter'!$E$37*N2374</f>
        <v>0.60961391454771208</v>
      </c>
      <c r="P2374">
        <f>ROUNDUP(IF(D2374&gt;$D$4,0,($D$4-D2374+1)/365),0)</f>
        <v>0</v>
      </c>
      <c r="Q2374">
        <f>ROUNDUP(IF(D2374&gt;$D$5,0,($D$5-D2374+1)/365),0)</f>
        <v>1</v>
      </c>
      <c r="R2374" s="28">
        <f>IF(OR(P2374=1,Q2374=1),IF(D2374+364&lt;=$D$5,(D2374+364-$D$4+1)/365,IF(D2374&gt;$D$4,($D$5-D2374+1)/365,$D$6/365)),0)</f>
        <v>0.17534246575342466</v>
      </c>
      <c r="S2374" s="28">
        <f>'Data &amp; Parameter'!$E$16*'Data &amp; Parameter'!$E$17*('Data &amp; Parameter'!$E$18+'Data &amp; Parameter'!$E$19)*'Data &amp; Parameter'!$E$20*'Data &amp; Parameter'!$E$37*R2374</f>
        <v>0.60961391454771208</v>
      </c>
      <c r="T2374" s="28">
        <f t="shared" si="36"/>
        <v>1.2192278290954242</v>
      </c>
    </row>
    <row r="2375" spans="1:20" ht="15.75" customHeight="1" x14ac:dyDescent="0.35">
      <c r="A2375">
        <v>2368</v>
      </c>
      <c r="B2375" s="76">
        <v>44238</v>
      </c>
      <c r="C2375" s="1" t="s">
        <v>7504</v>
      </c>
      <c r="D2375" s="76">
        <v>44238</v>
      </c>
      <c r="E2375" s="1" t="s">
        <v>7505</v>
      </c>
      <c r="F2375" s="1" t="s">
        <v>7506</v>
      </c>
      <c r="G2375" s="1" t="s">
        <v>123</v>
      </c>
      <c r="H2375" s="1" t="s">
        <v>124</v>
      </c>
      <c r="I2375" s="1" t="s">
        <v>125</v>
      </c>
      <c r="J2375" s="1" t="s">
        <v>6863</v>
      </c>
      <c r="K2375" s="1" t="s">
        <v>7467</v>
      </c>
      <c r="L2375">
        <f>ROUNDUP(IF(B2375&gt;$D$4,0,($D$4-B2375+1)/365),0)</f>
        <v>0</v>
      </c>
      <c r="M2375">
        <f>ROUNDUP(IF(B2375&gt;$D$5,0,($D$5-B2375+1)/365),0)</f>
        <v>1</v>
      </c>
      <c r="N2375" s="28">
        <f>IF(OR(L2375=1,M2375=1),IF(B2375+364&lt;=$D$5,(B2375+364-$D$4+1)/365,IF(B2375&gt;$D$4,($D$5-B2375+1)/365,$D$6/365)),0)</f>
        <v>0.17534246575342466</v>
      </c>
      <c r="O2375" s="28">
        <f>'Data &amp; Parameter'!$E$16*'Data &amp; Parameter'!$E$17*('Data &amp; Parameter'!$E$18+'Data &amp; Parameter'!$E$19)*'Data &amp; Parameter'!$E$20*'Data &amp; Parameter'!$E$37*N2375</f>
        <v>0.60961391454771208</v>
      </c>
      <c r="P2375">
        <f>ROUNDUP(IF(D2375&gt;$D$4,0,($D$4-D2375+1)/365),0)</f>
        <v>0</v>
      </c>
      <c r="Q2375">
        <f>ROUNDUP(IF(D2375&gt;$D$5,0,($D$5-D2375+1)/365),0)</f>
        <v>1</v>
      </c>
      <c r="R2375" s="28">
        <f>IF(OR(P2375=1,Q2375=1),IF(D2375+364&lt;=$D$5,(D2375+364-$D$4+1)/365,IF(D2375&gt;$D$4,($D$5-D2375+1)/365,$D$6/365)),0)</f>
        <v>0.17534246575342466</v>
      </c>
      <c r="S2375" s="28">
        <f>'Data &amp; Parameter'!$E$16*'Data &amp; Parameter'!$E$17*('Data &amp; Parameter'!$E$18+'Data &amp; Parameter'!$E$19)*'Data &amp; Parameter'!$E$20*'Data &amp; Parameter'!$E$37*R2375</f>
        <v>0.60961391454771208</v>
      </c>
      <c r="T2375" s="28">
        <f t="shared" si="36"/>
        <v>1.2192278290954242</v>
      </c>
    </row>
    <row r="2376" spans="1:20" ht="15.75" customHeight="1" x14ac:dyDescent="0.35">
      <c r="A2376">
        <v>2369</v>
      </c>
      <c r="B2376" s="76">
        <v>44238</v>
      </c>
      <c r="C2376" s="1" t="s">
        <v>7507</v>
      </c>
      <c r="D2376" s="76">
        <v>44238</v>
      </c>
      <c r="E2376" s="1" t="s">
        <v>7508</v>
      </c>
      <c r="F2376" s="1" t="s">
        <v>7509</v>
      </c>
      <c r="G2376" s="1" t="s">
        <v>123</v>
      </c>
      <c r="H2376" s="1" t="s">
        <v>124</v>
      </c>
      <c r="I2376" s="1" t="s">
        <v>125</v>
      </c>
      <c r="J2376" s="1" t="s">
        <v>6863</v>
      </c>
      <c r="K2376" s="1" t="s">
        <v>7467</v>
      </c>
      <c r="L2376">
        <f>ROUNDUP(IF(B2376&gt;$D$4,0,($D$4-B2376+1)/365),0)</f>
        <v>0</v>
      </c>
      <c r="M2376">
        <f>ROUNDUP(IF(B2376&gt;$D$5,0,($D$5-B2376+1)/365),0)</f>
        <v>1</v>
      </c>
      <c r="N2376" s="28">
        <f>IF(OR(L2376=1,M2376=1),IF(B2376+364&lt;=$D$5,(B2376+364-$D$4+1)/365,IF(B2376&gt;$D$4,($D$5-B2376+1)/365,$D$6/365)),0)</f>
        <v>0.17534246575342466</v>
      </c>
      <c r="O2376" s="28">
        <f>'Data &amp; Parameter'!$E$16*'Data &amp; Parameter'!$E$17*('Data &amp; Parameter'!$E$18+'Data &amp; Parameter'!$E$19)*'Data &amp; Parameter'!$E$20*'Data &amp; Parameter'!$E$37*N2376</f>
        <v>0.60961391454771208</v>
      </c>
      <c r="P2376">
        <f>ROUNDUP(IF(D2376&gt;$D$4,0,($D$4-D2376+1)/365),0)</f>
        <v>0</v>
      </c>
      <c r="Q2376">
        <f>ROUNDUP(IF(D2376&gt;$D$5,0,($D$5-D2376+1)/365),0)</f>
        <v>1</v>
      </c>
      <c r="R2376" s="28">
        <f>IF(OR(P2376=1,Q2376=1),IF(D2376+364&lt;=$D$5,(D2376+364-$D$4+1)/365,IF(D2376&gt;$D$4,($D$5-D2376+1)/365,$D$6/365)),0)</f>
        <v>0.17534246575342466</v>
      </c>
      <c r="S2376" s="28">
        <f>'Data &amp; Parameter'!$E$16*'Data &amp; Parameter'!$E$17*('Data &amp; Parameter'!$E$18+'Data &amp; Parameter'!$E$19)*'Data &amp; Parameter'!$E$20*'Data &amp; Parameter'!$E$37*R2376</f>
        <v>0.60961391454771208</v>
      </c>
      <c r="T2376" s="28">
        <f t="shared" si="36"/>
        <v>1.2192278290954242</v>
      </c>
    </row>
    <row r="2377" spans="1:20" ht="15.75" customHeight="1" x14ac:dyDescent="0.35">
      <c r="A2377">
        <v>2370</v>
      </c>
      <c r="B2377" s="76">
        <v>44238</v>
      </c>
      <c r="C2377" s="1" t="s">
        <v>7510</v>
      </c>
      <c r="D2377" s="76">
        <v>44238</v>
      </c>
      <c r="E2377" s="1" t="s">
        <v>7511</v>
      </c>
      <c r="F2377" s="1" t="s">
        <v>7512</v>
      </c>
      <c r="G2377" s="1" t="s">
        <v>123</v>
      </c>
      <c r="H2377" s="1" t="s">
        <v>124</v>
      </c>
      <c r="I2377" s="1" t="s">
        <v>125</v>
      </c>
      <c r="J2377" s="1" t="s">
        <v>6863</v>
      </c>
      <c r="K2377" s="1" t="s">
        <v>7467</v>
      </c>
      <c r="L2377">
        <f>ROUNDUP(IF(B2377&gt;$D$4,0,($D$4-B2377+1)/365),0)</f>
        <v>0</v>
      </c>
      <c r="M2377">
        <f>ROUNDUP(IF(B2377&gt;$D$5,0,($D$5-B2377+1)/365),0)</f>
        <v>1</v>
      </c>
      <c r="N2377" s="28">
        <f>IF(OR(L2377=1,M2377=1),IF(B2377+364&lt;=$D$5,(B2377+364-$D$4+1)/365,IF(B2377&gt;$D$4,($D$5-B2377+1)/365,$D$6/365)),0)</f>
        <v>0.17534246575342466</v>
      </c>
      <c r="O2377" s="28">
        <f>'Data &amp; Parameter'!$E$16*'Data &amp; Parameter'!$E$17*('Data &amp; Parameter'!$E$18+'Data &amp; Parameter'!$E$19)*'Data &amp; Parameter'!$E$20*'Data &amp; Parameter'!$E$37*N2377</f>
        <v>0.60961391454771208</v>
      </c>
      <c r="P2377">
        <f>ROUNDUP(IF(D2377&gt;$D$4,0,($D$4-D2377+1)/365),0)</f>
        <v>0</v>
      </c>
      <c r="Q2377">
        <f>ROUNDUP(IF(D2377&gt;$D$5,0,($D$5-D2377+1)/365),0)</f>
        <v>1</v>
      </c>
      <c r="R2377" s="28">
        <f>IF(OR(P2377=1,Q2377=1),IF(D2377+364&lt;=$D$5,(D2377+364-$D$4+1)/365,IF(D2377&gt;$D$4,($D$5-D2377+1)/365,$D$6/365)),0)</f>
        <v>0.17534246575342466</v>
      </c>
      <c r="S2377" s="28">
        <f>'Data &amp; Parameter'!$E$16*'Data &amp; Parameter'!$E$17*('Data &amp; Parameter'!$E$18+'Data &amp; Parameter'!$E$19)*'Data &amp; Parameter'!$E$20*'Data &amp; Parameter'!$E$37*R2377</f>
        <v>0.60961391454771208</v>
      </c>
      <c r="T2377" s="28">
        <f t="shared" ref="T2377:T2440" si="37">O2377+S2377</f>
        <v>1.2192278290954242</v>
      </c>
    </row>
    <row r="2378" spans="1:20" ht="15.75" customHeight="1" x14ac:dyDescent="0.35">
      <c r="A2378">
        <v>2371</v>
      </c>
      <c r="B2378" s="76">
        <v>44238</v>
      </c>
      <c r="C2378" s="1" t="s">
        <v>7513</v>
      </c>
      <c r="D2378" s="76">
        <v>44238</v>
      </c>
      <c r="E2378" s="1" t="s">
        <v>7514</v>
      </c>
      <c r="F2378" s="1" t="s">
        <v>7515</v>
      </c>
      <c r="G2378" s="1" t="s">
        <v>123</v>
      </c>
      <c r="H2378" s="1" t="s">
        <v>124</v>
      </c>
      <c r="I2378" s="1" t="s">
        <v>125</v>
      </c>
      <c r="J2378" s="1" t="s">
        <v>6863</v>
      </c>
      <c r="K2378" s="1" t="s">
        <v>7467</v>
      </c>
      <c r="L2378">
        <f>ROUNDUP(IF(B2378&gt;$D$4,0,($D$4-B2378+1)/365),0)</f>
        <v>0</v>
      </c>
      <c r="M2378">
        <f>ROUNDUP(IF(B2378&gt;$D$5,0,($D$5-B2378+1)/365),0)</f>
        <v>1</v>
      </c>
      <c r="N2378" s="28">
        <f>IF(OR(L2378=1,M2378=1),IF(B2378+364&lt;=$D$5,(B2378+364-$D$4+1)/365,IF(B2378&gt;$D$4,($D$5-B2378+1)/365,$D$6/365)),0)</f>
        <v>0.17534246575342466</v>
      </c>
      <c r="O2378" s="28">
        <f>'Data &amp; Parameter'!$E$16*'Data &amp; Parameter'!$E$17*('Data &amp; Parameter'!$E$18+'Data &amp; Parameter'!$E$19)*'Data &amp; Parameter'!$E$20*'Data &amp; Parameter'!$E$37*N2378</f>
        <v>0.60961391454771208</v>
      </c>
      <c r="P2378">
        <f>ROUNDUP(IF(D2378&gt;$D$4,0,($D$4-D2378+1)/365),0)</f>
        <v>0</v>
      </c>
      <c r="Q2378">
        <f>ROUNDUP(IF(D2378&gt;$D$5,0,($D$5-D2378+1)/365),0)</f>
        <v>1</v>
      </c>
      <c r="R2378" s="28">
        <f>IF(OR(P2378=1,Q2378=1),IF(D2378+364&lt;=$D$5,(D2378+364-$D$4+1)/365,IF(D2378&gt;$D$4,($D$5-D2378+1)/365,$D$6/365)),0)</f>
        <v>0.17534246575342466</v>
      </c>
      <c r="S2378" s="28">
        <f>'Data &amp; Parameter'!$E$16*'Data &amp; Parameter'!$E$17*('Data &amp; Parameter'!$E$18+'Data &amp; Parameter'!$E$19)*'Data &amp; Parameter'!$E$20*'Data &amp; Parameter'!$E$37*R2378</f>
        <v>0.60961391454771208</v>
      </c>
      <c r="T2378" s="28">
        <f t="shared" si="37"/>
        <v>1.2192278290954242</v>
      </c>
    </row>
    <row r="2379" spans="1:20" ht="15.75" customHeight="1" x14ac:dyDescent="0.35">
      <c r="A2379">
        <v>2372</v>
      </c>
      <c r="B2379" s="76">
        <v>44238</v>
      </c>
      <c r="C2379" s="1" t="s">
        <v>7516</v>
      </c>
      <c r="D2379" s="76">
        <v>44238</v>
      </c>
      <c r="E2379" s="1" t="s">
        <v>7517</v>
      </c>
      <c r="F2379" s="1" t="s">
        <v>7518</v>
      </c>
      <c r="G2379" s="1" t="s">
        <v>123</v>
      </c>
      <c r="H2379" s="1" t="s">
        <v>124</v>
      </c>
      <c r="I2379" s="1" t="s">
        <v>125</v>
      </c>
      <c r="J2379" s="1" t="s">
        <v>6863</v>
      </c>
      <c r="K2379" s="1" t="s">
        <v>7467</v>
      </c>
      <c r="L2379">
        <f>ROUNDUP(IF(B2379&gt;$D$4,0,($D$4-B2379+1)/365),0)</f>
        <v>0</v>
      </c>
      <c r="M2379">
        <f>ROUNDUP(IF(B2379&gt;$D$5,0,($D$5-B2379+1)/365),0)</f>
        <v>1</v>
      </c>
      <c r="N2379" s="28">
        <f>IF(OR(L2379=1,M2379=1),IF(B2379+364&lt;=$D$5,(B2379+364-$D$4+1)/365,IF(B2379&gt;$D$4,($D$5-B2379+1)/365,$D$6/365)),0)</f>
        <v>0.17534246575342466</v>
      </c>
      <c r="O2379" s="28">
        <f>'Data &amp; Parameter'!$E$16*'Data &amp; Parameter'!$E$17*('Data &amp; Parameter'!$E$18+'Data &amp; Parameter'!$E$19)*'Data &amp; Parameter'!$E$20*'Data &amp; Parameter'!$E$37*N2379</f>
        <v>0.60961391454771208</v>
      </c>
      <c r="P2379">
        <f>ROUNDUP(IF(D2379&gt;$D$4,0,($D$4-D2379+1)/365),0)</f>
        <v>0</v>
      </c>
      <c r="Q2379">
        <f>ROUNDUP(IF(D2379&gt;$D$5,0,($D$5-D2379+1)/365),0)</f>
        <v>1</v>
      </c>
      <c r="R2379" s="28">
        <f>IF(OR(P2379=1,Q2379=1),IF(D2379+364&lt;=$D$5,(D2379+364-$D$4+1)/365,IF(D2379&gt;$D$4,($D$5-D2379+1)/365,$D$6/365)),0)</f>
        <v>0.17534246575342466</v>
      </c>
      <c r="S2379" s="28">
        <f>'Data &amp; Parameter'!$E$16*'Data &amp; Parameter'!$E$17*('Data &amp; Parameter'!$E$18+'Data &amp; Parameter'!$E$19)*'Data &amp; Parameter'!$E$20*'Data &amp; Parameter'!$E$37*R2379</f>
        <v>0.60961391454771208</v>
      </c>
      <c r="T2379" s="28">
        <f t="shared" si="37"/>
        <v>1.2192278290954242</v>
      </c>
    </row>
    <row r="2380" spans="1:20" ht="15.75" customHeight="1" x14ac:dyDescent="0.35">
      <c r="A2380">
        <v>2373</v>
      </c>
      <c r="B2380" s="76">
        <v>44238</v>
      </c>
      <c r="C2380" s="1" t="s">
        <v>7519</v>
      </c>
      <c r="D2380" s="76">
        <v>44238</v>
      </c>
      <c r="E2380" s="1" t="s">
        <v>7520</v>
      </c>
      <c r="F2380" s="1" t="s">
        <v>7521</v>
      </c>
      <c r="G2380" s="1" t="s">
        <v>123</v>
      </c>
      <c r="H2380" s="1" t="s">
        <v>124</v>
      </c>
      <c r="I2380" s="1" t="s">
        <v>125</v>
      </c>
      <c r="J2380" s="1" t="s">
        <v>6863</v>
      </c>
      <c r="K2380" s="1" t="s">
        <v>7467</v>
      </c>
      <c r="L2380">
        <f>ROUNDUP(IF(B2380&gt;$D$4,0,($D$4-B2380+1)/365),0)</f>
        <v>0</v>
      </c>
      <c r="M2380">
        <f>ROUNDUP(IF(B2380&gt;$D$5,0,($D$5-B2380+1)/365),0)</f>
        <v>1</v>
      </c>
      <c r="N2380" s="28">
        <f>IF(OR(L2380=1,M2380=1),IF(B2380+364&lt;=$D$5,(B2380+364-$D$4+1)/365,IF(B2380&gt;$D$4,($D$5-B2380+1)/365,$D$6/365)),0)</f>
        <v>0.17534246575342466</v>
      </c>
      <c r="O2380" s="28">
        <f>'Data &amp; Parameter'!$E$16*'Data &amp; Parameter'!$E$17*('Data &amp; Parameter'!$E$18+'Data &amp; Parameter'!$E$19)*'Data &amp; Parameter'!$E$20*'Data &amp; Parameter'!$E$37*N2380</f>
        <v>0.60961391454771208</v>
      </c>
      <c r="P2380">
        <f>ROUNDUP(IF(D2380&gt;$D$4,0,($D$4-D2380+1)/365),0)</f>
        <v>0</v>
      </c>
      <c r="Q2380">
        <f>ROUNDUP(IF(D2380&gt;$D$5,0,($D$5-D2380+1)/365),0)</f>
        <v>1</v>
      </c>
      <c r="R2380" s="28">
        <f>IF(OR(P2380=1,Q2380=1),IF(D2380+364&lt;=$D$5,(D2380+364-$D$4+1)/365,IF(D2380&gt;$D$4,($D$5-D2380+1)/365,$D$6/365)),0)</f>
        <v>0.17534246575342466</v>
      </c>
      <c r="S2380" s="28">
        <f>'Data &amp; Parameter'!$E$16*'Data &amp; Parameter'!$E$17*('Data &amp; Parameter'!$E$18+'Data &amp; Parameter'!$E$19)*'Data &amp; Parameter'!$E$20*'Data &amp; Parameter'!$E$37*R2380</f>
        <v>0.60961391454771208</v>
      </c>
      <c r="T2380" s="28">
        <f t="shared" si="37"/>
        <v>1.2192278290954242</v>
      </c>
    </row>
    <row r="2381" spans="1:20" ht="15.75" customHeight="1" x14ac:dyDescent="0.35">
      <c r="A2381">
        <v>2374</v>
      </c>
      <c r="B2381" s="76">
        <v>44238</v>
      </c>
      <c r="C2381" s="1" t="s">
        <v>7522</v>
      </c>
      <c r="D2381" s="76">
        <v>44238</v>
      </c>
      <c r="E2381" s="1" t="s">
        <v>7523</v>
      </c>
      <c r="F2381" s="1" t="s">
        <v>7524</v>
      </c>
      <c r="G2381" s="1" t="s">
        <v>123</v>
      </c>
      <c r="H2381" s="1" t="s">
        <v>124</v>
      </c>
      <c r="I2381" s="1" t="s">
        <v>125</v>
      </c>
      <c r="J2381" s="1" t="s">
        <v>6863</v>
      </c>
      <c r="K2381" s="1" t="s">
        <v>7467</v>
      </c>
      <c r="L2381">
        <f>ROUNDUP(IF(B2381&gt;$D$4,0,($D$4-B2381+1)/365),0)</f>
        <v>0</v>
      </c>
      <c r="M2381">
        <f>ROUNDUP(IF(B2381&gt;$D$5,0,($D$5-B2381+1)/365),0)</f>
        <v>1</v>
      </c>
      <c r="N2381" s="28">
        <f>IF(OR(L2381=1,M2381=1),IF(B2381+364&lt;=$D$5,(B2381+364-$D$4+1)/365,IF(B2381&gt;$D$4,($D$5-B2381+1)/365,$D$6/365)),0)</f>
        <v>0.17534246575342466</v>
      </c>
      <c r="O2381" s="28">
        <f>'Data &amp; Parameter'!$E$16*'Data &amp; Parameter'!$E$17*('Data &amp; Parameter'!$E$18+'Data &amp; Parameter'!$E$19)*'Data &amp; Parameter'!$E$20*'Data &amp; Parameter'!$E$37*N2381</f>
        <v>0.60961391454771208</v>
      </c>
      <c r="P2381">
        <f>ROUNDUP(IF(D2381&gt;$D$4,0,($D$4-D2381+1)/365),0)</f>
        <v>0</v>
      </c>
      <c r="Q2381">
        <f>ROUNDUP(IF(D2381&gt;$D$5,0,($D$5-D2381+1)/365),0)</f>
        <v>1</v>
      </c>
      <c r="R2381" s="28">
        <f>IF(OR(P2381=1,Q2381=1),IF(D2381+364&lt;=$D$5,(D2381+364-$D$4+1)/365,IF(D2381&gt;$D$4,($D$5-D2381+1)/365,$D$6/365)),0)</f>
        <v>0.17534246575342466</v>
      </c>
      <c r="S2381" s="28">
        <f>'Data &amp; Parameter'!$E$16*'Data &amp; Parameter'!$E$17*('Data &amp; Parameter'!$E$18+'Data &amp; Parameter'!$E$19)*'Data &amp; Parameter'!$E$20*'Data &amp; Parameter'!$E$37*R2381</f>
        <v>0.60961391454771208</v>
      </c>
      <c r="T2381" s="28">
        <f t="shared" si="37"/>
        <v>1.2192278290954242</v>
      </c>
    </row>
    <row r="2382" spans="1:20" ht="15.75" customHeight="1" x14ac:dyDescent="0.35">
      <c r="A2382">
        <v>2375</v>
      </c>
      <c r="B2382" s="76">
        <v>44238.316527777773</v>
      </c>
      <c r="C2382" s="1" t="s">
        <v>7525</v>
      </c>
      <c r="D2382" s="76">
        <v>44238.319201388891</v>
      </c>
      <c r="E2382" s="1" t="s">
        <v>7526</v>
      </c>
      <c r="F2382" s="1" t="s">
        <v>7527</v>
      </c>
      <c r="G2382" s="1" t="s">
        <v>123</v>
      </c>
      <c r="H2382" s="1" t="s">
        <v>124</v>
      </c>
      <c r="I2382" s="1" t="s">
        <v>125</v>
      </c>
      <c r="J2382" s="1" t="s">
        <v>7528</v>
      </c>
      <c r="K2382" s="1" t="s">
        <v>7528</v>
      </c>
      <c r="L2382">
        <f>ROUNDUP(IF(B2382&gt;$D$4,0,($D$4-B2382+1)/365),0)</f>
        <v>0</v>
      </c>
      <c r="M2382">
        <f>ROUNDUP(IF(B2382&gt;$D$5,0,($D$5-B2382+1)/365),0)</f>
        <v>1</v>
      </c>
      <c r="N2382" s="28">
        <f>IF(OR(L2382=1,M2382=1),IF(B2382+364&lt;=$D$5,(B2382+364-$D$4+1)/365,IF(B2382&gt;$D$4,($D$5-B2382+1)/365,$D$6/365)),0)</f>
        <v>0.17447526636226454</v>
      </c>
      <c r="O2382" s="28">
        <f>'Data &amp; Parameter'!$E$16*'Data &amp; Parameter'!$E$17*('Data &amp; Parameter'!$E$18+'Data &amp; Parameter'!$E$19)*'Data &amp; Parameter'!$E$20*'Data &amp; Parameter'!$E$37*N2382</f>
        <v>0.60659891864659399</v>
      </c>
      <c r="P2382">
        <f>ROUNDUP(IF(D2382&gt;$D$4,0,($D$4-D2382+1)/365),0)</f>
        <v>0</v>
      </c>
      <c r="Q2382">
        <f>ROUNDUP(IF(D2382&gt;$D$5,0,($D$5-D2382+1)/365),0)</f>
        <v>1</v>
      </c>
      <c r="R2382" s="28">
        <f>IF(OR(P2382=1,Q2382=1),IF(D2382+364&lt;=$D$5,(D2382+364-$D$4+1)/365,IF(D2382&gt;$D$4,($D$5-D2382+1)/365,$D$6/365)),0)</f>
        <v>0.17446794140029839</v>
      </c>
      <c r="S2382" s="28">
        <f>'Data &amp; Parameter'!$E$16*'Data &amp; Parameter'!$E$17*('Data &amp; Parameter'!$E$18+'Data &amp; Parameter'!$E$19)*'Data &amp; Parameter'!$E$20*'Data &amp; Parameter'!$E$37*R2382</f>
        <v>0.60657345191941581</v>
      </c>
      <c r="T2382" s="28">
        <f t="shared" si="37"/>
        <v>1.2131723705660098</v>
      </c>
    </row>
    <row r="2383" spans="1:20" ht="15.75" customHeight="1" x14ac:dyDescent="0.35">
      <c r="A2383">
        <v>2376</v>
      </c>
      <c r="B2383" s="76">
        <v>44238.318032407406</v>
      </c>
      <c r="C2383" s="1" t="s">
        <v>7529</v>
      </c>
      <c r="D2383" s="76">
        <v>44238.319525462968</v>
      </c>
      <c r="E2383" s="1" t="s">
        <v>7530</v>
      </c>
      <c r="F2383" s="1" t="s">
        <v>7531</v>
      </c>
      <c r="G2383" s="1" t="s">
        <v>123</v>
      </c>
      <c r="H2383" s="1" t="s">
        <v>124</v>
      </c>
      <c r="I2383" s="1" t="s">
        <v>125</v>
      </c>
      <c r="J2383" s="1" t="s">
        <v>7528</v>
      </c>
      <c r="K2383" s="1" t="s">
        <v>7528</v>
      </c>
      <c r="L2383">
        <f>ROUNDUP(IF(B2383&gt;$D$4,0,($D$4-B2383+1)/365),0)</f>
        <v>0</v>
      </c>
      <c r="M2383">
        <f>ROUNDUP(IF(B2383&gt;$D$5,0,($D$5-B2383+1)/365),0)</f>
        <v>1</v>
      </c>
      <c r="N2383" s="28">
        <f>IF(OR(L2383=1,M2383=1),IF(B2383+364&lt;=$D$5,(B2383+364-$D$4+1)/365,IF(B2383&gt;$D$4,($D$5-B2383+1)/365,$D$6/365)),0)</f>
        <v>0.17447114408929984</v>
      </c>
      <c r="O2383" s="28">
        <f>'Data &amp; Parameter'!$E$16*'Data &amp; Parameter'!$E$17*('Data &amp; Parameter'!$E$18+'Data &amp; Parameter'!$E$19)*'Data &amp; Parameter'!$E$20*'Data &amp; Parameter'!$E$37*N2383</f>
        <v>0.60658458672221938</v>
      </c>
      <c r="P2383">
        <f>ROUNDUP(IF(D2383&gt;$D$4,0,($D$4-D2383+1)/365),0)</f>
        <v>0</v>
      </c>
      <c r="Q2383">
        <f>ROUNDUP(IF(D2383&gt;$D$5,0,($D$5-D2383+1)/365),0)</f>
        <v>1</v>
      </c>
      <c r="R2383" s="28">
        <f>IF(OR(P2383=1,Q2383=1),IF(D2383+364&lt;=$D$5,(D2383+364-$D$4+1)/365,IF(D2383&gt;$D$4,($D$5-D2383+1)/365,$D$6/365)),0)</f>
        <v>0.17446705352611463</v>
      </c>
      <c r="S2383" s="28">
        <f>'Data &amp; Parameter'!$E$16*'Data &amp; Parameter'!$E$17*('Data &amp; Parameter'!$E$18+'Data &amp; Parameter'!$E$19)*'Data &amp; Parameter'!$E$20*'Data &amp; Parameter'!$E$37*R2383</f>
        <v>0.60657036504337325</v>
      </c>
      <c r="T2383" s="28">
        <f t="shared" si="37"/>
        <v>1.2131549517655926</v>
      </c>
    </row>
    <row r="2384" spans="1:20" ht="15.75" customHeight="1" x14ac:dyDescent="0.35">
      <c r="A2384">
        <v>2377</v>
      </c>
      <c r="B2384" s="76">
        <v>44238.321354166663</v>
      </c>
      <c r="C2384" s="1" t="s">
        <v>7532</v>
      </c>
      <c r="D2384" s="76">
        <v>44238.322534722218</v>
      </c>
      <c r="E2384" s="1" t="s">
        <v>7533</v>
      </c>
      <c r="F2384" s="1" t="s">
        <v>7534</v>
      </c>
      <c r="G2384" s="1" t="s">
        <v>123</v>
      </c>
      <c r="H2384" s="1" t="s">
        <v>124</v>
      </c>
      <c r="I2384" s="1" t="s">
        <v>125</v>
      </c>
      <c r="J2384" s="1" t="s">
        <v>7528</v>
      </c>
      <c r="K2384" s="1" t="s">
        <v>7528</v>
      </c>
      <c r="L2384">
        <f>ROUNDUP(IF(B2384&gt;$D$4,0,($D$4-B2384+1)/365),0)</f>
        <v>0</v>
      </c>
      <c r="M2384">
        <f>ROUNDUP(IF(B2384&gt;$D$5,0,($D$5-B2384+1)/365),0)</f>
        <v>1</v>
      </c>
      <c r="N2384" s="28">
        <f>IF(OR(L2384=1,M2384=1),IF(B2384+364&lt;=$D$5,(B2384+364-$D$4+1)/365,IF(B2384&gt;$D$4,($D$5-B2384+1)/365,$D$6/365)),0)</f>
        <v>0.17446204337900606</v>
      </c>
      <c r="O2384" s="28">
        <f>'Data &amp; Parameter'!$E$16*'Data &amp; Parameter'!$E$17*('Data &amp; Parameter'!$E$18+'Data &amp; Parameter'!$E$19)*'Data &amp; Parameter'!$E$20*'Data &amp; Parameter'!$E$37*N2384</f>
        <v>0.60655294624309464</v>
      </c>
      <c r="P2384">
        <f>ROUNDUP(IF(D2384&gt;$D$4,0,($D$4-D2384+1)/365),0)</f>
        <v>0</v>
      </c>
      <c r="Q2384">
        <f>ROUNDUP(IF(D2384&gt;$D$5,0,($D$5-D2384+1)/365),0)</f>
        <v>1</v>
      </c>
      <c r="R2384" s="28">
        <f>IF(OR(P2384=1,Q2384=1),IF(D2384+364&lt;=$D$5,(D2384+364-$D$4+1)/365,IF(D2384&gt;$D$4,($D$5-D2384+1)/365,$D$6/365)),0)</f>
        <v>0.17445880898022514</v>
      </c>
      <c r="S2384" s="28">
        <f>'Data &amp; Parameter'!$E$16*'Data &amp; Parameter'!$E$17*('Data &amp; Parameter'!$E$18+'Data &amp; Parameter'!$E$19)*'Data &amp; Parameter'!$E$20*'Data &amp; Parameter'!$E$37*R2384</f>
        <v>0.60654170119476258</v>
      </c>
      <c r="T2384" s="28">
        <f t="shared" si="37"/>
        <v>1.2130946474378572</v>
      </c>
    </row>
    <row r="2385" spans="1:20" ht="15.75" customHeight="1" x14ac:dyDescent="0.35">
      <c r="A2385">
        <v>2378</v>
      </c>
      <c r="B2385" s="76">
        <v>44238.322870370372</v>
      </c>
      <c r="C2385" s="1" t="s">
        <v>7535</v>
      </c>
      <c r="D2385" s="76">
        <v>44238.323819444442</v>
      </c>
      <c r="E2385" s="1" t="s">
        <v>7536</v>
      </c>
      <c r="F2385" s="1" t="s">
        <v>7537</v>
      </c>
      <c r="G2385" s="1" t="s">
        <v>123</v>
      </c>
      <c r="H2385" s="1" t="s">
        <v>124</v>
      </c>
      <c r="I2385" s="1" t="s">
        <v>125</v>
      </c>
      <c r="J2385" s="1" t="s">
        <v>7528</v>
      </c>
      <c r="K2385" s="1" t="s">
        <v>7538</v>
      </c>
      <c r="L2385">
        <f>ROUNDUP(IF(B2385&gt;$D$4,0,($D$4-B2385+1)/365),0)</f>
        <v>0</v>
      </c>
      <c r="M2385">
        <f>ROUNDUP(IF(B2385&gt;$D$5,0,($D$5-B2385+1)/365),0)</f>
        <v>1</v>
      </c>
      <c r="N2385" s="28">
        <f>IF(OR(L2385=1,M2385=1),IF(B2385+364&lt;=$D$5,(B2385+364-$D$4+1)/365,IF(B2385&gt;$D$4,($D$5-B2385+1)/365,$D$6/365)),0)</f>
        <v>0.17445788939624199</v>
      </c>
      <c r="O2385" s="28">
        <f>'Data &amp; Parameter'!$E$16*'Data &amp; Parameter'!$E$17*('Data &amp; Parameter'!$E$18+'Data &amp; Parameter'!$E$19)*'Data &amp; Parameter'!$E$20*'Data &amp; Parameter'!$E$37*N2385</f>
        <v>0.60653850407312226</v>
      </c>
      <c r="P2385">
        <f>ROUNDUP(IF(D2385&gt;$D$4,0,($D$4-D2385+1)/365),0)</f>
        <v>0</v>
      </c>
      <c r="Q2385">
        <f>ROUNDUP(IF(D2385&gt;$D$5,0,($D$5-D2385+1)/365),0)</f>
        <v>1</v>
      </c>
      <c r="R2385" s="28">
        <f>IF(OR(P2385=1,Q2385=1),IF(D2385+364&lt;=$D$5,(D2385+364-$D$4+1)/365,IF(D2385&gt;$D$4,($D$5-D2385+1)/365,$D$6/365)),0)</f>
        <v>0.17445528919330944</v>
      </c>
      <c r="S2385" s="28">
        <f>'Data &amp; Parameter'!$E$16*'Data &amp; Parameter'!$E$17*('Data &amp; Parameter'!$E$18+'Data &amp; Parameter'!$E$19)*'Data &amp; Parameter'!$E$20*'Data &amp; Parameter'!$E$37*R2385</f>
        <v>0.60652946393625917</v>
      </c>
      <c r="T2385" s="28">
        <f t="shared" si="37"/>
        <v>1.2130679680093814</v>
      </c>
    </row>
    <row r="2386" spans="1:20" ht="15.75" customHeight="1" x14ac:dyDescent="0.35">
      <c r="A2386">
        <v>2379</v>
      </c>
      <c r="B2386" s="76">
        <v>44238.324930555551</v>
      </c>
      <c r="C2386" s="1" t="s">
        <v>7539</v>
      </c>
      <c r="D2386" s="76">
        <v>44238.325729166667</v>
      </c>
      <c r="E2386" s="1" t="s">
        <v>7540</v>
      </c>
      <c r="F2386" s="1" t="s">
        <v>7541</v>
      </c>
      <c r="G2386" s="1" t="s">
        <v>123</v>
      </c>
      <c r="H2386" s="1" t="s">
        <v>124</v>
      </c>
      <c r="I2386" s="1" t="s">
        <v>125</v>
      </c>
      <c r="J2386" s="1" t="s">
        <v>7528</v>
      </c>
      <c r="K2386" s="1" t="s">
        <v>7528</v>
      </c>
      <c r="L2386">
        <f>ROUNDUP(IF(B2386&gt;$D$4,0,($D$4-B2386+1)/365),0)</f>
        <v>0</v>
      </c>
      <c r="M2386">
        <f>ROUNDUP(IF(B2386&gt;$D$5,0,($D$5-B2386+1)/365),0)</f>
        <v>1</v>
      </c>
      <c r="N2386" s="28">
        <f>IF(OR(L2386=1,M2386=1),IF(B2386+364&lt;=$D$5,(B2386+364-$D$4+1)/365,IF(B2386&gt;$D$4,($D$5-B2386+1)/365,$D$6/365)),0)</f>
        <v>0.17445224505328502</v>
      </c>
      <c r="O2386" s="28">
        <f>'Data &amp; Parameter'!$E$16*'Data &amp; Parameter'!$E$17*('Data &amp; Parameter'!$E$18+'Data &amp; Parameter'!$E$19)*'Data &amp; Parameter'!$E$20*'Data &amp; Parameter'!$E$37*N2386</f>
        <v>0.6065188803613748</v>
      </c>
      <c r="P2386">
        <f>ROUNDUP(IF(D2386&gt;$D$4,0,($D$4-D2386+1)/365),0)</f>
        <v>0</v>
      </c>
      <c r="Q2386">
        <f>ROUNDUP(IF(D2386&gt;$D$5,0,($D$5-D2386+1)/365),0)</f>
        <v>1</v>
      </c>
      <c r="R2386" s="28">
        <f>IF(OR(P2386=1,Q2386=1),IF(D2386+364&lt;=$D$5,(D2386+364-$D$4+1)/365,IF(D2386&gt;$D$4,($D$5-D2386+1)/365,$D$6/365)),0)</f>
        <v>0.17445005707762504</v>
      </c>
      <c r="S2386" s="28">
        <f>'Data &amp; Parameter'!$E$16*'Data &amp; Parameter'!$E$17*('Data &amp; Parameter'!$E$18+'Data &amp; Parameter'!$E$19)*'Data &amp; Parameter'!$E$20*'Data &amp; Parameter'!$E$37*R2386</f>
        <v>0.60651127341686595</v>
      </c>
      <c r="T2386" s="28">
        <f t="shared" si="37"/>
        <v>1.2130301537782406</v>
      </c>
    </row>
    <row r="2387" spans="1:20" ht="15.75" customHeight="1" x14ac:dyDescent="0.35">
      <c r="A2387">
        <v>2380</v>
      </c>
      <c r="B2387" s="76">
        <v>44238.327152777776</v>
      </c>
      <c r="C2387" s="1" t="s">
        <v>7542</v>
      </c>
      <c r="D2387" s="76">
        <v>44238.32876157407</v>
      </c>
      <c r="E2387" s="1" t="s">
        <v>7543</v>
      </c>
      <c r="F2387" s="1" t="s">
        <v>7544</v>
      </c>
      <c r="G2387" s="1" t="s">
        <v>123</v>
      </c>
      <c r="H2387" s="1" t="s">
        <v>124</v>
      </c>
      <c r="I2387" s="1" t="s">
        <v>125</v>
      </c>
      <c r="J2387" s="1" t="s">
        <v>7528</v>
      </c>
      <c r="K2387" s="1" t="s">
        <v>7538</v>
      </c>
      <c r="L2387">
        <f>ROUNDUP(IF(B2387&gt;$D$4,0,($D$4-B2387+1)/365),0)</f>
        <v>0</v>
      </c>
      <c r="M2387">
        <f>ROUNDUP(IF(B2387&gt;$D$5,0,($D$5-B2387+1)/365),0)</f>
        <v>1</v>
      </c>
      <c r="N2387" s="28">
        <f>IF(OR(L2387=1,M2387=1),IF(B2387+364&lt;=$D$5,(B2387+364-$D$4+1)/365,IF(B2387&gt;$D$4,($D$5-B2387+1)/365,$D$6/365)),0)</f>
        <v>0.17444615677321626</v>
      </c>
      <c r="O2387" s="28">
        <f>'Data &amp; Parameter'!$E$16*'Data &amp; Parameter'!$E$17*('Data &amp; Parameter'!$E$18+'Data &amp; Parameter'!$E$19)*'Data &amp; Parameter'!$E$20*'Data &amp; Parameter'!$E$37*N2387</f>
        <v>0.60649771321153667</v>
      </c>
      <c r="P2387">
        <f>ROUNDUP(IF(D2387&gt;$D$4,0,($D$4-D2387+1)/365),0)</f>
        <v>0</v>
      </c>
      <c r="Q2387">
        <f>ROUNDUP(IF(D2387&gt;$D$5,0,($D$5-D2387+1)/365),0)</f>
        <v>1</v>
      </c>
      <c r="R2387" s="28">
        <f>IF(OR(P2387=1,Q2387=1),IF(D2387+364&lt;=$D$5,(D2387+364-$D$4+1)/365,IF(D2387&gt;$D$4,($D$5-D2387+1)/365,$D$6/365)),0)</f>
        <v>0.17444174911213675</v>
      </c>
      <c r="S2387" s="28">
        <f>'Data &amp; Parameter'!$E$16*'Data &amp; Parameter'!$E$17*('Data &amp; Parameter'!$E$18+'Data &amp; Parameter'!$E$19)*'Data &amp; Parameter'!$E$20*'Data &amp; Parameter'!$E$37*R2387</f>
        <v>0.60648238907705998</v>
      </c>
      <c r="T2387" s="28">
        <f t="shared" si="37"/>
        <v>1.2129801022885967</v>
      </c>
    </row>
    <row r="2388" spans="1:20" ht="15.75" customHeight="1" x14ac:dyDescent="0.35">
      <c r="A2388">
        <v>2381</v>
      </c>
      <c r="B2388" s="76">
        <v>44238.32775462963</v>
      </c>
      <c r="C2388" s="1" t="s">
        <v>7545</v>
      </c>
      <c r="D2388" s="76">
        <v>44238.3284837963</v>
      </c>
      <c r="E2388" s="1" t="s">
        <v>7546</v>
      </c>
      <c r="F2388" s="1" t="s">
        <v>7547</v>
      </c>
      <c r="G2388" s="1" t="s">
        <v>123</v>
      </c>
      <c r="H2388" s="1" t="s">
        <v>124</v>
      </c>
      <c r="I2388" s="1" t="s">
        <v>125</v>
      </c>
      <c r="J2388" s="1" t="s">
        <v>7528</v>
      </c>
      <c r="K2388" s="1" t="s">
        <v>7528</v>
      </c>
      <c r="L2388">
        <f>ROUNDUP(IF(B2388&gt;$D$4,0,($D$4-B2388+1)/365),0)</f>
        <v>0</v>
      </c>
      <c r="M2388">
        <f>ROUNDUP(IF(B2388&gt;$D$5,0,($D$5-B2388+1)/365),0)</f>
        <v>1</v>
      </c>
      <c r="N2388" s="28">
        <f>IF(OR(L2388=1,M2388=1),IF(B2388+364&lt;=$D$5,(B2388+364-$D$4+1)/365,IF(B2388&gt;$D$4,($D$5-B2388+1)/365,$D$6/365)),0)</f>
        <v>0.1744445078640264</v>
      </c>
      <c r="O2388" s="28">
        <f>'Data &amp; Parameter'!$E$16*'Data &amp; Parameter'!$E$17*('Data &amp; Parameter'!$E$18+'Data &amp; Parameter'!$E$19)*'Data &amp; Parameter'!$E$20*'Data &amp; Parameter'!$E$37*N2388</f>
        <v>0.60649198044177299</v>
      </c>
      <c r="P2388">
        <f>ROUNDUP(IF(D2388&gt;$D$4,0,($D$4-D2388+1)/365),0)</f>
        <v>0</v>
      </c>
      <c r="Q2388">
        <f>ROUNDUP(IF(D2388&gt;$D$5,0,($D$5-D2388+1)/365),0)</f>
        <v>1</v>
      </c>
      <c r="R2388" s="28">
        <f>IF(OR(P2388=1,Q2388=1),IF(D2388+364&lt;=$D$5,(D2388+364-$D$4+1)/365,IF(D2388&gt;$D$4,($D$5-D2388+1)/365,$D$6/365)),0)</f>
        <v>0.17444251014712292</v>
      </c>
      <c r="S2388" s="28">
        <f>'Data &amp; Parameter'!$E$16*'Data &amp; Parameter'!$E$17*('Data &amp; Parameter'!$E$18+'Data &amp; Parameter'!$E$19)*'Data &amp; Parameter'!$E$20*'Data &amp; Parameter'!$E$37*R2388</f>
        <v>0.60648503497071182</v>
      </c>
      <c r="T2388" s="28">
        <f t="shared" si="37"/>
        <v>1.2129770154124848</v>
      </c>
    </row>
    <row r="2389" spans="1:20" ht="15.75" customHeight="1" x14ac:dyDescent="0.35">
      <c r="A2389">
        <v>2382</v>
      </c>
      <c r="B2389" s="76">
        <v>44238.330567129626</v>
      </c>
      <c r="C2389" s="1" t="s">
        <v>7548</v>
      </c>
      <c r="D2389" s="76">
        <v>44238.331250000003</v>
      </c>
      <c r="E2389" s="1" t="s">
        <v>7549</v>
      </c>
      <c r="F2389" s="1" t="s">
        <v>7550</v>
      </c>
      <c r="G2389" s="1" t="s">
        <v>123</v>
      </c>
      <c r="H2389" s="1" t="s">
        <v>124</v>
      </c>
      <c r="I2389" s="1" t="s">
        <v>125</v>
      </c>
      <c r="J2389" s="1" t="s">
        <v>7528</v>
      </c>
      <c r="K2389" s="1" t="s">
        <v>7528</v>
      </c>
      <c r="L2389">
        <f>ROUNDUP(IF(B2389&gt;$D$4,0,($D$4-B2389+1)/365),0)</f>
        <v>0</v>
      </c>
      <c r="M2389">
        <f>ROUNDUP(IF(B2389&gt;$D$5,0,($D$5-B2389+1)/365),0)</f>
        <v>1</v>
      </c>
      <c r="N2389" s="28">
        <f>IF(OR(L2389=1,M2389=1),IF(B2389+364&lt;=$D$5,(B2389+364-$D$4+1)/365,IF(B2389&gt;$D$4,($D$5-B2389+1)/365,$D$6/365)),0)</f>
        <v>0.17443680238458711</v>
      </c>
      <c r="O2389" s="28">
        <f>'Data &amp; Parameter'!$E$16*'Data &amp; Parameter'!$E$17*('Data &amp; Parameter'!$E$18+'Data &amp; Parameter'!$E$19)*'Data &amp; Parameter'!$E$20*'Data &amp; Parameter'!$E$37*N2389</f>
        <v>0.60646519076783822</v>
      </c>
      <c r="P2389">
        <f>ROUNDUP(IF(D2389&gt;$D$4,0,($D$4-D2389+1)/365),0)</f>
        <v>0</v>
      </c>
      <c r="Q2389">
        <f>ROUNDUP(IF(D2389&gt;$D$5,0,($D$5-D2389+1)/365),0)</f>
        <v>1</v>
      </c>
      <c r="R2389" s="28">
        <f>IF(OR(P2389=1,Q2389=1),IF(D2389+364&lt;=$D$5,(D2389+364-$D$4+1)/365,IF(D2389&gt;$D$4,($D$5-D2389+1)/365,$D$6/365)),0)</f>
        <v>0.17443493150684133</v>
      </c>
      <c r="S2389" s="28">
        <f>'Data &amp; Parameter'!$E$16*'Data &amp; Parameter'!$E$17*('Data &amp; Parameter'!$E$18+'Data &amp; Parameter'!$E$19)*'Data &amp; Parameter'!$E$20*'Data &amp; Parameter'!$E$37*R2389</f>
        <v>0.60645868627902921</v>
      </c>
      <c r="T2389" s="28">
        <f t="shared" si="37"/>
        <v>1.2129238770468675</v>
      </c>
    </row>
    <row r="2390" spans="1:20" ht="15.75" customHeight="1" x14ac:dyDescent="0.35">
      <c r="A2390">
        <v>2383</v>
      </c>
      <c r="B2390" s="76">
        <v>44238.330949074079</v>
      </c>
      <c r="C2390" s="1" t="s">
        <v>7551</v>
      </c>
      <c r="D2390" s="76">
        <v>44238.331585648149</v>
      </c>
      <c r="E2390" s="1" t="s">
        <v>7552</v>
      </c>
      <c r="F2390" s="1" t="s">
        <v>7553</v>
      </c>
      <c r="G2390" s="1" t="s">
        <v>123</v>
      </c>
      <c r="H2390" s="1" t="s">
        <v>124</v>
      </c>
      <c r="I2390" s="1" t="s">
        <v>125</v>
      </c>
      <c r="J2390" s="1" t="s">
        <v>7528</v>
      </c>
      <c r="K2390" s="1" t="s">
        <v>7538</v>
      </c>
      <c r="L2390">
        <f>ROUNDUP(IF(B2390&gt;$D$4,0,($D$4-B2390+1)/365),0)</f>
        <v>0</v>
      </c>
      <c r="M2390">
        <f>ROUNDUP(IF(B2390&gt;$D$5,0,($D$5-B2390+1)/365),0)</f>
        <v>1</v>
      </c>
      <c r="N2390" s="28">
        <f>IF(OR(L2390=1,M2390=1),IF(B2390+364&lt;=$D$5,(B2390+364-$D$4+1)/365,IF(B2390&gt;$D$4,($D$5-B2390+1)/365,$D$6/365)),0)</f>
        <v>0.1744357559614263</v>
      </c>
      <c r="O2390" s="28">
        <f>'Data &amp; Parameter'!$E$16*'Data &amp; Parameter'!$E$17*('Data &amp; Parameter'!$E$18+'Data &amp; Parameter'!$E$19)*'Data &amp; Parameter'!$E$20*'Data &amp; Parameter'!$E$37*N2390</f>
        <v>0.60646155266387636</v>
      </c>
      <c r="P2390">
        <f>ROUNDUP(IF(D2390&gt;$D$4,0,($D$4-D2390+1)/365),0)</f>
        <v>0</v>
      </c>
      <c r="Q2390">
        <f>ROUNDUP(IF(D2390&gt;$D$5,0,($D$5-D2390+1)/365),0)</f>
        <v>1</v>
      </c>
      <c r="R2390" s="28">
        <f>IF(OR(P2390=1,Q2390=1),IF(D2390+364&lt;=$D$5,(D2390+364-$D$4+1)/365,IF(D2390&gt;$D$4,($D$5-D2390+1)/365,$D$6/365)),0)</f>
        <v>0.17443401192287813</v>
      </c>
      <c r="S2390" s="28">
        <f>'Data &amp; Parameter'!$E$16*'Data &amp; Parameter'!$E$17*('Data &amp; Parameter'!$E$18+'Data &amp; Parameter'!$E$19)*'Data &amp; Parameter'!$E$20*'Data &amp; Parameter'!$E$37*R2390</f>
        <v>0.60645548915745828</v>
      </c>
      <c r="T2390" s="28">
        <f t="shared" si="37"/>
        <v>1.2129170418213346</v>
      </c>
    </row>
    <row r="2391" spans="1:20" ht="15.75" customHeight="1" x14ac:dyDescent="0.35">
      <c r="A2391">
        <v>2384</v>
      </c>
      <c r="B2391" s="76">
        <v>44238.333333333328</v>
      </c>
      <c r="C2391" s="1" t="s">
        <v>7554</v>
      </c>
      <c r="D2391" s="76">
        <v>44238.334178240737</v>
      </c>
      <c r="E2391" s="1" t="s">
        <v>7555</v>
      </c>
      <c r="F2391" s="1" t="s">
        <v>7556</v>
      </c>
      <c r="G2391" s="1" t="s">
        <v>123</v>
      </c>
      <c r="H2391" s="1" t="s">
        <v>124</v>
      </c>
      <c r="I2391" s="1" t="s">
        <v>125</v>
      </c>
      <c r="J2391" s="1" t="s">
        <v>7528</v>
      </c>
      <c r="K2391" s="1" t="s">
        <v>7528</v>
      </c>
      <c r="L2391">
        <f>ROUNDUP(IF(B2391&gt;$D$4,0,($D$4-B2391+1)/365),0)</f>
        <v>0</v>
      </c>
      <c r="M2391">
        <f>ROUNDUP(IF(B2391&gt;$D$5,0,($D$5-B2391+1)/365),0)</f>
        <v>1</v>
      </c>
      <c r="N2391" s="28">
        <f>IF(OR(L2391=1,M2391=1),IF(B2391+364&lt;=$D$5,(B2391+364-$D$4+1)/365,IF(B2391&gt;$D$4,($D$5-B2391+1)/365,$D$6/365)),0)</f>
        <v>0.17442922374430553</v>
      </c>
      <c r="O2391" s="28">
        <f>'Data &amp; Parameter'!$E$16*'Data &amp; Parameter'!$E$17*('Data &amp; Parameter'!$E$18+'Data &amp; Parameter'!$E$19)*'Data &amp; Parameter'!$E$20*'Data &amp; Parameter'!$E$37*N2391</f>
        <v>0.60643884207615562</v>
      </c>
      <c r="P2391">
        <f>ROUNDUP(IF(D2391&gt;$D$4,0,($D$4-D2391+1)/365),0)</f>
        <v>0</v>
      </c>
      <c r="Q2391">
        <f>ROUNDUP(IF(D2391&gt;$D$5,0,($D$5-D2391+1)/365),0)</f>
        <v>1</v>
      </c>
      <c r="R2391" s="28">
        <f>IF(OR(P2391=1,Q2391=1),IF(D2391+364&lt;=$D$5,(D2391+364-$D$4+1)/365,IF(D2391&gt;$D$4,($D$5-D2391+1)/365,$D$6/365)),0)</f>
        <v>0.17442690892948781</v>
      </c>
      <c r="S2391" s="28">
        <f>'Data &amp; Parameter'!$E$16*'Data &amp; Parameter'!$E$17*('Data &amp; Parameter'!$E$18+'Data &amp; Parameter'!$E$19)*'Data &amp; Parameter'!$E$20*'Data &amp; Parameter'!$E$37*R2391</f>
        <v>0.6064307941493946</v>
      </c>
      <c r="T2391" s="28">
        <f t="shared" si="37"/>
        <v>1.2128696362255502</v>
      </c>
    </row>
    <row r="2392" spans="1:20" ht="15.75" customHeight="1" x14ac:dyDescent="0.35">
      <c r="A2392">
        <v>2385</v>
      </c>
      <c r="B2392" s="76">
        <v>44238.333958333329</v>
      </c>
      <c r="C2392" s="1" t="s">
        <v>7557</v>
      </c>
      <c r="D2392" s="76">
        <v>44238.334560185191</v>
      </c>
      <c r="E2392" s="1" t="s">
        <v>7558</v>
      </c>
      <c r="F2392" s="1" t="s">
        <v>7559</v>
      </c>
      <c r="G2392" s="1" t="s">
        <v>123</v>
      </c>
      <c r="H2392" s="1" t="s">
        <v>124</v>
      </c>
      <c r="I2392" s="1" t="s">
        <v>125</v>
      </c>
      <c r="J2392" s="1" t="s">
        <v>7528</v>
      </c>
      <c r="K2392" s="1" t="s">
        <v>7538</v>
      </c>
      <c r="L2392">
        <f>ROUNDUP(IF(B2392&gt;$D$4,0,($D$4-B2392+1)/365),0)</f>
        <v>0</v>
      </c>
      <c r="M2392">
        <f>ROUNDUP(IF(B2392&gt;$D$5,0,($D$5-B2392+1)/365),0)</f>
        <v>1</v>
      </c>
      <c r="N2392" s="28">
        <f>IF(OR(L2392=1,M2392=1),IF(B2392+364&lt;=$D$5,(B2392+364-$D$4+1)/365,IF(B2392&gt;$D$4,($D$5-B2392+1)/365,$D$6/365)),0)</f>
        <v>0.17442751141553681</v>
      </c>
      <c r="O2392" s="28">
        <f>'Data &amp; Parameter'!$E$16*'Data &amp; Parameter'!$E$17*('Data &amp; Parameter'!$E$18+'Data &amp; Parameter'!$E$19)*'Data &amp; Parameter'!$E$20*'Data &amp; Parameter'!$E$37*N2392</f>
        <v>0.6064328888152658</v>
      </c>
      <c r="P2392">
        <f>ROUNDUP(IF(D2392&gt;$D$4,0,($D$4-D2392+1)/365),0)</f>
        <v>0</v>
      </c>
      <c r="Q2392">
        <f>ROUNDUP(IF(D2392&gt;$D$5,0,($D$5-D2392+1)/365),0)</f>
        <v>1</v>
      </c>
      <c r="R2392" s="28">
        <f>IF(OR(P2392=1,Q2392=1),IF(D2392+364&lt;=$D$5,(D2392+364-$D$4+1)/365,IF(D2392&gt;$D$4,($D$5-D2392+1)/365,$D$6/365)),0)</f>
        <v>0.17442586250632702</v>
      </c>
      <c r="S2392" s="28">
        <f>'Data &amp; Parameter'!$E$16*'Data &amp; Parameter'!$E$17*('Data &amp; Parameter'!$E$18+'Data &amp; Parameter'!$E$19)*'Data &amp; Parameter'!$E$20*'Data &amp; Parameter'!$E$37*R2392</f>
        <v>0.60642715604543285</v>
      </c>
      <c r="T2392" s="28">
        <f t="shared" si="37"/>
        <v>1.2128600448606988</v>
      </c>
    </row>
    <row r="2393" spans="1:20" ht="15.75" customHeight="1" x14ac:dyDescent="0.35">
      <c r="A2393">
        <v>2386</v>
      </c>
      <c r="B2393" s="76">
        <v>44238.336562500001</v>
      </c>
      <c r="C2393" s="1" t="s">
        <v>7560</v>
      </c>
      <c r="D2393" s="76">
        <v>44238.337337962963</v>
      </c>
      <c r="E2393" s="1" t="s">
        <v>7561</v>
      </c>
      <c r="F2393" s="1" t="s">
        <v>7562</v>
      </c>
      <c r="G2393" s="1" t="s">
        <v>123</v>
      </c>
      <c r="H2393" s="1" t="s">
        <v>124</v>
      </c>
      <c r="I2393" s="1" t="s">
        <v>125</v>
      </c>
      <c r="J2393" s="1" t="s">
        <v>7528</v>
      </c>
      <c r="K2393" s="1" t="s">
        <v>7528</v>
      </c>
      <c r="L2393">
        <f>ROUNDUP(IF(B2393&gt;$D$4,0,($D$4-B2393+1)/365),0)</f>
        <v>0</v>
      </c>
      <c r="M2393">
        <f>ROUNDUP(IF(B2393&gt;$D$5,0,($D$5-B2393+1)/365),0)</f>
        <v>1</v>
      </c>
      <c r="N2393" s="28">
        <f>IF(OR(L2393=1,M2393=1),IF(B2393+364&lt;=$D$5,(B2393+364-$D$4+1)/365,IF(B2393&gt;$D$4,($D$5-B2393+1)/365,$D$6/365)),0)</f>
        <v>0.17442037671232719</v>
      </c>
      <c r="O2393" s="28">
        <f>'Data &amp; Parameter'!$E$16*'Data &amp; Parameter'!$E$17*('Data &amp; Parameter'!$E$18+'Data &amp; Parameter'!$E$19)*'Data &amp; Parameter'!$E$20*'Data &amp; Parameter'!$E$37*N2393</f>
        <v>0.6064080835615353</v>
      </c>
      <c r="P2393">
        <f>ROUNDUP(IF(D2393&gt;$D$4,0,($D$4-D2393+1)/365),0)</f>
        <v>0</v>
      </c>
      <c r="Q2393">
        <f>ROUNDUP(IF(D2393&gt;$D$5,0,($D$5-D2393+1)/365),0)</f>
        <v>1</v>
      </c>
      <c r="R2393" s="28">
        <f>IF(OR(P2393=1,Q2393=1),IF(D2393+364&lt;=$D$5,(D2393+364-$D$4+1)/365,IF(D2393&gt;$D$4,($D$5-D2393+1)/365,$D$6/365)),0)</f>
        <v>0.17441825215626597</v>
      </c>
      <c r="S2393" s="28">
        <f>'Data &amp; Parameter'!$E$16*'Data &amp; Parameter'!$E$17*('Data &amp; Parameter'!$E$18+'Data &amp; Parameter'!$E$19)*'Data &amp; Parameter'!$E$20*'Data &amp; Parameter'!$E$37*R2393</f>
        <v>0.60640069710822175</v>
      </c>
      <c r="T2393" s="28">
        <f t="shared" si="37"/>
        <v>1.2128087806697572</v>
      </c>
    </row>
    <row r="2394" spans="1:20" ht="15.75" customHeight="1" x14ac:dyDescent="0.35">
      <c r="A2394">
        <v>2387</v>
      </c>
      <c r="B2394" s="76">
        <v>44238.337361111116</v>
      </c>
      <c r="C2394" s="1" t="s">
        <v>7563</v>
      </c>
      <c r="D2394" s="76">
        <v>44238.33803240741</v>
      </c>
      <c r="E2394" s="1" t="s">
        <v>7564</v>
      </c>
      <c r="F2394" s="1" t="s">
        <v>7565</v>
      </c>
      <c r="G2394" s="1" t="s">
        <v>123</v>
      </c>
      <c r="H2394" s="1" t="s">
        <v>124</v>
      </c>
      <c r="I2394" s="1" t="s">
        <v>125</v>
      </c>
      <c r="J2394" s="1" t="s">
        <v>7528</v>
      </c>
      <c r="K2394" s="1" t="s">
        <v>7538</v>
      </c>
      <c r="L2394">
        <f>ROUNDUP(IF(B2394&gt;$D$4,0,($D$4-B2394+1)/365),0)</f>
        <v>0</v>
      </c>
      <c r="M2394">
        <f>ROUNDUP(IF(B2394&gt;$D$5,0,($D$5-B2394+1)/365),0)</f>
        <v>1</v>
      </c>
      <c r="N2394" s="28">
        <f>IF(OR(L2394=1,M2394=1),IF(B2394+364&lt;=$D$5,(B2394+364-$D$4+1)/365,IF(B2394&gt;$D$4,($D$5-B2394+1)/365,$D$6/365)),0)</f>
        <v>0.17441818873666717</v>
      </c>
      <c r="O2394" s="28">
        <f>'Data &amp; Parameter'!$E$16*'Data &amp; Parameter'!$E$17*('Data &amp; Parameter'!$E$18+'Data &amp; Parameter'!$E$19)*'Data &amp; Parameter'!$E$20*'Data &amp; Parameter'!$E$37*N2394</f>
        <v>0.60640047661702634</v>
      </c>
      <c r="P2394">
        <f>ROUNDUP(IF(D2394&gt;$D$4,0,($D$4-D2394+1)/365),0)</f>
        <v>0</v>
      </c>
      <c r="Q2394">
        <f>ROUNDUP(IF(D2394&gt;$D$5,0,($D$5-D2394+1)/365),0)</f>
        <v>1</v>
      </c>
      <c r="R2394" s="28">
        <f>IF(OR(P2394=1,Q2394=1),IF(D2394+364&lt;=$D$5,(D2394+364-$D$4+1)/365,IF(D2394&gt;$D$4,($D$5-D2394+1)/365,$D$6/365)),0)</f>
        <v>0.17441634956874075</v>
      </c>
      <c r="S2394" s="28">
        <f>'Data &amp; Parameter'!$E$16*'Data &amp; Parameter'!$E$17*('Data &amp; Parameter'!$E$18+'Data &amp; Parameter'!$E$19)*'Data &amp; Parameter'!$E$20*'Data &amp; Parameter'!$E$37*R2394</f>
        <v>0.60639408237388448</v>
      </c>
      <c r="T2394" s="28">
        <f t="shared" si="37"/>
        <v>1.2127945589909108</v>
      </c>
    </row>
    <row r="2395" spans="1:20" ht="15.75" customHeight="1" x14ac:dyDescent="0.35">
      <c r="A2395">
        <v>2388</v>
      </c>
      <c r="B2395" s="76">
        <v>44238.339212962965</v>
      </c>
      <c r="C2395" s="1" t="s">
        <v>7566</v>
      </c>
      <c r="D2395" s="76">
        <v>44238.340416666666</v>
      </c>
      <c r="E2395" s="1" t="s">
        <v>7567</v>
      </c>
      <c r="F2395" s="1" t="s">
        <v>7568</v>
      </c>
      <c r="G2395" s="1" t="s">
        <v>123</v>
      </c>
      <c r="H2395" s="1" t="s">
        <v>124</v>
      </c>
      <c r="I2395" s="1" t="s">
        <v>125</v>
      </c>
      <c r="J2395" s="1" t="s">
        <v>7528</v>
      </c>
      <c r="K2395" s="1" t="s">
        <v>7528</v>
      </c>
      <c r="L2395">
        <f>ROUNDUP(IF(B2395&gt;$D$4,0,($D$4-B2395+1)/365),0)</f>
        <v>0</v>
      </c>
      <c r="M2395">
        <f>ROUNDUP(IF(B2395&gt;$D$5,0,($D$5-B2395+1)/365),0)</f>
        <v>1</v>
      </c>
      <c r="N2395" s="28">
        <f>IF(OR(L2395=1,M2395=1),IF(B2395+364&lt;=$D$5,(B2395+364-$D$4+1)/365,IF(B2395&gt;$D$4,($D$5-B2395+1)/365,$D$6/365)),0)</f>
        <v>0.17441311516995983</v>
      </c>
      <c r="O2395" s="28">
        <f>'Data &amp; Parameter'!$E$16*'Data &amp; Parameter'!$E$17*('Data &amp; Parameter'!$E$18+'Data &amp; Parameter'!$E$19)*'Data &amp; Parameter'!$E$20*'Data &amp; Parameter'!$E$37*N2395</f>
        <v>0.60638283732555243</v>
      </c>
      <c r="P2395">
        <f>ROUNDUP(IF(D2395&gt;$D$4,0,($D$4-D2395+1)/365),0)</f>
        <v>0</v>
      </c>
      <c r="Q2395">
        <f>ROUNDUP(IF(D2395&gt;$D$5,0,($D$5-D2395+1)/365),0)</f>
        <v>1</v>
      </c>
      <c r="R2395" s="28">
        <f>IF(OR(P2395=1,Q2395=1),IF(D2395+364&lt;=$D$5,(D2395+364-$D$4+1)/365,IF(D2395&gt;$D$4,($D$5-D2395+1)/365,$D$6/365)),0)</f>
        <v>0.17440981735160002</v>
      </c>
      <c r="S2395" s="28">
        <f>'Data &amp; Parameter'!$E$16*'Data &amp; Parameter'!$E$17*('Data &amp; Parameter'!$E$18+'Data &amp; Parameter'!$E$19)*'Data &amp; Parameter'!$E$20*'Data &amp; Parameter'!$E$37*R2395</f>
        <v>0.60637137178609424</v>
      </c>
      <c r="T2395" s="28">
        <f t="shared" si="37"/>
        <v>1.2127542091116466</v>
      </c>
    </row>
    <row r="2396" spans="1:20" ht="15.75" customHeight="1" x14ac:dyDescent="0.35">
      <c r="A2396">
        <v>2389</v>
      </c>
      <c r="B2396" s="76">
        <v>44238.340648148151</v>
      </c>
      <c r="C2396" s="1" t="s">
        <v>7569</v>
      </c>
      <c r="D2396" s="76">
        <v>44238.341446759259</v>
      </c>
      <c r="E2396" s="1" t="s">
        <v>7570</v>
      </c>
      <c r="F2396" s="1" t="s">
        <v>7571</v>
      </c>
      <c r="G2396" s="1" t="s">
        <v>123</v>
      </c>
      <c r="H2396" s="1" t="s">
        <v>124</v>
      </c>
      <c r="I2396" s="1" t="s">
        <v>125</v>
      </c>
      <c r="J2396" s="1" t="s">
        <v>7528</v>
      </c>
      <c r="K2396" s="1" t="s">
        <v>7538</v>
      </c>
      <c r="L2396">
        <f>ROUNDUP(IF(B2396&gt;$D$4,0,($D$4-B2396+1)/365),0)</f>
        <v>0</v>
      </c>
      <c r="M2396">
        <f>ROUNDUP(IF(B2396&gt;$D$5,0,($D$5-B2396+1)/365),0)</f>
        <v>1</v>
      </c>
      <c r="N2396" s="28">
        <f>IF(OR(L2396=1,M2396=1),IF(B2396+364&lt;=$D$5,(B2396+364-$D$4+1)/365,IF(B2396&gt;$D$4,($D$5-B2396+1)/365,$D$6/365)),0)</f>
        <v>0.17440918315575166</v>
      </c>
      <c r="O2396" s="28">
        <f>'Data &amp; Parameter'!$E$16*'Data &amp; Parameter'!$E$17*('Data &amp; Parameter'!$E$18+'Data &amp; Parameter'!$E$19)*'Data &amp; Parameter'!$E$20*'Data &amp; Parameter'!$E$37*N2396</f>
        <v>0.6063691668746255</v>
      </c>
      <c r="P2396">
        <f>ROUNDUP(IF(D2396&gt;$D$4,0,($D$4-D2396+1)/365),0)</f>
        <v>0</v>
      </c>
      <c r="Q2396">
        <f>ROUNDUP(IF(D2396&gt;$D$5,0,($D$5-D2396+1)/365),0)</f>
        <v>1</v>
      </c>
      <c r="R2396" s="28">
        <f>IF(OR(P2396=1,Q2396=1),IF(D2396+364&lt;=$D$5,(D2396+364-$D$4+1)/365,IF(D2396&gt;$D$4,($D$5-D2396+1)/365,$D$6/365)),0)</f>
        <v>0.1744069951801116</v>
      </c>
      <c r="S2396" s="28">
        <f>'Data &amp; Parameter'!$E$16*'Data &amp; Parameter'!$E$17*('Data &amp; Parameter'!$E$18+'Data &amp; Parameter'!$E$19)*'Data &amp; Parameter'!$E$20*'Data &amp; Parameter'!$E$37*R2396</f>
        <v>0.60636155993018592</v>
      </c>
      <c r="T2396" s="28">
        <f t="shared" si="37"/>
        <v>1.2127307268048115</v>
      </c>
    </row>
    <row r="2397" spans="1:20" ht="15.75" customHeight="1" x14ac:dyDescent="0.35">
      <c r="A2397">
        <v>2390</v>
      </c>
      <c r="B2397" s="76">
        <v>44238.343298611115</v>
      </c>
      <c r="C2397" s="1" t="s">
        <v>7572</v>
      </c>
      <c r="D2397" s="76">
        <v>44238.344201388885</v>
      </c>
      <c r="E2397" s="1" t="s">
        <v>7573</v>
      </c>
      <c r="F2397" s="1" t="s">
        <v>7574</v>
      </c>
      <c r="G2397" s="1" t="s">
        <v>123</v>
      </c>
      <c r="H2397" s="1" t="s">
        <v>124</v>
      </c>
      <c r="I2397" s="1" t="s">
        <v>125</v>
      </c>
      <c r="J2397" s="1" t="s">
        <v>7528</v>
      </c>
      <c r="K2397" s="1" t="s">
        <v>7528</v>
      </c>
      <c r="L2397">
        <f>ROUNDUP(IF(B2397&gt;$D$4,0,($D$4-B2397+1)/365),0)</f>
        <v>0</v>
      </c>
      <c r="M2397">
        <f>ROUNDUP(IF(B2397&gt;$D$5,0,($D$5-B2397+1)/365),0)</f>
        <v>1</v>
      </c>
      <c r="N2397" s="28">
        <f>IF(OR(L2397=1,M2397=1),IF(B2397+364&lt;=$D$5,(B2397+364-$D$4+1)/365,IF(B2397&gt;$D$4,($D$5-B2397+1)/365,$D$6/365)),0)</f>
        <v>0.1744019216133843</v>
      </c>
      <c r="O2397" s="28">
        <f>'Data &amp; Parameter'!$E$16*'Data &amp; Parameter'!$E$17*('Data &amp; Parameter'!$E$18+'Data &amp; Parameter'!$E$19)*'Data &amp; Parameter'!$E$20*'Data &amp; Parameter'!$E$37*N2397</f>
        <v>0.60634392063864262</v>
      </c>
      <c r="P2397">
        <f>ROUNDUP(IF(D2397&gt;$D$4,0,($D$4-D2397+1)/365),0)</f>
        <v>0</v>
      </c>
      <c r="Q2397">
        <f>ROUNDUP(IF(D2397&gt;$D$5,0,($D$5-D2397+1)/365),0)</f>
        <v>1</v>
      </c>
      <c r="R2397" s="28">
        <f>IF(OR(P2397=1,Q2397=1),IF(D2397+364&lt;=$D$5,(D2397+364-$D$4+1)/365,IF(D2397&gt;$D$4,($D$5-D2397+1)/365,$D$6/365)),0)</f>
        <v>0.17439944824962941</v>
      </c>
      <c r="S2397" s="28">
        <f>'Data &amp; Parameter'!$E$16*'Data &amp; Parameter'!$E$17*('Data &amp; Parameter'!$E$18+'Data &amp; Parameter'!$E$19)*'Data &amp; Parameter'!$E$20*'Data &amp; Parameter'!$E$37*R2397</f>
        <v>0.60633532148410108</v>
      </c>
      <c r="T2397" s="28">
        <f t="shared" si="37"/>
        <v>1.2126792421227437</v>
      </c>
    </row>
    <row r="2398" spans="1:20" ht="15.75" customHeight="1" x14ac:dyDescent="0.35">
      <c r="A2398">
        <v>2391</v>
      </c>
      <c r="B2398" s="76">
        <v>44238.345254629632</v>
      </c>
      <c r="C2398" s="1" t="s">
        <v>7575</v>
      </c>
      <c r="D2398" s="76">
        <v>44238.345590277779</v>
      </c>
      <c r="E2398" s="1" t="s">
        <v>7576</v>
      </c>
      <c r="F2398" s="1" t="s">
        <v>7577</v>
      </c>
      <c r="G2398" s="1" t="s">
        <v>123</v>
      </c>
      <c r="H2398" s="1" t="s">
        <v>124</v>
      </c>
      <c r="I2398" s="1" t="s">
        <v>125</v>
      </c>
      <c r="J2398" s="1" t="s">
        <v>7528</v>
      </c>
      <c r="K2398" s="1" t="s">
        <v>7538</v>
      </c>
      <c r="L2398">
        <f>ROUNDUP(IF(B2398&gt;$D$4,0,($D$4-B2398+1)/365),0)</f>
        <v>0</v>
      </c>
      <c r="M2398">
        <f>ROUNDUP(IF(B2398&gt;$D$5,0,($D$5-B2398+1)/365),0)</f>
        <v>1</v>
      </c>
      <c r="N2398" s="28">
        <f>IF(OR(L2398=1,M2398=1),IF(B2398+364&lt;=$D$5,(B2398+364-$D$4+1)/365,IF(B2398&gt;$D$4,($D$5-B2398+1)/365,$D$6/365)),0)</f>
        <v>0.17439656265854217</v>
      </c>
      <c r="O2398" s="28">
        <f>'Data &amp; Parameter'!$E$16*'Data &amp; Parameter'!$E$17*('Data &amp; Parameter'!$E$18+'Data &amp; Parameter'!$E$19)*'Data &amp; Parameter'!$E$20*'Data &amp; Parameter'!$E$37*N2398</f>
        <v>0.60632528913699724</v>
      </c>
      <c r="P2398">
        <f>ROUNDUP(IF(D2398&gt;$D$4,0,($D$4-D2398+1)/365),0)</f>
        <v>0</v>
      </c>
      <c r="Q2398">
        <f>ROUNDUP(IF(D2398&gt;$D$5,0,($D$5-D2398+1)/365),0)</f>
        <v>1</v>
      </c>
      <c r="R2398" s="28">
        <f>IF(OR(P2398=1,Q2398=1),IF(D2398+364&lt;=$D$5,(D2398+364-$D$4+1)/365,IF(D2398&gt;$D$4,($D$5-D2398+1)/365,$D$6/365)),0)</f>
        <v>0.17439564307457894</v>
      </c>
      <c r="S2398" s="28">
        <f>'Data &amp; Parameter'!$E$16*'Data &amp; Parameter'!$E$17*('Data &amp; Parameter'!$E$18+'Data &amp; Parameter'!$E$19)*'Data &amp; Parameter'!$E$20*'Data &amp; Parameter'!$E$37*R2398</f>
        <v>0.6063220920154262</v>
      </c>
      <c r="T2398" s="28">
        <f t="shared" si="37"/>
        <v>1.2126473811524234</v>
      </c>
    </row>
    <row r="2399" spans="1:20" ht="15.75" customHeight="1" x14ac:dyDescent="0.35">
      <c r="A2399">
        <v>2392</v>
      </c>
      <c r="B2399" s="76">
        <v>44238.346354166672</v>
      </c>
      <c r="C2399" s="1" t="s">
        <v>7578</v>
      </c>
      <c r="D2399" s="76">
        <v>44238.347175925926</v>
      </c>
      <c r="E2399" s="1" t="s">
        <v>7579</v>
      </c>
      <c r="F2399" s="1" t="s">
        <v>7580</v>
      </c>
      <c r="G2399" s="1" t="s">
        <v>123</v>
      </c>
      <c r="H2399" s="1" t="s">
        <v>124</v>
      </c>
      <c r="I2399" s="1" t="s">
        <v>125</v>
      </c>
      <c r="J2399" s="1" t="s">
        <v>7528</v>
      </c>
      <c r="K2399" s="1" t="s">
        <v>7528</v>
      </c>
      <c r="L2399">
        <f>ROUNDUP(IF(B2399&gt;$D$4,0,($D$4-B2399+1)/365),0)</f>
        <v>0</v>
      </c>
      <c r="M2399">
        <f>ROUNDUP(IF(B2399&gt;$D$5,0,($D$5-B2399+1)/365),0)</f>
        <v>1</v>
      </c>
      <c r="N2399" s="28">
        <f>IF(OR(L2399=1,M2399=1),IF(B2399+364&lt;=$D$5,(B2399+364-$D$4+1)/365,IF(B2399&gt;$D$4,($D$5-B2399+1)/365,$D$6/365)),0)</f>
        <v>0.17439355022829722</v>
      </c>
      <c r="O2399" s="28">
        <f>'Data &amp; Parameter'!$E$16*'Data &amp; Parameter'!$E$17*('Data &amp; Parameter'!$E$18+'Data &amp; Parameter'!$E$19)*'Data &amp; Parameter'!$E$20*'Data &amp; Parameter'!$E$37*N2399</f>
        <v>0.60631481580764124</v>
      </c>
      <c r="P2399">
        <f>ROUNDUP(IF(D2399&gt;$D$4,0,($D$4-D2399+1)/365),0)</f>
        <v>0</v>
      </c>
      <c r="Q2399">
        <f>ROUNDUP(IF(D2399&gt;$D$5,0,($D$5-D2399+1)/365),0)</f>
        <v>1</v>
      </c>
      <c r="R2399" s="28">
        <f>IF(OR(P2399=1,Q2399=1),IF(D2399+364&lt;=$D$5,(D2399+364-$D$4+1)/365,IF(D2399&gt;$D$4,($D$5-D2399+1)/365,$D$6/365)),0)</f>
        <v>0.1743912988330783</v>
      </c>
      <c r="S2399" s="28">
        <f>'Data &amp; Parameter'!$E$16*'Data &amp; Parameter'!$E$17*('Data &amp; Parameter'!$E$18+'Data &amp; Parameter'!$E$19)*'Data &amp; Parameter'!$E$20*'Data &amp; Parameter'!$E$37*R2399</f>
        <v>0.60630698837207564</v>
      </c>
      <c r="T2399" s="28">
        <f t="shared" si="37"/>
        <v>1.212621804179717</v>
      </c>
    </row>
    <row r="2400" spans="1:20" ht="15.75" customHeight="1" x14ac:dyDescent="0.35">
      <c r="A2400">
        <v>2393</v>
      </c>
      <c r="B2400" s="76">
        <v>44238.348750000005</v>
      </c>
      <c r="C2400" s="1" t="s">
        <v>7581</v>
      </c>
      <c r="D2400" s="76">
        <v>44238.349502314813</v>
      </c>
      <c r="E2400" s="1" t="s">
        <v>7582</v>
      </c>
      <c r="F2400" s="1" t="s">
        <v>7583</v>
      </c>
      <c r="G2400" s="1" t="s">
        <v>123</v>
      </c>
      <c r="H2400" s="1" t="s">
        <v>124</v>
      </c>
      <c r="I2400" s="1" t="s">
        <v>125</v>
      </c>
      <c r="J2400" s="1" t="s">
        <v>7528</v>
      </c>
      <c r="K2400" s="1" t="s">
        <v>7584</v>
      </c>
      <c r="L2400">
        <f>ROUNDUP(IF(B2400&gt;$D$4,0,($D$4-B2400+1)/365),0)</f>
        <v>0</v>
      </c>
      <c r="M2400">
        <f>ROUNDUP(IF(B2400&gt;$D$5,0,($D$5-B2400+1)/365),0)</f>
        <v>1</v>
      </c>
      <c r="N2400" s="28">
        <f>IF(OR(L2400=1,M2400=1),IF(B2400+364&lt;=$D$5,(B2400+364-$D$4+1)/365,IF(B2400&gt;$D$4,($D$5-B2400+1)/365,$D$6/365)),0)</f>
        <v>0.1743869863013571</v>
      </c>
      <c r="O2400" s="28">
        <f>'Data &amp; Parameter'!$E$16*'Data &amp; Parameter'!$E$17*('Data &amp; Parameter'!$E$18+'Data &amp; Parameter'!$E$19)*'Data &amp; Parameter'!$E$20*'Data &amp; Parameter'!$E$37*N2400</f>
        <v>0.60629199497425346</v>
      </c>
      <c r="P2400">
        <f>ROUNDUP(IF(D2400&gt;$D$4,0,($D$4-D2400+1)/365),0)</f>
        <v>0</v>
      </c>
      <c r="Q2400">
        <f>ROUNDUP(IF(D2400&gt;$D$5,0,($D$5-D2400+1)/365),0)</f>
        <v>1</v>
      </c>
      <c r="R2400" s="28">
        <f>IF(OR(P2400=1,Q2400=1),IF(D2400+364&lt;=$D$5,(D2400+364-$D$4+1)/365,IF(D2400&gt;$D$4,($D$5-D2400+1)/365,$D$6/365)),0)</f>
        <v>0.17438492516489471</v>
      </c>
      <c r="S2400" s="28">
        <f>'Data &amp; Parameter'!$E$16*'Data &amp; Parameter'!$E$17*('Data &amp; Parameter'!$E$18+'Data &amp; Parameter'!$E$19)*'Data &amp; Parameter'!$E$20*'Data &amp; Parameter'!$E$37*R2400</f>
        <v>0.60628482901213543</v>
      </c>
      <c r="T2400" s="28">
        <f t="shared" si="37"/>
        <v>1.2125768239863888</v>
      </c>
    </row>
    <row r="2401" spans="1:20" ht="15.75" customHeight="1" x14ac:dyDescent="0.35">
      <c r="A2401">
        <v>2394</v>
      </c>
      <c r="B2401" s="76">
        <v>44238.349247685182</v>
      </c>
      <c r="C2401" s="1" t="s">
        <v>7585</v>
      </c>
      <c r="D2401" s="76">
        <v>44238.350775462968</v>
      </c>
      <c r="E2401" s="1" t="s">
        <v>7586</v>
      </c>
      <c r="F2401" s="1" t="s">
        <v>7587</v>
      </c>
      <c r="G2401" s="1" t="s">
        <v>123</v>
      </c>
      <c r="H2401" s="1" t="s">
        <v>124</v>
      </c>
      <c r="I2401" s="1" t="s">
        <v>125</v>
      </c>
      <c r="J2401" s="1" t="s">
        <v>7528</v>
      </c>
      <c r="K2401" s="1" t="s">
        <v>7528</v>
      </c>
      <c r="L2401">
        <f>ROUNDUP(IF(B2401&gt;$D$4,0,($D$4-B2401+1)/365),0)</f>
        <v>0</v>
      </c>
      <c r="M2401">
        <f>ROUNDUP(IF(B2401&gt;$D$5,0,($D$5-B2401+1)/365),0)</f>
        <v>1</v>
      </c>
      <c r="N2401" s="28">
        <f>IF(OR(L2401=1,M2401=1),IF(B2401+364&lt;=$D$5,(B2401+364-$D$4+1)/365,IF(B2401&gt;$D$4,($D$5-B2401+1)/365,$D$6/365)),0)</f>
        <v>0.17438562278032194</v>
      </c>
      <c r="O2401" s="28">
        <f>'Data &amp; Parameter'!$E$16*'Data &amp; Parameter'!$E$17*('Data &amp; Parameter'!$E$18+'Data &amp; Parameter'!$E$19)*'Data &amp; Parameter'!$E$20*'Data &amp; Parameter'!$E$37*N2401</f>
        <v>0.60628725441473041</v>
      </c>
      <c r="P2401">
        <f>ROUNDUP(IF(D2401&gt;$D$4,0,($D$4-D2401+1)/365),0)</f>
        <v>0</v>
      </c>
      <c r="Q2401">
        <f>ROUNDUP(IF(D2401&gt;$D$5,0,($D$5-D2401+1)/365),0)</f>
        <v>1</v>
      </c>
      <c r="R2401" s="28">
        <f>IF(OR(P2401=1,Q2401=1),IF(D2401+364&lt;=$D$5,(D2401+364-$D$4+1)/365,IF(D2401&gt;$D$4,($D$5-D2401+1)/365,$D$6/365)),0)</f>
        <v>0.17438143708775847</v>
      </c>
      <c r="S2401" s="28">
        <f>'Data &amp; Parameter'!$E$16*'Data &amp; Parameter'!$E$17*('Data &amp; Parameter'!$E$18+'Data &amp; Parameter'!$E$19)*'Data &amp; Parameter'!$E$20*'Data &amp; Parameter'!$E$37*R2401</f>
        <v>0.60627270199916039</v>
      </c>
      <c r="T2401" s="28">
        <f t="shared" si="37"/>
        <v>1.2125599564138909</v>
      </c>
    </row>
    <row r="2402" spans="1:20" ht="15.75" customHeight="1" x14ac:dyDescent="0.35">
      <c r="A2402">
        <v>2395</v>
      </c>
      <c r="B2402" s="76">
        <v>44238.352418981478</v>
      </c>
      <c r="C2402" s="1" t="s">
        <v>7588</v>
      </c>
      <c r="D2402" s="76">
        <v>44238.352986111116</v>
      </c>
      <c r="E2402" s="1" t="s">
        <v>7589</v>
      </c>
      <c r="F2402" s="1" t="s">
        <v>7590</v>
      </c>
      <c r="G2402" s="1" t="s">
        <v>123</v>
      </c>
      <c r="H2402" s="1" t="s">
        <v>124</v>
      </c>
      <c r="I2402" s="1" t="s">
        <v>125</v>
      </c>
      <c r="J2402" s="1" t="s">
        <v>7528</v>
      </c>
      <c r="K2402" s="1" t="s">
        <v>7538</v>
      </c>
      <c r="L2402">
        <f>ROUNDUP(IF(B2402&gt;$D$4,0,($D$4-B2402+1)/365),0)</f>
        <v>0</v>
      </c>
      <c r="M2402">
        <f>ROUNDUP(IF(B2402&gt;$D$5,0,($D$5-B2402+1)/365),0)</f>
        <v>1</v>
      </c>
      <c r="N2402" s="28">
        <f>IF(OR(L2402=1,M2402=1),IF(B2402+364&lt;=$D$5,(B2402+364-$D$4+1)/365,IF(B2402&gt;$D$4,($D$5-B2402+1)/365,$D$6/365)),0)</f>
        <v>0.17437693429732062</v>
      </c>
      <c r="O2402" s="28">
        <f>'Data &amp; Parameter'!$E$16*'Data &amp; Parameter'!$E$17*('Data &amp; Parameter'!$E$18+'Data &amp; Parameter'!$E$19)*'Data &amp; Parameter'!$E$20*'Data &amp; Parameter'!$E$37*N2402</f>
        <v>0.60625704712802919</v>
      </c>
      <c r="P2402">
        <f>ROUNDUP(IF(D2402&gt;$D$4,0,($D$4-D2402+1)/365),0)</f>
        <v>0</v>
      </c>
      <c r="Q2402">
        <f>ROUNDUP(IF(D2402&gt;$D$5,0,($D$5-D2402+1)/365),0)</f>
        <v>1</v>
      </c>
      <c r="R2402" s="28">
        <f>IF(OR(P2402=1,Q2402=1),IF(D2402+364&lt;=$D$5,(D2402+364-$D$4+1)/365,IF(D2402&gt;$D$4,($D$5-D2402+1)/365,$D$6/365)),0)</f>
        <v>0.1743753805174891</v>
      </c>
      <c r="S2402" s="28">
        <f>'Data &amp; Parameter'!$E$16*'Data &amp; Parameter'!$E$17*('Data &amp; Parameter'!$E$18+'Data &amp; Parameter'!$E$19)*'Data &amp; Parameter'!$E$20*'Data &amp; Parameter'!$E$37*R2402</f>
        <v>0.60625164509492002</v>
      </c>
      <c r="T2402" s="28">
        <f t="shared" si="37"/>
        <v>1.2125086922229493</v>
      </c>
    </row>
    <row r="2403" spans="1:20" ht="15.75" customHeight="1" x14ac:dyDescent="0.35">
      <c r="A2403">
        <v>2396</v>
      </c>
      <c r="B2403" s="76">
        <v>44238.353738425925</v>
      </c>
      <c r="C2403" s="1" t="s">
        <v>7591</v>
      </c>
      <c r="D2403" s="76">
        <v>44238.354178240741</v>
      </c>
      <c r="E2403" s="1" t="s">
        <v>7592</v>
      </c>
      <c r="F2403" s="1" t="s">
        <v>7593</v>
      </c>
      <c r="G2403" s="1" t="s">
        <v>123</v>
      </c>
      <c r="H2403" s="1" t="s">
        <v>124</v>
      </c>
      <c r="I2403" s="1" t="s">
        <v>125</v>
      </c>
      <c r="J2403" s="1" t="s">
        <v>7528</v>
      </c>
      <c r="K2403" s="1" t="s">
        <v>7528</v>
      </c>
      <c r="L2403">
        <f>ROUNDUP(IF(B2403&gt;$D$4,0,($D$4-B2403+1)/365),0)</f>
        <v>0</v>
      </c>
      <c r="M2403">
        <f>ROUNDUP(IF(B2403&gt;$D$5,0,($D$5-B2403+1)/365),0)</f>
        <v>1</v>
      </c>
      <c r="N2403" s="28">
        <f>IF(OR(L2403=1,M2403=1),IF(B2403+364&lt;=$D$5,(B2403+364-$D$4+1)/365,IF(B2403&gt;$D$4,($D$5-B2403+1)/365,$D$6/365)),0)</f>
        <v>0.17437331938102668</v>
      </c>
      <c r="O2403" s="28">
        <f>'Data &amp; Parameter'!$E$16*'Data &amp; Parameter'!$E$17*('Data &amp; Parameter'!$E$18+'Data &amp; Parameter'!$E$19)*'Data &amp; Parameter'!$E$20*'Data &amp; Parameter'!$E$37*N2403</f>
        <v>0.60624447913280199</v>
      </c>
      <c r="P2403">
        <f>ROUNDUP(IF(D2403&gt;$D$4,0,($D$4-D2403+1)/365),0)</f>
        <v>0</v>
      </c>
      <c r="Q2403">
        <f>ROUNDUP(IF(D2403&gt;$D$5,0,($D$5-D2403+1)/365),0)</f>
        <v>1</v>
      </c>
      <c r="R2403" s="28">
        <f>IF(OR(P2403=1,Q2403=1),IF(D2403+364&lt;=$D$5,(D2403+364-$D$4+1)/365,IF(D2403&gt;$D$4,($D$5-D2403+1)/365,$D$6/365)),0)</f>
        <v>0.17437211440892872</v>
      </c>
      <c r="S2403" s="28">
        <f>'Data &amp; Parameter'!$E$16*'Data &amp; Parameter'!$E$17*('Data &amp; Parameter'!$E$18+'Data &amp; Parameter'!$E$19)*'Data &amp; Parameter'!$E$20*'Data &amp; Parameter'!$E$37*R2403</f>
        <v>0.60624028980105971</v>
      </c>
      <c r="T2403" s="28">
        <f t="shared" si="37"/>
        <v>1.2124847689338618</v>
      </c>
    </row>
    <row r="2404" spans="1:20" ht="15.75" customHeight="1" x14ac:dyDescent="0.35">
      <c r="A2404">
        <v>2397</v>
      </c>
      <c r="B2404" s="76">
        <v>44238.355937500004</v>
      </c>
      <c r="C2404" s="1" t="s">
        <v>7594</v>
      </c>
      <c r="D2404" s="76">
        <v>44238.356365740736</v>
      </c>
      <c r="E2404" s="1" t="s">
        <v>7595</v>
      </c>
      <c r="F2404" s="1" t="s">
        <v>7596</v>
      </c>
      <c r="G2404" s="1" t="s">
        <v>123</v>
      </c>
      <c r="H2404" s="1" t="s">
        <v>124</v>
      </c>
      <c r="I2404" s="1" t="s">
        <v>125</v>
      </c>
      <c r="J2404" s="1" t="s">
        <v>7528</v>
      </c>
      <c r="K2404" s="1" t="s">
        <v>7538</v>
      </c>
      <c r="L2404">
        <f>ROUNDUP(IF(B2404&gt;$D$4,0,($D$4-B2404+1)/365),0)</f>
        <v>0</v>
      </c>
      <c r="M2404">
        <f>ROUNDUP(IF(B2404&gt;$D$5,0,($D$5-B2404+1)/365),0)</f>
        <v>1</v>
      </c>
      <c r="N2404" s="28">
        <f>IF(OR(L2404=1,M2404=1),IF(B2404+364&lt;=$D$5,(B2404+364-$D$4+1)/365,IF(B2404&gt;$D$4,($D$5-B2404+1)/365,$D$6/365)),0)</f>
        <v>0.17436729452053679</v>
      </c>
      <c r="O2404" s="28">
        <f>'Data &amp; Parameter'!$E$16*'Data &amp; Parameter'!$E$17*('Data &amp; Parameter'!$E$18+'Data &amp; Parameter'!$E$19)*'Data &amp; Parameter'!$E$20*'Data &amp; Parameter'!$E$37*N2404</f>
        <v>0.60622353247409011</v>
      </c>
      <c r="P2404">
        <f>ROUNDUP(IF(D2404&gt;$D$4,0,($D$4-D2404+1)/365),0)</f>
        <v>0</v>
      </c>
      <c r="Q2404">
        <f>ROUNDUP(IF(D2404&gt;$D$5,0,($D$5-D2404+1)/365),0)</f>
        <v>1</v>
      </c>
      <c r="R2404" s="28">
        <f>IF(OR(P2404=1,Q2404=1),IF(D2404+364&lt;=$D$5,(D2404+364-$D$4+1)/365,IF(D2404&gt;$D$4,($D$5-D2404+1)/365,$D$6/365)),0)</f>
        <v>0.17436612125825812</v>
      </c>
      <c r="S2404" s="28">
        <f>'Data &amp; Parameter'!$E$16*'Data &amp; Parameter'!$E$17*('Data &amp; Parameter'!$E$18+'Data &amp; Parameter'!$E$19)*'Data &amp; Parameter'!$E$20*'Data &amp; Parameter'!$E$37*R2404</f>
        <v>0.60621945338801464</v>
      </c>
      <c r="T2404" s="28">
        <f t="shared" si="37"/>
        <v>1.2124429858621046</v>
      </c>
    </row>
    <row r="2405" spans="1:20" ht="15.75" customHeight="1" x14ac:dyDescent="0.35">
      <c r="A2405">
        <v>2398</v>
      </c>
      <c r="B2405" s="76">
        <v>44238.356944444444</v>
      </c>
      <c r="C2405" s="1" t="s">
        <v>7597</v>
      </c>
      <c r="D2405" s="76">
        <v>44238.357881944445</v>
      </c>
      <c r="E2405" s="1" t="s">
        <v>7598</v>
      </c>
      <c r="F2405" s="1" t="s">
        <v>7599</v>
      </c>
      <c r="G2405" s="1" t="s">
        <v>123</v>
      </c>
      <c r="H2405" s="1" t="s">
        <v>124</v>
      </c>
      <c r="I2405" s="1" t="s">
        <v>125</v>
      </c>
      <c r="J2405" s="1" t="s">
        <v>7528</v>
      </c>
      <c r="K2405" s="1" t="s">
        <v>7528</v>
      </c>
      <c r="L2405">
        <f>ROUNDUP(IF(B2405&gt;$D$4,0,($D$4-B2405+1)/365),0)</f>
        <v>0</v>
      </c>
      <c r="M2405">
        <f>ROUNDUP(IF(B2405&gt;$D$5,0,($D$5-B2405+1)/365),0)</f>
        <v>1</v>
      </c>
      <c r="N2405" s="28">
        <f>IF(OR(L2405=1,M2405=1),IF(B2405+364&lt;=$D$5,(B2405+364-$D$4+1)/365,IF(B2405&gt;$D$4,($D$5-B2405+1)/365,$D$6/365)),0)</f>
        <v>0.17436453576864713</v>
      </c>
      <c r="O2405" s="28">
        <f>'Data &amp; Parameter'!$E$16*'Data &amp; Parameter'!$E$17*('Data &amp; Parameter'!$E$18+'Data &amp; Parameter'!$E$19)*'Data &amp; Parameter'!$E$20*'Data &amp; Parameter'!$E$37*N2405</f>
        <v>0.6062139411093771</v>
      </c>
      <c r="P2405">
        <f>ROUNDUP(IF(D2405&gt;$D$4,0,($D$4-D2405+1)/365),0)</f>
        <v>0</v>
      </c>
      <c r="Q2405">
        <f>ROUNDUP(IF(D2405&gt;$D$5,0,($D$5-D2405+1)/365),0)</f>
        <v>1</v>
      </c>
      <c r="R2405" s="28">
        <f>IF(OR(P2405=1,Q2405=1),IF(D2405+364&lt;=$D$5,(D2405+364-$D$4+1)/365,IF(D2405&gt;$D$4,($D$5-D2405+1)/365,$D$6/365)),0)</f>
        <v>0.17436196727549405</v>
      </c>
      <c r="S2405" s="28">
        <f>'Data &amp; Parameter'!$E$16*'Data &amp; Parameter'!$E$17*('Data &amp; Parameter'!$E$18+'Data &amp; Parameter'!$E$19)*'Data &amp; Parameter'!$E$20*'Data &amp; Parameter'!$E$37*R2405</f>
        <v>0.60620501121804238</v>
      </c>
      <c r="T2405" s="28">
        <f t="shared" si="37"/>
        <v>1.2124189523274196</v>
      </c>
    </row>
    <row r="2406" spans="1:20" ht="15.75" customHeight="1" x14ac:dyDescent="0.35">
      <c r="A2406">
        <v>2399</v>
      </c>
      <c r="B2406" s="76">
        <v>44238.358981481477</v>
      </c>
      <c r="C2406" s="1" t="s">
        <v>7600</v>
      </c>
      <c r="D2406" s="76">
        <v>44238.359560185185</v>
      </c>
      <c r="E2406" s="1" t="s">
        <v>7601</v>
      </c>
      <c r="F2406" s="1" t="s">
        <v>7602</v>
      </c>
      <c r="G2406" s="1" t="s">
        <v>123</v>
      </c>
      <c r="H2406" s="1" t="s">
        <v>124</v>
      </c>
      <c r="I2406" s="1" t="s">
        <v>125</v>
      </c>
      <c r="J2406" s="1" t="s">
        <v>7528</v>
      </c>
      <c r="K2406" s="1" t="s">
        <v>7538</v>
      </c>
      <c r="L2406">
        <f>ROUNDUP(IF(B2406&gt;$D$4,0,($D$4-B2406+1)/365),0)</f>
        <v>0</v>
      </c>
      <c r="M2406">
        <f>ROUNDUP(IF(B2406&gt;$D$5,0,($D$5-B2406+1)/365),0)</f>
        <v>1</v>
      </c>
      <c r="N2406" s="28">
        <f>IF(OR(L2406=1,M2406=1),IF(B2406+364&lt;=$D$5,(B2406+364-$D$4+1)/365,IF(B2406&gt;$D$4,($D$5-B2406+1)/365,$D$6/365)),0)</f>
        <v>0.17435895484526903</v>
      </c>
      <c r="O2406" s="28">
        <f>'Data &amp; Parameter'!$E$16*'Data &amp; Parameter'!$E$17*('Data &amp; Parameter'!$E$18+'Data &amp; Parameter'!$E$19)*'Data &amp; Parameter'!$E$20*'Data &amp; Parameter'!$E$37*N2406</f>
        <v>0.60619453788875566</v>
      </c>
      <c r="P2406">
        <f>ROUNDUP(IF(D2406&gt;$D$4,0,($D$4-D2406+1)/365),0)</f>
        <v>0</v>
      </c>
      <c r="Q2406">
        <f>ROUNDUP(IF(D2406&gt;$D$5,0,($D$5-D2406+1)/365),0)</f>
        <v>1</v>
      </c>
      <c r="R2406" s="28">
        <f>IF(OR(P2406=1,Q2406=1),IF(D2406+364&lt;=$D$5,(D2406+364-$D$4+1)/365,IF(D2406&gt;$D$4,($D$5-D2406+1)/365,$D$6/365)),0)</f>
        <v>0.17435736935565804</v>
      </c>
      <c r="S2406" s="28">
        <f>'Data &amp; Parameter'!$E$16*'Data &amp; Parameter'!$E$17*('Data &amp; Parameter'!$E$18+'Data &amp; Parameter'!$E$19)*'Data &amp; Parameter'!$E$20*'Data &amp; Parameter'!$E$37*R2406</f>
        <v>0.60618902561011812</v>
      </c>
      <c r="T2406" s="28">
        <f t="shared" si="37"/>
        <v>1.2123835634988738</v>
      </c>
    </row>
    <row r="2407" spans="1:20" ht="15.75" customHeight="1" x14ac:dyDescent="0.35">
      <c r="A2407">
        <v>2400</v>
      </c>
      <c r="B2407" s="76">
        <v>44238.360173611116</v>
      </c>
      <c r="C2407" s="1" t="s">
        <v>7603</v>
      </c>
      <c r="D2407" s="76">
        <v>44238.361261574071</v>
      </c>
      <c r="E2407" s="1" t="s">
        <v>7604</v>
      </c>
      <c r="F2407" s="1" t="s">
        <v>7605</v>
      </c>
      <c r="G2407" s="1" t="s">
        <v>123</v>
      </c>
      <c r="H2407" s="1" t="s">
        <v>124</v>
      </c>
      <c r="I2407" s="1" t="s">
        <v>125</v>
      </c>
      <c r="J2407" s="1" t="s">
        <v>7528</v>
      </c>
      <c r="K2407" s="1" t="s">
        <v>7528</v>
      </c>
      <c r="L2407">
        <f>ROUNDUP(IF(B2407&gt;$D$4,0,($D$4-B2407+1)/365),0)</f>
        <v>0</v>
      </c>
      <c r="M2407">
        <f>ROUNDUP(IF(B2407&gt;$D$5,0,($D$5-B2407+1)/365),0)</f>
        <v>1</v>
      </c>
      <c r="N2407" s="28">
        <f>IF(OR(L2407=1,M2407=1),IF(B2407+364&lt;=$D$5,(B2407+364-$D$4+1)/365,IF(B2407&gt;$D$4,($D$5-B2407+1)/365,$D$6/365)),0)</f>
        <v>0.17435568873666876</v>
      </c>
      <c r="O2407" s="28">
        <f>'Data &amp; Parameter'!$E$16*'Data &amp; Parameter'!$E$17*('Data &amp; Parameter'!$E$18+'Data &amp; Parameter'!$E$19)*'Data &amp; Parameter'!$E$20*'Data &amp; Parameter'!$E$37*N2407</f>
        <v>0.60618318259475656</v>
      </c>
      <c r="P2407">
        <f>ROUNDUP(IF(D2407&gt;$D$4,0,($D$4-D2407+1)/365),0)</f>
        <v>0</v>
      </c>
      <c r="Q2407">
        <f>ROUNDUP(IF(D2407&gt;$D$5,0,($D$5-D2407+1)/365),0)</f>
        <v>1</v>
      </c>
      <c r="R2407" s="28">
        <f>IF(OR(P2407=1,Q2407=1),IF(D2407+364&lt;=$D$5,(D2407+364-$D$4+1)/365,IF(D2407&gt;$D$4,($D$5-D2407+1)/365,$D$6/365)),0)</f>
        <v>0.17435270801624314</v>
      </c>
      <c r="S2407" s="28">
        <f>'Data &amp; Parameter'!$E$16*'Data &amp; Parameter'!$E$17*('Data &amp; Parameter'!$E$18+'Data &amp; Parameter'!$E$19)*'Data &amp; Parameter'!$E$20*'Data &amp; Parameter'!$E$37*R2407</f>
        <v>0.60617281951106761</v>
      </c>
      <c r="T2407" s="28">
        <f t="shared" si="37"/>
        <v>1.2123560021058242</v>
      </c>
    </row>
    <row r="2408" spans="1:20" ht="15.75" customHeight="1" x14ac:dyDescent="0.35">
      <c r="A2408">
        <v>2401</v>
      </c>
      <c r="B2408" s="76">
        <v>44238.362187499995</v>
      </c>
      <c r="C2408" s="1" t="s">
        <v>7606</v>
      </c>
      <c r="D2408" s="76">
        <v>44238.362511574072</v>
      </c>
      <c r="E2408" s="1" t="s">
        <v>7607</v>
      </c>
      <c r="F2408" s="1" t="s">
        <v>7608</v>
      </c>
      <c r="G2408" s="1" t="s">
        <v>123</v>
      </c>
      <c r="H2408" s="1" t="s">
        <v>124</v>
      </c>
      <c r="I2408" s="1" t="s">
        <v>125</v>
      </c>
      <c r="J2408" s="1" t="s">
        <v>7528</v>
      </c>
      <c r="K2408" s="1" t="s">
        <v>7538</v>
      </c>
      <c r="L2408">
        <f>ROUNDUP(IF(B2408&gt;$D$4,0,($D$4-B2408+1)/365),0)</f>
        <v>0</v>
      </c>
      <c r="M2408">
        <f>ROUNDUP(IF(B2408&gt;$D$5,0,($D$5-B2408+1)/365),0)</f>
        <v>1</v>
      </c>
      <c r="N2408" s="28">
        <f>IF(OR(L2408=1,M2408=1),IF(B2408+364&lt;=$D$5,(B2408+364-$D$4+1)/365,IF(B2408&gt;$D$4,($D$5-B2408+1)/365,$D$6/365)),0)</f>
        <v>0.17435017123288948</v>
      </c>
      <c r="O2408" s="28">
        <f>'Data &amp; Parameter'!$E$16*'Data &amp; Parameter'!$E$17*('Data &amp; Parameter'!$E$18+'Data &amp; Parameter'!$E$19)*'Data &amp; Parameter'!$E$20*'Data &amp; Parameter'!$E$37*N2408</f>
        <v>0.60616399986533076</v>
      </c>
      <c r="P2408">
        <f>ROUNDUP(IF(D2408&gt;$D$4,0,($D$4-D2408+1)/365),0)</f>
        <v>0</v>
      </c>
      <c r="Q2408">
        <f>ROUNDUP(IF(D2408&gt;$D$5,0,($D$5-D2408+1)/365),0)</f>
        <v>1</v>
      </c>
      <c r="R2408" s="28">
        <f>IF(OR(P2408=1,Q2408=1),IF(D2408+364&lt;=$D$5,(D2408+364-$D$4+1)/365,IF(D2408&gt;$D$4,($D$5-D2408+1)/365,$D$6/365)),0)</f>
        <v>0.17434928335870573</v>
      </c>
      <c r="S2408" s="28">
        <f>'Data &amp; Parameter'!$E$16*'Data &amp; Parameter'!$E$17*('Data &amp; Parameter'!$E$18+'Data &amp; Parameter'!$E$19)*'Data &amp; Parameter'!$E$20*'Data &amp; Parameter'!$E$37*R2408</f>
        <v>0.60616091298928809</v>
      </c>
      <c r="T2408" s="28">
        <f t="shared" si="37"/>
        <v>1.2123249128546187</v>
      </c>
    </row>
    <row r="2409" spans="1:20" ht="15.75" customHeight="1" x14ac:dyDescent="0.35">
      <c r="A2409">
        <v>2402</v>
      </c>
      <c r="B2409" s="76">
        <v>44238.364050925928</v>
      </c>
      <c r="C2409" s="1" t="s">
        <v>7609</v>
      </c>
      <c r="D2409" s="76">
        <v>44238.364953703705</v>
      </c>
      <c r="E2409" s="1" t="s">
        <v>7610</v>
      </c>
      <c r="F2409" s="1" t="s">
        <v>7611</v>
      </c>
      <c r="G2409" s="1" t="s">
        <v>123</v>
      </c>
      <c r="H2409" s="1" t="s">
        <v>124</v>
      </c>
      <c r="I2409" s="1" t="s">
        <v>125</v>
      </c>
      <c r="J2409" s="1" t="s">
        <v>7528</v>
      </c>
      <c r="K2409" s="1" t="s">
        <v>7528</v>
      </c>
      <c r="L2409">
        <f>ROUNDUP(IF(B2409&gt;$D$4,0,($D$4-B2409+1)/365),0)</f>
        <v>0</v>
      </c>
      <c r="M2409">
        <f>ROUNDUP(IF(B2409&gt;$D$5,0,($D$5-B2409+1)/365),0)</f>
        <v>1</v>
      </c>
      <c r="N2409" s="28">
        <f>IF(OR(L2409=1,M2409=1),IF(B2409+364&lt;=$D$5,(B2409+364-$D$4+1)/365,IF(B2409&gt;$D$4,($D$5-B2409+1)/365,$D$6/365)),0)</f>
        <v>0.17434506595636279</v>
      </c>
      <c r="O2409" s="28">
        <f>'Data &amp; Parameter'!$E$16*'Data &amp; Parameter'!$E$17*('Data &amp; Parameter'!$E$18+'Data &amp; Parameter'!$E$19)*'Data &amp; Parameter'!$E$20*'Data &amp; Parameter'!$E$37*N2409</f>
        <v>0.6061462503281897</v>
      </c>
      <c r="P2409">
        <f>ROUNDUP(IF(D2409&gt;$D$4,0,($D$4-D2409+1)/365),0)</f>
        <v>0</v>
      </c>
      <c r="Q2409">
        <f>ROUNDUP(IF(D2409&gt;$D$5,0,($D$5-D2409+1)/365),0)</f>
        <v>1</v>
      </c>
      <c r="R2409" s="28">
        <f>IF(OR(P2409=1,Q2409=1),IF(D2409+364&lt;=$D$5,(D2409+364-$D$4+1)/365,IF(D2409&gt;$D$4,($D$5-D2409+1)/365,$D$6/365)),0)</f>
        <v>0.17434259259258797</v>
      </c>
      <c r="S2409" s="28">
        <f>'Data &amp; Parameter'!$E$16*'Data &amp; Parameter'!$E$17*('Data &amp; Parameter'!$E$18+'Data &amp; Parameter'!$E$19)*'Data &amp; Parameter'!$E$20*'Data &amp; Parameter'!$E$37*R2409</f>
        <v>0.60613765117357876</v>
      </c>
      <c r="T2409" s="28">
        <f t="shared" si="37"/>
        <v>1.2122839015017686</v>
      </c>
    </row>
    <row r="2410" spans="1:20" ht="15.75" customHeight="1" x14ac:dyDescent="0.35">
      <c r="A2410">
        <v>2403</v>
      </c>
      <c r="B2410" s="76">
        <v>44238.365289351852</v>
      </c>
      <c r="C2410" s="1" t="s">
        <v>7612</v>
      </c>
      <c r="D2410" s="76">
        <v>44238.365891203706</v>
      </c>
      <c r="E2410" s="1" t="s">
        <v>7613</v>
      </c>
      <c r="F2410" s="1" t="s">
        <v>7614</v>
      </c>
      <c r="G2410" s="1" t="s">
        <v>123</v>
      </c>
      <c r="H2410" s="1" t="s">
        <v>124</v>
      </c>
      <c r="I2410" s="1" t="s">
        <v>125</v>
      </c>
      <c r="J2410" s="1" t="s">
        <v>7528</v>
      </c>
      <c r="K2410" s="1" t="s">
        <v>7528</v>
      </c>
      <c r="L2410">
        <f>ROUNDUP(IF(B2410&gt;$D$4,0,($D$4-B2410+1)/365),0)</f>
        <v>0</v>
      </c>
      <c r="M2410">
        <f>ROUNDUP(IF(B2410&gt;$D$5,0,($D$5-B2410+1)/365),0)</f>
        <v>1</v>
      </c>
      <c r="N2410" s="28">
        <f>IF(OR(L2410=1,M2410=1),IF(B2410+364&lt;=$D$5,(B2410+364-$D$4+1)/365,IF(B2410&gt;$D$4,($D$5-B2410+1)/365,$D$6/365)),0)</f>
        <v>0.17434167300862474</v>
      </c>
      <c r="O2410" s="28">
        <f>'Data &amp; Parameter'!$E$16*'Data &amp; Parameter'!$E$17*('Data &amp; Parameter'!$E$18+'Data &amp; Parameter'!$E$19)*'Data &amp; Parameter'!$E$20*'Data &amp; Parameter'!$E$37*N2410</f>
        <v>0.60613445405200783</v>
      </c>
      <c r="P2410">
        <f>ROUNDUP(IF(D2410&gt;$D$4,0,($D$4-D2410+1)/365),0)</f>
        <v>0</v>
      </c>
      <c r="Q2410">
        <f>ROUNDUP(IF(D2410&gt;$D$5,0,($D$5-D2410+1)/365),0)</f>
        <v>1</v>
      </c>
      <c r="R2410" s="28">
        <f>IF(OR(P2410=1,Q2410=1),IF(D2410+364&lt;=$D$5,(D2410+364-$D$4+1)/365,IF(D2410&gt;$D$4,($D$5-D2410+1)/365,$D$6/365)),0)</f>
        <v>0.17434002409943489</v>
      </c>
      <c r="S2410" s="28">
        <f>'Data &amp; Parameter'!$E$16*'Data &amp; Parameter'!$E$17*('Data &amp; Parameter'!$E$18+'Data &amp; Parameter'!$E$19)*'Data &amp; Parameter'!$E$20*'Data &amp; Parameter'!$E$37*R2410</f>
        <v>0.60612872128224404</v>
      </c>
      <c r="T2410" s="28">
        <f t="shared" si="37"/>
        <v>1.2122631753342519</v>
      </c>
    </row>
    <row r="2411" spans="1:20" ht="15.75" customHeight="1" x14ac:dyDescent="0.35">
      <c r="A2411">
        <v>2404</v>
      </c>
      <c r="B2411" s="76">
        <v>44238.367685185185</v>
      </c>
      <c r="C2411" s="1" t="s">
        <v>7615</v>
      </c>
      <c r="D2411" s="76">
        <v>44238.368414351848</v>
      </c>
      <c r="E2411" s="1" t="s">
        <v>7616</v>
      </c>
      <c r="F2411" s="1" t="s">
        <v>7617</v>
      </c>
      <c r="G2411" s="1" t="s">
        <v>123</v>
      </c>
      <c r="H2411" s="1" t="s">
        <v>124</v>
      </c>
      <c r="I2411" s="1" t="s">
        <v>125</v>
      </c>
      <c r="J2411" s="1" t="s">
        <v>7528</v>
      </c>
      <c r="K2411" s="1" t="s">
        <v>7528</v>
      </c>
      <c r="L2411">
        <f>ROUNDUP(IF(B2411&gt;$D$4,0,($D$4-B2411+1)/365),0)</f>
        <v>0</v>
      </c>
      <c r="M2411">
        <f>ROUNDUP(IF(B2411&gt;$D$5,0,($D$5-B2411+1)/365),0)</f>
        <v>1</v>
      </c>
      <c r="N2411" s="28">
        <f>IF(OR(L2411=1,M2411=1),IF(B2411+364&lt;=$D$5,(B2411+364-$D$4+1)/365,IF(B2411&gt;$D$4,($D$5-B2411+1)/365,$D$6/365)),0)</f>
        <v>0.17433510908168462</v>
      </c>
      <c r="O2411" s="28">
        <f>'Data &amp; Parameter'!$E$16*'Data &amp; Parameter'!$E$17*('Data &amp; Parameter'!$E$18+'Data &amp; Parameter'!$E$19)*'Data &amp; Parameter'!$E$20*'Data &amp; Parameter'!$E$37*N2411</f>
        <v>0.60611163321861994</v>
      </c>
      <c r="P2411">
        <f>ROUNDUP(IF(D2411&gt;$D$4,0,($D$4-D2411+1)/365),0)</f>
        <v>0</v>
      </c>
      <c r="Q2411">
        <f>ROUNDUP(IF(D2411&gt;$D$5,0,($D$5-D2411+1)/365),0)</f>
        <v>1</v>
      </c>
      <c r="R2411" s="28">
        <f>IF(OR(P2411=1,Q2411=1),IF(D2411+364&lt;=$D$5,(D2411+364-$D$4+1)/365,IF(D2411&gt;$D$4,($D$5-D2411+1)/365,$D$6/365)),0)</f>
        <v>0.17433311136480109</v>
      </c>
      <c r="S2411" s="28">
        <f>'Data &amp; Parameter'!$E$16*'Data &amp; Parameter'!$E$17*('Data &amp; Parameter'!$E$18+'Data &amp; Parameter'!$E$19)*'Data &amp; Parameter'!$E$20*'Data &amp; Parameter'!$E$37*R2411</f>
        <v>0.60610468774762816</v>
      </c>
      <c r="T2411" s="28">
        <f t="shared" si="37"/>
        <v>1.212216320966248</v>
      </c>
    </row>
    <row r="2412" spans="1:20" ht="15.75" customHeight="1" x14ac:dyDescent="0.35">
      <c r="A2412">
        <v>2405</v>
      </c>
      <c r="B2412" s="76">
        <v>44238.367962962962</v>
      </c>
      <c r="C2412" s="1" t="s">
        <v>7618</v>
      </c>
      <c r="D2412" s="76">
        <v>44238.369386574079</v>
      </c>
      <c r="E2412" s="1" t="s">
        <v>7619</v>
      </c>
      <c r="F2412" s="1" t="s">
        <v>7620</v>
      </c>
      <c r="G2412" s="1" t="s">
        <v>123</v>
      </c>
      <c r="H2412" s="1" t="s">
        <v>124</v>
      </c>
      <c r="I2412" s="1" t="s">
        <v>125</v>
      </c>
      <c r="J2412" s="1" t="s">
        <v>7528</v>
      </c>
      <c r="K2412" s="1" t="s">
        <v>7528</v>
      </c>
      <c r="L2412">
        <f>ROUNDUP(IF(B2412&gt;$D$4,0,($D$4-B2412+1)/365),0)</f>
        <v>0</v>
      </c>
      <c r="M2412">
        <f>ROUNDUP(IF(B2412&gt;$D$5,0,($D$5-B2412+1)/365),0)</f>
        <v>1</v>
      </c>
      <c r="N2412" s="28">
        <f>IF(OR(L2412=1,M2412=1),IF(B2412+364&lt;=$D$5,(B2412+364-$D$4+1)/365,IF(B2412&gt;$D$4,($D$5-B2412+1)/365,$D$6/365)),0)</f>
        <v>0.17433434804667852</v>
      </c>
      <c r="O2412" s="28">
        <f>'Data &amp; Parameter'!$E$16*'Data &amp; Parameter'!$E$17*('Data &amp; Parameter'!$E$18+'Data &amp; Parameter'!$E$19)*'Data &amp; Parameter'!$E$20*'Data &amp; Parameter'!$E$37*N2412</f>
        <v>0.60610898732489882</v>
      </c>
      <c r="P2412">
        <f>ROUNDUP(IF(D2412&gt;$D$4,0,($D$4-D2412+1)/365),0)</f>
        <v>0</v>
      </c>
      <c r="Q2412">
        <f>ROUNDUP(IF(D2412&gt;$D$5,0,($D$5-D2412+1)/365),0)</f>
        <v>1</v>
      </c>
      <c r="R2412" s="28">
        <f>IF(OR(P2412=1,Q2412=1),IF(D2412+364&lt;=$D$5,(D2412+364-$D$4+1)/365,IF(D2412&gt;$D$4,($D$5-D2412+1)/365,$D$6/365)),0)</f>
        <v>0.17433044774224982</v>
      </c>
      <c r="S2412" s="28">
        <f>'Data &amp; Parameter'!$E$16*'Data &amp; Parameter'!$E$17*('Data &amp; Parameter'!$E$18+'Data &amp; Parameter'!$E$19)*'Data &amp; Parameter'!$E$20*'Data &amp; Parameter'!$E$37*R2412</f>
        <v>0.60609542711950026</v>
      </c>
      <c r="T2412" s="28">
        <f t="shared" si="37"/>
        <v>1.2122044144443991</v>
      </c>
    </row>
    <row r="2413" spans="1:20" ht="15.75" customHeight="1" x14ac:dyDescent="0.35">
      <c r="A2413">
        <v>2406</v>
      </c>
      <c r="B2413" s="76">
        <v>44238.370474537034</v>
      </c>
      <c r="C2413" s="1" t="s">
        <v>7621</v>
      </c>
      <c r="D2413" s="76">
        <v>44238.371111111112</v>
      </c>
      <c r="E2413" s="1" t="s">
        <v>7622</v>
      </c>
      <c r="F2413" s="1" t="s">
        <v>7623</v>
      </c>
      <c r="G2413" s="1" t="s">
        <v>123</v>
      </c>
      <c r="H2413" s="1" t="s">
        <v>124</v>
      </c>
      <c r="I2413" s="1" t="s">
        <v>125</v>
      </c>
      <c r="J2413" s="1" t="s">
        <v>7528</v>
      </c>
      <c r="K2413" s="1" t="s">
        <v>7528</v>
      </c>
      <c r="L2413">
        <f>ROUNDUP(IF(B2413&gt;$D$4,0,($D$4-B2413+1)/365),0)</f>
        <v>0</v>
      </c>
      <c r="M2413">
        <f>ROUNDUP(IF(B2413&gt;$D$5,0,($D$5-B2413+1)/365),0)</f>
        <v>1</v>
      </c>
      <c r="N2413" s="28">
        <f>IF(OR(L2413=1,M2413=1),IF(B2413+364&lt;=$D$5,(B2413+364-$D$4+1)/365,IF(B2413&gt;$D$4,($D$5-B2413+1)/365,$D$6/365)),0)</f>
        <v>0.1743274670218242</v>
      </c>
      <c r="O2413" s="28">
        <f>'Data &amp; Parameter'!$E$16*'Data &amp; Parameter'!$E$17*('Data &amp; Parameter'!$E$18+'Data &amp; Parameter'!$E$19)*'Data &amp; Parameter'!$E$20*'Data &amp; Parameter'!$E$37*N2413</f>
        <v>0.60608506403581131</v>
      </c>
      <c r="P2413">
        <f>ROUNDUP(IF(D2413&gt;$D$4,0,($D$4-D2413+1)/365),0)</f>
        <v>0</v>
      </c>
      <c r="Q2413">
        <f>ROUNDUP(IF(D2413&gt;$D$5,0,($D$5-D2413+1)/365),0)</f>
        <v>1</v>
      </c>
      <c r="R2413" s="28">
        <f>IF(OR(P2413=1,Q2413=1),IF(D2413+364&lt;=$D$5,(D2413+364-$D$4+1)/365,IF(D2413&gt;$D$4,($D$5-D2413+1)/365,$D$6/365)),0)</f>
        <v>0.17432572298325608</v>
      </c>
      <c r="S2413" s="28">
        <f>'Data &amp; Parameter'!$E$16*'Data &amp; Parameter'!$E$17*('Data &amp; Parameter'!$E$18+'Data &amp; Parameter'!$E$19)*'Data &amp; Parameter'!$E$20*'Data &amp; Parameter'!$E$37*R2413</f>
        <v>0.60607900052932373</v>
      </c>
      <c r="T2413" s="28">
        <f t="shared" si="37"/>
        <v>1.212164064565135</v>
      </c>
    </row>
    <row r="2414" spans="1:20" ht="15.75" customHeight="1" x14ac:dyDescent="0.35">
      <c r="A2414">
        <v>2407</v>
      </c>
      <c r="B2414" s="76">
        <v>44238.371539351851</v>
      </c>
      <c r="C2414" s="1" t="s">
        <v>7624</v>
      </c>
      <c r="D2414" s="76">
        <v>44238.371990740736</v>
      </c>
      <c r="E2414" s="1" t="s">
        <v>7625</v>
      </c>
      <c r="F2414" s="1" t="s">
        <v>7626</v>
      </c>
      <c r="G2414" s="1" t="s">
        <v>123</v>
      </c>
      <c r="H2414" s="1" t="s">
        <v>124</v>
      </c>
      <c r="I2414" s="1" t="s">
        <v>125</v>
      </c>
      <c r="J2414" s="1" t="s">
        <v>7528</v>
      </c>
      <c r="K2414" s="1" t="s">
        <v>7528</v>
      </c>
      <c r="L2414">
        <f>ROUNDUP(IF(B2414&gt;$D$4,0,($D$4-B2414+1)/365),0)</f>
        <v>0</v>
      </c>
      <c r="M2414">
        <f>ROUNDUP(IF(B2414&gt;$D$5,0,($D$5-B2414+1)/365),0)</f>
        <v>1</v>
      </c>
      <c r="N2414" s="28">
        <f>IF(OR(L2414=1,M2414=1),IF(B2414+364&lt;=$D$5,(B2414+364-$D$4+1)/365,IF(B2414&gt;$D$4,($D$5-B2414+1)/365,$D$6/365)),0)</f>
        <v>0.17432454972095748</v>
      </c>
      <c r="O2414" s="28">
        <f>'Data &amp; Parameter'!$E$16*'Data &amp; Parameter'!$E$17*('Data &amp; Parameter'!$E$18+'Data &amp; Parameter'!$E$19)*'Data &amp; Parameter'!$E$20*'Data &amp; Parameter'!$E$37*N2414</f>
        <v>0.60607492144317909</v>
      </c>
      <c r="P2414">
        <f>ROUNDUP(IF(D2414&gt;$D$4,0,($D$4-D2414+1)/365),0)</f>
        <v>0</v>
      </c>
      <c r="Q2414">
        <f>ROUNDUP(IF(D2414&gt;$D$5,0,($D$5-D2414+1)/365),0)</f>
        <v>1</v>
      </c>
      <c r="R2414" s="28">
        <f>IF(OR(P2414=1,Q2414=1),IF(D2414+364&lt;=$D$5,(D2414+364-$D$4+1)/365,IF(D2414&gt;$D$4,($D$5-D2414+1)/365,$D$6/365)),0)</f>
        <v>0.17432331303908005</v>
      </c>
      <c r="S2414" s="28">
        <f>'Data &amp; Parameter'!$E$16*'Data &amp; Parameter'!$E$17*('Data &amp; Parameter'!$E$18+'Data &amp; Parameter'!$E$19)*'Data &amp; Parameter'!$E$20*'Data &amp; Parameter'!$E$37*R2414</f>
        <v>0.60607062186590832</v>
      </c>
      <c r="T2414" s="28">
        <f t="shared" si="37"/>
        <v>1.2121455433090875</v>
      </c>
    </row>
    <row r="2415" spans="1:20" ht="15.75" customHeight="1" x14ac:dyDescent="0.35">
      <c r="A2415">
        <v>2408</v>
      </c>
      <c r="B2415" s="76">
        <v>44238.373738425929</v>
      </c>
      <c r="C2415" s="1" t="s">
        <v>7627</v>
      </c>
      <c r="D2415" s="76">
        <v>44238.374432870369</v>
      </c>
      <c r="E2415" s="1" t="s">
        <v>7628</v>
      </c>
      <c r="F2415" s="1" t="s">
        <v>7629</v>
      </c>
      <c r="G2415" s="1" t="s">
        <v>123</v>
      </c>
      <c r="H2415" s="1" t="s">
        <v>124</v>
      </c>
      <c r="I2415" s="1" t="s">
        <v>125</v>
      </c>
      <c r="J2415" s="1" t="s">
        <v>7528</v>
      </c>
      <c r="K2415" s="1" t="s">
        <v>7528</v>
      </c>
      <c r="L2415">
        <f>ROUNDUP(IF(B2415&gt;$D$4,0,($D$4-B2415+1)/365),0)</f>
        <v>0</v>
      </c>
      <c r="M2415">
        <f>ROUNDUP(IF(B2415&gt;$D$5,0,($D$5-B2415+1)/365),0)</f>
        <v>1</v>
      </c>
      <c r="N2415" s="28">
        <f>IF(OR(L2415=1,M2415=1),IF(B2415+364&lt;=$D$5,(B2415+364-$D$4+1)/365,IF(B2415&gt;$D$4,($D$5-B2415+1)/365,$D$6/365)),0)</f>
        <v>0.17431852486046759</v>
      </c>
      <c r="O2415" s="28">
        <f>'Data &amp; Parameter'!$E$16*'Data &amp; Parameter'!$E$17*('Data &amp; Parameter'!$E$18+'Data &amp; Parameter'!$E$19)*'Data &amp; Parameter'!$E$20*'Data &amp; Parameter'!$E$37*N2415</f>
        <v>0.6060539747844671</v>
      </c>
      <c r="P2415">
        <f>ROUNDUP(IF(D2415&gt;$D$4,0,($D$4-D2415+1)/365),0)</f>
        <v>0</v>
      </c>
      <c r="Q2415">
        <f>ROUNDUP(IF(D2415&gt;$D$5,0,($D$5-D2415+1)/365),0)</f>
        <v>1</v>
      </c>
      <c r="R2415" s="28">
        <f>IF(OR(P2415=1,Q2415=1),IF(D2415+364&lt;=$D$5,(D2415+364-$D$4+1)/365,IF(D2415&gt;$D$4,($D$5-D2415+1)/365,$D$6/365)),0)</f>
        <v>0.1743166222729623</v>
      </c>
      <c r="S2415" s="28">
        <f>'Data &amp; Parameter'!$E$16*'Data &amp; Parameter'!$E$17*('Data &amp; Parameter'!$E$18+'Data &amp; Parameter'!$E$19)*'Data &amp; Parameter'!$E$20*'Data &amp; Parameter'!$E$37*R2415</f>
        <v>0.60604736005019899</v>
      </c>
      <c r="T2415" s="28">
        <f t="shared" si="37"/>
        <v>1.2121013348346661</v>
      </c>
    </row>
    <row r="2416" spans="1:20" ht="15.75" customHeight="1" x14ac:dyDescent="0.35">
      <c r="A2416">
        <v>2409</v>
      </c>
      <c r="B2416" s="76">
        <v>44238.376377314809</v>
      </c>
      <c r="C2416" s="1" t="s">
        <v>7630</v>
      </c>
      <c r="D2416" s="76">
        <v>44238.379490740743</v>
      </c>
      <c r="E2416" s="1" t="s">
        <v>7631</v>
      </c>
      <c r="F2416" s="1" t="s">
        <v>7632</v>
      </c>
      <c r="G2416" s="1" t="s">
        <v>123</v>
      </c>
      <c r="H2416" s="1" t="s">
        <v>124</v>
      </c>
      <c r="I2416" s="1" t="s">
        <v>125</v>
      </c>
      <c r="J2416" s="1" t="s">
        <v>7528</v>
      </c>
      <c r="K2416" s="1" t="s">
        <v>7633</v>
      </c>
      <c r="L2416">
        <f>ROUNDUP(IF(B2416&gt;$D$4,0,($D$4-B2416+1)/365),0)</f>
        <v>0</v>
      </c>
      <c r="M2416">
        <f>ROUNDUP(IF(B2416&gt;$D$5,0,($D$5-B2416+1)/365),0)</f>
        <v>1</v>
      </c>
      <c r="N2416" s="28">
        <f>IF(OR(L2416=1,M2416=1),IF(B2416+364&lt;=$D$5,(B2416+364-$D$4+1)/365,IF(B2416&gt;$D$4,($D$5-B2416+1)/365,$D$6/365)),0)</f>
        <v>0.17431129502791956</v>
      </c>
      <c r="O2416" s="28">
        <f>'Data &amp; Parameter'!$E$16*'Data &amp; Parameter'!$E$17*('Data &amp; Parameter'!$E$18+'Data &amp; Parameter'!$E$19)*'Data &amp; Parameter'!$E$20*'Data &amp; Parameter'!$E$37*N2416</f>
        <v>0.60602883879415126</v>
      </c>
      <c r="P2416">
        <f>ROUNDUP(IF(D2416&gt;$D$4,0,($D$4-D2416+1)/365),0)</f>
        <v>0</v>
      </c>
      <c r="Q2416">
        <f>ROUNDUP(IF(D2416&gt;$D$5,0,($D$5-D2416+1)/365),0)</f>
        <v>1</v>
      </c>
      <c r="R2416" s="28">
        <f>IF(OR(P2416=1,Q2416=1),IF(D2416+364&lt;=$D$5,(D2416+364-$D$4+1)/365,IF(D2416&gt;$D$4,($D$5-D2416+1)/365,$D$6/365)),0)</f>
        <v>0.17430276509385542</v>
      </c>
      <c r="S2416" s="28">
        <f>'Data &amp; Parameter'!$E$16*'Data &amp; Parameter'!$E$17*('Data &amp; Parameter'!$E$18+'Data &amp; Parameter'!$E$19)*'Data &amp; Parameter'!$E$20*'Data &amp; Parameter'!$E$37*R2416</f>
        <v>0.60599918273523068</v>
      </c>
      <c r="T2416" s="28">
        <f t="shared" si="37"/>
        <v>1.2120280215293819</v>
      </c>
    </row>
    <row r="2417" spans="1:20" ht="15.75" customHeight="1" x14ac:dyDescent="0.35">
      <c r="A2417">
        <v>2410</v>
      </c>
      <c r="B2417" s="76">
        <v>44238.382372685184</v>
      </c>
      <c r="C2417" s="1" t="s">
        <v>7634</v>
      </c>
      <c r="D2417" s="76">
        <v>44238.383113425924</v>
      </c>
      <c r="E2417" s="1" t="s">
        <v>7635</v>
      </c>
      <c r="F2417" s="1" t="s">
        <v>7636</v>
      </c>
      <c r="G2417" s="1" t="s">
        <v>123</v>
      </c>
      <c r="H2417" s="1" t="s">
        <v>124</v>
      </c>
      <c r="I2417" s="1" t="s">
        <v>125</v>
      </c>
      <c r="J2417" s="1" t="s">
        <v>7528</v>
      </c>
      <c r="K2417" s="1" t="s">
        <v>7633</v>
      </c>
      <c r="L2417">
        <f>ROUNDUP(IF(B2417&gt;$D$4,0,($D$4-B2417+1)/365),0)</f>
        <v>0</v>
      </c>
      <c r="M2417">
        <f>ROUNDUP(IF(B2417&gt;$D$5,0,($D$5-B2417+1)/365),0)</f>
        <v>1</v>
      </c>
      <c r="N2417" s="28">
        <f>IF(OR(L2417=1,M2417=1),IF(B2417+364&lt;=$D$5,(B2417+364-$D$4+1)/365,IF(B2417&gt;$D$4,($D$5-B2417+1)/365,$D$6/365)),0)</f>
        <v>0.17429486935565963</v>
      </c>
      <c r="O2417" s="28">
        <f>'Data &amp; Parameter'!$E$16*'Data &amp; Parameter'!$E$17*('Data &amp; Parameter'!$E$18+'Data &amp; Parameter'!$E$19)*'Data &amp; Parameter'!$E$20*'Data &amp; Parameter'!$E$37*N2417</f>
        <v>0.60597173158784834</v>
      </c>
      <c r="P2417">
        <f>ROUNDUP(IF(D2417&gt;$D$4,0,($D$4-D2417+1)/365),0)</f>
        <v>0</v>
      </c>
      <c r="Q2417">
        <f>ROUNDUP(IF(D2417&gt;$D$5,0,($D$5-D2417+1)/365),0)</f>
        <v>1</v>
      </c>
      <c r="R2417" s="28">
        <f>IF(OR(P2417=1,Q2417=1),IF(D2417+364&lt;=$D$5,(D2417+364-$D$4+1)/365,IF(D2417&gt;$D$4,($D$5-D2417+1)/365,$D$6/365)),0)</f>
        <v>0.17429283992897668</v>
      </c>
      <c r="S2417" s="28">
        <f>'Data &amp; Parameter'!$E$16*'Data &amp; Parameter'!$E$17*('Data &amp; Parameter'!$E$18+'Data &amp; Parameter'!$E$19)*'Data &amp; Parameter'!$E$20*'Data &amp; Parameter'!$E$37*R2417</f>
        <v>0.60596467587125868</v>
      </c>
      <c r="T2417" s="28">
        <f t="shared" si="37"/>
        <v>1.211936407459107</v>
      </c>
    </row>
    <row r="2418" spans="1:20" ht="15.75" customHeight="1" x14ac:dyDescent="0.35">
      <c r="A2418">
        <v>2411</v>
      </c>
      <c r="B2418" s="76">
        <v>44238.389537037037</v>
      </c>
      <c r="C2418" s="1" t="s">
        <v>7637</v>
      </c>
      <c r="D2418" s="76">
        <v>44238.390023148153</v>
      </c>
      <c r="E2418" s="1" t="s">
        <v>7638</v>
      </c>
      <c r="F2418" s="1" t="s">
        <v>7639</v>
      </c>
      <c r="G2418" s="1" t="s">
        <v>123</v>
      </c>
      <c r="H2418" s="1" t="s">
        <v>124</v>
      </c>
      <c r="I2418" s="1" t="s">
        <v>125</v>
      </c>
      <c r="J2418" s="1" t="s">
        <v>7528</v>
      </c>
      <c r="K2418" s="1" t="s">
        <v>7640</v>
      </c>
      <c r="L2418">
        <f>ROUNDUP(IF(B2418&gt;$D$4,0,($D$4-B2418+1)/365),0)</f>
        <v>0</v>
      </c>
      <c r="M2418">
        <f>ROUNDUP(IF(B2418&gt;$D$5,0,($D$5-B2418+1)/365),0)</f>
        <v>1</v>
      </c>
      <c r="N2418" s="28">
        <f>IF(OR(L2418=1,M2418=1),IF(B2418+364&lt;=$D$5,(B2418+364-$D$4+1)/365,IF(B2418&gt;$D$4,($D$5-B2418+1)/365,$D$6/365)),0)</f>
        <v>0.17427524099441816</v>
      </c>
      <c r="O2418" s="28">
        <f>'Data &amp; Parameter'!$E$16*'Data &amp; Parameter'!$E$17*('Data &amp; Parameter'!$E$18+'Data &amp; Parameter'!$E$19)*'Data &amp; Parameter'!$E$20*'Data &amp; Parameter'!$E$37*N2418</f>
        <v>0.60590348957881102</v>
      </c>
      <c r="P2418">
        <f>ROUNDUP(IF(D2418&gt;$D$4,0,($D$4-D2418+1)/365),0)</f>
        <v>0</v>
      </c>
      <c r="Q2418">
        <f>ROUNDUP(IF(D2418&gt;$D$5,0,($D$5-D2418+1)/365),0)</f>
        <v>1</v>
      </c>
      <c r="R2418" s="28">
        <f>IF(OR(P2418=1,Q2418=1),IF(D2418+364&lt;=$D$5,(D2418+364-$D$4+1)/365,IF(D2418&gt;$D$4,($D$5-D2418+1)/365,$D$6/365)),0)</f>
        <v>0.17427390918314253</v>
      </c>
      <c r="S2418" s="28">
        <f>'Data &amp; Parameter'!$E$16*'Data &amp; Parameter'!$E$17*('Data &amp; Parameter'!$E$18+'Data &amp; Parameter'!$E$19)*'Data &amp; Parameter'!$E$20*'Data &amp; Parameter'!$E$37*R2418</f>
        <v>0.60589885926474707</v>
      </c>
      <c r="T2418" s="28">
        <f t="shared" si="37"/>
        <v>1.2118023488435581</v>
      </c>
    </row>
    <row r="2419" spans="1:20" ht="15.75" customHeight="1" x14ac:dyDescent="0.35">
      <c r="A2419">
        <v>2412</v>
      </c>
      <c r="B2419" s="76">
        <v>44238.392060185186</v>
      </c>
      <c r="C2419" s="1" t="s">
        <v>7641</v>
      </c>
      <c r="D2419" s="76">
        <v>44238.393206018518</v>
      </c>
      <c r="E2419" s="1" t="s">
        <v>7642</v>
      </c>
      <c r="F2419" s="1" t="s">
        <v>7643</v>
      </c>
      <c r="G2419" s="1" t="s">
        <v>123</v>
      </c>
      <c r="H2419" s="1" t="s">
        <v>124</v>
      </c>
      <c r="I2419" s="1" t="s">
        <v>125</v>
      </c>
      <c r="J2419" s="1" t="s">
        <v>7528</v>
      </c>
      <c r="K2419" s="1" t="s">
        <v>7640</v>
      </c>
      <c r="L2419">
        <f>ROUNDUP(IF(B2419&gt;$D$4,0,($D$4-B2419+1)/365),0)</f>
        <v>0</v>
      </c>
      <c r="M2419">
        <f>ROUNDUP(IF(B2419&gt;$D$5,0,($D$5-B2419+1)/365),0)</f>
        <v>1</v>
      </c>
      <c r="N2419" s="28">
        <f>IF(OR(L2419=1,M2419=1),IF(B2419+364&lt;=$D$5,(B2419+364-$D$4+1)/365,IF(B2419&gt;$D$4,($D$5-B2419+1)/365,$D$6/365)),0)</f>
        <v>0.17426832825976443</v>
      </c>
      <c r="O2419" s="28">
        <f>'Data &amp; Parameter'!$E$16*'Data &amp; Parameter'!$E$17*('Data &amp; Parameter'!$E$18+'Data &amp; Parameter'!$E$19)*'Data &amp; Parameter'!$E$20*'Data &amp; Parameter'!$E$37*N2419</f>
        <v>0.60587945604412574</v>
      </c>
      <c r="P2419">
        <f>ROUNDUP(IF(D2419&gt;$D$4,0,($D$4-D2419+1)/365),0)</f>
        <v>0</v>
      </c>
      <c r="Q2419">
        <f>ROUNDUP(IF(D2419&gt;$D$5,0,($D$5-D2419+1)/365),0)</f>
        <v>1</v>
      </c>
      <c r="R2419" s="28">
        <f>IF(OR(P2419=1,Q2419=1),IF(D2419+364&lt;=$D$5,(D2419+364-$D$4+1)/365,IF(D2419&gt;$D$4,($D$5-D2419+1)/365,$D$6/365)),0)</f>
        <v>0.17426518899036175</v>
      </c>
      <c r="S2419" s="28">
        <f>'Data &amp; Parameter'!$E$16*'Data &amp; Parameter'!$E$17*('Data &amp; Parameter'!$E$18+'Data &amp; Parameter'!$E$19)*'Data &amp; Parameter'!$E$20*'Data &amp; Parameter'!$E$37*R2419</f>
        <v>0.60586854173251747</v>
      </c>
      <c r="T2419" s="28">
        <f t="shared" si="37"/>
        <v>1.2117479977766432</v>
      </c>
    </row>
    <row r="2420" spans="1:20" ht="15.75" customHeight="1" x14ac:dyDescent="0.35">
      <c r="A2420">
        <v>2413</v>
      </c>
      <c r="B2420" s="76">
        <v>44238.395902777775</v>
      </c>
      <c r="C2420" s="1" t="s">
        <v>7644</v>
      </c>
      <c r="D2420" s="76">
        <v>44238.396562499998</v>
      </c>
      <c r="E2420" s="1" t="s">
        <v>7645</v>
      </c>
      <c r="F2420" s="1" t="s">
        <v>7646</v>
      </c>
      <c r="G2420" s="1" t="s">
        <v>123</v>
      </c>
      <c r="H2420" s="1" t="s">
        <v>124</v>
      </c>
      <c r="I2420" s="1" t="s">
        <v>125</v>
      </c>
      <c r="J2420" s="1" t="s">
        <v>7528</v>
      </c>
      <c r="K2420" s="1" t="s">
        <v>7647</v>
      </c>
      <c r="L2420">
        <f>ROUNDUP(IF(B2420&gt;$D$4,0,($D$4-B2420+1)/365),0)</f>
        <v>0</v>
      </c>
      <c r="M2420">
        <f>ROUNDUP(IF(B2420&gt;$D$5,0,($D$5-B2420+1)/365),0)</f>
        <v>1</v>
      </c>
      <c r="N2420" s="28">
        <f>IF(OR(L2420=1,M2420=1),IF(B2420+364&lt;=$D$5,(B2420+364-$D$4+1)/365,IF(B2420&gt;$D$4,($D$5-B2420+1)/365,$D$6/365)),0)</f>
        <v>0.17425780060883669</v>
      </c>
      <c r="O2420" s="28">
        <f>'Data &amp; Parameter'!$E$16*'Data &amp; Parameter'!$E$17*('Data &amp; Parameter'!$E$18+'Data &amp; Parameter'!$E$19)*'Data &amp; Parameter'!$E$20*'Data &amp; Parameter'!$E$37*N2420</f>
        <v>0.60584285451428255</v>
      </c>
      <c r="P2420">
        <f>ROUNDUP(IF(D2420&gt;$D$4,0,($D$4-D2420+1)/365),0)</f>
        <v>0</v>
      </c>
      <c r="Q2420">
        <f>ROUNDUP(IF(D2420&gt;$D$5,0,($D$5-D2420+1)/365),0)</f>
        <v>1</v>
      </c>
      <c r="R2420" s="28">
        <f>IF(OR(P2420=1,Q2420=1),IF(D2420+364&lt;=$D$5,(D2420+364-$D$4+1)/365,IF(D2420&gt;$D$4,($D$5-D2420+1)/365,$D$6/365)),0)</f>
        <v>0.17425599315068971</v>
      </c>
      <c r="S2420" s="28">
        <f>'Data &amp; Parameter'!$E$16*'Data &amp; Parameter'!$E$17*('Data &amp; Parameter'!$E$18+'Data &amp; Parameter'!$E$19)*'Data &amp; Parameter'!$E$20*'Data &amp; Parameter'!$E$37*R2420</f>
        <v>0.60583657051666895</v>
      </c>
      <c r="T2420" s="28">
        <f t="shared" si="37"/>
        <v>1.2116794250309515</v>
      </c>
    </row>
    <row r="2421" spans="1:20" ht="15.75" customHeight="1" x14ac:dyDescent="0.35">
      <c r="A2421">
        <v>2414</v>
      </c>
      <c r="B2421" s="76">
        <v>44238.397650462968</v>
      </c>
      <c r="C2421" s="1" t="s">
        <v>7648</v>
      </c>
      <c r="D2421" s="76">
        <v>44238.400104166663</v>
      </c>
      <c r="E2421" s="1" t="s">
        <v>7649</v>
      </c>
      <c r="F2421" s="1" t="s">
        <v>7650</v>
      </c>
      <c r="G2421" s="1" t="s">
        <v>123</v>
      </c>
      <c r="H2421" s="1" t="s">
        <v>503</v>
      </c>
      <c r="I2421" s="1" t="s">
        <v>125</v>
      </c>
      <c r="J2421" s="1" t="s">
        <v>620</v>
      </c>
      <c r="K2421" s="1" t="s">
        <v>620</v>
      </c>
      <c r="L2421">
        <f>ROUNDUP(IF(B2421&gt;$D$4,0,($D$4-B2421+1)/365),0)</f>
        <v>0</v>
      </c>
      <c r="M2421">
        <f>ROUNDUP(IF(B2421&gt;$D$5,0,($D$5-B2421+1)/365),0)</f>
        <v>1</v>
      </c>
      <c r="N2421" s="28">
        <f>IF(OR(L2421=1,M2421=1),IF(B2421+364&lt;=$D$5,(B2421+364-$D$4+1)/365,IF(B2421&gt;$D$4,($D$5-B2421+1)/365,$D$6/365)),0)</f>
        <v>0.17425301243022423</v>
      </c>
      <c r="O2421" s="28">
        <f>'Data &amp; Parameter'!$E$16*'Data &amp; Parameter'!$E$17*('Data &amp; Parameter'!$E$18+'Data &amp; Parameter'!$E$19)*'Data &amp; Parameter'!$E$20*'Data &amp; Parameter'!$E$37*N2421</f>
        <v>0.60582620743284132</v>
      </c>
      <c r="P2421">
        <f>ROUNDUP(IF(D2421&gt;$D$4,0,($D$4-D2421+1)/365),0)</f>
        <v>0</v>
      </c>
      <c r="Q2421">
        <f>ROUNDUP(IF(D2421&gt;$D$5,0,($D$5-D2421+1)/365),0)</f>
        <v>1</v>
      </c>
      <c r="R2421" s="28">
        <f>IF(OR(P2421=1,Q2421=1),IF(D2421+364&lt;=$D$5,(D2421+364-$D$4+1)/365,IF(D2421&gt;$D$4,($D$5-D2421+1)/365,$D$6/365)),0)</f>
        <v>0.17424628995434693</v>
      </c>
      <c r="S2421" s="28">
        <f>'Data &amp; Parameter'!$E$16*'Data &amp; Parameter'!$E$17*('Data &amp; Parameter'!$E$18+'Data &amp; Parameter'!$E$19)*'Data &amp; Parameter'!$E$20*'Data &amp; Parameter'!$E$37*R2421</f>
        <v>0.6058028353716729</v>
      </c>
      <c r="T2421" s="28">
        <f t="shared" si="37"/>
        <v>1.2116290428045142</v>
      </c>
    </row>
    <row r="2422" spans="1:20" ht="15.75" customHeight="1" x14ac:dyDescent="0.35">
      <c r="A2422">
        <v>2415</v>
      </c>
      <c r="B2422" s="76">
        <v>44238.400208333333</v>
      </c>
      <c r="C2422" s="1" t="s">
        <v>7651</v>
      </c>
      <c r="D2422" s="76">
        <v>44238.400937500002</v>
      </c>
      <c r="E2422" s="1" t="s">
        <v>7652</v>
      </c>
      <c r="F2422" s="1" t="s">
        <v>7653</v>
      </c>
      <c r="G2422" s="1" t="s">
        <v>123</v>
      </c>
      <c r="H2422" s="1" t="s">
        <v>124</v>
      </c>
      <c r="I2422" s="1" t="s">
        <v>125</v>
      </c>
      <c r="J2422" s="1" t="s">
        <v>7528</v>
      </c>
      <c r="K2422" s="1" t="s">
        <v>7647</v>
      </c>
      <c r="L2422">
        <f>ROUNDUP(IF(B2422&gt;$D$4,0,($D$4-B2422+1)/365),0)</f>
        <v>0</v>
      </c>
      <c r="M2422">
        <f>ROUNDUP(IF(B2422&gt;$D$5,0,($D$5-B2422+1)/365),0)</f>
        <v>1</v>
      </c>
      <c r="N2422" s="28">
        <f>IF(OR(L2422=1,M2422=1),IF(B2422+364&lt;=$D$5,(B2422+364-$D$4+1)/365,IF(B2422&gt;$D$4,($D$5-B2422+1)/365,$D$6/365)),0)</f>
        <v>0.17424600456621217</v>
      </c>
      <c r="O2422" s="28">
        <f>'Data &amp; Parameter'!$E$16*'Data &amp; Parameter'!$E$17*('Data &amp; Parameter'!$E$18+'Data &amp; Parameter'!$E$19)*'Data &amp; Parameter'!$E$20*'Data &amp; Parameter'!$E$37*N2422</f>
        <v>0.60580184316150154</v>
      </c>
      <c r="P2422">
        <f>ROUNDUP(IF(D2422&gt;$D$4,0,($D$4-D2422+1)/365),0)</f>
        <v>0</v>
      </c>
      <c r="Q2422">
        <f>ROUNDUP(IF(D2422&gt;$D$5,0,($D$5-D2422+1)/365),0)</f>
        <v>1</v>
      </c>
      <c r="R2422" s="28">
        <f>IF(OR(P2422=1,Q2422=1),IF(D2422+364&lt;=$D$5,(D2422+364-$D$4+1)/365,IF(D2422&gt;$D$4,($D$5-D2422+1)/365,$D$6/365)),0)</f>
        <v>0.17424400684930869</v>
      </c>
      <c r="S2422" s="28">
        <f>'Data &amp; Parameter'!$E$16*'Data &amp; Parameter'!$E$17*('Data &amp; Parameter'!$E$18+'Data &amp; Parameter'!$E$19)*'Data &amp; Parameter'!$E$20*'Data &amp; Parameter'!$E$37*R2422</f>
        <v>0.60579489769044026</v>
      </c>
      <c r="T2422" s="28">
        <f t="shared" si="37"/>
        <v>1.2115967408519417</v>
      </c>
    </row>
    <row r="2423" spans="1:20" ht="15.75" customHeight="1" x14ac:dyDescent="0.35">
      <c r="A2423">
        <v>2416</v>
      </c>
      <c r="B2423" s="76">
        <v>44238.403229166666</v>
      </c>
      <c r="C2423" s="1" t="s">
        <v>7654</v>
      </c>
      <c r="D2423" s="76">
        <v>44238.404016203705</v>
      </c>
      <c r="E2423" s="1" t="s">
        <v>7655</v>
      </c>
      <c r="F2423" s="1" t="s">
        <v>7656</v>
      </c>
      <c r="G2423" s="1" t="s">
        <v>123</v>
      </c>
      <c r="H2423" s="1" t="s">
        <v>124</v>
      </c>
      <c r="I2423" s="1" t="s">
        <v>125</v>
      </c>
      <c r="J2423" s="1" t="s">
        <v>7528</v>
      </c>
      <c r="K2423" s="1" t="s">
        <v>7657</v>
      </c>
      <c r="L2423">
        <f>ROUNDUP(IF(B2423&gt;$D$4,0,($D$4-B2423+1)/365),0)</f>
        <v>0</v>
      </c>
      <c r="M2423">
        <f>ROUNDUP(IF(B2423&gt;$D$5,0,($D$5-B2423+1)/365),0)</f>
        <v>1</v>
      </c>
      <c r="N2423" s="28">
        <f>IF(OR(L2423=1,M2423=1),IF(B2423+364&lt;=$D$5,(B2423+364-$D$4+1)/365,IF(B2423&gt;$D$4,($D$5-B2423+1)/365,$D$6/365)),0)</f>
        <v>0.17423772831050335</v>
      </c>
      <c r="O2423" s="28">
        <f>'Data &amp; Parameter'!$E$16*'Data &amp; Parameter'!$E$17*('Data &amp; Parameter'!$E$18+'Data &amp; Parameter'!$E$19)*'Data &amp; Parameter'!$E$20*'Data &amp; Parameter'!$E$37*N2423</f>
        <v>0.60577306906722395</v>
      </c>
      <c r="P2423">
        <f>ROUNDUP(IF(D2423&gt;$D$4,0,($D$4-D2423+1)/365),0)</f>
        <v>0</v>
      </c>
      <c r="Q2423">
        <f>ROUNDUP(IF(D2423&gt;$D$5,0,($D$5-D2423+1)/365),0)</f>
        <v>1</v>
      </c>
      <c r="R2423" s="28">
        <f>IF(OR(P2423=1,Q2423=1),IF(D2423+364&lt;=$D$5,(D2423+364-$D$4+1)/365,IF(D2423&gt;$D$4,($D$5-D2423+1)/365,$D$6/365)),0)</f>
        <v>0.17423557204464274</v>
      </c>
      <c r="S2423" s="28">
        <f>'Data &amp; Parameter'!$E$16*'Data &amp; Parameter'!$E$17*('Data &amp; Parameter'!$E$18+'Data &amp; Parameter'!$E$19)*'Data &amp; Parameter'!$E$20*'Data &amp; Parameter'!$E$37*R2423</f>
        <v>0.60576557236831274</v>
      </c>
      <c r="T2423" s="28">
        <f t="shared" si="37"/>
        <v>1.2115386414355367</v>
      </c>
    </row>
    <row r="2424" spans="1:20" ht="15.75" customHeight="1" x14ac:dyDescent="0.35">
      <c r="A2424">
        <v>2417</v>
      </c>
      <c r="B2424" s="76">
        <v>44238.407222222224</v>
      </c>
      <c r="C2424" s="1" t="s">
        <v>7658</v>
      </c>
      <c r="D2424" s="76">
        <v>44238.408090277779</v>
      </c>
      <c r="E2424" s="1" t="s">
        <v>7659</v>
      </c>
      <c r="F2424" s="1" t="s">
        <v>7660</v>
      </c>
      <c r="G2424" s="1" t="s">
        <v>123</v>
      </c>
      <c r="H2424" s="1" t="s">
        <v>124</v>
      </c>
      <c r="I2424" s="1" t="s">
        <v>125</v>
      </c>
      <c r="J2424" s="1" t="s">
        <v>7528</v>
      </c>
      <c r="K2424" s="1" t="s">
        <v>7647</v>
      </c>
      <c r="L2424">
        <f>ROUNDUP(IF(B2424&gt;$D$4,0,($D$4-B2424+1)/365),0)</f>
        <v>0</v>
      </c>
      <c r="M2424">
        <f>ROUNDUP(IF(B2424&gt;$D$5,0,($D$5-B2424+1)/365),0)</f>
        <v>1</v>
      </c>
      <c r="N2424" s="28">
        <f>IF(OR(L2424=1,M2424=1),IF(B2424+364&lt;=$D$5,(B2424+364-$D$4+1)/365,IF(B2424&gt;$D$4,($D$5-B2424+1)/365,$D$6/365)),0)</f>
        <v>0.17422678843226319</v>
      </c>
      <c r="O2424" s="28">
        <f>'Data &amp; Parameter'!$E$16*'Data &amp; Parameter'!$E$17*('Data &amp; Parameter'!$E$18+'Data &amp; Parameter'!$E$19)*'Data &amp; Parameter'!$E$20*'Data &amp; Parameter'!$E$37*N2424</f>
        <v>0.60573503434488785</v>
      </c>
      <c r="P2424">
        <f>ROUNDUP(IF(D2424&gt;$D$4,0,($D$4-D2424+1)/365),0)</f>
        <v>0</v>
      </c>
      <c r="Q2424">
        <f>ROUNDUP(IF(D2424&gt;$D$5,0,($D$5-D2424+1)/365),0)</f>
        <v>1</v>
      </c>
      <c r="R2424" s="28">
        <f>IF(OR(P2424=1,Q2424=1),IF(D2424+364&lt;=$D$5,(D2424+364-$D$4+1)/365,IF(D2424&gt;$D$4,($D$5-D2424+1)/365,$D$6/365)),0)</f>
        <v>0.17422441019786661</v>
      </c>
      <c r="S2424" s="28">
        <f>'Data &amp; Parameter'!$E$16*'Data &amp; Parameter'!$E$17*('Data &amp; Parameter'!$E$18+'Data &amp; Parameter'!$E$19)*'Data &amp; Parameter'!$E$20*'Data &amp; Parameter'!$E$37*R2424</f>
        <v>0.6057267659270007</v>
      </c>
      <c r="T2424" s="28">
        <f t="shared" si="37"/>
        <v>1.2114618002718887</v>
      </c>
    </row>
    <row r="2425" spans="1:20" ht="15.75" customHeight="1" x14ac:dyDescent="0.35">
      <c r="A2425">
        <v>2418</v>
      </c>
      <c r="B2425" s="76">
        <v>44238.407719907409</v>
      </c>
      <c r="C2425" s="1" t="s">
        <v>7661</v>
      </c>
      <c r="D2425" s="76">
        <v>44238.410162037035</v>
      </c>
      <c r="E2425" s="1" t="s">
        <v>7662</v>
      </c>
      <c r="F2425" s="1" t="s">
        <v>7663</v>
      </c>
      <c r="G2425" s="1" t="s">
        <v>123</v>
      </c>
      <c r="H2425" s="1" t="s">
        <v>124</v>
      </c>
      <c r="I2425" s="1" t="s">
        <v>125</v>
      </c>
      <c r="J2425" s="1" t="s">
        <v>918</v>
      </c>
      <c r="K2425" s="1" t="s">
        <v>918</v>
      </c>
      <c r="L2425">
        <f>ROUNDUP(IF(B2425&gt;$D$4,0,($D$4-B2425+1)/365),0)</f>
        <v>0</v>
      </c>
      <c r="M2425">
        <f>ROUNDUP(IF(B2425&gt;$D$5,0,($D$5-B2425+1)/365),0)</f>
        <v>1</v>
      </c>
      <c r="N2425" s="28">
        <f>IF(OR(L2425=1,M2425=1),IF(B2425+364&lt;=$D$5,(B2425+364-$D$4+1)/365,IF(B2425&gt;$D$4,($D$5-B2425+1)/365,$D$6/365)),0)</f>
        <v>0.1742254249112081</v>
      </c>
      <c r="O2425" s="28">
        <f>'Data &amp; Parameter'!$E$16*'Data &amp; Parameter'!$E$17*('Data &amp; Parameter'!$E$18+'Data &amp; Parameter'!$E$19)*'Data &amp; Parameter'!$E$20*'Data &amp; Parameter'!$E$37*N2425</f>
        <v>0.60573029378529553</v>
      </c>
      <c r="P2425">
        <f>ROUNDUP(IF(D2425&gt;$D$4,0,($D$4-D2425+1)/365),0)</f>
        <v>0</v>
      </c>
      <c r="Q2425">
        <f>ROUNDUP(IF(D2425&gt;$D$5,0,($D$5-D2425+1)/365),0)</f>
        <v>1</v>
      </c>
      <c r="R2425" s="28">
        <f>IF(OR(P2425=1,Q2425=1),IF(D2425+364&lt;=$D$5,(D2425+364-$D$4+1)/365,IF(D2425&gt;$D$4,($D$5-D2425+1)/365,$D$6/365)),0)</f>
        <v>0.17421873414511027</v>
      </c>
      <c r="S2425" s="28">
        <f>'Data &amp; Parameter'!$E$16*'Data &amp; Parameter'!$E$17*('Data &amp; Parameter'!$E$18+'Data &amp; Parameter'!$E$19)*'Data &amp; Parameter'!$E$20*'Data &amp; Parameter'!$E$37*R2425</f>
        <v>0.60570703196965558</v>
      </c>
      <c r="T2425" s="28">
        <f t="shared" si="37"/>
        <v>1.2114373257549511</v>
      </c>
    </row>
    <row r="2426" spans="1:20" ht="15.75" customHeight="1" x14ac:dyDescent="0.35">
      <c r="A2426">
        <v>2419</v>
      </c>
      <c r="B2426" s="76">
        <v>44238.407997685186</v>
      </c>
      <c r="C2426" s="1" t="s">
        <v>7664</v>
      </c>
      <c r="D2426" s="76">
        <v>44238.410474537042</v>
      </c>
      <c r="E2426" s="1" t="s">
        <v>7665</v>
      </c>
      <c r="F2426" s="1" t="s">
        <v>7666</v>
      </c>
      <c r="G2426" s="1" t="s">
        <v>123</v>
      </c>
      <c r="H2426" s="1" t="s">
        <v>124</v>
      </c>
      <c r="I2426" s="1" t="s">
        <v>125</v>
      </c>
      <c r="J2426" s="1" t="s">
        <v>918</v>
      </c>
      <c r="K2426" s="1" t="s">
        <v>918</v>
      </c>
      <c r="L2426">
        <f>ROUNDUP(IF(B2426&gt;$D$4,0,($D$4-B2426+1)/365),0)</f>
        <v>0</v>
      </c>
      <c r="M2426">
        <f>ROUNDUP(IF(B2426&gt;$D$5,0,($D$5-B2426+1)/365),0)</f>
        <v>1</v>
      </c>
      <c r="N2426" s="28">
        <f>IF(OR(L2426=1,M2426=1),IF(B2426+364&lt;=$D$5,(B2426+364-$D$4+1)/365,IF(B2426&gt;$D$4,($D$5-B2426+1)/365,$D$6/365)),0)</f>
        <v>0.174224663876202</v>
      </c>
      <c r="O2426" s="28">
        <f>'Data &amp; Parameter'!$E$16*'Data &amp; Parameter'!$E$17*('Data &amp; Parameter'!$E$18+'Data &amp; Parameter'!$E$19)*'Data &amp; Parameter'!$E$20*'Data &amp; Parameter'!$E$37*N2426</f>
        <v>0.60572764789157452</v>
      </c>
      <c r="P2426">
        <f>ROUNDUP(IF(D2426&gt;$D$4,0,($D$4-D2426+1)/365),0)</f>
        <v>0</v>
      </c>
      <c r="Q2426">
        <f>ROUNDUP(IF(D2426&gt;$D$5,0,($D$5-D2426+1)/365),0)</f>
        <v>1</v>
      </c>
      <c r="R2426" s="28">
        <f>IF(OR(P2426=1,Q2426=1),IF(D2426+364&lt;=$D$5,(D2426+364-$D$4+1)/365,IF(D2426&gt;$D$4,($D$5-D2426+1)/365,$D$6/365)),0)</f>
        <v>0.17421787798070598</v>
      </c>
      <c r="S2426" s="28">
        <f>'Data &amp; Parameter'!$E$16*'Data &amp; Parameter'!$E$17*('Data &amp; Parameter'!$E$18+'Data &amp; Parameter'!$E$19)*'Data &amp; Parameter'!$E$20*'Data &amp; Parameter'!$E$37*R2426</f>
        <v>0.6057040553391414</v>
      </c>
      <c r="T2426" s="28">
        <f t="shared" si="37"/>
        <v>1.211431703230716</v>
      </c>
    </row>
    <row r="2427" spans="1:20" ht="15.75" customHeight="1" x14ac:dyDescent="0.35">
      <c r="A2427">
        <v>2420</v>
      </c>
      <c r="B2427" s="76">
        <v>44238.410902777774</v>
      </c>
      <c r="C2427" s="1" t="s">
        <v>7667</v>
      </c>
      <c r="D2427" s="76">
        <v>44238.41170138889</v>
      </c>
      <c r="E2427" s="1" t="s">
        <v>7668</v>
      </c>
      <c r="F2427" s="1" t="s">
        <v>7669</v>
      </c>
      <c r="G2427" s="1" t="s">
        <v>123</v>
      </c>
      <c r="H2427" s="1" t="s">
        <v>124</v>
      </c>
      <c r="I2427" s="1" t="s">
        <v>125</v>
      </c>
      <c r="J2427" s="1" t="s">
        <v>7528</v>
      </c>
      <c r="K2427" s="1" t="s">
        <v>7647</v>
      </c>
      <c r="L2427">
        <f>ROUNDUP(IF(B2427&gt;$D$4,0,($D$4-B2427+1)/365),0)</f>
        <v>0</v>
      </c>
      <c r="M2427">
        <f>ROUNDUP(IF(B2427&gt;$D$5,0,($D$5-B2427+1)/365),0)</f>
        <v>1</v>
      </c>
      <c r="N2427" s="28">
        <f>IF(OR(L2427=1,M2427=1),IF(B2427+364&lt;=$D$5,(B2427+364-$D$4+1)/365,IF(B2427&gt;$D$4,($D$5-B2427+1)/365,$D$6/365)),0)</f>
        <v>0.17421670471842732</v>
      </c>
      <c r="O2427" s="28">
        <f>'Data &amp; Parameter'!$E$16*'Data &amp; Parameter'!$E$17*('Data &amp; Parameter'!$E$18+'Data &amp; Parameter'!$E$19)*'Data &amp; Parameter'!$E$20*'Data &amp; Parameter'!$E$37*N2427</f>
        <v>0.60569997625306593</v>
      </c>
      <c r="P2427">
        <f>ROUNDUP(IF(D2427&gt;$D$4,0,($D$4-D2427+1)/365),0)</f>
        <v>0</v>
      </c>
      <c r="Q2427">
        <f>ROUNDUP(IF(D2427&gt;$D$5,0,($D$5-D2427+1)/365),0)</f>
        <v>1</v>
      </c>
      <c r="R2427" s="28">
        <f>IF(OR(P2427=1,Q2427=1),IF(D2427+364&lt;=$D$5,(D2427+364-$D$4+1)/365,IF(D2427&gt;$D$4,($D$5-D2427+1)/365,$D$6/365)),0)</f>
        <v>0.17421451674276733</v>
      </c>
      <c r="S2427" s="28">
        <f>'Data &amp; Parameter'!$E$16*'Data &amp; Parameter'!$E$17*('Data &amp; Parameter'!$E$18+'Data &amp; Parameter'!$E$19)*'Data &amp; Parameter'!$E$20*'Data &amp; Parameter'!$E$37*R2427</f>
        <v>0.60569236930855719</v>
      </c>
      <c r="T2427" s="28">
        <f t="shared" si="37"/>
        <v>1.2113923455616231</v>
      </c>
    </row>
    <row r="2428" spans="1:20" ht="15.75" customHeight="1" x14ac:dyDescent="0.35">
      <c r="A2428">
        <v>2421</v>
      </c>
      <c r="B2428" s="76">
        <v>44238.413923611108</v>
      </c>
      <c r="C2428" s="1" t="s">
        <v>7670</v>
      </c>
      <c r="D2428" s="76">
        <v>44238.414606481485</v>
      </c>
      <c r="E2428" s="1" t="s">
        <v>7671</v>
      </c>
      <c r="F2428" s="1" t="s">
        <v>7672</v>
      </c>
      <c r="G2428" s="1" t="s">
        <v>123</v>
      </c>
      <c r="H2428" s="1" t="s">
        <v>124</v>
      </c>
      <c r="I2428" s="1" t="s">
        <v>125</v>
      </c>
      <c r="J2428" s="1" t="s">
        <v>7528</v>
      </c>
      <c r="K2428" s="1" t="s">
        <v>7647</v>
      </c>
      <c r="L2428">
        <f>ROUNDUP(IF(B2428&gt;$D$4,0,($D$4-B2428+1)/365),0)</f>
        <v>0</v>
      </c>
      <c r="M2428">
        <f>ROUNDUP(IF(B2428&gt;$D$5,0,($D$5-B2428+1)/365),0)</f>
        <v>1</v>
      </c>
      <c r="N2428" s="28">
        <f>IF(OR(L2428=1,M2428=1),IF(B2428+364&lt;=$D$5,(B2428+364-$D$4+1)/365,IF(B2428&gt;$D$4,($D$5-B2428+1)/365,$D$6/365)),0)</f>
        <v>0.1742084284627185</v>
      </c>
      <c r="O2428" s="28">
        <f>'Data &amp; Parameter'!$E$16*'Data &amp; Parameter'!$E$17*('Data &amp; Parameter'!$E$18+'Data &amp; Parameter'!$E$19)*'Data &amp; Parameter'!$E$20*'Data &amp; Parameter'!$E$37*N2428</f>
        <v>0.60567120215878834</v>
      </c>
      <c r="P2428">
        <f>ROUNDUP(IF(D2428&gt;$D$4,0,($D$4-D2428+1)/365),0)</f>
        <v>0</v>
      </c>
      <c r="Q2428">
        <f>ROUNDUP(IF(D2428&gt;$D$5,0,($D$5-D2428+1)/365),0)</f>
        <v>1</v>
      </c>
      <c r="R2428" s="28">
        <f>IF(OR(P2428=1,Q2428=1),IF(D2428+364&lt;=$D$5,(D2428+364-$D$4+1)/365,IF(D2428&gt;$D$4,($D$5-D2428+1)/365,$D$6/365)),0)</f>
        <v>0.17420655758497272</v>
      </c>
      <c r="S2428" s="28">
        <f>'Data &amp; Parameter'!$E$16*'Data &amp; Parameter'!$E$17*('Data &amp; Parameter'!$E$18+'Data &amp; Parameter'!$E$19)*'Data &amp; Parameter'!$E$20*'Data &amp; Parameter'!$E$37*R2428</f>
        <v>0.60566469766997932</v>
      </c>
      <c r="T2428" s="28">
        <f t="shared" si="37"/>
        <v>1.2113358998287675</v>
      </c>
    </row>
    <row r="2429" spans="1:20" ht="15.75" customHeight="1" x14ac:dyDescent="0.35">
      <c r="A2429">
        <v>2422</v>
      </c>
      <c r="B2429" s="76">
        <v>44238.413993055554</v>
      </c>
      <c r="C2429" s="1" t="s">
        <v>7673</v>
      </c>
      <c r="D2429" s="76">
        <v>44238.415856481486</v>
      </c>
      <c r="E2429" s="1" t="s">
        <v>7674</v>
      </c>
      <c r="F2429" s="1" t="s">
        <v>7675</v>
      </c>
      <c r="G2429" s="1" t="s">
        <v>123</v>
      </c>
      <c r="H2429" s="1" t="s">
        <v>124</v>
      </c>
      <c r="I2429" s="1" t="s">
        <v>125</v>
      </c>
      <c r="J2429" s="1" t="s">
        <v>918</v>
      </c>
      <c r="K2429" s="1" t="s">
        <v>918</v>
      </c>
      <c r="L2429">
        <f>ROUNDUP(IF(B2429&gt;$D$4,0,($D$4-B2429+1)/365),0)</f>
        <v>0</v>
      </c>
      <c r="M2429">
        <f>ROUNDUP(IF(B2429&gt;$D$5,0,($D$5-B2429+1)/365),0)</f>
        <v>1</v>
      </c>
      <c r="N2429" s="28">
        <f>IF(OR(L2429=1,M2429=1),IF(B2429+364&lt;=$D$5,(B2429+364-$D$4+1)/365,IF(B2429&gt;$D$4,($D$5-B2429+1)/365,$D$6/365)),0)</f>
        <v>0.174208238203962</v>
      </c>
      <c r="O2429" s="28">
        <f>'Data &amp; Parameter'!$E$16*'Data &amp; Parameter'!$E$17*('Data &amp; Parameter'!$E$18+'Data &amp; Parameter'!$E$19)*'Data &amp; Parameter'!$E$20*'Data &amp; Parameter'!$E$37*N2429</f>
        <v>0.60567054068534076</v>
      </c>
      <c r="P2429">
        <f>ROUNDUP(IF(D2429&gt;$D$4,0,($D$4-D2429+1)/365),0)</f>
        <v>0</v>
      </c>
      <c r="Q2429">
        <f>ROUNDUP(IF(D2429&gt;$D$5,0,($D$5-D2429+1)/365),0)</f>
        <v>1</v>
      </c>
      <c r="R2429" s="28">
        <f>IF(OR(P2429=1,Q2429=1),IF(D2429+364&lt;=$D$5,(D2429+364-$D$4+1)/365,IF(D2429&gt;$D$4,($D$5-D2429+1)/365,$D$6/365)),0)</f>
        <v>0.17420313292743531</v>
      </c>
      <c r="S2429" s="28">
        <f>'Data &amp; Parameter'!$E$16*'Data &amp; Parameter'!$E$17*('Data &amp; Parameter'!$E$18+'Data &amp; Parameter'!$E$19)*'Data &amp; Parameter'!$E$20*'Data &amp; Parameter'!$E$37*R2429</f>
        <v>0.60565279114819981</v>
      </c>
      <c r="T2429" s="28">
        <f t="shared" si="37"/>
        <v>1.2113233318335406</v>
      </c>
    </row>
    <row r="2430" spans="1:20" ht="15.75" customHeight="1" x14ac:dyDescent="0.35">
      <c r="A2430">
        <v>2423</v>
      </c>
      <c r="B2430" s="76">
        <v>44238.417245370365</v>
      </c>
      <c r="C2430" s="1" t="s">
        <v>7676</v>
      </c>
      <c r="D2430" s="76">
        <v>44238.418020833335</v>
      </c>
      <c r="E2430" s="1" t="s">
        <v>7677</v>
      </c>
      <c r="F2430" s="1" t="s">
        <v>7678</v>
      </c>
      <c r="G2430" s="1" t="s">
        <v>123</v>
      </c>
      <c r="H2430" s="1" t="s">
        <v>124</v>
      </c>
      <c r="I2430" s="1" t="s">
        <v>125</v>
      </c>
      <c r="J2430" s="1" t="s">
        <v>7528</v>
      </c>
      <c r="K2430" s="1" t="s">
        <v>7647</v>
      </c>
      <c r="L2430">
        <f>ROUNDUP(IF(B2430&gt;$D$4,0,($D$4-B2430+1)/365),0)</f>
        <v>0</v>
      </c>
      <c r="M2430">
        <f>ROUNDUP(IF(B2430&gt;$D$5,0,($D$5-B2430+1)/365),0)</f>
        <v>1</v>
      </c>
      <c r="N2430" s="28">
        <f>IF(OR(L2430=1,M2430=1),IF(B2430+364&lt;=$D$5,(B2430+364-$D$4+1)/365,IF(B2430&gt;$D$4,($D$5-B2430+1)/365,$D$6/365)),0)</f>
        <v>0.17419932775242472</v>
      </c>
      <c r="O2430" s="28">
        <f>'Data &amp; Parameter'!$E$16*'Data &amp; Parameter'!$E$17*('Data &amp; Parameter'!$E$18+'Data &amp; Parameter'!$E$19)*'Data &amp; Parameter'!$E$20*'Data &amp; Parameter'!$E$37*N2430</f>
        <v>0.6056395616796636</v>
      </c>
      <c r="P2430">
        <f>ROUNDUP(IF(D2430&gt;$D$4,0,($D$4-D2430+1)/365),0)</f>
        <v>0</v>
      </c>
      <c r="Q2430">
        <f>ROUNDUP(IF(D2430&gt;$D$5,0,($D$5-D2430+1)/365),0)</f>
        <v>1</v>
      </c>
      <c r="R2430" s="28">
        <f>IF(OR(P2430=1,Q2430=1),IF(D2430+364&lt;=$D$5,(D2430+364-$D$4+1)/365,IF(D2430&gt;$D$4,($D$5-D2430+1)/365,$D$6/365)),0)</f>
        <v>0.17419720319634358</v>
      </c>
      <c r="S2430" s="28">
        <f>'Data &amp; Parameter'!$E$16*'Data &amp; Parameter'!$E$17*('Data &amp; Parameter'!$E$18+'Data &amp; Parameter'!$E$19)*'Data &amp; Parameter'!$E$20*'Data &amp; Parameter'!$E$37*R2430</f>
        <v>0.60563217522628088</v>
      </c>
      <c r="T2430" s="28">
        <f t="shared" si="37"/>
        <v>1.2112717369059445</v>
      </c>
    </row>
    <row r="2431" spans="1:20" ht="15.75" customHeight="1" x14ac:dyDescent="0.35">
      <c r="A2431">
        <v>2424</v>
      </c>
      <c r="B2431" s="76">
        <v>44238.420185185183</v>
      </c>
      <c r="C2431" s="1" t="s">
        <v>7679</v>
      </c>
      <c r="D2431" s="76">
        <v>44238.421064814815</v>
      </c>
      <c r="E2431" s="1" t="s">
        <v>7680</v>
      </c>
      <c r="F2431" s="1" t="s">
        <v>7681</v>
      </c>
      <c r="G2431" s="1" t="s">
        <v>123</v>
      </c>
      <c r="H2431" s="1" t="s">
        <v>124</v>
      </c>
      <c r="I2431" s="1" t="s">
        <v>125</v>
      </c>
      <c r="J2431" s="1" t="s">
        <v>918</v>
      </c>
      <c r="K2431" s="1" t="s">
        <v>918</v>
      </c>
      <c r="L2431">
        <f>ROUNDUP(IF(B2431&gt;$D$4,0,($D$4-B2431+1)/365),0)</f>
        <v>0</v>
      </c>
      <c r="M2431">
        <f>ROUNDUP(IF(B2431&gt;$D$5,0,($D$5-B2431+1)/365),0)</f>
        <v>1</v>
      </c>
      <c r="N2431" s="28">
        <f>IF(OR(L2431=1,M2431=1),IF(B2431+364&lt;=$D$5,(B2431+364-$D$4+1)/365,IF(B2431&gt;$D$4,($D$5-B2431+1)/365,$D$6/365)),0)</f>
        <v>0.17419127346525184</v>
      </c>
      <c r="O2431" s="28">
        <f>'Data &amp; Parameter'!$E$16*'Data &amp; Parameter'!$E$17*('Data &amp; Parameter'!$E$18+'Data &amp; Parameter'!$E$19)*'Data &amp; Parameter'!$E$20*'Data &amp; Parameter'!$E$37*N2431</f>
        <v>0.60561155930436195</v>
      </c>
      <c r="P2431">
        <f>ROUNDUP(IF(D2431&gt;$D$4,0,($D$4-D2431+1)/365),0)</f>
        <v>0</v>
      </c>
      <c r="Q2431">
        <f>ROUNDUP(IF(D2431&gt;$D$5,0,($D$5-D2431+1)/365),0)</f>
        <v>1</v>
      </c>
      <c r="R2431" s="28">
        <f>IF(OR(P2431=1,Q2431=1),IF(D2431+364&lt;=$D$5,(D2431+364-$D$4+1)/365,IF(D2431&gt;$D$4,($D$5-D2431+1)/365,$D$6/365)),0)</f>
        <v>0.17418886352105589</v>
      </c>
      <c r="S2431" s="28">
        <f>'Data &amp; Parameter'!$E$16*'Data &amp; Parameter'!$E$17*('Data &amp; Parameter'!$E$18+'Data &amp; Parameter'!$E$19)*'Data &amp; Parameter'!$E$20*'Data &amp; Parameter'!$E$37*R2431</f>
        <v>0.60560318064087715</v>
      </c>
      <c r="T2431" s="28">
        <f t="shared" si="37"/>
        <v>1.2112147399452391</v>
      </c>
    </row>
    <row r="2432" spans="1:20" ht="15.75" customHeight="1" x14ac:dyDescent="0.35">
      <c r="A2432">
        <v>2425</v>
      </c>
      <c r="B2432" s="76">
        <v>44238.42024305556</v>
      </c>
      <c r="C2432" s="1" t="s">
        <v>7682</v>
      </c>
      <c r="D2432" s="76">
        <v>44238.420763888891</v>
      </c>
      <c r="E2432" s="1" t="s">
        <v>7683</v>
      </c>
      <c r="F2432" s="1" t="s">
        <v>7684</v>
      </c>
      <c r="G2432" s="1" t="s">
        <v>123</v>
      </c>
      <c r="H2432" s="1" t="s">
        <v>729</v>
      </c>
      <c r="I2432" s="1" t="s">
        <v>125</v>
      </c>
      <c r="J2432" s="1" t="s">
        <v>918</v>
      </c>
      <c r="K2432" s="1" t="s">
        <v>918</v>
      </c>
      <c r="L2432">
        <f>ROUNDUP(IF(B2432&gt;$D$4,0,($D$4-B2432+1)/365),0)</f>
        <v>0</v>
      </c>
      <c r="M2432">
        <f>ROUNDUP(IF(B2432&gt;$D$5,0,($D$5-B2432+1)/365),0)</f>
        <v>1</v>
      </c>
      <c r="N2432" s="28">
        <f>IF(OR(L2432=1,M2432=1),IF(B2432+364&lt;=$D$5,(B2432+364-$D$4+1)/365,IF(B2432&gt;$D$4,($D$5-B2432+1)/365,$D$6/365)),0)</f>
        <v>0.17419111491627481</v>
      </c>
      <c r="O2432" s="28">
        <f>'Data &amp; Parameter'!$E$16*'Data &amp; Parameter'!$E$17*('Data &amp; Parameter'!$E$18+'Data &amp; Parameter'!$E$19)*'Data &amp; Parameter'!$E$20*'Data &amp; Parameter'!$E$37*N2432</f>
        <v>0.60561100807644275</v>
      </c>
      <c r="P2432">
        <f>ROUNDUP(IF(D2432&gt;$D$4,0,($D$4-D2432+1)/365),0)</f>
        <v>0</v>
      </c>
      <c r="Q2432">
        <f>ROUNDUP(IF(D2432&gt;$D$5,0,($D$5-D2432+1)/365),0)</f>
        <v>1</v>
      </c>
      <c r="R2432" s="28">
        <f>IF(OR(P2432=1,Q2432=1),IF(D2432+364&lt;=$D$5,(D2432+364-$D$4+1)/365,IF(D2432&gt;$D$4,($D$5-D2432+1)/365,$D$6/365)),0)</f>
        <v>0.17418968797564086</v>
      </c>
      <c r="S2432" s="28">
        <f>'Data &amp; Parameter'!$E$16*'Data &amp; Parameter'!$E$17*('Data &amp; Parameter'!$E$18+'Data &amp; Parameter'!$E$19)*'Data &amp; Parameter'!$E$20*'Data &amp; Parameter'!$E$37*R2432</f>
        <v>0.6056060470257244</v>
      </c>
      <c r="T2432" s="28">
        <f t="shared" si="37"/>
        <v>1.2112170551021673</v>
      </c>
    </row>
    <row r="2433" spans="1:20" ht="15.75" customHeight="1" x14ac:dyDescent="0.35">
      <c r="A2433">
        <v>2426</v>
      </c>
      <c r="B2433" s="76">
        <v>44238.421087962968</v>
      </c>
      <c r="C2433" s="1" t="s">
        <v>7685</v>
      </c>
      <c r="D2433" s="76">
        <v>44238.42188657407</v>
      </c>
      <c r="E2433" s="1" t="s">
        <v>7686</v>
      </c>
      <c r="F2433" s="1" t="s">
        <v>7687</v>
      </c>
      <c r="G2433" s="1" t="s">
        <v>123</v>
      </c>
      <c r="H2433" s="1" t="s">
        <v>124</v>
      </c>
      <c r="I2433" s="1" t="s">
        <v>125</v>
      </c>
      <c r="J2433" s="1" t="s">
        <v>7528</v>
      </c>
      <c r="K2433" s="1" t="s">
        <v>7647</v>
      </c>
      <c r="L2433">
        <f>ROUNDUP(IF(B2433&gt;$D$4,0,($D$4-B2433+1)/365),0)</f>
        <v>0</v>
      </c>
      <c r="M2433">
        <f>ROUNDUP(IF(B2433&gt;$D$5,0,($D$5-B2433+1)/365),0)</f>
        <v>1</v>
      </c>
      <c r="N2433" s="28">
        <f>IF(OR(L2433=1,M2433=1),IF(B2433+364&lt;=$D$5,(B2433+364-$D$4+1)/365,IF(B2433&gt;$D$4,($D$5-B2433+1)/365,$D$6/365)),0)</f>
        <v>0.1741888001014571</v>
      </c>
      <c r="O2433" s="28">
        <f>'Data &amp; Parameter'!$E$16*'Data &amp; Parameter'!$E$17*('Data &amp; Parameter'!$E$18+'Data &amp; Parameter'!$E$19)*'Data &amp; Parameter'!$E$20*'Data &amp; Parameter'!$E$37*N2433</f>
        <v>0.60560296014968173</v>
      </c>
      <c r="P2433">
        <f>ROUNDUP(IF(D2433&gt;$D$4,0,($D$4-D2433+1)/365),0)</f>
        <v>0</v>
      </c>
      <c r="Q2433">
        <f>ROUNDUP(IF(D2433&gt;$D$5,0,($D$5-D2433+1)/365),0)</f>
        <v>1</v>
      </c>
      <c r="R2433" s="28">
        <f>IF(OR(P2433=1,Q2433=1),IF(D2433+364&lt;=$D$5,(D2433+364-$D$4+1)/365,IF(D2433&gt;$D$4,($D$5-D2433+1)/365,$D$6/365)),0)</f>
        <v>0.17418661212583697</v>
      </c>
      <c r="S2433" s="28">
        <f>'Data &amp; Parameter'!$E$16*'Data &amp; Parameter'!$E$17*('Data &amp; Parameter'!$E$18+'Data &amp; Parameter'!$E$19)*'Data &amp; Parameter'!$E$20*'Data &amp; Parameter'!$E$37*R2433</f>
        <v>0.60559535320531155</v>
      </c>
      <c r="T2433" s="28">
        <f t="shared" si="37"/>
        <v>1.2111983133549933</v>
      </c>
    </row>
    <row r="2434" spans="1:20" ht="15.75" customHeight="1" x14ac:dyDescent="0.35">
      <c r="A2434">
        <v>2427</v>
      </c>
      <c r="B2434" s="76">
        <v>44238.423321759255</v>
      </c>
      <c r="C2434" s="1" t="s">
        <v>7688</v>
      </c>
      <c r="D2434" s="76">
        <v>44238.424826388888</v>
      </c>
      <c r="E2434" s="1" t="s">
        <v>7689</v>
      </c>
      <c r="F2434" s="1" t="s">
        <v>7690</v>
      </c>
      <c r="G2434" s="1" t="s">
        <v>123</v>
      </c>
      <c r="H2434" s="1" t="s">
        <v>729</v>
      </c>
      <c r="I2434" s="1" t="s">
        <v>125</v>
      </c>
      <c r="J2434" s="1" t="s">
        <v>918</v>
      </c>
      <c r="K2434" s="1" t="s">
        <v>918</v>
      </c>
      <c r="L2434">
        <f>ROUNDUP(IF(B2434&gt;$D$4,0,($D$4-B2434+1)/365),0)</f>
        <v>0</v>
      </c>
      <c r="M2434">
        <f>ROUNDUP(IF(B2434&gt;$D$5,0,($D$5-B2434+1)/365),0)</f>
        <v>1</v>
      </c>
      <c r="N2434" s="28">
        <f>IF(OR(L2434=1,M2434=1),IF(B2434+364&lt;=$D$5,(B2434+364-$D$4+1)/365,IF(B2434&gt;$D$4,($D$5-B2434+1)/365,$D$6/365)),0)</f>
        <v>0.1741826801116288</v>
      </c>
      <c r="O2434" s="28">
        <f>'Data &amp; Parameter'!$E$16*'Data &amp; Parameter'!$E$17*('Data &amp; Parameter'!$E$18+'Data &amp; Parameter'!$E$19)*'Data &amp; Parameter'!$E$20*'Data &amp; Parameter'!$E$37*N2434</f>
        <v>0.60558168275438451</v>
      </c>
      <c r="P2434">
        <f>ROUNDUP(IF(D2434&gt;$D$4,0,($D$4-D2434+1)/365),0)</f>
        <v>0</v>
      </c>
      <c r="Q2434">
        <f>ROUNDUP(IF(D2434&gt;$D$5,0,($D$5-D2434+1)/365),0)</f>
        <v>1</v>
      </c>
      <c r="R2434" s="28">
        <f>IF(OR(P2434=1,Q2434=1),IF(D2434+364&lt;=$D$5,(D2434+364-$D$4+1)/365,IF(D2434&gt;$D$4,($D$5-D2434+1)/365,$D$6/365)),0)</f>
        <v>0.17417855783866412</v>
      </c>
      <c r="S2434" s="28">
        <f>'Data &amp; Parameter'!$E$16*'Data &amp; Parameter'!$E$17*('Data &amp; Parameter'!$E$18+'Data &amp; Parameter'!$E$19)*'Data &amp; Parameter'!$E$20*'Data &amp; Parameter'!$E$37*R2434</f>
        <v>0.60556735083001001</v>
      </c>
      <c r="T2434" s="28">
        <f t="shared" si="37"/>
        <v>1.2111490335843946</v>
      </c>
    </row>
    <row r="2435" spans="1:20" ht="15.75" customHeight="1" x14ac:dyDescent="0.35">
      <c r="A2435">
        <v>2428</v>
      </c>
      <c r="B2435" s="76">
        <v>44238.424849537041</v>
      </c>
      <c r="C2435" s="1" t="s">
        <v>7691</v>
      </c>
      <c r="D2435" s="76">
        <v>44238.42569444445</v>
      </c>
      <c r="E2435" s="1" t="s">
        <v>7692</v>
      </c>
      <c r="F2435" s="1" t="s">
        <v>7693</v>
      </c>
      <c r="G2435" s="1" t="s">
        <v>123</v>
      </c>
      <c r="H2435" s="1" t="s">
        <v>124</v>
      </c>
      <c r="I2435" s="1" t="s">
        <v>125</v>
      </c>
      <c r="J2435" s="1" t="s">
        <v>7528</v>
      </c>
      <c r="K2435" s="1" t="s">
        <v>7647</v>
      </c>
      <c r="L2435">
        <f>ROUNDUP(IF(B2435&gt;$D$4,0,($D$4-B2435+1)/365),0)</f>
        <v>0</v>
      </c>
      <c r="M2435">
        <f>ROUNDUP(IF(B2435&gt;$D$5,0,($D$5-B2435+1)/365),0)</f>
        <v>1</v>
      </c>
      <c r="N2435" s="28">
        <f>IF(OR(L2435=1,M2435=1),IF(B2435+364&lt;=$D$5,(B2435+364-$D$4+1)/365,IF(B2435&gt;$D$4,($D$5-B2435+1)/365,$D$6/365)),0)</f>
        <v>0.17417849441906533</v>
      </c>
      <c r="O2435" s="28">
        <f>'Data &amp; Parameter'!$E$16*'Data &amp; Parameter'!$E$17*('Data &amp; Parameter'!$E$18+'Data &amp; Parameter'!$E$19)*'Data &amp; Parameter'!$E$20*'Data &amp; Parameter'!$E$37*N2435</f>
        <v>0.6055671303388146</v>
      </c>
      <c r="P2435">
        <f>ROUNDUP(IF(D2435&gt;$D$4,0,($D$4-D2435+1)/365),0)</f>
        <v>0</v>
      </c>
      <c r="Q2435">
        <f>ROUNDUP(IF(D2435&gt;$D$5,0,($D$5-D2435+1)/365),0)</f>
        <v>1</v>
      </c>
      <c r="R2435" s="28">
        <f>IF(OR(P2435=1,Q2435=1),IF(D2435+364&lt;=$D$5,(D2435+364-$D$4+1)/365,IF(D2435&gt;$D$4,($D$5-D2435+1)/365,$D$6/365)),0)</f>
        <v>0.17417617960424761</v>
      </c>
      <c r="S2435" s="28">
        <f>'Data &amp; Parameter'!$E$16*'Data &amp; Parameter'!$E$17*('Data &amp; Parameter'!$E$18+'Data &amp; Parameter'!$E$19)*'Data &amp; Parameter'!$E$20*'Data &amp; Parameter'!$E$37*R2435</f>
        <v>0.60555908241205347</v>
      </c>
      <c r="T2435" s="28">
        <f t="shared" si="37"/>
        <v>1.2111262127508682</v>
      </c>
    </row>
    <row r="2436" spans="1:20" ht="15.75" customHeight="1" x14ac:dyDescent="0.35">
      <c r="A2436">
        <v>2429</v>
      </c>
      <c r="B2436" s="76">
        <v>44238.425254629634</v>
      </c>
      <c r="C2436" s="1" t="s">
        <v>7694</v>
      </c>
      <c r="D2436" s="76">
        <v>44238.429976851854</v>
      </c>
      <c r="E2436" s="1" t="s">
        <v>7695</v>
      </c>
      <c r="F2436" s="1" t="s">
        <v>7696</v>
      </c>
      <c r="G2436" s="1" t="s">
        <v>123</v>
      </c>
      <c r="H2436" s="1" t="s">
        <v>503</v>
      </c>
      <c r="I2436" s="1" t="s">
        <v>125</v>
      </c>
      <c r="J2436" s="1" t="s">
        <v>7697</v>
      </c>
      <c r="K2436" s="1" t="s">
        <v>7698</v>
      </c>
      <c r="L2436">
        <f>ROUNDUP(IF(B2436&gt;$D$4,0,($D$4-B2436+1)/365),0)</f>
        <v>0</v>
      </c>
      <c r="M2436">
        <f>ROUNDUP(IF(B2436&gt;$D$5,0,($D$5-B2436+1)/365),0)</f>
        <v>1</v>
      </c>
      <c r="N2436" s="28">
        <f>IF(OR(L2436=1,M2436=1),IF(B2436+364&lt;=$D$5,(B2436+364-$D$4+1)/365,IF(B2436&gt;$D$4,($D$5-B2436+1)/365,$D$6/365)),0)</f>
        <v>0.1741773845763456</v>
      </c>
      <c r="O2436" s="28">
        <f>'Data &amp; Parameter'!$E$16*'Data &amp; Parameter'!$E$17*('Data &amp; Parameter'!$E$18+'Data &amp; Parameter'!$E$19)*'Data &amp; Parameter'!$E$20*'Data &amp; Parameter'!$E$37*N2436</f>
        <v>0.60556327174379598</v>
      </c>
      <c r="P2436">
        <f>ROUNDUP(IF(D2436&gt;$D$4,0,($D$4-D2436+1)/365),0)</f>
        <v>0</v>
      </c>
      <c r="Q2436">
        <f>ROUNDUP(IF(D2436&gt;$D$5,0,($D$5-D2436+1)/365),0)</f>
        <v>1</v>
      </c>
      <c r="R2436" s="28">
        <f>IF(OR(P2436=1,Q2436=1),IF(D2436+364&lt;=$D$5,(D2436+364-$D$4+1)/365,IF(D2436&gt;$D$4,($D$5-D2436+1)/365,$D$6/365)),0)</f>
        <v>0.17416444698122191</v>
      </c>
      <c r="S2436" s="28">
        <f>'Data &amp; Parameter'!$E$16*'Data &amp; Parameter'!$E$17*('Data &amp; Parameter'!$E$18+'Data &amp; Parameter'!$E$19)*'Data &amp; Parameter'!$E$20*'Data &amp; Parameter'!$E$37*R2436</f>
        <v>0.60551829155046799</v>
      </c>
      <c r="T2436" s="28">
        <f t="shared" si="37"/>
        <v>1.211081563294264</v>
      </c>
    </row>
    <row r="2437" spans="1:20" ht="15.75" customHeight="1" x14ac:dyDescent="0.35">
      <c r="A2437">
        <v>2430</v>
      </c>
      <c r="B2437" s="76">
        <v>44238.425833333335</v>
      </c>
      <c r="C2437" s="1" t="s">
        <v>7699</v>
      </c>
      <c r="D2437" s="76">
        <v>44238.427581018521</v>
      </c>
      <c r="E2437" s="1" t="s">
        <v>7700</v>
      </c>
      <c r="F2437" s="1" t="s">
        <v>7701</v>
      </c>
      <c r="G2437" s="1" t="s">
        <v>123</v>
      </c>
      <c r="H2437" s="1" t="s">
        <v>124</v>
      </c>
      <c r="I2437" s="1" t="s">
        <v>125</v>
      </c>
      <c r="J2437" s="1" t="s">
        <v>918</v>
      </c>
      <c r="K2437" s="1" t="s">
        <v>918</v>
      </c>
      <c r="L2437">
        <f>ROUNDUP(IF(B2437&gt;$D$4,0,($D$4-B2437+1)/365),0)</f>
        <v>0</v>
      </c>
      <c r="M2437">
        <f>ROUNDUP(IF(B2437&gt;$D$5,0,($D$5-B2437+1)/365),0)</f>
        <v>1</v>
      </c>
      <c r="N2437" s="28">
        <f>IF(OR(L2437=1,M2437=1),IF(B2437+364&lt;=$D$5,(B2437+364-$D$4+1)/365,IF(B2437&gt;$D$4,($D$5-B2437+1)/365,$D$6/365)),0)</f>
        <v>0.17417579908675454</v>
      </c>
      <c r="O2437" s="28">
        <f>'Data &amp; Parameter'!$E$16*'Data &amp; Parameter'!$E$17*('Data &amp; Parameter'!$E$18+'Data &amp; Parameter'!$E$19)*'Data &amp; Parameter'!$E$20*'Data &amp; Parameter'!$E$37*N2437</f>
        <v>0.60555775946522772</v>
      </c>
      <c r="P2437">
        <f>ROUNDUP(IF(D2437&gt;$D$4,0,($D$4-D2437+1)/365),0)</f>
        <v>0</v>
      </c>
      <c r="Q2437">
        <f>ROUNDUP(IF(D2437&gt;$D$5,0,($D$5-D2437+1)/365),0)</f>
        <v>1</v>
      </c>
      <c r="R2437" s="28">
        <f>IF(OR(P2437=1,Q2437=1),IF(D2437+364&lt;=$D$5,(D2437+364-$D$4+1)/365,IF(D2437&gt;$D$4,($D$5-D2437+1)/365,$D$6/365)),0)</f>
        <v>0.17417101090816201</v>
      </c>
      <c r="S2437" s="28">
        <f>'Data &amp; Parameter'!$E$16*'Data &amp; Parameter'!$E$17*('Data &amp; Parameter'!$E$18+'Data &amp; Parameter'!$E$19)*'Data &amp; Parameter'!$E$20*'Data &amp; Parameter'!$E$37*R2437</f>
        <v>0.60554111238385577</v>
      </c>
      <c r="T2437" s="28">
        <f t="shared" si="37"/>
        <v>1.2110988718490834</v>
      </c>
    </row>
    <row r="2438" spans="1:20" ht="15.75" customHeight="1" x14ac:dyDescent="0.35">
      <c r="A2438">
        <v>2431</v>
      </c>
      <c r="B2438" s="76">
        <v>44238.428032407406</v>
      </c>
      <c r="C2438" s="1" t="s">
        <v>7702</v>
      </c>
      <c r="D2438" s="76">
        <v>44238.428842592592</v>
      </c>
      <c r="E2438" s="1" t="s">
        <v>7703</v>
      </c>
      <c r="F2438" s="1" t="s">
        <v>7704</v>
      </c>
      <c r="G2438" s="1" t="s">
        <v>123</v>
      </c>
      <c r="H2438" s="1" t="s">
        <v>124</v>
      </c>
      <c r="I2438" s="1" t="s">
        <v>125</v>
      </c>
      <c r="J2438" s="1" t="s">
        <v>7528</v>
      </c>
      <c r="K2438" s="1" t="s">
        <v>7647</v>
      </c>
      <c r="L2438">
        <f>ROUNDUP(IF(B2438&gt;$D$4,0,($D$4-B2438+1)/365),0)</f>
        <v>0</v>
      </c>
      <c r="M2438">
        <f>ROUNDUP(IF(B2438&gt;$D$5,0,($D$5-B2438+1)/365),0)</f>
        <v>1</v>
      </c>
      <c r="N2438" s="28">
        <f>IF(OR(L2438=1,M2438=1),IF(B2438+364&lt;=$D$5,(B2438+364-$D$4+1)/365,IF(B2438&gt;$D$4,($D$5-B2438+1)/365,$D$6/365)),0)</f>
        <v>0.17416977422628457</v>
      </c>
      <c r="O2438" s="28">
        <f>'Data &amp; Parameter'!$E$16*'Data &amp; Parameter'!$E$17*('Data &amp; Parameter'!$E$18+'Data &amp; Parameter'!$E$19)*'Data &amp; Parameter'!$E$20*'Data &amp; Parameter'!$E$37*N2438</f>
        <v>0.605536812806585</v>
      </c>
      <c r="P2438">
        <f>ROUNDUP(IF(D2438&gt;$D$4,0,($D$4-D2438+1)/365),0)</f>
        <v>0</v>
      </c>
      <c r="Q2438">
        <f>ROUNDUP(IF(D2438&gt;$D$5,0,($D$5-D2438+1)/365),0)</f>
        <v>1</v>
      </c>
      <c r="R2438" s="28">
        <f>IF(OR(P2438=1,Q2438=1),IF(D2438+364&lt;=$D$5,(D2438+364-$D$4+1)/365,IF(D2438&gt;$D$4,($D$5-D2438+1)/365,$D$6/365)),0)</f>
        <v>0.17416755454084509</v>
      </c>
      <c r="S2438" s="28">
        <f>'Data &amp; Parameter'!$E$16*'Data &amp; Parameter'!$E$17*('Data &amp; Parameter'!$E$18+'Data &amp; Parameter'!$E$19)*'Data &amp; Parameter'!$E$20*'Data &amp; Parameter'!$E$37*R2438</f>
        <v>0.60552909561654777</v>
      </c>
      <c r="T2438" s="28">
        <f t="shared" si="37"/>
        <v>1.2110659084231328</v>
      </c>
    </row>
    <row r="2439" spans="1:20" ht="15.75" customHeight="1" x14ac:dyDescent="0.35">
      <c r="A2439">
        <v>2432</v>
      </c>
      <c r="B2439" s="76">
        <v>44238.428796296299</v>
      </c>
      <c r="C2439" s="1" t="s">
        <v>7705</v>
      </c>
      <c r="D2439" s="76">
        <v>44238.430474537032</v>
      </c>
      <c r="E2439" s="1" t="s">
        <v>7706</v>
      </c>
      <c r="F2439" s="1" t="s">
        <v>7707</v>
      </c>
      <c r="G2439" s="1" t="s">
        <v>123</v>
      </c>
      <c r="H2439" s="1" t="s">
        <v>729</v>
      </c>
      <c r="I2439" s="1" t="s">
        <v>125</v>
      </c>
      <c r="J2439" s="1" t="s">
        <v>918</v>
      </c>
      <c r="K2439" s="1" t="s">
        <v>918</v>
      </c>
      <c r="L2439">
        <f>ROUNDUP(IF(B2439&gt;$D$4,0,($D$4-B2439+1)/365),0)</f>
        <v>0</v>
      </c>
      <c r="M2439">
        <f>ROUNDUP(IF(B2439&gt;$D$5,0,($D$5-B2439+1)/365),0)</f>
        <v>1</v>
      </c>
      <c r="N2439" s="28">
        <f>IF(OR(L2439=1,M2439=1),IF(B2439+364&lt;=$D$5,(B2439+364-$D$4+1)/365,IF(B2439&gt;$D$4,($D$5-B2439+1)/365,$D$6/365)),0)</f>
        <v>0.17416768138000283</v>
      </c>
      <c r="O2439" s="28">
        <f>'Data &amp; Parameter'!$E$16*'Data &amp; Parameter'!$E$17*('Data &amp; Parameter'!$E$18+'Data &amp; Parameter'!$E$19)*'Data &amp; Parameter'!$E$20*'Data &amp; Parameter'!$E$37*N2439</f>
        <v>0.60552953659879993</v>
      </c>
      <c r="P2439">
        <f>ROUNDUP(IF(D2439&gt;$D$4,0,($D$4-D2439+1)/365),0)</f>
        <v>0</v>
      </c>
      <c r="Q2439">
        <f>ROUNDUP(IF(D2439&gt;$D$5,0,($D$5-D2439+1)/365),0)</f>
        <v>1</v>
      </c>
      <c r="R2439" s="28">
        <f>IF(OR(P2439=1,Q2439=1),IF(D2439+364&lt;=$D$5,(D2439+364-$D$4+1)/365,IF(D2439&gt;$D$4,($D$5-D2439+1)/365,$D$6/365)),0)</f>
        <v>0.17416308346018675</v>
      </c>
      <c r="S2439" s="28">
        <f>'Data &amp; Parameter'!$E$16*'Data &amp; Parameter'!$E$17*('Data &amp; Parameter'!$E$18+'Data &amp; Parameter'!$E$19)*'Data &amp; Parameter'!$E$20*'Data &amp; Parameter'!$E$37*R2439</f>
        <v>0.60551355099094506</v>
      </c>
      <c r="T2439" s="28">
        <f t="shared" si="37"/>
        <v>1.2110430875897449</v>
      </c>
    </row>
    <row r="2440" spans="1:20" ht="15.75" customHeight="1" x14ac:dyDescent="0.35">
      <c r="A2440">
        <v>2433</v>
      </c>
      <c r="B2440" s="76">
        <v>44238.430925925924</v>
      </c>
      <c r="C2440" s="1" t="s">
        <v>7708</v>
      </c>
      <c r="D2440" s="76">
        <v>44238.431863425925</v>
      </c>
      <c r="E2440" s="1" t="s">
        <v>7709</v>
      </c>
      <c r="F2440" s="1" t="s">
        <v>7710</v>
      </c>
      <c r="G2440" s="1" t="s">
        <v>123</v>
      </c>
      <c r="H2440" s="1" t="s">
        <v>124</v>
      </c>
      <c r="I2440" s="1" t="s">
        <v>125</v>
      </c>
      <c r="J2440" s="1" t="s">
        <v>918</v>
      </c>
      <c r="K2440" s="1" t="s">
        <v>918</v>
      </c>
      <c r="L2440">
        <f>ROUNDUP(IF(B2440&gt;$D$4,0,($D$4-B2440+1)/365),0)</f>
        <v>0</v>
      </c>
      <c r="M2440">
        <f>ROUNDUP(IF(B2440&gt;$D$5,0,($D$5-B2440+1)/365),0)</f>
        <v>1</v>
      </c>
      <c r="N2440" s="28">
        <f>IF(OR(L2440=1,M2440=1),IF(B2440+364&lt;=$D$5,(B2440+364-$D$4+1)/365,IF(B2440&gt;$D$4,($D$5-B2440+1)/365,$D$6/365)),0)</f>
        <v>0.17416184677828936</v>
      </c>
      <c r="O2440" s="28">
        <f>'Data &amp; Parameter'!$E$16*'Data &amp; Parameter'!$E$17*('Data &amp; Parameter'!$E$18+'Data &amp; Parameter'!$E$19)*'Data &amp; Parameter'!$E$20*'Data &amp; Parameter'!$E$37*N2440</f>
        <v>0.6055092514136049</v>
      </c>
      <c r="P2440">
        <f>ROUNDUP(IF(D2440&gt;$D$4,0,($D$4-D2440+1)/365),0)</f>
        <v>0</v>
      </c>
      <c r="Q2440">
        <f>ROUNDUP(IF(D2440&gt;$D$5,0,($D$5-D2440+1)/365),0)</f>
        <v>1</v>
      </c>
      <c r="R2440" s="28">
        <f>IF(OR(P2440=1,Q2440=1),IF(D2440+364&lt;=$D$5,(D2440+364-$D$4+1)/365,IF(D2440&gt;$D$4,($D$5-D2440+1)/365,$D$6/365)),0)</f>
        <v>0.17415927828513628</v>
      </c>
      <c r="S2440" s="28">
        <f>'Data &amp; Parameter'!$E$16*'Data &amp; Parameter'!$E$17*('Data &amp; Parameter'!$E$18+'Data &amp; Parameter'!$E$19)*'Data &amp; Parameter'!$E$20*'Data &amp; Parameter'!$E$37*R2440</f>
        <v>0.60550032152227018</v>
      </c>
      <c r="T2440" s="28">
        <f t="shared" si="37"/>
        <v>1.211009572935875</v>
      </c>
    </row>
    <row r="2441" spans="1:20" ht="15.75" customHeight="1" x14ac:dyDescent="0.35">
      <c r="A2441">
        <v>2434</v>
      </c>
      <c r="B2441" s="76">
        <v>44238.432638888888</v>
      </c>
      <c r="C2441" s="1" t="s">
        <v>7711</v>
      </c>
      <c r="D2441" s="76">
        <v>44238.433483796296</v>
      </c>
      <c r="E2441" s="1" t="s">
        <v>7712</v>
      </c>
      <c r="F2441" s="1" t="s">
        <v>7713</v>
      </c>
      <c r="G2441" s="1" t="s">
        <v>123</v>
      </c>
      <c r="H2441" s="1" t="s">
        <v>124</v>
      </c>
      <c r="I2441" s="1" t="s">
        <v>125</v>
      </c>
      <c r="J2441" s="1" t="s">
        <v>7714</v>
      </c>
      <c r="K2441" s="1" t="s">
        <v>7647</v>
      </c>
      <c r="L2441">
        <f>ROUNDUP(IF(B2441&gt;$D$4,0,($D$4-B2441+1)/365),0)</f>
        <v>0</v>
      </c>
      <c r="M2441">
        <f>ROUNDUP(IF(B2441&gt;$D$5,0,($D$5-B2441+1)/365),0)</f>
        <v>1</v>
      </c>
      <c r="N2441" s="28">
        <f>IF(OR(L2441=1,M2441=1),IF(B2441+364&lt;=$D$5,(B2441+364-$D$4+1)/365,IF(B2441&gt;$D$4,($D$5-B2441+1)/365,$D$6/365)),0)</f>
        <v>0.17415715372907509</v>
      </c>
      <c r="O2441" s="28">
        <f>'Data &amp; Parameter'!$E$16*'Data &amp; Parameter'!$E$17*('Data &amp; Parameter'!$E$18+'Data &amp; Parameter'!$E$19)*'Data &amp; Parameter'!$E$20*'Data &amp; Parameter'!$E$37*N2441</f>
        <v>0.60549293506895685</v>
      </c>
      <c r="P2441">
        <f>ROUNDUP(IF(D2441&gt;$D$4,0,($D$4-D2441+1)/365),0)</f>
        <v>0</v>
      </c>
      <c r="Q2441">
        <f>ROUNDUP(IF(D2441&gt;$D$5,0,($D$5-D2441+1)/365),0)</f>
        <v>1</v>
      </c>
      <c r="R2441" s="28">
        <f>IF(OR(P2441=1,Q2441=1),IF(D2441+364&lt;=$D$5,(D2441+364-$D$4+1)/365,IF(D2441&gt;$D$4,($D$5-D2441+1)/365,$D$6/365)),0)</f>
        <v>0.17415483891425737</v>
      </c>
      <c r="S2441" s="28">
        <f>'Data &amp; Parameter'!$E$16*'Data &amp; Parameter'!$E$17*('Data &amp; Parameter'!$E$18+'Data &amp; Parameter'!$E$19)*'Data &amp; Parameter'!$E$20*'Data &amp; Parameter'!$E$37*R2441</f>
        <v>0.60548488714219573</v>
      </c>
      <c r="T2441" s="28">
        <f t="shared" ref="T2441:T2504" si="38">O2441+S2441</f>
        <v>1.2109778222111527</v>
      </c>
    </row>
    <row r="2442" spans="1:20" ht="15.75" customHeight="1" x14ac:dyDescent="0.35">
      <c r="A2442">
        <v>2435</v>
      </c>
      <c r="B2442" s="76">
        <v>44238.433437500003</v>
      </c>
      <c r="C2442" s="1" t="s">
        <v>7715</v>
      </c>
      <c r="D2442" s="76">
        <v>44238.434942129628</v>
      </c>
      <c r="E2442" s="1" t="s">
        <v>7716</v>
      </c>
      <c r="F2442" s="1" t="s">
        <v>7717</v>
      </c>
      <c r="G2442" s="1" t="s">
        <v>123</v>
      </c>
      <c r="H2442" s="1" t="s">
        <v>503</v>
      </c>
      <c r="I2442" s="1" t="s">
        <v>125</v>
      </c>
      <c r="J2442" s="1" t="s">
        <v>7697</v>
      </c>
      <c r="K2442" s="1" t="s">
        <v>7718</v>
      </c>
      <c r="L2442">
        <f>ROUNDUP(IF(B2442&gt;$D$4,0,($D$4-B2442+1)/365),0)</f>
        <v>0</v>
      </c>
      <c r="M2442">
        <f>ROUNDUP(IF(B2442&gt;$D$5,0,($D$5-B2442+1)/365),0)</f>
        <v>1</v>
      </c>
      <c r="N2442" s="28">
        <f>IF(OR(L2442=1,M2442=1),IF(B2442+364&lt;=$D$5,(B2442+364-$D$4+1)/365,IF(B2442&gt;$D$4,($D$5-B2442+1)/365,$D$6/365)),0)</f>
        <v>0.1741549657534151</v>
      </c>
      <c r="O2442" s="28">
        <f>'Data &amp; Parameter'!$E$16*'Data &amp; Parameter'!$E$17*('Data &amp; Parameter'!$E$18+'Data &amp; Parameter'!$E$19)*'Data &amp; Parameter'!$E$20*'Data &amp; Parameter'!$E$37*N2442</f>
        <v>0.605485328124448</v>
      </c>
      <c r="P2442">
        <f>ROUNDUP(IF(D2442&gt;$D$4,0,($D$4-D2442+1)/365),0)</f>
        <v>0</v>
      </c>
      <c r="Q2442">
        <f>ROUNDUP(IF(D2442&gt;$D$5,0,($D$5-D2442+1)/365),0)</f>
        <v>1</v>
      </c>
      <c r="R2442" s="28">
        <f>IF(OR(P2442=1,Q2442=1),IF(D2442+364&lt;=$D$5,(D2442+364-$D$4+1)/365,IF(D2442&gt;$D$4,($D$5-D2442+1)/365,$D$6/365)),0)</f>
        <v>0.17415084348047033</v>
      </c>
      <c r="S2442" s="28">
        <f>'Data &amp; Parameter'!$E$16*'Data &amp; Parameter'!$E$17*('Data &amp; Parameter'!$E$18+'Data &amp; Parameter'!$E$19)*'Data &amp; Parameter'!$E$20*'Data &amp; Parameter'!$E$37*R2442</f>
        <v>0.60547099620014266</v>
      </c>
      <c r="T2442" s="28">
        <f t="shared" si="38"/>
        <v>1.2109563243245907</v>
      </c>
    </row>
    <row r="2443" spans="1:20" ht="15.75" customHeight="1" x14ac:dyDescent="0.35">
      <c r="A2443">
        <v>2436</v>
      </c>
      <c r="B2443" s="76">
        <v>44238.43372685185</v>
      </c>
      <c r="C2443" s="1" t="s">
        <v>7719</v>
      </c>
      <c r="D2443" s="76">
        <v>44238.434641203705</v>
      </c>
      <c r="E2443" s="1" t="s">
        <v>7720</v>
      </c>
      <c r="F2443" s="1" t="s">
        <v>7721</v>
      </c>
      <c r="G2443" s="1" t="s">
        <v>123</v>
      </c>
      <c r="H2443" s="1" t="s">
        <v>729</v>
      </c>
      <c r="I2443" s="1" t="s">
        <v>125</v>
      </c>
      <c r="J2443" s="1" t="s">
        <v>918</v>
      </c>
      <c r="K2443" s="1" t="s">
        <v>936</v>
      </c>
      <c r="L2443">
        <f>ROUNDUP(IF(B2443&gt;$D$4,0,($D$4-B2443+1)/365),0)</f>
        <v>0</v>
      </c>
      <c r="M2443">
        <f>ROUNDUP(IF(B2443&gt;$D$5,0,($D$5-B2443+1)/365),0)</f>
        <v>1</v>
      </c>
      <c r="N2443" s="28">
        <f>IF(OR(L2443=1,M2443=1),IF(B2443+364&lt;=$D$5,(B2443+364-$D$4+1)/365,IF(B2443&gt;$D$4,($D$5-B2443+1)/365,$D$6/365)),0)</f>
        <v>0.17415417300862951</v>
      </c>
      <c r="O2443" s="28">
        <f>'Data &amp; Parameter'!$E$16*'Data &amp; Parameter'!$E$17*('Data &amp; Parameter'!$E$18+'Data &amp; Parameter'!$E$19)*'Data &amp; Parameter'!$E$20*'Data &amp; Parameter'!$E$37*N2443</f>
        <v>0.60548257198519839</v>
      </c>
      <c r="P2443">
        <f>ROUNDUP(IF(D2443&gt;$D$4,0,($D$4-D2443+1)/365),0)</f>
        <v>0</v>
      </c>
      <c r="Q2443">
        <f>ROUNDUP(IF(D2443&gt;$D$5,0,($D$5-D2443+1)/365),0)</f>
        <v>1</v>
      </c>
      <c r="R2443" s="28">
        <f>IF(OR(P2443=1,Q2443=1),IF(D2443+364&lt;=$D$5,(D2443+364-$D$4+1)/365,IF(D2443&gt;$D$4,($D$5-D2443+1)/365,$D$6/365)),0)</f>
        <v>0.17415166793505529</v>
      </c>
      <c r="S2443" s="28">
        <f>'Data &amp; Parameter'!$E$16*'Data &amp; Parameter'!$E$17*('Data &amp; Parameter'!$E$18+'Data &amp; Parameter'!$E$19)*'Data &amp; Parameter'!$E$20*'Data &amp; Parameter'!$E$37*R2443</f>
        <v>0.60547386258498981</v>
      </c>
      <c r="T2443" s="28">
        <f t="shared" si="38"/>
        <v>1.2109564345701882</v>
      </c>
    </row>
    <row r="2444" spans="1:20" ht="15.75" customHeight="1" x14ac:dyDescent="0.35">
      <c r="A2444">
        <v>2437</v>
      </c>
      <c r="B2444" s="76">
        <v>44238.434791666667</v>
      </c>
      <c r="C2444" s="1" t="s">
        <v>7722</v>
      </c>
      <c r="D2444" s="76">
        <v>44238.435567129629</v>
      </c>
      <c r="E2444" s="1" t="s">
        <v>7723</v>
      </c>
      <c r="F2444" s="1" t="s">
        <v>7724</v>
      </c>
      <c r="G2444" s="1" t="s">
        <v>123</v>
      </c>
      <c r="H2444" s="1" t="s">
        <v>124</v>
      </c>
      <c r="I2444" s="1" t="s">
        <v>125</v>
      </c>
      <c r="J2444" s="1" t="s">
        <v>918</v>
      </c>
      <c r="K2444" s="1" t="s">
        <v>918</v>
      </c>
      <c r="L2444">
        <f>ROUNDUP(IF(B2444&gt;$D$4,0,($D$4-B2444+1)/365),0)</f>
        <v>0</v>
      </c>
      <c r="M2444">
        <f>ROUNDUP(IF(B2444&gt;$D$5,0,($D$5-B2444+1)/365),0)</f>
        <v>1</v>
      </c>
      <c r="N2444" s="28">
        <f>IF(OR(L2444=1,M2444=1),IF(B2444+364&lt;=$D$5,(B2444+364-$D$4+1)/365,IF(B2444&gt;$D$4,($D$5-B2444+1)/365,$D$6/365)),0)</f>
        <v>0.17415125570776283</v>
      </c>
      <c r="O2444" s="28">
        <f>'Data &amp; Parameter'!$E$16*'Data &amp; Parameter'!$E$17*('Data &amp; Parameter'!$E$18+'Data &amp; Parameter'!$E$19)*'Data &amp; Parameter'!$E$20*'Data &amp; Parameter'!$E$37*N2444</f>
        <v>0.60547242939256629</v>
      </c>
      <c r="P2444">
        <f>ROUNDUP(IF(D2444&gt;$D$4,0,($D$4-D2444+1)/365),0)</f>
        <v>0</v>
      </c>
      <c r="Q2444">
        <f>ROUNDUP(IF(D2444&gt;$D$5,0,($D$5-D2444+1)/365),0)</f>
        <v>1</v>
      </c>
      <c r="R2444" s="28">
        <f>IF(OR(P2444=1,Q2444=1),IF(D2444+364&lt;=$D$5,(D2444+364-$D$4+1)/365,IF(D2444&gt;$D$4,($D$5-D2444+1)/365,$D$6/365)),0)</f>
        <v>0.17414913115170164</v>
      </c>
      <c r="S2444" s="28">
        <f>'Data &amp; Parameter'!$E$16*'Data &amp; Parameter'!$E$17*('Data &amp; Parameter'!$E$18+'Data &amp; Parameter'!$E$19)*'Data &amp; Parameter'!$E$20*'Data &amp; Parameter'!$E$37*R2444</f>
        <v>0.60546504293925296</v>
      </c>
      <c r="T2444" s="28">
        <f t="shared" si="38"/>
        <v>1.2109374723318194</v>
      </c>
    </row>
    <row r="2445" spans="1:20" ht="15.75" customHeight="1" x14ac:dyDescent="0.35">
      <c r="A2445">
        <v>2438</v>
      </c>
      <c r="B2445" s="76">
        <v>44238.436087962968</v>
      </c>
      <c r="C2445" s="1" t="s">
        <v>7725</v>
      </c>
      <c r="D2445" s="76">
        <v>44238.436840277776</v>
      </c>
      <c r="E2445" s="1" t="s">
        <v>7726</v>
      </c>
      <c r="F2445" s="1" t="s">
        <v>7727</v>
      </c>
      <c r="G2445" s="1" t="s">
        <v>123</v>
      </c>
      <c r="H2445" s="1" t="s">
        <v>124</v>
      </c>
      <c r="I2445" s="1" t="s">
        <v>125</v>
      </c>
      <c r="J2445" s="1" t="s">
        <v>7528</v>
      </c>
      <c r="K2445" s="1" t="s">
        <v>7647</v>
      </c>
      <c r="L2445">
        <f>ROUNDUP(IF(B2445&gt;$D$4,0,($D$4-B2445+1)/365),0)</f>
        <v>0</v>
      </c>
      <c r="M2445">
        <f>ROUNDUP(IF(B2445&gt;$D$5,0,($D$5-B2445+1)/365),0)</f>
        <v>1</v>
      </c>
      <c r="N2445" s="28">
        <f>IF(OR(L2445=1,M2445=1),IF(B2445+364&lt;=$D$5,(B2445+364-$D$4+1)/365,IF(B2445&gt;$D$4,($D$5-B2445+1)/365,$D$6/365)),0)</f>
        <v>0.17414770421104775</v>
      </c>
      <c r="O2445" s="28">
        <f>'Data &amp; Parameter'!$E$16*'Data &amp; Parameter'!$E$17*('Data &amp; Parameter'!$E$18+'Data &amp; Parameter'!$E$19)*'Data &amp; Parameter'!$E$20*'Data &amp; Parameter'!$E$37*N2445</f>
        <v>0.60546008188846523</v>
      </c>
      <c r="P2445">
        <f>ROUNDUP(IF(D2445&gt;$D$4,0,($D$4-D2445+1)/365),0)</f>
        <v>0</v>
      </c>
      <c r="Q2445">
        <f>ROUNDUP(IF(D2445&gt;$D$5,0,($D$5-D2445+1)/365),0)</f>
        <v>1</v>
      </c>
      <c r="R2445" s="28">
        <f>IF(OR(P2445=1,Q2445=1),IF(D2445+364&lt;=$D$5,(D2445+364-$D$4+1)/365,IF(D2445&gt;$D$4,($D$5-D2445+1)/365,$D$6/365)),0)</f>
        <v>0.17414564307458533</v>
      </c>
      <c r="S2445" s="28">
        <f>'Data &amp; Parameter'!$E$16*'Data &amp; Parameter'!$E$17*('Data &amp; Parameter'!$E$18+'Data &amp; Parameter'!$E$19)*'Data &amp; Parameter'!$E$20*'Data &amp; Parameter'!$E$37*R2445</f>
        <v>0.6054529159263472</v>
      </c>
      <c r="T2445" s="28">
        <f t="shared" si="38"/>
        <v>1.2109129978148125</v>
      </c>
    </row>
    <row r="2446" spans="1:20" ht="15.75" customHeight="1" x14ac:dyDescent="0.35">
      <c r="A2446">
        <v>2439</v>
      </c>
      <c r="B2446" s="76">
        <v>44238.438321759255</v>
      </c>
      <c r="C2446" s="1" t="s">
        <v>7728</v>
      </c>
      <c r="D2446" s="76">
        <v>44238.439560185187</v>
      </c>
      <c r="E2446" s="1" t="s">
        <v>7729</v>
      </c>
      <c r="F2446" s="1" t="s">
        <v>7730</v>
      </c>
      <c r="G2446" s="1" t="s">
        <v>123</v>
      </c>
      <c r="H2446" s="1" t="s">
        <v>503</v>
      </c>
      <c r="I2446" s="1" t="s">
        <v>125</v>
      </c>
      <c r="J2446" s="1" t="s">
        <v>7697</v>
      </c>
      <c r="K2446" s="1" t="s">
        <v>7731</v>
      </c>
      <c r="L2446">
        <f>ROUNDUP(IF(B2446&gt;$D$4,0,($D$4-B2446+1)/365),0)</f>
        <v>0</v>
      </c>
      <c r="M2446">
        <f>ROUNDUP(IF(B2446&gt;$D$5,0,($D$5-B2446+1)/365),0)</f>
        <v>1</v>
      </c>
      <c r="N2446" s="28">
        <f>IF(OR(L2446=1,M2446=1),IF(B2446+364&lt;=$D$5,(B2446+364-$D$4+1)/365,IF(B2446&gt;$D$4,($D$5-B2446+1)/365,$D$6/365)),0)</f>
        <v>0.17414158422121945</v>
      </c>
      <c r="O2446" s="28">
        <f>'Data &amp; Parameter'!$E$16*'Data &amp; Parameter'!$E$17*('Data &amp; Parameter'!$E$18+'Data &amp; Parameter'!$E$19)*'Data &amp; Parameter'!$E$20*'Data &amp; Parameter'!$E$37*N2446</f>
        <v>0.605438804493168</v>
      </c>
      <c r="P2446">
        <f>ROUNDUP(IF(D2446&gt;$D$4,0,($D$4-D2446+1)/365),0)</f>
        <v>0</v>
      </c>
      <c r="Q2446">
        <f>ROUNDUP(IF(D2446&gt;$D$5,0,($D$5-D2446+1)/365),0)</f>
        <v>1</v>
      </c>
      <c r="R2446" s="28">
        <f>IF(OR(P2446=1,Q2446=1),IF(D2446+364&lt;=$D$5,(D2446+364-$D$4+1)/365,IF(D2446&gt;$D$4,($D$5-D2446+1)/365,$D$6/365)),0)</f>
        <v>0.17413819127346147</v>
      </c>
      <c r="S2446" s="28">
        <f>'Data &amp; Parameter'!$E$16*'Data &amp; Parameter'!$E$17*('Data &amp; Parameter'!$E$18+'Data &amp; Parameter'!$E$19)*'Data &amp; Parameter'!$E$20*'Data &amp; Parameter'!$E$37*R2446</f>
        <v>0.60542700821691686</v>
      </c>
      <c r="T2446" s="28">
        <f t="shared" si="38"/>
        <v>1.2108658127100849</v>
      </c>
    </row>
    <row r="2447" spans="1:20" ht="15.75" customHeight="1" x14ac:dyDescent="0.35">
      <c r="A2447">
        <v>2440</v>
      </c>
      <c r="B2447" s="76">
        <v>44238.438530092593</v>
      </c>
      <c r="C2447" s="1" t="s">
        <v>7732</v>
      </c>
      <c r="D2447" s="76">
        <v>44238.43913194444</v>
      </c>
      <c r="E2447" s="1" t="s">
        <v>7733</v>
      </c>
      <c r="F2447" s="1" t="s">
        <v>7734</v>
      </c>
      <c r="G2447" s="1" t="s">
        <v>123</v>
      </c>
      <c r="H2447" s="1" t="s">
        <v>729</v>
      </c>
      <c r="I2447" s="1" t="s">
        <v>125</v>
      </c>
      <c r="J2447" s="1" t="s">
        <v>918</v>
      </c>
      <c r="K2447" s="1" t="s">
        <v>936</v>
      </c>
      <c r="L2447">
        <f>ROUNDUP(IF(B2447&gt;$D$4,0,($D$4-B2447+1)/365),0)</f>
        <v>0</v>
      </c>
      <c r="M2447">
        <f>ROUNDUP(IF(B2447&gt;$D$5,0,($D$5-B2447+1)/365),0)</f>
        <v>1</v>
      </c>
      <c r="N2447" s="28">
        <f>IF(OR(L2447=1,M2447=1),IF(B2447+364&lt;=$D$5,(B2447+364-$D$4+1)/365,IF(B2447&gt;$D$4,($D$5-B2447+1)/365,$D$6/365)),0)</f>
        <v>0.17414101344494992</v>
      </c>
      <c r="O2447" s="28">
        <f>'Data &amp; Parameter'!$E$16*'Data &amp; Parameter'!$E$17*('Data &amp; Parameter'!$E$18+'Data &amp; Parameter'!$E$19)*'Data &amp; Parameter'!$E$20*'Data &amp; Parameter'!$E$37*N2447</f>
        <v>0.60543682007282518</v>
      </c>
      <c r="P2447">
        <f>ROUNDUP(IF(D2447&gt;$D$4,0,($D$4-D2447+1)/365),0)</f>
        <v>0</v>
      </c>
      <c r="Q2447">
        <f>ROUNDUP(IF(D2447&gt;$D$5,0,($D$5-D2447+1)/365),0)</f>
        <v>1</v>
      </c>
      <c r="R2447" s="28">
        <f>IF(OR(P2447=1,Q2447=1),IF(D2447+364&lt;=$D$5,(D2447+364-$D$4+1)/365,IF(D2447&gt;$D$4,($D$5-D2447+1)/365,$D$6/365)),0)</f>
        <v>0.17413936453577999</v>
      </c>
      <c r="S2447" s="28">
        <f>'Data &amp; Parameter'!$E$16*'Data &amp; Parameter'!$E$17*('Data &amp; Parameter'!$E$18+'Data &amp; Parameter'!$E$19)*'Data &amp; Parameter'!$E$20*'Data &amp; Parameter'!$E$37*R2447</f>
        <v>0.60543108730313078</v>
      </c>
      <c r="T2447" s="28">
        <f t="shared" si="38"/>
        <v>1.2108679073759561</v>
      </c>
    </row>
    <row r="2448" spans="1:20" ht="15.75" customHeight="1" x14ac:dyDescent="0.35">
      <c r="A2448">
        <v>2441</v>
      </c>
      <c r="B2448" s="76">
        <v>44238.439016203702</v>
      </c>
      <c r="C2448" s="1" t="s">
        <v>7735</v>
      </c>
      <c r="D2448" s="76">
        <v>44238.439826388887</v>
      </c>
      <c r="E2448" s="1" t="s">
        <v>7736</v>
      </c>
      <c r="F2448" s="1" t="s">
        <v>7737</v>
      </c>
      <c r="G2448" s="1" t="s">
        <v>123</v>
      </c>
      <c r="H2448" s="1" t="s">
        <v>124</v>
      </c>
      <c r="I2448" s="1" t="s">
        <v>125</v>
      </c>
      <c r="J2448" s="1" t="s">
        <v>7528</v>
      </c>
      <c r="K2448" s="1" t="s">
        <v>7640</v>
      </c>
      <c r="L2448">
        <f>ROUNDUP(IF(B2448&gt;$D$4,0,($D$4-B2448+1)/365),0)</f>
        <v>0</v>
      </c>
      <c r="M2448">
        <f>ROUNDUP(IF(B2448&gt;$D$5,0,($D$5-B2448+1)/365),0)</f>
        <v>1</v>
      </c>
      <c r="N2448" s="28">
        <f>IF(OR(L2448=1,M2448=1),IF(B2448+364&lt;=$D$5,(B2448+364-$D$4+1)/365,IF(B2448&gt;$D$4,($D$5-B2448+1)/365,$D$6/365)),0)</f>
        <v>0.1741396816336942</v>
      </c>
      <c r="O2448" s="28">
        <f>'Data &amp; Parameter'!$E$16*'Data &amp; Parameter'!$E$17*('Data &amp; Parameter'!$E$18+'Data &amp; Parameter'!$E$19)*'Data &amp; Parameter'!$E$20*'Data &amp; Parameter'!$E$37*N2448</f>
        <v>0.60543218975883051</v>
      </c>
      <c r="P2448">
        <f>ROUNDUP(IF(D2448&gt;$D$4,0,($D$4-D2448+1)/365),0)</f>
        <v>0</v>
      </c>
      <c r="Q2448">
        <f>ROUNDUP(IF(D2448&gt;$D$5,0,($D$5-D2448+1)/365),0)</f>
        <v>1</v>
      </c>
      <c r="R2448" s="28">
        <f>IF(OR(P2448=1,Q2448=1),IF(D2448+364&lt;=$D$5,(D2448+364-$D$4+1)/365,IF(D2448&gt;$D$4,($D$5-D2448+1)/365,$D$6/365)),0)</f>
        <v>0.17413746194825475</v>
      </c>
      <c r="S2448" s="28">
        <f>'Data &amp; Parameter'!$E$16*'Data &amp; Parameter'!$E$17*('Data &amp; Parameter'!$E$18+'Data &amp; Parameter'!$E$19)*'Data &amp; Parameter'!$E$20*'Data &amp; Parameter'!$E$37*R2448</f>
        <v>0.60542447256879339</v>
      </c>
      <c r="T2448" s="28">
        <f t="shared" si="38"/>
        <v>1.210856662327624</v>
      </c>
    </row>
    <row r="2449" spans="1:20" ht="15.75" customHeight="1" x14ac:dyDescent="0.35">
      <c r="A2449">
        <v>2442</v>
      </c>
      <c r="B2449" s="76">
        <v>44238.439201388886</v>
      </c>
      <c r="C2449" s="1" t="s">
        <v>7738</v>
      </c>
      <c r="D2449" s="76">
        <v>44238.440416666665</v>
      </c>
      <c r="E2449" s="1" t="s">
        <v>7739</v>
      </c>
      <c r="F2449" s="1" t="s">
        <v>7740</v>
      </c>
      <c r="G2449" s="1" t="s">
        <v>123</v>
      </c>
      <c r="H2449" s="1" t="s">
        <v>124</v>
      </c>
      <c r="I2449" s="1" t="s">
        <v>125</v>
      </c>
      <c r="J2449" s="1" t="s">
        <v>918</v>
      </c>
      <c r="K2449" s="1" t="s">
        <v>918</v>
      </c>
      <c r="L2449">
        <f>ROUNDUP(IF(B2449&gt;$D$4,0,($D$4-B2449+1)/365),0)</f>
        <v>0</v>
      </c>
      <c r="M2449">
        <f>ROUNDUP(IF(B2449&gt;$D$5,0,($D$5-B2449+1)/365),0)</f>
        <v>1</v>
      </c>
      <c r="N2449" s="28">
        <f>IF(OR(L2449=1,M2449=1),IF(B2449+364&lt;=$D$5,(B2449+364-$D$4+1)/365,IF(B2449&gt;$D$4,($D$5-B2449+1)/365,$D$6/365)),0)</f>
        <v>0.17413917427702347</v>
      </c>
      <c r="O2449" s="28">
        <f>'Data &amp; Parameter'!$E$16*'Data &amp; Parameter'!$E$17*('Data &amp; Parameter'!$E$18+'Data &amp; Parameter'!$E$19)*'Data &amp; Parameter'!$E$20*'Data &amp; Parameter'!$E$37*N2449</f>
        <v>0.60543042582968321</v>
      </c>
      <c r="P2449">
        <f>ROUNDUP(IF(D2449&gt;$D$4,0,($D$4-D2449+1)/365),0)</f>
        <v>0</v>
      </c>
      <c r="Q2449">
        <f>ROUNDUP(IF(D2449&gt;$D$5,0,($D$5-D2449+1)/365),0)</f>
        <v>1</v>
      </c>
      <c r="R2449" s="28">
        <f>IF(OR(P2449=1,Q2449=1),IF(D2449+364&lt;=$D$5,(D2449+364-$D$4+1)/365,IF(D2449&gt;$D$4,($D$5-D2449+1)/365,$D$6/365)),0)</f>
        <v>0.17413584474886429</v>
      </c>
      <c r="S2449" s="28">
        <f>'Data &amp; Parameter'!$E$16*'Data &amp; Parameter'!$E$17*('Data &amp; Parameter'!$E$18+'Data &amp; Parameter'!$E$19)*'Data &amp; Parameter'!$E$20*'Data &amp; Parameter'!$E$37*R2449</f>
        <v>0.60541885004462737</v>
      </c>
      <c r="T2449" s="28">
        <f t="shared" si="38"/>
        <v>1.2108492758743106</v>
      </c>
    </row>
    <row r="2450" spans="1:20" ht="15.75" customHeight="1" x14ac:dyDescent="0.35">
      <c r="A2450">
        <v>2443</v>
      </c>
      <c r="B2450" s="76">
        <v>44238.441423611112</v>
      </c>
      <c r="C2450" s="1" t="s">
        <v>7741</v>
      </c>
      <c r="D2450" s="76">
        <v>44238.443009259259</v>
      </c>
      <c r="E2450" s="1" t="s">
        <v>7742</v>
      </c>
      <c r="F2450" s="1" t="s">
        <v>7743</v>
      </c>
      <c r="G2450" s="1" t="s">
        <v>123</v>
      </c>
      <c r="H2450" s="1" t="s">
        <v>729</v>
      </c>
      <c r="I2450" s="1" t="s">
        <v>125</v>
      </c>
      <c r="J2450" s="1" t="s">
        <v>918</v>
      </c>
      <c r="K2450" s="1" t="s">
        <v>936</v>
      </c>
      <c r="L2450">
        <f>ROUNDUP(IF(B2450&gt;$D$4,0,($D$4-B2450+1)/365),0)</f>
        <v>0</v>
      </c>
      <c r="M2450">
        <f>ROUNDUP(IF(B2450&gt;$D$5,0,($D$5-B2450+1)/365),0)</f>
        <v>1</v>
      </c>
      <c r="N2450" s="28">
        <f>IF(OR(L2450=1,M2450=1),IF(B2450+364&lt;=$D$5,(B2450+364-$D$4+1)/365,IF(B2450&gt;$D$4,($D$5-B2450+1)/365,$D$6/365)),0)</f>
        <v>0.17413308599695471</v>
      </c>
      <c r="O2450" s="28">
        <f>'Data &amp; Parameter'!$E$16*'Data &amp; Parameter'!$E$17*('Data &amp; Parameter'!$E$18+'Data &amp; Parameter'!$E$19)*'Data &amp; Parameter'!$E$20*'Data &amp; Parameter'!$E$37*N2450</f>
        <v>0.60540925867984507</v>
      </c>
      <c r="P2450">
        <f>ROUNDUP(IF(D2450&gt;$D$4,0,($D$4-D2450+1)/365),0)</f>
        <v>0</v>
      </c>
      <c r="Q2450">
        <f>ROUNDUP(IF(D2450&gt;$D$5,0,($D$5-D2450+1)/365),0)</f>
        <v>1</v>
      </c>
      <c r="R2450" s="28">
        <f>IF(OR(P2450=1,Q2450=1),IF(D2450+364&lt;=$D$5,(D2450+364-$D$4+1)/365,IF(D2450&gt;$D$4,($D$5-D2450+1)/365,$D$6/365)),0)</f>
        <v>0.17412874175545406</v>
      </c>
      <c r="S2450" s="28">
        <f>'Data &amp; Parameter'!$E$16*'Data &amp; Parameter'!$E$17*('Data &amp; Parameter'!$E$18+'Data &amp; Parameter'!$E$19)*'Data &amp; Parameter'!$E$20*'Data &amp; Parameter'!$E$37*R2450</f>
        <v>0.60539415503649452</v>
      </c>
      <c r="T2450" s="28">
        <f t="shared" si="38"/>
        <v>1.2108034137163397</v>
      </c>
    </row>
    <row r="2451" spans="1:20" ht="15.75" customHeight="1" x14ac:dyDescent="0.35">
      <c r="A2451">
        <v>2444</v>
      </c>
      <c r="B2451" s="76">
        <v>44238.442407407405</v>
      </c>
      <c r="C2451" s="1" t="s">
        <v>7744</v>
      </c>
      <c r="D2451" s="76">
        <v>44238.443159722221</v>
      </c>
      <c r="E2451" s="1" t="s">
        <v>7745</v>
      </c>
      <c r="F2451" s="1" t="s">
        <v>7746</v>
      </c>
      <c r="G2451" s="1" t="s">
        <v>123</v>
      </c>
      <c r="H2451" s="1" t="s">
        <v>124</v>
      </c>
      <c r="I2451" s="1" t="s">
        <v>125</v>
      </c>
      <c r="J2451" s="1" t="s">
        <v>7528</v>
      </c>
      <c r="K2451" s="1" t="s">
        <v>7640</v>
      </c>
      <c r="L2451">
        <f>ROUNDUP(IF(B2451&gt;$D$4,0,($D$4-B2451+1)/365),0)</f>
        <v>0</v>
      </c>
      <c r="M2451">
        <f>ROUNDUP(IF(B2451&gt;$D$5,0,($D$5-B2451+1)/365),0)</f>
        <v>1</v>
      </c>
      <c r="N2451" s="28">
        <f>IF(OR(L2451=1,M2451=1),IF(B2451+364&lt;=$D$5,(B2451+364-$D$4+1)/365,IF(B2451&gt;$D$4,($D$5-B2451+1)/365,$D$6/365)),0)</f>
        <v>0.17413039066464392</v>
      </c>
      <c r="O2451" s="28">
        <f>'Data &amp; Parameter'!$E$16*'Data &amp; Parameter'!$E$17*('Data &amp; Parameter'!$E$18+'Data &amp; Parameter'!$E$19)*'Data &amp; Parameter'!$E$20*'Data &amp; Parameter'!$E$37*N2451</f>
        <v>0.6053998878062582</v>
      </c>
      <c r="P2451">
        <f>ROUNDUP(IF(D2451&gt;$D$4,0,($D$4-D2451+1)/365),0)</f>
        <v>0</v>
      </c>
      <c r="Q2451">
        <f>ROUNDUP(IF(D2451&gt;$D$5,0,($D$5-D2451+1)/365),0)</f>
        <v>1</v>
      </c>
      <c r="R2451" s="28">
        <f>IF(OR(P2451=1,Q2451=1),IF(D2451+364&lt;=$D$5,(D2451+364-$D$4+1)/365,IF(D2451&gt;$D$4,($D$5-D2451+1)/365,$D$6/365)),0)</f>
        <v>0.17412832952816157</v>
      </c>
      <c r="S2451" s="28">
        <f>'Data &amp; Parameter'!$E$16*'Data &amp; Parameter'!$E$17*('Data &amp; Parameter'!$E$18+'Data &amp; Parameter'!$E$19)*'Data &amp; Parameter'!$E$20*'Data &amp; Parameter'!$E$37*R2451</f>
        <v>0.60539272184407089</v>
      </c>
      <c r="T2451" s="28">
        <f t="shared" si="38"/>
        <v>1.210792609650329</v>
      </c>
    </row>
    <row r="2452" spans="1:20" ht="15.75" customHeight="1" x14ac:dyDescent="0.35">
      <c r="A2452">
        <v>2445</v>
      </c>
      <c r="B2452" s="76">
        <v>44238.442789351851</v>
      </c>
      <c r="C2452" s="1" t="s">
        <v>7747</v>
      </c>
      <c r="D2452" s="76">
        <v>44238.443344907406</v>
      </c>
      <c r="E2452" s="1" t="s">
        <v>7748</v>
      </c>
      <c r="F2452" s="1" t="s">
        <v>7749</v>
      </c>
      <c r="G2452" s="1" t="s">
        <v>123</v>
      </c>
      <c r="H2452" s="1" t="s">
        <v>503</v>
      </c>
      <c r="I2452" s="1" t="s">
        <v>125</v>
      </c>
      <c r="J2452" s="1" t="s">
        <v>7697</v>
      </c>
      <c r="K2452" s="1" t="s">
        <v>7731</v>
      </c>
      <c r="L2452">
        <f>ROUNDUP(IF(B2452&gt;$D$4,0,($D$4-B2452+1)/365),0)</f>
        <v>0</v>
      </c>
      <c r="M2452">
        <f>ROUNDUP(IF(B2452&gt;$D$5,0,($D$5-B2452+1)/365),0)</f>
        <v>1</v>
      </c>
      <c r="N2452" s="28">
        <f>IF(OR(L2452=1,M2452=1),IF(B2452+364&lt;=$D$5,(B2452+364-$D$4+1)/365,IF(B2452&gt;$D$4,($D$5-B2452+1)/365,$D$6/365)),0)</f>
        <v>0.17412934424150306</v>
      </c>
      <c r="O2452" s="28">
        <f>'Data &amp; Parameter'!$E$16*'Data &amp; Parameter'!$E$17*('Data &amp; Parameter'!$E$18+'Data &amp; Parameter'!$E$19)*'Data &amp; Parameter'!$E$20*'Data &amp; Parameter'!$E$37*N2452</f>
        <v>0.60539624970236572</v>
      </c>
      <c r="P2452">
        <f>ROUNDUP(IF(D2452&gt;$D$4,0,($D$4-D2452+1)/365),0)</f>
        <v>0</v>
      </c>
      <c r="Q2452">
        <f>ROUNDUP(IF(D2452&gt;$D$5,0,($D$5-D2452+1)/365),0)</f>
        <v>1</v>
      </c>
      <c r="R2452" s="28">
        <f>IF(OR(P2452=1,Q2452=1),IF(D2452+364&lt;=$D$5,(D2452+364-$D$4+1)/365,IF(D2452&gt;$D$4,($D$5-D2452+1)/365,$D$6/365)),0)</f>
        <v>0.17412782217149084</v>
      </c>
      <c r="S2452" s="28">
        <f>'Data &amp; Parameter'!$E$16*'Data &amp; Parameter'!$E$17*('Data &amp; Parameter'!$E$18+'Data &amp; Parameter'!$E$19)*'Data &amp; Parameter'!$E$20*'Data &amp; Parameter'!$E$37*R2452</f>
        <v>0.60539095791492348</v>
      </c>
      <c r="T2452" s="28">
        <f t="shared" si="38"/>
        <v>1.2107872076172892</v>
      </c>
    </row>
    <row r="2453" spans="1:20" ht="15.75" customHeight="1" x14ac:dyDescent="0.35">
      <c r="A2453">
        <v>2446</v>
      </c>
      <c r="B2453" s="76">
        <v>44238.443148148144</v>
      </c>
      <c r="C2453" s="1" t="s">
        <v>7750</v>
      </c>
      <c r="D2453" s="76">
        <v>44238.443912037037</v>
      </c>
      <c r="E2453" s="1" t="s">
        <v>7751</v>
      </c>
      <c r="F2453" s="1" t="s">
        <v>7752</v>
      </c>
      <c r="G2453" s="1" t="s">
        <v>123</v>
      </c>
      <c r="H2453" s="1" t="s">
        <v>124</v>
      </c>
      <c r="I2453" s="1" t="s">
        <v>125</v>
      </c>
      <c r="J2453" s="1" t="s">
        <v>918</v>
      </c>
      <c r="K2453" s="1" t="s">
        <v>918</v>
      </c>
      <c r="L2453">
        <f>ROUNDUP(IF(B2453&gt;$D$4,0,($D$4-B2453+1)/365),0)</f>
        <v>0</v>
      </c>
      <c r="M2453">
        <f>ROUNDUP(IF(B2453&gt;$D$5,0,($D$5-B2453+1)/365),0)</f>
        <v>1</v>
      </c>
      <c r="N2453" s="28">
        <f>IF(OR(L2453=1,M2453=1),IF(B2453+364&lt;=$D$5,(B2453+364-$D$4+1)/365,IF(B2453&gt;$D$4,($D$5-B2453+1)/365,$D$6/365)),0)</f>
        <v>0.17412836123796097</v>
      </c>
      <c r="O2453" s="28">
        <f>'Data &amp; Parameter'!$E$16*'Data &amp; Parameter'!$E$17*('Data &amp; Parameter'!$E$18+'Data &amp; Parameter'!$E$19)*'Data &amp; Parameter'!$E$20*'Data &amp; Parameter'!$E$37*N2453</f>
        <v>0.60539283208966854</v>
      </c>
      <c r="P2453">
        <f>ROUNDUP(IF(D2453&gt;$D$4,0,($D$4-D2453+1)/365),0)</f>
        <v>0</v>
      </c>
      <c r="Q2453">
        <f>ROUNDUP(IF(D2453&gt;$D$5,0,($D$5-D2453+1)/365),0)</f>
        <v>1</v>
      </c>
      <c r="R2453" s="28">
        <f>IF(OR(P2453=1,Q2453=1),IF(D2453+364&lt;=$D$5,(D2453+364-$D$4+1)/365,IF(D2453&gt;$D$4,($D$5-D2453+1)/365,$D$6/365)),0)</f>
        <v>0.17412626839167925</v>
      </c>
      <c r="S2453" s="28">
        <f>'Data &amp; Parameter'!$E$16*'Data &amp; Parameter'!$E$17*('Data &amp; Parameter'!$E$18+'Data &amp; Parameter'!$E$19)*'Data &amp; Parameter'!$E$20*'Data &amp; Parameter'!$E$37*R2453</f>
        <v>0.60538555588188359</v>
      </c>
      <c r="T2453" s="28">
        <f t="shared" si="38"/>
        <v>1.2107783879715521</v>
      </c>
    </row>
    <row r="2454" spans="1:20" ht="15.75" customHeight="1" x14ac:dyDescent="0.35">
      <c r="A2454">
        <v>2447</v>
      </c>
      <c r="B2454" s="76">
        <v>44238.444641203707</v>
      </c>
      <c r="C2454" s="1" t="s">
        <v>7753</v>
      </c>
      <c r="D2454" s="76">
        <v>44238.445069444446</v>
      </c>
      <c r="E2454" s="1" t="s">
        <v>7754</v>
      </c>
      <c r="F2454" s="1" t="s">
        <v>7755</v>
      </c>
      <c r="G2454" s="1" t="s">
        <v>123</v>
      </c>
      <c r="H2454" s="1" t="s">
        <v>124</v>
      </c>
      <c r="I2454" s="1" t="s">
        <v>125</v>
      </c>
      <c r="J2454" s="1" t="s">
        <v>7528</v>
      </c>
      <c r="K2454" s="1" t="s">
        <v>7528</v>
      </c>
      <c r="L2454">
        <f>ROUNDUP(IF(B2454&gt;$D$4,0,($D$4-B2454+1)/365),0)</f>
        <v>0</v>
      </c>
      <c r="M2454">
        <f>ROUNDUP(IF(B2454&gt;$D$5,0,($D$5-B2454+1)/365),0)</f>
        <v>1</v>
      </c>
      <c r="N2454" s="28">
        <f>IF(OR(L2454=1,M2454=1),IF(B2454+364&lt;=$D$5,(B2454+364-$D$4+1)/365,IF(B2454&gt;$D$4,($D$5-B2454+1)/365,$D$6/365)),0)</f>
        <v>0.17412427067477576</v>
      </c>
      <c r="O2454" s="28">
        <f>'Data &amp; Parameter'!$E$16*'Data &amp; Parameter'!$E$17*('Data &amp; Parameter'!$E$18+'Data &amp; Parameter'!$E$19)*'Data &amp; Parameter'!$E$20*'Data &amp; Parameter'!$E$37*N2454</f>
        <v>0.60537861041082242</v>
      </c>
      <c r="P2454">
        <f>ROUNDUP(IF(D2454&gt;$D$4,0,($D$4-D2454+1)/365),0)</f>
        <v>0</v>
      </c>
      <c r="Q2454">
        <f>ROUNDUP(IF(D2454&gt;$D$5,0,($D$5-D2454+1)/365),0)</f>
        <v>1</v>
      </c>
      <c r="R2454" s="28">
        <f>IF(OR(P2454=1,Q2454=1),IF(D2454+364&lt;=$D$5,(D2454+364-$D$4+1)/365,IF(D2454&gt;$D$4,($D$5-D2454+1)/365,$D$6/365)),0)</f>
        <v>0.17412309741247717</v>
      </c>
      <c r="S2454" s="28">
        <f>'Data &amp; Parameter'!$E$16*'Data &amp; Parameter'!$E$17*('Data &amp; Parameter'!$E$18+'Data &amp; Parameter'!$E$19)*'Data &amp; Parameter'!$E$20*'Data &amp; Parameter'!$E$37*R2454</f>
        <v>0.60537453132467767</v>
      </c>
      <c r="T2454" s="28">
        <f t="shared" si="38"/>
        <v>1.2107531417355002</v>
      </c>
    </row>
    <row r="2455" spans="1:20" ht="15.75" customHeight="1" x14ac:dyDescent="0.35">
      <c r="A2455">
        <v>2448</v>
      </c>
      <c r="B2455" s="76">
        <v>44238.445219907408</v>
      </c>
      <c r="C2455" s="1" t="s">
        <v>7756</v>
      </c>
      <c r="D2455" s="76">
        <v>44238.446018518516</v>
      </c>
      <c r="E2455" s="1" t="s">
        <v>7757</v>
      </c>
      <c r="F2455" s="1" t="s">
        <v>7758</v>
      </c>
      <c r="G2455" s="1" t="s">
        <v>123</v>
      </c>
      <c r="H2455" s="1" t="s">
        <v>124</v>
      </c>
      <c r="I2455" s="1" t="s">
        <v>125</v>
      </c>
      <c r="J2455" s="1" t="s">
        <v>7528</v>
      </c>
      <c r="K2455" s="1" t="s">
        <v>7640</v>
      </c>
      <c r="L2455">
        <f>ROUNDUP(IF(B2455&gt;$D$4,0,($D$4-B2455+1)/365),0)</f>
        <v>0</v>
      </c>
      <c r="M2455">
        <f>ROUNDUP(IF(B2455&gt;$D$5,0,($D$5-B2455+1)/365),0)</f>
        <v>1</v>
      </c>
      <c r="N2455" s="28">
        <f>IF(OR(L2455=1,M2455=1),IF(B2455+364&lt;=$D$5,(B2455+364-$D$4+1)/365,IF(B2455&gt;$D$4,($D$5-B2455+1)/365,$D$6/365)),0)</f>
        <v>0.17412268518518467</v>
      </c>
      <c r="O2455" s="28">
        <f>'Data &amp; Parameter'!$E$16*'Data &amp; Parameter'!$E$17*('Data &amp; Parameter'!$E$18+'Data &amp; Parameter'!$E$19)*'Data &amp; Parameter'!$E$20*'Data &amp; Parameter'!$E$37*N2455</f>
        <v>0.60537309813225404</v>
      </c>
      <c r="P2455">
        <f>ROUNDUP(IF(D2455&gt;$D$4,0,($D$4-D2455+1)/365),0)</f>
        <v>0</v>
      </c>
      <c r="Q2455">
        <f>ROUNDUP(IF(D2455&gt;$D$5,0,($D$5-D2455+1)/365),0)</f>
        <v>1</v>
      </c>
      <c r="R2455" s="28">
        <f>IF(OR(P2455=1,Q2455=1),IF(D2455+364&lt;=$D$5,(D2455+364-$D$4+1)/365,IF(D2455&gt;$D$4,($D$5-D2455+1)/365,$D$6/365)),0)</f>
        <v>0.17412049720954462</v>
      </c>
      <c r="S2455" s="28">
        <f>'Data &amp; Parameter'!$E$16*'Data &amp; Parameter'!$E$17*('Data &amp; Parameter'!$E$18+'Data &amp; Parameter'!$E$19)*'Data &amp; Parameter'!$E$20*'Data &amp; Parameter'!$E$37*R2455</f>
        <v>0.60536549118781458</v>
      </c>
      <c r="T2455" s="28">
        <f t="shared" si="38"/>
        <v>1.2107385893200686</v>
      </c>
    </row>
    <row r="2456" spans="1:20" ht="15.75" customHeight="1" x14ac:dyDescent="0.35">
      <c r="A2456">
        <v>2449</v>
      </c>
      <c r="B2456" s="76">
        <v>44238.446018518516</v>
      </c>
      <c r="C2456" s="1" t="s">
        <v>7759</v>
      </c>
      <c r="D2456" s="76">
        <v>44238.446782407409</v>
      </c>
      <c r="E2456" s="1" t="s">
        <v>7760</v>
      </c>
      <c r="F2456" s="1" t="s">
        <v>7761</v>
      </c>
      <c r="G2456" s="1" t="s">
        <v>123</v>
      </c>
      <c r="H2456" s="1" t="s">
        <v>124</v>
      </c>
      <c r="I2456" s="1" t="s">
        <v>125</v>
      </c>
      <c r="J2456" s="1" t="s">
        <v>918</v>
      </c>
      <c r="K2456" s="1" t="s">
        <v>918</v>
      </c>
      <c r="L2456">
        <f>ROUNDUP(IF(B2456&gt;$D$4,0,($D$4-B2456+1)/365),0)</f>
        <v>0</v>
      </c>
      <c r="M2456">
        <f>ROUNDUP(IF(B2456&gt;$D$5,0,($D$5-B2456+1)/365),0)</f>
        <v>1</v>
      </c>
      <c r="N2456" s="28">
        <f>IF(OR(L2456=1,M2456=1),IF(B2456+364&lt;=$D$5,(B2456+364-$D$4+1)/365,IF(B2456&gt;$D$4,($D$5-B2456+1)/365,$D$6/365)),0)</f>
        <v>0.17412049720954462</v>
      </c>
      <c r="O2456" s="28">
        <f>'Data &amp; Parameter'!$E$16*'Data &amp; Parameter'!$E$17*('Data &amp; Parameter'!$E$18+'Data &amp; Parameter'!$E$19)*'Data &amp; Parameter'!$E$20*'Data &amp; Parameter'!$E$37*N2456</f>
        <v>0.60536549118781458</v>
      </c>
      <c r="P2456">
        <f>ROUNDUP(IF(D2456&gt;$D$4,0,($D$4-D2456+1)/365),0)</f>
        <v>0</v>
      </c>
      <c r="Q2456">
        <f>ROUNDUP(IF(D2456&gt;$D$5,0,($D$5-D2456+1)/365),0)</f>
        <v>1</v>
      </c>
      <c r="R2456" s="28">
        <f>IF(OR(P2456=1,Q2456=1),IF(D2456+364&lt;=$D$5,(D2456+364-$D$4+1)/365,IF(D2456&gt;$D$4,($D$5-D2456+1)/365,$D$6/365)),0)</f>
        <v>0.1741184043632629</v>
      </c>
      <c r="S2456" s="28">
        <f>'Data &amp; Parameter'!$E$16*'Data &amp; Parameter'!$E$17*('Data &amp; Parameter'!$E$18+'Data &amp; Parameter'!$E$19)*'Data &amp; Parameter'!$E$20*'Data &amp; Parameter'!$E$37*R2456</f>
        <v>0.60535821498002962</v>
      </c>
      <c r="T2456" s="28">
        <f t="shared" si="38"/>
        <v>1.2107237061678442</v>
      </c>
    </row>
    <row r="2457" spans="1:20" ht="15.75" customHeight="1" x14ac:dyDescent="0.35">
      <c r="A2457">
        <v>2450</v>
      </c>
      <c r="B2457" s="76">
        <v>44238.446817129632</v>
      </c>
      <c r="C2457" s="1" t="s">
        <v>7762</v>
      </c>
      <c r="D2457" s="76">
        <v>44238.448101851856</v>
      </c>
      <c r="E2457" s="1" t="s">
        <v>7763</v>
      </c>
      <c r="F2457" s="1" t="s">
        <v>7764</v>
      </c>
      <c r="G2457" s="1" t="s">
        <v>123</v>
      </c>
      <c r="H2457" s="1" t="s">
        <v>729</v>
      </c>
      <c r="I2457" s="1" t="s">
        <v>125</v>
      </c>
      <c r="J2457" s="1" t="s">
        <v>918</v>
      </c>
      <c r="K2457" s="1" t="s">
        <v>936</v>
      </c>
      <c r="L2457">
        <f>ROUNDUP(IF(B2457&gt;$D$4,0,($D$4-B2457+1)/365),0)</f>
        <v>0</v>
      </c>
      <c r="M2457">
        <f>ROUNDUP(IF(B2457&gt;$D$5,0,($D$5-B2457+1)/365),0)</f>
        <v>1</v>
      </c>
      <c r="N2457" s="28">
        <f>IF(OR(L2457=1,M2457=1),IF(B2457+364&lt;=$D$5,(B2457+364-$D$4+1)/365,IF(B2457&gt;$D$4,($D$5-B2457+1)/365,$D$6/365)),0)</f>
        <v>0.17411830923388463</v>
      </c>
      <c r="O2457" s="28">
        <f>'Data &amp; Parameter'!$E$16*'Data &amp; Parameter'!$E$17*('Data &amp; Parameter'!$E$18+'Data &amp; Parameter'!$E$19)*'Data &amp; Parameter'!$E$20*'Data &amp; Parameter'!$E$37*N2457</f>
        <v>0.60535788424330583</v>
      </c>
      <c r="P2457">
        <f>ROUNDUP(IF(D2457&gt;$D$4,0,($D$4-D2457+1)/365),0)</f>
        <v>0</v>
      </c>
      <c r="Q2457">
        <f>ROUNDUP(IF(D2457&gt;$D$5,0,($D$5-D2457+1)/365),0)</f>
        <v>1</v>
      </c>
      <c r="R2457" s="28">
        <f>IF(OR(P2457=1,Q2457=1),IF(D2457+364&lt;=$D$5,(D2457+364-$D$4+1)/365,IF(D2457&gt;$D$4,($D$5-D2457+1)/365,$D$6/365)),0)</f>
        <v>0.17411478944696895</v>
      </c>
      <c r="S2457" s="28">
        <f>'Data &amp; Parameter'!$E$16*'Data &amp; Parameter'!$E$17*('Data &amp; Parameter'!$E$18+'Data &amp; Parameter'!$E$19)*'Data &amp; Parameter'!$E$20*'Data &amp; Parameter'!$E$37*R2457</f>
        <v>0.60534564698480242</v>
      </c>
      <c r="T2457" s="28">
        <f t="shared" si="38"/>
        <v>1.2107035312281083</v>
      </c>
    </row>
    <row r="2458" spans="1:20" ht="15.75" customHeight="1" x14ac:dyDescent="0.35">
      <c r="A2458">
        <v>2451</v>
      </c>
      <c r="B2458" s="76">
        <v>44238.448194444441</v>
      </c>
      <c r="C2458" s="1" t="s">
        <v>7765</v>
      </c>
      <c r="D2458" s="76">
        <v>44238.449282407411</v>
      </c>
      <c r="E2458" s="1" t="s">
        <v>7766</v>
      </c>
      <c r="F2458" s="1" t="s">
        <v>7767</v>
      </c>
      <c r="G2458" s="1" t="s">
        <v>123</v>
      </c>
      <c r="H2458" s="1" t="s">
        <v>124</v>
      </c>
      <c r="I2458" s="1" t="s">
        <v>125</v>
      </c>
      <c r="J2458" s="1" t="s">
        <v>7528</v>
      </c>
      <c r="K2458" s="1" t="s">
        <v>7657</v>
      </c>
      <c r="L2458">
        <f>ROUNDUP(IF(B2458&gt;$D$4,0,($D$4-B2458+1)/365),0)</f>
        <v>0</v>
      </c>
      <c r="M2458">
        <f>ROUNDUP(IF(B2458&gt;$D$5,0,($D$5-B2458+1)/365),0)</f>
        <v>1</v>
      </c>
      <c r="N2458" s="28">
        <f>IF(OR(L2458=1,M2458=1),IF(B2458+364&lt;=$D$5,(B2458+364-$D$4+1)/365,IF(B2458&gt;$D$4,($D$5-B2458+1)/365,$D$6/365)),0)</f>
        <v>0.17411453576865352</v>
      </c>
      <c r="O2458" s="28">
        <f>'Data &amp; Parameter'!$E$16*'Data &amp; Parameter'!$E$17*('Data &amp; Parameter'!$E$18+'Data &amp; Parameter'!$E$19)*'Data &amp; Parameter'!$E$20*'Data &amp; Parameter'!$E$37*N2458</f>
        <v>0.60534476502029799</v>
      </c>
      <c r="P2458">
        <f>ROUNDUP(IF(D2458&gt;$D$4,0,($D$4-D2458+1)/365),0)</f>
        <v>0</v>
      </c>
      <c r="Q2458">
        <f>ROUNDUP(IF(D2458&gt;$D$5,0,($D$5-D2458+1)/365),0)</f>
        <v>1</v>
      </c>
      <c r="R2458" s="28">
        <f>IF(OR(P2458=1,Q2458=1),IF(D2458+364&lt;=$D$5,(D2458+364-$D$4+1)/365,IF(D2458&gt;$D$4,($D$5-D2458+1)/365,$D$6/365)),0)</f>
        <v>0.17411155504818801</v>
      </c>
      <c r="S2458" s="28">
        <f>'Data &amp; Parameter'!$E$16*'Data &amp; Parameter'!$E$17*('Data &amp; Parameter'!$E$18+'Data &amp; Parameter'!$E$19)*'Data &amp; Parameter'!$E$20*'Data &amp; Parameter'!$E$37*R2458</f>
        <v>0.60533440193647037</v>
      </c>
      <c r="T2458" s="28">
        <f t="shared" si="38"/>
        <v>1.2106791669567682</v>
      </c>
    </row>
    <row r="2459" spans="1:20" ht="15.75" customHeight="1" x14ac:dyDescent="0.35">
      <c r="A2459">
        <v>2452</v>
      </c>
      <c r="B2459" s="76">
        <v>44238.448969907404</v>
      </c>
      <c r="C2459" s="1" t="s">
        <v>7768</v>
      </c>
      <c r="D2459" s="76">
        <v>44238.449826388889</v>
      </c>
      <c r="E2459" s="1" t="s">
        <v>7769</v>
      </c>
      <c r="F2459" s="1" t="s">
        <v>7770</v>
      </c>
      <c r="G2459" s="1" t="s">
        <v>123</v>
      </c>
      <c r="H2459" s="1" t="s">
        <v>124</v>
      </c>
      <c r="I2459" s="1" t="s">
        <v>125</v>
      </c>
      <c r="J2459" s="1" t="s">
        <v>918</v>
      </c>
      <c r="K2459" s="1" t="s">
        <v>918</v>
      </c>
      <c r="L2459">
        <f>ROUNDUP(IF(B2459&gt;$D$4,0,($D$4-B2459+1)/365),0)</f>
        <v>0</v>
      </c>
      <c r="M2459">
        <f>ROUNDUP(IF(B2459&gt;$D$5,0,($D$5-B2459+1)/365),0)</f>
        <v>1</v>
      </c>
      <c r="N2459" s="28">
        <f>IF(OR(L2459=1,M2459=1),IF(B2459+364&lt;=$D$5,(B2459+364-$D$4+1)/365,IF(B2459&gt;$D$4,($D$5-B2459+1)/365,$D$6/365)),0)</f>
        <v>0.1741124112125923</v>
      </c>
      <c r="O2459" s="28">
        <f>'Data &amp; Parameter'!$E$16*'Data &amp; Parameter'!$E$17*('Data &amp; Parameter'!$E$18+'Data &amp; Parameter'!$E$19)*'Data &amp; Parameter'!$E$20*'Data &amp; Parameter'!$E$37*N2459</f>
        <v>0.60533737856698455</v>
      </c>
      <c r="P2459">
        <f>ROUNDUP(IF(D2459&gt;$D$4,0,($D$4-D2459+1)/365),0)</f>
        <v>0</v>
      </c>
      <c r="Q2459">
        <f>ROUNDUP(IF(D2459&gt;$D$5,0,($D$5-D2459+1)/365),0)</f>
        <v>1</v>
      </c>
      <c r="R2459" s="28">
        <f>IF(OR(P2459=1,Q2459=1),IF(D2459+364&lt;=$D$5,(D2459+364-$D$4+1)/365,IF(D2459&gt;$D$4,($D$5-D2459+1)/365,$D$6/365)),0)</f>
        <v>0.17411006468797521</v>
      </c>
      <c r="S2459" s="28">
        <f>'Data &amp; Parameter'!$E$16*'Data &amp; Parameter'!$E$17*('Data &amp; Parameter'!$E$18+'Data &amp; Parameter'!$E$19)*'Data &amp; Parameter'!$E$20*'Data &amp; Parameter'!$E$37*R2459</f>
        <v>0.60532922039462589</v>
      </c>
      <c r="T2459" s="28">
        <f t="shared" si="38"/>
        <v>1.2106665989616103</v>
      </c>
    </row>
    <row r="2460" spans="1:20" ht="15.75" customHeight="1" x14ac:dyDescent="0.35">
      <c r="A2460">
        <v>2453</v>
      </c>
      <c r="B2460" s="76">
        <v>44238.44908564815</v>
      </c>
      <c r="C2460" s="1" t="s">
        <v>7771</v>
      </c>
      <c r="D2460" s="76">
        <v>44238.449942129635</v>
      </c>
      <c r="E2460" s="1" t="s">
        <v>7772</v>
      </c>
      <c r="F2460" s="1" t="s">
        <v>7773</v>
      </c>
      <c r="G2460" s="1" t="s">
        <v>123</v>
      </c>
      <c r="H2460" s="1" t="s">
        <v>503</v>
      </c>
      <c r="I2460" s="1" t="s">
        <v>125</v>
      </c>
      <c r="J2460" s="1" t="s">
        <v>7697</v>
      </c>
      <c r="K2460" s="1" t="s">
        <v>7731</v>
      </c>
      <c r="L2460">
        <f>ROUNDUP(IF(B2460&gt;$D$4,0,($D$4-B2460+1)/365),0)</f>
        <v>0</v>
      </c>
      <c r="M2460">
        <f>ROUNDUP(IF(B2460&gt;$D$5,0,($D$5-B2460+1)/365),0)</f>
        <v>1</v>
      </c>
      <c r="N2460" s="28">
        <f>IF(OR(L2460=1,M2460=1),IF(B2460+364&lt;=$D$5,(B2460+364-$D$4+1)/365,IF(B2460&gt;$D$4,($D$5-B2460+1)/365,$D$6/365)),0)</f>
        <v>0.17411209411465814</v>
      </c>
      <c r="O2460" s="28">
        <f>'Data &amp; Parameter'!$E$16*'Data &amp; Parameter'!$E$17*('Data &amp; Parameter'!$E$18+'Data &amp; Parameter'!$E$19)*'Data &amp; Parameter'!$E$20*'Data &amp; Parameter'!$E$37*N2460</f>
        <v>0.60533627611121543</v>
      </c>
      <c r="P2460">
        <f>ROUNDUP(IF(D2460&gt;$D$4,0,($D$4-D2460+1)/365),0)</f>
        <v>0</v>
      </c>
      <c r="Q2460">
        <f>ROUNDUP(IF(D2460&gt;$D$5,0,($D$5-D2460+1)/365),0)</f>
        <v>1</v>
      </c>
      <c r="R2460" s="28">
        <f>IF(OR(P2460=1,Q2460=1),IF(D2460+364&lt;=$D$5,(D2460+364-$D$4+1)/365,IF(D2460&gt;$D$4,($D$5-D2460+1)/365,$D$6/365)),0)</f>
        <v>0.17410974759004105</v>
      </c>
      <c r="S2460" s="28">
        <f>'Data &amp; Parameter'!$E$16*'Data &amp; Parameter'!$E$17*('Data &amp; Parameter'!$E$18+'Data &amp; Parameter'!$E$19)*'Data &amp; Parameter'!$E$20*'Data &amp; Parameter'!$E$37*R2460</f>
        <v>0.60532811793885688</v>
      </c>
      <c r="T2460" s="28">
        <f t="shared" si="38"/>
        <v>1.2106643940500723</v>
      </c>
    </row>
    <row r="2461" spans="1:20" ht="15.75" customHeight="1" x14ac:dyDescent="0.35">
      <c r="A2461">
        <v>2454</v>
      </c>
      <c r="B2461" s="76">
        <v>44238.449641203704</v>
      </c>
      <c r="C2461" s="1" t="s">
        <v>7774</v>
      </c>
      <c r="D2461" s="76">
        <v>44238.45040509259</v>
      </c>
      <c r="E2461" s="1" t="s">
        <v>7775</v>
      </c>
      <c r="F2461" s="1" t="s">
        <v>7776</v>
      </c>
      <c r="G2461" s="1" t="s">
        <v>123</v>
      </c>
      <c r="H2461" s="1" t="s">
        <v>124</v>
      </c>
      <c r="I2461" s="1" t="s">
        <v>125</v>
      </c>
      <c r="J2461" s="1" t="s">
        <v>7528</v>
      </c>
      <c r="K2461" s="1" t="s">
        <v>7777</v>
      </c>
      <c r="L2461">
        <f>ROUNDUP(IF(B2461&gt;$D$4,0,($D$4-B2461+1)/365),0)</f>
        <v>0</v>
      </c>
      <c r="M2461">
        <f>ROUNDUP(IF(B2461&gt;$D$5,0,($D$5-B2461+1)/365),0)</f>
        <v>1</v>
      </c>
      <c r="N2461" s="28">
        <f>IF(OR(L2461=1,M2461=1),IF(B2461+364&lt;=$D$5,(B2461+364-$D$4+1)/365,IF(B2461&gt;$D$4,($D$5-B2461+1)/365,$D$6/365)),0)</f>
        <v>0.17411057204464594</v>
      </c>
      <c r="O2461" s="28">
        <f>'Data &amp; Parameter'!$E$16*'Data &amp; Parameter'!$E$17*('Data &amp; Parameter'!$E$18+'Data &amp; Parameter'!$E$19)*'Data &amp; Parameter'!$E$20*'Data &amp; Parameter'!$E$37*N2461</f>
        <v>0.6053309843237733</v>
      </c>
      <c r="P2461">
        <f>ROUNDUP(IF(D2461&gt;$D$4,0,($D$4-D2461+1)/365),0)</f>
        <v>0</v>
      </c>
      <c r="Q2461">
        <f>ROUNDUP(IF(D2461&gt;$D$5,0,($D$5-D2461+1)/365),0)</f>
        <v>1</v>
      </c>
      <c r="R2461" s="28">
        <f>IF(OR(P2461=1,Q2461=1),IF(D2461+364&lt;=$D$5,(D2461+364-$D$4+1)/365,IF(D2461&gt;$D$4,($D$5-D2461+1)/365,$D$6/365)),0)</f>
        <v>0.17410847919838413</v>
      </c>
      <c r="S2461" s="28">
        <f>'Data &amp; Parameter'!$E$16*'Data &amp; Parameter'!$E$17*('Data &amp; Parameter'!$E$18+'Data &amp; Parameter'!$E$19)*'Data &amp; Parameter'!$E$20*'Data &amp; Parameter'!$E$37*R2461</f>
        <v>0.60532370811605751</v>
      </c>
      <c r="T2461" s="28">
        <f t="shared" si="38"/>
        <v>1.2106546924398307</v>
      </c>
    </row>
    <row r="2462" spans="1:20" ht="15.75" customHeight="1" x14ac:dyDescent="0.35">
      <c r="A2462">
        <v>2455</v>
      </c>
      <c r="B2462" s="76">
        <v>44238.450462962966</v>
      </c>
      <c r="C2462" s="1" t="s">
        <v>7778</v>
      </c>
      <c r="D2462" s="76">
        <v>44238.452465277776</v>
      </c>
      <c r="E2462" s="1" t="s">
        <v>7779</v>
      </c>
      <c r="F2462" s="1" t="s">
        <v>7780</v>
      </c>
      <c r="G2462" s="1" t="s">
        <v>123</v>
      </c>
      <c r="H2462" s="1" t="s">
        <v>729</v>
      </c>
      <c r="I2462" s="1" t="s">
        <v>125</v>
      </c>
      <c r="J2462" s="1" t="s">
        <v>918</v>
      </c>
      <c r="K2462" s="1" t="s">
        <v>936</v>
      </c>
      <c r="L2462">
        <f>ROUNDUP(IF(B2462&gt;$D$4,0,($D$4-B2462+1)/365),0)</f>
        <v>0</v>
      </c>
      <c r="M2462">
        <f>ROUNDUP(IF(B2462&gt;$D$5,0,($D$5-B2462+1)/365),0)</f>
        <v>1</v>
      </c>
      <c r="N2462" s="28">
        <f>IF(OR(L2462=1,M2462=1),IF(B2462+364&lt;=$D$5,(B2462+364-$D$4+1)/365,IF(B2462&gt;$D$4,($D$5-B2462+1)/365,$D$6/365)),0)</f>
        <v>0.17410832064940709</v>
      </c>
      <c r="O2462" s="28">
        <f>'Data &amp; Parameter'!$E$16*'Data &amp; Parameter'!$E$17*('Data &amp; Parameter'!$E$18+'Data &amp; Parameter'!$E$19)*'Data &amp; Parameter'!$E$20*'Data &amp; Parameter'!$E$37*N2462</f>
        <v>0.60532315688813843</v>
      </c>
      <c r="P2462">
        <f>ROUNDUP(IF(D2462&gt;$D$4,0,($D$4-D2462+1)/365),0)</f>
        <v>0</v>
      </c>
      <c r="Q2462">
        <f>ROUNDUP(IF(D2462&gt;$D$5,0,($D$5-D2462+1)/365),0)</f>
        <v>1</v>
      </c>
      <c r="R2462" s="28">
        <f>IF(OR(P2462=1,Q2462=1),IF(D2462+364&lt;=$D$5,(D2462+364-$D$4+1)/365,IF(D2462&gt;$D$4,($D$5-D2462+1)/365,$D$6/365)),0)</f>
        <v>0.17410283485540726</v>
      </c>
      <c r="S2462" s="28">
        <f>'Data &amp; Parameter'!$E$16*'Data &amp; Parameter'!$E$17*('Data &amp; Parameter'!$E$18+'Data &amp; Parameter'!$E$19)*'Data &amp; Parameter'!$E$20*'Data &amp; Parameter'!$E$37*R2462</f>
        <v>0.60530408440424088</v>
      </c>
      <c r="T2462" s="28">
        <f t="shared" si="38"/>
        <v>1.2106272412923793</v>
      </c>
    </row>
    <row r="2463" spans="1:20" ht="15.75" customHeight="1" x14ac:dyDescent="0.35">
      <c r="A2463">
        <v>2456</v>
      </c>
      <c r="B2463" s="76">
        <v>44238.452407407407</v>
      </c>
      <c r="C2463" s="1" t="s">
        <v>7781</v>
      </c>
      <c r="D2463" s="76">
        <v>44238.452997685185</v>
      </c>
      <c r="E2463" s="1" t="s">
        <v>7782</v>
      </c>
      <c r="F2463" s="1" t="s">
        <v>7783</v>
      </c>
      <c r="G2463" s="1" t="s">
        <v>123</v>
      </c>
      <c r="H2463" s="1" t="s">
        <v>124</v>
      </c>
      <c r="I2463" s="1" t="s">
        <v>125</v>
      </c>
      <c r="J2463" s="1" t="s">
        <v>7528</v>
      </c>
      <c r="K2463" s="1" t="s">
        <v>7784</v>
      </c>
      <c r="L2463">
        <f>ROUNDUP(IF(B2463&gt;$D$4,0,($D$4-B2463+1)/365),0)</f>
        <v>0</v>
      </c>
      <c r="M2463">
        <f>ROUNDUP(IF(B2463&gt;$D$5,0,($D$5-B2463+1)/365),0)</f>
        <v>1</v>
      </c>
      <c r="N2463" s="28">
        <f>IF(OR(L2463=1,M2463=1),IF(B2463+364&lt;=$D$5,(B2463+364-$D$4+1)/365,IF(B2463&gt;$D$4,($D$5-B2463+1)/365,$D$6/365)),0)</f>
        <v>0.17410299340436436</v>
      </c>
      <c r="O2463" s="28">
        <f>'Data &amp; Parameter'!$E$16*'Data &amp; Parameter'!$E$17*('Data &amp; Parameter'!$E$18+'Data &amp; Parameter'!$E$19)*'Data &amp; Parameter'!$E$20*'Data &amp; Parameter'!$E$37*N2463</f>
        <v>0.60530463563209069</v>
      </c>
      <c r="P2463">
        <f>ROUNDUP(IF(D2463&gt;$D$4,0,($D$4-D2463+1)/365),0)</f>
        <v>0</v>
      </c>
      <c r="Q2463">
        <f>ROUNDUP(IF(D2463&gt;$D$5,0,($D$5-D2463+1)/365),0)</f>
        <v>1</v>
      </c>
      <c r="R2463" s="28">
        <f>IF(OR(P2463=1,Q2463=1),IF(D2463+364&lt;=$D$5,(D2463+364-$D$4+1)/365,IF(D2463&gt;$D$4,($D$5-D2463+1)/365,$D$6/365)),0)</f>
        <v>0.1741013762049739</v>
      </c>
      <c r="S2463" s="28">
        <f>'Data &amp; Parameter'!$E$16*'Data &amp; Parameter'!$E$17*('Data &amp; Parameter'!$E$18+'Data &amp; Parameter'!$E$19)*'Data &amp; Parameter'!$E$20*'Data &amp; Parameter'!$E$37*R2463</f>
        <v>0.60529901310792478</v>
      </c>
      <c r="T2463" s="28">
        <f t="shared" si="38"/>
        <v>1.2106036487400154</v>
      </c>
    </row>
    <row r="2464" spans="1:20" ht="15.75" customHeight="1" x14ac:dyDescent="0.35">
      <c r="A2464">
        <v>2457</v>
      </c>
      <c r="B2464" s="76">
        <v>44238.452499999999</v>
      </c>
      <c r="C2464" s="1" t="s">
        <v>7785</v>
      </c>
      <c r="D2464" s="76">
        <v>44238.453229166669</v>
      </c>
      <c r="E2464" s="1" t="s">
        <v>7786</v>
      </c>
      <c r="F2464" s="1" t="s">
        <v>7787</v>
      </c>
      <c r="G2464" s="1" t="s">
        <v>123</v>
      </c>
      <c r="H2464" s="1" t="s">
        <v>503</v>
      </c>
      <c r="I2464" s="1" t="s">
        <v>125</v>
      </c>
      <c r="J2464" s="1" t="s">
        <v>7697</v>
      </c>
      <c r="K2464" s="1" t="s">
        <v>7718</v>
      </c>
      <c r="L2464">
        <f>ROUNDUP(IF(B2464&gt;$D$4,0,($D$4-B2464+1)/365),0)</f>
        <v>0</v>
      </c>
      <c r="M2464">
        <f>ROUNDUP(IF(B2464&gt;$D$5,0,($D$5-B2464+1)/365),0)</f>
        <v>1</v>
      </c>
      <c r="N2464" s="28">
        <f>IF(OR(L2464=1,M2464=1),IF(B2464+364&lt;=$D$5,(B2464+364-$D$4+1)/365,IF(B2464&gt;$D$4,($D$5-B2464+1)/365,$D$6/365)),0)</f>
        <v>0.17410273972602899</v>
      </c>
      <c r="O2464" s="28">
        <f>'Data &amp; Parameter'!$E$16*'Data &amp; Parameter'!$E$17*('Data &amp; Parameter'!$E$18+'Data &amp; Parameter'!$E$19)*'Data &amp; Parameter'!$E$20*'Data &amp; Parameter'!$E$37*N2464</f>
        <v>0.60530375366751699</v>
      </c>
      <c r="P2464">
        <f>ROUNDUP(IF(D2464&gt;$D$4,0,($D$4-D2464+1)/365),0)</f>
        <v>0</v>
      </c>
      <c r="Q2464">
        <f>ROUNDUP(IF(D2464&gt;$D$5,0,($D$5-D2464+1)/365),0)</f>
        <v>1</v>
      </c>
      <c r="R2464" s="28">
        <f>IF(OR(P2464=1,Q2464=1),IF(D2464+364&lt;=$D$5,(D2464+364-$D$4+1)/365,IF(D2464&gt;$D$4,($D$5-D2464+1)/365,$D$6/365)),0)</f>
        <v>0.17410074200912551</v>
      </c>
      <c r="S2464" s="28">
        <f>'Data &amp; Parameter'!$E$16*'Data &amp; Parameter'!$E$17*('Data &amp; Parameter'!$E$18+'Data &amp; Parameter'!$E$19)*'Data &amp; Parameter'!$E$20*'Data &amp; Parameter'!$E$37*R2464</f>
        <v>0.60529680819645582</v>
      </c>
      <c r="T2464" s="28">
        <f t="shared" si="38"/>
        <v>1.2106005618639728</v>
      </c>
    </row>
    <row r="2465" spans="1:20" ht="15.75" customHeight="1" x14ac:dyDescent="0.35">
      <c r="A2465">
        <v>2458</v>
      </c>
      <c r="B2465" s="76">
        <v>44238.453425925924</v>
      </c>
      <c r="C2465" s="1" t="s">
        <v>7788</v>
      </c>
      <c r="D2465" s="76">
        <v>44238.454386574071</v>
      </c>
      <c r="E2465" s="1" t="s">
        <v>7789</v>
      </c>
      <c r="F2465" s="1" t="s">
        <v>7790</v>
      </c>
      <c r="G2465" s="1" t="s">
        <v>123</v>
      </c>
      <c r="H2465" s="1" t="s">
        <v>124</v>
      </c>
      <c r="I2465" s="1" t="s">
        <v>125</v>
      </c>
      <c r="J2465" s="1" t="s">
        <v>918</v>
      </c>
      <c r="K2465" s="1" t="s">
        <v>918</v>
      </c>
      <c r="L2465">
        <f>ROUNDUP(IF(B2465&gt;$D$4,0,($D$4-B2465+1)/365),0)</f>
        <v>0</v>
      </c>
      <c r="M2465">
        <f>ROUNDUP(IF(B2465&gt;$D$5,0,($D$5-B2465+1)/365),0)</f>
        <v>1</v>
      </c>
      <c r="N2465" s="28">
        <f>IF(OR(L2465=1,M2465=1),IF(B2465+364&lt;=$D$5,(B2465+364-$D$4+1)/365,IF(B2465&gt;$D$4,($D$5-B2465+1)/365,$D$6/365)),0)</f>
        <v>0.17410020294267531</v>
      </c>
      <c r="O2465" s="28">
        <f>'Data &amp; Parameter'!$E$16*'Data &amp; Parameter'!$E$17*('Data &amp; Parameter'!$E$18+'Data &amp; Parameter'!$E$19)*'Data &amp; Parameter'!$E$20*'Data &amp; Parameter'!$E$37*N2465</f>
        <v>0.60529493402178003</v>
      </c>
      <c r="P2465">
        <f>ROUNDUP(IF(D2465&gt;$D$4,0,($D$4-D2465+1)/365),0)</f>
        <v>0</v>
      </c>
      <c r="Q2465">
        <f>ROUNDUP(IF(D2465&gt;$D$5,0,($D$5-D2465+1)/365),0)</f>
        <v>1</v>
      </c>
      <c r="R2465" s="28">
        <f>IF(OR(P2465=1,Q2465=1),IF(D2465+364&lt;=$D$5,(D2465+364-$D$4+1)/365,IF(D2465&gt;$D$4,($D$5-D2465+1)/365,$D$6/365)),0)</f>
        <v>0.17409757102994339</v>
      </c>
      <c r="S2465" s="28">
        <f>'Data &amp; Parameter'!$E$16*'Data &amp; Parameter'!$E$17*('Data &amp; Parameter'!$E$18+'Data &amp; Parameter'!$E$19)*'Data &amp; Parameter'!$E$20*'Data &amp; Parameter'!$E$37*R2465</f>
        <v>0.60528578363931929</v>
      </c>
      <c r="T2465" s="28">
        <f t="shared" si="38"/>
        <v>1.2105807176610992</v>
      </c>
    </row>
    <row r="2466" spans="1:20" ht="15.75" customHeight="1" x14ac:dyDescent="0.35">
      <c r="A2466">
        <v>2459</v>
      </c>
      <c r="B2466" s="76">
        <v>44238.453865740739</v>
      </c>
      <c r="C2466" s="1" t="s">
        <v>7791</v>
      </c>
      <c r="D2466" s="76">
        <v>44238.455185185187</v>
      </c>
      <c r="E2466" s="1" t="s">
        <v>7792</v>
      </c>
      <c r="F2466" s="1" t="s">
        <v>7793</v>
      </c>
      <c r="G2466" s="1" t="s">
        <v>123</v>
      </c>
      <c r="H2466" s="1" t="s">
        <v>124</v>
      </c>
      <c r="I2466" s="1" t="s">
        <v>125</v>
      </c>
      <c r="J2466" s="1" t="s">
        <v>7794</v>
      </c>
      <c r="K2466" s="1" t="s">
        <v>7657</v>
      </c>
      <c r="L2466">
        <f>ROUNDUP(IF(B2466&gt;$D$4,0,($D$4-B2466+1)/365),0)</f>
        <v>0</v>
      </c>
      <c r="M2466">
        <f>ROUNDUP(IF(B2466&gt;$D$5,0,($D$5-B2466+1)/365),0)</f>
        <v>1</v>
      </c>
      <c r="N2466" s="28">
        <f>IF(OR(L2466=1,M2466=1),IF(B2466+364&lt;=$D$5,(B2466+364-$D$4+1)/365,IF(B2466&gt;$D$4,($D$5-B2466+1)/365,$D$6/365)),0)</f>
        <v>0.17409899797057732</v>
      </c>
      <c r="O2466" s="28">
        <f>'Data &amp; Parameter'!$E$16*'Data &amp; Parameter'!$E$17*('Data &amp; Parameter'!$E$18+'Data &amp; Parameter'!$E$19)*'Data &amp; Parameter'!$E$20*'Data &amp; Parameter'!$E$37*N2466</f>
        <v>0.60529074469003752</v>
      </c>
      <c r="P2466">
        <f>ROUNDUP(IF(D2466&gt;$D$4,0,($D$4-D2466+1)/365),0)</f>
        <v>0</v>
      </c>
      <c r="Q2466">
        <f>ROUNDUP(IF(D2466&gt;$D$5,0,($D$5-D2466+1)/365),0)</f>
        <v>1</v>
      </c>
      <c r="R2466" s="28">
        <f>IF(OR(P2466=1,Q2466=1),IF(D2466+364&lt;=$D$5,(D2466+364-$D$4+1)/365,IF(D2466&gt;$D$4,($D$5-D2466+1)/365,$D$6/365)),0)</f>
        <v>0.17409538305428338</v>
      </c>
      <c r="S2466" s="28">
        <f>'Data &amp; Parameter'!$E$16*'Data &amp; Parameter'!$E$17*('Data &amp; Parameter'!$E$18+'Data &amp; Parameter'!$E$19)*'Data &amp; Parameter'!$E$20*'Data &amp; Parameter'!$E$37*R2466</f>
        <v>0.60527817669481043</v>
      </c>
      <c r="T2466" s="28">
        <f t="shared" si="38"/>
        <v>1.2105689213848478</v>
      </c>
    </row>
    <row r="2467" spans="1:20" ht="15.75" customHeight="1" x14ac:dyDescent="0.35">
      <c r="A2467">
        <v>2460</v>
      </c>
      <c r="B2467" s="76">
        <v>44238.455011574071</v>
      </c>
      <c r="C2467" s="1" t="s">
        <v>7795</v>
      </c>
      <c r="D2467" s="76">
        <v>44238.456331018519</v>
      </c>
      <c r="E2467" s="1" t="s">
        <v>7796</v>
      </c>
      <c r="F2467" s="1" t="s">
        <v>7797</v>
      </c>
      <c r="G2467" s="1" t="s">
        <v>123</v>
      </c>
      <c r="H2467" s="1" t="s">
        <v>729</v>
      </c>
      <c r="I2467" s="1" t="s">
        <v>125</v>
      </c>
      <c r="J2467" s="1" t="s">
        <v>918</v>
      </c>
      <c r="K2467" s="1" t="s">
        <v>936</v>
      </c>
      <c r="L2467">
        <f>ROUNDUP(IF(B2467&gt;$D$4,0,($D$4-B2467+1)/365),0)</f>
        <v>0</v>
      </c>
      <c r="M2467">
        <f>ROUNDUP(IF(B2467&gt;$D$5,0,($D$5-B2467+1)/365),0)</f>
        <v>1</v>
      </c>
      <c r="N2467" s="28">
        <f>IF(OR(L2467=1,M2467=1),IF(B2467+364&lt;=$D$5,(B2467+364-$D$4+1)/365,IF(B2467&gt;$D$4,($D$5-B2467+1)/365,$D$6/365)),0)</f>
        <v>0.17409585870117467</v>
      </c>
      <c r="O2467" s="28">
        <f>'Data &amp; Parameter'!$E$16*'Data &amp; Parameter'!$E$17*('Data &amp; Parameter'!$E$18+'Data &amp; Parameter'!$E$19)*'Data &amp; Parameter'!$E$20*'Data &amp; Parameter'!$E$37*N2467</f>
        <v>0.60527983037842947</v>
      </c>
      <c r="P2467">
        <f>ROUNDUP(IF(D2467&gt;$D$4,0,($D$4-D2467+1)/365),0)</f>
        <v>0</v>
      </c>
      <c r="Q2467">
        <f>ROUNDUP(IF(D2467&gt;$D$5,0,($D$5-D2467+1)/365),0)</f>
        <v>1</v>
      </c>
      <c r="R2467" s="28">
        <f>IF(OR(P2467=1,Q2467=1),IF(D2467+364&lt;=$D$5,(D2467+364-$D$4+1)/365,IF(D2467&gt;$D$4,($D$5-D2467+1)/365,$D$6/365)),0)</f>
        <v>0.17409224378488072</v>
      </c>
      <c r="S2467" s="28">
        <f>'Data &amp; Parameter'!$E$16*'Data &amp; Parameter'!$E$17*('Data &amp; Parameter'!$E$18+'Data &amp; Parameter'!$E$19)*'Data &amp; Parameter'!$E$20*'Data &amp; Parameter'!$E$37*R2467</f>
        <v>0.60526726238320228</v>
      </c>
      <c r="T2467" s="28">
        <f t="shared" si="38"/>
        <v>1.2105470927616317</v>
      </c>
    </row>
    <row r="2468" spans="1:20" ht="15.75" customHeight="1" x14ac:dyDescent="0.35">
      <c r="A2468">
        <v>2461</v>
      </c>
      <c r="B2468" s="76">
        <v>44238.455625000002</v>
      </c>
      <c r="C2468" s="1" t="s">
        <v>7798</v>
      </c>
      <c r="D2468" s="76">
        <v>44238.456030092595</v>
      </c>
      <c r="E2468" s="1" t="s">
        <v>7799</v>
      </c>
      <c r="F2468" s="1" t="s">
        <v>7800</v>
      </c>
      <c r="G2468" s="1" t="s">
        <v>123</v>
      </c>
      <c r="H2468" s="1" t="s">
        <v>124</v>
      </c>
      <c r="I2468" s="1" t="s">
        <v>125</v>
      </c>
      <c r="J2468" s="1" t="s">
        <v>7528</v>
      </c>
      <c r="K2468" s="1" t="s">
        <v>7784</v>
      </c>
      <c r="L2468">
        <f>ROUNDUP(IF(B2468&gt;$D$4,0,($D$4-B2468+1)/365),0)</f>
        <v>0</v>
      </c>
      <c r="M2468">
        <f>ROUNDUP(IF(B2468&gt;$D$5,0,($D$5-B2468+1)/365),0)</f>
        <v>1</v>
      </c>
      <c r="N2468" s="28">
        <f>IF(OR(L2468=1,M2468=1),IF(B2468+364&lt;=$D$5,(B2468+364-$D$4+1)/365,IF(B2468&gt;$D$4,($D$5-B2468+1)/365,$D$6/365)),0)</f>
        <v>0.17409417808218541</v>
      </c>
      <c r="O2468" s="28">
        <f>'Data &amp; Parameter'!$E$16*'Data &amp; Parameter'!$E$17*('Data &amp; Parameter'!$E$18+'Data &amp; Parameter'!$E$19)*'Data &amp; Parameter'!$E$20*'Data &amp; Parameter'!$E$37*N2468</f>
        <v>0.60527398736306803</v>
      </c>
      <c r="P2468">
        <f>ROUNDUP(IF(D2468&gt;$D$4,0,($D$4-D2468+1)/365),0)</f>
        <v>0</v>
      </c>
      <c r="Q2468">
        <f>ROUNDUP(IF(D2468&gt;$D$5,0,($D$5-D2468+1)/365),0)</f>
        <v>1</v>
      </c>
      <c r="R2468" s="28">
        <f>IF(OR(P2468=1,Q2468=1),IF(D2468+364&lt;=$D$5,(D2468+364-$D$4+1)/365,IF(D2468&gt;$D$4,($D$5-D2468+1)/365,$D$6/365)),0)</f>
        <v>0.17409306823946569</v>
      </c>
      <c r="S2468" s="28">
        <f>'Data &amp; Parameter'!$E$16*'Data &amp; Parameter'!$E$17*('Data &amp; Parameter'!$E$18+'Data &amp; Parameter'!$E$19)*'Data &amp; Parameter'!$E$20*'Data &amp; Parameter'!$E$37*R2468</f>
        <v>0.60527012876804942</v>
      </c>
      <c r="T2468" s="28">
        <f t="shared" si="38"/>
        <v>1.2105441161311175</v>
      </c>
    </row>
    <row r="2469" spans="1:20" ht="15.75" customHeight="1" x14ac:dyDescent="0.35">
      <c r="A2469">
        <v>2462</v>
      </c>
      <c r="B2469" s="76">
        <v>44238.456365740742</v>
      </c>
      <c r="C2469" s="1" t="s">
        <v>7801</v>
      </c>
      <c r="D2469" s="76">
        <v>44238.457013888888</v>
      </c>
      <c r="E2469" s="1" t="s">
        <v>7802</v>
      </c>
      <c r="F2469" s="1" t="s">
        <v>7803</v>
      </c>
      <c r="G2469" s="1" t="s">
        <v>123</v>
      </c>
      <c r="H2469" s="1" t="s">
        <v>503</v>
      </c>
      <c r="I2469" s="1" t="s">
        <v>125</v>
      </c>
      <c r="J2469" s="1" t="s">
        <v>7697</v>
      </c>
      <c r="K2469" s="1" t="s">
        <v>7718</v>
      </c>
      <c r="L2469">
        <f>ROUNDUP(IF(B2469&gt;$D$4,0,($D$4-B2469+1)/365),0)</f>
        <v>0</v>
      </c>
      <c r="M2469">
        <f>ROUNDUP(IF(B2469&gt;$D$5,0,($D$5-B2469+1)/365),0)</f>
        <v>1</v>
      </c>
      <c r="N2469" s="28">
        <f>IF(OR(L2469=1,M2469=1),IF(B2469+364&lt;=$D$5,(B2469+364-$D$4+1)/365,IF(B2469&gt;$D$4,($D$5-B2469+1)/365,$D$6/365)),0)</f>
        <v>0.17409214865550246</v>
      </c>
      <c r="O2469" s="28">
        <f>'Data &amp; Parameter'!$E$16*'Data &amp; Parameter'!$E$17*('Data &amp; Parameter'!$E$18+'Data &amp; Parameter'!$E$19)*'Data &amp; Parameter'!$E$20*'Data &amp; Parameter'!$E$37*N2469</f>
        <v>0.60526693164647838</v>
      </c>
      <c r="P2469">
        <f>ROUNDUP(IF(D2469&gt;$D$4,0,($D$4-D2469+1)/365),0)</f>
        <v>0</v>
      </c>
      <c r="Q2469">
        <f>ROUNDUP(IF(D2469&gt;$D$5,0,($D$5-D2469+1)/365),0)</f>
        <v>1</v>
      </c>
      <c r="R2469" s="28">
        <f>IF(OR(P2469=1,Q2469=1),IF(D2469+364&lt;=$D$5,(D2469+364-$D$4+1)/365,IF(D2469&gt;$D$4,($D$5-D2469+1)/365,$D$6/365)),0)</f>
        <v>0.17409037290715487</v>
      </c>
      <c r="S2469" s="28">
        <f>'Data &amp; Parameter'!$E$16*'Data &amp; Parameter'!$E$17*('Data &amp; Parameter'!$E$18+'Data &amp; Parameter'!$E$19)*'Data &amp; Parameter'!$E$20*'Data &amp; Parameter'!$E$37*R2469</f>
        <v>0.60526075789446243</v>
      </c>
      <c r="T2469" s="28">
        <f t="shared" si="38"/>
        <v>1.2105276895409407</v>
      </c>
    </row>
    <row r="2470" spans="1:20" ht="15.75" customHeight="1" x14ac:dyDescent="0.35">
      <c r="A2470">
        <v>2463</v>
      </c>
      <c r="B2470" s="76">
        <v>44238.456770833334</v>
      </c>
      <c r="C2470" s="1" t="s">
        <v>7804</v>
      </c>
      <c r="D2470" s="76">
        <v>44238.457314814819</v>
      </c>
      <c r="E2470" s="1" t="s">
        <v>7805</v>
      </c>
      <c r="F2470" s="1" t="s">
        <v>7806</v>
      </c>
      <c r="G2470" s="1" t="s">
        <v>123</v>
      </c>
      <c r="H2470" s="1" t="s">
        <v>124</v>
      </c>
      <c r="I2470" s="1" t="s">
        <v>125</v>
      </c>
      <c r="J2470" s="1" t="s">
        <v>918</v>
      </c>
      <c r="K2470" s="1" t="s">
        <v>918</v>
      </c>
      <c r="L2470">
        <f>ROUNDUP(IF(B2470&gt;$D$4,0,($D$4-B2470+1)/365),0)</f>
        <v>0</v>
      </c>
      <c r="M2470">
        <f>ROUNDUP(IF(B2470&gt;$D$5,0,($D$5-B2470+1)/365),0)</f>
        <v>1</v>
      </c>
      <c r="N2470" s="28">
        <f>IF(OR(L2470=1,M2470=1),IF(B2470+364&lt;=$D$5,(B2470+364-$D$4+1)/365,IF(B2470&gt;$D$4,($D$5-B2470+1)/365,$D$6/365)),0)</f>
        <v>0.17409103881278273</v>
      </c>
      <c r="O2470" s="28">
        <f>'Data &amp; Parameter'!$E$16*'Data &amp; Parameter'!$E$17*('Data &amp; Parameter'!$E$18+'Data &amp; Parameter'!$E$19)*'Data &amp; Parameter'!$E$20*'Data &amp; Parameter'!$E$37*N2470</f>
        <v>0.60526307305145988</v>
      </c>
      <c r="P2470">
        <f>ROUNDUP(IF(D2470&gt;$D$4,0,($D$4-D2470+1)/365),0)</f>
        <v>0</v>
      </c>
      <c r="Q2470">
        <f>ROUNDUP(IF(D2470&gt;$D$5,0,($D$5-D2470+1)/365),0)</f>
        <v>1</v>
      </c>
      <c r="R2470" s="28">
        <f>IF(OR(P2470=1,Q2470=1),IF(D2470+364&lt;=$D$5,(D2470+364-$D$4+1)/365,IF(D2470&gt;$D$4,($D$5-D2470+1)/365,$D$6/365)),0)</f>
        <v>0.17408954845254998</v>
      </c>
      <c r="S2470" s="28">
        <f>'Data &amp; Parameter'!$E$16*'Data &amp; Parameter'!$E$17*('Data &amp; Parameter'!$E$18+'Data &amp; Parameter'!$E$19)*'Data &amp; Parameter'!$E$20*'Data &amp; Parameter'!$E$37*R2470</f>
        <v>0.60525789150954601</v>
      </c>
      <c r="T2470" s="28">
        <f t="shared" si="38"/>
        <v>1.210520964561006</v>
      </c>
    </row>
    <row r="2471" spans="1:20" ht="15.75" customHeight="1" x14ac:dyDescent="0.35">
      <c r="A2471">
        <v>2464</v>
      </c>
      <c r="B2471" s="76">
        <v>44238.458032407405</v>
      </c>
      <c r="C2471" s="1" t="s">
        <v>7807</v>
      </c>
      <c r="D2471" s="76">
        <v>44238.458587962959</v>
      </c>
      <c r="E2471" s="1" t="s">
        <v>7808</v>
      </c>
      <c r="F2471" s="1" t="s">
        <v>7809</v>
      </c>
      <c r="G2471" s="1" t="s">
        <v>123</v>
      </c>
      <c r="H2471" s="1" t="s">
        <v>124</v>
      </c>
      <c r="I2471" s="1" t="s">
        <v>125</v>
      </c>
      <c r="J2471" s="1" t="s">
        <v>7528</v>
      </c>
      <c r="K2471" s="1" t="s">
        <v>7657</v>
      </c>
      <c r="L2471">
        <f>ROUNDUP(IF(B2471&gt;$D$4,0,($D$4-B2471+1)/365),0)</f>
        <v>0</v>
      </c>
      <c r="M2471">
        <f>ROUNDUP(IF(B2471&gt;$D$5,0,($D$5-B2471+1)/365),0)</f>
        <v>1</v>
      </c>
      <c r="N2471" s="28">
        <f>IF(OR(L2471=1,M2471=1),IF(B2471+364&lt;=$D$5,(B2471+364-$D$4+1)/365,IF(B2471&gt;$D$4,($D$5-B2471+1)/365,$D$6/365)),0)</f>
        <v>0.17408758244546582</v>
      </c>
      <c r="O2471" s="28">
        <f>'Data &amp; Parameter'!$E$16*'Data &amp; Parameter'!$E$17*('Data &amp; Parameter'!$E$18+'Data &amp; Parameter'!$E$19)*'Data &amp; Parameter'!$E$20*'Data &amp; Parameter'!$E$37*N2471</f>
        <v>0.60525105628415177</v>
      </c>
      <c r="P2471">
        <f>ROUNDUP(IF(D2471&gt;$D$4,0,($D$4-D2471+1)/365),0)</f>
        <v>0</v>
      </c>
      <c r="Q2471">
        <f>ROUNDUP(IF(D2471&gt;$D$5,0,($D$5-D2471+1)/365),0)</f>
        <v>1</v>
      </c>
      <c r="R2471" s="28">
        <f>IF(OR(P2471=1,Q2471=1),IF(D2471+364&lt;=$D$5,(D2471+364-$D$4+1)/365,IF(D2471&gt;$D$4,($D$5-D2471+1)/365,$D$6/365)),0)</f>
        <v>0.17408606037545363</v>
      </c>
      <c r="S2471" s="28">
        <f>'Data &amp; Parameter'!$E$16*'Data &amp; Parameter'!$E$17*('Data &amp; Parameter'!$E$18+'Data &amp; Parameter'!$E$19)*'Data &amp; Parameter'!$E$20*'Data &amp; Parameter'!$E$37*R2471</f>
        <v>0.60524576449670964</v>
      </c>
      <c r="T2471" s="28">
        <f t="shared" si="38"/>
        <v>1.2104968207808615</v>
      </c>
    </row>
    <row r="2472" spans="1:20" ht="15.75" customHeight="1" x14ac:dyDescent="0.35">
      <c r="A2472">
        <v>2465</v>
      </c>
      <c r="B2472" s="76">
        <v>44238.458622685182</v>
      </c>
      <c r="C2472" s="1" t="s">
        <v>7810</v>
      </c>
      <c r="D2472" s="76">
        <v>44238.4612037037</v>
      </c>
      <c r="E2472" s="1" t="s">
        <v>7811</v>
      </c>
      <c r="F2472" s="1" t="s">
        <v>7812</v>
      </c>
      <c r="G2472" s="1" t="s">
        <v>123</v>
      </c>
      <c r="H2472" s="1" t="s">
        <v>124</v>
      </c>
      <c r="I2472" s="1" t="s">
        <v>125</v>
      </c>
      <c r="J2472" s="1" t="s">
        <v>7528</v>
      </c>
      <c r="K2472" s="1" t="s">
        <v>7813</v>
      </c>
      <c r="L2472">
        <f>ROUNDUP(IF(B2472&gt;$D$4,0,($D$4-B2472+1)/365),0)</f>
        <v>0</v>
      </c>
      <c r="M2472">
        <f>ROUNDUP(IF(B2472&gt;$D$5,0,($D$5-B2472+1)/365),0)</f>
        <v>1</v>
      </c>
      <c r="N2472" s="28">
        <f>IF(OR(L2472=1,M2472=1),IF(B2472+364&lt;=$D$5,(B2472+364-$D$4+1)/365,IF(B2472&gt;$D$4,($D$5-B2472+1)/365,$D$6/365)),0)</f>
        <v>0.17408596524607536</v>
      </c>
      <c r="O2472" s="28">
        <f>'Data &amp; Parameter'!$E$16*'Data &amp; Parameter'!$E$17*('Data &amp; Parameter'!$E$18+'Data &amp; Parameter'!$E$19)*'Data &amp; Parameter'!$E$20*'Data &amp; Parameter'!$E$37*N2472</f>
        <v>0.60524543375998585</v>
      </c>
      <c r="P2472">
        <f>ROUNDUP(IF(D2472&gt;$D$4,0,($D$4-D2472+1)/365),0)</f>
        <v>0</v>
      </c>
      <c r="Q2472">
        <f>ROUNDUP(IF(D2472&gt;$D$5,0,($D$5-D2472+1)/365),0)</f>
        <v>1</v>
      </c>
      <c r="R2472" s="28">
        <f>IF(OR(P2472=1,Q2472=1),IF(D2472+364&lt;=$D$5,(D2472+364-$D$4+1)/365,IF(D2472&gt;$D$4,($D$5-D2472+1)/365,$D$6/365)),0)</f>
        <v>0.17407889396246454</v>
      </c>
      <c r="S2472" s="28">
        <f>'Data &amp; Parameter'!$E$16*'Data &amp; Parameter'!$E$17*('Data &amp; Parameter'!$E$18+'Data &amp; Parameter'!$E$19)*'Data &amp; Parameter'!$E$20*'Data &amp; Parameter'!$E$37*R2472</f>
        <v>0.60522084899745066</v>
      </c>
      <c r="T2472" s="28">
        <f t="shared" si="38"/>
        <v>1.2104662827574364</v>
      </c>
    </row>
    <row r="2473" spans="1:20" ht="15.75" customHeight="1" x14ac:dyDescent="0.35">
      <c r="A2473">
        <v>2466</v>
      </c>
      <c r="B2473" s="76">
        <v>44238.459224537037</v>
      </c>
      <c r="C2473" s="1" t="s">
        <v>7814</v>
      </c>
      <c r="D2473" s="76">
        <v>44238.459814814814</v>
      </c>
      <c r="E2473" s="1" t="s">
        <v>7815</v>
      </c>
      <c r="F2473" s="1" t="s">
        <v>7816</v>
      </c>
      <c r="G2473" s="1" t="s">
        <v>123</v>
      </c>
      <c r="H2473" s="1" t="s">
        <v>503</v>
      </c>
      <c r="I2473" s="1" t="s">
        <v>125</v>
      </c>
      <c r="J2473" s="1" t="s">
        <v>7697</v>
      </c>
      <c r="K2473" s="1" t="s">
        <v>7718</v>
      </c>
      <c r="L2473">
        <f>ROUNDUP(IF(B2473&gt;$D$4,0,($D$4-B2473+1)/365),0)</f>
        <v>0</v>
      </c>
      <c r="M2473">
        <f>ROUNDUP(IF(B2473&gt;$D$5,0,($D$5-B2473+1)/365),0)</f>
        <v>1</v>
      </c>
      <c r="N2473" s="28">
        <f>IF(OR(L2473=1,M2473=1),IF(B2473+364&lt;=$D$5,(B2473+364-$D$4+1)/365,IF(B2473&gt;$D$4,($D$5-B2473+1)/365,$D$6/365)),0)</f>
        <v>0.17408431633688551</v>
      </c>
      <c r="O2473" s="28">
        <f>'Data &amp; Parameter'!$E$16*'Data &amp; Parameter'!$E$17*('Data &amp; Parameter'!$E$18+'Data &amp; Parameter'!$E$19)*'Data &amp; Parameter'!$E$20*'Data &amp; Parameter'!$E$37*N2473</f>
        <v>0.60523970099022206</v>
      </c>
      <c r="P2473">
        <f>ROUNDUP(IF(D2473&gt;$D$4,0,($D$4-D2473+1)/365),0)</f>
        <v>0</v>
      </c>
      <c r="Q2473">
        <f>ROUNDUP(IF(D2473&gt;$D$5,0,($D$5-D2473+1)/365),0)</f>
        <v>1</v>
      </c>
      <c r="R2473" s="28">
        <f>IF(OR(P2473=1,Q2473=1),IF(D2473+364&lt;=$D$5,(D2473+364-$D$4+1)/365,IF(D2473&gt;$D$4,($D$5-D2473+1)/365,$D$6/365)),0)</f>
        <v>0.17408269913749505</v>
      </c>
      <c r="S2473" s="28">
        <f>'Data &amp; Parameter'!$E$16*'Data &amp; Parameter'!$E$17*('Data &amp; Parameter'!$E$18+'Data &amp; Parameter'!$E$19)*'Data &amp; Parameter'!$E$20*'Data &amp; Parameter'!$E$37*R2473</f>
        <v>0.60523407846605615</v>
      </c>
      <c r="T2473" s="28">
        <f t="shared" si="38"/>
        <v>1.2104737794562781</v>
      </c>
    </row>
    <row r="2474" spans="1:20" ht="15.75" customHeight="1" x14ac:dyDescent="0.35">
      <c r="A2474">
        <v>2467</v>
      </c>
      <c r="B2474" s="76">
        <v>44238.460879629631</v>
      </c>
      <c r="C2474" s="1" t="s">
        <v>7817</v>
      </c>
      <c r="D2474" s="76">
        <v>44238.462349537032</v>
      </c>
      <c r="E2474" s="1" t="s">
        <v>7818</v>
      </c>
      <c r="F2474" s="1" t="s">
        <v>7819</v>
      </c>
      <c r="G2474" s="1" t="s">
        <v>123</v>
      </c>
      <c r="H2474" s="1" t="s">
        <v>729</v>
      </c>
      <c r="I2474" s="1" t="s">
        <v>125</v>
      </c>
      <c r="J2474" s="1" t="s">
        <v>918</v>
      </c>
      <c r="K2474" s="1" t="s">
        <v>918</v>
      </c>
      <c r="L2474">
        <f>ROUNDUP(IF(B2474&gt;$D$4,0,($D$4-B2474+1)/365),0)</f>
        <v>0</v>
      </c>
      <c r="M2474">
        <f>ROUNDUP(IF(B2474&gt;$D$5,0,($D$5-B2474+1)/365),0)</f>
        <v>1</v>
      </c>
      <c r="N2474" s="28">
        <f>IF(OR(L2474=1,M2474=1),IF(B2474+364&lt;=$D$5,(B2474+364-$D$4+1)/365,IF(B2474&gt;$D$4,($D$5-B2474+1)/365,$D$6/365)),0)</f>
        <v>0.17407978183662834</v>
      </c>
      <c r="O2474" s="28">
        <f>'Data &amp; Parameter'!$E$16*'Data &amp; Parameter'!$E$17*('Data &amp; Parameter'!$E$18+'Data &amp; Parameter'!$E$19)*'Data &amp; Parameter'!$E$20*'Data &amp; Parameter'!$E$37*N2474</f>
        <v>0.60522393587342393</v>
      </c>
      <c r="P2474">
        <f>ROUNDUP(IF(D2474&gt;$D$4,0,($D$4-D2474+1)/365),0)</f>
        <v>0</v>
      </c>
      <c r="Q2474">
        <f>ROUNDUP(IF(D2474&gt;$D$5,0,($D$5-D2474+1)/365),0)</f>
        <v>1</v>
      </c>
      <c r="R2474" s="28">
        <f>IF(OR(P2474=1,Q2474=1),IF(D2474+364&lt;=$D$5,(D2474+364-$D$4+1)/365,IF(D2474&gt;$D$4,($D$5-D2474+1)/365,$D$6/365)),0)</f>
        <v>0.17407575469306186</v>
      </c>
      <c r="S2474" s="28">
        <f>'Data &amp; Parameter'!$E$16*'Data &amp; Parameter'!$E$17*('Data &amp; Parameter'!$E$18+'Data &amp; Parameter'!$E$19)*'Data &amp; Parameter'!$E$20*'Data &amp; Parameter'!$E$37*R2474</f>
        <v>0.60520993468584239</v>
      </c>
      <c r="T2474" s="28">
        <f t="shared" si="38"/>
        <v>1.2104338705592663</v>
      </c>
    </row>
    <row r="2475" spans="1:20" ht="15.75" customHeight="1" x14ac:dyDescent="0.35">
      <c r="A2475">
        <v>2468</v>
      </c>
      <c r="B2475" s="76">
        <v>44238.462245370371</v>
      </c>
      <c r="C2475" s="1" t="s">
        <v>7820</v>
      </c>
      <c r="D2475" s="76">
        <v>44238.462974537033</v>
      </c>
      <c r="E2475" s="1" t="s">
        <v>7821</v>
      </c>
      <c r="F2475" s="1" t="s">
        <v>7822</v>
      </c>
      <c r="G2475" s="1" t="s">
        <v>123</v>
      </c>
      <c r="H2475" s="1" t="s">
        <v>124</v>
      </c>
      <c r="I2475" s="1" t="s">
        <v>125</v>
      </c>
      <c r="J2475" s="1" t="s">
        <v>7528</v>
      </c>
      <c r="K2475" s="1" t="s">
        <v>7657</v>
      </c>
      <c r="L2475">
        <f>ROUNDUP(IF(B2475&gt;$D$4,0,($D$4-B2475+1)/365),0)</f>
        <v>0</v>
      </c>
      <c r="M2475">
        <f>ROUNDUP(IF(B2475&gt;$D$5,0,($D$5-B2475+1)/365),0)</f>
        <v>1</v>
      </c>
      <c r="N2475" s="28">
        <f>IF(OR(L2475=1,M2475=1),IF(B2475+364&lt;=$D$5,(B2475+364-$D$4+1)/365,IF(B2475&gt;$D$4,($D$5-B2475+1)/365,$D$6/365)),0)</f>
        <v>0.17407604008117669</v>
      </c>
      <c r="O2475" s="28">
        <f>'Data &amp; Parameter'!$E$16*'Data &amp; Parameter'!$E$17*('Data &amp; Parameter'!$E$18+'Data &amp; Parameter'!$E$19)*'Data &amp; Parameter'!$E$20*'Data &amp; Parameter'!$E$37*N2475</f>
        <v>0.60521092689594458</v>
      </c>
      <c r="P2475">
        <f>ROUNDUP(IF(D2475&gt;$D$4,0,($D$4-D2475+1)/365),0)</f>
        <v>0</v>
      </c>
      <c r="Q2475">
        <f>ROUNDUP(IF(D2475&gt;$D$5,0,($D$5-D2475+1)/365),0)</f>
        <v>1</v>
      </c>
      <c r="R2475" s="28">
        <f>IF(OR(P2475=1,Q2475=1),IF(D2475+364&lt;=$D$5,(D2475+364-$D$4+1)/365,IF(D2475&gt;$D$4,($D$5-D2475+1)/365,$D$6/365)),0)</f>
        <v>0.17407404236429314</v>
      </c>
      <c r="S2475" s="28">
        <f>'Data &amp; Parameter'!$E$16*'Data &amp; Parameter'!$E$17*('Data &amp; Parameter'!$E$18+'Data &amp; Parameter'!$E$19)*'Data &amp; Parameter'!$E$20*'Data &amp; Parameter'!$E$37*R2475</f>
        <v>0.60520398142495258</v>
      </c>
      <c r="T2475" s="28">
        <f t="shared" si="38"/>
        <v>1.2104149083208973</v>
      </c>
    </row>
    <row r="2476" spans="1:20" ht="15.75" customHeight="1" x14ac:dyDescent="0.35">
      <c r="A2476">
        <v>2469</v>
      </c>
      <c r="B2476" s="76">
        <v>44238.462870370371</v>
      </c>
      <c r="C2476" s="1" t="s">
        <v>7823</v>
      </c>
      <c r="D2476" s="76">
        <v>44238.464594907404</v>
      </c>
      <c r="E2476" s="1" t="s">
        <v>7824</v>
      </c>
      <c r="F2476" s="1" t="s">
        <v>7825</v>
      </c>
      <c r="G2476" s="1" t="s">
        <v>123</v>
      </c>
      <c r="H2476" s="1" t="s">
        <v>503</v>
      </c>
      <c r="I2476" s="1" t="s">
        <v>125</v>
      </c>
      <c r="J2476" s="1" t="s">
        <v>7697</v>
      </c>
      <c r="K2476" s="1" t="s">
        <v>7718</v>
      </c>
      <c r="L2476">
        <f>ROUNDUP(IF(B2476&gt;$D$4,0,($D$4-B2476+1)/365),0)</f>
        <v>0</v>
      </c>
      <c r="M2476">
        <f>ROUNDUP(IF(B2476&gt;$D$5,0,($D$5-B2476+1)/365),0)</f>
        <v>1</v>
      </c>
      <c r="N2476" s="28">
        <f>IF(OR(L2476=1,M2476=1),IF(B2476+364&lt;=$D$5,(B2476+364-$D$4+1)/365,IF(B2476&gt;$D$4,($D$5-B2476+1)/365,$D$6/365)),0)</f>
        <v>0.17407432775240797</v>
      </c>
      <c r="O2476" s="28">
        <f>'Data &amp; Parameter'!$E$16*'Data &amp; Parameter'!$E$17*('Data &amp; Parameter'!$E$18+'Data &amp; Parameter'!$E$19)*'Data &amp; Parameter'!$E$20*'Data &amp; Parameter'!$E$37*N2476</f>
        <v>0.60520497363505477</v>
      </c>
      <c r="P2476">
        <f>ROUNDUP(IF(D2476&gt;$D$4,0,($D$4-D2476+1)/365),0)</f>
        <v>0</v>
      </c>
      <c r="Q2476">
        <f>ROUNDUP(IF(D2476&gt;$D$5,0,($D$5-D2476+1)/365),0)</f>
        <v>1</v>
      </c>
      <c r="R2476" s="28">
        <f>IF(OR(P2476=1,Q2476=1),IF(D2476+364&lt;=$D$5,(D2476+364-$D$4+1)/365,IF(D2476&gt;$D$4,($D$5-D2476+1)/365,$D$6/365)),0)</f>
        <v>0.17406960299341423</v>
      </c>
      <c r="S2476" s="28">
        <f>'Data &amp; Parameter'!$E$16*'Data &amp; Parameter'!$E$17*('Data &amp; Parameter'!$E$18+'Data &amp; Parameter'!$E$19)*'Data &amp; Parameter'!$E$20*'Data &amp; Parameter'!$E$37*R2476</f>
        <v>0.60518854704487823</v>
      </c>
      <c r="T2476" s="28">
        <f t="shared" si="38"/>
        <v>1.210393520679933</v>
      </c>
    </row>
    <row r="2477" spans="1:20" ht="15.75" customHeight="1" x14ac:dyDescent="0.35">
      <c r="A2477">
        <v>2470</v>
      </c>
      <c r="B2477" s="76">
        <v>44238.464247685188</v>
      </c>
      <c r="C2477" s="1" t="s">
        <v>7826</v>
      </c>
      <c r="D2477" s="76">
        <v>44238.465057870373</v>
      </c>
      <c r="E2477" s="1" t="s">
        <v>7827</v>
      </c>
      <c r="F2477" s="1" t="s">
        <v>7828</v>
      </c>
      <c r="G2477" s="1" t="s">
        <v>123</v>
      </c>
      <c r="H2477" s="1" t="s">
        <v>124</v>
      </c>
      <c r="I2477" s="1" t="s">
        <v>125</v>
      </c>
      <c r="J2477" s="1" t="s">
        <v>7528</v>
      </c>
      <c r="K2477" s="1" t="s">
        <v>7784</v>
      </c>
      <c r="L2477">
        <f>ROUNDUP(IF(B2477&gt;$D$4,0,($D$4-B2477+1)/365),0)</f>
        <v>0</v>
      </c>
      <c r="M2477">
        <f>ROUNDUP(IF(B2477&gt;$D$5,0,($D$5-B2477+1)/365),0)</f>
        <v>1</v>
      </c>
      <c r="N2477" s="28">
        <f>IF(OR(L2477=1,M2477=1),IF(B2477+364&lt;=$D$5,(B2477+364-$D$4+1)/365,IF(B2477&gt;$D$4,($D$5-B2477+1)/365,$D$6/365)),0)</f>
        <v>0.1740705542871569</v>
      </c>
      <c r="O2477" s="28">
        <f>'Data &amp; Parameter'!$E$16*'Data &amp; Parameter'!$E$17*('Data &amp; Parameter'!$E$18+'Data &amp; Parameter'!$E$19)*'Data &amp; Parameter'!$E$20*'Data &amp; Parameter'!$E$37*N2477</f>
        <v>0.60519185441197765</v>
      </c>
      <c r="P2477">
        <f>ROUNDUP(IF(D2477&gt;$D$4,0,($D$4-D2477+1)/365),0)</f>
        <v>0</v>
      </c>
      <c r="Q2477">
        <f>ROUNDUP(IF(D2477&gt;$D$5,0,($D$5-D2477+1)/365),0)</f>
        <v>1</v>
      </c>
      <c r="R2477" s="28">
        <f>IF(OR(P2477=1,Q2477=1),IF(D2477+364&lt;=$D$5,(D2477+364-$D$4+1)/365,IF(D2477&gt;$D$4,($D$5-D2477+1)/365,$D$6/365)),0)</f>
        <v>0.17406833460171744</v>
      </c>
      <c r="S2477" s="28">
        <f>'Data &amp; Parameter'!$E$16*'Data &amp; Parameter'!$E$17*('Data &amp; Parameter'!$E$18+'Data &amp; Parameter'!$E$19)*'Data &amp; Parameter'!$E$20*'Data &amp; Parameter'!$E$37*R2477</f>
        <v>0.60518413722194042</v>
      </c>
      <c r="T2477" s="28">
        <f t="shared" si="38"/>
        <v>1.2103759916339181</v>
      </c>
    </row>
    <row r="2478" spans="1:20" ht="15.75" customHeight="1" x14ac:dyDescent="0.35">
      <c r="A2478">
        <v>2471</v>
      </c>
      <c r="B2478" s="76">
        <v>44238.465462962966</v>
      </c>
      <c r="C2478" s="1" t="s">
        <v>7829</v>
      </c>
      <c r="D2478" s="76">
        <v>44238.466608796298</v>
      </c>
      <c r="E2478" s="1" t="s">
        <v>7830</v>
      </c>
      <c r="F2478" s="1" t="s">
        <v>7831</v>
      </c>
      <c r="G2478" s="1" t="s">
        <v>123</v>
      </c>
      <c r="H2478" s="1" t="s">
        <v>124</v>
      </c>
      <c r="I2478" s="1" t="s">
        <v>125</v>
      </c>
      <c r="J2478" s="1" t="s">
        <v>7528</v>
      </c>
      <c r="K2478" s="1" t="s">
        <v>7657</v>
      </c>
      <c r="L2478">
        <f>ROUNDUP(IF(B2478&gt;$D$4,0,($D$4-B2478+1)/365),0)</f>
        <v>0</v>
      </c>
      <c r="M2478">
        <f>ROUNDUP(IF(B2478&gt;$D$5,0,($D$5-B2478+1)/365),0)</f>
        <v>1</v>
      </c>
      <c r="N2478" s="28">
        <f>IF(OR(L2478=1,M2478=1),IF(B2478+364&lt;=$D$5,(B2478+364-$D$4+1)/365,IF(B2478&gt;$D$4,($D$5-B2478+1)/365,$D$6/365)),0)</f>
        <v>0.17406722475899772</v>
      </c>
      <c r="O2478" s="28">
        <f>'Data &amp; Parameter'!$E$16*'Data &amp; Parameter'!$E$17*('Data &amp; Parameter'!$E$18+'Data &amp; Parameter'!$E$19)*'Data &amp; Parameter'!$E$20*'Data &amp; Parameter'!$E$37*N2478</f>
        <v>0.60518027862692181</v>
      </c>
      <c r="P2478">
        <f>ROUNDUP(IF(D2478&gt;$D$4,0,($D$4-D2478+1)/365),0)</f>
        <v>0</v>
      </c>
      <c r="Q2478">
        <f>ROUNDUP(IF(D2478&gt;$D$5,0,($D$5-D2478+1)/365),0)</f>
        <v>1</v>
      </c>
      <c r="R2478" s="28">
        <f>IF(OR(P2478=1,Q2478=1),IF(D2478+364&lt;=$D$5,(D2478+364-$D$4+1)/365,IF(D2478&gt;$D$4,($D$5-D2478+1)/365,$D$6/365)),0)</f>
        <v>0.17406408548959507</v>
      </c>
      <c r="S2478" s="28">
        <f>'Data &amp; Parameter'!$E$16*'Data &amp; Parameter'!$E$17*('Data &amp; Parameter'!$E$18+'Data &amp; Parameter'!$E$19)*'Data &amp; Parameter'!$E$20*'Data &amp; Parameter'!$E$37*R2478</f>
        <v>0.60516936431531365</v>
      </c>
      <c r="T2478" s="28">
        <f t="shared" si="38"/>
        <v>1.2103496429422353</v>
      </c>
    </row>
    <row r="2479" spans="1:20" ht="15.75" customHeight="1" x14ac:dyDescent="0.35">
      <c r="A2479">
        <v>2472</v>
      </c>
      <c r="B2479" s="76">
        <v>44238.4683912037</v>
      </c>
      <c r="C2479" s="1" t="s">
        <v>7832</v>
      </c>
      <c r="D2479" s="76">
        <v>44238.468842592592</v>
      </c>
      <c r="E2479" s="1" t="s">
        <v>7833</v>
      </c>
      <c r="F2479" s="1" t="s">
        <v>7834</v>
      </c>
      <c r="G2479" s="1" t="s">
        <v>123</v>
      </c>
      <c r="H2479" s="1" t="s">
        <v>124</v>
      </c>
      <c r="I2479" s="1" t="s">
        <v>125</v>
      </c>
      <c r="J2479" s="1" t="s">
        <v>7528</v>
      </c>
      <c r="K2479" s="1" t="s">
        <v>7777</v>
      </c>
      <c r="L2479">
        <f>ROUNDUP(IF(B2479&gt;$D$4,0,($D$4-B2479+1)/365),0)</f>
        <v>0</v>
      </c>
      <c r="M2479">
        <f>ROUNDUP(IF(B2479&gt;$D$5,0,($D$5-B2479+1)/365),0)</f>
        <v>1</v>
      </c>
      <c r="N2479" s="28">
        <f>IF(OR(L2479=1,M2479=1),IF(B2479+364&lt;=$D$5,(B2479+364-$D$4+1)/365,IF(B2479&gt;$D$4,($D$5-B2479+1)/365,$D$6/365)),0)</f>
        <v>0.1740592021816442</v>
      </c>
      <c r="O2479" s="28">
        <f>'Data &amp; Parameter'!$E$16*'Data &amp; Parameter'!$E$17*('Data &amp; Parameter'!$E$18+'Data &amp; Parameter'!$E$19)*'Data &amp; Parameter'!$E$20*'Data &amp; Parameter'!$E$37*N2479</f>
        <v>0.6051523864972872</v>
      </c>
      <c r="P2479">
        <f>ROUNDUP(IF(D2479&gt;$D$4,0,($D$4-D2479+1)/365),0)</f>
        <v>0</v>
      </c>
      <c r="Q2479">
        <f>ROUNDUP(IF(D2479&gt;$D$5,0,($D$5-D2479+1)/365),0)</f>
        <v>1</v>
      </c>
      <c r="R2479" s="28">
        <f>IF(OR(P2479=1,Q2479=1),IF(D2479+364&lt;=$D$5,(D2479+364-$D$4+1)/365,IF(D2479&gt;$D$4,($D$5-D2479+1)/365,$D$6/365)),0)</f>
        <v>0.17405796549974684</v>
      </c>
      <c r="S2479" s="28">
        <f>'Data &amp; Parameter'!$E$16*'Data &amp; Parameter'!$E$17*('Data &amp; Parameter'!$E$18+'Data &amp; Parameter'!$E$19)*'Data &amp; Parameter'!$E$20*'Data &amp; Parameter'!$E$37*R2479</f>
        <v>0.60514808691994715</v>
      </c>
      <c r="T2479" s="28">
        <f t="shared" si="38"/>
        <v>1.2103004734172345</v>
      </c>
    </row>
    <row r="2480" spans="1:20" ht="15.75" customHeight="1" x14ac:dyDescent="0.35">
      <c r="A2480">
        <v>2473</v>
      </c>
      <c r="B2480" s="76">
        <v>44238.469872685186</v>
      </c>
      <c r="C2480" s="1" t="s">
        <v>7835</v>
      </c>
      <c r="D2480" s="76">
        <v>44238.470868055556</v>
      </c>
      <c r="E2480" s="1" t="s">
        <v>7836</v>
      </c>
      <c r="F2480" s="1" t="s">
        <v>7837</v>
      </c>
      <c r="G2480" s="1" t="s">
        <v>123</v>
      </c>
      <c r="H2480" s="1" t="s">
        <v>124</v>
      </c>
      <c r="I2480" s="1" t="s">
        <v>125</v>
      </c>
      <c r="J2480" s="1" t="s">
        <v>7528</v>
      </c>
      <c r="K2480" s="1" t="s">
        <v>7657</v>
      </c>
      <c r="L2480">
        <f>ROUNDUP(IF(B2480&gt;$D$4,0,($D$4-B2480+1)/365),0)</f>
        <v>0</v>
      </c>
      <c r="M2480">
        <f>ROUNDUP(IF(B2480&gt;$D$5,0,($D$5-B2480+1)/365),0)</f>
        <v>1</v>
      </c>
      <c r="N2480" s="28">
        <f>IF(OR(L2480=1,M2480=1),IF(B2480+364&lt;=$D$5,(B2480+364-$D$4+1)/365,IF(B2480&gt;$D$4,($D$5-B2480+1)/365,$D$6/365)),0)</f>
        <v>0.17405514332825839</v>
      </c>
      <c r="O2480" s="28">
        <f>'Data &amp; Parameter'!$E$16*'Data &amp; Parameter'!$E$17*('Data &amp; Parameter'!$E$18+'Data &amp; Parameter'!$E$19)*'Data &amp; Parameter'!$E$20*'Data &amp; Parameter'!$E$37*N2480</f>
        <v>0.60513827506403872</v>
      </c>
      <c r="P2480">
        <f>ROUNDUP(IF(D2480&gt;$D$4,0,($D$4-D2480+1)/365),0)</f>
        <v>0</v>
      </c>
      <c r="Q2480">
        <f>ROUNDUP(IF(D2480&gt;$D$5,0,($D$5-D2480+1)/365),0)</f>
        <v>1</v>
      </c>
      <c r="R2480" s="28">
        <f>IF(OR(P2480=1,Q2480=1),IF(D2480+364&lt;=$D$5,(D2480+364-$D$4+1)/365,IF(D2480&gt;$D$4,($D$5-D2480+1)/365,$D$6/365)),0)</f>
        <v>0.17405241628614818</v>
      </c>
      <c r="S2480" s="28">
        <f>'Data &amp; Parameter'!$E$16*'Data &amp; Parameter'!$E$17*('Data &amp; Parameter'!$E$18+'Data &amp; Parameter'!$E$19)*'Data &amp; Parameter'!$E$20*'Data &amp; Parameter'!$E$37*R2480</f>
        <v>0.60512879394485408</v>
      </c>
      <c r="T2480" s="28">
        <f t="shared" si="38"/>
        <v>1.2102670690088928</v>
      </c>
    </row>
    <row r="2481" spans="1:20" ht="15.75" customHeight="1" x14ac:dyDescent="0.35">
      <c r="A2481">
        <v>2474</v>
      </c>
      <c r="B2481" s="76">
        <v>44238.471493055556</v>
      </c>
      <c r="C2481" s="1" t="s">
        <v>7838</v>
      </c>
      <c r="D2481" s="76">
        <v>44238.471909722226</v>
      </c>
      <c r="E2481" s="1" t="s">
        <v>7839</v>
      </c>
      <c r="F2481" s="1" t="s">
        <v>7840</v>
      </c>
      <c r="G2481" s="1" t="s">
        <v>123</v>
      </c>
      <c r="H2481" s="1" t="s">
        <v>124</v>
      </c>
      <c r="I2481" s="1" t="s">
        <v>125</v>
      </c>
      <c r="J2481" s="1" t="s">
        <v>7528</v>
      </c>
      <c r="K2481" s="1" t="s">
        <v>7777</v>
      </c>
      <c r="L2481">
        <f>ROUNDUP(IF(B2481&gt;$D$4,0,($D$4-B2481+1)/365),0)</f>
        <v>0</v>
      </c>
      <c r="M2481">
        <f>ROUNDUP(IF(B2481&gt;$D$5,0,($D$5-B2481+1)/365),0)</f>
        <v>1</v>
      </c>
      <c r="N2481" s="28">
        <f>IF(OR(L2481=1,M2481=1),IF(B2481+364&lt;=$D$5,(B2481+364-$D$4+1)/365,IF(B2481&gt;$D$4,($D$5-B2481+1)/365,$D$6/365)),0)</f>
        <v>0.17405070395737948</v>
      </c>
      <c r="O2481" s="28">
        <f>'Data &amp; Parameter'!$E$16*'Data &amp; Parameter'!$E$17*('Data &amp; Parameter'!$E$18+'Data &amp; Parameter'!$E$19)*'Data &amp; Parameter'!$E$20*'Data &amp; Parameter'!$E$37*N2481</f>
        <v>0.60512284068396438</v>
      </c>
      <c r="P2481">
        <f>ROUNDUP(IF(D2481&gt;$D$4,0,($D$4-D2481+1)/365),0)</f>
        <v>0</v>
      </c>
      <c r="Q2481">
        <f>ROUNDUP(IF(D2481&gt;$D$5,0,($D$5-D2481+1)/365),0)</f>
        <v>1</v>
      </c>
      <c r="R2481" s="28">
        <f>IF(OR(P2481=1,Q2481=1),IF(D2481+364&lt;=$D$5,(D2481+364-$D$4+1)/365,IF(D2481&gt;$D$4,($D$5-D2481+1)/365,$D$6/365)),0)</f>
        <v>0.17404956240486036</v>
      </c>
      <c r="S2481" s="28">
        <f>'Data &amp; Parameter'!$E$16*'Data &amp; Parameter'!$E$17*('Data &amp; Parameter'!$E$18+'Data &amp; Parameter'!$E$19)*'Data &amp; Parameter'!$E$20*'Data &amp; Parameter'!$E$37*R2481</f>
        <v>0.60511887184334812</v>
      </c>
      <c r="T2481" s="28">
        <f t="shared" si="38"/>
        <v>1.2102417125273126</v>
      </c>
    </row>
    <row r="2482" spans="1:20" ht="15.75" customHeight="1" x14ac:dyDescent="0.35">
      <c r="A2482">
        <v>2475</v>
      </c>
      <c r="B2482" s="76">
        <v>44238.471724537041</v>
      </c>
      <c r="C2482" s="1" t="s">
        <v>7841</v>
      </c>
      <c r="D2482" s="76">
        <v>44238.472534722227</v>
      </c>
      <c r="E2482" s="1" t="s">
        <v>7842</v>
      </c>
      <c r="F2482" s="1" t="s">
        <v>7843</v>
      </c>
      <c r="G2482" s="1" t="s">
        <v>123</v>
      </c>
      <c r="H2482" s="1" t="s">
        <v>503</v>
      </c>
      <c r="I2482" s="1" t="s">
        <v>125</v>
      </c>
      <c r="J2482" s="1" t="s">
        <v>7697</v>
      </c>
      <c r="K2482" s="1" t="s">
        <v>7731</v>
      </c>
      <c r="L2482">
        <f>ROUNDUP(IF(B2482&gt;$D$4,0,($D$4-B2482+1)/365),0)</f>
        <v>0</v>
      </c>
      <c r="M2482">
        <f>ROUNDUP(IF(B2482&gt;$D$5,0,($D$5-B2482+1)/365),0)</f>
        <v>1</v>
      </c>
      <c r="N2482" s="28">
        <f>IF(OR(L2482=1,M2482=1),IF(B2482+364&lt;=$D$5,(B2482+364-$D$4+1)/365,IF(B2482&gt;$D$4,($D$5-B2482+1)/365,$D$6/365)),0)</f>
        <v>0.17405006976153109</v>
      </c>
      <c r="O2482" s="28">
        <f>'Data &amp; Parameter'!$E$16*'Data &amp; Parameter'!$E$17*('Data &amp; Parameter'!$E$18+'Data &amp; Parameter'!$E$19)*'Data &amp; Parameter'!$E$20*'Data &amp; Parameter'!$E$37*N2482</f>
        <v>0.60512063577249542</v>
      </c>
      <c r="P2482">
        <f>ROUNDUP(IF(D2482&gt;$D$4,0,($D$4-D2482+1)/365),0)</f>
        <v>0</v>
      </c>
      <c r="Q2482">
        <f>ROUNDUP(IF(D2482&gt;$D$5,0,($D$5-D2482+1)/365),0)</f>
        <v>1</v>
      </c>
      <c r="R2482" s="28">
        <f>IF(OR(P2482=1,Q2482=1),IF(D2482+364&lt;=$D$5,(D2482+364-$D$4+1)/365,IF(D2482&gt;$D$4,($D$5-D2482+1)/365,$D$6/365)),0)</f>
        <v>0.17404785007609164</v>
      </c>
      <c r="S2482" s="28">
        <f>'Data &amp; Parameter'!$E$16*'Data &amp; Parameter'!$E$17*('Data &amp; Parameter'!$E$18+'Data &amp; Parameter'!$E$19)*'Data &amp; Parameter'!$E$20*'Data &amp; Parameter'!$E$37*R2482</f>
        <v>0.6051129185824583</v>
      </c>
      <c r="T2482" s="28">
        <f t="shared" si="38"/>
        <v>1.2102335543549536</v>
      </c>
    </row>
    <row r="2483" spans="1:20" ht="15.75" customHeight="1" x14ac:dyDescent="0.35">
      <c r="A2483">
        <v>2476</v>
      </c>
      <c r="B2483" s="76">
        <v>44238.472037037034</v>
      </c>
      <c r="C2483" s="1" t="s">
        <v>7844</v>
      </c>
      <c r="D2483" s="76">
        <v>44238.473611111112</v>
      </c>
      <c r="E2483" s="1" t="s">
        <v>7845</v>
      </c>
      <c r="F2483" s="1" t="s">
        <v>7846</v>
      </c>
      <c r="G2483" s="1" t="s">
        <v>123</v>
      </c>
      <c r="H2483" s="1" t="s">
        <v>124</v>
      </c>
      <c r="I2483" s="1" t="s">
        <v>125</v>
      </c>
      <c r="J2483" s="1" t="s">
        <v>918</v>
      </c>
      <c r="K2483" s="1" t="s">
        <v>7847</v>
      </c>
      <c r="L2483">
        <f>ROUNDUP(IF(B2483&gt;$D$4,0,($D$4-B2483+1)/365),0)</f>
        <v>0</v>
      </c>
      <c r="M2483">
        <f>ROUNDUP(IF(B2483&gt;$D$5,0,($D$5-B2483+1)/365),0)</f>
        <v>1</v>
      </c>
      <c r="N2483" s="28">
        <f>IF(OR(L2483=1,M2483=1),IF(B2483+364&lt;=$D$5,(B2483+364-$D$4+1)/365,IF(B2483&gt;$D$4,($D$5-B2483+1)/365,$D$6/365)),0)</f>
        <v>0.17404921359716666</v>
      </c>
      <c r="O2483" s="28">
        <f>'Data &amp; Parameter'!$E$16*'Data &amp; Parameter'!$E$17*('Data &amp; Parameter'!$E$18+'Data &amp; Parameter'!$E$19)*'Data &amp; Parameter'!$E$20*'Data &amp; Parameter'!$E$37*N2483</f>
        <v>0.60511765914211979</v>
      </c>
      <c r="P2483">
        <f>ROUNDUP(IF(D2483&gt;$D$4,0,($D$4-D2483+1)/365),0)</f>
        <v>0</v>
      </c>
      <c r="Q2483">
        <f>ROUNDUP(IF(D2483&gt;$D$5,0,($D$5-D2483+1)/365),0)</f>
        <v>1</v>
      </c>
      <c r="R2483" s="28">
        <f>IF(OR(P2483=1,Q2483=1),IF(D2483+364&lt;=$D$5,(D2483+364-$D$4+1)/365,IF(D2483&gt;$D$4,($D$5-D2483+1)/365,$D$6/365)),0)</f>
        <v>0.17404490106544546</v>
      </c>
      <c r="S2483" s="28">
        <f>'Data &amp; Parameter'!$E$16*'Data &amp; Parameter'!$E$17*('Data &amp; Parameter'!$E$18+'Data &amp; Parameter'!$E$19)*'Data &amp; Parameter'!$E$20*'Data &amp; Parameter'!$E$37*R2483</f>
        <v>0.60510266574429761</v>
      </c>
      <c r="T2483" s="28">
        <f t="shared" si="38"/>
        <v>1.2102203248864174</v>
      </c>
    </row>
    <row r="2484" spans="1:20" ht="15.75" customHeight="1" x14ac:dyDescent="0.35">
      <c r="A2484">
        <v>2477</v>
      </c>
      <c r="B2484" s="76">
        <v>44238.472222222219</v>
      </c>
      <c r="C2484" s="1" t="s">
        <v>7848</v>
      </c>
      <c r="D2484" s="76">
        <v>44238.473194444443</v>
      </c>
      <c r="E2484" s="1" t="s">
        <v>7849</v>
      </c>
      <c r="F2484" s="1" t="s">
        <v>7850</v>
      </c>
      <c r="G2484" s="1" t="s">
        <v>123</v>
      </c>
      <c r="H2484" s="1" t="s">
        <v>124</v>
      </c>
      <c r="I2484" s="1" t="s">
        <v>125</v>
      </c>
      <c r="J2484" s="1" t="s">
        <v>918</v>
      </c>
      <c r="K2484" s="1" t="s">
        <v>7851</v>
      </c>
      <c r="L2484">
        <f>ROUNDUP(IF(B2484&gt;$D$4,0,($D$4-B2484+1)/365),0)</f>
        <v>0</v>
      </c>
      <c r="M2484">
        <f>ROUNDUP(IF(B2484&gt;$D$5,0,($D$5-B2484+1)/365),0)</f>
        <v>1</v>
      </c>
      <c r="N2484" s="28">
        <f>IF(OR(L2484=1,M2484=1),IF(B2484+364&lt;=$D$5,(B2484+364-$D$4+1)/365,IF(B2484&gt;$D$4,($D$5-B2484+1)/365,$D$6/365)),0)</f>
        <v>0.17404870624049593</v>
      </c>
      <c r="O2484" s="28">
        <f>'Data &amp; Parameter'!$E$16*'Data &amp; Parameter'!$E$17*('Data &amp; Parameter'!$E$18+'Data &amp; Parameter'!$E$19)*'Data &amp; Parameter'!$E$20*'Data &amp; Parameter'!$E$37*N2484</f>
        <v>0.60511589521297249</v>
      </c>
      <c r="P2484">
        <f>ROUNDUP(IF(D2484&gt;$D$4,0,($D$4-D2484+1)/365),0)</f>
        <v>0</v>
      </c>
      <c r="Q2484">
        <f>ROUNDUP(IF(D2484&gt;$D$5,0,($D$5-D2484+1)/365),0)</f>
        <v>1</v>
      </c>
      <c r="R2484" s="28">
        <f>IF(OR(P2484=1,Q2484=1),IF(D2484+364&lt;=$D$5,(D2484+364-$D$4+1)/365,IF(D2484&gt;$D$4,($D$5-D2484+1)/365,$D$6/365)),0)</f>
        <v>0.17404604261796458</v>
      </c>
      <c r="S2484" s="28">
        <f>'Data &amp; Parameter'!$E$16*'Data &amp; Parameter'!$E$17*('Data &amp; Parameter'!$E$18+'Data &amp; Parameter'!$E$19)*'Data &amp; Parameter'!$E$20*'Data &amp; Parameter'!$E$37*R2484</f>
        <v>0.60510663458491387</v>
      </c>
      <c r="T2484" s="28">
        <f t="shared" si="38"/>
        <v>1.2102225297978864</v>
      </c>
    </row>
    <row r="2485" spans="1:20" ht="15.75" customHeight="1" x14ac:dyDescent="0.35">
      <c r="A2485">
        <v>2478</v>
      </c>
      <c r="B2485" s="76">
        <v>44238.473263888889</v>
      </c>
      <c r="C2485" s="1" t="s">
        <v>7852</v>
      </c>
      <c r="D2485" s="76">
        <v>44238.473807870367</v>
      </c>
      <c r="E2485" s="1" t="s">
        <v>7853</v>
      </c>
      <c r="F2485" s="1" t="s">
        <v>7854</v>
      </c>
      <c r="G2485" s="1" t="s">
        <v>123</v>
      </c>
      <c r="H2485" s="1" t="s">
        <v>124</v>
      </c>
      <c r="I2485" s="1" t="s">
        <v>125</v>
      </c>
      <c r="J2485" s="1" t="s">
        <v>7528</v>
      </c>
      <c r="K2485" s="1" t="s">
        <v>7657</v>
      </c>
      <c r="L2485">
        <f>ROUNDUP(IF(B2485&gt;$D$4,0,($D$4-B2485+1)/365),0)</f>
        <v>0</v>
      </c>
      <c r="M2485">
        <f>ROUNDUP(IF(B2485&gt;$D$5,0,($D$5-B2485+1)/365),0)</f>
        <v>1</v>
      </c>
      <c r="N2485" s="28">
        <f>IF(OR(L2485=1,M2485=1),IF(B2485+364&lt;=$D$5,(B2485+364-$D$4+1)/365,IF(B2485&gt;$D$4,($D$5-B2485+1)/365,$D$6/365)),0)</f>
        <v>0.17404585235920808</v>
      </c>
      <c r="O2485" s="28">
        <f>'Data &amp; Parameter'!$E$16*'Data &amp; Parameter'!$E$17*('Data &amp; Parameter'!$E$18+'Data &amp; Parameter'!$E$19)*'Data &amp; Parameter'!$E$20*'Data &amp; Parameter'!$E$37*N2485</f>
        <v>0.6051059731114663</v>
      </c>
      <c r="P2485">
        <f>ROUNDUP(IF(D2485&gt;$D$4,0,($D$4-D2485+1)/365),0)</f>
        <v>0</v>
      </c>
      <c r="Q2485">
        <f>ROUNDUP(IF(D2485&gt;$D$5,0,($D$5-D2485+1)/365),0)</f>
        <v>1</v>
      </c>
      <c r="R2485" s="28">
        <f>IF(OR(P2485=1,Q2485=1),IF(D2485+364&lt;=$D$5,(D2485+364-$D$4+1)/365,IF(D2485&gt;$D$4,($D$5-D2485+1)/365,$D$6/365)),0)</f>
        <v>0.17404436199899526</v>
      </c>
      <c r="S2485" s="28">
        <f>'Data &amp; Parameter'!$E$16*'Data &amp; Parameter'!$E$17*('Data &amp; Parameter'!$E$18+'Data &amp; Parameter'!$E$19)*'Data &amp; Parameter'!$E$20*'Data &amp; Parameter'!$E$37*R2485</f>
        <v>0.60510079156962182</v>
      </c>
      <c r="T2485" s="28">
        <f t="shared" si="38"/>
        <v>1.2102067646810881</v>
      </c>
    </row>
    <row r="2486" spans="1:20" ht="15.75" customHeight="1" x14ac:dyDescent="0.35">
      <c r="A2486">
        <v>2479</v>
      </c>
      <c r="B2486" s="76">
        <v>44238.47493055556</v>
      </c>
      <c r="C2486" s="1" t="s">
        <v>7855</v>
      </c>
      <c r="D2486" s="76">
        <v>44238.475405092591</v>
      </c>
      <c r="E2486" s="1" t="s">
        <v>7856</v>
      </c>
      <c r="F2486" s="1" t="s">
        <v>7857</v>
      </c>
      <c r="G2486" s="1" t="s">
        <v>123</v>
      </c>
      <c r="H2486" s="1" t="s">
        <v>124</v>
      </c>
      <c r="I2486" s="1" t="s">
        <v>125</v>
      </c>
      <c r="J2486" s="1" t="s">
        <v>7528</v>
      </c>
      <c r="K2486" s="1" t="s">
        <v>7777</v>
      </c>
      <c r="L2486">
        <f>ROUNDUP(IF(B2486&gt;$D$4,0,($D$4-B2486+1)/365),0)</f>
        <v>0</v>
      </c>
      <c r="M2486">
        <f>ROUNDUP(IF(B2486&gt;$D$5,0,($D$5-B2486+1)/365),0)</f>
        <v>1</v>
      </c>
      <c r="N2486" s="28">
        <f>IF(OR(L2486=1,M2486=1),IF(B2486+364&lt;=$D$5,(B2486+364-$D$4+1)/365,IF(B2486&gt;$D$4,($D$5-B2486+1)/365,$D$6/365)),0)</f>
        <v>0.17404128614915151</v>
      </c>
      <c r="O2486" s="28">
        <f>'Data &amp; Parameter'!$E$16*'Data &amp; Parameter'!$E$17*('Data &amp; Parameter'!$E$18+'Data &amp; Parameter'!$E$19)*'Data &amp; Parameter'!$E$20*'Data &amp; Parameter'!$E$37*N2486</f>
        <v>0.60509009774907041</v>
      </c>
      <c r="P2486">
        <f>ROUNDUP(IF(D2486&gt;$D$4,0,($D$4-D2486+1)/365),0)</f>
        <v>0</v>
      </c>
      <c r="Q2486">
        <f>ROUNDUP(IF(D2486&gt;$D$5,0,($D$5-D2486+1)/365),0)</f>
        <v>1</v>
      </c>
      <c r="R2486" s="28">
        <f>IF(OR(P2486=1,Q2486=1),IF(D2486+364&lt;=$D$5,(D2486+364-$D$4+1)/365,IF(D2486&gt;$D$4,($D$5-D2486+1)/365,$D$6/365)),0)</f>
        <v>0.17403998604769522</v>
      </c>
      <c r="S2486" s="28">
        <f>'Data &amp; Parameter'!$E$16*'Data &amp; Parameter'!$E$17*('Data &amp; Parameter'!$E$18+'Data &amp; Parameter'!$E$19)*'Data &amp; Parameter'!$E$20*'Data &amp; Parameter'!$E$37*R2486</f>
        <v>0.6050855776806735</v>
      </c>
      <c r="T2486" s="28">
        <f t="shared" si="38"/>
        <v>1.2101756754297439</v>
      </c>
    </row>
    <row r="2487" spans="1:20" ht="15.75" customHeight="1" x14ac:dyDescent="0.35">
      <c r="A2487">
        <v>2480</v>
      </c>
      <c r="B2487" s="76">
        <v>44238.475972222222</v>
      </c>
      <c r="C2487" s="1" t="s">
        <v>7858</v>
      </c>
      <c r="D2487" s="76">
        <v>44238.476770833338</v>
      </c>
      <c r="E2487" s="1" t="s">
        <v>7859</v>
      </c>
      <c r="F2487" s="1" t="s">
        <v>7860</v>
      </c>
      <c r="G2487" s="1" t="s">
        <v>123</v>
      </c>
      <c r="H2487" s="1" t="s">
        <v>124</v>
      </c>
      <c r="I2487" s="1" t="s">
        <v>125</v>
      </c>
      <c r="J2487" s="1" t="s">
        <v>7528</v>
      </c>
      <c r="K2487" s="1" t="s">
        <v>7657</v>
      </c>
      <c r="L2487">
        <f>ROUNDUP(IF(B2487&gt;$D$4,0,($D$4-B2487+1)/365),0)</f>
        <v>0</v>
      </c>
      <c r="M2487">
        <f>ROUNDUP(IF(B2487&gt;$D$5,0,($D$5-B2487+1)/365),0)</f>
        <v>1</v>
      </c>
      <c r="N2487" s="28">
        <f>IF(OR(L2487=1,M2487=1),IF(B2487+364&lt;=$D$5,(B2487+364-$D$4+1)/365,IF(B2487&gt;$D$4,($D$5-B2487+1)/365,$D$6/365)),0)</f>
        <v>0.17403843226788362</v>
      </c>
      <c r="O2487" s="28">
        <f>'Data &amp; Parameter'!$E$16*'Data &amp; Parameter'!$E$17*('Data &amp; Parameter'!$E$18+'Data &amp; Parameter'!$E$19)*'Data &amp; Parameter'!$E$20*'Data &amp; Parameter'!$E$37*N2487</f>
        <v>0.60508017564763372</v>
      </c>
      <c r="P2487">
        <f>ROUNDUP(IF(D2487&gt;$D$4,0,($D$4-D2487+1)/365),0)</f>
        <v>0</v>
      </c>
      <c r="Q2487">
        <f>ROUNDUP(IF(D2487&gt;$D$5,0,($D$5-D2487+1)/365),0)</f>
        <v>1</v>
      </c>
      <c r="R2487" s="28">
        <f>IF(OR(P2487=1,Q2487=1),IF(D2487+364&lt;=$D$5,(D2487+364-$D$4+1)/365,IF(D2487&gt;$D$4,($D$5-D2487+1)/365,$D$6/365)),0)</f>
        <v>0.17403624429222361</v>
      </c>
      <c r="S2487" s="28">
        <f>'Data &amp; Parameter'!$E$16*'Data &amp; Parameter'!$E$17*('Data &amp; Parameter'!$E$18+'Data &amp; Parameter'!$E$19)*'Data &amp; Parameter'!$E$20*'Data &amp; Parameter'!$E$37*R2487</f>
        <v>0.60507256870312476</v>
      </c>
      <c r="T2487" s="28">
        <f t="shared" si="38"/>
        <v>1.2101527443507585</v>
      </c>
    </row>
    <row r="2488" spans="1:20" ht="15.75" customHeight="1" x14ac:dyDescent="0.35">
      <c r="A2488">
        <v>2481</v>
      </c>
      <c r="B2488" s="76">
        <v>44238.475995370369</v>
      </c>
      <c r="C2488" s="1" t="s">
        <v>7861</v>
      </c>
      <c r="D2488" s="76">
        <v>44238.476678240739</v>
      </c>
      <c r="E2488" s="1" t="s">
        <v>7862</v>
      </c>
      <c r="F2488" s="1" t="s">
        <v>7863</v>
      </c>
      <c r="G2488" s="1" t="s">
        <v>123</v>
      </c>
      <c r="H2488" s="1" t="s">
        <v>124</v>
      </c>
      <c r="I2488" s="1" t="s">
        <v>125</v>
      </c>
      <c r="J2488" s="1" t="s">
        <v>918</v>
      </c>
      <c r="K2488" s="1" t="s">
        <v>7864</v>
      </c>
      <c r="L2488">
        <f>ROUNDUP(IF(B2488&gt;$D$4,0,($D$4-B2488+1)/365),0)</f>
        <v>0</v>
      </c>
      <c r="M2488">
        <f>ROUNDUP(IF(B2488&gt;$D$5,0,($D$5-B2488+1)/365),0)</f>
        <v>1</v>
      </c>
      <c r="N2488" s="28">
        <f>IF(OR(L2488=1,M2488=1),IF(B2488+364&lt;=$D$5,(B2488+364-$D$4+1)/365,IF(B2488&gt;$D$4,($D$5-B2488+1)/365,$D$6/365)),0)</f>
        <v>0.17403836884830476</v>
      </c>
      <c r="O2488" s="28">
        <f>'Data &amp; Parameter'!$E$16*'Data &amp; Parameter'!$E$17*('Data &amp; Parameter'!$E$18+'Data &amp; Parameter'!$E$19)*'Data &amp; Parameter'!$E$20*'Data &amp; Parameter'!$E$37*N2488</f>
        <v>0.60507995515650759</v>
      </c>
      <c r="P2488">
        <f>ROUNDUP(IF(D2488&gt;$D$4,0,($D$4-D2488+1)/365),0)</f>
        <v>0</v>
      </c>
      <c r="Q2488">
        <f>ROUNDUP(IF(D2488&gt;$D$5,0,($D$5-D2488+1)/365),0)</f>
        <v>1</v>
      </c>
      <c r="R2488" s="28">
        <f>IF(OR(P2488=1,Q2488=1),IF(D2488+364&lt;=$D$5,(D2488+364-$D$4+1)/365,IF(D2488&gt;$D$4,($D$5-D2488+1)/365,$D$6/365)),0)</f>
        <v>0.17403649797057894</v>
      </c>
      <c r="S2488" s="28">
        <f>'Data &amp; Parameter'!$E$16*'Data &amp; Parameter'!$E$17*('Data &amp; Parameter'!$E$18+'Data &amp; Parameter'!$E$19)*'Data &amp; Parameter'!$E$20*'Data &amp; Parameter'!$E$37*R2488</f>
        <v>0.60507345066776785</v>
      </c>
      <c r="T2488" s="28">
        <f t="shared" si="38"/>
        <v>1.2101534058242756</v>
      </c>
    </row>
    <row r="2489" spans="1:20" ht="15.75" customHeight="1" x14ac:dyDescent="0.35">
      <c r="A2489">
        <v>2482</v>
      </c>
      <c r="B2489" s="76">
        <v>44238.476805555554</v>
      </c>
      <c r="C2489" s="1" t="s">
        <v>7865</v>
      </c>
      <c r="D2489" s="76">
        <v>44238.47791666667</v>
      </c>
      <c r="E2489" s="1" t="s">
        <v>7866</v>
      </c>
      <c r="F2489" s="1" t="s">
        <v>7867</v>
      </c>
      <c r="G2489" s="1" t="s">
        <v>123</v>
      </c>
      <c r="H2489" s="1" t="s">
        <v>503</v>
      </c>
      <c r="I2489" s="1" t="s">
        <v>125</v>
      </c>
      <c r="J2489" s="1" t="s">
        <v>7697</v>
      </c>
      <c r="K2489" s="1" t="s">
        <v>7718</v>
      </c>
      <c r="L2489">
        <f>ROUNDUP(IF(B2489&gt;$D$4,0,($D$4-B2489+1)/365),0)</f>
        <v>0</v>
      </c>
      <c r="M2489">
        <f>ROUNDUP(IF(B2489&gt;$D$5,0,($D$5-B2489+1)/365),0)</f>
        <v>1</v>
      </c>
      <c r="N2489" s="28">
        <f>IF(OR(L2489=1,M2489=1),IF(B2489+364&lt;=$D$5,(B2489+364-$D$4+1)/365,IF(B2489&gt;$D$4,($D$5-B2489+1)/365,$D$6/365)),0)</f>
        <v>0.17403614916286531</v>
      </c>
      <c r="O2489" s="28">
        <f>'Data &amp; Parameter'!$E$16*'Data &amp; Parameter'!$E$17*('Data &amp; Parameter'!$E$18+'Data &amp; Parameter'!$E$19)*'Data &amp; Parameter'!$E$20*'Data &amp; Parameter'!$E$37*N2489</f>
        <v>0.60507223796647036</v>
      </c>
      <c r="P2489">
        <f>ROUNDUP(IF(D2489&gt;$D$4,0,($D$4-D2489+1)/365),0)</f>
        <v>0</v>
      </c>
      <c r="Q2489">
        <f>ROUNDUP(IF(D2489&gt;$D$5,0,($D$5-D2489+1)/365),0)</f>
        <v>1</v>
      </c>
      <c r="R2489" s="28">
        <f>IF(OR(P2489=1,Q2489=1),IF(D2489+364&lt;=$D$5,(D2489+364-$D$4+1)/365,IF(D2489&gt;$D$4,($D$5-D2489+1)/365,$D$6/365)),0)</f>
        <v>0.17403310502282096</v>
      </c>
      <c r="S2489" s="28">
        <f>'Data &amp; Parameter'!$E$16*'Data &amp; Parameter'!$E$17*('Data &amp; Parameter'!$E$18+'Data &amp; Parameter'!$E$19)*'Data &amp; Parameter'!$E$20*'Data &amp; Parameter'!$E$37*R2489</f>
        <v>0.60506165439151671</v>
      </c>
      <c r="T2489" s="28">
        <f t="shared" si="38"/>
        <v>1.210133892357987</v>
      </c>
    </row>
    <row r="2490" spans="1:20" ht="15.75" customHeight="1" x14ac:dyDescent="0.35">
      <c r="A2490">
        <v>2483</v>
      </c>
      <c r="B2490" s="76">
        <v>44238.477106481485</v>
      </c>
      <c r="C2490" s="1" t="s">
        <v>7868</v>
      </c>
      <c r="D2490" s="76">
        <v>44238.477847222224</v>
      </c>
      <c r="E2490" s="1" t="s">
        <v>7869</v>
      </c>
      <c r="F2490" s="1" t="s">
        <v>7870</v>
      </c>
      <c r="G2490" s="1" t="s">
        <v>123</v>
      </c>
      <c r="H2490" s="1" t="s">
        <v>729</v>
      </c>
      <c r="I2490" s="1" t="s">
        <v>125</v>
      </c>
      <c r="J2490" s="1" t="s">
        <v>918</v>
      </c>
      <c r="K2490" s="1" t="s">
        <v>7847</v>
      </c>
      <c r="L2490">
        <f>ROUNDUP(IF(B2490&gt;$D$4,0,($D$4-B2490+1)/365),0)</f>
        <v>0</v>
      </c>
      <c r="M2490">
        <f>ROUNDUP(IF(B2490&gt;$D$5,0,($D$5-B2490+1)/365),0)</f>
        <v>1</v>
      </c>
      <c r="N2490" s="28">
        <f>IF(OR(L2490=1,M2490=1),IF(B2490+364&lt;=$D$5,(B2490+364-$D$4+1)/365,IF(B2490&gt;$D$4,($D$5-B2490+1)/365,$D$6/365)),0)</f>
        <v>0.17403532470826041</v>
      </c>
      <c r="O2490" s="28">
        <f>'Data &amp; Parameter'!$E$16*'Data &amp; Parameter'!$E$17*('Data &amp; Parameter'!$E$18+'Data &amp; Parameter'!$E$19)*'Data &amp; Parameter'!$E$20*'Data &amp; Parameter'!$E$37*N2490</f>
        <v>0.60506937158155383</v>
      </c>
      <c r="P2490">
        <f>ROUNDUP(IF(D2490&gt;$D$4,0,($D$4-D2490+1)/365),0)</f>
        <v>0</v>
      </c>
      <c r="Q2490">
        <f>ROUNDUP(IF(D2490&gt;$D$5,0,($D$5-D2490+1)/365),0)</f>
        <v>1</v>
      </c>
      <c r="R2490" s="28">
        <f>IF(OR(P2490=1,Q2490=1),IF(D2490+364&lt;=$D$5,(D2490+364-$D$4+1)/365,IF(D2490&gt;$D$4,($D$5-D2490+1)/365,$D$6/365)),0)</f>
        <v>0.17403329528157746</v>
      </c>
      <c r="S2490" s="28">
        <f>'Data &amp; Parameter'!$E$16*'Data &amp; Parameter'!$E$17*('Data &amp; Parameter'!$E$18+'Data &amp; Parameter'!$E$19)*'Data &amp; Parameter'!$E$20*'Data &amp; Parameter'!$E$37*R2490</f>
        <v>0.60506231586496428</v>
      </c>
      <c r="T2490" s="28">
        <f t="shared" si="38"/>
        <v>1.210131687446518</v>
      </c>
    </row>
    <row r="2491" spans="1:20" ht="15.75" customHeight="1" x14ac:dyDescent="0.35">
      <c r="A2491">
        <v>2484</v>
      </c>
      <c r="B2491" s="76">
        <v>44238.477708333332</v>
      </c>
      <c r="C2491" s="1" t="s">
        <v>7871</v>
      </c>
      <c r="D2491" s="76">
        <v>44238.478576388894</v>
      </c>
      <c r="E2491" s="1" t="s">
        <v>7872</v>
      </c>
      <c r="F2491" s="1" t="s">
        <v>7873</v>
      </c>
      <c r="G2491" s="1" t="s">
        <v>123</v>
      </c>
      <c r="H2491" s="1" t="s">
        <v>124</v>
      </c>
      <c r="I2491" s="1" t="s">
        <v>125</v>
      </c>
      <c r="J2491" s="1" t="s">
        <v>7528</v>
      </c>
      <c r="K2491" s="1" t="s">
        <v>7777</v>
      </c>
      <c r="L2491">
        <f>ROUNDUP(IF(B2491&gt;$D$4,0,($D$4-B2491+1)/365),0)</f>
        <v>0</v>
      </c>
      <c r="M2491">
        <f>ROUNDUP(IF(B2491&gt;$D$5,0,($D$5-B2491+1)/365),0)</f>
        <v>1</v>
      </c>
      <c r="N2491" s="28">
        <f>IF(OR(L2491=1,M2491=1),IF(B2491+364&lt;=$D$5,(B2491+364-$D$4+1)/365,IF(B2491&gt;$D$4,($D$5-B2491+1)/365,$D$6/365)),0)</f>
        <v>0.17403367579909049</v>
      </c>
      <c r="O2491" s="28">
        <f>'Data &amp; Parameter'!$E$16*'Data &amp; Parameter'!$E$17*('Data &amp; Parameter'!$E$18+'Data &amp; Parameter'!$E$19)*'Data &amp; Parameter'!$E$20*'Data &amp; Parameter'!$E$37*N2491</f>
        <v>0.60506363881185943</v>
      </c>
      <c r="P2491">
        <f>ROUNDUP(IF(D2491&gt;$D$4,0,($D$4-D2491+1)/365),0)</f>
        <v>0</v>
      </c>
      <c r="Q2491">
        <f>ROUNDUP(IF(D2491&gt;$D$5,0,($D$5-D2491+1)/365),0)</f>
        <v>1</v>
      </c>
      <c r="R2491" s="28">
        <f>IF(OR(P2491=1,Q2491=1),IF(D2491+364&lt;=$D$5,(D2491+364-$D$4+1)/365,IF(D2491&gt;$D$4,($D$5-D2491+1)/365,$D$6/365)),0)</f>
        <v>0.17403129756467398</v>
      </c>
      <c r="S2491" s="28">
        <f>'Data &amp; Parameter'!$E$16*'Data &amp; Parameter'!$E$17*('Data &amp; Parameter'!$E$18+'Data &amp; Parameter'!$E$19)*'Data &amp; Parameter'!$E$20*'Data &amp; Parameter'!$E$37*R2491</f>
        <v>0.605055370393903</v>
      </c>
      <c r="T2491" s="28">
        <f t="shared" si="38"/>
        <v>1.2101190092057625</v>
      </c>
    </row>
    <row r="2492" spans="1:20" ht="15.75" customHeight="1" x14ac:dyDescent="0.35">
      <c r="A2492">
        <v>2485</v>
      </c>
      <c r="B2492" s="76">
        <v>44238.479224537034</v>
      </c>
      <c r="C2492" s="1" t="s">
        <v>7874</v>
      </c>
      <c r="D2492" s="76">
        <v>44238.479884259257</v>
      </c>
      <c r="E2492" s="1" t="s">
        <v>7875</v>
      </c>
      <c r="F2492" s="1" t="s">
        <v>7876</v>
      </c>
      <c r="G2492" s="1" t="s">
        <v>123</v>
      </c>
      <c r="H2492" s="1" t="s">
        <v>124</v>
      </c>
      <c r="I2492" s="1" t="s">
        <v>125</v>
      </c>
      <c r="J2492" s="1" t="s">
        <v>7528</v>
      </c>
      <c r="K2492" s="1" t="s">
        <v>7657</v>
      </c>
      <c r="L2492">
        <f>ROUNDUP(IF(B2492&gt;$D$4,0,($D$4-B2492+1)/365),0)</f>
        <v>0</v>
      </c>
      <c r="M2492">
        <f>ROUNDUP(IF(B2492&gt;$D$5,0,($D$5-B2492+1)/365),0)</f>
        <v>1</v>
      </c>
      <c r="N2492" s="28">
        <f>IF(OR(L2492=1,M2492=1),IF(B2492+364&lt;=$D$5,(B2492+364-$D$4+1)/365,IF(B2492&gt;$D$4,($D$5-B2492+1)/365,$D$6/365)),0)</f>
        <v>0.17402952181634634</v>
      </c>
      <c r="O2492" s="28">
        <f>'Data &amp; Parameter'!$E$16*'Data &amp; Parameter'!$E$17*('Data &amp; Parameter'!$E$18+'Data &amp; Parameter'!$E$19)*'Data &amp; Parameter'!$E$20*'Data &amp; Parameter'!$E$37*N2492</f>
        <v>0.60504919664195644</v>
      </c>
      <c r="P2492">
        <f>ROUNDUP(IF(D2492&gt;$D$4,0,($D$4-D2492+1)/365),0)</f>
        <v>0</v>
      </c>
      <c r="Q2492">
        <f>ROUNDUP(IF(D2492&gt;$D$5,0,($D$5-D2492+1)/365),0)</f>
        <v>1</v>
      </c>
      <c r="R2492" s="28">
        <f>IF(OR(P2492=1,Q2492=1),IF(D2492+364&lt;=$D$5,(D2492+364-$D$4+1)/365,IF(D2492&gt;$D$4,($D$5-D2492+1)/365,$D$6/365)),0)</f>
        <v>0.17402771435819936</v>
      </c>
      <c r="S2492" s="28">
        <f>'Data &amp; Parameter'!$E$16*'Data &amp; Parameter'!$E$17*('Data &amp; Parameter'!$E$18+'Data &amp; Parameter'!$E$19)*'Data &amp; Parameter'!$E$20*'Data &amp; Parameter'!$E$37*R2492</f>
        <v>0.60504291264434285</v>
      </c>
      <c r="T2492" s="28">
        <f t="shared" si="38"/>
        <v>1.2100921092862993</v>
      </c>
    </row>
    <row r="2493" spans="1:20" ht="15.75" customHeight="1" x14ac:dyDescent="0.35">
      <c r="A2493">
        <v>2486</v>
      </c>
      <c r="B2493" s="76">
        <v>44238.479513888888</v>
      </c>
      <c r="C2493" s="1" t="s">
        <v>7877</v>
      </c>
      <c r="D2493" s="76">
        <v>44238.480497685188</v>
      </c>
      <c r="E2493" s="1" t="s">
        <v>7878</v>
      </c>
      <c r="F2493" s="1" t="s">
        <v>7879</v>
      </c>
      <c r="G2493" s="1" t="s">
        <v>123</v>
      </c>
      <c r="H2493" s="1" t="s">
        <v>124</v>
      </c>
      <c r="I2493" s="1" t="s">
        <v>125</v>
      </c>
      <c r="J2493" s="1" t="s">
        <v>918</v>
      </c>
      <c r="K2493" s="1" t="s">
        <v>7880</v>
      </c>
      <c r="L2493">
        <f>ROUNDUP(IF(B2493&gt;$D$4,0,($D$4-B2493+1)/365),0)</f>
        <v>0</v>
      </c>
      <c r="M2493">
        <f>ROUNDUP(IF(B2493&gt;$D$5,0,($D$5-B2493+1)/365),0)</f>
        <v>1</v>
      </c>
      <c r="N2493" s="28">
        <f>IF(OR(L2493=1,M2493=1),IF(B2493+364&lt;=$D$5,(B2493+364-$D$4+1)/365,IF(B2493&gt;$D$4,($D$5-B2493+1)/365,$D$6/365)),0)</f>
        <v>0.17402872907154082</v>
      </c>
      <c r="O2493" s="28">
        <f>'Data &amp; Parameter'!$E$16*'Data &amp; Parameter'!$E$17*('Data &amp; Parameter'!$E$18+'Data &amp; Parameter'!$E$19)*'Data &amp; Parameter'!$E$20*'Data &amp; Parameter'!$E$37*N2493</f>
        <v>0.60504644050263756</v>
      </c>
      <c r="P2493">
        <f>ROUNDUP(IF(D2493&gt;$D$4,0,($D$4-D2493+1)/365),0)</f>
        <v>0</v>
      </c>
      <c r="Q2493">
        <f>ROUNDUP(IF(D2493&gt;$D$5,0,($D$5-D2493+1)/365),0)</f>
        <v>1</v>
      </c>
      <c r="R2493" s="28">
        <f>IF(OR(P2493=1,Q2493=1),IF(D2493+364&lt;=$D$5,(D2493+364-$D$4+1)/365,IF(D2493&gt;$D$4,($D$5-D2493+1)/365,$D$6/365)),0)</f>
        <v>0.17402603373921011</v>
      </c>
      <c r="S2493" s="28">
        <f>'Data &amp; Parameter'!$E$16*'Data &amp; Parameter'!$E$17*('Data &amp; Parameter'!$E$18+'Data &amp; Parameter'!$E$19)*'Data &amp; Parameter'!$E$20*'Data &amp; Parameter'!$E$37*R2493</f>
        <v>0.60503706962898141</v>
      </c>
      <c r="T2493" s="28">
        <f t="shared" si="38"/>
        <v>1.210083510131619</v>
      </c>
    </row>
    <row r="2494" spans="1:20" ht="15.75" customHeight="1" x14ac:dyDescent="0.35">
      <c r="A2494">
        <v>2487</v>
      </c>
      <c r="B2494" s="76">
        <v>44238.480243055557</v>
      </c>
      <c r="C2494" s="1" t="s">
        <v>7881</v>
      </c>
      <c r="D2494" s="76">
        <v>44238.481527777782</v>
      </c>
      <c r="E2494" s="1" t="s">
        <v>7882</v>
      </c>
      <c r="F2494" s="1" t="s">
        <v>7883</v>
      </c>
      <c r="G2494" s="1" t="s">
        <v>123</v>
      </c>
      <c r="H2494" s="1" t="s">
        <v>729</v>
      </c>
      <c r="I2494" s="1" t="s">
        <v>125</v>
      </c>
      <c r="J2494" s="1" t="s">
        <v>918</v>
      </c>
      <c r="K2494" s="1" t="s">
        <v>7847</v>
      </c>
      <c r="L2494">
        <f>ROUNDUP(IF(B2494&gt;$D$4,0,($D$4-B2494+1)/365),0)</f>
        <v>0</v>
      </c>
      <c r="M2494">
        <f>ROUNDUP(IF(B2494&gt;$D$5,0,($D$5-B2494+1)/365),0)</f>
        <v>1</v>
      </c>
      <c r="N2494" s="28">
        <f>IF(OR(L2494=1,M2494=1),IF(B2494+364&lt;=$D$5,(B2494+364-$D$4+1)/365,IF(B2494&gt;$D$4,($D$5-B2494+1)/365,$D$6/365)),0)</f>
        <v>0.17402673135463737</v>
      </c>
      <c r="O2494" s="28">
        <f>'Data &amp; Parameter'!$E$16*'Data &amp; Parameter'!$E$17*('Data &amp; Parameter'!$E$18+'Data &amp; Parameter'!$E$19)*'Data &amp; Parameter'!$E$20*'Data &amp; Parameter'!$E$37*N2494</f>
        <v>0.6050394950315765</v>
      </c>
      <c r="P2494">
        <f>ROUNDUP(IF(D2494&gt;$D$4,0,($D$4-D2494+1)/365),0)</f>
        <v>0</v>
      </c>
      <c r="Q2494">
        <f>ROUNDUP(IF(D2494&gt;$D$5,0,($D$5-D2494+1)/365),0)</f>
        <v>1</v>
      </c>
      <c r="R2494" s="28">
        <f>IF(OR(P2494=1,Q2494=1),IF(D2494+364&lt;=$D$5,(D2494+364-$D$4+1)/365,IF(D2494&gt;$D$4,($D$5-D2494+1)/365,$D$6/365)),0)</f>
        <v>0.17402321156772166</v>
      </c>
      <c r="S2494" s="28">
        <f>'Data &amp; Parameter'!$E$16*'Data &amp; Parameter'!$E$17*('Data &amp; Parameter'!$E$18+'Data &amp; Parameter'!$E$19)*'Data &amp; Parameter'!$E$20*'Data &amp; Parameter'!$E$37*R2494</f>
        <v>0.60502725777307309</v>
      </c>
      <c r="T2494" s="28">
        <f t="shared" si="38"/>
        <v>1.2100667528046496</v>
      </c>
    </row>
    <row r="2495" spans="1:20" ht="15.75" customHeight="1" x14ac:dyDescent="0.35">
      <c r="A2495">
        <v>2488</v>
      </c>
      <c r="B2495" s="76">
        <v>44238.480810185181</v>
      </c>
      <c r="C2495" s="1" t="s">
        <v>7884</v>
      </c>
      <c r="D2495" s="76">
        <v>44238.481354166666</v>
      </c>
      <c r="E2495" s="1" t="s">
        <v>7885</v>
      </c>
      <c r="F2495" s="1" t="s">
        <v>7886</v>
      </c>
      <c r="G2495" s="1" t="s">
        <v>123</v>
      </c>
      <c r="H2495" s="1" t="s">
        <v>124</v>
      </c>
      <c r="I2495" s="1" t="s">
        <v>125</v>
      </c>
      <c r="J2495" s="1" t="s">
        <v>7528</v>
      </c>
      <c r="K2495" s="1" t="s">
        <v>7813</v>
      </c>
      <c r="L2495">
        <f>ROUNDUP(IF(B2495&gt;$D$4,0,($D$4-B2495+1)/365),0)</f>
        <v>0</v>
      </c>
      <c r="M2495">
        <f>ROUNDUP(IF(B2495&gt;$D$5,0,($D$5-B2495+1)/365),0)</f>
        <v>1</v>
      </c>
      <c r="N2495" s="28">
        <f>IF(OR(L2495=1,M2495=1),IF(B2495+364&lt;=$D$5,(B2495+364-$D$4+1)/365,IF(B2495&gt;$D$4,($D$5-B2495+1)/365,$D$6/365)),0)</f>
        <v>0.17402517757484567</v>
      </c>
      <c r="O2495" s="28">
        <f>'Data &amp; Parameter'!$E$16*'Data &amp; Parameter'!$E$17*('Data &amp; Parameter'!$E$18+'Data &amp; Parameter'!$E$19)*'Data &amp; Parameter'!$E$20*'Data &amp; Parameter'!$E$37*N2495</f>
        <v>0.60503409299860578</v>
      </c>
      <c r="P2495">
        <f>ROUNDUP(IF(D2495&gt;$D$4,0,($D$4-D2495+1)/365),0)</f>
        <v>0</v>
      </c>
      <c r="Q2495">
        <f>ROUNDUP(IF(D2495&gt;$D$5,0,($D$5-D2495+1)/365),0)</f>
        <v>1</v>
      </c>
      <c r="R2495" s="28">
        <f>IF(OR(P2495=1,Q2495=1),IF(D2495+364&lt;=$D$5,(D2495+364-$D$4+1)/365,IF(D2495&gt;$D$4,($D$5-D2495+1)/365,$D$6/365)),0)</f>
        <v>0.17402368721461295</v>
      </c>
      <c r="S2495" s="28">
        <f>'Data &amp; Parameter'!$E$16*'Data &amp; Parameter'!$E$17*('Data &amp; Parameter'!$E$18+'Data &amp; Parameter'!$E$19)*'Data &amp; Parameter'!$E$20*'Data &amp; Parameter'!$E$37*R2495</f>
        <v>0.60502891145669213</v>
      </c>
      <c r="T2495" s="28">
        <f t="shared" si="38"/>
        <v>1.2100630044552978</v>
      </c>
    </row>
    <row r="2496" spans="1:20" ht="15.75" customHeight="1" x14ac:dyDescent="0.35">
      <c r="A2496">
        <v>2489</v>
      </c>
      <c r="B2496" s="76">
        <v>44238.48170138889</v>
      </c>
      <c r="C2496" s="1" t="s">
        <v>7887</v>
      </c>
      <c r="D2496" s="76">
        <v>44238.482303240744</v>
      </c>
      <c r="E2496" s="1" t="s">
        <v>7888</v>
      </c>
      <c r="F2496" s="1" t="s">
        <v>7889</v>
      </c>
      <c r="G2496" s="1" t="s">
        <v>123</v>
      </c>
      <c r="H2496" s="1" t="s">
        <v>503</v>
      </c>
      <c r="I2496" s="1" t="s">
        <v>125</v>
      </c>
      <c r="J2496" s="1" t="s">
        <v>7697</v>
      </c>
      <c r="K2496" s="1" t="s">
        <v>7718</v>
      </c>
      <c r="L2496">
        <f>ROUNDUP(IF(B2496&gt;$D$4,0,($D$4-B2496+1)/365),0)</f>
        <v>0</v>
      </c>
      <c r="M2496">
        <f>ROUNDUP(IF(B2496&gt;$D$5,0,($D$5-B2496+1)/365),0)</f>
        <v>1</v>
      </c>
      <c r="N2496" s="28">
        <f>IF(OR(L2496=1,M2496=1),IF(B2496+364&lt;=$D$5,(B2496+364-$D$4+1)/365,IF(B2496&gt;$D$4,($D$5-B2496+1)/365,$D$6/365)),0)</f>
        <v>0.17402273592085032</v>
      </c>
      <c r="O2496" s="28">
        <f>'Data &amp; Parameter'!$E$16*'Data &amp; Parameter'!$E$17*('Data &amp; Parameter'!$E$18+'Data &amp; Parameter'!$E$19)*'Data &amp; Parameter'!$E$20*'Data &amp; Parameter'!$E$37*N2496</f>
        <v>0.60502560408952333</v>
      </c>
      <c r="P2496">
        <f>ROUNDUP(IF(D2496&gt;$D$4,0,($D$4-D2496+1)/365),0)</f>
        <v>0</v>
      </c>
      <c r="Q2496">
        <f>ROUNDUP(IF(D2496&gt;$D$5,0,($D$5-D2496+1)/365),0)</f>
        <v>1</v>
      </c>
      <c r="R2496" s="28">
        <f>IF(OR(P2496=1,Q2496=1),IF(D2496+364&lt;=$D$5,(D2496+364-$D$4+1)/365,IF(D2496&gt;$D$4,($D$5-D2496+1)/365,$D$6/365)),0)</f>
        <v>0.17402108701166047</v>
      </c>
      <c r="S2496" s="28">
        <f>'Data &amp; Parameter'!$E$16*'Data &amp; Parameter'!$E$17*('Data &amp; Parameter'!$E$18+'Data &amp; Parameter'!$E$19)*'Data &amp; Parameter'!$E$20*'Data &amp; Parameter'!$E$37*R2496</f>
        <v>0.60501987131975965</v>
      </c>
      <c r="T2496" s="28">
        <f t="shared" si="38"/>
        <v>1.2100454754092831</v>
      </c>
    </row>
    <row r="2497" spans="1:20" ht="15.75" customHeight="1" x14ac:dyDescent="0.35">
      <c r="A2497">
        <v>2490</v>
      </c>
      <c r="B2497" s="76">
        <v>44238.482905092591</v>
      </c>
      <c r="C2497" s="1" t="s">
        <v>7890</v>
      </c>
      <c r="D2497" s="76">
        <v>44238.483842592592</v>
      </c>
      <c r="E2497" s="1" t="s">
        <v>7891</v>
      </c>
      <c r="F2497" s="1" t="s">
        <v>7892</v>
      </c>
      <c r="G2497" s="1" t="s">
        <v>123</v>
      </c>
      <c r="H2497" s="1" t="s">
        <v>124</v>
      </c>
      <c r="I2497" s="1" t="s">
        <v>125</v>
      </c>
      <c r="J2497" s="1" t="s">
        <v>7528</v>
      </c>
      <c r="K2497" s="1" t="s">
        <v>7657</v>
      </c>
      <c r="L2497">
        <f>ROUNDUP(IF(B2497&gt;$D$4,0,($D$4-B2497+1)/365),0)</f>
        <v>0</v>
      </c>
      <c r="M2497">
        <f>ROUNDUP(IF(B2497&gt;$D$5,0,($D$5-B2497+1)/365),0)</f>
        <v>1</v>
      </c>
      <c r="N2497" s="28">
        <f>IF(OR(L2497=1,M2497=1),IF(B2497+364&lt;=$D$5,(B2497+364-$D$4+1)/365,IF(B2497&gt;$D$4,($D$5-B2497+1)/365,$D$6/365)),0)</f>
        <v>0.17401943810249054</v>
      </c>
      <c r="O2497" s="28">
        <f>'Data &amp; Parameter'!$E$16*'Data &amp; Parameter'!$E$17*('Data &amp; Parameter'!$E$18+'Data &amp; Parameter'!$E$19)*'Data &amp; Parameter'!$E$20*'Data &amp; Parameter'!$E$37*N2497</f>
        <v>0.60501413855006525</v>
      </c>
      <c r="P2497">
        <f>ROUNDUP(IF(D2497&gt;$D$4,0,($D$4-D2497+1)/365),0)</f>
        <v>0</v>
      </c>
      <c r="Q2497">
        <f>ROUNDUP(IF(D2497&gt;$D$5,0,($D$5-D2497+1)/365),0)</f>
        <v>1</v>
      </c>
      <c r="R2497" s="28">
        <f>IF(OR(P2497=1,Q2497=1),IF(D2497+364&lt;=$D$5,(D2497+364-$D$4+1)/365,IF(D2497&gt;$D$4,($D$5-D2497+1)/365,$D$6/365)),0)</f>
        <v>0.17401686960933746</v>
      </c>
      <c r="S2497" s="28">
        <f>'Data &amp; Parameter'!$E$16*'Data &amp; Parameter'!$E$17*('Data &amp; Parameter'!$E$18+'Data &amp; Parameter'!$E$19)*'Data &amp; Parameter'!$E$20*'Data &amp; Parameter'!$E$37*R2497</f>
        <v>0.60500520865873053</v>
      </c>
      <c r="T2497" s="28">
        <f t="shared" si="38"/>
        <v>1.2100193472087959</v>
      </c>
    </row>
    <row r="2498" spans="1:20" ht="15.75" customHeight="1" x14ac:dyDescent="0.35">
      <c r="A2498">
        <v>2491</v>
      </c>
      <c r="B2498" s="76">
        <v>44238.48364583333</v>
      </c>
      <c r="C2498" s="1" t="s">
        <v>7893</v>
      </c>
      <c r="D2498" s="76">
        <v>44238.484305555554</v>
      </c>
      <c r="E2498" s="1" t="s">
        <v>7894</v>
      </c>
      <c r="F2498" s="1" t="s">
        <v>7895</v>
      </c>
      <c r="G2498" s="1" t="s">
        <v>123</v>
      </c>
      <c r="H2498" s="1" t="s">
        <v>124</v>
      </c>
      <c r="I2498" s="1" t="s">
        <v>125</v>
      </c>
      <c r="J2498" s="1" t="s">
        <v>7528</v>
      </c>
      <c r="K2498" s="1" t="s">
        <v>7813</v>
      </c>
      <c r="L2498">
        <f>ROUNDUP(IF(B2498&gt;$D$4,0,($D$4-B2498+1)/365),0)</f>
        <v>0</v>
      </c>
      <c r="M2498">
        <f>ROUNDUP(IF(B2498&gt;$D$5,0,($D$5-B2498+1)/365),0)</f>
        <v>1</v>
      </c>
      <c r="N2498" s="28">
        <f>IF(OR(L2498=1,M2498=1),IF(B2498+364&lt;=$D$5,(B2498+364-$D$4+1)/365,IF(B2498&gt;$D$4,($D$5-B2498+1)/365,$D$6/365)),0)</f>
        <v>0.17401740867580759</v>
      </c>
      <c r="O2498" s="28">
        <f>'Data &amp; Parameter'!$E$16*'Data &amp; Parameter'!$E$17*('Data &amp; Parameter'!$E$18+'Data &amp; Parameter'!$E$19)*'Data &amp; Parameter'!$E$20*'Data &amp; Parameter'!$E$37*N2498</f>
        <v>0.6050070828334756</v>
      </c>
      <c r="P2498">
        <f>ROUNDUP(IF(D2498&gt;$D$4,0,($D$4-D2498+1)/365),0)</f>
        <v>0</v>
      </c>
      <c r="Q2498">
        <f>ROUNDUP(IF(D2498&gt;$D$5,0,($D$5-D2498+1)/365),0)</f>
        <v>1</v>
      </c>
      <c r="R2498" s="28">
        <f>IF(OR(P2498=1,Q2498=1),IF(D2498+364&lt;=$D$5,(D2498+364-$D$4+1)/365,IF(D2498&gt;$D$4,($D$5-D2498+1)/365,$D$6/365)),0)</f>
        <v>0.17401560121766063</v>
      </c>
      <c r="S2498" s="28">
        <f>'Data &amp; Parameter'!$E$16*'Data &amp; Parameter'!$E$17*('Data &amp; Parameter'!$E$18+'Data &amp; Parameter'!$E$19)*'Data &amp; Parameter'!$E$20*'Data &amp; Parameter'!$E$37*R2498</f>
        <v>0.60500079883586211</v>
      </c>
      <c r="T2498" s="28">
        <f t="shared" si="38"/>
        <v>1.2100078816693376</v>
      </c>
    </row>
    <row r="2499" spans="1:20" ht="15.75" customHeight="1" x14ac:dyDescent="0.35">
      <c r="A2499">
        <v>2492</v>
      </c>
      <c r="B2499" s="76">
        <v>44238.483900462961</v>
      </c>
      <c r="C2499" s="1" t="s">
        <v>7896</v>
      </c>
      <c r="D2499" s="76">
        <v>44238.484560185185</v>
      </c>
      <c r="E2499" s="1" t="s">
        <v>7897</v>
      </c>
      <c r="F2499" s="1" t="s">
        <v>7898</v>
      </c>
      <c r="G2499" s="1" t="s">
        <v>123</v>
      </c>
      <c r="H2499" s="1" t="s">
        <v>729</v>
      </c>
      <c r="I2499" s="1" t="s">
        <v>125</v>
      </c>
      <c r="J2499" s="1" t="s">
        <v>918</v>
      </c>
      <c r="K2499" s="1" t="s">
        <v>7847</v>
      </c>
      <c r="L2499">
        <f>ROUNDUP(IF(B2499&gt;$D$4,0,($D$4-B2499+1)/365),0)</f>
        <v>0</v>
      </c>
      <c r="M2499">
        <f>ROUNDUP(IF(B2499&gt;$D$5,0,($D$5-B2499+1)/365),0)</f>
        <v>1</v>
      </c>
      <c r="N2499" s="28">
        <f>IF(OR(L2499=1,M2499=1),IF(B2499+364&lt;=$D$5,(B2499+364-$D$4+1)/365,IF(B2499&gt;$D$4,($D$5-B2499+1)/365,$D$6/365)),0)</f>
        <v>0.17401671106038036</v>
      </c>
      <c r="O2499" s="28">
        <f>'Data &amp; Parameter'!$E$16*'Data &amp; Parameter'!$E$17*('Data &amp; Parameter'!$E$18+'Data &amp; Parameter'!$E$19)*'Data &amp; Parameter'!$E$20*'Data &amp; Parameter'!$E$37*N2499</f>
        <v>0.60500465743088072</v>
      </c>
      <c r="P2499">
        <f>ROUNDUP(IF(D2499&gt;$D$4,0,($D$4-D2499+1)/365),0)</f>
        <v>0</v>
      </c>
      <c r="Q2499">
        <f>ROUNDUP(IF(D2499&gt;$D$5,0,($D$5-D2499+1)/365),0)</f>
        <v>1</v>
      </c>
      <c r="R2499" s="28">
        <f>IF(OR(P2499=1,Q2499=1),IF(D2499+364&lt;=$D$5,(D2499+364-$D$4+1)/365,IF(D2499&gt;$D$4,($D$5-D2499+1)/365,$D$6/365)),0)</f>
        <v>0.17401490360223337</v>
      </c>
      <c r="S2499" s="28">
        <f>'Data &amp; Parameter'!$E$16*'Data &amp; Parameter'!$E$17*('Data &amp; Parameter'!$E$18+'Data &amp; Parameter'!$E$19)*'Data &amp; Parameter'!$E$20*'Data &amp; Parameter'!$E$37*R2499</f>
        <v>0.60499837343326701</v>
      </c>
      <c r="T2499" s="28">
        <f t="shared" si="38"/>
        <v>1.2100030308641476</v>
      </c>
    </row>
    <row r="2500" spans="1:20" ht="15.75" customHeight="1" x14ac:dyDescent="0.35">
      <c r="A2500">
        <v>2493</v>
      </c>
      <c r="B2500" s="76">
        <v>44238.484884259262</v>
      </c>
      <c r="C2500" s="1" t="s">
        <v>7899</v>
      </c>
      <c r="D2500" s="76">
        <v>44238.485567129625</v>
      </c>
      <c r="E2500" s="1" t="s">
        <v>7900</v>
      </c>
      <c r="F2500" s="1" t="s">
        <v>7901</v>
      </c>
      <c r="G2500" s="1" t="s">
        <v>123</v>
      </c>
      <c r="H2500" s="1" t="s">
        <v>124</v>
      </c>
      <c r="I2500" s="1" t="s">
        <v>125</v>
      </c>
      <c r="J2500" s="1" t="s">
        <v>918</v>
      </c>
      <c r="K2500" s="1" t="s">
        <v>7880</v>
      </c>
      <c r="L2500">
        <f>ROUNDUP(IF(B2500&gt;$D$4,0,($D$4-B2500+1)/365),0)</f>
        <v>0</v>
      </c>
      <c r="M2500">
        <f>ROUNDUP(IF(B2500&gt;$D$5,0,($D$5-B2500+1)/365),0)</f>
        <v>1</v>
      </c>
      <c r="N2500" s="28">
        <f>IF(OR(L2500=1,M2500=1),IF(B2500+364&lt;=$D$5,(B2500+364-$D$4+1)/365,IF(B2500&gt;$D$4,($D$5-B2500+1)/365,$D$6/365)),0)</f>
        <v>0.17401401572804961</v>
      </c>
      <c r="O2500" s="28">
        <f>'Data &amp; Parameter'!$E$16*'Data &amp; Parameter'!$E$17*('Data &amp; Parameter'!$E$18+'Data &amp; Parameter'!$E$19)*'Data &amp; Parameter'!$E$20*'Data &amp; Parameter'!$E$37*N2500</f>
        <v>0.60499528655722445</v>
      </c>
      <c r="P2500">
        <f>ROUNDUP(IF(D2500&gt;$D$4,0,($D$4-D2500+1)/365),0)</f>
        <v>0</v>
      </c>
      <c r="Q2500">
        <f>ROUNDUP(IF(D2500&gt;$D$5,0,($D$5-D2500+1)/365),0)</f>
        <v>1</v>
      </c>
      <c r="R2500" s="28">
        <f>IF(OR(P2500=1,Q2500=1),IF(D2500+364&lt;=$D$5,(D2500+364-$D$4+1)/365,IF(D2500&gt;$D$4,($D$5-D2500+1)/365,$D$6/365)),0)</f>
        <v>0.17401214485034372</v>
      </c>
      <c r="S2500" s="28">
        <f>'Data &amp; Parameter'!$E$16*'Data &amp; Parameter'!$E$17*('Data &amp; Parameter'!$E$18+'Data &amp; Parameter'!$E$19)*'Data &amp; Parameter'!$E$20*'Data &amp; Parameter'!$E$37*R2500</f>
        <v>0.60498878206855411</v>
      </c>
      <c r="T2500" s="28">
        <f t="shared" si="38"/>
        <v>1.2099840686257786</v>
      </c>
    </row>
    <row r="2501" spans="1:20" ht="15.75" customHeight="1" x14ac:dyDescent="0.35">
      <c r="A2501">
        <v>2494</v>
      </c>
      <c r="B2501" s="76">
        <v>44238.484930555554</v>
      </c>
      <c r="C2501" s="1" t="s">
        <v>7902</v>
      </c>
      <c r="D2501" s="76">
        <v>44238.485439814816</v>
      </c>
      <c r="E2501" s="1" t="s">
        <v>7903</v>
      </c>
      <c r="F2501" s="1" t="s">
        <v>7904</v>
      </c>
      <c r="G2501" s="1" t="s">
        <v>123</v>
      </c>
      <c r="H2501" s="1" t="s">
        <v>503</v>
      </c>
      <c r="I2501" s="1" t="s">
        <v>125</v>
      </c>
      <c r="J2501" s="1" t="s">
        <v>7697</v>
      </c>
      <c r="K2501" s="1" t="s">
        <v>7697</v>
      </c>
      <c r="L2501">
        <f>ROUNDUP(IF(B2501&gt;$D$4,0,($D$4-B2501+1)/365),0)</f>
        <v>0</v>
      </c>
      <c r="M2501">
        <f>ROUNDUP(IF(B2501&gt;$D$5,0,($D$5-B2501+1)/365),0)</f>
        <v>1</v>
      </c>
      <c r="N2501" s="28">
        <f>IF(OR(L2501=1,M2501=1),IF(B2501+364&lt;=$D$5,(B2501+364-$D$4+1)/365,IF(B2501&gt;$D$4,($D$5-B2501+1)/365,$D$6/365)),0)</f>
        <v>0.17401388888889191</v>
      </c>
      <c r="O2501" s="28">
        <f>'Data &amp; Parameter'!$E$16*'Data &amp; Parameter'!$E$17*('Data &amp; Parameter'!$E$18+'Data &amp; Parameter'!$E$19)*'Data &amp; Parameter'!$E$20*'Data &amp; Parameter'!$E$37*N2501</f>
        <v>0.6049948455749723</v>
      </c>
      <c r="P2501">
        <f>ROUNDUP(IF(D2501&gt;$D$4,0,($D$4-D2501+1)/365),0)</f>
        <v>0</v>
      </c>
      <c r="Q2501">
        <f>ROUNDUP(IF(D2501&gt;$D$5,0,($D$5-D2501+1)/365),0)</f>
        <v>1</v>
      </c>
      <c r="R2501" s="28">
        <f>IF(OR(P2501=1,Q2501=1),IF(D2501+364&lt;=$D$5,(D2501+364-$D$4+1)/365,IF(D2501&gt;$D$4,($D$5-D2501+1)/365,$D$6/365)),0)</f>
        <v>0.17401249365803742</v>
      </c>
      <c r="S2501" s="28">
        <f>'Data &amp; Parameter'!$E$16*'Data &amp; Parameter'!$E$17*('Data &amp; Parameter'!$E$18+'Data &amp; Parameter'!$E$19)*'Data &amp; Parameter'!$E$20*'Data &amp; Parameter'!$E$37*R2501</f>
        <v>0.60498999476978232</v>
      </c>
      <c r="T2501" s="28">
        <f t="shared" si="38"/>
        <v>1.2099848403447546</v>
      </c>
    </row>
    <row r="2502" spans="1:20" ht="15.75" customHeight="1" x14ac:dyDescent="0.35">
      <c r="A2502">
        <v>2495</v>
      </c>
      <c r="B2502" s="76">
        <v>44238.486956018518</v>
      </c>
      <c r="C2502" s="1" t="s">
        <v>7905</v>
      </c>
      <c r="D2502" s="76">
        <v>44238.487685185188</v>
      </c>
      <c r="E2502" s="1" t="s">
        <v>7906</v>
      </c>
      <c r="F2502" s="1" t="s">
        <v>7907</v>
      </c>
      <c r="G2502" s="1" t="s">
        <v>123</v>
      </c>
      <c r="H2502" s="1" t="s">
        <v>729</v>
      </c>
      <c r="I2502" s="1" t="s">
        <v>125</v>
      </c>
      <c r="J2502" s="1" t="s">
        <v>918</v>
      </c>
      <c r="K2502" s="1" t="s">
        <v>7847</v>
      </c>
      <c r="L2502">
        <f>ROUNDUP(IF(B2502&gt;$D$4,0,($D$4-B2502+1)/365),0)</f>
        <v>0</v>
      </c>
      <c r="M2502">
        <f>ROUNDUP(IF(B2502&gt;$D$5,0,($D$5-B2502+1)/365),0)</f>
        <v>1</v>
      </c>
      <c r="N2502" s="28">
        <f>IF(OR(L2502=1,M2502=1),IF(B2502+364&lt;=$D$5,(B2502+364-$D$4+1)/365,IF(B2502&gt;$D$4,($D$5-B2502+1)/365,$D$6/365)),0)</f>
        <v>0.17400833967529328</v>
      </c>
      <c r="O2502" s="28">
        <f>'Data &amp; Parameter'!$E$16*'Data &amp; Parameter'!$E$17*('Data &amp; Parameter'!$E$18+'Data &amp; Parameter'!$E$19)*'Data &amp; Parameter'!$E$20*'Data &amp; Parameter'!$E$37*N2502</f>
        <v>0.60497555259987934</v>
      </c>
      <c r="P2502">
        <f>ROUNDUP(IF(D2502&gt;$D$4,0,($D$4-D2502+1)/365),0)</f>
        <v>0</v>
      </c>
      <c r="Q2502">
        <f>ROUNDUP(IF(D2502&gt;$D$5,0,($D$5-D2502+1)/365),0)</f>
        <v>1</v>
      </c>
      <c r="R2502" s="28">
        <f>IF(OR(P2502=1,Q2502=1),IF(D2502+364&lt;=$D$5,(D2502+364-$D$4+1)/365,IF(D2502&gt;$D$4,($D$5-D2502+1)/365,$D$6/365)),0)</f>
        <v>0.17400634195838979</v>
      </c>
      <c r="S2502" s="28">
        <f>'Data &amp; Parameter'!$E$16*'Data &amp; Parameter'!$E$17*('Data &amp; Parameter'!$E$18+'Data &amp; Parameter'!$E$19)*'Data &amp; Parameter'!$E$20*'Data &amp; Parameter'!$E$37*R2502</f>
        <v>0.60496860712881806</v>
      </c>
      <c r="T2502" s="28">
        <f t="shared" si="38"/>
        <v>1.2099441597286975</v>
      </c>
    </row>
    <row r="2503" spans="1:20" ht="15.75" customHeight="1" x14ac:dyDescent="0.35">
      <c r="A2503">
        <v>2496</v>
      </c>
      <c r="B2503" s="76">
        <v>44238.487673611111</v>
      </c>
      <c r="C2503" s="1" t="s">
        <v>7908</v>
      </c>
      <c r="D2503" s="76">
        <v>44238.488553240742</v>
      </c>
      <c r="E2503" s="1" t="s">
        <v>7909</v>
      </c>
      <c r="F2503" s="1" t="s">
        <v>7910</v>
      </c>
      <c r="G2503" s="1" t="s">
        <v>123</v>
      </c>
      <c r="H2503" s="1" t="s">
        <v>124</v>
      </c>
      <c r="I2503" s="1" t="s">
        <v>125</v>
      </c>
      <c r="J2503" s="1" t="s">
        <v>918</v>
      </c>
      <c r="K2503" s="1" t="s">
        <v>7880</v>
      </c>
      <c r="L2503">
        <f>ROUNDUP(IF(B2503&gt;$D$4,0,($D$4-B2503+1)/365),0)</f>
        <v>0</v>
      </c>
      <c r="M2503">
        <f>ROUNDUP(IF(B2503&gt;$D$5,0,($D$5-B2503+1)/365),0)</f>
        <v>1</v>
      </c>
      <c r="N2503" s="28">
        <f>IF(OR(L2503=1,M2503=1),IF(B2503+364&lt;=$D$5,(B2503+364-$D$4+1)/365,IF(B2503&gt;$D$4,($D$5-B2503+1)/365,$D$6/365)),0)</f>
        <v>0.17400637366818919</v>
      </c>
      <c r="O2503" s="28">
        <f>'Data &amp; Parameter'!$E$16*'Data &amp; Parameter'!$E$17*('Data &amp; Parameter'!$E$18+'Data &amp; Parameter'!$E$19)*'Data &amp; Parameter'!$E$20*'Data &amp; Parameter'!$E$37*N2503</f>
        <v>0.60496871737441582</v>
      </c>
      <c r="P2503">
        <f>ROUNDUP(IF(D2503&gt;$D$4,0,($D$4-D2503+1)/365),0)</f>
        <v>0</v>
      </c>
      <c r="Q2503">
        <f>ROUNDUP(IF(D2503&gt;$D$5,0,($D$5-D2503+1)/365),0)</f>
        <v>1</v>
      </c>
      <c r="R2503" s="28">
        <f>IF(OR(P2503=1,Q2503=1),IF(D2503+364&lt;=$D$5,(D2503+364-$D$4+1)/365,IF(D2503&gt;$D$4,($D$5-D2503+1)/365,$D$6/365)),0)</f>
        <v>0.17400396372399321</v>
      </c>
      <c r="S2503" s="28">
        <f>'Data &amp; Parameter'!$E$16*'Data &amp; Parameter'!$E$17*('Data &amp; Parameter'!$E$18+'Data &amp; Parameter'!$E$19)*'Data &amp; Parameter'!$E$20*'Data &amp; Parameter'!$E$37*R2503</f>
        <v>0.60496033871093091</v>
      </c>
      <c r="T2503" s="28">
        <f t="shared" si="38"/>
        <v>1.2099290560853468</v>
      </c>
    </row>
    <row r="2504" spans="1:20" ht="15.75" customHeight="1" x14ac:dyDescent="0.35">
      <c r="A2504">
        <v>2497</v>
      </c>
      <c r="B2504" s="76">
        <v>44238.488020833334</v>
      </c>
      <c r="C2504" s="1" t="s">
        <v>7911</v>
      </c>
      <c r="D2504" s="76">
        <v>44238.488449074073</v>
      </c>
      <c r="E2504" s="1" t="s">
        <v>7912</v>
      </c>
      <c r="F2504" s="1" t="s">
        <v>7913</v>
      </c>
      <c r="G2504" s="1" t="s">
        <v>123</v>
      </c>
      <c r="H2504" s="1" t="s">
        <v>503</v>
      </c>
      <c r="I2504" s="1" t="s">
        <v>125</v>
      </c>
      <c r="J2504" s="1" t="s">
        <v>7697</v>
      </c>
      <c r="K2504" s="1" t="s">
        <v>7718</v>
      </c>
      <c r="L2504">
        <f>ROUNDUP(IF(B2504&gt;$D$4,0,($D$4-B2504+1)/365),0)</f>
        <v>0</v>
      </c>
      <c r="M2504">
        <f>ROUNDUP(IF(B2504&gt;$D$5,0,($D$5-B2504+1)/365),0)</f>
        <v>1</v>
      </c>
      <c r="N2504" s="28">
        <f>IF(OR(L2504=1,M2504=1),IF(B2504+364&lt;=$D$5,(B2504+364-$D$4+1)/365,IF(B2504&gt;$D$4,($D$5-B2504+1)/365,$D$6/365)),0)</f>
        <v>0.17400542237442657</v>
      </c>
      <c r="O2504" s="28">
        <f>'Data &amp; Parameter'!$E$16*'Data &amp; Parameter'!$E$17*('Data &amp; Parameter'!$E$18+'Data &amp; Parameter'!$E$19)*'Data &amp; Parameter'!$E$20*'Data &amp; Parameter'!$E$37*N2504</f>
        <v>0.60496541000724702</v>
      </c>
      <c r="P2504">
        <f>ROUNDUP(IF(D2504&gt;$D$4,0,($D$4-D2504+1)/365),0)</f>
        <v>0</v>
      </c>
      <c r="Q2504">
        <f>ROUNDUP(IF(D2504&gt;$D$5,0,($D$5-D2504+1)/365),0)</f>
        <v>1</v>
      </c>
      <c r="R2504" s="28">
        <f>IF(OR(P2504=1,Q2504=1),IF(D2504+364&lt;=$D$5,(D2504+364-$D$4+1)/365,IF(D2504&gt;$D$4,($D$5-D2504+1)/365,$D$6/365)),0)</f>
        <v>0.17400424911212797</v>
      </c>
      <c r="S2504" s="28">
        <f>'Data &amp; Parameter'!$E$16*'Data &amp; Parameter'!$E$17*('Data &amp; Parameter'!$E$18+'Data &amp; Parameter'!$E$19)*'Data &amp; Parameter'!$E$20*'Data &amp; Parameter'!$E$37*R2504</f>
        <v>0.60496133092110238</v>
      </c>
      <c r="T2504" s="28">
        <f t="shared" si="38"/>
        <v>1.2099267409283494</v>
      </c>
    </row>
    <row r="2505" spans="1:20" ht="15.75" customHeight="1" x14ac:dyDescent="0.35">
      <c r="A2505">
        <v>2498</v>
      </c>
      <c r="B2505" s="76">
        <v>44238.488182870366</v>
      </c>
      <c r="C2505" s="1" t="s">
        <v>7914</v>
      </c>
      <c r="D2505" s="76">
        <v>44238.488819444443</v>
      </c>
      <c r="E2505" s="1" t="s">
        <v>7915</v>
      </c>
      <c r="F2505" s="1" t="s">
        <v>7916</v>
      </c>
      <c r="G2505" s="1" t="s">
        <v>123</v>
      </c>
      <c r="H2505" s="1" t="s">
        <v>124</v>
      </c>
      <c r="I2505" s="1" t="s">
        <v>125</v>
      </c>
      <c r="J2505" s="1" t="s">
        <v>7528</v>
      </c>
      <c r="K2505" s="1" t="s">
        <v>7813</v>
      </c>
      <c r="L2505">
        <f>ROUNDUP(IF(B2505&gt;$D$4,0,($D$4-B2505+1)/365),0)</f>
        <v>0</v>
      </c>
      <c r="M2505">
        <f>ROUNDUP(IF(B2505&gt;$D$5,0,($D$5-B2505+1)/365),0)</f>
        <v>1</v>
      </c>
      <c r="N2505" s="28">
        <f>IF(OR(L2505=1,M2505=1),IF(B2505+364&lt;=$D$5,(B2505+364-$D$4+1)/365,IF(B2505&gt;$D$4,($D$5-B2505+1)/365,$D$6/365)),0)</f>
        <v>0.17400497843735463</v>
      </c>
      <c r="O2505" s="28">
        <f>'Data &amp; Parameter'!$E$16*'Data &amp; Parameter'!$E$17*('Data &amp; Parameter'!$E$18+'Data &amp; Parameter'!$E$19)*'Data &amp; Parameter'!$E$20*'Data &amp; Parameter'!$E$37*N2505</f>
        <v>0.60496386656929513</v>
      </c>
      <c r="P2505">
        <f>ROUNDUP(IF(D2505&gt;$D$4,0,($D$4-D2505+1)/365),0)</f>
        <v>0</v>
      </c>
      <c r="Q2505">
        <f>ROUNDUP(IF(D2505&gt;$D$5,0,($D$5-D2505+1)/365),0)</f>
        <v>1</v>
      </c>
      <c r="R2505" s="28">
        <f>IF(OR(P2505=1,Q2505=1),IF(D2505+364&lt;=$D$5,(D2505+364-$D$4+1)/365,IF(D2505&gt;$D$4,($D$5-D2505+1)/365,$D$6/365)),0)</f>
        <v>0.17400323439878651</v>
      </c>
      <c r="S2505" s="28">
        <f>'Data &amp; Parameter'!$E$16*'Data &amp; Parameter'!$E$17*('Data &amp; Parameter'!$E$18+'Data &amp; Parameter'!$E$19)*'Data &amp; Parameter'!$E$20*'Data &amp; Parameter'!$E$37*R2505</f>
        <v>0.60495780306280755</v>
      </c>
      <c r="T2505" s="28">
        <f t="shared" ref="T2505:T2568" si="39">O2505+S2505</f>
        <v>1.2099216696321027</v>
      </c>
    </row>
    <row r="2506" spans="1:20" ht="15.75" customHeight="1" x14ac:dyDescent="0.35">
      <c r="A2506">
        <v>2499</v>
      </c>
      <c r="B2506" s="76">
        <v>44238.488958333328</v>
      </c>
      <c r="C2506" s="1" t="s">
        <v>7917</v>
      </c>
      <c r="D2506" s="76">
        <v>44238.489768518513</v>
      </c>
      <c r="E2506" s="1" t="s">
        <v>7918</v>
      </c>
      <c r="F2506" s="1" t="s">
        <v>7919</v>
      </c>
      <c r="G2506" s="1" t="s">
        <v>123</v>
      </c>
      <c r="H2506" s="1" t="s">
        <v>124</v>
      </c>
      <c r="I2506" s="1" t="s">
        <v>125</v>
      </c>
      <c r="J2506" s="1" t="s">
        <v>7528</v>
      </c>
      <c r="K2506" s="1" t="s">
        <v>7657</v>
      </c>
      <c r="L2506">
        <f>ROUNDUP(IF(B2506&gt;$D$4,0,($D$4-B2506+1)/365),0)</f>
        <v>0</v>
      </c>
      <c r="M2506">
        <f>ROUNDUP(IF(B2506&gt;$D$5,0,($D$5-B2506+1)/365),0)</f>
        <v>1</v>
      </c>
      <c r="N2506" s="28">
        <f>IF(OR(L2506=1,M2506=1),IF(B2506+364&lt;=$D$5,(B2506+364-$D$4+1)/365,IF(B2506&gt;$D$4,($D$5-B2506+1)/365,$D$6/365)),0)</f>
        <v>0.17400285388129341</v>
      </c>
      <c r="O2506" s="28">
        <f>'Data &amp; Parameter'!$E$16*'Data &amp; Parameter'!$E$17*('Data &amp; Parameter'!$E$18+'Data &amp; Parameter'!$E$19)*'Data &amp; Parameter'!$E$20*'Data &amp; Parameter'!$E$37*N2506</f>
        <v>0.60495648011598169</v>
      </c>
      <c r="P2506">
        <f>ROUNDUP(IF(D2506&gt;$D$4,0,($D$4-D2506+1)/365),0)</f>
        <v>0</v>
      </c>
      <c r="Q2506">
        <f>ROUNDUP(IF(D2506&gt;$D$5,0,($D$5-D2506+1)/365),0)</f>
        <v>1</v>
      </c>
      <c r="R2506" s="28">
        <f>IF(OR(P2506=1,Q2506=1),IF(D2506+364&lt;=$D$5,(D2506+364-$D$4+1)/365,IF(D2506&gt;$D$4,($D$5-D2506+1)/365,$D$6/365)),0)</f>
        <v>0.17400063419585396</v>
      </c>
      <c r="S2506" s="28">
        <f>'Data &amp; Parameter'!$E$16*'Data &amp; Parameter'!$E$17*('Data &amp; Parameter'!$E$18+'Data &amp; Parameter'!$E$19)*'Data &amp; Parameter'!$E$20*'Data &amp; Parameter'!$E$37*R2506</f>
        <v>0.60494876292594446</v>
      </c>
      <c r="T2506" s="28">
        <f t="shared" si="39"/>
        <v>1.2099052430419261</v>
      </c>
    </row>
    <row r="2507" spans="1:20" ht="15.75" customHeight="1" x14ac:dyDescent="0.35">
      <c r="A2507">
        <v>2500</v>
      </c>
      <c r="B2507" s="76">
        <v>44238.491898148146</v>
      </c>
      <c r="C2507" s="1" t="s">
        <v>7920</v>
      </c>
      <c r="D2507" s="76">
        <v>44238.492372685185</v>
      </c>
      <c r="E2507" s="1" t="s">
        <v>7921</v>
      </c>
      <c r="F2507" s="1" t="s">
        <v>7922</v>
      </c>
      <c r="G2507" s="1" t="s">
        <v>123</v>
      </c>
      <c r="H2507" s="1" t="s">
        <v>124</v>
      </c>
      <c r="I2507" s="1" t="s">
        <v>125</v>
      </c>
      <c r="J2507" s="1" t="s">
        <v>7528</v>
      </c>
      <c r="K2507" s="1" t="s">
        <v>7813</v>
      </c>
      <c r="L2507">
        <f>ROUNDUP(IF(B2507&gt;$D$4,0,($D$4-B2507+1)/365),0)</f>
        <v>0</v>
      </c>
      <c r="M2507">
        <f>ROUNDUP(IF(B2507&gt;$D$5,0,($D$5-B2507+1)/365),0)</f>
        <v>1</v>
      </c>
      <c r="N2507" s="28">
        <f>IF(OR(L2507=1,M2507=1),IF(B2507+364&lt;=$D$5,(B2507+364-$D$4+1)/365,IF(B2507&gt;$D$4,($D$5-B2507+1)/365,$D$6/365)),0)</f>
        <v>0.17399479959412056</v>
      </c>
      <c r="O2507" s="28">
        <f>'Data &amp; Parameter'!$E$16*'Data &amp; Parameter'!$E$17*('Data &amp; Parameter'!$E$18+'Data &amp; Parameter'!$E$19)*'Data &amp; Parameter'!$E$20*'Data &amp; Parameter'!$E$37*N2507</f>
        <v>0.60492847774068004</v>
      </c>
      <c r="P2507">
        <f>ROUNDUP(IF(D2507&gt;$D$4,0,($D$4-D2507+1)/365),0)</f>
        <v>0</v>
      </c>
      <c r="Q2507">
        <f>ROUNDUP(IF(D2507&gt;$D$5,0,($D$5-D2507+1)/365),0)</f>
        <v>1</v>
      </c>
      <c r="R2507" s="28">
        <f>IF(OR(P2507=1,Q2507=1),IF(D2507+364&lt;=$D$5,(D2507+364-$D$4+1)/365,IF(D2507&gt;$D$4,($D$5-D2507+1)/365,$D$6/365)),0)</f>
        <v>0.17399349949264434</v>
      </c>
      <c r="S2507" s="28">
        <f>'Data &amp; Parameter'!$E$16*'Data &amp; Parameter'!$E$17*('Data &amp; Parameter'!$E$18+'Data &amp; Parameter'!$E$19)*'Data &amp; Parameter'!$E$20*'Data &amp; Parameter'!$E$37*R2507</f>
        <v>0.60492395767221385</v>
      </c>
      <c r="T2507" s="28">
        <f t="shared" si="39"/>
        <v>1.2098524354128939</v>
      </c>
    </row>
    <row r="2508" spans="1:20" ht="15.75" customHeight="1" x14ac:dyDescent="0.35">
      <c r="A2508">
        <v>2501</v>
      </c>
      <c r="B2508" s="76">
        <v>44238.492233796293</v>
      </c>
      <c r="C2508" s="1" t="s">
        <v>7923</v>
      </c>
      <c r="D2508" s="76">
        <v>44238.495219907403</v>
      </c>
      <c r="E2508" s="1" t="s">
        <v>7924</v>
      </c>
      <c r="F2508" s="1" t="s">
        <v>7925</v>
      </c>
      <c r="G2508" s="1" t="s">
        <v>123</v>
      </c>
      <c r="H2508" s="1" t="s">
        <v>124</v>
      </c>
      <c r="I2508" s="1" t="s">
        <v>125</v>
      </c>
      <c r="J2508" s="1" t="s">
        <v>7528</v>
      </c>
      <c r="K2508" s="1" t="s">
        <v>7657</v>
      </c>
      <c r="L2508">
        <f>ROUNDUP(IF(B2508&gt;$D$4,0,($D$4-B2508+1)/365),0)</f>
        <v>0</v>
      </c>
      <c r="M2508">
        <f>ROUNDUP(IF(B2508&gt;$D$5,0,($D$5-B2508+1)/365),0)</f>
        <v>1</v>
      </c>
      <c r="N2508" s="28">
        <f>IF(OR(L2508=1,M2508=1),IF(B2508+364&lt;=$D$5,(B2508+364-$D$4+1)/365,IF(B2508&gt;$D$4,($D$5-B2508+1)/365,$D$6/365)),0)</f>
        <v>0.17399388001015736</v>
      </c>
      <c r="O2508" s="28">
        <f>'Data &amp; Parameter'!$E$16*'Data &amp; Parameter'!$E$17*('Data &amp; Parameter'!$E$18+'Data &amp; Parameter'!$E$19)*'Data &amp; Parameter'!$E$20*'Data &amp; Parameter'!$E$37*N2508</f>
        <v>0.60492528061910911</v>
      </c>
      <c r="P2508">
        <f>ROUNDUP(IF(D2508&gt;$D$4,0,($D$4-D2508+1)/365),0)</f>
        <v>0</v>
      </c>
      <c r="Q2508">
        <f>ROUNDUP(IF(D2508&gt;$D$5,0,($D$5-D2508+1)/365),0)</f>
        <v>1</v>
      </c>
      <c r="R2508" s="28">
        <f>IF(OR(P2508=1,Q2508=1),IF(D2508+364&lt;=$D$5,(D2508+364-$D$4+1)/365,IF(D2508&gt;$D$4,($D$5-D2508+1)/365,$D$6/365)),0)</f>
        <v>0.17398569888382678</v>
      </c>
      <c r="S2508" s="28">
        <f>'Data &amp; Parameter'!$E$16*'Data &amp; Parameter'!$E$17*('Data &amp; Parameter'!$E$18+'Data &amp; Parameter'!$E$19)*'Data &amp; Parameter'!$E$20*'Data &amp; Parameter'!$E$37*R2508</f>
        <v>0.6048968372615553</v>
      </c>
      <c r="T2508" s="28">
        <f t="shared" si="39"/>
        <v>1.2098221178806643</v>
      </c>
    </row>
    <row r="2509" spans="1:20" ht="15.75" customHeight="1" x14ac:dyDescent="0.35">
      <c r="A2509">
        <v>2502</v>
      </c>
      <c r="B2509" s="76">
        <v>44238.493171296301</v>
      </c>
      <c r="C2509" s="1" t="s">
        <v>7926</v>
      </c>
      <c r="D2509" s="76">
        <v>44238.49381944444</v>
      </c>
      <c r="E2509" s="1" t="s">
        <v>7927</v>
      </c>
      <c r="F2509" s="1" t="s">
        <v>7928</v>
      </c>
      <c r="G2509" s="1" t="s">
        <v>123</v>
      </c>
      <c r="H2509" s="1" t="s">
        <v>503</v>
      </c>
      <c r="I2509" s="1" t="s">
        <v>125</v>
      </c>
      <c r="J2509" s="1" t="s">
        <v>7697</v>
      </c>
      <c r="K2509" s="1" t="s">
        <v>7731</v>
      </c>
      <c r="L2509">
        <f>ROUNDUP(IF(B2509&gt;$D$4,0,($D$4-B2509+1)/365),0)</f>
        <v>0</v>
      </c>
      <c r="M2509">
        <f>ROUNDUP(IF(B2509&gt;$D$5,0,($D$5-B2509+1)/365),0)</f>
        <v>1</v>
      </c>
      <c r="N2509" s="28">
        <f>IF(OR(L2509=1,M2509=1),IF(B2509+364&lt;=$D$5,(B2509+364-$D$4+1)/365,IF(B2509&gt;$D$4,($D$5-B2509+1)/365,$D$6/365)),0)</f>
        <v>0.17399131151698435</v>
      </c>
      <c r="O2509" s="28">
        <f>'Data &amp; Parameter'!$E$16*'Data &amp; Parameter'!$E$17*('Data &amp; Parameter'!$E$18+'Data &amp; Parameter'!$E$19)*'Data &amp; Parameter'!$E$20*'Data &amp; Parameter'!$E$37*N2509</f>
        <v>0.60491635072770511</v>
      </c>
      <c r="P2509">
        <f>ROUNDUP(IF(D2509&gt;$D$4,0,($D$4-D2509+1)/365),0)</f>
        <v>0</v>
      </c>
      <c r="Q2509">
        <f>ROUNDUP(IF(D2509&gt;$D$5,0,($D$5-D2509+1)/365),0)</f>
        <v>1</v>
      </c>
      <c r="R2509" s="28">
        <f>IF(OR(P2509=1,Q2509=1),IF(D2509+364&lt;=$D$5,(D2509+364-$D$4+1)/365,IF(D2509&gt;$D$4,($D$5-D2509+1)/365,$D$6/365)),0)</f>
        <v>0.17398953576865669</v>
      </c>
      <c r="S2509" s="28">
        <f>'Data &amp; Parameter'!$E$16*'Data &amp; Parameter'!$E$17*('Data &amp; Parameter'!$E$18+'Data &amp; Parameter'!$E$19)*'Data &amp; Parameter'!$E$20*'Data &amp; Parameter'!$E$37*R2509</f>
        <v>0.60491017697575844</v>
      </c>
      <c r="T2509" s="28">
        <f t="shared" si="39"/>
        <v>1.2098265277034637</v>
      </c>
    </row>
    <row r="2510" spans="1:20" ht="15.75" customHeight="1" x14ac:dyDescent="0.35">
      <c r="A2510">
        <v>2503</v>
      </c>
      <c r="B2510" s="76">
        <v>44238.493784722217</v>
      </c>
      <c r="C2510" s="1" t="s">
        <v>7929</v>
      </c>
      <c r="D2510" s="76">
        <v>44238.494351851856</v>
      </c>
      <c r="E2510" s="1" t="s">
        <v>7930</v>
      </c>
      <c r="F2510" s="1" t="s">
        <v>7931</v>
      </c>
      <c r="G2510" s="1" t="s">
        <v>123</v>
      </c>
      <c r="H2510" s="1" t="s">
        <v>729</v>
      </c>
      <c r="I2510" s="1" t="s">
        <v>125</v>
      </c>
      <c r="J2510" s="1" t="s">
        <v>918</v>
      </c>
      <c r="K2510" s="1" t="s">
        <v>7847</v>
      </c>
      <c r="L2510">
        <f>ROUNDUP(IF(B2510&gt;$D$4,0,($D$4-B2510+1)/365),0)</f>
        <v>0</v>
      </c>
      <c r="M2510">
        <f>ROUNDUP(IF(B2510&gt;$D$5,0,($D$5-B2510+1)/365),0)</f>
        <v>1</v>
      </c>
      <c r="N2510" s="28">
        <f>IF(OR(L2510=1,M2510=1),IF(B2510+364&lt;=$D$5,(B2510+364-$D$4+1)/365,IF(B2510&gt;$D$4,($D$5-B2510+1)/365,$D$6/365)),0)</f>
        <v>0.17398963089803496</v>
      </c>
      <c r="O2510" s="28">
        <f>'Data &amp; Parameter'!$E$16*'Data &amp; Parameter'!$E$17*('Data &amp; Parameter'!$E$18+'Data &amp; Parameter'!$E$19)*'Data &amp; Parameter'!$E$20*'Data &amp; Parameter'!$E$37*N2510</f>
        <v>0.60491050771248234</v>
      </c>
      <c r="P2510">
        <f>ROUNDUP(IF(D2510&gt;$D$4,0,($D$4-D2510+1)/365),0)</f>
        <v>0</v>
      </c>
      <c r="Q2510">
        <f>ROUNDUP(IF(D2510&gt;$D$5,0,($D$5-D2510+1)/365),0)</f>
        <v>1</v>
      </c>
      <c r="R2510" s="28">
        <f>IF(OR(P2510=1,Q2510=1),IF(D2510+364&lt;=$D$5,(D2510+364-$D$4+1)/365,IF(D2510&gt;$D$4,($D$5-D2510+1)/365,$D$6/365)),0)</f>
        <v>0.17398807711820341</v>
      </c>
      <c r="S2510" s="28">
        <f>'Data &amp; Parameter'!$E$16*'Data &amp; Parameter'!$E$17*('Data &amp; Parameter'!$E$18+'Data &amp; Parameter'!$E$19)*'Data &amp; Parameter'!$E$20*'Data &amp; Parameter'!$E$37*R2510</f>
        <v>0.60490510567937306</v>
      </c>
      <c r="T2510" s="28">
        <f t="shared" si="39"/>
        <v>1.2098156133918554</v>
      </c>
    </row>
    <row r="2511" spans="1:20" ht="15.75" customHeight="1" x14ac:dyDescent="0.35">
      <c r="A2511">
        <v>2504</v>
      </c>
      <c r="B2511" s="76">
        <v>44238.49554398148</v>
      </c>
      <c r="C2511" s="1" t="s">
        <v>7932</v>
      </c>
      <c r="D2511" s="76">
        <v>44238.496550925927</v>
      </c>
      <c r="E2511" s="1" t="s">
        <v>7933</v>
      </c>
      <c r="F2511" s="1" t="s">
        <v>7934</v>
      </c>
      <c r="G2511" s="1" t="s">
        <v>123</v>
      </c>
      <c r="H2511" s="1" t="s">
        <v>124</v>
      </c>
      <c r="I2511" s="1" t="s">
        <v>125</v>
      </c>
      <c r="J2511" s="1" t="s">
        <v>7528</v>
      </c>
      <c r="K2511" s="1" t="s">
        <v>7813</v>
      </c>
      <c r="L2511">
        <f>ROUNDUP(IF(B2511&gt;$D$4,0,($D$4-B2511+1)/365),0)</f>
        <v>0</v>
      </c>
      <c r="M2511">
        <f>ROUNDUP(IF(B2511&gt;$D$5,0,($D$5-B2511+1)/365),0)</f>
        <v>1</v>
      </c>
      <c r="N2511" s="28">
        <f>IF(OR(L2511=1,M2511=1),IF(B2511+364&lt;=$D$5,(B2511+364-$D$4+1)/365,IF(B2511&gt;$D$4,($D$5-B2511+1)/365,$D$6/365)),0)</f>
        <v>0.17398481100964303</v>
      </c>
      <c r="O2511" s="28">
        <f>'Data &amp; Parameter'!$E$16*'Data &amp; Parameter'!$E$17*('Data &amp; Parameter'!$E$18+'Data &amp; Parameter'!$E$19)*'Data &amp; Parameter'!$E$20*'Data &amp; Parameter'!$E$37*N2511</f>
        <v>0.60489375038551263</v>
      </c>
      <c r="P2511">
        <f>ROUNDUP(IF(D2511&gt;$D$4,0,($D$4-D2511+1)/365),0)</f>
        <v>0</v>
      </c>
      <c r="Q2511">
        <f>ROUNDUP(IF(D2511&gt;$D$5,0,($D$5-D2511+1)/365),0)</f>
        <v>1</v>
      </c>
      <c r="R2511" s="28">
        <f>IF(OR(P2511=1,Q2511=1),IF(D2511+364&lt;=$D$5,(D2511+364-$D$4+1)/365,IF(D2511&gt;$D$4,($D$5-D2511+1)/365,$D$6/365)),0)</f>
        <v>0.17398205225773344</v>
      </c>
      <c r="S2511" s="28">
        <f>'Data &amp; Parameter'!$E$16*'Data &amp; Parameter'!$E$17*('Data &amp; Parameter'!$E$18+'Data &amp; Parameter'!$E$19)*'Data &amp; Parameter'!$E$20*'Data &amp; Parameter'!$E$37*R2511</f>
        <v>0.60488415902073045</v>
      </c>
      <c r="T2511" s="28">
        <f t="shared" si="39"/>
        <v>1.2097779094062431</v>
      </c>
    </row>
    <row r="2512" spans="1:20" ht="15.75" customHeight="1" x14ac:dyDescent="0.35">
      <c r="A2512">
        <v>2505</v>
      </c>
      <c r="B2512" s="76">
        <v>44238.497581018513</v>
      </c>
      <c r="C2512" s="1" t="s">
        <v>7935</v>
      </c>
      <c r="D2512" s="76">
        <v>44238.498530092591</v>
      </c>
      <c r="E2512" s="1" t="s">
        <v>7936</v>
      </c>
      <c r="F2512" s="1" t="s">
        <v>7937</v>
      </c>
      <c r="G2512" s="1" t="s">
        <v>123</v>
      </c>
      <c r="H2512" s="1" t="s">
        <v>124</v>
      </c>
      <c r="I2512" s="1" t="s">
        <v>125</v>
      </c>
      <c r="J2512" s="1" t="s">
        <v>7528</v>
      </c>
      <c r="K2512" s="1" t="s">
        <v>7657</v>
      </c>
      <c r="L2512">
        <f>ROUNDUP(IF(B2512&gt;$D$4,0,($D$4-B2512+1)/365),0)</f>
        <v>0</v>
      </c>
      <c r="M2512">
        <f>ROUNDUP(IF(B2512&gt;$D$5,0,($D$5-B2512+1)/365),0)</f>
        <v>1</v>
      </c>
      <c r="N2512" s="28">
        <f>IF(OR(L2512=1,M2512=1),IF(B2512+364&lt;=$D$5,(B2512+364-$D$4+1)/365,IF(B2512&gt;$D$4,($D$5-B2512+1)/365,$D$6/365)),0)</f>
        <v>0.17397923008626492</v>
      </c>
      <c r="O2512" s="28">
        <f>'Data &amp; Parameter'!$E$16*'Data &amp; Parameter'!$E$17*('Data &amp; Parameter'!$E$18+'Data &amp; Parameter'!$E$19)*'Data &amp; Parameter'!$E$20*'Data &amp; Parameter'!$E$37*N2512</f>
        <v>0.6048743471648913</v>
      </c>
      <c r="P2512">
        <f>ROUNDUP(IF(D2512&gt;$D$4,0,($D$4-D2512+1)/365),0)</f>
        <v>0</v>
      </c>
      <c r="Q2512">
        <f>ROUNDUP(IF(D2512&gt;$D$5,0,($D$5-D2512+1)/365),0)</f>
        <v>1</v>
      </c>
      <c r="R2512" s="28">
        <f>IF(OR(P2512=1,Q2512=1),IF(D2512+364&lt;=$D$5,(D2512+364-$D$4+1)/365,IF(D2512&gt;$D$4,($D$5-D2512+1)/365,$D$6/365)),0)</f>
        <v>0.17397662988331244</v>
      </c>
      <c r="S2512" s="28">
        <f>'Data &amp; Parameter'!$E$16*'Data &amp; Parameter'!$E$17*('Data &amp; Parameter'!$E$18+'Data &amp; Parameter'!$E$19)*'Data &amp; Parameter'!$E$20*'Data &amp; Parameter'!$E$37*R2512</f>
        <v>0.60486530702795882</v>
      </c>
      <c r="T2512" s="28">
        <f t="shared" si="39"/>
        <v>1.20973965419285</v>
      </c>
    </row>
    <row r="2513" spans="1:20" ht="15.75" customHeight="1" x14ac:dyDescent="0.35">
      <c r="A2513">
        <v>2506</v>
      </c>
      <c r="B2513" s="76">
        <v>44238.497685185182</v>
      </c>
      <c r="C2513" s="1" t="s">
        <v>7938</v>
      </c>
      <c r="D2513" s="76">
        <v>44238.498287037037</v>
      </c>
      <c r="E2513" s="1" t="s">
        <v>7939</v>
      </c>
      <c r="F2513" s="1" t="s">
        <v>7940</v>
      </c>
      <c r="G2513" s="1" t="s">
        <v>123</v>
      </c>
      <c r="H2513" s="1" t="s">
        <v>503</v>
      </c>
      <c r="I2513" s="1" t="s">
        <v>125</v>
      </c>
      <c r="J2513" s="1" t="s">
        <v>7697</v>
      </c>
      <c r="K2513" s="1" t="s">
        <v>7731</v>
      </c>
      <c r="L2513">
        <f>ROUNDUP(IF(B2513&gt;$D$4,0,($D$4-B2513+1)/365),0)</f>
        <v>0</v>
      </c>
      <c r="M2513">
        <f>ROUNDUP(IF(B2513&gt;$D$5,0,($D$5-B2513+1)/365),0)</f>
        <v>1</v>
      </c>
      <c r="N2513" s="28">
        <f>IF(OR(L2513=1,M2513=1),IF(B2513+364&lt;=$D$5,(B2513+364-$D$4+1)/365,IF(B2513&gt;$D$4,($D$5-B2513+1)/365,$D$6/365)),0)</f>
        <v>0.17397894469813016</v>
      </c>
      <c r="O2513" s="28">
        <f>'Data &amp; Parameter'!$E$16*'Data &amp; Parameter'!$E$17*('Data &amp; Parameter'!$E$18+'Data &amp; Parameter'!$E$19)*'Data &amp; Parameter'!$E$20*'Data &amp; Parameter'!$E$37*N2513</f>
        <v>0.60487335495471983</v>
      </c>
      <c r="P2513">
        <f>ROUNDUP(IF(D2513&gt;$D$4,0,($D$4-D2513+1)/365),0)</f>
        <v>0</v>
      </c>
      <c r="Q2513">
        <f>ROUNDUP(IF(D2513&gt;$D$5,0,($D$5-D2513+1)/365),0)</f>
        <v>1</v>
      </c>
      <c r="R2513" s="28">
        <f>IF(OR(P2513=1,Q2513=1),IF(D2513+364&lt;=$D$5,(D2513+364-$D$4+1)/365,IF(D2513&gt;$D$4,($D$5-D2513+1)/365,$D$6/365)),0)</f>
        <v>0.17397729578894031</v>
      </c>
      <c r="S2513" s="28">
        <f>'Data &amp; Parameter'!$E$16*'Data &amp; Parameter'!$E$17*('Data &amp; Parameter'!$E$18+'Data &amp; Parameter'!$E$19)*'Data &amp; Parameter'!$E$20*'Data &amp; Parameter'!$E$37*R2513</f>
        <v>0.60486762218495616</v>
      </c>
      <c r="T2513" s="28">
        <f t="shared" si="39"/>
        <v>1.2097409771396759</v>
      </c>
    </row>
    <row r="2514" spans="1:20" ht="15.75" customHeight="1" x14ac:dyDescent="0.35">
      <c r="A2514">
        <v>2507</v>
      </c>
      <c r="B2514" s="76">
        <v>44238.499664351853</v>
      </c>
      <c r="C2514" s="1" t="s">
        <v>7941</v>
      </c>
      <c r="D2514" s="76">
        <v>44238.500069444446</v>
      </c>
      <c r="E2514" s="1" t="s">
        <v>7942</v>
      </c>
      <c r="F2514" s="1" t="s">
        <v>7943</v>
      </c>
      <c r="G2514" s="1" t="s">
        <v>123</v>
      </c>
      <c r="H2514" s="1" t="s">
        <v>124</v>
      </c>
      <c r="I2514" s="1" t="s">
        <v>125</v>
      </c>
      <c r="J2514" s="1" t="s">
        <v>7528</v>
      </c>
      <c r="K2514" s="1" t="s">
        <v>7813</v>
      </c>
      <c r="L2514">
        <f>ROUNDUP(IF(B2514&gt;$D$4,0,($D$4-B2514+1)/365),0)</f>
        <v>0</v>
      </c>
      <c r="M2514">
        <f>ROUNDUP(IF(B2514&gt;$D$5,0,($D$5-B2514+1)/365),0)</f>
        <v>1</v>
      </c>
      <c r="N2514" s="28">
        <f>IF(OR(L2514=1,M2514=1),IF(B2514+364&lt;=$D$5,(B2514+364-$D$4+1)/365,IF(B2514&gt;$D$4,($D$5-B2514+1)/365,$D$6/365)),0)</f>
        <v>0.17397352232368923</v>
      </c>
      <c r="O2514" s="28">
        <f>'Data &amp; Parameter'!$E$16*'Data &amp; Parameter'!$E$17*('Data &amp; Parameter'!$E$18+'Data &amp; Parameter'!$E$19)*'Data &amp; Parameter'!$E$20*'Data &amp; Parameter'!$E$37*N2514</f>
        <v>0.60485450296187904</v>
      </c>
      <c r="P2514">
        <f>ROUNDUP(IF(D2514&gt;$D$4,0,($D$4-D2514+1)/365),0)</f>
        <v>0</v>
      </c>
      <c r="Q2514">
        <f>ROUNDUP(IF(D2514&gt;$D$5,0,($D$5-D2514+1)/365),0)</f>
        <v>1</v>
      </c>
      <c r="R2514" s="28">
        <f>IF(OR(P2514=1,Q2514=1),IF(D2514+364&lt;=$D$5,(D2514+364-$D$4+1)/365,IF(D2514&gt;$D$4,($D$5-D2514+1)/365,$D$6/365)),0)</f>
        <v>0.17397241248096951</v>
      </c>
      <c r="S2514" s="28">
        <f>'Data &amp; Parameter'!$E$16*'Data &amp; Parameter'!$E$17*('Data &amp; Parameter'!$E$18+'Data &amp; Parameter'!$E$19)*'Data &amp; Parameter'!$E$20*'Data &amp; Parameter'!$E$37*R2514</f>
        <v>0.60485064436686042</v>
      </c>
      <c r="T2514" s="28">
        <f t="shared" si="39"/>
        <v>1.2097051473287395</v>
      </c>
    </row>
    <row r="2515" spans="1:20" ht="15.75" customHeight="1" x14ac:dyDescent="0.35">
      <c r="A2515">
        <v>2508</v>
      </c>
      <c r="B2515" s="76">
        <v>44238.500868055555</v>
      </c>
      <c r="C2515" s="1" t="s">
        <v>7944</v>
      </c>
      <c r="D2515" s="76">
        <v>44238.501689814817</v>
      </c>
      <c r="E2515" s="1" t="s">
        <v>7945</v>
      </c>
      <c r="F2515" s="1" t="s">
        <v>7946</v>
      </c>
      <c r="G2515" s="1" t="s">
        <v>123</v>
      </c>
      <c r="H2515" s="1" t="s">
        <v>124</v>
      </c>
      <c r="I2515" s="1" t="s">
        <v>125</v>
      </c>
      <c r="J2515" s="1" t="s">
        <v>7528</v>
      </c>
      <c r="K2515" s="1" t="s">
        <v>7947</v>
      </c>
      <c r="L2515">
        <f>ROUNDUP(IF(B2515&gt;$D$4,0,($D$4-B2515+1)/365),0)</f>
        <v>0</v>
      </c>
      <c r="M2515">
        <f>ROUNDUP(IF(B2515&gt;$D$5,0,($D$5-B2515+1)/365),0)</f>
        <v>1</v>
      </c>
      <c r="N2515" s="28">
        <f>IF(OR(L2515=1,M2515=1),IF(B2515+364&lt;=$D$5,(B2515+364-$D$4+1)/365,IF(B2515&gt;$D$4,($D$5-B2515+1)/365,$D$6/365)),0)</f>
        <v>0.17397022450532945</v>
      </c>
      <c r="O2515" s="28">
        <f>'Data &amp; Parameter'!$E$16*'Data &amp; Parameter'!$E$17*('Data &amp; Parameter'!$E$18+'Data &amp; Parameter'!$E$19)*'Data &amp; Parameter'!$E$20*'Data &amp; Parameter'!$E$37*N2515</f>
        <v>0.60484303742242096</v>
      </c>
      <c r="P2515">
        <f>ROUNDUP(IF(D2515&gt;$D$4,0,($D$4-D2515+1)/365),0)</f>
        <v>0</v>
      </c>
      <c r="Q2515">
        <f>ROUNDUP(IF(D2515&gt;$D$5,0,($D$5-D2515+1)/365),0)</f>
        <v>1</v>
      </c>
      <c r="R2515" s="28">
        <f>IF(OR(P2515=1,Q2515=1),IF(D2515+364&lt;=$D$5,(D2515+364-$D$4+1)/365,IF(D2515&gt;$D$4,($D$5-D2515+1)/365,$D$6/365)),0)</f>
        <v>0.1739679731100906</v>
      </c>
      <c r="S2515" s="28">
        <f>'Data &amp; Parameter'!$E$16*'Data &amp; Parameter'!$E$17*('Data &amp; Parameter'!$E$18+'Data &amp; Parameter'!$E$19)*'Data &amp; Parameter'!$E$20*'Data &amp; Parameter'!$E$37*R2515</f>
        <v>0.60483520998678608</v>
      </c>
      <c r="T2515" s="28">
        <f t="shared" si="39"/>
        <v>1.2096782474092072</v>
      </c>
    </row>
    <row r="2516" spans="1:20" ht="15.75" customHeight="1" x14ac:dyDescent="0.35">
      <c r="A2516">
        <v>2509</v>
      </c>
      <c r="B2516" s="76">
        <v>44238.502280092594</v>
      </c>
      <c r="C2516" s="1" t="s">
        <v>7948</v>
      </c>
      <c r="D2516" s="76">
        <v>44238.503125000003</v>
      </c>
      <c r="E2516" s="1" t="s">
        <v>7949</v>
      </c>
      <c r="F2516" s="1" t="s">
        <v>7950</v>
      </c>
      <c r="G2516" s="1" t="s">
        <v>123</v>
      </c>
      <c r="H2516" s="1" t="s">
        <v>124</v>
      </c>
      <c r="I2516" s="1" t="s">
        <v>125</v>
      </c>
      <c r="J2516" s="1" t="s">
        <v>7528</v>
      </c>
      <c r="K2516" s="1" t="s">
        <v>7813</v>
      </c>
      <c r="L2516">
        <f>ROUNDUP(IF(B2516&gt;$D$4,0,($D$4-B2516+1)/365),0)</f>
        <v>0</v>
      </c>
      <c r="M2516">
        <f>ROUNDUP(IF(B2516&gt;$D$5,0,($D$5-B2516+1)/365),0)</f>
        <v>1</v>
      </c>
      <c r="N2516" s="28">
        <f>IF(OR(L2516=1,M2516=1),IF(B2516+364&lt;=$D$5,(B2516+364-$D$4+1)/365,IF(B2516&gt;$D$4,($D$5-B2516+1)/365,$D$6/365)),0)</f>
        <v>0.17396635591070014</v>
      </c>
      <c r="O2516" s="28">
        <f>'Data &amp; Parameter'!$E$16*'Data &amp; Parameter'!$E$17*('Data &amp; Parameter'!$E$18+'Data &amp; Parameter'!$E$19)*'Data &amp; Parameter'!$E$20*'Data &amp; Parameter'!$E$37*N2516</f>
        <v>0.60482958746262006</v>
      </c>
      <c r="P2516">
        <f>ROUNDUP(IF(D2516&gt;$D$4,0,($D$4-D2516+1)/365),0)</f>
        <v>0</v>
      </c>
      <c r="Q2516">
        <f>ROUNDUP(IF(D2516&gt;$D$5,0,($D$5-D2516+1)/365),0)</f>
        <v>1</v>
      </c>
      <c r="R2516" s="28">
        <f>IF(OR(P2516=1,Q2516=1),IF(D2516+364&lt;=$D$5,(D2516+364-$D$4+1)/365,IF(D2516&gt;$D$4,($D$5-D2516+1)/365,$D$6/365)),0)</f>
        <v>0.17396404109588243</v>
      </c>
      <c r="S2516" s="28">
        <f>'Data &amp; Parameter'!$E$16*'Data &amp; Parameter'!$E$17*('Data &amp; Parameter'!$E$18+'Data &amp; Parameter'!$E$19)*'Data &amp; Parameter'!$E$20*'Data &amp; Parameter'!$E$37*R2516</f>
        <v>0.60482153953585904</v>
      </c>
      <c r="T2516" s="28">
        <f t="shared" si="39"/>
        <v>1.2096511269984791</v>
      </c>
    </row>
    <row r="2517" spans="1:20" ht="15.75" customHeight="1" x14ac:dyDescent="0.35">
      <c r="A2517">
        <v>2510</v>
      </c>
      <c r="B2517" s="76">
        <v>44238.504513888889</v>
      </c>
      <c r="C2517" s="1" t="s">
        <v>7951</v>
      </c>
      <c r="D2517" s="76">
        <v>44238.505775462967</v>
      </c>
      <c r="E2517" s="1" t="s">
        <v>7952</v>
      </c>
      <c r="F2517" s="1" t="s">
        <v>7953</v>
      </c>
      <c r="G2517" s="1" t="s">
        <v>123</v>
      </c>
      <c r="H2517" s="1" t="s">
        <v>124</v>
      </c>
      <c r="I2517" s="1" t="s">
        <v>125</v>
      </c>
      <c r="J2517" s="1" t="s">
        <v>7528</v>
      </c>
      <c r="K2517" s="1" t="s">
        <v>7954</v>
      </c>
      <c r="L2517">
        <f>ROUNDUP(IF(B2517&gt;$D$4,0,($D$4-B2517+1)/365),0)</f>
        <v>0</v>
      </c>
      <c r="M2517">
        <f>ROUNDUP(IF(B2517&gt;$D$5,0,($D$5-B2517+1)/365),0)</f>
        <v>1</v>
      </c>
      <c r="N2517" s="28">
        <f>IF(OR(L2517=1,M2517=1),IF(B2517+364&lt;=$D$5,(B2517+364-$D$4+1)/365,IF(B2517&gt;$D$4,($D$5-B2517+1)/365,$D$6/365)),0)</f>
        <v>0.17396023592085191</v>
      </c>
      <c r="O2517" s="28">
        <f>'Data &amp; Parameter'!$E$16*'Data &amp; Parameter'!$E$17*('Data &amp; Parameter'!$E$18+'Data &amp; Parameter'!$E$19)*'Data &amp; Parameter'!$E$20*'Data &amp; Parameter'!$E$37*N2517</f>
        <v>0.60480831006725355</v>
      </c>
      <c r="P2517">
        <f>ROUNDUP(IF(D2517&gt;$D$4,0,($D$4-D2517+1)/365),0)</f>
        <v>0</v>
      </c>
      <c r="Q2517">
        <f>ROUNDUP(IF(D2517&gt;$D$5,0,($D$5-D2517+1)/365),0)</f>
        <v>1</v>
      </c>
      <c r="R2517" s="28">
        <f>IF(OR(P2517=1,Q2517=1),IF(D2517+364&lt;=$D$5,(D2517+364-$D$4+1)/365,IF(D2517&gt;$D$4,($D$5-D2517+1)/365,$D$6/365)),0)</f>
        <v>0.17395677955351507</v>
      </c>
      <c r="S2517" s="28">
        <f>'Data &amp; Parameter'!$E$16*'Data &amp; Parameter'!$E$17*('Data &amp; Parameter'!$E$18+'Data &amp; Parameter'!$E$19)*'Data &amp; Parameter'!$E$20*'Data &amp; Parameter'!$E$37*R2517</f>
        <v>0.60479629329987628</v>
      </c>
      <c r="T2517" s="28">
        <f t="shared" si="39"/>
        <v>1.2096046033671297</v>
      </c>
    </row>
    <row r="2518" spans="1:20" ht="15.75" customHeight="1" x14ac:dyDescent="0.35">
      <c r="A2518">
        <v>2511</v>
      </c>
      <c r="B2518" s="76">
        <v>44238.505578703705</v>
      </c>
      <c r="C2518" s="1" t="s">
        <v>7955</v>
      </c>
      <c r="D2518" s="76">
        <v>44238.508298611108</v>
      </c>
      <c r="E2518" s="1" t="s">
        <v>7956</v>
      </c>
      <c r="F2518" s="1" t="s">
        <v>7957</v>
      </c>
      <c r="G2518" s="1" t="s">
        <v>123</v>
      </c>
      <c r="H2518" s="1" t="s">
        <v>729</v>
      </c>
      <c r="I2518" s="1" t="s">
        <v>125</v>
      </c>
      <c r="J2518" s="1" t="s">
        <v>918</v>
      </c>
      <c r="K2518" s="1" t="s">
        <v>946</v>
      </c>
      <c r="L2518">
        <f>ROUNDUP(IF(B2518&gt;$D$4,0,($D$4-B2518+1)/365),0)</f>
        <v>0</v>
      </c>
      <c r="M2518">
        <f>ROUNDUP(IF(B2518&gt;$D$5,0,($D$5-B2518+1)/365),0)</f>
        <v>1</v>
      </c>
      <c r="N2518" s="28">
        <f>IF(OR(L2518=1,M2518=1),IF(B2518+364&lt;=$D$5,(B2518+364-$D$4+1)/365,IF(B2518&gt;$D$4,($D$5-B2518+1)/365,$D$6/365)),0)</f>
        <v>0.17395731861998523</v>
      </c>
      <c r="O2518" s="28">
        <f>'Data &amp; Parameter'!$E$16*'Data &amp; Parameter'!$E$17*('Data &amp; Parameter'!$E$18+'Data &amp; Parameter'!$E$19)*'Data &amp; Parameter'!$E$20*'Data &amp; Parameter'!$E$37*N2518</f>
        <v>0.60479816747462145</v>
      </c>
      <c r="P2518">
        <f>ROUNDUP(IF(D2518&gt;$D$4,0,($D$4-D2518+1)/365),0)</f>
        <v>0</v>
      </c>
      <c r="Q2518">
        <f>ROUNDUP(IF(D2518&gt;$D$5,0,($D$5-D2518+1)/365),0)</f>
        <v>1</v>
      </c>
      <c r="R2518" s="28">
        <f>IF(OR(P2518=1,Q2518=1),IF(D2518+364&lt;=$D$5,(D2518+364-$D$4+1)/365,IF(D2518&gt;$D$4,($D$5-D2518+1)/365,$D$6/365)),0)</f>
        <v>0.17394986681888128</v>
      </c>
      <c r="S2518" s="28">
        <f>'Data &amp; Parameter'!$E$16*'Data &amp; Parameter'!$E$17*('Data &amp; Parameter'!$E$18+'Data &amp; Parameter'!$E$19)*'Data &amp; Parameter'!$E$20*'Data &amp; Parameter'!$E$37*R2518</f>
        <v>0.60477225976526028</v>
      </c>
      <c r="T2518" s="28">
        <f t="shared" si="39"/>
        <v>1.2095704272398817</v>
      </c>
    </row>
    <row r="2519" spans="1:20" ht="15.75" customHeight="1" x14ac:dyDescent="0.35">
      <c r="A2519">
        <v>2512</v>
      </c>
      <c r="B2519" s="76">
        <v>44238.506550925929</v>
      </c>
      <c r="C2519" s="1" t="s">
        <v>7958</v>
      </c>
      <c r="D2519" s="76">
        <v>44238.507071759261</v>
      </c>
      <c r="E2519" s="1" t="s">
        <v>7959</v>
      </c>
      <c r="F2519" s="1" t="s">
        <v>7960</v>
      </c>
      <c r="G2519" s="1" t="s">
        <v>123</v>
      </c>
      <c r="H2519" s="1" t="s">
        <v>124</v>
      </c>
      <c r="I2519" s="1" t="s">
        <v>125</v>
      </c>
      <c r="J2519" s="1" t="s">
        <v>7528</v>
      </c>
      <c r="K2519" s="1" t="s">
        <v>7813</v>
      </c>
      <c r="L2519">
        <f>ROUNDUP(IF(B2519&gt;$D$4,0,($D$4-B2519+1)/365),0)</f>
        <v>0</v>
      </c>
      <c r="M2519">
        <f>ROUNDUP(IF(B2519&gt;$D$5,0,($D$5-B2519+1)/365),0)</f>
        <v>1</v>
      </c>
      <c r="N2519" s="28">
        <f>IF(OR(L2519=1,M2519=1),IF(B2519+364&lt;=$D$5,(B2519+364-$D$4+1)/365,IF(B2519&gt;$D$4,($D$5-B2519+1)/365,$D$6/365)),0)</f>
        <v>0.17395465499745388</v>
      </c>
      <c r="O2519" s="28">
        <f>'Data &amp; Parameter'!$E$16*'Data &amp; Parameter'!$E$17*('Data &amp; Parameter'!$E$18+'Data &amp; Parameter'!$E$19)*'Data &amp; Parameter'!$E$20*'Data &amp; Parameter'!$E$37*N2519</f>
        <v>0.60478890684656283</v>
      </c>
      <c r="P2519">
        <f>ROUNDUP(IF(D2519&gt;$D$4,0,($D$4-D2519+1)/365),0)</f>
        <v>0</v>
      </c>
      <c r="Q2519">
        <f>ROUNDUP(IF(D2519&gt;$D$5,0,($D$5-D2519+1)/365),0)</f>
        <v>1</v>
      </c>
      <c r="R2519" s="28">
        <f>IF(OR(P2519=1,Q2519=1),IF(D2519+364&lt;=$D$5,(D2519+364-$D$4+1)/365,IF(D2519&gt;$D$4,($D$5-D2519+1)/365,$D$6/365)),0)</f>
        <v>0.17395322805681993</v>
      </c>
      <c r="S2519" s="28">
        <f>'Data &amp; Parameter'!$E$16*'Data &amp; Parameter'!$E$17*('Data &amp; Parameter'!$E$18+'Data &amp; Parameter'!$E$19)*'Data &amp; Parameter'!$E$20*'Data &amp; Parameter'!$E$37*R2519</f>
        <v>0.60478394579584449</v>
      </c>
      <c r="T2519" s="28">
        <f t="shared" si="39"/>
        <v>1.2095728526424074</v>
      </c>
    </row>
    <row r="2520" spans="1:20" ht="15.75" customHeight="1" x14ac:dyDescent="0.35">
      <c r="A2520">
        <v>2513</v>
      </c>
      <c r="B2520" s="76">
        <v>44238.509375000001</v>
      </c>
      <c r="C2520" s="1" t="s">
        <v>7961</v>
      </c>
      <c r="D2520" s="76">
        <v>44238.51017361111</v>
      </c>
      <c r="E2520" s="1" t="s">
        <v>7962</v>
      </c>
      <c r="F2520" s="1" t="s">
        <v>7963</v>
      </c>
      <c r="G2520" s="1" t="s">
        <v>123</v>
      </c>
      <c r="H2520" s="1" t="s">
        <v>124</v>
      </c>
      <c r="I2520" s="1" t="s">
        <v>125</v>
      </c>
      <c r="J2520" s="1" t="s">
        <v>7528</v>
      </c>
      <c r="K2520" s="1" t="s">
        <v>7813</v>
      </c>
      <c r="L2520">
        <f>ROUNDUP(IF(B2520&gt;$D$4,0,($D$4-B2520+1)/365),0)</f>
        <v>0</v>
      </c>
      <c r="M2520">
        <f>ROUNDUP(IF(B2520&gt;$D$5,0,($D$5-B2520+1)/365),0)</f>
        <v>1</v>
      </c>
      <c r="N2520" s="28">
        <f>IF(OR(L2520=1,M2520=1),IF(B2520+364&lt;=$D$5,(B2520+364-$D$4+1)/365,IF(B2520&gt;$D$4,($D$5-B2520+1)/365,$D$6/365)),0)</f>
        <v>0.1739469178082152</v>
      </c>
      <c r="O2520" s="28">
        <f>'Data &amp; Parameter'!$E$16*'Data &amp; Parameter'!$E$17*('Data &amp; Parameter'!$E$18+'Data &amp; Parameter'!$E$19)*'Data &amp; Parameter'!$E$20*'Data &amp; Parameter'!$E$37*N2520</f>
        <v>0.60476200692703042</v>
      </c>
      <c r="P2520">
        <f>ROUNDUP(IF(D2520&gt;$D$4,0,($D$4-D2520+1)/365),0)</f>
        <v>0</v>
      </c>
      <c r="Q2520">
        <f>ROUNDUP(IF(D2520&gt;$D$5,0,($D$5-D2520+1)/365),0)</f>
        <v>1</v>
      </c>
      <c r="R2520" s="28">
        <f>IF(OR(P2520=1,Q2520=1),IF(D2520+364&lt;=$D$5,(D2520+364-$D$4+1)/365,IF(D2520&gt;$D$4,($D$5-D2520+1)/365,$D$6/365)),0)</f>
        <v>0.17394472983257514</v>
      </c>
      <c r="S2520" s="28">
        <f>'Data &amp; Parameter'!$E$16*'Data &amp; Parameter'!$E$17*('Data &amp; Parameter'!$E$18+'Data &amp; Parameter'!$E$19)*'Data &amp; Parameter'!$E$20*'Data &amp; Parameter'!$E$37*R2520</f>
        <v>0.60475439998259095</v>
      </c>
      <c r="T2520" s="28">
        <f t="shared" si="39"/>
        <v>1.2095164069096214</v>
      </c>
    </row>
    <row r="2521" spans="1:20" ht="15.75" customHeight="1" x14ac:dyDescent="0.35">
      <c r="A2521">
        <v>2514</v>
      </c>
      <c r="B2521" s="76">
        <v>44238.509525462963</v>
      </c>
      <c r="C2521" s="1" t="s">
        <v>7964</v>
      </c>
      <c r="D2521" s="76">
        <v>44238.510393518518</v>
      </c>
      <c r="E2521" s="1" t="s">
        <v>7965</v>
      </c>
      <c r="F2521" s="1" t="s">
        <v>7966</v>
      </c>
      <c r="G2521" s="1" t="s">
        <v>123</v>
      </c>
      <c r="H2521" s="1" t="s">
        <v>124</v>
      </c>
      <c r="I2521" s="1" t="s">
        <v>125</v>
      </c>
      <c r="J2521" s="1" t="s">
        <v>7528</v>
      </c>
      <c r="K2521" s="1" t="s">
        <v>7954</v>
      </c>
      <c r="L2521">
        <f>ROUNDUP(IF(B2521&gt;$D$4,0,($D$4-B2521+1)/365),0)</f>
        <v>0</v>
      </c>
      <c r="M2521">
        <f>ROUNDUP(IF(B2521&gt;$D$5,0,($D$5-B2521+1)/365),0)</f>
        <v>1</v>
      </c>
      <c r="N2521" s="28">
        <f>IF(OR(L2521=1,M2521=1),IF(B2521+364&lt;=$D$5,(B2521+364-$D$4+1)/365,IF(B2521&gt;$D$4,($D$5-B2521+1)/365,$D$6/365)),0)</f>
        <v>0.1739465055809227</v>
      </c>
      <c r="O2521" s="28">
        <f>'Data &amp; Parameter'!$E$16*'Data &amp; Parameter'!$E$17*('Data &amp; Parameter'!$E$18+'Data &amp; Parameter'!$E$19)*'Data &amp; Parameter'!$E$20*'Data &amp; Parameter'!$E$37*N2521</f>
        <v>0.60476057373460679</v>
      </c>
      <c r="P2521">
        <f>ROUNDUP(IF(D2521&gt;$D$4,0,($D$4-D2521+1)/365),0)</f>
        <v>0</v>
      </c>
      <c r="Q2521">
        <f>ROUNDUP(IF(D2521&gt;$D$5,0,($D$5-D2521+1)/365),0)</f>
        <v>1</v>
      </c>
      <c r="R2521" s="28">
        <f>IF(OR(P2521=1,Q2521=1),IF(D2521+364&lt;=$D$5,(D2521+364-$D$4+1)/365,IF(D2521&gt;$D$4,($D$5-D2521+1)/365,$D$6/365)),0)</f>
        <v>0.17394412734652615</v>
      </c>
      <c r="S2521" s="28">
        <f>'Data &amp; Parameter'!$E$16*'Data &amp; Parameter'!$E$17*('Data &amp; Parameter'!$E$18+'Data &amp; Parameter'!$E$19)*'Data &amp; Parameter'!$E$20*'Data &amp; Parameter'!$E$37*R2521</f>
        <v>0.60475230531671975</v>
      </c>
      <c r="T2521" s="28">
        <f t="shared" si="39"/>
        <v>1.2095128790513265</v>
      </c>
    </row>
    <row r="2522" spans="1:20" ht="15.75" customHeight="1" x14ac:dyDescent="0.35">
      <c r="A2522">
        <v>2515</v>
      </c>
      <c r="B2522" s="76">
        <v>44238.512164351851</v>
      </c>
      <c r="C2522" s="1" t="s">
        <v>7967</v>
      </c>
      <c r="D2522" s="76">
        <v>44238.513055555552</v>
      </c>
      <c r="E2522" s="1" t="s">
        <v>7968</v>
      </c>
      <c r="F2522" s="1" t="s">
        <v>7969</v>
      </c>
      <c r="G2522" s="1" t="s">
        <v>123</v>
      </c>
      <c r="H2522" s="1" t="s">
        <v>124</v>
      </c>
      <c r="I2522" s="1" t="s">
        <v>125</v>
      </c>
      <c r="J2522" s="1" t="s">
        <v>7528</v>
      </c>
      <c r="K2522" s="1" t="s">
        <v>7954</v>
      </c>
      <c r="L2522">
        <f>ROUNDUP(IF(B2522&gt;$D$4,0,($D$4-B2522+1)/365),0)</f>
        <v>0</v>
      </c>
      <c r="M2522">
        <f>ROUNDUP(IF(B2522&gt;$D$5,0,($D$5-B2522+1)/365),0)</f>
        <v>1</v>
      </c>
      <c r="N2522" s="28">
        <f>IF(OR(L2522=1,M2522=1),IF(B2522+364&lt;=$D$5,(B2522+364-$D$4+1)/365,IF(B2522&gt;$D$4,($D$5-B2522+1)/365,$D$6/365)),0)</f>
        <v>0.17393927574835474</v>
      </c>
      <c r="O2522" s="28">
        <f>'Data &amp; Parameter'!$E$16*'Data &amp; Parameter'!$E$17*('Data &amp; Parameter'!$E$18+'Data &amp; Parameter'!$E$19)*'Data &amp; Parameter'!$E$20*'Data &amp; Parameter'!$E$37*N2522</f>
        <v>0.60473543774422167</v>
      </c>
      <c r="P2522">
        <f>ROUNDUP(IF(D2522&gt;$D$4,0,($D$4-D2522+1)/365),0)</f>
        <v>0</v>
      </c>
      <c r="Q2522">
        <f>ROUNDUP(IF(D2522&gt;$D$5,0,($D$5-D2522+1)/365),0)</f>
        <v>1</v>
      </c>
      <c r="R2522" s="28">
        <f>IF(OR(P2522=1,Q2522=1),IF(D2522+364&lt;=$D$5,(D2522+364-$D$4+1)/365,IF(D2522&gt;$D$4,($D$5-D2522+1)/365,$D$6/365)),0)</f>
        <v>0.17393683409437932</v>
      </c>
      <c r="S2522" s="28">
        <f>'Data &amp; Parameter'!$E$16*'Data &amp; Parameter'!$E$17*('Data &amp; Parameter'!$E$18+'Data &amp; Parameter'!$E$19)*'Data &amp; Parameter'!$E$20*'Data &amp; Parameter'!$E$37*R2522</f>
        <v>0.6047269488352085</v>
      </c>
      <c r="T2522" s="28">
        <f t="shared" si="39"/>
        <v>1.2094623865794301</v>
      </c>
    </row>
    <row r="2523" spans="1:20" ht="15.75" customHeight="1" x14ac:dyDescent="0.35">
      <c r="A2523">
        <v>2516</v>
      </c>
      <c r="B2523" s="76">
        <v>44238.513414351852</v>
      </c>
      <c r="C2523" s="1" t="s">
        <v>7970</v>
      </c>
      <c r="D2523" s="76">
        <v>44239.513981481483</v>
      </c>
      <c r="E2523" s="1" t="s">
        <v>7971</v>
      </c>
      <c r="F2523" s="1" t="s">
        <v>7972</v>
      </c>
      <c r="G2523" s="1" t="s">
        <v>123</v>
      </c>
      <c r="H2523" s="1" t="s">
        <v>124</v>
      </c>
      <c r="I2523" s="1" t="s">
        <v>125</v>
      </c>
      <c r="J2523" s="1" t="s">
        <v>7528</v>
      </c>
      <c r="K2523" s="1" t="s">
        <v>7813</v>
      </c>
      <c r="L2523">
        <f>ROUNDUP(IF(B2523&gt;$D$4,0,($D$4-B2523+1)/365),0)</f>
        <v>0</v>
      </c>
      <c r="M2523">
        <f>ROUNDUP(IF(B2523&gt;$D$5,0,($D$5-B2523+1)/365),0)</f>
        <v>1</v>
      </c>
      <c r="N2523" s="28">
        <f>IF(OR(L2523=1,M2523=1),IF(B2523+364&lt;=$D$5,(B2523+364-$D$4+1)/365,IF(B2523&gt;$D$4,($D$5-B2523+1)/365,$D$6/365)),0)</f>
        <v>0.17393585109081733</v>
      </c>
      <c r="O2523" s="28">
        <f>'Data &amp; Parameter'!$E$16*'Data &amp; Parameter'!$E$17*('Data &amp; Parameter'!$E$18+'Data &amp; Parameter'!$E$19)*'Data &amp; Parameter'!$E$20*'Data &amp; Parameter'!$E$37*N2523</f>
        <v>0.60472353122244216</v>
      </c>
      <c r="P2523">
        <f>ROUNDUP(IF(D2523&gt;$D$4,0,($D$4-D2523+1)/365),0)</f>
        <v>0</v>
      </c>
      <c r="Q2523">
        <f>ROUNDUP(IF(D2523&gt;$D$5,0,($D$5-D2523+1)/365),0)</f>
        <v>1</v>
      </c>
      <c r="R2523" s="28">
        <f>IF(OR(P2523=1,Q2523=1),IF(D2523+364&lt;=$D$5,(D2523+364-$D$4+1)/365,IF(D2523&gt;$D$4,($D$5-D2523+1)/365,$D$6/365)),0)</f>
        <v>0.17119457128360846</v>
      </c>
      <c r="S2523" s="28">
        <f>'Data &amp; Parameter'!$E$16*'Data &amp; Parameter'!$E$17*('Data &amp; Parameter'!$E$18+'Data &amp; Parameter'!$E$19)*'Data &amp; Parameter'!$E$20*'Data &amp; Parameter'!$E$37*R2523</f>
        <v>0.59519291177459421</v>
      </c>
      <c r="T2523" s="28">
        <f t="shared" si="39"/>
        <v>1.1999164429970364</v>
      </c>
    </row>
    <row r="2524" spans="1:20" ht="15.75" customHeight="1" x14ac:dyDescent="0.35">
      <c r="A2524">
        <v>2517</v>
      </c>
      <c r="B2524" s="76">
        <v>44238.515069444446</v>
      </c>
      <c r="C2524" s="1" t="s">
        <v>7973</v>
      </c>
      <c r="D2524" s="76">
        <v>44238.515648148154</v>
      </c>
      <c r="E2524" s="1" t="s">
        <v>7974</v>
      </c>
      <c r="F2524" s="1" t="s">
        <v>7975</v>
      </c>
      <c r="G2524" s="1" t="s">
        <v>123</v>
      </c>
      <c r="H2524" s="1" t="s">
        <v>124</v>
      </c>
      <c r="I2524" s="1" t="s">
        <v>125</v>
      </c>
      <c r="J2524" s="1" t="s">
        <v>7528</v>
      </c>
      <c r="K2524" s="1" t="s">
        <v>7954</v>
      </c>
      <c r="L2524">
        <f>ROUNDUP(IF(B2524&gt;$D$4,0,($D$4-B2524+1)/365),0)</f>
        <v>0</v>
      </c>
      <c r="M2524">
        <f>ROUNDUP(IF(B2524&gt;$D$5,0,($D$5-B2524+1)/365),0)</f>
        <v>1</v>
      </c>
      <c r="N2524" s="28">
        <f>IF(OR(L2524=1,M2524=1),IF(B2524+364&lt;=$D$5,(B2524+364-$D$4+1)/365,IF(B2524&gt;$D$4,($D$5-B2524+1)/365,$D$6/365)),0)</f>
        <v>0.17393131659056016</v>
      </c>
      <c r="O2524" s="28">
        <f>'Data &amp; Parameter'!$E$16*'Data &amp; Parameter'!$E$17*('Data &amp; Parameter'!$E$18+'Data &amp; Parameter'!$E$19)*'Data &amp; Parameter'!$E$20*'Data &amp; Parameter'!$E$37*N2524</f>
        <v>0.60470776610564392</v>
      </c>
      <c r="P2524">
        <f>ROUNDUP(IF(D2524&gt;$D$4,0,($D$4-D2524+1)/365),0)</f>
        <v>0</v>
      </c>
      <c r="Q2524">
        <f>ROUNDUP(IF(D2524&gt;$D$5,0,($D$5-D2524+1)/365),0)</f>
        <v>1</v>
      </c>
      <c r="R2524" s="28">
        <f>IF(OR(P2524=1,Q2524=1),IF(D2524+364&lt;=$D$5,(D2524+364-$D$4+1)/365,IF(D2524&gt;$D$4,($D$5-D2524+1)/365,$D$6/365)),0)</f>
        <v>0.17392973110094914</v>
      </c>
      <c r="S2524" s="28">
        <f>'Data &amp; Parameter'!$E$16*'Data &amp; Parameter'!$E$17*('Data &amp; Parameter'!$E$18+'Data &amp; Parameter'!$E$19)*'Data &amp; Parameter'!$E$20*'Data &amp; Parameter'!$E$37*R2524</f>
        <v>0.60470225382700626</v>
      </c>
      <c r="T2524" s="28">
        <f t="shared" si="39"/>
        <v>1.2094100199326503</v>
      </c>
    </row>
    <row r="2525" spans="1:20" ht="15.75" customHeight="1" x14ac:dyDescent="0.35">
      <c r="A2525">
        <v>2518</v>
      </c>
      <c r="B2525" s="76">
        <v>44238.518946759257</v>
      </c>
      <c r="C2525" s="1" t="s">
        <v>7976</v>
      </c>
      <c r="D2525" s="76">
        <v>44238.521087962959</v>
      </c>
      <c r="E2525" s="1" t="s">
        <v>7977</v>
      </c>
      <c r="F2525" s="1" t="s">
        <v>7978</v>
      </c>
      <c r="G2525" s="1" t="s">
        <v>123</v>
      </c>
      <c r="H2525" s="1" t="s">
        <v>729</v>
      </c>
      <c r="I2525" s="1" t="s">
        <v>125</v>
      </c>
      <c r="J2525" s="1" t="s">
        <v>7979</v>
      </c>
      <c r="K2525" s="1" t="s">
        <v>7980</v>
      </c>
      <c r="L2525">
        <f>ROUNDUP(IF(B2525&gt;$D$4,0,($D$4-B2525+1)/365),0)</f>
        <v>0</v>
      </c>
      <c r="M2525">
        <f>ROUNDUP(IF(B2525&gt;$D$5,0,($D$5-B2525+1)/365),0)</f>
        <v>1</v>
      </c>
      <c r="N2525" s="28">
        <f>IF(OR(L2525=1,M2525=1),IF(B2525+364&lt;=$D$5,(B2525+364-$D$4+1)/365,IF(B2525&gt;$D$4,($D$5-B2525+1)/365,$D$6/365)),0)</f>
        <v>0.17392069381025416</v>
      </c>
      <c r="O2525" s="28">
        <f>'Data &amp; Parameter'!$E$16*'Data &amp; Parameter'!$E$17*('Data &amp; Parameter'!$E$18+'Data &amp; Parameter'!$E$19)*'Data &amp; Parameter'!$E$20*'Data &amp; Parameter'!$E$37*N2525</f>
        <v>0.60467083383907694</v>
      </c>
      <c r="P2525">
        <f>ROUNDUP(IF(D2525&gt;$D$4,0,($D$4-D2525+1)/365),0)</f>
        <v>0</v>
      </c>
      <c r="Q2525">
        <f>ROUNDUP(IF(D2525&gt;$D$5,0,($D$5-D2525+1)/365),0)</f>
        <v>1</v>
      </c>
      <c r="R2525" s="28">
        <f>IF(OR(P2525=1,Q2525=1),IF(D2525+364&lt;=$D$5,(D2525+364-$D$4+1)/365,IF(D2525&gt;$D$4,($D$5-D2525+1)/365,$D$6/365)),0)</f>
        <v>0.17391482749874129</v>
      </c>
      <c r="S2525" s="28">
        <f>'Data &amp; Parameter'!$E$16*'Data &amp; Parameter'!$E$17*('Data &amp; Parameter'!$E$18+'Data &amp; Parameter'!$E$19)*'Data &amp; Parameter'!$E$20*'Data &amp; Parameter'!$E$37*R2525</f>
        <v>0.60465043840828414</v>
      </c>
      <c r="T2525" s="28">
        <f t="shared" si="39"/>
        <v>1.2093212722473612</v>
      </c>
    </row>
    <row r="2526" spans="1:20" ht="15.75" customHeight="1" x14ac:dyDescent="0.35">
      <c r="A2526">
        <v>2519</v>
      </c>
      <c r="B2526" s="76">
        <v>44238.519791666666</v>
      </c>
      <c r="C2526" s="1" t="s">
        <v>7981</v>
      </c>
      <c r="D2526" s="76">
        <v>44238.520844907413</v>
      </c>
      <c r="E2526" s="1" t="s">
        <v>7982</v>
      </c>
      <c r="F2526" s="1" t="s">
        <v>7983</v>
      </c>
      <c r="G2526" s="1" t="s">
        <v>123</v>
      </c>
      <c r="H2526" s="1" t="s">
        <v>124</v>
      </c>
      <c r="I2526" s="1" t="s">
        <v>125</v>
      </c>
      <c r="J2526" s="1" t="s">
        <v>7984</v>
      </c>
      <c r="K2526" s="1" t="s">
        <v>7980</v>
      </c>
      <c r="L2526">
        <f>ROUNDUP(IF(B2526&gt;$D$4,0,($D$4-B2526+1)/365),0)</f>
        <v>0</v>
      </c>
      <c r="M2526">
        <f>ROUNDUP(IF(B2526&gt;$D$5,0,($D$5-B2526+1)/365),0)</f>
        <v>1</v>
      </c>
      <c r="N2526" s="28">
        <f>IF(OR(L2526=1,M2526=1),IF(B2526+364&lt;=$D$5,(B2526+364-$D$4+1)/365,IF(B2526&gt;$D$4,($D$5-B2526+1)/365,$D$6/365)),0)</f>
        <v>0.17391837899543644</v>
      </c>
      <c r="O2526" s="28">
        <f>'Data &amp; Parameter'!$E$16*'Data &amp; Parameter'!$E$17*('Data &amp; Parameter'!$E$18+'Data &amp; Parameter'!$E$19)*'Data &amp; Parameter'!$E$20*'Data &amp; Parameter'!$E$37*N2526</f>
        <v>0.60466278591231593</v>
      </c>
      <c r="P2526">
        <f>ROUNDUP(IF(D2526&gt;$D$4,0,($D$4-D2526+1)/365),0)</f>
        <v>0</v>
      </c>
      <c r="Q2526">
        <f>ROUNDUP(IF(D2526&gt;$D$5,0,($D$5-D2526+1)/365),0)</f>
        <v>1</v>
      </c>
      <c r="R2526" s="28">
        <f>IF(OR(P2526=1,Q2526=1),IF(D2526+364&lt;=$D$5,(D2526+364-$D$4+1)/365,IF(D2526&gt;$D$4,($D$5-D2526+1)/365,$D$6/365)),0)</f>
        <v>0.1739154934043492</v>
      </c>
      <c r="S2526" s="28">
        <f>'Data &amp; Parameter'!$E$16*'Data &amp; Parameter'!$E$17*('Data &amp; Parameter'!$E$18+'Data &amp; Parameter'!$E$19)*'Data &amp; Parameter'!$E$20*'Data &amp; Parameter'!$E$37*R2526</f>
        <v>0.60465275356521209</v>
      </c>
      <c r="T2526" s="28">
        <f t="shared" si="39"/>
        <v>1.2093155394775281</v>
      </c>
    </row>
    <row r="2527" spans="1:20" ht="15.75" customHeight="1" x14ac:dyDescent="0.35">
      <c r="A2527">
        <v>2520</v>
      </c>
      <c r="B2527" s="76">
        <v>44238.523391203707</v>
      </c>
      <c r="C2527" s="1" t="s">
        <v>7985</v>
      </c>
      <c r="D2527" s="76">
        <v>44238.524907407409</v>
      </c>
      <c r="E2527" s="1" t="s">
        <v>7986</v>
      </c>
      <c r="F2527" s="1" t="s">
        <v>7987</v>
      </c>
      <c r="G2527" s="1" t="s">
        <v>123</v>
      </c>
      <c r="H2527" s="1" t="s">
        <v>729</v>
      </c>
      <c r="I2527" s="1" t="s">
        <v>125</v>
      </c>
      <c r="J2527" s="1" t="s">
        <v>656</v>
      </c>
      <c r="K2527" s="1" t="s">
        <v>7980</v>
      </c>
      <c r="L2527">
        <f>ROUNDUP(IF(B2527&gt;$D$4,0,($D$4-B2527+1)/365),0)</f>
        <v>0</v>
      </c>
      <c r="M2527">
        <f>ROUNDUP(IF(B2527&gt;$D$5,0,($D$5-B2527+1)/365),0)</f>
        <v>1</v>
      </c>
      <c r="N2527" s="28">
        <f>IF(OR(L2527=1,M2527=1),IF(B2527+364&lt;=$D$5,(B2527+364-$D$4+1)/365,IF(B2527&gt;$D$4,($D$5-B2527+1)/365,$D$6/365)),0)</f>
        <v>0.17390851725011663</v>
      </c>
      <c r="O2527" s="28">
        <f>'Data &amp; Parameter'!$E$16*'Data &amp; Parameter'!$E$17*('Data &amp; Parameter'!$E$18+'Data &amp; Parameter'!$E$19)*'Data &amp; Parameter'!$E$20*'Data &amp; Parameter'!$E$37*N2527</f>
        <v>0.60462849953940079</v>
      </c>
      <c r="P2527">
        <f>ROUNDUP(IF(D2527&gt;$D$4,0,($D$4-D2527+1)/365),0)</f>
        <v>0</v>
      </c>
      <c r="Q2527">
        <f>ROUNDUP(IF(D2527&gt;$D$5,0,($D$5-D2527+1)/365),0)</f>
        <v>1</v>
      </c>
      <c r="R2527" s="28">
        <f>IF(OR(P2527=1,Q2527=1),IF(D2527+364&lt;=$D$5,(D2527+364-$D$4+1)/365,IF(D2527&gt;$D$4,($D$5-D2527+1)/365,$D$6/365)),0)</f>
        <v>0.17390436326737246</v>
      </c>
      <c r="S2527" s="28">
        <f>'Data &amp; Parameter'!$E$16*'Data &amp; Parameter'!$E$17*('Data &amp; Parameter'!$E$18+'Data &amp; Parameter'!$E$19)*'Data &amp; Parameter'!$E$20*'Data &amp; Parameter'!$E$37*R2527</f>
        <v>0.60461405736949769</v>
      </c>
      <c r="T2527" s="28">
        <f t="shared" si="39"/>
        <v>1.2092425569088985</v>
      </c>
    </row>
    <row r="2528" spans="1:20" ht="15.75" customHeight="1" x14ac:dyDescent="0.35">
      <c r="A2528">
        <v>2521</v>
      </c>
      <c r="B2528" s="76">
        <v>44238.5234375</v>
      </c>
      <c r="C2528" s="1" t="s">
        <v>7988</v>
      </c>
      <c r="D2528" s="76">
        <v>44238.524398148147</v>
      </c>
      <c r="E2528" s="1" t="s">
        <v>7989</v>
      </c>
      <c r="F2528" s="1" t="s">
        <v>7990</v>
      </c>
      <c r="G2528" s="1" t="s">
        <v>123</v>
      </c>
      <c r="H2528" s="1" t="s">
        <v>124</v>
      </c>
      <c r="I2528" s="1" t="s">
        <v>125</v>
      </c>
      <c r="J2528" s="1" t="s">
        <v>7979</v>
      </c>
      <c r="K2528" s="1" t="s">
        <v>7980</v>
      </c>
      <c r="L2528">
        <f>ROUNDUP(IF(B2528&gt;$D$4,0,($D$4-B2528+1)/365),0)</f>
        <v>0</v>
      </c>
      <c r="M2528">
        <f>ROUNDUP(IF(B2528&gt;$D$5,0,($D$5-B2528+1)/365),0)</f>
        <v>1</v>
      </c>
      <c r="N2528" s="28">
        <f>IF(OR(L2528=1,M2528=1),IF(B2528+364&lt;=$D$5,(B2528+364-$D$4+1)/365,IF(B2528&gt;$D$4,($D$5-B2528+1)/365,$D$6/365)),0)</f>
        <v>0.1739083904109589</v>
      </c>
      <c r="O2528" s="28">
        <f>'Data &amp; Parameter'!$E$16*'Data &amp; Parameter'!$E$17*('Data &amp; Parameter'!$E$18+'Data &amp; Parameter'!$E$19)*'Data &amp; Parameter'!$E$20*'Data &amp; Parameter'!$E$37*N2528</f>
        <v>0.60462805855714852</v>
      </c>
      <c r="P2528">
        <f>ROUNDUP(IF(D2528&gt;$D$4,0,($D$4-D2528+1)/365),0)</f>
        <v>0</v>
      </c>
      <c r="Q2528">
        <f>ROUNDUP(IF(D2528&gt;$D$5,0,($D$5-D2528+1)/365),0)</f>
        <v>1</v>
      </c>
      <c r="R2528" s="28">
        <f>IF(OR(P2528=1,Q2528=1),IF(D2528+364&lt;=$D$5,(D2528+364-$D$4+1)/365,IF(D2528&gt;$D$4,($D$5-D2528+1)/365,$D$6/365)),0)</f>
        <v>0.17390575849822698</v>
      </c>
      <c r="S2528" s="28">
        <f>'Data &amp; Parameter'!$E$16*'Data &amp; Parameter'!$E$17*('Data &amp; Parameter'!$E$18+'Data &amp; Parameter'!$E$19)*'Data &amp; Parameter'!$E$20*'Data &amp; Parameter'!$E$37*R2528</f>
        <v>0.60461890817468777</v>
      </c>
      <c r="T2528" s="28">
        <f t="shared" si="39"/>
        <v>1.2092469667318362</v>
      </c>
    </row>
    <row r="2529" spans="1:20" ht="15.75" customHeight="1" x14ac:dyDescent="0.35">
      <c r="A2529">
        <v>2522</v>
      </c>
      <c r="B2529" s="76">
        <v>44238.526724537034</v>
      </c>
      <c r="C2529" s="1" t="s">
        <v>7991</v>
      </c>
      <c r="D2529" s="76">
        <v>44238.527604166666</v>
      </c>
      <c r="E2529" s="1" t="s">
        <v>7992</v>
      </c>
      <c r="F2529" s="1" t="s">
        <v>7993</v>
      </c>
      <c r="G2529" s="1" t="s">
        <v>123</v>
      </c>
      <c r="H2529" s="1" t="s">
        <v>124</v>
      </c>
      <c r="I2529" s="1" t="s">
        <v>125</v>
      </c>
      <c r="J2529" s="1" t="s">
        <v>7979</v>
      </c>
      <c r="K2529" s="1" t="s">
        <v>7980</v>
      </c>
      <c r="L2529">
        <f>ROUNDUP(IF(B2529&gt;$D$4,0,($D$4-B2529+1)/365),0)</f>
        <v>0</v>
      </c>
      <c r="M2529">
        <f>ROUNDUP(IF(B2529&gt;$D$5,0,($D$5-B2529+1)/365),0)</f>
        <v>1</v>
      </c>
      <c r="N2529" s="28">
        <f>IF(OR(L2529=1,M2529=1),IF(B2529+364&lt;=$D$5,(B2529+364-$D$4+1)/365,IF(B2529&gt;$D$4,($D$5-B2529+1)/365,$D$6/365)),0)</f>
        <v>0.17389938483004336</v>
      </c>
      <c r="O2529" s="28">
        <f>'Data &amp; Parameter'!$E$16*'Data &amp; Parameter'!$E$17*('Data &amp; Parameter'!$E$18+'Data &amp; Parameter'!$E$19)*'Data &amp; Parameter'!$E$20*'Data &amp; Parameter'!$E$37*N2529</f>
        <v>0.60459674881474745</v>
      </c>
      <c r="P2529">
        <f>ROUNDUP(IF(D2529&gt;$D$4,0,($D$4-D2529+1)/365),0)</f>
        <v>0</v>
      </c>
      <c r="Q2529">
        <f>ROUNDUP(IF(D2529&gt;$D$5,0,($D$5-D2529+1)/365),0)</f>
        <v>1</v>
      </c>
      <c r="R2529" s="28">
        <f>IF(OR(P2529=1,Q2529=1),IF(D2529+364&lt;=$D$5,(D2529+364-$D$4+1)/365,IF(D2529&gt;$D$4,($D$5-D2529+1)/365,$D$6/365)),0)</f>
        <v>0.17389697488584741</v>
      </c>
      <c r="S2529" s="28">
        <f>'Data &amp; Parameter'!$E$16*'Data &amp; Parameter'!$E$17*('Data &amp; Parameter'!$E$18+'Data &amp; Parameter'!$E$19)*'Data &amp; Parameter'!$E$20*'Data &amp; Parameter'!$E$37*R2529</f>
        <v>0.60458837015126277</v>
      </c>
      <c r="T2529" s="28">
        <f t="shared" si="39"/>
        <v>1.2091851189660101</v>
      </c>
    </row>
    <row r="2530" spans="1:20" ht="15.75" customHeight="1" x14ac:dyDescent="0.35">
      <c r="A2530">
        <v>2523</v>
      </c>
      <c r="B2530" s="76">
        <v>44238.527615740742</v>
      </c>
      <c r="C2530" s="1" t="s">
        <v>7994</v>
      </c>
      <c r="D2530" s="76">
        <v>44238.528379629628</v>
      </c>
      <c r="E2530" s="1" t="s">
        <v>7995</v>
      </c>
      <c r="F2530" s="1" t="s">
        <v>7996</v>
      </c>
      <c r="G2530" s="1" t="s">
        <v>123</v>
      </c>
      <c r="H2530" s="1" t="s">
        <v>729</v>
      </c>
      <c r="I2530" s="1" t="s">
        <v>125</v>
      </c>
      <c r="J2530" s="1" t="s">
        <v>656</v>
      </c>
      <c r="K2530" s="1" t="s">
        <v>7980</v>
      </c>
      <c r="L2530">
        <f>ROUNDUP(IF(B2530&gt;$D$4,0,($D$4-B2530+1)/365),0)</f>
        <v>0</v>
      </c>
      <c r="M2530">
        <f>ROUNDUP(IF(B2530&gt;$D$5,0,($D$5-B2530+1)/365),0)</f>
        <v>1</v>
      </c>
      <c r="N2530" s="28">
        <f>IF(OR(L2530=1,M2530=1),IF(B2530+364&lt;=$D$5,(B2530+364-$D$4+1)/365,IF(B2530&gt;$D$4,($D$5-B2530+1)/365,$D$6/365)),0)</f>
        <v>0.17389694317604801</v>
      </c>
      <c r="O2530" s="28">
        <f>'Data &amp; Parameter'!$E$16*'Data &amp; Parameter'!$E$17*('Data &amp; Parameter'!$E$18+'Data &amp; Parameter'!$E$19)*'Data &amp; Parameter'!$E$20*'Data &amp; Parameter'!$E$37*N2530</f>
        <v>0.604588259905665</v>
      </c>
      <c r="P2530">
        <f>ROUNDUP(IF(D2530&gt;$D$4,0,($D$4-D2530+1)/365),0)</f>
        <v>0</v>
      </c>
      <c r="Q2530">
        <f>ROUNDUP(IF(D2530&gt;$D$5,0,($D$5-D2530+1)/365),0)</f>
        <v>1</v>
      </c>
      <c r="R2530" s="28">
        <f>IF(OR(P2530=1,Q2530=1),IF(D2530+364&lt;=$D$5,(D2530+364-$D$4+1)/365,IF(D2530&gt;$D$4,($D$5-D2530+1)/365,$D$6/365)),0)</f>
        <v>0.17389485032978622</v>
      </c>
      <c r="S2530" s="28">
        <f>'Data &amp; Parameter'!$E$16*'Data &amp; Parameter'!$E$17*('Data &amp; Parameter'!$E$18+'Data &amp; Parameter'!$E$19)*'Data &amp; Parameter'!$E$20*'Data &amp; Parameter'!$E$37*R2530</f>
        <v>0.60458098369794933</v>
      </c>
      <c r="T2530" s="28">
        <f t="shared" si="39"/>
        <v>1.2091692436036143</v>
      </c>
    </row>
    <row r="2531" spans="1:20" ht="15.75" customHeight="1" x14ac:dyDescent="0.35">
      <c r="A2531">
        <v>2524</v>
      </c>
      <c r="B2531" s="76">
        <v>44238.530219907407</v>
      </c>
      <c r="C2531" s="1" t="s">
        <v>7997</v>
      </c>
      <c r="D2531" s="76">
        <v>44238.530810185184</v>
      </c>
      <c r="E2531" s="1" t="s">
        <v>7998</v>
      </c>
      <c r="F2531" s="1" t="s">
        <v>7999</v>
      </c>
      <c r="G2531" s="1" t="s">
        <v>123</v>
      </c>
      <c r="H2531" s="1" t="s">
        <v>124</v>
      </c>
      <c r="I2531" s="1" t="s">
        <v>125</v>
      </c>
      <c r="J2531" s="1" t="s">
        <v>7979</v>
      </c>
      <c r="K2531" s="1" t="s">
        <v>7980</v>
      </c>
      <c r="L2531">
        <f>ROUNDUP(IF(B2531&gt;$D$4,0,($D$4-B2531+1)/365),0)</f>
        <v>0</v>
      </c>
      <c r="M2531">
        <f>ROUNDUP(IF(B2531&gt;$D$5,0,($D$5-B2531+1)/365),0)</f>
        <v>1</v>
      </c>
      <c r="N2531" s="28">
        <f>IF(OR(L2531=1,M2531=1),IF(B2531+364&lt;=$D$5,(B2531+364-$D$4+1)/365,IF(B2531&gt;$D$4,($D$5-B2531+1)/365,$D$6/365)),0)</f>
        <v>0.17388980847285831</v>
      </c>
      <c r="O2531" s="28">
        <f>'Data &amp; Parameter'!$E$16*'Data &amp; Parameter'!$E$17*('Data &amp; Parameter'!$E$18+'Data &amp; Parameter'!$E$19)*'Data &amp; Parameter'!$E$20*'Data &amp; Parameter'!$E$37*N2531</f>
        <v>0.60456345465200378</v>
      </c>
      <c r="P2531">
        <f>ROUNDUP(IF(D2531&gt;$D$4,0,($D$4-D2531+1)/365),0)</f>
        <v>0</v>
      </c>
      <c r="Q2531">
        <f>ROUNDUP(IF(D2531&gt;$D$5,0,($D$5-D2531+1)/365),0)</f>
        <v>1</v>
      </c>
      <c r="R2531" s="28">
        <f>IF(OR(P2531=1,Q2531=1),IF(D2531+364&lt;=$D$5,(D2531+364-$D$4+1)/365,IF(D2531&gt;$D$4,($D$5-D2531+1)/365,$D$6/365)),0)</f>
        <v>0.17388819127346786</v>
      </c>
      <c r="S2531" s="28">
        <f>'Data &amp; Parameter'!$E$16*'Data &amp; Parameter'!$E$17*('Data &amp; Parameter'!$E$18+'Data &amp; Parameter'!$E$19)*'Data &amp; Parameter'!$E$20*'Data &amp; Parameter'!$E$37*R2531</f>
        <v>0.60455783212783776</v>
      </c>
      <c r="T2531" s="28">
        <f t="shared" si="39"/>
        <v>1.2091212867798415</v>
      </c>
    </row>
    <row r="2532" spans="1:20" ht="15.75" customHeight="1" x14ac:dyDescent="0.35">
      <c r="A2532">
        <v>2525</v>
      </c>
      <c r="B2532" s="76">
        <v>44238.530624999999</v>
      </c>
      <c r="C2532" s="1" t="s">
        <v>8000</v>
      </c>
      <c r="D2532" s="76">
        <v>44238.531319444446</v>
      </c>
      <c r="E2532" s="1" t="s">
        <v>8001</v>
      </c>
      <c r="F2532" s="1" t="s">
        <v>8002</v>
      </c>
      <c r="G2532" s="1" t="s">
        <v>123</v>
      </c>
      <c r="H2532" s="1" t="s">
        <v>124</v>
      </c>
      <c r="I2532" s="1" t="s">
        <v>125</v>
      </c>
      <c r="J2532" s="1" t="s">
        <v>7528</v>
      </c>
      <c r="K2532" s="1" t="s">
        <v>7954</v>
      </c>
      <c r="L2532">
        <f>ROUNDUP(IF(B2532&gt;$D$4,0,($D$4-B2532+1)/365),0)</f>
        <v>0</v>
      </c>
      <c r="M2532">
        <f>ROUNDUP(IF(B2532&gt;$D$5,0,($D$5-B2532+1)/365),0)</f>
        <v>1</v>
      </c>
      <c r="N2532" s="28">
        <f>IF(OR(L2532=1,M2532=1),IF(B2532+364&lt;=$D$5,(B2532+364-$D$4+1)/365,IF(B2532&gt;$D$4,($D$5-B2532+1)/365,$D$6/365)),0)</f>
        <v>0.17388869863013859</v>
      </c>
      <c r="O2532" s="28">
        <f>'Data &amp; Parameter'!$E$16*'Data &amp; Parameter'!$E$17*('Data &amp; Parameter'!$E$18+'Data &amp; Parameter'!$E$19)*'Data &amp; Parameter'!$E$20*'Data &amp; Parameter'!$E$37*N2532</f>
        <v>0.60455959605698517</v>
      </c>
      <c r="P2532">
        <f>ROUNDUP(IF(D2532&gt;$D$4,0,($D$4-D2532+1)/365),0)</f>
        <v>0</v>
      </c>
      <c r="Q2532">
        <f>ROUNDUP(IF(D2532&gt;$D$5,0,($D$5-D2532+1)/365),0)</f>
        <v>1</v>
      </c>
      <c r="R2532" s="28">
        <f>IF(OR(P2532=1,Q2532=1),IF(D2532+364&lt;=$D$5,(D2532+364-$D$4+1)/365,IF(D2532&gt;$D$4,($D$5-D2532+1)/365,$D$6/365)),0)</f>
        <v>0.17388679604261334</v>
      </c>
      <c r="S2532" s="28">
        <f>'Data &amp; Parameter'!$E$16*'Data &amp; Parameter'!$E$17*('Data &amp; Parameter'!$E$18+'Data &amp; Parameter'!$E$19)*'Data &amp; Parameter'!$E$20*'Data &amp; Parameter'!$E$37*R2532</f>
        <v>0.60455298132264768</v>
      </c>
      <c r="T2532" s="28">
        <f t="shared" si="39"/>
        <v>1.2091125773796327</v>
      </c>
    </row>
    <row r="2533" spans="1:20" ht="15.75" customHeight="1" x14ac:dyDescent="0.35">
      <c r="A2533">
        <v>2526</v>
      </c>
      <c r="B2533" s="76">
        <v>44238.531527777777</v>
      </c>
      <c r="C2533" s="1" t="s">
        <v>8003</v>
      </c>
      <c r="D2533" s="76">
        <v>44238.532083333332</v>
      </c>
      <c r="E2533" s="1" t="s">
        <v>8004</v>
      </c>
      <c r="F2533" s="1" t="s">
        <v>8005</v>
      </c>
      <c r="G2533" s="1" t="s">
        <v>123</v>
      </c>
      <c r="H2533" s="1" t="s">
        <v>729</v>
      </c>
      <c r="I2533" s="1" t="s">
        <v>125</v>
      </c>
      <c r="J2533" s="1" t="s">
        <v>656</v>
      </c>
      <c r="K2533" s="1" t="s">
        <v>7980</v>
      </c>
      <c r="L2533">
        <f>ROUNDUP(IF(B2533&gt;$D$4,0,($D$4-B2533+1)/365),0)</f>
        <v>0</v>
      </c>
      <c r="M2533">
        <f>ROUNDUP(IF(B2533&gt;$D$5,0,($D$5-B2533+1)/365),0)</f>
        <v>1</v>
      </c>
      <c r="N2533" s="28">
        <f>IF(OR(L2533=1,M2533=1),IF(B2533+364&lt;=$D$5,(B2533+364-$D$4+1)/365,IF(B2533&gt;$D$4,($D$5-B2533+1)/365,$D$6/365)),0)</f>
        <v>0.17388622526636377</v>
      </c>
      <c r="O2533" s="28">
        <f>'Data &amp; Parameter'!$E$16*'Data &amp; Parameter'!$E$17*('Data &amp; Parameter'!$E$18+'Data &amp; Parameter'!$E$19)*'Data &amp; Parameter'!$E$20*'Data &amp; Parameter'!$E$37*N2533</f>
        <v>0.60455099690237424</v>
      </c>
      <c r="P2533">
        <f>ROUNDUP(IF(D2533&gt;$D$4,0,($D$4-D2533+1)/365),0)</f>
        <v>0</v>
      </c>
      <c r="Q2533">
        <f>ROUNDUP(IF(D2533&gt;$D$5,0,($D$5-D2533+1)/365),0)</f>
        <v>1</v>
      </c>
      <c r="R2533" s="28">
        <f>IF(OR(P2533=1,Q2533=1),IF(D2533+364&lt;=$D$5,(D2533+364-$D$4+1)/365,IF(D2533&gt;$D$4,($D$5-D2533+1)/365,$D$6/365)),0)</f>
        <v>0.17388470319635155</v>
      </c>
      <c r="S2533" s="28">
        <f>'Data &amp; Parameter'!$E$16*'Data &amp; Parameter'!$E$17*('Data &amp; Parameter'!$E$18+'Data &amp; Parameter'!$E$19)*'Data &amp; Parameter'!$E$20*'Data &amp; Parameter'!$E$37*R2533</f>
        <v>0.604545705114932</v>
      </c>
      <c r="T2533" s="28">
        <f t="shared" si="39"/>
        <v>1.2090967020173062</v>
      </c>
    </row>
    <row r="2534" spans="1:20" ht="15.75" customHeight="1" x14ac:dyDescent="0.35">
      <c r="A2534">
        <v>2527</v>
      </c>
      <c r="B2534" s="76">
        <v>44238.53325231481</v>
      </c>
      <c r="C2534" s="1" t="s">
        <v>8006</v>
      </c>
      <c r="D2534" s="76">
        <v>44238.534398148149</v>
      </c>
      <c r="E2534" s="1" t="s">
        <v>8007</v>
      </c>
      <c r="F2534" s="1" t="s">
        <v>8008</v>
      </c>
      <c r="G2534" s="1" t="s">
        <v>123</v>
      </c>
      <c r="H2534" s="1" t="s">
        <v>124</v>
      </c>
      <c r="I2534" s="1" t="s">
        <v>125</v>
      </c>
      <c r="J2534" s="1" t="s">
        <v>7979</v>
      </c>
      <c r="K2534" s="1" t="s">
        <v>7980</v>
      </c>
      <c r="L2534">
        <f>ROUNDUP(IF(B2534&gt;$D$4,0,($D$4-B2534+1)/365),0)</f>
        <v>0</v>
      </c>
      <c r="M2534">
        <f>ROUNDUP(IF(B2534&gt;$D$5,0,($D$5-B2534+1)/365),0)</f>
        <v>1</v>
      </c>
      <c r="N2534" s="28">
        <f>IF(OR(L2534=1,M2534=1),IF(B2534+364&lt;=$D$5,(B2534+364-$D$4+1)/365,IF(B2534&gt;$D$4,($D$5-B2534+1)/365,$D$6/365)),0)</f>
        <v>0.17388150050737003</v>
      </c>
      <c r="O2534" s="28">
        <f>'Data &amp; Parameter'!$E$16*'Data &amp; Parameter'!$E$17*('Data &amp; Parameter'!$E$18+'Data &amp; Parameter'!$E$19)*'Data &amp; Parameter'!$E$20*'Data &amp; Parameter'!$E$37*N2534</f>
        <v>0.60453457031219782</v>
      </c>
      <c r="P2534">
        <f>ROUNDUP(IF(D2534&gt;$D$4,0,($D$4-D2534+1)/365),0)</f>
        <v>0</v>
      </c>
      <c r="Q2534">
        <f>ROUNDUP(IF(D2534&gt;$D$5,0,($D$5-D2534+1)/365),0)</f>
        <v>1</v>
      </c>
      <c r="R2534" s="28">
        <f>IF(OR(P2534=1,Q2534=1),IF(D2534+364&lt;=$D$5,(D2534+364-$D$4+1)/365,IF(D2534&gt;$D$4,($D$5-D2534+1)/365,$D$6/365)),0)</f>
        <v>0.17387836123794742</v>
      </c>
      <c r="S2534" s="28">
        <f>'Data &amp; Parameter'!$E$16*'Data &amp; Parameter'!$E$17*('Data &amp; Parameter'!$E$18+'Data &amp; Parameter'!$E$19)*'Data &amp; Parameter'!$E$20*'Data &amp; Parameter'!$E$37*R2534</f>
        <v>0.60452365600052027</v>
      </c>
      <c r="T2534" s="28">
        <f t="shared" si="39"/>
        <v>1.2090582263127181</v>
      </c>
    </row>
    <row r="2535" spans="1:20" ht="15.75" customHeight="1" x14ac:dyDescent="0.35">
      <c r="A2535">
        <v>2528</v>
      </c>
      <c r="B2535" s="76">
        <v>44238.534386574072</v>
      </c>
      <c r="C2535" s="1" t="s">
        <v>8009</v>
      </c>
      <c r="D2535" s="76">
        <v>44238.535115740742</v>
      </c>
      <c r="E2535" s="1" t="s">
        <v>8010</v>
      </c>
      <c r="F2535" s="1" t="s">
        <v>8011</v>
      </c>
      <c r="G2535" s="1" t="s">
        <v>123</v>
      </c>
      <c r="H2535" s="1" t="s">
        <v>729</v>
      </c>
      <c r="I2535" s="1" t="s">
        <v>125</v>
      </c>
      <c r="J2535" s="1" t="s">
        <v>656</v>
      </c>
      <c r="K2535" s="1" t="s">
        <v>7980</v>
      </c>
      <c r="L2535">
        <f>ROUNDUP(IF(B2535&gt;$D$4,0,($D$4-B2535+1)/365),0)</f>
        <v>0</v>
      </c>
      <c r="M2535">
        <f>ROUNDUP(IF(B2535&gt;$D$5,0,($D$5-B2535+1)/365),0)</f>
        <v>1</v>
      </c>
      <c r="N2535" s="28">
        <f>IF(OR(L2535=1,M2535=1),IF(B2535+364&lt;=$D$5,(B2535+364-$D$4+1)/365,IF(B2535&gt;$D$4,($D$5-B2535+1)/365,$D$6/365)),0)</f>
        <v>0.17387839294774682</v>
      </c>
      <c r="O2535" s="28">
        <f>'Data &amp; Parameter'!$E$16*'Data &amp; Parameter'!$E$17*('Data &amp; Parameter'!$E$18+'Data &amp; Parameter'!$E$19)*'Data &amp; Parameter'!$E$20*'Data &amp; Parameter'!$E$37*N2535</f>
        <v>0.60452376624611792</v>
      </c>
      <c r="P2535">
        <f>ROUNDUP(IF(D2535&gt;$D$4,0,($D$4-D2535+1)/365),0)</f>
        <v>0</v>
      </c>
      <c r="Q2535">
        <f>ROUNDUP(IF(D2535&gt;$D$5,0,($D$5-D2535+1)/365),0)</f>
        <v>1</v>
      </c>
      <c r="R2535" s="28">
        <f>IF(OR(P2535=1,Q2535=1),IF(D2535+364&lt;=$D$5,(D2535+364-$D$4+1)/365,IF(D2535&gt;$D$4,($D$5-D2535+1)/365,$D$6/365)),0)</f>
        <v>0.17387639523084333</v>
      </c>
      <c r="S2535" s="28">
        <f>'Data &amp; Parameter'!$E$16*'Data &amp; Parameter'!$E$17*('Data &amp; Parameter'!$E$18+'Data &amp; Parameter'!$E$19)*'Data &amp; Parameter'!$E$20*'Data &amp; Parameter'!$E$37*R2535</f>
        <v>0.60451682077505675</v>
      </c>
      <c r="T2535" s="28">
        <f t="shared" si="39"/>
        <v>1.2090405870211747</v>
      </c>
    </row>
    <row r="2536" spans="1:20" ht="15.75" customHeight="1" x14ac:dyDescent="0.35">
      <c r="A2536">
        <v>2529</v>
      </c>
      <c r="B2536" s="76">
        <v>44238.537245370375</v>
      </c>
      <c r="C2536" s="1" t="s">
        <v>8012</v>
      </c>
      <c r="D2536" s="76">
        <v>44238.537997685184</v>
      </c>
      <c r="E2536" s="1" t="s">
        <v>8013</v>
      </c>
      <c r="F2536" s="1" t="s">
        <v>8014</v>
      </c>
      <c r="G2536" s="1" t="s">
        <v>123</v>
      </c>
      <c r="H2536" s="1" t="s">
        <v>124</v>
      </c>
      <c r="I2536" s="1" t="s">
        <v>125</v>
      </c>
      <c r="J2536" s="1" t="s">
        <v>7979</v>
      </c>
      <c r="K2536" s="1" t="s">
        <v>7980</v>
      </c>
      <c r="L2536">
        <f>ROUNDUP(IF(B2536&gt;$D$4,0,($D$4-B2536+1)/365),0)</f>
        <v>0</v>
      </c>
      <c r="M2536">
        <f>ROUNDUP(IF(B2536&gt;$D$5,0,($D$5-B2536+1)/365),0)</f>
        <v>1</v>
      </c>
      <c r="N2536" s="28">
        <f>IF(OR(L2536=1,M2536=1),IF(B2536+364&lt;=$D$5,(B2536+364-$D$4+1)/365,IF(B2536&gt;$D$4,($D$5-B2536+1)/365,$D$6/365)),0)</f>
        <v>0.17387056062910994</v>
      </c>
      <c r="O2536" s="28">
        <f>'Data &amp; Parameter'!$E$16*'Data &amp; Parameter'!$E$17*('Data &amp; Parameter'!$E$18+'Data &amp; Parameter'!$E$19)*'Data &amp; Parameter'!$E$20*'Data &amp; Parameter'!$E$37*N2536</f>
        <v>0.60449653558979233</v>
      </c>
      <c r="P2536">
        <f>ROUNDUP(IF(D2536&gt;$D$4,0,($D$4-D2536+1)/365),0)</f>
        <v>0</v>
      </c>
      <c r="Q2536">
        <f>ROUNDUP(IF(D2536&gt;$D$5,0,($D$5-D2536+1)/365),0)</f>
        <v>1</v>
      </c>
      <c r="R2536" s="28">
        <f>IF(OR(P2536=1,Q2536=1),IF(D2536+364&lt;=$D$5,(D2536+364-$D$4+1)/365,IF(D2536&gt;$D$4,($D$5-D2536+1)/365,$D$6/365)),0)</f>
        <v>0.17386849949264752</v>
      </c>
      <c r="S2536" s="28">
        <f>'Data &amp; Parameter'!$E$16*'Data &amp; Parameter'!$E$17*('Data &amp; Parameter'!$E$18+'Data &amp; Parameter'!$E$19)*'Data &amp; Parameter'!$E$20*'Data &amp; Parameter'!$E$37*R2536</f>
        <v>0.6044893696276743</v>
      </c>
      <c r="T2536" s="28">
        <f t="shared" si="39"/>
        <v>1.2089859052174665</v>
      </c>
    </row>
    <row r="2537" spans="1:20" ht="15.75" customHeight="1" x14ac:dyDescent="0.35">
      <c r="A2537">
        <v>2530</v>
      </c>
      <c r="B2537" s="76">
        <v>44238.537777777776</v>
      </c>
      <c r="C2537" s="1" t="s">
        <v>8015</v>
      </c>
      <c r="D2537" s="76">
        <v>44238.538495370369</v>
      </c>
      <c r="E2537" s="1" t="s">
        <v>8016</v>
      </c>
      <c r="F2537" s="1" t="s">
        <v>8017</v>
      </c>
      <c r="G2537" s="1" t="s">
        <v>123</v>
      </c>
      <c r="H2537" s="1" t="s">
        <v>729</v>
      </c>
      <c r="I2537" s="1" t="s">
        <v>125</v>
      </c>
      <c r="J2537" s="1" t="s">
        <v>656</v>
      </c>
      <c r="K2537" s="1" t="s">
        <v>7980</v>
      </c>
      <c r="L2537">
        <f>ROUNDUP(IF(B2537&gt;$D$4,0,($D$4-B2537+1)/365),0)</f>
        <v>0</v>
      </c>
      <c r="M2537">
        <f>ROUNDUP(IF(B2537&gt;$D$5,0,($D$5-B2537+1)/365),0)</f>
        <v>1</v>
      </c>
      <c r="N2537" s="28">
        <f>IF(OR(L2537=1,M2537=1),IF(B2537+364&lt;=$D$5,(B2537+364-$D$4+1)/365,IF(B2537&gt;$D$4,($D$5-B2537+1)/365,$D$6/365)),0)</f>
        <v>0.17386910197869651</v>
      </c>
      <c r="O2537" s="28">
        <f>'Data &amp; Parameter'!$E$16*'Data &amp; Parameter'!$E$17*('Data &amp; Parameter'!$E$18+'Data &amp; Parameter'!$E$19)*'Data &amp; Parameter'!$E$20*'Data &amp; Parameter'!$E$37*N2537</f>
        <v>0.6044914642935455</v>
      </c>
      <c r="P2537">
        <f>ROUNDUP(IF(D2537&gt;$D$4,0,($D$4-D2537+1)/365),0)</f>
        <v>0</v>
      </c>
      <c r="Q2537">
        <f>ROUNDUP(IF(D2537&gt;$D$5,0,($D$5-D2537+1)/365),0)</f>
        <v>1</v>
      </c>
      <c r="R2537" s="28">
        <f>IF(OR(P2537=1,Q2537=1),IF(D2537+364&lt;=$D$5,(D2537+364-$D$4+1)/365,IF(D2537&gt;$D$4,($D$5-D2537+1)/365,$D$6/365)),0)</f>
        <v>0.17386713597159242</v>
      </c>
      <c r="S2537" s="28">
        <f>'Data &amp; Parameter'!$E$16*'Data &amp; Parameter'!$E$17*('Data &amp; Parameter'!$E$18+'Data &amp; Parameter'!$E$19)*'Data &amp; Parameter'!$E$20*'Data &amp; Parameter'!$E$37*R2537</f>
        <v>0.60448462906808209</v>
      </c>
      <c r="T2537" s="28">
        <f t="shared" si="39"/>
        <v>1.2089760933616276</v>
      </c>
    </row>
    <row r="2538" spans="1:20" ht="15.75" customHeight="1" x14ac:dyDescent="0.35">
      <c r="A2538">
        <v>2531</v>
      </c>
      <c r="B2538" s="76">
        <v>44238.539872685185</v>
      </c>
      <c r="C2538" s="1" t="s">
        <v>8018</v>
      </c>
      <c r="D2538" s="76">
        <v>44238.540625000001</v>
      </c>
      <c r="E2538" s="1" t="s">
        <v>8019</v>
      </c>
      <c r="F2538" s="1" t="s">
        <v>8020</v>
      </c>
      <c r="G2538" s="1" t="s">
        <v>123</v>
      </c>
      <c r="H2538" s="1" t="s">
        <v>124</v>
      </c>
      <c r="I2538" s="1" t="s">
        <v>125</v>
      </c>
      <c r="J2538" s="1" t="s">
        <v>7979</v>
      </c>
      <c r="K2538" s="1" t="s">
        <v>7980</v>
      </c>
      <c r="L2538">
        <f>ROUNDUP(IF(B2538&gt;$D$4,0,($D$4-B2538+1)/365),0)</f>
        <v>0</v>
      </c>
      <c r="M2538">
        <f>ROUNDUP(IF(B2538&gt;$D$5,0,($D$5-B2538+1)/365),0)</f>
        <v>1</v>
      </c>
      <c r="N2538" s="28">
        <f>IF(OR(L2538=1,M2538=1),IF(B2538+364&lt;=$D$5,(B2538+364-$D$4+1)/365,IF(B2538&gt;$D$4,($D$5-B2538+1)/365,$D$6/365)),0)</f>
        <v>0.17386336250634138</v>
      </c>
      <c r="O2538" s="28">
        <f>'Data &amp; Parameter'!$E$16*'Data &amp; Parameter'!$E$17*('Data &amp; Parameter'!$E$18+'Data &amp; Parameter'!$E$19)*'Data &amp; Parameter'!$E$20*'Data &amp; Parameter'!$E$37*N2538</f>
        <v>0.60447150984500497</v>
      </c>
      <c r="P2538">
        <f>ROUNDUP(IF(D2538&gt;$D$4,0,($D$4-D2538+1)/365),0)</f>
        <v>0</v>
      </c>
      <c r="Q2538">
        <f>ROUNDUP(IF(D2538&gt;$D$5,0,($D$5-D2538+1)/365),0)</f>
        <v>1</v>
      </c>
      <c r="R2538" s="28">
        <f>IF(OR(P2538=1,Q2538=1),IF(D2538+364&lt;=$D$5,(D2538+364-$D$4+1)/365,IF(D2538&gt;$D$4,($D$5-D2538+1)/365,$D$6/365)),0)</f>
        <v>0.17386130136985903</v>
      </c>
      <c r="S2538" s="28">
        <f>'Data &amp; Parameter'!$E$16*'Data &amp; Parameter'!$E$17*('Data &amp; Parameter'!$E$18+'Data &amp; Parameter'!$E$19)*'Data &amp; Parameter'!$E$20*'Data &amp; Parameter'!$E$37*R2538</f>
        <v>0.60446434388281767</v>
      </c>
      <c r="T2538" s="28">
        <f t="shared" si="39"/>
        <v>1.2089358537278225</v>
      </c>
    </row>
    <row r="2539" spans="1:20" ht="15.75" customHeight="1" x14ac:dyDescent="0.35">
      <c r="A2539">
        <v>2532</v>
      </c>
      <c r="B2539" s="76">
        <v>44238.54210648148</v>
      </c>
      <c r="C2539" s="1" t="s">
        <v>8021</v>
      </c>
      <c r="D2539" s="76">
        <v>44238.543124999997</v>
      </c>
      <c r="E2539" s="1" t="s">
        <v>8022</v>
      </c>
      <c r="F2539" s="1" t="s">
        <v>8023</v>
      </c>
      <c r="G2539" s="1" t="s">
        <v>123</v>
      </c>
      <c r="H2539" s="1" t="s">
        <v>729</v>
      </c>
      <c r="I2539" s="1" t="s">
        <v>125</v>
      </c>
      <c r="J2539" s="1" t="s">
        <v>656</v>
      </c>
      <c r="K2539" s="1" t="s">
        <v>7980</v>
      </c>
      <c r="L2539">
        <f>ROUNDUP(IF(B2539&gt;$D$4,0,($D$4-B2539+1)/365),0)</f>
        <v>0</v>
      </c>
      <c r="M2539">
        <f>ROUNDUP(IF(B2539&gt;$D$5,0,($D$5-B2539+1)/365),0)</f>
        <v>1</v>
      </c>
      <c r="N2539" s="28">
        <f>IF(OR(L2539=1,M2539=1),IF(B2539+364&lt;=$D$5,(B2539+364-$D$4+1)/365,IF(B2539&gt;$D$4,($D$5-B2539+1)/365,$D$6/365)),0)</f>
        <v>0.17385724251649315</v>
      </c>
      <c r="O2539" s="28">
        <f>'Data &amp; Parameter'!$E$16*'Data &amp; Parameter'!$E$17*('Data &amp; Parameter'!$E$18+'Data &amp; Parameter'!$E$19)*'Data &amp; Parameter'!$E$20*'Data &amp; Parameter'!$E$37*N2539</f>
        <v>0.60445023244963847</v>
      </c>
      <c r="P2539">
        <f>ROUNDUP(IF(D2539&gt;$D$4,0,($D$4-D2539+1)/365),0)</f>
        <v>0</v>
      </c>
      <c r="Q2539">
        <f>ROUNDUP(IF(D2539&gt;$D$5,0,($D$5-D2539+1)/365),0)</f>
        <v>1</v>
      </c>
      <c r="R2539" s="28">
        <f>IF(OR(P2539=1,Q2539=1),IF(D2539+364&lt;=$D$5,(D2539+364-$D$4+1)/365,IF(D2539&gt;$D$4,($D$5-D2539+1)/365,$D$6/365)),0)</f>
        <v>0.1738544520548041</v>
      </c>
      <c r="S2539" s="28">
        <f>'Data &amp; Parameter'!$E$16*'Data &amp; Parameter'!$E$17*('Data &amp; Parameter'!$E$18+'Data &amp; Parameter'!$E$19)*'Data &amp; Parameter'!$E$20*'Data &amp; Parameter'!$E$37*R2539</f>
        <v>0.60444053083932781</v>
      </c>
      <c r="T2539" s="28">
        <f t="shared" si="39"/>
        <v>1.2088907632889663</v>
      </c>
    </row>
    <row r="2540" spans="1:20" ht="15.75" customHeight="1" x14ac:dyDescent="0.35">
      <c r="A2540">
        <v>2533</v>
      </c>
      <c r="B2540" s="76">
        <v>44238.543622685189</v>
      </c>
      <c r="C2540" s="1" t="s">
        <v>8024</v>
      </c>
      <c r="D2540" s="76">
        <v>44238.545173611114</v>
      </c>
      <c r="E2540" s="1" t="s">
        <v>8025</v>
      </c>
      <c r="F2540" s="1" t="s">
        <v>8026</v>
      </c>
      <c r="G2540" s="1" t="s">
        <v>123</v>
      </c>
      <c r="H2540" s="1" t="s">
        <v>124</v>
      </c>
      <c r="I2540" s="1" t="s">
        <v>125</v>
      </c>
      <c r="J2540" s="1" t="s">
        <v>7984</v>
      </c>
      <c r="K2540" s="1" t="s">
        <v>7980</v>
      </c>
      <c r="L2540">
        <f>ROUNDUP(IF(B2540&gt;$D$4,0,($D$4-B2540+1)/365),0)</f>
        <v>0</v>
      </c>
      <c r="M2540">
        <f>ROUNDUP(IF(B2540&gt;$D$5,0,($D$5-B2540+1)/365),0)</f>
        <v>1</v>
      </c>
      <c r="N2540" s="28">
        <f>IF(OR(L2540=1,M2540=1),IF(B2540+364&lt;=$D$5,(B2540+364-$D$4+1)/365,IF(B2540&gt;$D$4,($D$5-B2540+1)/365,$D$6/365)),0)</f>
        <v>0.17385308853372905</v>
      </c>
      <c r="O2540" s="28">
        <f>'Data &amp; Parameter'!$E$16*'Data &amp; Parameter'!$E$17*('Data &amp; Parameter'!$E$18+'Data &amp; Parameter'!$E$19)*'Data &amp; Parameter'!$E$20*'Data &amp; Parameter'!$E$37*N2540</f>
        <v>0.6044357902796661</v>
      </c>
      <c r="P2540">
        <f>ROUNDUP(IF(D2540&gt;$D$4,0,($D$4-D2540+1)/365),0)</f>
        <v>0</v>
      </c>
      <c r="Q2540">
        <f>ROUNDUP(IF(D2540&gt;$D$5,0,($D$5-D2540+1)/365),0)</f>
        <v>1</v>
      </c>
      <c r="R2540" s="28">
        <f>IF(OR(P2540=1,Q2540=1),IF(D2540+364&lt;=$D$5,(D2540+364-$D$4+1)/365,IF(D2540&gt;$D$4,($D$5-D2540+1)/365,$D$6/365)),0)</f>
        <v>0.17384883942160667</v>
      </c>
      <c r="S2540" s="28">
        <f>'Data &amp; Parameter'!$E$16*'Data &amp; Parameter'!$E$17*('Data &amp; Parameter'!$E$18+'Data &amp; Parameter'!$E$19)*'Data &amp; Parameter'!$E$20*'Data &amp; Parameter'!$E$37*R2540</f>
        <v>0.60442101737303944</v>
      </c>
      <c r="T2540" s="28">
        <f t="shared" si="39"/>
        <v>1.2088568076527055</v>
      </c>
    </row>
    <row r="2541" spans="1:20" ht="15.75" customHeight="1" x14ac:dyDescent="0.35">
      <c r="A2541">
        <v>2534</v>
      </c>
      <c r="B2541" s="76">
        <v>44238.544351851851</v>
      </c>
      <c r="C2541" s="1" t="s">
        <v>8027</v>
      </c>
      <c r="D2541" s="76">
        <v>44238.544895833329</v>
      </c>
      <c r="E2541" s="1" t="s">
        <v>8028</v>
      </c>
      <c r="F2541" s="1" t="s">
        <v>8029</v>
      </c>
      <c r="G2541" s="1" t="s">
        <v>123</v>
      </c>
      <c r="H2541" s="1" t="s">
        <v>124</v>
      </c>
      <c r="I2541" s="1" t="s">
        <v>125</v>
      </c>
      <c r="J2541" s="1" t="s">
        <v>7528</v>
      </c>
      <c r="K2541" s="1" t="s">
        <v>7954</v>
      </c>
      <c r="L2541">
        <f>ROUNDUP(IF(B2541&gt;$D$4,0,($D$4-B2541+1)/365),0)</f>
        <v>0</v>
      </c>
      <c r="M2541">
        <f>ROUNDUP(IF(B2541&gt;$D$5,0,($D$5-B2541+1)/365),0)</f>
        <v>1</v>
      </c>
      <c r="N2541" s="28">
        <f>IF(OR(L2541=1,M2541=1),IF(B2541+364&lt;=$D$5,(B2541+364-$D$4+1)/365,IF(B2541&gt;$D$4,($D$5-B2541+1)/365,$D$6/365)),0)</f>
        <v>0.17385109081684552</v>
      </c>
      <c r="O2541" s="28">
        <f>'Data &amp; Parameter'!$E$16*'Data &amp; Parameter'!$E$17*('Data &amp; Parameter'!$E$18+'Data &amp; Parameter'!$E$19)*'Data &amp; Parameter'!$E$20*'Data &amp; Parameter'!$E$37*N2541</f>
        <v>0.60442884480867431</v>
      </c>
      <c r="P2541">
        <f>ROUNDUP(IF(D2541&gt;$D$4,0,($D$4-D2541+1)/365),0)</f>
        <v>0</v>
      </c>
      <c r="Q2541">
        <f>ROUNDUP(IF(D2541&gt;$D$5,0,($D$5-D2541+1)/365),0)</f>
        <v>1</v>
      </c>
      <c r="R2541" s="28">
        <f>IF(OR(P2541=1,Q2541=1),IF(D2541+364&lt;=$D$5,(D2541+364-$D$4+1)/365,IF(D2541&gt;$D$4,($D$5-D2541+1)/365,$D$6/365)),0)</f>
        <v>0.1738496004566327</v>
      </c>
      <c r="S2541" s="28">
        <f>'Data &amp; Parameter'!$E$16*'Data &amp; Parameter'!$E$17*('Data &amp; Parameter'!$E$18+'Data &amp; Parameter'!$E$19)*'Data &amp; Parameter'!$E$20*'Data &amp; Parameter'!$E$37*R2541</f>
        <v>0.60442366326682972</v>
      </c>
      <c r="T2541" s="28">
        <f t="shared" si="39"/>
        <v>1.2088525080755042</v>
      </c>
    </row>
    <row r="2542" spans="1:20" ht="15.75" customHeight="1" x14ac:dyDescent="0.35">
      <c r="A2542">
        <v>2535</v>
      </c>
      <c r="B2542" s="76">
        <v>44238.545162037037</v>
      </c>
      <c r="C2542" s="1" t="s">
        <v>8030</v>
      </c>
      <c r="D2542" s="76">
        <v>44238.545914351853</v>
      </c>
      <c r="E2542" s="1" t="s">
        <v>8031</v>
      </c>
      <c r="F2542" s="1" t="s">
        <v>8032</v>
      </c>
      <c r="G2542" s="1" t="s">
        <v>123</v>
      </c>
      <c r="H2542" s="1" t="s">
        <v>729</v>
      </c>
      <c r="I2542" s="1" t="s">
        <v>125</v>
      </c>
      <c r="J2542" s="1" t="s">
        <v>656</v>
      </c>
      <c r="K2542" s="1" t="s">
        <v>7980</v>
      </c>
      <c r="L2542">
        <f>ROUNDUP(IF(B2542&gt;$D$4,0,($D$4-B2542+1)/365),0)</f>
        <v>0</v>
      </c>
      <c r="M2542">
        <f>ROUNDUP(IF(B2542&gt;$D$5,0,($D$5-B2542+1)/365),0)</f>
        <v>1</v>
      </c>
      <c r="N2542" s="28">
        <f>IF(OR(L2542=1,M2542=1),IF(B2542+364&lt;=$D$5,(B2542+364-$D$4+1)/365,IF(B2542&gt;$D$4,($D$5-B2542+1)/365,$D$6/365)),0)</f>
        <v>0.17384887113140607</v>
      </c>
      <c r="O2542" s="28">
        <f>'Data &amp; Parameter'!$E$16*'Data &amp; Parameter'!$E$17*('Data &amp; Parameter'!$E$18+'Data &amp; Parameter'!$E$19)*'Data &amp; Parameter'!$E$20*'Data &amp; Parameter'!$E$37*N2542</f>
        <v>0.60442112761863709</v>
      </c>
      <c r="P2542">
        <f>ROUNDUP(IF(D2542&gt;$D$4,0,($D$4-D2542+1)/365),0)</f>
        <v>0</v>
      </c>
      <c r="Q2542">
        <f>ROUNDUP(IF(D2542&gt;$D$5,0,($D$5-D2542+1)/365),0)</f>
        <v>1</v>
      </c>
      <c r="R2542" s="28">
        <f>IF(OR(P2542=1,Q2542=1),IF(D2542+364&lt;=$D$5,(D2542+364-$D$4+1)/365,IF(D2542&gt;$D$4,($D$5-D2542+1)/365,$D$6/365)),0)</f>
        <v>0.17384680999492372</v>
      </c>
      <c r="S2542" s="28">
        <f>'Data &amp; Parameter'!$E$16*'Data &amp; Parameter'!$E$17*('Data &amp; Parameter'!$E$18+'Data &amp; Parameter'!$E$19)*'Data &amp; Parameter'!$E$20*'Data &amp; Parameter'!$E$37*R2542</f>
        <v>0.60441396165644978</v>
      </c>
      <c r="T2542" s="28">
        <f t="shared" si="39"/>
        <v>1.208835089275087</v>
      </c>
    </row>
    <row r="2543" spans="1:20" ht="15.75" customHeight="1" x14ac:dyDescent="0.35">
      <c r="A2543">
        <v>2536</v>
      </c>
      <c r="B2543" s="76">
        <v>44238.546076388884</v>
      </c>
      <c r="C2543" s="1" t="s">
        <v>8033</v>
      </c>
      <c r="D2543" s="76">
        <v>44238.546666666662</v>
      </c>
      <c r="E2543" s="1" t="s">
        <v>8034</v>
      </c>
      <c r="F2543" s="1" t="s">
        <v>8035</v>
      </c>
      <c r="G2543" s="1" t="s">
        <v>123</v>
      </c>
      <c r="H2543" s="1" t="s">
        <v>124</v>
      </c>
      <c r="I2543" s="1" t="s">
        <v>125</v>
      </c>
      <c r="J2543" s="1" t="s">
        <v>7528</v>
      </c>
      <c r="K2543" s="1" t="s">
        <v>7813</v>
      </c>
      <c r="L2543">
        <f>ROUNDUP(IF(B2543&gt;$D$4,0,($D$4-B2543+1)/365),0)</f>
        <v>0</v>
      </c>
      <c r="M2543">
        <f>ROUNDUP(IF(B2543&gt;$D$5,0,($D$5-B2543+1)/365),0)</f>
        <v>1</v>
      </c>
      <c r="N2543" s="28">
        <f>IF(OR(L2543=1,M2543=1),IF(B2543+364&lt;=$D$5,(B2543+364-$D$4+1)/365,IF(B2543&gt;$D$4,($D$5-B2543+1)/365,$D$6/365)),0)</f>
        <v>0.17384636605785178</v>
      </c>
      <c r="O2543" s="28">
        <f>'Data &amp; Parameter'!$E$16*'Data &amp; Parameter'!$E$17*('Data &amp; Parameter'!$E$18+'Data &amp; Parameter'!$E$19)*'Data &amp; Parameter'!$E$20*'Data &amp; Parameter'!$E$37*N2543</f>
        <v>0.60441241821849778</v>
      </c>
      <c r="P2543">
        <f>ROUNDUP(IF(D2543&gt;$D$4,0,($D$4-D2543+1)/365),0)</f>
        <v>0</v>
      </c>
      <c r="Q2543">
        <f>ROUNDUP(IF(D2543&gt;$D$5,0,($D$5-D2543+1)/365),0)</f>
        <v>1</v>
      </c>
      <c r="R2543" s="28">
        <f>IF(OR(P2543=1,Q2543=1),IF(D2543+364&lt;=$D$5,(D2543+364-$D$4+1)/365,IF(D2543&gt;$D$4,($D$5-D2543+1)/365,$D$6/365)),0)</f>
        <v>0.17384474885846132</v>
      </c>
      <c r="S2543" s="28">
        <f>'Data &amp; Parameter'!$E$16*'Data &amp; Parameter'!$E$17*('Data &amp; Parameter'!$E$18+'Data &amp; Parameter'!$E$19)*'Data &amp; Parameter'!$E$20*'Data &amp; Parameter'!$E$37*R2543</f>
        <v>0.60440679569433176</v>
      </c>
      <c r="T2543" s="28">
        <f t="shared" si="39"/>
        <v>1.2088192139128295</v>
      </c>
    </row>
    <row r="2544" spans="1:20" ht="15.75" customHeight="1" x14ac:dyDescent="0.35">
      <c r="A2544">
        <v>2537</v>
      </c>
      <c r="B2544" s="76">
        <v>44238.547106481477</v>
      </c>
      <c r="C2544" s="1" t="s">
        <v>8036</v>
      </c>
      <c r="D2544" s="76">
        <v>44238.547824074078</v>
      </c>
      <c r="E2544" s="1" t="s">
        <v>8037</v>
      </c>
      <c r="F2544" s="1" t="s">
        <v>8038</v>
      </c>
      <c r="G2544" s="1" t="s">
        <v>123</v>
      </c>
      <c r="H2544" s="1" t="s">
        <v>124</v>
      </c>
      <c r="I2544" s="1" t="s">
        <v>125</v>
      </c>
      <c r="J2544" s="1" t="s">
        <v>7528</v>
      </c>
      <c r="K2544" s="1" t="s">
        <v>7954</v>
      </c>
      <c r="L2544">
        <f>ROUNDUP(IF(B2544&gt;$D$4,0,($D$4-B2544+1)/365),0)</f>
        <v>0</v>
      </c>
      <c r="M2544">
        <f>ROUNDUP(IF(B2544&gt;$D$5,0,($D$5-B2544+1)/365),0)</f>
        <v>1</v>
      </c>
      <c r="N2544" s="28">
        <f>IF(OR(L2544=1,M2544=1),IF(B2544+364&lt;=$D$5,(B2544+364-$D$4+1)/365,IF(B2544&gt;$D$4,($D$5-B2544+1)/365,$D$6/365)),0)</f>
        <v>0.17384354388636333</v>
      </c>
      <c r="O2544" s="28">
        <f>'Data &amp; Parameter'!$E$16*'Data &amp; Parameter'!$E$17*('Data &amp; Parameter'!$E$18+'Data &amp; Parameter'!$E$19)*'Data &amp; Parameter'!$E$20*'Data &amp; Parameter'!$E$37*N2544</f>
        <v>0.60440260636258936</v>
      </c>
      <c r="P2544">
        <f>ROUNDUP(IF(D2544&gt;$D$4,0,($D$4-D2544+1)/365),0)</f>
        <v>0</v>
      </c>
      <c r="Q2544">
        <f>ROUNDUP(IF(D2544&gt;$D$5,0,($D$5-D2544+1)/365),0)</f>
        <v>1</v>
      </c>
      <c r="R2544" s="28">
        <f>IF(OR(P2544=1,Q2544=1),IF(D2544+364&lt;=$D$5,(D2544+364-$D$4+1)/365,IF(D2544&gt;$D$4,($D$5-D2544+1)/365,$D$6/365)),0)</f>
        <v>0.17384157787923932</v>
      </c>
      <c r="S2544" s="28">
        <f>'Data &amp; Parameter'!$E$16*'Data &amp; Parameter'!$E$17*('Data &amp; Parameter'!$E$18+'Data &amp; Parameter'!$E$19)*'Data &amp; Parameter'!$E$20*'Data &amp; Parameter'!$E$37*R2544</f>
        <v>0.60439577113705656</v>
      </c>
      <c r="T2544" s="28">
        <f t="shared" si="39"/>
        <v>1.208798377499646</v>
      </c>
    </row>
    <row r="2545" spans="1:20" ht="15.75" customHeight="1" x14ac:dyDescent="0.35">
      <c r="A2545">
        <v>2538</v>
      </c>
      <c r="B2545" s="76">
        <v>44238.547893518524</v>
      </c>
      <c r="C2545" s="1" t="s">
        <v>8039</v>
      </c>
      <c r="D2545" s="76">
        <v>44238.548912037033</v>
      </c>
      <c r="E2545" s="1" t="s">
        <v>8040</v>
      </c>
      <c r="F2545" s="1" t="s">
        <v>8041</v>
      </c>
      <c r="G2545" s="1" t="s">
        <v>123</v>
      </c>
      <c r="H2545" s="1" t="s">
        <v>729</v>
      </c>
      <c r="I2545" s="1" t="s">
        <v>125</v>
      </c>
      <c r="J2545" s="1" t="s">
        <v>656</v>
      </c>
      <c r="K2545" s="1" t="s">
        <v>7980</v>
      </c>
      <c r="L2545">
        <f>ROUNDUP(IF(B2545&gt;$D$4,0,($D$4-B2545+1)/365),0)</f>
        <v>0</v>
      </c>
      <c r="M2545">
        <f>ROUNDUP(IF(B2545&gt;$D$5,0,($D$5-B2545+1)/365),0)</f>
        <v>1</v>
      </c>
      <c r="N2545" s="28">
        <f>IF(OR(L2545=1,M2545=1),IF(B2545+364&lt;=$D$5,(B2545+364-$D$4+1)/365,IF(B2545&gt;$D$4,($D$5-B2545+1)/365,$D$6/365)),0)</f>
        <v>0.17384138762048279</v>
      </c>
      <c r="O2545" s="28">
        <f>'Data &amp; Parameter'!$E$16*'Data &amp; Parameter'!$E$17*('Data &amp; Parameter'!$E$18+'Data &amp; Parameter'!$E$19)*'Data &amp; Parameter'!$E$20*'Data &amp; Parameter'!$E$37*N2545</f>
        <v>0.60439510966360888</v>
      </c>
      <c r="P2545">
        <f>ROUNDUP(IF(D2545&gt;$D$4,0,($D$4-D2545+1)/365),0)</f>
        <v>0</v>
      </c>
      <c r="Q2545">
        <f>ROUNDUP(IF(D2545&gt;$D$5,0,($D$5-D2545+1)/365),0)</f>
        <v>1</v>
      </c>
      <c r="R2545" s="28">
        <f>IF(OR(P2545=1,Q2545=1),IF(D2545+364&lt;=$D$5,(D2545+364-$D$4+1)/365,IF(D2545&gt;$D$4,($D$5-D2545+1)/365,$D$6/365)),0)</f>
        <v>0.1738385971588137</v>
      </c>
      <c r="S2545" s="28">
        <f>'Data &amp; Parameter'!$E$16*'Data &amp; Parameter'!$E$17*('Data &amp; Parameter'!$E$18+'Data &amp; Parameter'!$E$19)*'Data &amp; Parameter'!$E$20*'Data &amp; Parameter'!$E$37*R2545</f>
        <v>0.6043854080533676</v>
      </c>
      <c r="T2545" s="28">
        <f t="shared" si="39"/>
        <v>1.2087805177169764</v>
      </c>
    </row>
    <row r="2546" spans="1:20" ht="15.75" customHeight="1" x14ac:dyDescent="0.35">
      <c r="A2546">
        <v>2539</v>
      </c>
      <c r="B2546" s="76">
        <v>44238.548576388886</v>
      </c>
      <c r="C2546" s="1" t="s">
        <v>8042</v>
      </c>
      <c r="D2546" s="76">
        <v>44238.549421296295</v>
      </c>
      <c r="E2546" s="1" t="s">
        <v>8043</v>
      </c>
      <c r="F2546" s="1" t="s">
        <v>8044</v>
      </c>
      <c r="G2546" s="1" t="s">
        <v>123</v>
      </c>
      <c r="H2546" s="1" t="s">
        <v>124</v>
      </c>
      <c r="I2546" s="1" t="s">
        <v>125</v>
      </c>
      <c r="J2546" s="1" t="s">
        <v>7979</v>
      </c>
      <c r="K2546" s="1" t="s">
        <v>7980</v>
      </c>
      <c r="L2546">
        <f>ROUNDUP(IF(B2546&gt;$D$4,0,($D$4-B2546+1)/365),0)</f>
        <v>0</v>
      </c>
      <c r="M2546">
        <f>ROUNDUP(IF(B2546&gt;$D$5,0,($D$5-B2546+1)/365),0)</f>
        <v>1</v>
      </c>
      <c r="N2546" s="28">
        <f>IF(OR(L2546=1,M2546=1),IF(B2546+364&lt;=$D$5,(B2546+364-$D$4+1)/365,IF(B2546&gt;$D$4,($D$5-B2546+1)/365,$D$6/365)),0)</f>
        <v>0.1738395167427769</v>
      </c>
      <c r="O2546" s="28">
        <f>'Data &amp; Parameter'!$E$16*'Data &amp; Parameter'!$E$17*('Data &amp; Parameter'!$E$18+'Data &amp; Parameter'!$E$19)*'Data &amp; Parameter'!$E$20*'Data &amp; Parameter'!$E$37*N2546</f>
        <v>0.60438860517493853</v>
      </c>
      <c r="P2546">
        <f>ROUNDUP(IF(D2546&gt;$D$4,0,($D$4-D2546+1)/365),0)</f>
        <v>0</v>
      </c>
      <c r="Q2546">
        <f>ROUNDUP(IF(D2546&gt;$D$5,0,($D$5-D2546+1)/365),0)</f>
        <v>1</v>
      </c>
      <c r="R2546" s="28">
        <f>IF(OR(P2546=1,Q2546=1),IF(D2546+364&lt;=$D$5,(D2546+364-$D$4+1)/365,IF(D2546&gt;$D$4,($D$5-D2546+1)/365,$D$6/365)),0)</f>
        <v>0.17383720192795918</v>
      </c>
      <c r="S2546" s="28">
        <f>'Data &amp; Parameter'!$E$16*'Data &amp; Parameter'!$E$17*('Data &amp; Parameter'!$E$18+'Data &amp; Parameter'!$E$19)*'Data &amp; Parameter'!$E$20*'Data &amp; Parameter'!$E$37*R2546</f>
        <v>0.60438055724817752</v>
      </c>
      <c r="T2546" s="28">
        <f t="shared" si="39"/>
        <v>1.2087691624231161</v>
      </c>
    </row>
    <row r="2547" spans="1:20" ht="15.75" customHeight="1" x14ac:dyDescent="0.35">
      <c r="A2547">
        <v>2540</v>
      </c>
      <c r="B2547" s="76">
        <v>44238.549120370371</v>
      </c>
      <c r="C2547" s="1" t="s">
        <v>8045</v>
      </c>
      <c r="D2547" s="76">
        <v>44238.549641203703</v>
      </c>
      <c r="E2547" s="1" t="s">
        <v>8046</v>
      </c>
      <c r="F2547" s="1" t="s">
        <v>8047</v>
      </c>
      <c r="G2547" s="1" t="s">
        <v>123</v>
      </c>
      <c r="H2547" s="1" t="s">
        <v>124</v>
      </c>
      <c r="I2547" s="1" t="s">
        <v>125</v>
      </c>
      <c r="J2547" s="1" t="s">
        <v>7528</v>
      </c>
      <c r="K2547" s="1" t="s">
        <v>7813</v>
      </c>
      <c r="L2547">
        <f>ROUNDUP(IF(B2547&gt;$D$4,0,($D$4-B2547+1)/365),0)</f>
        <v>0</v>
      </c>
      <c r="M2547">
        <f>ROUNDUP(IF(B2547&gt;$D$5,0,($D$5-B2547+1)/365),0)</f>
        <v>1</v>
      </c>
      <c r="N2547" s="28">
        <f>IF(OR(L2547=1,M2547=1),IF(B2547+364&lt;=$D$5,(B2547+364-$D$4+1)/365,IF(B2547&gt;$D$4,($D$5-B2547+1)/365,$D$6/365)),0)</f>
        <v>0.17383802638254414</v>
      </c>
      <c r="O2547" s="28">
        <f>'Data &amp; Parameter'!$E$16*'Data &amp; Parameter'!$E$17*('Data &amp; Parameter'!$E$18+'Data &amp; Parameter'!$E$19)*'Data &amp; Parameter'!$E$20*'Data &amp; Parameter'!$E$37*N2547</f>
        <v>0.60438342363302466</v>
      </c>
      <c r="P2547">
        <f>ROUNDUP(IF(D2547&gt;$D$4,0,($D$4-D2547+1)/365),0)</f>
        <v>0</v>
      </c>
      <c r="Q2547">
        <f>ROUNDUP(IF(D2547&gt;$D$5,0,($D$5-D2547+1)/365),0)</f>
        <v>1</v>
      </c>
      <c r="R2547" s="28">
        <f>IF(OR(P2547=1,Q2547=1),IF(D2547+364&lt;=$D$5,(D2547+364-$D$4+1)/365,IF(D2547&gt;$D$4,($D$5-D2547+1)/365,$D$6/365)),0)</f>
        <v>0.17383659944191021</v>
      </c>
      <c r="S2547" s="28">
        <f>'Data &amp; Parameter'!$E$16*'Data &amp; Parameter'!$E$17*('Data &amp; Parameter'!$E$18+'Data &amp; Parameter'!$E$19)*'Data &amp; Parameter'!$E$20*'Data &amp; Parameter'!$E$37*R2547</f>
        <v>0.60437846258230643</v>
      </c>
      <c r="T2547" s="28">
        <f t="shared" si="39"/>
        <v>1.2087618862153311</v>
      </c>
    </row>
    <row r="2548" spans="1:20" ht="15.75" customHeight="1" x14ac:dyDescent="0.35">
      <c r="A2548">
        <v>2541</v>
      </c>
      <c r="B2548" s="76">
        <v>44238.550300925926</v>
      </c>
      <c r="C2548" s="1" t="s">
        <v>8048</v>
      </c>
      <c r="D2548" s="76">
        <v>44238.553067129629</v>
      </c>
      <c r="E2548" s="1" t="s">
        <v>8049</v>
      </c>
      <c r="F2548" s="1" t="s">
        <v>8050</v>
      </c>
      <c r="G2548" s="1" t="s">
        <v>123</v>
      </c>
      <c r="H2548" s="1" t="s">
        <v>124</v>
      </c>
      <c r="I2548" s="1" t="s">
        <v>125</v>
      </c>
      <c r="J2548" s="1" t="s">
        <v>7528</v>
      </c>
      <c r="K2548" s="1" t="s">
        <v>7954</v>
      </c>
      <c r="L2548">
        <f>ROUNDUP(IF(B2548&gt;$D$4,0,($D$4-B2548+1)/365),0)</f>
        <v>0</v>
      </c>
      <c r="M2548">
        <f>ROUNDUP(IF(B2548&gt;$D$5,0,($D$5-B2548+1)/365),0)</f>
        <v>1</v>
      </c>
      <c r="N2548" s="28">
        <f>IF(OR(L2548=1,M2548=1),IF(B2548+364&lt;=$D$5,(B2548+364-$D$4+1)/365,IF(B2548&gt;$D$4,($D$5-B2548+1)/365,$D$6/365)),0)</f>
        <v>0.17383479198376323</v>
      </c>
      <c r="O2548" s="28">
        <f>'Data &amp; Parameter'!$E$16*'Data &amp; Parameter'!$E$17*('Data &amp; Parameter'!$E$18+'Data &amp; Parameter'!$E$19)*'Data &amp; Parameter'!$E$20*'Data &amp; Parameter'!$E$37*N2548</f>
        <v>0.60437217858469272</v>
      </c>
      <c r="P2548">
        <f>ROUNDUP(IF(D2548&gt;$D$4,0,($D$4-D2548+1)/365),0)</f>
        <v>0</v>
      </c>
      <c r="Q2548">
        <f>ROUNDUP(IF(D2548&gt;$D$5,0,($D$5-D2548+1)/365),0)</f>
        <v>1</v>
      </c>
      <c r="R2548" s="28">
        <f>IF(OR(P2548=1,Q2548=1),IF(D2548+364&lt;=$D$5,(D2548+364-$D$4+1)/365,IF(D2548&gt;$D$4,($D$5-D2548+1)/365,$D$6/365)),0)</f>
        <v>0.17382721334348164</v>
      </c>
      <c r="S2548" s="28">
        <f>'Data &amp; Parameter'!$E$16*'Data &amp; Parameter'!$E$17*('Data &amp; Parameter'!$E$18+'Data &amp; Parameter'!$E$19)*'Data &amp; Parameter'!$E$20*'Data &amp; Parameter'!$E$37*R2548</f>
        <v>0.60434582989301011</v>
      </c>
      <c r="T2548" s="28">
        <f t="shared" si="39"/>
        <v>1.2087180084777027</v>
      </c>
    </row>
    <row r="2549" spans="1:20" ht="15.75" customHeight="1" x14ac:dyDescent="0.35">
      <c r="A2549">
        <v>2542</v>
      </c>
      <c r="B2549" s="76">
        <v>44238.551030092596</v>
      </c>
      <c r="C2549" s="1" t="s">
        <v>8051</v>
      </c>
      <c r="D2549" s="76">
        <v>44238.551701388889</v>
      </c>
      <c r="E2549" s="1" t="s">
        <v>8052</v>
      </c>
      <c r="F2549" s="1" t="s">
        <v>8053</v>
      </c>
      <c r="G2549" s="1" t="s">
        <v>123</v>
      </c>
      <c r="H2549" s="1" t="s">
        <v>729</v>
      </c>
      <c r="I2549" s="1" t="s">
        <v>125</v>
      </c>
      <c r="J2549" s="1" t="s">
        <v>656</v>
      </c>
      <c r="K2549" s="1" t="s">
        <v>7980</v>
      </c>
      <c r="L2549">
        <f>ROUNDUP(IF(B2549&gt;$D$4,0,($D$4-B2549+1)/365),0)</f>
        <v>0</v>
      </c>
      <c r="M2549">
        <f>ROUNDUP(IF(B2549&gt;$D$5,0,($D$5-B2549+1)/365),0)</f>
        <v>1</v>
      </c>
      <c r="N2549" s="28">
        <f>IF(OR(L2549=1,M2549=1),IF(B2549+364&lt;=$D$5,(B2549+364-$D$4+1)/365,IF(B2549&gt;$D$4,($D$5-B2549+1)/365,$D$6/365)),0)</f>
        <v>0.17383279426685974</v>
      </c>
      <c r="O2549" s="28">
        <f>'Data &amp; Parameter'!$E$16*'Data &amp; Parameter'!$E$17*('Data &amp; Parameter'!$E$18+'Data &amp; Parameter'!$E$19)*'Data &amp; Parameter'!$E$20*'Data &amp; Parameter'!$E$37*N2549</f>
        <v>0.60436523311363155</v>
      </c>
      <c r="P2549">
        <f>ROUNDUP(IF(D2549&gt;$D$4,0,($D$4-D2549+1)/365),0)</f>
        <v>0</v>
      </c>
      <c r="Q2549">
        <f>ROUNDUP(IF(D2549&gt;$D$5,0,($D$5-D2549+1)/365),0)</f>
        <v>1</v>
      </c>
      <c r="R2549" s="28">
        <f>IF(OR(P2549=1,Q2549=1),IF(D2549+364&lt;=$D$5,(D2549+364-$D$4+1)/365,IF(D2549&gt;$D$4,($D$5-D2549+1)/365,$D$6/365)),0)</f>
        <v>0.17383095509893332</v>
      </c>
      <c r="S2549" s="28">
        <f>'Data &amp; Parameter'!$E$16*'Data &amp; Parameter'!$E$17*('Data &amp; Parameter'!$E$18+'Data &amp; Parameter'!$E$19)*'Data &amp; Parameter'!$E$20*'Data &amp; Parameter'!$E$37*R2549</f>
        <v>0.60435883887048958</v>
      </c>
      <c r="T2549" s="28">
        <f t="shared" si="39"/>
        <v>1.208724071984121</v>
      </c>
    </row>
    <row r="2550" spans="1:20" ht="15.75" customHeight="1" x14ac:dyDescent="0.35">
      <c r="A2550">
        <v>2543</v>
      </c>
      <c r="B2550" s="76">
        <v>44238.551458333328</v>
      </c>
      <c r="C2550" s="1" t="s">
        <v>8054</v>
      </c>
      <c r="D2550" s="76">
        <v>44238.55195601852</v>
      </c>
      <c r="E2550" s="1" t="s">
        <v>8055</v>
      </c>
      <c r="F2550" s="1" t="s">
        <v>8056</v>
      </c>
      <c r="G2550" s="1" t="s">
        <v>123</v>
      </c>
      <c r="H2550" s="1" t="s">
        <v>124</v>
      </c>
      <c r="I2550" s="1" t="s">
        <v>125</v>
      </c>
      <c r="J2550" s="1" t="s">
        <v>7528</v>
      </c>
      <c r="K2550" s="1" t="s">
        <v>7813</v>
      </c>
      <c r="L2550">
        <f>ROUNDUP(IF(B2550&gt;$D$4,0,($D$4-B2550+1)/365),0)</f>
        <v>0</v>
      </c>
      <c r="M2550">
        <f>ROUNDUP(IF(B2550&gt;$D$5,0,($D$5-B2550+1)/365),0)</f>
        <v>1</v>
      </c>
      <c r="N2550" s="28">
        <f>IF(OR(L2550=1,M2550=1),IF(B2550+364&lt;=$D$5,(B2550+364-$D$4+1)/365,IF(B2550&gt;$D$4,($D$5-B2550+1)/365,$D$6/365)),0)</f>
        <v>0.1738316210045811</v>
      </c>
      <c r="O2550" s="28">
        <f>'Data &amp; Parameter'!$E$16*'Data &amp; Parameter'!$E$17*('Data &amp; Parameter'!$E$18+'Data &amp; Parameter'!$E$19)*'Data &amp; Parameter'!$E$20*'Data &amp; Parameter'!$E$37*N2550</f>
        <v>0.60436115402755619</v>
      </c>
      <c r="P2550">
        <f>ROUNDUP(IF(D2550&gt;$D$4,0,($D$4-D2550+1)/365),0)</f>
        <v>0</v>
      </c>
      <c r="Q2550">
        <f>ROUNDUP(IF(D2550&gt;$D$5,0,($D$5-D2550+1)/365),0)</f>
        <v>1</v>
      </c>
      <c r="R2550" s="28">
        <f>IF(OR(P2550=1,Q2550=1),IF(D2550+364&lt;=$D$5,(D2550+364-$D$4+1)/365,IF(D2550&gt;$D$4,($D$5-D2550+1)/365,$D$6/365)),0)</f>
        <v>0.17383025748350606</v>
      </c>
      <c r="S2550" s="28">
        <f>'Data &amp; Parameter'!$E$16*'Data &amp; Parameter'!$E$17*('Data &amp; Parameter'!$E$18+'Data &amp; Parameter'!$E$19)*'Data &amp; Parameter'!$E$20*'Data &amp; Parameter'!$E$37*R2550</f>
        <v>0.60435641346789448</v>
      </c>
      <c r="T2550" s="28">
        <f t="shared" si="39"/>
        <v>1.2087175674954507</v>
      </c>
    </row>
    <row r="2551" spans="1:20" ht="15.75" customHeight="1" x14ac:dyDescent="0.35">
      <c r="A2551">
        <v>2544</v>
      </c>
      <c r="B2551" s="76">
        <v>44238.552523148144</v>
      </c>
      <c r="C2551" s="1" t="s">
        <v>8057</v>
      </c>
      <c r="D2551" s="76">
        <v>44238.553981481484</v>
      </c>
      <c r="E2551" s="1" t="s">
        <v>8058</v>
      </c>
      <c r="F2551" s="1" t="s">
        <v>8059</v>
      </c>
      <c r="G2551" s="1" t="s">
        <v>123</v>
      </c>
      <c r="H2551" s="1" t="s">
        <v>124</v>
      </c>
      <c r="I2551" s="1" t="s">
        <v>125</v>
      </c>
      <c r="J2551" s="1" t="s">
        <v>7979</v>
      </c>
      <c r="K2551" s="1" t="s">
        <v>7980</v>
      </c>
      <c r="L2551">
        <f>ROUNDUP(IF(B2551&gt;$D$4,0,($D$4-B2551+1)/365),0)</f>
        <v>0</v>
      </c>
      <c r="M2551">
        <f>ROUNDUP(IF(B2551&gt;$D$5,0,($D$5-B2551+1)/365),0)</f>
        <v>1</v>
      </c>
      <c r="N2551" s="28">
        <f>IF(OR(L2551=1,M2551=1),IF(B2551+364&lt;=$D$5,(B2551+364-$D$4+1)/365,IF(B2551&gt;$D$4,($D$5-B2551+1)/365,$D$6/365)),0)</f>
        <v>0.17382870370371439</v>
      </c>
      <c r="O2551" s="28">
        <f>'Data &amp; Parameter'!$E$16*'Data &amp; Parameter'!$E$17*('Data &amp; Parameter'!$E$18+'Data &amp; Parameter'!$E$19)*'Data &amp; Parameter'!$E$20*'Data &amp; Parameter'!$E$37*N2551</f>
        <v>0.60435101143492398</v>
      </c>
      <c r="P2551">
        <f>ROUNDUP(IF(D2551&gt;$D$4,0,($D$4-D2551+1)/365),0)</f>
        <v>0</v>
      </c>
      <c r="Q2551">
        <f>ROUNDUP(IF(D2551&gt;$D$5,0,($D$5-D2551+1)/365),0)</f>
        <v>1</v>
      </c>
      <c r="R2551" s="28">
        <f>IF(OR(P2551=1,Q2551=1),IF(D2551+364&lt;=$D$5,(D2551+364-$D$4+1)/365,IF(D2551&gt;$D$4,($D$5-D2551+1)/365,$D$6/365)),0)</f>
        <v>0.17382470826990742</v>
      </c>
      <c r="S2551" s="28">
        <f>'Data &amp; Parameter'!$E$16*'Data &amp; Parameter'!$E$17*('Data &amp; Parameter'!$E$18+'Data &amp; Parameter'!$E$19)*'Data &amp; Parameter'!$E$20*'Data &amp; Parameter'!$E$37*R2551</f>
        <v>0.60433712049280153</v>
      </c>
      <c r="T2551" s="28">
        <f t="shared" si="39"/>
        <v>1.2086881319277256</v>
      </c>
    </row>
    <row r="2552" spans="1:20" ht="15.75" customHeight="1" x14ac:dyDescent="0.35">
      <c r="A2552">
        <v>2545</v>
      </c>
      <c r="B2552" s="76">
        <v>44238.553865740745</v>
      </c>
      <c r="C2552" s="1" t="s">
        <v>8060</v>
      </c>
      <c r="D2552" s="76">
        <v>44238.554479166662</v>
      </c>
      <c r="E2552" s="1" t="s">
        <v>8061</v>
      </c>
      <c r="F2552" s="1" t="s">
        <v>8062</v>
      </c>
      <c r="G2552" s="1" t="s">
        <v>123</v>
      </c>
      <c r="H2552" s="1" t="s">
        <v>729</v>
      </c>
      <c r="I2552" s="1" t="s">
        <v>125</v>
      </c>
      <c r="J2552" s="1" t="s">
        <v>656</v>
      </c>
      <c r="K2552" s="1" t="s">
        <v>7980</v>
      </c>
      <c r="L2552">
        <f>ROUNDUP(IF(B2552&gt;$D$4,0,($D$4-B2552+1)/365),0)</f>
        <v>0</v>
      </c>
      <c r="M2552">
        <f>ROUNDUP(IF(B2552&gt;$D$5,0,($D$5-B2552+1)/365),0)</f>
        <v>1</v>
      </c>
      <c r="N2552" s="28">
        <f>IF(OR(L2552=1,M2552=1),IF(B2552+364&lt;=$D$5,(B2552+364-$D$4+1)/365,IF(B2552&gt;$D$4,($D$5-B2552+1)/365,$D$6/365)),0)</f>
        <v>0.17382502536782166</v>
      </c>
      <c r="O2552" s="28">
        <f>'Data &amp; Parameter'!$E$16*'Data &amp; Parameter'!$E$17*('Data &amp; Parameter'!$E$18+'Data &amp; Parameter'!$E$19)*'Data &amp; Parameter'!$E$20*'Data &amp; Parameter'!$E$37*N2552</f>
        <v>0.60433822294850137</v>
      </c>
      <c r="P2552">
        <f>ROUNDUP(IF(D2552&gt;$D$4,0,($D$4-D2552+1)/365),0)</f>
        <v>0</v>
      </c>
      <c r="Q2552">
        <f>ROUNDUP(IF(D2552&gt;$D$5,0,($D$5-D2552+1)/365),0)</f>
        <v>1</v>
      </c>
      <c r="R2552" s="28">
        <f>IF(OR(P2552=1,Q2552=1),IF(D2552+364&lt;=$D$5,(D2552+364-$D$4+1)/365,IF(D2552&gt;$D$4,($D$5-D2552+1)/365,$D$6/365)),0)</f>
        <v>0.17382334474887226</v>
      </c>
      <c r="S2552" s="28">
        <f>'Data &amp; Parameter'!$E$16*'Data &amp; Parameter'!$E$17*('Data &amp; Parameter'!$E$18+'Data &amp; Parameter'!$E$19)*'Data &amp; Parameter'!$E$20*'Data &amp; Parameter'!$E$37*R2552</f>
        <v>0.6043323799332786</v>
      </c>
      <c r="T2552" s="28">
        <f t="shared" si="39"/>
        <v>1.20867060288178</v>
      </c>
    </row>
    <row r="2553" spans="1:20" ht="15.75" customHeight="1" x14ac:dyDescent="0.35">
      <c r="A2553">
        <v>2546</v>
      </c>
      <c r="B2553" s="76">
        <v>44238.55395833333</v>
      </c>
      <c r="C2553" s="1" t="s">
        <v>8063</v>
      </c>
      <c r="D2553" s="76">
        <v>44238.554537037038</v>
      </c>
      <c r="E2553" s="1" t="s">
        <v>8064</v>
      </c>
      <c r="F2553" s="1" t="s">
        <v>8065</v>
      </c>
      <c r="G2553" s="1" t="s">
        <v>123</v>
      </c>
      <c r="H2553" s="1" t="s">
        <v>124</v>
      </c>
      <c r="I2553" s="1" t="s">
        <v>125</v>
      </c>
      <c r="J2553" s="1" t="s">
        <v>7528</v>
      </c>
      <c r="K2553" s="1" t="s">
        <v>7813</v>
      </c>
      <c r="L2553">
        <f>ROUNDUP(IF(B2553&gt;$D$4,0,($D$4-B2553+1)/365),0)</f>
        <v>0</v>
      </c>
      <c r="M2553">
        <f>ROUNDUP(IF(B2553&gt;$D$5,0,($D$5-B2553+1)/365),0)</f>
        <v>1</v>
      </c>
      <c r="N2553" s="28">
        <f>IF(OR(L2553=1,M2553=1),IF(B2553+364&lt;=$D$5,(B2553+364-$D$4+1)/365,IF(B2553&gt;$D$4,($D$5-B2553+1)/365,$D$6/365)),0)</f>
        <v>0.17382477168950622</v>
      </c>
      <c r="O2553" s="28">
        <f>'Data &amp; Parameter'!$E$16*'Data &amp; Parameter'!$E$17*('Data &amp; Parameter'!$E$18+'Data &amp; Parameter'!$E$19)*'Data &amp; Parameter'!$E$20*'Data &amp; Parameter'!$E$37*N2553</f>
        <v>0.60433734098399694</v>
      </c>
      <c r="P2553">
        <f>ROUNDUP(IF(D2553&gt;$D$4,0,($D$4-D2553+1)/365),0)</f>
        <v>0</v>
      </c>
      <c r="Q2553">
        <f>ROUNDUP(IF(D2553&gt;$D$5,0,($D$5-D2553+1)/365),0)</f>
        <v>1</v>
      </c>
      <c r="R2553" s="28">
        <f>IF(OR(P2553=1,Q2553=1),IF(D2553+364&lt;=$D$5,(D2553+364-$D$4+1)/365,IF(D2553&gt;$D$4,($D$5-D2553+1)/365,$D$6/365)),0)</f>
        <v>0.17382318619989523</v>
      </c>
      <c r="S2553" s="28">
        <f>'Data &amp; Parameter'!$E$16*'Data &amp; Parameter'!$E$17*('Data &amp; Parameter'!$E$18+'Data &amp; Parameter'!$E$19)*'Data &amp; Parameter'!$E$20*'Data &amp; Parameter'!$E$37*R2553</f>
        <v>0.6043318287053594</v>
      </c>
      <c r="T2553" s="28">
        <f t="shared" si="39"/>
        <v>1.2086691696893563</v>
      </c>
    </row>
    <row r="2554" spans="1:20" ht="15.75" customHeight="1" x14ac:dyDescent="0.35">
      <c r="A2554">
        <v>2547</v>
      </c>
      <c r="B2554" s="76">
        <v>44238.554861111115</v>
      </c>
      <c r="C2554" s="1" t="s">
        <v>8066</v>
      </c>
      <c r="D2554" s="76">
        <v>44238.556307870371</v>
      </c>
      <c r="E2554" s="1" t="s">
        <v>8067</v>
      </c>
      <c r="F2554" s="1" t="s">
        <v>8068</v>
      </c>
      <c r="G2554" s="1" t="s">
        <v>123</v>
      </c>
      <c r="H2554" s="1" t="s">
        <v>124</v>
      </c>
      <c r="I2554" s="1" t="s">
        <v>125</v>
      </c>
      <c r="J2554" s="1" t="s">
        <v>7528</v>
      </c>
      <c r="K2554" s="1" t="s">
        <v>8069</v>
      </c>
      <c r="L2554">
        <f>ROUNDUP(IF(B2554&gt;$D$4,0,($D$4-B2554+1)/365),0)</f>
        <v>0</v>
      </c>
      <c r="M2554">
        <f>ROUNDUP(IF(B2554&gt;$D$5,0,($D$5-B2554+1)/365),0)</f>
        <v>1</v>
      </c>
      <c r="N2554" s="28">
        <f>IF(OR(L2554=1,M2554=1),IF(B2554+364&lt;=$D$5,(B2554+364-$D$4+1)/365,IF(B2554&gt;$D$4,($D$5-B2554+1)/365,$D$6/365)),0)</f>
        <v>0.17382229832571147</v>
      </c>
      <c r="O2554" s="28">
        <f>'Data &amp; Parameter'!$E$16*'Data &amp; Parameter'!$E$17*('Data &amp; Parameter'!$E$18+'Data &amp; Parameter'!$E$19)*'Data &amp; Parameter'!$E$20*'Data &amp; Parameter'!$E$37*N2554</f>
        <v>0.60432874182931684</v>
      </c>
      <c r="P2554">
        <f>ROUNDUP(IF(D2554&gt;$D$4,0,($D$4-D2554+1)/365),0)</f>
        <v>0</v>
      </c>
      <c r="Q2554">
        <f>ROUNDUP(IF(D2554&gt;$D$5,0,($D$5-D2554+1)/365),0)</f>
        <v>1</v>
      </c>
      <c r="R2554" s="28">
        <f>IF(OR(P2554=1,Q2554=1),IF(D2554+364&lt;=$D$5,(D2554+364-$D$4+1)/365,IF(D2554&gt;$D$4,($D$5-D2554+1)/365,$D$6/365)),0)</f>
        <v>0.17381833460172383</v>
      </c>
      <c r="S2554" s="28">
        <f>'Data &amp; Parameter'!$E$16*'Data &amp; Parameter'!$E$17*('Data &amp; Parameter'!$E$18+'Data &amp; Parameter'!$E$19)*'Data &amp; Parameter'!$E$20*'Data &amp; Parameter'!$E$37*R2554</f>
        <v>0.60431496113286132</v>
      </c>
      <c r="T2554" s="28">
        <f t="shared" si="39"/>
        <v>1.2086437029621782</v>
      </c>
    </row>
    <row r="2555" spans="1:20" ht="15.75" customHeight="1" x14ac:dyDescent="0.35">
      <c r="A2555">
        <v>2548</v>
      </c>
      <c r="B2555" s="76">
        <v>44238.55673611111</v>
      </c>
      <c r="C2555" s="1" t="s">
        <v>8070</v>
      </c>
      <c r="D2555" s="76">
        <v>44238.557696759264</v>
      </c>
      <c r="E2555" s="1" t="s">
        <v>8071</v>
      </c>
      <c r="F2555" s="1" t="s">
        <v>8072</v>
      </c>
      <c r="G2555" s="1" t="s">
        <v>123</v>
      </c>
      <c r="H2555" s="1" t="s">
        <v>124</v>
      </c>
      <c r="I2555" s="1" t="s">
        <v>125</v>
      </c>
      <c r="J2555" s="1" t="s">
        <v>7528</v>
      </c>
      <c r="K2555" s="1" t="s">
        <v>7813</v>
      </c>
      <c r="L2555">
        <f>ROUNDUP(IF(B2555&gt;$D$4,0,($D$4-B2555+1)/365),0)</f>
        <v>0</v>
      </c>
      <c r="M2555">
        <f>ROUNDUP(IF(B2555&gt;$D$5,0,($D$5-B2555+1)/365),0)</f>
        <v>1</v>
      </c>
      <c r="N2555" s="28">
        <f>IF(OR(L2555=1,M2555=1),IF(B2555+364&lt;=$D$5,(B2555+364-$D$4+1)/365,IF(B2555&gt;$D$4,($D$5-B2555+1)/365,$D$6/365)),0)</f>
        <v>0.17381716133942524</v>
      </c>
      <c r="O2555" s="28">
        <f>'Data &amp; Parameter'!$E$16*'Data &amp; Parameter'!$E$17*('Data &amp; Parameter'!$E$18+'Data &amp; Parameter'!$E$19)*'Data &amp; Parameter'!$E$20*'Data &amp; Parameter'!$E$37*N2555</f>
        <v>0.60431088204671668</v>
      </c>
      <c r="P2555">
        <f>ROUNDUP(IF(D2555&gt;$D$4,0,($D$4-D2555+1)/365),0)</f>
        <v>0</v>
      </c>
      <c r="Q2555">
        <f>ROUNDUP(IF(D2555&gt;$D$5,0,($D$5-D2555+1)/365),0)</f>
        <v>1</v>
      </c>
      <c r="R2555" s="28">
        <f>IF(OR(P2555=1,Q2555=1),IF(D2555+364&lt;=$D$5,(D2555+364-$D$4+1)/365,IF(D2555&gt;$D$4,($D$5-D2555+1)/365,$D$6/365)),0)</f>
        <v>0.17381452942667339</v>
      </c>
      <c r="S2555" s="28">
        <f>'Data &amp; Parameter'!$E$16*'Data &amp; Parameter'!$E$17*('Data &amp; Parameter'!$E$18+'Data &amp; Parameter'!$E$19)*'Data &amp; Parameter'!$E$20*'Data &amp; Parameter'!$E$37*R2555</f>
        <v>0.60430173166418666</v>
      </c>
      <c r="T2555" s="28">
        <f t="shared" si="39"/>
        <v>1.2086126137109034</v>
      </c>
    </row>
    <row r="2556" spans="1:20" ht="15.75" customHeight="1" x14ac:dyDescent="0.35">
      <c r="A2556">
        <v>2549</v>
      </c>
      <c r="B2556" s="76">
        <v>44238.557060185187</v>
      </c>
      <c r="C2556" s="1" t="s">
        <v>8073</v>
      </c>
      <c r="D2556" s="76">
        <v>44238.557858796295</v>
      </c>
      <c r="E2556" s="1" t="s">
        <v>8074</v>
      </c>
      <c r="F2556" s="1" t="s">
        <v>8075</v>
      </c>
      <c r="G2556" s="1" t="s">
        <v>123</v>
      </c>
      <c r="H2556" s="1" t="s">
        <v>124</v>
      </c>
      <c r="I2556" s="1" t="s">
        <v>125</v>
      </c>
      <c r="J2556" s="1" t="s">
        <v>7979</v>
      </c>
      <c r="K2556" s="1" t="s">
        <v>7980</v>
      </c>
      <c r="L2556">
        <f>ROUNDUP(IF(B2556&gt;$D$4,0,($D$4-B2556+1)/365),0)</f>
        <v>0</v>
      </c>
      <c r="M2556">
        <f>ROUNDUP(IF(B2556&gt;$D$5,0,($D$5-B2556+1)/365),0)</f>
        <v>1</v>
      </c>
      <c r="N2556" s="28">
        <f>IF(OR(L2556=1,M2556=1),IF(B2556+364&lt;=$D$5,(B2556+364-$D$4+1)/365,IF(B2556&gt;$D$4,($D$5-B2556+1)/365,$D$6/365)),0)</f>
        <v>0.17381627346524148</v>
      </c>
      <c r="O2556" s="28">
        <f>'Data &amp; Parameter'!$E$16*'Data &amp; Parameter'!$E$17*('Data &amp; Parameter'!$E$18+'Data &amp; Parameter'!$E$19)*'Data &amp; Parameter'!$E$20*'Data &amp; Parameter'!$E$37*N2556</f>
        <v>0.60430779517067401</v>
      </c>
      <c r="P2556">
        <f>ROUNDUP(IF(D2556&gt;$D$4,0,($D$4-D2556+1)/365),0)</f>
        <v>0</v>
      </c>
      <c r="Q2556">
        <f>ROUNDUP(IF(D2556&gt;$D$5,0,($D$5-D2556+1)/365),0)</f>
        <v>1</v>
      </c>
      <c r="R2556" s="28">
        <f>IF(OR(P2556=1,Q2556=1),IF(D2556+364&lt;=$D$5,(D2556+364-$D$4+1)/365,IF(D2556&gt;$D$4,($D$5-D2556+1)/365,$D$6/365)),0)</f>
        <v>0.17381408548960142</v>
      </c>
      <c r="S2556" s="28">
        <f>'Data &amp; Parameter'!$E$16*'Data &amp; Parameter'!$E$17*('Data &amp; Parameter'!$E$18+'Data &amp; Parameter'!$E$19)*'Data &amp; Parameter'!$E$20*'Data &amp; Parameter'!$E$37*R2556</f>
        <v>0.60430018822623455</v>
      </c>
      <c r="T2556" s="28">
        <f t="shared" si="39"/>
        <v>1.2086079833969086</v>
      </c>
    </row>
    <row r="2557" spans="1:20" ht="15.75" customHeight="1" x14ac:dyDescent="0.35">
      <c r="A2557">
        <v>2550</v>
      </c>
      <c r="B2557" s="76">
        <v>44238.557106481487</v>
      </c>
      <c r="C2557" s="1" t="s">
        <v>8076</v>
      </c>
      <c r="D2557" s="76">
        <v>44238.558530092589</v>
      </c>
      <c r="E2557" s="1" t="s">
        <v>8077</v>
      </c>
      <c r="F2557" s="1" t="s">
        <v>8078</v>
      </c>
      <c r="G2557" s="1" t="s">
        <v>123</v>
      </c>
      <c r="H2557" s="1" t="s">
        <v>729</v>
      </c>
      <c r="I2557" s="1" t="s">
        <v>125</v>
      </c>
      <c r="J2557" s="1" t="s">
        <v>656</v>
      </c>
      <c r="K2557" s="1" t="s">
        <v>7980</v>
      </c>
      <c r="L2557">
        <f>ROUNDUP(IF(B2557&gt;$D$4,0,($D$4-B2557+1)/365),0)</f>
        <v>0</v>
      </c>
      <c r="M2557">
        <f>ROUNDUP(IF(B2557&gt;$D$5,0,($D$5-B2557+1)/365),0)</f>
        <v>1</v>
      </c>
      <c r="N2557" s="28">
        <f>IF(OR(L2557=1,M2557=1),IF(B2557+364&lt;=$D$5,(B2557+364-$D$4+1)/365,IF(B2557&gt;$D$4,($D$5-B2557+1)/365,$D$6/365)),0)</f>
        <v>0.17381614662606384</v>
      </c>
      <c r="O2557" s="28">
        <f>'Data &amp; Parameter'!$E$16*'Data &amp; Parameter'!$E$17*('Data &amp; Parameter'!$E$18+'Data &amp; Parameter'!$E$19)*'Data &amp; Parameter'!$E$20*'Data &amp; Parameter'!$E$37*N2557</f>
        <v>0.60430735418835257</v>
      </c>
      <c r="P2557">
        <f>ROUNDUP(IF(D2557&gt;$D$4,0,($D$4-D2557+1)/365),0)</f>
        <v>0</v>
      </c>
      <c r="Q2557">
        <f>ROUNDUP(IF(D2557&gt;$D$5,0,($D$5-D2557+1)/365),0)</f>
        <v>1</v>
      </c>
      <c r="R2557" s="28">
        <f>IF(OR(P2557=1,Q2557=1),IF(D2557+364&lt;=$D$5,(D2557+364-$D$4+1)/365,IF(D2557&gt;$D$4,($D$5-D2557+1)/365,$D$6/365)),0)</f>
        <v>0.173812246321675</v>
      </c>
      <c r="S2557" s="28">
        <f>'Data &amp; Parameter'!$E$16*'Data &amp; Parameter'!$E$17*('Data &amp; Parameter'!$E$18+'Data &amp; Parameter'!$E$19)*'Data &amp; Parameter'!$E$20*'Data &amp; Parameter'!$E$37*R2557</f>
        <v>0.60429379398309258</v>
      </c>
      <c r="T2557" s="28">
        <f t="shared" si="39"/>
        <v>1.2086011481714451</v>
      </c>
    </row>
    <row r="2558" spans="1:20" ht="15.75" customHeight="1" x14ac:dyDescent="0.35">
      <c r="A2558">
        <v>2551</v>
      </c>
      <c r="B2558" s="76">
        <v>44238.558495370366</v>
      </c>
      <c r="C2558" s="1" t="s">
        <v>8079</v>
      </c>
      <c r="D2558" s="76">
        <v>44238.559247685189</v>
      </c>
      <c r="E2558" s="1" t="s">
        <v>8080</v>
      </c>
      <c r="F2558" s="1" t="s">
        <v>8081</v>
      </c>
      <c r="G2558" s="1" t="s">
        <v>123</v>
      </c>
      <c r="H2558" s="1" t="s">
        <v>124</v>
      </c>
      <c r="I2558" s="1" t="s">
        <v>125</v>
      </c>
      <c r="J2558" s="1" t="s">
        <v>7528</v>
      </c>
      <c r="K2558" s="1" t="s">
        <v>7954</v>
      </c>
      <c r="L2558">
        <f>ROUNDUP(IF(B2558&gt;$D$4,0,($D$4-B2558+1)/365),0)</f>
        <v>0</v>
      </c>
      <c r="M2558">
        <f>ROUNDUP(IF(B2558&gt;$D$5,0,($D$5-B2558+1)/365),0)</f>
        <v>1</v>
      </c>
      <c r="N2558" s="28">
        <f>IF(OR(L2558=1,M2558=1),IF(B2558+364&lt;=$D$5,(B2558+364-$D$4+1)/365,IF(B2558&gt;$D$4,($D$5-B2558+1)/365,$D$6/365)),0)</f>
        <v>0.17381234145105326</v>
      </c>
      <c r="O2558" s="28">
        <f>'Data &amp; Parameter'!$E$16*'Data &amp; Parameter'!$E$17*('Data &amp; Parameter'!$E$18+'Data &amp; Parameter'!$E$19)*'Data &amp; Parameter'!$E$20*'Data &amp; Parameter'!$E$37*N2558</f>
        <v>0.60429412471981636</v>
      </c>
      <c r="P2558">
        <f>ROUNDUP(IF(D2558&gt;$D$4,0,($D$4-D2558+1)/365),0)</f>
        <v>0</v>
      </c>
      <c r="Q2558">
        <f>ROUNDUP(IF(D2558&gt;$D$5,0,($D$5-D2558+1)/365),0)</f>
        <v>1</v>
      </c>
      <c r="R2558" s="28">
        <f>IF(OR(P2558=1,Q2558=1),IF(D2558+364&lt;=$D$5,(D2558+364-$D$4+1)/365,IF(D2558&gt;$D$4,($D$5-D2558+1)/365,$D$6/365)),0)</f>
        <v>0.17381028031455098</v>
      </c>
      <c r="S2558" s="28">
        <f>'Data &amp; Parameter'!$E$16*'Data &amp; Parameter'!$E$17*('Data &amp; Parameter'!$E$18+'Data &amp; Parameter'!$E$19)*'Data &amp; Parameter'!$E$20*'Data &amp; Parameter'!$E$37*R2558</f>
        <v>0.60428695875755978</v>
      </c>
      <c r="T2558" s="28">
        <f t="shared" si="39"/>
        <v>1.2085810834773763</v>
      </c>
    </row>
    <row r="2559" spans="1:20" ht="15.75" customHeight="1" x14ac:dyDescent="0.35">
      <c r="A2559">
        <v>2552</v>
      </c>
      <c r="B2559" s="76">
        <v>44238.560023148151</v>
      </c>
      <c r="C2559" s="1" t="s">
        <v>8082</v>
      </c>
      <c r="D2559" s="76">
        <v>44238.560682870375</v>
      </c>
      <c r="E2559" s="1" t="s">
        <v>8083</v>
      </c>
      <c r="F2559" s="1" t="s">
        <v>8084</v>
      </c>
      <c r="G2559" s="1" t="s">
        <v>123</v>
      </c>
      <c r="H2559" s="1" t="s">
        <v>124</v>
      </c>
      <c r="I2559" s="1" t="s">
        <v>125</v>
      </c>
      <c r="J2559" s="1" t="s">
        <v>7528</v>
      </c>
      <c r="K2559" s="1" t="s">
        <v>7813</v>
      </c>
      <c r="L2559">
        <f>ROUNDUP(IF(B2559&gt;$D$4,0,($D$4-B2559+1)/365),0)</f>
        <v>0</v>
      </c>
      <c r="M2559">
        <f>ROUNDUP(IF(B2559&gt;$D$5,0,($D$5-B2559+1)/365),0)</f>
        <v>1</v>
      </c>
      <c r="N2559" s="28">
        <f>IF(OR(L2559=1,M2559=1),IF(B2559+364&lt;=$D$5,(B2559+364-$D$4+1)/365,IF(B2559&gt;$D$4,($D$5-B2559+1)/365,$D$6/365)),0)</f>
        <v>0.17380815575848979</v>
      </c>
      <c r="O2559" s="28">
        <f>'Data &amp; Parameter'!$E$16*'Data &amp; Parameter'!$E$17*('Data &amp; Parameter'!$E$18+'Data &amp; Parameter'!$E$19)*'Data &amp; Parameter'!$E$20*'Data &amp; Parameter'!$E$37*N2559</f>
        <v>0.60427957230424645</v>
      </c>
      <c r="P2559">
        <f>ROUNDUP(IF(D2559&gt;$D$4,0,($D$4-D2559+1)/365),0)</f>
        <v>0</v>
      </c>
      <c r="Q2559">
        <f>ROUNDUP(IF(D2559&gt;$D$5,0,($D$5-D2559+1)/365),0)</f>
        <v>1</v>
      </c>
      <c r="R2559" s="28">
        <f>IF(OR(P2559=1,Q2559=1),IF(D2559+364&lt;=$D$5,(D2559+364-$D$4+1)/365,IF(D2559&gt;$D$4,($D$5-D2559+1)/365,$D$6/365)),0)</f>
        <v>0.17380634830034281</v>
      </c>
      <c r="S2559" s="28">
        <f>'Data &amp; Parameter'!$E$16*'Data &amp; Parameter'!$E$17*('Data &amp; Parameter'!$E$18+'Data &amp; Parameter'!$E$19)*'Data &amp; Parameter'!$E$20*'Data &amp; Parameter'!$E$37*R2559</f>
        <v>0.60427328830663274</v>
      </c>
      <c r="T2559" s="28">
        <f t="shared" si="39"/>
        <v>1.2085528606108791</v>
      </c>
    </row>
    <row r="2560" spans="1:20" ht="15.75" customHeight="1" x14ac:dyDescent="0.35">
      <c r="A2560">
        <v>2553</v>
      </c>
      <c r="B2560" s="76">
        <v>44238.560740740737</v>
      </c>
      <c r="C2560" s="1" t="s">
        <v>8085</v>
      </c>
      <c r="D2560" s="76">
        <v>44238.56422453704</v>
      </c>
      <c r="E2560" s="1" t="s">
        <v>8086</v>
      </c>
      <c r="F2560" s="1" t="s">
        <v>8087</v>
      </c>
      <c r="G2560" s="1" t="s">
        <v>123</v>
      </c>
      <c r="H2560" s="1" t="s">
        <v>729</v>
      </c>
      <c r="I2560" s="1" t="s">
        <v>125</v>
      </c>
      <c r="J2560" s="1" t="s">
        <v>656</v>
      </c>
      <c r="K2560" s="1" t="s">
        <v>7980</v>
      </c>
      <c r="L2560">
        <f>ROUNDUP(IF(B2560&gt;$D$4,0,($D$4-B2560+1)/365),0)</f>
        <v>0</v>
      </c>
      <c r="M2560">
        <f>ROUNDUP(IF(B2560&gt;$D$5,0,($D$5-B2560+1)/365),0)</f>
        <v>1</v>
      </c>
      <c r="N2560" s="28">
        <f>IF(OR(L2560=1,M2560=1),IF(B2560+364&lt;=$D$5,(B2560+364-$D$4+1)/365,IF(B2560&gt;$D$4,($D$5-B2560+1)/365,$D$6/365)),0)</f>
        <v>0.17380618975140563</v>
      </c>
      <c r="O2560" s="28">
        <f>'Data &amp; Parameter'!$E$16*'Data &amp; Parameter'!$E$17*('Data &amp; Parameter'!$E$18+'Data &amp; Parameter'!$E$19)*'Data &amp; Parameter'!$E$20*'Data &amp; Parameter'!$E$37*N2560</f>
        <v>0.60427273707885221</v>
      </c>
      <c r="P2560">
        <f>ROUNDUP(IF(D2560&gt;$D$4,0,($D$4-D2560+1)/365),0)</f>
        <v>0</v>
      </c>
      <c r="Q2560">
        <f>ROUNDUP(IF(D2560&gt;$D$5,0,($D$5-D2560+1)/365),0)</f>
        <v>1</v>
      </c>
      <c r="R2560" s="28">
        <f>IF(OR(P2560=1,Q2560=1),IF(D2560+364&lt;=$D$5,(D2560+364-$D$4+1)/365,IF(D2560&gt;$D$4,($D$5-D2560+1)/365,$D$6/365)),0)</f>
        <v>0.17379664510400003</v>
      </c>
      <c r="S2560" s="28">
        <f>'Data &amp; Parameter'!$E$16*'Data &amp; Parameter'!$E$17*('Data &amp; Parameter'!$E$18+'Data &amp; Parameter'!$E$19)*'Data &amp; Parameter'!$E$20*'Data &amp; Parameter'!$E$37*R2560</f>
        <v>0.6042395531616368</v>
      </c>
      <c r="T2560" s="28">
        <f t="shared" si="39"/>
        <v>1.208512290240489</v>
      </c>
    </row>
    <row r="2561" spans="1:20" ht="15.75" customHeight="1" x14ac:dyDescent="0.35">
      <c r="A2561">
        <v>2554</v>
      </c>
      <c r="B2561" s="76">
        <v>44238.561342592591</v>
      </c>
      <c r="C2561" s="1" t="s">
        <v>8088</v>
      </c>
      <c r="D2561" s="76">
        <v>44238.561921296292</v>
      </c>
      <c r="E2561" s="1" t="s">
        <v>8089</v>
      </c>
      <c r="F2561" s="1" t="s">
        <v>8090</v>
      </c>
      <c r="G2561" s="1" t="s">
        <v>123</v>
      </c>
      <c r="H2561" s="1" t="s">
        <v>124</v>
      </c>
      <c r="I2561" s="1" t="s">
        <v>125</v>
      </c>
      <c r="J2561" s="1" t="s">
        <v>7528</v>
      </c>
      <c r="K2561" s="1" t="s">
        <v>7954</v>
      </c>
      <c r="L2561">
        <f>ROUNDUP(IF(B2561&gt;$D$4,0,($D$4-B2561+1)/365),0)</f>
        <v>0</v>
      </c>
      <c r="M2561">
        <f>ROUNDUP(IF(B2561&gt;$D$5,0,($D$5-B2561+1)/365),0)</f>
        <v>1</v>
      </c>
      <c r="N2561" s="28">
        <f>IF(OR(L2561=1,M2561=1),IF(B2561+364&lt;=$D$5,(B2561+364-$D$4+1)/365,IF(B2561&gt;$D$4,($D$5-B2561+1)/365,$D$6/365)),0)</f>
        <v>0.17380454084221578</v>
      </c>
      <c r="O2561" s="28">
        <f>'Data &amp; Parameter'!$E$16*'Data &amp; Parameter'!$E$17*('Data &amp; Parameter'!$E$18+'Data &amp; Parameter'!$E$19)*'Data &amp; Parameter'!$E$20*'Data &amp; Parameter'!$E$37*N2561</f>
        <v>0.60426700430908853</v>
      </c>
      <c r="P2561">
        <f>ROUNDUP(IF(D2561&gt;$D$4,0,($D$4-D2561+1)/365),0)</f>
        <v>0</v>
      </c>
      <c r="Q2561">
        <f>ROUNDUP(IF(D2561&gt;$D$5,0,($D$5-D2561+1)/365),0)</f>
        <v>1</v>
      </c>
      <c r="R2561" s="28">
        <f>IF(OR(P2561=1,Q2561=1),IF(D2561+364&lt;=$D$5,(D2561+364-$D$4+1)/365,IF(D2561&gt;$D$4,($D$5-D2561+1)/365,$D$6/365)),0)</f>
        <v>0.17380295535262469</v>
      </c>
      <c r="S2561" s="28">
        <f>'Data &amp; Parameter'!$E$16*'Data &amp; Parameter'!$E$17*('Data &amp; Parameter'!$E$18+'Data &amp; Parameter'!$E$19)*'Data &amp; Parameter'!$E$20*'Data &amp; Parameter'!$E$37*R2561</f>
        <v>0.60426149203052015</v>
      </c>
      <c r="T2561" s="28">
        <f t="shared" si="39"/>
        <v>1.2085284963396088</v>
      </c>
    </row>
    <row r="2562" spans="1:20" ht="15.75" customHeight="1" x14ac:dyDescent="0.35">
      <c r="A2562">
        <v>2555</v>
      </c>
      <c r="B2562" s="76">
        <v>44238.563750000001</v>
      </c>
      <c r="C2562" s="1" t="s">
        <v>8091</v>
      </c>
      <c r="D2562" s="76">
        <v>44238.564583333333</v>
      </c>
      <c r="E2562" s="1" t="s">
        <v>8092</v>
      </c>
      <c r="F2562" s="1" t="s">
        <v>8093</v>
      </c>
      <c r="G2562" s="1" t="s">
        <v>123</v>
      </c>
      <c r="H2562" s="1" t="s">
        <v>124</v>
      </c>
      <c r="I2562" s="1" t="s">
        <v>125</v>
      </c>
      <c r="J2562" s="1" t="s">
        <v>7528</v>
      </c>
      <c r="K2562" s="1" t="s">
        <v>7813</v>
      </c>
      <c r="L2562">
        <f>ROUNDUP(IF(B2562&gt;$D$4,0,($D$4-B2562+1)/365),0)</f>
        <v>0</v>
      </c>
      <c r="M2562">
        <f>ROUNDUP(IF(B2562&gt;$D$5,0,($D$5-B2562+1)/365),0)</f>
        <v>1</v>
      </c>
      <c r="N2562" s="28">
        <f>IF(OR(L2562=1,M2562=1),IF(B2562+364&lt;=$D$5,(B2562+364-$D$4+1)/365,IF(B2562&gt;$D$4,($D$5-B2562+1)/365,$D$6/365)),0)</f>
        <v>0.17379794520547626</v>
      </c>
      <c r="O2562" s="28">
        <f>'Data &amp; Parameter'!$E$16*'Data &amp; Parameter'!$E$17*('Data &amp; Parameter'!$E$18+'Data &amp; Parameter'!$E$19)*'Data &amp; Parameter'!$E$20*'Data &amp; Parameter'!$E$37*N2562</f>
        <v>0.60424407323010298</v>
      </c>
      <c r="P2562">
        <f>ROUNDUP(IF(D2562&gt;$D$4,0,($D$4-D2562+1)/365),0)</f>
        <v>0</v>
      </c>
      <c r="Q2562">
        <f>ROUNDUP(IF(D2562&gt;$D$5,0,($D$5-D2562+1)/365),0)</f>
        <v>1</v>
      </c>
      <c r="R2562" s="28">
        <f>IF(OR(P2562=1,Q2562=1),IF(D2562+364&lt;=$D$5,(D2562+364-$D$4+1)/365,IF(D2562&gt;$D$4,($D$5-D2562+1)/365,$D$6/365)),0)</f>
        <v>0.17379566210045794</v>
      </c>
      <c r="S2562" s="28">
        <f>'Data &amp; Parameter'!$E$16*'Data &amp; Parameter'!$E$17*('Data &amp; Parameter'!$E$18+'Data &amp; Parameter'!$E$19)*'Data &amp; Parameter'!$E$20*'Data &amp; Parameter'!$E$37*R2562</f>
        <v>0.60423613554893962</v>
      </c>
      <c r="T2562" s="28">
        <f t="shared" si="39"/>
        <v>1.2084802087790427</v>
      </c>
    </row>
    <row r="2563" spans="1:20" ht="15.75" customHeight="1" x14ac:dyDescent="0.35">
      <c r="A2563">
        <v>2556</v>
      </c>
      <c r="B2563" s="76">
        <v>44238.563993055555</v>
      </c>
      <c r="C2563" s="1" t="s">
        <v>8094</v>
      </c>
      <c r="D2563" s="76">
        <v>44238.56450231481</v>
      </c>
      <c r="E2563" s="1" t="s">
        <v>8095</v>
      </c>
      <c r="F2563" s="1" t="s">
        <v>8096</v>
      </c>
      <c r="G2563" s="1" t="s">
        <v>123</v>
      </c>
      <c r="H2563" s="1" t="s">
        <v>124</v>
      </c>
      <c r="I2563" s="1" t="s">
        <v>125</v>
      </c>
      <c r="J2563" s="1" t="s">
        <v>7528</v>
      </c>
      <c r="K2563" s="1" t="s">
        <v>7954</v>
      </c>
      <c r="L2563">
        <f>ROUNDUP(IF(B2563&gt;$D$4,0,($D$4-B2563+1)/365),0)</f>
        <v>0</v>
      </c>
      <c r="M2563">
        <f>ROUNDUP(IF(B2563&gt;$D$5,0,($D$5-B2563+1)/365),0)</f>
        <v>1</v>
      </c>
      <c r="N2563" s="28">
        <f>IF(OR(L2563=1,M2563=1),IF(B2563+364&lt;=$D$5,(B2563+364-$D$4+1)/365,IF(B2563&gt;$D$4,($D$5-B2563+1)/365,$D$6/365)),0)</f>
        <v>0.17379727929984842</v>
      </c>
      <c r="O2563" s="28">
        <f>'Data &amp; Parameter'!$E$16*'Data &amp; Parameter'!$E$17*('Data &amp; Parameter'!$E$18+'Data &amp; Parameter'!$E$19)*'Data &amp; Parameter'!$E$20*'Data &amp; Parameter'!$E$37*N2563</f>
        <v>0.60424175807310576</v>
      </c>
      <c r="P2563">
        <f>ROUNDUP(IF(D2563&gt;$D$4,0,($D$4-D2563+1)/365),0)</f>
        <v>0</v>
      </c>
      <c r="Q2563">
        <f>ROUNDUP(IF(D2563&gt;$D$5,0,($D$5-D2563+1)/365),0)</f>
        <v>1</v>
      </c>
      <c r="R2563" s="28">
        <f>IF(OR(P2563=1,Q2563=1),IF(D2563+364&lt;=$D$5,(D2563+364-$D$4+1)/365,IF(D2563&gt;$D$4,($D$5-D2563+1)/365,$D$6/365)),0)</f>
        <v>0.17379588406901386</v>
      </c>
      <c r="S2563" s="28">
        <f>'Data &amp; Parameter'!$E$16*'Data &amp; Parameter'!$E$17*('Data &amp; Parameter'!$E$18+'Data &amp; Parameter'!$E$19)*'Data &amp; Parameter'!$E$20*'Data &amp; Parameter'!$E$37*R2563</f>
        <v>0.60423690726798496</v>
      </c>
      <c r="T2563" s="28">
        <f t="shared" si="39"/>
        <v>1.2084786653410906</v>
      </c>
    </row>
    <row r="2564" spans="1:20" ht="15.75" customHeight="1" x14ac:dyDescent="0.35">
      <c r="A2564">
        <v>2557</v>
      </c>
      <c r="B2564" s="76">
        <v>44238.56659722222</v>
      </c>
      <c r="C2564" s="1" t="s">
        <v>8097</v>
      </c>
      <c r="D2564" s="76">
        <v>44238.567233796297</v>
      </c>
      <c r="E2564" s="1" t="s">
        <v>8098</v>
      </c>
      <c r="F2564" s="1" t="s">
        <v>8099</v>
      </c>
      <c r="G2564" s="1" t="s">
        <v>123</v>
      </c>
      <c r="H2564" s="1" t="s">
        <v>124</v>
      </c>
      <c r="I2564" s="1" t="s">
        <v>125</v>
      </c>
      <c r="J2564" s="1" t="s">
        <v>7528</v>
      </c>
      <c r="K2564" s="1" t="s">
        <v>7954</v>
      </c>
      <c r="L2564">
        <f>ROUNDUP(IF(B2564&gt;$D$4,0,($D$4-B2564+1)/365),0)</f>
        <v>0</v>
      </c>
      <c r="M2564">
        <f>ROUNDUP(IF(B2564&gt;$D$5,0,($D$5-B2564+1)/365),0)</f>
        <v>1</v>
      </c>
      <c r="N2564" s="28">
        <f>IF(OR(L2564=1,M2564=1),IF(B2564+364&lt;=$D$5,(B2564+364-$D$4+1)/365,IF(B2564&gt;$D$4,($D$5-B2564+1)/365,$D$6/365)),0)</f>
        <v>0.1737901445966587</v>
      </c>
      <c r="O2564" s="28">
        <f>'Data &amp; Parameter'!$E$16*'Data &amp; Parameter'!$E$17*('Data &amp; Parameter'!$E$18+'Data &amp; Parameter'!$E$19)*'Data &amp; Parameter'!$E$20*'Data &amp; Parameter'!$E$37*N2564</f>
        <v>0.60421695281944432</v>
      </c>
      <c r="P2564">
        <f>ROUNDUP(IF(D2564&gt;$D$4,0,($D$4-D2564+1)/365),0)</f>
        <v>0</v>
      </c>
      <c r="Q2564">
        <f>ROUNDUP(IF(D2564&gt;$D$5,0,($D$5-D2564+1)/365),0)</f>
        <v>1</v>
      </c>
      <c r="R2564" s="28">
        <f>IF(OR(P2564=1,Q2564=1),IF(D2564+364&lt;=$D$5,(D2564+364-$D$4+1)/365,IF(D2564&gt;$D$4,($D$5-D2564+1)/365,$D$6/365)),0)</f>
        <v>0.17378840055809058</v>
      </c>
      <c r="S2564" s="28">
        <f>'Data &amp; Parameter'!$E$16*'Data &amp; Parameter'!$E$17*('Data &amp; Parameter'!$E$18+'Data &amp; Parameter'!$E$19)*'Data &amp; Parameter'!$E$20*'Data &amp; Parameter'!$E$37*R2564</f>
        <v>0.60421088931295686</v>
      </c>
      <c r="T2564" s="28">
        <f t="shared" si="39"/>
        <v>1.2084278421324011</v>
      </c>
    </row>
    <row r="2565" spans="1:20" ht="15.75" customHeight="1" x14ac:dyDescent="0.35">
      <c r="A2565">
        <v>2558</v>
      </c>
      <c r="B2565" s="76">
        <v>44238.569594907407</v>
      </c>
      <c r="C2565" s="1" t="s">
        <v>8100</v>
      </c>
      <c r="D2565" s="76">
        <v>44238.570104166662</v>
      </c>
      <c r="E2565" s="1" t="s">
        <v>8101</v>
      </c>
      <c r="F2565" s="1" t="s">
        <v>8102</v>
      </c>
      <c r="G2565" s="1" t="s">
        <v>123</v>
      </c>
      <c r="H2565" s="1" t="s">
        <v>124</v>
      </c>
      <c r="I2565" s="1" t="s">
        <v>125</v>
      </c>
      <c r="J2565" s="1" t="s">
        <v>7528</v>
      </c>
      <c r="K2565" s="1" t="s">
        <v>7954</v>
      </c>
      <c r="L2565">
        <f>ROUNDUP(IF(B2565&gt;$D$4,0,($D$4-B2565+1)/365),0)</f>
        <v>0</v>
      </c>
      <c r="M2565">
        <f>ROUNDUP(IF(B2565&gt;$D$5,0,($D$5-B2565+1)/365),0)</f>
        <v>1</v>
      </c>
      <c r="N2565" s="28">
        <f>IF(OR(L2565=1,M2565=1),IF(B2565+364&lt;=$D$5,(B2565+364-$D$4+1)/365,IF(B2565&gt;$D$4,($D$5-B2565+1)/365,$D$6/365)),0)</f>
        <v>0.17378193176052875</v>
      </c>
      <c r="O2565" s="28">
        <f>'Data &amp; Parameter'!$E$16*'Data &amp; Parameter'!$E$17*('Data &amp; Parameter'!$E$18+'Data &amp; Parameter'!$E$19)*'Data &amp; Parameter'!$E$20*'Data &amp; Parameter'!$E$37*N2565</f>
        <v>0.60418839921629297</v>
      </c>
      <c r="P2565">
        <f>ROUNDUP(IF(D2565&gt;$D$4,0,($D$4-D2565+1)/365),0)</f>
        <v>0</v>
      </c>
      <c r="Q2565">
        <f>ROUNDUP(IF(D2565&gt;$D$5,0,($D$5-D2565+1)/365),0)</f>
        <v>1</v>
      </c>
      <c r="R2565" s="28">
        <f>IF(OR(P2565=1,Q2565=1),IF(D2565+364&lt;=$D$5,(D2565+364-$D$4+1)/365,IF(D2565&gt;$D$4,($D$5-D2565+1)/365,$D$6/365)),0)</f>
        <v>0.17378053652969419</v>
      </c>
      <c r="S2565" s="28">
        <f>'Data &amp; Parameter'!$E$16*'Data &amp; Parameter'!$E$17*('Data &amp; Parameter'!$E$18+'Data &amp; Parameter'!$E$19)*'Data &amp; Parameter'!$E$20*'Data &amp; Parameter'!$E$37*R2565</f>
        <v>0.60418354841117217</v>
      </c>
      <c r="T2565" s="28">
        <f t="shared" si="39"/>
        <v>1.208371947627465</v>
      </c>
    </row>
    <row r="2566" spans="1:20" ht="15.75" customHeight="1" x14ac:dyDescent="0.35">
      <c r="A2566">
        <v>2559</v>
      </c>
      <c r="B2566" s="76">
        <v>44238.570937500001</v>
      </c>
      <c r="C2566" s="1" t="s">
        <v>8103</v>
      </c>
      <c r="D2566" s="76">
        <v>44238.571446759262</v>
      </c>
      <c r="E2566" s="1" t="s">
        <v>8104</v>
      </c>
      <c r="F2566" s="1" t="s">
        <v>8105</v>
      </c>
      <c r="G2566" s="1" t="s">
        <v>123</v>
      </c>
      <c r="H2566" s="1" t="s">
        <v>124</v>
      </c>
      <c r="I2566" s="1" t="s">
        <v>125</v>
      </c>
      <c r="J2566" s="1" t="s">
        <v>7528</v>
      </c>
      <c r="K2566" s="1" t="s">
        <v>8106</v>
      </c>
      <c r="L2566">
        <f>ROUNDUP(IF(B2566&gt;$D$4,0,($D$4-B2566+1)/365),0)</f>
        <v>0</v>
      </c>
      <c r="M2566">
        <f>ROUNDUP(IF(B2566&gt;$D$5,0,($D$5-B2566+1)/365),0)</f>
        <v>1</v>
      </c>
      <c r="N2566" s="28">
        <f>IF(OR(L2566=1,M2566=1),IF(B2566+364&lt;=$D$5,(B2566+364-$D$4+1)/365,IF(B2566&gt;$D$4,($D$5-B2566+1)/365,$D$6/365)),0)</f>
        <v>0.17377825342465594</v>
      </c>
      <c r="O2566" s="28">
        <f>'Data &amp; Parameter'!$E$16*'Data &amp; Parameter'!$E$17*('Data &amp; Parameter'!$E$18+'Data &amp; Parameter'!$E$19)*'Data &amp; Parameter'!$E$20*'Data &amp; Parameter'!$E$37*N2566</f>
        <v>0.60417561072993964</v>
      </c>
      <c r="P2566">
        <f>ROUNDUP(IF(D2566&gt;$D$4,0,($D$4-D2566+1)/365),0)</f>
        <v>0</v>
      </c>
      <c r="Q2566">
        <f>ROUNDUP(IF(D2566&gt;$D$5,0,($D$5-D2566+1)/365),0)</f>
        <v>1</v>
      </c>
      <c r="R2566" s="28">
        <f>IF(OR(P2566=1,Q2566=1),IF(D2566+364&lt;=$D$5,(D2566+364-$D$4+1)/365,IF(D2566&gt;$D$4,($D$5-D2566+1)/365,$D$6/365)),0)</f>
        <v>0.17377685819380145</v>
      </c>
      <c r="S2566" s="28">
        <f>'Data &amp; Parameter'!$E$16*'Data &amp; Parameter'!$E$17*('Data &amp; Parameter'!$E$18+'Data &amp; Parameter'!$E$19)*'Data &amp; Parameter'!$E$20*'Data &amp; Parameter'!$E$37*R2566</f>
        <v>0.60417075992474967</v>
      </c>
      <c r="T2566" s="28">
        <f t="shared" si="39"/>
        <v>1.2083463706546893</v>
      </c>
    </row>
    <row r="2567" spans="1:20" ht="15.75" customHeight="1" x14ac:dyDescent="0.35">
      <c r="A2567">
        <v>2560</v>
      </c>
      <c r="B2567" s="76">
        <v>44238.572569444441</v>
      </c>
      <c r="C2567" s="1" t="s">
        <v>8107</v>
      </c>
      <c r="D2567" s="76">
        <v>44238.573518518519</v>
      </c>
      <c r="E2567" s="1" t="s">
        <v>8108</v>
      </c>
      <c r="F2567" s="1" t="s">
        <v>8109</v>
      </c>
      <c r="G2567" s="1" t="s">
        <v>123</v>
      </c>
      <c r="H2567" s="1" t="s">
        <v>124</v>
      </c>
      <c r="I2567" s="1" t="s">
        <v>125</v>
      </c>
      <c r="J2567" s="1" t="s">
        <v>7528</v>
      </c>
      <c r="K2567" s="1" t="s">
        <v>7954</v>
      </c>
      <c r="L2567">
        <f>ROUNDUP(IF(B2567&gt;$D$4,0,($D$4-B2567+1)/365),0)</f>
        <v>0</v>
      </c>
      <c r="M2567">
        <f>ROUNDUP(IF(B2567&gt;$D$5,0,($D$5-B2567+1)/365),0)</f>
        <v>1</v>
      </c>
      <c r="N2567" s="28">
        <f>IF(OR(L2567=1,M2567=1),IF(B2567+364&lt;=$D$5,(B2567+364-$D$4+1)/365,IF(B2567&gt;$D$4,($D$5-B2567+1)/365,$D$6/365)),0)</f>
        <v>0.17377378234399757</v>
      </c>
      <c r="O2567" s="28">
        <f>'Data &amp; Parameter'!$E$16*'Data &amp; Parameter'!$E$17*('Data &amp; Parameter'!$E$18+'Data &amp; Parameter'!$E$19)*'Data &amp; Parameter'!$E$20*'Data &amp; Parameter'!$E$37*N2567</f>
        <v>0.60416006610433681</v>
      </c>
      <c r="P2567">
        <f>ROUNDUP(IF(D2567&gt;$D$4,0,($D$4-D2567+1)/365),0)</f>
        <v>0</v>
      </c>
      <c r="Q2567">
        <f>ROUNDUP(IF(D2567&gt;$D$5,0,($D$5-D2567+1)/365),0)</f>
        <v>1</v>
      </c>
      <c r="R2567" s="28">
        <f>IF(OR(P2567=1,Q2567=1),IF(D2567+364&lt;=$D$5,(D2567+364-$D$4+1)/365,IF(D2567&gt;$D$4,($D$5-D2567+1)/365,$D$6/365)),0)</f>
        <v>0.17377118214104509</v>
      </c>
      <c r="S2567" s="28">
        <f>'Data &amp; Parameter'!$E$16*'Data &amp; Parameter'!$E$17*('Data &amp; Parameter'!$E$18+'Data &amp; Parameter'!$E$19)*'Data &amp; Parameter'!$E$20*'Data &amp; Parameter'!$E$37*R2567</f>
        <v>0.60415102596740433</v>
      </c>
      <c r="T2567" s="28">
        <f t="shared" si="39"/>
        <v>1.208311092071741</v>
      </c>
    </row>
    <row r="2568" spans="1:20" ht="15.75" customHeight="1" x14ac:dyDescent="0.35">
      <c r="A2568">
        <v>2561</v>
      </c>
      <c r="B2568" s="76">
        <v>44238.574166666665</v>
      </c>
      <c r="C2568" s="1" t="s">
        <v>8110</v>
      </c>
      <c r="D2568" s="76">
        <v>44238.574965277774</v>
      </c>
      <c r="E2568" s="1" t="s">
        <v>8111</v>
      </c>
      <c r="F2568" s="1" t="s">
        <v>8112</v>
      </c>
      <c r="G2568" s="1" t="s">
        <v>123</v>
      </c>
      <c r="H2568" s="1" t="s">
        <v>124</v>
      </c>
      <c r="I2568" s="1" t="s">
        <v>125</v>
      </c>
      <c r="J2568" s="1" t="s">
        <v>7528</v>
      </c>
      <c r="K2568" s="1" t="s">
        <v>8106</v>
      </c>
      <c r="L2568">
        <f>ROUNDUP(IF(B2568&gt;$D$4,0,($D$4-B2568+1)/365),0)</f>
        <v>0</v>
      </c>
      <c r="M2568">
        <f>ROUNDUP(IF(B2568&gt;$D$5,0,($D$5-B2568+1)/365),0)</f>
        <v>1</v>
      </c>
      <c r="N2568" s="28">
        <f>IF(OR(L2568=1,M2568=1),IF(B2568+364&lt;=$D$5,(B2568+364-$D$4+1)/365,IF(B2568&gt;$D$4,($D$5-B2568+1)/365,$D$6/365)),0)</f>
        <v>0.17376940639269753</v>
      </c>
      <c r="O2568" s="28">
        <f>'Data &amp; Parameter'!$E$16*'Data &amp; Parameter'!$E$17*('Data &amp; Parameter'!$E$18+'Data &amp; Parameter'!$E$19)*'Data &amp; Parameter'!$E$20*'Data &amp; Parameter'!$E$37*N2568</f>
        <v>0.60414485221538849</v>
      </c>
      <c r="P2568">
        <f>ROUNDUP(IF(D2568&gt;$D$4,0,($D$4-D2568+1)/365),0)</f>
        <v>0</v>
      </c>
      <c r="Q2568">
        <f>ROUNDUP(IF(D2568&gt;$D$5,0,($D$5-D2568+1)/365),0)</f>
        <v>1</v>
      </c>
      <c r="R2568" s="28">
        <f>IF(OR(P2568=1,Q2568=1),IF(D2568+364&lt;=$D$5,(D2568+364-$D$4+1)/365,IF(D2568&gt;$D$4,($D$5-D2568+1)/365,$D$6/365)),0)</f>
        <v>0.17376721841705747</v>
      </c>
      <c r="S2568" s="28">
        <f>'Data &amp; Parameter'!$E$16*'Data &amp; Parameter'!$E$17*('Data &amp; Parameter'!$E$18+'Data &amp; Parameter'!$E$19)*'Data &amp; Parameter'!$E$20*'Data &amp; Parameter'!$E$37*R2568</f>
        <v>0.60413724527094903</v>
      </c>
      <c r="T2568" s="28">
        <f t="shared" si="39"/>
        <v>1.2082820974863375</v>
      </c>
    </row>
    <row r="2569" spans="1:20" ht="15.75" customHeight="1" x14ac:dyDescent="0.35">
      <c r="A2569">
        <v>2562</v>
      </c>
      <c r="B2569" s="76">
        <v>44238.575243055559</v>
      </c>
      <c r="C2569" s="1" t="s">
        <v>8113</v>
      </c>
      <c r="D2569" s="76">
        <v>44238.575879629629</v>
      </c>
      <c r="E2569" s="1" t="s">
        <v>8114</v>
      </c>
      <c r="F2569" s="1" t="s">
        <v>8115</v>
      </c>
      <c r="G2569" s="1" t="s">
        <v>123</v>
      </c>
      <c r="H2569" s="1" t="s">
        <v>124</v>
      </c>
      <c r="I2569" s="1" t="s">
        <v>125</v>
      </c>
      <c r="J2569" s="1" t="s">
        <v>7528</v>
      </c>
      <c r="K2569" s="1" t="s">
        <v>7954</v>
      </c>
      <c r="L2569">
        <f>ROUNDUP(IF(B2569&gt;$D$4,0,($D$4-B2569+1)/365),0)</f>
        <v>0</v>
      </c>
      <c r="M2569">
        <f>ROUNDUP(IF(B2569&gt;$D$5,0,($D$5-B2569+1)/365),0)</f>
        <v>1</v>
      </c>
      <c r="N2569" s="28">
        <f>IF(OR(L2569=1,M2569=1),IF(B2569+364&lt;=$D$5,(B2569+364-$D$4+1)/365,IF(B2569&gt;$D$4,($D$5-B2569+1)/365,$D$6/365)),0)</f>
        <v>0.17376645738203142</v>
      </c>
      <c r="O2569" s="28">
        <f>'Data &amp; Parameter'!$E$16*'Data &amp; Parameter'!$E$17*('Data &amp; Parameter'!$E$18+'Data &amp; Parameter'!$E$19)*'Data &amp; Parameter'!$E$20*'Data &amp; Parameter'!$E$37*N2569</f>
        <v>0.60413459937715863</v>
      </c>
      <c r="P2569">
        <f>ROUNDUP(IF(D2569&gt;$D$4,0,($D$4-D2569+1)/365),0)</f>
        <v>0</v>
      </c>
      <c r="Q2569">
        <f>ROUNDUP(IF(D2569&gt;$D$5,0,($D$5-D2569+1)/365),0)</f>
        <v>1</v>
      </c>
      <c r="R2569" s="28">
        <f>IF(OR(P2569=1,Q2569=1),IF(D2569+364&lt;=$D$5,(D2569+364-$D$4+1)/365,IF(D2569&gt;$D$4,($D$5-D2569+1)/365,$D$6/365)),0)</f>
        <v>0.17376471334348323</v>
      </c>
      <c r="S2569" s="28">
        <f>'Data &amp; Parameter'!$E$16*'Data &amp; Parameter'!$E$17*('Data &amp; Parameter'!$E$18+'Data &amp; Parameter'!$E$19)*'Data &amp; Parameter'!$E$20*'Data &amp; Parameter'!$E$37*R2569</f>
        <v>0.60412853587074034</v>
      </c>
      <c r="T2569" s="28">
        <f t="shared" ref="T2569:T2632" si="40">O2569+S2569</f>
        <v>1.208263135247899</v>
      </c>
    </row>
    <row r="2570" spans="1:20" ht="15.75" customHeight="1" x14ac:dyDescent="0.35">
      <c r="A2570">
        <v>2563</v>
      </c>
      <c r="B2570" s="76">
        <v>44238.577662037038</v>
      </c>
      <c r="C2570" s="1" t="s">
        <v>8116</v>
      </c>
      <c r="D2570" s="76">
        <v>44238.578240740739</v>
      </c>
      <c r="E2570" s="1" t="s">
        <v>8117</v>
      </c>
      <c r="F2570" s="1" t="s">
        <v>8118</v>
      </c>
      <c r="G2570" s="1" t="s">
        <v>123</v>
      </c>
      <c r="H2570" s="1" t="s">
        <v>124</v>
      </c>
      <c r="I2570" s="1" t="s">
        <v>125</v>
      </c>
      <c r="J2570" s="1" t="s">
        <v>7528</v>
      </c>
      <c r="K2570" s="1" t="s">
        <v>7954</v>
      </c>
      <c r="L2570">
        <f>ROUNDUP(IF(B2570&gt;$D$4,0,($D$4-B2570+1)/365),0)</f>
        <v>0</v>
      </c>
      <c r="M2570">
        <f>ROUNDUP(IF(B2570&gt;$D$5,0,($D$5-B2570+1)/365),0)</f>
        <v>1</v>
      </c>
      <c r="N2570" s="28">
        <f>IF(OR(L2570=1,M2570=1),IF(B2570+364&lt;=$D$5,(B2570+364-$D$4+1)/365,IF(B2570&gt;$D$4,($D$5-B2570+1)/365,$D$6/365)),0)</f>
        <v>0.17375983003551246</v>
      </c>
      <c r="O2570" s="28">
        <f>'Data &amp; Parameter'!$E$16*'Data &amp; Parameter'!$E$17*('Data &amp; Parameter'!$E$18+'Data &amp; Parameter'!$E$19)*'Data &amp; Parameter'!$E$20*'Data &amp; Parameter'!$E$37*N2570</f>
        <v>0.60411155805264471</v>
      </c>
      <c r="P2570">
        <f>ROUNDUP(IF(D2570&gt;$D$4,0,($D$4-D2570+1)/365),0)</f>
        <v>0</v>
      </c>
      <c r="Q2570">
        <f>ROUNDUP(IF(D2570&gt;$D$5,0,($D$5-D2570+1)/365),0)</f>
        <v>1</v>
      </c>
      <c r="R2570" s="28">
        <f>IF(OR(P2570=1,Q2570=1),IF(D2570+364&lt;=$D$5,(D2570+364-$D$4+1)/365,IF(D2570&gt;$D$4,($D$5-D2570+1)/365,$D$6/365)),0)</f>
        <v>0.1737582445459214</v>
      </c>
      <c r="S2570" s="28">
        <f>'Data &amp; Parameter'!$E$16*'Data &amp; Parameter'!$E$17*('Data &amp; Parameter'!$E$18+'Data &amp; Parameter'!$E$19)*'Data &amp; Parameter'!$E$20*'Data &amp; Parameter'!$E$37*R2570</f>
        <v>0.60410604577407645</v>
      </c>
      <c r="T2570" s="28">
        <f t="shared" si="40"/>
        <v>1.2082176038267212</v>
      </c>
    </row>
    <row r="2571" spans="1:20" ht="15.75" customHeight="1" x14ac:dyDescent="0.35">
      <c r="A2571">
        <v>2564</v>
      </c>
      <c r="B2571" s="76">
        <v>44238.578009259261</v>
      </c>
      <c r="C2571" s="1" t="s">
        <v>8119</v>
      </c>
      <c r="D2571" s="76">
        <v>44238.578657407408</v>
      </c>
      <c r="E2571" s="1" t="s">
        <v>8120</v>
      </c>
      <c r="F2571" s="1" t="s">
        <v>8121</v>
      </c>
      <c r="G2571" s="1" t="s">
        <v>123</v>
      </c>
      <c r="H2571" s="1" t="s">
        <v>124</v>
      </c>
      <c r="I2571" s="1" t="s">
        <v>125</v>
      </c>
      <c r="J2571" s="1" t="s">
        <v>7528</v>
      </c>
      <c r="K2571" s="1" t="s">
        <v>8106</v>
      </c>
      <c r="L2571">
        <f>ROUNDUP(IF(B2571&gt;$D$4,0,($D$4-B2571+1)/365),0)</f>
        <v>0</v>
      </c>
      <c r="M2571">
        <f>ROUNDUP(IF(B2571&gt;$D$5,0,($D$5-B2571+1)/365),0)</f>
        <v>1</v>
      </c>
      <c r="N2571" s="28">
        <f>IF(OR(L2571=1,M2571=1),IF(B2571+364&lt;=$D$5,(B2571+364-$D$4+1)/365,IF(B2571&gt;$D$4,($D$5-B2571+1)/365,$D$6/365)),0)</f>
        <v>0.17375887874174983</v>
      </c>
      <c r="O2571" s="28">
        <f>'Data &amp; Parameter'!$E$16*'Data &amp; Parameter'!$E$17*('Data &amp; Parameter'!$E$18+'Data &amp; Parameter'!$E$19)*'Data &amp; Parameter'!$E$20*'Data &amp; Parameter'!$E$37*N2571</f>
        <v>0.60410825068547602</v>
      </c>
      <c r="P2571">
        <f>ROUNDUP(IF(D2571&gt;$D$4,0,($D$4-D2571+1)/365),0)</f>
        <v>0</v>
      </c>
      <c r="Q2571">
        <f>ROUNDUP(IF(D2571&gt;$D$5,0,($D$5-D2571+1)/365),0)</f>
        <v>1</v>
      </c>
      <c r="R2571" s="28">
        <f>IF(OR(P2571=1,Q2571=1),IF(D2571+364&lt;=$D$5,(D2571+364-$D$4+1)/365,IF(D2571&gt;$D$4,($D$5-D2571+1)/365,$D$6/365)),0)</f>
        <v>0.17375710299340227</v>
      </c>
      <c r="S2571" s="28">
        <f>'Data &amp; Parameter'!$E$16*'Data &amp; Parameter'!$E$17*('Data &amp; Parameter'!$E$18+'Data &amp; Parameter'!$E$19)*'Data &amp; Parameter'!$E$20*'Data &amp; Parameter'!$E$37*R2571</f>
        <v>0.60410207693346019</v>
      </c>
      <c r="T2571" s="28">
        <f t="shared" si="40"/>
        <v>1.2082103276189362</v>
      </c>
    </row>
    <row r="2572" spans="1:20" ht="15.75" customHeight="1" x14ac:dyDescent="0.35">
      <c r="A2572">
        <v>2565</v>
      </c>
      <c r="B2572" s="76">
        <v>44238.580081018517</v>
      </c>
      <c r="C2572" s="1" t="s">
        <v>8122</v>
      </c>
      <c r="D2572" s="76">
        <v>44238.58085648148</v>
      </c>
      <c r="E2572" s="1" t="s">
        <v>8123</v>
      </c>
      <c r="F2572" s="1" t="s">
        <v>8124</v>
      </c>
      <c r="G2572" s="1" t="s">
        <v>123</v>
      </c>
      <c r="H2572" s="1" t="s">
        <v>124</v>
      </c>
      <c r="I2572" s="1" t="s">
        <v>125</v>
      </c>
      <c r="J2572" s="1" t="s">
        <v>7528</v>
      </c>
      <c r="K2572" s="1" t="s">
        <v>7954</v>
      </c>
      <c r="L2572">
        <f>ROUNDUP(IF(B2572&gt;$D$4,0,($D$4-B2572+1)/365),0)</f>
        <v>0</v>
      </c>
      <c r="M2572">
        <f>ROUNDUP(IF(B2572&gt;$D$5,0,($D$5-B2572+1)/365),0)</f>
        <v>1</v>
      </c>
      <c r="N2572" s="28">
        <f>IF(OR(L2572=1,M2572=1),IF(B2572+364&lt;=$D$5,(B2572+364-$D$4+1)/365,IF(B2572&gt;$D$4,($D$5-B2572+1)/365,$D$6/365)),0)</f>
        <v>0.1737532026889935</v>
      </c>
      <c r="O2572" s="28">
        <f>'Data &amp; Parameter'!$E$16*'Data &amp; Parameter'!$E$17*('Data &amp; Parameter'!$E$18+'Data &amp; Parameter'!$E$19)*'Data &amp; Parameter'!$E$20*'Data &amp; Parameter'!$E$37*N2572</f>
        <v>0.6040885167281308</v>
      </c>
      <c r="P2572">
        <f>ROUNDUP(IF(D2572&gt;$D$4,0,($D$4-D2572+1)/365),0)</f>
        <v>0</v>
      </c>
      <c r="Q2572">
        <f>ROUNDUP(IF(D2572&gt;$D$5,0,($D$5-D2572+1)/365),0)</f>
        <v>1</v>
      </c>
      <c r="R2572" s="28">
        <f>IF(OR(P2572=1,Q2572=1),IF(D2572+364&lt;=$D$5,(D2572+364-$D$4+1)/365,IF(D2572&gt;$D$4,($D$5-D2572+1)/365,$D$6/365)),0)</f>
        <v>0.17375107813293228</v>
      </c>
      <c r="S2572" s="28">
        <f>'Data &amp; Parameter'!$E$16*'Data &amp; Parameter'!$E$17*('Data &amp; Parameter'!$E$18+'Data &amp; Parameter'!$E$19)*'Data &amp; Parameter'!$E$20*'Data &amp; Parameter'!$E$37*R2572</f>
        <v>0.60408113027481736</v>
      </c>
      <c r="T2572" s="28">
        <f t="shared" si="40"/>
        <v>1.2081696470029482</v>
      </c>
    </row>
    <row r="2573" spans="1:20" ht="15.75" customHeight="1" x14ac:dyDescent="0.35">
      <c r="A2573">
        <v>2566</v>
      </c>
      <c r="B2573" s="76">
        <v>44238.582708333328</v>
      </c>
      <c r="C2573" s="1" t="s">
        <v>8125</v>
      </c>
      <c r="D2573" s="76">
        <v>44238.583912037036</v>
      </c>
      <c r="E2573" s="1" t="s">
        <v>8126</v>
      </c>
      <c r="F2573" s="1" t="s">
        <v>8127</v>
      </c>
      <c r="G2573" s="1" t="s">
        <v>123</v>
      </c>
      <c r="H2573" s="1" t="s">
        <v>124</v>
      </c>
      <c r="I2573" s="1" t="s">
        <v>125</v>
      </c>
      <c r="J2573" s="1" t="s">
        <v>7528</v>
      </c>
      <c r="K2573" s="1" t="s">
        <v>8128</v>
      </c>
      <c r="L2573">
        <f>ROUNDUP(IF(B2573&gt;$D$4,0,($D$4-B2573+1)/365),0)</f>
        <v>0</v>
      </c>
      <c r="M2573">
        <f>ROUNDUP(IF(B2573&gt;$D$5,0,($D$5-B2573+1)/365),0)</f>
        <v>1</v>
      </c>
      <c r="N2573" s="28">
        <f>IF(OR(L2573=1,M2573=1),IF(B2573+364&lt;=$D$5,(B2573+364-$D$4+1)/365,IF(B2573&gt;$D$4,($D$5-B2573+1)/365,$D$6/365)),0)</f>
        <v>0.17374600456622494</v>
      </c>
      <c r="O2573" s="28">
        <f>'Data &amp; Parameter'!$E$16*'Data &amp; Parameter'!$E$17*('Data &amp; Parameter'!$E$18+'Data &amp; Parameter'!$E$19)*'Data &amp; Parameter'!$E$20*'Data &amp; Parameter'!$E$37*N2573</f>
        <v>0.60406349098334344</v>
      </c>
      <c r="P2573">
        <f>ROUNDUP(IF(D2573&gt;$D$4,0,($D$4-D2573+1)/365),0)</f>
        <v>0</v>
      </c>
      <c r="Q2573">
        <f>ROUNDUP(IF(D2573&gt;$D$5,0,($D$5-D2573+1)/365),0)</f>
        <v>1</v>
      </c>
      <c r="R2573" s="28">
        <f>IF(OR(P2573=1,Q2573=1),IF(D2573+364&lt;=$D$5,(D2573+364-$D$4+1)/365,IF(D2573&gt;$D$4,($D$5-D2573+1)/365,$D$6/365)),0)</f>
        <v>0.1737427067478452</v>
      </c>
      <c r="S2573" s="28">
        <f>'Data &amp; Parameter'!$E$16*'Data &amp; Parameter'!$E$17*('Data &amp; Parameter'!$E$18+'Data &amp; Parameter'!$E$19)*'Data &amp; Parameter'!$E$20*'Data &amp; Parameter'!$E$37*R2573</f>
        <v>0.60405202544381598</v>
      </c>
      <c r="T2573" s="28">
        <f t="shared" si="40"/>
        <v>1.2081155164271595</v>
      </c>
    </row>
    <row r="2574" spans="1:20" ht="15.75" customHeight="1" x14ac:dyDescent="0.35">
      <c r="A2574">
        <v>2567</v>
      </c>
      <c r="B2574" s="76">
        <v>44238.585891203707</v>
      </c>
      <c r="C2574" s="1" t="s">
        <v>8129</v>
      </c>
      <c r="D2574" s="76">
        <v>44238.586701388893</v>
      </c>
      <c r="E2574" s="1" t="s">
        <v>8130</v>
      </c>
      <c r="F2574" s="1" t="s">
        <v>8131</v>
      </c>
      <c r="G2574" s="1" t="s">
        <v>123</v>
      </c>
      <c r="H2574" s="1" t="s">
        <v>124</v>
      </c>
      <c r="I2574" s="1" t="s">
        <v>125</v>
      </c>
      <c r="J2574" s="1" t="s">
        <v>7528</v>
      </c>
      <c r="K2574" s="1" t="s">
        <v>8132</v>
      </c>
      <c r="L2574">
        <f>ROUNDUP(IF(B2574&gt;$D$4,0,($D$4-B2574+1)/365),0)</f>
        <v>0</v>
      </c>
      <c r="M2574">
        <f>ROUNDUP(IF(B2574&gt;$D$5,0,($D$5-B2574+1)/365),0)</f>
        <v>1</v>
      </c>
      <c r="N2574" s="28">
        <f>IF(OR(L2574=1,M2574=1),IF(B2574+364&lt;=$D$5,(B2574+364-$D$4+1)/365,IF(B2574&gt;$D$4,($D$5-B2574+1)/365,$D$6/365)),0)</f>
        <v>0.1737372843734043</v>
      </c>
      <c r="O2574" s="28">
        <f>'Data &amp; Parameter'!$E$16*'Data &amp; Parameter'!$E$17*('Data &amp; Parameter'!$E$18+'Data &amp; Parameter'!$E$19)*'Data &amp; Parameter'!$E$20*'Data &amp; Parameter'!$E$37*N2574</f>
        <v>0.60403317345097529</v>
      </c>
      <c r="P2574">
        <f>ROUNDUP(IF(D2574&gt;$D$4,0,($D$4-D2574+1)/365),0)</f>
        <v>0</v>
      </c>
      <c r="Q2574">
        <f>ROUNDUP(IF(D2574&gt;$D$5,0,($D$5-D2574+1)/365),0)</f>
        <v>1</v>
      </c>
      <c r="R2574" s="28">
        <f>IF(OR(P2574=1,Q2574=1),IF(D2574+364&lt;=$D$5,(D2574+364-$D$4+1)/365,IF(D2574&gt;$D$4,($D$5-D2574+1)/365,$D$6/365)),0)</f>
        <v>0.17373506468796485</v>
      </c>
      <c r="S2574" s="28">
        <f>'Data &amp; Parameter'!$E$16*'Data &amp; Parameter'!$E$17*('Data &amp; Parameter'!$E$18+'Data &amp; Parameter'!$E$19)*'Data &amp; Parameter'!$E$20*'Data &amp; Parameter'!$E$37*R2574</f>
        <v>0.60402545626093807</v>
      </c>
      <c r="T2574" s="28">
        <f t="shared" si="40"/>
        <v>1.2080586297119134</v>
      </c>
    </row>
    <row r="2575" spans="1:20" ht="15.75" customHeight="1" x14ac:dyDescent="0.35">
      <c r="A2575">
        <v>2568</v>
      </c>
      <c r="B2575" s="76">
        <v>44238.586898148147</v>
      </c>
      <c r="C2575" s="1" t="s">
        <v>8133</v>
      </c>
      <c r="D2575" s="76">
        <v>44238.587256944447</v>
      </c>
      <c r="E2575" s="1" t="s">
        <v>8134</v>
      </c>
      <c r="F2575" s="1" t="s">
        <v>8135</v>
      </c>
      <c r="G2575" s="1" t="s">
        <v>123</v>
      </c>
      <c r="H2575" s="1" t="s">
        <v>124</v>
      </c>
      <c r="I2575" s="1" t="s">
        <v>125</v>
      </c>
      <c r="J2575" s="1" t="s">
        <v>7528</v>
      </c>
      <c r="K2575" s="1" t="s">
        <v>8106</v>
      </c>
      <c r="L2575">
        <f>ROUNDUP(IF(B2575&gt;$D$4,0,($D$4-B2575+1)/365),0)</f>
        <v>0</v>
      </c>
      <c r="M2575">
        <f>ROUNDUP(IF(B2575&gt;$D$5,0,($D$5-B2575+1)/365),0)</f>
        <v>1</v>
      </c>
      <c r="N2575" s="28">
        <f>IF(OR(L2575=1,M2575=1),IF(B2575+364&lt;=$D$5,(B2575+364-$D$4+1)/365,IF(B2575&gt;$D$4,($D$5-B2575+1)/365,$D$6/365)),0)</f>
        <v>0.17373452562151465</v>
      </c>
      <c r="O2575" s="28">
        <f>'Data &amp; Parameter'!$E$16*'Data &amp; Parameter'!$E$17*('Data &amp; Parameter'!$E$18+'Data &amp; Parameter'!$E$19)*'Data &amp; Parameter'!$E$20*'Data &amp; Parameter'!$E$37*N2575</f>
        <v>0.60402358208626228</v>
      </c>
      <c r="P2575">
        <f>ROUNDUP(IF(D2575&gt;$D$4,0,($D$4-D2575+1)/365),0)</f>
        <v>0</v>
      </c>
      <c r="Q2575">
        <f>ROUNDUP(IF(D2575&gt;$D$5,0,($D$5-D2575+1)/365),0)</f>
        <v>1</v>
      </c>
      <c r="R2575" s="28">
        <f>IF(OR(P2575=1,Q2575=1),IF(D2575+364&lt;=$D$5,(D2575+364-$D$4+1)/365,IF(D2575&gt;$D$4,($D$5-D2575+1)/365,$D$6/365)),0)</f>
        <v>0.17373354261795262</v>
      </c>
      <c r="S2575" s="28">
        <f>'Data &amp; Parameter'!$E$16*'Data &amp; Parameter'!$E$17*('Data &amp; Parameter'!$E$18+'Data &amp; Parameter'!$E$19)*'Data &amp; Parameter'!$E$20*'Data &amp; Parameter'!$E$37*R2575</f>
        <v>0.60402016447349582</v>
      </c>
      <c r="T2575" s="28">
        <f t="shared" si="40"/>
        <v>1.208043746559758</v>
      </c>
    </row>
    <row r="2576" spans="1:20" ht="15.75" customHeight="1" x14ac:dyDescent="0.35">
      <c r="A2576">
        <v>2569</v>
      </c>
      <c r="B2576" s="76">
        <v>44238.588877314818</v>
      </c>
      <c r="C2576" s="1" t="s">
        <v>8136</v>
      </c>
      <c r="D2576" s="76">
        <v>44238.589456018519</v>
      </c>
      <c r="E2576" s="1" t="s">
        <v>8137</v>
      </c>
      <c r="F2576" s="1" t="s">
        <v>8138</v>
      </c>
      <c r="G2576" s="1" t="s">
        <v>123</v>
      </c>
      <c r="H2576" s="1" t="s">
        <v>124</v>
      </c>
      <c r="I2576" s="1" t="s">
        <v>125</v>
      </c>
      <c r="J2576" s="1" t="s">
        <v>7528</v>
      </c>
      <c r="K2576" s="1" t="s">
        <v>8139</v>
      </c>
      <c r="L2576">
        <f>ROUNDUP(IF(B2576&gt;$D$4,0,($D$4-B2576+1)/365),0)</f>
        <v>0</v>
      </c>
      <c r="M2576">
        <f>ROUNDUP(IF(B2576&gt;$D$5,0,($D$5-B2576+1)/365),0)</f>
        <v>1</v>
      </c>
      <c r="N2576" s="28">
        <f>IF(OR(L2576=1,M2576=1),IF(B2576+364&lt;=$D$5,(B2576+364-$D$4+1)/365,IF(B2576&gt;$D$4,($D$5-B2576+1)/365,$D$6/365)),0)</f>
        <v>0.17372910324707372</v>
      </c>
      <c r="O2576" s="28">
        <f>'Data &amp; Parameter'!$E$16*'Data &amp; Parameter'!$E$17*('Data &amp; Parameter'!$E$18+'Data &amp; Parameter'!$E$19)*'Data &amp; Parameter'!$E$20*'Data &amp; Parameter'!$E$37*N2576</f>
        <v>0.60400473009342137</v>
      </c>
      <c r="P2576">
        <f>ROUNDUP(IF(D2576&gt;$D$4,0,($D$4-D2576+1)/365),0)</f>
        <v>0</v>
      </c>
      <c r="Q2576">
        <f>ROUNDUP(IF(D2576&gt;$D$5,0,($D$5-D2576+1)/365),0)</f>
        <v>1</v>
      </c>
      <c r="R2576" s="28">
        <f>IF(OR(P2576=1,Q2576=1),IF(D2576+364&lt;=$D$5,(D2576+364-$D$4+1)/365,IF(D2576&gt;$D$4,($D$5-D2576+1)/365,$D$6/365)),0)</f>
        <v>0.17372751775748266</v>
      </c>
      <c r="S2576" s="28">
        <f>'Data &amp; Parameter'!$E$16*'Data &amp; Parameter'!$E$17*('Data &amp; Parameter'!$E$18+'Data &amp; Parameter'!$E$19)*'Data &amp; Parameter'!$E$20*'Data &amp; Parameter'!$E$37*R2576</f>
        <v>0.60399921781485311</v>
      </c>
      <c r="T2576" s="28">
        <f t="shared" si="40"/>
        <v>1.2080039479082745</v>
      </c>
    </row>
    <row r="2577" spans="1:20" ht="15.75" customHeight="1" x14ac:dyDescent="0.35">
      <c r="A2577">
        <v>2570</v>
      </c>
      <c r="B2577" s="76">
        <v>44238.589259259257</v>
      </c>
      <c r="C2577" s="1" t="s">
        <v>8140</v>
      </c>
      <c r="D2577" s="76">
        <v>44238.589560185181</v>
      </c>
      <c r="E2577" s="1" t="s">
        <v>8141</v>
      </c>
      <c r="F2577" s="1" t="s">
        <v>8142</v>
      </c>
      <c r="G2577" s="1" t="s">
        <v>123</v>
      </c>
      <c r="H2577" s="1" t="s">
        <v>124</v>
      </c>
      <c r="I2577" s="1" t="s">
        <v>125</v>
      </c>
      <c r="J2577" s="1" t="s">
        <v>7528</v>
      </c>
      <c r="K2577" s="1" t="s">
        <v>8106</v>
      </c>
      <c r="L2577">
        <f>ROUNDUP(IF(B2577&gt;$D$4,0,($D$4-B2577+1)/365),0)</f>
        <v>0</v>
      </c>
      <c r="M2577">
        <f>ROUNDUP(IF(B2577&gt;$D$5,0,($D$5-B2577+1)/365),0)</f>
        <v>1</v>
      </c>
      <c r="N2577" s="28">
        <f>IF(OR(L2577=1,M2577=1),IF(B2577+364&lt;=$D$5,(B2577+364-$D$4+1)/365,IF(B2577&gt;$D$4,($D$5-B2577+1)/365,$D$6/365)),0)</f>
        <v>0.17372805682395279</v>
      </c>
      <c r="O2577" s="28">
        <f>'Data &amp; Parameter'!$E$16*'Data &amp; Parameter'!$E$17*('Data &amp; Parameter'!$E$18+'Data &amp; Parameter'!$E$19)*'Data &amp; Parameter'!$E$20*'Data &amp; Parameter'!$E$37*N2577</f>
        <v>0.60400109198959828</v>
      </c>
      <c r="P2577">
        <f>ROUNDUP(IF(D2577&gt;$D$4,0,($D$4-D2577+1)/365),0)</f>
        <v>0</v>
      </c>
      <c r="Q2577">
        <f>ROUNDUP(IF(D2577&gt;$D$5,0,($D$5-D2577+1)/365),0)</f>
        <v>1</v>
      </c>
      <c r="R2577" s="28">
        <f>IF(OR(P2577=1,Q2577=1),IF(D2577+364&lt;=$D$5,(D2577+364-$D$4+1)/365,IF(D2577&gt;$D$4,($D$5-D2577+1)/365,$D$6/365)),0)</f>
        <v>0.17372723236936782</v>
      </c>
      <c r="S2577" s="28">
        <f>'Data &amp; Parameter'!$E$16*'Data &amp; Parameter'!$E$17*('Data &amp; Parameter'!$E$18+'Data &amp; Parameter'!$E$19)*'Data &amp; Parameter'!$E$20*'Data &amp; Parameter'!$E$37*R2577</f>
        <v>0.60399822560475103</v>
      </c>
      <c r="T2577" s="28">
        <f t="shared" si="40"/>
        <v>1.2079993175943493</v>
      </c>
    </row>
    <row r="2578" spans="1:20" ht="15.75" customHeight="1" x14ac:dyDescent="0.35">
      <c r="A2578">
        <v>2571</v>
      </c>
      <c r="B2578" s="76">
        <v>44238.591539351852</v>
      </c>
      <c r="C2578" s="1" t="s">
        <v>8143</v>
      </c>
      <c r="D2578" s="76">
        <v>44238.59306712963</v>
      </c>
      <c r="E2578" s="1" t="s">
        <v>8144</v>
      </c>
      <c r="F2578" s="1" t="s">
        <v>8145</v>
      </c>
      <c r="G2578" s="1" t="s">
        <v>123</v>
      </c>
      <c r="H2578" s="1" t="s">
        <v>124</v>
      </c>
      <c r="I2578" s="1" t="s">
        <v>125</v>
      </c>
      <c r="J2578" s="1" t="s">
        <v>7528</v>
      </c>
      <c r="K2578" s="1" t="s">
        <v>8146</v>
      </c>
      <c r="L2578">
        <f>ROUNDUP(IF(B2578&gt;$D$4,0,($D$4-B2578+1)/365),0)</f>
        <v>0</v>
      </c>
      <c r="M2578">
        <f>ROUNDUP(IF(B2578&gt;$D$5,0,($D$5-B2578+1)/365),0)</f>
        <v>1</v>
      </c>
      <c r="N2578" s="28">
        <f>IF(OR(L2578=1,M2578=1),IF(B2578+364&lt;=$D$5,(B2578+364-$D$4+1)/365,IF(B2578&gt;$D$4,($D$5-B2578+1)/365,$D$6/365)),0)</f>
        <v>0.1737218099949269</v>
      </c>
      <c r="O2578" s="28">
        <f>'Data &amp; Parameter'!$E$16*'Data &amp; Parameter'!$E$17*('Data &amp; Parameter'!$E$18+'Data &amp; Parameter'!$E$19)*'Data &amp; Parameter'!$E$20*'Data &amp; Parameter'!$E$37*N2578</f>
        <v>0.60397937361191023</v>
      </c>
      <c r="P2578">
        <f>ROUNDUP(IF(D2578&gt;$D$4,0,($D$4-D2578+1)/365),0)</f>
        <v>0</v>
      </c>
      <c r="Q2578">
        <f>ROUNDUP(IF(D2578&gt;$D$5,0,($D$5-D2578+1)/365),0)</f>
        <v>1</v>
      </c>
      <c r="R2578" s="28">
        <f>IF(OR(P2578=1,Q2578=1),IF(D2578+364&lt;=$D$5,(D2578+364-$D$4+1)/365,IF(D2578&gt;$D$4,($D$5-D2578+1)/365,$D$6/365)),0)</f>
        <v>0.17371762430238336</v>
      </c>
      <c r="S2578" s="28">
        <f>'Data &amp; Parameter'!$E$16*'Data &amp; Parameter'!$E$17*('Data &amp; Parameter'!$E$18+'Data &amp; Parameter'!$E$19)*'Data &amp; Parameter'!$E$20*'Data &amp; Parameter'!$E$37*R2578</f>
        <v>0.60396482119640948</v>
      </c>
      <c r="T2578" s="28">
        <f t="shared" si="40"/>
        <v>1.2079441948083196</v>
      </c>
    </row>
    <row r="2579" spans="1:20" ht="15.75" customHeight="1" x14ac:dyDescent="0.35">
      <c r="A2579">
        <v>2572</v>
      </c>
      <c r="B2579" s="76">
        <v>44238.59211805556</v>
      </c>
      <c r="C2579" s="1" t="s">
        <v>8147</v>
      </c>
      <c r="D2579" s="76">
        <v>44238.592800925922</v>
      </c>
      <c r="E2579" s="1" t="s">
        <v>8148</v>
      </c>
      <c r="F2579" s="1" t="s">
        <v>8149</v>
      </c>
      <c r="G2579" s="1" t="s">
        <v>123</v>
      </c>
      <c r="H2579" s="1" t="s">
        <v>124</v>
      </c>
      <c r="I2579" s="1" t="s">
        <v>125</v>
      </c>
      <c r="J2579" s="1" t="s">
        <v>7528</v>
      </c>
      <c r="K2579" s="1" t="s">
        <v>8106</v>
      </c>
      <c r="L2579">
        <f>ROUNDUP(IF(B2579&gt;$D$4,0,($D$4-B2579+1)/365),0)</f>
        <v>0</v>
      </c>
      <c r="M2579">
        <f>ROUNDUP(IF(B2579&gt;$D$5,0,($D$5-B2579+1)/365),0)</f>
        <v>1</v>
      </c>
      <c r="N2579" s="28">
        <f>IF(OR(L2579=1,M2579=1),IF(B2579+364&lt;=$D$5,(B2579+364-$D$4+1)/365,IF(B2579&gt;$D$4,($D$5-B2579+1)/365,$D$6/365)),0)</f>
        <v>0.17372022450531591</v>
      </c>
      <c r="O2579" s="28">
        <f>'Data &amp; Parameter'!$E$16*'Data &amp; Parameter'!$E$17*('Data &amp; Parameter'!$E$18+'Data &amp; Parameter'!$E$19)*'Data &amp; Parameter'!$E$20*'Data &amp; Parameter'!$E$37*N2579</f>
        <v>0.60397386133327269</v>
      </c>
      <c r="P2579">
        <f>ROUNDUP(IF(D2579&gt;$D$4,0,($D$4-D2579+1)/365),0)</f>
        <v>0</v>
      </c>
      <c r="Q2579">
        <f>ROUNDUP(IF(D2579&gt;$D$5,0,($D$5-D2579+1)/365),0)</f>
        <v>1</v>
      </c>
      <c r="R2579" s="28">
        <f>IF(OR(P2579=1,Q2579=1),IF(D2579+364&lt;=$D$5,(D2579+364-$D$4+1)/365,IF(D2579&gt;$D$4,($D$5-D2579+1)/365,$D$6/365)),0)</f>
        <v>0.17371835362761001</v>
      </c>
      <c r="S2579" s="28">
        <f>'Data &amp; Parameter'!$E$16*'Data &amp; Parameter'!$E$17*('Data &amp; Parameter'!$E$18+'Data &amp; Parameter'!$E$19)*'Data &amp; Parameter'!$E$20*'Data &amp; Parameter'!$E$37*R2579</f>
        <v>0.60396735684460223</v>
      </c>
      <c r="T2579" s="28">
        <f t="shared" si="40"/>
        <v>1.2079412181778748</v>
      </c>
    </row>
    <row r="2580" spans="1:20" ht="15.75" customHeight="1" x14ac:dyDescent="0.35">
      <c r="A2580">
        <v>2573</v>
      </c>
      <c r="B2580" s="76">
        <v>44238.594710648147</v>
      </c>
      <c r="C2580" s="1" t="s">
        <v>8150</v>
      </c>
      <c r="D2580" s="76">
        <v>44238.595358796301</v>
      </c>
      <c r="E2580" s="1" t="s">
        <v>8151</v>
      </c>
      <c r="F2580" s="1" t="s">
        <v>8152</v>
      </c>
      <c r="G2580" s="1" t="s">
        <v>123</v>
      </c>
      <c r="H2580" s="1" t="s">
        <v>124</v>
      </c>
      <c r="I2580" s="1" t="s">
        <v>125</v>
      </c>
      <c r="J2580" s="1" t="s">
        <v>7528</v>
      </c>
      <c r="K2580" s="1" t="s">
        <v>7813</v>
      </c>
      <c r="L2580">
        <f>ROUNDUP(IF(B2580&gt;$D$4,0,($D$4-B2580+1)/365),0)</f>
        <v>0</v>
      </c>
      <c r="M2580">
        <f>ROUNDUP(IF(B2580&gt;$D$5,0,($D$5-B2580+1)/365),0)</f>
        <v>1</v>
      </c>
      <c r="N2580" s="28">
        <f>IF(OR(L2580=1,M2580=1),IF(B2580+364&lt;=$D$5,(B2580+364-$D$4+1)/365,IF(B2580&gt;$D$4,($D$5-B2580+1)/365,$D$6/365)),0)</f>
        <v>0.17371312151192561</v>
      </c>
      <c r="O2580" s="28">
        <f>'Data &amp; Parameter'!$E$16*'Data &amp; Parameter'!$E$17*('Data &amp; Parameter'!$E$18+'Data &amp; Parameter'!$E$19)*'Data &amp; Parameter'!$E$20*'Data &amp; Parameter'!$E$37*N2580</f>
        <v>0.60394916632520912</v>
      </c>
      <c r="P2580">
        <f>ROUNDUP(IF(D2580&gt;$D$4,0,($D$4-D2580+1)/365),0)</f>
        <v>0</v>
      </c>
      <c r="Q2580">
        <f>ROUNDUP(IF(D2580&gt;$D$5,0,($D$5-D2580+1)/365),0)</f>
        <v>1</v>
      </c>
      <c r="R2580" s="28">
        <f>IF(OR(P2580=1,Q2580=1),IF(D2580+364&lt;=$D$5,(D2580+364-$D$4+1)/365,IF(D2580&gt;$D$4,($D$5-D2580+1)/365,$D$6/365)),0)</f>
        <v>0.17371134576355809</v>
      </c>
      <c r="S2580" s="28">
        <f>'Data &amp; Parameter'!$E$16*'Data &amp; Parameter'!$E$17*('Data &amp; Parameter'!$E$18+'Data &amp; Parameter'!$E$19)*'Data &amp; Parameter'!$E$20*'Data &amp; Parameter'!$E$37*R2580</f>
        <v>0.60394299257312389</v>
      </c>
      <c r="T2580" s="28">
        <f t="shared" si="40"/>
        <v>1.2078921588983329</v>
      </c>
    </row>
    <row r="2581" spans="1:20" ht="15.75" customHeight="1" x14ac:dyDescent="0.35">
      <c r="A2581">
        <v>2574</v>
      </c>
      <c r="B2581" s="76">
        <v>44238.595196759255</v>
      </c>
      <c r="C2581" s="1" t="s">
        <v>8153</v>
      </c>
      <c r="D2581" s="76">
        <v>44238.596099537041</v>
      </c>
      <c r="E2581" s="1" t="s">
        <v>8154</v>
      </c>
      <c r="F2581" s="1" t="s">
        <v>8155</v>
      </c>
      <c r="G2581" s="1" t="s">
        <v>123</v>
      </c>
      <c r="H2581" s="1" t="s">
        <v>124</v>
      </c>
      <c r="I2581" s="1" t="s">
        <v>125</v>
      </c>
      <c r="J2581" s="1" t="s">
        <v>7528</v>
      </c>
      <c r="K2581" s="1" t="s">
        <v>8146</v>
      </c>
      <c r="L2581">
        <f>ROUNDUP(IF(B2581&gt;$D$4,0,($D$4-B2581+1)/365),0)</f>
        <v>0</v>
      </c>
      <c r="M2581">
        <f>ROUNDUP(IF(B2581&gt;$D$5,0,($D$5-B2581+1)/365),0)</f>
        <v>1</v>
      </c>
      <c r="N2581" s="28">
        <f>IF(OR(L2581=1,M2581=1),IF(B2581+364&lt;=$D$5,(B2581+364-$D$4+1)/365,IF(B2581&gt;$D$4,($D$5-B2581+1)/365,$D$6/365)),0)</f>
        <v>0.17371178970066989</v>
      </c>
      <c r="O2581" s="28">
        <f>'Data &amp; Parameter'!$E$16*'Data &amp; Parameter'!$E$17*('Data &amp; Parameter'!$E$18+'Data &amp; Parameter'!$E$19)*'Data &amp; Parameter'!$E$20*'Data &amp; Parameter'!$E$37*N2581</f>
        <v>0.60394453601121445</v>
      </c>
      <c r="P2581">
        <f>ROUNDUP(IF(D2581&gt;$D$4,0,($D$4-D2581+1)/365),0)</f>
        <v>0</v>
      </c>
      <c r="Q2581">
        <f>ROUNDUP(IF(D2581&gt;$D$5,0,($D$5-D2581+1)/365),0)</f>
        <v>1</v>
      </c>
      <c r="R2581" s="28">
        <f>IF(OR(P2581=1,Q2581=1),IF(D2581+364&lt;=$D$5,(D2581+364-$D$4+1)/365,IF(D2581&gt;$D$4,($D$5-D2581+1)/365,$D$6/365)),0)</f>
        <v>0.17370931633687514</v>
      </c>
      <c r="S2581" s="28">
        <f>'Data &amp; Parameter'!$E$16*'Data &amp; Parameter'!$E$17*('Data &amp; Parameter'!$E$18+'Data &amp; Parameter'!$E$19)*'Data &amp; Parameter'!$E$20*'Data &amp; Parameter'!$E$37*R2581</f>
        <v>0.60393593685653424</v>
      </c>
      <c r="T2581" s="28">
        <f t="shared" si="40"/>
        <v>1.2078804728677488</v>
      </c>
    </row>
    <row r="2582" spans="1:20" ht="15.75" customHeight="1" x14ac:dyDescent="0.35">
      <c r="A2582">
        <v>2575</v>
      </c>
      <c r="B2582" s="76">
        <v>44238.597326388888</v>
      </c>
      <c r="C2582" s="1" t="s">
        <v>8156</v>
      </c>
      <c r="D2582" s="76">
        <v>44238.597939814819</v>
      </c>
      <c r="E2582" s="1" t="s">
        <v>8157</v>
      </c>
      <c r="F2582" s="1" t="s">
        <v>8158</v>
      </c>
      <c r="G2582" s="1" t="s">
        <v>123</v>
      </c>
      <c r="H2582" s="1" t="s">
        <v>124</v>
      </c>
      <c r="I2582" s="1" t="s">
        <v>125</v>
      </c>
      <c r="J2582" s="1" t="s">
        <v>7528</v>
      </c>
      <c r="K2582" s="1" t="s">
        <v>7813</v>
      </c>
      <c r="L2582">
        <f>ROUNDUP(IF(B2582&gt;$D$4,0,($D$4-B2582+1)/365),0)</f>
        <v>0</v>
      </c>
      <c r="M2582">
        <f>ROUNDUP(IF(B2582&gt;$D$5,0,($D$5-B2582+1)/365),0)</f>
        <v>1</v>
      </c>
      <c r="N2582" s="28">
        <f>IF(OR(L2582=1,M2582=1),IF(B2582+364&lt;=$D$5,(B2582+364-$D$4+1)/365,IF(B2582&gt;$D$4,($D$5-B2582+1)/365,$D$6/365)),0)</f>
        <v>0.17370595509893649</v>
      </c>
      <c r="O2582" s="28">
        <f>'Data &amp; Parameter'!$E$16*'Data &amp; Parameter'!$E$17*('Data &amp; Parameter'!$E$18+'Data &amp; Parameter'!$E$19)*'Data &amp; Parameter'!$E$20*'Data &amp; Parameter'!$E$37*N2582</f>
        <v>0.60392425082595003</v>
      </c>
      <c r="P2582">
        <f>ROUNDUP(IF(D2582&gt;$D$4,0,($D$4-D2582+1)/365),0)</f>
        <v>0</v>
      </c>
      <c r="Q2582">
        <f>ROUNDUP(IF(D2582&gt;$D$5,0,($D$5-D2582+1)/365),0)</f>
        <v>1</v>
      </c>
      <c r="R2582" s="28">
        <f>IF(OR(P2582=1,Q2582=1),IF(D2582+364&lt;=$D$5,(D2582+364-$D$4+1)/365,IF(D2582&gt;$D$4,($D$5-D2582+1)/365,$D$6/365)),0)</f>
        <v>0.17370427447994724</v>
      </c>
      <c r="S2582" s="28">
        <f>'Data &amp; Parameter'!$E$16*'Data &amp; Parameter'!$E$17*('Data &amp; Parameter'!$E$18+'Data &amp; Parameter'!$E$19)*'Data &amp; Parameter'!$E$20*'Data &amp; Parameter'!$E$37*R2582</f>
        <v>0.60391840781058859</v>
      </c>
      <c r="T2582" s="28">
        <f t="shared" si="40"/>
        <v>1.2078426586365385</v>
      </c>
    </row>
    <row r="2583" spans="1:20" ht="15.75" customHeight="1" x14ac:dyDescent="0.35">
      <c r="A2583">
        <v>2576</v>
      </c>
      <c r="B2583" s="76">
        <v>44238.598194444443</v>
      </c>
      <c r="C2583" s="1" t="s">
        <v>8159</v>
      </c>
      <c r="D2583" s="76">
        <v>44238.599062499998</v>
      </c>
      <c r="E2583" s="1" t="s">
        <v>8160</v>
      </c>
      <c r="F2583" s="1" t="s">
        <v>8161</v>
      </c>
      <c r="G2583" s="1" t="s">
        <v>123</v>
      </c>
      <c r="H2583" s="1" t="s">
        <v>124</v>
      </c>
      <c r="I2583" s="1" t="s">
        <v>125</v>
      </c>
      <c r="J2583" s="1" t="s">
        <v>7528</v>
      </c>
      <c r="K2583" s="1" t="s">
        <v>8146</v>
      </c>
      <c r="L2583">
        <f>ROUNDUP(IF(B2583&gt;$D$4,0,($D$4-B2583+1)/365),0)</f>
        <v>0</v>
      </c>
      <c r="M2583">
        <f>ROUNDUP(IF(B2583&gt;$D$5,0,($D$5-B2583+1)/365),0)</f>
        <v>1</v>
      </c>
      <c r="N2583" s="28">
        <f>IF(OR(L2583=1,M2583=1),IF(B2583+364&lt;=$D$5,(B2583+364-$D$4+1)/365,IF(B2583&gt;$D$4,($D$5-B2583+1)/365,$D$6/365)),0)</f>
        <v>0.17370357686453994</v>
      </c>
      <c r="O2583" s="28">
        <f>'Data &amp; Parameter'!$E$16*'Data &amp; Parameter'!$E$17*('Data &amp; Parameter'!$E$18+'Data &amp; Parameter'!$E$19)*'Data &amp; Parameter'!$E$20*'Data &amp; Parameter'!$E$37*N2583</f>
        <v>0.60391598240806299</v>
      </c>
      <c r="P2583">
        <f>ROUNDUP(IF(D2583&gt;$D$4,0,($D$4-D2583+1)/365),0)</f>
        <v>0</v>
      </c>
      <c r="Q2583">
        <f>ROUNDUP(IF(D2583&gt;$D$5,0,($D$5-D2583+1)/365),0)</f>
        <v>1</v>
      </c>
      <c r="R2583" s="28">
        <f>IF(OR(P2583=1,Q2583=1),IF(D2583+364&lt;=$D$5,(D2583+364-$D$4+1)/365,IF(D2583&gt;$D$4,($D$5-D2583+1)/365,$D$6/365)),0)</f>
        <v>0.17370119863014336</v>
      </c>
      <c r="S2583" s="28">
        <f>'Data &amp; Parameter'!$E$16*'Data &amp; Parameter'!$E$17*('Data &amp; Parameter'!$E$18+'Data &amp; Parameter'!$E$19)*'Data &amp; Parameter'!$E$20*'Data &amp; Parameter'!$E$37*R2583</f>
        <v>0.60390771399017584</v>
      </c>
      <c r="T2583" s="28">
        <f t="shared" si="40"/>
        <v>1.2078236963982389</v>
      </c>
    </row>
    <row r="2584" spans="1:20" ht="15.75" customHeight="1" x14ac:dyDescent="0.35">
      <c r="A2584">
        <v>2577</v>
      </c>
      <c r="B2584" s="76">
        <v>44238.599606481483</v>
      </c>
      <c r="C2584" s="1" t="s">
        <v>8162</v>
      </c>
      <c r="D2584" s="76">
        <v>44238.600150462968</v>
      </c>
      <c r="E2584" s="1" t="s">
        <v>8163</v>
      </c>
      <c r="F2584" s="1" t="s">
        <v>8164</v>
      </c>
      <c r="G2584" s="1" t="s">
        <v>123</v>
      </c>
      <c r="H2584" s="1" t="s">
        <v>124</v>
      </c>
      <c r="I2584" s="1" t="s">
        <v>125</v>
      </c>
      <c r="J2584" s="1" t="s">
        <v>7528</v>
      </c>
      <c r="K2584" s="1" t="s">
        <v>7813</v>
      </c>
      <c r="L2584">
        <f>ROUNDUP(IF(B2584&gt;$D$4,0,($D$4-B2584+1)/365),0)</f>
        <v>0</v>
      </c>
      <c r="M2584">
        <f>ROUNDUP(IF(B2584&gt;$D$5,0,($D$5-B2584+1)/365),0)</f>
        <v>1</v>
      </c>
      <c r="N2584" s="28">
        <f>IF(OR(L2584=1,M2584=1),IF(B2584+364&lt;=$D$5,(B2584+364-$D$4+1)/365,IF(B2584&gt;$D$4,($D$5-B2584+1)/365,$D$6/365)),0)</f>
        <v>0.17369970826991063</v>
      </c>
      <c r="O2584" s="28">
        <f>'Data &amp; Parameter'!$E$16*'Data &amp; Parameter'!$E$17*('Data &amp; Parameter'!$E$18+'Data &amp; Parameter'!$E$19)*'Data &amp; Parameter'!$E$20*'Data &amp; Parameter'!$E$37*N2584</f>
        <v>0.60390253244826209</v>
      </c>
      <c r="P2584">
        <f>ROUNDUP(IF(D2584&gt;$D$4,0,($D$4-D2584+1)/365),0)</f>
        <v>0</v>
      </c>
      <c r="Q2584">
        <f>ROUNDUP(IF(D2584&gt;$D$5,0,($D$5-D2584+1)/365),0)</f>
        <v>1</v>
      </c>
      <c r="R2584" s="28">
        <f>IF(OR(P2584=1,Q2584=1),IF(D2584+364&lt;=$D$5,(D2584+364-$D$4+1)/365,IF(D2584&gt;$D$4,($D$5-D2584+1)/365,$D$6/365)),0)</f>
        <v>0.17369821790967788</v>
      </c>
      <c r="S2584" s="28">
        <f>'Data &amp; Parameter'!$E$16*'Data &amp; Parameter'!$E$17*('Data &amp; Parameter'!$E$18+'Data &amp; Parameter'!$E$19)*'Data &amp; Parameter'!$E$20*'Data &amp; Parameter'!$E$37*R2584</f>
        <v>0.60389735090634822</v>
      </c>
      <c r="T2584" s="28">
        <f t="shared" si="40"/>
        <v>1.2077998833546104</v>
      </c>
    </row>
    <row r="2585" spans="1:20" ht="15.75" customHeight="1" x14ac:dyDescent="0.35">
      <c r="A2585">
        <v>2578</v>
      </c>
      <c r="B2585" s="76">
        <v>44238.602835648147</v>
      </c>
      <c r="C2585" s="1" t="s">
        <v>8165</v>
      </c>
      <c r="D2585" s="76">
        <v>44238.603368055556</v>
      </c>
      <c r="E2585" s="1" t="s">
        <v>8166</v>
      </c>
      <c r="F2585" s="1" t="s">
        <v>8167</v>
      </c>
      <c r="G2585" s="1" t="s">
        <v>123</v>
      </c>
      <c r="H2585" s="1" t="s">
        <v>124</v>
      </c>
      <c r="I2585" s="1" t="s">
        <v>125</v>
      </c>
      <c r="J2585" s="1" t="s">
        <v>7528</v>
      </c>
      <c r="K2585" s="1" t="s">
        <v>8146</v>
      </c>
      <c r="L2585">
        <f>ROUNDUP(IF(B2585&gt;$D$4,0,($D$4-B2585+1)/365),0)</f>
        <v>0</v>
      </c>
      <c r="M2585">
        <f>ROUNDUP(IF(B2585&gt;$D$5,0,($D$5-B2585+1)/365),0)</f>
        <v>1</v>
      </c>
      <c r="N2585" s="28">
        <f>IF(OR(L2585=1,M2585=1),IF(B2585+364&lt;=$D$5,(B2585+364-$D$4+1)/365,IF(B2585&gt;$D$4,($D$5-B2585+1)/365,$D$6/365)),0)</f>
        <v>0.17369086123795219</v>
      </c>
      <c r="O2585" s="28">
        <f>'Data &amp; Parameter'!$E$16*'Data &amp; Parameter'!$E$17*('Data &amp; Parameter'!$E$18+'Data &amp; Parameter'!$E$19)*'Data &amp; Parameter'!$E$20*'Data &amp; Parameter'!$E$37*N2585</f>
        <v>0.60387177393371094</v>
      </c>
      <c r="P2585">
        <f>ROUNDUP(IF(D2585&gt;$D$4,0,($D$4-D2585+1)/365),0)</f>
        <v>0</v>
      </c>
      <c r="Q2585">
        <f>ROUNDUP(IF(D2585&gt;$D$5,0,($D$5-D2585+1)/365),0)</f>
        <v>1</v>
      </c>
      <c r="R2585" s="28">
        <f>IF(OR(P2585=1,Q2585=1),IF(D2585+364&lt;=$D$5,(D2585+364-$D$4+1)/365,IF(D2585&gt;$D$4,($D$5-D2585+1)/365,$D$6/365)),0)</f>
        <v>0.17368940258751886</v>
      </c>
      <c r="S2585" s="28">
        <f>'Data &amp; Parameter'!$E$16*'Data &amp; Parameter'!$E$17*('Data &amp; Parameter'!$E$18+'Data &amp; Parameter'!$E$19)*'Data &amp; Parameter'!$E$20*'Data &amp; Parameter'!$E$37*R2585</f>
        <v>0.60386670263739484</v>
      </c>
      <c r="T2585" s="28">
        <f t="shared" si="40"/>
        <v>1.2077384765711057</v>
      </c>
    </row>
    <row r="2586" spans="1:20" ht="15.75" customHeight="1" x14ac:dyDescent="0.35">
      <c r="A2586">
        <v>2579</v>
      </c>
      <c r="B2586" s="76">
        <v>44238.60491898148</v>
      </c>
      <c r="C2586" s="1" t="s">
        <v>8168</v>
      </c>
      <c r="D2586" s="76">
        <v>44238.605439814812</v>
      </c>
      <c r="E2586" s="1" t="s">
        <v>8169</v>
      </c>
      <c r="F2586" s="1" t="s">
        <v>8170</v>
      </c>
      <c r="G2586" s="1" t="s">
        <v>123</v>
      </c>
      <c r="H2586" s="1" t="s">
        <v>124</v>
      </c>
      <c r="I2586" s="1" t="s">
        <v>125</v>
      </c>
      <c r="J2586" s="1" t="s">
        <v>7528</v>
      </c>
      <c r="K2586" s="1" t="s">
        <v>7813</v>
      </c>
      <c r="L2586">
        <f>ROUNDUP(IF(B2586&gt;$D$4,0,($D$4-B2586+1)/365),0)</f>
        <v>0</v>
      </c>
      <c r="M2586">
        <f>ROUNDUP(IF(B2586&gt;$D$5,0,($D$5-B2586+1)/365),0)</f>
        <v>1</v>
      </c>
      <c r="N2586" s="28">
        <f>IF(OR(L2586=1,M2586=1),IF(B2586+364&lt;=$D$5,(B2586+364-$D$4+1)/365,IF(B2586&gt;$D$4,($D$5-B2586+1)/365,$D$6/365)),0)</f>
        <v>0.17368515347539645</v>
      </c>
      <c r="O2586" s="28">
        <f>'Data &amp; Parameter'!$E$16*'Data &amp; Parameter'!$E$17*('Data &amp; Parameter'!$E$18+'Data &amp; Parameter'!$E$19)*'Data &amp; Parameter'!$E$20*'Data &amp; Parameter'!$E$37*N2586</f>
        <v>0.60385192973076807</v>
      </c>
      <c r="P2586">
        <f>ROUNDUP(IF(D2586&gt;$D$4,0,($D$4-D2586+1)/365),0)</f>
        <v>0</v>
      </c>
      <c r="Q2586">
        <f>ROUNDUP(IF(D2586&gt;$D$5,0,($D$5-D2586+1)/365),0)</f>
        <v>1</v>
      </c>
      <c r="R2586" s="28">
        <f>IF(OR(P2586=1,Q2586=1),IF(D2586+364&lt;=$D$5,(D2586+364-$D$4+1)/365,IF(D2586&gt;$D$4,($D$5-D2586+1)/365,$D$6/365)),0)</f>
        <v>0.17368372653476249</v>
      </c>
      <c r="S2586" s="28">
        <f>'Data &amp; Parameter'!$E$16*'Data &amp; Parameter'!$E$17*('Data &amp; Parameter'!$E$18+'Data &amp; Parameter'!$E$19)*'Data &amp; Parameter'!$E$20*'Data &amp; Parameter'!$E$37*R2586</f>
        <v>0.60384696868004961</v>
      </c>
      <c r="T2586" s="28">
        <f t="shared" si="40"/>
        <v>1.2076988984108177</v>
      </c>
    </row>
    <row r="2587" spans="1:20" ht="15.75" customHeight="1" x14ac:dyDescent="0.35">
      <c r="A2587">
        <v>2580</v>
      </c>
      <c r="B2587" s="76">
        <v>44238.605960648143</v>
      </c>
      <c r="C2587" s="1" t="s">
        <v>8171</v>
      </c>
      <c r="D2587" s="76">
        <v>44238.60637731482</v>
      </c>
      <c r="E2587" s="1" t="s">
        <v>8172</v>
      </c>
      <c r="F2587" s="1" t="s">
        <v>8173</v>
      </c>
      <c r="G2587" s="1" t="s">
        <v>123</v>
      </c>
      <c r="H2587" s="1" t="s">
        <v>124</v>
      </c>
      <c r="I2587" s="1" t="s">
        <v>125</v>
      </c>
      <c r="J2587" s="1" t="s">
        <v>7528</v>
      </c>
      <c r="K2587" s="1" t="s">
        <v>8146</v>
      </c>
      <c r="L2587">
        <f>ROUNDUP(IF(B2587&gt;$D$4,0,($D$4-B2587+1)/365),0)</f>
        <v>0</v>
      </c>
      <c r="M2587">
        <f>ROUNDUP(IF(B2587&gt;$D$5,0,($D$5-B2587+1)/365),0)</f>
        <v>1</v>
      </c>
      <c r="N2587" s="28">
        <f>IF(OR(L2587=1,M2587=1),IF(B2587+364&lt;=$D$5,(B2587+364-$D$4+1)/365,IF(B2587&gt;$D$4,($D$5-B2587+1)/365,$D$6/365)),0)</f>
        <v>0.17368229959412854</v>
      </c>
      <c r="O2587" s="28">
        <f>'Data &amp; Parameter'!$E$16*'Data &amp; Parameter'!$E$17*('Data &amp; Parameter'!$E$18+'Data &amp; Parameter'!$E$19)*'Data &amp; Parameter'!$E$20*'Data &amp; Parameter'!$E$37*N2587</f>
        <v>0.60384200762933127</v>
      </c>
      <c r="P2587">
        <f>ROUNDUP(IF(D2587&gt;$D$4,0,($D$4-D2587+1)/365),0)</f>
        <v>0</v>
      </c>
      <c r="Q2587">
        <f>ROUNDUP(IF(D2587&gt;$D$5,0,($D$5-D2587+1)/365),0)</f>
        <v>1</v>
      </c>
      <c r="R2587" s="28">
        <f>IF(OR(P2587=1,Q2587=1),IF(D2587+364&lt;=$D$5,(D2587+364-$D$4+1)/365,IF(D2587&gt;$D$4,($D$5-D2587+1)/365,$D$6/365)),0)</f>
        <v>0.17368115804158948</v>
      </c>
      <c r="S2587" s="28">
        <f>'Data &amp; Parameter'!$E$16*'Data &amp; Parameter'!$E$17*('Data &amp; Parameter'!$E$18+'Data &amp; Parameter'!$E$19)*'Data &amp; Parameter'!$E$20*'Data &amp; Parameter'!$E$37*R2587</f>
        <v>0.60383803878864561</v>
      </c>
      <c r="T2587" s="28">
        <f t="shared" si="40"/>
        <v>1.2076800464179769</v>
      </c>
    </row>
    <row r="2588" spans="1:20" ht="15.75" customHeight="1" x14ac:dyDescent="0.35">
      <c r="A2588">
        <v>2581</v>
      </c>
      <c r="B2588" s="76">
        <v>44238.608148148152</v>
      </c>
      <c r="C2588" s="1" t="s">
        <v>8174</v>
      </c>
      <c r="D2588" s="76">
        <v>44238.608796296292</v>
      </c>
      <c r="E2588" s="1" t="s">
        <v>8175</v>
      </c>
      <c r="F2588" s="1" t="s">
        <v>8176</v>
      </c>
      <c r="G2588" s="1" t="s">
        <v>123</v>
      </c>
      <c r="H2588" s="1" t="s">
        <v>124</v>
      </c>
      <c r="I2588" s="1" t="s">
        <v>125</v>
      </c>
      <c r="J2588" s="1" t="s">
        <v>7528</v>
      </c>
      <c r="K2588" s="1" t="s">
        <v>8177</v>
      </c>
      <c r="L2588">
        <f>ROUNDUP(IF(B2588&gt;$D$4,0,($D$4-B2588+1)/365),0)</f>
        <v>0</v>
      </c>
      <c r="M2588">
        <f>ROUNDUP(IF(B2588&gt;$D$5,0,($D$5-B2588+1)/365),0)</f>
        <v>1</v>
      </c>
      <c r="N2588" s="28">
        <f>IF(OR(L2588=1,M2588=1),IF(B2588+364&lt;=$D$5,(B2588+364-$D$4+1)/365,IF(B2588&gt;$D$4,($D$5-B2588+1)/365,$D$6/365)),0)</f>
        <v>0.17367630644341808</v>
      </c>
      <c r="O2588" s="28">
        <f>'Data &amp; Parameter'!$E$16*'Data &amp; Parameter'!$E$17*('Data &amp; Parameter'!$E$18+'Data &amp; Parameter'!$E$19)*'Data &amp; Parameter'!$E$20*'Data &amp; Parameter'!$E$37*N2588</f>
        <v>0.60382117121614765</v>
      </c>
      <c r="P2588">
        <f>ROUNDUP(IF(D2588&gt;$D$4,0,($D$4-D2588+1)/365),0)</f>
        <v>0</v>
      </c>
      <c r="Q2588">
        <f>ROUNDUP(IF(D2588&gt;$D$5,0,($D$5-D2588+1)/365),0)</f>
        <v>1</v>
      </c>
      <c r="R2588" s="28">
        <f>IF(OR(P2588=1,Q2588=1),IF(D2588+364&lt;=$D$5,(D2588+364-$D$4+1)/365,IF(D2588&gt;$D$4,($D$5-D2588+1)/365,$D$6/365)),0)</f>
        <v>0.17367453069509045</v>
      </c>
      <c r="S2588" s="28">
        <f>'Data &amp; Parameter'!$E$16*'Data &amp; Parameter'!$E$17*('Data &amp; Parameter'!$E$18+'Data &amp; Parameter'!$E$19)*'Data &amp; Parameter'!$E$20*'Data &amp; Parameter'!$E$37*R2588</f>
        <v>0.60381499746420109</v>
      </c>
      <c r="T2588" s="28">
        <f t="shared" si="40"/>
        <v>1.2076361686803487</v>
      </c>
    </row>
    <row r="2589" spans="1:20" ht="15.75" customHeight="1" x14ac:dyDescent="0.35">
      <c r="A2589">
        <v>2582</v>
      </c>
      <c r="B2589" s="76">
        <v>44238.608344907407</v>
      </c>
      <c r="C2589" s="1" t="s">
        <v>8178</v>
      </c>
      <c r="D2589" s="76">
        <v>44238.608877314815</v>
      </c>
      <c r="E2589" s="1" t="s">
        <v>8179</v>
      </c>
      <c r="F2589" s="1" t="s">
        <v>8180</v>
      </c>
      <c r="G2589" s="1" t="s">
        <v>123</v>
      </c>
      <c r="H2589" s="1" t="s">
        <v>124</v>
      </c>
      <c r="I2589" s="1" t="s">
        <v>125</v>
      </c>
      <c r="J2589" s="1" t="s">
        <v>7528</v>
      </c>
      <c r="K2589" s="1" t="s">
        <v>7813</v>
      </c>
      <c r="L2589">
        <f>ROUNDUP(IF(B2589&gt;$D$4,0,($D$4-B2589+1)/365),0)</f>
        <v>0</v>
      </c>
      <c r="M2589">
        <f>ROUNDUP(IF(B2589&gt;$D$5,0,($D$5-B2589+1)/365),0)</f>
        <v>1</v>
      </c>
      <c r="N2589" s="28">
        <f>IF(OR(L2589=1,M2589=1),IF(B2589+364&lt;=$D$5,(B2589+364-$D$4+1)/365,IF(B2589&gt;$D$4,($D$5-B2589+1)/365,$D$6/365)),0)</f>
        <v>0.17367576737696791</v>
      </c>
      <c r="O2589" s="28">
        <f>'Data &amp; Parameter'!$E$16*'Data &amp; Parameter'!$E$17*('Data &amp; Parameter'!$E$18+'Data &amp; Parameter'!$E$19)*'Data &amp; Parameter'!$E$20*'Data &amp; Parameter'!$E$37*N2589</f>
        <v>0.60381929704147186</v>
      </c>
      <c r="P2589">
        <f>ROUNDUP(IF(D2589&gt;$D$4,0,($D$4-D2589+1)/365),0)</f>
        <v>0</v>
      </c>
      <c r="Q2589">
        <f>ROUNDUP(IF(D2589&gt;$D$5,0,($D$5-D2589+1)/365),0)</f>
        <v>1</v>
      </c>
      <c r="R2589" s="28">
        <f>IF(OR(P2589=1,Q2589=1),IF(D2589+364&lt;=$D$5,(D2589+364-$D$4+1)/365,IF(D2589&gt;$D$4,($D$5-D2589+1)/365,$D$6/365)),0)</f>
        <v>0.17367430872653455</v>
      </c>
      <c r="S2589" s="28">
        <f>'Data &amp; Parameter'!$E$16*'Data &amp; Parameter'!$E$17*('Data &amp; Parameter'!$E$18+'Data &amp; Parameter'!$E$19)*'Data &amp; Parameter'!$E$20*'Data &amp; Parameter'!$E$37*R2589</f>
        <v>0.60381422574515575</v>
      </c>
      <c r="T2589" s="28">
        <f t="shared" si="40"/>
        <v>1.2076335227866277</v>
      </c>
    </row>
    <row r="2590" spans="1:20" ht="15.75" customHeight="1" x14ac:dyDescent="0.35">
      <c r="A2590">
        <v>2583</v>
      </c>
      <c r="B2590" s="76">
        <v>44238.608993055561</v>
      </c>
      <c r="C2590" s="1" t="s">
        <v>8181</v>
      </c>
      <c r="D2590" s="76">
        <v>44238.611770833333</v>
      </c>
      <c r="E2590" s="1" t="s">
        <v>8182</v>
      </c>
      <c r="F2590" s="1" t="s">
        <v>8183</v>
      </c>
      <c r="G2590" s="1" t="s">
        <v>123</v>
      </c>
      <c r="H2590" s="1" t="s">
        <v>729</v>
      </c>
      <c r="I2590" s="1" t="s">
        <v>125</v>
      </c>
      <c r="J2590" s="1" t="s">
        <v>656</v>
      </c>
      <c r="K2590" s="1" t="s">
        <v>656</v>
      </c>
      <c r="L2590">
        <f>ROUNDUP(IF(B2590&gt;$D$4,0,($D$4-B2590+1)/365),0)</f>
        <v>0</v>
      </c>
      <c r="M2590">
        <f>ROUNDUP(IF(B2590&gt;$D$5,0,($D$5-B2590+1)/365),0)</f>
        <v>1</v>
      </c>
      <c r="N2590" s="28">
        <f>IF(OR(L2590=1,M2590=1),IF(B2590+364&lt;=$D$5,(B2590+364-$D$4+1)/365,IF(B2590&gt;$D$4,($D$5-B2590+1)/365,$D$6/365)),0)</f>
        <v>0.17367399162860039</v>
      </c>
      <c r="O2590" s="28">
        <f>'Data &amp; Parameter'!$E$16*'Data &amp; Parameter'!$E$17*('Data &amp; Parameter'!$E$18+'Data &amp; Parameter'!$E$19)*'Data &amp; Parameter'!$E$20*'Data &amp; Parameter'!$E$37*N2590</f>
        <v>0.60381312328938663</v>
      </c>
      <c r="P2590">
        <f>ROUNDUP(IF(D2590&gt;$D$4,0,($D$4-D2590+1)/365),0)</f>
        <v>0</v>
      </c>
      <c r="Q2590">
        <f>ROUNDUP(IF(D2590&gt;$D$5,0,($D$5-D2590+1)/365),0)</f>
        <v>1</v>
      </c>
      <c r="R2590" s="28">
        <f>IF(OR(P2590=1,Q2590=1),IF(D2590+364&lt;=$D$5,(D2590+364-$D$4+1)/365,IF(D2590&gt;$D$4,($D$5-D2590+1)/365,$D$6/365)),0)</f>
        <v>0.17366638127853934</v>
      </c>
      <c r="S2590" s="28">
        <f>'Data &amp; Parameter'!$E$16*'Data &amp; Parameter'!$E$17*('Data &amp; Parameter'!$E$18+'Data &amp; Parameter'!$E$19)*'Data &amp; Parameter'!$E$20*'Data &amp; Parameter'!$E$37*R2590</f>
        <v>0.60378666435217565</v>
      </c>
      <c r="T2590" s="28">
        <f t="shared" si="40"/>
        <v>1.2075997876415623</v>
      </c>
    </row>
    <row r="2591" spans="1:20" ht="15.75" customHeight="1" x14ac:dyDescent="0.35">
      <c r="A2591">
        <v>2584</v>
      </c>
      <c r="B2591" s="76">
        <v>44238.6097337963</v>
      </c>
      <c r="C2591" s="1" t="s">
        <v>8184</v>
      </c>
      <c r="D2591" s="76">
        <v>44238.610949074078</v>
      </c>
      <c r="E2591" s="1" t="s">
        <v>8185</v>
      </c>
      <c r="F2591" s="1" t="s">
        <v>8186</v>
      </c>
      <c r="G2591" s="1" t="s">
        <v>123</v>
      </c>
      <c r="H2591" s="1" t="s">
        <v>124</v>
      </c>
      <c r="I2591" s="1" t="s">
        <v>125</v>
      </c>
      <c r="J2591" s="1" t="s">
        <v>7979</v>
      </c>
      <c r="K2591" s="1" t="s">
        <v>8187</v>
      </c>
      <c r="L2591">
        <f>ROUNDUP(IF(B2591&gt;$D$4,0,($D$4-B2591+1)/365),0)</f>
        <v>0</v>
      </c>
      <c r="M2591">
        <f>ROUNDUP(IF(B2591&gt;$D$5,0,($D$5-B2591+1)/365),0)</f>
        <v>1</v>
      </c>
      <c r="N2591" s="28">
        <f>IF(OR(L2591=1,M2591=1),IF(B2591+364&lt;=$D$5,(B2591+364-$D$4+1)/365,IF(B2591&gt;$D$4,($D$5-B2591+1)/365,$D$6/365)),0)</f>
        <v>0.17367196220191744</v>
      </c>
      <c r="O2591" s="28">
        <f>'Data &amp; Parameter'!$E$16*'Data &amp; Parameter'!$E$17*('Data &amp; Parameter'!$E$18+'Data &amp; Parameter'!$E$19)*'Data &amp; Parameter'!$E$20*'Data &amp; Parameter'!$E$37*N2591</f>
        <v>0.60380606757279709</v>
      </c>
      <c r="P2591">
        <f>ROUNDUP(IF(D2591&gt;$D$4,0,($D$4-D2591+1)/365),0)</f>
        <v>0</v>
      </c>
      <c r="Q2591">
        <f>ROUNDUP(IF(D2591&gt;$D$5,0,($D$5-D2591+1)/365),0)</f>
        <v>1</v>
      </c>
      <c r="R2591" s="28">
        <f>IF(OR(P2591=1,Q2591=1),IF(D2591+364&lt;=$D$5,(D2591+364-$D$4+1)/365,IF(D2591&gt;$D$4,($D$5-D2591+1)/365,$D$6/365)),0)</f>
        <v>0.17366863267375826</v>
      </c>
      <c r="S2591" s="28">
        <f>'Data &amp; Parameter'!$E$16*'Data &amp; Parameter'!$E$17*('Data &amp; Parameter'!$E$18+'Data &amp; Parameter'!$E$19)*'Data &amp; Parameter'!$E$20*'Data &amp; Parameter'!$E$37*R2591</f>
        <v>0.60379449178774125</v>
      </c>
      <c r="T2591" s="28">
        <f t="shared" si="40"/>
        <v>1.2076005593605383</v>
      </c>
    </row>
    <row r="2592" spans="1:20" ht="15.75" customHeight="1" x14ac:dyDescent="0.35">
      <c r="A2592">
        <v>2585</v>
      </c>
      <c r="B2592" s="76">
        <v>44238.610960648148</v>
      </c>
      <c r="C2592" s="1" t="s">
        <v>8188</v>
      </c>
      <c r="D2592" s="76">
        <v>44238.611597222218</v>
      </c>
      <c r="E2592" s="1" t="s">
        <v>8189</v>
      </c>
      <c r="F2592" s="1" t="s">
        <v>8190</v>
      </c>
      <c r="G2592" s="1" t="s">
        <v>123</v>
      </c>
      <c r="H2592" s="1" t="s">
        <v>124</v>
      </c>
      <c r="I2592" s="1" t="s">
        <v>125</v>
      </c>
      <c r="J2592" s="1" t="s">
        <v>7528</v>
      </c>
      <c r="K2592" s="1" t="s">
        <v>8146</v>
      </c>
      <c r="L2592">
        <f>ROUNDUP(IF(B2592&gt;$D$4,0,($D$4-B2592+1)/365),0)</f>
        <v>0</v>
      </c>
      <c r="M2592">
        <f>ROUNDUP(IF(B2592&gt;$D$5,0,($D$5-B2592+1)/365),0)</f>
        <v>1</v>
      </c>
      <c r="N2592" s="28">
        <f>IF(OR(L2592=1,M2592=1),IF(B2592+364&lt;=$D$5,(B2592+364-$D$4+1)/365,IF(B2592&gt;$D$4,($D$5-B2592+1)/365,$D$6/365)),0)</f>
        <v>0.17366860096397879</v>
      </c>
      <c r="O2592" s="28">
        <f>'Data &amp; Parameter'!$E$16*'Data &amp; Parameter'!$E$17*('Data &amp; Parameter'!$E$18+'Data &amp; Parameter'!$E$19)*'Data &amp; Parameter'!$E$20*'Data &amp; Parameter'!$E$37*N2592</f>
        <v>0.60379438154221288</v>
      </c>
      <c r="P2592">
        <f>ROUNDUP(IF(D2592&gt;$D$4,0,($D$4-D2592+1)/365),0)</f>
        <v>0</v>
      </c>
      <c r="Q2592">
        <f>ROUNDUP(IF(D2592&gt;$D$5,0,($D$5-D2592+1)/365),0)</f>
        <v>1</v>
      </c>
      <c r="R2592" s="28">
        <f>IF(OR(P2592=1,Q2592=1),IF(D2592+364&lt;=$D$5,(D2592+364-$D$4+1)/365,IF(D2592&gt;$D$4,($D$5-D2592+1)/365,$D$6/365)),0)</f>
        <v>0.17366685692543063</v>
      </c>
      <c r="S2592" s="28">
        <f>'Data &amp; Parameter'!$E$16*'Data &amp; Parameter'!$E$17*('Data &amp; Parameter'!$E$18+'Data &amp; Parameter'!$E$19)*'Data &amp; Parameter'!$E$20*'Data &amp; Parameter'!$E$37*R2592</f>
        <v>0.60378831803579469</v>
      </c>
      <c r="T2592" s="28">
        <f t="shared" si="40"/>
        <v>1.2075826995780075</v>
      </c>
    </row>
    <row r="2593" spans="1:20" ht="15.75" customHeight="1" x14ac:dyDescent="0.35">
      <c r="A2593">
        <v>2586</v>
      </c>
      <c r="B2593" s="76">
        <v>44238.612824074073</v>
      </c>
      <c r="C2593" s="1" t="s">
        <v>8191</v>
      </c>
      <c r="D2593" s="76">
        <v>44238.61336805555</v>
      </c>
      <c r="E2593" s="1" t="s">
        <v>8192</v>
      </c>
      <c r="F2593" s="1" t="s">
        <v>8193</v>
      </c>
      <c r="G2593" s="1" t="s">
        <v>123</v>
      </c>
      <c r="H2593" s="1" t="s">
        <v>124</v>
      </c>
      <c r="I2593" s="1" t="s">
        <v>125</v>
      </c>
      <c r="J2593" s="1" t="s">
        <v>7528</v>
      </c>
      <c r="K2593" s="1" t="s">
        <v>7813</v>
      </c>
      <c r="L2593">
        <f>ROUNDUP(IF(B2593&gt;$D$4,0,($D$4-B2593+1)/365),0)</f>
        <v>0</v>
      </c>
      <c r="M2593">
        <f>ROUNDUP(IF(B2593&gt;$D$5,0,($D$5-B2593+1)/365),0)</f>
        <v>1</v>
      </c>
      <c r="N2593" s="28">
        <f>IF(OR(L2593=1,M2593=1),IF(B2593+364&lt;=$D$5,(B2593+364-$D$4+1)/365,IF(B2593&gt;$D$4,($D$5-B2593+1)/365,$D$6/365)),0)</f>
        <v>0.17366349568747205</v>
      </c>
      <c r="O2593" s="28">
        <f>'Data &amp; Parameter'!$E$16*'Data &amp; Parameter'!$E$17*('Data &amp; Parameter'!$E$18+'Data &amp; Parameter'!$E$19)*'Data &amp; Parameter'!$E$20*'Data &amp; Parameter'!$E$37*N2593</f>
        <v>0.6037766320051412</v>
      </c>
      <c r="P2593">
        <f>ROUNDUP(IF(D2593&gt;$D$4,0,($D$4-D2593+1)/365),0)</f>
        <v>0</v>
      </c>
      <c r="Q2593">
        <f>ROUNDUP(IF(D2593&gt;$D$5,0,($D$5-D2593+1)/365),0)</f>
        <v>1</v>
      </c>
      <c r="R2593" s="28">
        <f>IF(OR(P2593=1,Q2593=1),IF(D2593+364&lt;=$D$5,(D2593+364-$D$4+1)/365,IF(D2593&gt;$D$4,($D$5-D2593+1)/365,$D$6/365)),0)</f>
        <v>0.17366200532725923</v>
      </c>
      <c r="S2593" s="28">
        <f>'Data &amp; Parameter'!$E$16*'Data &amp; Parameter'!$E$17*('Data &amp; Parameter'!$E$18+'Data &amp; Parameter'!$E$19)*'Data &amp; Parameter'!$E$20*'Data &amp; Parameter'!$E$37*R2593</f>
        <v>0.60377145046329661</v>
      </c>
      <c r="T2593" s="28">
        <f t="shared" si="40"/>
        <v>1.2075480824684379</v>
      </c>
    </row>
    <row r="2594" spans="1:20" ht="15.75" customHeight="1" x14ac:dyDescent="0.35">
      <c r="A2594">
        <v>2587</v>
      </c>
      <c r="B2594" s="76">
        <v>44238.614247685182</v>
      </c>
      <c r="C2594" s="1" t="s">
        <v>8194</v>
      </c>
      <c r="D2594" s="76">
        <v>44238.615682870368</v>
      </c>
      <c r="E2594" s="1" t="s">
        <v>8195</v>
      </c>
      <c r="F2594" s="1" t="s">
        <v>8196</v>
      </c>
      <c r="G2594" s="1" t="s">
        <v>123</v>
      </c>
      <c r="H2594" s="1" t="s">
        <v>124</v>
      </c>
      <c r="I2594" s="1" t="s">
        <v>125</v>
      </c>
      <c r="J2594" s="1" t="s">
        <v>7979</v>
      </c>
      <c r="K2594" s="1" t="s">
        <v>8197</v>
      </c>
      <c r="L2594">
        <f>ROUNDUP(IF(B2594&gt;$D$4,0,($D$4-B2594+1)/365),0)</f>
        <v>0</v>
      </c>
      <c r="M2594">
        <f>ROUNDUP(IF(B2594&gt;$D$5,0,($D$5-B2594+1)/365),0)</f>
        <v>1</v>
      </c>
      <c r="N2594" s="28">
        <f>IF(OR(L2594=1,M2594=1),IF(B2594+364&lt;=$D$5,(B2594+364-$D$4+1)/365,IF(B2594&gt;$D$4,($D$5-B2594+1)/365,$D$6/365)),0)</f>
        <v>0.17365959538306328</v>
      </c>
      <c r="O2594" s="28">
        <f>'Data &amp; Parameter'!$E$16*'Data &amp; Parameter'!$E$17*('Data &amp; Parameter'!$E$18+'Data &amp; Parameter'!$E$19)*'Data &amp; Parameter'!$E$20*'Data &amp; Parameter'!$E$37*N2594</f>
        <v>0.60376307179981192</v>
      </c>
      <c r="P2594">
        <f>ROUNDUP(IF(D2594&gt;$D$4,0,($D$4-D2594+1)/365),0)</f>
        <v>0</v>
      </c>
      <c r="Q2594">
        <f>ROUNDUP(IF(D2594&gt;$D$5,0,($D$5-D2594+1)/365),0)</f>
        <v>1</v>
      </c>
      <c r="R2594" s="28">
        <f>IF(OR(P2594=1,Q2594=1),IF(D2594+364&lt;=$D$5,(D2594+364-$D$4+1)/365,IF(D2594&gt;$D$4,($D$5-D2594+1)/365,$D$6/365)),0)</f>
        <v>0.1736556633688551</v>
      </c>
      <c r="S2594" s="28">
        <f>'Data &amp; Parameter'!$E$16*'Data &amp; Parameter'!$E$17*('Data &amp; Parameter'!$E$18+'Data &amp; Parameter'!$E$19)*'Data &amp; Parameter'!$E$20*'Data &amp; Parameter'!$E$37*R2594</f>
        <v>0.60374940134888488</v>
      </c>
      <c r="T2594" s="28">
        <f t="shared" si="40"/>
        <v>1.2075124731486968</v>
      </c>
    </row>
    <row r="2595" spans="1:20" ht="15.75" customHeight="1" x14ac:dyDescent="0.35">
      <c r="A2595">
        <v>2588</v>
      </c>
      <c r="B2595" s="76">
        <v>44238.614270833335</v>
      </c>
      <c r="C2595" s="1" t="s">
        <v>8198</v>
      </c>
      <c r="D2595" s="76">
        <v>44238.615879629629</v>
      </c>
      <c r="E2595" s="1" t="s">
        <v>8199</v>
      </c>
      <c r="F2595" s="1" t="s">
        <v>8200</v>
      </c>
      <c r="G2595" s="1" t="s">
        <v>123</v>
      </c>
      <c r="H2595" s="1" t="s">
        <v>124</v>
      </c>
      <c r="I2595" s="1" t="s">
        <v>125</v>
      </c>
      <c r="J2595" s="1" t="s">
        <v>7528</v>
      </c>
      <c r="K2595" s="1" t="s">
        <v>7528</v>
      </c>
      <c r="L2595">
        <f>ROUNDUP(IF(B2595&gt;$D$4,0,($D$4-B2595+1)/365),0)</f>
        <v>0</v>
      </c>
      <c r="M2595">
        <f>ROUNDUP(IF(B2595&gt;$D$5,0,($D$5-B2595+1)/365),0)</f>
        <v>1</v>
      </c>
      <c r="N2595" s="28">
        <f>IF(OR(L2595=1,M2595=1),IF(B2595+364&lt;=$D$5,(B2595+364-$D$4+1)/365,IF(B2595&gt;$D$4,($D$5-B2595+1)/365,$D$6/365)),0)</f>
        <v>0.17365953196346448</v>
      </c>
      <c r="O2595" s="28">
        <f>'Data &amp; Parameter'!$E$16*'Data &amp; Parameter'!$E$17*('Data &amp; Parameter'!$E$18+'Data &amp; Parameter'!$E$19)*'Data &amp; Parameter'!$E$20*'Data &amp; Parameter'!$E$37*N2595</f>
        <v>0.60376285130861651</v>
      </c>
      <c r="P2595">
        <f>ROUNDUP(IF(D2595&gt;$D$4,0,($D$4-D2595+1)/365),0)</f>
        <v>0</v>
      </c>
      <c r="Q2595">
        <f>ROUNDUP(IF(D2595&gt;$D$5,0,($D$5-D2595+1)/365),0)</f>
        <v>1</v>
      </c>
      <c r="R2595" s="28">
        <f>IF(OR(P2595=1,Q2595=1),IF(D2595+364&lt;=$D$5,(D2595+364-$D$4+1)/365,IF(D2595&gt;$D$4,($D$5-D2595+1)/365,$D$6/365)),0)</f>
        <v>0.17365512430238497</v>
      </c>
      <c r="S2595" s="28">
        <f>'Data &amp; Parameter'!$E$16*'Data &amp; Parameter'!$E$17*('Data &amp; Parameter'!$E$18+'Data &amp; Parameter'!$E$19)*'Data &amp; Parameter'!$E$20*'Data &amp; Parameter'!$E$37*R2595</f>
        <v>0.60374752717413982</v>
      </c>
      <c r="T2595" s="28">
        <f t="shared" si="40"/>
        <v>1.2075103784827563</v>
      </c>
    </row>
    <row r="2596" spans="1:20" ht="15.75" customHeight="1" x14ac:dyDescent="0.35">
      <c r="A2596">
        <v>2589</v>
      </c>
      <c r="B2596" s="76">
        <v>44238.616689814815</v>
      </c>
      <c r="C2596" s="1" t="s">
        <v>8201</v>
      </c>
      <c r="D2596" s="76">
        <v>44238.617361111115</v>
      </c>
      <c r="E2596" s="1" t="s">
        <v>8202</v>
      </c>
      <c r="F2596" s="1" t="s">
        <v>8203</v>
      </c>
      <c r="G2596" s="1" t="s">
        <v>123</v>
      </c>
      <c r="H2596" s="1" t="s">
        <v>124</v>
      </c>
      <c r="I2596" s="1" t="s">
        <v>125</v>
      </c>
      <c r="J2596" s="1" t="s">
        <v>7528</v>
      </c>
      <c r="K2596" s="1" t="s">
        <v>7813</v>
      </c>
      <c r="L2596">
        <f>ROUNDUP(IF(B2596&gt;$D$4,0,($D$4-B2596+1)/365),0)</f>
        <v>0</v>
      </c>
      <c r="M2596">
        <f>ROUNDUP(IF(B2596&gt;$D$5,0,($D$5-B2596+1)/365),0)</f>
        <v>1</v>
      </c>
      <c r="N2596" s="28">
        <f>IF(OR(L2596=1,M2596=1),IF(B2596+364&lt;=$D$5,(B2596+364-$D$4+1)/365,IF(B2596&gt;$D$4,($D$5-B2596+1)/365,$D$6/365)),0)</f>
        <v>0.17365290461694552</v>
      </c>
      <c r="O2596" s="28">
        <f>'Data &amp; Parameter'!$E$16*'Data &amp; Parameter'!$E$17*('Data &amp; Parameter'!$E$18+'Data &amp; Parameter'!$E$19)*'Data &amp; Parameter'!$E$20*'Data &amp; Parameter'!$E$37*N2596</f>
        <v>0.60373980998410259</v>
      </c>
      <c r="P2596">
        <f>ROUNDUP(IF(D2596&gt;$D$4,0,($D$4-D2596+1)/365),0)</f>
        <v>0</v>
      </c>
      <c r="Q2596">
        <f>ROUNDUP(IF(D2596&gt;$D$5,0,($D$5-D2596+1)/365),0)</f>
        <v>1</v>
      </c>
      <c r="R2596" s="28">
        <f>IF(OR(P2596=1,Q2596=1),IF(D2596+364&lt;=$D$5,(D2596+364-$D$4+1)/365,IF(D2596&gt;$D$4,($D$5-D2596+1)/365,$D$6/365)),0)</f>
        <v>0.17365106544899914</v>
      </c>
      <c r="S2596" s="28">
        <f>'Data &amp; Parameter'!$E$16*'Data &amp; Parameter'!$E$17*('Data &amp; Parameter'!$E$18+'Data &amp; Parameter'!$E$19)*'Data &amp; Parameter'!$E$20*'Data &amp; Parameter'!$E$37*R2596</f>
        <v>0.60373341574089123</v>
      </c>
      <c r="T2596" s="28">
        <f t="shared" si="40"/>
        <v>1.2074732257249938</v>
      </c>
    </row>
    <row r="2597" spans="1:20" ht="15.75" customHeight="1" x14ac:dyDescent="0.35">
      <c r="A2597">
        <v>2590</v>
      </c>
      <c r="B2597" s="76">
        <v>44238.620127314818</v>
      </c>
      <c r="C2597" s="1" t="s">
        <v>8204</v>
      </c>
      <c r="D2597" s="76">
        <v>44238.621307870373</v>
      </c>
      <c r="E2597" s="1" t="s">
        <v>8205</v>
      </c>
      <c r="F2597" s="1" t="s">
        <v>8206</v>
      </c>
      <c r="G2597" s="1" t="s">
        <v>123</v>
      </c>
      <c r="H2597" s="1" t="s">
        <v>729</v>
      </c>
      <c r="I2597" s="1" t="s">
        <v>125</v>
      </c>
      <c r="J2597" s="1" t="s">
        <v>656</v>
      </c>
      <c r="K2597" s="1" t="s">
        <v>656</v>
      </c>
      <c r="L2597">
        <f>ROUNDUP(IF(B2597&gt;$D$4,0,($D$4-B2597+1)/365),0)</f>
        <v>0</v>
      </c>
      <c r="M2597">
        <f>ROUNDUP(IF(B2597&gt;$D$5,0,($D$5-B2597+1)/365),0)</f>
        <v>1</v>
      </c>
      <c r="N2597" s="28">
        <f>IF(OR(L2597=1,M2597=1),IF(B2597+364&lt;=$D$5,(B2597+364-$D$4+1)/365,IF(B2597&gt;$D$4,($D$5-B2597+1)/365,$D$6/365)),0)</f>
        <v>0.17364348680871755</v>
      </c>
      <c r="O2597" s="28">
        <f>'Data &amp; Parameter'!$E$16*'Data &amp; Parameter'!$E$17*('Data &amp; Parameter'!$E$18+'Data &amp; Parameter'!$E$19)*'Data &amp; Parameter'!$E$20*'Data &amp; Parameter'!$E$37*N2597</f>
        <v>0.60370706704920862</v>
      </c>
      <c r="P2597">
        <f>ROUNDUP(IF(D2597&gt;$D$4,0,($D$4-D2597+1)/365),0)</f>
        <v>0</v>
      </c>
      <c r="Q2597">
        <f>ROUNDUP(IF(D2597&gt;$D$5,0,($D$5-D2597+1)/365),0)</f>
        <v>1</v>
      </c>
      <c r="R2597" s="28">
        <f>IF(OR(P2597=1,Q2597=1),IF(D2597+364&lt;=$D$5,(D2597+364-$D$4+1)/365,IF(D2597&gt;$D$4,($D$5-D2597+1)/365,$D$6/365)),0)</f>
        <v>0.17364025240993664</v>
      </c>
      <c r="S2597" s="28">
        <f>'Data &amp; Parameter'!$E$16*'Data &amp; Parameter'!$E$17*('Data &amp; Parameter'!$E$18+'Data &amp; Parameter'!$E$19)*'Data &amp; Parameter'!$E$20*'Data &amp; Parameter'!$E$37*R2597</f>
        <v>0.60369582200087668</v>
      </c>
      <c r="T2597" s="28">
        <f t="shared" si="40"/>
        <v>1.2074028890500852</v>
      </c>
    </row>
    <row r="2598" spans="1:20" ht="15.75" customHeight="1" x14ac:dyDescent="0.35">
      <c r="A2598">
        <v>2591</v>
      </c>
      <c r="B2598" s="76">
        <v>44238.621990740736</v>
      </c>
      <c r="C2598" s="1" t="s">
        <v>8207</v>
      </c>
      <c r="D2598" s="76">
        <v>44238.623078703706</v>
      </c>
      <c r="E2598" s="1" t="s">
        <v>8208</v>
      </c>
      <c r="F2598" s="1" t="s">
        <v>8209</v>
      </c>
      <c r="G2598" s="1" t="s">
        <v>123</v>
      </c>
      <c r="H2598" s="1" t="s">
        <v>124</v>
      </c>
      <c r="I2598" s="1" t="s">
        <v>125</v>
      </c>
      <c r="J2598" s="1" t="s">
        <v>756</v>
      </c>
      <c r="K2598" s="1" t="s">
        <v>756</v>
      </c>
      <c r="L2598">
        <f>ROUNDUP(IF(B2598&gt;$D$4,0,($D$4-B2598+1)/365),0)</f>
        <v>0</v>
      </c>
      <c r="M2598">
        <f>ROUNDUP(IF(B2598&gt;$D$5,0,($D$5-B2598+1)/365),0)</f>
        <v>1</v>
      </c>
      <c r="N2598" s="28">
        <f>IF(OR(L2598=1,M2598=1),IF(B2598+364&lt;=$D$5,(B2598+364-$D$4+1)/365,IF(B2598&gt;$D$4,($D$5-B2598+1)/365,$D$6/365)),0)</f>
        <v>0.17363838153223074</v>
      </c>
      <c r="O2598" s="28">
        <f>'Data &amp; Parameter'!$E$16*'Data &amp; Parameter'!$E$17*('Data &amp; Parameter'!$E$18+'Data &amp; Parameter'!$E$19)*'Data &amp; Parameter'!$E$20*'Data &amp; Parameter'!$E$37*N2598</f>
        <v>0.60368931751220634</v>
      </c>
      <c r="P2598">
        <f>ROUNDUP(IF(D2598&gt;$D$4,0,($D$4-D2598+1)/365),0)</f>
        <v>0</v>
      </c>
      <c r="Q2598">
        <f>ROUNDUP(IF(D2598&gt;$D$5,0,($D$5-D2598+1)/365),0)</f>
        <v>1</v>
      </c>
      <c r="R2598" s="28">
        <f>IF(OR(P2598=1,Q2598=1),IF(D2598+364&lt;=$D$5,(D2598+364-$D$4+1)/365,IF(D2598&gt;$D$4,($D$5-D2598+1)/365,$D$6/365)),0)</f>
        <v>0.17363540081176523</v>
      </c>
      <c r="S2598" s="28">
        <f>'Data &amp; Parameter'!$E$16*'Data &amp; Parameter'!$E$17*('Data &amp; Parameter'!$E$18+'Data &amp; Parameter'!$E$19)*'Data &amp; Parameter'!$E$20*'Data &amp; Parameter'!$E$37*R2598</f>
        <v>0.6036789544283786</v>
      </c>
      <c r="T2598" s="28">
        <f t="shared" si="40"/>
        <v>1.2073682719405849</v>
      </c>
    </row>
    <row r="2599" spans="1:20" ht="15.75" customHeight="1" x14ac:dyDescent="0.35">
      <c r="A2599">
        <v>2592</v>
      </c>
      <c r="B2599" s="76">
        <v>44238.625416666662</v>
      </c>
      <c r="C2599" s="1" t="s">
        <v>8210</v>
      </c>
      <c r="D2599" s="76">
        <v>44238.629108796296</v>
      </c>
      <c r="E2599" s="1" t="s">
        <v>8211</v>
      </c>
      <c r="F2599" s="1" t="s">
        <v>8212</v>
      </c>
      <c r="G2599" s="1" t="s">
        <v>123</v>
      </c>
      <c r="H2599" s="1" t="s">
        <v>124</v>
      </c>
      <c r="I2599" s="1" t="s">
        <v>125</v>
      </c>
      <c r="J2599" s="1" t="s">
        <v>756</v>
      </c>
      <c r="K2599" s="1" t="s">
        <v>756</v>
      </c>
      <c r="L2599">
        <f>ROUNDUP(IF(B2599&gt;$D$4,0,($D$4-B2599+1)/365),0)</f>
        <v>0</v>
      </c>
      <c r="M2599">
        <f>ROUNDUP(IF(B2599&gt;$D$5,0,($D$5-B2599+1)/365),0)</f>
        <v>1</v>
      </c>
      <c r="N2599" s="28">
        <f>IF(OR(L2599=1,M2599=1),IF(B2599+364&lt;=$D$5,(B2599+364-$D$4+1)/365,IF(B2599&gt;$D$4,($D$5-B2599+1)/365,$D$6/365)),0)</f>
        <v>0.17362899543380217</v>
      </c>
      <c r="O2599" s="28">
        <f>'Data &amp; Parameter'!$E$16*'Data &amp; Parameter'!$E$17*('Data &amp; Parameter'!$E$18+'Data &amp; Parameter'!$E$19)*'Data &amp; Parameter'!$E$20*'Data &amp; Parameter'!$E$37*N2599</f>
        <v>0.60365668482291002</v>
      </c>
      <c r="P2599">
        <f>ROUNDUP(IF(D2599&gt;$D$4,0,($D$4-D2599+1)/365),0)</f>
        <v>0</v>
      </c>
      <c r="Q2599">
        <f>ROUNDUP(IF(D2599&gt;$D$5,0,($D$5-D2599+1)/365),0)</f>
        <v>1</v>
      </c>
      <c r="R2599" s="28">
        <f>IF(OR(P2599=1,Q2599=1),IF(D2599+364&lt;=$D$5,(D2599+364-$D$4+1)/365,IF(D2599&gt;$D$4,($D$5-D2599+1)/365,$D$6/365)),0)</f>
        <v>0.173618880010147</v>
      </c>
      <c r="S2599" s="28">
        <f>'Data &amp; Parameter'!$E$16*'Data &amp; Parameter'!$E$17*('Data &amp; Parameter'!$E$18+'Data &amp; Parameter'!$E$19)*'Data &amp; Parameter'!$E$20*'Data &amp; Parameter'!$E$37*R2599</f>
        <v>0.60362151648542128</v>
      </c>
      <c r="T2599" s="28">
        <f t="shared" si="40"/>
        <v>1.2072782013083314</v>
      </c>
    </row>
    <row r="2600" spans="1:20" ht="15.75" customHeight="1" x14ac:dyDescent="0.35">
      <c r="A2600">
        <v>2593</v>
      </c>
      <c r="B2600" s="76">
        <v>44238.625694444447</v>
      </c>
      <c r="C2600" s="1" t="s">
        <v>8213</v>
      </c>
      <c r="D2600" s="76">
        <v>44238.62771990741</v>
      </c>
      <c r="E2600" s="1" t="s">
        <v>8214</v>
      </c>
      <c r="F2600" s="1" t="s">
        <v>8215</v>
      </c>
      <c r="G2600" s="1" t="s">
        <v>123</v>
      </c>
      <c r="H2600" s="1" t="s">
        <v>729</v>
      </c>
      <c r="I2600" s="1" t="s">
        <v>125</v>
      </c>
      <c r="J2600" s="1" t="s">
        <v>656</v>
      </c>
      <c r="K2600" s="1" t="s">
        <v>656</v>
      </c>
      <c r="L2600">
        <f>ROUNDUP(IF(B2600&gt;$D$4,0,($D$4-B2600+1)/365),0)</f>
        <v>0</v>
      </c>
      <c r="M2600">
        <f>ROUNDUP(IF(B2600&gt;$D$5,0,($D$5-B2600+1)/365),0)</f>
        <v>1</v>
      </c>
      <c r="N2600" s="28">
        <f>IF(OR(L2600=1,M2600=1),IF(B2600+364&lt;=$D$5,(B2600+364-$D$4+1)/365,IF(B2600&gt;$D$4,($D$5-B2600+1)/365,$D$6/365)),0)</f>
        <v>0.17362823439877614</v>
      </c>
      <c r="O2600" s="28">
        <f>'Data &amp; Parameter'!$E$16*'Data &amp; Parameter'!$E$17*('Data &amp; Parameter'!$E$18+'Data &amp; Parameter'!$E$19)*'Data &amp; Parameter'!$E$20*'Data &amp; Parameter'!$E$37*N2600</f>
        <v>0.60365403892911973</v>
      </c>
      <c r="P2600">
        <f>ROUNDUP(IF(D2600&gt;$D$4,0,($D$4-D2600+1)/365),0)</f>
        <v>0</v>
      </c>
      <c r="Q2600">
        <f>ROUNDUP(IF(D2600&gt;$D$5,0,($D$5-D2600+1)/365),0)</f>
        <v>1</v>
      </c>
      <c r="R2600" s="28">
        <f>IF(OR(P2600=1,Q2600=1),IF(D2600+364&lt;=$D$5,(D2600+364-$D$4+1)/365,IF(D2600&gt;$D$4,($D$5-D2600+1)/365,$D$6/365)),0)</f>
        <v>0.17362268518517751</v>
      </c>
      <c r="S2600" s="28">
        <f>'Data &amp; Parameter'!$E$16*'Data &amp; Parameter'!$E$17*('Data &amp; Parameter'!$E$18+'Data &amp; Parameter'!$E$19)*'Data &amp; Parameter'!$E$20*'Data &amp; Parameter'!$E$37*R2600</f>
        <v>0.60363474595402666</v>
      </c>
      <c r="T2600" s="28">
        <f t="shared" si="40"/>
        <v>1.2072887848831464</v>
      </c>
    </row>
    <row r="2601" spans="1:20" ht="15.75" customHeight="1" x14ac:dyDescent="0.35">
      <c r="A2601">
        <v>2594</v>
      </c>
      <c r="B2601" s="76">
        <v>44238.62600694444</v>
      </c>
      <c r="C2601" s="1" t="s">
        <v>8216</v>
      </c>
      <c r="D2601" s="76">
        <v>44238.62667824074</v>
      </c>
      <c r="E2601" s="1" t="s">
        <v>8217</v>
      </c>
      <c r="F2601" s="1" t="s">
        <v>8218</v>
      </c>
      <c r="G2601" s="1" t="s">
        <v>123</v>
      </c>
      <c r="H2601" s="1" t="s">
        <v>124</v>
      </c>
      <c r="I2601" s="1" t="s">
        <v>125</v>
      </c>
      <c r="J2601" s="1" t="s">
        <v>7528</v>
      </c>
      <c r="K2601" s="1" t="s">
        <v>7813</v>
      </c>
      <c r="L2601">
        <f>ROUNDUP(IF(B2601&gt;$D$4,0,($D$4-B2601+1)/365),0)</f>
        <v>0</v>
      </c>
      <c r="M2601">
        <f>ROUNDUP(IF(B2601&gt;$D$5,0,($D$5-B2601+1)/365),0)</f>
        <v>1</v>
      </c>
      <c r="N2601" s="28">
        <f>IF(OR(L2601=1,M2601=1),IF(B2601+364&lt;=$D$5,(B2601+364-$D$4+1)/365,IF(B2601&gt;$D$4,($D$5-B2601+1)/365,$D$6/365)),0)</f>
        <v>0.17362737823441171</v>
      </c>
      <c r="O2601" s="28">
        <f>'Data &amp; Parameter'!$E$16*'Data &amp; Parameter'!$E$17*('Data &amp; Parameter'!$E$18+'Data &amp; Parameter'!$E$19)*'Data &amp; Parameter'!$E$20*'Data &amp; Parameter'!$E$37*N2601</f>
        <v>0.6036510622987441</v>
      </c>
      <c r="P2601">
        <f>ROUNDUP(IF(D2601&gt;$D$4,0,($D$4-D2601+1)/365),0)</f>
        <v>0</v>
      </c>
      <c r="Q2601">
        <f>ROUNDUP(IF(D2601&gt;$D$5,0,($D$5-D2601+1)/365),0)</f>
        <v>1</v>
      </c>
      <c r="R2601" s="28">
        <f>IF(OR(P2601=1,Q2601=1),IF(D2601+364&lt;=$D$5,(D2601+364-$D$4+1)/365,IF(D2601&gt;$D$4,($D$5-D2601+1)/365,$D$6/365)),0)</f>
        <v>0.17362553906646536</v>
      </c>
      <c r="S2601" s="28">
        <f>'Data &amp; Parameter'!$E$16*'Data &amp; Parameter'!$E$17*('Data &amp; Parameter'!$E$18+'Data &amp; Parameter'!$E$19)*'Data &amp; Parameter'!$E$20*'Data &amp; Parameter'!$E$37*R2601</f>
        <v>0.60364466805553285</v>
      </c>
      <c r="T2601" s="28">
        <f t="shared" si="40"/>
        <v>1.2072957303542768</v>
      </c>
    </row>
    <row r="2602" spans="1:20" ht="15.75" customHeight="1" x14ac:dyDescent="0.35">
      <c r="A2602">
        <v>2595</v>
      </c>
      <c r="B2602" s="76">
        <v>44238.629756944443</v>
      </c>
      <c r="C2602" s="1" t="s">
        <v>8219</v>
      </c>
      <c r="D2602" s="76">
        <v>44238.630312499998</v>
      </c>
      <c r="E2602" s="1" t="s">
        <v>8220</v>
      </c>
      <c r="F2602" s="1" t="s">
        <v>8221</v>
      </c>
      <c r="G2602" s="1" t="s">
        <v>123</v>
      </c>
      <c r="H2602" s="1" t="s">
        <v>124</v>
      </c>
      <c r="I2602" s="1" t="s">
        <v>125</v>
      </c>
      <c r="J2602" s="1" t="s">
        <v>7528</v>
      </c>
      <c r="K2602" s="1" t="s">
        <v>7813</v>
      </c>
      <c r="L2602">
        <f>ROUNDUP(IF(B2602&gt;$D$4,0,($D$4-B2602+1)/365),0)</f>
        <v>0</v>
      </c>
      <c r="M2602">
        <f>ROUNDUP(IF(B2602&gt;$D$5,0,($D$5-B2602+1)/365),0)</f>
        <v>1</v>
      </c>
      <c r="N2602" s="28">
        <f>IF(OR(L2602=1,M2602=1),IF(B2602+364&lt;=$D$5,(B2602+364-$D$4+1)/365,IF(B2602&gt;$D$4,($D$5-B2602+1)/365,$D$6/365)),0)</f>
        <v>0.17361710426179941</v>
      </c>
      <c r="O2602" s="28">
        <f>'Data &amp; Parameter'!$E$16*'Data &amp; Parameter'!$E$17*('Data &amp; Parameter'!$E$18+'Data &amp; Parameter'!$E$19)*'Data &amp; Parameter'!$E$20*'Data &amp; Parameter'!$E$37*N2602</f>
        <v>0.60361534273340534</v>
      </c>
      <c r="P2602">
        <f>ROUNDUP(IF(D2602&gt;$D$4,0,($D$4-D2602+1)/365),0)</f>
        <v>0</v>
      </c>
      <c r="Q2602">
        <f>ROUNDUP(IF(D2602&gt;$D$5,0,($D$5-D2602+1)/365),0)</f>
        <v>1</v>
      </c>
      <c r="R2602" s="28">
        <f>IF(OR(P2602=1,Q2602=1),IF(D2602+364&lt;=$D$5,(D2602+364-$D$4+1)/365,IF(D2602&gt;$D$4,($D$5-D2602+1)/365,$D$6/365)),0)</f>
        <v>0.17361558219178719</v>
      </c>
      <c r="S2602" s="28">
        <f>'Data &amp; Parameter'!$E$16*'Data &amp; Parameter'!$E$17*('Data &amp; Parameter'!$E$18+'Data &amp; Parameter'!$E$19)*'Data &amp; Parameter'!$E$20*'Data &amp; Parameter'!$E$37*R2602</f>
        <v>0.60361005094596309</v>
      </c>
      <c r="T2602" s="28">
        <f t="shared" si="40"/>
        <v>1.2072253936793684</v>
      </c>
    </row>
    <row r="2603" spans="1:20" ht="15.75" customHeight="1" x14ac:dyDescent="0.35">
      <c r="A2603">
        <v>2596</v>
      </c>
      <c r="B2603" s="76">
        <v>44238.631319444445</v>
      </c>
      <c r="C2603" s="1" t="s">
        <v>8222</v>
      </c>
      <c r="D2603" s="76">
        <v>44238.632025462968</v>
      </c>
      <c r="E2603" s="1" t="s">
        <v>8223</v>
      </c>
      <c r="F2603" s="1" t="s">
        <v>8224</v>
      </c>
      <c r="G2603" s="1" t="s">
        <v>123</v>
      </c>
      <c r="H2603" s="1" t="s">
        <v>124</v>
      </c>
      <c r="I2603" s="1" t="s">
        <v>125</v>
      </c>
      <c r="J2603" s="1" t="s">
        <v>756</v>
      </c>
      <c r="K2603" s="1" t="s">
        <v>756</v>
      </c>
      <c r="L2603">
        <f>ROUNDUP(IF(B2603&gt;$D$4,0,($D$4-B2603+1)/365),0)</f>
        <v>0</v>
      </c>
      <c r="M2603">
        <f>ROUNDUP(IF(B2603&gt;$D$5,0,($D$5-B2603+1)/365),0)</f>
        <v>1</v>
      </c>
      <c r="N2603" s="28">
        <f>IF(OR(L2603=1,M2603=1),IF(B2603+364&lt;=$D$5,(B2603+364-$D$4+1)/365,IF(B2603&gt;$D$4,($D$5-B2603+1)/365,$D$6/365)),0)</f>
        <v>0.17361282343987761</v>
      </c>
      <c r="O2603" s="28">
        <f>'Data &amp; Parameter'!$E$16*'Data &amp; Parameter'!$E$17*('Data &amp; Parameter'!$E$18+'Data &amp; Parameter'!$E$19)*'Data &amp; Parameter'!$E$20*'Data &amp; Parameter'!$E$37*N2603</f>
        <v>0.6036004595811808</v>
      </c>
      <c r="P2603">
        <f>ROUNDUP(IF(D2603&gt;$D$4,0,($D$4-D2603+1)/365),0)</f>
        <v>0</v>
      </c>
      <c r="Q2603">
        <f>ROUNDUP(IF(D2603&gt;$D$5,0,($D$5-D2603+1)/365),0)</f>
        <v>1</v>
      </c>
      <c r="R2603" s="28">
        <f>IF(OR(P2603=1,Q2603=1),IF(D2603+364&lt;=$D$5,(D2603+364-$D$4+1)/365,IF(D2603&gt;$D$4,($D$5-D2603+1)/365,$D$6/365)),0)</f>
        <v>0.17361088914255299</v>
      </c>
      <c r="S2603" s="28">
        <f>'Data &amp; Parameter'!$E$16*'Data &amp; Parameter'!$E$17*('Data &amp; Parameter'!$E$18+'Data &amp; Parameter'!$E$19)*'Data &amp; Parameter'!$E$20*'Data &amp; Parameter'!$E$37*R2603</f>
        <v>0.60359373460124566</v>
      </c>
      <c r="T2603" s="28">
        <f t="shared" si="40"/>
        <v>1.2071941941824265</v>
      </c>
    </row>
    <row r="2604" spans="1:20" ht="15.75" customHeight="1" x14ac:dyDescent="0.35">
      <c r="A2604">
        <v>2597</v>
      </c>
      <c r="B2604" s="76">
        <v>44238.633923611109</v>
      </c>
      <c r="C2604" s="1" t="s">
        <v>8225</v>
      </c>
      <c r="D2604" s="76">
        <v>44238.634791666671</v>
      </c>
      <c r="E2604" s="1" t="s">
        <v>8226</v>
      </c>
      <c r="F2604" s="1" t="s">
        <v>8227</v>
      </c>
      <c r="G2604" s="1" t="s">
        <v>123</v>
      </c>
      <c r="H2604" s="1" t="s">
        <v>124</v>
      </c>
      <c r="I2604" s="1" t="s">
        <v>125</v>
      </c>
      <c r="J2604" s="1" t="s">
        <v>7528</v>
      </c>
      <c r="K2604" s="1" t="s">
        <v>8228</v>
      </c>
      <c r="L2604">
        <f>ROUNDUP(IF(B2604&gt;$D$4,0,($D$4-B2604+1)/365),0)</f>
        <v>0</v>
      </c>
      <c r="M2604">
        <f>ROUNDUP(IF(B2604&gt;$D$5,0,($D$5-B2604+1)/365),0)</f>
        <v>1</v>
      </c>
      <c r="N2604" s="28">
        <f>IF(OR(L2604=1,M2604=1),IF(B2604+364&lt;=$D$5,(B2604+364-$D$4+1)/365,IF(B2604&gt;$D$4,($D$5-B2604+1)/365,$D$6/365)),0)</f>
        <v>0.17360568873668791</v>
      </c>
      <c r="O2604" s="28">
        <f>'Data &amp; Parameter'!$E$16*'Data &amp; Parameter'!$E$17*('Data &amp; Parameter'!$E$18+'Data &amp; Parameter'!$E$19)*'Data &amp; Parameter'!$E$20*'Data &amp; Parameter'!$E$37*N2604</f>
        <v>0.60357565432751947</v>
      </c>
      <c r="P2604">
        <f>ROUNDUP(IF(D2604&gt;$D$4,0,($D$4-D2604+1)/365),0)</f>
        <v>0</v>
      </c>
      <c r="Q2604">
        <f>ROUNDUP(IF(D2604&gt;$D$5,0,($D$5-D2604+1)/365),0)</f>
        <v>1</v>
      </c>
      <c r="R2604" s="28">
        <f>IF(OR(P2604=1,Q2604=1),IF(D2604+364&lt;=$D$5,(D2604+364-$D$4+1)/365,IF(D2604&gt;$D$4,($D$5-D2604+1)/365,$D$6/365)),0)</f>
        <v>0.1736033105022714</v>
      </c>
      <c r="S2604" s="28">
        <f>'Data &amp; Parameter'!$E$16*'Data &amp; Parameter'!$E$17*('Data &amp; Parameter'!$E$18+'Data &amp; Parameter'!$E$19)*'Data &amp; Parameter'!$E$20*'Data &amp; Parameter'!$E$37*R2604</f>
        <v>0.60356738590956305</v>
      </c>
      <c r="T2604" s="28">
        <f t="shared" si="40"/>
        <v>1.2071430402370824</v>
      </c>
    </row>
    <row r="2605" spans="1:20" ht="15.75" customHeight="1" x14ac:dyDescent="0.35">
      <c r="A2605">
        <v>2598</v>
      </c>
      <c r="B2605" s="76">
        <v>44238.636076388888</v>
      </c>
      <c r="C2605" s="1" t="s">
        <v>8229</v>
      </c>
      <c r="D2605" s="76">
        <v>44238.636979166666</v>
      </c>
      <c r="E2605" s="1" t="s">
        <v>8230</v>
      </c>
      <c r="F2605" s="1" t="s">
        <v>8231</v>
      </c>
      <c r="G2605" s="1" t="s">
        <v>123</v>
      </c>
      <c r="H2605" s="1" t="s">
        <v>124</v>
      </c>
      <c r="I2605" s="1" t="s">
        <v>125</v>
      </c>
      <c r="J2605" s="1" t="s">
        <v>756</v>
      </c>
      <c r="K2605" s="1" t="s">
        <v>756</v>
      </c>
      <c r="L2605">
        <f>ROUNDUP(IF(B2605&gt;$D$4,0,($D$4-B2605+1)/365),0)</f>
        <v>0</v>
      </c>
      <c r="M2605">
        <f>ROUNDUP(IF(B2605&gt;$D$5,0,($D$5-B2605+1)/365),0)</f>
        <v>1</v>
      </c>
      <c r="N2605" s="28">
        <f>IF(OR(L2605=1,M2605=1),IF(B2605+364&lt;=$D$5,(B2605+364-$D$4+1)/365,IF(B2605&gt;$D$4,($D$5-B2605+1)/365,$D$6/365)),0)</f>
        <v>0.17359979071537565</v>
      </c>
      <c r="O2605" s="28">
        <f>'Data &amp; Parameter'!$E$16*'Data &amp; Parameter'!$E$17*('Data &amp; Parameter'!$E$18+'Data &amp; Parameter'!$E$19)*'Data &amp; Parameter'!$E$20*'Data &amp; Parameter'!$E$37*N2605</f>
        <v>0.60355514865112903</v>
      </c>
      <c r="P2605">
        <f>ROUNDUP(IF(D2605&gt;$D$4,0,($D$4-D2605+1)/365),0)</f>
        <v>0</v>
      </c>
      <c r="Q2605">
        <f>ROUNDUP(IF(D2605&gt;$D$5,0,($D$5-D2605+1)/365),0)</f>
        <v>1</v>
      </c>
      <c r="R2605" s="28">
        <f>IF(OR(P2605=1,Q2605=1),IF(D2605+364&lt;=$D$5,(D2605+364-$D$4+1)/365,IF(D2605&gt;$D$4,($D$5-D2605+1)/365,$D$6/365)),0)</f>
        <v>0.17359731735160083</v>
      </c>
      <c r="S2605" s="28">
        <f>'Data &amp; Parameter'!$E$16*'Data &amp; Parameter'!$E$17*('Data &amp; Parameter'!$E$18+'Data &amp; Parameter'!$E$19)*'Data &amp; Parameter'!$E$20*'Data &amp; Parameter'!$E$37*R2605</f>
        <v>0.60354654949651809</v>
      </c>
      <c r="T2605" s="28">
        <f t="shared" si="40"/>
        <v>1.207101698147647</v>
      </c>
    </row>
    <row r="2606" spans="1:20" ht="15.75" customHeight="1" x14ac:dyDescent="0.35">
      <c r="A2606">
        <v>2599</v>
      </c>
      <c r="B2606" s="76">
        <v>44238.637222222227</v>
      </c>
      <c r="C2606" s="1" t="s">
        <v>8232</v>
      </c>
      <c r="D2606" s="76">
        <v>44238.638032407413</v>
      </c>
      <c r="E2606" s="1" t="s">
        <v>8233</v>
      </c>
      <c r="F2606" s="1" t="s">
        <v>8234</v>
      </c>
      <c r="G2606" s="1" t="s">
        <v>123</v>
      </c>
      <c r="H2606" s="1" t="s">
        <v>124</v>
      </c>
      <c r="I2606" s="1" t="s">
        <v>125</v>
      </c>
      <c r="J2606" s="1" t="s">
        <v>7528</v>
      </c>
      <c r="K2606" s="1" t="s">
        <v>8235</v>
      </c>
      <c r="L2606">
        <f>ROUNDUP(IF(B2606&gt;$D$4,0,($D$4-B2606+1)/365),0)</f>
        <v>0</v>
      </c>
      <c r="M2606">
        <f>ROUNDUP(IF(B2606&gt;$D$5,0,($D$5-B2606+1)/365),0)</f>
        <v>1</v>
      </c>
      <c r="N2606" s="28">
        <f>IF(OR(L2606=1,M2606=1),IF(B2606+364&lt;=$D$5,(B2606+364-$D$4+1)/365,IF(B2606&gt;$D$4,($D$5-B2606+1)/365,$D$6/365)),0)</f>
        <v>0.17359665144595304</v>
      </c>
      <c r="O2606" s="28">
        <f>'Data &amp; Parameter'!$E$16*'Data &amp; Parameter'!$E$17*('Data &amp; Parameter'!$E$18+'Data &amp; Parameter'!$E$19)*'Data &amp; Parameter'!$E$20*'Data &amp; Parameter'!$E$37*N2606</f>
        <v>0.60354423433945148</v>
      </c>
      <c r="P2606">
        <f>ROUNDUP(IF(D2606&gt;$D$4,0,($D$4-D2606+1)/365),0)</f>
        <v>0</v>
      </c>
      <c r="Q2606">
        <f>ROUNDUP(IF(D2606&gt;$D$5,0,($D$5-D2606+1)/365),0)</f>
        <v>1</v>
      </c>
      <c r="R2606" s="28">
        <f>IF(OR(P2606=1,Q2606=1),IF(D2606+364&lt;=$D$5,(D2606+364-$D$4+1)/365,IF(D2606&gt;$D$4,($D$5-D2606+1)/365,$D$6/365)),0)</f>
        <v>0.17359443176051359</v>
      </c>
      <c r="S2606" s="28">
        <f>'Data &amp; Parameter'!$E$16*'Data &amp; Parameter'!$E$17*('Data &amp; Parameter'!$E$18+'Data &amp; Parameter'!$E$19)*'Data &amp; Parameter'!$E$20*'Data &amp; Parameter'!$E$37*R2606</f>
        <v>0.60353651714941425</v>
      </c>
      <c r="T2606" s="28">
        <f t="shared" si="40"/>
        <v>1.2070807514888657</v>
      </c>
    </row>
    <row r="2607" spans="1:20" ht="15.75" customHeight="1" x14ac:dyDescent="0.35">
      <c r="A2607">
        <v>2600</v>
      </c>
      <c r="B2607" s="76">
        <v>44238.637777777782</v>
      </c>
      <c r="C2607" s="1" t="s">
        <v>8236</v>
      </c>
      <c r="D2607" s="76">
        <v>44238.638715277775</v>
      </c>
      <c r="E2607" s="1" t="s">
        <v>8237</v>
      </c>
      <c r="F2607" s="1" t="s">
        <v>8238</v>
      </c>
      <c r="G2607" s="1" t="s">
        <v>123</v>
      </c>
      <c r="H2607" s="1" t="s">
        <v>729</v>
      </c>
      <c r="I2607" s="1" t="s">
        <v>125</v>
      </c>
      <c r="J2607" s="1" t="s">
        <v>656</v>
      </c>
      <c r="K2607" s="1" t="s">
        <v>656</v>
      </c>
      <c r="L2607">
        <f>ROUNDUP(IF(B2607&gt;$D$4,0,($D$4-B2607+1)/365),0)</f>
        <v>0</v>
      </c>
      <c r="M2607">
        <f>ROUNDUP(IF(B2607&gt;$D$5,0,($D$5-B2607+1)/365),0)</f>
        <v>1</v>
      </c>
      <c r="N2607" s="28">
        <f>IF(OR(L2607=1,M2607=1),IF(B2607+364&lt;=$D$5,(B2607+364-$D$4+1)/365,IF(B2607&gt;$D$4,($D$5-B2607+1)/365,$D$6/365)),0)</f>
        <v>0.17359512937594085</v>
      </c>
      <c r="O2607" s="28">
        <f>'Data &amp; Parameter'!$E$16*'Data &amp; Parameter'!$E$17*('Data &amp; Parameter'!$E$18+'Data &amp; Parameter'!$E$19)*'Data &amp; Parameter'!$E$20*'Data &amp; Parameter'!$E$37*N2607</f>
        <v>0.60353894255200935</v>
      </c>
      <c r="P2607">
        <f>ROUNDUP(IF(D2607&gt;$D$4,0,($D$4-D2607+1)/365),0)</f>
        <v>0</v>
      </c>
      <c r="Q2607">
        <f>ROUNDUP(IF(D2607&gt;$D$5,0,($D$5-D2607+1)/365),0)</f>
        <v>1</v>
      </c>
      <c r="R2607" s="28">
        <f>IF(OR(P2607=1,Q2607=1),IF(D2607+364&lt;=$D$5,(D2607+364-$D$4+1)/365,IF(D2607&gt;$D$4,($D$5-D2607+1)/365,$D$6/365)),0)</f>
        <v>0.17359256088280769</v>
      </c>
      <c r="S2607" s="28">
        <f>'Data &amp; Parameter'!$E$16*'Data &amp; Parameter'!$E$17*('Data &amp; Parameter'!$E$18+'Data &amp; Parameter'!$E$19)*'Data &amp; Parameter'!$E$20*'Data &amp; Parameter'!$E$37*R2607</f>
        <v>0.60353001266074391</v>
      </c>
      <c r="T2607" s="28">
        <f t="shared" si="40"/>
        <v>1.2070689552127534</v>
      </c>
    </row>
    <row r="2608" spans="1:20" ht="15.75" customHeight="1" x14ac:dyDescent="0.35">
      <c r="A2608">
        <v>2601</v>
      </c>
      <c r="B2608" s="76">
        <v>44238.63890046296</v>
      </c>
      <c r="C2608" s="1" t="s">
        <v>8239</v>
      </c>
      <c r="D2608" s="76">
        <v>44238.640092592592</v>
      </c>
      <c r="E2608" s="1" t="s">
        <v>8240</v>
      </c>
      <c r="F2608" s="1" t="s">
        <v>8241</v>
      </c>
      <c r="G2608" s="1" t="s">
        <v>123</v>
      </c>
      <c r="H2608" s="1" t="s">
        <v>124</v>
      </c>
      <c r="I2608" s="1" t="s">
        <v>125</v>
      </c>
      <c r="J2608" s="1" t="s">
        <v>756</v>
      </c>
      <c r="K2608" s="1" t="s">
        <v>756</v>
      </c>
      <c r="L2608">
        <f>ROUNDUP(IF(B2608&gt;$D$4,0,($D$4-B2608+1)/365),0)</f>
        <v>0</v>
      </c>
      <c r="M2608">
        <f>ROUNDUP(IF(B2608&gt;$D$5,0,($D$5-B2608+1)/365),0)</f>
        <v>1</v>
      </c>
      <c r="N2608" s="28">
        <f>IF(OR(L2608=1,M2608=1),IF(B2608+364&lt;=$D$5,(B2608+364-$D$4+1)/365,IF(B2608&gt;$D$4,($D$5-B2608+1)/365,$D$6/365)),0)</f>
        <v>0.17359205352613696</v>
      </c>
      <c r="O2608" s="28">
        <f>'Data &amp; Parameter'!$E$16*'Data &amp; Parameter'!$E$17*('Data &amp; Parameter'!$E$18+'Data &amp; Parameter'!$E$19)*'Data &amp; Parameter'!$E$20*'Data &amp; Parameter'!$E$37*N2608</f>
        <v>0.60352824873159649</v>
      </c>
      <c r="P2608">
        <f>ROUNDUP(IF(D2608&gt;$D$4,0,($D$4-D2608+1)/365),0)</f>
        <v>0</v>
      </c>
      <c r="Q2608">
        <f>ROUNDUP(IF(D2608&gt;$D$5,0,($D$5-D2608+1)/365),0)</f>
        <v>1</v>
      </c>
      <c r="R2608" s="28">
        <f>IF(OR(P2608=1,Q2608=1),IF(D2608+364&lt;=$D$5,(D2608+364-$D$4+1)/365,IF(D2608&gt;$D$4,($D$5-D2608+1)/365,$D$6/365)),0)</f>
        <v>0.17358878741755665</v>
      </c>
      <c r="S2608" s="28">
        <f>'Data &amp; Parameter'!$E$16*'Data &amp; Parameter'!$E$17*('Data &amp; Parameter'!$E$18+'Data &amp; Parameter'!$E$19)*'Data &amp; Parameter'!$E$20*'Data &amp; Parameter'!$E$37*R2608</f>
        <v>0.6035168934376669</v>
      </c>
      <c r="T2608" s="28">
        <f t="shared" si="40"/>
        <v>1.2070451421692634</v>
      </c>
    </row>
    <row r="2609" spans="1:20" ht="15.75" customHeight="1" x14ac:dyDescent="0.35">
      <c r="A2609">
        <v>2602</v>
      </c>
      <c r="B2609" s="76">
        <v>44238.640879629631</v>
      </c>
      <c r="C2609" s="1" t="s">
        <v>8242</v>
      </c>
      <c r="D2609" s="76">
        <v>44238.641574074078</v>
      </c>
      <c r="E2609" s="1" t="s">
        <v>8243</v>
      </c>
      <c r="F2609" s="1" t="s">
        <v>8244</v>
      </c>
      <c r="G2609" s="1" t="s">
        <v>123</v>
      </c>
      <c r="H2609" s="1" t="s">
        <v>124</v>
      </c>
      <c r="I2609" s="1" t="s">
        <v>125</v>
      </c>
      <c r="J2609" s="1" t="s">
        <v>7528</v>
      </c>
      <c r="K2609" s="1" t="s">
        <v>8235</v>
      </c>
      <c r="L2609">
        <f>ROUNDUP(IF(B2609&gt;$D$4,0,($D$4-B2609+1)/365),0)</f>
        <v>0</v>
      </c>
      <c r="M2609">
        <f>ROUNDUP(IF(B2609&gt;$D$5,0,($D$5-B2609+1)/365),0)</f>
        <v>1</v>
      </c>
      <c r="N2609" s="28">
        <f>IF(OR(L2609=1,M2609=1),IF(B2609+364&lt;=$D$5,(B2609+364-$D$4+1)/365,IF(B2609&gt;$D$4,($D$5-B2609+1)/365,$D$6/365)),0)</f>
        <v>0.17358663115169604</v>
      </c>
      <c r="O2609" s="28">
        <f>'Data &amp; Parameter'!$E$16*'Data &amp; Parameter'!$E$17*('Data &amp; Parameter'!$E$18+'Data &amp; Parameter'!$E$19)*'Data &amp; Parameter'!$E$20*'Data &amp; Parameter'!$E$37*N2609</f>
        <v>0.6035093967387557</v>
      </c>
      <c r="P2609">
        <f>ROUNDUP(IF(D2609&gt;$D$4,0,($D$4-D2609+1)/365),0)</f>
        <v>0</v>
      </c>
      <c r="Q2609">
        <f>ROUNDUP(IF(D2609&gt;$D$5,0,($D$5-D2609+1)/365),0)</f>
        <v>1</v>
      </c>
      <c r="R2609" s="28">
        <f>IF(OR(P2609=1,Q2609=1),IF(D2609+364&lt;=$D$5,(D2609+364-$D$4+1)/365,IF(D2609&gt;$D$4,($D$5-D2609+1)/365,$D$6/365)),0)</f>
        <v>0.17358472856417081</v>
      </c>
      <c r="S2609" s="28">
        <f>'Data &amp; Parameter'!$E$16*'Data &amp; Parameter'!$E$17*('Data &amp; Parameter'!$E$18+'Data &amp; Parameter'!$E$19)*'Data &amp; Parameter'!$E$20*'Data &amp; Parameter'!$E$37*R2609</f>
        <v>0.60350278200441831</v>
      </c>
      <c r="T2609" s="28">
        <f t="shared" si="40"/>
        <v>1.207012178743174</v>
      </c>
    </row>
    <row r="2610" spans="1:20" ht="15.75" customHeight="1" x14ac:dyDescent="0.35">
      <c r="A2610">
        <v>2603</v>
      </c>
      <c r="B2610" s="76">
        <v>44238.6409375</v>
      </c>
      <c r="C2610" s="1" t="s">
        <v>8245</v>
      </c>
      <c r="D2610" s="76">
        <v>44238.642268518517</v>
      </c>
      <c r="E2610" s="1" t="s">
        <v>8246</v>
      </c>
      <c r="F2610" s="1" t="s">
        <v>8247</v>
      </c>
      <c r="G2610" s="1" t="s">
        <v>123</v>
      </c>
      <c r="H2610" s="1" t="s">
        <v>729</v>
      </c>
      <c r="I2610" s="1" t="s">
        <v>125</v>
      </c>
      <c r="J2610" s="1" t="s">
        <v>656</v>
      </c>
      <c r="K2610" s="1" t="s">
        <v>656</v>
      </c>
      <c r="L2610">
        <f>ROUNDUP(IF(B2610&gt;$D$4,0,($D$4-B2610+1)/365),0)</f>
        <v>0</v>
      </c>
      <c r="M2610">
        <f>ROUNDUP(IF(B2610&gt;$D$5,0,($D$5-B2610+1)/365),0)</f>
        <v>1</v>
      </c>
      <c r="N2610" s="28">
        <f>IF(OR(L2610=1,M2610=1),IF(B2610+364&lt;=$D$5,(B2610+364-$D$4+1)/365,IF(B2610&gt;$D$4,($D$5-B2610+1)/365,$D$6/365)),0)</f>
        <v>0.17358647260273893</v>
      </c>
      <c r="O2610" s="28">
        <f>'Data &amp; Parameter'!$E$16*'Data &amp; Parameter'!$E$17*('Data &amp; Parameter'!$E$18+'Data &amp; Parameter'!$E$19)*'Data &amp; Parameter'!$E$20*'Data &amp; Parameter'!$E$37*N2610</f>
        <v>0.60350884551090578</v>
      </c>
      <c r="P2610">
        <f>ROUNDUP(IF(D2610&gt;$D$4,0,($D$4-D2610+1)/365),0)</f>
        <v>0</v>
      </c>
      <c r="Q2610">
        <f>ROUNDUP(IF(D2610&gt;$D$5,0,($D$5-D2610+1)/365),0)</f>
        <v>1</v>
      </c>
      <c r="R2610" s="28">
        <f>IF(OR(P2610=1,Q2610=1),IF(D2610+364&lt;=$D$5,(D2610+364-$D$4+1)/365,IF(D2610&gt;$D$4,($D$5-D2610+1)/365,$D$6/365)),0)</f>
        <v>0.17358282597666552</v>
      </c>
      <c r="S2610" s="28">
        <f>'Data &amp; Parameter'!$E$16*'Data &amp; Parameter'!$E$17*('Data &amp; Parameter'!$E$18+'Data &amp; Parameter'!$E$19)*'Data &amp; Parameter'!$E$20*'Data &amp; Parameter'!$E$37*R2610</f>
        <v>0.60349616727015021</v>
      </c>
      <c r="T2610" s="28">
        <f t="shared" si="40"/>
        <v>1.2070050127810559</v>
      </c>
    </row>
    <row r="2611" spans="1:20" ht="15.75" customHeight="1" x14ac:dyDescent="0.35">
      <c r="A2611">
        <v>2604</v>
      </c>
      <c r="B2611" s="76">
        <v>44238.645023148143</v>
      </c>
      <c r="C2611" s="1" t="s">
        <v>8248</v>
      </c>
      <c r="D2611" s="76">
        <v>44238.646747685183</v>
      </c>
      <c r="E2611" s="1" t="s">
        <v>8249</v>
      </c>
      <c r="F2611" s="1" t="s">
        <v>8250</v>
      </c>
      <c r="G2611" s="1" t="s">
        <v>123</v>
      </c>
      <c r="H2611" s="1" t="s">
        <v>124</v>
      </c>
      <c r="I2611" s="1" t="s">
        <v>125</v>
      </c>
      <c r="J2611" s="1" t="s">
        <v>756</v>
      </c>
      <c r="K2611" s="1" t="s">
        <v>756</v>
      </c>
      <c r="L2611">
        <f>ROUNDUP(IF(B2611&gt;$D$4,0,($D$4-B2611+1)/365),0)</f>
        <v>0</v>
      </c>
      <c r="M2611">
        <f>ROUNDUP(IF(B2611&gt;$D$5,0,($D$5-B2611+1)/365),0)</f>
        <v>1</v>
      </c>
      <c r="N2611" s="28">
        <f>IF(OR(L2611=1,M2611=1),IF(B2611+364&lt;=$D$5,(B2611+364-$D$4+1)/365,IF(B2611&gt;$D$4,($D$5-B2611+1)/365,$D$6/365)),0)</f>
        <v>0.17357527904618333</v>
      </c>
      <c r="O2611" s="28">
        <f>'Data &amp; Parameter'!$E$16*'Data &amp; Parameter'!$E$17*('Data &amp; Parameter'!$E$18+'Data &amp; Parameter'!$E$19)*'Data &amp; Parameter'!$E$20*'Data &amp; Parameter'!$E$37*N2611</f>
        <v>0.60346992882406536</v>
      </c>
      <c r="P2611">
        <f>ROUNDUP(IF(D2611&gt;$D$4,0,($D$4-D2611+1)/365),0)</f>
        <v>0</v>
      </c>
      <c r="Q2611">
        <f>ROUNDUP(IF(D2611&gt;$D$5,0,($D$5-D2611+1)/365),0)</f>
        <v>1</v>
      </c>
      <c r="R2611" s="28">
        <f>IF(OR(P2611=1,Q2611=1),IF(D2611+364&lt;=$D$5,(D2611+364-$D$4+1)/365,IF(D2611&gt;$D$4,($D$5-D2611+1)/365,$D$6/365)),0)</f>
        <v>0.17357055428716966</v>
      </c>
      <c r="S2611" s="28">
        <f>'Data &amp; Parameter'!$E$16*'Data &amp; Parameter'!$E$17*('Data &amp; Parameter'!$E$18+'Data &amp; Parameter'!$E$19)*'Data &amp; Parameter'!$E$20*'Data &amp; Parameter'!$E$37*R2611</f>
        <v>0.60345350223381955</v>
      </c>
      <c r="T2611" s="28">
        <f t="shared" si="40"/>
        <v>1.2069234310578849</v>
      </c>
    </row>
    <row r="2612" spans="1:20" ht="15.75" customHeight="1" x14ac:dyDescent="0.35">
      <c r="A2612">
        <v>2605</v>
      </c>
      <c r="B2612" s="76">
        <v>44238.646030092597</v>
      </c>
      <c r="C2612" s="1" t="s">
        <v>8251</v>
      </c>
      <c r="D2612" s="76">
        <v>44238.646736111114</v>
      </c>
      <c r="E2612" s="1" t="s">
        <v>8252</v>
      </c>
      <c r="F2612" s="1" t="s">
        <v>8253</v>
      </c>
      <c r="G2612" s="1" t="s">
        <v>123</v>
      </c>
      <c r="H2612" s="1" t="s">
        <v>729</v>
      </c>
      <c r="I2612" s="1" t="s">
        <v>125</v>
      </c>
      <c r="J2612" s="1" t="s">
        <v>656</v>
      </c>
      <c r="K2612" s="1" t="s">
        <v>656</v>
      </c>
      <c r="L2612">
        <f>ROUNDUP(IF(B2612&gt;$D$4,0,($D$4-B2612+1)/365),0)</f>
        <v>0</v>
      </c>
      <c r="M2612">
        <f>ROUNDUP(IF(B2612&gt;$D$5,0,($D$5-B2612+1)/365),0)</f>
        <v>1</v>
      </c>
      <c r="N2612" s="28">
        <f>IF(OR(L2612=1,M2612=1),IF(B2612+364&lt;=$D$5,(B2612+364-$D$4+1)/365,IF(B2612&gt;$D$4,($D$5-B2612+1)/365,$D$6/365)),0)</f>
        <v>0.17357252029425382</v>
      </c>
      <c r="O2612" s="28">
        <f>'Data &amp; Parameter'!$E$16*'Data &amp; Parameter'!$E$17*('Data &amp; Parameter'!$E$18+'Data &amp; Parameter'!$E$19)*'Data &amp; Parameter'!$E$20*'Data &amp; Parameter'!$E$37*N2612</f>
        <v>0.60346033745921379</v>
      </c>
      <c r="P2612">
        <f>ROUNDUP(IF(D2612&gt;$D$4,0,($D$4-D2612+1)/365),0)</f>
        <v>0</v>
      </c>
      <c r="Q2612">
        <f>ROUNDUP(IF(D2612&gt;$D$5,0,($D$5-D2612+1)/365),0)</f>
        <v>1</v>
      </c>
      <c r="R2612" s="28">
        <f>IF(OR(P2612=1,Q2612=1),IF(D2612+364&lt;=$D$5,(D2612+364-$D$4+1)/365,IF(D2612&gt;$D$4,($D$5-D2612+1)/365,$D$6/365)),0)</f>
        <v>0.17357058599694913</v>
      </c>
      <c r="S2612" s="28">
        <f>'Data &amp; Parameter'!$E$16*'Data &amp; Parameter'!$E$17*('Data &amp; Parameter'!$E$18+'Data &amp; Parameter'!$E$19)*'Data &amp; Parameter'!$E$20*'Data &amp; Parameter'!$E$37*R2612</f>
        <v>0.60345361247934792</v>
      </c>
      <c r="T2612" s="28">
        <f t="shared" si="40"/>
        <v>1.2069139499385617</v>
      </c>
    </row>
    <row r="2613" spans="1:20" ht="15.75" customHeight="1" x14ac:dyDescent="0.35">
      <c r="A2613">
        <v>2606</v>
      </c>
      <c r="B2613" s="76">
        <v>44238.649375000001</v>
      </c>
      <c r="C2613" s="1" t="s">
        <v>8254</v>
      </c>
      <c r="D2613" s="76">
        <v>44238.651701388888</v>
      </c>
      <c r="E2613" s="1" t="s">
        <v>8255</v>
      </c>
      <c r="F2613" s="1" t="s">
        <v>8256</v>
      </c>
      <c r="G2613" s="1" t="s">
        <v>123</v>
      </c>
      <c r="H2613" s="1" t="s">
        <v>124</v>
      </c>
      <c r="I2613" s="1" t="s">
        <v>125</v>
      </c>
      <c r="J2613" s="1" t="s">
        <v>756</v>
      </c>
      <c r="K2613" s="1" t="s">
        <v>756</v>
      </c>
      <c r="L2613">
        <f>ROUNDUP(IF(B2613&gt;$D$4,0,($D$4-B2613+1)/365),0)</f>
        <v>0</v>
      </c>
      <c r="M2613">
        <f>ROUNDUP(IF(B2613&gt;$D$5,0,($D$5-B2613+1)/365),0)</f>
        <v>1</v>
      </c>
      <c r="N2613" s="28">
        <f>IF(OR(L2613=1,M2613=1),IF(B2613+364&lt;=$D$5,(B2613+364-$D$4+1)/365,IF(B2613&gt;$D$4,($D$5-B2613+1)/365,$D$6/365)),0)</f>
        <v>0.17356335616438118</v>
      </c>
      <c r="O2613" s="28">
        <f>'Data &amp; Parameter'!$E$16*'Data &amp; Parameter'!$E$17*('Data &amp; Parameter'!$E$18+'Data &amp; Parameter'!$E$19)*'Data &amp; Parameter'!$E$20*'Data &amp; Parameter'!$E$37*N2613</f>
        <v>0.60342847648896281</v>
      </c>
      <c r="P2613">
        <f>ROUNDUP(IF(D2613&gt;$D$4,0,($D$4-D2613+1)/365),0)</f>
        <v>0</v>
      </c>
      <c r="Q2613">
        <f>ROUNDUP(IF(D2613&gt;$D$5,0,($D$5-D2613+1)/365),0)</f>
        <v>1</v>
      </c>
      <c r="R2613" s="28">
        <f>IF(OR(P2613=1,Q2613=1),IF(D2613+364&lt;=$D$5,(D2613+364-$D$4+1)/365,IF(D2613&gt;$D$4,($D$5-D2613+1)/365,$D$6/365)),0)</f>
        <v>0.17355698249619758</v>
      </c>
      <c r="S2613" s="28">
        <f>'Data &amp; Parameter'!$E$16*'Data &amp; Parameter'!$E$17*('Data &amp; Parameter'!$E$18+'Data &amp; Parameter'!$E$19)*'Data &amp; Parameter'!$E$20*'Data &amp; Parameter'!$E$37*R2613</f>
        <v>0.60340631712902271</v>
      </c>
      <c r="T2613" s="28">
        <f t="shared" si="40"/>
        <v>1.2068347936179855</v>
      </c>
    </row>
    <row r="2614" spans="1:20" ht="15.75" customHeight="1" x14ac:dyDescent="0.35">
      <c r="A2614">
        <v>2607</v>
      </c>
      <c r="B2614" s="76">
        <v>44238.650636574079</v>
      </c>
      <c r="C2614" s="1" t="s">
        <v>8257</v>
      </c>
      <c r="D2614" s="76">
        <v>44238.651736111111</v>
      </c>
      <c r="E2614" s="1" t="s">
        <v>8258</v>
      </c>
      <c r="F2614" s="1" t="s">
        <v>8259</v>
      </c>
      <c r="G2614" s="1" t="s">
        <v>123</v>
      </c>
      <c r="H2614" s="1" t="s">
        <v>729</v>
      </c>
      <c r="I2614" s="1" t="s">
        <v>125</v>
      </c>
      <c r="J2614" s="1" t="s">
        <v>656</v>
      </c>
      <c r="K2614" s="1" t="s">
        <v>656</v>
      </c>
      <c r="L2614">
        <f>ROUNDUP(IF(B2614&gt;$D$4,0,($D$4-B2614+1)/365),0)</f>
        <v>0</v>
      </c>
      <c r="M2614">
        <f>ROUNDUP(IF(B2614&gt;$D$5,0,($D$5-B2614+1)/365),0)</f>
        <v>1</v>
      </c>
      <c r="N2614" s="28">
        <f>IF(OR(L2614=1,M2614=1),IF(B2614+364&lt;=$D$5,(B2614+364-$D$4+1)/365,IF(B2614&gt;$D$4,($D$5-B2614+1)/365,$D$6/365)),0)</f>
        <v>0.17355989979704434</v>
      </c>
      <c r="O2614" s="28">
        <f>'Data &amp; Parameter'!$E$16*'Data &amp; Parameter'!$E$17*('Data &amp; Parameter'!$E$18+'Data &amp; Parameter'!$E$19)*'Data &amp; Parameter'!$E$20*'Data &amp; Parameter'!$E$37*N2614</f>
        <v>0.60341645972158553</v>
      </c>
      <c r="P2614">
        <f>ROUNDUP(IF(D2614&gt;$D$4,0,($D$4-D2614+1)/365),0)</f>
        <v>0</v>
      </c>
      <c r="Q2614">
        <f>ROUNDUP(IF(D2614&gt;$D$5,0,($D$5-D2614+1)/365),0)</f>
        <v>1</v>
      </c>
      <c r="R2614" s="28">
        <f>IF(OR(P2614=1,Q2614=1),IF(D2614+364&lt;=$D$5,(D2614+364-$D$4+1)/365,IF(D2614&gt;$D$4,($D$5-D2614+1)/365,$D$6/365)),0)</f>
        <v>0.17355688736681932</v>
      </c>
      <c r="S2614" s="28">
        <f>'Data &amp; Parameter'!$E$16*'Data &amp; Parameter'!$E$17*('Data &amp; Parameter'!$E$18+'Data &amp; Parameter'!$E$19)*'Data &amp; Parameter'!$E$20*'Data &amp; Parameter'!$E$37*R2614</f>
        <v>0.60340598639229881</v>
      </c>
      <c r="T2614" s="28">
        <f t="shared" si="40"/>
        <v>1.2068224461138843</v>
      </c>
    </row>
    <row r="2615" spans="1:20" ht="15.75" customHeight="1" x14ac:dyDescent="0.35">
      <c r="A2615">
        <v>2608</v>
      </c>
      <c r="B2615" s="76">
        <v>44239.491956018523</v>
      </c>
      <c r="C2615" s="1" t="s">
        <v>8260</v>
      </c>
      <c r="D2615" s="76">
        <v>44246.492685185185</v>
      </c>
      <c r="E2615" s="1" t="s">
        <v>8261</v>
      </c>
      <c r="F2615" s="1" t="s">
        <v>8262</v>
      </c>
      <c r="G2615" s="1" t="s">
        <v>123</v>
      </c>
      <c r="H2615" s="1" t="s">
        <v>124</v>
      </c>
      <c r="I2615" s="1" t="s">
        <v>125</v>
      </c>
      <c r="J2615" s="1" t="s">
        <v>8263</v>
      </c>
      <c r="K2615" s="1" t="s">
        <v>8264</v>
      </c>
      <c r="L2615">
        <f>ROUNDUP(IF(B2615&gt;$D$4,0,($D$4-B2615+1)/365),0)</f>
        <v>0</v>
      </c>
      <c r="M2615">
        <f>ROUNDUP(IF(B2615&gt;$D$5,0,($D$5-B2615+1)/365),0)</f>
        <v>1</v>
      </c>
      <c r="N2615" s="28">
        <f>IF(OR(L2615=1,M2615=1),IF(B2615+364&lt;=$D$5,(B2615+364-$D$4+1)/365,IF(B2615&gt;$D$4,($D$5-B2615+1)/365,$D$6/365)),0)</f>
        <v>0.17125491501774626</v>
      </c>
      <c r="O2615" s="28">
        <f>'Data &amp; Parameter'!$E$16*'Data &amp; Parameter'!$E$17*('Data &amp; Parameter'!$E$18+'Data &amp; Parameter'!$E$19)*'Data &amp; Parameter'!$E$20*'Data &amp; Parameter'!$E$37*N2615</f>
        <v>0.5954027090979529</v>
      </c>
      <c r="P2615">
        <f>ROUNDUP(IF(D2615&gt;$D$4,0,($D$4-D2615+1)/365),0)</f>
        <v>0</v>
      </c>
      <c r="Q2615">
        <f>ROUNDUP(IF(D2615&gt;$D$5,0,($D$5-D2615+1)/365),0)</f>
        <v>1</v>
      </c>
      <c r="R2615" s="28">
        <f>IF(OR(P2615=1,Q2615=1),IF(D2615+364&lt;=$D$5,(D2615+364-$D$4+1)/365,IF(D2615&gt;$D$4,($D$5-D2615+1)/365,$D$6/365)),0)</f>
        <v>0.1520748351090819</v>
      </c>
      <c r="S2615" s="28">
        <f>'Data &amp; Parameter'!$E$16*'Data &amp; Parameter'!$E$17*('Data &amp; Parameter'!$E$18+'Data &amp; Parameter'!$E$19)*'Data &amp; Parameter'!$E$20*'Data &amp; Parameter'!$E$37*R2615</f>
        <v>0.52871924172330498</v>
      </c>
      <c r="T2615" s="28">
        <f t="shared" si="40"/>
        <v>1.1241219508212579</v>
      </c>
    </row>
    <row r="2616" spans="1:20" ht="15.75" customHeight="1" x14ac:dyDescent="0.35">
      <c r="A2616">
        <v>2609</v>
      </c>
      <c r="B2616" s="76">
        <v>44240.309317129635</v>
      </c>
      <c r="C2616" s="1" t="s">
        <v>8265</v>
      </c>
      <c r="D2616" s="76">
        <v>44240.328078703707</v>
      </c>
      <c r="E2616" s="1" t="s">
        <v>8266</v>
      </c>
      <c r="F2616" s="1" t="s">
        <v>8267</v>
      </c>
      <c r="G2616" s="1" t="s">
        <v>123</v>
      </c>
      <c r="H2616" s="1" t="s">
        <v>124</v>
      </c>
      <c r="I2616" s="1" t="s">
        <v>125</v>
      </c>
      <c r="J2616" s="1" t="s">
        <v>7528</v>
      </c>
      <c r="K2616" s="1" t="s">
        <v>8268</v>
      </c>
      <c r="L2616">
        <f>ROUNDUP(IF(B2616&gt;$D$4,0,($D$4-B2616+1)/365),0)</f>
        <v>0</v>
      </c>
      <c r="M2616">
        <f>ROUNDUP(IF(B2616&gt;$D$5,0,($D$5-B2616+1)/365),0)</f>
        <v>1</v>
      </c>
      <c r="N2616" s="28">
        <f>IF(OR(L2616=1,M2616=1),IF(B2616+364&lt;=$D$5,(B2616+364-$D$4+1)/365,IF(B2616&gt;$D$4,($D$5-B2616+1)/365,$D$6/365)),0)</f>
        <v>0.16901556950784927</v>
      </c>
      <c r="O2616" s="28">
        <f>'Data &amp; Parameter'!$E$16*'Data &amp; Parameter'!$E$17*('Data &amp; Parameter'!$E$18+'Data &amp; Parameter'!$E$19)*'Data &amp; Parameter'!$E$20*'Data &amp; Parameter'!$E$37*N2616</f>
        <v>0.5876171668081982</v>
      </c>
      <c r="P2616">
        <f>ROUNDUP(IF(D2616&gt;$D$4,0,($D$4-D2616+1)/365),0)</f>
        <v>0</v>
      </c>
      <c r="Q2616">
        <f>ROUNDUP(IF(D2616&gt;$D$5,0,($D$5-D2616+1)/365),0)</f>
        <v>1</v>
      </c>
      <c r="R2616" s="28">
        <f>IF(OR(P2616=1,Q2616=1),IF(D2616+364&lt;=$D$5,(D2616+364-$D$4+1)/365,IF(D2616&gt;$D$4,($D$5-D2616+1)/365,$D$6/365)),0)</f>
        <v>0.16896416793504812</v>
      </c>
      <c r="S2616" s="28">
        <f>'Data &amp; Parameter'!$E$16*'Data &amp; Parameter'!$E$17*('Data &amp; Parameter'!$E$18+'Data &amp; Parameter'!$E$19)*'Data &amp; Parameter'!$E$20*'Data &amp; Parameter'!$E$37*R2616</f>
        <v>0.58743845873611433</v>
      </c>
      <c r="T2616" s="28">
        <f t="shared" si="40"/>
        <v>1.1750556255443125</v>
      </c>
    </row>
    <row r="2617" spans="1:20" ht="15.75" customHeight="1" x14ac:dyDescent="0.35">
      <c r="A2617">
        <v>2610</v>
      </c>
      <c r="B2617" s="76">
        <v>44240.314537037033</v>
      </c>
      <c r="C2617" s="1" t="s">
        <v>8269</v>
      </c>
      <c r="D2617" s="76">
        <v>44240.316296296296</v>
      </c>
      <c r="E2617" s="1" t="s">
        <v>8270</v>
      </c>
      <c r="F2617" s="1" t="s">
        <v>8271</v>
      </c>
      <c r="G2617" s="1" t="s">
        <v>123</v>
      </c>
      <c r="H2617" s="1" t="s">
        <v>124</v>
      </c>
      <c r="I2617" s="1" t="s">
        <v>125</v>
      </c>
      <c r="J2617" s="1" t="s">
        <v>7528</v>
      </c>
      <c r="K2617" s="1" t="s">
        <v>8272</v>
      </c>
      <c r="L2617">
        <f>ROUNDUP(IF(B2617&gt;$D$4,0,($D$4-B2617+1)/365),0)</f>
        <v>0</v>
      </c>
      <c r="M2617">
        <f>ROUNDUP(IF(B2617&gt;$D$5,0,($D$5-B2617+1)/365),0)</f>
        <v>1</v>
      </c>
      <c r="N2617" s="28">
        <f>IF(OR(L2617=1,M2617=1),IF(B2617+364&lt;=$D$5,(B2617+364-$D$4+1)/365,IF(B2617&gt;$D$4,($D$5-B2617+1)/365,$D$6/365)),0)</f>
        <v>0.16900126839169038</v>
      </c>
      <c r="O2617" s="28">
        <f>'Data &amp; Parameter'!$E$16*'Data &amp; Parameter'!$E$17*('Data &amp; Parameter'!$E$18+'Data &amp; Parameter'!$E$19)*'Data &amp; Parameter'!$E$20*'Data &amp; Parameter'!$E$37*N2617</f>
        <v>0.58756744605534716</v>
      </c>
      <c r="P2617">
        <f>ROUNDUP(IF(D2617&gt;$D$4,0,($D$4-D2617+1)/365),0)</f>
        <v>0</v>
      </c>
      <c r="Q2617">
        <f>ROUNDUP(IF(D2617&gt;$D$5,0,($D$5-D2617+1)/365),0)</f>
        <v>1</v>
      </c>
      <c r="R2617" s="28">
        <f>IF(OR(P2617=1,Q2617=1),IF(D2617+364&lt;=$D$5,(D2617+364-$D$4+1)/365,IF(D2617&gt;$D$4,($D$5-D2617+1)/365,$D$6/365)),0)</f>
        <v>0.16899644850329848</v>
      </c>
      <c r="S2617" s="28">
        <f>'Data &amp; Parameter'!$E$16*'Data &amp; Parameter'!$E$17*('Data &amp; Parameter'!$E$18+'Data &amp; Parameter'!$E$19)*'Data &amp; Parameter'!$E$20*'Data &amp; Parameter'!$E$37*R2617</f>
        <v>0.58755068872837768</v>
      </c>
      <c r="T2617" s="28">
        <f t="shared" si="40"/>
        <v>1.175118134783725</v>
      </c>
    </row>
    <row r="2618" spans="1:20" ht="15.75" customHeight="1" x14ac:dyDescent="0.35">
      <c r="A2618">
        <v>2611</v>
      </c>
      <c r="B2618" s="76">
        <v>44240.317071759258</v>
      </c>
      <c r="C2618" s="1" t="s">
        <v>8273</v>
      </c>
      <c r="D2618" s="76">
        <v>44240.31832175926</v>
      </c>
      <c r="E2618" s="1" t="s">
        <v>8274</v>
      </c>
      <c r="F2618" s="1" t="s">
        <v>8275</v>
      </c>
      <c r="G2618" s="1" t="s">
        <v>123</v>
      </c>
      <c r="H2618" s="1" t="s">
        <v>124</v>
      </c>
      <c r="I2618" s="1" t="s">
        <v>125</v>
      </c>
      <c r="J2618" s="1" t="s">
        <v>7528</v>
      </c>
      <c r="K2618" s="1" t="s">
        <v>7813</v>
      </c>
      <c r="L2618">
        <f>ROUNDUP(IF(B2618&gt;$D$4,0,($D$4-B2618+1)/365),0)</f>
        <v>0</v>
      </c>
      <c r="M2618">
        <f>ROUNDUP(IF(B2618&gt;$D$5,0,($D$5-B2618+1)/365),0)</f>
        <v>1</v>
      </c>
      <c r="N2618" s="28">
        <f>IF(OR(L2618=1,M2618=1),IF(B2618+364&lt;=$D$5,(B2618+364-$D$4+1)/365,IF(B2618&gt;$D$4,($D$5-B2618+1)/365,$D$6/365)),0)</f>
        <v>0.16899432394723726</v>
      </c>
      <c r="O2618" s="28">
        <f>'Data &amp; Parameter'!$E$16*'Data &amp; Parameter'!$E$17*('Data &amp; Parameter'!$E$18+'Data &amp; Parameter'!$E$19)*'Data &amp; Parameter'!$E$20*'Data &amp; Parameter'!$E$37*N2618</f>
        <v>0.58754330227506413</v>
      </c>
      <c r="P2618">
        <f>ROUNDUP(IF(D2618&gt;$D$4,0,($D$4-D2618+1)/365),0)</f>
        <v>0</v>
      </c>
      <c r="Q2618">
        <f>ROUNDUP(IF(D2618&gt;$D$5,0,($D$5-D2618+1)/365),0)</f>
        <v>1</v>
      </c>
      <c r="R2618" s="28">
        <f>IF(OR(P2618=1,Q2618=1),IF(D2618+364&lt;=$D$5,(D2618+364-$D$4+1)/365,IF(D2618&gt;$D$4,($D$5-D2618+1)/365,$D$6/365)),0)</f>
        <v>0.16899089928969982</v>
      </c>
      <c r="S2618" s="28">
        <f>'Data &amp; Parameter'!$E$16*'Data &amp; Parameter'!$E$17*('Data &amp; Parameter'!$E$18+'Data &amp; Parameter'!$E$19)*'Data &amp; Parameter'!$E$20*'Data &amp; Parameter'!$E$37*R2618</f>
        <v>0.5875313957532845</v>
      </c>
      <c r="T2618" s="28">
        <f t="shared" si="40"/>
        <v>1.1750746980283486</v>
      </c>
    </row>
    <row r="2619" spans="1:20" ht="15.75" customHeight="1" x14ac:dyDescent="0.35">
      <c r="A2619">
        <v>2612</v>
      </c>
      <c r="B2619" s="76">
        <v>44240.319108796291</v>
      </c>
      <c r="C2619" s="1" t="s">
        <v>8276</v>
      </c>
      <c r="D2619" s="76">
        <v>44240.319895833338</v>
      </c>
      <c r="E2619" s="1" t="s">
        <v>8277</v>
      </c>
      <c r="F2619" s="1" t="s">
        <v>8278</v>
      </c>
      <c r="G2619" s="1" t="s">
        <v>123</v>
      </c>
      <c r="H2619" s="1" t="s">
        <v>124</v>
      </c>
      <c r="I2619" s="1" t="s">
        <v>125</v>
      </c>
      <c r="J2619" s="1" t="s">
        <v>7528</v>
      </c>
      <c r="K2619" s="1" t="s">
        <v>8272</v>
      </c>
      <c r="L2619">
        <f>ROUNDUP(IF(B2619&gt;$D$4,0,($D$4-B2619+1)/365),0)</f>
        <v>0</v>
      </c>
      <c r="M2619">
        <f>ROUNDUP(IF(B2619&gt;$D$5,0,($D$5-B2619+1)/365),0)</f>
        <v>1</v>
      </c>
      <c r="N2619" s="28">
        <f>IF(OR(L2619=1,M2619=1),IF(B2619+364&lt;=$D$5,(B2619+364-$D$4+1)/365,IF(B2619&gt;$D$4,($D$5-B2619+1)/365,$D$6/365)),0)</f>
        <v>0.16898874302385916</v>
      </c>
      <c r="O2619" s="28">
        <f>'Data &amp; Parameter'!$E$16*'Data &amp; Parameter'!$E$17*('Data &amp; Parameter'!$E$18+'Data &amp; Parameter'!$E$19)*'Data &amp; Parameter'!$E$20*'Data &amp; Parameter'!$E$37*N2619</f>
        <v>0.5875238990544428</v>
      </c>
      <c r="P2619">
        <f>ROUNDUP(IF(D2619&gt;$D$4,0,($D$4-D2619+1)/365),0)</f>
        <v>0</v>
      </c>
      <c r="Q2619">
        <f>ROUNDUP(IF(D2619&gt;$D$5,0,($D$5-D2619+1)/365),0)</f>
        <v>1</v>
      </c>
      <c r="R2619" s="28">
        <f>IF(OR(P2619=1,Q2619=1),IF(D2619+364&lt;=$D$5,(D2619+364-$D$4+1)/365,IF(D2619&gt;$D$4,($D$5-D2619+1)/365,$D$6/365)),0)</f>
        <v>0.16898658675797865</v>
      </c>
      <c r="S2619" s="28">
        <f>'Data &amp; Parameter'!$E$16*'Data &amp; Parameter'!$E$17*('Data &amp; Parameter'!$E$18+'Data &amp; Parameter'!$E$19)*'Data &amp; Parameter'!$E$20*'Data &amp; Parameter'!$E$37*R2619</f>
        <v>0.58751640235546243</v>
      </c>
      <c r="T2619" s="28">
        <f t="shared" si="40"/>
        <v>1.1750403014099051</v>
      </c>
    </row>
    <row r="2620" spans="1:20" ht="15.75" customHeight="1" x14ac:dyDescent="0.35">
      <c r="A2620">
        <v>2613</v>
      </c>
      <c r="B2620" s="76">
        <v>44240.322581018518</v>
      </c>
      <c r="C2620" s="1" t="s">
        <v>8279</v>
      </c>
      <c r="D2620" s="76">
        <v>44240.324050925927</v>
      </c>
      <c r="E2620" s="1" t="s">
        <v>8280</v>
      </c>
      <c r="F2620" s="1" t="s">
        <v>8281</v>
      </c>
      <c r="G2620" s="1" t="s">
        <v>123</v>
      </c>
      <c r="H2620" s="1" t="s">
        <v>124</v>
      </c>
      <c r="I2620" s="1" t="s">
        <v>125</v>
      </c>
      <c r="J2620" s="1" t="s">
        <v>7528</v>
      </c>
      <c r="K2620" s="1" t="s">
        <v>7813</v>
      </c>
      <c r="L2620">
        <f>ROUNDUP(IF(B2620&gt;$D$4,0,($D$4-B2620+1)/365),0)</f>
        <v>0</v>
      </c>
      <c r="M2620">
        <f>ROUNDUP(IF(B2620&gt;$D$5,0,($D$5-B2620+1)/365),0)</f>
        <v>1</v>
      </c>
      <c r="N2620" s="28">
        <f>IF(OR(L2620=1,M2620=1),IF(B2620+364&lt;=$D$5,(B2620+364-$D$4+1)/365,IF(B2620&gt;$D$4,($D$5-B2620+1)/365,$D$6/365)),0)</f>
        <v>0.16897923008625296</v>
      </c>
      <c r="O2620" s="28">
        <f>'Data &amp; Parameter'!$E$16*'Data &amp; Parameter'!$E$17*('Data &amp; Parameter'!$E$18+'Data &amp; Parameter'!$E$19)*'Data &amp; Parameter'!$E$20*'Data &amp; Parameter'!$E$37*N2620</f>
        <v>0.58749082538282504</v>
      </c>
      <c r="P2620">
        <f>ROUNDUP(IF(D2620&gt;$D$4,0,($D$4-D2620+1)/365),0)</f>
        <v>0</v>
      </c>
      <c r="Q2620">
        <f>ROUNDUP(IF(D2620&gt;$D$5,0,($D$5-D2620+1)/365),0)</f>
        <v>1</v>
      </c>
      <c r="R2620" s="28">
        <f>IF(OR(P2620=1,Q2620=1),IF(D2620+364&lt;=$D$5,(D2620+364-$D$4+1)/365,IF(D2620&gt;$D$4,($D$5-D2620+1)/365,$D$6/365)),0)</f>
        <v>0.16897520294266655</v>
      </c>
      <c r="S2620" s="28">
        <f>'Data &amp; Parameter'!$E$16*'Data &amp; Parameter'!$E$17*('Data &amp; Parameter'!$E$18+'Data &amp; Parameter'!$E$19)*'Data &amp; Parameter'!$E$20*'Data &amp; Parameter'!$E$37*R2620</f>
        <v>0.58747682419517433</v>
      </c>
      <c r="T2620" s="28">
        <f t="shared" si="40"/>
        <v>1.1749676495779995</v>
      </c>
    </row>
    <row r="2621" spans="1:20" ht="15.75" customHeight="1" x14ac:dyDescent="0.35">
      <c r="A2621">
        <v>2614</v>
      </c>
      <c r="B2621" s="76">
        <v>44240.323564814811</v>
      </c>
      <c r="C2621" s="1" t="s">
        <v>8282</v>
      </c>
      <c r="D2621" s="76">
        <v>44240.324444444443</v>
      </c>
      <c r="E2621" s="1" t="s">
        <v>8283</v>
      </c>
      <c r="F2621" s="1" t="s">
        <v>8284</v>
      </c>
      <c r="G2621" s="1" t="s">
        <v>123</v>
      </c>
      <c r="H2621" s="1" t="s">
        <v>124</v>
      </c>
      <c r="I2621" s="1" t="s">
        <v>125</v>
      </c>
      <c r="J2621" s="1" t="s">
        <v>7528</v>
      </c>
      <c r="K2621" s="1" t="s">
        <v>8272</v>
      </c>
      <c r="L2621">
        <f>ROUNDUP(IF(B2621&gt;$D$4,0,($D$4-B2621+1)/365),0)</f>
        <v>0</v>
      </c>
      <c r="M2621">
        <f>ROUNDUP(IF(B2621&gt;$D$5,0,($D$5-B2621+1)/365),0)</f>
        <v>1</v>
      </c>
      <c r="N2621" s="28">
        <f>IF(OR(L2621=1,M2621=1),IF(B2621+364&lt;=$D$5,(B2621+364-$D$4+1)/365,IF(B2621&gt;$D$4,($D$5-B2621+1)/365,$D$6/365)),0)</f>
        <v>0.16897653475394217</v>
      </c>
      <c r="O2621" s="28">
        <f>'Data &amp; Parameter'!$E$16*'Data &amp; Parameter'!$E$17*('Data &amp; Parameter'!$E$18+'Data &amp; Parameter'!$E$19)*'Data &amp; Parameter'!$E$20*'Data &amp; Parameter'!$E$37*N2621</f>
        <v>0.58748145450923817</v>
      </c>
      <c r="P2621">
        <f>ROUNDUP(IF(D2621&gt;$D$4,0,($D$4-D2621+1)/365),0)</f>
        <v>0</v>
      </c>
      <c r="Q2621">
        <f>ROUNDUP(IF(D2621&gt;$D$5,0,($D$5-D2621+1)/365),0)</f>
        <v>1</v>
      </c>
      <c r="R2621" s="28">
        <f>IF(OR(P2621=1,Q2621=1),IF(D2621+364&lt;=$D$5,(D2621+364-$D$4+1)/365,IF(D2621&gt;$D$4,($D$5-D2621+1)/365,$D$6/365)),0)</f>
        <v>0.16897412480974622</v>
      </c>
      <c r="S2621" s="28">
        <f>'Data &amp; Parameter'!$E$16*'Data &amp; Parameter'!$E$17*('Data &amp; Parameter'!$E$18+'Data &amp; Parameter'!$E$19)*'Data &amp; Parameter'!$E$20*'Data &amp; Parameter'!$E$37*R2621</f>
        <v>0.58747307584575348</v>
      </c>
      <c r="T2621" s="28">
        <f t="shared" si="40"/>
        <v>1.1749545303549915</v>
      </c>
    </row>
    <row r="2622" spans="1:20" ht="15.75" customHeight="1" x14ac:dyDescent="0.35">
      <c r="A2622">
        <v>2615</v>
      </c>
      <c r="B2622" s="76">
        <v>44240.326782407406</v>
      </c>
      <c r="C2622" s="1" t="s">
        <v>8285</v>
      </c>
      <c r="D2622" s="76">
        <v>44240.327569444446</v>
      </c>
      <c r="E2622" s="1" t="s">
        <v>8286</v>
      </c>
      <c r="F2622" s="1" t="s">
        <v>8287</v>
      </c>
      <c r="G2622" s="1" t="s">
        <v>123</v>
      </c>
      <c r="H2622" s="1" t="s">
        <v>124</v>
      </c>
      <c r="I2622" s="1" t="s">
        <v>125</v>
      </c>
      <c r="J2622" s="1" t="s">
        <v>7528</v>
      </c>
      <c r="K2622" s="1" t="s">
        <v>7813</v>
      </c>
      <c r="L2622">
        <f>ROUNDUP(IF(B2622&gt;$D$4,0,($D$4-B2622+1)/365),0)</f>
        <v>0</v>
      </c>
      <c r="M2622">
        <f>ROUNDUP(IF(B2622&gt;$D$5,0,($D$5-B2622+1)/365),0)</f>
        <v>1</v>
      </c>
      <c r="N2622" s="28">
        <f>IF(OR(L2622=1,M2622=1),IF(B2622+364&lt;=$D$5,(B2622+364-$D$4+1)/365,IF(B2622&gt;$D$4,($D$5-B2622+1)/365,$D$6/365)),0)</f>
        <v>0.16896771943176322</v>
      </c>
      <c r="O2622" s="28">
        <f>'Data &amp; Parameter'!$E$16*'Data &amp; Parameter'!$E$17*('Data &amp; Parameter'!$E$18+'Data &amp; Parameter'!$E$19)*'Data &amp; Parameter'!$E$20*'Data &amp; Parameter'!$E$37*N2622</f>
        <v>0.58745080624021551</v>
      </c>
      <c r="P2622">
        <f>ROUNDUP(IF(D2622&gt;$D$4,0,($D$4-D2622+1)/365),0)</f>
        <v>0</v>
      </c>
      <c r="Q2622">
        <f>ROUNDUP(IF(D2622&gt;$D$5,0,($D$5-D2622+1)/365),0)</f>
        <v>1</v>
      </c>
      <c r="R2622" s="28">
        <f>IF(OR(P2622=1,Q2622=1),IF(D2622+364&lt;=$D$5,(D2622+364-$D$4+1)/365,IF(D2622&gt;$D$4,($D$5-D2622+1)/365,$D$6/365)),0)</f>
        <v>0.16896556316590261</v>
      </c>
      <c r="S2622" s="28">
        <f>'Data &amp; Parameter'!$E$16*'Data &amp; Parameter'!$E$17*('Data &amp; Parameter'!$E$18+'Data &amp; Parameter'!$E$19)*'Data &amp; Parameter'!$E$20*'Data &amp; Parameter'!$E$37*R2622</f>
        <v>0.58744330954130441</v>
      </c>
      <c r="T2622" s="28">
        <f t="shared" si="40"/>
        <v>1.17489411578152</v>
      </c>
    </row>
    <row r="2623" spans="1:20" ht="15.75" customHeight="1" x14ac:dyDescent="0.35">
      <c r="A2623">
        <v>2616</v>
      </c>
      <c r="B2623" s="76">
        <v>44240.326979166668</v>
      </c>
      <c r="C2623" s="1" t="s">
        <v>8288</v>
      </c>
      <c r="D2623" s="76">
        <v>44240.327962962961</v>
      </c>
      <c r="E2623" s="1" t="s">
        <v>8289</v>
      </c>
      <c r="F2623" s="1" t="s">
        <v>8290</v>
      </c>
      <c r="G2623" s="1" t="s">
        <v>123</v>
      </c>
      <c r="H2623" s="1" t="s">
        <v>124</v>
      </c>
      <c r="I2623" s="1" t="s">
        <v>125</v>
      </c>
      <c r="J2623" s="1" t="s">
        <v>7528</v>
      </c>
      <c r="K2623" s="1" t="s">
        <v>8272</v>
      </c>
      <c r="L2623">
        <f>ROUNDUP(IF(B2623&gt;$D$4,0,($D$4-B2623+1)/365),0)</f>
        <v>0</v>
      </c>
      <c r="M2623">
        <f>ROUNDUP(IF(B2623&gt;$D$5,0,($D$5-B2623+1)/365),0)</f>
        <v>1</v>
      </c>
      <c r="N2623" s="28">
        <f>IF(OR(L2623=1,M2623=1),IF(B2623+364&lt;=$D$5,(B2623+364-$D$4+1)/365,IF(B2623&gt;$D$4,($D$5-B2623+1)/365,$D$6/365)),0)</f>
        <v>0.1689671803652931</v>
      </c>
      <c r="O2623" s="28">
        <f>'Data &amp; Parameter'!$E$16*'Data &amp; Parameter'!$E$17*('Data &amp; Parameter'!$E$18+'Data &amp; Parameter'!$E$19)*'Data &amp; Parameter'!$E$20*'Data &amp; Parameter'!$E$37*N2623</f>
        <v>0.58744893206547044</v>
      </c>
      <c r="P2623">
        <f>ROUNDUP(IF(D2623&gt;$D$4,0,($D$4-D2623+1)/365),0)</f>
        <v>0</v>
      </c>
      <c r="Q2623">
        <f>ROUNDUP(IF(D2623&gt;$D$5,0,($D$5-D2623+1)/365),0)</f>
        <v>1</v>
      </c>
      <c r="R2623" s="28">
        <f>IF(OR(P2623=1,Q2623=1),IF(D2623+364&lt;=$D$5,(D2623+364-$D$4+1)/365,IF(D2623&gt;$D$4,($D$5-D2623+1)/365,$D$6/365)),0)</f>
        <v>0.16896448503298228</v>
      </c>
      <c r="S2623" s="28">
        <f>'Data &amp; Parameter'!$E$16*'Data &amp; Parameter'!$E$17*('Data &amp; Parameter'!$E$18+'Data &amp; Parameter'!$E$19)*'Data &amp; Parameter'!$E$20*'Data &amp; Parameter'!$E$37*R2623</f>
        <v>0.58743956119188345</v>
      </c>
      <c r="T2623" s="28">
        <f t="shared" si="40"/>
        <v>1.1748884932573538</v>
      </c>
    </row>
    <row r="2624" spans="1:20" ht="15.75" customHeight="1" x14ac:dyDescent="0.35">
      <c r="A2624">
        <v>2617</v>
      </c>
      <c r="B2624" s="76">
        <v>44240.330405092594</v>
      </c>
      <c r="C2624" s="1" t="s">
        <v>8291</v>
      </c>
      <c r="D2624" s="76">
        <v>44240.331342592588</v>
      </c>
      <c r="E2624" s="1" t="s">
        <v>8292</v>
      </c>
      <c r="F2624" s="1" t="s">
        <v>8293</v>
      </c>
      <c r="G2624" s="1" t="s">
        <v>123</v>
      </c>
      <c r="H2624" s="1" t="s">
        <v>124</v>
      </c>
      <c r="I2624" s="1" t="s">
        <v>125</v>
      </c>
      <c r="J2624" s="1" t="s">
        <v>7528</v>
      </c>
      <c r="K2624" s="1" t="s">
        <v>7633</v>
      </c>
      <c r="L2624">
        <f>ROUNDUP(IF(B2624&gt;$D$4,0,($D$4-B2624+1)/365),0)</f>
        <v>0</v>
      </c>
      <c r="M2624">
        <f>ROUNDUP(IF(B2624&gt;$D$5,0,($D$5-B2624+1)/365),0)</f>
        <v>1</v>
      </c>
      <c r="N2624" s="28">
        <f>IF(OR(L2624=1,M2624=1),IF(B2624+364&lt;=$D$5,(B2624+364-$D$4+1)/365,IF(B2624&gt;$D$4,($D$5-B2624+1)/365,$D$6/365)),0)</f>
        <v>0.16895779426686452</v>
      </c>
      <c r="O2624" s="28">
        <f>'Data &amp; Parameter'!$E$16*'Data &amp; Parameter'!$E$17*('Data &amp; Parameter'!$E$18+'Data &amp; Parameter'!$E$19)*'Data &amp; Parameter'!$E$20*'Data &amp; Parameter'!$E$37*N2624</f>
        <v>0.58741629937617423</v>
      </c>
      <c r="P2624">
        <f>ROUNDUP(IF(D2624&gt;$D$4,0,($D$4-D2624+1)/365),0)</f>
        <v>0</v>
      </c>
      <c r="Q2624">
        <f>ROUNDUP(IF(D2624&gt;$D$5,0,($D$5-D2624+1)/365),0)</f>
        <v>1</v>
      </c>
      <c r="R2624" s="28">
        <f>IF(OR(P2624=1,Q2624=1),IF(D2624+364&lt;=$D$5,(D2624+364-$D$4+1)/365,IF(D2624&gt;$D$4,($D$5-D2624+1)/365,$D$6/365)),0)</f>
        <v>0.1689552257737314</v>
      </c>
      <c r="S2624" s="28">
        <f>'Data &amp; Parameter'!$E$16*'Data &amp; Parameter'!$E$17*('Data &amp; Parameter'!$E$18+'Data &amp; Parameter'!$E$19)*'Data &amp; Parameter'!$E$20*'Data &amp; Parameter'!$E$37*R2624</f>
        <v>0.5874073694849089</v>
      </c>
      <c r="T2624" s="28">
        <f t="shared" si="40"/>
        <v>1.1748236688610831</v>
      </c>
    </row>
    <row r="2625" spans="1:20" ht="15.75" customHeight="1" x14ac:dyDescent="0.35">
      <c r="A2625">
        <v>2618</v>
      </c>
      <c r="B2625" s="76">
        <v>44240.331273148149</v>
      </c>
      <c r="C2625" s="1" t="s">
        <v>8294</v>
      </c>
      <c r="D2625" s="76">
        <v>44240.332013888888</v>
      </c>
      <c r="E2625" s="1" t="s">
        <v>8295</v>
      </c>
      <c r="F2625" s="1" t="s">
        <v>8296</v>
      </c>
      <c r="G2625" s="1" t="s">
        <v>123</v>
      </c>
      <c r="H2625" s="1" t="s">
        <v>124</v>
      </c>
      <c r="I2625" s="1" t="s">
        <v>125</v>
      </c>
      <c r="J2625" s="1" t="s">
        <v>7528</v>
      </c>
      <c r="K2625" s="1" t="s">
        <v>8272</v>
      </c>
      <c r="L2625">
        <f>ROUNDUP(IF(B2625&gt;$D$4,0,($D$4-B2625+1)/365),0)</f>
        <v>0</v>
      </c>
      <c r="M2625">
        <f>ROUNDUP(IF(B2625&gt;$D$5,0,($D$5-B2625+1)/365),0)</f>
        <v>1</v>
      </c>
      <c r="N2625" s="28">
        <f>IF(OR(L2625=1,M2625=1),IF(B2625+364&lt;=$D$5,(B2625+364-$D$4+1)/365,IF(B2625&gt;$D$4,($D$5-B2625+1)/365,$D$6/365)),0)</f>
        <v>0.16895541603246797</v>
      </c>
      <c r="O2625" s="28">
        <f>'Data &amp; Parameter'!$E$16*'Data &amp; Parameter'!$E$17*('Data &amp; Parameter'!$E$18+'Data &amp; Parameter'!$E$19)*'Data &amp; Parameter'!$E$20*'Data &amp; Parameter'!$E$37*N2625</f>
        <v>0.58740803095828709</v>
      </c>
      <c r="P2625">
        <f>ROUNDUP(IF(D2625&gt;$D$4,0,($D$4-D2625+1)/365),0)</f>
        <v>0</v>
      </c>
      <c r="Q2625">
        <f>ROUNDUP(IF(D2625&gt;$D$5,0,($D$5-D2625+1)/365),0)</f>
        <v>1</v>
      </c>
      <c r="R2625" s="28">
        <f>IF(OR(P2625=1,Q2625=1),IF(D2625+364&lt;=$D$5,(D2625+364-$D$4+1)/365,IF(D2625&gt;$D$4,($D$5-D2625+1)/365,$D$6/365)),0)</f>
        <v>0.16895338660578502</v>
      </c>
      <c r="S2625" s="28">
        <f>'Data &amp; Parameter'!$E$16*'Data &amp; Parameter'!$E$17*('Data &amp; Parameter'!$E$18+'Data &amp; Parameter'!$E$19)*'Data &amp; Parameter'!$E$20*'Data &amp; Parameter'!$E$37*R2625</f>
        <v>0.58740097524169754</v>
      </c>
      <c r="T2625" s="28">
        <f t="shared" si="40"/>
        <v>1.1748090061999847</v>
      </c>
    </row>
    <row r="2626" spans="1:20" ht="15.75" customHeight="1" x14ac:dyDescent="0.35">
      <c r="A2626">
        <v>2619</v>
      </c>
      <c r="B2626" s="76">
        <v>44240.331342592588</v>
      </c>
      <c r="C2626" s="1" t="s">
        <v>8297</v>
      </c>
      <c r="D2626" s="76">
        <v>44240.334085648152</v>
      </c>
      <c r="E2626" s="1" t="s">
        <v>8298</v>
      </c>
      <c r="F2626" s="1" t="s">
        <v>8299</v>
      </c>
      <c r="G2626" s="1" t="s">
        <v>123</v>
      </c>
      <c r="H2626" s="1" t="s">
        <v>124</v>
      </c>
      <c r="I2626" s="1" t="s">
        <v>125</v>
      </c>
      <c r="J2626" s="1" t="s">
        <v>7528</v>
      </c>
      <c r="K2626" s="1" t="s">
        <v>8235</v>
      </c>
      <c r="L2626">
        <f>ROUNDUP(IF(B2626&gt;$D$4,0,($D$4-B2626+1)/365),0)</f>
        <v>0</v>
      </c>
      <c r="M2626">
        <f>ROUNDUP(IF(B2626&gt;$D$5,0,($D$5-B2626+1)/365),0)</f>
        <v>1</v>
      </c>
      <c r="N2626" s="28">
        <f>IF(OR(L2626=1,M2626=1),IF(B2626+364&lt;=$D$5,(B2626+364-$D$4+1)/365,IF(B2626&gt;$D$4,($D$5-B2626+1)/365,$D$6/365)),0)</f>
        <v>0.1689552257737314</v>
      </c>
      <c r="O2626" s="28">
        <f>'Data &amp; Parameter'!$E$16*'Data &amp; Parameter'!$E$17*('Data &amp; Parameter'!$E$18+'Data &amp; Parameter'!$E$19)*'Data &amp; Parameter'!$E$20*'Data &amp; Parameter'!$E$37*N2626</f>
        <v>0.5874073694849089</v>
      </c>
      <c r="P2626">
        <f>ROUNDUP(IF(D2626&gt;$D$4,0,($D$4-D2626+1)/365),0)</f>
        <v>0</v>
      </c>
      <c r="Q2626">
        <f>ROUNDUP(IF(D2626&gt;$D$5,0,($D$5-D2626+1)/365),0)</f>
        <v>1</v>
      </c>
      <c r="R2626" s="28">
        <f>IF(OR(P2626=1,Q2626=1),IF(D2626+364&lt;=$D$5,(D2626+364-$D$4+1)/365,IF(D2626&gt;$D$4,($D$5-D2626+1)/365,$D$6/365)),0)</f>
        <v>0.16894771055300872</v>
      </c>
      <c r="S2626" s="28">
        <f>'Data &amp; Parameter'!$E$16*'Data &amp; Parameter'!$E$17*('Data &amp; Parameter'!$E$18+'Data &amp; Parameter'!$E$19)*'Data &amp; Parameter'!$E$20*'Data &amp; Parameter'!$E$37*R2626</f>
        <v>0.58738124128428304</v>
      </c>
      <c r="T2626" s="28">
        <f t="shared" si="40"/>
        <v>1.1747886107691921</v>
      </c>
    </row>
    <row r="2627" spans="1:20" ht="15.75" customHeight="1" x14ac:dyDescent="0.35">
      <c r="A2627">
        <v>2620</v>
      </c>
      <c r="B2627" s="76">
        <v>44240.334432870368</v>
      </c>
      <c r="C2627" s="1" t="s">
        <v>8300</v>
      </c>
      <c r="D2627" s="76">
        <v>44240.337118055555</v>
      </c>
      <c r="E2627" s="1" t="s">
        <v>8301</v>
      </c>
      <c r="F2627" s="1" t="s">
        <v>8302</v>
      </c>
      <c r="G2627" s="1" t="s">
        <v>123</v>
      </c>
      <c r="H2627" s="1" t="s">
        <v>124</v>
      </c>
      <c r="I2627" s="1" t="s">
        <v>125</v>
      </c>
      <c r="J2627" s="1" t="s">
        <v>7528</v>
      </c>
      <c r="K2627" s="1" t="s">
        <v>7633</v>
      </c>
      <c r="L2627">
        <f>ROUNDUP(IF(B2627&gt;$D$4,0,($D$4-B2627+1)/365),0)</f>
        <v>0</v>
      </c>
      <c r="M2627">
        <f>ROUNDUP(IF(B2627&gt;$D$5,0,($D$5-B2627+1)/365),0)</f>
        <v>1</v>
      </c>
      <c r="N2627" s="28">
        <f>IF(OR(L2627=1,M2627=1),IF(B2627+364&lt;=$D$5,(B2627+364-$D$4+1)/365,IF(B2627&gt;$D$4,($D$5-B2627+1)/365,$D$6/365)),0)</f>
        <v>0.16894675925926605</v>
      </c>
      <c r="O2627" s="28">
        <f>'Data &amp; Parameter'!$E$16*'Data &amp; Parameter'!$E$17*('Data &amp; Parameter'!$E$18+'Data &amp; Parameter'!$E$19)*'Data &amp; Parameter'!$E$20*'Data &amp; Parameter'!$E$37*N2627</f>
        <v>0.58737793391718363</v>
      </c>
      <c r="P2627">
        <f>ROUNDUP(IF(D2627&gt;$D$4,0,($D$4-D2627+1)/365),0)</f>
        <v>0</v>
      </c>
      <c r="Q2627">
        <f>ROUNDUP(IF(D2627&gt;$D$5,0,($D$5-D2627+1)/365),0)</f>
        <v>1</v>
      </c>
      <c r="R2627" s="28">
        <f>IF(OR(P2627=1,Q2627=1),IF(D2627+364&lt;=$D$5,(D2627+364-$D$4+1)/365,IF(D2627&gt;$D$4,($D$5-D2627+1)/365,$D$6/365)),0)</f>
        <v>0.16893940258752044</v>
      </c>
      <c r="S2627" s="28">
        <f>'Data &amp; Parameter'!$E$16*'Data &amp; Parameter'!$E$17*('Data &amp; Parameter'!$E$18+'Data &amp; Parameter'!$E$19)*'Data &amp; Parameter'!$E$20*'Data &amp; Parameter'!$E$37*R2627</f>
        <v>0.58735235694447696</v>
      </c>
      <c r="T2627" s="28">
        <f t="shared" si="40"/>
        <v>1.1747302908616606</v>
      </c>
    </row>
    <row r="2628" spans="1:20" ht="15.75" customHeight="1" x14ac:dyDescent="0.35">
      <c r="A2628">
        <v>2621</v>
      </c>
      <c r="B2628" s="76">
        <v>44240.334861111114</v>
      </c>
      <c r="C2628" s="1" t="s">
        <v>8303</v>
      </c>
      <c r="D2628" s="76">
        <v>44240.335509259261</v>
      </c>
      <c r="E2628" s="1" t="s">
        <v>8304</v>
      </c>
      <c r="F2628" s="1" t="s">
        <v>8305</v>
      </c>
      <c r="G2628" s="1" t="s">
        <v>123</v>
      </c>
      <c r="H2628" s="1" t="s">
        <v>124</v>
      </c>
      <c r="I2628" s="1" t="s">
        <v>125</v>
      </c>
      <c r="J2628" s="1" t="s">
        <v>7528</v>
      </c>
      <c r="K2628" s="1" t="s">
        <v>8272</v>
      </c>
      <c r="L2628">
        <f>ROUNDUP(IF(B2628&gt;$D$4,0,($D$4-B2628+1)/365),0)</f>
        <v>0</v>
      </c>
      <c r="M2628">
        <f>ROUNDUP(IF(B2628&gt;$D$5,0,($D$5-B2628+1)/365),0)</f>
        <v>1</v>
      </c>
      <c r="N2628" s="28">
        <f>IF(OR(L2628=1,M2628=1),IF(B2628+364&lt;=$D$5,(B2628+364-$D$4+1)/365,IF(B2628&gt;$D$4,($D$5-B2628+1)/365,$D$6/365)),0)</f>
        <v>0.16894558599694753</v>
      </c>
      <c r="O2628" s="28">
        <f>'Data &amp; Parameter'!$E$16*'Data &amp; Parameter'!$E$17*('Data &amp; Parameter'!$E$18+'Data &amp; Parameter'!$E$19)*'Data &amp; Parameter'!$E$20*'Data &amp; Parameter'!$E$37*N2628</f>
        <v>0.5873738548309696</v>
      </c>
      <c r="P2628">
        <f>ROUNDUP(IF(D2628&gt;$D$4,0,($D$4-D2628+1)/365),0)</f>
        <v>0</v>
      </c>
      <c r="Q2628">
        <f>ROUNDUP(IF(D2628&gt;$D$5,0,($D$5-D2628+1)/365),0)</f>
        <v>1</v>
      </c>
      <c r="R2628" s="28">
        <f>IF(OR(P2628=1,Q2628=1),IF(D2628+364&lt;=$D$5,(D2628+364-$D$4+1)/365,IF(D2628&gt;$D$4,($D$5-D2628+1)/365,$D$6/365)),0)</f>
        <v>0.16894381024859995</v>
      </c>
      <c r="S2628" s="28">
        <f>'Data &amp; Parameter'!$E$16*'Data &amp; Parameter'!$E$17*('Data &amp; Parameter'!$E$18+'Data &amp; Parameter'!$E$19)*'Data &amp; Parameter'!$E$20*'Data &amp; Parameter'!$E$37*R2628</f>
        <v>0.58736768107895365</v>
      </c>
      <c r="T2628" s="28">
        <f t="shared" si="40"/>
        <v>1.1747415359099231</v>
      </c>
    </row>
    <row r="2629" spans="1:20" ht="15.75" customHeight="1" x14ac:dyDescent="0.35">
      <c r="A2629">
        <v>2622</v>
      </c>
      <c r="B2629" s="76">
        <v>44240.337337962963</v>
      </c>
      <c r="C2629" s="1" t="s">
        <v>8306</v>
      </c>
      <c r="D2629" s="76">
        <v>44240.337812500002</v>
      </c>
      <c r="E2629" s="1" t="s">
        <v>8307</v>
      </c>
      <c r="F2629" s="1" t="s">
        <v>8308</v>
      </c>
      <c r="G2629" s="1" t="s">
        <v>123</v>
      </c>
      <c r="H2629" s="1" t="s">
        <v>124</v>
      </c>
      <c r="I2629" s="1" t="s">
        <v>125</v>
      </c>
      <c r="J2629" s="1" t="s">
        <v>7528</v>
      </c>
      <c r="K2629" s="1" t="s">
        <v>8235</v>
      </c>
      <c r="L2629">
        <f>ROUNDUP(IF(B2629&gt;$D$4,0,($D$4-B2629+1)/365),0)</f>
        <v>0</v>
      </c>
      <c r="M2629">
        <f>ROUNDUP(IF(B2629&gt;$D$5,0,($D$5-B2629+1)/365),0)</f>
        <v>1</v>
      </c>
      <c r="N2629" s="28">
        <f>IF(OR(L2629=1,M2629=1),IF(B2629+364&lt;=$D$5,(B2629+364-$D$4+1)/365,IF(B2629&gt;$D$4,($D$5-B2629+1)/365,$D$6/365)),0)</f>
        <v>0.16893880010147144</v>
      </c>
      <c r="O2629" s="28">
        <f>'Data &amp; Parameter'!$E$16*'Data &amp; Parameter'!$E$17*('Data &amp; Parameter'!$E$18+'Data &amp; Parameter'!$E$19)*'Data &amp; Parameter'!$E$20*'Data &amp; Parameter'!$E$37*N2629</f>
        <v>0.58735026227860576</v>
      </c>
      <c r="P2629">
        <f>ROUNDUP(IF(D2629&gt;$D$4,0,($D$4-D2629+1)/365),0)</f>
        <v>0</v>
      </c>
      <c r="Q2629">
        <f>ROUNDUP(IF(D2629&gt;$D$5,0,($D$5-D2629+1)/365),0)</f>
        <v>1</v>
      </c>
      <c r="R2629" s="28">
        <f>IF(OR(P2629=1,Q2629=1),IF(D2629+364&lt;=$D$5,(D2629+364-$D$4+1)/365,IF(D2629&gt;$D$4,($D$5-D2629+1)/365,$D$6/365)),0)</f>
        <v>0.16893749999999522</v>
      </c>
      <c r="S2629" s="28">
        <f>'Data &amp; Parameter'!$E$16*'Data &amp; Parameter'!$E$17*('Data &amp; Parameter'!$E$18+'Data &amp; Parameter'!$E$19)*'Data &amp; Parameter'!$E$20*'Data &amp; Parameter'!$E$37*R2629</f>
        <v>0.58734574221013958</v>
      </c>
      <c r="T2629" s="28">
        <f t="shared" si="40"/>
        <v>1.1746960044887453</v>
      </c>
    </row>
    <row r="2630" spans="1:20" ht="15.75" customHeight="1" x14ac:dyDescent="0.35">
      <c r="A2630">
        <v>2623</v>
      </c>
      <c r="B2630" s="76">
        <v>44240.337384259255</v>
      </c>
      <c r="C2630" s="1" t="s">
        <v>8309</v>
      </c>
      <c r="D2630" s="76">
        <v>44240.338333333333</v>
      </c>
      <c r="E2630" s="1" t="s">
        <v>8310</v>
      </c>
      <c r="F2630" s="1" t="s">
        <v>8311</v>
      </c>
      <c r="G2630" s="1" t="s">
        <v>123</v>
      </c>
      <c r="H2630" s="1" t="s">
        <v>124</v>
      </c>
      <c r="I2630" s="1" t="s">
        <v>125</v>
      </c>
      <c r="J2630" s="1" t="s">
        <v>7528</v>
      </c>
      <c r="K2630" s="1" t="s">
        <v>8272</v>
      </c>
      <c r="L2630">
        <f>ROUNDUP(IF(B2630&gt;$D$4,0,($D$4-B2630+1)/365),0)</f>
        <v>0</v>
      </c>
      <c r="M2630">
        <f>ROUNDUP(IF(B2630&gt;$D$5,0,($D$5-B2630+1)/365),0)</f>
        <v>1</v>
      </c>
      <c r="N2630" s="28">
        <f>IF(OR(L2630=1,M2630=1),IF(B2630+364&lt;=$D$5,(B2630+364-$D$4+1)/365,IF(B2630&gt;$D$4,($D$5-B2630+1)/365,$D$6/365)),0)</f>
        <v>0.16893867326231374</v>
      </c>
      <c r="O2630" s="28">
        <f>'Data &amp; Parameter'!$E$16*'Data &amp; Parameter'!$E$17*('Data &amp; Parameter'!$E$18+'Data &amp; Parameter'!$E$19)*'Data &amp; Parameter'!$E$20*'Data &amp; Parameter'!$E$37*N2630</f>
        <v>0.5873498212963536</v>
      </c>
      <c r="P2630">
        <f>ROUNDUP(IF(D2630&gt;$D$4,0,($D$4-D2630+1)/365),0)</f>
        <v>0</v>
      </c>
      <c r="Q2630">
        <f>ROUNDUP(IF(D2630&gt;$D$5,0,($D$5-D2630+1)/365),0)</f>
        <v>1</v>
      </c>
      <c r="R2630" s="28">
        <f>IF(OR(P2630=1,Q2630=1),IF(D2630+364&lt;=$D$5,(D2630+364-$D$4+1)/365,IF(D2630&gt;$D$4,($D$5-D2630+1)/365,$D$6/365)),0)</f>
        <v>0.16893607305936126</v>
      </c>
      <c r="S2630" s="28">
        <f>'Data &amp; Parameter'!$E$16*'Data &amp; Parameter'!$E$17*('Data &amp; Parameter'!$E$18+'Data &amp; Parameter'!$E$19)*'Data &amp; Parameter'!$E$20*'Data &amp; Parameter'!$E$37*R2630</f>
        <v>0.58734078115942123</v>
      </c>
      <c r="T2630" s="28">
        <f t="shared" si="40"/>
        <v>1.1746906024557748</v>
      </c>
    </row>
    <row r="2631" spans="1:20" ht="15.75" customHeight="1" x14ac:dyDescent="0.35">
      <c r="A2631">
        <v>2624</v>
      </c>
      <c r="B2631" s="76">
        <v>44240.340381944443</v>
      </c>
      <c r="C2631" s="1" t="s">
        <v>8312</v>
      </c>
      <c r="D2631" s="76">
        <v>44240.341516203705</v>
      </c>
      <c r="E2631" s="1" t="s">
        <v>8313</v>
      </c>
      <c r="F2631" s="1" t="s">
        <v>8314</v>
      </c>
      <c r="G2631" s="1" t="s">
        <v>123</v>
      </c>
      <c r="H2631" s="1" t="s">
        <v>124</v>
      </c>
      <c r="I2631" s="1" t="s">
        <v>125</v>
      </c>
      <c r="J2631" s="1" t="s">
        <v>7528</v>
      </c>
      <c r="K2631" s="1" t="s">
        <v>8315</v>
      </c>
      <c r="L2631">
        <f>ROUNDUP(IF(B2631&gt;$D$4,0,($D$4-B2631+1)/365),0)</f>
        <v>0</v>
      </c>
      <c r="M2631">
        <f>ROUNDUP(IF(B2631&gt;$D$5,0,($D$5-B2631+1)/365),0)</f>
        <v>1</v>
      </c>
      <c r="N2631" s="28">
        <f>IF(OR(L2631=1,M2631=1),IF(B2631+364&lt;=$D$5,(B2631+364-$D$4+1)/365,IF(B2631&gt;$D$4,($D$5-B2631+1)/365,$D$6/365)),0)</f>
        <v>0.16893046042618376</v>
      </c>
      <c r="O2631" s="28">
        <f>'Data &amp; Parameter'!$E$16*'Data &amp; Parameter'!$E$17*('Data &amp; Parameter'!$E$18+'Data &amp; Parameter'!$E$19)*'Data &amp; Parameter'!$E$20*'Data &amp; Parameter'!$E$37*N2631</f>
        <v>0.58732126769320214</v>
      </c>
      <c r="P2631">
        <f>ROUNDUP(IF(D2631&gt;$D$4,0,($D$4-D2631+1)/365),0)</f>
        <v>0</v>
      </c>
      <c r="Q2631">
        <f>ROUNDUP(IF(D2631&gt;$D$5,0,($D$5-D2631+1)/365),0)</f>
        <v>1</v>
      </c>
      <c r="R2631" s="28">
        <f>IF(OR(P2631=1,Q2631=1),IF(D2631+364&lt;=$D$5,(D2631+364-$D$4+1)/365,IF(D2631&gt;$D$4,($D$5-D2631+1)/365,$D$6/365)),0)</f>
        <v>0.16892735286656055</v>
      </c>
      <c r="S2631" s="28">
        <f>'Data &amp; Parameter'!$E$16*'Data &amp; Parameter'!$E$17*('Data &amp; Parameter'!$E$18+'Data &amp; Parameter'!$E$19)*'Data &amp; Parameter'!$E$20*'Data &amp; Parameter'!$E$37*R2631</f>
        <v>0.58731046362712225</v>
      </c>
      <c r="T2631" s="28">
        <f t="shared" si="40"/>
        <v>1.1746317313203245</v>
      </c>
    </row>
    <row r="2632" spans="1:20" ht="15.75" customHeight="1" x14ac:dyDescent="0.35">
      <c r="A2632">
        <v>2625</v>
      </c>
      <c r="B2632" s="76">
        <v>44240.340682870374</v>
      </c>
      <c r="C2632" s="1" t="s">
        <v>8316</v>
      </c>
      <c r="D2632" s="76">
        <v>44240.341423611113</v>
      </c>
      <c r="E2632" s="1" t="s">
        <v>8317</v>
      </c>
      <c r="F2632" s="1" t="s">
        <v>8318</v>
      </c>
      <c r="G2632" s="1" t="s">
        <v>123</v>
      </c>
      <c r="H2632" s="1" t="s">
        <v>124</v>
      </c>
      <c r="I2632" s="1" t="s">
        <v>125</v>
      </c>
      <c r="J2632" s="1" t="s">
        <v>7528</v>
      </c>
      <c r="K2632" s="1" t="s">
        <v>8235</v>
      </c>
      <c r="L2632">
        <f>ROUNDUP(IF(B2632&gt;$D$4,0,($D$4-B2632+1)/365),0)</f>
        <v>0</v>
      </c>
      <c r="M2632">
        <f>ROUNDUP(IF(B2632&gt;$D$5,0,($D$5-B2632+1)/365),0)</f>
        <v>1</v>
      </c>
      <c r="N2632" s="28">
        <f>IF(OR(L2632=1,M2632=1),IF(B2632+364&lt;=$D$5,(B2632+364-$D$4+1)/365,IF(B2632&gt;$D$4,($D$5-B2632+1)/365,$D$6/365)),0)</f>
        <v>0.16892963597157887</v>
      </c>
      <c r="O2632" s="28">
        <f>'Data &amp; Parameter'!$E$16*'Data &amp; Parameter'!$E$17*('Data &amp; Parameter'!$E$18+'Data &amp; Parameter'!$E$19)*'Data &amp; Parameter'!$E$20*'Data &amp; Parameter'!$E$37*N2632</f>
        <v>0.58731840130828561</v>
      </c>
      <c r="P2632">
        <f>ROUNDUP(IF(D2632&gt;$D$4,0,($D$4-D2632+1)/365),0)</f>
        <v>0</v>
      </c>
      <c r="Q2632">
        <f>ROUNDUP(IF(D2632&gt;$D$5,0,($D$5-D2632+1)/365),0)</f>
        <v>1</v>
      </c>
      <c r="R2632" s="28">
        <f>IF(OR(P2632=1,Q2632=1),IF(D2632+364&lt;=$D$5,(D2632+364-$D$4+1)/365,IF(D2632&gt;$D$4,($D$5-D2632+1)/365,$D$6/365)),0)</f>
        <v>0.16892760654489591</v>
      </c>
      <c r="S2632" s="28">
        <f>'Data &amp; Parameter'!$E$16*'Data &amp; Parameter'!$E$17*('Data &amp; Parameter'!$E$18+'Data &amp; Parameter'!$E$19)*'Data &amp; Parameter'!$E$20*'Data &amp; Parameter'!$E$37*R2632</f>
        <v>0.58731134559169595</v>
      </c>
      <c r="T2632" s="28">
        <f t="shared" si="40"/>
        <v>1.1746297468999816</v>
      </c>
    </row>
    <row r="2633" spans="1:20" ht="15.75" customHeight="1" x14ac:dyDescent="0.35">
      <c r="A2633">
        <v>2626</v>
      </c>
      <c r="B2633" s="76">
        <v>44240.341261574074</v>
      </c>
      <c r="C2633" s="1" t="s">
        <v>8319</v>
      </c>
      <c r="D2633" s="76">
        <v>44240.341898148152</v>
      </c>
      <c r="E2633" s="1" t="s">
        <v>8320</v>
      </c>
      <c r="F2633" s="1" t="s">
        <v>8321</v>
      </c>
      <c r="G2633" s="1" t="s">
        <v>123</v>
      </c>
      <c r="H2633" s="1" t="s">
        <v>124</v>
      </c>
      <c r="I2633" s="1" t="s">
        <v>125</v>
      </c>
      <c r="J2633" s="1" t="s">
        <v>7528</v>
      </c>
      <c r="K2633" s="1" t="s">
        <v>8272</v>
      </c>
      <c r="L2633">
        <f>ROUNDUP(IF(B2633&gt;$D$4,0,($D$4-B2633+1)/365),0)</f>
        <v>0</v>
      </c>
      <c r="M2633">
        <f>ROUNDUP(IF(B2633&gt;$D$5,0,($D$5-B2633+1)/365),0)</f>
        <v>1</v>
      </c>
      <c r="N2633" s="28">
        <f>IF(OR(L2633=1,M2633=1),IF(B2633+364&lt;=$D$5,(B2633+364-$D$4+1)/365,IF(B2633&gt;$D$4,($D$5-B2633+1)/365,$D$6/365)),0)</f>
        <v>0.16892805048198781</v>
      </c>
      <c r="O2633" s="28">
        <f>'Data &amp; Parameter'!$E$16*'Data &amp; Parameter'!$E$17*('Data &amp; Parameter'!$E$18+'Data &amp; Parameter'!$E$19)*'Data &amp; Parameter'!$E$20*'Data &amp; Parameter'!$E$37*N2633</f>
        <v>0.58731288902971734</v>
      </c>
      <c r="P2633">
        <f>ROUNDUP(IF(D2633&gt;$D$4,0,($D$4-D2633+1)/365),0)</f>
        <v>0</v>
      </c>
      <c r="Q2633">
        <f>ROUNDUP(IF(D2633&gt;$D$5,0,($D$5-D2633+1)/365),0)</f>
        <v>1</v>
      </c>
      <c r="R2633" s="28">
        <f>IF(OR(P2633=1,Q2633=1),IF(D2633+364&lt;=$D$5,(D2633+364-$D$4+1)/365,IF(D2633&gt;$D$4,($D$5-D2633+1)/365,$D$6/365)),0)</f>
        <v>0.16892630644341969</v>
      </c>
      <c r="S2633" s="28">
        <f>'Data &amp; Parameter'!$E$16*'Data &amp; Parameter'!$E$17*('Data &amp; Parameter'!$E$18+'Data &amp; Parameter'!$E$19)*'Data &amp; Parameter'!$E$20*'Data &amp; Parameter'!$E$37*R2633</f>
        <v>0.58730682552322977</v>
      </c>
      <c r="T2633" s="28">
        <f t="shared" ref="T2633:T2696" si="41">O2633+S2633</f>
        <v>1.1746197145529471</v>
      </c>
    </row>
    <row r="2634" spans="1:20" ht="15.75" customHeight="1" x14ac:dyDescent="0.35">
      <c r="A2634">
        <v>2627</v>
      </c>
      <c r="B2634" s="76">
        <v>44240.343576388885</v>
      </c>
      <c r="C2634" s="1" t="s">
        <v>8322</v>
      </c>
      <c r="D2634" s="76">
        <v>44240.344282407408</v>
      </c>
      <c r="E2634" s="1" t="s">
        <v>8323</v>
      </c>
      <c r="F2634" s="1" t="s">
        <v>8324</v>
      </c>
      <c r="G2634" s="1" t="s">
        <v>123</v>
      </c>
      <c r="H2634" s="1" t="s">
        <v>124</v>
      </c>
      <c r="I2634" s="1" t="s">
        <v>125</v>
      </c>
      <c r="J2634" s="1" t="s">
        <v>7528</v>
      </c>
      <c r="K2634" s="1" t="s">
        <v>8235</v>
      </c>
      <c r="L2634">
        <f>ROUNDUP(IF(B2634&gt;$D$4,0,($D$4-B2634+1)/365),0)</f>
        <v>0</v>
      </c>
      <c r="M2634">
        <f>ROUNDUP(IF(B2634&gt;$D$5,0,($D$5-B2634+1)/365),0)</f>
        <v>1</v>
      </c>
      <c r="N2634" s="28">
        <f>IF(OR(L2634=1,M2634=1),IF(B2634+364&lt;=$D$5,(B2634+364-$D$4+1)/365,IF(B2634&gt;$D$4,($D$5-B2634+1)/365,$D$6/365)),0)</f>
        <v>0.16892170852360361</v>
      </c>
      <c r="O2634" s="28">
        <f>'Data &amp; Parameter'!$E$16*'Data &amp; Parameter'!$E$17*('Data &amp; Parameter'!$E$18+'Data &amp; Parameter'!$E$19)*'Data &amp; Parameter'!$E$20*'Data &amp; Parameter'!$E$37*N2634</f>
        <v>0.5872908399153749</v>
      </c>
      <c r="P2634">
        <f>ROUNDUP(IF(D2634&gt;$D$4,0,($D$4-D2634+1)/365),0)</f>
        <v>0</v>
      </c>
      <c r="Q2634">
        <f>ROUNDUP(IF(D2634&gt;$D$5,0,($D$5-D2634+1)/365),0)</f>
        <v>1</v>
      </c>
      <c r="R2634" s="28">
        <f>IF(OR(P2634=1,Q2634=1),IF(D2634+364&lt;=$D$5,(D2634+364-$D$4+1)/365,IF(D2634&gt;$D$4,($D$5-D2634+1)/365,$D$6/365)),0)</f>
        <v>0.16891977422627899</v>
      </c>
      <c r="S2634" s="28">
        <f>'Data &amp; Parameter'!$E$16*'Data &amp; Parameter'!$E$17*('Data &amp; Parameter'!$E$18+'Data &amp; Parameter'!$E$19)*'Data &amp; Parameter'!$E$20*'Data &amp; Parameter'!$E$37*R2634</f>
        <v>0.58728411493543975</v>
      </c>
      <c r="T2634" s="28">
        <f t="shared" si="41"/>
        <v>1.1745749548508146</v>
      </c>
    </row>
    <row r="2635" spans="1:20" ht="15.75" customHeight="1" x14ac:dyDescent="0.35">
      <c r="A2635">
        <v>2628</v>
      </c>
      <c r="B2635" s="76">
        <v>44240.343981481477</v>
      </c>
      <c r="C2635" s="1" t="s">
        <v>8325</v>
      </c>
      <c r="D2635" s="76">
        <v>44240.345497685186</v>
      </c>
      <c r="E2635" s="1" t="s">
        <v>8326</v>
      </c>
      <c r="F2635" s="1" t="s">
        <v>8327</v>
      </c>
      <c r="G2635" s="1" t="s">
        <v>123</v>
      </c>
      <c r="H2635" s="1" t="s">
        <v>124</v>
      </c>
      <c r="I2635" s="1" t="s">
        <v>125</v>
      </c>
      <c r="J2635" s="1" t="s">
        <v>7528</v>
      </c>
      <c r="K2635" s="1" t="s">
        <v>8315</v>
      </c>
      <c r="L2635">
        <f>ROUNDUP(IF(B2635&gt;$D$4,0,($D$4-B2635+1)/365),0)</f>
        <v>0</v>
      </c>
      <c r="M2635">
        <f>ROUNDUP(IF(B2635&gt;$D$5,0,($D$5-B2635+1)/365),0)</f>
        <v>1</v>
      </c>
      <c r="N2635" s="28">
        <f>IF(OR(L2635=1,M2635=1),IF(B2635+364&lt;=$D$5,(B2635+364-$D$4+1)/365,IF(B2635&gt;$D$4,($D$5-B2635+1)/365,$D$6/365)),0)</f>
        <v>0.16892059868088388</v>
      </c>
      <c r="O2635" s="28">
        <f>'Data &amp; Parameter'!$E$16*'Data &amp; Parameter'!$E$17*('Data &amp; Parameter'!$E$18+'Data &amp; Parameter'!$E$19)*'Data &amp; Parameter'!$E$20*'Data &amp; Parameter'!$E$37*N2635</f>
        <v>0.58728698132035628</v>
      </c>
      <c r="P2635">
        <f>ROUNDUP(IF(D2635&gt;$D$4,0,($D$4-D2635+1)/365),0)</f>
        <v>0</v>
      </c>
      <c r="Q2635">
        <f>ROUNDUP(IF(D2635&gt;$D$5,0,($D$5-D2635+1)/365),0)</f>
        <v>1</v>
      </c>
      <c r="R2635" s="28">
        <f>IF(OR(P2635=1,Q2635=1),IF(D2635+364&lt;=$D$5,(D2635+364-$D$4+1)/365,IF(D2635&gt;$D$4,($D$5-D2635+1)/365,$D$6/365)),0)</f>
        <v>0.16891644469811981</v>
      </c>
      <c r="S2635" s="28">
        <f>'Data &amp; Parameter'!$E$16*'Data &amp; Parameter'!$E$17*('Data &amp; Parameter'!$E$18+'Data &amp; Parameter'!$E$19)*'Data &amp; Parameter'!$E$20*'Data &amp; Parameter'!$E$37*R2635</f>
        <v>0.58727253915038402</v>
      </c>
      <c r="T2635" s="28">
        <f t="shared" si="41"/>
        <v>1.1745595204707402</v>
      </c>
    </row>
    <row r="2636" spans="1:20" ht="15.75" customHeight="1" x14ac:dyDescent="0.35">
      <c r="A2636">
        <v>2629</v>
      </c>
      <c r="B2636" s="76">
        <v>44240.34538194444</v>
      </c>
      <c r="C2636" s="1" t="s">
        <v>8328</v>
      </c>
      <c r="D2636" s="76">
        <v>44240.345925925925</v>
      </c>
      <c r="E2636" s="1" t="s">
        <v>8329</v>
      </c>
      <c r="F2636" s="1" t="s">
        <v>8330</v>
      </c>
      <c r="G2636" s="1" t="s">
        <v>123</v>
      </c>
      <c r="H2636" s="1" t="s">
        <v>124</v>
      </c>
      <c r="I2636" s="1" t="s">
        <v>125</v>
      </c>
      <c r="J2636" s="1" t="s">
        <v>7528</v>
      </c>
      <c r="K2636" s="1" t="s">
        <v>8272</v>
      </c>
      <c r="L2636">
        <f>ROUNDUP(IF(B2636&gt;$D$4,0,($D$4-B2636+1)/365),0)</f>
        <v>0</v>
      </c>
      <c r="M2636">
        <f>ROUNDUP(IF(B2636&gt;$D$5,0,($D$5-B2636+1)/365),0)</f>
        <v>1</v>
      </c>
      <c r="N2636" s="28">
        <f>IF(OR(L2636=1,M2636=1),IF(B2636+364&lt;=$D$5,(B2636+364-$D$4+1)/365,IF(B2636&gt;$D$4,($D$5-B2636+1)/365,$D$6/365)),0)</f>
        <v>0.16891676179605397</v>
      </c>
      <c r="O2636" s="28">
        <f>'Data &amp; Parameter'!$E$16*'Data &amp; Parameter'!$E$17*('Data &amp; Parameter'!$E$18+'Data &amp; Parameter'!$E$19)*'Data &amp; Parameter'!$E$20*'Data &amp; Parameter'!$E$37*N2636</f>
        <v>0.58727364160615303</v>
      </c>
      <c r="P2636">
        <f>ROUNDUP(IF(D2636&gt;$D$4,0,($D$4-D2636+1)/365),0)</f>
        <v>0</v>
      </c>
      <c r="Q2636">
        <f>ROUNDUP(IF(D2636&gt;$D$5,0,($D$5-D2636+1)/365),0)</f>
        <v>1</v>
      </c>
      <c r="R2636" s="28">
        <f>IF(OR(P2636=1,Q2636=1),IF(D2636+364&lt;=$D$5,(D2636+364-$D$4+1)/365,IF(D2636&gt;$D$4,($D$5-D2636+1)/365,$D$6/365)),0)</f>
        <v>0.16891527143582122</v>
      </c>
      <c r="S2636" s="28">
        <f>'Data &amp; Parameter'!$E$16*'Data &amp; Parameter'!$E$17*('Data &amp; Parameter'!$E$18+'Data &amp; Parameter'!$E$19)*'Data &amp; Parameter'!$E$20*'Data &amp; Parameter'!$E$37*R2636</f>
        <v>0.58726846006423927</v>
      </c>
      <c r="T2636" s="28">
        <f t="shared" si="41"/>
        <v>1.1745421016703923</v>
      </c>
    </row>
    <row r="2637" spans="1:20" ht="15.75" customHeight="1" x14ac:dyDescent="0.35">
      <c r="A2637">
        <v>2630</v>
      </c>
      <c r="B2637" s="76">
        <v>44240.347974537042</v>
      </c>
      <c r="C2637" s="1" t="s">
        <v>8331</v>
      </c>
      <c r="D2637" s="76">
        <v>44240.348460648151</v>
      </c>
      <c r="E2637" s="1" t="s">
        <v>8332</v>
      </c>
      <c r="F2637" s="1" t="s">
        <v>8333</v>
      </c>
      <c r="G2637" s="1" t="s">
        <v>123</v>
      </c>
      <c r="H2637" s="1" t="s">
        <v>124</v>
      </c>
      <c r="I2637" s="1" t="s">
        <v>125</v>
      </c>
      <c r="J2637" s="1" t="s">
        <v>7528</v>
      </c>
      <c r="K2637" s="1" t="s">
        <v>8272</v>
      </c>
      <c r="L2637">
        <f>ROUNDUP(IF(B2637&gt;$D$4,0,($D$4-B2637+1)/365),0)</f>
        <v>0</v>
      </c>
      <c r="M2637">
        <f>ROUNDUP(IF(B2637&gt;$D$5,0,($D$5-B2637+1)/365),0)</f>
        <v>1</v>
      </c>
      <c r="N2637" s="28">
        <f>IF(OR(L2637=1,M2637=1),IF(B2637+364&lt;=$D$5,(B2637+364-$D$4+1)/365,IF(B2637&gt;$D$4,($D$5-B2637+1)/365,$D$6/365)),0)</f>
        <v>0.16890965880262379</v>
      </c>
      <c r="O2637" s="28">
        <f>'Data &amp; Parameter'!$E$16*'Data &amp; Parameter'!$E$17*('Data &amp; Parameter'!$E$18+'Data &amp; Parameter'!$E$19)*'Data &amp; Parameter'!$E$20*'Data &amp; Parameter'!$E$37*N2637</f>
        <v>0.5872489465979509</v>
      </c>
      <c r="P2637">
        <f>ROUNDUP(IF(D2637&gt;$D$4,0,($D$4-D2637+1)/365),0)</f>
        <v>0</v>
      </c>
      <c r="Q2637">
        <f>ROUNDUP(IF(D2637&gt;$D$5,0,($D$5-D2637+1)/365),0)</f>
        <v>1</v>
      </c>
      <c r="R2637" s="28">
        <f>IF(OR(P2637=1,Q2637=1),IF(D2637+364&lt;=$D$5,(D2637+364-$D$4+1)/365,IF(D2637&gt;$D$4,($D$5-D2637+1)/365,$D$6/365)),0)</f>
        <v>0.1689083269913681</v>
      </c>
      <c r="S2637" s="28">
        <f>'Data &amp; Parameter'!$E$16*'Data &amp; Parameter'!$E$17*('Data &amp; Parameter'!$E$18+'Data &amp; Parameter'!$E$19)*'Data &amp; Parameter'!$E$20*'Data &amp; Parameter'!$E$37*R2637</f>
        <v>0.58724431628395624</v>
      </c>
      <c r="T2637" s="28">
        <f t="shared" si="41"/>
        <v>1.1744932628819071</v>
      </c>
    </row>
    <row r="2638" spans="1:20" ht="15.75" customHeight="1" x14ac:dyDescent="0.35">
      <c r="A2638">
        <v>2631</v>
      </c>
      <c r="B2638" s="76">
        <v>44240.348275462966</v>
      </c>
      <c r="C2638" s="1" t="s">
        <v>8334</v>
      </c>
      <c r="D2638" s="76">
        <v>44240.348993055552</v>
      </c>
      <c r="E2638" s="1" t="s">
        <v>8335</v>
      </c>
      <c r="F2638" s="1" t="s">
        <v>8336</v>
      </c>
      <c r="G2638" s="1" t="s">
        <v>123</v>
      </c>
      <c r="H2638" s="1" t="s">
        <v>124</v>
      </c>
      <c r="I2638" s="1" t="s">
        <v>125</v>
      </c>
      <c r="J2638" s="1" t="s">
        <v>7528</v>
      </c>
      <c r="K2638" s="1" t="s">
        <v>8315</v>
      </c>
      <c r="L2638">
        <f>ROUNDUP(IF(B2638&gt;$D$4,0,($D$4-B2638+1)/365),0)</f>
        <v>0</v>
      </c>
      <c r="M2638">
        <f>ROUNDUP(IF(B2638&gt;$D$5,0,($D$5-B2638+1)/365),0)</f>
        <v>1</v>
      </c>
      <c r="N2638" s="28">
        <f>IF(OR(L2638=1,M2638=1),IF(B2638+364&lt;=$D$5,(B2638+364-$D$4+1)/365,IF(B2638&gt;$D$4,($D$5-B2638+1)/365,$D$6/365)),0)</f>
        <v>0.16890883434803883</v>
      </c>
      <c r="O2638" s="28">
        <f>'Data &amp; Parameter'!$E$16*'Data &amp; Parameter'!$E$17*('Data &amp; Parameter'!$E$18+'Data &amp; Parameter'!$E$19)*'Data &amp; Parameter'!$E$20*'Data &amp; Parameter'!$E$37*N2638</f>
        <v>0.58724608021310365</v>
      </c>
      <c r="P2638">
        <f>ROUNDUP(IF(D2638&gt;$D$4,0,($D$4-D2638+1)/365),0)</f>
        <v>0</v>
      </c>
      <c r="Q2638">
        <f>ROUNDUP(IF(D2638&gt;$D$5,0,($D$5-D2638+1)/365),0)</f>
        <v>1</v>
      </c>
      <c r="R2638" s="28">
        <f>IF(OR(P2638=1,Q2638=1),IF(D2638+364&lt;=$D$5,(D2638+364-$D$4+1)/365,IF(D2638&gt;$D$4,($D$5-D2638+1)/365,$D$6/365)),0)</f>
        <v>0.16890686834095467</v>
      </c>
      <c r="S2638" s="28">
        <f>'Data &amp; Parameter'!$E$16*'Data &amp; Parameter'!$E$17*('Data &amp; Parameter'!$E$18+'Data &amp; Parameter'!$E$19)*'Data &amp; Parameter'!$E$20*'Data &amp; Parameter'!$E$37*R2638</f>
        <v>0.58723924498770941</v>
      </c>
      <c r="T2638" s="28">
        <f t="shared" si="41"/>
        <v>1.1744853252008132</v>
      </c>
    </row>
    <row r="2639" spans="1:20" ht="15.75" customHeight="1" x14ac:dyDescent="0.35">
      <c r="A2639">
        <v>2632</v>
      </c>
      <c r="B2639" s="76">
        <v>44240.348425925928</v>
      </c>
      <c r="C2639" s="1" t="s">
        <v>8337</v>
      </c>
      <c r="D2639" s="76">
        <v>44240.350416666668</v>
      </c>
      <c r="E2639" s="1" t="s">
        <v>8338</v>
      </c>
      <c r="F2639" s="1" t="s">
        <v>8339</v>
      </c>
      <c r="G2639" s="1" t="s">
        <v>123</v>
      </c>
      <c r="H2639" s="1" t="s">
        <v>124</v>
      </c>
      <c r="I2639" s="1" t="s">
        <v>125</v>
      </c>
      <c r="J2639" s="1" t="s">
        <v>7528</v>
      </c>
      <c r="K2639" s="1" t="s">
        <v>8340</v>
      </c>
      <c r="L2639">
        <f>ROUNDUP(IF(B2639&gt;$D$4,0,($D$4-B2639+1)/365),0)</f>
        <v>0</v>
      </c>
      <c r="M2639">
        <f>ROUNDUP(IF(B2639&gt;$D$5,0,($D$5-B2639+1)/365),0)</f>
        <v>1</v>
      </c>
      <c r="N2639" s="28">
        <f>IF(OR(L2639=1,M2639=1),IF(B2639+364&lt;=$D$5,(B2639+364-$D$4+1)/365,IF(B2639&gt;$D$4,($D$5-B2639+1)/365,$D$6/365)),0)</f>
        <v>0.16890842212074633</v>
      </c>
      <c r="O2639" s="28">
        <f>'Data &amp; Parameter'!$E$16*'Data &amp; Parameter'!$E$17*('Data &amp; Parameter'!$E$18+'Data &amp; Parameter'!$E$19)*'Data &amp; Parameter'!$E$20*'Data &amp; Parameter'!$E$37*N2639</f>
        <v>0.58724464702068002</v>
      </c>
      <c r="P2639">
        <f>ROUNDUP(IF(D2639&gt;$D$4,0,($D$4-D2639+1)/365),0)</f>
        <v>0</v>
      </c>
      <c r="Q2639">
        <f>ROUNDUP(IF(D2639&gt;$D$5,0,($D$5-D2639+1)/365),0)</f>
        <v>1</v>
      </c>
      <c r="R2639" s="28">
        <f>IF(OR(P2639=1,Q2639=1),IF(D2639+364&lt;=$D$5,(D2639+364-$D$4+1)/365,IF(D2639&gt;$D$4,($D$5-D2639+1)/365,$D$6/365)),0)</f>
        <v>0.16890296803652596</v>
      </c>
      <c r="S2639" s="28">
        <f>'Data &amp; Parameter'!$E$16*'Data &amp; Parameter'!$E$17*('Data &amp; Parameter'!$E$18+'Data &amp; Parameter'!$E$19)*'Data &amp; Parameter'!$E$20*'Data &amp; Parameter'!$E$37*R2639</f>
        <v>0.58722568478231085</v>
      </c>
      <c r="T2639" s="28">
        <f t="shared" si="41"/>
        <v>1.1744703318029908</v>
      </c>
    </row>
    <row r="2640" spans="1:20" ht="15.75" customHeight="1" x14ac:dyDescent="0.35">
      <c r="A2640">
        <v>2633</v>
      </c>
      <c r="B2640" s="76">
        <v>44240.350856481484</v>
      </c>
      <c r="C2640" s="1" t="s">
        <v>8341</v>
      </c>
      <c r="D2640" s="76">
        <v>44240.351446759261</v>
      </c>
      <c r="E2640" s="1" t="s">
        <v>8342</v>
      </c>
      <c r="F2640" s="1" t="s">
        <v>8343</v>
      </c>
      <c r="G2640" s="1" t="s">
        <v>123</v>
      </c>
      <c r="H2640" s="1" t="s">
        <v>124</v>
      </c>
      <c r="I2640" s="1" t="s">
        <v>125</v>
      </c>
      <c r="J2640" s="1" t="s">
        <v>7528</v>
      </c>
      <c r="K2640" s="1" t="s">
        <v>8272</v>
      </c>
      <c r="L2640">
        <f>ROUNDUP(IF(B2640&gt;$D$4,0,($D$4-B2640+1)/365),0)</f>
        <v>0</v>
      </c>
      <c r="M2640">
        <f>ROUNDUP(IF(B2640&gt;$D$5,0,($D$5-B2640+1)/365),0)</f>
        <v>1</v>
      </c>
      <c r="N2640" s="28">
        <f>IF(OR(L2640=1,M2640=1),IF(B2640+364&lt;=$D$5,(B2640+364-$D$4+1)/365,IF(B2640&gt;$D$4,($D$5-B2640+1)/365,$D$6/365)),0)</f>
        <v>0.16890176306442797</v>
      </c>
      <c r="O2640" s="28">
        <f>'Data &amp; Parameter'!$E$16*'Data &amp; Parameter'!$E$17*('Data &amp; Parameter'!$E$18+'Data &amp; Parameter'!$E$19)*'Data &amp; Parameter'!$E$20*'Data &amp; Parameter'!$E$37*N2640</f>
        <v>0.58722149545056845</v>
      </c>
      <c r="P2640">
        <f>ROUNDUP(IF(D2640&gt;$D$4,0,($D$4-D2640+1)/365),0)</f>
        <v>0</v>
      </c>
      <c r="Q2640">
        <f>ROUNDUP(IF(D2640&gt;$D$5,0,($D$5-D2640+1)/365),0)</f>
        <v>1</v>
      </c>
      <c r="R2640" s="28">
        <f>IF(OR(P2640=1,Q2640=1),IF(D2640+364&lt;=$D$5,(D2640+364-$D$4+1)/365,IF(D2640&gt;$D$4,($D$5-D2640+1)/365,$D$6/365)),0)</f>
        <v>0.16890014586503752</v>
      </c>
      <c r="S2640" s="28">
        <f>'Data &amp; Parameter'!$E$16*'Data &amp; Parameter'!$E$17*('Data &amp; Parameter'!$E$18+'Data &amp; Parameter'!$E$19)*'Data &amp; Parameter'!$E$20*'Data &amp; Parameter'!$E$37*R2640</f>
        <v>0.58721587292640243</v>
      </c>
      <c r="T2640" s="28">
        <f t="shared" si="41"/>
        <v>1.1744373683769709</v>
      </c>
    </row>
    <row r="2641" spans="1:20" ht="15.75" customHeight="1" x14ac:dyDescent="0.35">
      <c r="A2641">
        <v>2634</v>
      </c>
      <c r="B2641" s="76">
        <v>44240.351527777777</v>
      </c>
      <c r="C2641" s="1" t="s">
        <v>8344</v>
      </c>
      <c r="D2641" s="76">
        <v>44240.354444444441</v>
      </c>
      <c r="E2641" s="1" t="s">
        <v>8345</v>
      </c>
      <c r="F2641" s="1" t="s">
        <v>8346</v>
      </c>
      <c r="G2641" s="1" t="s">
        <v>123</v>
      </c>
      <c r="H2641" s="1" t="s">
        <v>124</v>
      </c>
      <c r="I2641" s="1" t="s">
        <v>125</v>
      </c>
      <c r="J2641" s="1" t="s">
        <v>7528</v>
      </c>
      <c r="K2641" s="1" t="s">
        <v>8315</v>
      </c>
      <c r="L2641">
        <f>ROUNDUP(IF(B2641&gt;$D$4,0,($D$4-B2641+1)/365),0)</f>
        <v>0</v>
      </c>
      <c r="M2641">
        <f>ROUNDUP(IF(B2641&gt;$D$5,0,($D$5-B2641+1)/365),0)</f>
        <v>1</v>
      </c>
      <c r="N2641" s="28">
        <f>IF(OR(L2641=1,M2641=1),IF(B2641+364&lt;=$D$5,(B2641+364-$D$4+1)/365,IF(B2641&gt;$D$4,($D$5-B2641+1)/365,$D$6/365)),0)</f>
        <v>0.16889992389650155</v>
      </c>
      <c r="O2641" s="28">
        <f>'Data &amp; Parameter'!$E$16*'Data &amp; Parameter'!$E$17*('Data &amp; Parameter'!$E$18+'Data &amp; Parameter'!$E$19)*'Data &amp; Parameter'!$E$20*'Data &amp; Parameter'!$E$37*N2641</f>
        <v>0.58721510120742648</v>
      </c>
      <c r="P2641">
        <f>ROUNDUP(IF(D2641&gt;$D$4,0,($D$4-D2641+1)/365),0)</f>
        <v>0</v>
      </c>
      <c r="Q2641">
        <f>ROUNDUP(IF(D2641&gt;$D$5,0,($D$5-D2641+1)/365),0)</f>
        <v>1</v>
      </c>
      <c r="R2641" s="28">
        <f>IF(OR(P2641=1,Q2641=1),IF(D2641+364&lt;=$D$5,(D2641+364-$D$4+1)/365,IF(D2641&gt;$D$4,($D$5-D2641+1)/365,$D$6/365)),0)</f>
        <v>0.16889193302892749</v>
      </c>
      <c r="S2641" s="28">
        <f>'Data &amp; Parameter'!$E$16*'Data &amp; Parameter'!$E$17*('Data &amp; Parameter'!$E$18+'Data &amp; Parameter'!$E$19)*'Data &amp; Parameter'!$E$20*'Data &amp; Parameter'!$E$37*R2641</f>
        <v>0.58718731932332024</v>
      </c>
      <c r="T2641" s="28">
        <f t="shared" si="41"/>
        <v>1.1744024205307468</v>
      </c>
    </row>
    <row r="2642" spans="1:20" ht="15.75" customHeight="1" x14ac:dyDescent="0.35">
      <c r="A2642">
        <v>2635</v>
      </c>
      <c r="B2642" s="76">
        <v>44240.353321759263</v>
      </c>
      <c r="C2642" s="1" t="s">
        <v>8347</v>
      </c>
      <c r="D2642" s="76">
        <v>44240.353888888887</v>
      </c>
      <c r="E2642" s="1" t="s">
        <v>8348</v>
      </c>
      <c r="F2642" s="1" t="s">
        <v>8349</v>
      </c>
      <c r="G2642" s="1" t="s">
        <v>123</v>
      </c>
      <c r="H2642" s="1" t="s">
        <v>124</v>
      </c>
      <c r="I2642" s="1" t="s">
        <v>125</v>
      </c>
      <c r="J2642" s="1" t="s">
        <v>7528</v>
      </c>
      <c r="K2642" s="1" t="s">
        <v>8272</v>
      </c>
      <c r="L2642">
        <f>ROUNDUP(IF(B2642&gt;$D$4,0,($D$4-B2642+1)/365),0)</f>
        <v>0</v>
      </c>
      <c r="M2642">
        <f>ROUNDUP(IF(B2642&gt;$D$5,0,($D$5-B2642+1)/365),0)</f>
        <v>1</v>
      </c>
      <c r="N2642" s="28">
        <f>IF(OR(L2642=1,M2642=1),IF(B2642+364&lt;=$D$5,(B2642+364-$D$4+1)/365,IF(B2642&gt;$D$4,($D$5-B2642+1)/365,$D$6/365)),0)</f>
        <v>0.16889500887873135</v>
      </c>
      <c r="O2642" s="28">
        <f>'Data &amp; Parameter'!$E$16*'Data &amp; Parameter'!$E$17*('Data &amp; Parameter'!$E$18+'Data &amp; Parameter'!$E$19)*'Data &amp; Parameter'!$E$20*'Data &amp; Parameter'!$E$37*N2642</f>
        <v>0.58719801314373299</v>
      </c>
      <c r="P2642">
        <f>ROUNDUP(IF(D2642&gt;$D$4,0,($D$4-D2642+1)/365),0)</f>
        <v>0</v>
      </c>
      <c r="Q2642">
        <f>ROUNDUP(IF(D2642&gt;$D$5,0,($D$5-D2642+1)/365),0)</f>
        <v>1</v>
      </c>
      <c r="R2642" s="28">
        <f>IF(OR(P2642=1,Q2642=1),IF(D2642+364&lt;=$D$5,(D2642+364-$D$4+1)/365,IF(D2642&gt;$D$4,($D$5-D2642+1)/365,$D$6/365)),0)</f>
        <v>0.16889345509893969</v>
      </c>
      <c r="S2642" s="28">
        <f>'Data &amp; Parameter'!$E$16*'Data &amp; Parameter'!$E$17*('Data &amp; Parameter'!$E$18+'Data &amp; Parameter'!$E$19)*'Data &amp; Parameter'!$E$20*'Data &amp; Parameter'!$E$37*R2642</f>
        <v>0.58719261111076249</v>
      </c>
      <c r="T2642" s="28">
        <f t="shared" si="41"/>
        <v>1.1743906242544955</v>
      </c>
    </row>
    <row r="2643" spans="1:20" ht="15.75" customHeight="1" x14ac:dyDescent="0.35">
      <c r="A2643">
        <v>2636</v>
      </c>
      <c r="B2643" s="76">
        <v>44240.354456018518</v>
      </c>
      <c r="C2643" s="1" t="s">
        <v>8350</v>
      </c>
      <c r="D2643" s="76">
        <v>44240.355474537035</v>
      </c>
      <c r="E2643" s="1" t="s">
        <v>8351</v>
      </c>
      <c r="F2643" s="1" t="s">
        <v>8352</v>
      </c>
      <c r="G2643" s="1" t="s">
        <v>123</v>
      </c>
      <c r="H2643" s="1" t="s">
        <v>124</v>
      </c>
      <c r="I2643" s="1" t="s">
        <v>125</v>
      </c>
      <c r="J2643" s="1" t="s">
        <v>7528</v>
      </c>
      <c r="K2643" s="1" t="s">
        <v>8340</v>
      </c>
      <c r="L2643">
        <f>ROUNDUP(IF(B2643&gt;$D$4,0,($D$4-B2643+1)/365),0)</f>
        <v>0</v>
      </c>
      <c r="M2643">
        <f>ROUNDUP(IF(B2643&gt;$D$5,0,($D$5-B2643+1)/365),0)</f>
        <v>1</v>
      </c>
      <c r="N2643" s="28">
        <f>IF(OR(L2643=1,M2643=1),IF(B2643+364&lt;=$D$5,(B2643+364-$D$4+1)/365,IF(B2643&gt;$D$4,($D$5-B2643+1)/365,$D$6/365)),0)</f>
        <v>0.1688919013191281</v>
      </c>
      <c r="O2643" s="28">
        <f>'Data &amp; Parameter'!$E$16*'Data &amp; Parameter'!$E$17*('Data &amp; Parameter'!$E$18+'Data &amp; Parameter'!$E$19)*'Data &amp; Parameter'!$E$20*'Data &amp; Parameter'!$E$37*N2643</f>
        <v>0.58718720907772259</v>
      </c>
      <c r="P2643">
        <f>ROUNDUP(IF(D2643&gt;$D$4,0,($D$4-D2643+1)/365),0)</f>
        <v>0</v>
      </c>
      <c r="Q2643">
        <f>ROUNDUP(IF(D2643&gt;$D$5,0,($D$5-D2643+1)/365),0)</f>
        <v>1</v>
      </c>
      <c r="R2643" s="28">
        <f>IF(OR(P2643=1,Q2643=1),IF(D2643+364&lt;=$D$5,(D2643+364-$D$4+1)/365,IF(D2643&gt;$D$4,($D$5-D2643+1)/365,$D$6/365)),0)</f>
        <v>0.16888911085743905</v>
      </c>
      <c r="S2643" s="28">
        <f>'Data &amp; Parameter'!$E$16*'Data &amp; Parameter'!$E$17*('Data &amp; Parameter'!$E$18+'Data &amp; Parameter'!$E$19)*'Data &amp; Parameter'!$E$20*'Data &amp; Parameter'!$E$37*R2643</f>
        <v>0.58717750746741193</v>
      </c>
      <c r="T2643" s="28">
        <f t="shared" si="41"/>
        <v>1.1743647165451345</v>
      </c>
    </row>
    <row r="2644" spans="1:20" ht="15.75" customHeight="1" x14ac:dyDescent="0.35">
      <c r="A2644">
        <v>2637</v>
      </c>
      <c r="B2644" s="76">
        <v>44240.356076388889</v>
      </c>
      <c r="C2644" s="1" t="s">
        <v>8353</v>
      </c>
      <c r="D2644" s="76">
        <v>44240.356898148151</v>
      </c>
      <c r="E2644" s="1" t="s">
        <v>8354</v>
      </c>
      <c r="F2644" s="1" t="s">
        <v>8355</v>
      </c>
      <c r="G2644" s="1" t="s">
        <v>123</v>
      </c>
      <c r="H2644" s="1" t="s">
        <v>124</v>
      </c>
      <c r="I2644" s="1" t="s">
        <v>125</v>
      </c>
      <c r="J2644" s="1" t="s">
        <v>7528</v>
      </c>
      <c r="K2644" s="1" t="s">
        <v>8272</v>
      </c>
      <c r="L2644">
        <f>ROUNDUP(IF(B2644&gt;$D$4,0,($D$4-B2644+1)/365),0)</f>
        <v>0</v>
      </c>
      <c r="M2644">
        <f>ROUNDUP(IF(B2644&gt;$D$5,0,($D$5-B2644+1)/365),0)</f>
        <v>1</v>
      </c>
      <c r="N2644" s="28">
        <f>IF(OR(L2644=1,M2644=1),IF(B2644+364&lt;=$D$5,(B2644+364-$D$4+1)/365,IF(B2644&gt;$D$4,($D$5-B2644+1)/365,$D$6/365)),0)</f>
        <v>0.16888746194824919</v>
      </c>
      <c r="O2644" s="28">
        <f>'Data &amp; Parameter'!$E$16*'Data &amp; Parameter'!$E$17*('Data &amp; Parameter'!$E$18+'Data &amp; Parameter'!$E$19)*'Data &amp; Parameter'!$E$20*'Data &amp; Parameter'!$E$37*N2644</f>
        <v>0.58717177469764825</v>
      </c>
      <c r="P2644">
        <f>ROUNDUP(IF(D2644&gt;$D$4,0,($D$4-D2644+1)/365),0)</f>
        <v>0</v>
      </c>
      <c r="Q2644">
        <f>ROUNDUP(IF(D2644&gt;$D$5,0,($D$5-D2644+1)/365),0)</f>
        <v>1</v>
      </c>
      <c r="R2644" s="28">
        <f>IF(OR(P2644=1,Q2644=1),IF(D2644+364&lt;=$D$5,(D2644+364-$D$4+1)/365,IF(D2644&gt;$D$4,($D$5-D2644+1)/365,$D$6/365)),0)</f>
        <v>0.16888521055301034</v>
      </c>
      <c r="S2644" s="28">
        <f>'Data &amp; Parameter'!$E$16*'Data &amp; Parameter'!$E$17*('Data &amp; Parameter'!$E$18+'Data &amp; Parameter'!$E$19)*'Data &amp; Parameter'!$E$20*'Data &amp; Parameter'!$E$37*R2644</f>
        <v>0.58716394726201326</v>
      </c>
      <c r="T2644" s="28">
        <f t="shared" si="41"/>
        <v>1.1743357219596615</v>
      </c>
    </row>
    <row r="2645" spans="1:20" ht="15.75" customHeight="1" x14ac:dyDescent="0.35">
      <c r="A2645">
        <v>2638</v>
      </c>
      <c r="B2645" s="76">
        <v>44240.356874999998</v>
      </c>
      <c r="C2645" s="1" t="s">
        <v>8356</v>
      </c>
      <c r="D2645" s="76">
        <v>44240.35769675926</v>
      </c>
      <c r="E2645" s="1" t="s">
        <v>8357</v>
      </c>
      <c r="F2645" s="1" t="s">
        <v>8358</v>
      </c>
      <c r="G2645" s="1" t="s">
        <v>123</v>
      </c>
      <c r="H2645" s="1" t="s">
        <v>124</v>
      </c>
      <c r="I2645" s="1" t="s">
        <v>125</v>
      </c>
      <c r="J2645" s="1" t="s">
        <v>7528</v>
      </c>
      <c r="K2645" s="1" t="s">
        <v>8315</v>
      </c>
      <c r="L2645">
        <f>ROUNDUP(IF(B2645&gt;$D$4,0,($D$4-B2645+1)/365),0)</f>
        <v>0</v>
      </c>
      <c r="M2645">
        <f>ROUNDUP(IF(B2645&gt;$D$5,0,($D$5-B2645+1)/365),0)</f>
        <v>1</v>
      </c>
      <c r="N2645" s="28">
        <f>IF(OR(L2645=1,M2645=1),IF(B2645+364&lt;=$D$5,(B2645+364-$D$4+1)/365,IF(B2645&gt;$D$4,($D$5-B2645+1)/365,$D$6/365)),0)</f>
        <v>0.16888527397260911</v>
      </c>
      <c r="O2645" s="28">
        <f>'Data &amp; Parameter'!$E$16*'Data &amp; Parameter'!$E$17*('Data &amp; Parameter'!$E$18+'Data &amp; Parameter'!$E$19)*'Data &amp; Parameter'!$E$20*'Data &amp; Parameter'!$E$37*N2645</f>
        <v>0.58716416775320857</v>
      </c>
      <c r="P2645">
        <f>ROUNDUP(IF(D2645&gt;$D$4,0,($D$4-D2645+1)/365),0)</f>
        <v>0</v>
      </c>
      <c r="Q2645">
        <f>ROUNDUP(IF(D2645&gt;$D$5,0,($D$5-D2645+1)/365),0)</f>
        <v>1</v>
      </c>
      <c r="R2645" s="28">
        <f>IF(OR(P2645=1,Q2645=1),IF(D2645+364&lt;=$D$5,(D2645+364-$D$4+1)/365,IF(D2645&gt;$D$4,($D$5-D2645+1)/365,$D$6/365)),0)</f>
        <v>0.16888302257737026</v>
      </c>
      <c r="S2645" s="28">
        <f>'Data &amp; Parameter'!$E$16*'Data &amp; Parameter'!$E$17*('Data &amp; Parameter'!$E$18+'Data &amp; Parameter'!$E$19)*'Data &amp; Parameter'!$E$20*'Data &amp; Parameter'!$E$37*R2645</f>
        <v>0.58715634031757369</v>
      </c>
      <c r="T2645" s="28">
        <f t="shared" si="41"/>
        <v>1.1743205080707821</v>
      </c>
    </row>
    <row r="2646" spans="1:20" ht="15.75" customHeight="1" x14ac:dyDescent="0.35">
      <c r="A2646">
        <v>2639</v>
      </c>
      <c r="B2646" s="76">
        <v>44240.357615740737</v>
      </c>
      <c r="C2646" s="1" t="s">
        <v>8359</v>
      </c>
      <c r="D2646" s="76">
        <v>44240.358576388884</v>
      </c>
      <c r="E2646" s="1" t="s">
        <v>8360</v>
      </c>
      <c r="F2646" s="1" t="s">
        <v>8361</v>
      </c>
      <c r="G2646" s="1" t="s">
        <v>123</v>
      </c>
      <c r="H2646" s="1" t="s">
        <v>124</v>
      </c>
      <c r="I2646" s="1" t="s">
        <v>125</v>
      </c>
      <c r="J2646" s="1" t="s">
        <v>7528</v>
      </c>
      <c r="K2646" s="1" t="s">
        <v>8340</v>
      </c>
      <c r="L2646">
        <f>ROUNDUP(IF(B2646&gt;$D$4,0,($D$4-B2646+1)/365),0)</f>
        <v>0</v>
      </c>
      <c r="M2646">
        <f>ROUNDUP(IF(B2646&gt;$D$5,0,($D$5-B2646+1)/365),0)</f>
        <v>1</v>
      </c>
      <c r="N2646" s="28">
        <f>IF(OR(L2646=1,M2646=1),IF(B2646+364&lt;=$D$5,(B2646+364-$D$4+1)/365,IF(B2646&gt;$D$4,($D$5-B2646+1)/365,$D$6/365)),0)</f>
        <v>0.16888324454592618</v>
      </c>
      <c r="O2646" s="28">
        <f>'Data &amp; Parameter'!$E$16*'Data &amp; Parameter'!$E$17*('Data &amp; Parameter'!$E$18+'Data &amp; Parameter'!$E$19)*'Data &amp; Parameter'!$E$20*'Data &amp; Parameter'!$E$37*N2646</f>
        <v>0.58715711203661913</v>
      </c>
      <c r="P2646">
        <f>ROUNDUP(IF(D2646&gt;$D$4,0,($D$4-D2646+1)/365),0)</f>
        <v>0</v>
      </c>
      <c r="Q2646">
        <f>ROUNDUP(IF(D2646&gt;$D$5,0,($D$5-D2646+1)/365),0)</f>
        <v>1</v>
      </c>
      <c r="R2646" s="28">
        <f>IF(OR(P2646=1,Q2646=1),IF(D2646+364&lt;=$D$5,(D2646+364-$D$4+1)/365,IF(D2646&gt;$D$4,($D$5-D2646+1)/365,$D$6/365)),0)</f>
        <v>0.16888061263319423</v>
      </c>
      <c r="S2646" s="28">
        <f>'Data &amp; Parameter'!$E$16*'Data &amp; Parameter'!$E$17*('Data &amp; Parameter'!$E$18+'Data &amp; Parameter'!$E$19)*'Data &amp; Parameter'!$E$20*'Data &amp; Parameter'!$E$37*R2646</f>
        <v>0.58714796165415828</v>
      </c>
      <c r="T2646" s="28">
        <f t="shared" si="41"/>
        <v>1.1743050736907774</v>
      </c>
    </row>
    <row r="2647" spans="1:20" ht="15.75" customHeight="1" x14ac:dyDescent="0.35">
      <c r="A2647">
        <v>2640</v>
      </c>
      <c r="B2647" s="76">
        <v>44240.360046296293</v>
      </c>
      <c r="C2647" s="1" t="s">
        <v>8362</v>
      </c>
      <c r="D2647" s="76">
        <v>44240.360902777778</v>
      </c>
      <c r="E2647" s="1" t="s">
        <v>8363</v>
      </c>
      <c r="F2647" s="1" t="s">
        <v>8364</v>
      </c>
      <c r="G2647" s="1" t="s">
        <v>123</v>
      </c>
      <c r="H2647" s="1" t="s">
        <v>124</v>
      </c>
      <c r="I2647" s="1" t="s">
        <v>125</v>
      </c>
      <c r="J2647" s="1" t="s">
        <v>7528</v>
      </c>
      <c r="K2647" s="1" t="s">
        <v>8272</v>
      </c>
      <c r="L2647">
        <f>ROUNDUP(IF(B2647&gt;$D$4,0,($D$4-B2647+1)/365),0)</f>
        <v>0</v>
      </c>
      <c r="M2647">
        <f>ROUNDUP(IF(B2647&gt;$D$5,0,($D$5-B2647+1)/365),0)</f>
        <v>1</v>
      </c>
      <c r="N2647" s="28">
        <f>IF(OR(L2647=1,M2647=1),IF(B2647+364&lt;=$D$5,(B2647+364-$D$4+1)/365,IF(B2647&gt;$D$4,($D$5-B2647+1)/365,$D$6/365)),0)</f>
        <v>0.16887658548960782</v>
      </c>
      <c r="O2647" s="28">
        <f>'Data &amp; Parameter'!$E$16*'Data &amp; Parameter'!$E$17*('Data &amp; Parameter'!$E$18+'Data &amp; Parameter'!$E$19)*'Data &amp; Parameter'!$E$20*'Data &amp; Parameter'!$E$37*N2647</f>
        <v>0.58713396046650745</v>
      </c>
      <c r="P2647">
        <f>ROUNDUP(IF(D2647&gt;$D$4,0,($D$4-D2647+1)/365),0)</f>
        <v>0</v>
      </c>
      <c r="Q2647">
        <f>ROUNDUP(IF(D2647&gt;$D$5,0,($D$5-D2647+1)/365),0)</f>
        <v>1</v>
      </c>
      <c r="R2647" s="28">
        <f>IF(OR(P2647=1,Q2647=1),IF(D2647+364&lt;=$D$5,(D2647+364-$D$4+1)/365,IF(D2647&gt;$D$4,($D$5-D2647+1)/365,$D$6/365)),0)</f>
        <v>0.16887423896499071</v>
      </c>
      <c r="S2647" s="28">
        <f>'Data &amp; Parameter'!$E$16*'Data &amp; Parameter'!$E$17*('Data &amp; Parameter'!$E$18+'Data &amp; Parameter'!$E$19)*'Data &amp; Parameter'!$E$20*'Data &amp; Parameter'!$E$37*R2647</f>
        <v>0.58712580229414879</v>
      </c>
      <c r="T2647" s="28">
        <f t="shared" si="41"/>
        <v>1.1742597627606561</v>
      </c>
    </row>
    <row r="2648" spans="1:20" ht="15.75" customHeight="1" x14ac:dyDescent="0.35">
      <c r="A2648">
        <v>2641</v>
      </c>
      <c r="B2648" s="76">
        <v>44240.360625000001</v>
      </c>
      <c r="C2648" s="1" t="s">
        <v>8365</v>
      </c>
      <c r="D2648" s="76">
        <v>44240.361516203702</v>
      </c>
      <c r="E2648" s="1" t="s">
        <v>8366</v>
      </c>
      <c r="F2648" s="1" t="s">
        <v>8367</v>
      </c>
      <c r="G2648" s="1" t="s">
        <v>123</v>
      </c>
      <c r="H2648" s="1" t="s">
        <v>124</v>
      </c>
      <c r="I2648" s="1" t="s">
        <v>125</v>
      </c>
      <c r="J2648" s="1" t="s">
        <v>7528</v>
      </c>
      <c r="K2648" s="1" t="s">
        <v>8315</v>
      </c>
      <c r="L2648">
        <f>ROUNDUP(IF(B2648&gt;$D$4,0,($D$4-B2648+1)/365),0)</f>
        <v>0</v>
      </c>
      <c r="M2648">
        <f>ROUNDUP(IF(B2648&gt;$D$5,0,($D$5-B2648+1)/365),0)</f>
        <v>1</v>
      </c>
      <c r="N2648" s="28">
        <f>IF(OR(L2648=1,M2648=1),IF(B2648+364&lt;=$D$5,(B2648+364-$D$4+1)/365,IF(B2648&gt;$D$4,($D$5-B2648+1)/365,$D$6/365)),0)</f>
        <v>0.16887499999999681</v>
      </c>
      <c r="O2648" s="28">
        <f>'Data &amp; Parameter'!$E$16*'Data &amp; Parameter'!$E$17*('Data &amp; Parameter'!$E$18+'Data &amp; Parameter'!$E$19)*'Data &amp; Parameter'!$E$20*'Data &amp; Parameter'!$E$37*N2648</f>
        <v>0.5871284481878698</v>
      </c>
      <c r="P2648">
        <f>ROUNDUP(IF(D2648&gt;$D$4,0,($D$4-D2648+1)/365),0)</f>
        <v>0</v>
      </c>
      <c r="Q2648">
        <f>ROUNDUP(IF(D2648&gt;$D$5,0,($D$5-D2648+1)/365),0)</f>
        <v>1</v>
      </c>
      <c r="R2648" s="28">
        <f>IF(OR(P2648=1,Q2648=1),IF(D2648+364&lt;=$D$5,(D2648+364-$D$4+1)/365,IF(D2648&gt;$D$4,($D$5-D2648+1)/365,$D$6/365)),0)</f>
        <v>0.16887255834602138</v>
      </c>
      <c r="S2648" s="28">
        <f>'Data &amp; Parameter'!$E$16*'Data &amp; Parameter'!$E$17*('Data &amp; Parameter'!$E$18+'Data &amp; Parameter'!$E$19)*'Data &amp; Parameter'!$E$20*'Data &amp; Parameter'!$E$37*R2648</f>
        <v>0.58711995927885663</v>
      </c>
      <c r="T2648" s="28">
        <f t="shared" si="41"/>
        <v>1.1742484074667265</v>
      </c>
    </row>
    <row r="2649" spans="1:20" ht="15.75" customHeight="1" x14ac:dyDescent="0.35">
      <c r="A2649">
        <v>2642</v>
      </c>
      <c r="B2649" s="76">
        <v>44240.362280092595</v>
      </c>
      <c r="C2649" s="1" t="s">
        <v>8368</v>
      </c>
      <c r="D2649" s="76">
        <v>44240.362662037034</v>
      </c>
      <c r="E2649" s="1" t="s">
        <v>8369</v>
      </c>
      <c r="F2649" s="1" t="s">
        <v>8370</v>
      </c>
      <c r="G2649" s="1" t="s">
        <v>123</v>
      </c>
      <c r="H2649" s="1" t="s">
        <v>124</v>
      </c>
      <c r="I2649" s="1" t="s">
        <v>125</v>
      </c>
      <c r="J2649" s="1" t="s">
        <v>7528</v>
      </c>
      <c r="K2649" s="1" t="s">
        <v>8235</v>
      </c>
      <c r="L2649">
        <f>ROUNDUP(IF(B2649&gt;$D$4,0,($D$4-B2649+1)/365),0)</f>
        <v>0</v>
      </c>
      <c r="M2649">
        <f>ROUNDUP(IF(B2649&gt;$D$5,0,($D$5-B2649+1)/365),0)</f>
        <v>1</v>
      </c>
      <c r="N2649" s="28">
        <f>IF(OR(L2649=1,M2649=1),IF(B2649+364&lt;=$D$5,(B2649+364-$D$4+1)/365,IF(B2649&gt;$D$4,($D$5-B2649+1)/365,$D$6/365)),0)</f>
        <v>0.16887046549973964</v>
      </c>
      <c r="O2649" s="28">
        <f>'Data &amp; Parameter'!$E$16*'Data &amp; Parameter'!$E$17*('Data &amp; Parameter'!$E$18+'Data &amp; Parameter'!$E$19)*'Data &amp; Parameter'!$E$20*'Data &amp; Parameter'!$E$37*N2649</f>
        <v>0.58711268307107167</v>
      </c>
      <c r="P2649">
        <f>ROUNDUP(IF(D2649&gt;$D$4,0,($D$4-D2649+1)/365),0)</f>
        <v>0</v>
      </c>
      <c r="Q2649">
        <f>ROUNDUP(IF(D2649&gt;$D$5,0,($D$5-D2649+1)/365),0)</f>
        <v>1</v>
      </c>
      <c r="R2649" s="28">
        <f>IF(OR(P2649=1,Q2649=1),IF(D2649+364&lt;=$D$5,(D2649+364-$D$4+1)/365,IF(D2649&gt;$D$4,($D$5-D2649+1)/365,$D$6/365)),0)</f>
        <v>0.1688694190766187</v>
      </c>
      <c r="S2649" s="28">
        <f>'Data &amp; Parameter'!$E$16*'Data &amp; Parameter'!$E$17*('Data &amp; Parameter'!$E$18+'Data &amp; Parameter'!$E$19)*'Data &amp; Parameter'!$E$20*'Data &amp; Parameter'!$E$37*R2649</f>
        <v>0.58710904496724847</v>
      </c>
      <c r="T2649" s="28">
        <f t="shared" si="41"/>
        <v>1.17422172803832</v>
      </c>
    </row>
    <row r="2650" spans="1:20" ht="15.75" customHeight="1" x14ac:dyDescent="0.35">
      <c r="A2650">
        <v>2643</v>
      </c>
      <c r="B2650" s="76">
        <v>44240.363518518519</v>
      </c>
      <c r="C2650" s="1" t="s">
        <v>8371</v>
      </c>
      <c r="D2650" s="76">
        <v>44240.364317129628</v>
      </c>
      <c r="E2650" s="1" t="s">
        <v>8372</v>
      </c>
      <c r="F2650" s="1" t="s">
        <v>8373</v>
      </c>
      <c r="G2650" s="1" t="s">
        <v>123</v>
      </c>
      <c r="H2650" s="1" t="s">
        <v>124</v>
      </c>
      <c r="I2650" s="1" t="s">
        <v>125</v>
      </c>
      <c r="J2650" s="1" t="s">
        <v>7528</v>
      </c>
      <c r="K2650" s="1" t="s">
        <v>8272</v>
      </c>
      <c r="L2650">
        <f>ROUNDUP(IF(B2650&gt;$D$4,0,($D$4-B2650+1)/365),0)</f>
        <v>0</v>
      </c>
      <c r="M2650">
        <f>ROUNDUP(IF(B2650&gt;$D$5,0,($D$5-B2650+1)/365),0)</f>
        <v>1</v>
      </c>
      <c r="N2650" s="28">
        <f>IF(OR(L2650=1,M2650=1),IF(B2650+364&lt;=$D$5,(B2650+364-$D$4+1)/365,IF(B2650&gt;$D$4,($D$5-B2650+1)/365,$D$6/365)),0)</f>
        <v>0.16886707255200162</v>
      </c>
      <c r="O2650" s="28">
        <f>'Data &amp; Parameter'!$E$16*'Data &amp; Parameter'!$E$17*('Data &amp; Parameter'!$E$18+'Data &amp; Parameter'!$E$19)*'Data &amp; Parameter'!$E$20*'Data &amp; Parameter'!$E$37*N2650</f>
        <v>0.58710088679488981</v>
      </c>
      <c r="P2650">
        <f>ROUNDUP(IF(D2650&gt;$D$4,0,($D$4-D2650+1)/365),0)</f>
        <v>0</v>
      </c>
      <c r="Q2650">
        <f>ROUNDUP(IF(D2650&gt;$D$5,0,($D$5-D2650+1)/365),0)</f>
        <v>1</v>
      </c>
      <c r="R2650" s="28">
        <f>IF(OR(P2650=1,Q2650=1),IF(D2650+364&lt;=$D$5,(D2650+364-$D$4+1)/365,IF(D2650&gt;$D$4,($D$5-D2650+1)/365,$D$6/365)),0)</f>
        <v>0.16886488457636156</v>
      </c>
      <c r="S2650" s="28">
        <f>'Data &amp; Parameter'!$E$16*'Data &amp; Parameter'!$E$17*('Data &amp; Parameter'!$E$18+'Data &amp; Parameter'!$E$19)*'Data &amp; Parameter'!$E$20*'Data &amp; Parameter'!$E$37*R2650</f>
        <v>0.58709327985045034</v>
      </c>
      <c r="T2650" s="28">
        <f t="shared" si="41"/>
        <v>1.1741941666453402</v>
      </c>
    </row>
    <row r="2651" spans="1:20" ht="15.75" customHeight="1" x14ac:dyDescent="0.35">
      <c r="A2651">
        <v>2644</v>
      </c>
      <c r="B2651" s="76">
        <v>44240.363877314812</v>
      </c>
      <c r="C2651" s="1" t="s">
        <v>8374</v>
      </c>
      <c r="D2651" s="76">
        <v>44240.364710648151</v>
      </c>
      <c r="E2651" s="1" t="s">
        <v>8375</v>
      </c>
      <c r="F2651" s="1" t="s">
        <v>8376</v>
      </c>
      <c r="G2651" s="1" t="s">
        <v>123</v>
      </c>
      <c r="H2651" s="1" t="s">
        <v>124</v>
      </c>
      <c r="I2651" s="1" t="s">
        <v>125</v>
      </c>
      <c r="J2651" s="1" t="s">
        <v>7528</v>
      </c>
      <c r="K2651" s="1" t="s">
        <v>8315</v>
      </c>
      <c r="L2651">
        <f>ROUNDUP(IF(B2651&gt;$D$4,0,($D$4-B2651+1)/365),0)</f>
        <v>0</v>
      </c>
      <c r="M2651">
        <f>ROUNDUP(IF(B2651&gt;$D$5,0,($D$5-B2651+1)/365),0)</f>
        <v>1</v>
      </c>
      <c r="N2651" s="28">
        <f>IF(OR(L2651=1,M2651=1),IF(B2651+364&lt;=$D$5,(B2651+364-$D$4+1)/365,IF(B2651&gt;$D$4,($D$5-B2651+1)/365,$D$6/365)),0)</f>
        <v>0.16886608954845952</v>
      </c>
      <c r="O2651" s="28">
        <f>'Data &amp; Parameter'!$E$16*'Data &amp; Parameter'!$E$17*('Data &amp; Parameter'!$E$18+'Data &amp; Parameter'!$E$19)*'Data &amp; Parameter'!$E$20*'Data &amp; Parameter'!$E$37*N2651</f>
        <v>0.58709746918219263</v>
      </c>
      <c r="P2651">
        <f>ROUNDUP(IF(D2651&gt;$D$4,0,($D$4-D2651+1)/365),0)</f>
        <v>0</v>
      </c>
      <c r="Q2651">
        <f>ROUNDUP(IF(D2651&gt;$D$5,0,($D$5-D2651+1)/365),0)</f>
        <v>1</v>
      </c>
      <c r="R2651" s="28">
        <f>IF(OR(P2651=1,Q2651=1),IF(D2651+364&lt;=$D$5,(D2651+364-$D$4+1)/365,IF(D2651&gt;$D$4,($D$5-D2651+1)/365,$D$6/365)),0)</f>
        <v>0.16886380644342128</v>
      </c>
      <c r="S2651" s="28">
        <f>'Data &amp; Parameter'!$E$16*'Data &amp; Parameter'!$E$17*('Data &amp; Parameter'!$E$18+'Data &amp; Parameter'!$E$19)*'Data &amp; Parameter'!$E$20*'Data &amp; Parameter'!$E$37*R2651</f>
        <v>0.58708953150095999</v>
      </c>
      <c r="T2651" s="28">
        <f t="shared" si="41"/>
        <v>1.1741870006831525</v>
      </c>
    </row>
    <row r="2652" spans="1:20" ht="15.75" customHeight="1" x14ac:dyDescent="0.35">
      <c r="A2652">
        <v>2645</v>
      </c>
      <c r="B2652" s="76">
        <v>44240.365671296298</v>
      </c>
      <c r="C2652" s="1" t="s">
        <v>8377</v>
      </c>
      <c r="D2652" s="76">
        <v>44240.366111111114</v>
      </c>
      <c r="E2652" s="1" t="s">
        <v>8378</v>
      </c>
      <c r="F2652" s="1" t="s">
        <v>8379</v>
      </c>
      <c r="G2652" s="1" t="s">
        <v>123</v>
      </c>
      <c r="H2652" s="1" t="s">
        <v>124</v>
      </c>
      <c r="I2652" s="1" t="s">
        <v>125</v>
      </c>
      <c r="J2652" s="1" t="s">
        <v>7528</v>
      </c>
      <c r="K2652" s="1" t="s">
        <v>8235</v>
      </c>
      <c r="L2652">
        <f>ROUNDUP(IF(B2652&gt;$D$4,0,($D$4-B2652+1)/365),0)</f>
        <v>0</v>
      </c>
      <c r="M2652">
        <f>ROUNDUP(IF(B2652&gt;$D$5,0,($D$5-B2652+1)/365),0)</f>
        <v>1</v>
      </c>
      <c r="N2652" s="28">
        <f>IF(OR(L2652=1,M2652=1),IF(B2652+364&lt;=$D$5,(B2652+364-$D$4+1)/365,IF(B2652&gt;$D$4,($D$5-B2652+1)/365,$D$6/365)),0)</f>
        <v>0.16886117453068936</v>
      </c>
      <c r="O2652" s="28">
        <f>'Data &amp; Parameter'!$E$16*'Data &amp; Parameter'!$E$17*('Data &amp; Parameter'!$E$18+'Data &amp; Parameter'!$E$19)*'Data &amp; Parameter'!$E$20*'Data &amp; Parameter'!$E$37*N2652</f>
        <v>0.58708038111849925</v>
      </c>
      <c r="P2652">
        <f>ROUNDUP(IF(D2652&gt;$D$4,0,($D$4-D2652+1)/365),0)</f>
        <v>0</v>
      </c>
      <c r="Q2652">
        <f>ROUNDUP(IF(D2652&gt;$D$5,0,($D$5-D2652+1)/365),0)</f>
        <v>1</v>
      </c>
      <c r="R2652" s="28">
        <f>IF(OR(P2652=1,Q2652=1),IF(D2652+364&lt;=$D$5,(D2652+364-$D$4+1)/365,IF(D2652&gt;$D$4,($D$5-D2652+1)/365,$D$6/365)),0)</f>
        <v>0.16885996955859137</v>
      </c>
      <c r="S2652" s="28">
        <f>'Data &amp; Parameter'!$E$16*'Data &amp; Parameter'!$E$17*('Data &amp; Parameter'!$E$18+'Data &amp; Parameter'!$E$19)*'Data &amp; Parameter'!$E$20*'Data &amp; Parameter'!$E$37*R2652</f>
        <v>0.58707619178675685</v>
      </c>
      <c r="T2652" s="28">
        <f t="shared" si="41"/>
        <v>1.1741565729052561</v>
      </c>
    </row>
    <row r="2653" spans="1:20" ht="15.75" customHeight="1" x14ac:dyDescent="0.35">
      <c r="A2653">
        <v>2646</v>
      </c>
      <c r="B2653" s="76">
        <v>44240.367083333331</v>
      </c>
      <c r="C2653" s="1" t="s">
        <v>8380</v>
      </c>
      <c r="D2653" s="76">
        <v>44240.367962962962</v>
      </c>
      <c r="E2653" s="1" t="s">
        <v>8381</v>
      </c>
      <c r="F2653" s="1" t="s">
        <v>8382</v>
      </c>
      <c r="G2653" s="1" t="s">
        <v>123</v>
      </c>
      <c r="H2653" s="1" t="s">
        <v>124</v>
      </c>
      <c r="I2653" s="1" t="s">
        <v>125</v>
      </c>
      <c r="J2653" s="1" t="s">
        <v>7528</v>
      </c>
      <c r="K2653" s="1" t="s">
        <v>8315</v>
      </c>
      <c r="L2653">
        <f>ROUNDUP(IF(B2653&gt;$D$4,0,($D$4-B2653+1)/365),0)</f>
        <v>0</v>
      </c>
      <c r="M2653">
        <f>ROUNDUP(IF(B2653&gt;$D$5,0,($D$5-B2653+1)/365),0)</f>
        <v>1</v>
      </c>
      <c r="N2653" s="28">
        <f>IF(OR(L2653=1,M2653=1),IF(B2653+364&lt;=$D$5,(B2653+364-$D$4+1)/365,IF(B2653&gt;$D$4,($D$5-B2653+1)/365,$D$6/365)),0)</f>
        <v>0.16885730593607998</v>
      </c>
      <c r="O2653" s="28">
        <f>'Data &amp; Parameter'!$E$16*'Data &amp; Parameter'!$E$17*('Data &amp; Parameter'!$E$18+'Data &amp; Parameter'!$E$19)*'Data &amp; Parameter'!$E$20*'Data &amp; Parameter'!$E$37*N2653</f>
        <v>0.58706693115876774</v>
      </c>
      <c r="P2653">
        <f>ROUNDUP(IF(D2653&gt;$D$4,0,($D$4-D2653+1)/365),0)</f>
        <v>0</v>
      </c>
      <c r="Q2653">
        <f>ROUNDUP(IF(D2653&gt;$D$5,0,($D$5-D2653+1)/365),0)</f>
        <v>1</v>
      </c>
      <c r="R2653" s="28">
        <f>IF(OR(P2653=1,Q2653=1),IF(D2653+364&lt;=$D$5,(D2653+364-$D$4+1)/365,IF(D2653&gt;$D$4,($D$5-D2653+1)/365,$D$6/365)),0)</f>
        <v>0.168854895991884</v>
      </c>
      <c r="S2653" s="28">
        <f>'Data &amp; Parameter'!$E$16*'Data &amp; Parameter'!$E$17*('Data &amp; Parameter'!$E$18+'Data &amp; Parameter'!$E$19)*'Data &amp; Parameter'!$E$20*'Data &amp; Parameter'!$E$37*R2653</f>
        <v>0.58705855249528283</v>
      </c>
      <c r="T2653" s="28">
        <f t="shared" si="41"/>
        <v>1.1741254836540507</v>
      </c>
    </row>
    <row r="2654" spans="1:20" ht="15.75" customHeight="1" x14ac:dyDescent="0.35">
      <c r="A2654">
        <v>2647</v>
      </c>
      <c r="B2654" s="76">
        <v>44240.368298611109</v>
      </c>
      <c r="C2654" s="1" t="s">
        <v>8383</v>
      </c>
      <c r="D2654" s="76">
        <v>44240.368784722217</v>
      </c>
      <c r="E2654" s="1" t="s">
        <v>8384</v>
      </c>
      <c r="F2654" s="1" t="s">
        <v>8385</v>
      </c>
      <c r="G2654" s="1" t="s">
        <v>123</v>
      </c>
      <c r="H2654" s="1" t="s">
        <v>124</v>
      </c>
      <c r="I2654" s="1" t="s">
        <v>125</v>
      </c>
      <c r="J2654" s="1" t="s">
        <v>7528</v>
      </c>
      <c r="K2654" s="1" t="s">
        <v>8235</v>
      </c>
      <c r="L2654">
        <f>ROUNDUP(IF(B2654&gt;$D$4,0,($D$4-B2654+1)/365),0)</f>
        <v>0</v>
      </c>
      <c r="M2654">
        <f>ROUNDUP(IF(B2654&gt;$D$5,0,($D$5-B2654+1)/365),0)</f>
        <v>1</v>
      </c>
      <c r="N2654" s="28">
        <f>IF(OR(L2654=1,M2654=1),IF(B2654+364&lt;=$D$5,(B2654+364-$D$4+1)/365,IF(B2654&gt;$D$4,($D$5-B2654+1)/365,$D$6/365)),0)</f>
        <v>0.1688539764079208</v>
      </c>
      <c r="O2654" s="28">
        <f>'Data &amp; Parameter'!$E$16*'Data &amp; Parameter'!$E$17*('Data &amp; Parameter'!$E$18+'Data &amp; Parameter'!$E$19)*'Data &amp; Parameter'!$E$20*'Data &amp; Parameter'!$E$37*N2654</f>
        <v>0.5870553553737119</v>
      </c>
      <c r="P2654">
        <f>ROUNDUP(IF(D2654&gt;$D$4,0,($D$4-D2654+1)/365),0)</f>
        <v>0</v>
      </c>
      <c r="Q2654">
        <f>ROUNDUP(IF(D2654&gt;$D$5,0,($D$5-D2654+1)/365),0)</f>
        <v>1</v>
      </c>
      <c r="R2654" s="28">
        <f>IF(OR(P2654=1,Q2654=1),IF(D2654+364&lt;=$D$5,(D2654+364-$D$4+1)/365,IF(D2654&gt;$D$4,($D$5-D2654+1)/365,$D$6/365)),0)</f>
        <v>0.1688526445966651</v>
      </c>
      <c r="S2654" s="28">
        <f>'Data &amp; Parameter'!$E$16*'Data &amp; Parameter'!$E$17*('Data &amp; Parameter'!$E$18+'Data &amp; Parameter'!$E$19)*'Data &amp; Parameter'!$E$20*'Data &amp; Parameter'!$E$37*R2654</f>
        <v>0.58705072505971734</v>
      </c>
      <c r="T2654" s="28">
        <f t="shared" si="41"/>
        <v>1.1741060804334293</v>
      </c>
    </row>
    <row r="2655" spans="1:20" ht="15.75" customHeight="1" x14ac:dyDescent="0.35">
      <c r="A2655">
        <v>2648</v>
      </c>
      <c r="B2655" s="76">
        <v>44240.368425925924</v>
      </c>
      <c r="C2655" s="1" t="s">
        <v>8386</v>
      </c>
      <c r="D2655" s="76">
        <v>44240.368923611109</v>
      </c>
      <c r="E2655" s="1" t="s">
        <v>8387</v>
      </c>
      <c r="F2655" s="1" t="s">
        <v>8388</v>
      </c>
      <c r="G2655" s="1" t="s">
        <v>123</v>
      </c>
      <c r="H2655" s="1" t="s">
        <v>124</v>
      </c>
      <c r="I2655" s="1" t="s">
        <v>125</v>
      </c>
      <c r="J2655" s="1" t="s">
        <v>7528</v>
      </c>
      <c r="K2655" s="1" t="s">
        <v>8272</v>
      </c>
      <c r="L2655">
        <f>ROUNDUP(IF(B2655&gt;$D$4,0,($D$4-B2655+1)/365),0)</f>
        <v>0</v>
      </c>
      <c r="M2655">
        <f>ROUNDUP(IF(B2655&gt;$D$5,0,($D$5-B2655+1)/365),0)</f>
        <v>1</v>
      </c>
      <c r="N2655" s="28">
        <f>IF(OR(L2655=1,M2655=1),IF(B2655+364&lt;=$D$5,(B2655+364-$D$4+1)/365,IF(B2655&gt;$D$4,($D$5-B2655+1)/365,$D$6/365)),0)</f>
        <v>0.16885362760020717</v>
      </c>
      <c r="O2655" s="28">
        <f>'Data &amp; Parameter'!$E$16*'Data &amp; Parameter'!$E$17*('Data &amp; Parameter'!$E$18+'Data &amp; Parameter'!$E$19)*'Data &amp; Parameter'!$E$20*'Data &amp; Parameter'!$E$37*N2655</f>
        <v>0.5870541426724144</v>
      </c>
      <c r="P2655">
        <f>ROUNDUP(IF(D2655&gt;$D$4,0,($D$4-D2655+1)/365),0)</f>
        <v>0</v>
      </c>
      <c r="Q2655">
        <f>ROUNDUP(IF(D2655&gt;$D$5,0,($D$5-D2655+1)/365),0)</f>
        <v>1</v>
      </c>
      <c r="R2655" s="28">
        <f>IF(OR(P2655=1,Q2655=1),IF(D2655+364&lt;=$D$5,(D2655+364-$D$4+1)/365,IF(D2655&gt;$D$4,($D$5-D2655+1)/365,$D$6/365)),0)</f>
        <v>0.16885226407915208</v>
      </c>
      <c r="S2655" s="28">
        <f>'Data &amp; Parameter'!$E$16*'Data &amp; Parameter'!$E$17*('Data &amp; Parameter'!$E$18+'Data &amp; Parameter'!$E$19)*'Data &amp; Parameter'!$E$20*'Data &amp; Parameter'!$E$37*R2655</f>
        <v>0.58704940211282208</v>
      </c>
      <c r="T2655" s="28">
        <f t="shared" si="41"/>
        <v>1.1741035447852366</v>
      </c>
    </row>
    <row r="2656" spans="1:20" ht="15.75" customHeight="1" x14ac:dyDescent="0.35">
      <c r="A2656">
        <v>2649</v>
      </c>
      <c r="B2656" s="76">
        <v>44240.370879629627</v>
      </c>
      <c r="C2656" s="1" t="s">
        <v>8389</v>
      </c>
      <c r="D2656" s="76">
        <v>44240.371631944443</v>
      </c>
      <c r="E2656" s="1" t="s">
        <v>8390</v>
      </c>
      <c r="F2656" s="1" t="s">
        <v>8391</v>
      </c>
      <c r="G2656" s="1" t="s">
        <v>123</v>
      </c>
      <c r="H2656" s="1" t="s">
        <v>124</v>
      </c>
      <c r="I2656" s="1" t="s">
        <v>125</v>
      </c>
      <c r="J2656" s="1" t="s">
        <v>7528</v>
      </c>
      <c r="K2656" s="1" t="s">
        <v>8235</v>
      </c>
      <c r="L2656">
        <f>ROUNDUP(IF(B2656&gt;$D$4,0,($D$4-B2656+1)/365),0)</f>
        <v>0</v>
      </c>
      <c r="M2656">
        <f>ROUNDUP(IF(B2656&gt;$D$5,0,($D$5-B2656+1)/365),0)</f>
        <v>1</v>
      </c>
      <c r="N2656" s="28">
        <f>IF(OR(L2656=1,M2656=1),IF(B2656+364&lt;=$D$5,(B2656+364-$D$4+1)/365,IF(B2656&gt;$D$4,($D$5-B2656+1)/365,$D$6/365)),0)</f>
        <v>0.16884690512430994</v>
      </c>
      <c r="O2656" s="28">
        <f>'Data &amp; Parameter'!$E$16*'Data &amp; Parameter'!$E$17*('Data &amp; Parameter'!$E$18+'Data &amp; Parameter'!$E$19)*'Data &amp; Parameter'!$E$20*'Data &amp; Parameter'!$E$37*N2656</f>
        <v>0.5870307706111767</v>
      </c>
      <c r="P2656">
        <f>ROUNDUP(IF(D2656&gt;$D$4,0,($D$4-D2656+1)/365),0)</f>
        <v>0</v>
      </c>
      <c r="Q2656">
        <f>ROUNDUP(IF(D2656&gt;$D$5,0,($D$5-D2656+1)/365),0)</f>
        <v>1</v>
      </c>
      <c r="R2656" s="28">
        <f>IF(OR(P2656=1,Q2656=1),IF(D2656+364&lt;=$D$5,(D2656+364-$D$4+1)/365,IF(D2656&gt;$D$4,($D$5-D2656+1)/365,$D$6/365)),0)</f>
        <v>0.16884484398782759</v>
      </c>
      <c r="S2656" s="28">
        <f>'Data &amp; Parameter'!$E$16*'Data &amp; Parameter'!$E$17*('Data &amp; Parameter'!$E$18+'Data &amp; Parameter'!$E$19)*'Data &amp; Parameter'!$E$20*'Data &amp; Parameter'!$E$37*R2656</f>
        <v>0.58702360464898928</v>
      </c>
      <c r="T2656" s="28">
        <f t="shared" si="41"/>
        <v>1.174054375260166</v>
      </c>
    </row>
    <row r="2657" spans="1:20" ht="15.75" customHeight="1" x14ac:dyDescent="0.35">
      <c r="A2657">
        <v>2650</v>
      </c>
      <c r="B2657" s="76">
        <v>44240.371400462958</v>
      </c>
      <c r="C2657" s="1" t="s">
        <v>8392</v>
      </c>
      <c r="D2657" s="76">
        <v>44240.372164351851</v>
      </c>
      <c r="E2657" s="1" t="s">
        <v>8393</v>
      </c>
      <c r="F2657" s="1" t="s">
        <v>8394</v>
      </c>
      <c r="G2657" s="1" t="s">
        <v>123</v>
      </c>
      <c r="H2657" s="1" t="s">
        <v>124</v>
      </c>
      <c r="I2657" s="1" t="s">
        <v>125</v>
      </c>
      <c r="J2657" s="1" t="s">
        <v>7528</v>
      </c>
      <c r="K2657" s="1" t="s">
        <v>8315</v>
      </c>
      <c r="L2657">
        <f>ROUNDUP(IF(B2657&gt;$D$4,0,($D$4-B2657+1)/365),0)</f>
        <v>0</v>
      </c>
      <c r="M2657">
        <f>ROUNDUP(IF(B2657&gt;$D$5,0,($D$5-B2657+1)/365),0)</f>
        <v>1</v>
      </c>
      <c r="N2657" s="28">
        <f>IF(OR(L2657=1,M2657=1),IF(B2657+364&lt;=$D$5,(B2657+364-$D$4+1)/365,IF(B2657&gt;$D$4,($D$5-B2657+1)/365,$D$6/365)),0)</f>
        <v>0.16884547818367598</v>
      </c>
      <c r="O2657" s="28">
        <f>'Data &amp; Parameter'!$E$16*'Data &amp; Parameter'!$E$17*('Data &amp; Parameter'!$E$18+'Data &amp; Parameter'!$E$19)*'Data &amp; Parameter'!$E$20*'Data &amp; Parameter'!$E$37*N2657</f>
        <v>0.58702580956045824</v>
      </c>
      <c r="P2657">
        <f>ROUNDUP(IF(D2657&gt;$D$4,0,($D$4-D2657+1)/365),0)</f>
        <v>0</v>
      </c>
      <c r="Q2657">
        <f>ROUNDUP(IF(D2657&gt;$D$5,0,($D$5-D2657+1)/365),0)</f>
        <v>1</v>
      </c>
      <c r="R2657" s="28">
        <f>IF(OR(P2657=1,Q2657=1),IF(D2657+364&lt;=$D$5,(D2657+364-$D$4+1)/365,IF(D2657&gt;$D$4,($D$5-D2657+1)/365,$D$6/365)),0)</f>
        <v>0.16884338533739426</v>
      </c>
      <c r="S2657" s="28">
        <f>'Data &amp; Parameter'!$E$16*'Data &amp; Parameter'!$E$17*('Data &amp; Parameter'!$E$18+'Data &amp; Parameter'!$E$19)*'Data &amp; Parameter'!$E$20*'Data &amp; Parameter'!$E$37*R2657</f>
        <v>0.58701853335267329</v>
      </c>
      <c r="T2657" s="28">
        <f t="shared" si="41"/>
        <v>1.1740443429131315</v>
      </c>
    </row>
    <row r="2658" spans="1:20" ht="15.75" customHeight="1" x14ac:dyDescent="0.35">
      <c r="A2658">
        <v>2651</v>
      </c>
      <c r="B2658" s="76">
        <v>44240.372245370367</v>
      </c>
      <c r="C2658" s="1" t="s">
        <v>8395</v>
      </c>
      <c r="D2658" s="76">
        <v>44240.373182870375</v>
      </c>
      <c r="E2658" s="1" t="s">
        <v>8396</v>
      </c>
      <c r="F2658" s="1" t="s">
        <v>8397</v>
      </c>
      <c r="G2658" s="1" t="s">
        <v>123</v>
      </c>
      <c r="H2658" s="1" t="s">
        <v>124</v>
      </c>
      <c r="I2658" s="1" t="s">
        <v>125</v>
      </c>
      <c r="J2658" s="1" t="s">
        <v>7528</v>
      </c>
      <c r="K2658" s="1" t="s">
        <v>8272</v>
      </c>
      <c r="L2658">
        <f>ROUNDUP(IF(B2658&gt;$D$4,0,($D$4-B2658+1)/365),0)</f>
        <v>0</v>
      </c>
      <c r="M2658">
        <f>ROUNDUP(IF(B2658&gt;$D$5,0,($D$5-B2658+1)/365),0)</f>
        <v>1</v>
      </c>
      <c r="N2658" s="28">
        <f>IF(OR(L2658=1,M2658=1),IF(B2658+364&lt;=$D$5,(B2658+364-$D$4+1)/365,IF(B2658&gt;$D$4,($D$5-B2658+1)/365,$D$6/365)),0)</f>
        <v>0.1688431633688583</v>
      </c>
      <c r="O2658" s="28">
        <f>'Data &amp; Parameter'!$E$16*'Data &amp; Parameter'!$E$17*('Data &amp; Parameter'!$E$18+'Data &amp; Parameter'!$E$19)*'Data &amp; Parameter'!$E$20*'Data &amp; Parameter'!$E$37*N2658</f>
        <v>0.58701776163369734</v>
      </c>
      <c r="P2658">
        <f>ROUNDUP(IF(D2658&gt;$D$4,0,($D$4-D2658+1)/365),0)</f>
        <v>0</v>
      </c>
      <c r="Q2658">
        <f>ROUNDUP(IF(D2658&gt;$D$5,0,($D$5-D2658+1)/365),0)</f>
        <v>1</v>
      </c>
      <c r="R2658" s="28">
        <f>IF(OR(P2658=1,Q2658=1),IF(D2658+364&lt;=$D$5,(D2658+364-$D$4+1)/365,IF(D2658&gt;$D$4,($D$5-D2658+1)/365,$D$6/365)),0)</f>
        <v>0.16884059487568528</v>
      </c>
      <c r="S2658" s="28">
        <f>'Data &amp; Parameter'!$E$16*'Data &amp; Parameter'!$E$17*('Data &amp; Parameter'!$E$18+'Data &amp; Parameter'!$E$19)*'Data &amp; Parameter'!$E$20*'Data &amp; Parameter'!$E$37*R2658</f>
        <v>0.58700883174229335</v>
      </c>
      <c r="T2658" s="28">
        <f t="shared" si="41"/>
        <v>1.1740265933759906</v>
      </c>
    </row>
    <row r="2659" spans="1:20" ht="15.75" customHeight="1" x14ac:dyDescent="0.35">
      <c r="A2659">
        <v>2652</v>
      </c>
      <c r="B2659" s="76">
        <v>44240.374097222222</v>
      </c>
      <c r="C2659" s="1" t="s">
        <v>8398</v>
      </c>
      <c r="D2659" s="76">
        <v>44240.374953703707</v>
      </c>
      <c r="E2659" s="1" t="s">
        <v>8399</v>
      </c>
      <c r="F2659" s="1" t="s">
        <v>8400</v>
      </c>
      <c r="G2659" s="1" t="s">
        <v>123</v>
      </c>
      <c r="H2659" s="1" t="s">
        <v>124</v>
      </c>
      <c r="I2659" s="1" t="s">
        <v>125</v>
      </c>
      <c r="J2659" s="1" t="s">
        <v>7528</v>
      </c>
      <c r="K2659" s="1" t="s">
        <v>8340</v>
      </c>
      <c r="L2659">
        <f>ROUNDUP(IF(B2659&gt;$D$4,0,($D$4-B2659+1)/365),0)</f>
        <v>0</v>
      </c>
      <c r="M2659">
        <f>ROUNDUP(IF(B2659&gt;$D$5,0,($D$5-B2659+1)/365),0)</f>
        <v>1</v>
      </c>
      <c r="N2659" s="28">
        <f>IF(OR(L2659=1,M2659=1),IF(B2659+364&lt;=$D$5,(B2659+364-$D$4+1)/365,IF(B2659&gt;$D$4,($D$5-B2659+1)/365,$D$6/365)),0)</f>
        <v>0.168838089802131</v>
      </c>
      <c r="O2659" s="28">
        <f>'Data &amp; Parameter'!$E$16*'Data &amp; Parameter'!$E$17*('Data &amp; Parameter'!$E$18+'Data &amp; Parameter'!$E$19)*'Data &amp; Parameter'!$E$20*'Data &amp; Parameter'!$E$37*N2659</f>
        <v>0.58700012234215404</v>
      </c>
      <c r="P2659">
        <f>ROUNDUP(IF(D2659&gt;$D$4,0,($D$4-D2659+1)/365),0)</f>
        <v>0</v>
      </c>
      <c r="Q2659">
        <f>ROUNDUP(IF(D2659&gt;$D$5,0,($D$5-D2659+1)/365),0)</f>
        <v>1</v>
      </c>
      <c r="R2659" s="28">
        <f>IF(OR(P2659=1,Q2659=1),IF(D2659+364&lt;=$D$5,(D2659+364-$D$4+1)/365,IF(D2659&gt;$D$4,($D$5-D2659+1)/365,$D$6/365)),0)</f>
        <v>0.16883574327751388</v>
      </c>
      <c r="S2659" s="28">
        <f>'Data &amp; Parameter'!$E$16*'Data &amp; Parameter'!$E$17*('Data &amp; Parameter'!$E$18+'Data &amp; Parameter'!$E$19)*'Data &amp; Parameter'!$E$20*'Data &amp; Parameter'!$E$37*R2659</f>
        <v>0.58699196416979527</v>
      </c>
      <c r="T2659" s="28">
        <f t="shared" si="41"/>
        <v>1.1739920865119493</v>
      </c>
    </row>
    <row r="2660" spans="1:20" ht="15.75" customHeight="1" x14ac:dyDescent="0.35">
      <c r="A2660">
        <v>2653</v>
      </c>
      <c r="B2660" s="76">
        <v>44240.374328703707</v>
      </c>
      <c r="C2660" s="1" t="s">
        <v>8401</v>
      </c>
      <c r="D2660" s="76">
        <v>44240.375115740739</v>
      </c>
      <c r="E2660" s="1" t="s">
        <v>8402</v>
      </c>
      <c r="F2660" s="1" t="s">
        <v>8403</v>
      </c>
      <c r="G2660" s="1" t="s">
        <v>123</v>
      </c>
      <c r="H2660" s="1" t="s">
        <v>124</v>
      </c>
      <c r="I2660" s="1" t="s">
        <v>125</v>
      </c>
      <c r="J2660" s="1" t="s">
        <v>7528</v>
      </c>
      <c r="K2660" s="1" t="s">
        <v>8315</v>
      </c>
      <c r="L2660">
        <f>ROUNDUP(IF(B2660&gt;$D$4,0,($D$4-B2660+1)/365),0)</f>
        <v>0</v>
      </c>
      <c r="M2660">
        <f>ROUNDUP(IF(B2660&gt;$D$5,0,($D$5-B2660+1)/365),0)</f>
        <v>1</v>
      </c>
      <c r="N2660" s="28">
        <f>IF(OR(L2660=1,M2660=1),IF(B2660+364&lt;=$D$5,(B2660+364-$D$4+1)/365,IF(B2660&gt;$D$4,($D$5-B2660+1)/365,$D$6/365)),0)</f>
        <v>0.1688374556062826</v>
      </c>
      <c r="O2660" s="28">
        <f>'Data &amp; Parameter'!$E$16*'Data &amp; Parameter'!$E$17*('Data &amp; Parameter'!$E$18+'Data &amp; Parameter'!$E$19)*'Data &amp; Parameter'!$E$20*'Data &amp; Parameter'!$E$37*N2660</f>
        <v>0.58699791743068508</v>
      </c>
      <c r="P2660">
        <f>ROUNDUP(IF(D2660&gt;$D$4,0,($D$4-D2660+1)/365),0)</f>
        <v>0</v>
      </c>
      <c r="Q2660">
        <f>ROUNDUP(IF(D2660&gt;$D$5,0,($D$5-D2660+1)/365),0)</f>
        <v>1</v>
      </c>
      <c r="R2660" s="28">
        <f>IF(OR(P2660=1,Q2660=1),IF(D2660+364&lt;=$D$5,(D2660+364-$D$4+1)/365,IF(D2660&gt;$D$4,($D$5-D2660+1)/365,$D$6/365)),0)</f>
        <v>0.16883529934044195</v>
      </c>
      <c r="S2660" s="28">
        <f>'Data &amp; Parameter'!$E$16*'Data &amp; Parameter'!$E$17*('Data &amp; Parameter'!$E$18+'Data &amp; Parameter'!$E$19)*'Data &amp; Parameter'!$E$20*'Data &amp; Parameter'!$E$37*R2660</f>
        <v>0.58699042073184327</v>
      </c>
      <c r="T2660" s="28">
        <f t="shared" si="41"/>
        <v>1.1739883381625282</v>
      </c>
    </row>
    <row r="2661" spans="1:20" ht="15.75" customHeight="1" x14ac:dyDescent="0.35">
      <c r="A2661">
        <v>2654</v>
      </c>
      <c r="B2661" s="76">
        <v>44240.375798611116</v>
      </c>
      <c r="C2661" s="1" t="s">
        <v>8404</v>
      </c>
      <c r="D2661" s="76">
        <v>44240.376423611116</v>
      </c>
      <c r="E2661" s="1" t="s">
        <v>8405</v>
      </c>
      <c r="F2661" s="1" t="s">
        <v>8406</v>
      </c>
      <c r="G2661" s="1" t="s">
        <v>123</v>
      </c>
      <c r="H2661" s="1" t="s">
        <v>124</v>
      </c>
      <c r="I2661" s="1" t="s">
        <v>125</v>
      </c>
      <c r="J2661" s="1" t="s">
        <v>7528</v>
      </c>
      <c r="K2661" s="1" t="s">
        <v>8272</v>
      </c>
      <c r="L2661">
        <f>ROUNDUP(IF(B2661&gt;$D$4,0,($D$4-B2661+1)/365),0)</f>
        <v>0</v>
      </c>
      <c r="M2661">
        <f>ROUNDUP(IF(B2661&gt;$D$5,0,($D$5-B2661+1)/365),0)</f>
        <v>1</v>
      </c>
      <c r="N2661" s="28">
        <f>IF(OR(L2661=1,M2661=1),IF(B2661+364&lt;=$D$5,(B2661+364-$D$4+1)/365,IF(B2661&gt;$D$4,($D$5-B2661+1)/365,$D$6/365)),0)</f>
        <v>0.16883342846269617</v>
      </c>
      <c r="O2661" s="28">
        <f>'Data &amp; Parameter'!$E$16*'Data &amp; Parameter'!$E$17*('Data &amp; Parameter'!$E$18+'Data &amp; Parameter'!$E$19)*'Data &amp; Parameter'!$E$20*'Data &amp; Parameter'!$E$37*N2661</f>
        <v>0.58698391624303425</v>
      </c>
      <c r="P2661">
        <f>ROUNDUP(IF(D2661&gt;$D$4,0,($D$4-D2661+1)/365),0)</f>
        <v>0</v>
      </c>
      <c r="Q2661">
        <f>ROUNDUP(IF(D2661&gt;$D$5,0,($D$5-D2661+1)/365),0)</f>
        <v>1</v>
      </c>
      <c r="R2661" s="28">
        <f>IF(OR(P2661=1,Q2661=1),IF(D2661+364&lt;=$D$5,(D2661+364-$D$4+1)/365,IF(D2661&gt;$D$4,($D$5-D2661+1)/365,$D$6/365)),0)</f>
        <v>0.16883171613392745</v>
      </c>
      <c r="S2661" s="28">
        <f>'Data &amp; Parameter'!$E$16*'Data &amp; Parameter'!$E$17*('Data &amp; Parameter'!$E$18+'Data &amp; Parameter'!$E$19)*'Data &amp; Parameter'!$E$20*'Data &amp; Parameter'!$E$37*R2661</f>
        <v>0.58697796298214444</v>
      </c>
      <c r="T2661" s="28">
        <f t="shared" si="41"/>
        <v>1.1739618792251787</v>
      </c>
    </row>
    <row r="2662" spans="1:20" ht="15.75" customHeight="1" x14ac:dyDescent="0.35">
      <c r="A2662">
        <v>2655</v>
      </c>
      <c r="B2662" s="76">
        <v>44240.378530092596</v>
      </c>
      <c r="C2662" s="1" t="s">
        <v>8407</v>
      </c>
      <c r="D2662" s="76">
        <v>44240.379583333328</v>
      </c>
      <c r="E2662" s="1" t="s">
        <v>8408</v>
      </c>
      <c r="F2662" s="1" t="s">
        <v>8409</v>
      </c>
      <c r="G2662" s="1" t="s">
        <v>123</v>
      </c>
      <c r="H2662" s="1" t="s">
        <v>124</v>
      </c>
      <c r="I2662" s="1" t="s">
        <v>125</v>
      </c>
      <c r="J2662" s="1" t="s">
        <v>7528</v>
      </c>
      <c r="K2662" s="1" t="s">
        <v>8315</v>
      </c>
      <c r="L2662">
        <f>ROUNDUP(IF(B2662&gt;$D$4,0,($D$4-B2662+1)/365),0)</f>
        <v>0</v>
      </c>
      <c r="M2662">
        <f>ROUNDUP(IF(B2662&gt;$D$5,0,($D$5-B2662+1)/365),0)</f>
        <v>1</v>
      </c>
      <c r="N2662" s="28">
        <f>IF(OR(L2662=1,M2662=1),IF(B2662+364&lt;=$D$5,(B2662+364-$D$4+1)/365,IF(B2662&gt;$D$4,($D$5-B2662+1)/365,$D$6/365)),0)</f>
        <v>0.16882594495179284</v>
      </c>
      <c r="O2662" s="28">
        <f>'Data &amp; Parameter'!$E$16*'Data &amp; Parameter'!$E$17*('Data &amp; Parameter'!$E$18+'Data &amp; Parameter'!$E$19)*'Data &amp; Parameter'!$E$20*'Data &amp; Parameter'!$E$37*N2662</f>
        <v>0.58695789828807543</v>
      </c>
      <c r="P2662">
        <f>ROUNDUP(IF(D2662&gt;$D$4,0,($D$4-D2662+1)/365),0)</f>
        <v>0</v>
      </c>
      <c r="Q2662">
        <f>ROUNDUP(IF(D2662&gt;$D$5,0,($D$5-D2662+1)/365),0)</f>
        <v>1</v>
      </c>
      <c r="R2662" s="28">
        <f>IF(OR(P2662=1,Q2662=1),IF(D2662+364&lt;=$D$5,(D2662+364-$D$4+1)/365,IF(D2662&gt;$D$4,($D$5-D2662+1)/365,$D$6/365)),0)</f>
        <v>0.16882305936074549</v>
      </c>
      <c r="S2662" s="28">
        <f>'Data &amp; Parameter'!$E$16*'Data &amp; Parameter'!$E$17*('Data &amp; Parameter'!$E$18+'Data &amp; Parameter'!$E$19)*'Data &amp; Parameter'!$E$20*'Data &amp; Parameter'!$E$37*R2662</f>
        <v>0.58694786594111037</v>
      </c>
      <c r="T2662" s="28">
        <f t="shared" si="41"/>
        <v>1.1739057642291857</v>
      </c>
    </row>
    <row r="2663" spans="1:20" ht="15.75" customHeight="1" x14ac:dyDescent="0.35">
      <c r="A2663">
        <v>2656</v>
      </c>
      <c r="B2663" s="76">
        <v>44240.379189814819</v>
      </c>
      <c r="C2663" s="1" t="s">
        <v>8410</v>
      </c>
      <c r="D2663" s="76">
        <v>44240.379571759258</v>
      </c>
      <c r="E2663" s="1" t="s">
        <v>8411</v>
      </c>
      <c r="F2663" s="1" t="s">
        <v>8412</v>
      </c>
      <c r="G2663" s="1" t="s">
        <v>123</v>
      </c>
      <c r="H2663" s="1" t="s">
        <v>124</v>
      </c>
      <c r="I2663" s="1" t="s">
        <v>125</v>
      </c>
      <c r="J2663" s="1" t="s">
        <v>7528</v>
      </c>
      <c r="K2663" s="1" t="s">
        <v>8340</v>
      </c>
      <c r="L2663">
        <f>ROUNDUP(IF(B2663&gt;$D$4,0,($D$4-B2663+1)/365),0)</f>
        <v>0</v>
      </c>
      <c r="M2663">
        <f>ROUNDUP(IF(B2663&gt;$D$5,0,($D$5-B2663+1)/365),0)</f>
        <v>1</v>
      </c>
      <c r="N2663" s="28">
        <f>IF(OR(L2663=1,M2663=1),IF(B2663+364&lt;=$D$5,(B2663+364-$D$4+1)/365,IF(B2663&gt;$D$4,($D$5-B2663+1)/365,$D$6/365)),0)</f>
        <v>0.16882413749364589</v>
      </c>
      <c r="O2663" s="28">
        <f>'Data &amp; Parameter'!$E$16*'Data &amp; Parameter'!$E$17*('Data &amp; Parameter'!$E$18+'Data &amp; Parameter'!$E$19)*'Data &amp; Parameter'!$E$20*'Data &amp; Parameter'!$E$37*N2663</f>
        <v>0.58695161429046194</v>
      </c>
      <c r="P2663">
        <f>ROUNDUP(IF(D2663&gt;$D$4,0,($D$4-D2663+1)/365),0)</f>
        <v>0</v>
      </c>
      <c r="Q2663">
        <f>ROUNDUP(IF(D2663&gt;$D$5,0,($D$5-D2663+1)/365),0)</f>
        <v>1</v>
      </c>
      <c r="R2663" s="28">
        <f>IF(OR(P2663=1,Q2663=1),IF(D2663+364&lt;=$D$5,(D2663+364-$D$4+1)/365,IF(D2663&gt;$D$4,($D$5-D2663+1)/365,$D$6/365)),0)</f>
        <v>0.16882309107052493</v>
      </c>
      <c r="S2663" s="28">
        <f>'Data &amp; Parameter'!$E$16*'Data &amp; Parameter'!$E$17*('Data &amp; Parameter'!$E$18+'Data &amp; Parameter'!$E$19)*'Data &amp; Parameter'!$E$20*'Data &amp; Parameter'!$E$37*R2663</f>
        <v>0.58694797618663863</v>
      </c>
      <c r="T2663" s="28">
        <f t="shared" si="41"/>
        <v>1.1738995904771006</v>
      </c>
    </row>
    <row r="2664" spans="1:20" ht="15.75" customHeight="1" x14ac:dyDescent="0.35">
      <c r="A2664">
        <v>2657</v>
      </c>
      <c r="B2664" s="76">
        <v>44240.381145833337</v>
      </c>
      <c r="C2664" s="1" t="s">
        <v>8413</v>
      </c>
      <c r="D2664" s="76">
        <v>44240.381689814814</v>
      </c>
      <c r="E2664" s="1" t="s">
        <v>8414</v>
      </c>
      <c r="F2664" s="1" t="s">
        <v>8415</v>
      </c>
      <c r="G2664" s="1" t="s">
        <v>123</v>
      </c>
      <c r="H2664" s="1" t="s">
        <v>124</v>
      </c>
      <c r="I2664" s="1" t="s">
        <v>125</v>
      </c>
      <c r="J2664" s="1" t="s">
        <v>7528</v>
      </c>
      <c r="K2664" s="1" t="s">
        <v>8272</v>
      </c>
      <c r="L2664">
        <f>ROUNDUP(IF(B2664&gt;$D$4,0,($D$4-B2664+1)/365),0)</f>
        <v>0</v>
      </c>
      <c r="M2664">
        <f>ROUNDUP(IF(B2664&gt;$D$5,0,($D$5-B2664+1)/365),0)</f>
        <v>1</v>
      </c>
      <c r="N2664" s="28">
        <f>IF(OR(L2664=1,M2664=1),IF(B2664+364&lt;=$D$5,(B2664+364-$D$4+1)/365,IF(B2664&gt;$D$4,($D$5-B2664+1)/365,$D$6/365)),0)</f>
        <v>0.16881877853880375</v>
      </c>
      <c r="O2664" s="28">
        <f>'Data &amp; Parameter'!$E$16*'Data &amp; Parameter'!$E$17*('Data &amp; Parameter'!$E$18+'Data &amp; Parameter'!$E$19)*'Data &amp; Parameter'!$E$20*'Data &amp; Parameter'!$E$37*N2664</f>
        <v>0.58693298278881656</v>
      </c>
      <c r="P2664">
        <f>ROUNDUP(IF(D2664&gt;$D$4,0,($D$4-D2664+1)/365),0)</f>
        <v>0</v>
      </c>
      <c r="Q2664">
        <f>ROUNDUP(IF(D2664&gt;$D$5,0,($D$5-D2664+1)/365),0)</f>
        <v>1</v>
      </c>
      <c r="R2664" s="28">
        <f>IF(OR(P2664=1,Q2664=1),IF(D2664+364&lt;=$D$5,(D2664+364-$D$4+1)/365,IF(D2664&gt;$D$4,($D$5-D2664+1)/365,$D$6/365)),0)</f>
        <v>0.16881728817859093</v>
      </c>
      <c r="S2664" s="28">
        <f>'Data &amp; Parameter'!$E$16*'Data &amp; Parameter'!$E$17*('Data &amp; Parameter'!$E$18+'Data &amp; Parameter'!$E$19)*'Data &amp; Parameter'!$E$20*'Data &amp; Parameter'!$E$37*R2664</f>
        <v>0.58692780124697197</v>
      </c>
      <c r="T2664" s="28">
        <f t="shared" si="41"/>
        <v>1.1738607840357886</v>
      </c>
    </row>
    <row r="2665" spans="1:20" ht="15.75" customHeight="1" x14ac:dyDescent="0.35">
      <c r="A2665">
        <v>2658</v>
      </c>
      <c r="B2665" s="76">
        <v>44240.381666666668</v>
      </c>
      <c r="C2665" s="1" t="s">
        <v>8416</v>
      </c>
      <c r="D2665" s="76">
        <v>44240.382337962961</v>
      </c>
      <c r="E2665" s="1" t="s">
        <v>8417</v>
      </c>
      <c r="F2665" s="1" t="s">
        <v>8418</v>
      </c>
      <c r="G2665" s="1" t="s">
        <v>123</v>
      </c>
      <c r="H2665" s="1" t="s">
        <v>124</v>
      </c>
      <c r="I2665" s="1" t="s">
        <v>125</v>
      </c>
      <c r="J2665" s="1" t="s">
        <v>7528</v>
      </c>
      <c r="K2665" s="1" t="s">
        <v>8340</v>
      </c>
      <c r="L2665">
        <f>ROUNDUP(IF(B2665&gt;$D$4,0,($D$4-B2665+1)/365),0)</f>
        <v>0</v>
      </c>
      <c r="M2665">
        <f>ROUNDUP(IF(B2665&gt;$D$5,0,($D$5-B2665+1)/365),0)</f>
        <v>1</v>
      </c>
      <c r="N2665" s="28">
        <f>IF(OR(L2665=1,M2665=1),IF(B2665+364&lt;=$D$5,(B2665+364-$D$4+1)/365,IF(B2665&gt;$D$4,($D$5-B2665+1)/365,$D$6/365)),0)</f>
        <v>0.1688173515981698</v>
      </c>
      <c r="O2665" s="28">
        <f>'Data &amp; Parameter'!$E$16*'Data &amp; Parameter'!$E$17*('Data &amp; Parameter'!$E$18+'Data &amp; Parameter'!$E$19)*'Data &amp; Parameter'!$E$20*'Data &amp; Parameter'!$E$37*N2665</f>
        <v>0.5869280217380981</v>
      </c>
      <c r="P2665">
        <f>ROUNDUP(IF(D2665&gt;$D$4,0,($D$4-D2665+1)/365),0)</f>
        <v>0</v>
      </c>
      <c r="Q2665">
        <f>ROUNDUP(IF(D2665&gt;$D$5,0,($D$5-D2665+1)/365),0)</f>
        <v>1</v>
      </c>
      <c r="R2665" s="28">
        <f>IF(OR(P2665=1,Q2665=1),IF(D2665+364&lt;=$D$5,(D2665+364-$D$4+1)/365,IF(D2665&gt;$D$4,($D$5-D2665+1)/365,$D$6/365)),0)</f>
        <v>0.16881551243024337</v>
      </c>
      <c r="S2665" s="28">
        <f>'Data &amp; Parameter'!$E$16*'Data &amp; Parameter'!$E$17*('Data &amp; Parameter'!$E$18+'Data &amp; Parameter'!$E$19)*'Data &amp; Parameter'!$E$20*'Data &amp; Parameter'!$E$37*R2665</f>
        <v>0.58692162749495613</v>
      </c>
      <c r="T2665" s="28">
        <f t="shared" si="41"/>
        <v>1.1738496492330541</v>
      </c>
    </row>
    <row r="2666" spans="1:20" ht="15.75" customHeight="1" x14ac:dyDescent="0.35">
      <c r="A2666">
        <v>2659</v>
      </c>
      <c r="B2666" s="76">
        <v>44240.383240740739</v>
      </c>
      <c r="C2666" s="1" t="s">
        <v>8419</v>
      </c>
      <c r="D2666" s="76">
        <v>44240.384224537032</v>
      </c>
      <c r="E2666" s="1" t="s">
        <v>8420</v>
      </c>
      <c r="F2666" s="1" t="s">
        <v>8421</v>
      </c>
      <c r="G2666" s="1" t="s">
        <v>123</v>
      </c>
      <c r="H2666" s="1" t="s">
        <v>124</v>
      </c>
      <c r="I2666" s="1" t="s">
        <v>125</v>
      </c>
      <c r="J2666" s="1" t="s">
        <v>7528</v>
      </c>
      <c r="K2666" s="1" t="s">
        <v>8315</v>
      </c>
      <c r="L2666">
        <f>ROUNDUP(IF(B2666&gt;$D$4,0,($D$4-B2666+1)/365),0)</f>
        <v>0</v>
      </c>
      <c r="M2666">
        <f>ROUNDUP(IF(B2666&gt;$D$5,0,($D$5-B2666+1)/365),0)</f>
        <v>1</v>
      </c>
      <c r="N2666" s="28">
        <f>IF(OR(L2666=1,M2666=1),IF(B2666+364&lt;=$D$5,(B2666+364-$D$4+1)/365,IF(B2666&gt;$D$4,($D$5-B2666+1)/365,$D$6/365)),0)</f>
        <v>0.16881303906646855</v>
      </c>
      <c r="O2666" s="28">
        <f>'Data &amp; Parameter'!$E$16*'Data &amp; Parameter'!$E$17*('Data &amp; Parameter'!$E$18+'Data &amp; Parameter'!$E$19)*'Data &amp; Parameter'!$E$20*'Data &amp; Parameter'!$E$37*N2666</f>
        <v>0.5869130283403452</v>
      </c>
      <c r="P2666">
        <f>ROUNDUP(IF(D2666&gt;$D$4,0,($D$4-D2666+1)/365),0)</f>
        <v>0</v>
      </c>
      <c r="Q2666">
        <f>ROUNDUP(IF(D2666&gt;$D$5,0,($D$5-D2666+1)/365),0)</f>
        <v>1</v>
      </c>
      <c r="R2666" s="28">
        <f>IF(OR(P2666=1,Q2666=1),IF(D2666+364&lt;=$D$5,(D2666+364-$D$4+1)/365,IF(D2666&gt;$D$4,($D$5-D2666+1)/365,$D$6/365)),0)</f>
        <v>0.16881034373415774</v>
      </c>
      <c r="S2666" s="28">
        <f>'Data &amp; Parameter'!$E$16*'Data &amp; Parameter'!$E$17*('Data &amp; Parameter'!$E$18+'Data &amp; Parameter'!$E$19)*'Data &amp; Parameter'!$E$20*'Data &amp; Parameter'!$E$37*R2666</f>
        <v>0.58690365746675832</v>
      </c>
      <c r="T2666" s="28">
        <f t="shared" si="41"/>
        <v>1.1738166858071035</v>
      </c>
    </row>
    <row r="2667" spans="1:20" ht="15.75" customHeight="1" x14ac:dyDescent="0.35">
      <c r="A2667">
        <v>2660</v>
      </c>
      <c r="B2667" s="76">
        <v>44240.384791666671</v>
      </c>
      <c r="C2667" s="1" t="s">
        <v>8422</v>
      </c>
      <c r="D2667" s="76">
        <v>44240.38553240741</v>
      </c>
      <c r="E2667" s="1" t="s">
        <v>8423</v>
      </c>
      <c r="F2667" s="1" t="s">
        <v>8424</v>
      </c>
      <c r="G2667" s="1" t="s">
        <v>123</v>
      </c>
      <c r="H2667" s="1" t="s">
        <v>124</v>
      </c>
      <c r="I2667" s="1" t="s">
        <v>125</v>
      </c>
      <c r="J2667" s="1" t="s">
        <v>7528</v>
      </c>
      <c r="K2667" s="1" t="s">
        <v>8340</v>
      </c>
      <c r="L2667">
        <f>ROUNDUP(IF(B2667&gt;$D$4,0,($D$4-B2667+1)/365),0)</f>
        <v>0</v>
      </c>
      <c r="M2667">
        <f>ROUNDUP(IF(B2667&gt;$D$5,0,($D$5-B2667+1)/365),0)</f>
        <v>1</v>
      </c>
      <c r="N2667" s="28">
        <f>IF(OR(L2667=1,M2667=1),IF(B2667+364&lt;=$D$5,(B2667+364-$D$4+1)/365,IF(B2667&gt;$D$4,($D$5-B2667+1)/365,$D$6/365)),0)</f>
        <v>0.16880878995432622</v>
      </c>
      <c r="O2667" s="28">
        <f>'Data &amp; Parameter'!$E$16*'Data &amp; Parameter'!$E$17*('Data &amp; Parameter'!$E$18+'Data &amp; Parameter'!$E$19)*'Data &amp; Parameter'!$E$20*'Data &amp; Parameter'!$E$37*N2667</f>
        <v>0.58689825543364915</v>
      </c>
      <c r="P2667">
        <f>ROUNDUP(IF(D2667&gt;$D$4,0,($D$4-D2667+1)/365),0)</f>
        <v>0</v>
      </c>
      <c r="Q2667">
        <f>ROUNDUP(IF(D2667&gt;$D$5,0,($D$5-D2667+1)/365),0)</f>
        <v>1</v>
      </c>
      <c r="R2667" s="28">
        <f>IF(OR(P2667=1,Q2667=1),IF(D2667+364&lt;=$D$5,(D2667+364-$D$4+1)/365,IF(D2667&gt;$D$4,($D$5-D2667+1)/365,$D$6/365)),0)</f>
        <v>0.16880676052764326</v>
      </c>
      <c r="S2667" s="28">
        <f>'Data &amp; Parameter'!$E$16*'Data &amp; Parameter'!$E$17*('Data &amp; Parameter'!$E$18+'Data &amp; Parameter'!$E$19)*'Data &amp; Parameter'!$E$20*'Data &amp; Parameter'!$E$37*R2667</f>
        <v>0.5868911997170595</v>
      </c>
      <c r="T2667" s="28">
        <f t="shared" si="41"/>
        <v>1.1737894551507086</v>
      </c>
    </row>
    <row r="2668" spans="1:20" ht="15.75" customHeight="1" x14ac:dyDescent="0.35">
      <c r="A2668">
        <v>2661</v>
      </c>
      <c r="B2668" s="76">
        <v>44240.385138888887</v>
      </c>
      <c r="C2668" s="1" t="s">
        <v>8425</v>
      </c>
      <c r="D2668" s="76">
        <v>44240.385925925926</v>
      </c>
      <c r="E2668" s="1" t="s">
        <v>8426</v>
      </c>
      <c r="F2668" s="1" t="s">
        <v>8427</v>
      </c>
      <c r="G2668" s="1" t="s">
        <v>123</v>
      </c>
      <c r="H2668" s="1" t="s">
        <v>124</v>
      </c>
      <c r="I2668" s="1" t="s">
        <v>125</v>
      </c>
      <c r="J2668" s="1" t="s">
        <v>7528</v>
      </c>
      <c r="K2668" s="1" t="s">
        <v>8272</v>
      </c>
      <c r="L2668">
        <f>ROUNDUP(IF(B2668&gt;$D$4,0,($D$4-B2668+1)/365),0)</f>
        <v>0</v>
      </c>
      <c r="M2668">
        <f>ROUNDUP(IF(B2668&gt;$D$5,0,($D$5-B2668+1)/365),0)</f>
        <v>1</v>
      </c>
      <c r="N2668" s="28">
        <f>IF(OR(L2668=1,M2668=1),IF(B2668+364&lt;=$D$5,(B2668+364-$D$4+1)/365,IF(B2668&gt;$D$4,($D$5-B2668+1)/365,$D$6/365)),0)</f>
        <v>0.16880783866058352</v>
      </c>
      <c r="O2668" s="28">
        <f>'Data &amp; Parameter'!$E$16*'Data &amp; Parameter'!$E$17*('Data &amp; Parameter'!$E$18+'Data &amp; Parameter'!$E$19)*'Data &amp; Parameter'!$E$20*'Data &amp; Parameter'!$E$37*N2668</f>
        <v>0.58689494806654963</v>
      </c>
      <c r="P2668">
        <f>ROUNDUP(IF(D2668&gt;$D$4,0,($D$4-D2668+1)/365),0)</f>
        <v>0</v>
      </c>
      <c r="Q2668">
        <f>ROUNDUP(IF(D2668&gt;$D$5,0,($D$5-D2668+1)/365),0)</f>
        <v>1</v>
      </c>
      <c r="R2668" s="28">
        <f>IF(OR(P2668=1,Q2668=1),IF(D2668+364&lt;=$D$5,(D2668+364-$D$4+1)/365,IF(D2668&gt;$D$4,($D$5-D2668+1)/365,$D$6/365)),0)</f>
        <v>0.16880568239472293</v>
      </c>
      <c r="S2668" s="28">
        <f>'Data &amp; Parameter'!$E$16*'Data &amp; Parameter'!$E$17*('Data &amp; Parameter'!$E$18+'Data &amp; Parameter'!$E$19)*'Data &amp; Parameter'!$E$20*'Data &amp; Parameter'!$E$37*R2668</f>
        <v>0.58688745136763865</v>
      </c>
      <c r="T2668" s="28">
        <f t="shared" si="41"/>
        <v>1.1737823994341883</v>
      </c>
    </row>
    <row r="2669" spans="1:20" ht="15.75" customHeight="1" x14ac:dyDescent="0.35">
      <c r="A2669">
        <v>2662</v>
      </c>
      <c r="B2669" s="76">
        <v>44240.38690972222</v>
      </c>
      <c r="C2669" s="1" t="s">
        <v>8428</v>
      </c>
      <c r="D2669" s="76">
        <v>44240.388310185182</v>
      </c>
      <c r="E2669" s="1" t="s">
        <v>8429</v>
      </c>
      <c r="F2669" s="1" t="s">
        <v>8430</v>
      </c>
      <c r="G2669" s="1" t="s">
        <v>123</v>
      </c>
      <c r="H2669" s="1" t="s">
        <v>124</v>
      </c>
      <c r="I2669" s="1" t="s">
        <v>125</v>
      </c>
      <c r="J2669" s="1" t="s">
        <v>7528</v>
      </c>
      <c r="K2669" s="1" t="s">
        <v>8315</v>
      </c>
      <c r="L2669">
        <f>ROUNDUP(IF(B2669&gt;$D$4,0,($D$4-B2669+1)/365),0)</f>
        <v>0</v>
      </c>
      <c r="M2669">
        <f>ROUNDUP(IF(B2669&gt;$D$5,0,($D$5-B2669+1)/365),0)</f>
        <v>1</v>
      </c>
      <c r="N2669" s="28">
        <f>IF(OR(L2669=1,M2669=1),IF(B2669+364&lt;=$D$5,(B2669+364-$D$4+1)/365,IF(B2669&gt;$D$4,($D$5-B2669+1)/365,$D$6/365)),0)</f>
        <v>0.16880298706241215</v>
      </c>
      <c r="O2669" s="28">
        <f>'Data &amp; Parameter'!$E$16*'Data &amp; Parameter'!$E$17*('Data &amp; Parameter'!$E$18+'Data &amp; Parameter'!$E$19)*'Data &amp; Parameter'!$E$20*'Data &amp; Parameter'!$E$37*N2669</f>
        <v>0.58687808049405177</v>
      </c>
      <c r="P2669">
        <f>ROUNDUP(IF(D2669&gt;$D$4,0,($D$4-D2669+1)/365),0)</f>
        <v>0</v>
      </c>
      <c r="Q2669">
        <f>ROUNDUP(IF(D2669&gt;$D$5,0,($D$5-D2669+1)/365),0)</f>
        <v>1</v>
      </c>
      <c r="R2669" s="28">
        <f>IF(OR(P2669=1,Q2669=1),IF(D2669+364&lt;=$D$5,(D2669+364-$D$4+1)/365,IF(D2669&gt;$D$4,($D$5-D2669+1)/365,$D$6/365)),0)</f>
        <v>0.16879915017758221</v>
      </c>
      <c r="S2669" s="28">
        <f>'Data &amp; Parameter'!$E$16*'Data &amp; Parameter'!$E$17*('Data &amp; Parameter'!$E$18+'Data &amp; Parameter'!$E$19)*'Data &amp; Parameter'!$E$20*'Data &amp; Parameter'!$E$37*R2669</f>
        <v>0.58686474077984851</v>
      </c>
      <c r="T2669" s="28">
        <f t="shared" si="41"/>
        <v>1.1737428212739003</v>
      </c>
    </row>
    <row r="2670" spans="1:20" ht="15.75" customHeight="1" x14ac:dyDescent="0.35">
      <c r="A2670">
        <v>2663</v>
      </c>
      <c r="B2670" s="76">
        <v>44240.38862268519</v>
      </c>
      <c r="C2670" s="1" t="s">
        <v>8431</v>
      </c>
      <c r="D2670" s="76">
        <v>44240.38927083333</v>
      </c>
      <c r="E2670" s="1" t="s">
        <v>8432</v>
      </c>
      <c r="F2670" s="1" t="s">
        <v>8433</v>
      </c>
      <c r="G2670" s="1" t="s">
        <v>123</v>
      </c>
      <c r="H2670" s="1" t="s">
        <v>124</v>
      </c>
      <c r="I2670" s="1" t="s">
        <v>125</v>
      </c>
      <c r="J2670" s="1" t="s">
        <v>7528</v>
      </c>
      <c r="K2670" s="1" t="s">
        <v>8272</v>
      </c>
      <c r="L2670">
        <f>ROUNDUP(IF(B2670&gt;$D$4,0,($D$4-B2670+1)/365),0)</f>
        <v>0</v>
      </c>
      <c r="M2670">
        <f>ROUNDUP(IF(B2670&gt;$D$5,0,($D$5-B2670+1)/365),0)</f>
        <v>1</v>
      </c>
      <c r="N2670" s="28">
        <f>IF(OR(L2670=1,M2670=1),IF(B2670+364&lt;=$D$5,(B2670+364-$D$4+1)/365,IF(B2670&gt;$D$4,($D$5-B2670+1)/365,$D$6/365)),0)</f>
        <v>0.16879829401317792</v>
      </c>
      <c r="O2670" s="28">
        <f>'Data &amp; Parameter'!$E$16*'Data &amp; Parameter'!$E$17*('Data &amp; Parameter'!$E$18+'Data &amp; Parameter'!$E$19)*'Data &amp; Parameter'!$E$20*'Data &amp; Parameter'!$E$37*N2670</f>
        <v>0.58686176414933433</v>
      </c>
      <c r="P2670">
        <f>ROUNDUP(IF(D2670&gt;$D$4,0,($D$4-D2670+1)/365),0)</f>
        <v>0</v>
      </c>
      <c r="Q2670">
        <f>ROUNDUP(IF(D2670&gt;$D$5,0,($D$5-D2670+1)/365),0)</f>
        <v>1</v>
      </c>
      <c r="R2670" s="28">
        <f>IF(OR(P2670=1,Q2670=1),IF(D2670+364&lt;=$D$5,(D2670+364-$D$4+1)/365,IF(D2670&gt;$D$4,($D$5-D2670+1)/365,$D$6/365)),0)</f>
        <v>0.16879651826485029</v>
      </c>
      <c r="S2670" s="28">
        <f>'Data &amp; Parameter'!$E$16*'Data &amp; Parameter'!$E$17*('Data &amp; Parameter'!$E$18+'Data &amp; Parameter'!$E$19)*'Data &amp; Parameter'!$E$20*'Data &amp; Parameter'!$E$37*R2670</f>
        <v>0.58685559039738777</v>
      </c>
      <c r="T2670" s="28">
        <f t="shared" si="41"/>
        <v>1.1737173545467221</v>
      </c>
    </row>
    <row r="2671" spans="1:20" ht="15.75" customHeight="1" x14ac:dyDescent="0.35">
      <c r="A2671">
        <v>2664</v>
      </c>
      <c r="B2671" s="76">
        <v>44240.388981481483</v>
      </c>
      <c r="C2671" s="1" t="s">
        <v>8434</v>
      </c>
      <c r="D2671" s="76">
        <v>44240.389583333337</v>
      </c>
      <c r="E2671" s="1" t="s">
        <v>8435</v>
      </c>
      <c r="F2671" s="1" t="s">
        <v>8436</v>
      </c>
      <c r="G2671" s="1" t="s">
        <v>123</v>
      </c>
      <c r="H2671" s="1" t="s">
        <v>124</v>
      </c>
      <c r="I2671" s="1" t="s">
        <v>125</v>
      </c>
      <c r="J2671" s="1" t="s">
        <v>7528</v>
      </c>
      <c r="K2671" s="1" t="s">
        <v>8340</v>
      </c>
      <c r="L2671">
        <f>ROUNDUP(IF(B2671&gt;$D$4,0,($D$4-B2671+1)/365),0)</f>
        <v>0</v>
      </c>
      <c r="M2671">
        <f>ROUNDUP(IF(B2671&gt;$D$5,0,($D$5-B2671+1)/365),0)</f>
        <v>1</v>
      </c>
      <c r="N2671" s="28">
        <f>IF(OR(L2671=1,M2671=1),IF(B2671+364&lt;=$D$5,(B2671+364-$D$4+1)/365,IF(B2671&gt;$D$4,($D$5-B2671+1)/365,$D$6/365)),0)</f>
        <v>0.16879731100963585</v>
      </c>
      <c r="O2671" s="28">
        <f>'Data &amp; Parameter'!$E$16*'Data &amp; Parameter'!$E$17*('Data &amp; Parameter'!$E$18+'Data &amp; Parameter'!$E$19)*'Data &amp; Parameter'!$E$20*'Data &amp; Parameter'!$E$37*N2671</f>
        <v>0.58685834653663727</v>
      </c>
      <c r="P2671">
        <f>ROUNDUP(IF(D2671&gt;$D$4,0,($D$4-D2671+1)/365),0)</f>
        <v>0</v>
      </c>
      <c r="Q2671">
        <f>ROUNDUP(IF(D2671&gt;$D$5,0,($D$5-D2671+1)/365),0)</f>
        <v>1</v>
      </c>
      <c r="R2671" s="28">
        <f>IF(OR(P2671=1,Q2671=1),IF(D2671+364&lt;=$D$5,(D2671+364-$D$4+1)/365,IF(D2671&gt;$D$4,($D$5-D2671+1)/365,$D$6/365)),0)</f>
        <v>0.168795662100446</v>
      </c>
      <c r="S2671" s="28">
        <f>'Data &amp; Parameter'!$E$16*'Data &amp; Parameter'!$E$17*('Data &amp; Parameter'!$E$18+'Data &amp; Parameter'!$E$19)*'Data &amp; Parameter'!$E$20*'Data &amp; Parameter'!$E$37*R2671</f>
        <v>0.58685261376687348</v>
      </c>
      <c r="T2671" s="28">
        <f t="shared" si="41"/>
        <v>1.1737109603035107</v>
      </c>
    </row>
    <row r="2672" spans="1:20" ht="15.75" customHeight="1" x14ac:dyDescent="0.35">
      <c r="A2672">
        <v>2665</v>
      </c>
      <c r="B2672" s="76">
        <v>44240.391041666662</v>
      </c>
      <c r="C2672" s="1" t="s">
        <v>8437</v>
      </c>
      <c r="D2672" s="76">
        <v>44240.392326388886</v>
      </c>
      <c r="E2672" s="1" t="s">
        <v>8438</v>
      </c>
      <c r="F2672" s="1" t="s">
        <v>8439</v>
      </c>
      <c r="G2672" s="1" t="s">
        <v>123</v>
      </c>
      <c r="H2672" s="1" t="s">
        <v>124</v>
      </c>
      <c r="I2672" s="1" t="s">
        <v>125</v>
      </c>
      <c r="J2672" s="1" t="s">
        <v>7528</v>
      </c>
      <c r="K2672" s="1" t="s">
        <v>8315</v>
      </c>
      <c r="L2672">
        <f>ROUNDUP(IF(B2672&gt;$D$4,0,($D$4-B2672+1)/365),0)</f>
        <v>0</v>
      </c>
      <c r="M2672">
        <f>ROUNDUP(IF(B2672&gt;$D$5,0,($D$5-B2672+1)/365),0)</f>
        <v>1</v>
      </c>
      <c r="N2672" s="28">
        <f>IF(OR(L2672=1,M2672=1),IF(B2672+364&lt;=$D$5,(B2672+364-$D$4+1)/365,IF(B2672&gt;$D$4,($D$5-B2672+1)/365,$D$6/365)),0)</f>
        <v>0.16879166666667889</v>
      </c>
      <c r="O2672" s="28">
        <f>'Data &amp; Parameter'!$E$16*'Data &amp; Parameter'!$E$17*('Data &amp; Parameter'!$E$18+'Data &amp; Parameter'!$E$19)*'Data &amp; Parameter'!$E$20*'Data &amp; Parameter'!$E$37*N2672</f>
        <v>0.58683872282488969</v>
      </c>
      <c r="P2672">
        <f>ROUNDUP(IF(D2672&gt;$D$4,0,($D$4-D2672+1)/365),0)</f>
        <v>0</v>
      </c>
      <c r="Q2672">
        <f>ROUNDUP(IF(D2672&gt;$D$5,0,($D$5-D2672+1)/365),0)</f>
        <v>1</v>
      </c>
      <c r="R2672" s="28">
        <f>IF(OR(P2672=1,Q2672=1),IF(D2672+364&lt;=$D$5,(D2672+364-$D$4+1)/365,IF(D2672&gt;$D$4,($D$5-D2672+1)/365,$D$6/365)),0)</f>
        <v>0.16878814687976321</v>
      </c>
      <c r="S2672" s="28">
        <f>'Data &amp; Parameter'!$E$16*'Data &amp; Parameter'!$E$17*('Data &amp; Parameter'!$E$18+'Data &amp; Parameter'!$E$19)*'Data &amp; Parameter'!$E$20*'Data &amp; Parameter'!$E$37*R2672</f>
        <v>0.58682648556638628</v>
      </c>
      <c r="T2672" s="28">
        <f t="shared" si="41"/>
        <v>1.173665208391276</v>
      </c>
    </row>
    <row r="2673" spans="1:20" ht="15.75" customHeight="1" x14ac:dyDescent="0.35">
      <c r="A2673">
        <v>2666</v>
      </c>
      <c r="B2673" s="76">
        <v>44240.392696759256</v>
      </c>
      <c r="C2673" s="1" t="s">
        <v>8440</v>
      </c>
      <c r="D2673" s="76">
        <v>44240.393576388888</v>
      </c>
      <c r="E2673" s="1" t="s">
        <v>8441</v>
      </c>
      <c r="F2673" s="1" t="s">
        <v>8442</v>
      </c>
      <c r="G2673" s="1" t="s">
        <v>123</v>
      </c>
      <c r="H2673" s="1" t="s">
        <v>124</v>
      </c>
      <c r="I2673" s="1" t="s">
        <v>125</v>
      </c>
      <c r="J2673" s="1" t="s">
        <v>7528</v>
      </c>
      <c r="K2673" s="1" t="s">
        <v>8272</v>
      </c>
      <c r="L2673">
        <f>ROUNDUP(IF(B2673&gt;$D$4,0,($D$4-B2673+1)/365),0)</f>
        <v>0</v>
      </c>
      <c r="M2673">
        <f>ROUNDUP(IF(B2673&gt;$D$5,0,($D$5-B2673+1)/365),0)</f>
        <v>1</v>
      </c>
      <c r="N2673" s="28">
        <f>IF(OR(L2673=1,M2673=1),IF(B2673+364&lt;=$D$5,(B2673+364-$D$4+1)/365,IF(B2673&gt;$D$4,($D$5-B2673+1)/365,$D$6/365)),0)</f>
        <v>0.16878713216642172</v>
      </c>
      <c r="O2673" s="28">
        <f>'Data &amp; Parameter'!$E$16*'Data &amp; Parameter'!$E$17*('Data &amp; Parameter'!$E$18+'Data &amp; Parameter'!$E$19)*'Data &amp; Parameter'!$E$20*'Data &amp; Parameter'!$E$37*N2673</f>
        <v>0.58682295770809145</v>
      </c>
      <c r="P2673">
        <f>ROUNDUP(IF(D2673&gt;$D$4,0,($D$4-D2673+1)/365),0)</f>
        <v>0</v>
      </c>
      <c r="Q2673">
        <f>ROUNDUP(IF(D2673&gt;$D$5,0,($D$5-D2673+1)/365),0)</f>
        <v>1</v>
      </c>
      <c r="R2673" s="28">
        <f>IF(OR(P2673=1,Q2673=1),IF(D2673+364&lt;=$D$5,(D2673+364-$D$4+1)/365,IF(D2673&gt;$D$4,($D$5-D2673+1)/365,$D$6/365)),0)</f>
        <v>0.16878472222222576</v>
      </c>
      <c r="S2673" s="28">
        <f>'Data &amp; Parameter'!$E$16*'Data &amp; Parameter'!$E$17*('Data &amp; Parameter'!$E$18+'Data &amp; Parameter'!$E$19)*'Data &amp; Parameter'!$E$20*'Data &amp; Parameter'!$E$37*R2673</f>
        <v>0.58681457904460665</v>
      </c>
      <c r="T2673" s="28">
        <f t="shared" si="41"/>
        <v>1.1736375367526981</v>
      </c>
    </row>
    <row r="2674" spans="1:20" ht="15.75" customHeight="1" x14ac:dyDescent="0.35">
      <c r="A2674">
        <v>2667</v>
      </c>
      <c r="B2674" s="76">
        <v>44240.394548611112</v>
      </c>
      <c r="C2674" s="1" t="s">
        <v>8443</v>
      </c>
      <c r="D2674" s="76">
        <v>44240.396608796298</v>
      </c>
      <c r="E2674" s="1" t="s">
        <v>8444</v>
      </c>
      <c r="F2674" s="1" t="s">
        <v>8445</v>
      </c>
      <c r="G2674" s="1" t="s">
        <v>123</v>
      </c>
      <c r="H2674" s="1" t="s">
        <v>124</v>
      </c>
      <c r="I2674" s="1" t="s">
        <v>125</v>
      </c>
      <c r="J2674" s="1" t="s">
        <v>7528</v>
      </c>
      <c r="K2674" s="1" t="s">
        <v>8315</v>
      </c>
      <c r="L2674">
        <f>ROUNDUP(IF(B2674&gt;$D$4,0,($D$4-B2674+1)/365),0)</f>
        <v>0</v>
      </c>
      <c r="M2674">
        <f>ROUNDUP(IF(B2674&gt;$D$5,0,($D$5-B2674+1)/365),0)</f>
        <v>1</v>
      </c>
      <c r="N2674" s="28">
        <f>IF(OR(L2674=1,M2674=1),IF(B2674+364&lt;=$D$5,(B2674+364-$D$4+1)/365,IF(B2674&gt;$D$4,($D$5-B2674+1)/365,$D$6/365)),0)</f>
        <v>0.16878205859969445</v>
      </c>
      <c r="O2674" s="28">
        <f>'Data &amp; Parameter'!$E$16*'Data &amp; Parameter'!$E$17*('Data &amp; Parameter'!$E$18+'Data &amp; Parameter'!$E$19)*'Data &amp; Parameter'!$E$20*'Data &amp; Parameter'!$E$37*N2674</f>
        <v>0.58680531841654826</v>
      </c>
      <c r="P2674">
        <f>ROUNDUP(IF(D2674&gt;$D$4,0,($D$4-D2674+1)/365),0)</f>
        <v>0</v>
      </c>
      <c r="Q2674">
        <f>ROUNDUP(IF(D2674&gt;$D$5,0,($D$5-D2674+1)/365),0)</f>
        <v>1</v>
      </c>
      <c r="R2674" s="28">
        <f>IF(OR(P2674=1,Q2674=1),IF(D2674+364&lt;=$D$5,(D2674+364-$D$4+1)/365,IF(D2674&gt;$D$4,($D$5-D2674+1)/365,$D$6/365)),0)</f>
        <v>0.16877641425671755</v>
      </c>
      <c r="S2674" s="28">
        <f>'Data &amp; Parameter'!$E$16*'Data &amp; Parameter'!$E$17*('Data &amp; Parameter'!$E$18+'Data &amp; Parameter'!$E$19)*'Data &amp; Parameter'!$E$20*'Data &amp; Parameter'!$E$37*R2674</f>
        <v>0.58678569470473141</v>
      </c>
      <c r="T2674" s="28">
        <f t="shared" si="41"/>
        <v>1.1735910131212797</v>
      </c>
    </row>
    <row r="2675" spans="1:20" ht="15.75" customHeight="1" x14ac:dyDescent="0.35">
      <c r="A2675">
        <v>2668</v>
      </c>
      <c r="B2675" s="76">
        <v>44240.39576388889</v>
      </c>
      <c r="C2675" s="1" t="s">
        <v>8446</v>
      </c>
      <c r="D2675" s="76">
        <v>44240.396134259259</v>
      </c>
      <c r="E2675" s="1" t="s">
        <v>8447</v>
      </c>
      <c r="F2675" s="1" t="s">
        <v>8448</v>
      </c>
      <c r="G2675" s="1" t="s">
        <v>123</v>
      </c>
      <c r="H2675" s="1" t="s">
        <v>124</v>
      </c>
      <c r="I2675" s="1" t="s">
        <v>125</v>
      </c>
      <c r="J2675" s="1" t="s">
        <v>7528</v>
      </c>
      <c r="K2675" s="1" t="s">
        <v>8340</v>
      </c>
      <c r="L2675">
        <f>ROUNDUP(IF(B2675&gt;$D$4,0,($D$4-B2675+1)/365),0)</f>
        <v>0</v>
      </c>
      <c r="M2675">
        <f>ROUNDUP(IF(B2675&gt;$D$5,0,($D$5-B2675+1)/365),0)</f>
        <v>1</v>
      </c>
      <c r="N2675" s="28">
        <f>IF(OR(L2675=1,M2675=1),IF(B2675+364&lt;=$D$5,(B2675+364-$D$4+1)/365,IF(B2675&gt;$D$4,($D$5-B2675+1)/365,$D$6/365)),0)</f>
        <v>0.16877872907153527</v>
      </c>
      <c r="O2675" s="28">
        <f>'Data &amp; Parameter'!$E$16*'Data &amp; Parameter'!$E$17*('Data &amp; Parameter'!$E$18+'Data &amp; Parameter'!$E$19)*'Data &amp; Parameter'!$E$20*'Data &amp; Parameter'!$E$37*N2675</f>
        <v>0.58679374263149242</v>
      </c>
      <c r="P2675">
        <f>ROUNDUP(IF(D2675&gt;$D$4,0,($D$4-D2675+1)/365),0)</f>
        <v>0</v>
      </c>
      <c r="Q2675">
        <f>ROUNDUP(IF(D2675&gt;$D$5,0,($D$5-D2675+1)/365),0)</f>
        <v>1</v>
      </c>
      <c r="R2675" s="28">
        <f>IF(OR(P2675=1,Q2675=1),IF(D2675+364&lt;=$D$5,(D2675+364-$D$4+1)/365,IF(D2675&gt;$D$4,($D$5-D2675+1)/365,$D$6/365)),0)</f>
        <v>0.16877771435819378</v>
      </c>
      <c r="S2675" s="28">
        <f>'Data &amp; Parameter'!$E$16*'Data &amp; Parameter'!$E$17*('Data &amp; Parameter'!$E$18+'Data &amp; Parameter'!$E$19)*'Data &amp; Parameter'!$E$20*'Data &amp; Parameter'!$E$37*R2675</f>
        <v>0.58679021477319759</v>
      </c>
      <c r="T2675" s="28">
        <f t="shared" si="41"/>
        <v>1.17358395740469</v>
      </c>
    </row>
    <row r="2676" spans="1:20" ht="15.75" customHeight="1" x14ac:dyDescent="0.35">
      <c r="A2676">
        <v>2669</v>
      </c>
      <c r="B2676" s="76">
        <v>44240.396053240736</v>
      </c>
      <c r="C2676" s="1" t="s">
        <v>8449</v>
      </c>
      <c r="D2676" s="76">
        <v>44240.396956018521</v>
      </c>
      <c r="E2676" s="1" t="s">
        <v>8450</v>
      </c>
      <c r="F2676" s="1" t="s">
        <v>8451</v>
      </c>
      <c r="G2676" s="1" t="s">
        <v>123</v>
      </c>
      <c r="H2676" s="1" t="s">
        <v>124</v>
      </c>
      <c r="I2676" s="1" t="s">
        <v>125</v>
      </c>
      <c r="J2676" s="1" t="s">
        <v>7528</v>
      </c>
      <c r="K2676" s="1" t="s">
        <v>8272</v>
      </c>
      <c r="L2676">
        <f>ROUNDUP(IF(B2676&gt;$D$4,0,($D$4-B2676+1)/365),0)</f>
        <v>0</v>
      </c>
      <c r="M2676">
        <f>ROUNDUP(IF(B2676&gt;$D$5,0,($D$5-B2676+1)/365),0)</f>
        <v>1</v>
      </c>
      <c r="N2676" s="28">
        <f>IF(OR(L2676=1,M2676=1),IF(B2676+364&lt;=$D$5,(B2676+364-$D$4+1)/365,IF(B2676&gt;$D$4,($D$5-B2676+1)/365,$D$6/365)),0)</f>
        <v>0.1687779363267497</v>
      </c>
      <c r="O2676" s="28">
        <f>'Data &amp; Parameter'!$E$16*'Data &amp; Parameter'!$E$17*('Data &amp; Parameter'!$E$18+'Data &amp; Parameter'!$E$19)*'Data &amp; Parameter'!$E$20*'Data &amp; Parameter'!$E$37*N2676</f>
        <v>0.58679098649224293</v>
      </c>
      <c r="P2676">
        <f>ROUNDUP(IF(D2676&gt;$D$4,0,($D$4-D2676+1)/365),0)</f>
        <v>0</v>
      </c>
      <c r="Q2676">
        <f>ROUNDUP(IF(D2676&gt;$D$5,0,($D$5-D2676+1)/365),0)</f>
        <v>1</v>
      </c>
      <c r="R2676" s="28">
        <f>IF(OR(P2676=1,Q2676=1),IF(D2676+364&lt;=$D$5,(D2676+364-$D$4+1)/365,IF(D2676&gt;$D$4,($D$5-D2676+1)/365,$D$6/365)),0)</f>
        <v>0.16877546296295493</v>
      </c>
      <c r="S2676" s="28">
        <f>'Data &amp; Parameter'!$E$16*'Data &amp; Parameter'!$E$17*('Data &amp; Parameter'!$E$18+'Data &amp; Parameter'!$E$19)*'Data &amp; Parameter'!$E$20*'Data &amp; Parameter'!$E$37*R2676</f>
        <v>0.58678238733756272</v>
      </c>
      <c r="T2676" s="28">
        <f t="shared" si="41"/>
        <v>1.1735733738298055</v>
      </c>
    </row>
    <row r="2677" spans="1:20" ht="15.75" customHeight="1" x14ac:dyDescent="0.35">
      <c r="A2677">
        <v>2670</v>
      </c>
      <c r="B2677" s="76">
        <v>44240.399594907409</v>
      </c>
      <c r="C2677" s="1" t="s">
        <v>8452</v>
      </c>
      <c r="D2677" s="76">
        <v>44240.400138888886</v>
      </c>
      <c r="E2677" s="1" t="s">
        <v>8453</v>
      </c>
      <c r="F2677" s="1" t="s">
        <v>8454</v>
      </c>
      <c r="G2677" s="1" t="s">
        <v>123</v>
      </c>
      <c r="H2677" s="1" t="s">
        <v>124</v>
      </c>
      <c r="I2677" s="1" t="s">
        <v>125</v>
      </c>
      <c r="J2677" s="1" t="s">
        <v>7528</v>
      </c>
      <c r="K2677" s="1" t="s">
        <v>8340</v>
      </c>
      <c r="L2677">
        <f>ROUNDUP(IF(B2677&gt;$D$4,0,($D$4-B2677+1)/365),0)</f>
        <v>0</v>
      </c>
      <c r="M2677">
        <f>ROUNDUP(IF(B2677&gt;$D$5,0,($D$5-B2677+1)/365),0)</f>
        <v>1</v>
      </c>
      <c r="N2677" s="28">
        <f>IF(OR(L2677=1,M2677=1),IF(B2677+364&lt;=$D$5,(B2677+364-$D$4+1)/365,IF(B2677&gt;$D$4,($D$5-B2677+1)/365,$D$6/365)),0)</f>
        <v>0.16876823313038697</v>
      </c>
      <c r="O2677" s="28">
        <f>'Data &amp; Parameter'!$E$16*'Data &amp; Parameter'!$E$17*('Data &amp; Parameter'!$E$18+'Data &amp; Parameter'!$E$19)*'Data &amp; Parameter'!$E$20*'Data &amp; Parameter'!$E$37*N2677</f>
        <v>0.5867572513471776</v>
      </c>
      <c r="P2677">
        <f>ROUNDUP(IF(D2677&gt;$D$4,0,($D$4-D2677+1)/365),0)</f>
        <v>0</v>
      </c>
      <c r="Q2677">
        <f>ROUNDUP(IF(D2677&gt;$D$5,0,($D$5-D2677+1)/365),0)</f>
        <v>1</v>
      </c>
      <c r="R2677" s="28">
        <f>IF(OR(P2677=1,Q2677=1),IF(D2677+364&lt;=$D$5,(D2677+364-$D$4+1)/365,IF(D2677&gt;$D$4,($D$5-D2677+1)/365,$D$6/365)),0)</f>
        <v>0.16876674277017417</v>
      </c>
      <c r="S2677" s="28">
        <f>'Data &amp; Parameter'!$E$16*'Data &amp; Parameter'!$E$17*('Data &amp; Parameter'!$E$18+'Data &amp; Parameter'!$E$19)*'Data &amp; Parameter'!$E$20*'Data &amp; Parameter'!$E$37*R2677</f>
        <v>0.58675206980533312</v>
      </c>
      <c r="T2677" s="28">
        <f t="shared" si="41"/>
        <v>1.1735093211525107</v>
      </c>
    </row>
    <row r="2678" spans="1:20" ht="15.75" customHeight="1" x14ac:dyDescent="0.35">
      <c r="A2678">
        <v>2671</v>
      </c>
      <c r="B2678" s="76">
        <v>44240.401122685187</v>
      </c>
      <c r="C2678" s="1" t="s">
        <v>8455</v>
      </c>
      <c r="D2678" s="76">
        <v>44240.403668981482</v>
      </c>
      <c r="E2678" s="1" t="s">
        <v>8456</v>
      </c>
      <c r="F2678" s="1" t="s">
        <v>8457</v>
      </c>
      <c r="G2678" s="1" t="s">
        <v>123</v>
      </c>
      <c r="H2678" s="1" t="s">
        <v>124</v>
      </c>
      <c r="I2678" s="1" t="s">
        <v>125</v>
      </c>
      <c r="J2678" s="1" t="s">
        <v>7528</v>
      </c>
      <c r="K2678" s="1" t="s">
        <v>8315</v>
      </c>
      <c r="L2678">
        <f>ROUNDUP(IF(B2678&gt;$D$4,0,($D$4-B2678+1)/365),0)</f>
        <v>0</v>
      </c>
      <c r="M2678">
        <f>ROUNDUP(IF(B2678&gt;$D$5,0,($D$5-B2678+1)/365),0)</f>
        <v>1</v>
      </c>
      <c r="N2678" s="28">
        <f>IF(OR(L2678=1,M2678=1),IF(B2678+364&lt;=$D$5,(B2678+364-$D$4+1)/365,IF(B2678&gt;$D$4,($D$5-B2678+1)/365,$D$6/365)),0)</f>
        <v>0.16876404743784343</v>
      </c>
      <c r="O2678" s="28">
        <f>'Data &amp; Parameter'!$E$16*'Data &amp; Parameter'!$E$17*('Data &amp; Parameter'!$E$18+'Data &amp; Parameter'!$E$19)*'Data &amp; Parameter'!$E$20*'Data &amp; Parameter'!$E$37*N2678</f>
        <v>0.58674269893167685</v>
      </c>
      <c r="P2678">
        <f>ROUNDUP(IF(D2678&gt;$D$4,0,($D$4-D2678+1)/365),0)</f>
        <v>0</v>
      </c>
      <c r="Q2678">
        <f>ROUNDUP(IF(D2678&gt;$D$5,0,($D$5-D2678+1)/365),0)</f>
        <v>1</v>
      </c>
      <c r="R2678" s="28">
        <f>IF(OR(P2678=1,Q2678=1),IF(D2678+364&lt;=$D$5,(D2678+364-$D$4+1)/365,IF(D2678&gt;$D$4,($D$5-D2678+1)/365,$D$6/365)),0)</f>
        <v>0.16875707128361084</v>
      </c>
      <c r="S2678" s="28">
        <f>'Data &amp; Parameter'!$E$16*'Data &amp; Parameter'!$E$17*('Data &amp; Parameter'!$E$18+'Data &amp; Parameter'!$E$19)*'Data &amp; Parameter'!$E$20*'Data &amp; Parameter'!$E$37*R2678</f>
        <v>0.58671844490586555</v>
      </c>
      <c r="T2678" s="28">
        <f t="shared" si="41"/>
        <v>1.1734611438375424</v>
      </c>
    </row>
    <row r="2679" spans="1:20" ht="15.75" customHeight="1" x14ac:dyDescent="0.35">
      <c r="A2679">
        <v>2672</v>
      </c>
      <c r="B2679" s="76">
        <v>44240.401956018519</v>
      </c>
      <c r="C2679" s="1" t="s">
        <v>8458</v>
      </c>
      <c r="D2679" s="76">
        <v>44240.40325231482</v>
      </c>
      <c r="E2679" s="1" t="s">
        <v>8459</v>
      </c>
      <c r="F2679" s="1" t="s">
        <v>8460</v>
      </c>
      <c r="G2679" s="1" t="s">
        <v>123</v>
      </c>
      <c r="H2679" s="1" t="s">
        <v>124</v>
      </c>
      <c r="I2679" s="1" t="s">
        <v>125</v>
      </c>
      <c r="J2679" s="1" t="s">
        <v>7528</v>
      </c>
      <c r="K2679" s="1" t="s">
        <v>8272</v>
      </c>
      <c r="L2679">
        <f>ROUNDUP(IF(B2679&gt;$D$4,0,($D$4-B2679+1)/365),0)</f>
        <v>0</v>
      </c>
      <c r="M2679">
        <f>ROUNDUP(IF(B2679&gt;$D$5,0,($D$5-B2679+1)/365),0)</f>
        <v>1</v>
      </c>
      <c r="N2679" s="28">
        <f>IF(OR(L2679=1,M2679=1),IF(B2679+364&lt;=$D$5,(B2679+364-$D$4+1)/365,IF(B2679&gt;$D$4,($D$5-B2679+1)/365,$D$6/365)),0)</f>
        <v>0.16876176433282511</v>
      </c>
      <c r="O2679" s="28">
        <f>'Data &amp; Parameter'!$E$16*'Data &amp; Parameter'!$E$17*('Data &amp; Parameter'!$E$18+'Data &amp; Parameter'!$E$19)*'Data &amp; Parameter'!$E$20*'Data &amp; Parameter'!$E$37*N2679</f>
        <v>0.5867347612505136</v>
      </c>
      <c r="P2679">
        <f>ROUNDUP(IF(D2679&gt;$D$4,0,($D$4-D2679+1)/365),0)</f>
        <v>0</v>
      </c>
      <c r="Q2679">
        <f>ROUNDUP(IF(D2679&gt;$D$5,0,($D$5-D2679+1)/365),0)</f>
        <v>1</v>
      </c>
      <c r="R2679" s="28">
        <f>IF(OR(P2679=1,Q2679=1),IF(D2679+364&lt;=$D$5,(D2679+364-$D$4+1)/365,IF(D2679&gt;$D$4,($D$5-D2679+1)/365,$D$6/365)),0)</f>
        <v>0.16875821283611003</v>
      </c>
      <c r="S2679" s="28">
        <f>'Data &amp; Parameter'!$E$16*'Data &amp; Parameter'!$E$17*('Data &amp; Parameter'!$E$18+'Data &amp; Parameter'!$E$19)*'Data &amp; Parameter'!$E$20*'Data &amp; Parameter'!$E$37*R2679</f>
        <v>0.58672241374641254</v>
      </c>
      <c r="T2679" s="28">
        <f t="shared" si="41"/>
        <v>1.1734571749969263</v>
      </c>
    </row>
    <row r="2680" spans="1:20" ht="15.75" customHeight="1" x14ac:dyDescent="0.35">
      <c r="A2680">
        <v>2673</v>
      </c>
      <c r="B2680" s="76">
        <v>44240.403217592597</v>
      </c>
      <c r="C2680" s="1" t="s">
        <v>8461</v>
      </c>
      <c r="D2680" s="76">
        <v>44240.404236111106</v>
      </c>
      <c r="E2680" s="1" t="s">
        <v>8462</v>
      </c>
      <c r="F2680" s="1" t="s">
        <v>8463</v>
      </c>
      <c r="G2680" s="1" t="s">
        <v>123</v>
      </c>
      <c r="H2680" s="1" t="s">
        <v>124</v>
      </c>
      <c r="I2680" s="1" t="s">
        <v>125</v>
      </c>
      <c r="J2680" s="1" t="s">
        <v>7528</v>
      </c>
      <c r="K2680" s="1" t="s">
        <v>8340</v>
      </c>
      <c r="L2680">
        <f>ROUNDUP(IF(B2680&gt;$D$4,0,($D$4-B2680+1)/365),0)</f>
        <v>0</v>
      </c>
      <c r="M2680">
        <f>ROUNDUP(IF(B2680&gt;$D$5,0,($D$5-B2680+1)/365),0)</f>
        <v>1</v>
      </c>
      <c r="N2680" s="28">
        <f>IF(OR(L2680=1,M2680=1),IF(B2680+364&lt;=$D$5,(B2680+364-$D$4+1)/365,IF(B2680&gt;$D$4,($D$5-B2680+1)/365,$D$6/365)),0)</f>
        <v>0.1687583079654883</v>
      </c>
      <c r="O2680" s="28">
        <f>'Data &amp; Parameter'!$E$16*'Data &amp; Parameter'!$E$17*('Data &amp; Parameter'!$E$18+'Data &amp; Parameter'!$E$19)*'Data &amp; Parameter'!$E$20*'Data &amp; Parameter'!$E$37*N2680</f>
        <v>0.58672274448313633</v>
      </c>
      <c r="P2680">
        <f>ROUNDUP(IF(D2680&gt;$D$4,0,($D$4-D2680+1)/365),0)</f>
        <v>0</v>
      </c>
      <c r="Q2680">
        <f>ROUNDUP(IF(D2680&gt;$D$5,0,($D$5-D2680+1)/365),0)</f>
        <v>1</v>
      </c>
      <c r="R2680" s="28">
        <f>IF(OR(P2680=1,Q2680=1),IF(D2680+364&lt;=$D$5,(D2680+364-$D$4+1)/365,IF(D2680&gt;$D$4,($D$5-D2680+1)/365,$D$6/365)),0)</f>
        <v>0.16875551750381917</v>
      </c>
      <c r="S2680" s="28">
        <f>'Data &amp; Parameter'!$E$16*'Data &amp; Parameter'!$E$17*('Data &amp; Parameter'!$E$18+'Data &amp; Parameter'!$E$19)*'Data &amp; Parameter'!$E$20*'Data &amp; Parameter'!$E$37*R2680</f>
        <v>0.58671304287289494</v>
      </c>
      <c r="T2680" s="28">
        <f t="shared" si="41"/>
        <v>1.1734357873560313</v>
      </c>
    </row>
    <row r="2681" spans="1:20" ht="15.75" customHeight="1" x14ac:dyDescent="0.35">
      <c r="A2681">
        <v>2674</v>
      </c>
      <c r="B2681" s="76">
        <v>44240.405925925923</v>
      </c>
      <c r="C2681" s="1" t="s">
        <v>8464</v>
      </c>
      <c r="D2681" s="76">
        <v>44240.406493055554</v>
      </c>
      <c r="E2681" s="1" t="s">
        <v>8465</v>
      </c>
      <c r="F2681" s="1" t="s">
        <v>8466</v>
      </c>
      <c r="G2681" s="1" t="s">
        <v>123</v>
      </c>
      <c r="H2681" s="1" t="s">
        <v>124</v>
      </c>
      <c r="I2681" s="1" t="s">
        <v>125</v>
      </c>
      <c r="J2681" s="1" t="s">
        <v>7528</v>
      </c>
      <c r="K2681" s="1" t="s">
        <v>8272</v>
      </c>
      <c r="L2681">
        <f>ROUNDUP(IF(B2681&gt;$D$4,0,($D$4-B2681+1)/365),0)</f>
        <v>0</v>
      </c>
      <c r="M2681">
        <f>ROUNDUP(IF(B2681&gt;$D$5,0,($D$5-B2681+1)/365),0)</f>
        <v>1</v>
      </c>
      <c r="N2681" s="28">
        <f>IF(OR(L2681=1,M2681=1),IF(B2681+364&lt;=$D$5,(B2681+364-$D$4+1)/365,IF(B2681&gt;$D$4,($D$5-B2681+1)/365,$D$6/365)),0)</f>
        <v>0.16875088787418374</v>
      </c>
      <c r="O2681" s="28">
        <f>'Data &amp; Parameter'!$E$16*'Data &amp; Parameter'!$E$17*('Data &amp; Parameter'!$E$18+'Data &amp; Parameter'!$E$19)*'Data &amp; Parameter'!$E$20*'Data &amp; Parameter'!$E$37*N2681</f>
        <v>0.58669694701937292</v>
      </c>
      <c r="P2681">
        <f>ROUNDUP(IF(D2681&gt;$D$4,0,($D$4-D2681+1)/365),0)</f>
        <v>0</v>
      </c>
      <c r="Q2681">
        <f>ROUNDUP(IF(D2681&gt;$D$5,0,($D$5-D2681+1)/365),0)</f>
        <v>1</v>
      </c>
      <c r="R2681" s="28">
        <f>IF(OR(P2681=1,Q2681=1),IF(D2681+364&lt;=$D$5,(D2681+364-$D$4+1)/365,IF(D2681&gt;$D$4,($D$5-D2681+1)/365,$D$6/365)),0)</f>
        <v>0.16874933409437215</v>
      </c>
      <c r="S2681" s="28">
        <f>'Data &amp; Parameter'!$E$16*'Data &amp; Parameter'!$E$17*('Data &amp; Parameter'!$E$18+'Data &amp; Parameter'!$E$19)*'Data &amp; Parameter'!$E$20*'Data &amp; Parameter'!$E$37*R2681</f>
        <v>0.58669154498633302</v>
      </c>
      <c r="T2681" s="28">
        <f t="shared" si="41"/>
        <v>1.1733884920057061</v>
      </c>
    </row>
    <row r="2682" spans="1:20" ht="15.75" customHeight="1" x14ac:dyDescent="0.35">
      <c r="A2682">
        <v>2675</v>
      </c>
      <c r="B2682" s="76">
        <v>44240.406770833331</v>
      </c>
      <c r="C2682" s="1" t="s">
        <v>8467</v>
      </c>
      <c r="D2682" s="76">
        <v>44240.408113425925</v>
      </c>
      <c r="E2682" s="1" t="s">
        <v>8468</v>
      </c>
      <c r="F2682" s="1" t="s">
        <v>8469</v>
      </c>
      <c r="G2682" s="1" t="s">
        <v>123</v>
      </c>
      <c r="H2682" s="1" t="s">
        <v>124</v>
      </c>
      <c r="I2682" s="1" t="s">
        <v>125</v>
      </c>
      <c r="J2682" s="1" t="s">
        <v>7528</v>
      </c>
      <c r="K2682" s="1" t="s">
        <v>8470</v>
      </c>
      <c r="L2682">
        <f>ROUNDUP(IF(B2682&gt;$D$4,0,($D$4-B2682+1)/365),0)</f>
        <v>0</v>
      </c>
      <c r="M2682">
        <f>ROUNDUP(IF(B2682&gt;$D$5,0,($D$5-B2682+1)/365),0)</f>
        <v>1</v>
      </c>
      <c r="N2682" s="28">
        <f>IF(OR(L2682=1,M2682=1),IF(B2682+364&lt;=$D$5,(B2682+364-$D$4+1)/365,IF(B2682&gt;$D$4,($D$5-B2682+1)/365,$D$6/365)),0)</f>
        <v>0.16874857305936605</v>
      </c>
      <c r="O2682" s="28">
        <f>'Data &amp; Parameter'!$E$16*'Data &amp; Parameter'!$E$17*('Data &amp; Parameter'!$E$18+'Data &amp; Parameter'!$E$19)*'Data &amp; Parameter'!$E$20*'Data &amp; Parameter'!$E$37*N2682</f>
        <v>0.5866888990926119</v>
      </c>
      <c r="P2682">
        <f>ROUNDUP(IF(D2682&gt;$D$4,0,($D$4-D2682+1)/365),0)</f>
        <v>0</v>
      </c>
      <c r="Q2682">
        <f>ROUNDUP(IF(D2682&gt;$D$5,0,($D$5-D2682+1)/365),0)</f>
        <v>1</v>
      </c>
      <c r="R2682" s="28">
        <f>IF(OR(P2682=1,Q2682=1),IF(D2682+364&lt;=$D$5,(D2682+364-$D$4+1)/365,IF(D2682&gt;$D$4,($D$5-D2682+1)/365,$D$6/365)),0)</f>
        <v>0.16874489472349324</v>
      </c>
      <c r="S2682" s="28">
        <f>'Data &amp; Parameter'!$E$16*'Data &amp; Parameter'!$E$17*('Data &amp; Parameter'!$E$18+'Data &amp; Parameter'!$E$19)*'Data &amp; Parameter'!$E$20*'Data &amp; Parameter'!$E$37*R2682</f>
        <v>0.58667611060625868</v>
      </c>
      <c r="T2682" s="28">
        <f t="shared" si="41"/>
        <v>1.1733650096988706</v>
      </c>
    </row>
    <row r="2683" spans="1:20" ht="15.75" customHeight="1" x14ac:dyDescent="0.35">
      <c r="A2683">
        <v>2676</v>
      </c>
      <c r="B2683" s="76">
        <v>44240.407037037032</v>
      </c>
      <c r="C2683" s="1" t="s">
        <v>8471</v>
      </c>
      <c r="D2683" s="76">
        <v>44240.407476851848</v>
      </c>
      <c r="E2683" s="1" t="s">
        <v>8472</v>
      </c>
      <c r="F2683" s="1" t="s">
        <v>8473</v>
      </c>
      <c r="G2683" s="1" t="s">
        <v>123</v>
      </c>
      <c r="H2683" s="1" t="s">
        <v>124</v>
      </c>
      <c r="I2683" s="1" t="s">
        <v>125</v>
      </c>
      <c r="J2683" s="1" t="s">
        <v>7528</v>
      </c>
      <c r="K2683" s="1" t="s">
        <v>8340</v>
      </c>
      <c r="L2683">
        <f>ROUNDUP(IF(B2683&gt;$D$4,0,($D$4-B2683+1)/365),0)</f>
        <v>0</v>
      </c>
      <c r="M2683">
        <f>ROUNDUP(IF(B2683&gt;$D$5,0,($D$5-B2683+1)/365),0)</f>
        <v>1</v>
      </c>
      <c r="N2683" s="28">
        <f>IF(OR(L2683=1,M2683=1),IF(B2683+364&lt;=$D$5,(B2683+364-$D$4+1)/365,IF(B2683&gt;$D$4,($D$5-B2683+1)/365,$D$6/365)),0)</f>
        <v>0.16874784373415933</v>
      </c>
      <c r="O2683" s="28">
        <f>'Data &amp; Parameter'!$E$16*'Data &amp; Parameter'!$E$17*('Data &amp; Parameter'!$E$18+'Data &amp; Parameter'!$E$19)*'Data &amp; Parameter'!$E$20*'Data &amp; Parameter'!$E$37*N2683</f>
        <v>0.58668636344448843</v>
      </c>
      <c r="P2683">
        <f>ROUNDUP(IF(D2683&gt;$D$4,0,($D$4-D2683+1)/365),0)</f>
        <v>0</v>
      </c>
      <c r="Q2683">
        <f>ROUNDUP(IF(D2683&gt;$D$5,0,($D$5-D2683+1)/365),0)</f>
        <v>1</v>
      </c>
      <c r="R2683" s="28">
        <f>IF(OR(P2683=1,Q2683=1),IF(D2683+364&lt;=$D$5,(D2683+364-$D$4+1)/365,IF(D2683&gt;$D$4,($D$5-D2683+1)/365,$D$6/365)),0)</f>
        <v>0.16874663876206136</v>
      </c>
      <c r="S2683" s="28">
        <f>'Data &amp; Parameter'!$E$16*'Data &amp; Parameter'!$E$17*('Data &amp; Parameter'!$E$18+'Data &amp; Parameter'!$E$19)*'Data &amp; Parameter'!$E$20*'Data &amp; Parameter'!$E$37*R2683</f>
        <v>0.58668217411274615</v>
      </c>
      <c r="T2683" s="28">
        <f t="shared" si="41"/>
        <v>1.1733685375572347</v>
      </c>
    </row>
    <row r="2684" spans="1:20" ht="15.75" customHeight="1" x14ac:dyDescent="0.35">
      <c r="A2684">
        <v>2677</v>
      </c>
      <c r="B2684" s="76">
        <v>44240.410474537042</v>
      </c>
      <c r="C2684" s="1" t="s">
        <v>8474</v>
      </c>
      <c r="D2684" s="76">
        <v>44240.411168981482</v>
      </c>
      <c r="E2684" s="1" t="s">
        <v>8475</v>
      </c>
      <c r="F2684" s="1" t="s">
        <v>8476</v>
      </c>
      <c r="G2684" s="1" t="s">
        <v>123</v>
      </c>
      <c r="H2684" s="1" t="s">
        <v>124</v>
      </c>
      <c r="I2684" s="1" t="s">
        <v>125</v>
      </c>
      <c r="J2684" s="1" t="s">
        <v>7528</v>
      </c>
      <c r="K2684" s="1" t="s">
        <v>8272</v>
      </c>
      <c r="L2684">
        <f>ROUNDUP(IF(B2684&gt;$D$4,0,($D$4-B2684+1)/365),0)</f>
        <v>0</v>
      </c>
      <c r="M2684">
        <f>ROUNDUP(IF(B2684&gt;$D$5,0,($D$5-B2684+1)/365),0)</f>
        <v>1</v>
      </c>
      <c r="N2684" s="28">
        <f>IF(OR(L2684=1,M2684=1),IF(B2684+364&lt;=$D$5,(B2684+364-$D$4+1)/365,IF(B2684&gt;$D$4,($D$5-B2684+1)/365,$D$6/365)),0)</f>
        <v>0.16873842592591146</v>
      </c>
      <c r="O2684" s="28">
        <f>'Data &amp; Parameter'!$E$16*'Data &amp; Parameter'!$E$17*('Data &amp; Parameter'!$E$18+'Data &amp; Parameter'!$E$19)*'Data &amp; Parameter'!$E$20*'Data &amp; Parameter'!$E$37*N2684</f>
        <v>0.5866536205095253</v>
      </c>
      <c r="P2684">
        <f>ROUNDUP(IF(D2684&gt;$D$4,0,($D$4-D2684+1)/365),0)</f>
        <v>0</v>
      </c>
      <c r="Q2684">
        <f>ROUNDUP(IF(D2684&gt;$D$5,0,($D$5-D2684+1)/365),0)</f>
        <v>1</v>
      </c>
      <c r="R2684" s="28">
        <f>IF(OR(P2684=1,Q2684=1),IF(D2684+364&lt;=$D$5,(D2684+364-$D$4+1)/365,IF(D2684&gt;$D$4,($D$5-D2684+1)/365,$D$6/365)),0)</f>
        <v>0.16873652333840616</v>
      </c>
      <c r="S2684" s="28">
        <f>'Data &amp; Parameter'!$E$16*'Data &amp; Parameter'!$E$17*('Data &amp; Parameter'!$E$18+'Data &amp; Parameter'!$E$19)*'Data &amp; Parameter'!$E$20*'Data &amp; Parameter'!$E$37*R2684</f>
        <v>0.58664700577525719</v>
      </c>
      <c r="T2684" s="28">
        <f t="shared" si="41"/>
        <v>1.1733006262847825</v>
      </c>
    </row>
    <row r="2685" spans="1:20" ht="15.75" customHeight="1" x14ac:dyDescent="0.35">
      <c r="A2685">
        <v>2678</v>
      </c>
      <c r="B2685" s="76">
        <v>44240.410798611112</v>
      </c>
      <c r="C2685" s="1" t="s">
        <v>8477</v>
      </c>
      <c r="D2685" s="76">
        <v>44240.412187499998</v>
      </c>
      <c r="E2685" s="1" t="s">
        <v>8478</v>
      </c>
      <c r="F2685" s="1" t="s">
        <v>8479</v>
      </c>
      <c r="G2685" s="1" t="s">
        <v>123</v>
      </c>
      <c r="H2685" s="1" t="s">
        <v>124</v>
      </c>
      <c r="I2685" s="1" t="s">
        <v>125</v>
      </c>
      <c r="J2685" s="1" t="s">
        <v>7528</v>
      </c>
      <c r="K2685" s="1" t="s">
        <v>8480</v>
      </c>
      <c r="L2685">
        <f>ROUNDUP(IF(B2685&gt;$D$4,0,($D$4-B2685+1)/365),0)</f>
        <v>0</v>
      </c>
      <c r="M2685">
        <f>ROUNDUP(IF(B2685&gt;$D$5,0,($D$5-B2685+1)/365),0)</f>
        <v>1</v>
      </c>
      <c r="N2685" s="28">
        <f>IF(OR(L2685=1,M2685=1),IF(B2685+364&lt;=$D$5,(B2685+364-$D$4+1)/365,IF(B2685&gt;$D$4,($D$5-B2685+1)/365,$D$6/365)),0)</f>
        <v>0.16873753805174763</v>
      </c>
      <c r="O2685" s="28">
        <f>'Data &amp; Parameter'!$E$16*'Data &amp; Parameter'!$E$17*('Data &amp; Parameter'!$E$18+'Data &amp; Parameter'!$E$19)*'Data &amp; Parameter'!$E$20*'Data &amp; Parameter'!$E$37*N2685</f>
        <v>0.58665053363355202</v>
      </c>
      <c r="P2685">
        <f>ROUNDUP(IF(D2685&gt;$D$4,0,($D$4-D2685+1)/365),0)</f>
        <v>0</v>
      </c>
      <c r="Q2685">
        <f>ROUNDUP(IF(D2685&gt;$D$5,0,($D$5-D2685+1)/365),0)</f>
        <v>1</v>
      </c>
      <c r="R2685" s="28">
        <f>IF(OR(P2685=1,Q2685=1),IF(D2685+364&lt;=$D$5,(D2685+364-$D$4+1)/365,IF(D2685&gt;$D$4,($D$5-D2685+1)/365,$D$6/365)),0)</f>
        <v>0.16873373287671711</v>
      </c>
      <c r="S2685" s="28">
        <f>'Data &amp; Parameter'!$E$16*'Data &amp; Parameter'!$E$17*('Data &amp; Parameter'!$E$18+'Data &amp; Parameter'!$E$19)*'Data &amp; Parameter'!$E$20*'Data &amp; Parameter'!$E$37*R2685</f>
        <v>0.58663730416494653</v>
      </c>
      <c r="T2685" s="28">
        <f t="shared" si="41"/>
        <v>1.1732878377984985</v>
      </c>
    </row>
    <row r="2686" spans="1:20" ht="15.75" customHeight="1" x14ac:dyDescent="0.35">
      <c r="A2686">
        <v>2679</v>
      </c>
      <c r="B2686" s="76">
        <v>44240.411030092597</v>
      </c>
      <c r="C2686" s="1" t="s">
        <v>8481</v>
      </c>
      <c r="D2686" s="76">
        <v>44240.411585648151</v>
      </c>
      <c r="E2686" s="1" t="s">
        <v>8482</v>
      </c>
      <c r="F2686" s="1" t="s">
        <v>8483</v>
      </c>
      <c r="G2686" s="1" t="s">
        <v>123</v>
      </c>
      <c r="H2686" s="1" t="s">
        <v>124</v>
      </c>
      <c r="I2686" s="1" t="s">
        <v>125</v>
      </c>
      <c r="J2686" s="1" t="s">
        <v>7528</v>
      </c>
      <c r="K2686" s="1" t="s">
        <v>8340</v>
      </c>
      <c r="L2686">
        <f>ROUNDUP(IF(B2686&gt;$D$4,0,($D$4-B2686+1)/365),0)</f>
        <v>0</v>
      </c>
      <c r="M2686">
        <f>ROUNDUP(IF(B2686&gt;$D$5,0,($D$5-B2686+1)/365),0)</f>
        <v>1</v>
      </c>
      <c r="N2686" s="28">
        <f>IF(OR(L2686=1,M2686=1),IF(B2686+364&lt;=$D$5,(B2686+364-$D$4+1)/365,IF(B2686&gt;$D$4,($D$5-B2686+1)/365,$D$6/365)),0)</f>
        <v>0.16873690385589923</v>
      </c>
      <c r="O2686" s="28">
        <f>'Data &amp; Parameter'!$E$16*'Data &amp; Parameter'!$E$17*('Data &amp; Parameter'!$E$18+'Data &amp; Parameter'!$E$19)*'Data &amp; Parameter'!$E$20*'Data &amp; Parameter'!$E$37*N2686</f>
        <v>0.58664832872208306</v>
      </c>
      <c r="P2686">
        <f>ROUNDUP(IF(D2686&gt;$D$4,0,($D$4-D2686+1)/365),0)</f>
        <v>0</v>
      </c>
      <c r="Q2686">
        <f>ROUNDUP(IF(D2686&gt;$D$5,0,($D$5-D2686+1)/365),0)</f>
        <v>1</v>
      </c>
      <c r="R2686" s="28">
        <f>IF(OR(P2686=1,Q2686=1),IF(D2686+364&lt;=$D$5,(D2686+364-$D$4+1)/365,IF(D2686&gt;$D$4,($D$5-D2686+1)/365,$D$6/365)),0)</f>
        <v>0.16873538178588704</v>
      </c>
      <c r="S2686" s="28">
        <f>'Data &amp; Parameter'!$E$16*'Data &amp; Parameter'!$E$17*('Data &amp; Parameter'!$E$18+'Data &amp; Parameter'!$E$19)*'Data &amp; Parameter'!$E$20*'Data &amp; Parameter'!$E$37*R2686</f>
        <v>0.58664303693464093</v>
      </c>
      <c r="T2686" s="28">
        <f t="shared" si="41"/>
        <v>1.1732913656567239</v>
      </c>
    </row>
    <row r="2687" spans="1:20" ht="15.75" customHeight="1" x14ac:dyDescent="0.35">
      <c r="A2687">
        <v>2680</v>
      </c>
      <c r="B2687" s="76">
        <v>44240.414884259255</v>
      </c>
      <c r="C2687" s="1" t="s">
        <v>8484</v>
      </c>
      <c r="D2687" s="76">
        <v>44240.415983796294</v>
      </c>
      <c r="E2687" s="1" t="s">
        <v>8485</v>
      </c>
      <c r="F2687" s="1" t="s">
        <v>8486</v>
      </c>
      <c r="G2687" s="1" t="s">
        <v>123</v>
      </c>
      <c r="H2687" s="1" t="s">
        <v>124</v>
      </c>
      <c r="I2687" s="1" t="s">
        <v>125</v>
      </c>
      <c r="J2687" s="1" t="s">
        <v>7528</v>
      </c>
      <c r="K2687" s="1" t="s">
        <v>7538</v>
      </c>
      <c r="L2687">
        <f>ROUNDUP(IF(B2687&gt;$D$4,0,($D$4-B2687+1)/365),0)</f>
        <v>0</v>
      </c>
      <c r="M2687">
        <f>ROUNDUP(IF(B2687&gt;$D$5,0,($D$5-B2687+1)/365),0)</f>
        <v>1</v>
      </c>
      <c r="N2687" s="28">
        <f>IF(OR(L2687=1,M2687=1),IF(B2687+364&lt;=$D$5,(B2687+364-$D$4+1)/365,IF(B2687&gt;$D$4,($D$5-B2687+1)/365,$D$6/365)),0)</f>
        <v>0.16872634449519205</v>
      </c>
      <c r="O2687" s="28">
        <f>'Data &amp; Parameter'!$E$16*'Data &amp; Parameter'!$E$17*('Data &amp; Parameter'!$E$18+'Data &amp; Parameter'!$E$19)*'Data &amp; Parameter'!$E$20*'Data &amp; Parameter'!$E$37*N2687</f>
        <v>0.5866116169467116</v>
      </c>
      <c r="P2687">
        <f>ROUNDUP(IF(D2687&gt;$D$4,0,($D$4-D2687+1)/365),0)</f>
        <v>0</v>
      </c>
      <c r="Q2687">
        <f>ROUNDUP(IF(D2687&gt;$D$5,0,($D$5-D2687+1)/365),0)</f>
        <v>1</v>
      </c>
      <c r="R2687" s="28">
        <f>IF(OR(P2687=1,Q2687=1),IF(D2687+364&lt;=$D$5,(D2687+364-$D$4+1)/365,IF(D2687&gt;$D$4,($D$5-D2687+1)/365,$D$6/365)),0)</f>
        <v>0.16872333206494708</v>
      </c>
      <c r="S2687" s="28">
        <f>'Data &amp; Parameter'!$E$16*'Data &amp; Parameter'!$E$17*('Data &amp; Parameter'!$E$18+'Data &amp; Parameter'!$E$19)*'Data &amp; Parameter'!$E$20*'Data &amp; Parameter'!$E$37*R2687</f>
        <v>0.58660114361735549</v>
      </c>
      <c r="T2687" s="28">
        <f t="shared" si="41"/>
        <v>1.1732127605640672</v>
      </c>
    </row>
    <row r="2688" spans="1:20" ht="15.75" customHeight="1" x14ac:dyDescent="0.35">
      <c r="A2688">
        <v>2681</v>
      </c>
      <c r="B2688" s="76">
        <v>44240.416307870371</v>
      </c>
      <c r="C2688" s="1" t="s">
        <v>8487</v>
      </c>
      <c r="D2688" s="76">
        <v>44240.416990740741</v>
      </c>
      <c r="E2688" s="1" t="s">
        <v>8488</v>
      </c>
      <c r="F2688" s="1" t="s">
        <v>8489</v>
      </c>
      <c r="G2688" s="1" t="s">
        <v>123</v>
      </c>
      <c r="H2688" s="1" t="s">
        <v>124</v>
      </c>
      <c r="I2688" s="1" t="s">
        <v>125</v>
      </c>
      <c r="J2688" s="1" t="s">
        <v>7528</v>
      </c>
      <c r="K2688" s="1" t="s">
        <v>8272</v>
      </c>
      <c r="L2688">
        <f>ROUNDUP(IF(B2688&gt;$D$4,0,($D$4-B2688+1)/365),0)</f>
        <v>0</v>
      </c>
      <c r="M2688">
        <f>ROUNDUP(IF(B2688&gt;$D$5,0,($D$5-B2688+1)/365),0)</f>
        <v>1</v>
      </c>
      <c r="N2688" s="28">
        <f>IF(OR(L2688=1,M2688=1),IF(B2688+364&lt;=$D$5,(B2688+364-$D$4+1)/365,IF(B2688&gt;$D$4,($D$5-B2688+1)/365,$D$6/365)),0)</f>
        <v>0.16872244419076332</v>
      </c>
      <c r="O2688" s="28">
        <f>'Data &amp; Parameter'!$E$16*'Data &amp; Parameter'!$E$17*('Data &amp; Parameter'!$E$18+'Data &amp; Parameter'!$E$19)*'Data &amp; Parameter'!$E$20*'Data &amp; Parameter'!$E$37*N2688</f>
        <v>0.58659805674131293</v>
      </c>
      <c r="P2688">
        <f>ROUNDUP(IF(D2688&gt;$D$4,0,($D$4-D2688+1)/365),0)</f>
        <v>0</v>
      </c>
      <c r="Q2688">
        <f>ROUNDUP(IF(D2688&gt;$D$5,0,($D$5-D2688+1)/365),0)</f>
        <v>1</v>
      </c>
      <c r="R2688" s="28">
        <f>IF(OR(P2688=1,Q2688=1),IF(D2688+364&lt;=$D$5,(D2688+364-$D$4+1)/365,IF(D2688&gt;$D$4,($D$5-D2688+1)/365,$D$6/365)),0)</f>
        <v>0.1687205733130375</v>
      </c>
      <c r="S2688" s="28">
        <f>'Data &amp; Parameter'!$E$16*'Data &amp; Parameter'!$E$17*('Data &amp; Parameter'!$E$18+'Data &amp; Parameter'!$E$19)*'Data &amp; Parameter'!$E$20*'Data &amp; Parameter'!$E$37*R2688</f>
        <v>0.5865915522525732</v>
      </c>
      <c r="T2688" s="28">
        <f t="shared" si="41"/>
        <v>1.1731896089938862</v>
      </c>
    </row>
    <row r="2689" spans="1:20" ht="15.75" customHeight="1" x14ac:dyDescent="0.35">
      <c r="A2689">
        <v>2682</v>
      </c>
      <c r="B2689" s="76">
        <v>44240.418483796297</v>
      </c>
      <c r="C2689" s="1" t="s">
        <v>8490</v>
      </c>
      <c r="D2689" s="76">
        <v>44240.423252314809</v>
      </c>
      <c r="E2689" s="1" t="s">
        <v>8491</v>
      </c>
      <c r="F2689" s="1" t="s">
        <v>8492</v>
      </c>
      <c r="G2689" s="1" t="s">
        <v>123</v>
      </c>
      <c r="H2689" s="1" t="s">
        <v>124</v>
      </c>
      <c r="I2689" s="1" t="s">
        <v>125</v>
      </c>
      <c r="J2689" s="1" t="s">
        <v>7528</v>
      </c>
      <c r="K2689" s="1" t="s">
        <v>7954</v>
      </c>
      <c r="L2689">
        <f>ROUNDUP(IF(B2689&gt;$D$4,0,($D$4-B2689+1)/365),0)</f>
        <v>0</v>
      </c>
      <c r="M2689">
        <f>ROUNDUP(IF(B2689&gt;$D$5,0,($D$5-B2689+1)/365),0)</f>
        <v>1</v>
      </c>
      <c r="N2689" s="28">
        <f>IF(OR(L2689=1,M2689=1),IF(B2689+364&lt;=$D$5,(B2689+364-$D$4+1)/365,IF(B2689&gt;$D$4,($D$5-B2689+1)/365,$D$6/365)),0)</f>
        <v>0.16871648274987222</v>
      </c>
      <c r="O2689" s="28">
        <f>'Data &amp; Parameter'!$E$16*'Data &amp; Parameter'!$E$17*('Data &amp; Parameter'!$E$18+'Data &amp; Parameter'!$E$19)*'Data &amp; Parameter'!$E$20*'Data &amp; Parameter'!$E$37*N2689</f>
        <v>0.58657733057379635</v>
      </c>
      <c r="P2689">
        <f>ROUNDUP(IF(D2689&gt;$D$4,0,($D$4-D2689+1)/365),0)</f>
        <v>0</v>
      </c>
      <c r="Q2689">
        <f>ROUNDUP(IF(D2689&gt;$D$5,0,($D$5-D2689+1)/365),0)</f>
        <v>1</v>
      </c>
      <c r="R2689" s="28">
        <f>IF(OR(P2689=1,Q2689=1),IF(D2689+364&lt;=$D$5,(D2689+364-$D$4+1)/365,IF(D2689&gt;$D$4,($D$5-D2689+1)/365,$D$6/365)),0)</f>
        <v>0.1687034183155908</v>
      </c>
      <c r="S2689" s="28">
        <f>'Data &amp; Parameter'!$E$16*'Data &amp; Parameter'!$E$17*('Data &amp; Parameter'!$E$18+'Data &amp; Parameter'!$E$19)*'Data &amp; Parameter'!$E$20*'Data &amp; Parameter'!$E$37*R2689</f>
        <v>0.5865319093982162</v>
      </c>
      <c r="T2689" s="28">
        <f t="shared" si="41"/>
        <v>1.1731092399720127</v>
      </c>
    </row>
    <row r="2690" spans="1:20" ht="15.75" customHeight="1" x14ac:dyDescent="0.35">
      <c r="A2690">
        <v>2683</v>
      </c>
      <c r="B2690" s="76">
        <v>44240.419571759259</v>
      </c>
      <c r="C2690" s="1" t="s">
        <v>8493</v>
      </c>
      <c r="D2690" s="76">
        <v>44240.420300925922</v>
      </c>
      <c r="E2690" s="1" t="s">
        <v>8494</v>
      </c>
      <c r="F2690" s="1" t="s">
        <v>8495</v>
      </c>
      <c r="G2690" s="1" t="s">
        <v>123</v>
      </c>
      <c r="H2690" s="1" t="s">
        <v>124</v>
      </c>
      <c r="I2690" s="1" t="s">
        <v>125</v>
      </c>
      <c r="J2690" s="1" t="s">
        <v>7528</v>
      </c>
      <c r="K2690" s="1" t="s">
        <v>8340</v>
      </c>
      <c r="L2690">
        <f>ROUNDUP(IF(B2690&gt;$D$4,0,($D$4-B2690+1)/365),0)</f>
        <v>0</v>
      </c>
      <c r="M2690">
        <f>ROUNDUP(IF(B2690&gt;$D$5,0,($D$5-B2690+1)/365),0)</f>
        <v>1</v>
      </c>
      <c r="N2690" s="28">
        <f>IF(OR(L2690=1,M2690=1),IF(B2690+364&lt;=$D$5,(B2690+364-$D$4+1)/365,IF(B2690&gt;$D$4,($D$5-B2690+1)/365,$D$6/365)),0)</f>
        <v>0.16871350202942667</v>
      </c>
      <c r="O2690" s="28">
        <f>'Data &amp; Parameter'!$E$16*'Data &amp; Parameter'!$E$17*('Data &amp; Parameter'!$E$18+'Data &amp; Parameter'!$E$19)*'Data &amp; Parameter'!$E$20*'Data &amp; Parameter'!$E$37*N2690</f>
        <v>0.58656696749003812</v>
      </c>
      <c r="P2690">
        <f>ROUNDUP(IF(D2690&gt;$D$4,0,($D$4-D2690+1)/365),0)</f>
        <v>0</v>
      </c>
      <c r="Q2690">
        <f>ROUNDUP(IF(D2690&gt;$D$5,0,($D$5-D2690+1)/365),0)</f>
        <v>1</v>
      </c>
      <c r="R2690" s="28">
        <f>IF(OR(P2690=1,Q2690=1),IF(D2690+364&lt;=$D$5,(D2690+364-$D$4+1)/365,IF(D2690&gt;$D$4,($D$5-D2690+1)/365,$D$6/365)),0)</f>
        <v>0.16871150431254311</v>
      </c>
      <c r="S2690" s="28">
        <f>'Data &amp; Parameter'!$E$16*'Data &amp; Parameter'!$E$17*('Data &amp; Parameter'!$E$18+'Data &amp; Parameter'!$E$19)*'Data &amp; Parameter'!$E$20*'Data &amp; Parameter'!$E$37*R2690</f>
        <v>0.58656002201904622</v>
      </c>
      <c r="T2690" s="28">
        <f t="shared" si="41"/>
        <v>1.1731269895090843</v>
      </c>
    </row>
    <row r="2691" spans="1:20" ht="15.75" customHeight="1" x14ac:dyDescent="0.35">
      <c r="A2691">
        <v>2684</v>
      </c>
      <c r="B2691" s="76">
        <v>44240.4221875</v>
      </c>
      <c r="C2691" s="1" t="s">
        <v>8496</v>
      </c>
      <c r="D2691" s="76">
        <v>44240.422685185185</v>
      </c>
      <c r="E2691" s="1" t="s">
        <v>8497</v>
      </c>
      <c r="F2691" s="1" t="s">
        <v>8498</v>
      </c>
      <c r="G2691" s="1" t="s">
        <v>123</v>
      </c>
      <c r="H2691" s="1" t="s">
        <v>124</v>
      </c>
      <c r="I2691" s="1" t="s">
        <v>125</v>
      </c>
      <c r="J2691" s="1" t="s">
        <v>7528</v>
      </c>
      <c r="K2691" s="1" t="s">
        <v>8340</v>
      </c>
      <c r="L2691">
        <f>ROUNDUP(IF(B2691&gt;$D$4,0,($D$4-B2691+1)/365),0)</f>
        <v>0</v>
      </c>
      <c r="M2691">
        <f>ROUNDUP(IF(B2691&gt;$D$5,0,($D$5-B2691+1)/365),0)</f>
        <v>1</v>
      </c>
      <c r="N2691" s="28">
        <f>IF(OR(L2691=1,M2691=1),IF(B2691+364&lt;=$D$5,(B2691+364-$D$4+1)/365,IF(B2691&gt;$D$4,($D$5-B2691+1)/365,$D$6/365)),0)</f>
        <v>0.16870633561643755</v>
      </c>
      <c r="O2691" s="28">
        <f>'Data &amp; Parameter'!$E$16*'Data &amp; Parameter'!$E$17*('Data &amp; Parameter'!$E$18+'Data &amp; Parameter'!$E$19)*'Data &amp; Parameter'!$E$20*'Data &amp; Parameter'!$E$37*N2691</f>
        <v>0.58654205199077902</v>
      </c>
      <c r="P2691">
        <f>ROUNDUP(IF(D2691&gt;$D$4,0,($D$4-D2691+1)/365),0)</f>
        <v>0</v>
      </c>
      <c r="Q2691">
        <f>ROUNDUP(IF(D2691&gt;$D$5,0,($D$5-D2691+1)/365),0)</f>
        <v>1</v>
      </c>
      <c r="R2691" s="28">
        <f>IF(OR(P2691=1,Q2691=1),IF(D2691+364&lt;=$D$5,(D2691+364-$D$4+1)/365,IF(D2691&gt;$D$4,($D$5-D2691+1)/365,$D$6/365)),0)</f>
        <v>0.16870497209538246</v>
      </c>
      <c r="S2691" s="28">
        <f>'Data &amp; Parameter'!$E$16*'Data &amp; Parameter'!$E$17*('Data &amp; Parameter'!$E$18+'Data &amp; Parameter'!$E$19)*'Data &amp; Parameter'!$E$20*'Data &amp; Parameter'!$E$37*R2691</f>
        <v>0.5865373114311867</v>
      </c>
      <c r="T2691" s="28">
        <f t="shared" si="41"/>
        <v>1.1730793634219658</v>
      </c>
    </row>
    <row r="2692" spans="1:20" ht="15.75" customHeight="1" x14ac:dyDescent="0.35">
      <c r="A2692">
        <v>2685</v>
      </c>
      <c r="B2692" s="76">
        <v>44240.423333333332</v>
      </c>
      <c r="C2692" s="1" t="s">
        <v>8499</v>
      </c>
      <c r="D2692" s="76">
        <v>44240.423796296294</v>
      </c>
      <c r="E2692" s="1" t="s">
        <v>8500</v>
      </c>
      <c r="F2692" s="1" t="s">
        <v>8501</v>
      </c>
      <c r="G2692" s="1" t="s">
        <v>123</v>
      </c>
      <c r="H2692" s="1" t="s">
        <v>124</v>
      </c>
      <c r="I2692" s="1" t="s">
        <v>125</v>
      </c>
      <c r="J2692" s="1" t="s">
        <v>7528</v>
      </c>
      <c r="K2692" s="1" t="s">
        <v>8272</v>
      </c>
      <c r="L2692">
        <f>ROUNDUP(IF(B2692&gt;$D$4,0,($D$4-B2692+1)/365),0)</f>
        <v>0</v>
      </c>
      <c r="M2692">
        <f>ROUNDUP(IF(B2692&gt;$D$5,0,($D$5-B2692+1)/365),0)</f>
        <v>1</v>
      </c>
      <c r="N2692" s="28">
        <f>IF(OR(L2692=1,M2692=1),IF(B2692+364&lt;=$D$5,(B2692+364-$D$4+1)/365,IF(B2692&gt;$D$4,($D$5-B2692+1)/365,$D$6/365)),0)</f>
        <v>0.1687031963470349</v>
      </c>
      <c r="O2692" s="28">
        <f>'Data &amp; Parameter'!$E$16*'Data &amp; Parameter'!$E$17*('Data &amp; Parameter'!$E$18+'Data &amp; Parameter'!$E$19)*'Data &amp; Parameter'!$E$20*'Data &amp; Parameter'!$E$37*N2692</f>
        <v>0.58653113767917087</v>
      </c>
      <c r="P2692">
        <f>ROUNDUP(IF(D2692&gt;$D$4,0,($D$4-D2692+1)/365),0)</f>
        <v>0</v>
      </c>
      <c r="Q2692">
        <f>ROUNDUP(IF(D2692&gt;$D$5,0,($D$5-D2692+1)/365),0)</f>
        <v>1</v>
      </c>
      <c r="R2692" s="28">
        <f>IF(OR(P2692=1,Q2692=1),IF(D2692+364&lt;=$D$5,(D2692+364-$D$4+1)/365,IF(D2692&gt;$D$4,($D$5-D2692+1)/365,$D$6/365)),0)</f>
        <v>0.16870192795535804</v>
      </c>
      <c r="S2692" s="28">
        <f>'Data &amp; Parameter'!$E$16*'Data &amp; Parameter'!$E$17*('Data &amp; Parameter'!$E$18+'Data &amp; Parameter'!$E$19)*'Data &amp; Parameter'!$E$20*'Data &amp; Parameter'!$E$37*R2692</f>
        <v>0.58652672785630233</v>
      </c>
      <c r="T2692" s="28">
        <f t="shared" si="41"/>
        <v>1.1730578655354731</v>
      </c>
    </row>
    <row r="2693" spans="1:20" ht="15.75" customHeight="1" x14ac:dyDescent="0.35">
      <c r="A2693">
        <v>2686</v>
      </c>
      <c r="B2693" s="76">
        <v>44240.425011574072</v>
      </c>
      <c r="C2693" s="1" t="s">
        <v>8502</v>
      </c>
      <c r="D2693" s="76">
        <v>44240.425497685181</v>
      </c>
      <c r="E2693" s="1" t="s">
        <v>8503</v>
      </c>
      <c r="F2693" s="1" t="s">
        <v>8504</v>
      </c>
      <c r="G2693" s="1" t="s">
        <v>123</v>
      </c>
      <c r="H2693" s="1" t="s">
        <v>124</v>
      </c>
      <c r="I2693" s="1" t="s">
        <v>125</v>
      </c>
      <c r="J2693" s="1" t="s">
        <v>7528</v>
      </c>
      <c r="K2693" s="1" t="s">
        <v>8340</v>
      </c>
      <c r="L2693">
        <f>ROUNDUP(IF(B2693&gt;$D$4,0,($D$4-B2693+1)/365),0)</f>
        <v>0</v>
      </c>
      <c r="M2693">
        <f>ROUNDUP(IF(B2693&gt;$D$5,0,($D$5-B2693+1)/365),0)</f>
        <v>1</v>
      </c>
      <c r="N2693" s="28">
        <f>IF(OR(L2693=1,M2693=1),IF(B2693+364&lt;=$D$5,(B2693+364-$D$4+1)/365,IF(B2693&gt;$D$4,($D$5-B2693+1)/365,$D$6/365)),0)</f>
        <v>0.16869859842719886</v>
      </c>
      <c r="O2693" s="28">
        <f>'Data &amp; Parameter'!$E$16*'Data &amp; Parameter'!$E$17*('Data &amp; Parameter'!$E$18+'Data &amp; Parameter'!$E$19)*'Data &amp; Parameter'!$E$20*'Data &amp; Parameter'!$E$37*N2693</f>
        <v>0.5865151520712466</v>
      </c>
      <c r="P2693">
        <f>ROUNDUP(IF(D2693&gt;$D$4,0,($D$4-D2693+1)/365),0)</f>
        <v>0</v>
      </c>
      <c r="Q2693">
        <f>ROUNDUP(IF(D2693&gt;$D$5,0,($D$5-D2693+1)/365),0)</f>
        <v>1</v>
      </c>
      <c r="R2693" s="28">
        <f>IF(OR(P2693=1,Q2693=1),IF(D2693+364&lt;=$D$5,(D2693+364-$D$4+1)/365,IF(D2693&gt;$D$4,($D$5-D2693+1)/365,$D$6/365)),0)</f>
        <v>0.16869726661594317</v>
      </c>
      <c r="S2693" s="28">
        <f>'Data &amp; Parameter'!$E$16*'Data &amp; Parameter'!$E$17*('Data &amp; Parameter'!$E$18+'Data &amp; Parameter'!$E$19)*'Data &amp; Parameter'!$E$20*'Data &amp; Parameter'!$E$37*R2693</f>
        <v>0.58651052175725193</v>
      </c>
      <c r="T2693" s="28">
        <f t="shared" si="41"/>
        <v>1.1730256738284985</v>
      </c>
    </row>
    <row r="2694" spans="1:20" ht="15.75" customHeight="1" x14ac:dyDescent="0.35">
      <c r="A2694">
        <v>2687</v>
      </c>
      <c r="B2694" s="76">
        <v>44240.426666666666</v>
      </c>
      <c r="C2694" s="1" t="s">
        <v>8505</v>
      </c>
      <c r="D2694" s="76">
        <v>44240.427349537036</v>
      </c>
      <c r="E2694" s="1" t="s">
        <v>8506</v>
      </c>
      <c r="F2694" s="1" t="s">
        <v>8507</v>
      </c>
      <c r="G2694" s="1" t="s">
        <v>123</v>
      </c>
      <c r="H2694" s="1" t="s">
        <v>124</v>
      </c>
      <c r="I2694" s="1" t="s">
        <v>125</v>
      </c>
      <c r="J2694" s="1" t="s">
        <v>7528</v>
      </c>
      <c r="K2694" s="1" t="s">
        <v>8272</v>
      </c>
      <c r="L2694">
        <f>ROUNDUP(IF(B2694&gt;$D$4,0,($D$4-B2694+1)/365),0)</f>
        <v>0</v>
      </c>
      <c r="M2694">
        <f>ROUNDUP(IF(B2694&gt;$D$5,0,($D$5-B2694+1)/365),0)</f>
        <v>1</v>
      </c>
      <c r="N2694" s="28">
        <f>IF(OR(L2694=1,M2694=1),IF(B2694+364&lt;=$D$5,(B2694+364-$D$4+1)/365,IF(B2694&gt;$D$4,($D$5-B2694+1)/365,$D$6/365)),0)</f>
        <v>0.1686940639269417</v>
      </c>
      <c r="O2694" s="28">
        <f>'Data &amp; Parameter'!$E$16*'Data &amp; Parameter'!$E$17*('Data &amp; Parameter'!$E$18+'Data &amp; Parameter'!$E$19)*'Data &amp; Parameter'!$E$20*'Data &amp; Parameter'!$E$37*N2694</f>
        <v>0.58649938695444837</v>
      </c>
      <c r="P2694">
        <f>ROUNDUP(IF(D2694&gt;$D$4,0,($D$4-D2694+1)/365),0)</f>
        <v>0</v>
      </c>
      <c r="Q2694">
        <f>ROUNDUP(IF(D2694&gt;$D$5,0,($D$5-D2694+1)/365),0)</f>
        <v>1</v>
      </c>
      <c r="R2694" s="28">
        <f>IF(OR(P2694=1,Q2694=1),IF(D2694+364&lt;=$D$5,(D2694+364-$D$4+1)/365,IF(D2694&gt;$D$4,($D$5-D2694+1)/365,$D$6/365)),0)</f>
        <v>0.16869219304921587</v>
      </c>
      <c r="S2694" s="28">
        <f>'Data &amp; Parameter'!$E$16*'Data &amp; Parameter'!$E$17*('Data &amp; Parameter'!$E$18+'Data &amp; Parameter'!$E$19)*'Data &amp; Parameter'!$E$20*'Data &amp; Parameter'!$E$37*R2694</f>
        <v>0.58649288246570863</v>
      </c>
      <c r="T2694" s="28">
        <f t="shared" si="41"/>
        <v>1.1729922694201571</v>
      </c>
    </row>
    <row r="2695" spans="1:20" ht="15.75" customHeight="1" x14ac:dyDescent="0.35">
      <c r="A2695">
        <v>2688</v>
      </c>
      <c r="B2695" s="76">
        <v>44240.426712962959</v>
      </c>
      <c r="C2695" s="1" t="s">
        <v>8508</v>
      </c>
      <c r="D2695" s="76">
        <v>44240.429108796292</v>
      </c>
      <c r="E2695" s="1" t="s">
        <v>8509</v>
      </c>
      <c r="F2695" s="1" t="s">
        <v>8510</v>
      </c>
      <c r="G2695" s="1" t="s">
        <v>123</v>
      </c>
      <c r="H2695" s="1" t="s">
        <v>124</v>
      </c>
      <c r="I2695" s="1" t="s">
        <v>125</v>
      </c>
      <c r="J2695" s="1" t="s">
        <v>7528</v>
      </c>
      <c r="K2695" s="1" t="s">
        <v>8315</v>
      </c>
      <c r="L2695">
        <f>ROUNDUP(IF(B2695&gt;$D$4,0,($D$4-B2695+1)/365),0)</f>
        <v>0</v>
      </c>
      <c r="M2695">
        <f>ROUNDUP(IF(B2695&gt;$D$5,0,($D$5-B2695+1)/365),0)</f>
        <v>1</v>
      </c>
      <c r="N2695" s="28">
        <f>IF(OR(L2695=1,M2695=1),IF(B2695+364&lt;=$D$5,(B2695+364-$D$4+1)/365,IF(B2695&gt;$D$4,($D$5-B2695+1)/365,$D$6/365)),0)</f>
        <v>0.16869393708778399</v>
      </c>
      <c r="O2695" s="28">
        <f>'Data &amp; Parameter'!$E$16*'Data &amp; Parameter'!$E$17*('Data &amp; Parameter'!$E$18+'Data &amp; Parameter'!$E$19)*'Data &amp; Parameter'!$E$20*'Data &amp; Parameter'!$E$37*N2695</f>
        <v>0.58649894597219621</v>
      </c>
      <c r="P2695">
        <f>ROUNDUP(IF(D2695&gt;$D$4,0,($D$4-D2695+1)/365),0)</f>
        <v>0</v>
      </c>
      <c r="Q2695">
        <f>ROUNDUP(IF(D2695&gt;$D$5,0,($D$5-D2695+1)/365),0)</f>
        <v>1</v>
      </c>
      <c r="R2695" s="28">
        <f>IF(OR(P2695=1,Q2695=1),IF(D2695+364&lt;=$D$5,(D2695+364-$D$4+1)/365,IF(D2695&gt;$D$4,($D$5-D2695+1)/365,$D$6/365)),0)</f>
        <v>0.16868737316084387</v>
      </c>
      <c r="S2695" s="28">
        <f>'Data &amp; Parameter'!$E$16*'Data &amp; Parameter'!$E$17*('Data &amp; Parameter'!$E$18+'Data &amp; Parameter'!$E$19)*'Data &amp; Parameter'!$E$20*'Data &amp; Parameter'!$E$37*R2695</f>
        <v>0.58647612513880831</v>
      </c>
      <c r="T2695" s="28">
        <f t="shared" si="41"/>
        <v>1.1729750711110045</v>
      </c>
    </row>
    <row r="2696" spans="1:20" ht="15.75" customHeight="1" x14ac:dyDescent="0.35">
      <c r="A2696">
        <v>2689</v>
      </c>
      <c r="B2696" s="76">
        <v>44240.428067129629</v>
      </c>
      <c r="C2696" s="1" t="s">
        <v>8511</v>
      </c>
      <c r="D2696" s="76">
        <v>44240.428611111114</v>
      </c>
      <c r="E2696" s="1" t="s">
        <v>8512</v>
      </c>
      <c r="F2696" s="1" t="s">
        <v>8513</v>
      </c>
      <c r="G2696" s="1" t="s">
        <v>123</v>
      </c>
      <c r="H2696" s="1" t="s">
        <v>124</v>
      </c>
      <c r="I2696" s="1" t="s">
        <v>125</v>
      </c>
      <c r="J2696" s="1" t="s">
        <v>7528</v>
      </c>
      <c r="K2696" s="1" t="s">
        <v>8340</v>
      </c>
      <c r="L2696">
        <f>ROUNDUP(IF(B2696&gt;$D$4,0,($D$4-B2696+1)/365),0)</f>
        <v>0</v>
      </c>
      <c r="M2696">
        <f>ROUNDUP(IF(B2696&gt;$D$5,0,($D$5-B2696+1)/365),0)</f>
        <v>1</v>
      </c>
      <c r="N2696" s="28">
        <f>IF(OR(L2696=1,M2696=1),IF(B2696+364&lt;=$D$5,(B2696+364-$D$4+1)/365,IF(B2696&gt;$D$4,($D$5-B2696+1)/365,$D$6/365)),0)</f>
        <v>0.16869022704211178</v>
      </c>
      <c r="O2696" s="28">
        <f>'Data &amp; Parameter'!$E$16*'Data &amp; Parameter'!$E$17*('Data &amp; Parameter'!$E$18+'Data &amp; Parameter'!$E$19)*'Data &amp; Parameter'!$E$20*'Data &amp; Parameter'!$E$37*N2696</f>
        <v>0.58648604724024511</v>
      </c>
      <c r="P2696">
        <f>ROUNDUP(IF(D2696&gt;$D$4,0,($D$4-D2696+1)/365),0)</f>
        <v>0</v>
      </c>
      <c r="Q2696">
        <f>ROUNDUP(IF(D2696&gt;$D$5,0,($D$5-D2696+1)/365),0)</f>
        <v>1</v>
      </c>
      <c r="R2696" s="28">
        <f>IF(OR(P2696=1,Q2696=1),IF(D2696+364&lt;=$D$5,(D2696+364-$D$4+1)/365,IF(D2696&gt;$D$4,($D$5-D2696+1)/365,$D$6/365)),0)</f>
        <v>0.16868873668187903</v>
      </c>
      <c r="S2696" s="28">
        <f>'Data &amp; Parameter'!$E$16*'Data &amp; Parameter'!$E$17*('Data &amp; Parameter'!$E$18+'Data &amp; Parameter'!$E$19)*'Data &amp; Parameter'!$E$20*'Data &amp; Parameter'!$E$37*R2696</f>
        <v>0.58648086569833136</v>
      </c>
      <c r="T2696" s="28">
        <f t="shared" si="41"/>
        <v>1.1729669129385765</v>
      </c>
    </row>
    <row r="2697" spans="1:20" ht="15.75" customHeight="1" x14ac:dyDescent="0.35">
      <c r="A2697">
        <v>2690</v>
      </c>
      <c r="B2697" s="76">
        <v>44240.429872685185</v>
      </c>
      <c r="C2697" s="1" t="s">
        <v>8514</v>
      </c>
      <c r="D2697" s="76">
        <v>44240.43037037037</v>
      </c>
      <c r="E2697" s="1" t="s">
        <v>8515</v>
      </c>
      <c r="F2697" s="1" t="s">
        <v>8516</v>
      </c>
      <c r="G2697" s="1" t="s">
        <v>123</v>
      </c>
      <c r="H2697" s="1" t="s">
        <v>124</v>
      </c>
      <c r="I2697" s="1" t="s">
        <v>125</v>
      </c>
      <c r="J2697" s="1" t="s">
        <v>7528</v>
      </c>
      <c r="K2697" s="1" t="s">
        <v>8272</v>
      </c>
      <c r="L2697">
        <f>ROUNDUP(IF(B2697&gt;$D$4,0,($D$4-B2697+1)/365),0)</f>
        <v>0</v>
      </c>
      <c r="M2697">
        <f>ROUNDUP(IF(B2697&gt;$D$5,0,($D$5-B2697+1)/365),0)</f>
        <v>1</v>
      </c>
      <c r="N2697" s="28">
        <f>IF(OR(L2697=1,M2697=1),IF(B2697+364&lt;=$D$5,(B2697+364-$D$4+1)/365,IF(B2697&gt;$D$4,($D$5-B2697+1)/365,$D$6/365)),0)</f>
        <v>0.16868528031456215</v>
      </c>
      <c r="O2697" s="28">
        <f>'Data &amp; Parameter'!$E$16*'Data &amp; Parameter'!$E$17*('Data &amp; Parameter'!$E$18+'Data &amp; Parameter'!$E$19)*'Data &amp; Parameter'!$E$20*'Data &amp; Parameter'!$E$37*N2697</f>
        <v>0.58646884893102336</v>
      </c>
      <c r="P2697">
        <f>ROUNDUP(IF(D2697&gt;$D$4,0,($D$4-D2697+1)/365),0)</f>
        <v>0</v>
      </c>
      <c r="Q2697">
        <f>ROUNDUP(IF(D2697&gt;$D$5,0,($D$5-D2697+1)/365),0)</f>
        <v>1</v>
      </c>
      <c r="R2697" s="28">
        <f>IF(OR(P2697=1,Q2697=1),IF(D2697+364&lt;=$D$5,(D2697+364-$D$4+1)/365,IF(D2697&gt;$D$4,($D$5-D2697+1)/365,$D$6/365)),0)</f>
        <v>0.16868391679350705</v>
      </c>
      <c r="S2697" s="28">
        <f>'Data &amp; Parameter'!$E$16*'Data &amp; Parameter'!$E$17*('Data &amp; Parameter'!$E$18+'Data &amp; Parameter'!$E$19)*'Data &amp; Parameter'!$E$20*'Data &amp; Parameter'!$E$37*R2697</f>
        <v>0.58646410837143115</v>
      </c>
      <c r="T2697" s="28">
        <f t="shared" ref="T2697:T2760" si="42">O2697+S2697</f>
        <v>1.1729329573024545</v>
      </c>
    </row>
    <row r="2698" spans="1:20" ht="15.75" customHeight="1" x14ac:dyDescent="0.35">
      <c r="A2698">
        <v>2691</v>
      </c>
      <c r="B2698" s="76">
        <v>44240.43236111111</v>
      </c>
      <c r="C2698" s="1" t="s">
        <v>8517</v>
      </c>
      <c r="D2698" s="76">
        <v>44240.433356481481</v>
      </c>
      <c r="E2698" s="1" t="s">
        <v>8518</v>
      </c>
      <c r="F2698" s="1" t="s">
        <v>8519</v>
      </c>
      <c r="G2698" s="1" t="s">
        <v>123</v>
      </c>
      <c r="H2698" s="1" t="s">
        <v>124</v>
      </c>
      <c r="I2698" s="1" t="s">
        <v>125</v>
      </c>
      <c r="J2698" s="1" t="s">
        <v>7528</v>
      </c>
      <c r="K2698" s="1" t="s">
        <v>7954</v>
      </c>
      <c r="L2698">
        <f>ROUNDUP(IF(B2698&gt;$D$4,0,($D$4-B2698+1)/365),0)</f>
        <v>0</v>
      </c>
      <c r="M2698">
        <f>ROUNDUP(IF(B2698&gt;$D$5,0,($D$5-B2698+1)/365),0)</f>
        <v>1</v>
      </c>
      <c r="N2698" s="28">
        <f>IF(OR(L2698=1,M2698=1),IF(B2698+364&lt;=$D$5,(B2698+364-$D$4+1)/365,IF(B2698&gt;$D$4,($D$5-B2698+1)/365,$D$6/365)),0)</f>
        <v>0.16867846270928666</v>
      </c>
      <c r="O2698" s="28">
        <f>'Data &amp; Parameter'!$E$16*'Data &amp; Parameter'!$E$17*('Data &amp; Parameter'!$E$18+'Data &amp; Parameter'!$E$19)*'Data &amp; Parameter'!$E$20*'Data &amp; Parameter'!$E$37*N2698</f>
        <v>0.58644514613306187</v>
      </c>
      <c r="P2698">
        <f>ROUNDUP(IF(D2698&gt;$D$4,0,($D$4-D2698+1)/365),0)</f>
        <v>0</v>
      </c>
      <c r="Q2698">
        <f>ROUNDUP(IF(D2698&gt;$D$5,0,($D$5-D2698+1)/365),0)</f>
        <v>1</v>
      </c>
      <c r="R2698" s="28">
        <f>IF(OR(P2698=1,Q2698=1),IF(D2698+364&lt;=$D$5,(D2698+364-$D$4+1)/365,IF(D2698&gt;$D$4,($D$5-D2698+1)/365,$D$6/365)),0)</f>
        <v>0.16867573566717647</v>
      </c>
      <c r="S2698" s="28">
        <f>'Data &amp; Parameter'!$E$16*'Data &amp; Parameter'!$E$17*('Data &amp; Parameter'!$E$18+'Data &amp; Parameter'!$E$19)*'Data &amp; Parameter'!$E$20*'Data &amp; Parameter'!$E$37*R2698</f>
        <v>0.58643566501387723</v>
      </c>
      <c r="T2698" s="28">
        <f t="shared" si="42"/>
        <v>1.1728808111469391</v>
      </c>
    </row>
    <row r="2699" spans="1:20" ht="15.75" customHeight="1" x14ac:dyDescent="0.35">
      <c r="A2699">
        <v>2692</v>
      </c>
      <c r="B2699" s="76">
        <v>44240.43240740741</v>
      </c>
      <c r="C2699" s="1" t="s">
        <v>8520</v>
      </c>
      <c r="D2699" s="76">
        <v>44240.433310185181</v>
      </c>
      <c r="E2699" s="1" t="s">
        <v>8521</v>
      </c>
      <c r="F2699" s="1" t="s">
        <v>8522</v>
      </c>
      <c r="G2699" s="1" t="s">
        <v>123</v>
      </c>
      <c r="H2699" s="1" t="s">
        <v>124</v>
      </c>
      <c r="I2699" s="1" t="s">
        <v>125</v>
      </c>
      <c r="J2699" s="1" t="s">
        <v>7528</v>
      </c>
      <c r="K2699" s="1" t="s">
        <v>7813</v>
      </c>
      <c r="L2699">
        <f>ROUNDUP(IF(B2699&gt;$D$4,0,($D$4-B2699+1)/365),0)</f>
        <v>0</v>
      </c>
      <c r="M2699">
        <f>ROUNDUP(IF(B2699&gt;$D$5,0,($D$5-B2699+1)/365),0)</f>
        <v>1</v>
      </c>
      <c r="N2699" s="28">
        <f>IF(OR(L2699=1,M2699=1),IF(B2699+364&lt;=$D$5,(B2699+364-$D$4+1)/365,IF(B2699&gt;$D$4,($D$5-B2699+1)/365,$D$6/365)),0)</f>
        <v>0.16867833587010903</v>
      </c>
      <c r="O2699" s="28">
        <f>'Data &amp; Parameter'!$E$16*'Data &amp; Parameter'!$E$17*('Data &amp; Parameter'!$E$18+'Data &amp; Parameter'!$E$19)*'Data &amp; Parameter'!$E$20*'Data &amp; Parameter'!$E$37*N2699</f>
        <v>0.58644470515074043</v>
      </c>
      <c r="P2699">
        <f>ROUNDUP(IF(D2699&gt;$D$4,0,($D$4-D2699+1)/365),0)</f>
        <v>0</v>
      </c>
      <c r="Q2699">
        <f>ROUNDUP(IF(D2699&gt;$D$5,0,($D$5-D2699+1)/365),0)</f>
        <v>1</v>
      </c>
      <c r="R2699" s="28">
        <f>IF(OR(P2699=1,Q2699=1),IF(D2699+364&lt;=$D$5,(D2699+364-$D$4+1)/365,IF(D2699&gt;$D$4,($D$5-D2699+1)/365,$D$6/365)),0)</f>
        <v>0.16867586250635414</v>
      </c>
      <c r="S2699" s="28">
        <f>'Data &amp; Parameter'!$E$16*'Data &amp; Parameter'!$E$17*('Data &amp; Parameter'!$E$18+'Data &amp; Parameter'!$E$19)*'Data &amp; Parameter'!$E$20*'Data &amp; Parameter'!$E$37*R2699</f>
        <v>0.58643610599619878</v>
      </c>
      <c r="T2699" s="28">
        <f t="shared" si="42"/>
        <v>1.1728808111469391</v>
      </c>
    </row>
    <row r="2700" spans="1:20" ht="15.75" customHeight="1" x14ac:dyDescent="0.35">
      <c r="A2700">
        <v>2693</v>
      </c>
      <c r="B2700" s="76">
        <v>44240.432708333334</v>
      </c>
      <c r="C2700" s="1" t="s">
        <v>8523</v>
      </c>
      <c r="D2700" s="76">
        <v>44240.433333333334</v>
      </c>
      <c r="E2700" s="1" t="s">
        <v>8524</v>
      </c>
      <c r="F2700" s="1" t="s">
        <v>8525</v>
      </c>
      <c r="G2700" s="1" t="s">
        <v>123</v>
      </c>
      <c r="H2700" s="1" t="s">
        <v>124</v>
      </c>
      <c r="I2700" s="1" t="s">
        <v>125</v>
      </c>
      <c r="J2700" s="1" t="s">
        <v>7528</v>
      </c>
      <c r="K2700" s="1" t="s">
        <v>8272</v>
      </c>
      <c r="L2700">
        <f>ROUNDUP(IF(B2700&gt;$D$4,0,($D$4-B2700+1)/365),0)</f>
        <v>0</v>
      </c>
      <c r="M2700">
        <f>ROUNDUP(IF(B2700&gt;$D$5,0,($D$5-B2700+1)/365),0)</f>
        <v>1</v>
      </c>
      <c r="N2700" s="28">
        <f>IF(OR(L2700=1,M2700=1),IF(B2700+364&lt;=$D$5,(B2700+364-$D$4+1)/365,IF(B2700&gt;$D$4,($D$5-B2700+1)/365,$D$6/365)),0)</f>
        <v>0.16867751141552406</v>
      </c>
      <c r="O2700" s="28">
        <f>'Data &amp; Parameter'!$E$16*'Data &amp; Parameter'!$E$17*('Data &amp; Parameter'!$E$18+'Data &amp; Parameter'!$E$19)*'Data &amp; Parameter'!$E$20*'Data &amp; Parameter'!$E$37*N2700</f>
        <v>0.58644183876589318</v>
      </c>
      <c r="P2700">
        <f>ROUNDUP(IF(D2700&gt;$D$4,0,($D$4-D2700+1)/365),0)</f>
        <v>0</v>
      </c>
      <c r="Q2700">
        <f>ROUNDUP(IF(D2700&gt;$D$5,0,($D$5-D2700+1)/365),0)</f>
        <v>1</v>
      </c>
      <c r="R2700" s="28">
        <f>IF(OR(P2700=1,Q2700=1),IF(D2700+364&lt;=$D$5,(D2700+364-$D$4+1)/365,IF(D2700&gt;$D$4,($D$5-D2700+1)/365,$D$6/365)),0)</f>
        <v>0.16867579908675534</v>
      </c>
      <c r="S2700" s="28">
        <f>'Data &amp; Parameter'!$E$16*'Data &amp; Parameter'!$E$17*('Data &amp; Parameter'!$E$18+'Data &amp; Parameter'!$E$19)*'Data &amp; Parameter'!$E$20*'Data &amp; Parameter'!$E$37*R2700</f>
        <v>0.58643588550500336</v>
      </c>
      <c r="T2700" s="28">
        <f t="shared" si="42"/>
        <v>1.1728777242708965</v>
      </c>
    </row>
    <row r="2701" spans="1:20" ht="15.75" customHeight="1" x14ac:dyDescent="0.35">
      <c r="A2701">
        <v>2694</v>
      </c>
      <c r="B2701" s="76">
        <v>44240.43545138889</v>
      </c>
      <c r="C2701" s="1" t="s">
        <v>8526</v>
      </c>
      <c r="D2701" s="76">
        <v>44240.436215277776</v>
      </c>
      <c r="E2701" s="1" t="s">
        <v>8527</v>
      </c>
      <c r="F2701" s="1" t="s">
        <v>8528</v>
      </c>
      <c r="G2701" s="1" t="s">
        <v>123</v>
      </c>
      <c r="H2701" s="1" t="s">
        <v>124</v>
      </c>
      <c r="I2701" s="1" t="s">
        <v>125</v>
      </c>
      <c r="J2701" s="1" t="s">
        <v>7528</v>
      </c>
      <c r="K2701" s="1" t="s">
        <v>8480</v>
      </c>
      <c r="L2701">
        <f>ROUNDUP(IF(B2701&gt;$D$4,0,($D$4-B2701+1)/365),0)</f>
        <v>0</v>
      </c>
      <c r="M2701">
        <f>ROUNDUP(IF(B2701&gt;$D$5,0,($D$5-B2701+1)/365),0)</f>
        <v>1</v>
      </c>
      <c r="N2701" s="28">
        <f>IF(OR(L2701=1,M2701=1),IF(B2701+364&lt;=$D$5,(B2701+364-$D$4+1)/365,IF(B2701&gt;$D$4,($D$5-B2701+1)/365,$D$6/365)),0)</f>
        <v>0.16866999619482134</v>
      </c>
      <c r="O2701" s="28">
        <f>'Data &amp; Parameter'!$E$16*'Data &amp; Parameter'!$E$17*('Data &amp; Parameter'!$E$18+'Data &amp; Parameter'!$E$19)*'Data &amp; Parameter'!$E$20*'Data &amp; Parameter'!$E$37*N2701</f>
        <v>0.5864157105653367</v>
      </c>
      <c r="P2701">
        <f>ROUNDUP(IF(D2701&gt;$D$4,0,($D$4-D2701+1)/365),0)</f>
        <v>0</v>
      </c>
      <c r="Q2701">
        <f>ROUNDUP(IF(D2701&gt;$D$5,0,($D$5-D2701+1)/365),0)</f>
        <v>1</v>
      </c>
      <c r="R2701" s="28">
        <f>IF(OR(P2701=1,Q2701=1),IF(D2701+364&lt;=$D$5,(D2701+364-$D$4+1)/365,IF(D2701&gt;$D$4,($D$5-D2701+1)/365,$D$6/365)),0)</f>
        <v>0.16866790334855952</v>
      </c>
      <c r="S2701" s="28">
        <f>'Data &amp; Parameter'!$E$16*'Data &amp; Parameter'!$E$17*('Data &amp; Parameter'!$E$18+'Data &amp; Parameter'!$E$19)*'Data &amp; Parameter'!$E$20*'Data &amp; Parameter'!$E$37*R2701</f>
        <v>0.58640843435762102</v>
      </c>
      <c r="T2701" s="28">
        <f t="shared" si="42"/>
        <v>1.1728241449229577</v>
      </c>
    </row>
    <row r="2702" spans="1:20" ht="15.75" customHeight="1" x14ac:dyDescent="0.35">
      <c r="A2702">
        <v>2695</v>
      </c>
      <c r="B2702" s="76">
        <v>44240.436284722222</v>
      </c>
      <c r="C2702" s="1" t="s">
        <v>8529</v>
      </c>
      <c r="D2702" s="76">
        <v>44240.43681712963</v>
      </c>
      <c r="E2702" s="1" t="s">
        <v>8530</v>
      </c>
      <c r="F2702" s="1" t="s">
        <v>8531</v>
      </c>
      <c r="G2702" s="1" t="s">
        <v>123</v>
      </c>
      <c r="H2702" s="1" t="s">
        <v>124</v>
      </c>
      <c r="I2702" s="1" t="s">
        <v>125</v>
      </c>
      <c r="J2702" s="1" t="s">
        <v>7528</v>
      </c>
      <c r="K2702" s="1" t="s">
        <v>8272</v>
      </c>
      <c r="L2702">
        <f>ROUNDUP(IF(B2702&gt;$D$4,0,($D$4-B2702+1)/365),0)</f>
        <v>0</v>
      </c>
      <c r="M2702">
        <f>ROUNDUP(IF(B2702&gt;$D$5,0,($D$5-B2702+1)/365),0)</f>
        <v>1</v>
      </c>
      <c r="N2702" s="28">
        <f>IF(OR(L2702=1,M2702=1),IF(B2702+364&lt;=$D$5,(B2702+364-$D$4+1)/365,IF(B2702&gt;$D$4,($D$5-B2702+1)/365,$D$6/365)),0)</f>
        <v>0.16866771308980302</v>
      </c>
      <c r="O2702" s="28">
        <f>'Data &amp; Parameter'!$E$16*'Data &amp; Parameter'!$E$17*('Data &amp; Parameter'!$E$18+'Data &amp; Parameter'!$E$19)*'Data &amp; Parameter'!$E$20*'Data &amp; Parameter'!$E$37*N2702</f>
        <v>0.58640777288417345</v>
      </c>
      <c r="P2702">
        <f>ROUNDUP(IF(D2702&gt;$D$4,0,($D$4-D2702+1)/365),0)</f>
        <v>0</v>
      </c>
      <c r="Q2702">
        <f>ROUNDUP(IF(D2702&gt;$D$5,0,($D$5-D2702+1)/365),0)</f>
        <v>1</v>
      </c>
      <c r="R2702" s="28">
        <f>IF(OR(P2702=1,Q2702=1),IF(D2702+364&lt;=$D$5,(D2702+364-$D$4+1)/365,IF(D2702&gt;$D$4,($D$5-D2702+1)/365,$D$6/365)),0)</f>
        <v>0.16866625443936967</v>
      </c>
      <c r="S2702" s="28">
        <f>'Data &amp; Parameter'!$E$16*'Data &amp; Parameter'!$E$17*('Data &amp; Parameter'!$E$18+'Data &amp; Parameter'!$E$19)*'Data &amp; Parameter'!$E$20*'Data &amp; Parameter'!$E$37*R2702</f>
        <v>0.58640270158785723</v>
      </c>
      <c r="T2702" s="28">
        <f t="shared" si="42"/>
        <v>1.1728104744720307</v>
      </c>
    </row>
    <row r="2703" spans="1:20" ht="15.75" customHeight="1" x14ac:dyDescent="0.35">
      <c r="A2703">
        <v>2696</v>
      </c>
      <c r="B2703" s="76">
        <v>44240.436851851853</v>
      </c>
      <c r="C2703" s="1" t="s">
        <v>8532</v>
      </c>
      <c r="D2703" s="76">
        <v>44240.438483796301</v>
      </c>
      <c r="E2703" s="1" t="s">
        <v>8533</v>
      </c>
      <c r="F2703" s="1" t="s">
        <v>8534</v>
      </c>
      <c r="G2703" s="1" t="s">
        <v>123</v>
      </c>
      <c r="H2703" s="1" t="s">
        <v>124</v>
      </c>
      <c r="I2703" s="1" t="s">
        <v>125</v>
      </c>
      <c r="J2703" s="1" t="s">
        <v>7528</v>
      </c>
      <c r="K2703" s="1" t="s">
        <v>7813</v>
      </c>
      <c r="L2703">
        <f>ROUNDUP(IF(B2703&gt;$D$4,0,($D$4-B2703+1)/365),0)</f>
        <v>0</v>
      </c>
      <c r="M2703">
        <f>ROUNDUP(IF(B2703&gt;$D$5,0,($D$5-B2703+1)/365),0)</f>
        <v>1</v>
      </c>
      <c r="N2703" s="28">
        <f>IF(OR(L2703=1,M2703=1),IF(B2703+364&lt;=$D$5,(B2703+364-$D$4+1)/365,IF(B2703&gt;$D$4,($D$5-B2703+1)/365,$D$6/365)),0)</f>
        <v>0.1686661593099914</v>
      </c>
      <c r="O2703" s="28">
        <f>'Data &amp; Parameter'!$E$16*'Data &amp; Parameter'!$E$17*('Data &amp; Parameter'!$E$18+'Data &amp; Parameter'!$E$19)*'Data &amp; Parameter'!$E$20*'Data &amp; Parameter'!$E$37*N2703</f>
        <v>0.58640237085113345</v>
      </c>
      <c r="P2703">
        <f>ROUNDUP(IF(D2703&gt;$D$4,0,($D$4-D2703+1)/365),0)</f>
        <v>0</v>
      </c>
      <c r="Q2703">
        <f>ROUNDUP(IF(D2703&gt;$D$5,0,($D$5-D2703+1)/365),0)</f>
        <v>1</v>
      </c>
      <c r="R2703" s="28">
        <f>IF(OR(P2703=1,Q2703=1),IF(D2703+364&lt;=$D$5,(D2703+364-$D$4+1)/365,IF(D2703&gt;$D$4,($D$5-D2703+1)/365,$D$6/365)),0)</f>
        <v>0.1686616882293131</v>
      </c>
      <c r="S2703" s="28">
        <f>'Data &amp; Parameter'!$E$16*'Data &amp; Parameter'!$E$17*('Data &amp; Parameter'!$E$18+'Data &amp; Parameter'!$E$19)*'Data &amp; Parameter'!$E$20*'Data &amp; Parameter'!$E$37*R2703</f>
        <v>0.58638682622546134</v>
      </c>
      <c r="T2703" s="28">
        <f t="shared" si="42"/>
        <v>1.1727891970765949</v>
      </c>
    </row>
    <row r="2704" spans="1:20" ht="15.75" customHeight="1" x14ac:dyDescent="0.35">
      <c r="A2704">
        <v>2697</v>
      </c>
      <c r="B2704" s="76">
        <v>44240.440046296295</v>
      </c>
      <c r="C2704" s="1" t="s">
        <v>8535</v>
      </c>
      <c r="D2704" s="76">
        <v>44240.442175925928</v>
      </c>
      <c r="E2704" s="1" t="s">
        <v>8536</v>
      </c>
      <c r="F2704" s="1" t="s">
        <v>8537</v>
      </c>
      <c r="G2704" s="1" t="s">
        <v>123</v>
      </c>
      <c r="H2704" s="1" t="s">
        <v>124</v>
      </c>
      <c r="I2704" s="1" t="s">
        <v>125</v>
      </c>
      <c r="J2704" s="1" t="s">
        <v>7528</v>
      </c>
      <c r="K2704" s="1" t="s">
        <v>8272</v>
      </c>
      <c r="L2704">
        <f>ROUNDUP(IF(B2704&gt;$D$4,0,($D$4-B2704+1)/365),0)</f>
        <v>0</v>
      </c>
      <c r="M2704">
        <f>ROUNDUP(IF(B2704&gt;$D$5,0,($D$5-B2704+1)/365),0)</f>
        <v>1</v>
      </c>
      <c r="N2704" s="28">
        <f>IF(OR(L2704=1,M2704=1),IF(B2704+364&lt;=$D$5,(B2704+364-$D$4+1)/365,IF(B2704&gt;$D$4,($D$5-B2704+1)/365,$D$6/365)),0)</f>
        <v>0.16865740740741125</v>
      </c>
      <c r="O2704" s="28">
        <f>'Data &amp; Parameter'!$E$16*'Data &amp; Parameter'!$E$17*('Data &amp; Parameter'!$E$18+'Data &amp; Parameter'!$E$19)*'Data &amp; Parameter'!$E$20*'Data &amp; Parameter'!$E$37*N2704</f>
        <v>0.5863719430733062</v>
      </c>
      <c r="P2704">
        <f>ROUNDUP(IF(D2704&gt;$D$4,0,($D$4-D2704+1)/365),0)</f>
        <v>0</v>
      </c>
      <c r="Q2704">
        <f>ROUNDUP(IF(D2704&gt;$D$5,0,($D$5-D2704+1)/365),0)</f>
        <v>1</v>
      </c>
      <c r="R2704" s="28">
        <f>IF(OR(P2704=1,Q2704=1),IF(D2704+364&lt;=$D$5,(D2704+364-$D$4+1)/365,IF(D2704&gt;$D$4,($D$5-D2704+1)/365,$D$6/365)),0)</f>
        <v>0.16865157280567786</v>
      </c>
      <c r="S2704" s="28">
        <f>'Data &amp; Parameter'!$E$16*'Data &amp; Parameter'!$E$17*('Data &amp; Parameter'!$E$18+'Data &amp; Parameter'!$E$19)*'Data &amp; Parameter'!$E$20*'Data &amp; Parameter'!$E$37*R2704</f>
        <v>0.58635165788804178</v>
      </c>
      <c r="T2704" s="28">
        <f t="shared" si="42"/>
        <v>1.172723600961348</v>
      </c>
    </row>
    <row r="2705" spans="1:20" ht="15.75" customHeight="1" x14ac:dyDescent="0.35">
      <c r="A2705">
        <v>2698</v>
      </c>
      <c r="B2705" s="76">
        <v>44240.442129629635</v>
      </c>
      <c r="C2705" s="1" t="s">
        <v>8538</v>
      </c>
      <c r="D2705" s="76">
        <v>44240.443356481483</v>
      </c>
      <c r="E2705" s="1" t="s">
        <v>8539</v>
      </c>
      <c r="F2705" s="1" t="s">
        <v>8540</v>
      </c>
      <c r="G2705" s="1" t="s">
        <v>123</v>
      </c>
      <c r="H2705" s="1" t="s">
        <v>124</v>
      </c>
      <c r="I2705" s="1" t="s">
        <v>125</v>
      </c>
      <c r="J2705" s="1" t="s">
        <v>7528</v>
      </c>
      <c r="K2705" s="1" t="s">
        <v>8315</v>
      </c>
      <c r="L2705">
        <f>ROUNDUP(IF(B2705&gt;$D$4,0,($D$4-B2705+1)/365),0)</f>
        <v>0</v>
      </c>
      <c r="M2705">
        <f>ROUNDUP(IF(B2705&gt;$D$5,0,($D$5-B2705+1)/365),0)</f>
        <v>1</v>
      </c>
      <c r="N2705" s="28">
        <f>IF(OR(L2705=1,M2705=1),IF(B2705+364&lt;=$D$5,(B2705+364-$D$4+1)/365,IF(B2705&gt;$D$4,($D$5-B2705+1)/365,$D$6/365)),0)</f>
        <v>0.16865169964483556</v>
      </c>
      <c r="O2705" s="28">
        <f>'Data &amp; Parameter'!$E$16*'Data &amp; Parameter'!$E$17*('Data &amp; Parameter'!$E$18+'Data &amp; Parameter'!$E$19)*'Data &amp; Parameter'!$E$20*'Data &amp; Parameter'!$E$37*N2705</f>
        <v>0.58635209887029394</v>
      </c>
      <c r="P2705">
        <f>ROUNDUP(IF(D2705&gt;$D$4,0,($D$4-D2705+1)/365),0)</f>
        <v>0</v>
      </c>
      <c r="Q2705">
        <f>ROUNDUP(IF(D2705&gt;$D$5,0,($D$5-D2705+1)/365),0)</f>
        <v>1</v>
      </c>
      <c r="R2705" s="28">
        <f>IF(OR(P2705=1,Q2705=1),IF(D2705+364&lt;=$D$5,(D2705+364-$D$4+1)/365,IF(D2705&gt;$D$4,($D$5-D2705+1)/365,$D$6/365)),0)</f>
        <v>0.16864833840689691</v>
      </c>
      <c r="S2705" s="28">
        <f>'Data &amp; Parameter'!$E$16*'Data &amp; Parameter'!$E$17*('Data &amp; Parameter'!$E$18+'Data &amp; Parameter'!$E$19)*'Data &amp; Parameter'!$E$20*'Data &amp; Parameter'!$E$37*R2705</f>
        <v>0.58634041283970972</v>
      </c>
      <c r="T2705" s="28">
        <f t="shared" si="42"/>
        <v>1.1726925117100038</v>
      </c>
    </row>
    <row r="2706" spans="1:20" ht="15.75" customHeight="1" x14ac:dyDescent="0.35">
      <c r="A2706">
        <v>2699</v>
      </c>
      <c r="B2706" s="76">
        <v>44240.442650462966</v>
      </c>
      <c r="C2706" s="1" t="s">
        <v>8541</v>
      </c>
      <c r="D2706" s="76">
        <v>44240.443067129629</v>
      </c>
      <c r="E2706" s="1" t="s">
        <v>8542</v>
      </c>
      <c r="F2706" s="1" t="s">
        <v>8543</v>
      </c>
      <c r="G2706" s="1" t="s">
        <v>123</v>
      </c>
      <c r="H2706" s="1" t="s">
        <v>124</v>
      </c>
      <c r="I2706" s="1" t="s">
        <v>125</v>
      </c>
      <c r="J2706" s="1" t="s">
        <v>7528</v>
      </c>
      <c r="K2706" s="1" t="s">
        <v>2066</v>
      </c>
      <c r="L2706">
        <f>ROUNDUP(IF(B2706&gt;$D$4,0,($D$4-B2706+1)/365),0)</f>
        <v>0</v>
      </c>
      <c r="M2706">
        <f>ROUNDUP(IF(B2706&gt;$D$5,0,($D$5-B2706+1)/365),0)</f>
        <v>1</v>
      </c>
      <c r="N2706" s="28">
        <f>IF(OR(L2706=1,M2706=1),IF(B2706+364&lt;=$D$5,(B2706+364-$D$4+1)/365,IF(B2706&gt;$D$4,($D$5-B2706+1)/365,$D$6/365)),0)</f>
        <v>0.1686502727042016</v>
      </c>
      <c r="O2706" s="28">
        <f>'Data &amp; Parameter'!$E$16*'Data &amp; Parameter'!$E$17*('Data &amp; Parameter'!$E$18+'Data &amp; Parameter'!$E$19)*'Data &amp; Parameter'!$E$20*'Data &amp; Parameter'!$E$37*N2706</f>
        <v>0.58634713781957559</v>
      </c>
      <c r="P2706">
        <f>ROUNDUP(IF(D2706&gt;$D$4,0,($D$4-D2706+1)/365),0)</f>
        <v>0</v>
      </c>
      <c r="Q2706">
        <f>ROUNDUP(IF(D2706&gt;$D$5,0,($D$5-D2706+1)/365),0)</f>
        <v>1</v>
      </c>
      <c r="R2706" s="28">
        <f>IF(OR(P2706=1,Q2706=1),IF(D2706+364&lt;=$D$5,(D2706+364-$D$4+1)/365,IF(D2706&gt;$D$4,($D$5-D2706+1)/365,$D$6/365)),0)</f>
        <v>0.16864913115170241</v>
      </c>
      <c r="S2706" s="28">
        <f>'Data &amp; Parameter'!$E$16*'Data &amp; Parameter'!$E$17*('Data &amp; Parameter'!$E$18+'Data &amp; Parameter'!$E$19)*'Data &amp; Parameter'!$E$20*'Data &amp; Parameter'!$E$37*R2706</f>
        <v>0.5863431689790285</v>
      </c>
      <c r="T2706" s="28">
        <f t="shared" si="42"/>
        <v>1.1726903067986041</v>
      </c>
    </row>
    <row r="2707" spans="1:20" ht="15.75" customHeight="1" x14ac:dyDescent="0.35">
      <c r="A2707">
        <v>2700</v>
      </c>
      <c r="B2707" s="76">
        <v>44240.447824074072</v>
      </c>
      <c r="C2707" s="1" t="s">
        <v>8544</v>
      </c>
      <c r="D2707" s="76">
        <v>44240.449120370366</v>
      </c>
      <c r="E2707" s="1" t="s">
        <v>8545</v>
      </c>
      <c r="F2707" s="1" t="s">
        <v>8546</v>
      </c>
      <c r="G2707" s="1" t="s">
        <v>123</v>
      </c>
      <c r="H2707" s="1" t="s">
        <v>124</v>
      </c>
      <c r="I2707" s="1" t="s">
        <v>125</v>
      </c>
      <c r="J2707" s="1" t="s">
        <v>7528</v>
      </c>
      <c r="K2707" s="1" t="s">
        <v>8272</v>
      </c>
      <c r="L2707">
        <f>ROUNDUP(IF(B2707&gt;$D$4,0,($D$4-B2707+1)/365),0)</f>
        <v>0</v>
      </c>
      <c r="M2707">
        <f>ROUNDUP(IF(B2707&gt;$D$5,0,($D$5-B2707+1)/365),0)</f>
        <v>1</v>
      </c>
      <c r="N2707" s="28">
        <f>IF(OR(L2707=1,M2707=1),IF(B2707+364&lt;=$D$5,(B2707+364-$D$4+1)/365,IF(B2707&gt;$D$4,($D$5-B2707+1)/365,$D$6/365)),0)</f>
        <v>0.16863609842720045</v>
      </c>
      <c r="O2707" s="28">
        <f>'Data &amp; Parameter'!$E$16*'Data &amp; Parameter'!$E$17*('Data &amp; Parameter'!$E$18+'Data &amp; Parameter'!$E$19)*'Data &amp; Parameter'!$E$20*'Data &amp; Parameter'!$E$37*N2707</f>
        <v>0.58629785804897683</v>
      </c>
      <c r="P2707">
        <f>ROUNDUP(IF(D2707&gt;$D$4,0,($D$4-D2707+1)/365),0)</f>
        <v>0</v>
      </c>
      <c r="Q2707">
        <f>ROUNDUP(IF(D2707&gt;$D$5,0,($D$5-D2707+1)/365),0)</f>
        <v>1</v>
      </c>
      <c r="R2707" s="28">
        <f>IF(OR(P2707=1,Q2707=1),IF(D2707+364&lt;=$D$5,(D2707+364-$D$4+1)/365,IF(D2707&gt;$D$4,($D$5-D2707+1)/365,$D$6/365)),0)</f>
        <v>0.16863254693050531</v>
      </c>
      <c r="S2707" s="28">
        <f>'Data &amp; Parameter'!$E$16*'Data &amp; Parameter'!$E$17*('Data &amp; Parameter'!$E$18+'Data &amp; Parameter'!$E$19)*'Data &amp; Parameter'!$E$20*'Data &amp; Parameter'!$E$37*R2707</f>
        <v>0.58628551054494504</v>
      </c>
      <c r="T2707" s="28">
        <f t="shared" si="42"/>
        <v>1.172583368593922</v>
      </c>
    </row>
    <row r="2708" spans="1:20" ht="15.75" customHeight="1" x14ac:dyDescent="0.35">
      <c r="A2708">
        <v>2701</v>
      </c>
      <c r="B2708" s="76">
        <v>44240.4527662037</v>
      </c>
      <c r="C2708" s="1" t="s">
        <v>8547</v>
      </c>
      <c r="D2708" s="76">
        <v>44240.453553240739</v>
      </c>
      <c r="E2708" s="1" t="s">
        <v>8548</v>
      </c>
      <c r="F2708" s="1" t="s">
        <v>8549</v>
      </c>
      <c r="G2708" s="1" t="s">
        <v>123</v>
      </c>
      <c r="H2708" s="1" t="s">
        <v>124</v>
      </c>
      <c r="I2708" s="1" t="s">
        <v>125</v>
      </c>
      <c r="J2708" s="1" t="s">
        <v>7528</v>
      </c>
      <c r="K2708" s="1" t="s">
        <v>8315</v>
      </c>
      <c r="L2708">
        <f>ROUNDUP(IF(B2708&gt;$D$4,0,($D$4-B2708+1)/365),0)</f>
        <v>0</v>
      </c>
      <c r="M2708">
        <f>ROUNDUP(IF(B2708&gt;$D$5,0,($D$5-B2708+1)/365),0)</f>
        <v>1</v>
      </c>
      <c r="N2708" s="28">
        <f>IF(OR(L2708=1,M2708=1),IF(B2708+364&lt;=$D$5,(B2708+364-$D$4+1)/365,IF(B2708&gt;$D$4,($D$5-B2708+1)/365,$D$6/365)),0)</f>
        <v>0.16862255834602777</v>
      </c>
      <c r="O2708" s="28">
        <f>'Data &amp; Parameter'!$E$16*'Data &amp; Parameter'!$E$17*('Data &amp; Parameter'!$E$18+'Data &amp; Parameter'!$E$19)*'Data &amp; Parameter'!$E$20*'Data &amp; Parameter'!$E$37*N2708</f>
        <v>0.58625078318977764</v>
      </c>
      <c r="P2708">
        <f>ROUNDUP(IF(D2708&gt;$D$4,0,($D$4-D2708+1)/365),0)</f>
        <v>0</v>
      </c>
      <c r="Q2708">
        <f>ROUNDUP(IF(D2708&gt;$D$5,0,($D$5-D2708+1)/365),0)</f>
        <v>1</v>
      </c>
      <c r="R2708" s="28">
        <f>IF(OR(P2708=1,Q2708=1),IF(D2708+364&lt;=$D$5,(D2708+364-$D$4+1)/365,IF(D2708&gt;$D$4,($D$5-D2708+1)/365,$D$6/365)),0)</f>
        <v>0.16862040208016718</v>
      </c>
      <c r="S2708" s="28">
        <f>'Data &amp; Parameter'!$E$16*'Data &amp; Parameter'!$E$17*('Data &amp; Parameter'!$E$18+'Data &amp; Parameter'!$E$19)*'Data &amp; Parameter'!$E$20*'Data &amp; Parameter'!$E$37*R2708</f>
        <v>0.58624328649086654</v>
      </c>
      <c r="T2708" s="28">
        <f t="shared" si="42"/>
        <v>1.1724940696806443</v>
      </c>
    </row>
    <row r="2709" spans="1:20" ht="15.75" customHeight="1" x14ac:dyDescent="0.35">
      <c r="A2709">
        <v>2702</v>
      </c>
      <c r="B2709" s="76">
        <v>44240.452800925923</v>
      </c>
      <c r="C2709" s="1" t="s">
        <v>8550</v>
      </c>
      <c r="D2709" s="76">
        <v>44240.454039351855</v>
      </c>
      <c r="E2709" s="1" t="s">
        <v>8551</v>
      </c>
      <c r="F2709" s="1" t="s">
        <v>8552</v>
      </c>
      <c r="G2709" s="1" t="s">
        <v>123</v>
      </c>
      <c r="H2709" s="1" t="s">
        <v>124</v>
      </c>
      <c r="I2709" s="1" t="s">
        <v>125</v>
      </c>
      <c r="J2709" s="1" t="s">
        <v>7528</v>
      </c>
      <c r="K2709" s="1" t="s">
        <v>8272</v>
      </c>
      <c r="L2709">
        <f>ROUNDUP(IF(B2709&gt;$D$4,0,($D$4-B2709+1)/365),0)</f>
        <v>0</v>
      </c>
      <c r="M2709">
        <f>ROUNDUP(IF(B2709&gt;$D$5,0,($D$5-B2709+1)/365),0)</f>
        <v>1</v>
      </c>
      <c r="N2709" s="28">
        <f>IF(OR(L2709=1,M2709=1),IF(B2709+364&lt;=$D$5,(B2709+364-$D$4+1)/365,IF(B2709&gt;$D$4,($D$5-B2709+1)/365,$D$6/365)),0)</f>
        <v>0.1686224632166495</v>
      </c>
      <c r="O2709" s="28">
        <f>'Data &amp; Parameter'!$E$16*'Data &amp; Parameter'!$E$17*('Data &amp; Parameter'!$E$18+'Data &amp; Parameter'!$E$19)*'Data &amp; Parameter'!$E$20*'Data &amp; Parameter'!$E$37*N2709</f>
        <v>0.58625045245305374</v>
      </c>
      <c r="P2709">
        <f>ROUNDUP(IF(D2709&gt;$D$4,0,($D$4-D2709+1)/365),0)</f>
        <v>0</v>
      </c>
      <c r="Q2709">
        <f>ROUNDUP(IF(D2709&gt;$D$5,0,($D$5-D2709+1)/365),0)</f>
        <v>1</v>
      </c>
      <c r="R2709" s="28">
        <f>IF(OR(P2709=1,Q2709=1),IF(D2709+364&lt;=$D$5,(D2709+364-$D$4+1)/365,IF(D2709&gt;$D$4,($D$5-D2709+1)/365,$D$6/365)),0)</f>
        <v>0.16861907026889153</v>
      </c>
      <c r="S2709" s="28">
        <f>'Data &amp; Parameter'!$E$16*'Data &amp; Parameter'!$E$17*('Data &amp; Parameter'!$E$18+'Data &amp; Parameter'!$E$19)*'Data &amp; Parameter'!$E$20*'Data &amp; Parameter'!$E$37*R2709</f>
        <v>0.5862386561768026</v>
      </c>
      <c r="T2709" s="28">
        <f t="shared" si="42"/>
        <v>1.1724891086298563</v>
      </c>
    </row>
    <row r="2710" spans="1:20" ht="15.75" customHeight="1" x14ac:dyDescent="0.35">
      <c r="A2710">
        <v>2703</v>
      </c>
      <c r="B2710" s="76">
        <v>44240.456076388888</v>
      </c>
      <c r="C2710" s="1" t="s">
        <v>8553</v>
      </c>
      <c r="D2710" s="76">
        <v>44240.456875000003</v>
      </c>
      <c r="E2710" s="1" t="s">
        <v>8554</v>
      </c>
      <c r="F2710" s="1" t="s">
        <v>8555</v>
      </c>
      <c r="G2710" s="1" t="s">
        <v>123</v>
      </c>
      <c r="H2710" s="1" t="s">
        <v>124</v>
      </c>
      <c r="I2710" s="1" t="s">
        <v>125</v>
      </c>
      <c r="J2710" s="1" t="s">
        <v>7528</v>
      </c>
      <c r="K2710" s="1" t="s">
        <v>7954</v>
      </c>
      <c r="L2710">
        <f>ROUNDUP(IF(B2710&gt;$D$4,0,($D$4-B2710+1)/365),0)</f>
        <v>0</v>
      </c>
      <c r="M2710">
        <f>ROUNDUP(IF(B2710&gt;$D$5,0,($D$5-B2710+1)/365),0)</f>
        <v>1</v>
      </c>
      <c r="N2710" s="28">
        <f>IF(OR(L2710=1,M2710=1),IF(B2710+364&lt;=$D$5,(B2710+364-$D$4+1)/365,IF(B2710&gt;$D$4,($D$5-B2710+1)/365,$D$6/365)),0)</f>
        <v>0.16861348934551343</v>
      </c>
      <c r="O2710" s="28">
        <f>'Data &amp; Parameter'!$E$16*'Data &amp; Parameter'!$E$17*('Data &amp; Parameter'!$E$18+'Data &amp; Parameter'!$E$19)*'Data &amp; Parameter'!$E$20*'Data &amp; Parameter'!$E$37*N2710</f>
        <v>0.58621925295618116</v>
      </c>
      <c r="P2710">
        <f>ROUNDUP(IF(D2710&gt;$D$4,0,($D$4-D2710+1)/365),0)</f>
        <v>0</v>
      </c>
      <c r="Q2710">
        <f>ROUNDUP(IF(D2710&gt;$D$5,0,($D$5-D2710+1)/365),0)</f>
        <v>1</v>
      </c>
      <c r="R2710" s="28">
        <f>IF(OR(P2710=1,Q2710=1),IF(D2710+364&lt;=$D$5,(D2710+364-$D$4+1)/365,IF(D2710&gt;$D$4,($D$5-D2710+1)/365,$D$6/365)),0)</f>
        <v>0.16861130136985344</v>
      </c>
      <c r="S2710" s="28">
        <f>'Data &amp; Parameter'!$E$16*'Data &amp; Parameter'!$E$17*('Data &amp; Parameter'!$E$18+'Data &amp; Parameter'!$E$19)*'Data &amp; Parameter'!$E$20*'Data &amp; Parameter'!$E$37*R2710</f>
        <v>0.58621164601167242</v>
      </c>
      <c r="T2710" s="28">
        <f t="shared" si="42"/>
        <v>1.1724308989678536</v>
      </c>
    </row>
    <row r="2711" spans="1:20" ht="15.75" customHeight="1" x14ac:dyDescent="0.35">
      <c r="A2711">
        <v>2704</v>
      </c>
      <c r="B2711" s="76">
        <v>44240.456770833334</v>
      </c>
      <c r="C2711" s="1" t="s">
        <v>8556</v>
      </c>
      <c r="D2711" s="76">
        <v>44240.457500000004</v>
      </c>
      <c r="E2711" s="1" t="s">
        <v>8557</v>
      </c>
      <c r="F2711" s="1" t="s">
        <v>8558</v>
      </c>
      <c r="G2711" s="1" t="s">
        <v>123</v>
      </c>
      <c r="H2711" s="1" t="s">
        <v>124</v>
      </c>
      <c r="I2711" s="1" t="s">
        <v>125</v>
      </c>
      <c r="J2711" s="1" t="s">
        <v>7528</v>
      </c>
      <c r="K2711" s="1" t="s">
        <v>8272</v>
      </c>
      <c r="L2711">
        <f>ROUNDUP(IF(B2711&gt;$D$4,0,($D$4-B2711+1)/365),0)</f>
        <v>0</v>
      </c>
      <c r="M2711">
        <f>ROUNDUP(IF(B2711&gt;$D$5,0,($D$5-B2711+1)/365),0)</f>
        <v>1</v>
      </c>
      <c r="N2711" s="28">
        <f>IF(OR(L2711=1,M2711=1),IF(B2711+364&lt;=$D$5,(B2711+364-$D$4+1)/365,IF(B2711&gt;$D$4,($D$5-B2711+1)/365,$D$6/365)),0)</f>
        <v>0.16861158675798821</v>
      </c>
      <c r="O2711" s="28">
        <f>'Data &amp; Parameter'!$E$16*'Data &amp; Parameter'!$E$17*('Data &amp; Parameter'!$E$18+'Data &amp; Parameter'!$E$19)*'Data &amp; Parameter'!$E$20*'Data &amp; Parameter'!$E$37*N2711</f>
        <v>0.58621263822184377</v>
      </c>
      <c r="P2711">
        <f>ROUNDUP(IF(D2711&gt;$D$4,0,($D$4-D2711+1)/365),0)</f>
        <v>0</v>
      </c>
      <c r="Q2711">
        <f>ROUNDUP(IF(D2711&gt;$D$5,0,($D$5-D2711+1)/365),0)</f>
        <v>1</v>
      </c>
      <c r="R2711" s="28">
        <f>IF(OR(P2711=1,Q2711=1),IF(D2711+364&lt;=$D$5,(D2711+364-$D$4+1)/365,IF(D2711&gt;$D$4,($D$5-D2711+1)/365,$D$6/365)),0)</f>
        <v>0.16860958904108472</v>
      </c>
      <c r="S2711" s="28">
        <f>'Data &amp; Parameter'!$E$16*'Data &amp; Parameter'!$E$17*('Data &amp; Parameter'!$E$18+'Data &amp; Parameter'!$E$19)*'Data &amp; Parameter'!$E$20*'Data &amp; Parameter'!$E$37*R2711</f>
        <v>0.5862056927507826</v>
      </c>
      <c r="T2711" s="28">
        <f t="shared" si="42"/>
        <v>1.1724183309726264</v>
      </c>
    </row>
    <row r="2712" spans="1:20" ht="15.75" customHeight="1" x14ac:dyDescent="0.35">
      <c r="A2712">
        <v>2705</v>
      </c>
      <c r="B2712" s="76">
        <v>44240.459664351853</v>
      </c>
      <c r="C2712" s="1" t="s">
        <v>8559</v>
      </c>
      <c r="D2712" s="76">
        <v>44240.460520833338</v>
      </c>
      <c r="E2712" s="1" t="s">
        <v>8560</v>
      </c>
      <c r="F2712" s="1" t="s">
        <v>8561</v>
      </c>
      <c r="G2712" s="1" t="s">
        <v>123</v>
      </c>
      <c r="H2712" s="1" t="s">
        <v>124</v>
      </c>
      <c r="I2712" s="1" t="s">
        <v>125</v>
      </c>
      <c r="J2712" s="1" t="s">
        <v>7528</v>
      </c>
      <c r="K2712" s="1" t="s">
        <v>8315</v>
      </c>
      <c r="L2712">
        <f>ROUNDUP(IF(B2712&gt;$D$4,0,($D$4-B2712+1)/365),0)</f>
        <v>0</v>
      </c>
      <c r="M2712">
        <f>ROUNDUP(IF(B2712&gt;$D$5,0,($D$5-B2712+1)/365),0)</f>
        <v>1</v>
      </c>
      <c r="N2712" s="28">
        <f>IF(OR(L2712=1,M2712=1),IF(B2712+364&lt;=$D$5,(B2712+364-$D$4+1)/365,IF(B2712&gt;$D$4,($D$5-B2712+1)/365,$D$6/365)),0)</f>
        <v>0.16860365930999302</v>
      </c>
      <c r="O2712" s="28">
        <f>'Data &amp; Parameter'!$E$16*'Data &amp; Parameter'!$E$17*('Data &amp; Parameter'!$E$18+'Data &amp; Parameter'!$E$19)*'Data &amp; Parameter'!$E$20*'Data &amp; Parameter'!$E$37*N2712</f>
        <v>0.58618507682886378</v>
      </c>
      <c r="P2712">
        <f>ROUNDUP(IF(D2712&gt;$D$4,0,($D$4-D2712+1)/365),0)</f>
        <v>0</v>
      </c>
      <c r="Q2712">
        <f>ROUNDUP(IF(D2712&gt;$D$5,0,($D$5-D2712+1)/365),0)</f>
        <v>1</v>
      </c>
      <c r="R2712" s="28">
        <f>IF(OR(P2712=1,Q2712=1),IF(D2712+364&lt;=$D$5,(D2712+364-$D$4+1)/365,IF(D2712&gt;$D$4,($D$5-D2712+1)/365,$D$6/365)),0)</f>
        <v>0.16860131278537591</v>
      </c>
      <c r="S2712" s="28">
        <f>'Data &amp; Parameter'!$E$16*'Data &amp; Parameter'!$E$17*('Data &amp; Parameter'!$E$18+'Data &amp; Parameter'!$E$19)*'Data &amp; Parameter'!$E$20*'Data &amp; Parameter'!$E$37*R2712</f>
        <v>0.58617691865650501</v>
      </c>
      <c r="T2712" s="28">
        <f t="shared" si="42"/>
        <v>1.1723619954853688</v>
      </c>
    </row>
    <row r="2713" spans="1:20" ht="15.75" customHeight="1" x14ac:dyDescent="0.35">
      <c r="A2713">
        <v>2706</v>
      </c>
      <c r="B2713" s="76">
        <v>44240.460324074069</v>
      </c>
      <c r="C2713" s="1" t="s">
        <v>8562</v>
      </c>
      <c r="D2713" s="76">
        <v>44240.461076388892</v>
      </c>
      <c r="E2713" s="1" t="s">
        <v>8563</v>
      </c>
      <c r="F2713" s="1" t="s">
        <v>8564</v>
      </c>
      <c r="G2713" s="1" t="s">
        <v>123</v>
      </c>
      <c r="H2713" s="1" t="s">
        <v>124</v>
      </c>
      <c r="I2713" s="1" t="s">
        <v>125</v>
      </c>
      <c r="J2713" s="1" t="s">
        <v>7528</v>
      </c>
      <c r="K2713" s="1" t="s">
        <v>8272</v>
      </c>
      <c r="L2713">
        <f>ROUNDUP(IF(B2713&gt;$D$4,0,($D$4-B2713+1)/365),0)</f>
        <v>0</v>
      </c>
      <c r="M2713">
        <f>ROUNDUP(IF(B2713&gt;$D$5,0,($D$5-B2713+1)/365),0)</f>
        <v>1</v>
      </c>
      <c r="N2713" s="28">
        <f>IF(OR(L2713=1,M2713=1),IF(B2713+364&lt;=$D$5,(B2713+364-$D$4+1)/365,IF(B2713&gt;$D$4,($D$5-B2713+1)/365,$D$6/365)),0)</f>
        <v>0.16860185185186596</v>
      </c>
      <c r="O2713" s="28">
        <f>'Data &amp; Parameter'!$E$16*'Data &amp; Parameter'!$E$17*('Data &amp; Parameter'!$E$18+'Data &amp; Parameter'!$E$19)*'Data &amp; Parameter'!$E$20*'Data &amp; Parameter'!$E$37*N2713</f>
        <v>0.58617879283131935</v>
      </c>
      <c r="P2713">
        <f>ROUNDUP(IF(D2713&gt;$D$4,0,($D$4-D2713+1)/365),0)</f>
        <v>0</v>
      </c>
      <c r="Q2713">
        <f>ROUNDUP(IF(D2713&gt;$D$5,0,($D$5-D2713+1)/365),0)</f>
        <v>1</v>
      </c>
      <c r="R2713" s="28">
        <f>IF(OR(P2713=1,Q2713=1),IF(D2713+364&lt;=$D$5,(D2713+364-$D$4+1)/365,IF(D2713&gt;$D$4,($D$5-D2713+1)/365,$D$6/365)),0)</f>
        <v>0.16859979071536368</v>
      </c>
      <c r="S2713" s="28">
        <f>'Data &amp; Parameter'!$E$16*'Data &amp; Parameter'!$E$17*('Data &amp; Parameter'!$E$18+'Data &amp; Parameter'!$E$19)*'Data &amp; Parameter'!$E$20*'Data &amp; Parameter'!$E$37*R2713</f>
        <v>0.58617162686906277</v>
      </c>
      <c r="T2713" s="28">
        <f t="shared" si="42"/>
        <v>1.1723504197003822</v>
      </c>
    </row>
    <row r="2714" spans="1:20" ht="15.75" customHeight="1" x14ac:dyDescent="0.35">
      <c r="A2714">
        <v>2707</v>
      </c>
      <c r="B2714" s="76">
        <v>44240.462974537033</v>
      </c>
      <c r="C2714" s="1" t="s">
        <v>8565</v>
      </c>
      <c r="D2714" s="76">
        <v>44240.463749999995</v>
      </c>
      <c r="E2714" s="1" t="s">
        <v>8566</v>
      </c>
      <c r="F2714" s="1" t="s">
        <v>8567</v>
      </c>
      <c r="G2714" s="1" t="s">
        <v>123</v>
      </c>
      <c r="H2714" s="1" t="s">
        <v>124</v>
      </c>
      <c r="I2714" s="1" t="s">
        <v>125</v>
      </c>
      <c r="J2714" s="1" t="s">
        <v>7528</v>
      </c>
      <c r="K2714" s="1" t="s">
        <v>8315</v>
      </c>
      <c r="L2714">
        <f>ROUNDUP(IF(B2714&gt;$D$4,0,($D$4-B2714+1)/365),0)</f>
        <v>0</v>
      </c>
      <c r="M2714">
        <f>ROUNDUP(IF(B2714&gt;$D$5,0,($D$5-B2714+1)/365),0)</f>
        <v>1</v>
      </c>
      <c r="N2714" s="28">
        <f>IF(OR(L2714=1,M2714=1),IF(B2714+364&lt;=$D$5,(B2714+364-$D$4+1)/365,IF(B2714&gt;$D$4,($D$5-B2714+1)/365,$D$6/365)),0)</f>
        <v>0.16859459030949861</v>
      </c>
      <c r="O2714" s="28">
        <f>'Data &amp; Parameter'!$E$16*'Data &amp; Parameter'!$E$17*('Data &amp; Parameter'!$E$18+'Data &amp; Parameter'!$E$19)*'Data &amp; Parameter'!$E$20*'Data &amp; Parameter'!$E$37*N2714</f>
        <v>0.58615354659533658</v>
      </c>
      <c r="P2714">
        <f>ROUNDUP(IF(D2714&gt;$D$4,0,($D$4-D2714+1)/365),0)</f>
        <v>0</v>
      </c>
      <c r="Q2714">
        <f>ROUNDUP(IF(D2714&gt;$D$5,0,($D$5-D2714+1)/365),0)</f>
        <v>1</v>
      </c>
      <c r="R2714" s="28">
        <f>IF(OR(P2714=1,Q2714=1),IF(D2714+364&lt;=$D$5,(D2714+364-$D$4+1)/365,IF(D2714&gt;$D$4,($D$5-D2714+1)/365,$D$6/365)),0)</f>
        <v>0.16859246575343742</v>
      </c>
      <c r="S2714" s="28">
        <f>'Data &amp; Parameter'!$E$16*'Data &amp; Parameter'!$E$17*('Data &amp; Parameter'!$E$18+'Data &amp; Parameter'!$E$19)*'Data &amp; Parameter'!$E$20*'Data &amp; Parameter'!$E$37*R2714</f>
        <v>0.58614616014202325</v>
      </c>
      <c r="T2714" s="28">
        <f t="shared" si="42"/>
        <v>1.1722997067373599</v>
      </c>
    </row>
    <row r="2715" spans="1:20" ht="15.75" customHeight="1" x14ac:dyDescent="0.35">
      <c r="A2715">
        <v>2708</v>
      </c>
      <c r="B2715" s="76">
        <v>44240.465092592596</v>
      </c>
      <c r="C2715" s="1" t="s">
        <v>8568</v>
      </c>
      <c r="D2715" s="76">
        <v>44240.465937500005</v>
      </c>
      <c r="E2715" s="1" t="s">
        <v>8569</v>
      </c>
      <c r="F2715" s="1" t="s">
        <v>8570</v>
      </c>
      <c r="G2715" s="1" t="s">
        <v>123</v>
      </c>
      <c r="H2715" s="1" t="s">
        <v>124</v>
      </c>
      <c r="I2715" s="1" t="s">
        <v>125</v>
      </c>
      <c r="J2715" s="1" t="s">
        <v>7528</v>
      </c>
      <c r="K2715" s="1" t="s">
        <v>8571</v>
      </c>
      <c r="L2715">
        <f>ROUNDUP(IF(B2715&gt;$D$4,0,($D$4-B2715+1)/365),0)</f>
        <v>0</v>
      </c>
      <c r="M2715">
        <f>ROUNDUP(IF(B2715&gt;$D$5,0,($D$5-B2715+1)/365),0)</f>
        <v>1</v>
      </c>
      <c r="N2715" s="28">
        <f>IF(OR(L2715=1,M2715=1),IF(B2715+364&lt;=$D$5,(B2715+364-$D$4+1)/365,IF(B2715&gt;$D$4,($D$5-B2715+1)/365,$D$6/365)),0)</f>
        <v>0.16858878741754468</v>
      </c>
      <c r="O2715" s="28">
        <f>'Data &amp; Parameter'!$E$16*'Data &amp; Parameter'!$E$17*('Data &amp; Parameter'!$E$18+'Data &amp; Parameter'!$E$19)*'Data &amp; Parameter'!$E$20*'Data &amp; Parameter'!$E$37*N2715</f>
        <v>0.58613337165560064</v>
      </c>
      <c r="P2715">
        <f>ROUNDUP(IF(D2715&gt;$D$4,0,($D$4-D2715+1)/365),0)</f>
        <v>0</v>
      </c>
      <c r="Q2715">
        <f>ROUNDUP(IF(D2715&gt;$D$5,0,($D$5-D2715+1)/365),0)</f>
        <v>1</v>
      </c>
      <c r="R2715" s="28">
        <f>IF(OR(P2715=1,Q2715=1),IF(D2715+364&lt;=$D$5,(D2715+364-$D$4+1)/365,IF(D2715&gt;$D$4,($D$5-D2715+1)/365,$D$6/365)),0)</f>
        <v>0.16858647260272697</v>
      </c>
      <c r="S2715" s="28">
        <f>'Data &amp; Parameter'!$E$16*'Data &amp; Parameter'!$E$17*('Data &amp; Parameter'!$E$18+'Data &amp; Parameter'!$E$19)*'Data &amp; Parameter'!$E$20*'Data &amp; Parameter'!$E$37*R2715</f>
        <v>0.58612532372883963</v>
      </c>
      <c r="T2715" s="28">
        <f t="shared" si="42"/>
        <v>1.1722586953844403</v>
      </c>
    </row>
    <row r="2716" spans="1:20" ht="15.75" customHeight="1" x14ac:dyDescent="0.35">
      <c r="A2716">
        <v>2709</v>
      </c>
      <c r="B2716" s="76">
        <v>44240.465983796297</v>
      </c>
      <c r="C2716" s="1" t="s">
        <v>8572</v>
      </c>
      <c r="D2716" s="76">
        <v>44240.467546296291</v>
      </c>
      <c r="E2716" s="1" t="s">
        <v>8573</v>
      </c>
      <c r="F2716" s="1" t="s">
        <v>8574</v>
      </c>
      <c r="G2716" s="1" t="s">
        <v>123</v>
      </c>
      <c r="H2716" s="1" t="s">
        <v>124</v>
      </c>
      <c r="I2716" s="1" t="s">
        <v>125</v>
      </c>
      <c r="J2716" s="1" t="s">
        <v>7528</v>
      </c>
      <c r="K2716" s="1" t="s">
        <v>8575</v>
      </c>
      <c r="L2716">
        <f>ROUNDUP(IF(B2716&gt;$D$4,0,($D$4-B2716+1)/365),0)</f>
        <v>0</v>
      </c>
      <c r="M2716">
        <f>ROUNDUP(IF(B2716&gt;$D$5,0,($D$5-B2716+1)/365),0)</f>
        <v>1</v>
      </c>
      <c r="N2716" s="28">
        <f>IF(OR(L2716=1,M2716=1),IF(B2716+364&lt;=$D$5,(B2716+364-$D$4+1)/365,IF(B2716&gt;$D$4,($D$5-B2716+1)/365,$D$6/365)),0)</f>
        <v>0.16858634576356926</v>
      </c>
      <c r="O2716" s="28">
        <f>'Data &amp; Parameter'!$E$16*'Data &amp; Parameter'!$E$17*('Data &amp; Parameter'!$E$18+'Data &amp; Parameter'!$E$19)*'Data &amp; Parameter'!$E$20*'Data &amp; Parameter'!$E$37*N2716</f>
        <v>0.58612488274658747</v>
      </c>
      <c r="P2716">
        <f>ROUNDUP(IF(D2716&gt;$D$4,0,($D$4-D2716+1)/365),0)</f>
        <v>0</v>
      </c>
      <c r="Q2716">
        <f>ROUNDUP(IF(D2716&gt;$D$5,0,($D$5-D2716+1)/365),0)</f>
        <v>1</v>
      </c>
      <c r="R2716" s="28">
        <f>IF(OR(P2716=1,Q2716=1),IF(D2716+364&lt;=$D$5,(D2716+364-$D$4+1)/365,IF(D2716&gt;$D$4,($D$5-D2716+1)/365,$D$6/365)),0)</f>
        <v>0.16858206494166739</v>
      </c>
      <c r="S2716" s="28">
        <f>'Data &amp; Parameter'!$E$16*'Data &amp; Parameter'!$E$17*('Data &amp; Parameter'!$E$18+'Data &amp; Parameter'!$E$19)*'Data &amp; Parameter'!$E$20*'Data &amp; Parameter'!$E$37*R2716</f>
        <v>0.58610999959443222</v>
      </c>
      <c r="T2716" s="28">
        <f t="shared" si="42"/>
        <v>1.1722348823410198</v>
      </c>
    </row>
    <row r="2717" spans="1:20" ht="15.75" customHeight="1" x14ac:dyDescent="0.35">
      <c r="A2717">
        <v>2710</v>
      </c>
      <c r="B2717" s="76">
        <v>44240.46675925926</v>
      </c>
      <c r="C2717" s="1" t="s">
        <v>8576</v>
      </c>
      <c r="D2717" s="76">
        <v>44240.468877314815</v>
      </c>
      <c r="E2717" s="1" t="s">
        <v>8577</v>
      </c>
      <c r="F2717" s="1" t="s">
        <v>8578</v>
      </c>
      <c r="G2717" s="1" t="s">
        <v>123</v>
      </c>
      <c r="H2717" s="1" t="s">
        <v>124</v>
      </c>
      <c r="I2717" s="1" t="s">
        <v>125</v>
      </c>
      <c r="J2717" s="1" t="s">
        <v>7528</v>
      </c>
      <c r="K2717" s="1" t="s">
        <v>8272</v>
      </c>
      <c r="L2717">
        <f>ROUNDUP(IF(B2717&gt;$D$4,0,($D$4-B2717+1)/365),0)</f>
        <v>0</v>
      </c>
      <c r="M2717">
        <f>ROUNDUP(IF(B2717&gt;$D$5,0,($D$5-B2717+1)/365),0)</f>
        <v>1</v>
      </c>
      <c r="N2717" s="28">
        <f>IF(OR(L2717=1,M2717=1),IF(B2717+364&lt;=$D$5,(B2717+364-$D$4+1)/365,IF(B2717&gt;$D$4,($D$5-B2717+1)/365,$D$6/365)),0)</f>
        <v>0.16858422120750804</v>
      </c>
      <c r="O2717" s="28">
        <f>'Data &amp; Parameter'!$E$16*'Data &amp; Parameter'!$E$17*('Data &amp; Parameter'!$E$18+'Data &amp; Parameter'!$E$19)*'Data &amp; Parameter'!$E$20*'Data &amp; Parameter'!$E$37*N2717</f>
        <v>0.58611749629327403</v>
      </c>
      <c r="P2717">
        <f>ROUNDUP(IF(D2717&gt;$D$4,0,($D$4-D2717+1)/365),0)</f>
        <v>0</v>
      </c>
      <c r="Q2717">
        <f>ROUNDUP(IF(D2717&gt;$D$5,0,($D$5-D2717+1)/365),0)</f>
        <v>1</v>
      </c>
      <c r="R2717" s="28">
        <f>IF(OR(P2717=1,Q2717=1),IF(D2717+364&lt;=$D$5,(D2717+364-$D$4+1)/365,IF(D2717&gt;$D$4,($D$5-D2717+1)/365,$D$6/365)),0)</f>
        <v>0.16857841831557405</v>
      </c>
      <c r="S2717" s="28">
        <f>'Data &amp; Parameter'!$E$16*'Data &amp; Parameter'!$E$17*('Data &amp; Parameter'!$E$18+'Data &amp; Parameter'!$E$19)*'Data &amp; Parameter'!$E$20*'Data &amp; Parameter'!$E$37*R2717</f>
        <v>0.58609732135360737</v>
      </c>
      <c r="T2717" s="28">
        <f t="shared" si="42"/>
        <v>1.1722148176468814</v>
      </c>
    </row>
    <row r="2718" spans="1:20" ht="15.75" customHeight="1" x14ac:dyDescent="0.35">
      <c r="A2718">
        <v>2711</v>
      </c>
      <c r="B2718" s="76">
        <v>44240.469004629631</v>
      </c>
      <c r="C2718" s="1" t="s">
        <v>8579</v>
      </c>
      <c r="D2718" s="76">
        <v>44240.469918981486</v>
      </c>
      <c r="E2718" s="1" t="s">
        <v>8580</v>
      </c>
      <c r="F2718" s="1" t="s">
        <v>8581</v>
      </c>
      <c r="G2718" s="1" t="s">
        <v>123</v>
      </c>
      <c r="H2718" s="1" t="s">
        <v>124</v>
      </c>
      <c r="I2718" s="1" t="s">
        <v>125</v>
      </c>
      <c r="J2718" s="1" t="s">
        <v>7528</v>
      </c>
      <c r="K2718" s="1" t="s">
        <v>8315</v>
      </c>
      <c r="L2718">
        <f>ROUNDUP(IF(B2718&gt;$D$4,0,($D$4-B2718+1)/365),0)</f>
        <v>0</v>
      </c>
      <c r="M2718">
        <f>ROUNDUP(IF(B2718&gt;$D$5,0,($D$5-B2718+1)/365),0)</f>
        <v>1</v>
      </c>
      <c r="N2718" s="28">
        <f>IF(OR(L2718=1,M2718=1),IF(B2718+364&lt;=$D$5,(B2718+364-$D$4+1)/365,IF(B2718&gt;$D$4,($D$5-B2718+1)/365,$D$6/365)),0)</f>
        <v>0.16857806950786042</v>
      </c>
      <c r="O2718" s="28">
        <f>'Data &amp; Parameter'!$E$16*'Data &amp; Parameter'!$E$17*('Data &amp; Parameter'!$E$18+'Data &amp; Parameter'!$E$19)*'Data &amp; Parameter'!$E$20*'Data &amp; Parameter'!$E$37*N2718</f>
        <v>0.58609610865230977</v>
      </c>
      <c r="P2718">
        <f>ROUNDUP(IF(D2718&gt;$D$4,0,($D$4-D2718+1)/365),0)</f>
        <v>0</v>
      </c>
      <c r="Q2718">
        <f>ROUNDUP(IF(D2718&gt;$D$5,0,($D$5-D2718+1)/365),0)</f>
        <v>1</v>
      </c>
      <c r="R2718" s="28">
        <f>IF(OR(P2718=1,Q2718=1),IF(D2718+364&lt;=$D$5,(D2718+364-$D$4+1)/365,IF(D2718&gt;$D$4,($D$5-D2718+1)/365,$D$6/365)),0)</f>
        <v>0.1685755644342862</v>
      </c>
      <c r="S2718" s="28">
        <f>'Data &amp; Parameter'!$E$16*'Data &amp; Parameter'!$E$17*('Data &amp; Parameter'!$E$18+'Data &amp; Parameter'!$E$19)*'Data &amp; Parameter'!$E$20*'Data &amp; Parameter'!$E$37*R2718</f>
        <v>0.58608739925210118</v>
      </c>
      <c r="T2718" s="28">
        <f t="shared" si="42"/>
        <v>1.1721835079044109</v>
      </c>
    </row>
    <row r="2719" spans="1:20" ht="15.75" customHeight="1" x14ac:dyDescent="0.35">
      <c r="A2719">
        <v>2712</v>
      </c>
      <c r="B2719" s="76">
        <v>44240.470486111109</v>
      </c>
      <c r="C2719" s="1" t="s">
        <v>8582</v>
      </c>
      <c r="D2719" s="76">
        <v>44240.472245370373</v>
      </c>
      <c r="E2719" s="1" t="s">
        <v>8583</v>
      </c>
      <c r="F2719" s="1" t="s">
        <v>8584</v>
      </c>
      <c r="G2719" s="1" t="s">
        <v>123</v>
      </c>
      <c r="H2719" s="1" t="s">
        <v>124</v>
      </c>
      <c r="I2719" s="1" t="s">
        <v>125</v>
      </c>
      <c r="J2719" s="1" t="s">
        <v>7528</v>
      </c>
      <c r="K2719" s="1" t="s">
        <v>8315</v>
      </c>
      <c r="L2719">
        <f>ROUNDUP(IF(B2719&gt;$D$4,0,($D$4-B2719+1)/365),0)</f>
        <v>0</v>
      </c>
      <c r="M2719">
        <f>ROUNDUP(IF(B2719&gt;$D$5,0,($D$5-B2719+1)/365),0)</f>
        <v>1</v>
      </c>
      <c r="N2719" s="28">
        <f>IF(OR(L2719=1,M2719=1),IF(B2719+364&lt;=$D$5,(B2719+364-$D$4+1)/365,IF(B2719&gt;$D$4,($D$5-B2719+1)/365,$D$6/365)),0)</f>
        <v>0.16857401065449454</v>
      </c>
      <c r="O2719" s="28">
        <f>'Data &amp; Parameter'!$E$16*'Data &amp; Parameter'!$E$17*('Data &amp; Parameter'!$E$18+'Data &amp; Parameter'!$E$19)*'Data &amp; Parameter'!$E$20*'Data &amp; Parameter'!$E$37*N2719</f>
        <v>0.58608199721913068</v>
      </c>
      <c r="P2719">
        <f>ROUNDUP(IF(D2719&gt;$D$4,0,($D$4-D2719+1)/365),0)</f>
        <v>0</v>
      </c>
      <c r="Q2719">
        <f>ROUNDUP(IF(D2719&gt;$D$5,0,($D$5-D2719+1)/365),0)</f>
        <v>1</v>
      </c>
      <c r="R2719" s="28">
        <f>IF(OR(P2719=1,Q2719=1),IF(D2719+364&lt;=$D$5,(D2719+364-$D$4+1)/365,IF(D2719&gt;$D$4,($D$5-D2719+1)/365,$D$6/365)),0)</f>
        <v>0.16856919076610261</v>
      </c>
      <c r="S2719" s="28">
        <f>'Data &amp; Parameter'!$E$16*'Data &amp; Parameter'!$E$17*('Data &amp; Parameter'!$E$18+'Data &amp; Parameter'!$E$19)*'Data &amp; Parameter'!$E$20*'Data &amp; Parameter'!$E$37*R2719</f>
        <v>0.58606523989216097</v>
      </c>
      <c r="T2719" s="28">
        <f t="shared" si="42"/>
        <v>1.1721472371112918</v>
      </c>
    </row>
    <row r="2720" spans="1:20" ht="15.75" customHeight="1" x14ac:dyDescent="0.35">
      <c r="A2720">
        <v>2713</v>
      </c>
      <c r="B2720" s="76">
        <v>44240.472164351857</v>
      </c>
      <c r="C2720" s="1" t="s">
        <v>8585</v>
      </c>
      <c r="D2720" s="76">
        <v>44240.472662037035</v>
      </c>
      <c r="E2720" s="1" t="s">
        <v>8586</v>
      </c>
      <c r="F2720" s="1" t="s">
        <v>8587</v>
      </c>
      <c r="G2720" s="1" t="s">
        <v>123</v>
      </c>
      <c r="H2720" s="1" t="s">
        <v>124</v>
      </c>
      <c r="I2720" s="1" t="s">
        <v>125</v>
      </c>
      <c r="J2720" s="1" t="s">
        <v>7528</v>
      </c>
      <c r="K2720" s="1" t="s">
        <v>8272</v>
      </c>
      <c r="L2720">
        <f>ROUNDUP(IF(B2720&gt;$D$4,0,($D$4-B2720+1)/365),0)</f>
        <v>0</v>
      </c>
      <c r="M2720">
        <f>ROUNDUP(IF(B2720&gt;$D$5,0,($D$5-B2720+1)/365),0)</f>
        <v>1</v>
      </c>
      <c r="N2720" s="28">
        <f>IF(OR(L2720=1,M2720=1),IF(B2720+364&lt;=$D$5,(B2720+364-$D$4+1)/365,IF(B2720&gt;$D$4,($D$5-B2720+1)/365,$D$6/365)),0)</f>
        <v>0.16856941273463857</v>
      </c>
      <c r="O2720" s="28">
        <f>'Data &amp; Parameter'!$E$16*'Data &amp; Parameter'!$E$17*('Data &amp; Parameter'!$E$18+'Data &amp; Parameter'!$E$19)*'Data &amp; Parameter'!$E$20*'Data &amp; Parameter'!$E$37*N2720</f>
        <v>0.58606601161113703</v>
      </c>
      <c r="P2720">
        <f>ROUNDUP(IF(D2720&gt;$D$4,0,($D$4-D2720+1)/365),0)</f>
        <v>0</v>
      </c>
      <c r="Q2720">
        <f>ROUNDUP(IF(D2720&gt;$D$5,0,($D$5-D2720+1)/365),0)</f>
        <v>1</v>
      </c>
      <c r="R2720" s="28">
        <f>IF(OR(P2720=1,Q2720=1),IF(D2720+364&lt;=$D$5,(D2720+364-$D$4+1)/365,IF(D2720&gt;$D$4,($D$5-D2720+1)/365,$D$6/365)),0)</f>
        <v>0.16856804921360341</v>
      </c>
      <c r="S2720" s="28">
        <f>'Data &amp; Parameter'!$E$16*'Data &amp; Parameter'!$E$17*('Data &amp; Parameter'!$E$18+'Data &amp; Parameter'!$E$19)*'Data &amp; Parameter'!$E$20*'Data &amp; Parameter'!$E$37*R2720</f>
        <v>0.58606127105161399</v>
      </c>
      <c r="T2720" s="28">
        <f t="shared" si="42"/>
        <v>1.1721272826627511</v>
      </c>
    </row>
    <row r="2721" spans="1:20" ht="15.75" customHeight="1" x14ac:dyDescent="0.35">
      <c r="A2721">
        <v>2714</v>
      </c>
      <c r="B2721" s="76">
        <v>44240.472604166665</v>
      </c>
      <c r="C2721" s="1" t="s">
        <v>8588</v>
      </c>
      <c r="D2721" s="76">
        <v>44240.473425925928</v>
      </c>
      <c r="E2721" s="1" t="s">
        <v>8589</v>
      </c>
      <c r="F2721" s="1" t="s">
        <v>8590</v>
      </c>
      <c r="G2721" s="1" t="s">
        <v>123</v>
      </c>
      <c r="H2721" s="1" t="s">
        <v>124</v>
      </c>
      <c r="I2721" s="1" t="s">
        <v>125</v>
      </c>
      <c r="J2721" s="1" t="s">
        <v>7528</v>
      </c>
      <c r="K2721" s="1" t="s">
        <v>8315</v>
      </c>
      <c r="L2721">
        <f>ROUNDUP(IF(B2721&gt;$D$4,0,($D$4-B2721+1)/365),0)</f>
        <v>0</v>
      </c>
      <c r="M2721">
        <f>ROUNDUP(IF(B2721&gt;$D$5,0,($D$5-B2721+1)/365),0)</f>
        <v>1</v>
      </c>
      <c r="N2721" s="28">
        <f>IF(OR(L2721=1,M2721=1),IF(B2721+364&lt;=$D$5,(B2721+364-$D$4+1)/365,IF(B2721&gt;$D$4,($D$5-B2721+1)/365,$D$6/365)),0)</f>
        <v>0.16856820776256054</v>
      </c>
      <c r="O2721" s="28">
        <f>'Data &amp; Parameter'!$E$16*'Data &amp; Parameter'!$E$17*('Data &amp; Parameter'!$E$18+'Data &amp; Parameter'!$E$19)*'Data &amp; Parameter'!$E$20*'Data &amp; Parameter'!$E$37*N2721</f>
        <v>0.58606182227946402</v>
      </c>
      <c r="P2721">
        <f>ROUNDUP(IF(D2721&gt;$D$4,0,($D$4-D2721+1)/365),0)</f>
        <v>0</v>
      </c>
      <c r="Q2721">
        <f>ROUNDUP(IF(D2721&gt;$D$5,0,($D$5-D2721+1)/365),0)</f>
        <v>1</v>
      </c>
      <c r="R2721" s="28">
        <f>IF(OR(P2721=1,Q2721=1),IF(D2721+364&lt;=$D$5,(D2721+364-$D$4+1)/365,IF(D2721&gt;$D$4,($D$5-D2721+1)/365,$D$6/365)),0)</f>
        <v>0.16856595636732169</v>
      </c>
      <c r="S2721" s="28">
        <f>'Data &amp; Parameter'!$E$16*'Data &amp; Parameter'!$E$17*('Data &amp; Parameter'!$E$18+'Data &amp; Parameter'!$E$19)*'Data &amp; Parameter'!$E$20*'Data &amp; Parameter'!$E$37*R2721</f>
        <v>0.58605399484382903</v>
      </c>
      <c r="T2721" s="28">
        <f t="shared" si="42"/>
        <v>1.172115817123293</v>
      </c>
    </row>
    <row r="2722" spans="1:20" ht="15.75" customHeight="1" x14ac:dyDescent="0.35">
      <c r="A2722">
        <v>2715</v>
      </c>
      <c r="B2722" s="76">
        <v>44240.475057870368</v>
      </c>
      <c r="C2722" s="1" t="s">
        <v>8591</v>
      </c>
      <c r="D2722" s="76">
        <v>44240.475949074069</v>
      </c>
      <c r="E2722" s="1" t="s">
        <v>8592</v>
      </c>
      <c r="F2722" s="1" t="s">
        <v>8593</v>
      </c>
      <c r="G2722" s="1" t="s">
        <v>123</v>
      </c>
      <c r="H2722" s="1" t="s">
        <v>124</v>
      </c>
      <c r="I2722" s="1" t="s">
        <v>125</v>
      </c>
      <c r="J2722" s="1" t="s">
        <v>7528</v>
      </c>
      <c r="K2722" s="1" t="s">
        <v>8315</v>
      </c>
      <c r="L2722">
        <f>ROUNDUP(IF(B2722&gt;$D$4,0,($D$4-B2722+1)/365),0)</f>
        <v>0</v>
      </c>
      <c r="M2722">
        <f>ROUNDUP(IF(B2722&gt;$D$5,0,($D$5-B2722+1)/365),0)</f>
        <v>1</v>
      </c>
      <c r="N2722" s="28">
        <f>IF(OR(L2722=1,M2722=1),IF(B2722+364&lt;=$D$5,(B2722+364-$D$4+1)/365,IF(B2722&gt;$D$4,($D$5-B2722+1)/365,$D$6/365)),0)</f>
        <v>0.16856148528666332</v>
      </c>
      <c r="O2722" s="28">
        <f>'Data &amp; Parameter'!$E$16*'Data &amp; Parameter'!$E$17*('Data &amp; Parameter'!$E$18+'Data &amp; Parameter'!$E$19)*'Data &amp; Parameter'!$E$20*'Data &amp; Parameter'!$E$37*N2722</f>
        <v>0.5860384502182262</v>
      </c>
      <c r="P2722">
        <f>ROUNDUP(IF(D2722&gt;$D$4,0,($D$4-D2722+1)/365),0)</f>
        <v>0</v>
      </c>
      <c r="Q2722">
        <f>ROUNDUP(IF(D2722&gt;$D$5,0,($D$5-D2722+1)/365),0)</f>
        <v>1</v>
      </c>
      <c r="R2722" s="28">
        <f>IF(OR(P2722=1,Q2722=1),IF(D2722+364&lt;=$D$5,(D2722+364-$D$4+1)/365,IF(D2722&gt;$D$4,($D$5-D2722+1)/365,$D$6/365)),0)</f>
        <v>0.16855904363268789</v>
      </c>
      <c r="S2722" s="28">
        <f>'Data &amp; Parameter'!$E$16*'Data &amp; Parameter'!$E$17*('Data &amp; Parameter'!$E$18+'Data &amp; Parameter'!$E$19)*'Data &amp; Parameter'!$E$20*'Data &amp; Parameter'!$E$37*R2722</f>
        <v>0.58602996130921303</v>
      </c>
      <c r="T2722" s="28">
        <f t="shared" si="42"/>
        <v>1.1720684115274391</v>
      </c>
    </row>
    <row r="2723" spans="1:20" ht="15.75" customHeight="1" x14ac:dyDescent="0.35">
      <c r="A2723">
        <v>2716</v>
      </c>
      <c r="B2723" s="76">
        <v>44240.475856481484</v>
      </c>
      <c r="C2723" s="1" t="s">
        <v>8594</v>
      </c>
      <c r="D2723" s="76">
        <v>44240.477685185186</v>
      </c>
      <c r="E2723" s="1" t="s">
        <v>8595</v>
      </c>
      <c r="F2723" s="1" t="s">
        <v>8596</v>
      </c>
      <c r="G2723" s="1" t="s">
        <v>123</v>
      </c>
      <c r="H2723" s="1" t="s">
        <v>124</v>
      </c>
      <c r="I2723" s="1" t="s">
        <v>125</v>
      </c>
      <c r="J2723" s="1" t="s">
        <v>7528</v>
      </c>
      <c r="K2723" s="1" t="s">
        <v>8272</v>
      </c>
      <c r="L2723">
        <f>ROUNDUP(IF(B2723&gt;$D$4,0,($D$4-B2723+1)/365),0)</f>
        <v>0</v>
      </c>
      <c r="M2723">
        <f>ROUNDUP(IF(B2723&gt;$D$5,0,($D$5-B2723+1)/365),0)</f>
        <v>1</v>
      </c>
      <c r="N2723" s="28">
        <f>IF(OR(L2723=1,M2723=1),IF(B2723+364&lt;=$D$5,(B2723+364-$D$4+1)/365,IF(B2723&gt;$D$4,($D$5-B2723+1)/365,$D$6/365)),0)</f>
        <v>0.16855929731100333</v>
      </c>
      <c r="O2723" s="28">
        <f>'Data &amp; Parameter'!$E$16*'Data &amp; Parameter'!$E$17*('Data &amp; Parameter'!$E$18+'Data &amp; Parameter'!$E$19)*'Data &amp; Parameter'!$E$20*'Data &amp; Parameter'!$E$37*N2723</f>
        <v>0.58603084327371746</v>
      </c>
      <c r="P2723">
        <f>ROUNDUP(IF(D2723&gt;$D$4,0,($D$4-D2723+1)/365),0)</f>
        <v>0</v>
      </c>
      <c r="Q2723">
        <f>ROUNDUP(IF(D2723&gt;$D$5,0,($D$5-D2723+1)/365),0)</f>
        <v>1</v>
      </c>
      <c r="R2723" s="28">
        <f>IF(OR(P2723=1,Q2723=1),IF(D2723+364&lt;=$D$5,(D2723+364-$D$4+1)/365,IF(D2723&gt;$D$4,($D$5-D2723+1)/365,$D$6/365)),0)</f>
        <v>0.16855428716387483</v>
      </c>
      <c r="S2723" s="28">
        <f>'Data &amp; Parameter'!$E$16*'Data &amp; Parameter'!$E$17*('Data &amp; Parameter'!$E$18+'Data &amp; Parameter'!$E$19)*'Data &amp; Parameter'!$E$20*'Data &amp; Parameter'!$E$37*R2723</f>
        <v>0.58601342447336957</v>
      </c>
      <c r="T2723" s="28">
        <f t="shared" si="42"/>
        <v>1.172044267747087</v>
      </c>
    </row>
    <row r="2724" spans="1:20" ht="15.75" customHeight="1" x14ac:dyDescent="0.35">
      <c r="A2724">
        <v>2717</v>
      </c>
      <c r="B2724" s="76">
        <v>44240.47655092593</v>
      </c>
      <c r="C2724" s="1" t="s">
        <v>8597</v>
      </c>
      <c r="D2724" s="76">
        <v>44240.477893518517</v>
      </c>
      <c r="E2724" s="1" t="s">
        <v>8598</v>
      </c>
      <c r="F2724" s="1" t="s">
        <v>8599</v>
      </c>
      <c r="G2724" s="1" t="s">
        <v>123</v>
      </c>
      <c r="H2724" s="1" t="s">
        <v>124</v>
      </c>
      <c r="I2724" s="1" t="s">
        <v>125</v>
      </c>
      <c r="J2724" s="1" t="s">
        <v>7528</v>
      </c>
      <c r="K2724" s="1" t="s">
        <v>8315</v>
      </c>
      <c r="L2724">
        <f>ROUNDUP(IF(B2724&gt;$D$4,0,($D$4-B2724+1)/365),0)</f>
        <v>0</v>
      </c>
      <c r="M2724">
        <f>ROUNDUP(IF(B2724&gt;$D$5,0,($D$5-B2724+1)/365),0)</f>
        <v>1</v>
      </c>
      <c r="N2724" s="28">
        <f>IF(OR(L2724=1,M2724=1),IF(B2724+364&lt;=$D$5,(B2724+364-$D$4+1)/365,IF(B2724&gt;$D$4,($D$5-B2724+1)/365,$D$6/365)),0)</f>
        <v>0.16855739472347808</v>
      </c>
      <c r="O2724" s="28">
        <f>'Data &amp; Parameter'!$E$16*'Data &amp; Parameter'!$E$17*('Data &amp; Parameter'!$E$18+'Data &amp; Parameter'!$E$19)*'Data &amp; Parameter'!$E$20*'Data &amp; Parameter'!$E$37*N2724</f>
        <v>0.58602422853937997</v>
      </c>
      <c r="P2724">
        <f>ROUNDUP(IF(D2724&gt;$D$4,0,($D$4-D2724+1)/365),0)</f>
        <v>0</v>
      </c>
      <c r="Q2724">
        <f>ROUNDUP(IF(D2724&gt;$D$5,0,($D$5-D2724+1)/365),0)</f>
        <v>1</v>
      </c>
      <c r="R2724" s="28">
        <f>IF(OR(P2724=1,Q2724=1),IF(D2724+364&lt;=$D$5,(D2724+364-$D$4+1)/365,IF(D2724&gt;$D$4,($D$5-D2724+1)/365,$D$6/365)),0)</f>
        <v>0.16855371638762523</v>
      </c>
      <c r="S2724" s="28">
        <f>'Data &amp; Parameter'!$E$16*'Data &amp; Parameter'!$E$17*('Data &amp; Parameter'!$E$18+'Data &amp; Parameter'!$E$19)*'Data &amp; Parameter'!$E$20*'Data &amp; Parameter'!$E$37*R2724</f>
        <v>0.58601144005309602</v>
      </c>
      <c r="T2724" s="28">
        <f t="shared" si="42"/>
        <v>1.172035668592476</v>
      </c>
    </row>
    <row r="2725" spans="1:20" ht="15.75" customHeight="1" x14ac:dyDescent="0.35">
      <c r="A2725">
        <v>2718</v>
      </c>
      <c r="B2725" s="76">
        <v>44240.479317129633</v>
      </c>
      <c r="C2725" s="1" t="s">
        <v>8600</v>
      </c>
      <c r="D2725" s="76">
        <v>44240.480185185181</v>
      </c>
      <c r="E2725" s="1" t="s">
        <v>8601</v>
      </c>
      <c r="F2725" s="1" t="s">
        <v>8602</v>
      </c>
      <c r="G2725" s="1" t="s">
        <v>123</v>
      </c>
      <c r="H2725" s="1" t="s">
        <v>124</v>
      </c>
      <c r="I2725" s="1" t="s">
        <v>125</v>
      </c>
      <c r="J2725" s="1" t="s">
        <v>7528</v>
      </c>
      <c r="K2725" s="1" t="s">
        <v>8315</v>
      </c>
      <c r="L2725">
        <f>ROUNDUP(IF(B2725&gt;$D$4,0,($D$4-B2725+1)/365),0)</f>
        <v>0</v>
      </c>
      <c r="M2725">
        <f>ROUNDUP(IF(B2725&gt;$D$5,0,($D$5-B2725+1)/365),0)</f>
        <v>1</v>
      </c>
      <c r="N2725" s="28">
        <f>IF(OR(L2725=1,M2725=1),IF(B2725+364&lt;=$D$5,(B2725+364-$D$4+1)/365,IF(B2725&gt;$D$4,($D$5-B2725+1)/365,$D$6/365)),0)</f>
        <v>0.16854981608319652</v>
      </c>
      <c r="O2725" s="28">
        <f>'Data &amp; Parameter'!$E$16*'Data &amp; Parameter'!$E$17*('Data &amp; Parameter'!$E$18+'Data &amp; Parameter'!$E$19)*'Data &amp; Parameter'!$E$20*'Data &amp; Parameter'!$E$37*N2725</f>
        <v>0.58599787984769747</v>
      </c>
      <c r="P2725">
        <f>ROUNDUP(IF(D2725&gt;$D$4,0,($D$4-D2725+1)/365),0)</f>
        <v>0</v>
      </c>
      <c r="Q2725">
        <f>ROUNDUP(IF(D2725&gt;$D$5,0,($D$5-D2725+1)/365),0)</f>
        <v>1</v>
      </c>
      <c r="R2725" s="28">
        <f>IF(OR(P2725=1,Q2725=1),IF(D2725+364&lt;=$D$5,(D2725+364-$D$4+1)/365,IF(D2725&gt;$D$4,($D$5-D2725+1)/365,$D$6/365)),0)</f>
        <v>0.16854743784881987</v>
      </c>
      <c r="S2725" s="28">
        <f>'Data &amp; Parameter'!$E$16*'Data &amp; Parameter'!$E$17*('Data &amp; Parameter'!$E$18+'Data &amp; Parameter'!$E$19)*'Data &amp; Parameter'!$E$20*'Data &amp; Parameter'!$E$37*R2725</f>
        <v>0.5859896114298796</v>
      </c>
      <c r="T2725" s="28">
        <f t="shared" si="42"/>
        <v>1.171987491277577</v>
      </c>
    </row>
    <row r="2726" spans="1:20" ht="15.75" customHeight="1" x14ac:dyDescent="0.35">
      <c r="A2726">
        <v>2719</v>
      </c>
      <c r="B2726" s="76">
        <v>44240.480763888889</v>
      </c>
      <c r="C2726" s="1" t="s">
        <v>8603</v>
      </c>
      <c r="D2726" s="76">
        <v>44240.48137731482</v>
      </c>
      <c r="E2726" s="1" t="s">
        <v>8604</v>
      </c>
      <c r="F2726" s="1" t="s">
        <v>8605</v>
      </c>
      <c r="G2726" s="1" t="s">
        <v>123</v>
      </c>
      <c r="H2726" s="1" t="s">
        <v>124</v>
      </c>
      <c r="I2726" s="1" t="s">
        <v>125</v>
      </c>
      <c r="J2726" s="1" t="s">
        <v>7528</v>
      </c>
      <c r="K2726" s="1" t="s">
        <v>8272</v>
      </c>
      <c r="L2726">
        <f>ROUNDUP(IF(B2726&gt;$D$4,0,($D$4-B2726+1)/365),0)</f>
        <v>0</v>
      </c>
      <c r="M2726">
        <f>ROUNDUP(IF(B2726&gt;$D$5,0,($D$5-B2726+1)/365),0)</f>
        <v>1</v>
      </c>
      <c r="N2726" s="28">
        <f>IF(OR(L2726=1,M2726=1),IF(B2726+364&lt;=$D$5,(B2726+364-$D$4+1)/365,IF(B2726&gt;$D$4,($D$5-B2726+1)/365,$D$6/365)),0)</f>
        <v>0.16854585235920888</v>
      </c>
      <c r="O2726" s="28">
        <f>'Data &amp; Parameter'!$E$16*'Data &amp; Parameter'!$E$17*('Data &amp; Parameter'!$E$18+'Data &amp; Parameter'!$E$19)*'Data &amp; Parameter'!$E$20*'Data &amp; Parameter'!$E$37*N2726</f>
        <v>0.58598409915124205</v>
      </c>
      <c r="P2726">
        <f>ROUNDUP(IF(D2726&gt;$D$4,0,($D$4-D2726+1)/365),0)</f>
        <v>0</v>
      </c>
      <c r="Q2726">
        <f>ROUNDUP(IF(D2726&gt;$D$5,0,($D$5-D2726+1)/365),0)</f>
        <v>1</v>
      </c>
      <c r="R2726" s="28">
        <f>IF(OR(P2726=1,Q2726=1),IF(D2726+364&lt;=$D$5,(D2726+364-$D$4+1)/365,IF(D2726&gt;$D$4,($D$5-D2726+1)/365,$D$6/365)),0)</f>
        <v>0.16854417174021963</v>
      </c>
      <c r="S2726" s="28">
        <f>'Data &amp; Parameter'!$E$16*'Data &amp; Parameter'!$E$17*('Data &amp; Parameter'!$E$18+'Data &amp; Parameter'!$E$19)*'Data &amp; Parameter'!$E$20*'Data &amp; Parameter'!$E$37*R2726</f>
        <v>0.58597825613588062</v>
      </c>
      <c r="T2726" s="28">
        <f t="shared" si="42"/>
        <v>1.1719623552871226</v>
      </c>
    </row>
    <row r="2727" spans="1:20" ht="15.75" customHeight="1" x14ac:dyDescent="0.35">
      <c r="A2727">
        <v>2720</v>
      </c>
      <c r="B2727" s="76">
        <v>44240.481261574074</v>
      </c>
      <c r="C2727" s="1" t="s">
        <v>8606</v>
      </c>
      <c r="D2727" s="76">
        <v>44240.482939814814</v>
      </c>
      <c r="E2727" s="1" t="s">
        <v>8607</v>
      </c>
      <c r="F2727" s="1" t="s">
        <v>8608</v>
      </c>
      <c r="G2727" s="1" t="s">
        <v>123</v>
      </c>
      <c r="H2727" s="1" t="s">
        <v>124</v>
      </c>
      <c r="I2727" s="1" t="s">
        <v>125</v>
      </c>
      <c r="J2727" s="1" t="s">
        <v>7528</v>
      </c>
      <c r="K2727" s="1" t="s">
        <v>8315</v>
      </c>
      <c r="L2727">
        <f>ROUNDUP(IF(B2727&gt;$D$4,0,($D$4-B2727+1)/365),0)</f>
        <v>0</v>
      </c>
      <c r="M2727">
        <f>ROUNDUP(IF(B2727&gt;$D$5,0,($D$5-B2727+1)/365),0)</f>
        <v>1</v>
      </c>
      <c r="N2727" s="28">
        <f>IF(OR(L2727=1,M2727=1),IF(B2727+364&lt;=$D$5,(B2727+364-$D$4+1)/365,IF(B2727&gt;$D$4,($D$5-B2727+1)/365,$D$6/365)),0)</f>
        <v>0.16854448883815379</v>
      </c>
      <c r="O2727" s="28">
        <f>'Data &amp; Parameter'!$E$16*'Data &amp; Parameter'!$E$17*('Data &amp; Parameter'!$E$18+'Data &amp; Parameter'!$E$19)*'Data &amp; Parameter'!$E$20*'Data &amp; Parameter'!$E$37*N2727</f>
        <v>0.58597935859164973</v>
      </c>
      <c r="P2727">
        <f>ROUNDUP(IF(D2727&gt;$D$4,0,($D$4-D2727+1)/365),0)</f>
        <v>0</v>
      </c>
      <c r="Q2727">
        <f>ROUNDUP(IF(D2727&gt;$D$5,0,($D$5-D2727+1)/365),0)</f>
        <v>1</v>
      </c>
      <c r="R2727" s="28">
        <f>IF(OR(P2727=1,Q2727=1),IF(D2727+364&lt;=$D$5,(D2727+364-$D$4+1)/365,IF(D2727&gt;$D$4,($D$5-D2727+1)/365,$D$6/365)),0)</f>
        <v>0.16853989091831775</v>
      </c>
      <c r="S2727" s="28">
        <f>'Data &amp; Parameter'!$E$16*'Data &amp; Parameter'!$E$17*('Data &amp; Parameter'!$E$18+'Data &amp; Parameter'!$E$19)*'Data &amp; Parameter'!$E$20*'Data &amp; Parameter'!$E$37*R2727</f>
        <v>0.58596337298372547</v>
      </c>
      <c r="T2727" s="28">
        <f t="shared" si="42"/>
        <v>1.1719427315753752</v>
      </c>
    </row>
    <row r="2728" spans="1:20" ht="15.75" customHeight="1" x14ac:dyDescent="0.35">
      <c r="A2728">
        <v>2721</v>
      </c>
      <c r="B2728" s="76">
        <v>44240.48302083333</v>
      </c>
      <c r="C2728" s="1" t="s">
        <v>8609</v>
      </c>
      <c r="D2728" s="76">
        <v>44240.484479166669</v>
      </c>
      <c r="E2728" s="1" t="s">
        <v>8610</v>
      </c>
      <c r="F2728" s="1" t="s">
        <v>8611</v>
      </c>
      <c r="G2728" s="1" t="s">
        <v>123</v>
      </c>
      <c r="H2728" s="1" t="s">
        <v>124</v>
      </c>
      <c r="I2728" s="1" t="s">
        <v>125</v>
      </c>
      <c r="J2728" s="1" t="s">
        <v>7528</v>
      </c>
      <c r="K2728" s="1" t="s">
        <v>8612</v>
      </c>
      <c r="L2728">
        <f>ROUNDUP(IF(B2728&gt;$D$4,0,($D$4-B2728+1)/365),0)</f>
        <v>0</v>
      </c>
      <c r="M2728">
        <f>ROUNDUP(IF(B2728&gt;$D$5,0,($D$5-B2728+1)/365),0)</f>
        <v>1</v>
      </c>
      <c r="N2728" s="28">
        <f>IF(OR(L2728=1,M2728=1),IF(B2728+364&lt;=$D$5,(B2728+364-$D$4+1)/365,IF(B2728&gt;$D$4,($D$5-B2728+1)/365,$D$6/365)),0)</f>
        <v>0.16853966894978178</v>
      </c>
      <c r="O2728" s="28">
        <f>'Data &amp; Parameter'!$E$16*'Data &amp; Parameter'!$E$17*('Data &amp; Parameter'!$E$18+'Data &amp; Parameter'!$E$19)*'Data &amp; Parameter'!$E$20*'Data &amp; Parameter'!$E$37*N2728</f>
        <v>0.58596260126474942</v>
      </c>
      <c r="P2728">
        <f>ROUNDUP(IF(D2728&gt;$D$4,0,($D$4-D2728+1)/365),0)</f>
        <v>0</v>
      </c>
      <c r="Q2728">
        <f>ROUNDUP(IF(D2728&gt;$D$5,0,($D$5-D2728+1)/365),0)</f>
        <v>1</v>
      </c>
      <c r="R2728" s="28">
        <f>IF(OR(P2728=1,Q2728=1),IF(D2728+364&lt;=$D$5,(D2728+364-$D$4+1)/365,IF(D2728&gt;$D$4,($D$5-D2728+1)/365,$D$6/365)),0)</f>
        <v>0.16853567351597482</v>
      </c>
      <c r="S2728" s="28">
        <f>'Data &amp; Parameter'!$E$16*'Data &amp; Parameter'!$E$17*('Data &amp; Parameter'!$E$18+'Data &amp; Parameter'!$E$19)*'Data &amp; Parameter'!$E$20*'Data &amp; Parameter'!$E$37*R2728</f>
        <v>0.58594871032262708</v>
      </c>
      <c r="T2728" s="28">
        <f t="shared" si="42"/>
        <v>1.1719113115873765</v>
      </c>
    </row>
    <row r="2729" spans="1:20" ht="15.75" customHeight="1" x14ac:dyDescent="0.35">
      <c r="A2729">
        <v>2722</v>
      </c>
      <c r="B2729" s="76">
        <v>44240.483773148153</v>
      </c>
      <c r="C2729" s="1" t="s">
        <v>8613</v>
      </c>
      <c r="D2729" s="76">
        <v>44240.484305555554</v>
      </c>
      <c r="E2729" s="1" t="s">
        <v>8614</v>
      </c>
      <c r="F2729" s="1" t="s">
        <v>8615</v>
      </c>
      <c r="G2729" s="1" t="s">
        <v>123</v>
      </c>
      <c r="H2729" s="1" t="s">
        <v>124</v>
      </c>
      <c r="I2729" s="1" t="s">
        <v>125</v>
      </c>
      <c r="J2729" s="1" t="s">
        <v>7528</v>
      </c>
      <c r="K2729" s="1" t="s">
        <v>8272</v>
      </c>
      <c r="L2729">
        <f>ROUNDUP(IF(B2729&gt;$D$4,0,($D$4-B2729+1)/365),0)</f>
        <v>0</v>
      </c>
      <c r="M2729">
        <f>ROUNDUP(IF(B2729&gt;$D$5,0,($D$5-B2729+1)/365),0)</f>
        <v>1</v>
      </c>
      <c r="N2729" s="28">
        <f>IF(OR(L2729=1,M2729=1),IF(B2729+364&lt;=$D$5,(B2729+364-$D$4+1)/365,IF(B2729&gt;$D$4,($D$5-B2729+1)/365,$D$6/365)),0)</f>
        <v>0.16853760781327951</v>
      </c>
      <c r="O2729" s="28">
        <f>'Data &amp; Parameter'!$E$16*'Data &amp; Parameter'!$E$17*('Data &amp; Parameter'!$E$18+'Data &amp; Parameter'!$E$19)*'Data &amp; Parameter'!$E$20*'Data &amp; Parameter'!$E$37*N2729</f>
        <v>0.58595543530249283</v>
      </c>
      <c r="P2729">
        <f>ROUNDUP(IF(D2729&gt;$D$4,0,($D$4-D2729+1)/365),0)</f>
        <v>0</v>
      </c>
      <c r="Q2729">
        <f>ROUNDUP(IF(D2729&gt;$D$5,0,($D$5-D2729+1)/365),0)</f>
        <v>1</v>
      </c>
      <c r="R2729" s="28">
        <f>IF(OR(P2729=1,Q2729=1),IF(D2729+364&lt;=$D$5,(D2729+364-$D$4+1)/365,IF(D2729&gt;$D$4,($D$5-D2729+1)/365,$D$6/365)),0)</f>
        <v>0.16853614916286611</v>
      </c>
      <c r="S2729" s="28">
        <f>'Data &amp; Parameter'!$E$16*'Data &amp; Parameter'!$E$17*('Data &amp; Parameter'!$E$18+'Data &amp; Parameter'!$E$19)*'Data &amp; Parameter'!$E$20*'Data &amp; Parameter'!$E$37*R2729</f>
        <v>0.58595036400624612</v>
      </c>
      <c r="T2729" s="28">
        <f t="shared" si="42"/>
        <v>1.1719057993087389</v>
      </c>
    </row>
    <row r="2730" spans="1:20" ht="15.75" customHeight="1" x14ac:dyDescent="0.35">
      <c r="A2730">
        <v>2723</v>
      </c>
      <c r="B2730" s="76">
        <v>44240.486620370371</v>
      </c>
      <c r="C2730" s="1" t="s">
        <v>8616</v>
      </c>
      <c r="D2730" s="76">
        <v>44240.487245370372</v>
      </c>
      <c r="E2730" s="1" t="s">
        <v>8617</v>
      </c>
      <c r="F2730" s="1" t="s">
        <v>8618</v>
      </c>
      <c r="G2730" s="1" t="s">
        <v>123</v>
      </c>
      <c r="H2730" s="1" t="s">
        <v>124</v>
      </c>
      <c r="I2730" s="1" t="s">
        <v>125</v>
      </c>
      <c r="J2730" s="1" t="s">
        <v>7528</v>
      </c>
      <c r="K2730" s="1" t="s">
        <v>8315</v>
      </c>
      <c r="L2730">
        <f>ROUNDUP(IF(B2730&gt;$D$4,0,($D$4-B2730+1)/365),0)</f>
        <v>0</v>
      </c>
      <c r="M2730">
        <f>ROUNDUP(IF(B2730&gt;$D$5,0,($D$5-B2730+1)/365),0)</f>
        <v>1</v>
      </c>
      <c r="N2730" s="28">
        <f>IF(OR(L2730=1,M2730=1),IF(B2730+364&lt;=$D$5,(B2730+364-$D$4+1)/365,IF(B2730&gt;$D$4,($D$5-B2730+1)/365,$D$6/365)),0)</f>
        <v>0.16852980720446195</v>
      </c>
      <c r="O2730" s="28">
        <f>'Data &amp; Parameter'!$E$16*'Data &amp; Parameter'!$E$17*('Data &amp; Parameter'!$E$18+'Data &amp; Parameter'!$E$19)*'Data &amp; Parameter'!$E$20*'Data &amp; Parameter'!$E$37*N2730</f>
        <v>0.58592831489183417</v>
      </c>
      <c r="P2730">
        <f>ROUNDUP(IF(D2730&gt;$D$4,0,($D$4-D2730+1)/365),0)</f>
        <v>0</v>
      </c>
      <c r="Q2730">
        <f>ROUNDUP(IF(D2730&gt;$D$5,0,($D$5-D2730+1)/365),0)</f>
        <v>1</v>
      </c>
      <c r="R2730" s="28">
        <f>IF(OR(P2730=1,Q2730=1),IF(D2730+364&lt;=$D$5,(D2730+364-$D$4+1)/365,IF(D2730&gt;$D$4,($D$5-D2730+1)/365,$D$6/365)),0)</f>
        <v>0.16852809487569326</v>
      </c>
      <c r="S2730" s="28">
        <f>'Data &amp; Parameter'!$E$16*'Data &amp; Parameter'!$E$17*('Data &amp; Parameter'!$E$18+'Data &amp; Parameter'!$E$19)*'Data &amp; Parameter'!$E$20*'Data &amp; Parameter'!$E$37*R2730</f>
        <v>0.58592236163094447</v>
      </c>
      <c r="T2730" s="28">
        <f t="shared" si="42"/>
        <v>1.1718506765227787</v>
      </c>
    </row>
    <row r="2731" spans="1:20" ht="15.75" customHeight="1" x14ac:dyDescent="0.35">
      <c r="A2731">
        <v>2724</v>
      </c>
      <c r="B2731" s="76">
        <v>44240.48673611111</v>
      </c>
      <c r="C2731" s="1" t="s">
        <v>8619</v>
      </c>
      <c r="D2731" s="76">
        <v>44240.487500000003</v>
      </c>
      <c r="E2731" s="1" t="s">
        <v>8620</v>
      </c>
      <c r="F2731" s="1" t="s">
        <v>8621</v>
      </c>
      <c r="G2731" s="1" t="s">
        <v>123</v>
      </c>
      <c r="H2731" s="1" t="s">
        <v>124</v>
      </c>
      <c r="I2731" s="1" t="s">
        <v>125</v>
      </c>
      <c r="J2731" s="1" t="s">
        <v>7528</v>
      </c>
      <c r="K2731" s="1" t="s">
        <v>8272</v>
      </c>
      <c r="L2731">
        <f>ROUNDUP(IF(B2731&gt;$D$4,0,($D$4-B2731+1)/365),0)</f>
        <v>0</v>
      </c>
      <c r="M2731">
        <f>ROUNDUP(IF(B2731&gt;$D$5,0,($D$5-B2731+1)/365),0)</f>
        <v>1</v>
      </c>
      <c r="N2731" s="28">
        <f>IF(OR(L2731=1,M2731=1),IF(B2731+364&lt;=$D$5,(B2731+364-$D$4+1)/365,IF(B2731&gt;$D$4,($D$5-B2731+1)/365,$D$6/365)),0)</f>
        <v>0.16852949010654775</v>
      </c>
      <c r="O2731" s="28">
        <f>'Data &amp; Parameter'!$E$16*'Data &amp; Parameter'!$E$17*('Data &amp; Parameter'!$E$18+'Data &amp; Parameter'!$E$19)*'Data &amp; Parameter'!$E$20*'Data &amp; Parameter'!$E$37*N2731</f>
        <v>0.58592721243613455</v>
      </c>
      <c r="P2731">
        <f>ROUNDUP(IF(D2731&gt;$D$4,0,($D$4-D2731+1)/365),0)</f>
        <v>0</v>
      </c>
      <c r="Q2731">
        <f>ROUNDUP(IF(D2731&gt;$D$5,0,($D$5-D2731+1)/365),0)</f>
        <v>1</v>
      </c>
      <c r="R2731" s="28">
        <f>IF(OR(P2731=1,Q2731=1),IF(D2731+364&lt;=$D$5,(D2731+364-$D$4+1)/365,IF(D2731&gt;$D$4,($D$5-D2731+1)/365,$D$6/365)),0)</f>
        <v>0.168527397260266</v>
      </c>
      <c r="S2731" s="28">
        <f>'Data &amp; Parameter'!$E$16*'Data &amp; Parameter'!$E$17*('Data &amp; Parameter'!$E$18+'Data &amp; Parameter'!$E$19)*'Data &amp; Parameter'!$E$20*'Data &amp; Parameter'!$E$37*R2731</f>
        <v>0.58591993622834948</v>
      </c>
      <c r="T2731" s="28">
        <f t="shared" si="42"/>
        <v>1.1718471486644839</v>
      </c>
    </row>
    <row r="2732" spans="1:20" ht="15.75" customHeight="1" x14ac:dyDescent="0.35">
      <c r="A2732">
        <v>2725</v>
      </c>
      <c r="B2732" s="76">
        <v>44240.487187499995</v>
      </c>
      <c r="C2732" s="1" t="s">
        <v>8622</v>
      </c>
      <c r="D2732" s="76">
        <v>44240.48809027778</v>
      </c>
      <c r="E2732" s="1" t="s">
        <v>8623</v>
      </c>
      <c r="F2732" s="1" t="s">
        <v>8624</v>
      </c>
      <c r="G2732" s="1" t="s">
        <v>123</v>
      </c>
      <c r="H2732" s="1" t="s">
        <v>124</v>
      </c>
      <c r="I2732" s="1" t="s">
        <v>125</v>
      </c>
      <c r="J2732" s="1" t="s">
        <v>8625</v>
      </c>
      <c r="K2732" s="1" t="s">
        <v>8626</v>
      </c>
      <c r="L2732">
        <f>ROUNDUP(IF(B2732&gt;$D$4,0,($D$4-B2732+1)/365),0)</f>
        <v>0</v>
      </c>
      <c r="M2732">
        <f>ROUNDUP(IF(B2732&gt;$D$5,0,($D$5-B2732+1)/365),0)</f>
        <v>1</v>
      </c>
      <c r="N2732" s="28">
        <f>IF(OR(L2732=1,M2732=1),IF(B2732+364&lt;=$D$5,(B2732+364-$D$4+1)/365,IF(B2732&gt;$D$4,($D$5-B2732+1)/365,$D$6/365)),0)</f>
        <v>0.16852825342467029</v>
      </c>
      <c r="O2732" s="28">
        <f>'Data &amp; Parameter'!$E$16*'Data &amp; Parameter'!$E$17*('Data &amp; Parameter'!$E$18+'Data &amp; Parameter'!$E$19)*'Data &amp; Parameter'!$E$20*'Data &amp; Parameter'!$E$37*N2732</f>
        <v>0.58592291285886366</v>
      </c>
      <c r="P2732">
        <f>ROUNDUP(IF(D2732&gt;$D$4,0,($D$4-D2732+1)/365),0)</f>
        <v>0</v>
      </c>
      <c r="Q2732">
        <f>ROUNDUP(IF(D2732&gt;$D$5,0,($D$5-D2732+1)/365),0)</f>
        <v>1</v>
      </c>
      <c r="R2732" s="28">
        <f>IF(OR(P2732=1,Q2732=1),IF(D2732+364&lt;=$D$5,(D2732+364-$D$4+1)/365,IF(D2732&gt;$D$4,($D$5-D2732+1)/365,$D$6/365)),0)</f>
        <v>0.16852578006087554</v>
      </c>
      <c r="S2732" s="28">
        <f>'Data &amp; Parameter'!$E$16*'Data &amp; Parameter'!$E$17*('Data &amp; Parameter'!$E$18+'Data &amp; Parameter'!$E$19)*'Data &amp; Parameter'!$E$20*'Data &amp; Parameter'!$E$37*R2732</f>
        <v>0.58591431370418345</v>
      </c>
      <c r="T2732" s="28">
        <f t="shared" si="42"/>
        <v>1.171837226563047</v>
      </c>
    </row>
    <row r="2733" spans="1:20" ht="15.75" customHeight="1" x14ac:dyDescent="0.35">
      <c r="A2733">
        <v>2726</v>
      </c>
      <c r="B2733" s="76">
        <v>44240.490312499998</v>
      </c>
      <c r="C2733" s="1" t="s">
        <v>8627</v>
      </c>
      <c r="D2733" s="76">
        <v>44240.492002314815</v>
      </c>
      <c r="E2733" s="1" t="s">
        <v>8628</v>
      </c>
      <c r="F2733" s="1" t="s">
        <v>8629</v>
      </c>
      <c r="G2733" s="1" t="s">
        <v>123</v>
      </c>
      <c r="H2733" s="1" t="s">
        <v>124</v>
      </c>
      <c r="I2733" s="1" t="s">
        <v>125</v>
      </c>
      <c r="J2733" s="1" t="s">
        <v>8625</v>
      </c>
      <c r="K2733" s="1" t="s">
        <v>8626</v>
      </c>
      <c r="L2733">
        <f>ROUNDUP(IF(B2733&gt;$D$4,0,($D$4-B2733+1)/365),0)</f>
        <v>0</v>
      </c>
      <c r="M2733">
        <f>ROUNDUP(IF(B2733&gt;$D$5,0,($D$5-B2733+1)/365),0)</f>
        <v>1</v>
      </c>
      <c r="N2733" s="28">
        <f>IF(OR(L2733=1,M2733=1),IF(B2733+364&lt;=$D$5,(B2733+364-$D$4+1)/365,IF(B2733&gt;$D$4,($D$5-B2733+1)/365,$D$6/365)),0)</f>
        <v>0.16851969178082671</v>
      </c>
      <c r="O2733" s="28">
        <f>'Data &amp; Parameter'!$E$16*'Data &amp; Parameter'!$E$17*('Data &amp; Parameter'!$E$18+'Data &amp; Parameter'!$E$19)*'Data &amp; Parameter'!$E$20*'Data &amp; Parameter'!$E$37*N2733</f>
        <v>0.58589314655441471</v>
      </c>
      <c r="P2733">
        <f>ROUNDUP(IF(D2733&gt;$D$4,0,($D$4-D2733+1)/365),0)</f>
        <v>0</v>
      </c>
      <c r="Q2733">
        <f>ROUNDUP(IF(D2733&gt;$D$5,0,($D$5-D2733+1)/365),0)</f>
        <v>1</v>
      </c>
      <c r="R2733" s="28">
        <f>IF(OR(P2733=1,Q2733=1),IF(D2733+364&lt;=$D$5,(D2733+364-$D$4+1)/365,IF(D2733&gt;$D$4,($D$5-D2733+1)/365,$D$6/365)),0)</f>
        <v>0.16851506215119127</v>
      </c>
      <c r="S2733" s="28">
        <f>'Data &amp; Parameter'!$E$16*'Data &amp; Parameter'!$E$17*('Data &amp; Parameter'!$E$18+'Data &amp; Parameter'!$E$19)*'Data &amp; Parameter'!$E$20*'Data &amp; Parameter'!$E$37*R2733</f>
        <v>0.58587705070089269</v>
      </c>
      <c r="T2733" s="28">
        <f t="shared" si="42"/>
        <v>1.1717701972553074</v>
      </c>
    </row>
    <row r="2734" spans="1:20" ht="15.75" customHeight="1" x14ac:dyDescent="0.35">
      <c r="A2734">
        <v>2727</v>
      </c>
      <c r="B2734" s="76">
        <v>44240.491412037038</v>
      </c>
      <c r="C2734" s="1" t="s">
        <v>8630</v>
      </c>
      <c r="D2734" s="76">
        <v>44240.492395833338</v>
      </c>
      <c r="E2734" s="1" t="s">
        <v>8631</v>
      </c>
      <c r="F2734" s="1" t="s">
        <v>8632</v>
      </c>
      <c r="G2734" s="1" t="s">
        <v>123</v>
      </c>
      <c r="H2734" s="1" t="s">
        <v>124</v>
      </c>
      <c r="I2734" s="1" t="s">
        <v>125</v>
      </c>
      <c r="J2734" s="1" t="s">
        <v>7528</v>
      </c>
      <c r="K2734" s="1" t="s">
        <v>8272</v>
      </c>
      <c r="L2734">
        <f>ROUNDUP(IF(B2734&gt;$D$4,0,($D$4-B2734+1)/365),0)</f>
        <v>0</v>
      </c>
      <c r="M2734">
        <f>ROUNDUP(IF(B2734&gt;$D$5,0,($D$5-B2734+1)/365),0)</f>
        <v>1</v>
      </c>
      <c r="N2734" s="28">
        <f>IF(OR(L2734=1,M2734=1),IF(B2734+364&lt;=$D$5,(B2734+364-$D$4+1)/365,IF(B2734&gt;$D$4,($D$5-B2734+1)/365,$D$6/365)),0)</f>
        <v>0.16851667935058176</v>
      </c>
      <c r="O2734" s="28">
        <f>'Data &amp; Parameter'!$E$16*'Data &amp; Parameter'!$E$17*('Data &amp; Parameter'!$E$18+'Data &amp; Parameter'!$E$19)*'Data &amp; Parameter'!$E$20*'Data &amp; Parameter'!$E$37*N2734</f>
        <v>0.58588267322505871</v>
      </c>
      <c r="P2734">
        <f>ROUNDUP(IF(D2734&gt;$D$4,0,($D$4-D2734+1)/365),0)</f>
        <v>0</v>
      </c>
      <c r="Q2734">
        <f>ROUNDUP(IF(D2734&gt;$D$5,0,($D$5-D2734+1)/365),0)</f>
        <v>1</v>
      </c>
      <c r="R2734" s="28">
        <f>IF(OR(P2734=1,Q2734=1),IF(D2734+364&lt;=$D$5,(D2734+364-$D$4+1)/365,IF(D2734&gt;$D$4,($D$5-D2734+1)/365,$D$6/365)),0)</f>
        <v>0.16851398401825102</v>
      </c>
      <c r="S2734" s="28">
        <f>'Data &amp; Parameter'!$E$16*'Data &amp; Parameter'!$E$17*('Data &amp; Parameter'!$E$18+'Data &amp; Parameter'!$E$19)*'Data &amp; Parameter'!$E$20*'Data &amp; Parameter'!$E$37*R2734</f>
        <v>0.58587330235140245</v>
      </c>
      <c r="T2734" s="28">
        <f t="shared" si="42"/>
        <v>1.1717559755764611</v>
      </c>
    </row>
    <row r="2735" spans="1:20" ht="15.75" customHeight="1" x14ac:dyDescent="0.35">
      <c r="A2735">
        <v>2728</v>
      </c>
      <c r="B2735" s="76">
        <v>44240.492037037038</v>
      </c>
      <c r="C2735" s="1" t="s">
        <v>8633</v>
      </c>
      <c r="D2735" s="76">
        <v>44240.492523148147</v>
      </c>
      <c r="E2735" s="1" t="s">
        <v>8634</v>
      </c>
      <c r="F2735" s="1" t="s">
        <v>8635</v>
      </c>
      <c r="G2735" s="1" t="s">
        <v>123</v>
      </c>
      <c r="H2735" s="1" t="s">
        <v>124</v>
      </c>
      <c r="I2735" s="1" t="s">
        <v>125</v>
      </c>
      <c r="J2735" s="1" t="s">
        <v>7528</v>
      </c>
      <c r="K2735" s="1" t="s">
        <v>7538</v>
      </c>
      <c r="L2735">
        <f>ROUNDUP(IF(B2735&gt;$D$4,0,($D$4-B2735+1)/365),0)</f>
        <v>0</v>
      </c>
      <c r="M2735">
        <f>ROUNDUP(IF(B2735&gt;$D$5,0,($D$5-B2735+1)/365),0)</f>
        <v>1</v>
      </c>
      <c r="N2735" s="28">
        <f>IF(OR(L2735=1,M2735=1),IF(B2735+364&lt;=$D$5,(B2735+364-$D$4+1)/365,IF(B2735&gt;$D$4,($D$5-B2735+1)/365,$D$6/365)),0)</f>
        <v>0.16851496702181304</v>
      </c>
      <c r="O2735" s="28">
        <f>'Data &amp; Parameter'!$E$16*'Data &amp; Parameter'!$E$17*('Data &amp; Parameter'!$E$18+'Data &amp; Parameter'!$E$19)*'Data &amp; Parameter'!$E$20*'Data &amp; Parameter'!$E$37*N2735</f>
        <v>0.5858767199641689</v>
      </c>
      <c r="P2735">
        <f>ROUNDUP(IF(D2735&gt;$D$4,0,($D$4-D2735+1)/365),0)</f>
        <v>0</v>
      </c>
      <c r="Q2735">
        <f>ROUNDUP(IF(D2735&gt;$D$5,0,($D$5-D2735+1)/365),0)</f>
        <v>1</v>
      </c>
      <c r="R2735" s="28">
        <f>IF(OR(P2735=1,Q2735=1),IF(D2735+364&lt;=$D$5,(D2735+364-$D$4+1)/365,IF(D2735&gt;$D$4,($D$5-D2735+1)/365,$D$6/365)),0)</f>
        <v>0.16851363521055734</v>
      </c>
      <c r="S2735" s="28">
        <f>'Data &amp; Parameter'!$E$16*'Data &amp; Parameter'!$E$17*('Data &amp; Parameter'!$E$18+'Data &amp; Parameter'!$E$19)*'Data &amp; Parameter'!$E$20*'Data &amp; Parameter'!$E$37*R2735</f>
        <v>0.58587208965017434</v>
      </c>
      <c r="T2735" s="28">
        <f t="shared" si="42"/>
        <v>1.1717488096143431</v>
      </c>
    </row>
    <row r="2736" spans="1:20" ht="15.75" customHeight="1" x14ac:dyDescent="0.35">
      <c r="A2736">
        <v>2729</v>
      </c>
      <c r="B2736" s="76">
        <v>44240.494259259256</v>
      </c>
      <c r="C2736" s="1" t="s">
        <v>8636</v>
      </c>
      <c r="D2736" s="76">
        <v>44240.495057870372</v>
      </c>
      <c r="E2736" s="1" t="s">
        <v>8637</v>
      </c>
      <c r="F2736" s="1" t="s">
        <v>8638</v>
      </c>
      <c r="G2736" s="1" t="s">
        <v>123</v>
      </c>
      <c r="H2736" s="1" t="s">
        <v>124</v>
      </c>
      <c r="I2736" s="1" t="s">
        <v>125</v>
      </c>
      <c r="J2736" s="1" t="s">
        <v>7528</v>
      </c>
      <c r="K2736" s="1" t="s">
        <v>8626</v>
      </c>
      <c r="L2736">
        <f>ROUNDUP(IF(B2736&gt;$D$4,0,($D$4-B2736+1)/365),0)</f>
        <v>0</v>
      </c>
      <c r="M2736">
        <f>ROUNDUP(IF(B2736&gt;$D$5,0,($D$5-B2736+1)/365),0)</f>
        <v>1</v>
      </c>
      <c r="N2736" s="28">
        <f>IF(OR(L2736=1,M2736=1),IF(B2736+364&lt;=$D$5,(B2736+364-$D$4+1)/365,IF(B2736&gt;$D$4,($D$5-B2736+1)/365,$D$6/365)),0)</f>
        <v>0.16850887874176421</v>
      </c>
      <c r="O2736" s="28">
        <f>'Data &amp; Parameter'!$E$16*'Data &amp; Parameter'!$E$17*('Data &amp; Parameter'!$E$18+'Data &amp; Parameter'!$E$19)*'Data &amp; Parameter'!$E$20*'Data &amp; Parameter'!$E$37*N2736</f>
        <v>0.58585555281440016</v>
      </c>
      <c r="P2736">
        <f>ROUNDUP(IF(D2736&gt;$D$4,0,($D$4-D2736+1)/365),0)</f>
        <v>0</v>
      </c>
      <c r="Q2736">
        <f>ROUNDUP(IF(D2736&gt;$D$5,0,($D$5-D2736+1)/365),0)</f>
        <v>1</v>
      </c>
      <c r="R2736" s="28">
        <f>IF(OR(P2736=1,Q2736=1),IF(D2736+364&lt;=$D$5,(D2736+364-$D$4+1)/365,IF(D2736&gt;$D$4,($D$5-D2736+1)/365,$D$6/365)),0)</f>
        <v>0.16850669076610419</v>
      </c>
      <c r="S2736" s="28">
        <f>'Data &amp; Parameter'!$E$16*'Data &amp; Parameter'!$E$17*('Data &amp; Parameter'!$E$18+'Data &amp; Parameter'!$E$19)*'Data &amp; Parameter'!$E$20*'Data &amp; Parameter'!$E$37*R2736</f>
        <v>0.5858479458698912</v>
      </c>
      <c r="T2736" s="28">
        <f t="shared" si="42"/>
        <v>1.1717034986842914</v>
      </c>
    </row>
    <row r="2737" spans="1:20" ht="15.75" customHeight="1" x14ac:dyDescent="0.35">
      <c r="A2737">
        <v>2730</v>
      </c>
      <c r="B2737" s="76">
        <v>44240.496828703705</v>
      </c>
      <c r="C2737" s="1" t="s">
        <v>8639</v>
      </c>
      <c r="D2737" s="76">
        <v>44240.497337962966</v>
      </c>
      <c r="E2737" s="1" t="s">
        <v>8640</v>
      </c>
      <c r="F2737" s="1" t="s">
        <v>8641</v>
      </c>
      <c r="G2737" s="1" t="s">
        <v>123</v>
      </c>
      <c r="H2737" s="1" t="s">
        <v>124</v>
      </c>
      <c r="I2737" s="1" t="s">
        <v>125</v>
      </c>
      <c r="J2737" s="1" t="s">
        <v>7528</v>
      </c>
      <c r="K2737" s="1" t="s">
        <v>8642</v>
      </c>
      <c r="L2737">
        <f>ROUNDUP(IF(B2737&gt;$D$4,0,($D$4-B2737+1)/365),0)</f>
        <v>0</v>
      </c>
      <c r="M2737">
        <f>ROUNDUP(IF(B2737&gt;$D$5,0,($D$5-B2737+1)/365),0)</f>
        <v>1</v>
      </c>
      <c r="N2737" s="28">
        <f>IF(OR(L2737=1,M2737=1),IF(B2737+364&lt;=$D$5,(B2737+364-$D$4+1)/365,IF(B2737&gt;$D$4,($D$5-B2737+1)/365,$D$6/365)),0)</f>
        <v>0.16850183916793282</v>
      </c>
      <c r="O2737" s="28">
        <f>'Data &amp; Parameter'!$E$16*'Data &amp; Parameter'!$E$17*('Data &amp; Parameter'!$E$18+'Data &amp; Parameter'!$E$19)*'Data &amp; Parameter'!$E$20*'Data &amp; Parameter'!$E$37*N2737</f>
        <v>0.58583107829739334</v>
      </c>
      <c r="P2737">
        <f>ROUNDUP(IF(D2737&gt;$D$4,0,($D$4-D2737+1)/365),0)</f>
        <v>0</v>
      </c>
      <c r="Q2737">
        <f>ROUNDUP(IF(D2737&gt;$D$5,0,($D$5-D2737+1)/365),0)</f>
        <v>1</v>
      </c>
      <c r="R2737" s="28">
        <f>IF(OR(P2737=1,Q2737=1),IF(D2737+364&lt;=$D$5,(D2737+364-$D$4+1)/365,IF(D2737&gt;$D$4,($D$5-D2737+1)/365,$D$6/365)),0)</f>
        <v>0.16850044393707833</v>
      </c>
      <c r="S2737" s="28">
        <f>'Data &amp; Parameter'!$E$16*'Data &amp; Parameter'!$E$17*('Data &amp; Parameter'!$E$18+'Data &amp; Parameter'!$E$19)*'Data &amp; Parameter'!$E$20*'Data &amp; Parameter'!$E$37*R2737</f>
        <v>0.58582622749220326</v>
      </c>
      <c r="T2737" s="28">
        <f t="shared" si="42"/>
        <v>1.1716573057895965</v>
      </c>
    </row>
    <row r="2738" spans="1:20" ht="15.75" customHeight="1" x14ac:dyDescent="0.35">
      <c r="A2738">
        <v>2731</v>
      </c>
      <c r="B2738" s="76">
        <v>44240.497592592597</v>
      </c>
      <c r="C2738" s="1" t="s">
        <v>8643</v>
      </c>
      <c r="D2738" s="76">
        <v>44240.49832175926</v>
      </c>
      <c r="E2738" s="1" t="s">
        <v>8644</v>
      </c>
      <c r="F2738" s="1" t="s">
        <v>8645</v>
      </c>
      <c r="G2738" s="1" t="s">
        <v>123</v>
      </c>
      <c r="H2738" s="1" t="s">
        <v>124</v>
      </c>
      <c r="I2738" s="1" t="s">
        <v>125</v>
      </c>
      <c r="J2738" s="1" t="s">
        <v>7528</v>
      </c>
      <c r="K2738" s="1" t="s">
        <v>8626</v>
      </c>
      <c r="L2738">
        <f>ROUNDUP(IF(B2738&gt;$D$4,0,($D$4-B2738+1)/365),0)</f>
        <v>0</v>
      </c>
      <c r="M2738">
        <f>ROUNDUP(IF(B2738&gt;$D$5,0,($D$5-B2738+1)/365),0)</f>
        <v>1</v>
      </c>
      <c r="N2738" s="28">
        <f>IF(OR(L2738=1,M2738=1),IF(B2738+364&lt;=$D$5,(B2738+364-$D$4+1)/365,IF(B2738&gt;$D$4,($D$5-B2738+1)/365,$D$6/365)),0)</f>
        <v>0.16849974632165107</v>
      </c>
      <c r="O2738" s="28">
        <f>'Data &amp; Parameter'!$E$16*'Data &amp; Parameter'!$E$17*('Data &amp; Parameter'!$E$18+'Data &amp; Parameter'!$E$19)*'Data &amp; Parameter'!$E$20*'Data &amp; Parameter'!$E$37*N2738</f>
        <v>0.58582380208960827</v>
      </c>
      <c r="P2738">
        <f>ROUNDUP(IF(D2738&gt;$D$4,0,($D$4-D2738+1)/365),0)</f>
        <v>0</v>
      </c>
      <c r="Q2738">
        <f>ROUNDUP(IF(D2738&gt;$D$5,0,($D$5-D2738+1)/365),0)</f>
        <v>1</v>
      </c>
      <c r="R2738" s="28">
        <f>IF(OR(P2738=1,Q2738=1),IF(D2738+364&lt;=$D$5,(D2738+364-$D$4+1)/365,IF(D2738&gt;$D$4,($D$5-D2738+1)/365,$D$6/365)),0)</f>
        <v>0.16849774860476752</v>
      </c>
      <c r="S2738" s="28">
        <f>'Data &amp; Parameter'!$E$16*'Data &amp; Parameter'!$E$17*('Data &amp; Parameter'!$E$18+'Data &amp; Parameter'!$E$19)*'Data &amp; Parameter'!$E$20*'Data &amp; Parameter'!$E$37*R2738</f>
        <v>0.58581685661861638</v>
      </c>
      <c r="T2738" s="28">
        <f t="shared" si="42"/>
        <v>1.1716406587082246</v>
      </c>
    </row>
    <row r="2739" spans="1:20" ht="15.75" customHeight="1" x14ac:dyDescent="0.35">
      <c r="A2739">
        <v>2732</v>
      </c>
      <c r="B2739" s="76">
        <v>44240.500127314815</v>
      </c>
      <c r="C2739" s="1" t="s">
        <v>8646</v>
      </c>
      <c r="D2739" s="76">
        <v>44240.500856481478</v>
      </c>
      <c r="E2739" s="1" t="s">
        <v>8647</v>
      </c>
      <c r="F2739" s="1" t="s">
        <v>8648</v>
      </c>
      <c r="G2739" s="1" t="s">
        <v>123</v>
      </c>
      <c r="H2739" s="1" t="s">
        <v>124</v>
      </c>
      <c r="I2739" s="1" t="s">
        <v>125</v>
      </c>
      <c r="J2739" s="1" t="s">
        <v>7528</v>
      </c>
      <c r="K2739" s="1" t="s">
        <v>8626</v>
      </c>
      <c r="L2739">
        <f>ROUNDUP(IF(B2739&gt;$D$4,0,($D$4-B2739+1)/365),0)</f>
        <v>0</v>
      </c>
      <c r="M2739">
        <f>ROUNDUP(IF(B2739&gt;$D$5,0,($D$5-B2739+1)/365),0)</f>
        <v>1</v>
      </c>
      <c r="N2739" s="28">
        <f>IF(OR(L2739=1,M2739=1),IF(B2739+364&lt;=$D$5,(B2739+364-$D$4+1)/365,IF(B2739&gt;$D$4,($D$5-B2739+1)/365,$D$6/365)),0)</f>
        <v>0.16849280187721788</v>
      </c>
      <c r="O2739" s="28">
        <f>'Data &amp; Parameter'!$E$16*'Data &amp; Parameter'!$E$17*('Data &amp; Parameter'!$E$18+'Data &amp; Parameter'!$E$19)*'Data &amp; Parameter'!$E$20*'Data &amp; Parameter'!$E$37*N2739</f>
        <v>0.58579965830939451</v>
      </c>
      <c r="P2739">
        <f>ROUNDUP(IF(D2739&gt;$D$4,0,($D$4-D2739+1)/365),0)</f>
        <v>0</v>
      </c>
      <c r="Q2739">
        <f>ROUNDUP(IF(D2739&gt;$D$5,0,($D$5-D2739+1)/365),0)</f>
        <v>1</v>
      </c>
      <c r="R2739" s="28">
        <f>IF(OR(P2739=1,Q2739=1),IF(D2739+364&lt;=$D$5,(D2739+364-$D$4+1)/365,IF(D2739&gt;$D$4,($D$5-D2739+1)/365,$D$6/365)),0)</f>
        <v>0.16849080416033432</v>
      </c>
      <c r="S2739" s="28">
        <f>'Data &amp; Parameter'!$E$16*'Data &amp; Parameter'!$E$17*('Data &amp; Parameter'!$E$18+'Data &amp; Parameter'!$E$19)*'Data &amp; Parameter'!$E$20*'Data &amp; Parameter'!$E$37*R2739</f>
        <v>0.58579271283840262</v>
      </c>
      <c r="T2739" s="28">
        <f t="shared" si="42"/>
        <v>1.1715923711477971</v>
      </c>
    </row>
    <row r="2740" spans="1:20" ht="15.75" customHeight="1" x14ac:dyDescent="0.35">
      <c r="A2740">
        <v>2733</v>
      </c>
      <c r="B2740" s="76">
        <v>44240.502395833333</v>
      </c>
      <c r="C2740" s="1" t="s">
        <v>8649</v>
      </c>
      <c r="D2740" s="76">
        <v>44240.502858796295</v>
      </c>
      <c r="E2740" s="1" t="s">
        <v>8650</v>
      </c>
      <c r="F2740" s="1" t="s">
        <v>8651</v>
      </c>
      <c r="G2740" s="1" t="s">
        <v>123</v>
      </c>
      <c r="H2740" s="1" t="s">
        <v>124</v>
      </c>
      <c r="I2740" s="1" t="s">
        <v>125</v>
      </c>
      <c r="J2740" s="1" t="s">
        <v>7528</v>
      </c>
      <c r="K2740" s="1" t="s">
        <v>7538</v>
      </c>
      <c r="L2740">
        <f>ROUNDUP(IF(B2740&gt;$D$4,0,($D$4-B2740+1)/365),0)</f>
        <v>0</v>
      </c>
      <c r="M2740">
        <f>ROUNDUP(IF(B2740&gt;$D$5,0,($D$5-B2740+1)/365),0)</f>
        <v>1</v>
      </c>
      <c r="N2740" s="28">
        <f>IF(OR(L2740=1,M2740=1),IF(B2740+364&lt;=$D$5,(B2740+364-$D$4+1)/365,IF(B2740&gt;$D$4,($D$5-B2740+1)/365,$D$6/365)),0)</f>
        <v>0.16848658675799139</v>
      </c>
      <c r="O2740" s="28">
        <f>'Data &amp; Parameter'!$E$16*'Data &amp; Parameter'!$E$17*('Data &amp; Parameter'!$E$18+'Data &amp; Parameter'!$E$19)*'Data &amp; Parameter'!$E$20*'Data &amp; Parameter'!$E$37*N2740</f>
        <v>0.58577805017730422</v>
      </c>
      <c r="P2740">
        <f>ROUNDUP(IF(D2740&gt;$D$4,0,($D$4-D2740+1)/365),0)</f>
        <v>0</v>
      </c>
      <c r="Q2740">
        <f>ROUNDUP(IF(D2740&gt;$D$5,0,($D$5-D2740+1)/365),0)</f>
        <v>1</v>
      </c>
      <c r="R2740" s="28">
        <f>IF(OR(P2740=1,Q2740=1),IF(D2740+364&lt;=$D$5,(D2740+364-$D$4+1)/365,IF(D2740&gt;$D$4,($D$5-D2740+1)/365,$D$6/365)),0)</f>
        <v>0.16848531836631456</v>
      </c>
      <c r="S2740" s="28">
        <f>'Data &amp; Parameter'!$E$16*'Data &amp; Parameter'!$E$17*('Data &amp; Parameter'!$E$18+'Data &amp; Parameter'!$E$19)*'Data &amp; Parameter'!$E$20*'Data &amp; Parameter'!$E$37*R2740</f>
        <v>0.5857736403544358</v>
      </c>
      <c r="T2740" s="28">
        <f t="shared" si="42"/>
        <v>1.17155169053174</v>
      </c>
    </row>
    <row r="2741" spans="1:20" ht="15.75" customHeight="1" x14ac:dyDescent="0.35">
      <c r="A2741">
        <v>2734</v>
      </c>
      <c r="B2741" s="76">
        <v>44240.503078703703</v>
      </c>
      <c r="C2741" s="1" t="s">
        <v>8652</v>
      </c>
      <c r="D2741" s="76">
        <v>44240.504872685182</v>
      </c>
      <c r="E2741" s="1" t="s">
        <v>8653</v>
      </c>
      <c r="F2741" s="1" t="s">
        <v>8654</v>
      </c>
      <c r="G2741" s="1" t="s">
        <v>123</v>
      </c>
      <c r="H2741" s="1" t="s">
        <v>124</v>
      </c>
      <c r="I2741" s="1" t="s">
        <v>125</v>
      </c>
      <c r="J2741" s="1" t="s">
        <v>7528</v>
      </c>
      <c r="K2741" s="1" t="s">
        <v>8626</v>
      </c>
      <c r="L2741">
        <f>ROUNDUP(IF(B2741&gt;$D$4,0,($D$4-B2741+1)/365),0)</f>
        <v>0</v>
      </c>
      <c r="M2741">
        <f>ROUNDUP(IF(B2741&gt;$D$5,0,($D$5-B2741+1)/365),0)</f>
        <v>1</v>
      </c>
      <c r="N2741" s="28">
        <f>IF(OR(L2741=1,M2741=1),IF(B2741+364&lt;=$D$5,(B2741+364-$D$4+1)/365,IF(B2741&gt;$D$4,($D$5-B2741+1)/365,$D$6/365)),0)</f>
        <v>0.16848471588026556</v>
      </c>
      <c r="O2741" s="28">
        <f>'Data &amp; Parameter'!$E$16*'Data &amp; Parameter'!$E$17*('Data &amp; Parameter'!$E$18+'Data &amp; Parameter'!$E$19)*'Data &amp; Parameter'!$E$20*'Data &amp; Parameter'!$E$37*N2741</f>
        <v>0.5857715456885646</v>
      </c>
      <c r="P2741">
        <f>ROUNDUP(IF(D2741&gt;$D$4,0,($D$4-D2741+1)/365),0)</f>
        <v>0</v>
      </c>
      <c r="Q2741">
        <f>ROUNDUP(IF(D2741&gt;$D$5,0,($D$5-D2741+1)/365),0)</f>
        <v>1</v>
      </c>
      <c r="R2741" s="28">
        <f>IF(OR(P2741=1,Q2741=1),IF(D2741+364&lt;=$D$5,(D2741+364-$D$4+1)/365,IF(D2741&gt;$D$4,($D$5-D2741+1)/365,$D$6/365)),0)</f>
        <v>0.16847980086251532</v>
      </c>
      <c r="S2741" s="28">
        <f>'Data &amp; Parameter'!$E$16*'Data &amp; Parameter'!$E$17*('Data &amp; Parameter'!$E$18+'Data &amp; Parameter'!$E$19)*'Data &amp; Parameter'!$E$20*'Data &amp; Parameter'!$E$37*R2741</f>
        <v>0.58575445762494049</v>
      </c>
      <c r="T2741" s="28">
        <f t="shared" si="42"/>
        <v>1.1715260033135051</v>
      </c>
    </row>
    <row r="2742" spans="1:20" ht="15.75" customHeight="1" x14ac:dyDescent="0.35">
      <c r="A2742">
        <v>2735</v>
      </c>
      <c r="B2742" s="76">
        <v>44240.504953703705</v>
      </c>
      <c r="C2742" s="1" t="s">
        <v>8655</v>
      </c>
      <c r="D2742" s="76">
        <v>44240.505358796298</v>
      </c>
      <c r="E2742" s="1" t="s">
        <v>8656</v>
      </c>
      <c r="F2742" s="1" t="s">
        <v>8657</v>
      </c>
      <c r="G2742" s="1" t="s">
        <v>123</v>
      </c>
      <c r="H2742" s="1" t="s">
        <v>124</v>
      </c>
      <c r="I2742" s="1" t="s">
        <v>125</v>
      </c>
      <c r="J2742" s="1" t="s">
        <v>7528</v>
      </c>
      <c r="K2742" s="1" t="s">
        <v>7538</v>
      </c>
      <c r="L2742">
        <f>ROUNDUP(IF(B2742&gt;$D$4,0,($D$4-B2742+1)/365),0)</f>
        <v>0</v>
      </c>
      <c r="M2742">
        <f>ROUNDUP(IF(B2742&gt;$D$5,0,($D$5-B2742+1)/365),0)</f>
        <v>1</v>
      </c>
      <c r="N2742" s="28">
        <f>IF(OR(L2742=1,M2742=1),IF(B2742+364&lt;=$D$5,(B2742+364-$D$4+1)/365,IF(B2742&gt;$D$4,($D$5-B2742+1)/365,$D$6/365)),0)</f>
        <v>0.16847957889395943</v>
      </c>
      <c r="O2742" s="28">
        <f>'Data &amp; Parameter'!$E$16*'Data &amp; Parameter'!$E$17*('Data &amp; Parameter'!$E$18+'Data &amp; Parameter'!$E$19)*'Data &amp; Parameter'!$E$20*'Data &amp; Parameter'!$E$37*N2742</f>
        <v>0.58575368590589527</v>
      </c>
      <c r="P2742">
        <f>ROUNDUP(IF(D2742&gt;$D$4,0,($D$4-D2742+1)/365),0)</f>
        <v>0</v>
      </c>
      <c r="Q2742">
        <f>ROUNDUP(IF(D2742&gt;$D$5,0,($D$5-D2742+1)/365),0)</f>
        <v>1</v>
      </c>
      <c r="R2742" s="28">
        <f>IF(OR(P2742=1,Q2742=1),IF(D2742+364&lt;=$D$5,(D2742+364-$D$4+1)/365,IF(D2742&gt;$D$4,($D$5-D2742+1)/365,$D$6/365)),0)</f>
        <v>0.1684784690512397</v>
      </c>
      <c r="S2742" s="28">
        <f>'Data &amp; Parameter'!$E$16*'Data &amp; Parameter'!$E$17*('Data &amp; Parameter'!$E$18+'Data &amp; Parameter'!$E$19)*'Data &amp; Parameter'!$E$20*'Data &amp; Parameter'!$E$37*R2742</f>
        <v>0.58574982731087666</v>
      </c>
      <c r="T2742" s="28">
        <f t="shared" si="42"/>
        <v>1.1715035132167719</v>
      </c>
    </row>
    <row r="2743" spans="1:20" ht="15.75" customHeight="1" x14ac:dyDescent="0.35">
      <c r="A2743">
        <v>2736</v>
      </c>
      <c r="B2743" s="76">
        <v>44240.50844907407</v>
      </c>
      <c r="C2743" s="1" t="s">
        <v>8658</v>
      </c>
      <c r="D2743" s="76">
        <v>44240.508946759262</v>
      </c>
      <c r="E2743" s="1" t="s">
        <v>8659</v>
      </c>
      <c r="F2743" s="1" t="s">
        <v>8660</v>
      </c>
      <c r="G2743" s="1" t="s">
        <v>123</v>
      </c>
      <c r="H2743" s="1" t="s">
        <v>124</v>
      </c>
      <c r="I2743" s="1" t="s">
        <v>125</v>
      </c>
      <c r="J2743" s="1" t="s">
        <v>7528</v>
      </c>
      <c r="K2743" s="1" t="s">
        <v>7538</v>
      </c>
      <c r="L2743">
        <f>ROUNDUP(IF(B2743&gt;$D$4,0,($D$4-B2743+1)/365),0)</f>
        <v>0</v>
      </c>
      <c r="M2743">
        <f>ROUNDUP(IF(B2743&gt;$D$5,0,($D$5-B2743+1)/365),0)</f>
        <v>1</v>
      </c>
      <c r="N2743" s="28">
        <f>IF(OR(L2743=1,M2743=1),IF(B2743+364&lt;=$D$5,(B2743+364-$D$4+1)/365,IF(B2743&gt;$D$4,($D$5-B2743+1)/365,$D$6/365)),0)</f>
        <v>0.16847000253679428</v>
      </c>
      <c r="O2743" s="28">
        <f>'Data &amp; Parameter'!$E$16*'Data &amp; Parameter'!$E$17*('Data &amp; Parameter'!$E$18+'Data &amp; Parameter'!$E$19)*'Data &amp; Parameter'!$E$20*'Data &amp; Parameter'!$E$37*N2743</f>
        <v>0.58572039174322066</v>
      </c>
      <c r="P2743">
        <f>ROUNDUP(IF(D2743&gt;$D$4,0,($D$4-D2743+1)/365),0)</f>
        <v>0</v>
      </c>
      <c r="Q2743">
        <f>ROUNDUP(IF(D2743&gt;$D$5,0,($D$5-D2743+1)/365),0)</f>
        <v>1</v>
      </c>
      <c r="R2743" s="28">
        <f>IF(OR(P2743=1,Q2743=1),IF(D2743+364&lt;=$D$5,(D2743+364-$D$4+1)/365,IF(D2743&gt;$D$4,($D$5-D2743+1)/365,$D$6/365)),0)</f>
        <v>0.16846863901571926</v>
      </c>
      <c r="S2743" s="28">
        <f>'Data &amp; Parameter'!$E$16*'Data &amp; Parameter'!$E$17*('Data &amp; Parameter'!$E$18+'Data &amp; Parameter'!$E$19)*'Data &amp; Parameter'!$E$20*'Data &amp; Parameter'!$E$37*R2743</f>
        <v>0.58571565118355906</v>
      </c>
      <c r="T2743" s="28">
        <f t="shared" si="42"/>
        <v>1.1714360429267798</v>
      </c>
    </row>
    <row r="2744" spans="1:20" ht="15.75" customHeight="1" x14ac:dyDescent="0.35">
      <c r="A2744">
        <v>2737</v>
      </c>
      <c r="B2744" s="76">
        <v>44240.509652777779</v>
      </c>
      <c r="C2744" s="1" t="s">
        <v>8661</v>
      </c>
      <c r="D2744" s="76">
        <v>44240.513159722221</v>
      </c>
      <c r="E2744" s="1" t="s">
        <v>8662</v>
      </c>
      <c r="F2744" s="1" t="s">
        <v>8663</v>
      </c>
      <c r="G2744" s="1" t="s">
        <v>123</v>
      </c>
      <c r="H2744" s="1" t="s">
        <v>124</v>
      </c>
      <c r="I2744" s="1" t="s">
        <v>125</v>
      </c>
      <c r="J2744" s="1" t="s">
        <v>7528</v>
      </c>
      <c r="K2744" s="1" t="s">
        <v>8626</v>
      </c>
      <c r="L2744">
        <f>ROUNDUP(IF(B2744&gt;$D$4,0,($D$4-B2744+1)/365),0)</f>
        <v>0</v>
      </c>
      <c r="M2744">
        <f>ROUNDUP(IF(B2744&gt;$D$5,0,($D$5-B2744+1)/365),0)</f>
        <v>1</v>
      </c>
      <c r="N2744" s="28">
        <f>IF(OR(L2744=1,M2744=1),IF(B2744+364&lt;=$D$5,(B2744+364-$D$4+1)/365,IF(B2744&gt;$D$4,($D$5-B2744+1)/365,$D$6/365)),0)</f>
        <v>0.16846670471841457</v>
      </c>
      <c r="O2744" s="28">
        <f>'Data &amp; Parameter'!$E$16*'Data &amp; Parameter'!$E$17*('Data &amp; Parameter'!$E$18+'Data &amp; Parameter'!$E$19)*'Data &amp; Parameter'!$E$20*'Data &amp; Parameter'!$E$37*N2744</f>
        <v>0.5857089262036933</v>
      </c>
      <c r="P2744">
        <f>ROUNDUP(IF(D2744&gt;$D$4,0,($D$4-D2744+1)/365),0)</f>
        <v>0</v>
      </c>
      <c r="Q2744">
        <f>ROUNDUP(IF(D2744&gt;$D$5,0,($D$5-D2744+1)/365),0)</f>
        <v>1</v>
      </c>
      <c r="R2744" s="28">
        <f>IF(OR(P2744=1,Q2744=1),IF(D2744+364&lt;=$D$5,(D2744+364-$D$4+1)/365,IF(D2744&gt;$D$4,($D$5-D2744+1)/365,$D$6/365)),0)</f>
        <v>0.16845709665145003</v>
      </c>
      <c r="S2744" s="28">
        <f>'Data &amp; Parameter'!$E$16*'Data &amp; Parameter'!$E$17*('Data &amp; Parameter'!$E$18+'Data &amp; Parameter'!$E$19)*'Data &amp; Parameter'!$E$20*'Data &amp; Parameter'!$E$37*R2744</f>
        <v>0.58567552179542104</v>
      </c>
      <c r="T2744" s="28">
        <f t="shared" si="42"/>
        <v>1.1713844479991145</v>
      </c>
    </row>
    <row r="2745" spans="1:20" ht="15.75" customHeight="1" x14ac:dyDescent="0.35">
      <c r="A2745">
        <v>2738</v>
      </c>
      <c r="B2745" s="76">
        <v>44240.509710648148</v>
      </c>
      <c r="C2745" s="1" t="s">
        <v>8664</v>
      </c>
      <c r="D2745" s="76">
        <v>44240.510196759264</v>
      </c>
      <c r="E2745" s="1" t="s">
        <v>8665</v>
      </c>
      <c r="F2745" s="1" t="s">
        <v>8666</v>
      </c>
      <c r="G2745" s="1" t="s">
        <v>123</v>
      </c>
      <c r="H2745" s="1" t="s">
        <v>124</v>
      </c>
      <c r="I2745" s="1" t="s">
        <v>125</v>
      </c>
      <c r="J2745" s="1" t="s">
        <v>7528</v>
      </c>
      <c r="K2745" s="1" t="s">
        <v>8667</v>
      </c>
      <c r="L2745">
        <f>ROUNDUP(IF(B2745&gt;$D$4,0,($D$4-B2745+1)/365),0)</f>
        <v>0</v>
      </c>
      <c r="M2745">
        <f>ROUNDUP(IF(B2745&gt;$D$5,0,($D$5-B2745+1)/365),0)</f>
        <v>1</v>
      </c>
      <c r="N2745" s="28">
        <f>IF(OR(L2745=1,M2745=1),IF(B2745+364&lt;=$D$5,(B2745+364-$D$4+1)/365,IF(B2745&gt;$D$4,($D$5-B2745+1)/365,$D$6/365)),0)</f>
        <v>0.16846654616945744</v>
      </c>
      <c r="O2745" s="28">
        <f>'Data &amp; Parameter'!$E$16*'Data &amp; Parameter'!$E$17*('Data &amp; Parameter'!$E$18+'Data &amp; Parameter'!$E$19)*'Data &amp; Parameter'!$E$20*'Data &amp; Parameter'!$E$37*N2745</f>
        <v>0.58570837497584338</v>
      </c>
      <c r="P2745">
        <f>ROUNDUP(IF(D2745&gt;$D$4,0,($D$4-D2745+1)/365),0)</f>
        <v>0</v>
      </c>
      <c r="Q2745">
        <f>ROUNDUP(IF(D2745&gt;$D$5,0,($D$5-D2745+1)/365),0)</f>
        <v>1</v>
      </c>
      <c r="R2745" s="28">
        <f>IF(OR(P2745=1,Q2745=1),IF(D2745+364&lt;=$D$5,(D2745+364-$D$4+1)/365,IF(D2745&gt;$D$4,($D$5-D2745+1)/365,$D$6/365)),0)</f>
        <v>0.16846521435818182</v>
      </c>
      <c r="S2745" s="28">
        <f>'Data &amp; Parameter'!$E$16*'Data &amp; Parameter'!$E$17*('Data &amp; Parameter'!$E$18+'Data &amp; Parameter'!$E$19)*'Data &amp; Parameter'!$E$20*'Data &amp; Parameter'!$E$37*R2745</f>
        <v>0.58570374466177955</v>
      </c>
      <c r="T2745" s="28">
        <f t="shared" si="42"/>
        <v>1.171412119637623</v>
      </c>
    </row>
    <row r="2746" spans="1:20" ht="15.75" customHeight="1" x14ac:dyDescent="0.35">
      <c r="A2746">
        <v>2739</v>
      </c>
      <c r="B2746" s="76">
        <v>44240.515150462961</v>
      </c>
      <c r="C2746" s="1" t="s">
        <v>8668</v>
      </c>
      <c r="D2746" s="76">
        <v>44240.515706018516</v>
      </c>
      <c r="E2746" s="1" t="s">
        <v>8669</v>
      </c>
      <c r="F2746" s="1" t="s">
        <v>8670</v>
      </c>
      <c r="G2746" s="1" t="s">
        <v>123</v>
      </c>
      <c r="H2746" s="1" t="s">
        <v>124</v>
      </c>
      <c r="I2746" s="1" t="s">
        <v>125</v>
      </c>
      <c r="J2746" s="1" t="s">
        <v>7528</v>
      </c>
      <c r="K2746" s="1" t="s">
        <v>8642</v>
      </c>
      <c r="L2746">
        <f>ROUNDUP(IF(B2746&gt;$D$4,0,($D$4-B2746+1)/365),0)</f>
        <v>0</v>
      </c>
      <c r="M2746">
        <f>ROUNDUP(IF(B2746&gt;$D$5,0,($D$5-B2746+1)/365),0)</f>
        <v>1</v>
      </c>
      <c r="N2746" s="28">
        <f>IF(OR(L2746=1,M2746=1),IF(B2746+364&lt;=$D$5,(B2746+364-$D$4+1)/365,IF(B2746&gt;$D$4,($D$5-B2746+1)/365,$D$6/365)),0)</f>
        <v>0.16845164256722966</v>
      </c>
      <c r="O2746" s="28">
        <f>'Data &amp; Parameter'!$E$16*'Data &amp; Parameter'!$E$17*('Data &amp; Parameter'!$E$18+'Data &amp; Parameter'!$E$19)*'Data &amp; Parameter'!$E$20*'Data &amp; Parameter'!$E$37*N2746</f>
        <v>0.58565655955705187</v>
      </c>
      <c r="P2746">
        <f>ROUNDUP(IF(D2746&gt;$D$4,0,($D$4-D2746+1)/365),0)</f>
        <v>0</v>
      </c>
      <c r="Q2746">
        <f>ROUNDUP(IF(D2746&gt;$D$5,0,($D$5-D2746+1)/365),0)</f>
        <v>1</v>
      </c>
      <c r="R2746" s="28">
        <f>IF(OR(P2746=1,Q2746=1),IF(D2746+364&lt;=$D$5,(D2746+364-$D$4+1)/365,IF(D2746&gt;$D$4,($D$5-D2746+1)/365,$D$6/365)),0)</f>
        <v>0.16845012049721744</v>
      </c>
      <c r="S2746" s="28">
        <f>'Data &amp; Parameter'!$E$16*'Data &amp; Parameter'!$E$17*('Data &amp; Parameter'!$E$18+'Data &amp; Parameter'!$E$19)*'Data &amp; Parameter'!$E$20*'Data &amp; Parameter'!$E$37*R2746</f>
        <v>0.58565126776960963</v>
      </c>
      <c r="T2746" s="28">
        <f t="shared" si="42"/>
        <v>1.1713078273266615</v>
      </c>
    </row>
    <row r="2747" spans="1:20" ht="15.75" customHeight="1" x14ac:dyDescent="0.35">
      <c r="A2747">
        <v>2740</v>
      </c>
      <c r="B2747" s="76">
        <v>44240.516006944439</v>
      </c>
      <c r="C2747" s="1" t="s">
        <v>8671</v>
      </c>
      <c r="D2747" s="76">
        <v>44240.517187500001</v>
      </c>
      <c r="E2747" s="1" t="s">
        <v>8672</v>
      </c>
      <c r="F2747" s="1" t="s">
        <v>8673</v>
      </c>
      <c r="G2747" s="1" t="s">
        <v>123</v>
      </c>
      <c r="H2747" s="1" t="s">
        <v>124</v>
      </c>
      <c r="I2747" s="1" t="s">
        <v>125</v>
      </c>
      <c r="J2747" s="1" t="s">
        <v>7528</v>
      </c>
      <c r="K2747" s="1" t="s">
        <v>8674</v>
      </c>
      <c r="L2747">
        <f>ROUNDUP(IF(B2747&gt;$D$4,0,($D$4-B2747+1)/365),0)</f>
        <v>0</v>
      </c>
      <c r="M2747">
        <f>ROUNDUP(IF(B2747&gt;$D$5,0,($D$5-B2747+1)/365),0)</f>
        <v>1</v>
      </c>
      <c r="N2747" s="28">
        <f>IF(OR(L2747=1,M2747=1),IF(B2747+364&lt;=$D$5,(B2747+364-$D$4+1)/365,IF(B2747&gt;$D$4,($D$5-B2747+1)/365,$D$6/365)),0)</f>
        <v>0.16844929604263248</v>
      </c>
      <c r="O2747" s="28">
        <f>'Data &amp; Parameter'!$E$16*'Data &amp; Parameter'!$E$17*('Data &amp; Parameter'!$E$18+'Data &amp; Parameter'!$E$19)*'Data &amp; Parameter'!$E$20*'Data &amp; Parameter'!$E$37*N2747</f>
        <v>0.58564840138476248</v>
      </c>
      <c r="P2747">
        <f>ROUNDUP(IF(D2747&gt;$D$4,0,($D$4-D2747+1)/365),0)</f>
        <v>0</v>
      </c>
      <c r="Q2747">
        <f>ROUNDUP(IF(D2747&gt;$D$5,0,($D$5-D2747+1)/365),0)</f>
        <v>1</v>
      </c>
      <c r="R2747" s="28">
        <f>IF(OR(P2747=1,Q2747=1),IF(D2747+364&lt;=$D$5,(D2747+364-$D$4+1)/365,IF(D2747&gt;$D$4,($D$5-D2747+1)/365,$D$6/365)),0)</f>
        <v>0.16844606164383163</v>
      </c>
      <c r="S2747" s="28">
        <f>'Data &amp; Parameter'!$E$16*'Data &amp; Parameter'!$E$17*('Data &amp; Parameter'!$E$18+'Data &amp; Parameter'!$E$19)*'Data &amp; Parameter'!$E$20*'Data &amp; Parameter'!$E$37*R2747</f>
        <v>0.58563715633636126</v>
      </c>
      <c r="T2747" s="28">
        <f t="shared" si="42"/>
        <v>1.1712855577211236</v>
      </c>
    </row>
    <row r="2748" spans="1:20" ht="15.75" customHeight="1" x14ac:dyDescent="0.35">
      <c r="A2748">
        <v>2741</v>
      </c>
      <c r="B2748" s="76">
        <v>44240.519803240742</v>
      </c>
      <c r="C2748" s="1" t="s">
        <v>8675</v>
      </c>
      <c r="D2748" s="76">
        <v>44240.521053240736</v>
      </c>
      <c r="E2748" s="1" t="s">
        <v>8676</v>
      </c>
      <c r="F2748" s="1" t="s">
        <v>8677</v>
      </c>
      <c r="G2748" s="1" t="s">
        <v>123</v>
      </c>
      <c r="H2748" s="1" t="s">
        <v>124</v>
      </c>
      <c r="I2748" s="1" t="s">
        <v>125</v>
      </c>
      <c r="J2748" s="1" t="s">
        <v>7528</v>
      </c>
      <c r="K2748" s="1" t="s">
        <v>8315</v>
      </c>
      <c r="L2748">
        <f>ROUNDUP(IF(B2748&gt;$D$4,0,($D$4-B2748+1)/365),0)</f>
        <v>0</v>
      </c>
      <c r="M2748">
        <f>ROUNDUP(IF(B2748&gt;$D$5,0,($D$5-B2748+1)/365),0)</f>
        <v>1</v>
      </c>
      <c r="N2748" s="28">
        <f>IF(OR(L2748=1,M2748=1),IF(B2748+364&lt;=$D$5,(B2748+364-$D$4+1)/365,IF(B2748&gt;$D$4,($D$5-B2748+1)/365,$D$6/365)),0)</f>
        <v>0.16843889523084254</v>
      </c>
      <c r="O2748" s="28">
        <f>'Data &amp; Parameter'!$E$16*'Data &amp; Parameter'!$E$17*('Data &amp; Parameter'!$E$18+'Data &amp; Parameter'!$E$19)*'Data &amp; Parameter'!$E$20*'Data &amp; Parameter'!$E$37*N2748</f>
        <v>0.58561224083710228</v>
      </c>
      <c r="P2748">
        <f>ROUNDUP(IF(D2748&gt;$D$4,0,($D$4-D2748+1)/365),0)</f>
        <v>0</v>
      </c>
      <c r="Q2748">
        <f>ROUNDUP(IF(D2748&gt;$D$5,0,($D$5-D2748+1)/365),0)</f>
        <v>1</v>
      </c>
      <c r="R2748" s="28">
        <f>IF(OR(P2748=1,Q2748=1),IF(D2748+364&lt;=$D$5,(D2748+364-$D$4+1)/365,IF(D2748&gt;$D$4,($D$5-D2748+1)/365,$D$6/365)),0)</f>
        <v>0.16843547057332503</v>
      </c>
      <c r="S2748" s="28">
        <f>'Data &amp; Parameter'!$E$16*'Data &amp; Parameter'!$E$17*('Data &amp; Parameter'!$E$18+'Data &amp; Parameter'!$E$19)*'Data &amp; Parameter'!$E$20*'Data &amp; Parameter'!$E$37*R2748</f>
        <v>0.58560033431539193</v>
      </c>
      <c r="T2748" s="28">
        <f t="shared" si="42"/>
        <v>1.1712125751524942</v>
      </c>
    </row>
    <row r="2749" spans="1:20" ht="15.75" customHeight="1" x14ac:dyDescent="0.35">
      <c r="A2749">
        <v>2742</v>
      </c>
      <c r="B2749" s="76">
        <v>44240.520277777774</v>
      </c>
      <c r="C2749" s="1" t="s">
        <v>8678</v>
      </c>
      <c r="D2749" s="76">
        <v>44240.521817129629</v>
      </c>
      <c r="E2749" s="1" t="s">
        <v>8679</v>
      </c>
      <c r="F2749" s="1" t="s">
        <v>8680</v>
      </c>
      <c r="G2749" s="1" t="s">
        <v>123</v>
      </c>
      <c r="H2749" s="1" t="s">
        <v>124</v>
      </c>
      <c r="I2749" s="1" t="s">
        <v>125</v>
      </c>
      <c r="J2749" s="1" t="s">
        <v>7528</v>
      </c>
      <c r="K2749" s="1" t="s">
        <v>8626</v>
      </c>
      <c r="L2749">
        <f>ROUNDUP(IF(B2749&gt;$D$4,0,($D$4-B2749+1)/365),0)</f>
        <v>0</v>
      </c>
      <c r="M2749">
        <f>ROUNDUP(IF(B2749&gt;$D$5,0,($D$5-B2749+1)/365),0)</f>
        <v>1</v>
      </c>
      <c r="N2749" s="28">
        <f>IF(OR(L2749=1,M2749=1),IF(B2749+364&lt;=$D$5,(B2749+364-$D$4+1)/365,IF(B2749&gt;$D$4,($D$5-B2749+1)/365,$D$6/365)),0)</f>
        <v>0.16843759512938622</v>
      </c>
      <c r="O2749" s="28">
        <f>'Data &amp; Parameter'!$E$16*'Data &amp; Parameter'!$E$17*('Data &amp; Parameter'!$E$18+'Data &amp; Parameter'!$E$19)*'Data &amp; Parameter'!$E$20*'Data &amp; Parameter'!$E$37*N2749</f>
        <v>0.58560772076870526</v>
      </c>
      <c r="P2749">
        <f>ROUNDUP(IF(D2749&gt;$D$4,0,($D$4-D2749+1)/365),0)</f>
        <v>0</v>
      </c>
      <c r="Q2749">
        <f>ROUNDUP(IF(D2749&gt;$D$5,0,($D$5-D2749+1)/365),0)</f>
        <v>1</v>
      </c>
      <c r="R2749" s="28">
        <f>IF(OR(P2749=1,Q2749=1),IF(D2749+364&lt;=$D$5,(D2749+364-$D$4+1)/365,IF(D2749&gt;$D$4,($D$5-D2749+1)/365,$D$6/365)),0)</f>
        <v>0.16843337772704328</v>
      </c>
      <c r="S2749" s="28">
        <f>'Data &amp; Parameter'!$E$16*'Data &amp; Parameter'!$E$17*('Data &amp; Parameter'!$E$18+'Data &amp; Parameter'!$E$19)*'Data &amp; Parameter'!$E$20*'Data &amp; Parameter'!$E$37*R2749</f>
        <v>0.58559305810760687</v>
      </c>
      <c r="T2749" s="28">
        <f t="shared" si="42"/>
        <v>1.1712007788763121</v>
      </c>
    </row>
    <row r="2750" spans="1:20" ht="15.75" customHeight="1" x14ac:dyDescent="0.35">
      <c r="A2750">
        <v>2743</v>
      </c>
      <c r="B2750" s="76">
        <v>44240.52034722222</v>
      </c>
      <c r="C2750" s="1" t="s">
        <v>8681</v>
      </c>
      <c r="D2750" s="76">
        <v>44240.521157407406</v>
      </c>
      <c r="E2750" s="1" t="s">
        <v>8682</v>
      </c>
      <c r="F2750" s="1" t="s">
        <v>8683</v>
      </c>
      <c r="G2750" s="1" t="s">
        <v>123</v>
      </c>
      <c r="H2750" s="1" t="s">
        <v>124</v>
      </c>
      <c r="I2750" s="1" t="s">
        <v>125</v>
      </c>
      <c r="J2750" s="1" t="s">
        <v>7528</v>
      </c>
      <c r="K2750" s="1" t="s">
        <v>8626</v>
      </c>
      <c r="L2750">
        <f>ROUNDUP(IF(B2750&gt;$D$4,0,($D$4-B2750+1)/365),0)</f>
        <v>0</v>
      </c>
      <c r="M2750">
        <f>ROUNDUP(IF(B2750&gt;$D$5,0,($D$5-B2750+1)/365),0)</f>
        <v>1</v>
      </c>
      <c r="N2750" s="28">
        <f>IF(OR(L2750=1,M2750=1),IF(B2750+364&lt;=$D$5,(B2750+364-$D$4+1)/365,IF(B2750&gt;$D$4,($D$5-B2750+1)/365,$D$6/365)),0)</f>
        <v>0.16843740487062972</v>
      </c>
      <c r="O2750" s="28">
        <f>'Data &amp; Parameter'!$E$16*'Data &amp; Parameter'!$E$17*('Data &amp; Parameter'!$E$18+'Data &amp; Parameter'!$E$19)*'Data &amp; Parameter'!$E$20*'Data &amp; Parameter'!$E$37*N2750</f>
        <v>0.58560705929525769</v>
      </c>
      <c r="P2750">
        <f>ROUNDUP(IF(D2750&gt;$D$4,0,($D$4-D2750+1)/365),0)</f>
        <v>0</v>
      </c>
      <c r="Q2750">
        <f>ROUNDUP(IF(D2750&gt;$D$5,0,($D$5-D2750+1)/365),0)</f>
        <v>1</v>
      </c>
      <c r="R2750" s="28">
        <f>IF(OR(P2750=1,Q2750=1),IF(D2750+364&lt;=$D$5,(D2750+364-$D$4+1)/365,IF(D2750&gt;$D$4,($D$5-D2750+1)/365,$D$6/365)),0)</f>
        <v>0.16843518518519027</v>
      </c>
      <c r="S2750" s="28">
        <f>'Data &amp; Parameter'!$E$16*'Data &amp; Parameter'!$E$17*('Data &amp; Parameter'!$E$18+'Data &amp; Parameter'!$E$19)*'Data &amp; Parameter'!$E$20*'Data &amp; Parameter'!$E$37*R2750</f>
        <v>0.58559934210522058</v>
      </c>
      <c r="T2750" s="28">
        <f t="shared" si="42"/>
        <v>1.1712064014004784</v>
      </c>
    </row>
    <row r="2751" spans="1:20" ht="15.75" customHeight="1" x14ac:dyDescent="0.35">
      <c r="A2751">
        <v>2744</v>
      </c>
      <c r="B2751" s="76">
        <v>44240.523981481485</v>
      </c>
      <c r="C2751" s="1" t="s">
        <v>8684</v>
      </c>
      <c r="D2751" s="76">
        <v>44240.524409722224</v>
      </c>
      <c r="E2751" s="1" t="s">
        <v>8685</v>
      </c>
      <c r="F2751" s="1" t="s">
        <v>8686</v>
      </c>
      <c r="G2751" s="1" t="s">
        <v>123</v>
      </c>
      <c r="H2751" s="1" t="s">
        <v>124</v>
      </c>
      <c r="I2751" s="1" t="s">
        <v>125</v>
      </c>
      <c r="J2751" s="1" t="s">
        <v>7528</v>
      </c>
      <c r="K2751" s="1" t="s">
        <v>8626</v>
      </c>
      <c r="L2751">
        <f>ROUNDUP(IF(B2751&gt;$D$4,0,($D$4-B2751+1)/365),0)</f>
        <v>0</v>
      </c>
      <c r="M2751">
        <f>ROUNDUP(IF(B2751&gt;$D$5,0,($D$5-B2751+1)/365),0)</f>
        <v>1</v>
      </c>
      <c r="N2751" s="28">
        <f>IF(OR(L2751=1,M2751=1),IF(B2751+364&lt;=$D$5,(B2751+364-$D$4+1)/365,IF(B2751&gt;$D$4,($D$5-B2751+1)/365,$D$6/365)),0)</f>
        <v>0.16842744799593165</v>
      </c>
      <c r="O2751" s="28">
        <f>'Data &amp; Parameter'!$E$16*'Data &amp; Parameter'!$E$17*('Data &amp; Parameter'!$E$18+'Data &amp; Parameter'!$E$19)*'Data &amp; Parameter'!$E$20*'Data &amp; Parameter'!$E$37*N2751</f>
        <v>0.58557244218561877</v>
      </c>
      <c r="P2751">
        <f>ROUNDUP(IF(D2751&gt;$D$4,0,($D$4-D2751+1)/365),0)</f>
        <v>0</v>
      </c>
      <c r="Q2751">
        <f>ROUNDUP(IF(D2751&gt;$D$5,0,($D$5-D2751+1)/365),0)</f>
        <v>1</v>
      </c>
      <c r="R2751" s="28">
        <f>IF(OR(P2751=1,Q2751=1),IF(D2751+364&lt;=$D$5,(D2751+364-$D$4+1)/365,IF(D2751&gt;$D$4,($D$5-D2751+1)/365,$D$6/365)),0)</f>
        <v>0.16842627473363306</v>
      </c>
      <c r="S2751" s="28">
        <f>'Data &amp; Parameter'!$E$16*'Data &amp; Parameter'!$E$17*('Data &amp; Parameter'!$E$18+'Data &amp; Parameter'!$E$19)*'Data &amp; Parameter'!$E$20*'Data &amp; Parameter'!$E$37*R2751</f>
        <v>0.58556836309947402</v>
      </c>
      <c r="T2751" s="28">
        <f t="shared" si="42"/>
        <v>1.1711408052850927</v>
      </c>
    </row>
    <row r="2752" spans="1:20" ht="15.75" customHeight="1" x14ac:dyDescent="0.35">
      <c r="A2752">
        <v>2745</v>
      </c>
      <c r="B2752" s="76">
        <v>44240.52752314815</v>
      </c>
      <c r="C2752" s="1" t="s">
        <v>8687</v>
      </c>
      <c r="D2752" s="76">
        <v>44240.529074074075</v>
      </c>
      <c r="E2752" s="1" t="s">
        <v>8688</v>
      </c>
      <c r="F2752" s="1" t="s">
        <v>8689</v>
      </c>
      <c r="G2752" s="1" t="s">
        <v>123</v>
      </c>
      <c r="H2752" s="1" t="s">
        <v>124</v>
      </c>
      <c r="I2752" s="1" t="s">
        <v>125</v>
      </c>
      <c r="J2752" s="1" t="s">
        <v>7528</v>
      </c>
      <c r="K2752" s="1" t="s">
        <v>8674</v>
      </c>
      <c r="L2752">
        <f>ROUNDUP(IF(B2752&gt;$D$4,0,($D$4-B2752+1)/365),0)</f>
        <v>0</v>
      </c>
      <c r="M2752">
        <f>ROUNDUP(IF(B2752&gt;$D$5,0,($D$5-B2752+1)/365),0)</f>
        <v>1</v>
      </c>
      <c r="N2752" s="28">
        <f>IF(OR(L2752=1,M2752=1),IF(B2752+364&lt;=$D$5,(B2752+364-$D$4+1)/365,IF(B2752&gt;$D$4,($D$5-B2752+1)/365,$D$6/365)),0)</f>
        <v>0.16841774479958885</v>
      </c>
      <c r="O2752" s="28">
        <f>'Data &amp; Parameter'!$E$16*'Data &amp; Parameter'!$E$17*('Data &amp; Parameter'!$E$18+'Data &amp; Parameter'!$E$19)*'Data &amp; Parameter'!$E$20*'Data &amp; Parameter'!$E$37*N2752</f>
        <v>0.58553870704062272</v>
      </c>
      <c r="P2752">
        <f>ROUNDUP(IF(D2752&gt;$D$4,0,($D$4-D2752+1)/365),0)</f>
        <v>0</v>
      </c>
      <c r="Q2752">
        <f>ROUNDUP(IF(D2752&gt;$D$5,0,($D$5-D2752+1)/365),0)</f>
        <v>1</v>
      </c>
      <c r="R2752" s="28">
        <f>IF(OR(P2752=1,Q2752=1),IF(D2752+364&lt;=$D$5,(D2752+364-$D$4+1)/365,IF(D2752&gt;$D$4,($D$5-D2752+1)/365,$D$6/365)),0)</f>
        <v>0.16841349568746647</v>
      </c>
      <c r="S2752" s="28">
        <f>'Data &amp; Parameter'!$E$16*'Data &amp; Parameter'!$E$17*('Data &amp; Parameter'!$E$18+'Data &amp; Parameter'!$E$19)*'Data &amp; Parameter'!$E$20*'Data &amp; Parameter'!$E$37*R2752</f>
        <v>0.58552393413399595</v>
      </c>
      <c r="T2752" s="28">
        <f t="shared" si="42"/>
        <v>1.1710626411746188</v>
      </c>
    </row>
    <row r="2753" spans="1:20" ht="15.75" customHeight="1" x14ac:dyDescent="0.35">
      <c r="A2753">
        <v>2746</v>
      </c>
      <c r="B2753" s="76">
        <v>44240.532847222217</v>
      </c>
      <c r="C2753" s="1" t="s">
        <v>8690</v>
      </c>
      <c r="D2753" s="76">
        <v>44240.53424768518</v>
      </c>
      <c r="E2753" s="1" t="s">
        <v>8691</v>
      </c>
      <c r="F2753" s="1" t="s">
        <v>8692</v>
      </c>
      <c r="G2753" s="1" t="s">
        <v>123</v>
      </c>
      <c r="H2753" s="1" t="s">
        <v>124</v>
      </c>
      <c r="I2753" s="1" t="s">
        <v>125</v>
      </c>
      <c r="J2753" s="1" t="s">
        <v>7528</v>
      </c>
      <c r="K2753" s="1" t="s">
        <v>8674</v>
      </c>
      <c r="L2753">
        <f>ROUNDUP(IF(B2753&gt;$D$4,0,($D$4-B2753+1)/365),0)</f>
        <v>0</v>
      </c>
      <c r="M2753">
        <f>ROUNDUP(IF(B2753&gt;$D$5,0,($D$5-B2753+1)/365),0)</f>
        <v>1</v>
      </c>
      <c r="N2753" s="28">
        <f>IF(OR(L2753=1,M2753=1),IF(B2753+364&lt;=$D$5,(B2753+364-$D$4+1)/365,IF(B2753&gt;$D$4,($D$5-B2753+1)/365,$D$6/365)),0)</f>
        <v>0.16840315829529523</v>
      </c>
      <c r="O2753" s="28">
        <f>'Data &amp; Parameter'!$E$16*'Data &amp; Parameter'!$E$17*('Data &amp; Parameter'!$E$18+'Data &amp; Parameter'!$E$19)*'Data &amp; Parameter'!$E$20*'Data &amp; Parameter'!$E$37*N2753</f>
        <v>0.58548799407760033</v>
      </c>
      <c r="P2753">
        <f>ROUNDUP(IF(D2753&gt;$D$4,0,($D$4-D2753+1)/365),0)</f>
        <v>0</v>
      </c>
      <c r="Q2753">
        <f>ROUNDUP(IF(D2753&gt;$D$5,0,($D$5-D2753+1)/365),0)</f>
        <v>1</v>
      </c>
      <c r="R2753" s="28">
        <f>IF(OR(P2753=1,Q2753=1),IF(D2753+364&lt;=$D$5,(D2753+364-$D$4+1)/365,IF(D2753&gt;$D$4,($D$5-D2753+1)/365,$D$6/365)),0)</f>
        <v>0.16839932141046532</v>
      </c>
      <c r="S2753" s="28">
        <f>'Data &amp; Parameter'!$E$16*'Data &amp; Parameter'!$E$17*('Data &amp; Parameter'!$E$18+'Data &amp; Parameter'!$E$19)*'Data &amp; Parameter'!$E$20*'Data &amp; Parameter'!$E$37*R2753</f>
        <v>0.58547465436339718</v>
      </c>
      <c r="T2753" s="28">
        <f t="shared" si="42"/>
        <v>1.1709626484409976</v>
      </c>
    </row>
    <row r="2754" spans="1:20" ht="15.75" customHeight="1" x14ac:dyDescent="0.35">
      <c r="A2754">
        <v>2747</v>
      </c>
      <c r="B2754" s="76">
        <v>44240.535752314812</v>
      </c>
      <c r="C2754" s="1" t="s">
        <v>8693</v>
      </c>
      <c r="D2754" s="76">
        <v>44240.53633101852</v>
      </c>
      <c r="E2754" s="1" t="s">
        <v>8694</v>
      </c>
      <c r="F2754" s="1" t="s">
        <v>8695</v>
      </c>
      <c r="G2754" s="1" t="s">
        <v>123</v>
      </c>
      <c r="H2754" s="1" t="s">
        <v>124</v>
      </c>
      <c r="I2754" s="1" t="s">
        <v>125</v>
      </c>
      <c r="J2754" s="1" t="s">
        <v>7528</v>
      </c>
      <c r="K2754" s="1" t="s">
        <v>8667</v>
      </c>
      <c r="L2754">
        <f>ROUNDUP(IF(B2754&gt;$D$4,0,($D$4-B2754+1)/365),0)</f>
        <v>0</v>
      </c>
      <c r="M2754">
        <f>ROUNDUP(IF(B2754&gt;$D$5,0,($D$5-B2754+1)/365),0)</f>
        <v>1</v>
      </c>
      <c r="N2754" s="28">
        <f>IF(OR(L2754=1,M2754=1),IF(B2754+364&lt;=$D$5,(B2754+364-$D$4+1)/365,IF(B2754&gt;$D$4,($D$5-B2754+1)/365,$D$6/365)),0)</f>
        <v>0.16839519913750062</v>
      </c>
      <c r="O2754" s="28">
        <f>'Data &amp; Parameter'!$E$16*'Data &amp; Parameter'!$E$17*('Data &amp; Parameter'!$E$18+'Data &amp; Parameter'!$E$19)*'Data &amp; Parameter'!$E$20*'Data &amp; Parameter'!$E$37*N2754</f>
        <v>0.58546032243902246</v>
      </c>
      <c r="P2754">
        <f>ROUNDUP(IF(D2754&gt;$D$4,0,($D$4-D2754+1)/365),0)</f>
        <v>0</v>
      </c>
      <c r="Q2754">
        <f>ROUNDUP(IF(D2754&gt;$D$5,0,($D$5-D2754+1)/365),0)</f>
        <v>1</v>
      </c>
      <c r="R2754" s="28">
        <f>IF(OR(P2754=1,Q2754=1),IF(D2754+364&lt;=$D$5,(D2754+364-$D$4+1)/365,IF(D2754&gt;$D$4,($D$5-D2754+1)/365,$D$6/365)),0)</f>
        <v>0.16839361364788963</v>
      </c>
      <c r="S2754" s="28">
        <f>'Data &amp; Parameter'!$E$16*'Data &amp; Parameter'!$E$17*('Data &amp; Parameter'!$E$18+'Data &amp; Parameter'!$E$19)*'Data &amp; Parameter'!$E$20*'Data &amp; Parameter'!$E$37*R2754</f>
        <v>0.58545481016038492</v>
      </c>
      <c r="T2754" s="28">
        <f t="shared" si="42"/>
        <v>1.1709151325994074</v>
      </c>
    </row>
    <row r="2755" spans="1:20" ht="15.75" customHeight="1" x14ac:dyDescent="0.35">
      <c r="A2755">
        <v>2748</v>
      </c>
      <c r="B2755" s="76">
        <v>44240.540347222224</v>
      </c>
      <c r="C2755" s="1" t="s">
        <v>8696</v>
      </c>
      <c r="D2755" s="76">
        <v>44240.543344907404</v>
      </c>
      <c r="E2755" s="1" t="s">
        <v>8697</v>
      </c>
      <c r="F2755" s="1" t="s">
        <v>8698</v>
      </c>
      <c r="G2755" s="1" t="s">
        <v>123</v>
      </c>
      <c r="H2755" s="1" t="s">
        <v>124</v>
      </c>
      <c r="I2755" s="1" t="s">
        <v>125</v>
      </c>
      <c r="J2755" s="1" t="s">
        <v>7528</v>
      </c>
      <c r="K2755" s="1" t="s">
        <v>8667</v>
      </c>
      <c r="L2755">
        <f>ROUNDUP(IF(B2755&gt;$D$4,0,($D$4-B2755+1)/365),0)</f>
        <v>0</v>
      </c>
      <c r="M2755">
        <f>ROUNDUP(IF(B2755&gt;$D$5,0,($D$5-B2755+1)/365),0)</f>
        <v>1</v>
      </c>
      <c r="N2755" s="28">
        <f>IF(OR(L2755=1,M2755=1),IF(B2755+364&lt;=$D$5,(B2755+364-$D$4+1)/365,IF(B2755&gt;$D$4,($D$5-B2755+1)/365,$D$6/365)),0)</f>
        <v>0.1683826103500706</v>
      </c>
      <c r="O2755" s="28">
        <f>'Data &amp; Parameter'!$E$16*'Data &amp; Parameter'!$E$17*('Data &amp; Parameter'!$E$18+'Data &amp; Parameter'!$E$19)*'Data &amp; Parameter'!$E$20*'Data &amp; Parameter'!$E$37*N2755</f>
        <v>0.58541655494692268</v>
      </c>
      <c r="P2755">
        <f>ROUNDUP(IF(D2755&gt;$D$4,0,($D$4-D2755+1)/365),0)</f>
        <v>0</v>
      </c>
      <c r="Q2755">
        <f>ROUNDUP(IF(D2755&gt;$D$5,0,($D$5-D2755+1)/365),0)</f>
        <v>1</v>
      </c>
      <c r="R2755" s="28">
        <f>IF(OR(P2755=1,Q2755=1),IF(D2755+364&lt;=$D$5,(D2755+364-$D$4+1)/365,IF(D2755&gt;$D$4,($D$5-D2755+1)/365,$D$6/365)),0)</f>
        <v>0.16837439751396058</v>
      </c>
      <c r="S2755" s="28">
        <f>'Data &amp; Parameter'!$E$16*'Data &amp; Parameter'!$E$17*('Data &amp; Parameter'!$E$18+'Data &amp; Parameter'!$E$19)*'Data &amp; Parameter'!$E$20*'Data &amp; Parameter'!$E$37*R2755</f>
        <v>0.5853880013438405</v>
      </c>
      <c r="T2755" s="28">
        <f t="shared" si="42"/>
        <v>1.1708045562907632</v>
      </c>
    </row>
    <row r="2756" spans="1:20" ht="15.75" customHeight="1" x14ac:dyDescent="0.35">
      <c r="A2756">
        <v>2749</v>
      </c>
      <c r="B2756" s="76">
        <v>44240.542650462958</v>
      </c>
      <c r="C2756" s="1" t="s">
        <v>8699</v>
      </c>
      <c r="D2756" s="76">
        <v>44240.544317129628</v>
      </c>
      <c r="E2756" s="1" t="s">
        <v>8700</v>
      </c>
      <c r="F2756" s="1" t="s">
        <v>8701</v>
      </c>
      <c r="G2756" s="1" t="s">
        <v>123</v>
      </c>
      <c r="H2756" s="1" t="s">
        <v>124</v>
      </c>
      <c r="I2756" s="1" t="s">
        <v>125</v>
      </c>
      <c r="J2756" s="1" t="s">
        <v>7528</v>
      </c>
      <c r="K2756" s="1" t="s">
        <v>8626</v>
      </c>
      <c r="L2756">
        <f>ROUNDUP(IF(B2756&gt;$D$4,0,($D$4-B2756+1)/365),0)</f>
        <v>0</v>
      </c>
      <c r="M2756">
        <f>ROUNDUP(IF(B2756&gt;$D$5,0,($D$5-B2756+1)/365),0)</f>
        <v>1</v>
      </c>
      <c r="N2756" s="28">
        <f>IF(OR(L2756=1,M2756=1),IF(B2756+364&lt;=$D$5,(B2756+364-$D$4+1)/365,IF(B2756&gt;$D$4,($D$5-B2756+1)/365,$D$6/365)),0)</f>
        <v>0.1683763001014858</v>
      </c>
      <c r="O2756" s="28">
        <f>'Data &amp; Parameter'!$E$16*'Data &amp; Parameter'!$E$17*('Data &amp; Parameter'!$E$18+'Data &amp; Parameter'!$E$19)*'Data &amp; Parameter'!$E$20*'Data &amp; Parameter'!$E$37*N2756</f>
        <v>0.58539461607817789</v>
      </c>
      <c r="P2756">
        <f>ROUNDUP(IF(D2756&gt;$D$4,0,($D$4-D2756+1)/365),0)</f>
        <v>0</v>
      </c>
      <c r="Q2756">
        <f>ROUNDUP(IF(D2756&gt;$D$5,0,($D$5-D2756+1)/365),0)</f>
        <v>1</v>
      </c>
      <c r="R2756" s="28">
        <f>IF(OR(P2756=1,Q2756=1),IF(D2756+364&lt;=$D$5,(D2756+364-$D$4+1)/365,IF(D2756&gt;$D$4,($D$5-D2756+1)/365,$D$6/365)),0)</f>
        <v>0.16837173389142926</v>
      </c>
      <c r="S2756" s="28">
        <f>'Data &amp; Parameter'!$E$16*'Data &amp; Parameter'!$E$17*('Data &amp; Parameter'!$E$18+'Data &amp; Parameter'!$E$19)*'Data &amp; Parameter'!$E$20*'Data &amp; Parameter'!$E$37*R2756</f>
        <v>0.58537874071578211</v>
      </c>
      <c r="T2756" s="28">
        <f t="shared" si="42"/>
        <v>1.17077335679396</v>
      </c>
    </row>
    <row r="2757" spans="1:20" ht="15.75" customHeight="1" x14ac:dyDescent="0.35">
      <c r="A2757">
        <v>2750</v>
      </c>
      <c r="B2757" s="76">
        <v>44240.5472337963</v>
      </c>
      <c r="C2757" s="1" t="s">
        <v>8702</v>
      </c>
      <c r="D2757" s="76">
        <v>44240.547835648147</v>
      </c>
      <c r="E2757" s="1" t="s">
        <v>8703</v>
      </c>
      <c r="F2757" s="1" t="s">
        <v>8704</v>
      </c>
      <c r="G2757" s="1" t="s">
        <v>123</v>
      </c>
      <c r="H2757" s="1" t="s">
        <v>124</v>
      </c>
      <c r="I2757" s="1" t="s">
        <v>125</v>
      </c>
      <c r="J2757" s="1" t="s">
        <v>7528</v>
      </c>
      <c r="K2757" s="1" t="s">
        <v>8667</v>
      </c>
      <c r="L2757">
        <f>ROUNDUP(IF(B2757&gt;$D$4,0,($D$4-B2757+1)/365),0)</f>
        <v>0</v>
      </c>
      <c r="M2757">
        <f>ROUNDUP(IF(B2757&gt;$D$5,0,($D$5-B2757+1)/365),0)</f>
        <v>1</v>
      </c>
      <c r="N2757" s="28">
        <f>IF(OR(L2757=1,M2757=1),IF(B2757+364&lt;=$D$5,(B2757+364-$D$4+1)/365,IF(B2757&gt;$D$4,($D$5-B2757+1)/365,$D$6/365)),0)</f>
        <v>0.16836374302383525</v>
      </c>
      <c r="O2757" s="28">
        <f>'Data &amp; Parameter'!$E$16*'Data &amp; Parameter'!$E$17*('Data &amp; Parameter'!$E$18+'Data &amp; Parameter'!$E$19)*'Data &amp; Parameter'!$E$20*'Data &amp; Parameter'!$E$37*N2757</f>
        <v>0.58535095883160659</v>
      </c>
      <c r="P2757">
        <f>ROUNDUP(IF(D2757&gt;$D$4,0,($D$4-D2757+1)/365),0)</f>
        <v>0</v>
      </c>
      <c r="Q2757">
        <f>ROUNDUP(IF(D2757&gt;$D$5,0,($D$5-D2757+1)/365),0)</f>
        <v>1</v>
      </c>
      <c r="R2757" s="28">
        <f>IF(OR(P2757=1,Q2757=1),IF(D2757+364&lt;=$D$5,(D2757+364-$D$4+1)/365,IF(D2757&gt;$D$4,($D$5-D2757+1)/365,$D$6/365)),0)</f>
        <v>0.16836209411466532</v>
      </c>
      <c r="S2757" s="28">
        <f>'Data &amp; Parameter'!$E$16*'Data &amp; Parameter'!$E$17*('Data &amp; Parameter'!$E$18+'Data &amp; Parameter'!$E$19)*'Data &amp; Parameter'!$E$20*'Data &amp; Parameter'!$E$37*R2757</f>
        <v>0.58534522606191219</v>
      </c>
      <c r="T2757" s="28">
        <f t="shared" si="42"/>
        <v>1.1706961848935187</v>
      </c>
    </row>
    <row r="2758" spans="1:20" ht="15.75" customHeight="1" x14ac:dyDescent="0.35">
      <c r="A2758">
        <v>2751</v>
      </c>
      <c r="B2758" s="76">
        <v>44240.550277777773</v>
      </c>
      <c r="C2758" s="1" t="s">
        <v>8705</v>
      </c>
      <c r="D2758" s="76">
        <v>44240.550833333335</v>
      </c>
      <c r="E2758" s="1" t="s">
        <v>8706</v>
      </c>
      <c r="F2758" s="1" t="s">
        <v>8707</v>
      </c>
      <c r="G2758" s="1" t="s">
        <v>123</v>
      </c>
      <c r="H2758" s="1" t="s">
        <v>124</v>
      </c>
      <c r="I2758" s="1" t="s">
        <v>125</v>
      </c>
      <c r="J2758" s="1" t="s">
        <v>7528</v>
      </c>
      <c r="K2758" s="1" t="s">
        <v>8674</v>
      </c>
      <c r="L2758">
        <f>ROUNDUP(IF(B2758&gt;$D$4,0,($D$4-B2758+1)/365),0)</f>
        <v>0</v>
      </c>
      <c r="M2758">
        <f>ROUNDUP(IF(B2758&gt;$D$5,0,($D$5-B2758+1)/365),0)</f>
        <v>1</v>
      </c>
      <c r="N2758" s="28">
        <f>IF(OR(L2758=1,M2758=1),IF(B2758+364&lt;=$D$5,(B2758+364-$D$4+1)/365,IF(B2758&gt;$D$4,($D$5-B2758+1)/365,$D$6/365)),0)</f>
        <v>0.1683554033485675</v>
      </c>
      <c r="O2758" s="28">
        <f>'Data &amp; Parameter'!$E$16*'Data &amp; Parameter'!$E$17*('Data &amp; Parameter'!$E$18+'Data &amp; Parameter'!$E$19)*'Data &amp; Parameter'!$E$20*'Data &amp; Parameter'!$E$37*N2758</f>
        <v>0.58532196424627214</v>
      </c>
      <c r="P2758">
        <f>ROUNDUP(IF(D2758&gt;$D$4,0,($D$4-D2758+1)/365),0)</f>
        <v>0</v>
      </c>
      <c r="Q2758">
        <f>ROUNDUP(IF(D2758&gt;$D$5,0,($D$5-D2758+1)/365),0)</f>
        <v>1</v>
      </c>
      <c r="R2758" s="28">
        <f>IF(OR(P2758=1,Q2758=1),IF(D2758+364&lt;=$D$5,(D2758+364-$D$4+1)/365,IF(D2758&gt;$D$4,($D$5-D2758+1)/365,$D$6/365)),0)</f>
        <v>0.16835388127853534</v>
      </c>
      <c r="S2758" s="28">
        <f>'Data &amp; Parameter'!$E$16*'Data &amp; Parameter'!$E$17*('Data &amp; Parameter'!$E$18+'Data &amp; Parameter'!$E$19)*'Data &amp; Parameter'!$E$20*'Data &amp; Parameter'!$E$37*R2758</f>
        <v>0.58531667245876062</v>
      </c>
      <c r="T2758" s="28">
        <f t="shared" si="42"/>
        <v>1.1706386367050328</v>
      </c>
    </row>
    <row r="2759" spans="1:20" ht="15.75" customHeight="1" x14ac:dyDescent="0.35">
      <c r="A2759">
        <v>2752</v>
      </c>
      <c r="B2759" s="76">
        <v>44240.550821759258</v>
      </c>
      <c r="C2759" s="1" t="s">
        <v>8708</v>
      </c>
      <c r="D2759" s="76">
        <v>44240.551435185189</v>
      </c>
      <c r="E2759" s="1" t="s">
        <v>8709</v>
      </c>
      <c r="F2759" s="1" t="s">
        <v>8710</v>
      </c>
      <c r="G2759" s="1" t="s">
        <v>123</v>
      </c>
      <c r="H2759" s="1" t="s">
        <v>124</v>
      </c>
      <c r="I2759" s="1" t="s">
        <v>125</v>
      </c>
      <c r="J2759" s="1" t="s">
        <v>7528</v>
      </c>
      <c r="K2759" s="1" t="s">
        <v>8626</v>
      </c>
      <c r="L2759">
        <f>ROUNDUP(IF(B2759&gt;$D$4,0,($D$4-B2759+1)/365),0)</f>
        <v>0</v>
      </c>
      <c r="M2759">
        <f>ROUNDUP(IF(B2759&gt;$D$5,0,($D$5-B2759+1)/365),0)</f>
        <v>1</v>
      </c>
      <c r="N2759" s="28">
        <f>IF(OR(L2759=1,M2759=1),IF(B2759+364&lt;=$D$5,(B2759+364-$D$4+1)/365,IF(B2759&gt;$D$4,($D$5-B2759+1)/365,$D$6/365)),0)</f>
        <v>0.16835391298833474</v>
      </c>
      <c r="O2759" s="28">
        <f>'Data &amp; Parameter'!$E$16*'Data &amp; Parameter'!$E$17*('Data &amp; Parameter'!$E$18+'Data &amp; Parameter'!$E$19)*'Data &amp; Parameter'!$E$20*'Data &amp; Parameter'!$E$37*N2759</f>
        <v>0.58531678270435827</v>
      </c>
      <c r="P2759">
        <f>ROUNDUP(IF(D2759&gt;$D$4,0,($D$4-D2759+1)/365),0)</f>
        <v>0</v>
      </c>
      <c r="Q2759">
        <f>ROUNDUP(IF(D2759&gt;$D$5,0,($D$5-D2759+1)/365),0)</f>
        <v>1</v>
      </c>
      <c r="R2759" s="28">
        <f>IF(OR(P2759=1,Q2759=1),IF(D2759+364&lt;=$D$5,(D2759+364-$D$4+1)/365,IF(D2759&gt;$D$4,($D$5-D2759+1)/365,$D$6/365)),0)</f>
        <v>0.16835223236934549</v>
      </c>
      <c r="S2759" s="28">
        <f>'Data &amp; Parameter'!$E$16*'Data &amp; Parameter'!$E$17*('Data &amp; Parameter'!$E$18+'Data &amp; Parameter'!$E$19)*'Data &amp; Parameter'!$E$20*'Data &amp; Parameter'!$E$37*R2759</f>
        <v>0.58531093968899695</v>
      </c>
      <c r="T2759" s="28">
        <f t="shared" si="42"/>
        <v>1.1706277223933552</v>
      </c>
    </row>
    <row r="2760" spans="1:20" ht="15.75" customHeight="1" x14ac:dyDescent="0.35">
      <c r="A2760">
        <v>2753</v>
      </c>
      <c r="B2760" s="76">
        <v>44240.554907407408</v>
      </c>
      <c r="C2760" s="1" t="s">
        <v>8711</v>
      </c>
      <c r="D2760" s="76">
        <v>44240.555706018524</v>
      </c>
      <c r="E2760" s="1" t="s">
        <v>8712</v>
      </c>
      <c r="F2760" s="1" t="s">
        <v>8713</v>
      </c>
      <c r="G2760" s="1" t="s">
        <v>123</v>
      </c>
      <c r="H2760" s="1" t="s">
        <v>124</v>
      </c>
      <c r="I2760" s="1" t="s">
        <v>125</v>
      </c>
      <c r="J2760" s="1" t="s">
        <v>7528</v>
      </c>
      <c r="K2760" s="1" t="s">
        <v>8667</v>
      </c>
      <c r="L2760">
        <f>ROUNDUP(IF(B2760&gt;$D$4,0,($D$4-B2760+1)/365),0)</f>
        <v>0</v>
      </c>
      <c r="M2760">
        <f>ROUNDUP(IF(B2760&gt;$D$5,0,($D$5-B2760+1)/365),0)</f>
        <v>1</v>
      </c>
      <c r="N2760" s="28">
        <f>IF(OR(L2760=1,M2760=1),IF(B2760+364&lt;=$D$5,(B2760+364-$D$4+1)/365,IF(B2760&gt;$D$4,($D$5-B2760+1)/365,$D$6/365)),0)</f>
        <v>0.16834271943175924</v>
      </c>
      <c r="O2760" s="28">
        <f>'Data &amp; Parameter'!$E$16*'Data &amp; Parameter'!$E$17*('Data &amp; Parameter'!$E$18+'Data &amp; Parameter'!$E$19)*'Data &amp; Parameter'!$E$20*'Data &amp; Parameter'!$E$37*N2760</f>
        <v>0.58527786601744858</v>
      </c>
      <c r="P2760">
        <f>ROUNDUP(IF(D2760&gt;$D$4,0,($D$4-D2760+1)/365),0)</f>
        <v>0</v>
      </c>
      <c r="Q2760">
        <f>ROUNDUP(IF(D2760&gt;$D$5,0,($D$5-D2760+1)/365),0)</f>
        <v>1</v>
      </c>
      <c r="R2760" s="28">
        <f>IF(OR(P2760=1,Q2760=1),IF(D2760+364&lt;=$D$5,(D2760+364-$D$4+1)/365,IF(D2760&gt;$D$4,($D$5-D2760+1)/365,$D$6/365)),0)</f>
        <v>0.16834053145609923</v>
      </c>
      <c r="S2760" s="28">
        <f>'Data &amp; Parameter'!$E$16*'Data &amp; Parameter'!$E$17*('Data &amp; Parameter'!$E$18+'Data &amp; Parameter'!$E$19)*'Data &amp; Parameter'!$E$20*'Data &amp; Parameter'!$E$37*R2760</f>
        <v>0.58527025907293972</v>
      </c>
      <c r="T2760" s="28">
        <f t="shared" si="42"/>
        <v>1.1705481250903884</v>
      </c>
    </row>
    <row r="2761" spans="1:20" ht="15.75" customHeight="1" x14ac:dyDescent="0.35">
      <c r="A2761">
        <v>2754</v>
      </c>
      <c r="B2761" s="76">
        <v>44240.556701388894</v>
      </c>
      <c r="C2761" s="1" t="s">
        <v>8714</v>
      </c>
      <c r="D2761" s="76">
        <v>44240.557129629626</v>
      </c>
      <c r="E2761" s="1" t="s">
        <v>8715</v>
      </c>
      <c r="F2761" s="1" t="s">
        <v>8716</v>
      </c>
      <c r="G2761" s="1" t="s">
        <v>123</v>
      </c>
      <c r="H2761" s="1" t="s">
        <v>124</v>
      </c>
      <c r="I2761" s="1" t="s">
        <v>125</v>
      </c>
      <c r="J2761" s="1" t="s">
        <v>7528</v>
      </c>
      <c r="K2761" s="1" t="s">
        <v>8717</v>
      </c>
      <c r="L2761">
        <f>ROUNDUP(IF(B2761&gt;$D$4,0,($D$4-B2761+1)/365),0)</f>
        <v>0</v>
      </c>
      <c r="M2761">
        <f>ROUNDUP(IF(B2761&gt;$D$5,0,($D$5-B2761+1)/365),0)</f>
        <v>1</v>
      </c>
      <c r="N2761" s="28">
        <f>IF(OR(L2761=1,M2761=1),IF(B2761+364&lt;=$D$5,(B2761+364-$D$4+1)/365,IF(B2761&gt;$D$4,($D$5-B2761+1)/365,$D$6/365)),0)</f>
        <v>0.16833780441398905</v>
      </c>
      <c r="O2761" s="28">
        <f>'Data &amp; Parameter'!$E$16*'Data &amp; Parameter'!$E$17*('Data &amp; Parameter'!$E$18+'Data &amp; Parameter'!$E$19)*'Data &amp; Parameter'!$E$20*'Data &amp; Parameter'!$E$37*N2761</f>
        <v>0.5852607779537552</v>
      </c>
      <c r="P2761">
        <f>ROUNDUP(IF(D2761&gt;$D$4,0,($D$4-D2761+1)/365),0)</f>
        <v>0</v>
      </c>
      <c r="Q2761">
        <f>ROUNDUP(IF(D2761&gt;$D$5,0,($D$5-D2761+1)/365),0)</f>
        <v>1</v>
      </c>
      <c r="R2761" s="28">
        <f>IF(OR(P2761=1,Q2761=1),IF(D2761+364&lt;=$D$5,(D2761+364-$D$4+1)/365,IF(D2761&gt;$D$4,($D$5-D2761+1)/365,$D$6/365)),0)</f>
        <v>0.16833663115171038</v>
      </c>
      <c r="S2761" s="28">
        <f>'Data &amp; Parameter'!$E$16*'Data &amp; Parameter'!$E$17*('Data &amp; Parameter'!$E$18+'Data &amp; Parameter'!$E$19)*'Data &amp; Parameter'!$E$20*'Data &amp; Parameter'!$E$37*R2761</f>
        <v>0.58525669886767973</v>
      </c>
      <c r="T2761" s="28">
        <f t="shared" ref="T2761:T2824" si="43">O2761+S2761</f>
        <v>1.170517476821435</v>
      </c>
    </row>
    <row r="2762" spans="1:20" ht="15.75" customHeight="1" x14ac:dyDescent="0.35">
      <c r="A2762">
        <v>2755</v>
      </c>
      <c r="B2762" s="76">
        <v>44240.560057870374</v>
      </c>
      <c r="C2762" s="1" t="s">
        <v>8718</v>
      </c>
      <c r="D2762" s="76">
        <v>44240.561076388884</v>
      </c>
      <c r="E2762" s="1" t="s">
        <v>8719</v>
      </c>
      <c r="F2762" s="1" t="s">
        <v>8720</v>
      </c>
      <c r="G2762" s="1" t="s">
        <v>123</v>
      </c>
      <c r="H2762" s="1" t="s">
        <v>124</v>
      </c>
      <c r="I2762" s="1" t="s">
        <v>125</v>
      </c>
      <c r="J2762" s="1" t="s">
        <v>7528</v>
      </c>
      <c r="K2762" s="1" t="s">
        <v>8667</v>
      </c>
      <c r="L2762">
        <f>ROUNDUP(IF(B2762&gt;$D$4,0,($D$4-B2762+1)/365),0)</f>
        <v>0</v>
      </c>
      <c r="M2762">
        <f>ROUNDUP(IF(B2762&gt;$D$5,0,($D$5-B2762+1)/365),0)</f>
        <v>1</v>
      </c>
      <c r="N2762" s="28">
        <f>IF(OR(L2762=1,M2762=1),IF(B2762+364&lt;=$D$5,(B2762+364-$D$4+1)/365,IF(B2762&gt;$D$4,($D$5-B2762+1)/365,$D$6/365)),0)</f>
        <v>0.168328608574317</v>
      </c>
      <c r="O2762" s="28">
        <f>'Data &amp; Parameter'!$E$16*'Data &amp; Parameter'!$E$17*('Data &amp; Parameter'!$E$18+'Data &amp; Parameter'!$E$19)*'Data &amp; Parameter'!$E$20*'Data &amp; Parameter'!$E$37*N2762</f>
        <v>0.58522880673790656</v>
      </c>
      <c r="P2762">
        <f>ROUNDUP(IF(D2762&gt;$D$4,0,($D$4-D2762+1)/365),0)</f>
        <v>0</v>
      </c>
      <c r="Q2762">
        <f>ROUNDUP(IF(D2762&gt;$D$5,0,($D$5-D2762+1)/365),0)</f>
        <v>1</v>
      </c>
      <c r="R2762" s="28">
        <f>IF(OR(P2762=1,Q2762=1),IF(D2762+364&lt;=$D$5,(D2762+364-$D$4+1)/365,IF(D2762&gt;$D$4,($D$5-D2762+1)/365,$D$6/365)),0)</f>
        <v>0.16832581811264788</v>
      </c>
      <c r="S2762" s="28">
        <f>'Data &amp; Parameter'!$E$16*'Data &amp; Parameter'!$E$17*('Data &amp; Parameter'!$E$18+'Data &amp; Parameter'!$E$19)*'Data &amp; Parameter'!$E$20*'Data &amp; Parameter'!$E$37*R2762</f>
        <v>0.58521910512766517</v>
      </c>
      <c r="T2762" s="28">
        <f t="shared" si="43"/>
        <v>1.1704479118655717</v>
      </c>
    </row>
    <row r="2763" spans="1:20" ht="15.75" customHeight="1" x14ac:dyDescent="0.35">
      <c r="A2763">
        <v>2756</v>
      </c>
      <c r="B2763" s="76">
        <v>44240.560659722221</v>
      </c>
      <c r="C2763" s="1" t="s">
        <v>8721</v>
      </c>
      <c r="D2763" s="76">
        <v>44240.561562499999</v>
      </c>
      <c r="E2763" s="1" t="s">
        <v>8722</v>
      </c>
      <c r="F2763" s="1" t="s">
        <v>8723</v>
      </c>
      <c r="G2763" s="1" t="s">
        <v>123</v>
      </c>
      <c r="H2763" s="1" t="s">
        <v>124</v>
      </c>
      <c r="I2763" s="1" t="s">
        <v>125</v>
      </c>
      <c r="J2763" s="1" t="s">
        <v>7528</v>
      </c>
      <c r="K2763" s="1" t="s">
        <v>8667</v>
      </c>
      <c r="L2763">
        <f>ROUNDUP(IF(B2763&gt;$D$4,0,($D$4-B2763+1)/365),0)</f>
        <v>0</v>
      </c>
      <c r="M2763">
        <f>ROUNDUP(IF(B2763&gt;$D$5,0,($D$5-B2763+1)/365),0)</f>
        <v>1</v>
      </c>
      <c r="N2763" s="28">
        <f>IF(OR(L2763=1,M2763=1),IF(B2763+364&lt;=$D$5,(B2763+364-$D$4+1)/365,IF(B2763&gt;$D$4,($D$5-B2763+1)/365,$D$6/365)),0)</f>
        <v>0.16832695966514707</v>
      </c>
      <c r="O2763" s="28">
        <f>'Data &amp; Parameter'!$E$16*'Data &amp; Parameter'!$E$17*('Data &amp; Parameter'!$E$18+'Data &amp; Parameter'!$E$19)*'Data &amp; Parameter'!$E$20*'Data &amp; Parameter'!$E$37*N2763</f>
        <v>0.58522307396821216</v>
      </c>
      <c r="P2763">
        <f>ROUNDUP(IF(D2763&gt;$D$4,0,($D$4-D2763+1)/365),0)</f>
        <v>0</v>
      </c>
      <c r="Q2763">
        <f>ROUNDUP(IF(D2763&gt;$D$5,0,($D$5-D2763+1)/365),0)</f>
        <v>1</v>
      </c>
      <c r="R2763" s="28">
        <f>IF(OR(P2763=1,Q2763=1),IF(D2763+364&lt;=$D$5,(D2763+364-$D$4+1)/365,IF(D2763&gt;$D$4,($D$5-D2763+1)/365,$D$6/365)),0)</f>
        <v>0.16832448630137226</v>
      </c>
      <c r="S2763" s="28">
        <f>'Data &amp; Parameter'!$E$16*'Data &amp; Parameter'!$E$17*('Data &amp; Parameter'!$E$18+'Data &amp; Parameter'!$E$19)*'Data &amp; Parameter'!$E$20*'Data &amp; Parameter'!$E$37*R2763</f>
        <v>0.58521447481360134</v>
      </c>
      <c r="T2763" s="28">
        <f t="shared" si="43"/>
        <v>1.1704375487818135</v>
      </c>
    </row>
    <row r="2764" spans="1:20" ht="15.75" customHeight="1" x14ac:dyDescent="0.35">
      <c r="A2764">
        <v>2757</v>
      </c>
      <c r="B2764" s="76">
        <v>44240.565358796295</v>
      </c>
      <c r="C2764" s="1" t="s">
        <v>8724</v>
      </c>
      <c r="D2764" s="76">
        <v>44240.566828703704</v>
      </c>
      <c r="E2764" s="1" t="s">
        <v>8725</v>
      </c>
      <c r="F2764" s="1" t="s">
        <v>8726</v>
      </c>
      <c r="G2764" s="1" t="s">
        <v>123</v>
      </c>
      <c r="H2764" s="1" t="s">
        <v>124</v>
      </c>
      <c r="I2764" s="1" t="s">
        <v>125</v>
      </c>
      <c r="J2764" s="1" t="s">
        <v>7528</v>
      </c>
      <c r="K2764" s="1" t="s">
        <v>8667</v>
      </c>
      <c r="L2764">
        <f>ROUNDUP(IF(B2764&gt;$D$4,0,($D$4-B2764+1)/365),0)</f>
        <v>0</v>
      </c>
      <c r="M2764">
        <f>ROUNDUP(IF(B2764&gt;$D$5,0,($D$5-B2764+1)/365),0)</f>
        <v>1</v>
      </c>
      <c r="N2764" s="28">
        <f>IF(OR(L2764=1,M2764=1),IF(B2764+364&lt;=$D$5,(B2764+364-$D$4+1)/365,IF(B2764&gt;$D$4,($D$5-B2764+1)/365,$D$6/365)),0)</f>
        <v>0.16831408548960222</v>
      </c>
      <c r="O2764" s="28">
        <f>'Data &amp; Parameter'!$E$16*'Data &amp; Parameter'!$E$17*('Data &amp; Parameter'!$E$18+'Data &amp; Parameter'!$E$19)*'Data &amp; Parameter'!$E$20*'Data &amp; Parameter'!$E$37*N2764</f>
        <v>0.5851783142660103</v>
      </c>
      <c r="P2764">
        <f>ROUNDUP(IF(D2764&gt;$D$4,0,($D$4-D2764+1)/365),0)</f>
        <v>0</v>
      </c>
      <c r="Q2764">
        <f>ROUNDUP(IF(D2764&gt;$D$5,0,($D$5-D2764+1)/365),0)</f>
        <v>1</v>
      </c>
      <c r="R2764" s="28">
        <f>IF(OR(P2764=1,Q2764=1),IF(D2764+364&lt;=$D$5,(D2764+364-$D$4+1)/365,IF(D2764&gt;$D$4,($D$5-D2764+1)/365,$D$6/365)),0)</f>
        <v>0.16831005834601581</v>
      </c>
      <c r="S2764" s="28">
        <f>'Data &amp; Parameter'!$E$16*'Data &amp; Parameter'!$E$17*('Data &amp; Parameter'!$E$18+'Data &amp; Parameter'!$E$19)*'Data &amp; Parameter'!$E$20*'Data &amp; Parameter'!$E$37*R2764</f>
        <v>0.58516431307835948</v>
      </c>
      <c r="T2764" s="28">
        <f t="shared" si="43"/>
        <v>1.1703426273443698</v>
      </c>
    </row>
    <row r="2765" spans="1:20" ht="15.75" customHeight="1" x14ac:dyDescent="0.35">
      <c r="A2765">
        <v>2758</v>
      </c>
      <c r="B2765" s="76">
        <v>44240.565868055557</v>
      </c>
      <c r="C2765" s="1" t="s">
        <v>8727</v>
      </c>
      <c r="D2765" s="76">
        <v>44240.566620370373</v>
      </c>
      <c r="E2765" s="1" t="s">
        <v>8728</v>
      </c>
      <c r="F2765" s="1" t="s">
        <v>8729</v>
      </c>
      <c r="G2765" s="1" t="s">
        <v>123</v>
      </c>
      <c r="H2765" s="1" t="s">
        <v>124</v>
      </c>
      <c r="I2765" s="1" t="s">
        <v>125</v>
      </c>
      <c r="J2765" s="1" t="s">
        <v>7528</v>
      </c>
      <c r="K2765" s="1" t="s">
        <v>8674</v>
      </c>
      <c r="L2765">
        <f>ROUNDUP(IF(B2765&gt;$D$4,0,($D$4-B2765+1)/365),0)</f>
        <v>0</v>
      </c>
      <c r="M2765">
        <f>ROUNDUP(IF(B2765&gt;$D$5,0,($D$5-B2765+1)/365),0)</f>
        <v>1</v>
      </c>
      <c r="N2765" s="28">
        <f>IF(OR(L2765=1,M2765=1),IF(B2765+364&lt;=$D$5,(B2765+364-$D$4+1)/365,IF(B2765&gt;$D$4,($D$5-B2765+1)/365,$D$6/365)),0)</f>
        <v>0.16831269025874773</v>
      </c>
      <c r="O2765" s="28">
        <f>'Data &amp; Parameter'!$E$16*'Data &amp; Parameter'!$E$17*('Data &amp; Parameter'!$E$18+'Data &amp; Parameter'!$E$19)*'Data &amp; Parameter'!$E$20*'Data &amp; Parameter'!$E$37*N2765</f>
        <v>0.58517346346082022</v>
      </c>
      <c r="P2765">
        <f>ROUNDUP(IF(D2765&gt;$D$4,0,($D$4-D2765+1)/365),0)</f>
        <v>0</v>
      </c>
      <c r="Q2765">
        <f>ROUNDUP(IF(D2765&gt;$D$5,0,($D$5-D2765+1)/365),0)</f>
        <v>1</v>
      </c>
      <c r="R2765" s="28">
        <f>IF(OR(P2765=1,Q2765=1),IF(D2765+364&lt;=$D$5,(D2765+364-$D$4+1)/365,IF(D2765&gt;$D$4,($D$5-D2765+1)/365,$D$6/365)),0)</f>
        <v>0.16831062912226541</v>
      </c>
      <c r="S2765" s="28">
        <f>'Data &amp; Parameter'!$E$16*'Data &amp; Parameter'!$E$17*('Data &amp; Parameter'!$E$18+'Data &amp; Parameter'!$E$19)*'Data &amp; Parameter'!$E$20*'Data &amp; Parameter'!$E$37*R2765</f>
        <v>0.58516629749863303</v>
      </c>
      <c r="T2765" s="28">
        <f t="shared" si="43"/>
        <v>1.1703397609594532</v>
      </c>
    </row>
    <row r="2766" spans="1:20" ht="15.75" customHeight="1" x14ac:dyDescent="0.35">
      <c r="A2766">
        <v>2759</v>
      </c>
      <c r="B2766" s="76">
        <v>44240.569652777776</v>
      </c>
      <c r="C2766" s="1" t="s">
        <v>8730</v>
      </c>
      <c r="D2766" s="76">
        <v>44240.570162037038</v>
      </c>
      <c r="E2766" s="1" t="s">
        <v>8731</v>
      </c>
      <c r="F2766" s="1" t="s">
        <v>8732</v>
      </c>
      <c r="G2766" s="1" t="s">
        <v>123</v>
      </c>
      <c r="H2766" s="1" t="s">
        <v>124</v>
      </c>
      <c r="I2766" s="1" t="s">
        <v>125</v>
      </c>
      <c r="J2766" s="1" t="s">
        <v>7528</v>
      </c>
      <c r="K2766" s="1" t="s">
        <v>8667</v>
      </c>
      <c r="L2766">
        <f>ROUNDUP(IF(B2766&gt;$D$4,0,($D$4-B2766+1)/365),0)</f>
        <v>0</v>
      </c>
      <c r="M2766">
        <f>ROUNDUP(IF(B2766&gt;$D$5,0,($D$5-B2766+1)/365),0)</f>
        <v>1</v>
      </c>
      <c r="N2766" s="28">
        <f>IF(OR(L2766=1,M2766=1),IF(B2766+364&lt;=$D$5,(B2766+364-$D$4+1)/365,IF(B2766&gt;$D$4,($D$5-B2766+1)/365,$D$6/365)),0)</f>
        <v>0.1683023211567771</v>
      </c>
      <c r="O2766" s="28">
        <f>'Data &amp; Parameter'!$E$16*'Data &amp; Parameter'!$E$17*('Data &amp; Parameter'!$E$18+'Data &amp; Parameter'!$E$19)*'Data &amp; Parameter'!$E$20*'Data &amp; Parameter'!$E$37*N2766</f>
        <v>0.58513741315882695</v>
      </c>
      <c r="P2766">
        <f>ROUNDUP(IF(D2766&gt;$D$4,0,($D$4-D2766+1)/365),0)</f>
        <v>0</v>
      </c>
      <c r="Q2766">
        <f>ROUNDUP(IF(D2766&gt;$D$5,0,($D$5-D2766+1)/365),0)</f>
        <v>1</v>
      </c>
      <c r="R2766" s="28">
        <f>IF(OR(P2766=1,Q2766=1),IF(D2766+364&lt;=$D$5,(D2766+364-$D$4+1)/365,IF(D2766&gt;$D$4,($D$5-D2766+1)/365,$D$6/365)),0)</f>
        <v>0.16830092592592261</v>
      </c>
      <c r="S2766" s="28">
        <f>'Data &amp; Parameter'!$E$16*'Data &amp; Parameter'!$E$17*('Data &amp; Parameter'!$E$18+'Data &amp; Parameter'!$E$19)*'Data &amp; Parameter'!$E$20*'Data &amp; Parameter'!$E$37*R2766</f>
        <v>0.58513256235363698</v>
      </c>
      <c r="T2766" s="28">
        <f t="shared" si="43"/>
        <v>1.1702699755124639</v>
      </c>
    </row>
    <row r="2767" spans="1:20" ht="15.75" customHeight="1" x14ac:dyDescent="0.35">
      <c r="A2767">
        <v>2760</v>
      </c>
      <c r="B2767" s="76">
        <v>44240.573958333334</v>
      </c>
      <c r="C2767" s="1" t="s">
        <v>8733</v>
      </c>
      <c r="D2767" s="76">
        <v>44240.574479166666</v>
      </c>
      <c r="E2767" s="1" t="s">
        <v>8734</v>
      </c>
      <c r="F2767" s="1" t="s">
        <v>8735</v>
      </c>
      <c r="G2767" s="1" t="s">
        <v>123</v>
      </c>
      <c r="H2767" s="1" t="s">
        <v>124</v>
      </c>
      <c r="I2767" s="1" t="s">
        <v>125</v>
      </c>
      <c r="J2767" s="1" t="s">
        <v>7528</v>
      </c>
      <c r="K2767" s="1" t="s">
        <v>8667</v>
      </c>
      <c r="L2767">
        <f>ROUNDUP(IF(B2767&gt;$D$4,0,($D$4-B2767+1)/365),0)</f>
        <v>0</v>
      </c>
      <c r="M2767">
        <f>ROUNDUP(IF(B2767&gt;$D$5,0,($D$5-B2767+1)/365),0)</f>
        <v>1</v>
      </c>
      <c r="N2767" s="28">
        <f>IF(OR(L2767=1,M2767=1),IF(B2767+364&lt;=$D$5,(B2767+364-$D$4+1)/365,IF(B2767&gt;$D$4,($D$5-B2767+1)/365,$D$6/365)),0)</f>
        <v>0.1682905251141526</v>
      </c>
      <c r="O2767" s="28">
        <f>'Data &amp; Parameter'!$E$16*'Data &amp; Parameter'!$E$17*('Data &amp; Parameter'!$E$18+'Data &amp; Parameter'!$E$19)*'Data &amp; Parameter'!$E$20*'Data &amp; Parameter'!$E$37*N2767</f>
        <v>0.58509640180604605</v>
      </c>
      <c r="P2767">
        <f>ROUNDUP(IF(D2767&gt;$D$4,0,($D$4-D2767+1)/365),0)</f>
        <v>0</v>
      </c>
      <c r="Q2767">
        <f>ROUNDUP(IF(D2767&gt;$D$5,0,($D$5-D2767+1)/365),0)</f>
        <v>1</v>
      </c>
      <c r="R2767" s="28">
        <f>IF(OR(P2767=1,Q2767=1),IF(D2767+364&lt;=$D$5,(D2767+364-$D$4+1)/365,IF(D2767&gt;$D$4,($D$5-D2767+1)/365,$D$6/365)),0)</f>
        <v>0.16828909817351864</v>
      </c>
      <c r="S2767" s="28">
        <f>'Data &amp; Parameter'!$E$16*'Data &amp; Parameter'!$E$17*('Data &amp; Parameter'!$E$18+'Data &amp; Parameter'!$E$19)*'Data &amp; Parameter'!$E$20*'Data &amp; Parameter'!$E$37*R2767</f>
        <v>0.5850914407553276</v>
      </c>
      <c r="T2767" s="28">
        <f t="shared" si="43"/>
        <v>1.1701878425613736</v>
      </c>
    </row>
    <row r="2768" spans="1:20" ht="15.75" customHeight="1" x14ac:dyDescent="0.35">
      <c r="A2768">
        <v>2761</v>
      </c>
      <c r="B2768" s="76">
        <v>44240.578101851846</v>
      </c>
      <c r="C2768" s="1" t="s">
        <v>8736</v>
      </c>
      <c r="D2768" s="76">
        <v>44240.578622685185</v>
      </c>
      <c r="E2768" s="1" t="s">
        <v>8737</v>
      </c>
      <c r="F2768" s="1" t="s">
        <v>8738</v>
      </c>
      <c r="G2768" s="1" t="s">
        <v>123</v>
      </c>
      <c r="H2768" s="1" t="s">
        <v>124</v>
      </c>
      <c r="I2768" s="1" t="s">
        <v>125</v>
      </c>
      <c r="J2768" s="1" t="s">
        <v>7528</v>
      </c>
      <c r="K2768" s="1" t="s">
        <v>8667</v>
      </c>
      <c r="L2768">
        <f>ROUNDUP(IF(B2768&gt;$D$4,0,($D$4-B2768+1)/365),0)</f>
        <v>0</v>
      </c>
      <c r="M2768">
        <f>ROUNDUP(IF(B2768&gt;$D$5,0,($D$5-B2768+1)/365),0)</f>
        <v>1</v>
      </c>
      <c r="N2768" s="28">
        <f>IF(OR(L2768=1,M2768=1),IF(B2768+364&lt;=$D$5,(B2768+364-$D$4+1)/365,IF(B2768&gt;$D$4,($D$5-B2768+1)/365,$D$6/365)),0)</f>
        <v>0.1682791730086399</v>
      </c>
      <c r="O2768" s="28">
        <f>'Data &amp; Parameter'!$E$16*'Data &amp; Parameter'!$E$17*('Data &amp; Parameter'!$E$18+'Data &amp; Parameter'!$E$19)*'Data &amp; Parameter'!$E$20*'Data &amp; Parameter'!$E$37*N2768</f>
        <v>0.5850569338913556</v>
      </c>
      <c r="P2768">
        <f>ROUNDUP(IF(D2768&gt;$D$4,0,($D$4-D2768+1)/365),0)</f>
        <v>0</v>
      </c>
      <c r="Q2768">
        <f>ROUNDUP(IF(D2768&gt;$D$5,0,($D$5-D2768+1)/365),0)</f>
        <v>1</v>
      </c>
      <c r="R2768" s="28">
        <f>IF(OR(P2768=1,Q2768=1),IF(D2768+364&lt;=$D$5,(D2768+364-$D$4+1)/365,IF(D2768&gt;$D$4,($D$5-D2768+1)/365,$D$6/365)),0)</f>
        <v>0.16827774606798601</v>
      </c>
      <c r="S2768" s="28">
        <f>'Data &amp; Parameter'!$E$16*'Data &amp; Parameter'!$E$17*('Data &amp; Parameter'!$E$18+'Data &amp; Parameter'!$E$19)*'Data &amp; Parameter'!$E$20*'Data &amp; Parameter'!$E$37*R2768</f>
        <v>0.58505197284056798</v>
      </c>
      <c r="T2768" s="28">
        <f t="shared" si="43"/>
        <v>1.1701089067319237</v>
      </c>
    </row>
    <row r="2769" spans="1:20" ht="15.75" customHeight="1" x14ac:dyDescent="0.35">
      <c r="A2769">
        <v>2762</v>
      </c>
      <c r="B2769" s="76">
        <v>44240.581585648149</v>
      </c>
      <c r="C2769" s="1" t="s">
        <v>8739</v>
      </c>
      <c r="D2769" s="76">
        <v>44240.582083333335</v>
      </c>
      <c r="E2769" s="1" t="s">
        <v>8740</v>
      </c>
      <c r="F2769" s="1" t="s">
        <v>8741</v>
      </c>
      <c r="G2769" s="1" t="s">
        <v>123</v>
      </c>
      <c r="H2769" s="1" t="s">
        <v>124</v>
      </c>
      <c r="I2769" s="1" t="s">
        <v>125</v>
      </c>
      <c r="J2769" s="1" t="s">
        <v>7528</v>
      </c>
      <c r="K2769" s="1" t="s">
        <v>8667</v>
      </c>
      <c r="L2769">
        <f>ROUNDUP(IF(B2769&gt;$D$4,0,($D$4-B2769+1)/365),0)</f>
        <v>0</v>
      </c>
      <c r="M2769">
        <f>ROUNDUP(IF(B2769&gt;$D$5,0,($D$5-B2769+1)/365),0)</f>
        <v>1</v>
      </c>
      <c r="N2769" s="28">
        <f>IF(OR(L2769=1,M2769=1),IF(B2769+364&lt;=$D$5,(B2769+364-$D$4+1)/365,IF(B2769&gt;$D$4,($D$5-B2769+1)/365,$D$6/365)),0)</f>
        <v>0.1682696283612343</v>
      </c>
      <c r="O2769" s="28">
        <f>'Data &amp; Parameter'!$E$16*'Data &amp; Parameter'!$E$17*('Data &amp; Parameter'!$E$18+'Data &amp; Parameter'!$E$19)*'Data &amp; Parameter'!$E$20*'Data &amp; Parameter'!$E$37*N2769</f>
        <v>0.58502374997414019</v>
      </c>
      <c r="P2769">
        <f>ROUNDUP(IF(D2769&gt;$D$4,0,($D$4-D2769+1)/365),0)</f>
        <v>0</v>
      </c>
      <c r="Q2769">
        <f>ROUNDUP(IF(D2769&gt;$D$5,0,($D$5-D2769+1)/365),0)</f>
        <v>1</v>
      </c>
      <c r="R2769" s="28">
        <f>IF(OR(P2769=1,Q2769=1),IF(D2769+364&lt;=$D$5,(D2769+364-$D$4+1)/365,IF(D2769&gt;$D$4,($D$5-D2769+1)/365,$D$6/365)),0)</f>
        <v>0.1682682648401792</v>
      </c>
      <c r="S2769" s="28">
        <f>'Data &amp; Parameter'!$E$16*'Data &amp; Parameter'!$E$17*('Data &amp; Parameter'!$E$18+'Data &amp; Parameter'!$E$19)*'Data &amp; Parameter'!$E$20*'Data &amp; Parameter'!$E$37*R2769</f>
        <v>0.58501900941454799</v>
      </c>
      <c r="T2769" s="28">
        <f t="shared" si="43"/>
        <v>1.1700427593886882</v>
      </c>
    </row>
    <row r="2770" spans="1:20" ht="15.75" customHeight="1" x14ac:dyDescent="0.35">
      <c r="A2770">
        <v>2763</v>
      </c>
      <c r="B2770" s="76">
        <v>44240.581782407404</v>
      </c>
      <c r="C2770" s="1" t="s">
        <v>8742</v>
      </c>
      <c r="D2770" s="76">
        <v>44240.582361111112</v>
      </c>
      <c r="E2770" s="1" t="s">
        <v>8743</v>
      </c>
      <c r="F2770" s="1" t="s">
        <v>8744</v>
      </c>
      <c r="G2770" s="1" t="s">
        <v>123</v>
      </c>
      <c r="H2770" s="1" t="s">
        <v>124</v>
      </c>
      <c r="I2770" s="1" t="s">
        <v>125</v>
      </c>
      <c r="J2770" s="1" t="s">
        <v>7528</v>
      </c>
      <c r="K2770" s="1" t="s">
        <v>8667</v>
      </c>
      <c r="L2770">
        <f>ROUNDUP(IF(B2770&gt;$D$4,0,($D$4-B2770+1)/365),0)</f>
        <v>0</v>
      </c>
      <c r="M2770">
        <f>ROUNDUP(IF(B2770&gt;$D$5,0,($D$5-B2770+1)/365),0)</f>
        <v>1</v>
      </c>
      <c r="N2770" s="28">
        <f>IF(OR(L2770=1,M2770=1),IF(B2770+364&lt;=$D$5,(B2770+364-$D$4+1)/365,IF(B2770&gt;$D$4,($D$5-B2770+1)/365,$D$6/365)),0)</f>
        <v>0.1682690892947841</v>
      </c>
      <c r="O2770" s="28">
        <f>'Data &amp; Parameter'!$E$16*'Data &amp; Parameter'!$E$17*('Data &amp; Parameter'!$E$18+'Data &amp; Parameter'!$E$19)*'Data &amp; Parameter'!$E$20*'Data &amp; Parameter'!$E$37*N2770</f>
        <v>0.58502187579946441</v>
      </c>
      <c r="P2770">
        <f>ROUNDUP(IF(D2770&gt;$D$4,0,($D$4-D2770+1)/365),0)</f>
        <v>0</v>
      </c>
      <c r="Q2770">
        <f>ROUNDUP(IF(D2770&gt;$D$5,0,($D$5-D2770+1)/365),0)</f>
        <v>1</v>
      </c>
      <c r="R2770" s="28">
        <f>IF(OR(P2770=1,Q2770=1),IF(D2770+364&lt;=$D$5,(D2770+364-$D$4+1)/365,IF(D2770&gt;$D$4,($D$5-D2770+1)/365,$D$6/365)),0)</f>
        <v>0.16826750380517308</v>
      </c>
      <c r="S2770" s="28">
        <f>'Data &amp; Parameter'!$E$16*'Data &amp; Parameter'!$E$17*('Data &amp; Parameter'!$E$18+'Data &amp; Parameter'!$E$19)*'Data &amp; Parameter'!$E$20*'Data &amp; Parameter'!$E$37*R2770</f>
        <v>0.58501636352082675</v>
      </c>
      <c r="T2770" s="28">
        <f t="shared" si="43"/>
        <v>1.1700382393202911</v>
      </c>
    </row>
    <row r="2771" spans="1:20" ht="15.75" customHeight="1" x14ac:dyDescent="0.35">
      <c r="A2771">
        <v>2764</v>
      </c>
      <c r="B2771" s="76">
        <v>44240.585266203707</v>
      </c>
      <c r="C2771" s="1" t="s">
        <v>8745</v>
      </c>
      <c r="D2771" s="76">
        <v>44240.586111111115</v>
      </c>
      <c r="E2771" s="1" t="s">
        <v>8746</v>
      </c>
      <c r="F2771" s="1" t="s">
        <v>8747</v>
      </c>
      <c r="G2771" s="1" t="s">
        <v>123</v>
      </c>
      <c r="H2771" s="1" t="s">
        <v>124</v>
      </c>
      <c r="I2771" s="1" t="s">
        <v>125</v>
      </c>
      <c r="J2771" s="1" t="s">
        <v>7528</v>
      </c>
      <c r="K2771" s="1" t="s">
        <v>8667</v>
      </c>
      <c r="L2771">
        <f>ROUNDUP(IF(B2771&gt;$D$4,0,($D$4-B2771+1)/365),0)</f>
        <v>0</v>
      </c>
      <c r="M2771">
        <f>ROUNDUP(IF(B2771&gt;$D$5,0,($D$5-B2771+1)/365),0)</f>
        <v>1</v>
      </c>
      <c r="N2771" s="28">
        <f>IF(OR(L2771=1,M2771=1),IF(B2771+364&lt;=$D$5,(B2771+364-$D$4+1)/365,IF(B2771&gt;$D$4,($D$5-B2771+1)/365,$D$6/365)),0)</f>
        <v>0.1682595446473785</v>
      </c>
      <c r="O2771" s="28">
        <f>'Data &amp; Parameter'!$E$16*'Data &amp; Parameter'!$E$17*('Data &amp; Parameter'!$E$18+'Data &amp; Parameter'!$E$19)*'Data &amp; Parameter'!$E$20*'Data &amp; Parameter'!$E$37*N2771</f>
        <v>0.584988691882249</v>
      </c>
      <c r="P2771">
        <f>ROUNDUP(IF(D2771&gt;$D$4,0,($D$4-D2771+1)/365),0)</f>
        <v>0</v>
      </c>
      <c r="Q2771">
        <f>ROUNDUP(IF(D2771&gt;$D$5,0,($D$5-D2771+1)/365),0)</f>
        <v>1</v>
      </c>
      <c r="R2771" s="28">
        <f>IF(OR(P2771=1,Q2771=1),IF(D2771+364&lt;=$D$5,(D2771+364-$D$4+1)/365,IF(D2771&gt;$D$4,($D$5-D2771+1)/365,$D$6/365)),0)</f>
        <v>0.16825722983256078</v>
      </c>
      <c r="S2771" s="28">
        <f>'Data &amp; Parameter'!$E$16*'Data &amp; Parameter'!$E$17*('Data &amp; Parameter'!$E$18+'Data &amp; Parameter'!$E$19)*'Data &amp; Parameter'!$E$20*'Data &amp; Parameter'!$E$37*R2771</f>
        <v>0.58498064395548799</v>
      </c>
      <c r="T2771" s="28">
        <f t="shared" si="43"/>
        <v>1.169969335837737</v>
      </c>
    </row>
    <row r="2772" spans="1:20" ht="15.75" customHeight="1" x14ac:dyDescent="0.35">
      <c r="A2772">
        <v>2765</v>
      </c>
      <c r="B2772" s="76">
        <v>44240.585844907408</v>
      </c>
      <c r="C2772" s="1" t="s">
        <v>8748</v>
      </c>
      <c r="D2772" s="76">
        <v>44240.586261574077</v>
      </c>
      <c r="E2772" s="1" t="s">
        <v>8749</v>
      </c>
      <c r="F2772" s="1" t="s">
        <v>8750</v>
      </c>
      <c r="G2772" s="1" t="s">
        <v>123</v>
      </c>
      <c r="H2772" s="1" t="s">
        <v>124</v>
      </c>
      <c r="I2772" s="1" t="s">
        <v>125</v>
      </c>
      <c r="J2772" s="1" t="s">
        <v>7528</v>
      </c>
      <c r="K2772" s="1" t="s">
        <v>8667</v>
      </c>
      <c r="L2772">
        <f>ROUNDUP(IF(B2772&gt;$D$4,0,($D$4-B2772+1)/365),0)</f>
        <v>0</v>
      </c>
      <c r="M2772">
        <f>ROUNDUP(IF(B2772&gt;$D$5,0,($D$5-B2772+1)/365),0)</f>
        <v>1</v>
      </c>
      <c r="N2772" s="28">
        <f>IF(OR(L2772=1,M2772=1),IF(B2772+364&lt;=$D$5,(B2772+364-$D$4+1)/365,IF(B2772&gt;$D$4,($D$5-B2772+1)/365,$D$6/365)),0)</f>
        <v>0.16825795915778743</v>
      </c>
      <c r="O2772" s="28">
        <f>'Data &amp; Parameter'!$E$16*'Data &amp; Parameter'!$E$17*('Data &amp; Parameter'!$E$18+'Data &amp; Parameter'!$E$19)*'Data &amp; Parameter'!$E$20*'Data &amp; Parameter'!$E$37*N2772</f>
        <v>0.58498317960368074</v>
      </c>
      <c r="P2772">
        <f>ROUNDUP(IF(D2772&gt;$D$4,0,($D$4-D2772+1)/365),0)</f>
        <v>0</v>
      </c>
      <c r="Q2772">
        <f>ROUNDUP(IF(D2772&gt;$D$5,0,($D$5-D2772+1)/365),0)</f>
        <v>1</v>
      </c>
      <c r="R2772" s="28">
        <f>IF(OR(P2772=1,Q2772=1),IF(D2772+364&lt;=$D$5,(D2772+364-$D$4+1)/365,IF(D2772&gt;$D$4,($D$5-D2772+1)/365,$D$6/365)),0)</f>
        <v>0.16825681760526831</v>
      </c>
      <c r="S2772" s="28">
        <f>'Data &amp; Parameter'!$E$16*'Data &amp; Parameter'!$E$17*('Data &amp; Parameter'!$E$18+'Data &amp; Parameter'!$E$19)*'Data &amp; Parameter'!$E$20*'Data &amp; Parameter'!$E$37*R2772</f>
        <v>0.58497921076306447</v>
      </c>
      <c r="T2772" s="28">
        <f t="shared" si="43"/>
        <v>1.1699623903667451</v>
      </c>
    </row>
    <row r="2773" spans="1:20" ht="15.75" customHeight="1" x14ac:dyDescent="0.35">
      <c r="A2773">
        <v>2766</v>
      </c>
      <c r="B2773" s="76">
        <v>44240.588229166664</v>
      </c>
      <c r="C2773" s="1" t="s">
        <v>8751</v>
      </c>
      <c r="D2773" s="76">
        <v>44240.590335648143</v>
      </c>
      <c r="E2773" s="1" t="s">
        <v>8752</v>
      </c>
      <c r="F2773" s="1" t="s">
        <v>8753</v>
      </c>
      <c r="G2773" s="1" t="s">
        <v>123</v>
      </c>
      <c r="H2773" s="1" t="s">
        <v>124</v>
      </c>
      <c r="I2773" s="1" t="s">
        <v>125</v>
      </c>
      <c r="J2773" s="1" t="s">
        <v>7528</v>
      </c>
      <c r="K2773" s="1" t="s">
        <v>8667</v>
      </c>
      <c r="L2773">
        <f>ROUNDUP(IF(B2773&gt;$D$4,0,($D$4-B2773+1)/365),0)</f>
        <v>0</v>
      </c>
      <c r="M2773">
        <f>ROUNDUP(IF(B2773&gt;$D$5,0,($D$5-B2773+1)/365),0)</f>
        <v>1</v>
      </c>
      <c r="N2773" s="28">
        <f>IF(OR(L2773=1,M2773=1),IF(B2773+364&lt;=$D$5,(B2773+364-$D$4+1)/365,IF(B2773&gt;$D$4,($D$5-B2773+1)/365,$D$6/365)),0)</f>
        <v>0.16825142694064671</v>
      </c>
      <c r="O2773" s="28">
        <f>'Data &amp; Parameter'!$E$16*'Data &amp; Parameter'!$E$17*('Data &amp; Parameter'!$E$18+'Data &amp; Parameter'!$E$19)*'Data &amp; Parameter'!$E$20*'Data &amp; Parameter'!$E$37*N2773</f>
        <v>0.58496046901589061</v>
      </c>
      <c r="P2773">
        <f>ROUNDUP(IF(D2773&gt;$D$4,0,($D$4-D2773+1)/365),0)</f>
        <v>0</v>
      </c>
      <c r="Q2773">
        <f>ROUNDUP(IF(D2773&gt;$D$5,0,($D$5-D2773+1)/365),0)</f>
        <v>1</v>
      </c>
      <c r="R2773" s="28">
        <f>IF(OR(P2773=1,Q2773=1),IF(D2773+364&lt;=$D$5,(D2773+364-$D$4+1)/365,IF(D2773&gt;$D$4,($D$5-D2773+1)/365,$D$6/365)),0)</f>
        <v>0.16824565575851211</v>
      </c>
      <c r="S2773" s="28">
        <f>'Data &amp; Parameter'!$E$16*'Data &amp; Parameter'!$E$17*('Data &amp; Parameter'!$E$18+'Data &amp; Parameter'!$E$19)*'Data &amp; Parameter'!$E$20*'Data &amp; Parameter'!$E$37*R2773</f>
        <v>0.58494040432182159</v>
      </c>
      <c r="T2773" s="28">
        <f t="shared" si="43"/>
        <v>1.1699008733377121</v>
      </c>
    </row>
    <row r="2774" spans="1:20" ht="15.75" customHeight="1" x14ac:dyDescent="0.35">
      <c r="A2774">
        <v>2767</v>
      </c>
      <c r="B2774" s="76">
        <v>44240.590289351851</v>
      </c>
      <c r="C2774" s="1" t="s">
        <v>8754</v>
      </c>
      <c r="D2774" s="76">
        <v>44240.590648148151</v>
      </c>
      <c r="E2774" s="1" t="s">
        <v>8755</v>
      </c>
      <c r="F2774" s="1" t="s">
        <v>8756</v>
      </c>
      <c r="G2774" s="1" t="s">
        <v>123</v>
      </c>
      <c r="H2774" s="1" t="s">
        <v>124</v>
      </c>
      <c r="I2774" s="1" t="s">
        <v>125</v>
      </c>
      <c r="J2774" s="1" t="s">
        <v>7528</v>
      </c>
      <c r="K2774" s="1" t="s">
        <v>8667</v>
      </c>
      <c r="L2774">
        <f>ROUNDUP(IF(B2774&gt;$D$4,0,($D$4-B2774+1)/365),0)</f>
        <v>0</v>
      </c>
      <c r="M2774">
        <f>ROUNDUP(IF(B2774&gt;$D$5,0,($D$5-B2774+1)/365),0)</f>
        <v>1</v>
      </c>
      <c r="N2774" s="28">
        <f>IF(OR(L2774=1,M2774=1),IF(B2774+364&lt;=$D$5,(B2774+364-$D$4+1)/365,IF(B2774&gt;$D$4,($D$5-B2774+1)/365,$D$6/365)),0)</f>
        <v>0.16824578259766981</v>
      </c>
      <c r="O2774" s="28">
        <f>'Data &amp; Parameter'!$E$16*'Data &amp; Parameter'!$E$17*('Data &amp; Parameter'!$E$18+'Data &amp; Parameter'!$E$19)*'Data &amp; Parameter'!$E$20*'Data &amp; Parameter'!$E$37*N2774</f>
        <v>0.58494084530407375</v>
      </c>
      <c r="P2774">
        <f>ROUNDUP(IF(D2774&gt;$D$4,0,($D$4-D2774+1)/365),0)</f>
        <v>0</v>
      </c>
      <c r="Q2774">
        <f>ROUNDUP(IF(D2774&gt;$D$5,0,($D$5-D2774+1)/365),0)</f>
        <v>1</v>
      </c>
      <c r="R2774" s="28">
        <f>IF(OR(P2774=1,Q2774=1),IF(D2774+364&lt;=$D$5,(D2774+364-$D$4+1)/365,IF(D2774&gt;$D$4,($D$5-D2774+1)/365,$D$6/365)),0)</f>
        <v>0.16824479959410782</v>
      </c>
      <c r="S2774" s="28">
        <f>'Data &amp; Parameter'!$E$16*'Data &amp; Parameter'!$E$17*('Data &amp; Parameter'!$E$18+'Data &amp; Parameter'!$E$19)*'Data &amp; Parameter'!$E$20*'Data &amp; Parameter'!$E$37*R2774</f>
        <v>0.58493742769130741</v>
      </c>
      <c r="T2774" s="28">
        <f t="shared" si="43"/>
        <v>1.1698782729953812</v>
      </c>
    </row>
    <row r="2775" spans="1:20" ht="15.75" customHeight="1" x14ac:dyDescent="0.35">
      <c r="A2775">
        <v>2768</v>
      </c>
      <c r="B2775" s="76">
        <v>44240.592731481476</v>
      </c>
      <c r="C2775" s="1" t="s">
        <v>8757</v>
      </c>
      <c r="D2775" s="76">
        <v>44240.593506944446</v>
      </c>
      <c r="E2775" s="1" t="s">
        <v>8758</v>
      </c>
      <c r="F2775" s="1" t="s">
        <v>8759</v>
      </c>
      <c r="G2775" s="1" t="s">
        <v>123</v>
      </c>
      <c r="H2775" s="1" t="s">
        <v>124</v>
      </c>
      <c r="I2775" s="1" t="s">
        <v>125</v>
      </c>
      <c r="J2775" s="1" t="s">
        <v>7528</v>
      </c>
      <c r="K2775" s="1" t="s">
        <v>8667</v>
      </c>
      <c r="L2775">
        <f>ROUNDUP(IF(B2775&gt;$D$4,0,($D$4-B2775+1)/365),0)</f>
        <v>0</v>
      </c>
      <c r="M2775">
        <f>ROUNDUP(IF(B2775&gt;$D$5,0,($D$5-B2775+1)/365),0)</f>
        <v>1</v>
      </c>
      <c r="N2775" s="28">
        <f>IF(OR(L2775=1,M2775=1),IF(B2775+364&lt;=$D$5,(B2775+364-$D$4+1)/365,IF(B2775&gt;$D$4,($D$5-B2775+1)/365,$D$6/365)),0)</f>
        <v>0.16823909183157199</v>
      </c>
      <c r="O2775" s="28">
        <f>'Data &amp; Parameter'!$E$16*'Data &amp; Parameter'!$E$17*('Data &amp; Parameter'!$E$18+'Data &amp; Parameter'!$E$19)*'Data &amp; Parameter'!$E$20*'Data &amp; Parameter'!$E$37*N2775</f>
        <v>0.58491758348843381</v>
      </c>
      <c r="P2775">
        <f>ROUNDUP(IF(D2775&gt;$D$4,0,($D$4-D2775+1)/365),0)</f>
        <v>0</v>
      </c>
      <c r="Q2775">
        <f>ROUNDUP(IF(D2775&gt;$D$5,0,($D$5-D2775+1)/365),0)</f>
        <v>1</v>
      </c>
      <c r="R2775" s="28">
        <f>IF(OR(P2775=1,Q2775=1),IF(D2775+364&lt;=$D$5,(D2775+364-$D$4+1)/365,IF(D2775&gt;$D$4,($D$5-D2775+1)/365,$D$6/365)),0)</f>
        <v>0.16823696727549087</v>
      </c>
      <c r="S2775" s="28">
        <f>'Data &amp; Parameter'!$E$16*'Data &amp; Parameter'!$E$17*('Data &amp; Parameter'!$E$18+'Data &amp; Parameter'!$E$19)*'Data &amp; Parameter'!$E$20*'Data &amp; Parameter'!$E$37*R2775</f>
        <v>0.58491019703505109</v>
      </c>
      <c r="T2775" s="28">
        <f t="shared" si="43"/>
        <v>1.1698277805234849</v>
      </c>
    </row>
    <row r="2776" spans="1:20" ht="15.75" customHeight="1" x14ac:dyDescent="0.35">
      <c r="A2776">
        <v>2769</v>
      </c>
      <c r="B2776" s="76">
        <v>44240.593124999999</v>
      </c>
      <c r="C2776" s="1" t="s">
        <v>8760</v>
      </c>
      <c r="D2776" s="76">
        <v>44240.594502314816</v>
      </c>
      <c r="E2776" s="1" t="s">
        <v>8761</v>
      </c>
      <c r="F2776" s="1" t="s">
        <v>8762</v>
      </c>
      <c r="G2776" s="1" t="s">
        <v>123</v>
      </c>
      <c r="H2776" s="1" t="s">
        <v>124</v>
      </c>
      <c r="I2776" s="1" t="s">
        <v>125</v>
      </c>
      <c r="J2776" s="1" t="s">
        <v>7528</v>
      </c>
      <c r="K2776" s="1" t="s">
        <v>8626</v>
      </c>
      <c r="L2776">
        <f>ROUNDUP(IF(B2776&gt;$D$4,0,($D$4-B2776+1)/365),0)</f>
        <v>0</v>
      </c>
      <c r="M2776">
        <f>ROUNDUP(IF(B2776&gt;$D$5,0,($D$5-B2776+1)/365),0)</f>
        <v>1</v>
      </c>
      <c r="N2776" s="28">
        <f>IF(OR(L2776=1,M2776=1),IF(B2776+364&lt;=$D$5,(B2776+364-$D$4+1)/365,IF(B2776&gt;$D$4,($D$5-B2776+1)/365,$D$6/365)),0)</f>
        <v>0.16823801369863173</v>
      </c>
      <c r="O2776" s="28">
        <f>'Data &amp; Parameter'!$E$16*'Data &amp; Parameter'!$E$17*('Data &amp; Parameter'!$E$18+'Data &amp; Parameter'!$E$19)*'Data &amp; Parameter'!$E$20*'Data &amp; Parameter'!$E$37*N2776</f>
        <v>0.58491383513894357</v>
      </c>
      <c r="P2776">
        <f>ROUNDUP(IF(D2776&gt;$D$4,0,($D$4-D2776+1)/365),0)</f>
        <v>0</v>
      </c>
      <c r="Q2776">
        <f>ROUNDUP(IF(D2776&gt;$D$5,0,($D$5-D2776+1)/365),0)</f>
        <v>1</v>
      </c>
      <c r="R2776" s="28">
        <f>IF(OR(P2776=1,Q2776=1),IF(D2776+364&lt;=$D$5,(D2776+364-$D$4+1)/365,IF(D2776&gt;$D$4,($D$5-D2776+1)/365,$D$6/365)),0)</f>
        <v>0.16823424023338068</v>
      </c>
      <c r="S2776" s="28">
        <f>'Data &amp; Parameter'!$E$16*'Data &amp; Parameter'!$E$17*('Data &amp; Parameter'!$E$18+'Data &amp; Parameter'!$E$19)*'Data &amp; Parameter'!$E$20*'Data &amp; Parameter'!$E$37*R2776</f>
        <v>0.58490071591586656</v>
      </c>
      <c r="T2776" s="28">
        <f t="shared" si="43"/>
        <v>1.1698145510548101</v>
      </c>
    </row>
    <row r="2777" spans="1:20" ht="15.75" customHeight="1" x14ac:dyDescent="0.35">
      <c r="A2777">
        <v>2770</v>
      </c>
      <c r="B2777" s="76">
        <v>44240.595347222217</v>
      </c>
      <c r="C2777" s="1" t="s">
        <v>8763</v>
      </c>
      <c r="D2777" s="76">
        <v>44240.596099537041</v>
      </c>
      <c r="E2777" s="1" t="s">
        <v>8764</v>
      </c>
      <c r="F2777" s="1" t="s">
        <v>8765</v>
      </c>
      <c r="G2777" s="1" t="s">
        <v>123</v>
      </c>
      <c r="H2777" s="1" t="s">
        <v>124</v>
      </c>
      <c r="I2777" s="1" t="s">
        <v>125</v>
      </c>
      <c r="J2777" s="1" t="s">
        <v>7528</v>
      </c>
      <c r="K2777" s="1" t="s">
        <v>8667</v>
      </c>
      <c r="L2777">
        <f>ROUNDUP(IF(B2777&gt;$D$4,0,($D$4-B2777+1)/365),0)</f>
        <v>0</v>
      </c>
      <c r="M2777">
        <f>ROUNDUP(IF(B2777&gt;$D$5,0,($D$5-B2777+1)/365),0)</f>
        <v>1</v>
      </c>
      <c r="N2777" s="28">
        <f>IF(OR(L2777=1,M2777=1),IF(B2777+364&lt;=$D$5,(B2777+364-$D$4+1)/365,IF(B2777&gt;$D$4,($D$5-B2777+1)/365,$D$6/365)),0)</f>
        <v>0.16823192541858289</v>
      </c>
      <c r="O2777" s="28">
        <f>'Data &amp; Parameter'!$E$16*'Data &amp; Parameter'!$E$17*('Data &amp; Parameter'!$E$18+'Data &amp; Parameter'!$E$19)*'Data &amp; Parameter'!$E$20*'Data &amp; Parameter'!$E$37*N2777</f>
        <v>0.58489266798917483</v>
      </c>
      <c r="P2777">
        <f>ROUNDUP(IF(D2777&gt;$D$4,0,($D$4-D2777+1)/365),0)</f>
        <v>0</v>
      </c>
      <c r="Q2777">
        <f>ROUNDUP(IF(D2777&gt;$D$5,0,($D$5-D2777+1)/365),0)</f>
        <v>1</v>
      </c>
      <c r="R2777" s="28">
        <f>IF(OR(P2777=1,Q2777=1),IF(D2777+364&lt;=$D$5,(D2777+364-$D$4+1)/365,IF(D2777&gt;$D$4,($D$5-D2777+1)/365,$D$6/365)),0)</f>
        <v>0.16822986428208062</v>
      </c>
      <c r="S2777" s="28">
        <f>'Data &amp; Parameter'!$E$16*'Data &amp; Parameter'!$E$17*('Data &amp; Parameter'!$E$18+'Data &amp; Parameter'!$E$19)*'Data &amp; Parameter'!$E$20*'Data &amp; Parameter'!$E$37*R2777</f>
        <v>0.58488550202691825</v>
      </c>
      <c r="T2777" s="28">
        <f t="shared" si="43"/>
        <v>1.1697781700160932</v>
      </c>
    </row>
    <row r="2778" spans="1:20" ht="15.75" customHeight="1" x14ac:dyDescent="0.35">
      <c r="A2778">
        <v>2771</v>
      </c>
      <c r="B2778" s="76">
        <v>44240.596990740742</v>
      </c>
      <c r="C2778" s="1" t="s">
        <v>8766</v>
      </c>
      <c r="D2778" s="76">
        <v>44240.597800925927</v>
      </c>
      <c r="E2778" s="1" t="s">
        <v>8767</v>
      </c>
      <c r="F2778" s="1" t="s">
        <v>8768</v>
      </c>
      <c r="G2778" s="1" t="s">
        <v>123</v>
      </c>
      <c r="H2778" s="1" t="s">
        <v>124</v>
      </c>
      <c r="I2778" s="1" t="s">
        <v>125</v>
      </c>
      <c r="J2778" s="1" t="s">
        <v>7528</v>
      </c>
      <c r="K2778" s="1" t="s">
        <v>8674</v>
      </c>
      <c r="L2778">
        <f>ROUNDUP(IF(B2778&gt;$D$4,0,($D$4-B2778+1)/365),0)</f>
        <v>0</v>
      </c>
      <c r="M2778">
        <f>ROUNDUP(IF(B2778&gt;$D$5,0,($D$5-B2778+1)/365),0)</f>
        <v>1</v>
      </c>
      <c r="N2778" s="28">
        <f>IF(OR(L2778=1,M2778=1),IF(B2778+364&lt;=$D$5,(B2778+364-$D$4+1)/365,IF(B2778&gt;$D$4,($D$5-B2778+1)/365,$D$6/365)),0)</f>
        <v>0.16822742262810519</v>
      </c>
      <c r="O2778" s="28">
        <f>'Data &amp; Parameter'!$E$16*'Data &amp; Parameter'!$E$17*('Data &amp; Parameter'!$E$18+'Data &amp; Parameter'!$E$19)*'Data &amp; Parameter'!$E$20*'Data &amp; Parameter'!$E$37*N2778</f>
        <v>0.58487701311790508</v>
      </c>
      <c r="P2778">
        <f>ROUNDUP(IF(D2778&gt;$D$4,0,($D$4-D2778+1)/365),0)</f>
        <v>0</v>
      </c>
      <c r="Q2778">
        <f>ROUNDUP(IF(D2778&gt;$D$5,0,($D$5-D2778+1)/365),0)</f>
        <v>1</v>
      </c>
      <c r="R2778" s="28">
        <f>IF(OR(P2778=1,Q2778=1),IF(D2778+364&lt;=$D$5,(D2778+364-$D$4+1)/365,IF(D2778&gt;$D$4,($D$5-D2778+1)/365,$D$6/365)),0)</f>
        <v>0.16822520294266574</v>
      </c>
      <c r="S2778" s="28">
        <f>'Data &amp; Parameter'!$E$16*'Data &amp; Parameter'!$E$17*('Data &amp; Parameter'!$E$18+'Data &amp; Parameter'!$E$19)*'Data &amp; Parameter'!$E$20*'Data &amp; Parameter'!$E$37*R2778</f>
        <v>0.58486929592786785</v>
      </c>
      <c r="T2778" s="28">
        <f t="shared" si="43"/>
        <v>1.1697463090457729</v>
      </c>
    </row>
    <row r="2779" spans="1:20" ht="15.75" customHeight="1" x14ac:dyDescent="0.35">
      <c r="A2779">
        <v>2772</v>
      </c>
      <c r="B2779" s="76">
        <v>44240.598321759258</v>
      </c>
      <c r="C2779" s="1" t="s">
        <v>8769</v>
      </c>
      <c r="D2779" s="76">
        <v>44240.59888888889</v>
      </c>
      <c r="E2779" s="1" t="s">
        <v>8770</v>
      </c>
      <c r="F2779" s="1" t="s">
        <v>8771</v>
      </c>
      <c r="G2779" s="1" t="s">
        <v>123</v>
      </c>
      <c r="H2779" s="1" t="s">
        <v>124</v>
      </c>
      <c r="I2779" s="1" t="s">
        <v>125</v>
      </c>
      <c r="J2779" s="1" t="s">
        <v>7528</v>
      </c>
      <c r="K2779" s="1" t="s">
        <v>8674</v>
      </c>
      <c r="L2779">
        <f>ROUNDUP(IF(B2779&gt;$D$4,0,($D$4-B2779+1)/365),0)</f>
        <v>0</v>
      </c>
      <c r="M2779">
        <f>ROUNDUP(IF(B2779&gt;$D$5,0,($D$5-B2779+1)/365),0)</f>
        <v>1</v>
      </c>
      <c r="N2779" s="28">
        <f>IF(OR(L2779=1,M2779=1),IF(B2779+364&lt;=$D$5,(B2779+364-$D$4+1)/365,IF(B2779&gt;$D$4,($D$5-B2779+1)/365,$D$6/365)),0)</f>
        <v>0.16822377600203178</v>
      </c>
      <c r="O2779" s="28">
        <f>'Data &amp; Parameter'!$E$16*'Data &amp; Parameter'!$E$17*('Data &amp; Parameter'!$E$18+'Data &amp; Parameter'!$E$19)*'Data &amp; Parameter'!$E$20*'Data &amp; Parameter'!$E$37*N2779</f>
        <v>0.58486433487714939</v>
      </c>
      <c r="P2779">
        <f>ROUNDUP(IF(D2779&gt;$D$4,0,($D$4-D2779+1)/365),0)</f>
        <v>0</v>
      </c>
      <c r="Q2779">
        <f>ROUNDUP(IF(D2779&gt;$D$5,0,($D$5-D2779+1)/365),0)</f>
        <v>1</v>
      </c>
      <c r="R2779" s="28">
        <f>IF(OR(P2779=1,Q2779=1),IF(D2779+364&lt;=$D$5,(D2779+364-$D$4+1)/365,IF(D2779&gt;$D$4,($D$5-D2779+1)/365,$D$6/365)),0)</f>
        <v>0.16822222222222019</v>
      </c>
      <c r="S2779" s="28">
        <f>'Data &amp; Parameter'!$E$16*'Data &amp; Parameter'!$E$17*('Data &amp; Parameter'!$E$18+'Data &amp; Parameter'!$E$19)*'Data &amp; Parameter'!$E$20*'Data &amp; Parameter'!$E$37*R2779</f>
        <v>0.58485893284410961</v>
      </c>
      <c r="T2779" s="28">
        <f t="shared" si="43"/>
        <v>1.169723267721259</v>
      </c>
    </row>
    <row r="2780" spans="1:20" ht="15.75" customHeight="1" x14ac:dyDescent="0.35">
      <c r="A2780">
        <v>2773</v>
      </c>
      <c r="B2780" s="76">
        <v>44240.601493055554</v>
      </c>
      <c r="C2780" s="1" t="s">
        <v>8772</v>
      </c>
      <c r="D2780" s="76">
        <v>44240.602361111116</v>
      </c>
      <c r="E2780" s="1" t="s">
        <v>8773</v>
      </c>
      <c r="F2780" s="1" t="s">
        <v>8774</v>
      </c>
      <c r="G2780" s="1" t="s">
        <v>123</v>
      </c>
      <c r="H2780" s="1" t="s">
        <v>124</v>
      </c>
      <c r="I2780" s="1" t="s">
        <v>125</v>
      </c>
      <c r="J2780" s="1" t="s">
        <v>7528</v>
      </c>
      <c r="K2780" s="1" t="s">
        <v>8674</v>
      </c>
      <c r="L2780">
        <f>ROUNDUP(IF(B2780&gt;$D$4,0,($D$4-B2780+1)/365),0)</f>
        <v>0</v>
      </c>
      <c r="M2780">
        <f>ROUNDUP(IF(B2780&gt;$D$5,0,($D$5-B2780+1)/365),0)</f>
        <v>1</v>
      </c>
      <c r="N2780" s="28">
        <f>IF(OR(L2780=1,M2780=1),IF(B2780+364&lt;=$D$5,(B2780+364-$D$4+1)/365,IF(B2780&gt;$D$4,($D$5-B2780+1)/365,$D$6/365)),0)</f>
        <v>0.16821508751903047</v>
      </c>
      <c r="O2780" s="28">
        <f>'Data &amp; Parameter'!$E$16*'Data &amp; Parameter'!$E$17*('Data &amp; Parameter'!$E$18+'Data &amp; Parameter'!$E$19)*'Data &amp; Parameter'!$E$20*'Data &amp; Parameter'!$E$37*N2780</f>
        <v>0.58483412759044817</v>
      </c>
      <c r="P2780">
        <f>ROUNDUP(IF(D2780&gt;$D$4,0,($D$4-D2780+1)/365),0)</f>
        <v>0</v>
      </c>
      <c r="Q2780">
        <f>ROUNDUP(IF(D2780&gt;$D$5,0,($D$5-D2780+1)/365),0)</f>
        <v>1</v>
      </c>
      <c r="R2780" s="28">
        <f>IF(OR(P2780=1,Q2780=1),IF(D2780+364&lt;=$D$5,(D2780+364-$D$4+1)/365,IF(D2780&gt;$D$4,($D$5-D2780+1)/365,$D$6/365)),0)</f>
        <v>0.16821270928461399</v>
      </c>
      <c r="S2780" s="28">
        <f>'Data &amp; Parameter'!$E$16*'Data &amp; Parameter'!$E$17*('Data &amp; Parameter'!$E$18+'Data &amp; Parameter'!$E$19)*'Data &amp; Parameter'!$E$20*'Data &amp; Parameter'!$E$37*R2780</f>
        <v>0.58482585917249186</v>
      </c>
      <c r="T2780" s="28">
        <f t="shared" si="43"/>
        <v>1.16965998676294</v>
      </c>
    </row>
    <row r="2781" spans="1:20" ht="15.75" customHeight="1" x14ac:dyDescent="0.35">
      <c r="A2781">
        <v>2774</v>
      </c>
      <c r="B2781" s="76">
        <v>44240.602071759262</v>
      </c>
      <c r="C2781" s="1" t="s">
        <v>8775</v>
      </c>
      <c r="D2781" s="76">
        <v>44240.602546296301</v>
      </c>
      <c r="E2781" s="1" t="s">
        <v>8776</v>
      </c>
      <c r="F2781" s="1" t="s">
        <v>8777</v>
      </c>
      <c r="G2781" s="1" t="s">
        <v>123</v>
      </c>
      <c r="H2781" s="1" t="s">
        <v>124</v>
      </c>
      <c r="I2781" s="1" t="s">
        <v>125</v>
      </c>
      <c r="J2781" s="1" t="s">
        <v>7528</v>
      </c>
      <c r="K2781" s="1" t="s">
        <v>8674</v>
      </c>
      <c r="L2781">
        <f>ROUNDUP(IF(B2781&gt;$D$4,0,($D$4-B2781+1)/365),0)</f>
        <v>0</v>
      </c>
      <c r="M2781">
        <f>ROUNDUP(IF(B2781&gt;$D$5,0,($D$5-B2781+1)/365),0)</f>
        <v>1</v>
      </c>
      <c r="N2781" s="28">
        <f>IF(OR(L2781=1,M2781=1),IF(B2781+364&lt;=$D$5,(B2781+364-$D$4+1)/365,IF(B2781&gt;$D$4,($D$5-B2781+1)/365,$D$6/365)),0)</f>
        <v>0.16821350202941948</v>
      </c>
      <c r="O2781" s="28">
        <f>'Data &amp; Parameter'!$E$16*'Data &amp; Parameter'!$E$17*('Data &amp; Parameter'!$E$18+'Data &amp; Parameter'!$E$19)*'Data &amp; Parameter'!$E$20*'Data &amp; Parameter'!$E$37*N2781</f>
        <v>0.58482861531181063</v>
      </c>
      <c r="P2781">
        <f>ROUNDUP(IF(D2781&gt;$D$4,0,($D$4-D2781+1)/365),0)</f>
        <v>0</v>
      </c>
      <c r="Q2781">
        <f>ROUNDUP(IF(D2781&gt;$D$5,0,($D$5-D2781+1)/365),0)</f>
        <v>1</v>
      </c>
      <c r="R2781" s="28">
        <f>IF(OR(P2781=1,Q2781=1),IF(D2781+364&lt;=$D$5,(D2781+364-$D$4+1)/365,IF(D2781&gt;$D$4,($D$5-D2781+1)/365,$D$6/365)),0)</f>
        <v>0.16821220192794326</v>
      </c>
      <c r="S2781" s="28">
        <f>'Data &amp; Parameter'!$E$16*'Data &amp; Parameter'!$E$17*('Data &amp; Parameter'!$E$18+'Data &amp; Parameter'!$E$19)*'Data &amp; Parameter'!$E$20*'Data &amp; Parameter'!$E$37*R2781</f>
        <v>0.58482409524334444</v>
      </c>
      <c r="T2781" s="28">
        <f t="shared" si="43"/>
        <v>1.1696527105551551</v>
      </c>
    </row>
    <row r="2782" spans="1:20" ht="15.75" customHeight="1" x14ac:dyDescent="0.35">
      <c r="A2782">
        <v>2775</v>
      </c>
      <c r="B2782" s="76">
        <v>44240.605115740742</v>
      </c>
      <c r="C2782" s="1" t="s">
        <v>8778</v>
      </c>
      <c r="D2782" s="76">
        <v>44240.605624999997</v>
      </c>
      <c r="E2782" s="1" t="s">
        <v>8779</v>
      </c>
      <c r="F2782" s="1" t="s">
        <v>8780</v>
      </c>
      <c r="G2782" s="1" t="s">
        <v>123</v>
      </c>
      <c r="H2782" s="1" t="s">
        <v>124</v>
      </c>
      <c r="I2782" s="1" t="s">
        <v>125</v>
      </c>
      <c r="J2782" s="1" t="s">
        <v>7528</v>
      </c>
      <c r="K2782" s="1" t="s">
        <v>8674</v>
      </c>
      <c r="L2782">
        <f>ROUNDUP(IF(B2782&gt;$D$4,0,($D$4-B2782+1)/365),0)</f>
        <v>0</v>
      </c>
      <c r="M2782">
        <f>ROUNDUP(IF(B2782&gt;$D$5,0,($D$5-B2782+1)/365),0)</f>
        <v>1</v>
      </c>
      <c r="N2782" s="28">
        <f>IF(OR(L2782=1,M2782=1),IF(B2782+364&lt;=$D$5,(B2782+364-$D$4+1)/365,IF(B2782&gt;$D$4,($D$5-B2782+1)/365,$D$6/365)),0)</f>
        <v>0.1682051623541318</v>
      </c>
      <c r="O2782" s="28">
        <f>'Data &amp; Parameter'!$E$16*'Data &amp; Parameter'!$E$17*('Data &amp; Parameter'!$E$18+'Data &amp; Parameter'!$E$19)*'Data &amp; Parameter'!$E$20*'Data &amp; Parameter'!$E$37*N2782</f>
        <v>0.5847996207264069</v>
      </c>
      <c r="P2782">
        <f>ROUNDUP(IF(D2782&gt;$D$4,0,($D$4-D2782+1)/365),0)</f>
        <v>0</v>
      </c>
      <c r="Q2782">
        <f>ROUNDUP(IF(D2782&gt;$D$5,0,($D$5-D2782+1)/365),0)</f>
        <v>1</v>
      </c>
      <c r="R2782" s="28">
        <f>IF(OR(P2782=1,Q2782=1),IF(D2782+364&lt;=$D$5,(D2782+364-$D$4+1)/365,IF(D2782&gt;$D$4,($D$5-D2782+1)/365,$D$6/365)),0)</f>
        <v>0.16820376712329724</v>
      </c>
      <c r="S2782" s="28">
        <f>'Data &amp; Parameter'!$E$16*'Data &amp; Parameter'!$E$17*('Data &amp; Parameter'!$E$18+'Data &amp; Parameter'!$E$19)*'Data &amp; Parameter'!$E$20*'Data &amp; Parameter'!$E$37*R2782</f>
        <v>0.58479476992128621</v>
      </c>
      <c r="T2782" s="28">
        <f t="shared" si="43"/>
        <v>1.1695943906476931</v>
      </c>
    </row>
    <row r="2783" spans="1:20" ht="15.75" customHeight="1" x14ac:dyDescent="0.35">
      <c r="A2783">
        <v>2776</v>
      </c>
      <c r="B2783" s="76">
        <v>44240.605370370366</v>
      </c>
      <c r="C2783" s="1" t="s">
        <v>8781</v>
      </c>
      <c r="D2783" s="76">
        <v>44240.606006944443</v>
      </c>
      <c r="E2783" s="1" t="s">
        <v>8782</v>
      </c>
      <c r="F2783" s="1" t="s">
        <v>8783</v>
      </c>
      <c r="G2783" s="1" t="s">
        <v>123</v>
      </c>
      <c r="H2783" s="1" t="s">
        <v>124</v>
      </c>
      <c r="I2783" s="1" t="s">
        <v>125</v>
      </c>
      <c r="J2783" s="1" t="s">
        <v>7528</v>
      </c>
      <c r="K2783" s="1" t="s">
        <v>8667</v>
      </c>
      <c r="L2783">
        <f>ROUNDUP(IF(B2783&gt;$D$4,0,($D$4-B2783+1)/365),0)</f>
        <v>0</v>
      </c>
      <c r="M2783">
        <f>ROUNDUP(IF(B2783&gt;$D$5,0,($D$5-B2783+1)/365),0)</f>
        <v>1</v>
      </c>
      <c r="N2783" s="28">
        <f>IF(OR(L2783=1,M2783=1),IF(B2783+364&lt;=$D$5,(B2783+364-$D$4+1)/365,IF(B2783&gt;$D$4,($D$5-B2783+1)/365,$D$6/365)),0)</f>
        <v>0.1682044647387245</v>
      </c>
      <c r="O2783" s="28">
        <f>'Data &amp; Parameter'!$E$16*'Data &amp; Parameter'!$E$17*('Data &amp; Parameter'!$E$18+'Data &amp; Parameter'!$E$19)*'Data &amp; Parameter'!$E$20*'Data &amp; Parameter'!$E$37*N2783</f>
        <v>0.5847971953238813</v>
      </c>
      <c r="P2783">
        <f>ROUNDUP(IF(D2783&gt;$D$4,0,($D$4-D2783+1)/365),0)</f>
        <v>0</v>
      </c>
      <c r="Q2783">
        <f>ROUNDUP(IF(D2783&gt;$D$5,0,($D$5-D2783+1)/365),0)</f>
        <v>1</v>
      </c>
      <c r="R2783" s="28">
        <f>IF(OR(P2783=1,Q2783=1),IF(D2783+364&lt;=$D$5,(D2783+364-$D$4+1)/365,IF(D2783&gt;$D$4,($D$5-D2783+1)/365,$D$6/365)),0)</f>
        <v>0.16820272070015638</v>
      </c>
      <c r="S2783" s="28">
        <f>'Data &amp; Parameter'!$E$16*'Data &amp; Parameter'!$E$17*('Data &amp; Parameter'!$E$18+'Data &amp; Parameter'!$E$19)*'Data &amp; Parameter'!$E$20*'Data &amp; Parameter'!$E$37*R2783</f>
        <v>0.58479113181739373</v>
      </c>
      <c r="T2783" s="28">
        <f t="shared" si="43"/>
        <v>1.169588327141275</v>
      </c>
    </row>
    <row r="2784" spans="1:20" ht="15.75" customHeight="1" x14ac:dyDescent="0.35">
      <c r="A2784">
        <v>2777</v>
      </c>
      <c r="B2784" s="76">
        <v>44240.608958333338</v>
      </c>
      <c r="C2784" s="1" t="s">
        <v>8784</v>
      </c>
      <c r="D2784" s="76">
        <v>44240.609398148154</v>
      </c>
      <c r="E2784" s="1" t="s">
        <v>8785</v>
      </c>
      <c r="F2784" s="1" t="s">
        <v>8786</v>
      </c>
      <c r="G2784" s="1" t="s">
        <v>123</v>
      </c>
      <c r="H2784" s="1" t="s">
        <v>124</v>
      </c>
      <c r="I2784" s="1" t="s">
        <v>125</v>
      </c>
      <c r="J2784" s="1" t="s">
        <v>7528</v>
      </c>
      <c r="K2784" s="1" t="s">
        <v>8674</v>
      </c>
      <c r="L2784">
        <f>ROUNDUP(IF(B2784&gt;$D$4,0,($D$4-B2784+1)/365),0)</f>
        <v>0</v>
      </c>
      <c r="M2784">
        <f>ROUNDUP(IF(B2784&gt;$D$5,0,($D$5-B2784+1)/365),0)</f>
        <v>1</v>
      </c>
      <c r="N2784" s="28">
        <f>IF(OR(L2784=1,M2784=1),IF(B2784+364&lt;=$D$5,(B2784+364-$D$4+1)/365,IF(B2784&gt;$D$4,($D$5-B2784+1)/365,$D$6/365)),0)</f>
        <v>0.16819463470318413</v>
      </c>
      <c r="O2784" s="28">
        <f>'Data &amp; Parameter'!$E$16*'Data &amp; Parameter'!$E$17*('Data &amp; Parameter'!$E$18+'Data &amp; Parameter'!$E$19)*'Data &amp; Parameter'!$E$20*'Data &amp; Parameter'!$E$37*N2784</f>
        <v>0.58476301919649454</v>
      </c>
      <c r="P2784">
        <f>ROUNDUP(IF(D2784&gt;$D$4,0,($D$4-D2784+1)/365),0)</f>
        <v>0</v>
      </c>
      <c r="Q2784">
        <f>ROUNDUP(IF(D2784&gt;$D$5,0,($D$5-D2784+1)/365),0)</f>
        <v>1</v>
      </c>
      <c r="R2784" s="28">
        <f>IF(OR(P2784=1,Q2784=1),IF(D2784+364&lt;=$D$5,(D2784+364-$D$4+1)/365,IF(D2784&gt;$D$4,($D$5-D2784+1)/365,$D$6/365)),0)</f>
        <v>0.16819342973108614</v>
      </c>
      <c r="S2784" s="28">
        <f>'Data &amp; Parameter'!$E$16*'Data &amp; Parameter'!$E$17*('Data &amp; Parameter'!$E$18+'Data &amp; Parameter'!$E$19)*'Data &amp; Parameter'!$E$20*'Data &amp; Parameter'!$E$37*R2784</f>
        <v>0.58475882986475203</v>
      </c>
      <c r="T2784" s="28">
        <f t="shared" si="43"/>
        <v>1.1695218490612467</v>
      </c>
    </row>
    <row r="2785" spans="1:20" ht="15.75" customHeight="1" x14ac:dyDescent="0.35">
      <c r="A2785">
        <v>2778</v>
      </c>
      <c r="B2785" s="76">
        <v>44240.609166666662</v>
      </c>
      <c r="C2785" s="1" t="s">
        <v>8787</v>
      </c>
      <c r="D2785" s="76">
        <v>44240.610752314809</v>
      </c>
      <c r="E2785" s="1" t="s">
        <v>8788</v>
      </c>
      <c r="F2785" s="1" t="s">
        <v>8789</v>
      </c>
      <c r="G2785" s="1" t="s">
        <v>123</v>
      </c>
      <c r="H2785" s="1" t="s">
        <v>124</v>
      </c>
      <c r="I2785" s="1" t="s">
        <v>125</v>
      </c>
      <c r="J2785" s="1" t="s">
        <v>7528</v>
      </c>
      <c r="K2785" s="1" t="s">
        <v>8667</v>
      </c>
      <c r="L2785">
        <f>ROUNDUP(IF(B2785&gt;$D$4,0,($D$4-B2785+1)/365),0)</f>
        <v>0</v>
      </c>
      <c r="M2785">
        <f>ROUNDUP(IF(B2785&gt;$D$5,0,($D$5-B2785+1)/365),0)</f>
        <v>1</v>
      </c>
      <c r="N2785" s="28">
        <f>IF(OR(L2785=1,M2785=1),IF(B2785+364&lt;=$D$5,(B2785+364-$D$4+1)/365,IF(B2785&gt;$D$4,($D$5-B2785+1)/365,$D$6/365)),0)</f>
        <v>0.16819406392695446</v>
      </c>
      <c r="O2785" s="28">
        <f>'Data &amp; Parameter'!$E$16*'Data &amp; Parameter'!$E$17*('Data &amp; Parameter'!$E$18+'Data &amp; Parameter'!$E$19)*'Data &amp; Parameter'!$E$20*'Data &amp; Parameter'!$E$37*N2785</f>
        <v>0.58476103477629027</v>
      </c>
      <c r="P2785">
        <f>ROUNDUP(IF(D2785&gt;$D$4,0,($D$4-D2785+1)/365),0)</f>
        <v>0</v>
      </c>
      <c r="Q2785">
        <f>ROUNDUP(IF(D2785&gt;$D$5,0,($D$5-D2785+1)/365),0)</f>
        <v>1</v>
      </c>
      <c r="R2785" s="28">
        <f>IF(OR(P2785=1,Q2785=1),IF(D2785+364&lt;=$D$5,(D2785+364-$D$4+1)/365,IF(D2785&gt;$D$4,($D$5-D2785+1)/365,$D$6/365)),0)</f>
        <v>0.16818971968545382</v>
      </c>
      <c r="S2785" s="28">
        <f>'Data &amp; Parameter'!$E$16*'Data &amp; Parameter'!$E$17*('Data &amp; Parameter'!$E$18+'Data &amp; Parameter'!$E$19)*'Data &amp; Parameter'!$E$20*'Data &amp; Parameter'!$E$37*R2785</f>
        <v>0.58474593113293971</v>
      </c>
      <c r="T2785" s="28">
        <f t="shared" si="43"/>
        <v>1.1695069659092301</v>
      </c>
    </row>
    <row r="2786" spans="1:20" ht="15.75" customHeight="1" x14ac:dyDescent="0.35">
      <c r="A2786">
        <v>2779</v>
      </c>
      <c r="B2786" s="76">
        <v>44240.612314814818</v>
      </c>
      <c r="C2786" s="1" t="s">
        <v>8790</v>
      </c>
      <c r="D2786" s="76">
        <v>44240.612835648149</v>
      </c>
      <c r="E2786" s="1" t="s">
        <v>8791</v>
      </c>
      <c r="F2786" s="1" t="s">
        <v>8792</v>
      </c>
      <c r="G2786" s="1" t="s">
        <v>123</v>
      </c>
      <c r="H2786" s="1" t="s">
        <v>124</v>
      </c>
      <c r="I2786" s="1" t="s">
        <v>125</v>
      </c>
      <c r="J2786" s="1" t="s">
        <v>7528</v>
      </c>
      <c r="K2786" s="1" t="s">
        <v>8667</v>
      </c>
      <c r="L2786">
        <f>ROUNDUP(IF(B2786&gt;$D$4,0,($D$4-B2786+1)/365),0)</f>
        <v>0</v>
      </c>
      <c r="M2786">
        <f>ROUNDUP(IF(B2786&gt;$D$5,0,($D$5-B2786+1)/365),0)</f>
        <v>1</v>
      </c>
      <c r="N2786" s="28">
        <f>IF(OR(L2786=1,M2786=1),IF(B2786+364&lt;=$D$5,(B2786+364-$D$4+1)/365,IF(B2786&gt;$D$4,($D$5-B2786+1)/365,$D$6/365)),0)</f>
        <v>0.16818543886351209</v>
      </c>
      <c r="O2786" s="28">
        <f>'Data &amp; Parameter'!$E$16*'Data &amp; Parameter'!$E$17*('Data &amp; Parameter'!$E$18+'Data &amp; Parameter'!$E$19)*'Data &amp; Parameter'!$E$20*'Data &amp; Parameter'!$E$37*N2786</f>
        <v>0.5847310479806459</v>
      </c>
      <c r="P2786">
        <f>ROUNDUP(IF(D2786&gt;$D$4,0,($D$4-D2786+1)/365),0)</f>
        <v>0</v>
      </c>
      <c r="Q2786">
        <f>ROUNDUP(IF(D2786&gt;$D$5,0,($D$5-D2786+1)/365),0)</f>
        <v>1</v>
      </c>
      <c r="R2786" s="28">
        <f>IF(OR(P2786=1,Q2786=1),IF(D2786+364&lt;=$D$5,(D2786+364-$D$4+1)/365,IF(D2786&gt;$D$4,($D$5-D2786+1)/365,$D$6/365)),0)</f>
        <v>0.16818401192287813</v>
      </c>
      <c r="S2786" s="28">
        <f>'Data &amp; Parameter'!$E$16*'Data &amp; Parameter'!$E$17*('Data &amp; Parameter'!$E$18+'Data &amp; Parameter'!$E$19)*'Data &amp; Parameter'!$E$20*'Data &amp; Parameter'!$E$37*R2786</f>
        <v>0.58472608692992745</v>
      </c>
      <c r="T2786" s="28">
        <f t="shared" si="43"/>
        <v>1.1694571349105733</v>
      </c>
    </row>
    <row r="2787" spans="1:20" ht="15.75" customHeight="1" x14ac:dyDescent="0.35">
      <c r="A2787">
        <v>2780</v>
      </c>
      <c r="B2787" s="76">
        <v>44240.613483796296</v>
      </c>
      <c r="C2787" s="1" t="s">
        <v>8793</v>
      </c>
      <c r="D2787" s="76">
        <v>44240.614340277782</v>
      </c>
      <c r="E2787" s="1" t="s">
        <v>8794</v>
      </c>
      <c r="F2787" s="1" t="s">
        <v>8795</v>
      </c>
      <c r="G2787" s="1" t="s">
        <v>123</v>
      </c>
      <c r="H2787" s="1" t="s">
        <v>124</v>
      </c>
      <c r="I2787" s="1" t="s">
        <v>125</v>
      </c>
      <c r="J2787" s="1" t="s">
        <v>7528</v>
      </c>
      <c r="K2787" s="1" t="s">
        <v>8667</v>
      </c>
      <c r="L2787">
        <f>ROUNDUP(IF(B2787&gt;$D$4,0,($D$4-B2787+1)/365),0)</f>
        <v>0</v>
      </c>
      <c r="M2787">
        <f>ROUNDUP(IF(B2787&gt;$D$5,0,($D$5-B2787+1)/365),0)</f>
        <v>1</v>
      </c>
      <c r="N2787" s="28">
        <f>IF(OR(L2787=1,M2787=1),IF(B2787+364&lt;=$D$5,(B2787+364-$D$4+1)/365,IF(B2787&gt;$D$4,($D$5-B2787+1)/365,$D$6/365)),0)</f>
        <v>0.16818223617453054</v>
      </c>
      <c r="O2787" s="28">
        <f>'Data &amp; Parameter'!$E$16*'Data &amp; Parameter'!$E$17*('Data &amp; Parameter'!$E$18+'Data &amp; Parameter'!$E$19)*'Data &amp; Parameter'!$E$20*'Data &amp; Parameter'!$E$37*N2787</f>
        <v>0.5847199131779115</v>
      </c>
      <c r="P2787">
        <f>ROUNDUP(IF(D2787&gt;$D$4,0,($D$4-D2787+1)/365),0)</f>
        <v>0</v>
      </c>
      <c r="Q2787">
        <f>ROUNDUP(IF(D2787&gt;$D$5,0,($D$5-D2787+1)/365),0)</f>
        <v>1</v>
      </c>
      <c r="R2787" s="28">
        <f>IF(OR(P2787=1,Q2787=1),IF(D2787+364&lt;=$D$5,(D2787+364-$D$4+1)/365,IF(D2787&gt;$D$4,($D$5-D2787+1)/365,$D$6/365)),0)</f>
        <v>0.16817988964991346</v>
      </c>
      <c r="S2787" s="28">
        <f>'Data &amp; Parameter'!$E$16*'Data &amp; Parameter'!$E$17*('Data &amp; Parameter'!$E$18+'Data &amp; Parameter'!$E$19)*'Data &amp; Parameter'!$E$20*'Data &amp; Parameter'!$E$37*R2787</f>
        <v>0.58471175500555295</v>
      </c>
      <c r="T2787" s="28">
        <f t="shared" si="43"/>
        <v>1.1694316681834644</v>
      </c>
    </row>
    <row r="2788" spans="1:20" ht="15.75" customHeight="1" x14ac:dyDescent="0.35">
      <c r="A2788">
        <v>2781</v>
      </c>
      <c r="B2788" s="76">
        <v>44240.616076388891</v>
      </c>
      <c r="C2788" s="1" t="s">
        <v>8796</v>
      </c>
      <c r="D2788" s="76">
        <v>44240.616886574076</v>
      </c>
      <c r="E2788" s="1" t="s">
        <v>8797</v>
      </c>
      <c r="F2788" s="1" t="s">
        <v>8798</v>
      </c>
      <c r="G2788" s="1" t="s">
        <v>123</v>
      </c>
      <c r="H2788" s="1" t="s">
        <v>124</v>
      </c>
      <c r="I2788" s="1" t="s">
        <v>125</v>
      </c>
      <c r="J2788" s="1" t="s">
        <v>7528</v>
      </c>
      <c r="K2788" s="1" t="s">
        <v>8667</v>
      </c>
      <c r="L2788">
        <f>ROUNDUP(IF(B2788&gt;$D$4,0,($D$4-B2788+1)/365),0)</f>
        <v>0</v>
      </c>
      <c r="M2788">
        <f>ROUNDUP(IF(B2788&gt;$D$5,0,($D$5-B2788+1)/365),0)</f>
        <v>1</v>
      </c>
      <c r="N2788" s="28">
        <f>IF(OR(L2788=1,M2788=1),IF(B2788+364&lt;=$D$5,(B2788+364-$D$4+1)/365,IF(B2788&gt;$D$4,($D$5-B2788+1)/365,$D$6/365)),0)</f>
        <v>0.16817513318112032</v>
      </c>
      <c r="O2788" s="28">
        <f>'Data &amp; Parameter'!$E$16*'Data &amp; Parameter'!$E$17*('Data &amp; Parameter'!$E$18+'Data &amp; Parameter'!$E$19)*'Data &amp; Parameter'!$E$20*'Data &amp; Parameter'!$E$37*N2788</f>
        <v>0.58469521816977865</v>
      </c>
      <c r="P2788">
        <f>ROUNDUP(IF(D2788&gt;$D$4,0,($D$4-D2788+1)/365),0)</f>
        <v>0</v>
      </c>
      <c r="Q2788">
        <f>ROUNDUP(IF(D2788&gt;$D$5,0,($D$5-D2788+1)/365),0)</f>
        <v>1</v>
      </c>
      <c r="R2788" s="28">
        <f>IF(OR(P2788=1,Q2788=1),IF(D2788+364&lt;=$D$5,(D2788+364-$D$4+1)/365,IF(D2788&gt;$D$4,($D$5-D2788+1)/365,$D$6/365)),0)</f>
        <v>0.16817291349568086</v>
      </c>
      <c r="S2788" s="28">
        <f>'Data &amp; Parameter'!$E$16*'Data &amp; Parameter'!$E$17*('Data &amp; Parameter'!$E$18+'Data &amp; Parameter'!$E$19)*'Data &amp; Parameter'!$E$20*'Data &amp; Parameter'!$E$37*R2788</f>
        <v>0.58468750097974154</v>
      </c>
      <c r="T2788" s="28">
        <f t="shared" si="43"/>
        <v>1.1693827191495201</v>
      </c>
    </row>
    <row r="2789" spans="1:20" ht="15.75" customHeight="1" x14ac:dyDescent="0.35">
      <c r="A2789">
        <v>2782</v>
      </c>
      <c r="B2789" s="76">
        <v>44240.617071759261</v>
      </c>
      <c r="C2789" s="1" t="s">
        <v>8799</v>
      </c>
      <c r="D2789" s="76">
        <v>44240.61782407407</v>
      </c>
      <c r="E2789" s="1" t="s">
        <v>8800</v>
      </c>
      <c r="F2789" s="1" t="s">
        <v>8801</v>
      </c>
      <c r="G2789" s="1" t="s">
        <v>123</v>
      </c>
      <c r="H2789" s="1" t="s">
        <v>124</v>
      </c>
      <c r="I2789" s="1" t="s">
        <v>125</v>
      </c>
      <c r="J2789" s="1" t="s">
        <v>7528</v>
      </c>
      <c r="K2789" s="1" t="s">
        <v>8674</v>
      </c>
      <c r="L2789">
        <f>ROUNDUP(IF(B2789&gt;$D$4,0,($D$4-B2789+1)/365),0)</f>
        <v>0</v>
      </c>
      <c r="M2789">
        <f>ROUNDUP(IF(B2789&gt;$D$5,0,($D$5-B2789+1)/365),0)</f>
        <v>1</v>
      </c>
      <c r="N2789" s="28">
        <f>IF(OR(L2789=1,M2789=1),IF(B2789+364&lt;=$D$5,(B2789+364-$D$4+1)/365,IF(B2789&gt;$D$4,($D$5-B2789+1)/365,$D$6/365)),0)</f>
        <v>0.16817240613901011</v>
      </c>
      <c r="O2789" s="28">
        <f>'Data &amp; Parameter'!$E$16*'Data &amp; Parameter'!$E$17*('Data &amp; Parameter'!$E$18+'Data &amp; Parameter'!$E$19)*'Data &amp; Parameter'!$E$20*'Data &amp; Parameter'!$E$37*N2789</f>
        <v>0.58468573705059401</v>
      </c>
      <c r="P2789">
        <f>ROUNDUP(IF(D2789&gt;$D$4,0,($D$4-D2789+1)/365),0)</f>
        <v>0</v>
      </c>
      <c r="Q2789">
        <f>ROUNDUP(IF(D2789&gt;$D$5,0,($D$5-D2789+1)/365),0)</f>
        <v>1</v>
      </c>
      <c r="R2789" s="28">
        <f>IF(OR(P2789=1,Q2789=1),IF(D2789+364&lt;=$D$5,(D2789+364-$D$4+1)/365,IF(D2789&gt;$D$4,($D$5-D2789+1)/365,$D$6/365)),0)</f>
        <v>0.16817034500254771</v>
      </c>
      <c r="S2789" s="28">
        <f>'Data &amp; Parameter'!$E$16*'Data &amp; Parameter'!$E$17*('Data &amp; Parameter'!$E$18+'Data &amp; Parameter'!$E$19)*'Data &amp; Parameter'!$E$20*'Data &amp; Parameter'!$E$37*R2789</f>
        <v>0.5846785710884761</v>
      </c>
      <c r="T2789" s="28">
        <f t="shared" si="43"/>
        <v>1.1693643081390701</v>
      </c>
    </row>
    <row r="2790" spans="1:20" ht="15.75" customHeight="1" x14ac:dyDescent="0.35">
      <c r="A2790">
        <v>2783</v>
      </c>
      <c r="B2790" s="76">
        <v>44240.621168981481</v>
      </c>
      <c r="C2790" s="1" t="s">
        <v>8802</v>
      </c>
      <c r="D2790" s="76">
        <v>44240.621562500004</v>
      </c>
      <c r="E2790" s="1" t="s">
        <v>8803</v>
      </c>
      <c r="F2790" s="1" t="s">
        <v>8804</v>
      </c>
      <c r="G2790" s="1" t="s">
        <v>123</v>
      </c>
      <c r="H2790" s="1" t="s">
        <v>124</v>
      </c>
      <c r="I2790" s="1" t="s">
        <v>125</v>
      </c>
      <c r="J2790" s="1" t="s">
        <v>7528</v>
      </c>
      <c r="K2790" s="1" t="s">
        <v>8674</v>
      </c>
      <c r="L2790">
        <f>ROUNDUP(IF(B2790&gt;$D$4,0,($D$4-B2790+1)/365),0)</f>
        <v>0</v>
      </c>
      <c r="M2790">
        <f>ROUNDUP(IF(B2790&gt;$D$5,0,($D$5-B2790+1)/365),0)</f>
        <v>1</v>
      </c>
      <c r="N2790" s="28">
        <f>IF(OR(L2790=1,M2790=1),IF(B2790+364&lt;=$D$5,(B2790+364-$D$4+1)/365,IF(B2790&gt;$D$4,($D$5-B2790+1)/365,$D$6/365)),0)</f>
        <v>0.16816118087265514</v>
      </c>
      <c r="O2790" s="28">
        <f>'Data &amp; Parameter'!$E$16*'Data &amp; Parameter'!$E$17*('Data &amp; Parameter'!$E$18+'Data &amp; Parameter'!$E$19)*'Data &amp; Parameter'!$E$20*'Data &amp; Parameter'!$E$37*N2790</f>
        <v>0.58464671011815594</v>
      </c>
      <c r="P2790">
        <f>ROUNDUP(IF(D2790&gt;$D$4,0,($D$4-D2790+1)/365),0)</f>
        <v>0</v>
      </c>
      <c r="Q2790">
        <f>ROUNDUP(IF(D2790&gt;$D$5,0,($D$5-D2790+1)/365),0)</f>
        <v>1</v>
      </c>
      <c r="R2790" s="28">
        <f>IF(OR(P2790=1,Q2790=1),IF(D2790+364&lt;=$D$5,(D2790+364-$D$4+1)/365,IF(D2790&gt;$D$4,($D$5-D2790+1)/365,$D$6/365)),0)</f>
        <v>0.16816010273971485</v>
      </c>
      <c r="S2790" s="28">
        <f>'Data &amp; Parameter'!$E$16*'Data &amp; Parameter'!$E$17*('Data &amp; Parameter'!$E$18+'Data &amp; Parameter'!$E$19)*'Data &amp; Parameter'!$E$20*'Data &amp; Parameter'!$E$37*R2790</f>
        <v>0.58464296176866559</v>
      </c>
      <c r="T2790" s="28">
        <f t="shared" si="43"/>
        <v>1.1692896718868215</v>
      </c>
    </row>
    <row r="2791" spans="1:20" ht="15.75" customHeight="1" x14ac:dyDescent="0.35">
      <c r="A2791">
        <v>2784</v>
      </c>
      <c r="B2791" s="76">
        <v>44240.623090277775</v>
      </c>
      <c r="C2791" s="1" t="s">
        <v>8805</v>
      </c>
      <c r="D2791" s="76">
        <v>44240.623599537037</v>
      </c>
      <c r="E2791" s="1" t="s">
        <v>8806</v>
      </c>
      <c r="F2791" s="1" t="s">
        <v>8807</v>
      </c>
      <c r="G2791" s="1" t="s">
        <v>123</v>
      </c>
      <c r="H2791" s="1" t="s">
        <v>124</v>
      </c>
      <c r="I2791" s="1" t="s">
        <v>125</v>
      </c>
      <c r="J2791" s="1" t="s">
        <v>8808</v>
      </c>
      <c r="K2791" s="1" t="s">
        <v>8667</v>
      </c>
      <c r="L2791">
        <f>ROUNDUP(IF(B2791&gt;$D$4,0,($D$4-B2791+1)/365),0)</f>
        <v>0</v>
      </c>
      <c r="M2791">
        <f>ROUNDUP(IF(B2791&gt;$D$5,0,($D$5-B2791+1)/365),0)</f>
        <v>1</v>
      </c>
      <c r="N2791" s="28">
        <f>IF(OR(L2791=1,M2791=1),IF(B2791+364&lt;=$D$5,(B2791+364-$D$4+1)/365,IF(B2791&gt;$D$4,($D$5-B2791+1)/365,$D$6/365)),0)</f>
        <v>0.16815591704719127</v>
      </c>
      <c r="O2791" s="28">
        <f>'Data &amp; Parameter'!$E$16*'Data &amp; Parameter'!$E$17*('Data &amp; Parameter'!$E$18+'Data &amp; Parameter'!$E$19)*'Data &amp; Parameter'!$E$20*'Data &amp; Parameter'!$E$37*N2791</f>
        <v>0.58462840935323435</v>
      </c>
      <c r="P2791">
        <f>ROUNDUP(IF(D2791&gt;$D$4,0,($D$4-D2791+1)/365),0)</f>
        <v>0</v>
      </c>
      <c r="Q2791">
        <f>ROUNDUP(IF(D2791&gt;$D$5,0,($D$5-D2791+1)/365),0)</f>
        <v>1</v>
      </c>
      <c r="R2791" s="28">
        <f>IF(OR(P2791=1,Q2791=1),IF(D2791+364&lt;=$D$5,(D2791+364-$D$4+1)/365,IF(D2791&gt;$D$4,($D$5-D2791+1)/365,$D$6/365)),0)</f>
        <v>0.16815452181633678</v>
      </c>
      <c r="S2791" s="28">
        <f>'Data &amp; Parameter'!$E$16*'Data &amp; Parameter'!$E$17*('Data &amp; Parameter'!$E$18+'Data &amp; Parameter'!$E$19)*'Data &amp; Parameter'!$E$20*'Data &amp; Parameter'!$E$37*R2791</f>
        <v>0.58462355854804426</v>
      </c>
      <c r="T2791" s="28">
        <f t="shared" si="43"/>
        <v>1.1692519679012787</v>
      </c>
    </row>
    <row r="2792" spans="1:20" ht="15.75" customHeight="1" x14ac:dyDescent="0.35">
      <c r="A2792">
        <v>2785</v>
      </c>
      <c r="B2792" s="76">
        <v>44240.62363425926</v>
      </c>
      <c r="C2792" s="1" t="s">
        <v>8809</v>
      </c>
      <c r="D2792" s="76">
        <v>44240.624328703707</v>
      </c>
      <c r="E2792" s="1" t="s">
        <v>8810</v>
      </c>
      <c r="F2792" s="1" t="s">
        <v>8811</v>
      </c>
      <c r="G2792" s="1" t="s">
        <v>123</v>
      </c>
      <c r="H2792" s="1" t="s">
        <v>124</v>
      </c>
      <c r="I2792" s="1" t="s">
        <v>125</v>
      </c>
      <c r="J2792" s="1" t="s">
        <v>7528</v>
      </c>
      <c r="K2792" s="1" t="s">
        <v>8674</v>
      </c>
      <c r="L2792">
        <f>ROUNDUP(IF(B2792&gt;$D$4,0,($D$4-B2792+1)/365),0)</f>
        <v>0</v>
      </c>
      <c r="M2792">
        <f>ROUNDUP(IF(B2792&gt;$D$5,0,($D$5-B2792+1)/365),0)</f>
        <v>1</v>
      </c>
      <c r="N2792" s="28">
        <f>IF(OR(L2792=1,M2792=1),IF(B2792+364&lt;=$D$5,(B2792+364-$D$4+1)/365,IF(B2792&gt;$D$4,($D$5-B2792+1)/365,$D$6/365)),0)</f>
        <v>0.16815442668695851</v>
      </c>
      <c r="O2792" s="28">
        <f>'Data &amp; Parameter'!$E$16*'Data &amp; Parameter'!$E$17*('Data &amp; Parameter'!$E$18+'Data &amp; Parameter'!$E$19)*'Data &amp; Parameter'!$E$20*'Data &amp; Parameter'!$E$37*N2792</f>
        <v>0.58462322781132048</v>
      </c>
      <c r="P2792">
        <f>ROUNDUP(IF(D2792&gt;$D$4,0,($D$4-D2792+1)/365),0)</f>
        <v>0</v>
      </c>
      <c r="Q2792">
        <f>ROUNDUP(IF(D2792&gt;$D$5,0,($D$5-D2792+1)/365),0)</f>
        <v>1</v>
      </c>
      <c r="R2792" s="28">
        <f>IF(OR(P2792=1,Q2792=1),IF(D2792+364&lt;=$D$5,(D2792+364-$D$4+1)/365,IF(D2792&gt;$D$4,($D$5-D2792+1)/365,$D$6/365)),0)</f>
        <v>0.16815252409943329</v>
      </c>
      <c r="S2792" s="28">
        <f>'Data &amp; Parameter'!$E$16*'Data &amp; Parameter'!$E$17*('Data &amp; Parameter'!$E$18+'Data &amp; Parameter'!$E$19)*'Data &amp; Parameter'!$E$20*'Data &amp; Parameter'!$E$37*R2792</f>
        <v>0.58461661307698309</v>
      </c>
      <c r="T2792" s="28">
        <f t="shared" si="43"/>
        <v>1.1692398408883036</v>
      </c>
    </row>
    <row r="2793" spans="1:20" ht="15.75" customHeight="1" x14ac:dyDescent="0.35">
      <c r="A2793">
        <v>2786</v>
      </c>
      <c r="B2793" s="76">
        <v>44240.626342592594</v>
      </c>
      <c r="C2793" s="1" t="s">
        <v>8812</v>
      </c>
      <c r="D2793" s="76">
        <v>44240.626840277779</v>
      </c>
      <c r="E2793" s="1" t="s">
        <v>8813</v>
      </c>
      <c r="F2793" s="1" t="s">
        <v>8814</v>
      </c>
      <c r="G2793" s="1" t="s">
        <v>123</v>
      </c>
      <c r="H2793" s="1" t="s">
        <v>124</v>
      </c>
      <c r="I2793" s="1" t="s">
        <v>125</v>
      </c>
      <c r="J2793" s="1" t="s">
        <v>7528</v>
      </c>
      <c r="K2793" s="1" t="s">
        <v>8674</v>
      </c>
      <c r="L2793">
        <f>ROUNDUP(IF(B2793&gt;$D$4,0,($D$4-B2793+1)/365),0)</f>
        <v>0</v>
      </c>
      <c r="M2793">
        <f>ROUNDUP(IF(B2793&gt;$D$5,0,($D$5-B2793+1)/365),0)</f>
        <v>1</v>
      </c>
      <c r="N2793" s="28">
        <f>IF(OR(L2793=1,M2793=1),IF(B2793+364&lt;=$D$5,(B2793+364-$D$4+1)/365,IF(B2793&gt;$D$4,($D$5-B2793+1)/365,$D$6/365)),0)</f>
        <v>0.16814700659563406</v>
      </c>
      <c r="O2793" s="28">
        <f>'Data &amp; Parameter'!$E$16*'Data &amp; Parameter'!$E$17*('Data &amp; Parameter'!$E$18+'Data &amp; Parameter'!$E$19)*'Data &amp; Parameter'!$E$20*'Data &amp; Parameter'!$E$37*N2793</f>
        <v>0.58459743034748779</v>
      </c>
      <c r="P2793">
        <f>ROUNDUP(IF(D2793&gt;$D$4,0,($D$4-D2793+1)/365),0)</f>
        <v>0</v>
      </c>
      <c r="Q2793">
        <f>ROUNDUP(IF(D2793&gt;$D$5,0,($D$5-D2793+1)/365),0)</f>
        <v>1</v>
      </c>
      <c r="R2793" s="28">
        <f>IF(OR(P2793=1,Q2793=1),IF(D2793+364&lt;=$D$5,(D2793+364-$D$4+1)/365,IF(D2793&gt;$D$4,($D$5-D2793+1)/365,$D$6/365)),0)</f>
        <v>0.16814564307457894</v>
      </c>
      <c r="S2793" s="28">
        <f>'Data &amp; Parameter'!$E$16*'Data &amp; Parameter'!$E$17*('Data &amp; Parameter'!$E$18+'Data &amp; Parameter'!$E$19)*'Data &amp; Parameter'!$E$20*'Data &amp; Parameter'!$E$37*R2793</f>
        <v>0.58459268978789547</v>
      </c>
      <c r="T2793" s="28">
        <f t="shared" si="43"/>
        <v>1.1691901201353834</v>
      </c>
    </row>
    <row r="2794" spans="1:20" ht="15.75" customHeight="1" x14ac:dyDescent="0.35">
      <c r="A2794">
        <v>2787</v>
      </c>
      <c r="B2794" s="76">
        <v>44240.628842592589</v>
      </c>
      <c r="C2794" s="1" t="s">
        <v>8815</v>
      </c>
      <c r="D2794" s="76">
        <v>44240.629386574074</v>
      </c>
      <c r="E2794" s="1" t="s">
        <v>8816</v>
      </c>
      <c r="F2794" s="1" t="s">
        <v>8817</v>
      </c>
      <c r="G2794" s="1" t="s">
        <v>123</v>
      </c>
      <c r="H2794" s="1" t="s">
        <v>124</v>
      </c>
      <c r="I2794" s="1" t="s">
        <v>125</v>
      </c>
      <c r="J2794" s="1" t="s">
        <v>7528</v>
      </c>
      <c r="K2794" s="1" t="s">
        <v>8674</v>
      </c>
      <c r="L2794">
        <f>ROUNDUP(IF(B2794&gt;$D$4,0,($D$4-B2794+1)/365),0)</f>
        <v>0</v>
      </c>
      <c r="M2794">
        <f>ROUNDUP(IF(B2794&gt;$D$5,0,($D$5-B2794+1)/365),0)</f>
        <v>1</v>
      </c>
      <c r="N2794" s="28">
        <f>IF(OR(L2794=1,M2794=1),IF(B2794+364&lt;=$D$5,(B2794+364-$D$4+1)/365,IF(B2794&gt;$D$4,($D$5-B2794+1)/365,$D$6/365)),0)</f>
        <v>0.1681401572805791</v>
      </c>
      <c r="O2794" s="28">
        <f>'Data &amp; Parameter'!$E$16*'Data &amp; Parameter'!$E$17*('Data &amp; Parameter'!$E$18+'Data &amp; Parameter'!$E$19)*'Data &amp; Parameter'!$E$20*'Data &amp; Parameter'!$E$37*N2794</f>
        <v>0.58457361730399782</v>
      </c>
      <c r="P2794">
        <f>ROUNDUP(IF(D2794&gt;$D$4,0,($D$4-D2794+1)/365),0)</f>
        <v>0</v>
      </c>
      <c r="Q2794">
        <f>ROUNDUP(IF(D2794&gt;$D$5,0,($D$5-D2794+1)/365),0)</f>
        <v>1</v>
      </c>
      <c r="R2794" s="28">
        <f>IF(OR(P2794=1,Q2794=1),IF(D2794+364&lt;=$D$5,(D2794+364-$D$4+1)/365,IF(D2794&gt;$D$4,($D$5-D2794+1)/365,$D$6/365)),0)</f>
        <v>0.16813866692034637</v>
      </c>
      <c r="S2794" s="28">
        <f>'Data &amp; Parameter'!$E$16*'Data &amp; Parameter'!$E$17*('Data &amp; Parameter'!$E$18+'Data &amp; Parameter'!$E$19)*'Data &amp; Parameter'!$E$20*'Data &amp; Parameter'!$E$37*R2794</f>
        <v>0.58456843576208417</v>
      </c>
      <c r="T2794" s="28">
        <f t="shared" si="43"/>
        <v>1.1691420530660821</v>
      </c>
    </row>
    <row r="2795" spans="1:20" ht="15.75" customHeight="1" x14ac:dyDescent="0.35">
      <c r="A2795">
        <v>2788</v>
      </c>
      <c r="B2795" s="76">
        <v>44240.629224537042</v>
      </c>
      <c r="C2795" s="1" t="s">
        <v>8818</v>
      </c>
      <c r="D2795" s="76">
        <v>44240.629756944443</v>
      </c>
      <c r="E2795" s="1" t="s">
        <v>8819</v>
      </c>
      <c r="F2795" s="1" t="s">
        <v>8820</v>
      </c>
      <c r="G2795" s="1" t="s">
        <v>123</v>
      </c>
      <c r="H2795" s="1" t="s">
        <v>124</v>
      </c>
      <c r="I2795" s="1" t="s">
        <v>125</v>
      </c>
      <c r="J2795" s="1" t="s">
        <v>7528</v>
      </c>
      <c r="K2795" s="1" t="s">
        <v>8667</v>
      </c>
      <c r="L2795">
        <f>ROUNDUP(IF(B2795&gt;$D$4,0,($D$4-B2795+1)/365),0)</f>
        <v>0</v>
      </c>
      <c r="M2795">
        <f>ROUNDUP(IF(B2795&gt;$D$5,0,($D$5-B2795+1)/365),0)</f>
        <v>1</v>
      </c>
      <c r="N2795" s="28">
        <f>IF(OR(L2795=1,M2795=1),IF(B2795+364&lt;=$D$5,(B2795+364-$D$4+1)/365,IF(B2795&gt;$D$4,($D$5-B2795+1)/365,$D$6/365)),0)</f>
        <v>0.16813911085741831</v>
      </c>
      <c r="O2795" s="28">
        <f>'Data &amp; Parameter'!$E$16*'Data &amp; Parameter'!$E$17*('Data &amp; Parameter'!$E$18+'Data &amp; Parameter'!$E$19)*'Data &amp; Parameter'!$E$20*'Data &amp; Parameter'!$E$37*N2795</f>
        <v>0.58456997920003606</v>
      </c>
      <c r="P2795">
        <f>ROUNDUP(IF(D2795&gt;$D$4,0,($D$4-D2795+1)/365),0)</f>
        <v>0</v>
      </c>
      <c r="Q2795">
        <f>ROUNDUP(IF(D2795&gt;$D$5,0,($D$5-D2795+1)/365),0)</f>
        <v>1</v>
      </c>
      <c r="R2795" s="28">
        <f>IF(OR(P2795=1,Q2795=1),IF(D2795+364&lt;=$D$5,(D2795+364-$D$4+1)/365,IF(D2795&gt;$D$4,($D$5-D2795+1)/365,$D$6/365)),0)</f>
        <v>0.16813765220700488</v>
      </c>
      <c r="S2795" s="28">
        <f>'Data &amp; Parameter'!$E$16*'Data &amp; Parameter'!$E$17*('Data &amp; Parameter'!$E$18+'Data &amp; Parameter'!$E$19)*'Data &amp; Parameter'!$E$20*'Data &amp; Parameter'!$E$37*R2795</f>
        <v>0.58456490790378923</v>
      </c>
      <c r="T2795" s="28">
        <f t="shared" si="43"/>
        <v>1.1691348871038252</v>
      </c>
    </row>
    <row r="2796" spans="1:20" ht="15.75" customHeight="1" x14ac:dyDescent="0.35">
      <c r="A2796">
        <v>2789</v>
      </c>
      <c r="B2796" s="76">
        <v>44240.631874999999</v>
      </c>
      <c r="C2796" s="1" t="s">
        <v>8821</v>
      </c>
      <c r="D2796" s="76">
        <v>44240.632256944446</v>
      </c>
      <c r="E2796" s="1" t="s">
        <v>8822</v>
      </c>
      <c r="F2796" s="1" t="s">
        <v>8823</v>
      </c>
      <c r="G2796" s="1" t="s">
        <v>123</v>
      </c>
      <c r="H2796" s="1" t="s">
        <v>124</v>
      </c>
      <c r="I2796" s="1" t="s">
        <v>125</v>
      </c>
      <c r="J2796" s="1" t="s">
        <v>7528</v>
      </c>
      <c r="K2796" s="1" t="s">
        <v>8667</v>
      </c>
      <c r="L2796">
        <f>ROUNDUP(IF(B2796&gt;$D$4,0,($D$4-B2796+1)/365),0)</f>
        <v>0</v>
      </c>
      <c r="M2796">
        <f>ROUNDUP(IF(B2796&gt;$D$5,0,($D$5-B2796+1)/365),0)</f>
        <v>1</v>
      </c>
      <c r="N2796" s="28">
        <f>IF(OR(L2796=1,M2796=1),IF(B2796+364&lt;=$D$5,(B2796+364-$D$4+1)/365,IF(B2796&gt;$D$4,($D$5-B2796+1)/365,$D$6/365)),0)</f>
        <v>0.16813184931507089</v>
      </c>
      <c r="O2796" s="28">
        <f>'Data &amp; Parameter'!$E$16*'Data &amp; Parameter'!$E$17*('Data &amp; Parameter'!$E$18+'Data &amp; Parameter'!$E$19)*'Data &amp; Parameter'!$E$20*'Data &amp; Parameter'!$E$37*N2796</f>
        <v>0.58454473296412257</v>
      </c>
      <c r="P2796">
        <f>ROUNDUP(IF(D2796&gt;$D$4,0,($D$4-D2796+1)/365),0)</f>
        <v>0</v>
      </c>
      <c r="Q2796">
        <f>ROUNDUP(IF(D2796&gt;$D$5,0,($D$5-D2796+1)/365),0)</f>
        <v>1</v>
      </c>
      <c r="R2796" s="28">
        <f>IF(OR(P2796=1,Q2796=1),IF(D2796+364&lt;=$D$5,(D2796+364-$D$4+1)/365,IF(D2796&gt;$D$4,($D$5-D2796+1)/365,$D$6/365)),0)</f>
        <v>0.16813080289193003</v>
      </c>
      <c r="S2796" s="28">
        <f>'Data &amp; Parameter'!$E$16*'Data &amp; Parameter'!$E$17*('Data &amp; Parameter'!$E$18+'Data &amp; Parameter'!$E$19)*'Data &amp; Parameter'!$E$20*'Data &amp; Parameter'!$E$37*R2796</f>
        <v>0.58454109486023009</v>
      </c>
      <c r="T2796" s="28">
        <f t="shared" si="43"/>
        <v>1.1690858278243526</v>
      </c>
    </row>
    <row r="2797" spans="1:20" ht="15.75" customHeight="1" x14ac:dyDescent="0.35">
      <c r="A2797">
        <v>2790</v>
      </c>
      <c r="B2797" s="76">
        <v>44240.632187499999</v>
      </c>
      <c r="C2797" s="1" t="s">
        <v>8824</v>
      </c>
      <c r="D2797" s="76">
        <v>44240.632615740746</v>
      </c>
      <c r="E2797" s="1" t="s">
        <v>8825</v>
      </c>
      <c r="F2797" s="1" t="s">
        <v>8826</v>
      </c>
      <c r="G2797" s="1" t="s">
        <v>123</v>
      </c>
      <c r="H2797" s="1" t="s">
        <v>124</v>
      </c>
      <c r="I2797" s="1" t="s">
        <v>125</v>
      </c>
      <c r="J2797" s="1" t="s">
        <v>7528</v>
      </c>
      <c r="K2797" s="1" t="s">
        <v>8667</v>
      </c>
      <c r="L2797">
        <f>ROUNDUP(IF(B2797&gt;$D$4,0,($D$4-B2797+1)/365),0)</f>
        <v>0</v>
      </c>
      <c r="M2797">
        <f>ROUNDUP(IF(B2797&gt;$D$5,0,($D$5-B2797+1)/365),0)</f>
        <v>1</v>
      </c>
      <c r="N2797" s="28">
        <f>IF(OR(L2797=1,M2797=1),IF(B2797+364&lt;=$D$5,(B2797+364-$D$4+1)/365,IF(B2797&gt;$D$4,($D$5-B2797+1)/365,$D$6/365)),0)</f>
        <v>0.16813099315068653</v>
      </c>
      <c r="O2797" s="28">
        <f>'Data &amp; Parameter'!$E$16*'Data &amp; Parameter'!$E$17*('Data &amp; Parameter'!$E$18+'Data &amp; Parameter'!$E$19)*'Data &amp; Parameter'!$E$20*'Data &amp; Parameter'!$E$37*N2797</f>
        <v>0.58454175633367766</v>
      </c>
      <c r="P2797">
        <f>ROUNDUP(IF(D2797&gt;$D$4,0,($D$4-D2797+1)/365),0)</f>
        <v>0</v>
      </c>
      <c r="Q2797">
        <f>ROUNDUP(IF(D2797&gt;$D$5,0,($D$5-D2797+1)/365),0)</f>
        <v>1</v>
      </c>
      <c r="R2797" s="28">
        <f>IF(OR(P2797=1,Q2797=1),IF(D2797+364&lt;=$D$5,(D2797+364-$D$4+1)/365,IF(D2797&gt;$D$4,($D$5-D2797+1)/365,$D$6/365)),0)</f>
        <v>0.168129819888368</v>
      </c>
      <c r="S2797" s="28">
        <f>'Data &amp; Parameter'!$E$16*'Data &amp; Parameter'!$E$17*('Data &amp; Parameter'!$E$18+'Data &amp; Parameter'!$E$19)*'Data &amp; Parameter'!$E$20*'Data &amp; Parameter'!$E$37*R2797</f>
        <v>0.58453767724746364</v>
      </c>
      <c r="T2797" s="28">
        <f t="shared" si="43"/>
        <v>1.1690794335811412</v>
      </c>
    </row>
    <row r="2798" spans="1:20" ht="15.75" customHeight="1" x14ac:dyDescent="0.35">
      <c r="A2798">
        <v>2791</v>
      </c>
      <c r="B2798" s="76">
        <v>44240.634363425925</v>
      </c>
      <c r="C2798" s="1" t="s">
        <v>8827</v>
      </c>
      <c r="D2798" s="76">
        <v>44240.635092592594</v>
      </c>
      <c r="E2798" s="1" t="s">
        <v>8828</v>
      </c>
      <c r="F2798" s="1" t="s">
        <v>8829</v>
      </c>
      <c r="G2798" s="1" t="s">
        <v>123</v>
      </c>
      <c r="H2798" s="1" t="s">
        <v>124</v>
      </c>
      <c r="I2798" s="1" t="s">
        <v>125</v>
      </c>
      <c r="J2798" s="1" t="s">
        <v>7528</v>
      </c>
      <c r="K2798" s="1" t="s">
        <v>8667</v>
      </c>
      <c r="L2798">
        <f>ROUNDUP(IF(B2798&gt;$D$4,0,($D$4-B2798+1)/365),0)</f>
        <v>0</v>
      </c>
      <c r="M2798">
        <f>ROUNDUP(IF(B2798&gt;$D$5,0,($D$5-B2798+1)/365),0)</f>
        <v>1</v>
      </c>
      <c r="N2798" s="28">
        <f>IF(OR(L2798=1,M2798=1),IF(B2798+364&lt;=$D$5,(B2798+364-$D$4+1)/365,IF(B2798&gt;$D$4,($D$5-B2798+1)/365,$D$6/365)),0)</f>
        <v>0.1681250317097954</v>
      </c>
      <c r="O2798" s="28">
        <f>'Data &amp; Parameter'!$E$16*'Data &amp; Parameter'!$E$17*('Data &amp; Parameter'!$E$18+'Data &amp; Parameter'!$E$19)*'Data &amp; Parameter'!$E$20*'Data &amp; Parameter'!$E$37*N2798</f>
        <v>0.58452103016616108</v>
      </c>
      <c r="P2798">
        <f>ROUNDUP(IF(D2798&gt;$D$4,0,($D$4-D2798+1)/365),0)</f>
        <v>0</v>
      </c>
      <c r="Q2798">
        <f>ROUNDUP(IF(D2798&gt;$D$5,0,($D$5-D2798+1)/365),0)</f>
        <v>1</v>
      </c>
      <c r="R2798" s="28">
        <f>IF(OR(P2798=1,Q2798=1),IF(D2798+364&lt;=$D$5,(D2798+364-$D$4+1)/365,IF(D2798&gt;$D$4,($D$5-D2798+1)/365,$D$6/365)),0)</f>
        <v>0.16812303399289194</v>
      </c>
      <c r="S2798" s="28">
        <f>'Data &amp; Parameter'!$E$16*'Data &amp; Parameter'!$E$17*('Data &amp; Parameter'!$E$18+'Data &amp; Parameter'!$E$19)*'Data &amp; Parameter'!$E$20*'Data &amp; Parameter'!$E$37*R2798</f>
        <v>0.58451408469509991</v>
      </c>
      <c r="T2798" s="28">
        <f t="shared" si="43"/>
        <v>1.169035114861261</v>
      </c>
    </row>
    <row r="2799" spans="1:20" ht="15.75" customHeight="1" x14ac:dyDescent="0.35">
      <c r="A2799">
        <v>2792</v>
      </c>
      <c r="B2799" s="76">
        <v>44240.634884259256</v>
      </c>
      <c r="C2799" s="1" t="s">
        <v>8830</v>
      </c>
      <c r="D2799" s="76">
        <v>44240.635416666672</v>
      </c>
      <c r="E2799" s="1" t="s">
        <v>8831</v>
      </c>
      <c r="F2799" s="1" t="s">
        <v>8832</v>
      </c>
      <c r="G2799" s="1" t="s">
        <v>123</v>
      </c>
      <c r="H2799" s="1" t="s">
        <v>124</v>
      </c>
      <c r="I2799" s="1" t="s">
        <v>125</v>
      </c>
      <c r="J2799" s="1" t="s">
        <v>7528</v>
      </c>
      <c r="K2799" s="1" t="s">
        <v>8626</v>
      </c>
      <c r="L2799">
        <f>ROUNDUP(IF(B2799&gt;$D$4,0,($D$4-B2799+1)/365),0)</f>
        <v>0</v>
      </c>
      <c r="M2799">
        <f>ROUNDUP(IF(B2799&gt;$D$5,0,($D$5-B2799+1)/365),0)</f>
        <v>1</v>
      </c>
      <c r="N2799" s="28">
        <f>IF(OR(L2799=1,M2799=1),IF(B2799+364&lt;=$D$5,(B2799+364-$D$4+1)/365,IF(B2799&gt;$D$4,($D$5-B2799+1)/365,$D$6/365)),0)</f>
        <v>0.16812360476916147</v>
      </c>
      <c r="O2799" s="28">
        <f>'Data &amp; Parameter'!$E$16*'Data &amp; Parameter'!$E$17*('Data &amp; Parameter'!$E$18+'Data &amp; Parameter'!$E$19)*'Data &amp; Parameter'!$E$20*'Data &amp; Parameter'!$E$37*N2799</f>
        <v>0.58451606911544274</v>
      </c>
      <c r="P2799">
        <f>ROUNDUP(IF(D2799&gt;$D$4,0,($D$4-D2799+1)/365),0)</f>
        <v>0</v>
      </c>
      <c r="Q2799">
        <f>ROUNDUP(IF(D2799&gt;$D$5,0,($D$5-D2799+1)/365),0)</f>
        <v>1</v>
      </c>
      <c r="R2799" s="28">
        <f>IF(OR(P2799=1,Q2799=1),IF(D2799+364&lt;=$D$5,(D2799+364-$D$4+1)/365,IF(D2799&gt;$D$4,($D$5-D2799+1)/365,$D$6/365)),0)</f>
        <v>0.16812214611870818</v>
      </c>
      <c r="S2799" s="28">
        <f>'Data &amp; Parameter'!$E$16*'Data &amp; Parameter'!$E$17*('Data &amp; Parameter'!$E$18+'Data &amp; Parameter'!$E$19)*'Data &amp; Parameter'!$E$20*'Data &amp; Parameter'!$E$37*R2799</f>
        <v>0.58451099781905735</v>
      </c>
      <c r="T2799" s="28">
        <f t="shared" si="43"/>
        <v>1.1690270669345</v>
      </c>
    </row>
    <row r="2800" spans="1:20" ht="15.75" customHeight="1" x14ac:dyDescent="0.35">
      <c r="A2800">
        <v>2793</v>
      </c>
      <c r="B2800" s="76">
        <v>44240.637152777781</v>
      </c>
      <c r="C2800" s="1" t="s">
        <v>8833</v>
      </c>
      <c r="D2800" s="76">
        <v>44240.63753472222</v>
      </c>
      <c r="E2800" s="1" t="s">
        <v>8834</v>
      </c>
      <c r="F2800" s="1" t="s">
        <v>8835</v>
      </c>
      <c r="G2800" s="1" t="s">
        <v>123</v>
      </c>
      <c r="H2800" s="1" t="s">
        <v>124</v>
      </c>
      <c r="I2800" s="1" t="s">
        <v>125</v>
      </c>
      <c r="J2800" s="1" t="s">
        <v>7528</v>
      </c>
      <c r="K2800" s="1" t="s">
        <v>8674</v>
      </c>
      <c r="L2800">
        <f>ROUNDUP(IF(B2800&gt;$D$4,0,($D$4-B2800+1)/365),0)</f>
        <v>0</v>
      </c>
      <c r="M2800">
        <f>ROUNDUP(IF(B2800&gt;$D$5,0,($D$5-B2800+1)/365),0)</f>
        <v>1</v>
      </c>
      <c r="N2800" s="28">
        <f>IF(OR(L2800=1,M2800=1),IF(B2800+364&lt;=$D$5,(B2800+364-$D$4+1)/365,IF(B2800&gt;$D$4,($D$5-B2800+1)/365,$D$6/365)),0)</f>
        <v>0.16811738964991504</v>
      </c>
      <c r="O2800" s="28">
        <f>'Data &amp; Parameter'!$E$16*'Data &amp; Parameter'!$E$17*('Data &amp; Parameter'!$E$18+'Data &amp; Parameter'!$E$19)*'Data &amp; Parameter'!$E$20*'Data &amp; Parameter'!$E$37*N2800</f>
        <v>0.58449446098328317</v>
      </c>
      <c r="P2800">
        <f>ROUNDUP(IF(D2800&gt;$D$4,0,($D$4-D2800+1)/365),0)</f>
        <v>0</v>
      </c>
      <c r="Q2800">
        <f>ROUNDUP(IF(D2800&gt;$D$5,0,($D$5-D2800+1)/365),0)</f>
        <v>1</v>
      </c>
      <c r="R2800" s="28">
        <f>IF(OR(P2800=1,Q2800=1),IF(D2800+364&lt;=$D$5,(D2800+364-$D$4+1)/365,IF(D2800&gt;$D$4,($D$5-D2800+1)/365,$D$6/365)),0)</f>
        <v>0.16811634322679411</v>
      </c>
      <c r="S2800" s="28">
        <f>'Data &amp; Parameter'!$E$16*'Data &amp; Parameter'!$E$17*('Data &amp; Parameter'!$E$18+'Data &amp; Parameter'!$E$19)*'Data &amp; Parameter'!$E$20*'Data &amp; Parameter'!$E$37*R2800</f>
        <v>0.58449082287945997</v>
      </c>
      <c r="T2800" s="28">
        <f t="shared" si="43"/>
        <v>1.1689852838627433</v>
      </c>
    </row>
    <row r="2801" spans="1:20" ht="15.75" customHeight="1" x14ac:dyDescent="0.35">
      <c r="A2801">
        <v>2794</v>
      </c>
      <c r="B2801" s="76">
        <v>44240.639247685191</v>
      </c>
      <c r="C2801" s="1" t="s">
        <v>8836</v>
      </c>
      <c r="D2801" s="76">
        <v>44240.640462962961</v>
      </c>
      <c r="E2801" s="1" t="s">
        <v>8837</v>
      </c>
      <c r="F2801" s="1" t="s">
        <v>8838</v>
      </c>
      <c r="G2801" s="1" t="s">
        <v>123</v>
      </c>
      <c r="H2801" s="1" t="s">
        <v>124</v>
      </c>
      <c r="I2801" s="1" t="s">
        <v>125</v>
      </c>
      <c r="J2801" s="1" t="s">
        <v>7528</v>
      </c>
      <c r="K2801" s="1" t="s">
        <v>8626</v>
      </c>
      <c r="L2801">
        <f>ROUNDUP(IF(B2801&gt;$D$4,0,($D$4-B2801+1)/365),0)</f>
        <v>0</v>
      </c>
      <c r="M2801">
        <f>ROUNDUP(IF(B2801&gt;$D$5,0,($D$5-B2801+1)/365),0)</f>
        <v>1</v>
      </c>
      <c r="N2801" s="28">
        <f>IF(OR(L2801=1,M2801=1),IF(B2801+364&lt;=$D$5,(B2801+364-$D$4+1)/365,IF(B2801&gt;$D$4,($D$5-B2801+1)/365,$D$6/365)),0)</f>
        <v>0.16811165017755988</v>
      </c>
      <c r="O2801" s="28">
        <f>'Data &amp; Parameter'!$E$16*'Data &amp; Parameter'!$E$17*('Data &amp; Parameter'!$E$18+'Data &amp; Parameter'!$E$19)*'Data &amp; Parameter'!$E$20*'Data &amp; Parameter'!$E$37*N2801</f>
        <v>0.58447450653474242</v>
      </c>
      <c r="P2801">
        <f>ROUNDUP(IF(D2801&gt;$D$4,0,($D$4-D2801+1)/365),0)</f>
        <v>0</v>
      </c>
      <c r="Q2801">
        <f>ROUNDUP(IF(D2801&gt;$D$5,0,($D$5-D2801+1)/365),0)</f>
        <v>1</v>
      </c>
      <c r="R2801" s="28">
        <f>IF(OR(P2801=1,Q2801=1),IF(D2801+364&lt;=$D$5,(D2801+364-$D$4+1)/365,IF(D2801&gt;$D$4,($D$5-D2801+1)/365,$D$6/365)),0)</f>
        <v>0.16810832064942063</v>
      </c>
      <c r="S2801" s="28">
        <f>'Data &amp; Parameter'!$E$16*'Data &amp; Parameter'!$E$17*('Data &amp; Parameter'!$E$18+'Data &amp; Parameter'!$E$19)*'Data &amp; Parameter'!$E$20*'Data &amp; Parameter'!$E$37*R2801</f>
        <v>0.58446293074975597</v>
      </c>
      <c r="T2801" s="28">
        <f t="shared" si="43"/>
        <v>1.1689374372844985</v>
      </c>
    </row>
    <row r="2802" spans="1:20" ht="15.75" customHeight="1" x14ac:dyDescent="0.35">
      <c r="A2802">
        <v>2795</v>
      </c>
      <c r="B2802" s="76">
        <v>44240.639652777776</v>
      </c>
      <c r="C2802" s="1" t="s">
        <v>8839</v>
      </c>
      <c r="D2802" s="76">
        <v>44240.640289351853</v>
      </c>
      <c r="E2802" s="1" t="s">
        <v>8840</v>
      </c>
      <c r="F2802" s="1" t="s">
        <v>8841</v>
      </c>
      <c r="G2802" s="1" t="s">
        <v>123</v>
      </c>
      <c r="H2802" s="1" t="s">
        <v>124</v>
      </c>
      <c r="I2802" s="1" t="s">
        <v>125</v>
      </c>
      <c r="J2802" s="1" t="s">
        <v>7528</v>
      </c>
      <c r="K2802" s="1" t="s">
        <v>8674</v>
      </c>
      <c r="L2802">
        <f>ROUNDUP(IF(B2802&gt;$D$4,0,($D$4-B2802+1)/365),0)</f>
        <v>0</v>
      </c>
      <c r="M2802">
        <f>ROUNDUP(IF(B2802&gt;$D$5,0,($D$5-B2802+1)/365),0)</f>
        <v>1</v>
      </c>
      <c r="N2802" s="28">
        <f>IF(OR(L2802=1,M2802=1),IF(B2802+364&lt;=$D$5,(B2802+364-$D$4+1)/365,IF(B2802&gt;$D$4,($D$5-B2802+1)/365,$D$6/365)),0)</f>
        <v>0.16811054033486009</v>
      </c>
      <c r="O2802" s="28">
        <f>'Data &amp; Parameter'!$E$16*'Data &amp; Parameter'!$E$17*('Data &amp; Parameter'!$E$18+'Data &amp; Parameter'!$E$19)*'Data &amp; Parameter'!$E$20*'Data &amp; Parameter'!$E$37*N2802</f>
        <v>0.5844706479397932</v>
      </c>
      <c r="P2802">
        <f>ROUNDUP(IF(D2802&gt;$D$4,0,($D$4-D2802+1)/365),0)</f>
        <v>0</v>
      </c>
      <c r="Q2802">
        <f>ROUNDUP(IF(D2802&gt;$D$5,0,($D$5-D2802+1)/365),0)</f>
        <v>1</v>
      </c>
      <c r="R2802" s="28">
        <f>IF(OR(P2802=1,Q2802=1),IF(D2802+364&lt;=$D$5,(D2802+364-$D$4+1)/365,IF(D2802&gt;$D$4,($D$5-D2802+1)/365,$D$6/365)),0)</f>
        <v>0.168108796296292</v>
      </c>
      <c r="S2802" s="28">
        <f>'Data &amp; Parameter'!$E$16*'Data &amp; Parameter'!$E$17*('Data &amp; Parameter'!$E$18+'Data &amp; Parameter'!$E$19)*'Data &amp; Parameter'!$E$20*'Data &amp; Parameter'!$E$37*R2802</f>
        <v>0.58446458443330573</v>
      </c>
      <c r="T2802" s="28">
        <f t="shared" si="43"/>
        <v>1.1689352323730988</v>
      </c>
    </row>
    <row r="2803" spans="1:20" ht="15.75" customHeight="1" x14ac:dyDescent="0.35">
      <c r="A2803">
        <v>2796</v>
      </c>
      <c r="B2803" s="76">
        <v>44240.643483796295</v>
      </c>
      <c r="C2803" s="1" t="s">
        <v>8842</v>
      </c>
      <c r="D2803" s="76">
        <v>44240.643923611111</v>
      </c>
      <c r="E2803" s="1" t="s">
        <v>8843</v>
      </c>
      <c r="F2803" s="1" t="s">
        <v>8844</v>
      </c>
      <c r="G2803" s="1" t="s">
        <v>123</v>
      </c>
      <c r="H2803" s="1" t="s">
        <v>124</v>
      </c>
      <c r="I2803" s="1" t="s">
        <v>125</v>
      </c>
      <c r="J2803" s="1" t="s">
        <v>7528</v>
      </c>
      <c r="K2803" s="1" t="s">
        <v>8674</v>
      </c>
      <c r="L2803">
        <f>ROUNDUP(IF(B2803&gt;$D$4,0,($D$4-B2803+1)/365),0)</f>
        <v>0</v>
      </c>
      <c r="M2803">
        <f>ROUNDUP(IF(B2803&gt;$D$5,0,($D$5-B2803+1)/365),0)</f>
        <v>1</v>
      </c>
      <c r="N2803" s="28">
        <f>IF(OR(L2803=1,M2803=1),IF(B2803+364&lt;=$D$5,(B2803+364-$D$4+1)/365,IF(B2803&gt;$D$4,($D$5-B2803+1)/365,$D$6/365)),0)</f>
        <v>0.16810004439371182</v>
      </c>
      <c r="O2803" s="28">
        <f>'Data &amp; Parameter'!$E$16*'Data &amp; Parameter'!$E$17*('Data &amp; Parameter'!$E$18+'Data &amp; Parameter'!$E$19)*'Data &amp; Parameter'!$E$20*'Data &amp; Parameter'!$E$37*N2803</f>
        <v>0.58443415665547838</v>
      </c>
      <c r="P2803">
        <f>ROUNDUP(IF(D2803&gt;$D$4,0,($D$4-D2803+1)/365),0)</f>
        <v>0</v>
      </c>
      <c r="Q2803">
        <f>ROUNDUP(IF(D2803&gt;$D$5,0,($D$5-D2803+1)/365),0)</f>
        <v>1</v>
      </c>
      <c r="R2803" s="28">
        <f>IF(OR(P2803=1,Q2803=1),IF(D2803+364&lt;=$D$5,(D2803+364-$D$4+1)/365,IF(D2803&gt;$D$4,($D$5-D2803+1)/365,$D$6/365)),0)</f>
        <v>0.16809883942161383</v>
      </c>
      <c r="S2803" s="28">
        <f>'Data &amp; Parameter'!$E$16*'Data &amp; Parameter'!$E$17*('Data &amp; Parameter'!$E$18+'Data &amp; Parameter'!$E$19)*'Data &amp; Parameter'!$E$20*'Data &amp; Parameter'!$E$37*R2803</f>
        <v>0.58442996732373598</v>
      </c>
      <c r="T2803" s="28">
        <f t="shared" si="43"/>
        <v>1.1688641239792144</v>
      </c>
    </row>
    <row r="2804" spans="1:20" ht="15.75" customHeight="1" x14ac:dyDescent="0.35">
      <c r="A2804">
        <v>2797</v>
      </c>
      <c r="B2804" s="76">
        <v>44240.64634259259</v>
      </c>
      <c r="C2804" s="1" t="s">
        <v>8845</v>
      </c>
      <c r="D2804" s="76">
        <v>44240.646817129629</v>
      </c>
      <c r="E2804" s="1" t="s">
        <v>8846</v>
      </c>
      <c r="F2804" s="1" t="s">
        <v>8847</v>
      </c>
      <c r="G2804" s="1" t="s">
        <v>123</v>
      </c>
      <c r="H2804" s="1" t="s">
        <v>124</v>
      </c>
      <c r="I2804" s="1" t="s">
        <v>125</v>
      </c>
      <c r="J2804" s="1" t="s">
        <v>7528</v>
      </c>
      <c r="K2804" s="1" t="s">
        <v>8667</v>
      </c>
      <c r="L2804">
        <f>ROUNDUP(IF(B2804&gt;$D$4,0,($D$4-B2804+1)/365),0)</f>
        <v>0</v>
      </c>
      <c r="M2804">
        <f>ROUNDUP(IF(B2804&gt;$D$5,0,($D$5-B2804+1)/365),0)</f>
        <v>1</v>
      </c>
      <c r="N2804" s="28">
        <f>IF(OR(L2804=1,M2804=1),IF(B2804+364&lt;=$D$5,(B2804+364-$D$4+1)/365,IF(B2804&gt;$D$4,($D$5-B2804+1)/365,$D$6/365)),0)</f>
        <v>0.16809221207509487</v>
      </c>
      <c r="O2804" s="28">
        <f>'Data &amp; Parameter'!$E$16*'Data &amp; Parameter'!$E$17*('Data &amp; Parameter'!$E$18+'Data &amp; Parameter'!$E$19)*'Data &amp; Parameter'!$E$20*'Data &amp; Parameter'!$E$37*N2804</f>
        <v>0.58440692599922206</v>
      </c>
      <c r="P2804">
        <f>ROUNDUP(IF(D2804&gt;$D$4,0,($D$4-D2804+1)/365),0)</f>
        <v>0</v>
      </c>
      <c r="Q2804">
        <f>ROUNDUP(IF(D2804&gt;$D$5,0,($D$5-D2804+1)/365),0)</f>
        <v>1</v>
      </c>
      <c r="R2804" s="28">
        <f>IF(OR(P2804=1,Q2804=1),IF(D2804+364&lt;=$D$5,(D2804+364-$D$4+1)/365,IF(D2804&gt;$D$4,($D$5-D2804+1)/365,$D$6/365)),0)</f>
        <v>0.16809091197361864</v>
      </c>
      <c r="S2804" s="28">
        <f>'Data &amp; Parameter'!$E$16*'Data &amp; Parameter'!$E$17*('Data &amp; Parameter'!$E$18+'Data &amp; Parameter'!$E$19)*'Data &amp; Parameter'!$E$20*'Data &amp; Parameter'!$E$37*R2804</f>
        <v>0.58440240593075599</v>
      </c>
      <c r="T2804" s="28">
        <f t="shared" si="43"/>
        <v>1.1688093319299782</v>
      </c>
    </row>
    <row r="2805" spans="1:20" ht="15.75" customHeight="1" x14ac:dyDescent="0.35">
      <c r="A2805">
        <v>2798</v>
      </c>
      <c r="B2805" s="76">
        <v>44240.64634259259</v>
      </c>
      <c r="C2805" s="1" t="s">
        <v>8848</v>
      </c>
      <c r="D2805" s="76">
        <v>44240.647303240738</v>
      </c>
      <c r="E2805" s="1" t="s">
        <v>8849</v>
      </c>
      <c r="F2805" s="1" t="s">
        <v>8850</v>
      </c>
      <c r="G2805" s="1" t="s">
        <v>123</v>
      </c>
      <c r="H2805" s="1" t="s">
        <v>124</v>
      </c>
      <c r="I2805" s="1" t="s">
        <v>125</v>
      </c>
      <c r="J2805" s="1" t="s">
        <v>7528</v>
      </c>
      <c r="K2805" s="1" t="s">
        <v>8851</v>
      </c>
      <c r="L2805">
        <f>ROUNDUP(IF(B2805&gt;$D$4,0,($D$4-B2805+1)/365),0)</f>
        <v>0</v>
      </c>
      <c r="M2805">
        <f>ROUNDUP(IF(B2805&gt;$D$5,0,($D$5-B2805+1)/365),0)</f>
        <v>1</v>
      </c>
      <c r="N2805" s="28">
        <f>IF(OR(L2805=1,M2805=1),IF(B2805+364&lt;=$D$5,(B2805+364-$D$4+1)/365,IF(B2805&gt;$D$4,($D$5-B2805+1)/365,$D$6/365)),0)</f>
        <v>0.16809221207509487</v>
      </c>
      <c r="O2805" s="28">
        <f>'Data &amp; Parameter'!$E$16*'Data &amp; Parameter'!$E$17*('Data &amp; Parameter'!$E$18+'Data &amp; Parameter'!$E$19)*'Data &amp; Parameter'!$E$20*'Data &amp; Parameter'!$E$37*N2805</f>
        <v>0.58440692599922206</v>
      </c>
      <c r="P2805">
        <f>ROUNDUP(IF(D2805&gt;$D$4,0,($D$4-D2805+1)/365),0)</f>
        <v>0</v>
      </c>
      <c r="Q2805">
        <f>ROUNDUP(IF(D2805&gt;$D$5,0,($D$5-D2805+1)/365),0)</f>
        <v>1</v>
      </c>
      <c r="R2805" s="28">
        <f>IF(OR(P2805=1,Q2805=1),IF(D2805+364&lt;=$D$5,(D2805+364-$D$4+1)/365,IF(D2805&gt;$D$4,($D$5-D2805+1)/365,$D$6/365)),0)</f>
        <v>0.16808958016236294</v>
      </c>
      <c r="S2805" s="28">
        <f>'Data &amp; Parameter'!$E$16*'Data &amp; Parameter'!$E$17*('Data &amp; Parameter'!$E$18+'Data &amp; Parameter'!$E$19)*'Data &amp; Parameter'!$E$20*'Data &amp; Parameter'!$E$37*R2805</f>
        <v>0.58439777561676132</v>
      </c>
      <c r="T2805" s="28">
        <f t="shared" si="43"/>
        <v>1.1688047016159833</v>
      </c>
    </row>
    <row r="2806" spans="1:20" ht="15.75" customHeight="1" x14ac:dyDescent="0.35">
      <c r="A2806">
        <v>2799</v>
      </c>
      <c r="B2806" s="76">
        <v>44240.649108796293</v>
      </c>
      <c r="C2806" s="1" t="s">
        <v>8852</v>
      </c>
      <c r="D2806" s="76">
        <v>44240.649548611109</v>
      </c>
      <c r="E2806" s="1" t="s">
        <v>8853</v>
      </c>
      <c r="F2806" s="1" t="s">
        <v>8854</v>
      </c>
      <c r="G2806" s="1" t="s">
        <v>123</v>
      </c>
      <c r="H2806" s="1" t="s">
        <v>124</v>
      </c>
      <c r="I2806" s="1" t="s">
        <v>125</v>
      </c>
      <c r="J2806" s="1" t="s">
        <v>7528</v>
      </c>
      <c r="K2806" s="1" t="s">
        <v>8667</v>
      </c>
      <c r="L2806">
        <f>ROUNDUP(IF(B2806&gt;$D$4,0,($D$4-B2806+1)/365),0)</f>
        <v>0</v>
      </c>
      <c r="M2806">
        <f>ROUNDUP(IF(B2806&gt;$D$5,0,($D$5-B2806+1)/365),0)</f>
        <v>1</v>
      </c>
      <c r="N2806" s="28">
        <f>IF(OR(L2806=1,M2806=1),IF(B2806+364&lt;=$D$5,(B2806+364-$D$4+1)/365,IF(B2806&gt;$D$4,($D$5-B2806+1)/365,$D$6/365)),0)</f>
        <v>0.16808463343481328</v>
      </c>
      <c r="O2806" s="28">
        <f>'Data &amp; Parameter'!$E$16*'Data &amp; Parameter'!$E$17*('Data &amp; Parameter'!$E$18+'Data &amp; Parameter'!$E$19)*'Data &amp; Parameter'!$E$20*'Data &amp; Parameter'!$E$37*N2806</f>
        <v>0.58438057730753945</v>
      </c>
      <c r="P2806">
        <f>ROUNDUP(IF(D2806&gt;$D$4,0,($D$4-D2806+1)/365),0)</f>
        <v>0</v>
      </c>
      <c r="Q2806">
        <f>ROUNDUP(IF(D2806&gt;$D$5,0,($D$5-D2806+1)/365),0)</f>
        <v>1</v>
      </c>
      <c r="R2806" s="28">
        <f>IF(OR(P2806=1,Q2806=1),IF(D2806+364&lt;=$D$5,(D2806+364-$D$4+1)/365,IF(D2806&gt;$D$4,($D$5-D2806+1)/365,$D$6/365)),0)</f>
        <v>0.16808342846271532</v>
      </c>
      <c r="S2806" s="28">
        <f>'Data &amp; Parameter'!$E$16*'Data &amp; Parameter'!$E$17*('Data &amp; Parameter'!$E$18+'Data &amp; Parameter'!$E$19)*'Data &amp; Parameter'!$E$20*'Data &amp; Parameter'!$E$37*R2806</f>
        <v>0.58437638797579716</v>
      </c>
      <c r="T2806" s="28">
        <f t="shared" si="43"/>
        <v>1.1687569652833365</v>
      </c>
    </row>
    <row r="2807" spans="1:20" ht="15.75" customHeight="1" x14ac:dyDescent="0.35">
      <c r="A2807">
        <v>2800</v>
      </c>
      <c r="B2807" s="76">
        <v>44240.652488425927</v>
      </c>
      <c r="C2807" s="1" t="s">
        <v>8855</v>
      </c>
      <c r="D2807" s="76">
        <v>44240.653622685189</v>
      </c>
      <c r="E2807" s="1" t="s">
        <v>8856</v>
      </c>
      <c r="F2807" s="1" t="s">
        <v>8857</v>
      </c>
      <c r="G2807" s="1" t="s">
        <v>123</v>
      </c>
      <c r="H2807" s="1" t="s">
        <v>124</v>
      </c>
      <c r="I2807" s="1" t="s">
        <v>125</v>
      </c>
      <c r="J2807" s="1" t="s">
        <v>7528</v>
      </c>
      <c r="K2807" s="1" t="s">
        <v>8667</v>
      </c>
      <c r="L2807">
        <f>ROUNDUP(IF(B2807&gt;$D$4,0,($D$4-B2807+1)/365),0)</f>
        <v>0</v>
      </c>
      <c r="M2807">
        <f>ROUNDUP(IF(B2807&gt;$D$5,0,($D$5-B2807+1)/365),0)</f>
        <v>1</v>
      </c>
      <c r="N2807" s="28">
        <f>IF(OR(L2807=1,M2807=1),IF(B2807+364&lt;=$D$5,(B2807+364-$D$4+1)/365,IF(B2807&gt;$D$4,($D$5-B2807+1)/365,$D$6/365)),0)</f>
        <v>0.16807537417554247</v>
      </c>
      <c r="O2807" s="28">
        <f>'Data &amp; Parameter'!$E$16*'Data &amp; Parameter'!$E$17*('Data &amp; Parameter'!$E$18+'Data &amp; Parameter'!$E$19)*'Data &amp; Parameter'!$E$20*'Data &amp; Parameter'!$E$37*N2807</f>
        <v>0.58434838560049562</v>
      </c>
      <c r="P2807">
        <f>ROUNDUP(IF(D2807&gt;$D$4,0,($D$4-D2807+1)/365),0)</f>
        <v>0</v>
      </c>
      <c r="Q2807">
        <f>ROUNDUP(IF(D2807&gt;$D$5,0,($D$5-D2807+1)/365),0)</f>
        <v>1</v>
      </c>
      <c r="R2807" s="28">
        <f>IF(OR(P2807=1,Q2807=1),IF(D2807+364&lt;=$D$5,(D2807+364-$D$4+1)/365,IF(D2807&gt;$D$4,($D$5-D2807+1)/365,$D$6/365)),0)</f>
        <v>0.16807226661591926</v>
      </c>
      <c r="S2807" s="28">
        <f>'Data &amp; Parameter'!$E$16*'Data &amp; Parameter'!$E$17*('Data &amp; Parameter'!$E$18+'Data &amp; Parameter'!$E$19)*'Data &amp; Parameter'!$E$20*'Data &amp; Parameter'!$E$37*R2807</f>
        <v>0.58433758153441573</v>
      </c>
      <c r="T2807" s="28">
        <f t="shared" si="43"/>
        <v>1.1686859671349112</v>
      </c>
    </row>
    <row r="2808" spans="1:20" ht="15.75" customHeight="1" x14ac:dyDescent="0.35">
      <c r="A2808">
        <v>2801</v>
      </c>
      <c r="B2808" s="76">
        <v>44240.657754629632</v>
      </c>
      <c r="C2808" s="1" t="s">
        <v>8858</v>
      </c>
      <c r="D2808" s="76">
        <v>44240.65824074074</v>
      </c>
      <c r="E2808" s="1" t="s">
        <v>8859</v>
      </c>
      <c r="F2808" s="1" t="s">
        <v>8860</v>
      </c>
      <c r="G2808" s="1" t="s">
        <v>123</v>
      </c>
      <c r="H2808" s="1" t="s">
        <v>124</v>
      </c>
      <c r="I2808" s="1" t="s">
        <v>125</v>
      </c>
      <c r="J2808" s="1" t="s">
        <v>7528</v>
      </c>
      <c r="K2808" s="1" t="s">
        <v>8674</v>
      </c>
      <c r="L2808">
        <f>ROUNDUP(IF(B2808&gt;$D$4,0,($D$4-B2808+1)/365),0)</f>
        <v>0</v>
      </c>
      <c r="M2808">
        <f>ROUNDUP(IF(B2808&gt;$D$5,0,($D$5-B2808+1)/365),0)</f>
        <v>1</v>
      </c>
      <c r="N2808" s="28">
        <f>IF(OR(L2808=1,M2808=1),IF(B2808+364&lt;=$D$5,(B2808+364-$D$4+1)/365,IF(B2808&gt;$D$4,($D$5-B2808+1)/365,$D$6/365)),0)</f>
        <v>0.168060946220186</v>
      </c>
      <c r="O2808" s="28">
        <f>'Data &amp; Parameter'!$E$16*'Data &amp; Parameter'!$E$17*('Data &amp; Parameter'!$E$18+'Data &amp; Parameter'!$E$19)*'Data &amp; Parameter'!$E$20*'Data &amp; Parameter'!$E$37*N2808</f>
        <v>0.58429822386525376</v>
      </c>
      <c r="P2808">
        <f>ROUNDUP(IF(D2808&gt;$D$4,0,($D$4-D2808+1)/365),0)</f>
        <v>0</v>
      </c>
      <c r="Q2808">
        <f>ROUNDUP(IF(D2808&gt;$D$5,0,($D$5-D2808+1)/365),0)</f>
        <v>1</v>
      </c>
      <c r="R2808" s="28">
        <f>IF(OR(P2808=1,Q2808=1),IF(D2808+364&lt;=$D$5,(D2808+364-$D$4+1)/365,IF(D2808&gt;$D$4,($D$5-D2808+1)/365,$D$6/365)),0)</f>
        <v>0.1680596144089303</v>
      </c>
      <c r="S2808" s="28">
        <f>'Data &amp; Parameter'!$E$16*'Data &amp; Parameter'!$E$17*('Data &amp; Parameter'!$E$18+'Data &amp; Parameter'!$E$19)*'Data &amp; Parameter'!$E$20*'Data &amp; Parameter'!$E$37*R2808</f>
        <v>0.58429359355125909</v>
      </c>
      <c r="T2808" s="28">
        <f t="shared" si="43"/>
        <v>1.1685918174165129</v>
      </c>
    </row>
    <row r="2809" spans="1:20" ht="15.75" customHeight="1" x14ac:dyDescent="0.35">
      <c r="A2809">
        <v>2802</v>
      </c>
      <c r="B2809" s="76">
        <v>44240.661134259259</v>
      </c>
      <c r="C2809" s="1" t="s">
        <v>8861</v>
      </c>
      <c r="D2809" s="76">
        <v>44240.661805555559</v>
      </c>
      <c r="E2809" s="1" t="s">
        <v>8862</v>
      </c>
      <c r="F2809" s="1" t="s">
        <v>8863</v>
      </c>
      <c r="G2809" s="1" t="s">
        <v>123</v>
      </c>
      <c r="H2809" s="1" t="s">
        <v>124</v>
      </c>
      <c r="I2809" s="1" t="s">
        <v>125</v>
      </c>
      <c r="J2809" s="1" t="s">
        <v>7528</v>
      </c>
      <c r="K2809" s="1" t="s">
        <v>8674</v>
      </c>
      <c r="L2809">
        <f>ROUNDUP(IF(B2809&gt;$D$4,0,($D$4-B2809+1)/365),0)</f>
        <v>0</v>
      </c>
      <c r="M2809">
        <f>ROUNDUP(IF(B2809&gt;$D$5,0,($D$5-B2809+1)/365),0)</f>
        <v>1</v>
      </c>
      <c r="N2809" s="28">
        <f>IF(OR(L2809=1,M2809=1),IF(B2809+364&lt;=$D$5,(B2809+364-$D$4+1)/365,IF(B2809&gt;$D$4,($D$5-B2809+1)/365,$D$6/365)),0)</f>
        <v>0.16805168696093511</v>
      </c>
      <c r="O2809" s="28">
        <f>'Data &amp; Parameter'!$E$16*'Data &amp; Parameter'!$E$17*('Data &amp; Parameter'!$E$18+'Data &amp; Parameter'!$E$19)*'Data &amp; Parameter'!$E$20*'Data &amp; Parameter'!$E$37*N2809</f>
        <v>0.5842660321582791</v>
      </c>
      <c r="P2809">
        <f>ROUNDUP(IF(D2809&gt;$D$4,0,($D$4-D2809+1)/365),0)</f>
        <v>0</v>
      </c>
      <c r="Q2809">
        <f>ROUNDUP(IF(D2809&gt;$D$5,0,($D$5-D2809+1)/365),0)</f>
        <v>1</v>
      </c>
      <c r="R2809" s="28">
        <f>IF(OR(P2809=1,Q2809=1),IF(D2809+364&lt;=$D$5,(D2809+364-$D$4+1)/365,IF(D2809&gt;$D$4,($D$5-D2809+1)/365,$D$6/365)),0)</f>
        <v>0.16804984779298873</v>
      </c>
      <c r="S2809" s="28">
        <f>'Data &amp; Parameter'!$E$16*'Data &amp; Parameter'!$E$17*('Data &amp; Parameter'!$E$18+'Data &amp; Parameter'!$E$19)*'Data &amp; Parameter'!$E$20*'Data &amp; Parameter'!$E$37*R2809</f>
        <v>0.58425963791506774</v>
      </c>
      <c r="T2809" s="28">
        <f t="shared" si="43"/>
        <v>1.1685256700733468</v>
      </c>
    </row>
    <row r="2810" spans="1:20" ht="15.75" customHeight="1" x14ac:dyDescent="0.35">
      <c r="A2810">
        <v>2803</v>
      </c>
      <c r="B2810" s="76">
        <v>44240.66574074074</v>
      </c>
      <c r="C2810" s="1" t="s">
        <v>8864</v>
      </c>
      <c r="D2810" s="76">
        <v>44240.666168981479</v>
      </c>
      <c r="E2810" s="1" t="s">
        <v>8865</v>
      </c>
      <c r="F2810" s="1" t="s">
        <v>8866</v>
      </c>
      <c r="G2810" s="1" t="s">
        <v>123</v>
      </c>
      <c r="H2810" s="1" t="s">
        <v>124</v>
      </c>
      <c r="I2810" s="1" t="s">
        <v>125</v>
      </c>
      <c r="J2810" s="1" t="s">
        <v>7528</v>
      </c>
      <c r="K2810" s="1" t="s">
        <v>8674</v>
      </c>
      <c r="L2810">
        <f>ROUNDUP(IF(B2810&gt;$D$4,0,($D$4-B2810+1)/365),0)</f>
        <v>0</v>
      </c>
      <c r="M2810">
        <f>ROUNDUP(IF(B2810&gt;$D$5,0,($D$5-B2810+1)/365),0)</f>
        <v>1</v>
      </c>
      <c r="N2810" s="28">
        <f>IF(OR(L2810=1,M2810=1),IF(B2810+364&lt;=$D$5,(B2810+364-$D$4+1)/365,IF(B2810&gt;$D$4,($D$5-B2810+1)/365,$D$6/365)),0)</f>
        <v>0.16803906646372563</v>
      </c>
      <c r="O2810" s="28">
        <f>'Data &amp; Parameter'!$E$16*'Data &amp; Parameter'!$E$17*('Data &amp; Parameter'!$E$18+'Data &amp; Parameter'!$E$19)*'Data &amp; Parameter'!$E$20*'Data &amp; Parameter'!$E$37*N2810</f>
        <v>0.58422215442065084</v>
      </c>
      <c r="P2810">
        <f>ROUNDUP(IF(D2810&gt;$D$4,0,($D$4-D2810+1)/365),0)</f>
        <v>0</v>
      </c>
      <c r="Q2810">
        <f>ROUNDUP(IF(D2810&gt;$D$5,0,($D$5-D2810+1)/365),0)</f>
        <v>1</v>
      </c>
      <c r="R2810" s="28">
        <f>IF(OR(P2810=1,Q2810=1),IF(D2810+364&lt;=$D$5,(D2810+364-$D$4+1)/365,IF(D2810&gt;$D$4,($D$5-D2810+1)/365,$D$6/365)),0)</f>
        <v>0.16803789320142704</v>
      </c>
      <c r="S2810" s="28">
        <f>'Data &amp; Parameter'!$E$16*'Data &amp; Parameter'!$E$17*('Data &amp; Parameter'!$E$18+'Data &amp; Parameter'!$E$19)*'Data &amp; Parameter'!$E$20*'Data &amp; Parameter'!$E$37*R2810</f>
        <v>0.58421807533450609</v>
      </c>
      <c r="T2810" s="28">
        <f t="shared" si="43"/>
        <v>1.168440229755157</v>
      </c>
    </row>
    <row r="2811" spans="1:20" ht="15.75" customHeight="1" x14ac:dyDescent="0.35">
      <c r="A2811">
        <v>2804</v>
      </c>
      <c r="B2811" s="76">
        <v>44241.340925925921</v>
      </c>
      <c r="C2811" s="1" t="s">
        <v>8867</v>
      </c>
      <c r="D2811" s="76">
        <v>44241.341851851852</v>
      </c>
      <c r="E2811" s="1" t="s">
        <v>8868</v>
      </c>
      <c r="F2811" s="1" t="s">
        <v>8869</v>
      </c>
      <c r="G2811" s="1" t="s">
        <v>123</v>
      </c>
      <c r="H2811" s="1" t="s">
        <v>124</v>
      </c>
      <c r="I2811" s="1" t="s">
        <v>125</v>
      </c>
      <c r="J2811" s="1" t="s">
        <v>7528</v>
      </c>
      <c r="K2811" s="1" t="s">
        <v>7528</v>
      </c>
      <c r="L2811">
        <f>ROUNDUP(IF(B2811&gt;$D$4,0,($D$4-B2811+1)/365),0)</f>
        <v>0</v>
      </c>
      <c r="M2811">
        <f>ROUNDUP(IF(B2811&gt;$D$5,0,($D$5-B2811+1)/365),0)</f>
        <v>1</v>
      </c>
      <c r="N2811" s="28">
        <f>IF(OR(L2811=1,M2811=1),IF(B2811+364&lt;=$D$5,(B2811+364-$D$4+1)/365,IF(B2811&gt;$D$4,($D$5-B2811+1)/365,$D$6/365)),0)</f>
        <v>0.16618924403857369</v>
      </c>
      <c r="O2811" s="28">
        <f>'Data &amp; Parameter'!$E$16*'Data &amp; Parameter'!$E$17*('Data &amp; Parameter'!$E$18+'Data &amp; Parameter'!$E$19)*'Data &amp; Parameter'!$E$20*'Data &amp; Parameter'!$E$37*N2811</f>
        <v>0.57779086873654961</v>
      </c>
      <c r="P2811">
        <f>ROUNDUP(IF(D2811&gt;$D$4,0,($D$4-D2811+1)/365),0)</f>
        <v>0</v>
      </c>
      <c r="Q2811">
        <f>ROUNDUP(IF(D2811&gt;$D$5,0,($D$5-D2811+1)/365),0)</f>
        <v>1</v>
      </c>
      <c r="R2811" s="28">
        <f>IF(OR(P2811=1,Q2811=1),IF(D2811+364&lt;=$D$5,(D2811+364-$D$4+1)/365,IF(D2811&gt;$D$4,($D$5-D2811+1)/365,$D$6/365)),0)</f>
        <v>0.16618670725520007</v>
      </c>
      <c r="S2811" s="28">
        <f>'Data &amp; Parameter'!$E$16*'Data &amp; Parameter'!$E$17*('Data &amp; Parameter'!$E$18+'Data &amp; Parameter'!$E$19)*'Data &amp; Parameter'!$E$20*'Data &amp; Parameter'!$E$37*R2811</f>
        <v>0.57778204909074327</v>
      </c>
      <c r="T2811" s="28">
        <f t="shared" si="43"/>
        <v>1.1555729178272929</v>
      </c>
    </row>
    <row r="2812" spans="1:20" ht="15.75" customHeight="1" x14ac:dyDescent="0.35">
      <c r="A2812">
        <v>2805</v>
      </c>
      <c r="B2812" s="76">
        <v>44241.346909722226</v>
      </c>
      <c r="C2812" s="1" t="s">
        <v>8870</v>
      </c>
      <c r="D2812" s="76">
        <v>44241.347824074073</v>
      </c>
      <c r="E2812" s="1" t="s">
        <v>8871</v>
      </c>
      <c r="F2812" s="1" t="s">
        <v>8872</v>
      </c>
      <c r="G2812" s="1" t="s">
        <v>123</v>
      </c>
      <c r="H2812" s="1" t="s">
        <v>124</v>
      </c>
      <c r="I2812" s="1" t="s">
        <v>125</v>
      </c>
      <c r="J2812" s="1" t="s">
        <v>7528</v>
      </c>
      <c r="K2812" s="1" t="s">
        <v>7538</v>
      </c>
      <c r="L2812">
        <f>ROUNDUP(IF(B2812&gt;$D$4,0,($D$4-B2812+1)/365),0)</f>
        <v>0</v>
      </c>
      <c r="M2812">
        <f>ROUNDUP(IF(B2812&gt;$D$5,0,($D$5-B2812+1)/365),0)</f>
        <v>1</v>
      </c>
      <c r="N2812" s="28">
        <f>IF(OR(L2812=1,M2812=1),IF(B2812+364&lt;=$D$5,(B2812+364-$D$4+1)/365,IF(B2812&gt;$D$4,($D$5-B2812+1)/365,$D$6/365)),0)</f>
        <v>0.16617285007609323</v>
      </c>
      <c r="O2812" s="28">
        <f>'Data &amp; Parameter'!$E$16*'Data &amp; Parameter'!$E$17*('Data &amp; Parameter'!$E$18+'Data &amp; Parameter'!$E$19)*'Data &amp; Parameter'!$E$20*'Data &amp; Parameter'!$E$37*N2812</f>
        <v>0.57773387177577507</v>
      </c>
      <c r="P2812">
        <f>ROUNDUP(IF(D2812&gt;$D$4,0,($D$4-D2812+1)/365),0)</f>
        <v>0</v>
      </c>
      <c r="Q2812">
        <f>ROUNDUP(IF(D2812&gt;$D$5,0,($D$5-D2812+1)/365),0)</f>
        <v>1</v>
      </c>
      <c r="R2812" s="28">
        <f>IF(OR(P2812=1,Q2812=1),IF(D2812+364&lt;=$D$5,(D2812+364-$D$4+1)/365,IF(D2812&gt;$D$4,($D$5-D2812+1)/365,$D$6/365)),0)</f>
        <v>0.16617034500253894</v>
      </c>
      <c r="S2812" s="28">
        <f>'Data &amp; Parameter'!$E$16*'Data &amp; Parameter'!$E$17*('Data &amp; Parameter'!$E$18+'Data &amp; Parameter'!$E$19)*'Data &amp; Parameter'!$E$20*'Data &amp; Parameter'!$E$37*R2812</f>
        <v>0.57772516237563576</v>
      </c>
      <c r="T2812" s="28">
        <f t="shared" si="43"/>
        <v>1.1554590341514108</v>
      </c>
    </row>
    <row r="2813" spans="1:20" ht="15.75" customHeight="1" x14ac:dyDescent="0.35">
      <c r="A2813">
        <v>2806</v>
      </c>
      <c r="B2813" s="76">
        <v>44241.356203703705</v>
      </c>
      <c r="C2813" s="1" t="s">
        <v>8873</v>
      </c>
      <c r="D2813" s="76">
        <v>44241.357141203705</v>
      </c>
      <c r="E2813" s="1" t="s">
        <v>8874</v>
      </c>
      <c r="F2813" s="1" t="s">
        <v>8875</v>
      </c>
      <c r="G2813" s="1" t="s">
        <v>123</v>
      </c>
      <c r="H2813" s="1" t="s">
        <v>124</v>
      </c>
      <c r="I2813" s="1" t="s">
        <v>125</v>
      </c>
      <c r="J2813" s="1" t="s">
        <v>7528</v>
      </c>
      <c r="K2813" s="1" t="s">
        <v>7538</v>
      </c>
      <c r="L2813">
        <f>ROUNDUP(IF(B2813&gt;$D$4,0,($D$4-B2813+1)/365),0)</f>
        <v>0</v>
      </c>
      <c r="M2813">
        <f>ROUNDUP(IF(B2813&gt;$D$5,0,($D$5-B2813+1)/365),0)</f>
        <v>1</v>
      </c>
      <c r="N2813" s="28">
        <f>IF(OR(L2813=1,M2813=1),IF(B2813+364&lt;=$D$5,(B2813+364-$D$4+1)/365,IF(B2813&gt;$D$4,($D$5-B2813+1)/365,$D$6/365)),0)</f>
        <v>0.16614738711313828</v>
      </c>
      <c r="O2813" s="28">
        <f>'Data &amp; Parameter'!$E$16*'Data &amp; Parameter'!$E$17*('Data &amp; Parameter'!$E$18+'Data &amp; Parameter'!$E$19)*'Data &amp; Parameter'!$E$20*'Data &amp; Parameter'!$E$37*N2813</f>
        <v>0.5776453445815426</v>
      </c>
      <c r="P2813">
        <f>ROUNDUP(IF(D2813&gt;$D$4,0,($D$4-D2813+1)/365),0)</f>
        <v>0</v>
      </c>
      <c r="Q2813">
        <f>ROUNDUP(IF(D2813&gt;$D$5,0,($D$5-D2813+1)/365),0)</f>
        <v>1</v>
      </c>
      <c r="R2813" s="28">
        <f>IF(OR(P2813=1,Q2813=1),IF(D2813+364&lt;=$D$5,(D2813+364-$D$4+1)/365,IF(D2813&gt;$D$4,($D$5-D2813+1)/365,$D$6/365)),0)</f>
        <v>0.16614481861998523</v>
      </c>
      <c r="S2813" s="28">
        <f>'Data &amp; Parameter'!$E$16*'Data &amp; Parameter'!$E$17*('Data &amp; Parameter'!$E$18+'Data &amp; Parameter'!$E$19)*'Data &amp; Parameter'!$E$20*'Data &amp; Parameter'!$E$37*R2813</f>
        <v>0.57763641469020799</v>
      </c>
      <c r="T2813" s="28">
        <f t="shared" si="43"/>
        <v>1.1552817592717506</v>
      </c>
    </row>
    <row r="2814" spans="1:20" ht="15.75" customHeight="1" x14ac:dyDescent="0.35">
      <c r="A2814">
        <v>2807</v>
      </c>
      <c r="B2814" s="76">
        <v>44241.366782407407</v>
      </c>
      <c r="C2814" s="1" t="s">
        <v>8876</v>
      </c>
      <c r="D2814" s="76">
        <v>44241.368379629625</v>
      </c>
      <c r="E2814" s="1" t="s">
        <v>8877</v>
      </c>
      <c r="F2814" s="1" t="s">
        <v>8878</v>
      </c>
      <c r="G2814" s="1" t="s">
        <v>123</v>
      </c>
      <c r="H2814" s="1" t="s">
        <v>124</v>
      </c>
      <c r="I2814" s="1" t="s">
        <v>125</v>
      </c>
      <c r="J2814" s="1" t="s">
        <v>7528</v>
      </c>
      <c r="K2814" s="1" t="s">
        <v>7813</v>
      </c>
      <c r="L2814">
        <f>ROUNDUP(IF(B2814&gt;$D$4,0,($D$4-B2814+1)/365),0)</f>
        <v>0</v>
      </c>
      <c r="M2814">
        <f>ROUNDUP(IF(B2814&gt;$D$5,0,($D$5-B2814+1)/365),0)</f>
        <v>1</v>
      </c>
      <c r="N2814" s="28">
        <f>IF(OR(L2814=1,M2814=1),IF(B2814+364&lt;=$D$5,(B2814+364-$D$4+1)/365,IF(B2814&gt;$D$4,($D$5-B2814+1)/365,$D$6/365)),0)</f>
        <v>0.16611840436326766</v>
      </c>
      <c r="O2814" s="28">
        <f>'Data &amp; Parameter'!$E$16*'Data &amp; Parameter'!$E$17*('Data &amp; Parameter'!$E$18+'Data &amp; Parameter'!$E$19)*'Data &amp; Parameter'!$E$20*'Data &amp; Parameter'!$E$37*N2814</f>
        <v>0.57754458012880683</v>
      </c>
      <c r="P2814">
        <f>ROUNDUP(IF(D2814&gt;$D$4,0,($D$4-D2814+1)/365),0)</f>
        <v>0</v>
      </c>
      <c r="Q2814">
        <f>ROUNDUP(IF(D2814&gt;$D$5,0,($D$5-D2814+1)/365),0)</f>
        <v>1</v>
      </c>
      <c r="R2814" s="28">
        <f>IF(OR(P2814=1,Q2814=1),IF(D2814+364&lt;=$D$5,(D2814+364-$D$4+1)/365,IF(D2814&gt;$D$4,($D$5-D2814+1)/365,$D$6/365)),0)</f>
        <v>0.16611402841198755</v>
      </c>
      <c r="S2814" s="28">
        <f>'Data &amp; Parameter'!$E$16*'Data &amp; Parameter'!$E$17*('Data &amp; Parameter'!$E$18+'Data &amp; Parameter'!$E$19)*'Data &amp; Parameter'!$E$20*'Data &amp; Parameter'!$E$37*R2814</f>
        <v>0.5775293662399279</v>
      </c>
      <c r="T2814" s="28">
        <f t="shared" si="43"/>
        <v>1.1550739463687347</v>
      </c>
    </row>
    <row r="2815" spans="1:20" ht="15.75" customHeight="1" x14ac:dyDescent="0.35">
      <c r="A2815">
        <v>2808</v>
      </c>
      <c r="B2815" s="76">
        <v>44241.377442129626</v>
      </c>
      <c r="C2815" s="1" t="s">
        <v>8879</v>
      </c>
      <c r="D2815" s="76">
        <v>44241.378206018519</v>
      </c>
      <c r="E2815" s="1" t="s">
        <v>8880</v>
      </c>
      <c r="F2815" s="1" t="s">
        <v>8881</v>
      </c>
      <c r="G2815" s="1" t="s">
        <v>123</v>
      </c>
      <c r="H2815" s="1" t="s">
        <v>124</v>
      </c>
      <c r="I2815" s="1" t="s">
        <v>125</v>
      </c>
      <c r="J2815" s="1" t="s">
        <v>7528</v>
      </c>
      <c r="K2815" s="1" t="s">
        <v>8340</v>
      </c>
      <c r="L2815">
        <f>ROUNDUP(IF(B2815&gt;$D$4,0,($D$4-B2815+1)/365),0)</f>
        <v>0</v>
      </c>
      <c r="M2815">
        <f>ROUNDUP(IF(B2815&gt;$D$5,0,($D$5-B2815+1)/365),0)</f>
        <v>1</v>
      </c>
      <c r="N2815" s="28">
        <f>IF(OR(L2815=1,M2815=1),IF(B2815+364&lt;=$D$5,(B2815+364-$D$4+1)/365,IF(B2815&gt;$D$4,($D$5-B2815+1)/365,$D$6/365)),0)</f>
        <v>0.16608919964486107</v>
      </c>
      <c r="O2815" s="28">
        <f>'Data &amp; Parameter'!$E$16*'Data &amp; Parameter'!$E$17*('Data &amp; Parameter'!$E$18+'Data &amp; Parameter'!$E$19)*'Data &amp; Parameter'!$E$20*'Data &amp; Parameter'!$E$37*N2815</f>
        <v>0.57744304395709511</v>
      </c>
      <c r="P2815">
        <f>ROUNDUP(IF(D2815&gt;$D$4,0,($D$4-D2815+1)/365),0)</f>
        <v>0</v>
      </c>
      <c r="Q2815">
        <f>ROUNDUP(IF(D2815&gt;$D$5,0,($D$5-D2815+1)/365),0)</f>
        <v>1</v>
      </c>
      <c r="R2815" s="28">
        <f>IF(OR(P2815=1,Q2815=1),IF(D2815+364&lt;=$D$5,(D2815+364-$D$4+1)/365,IF(D2815&gt;$D$4,($D$5-D2815+1)/365,$D$6/365)),0)</f>
        <v>0.16608710679857935</v>
      </c>
      <c r="S2815" s="28">
        <f>'Data &amp; Parameter'!$E$16*'Data &amp; Parameter'!$E$17*('Data &amp; Parameter'!$E$18+'Data &amp; Parameter'!$E$19)*'Data &amp; Parameter'!$E$20*'Data &amp; Parameter'!$E$37*R2815</f>
        <v>0.57743576774931016</v>
      </c>
      <c r="T2815" s="28">
        <f t="shared" si="43"/>
        <v>1.1548788117064053</v>
      </c>
    </row>
    <row r="2816" spans="1:20" ht="15.75" customHeight="1" x14ac:dyDescent="0.35">
      <c r="A2816">
        <v>2809</v>
      </c>
      <c r="B2816" s="76">
        <v>44241.381099537037</v>
      </c>
      <c r="C2816" s="1" t="s">
        <v>8882</v>
      </c>
      <c r="D2816" s="76">
        <v>44241.38180555556</v>
      </c>
      <c r="E2816" s="1" t="s">
        <v>8883</v>
      </c>
      <c r="F2816" s="1" t="s">
        <v>8884</v>
      </c>
      <c r="G2816" s="1" t="s">
        <v>123</v>
      </c>
      <c r="H2816" s="1" t="s">
        <v>124</v>
      </c>
      <c r="I2816" s="1" t="s">
        <v>125</v>
      </c>
      <c r="J2816" s="1" t="s">
        <v>7528</v>
      </c>
      <c r="K2816" s="1" t="s">
        <v>8340</v>
      </c>
      <c r="L2816">
        <f>ROUNDUP(IF(B2816&gt;$D$4,0,($D$4-B2816+1)/365),0)</f>
        <v>0</v>
      </c>
      <c r="M2816">
        <f>ROUNDUP(IF(B2816&gt;$D$5,0,($D$5-B2816+1)/365),0)</f>
        <v>1</v>
      </c>
      <c r="N2816" s="28">
        <f>IF(OR(L2816=1,M2816=1),IF(B2816+364&lt;=$D$5,(B2816+364-$D$4+1)/365,IF(B2816&gt;$D$4,($D$5-B2816+1)/365,$D$6/365)),0)</f>
        <v>0.16607917935058414</v>
      </c>
      <c r="O2816" s="28">
        <f>'Data &amp; Parameter'!$E$16*'Data &amp; Parameter'!$E$17*('Data &amp; Parameter'!$E$18+'Data &amp; Parameter'!$E$19)*'Data &amp; Parameter'!$E$20*'Data &amp; Parameter'!$E$37*N2816</f>
        <v>0.57740820635632994</v>
      </c>
      <c r="P2816">
        <f>ROUNDUP(IF(D2816&gt;$D$4,0,($D$4-D2816+1)/365),0)</f>
        <v>0</v>
      </c>
      <c r="Q2816">
        <f>ROUNDUP(IF(D2816&gt;$D$5,0,($D$5-D2816+1)/365),0)</f>
        <v>1</v>
      </c>
      <c r="R2816" s="28">
        <f>IF(OR(P2816=1,Q2816=1),IF(D2816+364&lt;=$D$5,(D2816+364-$D$4+1)/365,IF(D2816&gt;$D$4,($D$5-D2816+1)/365,$D$6/365)),0)</f>
        <v>0.16607724505325952</v>
      </c>
      <c r="S2816" s="28">
        <f>'Data &amp; Parameter'!$E$16*'Data &amp; Parameter'!$E$17*('Data &amp; Parameter'!$E$18+'Data &amp; Parameter'!$E$19)*'Data &amp; Parameter'!$E$20*'Data &amp; Parameter'!$E$37*R2816</f>
        <v>0.57740148137639491</v>
      </c>
      <c r="T2816" s="28">
        <f t="shared" si="43"/>
        <v>1.1548096877327247</v>
      </c>
    </row>
    <row r="2817" spans="1:20" ht="15.75" customHeight="1" x14ac:dyDescent="0.35">
      <c r="A2817">
        <v>2810</v>
      </c>
      <c r="B2817" s="76">
        <v>44241.396701388891</v>
      </c>
      <c r="C2817" s="1" t="s">
        <v>8885</v>
      </c>
      <c r="D2817" s="76">
        <v>44241.397199074076</v>
      </c>
      <c r="E2817" s="1" t="s">
        <v>8886</v>
      </c>
      <c r="F2817" s="1" t="s">
        <v>8887</v>
      </c>
      <c r="G2817" s="1" t="s">
        <v>123</v>
      </c>
      <c r="H2817" s="1" t="s">
        <v>124</v>
      </c>
      <c r="I2817" s="1" t="s">
        <v>125</v>
      </c>
      <c r="J2817" s="1" t="s">
        <v>7528</v>
      </c>
      <c r="K2817" s="1" t="s">
        <v>8315</v>
      </c>
      <c r="L2817">
        <f>ROUNDUP(IF(B2817&gt;$D$4,0,($D$4-B2817+1)/365),0)</f>
        <v>0</v>
      </c>
      <c r="M2817">
        <f>ROUNDUP(IF(B2817&gt;$D$5,0,($D$5-B2817+1)/365),0)</f>
        <v>1</v>
      </c>
      <c r="N2817" s="28">
        <f>IF(OR(L2817=1,M2817=1),IF(B2817+364&lt;=$D$5,(B2817+364-$D$4+1)/365,IF(B2817&gt;$D$4,($D$5-B2817+1)/365,$D$6/365)),0)</f>
        <v>0.16603643455098491</v>
      </c>
      <c r="O2817" s="28">
        <f>'Data &amp; Parameter'!$E$16*'Data &amp; Parameter'!$E$17*('Data &amp; Parameter'!$E$18+'Data &amp; Parameter'!$E$19)*'Data &amp; Parameter'!$E$20*'Data &amp; Parameter'!$E$37*N2817</f>
        <v>0.57725959532534965</v>
      </c>
      <c r="P2817">
        <f>ROUNDUP(IF(D2817&gt;$D$4,0,($D$4-D2817+1)/365),0)</f>
        <v>0</v>
      </c>
      <c r="Q2817">
        <f>ROUNDUP(IF(D2817&gt;$D$5,0,($D$5-D2817+1)/365),0)</f>
        <v>1</v>
      </c>
      <c r="R2817" s="28">
        <f>IF(OR(P2817=1,Q2817=1),IF(D2817+364&lt;=$D$5,(D2817+364-$D$4+1)/365,IF(D2817&gt;$D$4,($D$5-D2817+1)/365,$D$6/365)),0)</f>
        <v>0.16603507102992981</v>
      </c>
      <c r="S2817" s="28">
        <f>'Data &amp; Parameter'!$E$16*'Data &amp; Parameter'!$E$17*('Data &amp; Parameter'!$E$18+'Data &amp; Parameter'!$E$19)*'Data &amp; Parameter'!$E$20*'Data &amp; Parameter'!$E$37*R2817</f>
        <v>0.57725485476575744</v>
      </c>
      <c r="T2817" s="28">
        <f t="shared" si="43"/>
        <v>1.1545144500911071</v>
      </c>
    </row>
    <row r="2818" spans="1:20" ht="15.75" customHeight="1" x14ac:dyDescent="0.35">
      <c r="A2818">
        <v>2811</v>
      </c>
      <c r="B2818" s="76">
        <v>44241.399409722224</v>
      </c>
      <c r="C2818" s="1" t="s">
        <v>8888</v>
      </c>
      <c r="D2818" s="76">
        <v>44241.400023148148</v>
      </c>
      <c r="E2818" s="1" t="s">
        <v>8889</v>
      </c>
      <c r="F2818" s="1" t="s">
        <v>8890</v>
      </c>
      <c r="G2818" s="1" t="s">
        <v>123</v>
      </c>
      <c r="H2818" s="1" t="s">
        <v>124</v>
      </c>
      <c r="I2818" s="1" t="s">
        <v>125</v>
      </c>
      <c r="J2818" s="1" t="s">
        <v>7528</v>
      </c>
      <c r="K2818" s="1" t="s">
        <v>8315</v>
      </c>
      <c r="L2818">
        <f>ROUNDUP(IF(B2818&gt;$D$4,0,($D$4-B2818+1)/365),0)</f>
        <v>0</v>
      </c>
      <c r="M2818">
        <f>ROUNDUP(IF(B2818&gt;$D$5,0,($D$5-B2818+1)/365),0)</f>
        <v>1</v>
      </c>
      <c r="N2818" s="28">
        <f>IF(OR(L2818=1,M2818=1),IF(B2818+364&lt;=$D$5,(B2818+364-$D$4+1)/365,IF(B2818&gt;$D$4,($D$5-B2818+1)/365,$D$6/365)),0)</f>
        <v>0.16602901445966045</v>
      </c>
      <c r="O2818" s="28">
        <f>'Data &amp; Parameter'!$E$16*'Data &amp; Parameter'!$E$17*('Data &amp; Parameter'!$E$18+'Data &amp; Parameter'!$E$19)*'Data &amp; Parameter'!$E$20*'Data &amp; Parameter'!$E$37*N2818</f>
        <v>0.57723379786151707</v>
      </c>
      <c r="P2818">
        <f>ROUNDUP(IF(D2818&gt;$D$4,0,($D$4-D2818+1)/365),0)</f>
        <v>0</v>
      </c>
      <c r="Q2818">
        <f>ROUNDUP(IF(D2818&gt;$D$5,0,($D$5-D2818+1)/365),0)</f>
        <v>1</v>
      </c>
      <c r="R2818" s="28">
        <f>IF(OR(P2818=1,Q2818=1),IF(D2818+364&lt;=$D$5,(D2818+364-$D$4+1)/365,IF(D2818&gt;$D$4,($D$5-D2818+1)/365,$D$6/365)),0)</f>
        <v>0.16602733384069113</v>
      </c>
      <c r="S2818" s="28">
        <f>'Data &amp; Parameter'!$E$16*'Data &amp; Parameter'!$E$17*('Data &amp; Parameter'!$E$18+'Data &amp; Parameter'!$E$19)*'Data &amp; Parameter'!$E$20*'Data &amp; Parameter'!$E$37*R2818</f>
        <v>0.57722795484622491</v>
      </c>
      <c r="T2818" s="28">
        <f t="shared" si="43"/>
        <v>1.1544617527077419</v>
      </c>
    </row>
    <row r="2819" spans="1:20" ht="15.75" customHeight="1" x14ac:dyDescent="0.35">
      <c r="A2819">
        <v>2812</v>
      </c>
      <c r="B2819" s="76">
        <v>44241.404502314814</v>
      </c>
      <c r="C2819" s="1" t="s">
        <v>8891</v>
      </c>
      <c r="D2819" s="76">
        <v>44241.405162037037</v>
      </c>
      <c r="E2819" s="1" t="s">
        <v>8892</v>
      </c>
      <c r="F2819" s="1" t="s">
        <v>8893</v>
      </c>
      <c r="G2819" s="1" t="s">
        <v>123</v>
      </c>
      <c r="H2819" s="1" t="s">
        <v>124</v>
      </c>
      <c r="I2819" s="1" t="s">
        <v>125</v>
      </c>
      <c r="J2819" s="1" t="s">
        <v>7528</v>
      </c>
      <c r="K2819" s="1" t="s">
        <v>8315</v>
      </c>
      <c r="L2819">
        <f>ROUNDUP(IF(B2819&gt;$D$4,0,($D$4-B2819+1)/365),0)</f>
        <v>0</v>
      </c>
      <c r="M2819">
        <f>ROUNDUP(IF(B2819&gt;$D$5,0,($D$5-B2819+1)/365),0)</f>
        <v>1</v>
      </c>
      <c r="N2819" s="28">
        <f>IF(OR(L2819=1,M2819=1),IF(B2819+364&lt;=$D$5,(B2819+364-$D$4+1)/365,IF(B2819&gt;$D$4,($D$5-B2819+1)/365,$D$6/365)),0)</f>
        <v>0.16601506215119527</v>
      </c>
      <c r="O2819" s="28">
        <f>'Data &amp; Parameter'!$E$16*'Data &amp; Parameter'!$E$17*('Data &amp; Parameter'!$E$18+'Data &amp; Parameter'!$E$19)*'Data &amp; Parameter'!$E$20*'Data &amp; Parameter'!$E$37*N2819</f>
        <v>0.57718528980989425</v>
      </c>
      <c r="P2819">
        <f>ROUNDUP(IF(D2819&gt;$D$4,0,($D$4-D2819+1)/365),0)</f>
        <v>0</v>
      </c>
      <c r="Q2819">
        <f>ROUNDUP(IF(D2819&gt;$D$5,0,($D$5-D2819+1)/365),0)</f>
        <v>1</v>
      </c>
      <c r="R2819" s="28">
        <f>IF(OR(P2819=1,Q2819=1),IF(D2819+364&lt;=$D$5,(D2819+364-$D$4+1)/365,IF(D2819&gt;$D$4,($D$5-D2819+1)/365,$D$6/365)),0)</f>
        <v>0.16601325469304828</v>
      </c>
      <c r="S2819" s="28">
        <f>'Data &amp; Parameter'!$E$16*'Data &amp; Parameter'!$E$17*('Data &amp; Parameter'!$E$18+'Data &amp; Parameter'!$E$19)*'Data &amp; Parameter'!$E$20*'Data &amp; Parameter'!$E$37*R2819</f>
        <v>0.57717900581228054</v>
      </c>
      <c r="T2819" s="28">
        <f t="shared" si="43"/>
        <v>1.1543642956221749</v>
      </c>
    </row>
    <row r="2820" spans="1:20" ht="15.75" customHeight="1" x14ac:dyDescent="0.35">
      <c r="A2820">
        <v>2813</v>
      </c>
      <c r="B2820" s="76">
        <v>44241.410775462966</v>
      </c>
      <c r="C2820" s="1" t="s">
        <v>8894</v>
      </c>
      <c r="D2820" s="76">
        <v>44241.411932870367</v>
      </c>
      <c r="E2820" s="1" t="s">
        <v>8895</v>
      </c>
      <c r="F2820" s="1" t="s">
        <v>8896</v>
      </c>
      <c r="G2820" s="1" t="s">
        <v>123</v>
      </c>
      <c r="H2820" s="1" t="s">
        <v>124</v>
      </c>
      <c r="I2820" s="1" t="s">
        <v>125</v>
      </c>
      <c r="J2820" s="1" t="s">
        <v>7528</v>
      </c>
      <c r="K2820" s="1" t="s">
        <v>8897</v>
      </c>
      <c r="L2820">
        <f>ROUNDUP(IF(B2820&gt;$D$4,0,($D$4-B2820+1)/365),0)</f>
        <v>0</v>
      </c>
      <c r="M2820">
        <f>ROUNDUP(IF(B2820&gt;$D$5,0,($D$5-B2820+1)/365),0)</f>
        <v>1</v>
      </c>
      <c r="N2820" s="28">
        <f>IF(OR(L2820=1,M2820=1),IF(B2820+364&lt;=$D$5,(B2820+364-$D$4+1)/365,IF(B2820&gt;$D$4,($D$5-B2820+1)/365,$D$6/365)),0)</f>
        <v>0.16599787544392924</v>
      </c>
      <c r="O2820" s="28">
        <f>'Data &amp; Parameter'!$E$16*'Data &amp; Parameter'!$E$17*('Data &amp; Parameter'!$E$18+'Data &amp; Parameter'!$E$19)*'Data &amp; Parameter'!$E$20*'Data &amp; Parameter'!$E$37*N2820</f>
        <v>0.57712553670987021</v>
      </c>
      <c r="P2820">
        <f>ROUNDUP(IF(D2820&gt;$D$4,0,($D$4-D2820+1)/365),0)</f>
        <v>0</v>
      </c>
      <c r="Q2820">
        <f>ROUNDUP(IF(D2820&gt;$D$5,0,($D$5-D2820+1)/365),0)</f>
        <v>1</v>
      </c>
      <c r="R2820" s="28">
        <f>IF(OR(P2820=1,Q2820=1),IF(D2820+364&lt;=$D$5,(D2820+364-$D$4+1)/365,IF(D2820&gt;$D$4,($D$5-D2820+1)/365,$D$6/365)),0)</f>
        <v>0.16599470446474709</v>
      </c>
      <c r="S2820" s="28">
        <f>'Data &amp; Parameter'!$E$16*'Data &amp; Parameter'!$E$17*('Data &amp; Parameter'!$E$18+'Data &amp; Parameter'!$E$19)*'Data &amp; Parameter'!$E$20*'Data &amp; Parameter'!$E$37*R2820</f>
        <v>0.57711451215273357</v>
      </c>
      <c r="T2820" s="28">
        <f t="shared" si="43"/>
        <v>1.1542400488626039</v>
      </c>
    </row>
    <row r="2821" spans="1:20" ht="15.75" customHeight="1" x14ac:dyDescent="0.35">
      <c r="A2821">
        <v>2814</v>
      </c>
      <c r="B2821" s="76">
        <v>44241.420208333337</v>
      </c>
      <c r="C2821" s="1" t="s">
        <v>8898</v>
      </c>
      <c r="D2821" s="76">
        <v>44241.422766203701</v>
      </c>
      <c r="E2821" s="1" t="s">
        <v>8899</v>
      </c>
      <c r="F2821" s="1" t="s">
        <v>8900</v>
      </c>
      <c r="G2821" s="1" t="s">
        <v>123</v>
      </c>
      <c r="H2821" s="1" t="s">
        <v>124</v>
      </c>
      <c r="I2821" s="1" t="s">
        <v>125</v>
      </c>
      <c r="J2821" s="1" t="s">
        <v>7528</v>
      </c>
      <c r="K2821" s="1" t="s">
        <v>8901</v>
      </c>
      <c r="L2821">
        <f>ROUNDUP(IF(B2821&gt;$D$4,0,($D$4-B2821+1)/365),0)</f>
        <v>0</v>
      </c>
      <c r="M2821">
        <f>ROUNDUP(IF(B2821&gt;$D$5,0,($D$5-B2821+1)/365),0)</f>
        <v>1</v>
      </c>
      <c r="N2821" s="28">
        <f>IF(OR(L2821=1,M2821=1),IF(B2821+364&lt;=$D$5,(B2821+364-$D$4+1)/365,IF(B2821&gt;$D$4,($D$5-B2821+1)/365,$D$6/365)),0)</f>
        <v>0.16597203196346128</v>
      </c>
      <c r="O2821" s="28">
        <f>'Data &amp; Parameter'!$E$16*'Data &amp; Parameter'!$E$17*('Data &amp; Parameter'!$E$18+'Data &amp; Parameter'!$E$19)*'Data &amp; Parameter'!$E$20*'Data &amp; Parameter'!$E$37*N2821</f>
        <v>0.57703568656874249</v>
      </c>
      <c r="P2821">
        <f>ROUNDUP(IF(D2821&gt;$D$4,0,($D$4-D2821+1)/365),0)</f>
        <v>0</v>
      </c>
      <c r="Q2821">
        <f>ROUNDUP(IF(D2821&gt;$D$5,0,($D$5-D2821+1)/365),0)</f>
        <v>1</v>
      </c>
      <c r="R2821" s="28">
        <f>IF(OR(P2821=1,Q2821=1),IF(D2821+364&lt;=$D$5,(D2821+364-$D$4+1)/365,IF(D2821&gt;$D$4,($D$5-D2821+1)/365,$D$6/365)),0)</f>
        <v>0.16596502409944924</v>
      </c>
      <c r="S2821" s="28">
        <f>'Data &amp; Parameter'!$E$16*'Data &amp; Parameter'!$E$17*('Data &amp; Parameter'!$E$18+'Data &amp; Parameter'!$E$19)*'Data &amp; Parameter'!$E$20*'Data &amp; Parameter'!$E$37*R2821</f>
        <v>0.57701132229740282</v>
      </c>
      <c r="T2821" s="28">
        <f t="shared" si="43"/>
        <v>1.1540470088661454</v>
      </c>
    </row>
    <row r="2822" spans="1:20" ht="15.75" customHeight="1" x14ac:dyDescent="0.35">
      <c r="A2822">
        <v>2815</v>
      </c>
      <c r="B2822" s="76">
        <v>44241.432754629626</v>
      </c>
      <c r="C2822" s="1" t="s">
        <v>8902</v>
      </c>
      <c r="D2822" s="76">
        <v>44241.43686342593</v>
      </c>
      <c r="E2822" s="1" t="s">
        <v>8903</v>
      </c>
      <c r="F2822" s="1" t="s">
        <v>8904</v>
      </c>
      <c r="G2822" s="1" t="s">
        <v>123</v>
      </c>
      <c r="H2822" s="1" t="s">
        <v>124</v>
      </c>
      <c r="I2822" s="1" t="s">
        <v>125</v>
      </c>
      <c r="J2822" s="1" t="s">
        <v>7528</v>
      </c>
      <c r="K2822" s="1" t="s">
        <v>8674</v>
      </c>
      <c r="L2822">
        <f>ROUNDUP(IF(B2822&gt;$D$4,0,($D$4-B2822+1)/365),0)</f>
        <v>0</v>
      </c>
      <c r="M2822">
        <f>ROUNDUP(IF(B2822&gt;$D$5,0,($D$5-B2822+1)/365),0)</f>
        <v>1</v>
      </c>
      <c r="N2822" s="28">
        <f>IF(OR(L2822=1,M2822=1),IF(B2822+364&lt;=$D$5,(B2822+364-$D$4+1)/365,IF(B2822&gt;$D$4,($D$5-B2822+1)/365,$D$6/365)),0)</f>
        <v>0.16593765854896908</v>
      </c>
      <c r="O2822" s="28">
        <f>'Data &amp; Parameter'!$E$16*'Data &amp; Parameter'!$E$17*('Data &amp; Parameter'!$E$18+'Data &amp; Parameter'!$E$19)*'Data &amp; Parameter'!$E$20*'Data &amp; Parameter'!$E$37*N2822</f>
        <v>0.57691618036883296</v>
      </c>
      <c r="P2822">
        <f>ROUNDUP(IF(D2822&gt;$D$4,0,($D$4-D2822+1)/365),0)</f>
        <v>0</v>
      </c>
      <c r="Q2822">
        <f>ROUNDUP(IF(D2822&gt;$D$5,0,($D$5-D2822+1)/365),0)</f>
        <v>1</v>
      </c>
      <c r="R2822" s="28">
        <f>IF(OR(P2822=1,Q2822=1),IF(D2822+364&lt;=$D$5,(D2822+364-$D$4+1)/365,IF(D2822&gt;$D$4,($D$5-D2822+1)/365,$D$6/365)),0)</f>
        <v>0.16592640157279476</v>
      </c>
      <c r="S2822" s="28">
        <f>'Data &amp; Parameter'!$E$16*'Data &amp; Parameter'!$E$17*('Data &amp; Parameter'!$E$18+'Data &amp; Parameter'!$E$19)*'Data &amp; Parameter'!$E$20*'Data &amp; Parameter'!$E$37*R2822</f>
        <v>0.57687704319072775</v>
      </c>
      <c r="T2822" s="28">
        <f t="shared" si="43"/>
        <v>1.1537932235595607</v>
      </c>
    </row>
    <row r="2823" spans="1:20" ht="15.75" customHeight="1" x14ac:dyDescent="0.35">
      <c r="A2823">
        <v>2816</v>
      </c>
      <c r="B2823" s="76">
        <v>44241.444236111114</v>
      </c>
      <c r="C2823" s="1" t="s">
        <v>8905</v>
      </c>
      <c r="D2823" s="76">
        <v>44241.444791666669</v>
      </c>
      <c r="E2823" s="1" t="s">
        <v>8906</v>
      </c>
      <c r="F2823" s="1" t="s">
        <v>8907</v>
      </c>
      <c r="G2823" s="1" t="s">
        <v>123</v>
      </c>
      <c r="H2823" s="1" t="s">
        <v>124</v>
      </c>
      <c r="I2823" s="1" t="s">
        <v>125</v>
      </c>
      <c r="J2823" s="1" t="s">
        <v>7528</v>
      </c>
      <c r="K2823" s="1" t="s">
        <v>8674</v>
      </c>
      <c r="L2823">
        <f>ROUNDUP(IF(B2823&gt;$D$4,0,($D$4-B2823+1)/365),0)</f>
        <v>0</v>
      </c>
      <c r="M2823">
        <f>ROUNDUP(IF(B2823&gt;$D$5,0,($D$5-B2823+1)/365),0)</f>
        <v>1</v>
      </c>
      <c r="N2823" s="28">
        <f>IF(OR(L2823=1,M2823=1),IF(B2823+364&lt;=$D$5,(B2823+364-$D$4+1)/365,IF(B2823&gt;$D$4,($D$5-B2823+1)/365,$D$6/365)),0)</f>
        <v>0.16590620243530368</v>
      </c>
      <c r="O2823" s="28">
        <f>'Data &amp; Parameter'!$E$16*'Data &amp; Parameter'!$E$17*('Data &amp; Parameter'!$E$18+'Data &amp; Parameter'!$E$19)*'Data &amp; Parameter'!$E$20*'Data &amp; Parameter'!$E$37*N2823</f>
        <v>0.57680681676141698</v>
      </c>
      <c r="P2823">
        <f>ROUNDUP(IF(D2823&gt;$D$4,0,($D$4-D2823+1)/365),0)</f>
        <v>0</v>
      </c>
      <c r="Q2823">
        <f>ROUNDUP(IF(D2823&gt;$D$5,0,($D$5-D2823+1)/365),0)</f>
        <v>1</v>
      </c>
      <c r="R2823" s="28">
        <f>IF(OR(P2823=1,Q2823=1),IF(D2823+364&lt;=$D$5,(D2823+364-$D$4+1)/365,IF(D2823&gt;$D$4,($D$5-D2823+1)/365,$D$6/365)),0)</f>
        <v>0.16590468036529149</v>
      </c>
      <c r="S2823" s="28">
        <f>'Data &amp; Parameter'!$E$16*'Data &amp; Parameter'!$E$17*('Data &amp; Parameter'!$E$18+'Data &amp; Parameter'!$E$19)*'Data &amp; Parameter'!$E$20*'Data &amp; Parameter'!$E$37*R2823</f>
        <v>0.57680152497397474</v>
      </c>
      <c r="T2823" s="28">
        <f t="shared" si="43"/>
        <v>1.1536083417353917</v>
      </c>
    </row>
    <row r="2824" spans="1:20" ht="15.75" customHeight="1" x14ac:dyDescent="0.35">
      <c r="A2824">
        <v>2817</v>
      </c>
      <c r="B2824" s="76">
        <v>44241.452175925922</v>
      </c>
      <c r="C2824" s="1" t="s">
        <v>8908</v>
      </c>
      <c r="D2824" s="76">
        <v>44241.456342592588</v>
      </c>
      <c r="E2824" s="1" t="s">
        <v>8909</v>
      </c>
      <c r="F2824" s="1" t="s">
        <v>8910</v>
      </c>
      <c r="G2824" s="1" t="s">
        <v>123</v>
      </c>
      <c r="H2824" s="1" t="s">
        <v>124</v>
      </c>
      <c r="I2824" s="1" t="s">
        <v>125</v>
      </c>
      <c r="J2824" s="1" t="s">
        <v>7528</v>
      </c>
      <c r="K2824" s="1" t="s">
        <v>8674</v>
      </c>
      <c r="L2824">
        <f>ROUNDUP(IF(B2824&gt;$D$4,0,($D$4-B2824+1)/365),0)</f>
        <v>0</v>
      </c>
      <c r="M2824">
        <f>ROUNDUP(IF(B2824&gt;$D$5,0,($D$5-B2824+1)/365),0)</f>
        <v>1</v>
      </c>
      <c r="N2824" s="28">
        <f>IF(OR(L2824=1,M2824=1),IF(B2824+364&lt;=$D$5,(B2824+364-$D$4+1)/365,IF(B2824&gt;$D$4,($D$5-B2824+1)/365,$D$6/365)),0)</f>
        <v>0.16588444951802098</v>
      </c>
      <c r="O2824" s="28">
        <f>'Data &amp; Parameter'!$E$16*'Data &amp; Parameter'!$E$17*('Data &amp; Parameter'!$E$18+'Data &amp; Parameter'!$E$19)*'Data &amp; Parameter'!$E$20*'Data &amp; Parameter'!$E$37*N2824</f>
        <v>0.57673118829913561</v>
      </c>
      <c r="P2824">
        <f>ROUNDUP(IF(D2824&gt;$D$4,0,($D$4-D2824+1)/365),0)</f>
        <v>0</v>
      </c>
      <c r="Q2824">
        <f>ROUNDUP(IF(D2824&gt;$D$5,0,($D$5-D2824+1)/365),0)</f>
        <v>1</v>
      </c>
      <c r="R2824" s="28">
        <f>IF(OR(P2824=1,Q2824=1),IF(D2824+364&lt;=$D$5,(D2824+364-$D$4+1)/365,IF(D2824&gt;$D$4,($D$5-D2824+1)/365,$D$6/365)),0)</f>
        <v>0.16587303399290948</v>
      </c>
      <c r="S2824" s="28">
        <f>'Data &amp; Parameter'!$E$16*'Data &amp; Parameter'!$E$17*('Data &amp; Parameter'!$E$18+'Data &amp; Parameter'!$E$19)*'Data &amp; Parameter'!$E$20*'Data &amp; Parameter'!$E$37*R2824</f>
        <v>0.57669149989324986</v>
      </c>
      <c r="T2824" s="28">
        <f t="shared" si="43"/>
        <v>1.1534226881923855</v>
      </c>
    </row>
    <row r="2825" spans="1:20" ht="15.75" customHeight="1" x14ac:dyDescent="0.35">
      <c r="A2825">
        <v>2818</v>
      </c>
      <c r="B2825" s="76">
        <v>44241.461087962962</v>
      </c>
      <c r="C2825" s="1" t="s">
        <v>8911</v>
      </c>
      <c r="D2825" s="76">
        <v>44241.462071759262</v>
      </c>
      <c r="E2825" s="1" t="s">
        <v>8912</v>
      </c>
      <c r="F2825" s="1" t="s">
        <v>8913</v>
      </c>
      <c r="G2825" s="1" t="s">
        <v>123</v>
      </c>
      <c r="H2825" s="1" t="s">
        <v>124</v>
      </c>
      <c r="I2825" s="1" t="s">
        <v>125</v>
      </c>
      <c r="J2825" s="1" t="s">
        <v>7528</v>
      </c>
      <c r="K2825" s="1" t="s">
        <v>8674</v>
      </c>
      <c r="L2825">
        <f>ROUNDUP(IF(B2825&gt;$D$4,0,($D$4-B2825+1)/365),0)</f>
        <v>0</v>
      </c>
      <c r="M2825">
        <f>ROUNDUP(IF(B2825&gt;$D$5,0,($D$5-B2825+1)/365),0)</f>
        <v>1</v>
      </c>
      <c r="N2825" s="28">
        <f>IF(OR(L2825=1,M2825=1),IF(B2825+364&lt;=$D$5,(B2825+364-$D$4+1)/365,IF(B2825&gt;$D$4,($D$5-B2825+1)/365,$D$6/365)),0)</f>
        <v>0.16586003297818697</v>
      </c>
      <c r="O2825" s="28">
        <f>'Data &amp; Parameter'!$E$16*'Data &amp; Parameter'!$E$17*('Data &amp; Parameter'!$E$18+'Data &amp; Parameter'!$E$19)*'Data &amp; Parameter'!$E$20*'Data &amp; Parameter'!$E$37*N2825</f>
        <v>0.57664629920872645</v>
      </c>
      <c r="P2825">
        <f>ROUNDUP(IF(D2825&gt;$D$4,0,($D$4-D2825+1)/365),0)</f>
        <v>0</v>
      </c>
      <c r="Q2825">
        <f>ROUNDUP(IF(D2825&gt;$D$5,0,($D$5-D2825+1)/365),0)</f>
        <v>1</v>
      </c>
      <c r="R2825" s="28">
        <f>IF(OR(P2825=1,Q2825=1),IF(D2825+364&lt;=$D$5,(D2825+364-$D$4+1)/365,IF(D2825&gt;$D$4,($D$5-D2825+1)/365,$D$6/365)),0)</f>
        <v>0.16585733764585625</v>
      </c>
      <c r="S2825" s="28">
        <f>'Data &amp; Parameter'!$E$16*'Data &amp; Parameter'!$E$17*('Data &amp; Parameter'!$E$18+'Data &amp; Parameter'!$E$19)*'Data &amp; Parameter'!$E$20*'Data &amp; Parameter'!$E$37*R2825</f>
        <v>0.5766369283350703</v>
      </c>
      <c r="T2825" s="28">
        <f t="shared" ref="T2825:T2888" si="44">O2825+S2825</f>
        <v>1.1532832275437968</v>
      </c>
    </row>
    <row r="2826" spans="1:20" ht="15.75" customHeight="1" x14ac:dyDescent="0.35">
      <c r="A2826">
        <v>2819</v>
      </c>
      <c r="B2826" s="76">
        <v>44241.464537037042</v>
      </c>
      <c r="C2826" s="1" t="s">
        <v>8914</v>
      </c>
      <c r="D2826" s="76">
        <v>44241.465254629627</v>
      </c>
      <c r="E2826" s="1" t="s">
        <v>8915</v>
      </c>
      <c r="F2826" s="1" t="s">
        <v>8916</v>
      </c>
      <c r="G2826" s="1" t="s">
        <v>123</v>
      </c>
      <c r="H2826" s="1" t="s">
        <v>124</v>
      </c>
      <c r="I2826" s="1" t="s">
        <v>125</v>
      </c>
      <c r="J2826" s="1" t="s">
        <v>7528</v>
      </c>
      <c r="K2826" s="1" t="s">
        <v>8674</v>
      </c>
      <c r="L2826">
        <f>ROUNDUP(IF(B2826&gt;$D$4,0,($D$4-B2826+1)/365),0)</f>
        <v>0</v>
      </c>
      <c r="M2826">
        <f>ROUNDUP(IF(B2826&gt;$D$5,0,($D$5-B2826+1)/365),0)</f>
        <v>1</v>
      </c>
      <c r="N2826" s="28">
        <f>IF(OR(L2826=1,M2826=1),IF(B2826+364&lt;=$D$5,(B2826+364-$D$4+1)/365,IF(B2826&gt;$D$4,($D$5-B2826+1)/365,$D$6/365)),0)</f>
        <v>0.16585058346015963</v>
      </c>
      <c r="O2826" s="28">
        <f>'Data &amp; Parameter'!$E$16*'Data &amp; Parameter'!$E$17*('Data &amp; Parameter'!$E$18+'Data &amp; Parameter'!$E$19)*'Data &amp; Parameter'!$E$20*'Data &amp; Parameter'!$E$37*N2826</f>
        <v>0.57661344602823483</v>
      </c>
      <c r="P2826">
        <f>ROUNDUP(IF(D2826&gt;$D$4,0,($D$4-D2826+1)/365),0)</f>
        <v>0</v>
      </c>
      <c r="Q2826">
        <f>ROUNDUP(IF(D2826&gt;$D$5,0,($D$5-D2826+1)/365),0)</f>
        <v>1</v>
      </c>
      <c r="R2826" s="28">
        <f>IF(OR(P2826=1,Q2826=1),IF(D2826+364&lt;=$D$5,(D2826+364-$D$4+1)/365,IF(D2826&gt;$D$4,($D$5-D2826+1)/365,$D$6/365)),0)</f>
        <v>0.16584861745307547</v>
      </c>
      <c r="S2826" s="28">
        <f>'Data &amp; Parameter'!$E$16*'Data &amp; Parameter'!$E$17*('Data &amp; Parameter'!$E$18+'Data &amp; Parameter'!$E$19)*'Data &amp; Parameter'!$E$20*'Data &amp; Parameter'!$E$37*R2826</f>
        <v>0.57660661080284059</v>
      </c>
      <c r="T2826" s="28">
        <f t="shared" si="44"/>
        <v>1.1532200568310755</v>
      </c>
    </row>
    <row r="2827" spans="1:20" ht="15.75" customHeight="1" x14ac:dyDescent="0.35">
      <c r="A2827">
        <v>2820</v>
      </c>
      <c r="B2827" s="76">
        <v>44241.467870370368</v>
      </c>
      <c r="C2827" s="1" t="s">
        <v>8917</v>
      </c>
      <c r="D2827" s="76">
        <v>44241.468715277777</v>
      </c>
      <c r="E2827" s="1" t="s">
        <v>8918</v>
      </c>
      <c r="F2827" s="1" t="s">
        <v>8919</v>
      </c>
      <c r="G2827" s="1" t="s">
        <v>123</v>
      </c>
      <c r="H2827" s="1" t="s">
        <v>124</v>
      </c>
      <c r="I2827" s="1" t="s">
        <v>125</v>
      </c>
      <c r="J2827" s="1" t="s">
        <v>7528</v>
      </c>
      <c r="K2827" s="1" t="s">
        <v>8674</v>
      </c>
      <c r="L2827">
        <f>ROUNDUP(IF(B2827&gt;$D$4,0,($D$4-B2827+1)/365),0)</f>
        <v>0</v>
      </c>
      <c r="M2827">
        <f>ROUNDUP(IF(B2827&gt;$D$5,0,($D$5-B2827+1)/365),0)</f>
        <v>1</v>
      </c>
      <c r="N2827" s="28">
        <f>IF(OR(L2827=1,M2827=1),IF(B2827+364&lt;=$D$5,(B2827+364-$D$4+1)/365,IF(B2827&gt;$D$4,($D$5-B2827+1)/365,$D$6/365)),0)</f>
        <v>0.16584145104008638</v>
      </c>
      <c r="O2827" s="28">
        <f>'Data &amp; Parameter'!$E$16*'Data &amp; Parameter'!$E$17*('Data &amp; Parameter'!$E$18+'Data &amp; Parameter'!$E$19)*'Data &amp; Parameter'!$E$20*'Data &amp; Parameter'!$E$37*N2827</f>
        <v>0.57658169530358161</v>
      </c>
      <c r="P2827">
        <f>ROUNDUP(IF(D2827&gt;$D$4,0,($D$4-D2827+1)/365),0)</f>
        <v>0</v>
      </c>
      <c r="Q2827">
        <f>ROUNDUP(IF(D2827&gt;$D$5,0,($D$5-D2827+1)/365),0)</f>
        <v>1</v>
      </c>
      <c r="R2827" s="28">
        <f>IF(OR(P2827=1,Q2827=1),IF(D2827+364&lt;=$D$5,(D2827+364-$D$4+1)/365,IF(D2827&gt;$D$4,($D$5-D2827+1)/365,$D$6/365)),0)</f>
        <v>0.16583913622526866</v>
      </c>
      <c r="S2827" s="28">
        <f>'Data &amp; Parameter'!$E$16*'Data &amp; Parameter'!$E$17*('Data &amp; Parameter'!$E$18+'Data &amp; Parameter'!$E$19)*'Data &amp; Parameter'!$E$20*'Data &amp; Parameter'!$E$37*R2827</f>
        <v>0.5765736473768206</v>
      </c>
      <c r="T2827" s="28">
        <f t="shared" si="44"/>
        <v>1.1531553426804022</v>
      </c>
    </row>
    <row r="2828" spans="1:20" ht="15.75" customHeight="1" x14ac:dyDescent="0.35">
      <c r="A2828">
        <v>2821</v>
      </c>
      <c r="B2828" s="76">
        <v>44241.473043981481</v>
      </c>
      <c r="C2828" s="1" t="s">
        <v>8920</v>
      </c>
      <c r="D2828" s="76">
        <v>44241.473495370374</v>
      </c>
      <c r="E2828" s="1" t="s">
        <v>8921</v>
      </c>
      <c r="F2828" s="1" t="s">
        <v>8922</v>
      </c>
      <c r="G2828" s="1" t="s">
        <v>123</v>
      </c>
      <c r="H2828" s="1" t="s">
        <v>124</v>
      </c>
      <c r="I2828" s="1" t="s">
        <v>125</v>
      </c>
      <c r="J2828" s="1" t="s">
        <v>7528</v>
      </c>
      <c r="K2828" s="1" t="s">
        <v>8674</v>
      </c>
      <c r="L2828">
        <f>ROUNDUP(IF(B2828&gt;$D$4,0,($D$4-B2828+1)/365),0)</f>
        <v>0</v>
      </c>
      <c r="M2828">
        <f>ROUNDUP(IF(B2828&gt;$D$5,0,($D$5-B2828+1)/365),0)</f>
        <v>1</v>
      </c>
      <c r="N2828" s="28">
        <f>IF(OR(L2828=1,M2828=1),IF(B2828+364&lt;=$D$5,(B2828+364-$D$4+1)/365,IF(B2828&gt;$D$4,($D$5-B2828+1)/365,$D$6/365)),0)</f>
        <v>0.1658272767630653</v>
      </c>
      <c r="O2828" s="28">
        <f>'Data &amp; Parameter'!$E$16*'Data &amp; Parameter'!$E$17*('Data &amp; Parameter'!$E$18+'Data &amp; Parameter'!$E$19)*'Data &amp; Parameter'!$E$20*'Data &amp; Parameter'!$E$37*N2828</f>
        <v>0.57653241553291357</v>
      </c>
      <c r="P2828">
        <f>ROUNDUP(IF(D2828&gt;$D$4,0,($D$4-D2828+1)/365),0)</f>
        <v>0</v>
      </c>
      <c r="Q2828">
        <f>ROUNDUP(IF(D2828&gt;$D$5,0,($D$5-D2828+1)/365),0)</f>
        <v>1</v>
      </c>
      <c r="R2828" s="28">
        <f>IF(OR(P2828=1,Q2828=1),IF(D2828+364&lt;=$D$5,(D2828+364-$D$4+1)/365,IF(D2828&gt;$D$4,($D$5-D2828+1)/365,$D$6/365)),0)</f>
        <v>0.16582604008116791</v>
      </c>
      <c r="S2828" s="28">
        <f>'Data &amp; Parameter'!$E$16*'Data &amp; Parameter'!$E$17*('Data &amp; Parameter'!$E$18+'Data &amp; Parameter'!$E$19)*'Data &amp; Parameter'!$E$20*'Data &amp; Parameter'!$E$37*R2828</f>
        <v>0.57652811595557341</v>
      </c>
      <c r="T2828" s="28">
        <f t="shared" si="44"/>
        <v>1.153060531488487</v>
      </c>
    </row>
    <row r="2829" spans="1:20" ht="15.75" customHeight="1" x14ac:dyDescent="0.35">
      <c r="A2829">
        <v>2822</v>
      </c>
      <c r="B2829" s="76">
        <v>44241.475995370369</v>
      </c>
      <c r="C2829" s="1" t="s">
        <v>8923</v>
      </c>
      <c r="D2829" s="76">
        <v>44241.476516203707</v>
      </c>
      <c r="E2829" s="1" t="s">
        <v>8924</v>
      </c>
      <c r="F2829" s="1" t="s">
        <v>8925</v>
      </c>
      <c r="G2829" s="1" t="s">
        <v>123</v>
      </c>
      <c r="H2829" s="1" t="s">
        <v>124</v>
      </c>
      <c r="I2829" s="1" t="s">
        <v>125</v>
      </c>
      <c r="J2829" s="1" t="s">
        <v>7528</v>
      </c>
      <c r="K2829" s="1" t="s">
        <v>8667</v>
      </c>
      <c r="L2829">
        <f>ROUNDUP(IF(B2829&gt;$D$4,0,($D$4-B2829+1)/365),0)</f>
        <v>0</v>
      </c>
      <c r="M2829">
        <f>ROUNDUP(IF(B2829&gt;$D$5,0,($D$5-B2829+1)/365),0)</f>
        <v>1</v>
      </c>
      <c r="N2829" s="28">
        <f>IF(OR(L2829=1,M2829=1),IF(B2829+364&lt;=$D$5,(B2829+364-$D$4+1)/365,IF(B2829&gt;$D$4,($D$5-B2829+1)/365,$D$6/365)),0)</f>
        <v>0.16581919076611298</v>
      </c>
      <c r="O2829" s="28">
        <f>'Data &amp; Parameter'!$E$16*'Data &amp; Parameter'!$E$17*('Data &amp; Parameter'!$E$18+'Data &amp; Parameter'!$E$19)*'Data &amp; Parameter'!$E$20*'Data &amp; Parameter'!$E$37*N2829</f>
        <v>0.57650430291208354</v>
      </c>
      <c r="P2829">
        <f>ROUNDUP(IF(D2829&gt;$D$4,0,($D$4-D2829+1)/365),0)</f>
        <v>0</v>
      </c>
      <c r="Q2829">
        <f>ROUNDUP(IF(D2829&gt;$D$5,0,($D$5-D2829+1)/365),0)</f>
        <v>1</v>
      </c>
      <c r="R2829" s="28">
        <f>IF(OR(P2829=1,Q2829=1),IF(D2829+364&lt;=$D$5,(D2829+364-$D$4+1)/365,IF(D2829&gt;$D$4,($D$5-D2829+1)/365,$D$6/365)),0)</f>
        <v>0.1658177638254591</v>
      </c>
      <c r="S2829" s="28">
        <f>'Data &amp; Parameter'!$E$16*'Data &amp; Parameter'!$E$17*('Data &amp; Parameter'!$E$18+'Data &amp; Parameter'!$E$19)*'Data &amp; Parameter'!$E$20*'Data &amp; Parameter'!$E$37*R2829</f>
        <v>0.57649934186129592</v>
      </c>
      <c r="T2829" s="28">
        <f t="shared" si="44"/>
        <v>1.1530036447733796</v>
      </c>
    </row>
    <row r="2830" spans="1:20" ht="15.75" customHeight="1" x14ac:dyDescent="0.35">
      <c r="A2830">
        <v>2823</v>
      </c>
      <c r="B2830" s="76">
        <v>44241.481053240743</v>
      </c>
      <c r="C2830" s="1" t="s">
        <v>8926</v>
      </c>
      <c r="D2830" s="76">
        <v>44241.482418981483</v>
      </c>
      <c r="E2830" s="1" t="s">
        <v>8927</v>
      </c>
      <c r="F2830" s="1" t="s">
        <v>8928</v>
      </c>
      <c r="G2830" s="1" t="s">
        <v>123</v>
      </c>
      <c r="H2830" s="1" t="s">
        <v>124</v>
      </c>
      <c r="I2830" s="1" t="s">
        <v>125</v>
      </c>
      <c r="J2830" s="1" t="s">
        <v>7528</v>
      </c>
      <c r="K2830" s="1" t="s">
        <v>8674</v>
      </c>
      <c r="L2830">
        <f>ROUNDUP(IF(B2830&gt;$D$4,0,($D$4-B2830+1)/365),0)</f>
        <v>0</v>
      </c>
      <c r="M2830">
        <f>ROUNDUP(IF(B2830&gt;$D$5,0,($D$5-B2830+1)/365),0)</f>
        <v>1</v>
      </c>
      <c r="N2830" s="28">
        <f>IF(OR(L2830=1,M2830=1),IF(B2830+364&lt;=$D$5,(B2830+364-$D$4+1)/365,IF(B2830&gt;$D$4,($D$5-B2830+1)/365,$D$6/365)),0)</f>
        <v>0.16580533358700611</v>
      </c>
      <c r="O2830" s="28">
        <f>'Data &amp; Parameter'!$E$16*'Data &amp; Parameter'!$E$17*('Data &amp; Parameter'!$E$18+'Data &amp; Parameter'!$E$19)*'Data &amp; Parameter'!$E$20*'Data &amp; Parameter'!$E$37*N2830</f>
        <v>0.57645612559711523</v>
      </c>
      <c r="P2830">
        <f>ROUNDUP(IF(D2830&gt;$D$4,0,($D$4-D2830+1)/365),0)</f>
        <v>0</v>
      </c>
      <c r="Q2830">
        <f>ROUNDUP(IF(D2830&gt;$D$5,0,($D$5-D2830+1)/365),0)</f>
        <v>1</v>
      </c>
      <c r="R2830" s="28">
        <f>IF(OR(P2830=1,Q2830=1),IF(D2830+364&lt;=$D$5,(D2830+364-$D$4+1)/365,IF(D2830&gt;$D$4,($D$5-D2830+1)/365,$D$6/365)),0)</f>
        <v>0.16580159183155446</v>
      </c>
      <c r="S2830" s="28">
        <f>'Data &amp; Parameter'!$E$16*'Data &amp; Parameter'!$E$17*('Data &amp; Parameter'!$E$18+'Data &amp; Parameter'!$E$19)*'Data &amp; Parameter'!$E$20*'Data &amp; Parameter'!$E$37*R2830</f>
        <v>0.57644311661963588</v>
      </c>
      <c r="T2830" s="28">
        <f t="shared" si="44"/>
        <v>1.1528992422167512</v>
      </c>
    </row>
    <row r="2831" spans="1:20" ht="15.75" customHeight="1" x14ac:dyDescent="0.35">
      <c r="A2831">
        <v>2824</v>
      </c>
      <c r="B2831" s="76">
        <v>44241.48542824074</v>
      </c>
      <c r="C2831" s="1" t="s">
        <v>8929</v>
      </c>
      <c r="D2831" s="76">
        <v>44241.486331018517</v>
      </c>
      <c r="E2831" s="1" t="s">
        <v>8930</v>
      </c>
      <c r="F2831" s="1" t="s">
        <v>8931</v>
      </c>
      <c r="G2831" s="1" t="s">
        <v>123</v>
      </c>
      <c r="H2831" s="1" t="s">
        <v>124</v>
      </c>
      <c r="I2831" s="1" t="s">
        <v>125</v>
      </c>
      <c r="J2831" s="1" t="s">
        <v>7528</v>
      </c>
      <c r="K2831" s="1" t="s">
        <v>8674</v>
      </c>
      <c r="L2831">
        <f>ROUNDUP(IF(B2831&gt;$D$4,0,($D$4-B2831+1)/365),0)</f>
        <v>0</v>
      </c>
      <c r="M2831">
        <f>ROUNDUP(IF(B2831&gt;$D$5,0,($D$5-B2831+1)/365),0)</f>
        <v>1</v>
      </c>
      <c r="N2831" s="28">
        <f>IF(OR(L2831=1,M2831=1),IF(B2831+364&lt;=$D$5,(B2831+364-$D$4+1)/365,IF(B2831&gt;$D$4,($D$5-B2831+1)/365,$D$6/365)),0)</f>
        <v>0.16579334728564502</v>
      </c>
      <c r="O2831" s="28">
        <f>'Data &amp; Parameter'!$E$16*'Data &amp; Parameter'!$E$17*('Data &amp; Parameter'!$E$18+'Data &amp; Parameter'!$E$19)*'Data &amp; Parameter'!$E$20*'Data &amp; Parameter'!$E$37*N2831</f>
        <v>0.57641445277095593</v>
      </c>
      <c r="P2831">
        <f>ROUNDUP(IF(D2831&gt;$D$4,0,($D$4-D2831+1)/365),0)</f>
        <v>0</v>
      </c>
      <c r="Q2831">
        <f>ROUNDUP(IF(D2831&gt;$D$5,0,($D$5-D2831+1)/365),0)</f>
        <v>1</v>
      </c>
      <c r="R2831" s="28">
        <f>IF(OR(P2831=1,Q2831=1),IF(D2831+364&lt;=$D$5,(D2831+364-$D$4+1)/365,IF(D2831&gt;$D$4,($D$5-D2831+1)/365,$D$6/365)),0)</f>
        <v>0.1657908739218702</v>
      </c>
      <c r="S2831" s="28">
        <f>'Data &amp; Parameter'!$E$16*'Data &amp; Parameter'!$E$17*('Data &amp; Parameter'!$E$18+'Data &amp; Parameter'!$E$19)*'Data &amp; Parameter'!$E$20*'Data &amp; Parameter'!$E$37*R2831</f>
        <v>0.576405853616345</v>
      </c>
      <c r="T2831" s="28">
        <f t="shared" si="44"/>
        <v>1.152820306387301</v>
      </c>
    </row>
    <row r="2832" spans="1:20" ht="15.75" customHeight="1" x14ac:dyDescent="0.35">
      <c r="A2832">
        <v>2825</v>
      </c>
      <c r="B2832" s="76">
        <v>44241.492384259254</v>
      </c>
      <c r="C2832" s="1" t="s">
        <v>8932</v>
      </c>
      <c r="D2832" s="76">
        <v>44241.492754629631</v>
      </c>
      <c r="E2832" s="1" t="s">
        <v>8933</v>
      </c>
      <c r="F2832" s="1" t="s">
        <v>8934</v>
      </c>
      <c r="G2832" s="1" t="s">
        <v>123</v>
      </c>
      <c r="H2832" s="1" t="s">
        <v>124</v>
      </c>
      <c r="I2832" s="1" t="s">
        <v>125</v>
      </c>
      <c r="J2832" s="1" t="s">
        <v>7528</v>
      </c>
      <c r="K2832" s="1" t="s">
        <v>8674</v>
      </c>
      <c r="L2832">
        <f>ROUNDUP(IF(B2832&gt;$D$4,0,($D$4-B2832+1)/365),0)</f>
        <v>0</v>
      </c>
      <c r="M2832">
        <f>ROUNDUP(IF(B2832&gt;$D$5,0,($D$5-B2832+1)/365),0)</f>
        <v>1</v>
      </c>
      <c r="N2832" s="28">
        <f>IF(OR(L2832=1,M2832=1),IF(B2832+364&lt;=$D$5,(B2832+364-$D$4+1)/365,IF(B2832&gt;$D$4,($D$5-B2832+1)/365,$D$6/365)),0)</f>
        <v>0.16577428970067309</v>
      </c>
      <c r="O2832" s="28">
        <f>'Data &amp; Parameter'!$E$16*'Data &amp; Parameter'!$E$17*('Data &amp; Parameter'!$E$18+'Data &amp; Parameter'!$E$19)*'Data &amp; Parameter'!$E$20*'Data &amp; Parameter'!$E$37*N2832</f>
        <v>0.57634819518226144</v>
      </c>
      <c r="P2832">
        <f>ROUNDUP(IF(D2832&gt;$D$4,0,($D$4-D2832+1)/365),0)</f>
        <v>0</v>
      </c>
      <c r="Q2832">
        <f>ROUNDUP(IF(D2832&gt;$D$5,0,($D$5-D2832+1)/365),0)</f>
        <v>1</v>
      </c>
      <c r="R2832" s="28">
        <f>IF(OR(P2832=1,Q2832=1),IF(D2832+364&lt;=$D$5,(D2832+364-$D$4+1)/365,IF(D2832&gt;$D$4,($D$5-D2832+1)/365,$D$6/365)),0)</f>
        <v>0.16577327498731168</v>
      </c>
      <c r="S2832" s="28">
        <f>'Data &amp; Parameter'!$E$16*'Data &amp; Parameter'!$E$17*('Data &amp; Parameter'!$E$18+'Data &amp; Parameter'!$E$19)*'Data &amp; Parameter'!$E$20*'Data &amp; Parameter'!$E$37*R2832</f>
        <v>0.57634466732389733</v>
      </c>
      <c r="T2832" s="28">
        <f t="shared" si="44"/>
        <v>1.1526928625061588</v>
      </c>
    </row>
    <row r="2833" spans="1:20" ht="15.75" customHeight="1" x14ac:dyDescent="0.35">
      <c r="A2833">
        <v>2826</v>
      </c>
      <c r="B2833" s="76">
        <v>44241.49596064815</v>
      </c>
      <c r="C2833" s="1" t="s">
        <v>8935</v>
      </c>
      <c r="D2833" s="76">
        <v>44241.497476851851</v>
      </c>
      <c r="E2833" s="1" t="s">
        <v>8936</v>
      </c>
      <c r="F2833" s="1" t="s">
        <v>8937</v>
      </c>
      <c r="G2833" s="1" t="s">
        <v>123</v>
      </c>
      <c r="H2833" s="1" t="s">
        <v>124</v>
      </c>
      <c r="I2833" s="1" t="s">
        <v>125</v>
      </c>
      <c r="J2833" s="1" t="s">
        <v>7528</v>
      </c>
      <c r="K2833" s="1" t="s">
        <v>8667</v>
      </c>
      <c r="L2833">
        <f>ROUNDUP(IF(B2833&gt;$D$4,0,($D$4-B2833+1)/365),0)</f>
        <v>0</v>
      </c>
      <c r="M2833">
        <f>ROUNDUP(IF(B2833&gt;$D$5,0,($D$5-B2833+1)/365),0)</f>
        <v>1</v>
      </c>
      <c r="N2833" s="28">
        <f>IF(OR(L2833=1,M2833=1),IF(B2833+364&lt;=$D$5,(B2833+364-$D$4+1)/365,IF(B2833&gt;$D$4,($D$5-B2833+1)/365,$D$6/365)),0)</f>
        <v>0.16576449137493213</v>
      </c>
      <c r="O2833" s="28">
        <f>'Data &amp; Parameter'!$E$16*'Data &amp; Parameter'!$E$17*('Data &amp; Parameter'!$E$18+'Data &amp; Parameter'!$E$19)*'Data &amp; Parameter'!$E$20*'Data &amp; Parameter'!$E$37*N2833</f>
        <v>0.57631412930047243</v>
      </c>
      <c r="P2833">
        <f>ROUNDUP(IF(D2833&gt;$D$4,0,($D$4-D2833+1)/365),0)</f>
        <v>0</v>
      </c>
      <c r="Q2833">
        <f>ROUNDUP(IF(D2833&gt;$D$5,0,($D$5-D2833+1)/365),0)</f>
        <v>1</v>
      </c>
      <c r="R2833" s="28">
        <f>IF(OR(P2833=1,Q2833=1),IF(D2833+364&lt;=$D$5,(D2833+364-$D$4+1)/365,IF(D2833&gt;$D$4,($D$5-D2833+1)/365,$D$6/365)),0)</f>
        <v>0.16576033739218798</v>
      </c>
      <c r="S2833" s="28">
        <f>'Data &amp; Parameter'!$E$16*'Data &amp; Parameter'!$E$17*('Data &amp; Parameter'!$E$18+'Data &amp; Parameter'!$E$19)*'Data &amp; Parameter'!$E$20*'Data &amp; Parameter'!$E$37*R2833</f>
        <v>0.57629968713056945</v>
      </c>
      <c r="T2833" s="28">
        <f t="shared" si="44"/>
        <v>1.152613816431042</v>
      </c>
    </row>
    <row r="2834" spans="1:20" ht="15.75" customHeight="1" x14ac:dyDescent="0.35">
      <c r="A2834">
        <v>2827</v>
      </c>
      <c r="B2834" s="76">
        <v>44241.501828703702</v>
      </c>
      <c r="C2834" s="1" t="s">
        <v>8938</v>
      </c>
      <c r="D2834" s="76">
        <v>44241.502766203703</v>
      </c>
      <c r="E2834" s="1" t="s">
        <v>8939</v>
      </c>
      <c r="F2834" s="1" t="s">
        <v>8940</v>
      </c>
      <c r="G2834" s="1" t="s">
        <v>123</v>
      </c>
      <c r="H2834" s="1" t="s">
        <v>124</v>
      </c>
      <c r="I2834" s="1" t="s">
        <v>125</v>
      </c>
      <c r="J2834" s="1" t="s">
        <v>7528</v>
      </c>
      <c r="K2834" s="1" t="s">
        <v>8667</v>
      </c>
      <c r="L2834">
        <f>ROUNDUP(IF(B2834&gt;$D$4,0,($D$4-B2834+1)/365),0)</f>
        <v>0</v>
      </c>
      <c r="M2834">
        <f>ROUNDUP(IF(B2834&gt;$D$5,0,($D$5-B2834+1)/365),0)</f>
        <v>1</v>
      </c>
      <c r="N2834" s="28">
        <f>IF(OR(L2834=1,M2834=1),IF(B2834+364&lt;=$D$5,(B2834+364-$D$4+1)/365,IF(B2834&gt;$D$4,($D$5-B2834+1)/365,$D$6/365)),0)</f>
        <v>0.16574841451040576</v>
      </c>
      <c r="O2834" s="28">
        <f>'Data &amp; Parameter'!$E$16*'Data &amp; Parameter'!$E$17*('Data &amp; Parameter'!$E$18+'Data &amp; Parameter'!$E$19)*'Data &amp; Parameter'!$E$20*'Data &amp; Parameter'!$E$37*N2834</f>
        <v>0.57625823479553617</v>
      </c>
      <c r="P2834">
        <f>ROUNDUP(IF(D2834&gt;$D$4,0,($D$4-D2834+1)/365),0)</f>
        <v>0</v>
      </c>
      <c r="Q2834">
        <f>ROUNDUP(IF(D2834&gt;$D$5,0,($D$5-D2834+1)/365),0)</f>
        <v>1</v>
      </c>
      <c r="R2834" s="28">
        <f>IF(OR(P2834=1,Q2834=1),IF(D2834+364&lt;=$D$5,(D2834+364-$D$4+1)/365,IF(D2834&gt;$D$4,($D$5-D2834+1)/365,$D$6/365)),0)</f>
        <v>0.16574584601725267</v>
      </c>
      <c r="S2834" s="28">
        <f>'Data &amp; Parameter'!$E$16*'Data &amp; Parameter'!$E$17*('Data &amp; Parameter'!$E$18+'Data &amp; Parameter'!$E$19)*'Data &amp; Parameter'!$E$20*'Data &amp; Parameter'!$E$37*R2834</f>
        <v>0.57624930490420156</v>
      </c>
      <c r="T2834" s="28">
        <f t="shared" si="44"/>
        <v>1.1525075396997377</v>
      </c>
    </row>
    <row r="2835" spans="1:20" ht="15.75" customHeight="1" x14ac:dyDescent="0.35">
      <c r="A2835">
        <v>2828</v>
      </c>
      <c r="B2835" s="76">
        <v>44241.505925925929</v>
      </c>
      <c r="C2835" s="1" t="s">
        <v>8941</v>
      </c>
      <c r="D2835" s="76">
        <v>44241.506724537037</v>
      </c>
      <c r="E2835" s="1" t="s">
        <v>8942</v>
      </c>
      <c r="F2835" s="1" t="s">
        <v>8943</v>
      </c>
      <c r="G2835" s="1" t="s">
        <v>123</v>
      </c>
      <c r="H2835" s="1" t="s">
        <v>124</v>
      </c>
      <c r="I2835" s="1" t="s">
        <v>125</v>
      </c>
      <c r="J2835" s="1" t="s">
        <v>7528</v>
      </c>
      <c r="K2835" s="1" t="s">
        <v>8667</v>
      </c>
      <c r="L2835">
        <f>ROUNDUP(IF(B2835&gt;$D$4,0,($D$4-B2835+1)/365),0)</f>
        <v>0</v>
      </c>
      <c r="M2835">
        <f>ROUNDUP(IF(B2835&gt;$D$5,0,($D$5-B2835+1)/365),0)</f>
        <v>1</v>
      </c>
      <c r="N2835" s="28">
        <f>IF(OR(L2835=1,M2835=1),IF(B2835+364&lt;=$D$5,(B2835+364-$D$4+1)/365,IF(B2835&gt;$D$4,($D$5-B2835+1)/365,$D$6/365)),0)</f>
        <v>0.16573718924403083</v>
      </c>
      <c r="O2835" s="28">
        <f>'Data &amp; Parameter'!$E$16*'Data &amp; Parameter'!$E$17*('Data &amp; Parameter'!$E$18+'Data &amp; Parameter'!$E$19)*'Data &amp; Parameter'!$E$20*'Data &amp; Parameter'!$E$37*N2835</f>
        <v>0.57621920786302872</v>
      </c>
      <c r="P2835">
        <f>ROUNDUP(IF(D2835&gt;$D$4,0,($D$4-D2835+1)/365),0)</f>
        <v>0</v>
      </c>
      <c r="Q2835">
        <f>ROUNDUP(IF(D2835&gt;$D$5,0,($D$5-D2835+1)/365),0)</f>
        <v>1</v>
      </c>
      <c r="R2835" s="28">
        <f>IF(OR(P2835=1,Q2835=1),IF(D2835+364&lt;=$D$5,(D2835+364-$D$4+1)/365,IF(D2835&gt;$D$4,($D$5-D2835+1)/365,$D$6/365)),0)</f>
        <v>0.16573500126839077</v>
      </c>
      <c r="S2835" s="28">
        <f>'Data &amp; Parameter'!$E$16*'Data &amp; Parameter'!$E$17*('Data &amp; Parameter'!$E$18+'Data &amp; Parameter'!$E$19)*'Data &amp; Parameter'!$E$20*'Data &amp; Parameter'!$E$37*R2835</f>
        <v>0.57621160091858925</v>
      </c>
      <c r="T2835" s="28">
        <f t="shared" si="44"/>
        <v>1.152430808781618</v>
      </c>
    </row>
    <row r="2836" spans="1:20" ht="15.75" customHeight="1" x14ac:dyDescent="0.35">
      <c r="A2836">
        <v>2829</v>
      </c>
      <c r="B2836" s="76">
        <v>44241.509039351848</v>
      </c>
      <c r="C2836" s="1" t="s">
        <v>8944</v>
      </c>
      <c r="D2836" s="76">
        <v>44241.509675925925</v>
      </c>
      <c r="E2836" s="1" t="s">
        <v>8945</v>
      </c>
      <c r="F2836" s="1" t="s">
        <v>8946</v>
      </c>
      <c r="G2836" s="1" t="s">
        <v>123</v>
      </c>
      <c r="H2836" s="1" t="s">
        <v>124</v>
      </c>
      <c r="I2836" s="1" t="s">
        <v>125</v>
      </c>
      <c r="J2836" s="1" t="s">
        <v>7528</v>
      </c>
      <c r="K2836" s="1" t="s">
        <v>8667</v>
      </c>
      <c r="L2836">
        <f>ROUNDUP(IF(B2836&gt;$D$4,0,($D$4-B2836+1)/365),0)</f>
        <v>0</v>
      </c>
      <c r="M2836">
        <f>ROUNDUP(IF(B2836&gt;$D$5,0,($D$5-B2836+1)/365),0)</f>
        <v>1</v>
      </c>
      <c r="N2836" s="28">
        <f>IF(OR(L2836=1,M2836=1),IF(B2836+364&lt;=$D$5,(B2836+364-$D$4+1)/365,IF(B2836&gt;$D$4,($D$5-B2836+1)/365,$D$6/365)),0)</f>
        <v>0.16572865931000655</v>
      </c>
      <c r="O2836" s="28">
        <f>'Data &amp; Parameter'!$E$16*'Data &amp; Parameter'!$E$17*('Data &amp; Parameter'!$E$18+'Data &amp; Parameter'!$E$19)*'Data &amp; Parameter'!$E$20*'Data &amp; Parameter'!$E$37*N2836</f>
        <v>0.57618955180424669</v>
      </c>
      <c r="P2836">
        <f>ROUNDUP(IF(D2836&gt;$D$4,0,($D$4-D2836+1)/365),0)</f>
        <v>0</v>
      </c>
      <c r="Q2836">
        <f>ROUNDUP(IF(D2836&gt;$D$5,0,($D$5-D2836+1)/365),0)</f>
        <v>1</v>
      </c>
      <c r="R2836" s="28">
        <f>IF(OR(P2836=1,Q2836=1),IF(D2836+364&lt;=$D$5,(D2836+364-$D$4+1)/365,IF(D2836&gt;$D$4,($D$5-D2836+1)/365,$D$6/365)),0)</f>
        <v>0.16572691527143846</v>
      </c>
      <c r="S2836" s="28">
        <f>'Data &amp; Parameter'!$E$16*'Data &amp; Parameter'!$E$17*('Data &amp; Parameter'!$E$18+'Data &amp; Parameter'!$E$19)*'Data &amp; Parameter'!$E$20*'Data &amp; Parameter'!$E$37*R2836</f>
        <v>0.57618348829775923</v>
      </c>
      <c r="T2836" s="28">
        <f t="shared" si="44"/>
        <v>1.152373040102006</v>
      </c>
    </row>
    <row r="2837" spans="1:20" ht="15.75" customHeight="1" x14ac:dyDescent="0.35">
      <c r="A2837">
        <v>2830</v>
      </c>
      <c r="B2837" s="76">
        <v>44241.512800925921</v>
      </c>
      <c r="C2837" s="1" t="s">
        <v>8947</v>
      </c>
      <c r="D2837" s="76">
        <v>44241.513240740736</v>
      </c>
      <c r="E2837" s="1" t="s">
        <v>8948</v>
      </c>
      <c r="F2837" s="1" t="s">
        <v>8949</v>
      </c>
      <c r="G2837" s="1" t="s">
        <v>123</v>
      </c>
      <c r="H2837" s="1" t="s">
        <v>124</v>
      </c>
      <c r="I2837" s="1" t="s">
        <v>125</v>
      </c>
      <c r="J2837" s="1" t="s">
        <v>7528</v>
      </c>
      <c r="K2837" s="1" t="s">
        <v>8674</v>
      </c>
      <c r="L2837">
        <f>ROUNDUP(IF(B2837&gt;$D$4,0,($D$4-B2837+1)/365),0)</f>
        <v>0</v>
      </c>
      <c r="M2837">
        <f>ROUNDUP(IF(B2837&gt;$D$5,0,($D$5-B2837+1)/365),0)</f>
        <v>1</v>
      </c>
      <c r="N2837" s="28">
        <f>IF(OR(L2837=1,M2837=1),IF(B2837+364&lt;=$D$5,(B2837+364-$D$4+1)/365,IF(B2837&gt;$D$4,($D$5-B2837+1)/365,$D$6/365)),0)</f>
        <v>0.16571835362761478</v>
      </c>
      <c r="O2837" s="28">
        <f>'Data &amp; Parameter'!$E$16*'Data &amp; Parameter'!$E$17*('Data &amp; Parameter'!$E$18+'Data &amp; Parameter'!$E$19)*'Data &amp; Parameter'!$E$20*'Data &amp; Parameter'!$E$37*N2837</f>
        <v>0.57615372199337944</v>
      </c>
      <c r="P2837">
        <f>ROUNDUP(IF(D2837&gt;$D$4,0,($D$4-D2837+1)/365),0)</f>
        <v>0</v>
      </c>
      <c r="Q2837">
        <f>ROUNDUP(IF(D2837&gt;$D$5,0,($D$5-D2837+1)/365),0)</f>
        <v>1</v>
      </c>
      <c r="R2837" s="28">
        <f>IF(OR(P2837=1,Q2837=1),IF(D2837+364&lt;=$D$5,(D2837+364-$D$4+1)/365,IF(D2837&gt;$D$4,($D$5-D2837+1)/365,$D$6/365)),0)</f>
        <v>0.16571714865551682</v>
      </c>
      <c r="S2837" s="28">
        <f>'Data &amp; Parameter'!$E$16*'Data &amp; Parameter'!$E$17*('Data &amp; Parameter'!$E$18+'Data &amp; Parameter'!$E$19)*'Data &amp; Parameter'!$E$20*'Data &amp; Parameter'!$E$37*R2837</f>
        <v>0.57614953266163715</v>
      </c>
      <c r="T2837" s="28">
        <f t="shared" si="44"/>
        <v>1.1523032546550165</v>
      </c>
    </row>
    <row r="2838" spans="1:20" ht="15.75" customHeight="1" x14ac:dyDescent="0.35">
      <c r="A2838">
        <v>2831</v>
      </c>
      <c r="B2838" s="76">
        <v>44241.517071759255</v>
      </c>
      <c r="C2838" s="1" t="s">
        <v>8950</v>
      </c>
      <c r="D2838" s="76">
        <v>44241.518194444448</v>
      </c>
      <c r="E2838" s="1" t="s">
        <v>8951</v>
      </c>
      <c r="F2838" s="1" t="s">
        <v>8952</v>
      </c>
      <c r="G2838" s="1" t="s">
        <v>123</v>
      </c>
      <c r="H2838" s="1" t="s">
        <v>124</v>
      </c>
      <c r="I2838" s="1" t="s">
        <v>125</v>
      </c>
      <c r="J2838" s="1" t="s">
        <v>7528</v>
      </c>
      <c r="K2838" s="1" t="s">
        <v>8953</v>
      </c>
      <c r="L2838">
        <f>ROUNDUP(IF(B2838&gt;$D$4,0,($D$4-B2838+1)/365),0)</f>
        <v>0</v>
      </c>
      <c r="M2838">
        <f>ROUNDUP(IF(B2838&gt;$D$5,0,($D$5-B2838+1)/365),0)</f>
        <v>1</v>
      </c>
      <c r="N2838" s="28">
        <f>IF(OR(L2838=1,M2838=1),IF(B2838+364&lt;=$D$5,(B2838+364-$D$4+1)/365,IF(B2838&gt;$D$4,($D$5-B2838+1)/365,$D$6/365)),0)</f>
        <v>0.16570665271436852</v>
      </c>
      <c r="O2838" s="28">
        <f>'Data &amp; Parameter'!$E$16*'Data &amp; Parameter'!$E$17*('Data &amp; Parameter'!$E$18+'Data &amp; Parameter'!$E$19)*'Data &amp; Parameter'!$E$20*'Data &amp; Parameter'!$E$37*N2838</f>
        <v>0.57611304137732222</v>
      </c>
      <c r="P2838">
        <f>ROUNDUP(IF(D2838&gt;$D$4,0,($D$4-D2838+1)/365),0)</f>
        <v>0</v>
      </c>
      <c r="Q2838">
        <f>ROUNDUP(IF(D2838&gt;$D$5,0,($D$5-D2838+1)/365),0)</f>
        <v>1</v>
      </c>
      <c r="R2838" s="28">
        <f>IF(OR(P2838=1,Q2838=1),IF(D2838+364&lt;=$D$5,(D2838+364-$D$4+1)/365,IF(D2838&gt;$D$4,($D$5-D2838+1)/365,$D$6/365)),0)</f>
        <v>0.16570357686452478</v>
      </c>
      <c r="S2838" s="28">
        <f>'Data &amp; Parameter'!$E$16*'Data &amp; Parameter'!$E$17*('Data &amp; Parameter'!$E$18+'Data &amp; Parameter'!$E$19)*'Data &amp; Parameter'!$E$20*'Data &amp; Parameter'!$E$37*R2838</f>
        <v>0.57610234755677092</v>
      </c>
      <c r="T2838" s="28">
        <f t="shared" si="44"/>
        <v>1.1522153889340931</v>
      </c>
    </row>
    <row r="2839" spans="1:20" ht="15.75" customHeight="1" x14ac:dyDescent="0.35">
      <c r="A2839">
        <v>2832</v>
      </c>
      <c r="B2839" s="76">
        <v>44241.524004629631</v>
      </c>
      <c r="C2839" s="1" t="s">
        <v>8954</v>
      </c>
      <c r="D2839" s="76">
        <v>44241.526134259257</v>
      </c>
      <c r="E2839" s="1" t="s">
        <v>8955</v>
      </c>
      <c r="F2839" s="1" t="s">
        <v>8956</v>
      </c>
      <c r="G2839" s="1" t="s">
        <v>123</v>
      </c>
      <c r="H2839" s="1" t="s">
        <v>124</v>
      </c>
      <c r="I2839" s="1" t="s">
        <v>125</v>
      </c>
      <c r="J2839" s="1" t="s">
        <v>7528</v>
      </c>
      <c r="K2839" s="1" t="s">
        <v>8674</v>
      </c>
      <c r="L2839">
        <f>ROUNDUP(IF(B2839&gt;$D$4,0,($D$4-B2839+1)/365),0)</f>
        <v>0</v>
      </c>
      <c r="M2839">
        <f>ROUNDUP(IF(B2839&gt;$D$5,0,($D$5-B2839+1)/365),0)</f>
        <v>1</v>
      </c>
      <c r="N2839" s="28">
        <f>IF(OR(L2839=1,M2839=1),IF(B2839+364&lt;=$D$5,(B2839+364-$D$4+1)/365,IF(B2839&gt;$D$4,($D$5-B2839+1)/365,$D$6/365)),0)</f>
        <v>0.16568765854895551</v>
      </c>
      <c r="O2839" s="28">
        <f>'Data &amp; Parameter'!$E$16*'Data &amp; Parameter'!$E$17*('Data &amp; Parameter'!$E$18+'Data &amp; Parameter'!$E$19)*'Data &amp; Parameter'!$E$20*'Data &amp; Parameter'!$E$37*N2839</f>
        <v>0.57604700427968458</v>
      </c>
      <c r="P2839">
        <f>ROUNDUP(IF(D2839&gt;$D$4,0,($D$4-D2839+1)/365),0)</f>
        <v>0</v>
      </c>
      <c r="Q2839">
        <f>ROUNDUP(IF(D2839&gt;$D$5,0,($D$5-D2839+1)/365),0)</f>
        <v>1</v>
      </c>
      <c r="R2839" s="28">
        <f>IF(OR(P2839=1,Q2839=1),IF(D2839+364&lt;=$D$5,(D2839+364-$D$4+1)/365,IF(D2839&gt;$D$4,($D$5-D2839+1)/365,$D$6/365)),0)</f>
        <v>0.16568182394724204</v>
      </c>
      <c r="S2839" s="28">
        <f>'Data &amp; Parameter'!$E$16*'Data &amp; Parameter'!$E$17*('Data &amp; Parameter'!$E$18+'Data &amp; Parameter'!$E$19)*'Data &amp; Parameter'!$E$20*'Data &amp; Parameter'!$E$37*R2839</f>
        <v>0.57602671909448944</v>
      </c>
      <c r="T2839" s="28">
        <f t="shared" si="44"/>
        <v>1.152073723374174</v>
      </c>
    </row>
    <row r="2840" spans="1:20" ht="15.75" customHeight="1" x14ac:dyDescent="0.35">
      <c r="A2840">
        <v>2833</v>
      </c>
      <c r="B2840" s="76">
        <v>44241.531168981484</v>
      </c>
      <c r="C2840" s="1" t="s">
        <v>8957</v>
      </c>
      <c r="D2840" s="76">
        <v>44241.53325231481</v>
      </c>
      <c r="E2840" s="1" t="s">
        <v>8958</v>
      </c>
      <c r="F2840" s="1" t="s">
        <v>8959</v>
      </c>
      <c r="G2840" s="1" t="s">
        <v>123</v>
      </c>
      <c r="H2840" s="1" t="s">
        <v>124</v>
      </c>
      <c r="I2840" s="1" t="s">
        <v>125</v>
      </c>
      <c r="J2840" s="1" t="s">
        <v>7528</v>
      </c>
      <c r="K2840" s="1" t="s">
        <v>8674</v>
      </c>
      <c r="L2840">
        <f>ROUNDUP(IF(B2840&gt;$D$4,0,($D$4-B2840+1)/365),0)</f>
        <v>0</v>
      </c>
      <c r="M2840">
        <f>ROUNDUP(IF(B2840&gt;$D$5,0,($D$5-B2840+1)/365),0)</f>
        <v>1</v>
      </c>
      <c r="N2840" s="28">
        <f>IF(OR(L2840=1,M2840=1),IF(B2840+364&lt;=$D$5,(B2840+364-$D$4+1)/365,IF(B2840&gt;$D$4,($D$5-B2840+1)/365,$D$6/365)),0)</f>
        <v>0.16566803018771406</v>
      </c>
      <c r="O2840" s="28">
        <f>'Data &amp; Parameter'!$E$16*'Data &amp; Parameter'!$E$17*('Data &amp; Parameter'!$E$18+'Data &amp; Parameter'!$E$19)*'Data &amp; Parameter'!$E$20*'Data &amp; Parameter'!$E$37*N2840</f>
        <v>0.57597876227064737</v>
      </c>
      <c r="P2840">
        <f>ROUNDUP(IF(D2840&gt;$D$4,0,($D$4-D2840+1)/365),0)</f>
        <v>0</v>
      </c>
      <c r="Q2840">
        <f>ROUNDUP(IF(D2840&gt;$D$5,0,($D$5-D2840+1)/365),0)</f>
        <v>1</v>
      </c>
      <c r="R2840" s="28">
        <f>IF(OR(P2840=1,Q2840=1),IF(D2840+364&lt;=$D$5,(D2840+364-$D$4+1)/365,IF(D2840&gt;$D$4,($D$5-D2840+1)/365,$D$6/365)),0)</f>
        <v>0.16566232242517823</v>
      </c>
      <c r="S2840" s="28">
        <f>'Data &amp; Parameter'!$E$16*'Data &amp; Parameter'!$E$17*('Data &amp; Parameter'!$E$18+'Data &amp; Parameter'!$E$19)*'Data &amp; Parameter'!$E$20*'Data &amp; Parameter'!$E$37*R2840</f>
        <v>0.57595891806777366</v>
      </c>
      <c r="T2840" s="28">
        <f t="shared" si="44"/>
        <v>1.1519376803384209</v>
      </c>
    </row>
    <row r="2841" spans="1:20" ht="15.75" customHeight="1" x14ac:dyDescent="0.35">
      <c r="A2841">
        <v>2834</v>
      </c>
      <c r="B2841" s="76">
        <v>44241.54305555555</v>
      </c>
      <c r="C2841" s="1" t="s">
        <v>8960</v>
      </c>
      <c r="D2841" s="76">
        <v>44241.543391203704</v>
      </c>
      <c r="E2841" s="1" t="s">
        <v>8961</v>
      </c>
      <c r="F2841" s="1" t="s">
        <v>8962</v>
      </c>
      <c r="G2841" s="1" t="s">
        <v>123</v>
      </c>
      <c r="H2841" s="1" t="s">
        <v>124</v>
      </c>
      <c r="I2841" s="1" t="s">
        <v>125</v>
      </c>
      <c r="J2841" s="1" t="s">
        <v>7528</v>
      </c>
      <c r="K2841" s="1" t="s">
        <v>8667</v>
      </c>
      <c r="L2841">
        <f>ROUNDUP(IF(B2841&gt;$D$4,0,($D$4-B2841+1)/365),0)</f>
        <v>0</v>
      </c>
      <c r="M2841">
        <f>ROUNDUP(IF(B2841&gt;$D$5,0,($D$5-B2841+1)/365),0)</f>
        <v>1</v>
      </c>
      <c r="N2841" s="28">
        <f>IF(OR(L2841=1,M2841=1),IF(B2841+364&lt;=$D$5,(B2841+364-$D$4+1)/365,IF(B2841&gt;$D$4,($D$5-B2841+1)/365,$D$6/365)),0)</f>
        <v>0.16563546423136882</v>
      </c>
      <c r="O2841" s="28">
        <f>'Data &amp; Parameter'!$E$16*'Data &amp; Parameter'!$E$17*('Data &amp; Parameter'!$E$18+'Data &amp; Parameter'!$E$19)*'Data &amp; Parameter'!$E$20*'Data &amp; Parameter'!$E$37*N2841</f>
        <v>0.57586554006835133</v>
      </c>
      <c r="P2841">
        <f>ROUNDUP(IF(D2841&gt;$D$4,0,($D$4-D2841+1)/365),0)</f>
        <v>0</v>
      </c>
      <c r="Q2841">
        <f>ROUNDUP(IF(D2841&gt;$D$5,0,($D$5-D2841+1)/365),0)</f>
        <v>1</v>
      </c>
      <c r="R2841" s="28">
        <f>IF(OR(P2841=1,Q2841=1),IF(D2841+364&lt;=$D$5,(D2841+364-$D$4+1)/365,IF(D2841&gt;$D$4,($D$5-D2841+1)/365,$D$6/365)),0)</f>
        <v>0.16563454464738567</v>
      </c>
      <c r="S2841" s="28">
        <f>'Data &amp; Parameter'!$E$16*'Data &amp; Parameter'!$E$17*('Data &amp; Parameter'!$E$18+'Data &amp; Parameter'!$E$19)*'Data &amp; Parameter'!$E$20*'Data &amp; Parameter'!$E$37*R2841</f>
        <v>0.57586234294671101</v>
      </c>
      <c r="T2841" s="28">
        <f t="shared" si="44"/>
        <v>1.1517278830150623</v>
      </c>
    </row>
    <row r="2842" spans="1:20" ht="15.75" customHeight="1" x14ac:dyDescent="0.35">
      <c r="A2842">
        <v>2835</v>
      </c>
      <c r="B2842" s="76">
        <v>44241.549317129626</v>
      </c>
      <c r="C2842" s="1" t="s">
        <v>8963</v>
      </c>
      <c r="D2842" s="76">
        <v>44241.551261574074</v>
      </c>
      <c r="E2842" s="1" t="s">
        <v>8964</v>
      </c>
      <c r="F2842" s="1" t="s">
        <v>8965</v>
      </c>
      <c r="G2842" s="1" t="s">
        <v>123</v>
      </c>
      <c r="H2842" s="1" t="s">
        <v>124</v>
      </c>
      <c r="I2842" s="1" t="s">
        <v>125</v>
      </c>
      <c r="J2842" s="1" t="s">
        <v>7528</v>
      </c>
      <c r="K2842" s="1" t="s">
        <v>8667</v>
      </c>
      <c r="L2842">
        <f>ROUNDUP(IF(B2842&gt;$D$4,0,($D$4-B2842+1)/365),0)</f>
        <v>0</v>
      </c>
      <c r="M2842">
        <f>ROUNDUP(IF(B2842&gt;$D$5,0,($D$5-B2842+1)/365),0)</f>
        <v>1</v>
      </c>
      <c r="N2842" s="28">
        <f>IF(OR(L2842=1,M2842=1),IF(B2842+364&lt;=$D$5,(B2842+364-$D$4+1)/365,IF(B2842&gt;$D$4,($D$5-B2842+1)/365,$D$6/365)),0)</f>
        <v>0.16561830923390217</v>
      </c>
      <c r="O2842" s="28">
        <f>'Data &amp; Parameter'!$E$16*'Data &amp; Parameter'!$E$17*('Data &amp; Parameter'!$E$18+'Data &amp; Parameter'!$E$19)*'Data &amp; Parameter'!$E$20*'Data &amp; Parameter'!$E$37*N2842</f>
        <v>0.57580589721392494</v>
      </c>
      <c r="P2842">
        <f>ROUNDUP(IF(D2842&gt;$D$4,0,($D$4-D2842+1)/365),0)</f>
        <v>0</v>
      </c>
      <c r="Q2842">
        <f>ROUNDUP(IF(D2842&gt;$D$5,0,($D$5-D2842+1)/365),0)</f>
        <v>1</v>
      </c>
      <c r="R2842" s="28">
        <f>IF(OR(P2842=1,Q2842=1),IF(D2842+364&lt;=$D$5,(D2842+364-$D$4+1)/365,IF(D2842&gt;$D$4,($D$5-D2842+1)/365,$D$6/365)),0)</f>
        <v>0.1656129819888395</v>
      </c>
      <c r="S2842" s="28">
        <f>'Data &amp; Parameter'!$E$16*'Data &amp; Parameter'!$E$17*('Data &amp; Parameter'!$E$18+'Data &amp; Parameter'!$E$19)*'Data &amp; Parameter'!$E$20*'Data &amp; Parameter'!$E$37*R2842</f>
        <v>0.57578737595780793</v>
      </c>
      <c r="T2842" s="28">
        <f t="shared" si="44"/>
        <v>1.1515932731717329</v>
      </c>
    </row>
    <row r="2843" spans="1:20" ht="15.75" customHeight="1" x14ac:dyDescent="0.35">
      <c r="A2843">
        <v>2836</v>
      </c>
      <c r="B2843" s="76">
        <v>44241.554895833338</v>
      </c>
      <c r="C2843" s="1" t="s">
        <v>8966</v>
      </c>
      <c r="D2843" s="76">
        <v>44241.555983796294</v>
      </c>
      <c r="E2843" s="1" t="s">
        <v>8967</v>
      </c>
      <c r="F2843" s="1" t="s">
        <v>8968</v>
      </c>
      <c r="G2843" s="1" t="s">
        <v>123</v>
      </c>
      <c r="H2843" s="1" t="s">
        <v>124</v>
      </c>
      <c r="I2843" s="1" t="s">
        <v>125</v>
      </c>
      <c r="J2843" s="1" t="s">
        <v>7528</v>
      </c>
      <c r="K2843" s="1" t="s">
        <v>8667</v>
      </c>
      <c r="L2843">
        <f>ROUNDUP(IF(B2843&gt;$D$4,0,($D$4-B2843+1)/365),0)</f>
        <v>0</v>
      </c>
      <c r="M2843">
        <f>ROUNDUP(IF(B2843&gt;$D$5,0,($D$5-B2843+1)/365),0)</f>
        <v>1</v>
      </c>
      <c r="N2843" s="28">
        <f>IF(OR(L2843=1,M2843=1),IF(B2843+364&lt;=$D$5,(B2843+364-$D$4+1)/365,IF(B2843&gt;$D$4,($D$5-B2843+1)/365,$D$6/365)),0)</f>
        <v>0.16560302511414143</v>
      </c>
      <c r="O2843" s="28">
        <f>'Data &amp; Parameter'!$E$16*'Data &amp; Parameter'!$E$17*('Data &amp; Parameter'!$E$18+'Data &amp; Parameter'!$E$19)*'Data &amp; Parameter'!$E$20*'Data &amp; Parameter'!$E$37*N2843</f>
        <v>0.57575275884816901</v>
      </c>
      <c r="P2843">
        <f>ROUNDUP(IF(D2843&gt;$D$4,0,($D$4-D2843+1)/365),0)</f>
        <v>0</v>
      </c>
      <c r="Q2843">
        <f>ROUNDUP(IF(D2843&gt;$D$5,0,($D$5-D2843+1)/365),0)</f>
        <v>1</v>
      </c>
      <c r="R2843" s="28">
        <f>IF(OR(P2843=1,Q2843=1),IF(D2843+364&lt;=$D$5,(D2843+364-$D$4+1)/365,IF(D2843&gt;$D$4,($D$5-D2843+1)/365,$D$6/365)),0)</f>
        <v>0.16560004439371581</v>
      </c>
      <c r="S2843" s="28">
        <f>'Data &amp; Parameter'!$E$16*'Data &amp; Parameter'!$E$17*('Data &amp; Parameter'!$E$18+'Data &amp; Parameter'!$E$19)*'Data &amp; Parameter'!$E$20*'Data &amp; Parameter'!$E$37*R2843</f>
        <v>0.57574239576447994</v>
      </c>
      <c r="T2843" s="28">
        <f t="shared" si="44"/>
        <v>1.1514951546126491</v>
      </c>
    </row>
    <row r="2844" spans="1:20" ht="15.75" customHeight="1" x14ac:dyDescent="0.35">
      <c r="A2844">
        <v>2837</v>
      </c>
      <c r="B2844" s="76">
        <v>44241.56413194444</v>
      </c>
      <c r="C2844" s="1" t="s">
        <v>8969</v>
      </c>
      <c r="D2844" s="76">
        <v>44241.564780092594</v>
      </c>
      <c r="E2844" s="1" t="s">
        <v>8970</v>
      </c>
      <c r="F2844" s="1" t="s">
        <v>8971</v>
      </c>
      <c r="G2844" s="1" t="s">
        <v>123</v>
      </c>
      <c r="H2844" s="1" t="s">
        <v>124</v>
      </c>
      <c r="I2844" s="1" t="s">
        <v>125</v>
      </c>
      <c r="J2844" s="1" t="s">
        <v>7528</v>
      </c>
      <c r="K2844" s="1" t="s">
        <v>8674</v>
      </c>
      <c r="L2844">
        <f>ROUNDUP(IF(B2844&gt;$D$4,0,($D$4-B2844+1)/365),0)</f>
        <v>0</v>
      </c>
      <c r="M2844">
        <f>ROUNDUP(IF(B2844&gt;$D$5,0,($D$5-B2844+1)/365),0)</f>
        <v>1</v>
      </c>
      <c r="N2844" s="28">
        <f>IF(OR(L2844=1,M2844=1),IF(B2844+364&lt;=$D$5,(B2844+364-$D$4+1)/365,IF(B2844&gt;$D$4,($D$5-B2844+1)/365,$D$6/365)),0)</f>
        <v>0.16557772070016355</v>
      </c>
      <c r="O2844" s="28">
        <f>'Data &amp; Parameter'!$E$16*'Data &amp; Parameter'!$E$17*('Data &amp; Parameter'!$E$18+'Data &amp; Parameter'!$E$19)*'Data &amp; Parameter'!$E$20*'Data &amp; Parameter'!$E$37*N2844</f>
        <v>0.57566478288185574</v>
      </c>
      <c r="P2844">
        <f>ROUNDUP(IF(D2844&gt;$D$4,0,($D$4-D2844+1)/365),0)</f>
        <v>0</v>
      </c>
      <c r="Q2844">
        <f>ROUNDUP(IF(D2844&gt;$D$5,0,($D$5-D2844+1)/365),0)</f>
        <v>1</v>
      </c>
      <c r="R2844" s="28">
        <f>IF(OR(P2844=1,Q2844=1),IF(D2844+364&lt;=$D$5,(D2844+364-$D$4+1)/365,IF(D2844&gt;$D$4,($D$5-D2844+1)/365,$D$6/365)),0)</f>
        <v>0.16557594495179603</v>
      </c>
      <c r="S2844" s="28">
        <f>'Data &amp; Parameter'!$E$16*'Data &amp; Parameter'!$E$17*('Data &amp; Parameter'!$E$18+'Data &amp; Parameter'!$E$19)*'Data &amp; Parameter'!$E$20*'Data &amp; Parameter'!$E$37*R2844</f>
        <v>0.57565860912977063</v>
      </c>
      <c r="T2844" s="28">
        <f t="shared" si="44"/>
        <v>1.1513233920116264</v>
      </c>
    </row>
    <row r="2845" spans="1:20" ht="15.75" customHeight="1" x14ac:dyDescent="0.35">
      <c r="A2845">
        <v>2838</v>
      </c>
      <c r="B2845" s="76">
        <v>44241.568692129629</v>
      </c>
      <c r="C2845" s="1" t="s">
        <v>8972</v>
      </c>
      <c r="D2845" s="76">
        <v>44241.578379629631</v>
      </c>
      <c r="E2845" s="1" t="s">
        <v>8973</v>
      </c>
      <c r="F2845" s="1" t="s">
        <v>8974</v>
      </c>
      <c r="G2845" s="1" t="s">
        <v>123</v>
      </c>
      <c r="H2845" s="1" t="s">
        <v>124</v>
      </c>
      <c r="I2845" s="1" t="s">
        <v>125</v>
      </c>
      <c r="J2845" s="1" t="s">
        <v>7528</v>
      </c>
      <c r="K2845" s="1" t="s">
        <v>8626</v>
      </c>
      <c r="L2845">
        <f>ROUNDUP(IF(B2845&gt;$D$4,0,($D$4-B2845+1)/365),0)</f>
        <v>0</v>
      </c>
      <c r="M2845">
        <f>ROUNDUP(IF(B2845&gt;$D$5,0,($D$5-B2845+1)/365),0)</f>
        <v>1</v>
      </c>
      <c r="N2845" s="28">
        <f>IF(OR(L2845=1,M2845=1),IF(B2845+364&lt;=$D$5,(B2845+364-$D$4+1)/365,IF(B2845&gt;$D$4,($D$5-B2845+1)/365,$D$6/365)),0)</f>
        <v>0.1655652270421118</v>
      </c>
      <c r="O2845" s="28">
        <f>'Data &amp; Parameter'!$E$16*'Data &amp; Parameter'!$E$17*('Data &amp; Parameter'!$E$18+'Data &amp; Parameter'!$E$19)*'Data &amp; Parameter'!$E$20*'Data &amp; Parameter'!$E$37*N2845</f>
        <v>0.57562134612647986</v>
      </c>
      <c r="P2845">
        <f>ROUNDUP(IF(D2845&gt;$D$4,0,($D$4-D2845+1)/365),0)</f>
        <v>0</v>
      </c>
      <c r="Q2845">
        <f>ROUNDUP(IF(D2845&gt;$D$5,0,($D$5-D2845+1)/365),0)</f>
        <v>1</v>
      </c>
      <c r="R2845" s="28">
        <f>IF(OR(P2845=1,Q2845=1),IF(D2845+364&lt;=$D$5,(D2845+364-$D$4+1)/365,IF(D2845&gt;$D$4,($D$5-D2845+1)/365,$D$6/365)),0)</f>
        <v>0.1655386859462166</v>
      </c>
      <c r="S2845" s="28">
        <f>'Data &amp; Parameter'!$E$16*'Data &amp; Parameter'!$E$17*('Data &amp; Parameter'!$E$18+'Data &amp; Parameter'!$E$19)*'Data &amp; Parameter'!$E$20*'Data &amp; Parameter'!$E$37*R2845</f>
        <v>0.57552907058275726</v>
      </c>
      <c r="T2845" s="28">
        <f t="shared" si="44"/>
        <v>1.1511504167092372</v>
      </c>
    </row>
    <row r="2846" spans="1:20" ht="15.75" customHeight="1" x14ac:dyDescent="0.35">
      <c r="A2846">
        <v>2839</v>
      </c>
      <c r="B2846" s="76">
        <v>44241.597384259258</v>
      </c>
      <c r="C2846" s="1" t="s">
        <v>8975</v>
      </c>
      <c r="D2846" s="76">
        <v>44241.598460648151</v>
      </c>
      <c r="E2846" s="1" t="s">
        <v>8976</v>
      </c>
      <c r="F2846" s="1" t="s">
        <v>8977</v>
      </c>
      <c r="G2846" s="1" t="s">
        <v>123</v>
      </c>
      <c r="H2846" s="1" t="s">
        <v>124</v>
      </c>
      <c r="I2846" s="1" t="s">
        <v>125</v>
      </c>
      <c r="J2846" s="1" t="s">
        <v>7528</v>
      </c>
      <c r="K2846" s="1" t="s">
        <v>8674</v>
      </c>
      <c r="L2846">
        <f>ROUNDUP(IF(B2846&gt;$D$4,0,($D$4-B2846+1)/365),0)</f>
        <v>0</v>
      </c>
      <c r="M2846">
        <f>ROUNDUP(IF(B2846&gt;$D$5,0,($D$5-B2846+1)/365),0)</f>
        <v>1</v>
      </c>
      <c r="N2846" s="28">
        <f>IF(OR(L2846=1,M2846=1),IF(B2846+364&lt;=$D$5,(B2846+364-$D$4+1)/365,IF(B2846&gt;$D$4,($D$5-B2846+1)/365,$D$6/365)),0)</f>
        <v>0.16548661846778762</v>
      </c>
      <c r="O2846" s="28">
        <f>'Data &amp; Parameter'!$E$16*'Data &amp; Parameter'!$E$17*('Data &amp; Parameter'!$E$18+'Data &amp; Parameter'!$E$19)*'Data &amp; Parameter'!$E$20*'Data &amp; Parameter'!$E$37*N2846</f>
        <v>0.57534804735367617</v>
      </c>
      <c r="P2846">
        <f>ROUNDUP(IF(D2846&gt;$D$4,0,($D$4-D2846+1)/365),0)</f>
        <v>0</v>
      </c>
      <c r="Q2846">
        <f>ROUNDUP(IF(D2846&gt;$D$5,0,($D$5-D2846+1)/365),0)</f>
        <v>1</v>
      </c>
      <c r="R2846" s="28">
        <f>IF(OR(P2846=1,Q2846=1),IF(D2846+364&lt;=$D$5,(D2846+364-$D$4+1)/365,IF(D2846&gt;$D$4,($D$5-D2846+1)/365,$D$6/365)),0)</f>
        <v>0.16548366945712151</v>
      </c>
      <c r="S2846" s="28">
        <f>'Data &amp; Parameter'!$E$16*'Data &amp; Parameter'!$E$17*('Data &amp; Parameter'!$E$18+'Data &amp; Parameter'!$E$19)*'Data &amp; Parameter'!$E$20*'Data &amp; Parameter'!$E$37*R2846</f>
        <v>0.5753377945154462</v>
      </c>
      <c r="T2846" s="28">
        <f t="shared" si="44"/>
        <v>1.1506858418691224</v>
      </c>
    </row>
    <row r="2847" spans="1:20" ht="15.75" customHeight="1" x14ac:dyDescent="0.35">
      <c r="A2847">
        <v>2840</v>
      </c>
      <c r="B2847" s="76">
        <v>44241.618344907409</v>
      </c>
      <c r="C2847" s="1" t="s">
        <v>8978</v>
      </c>
      <c r="D2847" s="76">
        <v>44241.620358796295</v>
      </c>
      <c r="E2847" s="1" t="s">
        <v>8979</v>
      </c>
      <c r="F2847" s="1" t="s">
        <v>8980</v>
      </c>
      <c r="G2847" s="1" t="s">
        <v>123</v>
      </c>
      <c r="H2847" s="1" t="s">
        <v>124</v>
      </c>
      <c r="I2847" s="1" t="s">
        <v>125</v>
      </c>
      <c r="J2847" s="1" t="s">
        <v>7528</v>
      </c>
      <c r="K2847" s="1" t="s">
        <v>7538</v>
      </c>
      <c r="L2847">
        <f>ROUNDUP(IF(B2847&gt;$D$4,0,($D$4-B2847+1)/365),0)</f>
        <v>0</v>
      </c>
      <c r="M2847">
        <f>ROUNDUP(IF(B2847&gt;$D$5,0,($D$5-B2847+1)/365),0)</f>
        <v>1</v>
      </c>
      <c r="N2847" s="28">
        <f>IF(OR(L2847=1,M2847=1),IF(B2847+364&lt;=$D$5,(B2847+364-$D$4+1)/365,IF(B2847&gt;$D$4,($D$5-B2847+1)/365,$D$6/365)),0)</f>
        <v>0.16542919203449657</v>
      </c>
      <c r="O2847" s="28">
        <f>'Data &amp; Parameter'!$E$16*'Data &amp; Parameter'!$E$17*('Data &amp; Parameter'!$E$18+'Data &amp; Parameter'!$E$19)*'Data &amp; Parameter'!$E$20*'Data &amp; Parameter'!$E$37*N2847</f>
        <v>0.57514839262288042</v>
      </c>
      <c r="P2847">
        <f>ROUNDUP(IF(D2847&gt;$D$4,0,($D$4-D2847+1)/365),0)</f>
        <v>0</v>
      </c>
      <c r="Q2847">
        <f>ROUNDUP(IF(D2847&gt;$D$5,0,($D$5-D2847+1)/365),0)</f>
        <v>1</v>
      </c>
      <c r="R2847" s="28">
        <f>IF(OR(P2847=1,Q2847=1),IF(D2847+364&lt;=$D$5,(D2847+364-$D$4+1)/365,IF(D2847&gt;$D$4,($D$5-D2847+1)/365,$D$6/365)),0)</f>
        <v>0.16542367453069731</v>
      </c>
      <c r="S2847" s="28">
        <f>'Data &amp; Parameter'!$E$16*'Data &amp; Parameter'!$E$17*('Data &amp; Parameter'!$E$18+'Data &amp; Parameter'!$E$19)*'Data &amp; Parameter'!$E$20*'Data &amp; Parameter'!$E$37*R2847</f>
        <v>0.57512920989338501</v>
      </c>
      <c r="T2847" s="28">
        <f t="shared" si="44"/>
        <v>1.1502776025162653</v>
      </c>
    </row>
    <row r="2848" spans="1:20" ht="15.75" customHeight="1" x14ac:dyDescent="0.35">
      <c r="A2848">
        <v>2841</v>
      </c>
      <c r="B2848" s="76">
        <v>44241.655648148153</v>
      </c>
      <c r="C2848" s="1" t="s">
        <v>8981</v>
      </c>
      <c r="D2848" s="76">
        <v>44241.657962962963</v>
      </c>
      <c r="E2848" s="1" t="s">
        <v>8982</v>
      </c>
      <c r="F2848" s="1" t="s">
        <v>8983</v>
      </c>
      <c r="G2848" s="1" t="s">
        <v>123</v>
      </c>
      <c r="H2848" s="1" t="s">
        <v>124</v>
      </c>
      <c r="I2848" s="1" t="s">
        <v>125</v>
      </c>
      <c r="J2848" s="1" t="s">
        <v>936</v>
      </c>
      <c r="K2848" s="1" t="s">
        <v>4597</v>
      </c>
      <c r="L2848">
        <f>ROUNDUP(IF(B2848&gt;$D$4,0,($D$4-B2848+1)/365),0)</f>
        <v>0</v>
      </c>
      <c r="M2848">
        <f>ROUNDUP(IF(B2848&gt;$D$5,0,($D$5-B2848+1)/365),0)</f>
        <v>1</v>
      </c>
      <c r="N2848" s="28">
        <f>IF(OR(L2848=1,M2848=1),IF(B2848+364&lt;=$D$5,(B2848+364-$D$4+1)/365,IF(B2848&gt;$D$4,($D$5-B2848+1)/365,$D$6/365)),0)</f>
        <v>0.16532699137492335</v>
      </c>
      <c r="O2848" s="28">
        <f>'Data &amp; Parameter'!$E$16*'Data &amp; Parameter'!$E$17*('Data &amp; Parameter'!$E$18+'Data &amp; Parameter'!$E$19)*'Data &amp; Parameter'!$E$20*'Data &amp; Parameter'!$E$37*N2848</f>
        <v>0.57479307114451472</v>
      </c>
      <c r="P2848">
        <f>ROUNDUP(IF(D2848&gt;$D$4,0,($D$4-D2848+1)/365),0)</f>
        <v>0</v>
      </c>
      <c r="Q2848">
        <f>ROUNDUP(IF(D2848&gt;$D$5,0,($D$5-D2848+1)/365),0)</f>
        <v>1</v>
      </c>
      <c r="R2848" s="28">
        <f>IF(OR(P2848=1,Q2848=1),IF(D2848+364&lt;=$D$5,(D2848+364-$D$4+1)/365,IF(D2848&gt;$D$4,($D$5-D2848+1)/365,$D$6/365)),0)</f>
        <v>0.16532064941653915</v>
      </c>
      <c r="S2848" s="28">
        <f>'Data &amp; Parameter'!$E$16*'Data &amp; Parameter'!$E$17*('Data &amp; Parameter'!$E$18+'Data &amp; Parameter'!$E$19)*'Data &amp; Parameter'!$E$20*'Data &amp; Parameter'!$E$37*R2848</f>
        <v>0.57477102203017227</v>
      </c>
      <c r="T2848" s="28">
        <f t="shared" si="44"/>
        <v>1.1495640931746869</v>
      </c>
    </row>
    <row r="2849" spans="1:20" ht="15.75" customHeight="1" x14ac:dyDescent="0.35">
      <c r="A2849">
        <v>2842</v>
      </c>
      <c r="B2849" s="76">
        <v>44241.661793981482</v>
      </c>
      <c r="C2849" s="1" t="s">
        <v>8984</v>
      </c>
      <c r="D2849" s="76">
        <v>44241.662303240737</v>
      </c>
      <c r="E2849" s="1" t="s">
        <v>8985</v>
      </c>
      <c r="F2849" s="1" t="s">
        <v>8986</v>
      </c>
      <c r="G2849" s="1" t="s">
        <v>123</v>
      </c>
      <c r="H2849" s="1" t="s">
        <v>124</v>
      </c>
      <c r="I2849" s="1" t="s">
        <v>125</v>
      </c>
      <c r="J2849" s="1" t="s">
        <v>936</v>
      </c>
      <c r="K2849" s="1" t="s">
        <v>4597</v>
      </c>
      <c r="L2849">
        <f>ROUNDUP(IF(B2849&gt;$D$4,0,($D$4-B2849+1)/365),0)</f>
        <v>0</v>
      </c>
      <c r="M2849">
        <f>ROUNDUP(IF(B2849&gt;$D$5,0,($D$5-B2849+1)/365),0)</f>
        <v>1</v>
      </c>
      <c r="N2849" s="28">
        <f>IF(OR(L2849=1,M2849=1),IF(B2849+364&lt;=$D$5,(B2849+364-$D$4+1)/365,IF(B2849&gt;$D$4,($D$5-B2849+1)/365,$D$6/365)),0)</f>
        <v>0.16531015347539088</v>
      </c>
      <c r="O2849" s="28">
        <f>'Data &amp; Parameter'!$E$16*'Data &amp; Parameter'!$E$17*('Data &amp; Parameter'!$E$18+'Data &amp; Parameter'!$E$19)*'Data &amp; Parameter'!$E$20*'Data &amp; Parameter'!$E$37*N2849</f>
        <v>0.57473453074585745</v>
      </c>
      <c r="P2849">
        <f>ROUNDUP(IF(D2849&gt;$D$4,0,($D$4-D2849+1)/365),0)</f>
        <v>0</v>
      </c>
      <c r="Q2849">
        <f>ROUNDUP(IF(D2849&gt;$D$5,0,($D$5-D2849+1)/365),0)</f>
        <v>1</v>
      </c>
      <c r="R2849" s="28">
        <f>IF(OR(P2849=1,Q2849=1),IF(D2849+364&lt;=$D$5,(D2849+364-$D$4+1)/365,IF(D2849&gt;$D$4,($D$5-D2849+1)/365,$D$6/365)),0)</f>
        <v>0.16530875824455632</v>
      </c>
      <c r="S2849" s="28">
        <f>'Data &amp; Parameter'!$E$16*'Data &amp; Parameter'!$E$17*('Data &amp; Parameter'!$E$18+'Data &amp; Parameter'!$E$19)*'Data &amp; Parameter'!$E$20*'Data &amp; Parameter'!$E$37*R2849</f>
        <v>0.57472967994073676</v>
      </c>
      <c r="T2849" s="28">
        <f t="shared" si="44"/>
        <v>1.1494642106865942</v>
      </c>
    </row>
    <row r="2850" spans="1:20" ht="15.75" customHeight="1" x14ac:dyDescent="0.35">
      <c r="A2850">
        <v>2843</v>
      </c>
      <c r="B2850" s="76">
        <v>44241.684999999998</v>
      </c>
      <c r="C2850" s="1" t="s">
        <v>8987</v>
      </c>
      <c r="D2850" s="76">
        <v>44241.685648148152</v>
      </c>
      <c r="E2850" s="1" t="s">
        <v>8988</v>
      </c>
      <c r="F2850" s="1" t="s">
        <v>8989</v>
      </c>
      <c r="G2850" s="1" t="s">
        <v>123</v>
      </c>
      <c r="H2850" s="1" t="s">
        <v>124</v>
      </c>
      <c r="I2850" s="1" t="s">
        <v>125</v>
      </c>
      <c r="J2850" s="1" t="s">
        <v>1982</v>
      </c>
      <c r="K2850" s="1" t="s">
        <v>8990</v>
      </c>
      <c r="L2850">
        <f>ROUNDUP(IF(B2850&gt;$D$4,0,($D$4-B2850+1)/365),0)</f>
        <v>0</v>
      </c>
      <c r="M2850">
        <f>ROUNDUP(IF(B2850&gt;$D$5,0,($D$5-B2850+1)/365),0)</f>
        <v>1</v>
      </c>
      <c r="N2850" s="28">
        <f>IF(OR(L2850=1,M2850=1),IF(B2850+364&lt;=$D$5,(B2850+364-$D$4+1)/365,IF(B2850&gt;$D$4,($D$5-B2850+1)/365,$D$6/365)),0)</f>
        <v>0.16524657534247214</v>
      </c>
      <c r="O2850" s="28">
        <f>'Data &amp; Parameter'!$E$16*'Data &amp; Parameter'!$E$17*('Data &amp; Parameter'!$E$18+'Data &amp; Parameter'!$E$19)*'Data &amp; Parameter'!$E$20*'Data &amp; Parameter'!$E$37*N2850</f>
        <v>0.57451348837416683</v>
      </c>
      <c r="P2850">
        <f>ROUNDUP(IF(D2850&gt;$D$4,0,($D$4-D2850+1)/365),0)</f>
        <v>0</v>
      </c>
      <c r="Q2850">
        <f>ROUNDUP(IF(D2850&gt;$D$5,0,($D$5-D2850+1)/365),0)</f>
        <v>1</v>
      </c>
      <c r="R2850" s="28">
        <f>IF(OR(P2850=1,Q2850=1),IF(D2850+364&lt;=$D$5,(D2850+364-$D$4+1)/365,IF(D2850&gt;$D$4,($D$5-D2850+1)/365,$D$6/365)),0)</f>
        <v>0.16524479959410462</v>
      </c>
      <c r="S2850" s="28">
        <f>'Data &amp; Parameter'!$E$16*'Data &amp; Parameter'!$E$17*('Data &amp; Parameter'!$E$18+'Data &amp; Parameter'!$E$19)*'Data &amp; Parameter'!$E$20*'Data &amp; Parameter'!$E$37*R2850</f>
        <v>0.5745073146220816</v>
      </c>
      <c r="T2850" s="28">
        <f t="shared" si="44"/>
        <v>1.1490208029962483</v>
      </c>
    </row>
    <row r="2851" spans="1:20" ht="15.75" customHeight="1" x14ac:dyDescent="0.35">
      <c r="A2851">
        <v>2844</v>
      </c>
      <c r="B2851" s="76">
        <v>44241.688310185185</v>
      </c>
      <c r="C2851" s="1" t="s">
        <v>8991</v>
      </c>
      <c r="D2851" s="76">
        <v>44241.688958333332</v>
      </c>
      <c r="E2851" s="1" t="s">
        <v>8992</v>
      </c>
      <c r="F2851" s="1" t="s">
        <v>8993</v>
      </c>
      <c r="G2851" s="1" t="s">
        <v>123</v>
      </c>
      <c r="H2851" s="1" t="s">
        <v>124</v>
      </c>
      <c r="I2851" s="1" t="s">
        <v>125</v>
      </c>
      <c r="J2851" s="1" t="s">
        <v>1982</v>
      </c>
      <c r="K2851" s="1" t="s">
        <v>8990</v>
      </c>
      <c r="L2851">
        <f>ROUNDUP(IF(B2851&gt;$D$4,0,($D$4-B2851+1)/365),0)</f>
        <v>0</v>
      </c>
      <c r="M2851">
        <f>ROUNDUP(IF(B2851&gt;$D$5,0,($D$5-B2851+1)/365),0)</f>
        <v>1</v>
      </c>
      <c r="N2851" s="28">
        <f>IF(OR(L2851=1,M2851=1),IF(B2851+364&lt;=$D$5,(B2851+364-$D$4+1)/365,IF(B2851&gt;$D$4,($D$5-B2851+1)/365,$D$6/365)),0)</f>
        <v>0.1652375063419578</v>
      </c>
      <c r="O2851" s="28">
        <f>'Data &amp; Parameter'!$E$16*'Data &amp; Parameter'!$E$17*('Data &amp; Parameter'!$E$18+'Data &amp; Parameter'!$E$19)*'Data &amp; Parameter'!$E$20*'Data &amp; Parameter'!$E$37*N2851</f>
        <v>0.57448195814057035</v>
      </c>
      <c r="P2851">
        <f>ROUNDUP(IF(D2851&gt;$D$4,0,($D$4-D2851+1)/365),0)</f>
        <v>0</v>
      </c>
      <c r="Q2851">
        <f>ROUNDUP(IF(D2851&gt;$D$5,0,($D$5-D2851+1)/365),0)</f>
        <v>1</v>
      </c>
      <c r="R2851" s="28">
        <f>IF(OR(P2851=1,Q2851=1),IF(D2851+364&lt;=$D$5,(D2851+364-$D$4+1)/365,IF(D2851&gt;$D$4,($D$5-D2851+1)/365,$D$6/365)),0)</f>
        <v>0.16523573059361024</v>
      </c>
      <c r="S2851" s="28">
        <f>'Data &amp; Parameter'!$E$16*'Data &amp; Parameter'!$E$17*('Data &amp; Parameter'!$E$18+'Data &amp; Parameter'!$E$19)*'Data &amp; Parameter'!$E$20*'Data &amp; Parameter'!$E$37*R2851</f>
        <v>0.57447578438855451</v>
      </c>
      <c r="T2851" s="28">
        <f t="shared" si="44"/>
        <v>1.1489577425291249</v>
      </c>
    </row>
    <row r="2852" spans="1:20" ht="15.75" customHeight="1" x14ac:dyDescent="0.35">
      <c r="A2852">
        <v>2845</v>
      </c>
      <c r="B2852" s="76">
        <v>44241.692939814813</v>
      </c>
      <c r="C2852" s="1" t="s">
        <v>8994</v>
      </c>
      <c r="D2852" s="76">
        <v>44241.694467592592</v>
      </c>
      <c r="E2852" s="1" t="s">
        <v>8995</v>
      </c>
      <c r="F2852" s="1" t="s">
        <v>8996</v>
      </c>
      <c r="G2852" s="1" t="s">
        <v>123</v>
      </c>
      <c r="H2852" s="1" t="s">
        <v>124</v>
      </c>
      <c r="I2852" s="1" t="s">
        <v>125</v>
      </c>
      <c r="J2852" s="1" t="s">
        <v>1982</v>
      </c>
      <c r="K2852" s="1" t="s">
        <v>8990</v>
      </c>
      <c r="L2852">
        <f>ROUNDUP(IF(B2852&gt;$D$4,0,($D$4-B2852+1)/365),0)</f>
        <v>0</v>
      </c>
      <c r="M2852">
        <f>ROUNDUP(IF(B2852&gt;$D$5,0,($D$5-B2852+1)/365),0)</f>
        <v>1</v>
      </c>
      <c r="N2852" s="28">
        <f>IF(OR(L2852=1,M2852=1),IF(B2852+364&lt;=$D$5,(B2852+364-$D$4+1)/365,IF(B2852&gt;$D$4,($D$5-B2852+1)/365,$D$6/365)),0)</f>
        <v>0.16522482242516948</v>
      </c>
      <c r="O2852" s="28">
        <f>'Data &amp; Parameter'!$E$16*'Data &amp; Parameter'!$E$17*('Data &amp; Parameter'!$E$18+'Data &amp; Parameter'!$E$19)*'Data &amp; Parameter'!$E$20*'Data &amp; Parameter'!$E$37*N2852</f>
        <v>0.57443785991181606</v>
      </c>
      <c r="P2852">
        <f>ROUNDUP(IF(D2852&gt;$D$4,0,($D$4-D2852+1)/365),0)</f>
        <v>0</v>
      </c>
      <c r="Q2852">
        <f>ROUNDUP(IF(D2852&gt;$D$5,0,($D$5-D2852+1)/365),0)</f>
        <v>1</v>
      </c>
      <c r="R2852" s="28">
        <f>IF(OR(P2852=1,Q2852=1),IF(D2852+364&lt;=$D$5,(D2852+364-$D$4+1)/365,IF(D2852&gt;$D$4,($D$5-D2852+1)/365,$D$6/365)),0)</f>
        <v>0.16522063673262594</v>
      </c>
      <c r="S2852" s="28">
        <f>'Data &amp; Parameter'!$E$16*'Data &amp; Parameter'!$E$17*('Data &amp; Parameter'!$E$18+'Data &amp; Parameter'!$E$19)*'Data &amp; Parameter'!$E$20*'Data &amp; Parameter'!$E$37*R2852</f>
        <v>0.57442330749631543</v>
      </c>
      <c r="T2852" s="28">
        <f t="shared" si="44"/>
        <v>1.1488611674081315</v>
      </c>
    </row>
    <row r="2853" spans="1:20" ht="15.75" customHeight="1" x14ac:dyDescent="0.35">
      <c r="A2853">
        <v>2846</v>
      </c>
      <c r="B2853" s="76">
        <v>44241.697789351849</v>
      </c>
      <c r="C2853" s="1" t="s">
        <v>8997</v>
      </c>
      <c r="D2853" s="76">
        <v>44241.698483796295</v>
      </c>
      <c r="E2853" s="1" t="s">
        <v>8998</v>
      </c>
      <c r="F2853" s="1" t="s">
        <v>8999</v>
      </c>
      <c r="G2853" s="1" t="s">
        <v>123</v>
      </c>
      <c r="H2853" s="1" t="s">
        <v>124</v>
      </c>
      <c r="I2853" s="1" t="s">
        <v>125</v>
      </c>
      <c r="J2853" s="1" t="s">
        <v>1982</v>
      </c>
      <c r="K2853" s="1" t="s">
        <v>8990</v>
      </c>
      <c r="L2853">
        <f>ROUNDUP(IF(B2853&gt;$D$4,0,($D$4-B2853+1)/365),0)</f>
        <v>0</v>
      </c>
      <c r="M2853">
        <f>ROUNDUP(IF(B2853&gt;$D$5,0,($D$5-B2853+1)/365),0)</f>
        <v>1</v>
      </c>
      <c r="N2853" s="28">
        <f>IF(OR(L2853=1,M2853=1),IF(B2853+364&lt;=$D$5,(B2853+364-$D$4+1)/365,IF(B2853&gt;$D$4,($D$5-B2853+1)/365,$D$6/365)),0)</f>
        <v>0.16521153602233213</v>
      </c>
      <c r="O2853" s="28">
        <f>'Data &amp; Parameter'!$E$16*'Data &amp; Parameter'!$E$17*('Data &amp; Parameter'!$E$18+'Data &amp; Parameter'!$E$19)*'Data &amp; Parameter'!$E$20*'Data &amp; Parameter'!$E$37*N2853</f>
        <v>0.57439166701719058</v>
      </c>
      <c r="P2853">
        <f>ROUNDUP(IF(D2853&gt;$D$4,0,($D$4-D2853+1)/365),0)</f>
        <v>0</v>
      </c>
      <c r="Q2853">
        <f>ROUNDUP(IF(D2853&gt;$D$5,0,($D$5-D2853+1)/365),0)</f>
        <v>1</v>
      </c>
      <c r="R2853" s="28">
        <f>IF(OR(P2853=1,Q2853=1),IF(D2853+364&lt;=$D$5,(D2853+364-$D$4+1)/365,IF(D2853&gt;$D$4,($D$5-D2853+1)/365,$D$6/365)),0)</f>
        <v>0.16520963343480691</v>
      </c>
      <c r="S2853" s="28">
        <f>'Data &amp; Parameter'!$E$16*'Data &amp; Parameter'!$E$17*('Data &amp; Parameter'!$E$18+'Data &amp; Parameter'!$E$19)*'Data &amp; Parameter'!$E$20*'Data &amp; Parameter'!$E$37*R2853</f>
        <v>0.57438505228285319</v>
      </c>
      <c r="T2853" s="28">
        <f t="shared" si="44"/>
        <v>1.1487767193000438</v>
      </c>
    </row>
    <row r="2854" spans="1:20" ht="15.75" customHeight="1" x14ac:dyDescent="0.35">
      <c r="A2854">
        <v>2847</v>
      </c>
      <c r="B2854" s="76">
        <v>44243.318865740745</v>
      </c>
      <c r="C2854" s="1" t="s">
        <v>9000</v>
      </c>
      <c r="D2854" s="76">
        <v>44243.319490740745</v>
      </c>
      <c r="E2854" s="1" t="s">
        <v>9001</v>
      </c>
      <c r="F2854" s="1" t="s">
        <v>9002</v>
      </c>
      <c r="G2854" s="1" t="s">
        <v>123</v>
      </c>
      <c r="H2854" s="1" t="s">
        <v>124</v>
      </c>
      <c r="I2854" s="1" t="s">
        <v>125</v>
      </c>
      <c r="J2854" s="1" t="s">
        <v>5174</v>
      </c>
      <c r="K2854" s="1" t="s">
        <v>5373</v>
      </c>
      <c r="L2854">
        <f>ROUNDUP(IF(B2854&gt;$D$4,0,($D$4-B2854+1)/365),0)</f>
        <v>0</v>
      </c>
      <c r="M2854">
        <f>ROUNDUP(IF(B2854&gt;$D$5,0,($D$5-B2854+1)/365),0)</f>
        <v>1</v>
      </c>
      <c r="N2854" s="28">
        <f>IF(OR(L2854=1,M2854=1),IF(B2854+364&lt;=$D$5,(B2854+364-$D$4+1)/365,IF(B2854&gt;$D$4,($D$5-B2854+1)/365,$D$6/365)),0)</f>
        <v>0.16077023084727532</v>
      </c>
      <c r="O2854" s="28">
        <f>'Data &amp; Parameter'!$E$16*'Data &amp; Parameter'!$E$17*('Data &amp; Parameter'!$E$18+'Data &amp; Parameter'!$E$19)*'Data &amp; Parameter'!$E$20*'Data &amp; Parameter'!$E$37*N2854</f>
        <v>0.55895056196694681</v>
      </c>
      <c r="P2854">
        <f>ROUNDUP(IF(D2854&gt;$D$4,0,($D$4-D2854+1)/365),0)</f>
        <v>0</v>
      </c>
      <c r="Q2854">
        <f>ROUNDUP(IF(D2854&gt;$D$5,0,($D$5-D2854+1)/365),0)</f>
        <v>1</v>
      </c>
      <c r="R2854" s="28">
        <f>IF(OR(P2854=1,Q2854=1),IF(D2854+364&lt;=$D$5,(D2854+364-$D$4+1)/365,IF(D2854&gt;$D$4,($D$5-D2854+1)/365,$D$6/365)),0)</f>
        <v>0.1607685185185066</v>
      </c>
      <c r="S2854" s="28">
        <f>'Data &amp; Parameter'!$E$16*'Data &amp; Parameter'!$E$17*('Data &amp; Parameter'!$E$18+'Data &amp; Parameter'!$E$19)*'Data &amp; Parameter'!$E$20*'Data &amp; Parameter'!$E$37*R2854</f>
        <v>0.558944608706057</v>
      </c>
      <c r="T2854" s="28">
        <f t="shared" si="44"/>
        <v>1.1178951706730038</v>
      </c>
    </row>
    <row r="2855" spans="1:20" ht="15.75" customHeight="1" x14ac:dyDescent="0.35">
      <c r="A2855">
        <v>2848</v>
      </c>
      <c r="B2855" s="76">
        <v>44243.322372685187</v>
      </c>
      <c r="C2855" s="1" t="s">
        <v>9003</v>
      </c>
      <c r="D2855" s="76">
        <v>44243.322939814811</v>
      </c>
      <c r="E2855" s="1" t="s">
        <v>9004</v>
      </c>
      <c r="F2855" s="1" t="s">
        <v>9005</v>
      </c>
      <c r="G2855" s="1" t="s">
        <v>123</v>
      </c>
      <c r="H2855" s="1" t="s">
        <v>124</v>
      </c>
      <c r="I2855" s="1" t="s">
        <v>125</v>
      </c>
      <c r="J2855" s="1" t="s">
        <v>5174</v>
      </c>
      <c r="K2855" s="1" t="s">
        <v>5373</v>
      </c>
      <c r="L2855">
        <f>ROUNDUP(IF(B2855&gt;$D$4,0,($D$4-B2855+1)/365),0)</f>
        <v>0</v>
      </c>
      <c r="M2855">
        <f>ROUNDUP(IF(B2855&gt;$D$5,0,($D$5-B2855+1)/365),0)</f>
        <v>1</v>
      </c>
      <c r="N2855" s="28">
        <f>IF(OR(L2855=1,M2855=1),IF(B2855+364&lt;=$D$5,(B2855+364-$D$4+1)/365,IF(B2855&gt;$D$4,($D$5-B2855+1)/365,$D$6/365)),0)</f>
        <v>0.16076062278031078</v>
      </c>
      <c r="O2855" s="28">
        <f>'Data &amp; Parameter'!$E$16*'Data &amp; Parameter'!$E$17*('Data &amp; Parameter'!$E$18+'Data &amp; Parameter'!$E$19)*'Data &amp; Parameter'!$E$20*'Data &amp; Parameter'!$E$37*N2855</f>
        <v>0.55891715755867455</v>
      </c>
      <c r="P2855">
        <f>ROUNDUP(IF(D2855&gt;$D$4,0,($D$4-D2855+1)/365),0)</f>
        <v>0</v>
      </c>
      <c r="Q2855">
        <f>ROUNDUP(IF(D2855&gt;$D$5,0,($D$5-D2855+1)/365),0)</f>
        <v>1</v>
      </c>
      <c r="R2855" s="28">
        <f>IF(OR(P2855=1,Q2855=1),IF(D2855+364&lt;=$D$5,(D2855+364-$D$4+1)/365,IF(D2855&gt;$D$4,($D$5-D2855+1)/365,$D$6/365)),0)</f>
        <v>0.16075906900051912</v>
      </c>
      <c r="S2855" s="28">
        <f>'Data &amp; Parameter'!$E$16*'Data &amp; Parameter'!$E$17*('Data &amp; Parameter'!$E$18+'Data &amp; Parameter'!$E$19)*'Data &amp; Parameter'!$E$20*'Data &amp; Parameter'!$E$37*R2855</f>
        <v>0.55891175552570405</v>
      </c>
      <c r="T2855" s="28">
        <f t="shared" si="44"/>
        <v>1.1178289130843786</v>
      </c>
    </row>
    <row r="2856" spans="1:20" ht="15.75" customHeight="1" x14ac:dyDescent="0.35">
      <c r="A2856">
        <v>2849</v>
      </c>
      <c r="B2856" s="76">
        <v>44243.339247685188</v>
      </c>
      <c r="C2856" s="1" t="s">
        <v>9006</v>
      </c>
      <c r="D2856" s="76">
        <v>44243.340914351851</v>
      </c>
      <c r="E2856" s="1" t="s">
        <v>9007</v>
      </c>
      <c r="F2856" s="1" t="s">
        <v>9008</v>
      </c>
      <c r="G2856" s="1" t="s">
        <v>123</v>
      </c>
      <c r="H2856" s="1" t="s">
        <v>124</v>
      </c>
      <c r="I2856" s="1" t="s">
        <v>125</v>
      </c>
      <c r="J2856" s="1" t="s">
        <v>9009</v>
      </c>
      <c r="K2856" s="1" t="s">
        <v>9009</v>
      </c>
      <c r="L2856">
        <f>ROUNDUP(IF(B2856&gt;$D$4,0,($D$4-B2856+1)/365),0)</f>
        <v>0</v>
      </c>
      <c r="M2856">
        <f>ROUNDUP(IF(B2856&gt;$D$5,0,($D$5-B2856+1)/365),0)</f>
        <v>1</v>
      </c>
      <c r="N2856" s="28">
        <f>IF(OR(L2856=1,M2856=1),IF(B2856+364&lt;=$D$5,(B2856+364-$D$4+1)/365,IF(B2856&gt;$D$4,($D$5-B2856+1)/365,$D$6/365)),0)</f>
        <v>0.16071438990359527</v>
      </c>
      <c r="O2856" s="28">
        <f>'Data &amp; Parameter'!$E$16*'Data &amp; Parameter'!$E$17*('Data &amp; Parameter'!$E$18+'Data &amp; Parameter'!$E$19)*'Data &amp; Parameter'!$E$20*'Data &amp; Parameter'!$E$37*N2856</f>
        <v>0.5587564195147886</v>
      </c>
      <c r="P2856">
        <f>ROUNDUP(IF(D2856&gt;$D$4,0,($D$4-D2856+1)/365),0)</f>
        <v>0</v>
      </c>
      <c r="Q2856">
        <f>ROUNDUP(IF(D2856&gt;$D$5,0,($D$5-D2856+1)/365),0)</f>
        <v>1</v>
      </c>
      <c r="R2856" s="28">
        <f>IF(OR(P2856=1,Q2856=1),IF(D2856+364&lt;=$D$5,(D2856+364-$D$4+1)/365,IF(D2856&gt;$D$4,($D$5-D2856+1)/365,$D$6/365)),0)</f>
        <v>0.16070982369355863</v>
      </c>
      <c r="S2856" s="28">
        <f>'Data &amp; Parameter'!$E$16*'Data &amp; Parameter'!$E$17*('Data &amp; Parameter'!$E$18+'Data &amp; Parameter'!$E$19)*'Data &amp; Parameter'!$E$20*'Data &amp; Parameter'!$E$37*R2856</f>
        <v>0.55874054415246199</v>
      </c>
      <c r="T2856" s="28">
        <f t="shared" si="44"/>
        <v>1.1174969636672505</v>
      </c>
    </row>
    <row r="2857" spans="1:20" ht="15.75" customHeight="1" x14ac:dyDescent="0.35">
      <c r="A2857">
        <v>2850</v>
      </c>
      <c r="B2857" s="76">
        <v>44243.35765046296</v>
      </c>
      <c r="C2857" s="1" t="s">
        <v>9010</v>
      </c>
      <c r="D2857" s="76">
        <v>44243.366643518515</v>
      </c>
      <c r="E2857" s="1" t="s">
        <v>9011</v>
      </c>
      <c r="F2857" s="1" t="s">
        <v>9012</v>
      </c>
      <c r="G2857" s="1" t="s">
        <v>123</v>
      </c>
      <c r="H2857" s="1" t="s">
        <v>124</v>
      </c>
      <c r="I2857" s="1" t="s">
        <v>125</v>
      </c>
      <c r="J2857" s="1" t="s">
        <v>7027</v>
      </c>
      <c r="K2857" s="1" t="s">
        <v>6633</v>
      </c>
      <c r="L2857">
        <f>ROUNDUP(IF(B2857&gt;$D$4,0,($D$4-B2857+1)/365),0)</f>
        <v>0</v>
      </c>
      <c r="M2857">
        <f>ROUNDUP(IF(B2857&gt;$D$5,0,($D$5-B2857+1)/365),0)</f>
        <v>1</v>
      </c>
      <c r="N2857" s="28">
        <f>IF(OR(L2857=1,M2857=1),IF(B2857+364&lt;=$D$5,(B2857+364-$D$4+1)/365,IF(B2857&gt;$D$4,($D$5-B2857+1)/365,$D$6/365)),0)</f>
        <v>0.16066397133435614</v>
      </c>
      <c r="O2857" s="28">
        <f>'Data &amp; Parameter'!$E$16*'Data &amp; Parameter'!$E$17*('Data &amp; Parameter'!$E$18+'Data &amp; Parameter'!$E$19)*'Data &amp; Parameter'!$E$20*'Data &amp; Parameter'!$E$37*N2857</f>
        <v>0.5585811290554713</v>
      </c>
      <c r="P2857">
        <f>ROUNDUP(IF(D2857&gt;$D$4,0,($D$4-D2857+1)/365),0)</f>
        <v>0</v>
      </c>
      <c r="Q2857">
        <f>ROUNDUP(IF(D2857&gt;$D$5,0,($D$5-D2857+1)/365),0)</f>
        <v>1</v>
      </c>
      <c r="R2857" s="28">
        <f>IF(OR(P2857=1,Q2857=1),IF(D2857+364&lt;=$D$5,(D2857+364-$D$4+1)/365,IF(D2857&gt;$D$4,($D$5-D2857+1)/365,$D$6/365)),0)</f>
        <v>0.16063933282598616</v>
      </c>
      <c r="S2857" s="28">
        <f>'Data &amp; Parameter'!$E$16*'Data &amp; Parameter'!$E$17*('Data &amp; Parameter'!$E$18+'Data &amp; Parameter'!$E$19)*'Data &amp; Parameter'!$E$20*'Data &amp; Parameter'!$E$37*R2857</f>
        <v>0.55849546824608609</v>
      </c>
      <c r="T2857" s="28">
        <f t="shared" si="44"/>
        <v>1.1170765973015575</v>
      </c>
    </row>
    <row r="2858" spans="1:20" ht="15.75" customHeight="1" x14ac:dyDescent="0.35">
      <c r="A2858">
        <v>2851</v>
      </c>
      <c r="B2858" s="76">
        <v>44243.374618055561</v>
      </c>
      <c r="C2858" s="1" t="s">
        <v>9013</v>
      </c>
      <c r="D2858" s="76">
        <v>44243.377175925925</v>
      </c>
      <c r="E2858" s="1" t="s">
        <v>9014</v>
      </c>
      <c r="F2858" s="1" t="s">
        <v>9015</v>
      </c>
      <c r="G2858" s="1" t="s">
        <v>123</v>
      </c>
      <c r="H2858" s="1" t="s">
        <v>124</v>
      </c>
      <c r="I2858" s="1" t="s">
        <v>125</v>
      </c>
      <c r="J2858" s="1" t="s">
        <v>7027</v>
      </c>
      <c r="K2858" s="1" t="s">
        <v>6633</v>
      </c>
      <c r="L2858">
        <f>ROUNDUP(IF(B2858&gt;$D$4,0,($D$4-B2858+1)/365),0)</f>
        <v>0</v>
      </c>
      <c r="M2858">
        <f>ROUNDUP(IF(B2858&gt;$D$5,0,($D$5-B2858+1)/365),0)</f>
        <v>1</v>
      </c>
      <c r="N2858" s="28">
        <f>IF(OR(L2858=1,M2858=1),IF(B2858+364&lt;=$D$5,(B2858+364-$D$4+1)/365,IF(B2858&gt;$D$4,($D$5-B2858+1)/365,$D$6/365)),0)</f>
        <v>0.16061748477928531</v>
      </c>
      <c r="O2858" s="28">
        <f>'Data &amp; Parameter'!$E$16*'Data &amp; Parameter'!$E$17*('Data &amp; Parameter'!$E$18+'Data &amp; Parameter'!$E$19)*'Data &amp; Parameter'!$E$20*'Data &amp; Parameter'!$E$37*N2858</f>
        <v>0.55841950904694226</v>
      </c>
      <c r="P2858">
        <f>ROUNDUP(IF(D2858&gt;$D$4,0,($D$4-D2858+1)/365),0)</f>
        <v>0</v>
      </c>
      <c r="Q2858">
        <f>ROUNDUP(IF(D2858&gt;$D$5,0,($D$5-D2858+1)/365),0)</f>
        <v>1</v>
      </c>
      <c r="R2858" s="28">
        <f>IF(OR(P2858=1,Q2858=1),IF(D2858+364&lt;=$D$5,(D2858+364-$D$4+1)/365,IF(D2858&gt;$D$4,($D$5-D2858+1)/365,$D$6/365)),0)</f>
        <v>0.16061047691527328</v>
      </c>
      <c r="S2858" s="28">
        <f>'Data &amp; Parameter'!$E$16*'Data &amp; Parameter'!$E$17*('Data &amp; Parameter'!$E$18+'Data &amp; Parameter'!$E$19)*'Data &amp; Parameter'!$E$20*'Data &amp; Parameter'!$E$37*R2858</f>
        <v>0.55839514477560248</v>
      </c>
      <c r="T2858" s="28">
        <f t="shared" si="44"/>
        <v>1.1168146538225447</v>
      </c>
    </row>
    <row r="2859" spans="1:20" ht="15.75" customHeight="1" x14ac:dyDescent="0.35">
      <c r="A2859">
        <v>2852</v>
      </c>
      <c r="B2859" s="76">
        <v>44243.380011574074</v>
      </c>
      <c r="C2859" s="1" t="s">
        <v>9016</v>
      </c>
      <c r="D2859" s="76">
        <v>44243.380625000005</v>
      </c>
      <c r="E2859" s="1" t="s">
        <v>9017</v>
      </c>
      <c r="F2859" s="1" t="s">
        <v>9018</v>
      </c>
      <c r="G2859" s="1" t="s">
        <v>123</v>
      </c>
      <c r="H2859" s="1" t="s">
        <v>124</v>
      </c>
      <c r="I2859" s="1" t="s">
        <v>125</v>
      </c>
      <c r="J2859" s="1" t="s">
        <v>7027</v>
      </c>
      <c r="K2859" s="1" t="s">
        <v>6633</v>
      </c>
      <c r="L2859">
        <f>ROUNDUP(IF(B2859&gt;$D$4,0,($D$4-B2859+1)/365),0)</f>
        <v>0</v>
      </c>
      <c r="M2859">
        <f>ROUNDUP(IF(B2859&gt;$D$5,0,($D$5-B2859+1)/365),0)</f>
        <v>1</v>
      </c>
      <c r="N2859" s="28">
        <f>IF(OR(L2859=1,M2859=1),IF(B2859+364&lt;=$D$5,(B2859+364-$D$4+1)/365,IF(B2859&gt;$D$4,($D$5-B2859+1)/365,$D$6/365)),0)</f>
        <v>0.16060270801623519</v>
      </c>
      <c r="O2859" s="28">
        <f>'Data &amp; Parameter'!$E$16*'Data &amp; Parameter'!$E$17*('Data &amp; Parameter'!$E$18+'Data &amp; Parameter'!$E$19)*'Data &amp; Parameter'!$E$20*'Data &amp; Parameter'!$E$37*N2859</f>
        <v>0.5583681346104723</v>
      </c>
      <c r="P2859">
        <f>ROUNDUP(IF(D2859&gt;$D$4,0,($D$4-D2859+1)/365),0)</f>
        <v>0</v>
      </c>
      <c r="Q2859">
        <f>ROUNDUP(IF(D2859&gt;$D$5,0,($D$5-D2859+1)/365),0)</f>
        <v>1</v>
      </c>
      <c r="R2859" s="28">
        <f>IF(OR(P2859=1,Q2859=1),IF(D2859+364&lt;=$D$5,(D2859+364-$D$4+1)/365,IF(D2859&gt;$D$4,($D$5-D2859+1)/365,$D$6/365)),0)</f>
        <v>0.16060102739724591</v>
      </c>
      <c r="S2859" s="28">
        <f>'Data &amp; Parameter'!$E$16*'Data &amp; Parameter'!$E$17*('Data &amp; Parameter'!$E$18+'Data &amp; Parameter'!$E$19)*'Data &amp; Parameter'!$E$20*'Data &amp; Parameter'!$E$37*R2859</f>
        <v>0.55836229159511086</v>
      </c>
      <c r="T2859" s="28">
        <f t="shared" si="44"/>
        <v>1.1167304262055833</v>
      </c>
    </row>
    <row r="2860" spans="1:20" ht="15.75" customHeight="1" x14ac:dyDescent="0.35">
      <c r="A2860">
        <v>2853</v>
      </c>
      <c r="B2860" s="76">
        <v>44243.384074074071</v>
      </c>
      <c r="C2860" s="1" t="s">
        <v>9019</v>
      </c>
      <c r="D2860" s="76">
        <v>44243.38490740741</v>
      </c>
      <c r="E2860" s="1" t="s">
        <v>9020</v>
      </c>
      <c r="F2860" s="1" t="s">
        <v>9021</v>
      </c>
      <c r="G2860" s="1" t="s">
        <v>123</v>
      </c>
      <c r="H2860" s="1" t="s">
        <v>124</v>
      </c>
      <c r="I2860" s="1" t="s">
        <v>125</v>
      </c>
      <c r="J2860" s="1" t="s">
        <v>7027</v>
      </c>
      <c r="K2860" s="1" t="s">
        <v>6633</v>
      </c>
      <c r="L2860">
        <f>ROUNDUP(IF(B2860&gt;$D$4,0,($D$4-B2860+1)/365),0)</f>
        <v>0</v>
      </c>
      <c r="M2860">
        <f>ROUNDUP(IF(B2860&gt;$D$5,0,($D$5-B2860+1)/365),0)</f>
        <v>1</v>
      </c>
      <c r="N2860" s="28">
        <f>IF(OR(L2860=1,M2860=1),IF(B2860+364&lt;=$D$5,(B2860+364-$D$4+1)/365,IF(B2860&gt;$D$4,($D$5-B2860+1)/365,$D$6/365)),0)</f>
        <v>0.16059157787925846</v>
      </c>
      <c r="O2860" s="28">
        <f>'Data &amp; Parameter'!$E$16*'Data &amp; Parameter'!$E$17*('Data &amp; Parameter'!$E$18+'Data &amp; Parameter'!$E$19)*'Data &amp; Parameter'!$E$20*'Data &amp; Parameter'!$E$37*N2860</f>
        <v>0.55832943841475791</v>
      </c>
      <c r="P2860">
        <f>ROUNDUP(IF(D2860&gt;$D$4,0,($D$4-D2860+1)/365),0)</f>
        <v>0</v>
      </c>
      <c r="Q2860">
        <f>ROUNDUP(IF(D2860&gt;$D$5,0,($D$5-D2860+1)/365),0)</f>
        <v>1</v>
      </c>
      <c r="R2860" s="28">
        <f>IF(OR(P2860=1,Q2860=1),IF(D2860+364&lt;=$D$5,(D2860+364-$D$4+1)/365,IF(D2860&gt;$D$4,($D$5-D2860+1)/365,$D$6/365)),0)</f>
        <v>0.16058929477422021</v>
      </c>
      <c r="S2860" s="28">
        <f>'Data &amp; Parameter'!$E$16*'Data &amp; Parameter'!$E$17*('Data &amp; Parameter'!$E$18+'Data &amp; Parameter'!$E$19)*'Data &amp; Parameter'!$E$20*'Data &amp; Parameter'!$E$37*R2860</f>
        <v>0.55832150073352538</v>
      </c>
      <c r="T2860" s="28">
        <f t="shared" si="44"/>
        <v>1.1166509391482833</v>
      </c>
    </row>
    <row r="2861" spans="1:20" ht="15.75" customHeight="1" x14ac:dyDescent="0.35">
      <c r="A2861">
        <v>2854</v>
      </c>
      <c r="B2861" s="76">
        <v>44243.390277777777</v>
      </c>
      <c r="C2861" s="1" t="s">
        <v>9022</v>
      </c>
      <c r="D2861" s="76">
        <v>44243.391018518523</v>
      </c>
      <c r="E2861" s="1" t="s">
        <v>9023</v>
      </c>
      <c r="F2861" s="1" t="s">
        <v>9024</v>
      </c>
      <c r="G2861" s="1" t="s">
        <v>123</v>
      </c>
      <c r="H2861" s="1" t="s">
        <v>124</v>
      </c>
      <c r="I2861" s="1" t="s">
        <v>125</v>
      </c>
      <c r="J2861" s="1" t="s">
        <v>487</v>
      </c>
      <c r="K2861" s="1" t="s">
        <v>6637</v>
      </c>
      <c r="L2861">
        <f>ROUNDUP(IF(B2861&gt;$D$4,0,($D$4-B2861+1)/365),0)</f>
        <v>0</v>
      </c>
      <c r="M2861">
        <f>ROUNDUP(IF(B2861&gt;$D$5,0,($D$5-B2861+1)/365),0)</f>
        <v>1</v>
      </c>
      <c r="N2861" s="28">
        <f>IF(OR(L2861=1,M2861=1),IF(B2861+364&lt;=$D$5,(B2861+364-$D$4+1)/365,IF(B2861&gt;$D$4,($D$5-B2861+1)/365,$D$6/365)),0)</f>
        <v>0.1605745814307489</v>
      </c>
      <c r="O2861" s="28">
        <f>'Data &amp; Parameter'!$E$16*'Data &amp; Parameter'!$E$17*('Data &amp; Parameter'!$E$18+'Data &amp; Parameter'!$E$19)*'Data &amp; Parameter'!$E$20*'Data &amp; Parameter'!$E$37*N2861</f>
        <v>0.55827034678818133</v>
      </c>
      <c r="P2861">
        <f>ROUNDUP(IF(D2861&gt;$D$4,0,($D$4-D2861+1)/365),0)</f>
        <v>0</v>
      </c>
      <c r="Q2861">
        <f>ROUNDUP(IF(D2861&gt;$D$5,0,($D$5-D2861+1)/365),0)</f>
        <v>1</v>
      </c>
      <c r="R2861" s="28">
        <f>IF(OR(P2861=1,Q2861=1),IF(D2861+364&lt;=$D$5,(D2861+364-$D$4+1)/365,IF(D2861&gt;$D$4,($D$5-D2861+1)/365,$D$6/365)),0)</f>
        <v>0.16057255200404605</v>
      </c>
      <c r="S2861" s="28">
        <f>'Data &amp; Parameter'!$E$16*'Data &amp; Parameter'!$E$17*('Data &amp; Parameter'!$E$18+'Data &amp; Parameter'!$E$19)*'Data &amp; Parameter'!$E$20*'Data &amp; Parameter'!$E$37*R2861</f>
        <v>0.5582632910715225</v>
      </c>
      <c r="T2861" s="28">
        <f t="shared" si="44"/>
        <v>1.1165336378597037</v>
      </c>
    </row>
    <row r="2862" spans="1:20" ht="15.75" customHeight="1" x14ac:dyDescent="0.35">
      <c r="A2862">
        <v>2855</v>
      </c>
      <c r="B2862" s="76">
        <v>44243.393761574072</v>
      </c>
      <c r="C2862" s="1" t="s">
        <v>9025</v>
      </c>
      <c r="D2862" s="76">
        <v>44243.394409722227</v>
      </c>
      <c r="E2862" s="1" t="s">
        <v>9026</v>
      </c>
      <c r="F2862" s="1" t="s">
        <v>9027</v>
      </c>
      <c r="G2862" s="1" t="s">
        <v>123</v>
      </c>
      <c r="H2862" s="1" t="s">
        <v>124</v>
      </c>
      <c r="I2862" s="1" t="s">
        <v>125</v>
      </c>
      <c r="J2862" s="1" t="s">
        <v>487</v>
      </c>
      <c r="K2862" s="1" t="s">
        <v>6633</v>
      </c>
      <c r="L2862">
        <f>ROUNDUP(IF(B2862&gt;$D$4,0,($D$4-B2862+1)/365),0)</f>
        <v>0</v>
      </c>
      <c r="M2862">
        <f>ROUNDUP(IF(B2862&gt;$D$5,0,($D$5-B2862+1)/365),0)</f>
        <v>1</v>
      </c>
      <c r="N2862" s="28">
        <f>IF(OR(L2862=1,M2862=1),IF(B2862+364&lt;=$D$5,(B2862+364-$D$4+1)/365,IF(B2862&gt;$D$4,($D$5-B2862+1)/365,$D$6/365)),0)</f>
        <v>0.16056503678336326</v>
      </c>
      <c r="O2862" s="28">
        <f>'Data &amp; Parameter'!$E$16*'Data &amp; Parameter'!$E$17*('Data &amp; Parameter'!$E$18+'Data &amp; Parameter'!$E$19)*'Data &amp; Parameter'!$E$20*'Data &amp; Parameter'!$E$37*N2862</f>
        <v>0.55823716287103531</v>
      </c>
      <c r="P2862">
        <f>ROUNDUP(IF(D2862&gt;$D$4,0,($D$4-D2862+1)/365),0)</f>
        <v>0</v>
      </c>
      <c r="Q2862">
        <f>ROUNDUP(IF(D2862&gt;$D$5,0,($D$5-D2862+1)/365),0)</f>
        <v>1</v>
      </c>
      <c r="R2862" s="28">
        <f>IF(OR(P2862=1,Q2862=1),IF(D2862+364&lt;=$D$5,(D2862+364-$D$4+1)/365,IF(D2862&gt;$D$4,($D$5-D2862+1)/365,$D$6/365)),0)</f>
        <v>0.16056326103499574</v>
      </c>
      <c r="S2862" s="28">
        <f>'Data &amp; Parameter'!$E$16*'Data &amp; Parameter'!$E$17*('Data &amp; Parameter'!$E$18+'Data &amp; Parameter'!$E$19)*'Data &amp; Parameter'!$E$20*'Data &amp; Parameter'!$E$37*R2862</f>
        <v>0.55823098911895008</v>
      </c>
      <c r="T2862" s="28">
        <f t="shared" si="44"/>
        <v>1.1164681519899853</v>
      </c>
    </row>
    <row r="2863" spans="1:20" ht="15.75" customHeight="1" x14ac:dyDescent="0.35">
      <c r="A2863">
        <v>2856</v>
      </c>
      <c r="B2863" s="76">
        <v>44243.416504629626</v>
      </c>
      <c r="C2863" s="1" t="s">
        <v>9028</v>
      </c>
      <c r="D2863" s="76">
        <v>44243.417199074072</v>
      </c>
      <c r="E2863" s="1" t="s">
        <v>9029</v>
      </c>
      <c r="F2863" s="1" t="s">
        <v>9030</v>
      </c>
      <c r="G2863" s="1" t="s">
        <v>123</v>
      </c>
      <c r="H2863" s="1" t="s">
        <v>124</v>
      </c>
      <c r="I2863" s="1" t="s">
        <v>125</v>
      </c>
      <c r="J2863" s="1" t="s">
        <v>7027</v>
      </c>
      <c r="K2863" s="1" t="s">
        <v>7027</v>
      </c>
      <c r="L2863">
        <f>ROUNDUP(IF(B2863&gt;$D$4,0,($D$4-B2863+1)/365),0)</f>
        <v>0</v>
      </c>
      <c r="M2863">
        <f>ROUNDUP(IF(B2863&gt;$D$5,0,($D$5-B2863+1)/365),0)</f>
        <v>1</v>
      </c>
      <c r="N2863" s="28">
        <f>IF(OR(L2863=1,M2863=1),IF(B2863+364&lt;=$D$5,(B2863+364-$D$4+1)/365,IF(B2863&gt;$D$4,($D$5-B2863+1)/365,$D$6/365)),0)</f>
        <v>0.16050272704212135</v>
      </c>
      <c r="O2863" s="28">
        <f>'Data &amp; Parameter'!$E$16*'Data &amp; Parameter'!$E$17*('Data &amp; Parameter'!$E$18+'Data &amp; Parameter'!$E$19)*'Data &amp; Parameter'!$E$20*'Data &amp; Parameter'!$E$37*N2863</f>
        <v>0.5580205303222131</v>
      </c>
      <c r="P2863">
        <f>ROUNDUP(IF(D2863&gt;$D$4,0,($D$4-D2863+1)/365),0)</f>
        <v>0</v>
      </c>
      <c r="Q2863">
        <f>ROUNDUP(IF(D2863&gt;$D$5,0,($D$5-D2863+1)/365),0)</f>
        <v>1</v>
      </c>
      <c r="R2863" s="28">
        <f>IF(OR(P2863=1,Q2863=1),IF(D2863+364&lt;=$D$5,(D2863+364-$D$4+1)/365,IF(D2863&gt;$D$4,($D$5-D2863+1)/365,$D$6/365)),0)</f>
        <v>0.16050082445459612</v>
      </c>
      <c r="S2863" s="28">
        <f>'Data &amp; Parameter'!$E$16*'Data &amp; Parameter'!$E$17*('Data &amp; Parameter'!$E$18+'Data &amp; Parameter'!$E$19)*'Data &amp; Parameter'!$E$20*'Data &amp; Parameter'!$E$37*R2863</f>
        <v>0.55801391558787572</v>
      </c>
      <c r="T2863" s="28">
        <f t="shared" si="44"/>
        <v>1.1160344459100888</v>
      </c>
    </row>
    <row r="2864" spans="1:20" ht="15.75" customHeight="1" x14ac:dyDescent="0.35">
      <c r="A2864">
        <v>2857</v>
      </c>
      <c r="B2864" s="76">
        <v>44243.43886574074</v>
      </c>
      <c r="C2864" s="1" t="s">
        <v>9031</v>
      </c>
      <c r="D2864" s="76">
        <v>44243.440520833334</v>
      </c>
      <c r="E2864" s="1" t="s">
        <v>9032</v>
      </c>
      <c r="F2864" s="1" t="s">
        <v>9033</v>
      </c>
      <c r="G2864" s="1" t="s">
        <v>123</v>
      </c>
      <c r="H2864" s="1" t="s">
        <v>124</v>
      </c>
      <c r="I2864" s="1" t="s">
        <v>125</v>
      </c>
      <c r="J2864" s="1" t="s">
        <v>7027</v>
      </c>
      <c r="K2864" s="1" t="s">
        <v>7027</v>
      </c>
      <c r="L2864">
        <f>ROUNDUP(IF(B2864&gt;$D$4,0,($D$4-B2864+1)/365),0)</f>
        <v>0</v>
      </c>
      <c r="M2864">
        <f>ROUNDUP(IF(B2864&gt;$D$5,0,($D$5-B2864+1)/365),0)</f>
        <v>1</v>
      </c>
      <c r="N2864" s="28">
        <f>IF(OR(L2864=1,M2864=1),IF(B2864+364&lt;=$D$5,(B2864+364-$D$4+1)/365,IF(B2864&gt;$D$4,($D$5-B2864+1)/365,$D$6/365)),0)</f>
        <v>0.16044146372400039</v>
      </c>
      <c r="O2864" s="28">
        <f>'Data &amp; Parameter'!$E$16*'Data &amp; Parameter'!$E$17*('Data &amp; Parameter'!$E$18+'Data &amp; Parameter'!$E$19)*'Data &amp; Parameter'!$E$20*'Data &amp; Parameter'!$E$37*N2864</f>
        <v>0.55780753587721421</v>
      </c>
      <c r="P2864">
        <f>ROUNDUP(IF(D2864&gt;$D$4,0,($D$4-D2864+1)/365),0)</f>
        <v>0</v>
      </c>
      <c r="Q2864">
        <f>ROUNDUP(IF(D2864&gt;$D$5,0,($D$5-D2864+1)/365),0)</f>
        <v>1</v>
      </c>
      <c r="R2864" s="28">
        <f>IF(OR(P2864=1,Q2864=1),IF(D2864+364&lt;=$D$5,(D2864+364-$D$4+1)/365,IF(D2864&gt;$D$4,($D$5-D2864+1)/365,$D$6/365)),0)</f>
        <v>0.16043692922374322</v>
      </c>
      <c r="S2864" s="28">
        <f>'Data &amp; Parameter'!$E$16*'Data &amp; Parameter'!$E$17*('Data &amp; Parameter'!$E$18+'Data &amp; Parameter'!$E$19)*'Data &amp; Parameter'!$E$20*'Data &amp; Parameter'!$E$37*R2864</f>
        <v>0.55779177076041597</v>
      </c>
      <c r="T2864" s="28">
        <f t="shared" si="44"/>
        <v>1.1155993066376302</v>
      </c>
    </row>
    <row r="2865" spans="1:20" ht="15.75" customHeight="1" x14ac:dyDescent="0.35">
      <c r="A2865">
        <v>2858</v>
      </c>
      <c r="B2865" s="76">
        <v>44243.45175925926</v>
      </c>
      <c r="C2865" s="1" t="s">
        <v>9034</v>
      </c>
      <c r="D2865" s="76">
        <v>44243.453009259261</v>
      </c>
      <c r="E2865" s="1" t="s">
        <v>9035</v>
      </c>
      <c r="F2865" s="1" t="s">
        <v>9036</v>
      </c>
      <c r="G2865" s="1" t="s">
        <v>123</v>
      </c>
      <c r="H2865" s="1" t="s">
        <v>124</v>
      </c>
      <c r="I2865" s="1" t="s">
        <v>125</v>
      </c>
      <c r="J2865" s="1" t="s">
        <v>7027</v>
      </c>
      <c r="K2865" s="1" t="s">
        <v>7027</v>
      </c>
      <c r="L2865">
        <f>ROUNDUP(IF(B2865&gt;$D$4,0,($D$4-B2865+1)/365),0)</f>
        <v>0</v>
      </c>
      <c r="M2865">
        <f>ROUNDUP(IF(B2865&gt;$D$5,0,($D$5-B2865+1)/365),0)</f>
        <v>1</v>
      </c>
      <c r="N2865" s="28">
        <f>IF(OR(L2865=1,M2865=1),IF(B2865+364&lt;=$D$5,(B2865+364-$D$4+1)/365,IF(B2865&gt;$D$4,($D$5-B2865+1)/365,$D$6/365)),0)</f>
        <v>0.16040613901572565</v>
      </c>
      <c r="O2865" s="28">
        <f>'Data &amp; Parameter'!$E$16*'Data &amp; Parameter'!$E$17*('Data &amp; Parameter'!$E$18+'Data &amp; Parameter'!$E$19)*'Data &amp; Parameter'!$E$20*'Data &amp; Parameter'!$E$37*N2865</f>
        <v>0.55768472231006661</v>
      </c>
      <c r="P2865">
        <f>ROUNDUP(IF(D2865&gt;$D$4,0,($D$4-D2865+1)/365),0)</f>
        <v>0</v>
      </c>
      <c r="Q2865">
        <f>ROUNDUP(IF(D2865&gt;$D$5,0,($D$5-D2865+1)/365),0)</f>
        <v>1</v>
      </c>
      <c r="R2865" s="28">
        <f>IF(OR(P2865=1,Q2865=1),IF(D2865+364&lt;=$D$5,(D2865+364-$D$4+1)/365,IF(D2865&gt;$D$4,($D$5-D2865+1)/365,$D$6/365)),0)</f>
        <v>0.1604027143581882</v>
      </c>
      <c r="S2865" s="28">
        <f>'Data &amp; Parameter'!$E$16*'Data &amp; Parameter'!$E$17*('Data &amp; Parameter'!$E$18+'Data &amp; Parameter'!$E$19)*'Data &amp; Parameter'!$E$20*'Data &amp; Parameter'!$E$37*R2865</f>
        <v>0.55767281578828698</v>
      </c>
      <c r="T2865" s="28">
        <f t="shared" si="44"/>
        <v>1.1153575380983536</v>
      </c>
    </row>
    <row r="2866" spans="1:20" ht="15.75" customHeight="1" x14ac:dyDescent="0.35">
      <c r="A2866">
        <v>2859</v>
      </c>
      <c r="B2866" s="76">
        <v>44243.455821759257</v>
      </c>
      <c r="C2866" s="1" t="s">
        <v>9037</v>
      </c>
      <c r="D2866" s="76">
        <v>44243.45648148148</v>
      </c>
      <c r="E2866" s="1" t="s">
        <v>9038</v>
      </c>
      <c r="F2866" s="1" t="s">
        <v>9039</v>
      </c>
      <c r="G2866" s="1" t="s">
        <v>123</v>
      </c>
      <c r="H2866" s="1" t="s">
        <v>124</v>
      </c>
      <c r="I2866" s="1" t="s">
        <v>125</v>
      </c>
      <c r="J2866" s="1" t="s">
        <v>7027</v>
      </c>
      <c r="K2866" s="1" t="s">
        <v>7027</v>
      </c>
      <c r="L2866">
        <f>ROUNDUP(IF(B2866&gt;$D$4,0,($D$4-B2866+1)/365),0)</f>
        <v>0</v>
      </c>
      <c r="M2866">
        <f>ROUNDUP(IF(B2866&gt;$D$5,0,($D$5-B2866+1)/365),0)</f>
        <v>1</v>
      </c>
      <c r="N2866" s="28">
        <f>IF(OR(L2866=1,M2866=1),IF(B2866+364&lt;=$D$5,(B2866+364-$D$4+1)/365,IF(B2866&gt;$D$4,($D$5-B2866+1)/365,$D$6/365)),0)</f>
        <v>0.16039500887874891</v>
      </c>
      <c r="O2866" s="28">
        <f>'Data &amp; Parameter'!$E$16*'Data &amp; Parameter'!$E$17*('Data &amp; Parameter'!$E$18+'Data &amp; Parameter'!$E$19)*'Data &amp; Parameter'!$E$20*'Data &amp; Parameter'!$E$37*N2866</f>
        <v>0.55764602611435221</v>
      </c>
      <c r="P2866">
        <f>ROUNDUP(IF(D2866&gt;$D$4,0,($D$4-D2866+1)/365),0)</f>
        <v>0</v>
      </c>
      <c r="Q2866">
        <f>ROUNDUP(IF(D2866&gt;$D$5,0,($D$5-D2866+1)/365),0)</f>
        <v>1</v>
      </c>
      <c r="R2866" s="28">
        <f>IF(OR(P2866=1,Q2866=1),IF(D2866+364&lt;=$D$5,(D2866+364-$D$4+1)/365,IF(D2866&gt;$D$4,($D$5-D2866+1)/365,$D$6/365)),0)</f>
        <v>0.16039320142060193</v>
      </c>
      <c r="S2866" s="28">
        <f>'Data &amp; Parameter'!$E$16*'Data &amp; Parameter'!$E$17*('Data &amp; Parameter'!$E$18+'Data &amp; Parameter'!$E$19)*'Data &amp; Parameter'!$E$20*'Data &amp; Parameter'!$E$37*R2866</f>
        <v>0.55763974211673861</v>
      </c>
      <c r="T2866" s="28">
        <f t="shared" si="44"/>
        <v>1.1152857682310908</v>
      </c>
    </row>
    <row r="2867" spans="1:20" ht="15.75" customHeight="1" x14ac:dyDescent="0.35">
      <c r="A2867">
        <v>2860</v>
      </c>
      <c r="B2867" s="76">
        <v>44243.458854166667</v>
      </c>
      <c r="C2867" s="1" t="s">
        <v>9040</v>
      </c>
      <c r="D2867" s="76">
        <v>44243.459432870368</v>
      </c>
      <c r="E2867" s="1" t="s">
        <v>9041</v>
      </c>
      <c r="F2867" s="1" t="s">
        <v>9042</v>
      </c>
      <c r="G2867" s="1" t="s">
        <v>123</v>
      </c>
      <c r="H2867" s="1" t="s">
        <v>124</v>
      </c>
      <c r="I2867" s="1" t="s">
        <v>125</v>
      </c>
      <c r="J2867" s="1" t="s">
        <v>7027</v>
      </c>
      <c r="K2867" s="1" t="s">
        <v>7027</v>
      </c>
      <c r="L2867">
        <f>ROUNDUP(IF(B2867&gt;$D$4,0,($D$4-B2867+1)/365),0)</f>
        <v>0</v>
      </c>
      <c r="M2867">
        <f>ROUNDUP(IF(B2867&gt;$D$5,0,($D$5-B2867+1)/365),0)</f>
        <v>1</v>
      </c>
      <c r="N2867" s="28">
        <f>IF(OR(L2867=1,M2867=1),IF(B2867+364&lt;=$D$5,(B2867+364-$D$4+1)/365,IF(B2867&gt;$D$4,($D$5-B2867+1)/365,$D$6/365)),0)</f>
        <v>0.16038670091324067</v>
      </c>
      <c r="O2867" s="28">
        <f>'Data &amp; Parameter'!$E$16*'Data &amp; Parameter'!$E$17*('Data &amp; Parameter'!$E$18+'Data &amp; Parameter'!$E$19)*'Data &amp; Parameter'!$E$20*'Data &amp; Parameter'!$E$37*N2867</f>
        <v>0.55761714177447685</v>
      </c>
      <c r="P2867">
        <f>ROUNDUP(IF(D2867&gt;$D$4,0,($D$4-D2867+1)/365),0)</f>
        <v>0</v>
      </c>
      <c r="Q2867">
        <f>ROUNDUP(IF(D2867&gt;$D$5,0,($D$5-D2867+1)/365),0)</f>
        <v>1</v>
      </c>
      <c r="R2867" s="28">
        <f>IF(OR(P2867=1,Q2867=1),IF(D2867+364&lt;=$D$5,(D2867+364-$D$4+1)/365,IF(D2867&gt;$D$4,($D$5-D2867+1)/365,$D$6/365)),0)</f>
        <v>0.16038511542364961</v>
      </c>
      <c r="S2867" s="28">
        <f>'Data &amp; Parameter'!$E$16*'Data &amp; Parameter'!$E$17*('Data &amp; Parameter'!$E$18+'Data &amp; Parameter'!$E$19)*'Data &amp; Parameter'!$E$20*'Data &amp; Parameter'!$E$37*R2867</f>
        <v>0.55761162949590859</v>
      </c>
      <c r="T2867" s="28">
        <f t="shared" si="44"/>
        <v>1.1152287712703854</v>
      </c>
    </row>
    <row r="2868" spans="1:20" ht="15.75" customHeight="1" x14ac:dyDescent="0.35">
      <c r="A2868">
        <v>2861</v>
      </c>
      <c r="B2868" s="76">
        <v>44243.461631944447</v>
      </c>
      <c r="C2868" s="1" t="s">
        <v>9043</v>
      </c>
      <c r="D2868" s="76">
        <v>44243.462361111116</v>
      </c>
      <c r="E2868" s="1" t="s">
        <v>9044</v>
      </c>
      <c r="F2868" s="1" t="s">
        <v>9045</v>
      </c>
      <c r="G2868" s="1" t="s">
        <v>123</v>
      </c>
      <c r="H2868" s="1" t="s">
        <v>124</v>
      </c>
      <c r="I2868" s="1" t="s">
        <v>125</v>
      </c>
      <c r="J2868" s="1" t="s">
        <v>7027</v>
      </c>
      <c r="K2868" s="1" t="s">
        <v>7027</v>
      </c>
      <c r="L2868">
        <f>ROUNDUP(IF(B2868&gt;$D$4,0,($D$4-B2868+1)/365),0)</f>
        <v>0</v>
      </c>
      <c r="M2868">
        <f>ROUNDUP(IF(B2868&gt;$D$5,0,($D$5-B2868+1)/365),0)</f>
        <v>1</v>
      </c>
      <c r="N2868" s="28">
        <f>IF(OR(L2868=1,M2868=1),IF(B2868+364&lt;=$D$5,(B2868+364-$D$4+1)/365,IF(B2868&gt;$D$4,($D$5-B2868+1)/365,$D$6/365)),0)</f>
        <v>0.16037909056315972</v>
      </c>
      <c r="O2868" s="28">
        <f>'Data &amp; Parameter'!$E$16*'Data &amp; Parameter'!$E$17*('Data &amp; Parameter'!$E$18+'Data &amp; Parameter'!$E$19)*'Data &amp; Parameter'!$E$20*'Data &amp; Parameter'!$E$37*N2868</f>
        <v>0.55759068283719671</v>
      </c>
      <c r="P2868">
        <f>ROUNDUP(IF(D2868&gt;$D$4,0,($D$4-D2868+1)/365),0)</f>
        <v>0</v>
      </c>
      <c r="Q2868">
        <f>ROUNDUP(IF(D2868&gt;$D$5,0,($D$5-D2868+1)/365),0)</f>
        <v>1</v>
      </c>
      <c r="R2868" s="28">
        <f>IF(OR(P2868=1,Q2868=1),IF(D2868+364&lt;=$D$5,(D2868+364-$D$4+1)/365,IF(D2868&gt;$D$4,($D$5-D2868+1)/365,$D$6/365)),0)</f>
        <v>0.16037709284625623</v>
      </c>
      <c r="S2868" s="28">
        <f>'Data &amp; Parameter'!$E$16*'Data &amp; Parameter'!$E$17*('Data &amp; Parameter'!$E$18+'Data &amp; Parameter'!$E$19)*'Data &amp; Parameter'!$E$20*'Data &amp; Parameter'!$E$37*R2868</f>
        <v>0.55758373736613542</v>
      </c>
      <c r="T2868" s="28">
        <f t="shared" si="44"/>
        <v>1.1151744202033322</v>
      </c>
    </row>
    <row r="2869" spans="1:20" ht="15.75" customHeight="1" x14ac:dyDescent="0.35">
      <c r="A2869">
        <v>2862</v>
      </c>
      <c r="B2869" s="76">
        <v>44243.465011574073</v>
      </c>
      <c r="C2869" s="1" t="s">
        <v>9046</v>
      </c>
      <c r="D2869" s="76">
        <v>44243.465682870374</v>
      </c>
      <c r="E2869" s="1" t="s">
        <v>9047</v>
      </c>
      <c r="F2869" s="1" t="s">
        <v>9048</v>
      </c>
      <c r="G2869" s="1" t="s">
        <v>123</v>
      </c>
      <c r="H2869" s="1" t="s">
        <v>124</v>
      </c>
      <c r="I2869" s="1" t="s">
        <v>125</v>
      </c>
      <c r="J2869" s="1" t="s">
        <v>7027</v>
      </c>
      <c r="K2869" s="1" t="s">
        <v>7027</v>
      </c>
      <c r="L2869">
        <f>ROUNDUP(IF(B2869&gt;$D$4,0,($D$4-B2869+1)/365),0)</f>
        <v>0</v>
      </c>
      <c r="M2869">
        <f>ROUNDUP(IF(B2869&gt;$D$5,0,($D$5-B2869+1)/365),0)</f>
        <v>1</v>
      </c>
      <c r="N2869" s="28">
        <f>IF(OR(L2869=1,M2869=1),IF(B2869+364&lt;=$D$5,(B2869+364-$D$4+1)/365,IF(B2869&gt;$D$4,($D$5-B2869+1)/365,$D$6/365)),0)</f>
        <v>0.16036983130390881</v>
      </c>
      <c r="O2869" s="28">
        <f>'Data &amp; Parameter'!$E$16*'Data &amp; Parameter'!$E$17*('Data &amp; Parameter'!$E$18+'Data &amp; Parameter'!$E$19)*'Data &amp; Parameter'!$E$20*'Data &amp; Parameter'!$E$37*N2869</f>
        <v>0.55755849113022193</v>
      </c>
      <c r="P2869">
        <f>ROUNDUP(IF(D2869&gt;$D$4,0,($D$4-D2869+1)/365),0)</f>
        <v>0</v>
      </c>
      <c r="Q2869">
        <f>ROUNDUP(IF(D2869&gt;$D$5,0,($D$5-D2869+1)/365),0)</f>
        <v>1</v>
      </c>
      <c r="R2869" s="28">
        <f>IF(OR(P2869=1,Q2869=1),IF(D2869+364&lt;=$D$5,(D2869+364-$D$4+1)/365,IF(D2869&gt;$D$4,($D$5-D2869+1)/365,$D$6/365)),0)</f>
        <v>0.16036799213596242</v>
      </c>
      <c r="S2869" s="28">
        <f>'Data &amp; Parameter'!$E$16*'Data &amp; Parameter'!$E$17*('Data &amp; Parameter'!$E$18+'Data &amp; Parameter'!$E$19)*'Data &amp; Parameter'!$E$20*'Data &amp; Parameter'!$E$37*R2869</f>
        <v>0.55755209688701057</v>
      </c>
      <c r="T2869" s="28">
        <f t="shared" si="44"/>
        <v>1.1151105880172325</v>
      </c>
    </row>
    <row r="2870" spans="1:20" ht="15.75" customHeight="1" x14ac:dyDescent="0.35">
      <c r="A2870">
        <v>2863</v>
      </c>
      <c r="B2870" s="76">
        <v>44243.467928240745</v>
      </c>
      <c r="C2870" s="1" t="s">
        <v>9049</v>
      </c>
      <c r="D2870" s="76">
        <v>44243.468680555554</v>
      </c>
      <c r="E2870" s="1" t="s">
        <v>9050</v>
      </c>
      <c r="F2870" s="1" t="s">
        <v>9051</v>
      </c>
      <c r="G2870" s="1" t="s">
        <v>123</v>
      </c>
      <c r="H2870" s="1" t="s">
        <v>124</v>
      </c>
      <c r="I2870" s="1" t="s">
        <v>125</v>
      </c>
      <c r="J2870" s="1" t="s">
        <v>7027</v>
      </c>
      <c r="K2870" s="1" t="s">
        <v>7027</v>
      </c>
      <c r="L2870">
        <f>ROUNDUP(IF(B2870&gt;$D$4,0,($D$4-B2870+1)/365),0)</f>
        <v>0</v>
      </c>
      <c r="M2870">
        <f>ROUNDUP(IF(B2870&gt;$D$5,0,($D$5-B2870+1)/365),0)</f>
        <v>1</v>
      </c>
      <c r="N2870" s="28">
        <f>IF(OR(L2870=1,M2870=1),IF(B2870+364&lt;=$D$5,(B2870+364-$D$4+1)/365,IF(B2870&gt;$D$4,($D$5-B2870+1)/365,$D$6/365)),0)</f>
        <v>0.1603618404363148</v>
      </c>
      <c r="O2870" s="28">
        <f>'Data &amp; Parameter'!$E$16*'Data &amp; Parameter'!$E$17*('Data &amp; Parameter'!$E$18+'Data &amp; Parameter'!$E$19)*'Data &amp; Parameter'!$E$20*'Data &amp; Parameter'!$E$37*N2870</f>
        <v>0.55753070924604642</v>
      </c>
      <c r="P2870">
        <f>ROUNDUP(IF(D2870&gt;$D$4,0,($D$4-D2870+1)/365),0)</f>
        <v>0</v>
      </c>
      <c r="Q2870">
        <f>ROUNDUP(IF(D2870&gt;$D$5,0,($D$5-D2870+1)/365),0)</f>
        <v>1</v>
      </c>
      <c r="R2870" s="28">
        <f>IF(OR(P2870=1,Q2870=1),IF(D2870+364&lt;=$D$5,(D2870+364-$D$4+1)/365,IF(D2870&gt;$D$4,($D$5-D2870+1)/365,$D$6/365)),0)</f>
        <v>0.1603597792998524</v>
      </c>
      <c r="S2870" s="28">
        <f>'Data &amp; Parameter'!$E$16*'Data &amp; Parameter'!$E$17*('Data &amp; Parameter'!$E$18+'Data &amp; Parameter'!$E$19)*'Data &amp; Parameter'!$E$20*'Data &amp; Parameter'!$E$37*R2870</f>
        <v>0.55752354328392839</v>
      </c>
      <c r="T2870" s="28">
        <f t="shared" si="44"/>
        <v>1.1150542525299749</v>
      </c>
    </row>
    <row r="2871" spans="1:20" ht="15.75" customHeight="1" x14ac:dyDescent="0.35">
      <c r="A2871">
        <v>2864</v>
      </c>
      <c r="B2871" s="76">
        <v>44243.471736111111</v>
      </c>
      <c r="C2871" s="1" t="s">
        <v>9052</v>
      </c>
      <c r="D2871" s="76">
        <v>44243.472303240742</v>
      </c>
      <c r="E2871" s="1" t="s">
        <v>9053</v>
      </c>
      <c r="F2871" s="1" t="s">
        <v>9054</v>
      </c>
      <c r="G2871" s="1" t="s">
        <v>123</v>
      </c>
      <c r="H2871" s="1" t="s">
        <v>124</v>
      </c>
      <c r="I2871" s="1" t="s">
        <v>125</v>
      </c>
      <c r="J2871" s="1" t="s">
        <v>7027</v>
      </c>
      <c r="K2871" s="1" t="s">
        <v>7027</v>
      </c>
      <c r="L2871">
        <f>ROUNDUP(IF(B2871&gt;$D$4,0,($D$4-B2871+1)/365),0)</f>
        <v>0</v>
      </c>
      <c r="M2871">
        <f>ROUNDUP(IF(B2871&gt;$D$5,0,($D$5-B2871+1)/365),0)</f>
        <v>1</v>
      </c>
      <c r="N2871" s="28">
        <f>IF(OR(L2871=1,M2871=1),IF(B2871+364&lt;=$D$5,(B2871+364-$D$4+1)/365,IF(B2871&gt;$D$4,($D$5-B2871+1)/365,$D$6/365)),0)</f>
        <v>0.16035140791476532</v>
      </c>
      <c r="O2871" s="28">
        <f>'Data &amp; Parameter'!$E$16*'Data &amp; Parameter'!$E$17*('Data &amp; Parameter'!$E$18+'Data &amp; Parameter'!$E$19)*'Data &amp; Parameter'!$E$20*'Data &amp; Parameter'!$E$37*N2871</f>
        <v>0.55749443845292701</v>
      </c>
      <c r="P2871">
        <f>ROUNDUP(IF(D2871&gt;$D$4,0,($D$4-D2871+1)/365),0)</f>
        <v>0</v>
      </c>
      <c r="Q2871">
        <f>ROUNDUP(IF(D2871&gt;$D$5,0,($D$5-D2871+1)/365),0)</f>
        <v>1</v>
      </c>
      <c r="R2871" s="28">
        <f>IF(OR(P2871=1,Q2871=1),IF(D2871+364&lt;=$D$5,(D2871+364-$D$4+1)/365,IF(D2871&gt;$D$4,($D$5-D2871+1)/365,$D$6/365)),0)</f>
        <v>0.1603498541349537</v>
      </c>
      <c r="S2871" s="28">
        <f>'Data &amp; Parameter'!$E$16*'Data &amp; Parameter'!$E$17*('Data &amp; Parameter'!$E$18+'Data &amp; Parameter'!$E$19)*'Data &amp; Parameter'!$E$20*'Data &amp; Parameter'!$E$37*R2871</f>
        <v>0.55748903641988712</v>
      </c>
      <c r="T2871" s="28">
        <f t="shared" si="44"/>
        <v>1.114983474872814</v>
      </c>
    </row>
    <row r="2872" spans="1:20" ht="15.75" customHeight="1" x14ac:dyDescent="0.35">
      <c r="A2872">
        <v>2865</v>
      </c>
      <c r="B2872" s="76">
        <v>44243.474618055552</v>
      </c>
      <c r="C2872" s="1" t="s">
        <v>9055</v>
      </c>
      <c r="D2872" s="76">
        <v>44243.475624999999</v>
      </c>
      <c r="E2872" s="1" t="s">
        <v>9056</v>
      </c>
      <c r="F2872" s="1" t="s">
        <v>9057</v>
      </c>
      <c r="G2872" s="1" t="s">
        <v>123</v>
      </c>
      <c r="H2872" s="1" t="s">
        <v>124</v>
      </c>
      <c r="I2872" s="1" t="s">
        <v>125</v>
      </c>
      <c r="J2872" s="1" t="s">
        <v>7027</v>
      </c>
      <c r="K2872" s="1" t="s">
        <v>7027</v>
      </c>
      <c r="L2872">
        <f>ROUNDUP(IF(B2872&gt;$D$4,0,($D$4-B2872+1)/365),0)</f>
        <v>0</v>
      </c>
      <c r="M2872">
        <f>ROUNDUP(IF(B2872&gt;$D$5,0,($D$5-B2872+1)/365),0)</f>
        <v>1</v>
      </c>
      <c r="N2872" s="28">
        <f>IF(OR(L2872=1,M2872=1),IF(B2872+364&lt;=$D$5,(B2872+364-$D$4+1)/365,IF(B2872&gt;$D$4,($D$5-B2872+1)/365,$D$6/365)),0)</f>
        <v>0.1603435121765695</v>
      </c>
      <c r="O2872" s="28">
        <f>'Data &amp; Parameter'!$E$16*'Data &amp; Parameter'!$E$17*('Data &amp; Parameter'!$E$18+'Data &amp; Parameter'!$E$19)*'Data &amp; Parameter'!$E$20*'Data &amp; Parameter'!$E$37*N2872</f>
        <v>0.55746698730554456</v>
      </c>
      <c r="P2872">
        <f>ROUNDUP(IF(D2872&gt;$D$4,0,($D$4-D2872+1)/365),0)</f>
        <v>0</v>
      </c>
      <c r="Q2872">
        <f>ROUNDUP(IF(D2872&gt;$D$5,0,($D$5-D2872+1)/365),0)</f>
        <v>1</v>
      </c>
      <c r="R2872" s="28">
        <f>IF(OR(P2872=1,Q2872=1),IF(D2872+364&lt;=$D$5,(D2872+364-$D$4+1)/365,IF(D2872&gt;$D$4,($D$5-D2872+1)/365,$D$6/365)),0)</f>
        <v>0.16034075342465992</v>
      </c>
      <c r="S2872" s="28">
        <f>'Data &amp; Parameter'!$E$16*'Data &amp; Parameter'!$E$17*('Data &amp; Parameter'!$E$18+'Data &amp; Parameter'!$E$19)*'Data &amp; Parameter'!$E$20*'Data &amp; Parameter'!$E$37*R2872</f>
        <v>0.55745739594076227</v>
      </c>
      <c r="T2872" s="28">
        <f t="shared" si="44"/>
        <v>1.1149243832463069</v>
      </c>
    </row>
    <row r="2873" spans="1:20" ht="15.75" customHeight="1" x14ac:dyDescent="0.35">
      <c r="A2873">
        <v>2866</v>
      </c>
      <c r="B2873" s="76">
        <v>44243.489224537036</v>
      </c>
      <c r="C2873" s="1" t="s">
        <v>9058</v>
      </c>
      <c r="D2873" s="76">
        <v>44243.489571759259</v>
      </c>
      <c r="E2873" s="1" t="s">
        <v>9059</v>
      </c>
      <c r="F2873" s="1" t="s">
        <v>9060</v>
      </c>
      <c r="G2873" s="1" t="s">
        <v>123</v>
      </c>
      <c r="H2873" s="1" t="s">
        <v>124</v>
      </c>
      <c r="I2873" s="1" t="s">
        <v>125</v>
      </c>
      <c r="J2873" s="1" t="s">
        <v>6731</v>
      </c>
      <c r="K2873" s="1" t="s">
        <v>7027</v>
      </c>
      <c r="L2873">
        <f>ROUNDUP(IF(B2873&gt;$D$4,0,($D$4-B2873+1)/365),0)</f>
        <v>0</v>
      </c>
      <c r="M2873">
        <f>ROUNDUP(IF(B2873&gt;$D$5,0,($D$5-B2873+1)/365),0)</f>
        <v>1</v>
      </c>
      <c r="N2873" s="28">
        <f>IF(OR(L2873=1,M2873=1),IF(B2873+364&lt;=$D$5,(B2873+364-$D$4+1)/365,IF(B2873&gt;$D$4,($D$5-B2873+1)/365,$D$6/365)),0)</f>
        <v>0.16030349441908048</v>
      </c>
      <c r="O2873" s="28">
        <f>'Data &amp; Parameter'!$E$16*'Data &amp; Parameter'!$E$17*('Data &amp; Parameter'!$E$18+'Data &amp; Parameter'!$E$19)*'Data &amp; Parameter'!$E$20*'Data &amp; Parameter'!$E$37*N2873</f>
        <v>0.55732785739374902</v>
      </c>
      <c r="P2873">
        <f>ROUNDUP(IF(D2873&gt;$D$4,0,($D$4-D2873+1)/365),0)</f>
        <v>0</v>
      </c>
      <c r="Q2873">
        <f>ROUNDUP(IF(D2873&gt;$D$5,0,($D$5-D2873+1)/365),0)</f>
        <v>1</v>
      </c>
      <c r="R2873" s="28">
        <f>IF(OR(P2873=1,Q2873=1),IF(D2873+364&lt;=$D$5,(D2873+364-$D$4+1)/365,IF(D2873&gt;$D$4,($D$5-D2873+1)/365,$D$6/365)),0)</f>
        <v>0.16030254312531786</v>
      </c>
      <c r="S2873" s="28">
        <f>'Data &amp; Parameter'!$E$16*'Data &amp; Parameter'!$E$17*('Data &amp; Parameter'!$E$18+'Data &amp; Parameter'!$E$19)*'Data &amp; Parameter'!$E$20*'Data &amp; Parameter'!$E$37*R2873</f>
        <v>0.55732455002658021</v>
      </c>
      <c r="T2873" s="28">
        <f t="shared" si="44"/>
        <v>1.1146524074203292</v>
      </c>
    </row>
    <row r="2874" spans="1:20" ht="15.75" customHeight="1" x14ac:dyDescent="0.35">
      <c r="A2874">
        <v>2867</v>
      </c>
      <c r="B2874" s="76">
        <v>44243.492384259254</v>
      </c>
      <c r="C2874" s="1" t="s">
        <v>9061</v>
      </c>
      <c r="D2874" s="76">
        <v>44243.493726851855</v>
      </c>
      <c r="E2874" s="1" t="s">
        <v>9062</v>
      </c>
      <c r="F2874" s="1" t="s">
        <v>9063</v>
      </c>
      <c r="G2874" s="1" t="s">
        <v>123</v>
      </c>
      <c r="H2874" s="1" t="s">
        <v>124</v>
      </c>
      <c r="I2874" s="1" t="s">
        <v>125</v>
      </c>
      <c r="J2874" s="1" t="s">
        <v>7027</v>
      </c>
      <c r="K2874" s="1" t="s">
        <v>7027</v>
      </c>
      <c r="L2874">
        <f>ROUNDUP(IF(B2874&gt;$D$4,0,($D$4-B2874+1)/365),0)</f>
        <v>0</v>
      </c>
      <c r="M2874">
        <f>ROUNDUP(IF(B2874&gt;$D$5,0,($D$5-B2874+1)/365),0)</f>
        <v>1</v>
      </c>
      <c r="N2874" s="28">
        <f>IF(OR(L2874=1,M2874=1),IF(B2874+364&lt;=$D$5,(B2874+364-$D$4+1)/365,IF(B2874&gt;$D$4,($D$5-B2874+1)/365,$D$6/365)),0)</f>
        <v>0.16029483764587857</v>
      </c>
      <c r="O2874" s="28">
        <f>'Data &amp; Parameter'!$E$16*'Data &amp; Parameter'!$E$17*('Data &amp; Parameter'!$E$18+'Data &amp; Parameter'!$E$19)*'Data &amp; Parameter'!$E$20*'Data &amp; Parameter'!$E$37*N2874</f>
        <v>0.55729776035264544</v>
      </c>
      <c r="P2874">
        <f>ROUNDUP(IF(D2874&gt;$D$4,0,($D$4-D2874+1)/365),0)</f>
        <v>0</v>
      </c>
      <c r="Q2874">
        <f>ROUNDUP(IF(D2874&gt;$D$5,0,($D$5-D2874+1)/365),0)</f>
        <v>1</v>
      </c>
      <c r="R2874" s="28">
        <f>IF(OR(P2874=1,Q2874=1),IF(D2874+364&lt;=$D$5,(D2874+364-$D$4+1)/365,IF(D2874&gt;$D$4,($D$5-D2874+1)/365,$D$6/365)),0)</f>
        <v>0.16029115930998583</v>
      </c>
      <c r="S2874" s="28">
        <f>'Data &amp; Parameter'!$E$16*'Data &amp; Parameter'!$E$17*('Data &amp; Parameter'!$E$18+'Data &amp; Parameter'!$E$19)*'Data &amp; Parameter'!$E$20*'Data &amp; Parameter'!$E$37*R2874</f>
        <v>0.55728497186622283</v>
      </c>
      <c r="T2874" s="28">
        <f t="shared" si="44"/>
        <v>1.1145827322188682</v>
      </c>
    </row>
    <row r="2875" spans="1:20" ht="15.75" customHeight="1" x14ac:dyDescent="0.35">
      <c r="A2875">
        <v>2868</v>
      </c>
      <c r="B2875" s="76">
        <v>44243.49591435185</v>
      </c>
      <c r="C2875" s="1" t="s">
        <v>9064</v>
      </c>
      <c r="D2875" s="76">
        <v>44243.49700231482</v>
      </c>
      <c r="E2875" s="1" t="s">
        <v>9065</v>
      </c>
      <c r="F2875" s="1" t="s">
        <v>9066</v>
      </c>
      <c r="G2875" s="1" t="s">
        <v>123</v>
      </c>
      <c r="H2875" s="1" t="s">
        <v>124</v>
      </c>
      <c r="I2875" s="1" t="s">
        <v>125</v>
      </c>
      <c r="J2875" s="1" t="s">
        <v>7031</v>
      </c>
      <c r="K2875" s="1" t="s">
        <v>7027</v>
      </c>
      <c r="L2875">
        <f>ROUNDUP(IF(B2875&gt;$D$4,0,($D$4-B2875+1)/365),0)</f>
        <v>0</v>
      </c>
      <c r="M2875">
        <f>ROUNDUP(IF(B2875&gt;$D$5,0,($D$5-B2875+1)/365),0)</f>
        <v>1</v>
      </c>
      <c r="N2875" s="28">
        <f>IF(OR(L2875=1,M2875=1),IF(B2875+364&lt;=$D$5,(B2875+364-$D$4+1)/365,IF(B2875&gt;$D$4,($D$5-B2875+1)/365,$D$6/365)),0)</f>
        <v>0.16028516615931526</v>
      </c>
      <c r="O2875" s="28">
        <f>'Data &amp; Parameter'!$E$16*'Data &amp; Parameter'!$E$17*('Data &amp; Parameter'!$E$18+'Data &amp; Parameter'!$E$19)*'Data &amp; Parameter'!$E$20*'Data &amp; Parameter'!$E$37*N2875</f>
        <v>0.55726413545317788</v>
      </c>
      <c r="P2875">
        <f>ROUNDUP(IF(D2875&gt;$D$4,0,($D$4-D2875+1)/365),0)</f>
        <v>0</v>
      </c>
      <c r="Q2875">
        <f>ROUNDUP(IF(D2875&gt;$D$5,0,($D$5-D2875+1)/365),0)</f>
        <v>1</v>
      </c>
      <c r="R2875" s="28">
        <f>IF(OR(P2875=1,Q2875=1),IF(D2875+364&lt;=$D$5,(D2875+364-$D$4+1)/365,IF(D2875&gt;$D$4,($D$5-D2875+1)/365,$D$6/365)),0)</f>
        <v>0.16028218543884976</v>
      </c>
      <c r="S2875" s="28">
        <f>'Data &amp; Parameter'!$E$16*'Data &amp; Parameter'!$E$17*('Data &amp; Parameter'!$E$18+'Data &amp; Parameter'!$E$19)*'Data &amp; Parameter'!$E$20*'Data &amp; Parameter'!$E$37*R2875</f>
        <v>0.55725377236935025</v>
      </c>
      <c r="T2875" s="28">
        <f t="shared" si="44"/>
        <v>1.114517907822528</v>
      </c>
    </row>
    <row r="2876" spans="1:20" ht="15.75" customHeight="1" x14ac:dyDescent="0.35">
      <c r="A2876">
        <v>2869</v>
      </c>
      <c r="B2876" s="76">
        <v>44243.53324074074</v>
      </c>
      <c r="C2876" s="1" t="s">
        <v>9067</v>
      </c>
      <c r="D2876" s="76">
        <v>44243.533958333333</v>
      </c>
      <c r="E2876" s="1" t="s">
        <v>9068</v>
      </c>
      <c r="F2876" s="1" t="s">
        <v>9069</v>
      </c>
      <c r="G2876" s="1" t="s">
        <v>123</v>
      </c>
      <c r="H2876" s="1" t="s">
        <v>124</v>
      </c>
      <c r="I2876" s="1" t="s">
        <v>125</v>
      </c>
      <c r="J2876" s="1" t="s">
        <v>5174</v>
      </c>
      <c r="K2876" s="1" t="s">
        <v>5373</v>
      </c>
      <c r="L2876">
        <f>ROUNDUP(IF(B2876&gt;$D$4,0,($D$4-B2876+1)/365),0)</f>
        <v>0</v>
      </c>
      <c r="M2876">
        <f>ROUNDUP(IF(B2876&gt;$D$5,0,($D$5-B2876+1)/365),0)</f>
        <v>1</v>
      </c>
      <c r="N2876" s="28">
        <f>IF(OR(L2876=1,M2876=1),IF(B2876+364&lt;=$D$5,(B2876+364-$D$4+1)/365,IF(B2876&gt;$D$4,($D$5-B2876+1)/365,$D$6/365)),0)</f>
        <v>0.16018290208016317</v>
      </c>
      <c r="O2876" s="28">
        <f>'Data &amp; Parameter'!$E$16*'Data &amp; Parameter'!$E$17*('Data &amp; Parameter'!$E$18+'Data &amp; Parameter'!$E$19)*'Data &amp; Parameter'!$E$20*'Data &amp; Parameter'!$E$37*N2876</f>
        <v>0.55690859348368604</v>
      </c>
      <c r="P2876">
        <f>ROUNDUP(IF(D2876&gt;$D$4,0,($D$4-D2876+1)/365),0)</f>
        <v>0</v>
      </c>
      <c r="Q2876">
        <f>ROUNDUP(IF(D2876&gt;$D$5,0,($D$5-D2876+1)/365),0)</f>
        <v>1</v>
      </c>
      <c r="R2876" s="28">
        <f>IF(OR(P2876=1,Q2876=1),IF(D2876+364&lt;=$D$5,(D2876+364-$D$4+1)/365,IF(D2876&gt;$D$4,($D$5-D2876+1)/365,$D$6/365)),0)</f>
        <v>0.16018093607305908</v>
      </c>
      <c r="S2876" s="28">
        <f>'Data &amp; Parameter'!$E$16*'Data &amp; Parameter'!$E$17*('Data &amp; Parameter'!$E$18+'Data &amp; Parameter'!$E$19)*'Data &amp; Parameter'!$E$20*'Data &amp; Parameter'!$E$37*R2876</f>
        <v>0.55690175825822263</v>
      </c>
      <c r="T2876" s="28">
        <f t="shared" si="44"/>
        <v>1.1138103517419087</v>
      </c>
    </row>
    <row r="2877" spans="1:20" ht="15.75" customHeight="1" x14ac:dyDescent="0.35">
      <c r="A2877">
        <v>2870</v>
      </c>
      <c r="B2877" s="76">
        <v>44243.53634259259</v>
      </c>
      <c r="C2877" s="1" t="s">
        <v>9070</v>
      </c>
      <c r="D2877" s="76">
        <v>44243.537025462967</v>
      </c>
      <c r="E2877" s="1" t="s">
        <v>9071</v>
      </c>
      <c r="F2877" s="1" t="s">
        <v>9072</v>
      </c>
      <c r="G2877" s="1" t="s">
        <v>123</v>
      </c>
      <c r="H2877" s="1" t="s">
        <v>124</v>
      </c>
      <c r="I2877" s="1" t="s">
        <v>125</v>
      </c>
      <c r="J2877" s="1" t="s">
        <v>5174</v>
      </c>
      <c r="K2877" s="1" t="s">
        <v>5373</v>
      </c>
      <c r="L2877">
        <f>ROUNDUP(IF(B2877&gt;$D$4,0,($D$4-B2877+1)/365),0)</f>
        <v>0</v>
      </c>
      <c r="M2877">
        <f>ROUNDUP(IF(B2877&gt;$D$5,0,($D$5-B2877+1)/365),0)</f>
        <v>1</v>
      </c>
      <c r="N2877" s="28">
        <f>IF(OR(L2877=1,M2877=1),IF(B2877+364&lt;=$D$5,(B2877+364-$D$4+1)/365,IF(B2877&gt;$D$4,($D$5-B2877+1)/365,$D$6/365)),0)</f>
        <v>0.16017440385591838</v>
      </c>
      <c r="O2877" s="28">
        <f>'Data &amp; Parameter'!$E$16*'Data &amp; Parameter'!$E$17*('Data &amp; Parameter'!$E$18+'Data &amp; Parameter'!$E$19)*'Data &amp; Parameter'!$E$20*'Data &amp; Parameter'!$E$37*N2877</f>
        <v>0.5568790476704325</v>
      </c>
      <c r="P2877">
        <f>ROUNDUP(IF(D2877&gt;$D$4,0,($D$4-D2877+1)/365),0)</f>
        <v>0</v>
      </c>
      <c r="Q2877">
        <f>ROUNDUP(IF(D2877&gt;$D$5,0,($D$5-D2877+1)/365),0)</f>
        <v>1</v>
      </c>
      <c r="R2877" s="28">
        <f>IF(OR(P2877=1,Q2877=1),IF(D2877+364&lt;=$D$5,(D2877+364-$D$4+1)/365,IF(D2877&gt;$D$4,($D$5-D2877+1)/365,$D$6/365)),0)</f>
        <v>0.1601725329781726</v>
      </c>
      <c r="S2877" s="28">
        <f>'Data &amp; Parameter'!$E$16*'Data &amp; Parameter'!$E$17*('Data &amp; Parameter'!$E$18+'Data &amp; Parameter'!$E$19)*'Data &amp; Parameter'!$E$20*'Data &amp; Parameter'!$E$37*R2877</f>
        <v>0.55687254318162349</v>
      </c>
      <c r="T2877" s="28">
        <f t="shared" si="44"/>
        <v>1.1137515908520559</v>
      </c>
    </row>
    <row r="2878" spans="1:20" ht="15.75" customHeight="1" x14ac:dyDescent="0.35">
      <c r="A2878">
        <v>2871</v>
      </c>
      <c r="B2878" s="76">
        <v>44244.350752314815</v>
      </c>
      <c r="C2878" s="1" t="s">
        <v>9073</v>
      </c>
      <c r="D2878" s="76">
        <v>44251.351898148147</v>
      </c>
      <c r="E2878" s="1" t="s">
        <v>9074</v>
      </c>
      <c r="F2878" s="1" t="s">
        <v>9075</v>
      </c>
      <c r="G2878" s="1" t="s">
        <v>123</v>
      </c>
      <c r="H2878" s="1" t="s">
        <v>124</v>
      </c>
      <c r="I2878" s="1" t="s">
        <v>125</v>
      </c>
      <c r="J2878" s="1" t="s">
        <v>9076</v>
      </c>
      <c r="K2878" s="1" t="s">
        <v>9077</v>
      </c>
      <c r="L2878">
        <f>ROUNDUP(IF(B2878&gt;$D$4,0,($D$4-B2878+1)/365),0)</f>
        <v>0</v>
      </c>
      <c r="M2878">
        <f>ROUNDUP(IF(B2878&gt;$D$5,0,($D$5-B2878+1)/365),0)</f>
        <v>1</v>
      </c>
      <c r="N2878" s="28">
        <f>IF(OR(L2878=1,M2878=1),IF(B2878+364&lt;=$D$5,(B2878+364-$D$4+1)/365,IF(B2878&gt;$D$4,($D$5-B2878+1)/365,$D$6/365)),0)</f>
        <v>0.15794314434297371</v>
      </c>
      <c r="O2878" s="28">
        <f>'Data &amp; Parameter'!$E$16*'Data &amp; Parameter'!$E$17*('Data &amp; Parameter'!$E$18+'Data &amp; Parameter'!$E$19)*'Data &amp; Parameter'!$E$20*'Data &amp; Parameter'!$E$37*N2878</f>
        <v>0.54912161800150783</v>
      </c>
      <c r="P2878">
        <f>ROUNDUP(IF(D2878&gt;$D$4,0,($D$4-D2878+1)/365),0)</f>
        <v>0</v>
      </c>
      <c r="Q2878">
        <f>ROUNDUP(IF(D2878&gt;$D$5,0,($D$5-D2878+1)/365),0)</f>
        <v>1</v>
      </c>
      <c r="R2878" s="28">
        <f>IF(OR(P2878=1,Q2878=1),IF(D2878+364&lt;=$D$5,(D2878+364-$D$4+1)/365,IF(D2878&gt;$D$4,($D$5-D2878+1)/365,$D$6/365)),0)</f>
        <v>0.13876192288179021</v>
      </c>
      <c r="S2878" s="28">
        <f>'Data &amp; Parameter'!$E$16*'Data &amp; Parameter'!$E$17*('Data &amp; Parameter'!$E$18+'Data &amp; Parameter'!$E$19)*'Data &amp; Parameter'!$E$20*'Data &amp; Parameter'!$E$37*R2878</f>
        <v>0.48243418178624364</v>
      </c>
      <c r="T2878" s="28">
        <f t="shared" si="44"/>
        <v>1.0315557997877516</v>
      </c>
    </row>
    <row r="2879" spans="1:20" ht="15.75" customHeight="1" x14ac:dyDescent="0.35">
      <c r="A2879">
        <v>2872</v>
      </c>
      <c r="B2879" s="76">
        <v>44244.386736111112</v>
      </c>
      <c r="C2879" s="1" t="s">
        <v>9078</v>
      </c>
      <c r="D2879" s="76">
        <v>44244.388877314814</v>
      </c>
      <c r="E2879" s="1" t="s">
        <v>9079</v>
      </c>
      <c r="F2879" s="1" t="s">
        <v>9080</v>
      </c>
      <c r="G2879" s="1" t="s">
        <v>123</v>
      </c>
      <c r="H2879" s="1" t="s">
        <v>124</v>
      </c>
      <c r="I2879" s="1" t="s">
        <v>125</v>
      </c>
      <c r="J2879" s="1" t="s">
        <v>1623</v>
      </c>
      <c r="K2879" s="1" t="s">
        <v>1623</v>
      </c>
      <c r="L2879">
        <f>ROUNDUP(IF(B2879&gt;$D$4,0,($D$4-B2879+1)/365),0)</f>
        <v>0</v>
      </c>
      <c r="M2879">
        <f>ROUNDUP(IF(B2879&gt;$D$5,0,($D$5-B2879+1)/365),0)</f>
        <v>1</v>
      </c>
      <c r="N2879" s="28">
        <f>IF(OR(L2879=1,M2879=1),IF(B2879+364&lt;=$D$5,(B2879+364-$D$4+1)/365,IF(B2879&gt;$D$4,($D$5-B2879+1)/365,$D$6/365)),0)</f>
        <v>0.15784455859969443</v>
      </c>
      <c r="O2879" s="28">
        <f>'Data &amp; Parameter'!$E$16*'Data &amp; Parameter'!$E$17*('Data &amp; Parameter'!$E$18+'Data &amp; Parameter'!$E$19)*'Data &amp; Parameter'!$E$20*'Data &amp; Parameter'!$E$37*N2879</f>
        <v>0.54877886451836932</v>
      </c>
      <c r="P2879">
        <f>ROUNDUP(IF(D2879&gt;$D$4,0,($D$4-D2879+1)/365),0)</f>
        <v>0</v>
      </c>
      <c r="Q2879">
        <f>ROUNDUP(IF(D2879&gt;$D$5,0,($D$5-D2879+1)/365),0)</f>
        <v>1</v>
      </c>
      <c r="R2879" s="28">
        <f>IF(OR(P2879=1,Q2879=1),IF(D2879+364&lt;=$D$5,(D2879+364-$D$4+1)/365,IF(D2879&gt;$D$4,($D$5-D2879+1)/365,$D$6/365)),0)</f>
        <v>0.15783869228818156</v>
      </c>
      <c r="S2879" s="28">
        <f>'Data &amp; Parameter'!$E$16*'Data &amp; Parameter'!$E$17*('Data &amp; Parameter'!$E$18+'Data &amp; Parameter'!$E$19)*'Data &amp; Parameter'!$E$20*'Data &amp; Parameter'!$E$37*R2879</f>
        <v>0.54875846908757653</v>
      </c>
      <c r="T2879" s="28">
        <f t="shared" si="44"/>
        <v>1.097537333605946</v>
      </c>
    </row>
    <row r="2880" spans="1:20" ht="15.75" customHeight="1" x14ac:dyDescent="0.35">
      <c r="A2880">
        <v>2873</v>
      </c>
      <c r="B2880" s="76">
        <v>44244.392280092594</v>
      </c>
      <c r="C2880" s="1" t="s">
        <v>9081</v>
      </c>
      <c r="D2880" s="76">
        <v>44244.393263888887</v>
      </c>
      <c r="E2880" s="1" t="s">
        <v>9082</v>
      </c>
      <c r="F2880" s="1" t="s">
        <v>9083</v>
      </c>
      <c r="G2880" s="1" t="s">
        <v>123</v>
      </c>
      <c r="H2880" s="1" t="s">
        <v>124</v>
      </c>
      <c r="I2880" s="1" t="s">
        <v>125</v>
      </c>
      <c r="J2880" s="1" t="s">
        <v>1623</v>
      </c>
      <c r="K2880" s="1" t="s">
        <v>1623</v>
      </c>
      <c r="L2880">
        <f>ROUNDUP(IF(B2880&gt;$D$4,0,($D$4-B2880+1)/365),0)</f>
        <v>0</v>
      </c>
      <c r="M2880">
        <f>ROUNDUP(IF(B2880&gt;$D$5,0,($D$5-B2880+1)/365),0)</f>
        <v>1</v>
      </c>
      <c r="N2880" s="28">
        <f>IF(OR(L2880=1,M2880=1),IF(B2880+364&lt;=$D$5,(B2880+364-$D$4+1)/365,IF(B2880&gt;$D$4,($D$5-B2880+1)/365,$D$6/365)),0)</f>
        <v>0.15782936960933189</v>
      </c>
      <c r="O2880" s="28">
        <f>'Data &amp; Parameter'!$E$16*'Data &amp; Parameter'!$E$17*('Data &amp; Parameter'!$E$18+'Data &amp; Parameter'!$E$19)*'Data &amp; Parameter'!$E$20*'Data &amp; Parameter'!$E$37*N2880</f>
        <v>0.54872605688940657</v>
      </c>
      <c r="P2880">
        <f>ROUNDUP(IF(D2880&gt;$D$4,0,($D$4-D2880+1)/365),0)</f>
        <v>0</v>
      </c>
      <c r="Q2880">
        <f>ROUNDUP(IF(D2880&gt;$D$5,0,($D$5-D2880+1)/365),0)</f>
        <v>1</v>
      </c>
      <c r="R2880" s="28">
        <f>IF(OR(P2880=1,Q2880=1),IF(D2880+364&lt;=$D$5,(D2880+364-$D$4+1)/365,IF(D2880&gt;$D$4,($D$5-D2880+1)/365,$D$6/365)),0)</f>
        <v>0.15782667427702107</v>
      </c>
      <c r="S2880" s="28">
        <f>'Data &amp; Parameter'!$E$16*'Data &amp; Parameter'!$E$17*('Data &amp; Parameter'!$E$18+'Data &amp; Parameter'!$E$19)*'Data &amp; Parameter'!$E$20*'Data &amp; Parameter'!$E$37*R2880</f>
        <v>0.54871668601581958</v>
      </c>
      <c r="T2880" s="28">
        <f t="shared" si="44"/>
        <v>1.0974427429052263</v>
      </c>
    </row>
    <row r="2881" spans="1:20" ht="15.75" customHeight="1" x14ac:dyDescent="0.35">
      <c r="A2881">
        <v>2874</v>
      </c>
      <c r="B2881" s="76">
        <v>44244.434918981482</v>
      </c>
      <c r="C2881" s="1" t="s">
        <v>9084</v>
      </c>
      <c r="D2881" s="76">
        <v>44244.435798611114</v>
      </c>
      <c r="E2881" s="1" t="s">
        <v>9085</v>
      </c>
      <c r="F2881" s="1" t="s">
        <v>9086</v>
      </c>
      <c r="G2881" s="1" t="s">
        <v>123</v>
      </c>
      <c r="H2881" s="1" t="s">
        <v>124</v>
      </c>
      <c r="I2881" s="1" t="s">
        <v>125</v>
      </c>
      <c r="J2881" s="1" t="s">
        <v>1616</v>
      </c>
      <c r="K2881" s="1" t="s">
        <v>1616</v>
      </c>
      <c r="L2881">
        <f>ROUNDUP(IF(B2881&gt;$D$4,0,($D$4-B2881+1)/365),0)</f>
        <v>0</v>
      </c>
      <c r="M2881">
        <f>ROUNDUP(IF(B2881&gt;$D$5,0,($D$5-B2881+1)/365),0)</f>
        <v>1</v>
      </c>
      <c r="N2881" s="28">
        <f>IF(OR(L2881=1,M2881=1),IF(B2881+364&lt;=$D$5,(B2881+364-$D$4+1)/365,IF(B2881&gt;$D$4,($D$5-B2881+1)/365,$D$6/365)),0)</f>
        <v>0.15771255073566565</v>
      </c>
      <c r="O2881" s="28">
        <f>'Data &amp; Parameter'!$E$16*'Data &amp; Parameter'!$E$17*('Data &amp; Parameter'!$E$18+'Data &amp; Parameter'!$E$19)*'Data &amp; Parameter'!$E$20*'Data &amp; Parameter'!$E$37*N2881</f>
        <v>0.54831991220242082</v>
      </c>
      <c r="P2881">
        <f>ROUNDUP(IF(D2881&gt;$D$4,0,($D$4-D2881+1)/365),0)</f>
        <v>0</v>
      </c>
      <c r="Q2881">
        <f>ROUNDUP(IF(D2881&gt;$D$5,0,($D$5-D2881+1)/365),0)</f>
        <v>1</v>
      </c>
      <c r="R2881" s="28">
        <f>IF(OR(P2881=1,Q2881=1),IF(D2881+364&lt;=$D$5,(D2881+364-$D$4+1)/365,IF(D2881&gt;$D$4,($D$5-D2881+1)/365,$D$6/365)),0)</f>
        <v>0.15771014079146967</v>
      </c>
      <c r="S2881" s="28">
        <f>'Data &amp; Parameter'!$E$16*'Data &amp; Parameter'!$E$17*('Data &amp; Parameter'!$E$18+'Data &amp; Parameter'!$E$19)*'Data &amp; Parameter'!$E$20*'Data &amp; Parameter'!$E$37*R2881</f>
        <v>0.54831153353893591</v>
      </c>
      <c r="T2881" s="28">
        <f t="shared" si="44"/>
        <v>1.0966314457413566</v>
      </c>
    </row>
    <row r="2882" spans="1:20" ht="15.75" customHeight="1" x14ac:dyDescent="0.35">
      <c r="A2882">
        <v>2875</v>
      </c>
      <c r="B2882" s="76">
        <v>44244.447453703702</v>
      </c>
      <c r="C2882" s="1" t="s">
        <v>9087</v>
      </c>
      <c r="D2882" s="76">
        <v>44244.450532407413</v>
      </c>
      <c r="E2882" s="1" t="s">
        <v>9088</v>
      </c>
      <c r="F2882" s="1" t="s">
        <v>9089</v>
      </c>
      <c r="G2882" s="1" t="s">
        <v>123</v>
      </c>
      <c r="H2882" s="1" t="s">
        <v>124</v>
      </c>
      <c r="I2882" s="1" t="s">
        <v>125</v>
      </c>
      <c r="J2882" s="1" t="s">
        <v>1616</v>
      </c>
      <c r="K2882" s="1" t="s">
        <v>1616</v>
      </c>
      <c r="L2882">
        <f>ROUNDUP(IF(B2882&gt;$D$4,0,($D$4-B2882+1)/365),0)</f>
        <v>0</v>
      </c>
      <c r="M2882">
        <f>ROUNDUP(IF(B2882&gt;$D$5,0,($D$5-B2882+1)/365),0)</f>
        <v>1</v>
      </c>
      <c r="N2882" s="28">
        <f>IF(OR(L2882=1,M2882=1),IF(B2882+364&lt;=$D$5,(B2882+364-$D$4+1)/365,IF(B2882&gt;$D$4,($D$5-B2882+1)/365,$D$6/365)),0)</f>
        <v>0.15767820903095289</v>
      </c>
      <c r="O2882" s="28">
        <f>'Data &amp; Parameter'!$E$16*'Data &amp; Parameter'!$E$17*('Data &amp; Parameter'!$E$18+'Data &amp; Parameter'!$E$19)*'Data &amp; Parameter'!$E$20*'Data &amp; Parameter'!$E$37*N2882</f>
        <v>0.54820051624803956</v>
      </c>
      <c r="P2882">
        <f>ROUNDUP(IF(D2882&gt;$D$4,0,($D$4-D2882+1)/365),0)</f>
        <v>0</v>
      </c>
      <c r="Q2882">
        <f>ROUNDUP(IF(D2882&gt;$D$5,0,($D$5-D2882+1)/365),0)</f>
        <v>1</v>
      </c>
      <c r="R2882" s="28">
        <f>IF(OR(P2882=1,Q2882=1),IF(D2882+364&lt;=$D$5,(D2882+364-$D$4+1)/365,IF(D2882&gt;$D$4,($D$5-D2882+1)/365,$D$6/365)),0)</f>
        <v>0.15766977422626702</v>
      </c>
      <c r="S2882" s="28">
        <f>'Data &amp; Parameter'!$E$16*'Data &amp; Parameter'!$E$17*('Data &amp; Parameter'!$E$18+'Data &amp; Parameter'!$E$19)*'Data &amp; Parameter'!$E$20*'Data &amp; Parameter'!$E$37*R2882</f>
        <v>0.54817119092584277</v>
      </c>
      <c r="T2882" s="28">
        <f t="shared" si="44"/>
        <v>1.0963717071738823</v>
      </c>
    </row>
    <row r="2883" spans="1:20" ht="15.75" customHeight="1" x14ac:dyDescent="0.35">
      <c r="A2883">
        <v>2876</v>
      </c>
      <c r="B2883" s="76">
        <v>44245.312719907408</v>
      </c>
      <c r="C2883" s="1" t="s">
        <v>9090</v>
      </c>
      <c r="D2883" s="76">
        <v>44245.313298611116</v>
      </c>
      <c r="E2883" s="1" t="s">
        <v>9091</v>
      </c>
      <c r="F2883" s="1" t="s">
        <v>9092</v>
      </c>
      <c r="G2883" s="1" t="s">
        <v>123</v>
      </c>
      <c r="H2883" s="1" t="s">
        <v>124</v>
      </c>
      <c r="I2883" s="1" t="s">
        <v>125</v>
      </c>
      <c r="J2883" s="1" t="s">
        <v>9093</v>
      </c>
      <c r="K2883" s="1" t="s">
        <v>9094</v>
      </c>
      <c r="L2883">
        <f>ROUNDUP(IF(B2883&gt;$D$4,0,($D$4-B2883+1)/365),0)</f>
        <v>0</v>
      </c>
      <c r="M2883">
        <f>ROUNDUP(IF(B2883&gt;$D$5,0,($D$5-B2883+1)/365),0)</f>
        <v>1</v>
      </c>
      <c r="N2883" s="28">
        <f>IF(OR(L2883=1,M2883=1),IF(B2883+364&lt;=$D$5,(B2883+364-$D$4+1)/365,IF(B2883&gt;$D$4,($D$5-B2883+1)/365,$D$6/365)),0)</f>
        <v>0.15530761669203319</v>
      </c>
      <c r="O2883" s="28">
        <f>'Data &amp; Parameter'!$E$16*'Data &amp; Parameter'!$E$17*('Data &amp; Parameter'!$E$18+'Data &amp; Parameter'!$E$19)*'Data &amp; Parameter'!$E$20*'Data &amp; Parameter'!$E$37*N2883</f>
        <v>0.53995866753605737</v>
      </c>
      <c r="P2883">
        <f>ROUNDUP(IF(D2883&gt;$D$4,0,($D$4-D2883+1)/365),0)</f>
        <v>0</v>
      </c>
      <c r="Q2883">
        <f>ROUNDUP(IF(D2883&gt;$D$5,0,($D$5-D2883+1)/365),0)</f>
        <v>1</v>
      </c>
      <c r="R2883" s="28">
        <f>IF(OR(P2883=1,Q2883=1),IF(D2883+364&lt;=$D$5,(D2883+364-$D$4+1)/365,IF(D2883&gt;$D$4,($D$5-D2883+1)/365,$D$6/365)),0)</f>
        <v>0.1553060312024222</v>
      </c>
      <c r="S2883" s="28">
        <f>'Data &amp; Parameter'!$E$16*'Data &amp; Parameter'!$E$17*('Data &amp; Parameter'!$E$18+'Data &amp; Parameter'!$E$19)*'Data &amp; Parameter'!$E$20*'Data &amp; Parameter'!$E$37*R2883</f>
        <v>0.53995315525741983</v>
      </c>
      <c r="T2883" s="28">
        <f t="shared" si="44"/>
        <v>1.0799118227934772</v>
      </c>
    </row>
    <row r="2884" spans="1:20" ht="15.75" customHeight="1" x14ac:dyDescent="0.35">
      <c r="A2884">
        <v>2877</v>
      </c>
      <c r="B2884" s="76">
        <v>44245.315995370373</v>
      </c>
      <c r="C2884" s="1" t="s">
        <v>9095</v>
      </c>
      <c r="D2884" s="76">
        <v>44245.31658564815</v>
      </c>
      <c r="E2884" s="1" t="s">
        <v>9096</v>
      </c>
      <c r="F2884" s="1" t="s">
        <v>9097</v>
      </c>
      <c r="G2884" s="1" t="s">
        <v>123</v>
      </c>
      <c r="H2884" s="1" t="s">
        <v>124</v>
      </c>
      <c r="I2884" s="1" t="s">
        <v>125</v>
      </c>
      <c r="J2884" s="1" t="s">
        <v>9093</v>
      </c>
      <c r="K2884" s="1" t="s">
        <v>9094</v>
      </c>
      <c r="L2884">
        <f>ROUNDUP(IF(B2884&gt;$D$4,0,($D$4-B2884+1)/365),0)</f>
        <v>0</v>
      </c>
      <c r="M2884">
        <f>ROUNDUP(IF(B2884&gt;$D$5,0,($D$5-B2884+1)/365),0)</f>
        <v>1</v>
      </c>
      <c r="N2884" s="28">
        <f>IF(OR(L2884=1,M2884=1),IF(B2884+364&lt;=$D$5,(B2884+364-$D$4+1)/365,IF(B2884&gt;$D$4,($D$5-B2884+1)/365,$D$6/365)),0)</f>
        <v>0.15529864282089714</v>
      </c>
      <c r="O2884" s="28">
        <f>'Data &amp; Parameter'!$E$16*'Data &amp; Parameter'!$E$17*('Data &amp; Parameter'!$E$18+'Data &amp; Parameter'!$E$19)*'Data &amp; Parameter'!$E$20*'Data &amp; Parameter'!$E$37*N2884</f>
        <v>0.53992746803918479</v>
      </c>
      <c r="P2884">
        <f>ROUNDUP(IF(D2884&gt;$D$4,0,($D$4-D2884+1)/365),0)</f>
        <v>0</v>
      </c>
      <c r="Q2884">
        <f>ROUNDUP(IF(D2884&gt;$D$5,0,($D$5-D2884+1)/365),0)</f>
        <v>1</v>
      </c>
      <c r="R2884" s="28">
        <f>IF(OR(P2884=1,Q2884=1),IF(D2884+364&lt;=$D$5,(D2884+364-$D$4+1)/365,IF(D2884&gt;$D$4,($D$5-D2884+1)/365,$D$6/365)),0)</f>
        <v>0.15529702562150666</v>
      </c>
      <c r="S2884" s="28">
        <f>'Data &amp; Parameter'!$E$16*'Data &amp; Parameter'!$E$17*('Data &amp; Parameter'!$E$18+'Data &amp; Parameter'!$E$19)*'Data &amp; Parameter'!$E$20*'Data &amp; Parameter'!$E$37*R2884</f>
        <v>0.53992184551501876</v>
      </c>
      <c r="T2884" s="28">
        <f t="shared" si="44"/>
        <v>1.0798493135542035</v>
      </c>
    </row>
    <row r="2885" spans="1:20" ht="15.75" customHeight="1" x14ac:dyDescent="0.35">
      <c r="A2885">
        <v>2878</v>
      </c>
      <c r="B2885" s="76">
        <v>44245.3203125</v>
      </c>
      <c r="C2885" s="1" t="s">
        <v>9098</v>
      </c>
      <c r="D2885" s="76">
        <v>44245.321087962962</v>
      </c>
      <c r="E2885" s="1" t="s">
        <v>9099</v>
      </c>
      <c r="F2885" s="1" t="s">
        <v>9100</v>
      </c>
      <c r="G2885" s="1" t="s">
        <v>123</v>
      </c>
      <c r="H2885" s="1" t="s">
        <v>124</v>
      </c>
      <c r="I2885" s="1" t="s">
        <v>125</v>
      </c>
      <c r="J2885" s="1" t="s">
        <v>9093</v>
      </c>
      <c r="K2885" s="1" t="s">
        <v>9094</v>
      </c>
      <c r="L2885">
        <f>ROUNDUP(IF(B2885&gt;$D$4,0,($D$4-B2885+1)/365),0)</f>
        <v>0</v>
      </c>
      <c r="M2885">
        <f>ROUNDUP(IF(B2885&gt;$D$5,0,($D$5-B2885+1)/365),0)</f>
        <v>1</v>
      </c>
      <c r="N2885" s="28">
        <f>IF(OR(L2885=1,M2885=1),IF(B2885+364&lt;=$D$5,(B2885+364-$D$4+1)/365,IF(B2885&gt;$D$4,($D$5-B2885+1)/365,$D$6/365)),0)</f>
        <v>0.15528681506849315</v>
      </c>
      <c r="O2885" s="28">
        <f>'Data &amp; Parameter'!$E$16*'Data &amp; Parameter'!$E$17*('Data &amp; Parameter'!$E$18+'Data &amp; Parameter'!$E$19)*'Data &amp; Parameter'!$E$20*'Data &amp; Parameter'!$E$37*N2885</f>
        <v>0.53988634644087541</v>
      </c>
      <c r="P2885">
        <f>ROUNDUP(IF(D2885&gt;$D$4,0,($D$4-D2885+1)/365),0)</f>
        <v>0</v>
      </c>
      <c r="Q2885">
        <f>ROUNDUP(IF(D2885&gt;$D$5,0,($D$5-D2885+1)/365),0)</f>
        <v>1</v>
      </c>
      <c r="R2885" s="28">
        <f>IF(OR(P2885=1,Q2885=1),IF(D2885+364&lt;=$D$5,(D2885+364-$D$4+1)/365,IF(D2885&gt;$D$4,($D$5-D2885+1)/365,$D$6/365)),0)</f>
        <v>0.15528469051243196</v>
      </c>
      <c r="S2885" s="28">
        <f>'Data &amp; Parameter'!$E$16*'Data &amp; Parameter'!$E$17*('Data &amp; Parameter'!$E$18+'Data &amp; Parameter'!$E$19)*'Data &amp; Parameter'!$E$20*'Data &amp; Parameter'!$E$37*R2885</f>
        <v>0.53987895998756197</v>
      </c>
      <c r="T2885" s="28">
        <f t="shared" si="44"/>
        <v>1.0797653064284374</v>
      </c>
    </row>
    <row r="2886" spans="1:20" ht="15.75" customHeight="1" x14ac:dyDescent="0.35">
      <c r="A2886">
        <v>2879</v>
      </c>
      <c r="B2886" s="76">
        <v>44245.323611111111</v>
      </c>
      <c r="C2886" s="1" t="s">
        <v>9101</v>
      </c>
      <c r="D2886" s="76">
        <v>44245.32439814815</v>
      </c>
      <c r="E2886" s="1" t="s">
        <v>9102</v>
      </c>
      <c r="F2886" s="1" t="s">
        <v>9103</v>
      </c>
      <c r="G2886" s="1" t="s">
        <v>123</v>
      </c>
      <c r="H2886" s="1" t="s">
        <v>124</v>
      </c>
      <c r="I2886" s="1" t="s">
        <v>125</v>
      </c>
      <c r="J2886" s="1" t="s">
        <v>9093</v>
      </c>
      <c r="K2886" s="1" t="s">
        <v>9094</v>
      </c>
      <c r="L2886">
        <f>ROUNDUP(IF(B2886&gt;$D$4,0,($D$4-B2886+1)/365),0)</f>
        <v>0</v>
      </c>
      <c r="M2886">
        <f>ROUNDUP(IF(B2886&gt;$D$5,0,($D$5-B2886+1)/365),0)</f>
        <v>1</v>
      </c>
      <c r="N2886" s="28">
        <f>IF(OR(L2886=1,M2886=1),IF(B2886+364&lt;=$D$5,(B2886+364-$D$4+1)/365,IF(B2886&gt;$D$4,($D$5-B2886+1)/365,$D$6/365)),0)</f>
        <v>0.15527777777777821</v>
      </c>
      <c r="O2886" s="28">
        <f>'Data &amp; Parameter'!$E$16*'Data &amp; Parameter'!$E$17*('Data &amp; Parameter'!$E$18+'Data &amp; Parameter'!$E$19)*'Data &amp; Parameter'!$E$20*'Data &amp; Parameter'!$E$37*N2886</f>
        <v>0.53985492645287669</v>
      </c>
      <c r="P2886">
        <f>ROUNDUP(IF(D2886&gt;$D$4,0,($D$4-D2886+1)/365),0)</f>
        <v>0</v>
      </c>
      <c r="Q2886">
        <f>ROUNDUP(IF(D2886&gt;$D$5,0,($D$5-D2886+1)/365),0)</f>
        <v>1</v>
      </c>
      <c r="R2886" s="28">
        <f>IF(OR(P2886=1,Q2886=1),IF(D2886+364&lt;=$D$5,(D2886+364-$D$4+1)/365,IF(D2886&gt;$D$4,($D$5-D2886+1)/365,$D$6/365)),0)</f>
        <v>0.15527562151191762</v>
      </c>
      <c r="S2886" s="28">
        <f>'Data &amp; Parameter'!$E$16*'Data &amp; Parameter'!$E$17*('Data &amp; Parameter'!$E$18+'Data &amp; Parameter'!$E$19)*'Data &amp; Parameter'!$E$20*'Data &amp; Parameter'!$E$37*R2886</f>
        <v>0.5398474297539656</v>
      </c>
      <c r="T2886" s="28">
        <f t="shared" si="44"/>
        <v>1.0797023562068424</v>
      </c>
    </row>
    <row r="2887" spans="1:20" ht="15.75" customHeight="1" x14ac:dyDescent="0.35">
      <c r="A2887">
        <v>2880</v>
      </c>
      <c r="B2887" s="76">
        <v>44245.327581018515</v>
      </c>
      <c r="C2887" s="1" t="s">
        <v>9104</v>
      </c>
      <c r="D2887" s="76">
        <v>44245.328171296293</v>
      </c>
      <c r="E2887" s="1" t="s">
        <v>9105</v>
      </c>
      <c r="F2887" s="1" t="s">
        <v>9106</v>
      </c>
      <c r="G2887" s="1" t="s">
        <v>123</v>
      </c>
      <c r="H2887" s="1" t="s">
        <v>124</v>
      </c>
      <c r="I2887" s="1" t="s">
        <v>125</v>
      </c>
      <c r="J2887" s="1" t="s">
        <v>9093</v>
      </c>
      <c r="K2887" s="1" t="s">
        <v>9094</v>
      </c>
      <c r="L2887">
        <f>ROUNDUP(IF(B2887&gt;$D$4,0,($D$4-B2887+1)/365),0)</f>
        <v>0</v>
      </c>
      <c r="M2887">
        <f>ROUNDUP(IF(B2887&gt;$D$5,0,($D$5-B2887+1)/365),0)</f>
        <v>1</v>
      </c>
      <c r="N2887" s="28">
        <f>IF(OR(L2887=1,M2887=1),IF(B2887+364&lt;=$D$5,(B2887+364-$D$4+1)/365,IF(B2887&gt;$D$4,($D$5-B2887+1)/365,$D$6/365)),0)</f>
        <v>0.15526690131913687</v>
      </c>
      <c r="O2887" s="28">
        <f>'Data &amp; Parameter'!$E$16*'Data &amp; Parameter'!$E$17*('Data &amp; Parameter'!$E$18+'Data &amp; Parameter'!$E$19)*'Data &amp; Parameter'!$E$20*'Data &amp; Parameter'!$E$37*N2887</f>
        <v>0.53981711222173601</v>
      </c>
      <c r="P2887">
        <f>ROUNDUP(IF(D2887&gt;$D$4,0,($D$4-D2887+1)/365),0)</f>
        <v>0</v>
      </c>
      <c r="Q2887">
        <f>ROUNDUP(IF(D2887&gt;$D$5,0,($D$5-D2887+1)/365),0)</f>
        <v>1</v>
      </c>
      <c r="R2887" s="28">
        <f>IF(OR(P2887=1,Q2887=1),IF(D2887+364&lt;=$D$5,(D2887+364-$D$4+1)/365,IF(D2887&gt;$D$4,($D$5-D2887+1)/365,$D$6/365)),0)</f>
        <v>0.15526528411974638</v>
      </c>
      <c r="S2887" s="28">
        <f>'Data &amp; Parameter'!$E$16*'Data &amp; Parameter'!$E$17*('Data &amp; Parameter'!$E$18+'Data &amp; Parameter'!$E$19)*'Data &amp; Parameter'!$E$20*'Data &amp; Parameter'!$E$37*R2887</f>
        <v>0.53981148969756998</v>
      </c>
      <c r="T2887" s="28">
        <f t="shared" si="44"/>
        <v>1.079628601919306</v>
      </c>
    </row>
    <row r="2888" spans="1:20" ht="15.75" customHeight="1" x14ac:dyDescent="0.35">
      <c r="A2888">
        <v>2881</v>
      </c>
      <c r="B2888" s="76">
        <v>44245.330925925926</v>
      </c>
      <c r="C2888" s="1" t="s">
        <v>9107</v>
      </c>
      <c r="D2888" s="76">
        <v>44245.331608796296</v>
      </c>
      <c r="E2888" s="1" t="s">
        <v>9108</v>
      </c>
      <c r="F2888" s="1" t="s">
        <v>9109</v>
      </c>
      <c r="G2888" s="1" t="s">
        <v>123</v>
      </c>
      <c r="H2888" s="1" t="s">
        <v>124</v>
      </c>
      <c r="I2888" s="1" t="s">
        <v>125</v>
      </c>
      <c r="J2888" s="1" t="s">
        <v>9093</v>
      </c>
      <c r="K2888" s="1" t="s">
        <v>9094</v>
      </c>
      <c r="L2888">
        <f>ROUNDUP(IF(B2888&gt;$D$4,0,($D$4-B2888+1)/365),0)</f>
        <v>0</v>
      </c>
      <c r="M2888">
        <f>ROUNDUP(IF(B2888&gt;$D$5,0,($D$5-B2888+1)/365),0)</f>
        <v>1</v>
      </c>
      <c r="N2888" s="28">
        <f>IF(OR(L2888=1,M2888=1),IF(B2888+364&lt;=$D$5,(B2888+364-$D$4+1)/365,IF(B2888&gt;$D$4,($D$5-B2888+1)/365,$D$6/365)),0)</f>
        <v>0.15525773718924427</v>
      </c>
      <c r="O2888" s="28">
        <f>'Data &amp; Parameter'!$E$16*'Data &amp; Parameter'!$E$17*('Data &amp; Parameter'!$E$18+'Data &amp; Parameter'!$E$19)*'Data &amp; Parameter'!$E$20*'Data &amp; Parameter'!$E$37*N2888</f>
        <v>0.53978525125141574</v>
      </c>
      <c r="P2888">
        <f>ROUNDUP(IF(D2888&gt;$D$4,0,($D$4-D2888+1)/365),0)</f>
        <v>0</v>
      </c>
      <c r="Q2888">
        <f>ROUNDUP(IF(D2888&gt;$D$5,0,($D$5-D2888+1)/365),0)</f>
        <v>1</v>
      </c>
      <c r="R2888" s="28">
        <f>IF(OR(P2888=1,Q2888=1),IF(D2888+364&lt;=$D$5,(D2888+364-$D$4+1)/365,IF(D2888&gt;$D$4,($D$5-D2888+1)/365,$D$6/365)),0)</f>
        <v>0.15525586631151844</v>
      </c>
      <c r="S2888" s="28">
        <f>'Data &amp; Parameter'!$E$16*'Data &amp; Parameter'!$E$17*('Data &amp; Parameter'!$E$18+'Data &amp; Parameter'!$E$19)*'Data &amp; Parameter'!$E$20*'Data &amp; Parameter'!$E$37*R2888</f>
        <v>0.53977874676267612</v>
      </c>
      <c r="T2888" s="28">
        <f t="shared" si="44"/>
        <v>1.0795639980140919</v>
      </c>
    </row>
    <row r="2889" spans="1:20" ht="15.75" customHeight="1" x14ac:dyDescent="0.35">
      <c r="A2889">
        <v>2882</v>
      </c>
      <c r="B2889" s="76">
        <v>44245.3356712963</v>
      </c>
      <c r="C2889" s="1" t="s">
        <v>9110</v>
      </c>
      <c r="D2889" s="76">
        <v>44245.336076388892</v>
      </c>
      <c r="E2889" s="1" t="s">
        <v>9111</v>
      </c>
      <c r="F2889" s="1" t="s">
        <v>9112</v>
      </c>
      <c r="G2889" s="1" t="s">
        <v>123</v>
      </c>
      <c r="H2889" s="1" t="s">
        <v>124</v>
      </c>
      <c r="I2889" s="1" t="s">
        <v>125</v>
      </c>
      <c r="J2889" s="1" t="s">
        <v>9093</v>
      </c>
      <c r="K2889" s="1" t="s">
        <v>9094</v>
      </c>
      <c r="L2889">
        <f>ROUNDUP(IF(B2889&gt;$D$4,0,($D$4-B2889+1)/365),0)</f>
        <v>0</v>
      </c>
      <c r="M2889">
        <f>ROUNDUP(IF(B2889&gt;$D$5,0,($D$5-B2889+1)/365),0)</f>
        <v>1</v>
      </c>
      <c r="N2889" s="28">
        <f>IF(OR(L2889=1,M2889=1),IF(B2889+364&lt;=$D$5,(B2889+364-$D$4+1)/365,IF(B2889&gt;$D$4,($D$5-B2889+1)/365,$D$6/365)),0)</f>
        <v>0.15524473617452178</v>
      </c>
      <c r="O2889" s="28">
        <f>'Data &amp; Parameter'!$E$16*'Data &amp; Parameter'!$E$17*('Data &amp; Parameter'!$E$18+'Data &amp; Parameter'!$E$19)*'Data &amp; Parameter'!$E$20*'Data &amp; Parameter'!$E$37*N2889</f>
        <v>0.53974005056689245</v>
      </c>
      <c r="P2889">
        <f>ROUNDUP(IF(D2889&gt;$D$4,0,($D$4-D2889+1)/365),0)</f>
        <v>0</v>
      </c>
      <c r="Q2889">
        <f>ROUNDUP(IF(D2889&gt;$D$5,0,($D$5-D2889+1)/365),0)</f>
        <v>1</v>
      </c>
      <c r="R2889" s="28">
        <f>IF(OR(P2889=1,Q2889=1),IF(D2889+364&lt;=$D$5,(D2889+364-$D$4+1)/365,IF(D2889&gt;$D$4,($D$5-D2889+1)/365,$D$6/365)),0)</f>
        <v>0.15524362633180205</v>
      </c>
      <c r="S2889" s="28">
        <f>'Data &amp; Parameter'!$E$16*'Data &amp; Parameter'!$E$17*('Data &amp; Parameter'!$E$18+'Data &amp; Parameter'!$E$19)*'Data &amp; Parameter'!$E$20*'Data &amp; Parameter'!$E$37*R2889</f>
        <v>0.53973619197187384</v>
      </c>
      <c r="T2889" s="28">
        <f t="shared" ref="T2889:T2952" si="45">O2889+S2889</f>
        <v>1.0794762425387663</v>
      </c>
    </row>
    <row r="2890" spans="1:20" ht="15.75" customHeight="1" x14ac:dyDescent="0.35">
      <c r="A2890">
        <v>2883</v>
      </c>
      <c r="B2890" s="76">
        <v>44245.339722222227</v>
      </c>
      <c r="C2890" s="1" t="s">
        <v>9113</v>
      </c>
      <c r="D2890" s="76">
        <v>44245.341168981482</v>
      </c>
      <c r="E2890" s="1" t="s">
        <v>9114</v>
      </c>
      <c r="F2890" s="1" t="s">
        <v>9115</v>
      </c>
      <c r="G2890" s="1" t="s">
        <v>123</v>
      </c>
      <c r="H2890" s="1" t="s">
        <v>124</v>
      </c>
      <c r="I2890" s="1" t="s">
        <v>125</v>
      </c>
      <c r="J2890" s="1" t="s">
        <v>9093</v>
      </c>
      <c r="K2890" s="1" t="s">
        <v>9094</v>
      </c>
      <c r="L2890">
        <f>ROUNDUP(IF(B2890&gt;$D$4,0,($D$4-B2890+1)/365),0)</f>
        <v>0</v>
      </c>
      <c r="M2890">
        <f>ROUNDUP(IF(B2890&gt;$D$5,0,($D$5-B2890+1)/365),0)</f>
        <v>1</v>
      </c>
      <c r="N2890" s="28">
        <f>IF(OR(L2890=1,M2890=1),IF(B2890+364&lt;=$D$5,(B2890+364-$D$4+1)/365,IF(B2890&gt;$D$4,($D$5-B2890+1)/365,$D$6/365)),0)</f>
        <v>0.15523363774732452</v>
      </c>
      <c r="O2890" s="28">
        <f>'Data &amp; Parameter'!$E$16*'Data &amp; Parameter'!$E$17*('Data &amp; Parameter'!$E$18+'Data &amp; Parameter'!$E$19)*'Data &amp; Parameter'!$E$20*'Data &amp; Parameter'!$E$37*N2890</f>
        <v>0.53970146461670643</v>
      </c>
      <c r="P2890">
        <f>ROUNDUP(IF(D2890&gt;$D$4,0,($D$4-D2890+1)/365),0)</f>
        <v>0</v>
      </c>
      <c r="Q2890">
        <f>ROUNDUP(IF(D2890&gt;$D$5,0,($D$5-D2890+1)/365),0)</f>
        <v>1</v>
      </c>
      <c r="R2890" s="28">
        <f>IF(OR(P2890=1,Q2890=1),IF(D2890+364&lt;=$D$5,(D2890+364-$D$4+1)/365,IF(D2890&gt;$D$4,($D$5-D2890+1)/365,$D$6/365)),0)</f>
        <v>0.15522967402333687</v>
      </c>
      <c r="S2890" s="28">
        <f>'Data &amp; Parameter'!$E$16*'Data &amp; Parameter'!$E$17*('Data &amp; Parameter'!$E$18+'Data &amp; Parameter'!$E$19)*'Data &amp; Parameter'!$E$20*'Data &amp; Parameter'!$E$37*R2890</f>
        <v>0.53968768392025102</v>
      </c>
      <c r="T2890" s="28">
        <f t="shared" si="45"/>
        <v>1.0793891485369573</v>
      </c>
    </row>
    <row r="2891" spans="1:20" ht="15.75" customHeight="1" x14ac:dyDescent="0.35">
      <c r="A2891">
        <v>2884</v>
      </c>
      <c r="B2891" s="76">
        <v>44245.344363425931</v>
      </c>
      <c r="C2891" s="1" t="s">
        <v>9116</v>
      </c>
      <c r="D2891" s="76">
        <v>44245.345196759255</v>
      </c>
      <c r="E2891" s="1" t="s">
        <v>9117</v>
      </c>
      <c r="F2891" s="1" t="s">
        <v>9118</v>
      </c>
      <c r="G2891" s="1" t="s">
        <v>123</v>
      </c>
      <c r="H2891" s="1" t="s">
        <v>124</v>
      </c>
      <c r="I2891" s="1" t="s">
        <v>125</v>
      </c>
      <c r="J2891" s="1" t="s">
        <v>9093</v>
      </c>
      <c r="K2891" s="1" t="s">
        <v>9119</v>
      </c>
      <c r="L2891">
        <f>ROUNDUP(IF(B2891&gt;$D$4,0,($D$4-B2891+1)/365),0)</f>
        <v>0</v>
      </c>
      <c r="M2891">
        <f>ROUNDUP(IF(B2891&gt;$D$5,0,($D$5-B2891+1)/365),0)</f>
        <v>1</v>
      </c>
      <c r="N2891" s="28">
        <f>IF(OR(L2891=1,M2891=1),IF(B2891+364&lt;=$D$5,(B2891+364-$D$4+1)/365,IF(B2891&gt;$D$4,($D$5-B2891+1)/365,$D$6/365)),0)</f>
        <v>0.15522092212073677</v>
      </c>
      <c r="O2891" s="28">
        <f>'Data &amp; Parameter'!$E$16*'Data &amp; Parameter'!$E$17*('Data &amp; Parameter'!$E$18+'Data &amp; Parameter'!$E$19)*'Data &amp; Parameter'!$E$20*'Data &amp; Parameter'!$E$37*N2891</f>
        <v>0.53965725614235438</v>
      </c>
      <c r="P2891">
        <f>ROUNDUP(IF(D2891&gt;$D$4,0,($D$4-D2891+1)/365),0)</f>
        <v>0</v>
      </c>
      <c r="Q2891">
        <f>ROUNDUP(IF(D2891&gt;$D$5,0,($D$5-D2891+1)/365),0)</f>
        <v>1</v>
      </c>
      <c r="R2891" s="28">
        <f>IF(OR(P2891=1,Q2891=1),IF(D2891+364&lt;=$D$5,(D2891+364-$D$4+1)/365,IF(D2891&gt;$D$4,($D$5-D2891+1)/365,$D$6/365)),0)</f>
        <v>0.1552186390157384</v>
      </c>
      <c r="S2891" s="28">
        <f>'Data &amp; Parameter'!$E$16*'Data &amp; Parameter'!$E$17*('Data &amp; Parameter'!$E$18+'Data &amp; Parameter'!$E$19)*'Data &amp; Parameter'!$E$20*'Data &amp; Parameter'!$E$37*R2891</f>
        <v>0.53964931846126041</v>
      </c>
      <c r="T2891" s="28">
        <f t="shared" si="45"/>
        <v>1.0793065746036148</v>
      </c>
    </row>
    <row r="2892" spans="1:20" ht="15.75" customHeight="1" x14ac:dyDescent="0.35">
      <c r="A2892">
        <v>2885</v>
      </c>
      <c r="B2892" s="76">
        <v>44245.350046296298</v>
      </c>
      <c r="C2892" s="1" t="s">
        <v>9120</v>
      </c>
      <c r="D2892" s="76">
        <v>44245.350682870368</v>
      </c>
      <c r="E2892" s="1" t="s">
        <v>9121</v>
      </c>
      <c r="F2892" s="1" t="s">
        <v>9122</v>
      </c>
      <c r="G2892" s="1" t="s">
        <v>123</v>
      </c>
      <c r="H2892" s="1" t="s">
        <v>124</v>
      </c>
      <c r="I2892" s="1" t="s">
        <v>125</v>
      </c>
      <c r="J2892" s="1" t="s">
        <v>9093</v>
      </c>
      <c r="K2892" s="1" t="s">
        <v>9094</v>
      </c>
      <c r="L2892">
        <f>ROUNDUP(IF(B2892&gt;$D$4,0,($D$4-B2892+1)/365),0)</f>
        <v>0</v>
      </c>
      <c r="M2892">
        <f>ROUNDUP(IF(B2892&gt;$D$5,0,($D$5-B2892+1)/365),0)</f>
        <v>1</v>
      </c>
      <c r="N2892" s="28">
        <f>IF(OR(L2892=1,M2892=1),IF(B2892+364&lt;=$D$5,(B2892+364-$D$4+1)/365,IF(B2892&gt;$D$4,($D$5-B2892+1)/365,$D$6/365)),0)</f>
        <v>0.15520535261288113</v>
      </c>
      <c r="O2892" s="28">
        <f>'Data &amp; Parameter'!$E$16*'Data &amp; Parameter'!$E$17*('Data &amp; Parameter'!$E$18+'Data &amp; Parameter'!$E$19)*'Data &amp; Parameter'!$E$20*'Data &amp; Parameter'!$E$37*N2892</f>
        <v>0.53960312556656564</v>
      </c>
      <c r="P2892">
        <f>ROUNDUP(IF(D2892&gt;$D$4,0,($D$4-D2892+1)/365),0)</f>
        <v>0</v>
      </c>
      <c r="Q2892">
        <f>ROUNDUP(IF(D2892&gt;$D$5,0,($D$5-D2892+1)/365),0)</f>
        <v>1</v>
      </c>
      <c r="R2892" s="28">
        <f>IF(OR(P2892=1,Q2892=1),IF(D2892+364&lt;=$D$5,(D2892+364-$D$4+1)/365,IF(D2892&gt;$D$4,($D$5-D2892+1)/365,$D$6/365)),0)</f>
        <v>0.15520360857433296</v>
      </c>
      <c r="S2892" s="28">
        <f>'Data &amp; Parameter'!$E$16*'Data &amp; Parameter'!$E$17*('Data &amp; Parameter'!$E$18+'Data &amp; Parameter'!$E$19)*'Data &amp; Parameter'!$E$20*'Data &amp; Parameter'!$E$37*R2892</f>
        <v>0.53959706206014746</v>
      </c>
      <c r="T2892" s="28">
        <f t="shared" si="45"/>
        <v>1.079200187626713</v>
      </c>
    </row>
    <row r="2893" spans="1:20" ht="15.75" customHeight="1" x14ac:dyDescent="0.35">
      <c r="A2893">
        <v>2886</v>
      </c>
      <c r="B2893" s="76">
        <v>44245.353541666671</v>
      </c>
      <c r="C2893" s="1" t="s">
        <v>9123</v>
      </c>
      <c r="D2893" s="76">
        <v>44245.354085648149</v>
      </c>
      <c r="E2893" s="1" t="s">
        <v>9124</v>
      </c>
      <c r="F2893" s="1" t="s">
        <v>9125</v>
      </c>
      <c r="G2893" s="1" t="s">
        <v>123</v>
      </c>
      <c r="H2893" s="1" t="s">
        <v>124</v>
      </c>
      <c r="I2893" s="1" t="s">
        <v>125</v>
      </c>
      <c r="J2893" s="1" t="s">
        <v>9093</v>
      </c>
      <c r="K2893" s="1" t="s">
        <v>9126</v>
      </c>
      <c r="L2893">
        <f>ROUNDUP(IF(B2893&gt;$D$4,0,($D$4-B2893+1)/365),0)</f>
        <v>0</v>
      </c>
      <c r="M2893">
        <f>ROUNDUP(IF(B2893&gt;$D$5,0,($D$5-B2893+1)/365),0)</f>
        <v>1</v>
      </c>
      <c r="N2893" s="28">
        <f>IF(OR(L2893=1,M2893=1),IF(B2893+364&lt;=$D$5,(B2893+364-$D$4+1)/365,IF(B2893&gt;$D$4,($D$5-B2893+1)/365,$D$6/365)),0)</f>
        <v>0.15519577625569606</v>
      </c>
      <c r="O2893" s="28">
        <f>'Data &amp; Parameter'!$E$16*'Data &amp; Parameter'!$E$17*('Data &amp; Parameter'!$E$18+'Data &amp; Parameter'!$E$19)*'Data &amp; Parameter'!$E$20*'Data &amp; Parameter'!$E$37*N2893</f>
        <v>0.53956983140382175</v>
      </c>
      <c r="P2893">
        <f>ROUNDUP(IF(D2893&gt;$D$4,0,($D$4-D2893+1)/365),0)</f>
        <v>0</v>
      </c>
      <c r="Q2893">
        <f>ROUNDUP(IF(D2893&gt;$D$5,0,($D$5-D2893+1)/365),0)</f>
        <v>1</v>
      </c>
      <c r="R2893" s="28">
        <f>IF(OR(P2893=1,Q2893=1),IF(D2893+364&lt;=$D$5,(D2893+364-$D$4+1)/365,IF(D2893&gt;$D$4,($D$5-D2893+1)/365,$D$6/365)),0)</f>
        <v>0.15519428589548326</v>
      </c>
      <c r="S2893" s="28">
        <f>'Data &amp; Parameter'!$E$16*'Data &amp; Parameter'!$E$17*('Data &amp; Parameter'!$E$18+'Data &amp; Parameter'!$E$19)*'Data &amp; Parameter'!$E$20*'Data &amp; Parameter'!$E$37*R2893</f>
        <v>0.53956464986197739</v>
      </c>
      <c r="T2893" s="28">
        <f t="shared" si="45"/>
        <v>1.079134481265799</v>
      </c>
    </row>
    <row r="2894" spans="1:20" ht="15.75" customHeight="1" x14ac:dyDescent="0.35">
      <c r="A2894">
        <v>2887</v>
      </c>
      <c r="B2894" s="76">
        <v>44245.356759259259</v>
      </c>
      <c r="C2894" s="1" t="s">
        <v>9127</v>
      </c>
      <c r="D2894" s="76">
        <v>44245.357766203699</v>
      </c>
      <c r="E2894" s="1" t="s">
        <v>9128</v>
      </c>
      <c r="F2894" s="1" t="s">
        <v>9129</v>
      </c>
      <c r="G2894" s="1" t="s">
        <v>123</v>
      </c>
      <c r="H2894" s="1" t="s">
        <v>124</v>
      </c>
      <c r="I2894" s="1" t="s">
        <v>125</v>
      </c>
      <c r="J2894" s="1" t="s">
        <v>9093</v>
      </c>
      <c r="K2894" s="1" t="s">
        <v>9094</v>
      </c>
      <c r="L2894">
        <f>ROUNDUP(IF(B2894&gt;$D$4,0,($D$4-B2894+1)/365),0)</f>
        <v>0</v>
      </c>
      <c r="M2894">
        <f>ROUNDUP(IF(B2894&gt;$D$5,0,($D$5-B2894+1)/365),0)</f>
        <v>1</v>
      </c>
      <c r="N2894" s="28">
        <f>IF(OR(L2894=1,M2894=1),IF(B2894+364&lt;=$D$5,(B2894+364-$D$4+1)/365,IF(B2894&gt;$D$4,($D$5-B2894+1)/365,$D$6/365)),0)</f>
        <v>0.15518696093353704</v>
      </c>
      <c r="O2894" s="28">
        <f>'Data &amp; Parameter'!$E$16*'Data &amp; Parameter'!$E$17*('Data &amp; Parameter'!$E$18+'Data &amp; Parameter'!$E$19)*'Data &amp; Parameter'!$E$20*'Data &amp; Parameter'!$E$37*N2894</f>
        <v>0.53953918313486837</v>
      </c>
      <c r="P2894">
        <f>ROUNDUP(IF(D2894&gt;$D$4,0,($D$4-D2894+1)/365),0)</f>
        <v>0</v>
      </c>
      <c r="Q2894">
        <f>ROUNDUP(IF(D2894&gt;$D$5,0,($D$5-D2894+1)/365),0)</f>
        <v>1</v>
      </c>
      <c r="R2894" s="28">
        <f>IF(OR(P2894=1,Q2894=1),IF(D2894+364&lt;=$D$5,(D2894+364-$D$4+1)/365,IF(D2894&gt;$D$4,($D$5-D2894+1)/365,$D$6/365)),0)</f>
        <v>0.15518420218164738</v>
      </c>
      <c r="S2894" s="28">
        <f>'Data &amp; Parameter'!$E$16*'Data &amp; Parameter'!$E$17*('Data &amp; Parameter'!$E$18+'Data &amp; Parameter'!$E$19)*'Data &amp; Parameter'!$E$20*'Data &amp; Parameter'!$E$37*R2894</f>
        <v>0.53952959177015547</v>
      </c>
      <c r="T2894" s="28">
        <f t="shared" si="45"/>
        <v>1.0790687749050238</v>
      </c>
    </row>
    <row r="2895" spans="1:20" ht="15.75" customHeight="1" x14ac:dyDescent="0.35">
      <c r="A2895">
        <v>2888</v>
      </c>
      <c r="B2895" s="76">
        <v>44245.360405092593</v>
      </c>
      <c r="C2895" s="1" t="s">
        <v>9130</v>
      </c>
      <c r="D2895" s="76">
        <v>44245.361145833333</v>
      </c>
      <c r="E2895" s="1" t="s">
        <v>9131</v>
      </c>
      <c r="F2895" s="1" t="s">
        <v>9132</v>
      </c>
      <c r="G2895" s="1" t="s">
        <v>123</v>
      </c>
      <c r="H2895" s="1" t="s">
        <v>124</v>
      </c>
      <c r="I2895" s="1" t="s">
        <v>125</v>
      </c>
      <c r="J2895" s="1" t="s">
        <v>9093</v>
      </c>
      <c r="K2895" s="1" t="s">
        <v>9094</v>
      </c>
      <c r="L2895">
        <f>ROUNDUP(IF(B2895&gt;$D$4,0,($D$4-B2895+1)/365),0)</f>
        <v>0</v>
      </c>
      <c r="M2895">
        <f>ROUNDUP(IF(B2895&gt;$D$5,0,($D$5-B2895+1)/365),0)</f>
        <v>1</v>
      </c>
      <c r="N2895" s="28">
        <f>IF(OR(L2895=1,M2895=1),IF(B2895+364&lt;=$D$5,(B2895+364-$D$4+1)/365,IF(B2895&gt;$D$4,($D$5-B2895+1)/365,$D$6/365)),0)</f>
        <v>0.1551769723490595</v>
      </c>
      <c r="O2895" s="28">
        <f>'Data &amp; Parameter'!$E$16*'Data &amp; Parameter'!$E$17*('Data &amp; Parameter'!$E$18+'Data &amp; Parameter'!$E$19)*'Data &amp; Parameter'!$E$20*'Data &amp; Parameter'!$E$37*N2895</f>
        <v>0.53950445577970108</v>
      </c>
      <c r="P2895">
        <f>ROUNDUP(IF(D2895&gt;$D$4,0,($D$4-D2895+1)/365),0)</f>
        <v>0</v>
      </c>
      <c r="Q2895">
        <f>ROUNDUP(IF(D2895&gt;$D$5,0,($D$5-D2895+1)/365),0)</f>
        <v>1</v>
      </c>
      <c r="R2895" s="28">
        <f>IF(OR(P2895=1,Q2895=1),IF(D2895+364&lt;=$D$5,(D2895+364-$D$4+1)/365,IF(D2895&gt;$D$4,($D$5-D2895+1)/365,$D$6/365)),0)</f>
        <v>0.15517494292237655</v>
      </c>
      <c r="S2895" s="28">
        <f>'Data &amp; Parameter'!$E$16*'Data &amp; Parameter'!$E$17*('Data &amp; Parameter'!$E$18+'Data &amp; Parameter'!$E$19)*'Data &amp; Parameter'!$E$20*'Data &amp; Parameter'!$E$37*R2895</f>
        <v>0.53949740006311142</v>
      </c>
      <c r="T2895" s="28">
        <f t="shared" si="45"/>
        <v>1.0790018558428125</v>
      </c>
    </row>
    <row r="2896" spans="1:20" ht="15.75" customHeight="1" x14ac:dyDescent="0.35">
      <c r="A2896">
        <v>2889</v>
      </c>
      <c r="B2896" s="76">
        <v>44245.363969907412</v>
      </c>
      <c r="C2896" s="1" t="s">
        <v>9133</v>
      </c>
      <c r="D2896" s="76">
        <v>44245.364583333328</v>
      </c>
      <c r="E2896" s="1" t="s">
        <v>9134</v>
      </c>
      <c r="F2896" s="1" t="s">
        <v>9135</v>
      </c>
      <c r="G2896" s="1" t="s">
        <v>123</v>
      </c>
      <c r="H2896" s="1" t="s">
        <v>124</v>
      </c>
      <c r="I2896" s="1" t="s">
        <v>125</v>
      </c>
      <c r="J2896" s="1" t="s">
        <v>9093</v>
      </c>
      <c r="K2896" s="1" t="s">
        <v>9094</v>
      </c>
      <c r="L2896">
        <f>ROUNDUP(IF(B2896&gt;$D$4,0,($D$4-B2896+1)/365),0)</f>
        <v>0</v>
      </c>
      <c r="M2896">
        <f>ROUNDUP(IF(B2896&gt;$D$5,0,($D$5-B2896+1)/365),0)</f>
        <v>1</v>
      </c>
      <c r="N2896" s="28">
        <f>IF(OR(L2896=1,M2896=1),IF(B2896+364&lt;=$D$5,(B2896+364-$D$4+1)/365,IF(B2896&gt;$D$4,($D$5-B2896+1)/365,$D$6/365)),0)</f>
        <v>0.15516720573311793</v>
      </c>
      <c r="O2896" s="28">
        <f>'Data &amp; Parameter'!$E$16*'Data &amp; Parameter'!$E$17*('Data &amp; Parameter'!$E$18+'Data &amp; Parameter'!$E$19)*'Data &amp; Parameter'!$E$20*'Data &amp; Parameter'!$E$37*N2896</f>
        <v>0.53947050014350961</v>
      </c>
      <c r="P2896">
        <f>ROUNDUP(IF(D2896&gt;$D$4,0,($D$4-D2896+1)/365),0)</f>
        <v>0</v>
      </c>
      <c r="Q2896">
        <f>ROUNDUP(IF(D2896&gt;$D$5,0,($D$5-D2896+1)/365),0)</f>
        <v>1</v>
      </c>
      <c r="R2896" s="28">
        <f>IF(OR(P2896=1,Q2896=1),IF(D2896+364&lt;=$D$5,(D2896+364-$D$4+1)/365,IF(D2896&gt;$D$4,($D$5-D2896+1)/365,$D$6/365)),0)</f>
        <v>0.15516552511416853</v>
      </c>
      <c r="S2896" s="28">
        <f>'Data &amp; Parameter'!$E$16*'Data &amp; Parameter'!$E$17*('Data &amp; Parameter'!$E$18+'Data &amp; Parameter'!$E$19)*'Data &amp; Parameter'!$E$20*'Data &amp; Parameter'!$E$37*R2896</f>
        <v>0.53946465712828684</v>
      </c>
      <c r="T2896" s="28">
        <f t="shared" si="45"/>
        <v>1.0789351572717965</v>
      </c>
    </row>
    <row r="2897" spans="1:20" ht="15.75" customHeight="1" x14ac:dyDescent="0.35">
      <c r="A2897">
        <v>2890</v>
      </c>
      <c r="B2897" s="76">
        <v>44245.367650462962</v>
      </c>
      <c r="C2897" s="1" t="s">
        <v>9136</v>
      </c>
      <c r="D2897" s="76">
        <v>44245.368368055555</v>
      </c>
      <c r="E2897" s="1" t="s">
        <v>9137</v>
      </c>
      <c r="F2897" s="1" t="s">
        <v>9138</v>
      </c>
      <c r="G2897" s="1" t="s">
        <v>123</v>
      </c>
      <c r="H2897" s="1" t="s">
        <v>124</v>
      </c>
      <c r="I2897" s="1" t="s">
        <v>125</v>
      </c>
      <c r="J2897" s="1" t="s">
        <v>9093</v>
      </c>
      <c r="K2897" s="1" t="s">
        <v>9094</v>
      </c>
      <c r="L2897">
        <f>ROUNDUP(IF(B2897&gt;$D$4,0,($D$4-B2897+1)/365),0)</f>
        <v>0</v>
      </c>
      <c r="M2897">
        <f>ROUNDUP(IF(B2897&gt;$D$5,0,($D$5-B2897+1)/365),0)</f>
        <v>1</v>
      </c>
      <c r="N2897" s="28">
        <f>IF(OR(L2897=1,M2897=1),IF(B2897+364&lt;=$D$5,(B2897+364-$D$4+1)/365,IF(B2897&gt;$D$4,($D$5-B2897+1)/365,$D$6/365)),0)</f>
        <v>0.15515712201928206</v>
      </c>
      <c r="O2897" s="28">
        <f>'Data &amp; Parameter'!$E$16*'Data &amp; Parameter'!$E$17*('Data &amp; Parameter'!$E$18+'Data &amp; Parameter'!$E$19)*'Data &amp; Parameter'!$E$20*'Data &amp; Parameter'!$E$37*N2897</f>
        <v>0.5394354420516877</v>
      </c>
      <c r="P2897">
        <f>ROUNDUP(IF(D2897&gt;$D$4,0,($D$4-D2897+1)/365),0)</f>
        <v>0</v>
      </c>
      <c r="Q2897">
        <f>ROUNDUP(IF(D2897&gt;$D$5,0,($D$5-D2897+1)/365),0)</f>
        <v>1</v>
      </c>
      <c r="R2897" s="28">
        <f>IF(OR(P2897=1,Q2897=1),IF(D2897+364&lt;=$D$5,(D2897+364-$D$4+1)/365,IF(D2897&gt;$D$4,($D$5-D2897+1)/365,$D$6/365)),0)</f>
        <v>0.15515515601217797</v>
      </c>
      <c r="S2897" s="28">
        <f>'Data &amp; Parameter'!$E$16*'Data &amp; Parameter'!$E$17*('Data &amp; Parameter'!$E$18+'Data &amp; Parameter'!$E$19)*'Data &amp; Parameter'!$E$20*'Data &amp; Parameter'!$E$37*R2897</f>
        <v>0.53942860682622429</v>
      </c>
      <c r="T2897" s="28">
        <f t="shared" si="45"/>
        <v>1.078864048877912</v>
      </c>
    </row>
    <row r="2898" spans="1:20" ht="15.75" customHeight="1" x14ac:dyDescent="0.35">
      <c r="A2898">
        <v>2891</v>
      </c>
      <c r="B2898" s="76">
        <v>44245.37096064815</v>
      </c>
      <c r="C2898" s="1" t="s">
        <v>9139</v>
      </c>
      <c r="D2898" s="76">
        <v>44245.371562500004</v>
      </c>
      <c r="E2898" s="1" t="s">
        <v>9140</v>
      </c>
      <c r="F2898" s="1" t="s">
        <v>9141</v>
      </c>
      <c r="G2898" s="1" t="s">
        <v>123</v>
      </c>
      <c r="H2898" s="1" t="s">
        <v>124</v>
      </c>
      <c r="I2898" s="1" t="s">
        <v>125</v>
      </c>
      <c r="J2898" s="1" t="s">
        <v>9093</v>
      </c>
      <c r="K2898" s="1" t="s">
        <v>9094</v>
      </c>
      <c r="L2898">
        <f>ROUNDUP(IF(B2898&gt;$D$4,0,($D$4-B2898+1)/365),0)</f>
        <v>0</v>
      </c>
      <c r="M2898">
        <f>ROUNDUP(IF(B2898&gt;$D$5,0,($D$5-B2898+1)/365),0)</f>
        <v>1</v>
      </c>
      <c r="N2898" s="28">
        <f>IF(OR(L2898=1,M2898=1),IF(B2898+364&lt;=$D$5,(B2898+364-$D$4+1)/365,IF(B2898&gt;$D$4,($D$5-B2898+1)/365,$D$6/365)),0)</f>
        <v>0.15514805301876775</v>
      </c>
      <c r="O2898" s="28">
        <f>'Data &amp; Parameter'!$E$16*'Data &amp; Parameter'!$E$17*('Data &amp; Parameter'!$E$18+'Data &amp; Parameter'!$E$19)*'Data &amp; Parameter'!$E$20*'Data &amp; Parameter'!$E$37*N2898</f>
        <v>0.53940391181809144</v>
      </c>
      <c r="P2898">
        <f>ROUNDUP(IF(D2898&gt;$D$4,0,($D$4-D2898+1)/365),0)</f>
        <v>0</v>
      </c>
      <c r="Q2898">
        <f>ROUNDUP(IF(D2898&gt;$D$5,0,($D$5-D2898+1)/365),0)</f>
        <v>1</v>
      </c>
      <c r="R2898" s="28">
        <f>IF(OR(P2898=1,Q2898=1),IF(D2898+364&lt;=$D$5,(D2898+364-$D$4+1)/365,IF(D2898&gt;$D$4,($D$5-D2898+1)/365,$D$6/365)),0)</f>
        <v>0.15514640410957789</v>
      </c>
      <c r="S2898" s="28">
        <f>'Data &amp; Parameter'!$E$16*'Data &amp; Parameter'!$E$17*('Data &amp; Parameter'!$E$18+'Data &amp; Parameter'!$E$19)*'Data &amp; Parameter'!$E$20*'Data &amp; Parameter'!$E$37*R2898</f>
        <v>0.53939817904832776</v>
      </c>
      <c r="T2898" s="28">
        <f t="shared" si="45"/>
        <v>1.0788020908664193</v>
      </c>
    </row>
    <row r="2899" spans="1:20" ht="15.75" customHeight="1" x14ac:dyDescent="0.35">
      <c r="A2899">
        <v>2892</v>
      </c>
      <c r="B2899" s="76">
        <v>44245.374710648146</v>
      </c>
      <c r="C2899" s="1" t="s">
        <v>9142</v>
      </c>
      <c r="D2899" s="76">
        <v>44245.375347222223</v>
      </c>
      <c r="E2899" s="1" t="s">
        <v>9143</v>
      </c>
      <c r="F2899" s="1" t="s">
        <v>9144</v>
      </c>
      <c r="G2899" s="1" t="s">
        <v>123</v>
      </c>
      <c r="H2899" s="1" t="s">
        <v>124</v>
      </c>
      <c r="I2899" s="1" t="s">
        <v>125</v>
      </c>
      <c r="J2899" s="1" t="s">
        <v>9093</v>
      </c>
      <c r="K2899" s="1" t="s">
        <v>9126</v>
      </c>
      <c r="L2899">
        <f>ROUNDUP(IF(B2899&gt;$D$4,0,($D$4-B2899+1)/365),0)</f>
        <v>0</v>
      </c>
      <c r="M2899">
        <f>ROUNDUP(IF(B2899&gt;$D$5,0,($D$5-B2899+1)/365),0)</f>
        <v>1</v>
      </c>
      <c r="N2899" s="28">
        <f>IF(OR(L2899=1,M2899=1),IF(B2899+364&lt;=$D$5,(B2899+364-$D$4+1)/365,IF(B2899&gt;$D$4,($D$5-B2899+1)/365,$D$6/365)),0)</f>
        <v>0.15513777904617537</v>
      </c>
      <c r="O2899" s="28">
        <f>'Data &amp; Parameter'!$E$16*'Data &amp; Parameter'!$E$17*('Data &amp; Parameter'!$E$18+'Data &amp; Parameter'!$E$19)*'Data &amp; Parameter'!$E$20*'Data &amp; Parameter'!$E$37*N2899</f>
        <v>0.53936819225282195</v>
      </c>
      <c r="P2899">
        <f>ROUNDUP(IF(D2899&gt;$D$4,0,($D$4-D2899+1)/365),0)</f>
        <v>0</v>
      </c>
      <c r="Q2899">
        <f>ROUNDUP(IF(D2899&gt;$D$5,0,($D$5-D2899+1)/365),0)</f>
        <v>1</v>
      </c>
      <c r="R2899" s="28">
        <f>IF(OR(P2899=1,Q2899=1),IF(D2899+364&lt;=$D$5,(D2899+364-$D$4+1)/365,IF(D2899&gt;$D$4,($D$5-D2899+1)/365,$D$6/365)),0)</f>
        <v>0.15513603500760725</v>
      </c>
      <c r="S2899" s="28">
        <f>'Data &amp; Parameter'!$E$16*'Data &amp; Parameter'!$E$17*('Data &amp; Parameter'!$E$18+'Data &amp; Parameter'!$E$19)*'Data &amp; Parameter'!$E$20*'Data &amp; Parameter'!$E$37*R2899</f>
        <v>0.53936212874633438</v>
      </c>
      <c r="T2899" s="28">
        <f t="shared" si="45"/>
        <v>1.0787303209991563</v>
      </c>
    </row>
    <row r="2900" spans="1:20" ht="15.75" customHeight="1" x14ac:dyDescent="0.35">
      <c r="A2900">
        <v>2893</v>
      </c>
      <c r="B2900" s="76">
        <v>44245.377928240741</v>
      </c>
      <c r="C2900" s="1" t="s">
        <v>9145</v>
      </c>
      <c r="D2900" s="76">
        <v>44245.378854166665</v>
      </c>
      <c r="E2900" s="1" t="s">
        <v>9146</v>
      </c>
      <c r="F2900" s="1" t="s">
        <v>9147</v>
      </c>
      <c r="G2900" s="1" t="s">
        <v>123</v>
      </c>
      <c r="H2900" s="1" t="s">
        <v>124</v>
      </c>
      <c r="I2900" s="1" t="s">
        <v>125</v>
      </c>
      <c r="J2900" s="1" t="s">
        <v>9093</v>
      </c>
      <c r="K2900" s="1" t="s">
        <v>9148</v>
      </c>
      <c r="L2900">
        <f>ROUNDUP(IF(B2900&gt;$D$4,0,($D$4-B2900+1)/365),0)</f>
        <v>0</v>
      </c>
      <c r="M2900">
        <f>ROUNDUP(IF(B2900&gt;$D$5,0,($D$5-B2900+1)/365),0)</f>
        <v>1</v>
      </c>
      <c r="N2900" s="28">
        <f>IF(OR(L2900=1,M2900=1),IF(B2900+364&lt;=$D$5,(B2900+364-$D$4+1)/365,IF(B2900&gt;$D$4,($D$5-B2900+1)/365,$D$6/365)),0)</f>
        <v>0.1551289637239964</v>
      </c>
      <c r="O2900" s="28">
        <f>'Data &amp; Parameter'!$E$16*'Data &amp; Parameter'!$E$17*('Data &amp; Parameter'!$E$18+'Data &amp; Parameter'!$E$19)*'Data &amp; Parameter'!$E$20*'Data &amp; Parameter'!$E$37*N2900</f>
        <v>0.53933754398379918</v>
      </c>
      <c r="P2900">
        <f>ROUNDUP(IF(D2900&gt;$D$4,0,($D$4-D2900+1)/365),0)</f>
        <v>0</v>
      </c>
      <c r="Q2900">
        <f>ROUNDUP(IF(D2900&gt;$D$5,0,($D$5-D2900+1)/365),0)</f>
        <v>1</v>
      </c>
      <c r="R2900" s="28">
        <f>IF(OR(P2900=1,Q2900=1),IF(D2900+364&lt;=$D$5,(D2900+364-$D$4+1)/365,IF(D2900&gt;$D$4,($D$5-D2900+1)/365,$D$6/365)),0)</f>
        <v>0.15512642694064271</v>
      </c>
      <c r="S2900" s="28">
        <f>'Data &amp; Parameter'!$E$16*'Data &amp; Parameter'!$E$17*('Data &amp; Parameter'!$E$18+'Data &amp; Parameter'!$E$19)*'Data &amp; Parameter'!$E$20*'Data &amp; Parameter'!$E$37*R2900</f>
        <v>0.53932872433806212</v>
      </c>
      <c r="T2900" s="28">
        <f t="shared" si="45"/>
        <v>1.0786662683218613</v>
      </c>
    </row>
    <row r="2901" spans="1:20" ht="15.75" customHeight="1" x14ac:dyDescent="0.35">
      <c r="A2901">
        <v>2894</v>
      </c>
      <c r="B2901" s="76">
        <v>44245.383888888886</v>
      </c>
      <c r="C2901" s="1" t="s">
        <v>9149</v>
      </c>
      <c r="D2901" s="76">
        <v>44245.384317129632</v>
      </c>
      <c r="E2901" s="1" t="s">
        <v>9150</v>
      </c>
      <c r="F2901" s="1" t="s">
        <v>9151</v>
      </c>
      <c r="G2901" s="1" t="s">
        <v>123</v>
      </c>
      <c r="H2901" s="1" t="s">
        <v>124</v>
      </c>
      <c r="I2901" s="1" t="s">
        <v>125</v>
      </c>
      <c r="J2901" s="1" t="s">
        <v>9152</v>
      </c>
      <c r="K2901" s="1" t="s">
        <v>9094</v>
      </c>
      <c r="L2901">
        <f>ROUNDUP(IF(B2901&gt;$D$4,0,($D$4-B2901+1)/365),0)</f>
        <v>0</v>
      </c>
      <c r="M2901">
        <f>ROUNDUP(IF(B2901&gt;$D$5,0,($D$5-B2901+1)/365),0)</f>
        <v>1</v>
      </c>
      <c r="N2901" s="28">
        <f>IF(OR(L2901=1,M2901=1),IF(B2901+364&lt;=$D$5,(B2901+364-$D$4+1)/365,IF(B2901&gt;$D$4,($D$5-B2901+1)/365,$D$6/365)),0)</f>
        <v>0.15511263318113466</v>
      </c>
      <c r="O2901" s="28">
        <f>'Data &amp; Parameter'!$E$16*'Data &amp; Parameter'!$E$17*('Data &amp; Parameter'!$E$18+'Data &amp; Parameter'!$E$19)*'Data &amp; Parameter'!$E$20*'Data &amp; Parameter'!$E$37*N2901</f>
        <v>0.53928076751428933</v>
      </c>
      <c r="P2901">
        <f>ROUNDUP(IF(D2901&gt;$D$4,0,($D$4-D2901+1)/365),0)</f>
        <v>0</v>
      </c>
      <c r="Q2901">
        <f>ROUNDUP(IF(D2901&gt;$D$5,0,($D$5-D2901+1)/365),0)</f>
        <v>1</v>
      </c>
      <c r="R2901" s="28">
        <f>IF(OR(P2901=1,Q2901=1),IF(D2901+364&lt;=$D$5,(D2901+364-$D$4+1)/365,IF(D2901&gt;$D$4,($D$5-D2901+1)/365,$D$6/365)),0)</f>
        <v>0.15511145991881614</v>
      </c>
      <c r="S2901" s="28">
        <f>'Data &amp; Parameter'!$E$16*'Data &amp; Parameter'!$E$17*('Data &amp; Parameter'!$E$18+'Data &amp; Parameter'!$E$19)*'Data &amp; Parameter'!$E$20*'Data &amp; Parameter'!$E$37*R2901</f>
        <v>0.5392766884280753</v>
      </c>
      <c r="T2901" s="28">
        <f t="shared" si="45"/>
        <v>1.0785574559423647</v>
      </c>
    </row>
    <row r="2902" spans="1:20" ht="15.75" customHeight="1" x14ac:dyDescent="0.35">
      <c r="A2902">
        <v>2895</v>
      </c>
      <c r="B2902" s="76">
        <v>44245.387222222227</v>
      </c>
      <c r="C2902" s="1" t="s">
        <v>9153</v>
      </c>
      <c r="D2902" s="76">
        <v>44245.387708333335</v>
      </c>
      <c r="E2902" s="1" t="s">
        <v>9154</v>
      </c>
      <c r="F2902" s="1" t="s">
        <v>9155</v>
      </c>
      <c r="G2902" s="1" t="s">
        <v>123</v>
      </c>
      <c r="H2902" s="1" t="s">
        <v>124</v>
      </c>
      <c r="I2902" s="1" t="s">
        <v>125</v>
      </c>
      <c r="J2902" s="1" t="s">
        <v>9156</v>
      </c>
      <c r="K2902" s="1" t="s">
        <v>9094</v>
      </c>
      <c r="L2902">
        <f>ROUNDUP(IF(B2902&gt;$D$4,0,($D$4-B2902+1)/365),0)</f>
        <v>0</v>
      </c>
      <c r="M2902">
        <f>ROUNDUP(IF(B2902&gt;$D$5,0,($D$5-B2902+1)/365),0)</f>
        <v>1</v>
      </c>
      <c r="N2902" s="28">
        <f>IF(OR(L2902=1,M2902=1),IF(B2902+364&lt;=$D$5,(B2902+364-$D$4+1)/365,IF(B2902&gt;$D$4,($D$5-B2902+1)/365,$D$6/365)),0)</f>
        <v>0.15510350076102153</v>
      </c>
      <c r="O2902" s="28">
        <f>'Data &amp; Parameter'!$E$16*'Data &amp; Parameter'!$E$17*('Data &amp; Parameter'!$E$18+'Data &amp; Parameter'!$E$19)*'Data &amp; Parameter'!$E$20*'Data &amp; Parameter'!$E$37*N2902</f>
        <v>0.53924901678949744</v>
      </c>
      <c r="P2902">
        <f>ROUNDUP(IF(D2902&gt;$D$4,0,($D$4-D2902+1)/365),0)</f>
        <v>0</v>
      </c>
      <c r="Q2902">
        <f>ROUNDUP(IF(D2902&gt;$D$5,0,($D$5-D2902+1)/365),0)</f>
        <v>1</v>
      </c>
      <c r="R2902" s="28">
        <f>IF(OR(P2902=1,Q2902=1),IF(D2902+364&lt;=$D$5,(D2902+364-$D$4+1)/365,IF(D2902&gt;$D$4,($D$5-D2902+1)/365,$D$6/365)),0)</f>
        <v>0.15510216894976583</v>
      </c>
      <c r="S2902" s="28">
        <f>'Data &amp; Parameter'!$E$16*'Data &amp; Parameter'!$E$17*('Data &amp; Parameter'!$E$18+'Data &amp; Parameter'!$E$19)*'Data &amp; Parameter'!$E$20*'Data &amp; Parameter'!$E$37*R2902</f>
        <v>0.53924438647550288</v>
      </c>
      <c r="T2902" s="28">
        <f t="shared" si="45"/>
        <v>1.0784934032650004</v>
      </c>
    </row>
    <row r="2903" spans="1:20" ht="15.75" customHeight="1" x14ac:dyDescent="0.35">
      <c r="A2903">
        <v>2896</v>
      </c>
      <c r="B2903" s="76">
        <v>44245.391550925924</v>
      </c>
      <c r="C2903" s="1" t="s">
        <v>9157</v>
      </c>
      <c r="D2903" s="76">
        <v>44245.392569444448</v>
      </c>
      <c r="E2903" s="1" t="s">
        <v>9158</v>
      </c>
      <c r="F2903" s="1" t="s">
        <v>9159</v>
      </c>
      <c r="G2903" s="1" t="s">
        <v>123</v>
      </c>
      <c r="H2903" s="1" t="s">
        <v>124</v>
      </c>
      <c r="I2903" s="1" t="s">
        <v>125</v>
      </c>
      <c r="J2903" s="1" t="s">
        <v>9093</v>
      </c>
      <c r="K2903" s="1" t="s">
        <v>9160</v>
      </c>
      <c r="L2903">
        <f>ROUNDUP(IF(B2903&gt;$D$4,0,($D$4-B2903+1)/365),0)</f>
        <v>0</v>
      </c>
      <c r="M2903">
        <f>ROUNDUP(IF(B2903&gt;$D$5,0,($D$5-B2903+1)/365),0)</f>
        <v>1</v>
      </c>
      <c r="N2903" s="28">
        <f>IF(OR(L2903=1,M2903=1),IF(B2903+364&lt;=$D$5,(B2903+364-$D$4+1)/365,IF(B2903&gt;$D$4,($D$5-B2903+1)/365,$D$6/365)),0)</f>
        <v>0.1550916412988381</v>
      </c>
      <c r="O2903" s="28">
        <f>'Data &amp; Parameter'!$E$16*'Data &amp; Parameter'!$E$17*('Data &amp; Parameter'!$E$18+'Data &amp; Parameter'!$E$19)*'Data &amp; Parameter'!$E$20*'Data &amp; Parameter'!$E$37*N2903</f>
        <v>0.53920778494565968</v>
      </c>
      <c r="P2903">
        <f>ROUNDUP(IF(D2903&gt;$D$4,0,($D$4-D2903+1)/365),0)</f>
        <v>0</v>
      </c>
      <c r="Q2903">
        <f>ROUNDUP(IF(D2903&gt;$D$5,0,($D$5-D2903+1)/365),0)</f>
        <v>1</v>
      </c>
      <c r="R2903" s="28">
        <f>IF(OR(P2903=1,Q2903=1),IF(D2903+364&lt;=$D$5,(D2903+364-$D$4+1)/365,IF(D2903&gt;$D$4,($D$5-D2903+1)/365,$D$6/365)),0)</f>
        <v>0.15508885083712912</v>
      </c>
      <c r="S2903" s="28">
        <f>'Data &amp; Parameter'!$E$16*'Data &amp; Parameter'!$E$17*('Data &amp; Parameter'!$E$18+'Data &amp; Parameter'!$E$19)*'Data &amp; Parameter'!$E$20*'Data &amp; Parameter'!$E$37*R2903</f>
        <v>0.53919808333527974</v>
      </c>
      <c r="T2903" s="28">
        <f t="shared" si="45"/>
        <v>1.0784058682809394</v>
      </c>
    </row>
    <row r="2904" spans="1:20" ht="15.75" customHeight="1" x14ac:dyDescent="0.35">
      <c r="A2904">
        <v>2897</v>
      </c>
      <c r="B2904" s="76">
        <v>44245.396458333329</v>
      </c>
      <c r="C2904" s="1" t="s">
        <v>9161</v>
      </c>
      <c r="D2904" s="76">
        <v>44245.397002314814</v>
      </c>
      <c r="E2904" s="1" t="s">
        <v>9162</v>
      </c>
      <c r="F2904" s="1" t="s">
        <v>9163</v>
      </c>
      <c r="G2904" s="1" t="s">
        <v>123</v>
      </c>
      <c r="H2904" s="1" t="s">
        <v>124</v>
      </c>
      <c r="I2904" s="1" t="s">
        <v>125</v>
      </c>
      <c r="J2904" s="1" t="s">
        <v>9093</v>
      </c>
      <c r="K2904" s="1" t="s">
        <v>9094</v>
      </c>
      <c r="L2904">
        <f>ROUNDUP(IF(B2904&gt;$D$4,0,($D$4-B2904+1)/365),0)</f>
        <v>0</v>
      </c>
      <c r="M2904">
        <f>ROUNDUP(IF(B2904&gt;$D$5,0,($D$5-B2904+1)/365),0)</f>
        <v>1</v>
      </c>
      <c r="N2904" s="28">
        <f>IF(OR(L2904=1,M2904=1),IF(B2904+364&lt;=$D$5,(B2904+364-$D$4+1)/365,IF(B2904&gt;$D$4,($D$5-B2904+1)/365,$D$6/365)),0)</f>
        <v>0.15507819634704365</v>
      </c>
      <c r="O2904" s="28">
        <f>'Data &amp; Parameter'!$E$16*'Data &amp; Parameter'!$E$17*('Data &amp; Parameter'!$E$18+'Data &amp; Parameter'!$E$19)*'Data &amp; Parameter'!$E$20*'Data &amp; Parameter'!$E$37*N2904</f>
        <v>0.53916104082318428</v>
      </c>
      <c r="P2904">
        <f>ROUNDUP(IF(D2904&gt;$D$4,0,($D$4-D2904+1)/365),0)</f>
        <v>0</v>
      </c>
      <c r="Q2904">
        <f>ROUNDUP(IF(D2904&gt;$D$5,0,($D$5-D2904+1)/365),0)</f>
        <v>1</v>
      </c>
      <c r="R2904" s="28">
        <f>IF(OR(P2904=1,Q2904=1),IF(D2904+364&lt;=$D$5,(D2904+364-$D$4+1)/365,IF(D2904&gt;$D$4,($D$5-D2904+1)/365,$D$6/365)),0)</f>
        <v>0.15507670598681092</v>
      </c>
      <c r="S2904" s="28">
        <f>'Data &amp; Parameter'!$E$16*'Data &amp; Parameter'!$E$17*('Data &amp; Parameter'!$E$18+'Data &amp; Parameter'!$E$19)*'Data &amp; Parameter'!$E$20*'Data &amp; Parameter'!$E$37*R2904</f>
        <v>0.53915585928127052</v>
      </c>
      <c r="T2904" s="28">
        <f t="shared" si="45"/>
        <v>1.0783169001044548</v>
      </c>
    </row>
    <row r="2905" spans="1:20" ht="15.75" customHeight="1" x14ac:dyDescent="0.35">
      <c r="A2905">
        <v>2898</v>
      </c>
      <c r="B2905" s="76">
        <v>44245.443738425922</v>
      </c>
      <c r="C2905" s="1" t="s">
        <v>9164</v>
      </c>
      <c r="D2905" s="76">
        <v>44245.444756944446</v>
      </c>
      <c r="E2905" s="1" t="s">
        <v>9165</v>
      </c>
      <c r="F2905" s="1" t="s">
        <v>9166</v>
      </c>
      <c r="G2905" s="1" t="s">
        <v>123</v>
      </c>
      <c r="H2905" s="1" t="s">
        <v>124</v>
      </c>
      <c r="I2905" s="1" t="s">
        <v>125</v>
      </c>
      <c r="J2905" s="1" t="s">
        <v>9093</v>
      </c>
      <c r="K2905" s="1" t="s">
        <v>9167</v>
      </c>
      <c r="L2905">
        <f>ROUNDUP(IF(B2905&gt;$D$4,0,($D$4-B2905+1)/365),0)</f>
        <v>0</v>
      </c>
      <c r="M2905">
        <f>ROUNDUP(IF(B2905&gt;$D$5,0,($D$5-B2905+1)/365),0)</f>
        <v>1</v>
      </c>
      <c r="N2905" s="28">
        <f>IF(OR(L2905=1,M2905=1),IF(B2905+364&lt;=$D$5,(B2905+364-$D$4+1)/365,IF(B2905&gt;$D$4,($D$5-B2905+1)/365,$D$6/365)),0)</f>
        <v>0.15494866184678968</v>
      </c>
      <c r="O2905" s="28">
        <f>'Data &amp; Parameter'!$E$16*'Data &amp; Parameter'!$E$17*('Data &amp; Parameter'!$E$18+'Data &amp; Parameter'!$E$19)*'Data &amp; Parameter'!$E$20*'Data &amp; Parameter'!$E$37*N2905</f>
        <v>0.5387106876618466</v>
      </c>
      <c r="P2905">
        <f>ROUNDUP(IF(D2905&gt;$D$4,0,($D$4-D2905+1)/365),0)</f>
        <v>0</v>
      </c>
      <c r="Q2905">
        <f>ROUNDUP(IF(D2905&gt;$D$5,0,($D$5-D2905+1)/365),0)</f>
        <v>1</v>
      </c>
      <c r="R2905" s="28">
        <f>IF(OR(P2905=1,Q2905=1),IF(D2905+364&lt;=$D$5,(D2905+364-$D$4+1)/365,IF(D2905&gt;$D$4,($D$5-D2905+1)/365,$D$6/365)),0)</f>
        <v>0.1549458713850807</v>
      </c>
      <c r="S2905" s="28">
        <f>'Data &amp; Parameter'!$E$16*'Data &amp; Parameter'!$E$17*('Data &amp; Parameter'!$E$18+'Data &amp; Parameter'!$E$19)*'Data &amp; Parameter'!$E$20*'Data &amp; Parameter'!$E$37*R2905</f>
        <v>0.53870098605146655</v>
      </c>
      <c r="T2905" s="28">
        <f t="shared" si="45"/>
        <v>1.0774116737133133</v>
      </c>
    </row>
    <row r="2906" spans="1:20" ht="15.75" customHeight="1" x14ac:dyDescent="0.35">
      <c r="A2906">
        <v>2899</v>
      </c>
      <c r="B2906" s="76">
        <v>44246.369155092594</v>
      </c>
      <c r="C2906" s="1" t="s">
        <v>9168</v>
      </c>
      <c r="D2906" s="76">
        <v>44246.370115740741</v>
      </c>
      <c r="E2906" s="1" t="s">
        <v>9169</v>
      </c>
      <c r="F2906" s="1" t="s">
        <v>9170</v>
      </c>
      <c r="G2906" s="1" t="s">
        <v>123</v>
      </c>
      <c r="H2906" s="1" t="s">
        <v>124</v>
      </c>
      <c r="I2906" s="1" t="s">
        <v>125</v>
      </c>
      <c r="J2906" s="1" t="s">
        <v>8263</v>
      </c>
      <c r="K2906" s="1" t="s">
        <v>8263</v>
      </c>
      <c r="L2906">
        <f>ROUNDUP(IF(B2906&gt;$D$4,0,($D$4-B2906+1)/365),0)</f>
        <v>0</v>
      </c>
      <c r="M2906">
        <f>ROUNDUP(IF(B2906&gt;$D$5,0,($D$5-B2906+1)/365),0)</f>
        <v>1</v>
      </c>
      <c r="N2906" s="28">
        <f>IF(OR(L2906=1,M2906=1),IF(B2906+364&lt;=$D$5,(B2906+364-$D$4+1)/365,IF(B2906&gt;$D$4,($D$5-B2906+1)/365,$D$6/365)),0)</f>
        <v>0.15241327371892013</v>
      </c>
      <c r="O2906" s="28">
        <f>'Data &amp; Parameter'!$E$16*'Data &amp; Parameter'!$E$17*('Data &amp; Parameter'!$E$18+'Data &amp; Parameter'!$E$19)*'Data &amp; Parameter'!$E$20*'Data &amp; Parameter'!$E$37*N2906</f>
        <v>0.52989589271250526</v>
      </c>
      <c r="P2906">
        <f>ROUNDUP(IF(D2906&gt;$D$4,0,($D$4-D2906+1)/365),0)</f>
        <v>0</v>
      </c>
      <c r="Q2906">
        <f>ROUNDUP(IF(D2906&gt;$D$5,0,($D$5-D2906+1)/365),0)</f>
        <v>1</v>
      </c>
      <c r="R2906" s="28">
        <f>IF(OR(P2906=1,Q2906=1),IF(D2906+364&lt;=$D$5,(D2906+364-$D$4+1)/365,IF(D2906&gt;$D$4,($D$5-D2906+1)/365,$D$6/365)),0)</f>
        <v>0.15241064180618819</v>
      </c>
      <c r="S2906" s="28">
        <f>'Data &amp; Parameter'!$E$16*'Data &amp; Parameter'!$E$17*('Data &amp; Parameter'!$E$18+'Data &amp; Parameter'!$E$19)*'Data &amp; Parameter'!$E$20*'Data &amp; Parameter'!$E$37*R2906</f>
        <v>0.5298867423300444</v>
      </c>
      <c r="T2906" s="28">
        <f t="shared" si="45"/>
        <v>1.0597826350425497</v>
      </c>
    </row>
    <row r="2907" spans="1:20" ht="15.75" customHeight="1" x14ac:dyDescent="0.35">
      <c r="A2907">
        <v>2900</v>
      </c>
      <c r="B2907" s="76">
        <v>44246.380277777775</v>
      </c>
      <c r="C2907" s="1" t="s">
        <v>9171</v>
      </c>
      <c r="D2907" s="76">
        <v>44246.381168981483</v>
      </c>
      <c r="E2907" s="1" t="s">
        <v>9172</v>
      </c>
      <c r="F2907" s="1" t="s">
        <v>9173</v>
      </c>
      <c r="G2907" s="1" t="s">
        <v>123</v>
      </c>
      <c r="H2907" s="1" t="s">
        <v>124</v>
      </c>
      <c r="I2907" s="1" t="s">
        <v>125</v>
      </c>
      <c r="J2907" s="1" t="s">
        <v>8263</v>
      </c>
      <c r="K2907" s="1" t="s">
        <v>8263</v>
      </c>
      <c r="L2907">
        <f>ROUNDUP(IF(B2907&gt;$D$4,0,($D$4-B2907+1)/365),0)</f>
        <v>0</v>
      </c>
      <c r="M2907">
        <f>ROUNDUP(IF(B2907&gt;$D$5,0,($D$5-B2907+1)/365),0)</f>
        <v>1</v>
      </c>
      <c r="N2907" s="28">
        <f>IF(OR(L2907=1,M2907=1),IF(B2907+364&lt;=$D$5,(B2907+364-$D$4+1)/365,IF(B2907&gt;$D$4,($D$5-B2907+1)/365,$D$6/365)),0)</f>
        <v>0.15238280060883669</v>
      </c>
      <c r="O2907" s="28">
        <f>'Data &amp; Parameter'!$E$16*'Data &amp; Parameter'!$E$17*('Data &amp; Parameter'!$E$18+'Data &amp; Parameter'!$E$19)*'Data &amp; Parameter'!$E$20*'Data &amp; Parameter'!$E$37*N2907</f>
        <v>0.5297899467179249</v>
      </c>
      <c r="P2907">
        <f>ROUNDUP(IF(D2907&gt;$D$4,0,($D$4-D2907+1)/365),0)</f>
        <v>0</v>
      </c>
      <c r="Q2907">
        <f>ROUNDUP(IF(D2907&gt;$D$5,0,($D$5-D2907+1)/365),0)</f>
        <v>1</v>
      </c>
      <c r="R2907" s="28">
        <f>IF(OR(P2907=1,Q2907=1),IF(D2907+364&lt;=$D$5,(D2907+364-$D$4+1)/365,IF(D2907&gt;$D$4,($D$5-D2907+1)/365,$D$6/365)),0)</f>
        <v>0.15238035895484134</v>
      </c>
      <c r="S2907" s="28">
        <f>'Data &amp; Parameter'!$E$16*'Data &amp; Parameter'!$E$17*('Data &amp; Parameter'!$E$18+'Data &amp; Parameter'!$E$19)*'Data &amp; Parameter'!$E$20*'Data &amp; Parameter'!$E$37*R2907</f>
        <v>0.52978145780884245</v>
      </c>
      <c r="T2907" s="28">
        <f t="shared" si="45"/>
        <v>1.0595714045267672</v>
      </c>
    </row>
    <row r="2908" spans="1:20" ht="15.75" customHeight="1" x14ac:dyDescent="0.35">
      <c r="A2908">
        <v>2901</v>
      </c>
      <c r="B2908" s="76">
        <v>44246.383993055555</v>
      </c>
      <c r="C2908" s="1" t="s">
        <v>9174</v>
      </c>
      <c r="D2908" s="76">
        <v>44246.384548611109</v>
      </c>
      <c r="E2908" s="1" t="s">
        <v>9175</v>
      </c>
      <c r="F2908" s="1" t="s">
        <v>9176</v>
      </c>
      <c r="G2908" s="1" t="s">
        <v>123</v>
      </c>
      <c r="H2908" s="1" t="s">
        <v>124</v>
      </c>
      <c r="I2908" s="1" t="s">
        <v>125</v>
      </c>
      <c r="J2908" s="1" t="s">
        <v>8263</v>
      </c>
      <c r="K2908" s="1" t="s">
        <v>8263</v>
      </c>
      <c r="L2908">
        <f>ROUNDUP(IF(B2908&gt;$D$4,0,($D$4-B2908+1)/365),0)</f>
        <v>0</v>
      </c>
      <c r="M2908">
        <f>ROUNDUP(IF(B2908&gt;$D$5,0,($D$5-B2908+1)/365),0)</f>
        <v>1</v>
      </c>
      <c r="N2908" s="28">
        <f>IF(OR(L2908=1,M2908=1),IF(B2908+364&lt;=$D$5,(B2908+364-$D$4+1)/365,IF(B2908&gt;$D$4,($D$5-B2908+1)/365,$D$6/365)),0)</f>
        <v>0.15237262176560262</v>
      </c>
      <c r="O2908" s="28">
        <f>'Data &amp; Parameter'!$E$16*'Data &amp; Parameter'!$E$17*('Data &amp; Parameter'!$E$18+'Data &amp; Parameter'!$E$19)*'Data &amp; Parameter'!$E$20*'Data &amp; Parameter'!$E$37*N2908</f>
        <v>0.52975455788930981</v>
      </c>
      <c r="P2908">
        <f>ROUNDUP(IF(D2908&gt;$D$4,0,($D$4-D2908+1)/365),0)</f>
        <v>0</v>
      </c>
      <c r="Q2908">
        <f>ROUNDUP(IF(D2908&gt;$D$5,0,($D$5-D2908+1)/365),0)</f>
        <v>1</v>
      </c>
      <c r="R2908" s="28">
        <f>IF(OR(P2908=1,Q2908=1),IF(D2908+364&lt;=$D$5,(D2908+364-$D$4+1)/365,IF(D2908&gt;$D$4,($D$5-D2908+1)/365,$D$6/365)),0)</f>
        <v>0.15237109969559043</v>
      </c>
      <c r="S2908" s="28">
        <f>'Data &amp; Parameter'!$E$16*'Data &amp; Parameter'!$E$17*('Data &amp; Parameter'!$E$18+'Data &amp; Parameter'!$E$19)*'Data &amp; Parameter'!$E$20*'Data &amp; Parameter'!$E$37*R2908</f>
        <v>0.52974926610186768</v>
      </c>
      <c r="T2908" s="28">
        <f t="shared" si="45"/>
        <v>1.0595038239911774</v>
      </c>
    </row>
    <row r="2909" spans="1:20" ht="15.75" customHeight="1" x14ac:dyDescent="0.35">
      <c r="A2909">
        <v>2902</v>
      </c>
      <c r="B2909" s="76">
        <v>44246.391018518523</v>
      </c>
      <c r="C2909" s="1" t="s">
        <v>9177</v>
      </c>
      <c r="D2909" s="76">
        <v>44246.39162037037</v>
      </c>
      <c r="E2909" s="1" t="s">
        <v>9178</v>
      </c>
      <c r="F2909" s="1" t="s">
        <v>9179</v>
      </c>
      <c r="G2909" s="1" t="s">
        <v>123</v>
      </c>
      <c r="H2909" s="1" t="s">
        <v>124</v>
      </c>
      <c r="I2909" s="1" t="s">
        <v>125</v>
      </c>
      <c r="J2909" s="1" t="s">
        <v>8263</v>
      </c>
      <c r="K2909" s="1" t="s">
        <v>8263</v>
      </c>
      <c r="L2909">
        <f>ROUNDUP(IF(B2909&gt;$D$4,0,($D$4-B2909+1)/365),0)</f>
        <v>0</v>
      </c>
      <c r="M2909">
        <f>ROUNDUP(IF(B2909&gt;$D$5,0,($D$5-B2909+1)/365),0)</f>
        <v>1</v>
      </c>
      <c r="N2909" s="28">
        <f>IF(OR(L2909=1,M2909=1),IF(B2909+364&lt;=$D$5,(B2909+364-$D$4+1)/365,IF(B2909&gt;$D$4,($D$5-B2909+1)/365,$D$6/365)),0)</f>
        <v>0.15235337392185425</v>
      </c>
      <c r="O2909" s="28">
        <f>'Data &amp; Parameter'!$E$16*'Data &amp; Parameter'!$E$17*('Data &amp; Parameter'!$E$18+'Data &amp; Parameter'!$E$19)*'Data &amp; Parameter'!$E$20*'Data &amp; Parameter'!$E$37*N2909</f>
        <v>0.52968763882709846</v>
      </c>
      <c r="P2909">
        <f>ROUNDUP(IF(D2909&gt;$D$4,0,($D$4-D2909+1)/365),0)</f>
        <v>0</v>
      </c>
      <c r="Q2909">
        <f>ROUNDUP(IF(D2909&gt;$D$5,0,($D$5-D2909+1)/365),0)</f>
        <v>1</v>
      </c>
      <c r="R2909" s="28">
        <f>IF(OR(P2909=1,Q2909=1),IF(D2909+364&lt;=$D$5,(D2909+364-$D$4+1)/365,IF(D2909&gt;$D$4,($D$5-D2909+1)/365,$D$6/365)),0)</f>
        <v>0.15235172501268432</v>
      </c>
      <c r="S2909" s="28">
        <f>'Data &amp; Parameter'!$E$16*'Data &amp; Parameter'!$E$17*('Data &amp; Parameter'!$E$18+'Data &amp; Parameter'!$E$19)*'Data &amp; Parameter'!$E$20*'Data &amp; Parameter'!$E$37*R2909</f>
        <v>0.52968190605740406</v>
      </c>
      <c r="T2909" s="28">
        <f t="shared" si="45"/>
        <v>1.0593695448845026</v>
      </c>
    </row>
    <row r="2910" spans="1:20" ht="15.75" customHeight="1" x14ac:dyDescent="0.35">
      <c r="A2910">
        <v>2903</v>
      </c>
      <c r="B2910" s="76">
        <v>44246.394537037035</v>
      </c>
      <c r="C2910" s="1" t="s">
        <v>9180</v>
      </c>
      <c r="D2910" s="76">
        <v>44246.395115740743</v>
      </c>
      <c r="E2910" s="1" t="s">
        <v>9181</v>
      </c>
      <c r="F2910" s="1" t="s">
        <v>9182</v>
      </c>
      <c r="G2910" s="1" t="s">
        <v>123</v>
      </c>
      <c r="H2910" s="1" t="s">
        <v>124</v>
      </c>
      <c r="I2910" s="1" t="s">
        <v>125</v>
      </c>
      <c r="J2910" s="1" t="s">
        <v>8263</v>
      </c>
      <c r="K2910" s="1" t="s">
        <v>8263</v>
      </c>
      <c r="L2910">
        <f>ROUNDUP(IF(B2910&gt;$D$4,0,($D$4-B2910+1)/365),0)</f>
        <v>0</v>
      </c>
      <c r="M2910">
        <f>ROUNDUP(IF(B2910&gt;$D$5,0,($D$5-B2910+1)/365),0)</f>
        <v>1</v>
      </c>
      <c r="N2910" s="28">
        <f>IF(OR(L2910=1,M2910=1),IF(B2910+364&lt;=$D$5,(B2910+364-$D$4+1)/365,IF(B2910&gt;$D$4,($D$5-B2910+1)/365,$D$6/365)),0)</f>
        <v>0.15234373414511027</v>
      </c>
      <c r="O2910" s="28">
        <f>'Data &amp; Parameter'!$E$16*'Data &amp; Parameter'!$E$17*('Data &amp; Parameter'!$E$18+'Data &amp; Parameter'!$E$19)*'Data &amp; Parameter'!$E$20*'Data &amp; Parameter'!$E$37*N2910</f>
        <v>0.52965412417329794</v>
      </c>
      <c r="P2910">
        <f>ROUNDUP(IF(D2910&gt;$D$4,0,($D$4-D2910+1)/365),0)</f>
        <v>0</v>
      </c>
      <c r="Q2910">
        <f>ROUNDUP(IF(D2910&gt;$D$5,0,($D$5-D2910+1)/365),0)</f>
        <v>1</v>
      </c>
      <c r="R2910" s="28">
        <f>IF(OR(P2910=1,Q2910=1),IF(D2910+364&lt;=$D$5,(D2910+364-$D$4+1)/365,IF(D2910&gt;$D$4,($D$5-D2910+1)/365,$D$6/365)),0)</f>
        <v>0.15234214865549928</v>
      </c>
      <c r="S2910" s="28">
        <f>'Data &amp; Parameter'!$E$16*'Data &amp; Parameter'!$E$17*('Data &amp; Parameter'!$E$18+'Data &amp; Parameter'!$E$19)*'Data &amp; Parameter'!$E$20*'Data &amp; Parameter'!$E$37*R2910</f>
        <v>0.52964861189466028</v>
      </c>
      <c r="T2910" s="28">
        <f t="shared" si="45"/>
        <v>1.0593027360679583</v>
      </c>
    </row>
    <row r="2911" spans="1:20" ht="15.75" customHeight="1" x14ac:dyDescent="0.35">
      <c r="A2911">
        <v>2904</v>
      </c>
      <c r="B2911" s="76">
        <v>44246.398958333331</v>
      </c>
      <c r="C2911" s="1" t="s">
        <v>9183</v>
      </c>
      <c r="D2911" s="76">
        <v>44246.399560185186</v>
      </c>
      <c r="E2911" s="1" t="s">
        <v>9184</v>
      </c>
      <c r="F2911" s="1" t="s">
        <v>9185</v>
      </c>
      <c r="G2911" s="1" t="s">
        <v>123</v>
      </c>
      <c r="H2911" s="1" t="s">
        <v>124</v>
      </c>
      <c r="I2911" s="1" t="s">
        <v>125</v>
      </c>
      <c r="J2911" s="1" t="s">
        <v>8263</v>
      </c>
      <c r="K2911" s="1" t="s">
        <v>8263</v>
      </c>
      <c r="L2911">
        <f>ROUNDUP(IF(B2911&gt;$D$4,0,($D$4-B2911+1)/365),0)</f>
        <v>0</v>
      </c>
      <c r="M2911">
        <f>ROUNDUP(IF(B2911&gt;$D$5,0,($D$5-B2911+1)/365),0)</f>
        <v>1</v>
      </c>
      <c r="N2911" s="28">
        <f>IF(OR(L2911=1,M2911=1),IF(B2911+364&lt;=$D$5,(B2911+364-$D$4+1)/365,IF(B2911&gt;$D$4,($D$5-B2911+1)/365,$D$6/365)),0)</f>
        <v>0.15233162100457154</v>
      </c>
      <c r="O2911" s="28">
        <f>'Data &amp; Parameter'!$E$16*'Data &amp; Parameter'!$E$17*('Data &amp; Parameter'!$E$18+'Data &amp; Parameter'!$E$19)*'Data &amp; Parameter'!$E$20*'Data &amp; Parameter'!$E$37*N2911</f>
        <v>0.5296120103648172</v>
      </c>
      <c r="P2911">
        <f>ROUNDUP(IF(D2911&gt;$D$4,0,($D$4-D2911+1)/365),0)</f>
        <v>0</v>
      </c>
      <c r="Q2911">
        <f>ROUNDUP(IF(D2911&gt;$D$5,0,($D$5-D2911+1)/365),0)</f>
        <v>1</v>
      </c>
      <c r="R2911" s="28">
        <f>IF(OR(P2911=1,Q2911=1),IF(D2911+364&lt;=$D$5,(D2911+364-$D$4+1)/365,IF(D2911&gt;$D$4,($D$5-D2911+1)/365,$D$6/365)),0)</f>
        <v>0.15232997209538165</v>
      </c>
      <c r="S2911" s="28">
        <f>'Data &amp; Parameter'!$E$16*'Data &amp; Parameter'!$E$17*('Data &amp; Parameter'!$E$18+'Data &amp; Parameter'!$E$19)*'Data &amp; Parameter'!$E$20*'Data &amp; Parameter'!$E$37*R2911</f>
        <v>0.52960627759505341</v>
      </c>
      <c r="T2911" s="28">
        <f t="shared" si="45"/>
        <v>1.0592182879598706</v>
      </c>
    </row>
    <row r="2912" spans="1:20" ht="15.75" customHeight="1" x14ac:dyDescent="0.35">
      <c r="A2912">
        <v>2905</v>
      </c>
      <c r="B2912" s="76">
        <v>44246.401724537034</v>
      </c>
      <c r="C2912" s="1" t="s">
        <v>9186</v>
      </c>
      <c r="D2912" s="76">
        <v>44246.402662037042</v>
      </c>
      <c r="E2912" s="1" t="s">
        <v>9187</v>
      </c>
      <c r="F2912" s="1" t="s">
        <v>9188</v>
      </c>
      <c r="G2912" s="1" t="s">
        <v>123</v>
      </c>
      <c r="H2912" s="1" t="s">
        <v>124</v>
      </c>
      <c r="I2912" s="1" t="s">
        <v>125</v>
      </c>
      <c r="J2912" s="1" t="s">
        <v>8263</v>
      </c>
      <c r="K2912" s="1" t="s">
        <v>8263</v>
      </c>
      <c r="L2912">
        <f>ROUNDUP(IF(B2912&gt;$D$4,0,($D$4-B2912+1)/365),0)</f>
        <v>0</v>
      </c>
      <c r="M2912">
        <f>ROUNDUP(IF(B2912&gt;$D$5,0,($D$5-B2912+1)/365),0)</f>
        <v>1</v>
      </c>
      <c r="N2912" s="28">
        <f>IF(OR(L2912=1,M2912=1),IF(B2912+364&lt;=$D$5,(B2912+364-$D$4+1)/365,IF(B2912&gt;$D$4,($D$5-B2912+1)/365,$D$6/365)),0)</f>
        <v>0.15232404236428995</v>
      </c>
      <c r="O2912" s="28">
        <f>'Data &amp; Parameter'!$E$16*'Data &amp; Parameter'!$E$17*('Data &amp; Parameter'!$E$18+'Data &amp; Parameter'!$E$19)*'Data &amp; Parameter'!$E$20*'Data &amp; Parameter'!$E$37*N2912</f>
        <v>0.52958566167313459</v>
      </c>
      <c r="P2912">
        <f>ROUNDUP(IF(D2912&gt;$D$4,0,($D$4-D2912+1)/365),0)</f>
        <v>0</v>
      </c>
      <c r="Q2912">
        <f>ROUNDUP(IF(D2912&gt;$D$5,0,($D$5-D2912+1)/365),0)</f>
        <v>1</v>
      </c>
      <c r="R2912" s="28">
        <f>IF(OR(P2912=1,Q2912=1),IF(D2912+364&lt;=$D$5,(D2912+364-$D$4+1)/365,IF(D2912&gt;$D$4,($D$5-D2912+1)/365,$D$6/365)),0)</f>
        <v>0.15232147387111694</v>
      </c>
      <c r="S2912" s="28">
        <f>'Data &amp; Parameter'!$E$16*'Data &amp; Parameter'!$E$17*('Data &amp; Parameter'!$E$18+'Data &amp; Parameter'!$E$19)*'Data &amp; Parameter'!$E$20*'Data &amp; Parameter'!$E$37*R2912</f>
        <v>0.52957673178173059</v>
      </c>
      <c r="T2912" s="28">
        <f t="shared" si="45"/>
        <v>1.0591623934548653</v>
      </c>
    </row>
    <row r="2913" spans="1:20" ht="15.75" customHeight="1" x14ac:dyDescent="0.35">
      <c r="A2913">
        <v>2906</v>
      </c>
      <c r="B2913" s="76">
        <v>44246.40623842593</v>
      </c>
      <c r="C2913" s="1" t="s">
        <v>9189</v>
      </c>
      <c r="D2913" s="76">
        <v>44246.406840277778</v>
      </c>
      <c r="E2913" s="1" t="s">
        <v>9190</v>
      </c>
      <c r="F2913" s="1" t="s">
        <v>9191</v>
      </c>
      <c r="G2913" s="1" t="s">
        <v>123</v>
      </c>
      <c r="H2913" s="1" t="s">
        <v>124</v>
      </c>
      <c r="I2913" s="1" t="s">
        <v>125</v>
      </c>
      <c r="J2913" s="1" t="s">
        <v>8263</v>
      </c>
      <c r="K2913" s="1" t="s">
        <v>8263</v>
      </c>
      <c r="L2913">
        <f>ROUNDUP(IF(B2913&gt;$D$4,0,($D$4-B2913+1)/365),0)</f>
        <v>0</v>
      </c>
      <c r="M2913">
        <f>ROUNDUP(IF(B2913&gt;$D$5,0,($D$5-B2913+1)/365),0)</f>
        <v>1</v>
      </c>
      <c r="N2913" s="28">
        <f>IF(OR(L2913=1,M2913=1),IF(B2913+364&lt;=$D$5,(B2913+364-$D$4+1)/365,IF(B2913&gt;$D$4,($D$5-B2913+1)/365,$D$6/365)),0)</f>
        <v>0.1523116755453959</v>
      </c>
      <c r="O2913" s="28">
        <f>'Data &amp; Parameter'!$E$16*'Data &amp; Parameter'!$E$17*('Data &amp; Parameter'!$E$18+'Data &amp; Parameter'!$E$19)*'Data &amp; Parameter'!$E$20*'Data &amp; Parameter'!$E$37*N2913</f>
        <v>0.52954266590001076</v>
      </c>
      <c r="P2913">
        <f>ROUNDUP(IF(D2913&gt;$D$4,0,($D$4-D2913+1)/365),0)</f>
        <v>0</v>
      </c>
      <c r="Q2913">
        <f>ROUNDUP(IF(D2913&gt;$D$5,0,($D$5-D2913+1)/365),0)</f>
        <v>1</v>
      </c>
      <c r="R2913" s="28">
        <f>IF(OR(P2913=1,Q2913=1),IF(D2913+364&lt;=$D$5,(D2913+364-$D$4+1)/365,IF(D2913&gt;$D$4,($D$5-D2913+1)/365,$D$6/365)),0)</f>
        <v>0.15231002663622598</v>
      </c>
      <c r="S2913" s="28">
        <f>'Data &amp; Parameter'!$E$16*'Data &amp; Parameter'!$E$17*('Data &amp; Parameter'!$E$18+'Data &amp; Parameter'!$E$19)*'Data &amp; Parameter'!$E$20*'Data &amp; Parameter'!$E$37*R2913</f>
        <v>0.52953693313031636</v>
      </c>
      <c r="T2913" s="28">
        <f t="shared" si="45"/>
        <v>1.0590795990303272</v>
      </c>
    </row>
    <row r="2914" spans="1:20" ht="15.75" customHeight="1" x14ac:dyDescent="0.35">
      <c r="A2914">
        <v>2907</v>
      </c>
      <c r="B2914" s="76">
        <v>44246.411076388889</v>
      </c>
      <c r="C2914" s="1" t="s">
        <v>9192</v>
      </c>
      <c r="D2914" s="76">
        <v>44246.411759259259</v>
      </c>
      <c r="E2914" s="1" t="s">
        <v>9193</v>
      </c>
      <c r="F2914" s="1" t="s">
        <v>9194</v>
      </c>
      <c r="G2914" s="1" t="s">
        <v>123</v>
      </c>
      <c r="H2914" s="1" t="s">
        <v>124</v>
      </c>
      <c r="I2914" s="1" t="s">
        <v>125</v>
      </c>
      <c r="J2914" s="1" t="s">
        <v>8263</v>
      </c>
      <c r="K2914" s="1" t="s">
        <v>8263</v>
      </c>
      <c r="L2914">
        <f>ROUNDUP(IF(B2914&gt;$D$4,0,($D$4-B2914+1)/365),0)</f>
        <v>0</v>
      </c>
      <c r="M2914">
        <f>ROUNDUP(IF(B2914&gt;$D$5,0,($D$5-B2914+1)/365),0)</f>
        <v>1</v>
      </c>
      <c r="N2914" s="28">
        <f>IF(OR(L2914=1,M2914=1),IF(B2914+364&lt;=$D$5,(B2914+364-$D$4+1)/365,IF(B2914&gt;$D$4,($D$5-B2914+1)/365,$D$6/365)),0)</f>
        <v>0.15229842085235798</v>
      </c>
      <c r="O2914" s="28">
        <f>'Data &amp; Parameter'!$E$16*'Data &amp; Parameter'!$E$17*('Data &amp; Parameter'!$E$18+'Data &amp; Parameter'!$E$19)*'Data &amp; Parameter'!$E$20*'Data &amp; Parameter'!$E$37*N2914</f>
        <v>0.52949658325098292</v>
      </c>
      <c r="P2914">
        <f>ROUNDUP(IF(D2914&gt;$D$4,0,($D$4-D2914+1)/365),0)</f>
        <v>0</v>
      </c>
      <c r="Q2914">
        <f>ROUNDUP(IF(D2914&gt;$D$5,0,($D$5-D2914+1)/365),0)</f>
        <v>1</v>
      </c>
      <c r="R2914" s="28">
        <f>IF(OR(P2914=1,Q2914=1),IF(D2914+364&lt;=$D$5,(D2914+364-$D$4+1)/365,IF(D2914&gt;$D$4,($D$5-D2914+1)/365,$D$6/365)),0)</f>
        <v>0.15229654997463213</v>
      </c>
      <c r="S2914" s="28">
        <f>'Data &amp; Parameter'!$E$16*'Data &amp; Parameter'!$E$17*('Data &amp; Parameter'!$E$18+'Data &amp; Parameter'!$E$19)*'Data &amp; Parameter'!$E$20*'Data &amp; Parameter'!$E$37*R2914</f>
        <v>0.52949007876224319</v>
      </c>
      <c r="T2914" s="28">
        <f t="shared" si="45"/>
        <v>1.058986662013226</v>
      </c>
    </row>
    <row r="2915" spans="1:20" ht="15.75" customHeight="1" x14ac:dyDescent="0.35">
      <c r="A2915">
        <v>2908</v>
      </c>
      <c r="B2915" s="76">
        <v>44246.414756944447</v>
      </c>
      <c r="C2915" s="1" t="s">
        <v>9195</v>
      </c>
      <c r="D2915" s="76">
        <v>44246.415451388893</v>
      </c>
      <c r="E2915" s="1" t="s">
        <v>9196</v>
      </c>
      <c r="F2915" s="1" t="s">
        <v>9197</v>
      </c>
      <c r="G2915" s="1" t="s">
        <v>123</v>
      </c>
      <c r="H2915" s="1" t="s">
        <v>124</v>
      </c>
      <c r="I2915" s="1" t="s">
        <v>125</v>
      </c>
      <c r="J2915" s="1" t="s">
        <v>8263</v>
      </c>
      <c r="K2915" s="1" t="s">
        <v>8263</v>
      </c>
      <c r="L2915">
        <f>ROUNDUP(IF(B2915&gt;$D$4,0,($D$4-B2915+1)/365),0)</f>
        <v>0</v>
      </c>
      <c r="M2915">
        <f>ROUNDUP(IF(B2915&gt;$D$5,0,($D$5-B2915+1)/365),0)</f>
        <v>1</v>
      </c>
      <c r="N2915" s="28">
        <f>IF(OR(L2915=1,M2915=1),IF(B2915+364&lt;=$D$5,(B2915+364-$D$4+1)/365,IF(B2915&gt;$D$4,($D$5-B2915+1)/365,$D$6/365)),0)</f>
        <v>0.15228833713850218</v>
      </c>
      <c r="O2915" s="28">
        <f>'Data &amp; Parameter'!$E$16*'Data &amp; Parameter'!$E$17*('Data &amp; Parameter'!$E$18+'Data &amp; Parameter'!$E$19)*'Data &amp; Parameter'!$E$20*'Data &amp; Parameter'!$E$37*N2915</f>
        <v>0.52946152515909173</v>
      </c>
      <c r="P2915">
        <f>ROUNDUP(IF(D2915&gt;$D$4,0,($D$4-D2915+1)/365),0)</f>
        <v>0</v>
      </c>
      <c r="Q2915">
        <f>ROUNDUP(IF(D2915&gt;$D$5,0,($D$5-D2915+1)/365),0)</f>
        <v>1</v>
      </c>
      <c r="R2915" s="28">
        <f>IF(OR(P2915=1,Q2915=1),IF(D2915+364&lt;=$D$5,(D2915+364-$D$4+1)/365,IF(D2915&gt;$D$4,($D$5-D2915+1)/365,$D$6/365)),0)</f>
        <v>0.15228643455097693</v>
      </c>
      <c r="S2915" s="28">
        <f>'Data &amp; Parameter'!$E$16*'Data &amp; Parameter'!$E$17*('Data &amp; Parameter'!$E$18+'Data &amp; Parameter'!$E$19)*'Data &amp; Parameter'!$E$20*'Data &amp; Parameter'!$E$37*R2915</f>
        <v>0.52945491042475434</v>
      </c>
      <c r="T2915" s="28">
        <f t="shared" si="45"/>
        <v>1.0589164355838461</v>
      </c>
    </row>
    <row r="2916" spans="1:20" ht="15.75" customHeight="1" x14ac:dyDescent="0.35">
      <c r="A2916">
        <v>2909</v>
      </c>
      <c r="B2916" s="76">
        <v>44246.423530092594</v>
      </c>
      <c r="C2916" s="1" t="s">
        <v>9198</v>
      </c>
      <c r="D2916" s="76">
        <v>44246.423888888894</v>
      </c>
      <c r="E2916" s="1" t="s">
        <v>9199</v>
      </c>
      <c r="F2916" s="1" t="s">
        <v>9200</v>
      </c>
      <c r="G2916" s="1" t="s">
        <v>123</v>
      </c>
      <c r="H2916" s="1" t="s">
        <v>124</v>
      </c>
      <c r="I2916" s="1" t="s">
        <v>125</v>
      </c>
      <c r="J2916" s="1" t="s">
        <v>8263</v>
      </c>
      <c r="K2916" s="1" t="s">
        <v>8263</v>
      </c>
      <c r="L2916">
        <f>ROUNDUP(IF(B2916&gt;$D$4,0,($D$4-B2916+1)/365),0)</f>
        <v>0</v>
      </c>
      <c r="M2916">
        <f>ROUNDUP(IF(B2916&gt;$D$5,0,($D$5-B2916+1)/365),0)</f>
        <v>1</v>
      </c>
      <c r="N2916" s="28">
        <f>IF(OR(L2916=1,M2916=1),IF(B2916+364&lt;=$D$5,(B2916+364-$D$4+1)/365,IF(B2916&gt;$D$4,($D$5-B2916+1)/365,$D$6/365)),0)</f>
        <v>0.15226430111618119</v>
      </c>
      <c r="O2916" s="28">
        <f>'Data &amp; Parameter'!$E$16*'Data &amp; Parameter'!$E$17*('Data &amp; Parameter'!$E$18+'Data &amp; Parameter'!$E$19)*'Data &amp; Parameter'!$E$20*'Data &amp; Parameter'!$E$37*N2916</f>
        <v>0.52937795901557771</v>
      </c>
      <c r="P2916">
        <f>ROUNDUP(IF(D2916&gt;$D$4,0,($D$4-D2916+1)/365),0)</f>
        <v>0</v>
      </c>
      <c r="Q2916">
        <f>ROUNDUP(IF(D2916&gt;$D$5,0,($D$5-D2916+1)/365),0)</f>
        <v>1</v>
      </c>
      <c r="R2916" s="28">
        <f>IF(OR(P2916=1,Q2916=1),IF(D2916+364&lt;=$D$5,(D2916+364-$D$4+1)/365,IF(D2916&gt;$D$4,($D$5-D2916+1)/365,$D$6/365)),0)</f>
        <v>0.15226331811261917</v>
      </c>
      <c r="S2916" s="28">
        <f>'Data &amp; Parameter'!$E$16*'Data &amp; Parameter'!$E$17*('Data &amp; Parameter'!$E$18+'Data &amp; Parameter'!$E$19)*'Data &amp; Parameter'!$E$20*'Data &amp; Parameter'!$E$37*R2916</f>
        <v>0.52937454140281126</v>
      </c>
      <c r="T2916" s="28">
        <f t="shared" si="45"/>
        <v>1.0587525004183891</v>
      </c>
    </row>
    <row r="2917" spans="1:20" ht="15.75" customHeight="1" x14ac:dyDescent="0.35">
      <c r="A2917">
        <v>2910</v>
      </c>
      <c r="B2917" s="76">
        <v>44246.426203703704</v>
      </c>
      <c r="C2917" s="1" t="s">
        <v>9201</v>
      </c>
      <c r="D2917" s="76">
        <v>44246.426863425921</v>
      </c>
      <c r="E2917" s="1" t="s">
        <v>9202</v>
      </c>
      <c r="F2917" s="1" t="s">
        <v>9203</v>
      </c>
      <c r="G2917" s="1" t="s">
        <v>123</v>
      </c>
      <c r="H2917" s="1" t="s">
        <v>124</v>
      </c>
      <c r="I2917" s="1" t="s">
        <v>125</v>
      </c>
      <c r="J2917" s="1" t="s">
        <v>8263</v>
      </c>
      <c r="K2917" s="1" t="s">
        <v>8263</v>
      </c>
      <c r="L2917">
        <f>ROUNDUP(IF(B2917&gt;$D$4,0,($D$4-B2917+1)/365),0)</f>
        <v>0</v>
      </c>
      <c r="M2917">
        <f>ROUNDUP(IF(B2917&gt;$D$5,0,($D$5-B2917+1)/365),0)</f>
        <v>1</v>
      </c>
      <c r="N2917" s="28">
        <f>IF(OR(L2917=1,M2917=1),IF(B2917+364&lt;=$D$5,(B2917+364-$D$4+1)/365,IF(B2917&gt;$D$4,($D$5-B2917+1)/365,$D$6/365)),0)</f>
        <v>0.15225697615423497</v>
      </c>
      <c r="O2917" s="28">
        <f>'Data &amp; Parameter'!$E$16*'Data &amp; Parameter'!$E$17*('Data &amp; Parameter'!$E$18+'Data &amp; Parameter'!$E$19)*'Data &amp; Parameter'!$E$20*'Data &amp; Parameter'!$E$37*N2917</f>
        <v>0.52935249228846881</v>
      </c>
      <c r="P2917">
        <f>ROUNDUP(IF(D2917&gt;$D$4,0,($D$4-D2917+1)/365),0)</f>
        <v>0</v>
      </c>
      <c r="Q2917">
        <f>ROUNDUP(IF(D2917&gt;$D$5,0,($D$5-D2917+1)/365),0)</f>
        <v>1</v>
      </c>
      <c r="R2917" s="28">
        <f>IF(OR(P2917=1,Q2917=1),IF(D2917+364&lt;=$D$5,(D2917+364-$D$4+1)/365,IF(D2917&gt;$D$4,($D$5-D2917+1)/365,$D$6/365)),0)</f>
        <v>0.15225516869610795</v>
      </c>
      <c r="S2917" s="28">
        <f>'Data &amp; Parameter'!$E$16*'Data &amp; Parameter'!$E$17*('Data &amp; Parameter'!$E$18+'Data &amp; Parameter'!$E$19)*'Data &amp; Parameter'!$E$20*'Data &amp; Parameter'!$E$37*R2917</f>
        <v>0.5293462082909246</v>
      </c>
      <c r="T2917" s="28">
        <f t="shared" si="45"/>
        <v>1.0586987005793933</v>
      </c>
    </row>
    <row r="2918" spans="1:20" ht="15.75" customHeight="1" x14ac:dyDescent="0.35">
      <c r="A2918">
        <v>2911</v>
      </c>
      <c r="B2918" s="76">
        <v>44246.429201388892</v>
      </c>
      <c r="C2918" s="1" t="s">
        <v>9204</v>
      </c>
      <c r="D2918" s="76">
        <v>44246.429988425924</v>
      </c>
      <c r="E2918" s="1" t="s">
        <v>9205</v>
      </c>
      <c r="F2918" s="1" t="s">
        <v>9206</v>
      </c>
      <c r="G2918" s="1" t="s">
        <v>123</v>
      </c>
      <c r="H2918" s="1" t="s">
        <v>124</v>
      </c>
      <c r="I2918" s="1" t="s">
        <v>125</v>
      </c>
      <c r="J2918" s="1" t="s">
        <v>8263</v>
      </c>
      <c r="K2918" s="1" t="s">
        <v>8263</v>
      </c>
      <c r="L2918">
        <f>ROUNDUP(IF(B2918&gt;$D$4,0,($D$4-B2918+1)/365),0)</f>
        <v>0</v>
      </c>
      <c r="M2918">
        <f>ROUNDUP(IF(B2918&gt;$D$5,0,($D$5-B2918+1)/365),0)</f>
        <v>1</v>
      </c>
      <c r="N2918" s="28">
        <f>IF(OR(L2918=1,M2918=1),IF(B2918+364&lt;=$D$5,(B2918+364-$D$4+1)/365,IF(B2918&gt;$D$4,($D$5-B2918+1)/365,$D$6/365)),0)</f>
        <v>0.15224876331810502</v>
      </c>
      <c r="O2918" s="28">
        <f>'Data &amp; Parameter'!$E$16*'Data &amp; Parameter'!$E$17*('Data &amp; Parameter'!$E$18+'Data &amp; Parameter'!$E$19)*'Data &amp; Parameter'!$E$20*'Data &amp; Parameter'!$E$37*N2918</f>
        <v>0.52932393868531735</v>
      </c>
      <c r="P2918">
        <f>ROUNDUP(IF(D2918&gt;$D$4,0,($D$4-D2918+1)/365),0)</f>
        <v>0</v>
      </c>
      <c r="Q2918">
        <f>ROUNDUP(IF(D2918&gt;$D$5,0,($D$5-D2918+1)/365),0)</f>
        <v>1</v>
      </c>
      <c r="R2918" s="28">
        <f>IF(OR(P2918=1,Q2918=1),IF(D2918+364&lt;=$D$5,(D2918+364-$D$4+1)/365,IF(D2918&gt;$D$4,($D$5-D2918+1)/365,$D$6/365)),0)</f>
        <v>0.15224660705226437</v>
      </c>
      <c r="S2918" s="28">
        <f>'Data &amp; Parameter'!$E$16*'Data &amp; Parameter'!$E$17*('Data &amp; Parameter'!$E$18+'Data &amp; Parameter'!$E$19)*'Data &amp; Parameter'!$E$20*'Data &amp; Parameter'!$E$37*R2918</f>
        <v>0.52931644198647565</v>
      </c>
      <c r="T2918" s="28">
        <f t="shared" si="45"/>
        <v>1.058640380671793</v>
      </c>
    </row>
    <row r="2919" spans="1:20" ht="15.75" customHeight="1" x14ac:dyDescent="0.35">
      <c r="A2919">
        <v>2912</v>
      </c>
      <c r="B2919" s="76">
        <v>44246.432430555556</v>
      </c>
      <c r="C2919" s="1" t="s">
        <v>9207</v>
      </c>
      <c r="D2919" s="76">
        <v>44246.433159722219</v>
      </c>
      <c r="E2919" s="1" t="s">
        <v>9208</v>
      </c>
      <c r="F2919" s="1" t="s">
        <v>9209</v>
      </c>
      <c r="G2919" s="1" t="s">
        <v>123</v>
      </c>
      <c r="H2919" s="1" t="s">
        <v>124</v>
      </c>
      <c r="I2919" s="1" t="s">
        <v>125</v>
      </c>
      <c r="J2919" s="1" t="s">
        <v>8263</v>
      </c>
      <c r="K2919" s="1" t="s">
        <v>8263</v>
      </c>
      <c r="L2919">
        <f>ROUNDUP(IF(B2919&gt;$D$4,0,($D$4-B2919+1)/365),0)</f>
        <v>0</v>
      </c>
      <c r="M2919">
        <f>ROUNDUP(IF(B2919&gt;$D$5,0,($D$5-B2919+1)/365),0)</f>
        <v>1</v>
      </c>
      <c r="N2919" s="28">
        <f>IF(OR(L2919=1,M2919=1),IF(B2919+364&lt;=$D$5,(B2919+364-$D$4+1)/365,IF(B2919&gt;$D$4,($D$5-B2919+1)/365,$D$6/365)),0)</f>
        <v>0.15223991628614658</v>
      </c>
      <c r="O2919" s="28">
        <f>'Data &amp; Parameter'!$E$16*'Data &amp; Parameter'!$E$17*('Data &amp; Parameter'!$E$18+'Data &amp; Parameter'!$E$19)*'Data &amp; Parameter'!$E$20*'Data &amp; Parameter'!$E$37*N2919</f>
        <v>0.52929318017076621</v>
      </c>
      <c r="P2919">
        <f>ROUNDUP(IF(D2919&gt;$D$4,0,($D$4-D2919+1)/365),0)</f>
        <v>0</v>
      </c>
      <c r="Q2919">
        <f>ROUNDUP(IF(D2919&gt;$D$5,0,($D$5-D2919+1)/365),0)</f>
        <v>1</v>
      </c>
      <c r="R2919" s="28">
        <f>IF(OR(P2919=1,Q2919=1),IF(D2919+364&lt;=$D$5,(D2919+364-$D$4+1)/365,IF(D2919&gt;$D$4,($D$5-D2919+1)/365,$D$6/365)),0)</f>
        <v>0.15223791856926305</v>
      </c>
      <c r="S2919" s="28">
        <f>'Data &amp; Parameter'!$E$16*'Data &amp; Parameter'!$E$17*('Data &amp; Parameter'!$E$18+'Data &amp; Parameter'!$E$19)*'Data &amp; Parameter'!$E$20*'Data &amp; Parameter'!$E$37*R2919</f>
        <v>0.52928623469977443</v>
      </c>
      <c r="T2919" s="28">
        <f t="shared" si="45"/>
        <v>1.0585794148705405</v>
      </c>
    </row>
    <row r="2920" spans="1:20" ht="15.75" customHeight="1" x14ac:dyDescent="0.35">
      <c r="A2920">
        <v>2913</v>
      </c>
      <c r="B2920" s="76">
        <v>44246.434791666667</v>
      </c>
      <c r="C2920" s="1" t="s">
        <v>9210</v>
      </c>
      <c r="D2920" s="76">
        <v>44246.435717592598</v>
      </c>
      <c r="E2920" s="1" t="s">
        <v>9211</v>
      </c>
      <c r="F2920" s="1" t="s">
        <v>9212</v>
      </c>
      <c r="G2920" s="1" t="s">
        <v>123</v>
      </c>
      <c r="H2920" s="1" t="s">
        <v>124</v>
      </c>
      <c r="I2920" s="1" t="s">
        <v>125</v>
      </c>
      <c r="J2920" s="1" t="s">
        <v>8263</v>
      </c>
      <c r="K2920" s="1" t="s">
        <v>8263</v>
      </c>
      <c r="L2920">
        <f>ROUNDUP(IF(B2920&gt;$D$4,0,($D$4-B2920+1)/365),0)</f>
        <v>0</v>
      </c>
      <c r="M2920">
        <f>ROUNDUP(IF(B2920&gt;$D$5,0,($D$5-B2920+1)/365),0)</f>
        <v>1</v>
      </c>
      <c r="N2920" s="28">
        <f>IF(OR(L2920=1,M2920=1),IF(B2920+364&lt;=$D$5,(B2920+364-$D$4+1)/365,IF(B2920&gt;$D$4,($D$5-B2920+1)/365,$D$6/365)),0)</f>
        <v>0.15223344748858475</v>
      </c>
      <c r="O2920" s="28">
        <f>'Data &amp; Parameter'!$E$16*'Data &amp; Parameter'!$E$17*('Data &amp; Parameter'!$E$18+'Data &amp; Parameter'!$E$19)*'Data &amp; Parameter'!$E$20*'Data &amp; Parameter'!$E$37*N2920</f>
        <v>0.52927069007410232</v>
      </c>
      <c r="P2920">
        <f>ROUNDUP(IF(D2920&gt;$D$4,0,($D$4-D2920+1)/365),0)</f>
        <v>0</v>
      </c>
      <c r="Q2920">
        <f>ROUNDUP(IF(D2920&gt;$D$5,0,($D$5-D2920+1)/365),0)</f>
        <v>1</v>
      </c>
      <c r="R2920" s="28">
        <f>IF(OR(P2920=1,Q2920=1),IF(D2920+364&lt;=$D$5,(D2920+364-$D$4+1)/365,IF(D2920&gt;$D$4,($D$5-D2920+1)/365,$D$6/365)),0)</f>
        <v>0.15223091070521114</v>
      </c>
      <c r="S2920" s="28">
        <f>'Data &amp; Parameter'!$E$16*'Data &amp; Parameter'!$E$17*('Data &amp; Parameter'!$E$18+'Data &amp; Parameter'!$E$19)*'Data &amp; Parameter'!$E$20*'Data &amp; Parameter'!$E$37*R2920</f>
        <v>0.52926187042829598</v>
      </c>
      <c r="T2920" s="28">
        <f t="shared" si="45"/>
        <v>1.0585325605023983</v>
      </c>
    </row>
    <row r="2921" spans="1:20" ht="15.75" customHeight="1" x14ac:dyDescent="0.35">
      <c r="A2921">
        <v>2914</v>
      </c>
      <c r="B2921" s="76">
        <v>44246.43954861111</v>
      </c>
      <c r="C2921" s="1" t="s">
        <v>9213</v>
      </c>
      <c r="D2921" s="76">
        <v>44246.440023148149</v>
      </c>
      <c r="E2921" s="1" t="s">
        <v>9214</v>
      </c>
      <c r="F2921" s="1" t="s">
        <v>9215</v>
      </c>
      <c r="G2921" s="1" t="s">
        <v>123</v>
      </c>
      <c r="H2921" s="1" t="s">
        <v>124</v>
      </c>
      <c r="I2921" s="1" t="s">
        <v>125</v>
      </c>
      <c r="J2921" s="1" t="s">
        <v>9216</v>
      </c>
      <c r="K2921" s="1" t="s">
        <v>9217</v>
      </c>
      <c r="L2921">
        <f>ROUNDUP(IF(B2921&gt;$D$4,0,($D$4-B2921+1)/365),0)</f>
        <v>0</v>
      </c>
      <c r="M2921">
        <f>ROUNDUP(IF(B2921&gt;$D$5,0,($D$5-B2921+1)/365),0)</f>
        <v>1</v>
      </c>
      <c r="N2921" s="28">
        <f>IF(OR(L2921=1,M2921=1),IF(B2921+364&lt;=$D$5,(B2921+364-$D$4+1)/365,IF(B2921&gt;$D$4,($D$5-B2921+1)/365,$D$6/365)),0)</f>
        <v>0.15222041476408277</v>
      </c>
      <c r="O2921" s="28">
        <f>'Data &amp; Parameter'!$E$16*'Data &amp; Parameter'!$E$17*('Data &amp; Parameter'!$E$18+'Data &amp; Parameter'!$E$19)*'Data &amp; Parameter'!$E$20*'Data &amp; Parameter'!$E$37*N2921</f>
        <v>0.52922537914405043</v>
      </c>
      <c r="P2921">
        <f>ROUNDUP(IF(D2921&gt;$D$4,0,($D$4-D2921+1)/365),0)</f>
        <v>0</v>
      </c>
      <c r="Q2921">
        <f>ROUNDUP(IF(D2921&gt;$D$5,0,($D$5-D2921+1)/365),0)</f>
        <v>1</v>
      </c>
      <c r="R2921" s="28">
        <f>IF(OR(P2921=1,Q2921=1),IF(D2921+364&lt;=$D$5,(D2921+364-$D$4+1)/365,IF(D2921&gt;$D$4,($D$5-D2921+1)/365,$D$6/365)),0)</f>
        <v>0.15221911466260654</v>
      </c>
      <c r="S2921" s="28">
        <f>'Data &amp; Parameter'!$E$16*'Data &amp; Parameter'!$E$17*('Data &amp; Parameter'!$E$18+'Data &amp; Parameter'!$E$19)*'Data &amp; Parameter'!$E$20*'Data &amp; Parameter'!$E$37*R2921</f>
        <v>0.52922085907558425</v>
      </c>
      <c r="T2921" s="28">
        <f t="shared" si="45"/>
        <v>1.0584462382196347</v>
      </c>
    </row>
    <row r="2922" spans="1:20" ht="15.75" customHeight="1" x14ac:dyDescent="0.35">
      <c r="A2922">
        <v>2915</v>
      </c>
      <c r="B2922" s="76">
        <v>44246.44358796296</v>
      </c>
      <c r="C2922" s="1" t="s">
        <v>9218</v>
      </c>
      <c r="D2922" s="76">
        <v>44246.444050925929</v>
      </c>
      <c r="E2922" s="1" t="s">
        <v>9219</v>
      </c>
      <c r="F2922" s="1" t="s">
        <v>9220</v>
      </c>
      <c r="G2922" s="1" t="s">
        <v>123</v>
      </c>
      <c r="H2922" s="1" t="s">
        <v>124</v>
      </c>
      <c r="I2922" s="1" t="s">
        <v>125</v>
      </c>
      <c r="J2922" s="1" t="s">
        <v>8263</v>
      </c>
      <c r="K2922" s="1" t="s">
        <v>9217</v>
      </c>
      <c r="L2922">
        <f>ROUNDUP(IF(B2922&gt;$D$4,0,($D$4-B2922+1)/365),0)</f>
        <v>0</v>
      </c>
      <c r="M2922">
        <f>ROUNDUP(IF(B2922&gt;$D$5,0,($D$5-B2922+1)/365),0)</f>
        <v>1</v>
      </c>
      <c r="N2922" s="28">
        <f>IF(OR(L2922=1,M2922=1),IF(B2922+364&lt;=$D$5,(B2922+364-$D$4+1)/365,IF(B2922&gt;$D$4,($D$5-B2922+1)/365,$D$6/365)),0)</f>
        <v>0.1522093480466849</v>
      </c>
      <c r="O2922" s="28">
        <f>'Data &amp; Parameter'!$E$16*'Data &amp; Parameter'!$E$17*('Data &amp; Parameter'!$E$18+'Data &amp; Parameter'!$E$19)*'Data &amp; Parameter'!$E$20*'Data &amp; Parameter'!$E$37*N2922</f>
        <v>0.52918690343946218</v>
      </c>
      <c r="P2922">
        <f>ROUNDUP(IF(D2922&gt;$D$4,0,($D$4-D2922+1)/365),0)</f>
        <v>0</v>
      </c>
      <c r="Q2922">
        <f>ROUNDUP(IF(D2922&gt;$D$5,0,($D$5-D2922+1)/365),0)</f>
        <v>1</v>
      </c>
      <c r="R2922" s="28">
        <f>IF(OR(P2922=1,Q2922=1),IF(D2922+364&lt;=$D$5,(D2922+364-$D$4+1)/365,IF(D2922&gt;$D$4,($D$5-D2922+1)/365,$D$6/365)),0)</f>
        <v>0.15220807965498814</v>
      </c>
      <c r="S2922" s="28">
        <f>'Data &amp; Parameter'!$E$16*'Data &amp; Parameter'!$E$17*('Data &amp; Parameter'!$E$18+'Data &amp; Parameter'!$E$19)*'Data &amp; Parameter'!$E$20*'Data &amp; Parameter'!$E$37*R2922</f>
        <v>0.52918249361652447</v>
      </c>
      <c r="T2922" s="28">
        <f t="shared" si="45"/>
        <v>1.0583693970559866</v>
      </c>
    </row>
    <row r="2923" spans="1:20" ht="15.75" customHeight="1" x14ac:dyDescent="0.35">
      <c r="A2923">
        <v>2916</v>
      </c>
      <c r="B2923" s="76">
        <v>44246.447106481486</v>
      </c>
      <c r="C2923" s="1" t="s">
        <v>9221</v>
      </c>
      <c r="D2923" s="76">
        <v>44246.447951388887</v>
      </c>
      <c r="E2923" s="1" t="s">
        <v>9222</v>
      </c>
      <c r="F2923" s="1" t="s">
        <v>9223</v>
      </c>
      <c r="G2923" s="1" t="s">
        <v>123</v>
      </c>
      <c r="H2923" s="1" t="s">
        <v>124</v>
      </c>
      <c r="I2923" s="1" t="s">
        <v>125</v>
      </c>
      <c r="J2923" s="1" t="s">
        <v>8263</v>
      </c>
      <c r="K2923" s="1" t="s">
        <v>9217</v>
      </c>
      <c r="L2923">
        <f>ROUNDUP(IF(B2923&gt;$D$4,0,($D$4-B2923+1)/365),0)</f>
        <v>0</v>
      </c>
      <c r="M2923">
        <f>ROUNDUP(IF(B2923&gt;$D$5,0,($D$5-B2923+1)/365),0)</f>
        <v>1</v>
      </c>
      <c r="N2923" s="28">
        <f>IF(OR(L2923=1,M2923=1),IF(B2923+364&lt;=$D$5,(B2923+364-$D$4+1)/365,IF(B2923&gt;$D$4,($D$5-B2923+1)/365,$D$6/365)),0)</f>
        <v>0.15219970826990106</v>
      </c>
      <c r="O2923" s="28">
        <f>'Data &amp; Parameter'!$E$16*'Data &amp; Parameter'!$E$17*('Data &amp; Parameter'!$E$18+'Data &amp; Parameter'!$E$19)*'Data &amp; Parameter'!$E$20*'Data &amp; Parameter'!$E$37*N2923</f>
        <v>0.52915338878552298</v>
      </c>
      <c r="P2923">
        <f>ROUNDUP(IF(D2923&gt;$D$4,0,($D$4-D2923+1)/365),0)</f>
        <v>0</v>
      </c>
      <c r="Q2923">
        <f>ROUNDUP(IF(D2923&gt;$D$5,0,($D$5-D2923+1)/365),0)</f>
        <v>1</v>
      </c>
      <c r="R2923" s="28">
        <f>IF(OR(P2923=1,Q2923=1),IF(D2923+364&lt;=$D$5,(D2923+364-$D$4+1)/365,IF(D2923&gt;$D$4,($D$5-D2923+1)/365,$D$6/365)),0)</f>
        <v>0.15219739345510327</v>
      </c>
      <c r="S2923" s="28">
        <f>'Data &amp; Parameter'!$E$16*'Data &amp; Parameter'!$E$17*('Data &amp; Parameter'!$E$18+'Data &amp; Parameter'!$E$19)*'Data &amp; Parameter'!$E$20*'Data &amp; Parameter'!$E$37*R2923</f>
        <v>0.52914534085883125</v>
      </c>
      <c r="T2923" s="28">
        <f t="shared" si="45"/>
        <v>1.0582987296443542</v>
      </c>
    </row>
    <row r="2924" spans="1:20" ht="15.75" customHeight="1" x14ac:dyDescent="0.35">
      <c r="A2924">
        <v>2917</v>
      </c>
      <c r="B2924" s="76">
        <v>44246.452939814815</v>
      </c>
      <c r="C2924" s="1" t="s">
        <v>9224</v>
      </c>
      <c r="D2924" s="76">
        <v>44246.453344907408</v>
      </c>
      <c r="E2924" s="1" t="s">
        <v>9225</v>
      </c>
      <c r="F2924" s="1" t="s">
        <v>9226</v>
      </c>
      <c r="G2924" s="1" t="s">
        <v>123</v>
      </c>
      <c r="H2924" s="1" t="s">
        <v>124</v>
      </c>
      <c r="I2924" s="1" t="s">
        <v>125</v>
      </c>
      <c r="J2924" s="1" t="s">
        <v>8263</v>
      </c>
      <c r="K2924" s="1" t="s">
        <v>9227</v>
      </c>
      <c r="L2924">
        <f>ROUNDUP(IF(B2924&gt;$D$4,0,($D$4-B2924+1)/365),0)</f>
        <v>0</v>
      </c>
      <c r="M2924">
        <f>ROUNDUP(IF(B2924&gt;$D$5,0,($D$5-B2924+1)/365),0)</f>
        <v>1</v>
      </c>
      <c r="N2924" s="28">
        <f>IF(OR(L2924=1,M2924=1),IF(B2924+364&lt;=$D$5,(B2924+364-$D$4+1)/365,IF(B2924&gt;$D$4,($D$5-B2924+1)/365,$D$6/365)),0)</f>
        <v>0.15218372653475293</v>
      </c>
      <c r="O2924" s="28">
        <f>'Data &amp; Parameter'!$E$16*'Data &amp; Parameter'!$E$17*('Data &amp; Parameter'!$E$18+'Data &amp; Parameter'!$E$19)*'Data &amp; Parameter'!$E$20*'Data &amp; Parameter'!$E$37*N2924</f>
        <v>0.52909782501731062</v>
      </c>
      <c r="P2924">
        <f>ROUNDUP(IF(D2924&gt;$D$4,0,($D$4-D2924+1)/365),0)</f>
        <v>0</v>
      </c>
      <c r="Q2924">
        <f>ROUNDUP(IF(D2924&gt;$D$5,0,($D$5-D2924+1)/365),0)</f>
        <v>1</v>
      </c>
      <c r="R2924" s="28">
        <f>IF(OR(P2924=1,Q2924=1),IF(D2924+364&lt;=$D$5,(D2924+364-$D$4+1)/365,IF(D2924&gt;$D$4,($D$5-D2924+1)/365,$D$6/365)),0)</f>
        <v>0.1521826166920332</v>
      </c>
      <c r="S2924" s="28">
        <f>'Data &amp; Parameter'!$E$16*'Data &amp; Parameter'!$E$17*('Data &amp; Parameter'!$E$18+'Data &amp; Parameter'!$E$19)*'Data &amp; Parameter'!$E$20*'Data &amp; Parameter'!$E$37*R2924</f>
        <v>0.52909396642229201</v>
      </c>
      <c r="T2924" s="28">
        <f t="shared" si="45"/>
        <v>1.0581917914396026</v>
      </c>
    </row>
    <row r="2925" spans="1:20" ht="15.75" customHeight="1" x14ac:dyDescent="0.35">
      <c r="A2925">
        <v>2918</v>
      </c>
      <c r="B2925" s="76">
        <v>44246.45579861111</v>
      </c>
      <c r="C2925" s="1" t="s">
        <v>9228</v>
      </c>
      <c r="D2925" s="76">
        <v>44246.456354166672</v>
      </c>
      <c r="E2925" s="1" t="s">
        <v>9229</v>
      </c>
      <c r="F2925" s="1" t="s">
        <v>9230</v>
      </c>
      <c r="G2925" s="1" t="s">
        <v>123</v>
      </c>
      <c r="H2925" s="1" t="s">
        <v>124</v>
      </c>
      <c r="I2925" s="1" t="s">
        <v>125</v>
      </c>
      <c r="J2925" s="1" t="s">
        <v>8263</v>
      </c>
      <c r="K2925" s="1" t="s">
        <v>9227</v>
      </c>
      <c r="L2925">
        <f>ROUNDUP(IF(B2925&gt;$D$4,0,($D$4-B2925+1)/365),0)</f>
        <v>0</v>
      </c>
      <c r="M2925">
        <f>ROUNDUP(IF(B2925&gt;$D$5,0,($D$5-B2925+1)/365),0)</f>
        <v>1</v>
      </c>
      <c r="N2925" s="28">
        <f>IF(OR(L2925=1,M2925=1),IF(B2925+364&lt;=$D$5,(B2925+364-$D$4+1)/365,IF(B2925&gt;$D$4,($D$5-B2925+1)/365,$D$6/365)),0)</f>
        <v>0.15217589421613598</v>
      </c>
      <c r="O2925" s="28">
        <f>'Data &amp; Parameter'!$E$16*'Data &amp; Parameter'!$E$17*('Data &amp; Parameter'!$E$18+'Data &amp; Parameter'!$E$19)*'Data &amp; Parameter'!$E$20*'Data &amp; Parameter'!$E$37*N2925</f>
        <v>0.5290705943610543</v>
      </c>
      <c r="P2925">
        <f>ROUNDUP(IF(D2925&gt;$D$4,0,($D$4-D2925+1)/365),0)</f>
        <v>0</v>
      </c>
      <c r="Q2925">
        <f>ROUNDUP(IF(D2925&gt;$D$5,0,($D$5-D2925+1)/365),0)</f>
        <v>1</v>
      </c>
      <c r="R2925" s="28">
        <f>IF(OR(P2925=1,Q2925=1),IF(D2925+364&lt;=$D$5,(D2925+364-$D$4+1)/365,IF(D2925&gt;$D$4,($D$5-D2925+1)/365,$D$6/365)),0)</f>
        <v>0.15217437214610383</v>
      </c>
      <c r="S2925" s="28">
        <f>'Data &amp; Parameter'!$E$16*'Data &amp; Parameter'!$E$17*('Data &amp; Parameter'!$E$18+'Data &amp; Parameter'!$E$19)*'Data &amp; Parameter'!$E$20*'Data &amp; Parameter'!$E$37*R2925</f>
        <v>0.52906530257354278</v>
      </c>
      <c r="T2925" s="28">
        <f t="shared" si="45"/>
        <v>1.0581358969345971</v>
      </c>
    </row>
    <row r="2926" spans="1:20" ht="15.75" customHeight="1" x14ac:dyDescent="0.35">
      <c r="A2926">
        <v>2919</v>
      </c>
      <c r="B2926" s="76">
        <v>44246.459085648152</v>
      </c>
      <c r="C2926" s="1" t="s">
        <v>9231</v>
      </c>
      <c r="D2926" s="76">
        <v>44246.459768518514</v>
      </c>
      <c r="E2926" s="1" t="s">
        <v>9232</v>
      </c>
      <c r="F2926" s="1" t="s">
        <v>9233</v>
      </c>
      <c r="G2926" s="1" t="s">
        <v>123</v>
      </c>
      <c r="H2926" s="1" t="s">
        <v>124</v>
      </c>
      <c r="I2926" s="1" t="s">
        <v>125</v>
      </c>
      <c r="J2926" s="1" t="s">
        <v>8263</v>
      </c>
      <c r="K2926" s="1" t="s">
        <v>9217</v>
      </c>
      <c r="L2926">
        <f>ROUNDUP(IF(B2926&gt;$D$4,0,($D$4-B2926+1)/365),0)</f>
        <v>0</v>
      </c>
      <c r="M2926">
        <f>ROUNDUP(IF(B2926&gt;$D$5,0,($D$5-B2926+1)/365),0)</f>
        <v>1</v>
      </c>
      <c r="N2926" s="28">
        <f>IF(OR(L2926=1,M2926=1),IF(B2926+364&lt;=$D$5,(B2926+364-$D$4+1)/365,IF(B2926&gt;$D$4,($D$5-B2926+1)/365,$D$6/365)),0)</f>
        <v>0.1521668886352005</v>
      </c>
      <c r="O2926" s="28">
        <f>'Data &amp; Parameter'!$E$16*'Data &amp; Parameter'!$E$17*('Data &amp; Parameter'!$E$18+'Data &amp; Parameter'!$E$19)*'Data &amp; Parameter'!$E$20*'Data &amp; Parameter'!$E$37*N2926</f>
        <v>0.52903928461858396</v>
      </c>
      <c r="P2926">
        <f>ROUNDUP(IF(D2926&gt;$D$4,0,($D$4-D2926+1)/365),0)</f>
        <v>0</v>
      </c>
      <c r="Q2926">
        <f>ROUNDUP(IF(D2926&gt;$D$5,0,($D$5-D2926+1)/365),0)</f>
        <v>1</v>
      </c>
      <c r="R2926" s="28">
        <f>IF(OR(P2926=1,Q2926=1),IF(D2926+364&lt;=$D$5,(D2926+364-$D$4+1)/365,IF(D2926&gt;$D$4,($D$5-D2926+1)/365,$D$6/365)),0)</f>
        <v>0.15216501775749461</v>
      </c>
      <c r="S2926" s="28">
        <f>'Data &amp; Parameter'!$E$16*'Data &amp; Parameter'!$E$17*('Data &amp; Parameter'!$E$18+'Data &amp; Parameter'!$E$19)*'Data &amp; Parameter'!$E$20*'Data &amp; Parameter'!$E$37*R2926</f>
        <v>0.52903278012991362</v>
      </c>
      <c r="T2926" s="28">
        <f t="shared" si="45"/>
        <v>1.0580720647484976</v>
      </c>
    </row>
    <row r="2927" spans="1:20" ht="15.75" customHeight="1" x14ac:dyDescent="0.35">
      <c r="A2927">
        <v>2920</v>
      </c>
      <c r="B2927" s="76">
        <v>44246.46193287037</v>
      </c>
      <c r="C2927" s="1" t="s">
        <v>9234</v>
      </c>
      <c r="D2927" s="76">
        <v>44246.462500000001</v>
      </c>
      <c r="E2927" s="1" t="s">
        <v>9235</v>
      </c>
      <c r="F2927" s="1" t="s">
        <v>9236</v>
      </c>
      <c r="G2927" s="1" t="s">
        <v>123</v>
      </c>
      <c r="H2927" s="1" t="s">
        <v>124</v>
      </c>
      <c r="I2927" s="1" t="s">
        <v>125</v>
      </c>
      <c r="J2927" s="1" t="s">
        <v>8263</v>
      </c>
      <c r="K2927" s="1" t="s">
        <v>9217</v>
      </c>
      <c r="L2927">
        <f>ROUNDUP(IF(B2927&gt;$D$4,0,($D$4-B2927+1)/365),0)</f>
        <v>0</v>
      </c>
      <c r="M2927">
        <f>ROUNDUP(IF(B2927&gt;$D$5,0,($D$5-B2927+1)/365),0)</f>
        <v>1</v>
      </c>
      <c r="N2927" s="28">
        <f>IF(OR(L2927=1,M2927=1),IF(B2927+364&lt;=$D$5,(B2927+364-$D$4+1)/365,IF(B2927&gt;$D$4,($D$5-B2927+1)/365,$D$6/365)),0)</f>
        <v>0.15215908802638295</v>
      </c>
      <c r="O2927" s="28">
        <f>'Data &amp; Parameter'!$E$16*'Data &amp; Parameter'!$E$17*('Data &amp; Parameter'!$E$18+'Data &amp; Parameter'!$E$19)*'Data &amp; Parameter'!$E$20*'Data &amp; Parameter'!$E$37*N2927</f>
        <v>0.52901216420792541</v>
      </c>
      <c r="P2927">
        <f>ROUNDUP(IF(D2927&gt;$D$4,0,($D$4-D2927+1)/365),0)</f>
        <v>0</v>
      </c>
      <c r="Q2927">
        <f>ROUNDUP(IF(D2927&gt;$D$5,0,($D$5-D2927+1)/365),0)</f>
        <v>1</v>
      </c>
      <c r="R2927" s="28">
        <f>IF(OR(P2927=1,Q2927=1),IF(D2927+364&lt;=$D$5,(D2927+364-$D$4+1)/365,IF(D2927&gt;$D$4,($D$5-D2927+1)/365,$D$6/365)),0)</f>
        <v>0.15215753424657136</v>
      </c>
      <c r="S2927" s="28">
        <f>'Data &amp; Parameter'!$E$16*'Data &amp; Parameter'!$E$17*('Data &amp; Parameter'!$E$18+'Data &amp; Parameter'!$E$19)*'Data &amp; Parameter'!$E$20*'Data &amp; Parameter'!$E$37*R2927</f>
        <v>0.52900676217488551</v>
      </c>
      <c r="T2927" s="28">
        <f t="shared" si="45"/>
        <v>1.058018926382811</v>
      </c>
    </row>
    <row r="2928" spans="1:20" ht="15.75" customHeight="1" x14ac:dyDescent="0.35">
      <c r="A2928">
        <v>2921</v>
      </c>
      <c r="B2928" s="76">
        <v>44246.465011574073</v>
      </c>
      <c r="C2928" s="1" t="s">
        <v>9237</v>
      </c>
      <c r="D2928" s="76">
        <v>44246.465682870374</v>
      </c>
      <c r="E2928" s="1" t="s">
        <v>9238</v>
      </c>
      <c r="F2928" s="1" t="s">
        <v>9239</v>
      </c>
      <c r="G2928" s="1" t="s">
        <v>123</v>
      </c>
      <c r="H2928" s="1" t="s">
        <v>124</v>
      </c>
      <c r="I2928" s="1" t="s">
        <v>125</v>
      </c>
      <c r="J2928" s="1" t="s">
        <v>8263</v>
      </c>
      <c r="K2928" s="1" t="s">
        <v>9217</v>
      </c>
      <c r="L2928">
        <f>ROUNDUP(IF(B2928&gt;$D$4,0,($D$4-B2928+1)/365),0)</f>
        <v>0</v>
      </c>
      <c r="M2928">
        <f>ROUNDUP(IF(B2928&gt;$D$5,0,($D$5-B2928+1)/365),0)</f>
        <v>1</v>
      </c>
      <c r="N2928" s="28">
        <f>IF(OR(L2928=1,M2928=1),IF(B2928+364&lt;=$D$5,(B2928+364-$D$4+1)/365,IF(B2928&gt;$D$4,($D$5-B2928+1)/365,$D$6/365)),0)</f>
        <v>0.15215065322171703</v>
      </c>
      <c r="O2928" s="28">
        <f>'Data &amp; Parameter'!$E$16*'Data &amp; Parameter'!$E$17*('Data &amp; Parameter'!$E$18+'Data &amp; Parameter'!$E$19)*'Data &amp; Parameter'!$E$20*'Data &amp; Parameter'!$E$37*N2928</f>
        <v>0.528982838885798</v>
      </c>
      <c r="P2928">
        <f>ROUNDUP(IF(D2928&gt;$D$4,0,($D$4-D2928+1)/365),0)</f>
        <v>0</v>
      </c>
      <c r="Q2928">
        <f>ROUNDUP(IF(D2928&gt;$D$5,0,($D$5-D2928+1)/365),0)</f>
        <v>1</v>
      </c>
      <c r="R2928" s="28">
        <f>IF(OR(P2928=1,Q2928=1),IF(D2928+364&lt;=$D$5,(D2928+364-$D$4+1)/365,IF(D2928&gt;$D$4,($D$5-D2928+1)/365,$D$6/365)),0)</f>
        <v>0.15214881405377065</v>
      </c>
      <c r="S2928" s="28">
        <f>'Data &amp; Parameter'!$E$16*'Data &amp; Parameter'!$E$17*('Data &amp; Parameter'!$E$18+'Data &amp; Parameter'!$E$19)*'Data &amp; Parameter'!$E$20*'Data &amp; Parameter'!$E$37*R2928</f>
        <v>0.52897644464258664</v>
      </c>
      <c r="T2928" s="28">
        <f t="shared" si="45"/>
        <v>1.0579592835283846</v>
      </c>
    </row>
    <row r="2929" spans="1:20" ht="15.75" customHeight="1" x14ac:dyDescent="0.35">
      <c r="A2929">
        <v>2922</v>
      </c>
      <c r="B2929" s="76">
        <v>44246.467974537038</v>
      </c>
      <c r="C2929" s="1" t="s">
        <v>9240</v>
      </c>
      <c r="D2929" s="76">
        <v>44246.469212962962</v>
      </c>
      <c r="E2929" s="1" t="s">
        <v>9241</v>
      </c>
      <c r="F2929" s="1" t="s">
        <v>9242</v>
      </c>
      <c r="G2929" s="1" t="s">
        <v>123</v>
      </c>
      <c r="H2929" s="1" t="s">
        <v>124</v>
      </c>
      <c r="I2929" s="1" t="s">
        <v>125</v>
      </c>
      <c r="J2929" s="1" t="s">
        <v>8263</v>
      </c>
      <c r="K2929" s="1" t="s">
        <v>9217</v>
      </c>
      <c r="L2929">
        <f>ROUNDUP(IF(B2929&gt;$D$4,0,($D$4-B2929+1)/365),0)</f>
        <v>0</v>
      </c>
      <c r="M2929">
        <f>ROUNDUP(IF(B2929&gt;$D$5,0,($D$5-B2929+1)/365),0)</f>
        <v>1</v>
      </c>
      <c r="N2929" s="28">
        <f>IF(OR(L2929=1,M2929=1),IF(B2929+364&lt;=$D$5,(B2929+364-$D$4+1)/365,IF(B2929&gt;$D$4,($D$5-B2929+1)/365,$D$6/365)),0)</f>
        <v>0.15214253551496532</v>
      </c>
      <c r="O2929" s="28">
        <f>'Data &amp; Parameter'!$E$16*'Data &amp; Parameter'!$E$17*('Data &amp; Parameter'!$E$18+'Data &amp; Parameter'!$E$19)*'Data &amp; Parameter'!$E$20*'Data &amp; Parameter'!$E$37*N2929</f>
        <v>0.52895461601937022</v>
      </c>
      <c r="P2929">
        <f>ROUNDUP(IF(D2929&gt;$D$4,0,($D$4-D2929+1)/365),0)</f>
        <v>0</v>
      </c>
      <c r="Q2929">
        <f>ROUNDUP(IF(D2929&gt;$D$5,0,($D$5-D2929+1)/365),0)</f>
        <v>1</v>
      </c>
      <c r="R2929" s="28">
        <f>IF(OR(P2929=1,Q2929=1),IF(D2929+364&lt;=$D$5,(D2929+364-$D$4+1)/365,IF(D2929&gt;$D$4,($D$5-D2929+1)/365,$D$6/365)),0)</f>
        <v>0.15213914256722727</v>
      </c>
      <c r="S2929" s="28">
        <f>'Data &amp; Parameter'!$E$16*'Data &amp; Parameter'!$E$17*('Data &amp; Parameter'!$E$18+'Data &amp; Parameter'!$E$19)*'Data &amp; Parameter'!$E$20*'Data &amp; Parameter'!$E$37*R2929</f>
        <v>0.52894281974318835</v>
      </c>
      <c r="T2929" s="28">
        <f t="shared" si="45"/>
        <v>1.0578974357625586</v>
      </c>
    </row>
    <row r="2930" spans="1:20" ht="15.75" customHeight="1" x14ac:dyDescent="0.35">
      <c r="A2930">
        <v>2923</v>
      </c>
      <c r="B2930" s="76">
        <v>44246.472870370373</v>
      </c>
      <c r="C2930" s="1" t="s">
        <v>9243</v>
      </c>
      <c r="D2930" s="76">
        <v>44246.473379629635</v>
      </c>
      <c r="E2930" s="1" t="s">
        <v>9244</v>
      </c>
      <c r="F2930" s="1" t="s">
        <v>9245</v>
      </c>
      <c r="G2930" s="1" t="s">
        <v>123</v>
      </c>
      <c r="H2930" s="1" t="s">
        <v>124</v>
      </c>
      <c r="I2930" s="1" t="s">
        <v>125</v>
      </c>
      <c r="J2930" s="1" t="s">
        <v>8263</v>
      </c>
      <c r="K2930" s="1" t="s">
        <v>8263</v>
      </c>
      <c r="L2930">
        <f>ROUNDUP(IF(B2930&gt;$D$4,0,($D$4-B2930+1)/365),0)</f>
        <v>0</v>
      </c>
      <c r="M2930">
        <f>ROUNDUP(IF(B2930&gt;$D$5,0,($D$5-B2930+1)/365),0)</f>
        <v>1</v>
      </c>
      <c r="N2930" s="28">
        <f>IF(OR(L2930=1,M2930=1),IF(B2930+364&lt;=$D$5,(B2930+364-$D$4+1)/365,IF(B2930&gt;$D$4,($D$5-B2930+1)/365,$D$6/365)),0)</f>
        <v>0.15212912227295033</v>
      </c>
      <c r="O2930" s="28">
        <f>'Data &amp; Parameter'!$E$16*'Data &amp; Parameter'!$E$17*('Data &amp; Parameter'!$E$18+'Data &amp; Parameter'!$E$19)*'Data &amp; Parameter'!$E$20*'Data &amp; Parameter'!$E$37*N2930</f>
        <v>0.52890798214242329</v>
      </c>
      <c r="P2930">
        <f>ROUNDUP(IF(D2930&gt;$D$4,0,($D$4-D2930+1)/365),0)</f>
        <v>0</v>
      </c>
      <c r="Q2930">
        <f>ROUNDUP(IF(D2930&gt;$D$5,0,($D$5-D2930+1)/365),0)</f>
        <v>1</v>
      </c>
      <c r="R2930" s="28">
        <f>IF(OR(P2930=1,Q2930=1),IF(D2930+364&lt;=$D$5,(D2930+364-$D$4+1)/365,IF(D2930&gt;$D$4,($D$5-D2930+1)/365,$D$6/365)),0)</f>
        <v>0.15212772704209584</v>
      </c>
      <c r="S2930" s="28">
        <f>'Data &amp; Parameter'!$E$16*'Data &amp; Parameter'!$E$17*('Data &amp; Parameter'!$E$18+'Data &amp; Parameter'!$E$19)*'Data &amp; Parameter'!$E$20*'Data &amp; Parameter'!$E$37*R2930</f>
        <v>0.52890313133723321</v>
      </c>
      <c r="T2930" s="28">
        <f t="shared" si="45"/>
        <v>1.0578111134796564</v>
      </c>
    </row>
    <row r="2931" spans="1:20" ht="15.75" customHeight="1" x14ac:dyDescent="0.35">
      <c r="A2931">
        <v>2924</v>
      </c>
      <c r="B2931" s="76">
        <v>44246.477465277778</v>
      </c>
      <c r="C2931" s="1" t="s">
        <v>9246</v>
      </c>
      <c r="D2931" s="76">
        <v>44246.478263888886</v>
      </c>
      <c r="E2931" s="1" t="s">
        <v>9247</v>
      </c>
      <c r="F2931" s="1" t="s">
        <v>9248</v>
      </c>
      <c r="G2931" s="1" t="s">
        <v>123</v>
      </c>
      <c r="H2931" s="1" t="s">
        <v>124</v>
      </c>
      <c r="I2931" s="1" t="s">
        <v>125</v>
      </c>
      <c r="J2931" s="1" t="s">
        <v>8263</v>
      </c>
      <c r="K2931" s="1" t="s">
        <v>9217</v>
      </c>
      <c r="L2931">
        <f>ROUNDUP(IF(B2931&gt;$D$4,0,($D$4-B2931+1)/365),0)</f>
        <v>0</v>
      </c>
      <c r="M2931">
        <f>ROUNDUP(IF(B2931&gt;$D$5,0,($D$5-B2931+1)/365),0)</f>
        <v>1</v>
      </c>
      <c r="N2931" s="28">
        <f>IF(OR(L2931=1,M2931=1),IF(B2931+364&lt;=$D$5,(B2931+364-$D$4+1)/365,IF(B2931&gt;$D$4,($D$5-B2931+1)/365,$D$6/365)),0)</f>
        <v>0.15211653348554025</v>
      </c>
      <c r="O2931" s="28">
        <f>'Data &amp; Parameter'!$E$16*'Data &amp; Parameter'!$E$17*('Data &amp; Parameter'!$E$18+'Data &amp; Parameter'!$E$19)*'Data &amp; Parameter'!$E$20*'Data &amp; Parameter'!$E$37*N2931</f>
        <v>0.52886421465039268</v>
      </c>
      <c r="P2931">
        <f>ROUNDUP(IF(D2931&gt;$D$4,0,($D$4-D2931+1)/365),0)</f>
        <v>0</v>
      </c>
      <c r="Q2931">
        <f>ROUNDUP(IF(D2931&gt;$D$5,0,($D$5-D2931+1)/365),0)</f>
        <v>1</v>
      </c>
      <c r="R2931" s="28">
        <f>IF(OR(P2931=1,Q2931=1),IF(D2931+364&lt;=$D$5,(D2931+364-$D$4+1)/365,IF(D2931&gt;$D$4,($D$5-D2931+1)/365,$D$6/365)),0)</f>
        <v>0.15211434550990019</v>
      </c>
      <c r="S2931" s="28">
        <f>'Data &amp; Parameter'!$E$16*'Data &amp; Parameter'!$E$17*('Data &amp; Parameter'!$E$18+'Data &amp; Parameter'!$E$19)*'Data &amp; Parameter'!$E$20*'Data &amp; Parameter'!$E$37*R2931</f>
        <v>0.52885660770595322</v>
      </c>
      <c r="T2931" s="28">
        <f t="shared" si="45"/>
        <v>1.0577208223563459</v>
      </c>
    </row>
    <row r="2932" spans="1:20" ht="15.75" customHeight="1" x14ac:dyDescent="0.35">
      <c r="A2932">
        <v>2925</v>
      </c>
      <c r="B2932" s="76">
        <v>44246.485277777778</v>
      </c>
      <c r="C2932" s="1" t="s">
        <v>9249</v>
      </c>
      <c r="D2932" s="76">
        <v>44246.485613425924</v>
      </c>
      <c r="E2932" s="1" t="s">
        <v>9250</v>
      </c>
      <c r="F2932" s="1" t="s">
        <v>9251</v>
      </c>
      <c r="G2932" s="1" t="s">
        <v>123</v>
      </c>
      <c r="H2932" s="1" t="s">
        <v>124</v>
      </c>
      <c r="I2932" s="1" t="s">
        <v>125</v>
      </c>
      <c r="J2932" s="1" t="s">
        <v>8263</v>
      </c>
      <c r="K2932" s="1" t="s">
        <v>8263</v>
      </c>
      <c r="L2932">
        <f>ROUNDUP(IF(B2932&gt;$D$4,0,($D$4-B2932+1)/365),0)</f>
        <v>0</v>
      </c>
      <c r="M2932">
        <f>ROUNDUP(IF(B2932&gt;$D$5,0,($D$5-B2932+1)/365),0)</f>
        <v>1</v>
      </c>
      <c r="N2932" s="28">
        <f>IF(OR(L2932=1,M2932=1),IF(B2932+364&lt;=$D$5,(B2932+364-$D$4+1)/365,IF(B2932&gt;$D$4,($D$5-B2932+1)/365,$D$6/365)),0)</f>
        <v>0.15209512937595121</v>
      </c>
      <c r="O2932" s="28">
        <f>'Data &amp; Parameter'!$E$16*'Data &amp; Parameter'!$E$17*('Data &amp; Parameter'!$E$18+'Data &amp; Parameter'!$E$19)*'Data &amp; Parameter'!$E$20*'Data &amp; Parameter'!$E$37*N2932</f>
        <v>0.52878979888933952</v>
      </c>
      <c r="P2932">
        <f>ROUNDUP(IF(D2932&gt;$D$4,0,($D$4-D2932+1)/365),0)</f>
        <v>0</v>
      </c>
      <c r="Q2932">
        <f>ROUNDUP(IF(D2932&gt;$D$5,0,($D$5-D2932+1)/365),0)</f>
        <v>1</v>
      </c>
      <c r="R2932" s="28">
        <f>IF(OR(P2932=1,Q2932=1),IF(D2932+364&lt;=$D$5,(D2932+364-$D$4+1)/365,IF(D2932&gt;$D$4,($D$5-D2932+1)/365,$D$6/365)),0)</f>
        <v>0.15209420979198798</v>
      </c>
      <c r="S2932" s="28">
        <f>'Data &amp; Parameter'!$E$16*'Data &amp; Parameter'!$E$17*('Data &amp; Parameter'!$E$18+'Data &amp; Parameter'!$E$19)*'Data &amp; Parameter'!$E$20*'Data &amp; Parameter'!$E$37*R2932</f>
        <v>0.52878660176776848</v>
      </c>
      <c r="T2932" s="28">
        <f t="shared" si="45"/>
        <v>1.057576400657108</v>
      </c>
    </row>
    <row r="2933" spans="1:20" ht="15.75" customHeight="1" x14ac:dyDescent="0.35">
      <c r="A2933">
        <v>2926</v>
      </c>
      <c r="B2933" s="76">
        <v>44246.487245370372</v>
      </c>
      <c r="C2933" s="1" t="s">
        <v>9252</v>
      </c>
      <c r="D2933" s="76">
        <v>44246.487997685181</v>
      </c>
      <c r="E2933" s="1" t="s">
        <v>9253</v>
      </c>
      <c r="F2933" s="1" t="s">
        <v>9254</v>
      </c>
      <c r="G2933" s="1" t="s">
        <v>123</v>
      </c>
      <c r="H2933" s="1" t="s">
        <v>124</v>
      </c>
      <c r="I2933" s="1" t="s">
        <v>125</v>
      </c>
      <c r="J2933" s="1" t="s">
        <v>8263</v>
      </c>
      <c r="K2933" s="1" t="s">
        <v>9255</v>
      </c>
      <c r="L2933">
        <f>ROUNDUP(IF(B2933&gt;$D$4,0,($D$4-B2933+1)/365),0)</f>
        <v>0</v>
      </c>
      <c r="M2933">
        <f>ROUNDUP(IF(B2933&gt;$D$5,0,($D$5-B2933+1)/365),0)</f>
        <v>1</v>
      </c>
      <c r="N2933" s="28">
        <f>IF(OR(L2933=1,M2933=1),IF(B2933+364&lt;=$D$5,(B2933+364-$D$4+1)/365,IF(B2933&gt;$D$4,($D$5-B2933+1)/365,$D$6/365)),0)</f>
        <v>0.15208973871130968</v>
      </c>
      <c r="O2933" s="28">
        <f>'Data &amp; Parameter'!$E$16*'Data &amp; Parameter'!$E$17*('Data &amp; Parameter'!$E$18+'Data &amp; Parameter'!$E$19)*'Data &amp; Parameter'!$E$20*'Data &amp; Parameter'!$E$37*N2933</f>
        <v>0.52877105714209649</v>
      </c>
      <c r="P2933">
        <f>ROUNDUP(IF(D2933&gt;$D$4,0,($D$4-D2933+1)/365),0)</f>
        <v>0</v>
      </c>
      <c r="Q2933">
        <f>ROUNDUP(IF(D2933&gt;$D$5,0,($D$5-D2933+1)/365),0)</f>
        <v>1</v>
      </c>
      <c r="R2933" s="28">
        <f>IF(OR(P2933=1,Q2933=1),IF(D2933+364&lt;=$D$5,(D2933+364-$D$4+1)/365,IF(D2933&gt;$D$4,($D$5-D2933+1)/365,$D$6/365)),0)</f>
        <v>0.15208767757484729</v>
      </c>
      <c r="S2933" s="28">
        <f>'Data &amp; Parameter'!$E$16*'Data &amp; Parameter'!$E$17*('Data &amp; Parameter'!$E$18+'Data &amp; Parameter'!$E$19)*'Data &amp; Parameter'!$E$20*'Data &amp; Parameter'!$E$37*R2933</f>
        <v>0.52876389117997846</v>
      </c>
      <c r="T2933" s="28">
        <f t="shared" si="45"/>
        <v>1.0575349483220751</v>
      </c>
    </row>
    <row r="2934" spans="1:20" ht="15.75" customHeight="1" x14ac:dyDescent="0.35">
      <c r="A2934">
        <v>2927</v>
      </c>
      <c r="B2934" s="76">
        <v>44246.496944444443</v>
      </c>
      <c r="C2934" s="1" t="s">
        <v>9256</v>
      </c>
      <c r="D2934" s="76">
        <v>44246.497349537036</v>
      </c>
      <c r="E2934" s="1" t="s">
        <v>9257</v>
      </c>
      <c r="F2934" s="1" t="s">
        <v>9258</v>
      </c>
      <c r="G2934" s="1" t="s">
        <v>123</v>
      </c>
      <c r="H2934" s="1" t="s">
        <v>124</v>
      </c>
      <c r="I2934" s="1" t="s">
        <v>125</v>
      </c>
      <c r="J2934" s="1" t="s">
        <v>8263</v>
      </c>
      <c r="K2934" s="1" t="s">
        <v>9259</v>
      </c>
      <c r="L2934">
        <f>ROUNDUP(IF(B2934&gt;$D$4,0,($D$4-B2934+1)/365),0)</f>
        <v>0</v>
      </c>
      <c r="M2934">
        <f>ROUNDUP(IF(B2934&gt;$D$5,0,($D$5-B2934+1)/365),0)</f>
        <v>1</v>
      </c>
      <c r="N2934" s="28">
        <f>IF(OR(L2934=1,M2934=1),IF(B2934+364&lt;=$D$5,(B2934+364-$D$4+1)/365,IF(B2934&gt;$D$4,($D$5-B2934+1)/365,$D$6/365)),0)</f>
        <v>0.15206316590563504</v>
      </c>
      <c r="O2934" s="28">
        <f>'Data &amp; Parameter'!$E$16*'Data &amp; Parameter'!$E$17*('Data &amp; Parameter'!$E$18+'Data &amp; Parameter'!$E$19)*'Data &amp; Parameter'!$E$20*'Data &amp; Parameter'!$E$37*N2934</f>
        <v>0.52867867135284552</v>
      </c>
      <c r="P2934">
        <f>ROUNDUP(IF(D2934&gt;$D$4,0,($D$4-D2934+1)/365),0)</f>
        <v>0</v>
      </c>
      <c r="Q2934">
        <f>ROUNDUP(IF(D2934&gt;$D$5,0,($D$5-D2934+1)/365),0)</f>
        <v>1</v>
      </c>
      <c r="R2934" s="28">
        <f>IF(OR(P2934=1,Q2934=1),IF(D2934+364&lt;=$D$5,(D2934+364-$D$4+1)/365,IF(D2934&gt;$D$4,($D$5-D2934+1)/365,$D$6/365)),0)</f>
        <v>0.15206205606291529</v>
      </c>
      <c r="S2934" s="28">
        <f>'Data &amp; Parameter'!$E$16*'Data &amp; Parameter'!$E$17*('Data &amp; Parameter'!$E$18+'Data &amp; Parameter'!$E$19)*'Data &amp; Parameter'!$E$20*'Data &amp; Parameter'!$E$37*R2934</f>
        <v>0.5286748127578268</v>
      </c>
      <c r="T2934" s="28">
        <f t="shared" si="45"/>
        <v>1.0573534841106724</v>
      </c>
    </row>
    <row r="2935" spans="1:20" ht="15.75" customHeight="1" x14ac:dyDescent="0.35">
      <c r="A2935">
        <v>2928</v>
      </c>
      <c r="B2935" s="76">
        <v>44246.503263888888</v>
      </c>
      <c r="C2935" s="1" t="s">
        <v>9260</v>
      </c>
      <c r="D2935" s="76">
        <v>44246.503738425927</v>
      </c>
      <c r="E2935" s="1" t="s">
        <v>9261</v>
      </c>
      <c r="F2935" s="1" t="s">
        <v>9262</v>
      </c>
      <c r="G2935" s="1" t="s">
        <v>123</v>
      </c>
      <c r="H2935" s="1" t="s">
        <v>124</v>
      </c>
      <c r="I2935" s="1" t="s">
        <v>125</v>
      </c>
      <c r="J2935" s="1" t="s">
        <v>8263</v>
      </c>
      <c r="K2935" s="1" t="s">
        <v>9227</v>
      </c>
      <c r="L2935">
        <f>ROUNDUP(IF(B2935&gt;$D$4,0,($D$4-B2935+1)/365),0)</f>
        <v>0</v>
      </c>
      <c r="M2935">
        <f>ROUNDUP(IF(B2935&gt;$D$5,0,($D$5-B2935+1)/365),0)</f>
        <v>1</v>
      </c>
      <c r="N2935" s="28">
        <f>IF(OR(L2935=1,M2935=1),IF(B2935+364&lt;=$D$5,(B2935+364-$D$4+1)/365,IF(B2935&gt;$D$4,($D$5-B2935+1)/365,$D$6/365)),0)</f>
        <v>0.15204585235921128</v>
      </c>
      <c r="O2935" s="28">
        <f>'Data &amp; Parameter'!$E$16*'Data &amp; Parameter'!$E$17*('Data &amp; Parameter'!$E$18+'Data &amp; Parameter'!$E$19)*'Data &amp; Parameter'!$E$20*'Data &amp; Parameter'!$E$37*N2935</f>
        <v>0.52861847727056921</v>
      </c>
      <c r="P2935">
        <f>ROUNDUP(IF(D2935&gt;$D$4,0,($D$4-D2935+1)/365),0)</f>
        <v>0</v>
      </c>
      <c r="Q2935">
        <f>ROUNDUP(IF(D2935&gt;$D$5,0,($D$5-D2935+1)/365),0)</f>
        <v>1</v>
      </c>
      <c r="R2935" s="28">
        <f>IF(OR(P2935=1,Q2935=1),IF(D2935+364&lt;=$D$5,(D2935+364-$D$4+1)/365,IF(D2935&gt;$D$4,($D$5-D2935+1)/365,$D$6/365)),0)</f>
        <v>0.15204455225773503</v>
      </c>
      <c r="S2935" s="28">
        <f>'Data &amp; Parameter'!$E$16*'Data &amp; Parameter'!$E$17*('Data &amp; Parameter'!$E$18+'Data &amp; Parameter'!$E$19)*'Data &amp; Parameter'!$E$20*'Data &amp; Parameter'!$E$37*R2935</f>
        <v>0.52861395720210291</v>
      </c>
      <c r="T2935" s="28">
        <f t="shared" si="45"/>
        <v>1.057232434472672</v>
      </c>
    </row>
    <row r="2936" spans="1:20" ht="15.75" customHeight="1" x14ac:dyDescent="0.35">
      <c r="A2936">
        <v>2929</v>
      </c>
      <c r="B2936" s="76">
        <v>44246.506018518514</v>
      </c>
      <c r="C2936" s="1" t="s">
        <v>9263</v>
      </c>
      <c r="D2936" s="76">
        <v>44246.506770833337</v>
      </c>
      <c r="E2936" s="1" t="s">
        <v>9264</v>
      </c>
      <c r="F2936" s="1" t="s">
        <v>9265</v>
      </c>
      <c r="G2936" s="1" t="s">
        <v>123</v>
      </c>
      <c r="H2936" s="1" t="s">
        <v>124</v>
      </c>
      <c r="I2936" s="1" t="s">
        <v>125</v>
      </c>
      <c r="J2936" s="1" t="s">
        <v>8263</v>
      </c>
      <c r="K2936" s="1" t="s">
        <v>9227</v>
      </c>
      <c r="L2936">
        <f>ROUNDUP(IF(B2936&gt;$D$4,0,($D$4-B2936+1)/365),0)</f>
        <v>0</v>
      </c>
      <c r="M2936">
        <f>ROUNDUP(IF(B2936&gt;$D$5,0,($D$5-B2936+1)/365),0)</f>
        <v>1</v>
      </c>
      <c r="N2936" s="28">
        <f>IF(OR(L2936=1,M2936=1),IF(B2936+364&lt;=$D$5,(B2936+364-$D$4+1)/365,IF(B2936&gt;$D$4,($D$5-B2936+1)/365,$D$6/365)),0)</f>
        <v>0.15203830542872909</v>
      </c>
      <c r="O2936" s="28">
        <f>'Data &amp; Parameter'!$E$16*'Data &amp; Parameter'!$E$17*('Data &amp; Parameter'!$E$18+'Data &amp; Parameter'!$E$19)*'Data &amp; Parameter'!$E$20*'Data &amp; Parameter'!$E$37*N2936</f>
        <v>0.52859223882448436</v>
      </c>
      <c r="P2936">
        <f>ROUNDUP(IF(D2936&gt;$D$4,0,($D$4-D2936+1)/365),0)</f>
        <v>0</v>
      </c>
      <c r="Q2936">
        <f>ROUNDUP(IF(D2936&gt;$D$5,0,($D$5-D2936+1)/365),0)</f>
        <v>1</v>
      </c>
      <c r="R2936" s="28">
        <f>IF(OR(P2936=1,Q2936=1),IF(D2936+364&lt;=$D$5,(D2936+364-$D$4+1)/365,IF(D2936&gt;$D$4,($D$5-D2936+1)/365,$D$6/365)),0)</f>
        <v>0.15203624429222681</v>
      </c>
      <c r="S2936" s="28">
        <f>'Data &amp; Parameter'!$E$16*'Data &amp; Parameter'!$E$17*('Data &amp; Parameter'!$E$18+'Data &amp; Parameter'!$E$19)*'Data &amp; Parameter'!$E$20*'Data &amp; Parameter'!$E$37*R2936</f>
        <v>0.52858507286222767</v>
      </c>
      <c r="T2936" s="28">
        <f t="shared" si="45"/>
        <v>1.057177311686712</v>
      </c>
    </row>
    <row r="2937" spans="1:20" ht="15.75" customHeight="1" x14ac:dyDescent="0.35">
      <c r="A2937">
        <v>2930</v>
      </c>
      <c r="B2937" s="76">
        <v>44246.511087962965</v>
      </c>
      <c r="C2937" s="1" t="s">
        <v>9266</v>
      </c>
      <c r="D2937" s="76">
        <v>44246.511678240742</v>
      </c>
      <c r="E2937" s="1" t="s">
        <v>9267</v>
      </c>
      <c r="F2937" s="1" t="s">
        <v>9268</v>
      </c>
      <c r="G2937" s="1" t="s">
        <v>123</v>
      </c>
      <c r="H2937" s="1" t="s">
        <v>124</v>
      </c>
      <c r="I2937" s="1" t="s">
        <v>125</v>
      </c>
      <c r="J2937" s="1" t="s">
        <v>8263</v>
      </c>
      <c r="K2937" s="1" t="s">
        <v>9255</v>
      </c>
      <c r="L2937">
        <f>ROUNDUP(IF(B2937&gt;$D$4,0,($D$4-B2937+1)/365),0)</f>
        <v>0</v>
      </c>
      <c r="M2937">
        <f>ROUNDUP(IF(B2937&gt;$D$5,0,($D$5-B2937+1)/365),0)</f>
        <v>1</v>
      </c>
      <c r="N2937" s="28">
        <f>IF(OR(L2937=1,M2937=1),IF(B2937+364&lt;=$D$5,(B2937+364-$D$4+1)/365,IF(B2937&gt;$D$4,($D$5-B2937+1)/365,$D$6/365)),0)</f>
        <v>0.15202441653982282</v>
      </c>
      <c r="O2937" s="28">
        <f>'Data &amp; Parameter'!$E$16*'Data &amp; Parameter'!$E$17*('Data &amp; Parameter'!$E$18+'Data &amp; Parameter'!$E$19)*'Data &amp; Parameter'!$E$20*'Data &amp; Parameter'!$E$37*N2937</f>
        <v>0.52854395126391829</v>
      </c>
      <c r="P2937">
        <f>ROUNDUP(IF(D2937&gt;$D$4,0,($D$4-D2937+1)/365),0)</f>
        <v>0</v>
      </c>
      <c r="Q2937">
        <f>ROUNDUP(IF(D2937&gt;$D$5,0,($D$5-D2937+1)/365),0)</f>
        <v>1</v>
      </c>
      <c r="R2937" s="28">
        <f>IF(OR(P2937=1,Q2937=1),IF(D2937+364&lt;=$D$5,(D2937+364-$D$4+1)/365,IF(D2937&gt;$D$4,($D$5-D2937+1)/365,$D$6/365)),0)</f>
        <v>0.15202279934043236</v>
      </c>
      <c r="S2937" s="28">
        <f>'Data &amp; Parameter'!$E$16*'Data &amp; Parameter'!$E$17*('Data &amp; Parameter'!$E$18+'Data &amp; Parameter'!$E$19)*'Data &amp; Parameter'!$E$20*'Data &amp; Parameter'!$E$37*R2937</f>
        <v>0.52853832873975226</v>
      </c>
      <c r="T2937" s="28">
        <f t="shared" si="45"/>
        <v>1.0570822800036705</v>
      </c>
    </row>
    <row r="2938" spans="1:20" ht="15.75" customHeight="1" x14ac:dyDescent="0.35">
      <c r="A2938">
        <v>2931</v>
      </c>
      <c r="B2938" s="76">
        <v>44246.516388888893</v>
      </c>
      <c r="C2938" s="1" t="s">
        <v>9269</v>
      </c>
      <c r="D2938" s="76">
        <v>44246.51699074074</v>
      </c>
      <c r="E2938" s="1" t="s">
        <v>9270</v>
      </c>
      <c r="F2938" s="1" t="s">
        <v>9271</v>
      </c>
      <c r="G2938" s="1" t="s">
        <v>123</v>
      </c>
      <c r="H2938" s="1" t="s">
        <v>124</v>
      </c>
      <c r="I2938" s="1" t="s">
        <v>125</v>
      </c>
      <c r="J2938" s="1" t="s">
        <v>8263</v>
      </c>
      <c r="K2938" s="1" t="s">
        <v>9272</v>
      </c>
      <c r="L2938">
        <f>ROUNDUP(IF(B2938&gt;$D$4,0,($D$4-B2938+1)/365),0)</f>
        <v>0</v>
      </c>
      <c r="M2938">
        <f>ROUNDUP(IF(B2938&gt;$D$5,0,($D$5-B2938+1)/365),0)</f>
        <v>1</v>
      </c>
      <c r="N2938" s="28">
        <f>IF(OR(L2938=1,M2938=1),IF(B2938+364&lt;=$D$5,(B2938+364-$D$4+1)/365,IF(B2938&gt;$D$4,($D$5-B2938+1)/365,$D$6/365)),0)</f>
        <v>0.15200989345508811</v>
      </c>
      <c r="O2938" s="28">
        <f>'Data &amp; Parameter'!$E$16*'Data &amp; Parameter'!$E$17*('Data &amp; Parameter'!$E$18+'Data &amp; Parameter'!$E$19)*'Data &amp; Parameter'!$E$20*'Data &amp; Parameter'!$E$37*N2938</f>
        <v>0.52849345879195264</v>
      </c>
      <c r="P2938">
        <f>ROUNDUP(IF(D2938&gt;$D$4,0,($D$4-D2938+1)/365),0)</f>
        <v>0</v>
      </c>
      <c r="Q2938">
        <f>ROUNDUP(IF(D2938&gt;$D$5,0,($D$5-D2938+1)/365),0)</f>
        <v>1</v>
      </c>
      <c r="R2938" s="28">
        <f>IF(OR(P2938=1,Q2938=1),IF(D2938+364&lt;=$D$5,(D2938+364-$D$4+1)/365,IF(D2938&gt;$D$4,($D$5-D2938+1)/365,$D$6/365)),0)</f>
        <v>0.15200824454591821</v>
      </c>
      <c r="S2938" s="28">
        <f>'Data &amp; Parameter'!$E$16*'Data &amp; Parameter'!$E$17*('Data &amp; Parameter'!$E$18+'Data &amp; Parameter'!$E$19)*'Data &amp; Parameter'!$E$20*'Data &amp; Parameter'!$E$37*R2938</f>
        <v>0.52848772602225835</v>
      </c>
      <c r="T2938" s="28">
        <f t="shared" si="45"/>
        <v>1.056981184814211</v>
      </c>
    </row>
    <row r="2939" spans="1:20" ht="15.75" customHeight="1" x14ac:dyDescent="0.35">
      <c r="A2939">
        <v>2932</v>
      </c>
      <c r="B2939" s="76">
        <v>44246.521550925929</v>
      </c>
      <c r="C2939" s="1" t="s">
        <v>9273</v>
      </c>
      <c r="D2939" s="76">
        <v>44246.521921296298</v>
      </c>
      <c r="E2939" s="1" t="s">
        <v>9274</v>
      </c>
      <c r="F2939" s="1" t="s">
        <v>9275</v>
      </c>
      <c r="G2939" s="1" t="s">
        <v>123</v>
      </c>
      <c r="H2939" s="1" t="s">
        <v>124</v>
      </c>
      <c r="I2939" s="1" t="s">
        <v>125</v>
      </c>
      <c r="J2939" s="1" t="s">
        <v>8263</v>
      </c>
      <c r="K2939" s="1" t="s">
        <v>9276</v>
      </c>
      <c r="L2939">
        <f>ROUNDUP(IF(B2939&gt;$D$4,0,($D$4-B2939+1)/365),0)</f>
        <v>0</v>
      </c>
      <c r="M2939">
        <f>ROUNDUP(IF(B2939&gt;$D$5,0,($D$5-B2939+1)/365),0)</f>
        <v>1</v>
      </c>
      <c r="N2939" s="28">
        <f>IF(OR(L2939=1,M2939=1),IF(B2939+364&lt;=$D$5,(B2939+364-$D$4+1)/365,IF(B2939&gt;$D$4,($D$5-B2939+1)/365,$D$6/365)),0)</f>
        <v>0.15199575088786643</v>
      </c>
      <c r="O2939" s="28">
        <f>'Data &amp; Parameter'!$E$16*'Data &amp; Parameter'!$E$17*('Data &amp; Parameter'!$E$18+'Data &amp; Parameter'!$E$19)*'Data &amp; Parameter'!$E$20*'Data &amp; Parameter'!$E$37*N2939</f>
        <v>0.52844428926688225</v>
      </c>
      <c r="P2939">
        <f>ROUNDUP(IF(D2939&gt;$D$4,0,($D$4-D2939+1)/365),0)</f>
        <v>0</v>
      </c>
      <c r="Q2939">
        <f>ROUNDUP(IF(D2939&gt;$D$5,0,($D$5-D2939+1)/365),0)</f>
        <v>1</v>
      </c>
      <c r="R2939" s="28">
        <f>IF(OR(P2939=1,Q2939=1),IF(D2939+364&lt;=$D$5,(D2939+364-$D$4+1)/365,IF(D2939&gt;$D$4,($D$5-D2939+1)/365,$D$6/365)),0)</f>
        <v>0.15199473617452497</v>
      </c>
      <c r="S2939" s="28">
        <f>'Data &amp; Parameter'!$E$16*'Data &amp; Parameter'!$E$17*('Data &amp; Parameter'!$E$18+'Data &amp; Parameter'!$E$19)*'Data &amp; Parameter'!$E$20*'Data &amp; Parameter'!$E$37*R2939</f>
        <v>0.52844076140858753</v>
      </c>
      <c r="T2939" s="28">
        <f t="shared" si="45"/>
        <v>1.0568850506754699</v>
      </c>
    </row>
    <row r="2940" spans="1:20" ht="15.75" customHeight="1" x14ac:dyDescent="0.35">
      <c r="A2940">
        <v>2933</v>
      </c>
      <c r="B2940" s="76">
        <v>44246.531967592593</v>
      </c>
      <c r="C2940" s="1" t="s">
        <v>9277</v>
      </c>
      <c r="D2940" s="76">
        <v>44246.53292824074</v>
      </c>
      <c r="E2940" s="1" t="s">
        <v>9278</v>
      </c>
      <c r="F2940" s="1" t="s">
        <v>9279</v>
      </c>
      <c r="G2940" s="1" t="s">
        <v>123</v>
      </c>
      <c r="H2940" s="1" t="s">
        <v>124</v>
      </c>
      <c r="I2940" s="1" t="s">
        <v>125</v>
      </c>
      <c r="J2940" s="1" t="s">
        <v>8263</v>
      </c>
      <c r="K2940" s="1" t="s">
        <v>9272</v>
      </c>
      <c r="L2940">
        <f>ROUNDUP(IF(B2940&gt;$D$4,0,($D$4-B2940+1)/365),0)</f>
        <v>0</v>
      </c>
      <c r="M2940">
        <f>ROUNDUP(IF(B2940&gt;$D$5,0,($D$5-B2940+1)/365),0)</f>
        <v>1</v>
      </c>
      <c r="N2940" s="28">
        <f>IF(OR(L2940=1,M2940=1),IF(B2940+364&lt;=$D$5,(B2940+364-$D$4+1)/365,IF(B2940&gt;$D$4,($D$5-B2940+1)/365,$D$6/365)),0)</f>
        <v>0.1519672120750877</v>
      </c>
      <c r="O2940" s="28">
        <f>'Data &amp; Parameter'!$E$16*'Data &amp; Parameter'!$E$17*('Data &amp; Parameter'!$E$18+'Data &amp; Parameter'!$E$19)*'Data &amp; Parameter'!$E$20*'Data &amp; Parameter'!$E$37*N2940</f>
        <v>0.52834506825216787</v>
      </c>
      <c r="P2940">
        <f>ROUNDUP(IF(D2940&gt;$D$4,0,($D$4-D2940+1)/365),0)</f>
        <v>0</v>
      </c>
      <c r="Q2940">
        <f>ROUNDUP(IF(D2940&gt;$D$5,0,($D$5-D2940+1)/365),0)</f>
        <v>1</v>
      </c>
      <c r="R2940" s="28">
        <f>IF(OR(P2940=1,Q2940=1),IF(D2940+364&lt;=$D$5,(D2940+364-$D$4+1)/365,IF(D2940&gt;$D$4,($D$5-D2940+1)/365,$D$6/365)),0)</f>
        <v>0.15196458016235576</v>
      </c>
      <c r="S2940" s="28">
        <f>'Data &amp; Parameter'!$E$16*'Data &amp; Parameter'!$E$17*('Data &amp; Parameter'!$E$18+'Data &amp; Parameter'!$E$19)*'Data &amp; Parameter'!$E$20*'Data &amp; Parameter'!$E$37*R2940</f>
        <v>0.52833591786970702</v>
      </c>
      <c r="T2940" s="28">
        <f t="shared" si="45"/>
        <v>1.0566809861218749</v>
      </c>
    </row>
    <row r="2941" spans="1:20" ht="15.75" customHeight="1" x14ac:dyDescent="0.35">
      <c r="A2941">
        <v>2934</v>
      </c>
      <c r="B2941" s="76">
        <v>44246.537858796291</v>
      </c>
      <c r="C2941" s="1" t="s">
        <v>9280</v>
      </c>
      <c r="D2941" s="76">
        <v>44246.538888888885</v>
      </c>
      <c r="E2941" s="1" t="s">
        <v>9281</v>
      </c>
      <c r="F2941" s="1" t="s">
        <v>9282</v>
      </c>
      <c r="G2941" s="1" t="s">
        <v>123</v>
      </c>
      <c r="H2941" s="1" t="s">
        <v>124</v>
      </c>
      <c r="I2941" s="1" t="s">
        <v>125</v>
      </c>
      <c r="J2941" s="1" t="s">
        <v>8263</v>
      </c>
      <c r="K2941" s="1" t="s">
        <v>9255</v>
      </c>
      <c r="L2941">
        <f>ROUNDUP(IF(B2941&gt;$D$4,0,($D$4-B2941+1)/365),0)</f>
        <v>0</v>
      </c>
      <c r="M2941">
        <f>ROUNDUP(IF(B2941&gt;$D$5,0,($D$5-B2941+1)/365),0)</f>
        <v>1</v>
      </c>
      <c r="N2941" s="28">
        <f>IF(OR(L2941=1,M2941=1),IF(B2941+364&lt;=$D$5,(B2941+364-$D$4+1)/365,IF(B2941&gt;$D$4,($D$5-B2941+1)/365,$D$6/365)),0)</f>
        <v>0.15195107179098247</v>
      </c>
      <c r="O2941" s="28">
        <f>'Data &amp; Parameter'!$E$16*'Data &amp; Parameter'!$E$17*('Data &amp; Parameter'!$E$18+'Data &amp; Parameter'!$E$19)*'Data &amp; Parameter'!$E$20*'Data &amp; Parameter'!$E$37*N2941</f>
        <v>0.52828895325610559</v>
      </c>
      <c r="P2941">
        <f>ROUNDUP(IF(D2941&gt;$D$4,0,($D$4-D2941+1)/365),0)</f>
        <v>0</v>
      </c>
      <c r="Q2941">
        <f>ROUNDUP(IF(D2941&gt;$D$5,0,($D$5-D2941+1)/365),0)</f>
        <v>1</v>
      </c>
      <c r="R2941" s="28">
        <f>IF(OR(P2941=1,Q2941=1),IF(D2941+364&lt;=$D$5,(D2941+364-$D$4+1)/365,IF(D2941&gt;$D$4,($D$5-D2941+1)/365,$D$6/365)),0)</f>
        <v>0.15194824961949402</v>
      </c>
      <c r="S2941" s="28">
        <f>'Data &amp; Parameter'!$E$16*'Data &amp; Parameter'!$E$17*('Data &amp; Parameter'!$E$18+'Data &amp; Parameter'!$E$19)*'Data &amp; Parameter'!$E$20*'Data &amp; Parameter'!$E$37*R2941</f>
        <v>0.52827914140019716</v>
      </c>
      <c r="T2941" s="28">
        <f t="shared" si="45"/>
        <v>1.0565680946563027</v>
      </c>
    </row>
    <row r="2942" spans="1:20" ht="15.75" customHeight="1" x14ac:dyDescent="0.35">
      <c r="A2942">
        <v>2935</v>
      </c>
      <c r="B2942" s="76">
        <v>44246.54106481481</v>
      </c>
      <c r="C2942" s="1" t="s">
        <v>9283</v>
      </c>
      <c r="D2942" s="76">
        <v>44246.542129629626</v>
      </c>
      <c r="E2942" s="1" t="s">
        <v>9284</v>
      </c>
      <c r="F2942" s="1" t="s">
        <v>9285</v>
      </c>
      <c r="G2942" s="1" t="s">
        <v>123</v>
      </c>
      <c r="H2942" s="1" t="s">
        <v>124</v>
      </c>
      <c r="I2942" s="1" t="s">
        <v>125</v>
      </c>
      <c r="J2942" s="1" t="s">
        <v>8263</v>
      </c>
      <c r="K2942" s="1" t="s">
        <v>9255</v>
      </c>
      <c r="L2942">
        <f>ROUNDUP(IF(B2942&gt;$D$4,0,($D$4-B2942+1)/365),0)</f>
        <v>0</v>
      </c>
      <c r="M2942">
        <f>ROUNDUP(IF(B2942&gt;$D$5,0,($D$5-B2942+1)/365),0)</f>
        <v>1</v>
      </c>
      <c r="N2942" s="28">
        <f>IF(OR(L2942=1,M2942=1),IF(B2942+364&lt;=$D$5,(B2942+364-$D$4+1)/365,IF(B2942&gt;$D$4,($D$5-B2942+1)/365,$D$6/365)),0)</f>
        <v>0.15194228817860289</v>
      </c>
      <c r="O2942" s="28">
        <f>'Data &amp; Parameter'!$E$16*'Data &amp; Parameter'!$E$17*('Data &amp; Parameter'!$E$18+'Data &amp; Parameter'!$E$19)*'Data &amp; Parameter'!$E$20*'Data &amp; Parameter'!$E$37*N2942</f>
        <v>0.52825841523268047</v>
      </c>
      <c r="P2942">
        <f>ROUNDUP(IF(D2942&gt;$D$4,0,($D$4-D2942+1)/365),0)</f>
        <v>0</v>
      </c>
      <c r="Q2942">
        <f>ROUNDUP(IF(D2942&gt;$D$5,0,($D$5-D2942+1)/365),0)</f>
        <v>1</v>
      </c>
      <c r="R2942" s="28">
        <f>IF(OR(P2942=1,Q2942=1),IF(D2942+364&lt;=$D$5,(D2942+364-$D$4+1)/365,IF(D2942&gt;$D$4,($D$5-D2942+1)/365,$D$6/365)),0)</f>
        <v>0.15193937087773621</v>
      </c>
      <c r="S2942" s="28">
        <f>'Data &amp; Parameter'!$E$16*'Data &amp; Parameter'!$E$17*('Data &amp; Parameter'!$E$18+'Data &amp; Parameter'!$E$19)*'Data &amp; Parameter'!$E$20*'Data &amp; Parameter'!$E$37*R2942</f>
        <v>0.52824827264004837</v>
      </c>
      <c r="T2942" s="28">
        <f t="shared" si="45"/>
        <v>1.0565066878727287</v>
      </c>
    </row>
    <row r="2943" spans="1:20" ht="15.75" customHeight="1" x14ac:dyDescent="0.35">
      <c r="A2943">
        <v>2936</v>
      </c>
      <c r="B2943" s="76">
        <v>44246.546967592592</v>
      </c>
      <c r="C2943" s="1" t="s">
        <v>9286</v>
      </c>
      <c r="D2943" s="76">
        <v>44246.54788194444</v>
      </c>
      <c r="E2943" s="1" t="s">
        <v>9287</v>
      </c>
      <c r="F2943" s="1" t="s">
        <v>9288</v>
      </c>
      <c r="G2943" s="1" t="s">
        <v>123</v>
      </c>
      <c r="H2943" s="1" t="s">
        <v>124</v>
      </c>
      <c r="I2943" s="1" t="s">
        <v>125</v>
      </c>
      <c r="J2943" s="1" t="s">
        <v>8263</v>
      </c>
      <c r="K2943" s="1" t="s">
        <v>8264</v>
      </c>
      <c r="L2943">
        <f>ROUNDUP(IF(B2943&gt;$D$4,0,($D$4-B2943+1)/365),0)</f>
        <v>0</v>
      </c>
      <c r="M2943">
        <f>ROUNDUP(IF(B2943&gt;$D$5,0,($D$5-B2943+1)/365),0)</f>
        <v>1</v>
      </c>
      <c r="N2943" s="28">
        <f>IF(OR(L2943=1,M2943=1),IF(B2943+364&lt;=$D$5,(B2943+364-$D$4+1)/365,IF(B2943&gt;$D$4,($D$5-B2943+1)/365,$D$6/365)),0)</f>
        <v>0.15192611618467833</v>
      </c>
      <c r="O2943" s="28">
        <f>'Data &amp; Parameter'!$E$16*'Data &amp; Parameter'!$E$17*('Data &amp; Parameter'!$E$18+'Data &amp; Parameter'!$E$19)*'Data &amp; Parameter'!$E$20*'Data &amp; Parameter'!$E$37*N2943</f>
        <v>0.52820218999095125</v>
      </c>
      <c r="P2943">
        <f>ROUNDUP(IF(D2943&gt;$D$4,0,($D$4-D2943+1)/365),0)</f>
        <v>0</v>
      </c>
      <c r="Q2943">
        <f>ROUNDUP(IF(D2943&gt;$D$5,0,($D$5-D2943+1)/365),0)</f>
        <v>1</v>
      </c>
      <c r="R2943" s="28">
        <f>IF(OR(P2943=1,Q2943=1),IF(D2943+364&lt;=$D$5,(D2943+364-$D$4+1)/365,IF(D2943&gt;$D$4,($D$5-D2943+1)/365,$D$6/365)),0)</f>
        <v>0.15192361111112404</v>
      </c>
      <c r="S2943" s="28">
        <f>'Data &amp; Parameter'!$E$16*'Data &amp; Parameter'!$E$17*('Data &amp; Parameter'!$E$18+'Data &amp; Parameter'!$E$19)*'Data &amp; Parameter'!$E$20*'Data &amp; Parameter'!$E$37*R2943</f>
        <v>0.52819348059081195</v>
      </c>
      <c r="T2943" s="28">
        <f t="shared" si="45"/>
        <v>1.0563956705817632</v>
      </c>
    </row>
    <row r="2944" spans="1:20" ht="15.75" customHeight="1" x14ac:dyDescent="0.35">
      <c r="A2944">
        <v>2937</v>
      </c>
      <c r="B2944" s="76">
        <v>44246.550370370373</v>
      </c>
      <c r="C2944" s="1" t="s">
        <v>9289</v>
      </c>
      <c r="D2944" s="76">
        <v>44246.551215277781</v>
      </c>
      <c r="E2944" s="1" t="s">
        <v>9290</v>
      </c>
      <c r="F2944" s="1" t="s">
        <v>9291</v>
      </c>
      <c r="G2944" s="1" t="s">
        <v>123</v>
      </c>
      <c r="H2944" s="1" t="s">
        <v>124</v>
      </c>
      <c r="I2944" s="1" t="s">
        <v>125</v>
      </c>
      <c r="J2944" s="1" t="s">
        <v>8263</v>
      </c>
      <c r="K2944" s="1" t="s">
        <v>9276</v>
      </c>
      <c r="L2944">
        <f>ROUNDUP(IF(B2944&gt;$D$4,0,($D$4-B2944+1)/365),0)</f>
        <v>0</v>
      </c>
      <c r="M2944">
        <f>ROUNDUP(IF(B2944&gt;$D$5,0,($D$5-B2944+1)/365),0)</f>
        <v>1</v>
      </c>
      <c r="N2944" s="28">
        <f>IF(OR(L2944=1,M2944=1),IF(B2944+364&lt;=$D$5,(B2944+364-$D$4+1)/365,IF(B2944&gt;$D$4,($D$5-B2944+1)/365,$D$6/365)),0)</f>
        <v>0.15191679350582862</v>
      </c>
      <c r="O2944" s="28">
        <f>'Data &amp; Parameter'!$E$16*'Data &amp; Parameter'!$E$17*('Data &amp; Parameter'!$E$18+'Data &amp; Parameter'!$E$19)*'Data &amp; Parameter'!$E$20*'Data &amp; Parameter'!$E$37*N2944</f>
        <v>0.52816977779278107</v>
      </c>
      <c r="P2944">
        <f>ROUNDUP(IF(D2944&gt;$D$4,0,($D$4-D2944+1)/365),0)</f>
        <v>0</v>
      </c>
      <c r="Q2944">
        <f>ROUNDUP(IF(D2944&gt;$D$5,0,($D$5-D2944+1)/365),0)</f>
        <v>1</v>
      </c>
      <c r="R2944" s="28">
        <f>IF(OR(P2944=1,Q2944=1),IF(D2944+364&lt;=$D$5,(D2944+364-$D$4+1)/365,IF(D2944&gt;$D$4,($D$5-D2944+1)/365,$D$6/365)),0)</f>
        <v>0.15191447869101093</v>
      </c>
      <c r="S2944" s="28">
        <f>'Data &amp; Parameter'!$E$16*'Data &amp; Parameter'!$E$17*('Data &amp; Parameter'!$E$18+'Data &amp; Parameter'!$E$19)*'Data &amp; Parameter'!$E$20*'Data &amp; Parameter'!$E$37*R2944</f>
        <v>0.52816172986602017</v>
      </c>
      <c r="T2944" s="28">
        <f t="shared" si="45"/>
        <v>1.0563315076588013</v>
      </c>
    </row>
    <row r="2945" spans="1:20" ht="15.75" customHeight="1" x14ac:dyDescent="0.35">
      <c r="A2945">
        <v>2938</v>
      </c>
      <c r="B2945" s="76">
        <v>44246.553784722222</v>
      </c>
      <c r="C2945" s="1" t="s">
        <v>9292</v>
      </c>
      <c r="D2945" s="76">
        <v>44246.554513888885</v>
      </c>
      <c r="E2945" s="1" t="s">
        <v>9293</v>
      </c>
      <c r="F2945" s="1" t="s">
        <v>9294</v>
      </c>
      <c r="G2945" s="1" t="s">
        <v>123</v>
      </c>
      <c r="H2945" s="1" t="s">
        <v>124</v>
      </c>
      <c r="I2945" s="1" t="s">
        <v>125</v>
      </c>
      <c r="J2945" s="1" t="s">
        <v>8263</v>
      </c>
      <c r="K2945" s="1" t="s">
        <v>8264</v>
      </c>
      <c r="L2945">
        <f>ROUNDUP(IF(B2945&gt;$D$4,0,($D$4-B2945+1)/365),0)</f>
        <v>0</v>
      </c>
      <c r="M2945">
        <f>ROUNDUP(IF(B2945&gt;$D$5,0,($D$5-B2945+1)/365),0)</f>
        <v>1</v>
      </c>
      <c r="N2945" s="28">
        <f>IF(OR(L2945=1,M2945=1),IF(B2945+364&lt;=$D$5,(B2945+364-$D$4+1)/365,IF(B2945&gt;$D$4,($D$5-B2945+1)/365,$D$6/365)),0)</f>
        <v>0.15190743911719948</v>
      </c>
      <c r="O2945" s="28">
        <f>'Data &amp; Parameter'!$E$16*'Data &amp; Parameter'!$E$17*('Data &amp; Parameter'!$E$18+'Data &amp; Parameter'!$E$19)*'Data &amp; Parameter'!$E$20*'Data &amp; Parameter'!$E$37*N2945</f>
        <v>0.52813725534908262</v>
      </c>
      <c r="P2945">
        <f>ROUNDUP(IF(D2945&gt;$D$4,0,($D$4-D2945+1)/365),0)</f>
        <v>0</v>
      </c>
      <c r="Q2945">
        <f>ROUNDUP(IF(D2945&gt;$D$5,0,($D$5-D2945+1)/365),0)</f>
        <v>1</v>
      </c>
      <c r="R2945" s="28">
        <f>IF(OR(P2945=1,Q2945=1),IF(D2945+364&lt;=$D$5,(D2945+364-$D$4+1)/365,IF(D2945&gt;$D$4,($D$5-D2945+1)/365,$D$6/365)),0)</f>
        <v>0.15190544140031592</v>
      </c>
      <c r="S2945" s="28">
        <f>'Data &amp; Parameter'!$E$16*'Data &amp; Parameter'!$E$17*('Data &amp; Parameter'!$E$18+'Data &amp; Parameter'!$E$19)*'Data &amp; Parameter'!$E$20*'Data &amp; Parameter'!$E$37*R2945</f>
        <v>0.52813030987809073</v>
      </c>
      <c r="T2945" s="28">
        <f t="shared" si="45"/>
        <v>1.0562675652271734</v>
      </c>
    </row>
    <row r="2946" spans="1:20" ht="15.75" customHeight="1" x14ac:dyDescent="0.35">
      <c r="A2946">
        <v>2939</v>
      </c>
      <c r="B2946" s="76">
        <v>44246.559699074074</v>
      </c>
      <c r="C2946" s="1" t="s">
        <v>9295</v>
      </c>
      <c r="D2946" s="76">
        <v>44246.56049768519</v>
      </c>
      <c r="E2946" s="1" t="s">
        <v>9296</v>
      </c>
      <c r="F2946" s="1" t="s">
        <v>9297</v>
      </c>
      <c r="G2946" s="1" t="s">
        <v>123</v>
      </c>
      <c r="H2946" s="1" t="s">
        <v>124</v>
      </c>
      <c r="I2946" s="1" t="s">
        <v>125</v>
      </c>
      <c r="J2946" s="1" t="s">
        <v>9298</v>
      </c>
      <c r="K2946" s="1" t="s">
        <v>9298</v>
      </c>
      <c r="L2946">
        <f>ROUNDUP(IF(B2946&gt;$D$4,0,($D$4-B2946+1)/365),0)</f>
        <v>0</v>
      </c>
      <c r="M2946">
        <f>ROUNDUP(IF(B2946&gt;$D$5,0,($D$5-B2946+1)/365),0)</f>
        <v>1</v>
      </c>
      <c r="N2946" s="28">
        <f>IF(OR(L2946=1,M2946=1),IF(B2946+364&lt;=$D$5,(B2946+364-$D$4+1)/365,IF(B2946&gt;$D$4,($D$5-B2946+1)/365,$D$6/365)),0)</f>
        <v>0.15189123541349545</v>
      </c>
      <c r="O2946" s="28">
        <f>'Data &amp; Parameter'!$E$16*'Data &amp; Parameter'!$E$17*('Data &amp; Parameter'!$E$18+'Data &amp; Parameter'!$E$19)*'Data &amp; Parameter'!$E$20*'Data &amp; Parameter'!$E$37*N2946</f>
        <v>0.52808091986182493</v>
      </c>
      <c r="P2946">
        <f>ROUNDUP(IF(D2946&gt;$D$4,0,($D$4-D2946+1)/365),0)</f>
        <v>0</v>
      </c>
      <c r="Q2946">
        <f>ROUNDUP(IF(D2946&gt;$D$5,0,($D$5-D2946+1)/365),0)</f>
        <v>1</v>
      </c>
      <c r="R2946" s="28">
        <f>IF(OR(P2946=1,Q2946=1),IF(D2946+364&lt;=$D$5,(D2946+364-$D$4+1)/365,IF(D2946&gt;$D$4,($D$5-D2946+1)/365,$D$6/365)),0)</f>
        <v>0.15188904743783546</v>
      </c>
      <c r="S2946" s="28">
        <f>'Data &amp; Parameter'!$E$16*'Data &amp; Parameter'!$E$17*('Data &amp; Parameter'!$E$18+'Data &amp; Parameter'!$E$19)*'Data &amp; Parameter'!$E$20*'Data &amp; Parameter'!$E$37*R2946</f>
        <v>0.52807331291731618</v>
      </c>
      <c r="T2946" s="28">
        <f t="shared" si="45"/>
        <v>1.0561542327791411</v>
      </c>
    </row>
    <row r="2947" spans="1:20" ht="15.75" customHeight="1" x14ac:dyDescent="0.35">
      <c r="A2947">
        <v>2940</v>
      </c>
      <c r="B2947" s="76">
        <v>44246.56350694444</v>
      </c>
      <c r="C2947" s="1" t="s">
        <v>9299</v>
      </c>
      <c r="D2947" s="76">
        <v>44246.564212962963</v>
      </c>
      <c r="E2947" s="1" t="s">
        <v>9300</v>
      </c>
      <c r="F2947" s="1" t="s">
        <v>9301</v>
      </c>
      <c r="G2947" s="1" t="s">
        <v>123</v>
      </c>
      <c r="H2947" s="1" t="s">
        <v>124</v>
      </c>
      <c r="I2947" s="1" t="s">
        <v>125</v>
      </c>
      <c r="J2947" s="1" t="s">
        <v>9298</v>
      </c>
      <c r="K2947" s="1" t="s">
        <v>9302</v>
      </c>
      <c r="L2947">
        <f>ROUNDUP(IF(B2947&gt;$D$4,0,($D$4-B2947+1)/365),0)</f>
        <v>0</v>
      </c>
      <c r="M2947">
        <f>ROUNDUP(IF(B2947&gt;$D$5,0,($D$5-B2947+1)/365),0)</f>
        <v>1</v>
      </c>
      <c r="N2947" s="28">
        <f>IF(OR(L2947=1,M2947=1),IF(B2947+364&lt;=$D$5,(B2947+364-$D$4+1)/365,IF(B2947&gt;$D$4,($D$5-B2947+1)/365,$D$6/365)),0)</f>
        <v>0.15188080289194597</v>
      </c>
      <c r="O2947" s="28">
        <f>'Data &amp; Parameter'!$E$16*'Data &amp; Parameter'!$E$17*('Data &amp; Parameter'!$E$18+'Data &amp; Parameter'!$E$19)*'Data &amp; Parameter'!$E$20*'Data &amp; Parameter'!$E$37*N2947</f>
        <v>0.52804464906870563</v>
      </c>
      <c r="P2947">
        <f>ROUNDUP(IF(D2947&gt;$D$4,0,($D$4-D2947+1)/365),0)</f>
        <v>0</v>
      </c>
      <c r="Q2947">
        <f>ROUNDUP(IF(D2947&gt;$D$5,0,($D$5-D2947+1)/365),0)</f>
        <v>1</v>
      </c>
      <c r="R2947" s="28">
        <f>IF(OR(P2947=1,Q2947=1),IF(D2947+364&lt;=$D$5,(D2947+364-$D$4+1)/365,IF(D2947&gt;$D$4,($D$5-D2947+1)/365,$D$6/365)),0)</f>
        <v>0.15187886859462135</v>
      </c>
      <c r="S2947" s="28">
        <f>'Data &amp; Parameter'!$E$16*'Data &amp; Parameter'!$E$17*('Data &amp; Parameter'!$E$18+'Data &amp; Parameter'!$E$19)*'Data &amp; Parameter'!$E$20*'Data &amp; Parameter'!$E$37*R2947</f>
        <v>0.52803792408877048</v>
      </c>
      <c r="T2947" s="28">
        <f t="shared" si="45"/>
        <v>1.0560825731574761</v>
      </c>
    </row>
    <row r="2948" spans="1:20" ht="15.75" customHeight="1" x14ac:dyDescent="0.35">
      <c r="A2948">
        <v>2941</v>
      </c>
      <c r="B2948" s="76">
        <v>44246.568391203706</v>
      </c>
      <c r="C2948" s="1" t="s">
        <v>9303</v>
      </c>
      <c r="D2948" s="76">
        <v>44246.568865740745</v>
      </c>
      <c r="E2948" s="1" t="s">
        <v>9304</v>
      </c>
      <c r="F2948" s="1" t="s">
        <v>9305</v>
      </c>
      <c r="G2948" s="1" t="s">
        <v>123</v>
      </c>
      <c r="H2948" s="1" t="s">
        <v>124</v>
      </c>
      <c r="I2948" s="1" t="s">
        <v>125</v>
      </c>
      <c r="J2948" s="1" t="s">
        <v>9298</v>
      </c>
      <c r="K2948" s="1" t="s">
        <v>9298</v>
      </c>
      <c r="L2948">
        <f>ROUNDUP(IF(B2948&gt;$D$4,0,($D$4-B2948+1)/365),0)</f>
        <v>0</v>
      </c>
      <c r="M2948">
        <f>ROUNDUP(IF(B2948&gt;$D$5,0,($D$5-B2948+1)/365),0)</f>
        <v>1</v>
      </c>
      <c r="N2948" s="28">
        <f>IF(OR(L2948=1,M2948=1),IF(B2948+364&lt;=$D$5,(B2948+364-$D$4+1)/365,IF(B2948&gt;$D$4,($D$5-B2948+1)/365,$D$6/365)),0)</f>
        <v>0.15186742135971046</v>
      </c>
      <c r="O2948" s="28">
        <f>'Data &amp; Parameter'!$E$16*'Data &amp; Parameter'!$E$17*('Data &amp; Parameter'!$E$18+'Data &amp; Parameter'!$E$19)*'Data &amp; Parameter'!$E$20*'Data &amp; Parameter'!$E$37*N2948</f>
        <v>0.52799812543728697</v>
      </c>
      <c r="P2948">
        <f>ROUNDUP(IF(D2948&gt;$D$4,0,($D$4-D2948+1)/365),0)</f>
        <v>0</v>
      </c>
      <c r="Q2948">
        <f>ROUNDUP(IF(D2948&gt;$D$5,0,($D$5-D2948+1)/365),0)</f>
        <v>1</v>
      </c>
      <c r="R2948" s="28">
        <f>IF(OR(P2948=1,Q2948=1),IF(D2948+364&lt;=$D$5,(D2948+364-$D$4+1)/365,IF(D2948&gt;$D$4,($D$5-D2948+1)/365,$D$6/365)),0)</f>
        <v>0.1518661212582342</v>
      </c>
      <c r="S2948" s="28">
        <f>'Data &amp; Parameter'!$E$16*'Data &amp; Parameter'!$E$17*('Data &amp; Parameter'!$E$18+'Data &amp; Parameter'!$E$19)*'Data &amp; Parameter'!$E$20*'Data &amp; Parameter'!$E$37*R2948</f>
        <v>0.52799360536882078</v>
      </c>
      <c r="T2948" s="28">
        <f t="shared" si="45"/>
        <v>1.0559917308061078</v>
      </c>
    </row>
    <row r="2949" spans="1:20" ht="15.75" customHeight="1" x14ac:dyDescent="0.35">
      <c r="A2949">
        <v>2942</v>
      </c>
      <c r="B2949" s="76">
        <v>44246.572071759263</v>
      </c>
      <c r="C2949" s="1" t="s">
        <v>9306</v>
      </c>
      <c r="D2949" s="76">
        <v>44246.572465277779</v>
      </c>
      <c r="E2949" s="1" t="s">
        <v>9307</v>
      </c>
      <c r="F2949" s="1" t="s">
        <v>9308</v>
      </c>
      <c r="G2949" s="1" t="s">
        <v>123</v>
      </c>
      <c r="H2949" s="1" t="s">
        <v>124</v>
      </c>
      <c r="I2949" s="1" t="s">
        <v>125</v>
      </c>
      <c r="J2949" s="1" t="s">
        <v>9298</v>
      </c>
      <c r="K2949" s="1" t="s">
        <v>9302</v>
      </c>
      <c r="L2949">
        <f>ROUNDUP(IF(B2949&gt;$D$4,0,($D$4-B2949+1)/365),0)</f>
        <v>0</v>
      </c>
      <c r="M2949">
        <f>ROUNDUP(IF(B2949&gt;$D$5,0,($D$5-B2949+1)/365),0)</f>
        <v>1</v>
      </c>
      <c r="N2949" s="28">
        <f>IF(OR(L2949=1,M2949=1),IF(B2949+364&lt;=$D$5,(B2949+364-$D$4+1)/365,IF(B2949&gt;$D$4,($D$5-B2949+1)/365,$D$6/365)),0)</f>
        <v>0.15185733764585466</v>
      </c>
      <c r="O2949" s="28">
        <f>'Data &amp; Parameter'!$E$16*'Data &amp; Parameter'!$E$17*('Data &amp; Parameter'!$E$18+'Data &amp; Parameter'!$E$19)*'Data &amp; Parameter'!$E$20*'Data &amp; Parameter'!$E$37*N2949</f>
        <v>0.52796306734539578</v>
      </c>
      <c r="P2949">
        <f>ROUNDUP(IF(D2949&gt;$D$4,0,($D$4-D2949+1)/365),0)</f>
        <v>0</v>
      </c>
      <c r="Q2949">
        <f>ROUNDUP(IF(D2949&gt;$D$5,0,($D$5-D2949+1)/365),0)</f>
        <v>1</v>
      </c>
      <c r="R2949" s="28">
        <f>IF(OR(P2949=1,Q2949=1),IF(D2949+364&lt;=$D$5,(D2949+364-$D$4+1)/365,IF(D2949&gt;$D$4,($D$5-D2949+1)/365,$D$6/365)),0)</f>
        <v>0.15185625951293433</v>
      </c>
      <c r="S2949" s="28">
        <f>'Data &amp; Parameter'!$E$16*'Data &amp; Parameter'!$E$17*('Data &amp; Parameter'!$E$18+'Data &amp; Parameter'!$E$19)*'Data &amp; Parameter'!$E$20*'Data &amp; Parameter'!$E$37*R2949</f>
        <v>0.52795931899597492</v>
      </c>
      <c r="T2949" s="28">
        <f t="shared" si="45"/>
        <v>1.0559223863413707</v>
      </c>
    </row>
    <row r="2950" spans="1:20" ht="15.75" customHeight="1" x14ac:dyDescent="0.35">
      <c r="A2950">
        <v>2943</v>
      </c>
      <c r="B2950" s="76">
        <v>44246.575381944444</v>
      </c>
      <c r="C2950" s="1" t="s">
        <v>9309</v>
      </c>
      <c r="D2950" s="76">
        <v>44246.576932870375</v>
      </c>
      <c r="E2950" s="1" t="s">
        <v>9310</v>
      </c>
      <c r="F2950" s="1" t="s">
        <v>9311</v>
      </c>
      <c r="G2950" s="1" t="s">
        <v>123</v>
      </c>
      <c r="H2950" s="1" t="s">
        <v>124</v>
      </c>
      <c r="I2950" s="1" t="s">
        <v>125</v>
      </c>
      <c r="J2950" s="1" t="s">
        <v>9298</v>
      </c>
      <c r="K2950" s="1" t="s">
        <v>9298</v>
      </c>
      <c r="L2950">
        <f>ROUNDUP(IF(B2950&gt;$D$4,0,($D$4-B2950+1)/365),0)</f>
        <v>0</v>
      </c>
      <c r="M2950">
        <f>ROUNDUP(IF(B2950&gt;$D$5,0,($D$5-B2950+1)/365),0)</f>
        <v>1</v>
      </c>
      <c r="N2950" s="28">
        <f>IF(OR(L2950=1,M2950=1),IF(B2950+364&lt;=$D$5,(B2950+364-$D$4+1)/365,IF(B2950&gt;$D$4,($D$5-B2950+1)/365,$D$6/365)),0)</f>
        <v>0.15184826864536025</v>
      </c>
      <c r="O2950" s="28">
        <f>'Data &amp; Parameter'!$E$16*'Data &amp; Parameter'!$E$17*('Data &amp; Parameter'!$E$18+'Data &amp; Parameter'!$E$19)*'Data &amp; Parameter'!$E$20*'Data &amp; Parameter'!$E$37*N2950</f>
        <v>0.52793153711186869</v>
      </c>
      <c r="P2950">
        <f>ROUNDUP(IF(D2950&gt;$D$4,0,($D$4-D2950+1)/365),0)</f>
        <v>0</v>
      </c>
      <c r="Q2950">
        <f>ROUNDUP(IF(D2950&gt;$D$5,0,($D$5-D2950+1)/365),0)</f>
        <v>1</v>
      </c>
      <c r="R2950" s="28">
        <f>IF(OR(P2950=1,Q2950=1),IF(D2950+364&lt;=$D$5,(D2950+364-$D$4+1)/365,IF(D2950&gt;$D$4,($D$5-D2950+1)/365,$D$6/365)),0)</f>
        <v>0.15184401953321791</v>
      </c>
      <c r="S2950" s="28">
        <f>'Data &amp; Parameter'!$E$16*'Data &amp; Parameter'!$E$17*('Data &amp; Parameter'!$E$18+'Data &amp; Parameter'!$E$19)*'Data &amp; Parameter'!$E$20*'Data &amp; Parameter'!$E$37*R2950</f>
        <v>0.52791676420517253</v>
      </c>
      <c r="T2950" s="28">
        <f t="shared" si="45"/>
        <v>1.0558483013170412</v>
      </c>
    </row>
    <row r="2951" spans="1:20" ht="15.75" customHeight="1" x14ac:dyDescent="0.35">
      <c r="A2951">
        <v>2944</v>
      </c>
      <c r="B2951" s="76">
        <v>44246.578668981485</v>
      </c>
      <c r="C2951" s="1" t="s">
        <v>9312</v>
      </c>
      <c r="D2951" s="76">
        <v>44246.579837962963</v>
      </c>
      <c r="E2951" s="1" t="s">
        <v>9313</v>
      </c>
      <c r="F2951" s="1" t="s">
        <v>9314</v>
      </c>
      <c r="G2951" s="1" t="s">
        <v>123</v>
      </c>
      <c r="H2951" s="1" t="s">
        <v>124</v>
      </c>
      <c r="I2951" s="1" t="s">
        <v>125</v>
      </c>
      <c r="J2951" s="1" t="s">
        <v>9315</v>
      </c>
      <c r="K2951" s="1" t="s">
        <v>9316</v>
      </c>
      <c r="L2951">
        <f>ROUNDUP(IF(B2951&gt;$D$4,0,($D$4-B2951+1)/365),0)</f>
        <v>0</v>
      </c>
      <c r="M2951">
        <f>ROUNDUP(IF(B2951&gt;$D$5,0,($D$5-B2951+1)/365),0)</f>
        <v>1</v>
      </c>
      <c r="N2951" s="28">
        <f>IF(OR(L2951=1,M2951=1),IF(B2951+364&lt;=$D$5,(B2951+364-$D$4+1)/365,IF(B2951&gt;$D$4,($D$5-B2951+1)/365,$D$6/365)),0)</f>
        <v>0.1518392630644248</v>
      </c>
      <c r="O2951" s="28">
        <f>'Data &amp; Parameter'!$E$16*'Data &amp; Parameter'!$E$17*('Data &amp; Parameter'!$E$18+'Data &amp; Parameter'!$E$19)*'Data &amp; Parameter'!$E$20*'Data &amp; Parameter'!$E$37*N2951</f>
        <v>0.52790022736939846</v>
      </c>
      <c r="P2951">
        <f>ROUNDUP(IF(D2951&gt;$D$4,0,($D$4-D2951+1)/365),0)</f>
        <v>0</v>
      </c>
      <c r="Q2951">
        <f>ROUNDUP(IF(D2951&gt;$D$5,0,($D$5-D2951+1)/365),0)</f>
        <v>1</v>
      </c>
      <c r="R2951" s="28">
        <f>IF(OR(P2951=1,Q2951=1),IF(D2951+364&lt;=$D$5,(D2951+364-$D$4+1)/365,IF(D2951&gt;$D$4,($D$5-D2951+1)/365,$D$6/365)),0)</f>
        <v>0.15183606037544325</v>
      </c>
      <c r="S2951" s="28">
        <f>'Data &amp; Parameter'!$E$16*'Data &amp; Parameter'!$E$17*('Data &amp; Parameter'!$E$18+'Data &amp; Parameter'!$E$19)*'Data &amp; Parameter'!$E$20*'Data &amp; Parameter'!$E$37*R2951</f>
        <v>0.52788909256666405</v>
      </c>
      <c r="T2951" s="28">
        <f t="shared" si="45"/>
        <v>1.0557893199360624</v>
      </c>
    </row>
    <row r="2952" spans="1:20" ht="15.75" customHeight="1" x14ac:dyDescent="0.35">
      <c r="A2952">
        <v>2945</v>
      </c>
      <c r="B2952" s="76">
        <v>44246.581736111111</v>
      </c>
      <c r="C2952" s="1" t="s">
        <v>9317</v>
      </c>
      <c r="D2952" s="76">
        <v>44246.582291666666</v>
      </c>
      <c r="E2952" s="1" t="s">
        <v>9318</v>
      </c>
      <c r="F2952" s="1" t="s">
        <v>9319</v>
      </c>
      <c r="G2952" s="1" t="s">
        <v>123</v>
      </c>
      <c r="H2952" s="1" t="s">
        <v>124</v>
      </c>
      <c r="I2952" s="1" t="s">
        <v>125</v>
      </c>
      <c r="J2952" s="1" t="s">
        <v>9298</v>
      </c>
      <c r="K2952" s="1" t="s">
        <v>9298</v>
      </c>
      <c r="L2952">
        <f>ROUNDUP(IF(B2952&gt;$D$4,0,($D$4-B2952+1)/365),0)</f>
        <v>0</v>
      </c>
      <c r="M2952">
        <f>ROUNDUP(IF(B2952&gt;$D$5,0,($D$5-B2952+1)/365),0)</f>
        <v>1</v>
      </c>
      <c r="N2952" s="28">
        <f>IF(OR(L2952=1,M2952=1),IF(B2952+364&lt;=$D$5,(B2952+364-$D$4+1)/365,IF(B2952&gt;$D$4,($D$5-B2952+1)/365,$D$6/365)),0)</f>
        <v>0.15183085996955825</v>
      </c>
      <c r="O2952" s="28">
        <f>'Data &amp; Parameter'!$E$16*'Data &amp; Parameter'!$E$17*('Data &amp; Parameter'!$E$18+'Data &amp; Parameter'!$E$19)*'Data &amp; Parameter'!$E$20*'Data &amp; Parameter'!$E$37*N2952</f>
        <v>0.52787101229286859</v>
      </c>
      <c r="P2952">
        <f>ROUNDUP(IF(D2952&gt;$D$4,0,($D$4-D2952+1)/365),0)</f>
        <v>0</v>
      </c>
      <c r="Q2952">
        <f>ROUNDUP(IF(D2952&gt;$D$5,0,($D$5-D2952+1)/365),0)</f>
        <v>1</v>
      </c>
      <c r="R2952" s="28">
        <f>IF(OR(P2952=1,Q2952=1),IF(D2952+364&lt;=$D$5,(D2952+364-$D$4+1)/365,IF(D2952&gt;$D$4,($D$5-D2952+1)/365,$D$6/365)),0)</f>
        <v>0.15182933789954603</v>
      </c>
      <c r="S2952" s="28">
        <f>'Data &amp; Parameter'!$E$16*'Data &amp; Parameter'!$E$17*('Data &amp; Parameter'!$E$18+'Data &amp; Parameter'!$E$19)*'Data &amp; Parameter'!$E$20*'Data &amp; Parameter'!$E$37*R2952</f>
        <v>0.52786572050542635</v>
      </c>
      <c r="T2952" s="28">
        <f t="shared" si="45"/>
        <v>1.0557367327982949</v>
      </c>
    </row>
    <row r="2953" spans="1:20" ht="15.75" customHeight="1" x14ac:dyDescent="0.35">
      <c r="A2953">
        <v>2946</v>
      </c>
      <c r="B2953" s="76">
        <v>44246.584733796291</v>
      </c>
      <c r="C2953" s="1" t="s">
        <v>9320</v>
      </c>
      <c r="D2953" s="76">
        <v>44246.585914351846</v>
      </c>
      <c r="E2953" s="1" t="s">
        <v>9321</v>
      </c>
      <c r="F2953" s="1" t="s">
        <v>9322</v>
      </c>
      <c r="G2953" s="1" t="s">
        <v>123</v>
      </c>
      <c r="H2953" s="1" t="s">
        <v>124</v>
      </c>
      <c r="I2953" s="1" t="s">
        <v>125</v>
      </c>
      <c r="J2953" s="1" t="s">
        <v>9323</v>
      </c>
      <c r="K2953" s="1" t="s">
        <v>9324</v>
      </c>
      <c r="L2953">
        <f>ROUNDUP(IF(B2953&gt;$D$4,0,($D$4-B2953+1)/365),0)</f>
        <v>0</v>
      </c>
      <c r="M2953">
        <f>ROUNDUP(IF(B2953&gt;$D$5,0,($D$5-B2953+1)/365),0)</f>
        <v>1</v>
      </c>
      <c r="N2953" s="28">
        <f>IF(OR(L2953=1,M2953=1),IF(B2953+364&lt;=$D$5,(B2953+364-$D$4+1)/365,IF(B2953&gt;$D$4,($D$5-B2953+1)/365,$D$6/365)),0)</f>
        <v>0.1518226471334482</v>
      </c>
      <c r="O2953" s="28">
        <f>'Data &amp; Parameter'!$E$16*'Data &amp; Parameter'!$E$17*('Data &amp; Parameter'!$E$18+'Data &amp; Parameter'!$E$19)*'Data &amp; Parameter'!$E$20*'Data &amp; Parameter'!$E$37*N2953</f>
        <v>0.52784245868978641</v>
      </c>
      <c r="P2953">
        <f>ROUNDUP(IF(D2953&gt;$D$4,0,($D$4-D2953+1)/365),0)</f>
        <v>0</v>
      </c>
      <c r="Q2953">
        <f>ROUNDUP(IF(D2953&gt;$D$5,0,($D$5-D2953+1)/365),0)</f>
        <v>1</v>
      </c>
      <c r="R2953" s="28">
        <f>IF(OR(P2953=1,Q2953=1),IF(D2953+364&lt;=$D$5,(D2953+364-$D$4+1)/365,IF(D2953&gt;$D$4,($D$5-D2953+1)/365,$D$6/365)),0)</f>
        <v>0.15181941273466729</v>
      </c>
      <c r="S2953" s="28">
        <f>'Data &amp; Parameter'!$E$16*'Data &amp; Parameter'!$E$17*('Data &amp; Parameter'!$E$18+'Data &amp; Parameter'!$E$19)*'Data &amp; Parameter'!$E$20*'Data &amp; Parameter'!$E$37*R2953</f>
        <v>0.52783121364145447</v>
      </c>
      <c r="T2953" s="28">
        <f t="shared" ref="T2953:T3016" si="46">O2953+S2953</f>
        <v>1.055673672331241</v>
      </c>
    </row>
    <row r="2954" spans="1:20" ht="15.75" customHeight="1" x14ac:dyDescent="0.35">
      <c r="A2954">
        <v>2947</v>
      </c>
      <c r="B2954" s="76">
        <v>44246.585196759261</v>
      </c>
      <c r="C2954" s="1" t="s">
        <v>9325</v>
      </c>
      <c r="D2954" s="76">
        <v>44246.5859375</v>
      </c>
      <c r="E2954" s="1" t="s">
        <v>9326</v>
      </c>
      <c r="F2954" s="1" t="s">
        <v>9327</v>
      </c>
      <c r="G2954" s="1" t="s">
        <v>123</v>
      </c>
      <c r="H2954" s="1" t="s">
        <v>124</v>
      </c>
      <c r="I2954" s="1" t="s">
        <v>125</v>
      </c>
      <c r="J2954" s="1" t="s">
        <v>9298</v>
      </c>
      <c r="K2954" s="1" t="s">
        <v>9328</v>
      </c>
      <c r="L2954">
        <f>ROUNDUP(IF(B2954&gt;$D$4,0,($D$4-B2954+1)/365),0)</f>
        <v>0</v>
      </c>
      <c r="M2954">
        <f>ROUNDUP(IF(B2954&gt;$D$5,0,($D$5-B2954+1)/365),0)</f>
        <v>1</v>
      </c>
      <c r="N2954" s="28">
        <f>IF(OR(L2954=1,M2954=1),IF(B2954+364&lt;=$D$5,(B2954+364-$D$4+1)/365,IF(B2954&gt;$D$4,($D$5-B2954+1)/365,$D$6/365)),0)</f>
        <v>0.15182137874175144</v>
      </c>
      <c r="O2954" s="28">
        <f>'Data &amp; Parameter'!$E$16*'Data &amp; Parameter'!$E$17*('Data &amp; Parameter'!$E$18+'Data &amp; Parameter'!$E$19)*'Data &amp; Parameter'!$E$20*'Data &amp; Parameter'!$E$37*N2954</f>
        <v>0.5278380488668486</v>
      </c>
      <c r="P2954">
        <f>ROUNDUP(IF(D2954&gt;$D$4,0,($D$4-D2954+1)/365),0)</f>
        <v>0</v>
      </c>
      <c r="Q2954">
        <f>ROUNDUP(IF(D2954&gt;$D$5,0,($D$5-D2954+1)/365),0)</f>
        <v>1</v>
      </c>
      <c r="R2954" s="28">
        <f>IF(OR(P2954=1,Q2954=1),IF(D2954+364&lt;=$D$5,(D2954+364-$D$4+1)/365,IF(D2954&gt;$D$4,($D$5-D2954+1)/365,$D$6/365)),0)</f>
        <v>0.15181934931506849</v>
      </c>
      <c r="S2954" s="28">
        <f>'Data &amp; Parameter'!$E$16*'Data &amp; Parameter'!$E$17*('Data &amp; Parameter'!$E$18+'Data &amp; Parameter'!$E$19)*'Data &amp; Parameter'!$E$20*'Data &amp; Parameter'!$E$37*R2954</f>
        <v>0.52783099315025905</v>
      </c>
      <c r="T2954" s="28">
        <f t="shared" si="46"/>
        <v>1.0556690420171075</v>
      </c>
    </row>
    <row r="2955" spans="1:20" ht="15.75" customHeight="1" x14ac:dyDescent="0.35">
      <c r="A2955">
        <v>2948</v>
      </c>
      <c r="B2955" s="76">
        <v>44246.592083333337</v>
      </c>
      <c r="C2955" s="1" t="s">
        <v>9329</v>
      </c>
      <c r="D2955" s="76">
        <v>44246.59674768518</v>
      </c>
      <c r="E2955" s="1" t="s">
        <v>9330</v>
      </c>
      <c r="F2955" s="1" t="s">
        <v>9331</v>
      </c>
      <c r="G2955" s="1" t="s">
        <v>123</v>
      </c>
      <c r="H2955" s="1" t="s">
        <v>124</v>
      </c>
      <c r="I2955" s="1" t="s">
        <v>125</v>
      </c>
      <c r="J2955" s="1" t="s">
        <v>9298</v>
      </c>
      <c r="K2955" s="1" t="s">
        <v>9328</v>
      </c>
      <c r="L2955">
        <f>ROUNDUP(IF(B2955&gt;$D$4,0,($D$4-B2955+1)/365),0)</f>
        <v>0</v>
      </c>
      <c r="M2955">
        <f>ROUNDUP(IF(B2955&gt;$D$5,0,($D$5-B2955+1)/365),0)</f>
        <v>1</v>
      </c>
      <c r="N2955" s="28">
        <f>IF(OR(L2955=1,M2955=1),IF(B2955+364&lt;=$D$5,(B2955+364-$D$4+1)/365,IF(B2955&gt;$D$4,($D$5-B2955+1)/365,$D$6/365)),0)</f>
        <v>0.15180251141551607</v>
      </c>
      <c r="O2955" s="28">
        <f>'Data &amp; Parameter'!$E$16*'Data &amp; Parameter'!$E$17*('Data &amp; Parameter'!$E$18+'Data &amp; Parameter'!$E$19)*'Data &amp; Parameter'!$E$20*'Data &amp; Parameter'!$E$37*N2955</f>
        <v>0.52777245275153239</v>
      </c>
      <c r="P2955">
        <f>ROUNDUP(IF(D2955&gt;$D$4,0,($D$4-D2955+1)/365),0)</f>
        <v>0</v>
      </c>
      <c r="Q2955">
        <f>ROUNDUP(IF(D2955&gt;$D$5,0,($D$5-D2955+1)/365),0)</f>
        <v>1</v>
      </c>
      <c r="R2955" s="28">
        <f>IF(OR(P2955=1,Q2955=1),IF(D2955+364&lt;=$D$5,(D2955+364-$D$4+1)/365,IF(D2955&gt;$D$4,($D$5-D2955+1)/365,$D$6/365)),0)</f>
        <v>0.15178973236936941</v>
      </c>
      <c r="S2955" s="28">
        <f>'Data &amp; Parameter'!$E$16*'Data &amp; Parameter'!$E$17*('Data &amp; Parameter'!$E$18+'Data &amp; Parameter'!$E$19)*'Data &amp; Parameter'!$E$20*'Data &amp; Parameter'!$E$37*R2955</f>
        <v>0.5277280237861236</v>
      </c>
      <c r="T2955" s="28">
        <f t="shared" si="46"/>
        <v>1.0555004765376559</v>
      </c>
    </row>
    <row r="2956" spans="1:20" ht="15.75" customHeight="1" x14ac:dyDescent="0.35">
      <c r="A2956">
        <v>2949</v>
      </c>
      <c r="B2956" s="76">
        <v>44246.601585648154</v>
      </c>
      <c r="C2956" s="1" t="s">
        <v>9332</v>
      </c>
      <c r="D2956" s="76">
        <v>44246.602361111116</v>
      </c>
      <c r="E2956" s="1" t="s">
        <v>9333</v>
      </c>
      <c r="F2956" s="1" t="s">
        <v>9334</v>
      </c>
      <c r="G2956" s="1" t="s">
        <v>123</v>
      </c>
      <c r="H2956" s="1" t="s">
        <v>124</v>
      </c>
      <c r="I2956" s="1" t="s">
        <v>125</v>
      </c>
      <c r="J2956" s="1" t="s">
        <v>9298</v>
      </c>
      <c r="K2956" s="1" t="s">
        <v>9335</v>
      </c>
      <c r="L2956">
        <f>ROUNDUP(IF(B2956&gt;$D$4,0,($D$4-B2956+1)/365),0)</f>
        <v>0</v>
      </c>
      <c r="M2956">
        <f>ROUNDUP(IF(B2956&gt;$D$5,0,($D$5-B2956+1)/365),0)</f>
        <v>1</v>
      </c>
      <c r="N2956" s="28">
        <f>IF(OR(L2956=1,M2956=1),IF(B2956+364&lt;=$D$5,(B2956+364-$D$4+1)/365,IF(B2956&gt;$D$4,($D$5-B2956+1)/365,$D$6/365)),0)</f>
        <v>0.15177647767629163</v>
      </c>
      <c r="O2956" s="28">
        <f>'Data &amp; Parameter'!$E$16*'Data &amp; Parameter'!$E$17*('Data &amp; Parameter'!$E$18+'Data &amp; Parameter'!$E$19)*'Data &amp; Parameter'!$E$20*'Data &amp; Parameter'!$E$37*N2956</f>
        <v>0.52768194113695721</v>
      </c>
      <c r="P2956">
        <f>ROUNDUP(IF(D2956&gt;$D$4,0,($D$4-D2956+1)/365),0)</f>
        <v>0</v>
      </c>
      <c r="Q2956">
        <f>ROUNDUP(IF(D2956&gt;$D$5,0,($D$5-D2956+1)/365),0)</f>
        <v>1</v>
      </c>
      <c r="R2956" s="28">
        <f>IF(OR(P2956=1,Q2956=1),IF(D2956+364&lt;=$D$5,(D2956+364-$D$4+1)/365,IF(D2956&gt;$D$4,($D$5-D2956+1)/365,$D$6/365)),0)</f>
        <v>0.15177435312023041</v>
      </c>
      <c r="S2956" s="28">
        <f>'Data &amp; Parameter'!$E$16*'Data &amp; Parameter'!$E$17*('Data &amp; Parameter'!$E$18+'Data &amp; Parameter'!$E$19)*'Data &amp; Parameter'!$E$20*'Data &amp; Parameter'!$E$37*R2956</f>
        <v>0.52767455468364377</v>
      </c>
      <c r="T2956" s="28">
        <f t="shared" si="46"/>
        <v>1.055356495820601</v>
      </c>
    </row>
    <row r="2957" spans="1:20" ht="15.75" customHeight="1" x14ac:dyDescent="0.35">
      <c r="A2957">
        <v>2950</v>
      </c>
      <c r="B2957" s="76">
        <v>44246.622546296298</v>
      </c>
      <c r="C2957" s="1" t="s">
        <v>9336</v>
      </c>
      <c r="D2957" s="76">
        <v>44246.623020833329</v>
      </c>
      <c r="E2957" s="1" t="s">
        <v>9337</v>
      </c>
      <c r="F2957" s="1" t="s">
        <v>9338</v>
      </c>
      <c r="G2957" s="1" t="s">
        <v>123</v>
      </c>
      <c r="H2957" s="1" t="s">
        <v>124</v>
      </c>
      <c r="I2957" s="1" t="s">
        <v>125</v>
      </c>
      <c r="J2957" s="1" t="s">
        <v>8263</v>
      </c>
      <c r="K2957" s="1" t="s">
        <v>8263</v>
      </c>
      <c r="L2957">
        <f>ROUNDUP(IF(B2957&gt;$D$4,0,($D$4-B2957+1)/365),0)</f>
        <v>0</v>
      </c>
      <c r="M2957">
        <f>ROUNDUP(IF(B2957&gt;$D$5,0,($D$5-B2957+1)/365),0)</f>
        <v>1</v>
      </c>
      <c r="N2957" s="28">
        <f>IF(OR(L2957=1,M2957=1),IF(B2957+364&lt;=$D$5,(B2957+364-$D$4+1)/365,IF(B2957&gt;$D$4,($D$5-B2957+1)/365,$D$6/365)),0)</f>
        <v>0.15171905124302051</v>
      </c>
      <c r="O2957" s="28">
        <f>'Data &amp; Parameter'!$E$16*'Data &amp; Parameter'!$E$17*('Data &amp; Parameter'!$E$18+'Data &amp; Parameter'!$E$19)*'Data &amp; Parameter'!$E$20*'Data &amp; Parameter'!$E$37*N2957</f>
        <v>0.52748228640623074</v>
      </c>
      <c r="P2957">
        <f>ROUNDUP(IF(D2957&gt;$D$4,0,($D$4-D2957+1)/365),0)</f>
        <v>0</v>
      </c>
      <c r="Q2957">
        <f>ROUNDUP(IF(D2957&gt;$D$5,0,($D$5-D2957+1)/365),0)</f>
        <v>1</v>
      </c>
      <c r="R2957" s="28">
        <f>IF(OR(P2957=1,Q2957=1),IF(D2957+364&lt;=$D$5,(D2957+364-$D$4+1)/365,IF(D2957&gt;$D$4,($D$5-D2957+1)/365,$D$6/365)),0)</f>
        <v>0.15171775114156422</v>
      </c>
      <c r="S2957" s="28">
        <f>'Data &amp; Parameter'!$E$16*'Data &amp; Parameter'!$E$17*('Data &amp; Parameter'!$E$18+'Data &amp; Parameter'!$E$19)*'Data &amp; Parameter'!$E$20*'Data &amp; Parameter'!$E$37*R2957</f>
        <v>0.52747776633783394</v>
      </c>
      <c r="T2957" s="28">
        <f t="shared" si="46"/>
        <v>1.0549600527440646</v>
      </c>
    </row>
    <row r="2958" spans="1:20" ht="15.75" customHeight="1" x14ac:dyDescent="0.35">
      <c r="A2958">
        <v>2951</v>
      </c>
      <c r="B2958" s="76">
        <v>44246.6253587963</v>
      </c>
      <c r="C2958" s="1" t="s">
        <v>9339</v>
      </c>
      <c r="D2958" s="76">
        <v>44246.626423611116</v>
      </c>
      <c r="E2958" s="1" t="s">
        <v>9340</v>
      </c>
      <c r="F2958" s="1" t="s">
        <v>9341</v>
      </c>
      <c r="G2958" s="1" t="s">
        <v>123</v>
      </c>
      <c r="H2958" s="1" t="s">
        <v>124</v>
      </c>
      <c r="I2958" s="1" t="s">
        <v>125</v>
      </c>
      <c r="J2958" s="1" t="s">
        <v>8263</v>
      </c>
      <c r="K2958" s="1" t="s">
        <v>8263</v>
      </c>
      <c r="L2958">
        <f>ROUNDUP(IF(B2958&gt;$D$4,0,($D$4-B2958+1)/365),0)</f>
        <v>0</v>
      </c>
      <c r="M2958">
        <f>ROUNDUP(IF(B2958&gt;$D$5,0,($D$5-B2958+1)/365),0)</f>
        <v>1</v>
      </c>
      <c r="N2958" s="28">
        <f>IF(OR(L2958=1,M2958=1),IF(B2958+364&lt;=$D$5,(B2958+364-$D$4+1)/365,IF(B2958&gt;$D$4,($D$5-B2958+1)/365,$D$6/365)),0)</f>
        <v>0.15171134576356127</v>
      </c>
      <c r="O2958" s="28">
        <f>'Data &amp; Parameter'!$E$16*'Data &amp; Parameter'!$E$17*('Data &amp; Parameter'!$E$18+'Data &amp; Parameter'!$E$19)*'Data &amp; Parameter'!$E$20*'Data &amp; Parameter'!$E$37*N2958</f>
        <v>0.52745549673222658</v>
      </c>
      <c r="P2958">
        <f>ROUNDUP(IF(D2958&gt;$D$4,0,($D$4-D2958+1)/365),0)</f>
        <v>0</v>
      </c>
      <c r="Q2958">
        <f>ROUNDUP(IF(D2958&gt;$D$5,0,($D$5-D2958+1)/365),0)</f>
        <v>1</v>
      </c>
      <c r="R2958" s="28">
        <f>IF(OR(P2958=1,Q2958=1),IF(D2958+364&lt;=$D$5,(D2958+364-$D$4+1)/365,IF(D2958&gt;$D$4,($D$5-D2958+1)/365,$D$6/365)),0)</f>
        <v>0.15170842846269458</v>
      </c>
      <c r="S2958" s="28">
        <f>'Data &amp; Parameter'!$E$16*'Data &amp; Parameter'!$E$17*('Data &amp; Parameter'!$E$18+'Data &amp; Parameter'!$E$19)*'Data &amp; Parameter'!$E$20*'Data &amp; Parameter'!$E$37*R2958</f>
        <v>0.52744535413959448</v>
      </c>
      <c r="T2958" s="28">
        <f t="shared" si="46"/>
        <v>1.0549008508718209</v>
      </c>
    </row>
    <row r="2959" spans="1:20" ht="15.75" customHeight="1" x14ac:dyDescent="0.35">
      <c r="A2959">
        <v>2952</v>
      </c>
      <c r="B2959" s="76">
        <v>44247.32503472222</v>
      </c>
      <c r="C2959" s="1" t="s">
        <v>9342</v>
      </c>
      <c r="D2959" s="76">
        <v>44247.325995370367</v>
      </c>
      <c r="E2959" s="1" t="s">
        <v>9343</v>
      </c>
      <c r="F2959" s="1" t="s">
        <v>9344</v>
      </c>
      <c r="G2959" s="1" t="s">
        <v>123</v>
      </c>
      <c r="H2959" s="1" t="s">
        <v>124</v>
      </c>
      <c r="I2959" s="1" t="s">
        <v>125</v>
      </c>
      <c r="J2959" s="1" t="s">
        <v>9345</v>
      </c>
      <c r="K2959" s="1" t="s">
        <v>8187</v>
      </c>
      <c r="L2959">
        <f>ROUNDUP(IF(B2959&gt;$D$4,0,($D$4-B2959+1)/365),0)</f>
        <v>0</v>
      </c>
      <c r="M2959">
        <f>ROUNDUP(IF(B2959&gt;$D$5,0,($D$5-B2959+1)/365),0)</f>
        <v>1</v>
      </c>
      <c r="N2959" s="28">
        <f>IF(OR(L2959=1,M2959=1),IF(B2959+364&lt;=$D$5,(B2959+364-$D$4+1)/365,IF(B2959&gt;$D$4,($D$5-B2959+1)/365,$D$6/365)),0)</f>
        <v>0.14979442541857493</v>
      </c>
      <c r="O2959" s="28">
        <f>'Data &amp; Parameter'!$E$16*'Data &amp; Parameter'!$E$17*('Data &amp; Parameter'!$E$18+'Data &amp; Parameter'!$E$19)*'Data &amp; Parameter'!$E$20*'Data &amp; Parameter'!$E$37*N2959</f>
        <v>0.52079093141793142</v>
      </c>
      <c r="P2959">
        <f>ROUNDUP(IF(D2959&gt;$D$4,0,($D$4-D2959+1)/365),0)</f>
        <v>0</v>
      </c>
      <c r="Q2959">
        <f>ROUNDUP(IF(D2959&gt;$D$5,0,($D$5-D2959+1)/365),0)</f>
        <v>1</v>
      </c>
      <c r="R2959" s="28">
        <f>IF(OR(P2959=1,Q2959=1),IF(D2959+364&lt;=$D$5,(D2959+364-$D$4+1)/365,IF(D2959&gt;$D$4,($D$5-D2959+1)/365,$D$6/365)),0)</f>
        <v>0.14979179350584299</v>
      </c>
      <c r="S2959" s="28">
        <f>'Data &amp; Parameter'!$E$16*'Data &amp; Parameter'!$E$17*('Data &amp; Parameter'!$E$18+'Data &amp; Parameter'!$E$19)*'Data &amp; Parameter'!$E$20*'Data &amp; Parameter'!$E$37*R2959</f>
        <v>0.52078178103547057</v>
      </c>
      <c r="T2959" s="28">
        <f t="shared" si="46"/>
        <v>1.041572712453402</v>
      </c>
    </row>
    <row r="2960" spans="1:20" ht="15.75" customHeight="1" x14ac:dyDescent="0.35">
      <c r="A2960">
        <v>2953</v>
      </c>
      <c r="B2960" s="76">
        <v>44247.326435185183</v>
      </c>
      <c r="C2960" s="1" t="s">
        <v>9346</v>
      </c>
      <c r="D2960" s="76">
        <v>44247.327280092592</v>
      </c>
      <c r="E2960" s="1" t="s">
        <v>9347</v>
      </c>
      <c r="F2960" s="1" t="s">
        <v>9348</v>
      </c>
      <c r="G2960" s="1" t="s">
        <v>123</v>
      </c>
      <c r="H2960" s="1" t="s">
        <v>124</v>
      </c>
      <c r="I2960" s="1" t="s">
        <v>125</v>
      </c>
      <c r="J2960" s="1" t="s">
        <v>7979</v>
      </c>
      <c r="K2960" s="1" t="s">
        <v>8187</v>
      </c>
      <c r="L2960">
        <f>ROUNDUP(IF(B2960&gt;$D$4,0,($D$4-B2960+1)/365),0)</f>
        <v>0</v>
      </c>
      <c r="M2960">
        <f>ROUNDUP(IF(B2960&gt;$D$5,0,($D$5-B2960+1)/365),0)</f>
        <v>1</v>
      </c>
      <c r="N2960" s="28">
        <f>IF(OR(L2960=1,M2960=1),IF(B2960+364&lt;=$D$5,(B2960+364-$D$4+1)/365,IF(B2960&gt;$D$4,($D$5-B2960+1)/365,$D$6/365)),0)</f>
        <v>0.14979058853374499</v>
      </c>
      <c r="O2960" s="28">
        <f>'Data &amp; Parameter'!$E$16*'Data &amp; Parameter'!$E$17*('Data &amp; Parameter'!$E$18+'Data &amp; Parameter'!$E$19)*'Data &amp; Parameter'!$E$20*'Data &amp; Parameter'!$E$37*N2960</f>
        <v>0.52077759170372817</v>
      </c>
      <c r="P2960">
        <f>ROUNDUP(IF(D2960&gt;$D$4,0,($D$4-D2960+1)/365),0)</f>
        <v>0</v>
      </c>
      <c r="Q2960">
        <f>ROUNDUP(IF(D2960&gt;$D$5,0,($D$5-D2960+1)/365),0)</f>
        <v>1</v>
      </c>
      <c r="R2960" s="28">
        <f>IF(OR(P2960=1,Q2960=1),IF(D2960+364&lt;=$D$5,(D2960+364-$D$4+1)/365,IF(D2960&gt;$D$4,($D$5-D2960+1)/365,$D$6/365)),0)</f>
        <v>0.14978827371892731</v>
      </c>
      <c r="S2960" s="28">
        <f>'Data &amp; Parameter'!$E$16*'Data &amp; Parameter'!$E$17*('Data &amp; Parameter'!$E$18+'Data &amp; Parameter'!$E$19)*'Data &amp; Parameter'!$E$20*'Data &amp; Parameter'!$E$37*R2960</f>
        <v>0.52076954377696727</v>
      </c>
      <c r="T2960" s="28">
        <f t="shared" si="46"/>
        <v>1.0415471354806956</v>
      </c>
    </row>
    <row r="2961" spans="1:20" ht="15.75" customHeight="1" x14ac:dyDescent="0.35">
      <c r="A2961">
        <v>2954</v>
      </c>
      <c r="B2961" s="76">
        <v>44247.328344907408</v>
      </c>
      <c r="C2961" s="1" t="s">
        <v>9349</v>
      </c>
      <c r="D2961" s="76">
        <v>44247.328958333332</v>
      </c>
      <c r="E2961" s="1" t="s">
        <v>9350</v>
      </c>
      <c r="F2961" s="1" t="s">
        <v>9351</v>
      </c>
      <c r="G2961" s="1" t="s">
        <v>123</v>
      </c>
      <c r="H2961" s="1" t="s">
        <v>124</v>
      </c>
      <c r="I2961" s="1" t="s">
        <v>125</v>
      </c>
      <c r="J2961" s="1" t="s">
        <v>9345</v>
      </c>
      <c r="K2961" s="1" t="s">
        <v>8187</v>
      </c>
      <c r="L2961">
        <f>ROUNDUP(IF(B2961&gt;$D$4,0,($D$4-B2961+1)/365),0)</f>
        <v>0</v>
      </c>
      <c r="M2961">
        <f>ROUNDUP(IF(B2961&gt;$D$5,0,($D$5-B2961+1)/365),0)</f>
        <v>1</v>
      </c>
      <c r="N2961" s="28">
        <f>IF(OR(L2961=1,M2961=1),IF(B2961+364&lt;=$D$5,(B2961+364-$D$4+1)/365,IF(B2961&gt;$D$4,($D$5-B2961+1)/365,$D$6/365)),0)</f>
        <v>0.14978535641806059</v>
      </c>
      <c r="O2961" s="28">
        <f>'Data &amp; Parameter'!$E$16*'Data &amp; Parameter'!$E$17*('Data &amp; Parameter'!$E$18+'Data &amp; Parameter'!$E$19)*'Data &amp; Parameter'!$E$20*'Data &amp; Parameter'!$E$37*N2961</f>
        <v>0.52075940118433495</v>
      </c>
      <c r="P2961">
        <f>ROUNDUP(IF(D2961&gt;$D$4,0,($D$4-D2961+1)/365),0)</f>
        <v>0</v>
      </c>
      <c r="Q2961">
        <f>ROUNDUP(IF(D2961&gt;$D$5,0,($D$5-D2961+1)/365),0)</f>
        <v>1</v>
      </c>
      <c r="R2961" s="28">
        <f>IF(OR(P2961=1,Q2961=1),IF(D2961+364&lt;=$D$5,(D2961+364-$D$4+1)/365,IF(D2961&gt;$D$4,($D$5-D2961+1)/365,$D$6/365)),0)</f>
        <v>0.14978367579909127</v>
      </c>
      <c r="S2961" s="28">
        <f>'Data &amp; Parameter'!$E$16*'Data &amp; Parameter'!$E$17*('Data &amp; Parameter'!$E$18+'Data &amp; Parameter'!$E$19)*'Data &amp; Parameter'!$E$20*'Data &amp; Parameter'!$E$37*R2961</f>
        <v>0.5207535581690429</v>
      </c>
      <c r="T2961" s="28">
        <f t="shared" si="46"/>
        <v>1.0415129593533778</v>
      </c>
    </row>
    <row r="2962" spans="1:20" ht="15.75" customHeight="1" x14ac:dyDescent="0.35">
      <c r="A2962">
        <v>2955</v>
      </c>
      <c r="B2962" s="76">
        <v>44247.332060185188</v>
      </c>
      <c r="C2962" s="1" t="s">
        <v>9352</v>
      </c>
      <c r="D2962" s="76">
        <v>44247.332743055551</v>
      </c>
      <c r="E2962" s="1" t="s">
        <v>9353</v>
      </c>
      <c r="F2962" s="1" t="s">
        <v>9354</v>
      </c>
      <c r="G2962" s="1" t="s">
        <v>123</v>
      </c>
      <c r="H2962" s="1" t="s">
        <v>124</v>
      </c>
      <c r="I2962" s="1" t="s">
        <v>125</v>
      </c>
      <c r="J2962" s="1" t="s">
        <v>9355</v>
      </c>
      <c r="K2962" s="1" t="s">
        <v>9355</v>
      </c>
      <c r="L2962">
        <f>ROUNDUP(IF(B2962&gt;$D$4,0,($D$4-B2962+1)/365),0)</f>
        <v>0</v>
      </c>
      <c r="M2962">
        <f>ROUNDUP(IF(B2962&gt;$D$5,0,($D$5-B2962+1)/365),0)</f>
        <v>1</v>
      </c>
      <c r="N2962" s="28">
        <f>IF(OR(L2962=1,M2962=1),IF(B2962+364&lt;=$D$5,(B2962+364-$D$4+1)/365,IF(B2962&gt;$D$4,($D$5-B2962+1)/365,$D$6/365)),0)</f>
        <v>0.14977517757482656</v>
      </c>
      <c r="O2962" s="28">
        <f>'Data &amp; Parameter'!$E$16*'Data &amp; Parameter'!$E$17*('Data &amp; Parameter'!$E$18+'Data &amp; Parameter'!$E$19)*'Data &amp; Parameter'!$E$20*'Data &amp; Parameter'!$E$37*N2962</f>
        <v>0.52072401235572008</v>
      </c>
      <c r="P2962">
        <f>ROUNDUP(IF(D2962&gt;$D$4,0,($D$4-D2962+1)/365),0)</f>
        <v>0</v>
      </c>
      <c r="Q2962">
        <f>ROUNDUP(IF(D2962&gt;$D$5,0,($D$5-D2962+1)/365),0)</f>
        <v>1</v>
      </c>
      <c r="R2962" s="28">
        <f>IF(OR(P2962=1,Q2962=1),IF(D2962+364&lt;=$D$5,(D2962+364-$D$4+1)/365,IF(D2962&gt;$D$4,($D$5-D2962+1)/365,$D$6/365)),0)</f>
        <v>0.14977330669712063</v>
      </c>
      <c r="S2962" s="28">
        <f>'Data &amp; Parameter'!$E$16*'Data &amp; Parameter'!$E$17*('Data &amp; Parameter'!$E$18+'Data &amp; Parameter'!$E$19)*'Data &amp; Parameter'!$E$20*'Data &amp; Parameter'!$E$37*R2962</f>
        <v>0.52071750786704951</v>
      </c>
      <c r="T2962" s="28">
        <f t="shared" si="46"/>
        <v>1.0414415202227696</v>
      </c>
    </row>
    <row r="2963" spans="1:20" ht="15.75" customHeight="1" x14ac:dyDescent="0.35">
      <c r="A2963">
        <v>2956</v>
      </c>
      <c r="B2963" s="76">
        <v>44247.336631944447</v>
      </c>
      <c r="C2963" s="1" t="s">
        <v>9356</v>
      </c>
      <c r="D2963" s="76">
        <v>44247.338703703703</v>
      </c>
      <c r="E2963" s="1" t="s">
        <v>9357</v>
      </c>
      <c r="F2963" s="1" t="s">
        <v>9358</v>
      </c>
      <c r="G2963" s="1" t="s">
        <v>123</v>
      </c>
      <c r="H2963" s="1" t="s">
        <v>124</v>
      </c>
      <c r="I2963" s="1" t="s">
        <v>125</v>
      </c>
      <c r="J2963" s="1" t="s">
        <v>9359</v>
      </c>
      <c r="K2963" s="1" t="s">
        <v>9360</v>
      </c>
      <c r="L2963">
        <f>ROUNDUP(IF(B2963&gt;$D$4,0,($D$4-B2963+1)/365),0)</f>
        <v>0</v>
      </c>
      <c r="M2963">
        <f>ROUNDUP(IF(B2963&gt;$D$5,0,($D$5-B2963+1)/365),0)</f>
        <v>1</v>
      </c>
      <c r="N2963" s="28">
        <f>IF(OR(L2963=1,M2963=1),IF(B2963+364&lt;=$D$5,(B2963+364-$D$4+1)/365,IF(B2963&gt;$D$4,($D$5-B2963+1)/365,$D$6/365)),0)</f>
        <v>0.14976265220699533</v>
      </c>
      <c r="O2963" s="28">
        <f>'Data &amp; Parameter'!$E$16*'Data &amp; Parameter'!$E$17*('Data &amp; Parameter'!$E$18+'Data &amp; Parameter'!$E$19)*'Data &amp; Parameter'!$E$20*'Data &amp; Parameter'!$E$37*N2963</f>
        <v>0.5206804653548156</v>
      </c>
      <c r="P2963">
        <f>ROUNDUP(IF(D2963&gt;$D$4,0,($D$4-D2963+1)/365),0)</f>
        <v>0</v>
      </c>
      <c r="Q2963">
        <f>ROUNDUP(IF(D2963&gt;$D$5,0,($D$5-D2963+1)/365),0)</f>
        <v>1</v>
      </c>
      <c r="R2963" s="28">
        <f>IF(OR(P2963=1,Q2963=1),IF(D2963+364&lt;=$D$5,(D2963+364-$D$4+1)/365,IF(D2963&gt;$D$4,($D$5-D2963+1)/365,$D$6/365)),0)</f>
        <v>0.14975697615423897</v>
      </c>
      <c r="S2963" s="28">
        <f>'Data &amp; Parameter'!$E$16*'Data &amp; Parameter'!$E$17*('Data &amp; Parameter'!$E$18+'Data &amp; Parameter'!$E$19)*'Data &amp; Parameter'!$E$20*'Data &amp; Parameter'!$E$37*R2963</f>
        <v>0.52066073139747038</v>
      </c>
      <c r="T2963" s="28">
        <f t="shared" si="46"/>
        <v>1.0413411967522861</v>
      </c>
    </row>
    <row r="2964" spans="1:20" ht="15.75" customHeight="1" x14ac:dyDescent="0.35">
      <c r="A2964">
        <v>2957</v>
      </c>
      <c r="B2964" s="76">
        <v>44247.337233796294</v>
      </c>
      <c r="C2964" s="1" t="s">
        <v>9361</v>
      </c>
      <c r="D2964" s="76">
        <v>44247.338796296295</v>
      </c>
      <c r="E2964" s="1" t="s">
        <v>9362</v>
      </c>
      <c r="F2964" s="1" t="s">
        <v>9363</v>
      </c>
      <c r="G2964" s="1" t="s">
        <v>123</v>
      </c>
      <c r="H2964" s="1" t="s">
        <v>124</v>
      </c>
      <c r="I2964" s="1" t="s">
        <v>125</v>
      </c>
      <c r="J2964" s="1" t="s">
        <v>9364</v>
      </c>
      <c r="K2964" s="1" t="s">
        <v>9360</v>
      </c>
      <c r="L2964">
        <f>ROUNDUP(IF(B2964&gt;$D$4,0,($D$4-B2964+1)/365),0)</f>
        <v>0</v>
      </c>
      <c r="M2964">
        <f>ROUNDUP(IF(B2964&gt;$D$5,0,($D$5-B2964+1)/365),0)</f>
        <v>1</v>
      </c>
      <c r="N2964" s="28">
        <f>IF(OR(L2964=1,M2964=1),IF(B2964+364&lt;=$D$5,(B2964+364-$D$4+1)/365,IF(B2964&gt;$D$4,($D$5-B2964+1)/365,$D$6/365)),0)</f>
        <v>0.14976100329782541</v>
      </c>
      <c r="O2964" s="28">
        <f>'Data &amp; Parameter'!$E$16*'Data &amp; Parameter'!$E$17*('Data &amp; Parameter'!$E$18+'Data &amp; Parameter'!$E$19)*'Data &amp; Parameter'!$E$20*'Data &amp; Parameter'!$E$37*N2964</f>
        <v>0.5206747325851212</v>
      </c>
      <c r="P2964">
        <f>ROUNDUP(IF(D2964&gt;$D$4,0,($D$4-D2964+1)/365),0)</f>
        <v>0</v>
      </c>
      <c r="Q2964">
        <f>ROUNDUP(IF(D2964&gt;$D$5,0,($D$5-D2964+1)/365),0)</f>
        <v>1</v>
      </c>
      <c r="R2964" s="28">
        <f>IF(OR(P2964=1,Q2964=1),IF(D2964+364&lt;=$D$5,(D2964+364-$D$4+1)/365,IF(D2964&gt;$D$4,($D$5-D2964+1)/365,$D$6/365)),0)</f>
        <v>0.1497567224759036</v>
      </c>
      <c r="S2964" s="28">
        <f>'Data &amp; Parameter'!$E$16*'Data &amp; Parameter'!$E$17*('Data &amp; Parameter'!$E$18+'Data &amp; Parameter'!$E$19)*'Data &amp; Parameter'!$E$20*'Data &amp; Parameter'!$E$37*R2964</f>
        <v>0.52065984943289667</v>
      </c>
      <c r="T2964" s="28">
        <f t="shared" si="46"/>
        <v>1.0413345820180178</v>
      </c>
    </row>
    <row r="2965" spans="1:20" ht="15.75" customHeight="1" x14ac:dyDescent="0.35">
      <c r="A2965">
        <v>2958</v>
      </c>
      <c r="B2965" s="76">
        <v>44247.342048611114</v>
      </c>
      <c r="C2965" s="1" t="s">
        <v>9365</v>
      </c>
      <c r="D2965" s="76">
        <v>44247.342650462961</v>
      </c>
      <c r="E2965" s="1" t="s">
        <v>9366</v>
      </c>
      <c r="F2965" s="1" t="s">
        <v>9367</v>
      </c>
      <c r="G2965" s="1" t="s">
        <v>123</v>
      </c>
      <c r="H2965" s="1" t="s">
        <v>124</v>
      </c>
      <c r="I2965" s="1" t="s">
        <v>125</v>
      </c>
      <c r="J2965" s="1" t="s">
        <v>9355</v>
      </c>
      <c r="K2965" s="1" t="s">
        <v>9360</v>
      </c>
      <c r="L2965">
        <f>ROUNDUP(IF(B2965&gt;$D$4,0,($D$4-B2965+1)/365),0)</f>
        <v>0</v>
      </c>
      <c r="M2965">
        <f>ROUNDUP(IF(B2965&gt;$D$5,0,($D$5-B2965+1)/365),0)</f>
        <v>1</v>
      </c>
      <c r="N2965" s="28">
        <f>IF(OR(L2965=1,M2965=1),IF(B2965+364&lt;=$D$5,(B2965+364-$D$4+1)/365,IF(B2965&gt;$D$4,($D$5-B2965+1)/365,$D$6/365)),0)</f>
        <v>0.14974781202434639</v>
      </c>
      <c r="O2965" s="28">
        <f>'Data &amp; Parameter'!$E$16*'Data &amp; Parameter'!$E$17*('Data &amp; Parameter'!$E$18+'Data &amp; Parameter'!$E$19)*'Data &amp; Parameter'!$E$20*'Data &amp; Parameter'!$E$37*N2965</f>
        <v>0.52062887042715023</v>
      </c>
      <c r="P2965">
        <f>ROUNDUP(IF(D2965&gt;$D$4,0,($D$4-D2965+1)/365),0)</f>
        <v>0</v>
      </c>
      <c r="Q2965">
        <f>ROUNDUP(IF(D2965&gt;$D$5,0,($D$5-D2965+1)/365),0)</f>
        <v>1</v>
      </c>
      <c r="R2965" s="28">
        <f>IF(OR(P2965=1,Q2965=1),IF(D2965+364&lt;=$D$5,(D2965+364-$D$4+1)/365,IF(D2965&gt;$D$4,($D$5-D2965+1)/365,$D$6/365)),0)</f>
        <v>0.14974616311517647</v>
      </c>
      <c r="S2965" s="28">
        <f>'Data &amp; Parameter'!$E$16*'Data &amp; Parameter'!$E$17*('Data &amp; Parameter'!$E$18+'Data &amp; Parameter'!$E$19)*'Data &amp; Parameter'!$E$20*'Data &amp; Parameter'!$E$37*R2965</f>
        <v>0.52062313765745583</v>
      </c>
      <c r="T2965" s="28">
        <f t="shared" si="46"/>
        <v>1.0412520080846059</v>
      </c>
    </row>
    <row r="2966" spans="1:20" ht="15.75" customHeight="1" x14ac:dyDescent="0.35">
      <c r="A2966">
        <v>2959</v>
      </c>
      <c r="B2966" s="76">
        <v>44247.345983796295</v>
      </c>
      <c r="C2966" s="1" t="s">
        <v>9368</v>
      </c>
      <c r="D2966" s="76">
        <v>44247.349236111113</v>
      </c>
      <c r="E2966" s="1" t="s">
        <v>9369</v>
      </c>
      <c r="F2966" s="1" t="s">
        <v>9370</v>
      </c>
      <c r="G2966" s="1" t="s">
        <v>123</v>
      </c>
      <c r="H2966" s="1" t="s">
        <v>124</v>
      </c>
      <c r="I2966" s="1" t="s">
        <v>125</v>
      </c>
      <c r="J2966" s="1" t="s">
        <v>9371</v>
      </c>
      <c r="K2966" s="1" t="s">
        <v>9372</v>
      </c>
      <c r="L2966">
        <f>ROUNDUP(IF(B2966&gt;$D$4,0,($D$4-B2966+1)/365),0)</f>
        <v>0</v>
      </c>
      <c r="M2966">
        <f>ROUNDUP(IF(B2966&gt;$D$5,0,($D$5-B2966+1)/365),0)</f>
        <v>1</v>
      </c>
      <c r="N2966" s="28">
        <f>IF(OR(L2966=1,M2966=1),IF(B2966+364&lt;=$D$5,(B2966+364-$D$4+1)/365,IF(B2966&gt;$D$4,($D$5-B2966+1)/365,$D$6/365)),0)</f>
        <v>0.14973703069508329</v>
      </c>
      <c r="O2966" s="28">
        <f>'Data &amp; Parameter'!$E$16*'Data &amp; Parameter'!$E$17*('Data &amp; Parameter'!$E$18+'Data &amp; Parameter'!$E$19)*'Data &amp; Parameter'!$E$20*'Data &amp; Parameter'!$E$37*N2966</f>
        <v>0.52059138693273332</v>
      </c>
      <c r="P2966">
        <f>ROUNDUP(IF(D2966&gt;$D$4,0,($D$4-D2966+1)/365),0)</f>
        <v>0</v>
      </c>
      <c r="Q2966">
        <f>ROUNDUP(IF(D2966&gt;$D$5,0,($D$5-D2966+1)/365),0)</f>
        <v>1</v>
      </c>
      <c r="R2966" s="28">
        <f>IF(OR(P2966=1,Q2966=1),IF(D2966+364&lt;=$D$5,(D2966+364-$D$4+1)/365,IF(D2966&gt;$D$4,($D$5-D2966+1)/365,$D$6/365)),0)</f>
        <v>0.14972812024352605</v>
      </c>
      <c r="S2966" s="28">
        <f>'Data &amp; Parameter'!$E$16*'Data &amp; Parameter'!$E$17*('Data &amp; Parameter'!$E$18+'Data &amp; Parameter'!$E$19)*'Data &amp; Parameter'!$E$20*'Data &amp; Parameter'!$E$37*R2966</f>
        <v>0.52056040792698677</v>
      </c>
      <c r="T2966" s="28">
        <f t="shared" si="46"/>
        <v>1.04115179485972</v>
      </c>
    </row>
    <row r="2967" spans="1:20" ht="15.75" customHeight="1" x14ac:dyDescent="0.35">
      <c r="A2967">
        <v>2960</v>
      </c>
      <c r="B2967" s="76">
        <v>44247.346226851849</v>
      </c>
      <c r="C2967" s="1" t="s">
        <v>9373</v>
      </c>
      <c r="D2967" s="76">
        <v>44247.347546296296</v>
      </c>
      <c r="E2967" s="1" t="s">
        <v>9374</v>
      </c>
      <c r="F2967" s="1" t="s">
        <v>9375</v>
      </c>
      <c r="G2967" s="1" t="s">
        <v>123</v>
      </c>
      <c r="H2967" s="1" t="s">
        <v>124</v>
      </c>
      <c r="I2967" s="1" t="s">
        <v>125</v>
      </c>
      <c r="J2967" s="1" t="s">
        <v>7979</v>
      </c>
      <c r="K2967" s="1" t="s">
        <v>9360</v>
      </c>
      <c r="L2967">
        <f>ROUNDUP(IF(B2967&gt;$D$4,0,($D$4-B2967+1)/365),0)</f>
        <v>0</v>
      </c>
      <c r="M2967">
        <f>ROUNDUP(IF(B2967&gt;$D$5,0,($D$5-B2967+1)/365),0)</f>
        <v>1</v>
      </c>
      <c r="N2967" s="28">
        <f>IF(OR(L2967=1,M2967=1),IF(B2967+364&lt;=$D$5,(B2967+364-$D$4+1)/365,IF(B2967&gt;$D$4,($D$5-B2967+1)/365,$D$6/365)),0)</f>
        <v>0.14973636478945543</v>
      </c>
      <c r="O2967" s="28">
        <f>'Data &amp; Parameter'!$E$16*'Data &amp; Parameter'!$E$17*('Data &amp; Parameter'!$E$18+'Data &amp; Parameter'!$E$19)*'Data &amp; Parameter'!$E$20*'Data &amp; Parameter'!$E$37*N2967</f>
        <v>0.52058907177573599</v>
      </c>
      <c r="P2967">
        <f>ROUNDUP(IF(D2967&gt;$D$4,0,($D$4-D2967+1)/365),0)</f>
        <v>0</v>
      </c>
      <c r="Q2967">
        <f>ROUNDUP(IF(D2967&gt;$D$5,0,($D$5-D2967+1)/365),0)</f>
        <v>1</v>
      </c>
      <c r="R2967" s="28">
        <f>IF(OR(P2967=1,Q2967=1),IF(D2967+364&lt;=$D$5,(D2967+364-$D$4+1)/365,IF(D2967&gt;$D$4,($D$5-D2967+1)/365,$D$6/365)),0)</f>
        <v>0.14973274987316149</v>
      </c>
      <c r="S2967" s="28">
        <f>'Data &amp; Parameter'!$E$16*'Data &amp; Parameter'!$E$17*('Data &amp; Parameter'!$E$18+'Data &amp; Parameter'!$E$19)*'Data &amp; Parameter'!$E$20*'Data &amp; Parameter'!$E$37*R2967</f>
        <v>0.52057650378050879</v>
      </c>
      <c r="T2967" s="28">
        <f t="shared" si="46"/>
        <v>1.0411655755562448</v>
      </c>
    </row>
    <row r="2968" spans="1:20" ht="15.75" customHeight="1" x14ac:dyDescent="0.35">
      <c r="A2968">
        <v>2961</v>
      </c>
      <c r="B2968" s="76">
        <v>44247.349976851852</v>
      </c>
      <c r="C2968" s="1" t="s">
        <v>9376</v>
      </c>
      <c r="D2968" s="76">
        <v>44247.350300925929</v>
      </c>
      <c r="E2968" s="1" t="s">
        <v>9377</v>
      </c>
      <c r="F2968" s="1" t="s">
        <v>9378</v>
      </c>
      <c r="G2968" s="1" t="s">
        <v>123</v>
      </c>
      <c r="H2968" s="1" t="s">
        <v>124</v>
      </c>
      <c r="I2968" s="1" t="s">
        <v>125</v>
      </c>
      <c r="J2968" s="1" t="s">
        <v>9364</v>
      </c>
      <c r="K2968" s="1" t="s">
        <v>9360</v>
      </c>
      <c r="L2968">
        <f>ROUNDUP(IF(B2968&gt;$D$4,0,($D$4-B2968+1)/365),0)</f>
        <v>0</v>
      </c>
      <c r="M2968">
        <f>ROUNDUP(IF(B2968&gt;$D$5,0,($D$5-B2968+1)/365),0)</f>
        <v>1</v>
      </c>
      <c r="N2968" s="28">
        <f>IF(OR(L2968=1,M2968=1),IF(B2968+364&lt;=$D$5,(B2968+364-$D$4+1)/365,IF(B2968&gt;$D$4,($D$5-B2968+1)/365,$D$6/365)),0)</f>
        <v>0.14972609081684313</v>
      </c>
      <c r="O2968" s="28">
        <f>'Data &amp; Parameter'!$E$16*'Data &amp; Parameter'!$E$17*('Data &amp; Parameter'!$E$18+'Data &amp; Parameter'!$E$19)*'Data &amp; Parameter'!$E$20*'Data &amp; Parameter'!$E$37*N2968</f>
        <v>0.52055335221039722</v>
      </c>
      <c r="P2968">
        <f>ROUNDUP(IF(D2968&gt;$D$4,0,($D$4-D2968+1)/365),0)</f>
        <v>0</v>
      </c>
      <c r="Q2968">
        <f>ROUNDUP(IF(D2968&gt;$D$5,0,($D$5-D2968+1)/365),0)</f>
        <v>1</v>
      </c>
      <c r="R2968" s="28">
        <f>IF(OR(P2968=1,Q2968=1),IF(D2968+364&lt;=$D$5,(D2968+364-$D$4+1)/365,IF(D2968&gt;$D$4,($D$5-D2968+1)/365,$D$6/365)),0)</f>
        <v>0.14972520294265937</v>
      </c>
      <c r="S2968" s="28">
        <f>'Data &amp; Parameter'!$E$16*'Data &amp; Parameter'!$E$17*('Data &amp; Parameter'!$E$18+'Data &amp; Parameter'!$E$19)*'Data &amp; Parameter'!$E$20*'Data &amp; Parameter'!$E$37*R2968</f>
        <v>0.52055026533435467</v>
      </c>
      <c r="T2968" s="28">
        <f t="shared" si="46"/>
        <v>1.0411036175447519</v>
      </c>
    </row>
    <row r="2969" spans="1:20" ht="15.75" customHeight="1" x14ac:dyDescent="0.35">
      <c r="A2969">
        <v>2962</v>
      </c>
      <c r="B2969" s="76">
        <v>44247.351030092592</v>
      </c>
      <c r="C2969" s="1" t="s">
        <v>9379</v>
      </c>
      <c r="D2969" s="76">
        <v>44247.351527777777</v>
      </c>
      <c r="E2969" s="1" t="s">
        <v>9380</v>
      </c>
      <c r="F2969" s="1" t="s">
        <v>9381</v>
      </c>
      <c r="G2969" s="1" t="s">
        <v>123</v>
      </c>
      <c r="H2969" s="1" t="s">
        <v>124</v>
      </c>
      <c r="I2969" s="1" t="s">
        <v>125</v>
      </c>
      <c r="J2969" s="1" t="s">
        <v>9359</v>
      </c>
      <c r="K2969" s="1" t="s">
        <v>9372</v>
      </c>
      <c r="L2969">
        <f>ROUNDUP(IF(B2969&gt;$D$4,0,($D$4-B2969+1)/365),0)</f>
        <v>0</v>
      </c>
      <c r="M2969">
        <f>ROUNDUP(IF(B2969&gt;$D$5,0,($D$5-B2969+1)/365),0)</f>
        <v>1</v>
      </c>
      <c r="N2969" s="28">
        <f>IF(OR(L2969=1,M2969=1),IF(B2969+364&lt;=$D$5,(B2969+364-$D$4+1)/365,IF(B2969&gt;$D$4,($D$5-B2969+1)/365,$D$6/365)),0)</f>
        <v>0.14972320522577581</v>
      </c>
      <c r="O2969" s="28">
        <f>'Data &amp; Parameter'!$E$16*'Data &amp; Parameter'!$E$17*('Data &amp; Parameter'!$E$18+'Data &amp; Parameter'!$E$19)*'Data &amp; Parameter'!$E$20*'Data &amp; Parameter'!$E$37*N2969</f>
        <v>0.52054331986336277</v>
      </c>
      <c r="P2969">
        <f>ROUNDUP(IF(D2969&gt;$D$4,0,($D$4-D2969+1)/365),0)</f>
        <v>0</v>
      </c>
      <c r="Q2969">
        <f>ROUNDUP(IF(D2969&gt;$D$5,0,($D$5-D2969+1)/365),0)</f>
        <v>1</v>
      </c>
      <c r="R2969" s="28">
        <f>IF(OR(P2969=1,Q2969=1),IF(D2969+364&lt;=$D$5,(D2969+364-$D$4+1)/365,IF(D2969&gt;$D$4,($D$5-D2969+1)/365,$D$6/365)),0)</f>
        <v>0.14972184170472072</v>
      </c>
      <c r="S2969" s="28">
        <f>'Data &amp; Parameter'!$E$16*'Data &amp; Parameter'!$E$17*('Data &amp; Parameter'!$E$18+'Data &amp; Parameter'!$E$19)*'Data &amp; Parameter'!$E$20*'Data &amp; Parameter'!$E$37*R2969</f>
        <v>0.52053857930377045</v>
      </c>
      <c r="T2969" s="28">
        <f t="shared" si="46"/>
        <v>1.0410818991671333</v>
      </c>
    </row>
    <row r="2970" spans="1:20" ht="15.75" customHeight="1" x14ac:dyDescent="0.35">
      <c r="A2970">
        <v>2963</v>
      </c>
      <c r="B2970" s="76">
        <v>44247.351053240738</v>
      </c>
      <c r="C2970" s="1" t="s">
        <v>9382</v>
      </c>
      <c r="D2970" s="76">
        <v>44247.353171296301</v>
      </c>
      <c r="E2970" s="1" t="s">
        <v>9383</v>
      </c>
      <c r="F2970" s="1" t="s">
        <v>9384</v>
      </c>
      <c r="G2970" s="1" t="s">
        <v>123</v>
      </c>
      <c r="H2970" s="1" t="s">
        <v>124</v>
      </c>
      <c r="I2970" s="1" t="s">
        <v>125</v>
      </c>
      <c r="J2970" s="1" t="s">
        <v>9385</v>
      </c>
      <c r="K2970" s="1" t="s">
        <v>9360</v>
      </c>
      <c r="L2970">
        <f>ROUNDUP(IF(B2970&gt;$D$4,0,($D$4-B2970+1)/365),0)</f>
        <v>0</v>
      </c>
      <c r="M2970">
        <f>ROUNDUP(IF(B2970&gt;$D$5,0,($D$5-B2970+1)/365),0)</f>
        <v>1</v>
      </c>
      <c r="N2970" s="28">
        <f>IF(OR(L2970=1,M2970=1),IF(B2970+364&lt;=$D$5,(B2970+364-$D$4+1)/365,IF(B2970&gt;$D$4,($D$5-B2970+1)/365,$D$6/365)),0)</f>
        <v>0.14972314180619695</v>
      </c>
      <c r="O2970" s="28">
        <f>'Data &amp; Parameter'!$E$16*'Data &amp; Parameter'!$E$17*('Data &amp; Parameter'!$E$18+'Data &amp; Parameter'!$E$19)*'Data &amp; Parameter'!$E$20*'Data &amp; Parameter'!$E$37*N2970</f>
        <v>0.52054309937223664</v>
      </c>
      <c r="P2970">
        <f>ROUNDUP(IF(D2970&gt;$D$4,0,($D$4-D2970+1)/365),0)</f>
        <v>0</v>
      </c>
      <c r="Q2970">
        <f>ROUNDUP(IF(D2970&gt;$D$5,0,($D$5-D2970+1)/365),0)</f>
        <v>1</v>
      </c>
      <c r="R2970" s="28">
        <f>IF(OR(P2970=1,Q2970=1),IF(D2970+364&lt;=$D$5,(D2970+364-$D$4+1)/365,IF(D2970&gt;$D$4,($D$5-D2970+1)/365,$D$6/365)),0)</f>
        <v>0.14971733891424302</v>
      </c>
      <c r="S2970" s="28">
        <f>'Data &amp; Parameter'!$E$16*'Data &amp; Parameter'!$E$17*('Data &amp; Parameter'!$E$18+'Data &amp; Parameter'!$E$19)*'Data &amp; Parameter'!$E$20*'Data &amp; Parameter'!$E$37*R2970</f>
        <v>0.52052292443250059</v>
      </c>
      <c r="T2970" s="28">
        <f t="shared" si="46"/>
        <v>1.0410660238047371</v>
      </c>
    </row>
    <row r="2971" spans="1:20" ht="15.75" customHeight="1" x14ac:dyDescent="0.35">
      <c r="A2971">
        <v>2964</v>
      </c>
      <c r="B2971" s="76">
        <v>44247.356226851851</v>
      </c>
      <c r="C2971" s="1" t="s">
        <v>9386</v>
      </c>
      <c r="D2971" s="76">
        <v>44247.356817129628</v>
      </c>
      <c r="E2971" s="1" t="s">
        <v>9387</v>
      </c>
      <c r="F2971" s="1" t="s">
        <v>9388</v>
      </c>
      <c r="G2971" s="1" t="s">
        <v>123</v>
      </c>
      <c r="H2971" s="1" t="s">
        <v>124</v>
      </c>
      <c r="I2971" s="1" t="s">
        <v>125</v>
      </c>
      <c r="J2971" s="1" t="s">
        <v>9364</v>
      </c>
      <c r="K2971" s="1" t="s">
        <v>9360</v>
      </c>
      <c r="L2971">
        <f>ROUNDUP(IF(B2971&gt;$D$4,0,($D$4-B2971+1)/365),0)</f>
        <v>0</v>
      </c>
      <c r="M2971">
        <f>ROUNDUP(IF(B2971&gt;$D$5,0,($D$5-B2971+1)/365),0)</f>
        <v>1</v>
      </c>
      <c r="N2971" s="28">
        <f>IF(OR(L2971=1,M2971=1),IF(B2971+364&lt;=$D$5,(B2971+364-$D$4+1)/365,IF(B2971&gt;$D$4,($D$5-B2971+1)/365,$D$6/365)),0)</f>
        <v>0.14970896752917587</v>
      </c>
      <c r="O2971" s="28">
        <f>'Data &amp; Parameter'!$E$16*'Data &amp; Parameter'!$E$17*('Data &amp; Parameter'!$E$18+'Data &amp; Parameter'!$E$19)*'Data &amp; Parameter'!$E$20*'Data &amp; Parameter'!$E$37*N2971</f>
        <v>0.52049381960156849</v>
      </c>
      <c r="P2971">
        <f>ROUNDUP(IF(D2971&gt;$D$4,0,($D$4-D2971+1)/365),0)</f>
        <v>0</v>
      </c>
      <c r="Q2971">
        <f>ROUNDUP(IF(D2971&gt;$D$5,0,($D$5-D2971+1)/365),0)</f>
        <v>1</v>
      </c>
      <c r="R2971" s="28">
        <f>IF(OR(P2971=1,Q2971=1),IF(D2971+364&lt;=$D$5,(D2971+364-$D$4+1)/365,IF(D2971&gt;$D$4,($D$5-D2971+1)/365,$D$6/365)),0)</f>
        <v>0.14970735032978541</v>
      </c>
      <c r="S2971" s="28">
        <f>'Data &amp; Parameter'!$E$16*'Data &amp; Parameter'!$E$17*('Data &amp; Parameter'!$E$18+'Data &amp; Parameter'!$E$19)*'Data &amp; Parameter'!$E$20*'Data &amp; Parameter'!$E$37*R2971</f>
        <v>0.52048819707740257</v>
      </c>
      <c r="T2971" s="28">
        <f t="shared" si="46"/>
        <v>1.0409820166789712</v>
      </c>
    </row>
    <row r="2972" spans="1:20" ht="15.75" customHeight="1" x14ac:dyDescent="0.35">
      <c r="A2972">
        <v>2965</v>
      </c>
      <c r="B2972" s="76">
        <v>44247.356539351851</v>
      </c>
      <c r="C2972" s="1" t="s">
        <v>9389</v>
      </c>
      <c r="D2972" s="76">
        <v>44247.357152777782</v>
      </c>
      <c r="E2972" s="1" t="s">
        <v>9390</v>
      </c>
      <c r="F2972" s="1" t="s">
        <v>9391</v>
      </c>
      <c r="G2972" s="1" t="s">
        <v>123</v>
      </c>
      <c r="H2972" s="1" t="s">
        <v>124</v>
      </c>
      <c r="I2972" s="1" t="s">
        <v>125</v>
      </c>
      <c r="J2972" s="1" t="s">
        <v>9355</v>
      </c>
      <c r="K2972" s="1" t="s">
        <v>9360</v>
      </c>
      <c r="L2972">
        <f>ROUNDUP(IF(B2972&gt;$D$4,0,($D$4-B2972+1)/365),0)</f>
        <v>0</v>
      </c>
      <c r="M2972">
        <f>ROUNDUP(IF(B2972&gt;$D$5,0,($D$5-B2972+1)/365),0)</f>
        <v>1</v>
      </c>
      <c r="N2972" s="28">
        <f>IF(OR(L2972=1,M2972=1),IF(B2972+364&lt;=$D$5,(B2972+364-$D$4+1)/365,IF(B2972&gt;$D$4,($D$5-B2972+1)/365,$D$6/365)),0)</f>
        <v>0.14970811136479151</v>
      </c>
      <c r="O2972" s="28">
        <f>'Data &amp; Parameter'!$E$16*'Data &amp; Parameter'!$E$17*('Data &amp; Parameter'!$E$18+'Data &amp; Parameter'!$E$19)*'Data &amp; Parameter'!$E$20*'Data &amp; Parameter'!$E$37*N2972</f>
        <v>0.52049084297112358</v>
      </c>
      <c r="P2972">
        <f>ROUNDUP(IF(D2972&gt;$D$4,0,($D$4-D2972+1)/365),0)</f>
        <v>0</v>
      </c>
      <c r="Q2972">
        <f>ROUNDUP(IF(D2972&gt;$D$5,0,($D$5-D2972+1)/365),0)</f>
        <v>1</v>
      </c>
      <c r="R2972" s="28">
        <f>IF(OR(P2972=1,Q2972=1),IF(D2972+364&lt;=$D$5,(D2972+364-$D$4+1)/365,IF(D2972&gt;$D$4,($D$5-D2972+1)/365,$D$6/365)),0)</f>
        <v>0.14970643074580225</v>
      </c>
      <c r="S2972" s="28">
        <f>'Data &amp; Parameter'!$E$16*'Data &amp; Parameter'!$E$17*('Data &amp; Parameter'!$E$18+'Data &amp; Parameter'!$E$19)*'Data &amp; Parameter'!$E$20*'Data &amp; Parameter'!$E$37*R2972</f>
        <v>0.52048499995576225</v>
      </c>
      <c r="T2972" s="28">
        <f t="shared" si="46"/>
        <v>1.0409758429268858</v>
      </c>
    </row>
    <row r="2973" spans="1:20" ht="15.75" customHeight="1" x14ac:dyDescent="0.35">
      <c r="A2973">
        <v>2966</v>
      </c>
      <c r="B2973" s="76">
        <v>44247.35832175926</v>
      </c>
      <c r="C2973" s="1" t="s">
        <v>9392</v>
      </c>
      <c r="D2973" s="76">
        <v>44247.359027777777</v>
      </c>
      <c r="E2973" s="1" t="s">
        <v>9393</v>
      </c>
      <c r="F2973" s="1" t="s">
        <v>9394</v>
      </c>
      <c r="G2973" s="1" t="s">
        <v>123</v>
      </c>
      <c r="H2973" s="1" t="s">
        <v>124</v>
      </c>
      <c r="I2973" s="1" t="s">
        <v>125</v>
      </c>
      <c r="J2973" s="1" t="s">
        <v>7979</v>
      </c>
      <c r="K2973" s="1" t="s">
        <v>9360</v>
      </c>
      <c r="L2973">
        <f>ROUNDUP(IF(B2973&gt;$D$4,0,($D$4-B2973+1)/365),0)</f>
        <v>0</v>
      </c>
      <c r="M2973">
        <f>ROUNDUP(IF(B2973&gt;$D$5,0,($D$5-B2973+1)/365),0)</f>
        <v>1</v>
      </c>
      <c r="N2973" s="28">
        <f>IF(OR(L2973=1,M2973=1),IF(B2973+364&lt;=$D$5,(B2973+364-$D$4+1)/365,IF(B2973&gt;$D$4,($D$5-B2973+1)/365,$D$6/365)),0)</f>
        <v>0.14970322805682074</v>
      </c>
      <c r="O2973" s="28">
        <f>'Data &amp; Parameter'!$E$16*'Data &amp; Parameter'!$E$17*('Data &amp; Parameter'!$E$18+'Data &amp; Parameter'!$E$19)*'Data &amp; Parameter'!$E$20*'Data &amp; Parameter'!$E$37*N2973</f>
        <v>0.52047386515302796</v>
      </c>
      <c r="P2973">
        <f>ROUNDUP(IF(D2973&gt;$D$4,0,($D$4-D2973+1)/365),0)</f>
        <v>0</v>
      </c>
      <c r="Q2973">
        <f>ROUNDUP(IF(D2973&gt;$D$5,0,($D$5-D2973+1)/365),0)</f>
        <v>1</v>
      </c>
      <c r="R2973" s="28">
        <f>IF(OR(P2973=1,Q2973=1),IF(D2973+364&lt;=$D$5,(D2973+364-$D$4+1)/365,IF(D2973&gt;$D$4,($D$5-D2973+1)/365,$D$6/365)),0)</f>
        <v>0.14970129375951605</v>
      </c>
      <c r="S2973" s="28">
        <f>'Data &amp; Parameter'!$E$16*'Data &amp; Parameter'!$E$17*('Data &amp; Parameter'!$E$18+'Data &amp; Parameter'!$E$19)*'Data &amp; Parameter'!$E$20*'Data &amp; Parameter'!$E$37*R2973</f>
        <v>0.5204671401731622</v>
      </c>
      <c r="T2973" s="28">
        <f t="shared" si="46"/>
        <v>1.0409410053261903</v>
      </c>
    </row>
    <row r="2974" spans="1:20" ht="15.75" customHeight="1" x14ac:dyDescent="0.35">
      <c r="A2974">
        <v>2967</v>
      </c>
      <c r="B2974" s="76">
        <v>44247.36010416667</v>
      </c>
      <c r="C2974" s="1" t="s">
        <v>9395</v>
      </c>
      <c r="D2974" s="76">
        <v>44247.360520833332</v>
      </c>
      <c r="E2974" s="1" t="s">
        <v>9396</v>
      </c>
      <c r="F2974" s="1" t="s">
        <v>9397</v>
      </c>
      <c r="G2974" s="1" t="s">
        <v>123</v>
      </c>
      <c r="H2974" s="1" t="s">
        <v>124</v>
      </c>
      <c r="I2974" s="1" t="s">
        <v>125</v>
      </c>
      <c r="J2974" s="1" t="s">
        <v>9364</v>
      </c>
      <c r="K2974" s="1" t="s">
        <v>9360</v>
      </c>
      <c r="L2974">
        <f>ROUNDUP(IF(B2974&gt;$D$4,0,($D$4-B2974+1)/365),0)</f>
        <v>0</v>
      </c>
      <c r="M2974">
        <f>ROUNDUP(IF(B2974&gt;$D$5,0,($D$5-B2974+1)/365),0)</f>
        <v>1</v>
      </c>
      <c r="N2974" s="28">
        <f>IF(OR(L2974=1,M2974=1),IF(B2974+364&lt;=$D$5,(B2974+364-$D$4+1)/365,IF(B2974&gt;$D$4,($D$5-B2974+1)/365,$D$6/365)),0)</f>
        <v>0.14969834474884994</v>
      </c>
      <c r="O2974" s="28">
        <f>'Data &amp; Parameter'!$E$16*'Data &amp; Parameter'!$E$17*('Data &amp; Parameter'!$E$18+'Data &amp; Parameter'!$E$19)*'Data &amp; Parameter'!$E$20*'Data &amp; Parameter'!$E$37*N2974</f>
        <v>0.52045688733493223</v>
      </c>
      <c r="P2974">
        <f>ROUNDUP(IF(D2974&gt;$D$4,0,($D$4-D2974+1)/365),0)</f>
        <v>0</v>
      </c>
      <c r="Q2974">
        <f>ROUNDUP(IF(D2974&gt;$D$5,0,($D$5-D2974+1)/365),0)</f>
        <v>1</v>
      </c>
      <c r="R2974" s="28">
        <f>IF(OR(P2974=1,Q2974=1),IF(D2974+364&lt;=$D$5,(D2974+364-$D$4+1)/365,IF(D2974&gt;$D$4,($D$5-D2974+1)/365,$D$6/365)),0)</f>
        <v>0.14969720319635074</v>
      </c>
      <c r="S2974" s="28">
        <f>'Data &amp; Parameter'!$E$16*'Data &amp; Parameter'!$E$17*('Data &amp; Parameter'!$E$18+'Data &amp; Parameter'!$E$19)*'Data &amp; Parameter'!$E$20*'Data &amp; Parameter'!$E$37*R2974</f>
        <v>0.52045291849438524</v>
      </c>
      <c r="T2974" s="28">
        <f t="shared" si="46"/>
        <v>1.0409098058293176</v>
      </c>
    </row>
    <row r="2975" spans="1:20" ht="15.75" customHeight="1" x14ac:dyDescent="0.35">
      <c r="A2975">
        <v>2968</v>
      </c>
      <c r="B2975" s="76">
        <v>44247.361921296295</v>
      </c>
      <c r="C2975" s="1" t="s">
        <v>9398</v>
      </c>
      <c r="D2975" s="76">
        <v>44247.362916666665</v>
      </c>
      <c r="E2975" s="1" t="s">
        <v>9399</v>
      </c>
      <c r="F2975" s="1" t="s">
        <v>9400</v>
      </c>
      <c r="G2975" s="1" t="s">
        <v>123</v>
      </c>
      <c r="H2975" s="1" t="s">
        <v>124</v>
      </c>
      <c r="I2975" s="1" t="s">
        <v>125</v>
      </c>
      <c r="J2975" s="1" t="s">
        <v>9355</v>
      </c>
      <c r="K2975" s="1" t="s">
        <v>9360</v>
      </c>
      <c r="L2975">
        <f>ROUNDUP(IF(B2975&gt;$D$4,0,($D$4-B2975+1)/365),0)</f>
        <v>0</v>
      </c>
      <c r="M2975">
        <f>ROUNDUP(IF(B2975&gt;$D$5,0,($D$5-B2975+1)/365),0)</f>
        <v>1</v>
      </c>
      <c r="N2975" s="28">
        <f>IF(OR(L2975=1,M2975=1),IF(B2975+364&lt;=$D$5,(B2975+364-$D$4+1)/365,IF(B2975&gt;$D$4,($D$5-B2975+1)/365,$D$6/365)),0)</f>
        <v>0.14969336631152083</v>
      </c>
      <c r="O2975" s="28">
        <f>'Data &amp; Parameter'!$E$16*'Data &amp; Parameter'!$E$17*('Data &amp; Parameter'!$E$18+'Data &amp; Parameter'!$E$19)*'Data &amp; Parameter'!$E$20*'Data &amp; Parameter'!$E$37*N2975</f>
        <v>0.52043957878018199</v>
      </c>
      <c r="P2975">
        <f>ROUNDUP(IF(D2975&gt;$D$4,0,($D$4-D2975+1)/365),0)</f>
        <v>0</v>
      </c>
      <c r="Q2975">
        <f>ROUNDUP(IF(D2975&gt;$D$5,0,($D$5-D2975+1)/365),0)</f>
        <v>1</v>
      </c>
      <c r="R2975" s="28">
        <f>IF(OR(P2975=1,Q2975=1),IF(D2975+364&lt;=$D$5,(D2975+364-$D$4+1)/365,IF(D2975&gt;$D$4,($D$5-D2975+1)/365,$D$6/365)),0)</f>
        <v>0.14969063926941065</v>
      </c>
      <c r="S2975" s="28">
        <f>'Data &amp; Parameter'!$E$16*'Data &amp; Parameter'!$E$17*('Data &amp; Parameter'!$E$18+'Data &amp; Parameter'!$E$19)*'Data &amp; Parameter'!$E$20*'Data &amp; Parameter'!$E$37*R2975</f>
        <v>0.52043009766099746</v>
      </c>
      <c r="T2975" s="28">
        <f t="shared" si="46"/>
        <v>1.0408696764411793</v>
      </c>
    </row>
    <row r="2976" spans="1:20" ht="15.75" customHeight="1" x14ac:dyDescent="0.35">
      <c r="A2976">
        <v>2969</v>
      </c>
      <c r="B2976" s="76">
        <v>44247.363206018519</v>
      </c>
      <c r="C2976" s="1" t="s">
        <v>9401</v>
      </c>
      <c r="D2976" s="76">
        <v>44247.364479166667</v>
      </c>
      <c r="E2976" s="1" t="s">
        <v>9402</v>
      </c>
      <c r="F2976" s="1" t="s">
        <v>9403</v>
      </c>
      <c r="G2976" s="1" t="s">
        <v>123</v>
      </c>
      <c r="H2976" s="1" t="s">
        <v>124</v>
      </c>
      <c r="I2976" s="1" t="s">
        <v>125</v>
      </c>
      <c r="J2976" s="1" t="s">
        <v>9364</v>
      </c>
      <c r="K2976" s="1" t="s">
        <v>9360</v>
      </c>
      <c r="L2976">
        <f>ROUNDUP(IF(B2976&gt;$D$4,0,($D$4-B2976+1)/365),0)</f>
        <v>0</v>
      </c>
      <c r="M2976">
        <f>ROUNDUP(IF(B2976&gt;$D$5,0,($D$5-B2976+1)/365),0)</f>
        <v>1</v>
      </c>
      <c r="N2976" s="28">
        <f>IF(OR(L2976=1,M2976=1),IF(B2976+364&lt;=$D$5,(B2976+364-$D$4+1)/365,IF(B2976&gt;$D$4,($D$5-B2976+1)/365,$D$6/365)),0)</f>
        <v>0.14968984652460515</v>
      </c>
      <c r="O2976" s="28">
        <f>'Data &amp; Parameter'!$E$16*'Data &amp; Parameter'!$E$17*('Data &amp; Parameter'!$E$18+'Data &amp; Parameter'!$E$19)*'Data &amp; Parameter'!$E$20*'Data &amp; Parameter'!$E$37*N2976</f>
        <v>0.52042734152167869</v>
      </c>
      <c r="P2976">
        <f>ROUNDUP(IF(D2976&gt;$D$4,0,($D$4-D2976+1)/365),0)</f>
        <v>0</v>
      </c>
      <c r="Q2976">
        <f>ROUNDUP(IF(D2976&gt;$D$5,0,($D$5-D2976+1)/365),0)</f>
        <v>1</v>
      </c>
      <c r="R2976" s="28">
        <f>IF(OR(P2976=1,Q2976=1),IF(D2976+364&lt;=$D$5,(D2976+364-$D$4+1)/365,IF(D2976&gt;$D$4,($D$5-D2976+1)/365,$D$6/365)),0)</f>
        <v>0.14968635844748884</v>
      </c>
      <c r="S2976" s="28">
        <f>'Data &amp; Parameter'!$E$16*'Data &amp; Parameter'!$E$17*('Data &amp; Parameter'!$E$18+'Data &amp; Parameter'!$E$19)*'Data &amp; Parameter'!$E$20*'Data &amp; Parameter'!$E$37*R2976</f>
        <v>0.52041521450877293</v>
      </c>
      <c r="T2976" s="28">
        <f t="shared" si="46"/>
        <v>1.0408425560304515</v>
      </c>
    </row>
    <row r="2977" spans="1:20" ht="15.75" customHeight="1" x14ac:dyDescent="0.35">
      <c r="A2977">
        <v>2970</v>
      </c>
      <c r="B2977" s="76">
        <v>44247.370370370365</v>
      </c>
      <c r="C2977" s="1" t="s">
        <v>9404</v>
      </c>
      <c r="D2977" s="76">
        <v>44247.371122685188</v>
      </c>
      <c r="E2977" s="1" t="s">
        <v>9405</v>
      </c>
      <c r="F2977" s="1" t="s">
        <v>9406</v>
      </c>
      <c r="G2977" s="1" t="s">
        <v>123</v>
      </c>
      <c r="H2977" s="1" t="s">
        <v>124</v>
      </c>
      <c r="I2977" s="1" t="s">
        <v>125</v>
      </c>
      <c r="J2977" s="1" t="s">
        <v>9359</v>
      </c>
      <c r="K2977" s="1" t="s">
        <v>9407</v>
      </c>
      <c r="L2977">
        <f>ROUNDUP(IF(B2977&gt;$D$4,0,($D$4-B2977+1)/365),0)</f>
        <v>0</v>
      </c>
      <c r="M2977">
        <f>ROUNDUP(IF(B2977&gt;$D$5,0,($D$5-B2977+1)/365),0)</f>
        <v>1</v>
      </c>
      <c r="N2977" s="28">
        <f>IF(OR(L2977=1,M2977=1),IF(B2977+364&lt;=$D$5,(B2977+364-$D$4+1)/365,IF(B2977&gt;$D$4,($D$5-B2977+1)/365,$D$6/365)),0)</f>
        <v>0.14967021816338361</v>
      </c>
      <c r="O2977" s="28">
        <f>'Data &amp; Parameter'!$E$16*'Data &amp; Parameter'!$E$17*('Data &amp; Parameter'!$E$18+'Data &amp; Parameter'!$E$19)*'Data &amp; Parameter'!$E$20*'Data &amp; Parameter'!$E$37*N2977</f>
        <v>0.52035909951271064</v>
      </c>
      <c r="P2977">
        <f>ROUNDUP(IF(D2977&gt;$D$4,0,($D$4-D2977+1)/365),0)</f>
        <v>0</v>
      </c>
      <c r="Q2977">
        <f>ROUNDUP(IF(D2977&gt;$D$5,0,($D$5-D2977+1)/365),0)</f>
        <v>1</v>
      </c>
      <c r="R2977" s="28">
        <f>IF(OR(P2977=1,Q2977=1),IF(D2977+364&lt;=$D$5,(D2977+364-$D$4+1)/365,IF(D2977&gt;$D$4,($D$5-D2977+1)/365,$D$6/365)),0)</f>
        <v>0.14966815702688133</v>
      </c>
      <c r="S2977" s="28">
        <f>'Data &amp; Parameter'!$E$16*'Data &amp; Parameter'!$E$17*('Data &amp; Parameter'!$E$18+'Data &amp; Parameter'!$E$19)*'Data &amp; Parameter'!$E$20*'Data &amp; Parameter'!$E$37*R2977</f>
        <v>0.52035193355045406</v>
      </c>
      <c r="T2977" s="28">
        <f t="shared" si="46"/>
        <v>1.0407110330631646</v>
      </c>
    </row>
    <row r="2978" spans="1:20" ht="15.75" customHeight="1" x14ac:dyDescent="0.35">
      <c r="A2978">
        <v>2971</v>
      </c>
      <c r="B2978" s="76">
        <v>44247.376203703709</v>
      </c>
      <c r="C2978" s="1" t="s">
        <v>9408</v>
      </c>
      <c r="D2978" s="76">
        <v>44247.37699074074</v>
      </c>
      <c r="E2978" s="1" t="s">
        <v>9409</v>
      </c>
      <c r="F2978" s="1" t="s">
        <v>9410</v>
      </c>
      <c r="G2978" s="1" t="s">
        <v>123</v>
      </c>
      <c r="H2978" s="1" t="s">
        <v>124</v>
      </c>
      <c r="I2978" s="1" t="s">
        <v>125</v>
      </c>
      <c r="J2978" s="1" t="s">
        <v>9359</v>
      </c>
      <c r="K2978" s="1" t="s">
        <v>9411</v>
      </c>
      <c r="L2978">
        <f>ROUNDUP(IF(B2978&gt;$D$4,0,($D$4-B2978+1)/365),0)</f>
        <v>0</v>
      </c>
      <c r="M2978">
        <f>ROUNDUP(IF(B2978&gt;$D$5,0,($D$5-B2978+1)/365),0)</f>
        <v>1</v>
      </c>
      <c r="N2978" s="28">
        <f>IF(OR(L2978=1,M2978=1),IF(B2978+364&lt;=$D$5,(B2978+364-$D$4+1)/365,IF(B2978&gt;$D$4,($D$5-B2978+1)/365,$D$6/365)),0)</f>
        <v>0.14965423642819561</v>
      </c>
      <c r="O2978" s="28">
        <f>'Data &amp; Parameter'!$E$16*'Data &amp; Parameter'!$E$17*('Data &amp; Parameter'!$E$18+'Data &amp; Parameter'!$E$19)*'Data &amp; Parameter'!$E$20*'Data &amp; Parameter'!$E$37*N2978</f>
        <v>0.52030353574435961</v>
      </c>
      <c r="P2978">
        <f>ROUNDUP(IF(D2978&gt;$D$4,0,($D$4-D2978+1)/365),0)</f>
        <v>0</v>
      </c>
      <c r="Q2978">
        <f>ROUNDUP(IF(D2978&gt;$D$5,0,($D$5-D2978+1)/365),0)</f>
        <v>1</v>
      </c>
      <c r="R2978" s="28">
        <f>IF(OR(P2978=1,Q2978=1),IF(D2978+364&lt;=$D$5,(D2978+364-$D$4+1)/365,IF(D2978&gt;$D$4,($D$5-D2978+1)/365,$D$6/365)),0)</f>
        <v>0.14965208016235496</v>
      </c>
      <c r="S2978" s="28">
        <f>'Data &amp; Parameter'!$E$16*'Data &amp; Parameter'!$E$17*('Data &amp; Parameter'!$E$18+'Data &amp; Parameter'!$E$19)*'Data &amp; Parameter'!$E$20*'Data &amp; Parameter'!$E$37*R2978</f>
        <v>0.5202960390455178</v>
      </c>
      <c r="T2978" s="28">
        <f t="shared" si="46"/>
        <v>1.0405995747898773</v>
      </c>
    </row>
    <row r="2979" spans="1:20" ht="15.75" customHeight="1" x14ac:dyDescent="0.35">
      <c r="A2979">
        <v>2972</v>
      </c>
      <c r="B2979" s="76">
        <v>44247.37672453704</v>
      </c>
      <c r="C2979" s="1" t="s">
        <v>9412</v>
      </c>
      <c r="D2979" s="76">
        <v>44247.37709490741</v>
      </c>
      <c r="E2979" s="1" t="s">
        <v>9413</v>
      </c>
      <c r="F2979" s="1" t="s">
        <v>9414</v>
      </c>
      <c r="G2979" s="1" t="s">
        <v>123</v>
      </c>
      <c r="H2979" s="1" t="s">
        <v>124</v>
      </c>
      <c r="I2979" s="1" t="s">
        <v>125</v>
      </c>
      <c r="J2979" s="1" t="s">
        <v>9415</v>
      </c>
      <c r="K2979" s="1" t="s">
        <v>9411</v>
      </c>
      <c r="L2979">
        <f>ROUNDUP(IF(B2979&gt;$D$4,0,($D$4-B2979+1)/365),0)</f>
        <v>0</v>
      </c>
      <c r="M2979">
        <f>ROUNDUP(IF(B2979&gt;$D$5,0,($D$5-B2979+1)/365),0)</f>
        <v>1</v>
      </c>
      <c r="N2979" s="28">
        <f>IF(OR(L2979=1,M2979=1),IF(B2979+364&lt;=$D$5,(B2979+364-$D$4+1)/365,IF(B2979&gt;$D$4,($D$5-B2979+1)/365,$D$6/365)),0)</f>
        <v>0.14965280948756168</v>
      </c>
      <c r="O2979" s="28">
        <f>'Data &amp; Parameter'!$E$16*'Data &amp; Parameter'!$E$17*('Data &amp; Parameter'!$E$18+'Data &amp; Parameter'!$E$19)*'Data &amp; Parameter'!$E$20*'Data &amp; Parameter'!$E$37*N2979</f>
        <v>0.52029857469364127</v>
      </c>
      <c r="P2979">
        <f>ROUNDUP(IF(D2979&gt;$D$4,0,($D$4-D2979+1)/365),0)</f>
        <v>0</v>
      </c>
      <c r="Q2979">
        <f>ROUNDUP(IF(D2979&gt;$D$5,0,($D$5-D2979+1)/365),0)</f>
        <v>1</v>
      </c>
      <c r="R2979" s="28">
        <f>IF(OR(P2979=1,Q2979=1),IF(D2979+364&lt;=$D$5,(D2979+364-$D$4+1)/365,IF(D2979&gt;$D$4,($D$5-D2979+1)/365,$D$6/365)),0)</f>
        <v>0.14965179477422019</v>
      </c>
      <c r="S2979" s="28">
        <f>'Data &amp; Parameter'!$E$16*'Data &amp; Parameter'!$E$17*('Data &amp; Parameter'!$E$18+'Data &amp; Parameter'!$E$19)*'Data &amp; Parameter'!$E$20*'Data &amp; Parameter'!$E$37*R2979</f>
        <v>0.52029504683534644</v>
      </c>
      <c r="T2979" s="28">
        <f t="shared" si="46"/>
        <v>1.0405936215289877</v>
      </c>
    </row>
    <row r="2980" spans="1:20" ht="15.75" customHeight="1" x14ac:dyDescent="0.35">
      <c r="A2980">
        <v>2973</v>
      </c>
      <c r="B2980" s="76">
        <v>44247.376793981486</v>
      </c>
      <c r="C2980" s="1" t="s">
        <v>9416</v>
      </c>
      <c r="D2980" s="76">
        <v>44247.37771990741</v>
      </c>
      <c r="E2980" s="1" t="s">
        <v>9417</v>
      </c>
      <c r="F2980" s="1" t="s">
        <v>9418</v>
      </c>
      <c r="G2980" s="1" t="s">
        <v>123</v>
      </c>
      <c r="H2980" s="1" t="s">
        <v>124</v>
      </c>
      <c r="I2980" s="1" t="s">
        <v>125</v>
      </c>
      <c r="J2980" s="1" t="s">
        <v>9355</v>
      </c>
      <c r="K2980" s="1" t="s">
        <v>9411</v>
      </c>
      <c r="L2980">
        <f>ROUNDUP(IF(B2980&gt;$D$4,0,($D$4-B2980+1)/365),0)</f>
        <v>0</v>
      </c>
      <c r="M2980">
        <f>ROUNDUP(IF(B2980&gt;$D$5,0,($D$5-B2980+1)/365),0)</f>
        <v>1</v>
      </c>
      <c r="N2980" s="28">
        <f>IF(OR(L2980=1,M2980=1),IF(B2980+364&lt;=$D$5,(B2980+364-$D$4+1)/365,IF(B2980&gt;$D$4,($D$5-B2980+1)/365,$D$6/365)),0)</f>
        <v>0.14965261922880516</v>
      </c>
      <c r="O2980" s="28">
        <f>'Data &amp; Parameter'!$E$16*'Data &amp; Parameter'!$E$17*('Data &amp; Parameter'!$E$18+'Data &amp; Parameter'!$E$19)*'Data &amp; Parameter'!$E$20*'Data &amp; Parameter'!$E$37*N2980</f>
        <v>0.5202979132201937</v>
      </c>
      <c r="P2980">
        <f>ROUNDUP(IF(D2980&gt;$D$4,0,($D$4-D2980+1)/365),0)</f>
        <v>0</v>
      </c>
      <c r="Q2980">
        <f>ROUNDUP(IF(D2980&gt;$D$5,0,($D$5-D2980+1)/365),0)</f>
        <v>1</v>
      </c>
      <c r="R2980" s="28">
        <f>IF(OR(P2980=1,Q2980=1),IF(D2980+364&lt;=$D$5,(D2980+364-$D$4+1)/365,IF(D2980&gt;$D$4,($D$5-D2980+1)/365,$D$6/365)),0)</f>
        <v>0.14965008244545147</v>
      </c>
      <c r="S2980" s="28">
        <f>'Data &amp; Parameter'!$E$16*'Data &amp; Parameter'!$E$17*('Data &amp; Parameter'!$E$18+'Data &amp; Parameter'!$E$19)*'Data &amp; Parameter'!$E$20*'Data &amp; Parameter'!$E$37*R2980</f>
        <v>0.52028909357445663</v>
      </c>
      <c r="T2980" s="28">
        <f t="shared" si="46"/>
        <v>1.0405870067946503</v>
      </c>
    </row>
    <row r="2981" spans="1:20" ht="15.75" customHeight="1" x14ac:dyDescent="0.35">
      <c r="A2981">
        <v>2974</v>
      </c>
      <c r="B2981" s="76">
        <v>44247.379594907412</v>
      </c>
      <c r="C2981" s="1" t="s">
        <v>9419</v>
      </c>
      <c r="D2981" s="76">
        <v>44247.380601851852</v>
      </c>
      <c r="E2981" s="1" t="s">
        <v>9420</v>
      </c>
      <c r="F2981" s="1" t="s">
        <v>9421</v>
      </c>
      <c r="G2981" s="1" t="s">
        <v>123</v>
      </c>
      <c r="H2981" s="1" t="s">
        <v>124</v>
      </c>
      <c r="I2981" s="1" t="s">
        <v>125</v>
      </c>
      <c r="J2981" s="1" t="s">
        <v>9415</v>
      </c>
      <c r="K2981" s="1" t="s">
        <v>9411</v>
      </c>
      <c r="L2981">
        <f>ROUNDUP(IF(B2981&gt;$D$4,0,($D$4-B2981+1)/365),0)</f>
        <v>0</v>
      </c>
      <c r="M2981">
        <f>ROUNDUP(IF(B2981&gt;$D$5,0,($D$5-B2981+1)/365),0)</f>
        <v>1</v>
      </c>
      <c r="N2981" s="28">
        <f>IF(OR(L2981=1,M2981=1),IF(B2981+364&lt;=$D$5,(B2981+364-$D$4+1)/365,IF(B2981&gt;$D$4,($D$5-B2981+1)/365,$D$6/365)),0)</f>
        <v>0.14964494545914533</v>
      </c>
      <c r="O2981" s="28">
        <f>'Data &amp; Parameter'!$E$16*'Data &amp; Parameter'!$E$17*('Data &amp; Parameter'!$E$18+'Data &amp; Parameter'!$E$19)*'Data &amp; Parameter'!$E$20*'Data &amp; Parameter'!$E$37*N2981</f>
        <v>0.5202712337917873</v>
      </c>
      <c r="P2981">
        <f>ROUNDUP(IF(D2981&gt;$D$4,0,($D$4-D2981+1)/365),0)</f>
        <v>0</v>
      </c>
      <c r="Q2981">
        <f>ROUNDUP(IF(D2981&gt;$D$5,0,($D$5-D2981+1)/365),0)</f>
        <v>1</v>
      </c>
      <c r="R2981" s="28">
        <f>IF(OR(P2981=1,Q2981=1),IF(D2981+364&lt;=$D$5,(D2981+364-$D$4+1)/365,IF(D2981&gt;$D$4,($D$5-D2981+1)/365,$D$6/365)),0)</f>
        <v>0.14964218670725568</v>
      </c>
      <c r="S2981" s="28">
        <f>'Data &amp; Parameter'!$E$16*'Data &amp; Parameter'!$E$17*('Data &amp; Parameter'!$E$18+'Data &amp; Parameter'!$E$19)*'Data &amp; Parameter'!$E$20*'Data &amp; Parameter'!$E$37*R2981</f>
        <v>0.52026164242707429</v>
      </c>
      <c r="T2981" s="28">
        <f t="shared" si="46"/>
        <v>1.0405328762188617</v>
      </c>
    </row>
    <row r="2982" spans="1:20" ht="15.75" customHeight="1" x14ac:dyDescent="0.35">
      <c r="A2982">
        <v>2975</v>
      </c>
      <c r="B2982" s="76">
        <v>44247.381574074076</v>
      </c>
      <c r="C2982" s="1" t="s">
        <v>9422</v>
      </c>
      <c r="D2982" s="76">
        <v>44247.382060185184</v>
      </c>
      <c r="E2982" s="1" t="s">
        <v>9423</v>
      </c>
      <c r="F2982" s="1" t="s">
        <v>9424</v>
      </c>
      <c r="G2982" s="1" t="s">
        <v>123</v>
      </c>
      <c r="H2982" s="1" t="s">
        <v>124</v>
      </c>
      <c r="I2982" s="1" t="s">
        <v>125</v>
      </c>
      <c r="J2982" s="1" t="s">
        <v>9355</v>
      </c>
      <c r="K2982" s="1" t="s">
        <v>9411</v>
      </c>
      <c r="L2982">
        <f>ROUNDUP(IF(B2982&gt;$D$4,0,($D$4-B2982+1)/365),0)</f>
        <v>0</v>
      </c>
      <c r="M2982">
        <f>ROUNDUP(IF(B2982&gt;$D$5,0,($D$5-B2982+1)/365),0)</f>
        <v>1</v>
      </c>
      <c r="N2982" s="28">
        <f>IF(OR(L2982=1,M2982=1),IF(B2982+364&lt;=$D$5,(B2982+364-$D$4+1)/365,IF(B2982&gt;$D$4,($D$5-B2982+1)/365,$D$6/365)),0)</f>
        <v>0.14963952308472434</v>
      </c>
      <c r="O2982" s="28">
        <f>'Data &amp; Parameter'!$E$16*'Data &amp; Parameter'!$E$17*('Data &amp; Parameter'!$E$18+'Data &amp; Parameter'!$E$19)*'Data &amp; Parameter'!$E$20*'Data &amp; Parameter'!$E$37*N2982</f>
        <v>0.52025238179901578</v>
      </c>
      <c r="P2982">
        <f>ROUNDUP(IF(D2982&gt;$D$4,0,($D$4-D2982+1)/365),0)</f>
        <v>0</v>
      </c>
      <c r="Q2982">
        <f>ROUNDUP(IF(D2982&gt;$D$5,0,($D$5-D2982+1)/365),0)</f>
        <v>1</v>
      </c>
      <c r="R2982" s="28">
        <f>IF(OR(P2982=1,Q2982=1),IF(D2982+364&lt;=$D$5,(D2982+364-$D$4+1)/365,IF(D2982&gt;$D$4,($D$5-D2982+1)/365,$D$6/365)),0)</f>
        <v>0.14963819127346864</v>
      </c>
      <c r="S2982" s="28">
        <f>'Data &amp; Parameter'!$E$16*'Data &amp; Parameter'!$E$17*('Data &amp; Parameter'!$E$18+'Data &amp; Parameter'!$E$19)*'Data &amp; Parameter'!$E$20*'Data &amp; Parameter'!$E$37*R2982</f>
        <v>0.52024775148502123</v>
      </c>
      <c r="T2982" s="28">
        <f t="shared" si="46"/>
        <v>1.0405001332840369</v>
      </c>
    </row>
    <row r="2983" spans="1:20" ht="15.75" customHeight="1" x14ac:dyDescent="0.35">
      <c r="A2983">
        <v>2976</v>
      </c>
      <c r="B2983" s="76">
        <v>44247.382071759261</v>
      </c>
      <c r="C2983" s="1" t="s">
        <v>9425</v>
      </c>
      <c r="D2983" s="76">
        <v>44247.383217592593</v>
      </c>
      <c r="E2983" s="1" t="s">
        <v>9426</v>
      </c>
      <c r="F2983" s="1" t="s">
        <v>9427</v>
      </c>
      <c r="G2983" s="1" t="s">
        <v>123</v>
      </c>
      <c r="H2983" s="1" t="s">
        <v>124</v>
      </c>
      <c r="I2983" s="1" t="s">
        <v>125</v>
      </c>
      <c r="J2983" s="1" t="s">
        <v>9415</v>
      </c>
      <c r="K2983" s="1" t="s">
        <v>9411</v>
      </c>
      <c r="L2983">
        <f>ROUNDUP(IF(B2983&gt;$D$4,0,($D$4-B2983+1)/365),0)</f>
        <v>0</v>
      </c>
      <c r="M2983">
        <f>ROUNDUP(IF(B2983&gt;$D$5,0,($D$5-B2983+1)/365),0)</f>
        <v>1</v>
      </c>
      <c r="N2983" s="28">
        <f>IF(OR(L2983=1,M2983=1),IF(B2983+364&lt;=$D$5,(B2983+364-$D$4+1)/365,IF(B2983&gt;$D$4,($D$5-B2983+1)/365,$D$6/365)),0)</f>
        <v>0.14963815956366924</v>
      </c>
      <c r="O2983" s="28">
        <f>'Data &amp; Parameter'!$E$16*'Data &amp; Parameter'!$E$17*('Data &amp; Parameter'!$E$18+'Data &amp; Parameter'!$E$19)*'Data &amp; Parameter'!$E$20*'Data &amp; Parameter'!$E$37*N2983</f>
        <v>0.52024764123942346</v>
      </c>
      <c r="P2983">
        <f>ROUNDUP(IF(D2983&gt;$D$4,0,($D$4-D2983+1)/365),0)</f>
        <v>0</v>
      </c>
      <c r="Q2983">
        <f>ROUNDUP(IF(D2983&gt;$D$5,0,($D$5-D2983+1)/365),0)</f>
        <v>1</v>
      </c>
      <c r="R2983" s="28">
        <f>IF(OR(P2983=1,Q2983=1),IF(D2983+364&lt;=$D$5,(D2983+364-$D$4+1)/365,IF(D2983&gt;$D$4,($D$5-D2983+1)/365,$D$6/365)),0)</f>
        <v>0.14963502029426656</v>
      </c>
      <c r="S2983" s="28">
        <f>'Data &amp; Parameter'!$E$16*'Data &amp; Parameter'!$E$17*('Data &amp; Parameter'!$E$18+'Data &amp; Parameter'!$E$19)*'Data &amp; Parameter'!$E$20*'Data &amp; Parameter'!$E$37*R2983</f>
        <v>0.5202367269278152</v>
      </c>
      <c r="T2983" s="28">
        <f t="shared" si="46"/>
        <v>1.0404843681672387</v>
      </c>
    </row>
    <row r="2984" spans="1:20" ht="15.75" customHeight="1" x14ac:dyDescent="0.35">
      <c r="A2984">
        <v>2977</v>
      </c>
      <c r="B2984" s="76">
        <v>44247.382685185185</v>
      </c>
      <c r="C2984" s="1" t="s">
        <v>9428</v>
      </c>
      <c r="D2984" s="76">
        <v>44247.384004629625</v>
      </c>
      <c r="E2984" s="1" t="s">
        <v>9429</v>
      </c>
      <c r="F2984" s="1" t="s">
        <v>9430</v>
      </c>
      <c r="G2984" s="1" t="s">
        <v>123</v>
      </c>
      <c r="H2984" s="1" t="s">
        <v>124</v>
      </c>
      <c r="I2984" s="1" t="s">
        <v>125</v>
      </c>
      <c r="J2984" s="1" t="s">
        <v>9415</v>
      </c>
      <c r="K2984" s="1" t="s">
        <v>9411</v>
      </c>
      <c r="L2984">
        <f>ROUNDUP(IF(B2984&gt;$D$4,0,($D$4-B2984+1)/365),0)</f>
        <v>0</v>
      </c>
      <c r="M2984">
        <f>ROUNDUP(IF(B2984&gt;$D$5,0,($D$5-B2984+1)/365),0)</f>
        <v>1</v>
      </c>
      <c r="N2984" s="28">
        <f>IF(OR(L2984=1,M2984=1),IF(B2984+364&lt;=$D$5,(B2984+364-$D$4+1)/365,IF(B2984&gt;$D$4,($D$5-B2984+1)/365,$D$6/365)),0)</f>
        <v>0.14963647894469992</v>
      </c>
      <c r="O2984" s="28">
        <f>'Data &amp; Parameter'!$E$16*'Data &amp; Parameter'!$E$17*('Data &amp; Parameter'!$E$18+'Data &amp; Parameter'!$E$19)*'Data &amp; Parameter'!$E$20*'Data &amp; Parameter'!$E$37*N2984</f>
        <v>0.52024179822413141</v>
      </c>
      <c r="P2984">
        <f>ROUNDUP(IF(D2984&gt;$D$4,0,($D$4-D2984+1)/365),0)</f>
        <v>0</v>
      </c>
      <c r="Q2984">
        <f>ROUNDUP(IF(D2984&gt;$D$5,0,($D$5-D2984+1)/365),0)</f>
        <v>1</v>
      </c>
      <c r="R2984" s="28">
        <f>IF(OR(P2984=1,Q2984=1),IF(D2984+364&lt;=$D$5,(D2984+364-$D$4+1)/365,IF(D2984&gt;$D$4,($D$5-D2984+1)/365,$D$6/365)),0)</f>
        <v>0.1496328640284259</v>
      </c>
      <c r="S2984" s="28">
        <f>'Data &amp; Parameter'!$E$16*'Data &amp; Parameter'!$E$17*('Data &amp; Parameter'!$E$18+'Data &amp; Parameter'!$E$19)*'Data &amp; Parameter'!$E$20*'Data &amp; Parameter'!$E$37*R2984</f>
        <v>0.52022923022897349</v>
      </c>
      <c r="T2984" s="28">
        <f t="shared" si="46"/>
        <v>1.0404710284531049</v>
      </c>
    </row>
    <row r="2985" spans="1:20" ht="15.75" customHeight="1" x14ac:dyDescent="0.35">
      <c r="A2985">
        <v>2978</v>
      </c>
      <c r="B2985" s="76">
        <v>44247.382685185185</v>
      </c>
      <c r="C2985" s="1" t="s">
        <v>9431</v>
      </c>
      <c r="D2985" s="76">
        <v>44247.3830787037</v>
      </c>
      <c r="E2985" s="1" t="s">
        <v>9432</v>
      </c>
      <c r="F2985" s="1" t="s">
        <v>9433</v>
      </c>
      <c r="G2985" s="1" t="s">
        <v>123</v>
      </c>
      <c r="H2985" s="1" t="s">
        <v>124</v>
      </c>
      <c r="I2985" s="1" t="s">
        <v>125</v>
      </c>
      <c r="J2985" s="1" t="s">
        <v>9415</v>
      </c>
      <c r="K2985" s="1" t="s">
        <v>9434</v>
      </c>
      <c r="L2985">
        <f>ROUNDUP(IF(B2985&gt;$D$4,0,($D$4-B2985+1)/365),0)</f>
        <v>0</v>
      </c>
      <c r="M2985">
        <f>ROUNDUP(IF(B2985&gt;$D$5,0,($D$5-B2985+1)/365),0)</f>
        <v>1</v>
      </c>
      <c r="N2985" s="28">
        <f>IF(OR(L2985=1,M2985=1),IF(B2985+364&lt;=$D$5,(B2985+364-$D$4+1)/365,IF(B2985&gt;$D$4,($D$5-B2985+1)/365,$D$6/365)),0)</f>
        <v>0.14963647894469992</v>
      </c>
      <c r="O2985" s="28">
        <f>'Data &amp; Parameter'!$E$16*'Data &amp; Parameter'!$E$17*('Data &amp; Parameter'!$E$18+'Data &amp; Parameter'!$E$19)*'Data &amp; Parameter'!$E$20*'Data &amp; Parameter'!$E$37*N2985</f>
        <v>0.52024179822413141</v>
      </c>
      <c r="P2985">
        <f>ROUNDUP(IF(D2985&gt;$D$4,0,($D$4-D2985+1)/365),0)</f>
        <v>0</v>
      </c>
      <c r="Q2985">
        <f>ROUNDUP(IF(D2985&gt;$D$5,0,($D$5-D2985+1)/365),0)</f>
        <v>1</v>
      </c>
      <c r="R2985" s="28">
        <f>IF(OR(P2985=1,Q2985=1),IF(D2985+364&lt;=$D$5,(D2985+364-$D$4+1)/365,IF(D2985&gt;$D$4,($D$5-D2985+1)/365,$D$6/365)),0)</f>
        <v>0.14963540081177959</v>
      </c>
      <c r="S2985" s="28">
        <f>'Data &amp; Parameter'!$E$16*'Data &amp; Parameter'!$E$17*('Data &amp; Parameter'!$E$18+'Data &amp; Parameter'!$E$19)*'Data &amp; Parameter'!$E$20*'Data &amp; Parameter'!$E$37*R2985</f>
        <v>0.52023804987471045</v>
      </c>
      <c r="T2985" s="28">
        <f t="shared" si="46"/>
        <v>1.0404798480988418</v>
      </c>
    </row>
    <row r="2986" spans="1:20" ht="15.75" customHeight="1" x14ac:dyDescent="0.35">
      <c r="A2986">
        <v>2979</v>
      </c>
      <c r="B2986" s="76">
        <v>44247.385023148148</v>
      </c>
      <c r="C2986" s="1" t="s">
        <v>9435</v>
      </c>
      <c r="D2986" s="76">
        <v>44247.385462962964</v>
      </c>
      <c r="E2986" s="1" t="s">
        <v>9436</v>
      </c>
      <c r="F2986" s="1" t="s">
        <v>9437</v>
      </c>
      <c r="G2986" s="1" t="s">
        <v>123</v>
      </c>
      <c r="H2986" s="1" t="s">
        <v>124</v>
      </c>
      <c r="I2986" s="1" t="s">
        <v>125</v>
      </c>
      <c r="J2986" s="1" t="s">
        <v>9415</v>
      </c>
      <c r="K2986" s="1" t="s">
        <v>9434</v>
      </c>
      <c r="L2986">
        <f>ROUNDUP(IF(B2986&gt;$D$4,0,($D$4-B2986+1)/365),0)</f>
        <v>0</v>
      </c>
      <c r="M2986">
        <f>ROUNDUP(IF(B2986&gt;$D$5,0,($D$5-B2986+1)/365),0)</f>
        <v>1</v>
      </c>
      <c r="N2986" s="28">
        <f>IF(OR(L2986=1,M2986=1),IF(B2986+364&lt;=$D$5,(B2986+364-$D$4+1)/365,IF(B2986&gt;$D$4,($D$5-B2986+1)/365,$D$6/365)),0)</f>
        <v>0.14963007356671693</v>
      </c>
      <c r="O2986" s="28">
        <f>'Data &amp; Parameter'!$E$16*'Data &amp; Parameter'!$E$17*('Data &amp; Parameter'!$E$18+'Data &amp; Parameter'!$E$19)*'Data &amp; Parameter'!$E$20*'Data &amp; Parameter'!$E$37*N2986</f>
        <v>0.52021952861859344</v>
      </c>
      <c r="P2986">
        <f>ROUNDUP(IF(D2986&gt;$D$4,0,($D$4-D2986+1)/365),0)</f>
        <v>0</v>
      </c>
      <c r="Q2986">
        <f>ROUNDUP(IF(D2986&gt;$D$5,0,($D$5-D2986+1)/365),0)</f>
        <v>1</v>
      </c>
      <c r="R2986" s="28">
        <f>IF(OR(P2986=1,Q2986=1),IF(D2986+364&lt;=$D$5,(D2986+364-$D$4+1)/365,IF(D2986&gt;$D$4,($D$5-D2986+1)/365,$D$6/365)),0)</f>
        <v>0.14962886859461894</v>
      </c>
      <c r="S2986" s="28">
        <f>'Data &amp; Parameter'!$E$16*'Data &amp; Parameter'!$E$17*('Data &amp; Parameter'!$E$18+'Data &amp; Parameter'!$E$19)*'Data &amp; Parameter'!$E$20*'Data &amp; Parameter'!$E$37*R2986</f>
        <v>0.52021533928685104</v>
      </c>
      <c r="T2986" s="28">
        <f t="shared" si="46"/>
        <v>1.0404348679054445</v>
      </c>
    </row>
    <row r="2987" spans="1:20" ht="15.75" customHeight="1" x14ac:dyDescent="0.35">
      <c r="A2987">
        <v>2980</v>
      </c>
      <c r="B2987" s="76">
        <v>44247.387835648144</v>
      </c>
      <c r="C2987" s="1" t="s">
        <v>9438</v>
      </c>
      <c r="D2987" s="76">
        <v>44247.388344907406</v>
      </c>
      <c r="E2987" s="1" t="s">
        <v>9439</v>
      </c>
      <c r="F2987" s="1" t="s">
        <v>9440</v>
      </c>
      <c r="G2987" s="1" t="s">
        <v>123</v>
      </c>
      <c r="H2987" s="1" t="s">
        <v>124</v>
      </c>
      <c r="I2987" s="1" t="s">
        <v>125</v>
      </c>
      <c r="J2987" s="1" t="s">
        <v>9415</v>
      </c>
      <c r="K2987" s="1" t="s">
        <v>9434</v>
      </c>
      <c r="L2987">
        <f>ROUNDUP(IF(B2987&gt;$D$4,0,($D$4-B2987+1)/365),0)</f>
        <v>0</v>
      </c>
      <c r="M2987">
        <f>ROUNDUP(IF(B2987&gt;$D$5,0,($D$5-B2987+1)/365),0)</f>
        <v>1</v>
      </c>
      <c r="N2987" s="28">
        <f>IF(OR(L2987=1,M2987=1),IF(B2987+364&lt;=$D$5,(B2987+364-$D$4+1)/365,IF(B2987&gt;$D$4,($D$5-B2987+1)/365,$D$6/365)),0)</f>
        <v>0.14962236808727764</v>
      </c>
      <c r="O2987" s="28">
        <f>'Data &amp; Parameter'!$E$16*'Data &amp; Parameter'!$E$17*('Data &amp; Parameter'!$E$18+'Data &amp; Parameter'!$E$19)*'Data &amp; Parameter'!$E$20*'Data &amp; Parameter'!$E$37*N2987</f>
        <v>0.52019273894465867</v>
      </c>
      <c r="P2987">
        <f>ROUNDUP(IF(D2987&gt;$D$4,0,($D$4-D2987+1)/365),0)</f>
        <v>0</v>
      </c>
      <c r="Q2987">
        <f>ROUNDUP(IF(D2987&gt;$D$5,0,($D$5-D2987+1)/365),0)</f>
        <v>1</v>
      </c>
      <c r="R2987" s="28">
        <f>IF(OR(P2987=1,Q2987=1),IF(D2987+364&lt;=$D$5,(D2987+364-$D$4+1)/365,IF(D2987&gt;$D$4,($D$5-D2987+1)/365,$D$6/365)),0)</f>
        <v>0.14962097285642315</v>
      </c>
      <c r="S2987" s="28">
        <f>'Data &amp; Parameter'!$E$16*'Data &amp; Parameter'!$E$17*('Data &amp; Parameter'!$E$18+'Data &amp; Parameter'!$E$19)*'Data &amp; Parameter'!$E$20*'Data &amp; Parameter'!$E$37*R2987</f>
        <v>0.5201878881394687</v>
      </c>
      <c r="T2987" s="28">
        <f t="shared" si="46"/>
        <v>1.0403806270841274</v>
      </c>
    </row>
    <row r="2988" spans="1:20" ht="15.75" customHeight="1" x14ac:dyDescent="0.35">
      <c r="A2988">
        <v>2981</v>
      </c>
      <c r="B2988" s="76">
        <v>44247.388495370367</v>
      </c>
      <c r="C2988" s="1" t="s">
        <v>9441</v>
      </c>
      <c r="D2988" s="76">
        <v>44247.389027777783</v>
      </c>
      <c r="E2988" s="1" t="s">
        <v>9442</v>
      </c>
      <c r="F2988" s="1" t="s">
        <v>9443</v>
      </c>
      <c r="G2988" s="1" t="s">
        <v>123</v>
      </c>
      <c r="H2988" s="1" t="s">
        <v>124</v>
      </c>
      <c r="I2988" s="1" t="s">
        <v>125</v>
      </c>
      <c r="J2988" s="1" t="s">
        <v>9355</v>
      </c>
      <c r="K2988" s="1" t="s">
        <v>9444</v>
      </c>
      <c r="L2988">
        <f>ROUNDUP(IF(B2988&gt;$D$4,0,($D$4-B2988+1)/365),0)</f>
        <v>0</v>
      </c>
      <c r="M2988">
        <f>ROUNDUP(IF(B2988&gt;$D$5,0,($D$5-B2988+1)/365),0)</f>
        <v>1</v>
      </c>
      <c r="N2988" s="28">
        <f>IF(OR(L2988=1,M2988=1),IF(B2988+364&lt;=$D$5,(B2988+364-$D$4+1)/365,IF(B2988&gt;$D$4,($D$5-B2988+1)/365,$D$6/365)),0)</f>
        <v>0.14962056062913065</v>
      </c>
      <c r="O2988" s="28">
        <f>'Data &amp; Parameter'!$E$16*'Data &amp; Parameter'!$E$17*('Data &amp; Parameter'!$E$18+'Data &amp; Parameter'!$E$19)*'Data &amp; Parameter'!$E$20*'Data &amp; Parameter'!$E$37*N2988</f>
        <v>0.52018645494704507</v>
      </c>
      <c r="P2988">
        <f>ROUNDUP(IF(D2988&gt;$D$4,0,($D$4-D2988+1)/365),0)</f>
        <v>0</v>
      </c>
      <c r="Q2988">
        <f>ROUNDUP(IF(D2988&gt;$D$5,0,($D$5-D2988+1)/365),0)</f>
        <v>1</v>
      </c>
      <c r="R2988" s="28">
        <f>IF(OR(P2988=1,Q2988=1),IF(D2988+364&lt;=$D$5,(D2988+364-$D$4+1)/365,IF(D2988&gt;$D$4,($D$5-D2988+1)/365,$D$6/365)),0)</f>
        <v>0.14961910197867737</v>
      </c>
      <c r="S2988" s="28">
        <f>'Data &amp; Parameter'!$E$16*'Data &amp; Parameter'!$E$17*('Data &amp; Parameter'!$E$18+'Data &amp; Parameter'!$E$19)*'Data &amp; Parameter'!$E$20*'Data &amp; Parameter'!$E$37*R2988</f>
        <v>0.52018138365065969</v>
      </c>
      <c r="T2988" s="28">
        <f t="shared" si="46"/>
        <v>1.0403678385977049</v>
      </c>
    </row>
    <row r="2989" spans="1:20" ht="15.75" customHeight="1" x14ac:dyDescent="0.35">
      <c r="A2989">
        <v>2982</v>
      </c>
      <c r="B2989" s="76">
        <v>44247.390763888892</v>
      </c>
      <c r="C2989" s="1" t="s">
        <v>9445</v>
      </c>
      <c r="D2989" s="76">
        <v>44247.391562500001</v>
      </c>
      <c r="E2989" s="1" t="s">
        <v>9446</v>
      </c>
      <c r="F2989" s="1" t="s">
        <v>9447</v>
      </c>
      <c r="G2989" s="1" t="s">
        <v>123</v>
      </c>
      <c r="H2989" s="1" t="s">
        <v>124</v>
      </c>
      <c r="I2989" s="1" t="s">
        <v>125</v>
      </c>
      <c r="J2989" s="1" t="s">
        <v>9415</v>
      </c>
      <c r="K2989" s="1" t="s">
        <v>9434</v>
      </c>
      <c r="L2989">
        <f>ROUNDUP(IF(B2989&gt;$D$4,0,($D$4-B2989+1)/365),0)</f>
        <v>0</v>
      </c>
      <c r="M2989">
        <f>ROUNDUP(IF(B2989&gt;$D$5,0,($D$5-B2989+1)/365),0)</f>
        <v>1</v>
      </c>
      <c r="N2989" s="28">
        <f>IF(OR(L2989=1,M2989=1),IF(B2989+364&lt;=$D$5,(B2989+364-$D$4+1)/365,IF(B2989&gt;$D$4,($D$5-B2989+1)/365,$D$6/365)),0)</f>
        <v>0.14961434550988423</v>
      </c>
      <c r="O2989" s="28">
        <f>'Data &amp; Parameter'!$E$16*'Data &amp; Parameter'!$E$17*('Data &amp; Parameter'!$E$18+'Data &amp; Parameter'!$E$19)*'Data &amp; Parameter'!$E$20*'Data &amp; Parameter'!$E$37*N2989</f>
        <v>0.5201648468148854</v>
      </c>
      <c r="P2989">
        <f>ROUNDUP(IF(D2989&gt;$D$4,0,($D$4-D2989+1)/365),0)</f>
        <v>0</v>
      </c>
      <c r="Q2989">
        <f>ROUNDUP(IF(D2989&gt;$D$5,0,($D$5-D2989+1)/365),0)</f>
        <v>1</v>
      </c>
      <c r="R2989" s="28">
        <f>IF(OR(P2989=1,Q2989=1),IF(D2989+364&lt;=$D$5,(D2989+364-$D$4+1)/365,IF(D2989&gt;$D$4,($D$5-D2989+1)/365,$D$6/365)),0)</f>
        <v>0.14961215753424417</v>
      </c>
      <c r="S2989" s="28">
        <f>'Data &amp; Parameter'!$E$16*'Data &amp; Parameter'!$E$17*('Data &amp; Parameter'!$E$18+'Data &amp; Parameter'!$E$19)*'Data &amp; Parameter'!$E$20*'Data &amp; Parameter'!$E$37*R2989</f>
        <v>0.52015723987044593</v>
      </c>
      <c r="T2989" s="28">
        <f t="shared" si="46"/>
        <v>1.0403220866853313</v>
      </c>
    </row>
    <row r="2990" spans="1:20" ht="15.75" customHeight="1" x14ac:dyDescent="0.35">
      <c r="A2990">
        <v>2983</v>
      </c>
      <c r="B2990" s="76">
        <v>44247.39261574074</v>
      </c>
      <c r="C2990" s="1" t="s">
        <v>9448</v>
      </c>
      <c r="D2990" s="76">
        <v>44247.393113425926</v>
      </c>
      <c r="E2990" s="1" t="s">
        <v>9449</v>
      </c>
      <c r="F2990" s="1" t="s">
        <v>9450</v>
      </c>
      <c r="G2990" s="1" t="s">
        <v>123</v>
      </c>
      <c r="H2990" s="1" t="s">
        <v>124</v>
      </c>
      <c r="I2990" s="1" t="s">
        <v>125</v>
      </c>
      <c r="J2990" s="1" t="s">
        <v>9451</v>
      </c>
      <c r="K2990" s="1" t="s">
        <v>9411</v>
      </c>
      <c r="L2990">
        <f>ROUNDUP(IF(B2990&gt;$D$4,0,($D$4-B2990+1)/365),0)</f>
        <v>0</v>
      </c>
      <c r="M2990">
        <f>ROUNDUP(IF(B2990&gt;$D$5,0,($D$5-B2990+1)/365),0)</f>
        <v>1</v>
      </c>
      <c r="N2990" s="28">
        <f>IF(OR(L2990=1,M2990=1),IF(B2990+364&lt;=$D$5,(B2990+364-$D$4+1)/365,IF(B2990&gt;$D$4,($D$5-B2990+1)/365,$D$6/365)),0)</f>
        <v>0.14960927194317689</v>
      </c>
      <c r="O2990" s="28">
        <f>'Data &amp; Parameter'!$E$16*'Data &amp; Parameter'!$E$17*('Data &amp; Parameter'!$E$18+'Data &amp; Parameter'!$E$19)*'Data &amp; Parameter'!$E$20*'Data &amp; Parameter'!$E$37*N2990</f>
        <v>0.52014720752341148</v>
      </c>
      <c r="P2990">
        <f>ROUNDUP(IF(D2990&gt;$D$4,0,($D$4-D2990+1)/365),0)</f>
        <v>0</v>
      </c>
      <c r="Q2990">
        <f>ROUNDUP(IF(D2990&gt;$D$5,0,($D$5-D2990+1)/365),0)</f>
        <v>1</v>
      </c>
      <c r="R2990" s="28">
        <f>IF(OR(P2990=1,Q2990=1),IF(D2990+364&lt;=$D$5,(D2990+364-$D$4+1)/365,IF(D2990&gt;$D$4,($D$5-D2990+1)/365,$D$6/365)),0)</f>
        <v>0.14960790842212179</v>
      </c>
      <c r="S2990" s="28">
        <f>'Data &amp; Parameter'!$E$16*'Data &amp; Parameter'!$E$17*('Data &amp; Parameter'!$E$18+'Data &amp; Parameter'!$E$19)*'Data &amp; Parameter'!$E$20*'Data &amp; Parameter'!$E$37*R2990</f>
        <v>0.52014246696381927</v>
      </c>
      <c r="T2990" s="28">
        <f t="shared" si="46"/>
        <v>1.0402896744872308</v>
      </c>
    </row>
    <row r="2991" spans="1:20" ht="15.75" customHeight="1" x14ac:dyDescent="0.35">
      <c r="A2991">
        <v>2984</v>
      </c>
      <c r="B2991" s="76">
        <v>44247.393854166672</v>
      </c>
      <c r="C2991" s="1" t="s">
        <v>9452</v>
      </c>
      <c r="D2991" s="76">
        <v>44247.394224537042</v>
      </c>
      <c r="E2991" s="1" t="s">
        <v>9453</v>
      </c>
      <c r="F2991" s="1" t="s">
        <v>9454</v>
      </c>
      <c r="G2991" s="1" t="s">
        <v>123</v>
      </c>
      <c r="H2991" s="1" t="s">
        <v>124</v>
      </c>
      <c r="I2991" s="1" t="s">
        <v>125</v>
      </c>
      <c r="J2991" s="1" t="s">
        <v>9355</v>
      </c>
      <c r="K2991" s="1" t="s">
        <v>9455</v>
      </c>
      <c r="L2991">
        <f>ROUNDUP(IF(B2991&gt;$D$4,0,($D$4-B2991+1)/365),0)</f>
        <v>0</v>
      </c>
      <c r="M2991">
        <f>ROUNDUP(IF(B2991&gt;$D$5,0,($D$5-B2991+1)/365),0)</f>
        <v>1</v>
      </c>
      <c r="N2991" s="28">
        <f>IF(OR(L2991=1,M2991=1),IF(B2991+364&lt;=$D$5,(B2991+364-$D$4+1)/365,IF(B2991&gt;$D$4,($D$5-B2991+1)/365,$D$6/365)),0)</f>
        <v>0.14960587899541891</v>
      </c>
      <c r="O2991" s="28">
        <f>'Data &amp; Parameter'!$E$16*'Data &amp; Parameter'!$E$17*('Data &amp; Parameter'!$E$18+'Data &amp; Parameter'!$E$19)*'Data &amp; Parameter'!$E$20*'Data &amp; Parameter'!$E$37*N2991</f>
        <v>0.52013541124716034</v>
      </c>
      <c r="P2991">
        <f>ROUNDUP(IF(D2991&gt;$D$4,0,($D$4-D2991+1)/365),0)</f>
        <v>0</v>
      </c>
      <c r="Q2991">
        <f>ROUNDUP(IF(D2991&gt;$D$5,0,($D$5-D2991+1)/365),0)</f>
        <v>1</v>
      </c>
      <c r="R2991" s="28">
        <f>IF(OR(P2991=1,Q2991=1),IF(D2991+364&lt;=$D$5,(D2991+364-$D$4+1)/365,IF(D2991&gt;$D$4,($D$5-D2991+1)/365,$D$6/365)),0)</f>
        <v>0.14960486428207742</v>
      </c>
      <c r="S2991" s="28">
        <f>'Data &amp; Parameter'!$E$16*'Data &amp; Parameter'!$E$17*('Data &amp; Parameter'!$E$18+'Data &amp; Parameter'!$E$19)*'Data &amp; Parameter'!$E$20*'Data &amp; Parameter'!$E$37*R2991</f>
        <v>0.5201318833888654</v>
      </c>
      <c r="T2991" s="28">
        <f t="shared" si="46"/>
        <v>1.0402672946360259</v>
      </c>
    </row>
    <row r="2992" spans="1:20" ht="15.75" customHeight="1" x14ac:dyDescent="0.35">
      <c r="A2992">
        <v>2985</v>
      </c>
      <c r="B2992" s="76">
        <v>44247.394039351857</v>
      </c>
      <c r="C2992" s="1" t="s">
        <v>9456</v>
      </c>
      <c r="D2992" s="76">
        <v>44247.394652777773</v>
      </c>
      <c r="E2992" s="1" t="s">
        <v>9457</v>
      </c>
      <c r="F2992" s="1" t="s">
        <v>9458</v>
      </c>
      <c r="G2992" s="1" t="s">
        <v>123</v>
      </c>
      <c r="H2992" s="1" t="s">
        <v>124</v>
      </c>
      <c r="I2992" s="1" t="s">
        <v>125</v>
      </c>
      <c r="J2992" s="1" t="s">
        <v>9415</v>
      </c>
      <c r="K2992" s="1" t="s">
        <v>9459</v>
      </c>
      <c r="L2992">
        <f>ROUNDUP(IF(B2992&gt;$D$4,0,($D$4-B2992+1)/365),0)</f>
        <v>0</v>
      </c>
      <c r="M2992">
        <f>ROUNDUP(IF(B2992&gt;$D$5,0,($D$5-B2992+1)/365),0)</f>
        <v>1</v>
      </c>
      <c r="N2992" s="28">
        <f>IF(OR(L2992=1,M2992=1),IF(B2992+364&lt;=$D$5,(B2992+364-$D$4+1)/365,IF(B2992&gt;$D$4,($D$5-B2992+1)/365,$D$6/365)),0)</f>
        <v>0.14960537163874818</v>
      </c>
      <c r="O2992" s="28">
        <f>'Data &amp; Parameter'!$E$16*'Data &amp; Parameter'!$E$17*('Data &amp; Parameter'!$E$18+'Data &amp; Parameter'!$E$19)*'Data &amp; Parameter'!$E$20*'Data &amp; Parameter'!$E$37*N2992</f>
        <v>0.52013364731801293</v>
      </c>
      <c r="P2992">
        <f>ROUNDUP(IF(D2992&gt;$D$4,0,($D$4-D2992+1)/365),0)</f>
        <v>0</v>
      </c>
      <c r="Q2992">
        <f>ROUNDUP(IF(D2992&gt;$D$5,0,($D$5-D2992+1)/365),0)</f>
        <v>1</v>
      </c>
      <c r="R2992" s="28">
        <f>IF(OR(P2992=1,Q2992=1),IF(D2992+364&lt;=$D$5,(D2992+364-$D$4+1)/365,IF(D2992&gt;$D$4,($D$5-D2992+1)/365,$D$6/365)),0)</f>
        <v>0.14960369101979878</v>
      </c>
      <c r="S2992" s="28">
        <f>'Data &amp; Parameter'!$E$16*'Data &amp; Parameter'!$E$17*('Data &amp; Parameter'!$E$18+'Data &amp; Parameter'!$E$19)*'Data &amp; Parameter'!$E$20*'Data &amp; Parameter'!$E$37*R2992</f>
        <v>0.52012780430279015</v>
      </c>
      <c r="T2992" s="28">
        <f t="shared" si="46"/>
        <v>1.0402614516208031</v>
      </c>
    </row>
    <row r="2993" spans="1:20" ht="15.75" customHeight="1" x14ac:dyDescent="0.35">
      <c r="A2993">
        <v>2986</v>
      </c>
      <c r="B2993" s="76">
        <v>44247.395833333328</v>
      </c>
      <c r="C2993" s="1" t="s">
        <v>9460</v>
      </c>
      <c r="D2993" s="76">
        <v>44247.396180555559</v>
      </c>
      <c r="E2993" s="1" t="s">
        <v>9461</v>
      </c>
      <c r="F2993" s="1" t="s">
        <v>9462</v>
      </c>
      <c r="G2993" s="1" t="s">
        <v>123</v>
      </c>
      <c r="H2993" s="1" t="s">
        <v>124</v>
      </c>
      <c r="I2993" s="1" t="s">
        <v>125</v>
      </c>
      <c r="J2993" s="1" t="s">
        <v>9415</v>
      </c>
      <c r="K2993" s="1" t="s">
        <v>9411</v>
      </c>
      <c r="L2993">
        <f>ROUNDUP(IF(B2993&gt;$D$4,0,($D$4-B2993+1)/365),0)</f>
        <v>0</v>
      </c>
      <c r="M2993">
        <f>ROUNDUP(IF(B2993&gt;$D$5,0,($D$5-B2993+1)/365),0)</f>
        <v>1</v>
      </c>
      <c r="N2993" s="28">
        <f>IF(OR(L2993=1,M2993=1),IF(B2993+364&lt;=$D$5,(B2993+364-$D$4+1)/365,IF(B2993&gt;$D$4,($D$5-B2993+1)/365,$D$6/365)),0)</f>
        <v>0.14960045662101787</v>
      </c>
      <c r="O2993" s="28">
        <f>'Data &amp; Parameter'!$E$16*'Data &amp; Parameter'!$E$17*('Data &amp; Parameter'!$E$18+'Data &amp; Parameter'!$E$19)*'Data &amp; Parameter'!$E$20*'Data &amp; Parameter'!$E$37*N2993</f>
        <v>0.5201165592544581</v>
      </c>
      <c r="P2993">
        <f>ROUNDUP(IF(D2993&gt;$D$4,0,($D$4-D2993+1)/365),0)</f>
        <v>0</v>
      </c>
      <c r="Q2993">
        <f>ROUNDUP(IF(D2993&gt;$D$5,0,($D$5-D2993+1)/365),0)</f>
        <v>1</v>
      </c>
      <c r="R2993" s="28">
        <f>IF(OR(P2993=1,Q2993=1),IF(D2993+364&lt;=$D$5,(D2993+364-$D$4+1)/365,IF(D2993&gt;$D$4,($D$5-D2993+1)/365,$D$6/365)),0)</f>
        <v>0.14959950532723532</v>
      </c>
      <c r="S2993" s="28">
        <f>'Data &amp; Parameter'!$E$16*'Data &amp; Parameter'!$E$17*('Data &amp; Parameter'!$E$18+'Data &amp; Parameter'!$E$19)*'Data &amp; Parameter'!$E$20*'Data &amp; Parameter'!$E$37*R2993</f>
        <v>0.52011325188722013</v>
      </c>
      <c r="T2993" s="28">
        <f t="shared" si="46"/>
        <v>1.0402298111416783</v>
      </c>
    </row>
    <row r="2994" spans="1:20" ht="15.75" customHeight="1" x14ac:dyDescent="0.35">
      <c r="A2994">
        <v>2987</v>
      </c>
      <c r="B2994" s="76">
        <v>44247.396331018521</v>
      </c>
      <c r="C2994" s="1" t="s">
        <v>9463</v>
      </c>
      <c r="D2994" s="76">
        <v>44247.396921296298</v>
      </c>
      <c r="E2994" s="1" t="s">
        <v>9464</v>
      </c>
      <c r="F2994" s="1" t="s">
        <v>1194</v>
      </c>
      <c r="G2994" s="1" t="s">
        <v>123</v>
      </c>
      <c r="H2994" s="1" t="s">
        <v>124</v>
      </c>
      <c r="I2994" s="1" t="s">
        <v>125</v>
      </c>
      <c r="J2994" s="1" t="s">
        <v>9355</v>
      </c>
      <c r="K2994" s="1" t="s">
        <v>9444</v>
      </c>
      <c r="L2994">
        <f>ROUNDUP(IF(B2994&gt;$D$4,0,($D$4-B2994+1)/365),0)</f>
        <v>0</v>
      </c>
      <c r="M2994">
        <f>ROUNDUP(IF(B2994&gt;$D$5,0,($D$5-B2994+1)/365),0)</f>
        <v>1</v>
      </c>
      <c r="N2994" s="28">
        <f>IF(OR(L2994=1,M2994=1),IF(B2994+364&lt;=$D$5,(B2994+364-$D$4+1)/365,IF(B2994&gt;$D$4,($D$5-B2994+1)/365,$D$6/365)),0)</f>
        <v>0.14959909309994282</v>
      </c>
      <c r="O2994" s="28">
        <f>'Data &amp; Parameter'!$E$16*'Data &amp; Parameter'!$E$17*('Data &amp; Parameter'!$E$18+'Data &amp; Parameter'!$E$19)*'Data &amp; Parameter'!$E$20*'Data &amp; Parameter'!$E$37*N2994</f>
        <v>0.5201118186947965</v>
      </c>
      <c r="P2994">
        <f>ROUNDUP(IF(D2994&gt;$D$4,0,($D$4-D2994+1)/365),0)</f>
        <v>0</v>
      </c>
      <c r="Q2994">
        <f>ROUNDUP(IF(D2994&gt;$D$5,0,($D$5-D2994+1)/365),0)</f>
        <v>1</v>
      </c>
      <c r="R2994" s="28">
        <f>IF(OR(P2994=1,Q2994=1),IF(D2994+364&lt;=$D$5,(D2994+364-$D$4+1)/365,IF(D2994&gt;$D$4,($D$5-D2994+1)/365,$D$6/365)),0)</f>
        <v>0.14959747590055236</v>
      </c>
      <c r="S2994" s="28">
        <f>'Data &amp; Parameter'!$E$16*'Data &amp; Parameter'!$E$17*('Data &amp; Parameter'!$E$18+'Data &amp; Parameter'!$E$19)*'Data &amp; Parameter'!$E$20*'Data &amp; Parameter'!$E$37*R2994</f>
        <v>0.52010619617063047</v>
      </c>
      <c r="T2994" s="28">
        <f t="shared" si="46"/>
        <v>1.040218014865427</v>
      </c>
    </row>
    <row r="2995" spans="1:20" ht="15.75" customHeight="1" x14ac:dyDescent="0.35">
      <c r="A2995">
        <v>2988</v>
      </c>
      <c r="B2995" s="76">
        <v>44247.398576388892</v>
      </c>
      <c r="C2995" s="1" t="s">
        <v>9465</v>
      </c>
      <c r="D2995" s="76">
        <v>44247.399178240739</v>
      </c>
      <c r="E2995" s="1" t="s">
        <v>9466</v>
      </c>
      <c r="F2995" s="1" t="s">
        <v>9467</v>
      </c>
      <c r="G2995" s="1" t="s">
        <v>123</v>
      </c>
      <c r="H2995" s="1" t="s">
        <v>124</v>
      </c>
      <c r="I2995" s="1" t="s">
        <v>125</v>
      </c>
      <c r="J2995" s="1" t="s">
        <v>9451</v>
      </c>
      <c r="K2995" s="1" t="s">
        <v>9411</v>
      </c>
      <c r="L2995">
        <f>ROUNDUP(IF(B2995&gt;$D$4,0,($D$4-B2995+1)/365),0)</f>
        <v>0</v>
      </c>
      <c r="M2995">
        <f>ROUNDUP(IF(B2995&gt;$D$5,0,($D$5-B2995+1)/365),0)</f>
        <v>1</v>
      </c>
      <c r="N2995" s="28">
        <f>IF(OR(L2995=1,M2995=1),IF(B2995+364&lt;=$D$5,(B2995+364-$D$4+1)/365,IF(B2995&gt;$D$4,($D$5-B2995+1)/365,$D$6/365)),0)</f>
        <v>0.14959294140029519</v>
      </c>
      <c r="O2995" s="28">
        <f>'Data &amp; Parameter'!$E$16*'Data &amp; Parameter'!$E$17*('Data &amp; Parameter'!$E$18+'Data &amp; Parameter'!$E$19)*'Data &amp; Parameter'!$E$20*'Data &amp; Parameter'!$E$37*N2995</f>
        <v>0.52009043105383224</v>
      </c>
      <c r="P2995">
        <f>ROUNDUP(IF(D2995&gt;$D$4,0,($D$4-D2995+1)/365),0)</f>
        <v>0</v>
      </c>
      <c r="Q2995">
        <f>ROUNDUP(IF(D2995&gt;$D$5,0,($D$5-D2995+1)/365),0)</f>
        <v>1</v>
      </c>
      <c r="R2995" s="28">
        <f>IF(OR(P2995=1,Q2995=1),IF(D2995+364&lt;=$D$5,(D2995+364-$D$4+1)/365,IF(D2995&gt;$D$4,($D$5-D2995+1)/365,$D$6/365)),0)</f>
        <v>0.14959129249112527</v>
      </c>
      <c r="S2995" s="28">
        <f>'Data &amp; Parameter'!$E$16*'Data &amp; Parameter'!$E$17*('Data &amp; Parameter'!$E$18+'Data &amp; Parameter'!$E$19)*'Data &amp; Parameter'!$E$20*'Data &amp; Parameter'!$E$37*R2995</f>
        <v>0.52008469828413784</v>
      </c>
      <c r="T2995" s="28">
        <f t="shared" si="46"/>
        <v>1.0401751293379702</v>
      </c>
    </row>
    <row r="2996" spans="1:20" ht="15.75" customHeight="1" x14ac:dyDescent="0.35">
      <c r="A2996">
        <v>2989</v>
      </c>
      <c r="B2996" s="76">
        <v>44247.398831018523</v>
      </c>
      <c r="C2996" s="1" t="s">
        <v>9468</v>
      </c>
      <c r="D2996" s="76">
        <v>44247.399305555555</v>
      </c>
      <c r="E2996" s="1" t="s">
        <v>9469</v>
      </c>
      <c r="F2996" s="1" t="s">
        <v>9470</v>
      </c>
      <c r="G2996" s="1" t="s">
        <v>123</v>
      </c>
      <c r="H2996" s="1" t="s">
        <v>124</v>
      </c>
      <c r="I2996" s="1" t="s">
        <v>125</v>
      </c>
      <c r="J2996" s="1" t="s">
        <v>9415</v>
      </c>
      <c r="K2996" s="1" t="s">
        <v>9434</v>
      </c>
      <c r="L2996">
        <f>ROUNDUP(IF(B2996&gt;$D$4,0,($D$4-B2996+1)/365),0)</f>
        <v>0</v>
      </c>
      <c r="M2996">
        <f>ROUNDUP(IF(B2996&gt;$D$5,0,($D$5-B2996+1)/365),0)</f>
        <v>1</v>
      </c>
      <c r="N2996" s="28">
        <f>IF(OR(L2996=1,M2996=1),IF(B2996+364&lt;=$D$5,(B2996+364-$D$4+1)/365,IF(B2996&gt;$D$4,($D$5-B2996+1)/365,$D$6/365)),0)</f>
        <v>0.14959224378486796</v>
      </c>
      <c r="O2996" s="28">
        <f>'Data &amp; Parameter'!$E$16*'Data &amp; Parameter'!$E$17*('Data &amp; Parameter'!$E$18+'Data &amp; Parameter'!$E$19)*'Data &amp; Parameter'!$E$20*'Data &amp; Parameter'!$E$37*N2996</f>
        <v>0.52008800565123736</v>
      </c>
      <c r="P2996">
        <f>ROUNDUP(IF(D2996&gt;$D$4,0,($D$4-D2996+1)/365),0)</f>
        <v>0</v>
      </c>
      <c r="Q2996">
        <f>ROUNDUP(IF(D2996&gt;$D$5,0,($D$5-D2996+1)/365),0)</f>
        <v>1</v>
      </c>
      <c r="R2996" s="28">
        <f>IF(OR(P2996=1,Q2996=1),IF(D2996+364&lt;=$D$5,(D2996+364-$D$4+1)/365,IF(D2996&gt;$D$4,($D$5-D2996+1)/365,$D$6/365)),0)</f>
        <v>0.14959094368341166</v>
      </c>
      <c r="S2996" s="28">
        <f>'Data &amp; Parameter'!$E$16*'Data &amp; Parameter'!$E$17*('Data &amp; Parameter'!$E$18+'Data &amp; Parameter'!$E$19)*'Data &amp; Parameter'!$E$20*'Data &amp; Parameter'!$E$37*R2996</f>
        <v>0.52008348558284045</v>
      </c>
      <c r="T2996" s="28">
        <f t="shared" si="46"/>
        <v>1.0401714912340778</v>
      </c>
    </row>
    <row r="2997" spans="1:20" ht="15.75" customHeight="1" x14ac:dyDescent="0.35">
      <c r="A2997">
        <v>2990</v>
      </c>
      <c r="B2997" s="76">
        <v>44247.399768518517</v>
      </c>
      <c r="C2997" s="1" t="s">
        <v>9471</v>
      </c>
      <c r="D2997" s="76">
        <v>44247.400891203702</v>
      </c>
      <c r="E2997" s="1" t="s">
        <v>9472</v>
      </c>
      <c r="F2997" s="1" t="s">
        <v>9473</v>
      </c>
      <c r="G2997" s="1" t="s">
        <v>123</v>
      </c>
      <c r="H2997" s="1" t="s">
        <v>124</v>
      </c>
      <c r="I2997" s="1" t="s">
        <v>125</v>
      </c>
      <c r="J2997" s="1" t="s">
        <v>9474</v>
      </c>
      <c r="K2997" s="1" t="s">
        <v>9444</v>
      </c>
      <c r="L2997">
        <f>ROUNDUP(IF(B2997&gt;$D$4,0,($D$4-B2997+1)/365),0)</f>
        <v>0</v>
      </c>
      <c r="M2997">
        <f>ROUNDUP(IF(B2997&gt;$D$5,0,($D$5-B2997+1)/365),0)</f>
        <v>1</v>
      </c>
      <c r="N2997" s="28">
        <f>IF(OR(L2997=1,M2997=1),IF(B2997+364&lt;=$D$5,(B2997+364-$D$4+1)/365,IF(B2997&gt;$D$4,($D$5-B2997+1)/365,$D$6/365)),0)</f>
        <v>0.14958967529173481</v>
      </c>
      <c r="O2997" s="28">
        <f>'Data &amp; Parameter'!$E$16*'Data &amp; Parameter'!$E$17*('Data &amp; Parameter'!$E$18+'Data &amp; Parameter'!$E$19)*'Data &amp; Parameter'!$E$20*'Data &amp; Parameter'!$E$37*N2997</f>
        <v>0.52007907575997192</v>
      </c>
      <c r="P2997">
        <f>ROUNDUP(IF(D2997&gt;$D$4,0,($D$4-D2997+1)/365),0)</f>
        <v>0</v>
      </c>
      <c r="Q2997">
        <f>ROUNDUP(IF(D2997&gt;$D$5,0,($D$5-D2997+1)/365),0)</f>
        <v>1</v>
      </c>
      <c r="R2997" s="28">
        <f>IF(OR(P2997=1,Q2997=1),IF(D2997+364&lt;=$D$5,(D2997+364-$D$4+1)/365,IF(D2997&gt;$D$4,($D$5-D2997+1)/365,$D$6/365)),0)</f>
        <v>0.14958659944191099</v>
      </c>
      <c r="S2997" s="28">
        <f>'Data &amp; Parameter'!$E$16*'Data &amp; Parameter'!$E$17*('Data &amp; Parameter'!$E$18+'Data &amp; Parameter'!$E$19)*'Data &amp; Parameter'!$E$20*'Data &amp; Parameter'!$E$37*R2997</f>
        <v>0.52006838193948979</v>
      </c>
      <c r="T2997" s="28">
        <f t="shared" si="46"/>
        <v>1.0401474576994616</v>
      </c>
    </row>
    <row r="2998" spans="1:20" ht="15.75" customHeight="1" x14ac:dyDescent="0.35">
      <c r="A2998">
        <v>2991</v>
      </c>
      <c r="B2998" s="76">
        <v>44247.401134259257</v>
      </c>
      <c r="C2998" s="1" t="s">
        <v>9475</v>
      </c>
      <c r="D2998" s="76">
        <v>44247.40253472222</v>
      </c>
      <c r="E2998" s="1" t="s">
        <v>9476</v>
      </c>
      <c r="F2998" s="1" t="s">
        <v>9477</v>
      </c>
      <c r="G2998" s="1" t="s">
        <v>123</v>
      </c>
      <c r="H2998" s="1" t="s">
        <v>124</v>
      </c>
      <c r="I2998" s="1" t="s">
        <v>125</v>
      </c>
      <c r="J2998" s="1" t="s">
        <v>9451</v>
      </c>
      <c r="K2998" s="1" t="s">
        <v>9411</v>
      </c>
      <c r="L2998">
        <f>ROUNDUP(IF(B2998&gt;$D$4,0,($D$4-B2998+1)/365),0)</f>
        <v>0</v>
      </c>
      <c r="M2998">
        <f>ROUNDUP(IF(B2998&gt;$D$5,0,($D$5-B2998+1)/365),0)</f>
        <v>1</v>
      </c>
      <c r="N2998" s="28">
        <f>IF(OR(L2998=1,M2998=1),IF(B2998+364&lt;=$D$5,(B2998+364-$D$4+1)/365,IF(B2998&gt;$D$4,($D$5-B2998+1)/365,$D$6/365)),0)</f>
        <v>0.14958593353628316</v>
      </c>
      <c r="O2998" s="28">
        <f>'Data &amp; Parameter'!$E$16*'Data &amp; Parameter'!$E$17*('Data &amp; Parameter'!$E$18+'Data &amp; Parameter'!$E$19)*'Data &amp; Parameter'!$E$20*'Data &amp; Parameter'!$E$37*N2998</f>
        <v>0.52006606678249256</v>
      </c>
      <c r="P2998">
        <f>ROUNDUP(IF(D2998&gt;$D$4,0,($D$4-D2998+1)/365),0)</f>
        <v>0</v>
      </c>
      <c r="Q2998">
        <f>ROUNDUP(IF(D2998&gt;$D$5,0,($D$5-D2998+1)/365),0)</f>
        <v>1</v>
      </c>
      <c r="R2998" s="28">
        <f>IF(OR(P2998=1,Q2998=1),IF(D2998+364&lt;=$D$5,(D2998+364-$D$4+1)/365,IF(D2998&gt;$D$4,($D$5-D2998+1)/365,$D$6/365)),0)</f>
        <v>0.14958209665145322</v>
      </c>
      <c r="S2998" s="28">
        <f>'Data &amp; Parameter'!$E$16*'Data &amp; Parameter'!$E$17*('Data &amp; Parameter'!$E$18+'Data &amp; Parameter'!$E$19)*'Data &amp; Parameter'!$E$20*'Data &amp; Parameter'!$E$37*R2998</f>
        <v>0.52005272706828931</v>
      </c>
      <c r="T2998" s="28">
        <f t="shared" si="46"/>
        <v>1.0401187938507819</v>
      </c>
    </row>
    <row r="2999" spans="1:20" ht="15.75" customHeight="1" x14ac:dyDescent="0.35">
      <c r="A2999">
        <v>2992</v>
      </c>
      <c r="B2999" s="76">
        <v>44247.415370370371</v>
      </c>
      <c r="C2999" s="1" t="s">
        <v>9478</v>
      </c>
      <c r="D2999" s="76">
        <v>44247.41611111111</v>
      </c>
      <c r="E2999" s="1" t="s">
        <v>9479</v>
      </c>
      <c r="F2999" s="1" t="s">
        <v>9480</v>
      </c>
      <c r="G2999" s="1" t="s">
        <v>123</v>
      </c>
      <c r="H2999" s="1" t="s">
        <v>124</v>
      </c>
      <c r="I2999" s="1" t="s">
        <v>125</v>
      </c>
      <c r="J2999" s="1" t="s">
        <v>9355</v>
      </c>
      <c r="K2999" s="1" t="s">
        <v>9411</v>
      </c>
      <c r="L2999">
        <f>ROUNDUP(IF(B2999&gt;$D$4,0,($D$4-B2999+1)/365),0)</f>
        <v>0</v>
      </c>
      <c r="M2999">
        <f>ROUNDUP(IF(B2999&gt;$D$5,0,($D$5-B2999+1)/365),0)</f>
        <v>1</v>
      </c>
      <c r="N2999" s="28">
        <f>IF(OR(L2999=1,M2999=1),IF(B2999+364&lt;=$D$5,(B2999+364-$D$4+1)/365,IF(B2999&gt;$D$4,($D$5-B2999+1)/365,$D$6/365)),0)</f>
        <v>0.14954693049213558</v>
      </c>
      <c r="O2999" s="28">
        <f>'Data &amp; Parameter'!$E$16*'Data &amp; Parameter'!$E$17*('Data &amp; Parameter'!$E$18+'Data &amp; Parameter'!$E$19)*'Data &amp; Parameter'!$E$20*'Data &amp; Parameter'!$E$37*N2999</f>
        <v>0.51993046472899163</v>
      </c>
      <c r="P2999">
        <f>ROUNDUP(IF(D2999&gt;$D$4,0,($D$4-D2999+1)/365),0)</f>
        <v>0</v>
      </c>
      <c r="Q2999">
        <f>ROUNDUP(IF(D2999&gt;$D$5,0,($D$5-D2999+1)/365),0)</f>
        <v>1</v>
      </c>
      <c r="R2999" s="28">
        <f>IF(OR(P2999=1,Q2999=1),IF(D2999+364&lt;=$D$5,(D2999+364-$D$4+1)/365,IF(D2999&gt;$D$4,($D$5-D2999+1)/365,$D$6/365)),0)</f>
        <v>0.14954490106545265</v>
      </c>
      <c r="S2999" s="28">
        <f>'Data &amp; Parameter'!$E$16*'Data &amp; Parameter'!$E$17*('Data &amp; Parameter'!$E$18+'Data &amp; Parameter'!$E$19)*'Data &amp; Parameter'!$E$20*'Data &amp; Parameter'!$E$37*R2999</f>
        <v>0.51992340901240208</v>
      </c>
      <c r="T2999" s="28">
        <f t="shared" si="46"/>
        <v>1.0398538737413938</v>
      </c>
    </row>
    <row r="3000" spans="1:20" ht="15.75" customHeight="1" x14ac:dyDescent="0.35">
      <c r="A3000">
        <v>2993</v>
      </c>
      <c r="B3000" s="76">
        <v>44247.428217592591</v>
      </c>
      <c r="C3000" s="1" t="s">
        <v>9481</v>
      </c>
      <c r="D3000" s="76">
        <v>44247.428923611107</v>
      </c>
      <c r="E3000" s="1" t="s">
        <v>9482</v>
      </c>
      <c r="F3000" s="1" t="s">
        <v>9483</v>
      </c>
      <c r="G3000" s="1" t="s">
        <v>123</v>
      </c>
      <c r="H3000" s="1" t="s">
        <v>124</v>
      </c>
      <c r="I3000" s="1" t="s">
        <v>125</v>
      </c>
      <c r="J3000" s="1" t="s">
        <v>9415</v>
      </c>
      <c r="K3000" s="1" t="s">
        <v>9415</v>
      </c>
      <c r="L3000">
        <f>ROUNDUP(IF(B3000&gt;$D$4,0,($D$4-B3000+1)/365),0)</f>
        <v>0</v>
      </c>
      <c r="M3000">
        <f>ROUNDUP(IF(B3000&gt;$D$5,0,($D$5-B3000+1)/365),0)</f>
        <v>1</v>
      </c>
      <c r="N3000" s="28">
        <f>IF(OR(L3000=1,M3000=1),IF(B3000+364&lt;=$D$5,(B3000+364-$D$4+1)/365,IF(B3000&gt;$D$4,($D$5-B3000+1)/365,$D$6/365)),0)</f>
        <v>0.14951173262303849</v>
      </c>
      <c r="O3000" s="28">
        <f>'Data &amp; Parameter'!$E$16*'Data &amp; Parameter'!$E$17*('Data &amp; Parameter'!$E$18+'Data &amp; Parameter'!$E$19)*'Data &amp; Parameter'!$E$20*'Data &amp; Parameter'!$E$37*N3000</f>
        <v>0.51980809214416557</v>
      </c>
      <c r="P3000">
        <f>ROUNDUP(IF(D3000&gt;$D$4,0,($D$4-D3000+1)/365),0)</f>
        <v>0</v>
      </c>
      <c r="Q3000">
        <f>ROUNDUP(IF(D3000&gt;$D$5,0,($D$5-D3000+1)/365),0)</f>
        <v>1</v>
      </c>
      <c r="R3000" s="28">
        <f>IF(OR(P3000=1,Q3000=1),IF(D3000+364&lt;=$D$5,(D3000+364-$D$4+1)/365,IF(D3000&gt;$D$4,($D$5-D3000+1)/365,$D$6/365)),0)</f>
        <v>0.1495097983257338</v>
      </c>
      <c r="S3000" s="28">
        <f>'Data &amp; Parameter'!$E$16*'Data &amp; Parameter'!$E$17*('Data &amp; Parameter'!$E$18+'Data &amp; Parameter'!$E$19)*'Data &amp; Parameter'!$E$20*'Data &amp; Parameter'!$E$37*R3000</f>
        <v>0.51980136716429981</v>
      </c>
      <c r="T3000" s="28">
        <f t="shared" si="46"/>
        <v>1.0396094593084655</v>
      </c>
    </row>
    <row r="3001" spans="1:20" ht="15.75" customHeight="1" x14ac:dyDescent="0.35">
      <c r="A3001">
        <v>2994</v>
      </c>
      <c r="B3001" s="76">
        <v>44247.429305555561</v>
      </c>
      <c r="C3001" s="1" t="s">
        <v>9484</v>
      </c>
      <c r="D3001" s="76">
        <v>44247.430486111116</v>
      </c>
      <c r="E3001" s="1" t="s">
        <v>9485</v>
      </c>
      <c r="F3001" s="1" t="s">
        <v>9486</v>
      </c>
      <c r="G3001" s="1" t="s">
        <v>123</v>
      </c>
      <c r="H3001" s="1" t="s">
        <v>124</v>
      </c>
      <c r="I3001" s="1" t="s">
        <v>125</v>
      </c>
      <c r="J3001" s="1" t="s">
        <v>9415</v>
      </c>
      <c r="K3001" s="1" t="s">
        <v>9415</v>
      </c>
      <c r="L3001">
        <f>ROUNDUP(IF(B3001&gt;$D$4,0,($D$4-B3001+1)/365),0)</f>
        <v>0</v>
      </c>
      <c r="M3001">
        <f>ROUNDUP(IF(B3001&gt;$D$5,0,($D$5-B3001+1)/365),0)</f>
        <v>1</v>
      </c>
      <c r="N3001" s="28">
        <f>IF(OR(L3001=1,M3001=1),IF(B3001+364&lt;=$D$5,(B3001+364-$D$4+1)/365,IF(B3001&gt;$D$4,($D$5-B3001+1)/365,$D$6/365)),0)</f>
        <v>0.14950875190257298</v>
      </c>
      <c r="O3001" s="28">
        <f>'Data &amp; Parameter'!$E$16*'Data &amp; Parameter'!$E$17*('Data &amp; Parameter'!$E$18+'Data &amp; Parameter'!$E$19)*'Data &amp; Parameter'!$E$20*'Data &amp; Parameter'!$E$37*N3001</f>
        <v>0.51979772906033794</v>
      </c>
      <c r="P3001">
        <f>ROUNDUP(IF(D3001&gt;$D$4,0,($D$4-D3001+1)/365),0)</f>
        <v>0</v>
      </c>
      <c r="Q3001">
        <f>ROUNDUP(IF(D3001&gt;$D$5,0,($D$5-D3001+1)/365),0)</f>
        <v>1</v>
      </c>
      <c r="R3001" s="28">
        <f>IF(OR(P3001=1,Q3001=1),IF(D3001+364&lt;=$D$5,(D3001+364-$D$4+1)/365,IF(D3001&gt;$D$4,($D$5-D3001+1)/365,$D$6/365)),0)</f>
        <v>0.14950551750379207</v>
      </c>
      <c r="S3001" s="28">
        <f>'Data &amp; Parameter'!$E$16*'Data &amp; Parameter'!$E$17*('Data &amp; Parameter'!$E$18+'Data &amp; Parameter'!$E$19)*'Data &amp; Parameter'!$E$20*'Data &amp; Parameter'!$E$37*R3001</f>
        <v>0.519786484012006</v>
      </c>
      <c r="T3001" s="28">
        <f t="shared" si="46"/>
        <v>1.0395842130723438</v>
      </c>
    </row>
    <row r="3002" spans="1:20" ht="15.75" customHeight="1" x14ac:dyDescent="0.35">
      <c r="A3002">
        <v>2995</v>
      </c>
      <c r="B3002" s="76">
        <v>44247.430486111116</v>
      </c>
      <c r="C3002" s="1" t="s">
        <v>9487</v>
      </c>
      <c r="D3002" s="76">
        <v>44247.43131944444</v>
      </c>
      <c r="E3002" s="1" t="s">
        <v>9488</v>
      </c>
      <c r="F3002" s="1" t="s">
        <v>9489</v>
      </c>
      <c r="G3002" s="1" t="s">
        <v>123</v>
      </c>
      <c r="H3002" s="1" t="s">
        <v>124</v>
      </c>
      <c r="I3002" s="1" t="s">
        <v>125</v>
      </c>
      <c r="J3002" s="1" t="s">
        <v>9415</v>
      </c>
      <c r="K3002" s="1" t="s">
        <v>9490</v>
      </c>
      <c r="L3002">
        <f>ROUNDUP(IF(B3002&gt;$D$4,0,($D$4-B3002+1)/365),0)</f>
        <v>0</v>
      </c>
      <c r="M3002">
        <f>ROUNDUP(IF(B3002&gt;$D$5,0,($D$5-B3002+1)/365),0)</f>
        <v>1</v>
      </c>
      <c r="N3002" s="28">
        <f>IF(OR(L3002=1,M3002=1),IF(B3002+364&lt;=$D$5,(B3002+364-$D$4+1)/365,IF(B3002&gt;$D$4,($D$5-B3002+1)/365,$D$6/365)),0)</f>
        <v>0.14950551750379207</v>
      </c>
      <c r="O3002" s="28">
        <f>'Data &amp; Parameter'!$E$16*'Data &amp; Parameter'!$E$17*('Data &amp; Parameter'!$E$18+'Data &amp; Parameter'!$E$19)*'Data &amp; Parameter'!$E$20*'Data &amp; Parameter'!$E$37*N3002</f>
        <v>0.519786484012006</v>
      </c>
      <c r="P3002">
        <f>ROUNDUP(IF(D3002&gt;$D$4,0,($D$4-D3002+1)/365),0)</f>
        <v>0</v>
      </c>
      <c r="Q3002">
        <f>ROUNDUP(IF(D3002&gt;$D$5,0,($D$5-D3002+1)/365),0)</f>
        <v>1</v>
      </c>
      <c r="R3002" s="28">
        <f>IF(OR(P3002=1,Q3002=1),IF(D3002+364&lt;=$D$5,(D3002+364-$D$4+1)/365,IF(D3002&gt;$D$4,($D$5-D3002+1)/365,$D$6/365)),0)</f>
        <v>0.14950323439879368</v>
      </c>
      <c r="S3002" s="28">
        <f>'Data &amp; Parameter'!$E$16*'Data &amp; Parameter'!$E$17*('Data &amp; Parameter'!$E$18+'Data &amp; Parameter'!$E$19)*'Data &amp; Parameter'!$E$20*'Data &amp; Parameter'!$E$37*R3002</f>
        <v>0.51977854633091192</v>
      </c>
      <c r="T3002" s="28">
        <f t="shared" si="46"/>
        <v>1.039565030342918</v>
      </c>
    </row>
    <row r="3003" spans="1:20" ht="15.75" customHeight="1" x14ac:dyDescent="0.35">
      <c r="A3003">
        <v>2996</v>
      </c>
      <c r="B3003" s="76">
        <v>44247.435266203705</v>
      </c>
      <c r="C3003" s="1" t="s">
        <v>9491</v>
      </c>
      <c r="D3003" s="76">
        <v>44247.436747685184</v>
      </c>
      <c r="E3003" s="1" t="s">
        <v>9492</v>
      </c>
      <c r="F3003" s="1" t="s">
        <v>9493</v>
      </c>
      <c r="G3003" s="1" t="s">
        <v>123</v>
      </c>
      <c r="H3003" s="1" t="s">
        <v>124</v>
      </c>
      <c r="I3003" s="1" t="s">
        <v>125</v>
      </c>
      <c r="J3003" s="1" t="s">
        <v>9415</v>
      </c>
      <c r="K3003" s="1" t="s">
        <v>9415</v>
      </c>
      <c r="L3003">
        <f>ROUNDUP(IF(B3003&gt;$D$4,0,($D$4-B3003+1)/365),0)</f>
        <v>0</v>
      </c>
      <c r="M3003">
        <f>ROUNDUP(IF(B3003&gt;$D$5,0,($D$5-B3003+1)/365),0)</f>
        <v>1</v>
      </c>
      <c r="N3003" s="28">
        <f>IF(OR(L3003=1,M3003=1),IF(B3003+364&lt;=$D$5,(B3003+364-$D$4+1)/365,IF(B3003&gt;$D$4,($D$5-B3003+1)/365,$D$6/365)),0)</f>
        <v>0.14949242135971125</v>
      </c>
      <c r="O3003" s="28">
        <f>'Data &amp; Parameter'!$E$16*'Data &amp; Parameter'!$E$17*('Data &amp; Parameter'!$E$18+'Data &amp; Parameter'!$E$19)*'Data &amp; Parameter'!$E$20*'Data &amp; Parameter'!$E$37*N3003</f>
        <v>0.51974095259082809</v>
      </c>
      <c r="P3003">
        <f>ROUNDUP(IF(D3003&gt;$D$4,0,($D$4-D3003+1)/365),0)</f>
        <v>0</v>
      </c>
      <c r="Q3003">
        <f>ROUNDUP(IF(D3003&gt;$D$5,0,($D$5-D3003+1)/365),0)</f>
        <v>1</v>
      </c>
      <c r="R3003" s="28">
        <f>IF(OR(P3003=1,Q3003=1),IF(D3003+364&lt;=$D$5,(D3003+364-$D$4+1)/365,IF(D3003&gt;$D$4,($D$5-D3003+1)/365,$D$6/365)),0)</f>
        <v>0.14948836250634537</v>
      </c>
      <c r="S3003" s="28">
        <f>'Data &amp; Parameter'!$E$16*'Data &amp; Parameter'!$E$17*('Data &amp; Parameter'!$E$18+'Data &amp; Parameter'!$E$19)*'Data &amp; Parameter'!$E$20*'Data &amp; Parameter'!$E$37*R3003</f>
        <v>0.51972684115764889</v>
      </c>
      <c r="T3003" s="28">
        <f t="shared" si="46"/>
        <v>1.0394677937484769</v>
      </c>
    </row>
    <row r="3004" spans="1:20" ht="15.75" customHeight="1" x14ac:dyDescent="0.35">
      <c r="A3004">
        <v>2997</v>
      </c>
      <c r="B3004" s="76">
        <v>44247.436331018514</v>
      </c>
      <c r="C3004" s="1" t="s">
        <v>9494</v>
      </c>
      <c r="D3004" s="76">
        <v>44247.43818287037</v>
      </c>
      <c r="E3004" s="1" t="s">
        <v>9495</v>
      </c>
      <c r="F3004" s="1" t="s">
        <v>9496</v>
      </c>
      <c r="G3004" s="1" t="s">
        <v>123</v>
      </c>
      <c r="H3004" s="1" t="s">
        <v>124</v>
      </c>
      <c r="I3004" s="1" t="s">
        <v>125</v>
      </c>
      <c r="J3004" s="1" t="s">
        <v>9415</v>
      </c>
      <c r="K3004" s="1" t="s">
        <v>9497</v>
      </c>
      <c r="L3004">
        <f>ROUNDUP(IF(B3004&gt;$D$4,0,($D$4-B3004+1)/365),0)</f>
        <v>0</v>
      </c>
      <c r="M3004">
        <f>ROUNDUP(IF(B3004&gt;$D$5,0,($D$5-B3004+1)/365),0)</f>
        <v>1</v>
      </c>
      <c r="N3004" s="28">
        <f>IF(OR(L3004=1,M3004=1),IF(B3004+364&lt;=$D$5,(B3004+364-$D$4+1)/365,IF(B3004&gt;$D$4,($D$5-B3004+1)/365,$D$6/365)),0)</f>
        <v>0.14948950405886446</v>
      </c>
      <c r="O3004" s="28">
        <f>'Data &amp; Parameter'!$E$16*'Data &amp; Parameter'!$E$17*('Data &amp; Parameter'!$E$18+'Data &amp; Parameter'!$E$19)*'Data &amp; Parameter'!$E$20*'Data &amp; Parameter'!$E$37*N3004</f>
        <v>0.51973080999826515</v>
      </c>
      <c r="P3004">
        <f>ROUNDUP(IF(D3004&gt;$D$4,0,($D$4-D3004+1)/365),0)</f>
        <v>0</v>
      </c>
      <c r="Q3004">
        <f>ROUNDUP(IF(D3004&gt;$D$5,0,($D$5-D3004+1)/365),0)</f>
        <v>1</v>
      </c>
      <c r="R3004" s="28">
        <f>IF(OR(P3004=1,Q3004=1),IF(D3004+364&lt;=$D$5,(D3004+364-$D$4+1)/365,IF(D3004&gt;$D$4,($D$5-D3004+1)/365,$D$6/365)),0)</f>
        <v>0.14948443049213719</v>
      </c>
      <c r="S3004" s="28">
        <f>'Data &amp; Parameter'!$E$16*'Data &amp; Parameter'!$E$17*('Data &amp; Parameter'!$E$18+'Data &amp; Parameter'!$E$19)*'Data &amp; Parameter'!$E$20*'Data &amp; Parameter'!$E$37*R3004</f>
        <v>0.51971317070672196</v>
      </c>
      <c r="T3004" s="28">
        <f t="shared" si="46"/>
        <v>1.0394439807049871</v>
      </c>
    </row>
    <row r="3005" spans="1:20" ht="15.75" customHeight="1" x14ac:dyDescent="0.35">
      <c r="A3005">
        <v>2998</v>
      </c>
      <c r="B3005" s="76">
        <v>44247.43649305556</v>
      </c>
      <c r="C3005" s="1" t="s">
        <v>9498</v>
      </c>
      <c r="D3005" s="76">
        <v>44247.437291666662</v>
      </c>
      <c r="E3005" s="1" t="s">
        <v>9499</v>
      </c>
      <c r="F3005" s="1" t="s">
        <v>9500</v>
      </c>
      <c r="G3005" s="1" t="s">
        <v>123</v>
      </c>
      <c r="H3005" s="1" t="s">
        <v>124</v>
      </c>
      <c r="I3005" s="1" t="s">
        <v>125</v>
      </c>
      <c r="J3005" s="1" t="s">
        <v>9415</v>
      </c>
      <c r="K3005" s="1" t="s">
        <v>9497</v>
      </c>
      <c r="L3005">
        <f>ROUNDUP(IF(B3005&gt;$D$4,0,($D$4-B3005+1)/365),0)</f>
        <v>0</v>
      </c>
      <c r="M3005">
        <f>ROUNDUP(IF(B3005&gt;$D$5,0,($D$5-B3005+1)/365),0)</f>
        <v>1</v>
      </c>
      <c r="N3005" s="28">
        <f>IF(OR(L3005=1,M3005=1),IF(B3005+364&lt;=$D$5,(B3005+364-$D$4+1)/365,IF(B3005&gt;$D$4,($D$5-B3005+1)/365,$D$6/365)),0)</f>
        <v>0.14948906012175267</v>
      </c>
      <c r="O3005" s="28">
        <f>'Data &amp; Parameter'!$E$16*'Data &amp; Parameter'!$E$17*('Data &amp; Parameter'!$E$18+'Data &amp; Parameter'!$E$19)*'Data &amp; Parameter'!$E$20*'Data &amp; Parameter'!$E$37*N3005</f>
        <v>0.5197292665601746</v>
      </c>
      <c r="P3005">
        <f>ROUNDUP(IF(D3005&gt;$D$4,0,($D$4-D3005+1)/365),0)</f>
        <v>0</v>
      </c>
      <c r="Q3005">
        <f>ROUNDUP(IF(D3005&gt;$D$5,0,($D$5-D3005+1)/365),0)</f>
        <v>1</v>
      </c>
      <c r="R3005" s="28">
        <f>IF(OR(P3005=1,Q3005=1),IF(D3005+364&lt;=$D$5,(D3005+364-$D$4+1)/365,IF(D3005&gt;$D$4,($D$5-D3005+1)/365,$D$6/365)),0)</f>
        <v>0.14948687214613254</v>
      </c>
      <c r="S3005" s="28">
        <f>'Data &amp; Parameter'!$E$16*'Data &amp; Parameter'!$E$17*('Data &amp; Parameter'!$E$18+'Data &amp; Parameter'!$E$19)*'Data &amp; Parameter'!$E$20*'Data &amp; Parameter'!$E$37*R3005</f>
        <v>0.51972165961580441</v>
      </c>
      <c r="T3005" s="28">
        <f t="shared" si="46"/>
        <v>1.039450926175979</v>
      </c>
    </row>
    <row r="3006" spans="1:20" ht="15.75" customHeight="1" x14ac:dyDescent="0.35">
      <c r="A3006">
        <v>2999</v>
      </c>
      <c r="B3006" s="76">
        <v>44247.440486111111</v>
      </c>
      <c r="C3006" s="1" t="s">
        <v>9501</v>
      </c>
      <c r="D3006" s="76">
        <v>44247.442789351851</v>
      </c>
      <c r="E3006" s="1" t="s">
        <v>9502</v>
      </c>
      <c r="F3006" s="1" t="s">
        <v>9503</v>
      </c>
      <c r="G3006" s="1" t="s">
        <v>123</v>
      </c>
      <c r="H3006" s="1" t="s">
        <v>124</v>
      </c>
      <c r="I3006" s="1" t="s">
        <v>125</v>
      </c>
      <c r="J3006" s="1" t="s">
        <v>9415</v>
      </c>
      <c r="K3006" s="1" t="s">
        <v>9497</v>
      </c>
      <c r="L3006">
        <f>ROUNDUP(IF(B3006&gt;$D$4,0,($D$4-B3006+1)/365),0)</f>
        <v>0</v>
      </c>
      <c r="M3006">
        <f>ROUNDUP(IF(B3006&gt;$D$5,0,($D$5-B3006+1)/365),0)</f>
        <v>1</v>
      </c>
      <c r="N3006" s="28">
        <f>IF(OR(L3006=1,M3006=1),IF(B3006+364&lt;=$D$5,(B3006+364-$D$4+1)/365,IF(B3006&gt;$D$4,($D$5-B3006+1)/365,$D$6/365)),0)</f>
        <v>0.14947812024353244</v>
      </c>
      <c r="O3006" s="28">
        <f>'Data &amp; Parameter'!$E$16*'Data &amp; Parameter'!$E$17*('Data &amp; Parameter'!$E$18+'Data &amp; Parameter'!$E$19)*'Data &amp; Parameter'!$E$20*'Data &amp; Parameter'!$E$37*N3006</f>
        <v>0.51969123183790777</v>
      </c>
      <c r="P3006">
        <f>ROUNDUP(IF(D3006&gt;$D$4,0,($D$4-D3006+1)/365),0)</f>
        <v>0</v>
      </c>
      <c r="Q3006">
        <f>ROUNDUP(IF(D3006&gt;$D$5,0,($D$5-D3006+1)/365),0)</f>
        <v>1</v>
      </c>
      <c r="R3006" s="28">
        <f>IF(OR(P3006=1,Q3006=1),IF(D3006+364&lt;=$D$5,(D3006+364-$D$4+1)/365,IF(D3006&gt;$D$4,($D$5-D3006+1)/365,$D$6/365)),0)</f>
        <v>0.14947180999492771</v>
      </c>
      <c r="S3006" s="28">
        <f>'Data &amp; Parameter'!$E$16*'Data &amp; Parameter'!$E$17*('Data &amp; Parameter'!$E$18+'Data &amp; Parameter'!$E$19)*'Data &amp; Parameter'!$E$20*'Data &amp; Parameter'!$E$37*R3006</f>
        <v>0.5196692929690937</v>
      </c>
      <c r="T3006" s="28">
        <f t="shared" si="46"/>
        <v>1.0393605248070015</v>
      </c>
    </row>
    <row r="3007" spans="1:20" ht="15.75" customHeight="1" x14ac:dyDescent="0.35">
      <c r="A3007">
        <v>3000</v>
      </c>
      <c r="B3007" s="76">
        <v>44247.44085648148</v>
      </c>
      <c r="C3007" s="1" t="s">
        <v>9504</v>
      </c>
      <c r="D3007" s="76">
        <v>44247.44158564815</v>
      </c>
      <c r="E3007" s="1" t="s">
        <v>9505</v>
      </c>
      <c r="F3007" s="1" t="s">
        <v>9506</v>
      </c>
      <c r="G3007" s="1" t="s">
        <v>123</v>
      </c>
      <c r="H3007" s="1" t="s">
        <v>124</v>
      </c>
      <c r="I3007" s="1" t="s">
        <v>125</v>
      </c>
      <c r="J3007" s="1" t="s">
        <v>9415</v>
      </c>
      <c r="K3007" s="1" t="s">
        <v>9497</v>
      </c>
      <c r="L3007">
        <f>ROUNDUP(IF(B3007&gt;$D$4,0,($D$4-B3007+1)/365),0)</f>
        <v>0</v>
      </c>
      <c r="M3007">
        <f>ROUNDUP(IF(B3007&gt;$D$5,0,($D$5-B3007+1)/365),0)</f>
        <v>1</v>
      </c>
      <c r="N3007" s="28">
        <f>IF(OR(L3007=1,M3007=1),IF(B3007+364&lt;=$D$5,(B3007+364-$D$4+1)/365,IF(B3007&gt;$D$4,($D$5-B3007+1)/365,$D$6/365)),0)</f>
        <v>0.14947710553019097</v>
      </c>
      <c r="O3007" s="28">
        <f>'Data &amp; Parameter'!$E$16*'Data &amp; Parameter'!$E$17*('Data &amp; Parameter'!$E$18+'Data &amp; Parameter'!$E$19)*'Data &amp; Parameter'!$E$20*'Data &amp; Parameter'!$E$37*N3007</f>
        <v>0.51968770397961295</v>
      </c>
      <c r="P3007">
        <f>ROUNDUP(IF(D3007&gt;$D$4,0,($D$4-D3007+1)/365),0)</f>
        <v>0</v>
      </c>
      <c r="Q3007">
        <f>ROUNDUP(IF(D3007&gt;$D$5,0,($D$5-D3007+1)/365),0)</f>
        <v>1</v>
      </c>
      <c r="R3007" s="28">
        <f>IF(OR(P3007=1,Q3007=1),IF(D3007+364&lt;=$D$5,(D3007+364-$D$4+1)/365,IF(D3007&gt;$D$4,($D$5-D3007+1)/365,$D$6/365)),0)</f>
        <v>0.14947510781328749</v>
      </c>
      <c r="S3007" s="28">
        <f>'Data &amp; Parameter'!$E$16*'Data &amp; Parameter'!$E$17*('Data &amp; Parameter'!$E$18+'Data &amp; Parameter'!$E$19)*'Data &amp; Parameter'!$E$20*'Data &amp; Parameter'!$E$37*R3007</f>
        <v>0.51968075850855178</v>
      </c>
      <c r="T3007" s="28">
        <f t="shared" si="46"/>
        <v>1.0393684624881647</v>
      </c>
    </row>
    <row r="3008" spans="1:20" ht="15.75" customHeight="1" x14ac:dyDescent="0.35">
      <c r="A3008">
        <v>3001</v>
      </c>
      <c r="B3008" s="76">
        <v>44247.443182870367</v>
      </c>
      <c r="C3008" s="1" t="s">
        <v>9507</v>
      </c>
      <c r="D3008" s="76">
        <v>44247.443738425922</v>
      </c>
      <c r="E3008" s="1" t="s">
        <v>9508</v>
      </c>
      <c r="F3008" s="1" t="s">
        <v>9509</v>
      </c>
      <c r="G3008" s="1" t="s">
        <v>123</v>
      </c>
      <c r="H3008" s="1" t="s">
        <v>124</v>
      </c>
      <c r="I3008" s="1" t="s">
        <v>125</v>
      </c>
      <c r="J3008" s="1" t="s">
        <v>9415</v>
      </c>
      <c r="K3008" s="1" t="s">
        <v>9497</v>
      </c>
      <c r="L3008">
        <f>ROUNDUP(IF(B3008&gt;$D$4,0,($D$4-B3008+1)/365),0)</f>
        <v>0</v>
      </c>
      <c r="M3008">
        <f>ROUNDUP(IF(B3008&gt;$D$5,0,($D$5-B3008+1)/365),0)</f>
        <v>1</v>
      </c>
      <c r="N3008" s="28">
        <f>IF(OR(L3008=1,M3008=1),IF(B3008+364&lt;=$D$5,(B3008+364-$D$4+1)/365,IF(B3008&gt;$D$4,($D$5-B3008+1)/365,$D$6/365)),0)</f>
        <v>0.14947073186200738</v>
      </c>
      <c r="O3008" s="28">
        <f>'Data &amp; Parameter'!$E$16*'Data &amp; Parameter'!$E$17*('Data &amp; Parameter'!$E$18+'Data &amp; Parameter'!$E$19)*'Data &amp; Parameter'!$E$20*'Data &amp; Parameter'!$E$37*N3008</f>
        <v>0.51966554461967285</v>
      </c>
      <c r="P3008">
        <f>ROUNDUP(IF(D3008&gt;$D$4,0,($D$4-D3008+1)/365),0)</f>
        <v>0</v>
      </c>
      <c r="Q3008">
        <f>ROUNDUP(IF(D3008&gt;$D$5,0,($D$5-D3008+1)/365),0)</f>
        <v>1</v>
      </c>
      <c r="R3008" s="28">
        <f>IF(OR(P3008=1,Q3008=1),IF(D3008+364&lt;=$D$5,(D3008+364-$D$4+1)/365,IF(D3008&gt;$D$4,($D$5-D3008+1)/365,$D$6/365)),0)</f>
        <v>0.14946920979199516</v>
      </c>
      <c r="S3008" s="28">
        <f>'Data &amp; Parameter'!$E$16*'Data &amp; Parameter'!$E$17*('Data &amp; Parameter'!$E$18+'Data &amp; Parameter'!$E$19)*'Data &amp; Parameter'!$E$20*'Data &amp; Parameter'!$E$37*R3008</f>
        <v>0.51966025283223061</v>
      </c>
      <c r="T3008" s="28">
        <f t="shared" si="46"/>
        <v>1.0393257974519035</v>
      </c>
    </row>
    <row r="3009" spans="1:20" ht="15.75" customHeight="1" x14ac:dyDescent="0.35">
      <c r="A3009">
        <v>3002</v>
      </c>
      <c r="B3009" s="76">
        <v>44247.445960648147</v>
      </c>
      <c r="C3009" s="1" t="s">
        <v>9510</v>
      </c>
      <c r="D3009" s="76">
        <v>44247.447013888886</v>
      </c>
      <c r="E3009" s="1" t="s">
        <v>9511</v>
      </c>
      <c r="F3009" s="1" t="s">
        <v>9512</v>
      </c>
      <c r="G3009" s="1" t="s">
        <v>123</v>
      </c>
      <c r="H3009" s="1" t="s">
        <v>124</v>
      </c>
      <c r="I3009" s="1" t="s">
        <v>125</v>
      </c>
      <c r="J3009" s="1" t="s">
        <v>9415</v>
      </c>
      <c r="K3009" s="1" t="s">
        <v>9497</v>
      </c>
      <c r="L3009">
        <f>ROUNDUP(IF(B3009&gt;$D$4,0,($D$4-B3009+1)/365),0)</f>
        <v>0</v>
      </c>
      <c r="M3009">
        <f>ROUNDUP(IF(B3009&gt;$D$5,0,($D$5-B3009+1)/365),0)</f>
        <v>1</v>
      </c>
      <c r="N3009" s="28">
        <f>IF(OR(L3009=1,M3009=1),IF(B3009+364&lt;=$D$5,(B3009+364-$D$4+1)/365,IF(B3009&gt;$D$4,($D$5-B3009+1)/365,$D$6/365)),0)</f>
        <v>0.14946312151192639</v>
      </c>
      <c r="O3009" s="28">
        <f>'Data &amp; Parameter'!$E$16*'Data &amp; Parameter'!$E$17*('Data &amp; Parameter'!$E$18+'Data &amp; Parameter'!$E$19)*'Data &amp; Parameter'!$E$20*'Data &amp; Parameter'!$E$37*N3009</f>
        <v>0.51963908568239248</v>
      </c>
      <c r="P3009">
        <f>ROUNDUP(IF(D3009&gt;$D$4,0,($D$4-D3009+1)/365),0)</f>
        <v>0</v>
      </c>
      <c r="Q3009">
        <f>ROUNDUP(IF(D3009&gt;$D$5,0,($D$5-D3009+1)/365),0)</f>
        <v>1</v>
      </c>
      <c r="R3009" s="28">
        <f>IF(OR(P3009=1,Q3009=1),IF(D3009+364&lt;=$D$5,(D3009+364-$D$4+1)/365,IF(D3009&gt;$D$4,($D$5-D3009+1)/365,$D$6/365)),0)</f>
        <v>0.14946023592085908</v>
      </c>
      <c r="S3009" s="28">
        <f>'Data &amp; Parameter'!$E$16*'Data &amp; Parameter'!$E$17*('Data &amp; Parameter'!$E$18+'Data &amp; Parameter'!$E$19)*'Data &amp; Parameter'!$E$20*'Data &amp; Parameter'!$E$37*R3009</f>
        <v>0.51962905333535792</v>
      </c>
      <c r="T3009" s="28">
        <f t="shared" si="46"/>
        <v>1.0392681390177505</v>
      </c>
    </row>
    <row r="3010" spans="1:20" ht="15.75" customHeight="1" x14ac:dyDescent="0.35">
      <c r="A3010">
        <v>3003</v>
      </c>
      <c r="B3010" s="76">
        <v>44247.446064814816</v>
      </c>
      <c r="C3010" s="1" t="s">
        <v>9513</v>
      </c>
      <c r="D3010" s="76">
        <v>44247.44667824074</v>
      </c>
      <c r="E3010" s="1" t="s">
        <v>9514</v>
      </c>
      <c r="F3010" s="1" t="s">
        <v>9515</v>
      </c>
      <c r="G3010" s="1" t="s">
        <v>123</v>
      </c>
      <c r="H3010" s="1" t="s">
        <v>124</v>
      </c>
      <c r="I3010" s="1" t="s">
        <v>125</v>
      </c>
      <c r="J3010" s="1" t="s">
        <v>9516</v>
      </c>
      <c r="K3010" s="1" t="s">
        <v>9517</v>
      </c>
      <c r="L3010">
        <f>ROUNDUP(IF(B3010&gt;$D$4,0,($D$4-B3010+1)/365),0)</f>
        <v>0</v>
      </c>
      <c r="M3010">
        <f>ROUNDUP(IF(B3010&gt;$D$5,0,($D$5-B3010+1)/365),0)</f>
        <v>1</v>
      </c>
      <c r="N3010" s="28">
        <f>IF(OR(L3010=1,M3010=1),IF(B3010+364&lt;=$D$5,(B3010+364-$D$4+1)/365,IF(B3010&gt;$D$4,($D$5-B3010+1)/365,$D$6/365)),0)</f>
        <v>0.14946283612379163</v>
      </c>
      <c r="O3010" s="28">
        <f>'Data &amp; Parameter'!$E$16*'Data &amp; Parameter'!$E$17*('Data &amp; Parameter'!$E$18+'Data &amp; Parameter'!$E$19)*'Data &amp; Parameter'!$E$20*'Data &amp; Parameter'!$E$37*N3010</f>
        <v>0.51963809347222112</v>
      </c>
      <c r="P3010">
        <f>ROUNDUP(IF(D3010&gt;$D$4,0,($D$4-D3010+1)/365),0)</f>
        <v>0</v>
      </c>
      <c r="Q3010">
        <f>ROUNDUP(IF(D3010&gt;$D$5,0,($D$5-D3010+1)/365),0)</f>
        <v>1</v>
      </c>
      <c r="R3010" s="28">
        <f>IF(OR(P3010=1,Q3010=1),IF(D3010+364&lt;=$D$5,(D3010+364-$D$4+1)/365,IF(D3010&gt;$D$4,($D$5-D3010+1)/365,$D$6/365)),0)</f>
        <v>0.14946115550482231</v>
      </c>
      <c r="S3010" s="28">
        <f>'Data &amp; Parameter'!$E$16*'Data &amp; Parameter'!$E$17*('Data &amp; Parameter'!$E$18+'Data &amp; Parameter'!$E$19)*'Data &amp; Parameter'!$E$20*'Data &amp; Parameter'!$E$37*R3010</f>
        <v>0.51963225045692896</v>
      </c>
      <c r="T3010" s="28">
        <f t="shared" si="46"/>
        <v>1.0392703439291502</v>
      </c>
    </row>
    <row r="3011" spans="1:20" ht="15.75" customHeight="1" x14ac:dyDescent="0.35">
      <c r="A3011">
        <v>3004</v>
      </c>
      <c r="B3011" s="76">
        <v>44247.446631944447</v>
      </c>
      <c r="C3011" s="1" t="s">
        <v>9518</v>
      </c>
      <c r="D3011" s="76">
        <v>44247.447650462964</v>
      </c>
      <c r="E3011" s="1" t="s">
        <v>9519</v>
      </c>
      <c r="F3011" s="1" t="s">
        <v>9520</v>
      </c>
      <c r="G3011" s="1" t="s">
        <v>123</v>
      </c>
      <c r="H3011" s="1" t="s">
        <v>124</v>
      </c>
      <c r="I3011" s="1" t="s">
        <v>125</v>
      </c>
      <c r="J3011" s="1" t="s">
        <v>9415</v>
      </c>
      <c r="K3011" s="1" t="s">
        <v>9521</v>
      </c>
      <c r="L3011">
        <f>ROUNDUP(IF(B3011&gt;$D$4,0,($D$4-B3011+1)/365),0)</f>
        <v>0</v>
      </c>
      <c r="M3011">
        <f>ROUNDUP(IF(B3011&gt;$D$5,0,($D$5-B3011+1)/365),0)</f>
        <v>1</v>
      </c>
      <c r="N3011" s="28">
        <f>IF(OR(L3011=1,M3011=1),IF(B3011+364&lt;=$D$5,(B3011+364-$D$4+1)/365,IF(B3011&gt;$D$4,($D$5-B3011+1)/365,$D$6/365)),0)</f>
        <v>0.14946128234398004</v>
      </c>
      <c r="O3011" s="28">
        <f>'Data &amp; Parameter'!$E$16*'Data &amp; Parameter'!$E$17*('Data &amp; Parameter'!$E$18+'Data &amp; Parameter'!$E$19)*'Data &amp; Parameter'!$E$20*'Data &amp; Parameter'!$E$37*N3011</f>
        <v>0.51963269143918123</v>
      </c>
      <c r="P3011">
        <f>ROUNDUP(IF(D3011&gt;$D$4,0,($D$4-D3011+1)/365),0)</f>
        <v>0</v>
      </c>
      <c r="Q3011">
        <f>ROUNDUP(IF(D3011&gt;$D$5,0,($D$5-D3011+1)/365),0)</f>
        <v>1</v>
      </c>
      <c r="R3011" s="28">
        <f>IF(OR(P3011=1,Q3011=1),IF(D3011+364&lt;=$D$5,(D3011+364-$D$4+1)/365,IF(D3011&gt;$D$4,($D$5-D3011+1)/365,$D$6/365)),0)</f>
        <v>0.14945849188229099</v>
      </c>
      <c r="S3011" s="28">
        <f>'Data &amp; Parameter'!$E$16*'Data &amp; Parameter'!$E$17*('Data &amp; Parameter'!$E$18+'Data &amp; Parameter'!$E$19)*'Data &amp; Parameter'!$E$20*'Data &amp; Parameter'!$E$37*R3011</f>
        <v>0.51962298982887056</v>
      </c>
      <c r="T3011" s="28">
        <f t="shared" si="46"/>
        <v>1.0392556812680518</v>
      </c>
    </row>
    <row r="3012" spans="1:20" ht="15.75" customHeight="1" x14ac:dyDescent="0.35">
      <c r="A3012">
        <v>3005</v>
      </c>
      <c r="B3012" s="76">
        <v>44247.448726851857</v>
      </c>
      <c r="C3012" s="1" t="s">
        <v>9522</v>
      </c>
      <c r="D3012" s="76">
        <v>44247.449178240742</v>
      </c>
      <c r="E3012" s="1" t="s">
        <v>9523</v>
      </c>
      <c r="F3012" s="1" t="s">
        <v>9524</v>
      </c>
      <c r="G3012" s="1" t="s">
        <v>123</v>
      </c>
      <c r="H3012" s="1" t="s">
        <v>124</v>
      </c>
      <c r="I3012" s="1" t="s">
        <v>125</v>
      </c>
      <c r="J3012" s="1" t="s">
        <v>9415</v>
      </c>
      <c r="K3012" s="1" t="s">
        <v>9497</v>
      </c>
      <c r="L3012">
        <f>ROUNDUP(IF(B3012&gt;$D$4,0,($D$4-B3012+1)/365),0)</f>
        <v>0</v>
      </c>
      <c r="M3012">
        <f>ROUNDUP(IF(B3012&gt;$D$5,0,($D$5-B3012+1)/365),0)</f>
        <v>1</v>
      </c>
      <c r="N3012" s="28">
        <f>IF(OR(L3012=1,M3012=1),IF(B3012+364&lt;=$D$5,(B3012+364-$D$4+1)/365,IF(B3012&gt;$D$4,($D$5-B3012+1)/365,$D$6/365)),0)</f>
        <v>0.14945554287162488</v>
      </c>
      <c r="O3012" s="28">
        <f>'Data &amp; Parameter'!$E$16*'Data &amp; Parameter'!$E$17*('Data &amp; Parameter'!$E$18+'Data &amp; Parameter'!$E$19)*'Data &amp; Parameter'!$E$20*'Data &amp; Parameter'!$E$37*N3012</f>
        <v>0.51961273699064059</v>
      </c>
      <c r="P3012">
        <f>ROUNDUP(IF(D3012&gt;$D$4,0,($D$4-D3012+1)/365),0)</f>
        <v>0</v>
      </c>
      <c r="Q3012">
        <f>ROUNDUP(IF(D3012&gt;$D$5,0,($D$5-D3012+1)/365),0)</f>
        <v>1</v>
      </c>
      <c r="R3012" s="28">
        <f>IF(OR(P3012=1,Q3012=1),IF(D3012+364&lt;=$D$5,(D3012+364-$D$4+1)/365,IF(D3012&gt;$D$4,($D$5-D3012+1)/365,$D$6/365)),0)</f>
        <v>0.14945430618974745</v>
      </c>
      <c r="S3012" s="28">
        <f>'Data &amp; Parameter'!$E$16*'Data &amp; Parameter'!$E$17*('Data &amp; Parameter'!$E$18+'Data &amp; Parameter'!$E$19)*'Data &amp; Parameter'!$E$20*'Data &amp; Parameter'!$E$37*R3012</f>
        <v>0.51960843741336982</v>
      </c>
      <c r="T3012" s="28">
        <f t="shared" si="46"/>
        <v>1.0392211744040103</v>
      </c>
    </row>
    <row r="3013" spans="1:20" ht="15.75" customHeight="1" x14ac:dyDescent="0.35">
      <c r="A3013">
        <v>3006</v>
      </c>
      <c r="B3013" s="76">
        <v>44247.449826388889</v>
      </c>
      <c r="C3013" s="1" t="s">
        <v>9525</v>
      </c>
      <c r="D3013" s="76">
        <v>44247.450428240743</v>
      </c>
      <c r="E3013" s="1" t="s">
        <v>9526</v>
      </c>
      <c r="F3013" s="1" t="s">
        <v>9527</v>
      </c>
      <c r="G3013" s="1" t="s">
        <v>123</v>
      </c>
      <c r="H3013" s="1" t="s">
        <v>124</v>
      </c>
      <c r="I3013" s="1" t="s">
        <v>125</v>
      </c>
      <c r="J3013" s="1" t="s">
        <v>9415</v>
      </c>
      <c r="K3013" s="1" t="s">
        <v>9497</v>
      </c>
      <c r="L3013">
        <f>ROUNDUP(IF(B3013&gt;$D$4,0,($D$4-B3013+1)/365),0)</f>
        <v>0</v>
      </c>
      <c r="M3013">
        <f>ROUNDUP(IF(B3013&gt;$D$5,0,($D$5-B3013+1)/365),0)</f>
        <v>1</v>
      </c>
      <c r="N3013" s="28">
        <f>IF(OR(L3013=1,M3013=1),IF(B3013+364&lt;=$D$5,(B3013+364-$D$4+1)/365,IF(B3013&gt;$D$4,($D$5-B3013+1)/365,$D$6/365)),0)</f>
        <v>0.14945253044139986</v>
      </c>
      <c r="O3013" s="28">
        <f>'Data &amp; Parameter'!$E$16*'Data &amp; Parameter'!$E$17*('Data &amp; Parameter'!$E$18+'Data &amp; Parameter'!$E$19)*'Data &amp; Parameter'!$E$20*'Data &amp; Parameter'!$E$37*N3013</f>
        <v>0.51960226366135387</v>
      </c>
      <c r="P3013">
        <f>ROUNDUP(IF(D3013&gt;$D$4,0,($D$4-D3013+1)/365),0)</f>
        <v>0</v>
      </c>
      <c r="Q3013">
        <f>ROUNDUP(IF(D3013&gt;$D$5,0,($D$5-D3013+1)/365),0)</f>
        <v>1</v>
      </c>
      <c r="R3013" s="28">
        <f>IF(OR(P3013=1,Q3013=1),IF(D3013+364&lt;=$D$5,(D3013+364-$D$4+1)/365,IF(D3013&gt;$D$4,($D$5-D3013+1)/365,$D$6/365)),0)</f>
        <v>0.14945088153221001</v>
      </c>
      <c r="S3013" s="28">
        <f>'Data &amp; Parameter'!$E$16*'Data &amp; Parameter'!$E$17*('Data &amp; Parameter'!$E$18+'Data &amp; Parameter'!$E$19)*'Data &amp; Parameter'!$E$20*'Data &amp; Parameter'!$E$37*R3013</f>
        <v>0.51959653089159019</v>
      </c>
      <c r="T3013" s="28">
        <f t="shared" si="46"/>
        <v>1.0391987945529442</v>
      </c>
    </row>
    <row r="3014" spans="1:20" ht="15.75" customHeight="1" x14ac:dyDescent="0.35">
      <c r="A3014">
        <v>3007</v>
      </c>
      <c r="B3014" s="76">
        <v>44247.452719907407</v>
      </c>
      <c r="C3014" s="1" t="s">
        <v>9528</v>
      </c>
      <c r="D3014" s="76">
        <v>44247.453229166669</v>
      </c>
      <c r="E3014" s="1" t="s">
        <v>9529</v>
      </c>
      <c r="F3014" s="1" t="s">
        <v>9530</v>
      </c>
      <c r="G3014" s="1" t="s">
        <v>123</v>
      </c>
      <c r="H3014" s="1" t="s">
        <v>124</v>
      </c>
      <c r="I3014" s="1" t="s">
        <v>125</v>
      </c>
      <c r="J3014" s="1" t="s">
        <v>9415</v>
      </c>
      <c r="K3014" s="1" t="s">
        <v>9531</v>
      </c>
      <c r="L3014">
        <f>ROUNDUP(IF(B3014&gt;$D$4,0,($D$4-B3014+1)/365),0)</f>
        <v>0</v>
      </c>
      <c r="M3014">
        <f>ROUNDUP(IF(B3014&gt;$D$5,0,($D$5-B3014+1)/365),0)</f>
        <v>1</v>
      </c>
      <c r="N3014" s="28">
        <f>IF(OR(L3014=1,M3014=1),IF(B3014+364&lt;=$D$5,(B3014+364-$D$4+1)/365,IF(B3014&gt;$D$4,($D$5-B3014+1)/365,$D$6/365)),0)</f>
        <v>0.14944460299340465</v>
      </c>
      <c r="O3014" s="28">
        <f>'Data &amp; Parameter'!$E$16*'Data &amp; Parameter'!$E$17*('Data &amp; Parameter'!$E$18+'Data &amp; Parameter'!$E$19)*'Data &amp; Parameter'!$E$20*'Data &amp; Parameter'!$E$37*N3014</f>
        <v>0.51957470226837377</v>
      </c>
      <c r="P3014">
        <f>ROUNDUP(IF(D3014&gt;$D$4,0,($D$4-D3014+1)/365),0)</f>
        <v>0</v>
      </c>
      <c r="Q3014">
        <f>ROUNDUP(IF(D3014&gt;$D$5,0,($D$5-D3014+1)/365),0)</f>
        <v>1</v>
      </c>
      <c r="R3014" s="28">
        <f>IF(OR(P3014=1,Q3014=1),IF(D3014+364&lt;=$D$5,(D3014+364-$D$4+1)/365,IF(D3014&gt;$D$4,($D$5-D3014+1)/365,$D$6/365)),0)</f>
        <v>0.14944320776255016</v>
      </c>
      <c r="S3014" s="28">
        <f>'Data &amp; Parameter'!$E$16*'Data &amp; Parameter'!$E$17*('Data &amp; Parameter'!$E$18+'Data &amp; Parameter'!$E$19)*'Data &amp; Parameter'!$E$20*'Data &amp; Parameter'!$E$37*R3014</f>
        <v>0.5195698514631838</v>
      </c>
      <c r="T3014" s="28">
        <f t="shared" si="46"/>
        <v>1.0391445537315576</v>
      </c>
    </row>
    <row r="3015" spans="1:20" ht="15.75" customHeight="1" x14ac:dyDescent="0.35">
      <c r="A3015">
        <v>3008</v>
      </c>
      <c r="B3015" s="76">
        <v>44247.453900462962</v>
      </c>
      <c r="C3015" s="1" t="s">
        <v>9532</v>
      </c>
      <c r="D3015" s="76">
        <v>44247.454537037032</v>
      </c>
      <c r="E3015" s="1" t="s">
        <v>9533</v>
      </c>
      <c r="F3015" s="1" t="s">
        <v>9534</v>
      </c>
      <c r="G3015" s="1" t="s">
        <v>123</v>
      </c>
      <c r="H3015" s="1" t="s">
        <v>124</v>
      </c>
      <c r="I3015" s="1" t="s">
        <v>125</v>
      </c>
      <c r="J3015" s="1" t="s">
        <v>9451</v>
      </c>
      <c r="K3015" s="1" t="s">
        <v>8197</v>
      </c>
      <c r="L3015">
        <f>ROUNDUP(IF(B3015&gt;$D$4,0,($D$4-B3015+1)/365),0)</f>
        <v>0</v>
      </c>
      <c r="M3015">
        <f>ROUNDUP(IF(B3015&gt;$D$5,0,($D$5-B3015+1)/365),0)</f>
        <v>1</v>
      </c>
      <c r="N3015" s="28">
        <f>IF(OR(L3015=1,M3015=1),IF(B3015+364&lt;=$D$5,(B3015+364-$D$4+1)/365,IF(B3015&gt;$D$4,($D$5-B3015+1)/365,$D$6/365)),0)</f>
        <v>0.14944136859462373</v>
      </c>
      <c r="O3015" s="28">
        <f>'Data &amp; Parameter'!$E$16*'Data &amp; Parameter'!$E$17*('Data &amp; Parameter'!$E$18+'Data &amp; Parameter'!$E$19)*'Data &amp; Parameter'!$E$20*'Data &amp; Parameter'!$E$37*N3015</f>
        <v>0.51956345722004182</v>
      </c>
      <c r="P3015">
        <f>ROUNDUP(IF(D3015&gt;$D$4,0,($D$4-D3015+1)/365),0)</f>
        <v>0</v>
      </c>
      <c r="Q3015">
        <f>ROUNDUP(IF(D3015&gt;$D$5,0,($D$5-D3015+1)/365),0)</f>
        <v>1</v>
      </c>
      <c r="R3015" s="28">
        <f>IF(OR(P3015=1,Q3015=1),IF(D3015+364&lt;=$D$5,(D3015+364-$D$4+1)/365,IF(D3015&gt;$D$4,($D$5-D3015+1)/365,$D$6/365)),0)</f>
        <v>0.14943962455607554</v>
      </c>
      <c r="S3015" s="28">
        <f>'Data &amp; Parameter'!$E$16*'Data &amp; Parameter'!$E$17*('Data &amp; Parameter'!$E$18+'Data &amp; Parameter'!$E$19)*'Data &amp; Parameter'!$E$20*'Data &amp; Parameter'!$E$37*R3015</f>
        <v>0.51955739371362353</v>
      </c>
      <c r="T3015" s="28">
        <f t="shared" si="46"/>
        <v>1.0391208509336654</v>
      </c>
    </row>
    <row r="3016" spans="1:20" ht="15.75" customHeight="1" x14ac:dyDescent="0.35">
      <c r="A3016">
        <v>3009</v>
      </c>
      <c r="B3016" s="76">
        <v>44247.453935185185</v>
      </c>
      <c r="C3016" s="1" t="s">
        <v>9535</v>
      </c>
      <c r="D3016" s="76">
        <v>44247.45512731481</v>
      </c>
      <c r="E3016" s="1" t="s">
        <v>9536</v>
      </c>
      <c r="F3016" s="1" t="s">
        <v>9537</v>
      </c>
      <c r="G3016" s="1" t="s">
        <v>123</v>
      </c>
      <c r="H3016" s="1" t="s">
        <v>124</v>
      </c>
      <c r="I3016" s="1" t="s">
        <v>125</v>
      </c>
      <c r="J3016" s="1" t="s">
        <v>9415</v>
      </c>
      <c r="K3016" s="1" t="s">
        <v>8197</v>
      </c>
      <c r="L3016">
        <f>ROUNDUP(IF(B3016&gt;$D$4,0,($D$4-B3016+1)/365),0)</f>
        <v>0</v>
      </c>
      <c r="M3016">
        <f>ROUNDUP(IF(B3016&gt;$D$5,0,($D$5-B3016+1)/365),0)</f>
        <v>1</v>
      </c>
      <c r="N3016" s="28">
        <f>IF(OR(L3016=1,M3016=1),IF(B3016+364&lt;=$D$5,(B3016+364-$D$4+1)/365,IF(B3016&gt;$D$4,($D$5-B3016+1)/365,$D$6/365)),0)</f>
        <v>0.14944127346524547</v>
      </c>
      <c r="O3016" s="28">
        <f>'Data &amp; Parameter'!$E$16*'Data &amp; Parameter'!$E$17*('Data &amp; Parameter'!$E$18+'Data &amp; Parameter'!$E$19)*'Data &amp; Parameter'!$E$20*'Data &amp; Parameter'!$E$37*N3016</f>
        <v>0.51956312648331793</v>
      </c>
      <c r="P3016">
        <f>ROUNDUP(IF(D3016&gt;$D$4,0,($D$4-D3016+1)/365),0)</f>
        <v>0</v>
      </c>
      <c r="Q3016">
        <f>ROUNDUP(IF(D3016&gt;$D$5,0,($D$5-D3016+1)/365),0)</f>
        <v>1</v>
      </c>
      <c r="R3016" s="28">
        <f>IF(OR(P3016=1,Q3016=1),IF(D3016+364&lt;=$D$5,(D3016+364-$D$4+1)/365,IF(D3016&gt;$D$4,($D$5-D3016+1)/365,$D$6/365)),0)</f>
        <v>0.14943800735668508</v>
      </c>
      <c r="S3016" s="28">
        <f>'Data &amp; Parameter'!$E$16*'Data &amp; Parameter'!$E$17*('Data &amp; Parameter'!$E$18+'Data &amp; Parameter'!$E$19)*'Data &amp; Parameter'!$E$20*'Data &amp; Parameter'!$E$37*R3016</f>
        <v>0.51955177118945761</v>
      </c>
      <c r="T3016" s="28">
        <f t="shared" si="46"/>
        <v>1.0391148976727755</v>
      </c>
    </row>
    <row r="3017" spans="1:20" ht="15.75" customHeight="1" x14ac:dyDescent="0.35">
      <c r="A3017">
        <v>3010</v>
      </c>
      <c r="B3017" s="76">
        <v>44247.455474537041</v>
      </c>
      <c r="C3017" s="1" t="s">
        <v>9538</v>
      </c>
      <c r="D3017" s="76">
        <v>44247.455868055556</v>
      </c>
      <c r="E3017" s="1" t="s">
        <v>9539</v>
      </c>
      <c r="F3017" s="1" t="s">
        <v>9540</v>
      </c>
      <c r="G3017" s="1" t="s">
        <v>123</v>
      </c>
      <c r="H3017" s="1" t="s">
        <v>124</v>
      </c>
      <c r="I3017" s="1" t="s">
        <v>125</v>
      </c>
      <c r="J3017" s="1" t="s">
        <v>9415</v>
      </c>
      <c r="K3017" s="1" t="s">
        <v>9531</v>
      </c>
      <c r="L3017">
        <f>ROUNDUP(IF(B3017&gt;$D$4,0,($D$4-B3017+1)/365),0)</f>
        <v>0</v>
      </c>
      <c r="M3017">
        <f>ROUNDUP(IF(B3017&gt;$D$5,0,($D$5-B3017+1)/365),0)</f>
        <v>1</v>
      </c>
      <c r="N3017" s="28">
        <f>IF(OR(L3017=1,M3017=1),IF(B3017+364&lt;=$D$5,(B3017+364-$D$4+1)/365,IF(B3017&gt;$D$4,($D$5-B3017+1)/365,$D$6/365)),0)</f>
        <v>0.14943705606290253</v>
      </c>
      <c r="O3017" s="28">
        <f>'Data &amp; Parameter'!$E$16*'Data &amp; Parameter'!$E$17*('Data &amp; Parameter'!$E$18+'Data &amp; Parameter'!$E$19)*'Data &amp; Parameter'!$E$20*'Data &amp; Parameter'!$E$37*N3017</f>
        <v>0.51954846382221953</v>
      </c>
      <c r="P3017">
        <f>ROUNDUP(IF(D3017&gt;$D$4,0,($D$4-D3017+1)/365),0)</f>
        <v>0</v>
      </c>
      <c r="Q3017">
        <f>ROUNDUP(IF(D3017&gt;$D$5,0,($D$5-D3017+1)/365),0)</f>
        <v>1</v>
      </c>
      <c r="R3017" s="28">
        <f>IF(OR(P3017=1,Q3017=1),IF(D3017+364&lt;=$D$5,(D3017+364-$D$4+1)/365,IF(D3017&gt;$D$4,($D$5-D3017+1)/365,$D$6/365)),0)</f>
        <v>0.1494359779299822</v>
      </c>
      <c r="S3017" s="28">
        <f>'Data &amp; Parameter'!$E$16*'Data &amp; Parameter'!$E$17*('Data &amp; Parameter'!$E$18+'Data &amp; Parameter'!$E$19)*'Data &amp; Parameter'!$E$20*'Data &amp; Parameter'!$E$37*R3017</f>
        <v>0.51954471547279868</v>
      </c>
      <c r="T3017" s="28">
        <f t="shared" ref="T3017:T3080" si="47">O3017+S3017</f>
        <v>1.0390931792950182</v>
      </c>
    </row>
    <row r="3018" spans="1:20" ht="15.75" customHeight="1" x14ac:dyDescent="0.35">
      <c r="A3018">
        <v>3011</v>
      </c>
      <c r="B3018" s="76">
        <v>44247.456527777773</v>
      </c>
      <c r="C3018" s="1" t="s">
        <v>9541</v>
      </c>
      <c r="D3018" s="76">
        <v>44247.45722222222</v>
      </c>
      <c r="E3018" s="1" t="s">
        <v>9542</v>
      </c>
      <c r="F3018" s="1" t="s">
        <v>9543</v>
      </c>
      <c r="G3018" s="1" t="s">
        <v>123</v>
      </c>
      <c r="H3018" s="1" t="s">
        <v>124</v>
      </c>
      <c r="I3018" s="1" t="s">
        <v>125</v>
      </c>
      <c r="J3018" s="1" t="s">
        <v>9544</v>
      </c>
      <c r="K3018" s="1" t="s">
        <v>8197</v>
      </c>
      <c r="L3018">
        <f>ROUNDUP(IF(B3018&gt;$D$4,0,($D$4-B3018+1)/365),0)</f>
        <v>0</v>
      </c>
      <c r="M3018">
        <f>ROUNDUP(IF(B3018&gt;$D$5,0,($D$5-B3018+1)/365),0)</f>
        <v>1</v>
      </c>
      <c r="N3018" s="28">
        <f>IF(OR(L3018=1,M3018=1),IF(B3018+364&lt;=$D$5,(B3018+364-$D$4+1)/365,IF(B3018&gt;$D$4,($D$5-B3018+1)/365,$D$6/365)),0)</f>
        <v>0.14943417047185517</v>
      </c>
      <c r="O3018" s="28">
        <f>'Data &amp; Parameter'!$E$16*'Data &amp; Parameter'!$E$17*('Data &amp; Parameter'!$E$18+'Data &amp; Parameter'!$E$19)*'Data &amp; Parameter'!$E$20*'Data &amp; Parameter'!$E$37*N3018</f>
        <v>0.51953843147525436</v>
      </c>
      <c r="P3018">
        <f>ROUNDUP(IF(D3018&gt;$D$4,0,($D$4-D3018+1)/365),0)</f>
        <v>0</v>
      </c>
      <c r="Q3018">
        <f>ROUNDUP(IF(D3018&gt;$D$5,0,($D$5-D3018+1)/365),0)</f>
        <v>1</v>
      </c>
      <c r="R3018" s="28">
        <f>IF(OR(P3018=1,Q3018=1),IF(D3018+364&lt;=$D$5,(D3018+364-$D$4+1)/365,IF(D3018&gt;$D$4,($D$5-D3018+1)/365,$D$6/365)),0)</f>
        <v>0.14943226788432995</v>
      </c>
      <c r="S3018" s="28">
        <f>'Data &amp; Parameter'!$E$16*'Data &amp; Parameter'!$E$17*('Data &amp; Parameter'!$E$18+'Data &amp; Parameter'!$E$19)*'Data &amp; Parameter'!$E$20*'Data &amp; Parameter'!$E$37*R3018</f>
        <v>0.51953181674091697</v>
      </c>
      <c r="T3018" s="28">
        <f t="shared" si="47"/>
        <v>1.0390702482161713</v>
      </c>
    </row>
    <row r="3019" spans="1:20" ht="15.75" customHeight="1" x14ac:dyDescent="0.35">
      <c r="A3019">
        <v>3012</v>
      </c>
      <c r="B3019" s="76">
        <v>44247.457696759258</v>
      </c>
      <c r="C3019" s="1" t="s">
        <v>9545</v>
      </c>
      <c r="D3019" s="76">
        <v>44247.458391203705</v>
      </c>
      <c r="E3019" s="1" t="s">
        <v>9546</v>
      </c>
      <c r="F3019" s="1" t="s">
        <v>9547</v>
      </c>
      <c r="G3019" s="1" t="s">
        <v>123</v>
      </c>
      <c r="H3019" s="1" t="s">
        <v>124</v>
      </c>
      <c r="I3019" s="1" t="s">
        <v>125</v>
      </c>
      <c r="J3019" s="1" t="s">
        <v>9415</v>
      </c>
      <c r="K3019" s="1" t="s">
        <v>8197</v>
      </c>
      <c r="L3019">
        <f>ROUNDUP(IF(B3019&gt;$D$4,0,($D$4-B3019+1)/365),0)</f>
        <v>0</v>
      </c>
      <c r="M3019">
        <f>ROUNDUP(IF(B3019&gt;$D$5,0,($D$5-B3019+1)/365),0)</f>
        <v>1</v>
      </c>
      <c r="N3019" s="28">
        <f>IF(OR(L3019=1,M3019=1),IF(B3019+364&lt;=$D$5,(B3019+364-$D$4+1)/365,IF(B3019&gt;$D$4,($D$5-B3019+1)/365,$D$6/365)),0)</f>
        <v>0.1494309677828537</v>
      </c>
      <c r="O3019" s="28">
        <f>'Data &amp; Parameter'!$E$16*'Data &amp; Parameter'!$E$17*('Data &amp; Parameter'!$E$18+'Data &amp; Parameter'!$E$19)*'Data &amp; Parameter'!$E$20*'Data &amp; Parameter'!$E$37*N3019</f>
        <v>0.51952729667245079</v>
      </c>
      <c r="P3019">
        <f>ROUNDUP(IF(D3019&gt;$D$4,0,($D$4-D3019+1)/365),0)</f>
        <v>0</v>
      </c>
      <c r="Q3019">
        <f>ROUNDUP(IF(D3019&gt;$D$5,0,($D$5-D3019+1)/365),0)</f>
        <v>1</v>
      </c>
      <c r="R3019" s="28">
        <f>IF(OR(P3019=1,Q3019=1),IF(D3019+364&lt;=$D$5,(D3019+364-$D$4+1)/365,IF(D3019&gt;$D$4,($D$5-D3019+1)/365,$D$6/365)),0)</f>
        <v>0.14942906519532848</v>
      </c>
      <c r="S3019" s="28">
        <f>'Data &amp; Parameter'!$E$16*'Data &amp; Parameter'!$E$17*('Data &amp; Parameter'!$E$18+'Data &amp; Parameter'!$E$19)*'Data &amp; Parameter'!$E$20*'Data &amp; Parameter'!$E$37*R3019</f>
        <v>0.5195206819381134</v>
      </c>
      <c r="T3019" s="28">
        <f t="shared" si="47"/>
        <v>1.0390479786105642</v>
      </c>
    </row>
    <row r="3020" spans="1:20" ht="15.75" customHeight="1" x14ac:dyDescent="0.35">
      <c r="A3020">
        <v>3013</v>
      </c>
      <c r="B3020" s="76">
        <v>44247.457962962959</v>
      </c>
      <c r="C3020" s="1" t="s">
        <v>9548</v>
      </c>
      <c r="D3020" s="76">
        <v>44247.458530092597</v>
      </c>
      <c r="E3020" s="1" t="s">
        <v>9549</v>
      </c>
      <c r="F3020" s="1" t="s">
        <v>9550</v>
      </c>
      <c r="G3020" s="1" t="s">
        <v>123</v>
      </c>
      <c r="H3020" s="1" t="s">
        <v>124</v>
      </c>
      <c r="I3020" s="1" t="s">
        <v>125</v>
      </c>
      <c r="J3020" s="1" t="s">
        <v>9415</v>
      </c>
      <c r="K3020" s="1" t="s">
        <v>9497</v>
      </c>
      <c r="L3020">
        <f>ROUNDUP(IF(B3020&gt;$D$4,0,($D$4-B3020+1)/365),0)</f>
        <v>0</v>
      </c>
      <c r="M3020">
        <f>ROUNDUP(IF(B3020&gt;$D$5,0,($D$5-B3020+1)/365),0)</f>
        <v>1</v>
      </c>
      <c r="N3020" s="28">
        <f>IF(OR(L3020=1,M3020=1),IF(B3020+364&lt;=$D$5,(B3020+364-$D$4+1)/365,IF(B3020&gt;$D$4,($D$5-B3020+1)/365,$D$6/365)),0)</f>
        <v>0.149430238457647</v>
      </c>
      <c r="O3020" s="28">
        <f>'Data &amp; Parameter'!$E$16*'Data &amp; Parameter'!$E$17*('Data &amp; Parameter'!$E$18+'Data &amp; Parameter'!$E$19)*'Data &amp; Parameter'!$E$20*'Data &amp; Parameter'!$E$37*N3020</f>
        <v>0.51952476102432743</v>
      </c>
      <c r="P3020">
        <f>ROUNDUP(IF(D3020&gt;$D$4,0,($D$4-D3020+1)/365),0)</f>
        <v>0</v>
      </c>
      <c r="Q3020">
        <f>ROUNDUP(IF(D3020&gt;$D$5,0,($D$5-D3020+1)/365),0)</f>
        <v>1</v>
      </c>
      <c r="R3020" s="28">
        <f>IF(OR(P3020=1,Q3020=1),IF(D3020+364&lt;=$D$5,(D3020+364-$D$4+1)/365,IF(D3020&gt;$D$4,($D$5-D3020+1)/365,$D$6/365)),0)</f>
        <v>0.14942868467781545</v>
      </c>
      <c r="S3020" s="28">
        <f>'Data &amp; Parameter'!$E$16*'Data &amp; Parameter'!$E$17*('Data &amp; Parameter'!$E$18+'Data &amp; Parameter'!$E$19)*'Data &amp; Parameter'!$E$20*'Data &amp; Parameter'!$E$37*R3020</f>
        <v>0.51951935899121815</v>
      </c>
      <c r="T3020" s="28">
        <f t="shared" si="47"/>
        <v>1.0390441200155456</v>
      </c>
    </row>
    <row r="3021" spans="1:20" ht="15.75" customHeight="1" x14ac:dyDescent="0.35">
      <c r="A3021">
        <v>3014</v>
      </c>
      <c r="B3021" s="76">
        <v>44247.459537037037</v>
      </c>
      <c r="C3021" s="1" t="s">
        <v>9551</v>
      </c>
      <c r="D3021" s="76">
        <v>44247.460092592592</v>
      </c>
      <c r="E3021" s="1" t="s">
        <v>9552</v>
      </c>
      <c r="F3021" s="1" t="s">
        <v>9553</v>
      </c>
      <c r="G3021" s="1" t="s">
        <v>123</v>
      </c>
      <c r="H3021" s="1" t="s">
        <v>124</v>
      </c>
      <c r="I3021" s="1" t="s">
        <v>125</v>
      </c>
      <c r="J3021" s="1" t="s">
        <v>9415</v>
      </c>
      <c r="K3021" s="1" t="s">
        <v>8197</v>
      </c>
      <c r="L3021">
        <f>ROUNDUP(IF(B3021&gt;$D$4,0,($D$4-B3021+1)/365),0)</f>
        <v>0</v>
      </c>
      <c r="M3021">
        <f>ROUNDUP(IF(B3021&gt;$D$5,0,($D$5-B3021+1)/365),0)</f>
        <v>1</v>
      </c>
      <c r="N3021" s="28">
        <f>IF(OR(L3021=1,M3021=1),IF(B3021+364&lt;=$D$5,(B3021+364-$D$4+1)/365,IF(B3021&gt;$D$4,($D$5-B3021+1)/365,$D$6/365)),0)</f>
        <v>0.1494259259259258</v>
      </c>
      <c r="O3021" s="28">
        <f>'Data &amp; Parameter'!$E$16*'Data &amp; Parameter'!$E$17*('Data &amp; Parameter'!$E$18+'Data &amp; Parameter'!$E$19)*'Data &amp; Parameter'!$E$20*'Data &amp; Parameter'!$E$37*N3021</f>
        <v>0.51950976762650514</v>
      </c>
      <c r="P3021">
        <f>ROUNDUP(IF(D3021&gt;$D$4,0,($D$4-D3021+1)/365),0)</f>
        <v>0</v>
      </c>
      <c r="Q3021">
        <f>ROUNDUP(IF(D3021&gt;$D$5,0,($D$5-D3021+1)/365),0)</f>
        <v>1</v>
      </c>
      <c r="R3021" s="28">
        <f>IF(OR(P3021=1,Q3021=1),IF(D3021+364&lt;=$D$5,(D3021+364-$D$4+1)/365,IF(D3021&gt;$D$4,($D$5-D3021+1)/365,$D$6/365)),0)</f>
        <v>0.1494244038559136</v>
      </c>
      <c r="S3021" s="28">
        <f>'Data &amp; Parameter'!$E$16*'Data &amp; Parameter'!$E$17*('Data &amp; Parameter'!$E$18+'Data &amp; Parameter'!$E$19)*'Data &amp; Parameter'!$E$20*'Data &amp; Parameter'!$E$37*R3021</f>
        <v>0.51950447583906301</v>
      </c>
      <c r="T3021" s="28">
        <f t="shared" si="47"/>
        <v>1.039014243465568</v>
      </c>
    </row>
    <row r="3022" spans="1:20" ht="15.75" customHeight="1" x14ac:dyDescent="0.35">
      <c r="A3022">
        <v>3015</v>
      </c>
      <c r="B3022" s="76">
        <v>44247.460810185185</v>
      </c>
      <c r="C3022" s="1" t="s">
        <v>9554</v>
      </c>
      <c r="D3022" s="76">
        <v>44247.461261574077</v>
      </c>
      <c r="E3022" s="1" t="s">
        <v>9555</v>
      </c>
      <c r="F3022" s="1" t="s">
        <v>9556</v>
      </c>
      <c r="G3022" s="1" t="s">
        <v>123</v>
      </c>
      <c r="H3022" s="1" t="s">
        <v>124</v>
      </c>
      <c r="I3022" s="1" t="s">
        <v>125</v>
      </c>
      <c r="J3022" s="1" t="s">
        <v>9415</v>
      </c>
      <c r="K3022" s="1" t="s">
        <v>9497</v>
      </c>
      <c r="L3022">
        <f>ROUNDUP(IF(B3022&gt;$D$4,0,($D$4-B3022+1)/365),0)</f>
        <v>0</v>
      </c>
      <c r="M3022">
        <f>ROUNDUP(IF(B3022&gt;$D$5,0,($D$5-B3022+1)/365),0)</f>
        <v>1</v>
      </c>
      <c r="N3022" s="28">
        <f>IF(OR(L3022=1,M3022=1),IF(B3022+364&lt;=$D$5,(B3022+364-$D$4+1)/365,IF(B3022&gt;$D$4,($D$5-B3022+1)/365,$D$6/365)),0)</f>
        <v>0.14942243784880951</v>
      </c>
      <c r="O3022" s="28">
        <f>'Data &amp; Parameter'!$E$16*'Data &amp; Parameter'!$E$17*('Data &amp; Parameter'!$E$18+'Data &amp; Parameter'!$E$19)*'Data &amp; Parameter'!$E$20*'Data &amp; Parameter'!$E$37*N3022</f>
        <v>0.51949764061359949</v>
      </c>
      <c r="P3022">
        <f>ROUNDUP(IF(D3022&gt;$D$4,0,($D$4-D3022+1)/365),0)</f>
        <v>0</v>
      </c>
      <c r="Q3022">
        <f>ROUNDUP(IF(D3022&gt;$D$5,0,($D$5-D3022+1)/365),0)</f>
        <v>1</v>
      </c>
      <c r="R3022" s="28">
        <f>IF(OR(P3022=1,Q3022=1),IF(D3022+364&lt;=$D$5,(D3022+364-$D$4+1)/365,IF(D3022&gt;$D$4,($D$5-D3022+1)/365,$D$6/365)),0)</f>
        <v>0.14942120116691213</v>
      </c>
      <c r="S3022" s="28">
        <f>'Data &amp; Parameter'!$E$16*'Data &amp; Parameter'!$E$17*('Data &amp; Parameter'!$E$18+'Data &amp; Parameter'!$E$19)*'Data &amp; Parameter'!$E$20*'Data &amp; Parameter'!$E$37*R3022</f>
        <v>0.51949334103625933</v>
      </c>
      <c r="T3022" s="28">
        <f t="shared" si="47"/>
        <v>1.0389909816498588</v>
      </c>
    </row>
    <row r="3023" spans="1:20" ht="15.75" customHeight="1" x14ac:dyDescent="0.35">
      <c r="A3023">
        <v>3016</v>
      </c>
      <c r="B3023" s="76">
        <v>44247.464004629626</v>
      </c>
      <c r="C3023" s="1" t="s">
        <v>9557</v>
      </c>
      <c r="D3023" s="76">
        <v>44247.464583333334</v>
      </c>
      <c r="E3023" s="1" t="s">
        <v>9558</v>
      </c>
      <c r="F3023" s="1" t="s">
        <v>9559</v>
      </c>
      <c r="G3023" s="1" t="s">
        <v>123</v>
      </c>
      <c r="H3023" s="1" t="s">
        <v>124</v>
      </c>
      <c r="I3023" s="1" t="s">
        <v>125</v>
      </c>
      <c r="J3023" s="1" t="s">
        <v>9415</v>
      </c>
      <c r="K3023" s="1" t="s">
        <v>9560</v>
      </c>
      <c r="L3023">
        <f>ROUNDUP(IF(B3023&gt;$D$4,0,($D$4-B3023+1)/365),0)</f>
        <v>0</v>
      </c>
      <c r="M3023">
        <f>ROUNDUP(IF(B3023&gt;$D$5,0,($D$5-B3023+1)/365),0)</f>
        <v>1</v>
      </c>
      <c r="N3023" s="28">
        <f>IF(OR(L3023=1,M3023=1),IF(B3023+364&lt;=$D$5,(B3023+364-$D$4+1)/365,IF(B3023&gt;$D$4,($D$5-B3023+1)/365,$D$6/365)),0)</f>
        <v>0.14941368594622934</v>
      </c>
      <c r="O3023" s="28">
        <f>'Data &amp; Parameter'!$E$16*'Data &amp; Parameter'!$E$17*('Data &amp; Parameter'!$E$18+'Data &amp; Parameter'!$E$19)*'Data &amp; Parameter'!$E$20*'Data &amp; Parameter'!$E$37*N3023</f>
        <v>0.51946721283577213</v>
      </c>
      <c r="P3023">
        <f>ROUNDUP(IF(D3023&gt;$D$4,0,($D$4-D3023+1)/365),0)</f>
        <v>0</v>
      </c>
      <c r="Q3023">
        <f>ROUNDUP(IF(D3023&gt;$D$5,0,($D$5-D3023+1)/365),0)</f>
        <v>1</v>
      </c>
      <c r="R3023" s="28">
        <f>IF(OR(P3023=1,Q3023=1),IF(D3023+364&lt;=$D$5,(D3023+364-$D$4+1)/365,IF(D3023&gt;$D$4,($D$5-D3023+1)/365,$D$6/365)),0)</f>
        <v>0.14941210045661835</v>
      </c>
      <c r="S3023" s="28">
        <f>'Data &amp; Parameter'!$E$16*'Data &amp; Parameter'!$E$17*('Data &amp; Parameter'!$E$18+'Data &amp; Parameter'!$E$19)*'Data &amp; Parameter'!$E$20*'Data &amp; Parameter'!$E$37*R3023</f>
        <v>0.51946170055713459</v>
      </c>
      <c r="T3023" s="28">
        <f t="shared" si="47"/>
        <v>1.0389289133929067</v>
      </c>
    </row>
    <row r="3024" spans="1:20" ht="15.75" customHeight="1" x14ac:dyDescent="0.35">
      <c r="A3024">
        <v>3017</v>
      </c>
      <c r="B3024" s="76">
        <v>44247.464259259257</v>
      </c>
      <c r="C3024" s="1" t="s">
        <v>9561</v>
      </c>
      <c r="D3024" s="76">
        <v>44247.46471064815</v>
      </c>
      <c r="E3024" s="1" t="s">
        <v>9562</v>
      </c>
      <c r="F3024" s="1" t="s">
        <v>9563</v>
      </c>
      <c r="G3024" s="1" t="s">
        <v>123</v>
      </c>
      <c r="H3024" s="1" t="s">
        <v>124</v>
      </c>
      <c r="I3024" s="1" t="s">
        <v>125</v>
      </c>
      <c r="J3024" s="1" t="s">
        <v>9451</v>
      </c>
      <c r="K3024" s="1" t="s">
        <v>9497</v>
      </c>
      <c r="L3024">
        <f>ROUNDUP(IF(B3024&gt;$D$4,0,($D$4-B3024+1)/365),0)</f>
        <v>0</v>
      </c>
      <c r="M3024">
        <f>ROUNDUP(IF(B3024&gt;$D$5,0,($D$5-B3024+1)/365),0)</f>
        <v>1</v>
      </c>
      <c r="N3024" s="28">
        <f>IF(OR(L3024=1,M3024=1),IF(B3024+364&lt;=$D$5,(B3024+364-$D$4+1)/365,IF(B3024&gt;$D$4,($D$5-B3024+1)/365,$D$6/365)),0)</f>
        <v>0.1494129883308021</v>
      </c>
      <c r="O3024" s="28">
        <f>'Data &amp; Parameter'!$E$16*'Data &amp; Parameter'!$E$17*('Data &amp; Parameter'!$E$18+'Data &amp; Parameter'!$E$19)*'Data &amp; Parameter'!$E$20*'Data &amp; Parameter'!$E$37*N3024</f>
        <v>0.51946478743317726</v>
      </c>
      <c r="P3024">
        <f>ROUNDUP(IF(D3024&gt;$D$4,0,($D$4-D3024+1)/365),0)</f>
        <v>0</v>
      </c>
      <c r="Q3024">
        <f>ROUNDUP(IF(D3024&gt;$D$5,0,($D$5-D3024+1)/365),0)</f>
        <v>1</v>
      </c>
      <c r="R3024" s="28">
        <f>IF(OR(P3024=1,Q3024=1),IF(D3024+364&lt;=$D$5,(D3024+364-$D$4+1)/365,IF(D3024&gt;$D$4,($D$5-D3024+1)/365,$D$6/365)),0)</f>
        <v>0.14941175164890472</v>
      </c>
      <c r="S3024" s="28">
        <f>'Data &amp; Parameter'!$E$16*'Data &amp; Parameter'!$E$17*('Data &amp; Parameter'!$E$18+'Data &amp; Parameter'!$E$19)*'Data &amp; Parameter'!$E$20*'Data &amp; Parameter'!$E$37*R3024</f>
        <v>0.51946048785583709</v>
      </c>
      <c r="T3024" s="28">
        <f t="shared" si="47"/>
        <v>1.0389252752890143</v>
      </c>
    </row>
    <row r="3025" spans="1:20" ht="15.75" customHeight="1" x14ac:dyDescent="0.35">
      <c r="A3025">
        <v>3018</v>
      </c>
      <c r="B3025" s="76">
        <v>44247.464618055557</v>
      </c>
      <c r="C3025" s="1" t="s">
        <v>9564</v>
      </c>
      <c r="D3025" s="76">
        <v>44247.465636574074</v>
      </c>
      <c r="E3025" s="1" t="s">
        <v>9565</v>
      </c>
      <c r="F3025" s="1" t="s">
        <v>9566</v>
      </c>
      <c r="G3025" s="1" t="s">
        <v>123</v>
      </c>
      <c r="H3025" s="1" t="s">
        <v>124</v>
      </c>
      <c r="I3025" s="1" t="s">
        <v>125</v>
      </c>
      <c r="J3025" s="1" t="s">
        <v>9415</v>
      </c>
      <c r="K3025" s="1" t="s">
        <v>9497</v>
      </c>
      <c r="L3025">
        <f>ROUNDUP(IF(B3025&gt;$D$4,0,($D$4-B3025+1)/365),0)</f>
        <v>0</v>
      </c>
      <c r="M3025">
        <f>ROUNDUP(IF(B3025&gt;$D$5,0,($D$5-B3025+1)/365),0)</f>
        <v>1</v>
      </c>
      <c r="N3025" s="28">
        <f>IF(OR(L3025=1,M3025=1),IF(B3025+364&lt;=$D$5,(B3025+364-$D$4+1)/365,IF(B3025&gt;$D$4,($D$5-B3025+1)/365,$D$6/365)),0)</f>
        <v>0.14941200532724008</v>
      </c>
      <c r="O3025" s="28">
        <f>'Data &amp; Parameter'!$E$16*'Data &amp; Parameter'!$E$17*('Data &amp; Parameter'!$E$18+'Data &amp; Parameter'!$E$19)*'Data &amp; Parameter'!$E$20*'Data &amp; Parameter'!$E$37*N3025</f>
        <v>0.5194613698204108</v>
      </c>
      <c r="P3025">
        <f>ROUNDUP(IF(D3025&gt;$D$4,0,($D$4-D3025+1)/365),0)</f>
        <v>0</v>
      </c>
      <c r="Q3025">
        <f>ROUNDUP(IF(D3025&gt;$D$5,0,($D$5-D3025+1)/365),0)</f>
        <v>1</v>
      </c>
      <c r="R3025" s="28">
        <f>IF(OR(P3025=1,Q3025=1),IF(D3025+364&lt;=$D$5,(D3025+364-$D$4+1)/365,IF(D3025&gt;$D$4,($D$5-D3025+1)/365,$D$6/365)),0)</f>
        <v>0.14940921486555103</v>
      </c>
      <c r="S3025" s="28">
        <f>'Data &amp; Parameter'!$E$16*'Data &amp; Parameter'!$E$17*('Data &amp; Parameter'!$E$18+'Data &amp; Parameter'!$E$19)*'Data &amp; Parameter'!$E$20*'Data &amp; Parameter'!$E$37*R3025</f>
        <v>0.51945166821010003</v>
      </c>
      <c r="T3025" s="28">
        <f t="shared" si="47"/>
        <v>1.0389130380305107</v>
      </c>
    </row>
    <row r="3026" spans="1:20" ht="15.75" customHeight="1" x14ac:dyDescent="0.35">
      <c r="A3026">
        <v>3019</v>
      </c>
      <c r="B3026" s="76">
        <v>44247.465046296296</v>
      </c>
      <c r="C3026" s="1" t="s">
        <v>9567</v>
      </c>
      <c r="D3026" s="76">
        <v>44247.465787037036</v>
      </c>
      <c r="E3026" s="1" t="s">
        <v>9568</v>
      </c>
      <c r="F3026" s="1" t="s">
        <v>9569</v>
      </c>
      <c r="G3026" s="1" t="s">
        <v>123</v>
      </c>
      <c r="H3026" s="1" t="s">
        <v>124</v>
      </c>
      <c r="I3026" s="1" t="s">
        <v>125</v>
      </c>
      <c r="J3026" s="1" t="s">
        <v>9415</v>
      </c>
      <c r="K3026" s="1" t="s">
        <v>9497</v>
      </c>
      <c r="L3026">
        <f>ROUNDUP(IF(B3026&gt;$D$4,0,($D$4-B3026+1)/365),0)</f>
        <v>0</v>
      </c>
      <c r="M3026">
        <f>ROUNDUP(IF(B3026&gt;$D$5,0,($D$5-B3026+1)/365),0)</f>
        <v>1</v>
      </c>
      <c r="N3026" s="28">
        <f>IF(OR(L3026=1,M3026=1),IF(B3026+364&lt;=$D$5,(B3026+364-$D$4+1)/365,IF(B3026&gt;$D$4,($D$5-B3026+1)/365,$D$6/365)),0)</f>
        <v>0.14941083206494152</v>
      </c>
      <c r="O3026" s="28">
        <f>'Data &amp; Parameter'!$E$16*'Data &amp; Parameter'!$E$17*('Data &amp; Parameter'!$E$18+'Data &amp; Parameter'!$E$19)*'Data &amp; Parameter'!$E$20*'Data &amp; Parameter'!$E$37*N3026</f>
        <v>0.51945729073426616</v>
      </c>
      <c r="P3026">
        <f>ROUNDUP(IF(D3026&gt;$D$4,0,($D$4-D3026+1)/365),0)</f>
        <v>0</v>
      </c>
      <c r="Q3026">
        <f>ROUNDUP(IF(D3026&gt;$D$5,0,($D$5-D3026+1)/365),0)</f>
        <v>1</v>
      </c>
      <c r="R3026" s="28">
        <f>IF(OR(P3026=1,Q3026=1),IF(D3026+364&lt;=$D$5,(D3026+364-$D$4+1)/365,IF(D3026&gt;$D$4,($D$5-D3026+1)/365,$D$6/365)),0)</f>
        <v>0.14940880263825856</v>
      </c>
      <c r="S3026" s="28">
        <f>'Data &amp; Parameter'!$E$16*'Data &amp; Parameter'!$E$17*('Data &amp; Parameter'!$E$18+'Data &amp; Parameter'!$E$19)*'Data &amp; Parameter'!$E$20*'Data &amp; Parameter'!$E$37*R3026</f>
        <v>0.51945023501767651</v>
      </c>
      <c r="T3026" s="28">
        <f t="shared" si="47"/>
        <v>1.0389075257519427</v>
      </c>
    </row>
    <row r="3027" spans="1:20" ht="15.75" customHeight="1" x14ac:dyDescent="0.35">
      <c r="A3027">
        <v>3020</v>
      </c>
      <c r="B3027" s="76">
        <v>44247.466724537036</v>
      </c>
      <c r="C3027" s="1" t="s">
        <v>9570</v>
      </c>
      <c r="D3027" s="76">
        <v>44247.467222222222</v>
      </c>
      <c r="E3027" s="1" t="s">
        <v>9571</v>
      </c>
      <c r="F3027" s="1" t="s">
        <v>9572</v>
      </c>
      <c r="G3027" s="1" t="s">
        <v>123</v>
      </c>
      <c r="H3027" s="1" t="s">
        <v>124</v>
      </c>
      <c r="I3027" s="1" t="s">
        <v>125</v>
      </c>
      <c r="J3027" s="1" t="s">
        <v>9415</v>
      </c>
      <c r="K3027" s="1" t="s">
        <v>9573</v>
      </c>
      <c r="L3027">
        <f>ROUNDUP(IF(B3027&gt;$D$4,0,($D$4-B3027+1)/365),0)</f>
        <v>0</v>
      </c>
      <c r="M3027">
        <f>ROUNDUP(IF(B3027&gt;$D$5,0,($D$5-B3027+1)/365),0)</f>
        <v>1</v>
      </c>
      <c r="N3027" s="28">
        <f>IF(OR(L3027=1,M3027=1),IF(B3027+364&lt;=$D$5,(B3027+364-$D$4+1)/365,IF(B3027&gt;$D$4,($D$5-B3027+1)/365,$D$6/365)),0)</f>
        <v>0.14940623414510548</v>
      </c>
      <c r="O3027" s="28">
        <f>'Data &amp; Parameter'!$E$16*'Data &amp; Parameter'!$E$17*('Data &amp; Parameter'!$E$18+'Data &amp; Parameter'!$E$19)*'Data &amp; Parameter'!$E$20*'Data &amp; Parameter'!$E$37*N3027</f>
        <v>0.51944130512634179</v>
      </c>
      <c r="P3027">
        <f>ROUNDUP(IF(D3027&gt;$D$4,0,($D$4-D3027+1)/365),0)</f>
        <v>0</v>
      </c>
      <c r="Q3027">
        <f>ROUNDUP(IF(D3027&gt;$D$5,0,($D$5-D3027+1)/365),0)</f>
        <v>1</v>
      </c>
      <c r="R3027" s="28">
        <f>IF(OR(P3027=1,Q3027=1),IF(D3027+364&lt;=$D$5,(D3027+364-$D$4+1)/365,IF(D3027&gt;$D$4,($D$5-D3027+1)/365,$D$6/365)),0)</f>
        <v>0.14940487062405039</v>
      </c>
      <c r="S3027" s="28">
        <f>'Data &amp; Parameter'!$E$16*'Data &amp; Parameter'!$E$17*('Data &amp; Parameter'!$E$18+'Data &amp; Parameter'!$E$19)*'Data &amp; Parameter'!$E$20*'Data &amp; Parameter'!$E$37*R3027</f>
        <v>0.51943656456674947</v>
      </c>
      <c r="T3027" s="28">
        <f t="shared" si="47"/>
        <v>1.0388778696930911</v>
      </c>
    </row>
    <row r="3028" spans="1:20" ht="15.75" customHeight="1" x14ac:dyDescent="0.35">
      <c r="A3028">
        <v>3021</v>
      </c>
      <c r="B3028" s="76">
        <v>44247.468541666662</v>
      </c>
      <c r="C3028" s="1" t="s">
        <v>9574</v>
      </c>
      <c r="D3028" s="76">
        <v>44247.469224537039</v>
      </c>
      <c r="E3028" s="1" t="s">
        <v>9575</v>
      </c>
      <c r="F3028" s="1" t="s">
        <v>9576</v>
      </c>
      <c r="G3028" s="1" t="s">
        <v>123</v>
      </c>
      <c r="H3028" s="1" t="s">
        <v>124</v>
      </c>
      <c r="I3028" s="1" t="s">
        <v>125</v>
      </c>
      <c r="J3028" s="1" t="s">
        <v>9415</v>
      </c>
      <c r="K3028" s="1" t="s">
        <v>9497</v>
      </c>
      <c r="L3028">
        <f>ROUNDUP(IF(B3028&gt;$D$4,0,($D$4-B3028+1)/365),0)</f>
        <v>0</v>
      </c>
      <c r="M3028">
        <f>ROUNDUP(IF(B3028&gt;$D$5,0,($D$5-B3028+1)/365),0)</f>
        <v>1</v>
      </c>
      <c r="N3028" s="28">
        <f>IF(OR(L3028=1,M3028=1),IF(B3028+364&lt;=$D$5,(B3028+364-$D$4+1)/365,IF(B3028&gt;$D$4,($D$5-B3028+1)/365,$D$6/365)),0)</f>
        <v>0.14940125570777638</v>
      </c>
      <c r="O3028" s="28">
        <f>'Data &amp; Parameter'!$E$16*'Data &amp; Parameter'!$E$17*('Data &amp; Parameter'!$E$18+'Data &amp; Parameter'!$E$19)*'Data &amp; Parameter'!$E$20*'Data &amp; Parameter'!$E$37*N3028</f>
        <v>0.51942399657159166</v>
      </c>
      <c r="P3028">
        <f>ROUNDUP(IF(D3028&gt;$D$4,0,($D$4-D3028+1)/365),0)</f>
        <v>0</v>
      </c>
      <c r="Q3028">
        <f>ROUNDUP(IF(D3028&gt;$D$5,0,($D$5-D3028+1)/365),0)</f>
        <v>1</v>
      </c>
      <c r="R3028" s="28">
        <f>IF(OR(P3028=1,Q3028=1),IF(D3028+364&lt;=$D$5,(D3028+364-$D$4+1)/365,IF(D3028&gt;$D$4,($D$5-D3028+1)/365,$D$6/365)),0)</f>
        <v>0.14939938483003062</v>
      </c>
      <c r="S3028" s="28">
        <f>'Data &amp; Parameter'!$E$16*'Data &amp; Parameter'!$E$17*('Data &amp; Parameter'!$E$18+'Data &amp; Parameter'!$E$19)*'Data &amp; Parameter'!$E$20*'Data &amp; Parameter'!$E$37*R3028</f>
        <v>0.51941749208278265</v>
      </c>
      <c r="T3028" s="28">
        <f t="shared" si="47"/>
        <v>1.0388414886543744</v>
      </c>
    </row>
    <row r="3029" spans="1:20" ht="15.75" customHeight="1" x14ac:dyDescent="0.35">
      <c r="A3029">
        <v>3022</v>
      </c>
      <c r="B3029" s="76">
        <v>44247.469305555554</v>
      </c>
      <c r="C3029" s="1" t="s">
        <v>9577</v>
      </c>
      <c r="D3029" s="76">
        <v>44247.470347222217</v>
      </c>
      <c r="E3029" s="1" t="s">
        <v>9578</v>
      </c>
      <c r="F3029" s="1" t="s">
        <v>9579</v>
      </c>
      <c r="G3029" s="1" t="s">
        <v>123</v>
      </c>
      <c r="H3029" s="1" t="s">
        <v>124</v>
      </c>
      <c r="I3029" s="1" t="s">
        <v>125</v>
      </c>
      <c r="J3029" s="1" t="s">
        <v>9415</v>
      </c>
      <c r="K3029" s="1" t="s">
        <v>9580</v>
      </c>
      <c r="L3029">
        <f>ROUNDUP(IF(B3029&gt;$D$4,0,($D$4-B3029+1)/365),0)</f>
        <v>0</v>
      </c>
      <c r="M3029">
        <f>ROUNDUP(IF(B3029&gt;$D$5,0,($D$5-B3029+1)/365),0)</f>
        <v>1</v>
      </c>
      <c r="N3029" s="28">
        <f>IF(OR(L3029=1,M3029=1),IF(B3029+364&lt;=$D$5,(B3029+364-$D$4+1)/365,IF(B3029&gt;$D$4,($D$5-B3029+1)/365,$D$6/365)),0)</f>
        <v>0.14939916286149463</v>
      </c>
      <c r="O3029" s="28">
        <f>'Data &amp; Parameter'!$E$16*'Data &amp; Parameter'!$E$17*('Data &amp; Parameter'!$E$18+'Data &amp; Parameter'!$E$19)*'Data &amp; Parameter'!$E$20*'Data &amp; Parameter'!$E$37*N3029</f>
        <v>0.51941672036380659</v>
      </c>
      <c r="P3029">
        <f>ROUNDUP(IF(D3029&gt;$D$4,0,($D$4-D3029+1)/365),0)</f>
        <v>0</v>
      </c>
      <c r="Q3029">
        <f>ROUNDUP(IF(D3029&gt;$D$5,0,($D$5-D3029+1)/365),0)</f>
        <v>1</v>
      </c>
      <c r="R3029" s="28">
        <f>IF(OR(P3029=1,Q3029=1),IF(D3029+364&lt;=$D$5,(D3029+364-$D$4+1)/365,IF(D3029&gt;$D$4,($D$5-D3029+1)/365,$D$6/365)),0)</f>
        <v>0.14939630898022674</v>
      </c>
      <c r="S3029" s="28">
        <f>'Data &amp; Parameter'!$E$16*'Data &amp; Parameter'!$E$17*('Data &amp; Parameter'!$E$18+'Data &amp; Parameter'!$E$19)*'Data &amp; Parameter'!$E$20*'Data &amp; Parameter'!$E$37*R3029</f>
        <v>0.5194067982623698</v>
      </c>
      <c r="T3029" s="28">
        <f t="shared" si="47"/>
        <v>1.0388235186261765</v>
      </c>
    </row>
    <row r="3030" spans="1:20" ht="15.75" customHeight="1" x14ac:dyDescent="0.35">
      <c r="A3030">
        <v>3023</v>
      </c>
      <c r="B3030" s="76">
        <v>44247.471921296295</v>
      </c>
      <c r="C3030" s="1" t="s">
        <v>9581</v>
      </c>
      <c r="D3030" s="76">
        <v>44247.472442129627</v>
      </c>
      <c r="E3030" s="1" t="s">
        <v>9582</v>
      </c>
      <c r="F3030" s="1" t="s">
        <v>9583</v>
      </c>
      <c r="G3030" s="1" t="s">
        <v>123</v>
      </c>
      <c r="H3030" s="1" t="s">
        <v>124</v>
      </c>
      <c r="I3030" s="1" t="s">
        <v>125</v>
      </c>
      <c r="J3030" s="1" t="s">
        <v>9415</v>
      </c>
      <c r="K3030" s="1" t="s">
        <v>9497</v>
      </c>
      <c r="L3030">
        <f>ROUNDUP(IF(B3030&gt;$D$4,0,($D$4-B3030+1)/365),0)</f>
        <v>0</v>
      </c>
      <c r="M3030">
        <f>ROUNDUP(IF(B3030&gt;$D$5,0,($D$5-B3030+1)/365),0)</f>
        <v>1</v>
      </c>
      <c r="N3030" s="28">
        <f>IF(OR(L3030=1,M3030=1),IF(B3030+364&lt;=$D$5,(B3030+364-$D$4+1)/365,IF(B3030&gt;$D$4,($D$5-B3030+1)/365,$D$6/365)),0)</f>
        <v>0.14939199644850554</v>
      </c>
      <c r="O3030" s="28">
        <f>'Data &amp; Parameter'!$E$16*'Data &amp; Parameter'!$E$17*('Data &amp; Parameter'!$E$18+'Data &amp; Parameter'!$E$19)*'Data &amp; Parameter'!$E$20*'Data &amp; Parameter'!$E$37*N3030</f>
        <v>0.51939180486454761</v>
      </c>
      <c r="P3030">
        <f>ROUNDUP(IF(D3030&gt;$D$4,0,($D$4-D3030+1)/365),0)</f>
        <v>0</v>
      </c>
      <c r="Q3030">
        <f>ROUNDUP(IF(D3030&gt;$D$5,0,($D$5-D3030+1)/365),0)</f>
        <v>1</v>
      </c>
      <c r="R3030" s="28">
        <f>IF(OR(P3030=1,Q3030=1),IF(D3030+364&lt;=$D$5,(D3030+364-$D$4+1)/365,IF(D3030&gt;$D$4,($D$5-D3030+1)/365,$D$6/365)),0)</f>
        <v>0.14939056950787158</v>
      </c>
      <c r="S3030" s="28">
        <f>'Data &amp; Parameter'!$E$16*'Data &amp; Parameter'!$E$17*('Data &amp; Parameter'!$E$18+'Data &amp; Parameter'!$E$19)*'Data &amp; Parameter'!$E$20*'Data &amp; Parameter'!$E$37*R3030</f>
        <v>0.51938684381382916</v>
      </c>
      <c r="T3030" s="28">
        <f t="shared" si="47"/>
        <v>1.0387786486783768</v>
      </c>
    </row>
    <row r="3031" spans="1:20" ht="15.75" customHeight="1" x14ac:dyDescent="0.35">
      <c r="A3031">
        <v>3024</v>
      </c>
      <c r="B3031" s="76">
        <v>44247.473217592589</v>
      </c>
      <c r="C3031" s="1" t="s">
        <v>9584</v>
      </c>
      <c r="D3031" s="76">
        <v>44247.473750000005</v>
      </c>
      <c r="E3031" s="1" t="s">
        <v>9585</v>
      </c>
      <c r="F3031" s="1" t="s">
        <v>9586</v>
      </c>
      <c r="G3031" s="1" t="s">
        <v>123</v>
      </c>
      <c r="H3031" s="1" t="s">
        <v>124</v>
      </c>
      <c r="I3031" s="1" t="s">
        <v>125</v>
      </c>
      <c r="J3031" s="1" t="s">
        <v>9415</v>
      </c>
      <c r="K3031" s="1" t="s">
        <v>9560</v>
      </c>
      <c r="L3031">
        <f>ROUNDUP(IF(B3031&gt;$D$4,0,($D$4-B3031+1)/365),0)</f>
        <v>0</v>
      </c>
      <c r="M3031">
        <f>ROUNDUP(IF(B3031&gt;$D$5,0,($D$5-B3031+1)/365),0)</f>
        <v>1</v>
      </c>
      <c r="N3031" s="28">
        <f>IF(OR(L3031=1,M3031=1),IF(B3031+364&lt;=$D$5,(B3031+364-$D$4+1)/365,IF(B3031&gt;$D$4,($D$5-B3031+1)/365,$D$6/365)),0)</f>
        <v>0.14938844495181039</v>
      </c>
      <c r="O3031" s="28">
        <f>'Data &amp; Parameter'!$E$16*'Data &amp; Parameter'!$E$17*('Data &amp; Parameter'!$E$18+'Data &amp; Parameter'!$E$19)*'Data &amp; Parameter'!$E$20*'Data &amp; Parameter'!$E$37*N3031</f>
        <v>0.51937945736051583</v>
      </c>
      <c r="P3031">
        <f>ROUNDUP(IF(D3031&gt;$D$4,0,($D$4-D3031+1)/365),0)</f>
        <v>0</v>
      </c>
      <c r="Q3031">
        <f>ROUNDUP(IF(D3031&gt;$D$5,0,($D$5-D3031+1)/365),0)</f>
        <v>1</v>
      </c>
      <c r="R3031" s="28">
        <f>IF(OR(P3031=1,Q3031=1),IF(D3031+364&lt;=$D$5,(D3031+364-$D$4+1)/365,IF(D3031&gt;$D$4,($D$5-D3031+1)/365,$D$6/365)),0)</f>
        <v>0.14938698630135711</v>
      </c>
      <c r="S3031" s="28">
        <f>'Data &amp; Parameter'!$E$16*'Data &amp; Parameter'!$E$17*('Data &amp; Parameter'!$E$18+'Data &amp; Parameter'!$E$19)*'Data &amp; Parameter'!$E$20*'Data &amp; Parameter'!$E$37*R3031</f>
        <v>0.51937438606413044</v>
      </c>
      <c r="T3031" s="28">
        <f t="shared" si="47"/>
        <v>1.0387538434246464</v>
      </c>
    </row>
    <row r="3032" spans="1:20" ht="15.75" customHeight="1" x14ac:dyDescent="0.35">
      <c r="A3032">
        <v>3025</v>
      </c>
      <c r="B3032" s="76">
        <v>44247.475543981476</v>
      </c>
      <c r="C3032" s="1" t="s">
        <v>9587</v>
      </c>
      <c r="D3032" s="76">
        <v>44247.476770833338</v>
      </c>
      <c r="E3032" s="1" t="s">
        <v>9588</v>
      </c>
      <c r="F3032" s="1" t="s">
        <v>9589</v>
      </c>
      <c r="G3032" s="1" t="s">
        <v>123</v>
      </c>
      <c r="H3032" s="1" t="s">
        <v>124</v>
      </c>
      <c r="I3032" s="1" t="s">
        <v>125</v>
      </c>
      <c r="J3032" s="1" t="s">
        <v>9415</v>
      </c>
      <c r="K3032" s="1" t="s">
        <v>9590</v>
      </c>
      <c r="L3032">
        <f>ROUNDUP(IF(B3032&gt;$D$4,0,($D$4-B3032+1)/365),0)</f>
        <v>0</v>
      </c>
      <c r="M3032">
        <f>ROUNDUP(IF(B3032&gt;$D$5,0,($D$5-B3032+1)/365),0)</f>
        <v>1</v>
      </c>
      <c r="N3032" s="28">
        <f>IF(OR(L3032=1,M3032=1),IF(B3032+364&lt;=$D$5,(B3032+364-$D$4+1)/365,IF(B3032&gt;$D$4,($D$5-B3032+1)/365,$D$6/365)),0)</f>
        <v>0.14938207128362679</v>
      </c>
      <c r="O3032" s="28">
        <f>'Data &amp; Parameter'!$E$16*'Data &amp; Parameter'!$E$17*('Data &amp; Parameter'!$E$18+'Data &amp; Parameter'!$E$19)*'Data &amp; Parameter'!$E$20*'Data &amp; Parameter'!$E$37*N3032</f>
        <v>0.51935729800057562</v>
      </c>
      <c r="P3032">
        <f>ROUNDUP(IF(D3032&gt;$D$4,0,($D$4-D3032+1)/365),0)</f>
        <v>0</v>
      </c>
      <c r="Q3032">
        <f>ROUNDUP(IF(D3032&gt;$D$5,0,($D$5-D3032+1)/365),0)</f>
        <v>1</v>
      </c>
      <c r="R3032" s="28">
        <f>IF(OR(P3032=1,Q3032=1),IF(D3032+364&lt;=$D$5,(D3032+364-$D$4+1)/365,IF(D3032&gt;$D$4,($D$5-D3032+1)/365,$D$6/365)),0)</f>
        <v>0.14937871004564829</v>
      </c>
      <c r="S3032" s="28">
        <f>'Data &amp; Parameter'!$E$16*'Data &amp; Parameter'!$E$17*('Data &amp; Parameter'!$E$18+'Data &amp; Parameter'!$E$19)*'Data &amp; Parameter'!$E$20*'Data &amp; Parameter'!$E$37*R3032</f>
        <v>0.51934561196985285</v>
      </c>
      <c r="T3032" s="28">
        <f t="shared" si="47"/>
        <v>1.0387029099704286</v>
      </c>
    </row>
    <row r="3033" spans="1:20" ht="15.75" customHeight="1" x14ac:dyDescent="0.35">
      <c r="A3033">
        <v>3026</v>
      </c>
      <c r="B3033" s="76">
        <v>44247.47657407407</v>
      </c>
      <c r="C3033" s="1" t="s">
        <v>9591</v>
      </c>
      <c r="D3033" s="76">
        <v>44247.477060185185</v>
      </c>
      <c r="E3033" s="1" t="s">
        <v>9592</v>
      </c>
      <c r="F3033" s="1" t="s">
        <v>9593</v>
      </c>
      <c r="G3033" s="1" t="s">
        <v>123</v>
      </c>
      <c r="H3033" s="1" t="s">
        <v>124</v>
      </c>
      <c r="I3033" s="1" t="s">
        <v>125</v>
      </c>
      <c r="J3033" s="1" t="s">
        <v>9415</v>
      </c>
      <c r="K3033" s="1" t="s">
        <v>9560</v>
      </c>
      <c r="L3033">
        <f>ROUNDUP(IF(B3033&gt;$D$4,0,($D$4-B3033+1)/365),0)</f>
        <v>0</v>
      </c>
      <c r="M3033">
        <f>ROUNDUP(IF(B3033&gt;$D$5,0,($D$5-B3033+1)/365),0)</f>
        <v>1</v>
      </c>
      <c r="N3033" s="28">
        <f>IF(OR(L3033=1,M3033=1),IF(B3033+364&lt;=$D$5,(B3033+364-$D$4+1)/365,IF(B3033&gt;$D$4,($D$5-B3033+1)/365,$D$6/365)),0)</f>
        <v>0.14937924911213835</v>
      </c>
      <c r="O3033" s="28">
        <f>'Data &amp; Parameter'!$E$16*'Data &amp; Parameter'!$E$17*('Data &amp; Parameter'!$E$18+'Data &amp; Parameter'!$E$19)*'Data &amp; Parameter'!$E$20*'Data &amp; Parameter'!$E$37*N3033</f>
        <v>0.51934748614466719</v>
      </c>
      <c r="P3033">
        <f>ROUNDUP(IF(D3033&gt;$D$4,0,($D$4-D3033+1)/365),0)</f>
        <v>0</v>
      </c>
      <c r="Q3033">
        <f>ROUNDUP(IF(D3033&gt;$D$5,0,($D$5-D3033+1)/365),0)</f>
        <v>1</v>
      </c>
      <c r="R3033" s="28">
        <f>IF(OR(P3033=1,Q3033=1),IF(D3033+364&lt;=$D$5,(D3033+364-$D$4+1)/365,IF(D3033&gt;$D$4,($D$5-D3033+1)/365,$D$6/365)),0)</f>
        <v>0.14937791730086272</v>
      </c>
      <c r="S3033" s="28">
        <f>'Data &amp; Parameter'!$E$16*'Data &amp; Parameter'!$E$17*('Data &amp; Parameter'!$E$18+'Data &amp; Parameter'!$E$19)*'Data &amp; Parameter'!$E$20*'Data &amp; Parameter'!$E$37*R3033</f>
        <v>0.51934285583060336</v>
      </c>
      <c r="T3033" s="28">
        <f t="shared" si="47"/>
        <v>1.0386903419752707</v>
      </c>
    </row>
    <row r="3034" spans="1:20" ht="15.75" customHeight="1" x14ac:dyDescent="0.35">
      <c r="A3034">
        <v>3027</v>
      </c>
      <c r="B3034" s="76">
        <v>44247.478113425925</v>
      </c>
      <c r="C3034" s="1" t="s">
        <v>9594</v>
      </c>
      <c r="D3034" s="76">
        <v>44247.479699074072</v>
      </c>
      <c r="E3034" s="1" t="s">
        <v>9595</v>
      </c>
      <c r="F3034" s="1" t="s">
        <v>9596</v>
      </c>
      <c r="G3034" s="1" t="s">
        <v>123</v>
      </c>
      <c r="H3034" s="1" t="s">
        <v>124</v>
      </c>
      <c r="I3034" s="1" t="s">
        <v>125</v>
      </c>
      <c r="J3034" s="1" t="s">
        <v>9451</v>
      </c>
      <c r="K3034" s="1" t="s">
        <v>9451</v>
      </c>
      <c r="L3034">
        <f>ROUNDUP(IF(B3034&gt;$D$4,0,($D$4-B3034+1)/365),0)</f>
        <v>0</v>
      </c>
      <c r="M3034">
        <f>ROUNDUP(IF(B3034&gt;$D$5,0,($D$5-B3034+1)/365),0)</f>
        <v>1</v>
      </c>
      <c r="N3034" s="28">
        <f>IF(OR(L3034=1,M3034=1),IF(B3034+364&lt;=$D$5,(B3034+364-$D$4+1)/365,IF(B3034&gt;$D$4,($D$5-B3034+1)/365,$D$6/365)),0)</f>
        <v>0.14937503170979541</v>
      </c>
      <c r="O3034" s="28">
        <f>'Data &amp; Parameter'!$E$16*'Data &amp; Parameter'!$E$17*('Data &amp; Parameter'!$E$18+'Data &amp; Parameter'!$E$19)*'Data &amp; Parameter'!$E$20*'Data &amp; Parameter'!$E$37*N3034</f>
        <v>0.5193328234835688</v>
      </c>
      <c r="P3034">
        <f>ROUNDUP(IF(D3034&gt;$D$4,0,($D$4-D3034+1)/365),0)</f>
        <v>0</v>
      </c>
      <c r="Q3034">
        <f>ROUNDUP(IF(D3034&gt;$D$5,0,($D$5-D3034+1)/365),0)</f>
        <v>1</v>
      </c>
      <c r="R3034" s="28">
        <f>IF(OR(P3034=1,Q3034=1),IF(D3034+364&lt;=$D$5,(D3034+364-$D$4+1)/365,IF(D3034&gt;$D$4,($D$5-D3034+1)/365,$D$6/365)),0)</f>
        <v>0.14937068746829477</v>
      </c>
      <c r="S3034" s="28">
        <f>'Data &amp; Parameter'!$E$16*'Data &amp; Parameter'!$E$17*('Data &amp; Parameter'!$E$18+'Data &amp; Parameter'!$E$19)*'Data &amp; Parameter'!$E$20*'Data &amp; Parameter'!$E$37*R3034</f>
        <v>0.51931771984021824</v>
      </c>
      <c r="T3034" s="28">
        <f t="shared" si="47"/>
        <v>1.0386505433237869</v>
      </c>
    </row>
    <row r="3035" spans="1:20" ht="15.75" customHeight="1" x14ac:dyDescent="0.35">
      <c r="A3035">
        <v>3028</v>
      </c>
      <c r="B3035" s="76">
        <v>44247.478958333333</v>
      </c>
      <c r="C3035" s="1" t="s">
        <v>9597</v>
      </c>
      <c r="D3035" s="76">
        <v>44247.480798611112</v>
      </c>
      <c r="E3035" s="1" t="s">
        <v>9598</v>
      </c>
      <c r="F3035" s="1" t="s">
        <v>9599</v>
      </c>
      <c r="G3035" s="1" t="s">
        <v>123</v>
      </c>
      <c r="H3035" s="1" t="s">
        <v>124</v>
      </c>
      <c r="I3035" s="1" t="s">
        <v>125</v>
      </c>
      <c r="J3035" s="1" t="s">
        <v>9415</v>
      </c>
      <c r="K3035" s="1" t="s">
        <v>9415</v>
      </c>
      <c r="L3035">
        <f>ROUNDUP(IF(B3035&gt;$D$4,0,($D$4-B3035+1)/365),0)</f>
        <v>0</v>
      </c>
      <c r="M3035">
        <f>ROUNDUP(IF(B3035&gt;$D$5,0,($D$5-B3035+1)/365),0)</f>
        <v>1</v>
      </c>
      <c r="N3035" s="28">
        <f>IF(OR(L3035=1,M3035=1),IF(B3035+364&lt;=$D$5,(B3035+364-$D$4+1)/365,IF(B3035&gt;$D$4,($D$5-B3035+1)/365,$D$6/365)),0)</f>
        <v>0.14937271689497769</v>
      </c>
      <c r="O3035" s="28">
        <f>'Data &amp; Parameter'!$E$16*'Data &amp; Parameter'!$E$17*('Data &amp; Parameter'!$E$18+'Data &amp; Parameter'!$E$19)*'Data &amp; Parameter'!$E$20*'Data &amp; Parameter'!$E$37*N3035</f>
        <v>0.51932477555680778</v>
      </c>
      <c r="P3035">
        <f>ROUNDUP(IF(D3035&gt;$D$4,0,($D$4-D3035+1)/365),0)</f>
        <v>0</v>
      </c>
      <c r="Q3035">
        <f>ROUNDUP(IF(D3035&gt;$D$5,0,($D$5-D3035+1)/365),0)</f>
        <v>1</v>
      </c>
      <c r="R3035" s="28">
        <f>IF(OR(P3035=1,Q3035=1),IF(D3035+364&lt;=$D$5,(D3035+364-$D$4+1)/365,IF(D3035&gt;$D$4,($D$5-D3035+1)/365,$D$6/365)),0)</f>
        <v>0.14936767503804979</v>
      </c>
      <c r="S3035" s="28">
        <f>'Data &amp; Parameter'!$E$16*'Data &amp; Parameter'!$E$17*('Data &amp; Parameter'!$E$18+'Data &amp; Parameter'!$E$19)*'Data &amp; Parameter'!$E$20*'Data &amp; Parameter'!$E$37*R3035</f>
        <v>0.51930724651086224</v>
      </c>
      <c r="T3035" s="28">
        <f t="shared" si="47"/>
        <v>1.0386320220676701</v>
      </c>
    </row>
    <row r="3036" spans="1:20" ht="15.75" customHeight="1" x14ac:dyDescent="0.35">
      <c r="A3036">
        <v>3029</v>
      </c>
      <c r="B3036" s="76">
        <v>44247.480636574073</v>
      </c>
      <c r="C3036" s="1" t="s">
        <v>9600</v>
      </c>
      <c r="D3036" s="76">
        <v>44247.481319444443</v>
      </c>
      <c r="E3036" s="1" t="s">
        <v>9601</v>
      </c>
      <c r="F3036" s="1" t="s">
        <v>9602</v>
      </c>
      <c r="G3036" s="1" t="s">
        <v>123</v>
      </c>
      <c r="H3036" s="1" t="s">
        <v>124</v>
      </c>
      <c r="I3036" s="1" t="s">
        <v>125</v>
      </c>
      <c r="J3036" s="1" t="s">
        <v>9415</v>
      </c>
      <c r="K3036" s="1" t="s">
        <v>9573</v>
      </c>
      <c r="L3036">
        <f>ROUNDUP(IF(B3036&gt;$D$4,0,($D$4-B3036+1)/365),0)</f>
        <v>0</v>
      </c>
      <c r="M3036">
        <f>ROUNDUP(IF(B3036&gt;$D$5,0,($D$5-B3036+1)/365),0)</f>
        <v>1</v>
      </c>
      <c r="N3036" s="28">
        <f>IF(OR(L3036=1,M3036=1),IF(B3036+364&lt;=$D$5,(B3036+364-$D$4+1)/365,IF(B3036&gt;$D$4,($D$5-B3036+1)/365,$D$6/365)),0)</f>
        <v>0.14936811897514168</v>
      </c>
      <c r="O3036" s="28">
        <f>'Data &amp; Parameter'!$E$16*'Data &amp; Parameter'!$E$17*('Data &amp; Parameter'!$E$18+'Data &amp; Parameter'!$E$19)*'Data &amp; Parameter'!$E$20*'Data &amp; Parameter'!$E$37*N3036</f>
        <v>0.51930878994888352</v>
      </c>
      <c r="P3036">
        <f>ROUNDUP(IF(D3036&gt;$D$4,0,($D$4-D3036+1)/365),0)</f>
        <v>0</v>
      </c>
      <c r="Q3036">
        <f>ROUNDUP(IF(D3036&gt;$D$5,0,($D$5-D3036+1)/365),0)</f>
        <v>1</v>
      </c>
      <c r="R3036" s="28">
        <f>IF(OR(P3036=1,Q3036=1),IF(D3036+364&lt;=$D$5,(D3036+364-$D$4+1)/365,IF(D3036&gt;$D$4,($D$5-D3036+1)/365,$D$6/365)),0)</f>
        <v>0.14936624809741586</v>
      </c>
      <c r="S3036" s="28">
        <f>'Data &amp; Parameter'!$E$16*'Data &amp; Parameter'!$E$17*('Data &amp; Parameter'!$E$18+'Data &amp; Parameter'!$E$19)*'Data &amp; Parameter'!$E$20*'Data &amp; Parameter'!$E$37*R3036</f>
        <v>0.5193022854601439</v>
      </c>
      <c r="T3036" s="28">
        <f t="shared" si="47"/>
        <v>1.0386110754090274</v>
      </c>
    </row>
    <row r="3037" spans="1:20" ht="15.75" customHeight="1" x14ac:dyDescent="0.35">
      <c r="A3037">
        <v>3030</v>
      </c>
      <c r="B3037" s="76">
        <v>44247.482291666667</v>
      </c>
      <c r="C3037" s="1" t="s">
        <v>9603</v>
      </c>
      <c r="D3037" s="76">
        <v>44247.483206018514</v>
      </c>
      <c r="E3037" s="1" t="s">
        <v>9604</v>
      </c>
      <c r="F3037" s="1" t="s">
        <v>9605</v>
      </c>
      <c r="G3037" s="1" t="s">
        <v>123</v>
      </c>
      <c r="H3037" s="1" t="s">
        <v>124</v>
      </c>
      <c r="I3037" s="1" t="s">
        <v>125</v>
      </c>
      <c r="J3037" s="1" t="s">
        <v>9415</v>
      </c>
      <c r="K3037" s="1" t="s">
        <v>9497</v>
      </c>
      <c r="L3037">
        <f>ROUNDUP(IF(B3037&gt;$D$4,0,($D$4-B3037+1)/365),0)</f>
        <v>0</v>
      </c>
      <c r="M3037">
        <f>ROUNDUP(IF(B3037&gt;$D$5,0,($D$5-B3037+1)/365),0)</f>
        <v>1</v>
      </c>
      <c r="N3037" s="28">
        <f>IF(OR(L3037=1,M3037=1),IF(B3037+364&lt;=$D$5,(B3037+364-$D$4+1)/365,IF(B3037&gt;$D$4,($D$5-B3037+1)/365,$D$6/365)),0)</f>
        <v>0.14936358447488451</v>
      </c>
      <c r="O3037" s="28">
        <f>'Data &amp; Parameter'!$E$16*'Data &amp; Parameter'!$E$17*('Data &amp; Parameter'!$E$18+'Data &amp; Parameter'!$E$19)*'Data &amp; Parameter'!$E$20*'Data &amp; Parameter'!$E$37*N3037</f>
        <v>0.51929302483208539</v>
      </c>
      <c r="P3037">
        <f>ROUNDUP(IF(D3037&gt;$D$4,0,($D$4-D3037+1)/365),0)</f>
        <v>0</v>
      </c>
      <c r="Q3037">
        <f>ROUNDUP(IF(D3037&gt;$D$5,0,($D$5-D3037+1)/365),0)</f>
        <v>1</v>
      </c>
      <c r="R3037" s="28">
        <f>IF(OR(P3037=1,Q3037=1),IF(D3037+364&lt;=$D$5,(D3037+364-$D$4+1)/365,IF(D3037&gt;$D$4,($D$5-D3037+1)/365,$D$6/365)),0)</f>
        <v>0.14936107940133023</v>
      </c>
      <c r="S3037" s="28">
        <f>'Data &amp; Parameter'!$E$16*'Data &amp; Parameter'!$E$17*('Data &amp; Parameter'!$E$18+'Data &amp; Parameter'!$E$19)*'Data &amp; Parameter'!$E$20*'Data &amp; Parameter'!$E$37*R3037</f>
        <v>0.51928431543194609</v>
      </c>
      <c r="T3037" s="28">
        <f t="shared" si="47"/>
        <v>1.0385773402640315</v>
      </c>
    </row>
    <row r="3038" spans="1:20" ht="15.75" customHeight="1" x14ac:dyDescent="0.35">
      <c r="A3038">
        <v>3031</v>
      </c>
      <c r="B3038" s="76">
        <v>44247.482418981483</v>
      </c>
      <c r="C3038" s="1" t="s">
        <v>9606</v>
      </c>
      <c r="D3038" s="76">
        <v>44247.483206018514</v>
      </c>
      <c r="E3038" s="1" t="s">
        <v>9607</v>
      </c>
      <c r="F3038" s="1" t="s">
        <v>9608</v>
      </c>
      <c r="G3038" s="1" t="s">
        <v>123</v>
      </c>
      <c r="H3038" s="1" t="s">
        <v>124</v>
      </c>
      <c r="I3038" s="1" t="s">
        <v>125</v>
      </c>
      <c r="J3038" s="1" t="s">
        <v>9451</v>
      </c>
      <c r="K3038" s="1" t="s">
        <v>9451</v>
      </c>
      <c r="L3038">
        <f>ROUNDUP(IF(B3038&gt;$D$4,0,($D$4-B3038+1)/365),0)</f>
        <v>0</v>
      </c>
      <c r="M3038">
        <f>ROUNDUP(IF(B3038&gt;$D$5,0,($D$5-B3038+1)/365),0)</f>
        <v>1</v>
      </c>
      <c r="N3038" s="28">
        <f>IF(OR(L3038=1,M3038=1),IF(B3038+364&lt;=$D$5,(B3038+364-$D$4+1)/365,IF(B3038&gt;$D$4,($D$5-B3038+1)/365,$D$6/365)),0)</f>
        <v>0.14936323566717088</v>
      </c>
      <c r="O3038" s="28">
        <f>'Data &amp; Parameter'!$E$16*'Data &amp; Parameter'!$E$17*('Data &amp; Parameter'!$E$18+'Data &amp; Parameter'!$E$19)*'Data &amp; Parameter'!$E$20*'Data &amp; Parameter'!$E$37*N3038</f>
        <v>0.51929181213078779</v>
      </c>
      <c r="P3038">
        <f>ROUNDUP(IF(D3038&gt;$D$4,0,($D$4-D3038+1)/365),0)</f>
        <v>0</v>
      </c>
      <c r="Q3038">
        <f>ROUNDUP(IF(D3038&gt;$D$5,0,($D$5-D3038+1)/365),0)</f>
        <v>1</v>
      </c>
      <c r="R3038" s="28">
        <f>IF(OR(P3038=1,Q3038=1),IF(D3038+364&lt;=$D$5,(D3038+364-$D$4+1)/365,IF(D3038&gt;$D$4,($D$5-D3038+1)/365,$D$6/365)),0)</f>
        <v>0.14936107940133023</v>
      </c>
      <c r="S3038" s="28">
        <f>'Data &amp; Parameter'!$E$16*'Data &amp; Parameter'!$E$17*('Data &amp; Parameter'!$E$18+'Data &amp; Parameter'!$E$19)*'Data &amp; Parameter'!$E$20*'Data &amp; Parameter'!$E$37*R3038</f>
        <v>0.51928431543194609</v>
      </c>
      <c r="T3038" s="28">
        <f t="shared" si="47"/>
        <v>1.0385761275627339</v>
      </c>
    </row>
    <row r="3039" spans="1:20" ht="15.75" customHeight="1" x14ac:dyDescent="0.35">
      <c r="A3039">
        <v>3032</v>
      </c>
      <c r="B3039" s="76">
        <v>44247.485821759255</v>
      </c>
      <c r="C3039" s="1" t="s">
        <v>9609</v>
      </c>
      <c r="D3039" s="76">
        <v>44247.486585648148</v>
      </c>
      <c r="E3039" s="1" t="s">
        <v>9610</v>
      </c>
      <c r="F3039" s="1" t="s">
        <v>9611</v>
      </c>
      <c r="G3039" s="1" t="s">
        <v>123</v>
      </c>
      <c r="H3039" s="1" t="s">
        <v>124</v>
      </c>
      <c r="I3039" s="1" t="s">
        <v>125</v>
      </c>
      <c r="J3039" s="1" t="s">
        <v>9415</v>
      </c>
      <c r="K3039" s="1" t="s">
        <v>9497</v>
      </c>
      <c r="L3039">
        <f>ROUNDUP(IF(B3039&gt;$D$4,0,($D$4-B3039+1)/365),0)</f>
        <v>0</v>
      </c>
      <c r="M3039">
        <f>ROUNDUP(IF(B3039&gt;$D$5,0,($D$5-B3039+1)/365),0)</f>
        <v>1</v>
      </c>
      <c r="N3039" s="28">
        <f>IF(OR(L3039=1,M3039=1),IF(B3039+364&lt;=$D$5,(B3039+364-$D$4+1)/365,IF(B3039&gt;$D$4,($D$5-B3039+1)/365,$D$6/365)),0)</f>
        <v>0.14935391298834114</v>
      </c>
      <c r="O3039" s="28">
        <f>'Data &amp; Parameter'!$E$16*'Data &amp; Parameter'!$E$17*('Data &amp; Parameter'!$E$18+'Data &amp; Parameter'!$E$19)*'Data &amp; Parameter'!$E$20*'Data &amp; Parameter'!$E$37*N3039</f>
        <v>0.5192593999326871</v>
      </c>
      <c r="P3039">
        <f>ROUNDUP(IF(D3039&gt;$D$4,0,($D$4-D3039+1)/365),0)</f>
        <v>0</v>
      </c>
      <c r="Q3039">
        <f>ROUNDUP(IF(D3039&gt;$D$5,0,($D$5-D3039+1)/365),0)</f>
        <v>1</v>
      </c>
      <c r="R3039" s="28">
        <f>IF(OR(P3039=1,Q3039=1),IF(D3039+364&lt;=$D$5,(D3039+364-$D$4+1)/365,IF(D3039&gt;$D$4,($D$5-D3039+1)/365,$D$6/365)),0)</f>
        <v>0.14935182014205939</v>
      </c>
      <c r="S3039" s="28">
        <f>'Data &amp; Parameter'!$E$16*'Data &amp; Parameter'!$E$17*('Data &amp; Parameter'!$E$18+'Data &amp; Parameter'!$E$19)*'Data &amp; Parameter'!$E$20*'Data &amp; Parameter'!$E$37*R3039</f>
        <v>0.51925212372490204</v>
      </c>
      <c r="T3039" s="28">
        <f t="shared" si="47"/>
        <v>1.038511523657589</v>
      </c>
    </row>
    <row r="3040" spans="1:20" ht="15.75" customHeight="1" x14ac:dyDescent="0.35">
      <c r="A3040">
        <v>3033</v>
      </c>
      <c r="B3040" s="76">
        <v>44247.489247685182</v>
      </c>
      <c r="C3040" s="1" t="s">
        <v>9612</v>
      </c>
      <c r="D3040" s="76">
        <v>44247.489861111113</v>
      </c>
      <c r="E3040" s="1" t="s">
        <v>9613</v>
      </c>
      <c r="F3040" s="1" t="s">
        <v>9614</v>
      </c>
      <c r="G3040" s="1" t="s">
        <v>123</v>
      </c>
      <c r="H3040" s="1" t="s">
        <v>124</v>
      </c>
      <c r="I3040" s="1" t="s">
        <v>125</v>
      </c>
      <c r="J3040" s="1" t="s">
        <v>9415</v>
      </c>
      <c r="K3040" s="1" t="s">
        <v>9497</v>
      </c>
      <c r="L3040">
        <f>ROUNDUP(IF(B3040&gt;$D$4,0,($D$4-B3040+1)/365),0)</f>
        <v>0</v>
      </c>
      <c r="M3040">
        <f>ROUNDUP(IF(B3040&gt;$D$5,0,($D$5-B3040+1)/365),0)</f>
        <v>1</v>
      </c>
      <c r="N3040" s="28">
        <f>IF(OR(L3040=1,M3040=1),IF(B3040+364&lt;=$D$5,(B3040+364-$D$4+1)/365,IF(B3040&gt;$D$4,($D$5-B3040+1)/365,$D$6/365)),0)</f>
        <v>0.14934452688991259</v>
      </c>
      <c r="O3040" s="28">
        <f>'Data &amp; Parameter'!$E$16*'Data &amp; Parameter'!$E$17*('Data &amp; Parameter'!$E$18+'Data &amp; Parameter'!$E$19)*'Data &amp; Parameter'!$E$20*'Data &amp; Parameter'!$E$37*N3040</f>
        <v>0.5192267672433909</v>
      </c>
      <c r="P3040">
        <f>ROUNDUP(IF(D3040&gt;$D$4,0,($D$4-D3040+1)/365),0)</f>
        <v>0</v>
      </c>
      <c r="Q3040">
        <f>ROUNDUP(IF(D3040&gt;$D$5,0,($D$5-D3040+1)/365),0)</f>
        <v>1</v>
      </c>
      <c r="R3040" s="28">
        <f>IF(OR(P3040=1,Q3040=1),IF(D3040+364&lt;=$D$5,(D3040+364-$D$4+1)/365,IF(D3040&gt;$D$4,($D$5-D3040+1)/365,$D$6/365)),0)</f>
        <v>0.14934284627092331</v>
      </c>
      <c r="S3040" s="28">
        <f>'Data &amp; Parameter'!$E$16*'Data &amp; Parameter'!$E$17*('Data &amp; Parameter'!$E$18+'Data &amp; Parameter'!$E$19)*'Data &amp; Parameter'!$E$20*'Data &amp; Parameter'!$E$37*R3040</f>
        <v>0.51922092422802946</v>
      </c>
      <c r="T3040" s="28">
        <f t="shared" si="47"/>
        <v>1.0384476914714202</v>
      </c>
    </row>
    <row r="3041" spans="1:20" ht="15.75" customHeight="1" x14ac:dyDescent="0.35">
      <c r="A3041">
        <v>3034</v>
      </c>
      <c r="B3041" s="76">
        <v>44247.489641203705</v>
      </c>
      <c r="C3041" s="1" t="s">
        <v>9615</v>
      </c>
      <c r="D3041" s="76">
        <v>44247.490081018521</v>
      </c>
      <c r="E3041" s="1" t="s">
        <v>9616</v>
      </c>
      <c r="F3041" s="1" t="s">
        <v>9617</v>
      </c>
      <c r="G3041" s="1" t="s">
        <v>123</v>
      </c>
      <c r="H3041" s="1" t="s">
        <v>124</v>
      </c>
      <c r="I3041" s="1" t="s">
        <v>125</v>
      </c>
      <c r="J3041" s="1" t="s">
        <v>9415</v>
      </c>
      <c r="K3041" s="1" t="s">
        <v>9560</v>
      </c>
      <c r="L3041">
        <f>ROUNDUP(IF(B3041&gt;$D$4,0,($D$4-B3041+1)/365),0)</f>
        <v>0</v>
      </c>
      <c r="M3041">
        <f>ROUNDUP(IF(B3041&gt;$D$5,0,($D$5-B3041+1)/365),0)</f>
        <v>1</v>
      </c>
      <c r="N3041" s="28">
        <f>IF(OR(L3041=1,M3041=1),IF(B3041+364&lt;=$D$5,(B3041+364-$D$4+1)/365,IF(B3041&gt;$D$4,($D$5-B3041+1)/365,$D$6/365)),0)</f>
        <v>0.14934344875697231</v>
      </c>
      <c r="O3041" s="28">
        <f>'Data &amp; Parameter'!$E$16*'Data &amp; Parameter'!$E$17*('Data &amp; Parameter'!$E$18+'Data &amp; Parameter'!$E$19)*'Data &amp; Parameter'!$E$20*'Data &amp; Parameter'!$E$37*N3041</f>
        <v>0.51922301889390066</v>
      </c>
      <c r="P3041">
        <f>ROUNDUP(IF(D3041&gt;$D$4,0,($D$4-D3041+1)/365),0)</f>
        <v>0</v>
      </c>
      <c r="Q3041">
        <f>ROUNDUP(IF(D3041&gt;$D$5,0,($D$5-D3041+1)/365),0)</f>
        <v>1</v>
      </c>
      <c r="R3041" s="28">
        <f>IF(OR(P3041=1,Q3041=1),IF(D3041+364&lt;=$D$5,(D3041+364-$D$4+1)/365,IF(D3041&gt;$D$4,($D$5-D3041+1)/365,$D$6/365)),0)</f>
        <v>0.14934224378487435</v>
      </c>
      <c r="S3041" s="28">
        <f>'Data &amp; Parameter'!$E$16*'Data &amp; Parameter'!$E$17*('Data &amp; Parameter'!$E$18+'Data &amp; Parameter'!$E$19)*'Data &amp; Parameter'!$E$20*'Data &amp; Parameter'!$E$37*R3041</f>
        <v>0.51921882956215826</v>
      </c>
      <c r="T3041" s="28">
        <f t="shared" si="47"/>
        <v>1.0384418484560589</v>
      </c>
    </row>
    <row r="3042" spans="1:20" ht="15.75" customHeight="1" x14ac:dyDescent="0.35">
      <c r="A3042">
        <v>3035</v>
      </c>
      <c r="B3042" s="76">
        <v>44247.492638888885</v>
      </c>
      <c r="C3042" s="1" t="s">
        <v>9618</v>
      </c>
      <c r="D3042" s="76">
        <v>44247.493159722224</v>
      </c>
      <c r="E3042" s="1" t="s">
        <v>9619</v>
      </c>
      <c r="F3042" s="1" t="s">
        <v>9620</v>
      </c>
      <c r="G3042" s="1" t="s">
        <v>123</v>
      </c>
      <c r="H3042" s="1" t="s">
        <v>124</v>
      </c>
      <c r="I3042" s="1" t="s">
        <v>125</v>
      </c>
      <c r="J3042" s="1" t="s">
        <v>9415</v>
      </c>
      <c r="K3042" s="1" t="s">
        <v>9560</v>
      </c>
      <c r="L3042">
        <f>ROUNDUP(IF(B3042&gt;$D$4,0,($D$4-B3042+1)/365),0)</f>
        <v>0</v>
      </c>
      <c r="M3042">
        <f>ROUNDUP(IF(B3042&gt;$D$5,0,($D$5-B3042+1)/365),0)</f>
        <v>1</v>
      </c>
      <c r="N3042" s="28">
        <f>IF(OR(L3042=1,M3042=1),IF(B3042+364&lt;=$D$5,(B3042+364-$D$4+1)/365,IF(B3042&gt;$D$4,($D$5-B3042+1)/365,$D$6/365)),0)</f>
        <v>0.14933523592086229</v>
      </c>
      <c r="O3042" s="28">
        <f>'Data &amp; Parameter'!$E$16*'Data &amp; Parameter'!$E$17*('Data &amp; Parameter'!$E$18+'Data &amp; Parameter'!$E$19)*'Data &amp; Parameter'!$E$20*'Data &amp; Parameter'!$E$37*N3042</f>
        <v>0.51919446529081847</v>
      </c>
      <c r="P3042">
        <f>ROUNDUP(IF(D3042&gt;$D$4,0,($D$4-D3042+1)/365),0)</f>
        <v>0</v>
      </c>
      <c r="Q3042">
        <f>ROUNDUP(IF(D3042&gt;$D$5,0,($D$5-D3042+1)/365),0)</f>
        <v>1</v>
      </c>
      <c r="R3042" s="28">
        <f>IF(OR(P3042=1,Q3042=1),IF(D3042+364&lt;=$D$5,(D3042+364-$D$4+1)/365,IF(D3042&gt;$D$4,($D$5-D3042+1)/365,$D$6/365)),0)</f>
        <v>0.1493338089802084</v>
      </c>
      <c r="S3042" s="28">
        <f>'Data &amp; Parameter'!$E$16*'Data &amp; Parameter'!$E$17*('Data &amp; Parameter'!$E$18+'Data &amp; Parameter'!$E$19)*'Data &amp; Parameter'!$E$20*'Data &amp; Parameter'!$E$37*R3042</f>
        <v>0.51918950424003074</v>
      </c>
      <c r="T3042" s="28">
        <f t="shared" si="47"/>
        <v>1.0383839695308492</v>
      </c>
    </row>
    <row r="3043" spans="1:20" ht="15.75" customHeight="1" x14ac:dyDescent="0.35">
      <c r="A3043">
        <v>3036</v>
      </c>
      <c r="B3043" s="76">
        <v>44247.493692129632</v>
      </c>
      <c r="C3043" s="1" t="s">
        <v>9621</v>
      </c>
      <c r="D3043" s="76">
        <v>44247.494710648149</v>
      </c>
      <c r="E3043" s="1" t="s">
        <v>9622</v>
      </c>
      <c r="F3043" s="1" t="s">
        <v>9623</v>
      </c>
      <c r="G3043" s="1" t="s">
        <v>123</v>
      </c>
      <c r="H3043" s="1" t="s">
        <v>124</v>
      </c>
      <c r="I3043" s="1" t="s">
        <v>125</v>
      </c>
      <c r="J3043" s="1" t="s">
        <v>9415</v>
      </c>
      <c r="K3043" s="1" t="s">
        <v>9497</v>
      </c>
      <c r="L3043">
        <f>ROUNDUP(IF(B3043&gt;$D$4,0,($D$4-B3043+1)/365),0)</f>
        <v>0</v>
      </c>
      <c r="M3043">
        <f>ROUNDUP(IF(B3043&gt;$D$5,0,($D$5-B3043+1)/365),0)</f>
        <v>1</v>
      </c>
      <c r="N3043" s="28">
        <f>IF(OR(L3043=1,M3043=1),IF(B3043+364&lt;=$D$5,(B3043+364-$D$4+1)/365,IF(B3043&gt;$D$4,($D$5-B3043+1)/365,$D$6/365)),0)</f>
        <v>0.14933235032977504</v>
      </c>
      <c r="O3043" s="28">
        <f>'Data &amp; Parameter'!$E$16*'Data &amp; Parameter'!$E$17*('Data &amp; Parameter'!$E$18+'Data &amp; Parameter'!$E$19)*'Data &amp; Parameter'!$E$20*'Data &amp; Parameter'!$E$37*N3043</f>
        <v>0.51918443294371464</v>
      </c>
      <c r="P3043">
        <f>ROUNDUP(IF(D3043&gt;$D$4,0,($D$4-D3043+1)/365),0)</f>
        <v>0</v>
      </c>
      <c r="Q3043">
        <f>ROUNDUP(IF(D3043&gt;$D$5,0,($D$5-D3043+1)/365),0)</f>
        <v>1</v>
      </c>
      <c r="R3043" s="28">
        <f>IF(OR(P3043=1,Q3043=1),IF(D3043+364&lt;=$D$5,(D3043+364-$D$4+1)/365,IF(D3043&gt;$D$4,($D$5-D3043+1)/365,$D$6/365)),0)</f>
        <v>0.14932955986808599</v>
      </c>
      <c r="S3043" s="28">
        <f>'Data &amp; Parameter'!$E$16*'Data &amp; Parameter'!$E$17*('Data &amp; Parameter'!$E$18+'Data &amp; Parameter'!$E$19)*'Data &amp; Parameter'!$E$20*'Data &amp; Parameter'!$E$37*R3043</f>
        <v>0.51917473133340397</v>
      </c>
      <c r="T3043" s="28">
        <f t="shared" si="47"/>
        <v>1.0383591642771186</v>
      </c>
    </row>
    <row r="3044" spans="1:20" ht="15.75" customHeight="1" x14ac:dyDescent="0.35">
      <c r="A3044">
        <v>3037</v>
      </c>
      <c r="B3044" s="76">
        <v>44247.495821759258</v>
      </c>
      <c r="C3044" s="1" t="s">
        <v>9624</v>
      </c>
      <c r="D3044" s="76">
        <v>44247.496342592596</v>
      </c>
      <c r="E3044" s="1" t="s">
        <v>9625</v>
      </c>
      <c r="F3044" s="1" t="s">
        <v>9626</v>
      </c>
      <c r="G3044" s="1" t="s">
        <v>123</v>
      </c>
      <c r="H3044" s="1" t="s">
        <v>124</v>
      </c>
      <c r="I3044" s="1" t="s">
        <v>125</v>
      </c>
      <c r="J3044" s="1" t="s">
        <v>9415</v>
      </c>
      <c r="K3044" s="1" t="s">
        <v>9560</v>
      </c>
      <c r="L3044">
        <f>ROUNDUP(IF(B3044&gt;$D$4,0,($D$4-B3044+1)/365),0)</f>
        <v>0</v>
      </c>
      <c r="M3044">
        <f>ROUNDUP(IF(B3044&gt;$D$5,0,($D$5-B3044+1)/365),0)</f>
        <v>1</v>
      </c>
      <c r="N3044" s="28">
        <f>IF(OR(L3044=1,M3044=1),IF(B3044+364&lt;=$D$5,(B3044+364-$D$4+1)/365,IF(B3044&gt;$D$4,($D$5-B3044+1)/365,$D$6/365)),0)</f>
        <v>0.14932651572806158</v>
      </c>
      <c r="O3044" s="28">
        <f>'Data &amp; Parameter'!$E$16*'Data &amp; Parameter'!$E$17*('Data &amp; Parameter'!$E$18+'Data &amp; Parameter'!$E$19)*'Data &amp; Parameter'!$E$20*'Data &amp; Parameter'!$E$37*N3044</f>
        <v>0.5191641477585196</v>
      </c>
      <c r="P3044">
        <f>ROUNDUP(IF(D3044&gt;$D$4,0,($D$4-D3044+1)/365),0)</f>
        <v>0</v>
      </c>
      <c r="Q3044">
        <f>ROUNDUP(IF(D3044&gt;$D$5,0,($D$5-D3044+1)/365),0)</f>
        <v>1</v>
      </c>
      <c r="R3044" s="28">
        <f>IF(OR(P3044=1,Q3044=1),IF(D3044+364&lt;=$D$5,(D3044+364-$D$4+1)/365,IF(D3044&gt;$D$4,($D$5-D3044+1)/365,$D$6/365)),0)</f>
        <v>0.14932508878740769</v>
      </c>
      <c r="S3044" s="28">
        <f>'Data &amp; Parameter'!$E$16*'Data &amp; Parameter'!$E$17*('Data &amp; Parameter'!$E$18+'Data &amp; Parameter'!$E$19)*'Data &amp; Parameter'!$E$20*'Data &amp; Parameter'!$E$37*R3044</f>
        <v>0.51915918670773187</v>
      </c>
      <c r="T3044" s="28">
        <f t="shared" si="47"/>
        <v>1.0383233344662515</v>
      </c>
    </row>
    <row r="3045" spans="1:20" ht="15.75" customHeight="1" x14ac:dyDescent="0.35">
      <c r="A3045">
        <v>3038</v>
      </c>
      <c r="B3045" s="76">
        <v>44247.497569444444</v>
      </c>
      <c r="C3045" s="1" t="s">
        <v>9627</v>
      </c>
      <c r="D3045" s="76">
        <v>44247.498194444444</v>
      </c>
      <c r="E3045" s="1" t="s">
        <v>9628</v>
      </c>
      <c r="F3045" s="1" t="s">
        <v>9629</v>
      </c>
      <c r="G3045" s="1" t="s">
        <v>123</v>
      </c>
      <c r="H3045" s="1" t="s">
        <v>124</v>
      </c>
      <c r="I3045" s="1" t="s">
        <v>125</v>
      </c>
      <c r="J3045" s="1" t="s">
        <v>9451</v>
      </c>
      <c r="K3045" s="1" t="s">
        <v>9497</v>
      </c>
      <c r="L3045">
        <f>ROUNDUP(IF(B3045&gt;$D$4,0,($D$4-B3045+1)/365),0)</f>
        <v>0</v>
      </c>
      <c r="M3045">
        <f>ROUNDUP(IF(B3045&gt;$D$5,0,($D$5-B3045+1)/365),0)</f>
        <v>1</v>
      </c>
      <c r="N3045" s="28">
        <f>IF(OR(L3045=1,M3045=1),IF(B3045+364&lt;=$D$5,(B3045+364-$D$4+1)/365,IF(B3045&gt;$D$4,($D$5-B3045+1)/365,$D$6/365)),0)</f>
        <v>0.14932172754946904</v>
      </c>
      <c r="O3045" s="28">
        <f>'Data &amp; Parameter'!$E$16*'Data &amp; Parameter'!$E$17*('Data &amp; Parameter'!$E$18+'Data &amp; Parameter'!$E$19)*'Data &amp; Parameter'!$E$20*'Data &amp; Parameter'!$E$37*N3045</f>
        <v>0.51914750067714766</v>
      </c>
      <c r="P3045">
        <f>ROUNDUP(IF(D3045&gt;$D$4,0,($D$4-D3045+1)/365),0)</f>
        <v>0</v>
      </c>
      <c r="Q3045">
        <f>ROUNDUP(IF(D3045&gt;$D$5,0,($D$5-D3045+1)/365),0)</f>
        <v>1</v>
      </c>
      <c r="R3045" s="28">
        <f>IF(OR(P3045=1,Q3045=1),IF(D3045+364&lt;=$D$5,(D3045+364-$D$4+1)/365,IF(D3045&gt;$D$4,($D$5-D3045+1)/365,$D$6/365)),0)</f>
        <v>0.14932001522070032</v>
      </c>
      <c r="S3045" s="28">
        <f>'Data &amp; Parameter'!$E$16*'Data &amp; Parameter'!$E$17*('Data &amp; Parameter'!$E$18+'Data &amp; Parameter'!$E$19)*'Data &amp; Parameter'!$E$20*'Data &amp; Parameter'!$E$37*R3045</f>
        <v>0.51914154741625784</v>
      </c>
      <c r="T3045" s="28">
        <f t="shared" si="47"/>
        <v>1.0382890480934055</v>
      </c>
    </row>
    <row r="3046" spans="1:20" ht="15.75" customHeight="1" x14ac:dyDescent="0.35">
      <c r="A3046">
        <v>3039</v>
      </c>
      <c r="B3046" s="76">
        <v>44247.501782407402</v>
      </c>
      <c r="C3046" s="1" t="s">
        <v>9630</v>
      </c>
      <c r="D3046" s="76">
        <v>44247.502268518518</v>
      </c>
      <c r="E3046" s="1" t="s">
        <v>9631</v>
      </c>
      <c r="F3046" s="1" t="s">
        <v>9632</v>
      </c>
      <c r="G3046" s="1" t="s">
        <v>123</v>
      </c>
      <c r="H3046" s="1" t="s">
        <v>124</v>
      </c>
      <c r="I3046" s="1" t="s">
        <v>125</v>
      </c>
      <c r="J3046" s="1" t="s">
        <v>9415</v>
      </c>
      <c r="K3046" s="1" t="s">
        <v>9560</v>
      </c>
      <c r="L3046">
        <f>ROUNDUP(IF(B3046&gt;$D$4,0,($D$4-B3046+1)/365),0)</f>
        <v>0</v>
      </c>
      <c r="M3046">
        <f>ROUNDUP(IF(B3046&gt;$D$5,0,($D$5-B3046+1)/365),0)</f>
        <v>1</v>
      </c>
      <c r="N3046" s="28">
        <f>IF(OR(L3046=1,M3046=1),IF(B3046+364&lt;=$D$5,(B3046+364-$D$4+1)/365,IF(B3046&gt;$D$4,($D$5-B3046+1)/365,$D$6/365)),0)</f>
        <v>0.14931018518519984</v>
      </c>
      <c r="O3046" s="28">
        <f>'Data &amp; Parameter'!$E$16*'Data &amp; Parameter'!$E$17*('Data &amp; Parameter'!$E$18+'Data &amp; Parameter'!$E$19)*'Data &amp; Parameter'!$E$20*'Data &amp; Parameter'!$E$37*N3046</f>
        <v>0.51910737128900974</v>
      </c>
      <c r="P3046">
        <f>ROUNDUP(IF(D3046&gt;$D$4,0,($D$4-D3046+1)/365),0)</f>
        <v>0</v>
      </c>
      <c r="Q3046">
        <f>ROUNDUP(IF(D3046&gt;$D$5,0,($D$5-D3046+1)/365),0)</f>
        <v>1</v>
      </c>
      <c r="R3046" s="28">
        <f>IF(OR(P3046=1,Q3046=1),IF(D3046+364&lt;=$D$5,(D3046+364-$D$4+1)/365,IF(D3046&gt;$D$4,($D$5-D3046+1)/365,$D$6/365)),0)</f>
        <v>0.14930885337392419</v>
      </c>
      <c r="S3046" s="28">
        <f>'Data &amp; Parameter'!$E$16*'Data &amp; Parameter'!$E$17*('Data &amp; Parameter'!$E$18+'Data &amp; Parameter'!$E$19)*'Data &amp; Parameter'!$E$20*'Data &amp; Parameter'!$E$37*R3046</f>
        <v>0.51910274097494569</v>
      </c>
      <c r="T3046" s="28">
        <f t="shared" si="47"/>
        <v>1.0382101122639553</v>
      </c>
    </row>
    <row r="3047" spans="1:20" ht="15.75" customHeight="1" x14ac:dyDescent="0.35">
      <c r="A3047">
        <v>3040</v>
      </c>
      <c r="B3047" s="76">
        <v>44247.505185185189</v>
      </c>
      <c r="C3047" s="1" t="s">
        <v>9633</v>
      </c>
      <c r="D3047" s="76">
        <v>44247.508020833338</v>
      </c>
      <c r="E3047" s="1" t="s">
        <v>9634</v>
      </c>
      <c r="F3047" s="1" t="s">
        <v>9635</v>
      </c>
      <c r="G3047" s="1" t="s">
        <v>123</v>
      </c>
      <c r="H3047" s="1" t="s">
        <v>124</v>
      </c>
      <c r="I3047" s="1" t="s">
        <v>125</v>
      </c>
      <c r="J3047" s="1" t="s">
        <v>9415</v>
      </c>
      <c r="K3047" s="1" t="s">
        <v>9560</v>
      </c>
      <c r="L3047">
        <f>ROUNDUP(IF(B3047&gt;$D$4,0,($D$4-B3047+1)/365),0)</f>
        <v>0</v>
      </c>
      <c r="M3047">
        <f>ROUNDUP(IF(B3047&gt;$D$5,0,($D$5-B3047+1)/365),0)</f>
        <v>1</v>
      </c>
      <c r="N3047" s="28">
        <f>IF(OR(L3047=1,M3047=1),IF(B3047+364&lt;=$D$5,(B3047+364-$D$4+1)/365,IF(B3047&gt;$D$4,($D$5-B3047+1)/365,$D$6/365)),0)</f>
        <v>0.14930086250633021</v>
      </c>
      <c r="O3047" s="28">
        <f>'Data &amp; Parameter'!$E$16*'Data &amp; Parameter'!$E$17*('Data &amp; Parameter'!$E$18+'Data &amp; Parameter'!$E$19)*'Data &amp; Parameter'!$E$20*'Data &amp; Parameter'!$E$37*N3047</f>
        <v>0.51907495909077028</v>
      </c>
      <c r="P3047">
        <f>ROUNDUP(IF(D3047&gt;$D$4,0,($D$4-D3047+1)/365),0)</f>
        <v>0</v>
      </c>
      <c r="Q3047">
        <f>ROUNDUP(IF(D3047&gt;$D$5,0,($D$5-D3047+1)/365),0)</f>
        <v>1</v>
      </c>
      <c r="R3047" s="28">
        <f>IF(OR(P3047=1,Q3047=1),IF(D3047+364&lt;=$D$5,(D3047+364-$D$4+1)/365,IF(D3047&gt;$D$4,($D$5-D3047+1)/365,$D$6/365)),0)</f>
        <v>0.14929309360729212</v>
      </c>
      <c r="S3047" s="28">
        <f>'Data &amp; Parameter'!$E$16*'Data &amp; Parameter'!$E$17*('Data &amp; Parameter'!$E$18+'Data &amp; Parameter'!$E$19)*'Data &amp; Parameter'!$E$20*'Data &amp; Parameter'!$E$37*R3047</f>
        <v>0.5190479489256401</v>
      </c>
      <c r="T3047" s="28">
        <f t="shared" si="47"/>
        <v>1.0381229080164105</v>
      </c>
    </row>
    <row r="3048" spans="1:20" ht="15.75" customHeight="1" x14ac:dyDescent="0.35">
      <c r="A3048">
        <v>3041</v>
      </c>
      <c r="B3048" s="76">
        <v>44247.509525462963</v>
      </c>
      <c r="C3048" s="1" t="s">
        <v>9636</v>
      </c>
      <c r="D3048" s="76">
        <v>44247.510092592594</v>
      </c>
      <c r="E3048" s="1" t="s">
        <v>9637</v>
      </c>
      <c r="F3048" s="1" t="s">
        <v>9638</v>
      </c>
      <c r="G3048" s="1" t="s">
        <v>123</v>
      </c>
      <c r="H3048" s="1" t="s">
        <v>124</v>
      </c>
      <c r="I3048" s="1" t="s">
        <v>125</v>
      </c>
      <c r="J3048" s="1" t="s">
        <v>9415</v>
      </c>
      <c r="K3048" s="1" t="s">
        <v>9497</v>
      </c>
      <c r="L3048">
        <f>ROUNDUP(IF(B3048&gt;$D$4,0,($D$4-B3048+1)/365),0)</f>
        <v>0</v>
      </c>
      <c r="M3048">
        <f>ROUNDUP(IF(B3048&gt;$D$5,0,($D$5-B3048+1)/365),0)</f>
        <v>1</v>
      </c>
      <c r="N3048" s="28">
        <f>IF(OR(L3048=1,M3048=1),IF(B3048+364&lt;=$D$5,(B3048+364-$D$4+1)/365,IF(B3048&gt;$D$4,($D$5-B3048+1)/365,$D$6/365)),0)</f>
        <v>0.14928897133434738</v>
      </c>
      <c r="O3048" s="28">
        <f>'Data &amp; Parameter'!$E$16*'Data &amp; Parameter'!$E$17*('Data &amp; Parameter'!$E$18+'Data &amp; Parameter'!$E$19)*'Data &amp; Parameter'!$E$20*'Data &amp; Parameter'!$E$37*N3048</f>
        <v>0.51903361700133477</v>
      </c>
      <c r="P3048">
        <f>ROUNDUP(IF(D3048&gt;$D$4,0,($D$4-D3048+1)/365),0)</f>
        <v>0</v>
      </c>
      <c r="Q3048">
        <f>ROUNDUP(IF(D3048&gt;$D$5,0,($D$5-D3048+1)/365),0)</f>
        <v>1</v>
      </c>
      <c r="R3048" s="28">
        <f>IF(OR(P3048=1,Q3048=1),IF(D3048+364&lt;=$D$5,(D3048+364-$D$4+1)/365,IF(D3048&gt;$D$4,($D$5-D3048+1)/365,$D$6/365)),0)</f>
        <v>0.14928741755453576</v>
      </c>
      <c r="S3048" s="28">
        <f>'Data &amp; Parameter'!$E$16*'Data &amp; Parameter'!$E$17*('Data &amp; Parameter'!$E$18+'Data &amp; Parameter'!$E$19)*'Data &amp; Parameter'!$E$20*'Data &amp; Parameter'!$E$37*R3048</f>
        <v>0.51902821496829488</v>
      </c>
      <c r="T3048" s="28">
        <f t="shared" si="47"/>
        <v>1.0380618319696295</v>
      </c>
    </row>
    <row r="3049" spans="1:20" ht="15.75" customHeight="1" x14ac:dyDescent="0.35">
      <c r="A3049">
        <v>3042</v>
      </c>
      <c r="B3049" s="76">
        <v>44247.513553240744</v>
      </c>
      <c r="C3049" s="1" t="s">
        <v>9639</v>
      </c>
      <c r="D3049" s="76">
        <v>44247.514386574076</v>
      </c>
      <c r="E3049" s="1" t="s">
        <v>9640</v>
      </c>
      <c r="F3049" s="1" t="s">
        <v>9641</v>
      </c>
      <c r="G3049" s="1" t="s">
        <v>123</v>
      </c>
      <c r="H3049" s="1" t="s">
        <v>124</v>
      </c>
      <c r="I3049" s="1" t="s">
        <v>125</v>
      </c>
      <c r="J3049" s="1" t="s">
        <v>9415</v>
      </c>
      <c r="K3049" s="1" t="s">
        <v>9497</v>
      </c>
      <c r="L3049">
        <f>ROUNDUP(IF(B3049&gt;$D$4,0,($D$4-B3049+1)/365),0)</f>
        <v>0</v>
      </c>
      <c r="M3049">
        <f>ROUNDUP(IF(B3049&gt;$D$5,0,($D$5-B3049+1)/365),0)</f>
        <v>1</v>
      </c>
      <c r="N3049" s="28">
        <f>IF(OR(L3049=1,M3049=1),IF(B3049+364&lt;=$D$5,(B3049+364-$D$4+1)/365,IF(B3049&gt;$D$4,($D$5-B3049+1)/365,$D$6/365)),0)</f>
        <v>0.14927793632672895</v>
      </c>
      <c r="O3049" s="28">
        <f>'Data &amp; Parameter'!$E$16*'Data &amp; Parameter'!$E$17*('Data &amp; Parameter'!$E$18+'Data &amp; Parameter'!$E$19)*'Data &amp; Parameter'!$E$20*'Data &amp; Parameter'!$E$37*N3049</f>
        <v>0.51899525154227488</v>
      </c>
      <c r="P3049">
        <f>ROUNDUP(IF(D3049&gt;$D$4,0,($D$4-D3049+1)/365),0)</f>
        <v>0</v>
      </c>
      <c r="Q3049">
        <f>ROUNDUP(IF(D3049&gt;$D$5,0,($D$5-D3049+1)/365),0)</f>
        <v>1</v>
      </c>
      <c r="R3049" s="28">
        <f>IF(OR(P3049=1,Q3049=1),IF(D3049+364&lt;=$D$5,(D3049+364-$D$4+1)/365,IF(D3049&gt;$D$4,($D$5-D3049+1)/365,$D$6/365)),0)</f>
        <v>0.14927565322171063</v>
      </c>
      <c r="S3049" s="28">
        <f>'Data &amp; Parameter'!$E$16*'Data &amp; Parameter'!$E$17*('Data &amp; Parameter'!$E$18+'Data &amp; Parameter'!$E$19)*'Data &amp; Parameter'!$E$20*'Data &amp; Parameter'!$E$37*R3049</f>
        <v>0.51898731386111152</v>
      </c>
      <c r="T3049" s="28">
        <f t="shared" si="47"/>
        <v>1.0379825654033863</v>
      </c>
    </row>
    <row r="3050" spans="1:20" ht="15.75" customHeight="1" x14ac:dyDescent="0.35">
      <c r="A3050">
        <v>3043</v>
      </c>
      <c r="B3050" s="76">
        <v>44247.514166666668</v>
      </c>
      <c r="C3050" s="1" t="s">
        <v>9642</v>
      </c>
      <c r="D3050" s="76">
        <v>44247.514675925922</v>
      </c>
      <c r="E3050" s="1" t="s">
        <v>9643</v>
      </c>
      <c r="F3050" s="1" t="s">
        <v>9644</v>
      </c>
      <c r="G3050" s="1" t="s">
        <v>123</v>
      </c>
      <c r="H3050" s="1" t="s">
        <v>124</v>
      </c>
      <c r="I3050" s="1" t="s">
        <v>125</v>
      </c>
      <c r="J3050" s="1" t="s">
        <v>9415</v>
      </c>
      <c r="K3050" s="1" t="s">
        <v>9573</v>
      </c>
      <c r="L3050">
        <f>ROUNDUP(IF(B3050&gt;$D$4,0,($D$4-B3050+1)/365),0)</f>
        <v>0</v>
      </c>
      <c r="M3050">
        <f>ROUNDUP(IF(B3050&gt;$D$5,0,($D$5-B3050+1)/365),0)</f>
        <v>1</v>
      </c>
      <c r="N3050" s="28">
        <f>IF(OR(L3050=1,M3050=1),IF(B3050+364&lt;=$D$5,(B3050+364-$D$4+1)/365,IF(B3050&gt;$D$4,($D$5-B3050+1)/365,$D$6/365)),0)</f>
        <v>0.14927625570775963</v>
      </c>
      <c r="O3050" s="28">
        <f>'Data &amp; Parameter'!$E$16*'Data &amp; Parameter'!$E$17*('Data &amp; Parameter'!$E$18+'Data &amp; Parameter'!$E$19)*'Data &amp; Parameter'!$E$20*'Data &amp; Parameter'!$E$37*N3050</f>
        <v>0.51898940852698272</v>
      </c>
      <c r="P3050">
        <f>ROUNDUP(IF(D3050&gt;$D$4,0,($D$4-D3050+1)/365),0)</f>
        <v>0</v>
      </c>
      <c r="Q3050">
        <f>ROUNDUP(IF(D3050&gt;$D$5,0,($D$5-D3050+1)/365),0)</f>
        <v>1</v>
      </c>
      <c r="R3050" s="28">
        <f>IF(OR(P3050=1,Q3050=1),IF(D3050+364&lt;=$D$5,(D3050+364-$D$4+1)/365,IF(D3050&gt;$D$4,($D$5-D3050+1)/365,$D$6/365)),0)</f>
        <v>0.14927486047692506</v>
      </c>
      <c r="S3050" s="28">
        <f>'Data &amp; Parameter'!$E$16*'Data &amp; Parameter'!$E$17*('Data &amp; Parameter'!$E$18+'Data &amp; Parameter'!$E$19)*'Data &amp; Parameter'!$E$20*'Data &amp; Parameter'!$E$37*R3050</f>
        <v>0.51898455772186203</v>
      </c>
      <c r="T3050" s="28">
        <f t="shared" si="47"/>
        <v>1.0379739662488447</v>
      </c>
    </row>
    <row r="3051" spans="1:20" ht="15.75" customHeight="1" x14ac:dyDescent="0.35">
      <c r="A3051">
        <v>3044</v>
      </c>
      <c r="B3051" s="76">
        <v>44247.537546296298</v>
      </c>
      <c r="C3051" s="1" t="s">
        <v>9645</v>
      </c>
      <c r="D3051" s="76">
        <v>44247.537986111114</v>
      </c>
      <c r="E3051" s="1" t="s">
        <v>9646</v>
      </c>
      <c r="F3051" s="1" t="s">
        <v>9647</v>
      </c>
      <c r="G3051" s="1" t="s">
        <v>123</v>
      </c>
      <c r="H3051" s="1" t="s">
        <v>124</v>
      </c>
      <c r="I3051" s="1" t="s">
        <v>125</v>
      </c>
      <c r="J3051" s="1" t="s">
        <v>9415</v>
      </c>
      <c r="K3051" s="1" t="s">
        <v>9497</v>
      </c>
      <c r="L3051">
        <f>ROUNDUP(IF(B3051&gt;$D$4,0,($D$4-B3051+1)/365),0)</f>
        <v>0</v>
      </c>
      <c r="M3051">
        <f>ROUNDUP(IF(B3051&gt;$D$5,0,($D$5-B3051+1)/365),0)</f>
        <v>1</v>
      </c>
      <c r="N3051" s="28">
        <f>IF(OR(L3051=1,M3051=1),IF(B3051+364&lt;=$D$5,(B3051+364-$D$4+1)/365,IF(B3051&gt;$D$4,($D$5-B3051+1)/365,$D$6/365)),0)</f>
        <v>0.14921220192794962</v>
      </c>
      <c r="O3051" s="28">
        <f>'Data &amp; Parameter'!$E$16*'Data &amp; Parameter'!$E$17*('Data &amp; Parameter'!$E$18+'Data &amp; Parameter'!$E$19)*'Data &amp; Parameter'!$E$20*'Data &amp; Parameter'!$E$37*N3051</f>
        <v>0.51876671247167316</v>
      </c>
      <c r="P3051">
        <f>ROUNDUP(IF(D3051&gt;$D$4,0,($D$4-D3051+1)/365),0)</f>
        <v>0</v>
      </c>
      <c r="Q3051">
        <f>ROUNDUP(IF(D3051&gt;$D$5,0,($D$5-D3051+1)/365),0)</f>
        <v>1</v>
      </c>
      <c r="R3051" s="28">
        <f>IF(OR(P3051=1,Q3051=1),IF(D3051+364&lt;=$D$5,(D3051+364-$D$4+1)/365,IF(D3051&gt;$D$4,($D$5-D3051+1)/365,$D$6/365)),0)</f>
        <v>0.14921099695585163</v>
      </c>
      <c r="S3051" s="28">
        <f>'Data &amp; Parameter'!$E$16*'Data &amp; Parameter'!$E$17*('Data &amp; Parameter'!$E$18+'Data &amp; Parameter'!$E$19)*'Data &amp; Parameter'!$E$20*'Data &amp; Parameter'!$E$37*R3051</f>
        <v>0.51876252313993065</v>
      </c>
      <c r="T3051" s="28">
        <f t="shared" si="47"/>
        <v>1.0375292356116037</v>
      </c>
    </row>
    <row r="3052" spans="1:20" ht="15.75" customHeight="1" x14ac:dyDescent="0.35">
      <c r="A3052">
        <v>3045</v>
      </c>
      <c r="B3052" s="76">
        <v>44247.540081018524</v>
      </c>
      <c r="C3052" s="1" t="s">
        <v>9648</v>
      </c>
      <c r="D3052" s="76">
        <v>44247.54078703704</v>
      </c>
      <c r="E3052" s="1" t="s">
        <v>9649</v>
      </c>
      <c r="F3052" s="1" t="s">
        <v>9650</v>
      </c>
      <c r="G3052" s="1" t="s">
        <v>123</v>
      </c>
      <c r="H3052" s="1" t="s">
        <v>124</v>
      </c>
      <c r="I3052" s="1" t="s">
        <v>125</v>
      </c>
      <c r="J3052" s="1" t="s">
        <v>9415</v>
      </c>
      <c r="K3052" s="1" t="s">
        <v>9651</v>
      </c>
      <c r="L3052">
        <f>ROUNDUP(IF(B3052&gt;$D$4,0,($D$4-B3052+1)/365),0)</f>
        <v>0</v>
      </c>
      <c r="M3052">
        <f>ROUNDUP(IF(B3052&gt;$D$5,0,($D$5-B3052+1)/365),0)</f>
        <v>1</v>
      </c>
      <c r="N3052" s="28">
        <f>IF(OR(L3052=1,M3052=1),IF(B3052+364&lt;=$D$5,(B3052+364-$D$4+1)/365,IF(B3052&gt;$D$4,($D$5-B3052+1)/365,$D$6/365)),0)</f>
        <v>0.1492052574834965</v>
      </c>
      <c r="O3052" s="28">
        <f>'Data &amp; Parameter'!$E$16*'Data &amp; Parameter'!$E$17*('Data &amp; Parameter'!$E$18+'Data &amp; Parameter'!$E$19)*'Data &amp; Parameter'!$E$20*'Data &amp; Parameter'!$E$37*N3052</f>
        <v>0.51874256869139013</v>
      </c>
      <c r="P3052">
        <f>ROUNDUP(IF(D3052&gt;$D$4,0,($D$4-D3052+1)/365),0)</f>
        <v>0</v>
      </c>
      <c r="Q3052">
        <f>ROUNDUP(IF(D3052&gt;$D$5,0,($D$5-D3052+1)/365),0)</f>
        <v>1</v>
      </c>
      <c r="R3052" s="28">
        <f>IF(OR(P3052=1,Q3052=1),IF(D3052+364&lt;=$D$5,(D3052+364-$D$4+1)/365,IF(D3052&gt;$D$4,($D$5-D3052+1)/365,$D$6/365)),0)</f>
        <v>0.14920332318619181</v>
      </c>
      <c r="S3052" s="28">
        <f>'Data &amp; Parameter'!$E$16*'Data &amp; Parameter'!$E$17*('Data &amp; Parameter'!$E$18+'Data &amp; Parameter'!$E$19)*'Data &amp; Parameter'!$E$20*'Data &amp; Parameter'!$E$37*R3052</f>
        <v>0.51873584371152437</v>
      </c>
      <c r="T3052" s="28">
        <f t="shared" si="47"/>
        <v>1.0374784124029146</v>
      </c>
    </row>
    <row r="3053" spans="1:20" ht="15.75" customHeight="1" x14ac:dyDescent="0.35">
      <c r="A3053">
        <v>3046</v>
      </c>
      <c r="B3053" s="76">
        <v>44247.544224537036</v>
      </c>
      <c r="C3053" s="1" t="s">
        <v>9652</v>
      </c>
      <c r="D3053" s="76">
        <v>44247.544918981483</v>
      </c>
      <c r="E3053" s="1" t="s">
        <v>9653</v>
      </c>
      <c r="F3053" s="1" t="s">
        <v>9654</v>
      </c>
      <c r="G3053" s="1" t="s">
        <v>123</v>
      </c>
      <c r="H3053" s="1" t="s">
        <v>124</v>
      </c>
      <c r="I3053" s="1" t="s">
        <v>125</v>
      </c>
      <c r="J3053" s="1" t="s">
        <v>9415</v>
      </c>
      <c r="K3053" s="1" t="s">
        <v>9497</v>
      </c>
      <c r="L3053">
        <f>ROUNDUP(IF(B3053&gt;$D$4,0,($D$4-B3053+1)/365),0)</f>
        <v>0</v>
      </c>
      <c r="M3053">
        <f>ROUNDUP(IF(B3053&gt;$D$5,0,($D$5-B3053+1)/365),0)</f>
        <v>1</v>
      </c>
      <c r="N3053" s="28">
        <f>IF(OR(L3053=1,M3053=1),IF(B3053+364&lt;=$D$5,(B3053+364-$D$4+1)/365,IF(B3053&gt;$D$4,($D$5-B3053+1)/365,$D$6/365)),0)</f>
        <v>0.1491939053779838</v>
      </c>
      <c r="O3053" s="28">
        <f>'Data &amp; Parameter'!$E$16*'Data &amp; Parameter'!$E$17*('Data &amp; Parameter'!$E$18+'Data &amp; Parameter'!$E$19)*'Data &amp; Parameter'!$E$20*'Data &amp; Parameter'!$E$37*N3053</f>
        <v>0.51870310077669979</v>
      </c>
      <c r="P3053">
        <f>ROUNDUP(IF(D3053&gt;$D$4,0,($D$4-D3053+1)/365),0)</f>
        <v>0</v>
      </c>
      <c r="Q3053">
        <f>ROUNDUP(IF(D3053&gt;$D$5,0,($D$5-D3053+1)/365),0)</f>
        <v>1</v>
      </c>
      <c r="R3053" s="28">
        <f>IF(OR(P3053=1,Q3053=1),IF(D3053+364&lt;=$D$5,(D3053+364-$D$4+1)/365,IF(D3053&gt;$D$4,($D$5-D3053+1)/365,$D$6/365)),0)</f>
        <v>0.14919200279045858</v>
      </c>
      <c r="S3053" s="28">
        <f>'Data &amp; Parameter'!$E$16*'Data &amp; Parameter'!$E$17*('Data &amp; Parameter'!$E$18+'Data &amp; Parameter'!$E$19)*'Data &amp; Parameter'!$E$20*'Data &amp; Parameter'!$E$37*R3053</f>
        <v>0.5186964860423624</v>
      </c>
      <c r="T3053" s="28">
        <f t="shared" si="47"/>
        <v>1.0373995868190622</v>
      </c>
    </row>
    <row r="3054" spans="1:20" ht="15.75" customHeight="1" x14ac:dyDescent="0.35">
      <c r="A3054">
        <v>3047</v>
      </c>
      <c r="B3054" s="76">
        <v>44247.57136574074</v>
      </c>
      <c r="C3054" s="1" t="s">
        <v>9655</v>
      </c>
      <c r="D3054" s="76">
        <v>44247.572685185187</v>
      </c>
      <c r="E3054" s="1" t="s">
        <v>9656</v>
      </c>
      <c r="F3054" s="1" t="s">
        <v>9657</v>
      </c>
      <c r="G3054" s="1" t="s">
        <v>123</v>
      </c>
      <c r="H3054" s="1" t="s">
        <v>124</v>
      </c>
      <c r="I3054" s="1" t="s">
        <v>125</v>
      </c>
      <c r="J3054" s="1" t="s">
        <v>9658</v>
      </c>
      <c r="K3054" s="1" t="s">
        <v>9659</v>
      </c>
      <c r="L3054">
        <f>ROUNDUP(IF(B3054&gt;$D$4,0,($D$4-B3054+1)/365),0)</f>
        <v>0</v>
      </c>
      <c r="M3054">
        <f>ROUNDUP(IF(B3054&gt;$D$5,0,($D$5-B3054+1)/365),0)</f>
        <v>1</v>
      </c>
      <c r="N3054" s="28">
        <f>IF(OR(L3054=1,M3054=1),IF(B3054+364&lt;=$D$5,(B3054+364-$D$4+1)/365,IF(B3054&gt;$D$4,($D$5-B3054+1)/365,$D$6/365)),0)</f>
        <v>0.149119545915782</v>
      </c>
      <c r="O3054" s="28">
        <f>'Data &amp; Parameter'!$E$16*'Data &amp; Parameter'!$E$17*('Data &amp; Parameter'!$E$18+'Data &amp; Parameter'!$E$19)*'Data &amp; Parameter'!$E$20*'Data &amp; Parameter'!$E$37*N3054</f>
        <v>0.51844457491052287</v>
      </c>
      <c r="P3054">
        <f>ROUNDUP(IF(D3054&gt;$D$4,0,($D$4-D3054+1)/365),0)</f>
        <v>0</v>
      </c>
      <c r="Q3054">
        <f>ROUNDUP(IF(D3054&gt;$D$5,0,($D$5-D3054+1)/365),0)</f>
        <v>1</v>
      </c>
      <c r="R3054" s="28">
        <f>IF(OR(P3054=1,Q3054=1),IF(D3054+364&lt;=$D$5,(D3054+364-$D$4+1)/365,IF(D3054&gt;$D$4,($D$5-D3054+1)/365,$D$6/365)),0)</f>
        <v>0.14911593099948806</v>
      </c>
      <c r="S3054" s="28">
        <f>'Data &amp; Parameter'!$E$16*'Data &amp; Parameter'!$E$17*('Data &amp; Parameter'!$E$18+'Data &amp; Parameter'!$E$19)*'Data &amp; Parameter'!$E$20*'Data &amp; Parameter'!$E$37*R3054</f>
        <v>0.51843200691529567</v>
      </c>
      <c r="T3054" s="28">
        <f t="shared" si="47"/>
        <v>1.0368765818258185</v>
      </c>
    </row>
    <row r="3055" spans="1:20" ht="15.75" customHeight="1" x14ac:dyDescent="0.35">
      <c r="A3055">
        <v>3048</v>
      </c>
      <c r="B3055" s="76">
        <v>44247.571747685186</v>
      </c>
      <c r="C3055" s="1" t="s">
        <v>9660</v>
      </c>
      <c r="D3055" s="76">
        <v>44247.572164351848</v>
      </c>
      <c r="E3055" s="1" t="s">
        <v>9661</v>
      </c>
      <c r="F3055" s="1" t="s">
        <v>9662</v>
      </c>
      <c r="G3055" s="1" t="s">
        <v>123</v>
      </c>
      <c r="H3055" s="1" t="s">
        <v>124</v>
      </c>
      <c r="I3055" s="1" t="s">
        <v>125</v>
      </c>
      <c r="J3055" s="1" t="s">
        <v>9663</v>
      </c>
      <c r="K3055" s="1" t="s">
        <v>9659</v>
      </c>
      <c r="L3055">
        <f>ROUNDUP(IF(B3055&gt;$D$4,0,($D$4-B3055+1)/365),0)</f>
        <v>0</v>
      </c>
      <c r="M3055">
        <f>ROUNDUP(IF(B3055&gt;$D$5,0,($D$5-B3055+1)/365),0)</f>
        <v>1</v>
      </c>
      <c r="N3055" s="28">
        <f>IF(OR(L3055=1,M3055=1),IF(B3055+364&lt;=$D$5,(B3055+364-$D$4+1)/365,IF(B3055&gt;$D$4,($D$5-B3055+1)/365,$D$6/365)),0)</f>
        <v>0.14911849949264114</v>
      </c>
      <c r="O3055" s="28">
        <f>'Data &amp; Parameter'!$E$16*'Data &amp; Parameter'!$E$17*('Data &amp; Parameter'!$E$18+'Data &amp; Parameter'!$E$19)*'Data &amp; Parameter'!$E$20*'Data &amp; Parameter'!$E$37*N3055</f>
        <v>0.51844093680663039</v>
      </c>
      <c r="P3055">
        <f>ROUNDUP(IF(D3055&gt;$D$4,0,($D$4-D3055+1)/365),0)</f>
        <v>0</v>
      </c>
      <c r="Q3055">
        <f>ROUNDUP(IF(D3055&gt;$D$5,0,($D$5-D3055+1)/365),0)</f>
        <v>1</v>
      </c>
      <c r="R3055" s="28">
        <f>IF(OR(P3055=1,Q3055=1),IF(D3055+364&lt;=$D$5,(D3055+364-$D$4+1)/365,IF(D3055&gt;$D$4,($D$5-D3055+1)/365,$D$6/365)),0)</f>
        <v>0.14911735794014194</v>
      </c>
      <c r="S3055" s="28">
        <f>'Data &amp; Parameter'!$E$16*'Data &amp; Parameter'!$E$17*('Data &amp; Parameter'!$E$18+'Data &amp; Parameter'!$E$19)*'Data &amp; Parameter'!$E$20*'Data &amp; Parameter'!$E$37*R3055</f>
        <v>0.51843696796608341</v>
      </c>
      <c r="T3055" s="28">
        <f t="shared" si="47"/>
        <v>1.0368779047727137</v>
      </c>
    </row>
    <row r="3056" spans="1:20" ht="15.75" customHeight="1" x14ac:dyDescent="0.35">
      <c r="A3056">
        <v>3049</v>
      </c>
      <c r="B3056" s="76">
        <v>44247.574560185181</v>
      </c>
      <c r="C3056" s="1" t="s">
        <v>9664</v>
      </c>
      <c r="D3056" s="76">
        <v>44247.575185185182</v>
      </c>
      <c r="E3056" s="1" t="s">
        <v>9665</v>
      </c>
      <c r="F3056" s="1" t="s">
        <v>9666</v>
      </c>
      <c r="G3056" s="1" t="s">
        <v>123</v>
      </c>
      <c r="H3056" s="1" t="s">
        <v>124</v>
      </c>
      <c r="I3056" s="1" t="s">
        <v>125</v>
      </c>
      <c r="J3056" s="1" t="s">
        <v>9667</v>
      </c>
      <c r="K3056" s="1" t="s">
        <v>9668</v>
      </c>
      <c r="L3056">
        <f>ROUNDUP(IF(B3056&gt;$D$4,0,($D$4-B3056+1)/365),0)</f>
        <v>0</v>
      </c>
      <c r="M3056">
        <f>ROUNDUP(IF(B3056&gt;$D$5,0,($D$5-B3056+1)/365),0)</f>
        <v>1</v>
      </c>
      <c r="N3056" s="28">
        <f>IF(OR(L3056=1,M3056=1),IF(B3056+364&lt;=$D$5,(B3056+364-$D$4+1)/365,IF(B3056&gt;$D$4,($D$5-B3056+1)/365,$D$6/365)),0)</f>
        <v>0.14911079401320185</v>
      </c>
      <c r="O3056" s="28">
        <f>'Data &amp; Parameter'!$E$16*'Data &amp; Parameter'!$E$17*('Data &amp; Parameter'!$E$18+'Data &amp; Parameter'!$E$19)*'Data &amp; Parameter'!$E$20*'Data &amp; Parameter'!$E$37*N3056</f>
        <v>0.51841414713269562</v>
      </c>
      <c r="P3056">
        <f>ROUNDUP(IF(D3056&gt;$D$4,0,($D$4-D3056+1)/365),0)</f>
        <v>0</v>
      </c>
      <c r="Q3056">
        <f>ROUNDUP(IF(D3056&gt;$D$5,0,($D$5-D3056+1)/365),0)</f>
        <v>1</v>
      </c>
      <c r="R3056" s="28">
        <f>IF(OR(P3056=1,Q3056=1),IF(D3056+364&lt;=$D$5,(D3056+364-$D$4+1)/365,IF(D3056&gt;$D$4,($D$5-D3056+1)/365,$D$6/365)),0)</f>
        <v>0.14910908168443313</v>
      </c>
      <c r="S3056" s="28">
        <f>'Data &amp; Parameter'!$E$16*'Data &amp; Parameter'!$E$17*('Data &amp; Parameter'!$E$18+'Data &amp; Parameter'!$E$19)*'Data &amp; Parameter'!$E$20*'Data &amp; Parameter'!$E$37*R3056</f>
        <v>0.51840819387180581</v>
      </c>
      <c r="T3056" s="28">
        <f t="shared" si="47"/>
        <v>1.0368223410045014</v>
      </c>
    </row>
    <row r="3057" spans="1:20" ht="15.75" customHeight="1" x14ac:dyDescent="0.35">
      <c r="A3057">
        <v>3050</v>
      </c>
      <c r="B3057" s="76">
        <v>44247.57545138889</v>
      </c>
      <c r="C3057" s="1" t="s">
        <v>9669</v>
      </c>
      <c r="D3057" s="76">
        <v>44247.575925925921</v>
      </c>
      <c r="E3057" s="1" t="s">
        <v>9670</v>
      </c>
      <c r="F3057" s="1" t="s">
        <v>9671</v>
      </c>
      <c r="G3057" s="1" t="s">
        <v>123</v>
      </c>
      <c r="H3057" s="1" t="s">
        <v>124</v>
      </c>
      <c r="I3057" s="1" t="s">
        <v>125</v>
      </c>
      <c r="J3057" s="1" t="s">
        <v>9658</v>
      </c>
      <c r="K3057" s="1" t="s">
        <v>9672</v>
      </c>
      <c r="L3057">
        <f>ROUNDUP(IF(B3057&gt;$D$4,0,($D$4-B3057+1)/365),0)</f>
        <v>0</v>
      </c>
      <c r="M3057">
        <f>ROUNDUP(IF(B3057&gt;$D$5,0,($D$5-B3057+1)/365),0)</f>
        <v>1</v>
      </c>
      <c r="N3057" s="28">
        <f>IF(OR(L3057=1,M3057=1),IF(B3057+364&lt;=$D$5,(B3057+364-$D$4+1)/365,IF(B3057&gt;$D$4,($D$5-B3057+1)/365,$D$6/365)),0)</f>
        <v>0.1491083523592065</v>
      </c>
      <c r="O3057" s="28">
        <f>'Data &amp; Parameter'!$E$16*'Data &amp; Parameter'!$E$17*('Data &amp; Parameter'!$E$18+'Data &amp; Parameter'!$E$19)*'Data &amp; Parameter'!$E$20*'Data &amp; Parameter'!$E$37*N3057</f>
        <v>0.51840565822361317</v>
      </c>
      <c r="P3057">
        <f>ROUNDUP(IF(D3057&gt;$D$4,0,($D$4-D3057+1)/365),0)</f>
        <v>0</v>
      </c>
      <c r="Q3057">
        <f>ROUNDUP(IF(D3057&gt;$D$5,0,($D$5-D3057+1)/365),0)</f>
        <v>1</v>
      </c>
      <c r="R3057" s="28">
        <f>IF(OR(P3057=1,Q3057=1),IF(D3057+364&lt;=$D$5,(D3057+364-$D$4+1)/365,IF(D3057&gt;$D$4,($D$5-D3057+1)/365,$D$6/365)),0)</f>
        <v>0.14910705225775017</v>
      </c>
      <c r="S3057" s="28">
        <f>'Data &amp; Parameter'!$E$16*'Data &amp; Parameter'!$E$17*('Data &amp; Parameter'!$E$18+'Data &amp; Parameter'!$E$19)*'Data &amp; Parameter'!$E$20*'Data &amp; Parameter'!$E$37*R3057</f>
        <v>0.51840113815521616</v>
      </c>
      <c r="T3057" s="28">
        <f t="shared" si="47"/>
        <v>1.0368067963788294</v>
      </c>
    </row>
    <row r="3058" spans="1:20" ht="15.75" customHeight="1" x14ac:dyDescent="0.35">
      <c r="A3058">
        <v>3051</v>
      </c>
      <c r="B3058" s="76">
        <v>44247.58222222222</v>
      </c>
      <c r="C3058" s="1" t="s">
        <v>9673</v>
      </c>
      <c r="D3058" s="76">
        <v>44247.584618055553</v>
      </c>
      <c r="E3058" s="1" t="s">
        <v>9674</v>
      </c>
      <c r="F3058" s="1" t="s">
        <v>9675</v>
      </c>
      <c r="G3058" s="1" t="s">
        <v>123</v>
      </c>
      <c r="H3058" s="1" t="s">
        <v>124</v>
      </c>
      <c r="I3058" s="1" t="s">
        <v>125</v>
      </c>
      <c r="J3058" s="1" t="s">
        <v>9474</v>
      </c>
      <c r="K3058" s="1" t="s">
        <v>9474</v>
      </c>
      <c r="L3058">
        <f>ROUNDUP(IF(B3058&gt;$D$4,0,($D$4-B3058+1)/365),0)</f>
        <v>0</v>
      </c>
      <c r="M3058">
        <f>ROUNDUP(IF(B3058&gt;$D$5,0,($D$5-B3058+1)/365),0)</f>
        <v>1</v>
      </c>
      <c r="N3058" s="28">
        <f>IF(OR(L3058=1,M3058=1),IF(B3058+364&lt;=$D$5,(B3058+364-$D$4+1)/365,IF(B3058&gt;$D$4,($D$5-B3058+1)/365,$D$6/365)),0)</f>
        <v>0.14908980213090528</v>
      </c>
      <c r="O3058" s="28">
        <f>'Data &amp; Parameter'!$E$16*'Data &amp; Parameter'!$E$17*('Data &amp; Parameter'!$E$18+'Data &amp; Parameter'!$E$19)*'Data &amp; Parameter'!$E$20*'Data &amp; Parameter'!$E$37*N3058</f>
        <v>0.51834116456406598</v>
      </c>
      <c r="P3058">
        <f>ROUNDUP(IF(D3058&gt;$D$4,0,($D$4-D3058+1)/365),0)</f>
        <v>0</v>
      </c>
      <c r="Q3058">
        <f>ROUNDUP(IF(D3058&gt;$D$5,0,($D$5-D3058+1)/365),0)</f>
        <v>1</v>
      </c>
      <c r="R3058" s="28">
        <f>IF(OR(P3058=1,Q3058=1),IF(D3058+364&lt;=$D$5,(D3058+364-$D$4+1)/365,IF(D3058&gt;$D$4,($D$5-D3058+1)/365,$D$6/365)),0)</f>
        <v>0.14908323820396518</v>
      </c>
      <c r="S3058" s="28">
        <f>'Data &amp; Parameter'!$E$16*'Data &amp; Parameter'!$E$17*('Data &amp; Parameter'!$E$18+'Data &amp; Parameter'!$E$19)*'Data &amp; Parameter'!$E$20*'Data &amp; Parameter'!$E$37*R3058</f>
        <v>0.5183183437306782</v>
      </c>
      <c r="T3058" s="28">
        <f t="shared" si="47"/>
        <v>1.0366595082947443</v>
      </c>
    </row>
    <row r="3059" spans="1:20" ht="15.75" customHeight="1" x14ac:dyDescent="0.35">
      <c r="A3059">
        <v>3052</v>
      </c>
      <c r="B3059" s="76">
        <v>44247.582453703704</v>
      </c>
      <c r="C3059" s="1" t="s">
        <v>9676</v>
      </c>
      <c r="D3059" s="76">
        <v>44247.583171296297</v>
      </c>
      <c r="E3059" s="1" t="s">
        <v>9677</v>
      </c>
      <c r="F3059" s="1" t="s">
        <v>9678</v>
      </c>
      <c r="G3059" s="1" t="s">
        <v>123</v>
      </c>
      <c r="H3059" s="1" t="s">
        <v>124</v>
      </c>
      <c r="I3059" s="1" t="s">
        <v>125</v>
      </c>
      <c r="J3059" s="1" t="s">
        <v>9364</v>
      </c>
      <c r="K3059" s="1" t="s">
        <v>9364</v>
      </c>
      <c r="L3059">
        <f>ROUNDUP(IF(B3059&gt;$D$4,0,($D$4-B3059+1)/365),0)</f>
        <v>0</v>
      </c>
      <c r="M3059">
        <f>ROUNDUP(IF(B3059&gt;$D$5,0,($D$5-B3059+1)/365),0)</f>
        <v>1</v>
      </c>
      <c r="N3059" s="28">
        <f>IF(OR(L3059=1,M3059=1),IF(B3059+364&lt;=$D$5,(B3059+364-$D$4+1)/365,IF(B3059&gt;$D$4,($D$5-B3059+1)/365,$D$6/365)),0)</f>
        <v>0.14908916793505689</v>
      </c>
      <c r="O3059" s="28">
        <f>'Data &amp; Parameter'!$E$16*'Data &amp; Parameter'!$E$17*('Data &amp; Parameter'!$E$18+'Data &amp; Parameter'!$E$19)*'Data &amp; Parameter'!$E$20*'Data &amp; Parameter'!$E$37*N3059</f>
        <v>0.51833895965259702</v>
      </c>
      <c r="P3059">
        <f>ROUNDUP(IF(D3059&gt;$D$4,0,($D$4-D3059+1)/365),0)</f>
        <v>0</v>
      </c>
      <c r="Q3059">
        <f>ROUNDUP(IF(D3059&gt;$D$5,0,($D$5-D3059+1)/365),0)</f>
        <v>1</v>
      </c>
      <c r="R3059" s="28">
        <f>IF(OR(P3059=1,Q3059=1),IF(D3059+364&lt;=$D$5,(D3059+364-$D$4+1)/365,IF(D3059&gt;$D$4,($D$5-D3059+1)/365,$D$6/365)),0)</f>
        <v>0.1490872019279528</v>
      </c>
      <c r="S3059" s="28">
        <f>'Data &amp; Parameter'!$E$16*'Data &amp; Parameter'!$E$17*('Data &amp; Parameter'!$E$18+'Data &amp; Parameter'!$E$19)*'Data &amp; Parameter'!$E$20*'Data &amp; Parameter'!$E$37*R3059</f>
        <v>0.51833212442713361</v>
      </c>
      <c r="T3059" s="28">
        <f t="shared" si="47"/>
        <v>1.0366710840797306</v>
      </c>
    </row>
    <row r="3060" spans="1:20" ht="15.75" customHeight="1" x14ac:dyDescent="0.35">
      <c r="A3060">
        <v>3053</v>
      </c>
      <c r="B3060" s="76">
        <v>44247.585659722223</v>
      </c>
      <c r="C3060" s="1" t="s">
        <v>9679</v>
      </c>
      <c r="D3060" s="76">
        <v>44247.586145833338</v>
      </c>
      <c r="E3060" s="1" t="s">
        <v>9680</v>
      </c>
      <c r="F3060" s="1" t="s">
        <v>9681</v>
      </c>
      <c r="G3060" s="1" t="s">
        <v>123</v>
      </c>
      <c r="H3060" s="1" t="s">
        <v>124</v>
      </c>
      <c r="I3060" s="1" t="s">
        <v>125</v>
      </c>
      <c r="J3060" s="1" t="s">
        <v>9364</v>
      </c>
      <c r="K3060" s="1" t="s">
        <v>9364</v>
      </c>
      <c r="L3060">
        <f>ROUNDUP(IF(B3060&gt;$D$4,0,($D$4-B3060+1)/365),0)</f>
        <v>0</v>
      </c>
      <c r="M3060">
        <f>ROUNDUP(IF(B3060&gt;$D$5,0,($D$5-B3060+1)/365),0)</f>
        <v>1</v>
      </c>
      <c r="N3060" s="28">
        <f>IF(OR(L3060=1,M3060=1),IF(B3060+364&lt;=$D$5,(B3060+364-$D$4+1)/365,IF(B3060&gt;$D$4,($D$5-B3060+1)/365,$D$6/365)),0)</f>
        <v>0.14908038432267734</v>
      </c>
      <c r="O3060" s="28">
        <f>'Data &amp; Parameter'!$E$16*'Data &amp; Parameter'!$E$17*('Data &amp; Parameter'!$E$18+'Data &amp; Parameter'!$E$19)*'Data &amp; Parameter'!$E$20*'Data &amp; Parameter'!$E$37*N3060</f>
        <v>0.51830842162917212</v>
      </c>
      <c r="P3060">
        <f>ROUNDUP(IF(D3060&gt;$D$4,0,($D$4-D3060+1)/365),0)</f>
        <v>0</v>
      </c>
      <c r="Q3060">
        <f>ROUNDUP(IF(D3060&gt;$D$5,0,($D$5-D3060+1)/365),0)</f>
        <v>1</v>
      </c>
      <c r="R3060" s="28">
        <f>IF(OR(P3060=1,Q3060=1),IF(D3060+364&lt;=$D$5,(D3060+364-$D$4+1)/365,IF(D3060&gt;$D$4,($D$5-D3060+1)/365,$D$6/365)),0)</f>
        <v>0.14907905251140172</v>
      </c>
      <c r="S3060" s="28">
        <f>'Data &amp; Parameter'!$E$16*'Data &amp; Parameter'!$E$17*('Data &amp; Parameter'!$E$18+'Data &amp; Parameter'!$E$19)*'Data &amp; Parameter'!$E$20*'Data &amp; Parameter'!$E$37*R3060</f>
        <v>0.51830379131510829</v>
      </c>
      <c r="T3060" s="28">
        <f t="shared" si="47"/>
        <v>1.0366122129442803</v>
      </c>
    </row>
    <row r="3061" spans="1:20" ht="15.75" customHeight="1" x14ac:dyDescent="0.35">
      <c r="A3061">
        <v>3054</v>
      </c>
      <c r="B3061" s="76">
        <v>44247.58966435185</v>
      </c>
      <c r="C3061" s="1" t="s">
        <v>9682</v>
      </c>
      <c r="D3061" s="76">
        <v>44247.590219907404</v>
      </c>
      <c r="E3061" s="1" t="s">
        <v>9683</v>
      </c>
      <c r="F3061" s="1" t="s">
        <v>9684</v>
      </c>
      <c r="G3061" s="1" t="s">
        <v>123</v>
      </c>
      <c r="H3061" s="1" t="s">
        <v>124</v>
      </c>
      <c r="I3061" s="1" t="s">
        <v>125</v>
      </c>
      <c r="J3061" s="1" t="s">
        <v>9364</v>
      </c>
      <c r="K3061" s="1" t="s">
        <v>9364</v>
      </c>
      <c r="L3061">
        <f>ROUNDUP(IF(B3061&gt;$D$4,0,($D$4-B3061+1)/365),0)</f>
        <v>0</v>
      </c>
      <c r="M3061">
        <f>ROUNDUP(IF(B3061&gt;$D$5,0,($D$5-B3061+1)/365),0)</f>
        <v>1</v>
      </c>
      <c r="N3061" s="28">
        <f>IF(OR(L3061=1,M3061=1),IF(B3061+364&lt;=$D$5,(B3061+364-$D$4+1)/365,IF(B3061&gt;$D$4,($D$5-B3061+1)/365,$D$6/365)),0)</f>
        <v>0.14906941273465771</v>
      </c>
      <c r="O3061" s="28">
        <f>'Data &amp; Parameter'!$E$16*'Data &amp; Parameter'!$E$17*('Data &amp; Parameter'!$E$18+'Data &amp; Parameter'!$E$19)*'Data &amp; Parameter'!$E$20*'Data &amp; Parameter'!$E$37*N3061</f>
        <v>0.51827027666130754</v>
      </c>
      <c r="P3061">
        <f>ROUNDUP(IF(D3061&gt;$D$4,0,($D$4-D3061+1)/365),0)</f>
        <v>0</v>
      </c>
      <c r="Q3061">
        <f>ROUNDUP(IF(D3061&gt;$D$5,0,($D$5-D3061+1)/365),0)</f>
        <v>1</v>
      </c>
      <c r="R3061" s="28">
        <f>IF(OR(P3061=1,Q3061=1),IF(D3061+364&lt;=$D$5,(D3061+364-$D$4+1)/365,IF(D3061&gt;$D$4,($D$5-D3061+1)/365,$D$6/365)),0)</f>
        <v>0.14906789066464551</v>
      </c>
      <c r="S3061" s="28">
        <f>'Data &amp; Parameter'!$E$16*'Data &amp; Parameter'!$E$17*('Data &amp; Parameter'!$E$18+'Data &amp; Parameter'!$E$19)*'Data &amp; Parameter'!$E$20*'Data &amp; Parameter'!$E$37*R3061</f>
        <v>0.51826498487386541</v>
      </c>
      <c r="T3061" s="28">
        <f t="shared" si="47"/>
        <v>1.0365352615351728</v>
      </c>
    </row>
    <row r="3062" spans="1:20" ht="15.75" customHeight="1" x14ac:dyDescent="0.35">
      <c r="A3062">
        <v>3055</v>
      </c>
      <c r="B3062" s="76">
        <v>44247.592233796298</v>
      </c>
      <c r="C3062" s="1" t="s">
        <v>9685</v>
      </c>
      <c r="D3062" s="76">
        <v>44247.594583333332</v>
      </c>
      <c r="E3062" s="1" t="s">
        <v>9686</v>
      </c>
      <c r="F3062" s="1" t="s">
        <v>9687</v>
      </c>
      <c r="G3062" s="1" t="s">
        <v>123</v>
      </c>
      <c r="H3062" s="1" t="s">
        <v>124</v>
      </c>
      <c r="I3062" s="1" t="s">
        <v>125</v>
      </c>
      <c r="J3062" s="1" t="s">
        <v>9355</v>
      </c>
      <c r="K3062" s="1" t="s">
        <v>9355</v>
      </c>
      <c r="L3062">
        <f>ROUNDUP(IF(B3062&gt;$D$4,0,($D$4-B3062+1)/365),0)</f>
        <v>0</v>
      </c>
      <c r="M3062">
        <f>ROUNDUP(IF(B3062&gt;$D$5,0,($D$5-B3062+1)/365),0)</f>
        <v>1</v>
      </c>
      <c r="N3062" s="28">
        <f>IF(OR(L3062=1,M3062=1),IF(B3062+364&lt;=$D$5,(B3062+364-$D$4+1)/365,IF(B3062&gt;$D$4,($D$5-B3062+1)/365,$D$6/365)),0)</f>
        <v>0.14906237316082632</v>
      </c>
      <c r="O3062" s="28">
        <f>'Data &amp; Parameter'!$E$16*'Data &amp; Parameter'!$E$17*('Data &amp; Parameter'!$E$18+'Data &amp; Parameter'!$E$19)*'Data &amp; Parameter'!$E$20*'Data &amp; Parameter'!$E$37*N3062</f>
        <v>0.51824580214430083</v>
      </c>
      <c r="P3062">
        <f>ROUNDUP(IF(D3062&gt;$D$4,0,($D$4-D3062+1)/365),0)</f>
        <v>0</v>
      </c>
      <c r="Q3062">
        <f>ROUNDUP(IF(D3062&gt;$D$5,0,($D$5-D3062+1)/365),0)</f>
        <v>1</v>
      </c>
      <c r="R3062" s="28">
        <f>IF(OR(P3062=1,Q3062=1),IF(D3062+364&lt;=$D$5,(D3062+364-$D$4+1)/365,IF(D3062&gt;$D$4,($D$5-D3062+1)/365,$D$6/365)),0)</f>
        <v>0.14905593607306389</v>
      </c>
      <c r="S3062" s="28">
        <f>'Data &amp; Parameter'!$E$16*'Data &amp; Parameter'!$E$17*('Data &amp; Parameter'!$E$18+'Data &amp; Parameter'!$E$19)*'Data &amp; Parameter'!$E$20*'Data &amp; Parameter'!$E$37*R3062</f>
        <v>0.51822342229323459</v>
      </c>
      <c r="T3062" s="28">
        <f t="shared" si="47"/>
        <v>1.0364692244375355</v>
      </c>
    </row>
    <row r="3063" spans="1:20" ht="15.75" customHeight="1" x14ac:dyDescent="0.35">
      <c r="A3063">
        <v>3056</v>
      </c>
      <c r="B3063" s="76">
        <v>44247.595069444447</v>
      </c>
      <c r="C3063" s="1" t="s">
        <v>9688</v>
      </c>
      <c r="D3063" s="76">
        <v>44247.596655092595</v>
      </c>
      <c r="E3063" s="1" t="s">
        <v>9689</v>
      </c>
      <c r="F3063" s="1" t="s">
        <v>9690</v>
      </c>
      <c r="G3063" s="1" t="s">
        <v>123</v>
      </c>
      <c r="H3063" s="1" t="s">
        <v>124</v>
      </c>
      <c r="I3063" s="1" t="s">
        <v>125</v>
      </c>
      <c r="J3063" s="1" t="s">
        <v>9364</v>
      </c>
      <c r="K3063" s="1" t="s">
        <v>9364</v>
      </c>
      <c r="L3063">
        <f>ROUNDUP(IF(B3063&gt;$D$4,0,($D$4-B3063+1)/365),0)</f>
        <v>0</v>
      </c>
      <c r="M3063">
        <f>ROUNDUP(IF(B3063&gt;$D$5,0,($D$5-B3063+1)/365),0)</f>
        <v>1</v>
      </c>
      <c r="N3063" s="28">
        <f>IF(OR(L3063=1,M3063=1),IF(B3063+364&lt;=$D$5,(B3063+364-$D$4+1)/365,IF(B3063&gt;$D$4,($D$5-B3063+1)/365,$D$6/365)),0)</f>
        <v>0.14905460426178824</v>
      </c>
      <c r="O3063" s="28">
        <f>'Data &amp; Parameter'!$E$16*'Data &amp; Parameter'!$E$17*('Data &amp; Parameter'!$E$18+'Data &amp; Parameter'!$E$19)*'Data &amp; Parameter'!$E$20*'Data &amp; Parameter'!$E$37*N3063</f>
        <v>0.51821879197917065</v>
      </c>
      <c r="P3063">
        <f>ROUNDUP(IF(D3063&gt;$D$4,0,($D$4-D3063+1)/365),0)</f>
        <v>0</v>
      </c>
      <c r="Q3063">
        <f>ROUNDUP(IF(D3063&gt;$D$5,0,($D$5-D3063+1)/365),0)</f>
        <v>1</v>
      </c>
      <c r="R3063" s="28">
        <f>IF(OR(P3063=1,Q3063=1),IF(D3063+364&lt;=$D$5,(D3063+364-$D$4+1)/365,IF(D3063&gt;$D$4,($D$5-D3063+1)/365,$D$6/365)),0)</f>
        <v>0.14905026002028759</v>
      </c>
      <c r="S3063" s="28">
        <f>'Data &amp; Parameter'!$E$16*'Data &amp; Parameter'!$E$17*('Data &amp; Parameter'!$E$18+'Data &amp; Parameter'!$E$19)*'Data &amp; Parameter'!$E$20*'Data &amp; Parameter'!$E$37*R3063</f>
        <v>0.51820368833581998</v>
      </c>
      <c r="T3063" s="28">
        <f t="shared" si="47"/>
        <v>1.0364224803149906</v>
      </c>
    </row>
    <row r="3064" spans="1:20" ht="15.75" customHeight="1" x14ac:dyDescent="0.35">
      <c r="A3064">
        <v>3057</v>
      </c>
      <c r="B3064" s="76">
        <v>44248.458831018521</v>
      </c>
      <c r="C3064" s="1" t="s">
        <v>9691</v>
      </c>
      <c r="D3064" s="76">
        <v>44255.459618055553</v>
      </c>
      <c r="E3064" s="1" t="s">
        <v>9692</v>
      </c>
      <c r="F3064" s="1" t="s">
        <v>9693</v>
      </c>
      <c r="G3064" s="1" t="s">
        <v>123</v>
      </c>
      <c r="H3064" s="1" t="s">
        <v>124</v>
      </c>
      <c r="I3064" s="1" t="s">
        <v>125</v>
      </c>
      <c r="J3064" s="1" t="s">
        <v>9694</v>
      </c>
      <c r="K3064" s="1" t="s">
        <v>9695</v>
      </c>
      <c r="L3064">
        <f>ROUNDUP(IF(B3064&gt;$D$4,0,($D$4-B3064+1)/365),0)</f>
        <v>0</v>
      </c>
      <c r="M3064">
        <f>ROUNDUP(IF(B3064&gt;$D$5,0,($D$5-B3064+1)/365),0)</f>
        <v>1</v>
      </c>
      <c r="N3064" s="28">
        <f>IF(OR(L3064=1,M3064=1),IF(B3064+364&lt;=$D$5,(B3064+364-$D$4+1)/365,IF(B3064&gt;$D$4,($D$5-B3064+1)/365,$D$6/365)),0)</f>
        <v>0.14668813419583324</v>
      </c>
      <c r="O3064" s="28">
        <f>'Data &amp; Parameter'!$E$16*'Data &amp; Parameter'!$E$17*('Data &amp; Parameter'!$E$18+'Data &amp; Parameter'!$E$19)*'Data &amp; Parameter'!$E$20*'Data &amp; Parameter'!$E$37*N3064</f>
        <v>0.50999127519156295</v>
      </c>
      <c r="P3064">
        <f>ROUNDUP(IF(D3064&gt;$D$4,0,($D$4-D3064+1)/365),0)</f>
        <v>0</v>
      </c>
      <c r="Q3064">
        <f>ROUNDUP(IF(D3064&gt;$D$5,0,($D$5-D3064+1)/365),0)</f>
        <v>1</v>
      </c>
      <c r="R3064" s="28">
        <f>IF(OR(P3064=1,Q3064=1),IF(D3064+364&lt;=$D$5,(D3064+364-$D$4+1)/365,IF(D3064&gt;$D$4,($D$5-D3064+1)/365,$D$6/365)),0)</f>
        <v>0.12750789573821175</v>
      </c>
      <c r="S3064" s="28">
        <f>'Data &amp; Parameter'!$E$16*'Data &amp; Parameter'!$E$17*('Data &amp; Parameter'!$E$18+'Data &amp; Parameter'!$E$19)*'Data &amp; Parameter'!$E$20*'Data &amp; Parameter'!$E$37*R3064</f>
        <v>0.44330725658906517</v>
      </c>
      <c r="T3064" s="28">
        <f t="shared" si="47"/>
        <v>0.95329853178062818</v>
      </c>
    </row>
    <row r="3065" spans="1:20" ht="15.75" customHeight="1" x14ac:dyDescent="0.35">
      <c r="A3065">
        <v>3058</v>
      </c>
      <c r="B3065" s="76">
        <v>44251.259131944447</v>
      </c>
      <c r="C3065" s="1" t="s">
        <v>9696</v>
      </c>
      <c r="D3065" s="76">
        <v>44251.259895833333</v>
      </c>
      <c r="E3065" s="1" t="s">
        <v>9697</v>
      </c>
      <c r="F3065" s="1" t="s">
        <v>9698</v>
      </c>
      <c r="G3065" s="1" t="s">
        <v>123</v>
      </c>
      <c r="H3065" s="1" t="s">
        <v>124</v>
      </c>
      <c r="I3065" s="1" t="s">
        <v>125</v>
      </c>
      <c r="J3065" s="1" t="s">
        <v>9699</v>
      </c>
      <c r="K3065" s="1" t="s">
        <v>9700</v>
      </c>
      <c r="L3065">
        <f>ROUNDUP(IF(B3065&gt;$D$4,0,($D$4-B3065+1)/365),0)</f>
        <v>0</v>
      </c>
      <c r="M3065">
        <f>ROUNDUP(IF(B3065&gt;$D$5,0,($D$5-B3065+1)/365),0)</f>
        <v>1</v>
      </c>
      <c r="N3065" s="28">
        <f>IF(OR(L3065=1,M3065=1),IF(B3065+364&lt;=$D$5,(B3065+364-$D$4+1)/365,IF(B3065&gt;$D$4,($D$5-B3065+1)/365,$D$6/365)),0)</f>
        <v>0.13901607686452797</v>
      </c>
      <c r="O3065" s="28">
        <f>'Data &amp; Parameter'!$E$16*'Data &amp; Parameter'!$E$17*('Data &amp; Parameter'!$E$18+'Data &amp; Parameter'!$E$19)*'Data &amp; Parameter'!$E$20*'Data &amp; Parameter'!$E$37*N3065</f>
        <v>0.48331780004522568</v>
      </c>
      <c r="P3065">
        <f>ROUNDUP(IF(D3065&gt;$D$4,0,($D$4-D3065+1)/365),0)</f>
        <v>0</v>
      </c>
      <c r="Q3065">
        <f>ROUNDUP(IF(D3065&gt;$D$5,0,($D$5-D3065+1)/365),0)</f>
        <v>1</v>
      </c>
      <c r="R3065" s="28">
        <f>IF(OR(P3065=1,Q3065=1),IF(D3065+364&lt;=$D$5,(D3065+364-$D$4+1)/365,IF(D3065&gt;$D$4,($D$5-D3065+1)/365,$D$6/365)),0)</f>
        <v>0.13901398401826617</v>
      </c>
      <c r="S3065" s="28">
        <f>'Data &amp; Parameter'!$E$16*'Data &amp; Parameter'!$E$17*('Data &amp; Parameter'!$E$18+'Data &amp; Parameter'!$E$19)*'Data &amp; Parameter'!$E$20*'Data &amp; Parameter'!$E$37*R3065</f>
        <v>0.48331052383751</v>
      </c>
      <c r="T3065" s="28">
        <f t="shared" si="47"/>
        <v>0.96662832388273567</v>
      </c>
    </row>
    <row r="3066" spans="1:20" ht="15.75" customHeight="1" x14ac:dyDescent="0.35">
      <c r="A3066">
        <v>3059</v>
      </c>
      <c r="B3066" s="76">
        <v>44251.264212962968</v>
      </c>
      <c r="C3066" s="1" t="s">
        <v>9701</v>
      </c>
      <c r="D3066" s="76">
        <v>44251.265231481477</v>
      </c>
      <c r="E3066" s="1" t="s">
        <v>9702</v>
      </c>
      <c r="F3066" s="1" t="s">
        <v>9703</v>
      </c>
      <c r="G3066" s="1" t="s">
        <v>123</v>
      </c>
      <c r="H3066" s="1" t="s">
        <v>124</v>
      </c>
      <c r="I3066" s="1" t="s">
        <v>125</v>
      </c>
      <c r="J3066" s="1" t="s">
        <v>9699</v>
      </c>
      <c r="K3066" s="1" t="s">
        <v>9700</v>
      </c>
      <c r="L3066">
        <f>ROUNDUP(IF(B3066&gt;$D$4,0,($D$4-B3066+1)/365),0)</f>
        <v>0</v>
      </c>
      <c r="M3066">
        <f>ROUNDUP(IF(B3066&gt;$D$5,0,($D$5-B3066+1)/365),0)</f>
        <v>1</v>
      </c>
      <c r="N3066" s="28">
        <f>IF(OR(L3066=1,M3066=1),IF(B3066+364&lt;=$D$5,(B3066+364-$D$4+1)/365,IF(B3066&gt;$D$4,($D$5-B3066+1)/365,$D$6/365)),0)</f>
        <v>0.13900215626584225</v>
      </c>
      <c r="O3066" s="28">
        <f>'Data &amp; Parameter'!$E$16*'Data &amp; Parameter'!$E$17*('Data &amp; Parameter'!$E$18+'Data &amp; Parameter'!$E$19)*'Data &amp; Parameter'!$E$20*'Data &amp; Parameter'!$E$37*N3066</f>
        <v>0.48326940223913128</v>
      </c>
      <c r="P3066">
        <f>ROUNDUP(IF(D3066&gt;$D$4,0,($D$4-D3066+1)/365),0)</f>
        <v>0</v>
      </c>
      <c r="Q3066">
        <f>ROUNDUP(IF(D3066&gt;$D$5,0,($D$5-D3066+1)/365),0)</f>
        <v>1</v>
      </c>
      <c r="R3066" s="28">
        <f>IF(OR(P3066=1,Q3066=1),IF(D3066+364&lt;=$D$5,(D3066+364-$D$4+1)/365,IF(D3066&gt;$D$4,($D$5-D3066+1)/365,$D$6/365)),0)</f>
        <v>0.13899936580417313</v>
      </c>
      <c r="S3066" s="28">
        <f>'Data &amp; Parameter'!$E$16*'Data &amp; Parameter'!$E$17*('Data &amp; Parameter'!$E$18+'Data &amp; Parameter'!$E$19)*'Data &amp; Parameter'!$E$20*'Data &amp; Parameter'!$E$37*R3066</f>
        <v>0.48325970062888984</v>
      </c>
      <c r="T3066" s="28">
        <f t="shared" si="47"/>
        <v>0.96652910286802118</v>
      </c>
    </row>
    <row r="3067" spans="1:20" ht="15.75" customHeight="1" x14ac:dyDescent="0.35">
      <c r="A3067">
        <v>3060</v>
      </c>
      <c r="B3067" s="76">
        <v>44251.279942129629</v>
      </c>
      <c r="C3067" s="1" t="s">
        <v>9704</v>
      </c>
      <c r="D3067" s="76">
        <v>44251.28123842593</v>
      </c>
      <c r="E3067" s="1" t="s">
        <v>9705</v>
      </c>
      <c r="F3067" s="1" t="s">
        <v>9706</v>
      </c>
      <c r="G3067" s="1" t="s">
        <v>123</v>
      </c>
      <c r="H3067" s="1" t="s">
        <v>124</v>
      </c>
      <c r="I3067" s="1" t="s">
        <v>125</v>
      </c>
      <c r="J3067" s="1" t="s">
        <v>9077</v>
      </c>
      <c r="K3067" s="1" t="s">
        <v>9077</v>
      </c>
      <c r="L3067">
        <f>ROUNDUP(IF(B3067&gt;$D$4,0,($D$4-B3067+1)/365),0)</f>
        <v>0</v>
      </c>
      <c r="M3067">
        <f>ROUNDUP(IF(B3067&gt;$D$5,0,($D$5-B3067+1)/365),0)</f>
        <v>1</v>
      </c>
      <c r="N3067" s="28">
        <f>IF(OR(L3067=1,M3067=1),IF(B3067+364&lt;=$D$5,(B3067+364-$D$4+1)/365,IF(B3067&gt;$D$4,($D$5-B3067+1)/365,$D$6/365)),0)</f>
        <v>0.13895906265854935</v>
      </c>
      <c r="O3067" s="28">
        <f>'Data &amp; Parameter'!$E$16*'Data &amp; Parameter'!$E$17*('Data &amp; Parameter'!$E$18+'Data &amp; Parameter'!$E$19)*'Data &amp; Parameter'!$E$20*'Data &amp; Parameter'!$E$37*N3067</f>
        <v>0.48311957850692283</v>
      </c>
      <c r="P3067">
        <f>ROUNDUP(IF(D3067&gt;$D$4,0,($D$4-D3067+1)/365),0)</f>
        <v>0</v>
      </c>
      <c r="Q3067">
        <f>ROUNDUP(IF(D3067&gt;$D$5,0,($D$5-D3067+1)/365),0)</f>
        <v>1</v>
      </c>
      <c r="R3067" s="28">
        <f>IF(OR(P3067=1,Q3067=1),IF(D3067+364&lt;=$D$5,(D3067+364-$D$4+1)/365,IF(D3067&gt;$D$4,($D$5-D3067+1)/365,$D$6/365)),0)</f>
        <v>0.13895551116183424</v>
      </c>
      <c r="S3067" s="28">
        <f>'Data &amp; Parameter'!$E$16*'Data &amp; Parameter'!$E$17*('Data &amp; Parameter'!$E$18+'Data &amp; Parameter'!$E$19)*'Data &amp; Parameter'!$E$20*'Data &amp; Parameter'!$E$37*R3067</f>
        <v>0.48310723100282166</v>
      </c>
      <c r="T3067" s="28">
        <f t="shared" si="47"/>
        <v>0.96622680950974449</v>
      </c>
    </row>
    <row r="3068" spans="1:20" ht="15.75" customHeight="1" x14ac:dyDescent="0.35">
      <c r="A3068">
        <v>3061</v>
      </c>
      <c r="B3068" s="76">
        <v>44251.28533564815</v>
      </c>
      <c r="C3068" s="1" t="s">
        <v>9707</v>
      </c>
      <c r="D3068" s="76">
        <v>44251.286006944443</v>
      </c>
      <c r="E3068" s="1" t="s">
        <v>9708</v>
      </c>
      <c r="F3068" s="1" t="s">
        <v>9709</v>
      </c>
      <c r="G3068" s="1" t="s">
        <v>123</v>
      </c>
      <c r="H3068" s="1" t="s">
        <v>124</v>
      </c>
      <c r="I3068" s="1" t="s">
        <v>125</v>
      </c>
      <c r="J3068" s="1" t="s">
        <v>9077</v>
      </c>
      <c r="K3068" s="1" t="s">
        <v>9077</v>
      </c>
      <c r="L3068">
        <f>ROUNDUP(IF(B3068&gt;$D$4,0,($D$4-B3068+1)/365),0)</f>
        <v>0</v>
      </c>
      <c r="M3068">
        <f>ROUNDUP(IF(B3068&gt;$D$5,0,($D$5-B3068+1)/365),0)</f>
        <v>1</v>
      </c>
      <c r="N3068" s="28">
        <f>IF(OR(L3068=1,M3068=1),IF(B3068+364&lt;=$D$5,(B3068+364-$D$4+1)/365,IF(B3068&gt;$D$4,($D$5-B3068+1)/365,$D$6/365)),0)</f>
        <v>0.13894428589547927</v>
      </c>
      <c r="O3068" s="28">
        <f>'Data &amp; Parameter'!$E$16*'Data &amp; Parameter'!$E$17*('Data &amp; Parameter'!$E$18+'Data &amp; Parameter'!$E$19)*'Data &amp; Parameter'!$E$20*'Data &amp; Parameter'!$E$37*N3068</f>
        <v>0.48306820407038353</v>
      </c>
      <c r="P3068">
        <f>ROUNDUP(IF(D3068&gt;$D$4,0,($D$4-D3068+1)/365),0)</f>
        <v>0</v>
      </c>
      <c r="Q3068">
        <f>ROUNDUP(IF(D3068&gt;$D$5,0,($D$5-D3068+1)/365),0)</f>
        <v>1</v>
      </c>
      <c r="R3068" s="28">
        <f>IF(OR(P3068=1,Q3068=1),IF(D3068+364&lt;=$D$5,(D3068+364-$D$4+1)/365,IF(D3068&gt;$D$4,($D$5-D3068+1)/365,$D$6/365)),0)</f>
        <v>0.13894244672755282</v>
      </c>
      <c r="S3068" s="28">
        <f>'Data &amp; Parameter'!$E$16*'Data &amp; Parameter'!$E$17*('Data &amp; Parameter'!$E$18+'Data &amp; Parameter'!$E$19)*'Data &amp; Parameter'!$E$20*'Data &amp; Parameter'!$E$37*R3068</f>
        <v>0.48306180982724151</v>
      </c>
      <c r="T3068" s="28">
        <f t="shared" si="47"/>
        <v>0.96613001389762498</v>
      </c>
    </row>
    <row r="3069" spans="1:20" ht="15.75" customHeight="1" x14ac:dyDescent="0.35">
      <c r="A3069">
        <v>3062</v>
      </c>
      <c r="B3069" s="76">
        <v>44251.289039351846</v>
      </c>
      <c r="C3069" s="1" t="s">
        <v>9710</v>
      </c>
      <c r="D3069" s="76">
        <v>44251.289583333331</v>
      </c>
      <c r="E3069" s="1" t="s">
        <v>9711</v>
      </c>
      <c r="F3069" s="1" t="s">
        <v>9712</v>
      </c>
      <c r="G3069" s="1" t="s">
        <v>123</v>
      </c>
      <c r="H3069" s="1" t="s">
        <v>124</v>
      </c>
      <c r="I3069" s="1" t="s">
        <v>125</v>
      </c>
      <c r="J3069" s="1" t="s">
        <v>9077</v>
      </c>
      <c r="K3069" s="1" t="s">
        <v>9077</v>
      </c>
      <c r="L3069">
        <f>ROUNDUP(IF(B3069&gt;$D$4,0,($D$4-B3069+1)/365),0)</f>
        <v>0</v>
      </c>
      <c r="M3069">
        <f>ROUNDUP(IF(B3069&gt;$D$5,0,($D$5-B3069+1)/365),0)</f>
        <v>1</v>
      </c>
      <c r="N3069" s="28">
        <f>IF(OR(L3069=1,M3069=1),IF(B3069+364&lt;=$D$5,(B3069+364-$D$4+1)/365,IF(B3069&gt;$D$4,($D$5-B3069+1)/365,$D$6/365)),0)</f>
        <v>0.13893413876206454</v>
      </c>
      <c r="O3069" s="28">
        <f>'Data &amp; Parameter'!$E$16*'Data &amp; Parameter'!$E$17*('Data &amp; Parameter'!$E$18+'Data &amp; Parameter'!$E$19)*'Data &amp; Parameter'!$E$20*'Data &amp; Parameter'!$E$37*N3069</f>
        <v>0.48303292548743548</v>
      </c>
      <c r="P3069">
        <f>ROUNDUP(IF(D3069&gt;$D$4,0,($D$4-D3069+1)/365),0)</f>
        <v>0</v>
      </c>
      <c r="Q3069">
        <f>ROUNDUP(IF(D3069&gt;$D$5,0,($D$5-D3069+1)/365),0)</f>
        <v>1</v>
      </c>
      <c r="R3069" s="28">
        <f>IF(OR(P3069=1,Q3069=1),IF(D3069+364&lt;=$D$5,(D3069+364-$D$4+1)/365,IF(D3069&gt;$D$4,($D$5-D3069+1)/365,$D$6/365)),0)</f>
        <v>0.13893264840183181</v>
      </c>
      <c r="S3069" s="28">
        <f>'Data &amp; Parameter'!$E$16*'Data &amp; Parameter'!$E$17*('Data &amp; Parameter'!$E$18+'Data &amp; Parameter'!$E$19)*'Data &amp; Parameter'!$E$20*'Data &amp; Parameter'!$E$37*R3069</f>
        <v>0.48302774394552178</v>
      </c>
      <c r="T3069" s="28">
        <f t="shared" si="47"/>
        <v>0.96606066943295721</v>
      </c>
    </row>
    <row r="3070" spans="1:20" ht="15.75" customHeight="1" x14ac:dyDescent="0.35">
      <c r="A3070">
        <v>3063</v>
      </c>
      <c r="B3070" s="76">
        <v>44251.29751157407</v>
      </c>
      <c r="C3070" s="1" t="s">
        <v>9713</v>
      </c>
      <c r="D3070" s="76">
        <v>44251.298449074078</v>
      </c>
      <c r="E3070" s="1" t="s">
        <v>9714</v>
      </c>
      <c r="F3070" s="1" t="s">
        <v>9715</v>
      </c>
      <c r="G3070" s="1" t="s">
        <v>123</v>
      </c>
      <c r="H3070" s="1" t="s">
        <v>124</v>
      </c>
      <c r="I3070" s="1" t="s">
        <v>125</v>
      </c>
      <c r="J3070" s="1" t="s">
        <v>9077</v>
      </c>
      <c r="K3070" s="1" t="s">
        <v>9077</v>
      </c>
      <c r="L3070">
        <f>ROUNDUP(IF(B3070&gt;$D$4,0,($D$4-B3070+1)/365),0)</f>
        <v>0</v>
      </c>
      <c r="M3070">
        <f>ROUNDUP(IF(B3070&gt;$D$5,0,($D$5-B3070+1)/365),0)</f>
        <v>1</v>
      </c>
      <c r="N3070" s="28">
        <f>IF(OR(L3070=1,M3070=1),IF(B3070+364&lt;=$D$5,(B3070+364-$D$4+1)/365,IF(B3070&gt;$D$4,($D$5-B3070+1)/365,$D$6/365)),0)</f>
        <v>0.13891092719432854</v>
      </c>
      <c r="O3070" s="28">
        <f>'Data &amp; Parameter'!$E$16*'Data &amp; Parameter'!$E$17*('Data &amp; Parameter'!$E$18+'Data &amp; Parameter'!$E$19)*'Data &amp; Parameter'!$E$20*'Data &amp; Parameter'!$E$37*N3070</f>
        <v>0.48295222572876878</v>
      </c>
      <c r="P3070">
        <f>ROUNDUP(IF(D3070&gt;$D$4,0,($D$4-D3070+1)/365),0)</f>
        <v>0</v>
      </c>
      <c r="Q3070">
        <f>ROUNDUP(IF(D3070&gt;$D$5,0,($D$5-D3070+1)/365),0)</f>
        <v>1</v>
      </c>
      <c r="R3070" s="28">
        <f>IF(OR(P3070=1,Q3070=1),IF(D3070+364&lt;=$D$5,(D3070+364-$D$4+1)/365,IF(D3070&gt;$D$4,($D$5-D3070+1)/365,$D$6/365)),0)</f>
        <v>0.13890835870115553</v>
      </c>
      <c r="S3070" s="28">
        <f>'Data &amp; Parameter'!$E$16*'Data &amp; Parameter'!$E$17*('Data &amp; Parameter'!$E$18+'Data &amp; Parameter'!$E$19)*'Data &amp; Parameter'!$E$20*'Data &amp; Parameter'!$E$37*R3070</f>
        <v>0.48294329583736478</v>
      </c>
      <c r="T3070" s="28">
        <f t="shared" si="47"/>
        <v>0.96589552156613356</v>
      </c>
    </row>
    <row r="3071" spans="1:20" ht="15.75" customHeight="1" x14ac:dyDescent="0.35">
      <c r="A3071">
        <v>3064</v>
      </c>
      <c r="B3071" s="76">
        <v>44251.305601851855</v>
      </c>
      <c r="C3071" s="1" t="s">
        <v>9716</v>
      </c>
      <c r="D3071" s="76">
        <v>44251.307013888887</v>
      </c>
      <c r="E3071" s="1" t="s">
        <v>9717</v>
      </c>
      <c r="F3071" s="1" t="s">
        <v>9718</v>
      </c>
      <c r="G3071" s="1" t="s">
        <v>123</v>
      </c>
      <c r="H3071" s="1" t="s">
        <v>124</v>
      </c>
      <c r="I3071" s="1" t="s">
        <v>125</v>
      </c>
      <c r="J3071" s="1" t="s">
        <v>9077</v>
      </c>
      <c r="K3071" s="1" t="s">
        <v>9077</v>
      </c>
      <c r="L3071">
        <f>ROUNDUP(IF(B3071&gt;$D$4,0,($D$4-B3071+1)/365),0)</f>
        <v>0</v>
      </c>
      <c r="M3071">
        <f>ROUNDUP(IF(B3071&gt;$D$5,0,($D$5-B3071+1)/365),0)</f>
        <v>1</v>
      </c>
      <c r="N3071" s="28">
        <f>IF(OR(L3071=1,M3071=1),IF(B3071+364&lt;=$D$5,(B3071+364-$D$4+1)/365,IF(B3071&gt;$D$4,($D$5-B3071+1)/365,$D$6/365)),0)</f>
        <v>0.13888876204971345</v>
      </c>
      <c r="O3071" s="28">
        <f>'Data &amp; Parameter'!$E$16*'Data &amp; Parameter'!$E$17*('Data &amp; Parameter'!$E$18+'Data &amp; Parameter'!$E$19)*'Data &amp; Parameter'!$E$20*'Data &amp; Parameter'!$E$37*N3071</f>
        <v>0.48287516407392517</v>
      </c>
      <c r="P3071">
        <f>ROUNDUP(IF(D3071&gt;$D$4,0,($D$4-D3071+1)/365),0)</f>
        <v>0</v>
      </c>
      <c r="Q3071">
        <f>ROUNDUP(IF(D3071&gt;$D$5,0,($D$5-D3071+1)/365),0)</f>
        <v>1</v>
      </c>
      <c r="R3071" s="28">
        <f>IF(OR(P3071=1,Q3071=1),IF(D3071+364&lt;=$D$5,(D3071+364-$D$4+1)/365,IF(D3071&gt;$D$4,($D$5-D3071+1)/365,$D$6/365)),0)</f>
        <v>0.13888489345510407</v>
      </c>
      <c r="S3071" s="28">
        <f>'Data &amp; Parameter'!$E$16*'Data &amp; Parameter'!$E$17*('Data &amp; Parameter'!$E$18+'Data &amp; Parameter'!$E$19)*'Data &amp; Parameter'!$E$20*'Data &amp; Parameter'!$E$37*R3071</f>
        <v>0.48286171411419354</v>
      </c>
      <c r="T3071" s="28">
        <f t="shared" si="47"/>
        <v>0.96573687818811871</v>
      </c>
    </row>
    <row r="3072" spans="1:20" ht="15.75" customHeight="1" x14ac:dyDescent="0.35">
      <c r="A3072">
        <v>3065</v>
      </c>
      <c r="B3072" s="76">
        <v>44251.318125000005</v>
      </c>
      <c r="C3072" s="1" t="s">
        <v>9719</v>
      </c>
      <c r="D3072" s="76">
        <v>44251.318703703699</v>
      </c>
      <c r="E3072" s="1" t="s">
        <v>9720</v>
      </c>
      <c r="F3072" s="1" t="s">
        <v>9721</v>
      </c>
      <c r="G3072" s="1" t="s">
        <v>123</v>
      </c>
      <c r="H3072" s="1" t="s">
        <v>124</v>
      </c>
      <c r="I3072" s="1" t="s">
        <v>125</v>
      </c>
      <c r="J3072" s="1" t="s">
        <v>9077</v>
      </c>
      <c r="K3072" s="1" t="s">
        <v>9077</v>
      </c>
      <c r="L3072">
        <f>ROUNDUP(IF(B3072&gt;$D$4,0,($D$4-B3072+1)/365),0)</f>
        <v>0</v>
      </c>
      <c r="M3072">
        <f>ROUNDUP(IF(B3072&gt;$D$5,0,($D$5-B3072+1)/365),0)</f>
        <v>1</v>
      </c>
      <c r="N3072" s="28">
        <f>IF(OR(L3072=1,M3072=1),IF(B3072+364&lt;=$D$5,(B3072+364-$D$4+1)/365,IF(B3072&gt;$D$4,($D$5-B3072+1)/365,$D$6/365)),0)</f>
        <v>0.13885445205478017</v>
      </c>
      <c r="O3072" s="28">
        <f>'Data &amp; Parameter'!$E$16*'Data &amp; Parameter'!$E$17*('Data &amp; Parameter'!$E$18+'Data &amp; Parameter'!$E$19)*'Data &amp; Parameter'!$E$20*'Data &amp; Parameter'!$E$37*N3072</f>
        <v>0.48275587836507239</v>
      </c>
      <c r="P3072">
        <f>ROUNDUP(IF(D3072&gt;$D$4,0,($D$4-D3072+1)/365),0)</f>
        <v>0</v>
      </c>
      <c r="Q3072">
        <f>ROUNDUP(IF(D3072&gt;$D$5,0,($D$5-D3072+1)/365),0)</f>
        <v>1</v>
      </c>
      <c r="R3072" s="28">
        <f>IF(OR(P3072=1,Q3072=1),IF(D3072+364&lt;=$D$5,(D3072+364-$D$4+1)/365,IF(D3072&gt;$D$4,($D$5-D3072+1)/365,$D$6/365)),0)</f>
        <v>0.13885286656520904</v>
      </c>
      <c r="S3072" s="28">
        <f>'Data &amp; Parameter'!$E$16*'Data &amp; Parameter'!$E$17*('Data &amp; Parameter'!$E$18+'Data &amp; Parameter'!$E$19)*'Data &amp; Parameter'!$E$20*'Data &amp; Parameter'!$E$37*R3072</f>
        <v>0.4827503660865734</v>
      </c>
      <c r="T3072" s="28">
        <f t="shared" si="47"/>
        <v>0.96550624445164579</v>
      </c>
    </row>
    <row r="3073" spans="1:20" ht="15.75" customHeight="1" x14ac:dyDescent="0.35">
      <c r="A3073">
        <v>3066</v>
      </c>
      <c r="B3073" s="76">
        <v>44251.321053240739</v>
      </c>
      <c r="C3073" s="1" t="s">
        <v>9722</v>
      </c>
      <c r="D3073" s="76">
        <v>44251.321782407409</v>
      </c>
      <c r="E3073" s="1" t="s">
        <v>9723</v>
      </c>
      <c r="F3073" s="1" t="s">
        <v>9724</v>
      </c>
      <c r="G3073" s="1" t="s">
        <v>123</v>
      </c>
      <c r="H3073" s="1" t="s">
        <v>124</v>
      </c>
      <c r="I3073" s="1" t="s">
        <v>125</v>
      </c>
      <c r="J3073" s="1" t="s">
        <v>9077</v>
      </c>
      <c r="K3073" s="1" t="s">
        <v>9725</v>
      </c>
      <c r="L3073">
        <f>ROUNDUP(IF(B3073&gt;$D$4,0,($D$4-B3073+1)/365),0)</f>
        <v>0</v>
      </c>
      <c r="M3073">
        <f>ROUNDUP(IF(B3073&gt;$D$5,0,($D$5-B3073+1)/365),0)</f>
        <v>1</v>
      </c>
      <c r="N3073" s="28">
        <f>IF(OR(L3073=1,M3073=1),IF(B3073+364&lt;=$D$5,(B3073+364-$D$4+1)/365,IF(B3073&gt;$D$4,($D$5-B3073+1)/365,$D$6/365)),0)</f>
        <v>0.13884642947742665</v>
      </c>
      <c r="O3073" s="28">
        <f>'Data &amp; Parameter'!$E$16*'Data &amp; Parameter'!$E$17*('Data &amp; Parameter'!$E$18+'Data &amp; Parameter'!$E$19)*'Data &amp; Parameter'!$E$20*'Data &amp; Parameter'!$E$37*N3073</f>
        <v>0.48272798623543778</v>
      </c>
      <c r="P3073">
        <f>ROUNDUP(IF(D3073&gt;$D$4,0,($D$4-D3073+1)/365),0)</f>
        <v>0</v>
      </c>
      <c r="Q3073">
        <f>ROUNDUP(IF(D3073&gt;$D$5,0,($D$5-D3073+1)/365),0)</f>
        <v>1</v>
      </c>
      <c r="R3073" s="28">
        <f>IF(OR(P3073=1,Q3073=1),IF(D3073+364&lt;=$D$5,(D3073+364-$D$4+1)/365,IF(D3073&gt;$D$4,($D$5-D3073+1)/365,$D$6/365)),0)</f>
        <v>0.13884443176052316</v>
      </c>
      <c r="S3073" s="28">
        <f>'Data &amp; Parameter'!$E$16*'Data &amp; Parameter'!$E$17*('Data &amp; Parameter'!$E$18+'Data &amp; Parameter'!$E$19)*'Data &amp; Parameter'!$E$20*'Data &amp; Parameter'!$E$37*R3073</f>
        <v>0.48272104076437661</v>
      </c>
      <c r="T3073" s="28">
        <f t="shared" si="47"/>
        <v>0.96544902699981439</v>
      </c>
    </row>
    <row r="3074" spans="1:20" ht="15.75" customHeight="1" x14ac:dyDescent="0.35">
      <c r="A3074">
        <v>3067</v>
      </c>
      <c r="B3074" s="76">
        <v>44251.324687500004</v>
      </c>
      <c r="C3074" s="1" t="s">
        <v>9726</v>
      </c>
      <c r="D3074" s="76">
        <v>44251.325879629629</v>
      </c>
      <c r="E3074" s="1" t="s">
        <v>9727</v>
      </c>
      <c r="F3074" s="1" t="s">
        <v>9728</v>
      </c>
      <c r="G3074" s="1" t="s">
        <v>123</v>
      </c>
      <c r="H3074" s="1" t="s">
        <v>124</v>
      </c>
      <c r="I3074" s="1" t="s">
        <v>125</v>
      </c>
      <c r="J3074" s="1" t="s">
        <v>9077</v>
      </c>
      <c r="K3074" s="1" t="s">
        <v>9725</v>
      </c>
      <c r="L3074">
        <f>ROUNDUP(IF(B3074&gt;$D$4,0,($D$4-B3074+1)/365),0)</f>
        <v>0</v>
      </c>
      <c r="M3074">
        <f>ROUNDUP(IF(B3074&gt;$D$5,0,($D$5-B3074+1)/365),0)</f>
        <v>1</v>
      </c>
      <c r="N3074" s="28">
        <f>IF(OR(L3074=1,M3074=1),IF(B3074+364&lt;=$D$5,(B3074+364-$D$4+1)/365,IF(B3074&gt;$D$4,($D$5-B3074+1)/365,$D$6/365)),0)</f>
        <v>0.13883647260272855</v>
      </c>
      <c r="O3074" s="28">
        <f>'Data &amp; Parameter'!$E$16*'Data &amp; Parameter'!$E$17*('Data &amp; Parameter'!$E$18+'Data &amp; Parameter'!$E$19)*'Data &amp; Parameter'!$E$20*'Data &amp; Parameter'!$E$37*N3074</f>
        <v>0.48269336912579874</v>
      </c>
      <c r="P3074">
        <f>ROUNDUP(IF(D3074&gt;$D$4,0,($D$4-D3074+1)/365),0)</f>
        <v>0</v>
      </c>
      <c r="Q3074">
        <f>ROUNDUP(IF(D3074&gt;$D$5,0,($D$5-D3074+1)/365),0)</f>
        <v>1</v>
      </c>
      <c r="R3074" s="28">
        <f>IF(OR(P3074=1,Q3074=1),IF(D3074+364&lt;=$D$5,(D3074+364-$D$4+1)/365,IF(D3074&gt;$D$4,($D$5-D3074+1)/365,$D$6/365)),0)</f>
        <v>0.13883320649416817</v>
      </c>
      <c r="S3074" s="28">
        <f>'Data &amp; Parameter'!$E$16*'Data &amp; Parameter'!$E$17*('Data &amp; Parameter'!$E$18+'Data &amp; Parameter'!$E$19)*'Data &amp; Parameter'!$E$20*'Data &amp; Parameter'!$E$37*R3074</f>
        <v>0.48268201383193837</v>
      </c>
      <c r="T3074" s="28">
        <f t="shared" si="47"/>
        <v>0.96537538295773717</v>
      </c>
    </row>
    <row r="3075" spans="1:20" ht="15.75" customHeight="1" x14ac:dyDescent="0.35">
      <c r="A3075">
        <v>3068</v>
      </c>
      <c r="B3075" s="76">
        <v>44251.329675925925</v>
      </c>
      <c r="C3075" s="1" t="s">
        <v>9729</v>
      </c>
      <c r="D3075" s="76">
        <v>44251.330231481479</v>
      </c>
      <c r="E3075" s="1" t="s">
        <v>9730</v>
      </c>
      <c r="F3075" s="1" t="s">
        <v>9731</v>
      </c>
      <c r="G3075" s="1" t="s">
        <v>123</v>
      </c>
      <c r="H3075" s="1" t="s">
        <v>124</v>
      </c>
      <c r="I3075" s="1" t="s">
        <v>125</v>
      </c>
      <c r="J3075" s="1" t="s">
        <v>9077</v>
      </c>
      <c r="K3075" s="1" t="s">
        <v>9725</v>
      </c>
      <c r="L3075">
        <f>ROUNDUP(IF(B3075&gt;$D$4,0,($D$4-B3075+1)/365),0)</f>
        <v>0</v>
      </c>
      <c r="M3075">
        <f>ROUNDUP(IF(B3075&gt;$D$5,0,($D$5-B3075+1)/365),0)</f>
        <v>1</v>
      </c>
      <c r="N3075" s="28">
        <f>IF(OR(L3075=1,M3075=1),IF(B3075+364&lt;=$D$5,(B3075+364-$D$4+1)/365,IF(B3075&gt;$D$4,($D$5-B3075+1)/365,$D$6/365)),0)</f>
        <v>0.13882280568239816</v>
      </c>
      <c r="O3075" s="28">
        <f>'Data &amp; Parameter'!$E$16*'Data &amp; Parameter'!$E$17*('Data &amp; Parameter'!$E$18+'Data &amp; Parameter'!$E$19)*'Data &amp; Parameter'!$E$20*'Data &amp; Parameter'!$E$37*N3075</f>
        <v>0.48264585328434745</v>
      </c>
      <c r="P3075">
        <f>ROUNDUP(IF(D3075&gt;$D$4,0,($D$4-D3075+1)/365),0)</f>
        <v>0</v>
      </c>
      <c r="Q3075">
        <f>ROUNDUP(IF(D3075&gt;$D$5,0,($D$5-D3075+1)/365),0)</f>
        <v>1</v>
      </c>
      <c r="R3075" s="28">
        <f>IF(OR(P3075=1,Q3075=1),IF(D3075+364&lt;=$D$5,(D3075+364-$D$4+1)/365,IF(D3075&gt;$D$4,($D$5-D3075+1)/365,$D$6/365)),0)</f>
        <v>0.13882128361238594</v>
      </c>
      <c r="S3075" s="28">
        <f>'Data &amp; Parameter'!$E$16*'Data &amp; Parameter'!$E$17*('Data &amp; Parameter'!$E$18+'Data &amp; Parameter'!$E$19)*'Data &amp; Parameter'!$E$20*'Data &amp; Parameter'!$E$37*R3075</f>
        <v>0.48264056149690521</v>
      </c>
      <c r="T3075" s="28">
        <f t="shared" si="47"/>
        <v>0.96528641478125266</v>
      </c>
    </row>
    <row r="3076" spans="1:20" ht="15.75" customHeight="1" x14ac:dyDescent="0.35">
      <c r="A3076">
        <v>3069</v>
      </c>
      <c r="B3076" s="76">
        <v>44251.334444444445</v>
      </c>
      <c r="C3076" s="1" t="s">
        <v>9732</v>
      </c>
      <c r="D3076" s="76">
        <v>44251.334837962961</v>
      </c>
      <c r="E3076" s="1" t="s">
        <v>9733</v>
      </c>
      <c r="F3076" s="1" t="s">
        <v>9734</v>
      </c>
      <c r="G3076" s="1" t="s">
        <v>123</v>
      </c>
      <c r="H3076" s="1" t="s">
        <v>124</v>
      </c>
      <c r="I3076" s="1" t="s">
        <v>125</v>
      </c>
      <c r="J3076" s="1" t="s">
        <v>9077</v>
      </c>
      <c r="K3076" s="1" t="s">
        <v>9077</v>
      </c>
      <c r="L3076">
        <f>ROUNDUP(IF(B3076&gt;$D$4,0,($D$4-B3076+1)/365),0)</f>
        <v>0</v>
      </c>
      <c r="M3076">
        <f>ROUNDUP(IF(B3076&gt;$D$5,0,($D$5-B3076+1)/365),0)</f>
        <v>1</v>
      </c>
      <c r="N3076" s="28">
        <f>IF(OR(L3076=1,M3076=1),IF(B3076+364&lt;=$D$5,(B3076+364-$D$4+1)/365,IF(B3076&gt;$D$4,($D$5-B3076+1)/365,$D$6/365)),0)</f>
        <v>0.13880974124809678</v>
      </c>
      <c r="O3076" s="28">
        <f>'Data &amp; Parameter'!$E$16*'Data &amp; Parameter'!$E$17*('Data &amp; Parameter'!$E$18+'Data &amp; Parameter'!$E$19)*'Data &amp; Parameter'!$E$20*'Data &amp; Parameter'!$E$37*N3076</f>
        <v>0.48260043210869785</v>
      </c>
      <c r="P3076">
        <f>ROUNDUP(IF(D3076&gt;$D$4,0,($D$4-D3076+1)/365),0)</f>
        <v>0</v>
      </c>
      <c r="Q3076">
        <f>ROUNDUP(IF(D3076&gt;$D$5,0,($D$5-D3076+1)/365),0)</f>
        <v>1</v>
      </c>
      <c r="R3076" s="28">
        <f>IF(OR(P3076=1,Q3076=1),IF(D3076+364&lt;=$D$5,(D3076+364-$D$4+1)/365,IF(D3076&gt;$D$4,($D$5-D3076+1)/365,$D$6/365)),0)</f>
        <v>0.13880866311517645</v>
      </c>
      <c r="S3076" s="28">
        <f>'Data &amp; Parameter'!$E$16*'Data &amp; Parameter'!$E$17*('Data &amp; Parameter'!$E$18+'Data &amp; Parameter'!$E$19)*'Data &amp; Parameter'!$E$20*'Data &amp; Parameter'!$E$37*R3076</f>
        <v>0.48259668375927695</v>
      </c>
      <c r="T3076" s="28">
        <f t="shared" si="47"/>
        <v>0.96519711586797485</v>
      </c>
    </row>
    <row r="3077" spans="1:20" ht="15.75" customHeight="1" x14ac:dyDescent="0.35">
      <c r="A3077">
        <v>3070</v>
      </c>
      <c r="B3077" s="76">
        <v>44251.337314814809</v>
      </c>
      <c r="C3077" s="1" t="s">
        <v>9735</v>
      </c>
      <c r="D3077" s="76">
        <v>44251.337905092594</v>
      </c>
      <c r="E3077" s="1" t="s">
        <v>9736</v>
      </c>
      <c r="F3077" s="1" t="s">
        <v>9737</v>
      </c>
      <c r="G3077" s="1" t="s">
        <v>123</v>
      </c>
      <c r="H3077" s="1" t="s">
        <v>124</v>
      </c>
      <c r="I3077" s="1" t="s">
        <v>125</v>
      </c>
      <c r="J3077" s="1" t="s">
        <v>9077</v>
      </c>
      <c r="K3077" s="1" t="s">
        <v>9077</v>
      </c>
      <c r="L3077">
        <f>ROUNDUP(IF(B3077&gt;$D$4,0,($D$4-B3077+1)/365),0)</f>
        <v>0</v>
      </c>
      <c r="M3077">
        <f>ROUNDUP(IF(B3077&gt;$D$5,0,($D$5-B3077+1)/365),0)</f>
        <v>1</v>
      </c>
      <c r="N3077" s="28">
        <f>IF(OR(L3077=1,M3077=1),IF(B3077+364&lt;=$D$5,(B3077+364-$D$4+1)/365,IF(B3077&gt;$D$4,($D$5-B3077+1)/365,$D$6/365)),0)</f>
        <v>0.13880187721970039</v>
      </c>
      <c r="O3077" s="28">
        <f>'Data &amp; Parameter'!$E$16*'Data &amp; Parameter'!$E$17*('Data &amp; Parameter'!$E$18+'Data &amp; Parameter'!$E$19)*'Data &amp; Parameter'!$E$20*'Data &amp; Parameter'!$E$37*N3077</f>
        <v>0.48257309120691322</v>
      </c>
      <c r="P3077">
        <f>ROUNDUP(IF(D3077&gt;$D$4,0,($D$4-D3077+1)/365),0)</f>
        <v>0</v>
      </c>
      <c r="Q3077">
        <f>ROUNDUP(IF(D3077&gt;$D$5,0,($D$5-D3077+1)/365),0)</f>
        <v>1</v>
      </c>
      <c r="R3077" s="28">
        <f>IF(OR(P3077=1,Q3077=1),IF(D3077+364&lt;=$D$5,(D3077+364-$D$4+1)/365,IF(D3077&gt;$D$4,($D$5-D3077+1)/365,$D$6/365)),0)</f>
        <v>0.13880026002028997</v>
      </c>
      <c r="S3077" s="28">
        <f>'Data &amp; Parameter'!$E$16*'Data &amp; Parameter'!$E$17*('Data &amp; Parameter'!$E$18+'Data &amp; Parameter'!$E$19)*'Data &amp; Parameter'!$E$20*'Data &amp; Parameter'!$E$37*R3077</f>
        <v>0.48256746868267786</v>
      </c>
      <c r="T3077" s="28">
        <f t="shared" si="47"/>
        <v>0.96514055988959102</v>
      </c>
    </row>
    <row r="3078" spans="1:20" ht="15.75" customHeight="1" x14ac:dyDescent="0.35">
      <c r="A3078">
        <v>3071</v>
      </c>
      <c r="B3078" s="76">
        <v>44251.34239583333</v>
      </c>
      <c r="C3078" s="1" t="s">
        <v>9738</v>
      </c>
      <c r="D3078" s="76">
        <v>44251.342800925922</v>
      </c>
      <c r="E3078" s="1" t="s">
        <v>9739</v>
      </c>
      <c r="F3078" s="1" t="s">
        <v>9740</v>
      </c>
      <c r="G3078" s="1" t="s">
        <v>123</v>
      </c>
      <c r="H3078" s="1" t="s">
        <v>124</v>
      </c>
      <c r="I3078" s="1" t="s">
        <v>125</v>
      </c>
      <c r="J3078" s="1" t="s">
        <v>9077</v>
      </c>
      <c r="K3078" s="1" t="s">
        <v>9725</v>
      </c>
      <c r="L3078">
        <f>ROUNDUP(IF(B3078&gt;$D$4,0,($D$4-B3078+1)/365),0)</f>
        <v>0</v>
      </c>
      <c r="M3078">
        <f>ROUNDUP(IF(B3078&gt;$D$5,0,($D$5-B3078+1)/365),0)</f>
        <v>1</v>
      </c>
      <c r="N3078" s="28">
        <f>IF(OR(L3078=1,M3078=1),IF(B3078+364&lt;=$D$5,(B3078+364-$D$4+1)/365,IF(B3078&gt;$D$4,($D$5-B3078+1)/365,$D$6/365)),0)</f>
        <v>0.13878795662101467</v>
      </c>
      <c r="O3078" s="28">
        <f>'Data &amp; Parameter'!$E$16*'Data &amp; Parameter'!$E$17*('Data &amp; Parameter'!$E$18+'Data &amp; Parameter'!$E$19)*'Data &amp; Parameter'!$E$20*'Data &amp; Parameter'!$E$37*N3078</f>
        <v>0.48252469340081883</v>
      </c>
      <c r="P3078">
        <f>ROUNDUP(IF(D3078&gt;$D$4,0,($D$4-D3078+1)/365),0)</f>
        <v>0</v>
      </c>
      <c r="Q3078">
        <f>ROUNDUP(IF(D3078&gt;$D$5,0,($D$5-D3078+1)/365),0)</f>
        <v>1</v>
      </c>
      <c r="R3078" s="28">
        <f>IF(OR(P3078=1,Q3078=1),IF(D3078+364&lt;=$D$5,(D3078+364-$D$4+1)/365,IF(D3078&gt;$D$4,($D$5-D3078+1)/365,$D$6/365)),0)</f>
        <v>0.13878684677829495</v>
      </c>
      <c r="S3078" s="28">
        <f>'Data &amp; Parameter'!$E$16*'Data &amp; Parameter'!$E$17*('Data &amp; Parameter'!$E$18+'Data &amp; Parameter'!$E$19)*'Data &amp; Parameter'!$E$20*'Data &amp; Parameter'!$E$37*R3078</f>
        <v>0.48252083480580027</v>
      </c>
      <c r="T3078" s="28">
        <f t="shared" si="47"/>
        <v>0.96504552820661904</v>
      </c>
    </row>
    <row r="3079" spans="1:20" ht="15.75" customHeight="1" x14ac:dyDescent="0.35">
      <c r="A3079">
        <v>3072</v>
      </c>
      <c r="B3079" s="76">
        <v>44251.346435185187</v>
      </c>
      <c r="C3079" s="1" t="s">
        <v>9741</v>
      </c>
      <c r="D3079" s="76">
        <v>44251.347662037035</v>
      </c>
      <c r="E3079" s="1" t="s">
        <v>9742</v>
      </c>
      <c r="F3079" s="1" t="s">
        <v>9743</v>
      </c>
      <c r="G3079" s="1" t="s">
        <v>123</v>
      </c>
      <c r="H3079" s="1" t="s">
        <v>124</v>
      </c>
      <c r="I3079" s="1" t="s">
        <v>125</v>
      </c>
      <c r="J3079" s="1" t="s">
        <v>9077</v>
      </c>
      <c r="K3079" s="1" t="s">
        <v>9725</v>
      </c>
      <c r="L3079">
        <f>ROUNDUP(IF(B3079&gt;$D$4,0,($D$4-B3079+1)/365),0)</f>
        <v>0</v>
      </c>
      <c r="M3079">
        <f>ROUNDUP(IF(B3079&gt;$D$5,0,($D$5-B3079+1)/365),0)</f>
        <v>1</v>
      </c>
      <c r="N3079" s="28">
        <f>IF(OR(L3079=1,M3079=1),IF(B3079+364&lt;=$D$5,(B3079+364-$D$4+1)/365,IF(B3079&gt;$D$4,($D$5-B3079+1)/365,$D$6/365)),0)</f>
        <v>0.13877688990359685</v>
      </c>
      <c r="O3079" s="28">
        <f>'Data &amp; Parameter'!$E$16*'Data &amp; Parameter'!$E$17*('Data &amp; Parameter'!$E$18+'Data &amp; Parameter'!$E$19)*'Data &amp; Parameter'!$E$20*'Data &amp; Parameter'!$E$37*N3079</f>
        <v>0.48248621769616118</v>
      </c>
      <c r="P3079">
        <f>ROUNDUP(IF(D3079&gt;$D$4,0,($D$4-D3079+1)/365),0)</f>
        <v>0</v>
      </c>
      <c r="Q3079">
        <f>ROUNDUP(IF(D3079&gt;$D$5,0,($D$5-D3079+1)/365),0)</f>
        <v>1</v>
      </c>
      <c r="R3079" s="28">
        <f>IF(OR(P3079=1,Q3079=1),IF(D3079+364&lt;=$D$5,(D3079+364-$D$4+1)/365,IF(D3079&gt;$D$4,($D$5-D3079+1)/365,$D$6/365)),0)</f>
        <v>0.1387735286656582</v>
      </c>
      <c r="S3079" s="28">
        <f>'Data &amp; Parameter'!$E$16*'Data &amp; Parameter'!$E$17*('Data &amp; Parameter'!$E$18+'Data &amp; Parameter'!$E$19)*'Data &amp; Parameter'!$E$20*'Data &amp; Parameter'!$E$37*R3079</f>
        <v>0.48247453166557697</v>
      </c>
      <c r="T3079" s="28">
        <f t="shared" si="47"/>
        <v>0.96496074936173815</v>
      </c>
    </row>
    <row r="3080" spans="1:20" ht="15.75" customHeight="1" x14ac:dyDescent="0.35">
      <c r="A3080">
        <v>3073</v>
      </c>
      <c r="B3080" s="76">
        <v>44251.350370370375</v>
      </c>
      <c r="C3080" s="1" t="s">
        <v>9744</v>
      </c>
      <c r="D3080" s="76">
        <v>44251.350844907407</v>
      </c>
      <c r="E3080" s="1" t="s">
        <v>9745</v>
      </c>
      <c r="F3080" s="1" t="s">
        <v>9746</v>
      </c>
      <c r="G3080" s="1" t="s">
        <v>123</v>
      </c>
      <c r="H3080" s="1" t="s">
        <v>124</v>
      </c>
      <c r="I3080" s="1" t="s">
        <v>125</v>
      </c>
      <c r="J3080" s="1" t="s">
        <v>9077</v>
      </c>
      <c r="K3080" s="1" t="s">
        <v>9725</v>
      </c>
      <c r="L3080">
        <f>ROUNDUP(IF(B3080&gt;$D$4,0,($D$4-B3080+1)/365),0)</f>
        <v>0</v>
      </c>
      <c r="M3080">
        <f>ROUNDUP(IF(B3080&gt;$D$5,0,($D$5-B3080+1)/365),0)</f>
        <v>1</v>
      </c>
      <c r="N3080" s="28">
        <f>IF(OR(L3080=1,M3080=1),IF(B3080+364&lt;=$D$5,(B3080+364-$D$4+1)/365,IF(B3080&gt;$D$4,($D$5-B3080+1)/365,$D$6/365)),0)</f>
        <v>0.13876610857431382</v>
      </c>
      <c r="O3080" s="28">
        <f>'Data &amp; Parameter'!$E$16*'Data &amp; Parameter'!$E$17*('Data &amp; Parameter'!$E$18+'Data &amp; Parameter'!$E$19)*'Data &amp; Parameter'!$E$20*'Data &amp; Parameter'!$E$37*N3080</f>
        <v>0.48244873420167506</v>
      </c>
      <c r="P3080">
        <f>ROUNDUP(IF(D3080&gt;$D$4,0,($D$4-D3080+1)/365),0)</f>
        <v>0</v>
      </c>
      <c r="Q3080">
        <f>ROUNDUP(IF(D3080&gt;$D$5,0,($D$5-D3080+1)/365),0)</f>
        <v>1</v>
      </c>
      <c r="R3080" s="28">
        <f>IF(OR(P3080=1,Q3080=1),IF(D3080+364&lt;=$D$5,(D3080+364-$D$4+1)/365,IF(D3080&gt;$D$4,($D$5-D3080+1)/365,$D$6/365)),0)</f>
        <v>0.13876480847285752</v>
      </c>
      <c r="S3080" s="28">
        <f>'Data &amp; Parameter'!$E$16*'Data &amp; Parameter'!$E$17*('Data &amp; Parameter'!$E$18+'Data &amp; Parameter'!$E$19)*'Data &amp; Parameter'!$E$20*'Data &amp; Parameter'!$E$37*R3080</f>
        <v>0.48244421413327815</v>
      </c>
      <c r="T3080" s="28">
        <f t="shared" si="47"/>
        <v>0.9648929483349532</v>
      </c>
    </row>
    <row r="3081" spans="1:20" ht="15.75" customHeight="1" x14ac:dyDescent="0.35">
      <c r="A3081">
        <v>3074</v>
      </c>
      <c r="B3081" s="76">
        <v>44251.354432870372</v>
      </c>
      <c r="C3081" s="1" t="s">
        <v>9747</v>
      </c>
      <c r="D3081" s="76">
        <v>44251.35538194445</v>
      </c>
      <c r="E3081" s="1" t="s">
        <v>9748</v>
      </c>
      <c r="F3081" s="1" t="s">
        <v>9749</v>
      </c>
      <c r="G3081" s="1" t="s">
        <v>123</v>
      </c>
      <c r="H3081" s="1" t="s">
        <v>124</v>
      </c>
      <c r="I3081" s="1" t="s">
        <v>125</v>
      </c>
      <c r="J3081" s="1" t="s">
        <v>9077</v>
      </c>
      <c r="K3081" s="1" t="s">
        <v>9077</v>
      </c>
      <c r="L3081">
        <f>ROUNDUP(IF(B3081&gt;$D$4,0,($D$4-B3081+1)/365),0)</f>
        <v>0</v>
      </c>
      <c r="M3081">
        <f>ROUNDUP(IF(B3081&gt;$D$5,0,($D$5-B3081+1)/365),0)</f>
        <v>1</v>
      </c>
      <c r="N3081" s="28">
        <f>IF(OR(L3081=1,M3081=1),IF(B3081+364&lt;=$D$5,(B3081+364-$D$4+1)/365,IF(B3081&gt;$D$4,($D$5-B3081+1)/365,$D$6/365)),0)</f>
        <v>0.13875497843733708</v>
      </c>
      <c r="O3081" s="28">
        <f>'Data &amp; Parameter'!$E$16*'Data &amp; Parameter'!$E$17*('Data &amp; Parameter'!$E$18+'Data &amp; Parameter'!$E$19)*'Data &amp; Parameter'!$E$20*'Data &amp; Parameter'!$E$37*N3081</f>
        <v>0.48241003800596066</v>
      </c>
      <c r="P3081">
        <f>ROUNDUP(IF(D3081&gt;$D$4,0,($D$4-D3081+1)/365),0)</f>
        <v>0</v>
      </c>
      <c r="Q3081">
        <f>ROUNDUP(IF(D3081&gt;$D$5,0,($D$5-D3081+1)/365),0)</f>
        <v>1</v>
      </c>
      <c r="R3081" s="28">
        <f>IF(OR(P3081=1,Q3081=1),IF(D3081+364&lt;=$D$5,(D3081+364-$D$4+1)/365,IF(D3081&gt;$D$4,($D$5-D3081+1)/365,$D$6/365)),0)</f>
        <v>0.1387523782343846</v>
      </c>
      <c r="S3081" s="28">
        <f>'Data &amp; Parameter'!$E$16*'Data &amp; Parameter'!$E$17*('Data &amp; Parameter'!$E$18+'Data &amp; Parameter'!$E$19)*'Data &amp; Parameter'!$E$20*'Data &amp; Parameter'!$E$37*R3081</f>
        <v>0.48240099786902824</v>
      </c>
      <c r="T3081" s="28">
        <f t="shared" ref="T3081:T3144" si="48">O3081+S3081</f>
        <v>0.96481103587498884</v>
      </c>
    </row>
    <row r="3082" spans="1:20" ht="15.75" customHeight="1" x14ac:dyDescent="0.35">
      <c r="A3082">
        <v>3075</v>
      </c>
      <c r="B3082" s="76">
        <v>44251.354641203703</v>
      </c>
      <c r="C3082" s="1" t="s">
        <v>9750</v>
      </c>
      <c r="D3082" s="76">
        <v>44251.355208333334</v>
      </c>
      <c r="E3082" s="1" t="s">
        <v>9751</v>
      </c>
      <c r="F3082" s="1" t="s">
        <v>9752</v>
      </c>
      <c r="G3082" s="1" t="s">
        <v>123</v>
      </c>
      <c r="H3082" s="1" t="s">
        <v>124</v>
      </c>
      <c r="I3082" s="1" t="s">
        <v>125</v>
      </c>
      <c r="J3082" s="1" t="s">
        <v>9077</v>
      </c>
      <c r="K3082" s="1" t="s">
        <v>9077</v>
      </c>
      <c r="L3082">
        <f>ROUNDUP(IF(B3082&gt;$D$4,0,($D$4-B3082+1)/365),0)</f>
        <v>0</v>
      </c>
      <c r="M3082">
        <f>ROUNDUP(IF(B3082&gt;$D$5,0,($D$5-B3082+1)/365),0)</f>
        <v>1</v>
      </c>
      <c r="N3082" s="28">
        <f>IF(OR(L3082=1,M3082=1),IF(B3082+364&lt;=$D$5,(B3082+364-$D$4+1)/365,IF(B3082&gt;$D$4,($D$5-B3082+1)/365,$D$6/365)),0)</f>
        <v>0.13875440766108749</v>
      </c>
      <c r="O3082" s="28">
        <f>'Data &amp; Parameter'!$E$16*'Data &amp; Parameter'!$E$17*('Data &amp; Parameter'!$E$18+'Data &amp; Parameter'!$E$19)*'Data &amp; Parameter'!$E$20*'Data &amp; Parameter'!$E$37*N3082</f>
        <v>0.48240805358568711</v>
      </c>
      <c r="P3082">
        <f>ROUNDUP(IF(D3082&gt;$D$4,0,($D$4-D3082+1)/365),0)</f>
        <v>0</v>
      </c>
      <c r="Q3082">
        <f>ROUNDUP(IF(D3082&gt;$D$5,0,($D$5-D3082+1)/365),0)</f>
        <v>1</v>
      </c>
      <c r="R3082" s="28">
        <f>IF(OR(P3082=1,Q3082=1),IF(D3082+364&lt;=$D$5,(D3082+364-$D$4+1)/365,IF(D3082&gt;$D$4,($D$5-D3082+1)/365,$D$6/365)),0)</f>
        <v>0.13875285388127587</v>
      </c>
      <c r="S3082" s="28">
        <f>'Data &amp; Parameter'!$E$16*'Data &amp; Parameter'!$E$17*('Data &amp; Parameter'!$E$18+'Data &amp; Parameter'!$E$19)*'Data &amp; Parameter'!$E$20*'Data &amp; Parameter'!$E$37*R3082</f>
        <v>0.48240265155264717</v>
      </c>
      <c r="T3082" s="28">
        <f t="shared" si="48"/>
        <v>0.96481070513833433</v>
      </c>
    </row>
    <row r="3083" spans="1:20" ht="15.75" customHeight="1" x14ac:dyDescent="0.35">
      <c r="A3083">
        <v>3076</v>
      </c>
      <c r="B3083" s="76">
        <v>44251.357303240744</v>
      </c>
      <c r="C3083" s="1" t="s">
        <v>9753</v>
      </c>
      <c r="D3083" s="76">
        <v>44251.357766203699</v>
      </c>
      <c r="E3083" s="1" t="s">
        <v>9754</v>
      </c>
      <c r="F3083" s="1" t="s">
        <v>9755</v>
      </c>
      <c r="G3083" s="1" t="s">
        <v>123</v>
      </c>
      <c r="H3083" s="1" t="s">
        <v>124</v>
      </c>
      <c r="I3083" s="1" t="s">
        <v>125</v>
      </c>
      <c r="J3083" s="1" t="s">
        <v>9077</v>
      </c>
      <c r="K3083" s="1" t="s">
        <v>9725</v>
      </c>
      <c r="L3083">
        <f>ROUNDUP(IF(B3083&gt;$D$4,0,($D$4-B3083+1)/365),0)</f>
        <v>0</v>
      </c>
      <c r="M3083">
        <f>ROUNDUP(IF(B3083&gt;$D$5,0,($D$5-B3083+1)/365),0)</f>
        <v>1</v>
      </c>
      <c r="N3083" s="28">
        <f>IF(OR(L3083=1,M3083=1),IF(B3083+364&lt;=$D$5,(B3083+364-$D$4+1)/365,IF(B3083&gt;$D$4,($D$5-B3083+1)/365,$D$6/365)),0)</f>
        <v>0.13874711440892074</v>
      </c>
      <c r="O3083" s="28">
        <f>'Data &amp; Parameter'!$E$16*'Data &amp; Parameter'!$E$17*('Data &amp; Parameter'!$E$18+'Data &amp; Parameter'!$E$19)*'Data &amp; Parameter'!$E$20*'Data &amp; Parameter'!$E$37*N3083</f>
        <v>0.48238269710410664</v>
      </c>
      <c r="P3083">
        <f>ROUNDUP(IF(D3083&gt;$D$4,0,($D$4-D3083+1)/365),0)</f>
        <v>0</v>
      </c>
      <c r="Q3083">
        <f>ROUNDUP(IF(D3083&gt;$D$5,0,($D$5-D3083+1)/365),0)</f>
        <v>1</v>
      </c>
      <c r="R3083" s="28">
        <f>IF(OR(P3083=1,Q3083=1),IF(D3083+364&lt;=$D$5,(D3083+364-$D$4+1)/365,IF(D3083&gt;$D$4,($D$5-D3083+1)/365,$D$6/365)),0)</f>
        <v>0.13874584601726384</v>
      </c>
      <c r="S3083" s="28">
        <f>'Data &amp; Parameter'!$E$16*'Data &amp; Parameter'!$E$17*('Data &amp; Parameter'!$E$18+'Data &amp; Parameter'!$E$19)*'Data &amp; Parameter'!$E$20*'Data &amp; Parameter'!$E$37*R3083</f>
        <v>0.48237828728130744</v>
      </c>
      <c r="T3083" s="28">
        <f t="shared" si="48"/>
        <v>0.96476098438541413</v>
      </c>
    </row>
    <row r="3084" spans="1:20" ht="15.75" customHeight="1" x14ac:dyDescent="0.35">
      <c r="A3084">
        <v>3077</v>
      </c>
      <c r="B3084" s="76">
        <v>44251.358483796299</v>
      </c>
      <c r="C3084" s="1" t="s">
        <v>9756</v>
      </c>
      <c r="D3084" s="76">
        <v>44251.359664351854</v>
      </c>
      <c r="E3084" s="1" t="s">
        <v>9757</v>
      </c>
      <c r="F3084" s="1" t="s">
        <v>9758</v>
      </c>
      <c r="G3084" s="1" t="s">
        <v>123</v>
      </c>
      <c r="H3084" s="1" t="s">
        <v>124</v>
      </c>
      <c r="I3084" s="1" t="s">
        <v>125</v>
      </c>
      <c r="J3084" s="1" t="s">
        <v>9077</v>
      </c>
      <c r="K3084" s="1" t="s">
        <v>9077</v>
      </c>
      <c r="L3084">
        <f>ROUNDUP(IF(B3084&gt;$D$4,0,($D$4-B3084+1)/365),0)</f>
        <v>0</v>
      </c>
      <c r="M3084">
        <f>ROUNDUP(IF(B3084&gt;$D$5,0,($D$5-B3084+1)/365),0)</f>
        <v>1</v>
      </c>
      <c r="N3084" s="28">
        <f>IF(OR(L3084=1,M3084=1),IF(B3084+364&lt;=$D$5,(B3084+364-$D$4+1)/365,IF(B3084&gt;$D$4,($D$5-B3084+1)/365,$D$6/365)),0)</f>
        <v>0.13874388001013982</v>
      </c>
      <c r="O3084" s="28">
        <f>'Data &amp; Parameter'!$E$16*'Data &amp; Parameter'!$E$17*('Data &amp; Parameter'!$E$18+'Data &amp; Parameter'!$E$19)*'Data &amp; Parameter'!$E$20*'Data &amp; Parameter'!$E$37*N3084</f>
        <v>0.4823714520557747</v>
      </c>
      <c r="P3084">
        <f>ROUNDUP(IF(D3084&gt;$D$4,0,($D$4-D3084+1)/365),0)</f>
        <v>0</v>
      </c>
      <c r="Q3084">
        <f>ROUNDUP(IF(D3084&gt;$D$5,0,($D$5-D3084+1)/365),0)</f>
        <v>1</v>
      </c>
      <c r="R3084" s="28">
        <f>IF(OR(P3084=1,Q3084=1),IF(D3084+364&lt;=$D$5,(D3084+364-$D$4+1)/365,IF(D3084&gt;$D$4,($D$5-D3084+1)/365,$D$6/365)),0)</f>
        <v>0.13874064561135888</v>
      </c>
      <c r="S3084" s="28">
        <f>'Data &amp; Parameter'!$E$16*'Data &amp; Parameter'!$E$17*('Data &amp; Parameter'!$E$18+'Data &amp; Parameter'!$E$19)*'Data &amp; Parameter'!$E$20*'Data &amp; Parameter'!$E$37*R3084</f>
        <v>0.48236020700744264</v>
      </c>
      <c r="T3084" s="28">
        <f t="shared" si="48"/>
        <v>0.96473165906321734</v>
      </c>
    </row>
    <row r="3085" spans="1:20" ht="15.75" customHeight="1" x14ac:dyDescent="0.35">
      <c r="A3085">
        <v>3078</v>
      </c>
      <c r="B3085" s="76">
        <v>44251.358819444446</v>
      </c>
      <c r="C3085" s="1" t="s">
        <v>9759</v>
      </c>
      <c r="D3085" s="76">
        <v>44251.359351851846</v>
      </c>
      <c r="E3085" s="1" t="s">
        <v>9760</v>
      </c>
      <c r="F3085" s="1" t="s">
        <v>9761</v>
      </c>
      <c r="G3085" s="1" t="s">
        <v>123</v>
      </c>
      <c r="H3085" s="1" t="s">
        <v>124</v>
      </c>
      <c r="I3085" s="1" t="s">
        <v>125</v>
      </c>
      <c r="J3085" s="1" t="s">
        <v>9762</v>
      </c>
      <c r="K3085" s="1" t="s">
        <v>9763</v>
      </c>
      <c r="L3085">
        <f>ROUNDUP(IF(B3085&gt;$D$4,0,($D$4-B3085+1)/365),0)</f>
        <v>0</v>
      </c>
      <c r="M3085">
        <f>ROUNDUP(IF(B3085&gt;$D$5,0,($D$5-B3085+1)/365),0)</f>
        <v>1</v>
      </c>
      <c r="N3085" s="28">
        <f>IF(OR(L3085=1,M3085=1),IF(B3085+364&lt;=$D$5,(B3085+364-$D$4+1)/365,IF(B3085&gt;$D$4,($D$5-B3085+1)/365,$D$6/365)),0)</f>
        <v>0.13874296042617659</v>
      </c>
      <c r="O3085" s="28">
        <f>'Data &amp; Parameter'!$E$16*'Data &amp; Parameter'!$E$17*('Data &amp; Parameter'!$E$18+'Data &amp; Parameter'!$E$19)*'Data &amp; Parameter'!$E$20*'Data &amp; Parameter'!$E$37*N3085</f>
        <v>0.48236825493420366</v>
      </c>
      <c r="P3085">
        <f>ROUNDUP(IF(D3085&gt;$D$4,0,($D$4-D3085+1)/365),0)</f>
        <v>0</v>
      </c>
      <c r="Q3085">
        <f>ROUNDUP(IF(D3085&gt;$D$5,0,($D$5-D3085+1)/365),0)</f>
        <v>1</v>
      </c>
      <c r="R3085" s="28">
        <f>IF(OR(P3085=1,Q3085=1),IF(D3085+364&lt;=$D$5,(D3085+364-$D$4+1)/365,IF(D3085&gt;$D$4,($D$5-D3085+1)/365,$D$6/365)),0)</f>
        <v>0.13874150177576317</v>
      </c>
      <c r="S3085" s="28">
        <f>'Data &amp; Parameter'!$E$16*'Data &amp; Parameter'!$E$17*('Data &amp; Parameter'!$E$18+'Data &amp; Parameter'!$E$19)*'Data &amp; Parameter'!$E$20*'Data &amp; Parameter'!$E$37*R3085</f>
        <v>0.48236318363795683</v>
      </c>
      <c r="T3085" s="28">
        <f t="shared" si="48"/>
        <v>0.96473143857216048</v>
      </c>
    </row>
    <row r="3086" spans="1:20" ht="15.75" customHeight="1" x14ac:dyDescent="0.35">
      <c r="A3086">
        <v>3079</v>
      </c>
      <c r="B3086" s="76">
        <v>44251.358958333338</v>
      </c>
      <c r="C3086" s="1" t="s">
        <v>9764</v>
      </c>
      <c r="D3086" s="76">
        <v>44251.359895833331</v>
      </c>
      <c r="E3086" s="1" t="s">
        <v>9765</v>
      </c>
      <c r="F3086" s="1" t="s">
        <v>9766</v>
      </c>
      <c r="G3086" s="1" t="s">
        <v>123</v>
      </c>
      <c r="H3086" s="1" t="s">
        <v>124</v>
      </c>
      <c r="I3086" s="1" t="s">
        <v>125</v>
      </c>
      <c r="J3086" s="1" t="s">
        <v>9767</v>
      </c>
      <c r="K3086" s="1" t="s">
        <v>9767</v>
      </c>
      <c r="L3086">
        <f>ROUNDUP(IF(B3086&gt;$D$4,0,($D$4-B3086+1)/365),0)</f>
        <v>0</v>
      </c>
      <c r="M3086">
        <f>ROUNDUP(IF(B3086&gt;$D$5,0,($D$5-B3086+1)/365),0)</f>
        <v>1</v>
      </c>
      <c r="N3086" s="28">
        <f>IF(OR(L3086=1,M3086=1),IF(B3086+364&lt;=$D$5,(B3086+364-$D$4+1)/365,IF(B3086&gt;$D$4,($D$5-B3086+1)/365,$D$6/365)),0)</f>
        <v>0.13874257990866357</v>
      </c>
      <c r="O3086" s="28">
        <f>'Data &amp; Parameter'!$E$16*'Data &amp; Parameter'!$E$17*('Data &amp; Parameter'!$E$18+'Data &amp; Parameter'!$E$19)*'Data &amp; Parameter'!$E$20*'Data &amp; Parameter'!$E$37*N3086</f>
        <v>0.4823669319873084</v>
      </c>
      <c r="P3086">
        <f>ROUNDUP(IF(D3086&gt;$D$4,0,($D$4-D3086+1)/365),0)</f>
        <v>0</v>
      </c>
      <c r="Q3086">
        <f>ROUNDUP(IF(D3086&gt;$D$5,0,($D$5-D3086+1)/365),0)</f>
        <v>1</v>
      </c>
      <c r="R3086" s="28">
        <f>IF(OR(P3086=1,Q3086=1),IF(D3086+364&lt;=$D$5,(D3086+364-$D$4+1)/365,IF(D3086&gt;$D$4,($D$5-D3086+1)/365,$D$6/365)),0)</f>
        <v>0.13874001141553044</v>
      </c>
      <c r="S3086" s="28">
        <f>'Data &amp; Parameter'!$E$16*'Data &amp; Parameter'!$E$17*('Data &amp; Parameter'!$E$18+'Data &amp; Parameter'!$E$19)*'Data &amp; Parameter'!$E$20*'Data &amp; Parameter'!$E$37*R3086</f>
        <v>0.48235800209604307</v>
      </c>
      <c r="T3086" s="28">
        <f t="shared" si="48"/>
        <v>0.96472493408335147</v>
      </c>
    </row>
    <row r="3087" spans="1:20" ht="15.75" customHeight="1" x14ac:dyDescent="0.35">
      <c r="A3087">
        <v>3080</v>
      </c>
      <c r="B3087" s="76">
        <v>44251.360462962963</v>
      </c>
      <c r="C3087" s="1" t="s">
        <v>9768</v>
      </c>
      <c r="D3087" s="76">
        <v>44251.360902777778</v>
      </c>
      <c r="E3087" s="1" t="s">
        <v>9769</v>
      </c>
      <c r="F3087" s="1" t="s">
        <v>9770</v>
      </c>
      <c r="G3087" s="1" t="s">
        <v>123</v>
      </c>
      <c r="H3087" s="1" t="s">
        <v>124</v>
      </c>
      <c r="I3087" s="1" t="s">
        <v>125</v>
      </c>
      <c r="J3087" s="1" t="s">
        <v>9077</v>
      </c>
      <c r="K3087" s="1" t="s">
        <v>9725</v>
      </c>
      <c r="L3087">
        <f>ROUNDUP(IF(B3087&gt;$D$4,0,($D$4-B3087+1)/365),0)</f>
        <v>0</v>
      </c>
      <c r="M3087">
        <f>ROUNDUP(IF(B3087&gt;$D$5,0,($D$5-B3087+1)/365),0)</f>
        <v>1</v>
      </c>
      <c r="N3087" s="28">
        <f>IF(OR(L3087=1,M3087=1),IF(B3087+364&lt;=$D$5,(B3087+364-$D$4+1)/365,IF(B3087&gt;$D$4,($D$5-B3087+1)/365,$D$6/365)),0)</f>
        <v>0.13873845763571882</v>
      </c>
      <c r="O3087" s="28">
        <f>'Data &amp; Parameter'!$E$16*'Data &amp; Parameter'!$E$17*('Data &amp; Parameter'!$E$18+'Data &amp; Parameter'!$E$19)*'Data &amp; Parameter'!$E$20*'Data &amp; Parameter'!$E$37*N3087</f>
        <v>0.48235260006300312</v>
      </c>
      <c r="P3087">
        <f>ROUNDUP(IF(D3087&gt;$D$4,0,($D$4-D3087+1)/365),0)</f>
        <v>0</v>
      </c>
      <c r="Q3087">
        <f>ROUNDUP(IF(D3087&gt;$D$5,0,($D$5-D3087+1)/365),0)</f>
        <v>1</v>
      </c>
      <c r="R3087" s="28">
        <f>IF(OR(P3087=1,Q3087=1),IF(D3087+364&lt;=$D$5,(D3087+364-$D$4+1)/365,IF(D3087&gt;$D$4,($D$5-D3087+1)/365,$D$6/365)),0)</f>
        <v>0.13873725266362083</v>
      </c>
      <c r="S3087" s="28">
        <f>'Data &amp; Parameter'!$E$16*'Data &amp; Parameter'!$E$17*('Data &amp; Parameter'!$E$18+'Data &amp; Parameter'!$E$19)*'Data &amp; Parameter'!$E$20*'Data &amp; Parameter'!$E$37*R3087</f>
        <v>0.48234841073126072</v>
      </c>
      <c r="T3087" s="28">
        <f t="shared" si="48"/>
        <v>0.96470101079426385</v>
      </c>
    </row>
    <row r="3088" spans="1:20" ht="15.75" customHeight="1" x14ac:dyDescent="0.35">
      <c r="A3088">
        <v>3081</v>
      </c>
      <c r="B3088" s="76">
        <v>44251.362615740742</v>
      </c>
      <c r="C3088" s="1" t="s">
        <v>9771</v>
      </c>
      <c r="D3088" s="76">
        <v>44251.363078703704</v>
      </c>
      <c r="E3088" s="1" t="s">
        <v>9772</v>
      </c>
      <c r="F3088" s="1" t="s">
        <v>9773</v>
      </c>
      <c r="G3088" s="1" t="s">
        <v>123</v>
      </c>
      <c r="H3088" s="1" t="s">
        <v>124</v>
      </c>
      <c r="I3088" s="1" t="s">
        <v>125</v>
      </c>
      <c r="J3088" s="1" t="s">
        <v>9077</v>
      </c>
      <c r="K3088" s="1" t="s">
        <v>9725</v>
      </c>
      <c r="L3088">
        <f>ROUNDUP(IF(B3088&gt;$D$4,0,($D$4-B3088+1)/365),0)</f>
        <v>0</v>
      </c>
      <c r="M3088">
        <f>ROUNDUP(IF(B3088&gt;$D$5,0,($D$5-B3088+1)/365),0)</f>
        <v>1</v>
      </c>
      <c r="N3088" s="28">
        <f>IF(OR(L3088=1,M3088=1),IF(B3088+364&lt;=$D$5,(B3088+364-$D$4+1)/365,IF(B3088&gt;$D$4,($D$5-B3088+1)/365,$D$6/365)),0)</f>
        <v>0.13873255961440656</v>
      </c>
      <c r="O3088" s="28">
        <f>'Data &amp; Parameter'!$E$16*'Data &amp; Parameter'!$E$17*('Data &amp; Parameter'!$E$18+'Data &amp; Parameter'!$E$19)*'Data &amp; Parameter'!$E$20*'Data &amp; Parameter'!$E$37*N3088</f>
        <v>0.48233209438661262</v>
      </c>
      <c r="P3088">
        <f>ROUNDUP(IF(D3088&gt;$D$4,0,($D$4-D3088+1)/365),0)</f>
        <v>0</v>
      </c>
      <c r="Q3088">
        <f>ROUNDUP(IF(D3088&gt;$D$5,0,($D$5-D3088+1)/365),0)</f>
        <v>1</v>
      </c>
      <c r="R3088" s="28">
        <f>IF(OR(P3088=1,Q3088=1),IF(D3088+364&lt;=$D$5,(D3088+364-$D$4+1)/365,IF(D3088&gt;$D$4,($D$5-D3088+1)/365,$D$6/365)),0)</f>
        <v>0.13873129122272973</v>
      </c>
      <c r="S3088" s="28">
        <f>'Data &amp; Parameter'!$E$16*'Data &amp; Parameter'!$E$17*('Data &amp; Parameter'!$E$18+'Data &amp; Parameter'!$E$19)*'Data &amp; Parameter'!$E$20*'Data &amp; Parameter'!$E$37*R3088</f>
        <v>0.48232768456374414</v>
      </c>
      <c r="T3088" s="28">
        <f t="shared" si="48"/>
        <v>0.96465977895035682</v>
      </c>
    </row>
    <row r="3089" spans="1:20" ht="15.75" customHeight="1" x14ac:dyDescent="0.35">
      <c r="A3089">
        <v>3082</v>
      </c>
      <c r="B3089" s="76">
        <v>44251.362916666665</v>
      </c>
      <c r="C3089" s="1" t="s">
        <v>9774</v>
      </c>
      <c r="D3089" s="76">
        <v>44251.364571759259</v>
      </c>
      <c r="E3089" s="1" t="s">
        <v>9775</v>
      </c>
      <c r="F3089" s="1" t="s">
        <v>9776</v>
      </c>
      <c r="G3089" s="1" t="s">
        <v>123</v>
      </c>
      <c r="H3089" s="1" t="s">
        <v>124</v>
      </c>
      <c r="I3089" s="1" t="s">
        <v>125</v>
      </c>
      <c r="J3089" s="1" t="s">
        <v>9767</v>
      </c>
      <c r="K3089" s="1" t="s">
        <v>9767</v>
      </c>
      <c r="L3089">
        <f>ROUNDUP(IF(B3089&gt;$D$4,0,($D$4-B3089+1)/365),0)</f>
        <v>0</v>
      </c>
      <c r="M3089">
        <f>ROUNDUP(IF(B3089&gt;$D$5,0,($D$5-B3089+1)/365),0)</f>
        <v>1</v>
      </c>
      <c r="N3089" s="28">
        <f>IF(OR(L3089=1,M3089=1),IF(B3089+364&lt;=$D$5,(B3089+364-$D$4+1)/365,IF(B3089&gt;$D$4,($D$5-B3089+1)/365,$D$6/365)),0)</f>
        <v>0.1387317351598216</v>
      </c>
      <c r="O3089" s="28">
        <f>'Data &amp; Parameter'!$E$16*'Data &amp; Parameter'!$E$17*('Data &amp; Parameter'!$E$18+'Data &amp; Parameter'!$E$19)*'Data &amp; Parameter'!$E$20*'Data &amp; Parameter'!$E$37*N3089</f>
        <v>0.48232922800176542</v>
      </c>
      <c r="P3089">
        <f>ROUNDUP(IF(D3089&gt;$D$4,0,($D$4-D3089+1)/365),0)</f>
        <v>0</v>
      </c>
      <c r="Q3089">
        <f>ROUNDUP(IF(D3089&gt;$D$5,0,($D$5-D3089+1)/365),0)</f>
        <v>1</v>
      </c>
      <c r="R3089" s="28">
        <f>IF(OR(P3089=1,Q3089=1),IF(D3089+364&lt;=$D$5,(D3089+364-$D$4+1)/365,IF(D3089&gt;$D$4,($D$5-D3089+1)/365,$D$6/365)),0)</f>
        <v>0.13872720065956445</v>
      </c>
      <c r="S3089" s="28">
        <f>'Data &amp; Parameter'!$E$16*'Data &amp; Parameter'!$E$17*('Data &amp; Parameter'!$E$18+'Data &amp; Parameter'!$E$19)*'Data &amp; Parameter'!$E$20*'Data &amp; Parameter'!$E$37*R3089</f>
        <v>0.48231346288496729</v>
      </c>
      <c r="T3089" s="28">
        <f t="shared" si="48"/>
        <v>0.96464269088673271</v>
      </c>
    </row>
    <row r="3090" spans="1:20" ht="15.75" customHeight="1" x14ac:dyDescent="0.35">
      <c r="A3090">
        <v>3083</v>
      </c>
      <c r="B3090" s="76">
        <v>44251.363136574073</v>
      </c>
      <c r="C3090" s="1" t="s">
        <v>9777</v>
      </c>
      <c r="D3090" s="76">
        <v>44251.363946759258</v>
      </c>
      <c r="E3090" s="1" t="s">
        <v>9778</v>
      </c>
      <c r="F3090" s="1" t="s">
        <v>9779</v>
      </c>
      <c r="G3090" s="1" t="s">
        <v>123</v>
      </c>
      <c r="H3090" s="1" t="s">
        <v>124</v>
      </c>
      <c r="I3090" s="1" t="s">
        <v>125</v>
      </c>
      <c r="J3090" s="1" t="s">
        <v>9077</v>
      </c>
      <c r="K3090" s="1" t="s">
        <v>9077</v>
      </c>
      <c r="L3090">
        <f>ROUNDUP(IF(B3090&gt;$D$4,0,($D$4-B3090+1)/365),0)</f>
        <v>0</v>
      </c>
      <c r="M3090">
        <f>ROUNDUP(IF(B3090&gt;$D$5,0,($D$5-B3090+1)/365),0)</f>
        <v>1</v>
      </c>
      <c r="N3090" s="28">
        <f>IF(OR(L3090=1,M3090=1),IF(B3090+364&lt;=$D$5,(B3090+364-$D$4+1)/365,IF(B3090&gt;$D$4,($D$5-B3090+1)/365,$D$6/365)),0)</f>
        <v>0.1387311326737726</v>
      </c>
      <c r="O3090" s="28">
        <f>'Data &amp; Parameter'!$E$16*'Data &amp; Parameter'!$E$17*('Data &amp; Parameter'!$E$18+'Data &amp; Parameter'!$E$19)*'Data &amp; Parameter'!$E$20*'Data &amp; Parameter'!$E$37*N3090</f>
        <v>0.48232713333589422</v>
      </c>
      <c r="P3090">
        <f>ROUNDUP(IF(D3090&gt;$D$4,0,($D$4-D3090+1)/365),0)</f>
        <v>0</v>
      </c>
      <c r="Q3090">
        <f>ROUNDUP(IF(D3090&gt;$D$5,0,($D$5-D3090+1)/365),0)</f>
        <v>1</v>
      </c>
      <c r="R3090" s="28">
        <f>IF(OR(P3090=1,Q3090=1),IF(D3090+364&lt;=$D$5,(D3090+364-$D$4+1)/365,IF(D3090&gt;$D$4,($D$5-D3090+1)/365,$D$6/365)),0)</f>
        <v>0.13872891298833315</v>
      </c>
      <c r="S3090" s="28">
        <f>'Data &amp; Parameter'!$E$16*'Data &amp; Parameter'!$E$17*('Data &amp; Parameter'!$E$18+'Data &amp; Parameter'!$E$19)*'Data &amp; Parameter'!$E$20*'Data &amp; Parameter'!$E$37*R3090</f>
        <v>0.48231941614585699</v>
      </c>
      <c r="T3090" s="28">
        <f t="shared" si="48"/>
        <v>0.96464654948175121</v>
      </c>
    </row>
    <row r="3091" spans="1:20" ht="15.75" customHeight="1" x14ac:dyDescent="0.35">
      <c r="A3091">
        <v>3084</v>
      </c>
      <c r="B3091" s="76">
        <v>44251.364583333328</v>
      </c>
      <c r="C3091" s="1" t="s">
        <v>9780</v>
      </c>
      <c r="D3091" s="76">
        <v>44251.365162037036</v>
      </c>
      <c r="E3091" s="1" t="s">
        <v>9781</v>
      </c>
      <c r="F3091" s="1" t="s">
        <v>9782</v>
      </c>
      <c r="G3091" s="1" t="s">
        <v>123</v>
      </c>
      <c r="H3091" s="1" t="s">
        <v>124</v>
      </c>
      <c r="I3091" s="1" t="s">
        <v>125</v>
      </c>
      <c r="J3091" s="1" t="s">
        <v>9783</v>
      </c>
      <c r="K3091" s="1" t="s">
        <v>9783</v>
      </c>
      <c r="L3091">
        <f>ROUNDUP(IF(B3091&gt;$D$4,0,($D$4-B3091+1)/365),0)</f>
        <v>0</v>
      </c>
      <c r="M3091">
        <f>ROUNDUP(IF(B3091&gt;$D$5,0,($D$5-B3091+1)/365),0)</f>
        <v>1</v>
      </c>
      <c r="N3091" s="28">
        <f>IF(OR(L3091=1,M3091=1),IF(B3091+364&lt;=$D$5,(B3091+364-$D$4+1)/365,IF(B3091&gt;$D$4,($D$5-B3091+1)/365,$D$6/365)),0)</f>
        <v>0.13872716894978498</v>
      </c>
      <c r="O3091" s="28">
        <f>'Data &amp; Parameter'!$E$16*'Data &amp; Parameter'!$E$17*('Data &amp; Parameter'!$E$18+'Data &amp; Parameter'!$E$19)*'Data &amp; Parameter'!$E$20*'Data &amp; Parameter'!$E$37*N3091</f>
        <v>0.48231335263943886</v>
      </c>
      <c r="P3091">
        <f>ROUNDUP(IF(D3091&gt;$D$4,0,($D$4-D3091+1)/365),0)</f>
        <v>0</v>
      </c>
      <c r="Q3091">
        <f>ROUNDUP(IF(D3091&gt;$D$5,0,($D$5-D3091+1)/365),0)</f>
        <v>1</v>
      </c>
      <c r="R3091" s="28">
        <f>IF(OR(P3091=1,Q3091=1),IF(D3091+364&lt;=$D$5,(D3091+364-$D$4+1)/365,IF(D3091&gt;$D$4,($D$5-D3091+1)/365,$D$6/365)),0)</f>
        <v>0.13872558346017397</v>
      </c>
      <c r="S3091" s="28">
        <f>'Data &amp; Parameter'!$E$16*'Data &amp; Parameter'!$E$17*('Data &amp; Parameter'!$E$18+'Data &amp; Parameter'!$E$19)*'Data &amp; Parameter'!$E$20*'Data &amp; Parameter'!$E$37*R3091</f>
        <v>0.48230784036080121</v>
      </c>
      <c r="T3091" s="28">
        <f t="shared" si="48"/>
        <v>0.96462119300024007</v>
      </c>
    </row>
    <row r="3092" spans="1:20" ht="15.75" customHeight="1" x14ac:dyDescent="0.35">
      <c r="A3092">
        <v>3085</v>
      </c>
      <c r="B3092" s="76">
        <v>44251.365798611107</v>
      </c>
      <c r="C3092" s="1" t="s">
        <v>9784</v>
      </c>
      <c r="D3092" s="76">
        <v>44251.366469907407</v>
      </c>
      <c r="E3092" s="1" t="s">
        <v>9785</v>
      </c>
      <c r="F3092" s="1" t="s">
        <v>9786</v>
      </c>
      <c r="G3092" s="1" t="s">
        <v>123</v>
      </c>
      <c r="H3092" s="1" t="s">
        <v>124</v>
      </c>
      <c r="I3092" s="1" t="s">
        <v>125</v>
      </c>
      <c r="J3092" s="1" t="s">
        <v>9077</v>
      </c>
      <c r="K3092" s="1" t="s">
        <v>9725</v>
      </c>
      <c r="L3092">
        <f>ROUNDUP(IF(B3092&gt;$D$4,0,($D$4-B3092+1)/365),0)</f>
        <v>0</v>
      </c>
      <c r="M3092">
        <f>ROUNDUP(IF(B3092&gt;$D$5,0,($D$5-B3092+1)/365),0)</f>
        <v>1</v>
      </c>
      <c r="N3092" s="28">
        <f>IF(OR(L3092=1,M3092=1),IF(B3092+364&lt;=$D$5,(B3092+364-$D$4+1)/365,IF(B3092&gt;$D$4,($D$5-B3092+1)/365,$D$6/365)),0)</f>
        <v>0.13872383942162581</v>
      </c>
      <c r="O3092" s="28">
        <f>'Data &amp; Parameter'!$E$16*'Data &amp; Parameter'!$E$17*('Data &amp; Parameter'!$E$18+'Data &amp; Parameter'!$E$19)*'Data &amp; Parameter'!$E$20*'Data &amp; Parameter'!$E$37*N3092</f>
        <v>0.48230177685438308</v>
      </c>
      <c r="P3092">
        <f>ROUNDUP(IF(D3092&gt;$D$4,0,($D$4-D3092+1)/365),0)</f>
        <v>0</v>
      </c>
      <c r="Q3092">
        <f>ROUNDUP(IF(D3092&gt;$D$5,0,($D$5-D3092+1)/365),0)</f>
        <v>1</v>
      </c>
      <c r="R3092" s="28">
        <f>IF(OR(P3092=1,Q3092=1),IF(D3092+364&lt;=$D$5,(D3092+364-$D$4+1)/365,IF(D3092&gt;$D$4,($D$5-D3092+1)/365,$D$6/365)),0)</f>
        <v>0.13872200025367942</v>
      </c>
      <c r="S3092" s="28">
        <f>'Data &amp; Parameter'!$E$16*'Data &amp; Parameter'!$E$17*('Data &amp; Parameter'!$E$18+'Data &amp; Parameter'!$E$19)*'Data &amp; Parameter'!$E$20*'Data &amp; Parameter'!$E$37*R3092</f>
        <v>0.48229538261117172</v>
      </c>
      <c r="T3092" s="28">
        <f t="shared" si="48"/>
        <v>0.9645971594655548</v>
      </c>
    </row>
    <row r="3093" spans="1:20" ht="15.75" customHeight="1" x14ac:dyDescent="0.35">
      <c r="A3093">
        <v>3086</v>
      </c>
      <c r="B3093" s="76">
        <v>44251.366724537038</v>
      </c>
      <c r="C3093" s="1" t="s">
        <v>9787</v>
      </c>
      <c r="D3093" s="76">
        <v>44251.367638888885</v>
      </c>
      <c r="E3093" s="1" t="s">
        <v>9788</v>
      </c>
      <c r="F3093" s="1" t="s">
        <v>9789</v>
      </c>
      <c r="G3093" s="1" t="s">
        <v>123</v>
      </c>
      <c r="H3093" s="1" t="s">
        <v>124</v>
      </c>
      <c r="I3093" s="1" t="s">
        <v>125</v>
      </c>
      <c r="J3093" s="1" t="s">
        <v>9790</v>
      </c>
      <c r="K3093" s="1" t="s">
        <v>9791</v>
      </c>
      <c r="L3093">
        <f>ROUNDUP(IF(B3093&gt;$D$4,0,($D$4-B3093+1)/365),0)</f>
        <v>0</v>
      </c>
      <c r="M3093">
        <f>ROUNDUP(IF(B3093&gt;$D$5,0,($D$5-B3093+1)/365),0)</f>
        <v>1</v>
      </c>
      <c r="N3093" s="28">
        <f>IF(OR(L3093=1,M3093=1),IF(B3093+364&lt;=$D$5,(B3093+364-$D$4+1)/365,IF(B3093&gt;$D$4,($D$5-B3093+1)/365,$D$6/365)),0)</f>
        <v>0.13872130263825219</v>
      </c>
      <c r="O3093" s="28">
        <f>'Data &amp; Parameter'!$E$16*'Data &amp; Parameter'!$E$17*('Data &amp; Parameter'!$E$18+'Data &amp; Parameter'!$E$19)*'Data &amp; Parameter'!$E$20*'Data &amp; Parameter'!$E$37*N3093</f>
        <v>0.48229295720857679</v>
      </c>
      <c r="P3093">
        <f>ROUNDUP(IF(D3093&gt;$D$4,0,($D$4-D3093+1)/365),0)</f>
        <v>0</v>
      </c>
      <c r="Q3093">
        <f>ROUNDUP(IF(D3093&gt;$D$5,0,($D$5-D3093+1)/365),0)</f>
        <v>1</v>
      </c>
      <c r="R3093" s="28">
        <f>IF(OR(P3093=1,Q3093=1),IF(D3093+364&lt;=$D$5,(D3093+364-$D$4+1)/365,IF(D3093&gt;$D$4,($D$5-D3093+1)/365,$D$6/365)),0)</f>
        <v>0.1387187975646979</v>
      </c>
      <c r="S3093" s="28">
        <f>'Data &amp; Parameter'!$E$16*'Data &amp; Parameter'!$E$17*('Data &amp; Parameter'!$E$18+'Data &amp; Parameter'!$E$19)*'Data &amp; Parameter'!$E$20*'Data &amp; Parameter'!$E$37*R3093</f>
        <v>0.48228424780843748</v>
      </c>
      <c r="T3093" s="28">
        <f t="shared" si="48"/>
        <v>0.96457720501701427</v>
      </c>
    </row>
    <row r="3094" spans="1:20" ht="15.75" customHeight="1" x14ac:dyDescent="0.35">
      <c r="A3094">
        <v>3087</v>
      </c>
      <c r="B3094" s="76">
        <v>44251.368055555555</v>
      </c>
      <c r="C3094" s="1" t="s">
        <v>9792</v>
      </c>
      <c r="D3094" s="76">
        <v>44251.368761574078</v>
      </c>
      <c r="E3094" s="1" t="s">
        <v>9793</v>
      </c>
      <c r="F3094" s="1" t="s">
        <v>9794</v>
      </c>
      <c r="G3094" s="1" t="s">
        <v>123</v>
      </c>
      <c r="H3094" s="1" t="s">
        <v>124</v>
      </c>
      <c r="I3094" s="1" t="s">
        <v>125</v>
      </c>
      <c r="J3094" s="1" t="s">
        <v>9077</v>
      </c>
      <c r="K3094" s="1" t="s">
        <v>9795</v>
      </c>
      <c r="L3094">
        <f>ROUNDUP(IF(B3094&gt;$D$4,0,($D$4-B3094+1)/365),0)</f>
        <v>0</v>
      </c>
      <c r="M3094">
        <f>ROUNDUP(IF(B3094&gt;$D$5,0,($D$5-B3094+1)/365),0)</f>
        <v>1</v>
      </c>
      <c r="N3094" s="28">
        <f>IF(OR(L3094=1,M3094=1),IF(B3094+364&lt;=$D$5,(B3094+364-$D$4+1)/365,IF(B3094&gt;$D$4,($D$5-B3094+1)/365,$D$6/365)),0)</f>
        <v>0.13871765601217878</v>
      </c>
      <c r="O3094" s="28">
        <f>'Data &amp; Parameter'!$E$16*'Data &amp; Parameter'!$E$17*('Data &amp; Parameter'!$E$18+'Data &amp; Parameter'!$E$19)*'Data &amp; Parameter'!$E$20*'Data &amp; Parameter'!$E$37*N3094</f>
        <v>0.48228027896782116</v>
      </c>
      <c r="P3094">
        <f>ROUNDUP(IF(D3094&gt;$D$4,0,($D$4-D3094+1)/365),0)</f>
        <v>0</v>
      </c>
      <c r="Q3094">
        <f>ROUNDUP(IF(D3094&gt;$D$5,0,($D$5-D3094+1)/365),0)</f>
        <v>1</v>
      </c>
      <c r="R3094" s="28">
        <f>IF(OR(P3094=1,Q3094=1),IF(D3094+364&lt;=$D$5,(D3094+364-$D$4+1)/365,IF(D3094&gt;$D$4,($D$5-D3094+1)/365,$D$6/365)),0)</f>
        <v>0.13871572171485416</v>
      </c>
      <c r="S3094" s="28">
        <f>'Data &amp; Parameter'!$E$16*'Data &amp; Parameter'!$E$17*('Data &amp; Parameter'!$E$18+'Data &amp; Parameter'!$E$19)*'Data &amp; Parameter'!$E$20*'Data &amp; Parameter'!$E$37*R3094</f>
        <v>0.48227355398788607</v>
      </c>
      <c r="T3094" s="28">
        <f t="shared" si="48"/>
        <v>0.96455383295570729</v>
      </c>
    </row>
    <row r="3095" spans="1:20" ht="15.75" customHeight="1" x14ac:dyDescent="0.35">
      <c r="A3095">
        <v>3088</v>
      </c>
      <c r="B3095" s="76">
        <v>44251.36819444444</v>
      </c>
      <c r="C3095" s="1" t="s">
        <v>9796</v>
      </c>
      <c r="D3095" s="76">
        <v>44251.369340277779</v>
      </c>
      <c r="E3095" s="1" t="s">
        <v>9797</v>
      </c>
      <c r="F3095" s="1" t="s">
        <v>9798</v>
      </c>
      <c r="G3095" s="1" t="s">
        <v>123</v>
      </c>
      <c r="H3095" s="1" t="s">
        <v>124</v>
      </c>
      <c r="I3095" s="1" t="s">
        <v>125</v>
      </c>
      <c r="J3095" s="1" t="s">
        <v>9767</v>
      </c>
      <c r="K3095" s="1" t="s">
        <v>9767</v>
      </c>
      <c r="L3095">
        <f>ROUNDUP(IF(B3095&gt;$D$4,0,($D$4-B3095+1)/365),0)</f>
        <v>0</v>
      </c>
      <c r="M3095">
        <f>ROUNDUP(IF(B3095&gt;$D$5,0,($D$5-B3095+1)/365),0)</f>
        <v>1</v>
      </c>
      <c r="N3095" s="28">
        <f>IF(OR(L3095=1,M3095=1),IF(B3095+364&lt;=$D$5,(B3095+364-$D$4+1)/365,IF(B3095&gt;$D$4,($D$5-B3095+1)/365,$D$6/365)),0)</f>
        <v>0.13871727549468568</v>
      </c>
      <c r="O3095" s="28">
        <f>'Data &amp; Parameter'!$E$16*'Data &amp; Parameter'!$E$17*('Data &amp; Parameter'!$E$18+'Data &amp; Parameter'!$E$19)*'Data &amp; Parameter'!$E$20*'Data &amp; Parameter'!$E$37*N3095</f>
        <v>0.48227895602099524</v>
      </c>
      <c r="P3095">
        <f>ROUNDUP(IF(D3095&gt;$D$4,0,($D$4-D3095+1)/365),0)</f>
        <v>0</v>
      </c>
      <c r="Q3095">
        <f>ROUNDUP(IF(D3095&gt;$D$5,0,($D$5-D3095+1)/365),0)</f>
        <v>1</v>
      </c>
      <c r="R3095" s="28">
        <f>IF(OR(P3095=1,Q3095=1),IF(D3095+364&lt;=$D$5,(D3095+364-$D$4+1)/365,IF(D3095&gt;$D$4,($D$5-D3095+1)/365,$D$6/365)),0)</f>
        <v>0.13871413622526307</v>
      </c>
      <c r="S3095" s="28">
        <f>'Data &amp; Parameter'!$E$16*'Data &amp; Parameter'!$E$17*('Data &amp; Parameter'!$E$18+'Data &amp; Parameter'!$E$19)*'Data &amp; Parameter'!$E$20*'Data &amp; Parameter'!$E$37*R3095</f>
        <v>0.4822680417093177</v>
      </c>
      <c r="T3095" s="28">
        <f t="shared" si="48"/>
        <v>0.96454699773031294</v>
      </c>
    </row>
    <row r="3096" spans="1:20" ht="15.75" customHeight="1" x14ac:dyDescent="0.35">
      <c r="A3096">
        <v>3089</v>
      </c>
      <c r="B3096" s="76">
        <v>44251.370590277773</v>
      </c>
      <c r="C3096" s="1" t="s">
        <v>9799</v>
      </c>
      <c r="D3096" s="76">
        <v>44251.37100694445</v>
      </c>
      <c r="E3096" s="1" t="s">
        <v>9800</v>
      </c>
      <c r="F3096" s="1" t="s">
        <v>9801</v>
      </c>
      <c r="G3096" s="1" t="s">
        <v>123</v>
      </c>
      <c r="H3096" s="1" t="s">
        <v>124</v>
      </c>
      <c r="I3096" s="1" t="s">
        <v>125</v>
      </c>
      <c r="J3096" s="1" t="s">
        <v>9077</v>
      </c>
      <c r="K3096" s="1" t="s">
        <v>9725</v>
      </c>
      <c r="L3096">
        <f>ROUNDUP(IF(B3096&gt;$D$4,0,($D$4-B3096+1)/365),0)</f>
        <v>0</v>
      </c>
      <c r="M3096">
        <f>ROUNDUP(IF(B3096&gt;$D$5,0,($D$5-B3096+1)/365),0)</f>
        <v>1</v>
      </c>
      <c r="N3096" s="28">
        <f>IF(OR(L3096=1,M3096=1),IF(B3096+364&lt;=$D$5,(B3096+364-$D$4+1)/365,IF(B3096&gt;$D$4,($D$5-B3096+1)/365,$D$6/365)),0)</f>
        <v>0.13871071156774559</v>
      </c>
      <c r="O3096" s="28">
        <f>'Data &amp; Parameter'!$E$16*'Data &amp; Parameter'!$E$17*('Data &amp; Parameter'!$E$18+'Data &amp; Parameter'!$E$19)*'Data &amp; Parameter'!$E$20*'Data &amp; Parameter'!$E$37*N3096</f>
        <v>0.48225613518760746</v>
      </c>
      <c r="P3096">
        <f>ROUNDUP(IF(D3096&gt;$D$4,0,($D$4-D3096+1)/365),0)</f>
        <v>0</v>
      </c>
      <c r="Q3096">
        <f>ROUNDUP(IF(D3096&gt;$D$5,0,($D$5-D3096+1)/365),0)</f>
        <v>1</v>
      </c>
      <c r="R3096" s="28">
        <f>IF(OR(P3096=1,Q3096=1),IF(D3096+364&lt;=$D$5,(D3096+364-$D$4+1)/365,IF(D3096&gt;$D$4,($D$5-D3096+1)/365,$D$6/365)),0)</f>
        <v>0.13870957001520653</v>
      </c>
      <c r="S3096" s="28">
        <f>'Data &amp; Parameter'!$E$16*'Data &amp; Parameter'!$E$17*('Data &amp; Parameter'!$E$18+'Data &amp; Parameter'!$E$19)*'Data &amp; Parameter'!$E$20*'Data &amp; Parameter'!$E$37*R3096</f>
        <v>0.48225216634692192</v>
      </c>
      <c r="T3096" s="28">
        <f t="shared" si="48"/>
        <v>0.96450830153452938</v>
      </c>
    </row>
    <row r="3097" spans="1:20" ht="15.75" customHeight="1" x14ac:dyDescent="0.35">
      <c r="A3097">
        <v>3090</v>
      </c>
      <c r="B3097" s="76">
        <v>44251.370798611111</v>
      </c>
      <c r="C3097" s="1" t="s">
        <v>9802</v>
      </c>
      <c r="D3097" s="76">
        <v>44251.371388888889</v>
      </c>
      <c r="E3097" s="1" t="s">
        <v>9803</v>
      </c>
      <c r="F3097" s="1" t="s">
        <v>9804</v>
      </c>
      <c r="G3097" s="1" t="s">
        <v>123</v>
      </c>
      <c r="H3097" s="1" t="s">
        <v>124</v>
      </c>
      <c r="I3097" s="1" t="s">
        <v>125</v>
      </c>
      <c r="J3097" s="1" t="s">
        <v>9762</v>
      </c>
      <c r="K3097" s="1" t="s">
        <v>9763</v>
      </c>
      <c r="L3097">
        <f>ROUNDUP(IF(B3097&gt;$D$4,0,($D$4-B3097+1)/365),0)</f>
        <v>0</v>
      </c>
      <c r="M3097">
        <f>ROUNDUP(IF(B3097&gt;$D$5,0,($D$5-B3097+1)/365),0)</f>
        <v>1</v>
      </c>
      <c r="N3097" s="28">
        <f>IF(OR(L3097=1,M3097=1),IF(B3097+364&lt;=$D$5,(B3097+364-$D$4+1)/365,IF(B3097&gt;$D$4,($D$5-B3097+1)/365,$D$6/365)),0)</f>
        <v>0.13871014079147606</v>
      </c>
      <c r="O3097" s="28">
        <f>'Data &amp; Parameter'!$E$16*'Data &amp; Parameter'!$E$17*('Data &amp; Parameter'!$E$18+'Data &amp; Parameter'!$E$19)*'Data &amp; Parameter'!$E$20*'Data &amp; Parameter'!$E$37*N3097</f>
        <v>0.48225415076726469</v>
      </c>
      <c r="P3097">
        <f>ROUNDUP(IF(D3097&gt;$D$4,0,($D$4-D3097+1)/365),0)</f>
        <v>0</v>
      </c>
      <c r="Q3097">
        <f>ROUNDUP(IF(D3097&gt;$D$5,0,($D$5-D3097+1)/365),0)</f>
        <v>1</v>
      </c>
      <c r="R3097" s="28">
        <f>IF(OR(P3097=1,Q3097=1),IF(D3097+364&lt;=$D$5,(D3097+364-$D$4+1)/365,IF(D3097&gt;$D$4,($D$5-D3097+1)/365,$D$6/365)),0)</f>
        <v>0.1387085235920856</v>
      </c>
      <c r="S3097" s="28">
        <f>'Data &amp; Parameter'!$E$16*'Data &amp; Parameter'!$E$17*('Data &amp; Parameter'!$E$18+'Data &amp; Parameter'!$E$19)*'Data &amp; Parameter'!$E$20*'Data &amp; Parameter'!$E$37*R3097</f>
        <v>0.48224852824309872</v>
      </c>
      <c r="T3097" s="28">
        <f t="shared" si="48"/>
        <v>0.96450267901036346</v>
      </c>
    </row>
    <row r="3098" spans="1:20" ht="15.75" customHeight="1" x14ac:dyDescent="0.35">
      <c r="A3098">
        <v>3091</v>
      </c>
      <c r="B3098" s="76">
        <v>44251.371145833335</v>
      </c>
      <c r="C3098" s="1" t="s">
        <v>9805</v>
      </c>
      <c r="D3098" s="76">
        <v>44251.371770833328</v>
      </c>
      <c r="E3098" s="1" t="s">
        <v>9806</v>
      </c>
      <c r="F3098" s="1" t="s">
        <v>9807</v>
      </c>
      <c r="G3098" s="1" t="s">
        <v>123</v>
      </c>
      <c r="H3098" s="1" t="s">
        <v>124</v>
      </c>
      <c r="I3098" s="1" t="s">
        <v>125</v>
      </c>
      <c r="J3098" s="1" t="s">
        <v>9808</v>
      </c>
      <c r="K3098" s="1" t="s">
        <v>9809</v>
      </c>
      <c r="L3098">
        <f>ROUNDUP(IF(B3098&gt;$D$4,0,($D$4-B3098+1)/365),0)</f>
        <v>0</v>
      </c>
      <c r="M3098">
        <f>ROUNDUP(IF(B3098&gt;$D$5,0,($D$5-B3098+1)/365),0)</f>
        <v>1</v>
      </c>
      <c r="N3098" s="28">
        <f>IF(OR(L3098=1,M3098=1),IF(B3098+364&lt;=$D$5,(B3098+364-$D$4+1)/365,IF(B3098&gt;$D$4,($D$5-B3098+1)/365,$D$6/365)),0)</f>
        <v>0.13870918949771344</v>
      </c>
      <c r="O3098" s="28">
        <f>'Data &amp; Parameter'!$E$16*'Data &amp; Parameter'!$E$17*('Data &amp; Parameter'!$E$18+'Data &amp; Parameter'!$E$19)*'Data &amp; Parameter'!$E$20*'Data &amp; Parameter'!$E$37*N3098</f>
        <v>0.48225084340009594</v>
      </c>
      <c r="P3098">
        <f>ROUNDUP(IF(D3098&gt;$D$4,0,($D$4-D3098+1)/365),0)</f>
        <v>0</v>
      </c>
      <c r="Q3098">
        <f>ROUNDUP(IF(D3098&gt;$D$5,0,($D$5-D3098+1)/365),0)</f>
        <v>1</v>
      </c>
      <c r="R3098" s="28">
        <f>IF(OR(P3098=1,Q3098=1),IF(D3098+364&lt;=$D$5,(D3098+364-$D$4+1)/365,IF(D3098&gt;$D$4,($D$5-D3098+1)/365,$D$6/365)),0)</f>
        <v>0.13870747716896464</v>
      </c>
      <c r="S3098" s="28">
        <f>'Data &amp; Parameter'!$E$16*'Data &amp; Parameter'!$E$17*('Data &amp; Parameter'!$E$18+'Data &amp; Parameter'!$E$19)*'Data &amp; Parameter'!$E$20*'Data &amp; Parameter'!$E$37*R3098</f>
        <v>0.48224489013927541</v>
      </c>
      <c r="T3098" s="28">
        <f t="shared" si="48"/>
        <v>0.96449573353937135</v>
      </c>
    </row>
    <row r="3099" spans="1:20" ht="15.75" customHeight="1" x14ac:dyDescent="0.35">
      <c r="A3099">
        <v>3092</v>
      </c>
      <c r="B3099" s="76">
        <v>44251.371481481481</v>
      </c>
      <c r="C3099" s="1" t="s">
        <v>9810</v>
      </c>
      <c r="D3099" s="76">
        <v>44251.372465277775</v>
      </c>
      <c r="E3099" s="1" t="s">
        <v>9811</v>
      </c>
      <c r="F3099" s="1" t="s">
        <v>9812</v>
      </c>
      <c r="G3099" s="1" t="s">
        <v>123</v>
      </c>
      <c r="H3099" s="1" t="s">
        <v>124</v>
      </c>
      <c r="I3099" s="1" t="s">
        <v>125</v>
      </c>
      <c r="J3099" s="1" t="s">
        <v>9767</v>
      </c>
      <c r="K3099" s="1" t="s">
        <v>9767</v>
      </c>
      <c r="L3099">
        <f>ROUNDUP(IF(B3099&gt;$D$4,0,($D$4-B3099+1)/365),0)</f>
        <v>0</v>
      </c>
      <c r="M3099">
        <f>ROUNDUP(IF(B3099&gt;$D$5,0,($D$5-B3099+1)/365),0)</f>
        <v>1</v>
      </c>
      <c r="N3099" s="28">
        <f>IF(OR(L3099=1,M3099=1),IF(B3099+364&lt;=$D$5,(B3099+364-$D$4+1)/365,IF(B3099&gt;$D$4,($D$5-B3099+1)/365,$D$6/365)),0)</f>
        <v>0.13870826991375021</v>
      </c>
      <c r="O3099" s="28">
        <f>'Data &amp; Parameter'!$E$16*'Data &amp; Parameter'!$E$17*('Data &amp; Parameter'!$E$18+'Data &amp; Parameter'!$E$19)*'Data &amp; Parameter'!$E$20*'Data &amp; Parameter'!$E$37*N3099</f>
        <v>0.4822476462785249</v>
      </c>
      <c r="P3099">
        <f>ROUNDUP(IF(D3099&gt;$D$4,0,($D$4-D3099+1)/365),0)</f>
        <v>0</v>
      </c>
      <c r="Q3099">
        <f>ROUNDUP(IF(D3099&gt;$D$5,0,($D$5-D3099+1)/365),0)</f>
        <v>1</v>
      </c>
      <c r="R3099" s="28">
        <f>IF(OR(P3099=1,Q3099=1),IF(D3099+364&lt;=$D$5,(D3099+364-$D$4+1)/365,IF(D3099&gt;$D$4,($D$5-D3099+1)/365,$D$6/365)),0)</f>
        <v>0.13870557458143942</v>
      </c>
      <c r="S3099" s="28">
        <f>'Data &amp; Parameter'!$E$16*'Data &amp; Parameter'!$E$17*('Data &amp; Parameter'!$E$18+'Data &amp; Parameter'!$E$19)*'Data &amp; Parameter'!$E$20*'Data &amp; Parameter'!$E$37*R3099</f>
        <v>0.48223827540493802</v>
      </c>
      <c r="T3099" s="28">
        <f t="shared" si="48"/>
        <v>0.96448592168346292</v>
      </c>
    </row>
    <row r="3100" spans="1:20" ht="15.75" customHeight="1" x14ac:dyDescent="0.35">
      <c r="A3100">
        <v>3093</v>
      </c>
      <c r="B3100" s="76">
        <v>44251.372870370367</v>
      </c>
      <c r="C3100" s="1" t="s">
        <v>9813</v>
      </c>
      <c r="D3100" s="76">
        <v>44251.373599537037</v>
      </c>
      <c r="E3100" s="1" t="s">
        <v>9814</v>
      </c>
      <c r="F3100" s="1" t="s">
        <v>9815</v>
      </c>
      <c r="G3100" s="1" t="s">
        <v>123</v>
      </c>
      <c r="H3100" s="1" t="s">
        <v>124</v>
      </c>
      <c r="I3100" s="1" t="s">
        <v>125</v>
      </c>
      <c r="J3100" s="1" t="s">
        <v>9077</v>
      </c>
      <c r="K3100" s="1" t="s">
        <v>9077</v>
      </c>
      <c r="L3100">
        <f>ROUNDUP(IF(B3100&gt;$D$4,0,($D$4-B3100+1)/365),0)</f>
        <v>0</v>
      </c>
      <c r="M3100">
        <f>ROUNDUP(IF(B3100&gt;$D$5,0,($D$5-B3100+1)/365),0)</f>
        <v>1</v>
      </c>
      <c r="N3100" s="28">
        <f>IF(OR(L3100=1,M3100=1),IF(B3100+364&lt;=$D$5,(B3100+364-$D$4+1)/365,IF(B3100&gt;$D$4,($D$5-B3100+1)/365,$D$6/365)),0)</f>
        <v>0.1387044647387197</v>
      </c>
      <c r="O3100" s="28">
        <f>'Data &amp; Parameter'!$E$16*'Data &amp; Parameter'!$E$17*('Data &amp; Parameter'!$E$18+'Data &amp; Parameter'!$E$19)*'Data &amp; Parameter'!$E$20*'Data &amp; Parameter'!$E$37*N3100</f>
        <v>0.48223441680991946</v>
      </c>
      <c r="P3100">
        <f>ROUNDUP(IF(D3100&gt;$D$4,0,($D$4-D3100+1)/365),0)</f>
        <v>0</v>
      </c>
      <c r="Q3100">
        <f>ROUNDUP(IF(D3100&gt;$D$5,0,($D$5-D3100+1)/365),0)</f>
        <v>1</v>
      </c>
      <c r="R3100" s="28">
        <f>IF(OR(P3100=1,Q3100=1),IF(D3100+364&lt;=$D$5,(D3100+364-$D$4+1)/365,IF(D3100&gt;$D$4,($D$5-D3100+1)/365,$D$6/365)),0)</f>
        <v>0.13870246702181621</v>
      </c>
      <c r="S3100" s="28">
        <f>'Data &amp; Parameter'!$E$16*'Data &amp; Parameter'!$E$17*('Data &amp; Parameter'!$E$18+'Data &amp; Parameter'!$E$19)*'Data &amp; Parameter'!$E$20*'Data &amp; Parameter'!$E$37*R3100</f>
        <v>0.48222747133885824</v>
      </c>
      <c r="T3100" s="28">
        <f t="shared" si="48"/>
        <v>0.96446188814877765</v>
      </c>
    </row>
    <row r="3101" spans="1:20" ht="15.75" customHeight="1" x14ac:dyDescent="0.35">
      <c r="A3101">
        <v>3094</v>
      </c>
      <c r="B3101" s="76">
        <v>44251.373171296298</v>
      </c>
      <c r="C3101" s="1" t="s">
        <v>9816</v>
      </c>
      <c r="D3101" s="76">
        <v>44251.374166666668</v>
      </c>
      <c r="E3101" s="1" t="s">
        <v>9817</v>
      </c>
      <c r="F3101" s="1" t="s">
        <v>9818</v>
      </c>
      <c r="G3101" s="1" t="s">
        <v>123</v>
      </c>
      <c r="H3101" s="1" t="s">
        <v>124</v>
      </c>
      <c r="I3101" s="1" t="s">
        <v>125</v>
      </c>
      <c r="J3101" s="1" t="s">
        <v>9077</v>
      </c>
      <c r="K3101" s="1" t="s">
        <v>9725</v>
      </c>
      <c r="L3101">
        <f>ROUNDUP(IF(B3101&gt;$D$4,0,($D$4-B3101+1)/365),0)</f>
        <v>0</v>
      </c>
      <c r="M3101">
        <f>ROUNDUP(IF(B3101&gt;$D$5,0,($D$5-B3101+1)/365),0)</f>
        <v>1</v>
      </c>
      <c r="N3101" s="28">
        <f>IF(OR(L3101=1,M3101=1),IF(B3101+364&lt;=$D$5,(B3101+364-$D$4+1)/365,IF(B3101&gt;$D$4,($D$5-B3101+1)/365,$D$6/365)),0)</f>
        <v>0.1387036402841148</v>
      </c>
      <c r="O3101" s="28">
        <f>'Data &amp; Parameter'!$E$16*'Data &amp; Parameter'!$E$17*('Data &amp; Parameter'!$E$18+'Data &amp; Parameter'!$E$19)*'Data &amp; Parameter'!$E$20*'Data &amp; Parameter'!$E$37*N3101</f>
        <v>0.48223155042500299</v>
      </c>
      <c r="P3101">
        <f>ROUNDUP(IF(D3101&gt;$D$4,0,($D$4-D3101+1)/365),0)</f>
        <v>0</v>
      </c>
      <c r="Q3101">
        <f>ROUNDUP(IF(D3101&gt;$D$5,0,($D$5-D3101+1)/365),0)</f>
        <v>1</v>
      </c>
      <c r="R3101" s="28">
        <f>IF(OR(P3101=1,Q3101=1),IF(D3101+364&lt;=$D$5,(D3101+364-$D$4+1)/365,IF(D3101&gt;$D$4,($D$5-D3101+1)/365,$D$6/365)),0)</f>
        <v>0.13870091324200462</v>
      </c>
      <c r="S3101" s="28">
        <f>'Data &amp; Parameter'!$E$16*'Data &amp; Parameter'!$E$17*('Data &amp; Parameter'!$E$18+'Data &amp; Parameter'!$E$19)*'Data &amp; Parameter'!$E$20*'Data &amp; Parameter'!$E$37*R3101</f>
        <v>0.4822220693058184</v>
      </c>
      <c r="T3101" s="28">
        <f t="shared" si="48"/>
        <v>0.96445361973082133</v>
      </c>
    </row>
    <row r="3102" spans="1:20" ht="15.75" customHeight="1" x14ac:dyDescent="0.35">
      <c r="A3102">
        <v>3095</v>
      </c>
      <c r="B3102" s="76">
        <v>44251.373692129629</v>
      </c>
      <c r="C3102" s="1" t="s">
        <v>9819</v>
      </c>
      <c r="D3102" s="76">
        <v>44251.374224537038</v>
      </c>
      <c r="E3102" s="1" t="s">
        <v>9820</v>
      </c>
      <c r="F3102" s="1" t="s">
        <v>9821</v>
      </c>
      <c r="G3102" s="1" t="s">
        <v>123</v>
      </c>
      <c r="H3102" s="1" t="s">
        <v>124</v>
      </c>
      <c r="I3102" s="1" t="s">
        <v>125</v>
      </c>
      <c r="J3102" s="1" t="s">
        <v>9822</v>
      </c>
      <c r="K3102" s="1" t="s">
        <v>9823</v>
      </c>
      <c r="L3102">
        <f>ROUNDUP(IF(B3102&gt;$D$4,0,($D$4-B3102+1)/365),0)</f>
        <v>0</v>
      </c>
      <c r="M3102">
        <f>ROUNDUP(IF(B3102&gt;$D$5,0,($D$5-B3102+1)/365),0)</f>
        <v>1</v>
      </c>
      <c r="N3102" s="28">
        <f>IF(OR(L3102=1,M3102=1),IF(B3102+364&lt;=$D$5,(B3102+364-$D$4+1)/365,IF(B3102&gt;$D$4,($D$5-B3102+1)/365,$D$6/365)),0)</f>
        <v>0.13870221334348085</v>
      </c>
      <c r="O3102" s="28">
        <f>'Data &amp; Parameter'!$E$16*'Data &amp; Parameter'!$E$17*('Data &amp; Parameter'!$E$18+'Data &amp; Parameter'!$E$19)*'Data &amp; Parameter'!$E$20*'Data &amp; Parameter'!$E$37*N3102</f>
        <v>0.48222658937428453</v>
      </c>
      <c r="P3102">
        <f>ROUNDUP(IF(D3102&gt;$D$4,0,($D$4-D3102+1)/365),0)</f>
        <v>0</v>
      </c>
      <c r="Q3102">
        <f>ROUNDUP(IF(D3102&gt;$D$5,0,($D$5-D3102+1)/365),0)</f>
        <v>1</v>
      </c>
      <c r="R3102" s="28">
        <f>IF(OR(P3102=1,Q3102=1),IF(D3102+364&lt;=$D$5,(D3102+364-$D$4+1)/365,IF(D3102&gt;$D$4,($D$5-D3102+1)/365,$D$6/365)),0)</f>
        <v>0.13870075469304749</v>
      </c>
      <c r="S3102" s="28">
        <f>'Data &amp; Parameter'!$E$16*'Data &amp; Parameter'!$E$17*('Data &amp; Parameter'!$E$18+'Data &amp; Parameter'!$E$19)*'Data &amp; Parameter'!$E$20*'Data &amp; Parameter'!$E$37*R3102</f>
        <v>0.48222151807796843</v>
      </c>
      <c r="T3102" s="28">
        <f t="shared" si="48"/>
        <v>0.96444810745225296</v>
      </c>
    </row>
    <row r="3103" spans="1:20" ht="15.75" customHeight="1" x14ac:dyDescent="0.35">
      <c r="A3103">
        <v>3096</v>
      </c>
      <c r="B3103" s="76">
        <v>44251.375775462962</v>
      </c>
      <c r="C3103" s="1" t="s">
        <v>9824</v>
      </c>
      <c r="D3103" s="76">
        <v>44251.376435185186</v>
      </c>
      <c r="E3103" s="1" t="s">
        <v>9825</v>
      </c>
      <c r="F3103" s="1" t="s">
        <v>9826</v>
      </c>
      <c r="G3103" s="1" t="s">
        <v>123</v>
      </c>
      <c r="H3103" s="1" t="s">
        <v>124</v>
      </c>
      <c r="I3103" s="1" t="s">
        <v>125</v>
      </c>
      <c r="J3103" s="1" t="s">
        <v>9767</v>
      </c>
      <c r="K3103" s="1" t="s">
        <v>9767</v>
      </c>
      <c r="L3103">
        <f>ROUNDUP(IF(B3103&gt;$D$4,0,($D$4-B3103+1)/365),0)</f>
        <v>0</v>
      </c>
      <c r="M3103">
        <f>ROUNDUP(IF(B3103&gt;$D$5,0,($D$5-B3103+1)/365),0)</f>
        <v>1</v>
      </c>
      <c r="N3103" s="28">
        <f>IF(OR(L3103=1,M3103=1),IF(B3103+364&lt;=$D$5,(B3103+364-$D$4+1)/365,IF(B3103&gt;$D$4,($D$5-B3103+1)/365,$D$6/365)),0)</f>
        <v>0.13869650558092511</v>
      </c>
      <c r="O3103" s="28">
        <f>'Data &amp; Parameter'!$E$16*'Data &amp; Parameter'!$E$17*('Data &amp; Parameter'!$E$18+'Data &amp; Parameter'!$E$19)*'Data &amp; Parameter'!$E$20*'Data &amp; Parameter'!$E$37*N3103</f>
        <v>0.48220674517134171</v>
      </c>
      <c r="P3103">
        <f>ROUNDUP(IF(D3103&gt;$D$4,0,($D$4-D3103+1)/365),0)</f>
        <v>0</v>
      </c>
      <c r="Q3103">
        <f>ROUNDUP(IF(D3103&gt;$D$5,0,($D$5-D3103+1)/365),0)</f>
        <v>1</v>
      </c>
      <c r="R3103" s="28">
        <f>IF(OR(P3103=1,Q3103=1),IF(D3103+364&lt;=$D$5,(D3103+364-$D$4+1)/365,IF(D3103&gt;$D$4,($D$5-D3103+1)/365,$D$6/365)),0)</f>
        <v>0.13869469812277813</v>
      </c>
      <c r="S3103" s="28">
        <f>'Data &amp; Parameter'!$E$16*'Data &amp; Parameter'!$E$17*('Data &amp; Parameter'!$E$18+'Data &amp; Parameter'!$E$19)*'Data &amp; Parameter'!$E$20*'Data &amp; Parameter'!$E$37*R3103</f>
        <v>0.48220046117372806</v>
      </c>
      <c r="T3103" s="28">
        <f t="shared" si="48"/>
        <v>0.96440720634506971</v>
      </c>
    </row>
    <row r="3104" spans="1:20" ht="15.75" customHeight="1" x14ac:dyDescent="0.35">
      <c r="A3104">
        <v>3097</v>
      </c>
      <c r="B3104" s="76">
        <v>44251.375914351855</v>
      </c>
      <c r="C3104" s="1" t="s">
        <v>9827</v>
      </c>
      <c r="D3104" s="76">
        <v>44251.377303240741</v>
      </c>
      <c r="E3104" s="1" t="s">
        <v>9828</v>
      </c>
      <c r="F3104" s="1" t="s">
        <v>9829</v>
      </c>
      <c r="G3104" s="1" t="s">
        <v>123</v>
      </c>
      <c r="H3104" s="1" t="s">
        <v>124</v>
      </c>
      <c r="I3104" s="1" t="s">
        <v>125</v>
      </c>
      <c r="J3104" s="1" t="s">
        <v>9830</v>
      </c>
      <c r="K3104" s="1" t="s">
        <v>9831</v>
      </c>
      <c r="L3104">
        <f>ROUNDUP(IF(B3104&gt;$D$4,0,($D$4-B3104+1)/365),0)</f>
        <v>0</v>
      </c>
      <c r="M3104">
        <f>ROUNDUP(IF(B3104&gt;$D$5,0,($D$5-B3104+1)/365),0)</f>
        <v>1</v>
      </c>
      <c r="N3104" s="28">
        <f>IF(OR(L3104=1,M3104=1),IF(B3104+364&lt;=$D$5,(B3104+364-$D$4+1)/365,IF(B3104&gt;$D$4,($D$5-B3104+1)/365,$D$6/365)),0)</f>
        <v>0.13869612506341208</v>
      </c>
      <c r="O3104" s="28">
        <f>'Data &amp; Parameter'!$E$16*'Data &amp; Parameter'!$E$17*('Data &amp; Parameter'!$E$18+'Data &amp; Parameter'!$E$19)*'Data &amp; Parameter'!$E$20*'Data &amp; Parameter'!$E$37*N3104</f>
        <v>0.48220542222444646</v>
      </c>
      <c r="P3104">
        <f>ROUNDUP(IF(D3104&gt;$D$4,0,($D$4-D3104+1)/365),0)</f>
        <v>0</v>
      </c>
      <c r="Q3104">
        <f>ROUNDUP(IF(D3104&gt;$D$5,0,($D$5-D3104+1)/365),0)</f>
        <v>1</v>
      </c>
      <c r="R3104" s="28">
        <f>IF(OR(P3104=1,Q3104=1),IF(D3104+364&lt;=$D$5,(D3104+364-$D$4+1)/365,IF(D3104&gt;$D$4,($D$5-D3104+1)/365,$D$6/365)),0)</f>
        <v>0.13869231988838157</v>
      </c>
      <c r="S3104" s="28">
        <f>'Data &amp; Parameter'!$E$16*'Data &amp; Parameter'!$E$17*('Data &amp; Parameter'!$E$18+'Data &amp; Parameter'!$E$19)*'Data &amp; Parameter'!$E$20*'Data &amp; Parameter'!$E$37*R3104</f>
        <v>0.48219219275584102</v>
      </c>
      <c r="T3104" s="28">
        <f t="shared" si="48"/>
        <v>0.96439761498028753</v>
      </c>
    </row>
    <row r="3105" spans="1:20" ht="15.75" customHeight="1" x14ac:dyDescent="0.35">
      <c r="A3105">
        <v>3098</v>
      </c>
      <c r="B3105" s="76">
        <v>44251.376203703709</v>
      </c>
      <c r="C3105" s="1" t="s">
        <v>9832</v>
      </c>
      <c r="D3105" s="76">
        <v>44251.377106481479</v>
      </c>
      <c r="E3105" s="1" t="s">
        <v>9833</v>
      </c>
      <c r="F3105" s="1" t="s">
        <v>9834</v>
      </c>
      <c r="G3105" s="1" t="s">
        <v>123</v>
      </c>
      <c r="H3105" s="1" t="s">
        <v>124</v>
      </c>
      <c r="I3105" s="1" t="s">
        <v>125</v>
      </c>
      <c r="J3105" s="1" t="s">
        <v>9077</v>
      </c>
      <c r="K3105" s="1" t="s">
        <v>9077</v>
      </c>
      <c r="L3105">
        <f>ROUNDUP(IF(B3105&gt;$D$4,0,($D$4-B3105+1)/365),0)</f>
        <v>0</v>
      </c>
      <c r="M3105">
        <f>ROUNDUP(IF(B3105&gt;$D$5,0,($D$5-B3105+1)/365),0)</f>
        <v>1</v>
      </c>
      <c r="N3105" s="28">
        <f>IF(OR(L3105=1,M3105=1),IF(B3105+364&lt;=$D$5,(B3105+364-$D$4+1)/365,IF(B3105&gt;$D$4,($D$5-B3105+1)/365,$D$6/365)),0)</f>
        <v>0.13869533231860659</v>
      </c>
      <c r="O3105" s="28">
        <f>'Data &amp; Parameter'!$E$16*'Data &amp; Parameter'!$E$17*('Data &amp; Parameter'!$E$18+'Data &amp; Parameter'!$E$19)*'Data &amp; Parameter'!$E$20*'Data &amp; Parameter'!$E$37*N3105</f>
        <v>0.48220266608512768</v>
      </c>
      <c r="P3105">
        <f>ROUNDUP(IF(D3105&gt;$D$4,0,($D$4-D3105+1)/365),0)</f>
        <v>0</v>
      </c>
      <c r="Q3105">
        <f>ROUNDUP(IF(D3105&gt;$D$5,0,($D$5-D3105+1)/365),0)</f>
        <v>1</v>
      </c>
      <c r="R3105" s="28">
        <f>IF(OR(P3105=1,Q3105=1),IF(D3105+364&lt;=$D$5,(D3105+364-$D$4+1)/365,IF(D3105&gt;$D$4,($D$5-D3105+1)/365,$D$6/365)),0)</f>
        <v>0.1386928589548517</v>
      </c>
      <c r="S3105" s="28">
        <f>'Data &amp; Parameter'!$E$16*'Data &amp; Parameter'!$E$17*('Data &amp; Parameter'!$E$18+'Data &amp; Parameter'!$E$19)*'Data &amp; Parameter'!$E$20*'Data &amp; Parameter'!$E$37*R3105</f>
        <v>0.48219406693058608</v>
      </c>
      <c r="T3105" s="28">
        <f t="shared" si="48"/>
        <v>0.96439673301571371</v>
      </c>
    </row>
    <row r="3106" spans="1:20" ht="15.75" customHeight="1" x14ac:dyDescent="0.35">
      <c r="A3106">
        <v>3099</v>
      </c>
      <c r="B3106" s="76">
        <v>44251.377442129626</v>
      </c>
      <c r="C3106" s="1" t="s">
        <v>9835</v>
      </c>
      <c r="D3106" s="76">
        <v>44251.378483796296</v>
      </c>
      <c r="E3106" s="1" t="s">
        <v>9836</v>
      </c>
      <c r="F3106" s="1" t="s">
        <v>9837</v>
      </c>
      <c r="G3106" s="1" t="s">
        <v>123</v>
      </c>
      <c r="H3106" s="1" t="s">
        <v>124</v>
      </c>
      <c r="I3106" s="1" t="s">
        <v>125</v>
      </c>
      <c r="J3106" s="1" t="s">
        <v>9762</v>
      </c>
      <c r="K3106" s="1" t="s">
        <v>9763</v>
      </c>
      <c r="L3106">
        <f>ROUNDUP(IF(B3106&gt;$D$4,0,($D$4-B3106+1)/365),0)</f>
        <v>0</v>
      </c>
      <c r="M3106">
        <f>ROUNDUP(IF(B3106&gt;$D$5,0,($D$5-B3106+1)/365),0)</f>
        <v>1</v>
      </c>
      <c r="N3106" s="28">
        <f>IF(OR(L3106=1,M3106=1),IF(B3106+364&lt;=$D$5,(B3106+364-$D$4+1)/365,IF(B3106&gt;$D$4,($D$5-B3106+1)/365,$D$6/365)),0)</f>
        <v>0.13869193937088847</v>
      </c>
      <c r="O3106" s="28">
        <f>'Data &amp; Parameter'!$E$16*'Data &amp; Parameter'!$E$17*('Data &amp; Parameter'!$E$18+'Data &amp; Parameter'!$E$19)*'Data &amp; Parameter'!$E$20*'Data &amp; Parameter'!$E$37*N3106</f>
        <v>0.48219086980901504</v>
      </c>
      <c r="P3106">
        <f>ROUNDUP(IF(D3106&gt;$D$4,0,($D$4-D3106+1)/365),0)</f>
        <v>0</v>
      </c>
      <c r="Q3106">
        <f>ROUNDUP(IF(D3106&gt;$D$5,0,($D$5-D3106+1)/365),0)</f>
        <v>1</v>
      </c>
      <c r="R3106" s="28">
        <f>IF(OR(P3106=1,Q3106=1),IF(D3106+364&lt;=$D$5,(D3106+364-$D$4+1)/365,IF(D3106&gt;$D$4,($D$5-D3106+1)/365,$D$6/365)),0)</f>
        <v>0.13868908548960063</v>
      </c>
      <c r="S3106" s="28">
        <f>'Data &amp; Parameter'!$E$16*'Data &amp; Parameter'!$E$17*('Data &amp; Parameter'!$E$18+'Data &amp; Parameter'!$E$19)*'Data &amp; Parameter'!$E$20*'Data &amp; Parameter'!$E$37*R3106</f>
        <v>0.48218094770750897</v>
      </c>
      <c r="T3106" s="28">
        <f t="shared" si="48"/>
        <v>0.96437181751652401</v>
      </c>
    </row>
    <row r="3107" spans="1:20" ht="15.75" customHeight="1" x14ac:dyDescent="0.35">
      <c r="A3107">
        <v>3100</v>
      </c>
      <c r="B3107" s="76">
        <v>44251.377870370372</v>
      </c>
      <c r="C3107" s="1" t="s">
        <v>9838</v>
      </c>
      <c r="D3107" s="76">
        <v>44251.378379629634</v>
      </c>
      <c r="E3107" s="1" t="s">
        <v>9839</v>
      </c>
      <c r="F3107" s="1" t="s">
        <v>9840</v>
      </c>
      <c r="G3107" s="1" t="s">
        <v>123</v>
      </c>
      <c r="H3107" s="1" t="s">
        <v>124</v>
      </c>
      <c r="I3107" s="1" t="s">
        <v>125</v>
      </c>
      <c r="J3107" s="1" t="s">
        <v>9077</v>
      </c>
      <c r="K3107" s="1" t="s">
        <v>9077</v>
      </c>
      <c r="L3107">
        <f>ROUNDUP(IF(B3107&gt;$D$4,0,($D$4-B3107+1)/365),0)</f>
        <v>0</v>
      </c>
      <c r="M3107">
        <f>ROUNDUP(IF(B3107&gt;$D$5,0,($D$5-B3107+1)/365),0)</f>
        <v>1</v>
      </c>
      <c r="N3107" s="28">
        <f>IF(OR(L3107=1,M3107=1),IF(B3107+364&lt;=$D$5,(B3107+364-$D$4+1)/365,IF(B3107&gt;$D$4,($D$5-B3107+1)/365,$D$6/365)),0)</f>
        <v>0.13869076610856995</v>
      </c>
      <c r="O3107" s="28">
        <f>'Data &amp; Parameter'!$E$16*'Data &amp; Parameter'!$E$17*('Data &amp; Parameter'!$E$18+'Data &amp; Parameter'!$E$19)*'Data &amp; Parameter'!$E$20*'Data &amp; Parameter'!$E$37*N3107</f>
        <v>0.48218679072280107</v>
      </c>
      <c r="P3107">
        <f>ROUNDUP(IF(D3107&gt;$D$4,0,($D$4-D3107+1)/365),0)</f>
        <v>0</v>
      </c>
      <c r="Q3107">
        <f>ROUNDUP(IF(D3107&gt;$D$5,0,($D$5-D3107+1)/365),0)</f>
        <v>1</v>
      </c>
      <c r="R3107" s="28">
        <f>IF(OR(P3107=1,Q3107=1),IF(D3107+364&lt;=$D$5,(D3107+364-$D$4+1)/365,IF(D3107&gt;$D$4,($D$5-D3107+1)/365,$D$6/365)),0)</f>
        <v>0.13868937087771546</v>
      </c>
      <c r="S3107" s="28">
        <f>'Data &amp; Parameter'!$E$16*'Data &amp; Parameter'!$E$17*('Data &amp; Parameter'!$E$18+'Data &amp; Parameter'!$E$19)*'Data &amp; Parameter'!$E$20*'Data &amp; Parameter'!$E$37*R3107</f>
        <v>0.48218193991761105</v>
      </c>
      <c r="T3107" s="28">
        <f t="shared" si="48"/>
        <v>0.96436873064041206</v>
      </c>
    </row>
    <row r="3108" spans="1:20" ht="15.75" customHeight="1" x14ac:dyDescent="0.35">
      <c r="A3108">
        <v>3101</v>
      </c>
      <c r="B3108" s="76">
        <v>44251.378587962958</v>
      </c>
      <c r="C3108" s="1" t="s">
        <v>9841</v>
      </c>
      <c r="D3108" s="76">
        <v>44251.379664351851</v>
      </c>
      <c r="E3108" s="1" t="s">
        <v>9842</v>
      </c>
      <c r="F3108" s="1" t="s">
        <v>9843</v>
      </c>
      <c r="G3108" s="1" t="s">
        <v>123</v>
      </c>
      <c r="H3108" s="1" t="s">
        <v>124</v>
      </c>
      <c r="I3108" s="1" t="s">
        <v>125</v>
      </c>
      <c r="J3108" s="1" t="s">
        <v>9767</v>
      </c>
      <c r="K3108" s="1" t="s">
        <v>9767</v>
      </c>
      <c r="L3108">
        <f>ROUNDUP(IF(B3108&gt;$D$4,0,($D$4-B3108+1)/365),0)</f>
        <v>0</v>
      </c>
      <c r="M3108">
        <f>ROUNDUP(IF(B3108&gt;$D$5,0,($D$5-B3108+1)/365),0)</f>
        <v>1</v>
      </c>
      <c r="N3108" s="28">
        <f>IF(OR(L3108=1,M3108=1),IF(B3108+364&lt;=$D$5,(B3108+364-$D$4+1)/365,IF(B3108&gt;$D$4,($D$5-B3108+1)/365,$D$6/365)),0)</f>
        <v>0.13868880010148579</v>
      </c>
      <c r="O3108" s="28">
        <f>'Data &amp; Parameter'!$E$16*'Data &amp; Parameter'!$E$17*('Data &amp; Parameter'!$E$18+'Data &amp; Parameter'!$E$19)*'Data &amp; Parameter'!$E$20*'Data &amp; Parameter'!$E$37*N3108</f>
        <v>0.48217995549740683</v>
      </c>
      <c r="P3108">
        <f>ROUNDUP(IF(D3108&gt;$D$4,0,($D$4-D3108+1)/365),0)</f>
        <v>0</v>
      </c>
      <c r="Q3108">
        <f>ROUNDUP(IF(D3108&gt;$D$5,0,($D$5-D3108+1)/365),0)</f>
        <v>1</v>
      </c>
      <c r="R3108" s="28">
        <f>IF(OR(P3108=1,Q3108=1),IF(D3108+364&lt;=$D$5,(D3108+364-$D$4+1)/365,IF(D3108&gt;$D$4,($D$5-D3108+1)/365,$D$6/365)),0)</f>
        <v>0.13868585109081971</v>
      </c>
      <c r="S3108" s="28">
        <f>'Data &amp; Parameter'!$E$16*'Data &amp; Parameter'!$E$17*('Data &amp; Parameter'!$E$18+'Data &amp; Parameter'!$E$19)*'Data &amp; Parameter'!$E$20*'Data &amp; Parameter'!$E$37*R3108</f>
        <v>0.48216970265917697</v>
      </c>
      <c r="T3108" s="28">
        <f t="shared" si="48"/>
        <v>0.9643496581565838</v>
      </c>
    </row>
    <row r="3109" spans="1:20" ht="15.75" customHeight="1" x14ac:dyDescent="0.35">
      <c r="A3109">
        <v>3102</v>
      </c>
      <c r="B3109" s="76">
        <v>44251.379027777773</v>
      </c>
      <c r="C3109" s="1" t="s">
        <v>9844</v>
      </c>
      <c r="D3109" s="76">
        <v>44251.379421296297</v>
      </c>
      <c r="E3109" s="1" t="s">
        <v>9845</v>
      </c>
      <c r="F3109" s="1" t="s">
        <v>9846</v>
      </c>
      <c r="G3109" s="1" t="s">
        <v>123</v>
      </c>
      <c r="H3109" s="1" t="s">
        <v>124</v>
      </c>
      <c r="I3109" s="1" t="s">
        <v>125</v>
      </c>
      <c r="J3109" s="1" t="s">
        <v>9808</v>
      </c>
      <c r="K3109" s="1" t="s">
        <v>9783</v>
      </c>
      <c r="L3109">
        <f>ROUNDUP(IF(B3109&gt;$D$4,0,($D$4-B3109+1)/365),0)</f>
        <v>0</v>
      </c>
      <c r="M3109">
        <f>ROUNDUP(IF(B3109&gt;$D$5,0,($D$5-B3109+1)/365),0)</f>
        <v>1</v>
      </c>
      <c r="N3109" s="28">
        <f>IF(OR(L3109=1,M3109=1),IF(B3109+364&lt;=$D$5,(B3109+364-$D$4+1)/365,IF(B3109&gt;$D$4,($D$5-B3109+1)/365,$D$6/365)),0)</f>
        <v>0.13868759512938783</v>
      </c>
      <c r="O3109" s="28">
        <f>'Data &amp; Parameter'!$E$16*'Data &amp; Parameter'!$E$17*('Data &amp; Parameter'!$E$18+'Data &amp; Parameter'!$E$19)*'Data &amp; Parameter'!$E$20*'Data &amp; Parameter'!$E$37*N3109</f>
        <v>0.48217576616566449</v>
      </c>
      <c r="P3109">
        <f>ROUNDUP(IF(D3109&gt;$D$4,0,($D$4-D3109+1)/365),0)</f>
        <v>0</v>
      </c>
      <c r="Q3109">
        <f>ROUNDUP(IF(D3109&gt;$D$5,0,($D$5-D3109+1)/365),0)</f>
        <v>1</v>
      </c>
      <c r="R3109" s="28">
        <f>IF(OR(P3109=1,Q3109=1),IF(D3109+364&lt;=$D$5,(D3109+364-$D$4+1)/365,IF(D3109&gt;$D$4,($D$5-D3109+1)/365,$D$6/365)),0)</f>
        <v>0.13868651699644755</v>
      </c>
      <c r="S3109" s="28">
        <f>'Data &amp; Parameter'!$E$16*'Data &amp; Parameter'!$E$17*('Data &amp; Parameter'!$E$18+'Data &amp; Parameter'!$E$19)*'Data &amp; Parameter'!$E$20*'Data &amp; Parameter'!$E$37*R3109</f>
        <v>0.48217201781617425</v>
      </c>
      <c r="T3109" s="28">
        <f t="shared" si="48"/>
        <v>0.96434778398183874</v>
      </c>
    </row>
    <row r="3110" spans="1:20" ht="15.75" customHeight="1" x14ac:dyDescent="0.35">
      <c r="A3110">
        <v>3103</v>
      </c>
      <c r="B3110" s="76">
        <v>44251.380127314813</v>
      </c>
      <c r="C3110" s="1" t="s">
        <v>9847</v>
      </c>
      <c r="D3110" s="76">
        <v>44251.381099537037</v>
      </c>
      <c r="E3110" s="1" t="s">
        <v>9848</v>
      </c>
      <c r="F3110" s="1" t="s">
        <v>9849</v>
      </c>
      <c r="G3110" s="1" t="s">
        <v>123</v>
      </c>
      <c r="H3110" s="1" t="s">
        <v>124</v>
      </c>
      <c r="I3110" s="1" t="s">
        <v>125</v>
      </c>
      <c r="J3110" s="1" t="s">
        <v>9077</v>
      </c>
      <c r="K3110" s="1" t="s">
        <v>9077</v>
      </c>
      <c r="L3110">
        <f>ROUNDUP(IF(B3110&gt;$D$4,0,($D$4-B3110+1)/365),0)</f>
        <v>0</v>
      </c>
      <c r="M3110">
        <f>ROUNDUP(IF(B3110&gt;$D$5,0,($D$5-B3110+1)/365),0)</f>
        <v>1</v>
      </c>
      <c r="N3110" s="28">
        <f>IF(OR(L3110=1,M3110=1),IF(B3110+364&lt;=$D$5,(B3110+364-$D$4+1)/365,IF(B3110&gt;$D$4,($D$5-B3110+1)/365,$D$6/365)),0)</f>
        <v>0.13868458269914286</v>
      </c>
      <c r="O3110" s="28">
        <f>'Data &amp; Parameter'!$E$16*'Data &amp; Parameter'!$E$17*('Data &amp; Parameter'!$E$18+'Data &amp; Parameter'!$E$19)*'Data &amp; Parameter'!$E$20*'Data &amp; Parameter'!$E$37*N3110</f>
        <v>0.48216529283630843</v>
      </c>
      <c r="P3110">
        <f>ROUNDUP(IF(D3110&gt;$D$4,0,($D$4-D3110+1)/365),0)</f>
        <v>0</v>
      </c>
      <c r="Q3110">
        <f>ROUNDUP(IF(D3110&gt;$D$5,0,($D$5-D3110+1)/365),0)</f>
        <v>1</v>
      </c>
      <c r="R3110" s="28">
        <f>IF(OR(P3110=1,Q3110=1),IF(D3110+364&lt;=$D$5,(D3110+364-$D$4+1)/365,IF(D3110&gt;$D$4,($D$5-D3110+1)/365,$D$6/365)),0)</f>
        <v>0.13868191907661154</v>
      </c>
      <c r="S3110" s="28">
        <f>'Data &amp; Parameter'!$E$16*'Data &amp; Parameter'!$E$17*('Data &amp; Parameter'!$E$18+'Data &amp; Parameter'!$E$19)*'Data &amp; Parameter'!$E$20*'Data &amp; Parameter'!$E$37*R3110</f>
        <v>0.48215603220824998</v>
      </c>
      <c r="T3110" s="28">
        <f t="shared" si="48"/>
        <v>0.96432132504455836</v>
      </c>
    </row>
    <row r="3111" spans="1:20" ht="15.75" customHeight="1" x14ac:dyDescent="0.35">
      <c r="A3111">
        <v>3104</v>
      </c>
      <c r="B3111" s="76">
        <v>44251.381516203706</v>
      </c>
      <c r="C3111" s="1" t="s">
        <v>9850</v>
      </c>
      <c r="D3111" s="76">
        <v>44251.382025462968</v>
      </c>
      <c r="E3111" s="1" t="s">
        <v>9851</v>
      </c>
      <c r="F3111" s="1" t="s">
        <v>9852</v>
      </c>
      <c r="G3111" s="1" t="s">
        <v>123</v>
      </c>
      <c r="H3111" s="1" t="s">
        <v>124</v>
      </c>
      <c r="I3111" s="1" t="s">
        <v>125</v>
      </c>
      <c r="J3111" s="1" t="s">
        <v>9077</v>
      </c>
      <c r="K3111" s="1" t="s">
        <v>9077</v>
      </c>
      <c r="L3111">
        <f>ROUNDUP(IF(B3111&gt;$D$4,0,($D$4-B3111+1)/365),0)</f>
        <v>0</v>
      </c>
      <c r="M3111">
        <f>ROUNDUP(IF(B3111&gt;$D$5,0,($D$5-B3111+1)/365),0)</f>
        <v>1</v>
      </c>
      <c r="N3111" s="28">
        <f>IF(OR(L3111=1,M3111=1),IF(B3111+364&lt;=$D$5,(B3111+364-$D$4+1)/365,IF(B3111&gt;$D$4,($D$5-B3111+1)/365,$D$6/365)),0)</f>
        <v>0.13868077752409241</v>
      </c>
      <c r="O3111" s="28">
        <f>'Data &amp; Parameter'!$E$16*'Data &amp; Parameter'!$E$17*('Data &amp; Parameter'!$E$18+'Data &amp; Parameter'!$E$19)*'Data &amp; Parameter'!$E$20*'Data &amp; Parameter'!$E$37*N3111</f>
        <v>0.48215206336763367</v>
      </c>
      <c r="P3111">
        <f>ROUNDUP(IF(D3111&gt;$D$4,0,($D$4-D3111+1)/365),0)</f>
        <v>0</v>
      </c>
      <c r="Q3111">
        <f>ROUNDUP(IF(D3111&gt;$D$5,0,($D$5-D3111+1)/365),0)</f>
        <v>1</v>
      </c>
      <c r="R3111" s="28">
        <f>IF(OR(P3111=1,Q3111=1),IF(D3111+364&lt;=$D$5,(D3111+364-$D$4+1)/365,IF(D3111&gt;$D$4,($D$5-D3111+1)/365,$D$6/365)),0)</f>
        <v>0.13867938229323792</v>
      </c>
      <c r="S3111" s="28">
        <f>'Data &amp; Parameter'!$E$16*'Data &amp; Parameter'!$E$17*('Data &amp; Parameter'!$E$18+'Data &amp; Parameter'!$E$19)*'Data &amp; Parameter'!$E$20*'Data &amp; Parameter'!$E$37*R3111</f>
        <v>0.48214721256244369</v>
      </c>
      <c r="T3111" s="28">
        <f t="shared" si="48"/>
        <v>0.96429927593007736</v>
      </c>
    </row>
    <row r="3112" spans="1:20" ht="15.75" customHeight="1" x14ac:dyDescent="0.35">
      <c r="A3112">
        <v>3105</v>
      </c>
      <c r="B3112" s="76">
        <v>44251.381898148145</v>
      </c>
      <c r="C3112" s="1" t="s">
        <v>9853</v>
      </c>
      <c r="D3112" s="76">
        <v>44251.382650462961</v>
      </c>
      <c r="E3112" s="1" t="s">
        <v>9854</v>
      </c>
      <c r="F3112" s="1" t="s">
        <v>9855</v>
      </c>
      <c r="G3112" s="1" t="s">
        <v>123</v>
      </c>
      <c r="H3112" s="1" t="s">
        <v>124</v>
      </c>
      <c r="I3112" s="1" t="s">
        <v>125</v>
      </c>
      <c r="J3112" s="1" t="s">
        <v>9767</v>
      </c>
      <c r="K3112" s="1" t="s">
        <v>9767</v>
      </c>
      <c r="L3112">
        <f>ROUNDUP(IF(B3112&gt;$D$4,0,($D$4-B3112+1)/365),0)</f>
        <v>0</v>
      </c>
      <c r="M3112">
        <f>ROUNDUP(IF(B3112&gt;$D$5,0,($D$5-B3112+1)/365),0)</f>
        <v>1</v>
      </c>
      <c r="N3112" s="28">
        <f>IF(OR(L3112=1,M3112=1),IF(B3112+364&lt;=$D$5,(B3112+364-$D$4+1)/365,IF(B3112&gt;$D$4,($D$5-B3112+1)/365,$D$6/365)),0)</f>
        <v>0.13867973110097148</v>
      </c>
      <c r="O3112" s="28">
        <f>'Data &amp; Parameter'!$E$16*'Data &amp; Parameter'!$E$17*('Data &amp; Parameter'!$E$18+'Data &amp; Parameter'!$E$19)*'Data &amp; Parameter'!$E$20*'Data &amp; Parameter'!$E$37*N3112</f>
        <v>0.48214842526381047</v>
      </c>
      <c r="P3112">
        <f>ROUNDUP(IF(D3112&gt;$D$4,0,($D$4-D3112+1)/365),0)</f>
        <v>0</v>
      </c>
      <c r="Q3112">
        <f>ROUNDUP(IF(D3112&gt;$D$5,0,($D$5-D3112+1)/365),0)</f>
        <v>1</v>
      </c>
      <c r="R3112" s="28">
        <f>IF(OR(P3112=1,Q3112=1),IF(D3112+364&lt;=$D$5,(D3112+364-$D$4+1)/365,IF(D3112&gt;$D$4,($D$5-D3112+1)/365,$D$6/365)),0)</f>
        <v>0.13867766996448913</v>
      </c>
      <c r="S3112" s="28">
        <f>'Data &amp; Parameter'!$E$16*'Data &amp; Parameter'!$E$17*('Data &amp; Parameter'!$E$18+'Data &amp; Parameter'!$E$19)*'Data &amp; Parameter'!$E$20*'Data &amp; Parameter'!$E$37*R3112</f>
        <v>0.48214125930162316</v>
      </c>
      <c r="T3112" s="28">
        <f t="shared" si="48"/>
        <v>0.96428968456543362</v>
      </c>
    </row>
    <row r="3113" spans="1:20" ht="15.75" customHeight="1" x14ac:dyDescent="0.35">
      <c r="A3113">
        <v>3106</v>
      </c>
      <c r="B3113" s="76">
        <v>44251.382719907408</v>
      </c>
      <c r="C3113" s="1" t="s">
        <v>9856</v>
      </c>
      <c r="D3113" s="76">
        <v>44251.383425925931</v>
      </c>
      <c r="E3113" s="1" t="s">
        <v>9857</v>
      </c>
      <c r="F3113" s="1" t="s">
        <v>9858</v>
      </c>
      <c r="G3113" s="1" t="s">
        <v>123</v>
      </c>
      <c r="H3113" s="1" t="s">
        <v>124</v>
      </c>
      <c r="I3113" s="1" t="s">
        <v>125</v>
      </c>
      <c r="J3113" s="1" t="s">
        <v>9762</v>
      </c>
      <c r="K3113" s="1" t="s">
        <v>9859</v>
      </c>
      <c r="L3113">
        <f>ROUNDUP(IF(B3113&gt;$D$4,0,($D$4-B3113+1)/365),0)</f>
        <v>0</v>
      </c>
      <c r="M3113">
        <f>ROUNDUP(IF(B3113&gt;$D$5,0,($D$5-B3113+1)/365),0)</f>
        <v>1</v>
      </c>
      <c r="N3113" s="28">
        <f>IF(OR(L3113=1,M3113=1),IF(B3113+364&lt;=$D$5,(B3113+364-$D$4+1)/365,IF(B3113&gt;$D$4,($D$5-B3113+1)/365,$D$6/365)),0)</f>
        <v>0.13867747970573263</v>
      </c>
      <c r="O3113" s="28">
        <f>'Data &amp; Parameter'!$E$16*'Data &amp; Parameter'!$E$17*('Data &amp; Parameter'!$E$18+'Data &amp; Parameter'!$E$19)*'Data &amp; Parameter'!$E$20*'Data &amp; Parameter'!$E$37*N3113</f>
        <v>0.48214059782817559</v>
      </c>
      <c r="P3113">
        <f>ROUNDUP(IF(D3113&gt;$D$4,0,($D$4-D3113+1)/365),0)</f>
        <v>0</v>
      </c>
      <c r="Q3113">
        <f>ROUNDUP(IF(D3113&gt;$D$5,0,($D$5-D3113+1)/365),0)</f>
        <v>1</v>
      </c>
      <c r="R3113" s="28">
        <f>IF(OR(P3113=1,Q3113=1),IF(D3113+364&lt;=$D$5,(D3113+364-$D$4+1)/365,IF(D3113&gt;$D$4,($D$5-D3113+1)/365,$D$6/365)),0)</f>
        <v>0.13867554540840801</v>
      </c>
      <c r="S3113" s="28">
        <f>'Data &amp; Parameter'!$E$16*'Data &amp; Parameter'!$E$17*('Data &amp; Parameter'!$E$18+'Data &amp; Parameter'!$E$19)*'Data &amp; Parameter'!$E$20*'Data &amp; Parameter'!$E$37*R3113</f>
        <v>0.4821338728482405</v>
      </c>
      <c r="T3113" s="28">
        <f t="shared" si="48"/>
        <v>0.96427447067641614</v>
      </c>
    </row>
    <row r="3114" spans="1:20" ht="15.75" customHeight="1" x14ac:dyDescent="0.35">
      <c r="A3114">
        <v>3107</v>
      </c>
      <c r="B3114" s="76">
        <v>44251.382754629631</v>
      </c>
      <c r="C3114" s="1" t="s">
        <v>9860</v>
      </c>
      <c r="D3114" s="76">
        <v>44251.383402777778</v>
      </c>
      <c r="E3114" s="1" t="s">
        <v>9861</v>
      </c>
      <c r="F3114" s="1" t="s">
        <v>9862</v>
      </c>
      <c r="G3114" s="1" t="s">
        <v>123</v>
      </c>
      <c r="H3114" s="1" t="s">
        <v>124</v>
      </c>
      <c r="I3114" s="1" t="s">
        <v>125</v>
      </c>
      <c r="J3114" s="1" t="s">
        <v>9863</v>
      </c>
      <c r="K3114" s="1" t="s">
        <v>9808</v>
      </c>
      <c r="L3114">
        <f>ROUNDUP(IF(B3114&gt;$D$4,0,($D$4-B3114+1)/365),0)</f>
        <v>0</v>
      </c>
      <c r="M3114">
        <f>ROUNDUP(IF(B3114&gt;$D$5,0,($D$5-B3114+1)/365),0)</f>
        <v>1</v>
      </c>
      <c r="N3114" s="28">
        <f>IF(OR(L3114=1,M3114=1),IF(B3114+364&lt;=$D$5,(B3114+364-$D$4+1)/365,IF(B3114&gt;$D$4,($D$5-B3114+1)/365,$D$6/365)),0)</f>
        <v>0.13867738457635437</v>
      </c>
      <c r="O3114" s="28">
        <f>'Data &amp; Parameter'!$E$16*'Data &amp; Parameter'!$E$17*('Data &amp; Parameter'!$E$18+'Data &amp; Parameter'!$E$19)*'Data &amp; Parameter'!$E$20*'Data &amp; Parameter'!$E$37*N3114</f>
        <v>0.48214026709145175</v>
      </c>
      <c r="P3114">
        <f>ROUNDUP(IF(D3114&gt;$D$4,0,($D$4-D3114+1)/365),0)</f>
        <v>0</v>
      </c>
      <c r="Q3114">
        <f>ROUNDUP(IF(D3114&gt;$D$5,0,($D$5-D3114+1)/365),0)</f>
        <v>1</v>
      </c>
      <c r="R3114" s="28">
        <f>IF(OR(P3114=1,Q3114=1),IF(D3114+364&lt;=$D$5,(D3114+364-$D$4+1)/365,IF(D3114&gt;$D$4,($D$5-D3114+1)/365,$D$6/365)),0)</f>
        <v>0.13867560882800681</v>
      </c>
      <c r="S3114" s="28">
        <f>'Data &amp; Parameter'!$E$16*'Data &amp; Parameter'!$E$17*('Data &amp; Parameter'!$E$18+'Data &amp; Parameter'!$E$19)*'Data &amp; Parameter'!$E$20*'Data &amp; Parameter'!$E$37*R3114</f>
        <v>0.48213409333943591</v>
      </c>
      <c r="T3114" s="28">
        <f t="shared" si="48"/>
        <v>0.96427436043088766</v>
      </c>
    </row>
    <row r="3115" spans="1:20" ht="15.75" customHeight="1" x14ac:dyDescent="0.35">
      <c r="A3115">
        <v>3108</v>
      </c>
      <c r="B3115" s="76">
        <v>44251.383414351847</v>
      </c>
      <c r="C3115" s="1" t="s">
        <v>9864</v>
      </c>
      <c r="D3115" s="76">
        <v>44251.383981481486</v>
      </c>
      <c r="E3115" s="1" t="s">
        <v>9865</v>
      </c>
      <c r="F3115" s="1" t="s">
        <v>9866</v>
      </c>
      <c r="G3115" s="1" t="s">
        <v>123</v>
      </c>
      <c r="H3115" s="1" t="s">
        <v>124</v>
      </c>
      <c r="I3115" s="1" t="s">
        <v>125</v>
      </c>
      <c r="J3115" s="1" t="s">
        <v>9077</v>
      </c>
      <c r="K3115" s="1" t="s">
        <v>9077</v>
      </c>
      <c r="L3115">
        <f>ROUNDUP(IF(B3115&gt;$D$4,0,($D$4-B3115+1)/365),0)</f>
        <v>0</v>
      </c>
      <c r="M3115">
        <f>ROUNDUP(IF(B3115&gt;$D$5,0,($D$5-B3115+1)/365),0)</f>
        <v>1</v>
      </c>
      <c r="N3115" s="28">
        <f>IF(OR(L3115=1,M3115=1),IF(B3115+364&lt;=$D$5,(B3115+364-$D$4+1)/365,IF(B3115&gt;$D$4,($D$5-B3115+1)/365,$D$6/365)),0)</f>
        <v>0.13867557711822734</v>
      </c>
      <c r="O3115" s="28">
        <f>'Data &amp; Parameter'!$E$16*'Data &amp; Parameter'!$E$17*('Data &amp; Parameter'!$E$18+'Data &amp; Parameter'!$E$19)*'Data &amp; Parameter'!$E$20*'Data &amp; Parameter'!$E$37*N3115</f>
        <v>0.48213398309390748</v>
      </c>
      <c r="P3115">
        <f>ROUNDUP(IF(D3115&gt;$D$4,0,($D$4-D3115+1)/365),0)</f>
        <v>0</v>
      </c>
      <c r="Q3115">
        <f>ROUNDUP(IF(D3115&gt;$D$5,0,($D$5-D3115+1)/365),0)</f>
        <v>1</v>
      </c>
      <c r="R3115" s="28">
        <f>IF(OR(P3115=1,Q3115=1),IF(D3115+364&lt;=$D$5,(D3115+364-$D$4+1)/365,IF(D3115&gt;$D$4,($D$5-D3115+1)/365,$D$6/365)),0)</f>
        <v>0.13867402333839579</v>
      </c>
      <c r="S3115" s="28">
        <f>'Data &amp; Parameter'!$E$16*'Data &amp; Parameter'!$E$17*('Data &amp; Parameter'!$E$18+'Data &amp; Parameter'!$E$19)*'Data &amp; Parameter'!$E$20*'Data &amp; Parameter'!$E$37*R3115</f>
        <v>0.48212858106079826</v>
      </c>
      <c r="T3115" s="28">
        <f t="shared" si="48"/>
        <v>0.96426256415470579</v>
      </c>
    </row>
    <row r="3116" spans="1:20" ht="15.75" customHeight="1" x14ac:dyDescent="0.35">
      <c r="A3116">
        <v>3109</v>
      </c>
      <c r="B3116" s="76">
        <v>44251.385324074072</v>
      </c>
      <c r="C3116" s="1" t="s">
        <v>9867</v>
      </c>
      <c r="D3116" s="76">
        <v>44251.38590277778</v>
      </c>
      <c r="E3116" s="1" t="s">
        <v>9868</v>
      </c>
      <c r="F3116" s="1" t="s">
        <v>9869</v>
      </c>
      <c r="G3116" s="1" t="s">
        <v>123</v>
      </c>
      <c r="H3116" s="1" t="s">
        <v>124</v>
      </c>
      <c r="I3116" s="1" t="s">
        <v>125</v>
      </c>
      <c r="J3116" s="1" t="s">
        <v>9077</v>
      </c>
      <c r="K3116" s="1" t="s">
        <v>9725</v>
      </c>
      <c r="L3116">
        <f>ROUNDUP(IF(B3116&gt;$D$4,0,($D$4-B3116+1)/365),0)</f>
        <v>0</v>
      </c>
      <c r="M3116">
        <f>ROUNDUP(IF(B3116&gt;$D$5,0,($D$5-B3116+1)/365),0)</f>
        <v>1</v>
      </c>
      <c r="N3116" s="28">
        <f>IF(OR(L3116=1,M3116=1),IF(B3116+364&lt;=$D$5,(B3116+364-$D$4+1)/365,IF(B3116&gt;$D$4,($D$5-B3116+1)/365,$D$6/365)),0)</f>
        <v>0.13867034500254294</v>
      </c>
      <c r="O3116" s="28">
        <f>'Data &amp; Parameter'!$E$16*'Data &amp; Parameter'!$E$17*('Data &amp; Parameter'!$E$18+'Data &amp; Parameter'!$E$19)*'Data &amp; Parameter'!$E$20*'Data &amp; Parameter'!$E$37*N3116</f>
        <v>0.48211579257451431</v>
      </c>
      <c r="P3116">
        <f>ROUNDUP(IF(D3116&gt;$D$4,0,($D$4-D3116+1)/365),0)</f>
        <v>0</v>
      </c>
      <c r="Q3116">
        <f>ROUNDUP(IF(D3116&gt;$D$5,0,($D$5-D3116+1)/365),0)</f>
        <v>1</v>
      </c>
      <c r="R3116" s="28">
        <f>IF(OR(P3116=1,Q3116=1),IF(D3116+364&lt;=$D$5,(D3116+364-$D$4+1)/365,IF(D3116&gt;$D$4,($D$5-D3116+1)/365,$D$6/365)),0)</f>
        <v>0.13866875951293192</v>
      </c>
      <c r="S3116" s="28">
        <f>'Data &amp; Parameter'!$E$16*'Data &amp; Parameter'!$E$17*('Data &amp; Parameter'!$E$18+'Data &amp; Parameter'!$E$19)*'Data &amp; Parameter'!$E$20*'Data &amp; Parameter'!$E$37*R3116</f>
        <v>0.48211028029587666</v>
      </c>
      <c r="T3116" s="28">
        <f t="shared" si="48"/>
        <v>0.96422607287039097</v>
      </c>
    </row>
    <row r="3117" spans="1:20" ht="15.75" customHeight="1" x14ac:dyDescent="0.35">
      <c r="A3117">
        <v>3110</v>
      </c>
      <c r="B3117" s="76">
        <v>44251.386249999996</v>
      </c>
      <c r="C3117" s="1" t="s">
        <v>9870</v>
      </c>
      <c r="D3117" s="76">
        <v>44251.387141203704</v>
      </c>
      <c r="E3117" s="1" t="s">
        <v>9871</v>
      </c>
      <c r="F3117" s="1" t="s">
        <v>9872</v>
      </c>
      <c r="G3117" s="1" t="s">
        <v>123</v>
      </c>
      <c r="H3117" s="1" t="s">
        <v>124</v>
      </c>
      <c r="I3117" s="1" t="s">
        <v>125</v>
      </c>
      <c r="J3117" s="1" t="s">
        <v>9783</v>
      </c>
      <c r="K3117" s="1" t="s">
        <v>9873</v>
      </c>
      <c r="L3117">
        <f>ROUNDUP(IF(B3117&gt;$D$4,0,($D$4-B3117+1)/365),0)</f>
        <v>0</v>
      </c>
      <c r="M3117">
        <f>ROUNDUP(IF(B3117&gt;$D$5,0,($D$5-B3117+1)/365),0)</f>
        <v>1</v>
      </c>
      <c r="N3117" s="28">
        <f>IF(OR(L3117=1,M3117=1),IF(B3117+364&lt;=$D$5,(B3117+364-$D$4+1)/365,IF(B3117&gt;$D$4,($D$5-B3117+1)/365,$D$6/365)),0)</f>
        <v>0.13866780821918925</v>
      </c>
      <c r="O3117" s="28">
        <f>'Data &amp; Parameter'!$E$16*'Data &amp; Parameter'!$E$17*('Data &amp; Parameter'!$E$18+'Data &amp; Parameter'!$E$19)*'Data &amp; Parameter'!$E$20*'Data &amp; Parameter'!$E$37*N3117</f>
        <v>0.4821069729287773</v>
      </c>
      <c r="P3117">
        <f>ROUNDUP(IF(D3117&gt;$D$4,0,($D$4-D3117+1)/365),0)</f>
        <v>0</v>
      </c>
      <c r="Q3117">
        <f>ROUNDUP(IF(D3117&gt;$D$5,0,($D$5-D3117+1)/365),0)</f>
        <v>1</v>
      </c>
      <c r="R3117" s="28">
        <f>IF(OR(P3117=1,Q3117=1),IF(D3117+364&lt;=$D$5,(D3117+364-$D$4+1)/365,IF(D3117&gt;$D$4,($D$5-D3117+1)/365,$D$6/365)),0)</f>
        <v>0.13866536656519388</v>
      </c>
      <c r="S3117" s="28">
        <f>'Data &amp; Parameter'!$E$16*'Data &amp; Parameter'!$E$17*('Data &amp; Parameter'!$E$18+'Data &amp; Parameter'!$E$19)*'Data &amp; Parameter'!$E$20*'Data &amp; Parameter'!$E$37*R3117</f>
        <v>0.48209848401969474</v>
      </c>
      <c r="T3117" s="28">
        <f t="shared" si="48"/>
        <v>0.96420545694847204</v>
      </c>
    </row>
    <row r="3118" spans="1:20" ht="15.75" customHeight="1" x14ac:dyDescent="0.35">
      <c r="A3118">
        <v>3111</v>
      </c>
      <c r="B3118" s="76">
        <v>44251.386354166665</v>
      </c>
      <c r="C3118" s="1" t="s">
        <v>9874</v>
      </c>
      <c r="D3118" s="76">
        <v>44251.387037037042</v>
      </c>
      <c r="E3118" s="1" t="s">
        <v>9875</v>
      </c>
      <c r="F3118" s="1" t="s">
        <v>9876</v>
      </c>
      <c r="G3118" s="1" t="s">
        <v>123</v>
      </c>
      <c r="H3118" s="1" t="s">
        <v>124</v>
      </c>
      <c r="I3118" s="1" t="s">
        <v>125</v>
      </c>
      <c r="J3118" s="1" t="s">
        <v>9762</v>
      </c>
      <c r="K3118" s="1" t="s">
        <v>9763</v>
      </c>
      <c r="L3118">
        <f>ROUNDUP(IF(B3118&gt;$D$4,0,($D$4-B3118+1)/365),0)</f>
        <v>0</v>
      </c>
      <c r="M3118">
        <f>ROUNDUP(IF(B3118&gt;$D$5,0,($D$5-B3118+1)/365),0)</f>
        <v>1</v>
      </c>
      <c r="N3118" s="28">
        <f>IF(OR(L3118=1,M3118=1),IF(B3118+364&lt;=$D$5,(B3118+364-$D$4+1)/365,IF(B3118&gt;$D$4,($D$5-B3118+1)/365,$D$6/365)),0)</f>
        <v>0.13866752283105449</v>
      </c>
      <c r="O3118" s="28">
        <f>'Data &amp; Parameter'!$E$16*'Data &amp; Parameter'!$E$17*('Data &amp; Parameter'!$E$18+'Data &amp; Parameter'!$E$19)*'Data &amp; Parameter'!$E$20*'Data &amp; Parameter'!$E$37*N3118</f>
        <v>0.48210598071860594</v>
      </c>
      <c r="P3118">
        <f>ROUNDUP(IF(D3118&gt;$D$4,0,($D$4-D3118+1)/365),0)</f>
        <v>0</v>
      </c>
      <c r="Q3118">
        <f>ROUNDUP(IF(D3118&gt;$D$5,0,($D$5-D3118+1)/365),0)</f>
        <v>1</v>
      </c>
      <c r="R3118" s="28">
        <f>IF(OR(P3118=1,Q3118=1),IF(D3118+364&lt;=$D$5,(D3118+364-$D$4+1)/365,IF(D3118&gt;$D$4,($D$5-D3118+1)/365,$D$6/365)),0)</f>
        <v>0.13866565195330871</v>
      </c>
      <c r="S3118" s="28">
        <f>'Data &amp; Parameter'!$E$16*'Data &amp; Parameter'!$E$17*('Data &amp; Parameter'!$E$18+'Data &amp; Parameter'!$E$19)*'Data &amp; Parameter'!$E$20*'Data &amp; Parameter'!$E$37*R3118</f>
        <v>0.48209947622979687</v>
      </c>
      <c r="T3118" s="28">
        <f t="shared" si="48"/>
        <v>0.96420545694840287</v>
      </c>
    </row>
    <row r="3119" spans="1:20" ht="15.75" customHeight="1" x14ac:dyDescent="0.35">
      <c r="A3119">
        <v>3112</v>
      </c>
      <c r="B3119" s="76">
        <v>44251.38680555555</v>
      </c>
      <c r="C3119" s="1" t="s">
        <v>9877</v>
      </c>
      <c r="D3119" s="76">
        <v>44251.387546296297</v>
      </c>
      <c r="E3119" s="1" t="s">
        <v>9878</v>
      </c>
      <c r="F3119" s="1" t="s">
        <v>9879</v>
      </c>
      <c r="G3119" s="1" t="s">
        <v>123</v>
      </c>
      <c r="H3119" s="1" t="s">
        <v>124</v>
      </c>
      <c r="I3119" s="1" t="s">
        <v>125</v>
      </c>
      <c r="J3119" s="1" t="s">
        <v>9767</v>
      </c>
      <c r="K3119" s="1" t="s">
        <v>9767</v>
      </c>
      <c r="L3119">
        <f>ROUNDUP(IF(B3119&gt;$D$4,0,($D$4-B3119+1)/365),0)</f>
        <v>0</v>
      </c>
      <c r="M3119">
        <f>ROUNDUP(IF(B3119&gt;$D$5,0,($D$5-B3119+1)/365),0)</f>
        <v>1</v>
      </c>
      <c r="N3119" s="28">
        <f>IF(OR(L3119=1,M3119=1),IF(B3119+364&lt;=$D$5,(B3119+364-$D$4+1)/365,IF(B3119&gt;$D$4,($D$5-B3119+1)/365,$D$6/365)),0)</f>
        <v>0.13866628614917703</v>
      </c>
      <c r="O3119" s="28">
        <f>'Data &amp; Parameter'!$E$16*'Data &amp; Parameter'!$E$17*('Data &amp; Parameter'!$E$18+'Data &amp; Parameter'!$E$19)*'Data &amp; Parameter'!$E$20*'Data &amp; Parameter'!$E$37*N3119</f>
        <v>0.48210168114133506</v>
      </c>
      <c r="P3119">
        <f>ROUNDUP(IF(D3119&gt;$D$4,0,($D$4-D3119+1)/365),0)</f>
        <v>0</v>
      </c>
      <c r="Q3119">
        <f>ROUNDUP(IF(D3119&gt;$D$5,0,($D$5-D3119+1)/365),0)</f>
        <v>1</v>
      </c>
      <c r="R3119" s="28">
        <f>IF(OR(P3119=1,Q3119=1),IF(D3119+364&lt;=$D$5,(D3119+364-$D$4+1)/365,IF(D3119&gt;$D$4,($D$5-D3119+1)/365,$D$6/365)),0)</f>
        <v>0.13866425672247415</v>
      </c>
      <c r="S3119" s="28">
        <f>'Data &amp; Parameter'!$E$16*'Data &amp; Parameter'!$E$17*('Data &amp; Parameter'!$E$18+'Data &amp; Parameter'!$E$19)*'Data &amp; Parameter'!$E$20*'Data &amp; Parameter'!$E$37*R3119</f>
        <v>0.48209462542467618</v>
      </c>
      <c r="T3119" s="28">
        <f t="shared" si="48"/>
        <v>0.9641963065660113</v>
      </c>
    </row>
    <row r="3120" spans="1:20" ht="15.75" customHeight="1" x14ac:dyDescent="0.35">
      <c r="A3120">
        <v>3113</v>
      </c>
      <c r="B3120" s="76">
        <v>44251.387118055558</v>
      </c>
      <c r="C3120" s="1" t="s">
        <v>9880</v>
      </c>
      <c r="D3120" s="76">
        <v>44251.387743055559</v>
      </c>
      <c r="E3120" s="1" t="s">
        <v>9881</v>
      </c>
      <c r="F3120" s="1" t="s">
        <v>9882</v>
      </c>
      <c r="G3120" s="1" t="s">
        <v>123</v>
      </c>
      <c r="H3120" s="1" t="s">
        <v>124</v>
      </c>
      <c r="I3120" s="1" t="s">
        <v>125</v>
      </c>
      <c r="J3120" s="1" t="s">
        <v>9830</v>
      </c>
      <c r="K3120" s="1" t="s">
        <v>9831</v>
      </c>
      <c r="L3120">
        <f>ROUNDUP(IF(B3120&gt;$D$4,0,($D$4-B3120+1)/365),0)</f>
        <v>0</v>
      </c>
      <c r="M3120">
        <f>ROUNDUP(IF(B3120&gt;$D$5,0,($D$5-B3120+1)/365),0)</f>
        <v>1</v>
      </c>
      <c r="N3120" s="28">
        <f>IF(OR(L3120=1,M3120=1),IF(B3120+364&lt;=$D$5,(B3120+364-$D$4+1)/365,IF(B3120&gt;$D$4,($D$5-B3120+1)/365,$D$6/365)),0)</f>
        <v>0.13866542998477274</v>
      </c>
      <c r="O3120" s="28">
        <f>'Data &amp; Parameter'!$E$16*'Data &amp; Parameter'!$E$17*('Data &amp; Parameter'!$E$18+'Data &amp; Parameter'!$E$19)*'Data &amp; Parameter'!$E$20*'Data &amp; Parameter'!$E$37*N3120</f>
        <v>0.48209870451082087</v>
      </c>
      <c r="P3120">
        <f>ROUNDUP(IF(D3120&gt;$D$4,0,($D$4-D3120+1)/365),0)</f>
        <v>0</v>
      </c>
      <c r="Q3120">
        <f>ROUNDUP(IF(D3120&gt;$D$5,0,($D$5-D3120+1)/365),0)</f>
        <v>1</v>
      </c>
      <c r="R3120" s="28">
        <f>IF(OR(P3120=1,Q3120=1),IF(D3120+364&lt;=$D$5,(D3120+364-$D$4+1)/365,IF(D3120&gt;$D$4,($D$5-D3120+1)/365,$D$6/365)),0)</f>
        <v>0.13866371765600402</v>
      </c>
      <c r="S3120" s="28">
        <f>'Data &amp; Parameter'!$E$16*'Data &amp; Parameter'!$E$17*('Data &amp; Parameter'!$E$18+'Data &amp; Parameter'!$E$19)*'Data &amp; Parameter'!$E$20*'Data &amp; Parameter'!$E$37*R3120</f>
        <v>0.48209275124993106</v>
      </c>
      <c r="T3120" s="28">
        <f t="shared" si="48"/>
        <v>0.96419145576075194</v>
      </c>
    </row>
    <row r="3121" spans="1:20" ht="15.75" customHeight="1" x14ac:dyDescent="0.35">
      <c r="A3121">
        <v>3114</v>
      </c>
      <c r="B3121" s="76">
        <v>44251.388912037037</v>
      </c>
      <c r="C3121" s="1" t="s">
        <v>9883</v>
      </c>
      <c r="D3121" s="76">
        <v>44251.389456018514</v>
      </c>
      <c r="E3121" s="1" t="s">
        <v>9884</v>
      </c>
      <c r="F3121" s="1" t="s">
        <v>9885</v>
      </c>
      <c r="G3121" s="1" t="s">
        <v>123</v>
      </c>
      <c r="H3121" s="1" t="s">
        <v>124</v>
      </c>
      <c r="I3121" s="1" t="s">
        <v>125</v>
      </c>
      <c r="J3121" s="1" t="s">
        <v>9077</v>
      </c>
      <c r="K3121" s="1" t="s">
        <v>9077</v>
      </c>
      <c r="L3121">
        <f>ROUNDUP(IF(B3121&gt;$D$4,0,($D$4-B3121+1)/365),0)</f>
        <v>0</v>
      </c>
      <c r="M3121">
        <f>ROUNDUP(IF(B3121&gt;$D$5,0,($D$5-B3121+1)/365),0)</f>
        <v>1</v>
      </c>
      <c r="N3121" s="28">
        <f>IF(OR(L3121=1,M3121=1),IF(B3121+364&lt;=$D$5,(B3121+364-$D$4+1)/365,IF(B3121&gt;$D$4,($D$5-B3121+1)/365,$D$6/365)),0)</f>
        <v>0.1386605149670225</v>
      </c>
      <c r="O3121" s="28">
        <f>'Data &amp; Parameter'!$E$16*'Data &amp; Parameter'!$E$17*('Data &amp; Parameter'!$E$18+'Data &amp; Parameter'!$E$19)*'Data &amp; Parameter'!$E$20*'Data &amp; Parameter'!$E$37*N3121</f>
        <v>0.48208161644719683</v>
      </c>
      <c r="P3121">
        <f>ROUNDUP(IF(D3121&gt;$D$4,0,($D$4-D3121+1)/365),0)</f>
        <v>0</v>
      </c>
      <c r="Q3121">
        <f>ROUNDUP(IF(D3121&gt;$D$5,0,($D$5-D3121+1)/365),0)</f>
        <v>1</v>
      </c>
      <c r="R3121" s="28">
        <f>IF(OR(P3121=1,Q3121=1),IF(D3121+364&lt;=$D$5,(D3121+364-$D$4+1)/365,IF(D3121&gt;$D$4,($D$5-D3121+1)/365,$D$6/365)),0)</f>
        <v>0.13865902460680968</v>
      </c>
      <c r="S3121" s="28">
        <f>'Data &amp; Parameter'!$E$16*'Data &amp; Parameter'!$E$17*('Data &amp; Parameter'!$E$18+'Data &amp; Parameter'!$E$19)*'Data &amp; Parameter'!$E$20*'Data &amp; Parameter'!$E$37*R3121</f>
        <v>0.48207643490535229</v>
      </c>
      <c r="T3121" s="28">
        <f t="shared" si="48"/>
        <v>0.96415805135254917</v>
      </c>
    </row>
    <row r="3122" spans="1:20" ht="15.75" customHeight="1" x14ac:dyDescent="0.35">
      <c r="A3122">
        <v>3115</v>
      </c>
      <c r="B3122" s="76">
        <v>44251.389502314814</v>
      </c>
      <c r="C3122" s="1" t="s">
        <v>9886</v>
      </c>
      <c r="D3122" s="76">
        <v>44251.390914351854</v>
      </c>
      <c r="E3122" s="1" t="s">
        <v>9887</v>
      </c>
      <c r="F3122" s="1" t="s">
        <v>9888</v>
      </c>
      <c r="G3122" s="1" t="s">
        <v>123</v>
      </c>
      <c r="H3122" s="1" t="s">
        <v>124</v>
      </c>
      <c r="I3122" s="1" t="s">
        <v>125</v>
      </c>
      <c r="J3122" s="1" t="s">
        <v>9767</v>
      </c>
      <c r="K3122" s="1" t="s">
        <v>9767</v>
      </c>
      <c r="L3122">
        <f>ROUNDUP(IF(B3122&gt;$D$4,0,($D$4-B3122+1)/365),0)</f>
        <v>0</v>
      </c>
      <c r="M3122">
        <f>ROUNDUP(IF(B3122&gt;$D$5,0,($D$5-B3122+1)/365),0)</f>
        <v>1</v>
      </c>
      <c r="N3122" s="28">
        <f>IF(OR(L3122=1,M3122=1),IF(B3122+364&lt;=$D$5,(B3122+364-$D$4+1)/365,IF(B3122&gt;$D$4,($D$5-B3122+1)/365,$D$6/365)),0)</f>
        <v>0.13865889776763204</v>
      </c>
      <c r="O3122" s="28">
        <f>'Data &amp; Parameter'!$E$16*'Data &amp; Parameter'!$E$17*('Data &amp; Parameter'!$E$18+'Data &amp; Parameter'!$E$19)*'Data &amp; Parameter'!$E$20*'Data &amp; Parameter'!$E$37*N3122</f>
        <v>0.48207599392303085</v>
      </c>
      <c r="P3122">
        <f>ROUNDUP(IF(D3122&gt;$D$4,0,($D$4-D3122+1)/365),0)</f>
        <v>0</v>
      </c>
      <c r="Q3122">
        <f>ROUNDUP(IF(D3122&gt;$D$5,0,($D$5-D3122+1)/365),0)</f>
        <v>1</v>
      </c>
      <c r="R3122" s="28">
        <f>IF(OR(P3122=1,Q3122=1),IF(D3122+364&lt;=$D$5,(D3122+364-$D$4+1)/365,IF(D3122&gt;$D$4,($D$5-D3122+1)/365,$D$6/365)),0)</f>
        <v>0.13865502917300271</v>
      </c>
      <c r="S3122" s="28">
        <f>'Data &amp; Parameter'!$E$16*'Data &amp; Parameter'!$E$17*('Data &amp; Parameter'!$E$18+'Data &amp; Parameter'!$E$19)*'Data &amp; Parameter'!$E$20*'Data &amp; Parameter'!$E$37*R3122</f>
        <v>0.48206254396322984</v>
      </c>
      <c r="T3122" s="28">
        <f t="shared" si="48"/>
        <v>0.96413853788626069</v>
      </c>
    </row>
    <row r="3123" spans="1:20" ht="15.75" customHeight="1" x14ac:dyDescent="0.35">
      <c r="A3123">
        <v>3116</v>
      </c>
      <c r="B3123" s="76">
        <v>44251.389791666668</v>
      </c>
      <c r="C3123" s="1" t="s">
        <v>9889</v>
      </c>
      <c r="D3123" s="76">
        <v>44251.391284722224</v>
      </c>
      <c r="E3123" s="1" t="s">
        <v>9890</v>
      </c>
      <c r="F3123" s="1" t="s">
        <v>9891</v>
      </c>
      <c r="G3123" s="1" t="s">
        <v>123</v>
      </c>
      <c r="H3123" s="1" t="s">
        <v>124</v>
      </c>
      <c r="I3123" s="1" t="s">
        <v>125</v>
      </c>
      <c r="J3123" s="1" t="s">
        <v>9762</v>
      </c>
      <c r="K3123" s="1" t="s">
        <v>9763</v>
      </c>
      <c r="L3123">
        <f>ROUNDUP(IF(B3123&gt;$D$4,0,($D$4-B3123+1)/365),0)</f>
        <v>0</v>
      </c>
      <c r="M3123">
        <f>ROUNDUP(IF(B3123&gt;$D$5,0,($D$5-B3123+1)/365),0)</f>
        <v>1</v>
      </c>
      <c r="N3123" s="28">
        <f>IF(OR(L3123=1,M3123=1),IF(B3123+364&lt;=$D$5,(B3123+364-$D$4+1)/365,IF(B3123&gt;$D$4,($D$5-B3123+1)/365,$D$6/365)),0)</f>
        <v>0.13865810502282652</v>
      </c>
      <c r="O3123" s="28">
        <f>'Data &amp; Parameter'!$E$16*'Data &amp; Parameter'!$E$17*('Data &amp; Parameter'!$E$18+'Data &amp; Parameter'!$E$19)*'Data &amp; Parameter'!$E$20*'Data &amp; Parameter'!$E$37*N3123</f>
        <v>0.48207323778371197</v>
      </c>
      <c r="P3123">
        <f>ROUNDUP(IF(D3123&gt;$D$4,0,($D$4-D3123+1)/365),0)</f>
        <v>0</v>
      </c>
      <c r="Q3123">
        <f>ROUNDUP(IF(D3123&gt;$D$5,0,($D$5-D3123+1)/365),0)</f>
        <v>1</v>
      </c>
      <c r="R3123" s="28">
        <f>IF(OR(P3123=1,Q3123=1),IF(D3123+364&lt;=$D$5,(D3123+364-$D$4+1)/365,IF(D3123&gt;$D$4,($D$5-D3123+1)/365,$D$6/365)),0)</f>
        <v>0.13865401445966125</v>
      </c>
      <c r="S3123" s="28">
        <f>'Data &amp; Parameter'!$E$16*'Data &amp; Parameter'!$E$17*('Data &amp; Parameter'!$E$18+'Data &amp; Parameter'!$E$19)*'Data &amp; Parameter'!$E$20*'Data &amp; Parameter'!$E$37*R3123</f>
        <v>0.48205901610493507</v>
      </c>
      <c r="T3123" s="28">
        <f t="shared" si="48"/>
        <v>0.96413225388864698</v>
      </c>
    </row>
    <row r="3124" spans="1:20" ht="15.75" customHeight="1" x14ac:dyDescent="0.35">
      <c r="A3124">
        <v>3117</v>
      </c>
      <c r="B3124" s="76">
        <v>44251.39061342593</v>
      </c>
      <c r="C3124" s="1" t="s">
        <v>9892</v>
      </c>
      <c r="D3124" s="76">
        <v>44251.391226851847</v>
      </c>
      <c r="E3124" s="1" t="s">
        <v>9893</v>
      </c>
      <c r="F3124" s="1" t="s">
        <v>9894</v>
      </c>
      <c r="G3124" s="1" t="s">
        <v>123</v>
      </c>
      <c r="H3124" s="1" t="s">
        <v>124</v>
      </c>
      <c r="I3124" s="1" t="s">
        <v>125</v>
      </c>
      <c r="J3124" s="1" t="s">
        <v>9830</v>
      </c>
      <c r="K3124" s="1" t="s">
        <v>9831</v>
      </c>
      <c r="L3124">
        <f>ROUNDUP(IF(B3124&gt;$D$4,0,($D$4-B3124+1)/365),0)</f>
        <v>0</v>
      </c>
      <c r="M3124">
        <f>ROUNDUP(IF(B3124&gt;$D$5,0,($D$5-B3124+1)/365),0)</f>
        <v>1</v>
      </c>
      <c r="N3124" s="28">
        <f>IF(OR(L3124=1,M3124=1),IF(B3124+364&lt;=$D$5,(B3124+364-$D$4+1)/365,IF(B3124&gt;$D$4,($D$5-B3124+1)/365,$D$6/365)),0)</f>
        <v>0.13865585362758767</v>
      </c>
      <c r="O3124" s="28">
        <f>'Data &amp; Parameter'!$E$16*'Data &amp; Parameter'!$E$17*('Data &amp; Parameter'!$E$18+'Data &amp; Parameter'!$E$19)*'Data &amp; Parameter'!$E$20*'Data &amp; Parameter'!$E$37*N3124</f>
        <v>0.48206541034807704</v>
      </c>
      <c r="P3124">
        <f>ROUNDUP(IF(D3124&gt;$D$4,0,($D$4-D3124+1)/365),0)</f>
        <v>0</v>
      </c>
      <c r="Q3124">
        <f>ROUNDUP(IF(D3124&gt;$D$5,0,($D$5-D3124+1)/365),0)</f>
        <v>1</v>
      </c>
      <c r="R3124" s="28">
        <f>IF(OR(P3124=1,Q3124=1),IF(D3124+364&lt;=$D$5,(D3124+364-$D$4+1)/365,IF(D3124&gt;$D$4,($D$5-D3124+1)/365,$D$6/365)),0)</f>
        <v>0.1386541730086383</v>
      </c>
      <c r="S3124" s="28">
        <f>'Data &amp; Parameter'!$E$16*'Data &amp; Parameter'!$E$17*('Data &amp; Parameter'!$E$18+'Data &amp; Parameter'!$E$19)*'Data &amp; Parameter'!$E$20*'Data &amp; Parameter'!$E$37*R3124</f>
        <v>0.48205956733285432</v>
      </c>
      <c r="T3124" s="28">
        <f t="shared" si="48"/>
        <v>0.96412497768093131</v>
      </c>
    </row>
    <row r="3125" spans="1:20" ht="15.75" customHeight="1" x14ac:dyDescent="0.35">
      <c r="A3125">
        <v>3118</v>
      </c>
      <c r="B3125" s="76">
        <v>44251.390914351854</v>
      </c>
      <c r="C3125" s="1" t="s">
        <v>9895</v>
      </c>
      <c r="D3125" s="76">
        <v>44251.391597222224</v>
      </c>
      <c r="E3125" s="1" t="s">
        <v>9896</v>
      </c>
      <c r="F3125" s="1" t="s">
        <v>9897</v>
      </c>
      <c r="G3125" s="1" t="s">
        <v>123</v>
      </c>
      <c r="H3125" s="1" t="s">
        <v>124</v>
      </c>
      <c r="I3125" s="1" t="s">
        <v>125</v>
      </c>
      <c r="J3125" s="1" t="s">
        <v>9077</v>
      </c>
      <c r="K3125" s="1" t="s">
        <v>9077</v>
      </c>
      <c r="L3125">
        <f>ROUNDUP(IF(B3125&gt;$D$4,0,($D$4-B3125+1)/365),0)</f>
        <v>0</v>
      </c>
      <c r="M3125">
        <f>ROUNDUP(IF(B3125&gt;$D$5,0,($D$5-B3125+1)/365),0)</f>
        <v>1</v>
      </c>
      <c r="N3125" s="28">
        <f>IF(OR(L3125=1,M3125=1),IF(B3125+364&lt;=$D$5,(B3125+364-$D$4+1)/365,IF(B3125&gt;$D$4,($D$5-B3125+1)/365,$D$6/365)),0)</f>
        <v>0.13865502917300271</v>
      </c>
      <c r="O3125" s="28">
        <f>'Data &amp; Parameter'!$E$16*'Data &amp; Parameter'!$E$17*('Data &amp; Parameter'!$E$18+'Data &amp; Parameter'!$E$19)*'Data &amp; Parameter'!$E$20*'Data &amp; Parameter'!$E$37*N3125</f>
        <v>0.48206254396322984</v>
      </c>
      <c r="P3125">
        <f>ROUNDUP(IF(D3125&gt;$D$4,0,($D$4-D3125+1)/365),0)</f>
        <v>0</v>
      </c>
      <c r="Q3125">
        <f>ROUNDUP(IF(D3125&gt;$D$5,0,($D$5-D3125+1)/365),0)</f>
        <v>1</v>
      </c>
      <c r="R3125" s="28">
        <f>IF(OR(P3125=1,Q3125=1),IF(D3125+364&lt;=$D$5,(D3125+364-$D$4+1)/365,IF(D3125&gt;$D$4,($D$5-D3125+1)/365,$D$6/365)),0)</f>
        <v>0.13865315829527688</v>
      </c>
      <c r="S3125" s="28">
        <f>'Data &amp; Parameter'!$E$16*'Data &amp; Parameter'!$E$17*('Data &amp; Parameter'!$E$18+'Data &amp; Parameter'!$E$19)*'Data &amp; Parameter'!$E$20*'Data &amp; Parameter'!$E$37*R3125</f>
        <v>0.48205603947449016</v>
      </c>
      <c r="T3125" s="28">
        <f t="shared" si="48"/>
        <v>0.96411858343771994</v>
      </c>
    </row>
    <row r="3126" spans="1:20" ht="15.75" customHeight="1" x14ac:dyDescent="0.35">
      <c r="A3126">
        <v>3119</v>
      </c>
      <c r="B3126" s="76">
        <v>44251.392118055555</v>
      </c>
      <c r="C3126" s="1" t="s">
        <v>9898</v>
      </c>
      <c r="D3126" s="76">
        <v>44251.39271990741</v>
      </c>
      <c r="E3126" s="1" t="s">
        <v>9899</v>
      </c>
      <c r="F3126" s="1" t="s">
        <v>9900</v>
      </c>
      <c r="G3126" s="1" t="s">
        <v>123</v>
      </c>
      <c r="H3126" s="1" t="s">
        <v>124</v>
      </c>
      <c r="I3126" s="1" t="s">
        <v>125</v>
      </c>
      <c r="J3126" s="1" t="s">
        <v>9077</v>
      </c>
      <c r="K3126" s="1" t="s">
        <v>9077</v>
      </c>
      <c r="L3126">
        <f>ROUNDUP(IF(B3126&gt;$D$4,0,($D$4-B3126+1)/365),0)</f>
        <v>0</v>
      </c>
      <c r="M3126">
        <f>ROUNDUP(IF(B3126&gt;$D$5,0,($D$5-B3126+1)/365),0)</f>
        <v>1</v>
      </c>
      <c r="N3126" s="28">
        <f>IF(OR(L3126=1,M3126=1),IF(B3126+364&lt;=$D$5,(B3126+364-$D$4+1)/365,IF(B3126&gt;$D$4,($D$5-B3126+1)/365,$D$6/365)),0)</f>
        <v>0.13865173135464293</v>
      </c>
      <c r="O3126" s="28">
        <f>'Data &amp; Parameter'!$E$16*'Data &amp; Parameter'!$E$17*('Data &amp; Parameter'!$E$18+'Data &amp; Parameter'!$E$19)*'Data &amp; Parameter'!$E$20*'Data &amp; Parameter'!$E$37*N3126</f>
        <v>0.48205107842377176</v>
      </c>
      <c r="P3126">
        <f>ROUNDUP(IF(D3126&gt;$D$4,0,($D$4-D3126+1)/365),0)</f>
        <v>0</v>
      </c>
      <c r="Q3126">
        <f>ROUNDUP(IF(D3126&gt;$D$5,0,($D$5-D3126+1)/365),0)</f>
        <v>1</v>
      </c>
      <c r="R3126" s="28">
        <f>IF(OR(P3126=1,Q3126=1),IF(D3126+364&lt;=$D$5,(D3126+364-$D$4+1)/365,IF(D3126&gt;$D$4,($D$5-D3126+1)/365,$D$6/365)),0)</f>
        <v>0.13865008244545307</v>
      </c>
      <c r="S3126" s="28">
        <f>'Data &amp; Parameter'!$E$16*'Data &amp; Parameter'!$E$17*('Data &amp; Parameter'!$E$18+'Data &amp; Parameter'!$E$19)*'Data &amp; Parameter'!$E$20*'Data &amp; Parameter'!$E$37*R3126</f>
        <v>0.48204534565400808</v>
      </c>
      <c r="T3126" s="28">
        <f t="shared" si="48"/>
        <v>0.96409642407777985</v>
      </c>
    </row>
    <row r="3127" spans="1:20" ht="15.75" customHeight="1" x14ac:dyDescent="0.35">
      <c r="A3127">
        <v>3120</v>
      </c>
      <c r="B3127" s="76">
        <v>44251.392662037033</v>
      </c>
      <c r="C3127" s="1" t="s">
        <v>9901</v>
      </c>
      <c r="D3127" s="76">
        <v>44251.393229166672</v>
      </c>
      <c r="E3127" s="1" t="s">
        <v>9902</v>
      </c>
      <c r="F3127" s="1" t="s">
        <v>9903</v>
      </c>
      <c r="G3127" s="1" t="s">
        <v>123</v>
      </c>
      <c r="H3127" s="1" t="s">
        <v>124</v>
      </c>
      <c r="I3127" s="1" t="s">
        <v>125</v>
      </c>
      <c r="J3127" s="1" t="s">
        <v>9808</v>
      </c>
      <c r="K3127" s="1" t="s">
        <v>9783</v>
      </c>
      <c r="L3127">
        <f>ROUNDUP(IF(B3127&gt;$D$4,0,($D$4-B3127+1)/365),0)</f>
        <v>0</v>
      </c>
      <c r="M3127">
        <f>ROUNDUP(IF(B3127&gt;$D$5,0,($D$5-B3127+1)/365),0)</f>
        <v>1</v>
      </c>
      <c r="N3127" s="28">
        <f>IF(OR(L3127=1,M3127=1),IF(B3127+364&lt;=$D$5,(B3127+364-$D$4+1)/365,IF(B3127&gt;$D$4,($D$5-B3127+1)/365,$D$6/365)),0)</f>
        <v>0.13865024099443013</v>
      </c>
      <c r="O3127" s="28">
        <f>'Data &amp; Parameter'!$E$16*'Data &amp; Parameter'!$E$17*('Data &amp; Parameter'!$E$18+'Data &amp; Parameter'!$E$19)*'Data &amp; Parameter'!$E$20*'Data &amp; Parameter'!$E$37*N3127</f>
        <v>0.48204589688192734</v>
      </c>
      <c r="P3127">
        <f>ROUNDUP(IF(D3127&gt;$D$4,0,($D$4-D3127+1)/365),0)</f>
        <v>0</v>
      </c>
      <c r="Q3127">
        <f>ROUNDUP(IF(D3127&gt;$D$5,0,($D$5-D3127+1)/365),0)</f>
        <v>1</v>
      </c>
      <c r="R3127" s="28">
        <f>IF(OR(P3127=1,Q3127=1),IF(D3127+364&lt;=$D$5,(D3127+364-$D$4+1)/365,IF(D3127&gt;$D$4,($D$5-D3127+1)/365,$D$6/365)),0)</f>
        <v>0.13864868721459858</v>
      </c>
      <c r="S3127" s="28">
        <f>'Data &amp; Parameter'!$E$16*'Data &amp; Parameter'!$E$17*('Data &amp; Parameter'!$E$18+'Data &amp; Parameter'!$E$19)*'Data &amp; Parameter'!$E$20*'Data &amp; Parameter'!$E$37*R3127</f>
        <v>0.48204049484881811</v>
      </c>
      <c r="T3127" s="28">
        <f t="shared" si="48"/>
        <v>0.9640863917307454</v>
      </c>
    </row>
    <row r="3128" spans="1:20" ht="15.75" customHeight="1" x14ac:dyDescent="0.35">
      <c r="A3128">
        <v>3121</v>
      </c>
      <c r="B3128" s="76">
        <v>44251.393854166672</v>
      </c>
      <c r="C3128" s="1" t="s">
        <v>9904</v>
      </c>
      <c r="D3128" s="76">
        <v>44251.394502314812</v>
      </c>
      <c r="E3128" s="1" t="s">
        <v>9905</v>
      </c>
      <c r="F3128" s="1" t="s">
        <v>9906</v>
      </c>
      <c r="G3128" s="1" t="s">
        <v>123</v>
      </c>
      <c r="H3128" s="1" t="s">
        <v>124</v>
      </c>
      <c r="I3128" s="1" t="s">
        <v>125</v>
      </c>
      <c r="J3128" s="1" t="s">
        <v>9831</v>
      </c>
      <c r="K3128" s="1" t="s">
        <v>9830</v>
      </c>
      <c r="L3128">
        <f>ROUNDUP(IF(B3128&gt;$D$4,0,($D$4-B3128+1)/365),0)</f>
        <v>0</v>
      </c>
      <c r="M3128">
        <f>ROUNDUP(IF(B3128&gt;$D$5,0,($D$5-B3128+1)/365),0)</f>
        <v>1</v>
      </c>
      <c r="N3128" s="28">
        <f>IF(OR(L3128=1,M3128=1),IF(B3128+364&lt;=$D$5,(B3128+364-$D$4+1)/365,IF(B3128&gt;$D$4,($D$5-B3128+1)/365,$D$6/365)),0)</f>
        <v>0.13864697488582986</v>
      </c>
      <c r="O3128" s="28">
        <f>'Data &amp; Parameter'!$E$16*'Data &amp; Parameter'!$E$17*('Data &amp; Parameter'!$E$18+'Data &amp; Parameter'!$E$19)*'Data &amp; Parameter'!$E$20*'Data &amp; Parameter'!$E$37*N3128</f>
        <v>0.4820345415879283</v>
      </c>
      <c r="P3128">
        <f>ROUNDUP(IF(D3128&gt;$D$4,0,($D$4-D3128+1)/365),0)</f>
        <v>0</v>
      </c>
      <c r="Q3128">
        <f>ROUNDUP(IF(D3128&gt;$D$5,0,($D$5-D3128+1)/365),0)</f>
        <v>1</v>
      </c>
      <c r="R3128" s="28">
        <f>IF(OR(P3128=1,Q3128=1),IF(D3128+364&lt;=$D$5,(D3128+364-$D$4+1)/365,IF(D3128&gt;$D$4,($D$5-D3128+1)/365,$D$6/365)),0)</f>
        <v>0.13864519913750223</v>
      </c>
      <c r="S3128" s="28">
        <f>'Data &amp; Parameter'!$E$16*'Data &amp; Parameter'!$E$17*('Data &amp; Parameter'!$E$18+'Data &amp; Parameter'!$E$19)*'Data &amp; Parameter'!$E$20*'Data &amp; Parameter'!$E$37*R3128</f>
        <v>0.48202836783598174</v>
      </c>
      <c r="T3128" s="28">
        <f t="shared" si="48"/>
        <v>0.96406290942391004</v>
      </c>
    </row>
    <row r="3129" spans="1:20" ht="15.75" customHeight="1" x14ac:dyDescent="0.35">
      <c r="A3129">
        <v>3122</v>
      </c>
      <c r="B3129" s="76">
        <v>44251.393969907411</v>
      </c>
      <c r="C3129" s="1" t="s">
        <v>9907</v>
      </c>
      <c r="D3129" s="76">
        <v>44251.395300925928</v>
      </c>
      <c r="E3129" s="1" t="s">
        <v>9908</v>
      </c>
      <c r="F3129" s="1" t="s">
        <v>9909</v>
      </c>
      <c r="G3129" s="1" t="s">
        <v>123</v>
      </c>
      <c r="H3129" s="1" t="s">
        <v>124</v>
      </c>
      <c r="I3129" s="1" t="s">
        <v>125</v>
      </c>
      <c r="J3129" s="1" t="s">
        <v>9767</v>
      </c>
      <c r="K3129" s="1" t="s">
        <v>9767</v>
      </c>
      <c r="L3129">
        <f>ROUNDUP(IF(B3129&gt;$D$4,0,($D$4-B3129+1)/365),0)</f>
        <v>0</v>
      </c>
      <c r="M3129">
        <f>ROUNDUP(IF(B3129&gt;$D$5,0,($D$5-B3129+1)/365),0)</f>
        <v>1</v>
      </c>
      <c r="N3129" s="28">
        <f>IF(OR(L3129=1,M3129=1),IF(B3129+364&lt;=$D$5,(B3129+364-$D$4+1)/365,IF(B3129&gt;$D$4,($D$5-B3129+1)/365,$D$6/365)),0)</f>
        <v>0.13864665778791563</v>
      </c>
      <c r="O3129" s="28">
        <f>'Data &amp; Parameter'!$E$16*'Data &amp; Parameter'!$E$17*('Data &amp; Parameter'!$E$18+'Data &amp; Parameter'!$E$19)*'Data &amp; Parameter'!$E$20*'Data &amp; Parameter'!$E$37*N3129</f>
        <v>0.48203343913222846</v>
      </c>
      <c r="P3129">
        <f>ROUNDUP(IF(D3129&gt;$D$4,0,($D$4-D3129+1)/365),0)</f>
        <v>0</v>
      </c>
      <c r="Q3129">
        <f>ROUNDUP(IF(D3129&gt;$D$5,0,($D$5-D3129+1)/365),0)</f>
        <v>1</v>
      </c>
      <c r="R3129" s="28">
        <f>IF(OR(P3129=1,Q3129=1),IF(D3129+364&lt;=$D$5,(D3129+364-$D$4+1)/365,IF(D3129&gt;$D$4,($D$5-D3129+1)/365,$D$6/365)),0)</f>
        <v>0.13864301116184222</v>
      </c>
      <c r="S3129" s="28">
        <f>'Data &amp; Parameter'!$E$16*'Data &amp; Parameter'!$E$17*('Data &amp; Parameter'!$E$18+'Data &amp; Parameter'!$E$19)*'Data &amp; Parameter'!$E$20*'Data &amp; Parameter'!$E$37*R3129</f>
        <v>0.48202076089147283</v>
      </c>
      <c r="T3129" s="28">
        <f t="shared" si="48"/>
        <v>0.96405420002370135</v>
      </c>
    </row>
    <row r="3130" spans="1:20" ht="15.75" customHeight="1" x14ac:dyDescent="0.35">
      <c r="A3130">
        <v>3123</v>
      </c>
      <c r="B3130" s="76">
        <v>44251.394386574073</v>
      </c>
      <c r="C3130" s="1" t="s">
        <v>9910</v>
      </c>
      <c r="D3130" s="76">
        <v>44251.395381944443</v>
      </c>
      <c r="E3130" s="1" t="s">
        <v>9911</v>
      </c>
      <c r="F3130" s="1" t="s">
        <v>9912</v>
      </c>
      <c r="G3130" s="1" t="s">
        <v>123</v>
      </c>
      <c r="H3130" s="1" t="s">
        <v>124</v>
      </c>
      <c r="I3130" s="1" t="s">
        <v>125</v>
      </c>
      <c r="J3130" s="1" t="s">
        <v>9077</v>
      </c>
      <c r="K3130" s="1" t="s">
        <v>9077</v>
      </c>
      <c r="L3130">
        <f>ROUNDUP(IF(B3130&gt;$D$4,0,($D$4-B3130+1)/365),0)</f>
        <v>0</v>
      </c>
      <c r="M3130">
        <f>ROUNDUP(IF(B3130&gt;$D$5,0,($D$5-B3130+1)/365),0)</f>
        <v>1</v>
      </c>
      <c r="N3130" s="28">
        <f>IF(OR(L3130=1,M3130=1),IF(B3130+364&lt;=$D$5,(B3130+364-$D$4+1)/365,IF(B3130&gt;$D$4,($D$5-B3130+1)/365,$D$6/365)),0)</f>
        <v>0.13864551623541646</v>
      </c>
      <c r="O3130" s="28">
        <f>'Data &amp; Parameter'!$E$16*'Data &amp; Parameter'!$E$17*('Data &amp; Parameter'!$E$18+'Data &amp; Parameter'!$E$19)*'Data &amp; Parameter'!$E$20*'Data &amp; Parameter'!$E$37*N3130</f>
        <v>0.48202947029168153</v>
      </c>
      <c r="P3130">
        <f>ROUNDUP(IF(D3130&gt;$D$4,0,($D$4-D3130+1)/365),0)</f>
        <v>0</v>
      </c>
      <c r="Q3130">
        <f>ROUNDUP(IF(D3130&gt;$D$5,0,($D$5-D3130+1)/365),0)</f>
        <v>1</v>
      </c>
      <c r="R3130" s="28">
        <f>IF(OR(P3130=1,Q3130=1),IF(D3130+364&lt;=$D$5,(D3130+364-$D$4+1)/365,IF(D3130&gt;$D$4,($D$5-D3130+1)/365,$D$6/365)),0)</f>
        <v>0.13864278919330625</v>
      </c>
      <c r="S3130" s="28">
        <f>'Data &amp; Parameter'!$E$16*'Data &amp; Parameter'!$E$17*('Data &amp; Parameter'!$E$18+'Data &amp; Parameter'!$E$19)*'Data &amp; Parameter'!$E$20*'Data &amp; Parameter'!$E$37*R3130</f>
        <v>0.48201998917249689</v>
      </c>
      <c r="T3130" s="28">
        <f t="shared" si="48"/>
        <v>0.96404945946417842</v>
      </c>
    </row>
    <row r="3131" spans="1:20" ht="15.75" customHeight="1" x14ac:dyDescent="0.35">
      <c r="A3131">
        <v>3124</v>
      </c>
      <c r="B3131" s="76">
        <v>44251.394594907411</v>
      </c>
      <c r="C3131" s="1" t="s">
        <v>9913</v>
      </c>
      <c r="D3131" s="76">
        <v>44251.395335648151</v>
      </c>
      <c r="E3131" s="1" t="s">
        <v>9914</v>
      </c>
      <c r="F3131" s="1" t="s">
        <v>9915</v>
      </c>
      <c r="G3131" s="1" t="s">
        <v>123</v>
      </c>
      <c r="H3131" s="1" t="s">
        <v>124</v>
      </c>
      <c r="I3131" s="1" t="s">
        <v>125</v>
      </c>
      <c r="J3131" s="1" t="s">
        <v>9762</v>
      </c>
      <c r="K3131" s="1" t="s">
        <v>9916</v>
      </c>
      <c r="L3131">
        <f>ROUNDUP(IF(B3131&gt;$D$4,0,($D$4-B3131+1)/365),0)</f>
        <v>0</v>
      </c>
      <c r="M3131">
        <f>ROUNDUP(IF(B3131&gt;$D$5,0,($D$5-B3131+1)/365),0)</f>
        <v>1</v>
      </c>
      <c r="N3131" s="28">
        <f>IF(OR(L3131=1,M3131=1),IF(B3131+364&lt;=$D$5,(B3131+364-$D$4+1)/365,IF(B3131&gt;$D$4,($D$5-B3131+1)/365,$D$6/365)),0)</f>
        <v>0.13864494545914691</v>
      </c>
      <c r="O3131" s="28">
        <f>'Data &amp; Parameter'!$E$16*'Data &amp; Parameter'!$E$17*('Data &amp; Parameter'!$E$18+'Data &amp; Parameter'!$E$19)*'Data &amp; Parameter'!$E$20*'Data &amp; Parameter'!$E$37*N3131</f>
        <v>0.48202748587133865</v>
      </c>
      <c r="P3131">
        <f>ROUNDUP(IF(D3131&gt;$D$4,0,($D$4-D3131+1)/365),0)</f>
        <v>0</v>
      </c>
      <c r="Q3131">
        <f>ROUNDUP(IF(D3131&gt;$D$5,0,($D$5-D3131+1)/365),0)</f>
        <v>1</v>
      </c>
      <c r="R3131" s="28">
        <f>IF(OR(P3131=1,Q3131=1),IF(D3131+364&lt;=$D$5,(D3131+364-$D$4+1)/365,IF(D3131&gt;$D$4,($D$5-D3131+1)/365,$D$6/365)),0)</f>
        <v>0.13864291603246398</v>
      </c>
      <c r="S3131" s="28">
        <f>'Data &amp; Parameter'!$E$16*'Data &amp; Parameter'!$E$17*('Data &amp; Parameter'!$E$18+'Data &amp; Parameter'!$E$19)*'Data &amp; Parameter'!$E$20*'Data &amp; Parameter'!$E$37*R3131</f>
        <v>0.4820204301547491</v>
      </c>
      <c r="T3131" s="28">
        <f t="shared" si="48"/>
        <v>0.96404791602608775</v>
      </c>
    </row>
    <row r="3132" spans="1:20" ht="15.75" customHeight="1" x14ac:dyDescent="0.35">
      <c r="A3132">
        <v>3125</v>
      </c>
      <c r="B3132" s="76">
        <v>44251.395451388889</v>
      </c>
      <c r="C3132" s="1" t="s">
        <v>9917</v>
      </c>
      <c r="D3132" s="76">
        <v>44251.395949074074</v>
      </c>
      <c r="E3132" s="1" t="s">
        <v>9918</v>
      </c>
      <c r="F3132" s="1" t="s">
        <v>9919</v>
      </c>
      <c r="G3132" s="1" t="s">
        <v>123</v>
      </c>
      <c r="H3132" s="1" t="s">
        <v>124</v>
      </c>
      <c r="I3132" s="1" t="s">
        <v>125</v>
      </c>
      <c r="J3132" s="1" t="s">
        <v>9077</v>
      </c>
      <c r="K3132" s="1" t="s">
        <v>9077</v>
      </c>
      <c r="L3132">
        <f>ROUNDUP(IF(B3132&gt;$D$4,0,($D$4-B3132+1)/365),0)</f>
        <v>0</v>
      </c>
      <c r="M3132">
        <f>ROUNDUP(IF(B3132&gt;$D$5,0,($D$5-B3132+1)/365),0)</f>
        <v>1</v>
      </c>
      <c r="N3132" s="28">
        <f>IF(OR(L3132=1,M3132=1),IF(B3132+364&lt;=$D$5,(B3132+364-$D$4+1)/365,IF(B3132&gt;$D$4,($D$5-B3132+1)/365,$D$6/365)),0)</f>
        <v>0.13864259893454975</v>
      </c>
      <c r="O3132" s="28">
        <f>'Data &amp; Parameter'!$E$16*'Data &amp; Parameter'!$E$17*('Data &amp; Parameter'!$E$18+'Data &amp; Parameter'!$E$19)*'Data &amp; Parameter'!$E$20*'Data &amp; Parameter'!$E$37*N3132</f>
        <v>0.48201932769904932</v>
      </c>
      <c r="P3132">
        <f>ROUNDUP(IF(D3132&gt;$D$4,0,($D$4-D3132+1)/365),0)</f>
        <v>0</v>
      </c>
      <c r="Q3132">
        <f>ROUNDUP(IF(D3132&gt;$D$5,0,($D$5-D3132+1)/365),0)</f>
        <v>1</v>
      </c>
      <c r="R3132" s="28">
        <f>IF(OR(P3132=1,Q3132=1),IF(D3132+364&lt;=$D$5,(D3132+364-$D$4+1)/365,IF(D3132&gt;$D$4,($D$5-D3132+1)/365,$D$6/365)),0)</f>
        <v>0.13864123541349466</v>
      </c>
      <c r="S3132" s="28">
        <f>'Data &amp; Parameter'!$E$16*'Data &amp; Parameter'!$E$17*('Data &amp; Parameter'!$E$18+'Data &amp; Parameter'!$E$19)*'Data &amp; Parameter'!$E$20*'Data &amp; Parameter'!$E$37*R3132</f>
        <v>0.482014587139457</v>
      </c>
      <c r="T3132" s="28">
        <f t="shared" si="48"/>
        <v>0.96403391483850631</v>
      </c>
    </row>
    <row r="3133" spans="1:20" ht="15.75" customHeight="1" x14ac:dyDescent="0.35">
      <c r="A3133">
        <v>3126</v>
      </c>
      <c r="B3133" s="76">
        <v>44251.397303240738</v>
      </c>
      <c r="C3133" s="1" t="s">
        <v>9920</v>
      </c>
      <c r="D3133" s="76">
        <v>44251.398136574076</v>
      </c>
      <c r="E3133" s="1" t="s">
        <v>9921</v>
      </c>
      <c r="F3133" s="1" t="s">
        <v>9922</v>
      </c>
      <c r="G3133" s="1" t="s">
        <v>123</v>
      </c>
      <c r="H3133" s="1" t="s">
        <v>124</v>
      </c>
      <c r="I3133" s="1" t="s">
        <v>125</v>
      </c>
      <c r="J3133" s="1" t="s">
        <v>9830</v>
      </c>
      <c r="K3133" s="1" t="s">
        <v>9831</v>
      </c>
      <c r="L3133">
        <f>ROUNDUP(IF(B3133&gt;$D$4,0,($D$4-B3133+1)/365),0)</f>
        <v>0</v>
      </c>
      <c r="M3133">
        <f>ROUNDUP(IF(B3133&gt;$D$5,0,($D$5-B3133+1)/365),0)</f>
        <v>1</v>
      </c>
      <c r="N3133" s="28">
        <f>IF(OR(L3133=1,M3133=1),IF(B3133+364&lt;=$D$5,(B3133+364-$D$4+1)/365,IF(B3133&gt;$D$4,($D$5-B3133+1)/365,$D$6/365)),0)</f>
        <v>0.13863752536784238</v>
      </c>
      <c r="O3133" s="28">
        <f>'Data &amp; Parameter'!$E$16*'Data &amp; Parameter'!$E$17*('Data &amp; Parameter'!$E$18+'Data &amp; Parameter'!$E$19)*'Data &amp; Parameter'!$E$20*'Data &amp; Parameter'!$E$37*N3133</f>
        <v>0.48200168840757529</v>
      </c>
      <c r="P3133">
        <f>ROUNDUP(IF(D3133&gt;$D$4,0,($D$4-D3133+1)/365),0)</f>
        <v>0</v>
      </c>
      <c r="Q3133">
        <f>ROUNDUP(IF(D3133&gt;$D$5,0,($D$5-D3133+1)/365),0)</f>
        <v>1</v>
      </c>
      <c r="R3133" s="28">
        <f>IF(OR(P3133=1,Q3133=1),IF(D3133+364&lt;=$D$5,(D3133+364-$D$4+1)/365,IF(D3133&gt;$D$4,($D$5-D3133+1)/365,$D$6/365)),0)</f>
        <v>0.13863524226280413</v>
      </c>
      <c r="S3133" s="28">
        <f>'Data &amp; Parameter'!$E$16*'Data &amp; Parameter'!$E$17*('Data &amp; Parameter'!$E$18+'Data &amp; Parameter'!$E$19)*'Data &amp; Parameter'!$E$20*'Data &amp; Parameter'!$E$37*R3133</f>
        <v>0.48199375072634265</v>
      </c>
      <c r="T3133" s="28">
        <f t="shared" si="48"/>
        <v>0.96399543913391794</v>
      </c>
    </row>
    <row r="3134" spans="1:20" ht="15.75" customHeight="1" x14ac:dyDescent="0.35">
      <c r="A3134">
        <v>3127</v>
      </c>
      <c r="B3134" s="76">
        <v>44251.397662037038</v>
      </c>
      <c r="C3134" s="1" t="s">
        <v>9923</v>
      </c>
      <c r="D3134" s="76">
        <v>44251.398402777777</v>
      </c>
      <c r="E3134" s="1" t="s">
        <v>9924</v>
      </c>
      <c r="F3134" s="1" t="s">
        <v>9925</v>
      </c>
      <c r="G3134" s="1" t="s">
        <v>123</v>
      </c>
      <c r="H3134" s="1" t="s">
        <v>124</v>
      </c>
      <c r="I3134" s="1" t="s">
        <v>125</v>
      </c>
      <c r="J3134" s="1" t="s">
        <v>9077</v>
      </c>
      <c r="K3134" s="1" t="s">
        <v>9077</v>
      </c>
      <c r="L3134">
        <f>ROUNDUP(IF(B3134&gt;$D$4,0,($D$4-B3134+1)/365),0)</f>
        <v>0</v>
      </c>
      <c r="M3134">
        <f>ROUNDUP(IF(B3134&gt;$D$5,0,($D$5-B3134+1)/365),0)</f>
        <v>1</v>
      </c>
      <c r="N3134" s="28">
        <f>IF(OR(L3134=1,M3134=1),IF(B3134+364&lt;=$D$5,(B3134+364-$D$4+1)/365,IF(B3134&gt;$D$4,($D$5-B3134+1)/365,$D$6/365)),0)</f>
        <v>0.13863654236428039</v>
      </c>
      <c r="O3134" s="28">
        <f>'Data &amp; Parameter'!$E$16*'Data &amp; Parameter'!$E$17*('Data &amp; Parameter'!$E$18+'Data &amp; Parameter'!$E$19)*'Data &amp; Parameter'!$E$20*'Data &amp; Parameter'!$E$37*N3134</f>
        <v>0.48199827079480895</v>
      </c>
      <c r="P3134">
        <f>ROUNDUP(IF(D3134&gt;$D$4,0,($D$4-D3134+1)/365),0)</f>
        <v>0</v>
      </c>
      <c r="Q3134">
        <f>ROUNDUP(IF(D3134&gt;$D$5,0,($D$5-D3134+1)/365),0)</f>
        <v>1</v>
      </c>
      <c r="R3134" s="28">
        <f>IF(OR(P3134=1,Q3134=1),IF(D3134+364&lt;=$D$5,(D3134+364-$D$4+1)/365,IF(D3134&gt;$D$4,($D$5-D3134+1)/365,$D$6/365)),0)</f>
        <v>0.13863451293759743</v>
      </c>
      <c r="S3134" s="28">
        <f>'Data &amp; Parameter'!$E$16*'Data &amp; Parameter'!$E$17*('Data &amp; Parameter'!$E$18+'Data &amp; Parameter'!$E$19)*'Data &amp; Parameter'!$E$20*'Data &amp; Parameter'!$E$37*R3134</f>
        <v>0.48199121507821929</v>
      </c>
      <c r="T3134" s="28">
        <f t="shared" si="48"/>
        <v>0.96398948587302824</v>
      </c>
    </row>
    <row r="3135" spans="1:20" ht="15.75" customHeight="1" x14ac:dyDescent="0.35">
      <c r="A3135">
        <v>3128</v>
      </c>
      <c r="B3135" s="76">
        <v>44251.397835648153</v>
      </c>
      <c r="C3135" s="1" t="s">
        <v>9926</v>
      </c>
      <c r="D3135" s="76">
        <v>44251.399398148147</v>
      </c>
      <c r="E3135" s="1" t="s">
        <v>9927</v>
      </c>
      <c r="F3135" s="1" t="s">
        <v>9928</v>
      </c>
      <c r="G3135" s="1" t="s">
        <v>123</v>
      </c>
      <c r="H3135" s="1" t="s">
        <v>124</v>
      </c>
      <c r="I3135" s="1" t="s">
        <v>125</v>
      </c>
      <c r="J3135" s="1" t="s">
        <v>9767</v>
      </c>
      <c r="K3135" s="1" t="s">
        <v>9767</v>
      </c>
      <c r="L3135">
        <f>ROUNDUP(IF(B3135&gt;$D$4,0,($D$4-B3135+1)/365),0)</f>
        <v>0</v>
      </c>
      <c r="M3135">
        <f>ROUNDUP(IF(B3135&gt;$D$5,0,($D$5-B3135+1)/365),0)</f>
        <v>1</v>
      </c>
      <c r="N3135" s="28">
        <f>IF(OR(L3135=1,M3135=1),IF(B3135+364&lt;=$D$5,(B3135+364-$D$4+1)/365,IF(B3135&gt;$D$4,($D$5-B3135+1)/365,$D$6/365)),0)</f>
        <v>0.13863606671738909</v>
      </c>
      <c r="O3135" s="28">
        <f>'Data &amp; Parameter'!$E$16*'Data &amp; Parameter'!$E$17*('Data &amp; Parameter'!$E$18+'Data &amp; Parameter'!$E$19)*'Data &amp; Parameter'!$E$20*'Data &amp; Parameter'!$E$37*N3135</f>
        <v>0.48199661711118985</v>
      </c>
      <c r="P3135">
        <f>ROUNDUP(IF(D3135&gt;$D$4,0,($D$4-D3135+1)/365),0)</f>
        <v>0</v>
      </c>
      <c r="Q3135">
        <f>ROUNDUP(IF(D3135&gt;$D$5,0,($D$5-D3135+1)/365),0)</f>
        <v>1</v>
      </c>
      <c r="R3135" s="28">
        <f>IF(OR(P3135=1,Q3135=1),IF(D3135+364&lt;=$D$5,(D3135+364-$D$4+1)/365,IF(D3135&gt;$D$4,($D$5-D3135+1)/365,$D$6/365)),0)</f>
        <v>0.13863178589548725</v>
      </c>
      <c r="S3135" s="28">
        <f>'Data &amp; Parameter'!$E$16*'Data &amp; Parameter'!$E$17*('Data &amp; Parameter'!$E$18+'Data &amp; Parameter'!$E$19)*'Data &amp; Parameter'!$E$20*'Data &amp; Parameter'!$E$37*R3135</f>
        <v>0.48198173395903471</v>
      </c>
      <c r="T3135" s="28">
        <f t="shared" si="48"/>
        <v>0.96397835107022456</v>
      </c>
    </row>
    <row r="3136" spans="1:20" ht="15.75" customHeight="1" x14ac:dyDescent="0.35">
      <c r="A3136">
        <v>3129</v>
      </c>
      <c r="B3136" s="76">
        <v>44251.398206018523</v>
      </c>
      <c r="C3136" s="1" t="s">
        <v>9929</v>
      </c>
      <c r="D3136" s="76">
        <v>44251.398761574077</v>
      </c>
      <c r="E3136" s="1" t="s">
        <v>9930</v>
      </c>
      <c r="F3136" s="1" t="s">
        <v>9931</v>
      </c>
      <c r="G3136" s="1" t="s">
        <v>123</v>
      </c>
      <c r="H3136" s="1" t="s">
        <v>124</v>
      </c>
      <c r="I3136" s="1" t="s">
        <v>125</v>
      </c>
      <c r="J3136" s="1" t="s">
        <v>9077</v>
      </c>
      <c r="K3136" s="1" t="s">
        <v>9077</v>
      </c>
      <c r="L3136">
        <f>ROUNDUP(IF(B3136&gt;$D$4,0,($D$4-B3136+1)/365),0)</f>
        <v>0</v>
      </c>
      <c r="M3136">
        <f>ROUNDUP(IF(B3136&gt;$D$5,0,($D$5-B3136+1)/365),0)</f>
        <v>1</v>
      </c>
      <c r="N3136" s="28">
        <f>IF(OR(L3136=1,M3136=1),IF(B3136+364&lt;=$D$5,(B3136+364-$D$4+1)/365,IF(B3136&gt;$D$4,($D$5-B3136+1)/365,$D$6/365)),0)</f>
        <v>0.13863505200404763</v>
      </c>
      <c r="O3136" s="28">
        <f>'Data &amp; Parameter'!$E$16*'Data &amp; Parameter'!$E$17*('Data &amp; Parameter'!$E$18+'Data &amp; Parameter'!$E$19)*'Data &amp; Parameter'!$E$20*'Data &amp; Parameter'!$E$37*N3136</f>
        <v>0.48199308925289508</v>
      </c>
      <c r="P3136">
        <f>ROUNDUP(IF(D3136&gt;$D$4,0,($D$4-D3136+1)/365),0)</f>
        <v>0</v>
      </c>
      <c r="Q3136">
        <f>ROUNDUP(IF(D3136&gt;$D$5,0,($D$5-D3136+1)/365),0)</f>
        <v>1</v>
      </c>
      <c r="R3136" s="28">
        <f>IF(OR(P3136=1,Q3136=1),IF(D3136+364&lt;=$D$5,(D3136+364-$D$4+1)/365,IF(D3136&gt;$D$4,($D$5-D3136+1)/365,$D$6/365)),0)</f>
        <v>0.13863352993403541</v>
      </c>
      <c r="S3136" s="28">
        <f>'Data &amp; Parameter'!$E$16*'Data &amp; Parameter'!$E$17*('Data &amp; Parameter'!$E$18+'Data &amp; Parameter'!$E$19)*'Data &amp; Parameter'!$E$20*'Data &amp; Parameter'!$E$37*R3136</f>
        <v>0.48198779746545284</v>
      </c>
      <c r="T3136" s="28">
        <f t="shared" si="48"/>
        <v>0.96398088671834792</v>
      </c>
    </row>
    <row r="3137" spans="1:20" ht="15.75" customHeight="1" x14ac:dyDescent="0.35">
      <c r="A3137">
        <v>3130</v>
      </c>
      <c r="B3137" s="76">
        <v>44251.398356481484</v>
      </c>
      <c r="C3137" s="1" t="s">
        <v>9932</v>
      </c>
      <c r="D3137" s="76">
        <v>44251.39949074074</v>
      </c>
      <c r="E3137" s="1" t="s">
        <v>9933</v>
      </c>
      <c r="F3137" s="1" t="s">
        <v>9934</v>
      </c>
      <c r="G3137" s="1" t="s">
        <v>123</v>
      </c>
      <c r="H3137" s="1" t="s">
        <v>124</v>
      </c>
      <c r="I3137" s="1" t="s">
        <v>125</v>
      </c>
      <c r="J3137" s="1" t="s">
        <v>9762</v>
      </c>
      <c r="K3137" s="1" t="s">
        <v>9916</v>
      </c>
      <c r="L3137">
        <f>ROUNDUP(IF(B3137&gt;$D$4,0,($D$4-B3137+1)/365),0)</f>
        <v>0</v>
      </c>
      <c r="M3137">
        <f>ROUNDUP(IF(B3137&gt;$D$5,0,($D$5-B3137+1)/365),0)</f>
        <v>1</v>
      </c>
      <c r="N3137" s="28">
        <f>IF(OR(L3137=1,M3137=1),IF(B3137+364&lt;=$D$5,(B3137+364-$D$4+1)/365,IF(B3137&gt;$D$4,($D$5-B3137+1)/365,$D$6/365)),0)</f>
        <v>0.13863463977675514</v>
      </c>
      <c r="O3137" s="28">
        <f>'Data &amp; Parameter'!$E$16*'Data &amp; Parameter'!$E$17*('Data &amp; Parameter'!$E$18+'Data &amp; Parameter'!$E$19)*'Data &amp; Parameter'!$E$20*'Data &amp; Parameter'!$E$37*N3137</f>
        <v>0.48199165606047145</v>
      </c>
      <c r="P3137">
        <f>ROUNDUP(IF(D3137&gt;$D$4,0,($D$4-D3137+1)/365),0)</f>
        <v>0</v>
      </c>
      <c r="Q3137">
        <f>ROUNDUP(IF(D3137&gt;$D$5,0,($D$5-D3137+1)/365),0)</f>
        <v>1</v>
      </c>
      <c r="R3137" s="28">
        <f>IF(OR(P3137=1,Q3137=1),IF(D3137+364&lt;=$D$5,(D3137+364-$D$4+1)/365,IF(D3137&gt;$D$4,($D$5-D3137+1)/365,$D$6/365)),0)</f>
        <v>0.13863153221715188</v>
      </c>
      <c r="S3137" s="28">
        <f>'Data &amp; Parameter'!$E$16*'Data &amp; Parameter'!$E$17*('Data &amp; Parameter'!$E$18+'Data &amp; Parameter'!$E$19)*'Data &amp; Parameter'!$E$20*'Data &amp; Parameter'!$E$37*R3137</f>
        <v>0.48198085199446106</v>
      </c>
      <c r="T3137" s="28">
        <f t="shared" si="48"/>
        <v>0.96397250805493251</v>
      </c>
    </row>
    <row r="3138" spans="1:20" ht="15.75" customHeight="1" x14ac:dyDescent="0.35">
      <c r="A3138">
        <v>3131</v>
      </c>
      <c r="B3138" s="76">
        <v>44251.398576388892</v>
      </c>
      <c r="C3138" s="1" t="s">
        <v>9935</v>
      </c>
      <c r="D3138" s="76">
        <v>44251.398923611108</v>
      </c>
      <c r="E3138" s="1" t="s">
        <v>9936</v>
      </c>
      <c r="F3138" s="1" t="s">
        <v>9937</v>
      </c>
      <c r="G3138" s="1" t="s">
        <v>123</v>
      </c>
      <c r="H3138" s="1" t="s">
        <v>124</v>
      </c>
      <c r="I3138" s="1" t="s">
        <v>125</v>
      </c>
      <c r="J3138" s="1" t="s">
        <v>9808</v>
      </c>
      <c r="K3138" s="1" t="s">
        <v>9783</v>
      </c>
      <c r="L3138">
        <f>ROUNDUP(IF(B3138&gt;$D$4,0,($D$4-B3138+1)/365),0)</f>
        <v>0</v>
      </c>
      <c r="M3138">
        <f>ROUNDUP(IF(B3138&gt;$D$5,0,($D$5-B3138+1)/365),0)</f>
        <v>1</v>
      </c>
      <c r="N3138" s="28">
        <f>IF(OR(L3138=1,M3138=1),IF(B3138+364&lt;=$D$5,(B3138+364-$D$4+1)/365,IF(B3138&gt;$D$4,($D$5-B3138+1)/365,$D$6/365)),0)</f>
        <v>0.13863403729070617</v>
      </c>
      <c r="O3138" s="28">
        <f>'Data &amp; Parameter'!$E$16*'Data &amp; Parameter'!$E$17*('Data &amp; Parameter'!$E$18+'Data &amp; Parameter'!$E$19)*'Data &amp; Parameter'!$E$20*'Data &amp; Parameter'!$E$37*N3138</f>
        <v>0.48198956139460036</v>
      </c>
      <c r="P3138">
        <f>ROUNDUP(IF(D3138&gt;$D$4,0,($D$4-D3138+1)/365),0)</f>
        <v>0</v>
      </c>
      <c r="Q3138">
        <f>ROUNDUP(IF(D3138&gt;$D$5,0,($D$5-D3138+1)/365),0)</f>
        <v>1</v>
      </c>
      <c r="R3138" s="28">
        <f>IF(OR(P3138=1,Q3138=1),IF(D3138+364&lt;=$D$5,(D3138+364-$D$4+1)/365,IF(D3138&gt;$D$4,($D$5-D3138+1)/365,$D$6/365)),0)</f>
        <v>0.13863308599696347</v>
      </c>
      <c r="S3138" s="28">
        <f>'Data &amp; Parameter'!$E$16*'Data &amp; Parameter'!$E$17*('Data &amp; Parameter'!$E$18+'Data &amp; Parameter'!$E$19)*'Data &amp; Parameter'!$E$20*'Data &amp; Parameter'!$E$37*R3138</f>
        <v>0.48198625402750089</v>
      </c>
      <c r="T3138" s="28">
        <f t="shared" si="48"/>
        <v>0.9639758154221012</v>
      </c>
    </row>
    <row r="3139" spans="1:20" ht="15.75" customHeight="1" x14ac:dyDescent="0.35">
      <c r="A3139">
        <v>3132</v>
      </c>
      <c r="B3139" s="76">
        <v>44251.400243055556</v>
      </c>
      <c r="C3139" s="1" t="s">
        <v>9938</v>
      </c>
      <c r="D3139" s="76">
        <v>44251.401064814811</v>
      </c>
      <c r="E3139" s="1" t="s">
        <v>9939</v>
      </c>
      <c r="F3139" s="1" t="s">
        <v>9940</v>
      </c>
      <c r="G3139" s="1" t="s">
        <v>123</v>
      </c>
      <c r="H3139" s="1" t="s">
        <v>124</v>
      </c>
      <c r="I3139" s="1" t="s">
        <v>125</v>
      </c>
      <c r="J3139" s="1" t="s">
        <v>9077</v>
      </c>
      <c r="K3139" s="1" t="s">
        <v>9077</v>
      </c>
      <c r="L3139">
        <f>ROUNDUP(IF(B3139&gt;$D$4,0,($D$4-B3139+1)/365),0)</f>
        <v>0</v>
      </c>
      <c r="M3139">
        <f>ROUNDUP(IF(B3139&gt;$D$5,0,($D$5-B3139+1)/365),0)</f>
        <v>1</v>
      </c>
      <c r="N3139" s="28">
        <f>IF(OR(L3139=1,M3139=1),IF(B3139+364&lt;=$D$5,(B3139+364-$D$4+1)/365,IF(B3139&gt;$D$4,($D$5-B3139+1)/365,$D$6/365)),0)</f>
        <v>0.13862947108066953</v>
      </c>
      <c r="O3139" s="28">
        <f>'Data &amp; Parameter'!$E$16*'Data &amp; Parameter'!$E$17*('Data &amp; Parameter'!$E$18+'Data &amp; Parameter'!$E$19)*'Data &amp; Parameter'!$E$20*'Data &amp; Parameter'!$E$37*N3139</f>
        <v>0.4819736860322737</v>
      </c>
      <c r="P3139">
        <f>ROUNDUP(IF(D3139&gt;$D$4,0,($D$4-D3139+1)/365),0)</f>
        <v>0</v>
      </c>
      <c r="Q3139">
        <f>ROUNDUP(IF(D3139&gt;$D$5,0,($D$5-D3139+1)/365),0)</f>
        <v>1</v>
      </c>
      <c r="R3139" s="28">
        <f>IF(OR(P3139=1,Q3139=1),IF(D3139+364&lt;=$D$5,(D3139+364-$D$4+1)/365,IF(D3139&gt;$D$4,($D$5-D3139+1)/365,$D$6/365)),0)</f>
        <v>0.13862721968545061</v>
      </c>
      <c r="S3139" s="28">
        <f>'Data &amp; Parameter'!$E$16*'Data &amp; Parameter'!$E$17*('Data &amp; Parameter'!$E$18+'Data &amp; Parameter'!$E$19)*'Data &amp; Parameter'!$E$20*'Data &amp; Parameter'!$E$37*R3139</f>
        <v>0.4819658585967081</v>
      </c>
      <c r="T3139" s="28">
        <f t="shared" si="48"/>
        <v>0.96393954462898179</v>
      </c>
    </row>
    <row r="3140" spans="1:20" ht="15.75" customHeight="1" x14ac:dyDescent="0.35">
      <c r="A3140">
        <v>3133</v>
      </c>
      <c r="B3140" s="76">
        <v>44251.400659722218</v>
      </c>
      <c r="C3140" s="1" t="s">
        <v>9941</v>
      </c>
      <c r="D3140" s="76">
        <v>44251.40148148148</v>
      </c>
      <c r="E3140" s="1" t="s">
        <v>9942</v>
      </c>
      <c r="F3140" s="1" t="s">
        <v>9943</v>
      </c>
      <c r="G3140" s="1" t="s">
        <v>123</v>
      </c>
      <c r="H3140" s="1" t="s">
        <v>124</v>
      </c>
      <c r="I3140" s="1" t="s">
        <v>125</v>
      </c>
      <c r="J3140" s="1" t="s">
        <v>9830</v>
      </c>
      <c r="K3140" s="1" t="s">
        <v>9831</v>
      </c>
      <c r="L3140">
        <f>ROUNDUP(IF(B3140&gt;$D$4,0,($D$4-B3140+1)/365),0)</f>
        <v>0</v>
      </c>
      <c r="M3140">
        <f>ROUNDUP(IF(B3140&gt;$D$5,0,($D$5-B3140+1)/365),0)</f>
        <v>1</v>
      </c>
      <c r="N3140" s="28">
        <f>IF(OR(L3140=1,M3140=1),IF(B3140+364&lt;=$D$5,(B3140+364-$D$4+1)/365,IF(B3140&gt;$D$4,($D$5-B3140+1)/365,$D$6/365)),0)</f>
        <v>0.13862832952817034</v>
      </c>
      <c r="O3140" s="28">
        <f>'Data &amp; Parameter'!$E$16*'Data &amp; Parameter'!$E$17*('Data &amp; Parameter'!$E$18+'Data &amp; Parameter'!$E$19)*'Data &amp; Parameter'!$E$20*'Data &amp; Parameter'!$E$37*N3140</f>
        <v>0.48196971719172665</v>
      </c>
      <c r="P3140">
        <f>ROUNDUP(IF(D3140&gt;$D$4,0,($D$4-D3140+1)/365),0)</f>
        <v>0</v>
      </c>
      <c r="Q3140">
        <f>ROUNDUP(IF(D3140&gt;$D$5,0,($D$5-D3140+1)/365),0)</f>
        <v>1</v>
      </c>
      <c r="R3140" s="28">
        <f>IF(OR(P3140=1,Q3140=1),IF(D3140+364&lt;=$D$5,(D3140+364-$D$4+1)/365,IF(D3140&gt;$D$4,($D$5-D3140+1)/365,$D$6/365)),0)</f>
        <v>0.13862607813293149</v>
      </c>
      <c r="S3140" s="28">
        <f>'Data &amp; Parameter'!$E$16*'Data &amp; Parameter'!$E$17*('Data &amp; Parameter'!$E$18+'Data &amp; Parameter'!$E$19)*'Data &amp; Parameter'!$E$20*'Data &amp; Parameter'!$E$37*R3140</f>
        <v>0.48196188975609178</v>
      </c>
      <c r="T3140" s="28">
        <f t="shared" si="48"/>
        <v>0.96393160694781843</v>
      </c>
    </row>
    <row r="3141" spans="1:20" ht="15.75" customHeight="1" x14ac:dyDescent="0.35">
      <c r="A3141">
        <v>3134</v>
      </c>
      <c r="B3141" s="76">
        <v>44251.400729166664</v>
      </c>
      <c r="C3141" s="1" t="s">
        <v>9944</v>
      </c>
      <c r="D3141" s="76">
        <v>44251.401122685187</v>
      </c>
      <c r="E3141" s="1" t="s">
        <v>9945</v>
      </c>
      <c r="F3141" s="1" t="s">
        <v>9946</v>
      </c>
      <c r="G3141" s="1" t="s">
        <v>123</v>
      </c>
      <c r="H3141" s="1" t="s">
        <v>124</v>
      </c>
      <c r="I3141" s="1" t="s">
        <v>125</v>
      </c>
      <c r="J3141" s="1" t="s">
        <v>9077</v>
      </c>
      <c r="K3141" s="1" t="s">
        <v>9077</v>
      </c>
      <c r="L3141">
        <f>ROUNDUP(IF(B3141&gt;$D$4,0,($D$4-B3141+1)/365),0)</f>
        <v>0</v>
      </c>
      <c r="M3141">
        <f>ROUNDUP(IF(B3141&gt;$D$5,0,($D$5-B3141+1)/365),0)</f>
        <v>1</v>
      </c>
      <c r="N3141" s="28">
        <f>IF(OR(L3141=1,M3141=1),IF(B3141+364&lt;=$D$5,(B3141+364-$D$4+1)/365,IF(B3141&gt;$D$4,($D$5-B3141+1)/365,$D$6/365)),0)</f>
        <v>0.13862813926941384</v>
      </c>
      <c r="O3141" s="28">
        <f>'Data &amp; Parameter'!$E$16*'Data &amp; Parameter'!$E$17*('Data &amp; Parameter'!$E$18+'Data &amp; Parameter'!$E$19)*'Data &amp; Parameter'!$E$20*'Data &amp; Parameter'!$E$37*N3141</f>
        <v>0.48196905571827914</v>
      </c>
      <c r="P3141">
        <f>ROUNDUP(IF(D3141&gt;$D$4,0,($D$4-D3141+1)/365),0)</f>
        <v>0</v>
      </c>
      <c r="Q3141">
        <f>ROUNDUP(IF(D3141&gt;$D$5,0,($D$5-D3141+1)/365),0)</f>
        <v>1</v>
      </c>
      <c r="R3141" s="28">
        <f>IF(OR(P3141=1,Q3141=1),IF(D3141+364&lt;=$D$5,(D3141+364-$D$4+1)/365,IF(D3141&gt;$D$4,($D$5-D3141+1)/365,$D$6/365)),0)</f>
        <v>0.13862706113647358</v>
      </c>
      <c r="S3141" s="28">
        <f>'Data &amp; Parameter'!$E$16*'Data &amp; Parameter'!$E$17*('Data &amp; Parameter'!$E$18+'Data &amp; Parameter'!$E$19)*'Data &amp; Parameter'!$E$20*'Data &amp; Parameter'!$E$37*R3141</f>
        <v>0.48196530736878895</v>
      </c>
      <c r="T3141" s="28">
        <f t="shared" si="48"/>
        <v>0.96393436308706804</v>
      </c>
    </row>
    <row r="3142" spans="1:20" ht="15.75" customHeight="1" x14ac:dyDescent="0.35">
      <c r="A3142">
        <v>3135</v>
      </c>
      <c r="B3142" s="76">
        <v>44251.401747685188</v>
      </c>
      <c r="C3142" s="1" t="s">
        <v>9947</v>
      </c>
      <c r="D3142" s="76">
        <v>44251.402384259258</v>
      </c>
      <c r="E3142" s="1" t="s">
        <v>9948</v>
      </c>
      <c r="F3142" s="1" t="s">
        <v>9949</v>
      </c>
      <c r="G3142" s="1" t="s">
        <v>123</v>
      </c>
      <c r="H3142" s="1" t="s">
        <v>124</v>
      </c>
      <c r="I3142" s="1" t="s">
        <v>125</v>
      </c>
      <c r="J3142" s="1" t="s">
        <v>9767</v>
      </c>
      <c r="K3142" s="1" t="s">
        <v>9767</v>
      </c>
      <c r="L3142">
        <f>ROUNDUP(IF(B3142&gt;$D$4,0,($D$4-B3142+1)/365),0)</f>
        <v>0</v>
      </c>
      <c r="M3142">
        <f>ROUNDUP(IF(B3142&gt;$D$5,0,($D$5-B3142+1)/365),0)</f>
        <v>1</v>
      </c>
      <c r="N3142" s="28">
        <f>IF(OR(L3142=1,M3142=1),IF(B3142+364&lt;=$D$5,(B3142+364-$D$4+1)/365,IF(B3142&gt;$D$4,($D$5-B3142+1)/365,$D$6/365)),0)</f>
        <v>0.13862534880770486</v>
      </c>
      <c r="O3142" s="28">
        <f>'Data &amp; Parameter'!$E$16*'Data &amp; Parameter'!$E$17*('Data &amp; Parameter'!$E$18+'Data &amp; Parameter'!$E$19)*'Data &amp; Parameter'!$E$20*'Data &amp; Parameter'!$E$37*N3142</f>
        <v>0.48195935410789914</v>
      </c>
      <c r="P3142">
        <f>ROUNDUP(IF(D3142&gt;$D$4,0,($D$4-D3142+1)/365),0)</f>
        <v>0</v>
      </c>
      <c r="Q3142">
        <f>ROUNDUP(IF(D3142&gt;$D$5,0,($D$5-D3142+1)/365),0)</f>
        <v>1</v>
      </c>
      <c r="R3142" s="28">
        <f>IF(OR(P3142=1,Q3142=1),IF(D3142+364&lt;=$D$5,(D3142+364-$D$4+1)/365,IF(D3142&gt;$D$4,($D$5-D3142+1)/365,$D$6/365)),0)</f>
        <v>0.13862360476915667</v>
      </c>
      <c r="S3142" s="28">
        <f>'Data &amp; Parameter'!$E$16*'Data &amp; Parameter'!$E$17*('Data &amp; Parameter'!$E$18+'Data &amp; Parameter'!$E$19)*'Data &amp; Parameter'!$E$20*'Data &amp; Parameter'!$E$37*R3142</f>
        <v>0.4819532906014809</v>
      </c>
      <c r="T3142" s="28">
        <f t="shared" si="48"/>
        <v>0.96391264470937998</v>
      </c>
    </row>
    <row r="3143" spans="1:20" ht="15.75" customHeight="1" x14ac:dyDescent="0.35">
      <c r="A3143">
        <v>3136</v>
      </c>
      <c r="B3143" s="76">
        <v>44251.402106481481</v>
      </c>
      <c r="C3143" s="1" t="s">
        <v>9950</v>
      </c>
      <c r="D3143" s="76">
        <v>44251.403043981481</v>
      </c>
      <c r="E3143" s="1" t="s">
        <v>9951</v>
      </c>
      <c r="F3143" s="1" t="s">
        <v>9952</v>
      </c>
      <c r="G3143" s="1" t="s">
        <v>123</v>
      </c>
      <c r="H3143" s="1" t="s">
        <v>124</v>
      </c>
      <c r="I3143" s="1" t="s">
        <v>125</v>
      </c>
      <c r="J3143" s="1" t="s">
        <v>9762</v>
      </c>
      <c r="K3143" s="1" t="s">
        <v>9763</v>
      </c>
      <c r="L3143">
        <f>ROUNDUP(IF(B3143&gt;$D$4,0,($D$4-B3143+1)/365),0)</f>
        <v>0</v>
      </c>
      <c r="M3143">
        <f>ROUNDUP(IF(B3143&gt;$D$5,0,($D$5-B3143+1)/365),0)</f>
        <v>1</v>
      </c>
      <c r="N3143" s="28">
        <f>IF(OR(L3143=1,M3143=1),IF(B3143+364&lt;=$D$5,(B3143+364-$D$4+1)/365,IF(B3143&gt;$D$4,($D$5-B3143+1)/365,$D$6/365)),0)</f>
        <v>0.13862436580416276</v>
      </c>
      <c r="O3143" s="28">
        <f>'Data &amp; Parameter'!$E$16*'Data &amp; Parameter'!$E$17*('Data &amp; Parameter'!$E$18+'Data &amp; Parameter'!$E$19)*'Data &amp; Parameter'!$E$20*'Data &amp; Parameter'!$E$37*N3143</f>
        <v>0.48195593649520196</v>
      </c>
      <c r="P3143">
        <f>ROUNDUP(IF(D3143&gt;$D$4,0,($D$4-D3143+1)/365),0)</f>
        <v>0</v>
      </c>
      <c r="Q3143">
        <f>ROUNDUP(IF(D3143&gt;$D$5,0,($D$5-D3143+1)/365),0)</f>
        <v>1</v>
      </c>
      <c r="R3143" s="28">
        <f>IF(OR(P3143=1,Q3143=1),IF(D3143+364&lt;=$D$5,(D3143+364-$D$4+1)/365,IF(D3143&gt;$D$4,($D$5-D3143+1)/365,$D$6/365)),0)</f>
        <v>0.13862179731100971</v>
      </c>
      <c r="S3143" s="28">
        <f>'Data &amp; Parameter'!$E$16*'Data &amp; Parameter'!$E$17*('Data &amp; Parameter'!$E$18+'Data &amp; Parameter'!$E$19)*'Data &amp; Parameter'!$E$20*'Data &amp; Parameter'!$E$37*R3143</f>
        <v>0.48194700660386736</v>
      </c>
      <c r="T3143" s="28">
        <f t="shared" si="48"/>
        <v>0.96390294309906932</v>
      </c>
    </row>
    <row r="3144" spans="1:20" ht="15.75" customHeight="1" x14ac:dyDescent="0.35">
      <c r="A3144">
        <v>3137</v>
      </c>
      <c r="B3144" s="76">
        <v>44251.403634259259</v>
      </c>
      <c r="C3144" s="1" t="s">
        <v>9953</v>
      </c>
      <c r="D3144" s="76">
        <v>44251.404212962967</v>
      </c>
      <c r="E3144" s="1" t="s">
        <v>9954</v>
      </c>
      <c r="F3144" s="1" t="s">
        <v>9955</v>
      </c>
      <c r="G3144" s="1" t="s">
        <v>123</v>
      </c>
      <c r="H3144" s="1" t="s">
        <v>124</v>
      </c>
      <c r="I3144" s="1" t="s">
        <v>125</v>
      </c>
      <c r="J3144" s="1" t="s">
        <v>9783</v>
      </c>
      <c r="K3144" s="1" t="s">
        <v>9808</v>
      </c>
      <c r="L3144">
        <f>ROUNDUP(IF(B3144&gt;$D$4,0,($D$4-B3144+1)/365),0)</f>
        <v>0</v>
      </c>
      <c r="M3144">
        <f>ROUNDUP(IF(B3144&gt;$D$5,0,($D$5-B3144+1)/365),0)</f>
        <v>1</v>
      </c>
      <c r="N3144" s="28">
        <f>IF(OR(L3144=1,M3144=1),IF(B3144+364&lt;=$D$5,(B3144+364-$D$4+1)/365,IF(B3144&gt;$D$4,($D$5-B3144+1)/365,$D$6/365)),0)</f>
        <v>0.13862018011161922</v>
      </c>
      <c r="O3144" s="28">
        <f>'Data &amp; Parameter'!$E$16*'Data &amp; Parameter'!$E$17*('Data &amp; Parameter'!$E$18+'Data &amp; Parameter'!$E$19)*'Data &amp; Parameter'!$E$20*'Data &amp; Parameter'!$E$37*N3144</f>
        <v>0.48194138407970127</v>
      </c>
      <c r="P3144">
        <f>ROUNDUP(IF(D3144&gt;$D$4,0,($D$4-D3144+1)/365),0)</f>
        <v>0</v>
      </c>
      <c r="Q3144">
        <f>ROUNDUP(IF(D3144&gt;$D$5,0,($D$5-D3144+1)/365),0)</f>
        <v>1</v>
      </c>
      <c r="R3144" s="28">
        <f>IF(OR(P3144=1,Q3144=1),IF(D3144+364&lt;=$D$5,(D3144+364-$D$4+1)/365,IF(D3144&gt;$D$4,($D$5-D3144+1)/365,$D$6/365)),0)</f>
        <v>0.13861859462200823</v>
      </c>
      <c r="S3144" s="28">
        <f>'Data &amp; Parameter'!$E$16*'Data &amp; Parameter'!$E$17*('Data &amp; Parameter'!$E$18+'Data &amp; Parameter'!$E$19)*'Data &amp; Parameter'!$E$20*'Data &amp; Parameter'!$E$37*R3144</f>
        <v>0.48193587180106373</v>
      </c>
      <c r="T3144" s="28">
        <f t="shared" si="48"/>
        <v>0.963877255880765</v>
      </c>
    </row>
    <row r="3145" spans="1:20" ht="15.75" customHeight="1" x14ac:dyDescent="0.35">
      <c r="A3145">
        <v>3138</v>
      </c>
      <c r="B3145" s="76">
        <v>44251.404479166667</v>
      </c>
      <c r="C3145" s="1" t="s">
        <v>9956</v>
      </c>
      <c r="D3145" s="76">
        <v>44251.405115740738</v>
      </c>
      <c r="E3145" s="1" t="s">
        <v>9957</v>
      </c>
      <c r="F3145" s="1" t="s">
        <v>9958</v>
      </c>
      <c r="G3145" s="1" t="s">
        <v>123</v>
      </c>
      <c r="H3145" s="1" t="s">
        <v>124</v>
      </c>
      <c r="I3145" s="1" t="s">
        <v>125</v>
      </c>
      <c r="J3145" s="1" t="s">
        <v>9830</v>
      </c>
      <c r="K3145" s="1" t="s">
        <v>9831</v>
      </c>
      <c r="L3145">
        <f>ROUNDUP(IF(B3145&gt;$D$4,0,($D$4-B3145+1)/365),0)</f>
        <v>0</v>
      </c>
      <c r="M3145">
        <f>ROUNDUP(IF(B3145&gt;$D$5,0,($D$5-B3145+1)/365),0)</f>
        <v>1</v>
      </c>
      <c r="N3145" s="28">
        <f>IF(OR(L3145=1,M3145=1),IF(B3145+364&lt;=$D$5,(B3145+364-$D$4+1)/365,IF(B3145&gt;$D$4,($D$5-B3145+1)/365,$D$6/365)),0)</f>
        <v>0.13861786529680153</v>
      </c>
      <c r="O3145" s="28">
        <f>'Data &amp; Parameter'!$E$16*'Data &amp; Parameter'!$E$17*('Data &amp; Parameter'!$E$18+'Data &amp; Parameter'!$E$19)*'Data &amp; Parameter'!$E$20*'Data &amp; Parameter'!$E$37*N3145</f>
        <v>0.48193333615294032</v>
      </c>
      <c r="P3145">
        <f>ROUNDUP(IF(D3145&gt;$D$4,0,($D$4-D3145+1)/365),0)</f>
        <v>0</v>
      </c>
      <c r="Q3145">
        <f>ROUNDUP(IF(D3145&gt;$D$5,0,($D$5-D3145+1)/365),0)</f>
        <v>1</v>
      </c>
      <c r="R3145" s="28">
        <f>IF(OR(P3145=1,Q3145=1),IF(D3145+364&lt;=$D$5,(D3145+364-$D$4+1)/365,IF(D3145&gt;$D$4,($D$5-D3145+1)/365,$D$6/365)),0)</f>
        <v>0.13861612125825334</v>
      </c>
      <c r="S3145" s="28">
        <f>'Data &amp; Parameter'!$E$16*'Data &amp; Parameter'!$E$17*('Data &amp; Parameter'!$E$18+'Data &amp; Parameter'!$E$19)*'Data &amp; Parameter'!$E$20*'Data &amp; Parameter'!$E$37*R3145</f>
        <v>0.48192727264652213</v>
      </c>
      <c r="T3145" s="28">
        <f t="shared" ref="T3145:T3208" si="49">O3145+S3145</f>
        <v>0.96386060879946245</v>
      </c>
    </row>
    <row r="3146" spans="1:20" ht="15.75" customHeight="1" x14ac:dyDescent="0.35">
      <c r="A3146">
        <v>3139</v>
      </c>
      <c r="B3146" s="76">
        <v>44251.405671296292</v>
      </c>
      <c r="C3146" s="1" t="s">
        <v>9959</v>
      </c>
      <c r="D3146" s="76">
        <v>44251.407592592594</v>
      </c>
      <c r="E3146" s="1" t="s">
        <v>9960</v>
      </c>
      <c r="F3146" s="1" t="s">
        <v>9961</v>
      </c>
      <c r="G3146" s="1" t="s">
        <v>123</v>
      </c>
      <c r="H3146" s="1" t="s">
        <v>124</v>
      </c>
      <c r="I3146" s="1" t="s">
        <v>125</v>
      </c>
      <c r="J3146" s="1" t="s">
        <v>9767</v>
      </c>
      <c r="K3146" s="1" t="s">
        <v>9767</v>
      </c>
      <c r="L3146">
        <f>ROUNDUP(IF(B3146&gt;$D$4,0,($D$4-B3146+1)/365),0)</f>
        <v>0</v>
      </c>
      <c r="M3146">
        <f>ROUNDUP(IF(B3146&gt;$D$5,0,($D$5-B3146+1)/365),0)</f>
        <v>1</v>
      </c>
      <c r="N3146" s="28">
        <f>IF(OR(L3146=1,M3146=1),IF(B3146+364&lt;=$D$5,(B3146+364-$D$4+1)/365,IF(B3146&gt;$D$4,($D$5-B3146+1)/365,$D$6/365)),0)</f>
        <v>0.13861459918824115</v>
      </c>
      <c r="O3146" s="28">
        <f>'Data &amp; Parameter'!$E$16*'Data &amp; Parameter'!$E$17*('Data &amp; Parameter'!$E$18+'Data &amp; Parameter'!$E$19)*'Data &amp; Parameter'!$E$20*'Data &amp; Parameter'!$E$37*N3146</f>
        <v>0.48192198085907995</v>
      </c>
      <c r="P3146">
        <f>ROUNDUP(IF(D3146&gt;$D$4,0,($D$4-D3146+1)/365),0)</f>
        <v>0</v>
      </c>
      <c r="Q3146">
        <f>ROUNDUP(IF(D3146&gt;$D$5,0,($D$5-D3146+1)/365),0)</f>
        <v>1</v>
      </c>
      <c r="R3146" s="28">
        <f>IF(OR(P3146=1,Q3146=1),IF(D3146+364&lt;=$D$5,(D3146+364-$D$4+1)/365,IF(D3146&gt;$D$4,($D$5-D3146+1)/365,$D$6/365)),0)</f>
        <v>0.13860933536275732</v>
      </c>
      <c r="S3146" s="28">
        <f>'Data &amp; Parameter'!$E$16*'Data &amp; Parameter'!$E$17*('Data &amp; Parameter'!$E$18+'Data &amp; Parameter'!$E$19)*'Data &amp; Parameter'!$E$20*'Data &amp; Parameter'!$E$37*R3146</f>
        <v>0.48190368009408902</v>
      </c>
      <c r="T3146" s="28">
        <f t="shared" si="49"/>
        <v>0.96382566095316902</v>
      </c>
    </row>
    <row r="3147" spans="1:20" ht="15.75" customHeight="1" x14ac:dyDescent="0.35">
      <c r="A3147">
        <v>3140</v>
      </c>
      <c r="B3147" s="76">
        <v>44251.406192129631</v>
      </c>
      <c r="C3147" s="1" t="s">
        <v>9962</v>
      </c>
      <c r="D3147" s="76">
        <v>44251.406631944439</v>
      </c>
      <c r="E3147" s="1" t="s">
        <v>9963</v>
      </c>
      <c r="F3147" s="1" t="s">
        <v>9964</v>
      </c>
      <c r="G3147" s="1" t="s">
        <v>123</v>
      </c>
      <c r="H3147" s="1" t="s">
        <v>124</v>
      </c>
      <c r="I3147" s="1" t="s">
        <v>125</v>
      </c>
      <c r="J3147" s="1" t="s">
        <v>9077</v>
      </c>
      <c r="K3147" s="1" t="s">
        <v>9077</v>
      </c>
      <c r="L3147">
        <f>ROUNDUP(IF(B3147&gt;$D$4,0,($D$4-B3147+1)/365),0)</f>
        <v>0</v>
      </c>
      <c r="M3147">
        <f>ROUNDUP(IF(B3147&gt;$D$5,0,($D$5-B3147+1)/365),0)</f>
        <v>1</v>
      </c>
      <c r="N3147" s="28">
        <f>IF(OR(L3147=1,M3147=1),IF(B3147+364&lt;=$D$5,(B3147+364-$D$4+1)/365,IF(B3147&gt;$D$4,($D$5-B3147+1)/365,$D$6/365)),0)</f>
        <v>0.13861317224758726</v>
      </c>
      <c r="O3147" s="28">
        <f>'Data &amp; Parameter'!$E$16*'Data &amp; Parameter'!$E$17*('Data &amp; Parameter'!$E$18+'Data &amp; Parameter'!$E$19)*'Data &amp; Parameter'!$E$20*'Data &amp; Parameter'!$E$37*N3147</f>
        <v>0.48191701980829227</v>
      </c>
      <c r="P3147">
        <f>ROUNDUP(IF(D3147&gt;$D$4,0,($D$4-D3147+1)/365),0)</f>
        <v>0</v>
      </c>
      <c r="Q3147">
        <f>ROUNDUP(IF(D3147&gt;$D$5,0,($D$5-D3147+1)/365),0)</f>
        <v>1</v>
      </c>
      <c r="R3147" s="28">
        <f>IF(OR(P3147=1,Q3147=1),IF(D3147+364&lt;=$D$5,(D3147+364-$D$4+1)/365,IF(D3147&gt;$D$4,($D$5-D3147+1)/365,$D$6/365)),0)</f>
        <v>0.1386119672755092</v>
      </c>
      <c r="S3147" s="28">
        <f>'Data &amp; Parameter'!$E$16*'Data &amp; Parameter'!$E$17*('Data &amp; Parameter'!$E$18+'Data &amp; Parameter'!$E$19)*'Data &amp; Parameter'!$E$20*'Data &amp; Parameter'!$E$37*R3147</f>
        <v>0.48191283047661909</v>
      </c>
      <c r="T3147" s="28">
        <f t="shared" si="49"/>
        <v>0.96382985028491142</v>
      </c>
    </row>
    <row r="3148" spans="1:20" ht="15.75" customHeight="1" x14ac:dyDescent="0.35">
      <c r="A3148">
        <v>3141</v>
      </c>
      <c r="B3148" s="76">
        <v>44251.4066087963</v>
      </c>
      <c r="C3148" s="1" t="s">
        <v>9965</v>
      </c>
      <c r="D3148" s="76">
        <v>44251.407291666663</v>
      </c>
      <c r="E3148" s="1" t="s">
        <v>9966</v>
      </c>
      <c r="F3148" s="1" t="s">
        <v>9967</v>
      </c>
      <c r="G3148" s="1" t="s">
        <v>123</v>
      </c>
      <c r="H3148" s="1" t="s">
        <v>124</v>
      </c>
      <c r="I3148" s="1" t="s">
        <v>125</v>
      </c>
      <c r="J3148" s="1" t="s">
        <v>9762</v>
      </c>
      <c r="K3148" s="1" t="s">
        <v>9763</v>
      </c>
      <c r="L3148">
        <f>ROUNDUP(IF(B3148&gt;$D$4,0,($D$4-B3148+1)/365),0)</f>
        <v>0</v>
      </c>
      <c r="M3148">
        <f>ROUNDUP(IF(B3148&gt;$D$5,0,($D$5-B3148+1)/365),0)</f>
        <v>1</v>
      </c>
      <c r="N3148" s="28">
        <f>IF(OR(L3148=1,M3148=1),IF(B3148+364&lt;=$D$5,(B3148+364-$D$4+1)/365,IF(B3148&gt;$D$4,($D$5-B3148+1)/365,$D$6/365)),0)</f>
        <v>0.13861203069506814</v>
      </c>
      <c r="O3148" s="28">
        <f>'Data &amp; Parameter'!$E$16*'Data &amp; Parameter'!$E$17*('Data &amp; Parameter'!$E$18+'Data &amp; Parameter'!$E$19)*'Data &amp; Parameter'!$E$20*'Data &amp; Parameter'!$E$37*N3148</f>
        <v>0.48191305096767595</v>
      </c>
      <c r="P3148">
        <f>ROUNDUP(IF(D3148&gt;$D$4,0,($D$4-D3148+1)/365),0)</f>
        <v>0</v>
      </c>
      <c r="Q3148">
        <f>ROUNDUP(IF(D3148&gt;$D$5,0,($D$5-D3148+1)/365),0)</f>
        <v>1</v>
      </c>
      <c r="R3148" s="28">
        <f>IF(OR(P3148=1,Q3148=1),IF(D3148+364&lt;=$D$5,(D3148+364-$D$4+1)/365,IF(D3148&gt;$D$4,($D$5-D3148+1)/365,$D$6/365)),0)</f>
        <v>0.13861015981736222</v>
      </c>
      <c r="S3148" s="28">
        <f>'Data &amp; Parameter'!$E$16*'Data &amp; Parameter'!$E$17*('Data &amp; Parameter'!$E$18+'Data &amp; Parameter'!$E$19)*'Data &amp; Parameter'!$E$20*'Data &amp; Parameter'!$E$37*R3148</f>
        <v>0.48190654647900549</v>
      </c>
      <c r="T3148" s="28">
        <f t="shared" si="49"/>
        <v>0.96381959744668144</v>
      </c>
    </row>
    <row r="3149" spans="1:20" ht="15.75" customHeight="1" x14ac:dyDescent="0.35">
      <c r="A3149">
        <v>3142</v>
      </c>
      <c r="B3149" s="76">
        <v>44251.406770833331</v>
      </c>
      <c r="C3149" s="1" t="s">
        <v>9968</v>
      </c>
      <c r="D3149" s="76">
        <v>44251.407372685186</v>
      </c>
      <c r="E3149" s="1" t="s">
        <v>9969</v>
      </c>
      <c r="F3149" s="1" t="s">
        <v>9970</v>
      </c>
      <c r="G3149" s="1" t="s">
        <v>123</v>
      </c>
      <c r="H3149" s="1" t="s">
        <v>124</v>
      </c>
      <c r="I3149" s="1" t="s">
        <v>125</v>
      </c>
      <c r="J3149" s="1" t="s">
        <v>9808</v>
      </c>
      <c r="K3149" s="1" t="s">
        <v>9783</v>
      </c>
      <c r="L3149">
        <f>ROUNDUP(IF(B3149&gt;$D$4,0,($D$4-B3149+1)/365),0)</f>
        <v>0</v>
      </c>
      <c r="M3149">
        <f>ROUNDUP(IF(B3149&gt;$D$5,0,($D$5-B3149+1)/365),0)</f>
        <v>1</v>
      </c>
      <c r="N3149" s="28">
        <f>IF(OR(L3149=1,M3149=1),IF(B3149+364&lt;=$D$5,(B3149+364-$D$4+1)/365,IF(B3149&gt;$D$4,($D$5-B3149+1)/365,$D$6/365)),0)</f>
        <v>0.13861158675799617</v>
      </c>
      <c r="O3149" s="28">
        <f>'Data &amp; Parameter'!$E$16*'Data &amp; Parameter'!$E$17*('Data &amp; Parameter'!$E$18+'Data &amp; Parameter'!$E$19)*'Data &amp; Parameter'!$E$20*'Data &amp; Parameter'!$E$37*N3149</f>
        <v>0.48191150752972389</v>
      </c>
      <c r="P3149">
        <f>ROUNDUP(IF(D3149&gt;$D$4,0,($D$4-D3149+1)/365),0)</f>
        <v>0</v>
      </c>
      <c r="Q3149">
        <f>ROUNDUP(IF(D3149&gt;$D$5,0,($D$5-D3149+1)/365),0)</f>
        <v>1</v>
      </c>
      <c r="R3149" s="28">
        <f>IF(OR(P3149=1,Q3149=1),IF(D3149+364&lt;=$D$5,(D3149+364-$D$4+1)/365,IF(D3149&gt;$D$4,($D$5-D3149+1)/365,$D$6/365)),0)</f>
        <v>0.13860993784880632</v>
      </c>
      <c r="S3149" s="28">
        <f>'Data &amp; Parameter'!$E$16*'Data &amp; Parameter'!$E$17*('Data &amp; Parameter'!$E$18+'Data &amp; Parameter'!$E$19)*'Data &amp; Parameter'!$E$20*'Data &amp; Parameter'!$E$37*R3149</f>
        <v>0.48190577475996021</v>
      </c>
      <c r="T3149" s="28">
        <f t="shared" si="49"/>
        <v>0.96381728228968411</v>
      </c>
    </row>
    <row r="3150" spans="1:20" ht="15.75" customHeight="1" x14ac:dyDescent="0.35">
      <c r="A3150">
        <v>3143</v>
      </c>
      <c r="B3150" s="76">
        <v>44251.407743055555</v>
      </c>
      <c r="C3150" s="1" t="s">
        <v>9971</v>
      </c>
      <c r="D3150" s="76">
        <v>44251.408333333333</v>
      </c>
      <c r="E3150" s="1" t="s">
        <v>9972</v>
      </c>
      <c r="F3150" s="1" t="s">
        <v>9973</v>
      </c>
      <c r="G3150" s="1" t="s">
        <v>123</v>
      </c>
      <c r="H3150" s="1" t="s">
        <v>124</v>
      </c>
      <c r="I3150" s="1" t="s">
        <v>125</v>
      </c>
      <c r="J3150" s="1" t="s">
        <v>9830</v>
      </c>
      <c r="K3150" s="1" t="s">
        <v>9831</v>
      </c>
      <c r="L3150">
        <f>ROUNDUP(IF(B3150&gt;$D$4,0,($D$4-B3150+1)/365),0)</f>
        <v>0</v>
      </c>
      <c r="M3150">
        <f>ROUNDUP(IF(B3150&gt;$D$5,0,($D$5-B3150+1)/365),0)</f>
        <v>1</v>
      </c>
      <c r="N3150" s="28">
        <f>IF(OR(L3150=1,M3150=1),IF(B3150+364&lt;=$D$5,(B3150+364-$D$4+1)/365,IF(B3150&gt;$D$4,($D$5-B3150+1)/365,$D$6/365)),0)</f>
        <v>0.13860892313546486</v>
      </c>
      <c r="O3150" s="28">
        <f>'Data &amp; Parameter'!$E$16*'Data &amp; Parameter'!$E$17*('Data &amp; Parameter'!$E$18+'Data &amp; Parameter'!$E$19)*'Data &amp; Parameter'!$E$20*'Data &amp; Parameter'!$E$37*N3150</f>
        <v>0.48190224690166544</v>
      </c>
      <c r="P3150">
        <f>ROUNDUP(IF(D3150&gt;$D$4,0,($D$4-D3150+1)/365),0)</f>
        <v>0</v>
      </c>
      <c r="Q3150">
        <f>ROUNDUP(IF(D3150&gt;$D$5,0,($D$5-D3150+1)/365),0)</f>
        <v>1</v>
      </c>
      <c r="R3150" s="28">
        <f>IF(OR(P3150=1,Q3150=1),IF(D3150+364&lt;=$D$5,(D3150+364-$D$4+1)/365,IF(D3150&gt;$D$4,($D$5-D3150+1)/365,$D$6/365)),0)</f>
        <v>0.1386073059360744</v>
      </c>
      <c r="S3150" s="28">
        <f>'Data &amp; Parameter'!$E$16*'Data &amp; Parameter'!$E$17*('Data &amp; Parameter'!$E$18+'Data &amp; Parameter'!$E$19)*'Data &amp; Parameter'!$E$20*'Data &amp; Parameter'!$E$37*R3150</f>
        <v>0.48189662437749947</v>
      </c>
      <c r="T3150" s="28">
        <f t="shared" si="49"/>
        <v>0.96379887127916497</v>
      </c>
    </row>
    <row r="3151" spans="1:20" ht="15.75" customHeight="1" x14ac:dyDescent="0.35">
      <c r="A3151">
        <v>3144</v>
      </c>
      <c r="B3151" s="76">
        <v>44251.409375000003</v>
      </c>
      <c r="C3151" s="1" t="s">
        <v>9974</v>
      </c>
      <c r="D3151" s="76">
        <v>44251.409861111111</v>
      </c>
      <c r="E3151" s="1" t="s">
        <v>9975</v>
      </c>
      <c r="F3151" s="1" t="s">
        <v>9976</v>
      </c>
      <c r="G3151" s="1" t="s">
        <v>123</v>
      </c>
      <c r="H3151" s="1" t="s">
        <v>124</v>
      </c>
      <c r="I3151" s="1" t="s">
        <v>125</v>
      </c>
      <c r="J3151" s="1" t="s">
        <v>9077</v>
      </c>
      <c r="K3151" s="1" t="s">
        <v>9725</v>
      </c>
      <c r="L3151">
        <f>ROUNDUP(IF(B3151&gt;$D$4,0,($D$4-B3151+1)/365),0)</f>
        <v>0</v>
      </c>
      <c r="M3151">
        <f>ROUNDUP(IF(B3151&gt;$D$5,0,($D$5-B3151+1)/365),0)</f>
        <v>1</v>
      </c>
      <c r="N3151" s="28">
        <f>IF(OR(L3151=1,M3151=1),IF(B3151+364&lt;=$D$5,(B3151+364-$D$4+1)/365,IF(B3151&gt;$D$4,($D$5-B3151+1)/365,$D$6/365)),0)</f>
        <v>0.13860445205478655</v>
      </c>
      <c r="O3151" s="28">
        <f>'Data &amp; Parameter'!$E$16*'Data &amp; Parameter'!$E$17*('Data &amp; Parameter'!$E$18+'Data &amp; Parameter'!$E$19)*'Data &amp; Parameter'!$E$20*'Data &amp; Parameter'!$E$37*N3151</f>
        <v>0.48188670227599334</v>
      </c>
      <c r="P3151">
        <f>ROUNDUP(IF(D3151&gt;$D$4,0,($D$4-D3151+1)/365),0)</f>
        <v>0</v>
      </c>
      <c r="Q3151">
        <f>ROUNDUP(IF(D3151&gt;$D$5,0,($D$5-D3151+1)/365),0)</f>
        <v>1</v>
      </c>
      <c r="R3151" s="28">
        <f>IF(OR(P3151=1,Q3151=1),IF(D3151+364&lt;=$D$5,(D3151+364-$D$4+1)/365,IF(D3151&gt;$D$4,($D$5-D3151+1)/365,$D$6/365)),0)</f>
        <v>0.13860312024353086</v>
      </c>
      <c r="S3151" s="28">
        <f>'Data &amp; Parameter'!$E$16*'Data &amp; Parameter'!$E$17*('Data &amp; Parameter'!$E$18+'Data &amp; Parameter'!$E$19)*'Data &amp; Parameter'!$E$20*'Data &amp; Parameter'!$E$37*R3151</f>
        <v>0.48188207196199878</v>
      </c>
      <c r="T3151" s="28">
        <f t="shared" si="49"/>
        <v>0.96376877423799212</v>
      </c>
    </row>
    <row r="3152" spans="1:20" ht="15.75" customHeight="1" x14ac:dyDescent="0.35">
      <c r="A3152">
        <v>3145</v>
      </c>
      <c r="B3152" s="76">
        <v>44251.410046296296</v>
      </c>
      <c r="C3152" s="1" t="s">
        <v>9977</v>
      </c>
      <c r="D3152" s="76">
        <v>44251.410555555558</v>
      </c>
      <c r="E3152" s="1" t="s">
        <v>9978</v>
      </c>
      <c r="F3152" s="1" t="s">
        <v>9979</v>
      </c>
      <c r="G3152" s="1" t="s">
        <v>123</v>
      </c>
      <c r="H3152" s="1" t="s">
        <v>124</v>
      </c>
      <c r="I3152" s="1" t="s">
        <v>125</v>
      </c>
      <c r="J3152" s="1" t="s">
        <v>9767</v>
      </c>
      <c r="K3152" s="1" t="s">
        <v>9767</v>
      </c>
      <c r="L3152">
        <f>ROUNDUP(IF(B3152&gt;$D$4,0,($D$4-B3152+1)/365),0)</f>
        <v>0</v>
      </c>
      <c r="M3152">
        <f>ROUNDUP(IF(B3152&gt;$D$5,0,($D$5-B3152+1)/365),0)</f>
        <v>1</v>
      </c>
      <c r="N3152" s="28">
        <f>IF(OR(L3152=1,M3152=1),IF(B3152+364&lt;=$D$5,(B3152+364-$D$4+1)/365,IF(B3152&gt;$D$4,($D$5-B3152+1)/365,$D$6/365)),0)</f>
        <v>0.1386026128868601</v>
      </c>
      <c r="O3152" s="28">
        <f>'Data &amp; Parameter'!$E$16*'Data &amp; Parameter'!$E$17*('Data &amp; Parameter'!$E$18+'Data &amp; Parameter'!$E$19)*'Data &amp; Parameter'!$E$20*'Data &amp; Parameter'!$E$37*N3152</f>
        <v>0.48188030803285126</v>
      </c>
      <c r="P3152">
        <f>ROUNDUP(IF(D3152&gt;$D$4,0,($D$4-D3152+1)/365),0)</f>
        <v>0</v>
      </c>
      <c r="Q3152">
        <f>ROUNDUP(IF(D3152&gt;$D$5,0,($D$5-D3152+1)/365),0)</f>
        <v>1</v>
      </c>
      <c r="R3152" s="28">
        <f>IF(OR(P3152=1,Q3152=1),IF(D3152+364&lt;=$D$5,(D3152+364-$D$4+1)/365,IF(D3152&gt;$D$4,($D$5-D3152+1)/365,$D$6/365)),0)</f>
        <v>0.13860121765600561</v>
      </c>
      <c r="S3152" s="28">
        <f>'Data &amp; Parameter'!$E$16*'Data &amp; Parameter'!$E$17*('Data &amp; Parameter'!$E$18+'Data &amp; Parameter'!$E$19)*'Data &amp; Parameter'!$E$20*'Data &amp; Parameter'!$E$37*R3152</f>
        <v>0.48187545722766129</v>
      </c>
      <c r="T3152" s="28">
        <f t="shared" si="49"/>
        <v>0.96375576526051254</v>
      </c>
    </row>
    <row r="3153" spans="1:20" ht="15.75" customHeight="1" x14ac:dyDescent="0.35">
      <c r="A3153">
        <v>3146</v>
      </c>
      <c r="B3153" s="76">
        <v>44251.410381944443</v>
      </c>
      <c r="C3153" s="1" t="s">
        <v>9980</v>
      </c>
      <c r="D3153" s="76">
        <v>44251.411516203705</v>
      </c>
      <c r="E3153" s="1" t="s">
        <v>9981</v>
      </c>
      <c r="F3153" s="1" t="s">
        <v>9982</v>
      </c>
      <c r="G3153" s="1" t="s">
        <v>123</v>
      </c>
      <c r="H3153" s="1" t="s">
        <v>124</v>
      </c>
      <c r="I3153" s="1" t="s">
        <v>125</v>
      </c>
      <c r="J3153" s="1" t="s">
        <v>9077</v>
      </c>
      <c r="K3153" s="1" t="s">
        <v>9983</v>
      </c>
      <c r="L3153">
        <f>ROUNDUP(IF(B3153&gt;$D$4,0,($D$4-B3153+1)/365),0)</f>
        <v>0</v>
      </c>
      <c r="M3153">
        <f>ROUNDUP(IF(B3153&gt;$D$5,0,($D$5-B3153+1)/365),0)</f>
        <v>1</v>
      </c>
      <c r="N3153" s="28">
        <f>IF(OR(L3153=1,M3153=1),IF(B3153+364&lt;=$D$5,(B3153+364-$D$4+1)/365,IF(B3153&gt;$D$4,($D$5-B3153+1)/365,$D$6/365)),0)</f>
        <v>0.1386016933028969</v>
      </c>
      <c r="O3153" s="28">
        <f>'Data &amp; Parameter'!$E$16*'Data &amp; Parameter'!$E$17*('Data &amp; Parameter'!$E$18+'Data &amp; Parameter'!$E$19)*'Data &amp; Parameter'!$E$20*'Data &amp; Parameter'!$E$37*N3153</f>
        <v>0.48187711091128033</v>
      </c>
      <c r="P3153">
        <f>ROUNDUP(IF(D3153&gt;$D$4,0,($D$4-D3153+1)/365),0)</f>
        <v>0</v>
      </c>
      <c r="Q3153">
        <f>ROUNDUP(IF(D3153&gt;$D$5,0,($D$5-D3153+1)/365),0)</f>
        <v>1</v>
      </c>
      <c r="R3153" s="28">
        <f>IF(OR(P3153=1,Q3153=1),IF(D3153+364&lt;=$D$5,(D3153+364-$D$4+1)/365,IF(D3153&gt;$D$4,($D$5-D3153+1)/365,$D$6/365)),0)</f>
        <v>0.13859858574327369</v>
      </c>
      <c r="S3153" s="28">
        <f>'Data &amp; Parameter'!$E$16*'Data &amp; Parameter'!$E$17*('Data &amp; Parameter'!$E$18+'Data &amp; Parameter'!$E$19)*'Data &amp; Parameter'!$E$20*'Data &amp; Parameter'!$E$37*R3153</f>
        <v>0.48186630684520054</v>
      </c>
      <c r="T3153" s="28">
        <f t="shared" si="49"/>
        <v>0.96374341775648087</v>
      </c>
    </row>
    <row r="3154" spans="1:20" ht="15.75" customHeight="1" x14ac:dyDescent="0.35">
      <c r="A3154">
        <v>3147</v>
      </c>
      <c r="B3154" s="76">
        <v>44251.410439814819</v>
      </c>
      <c r="C3154" s="1" t="s">
        <v>9984</v>
      </c>
      <c r="D3154" s="76">
        <v>44251.411481481482</v>
      </c>
      <c r="E3154" s="1" t="s">
        <v>9985</v>
      </c>
      <c r="F3154" s="1" t="s">
        <v>9986</v>
      </c>
      <c r="G3154" s="1" t="s">
        <v>123</v>
      </c>
      <c r="H3154" s="1" t="s">
        <v>124</v>
      </c>
      <c r="I3154" s="1" t="s">
        <v>125</v>
      </c>
      <c r="J3154" s="1" t="s">
        <v>9830</v>
      </c>
      <c r="K3154" s="1" t="s">
        <v>9831</v>
      </c>
      <c r="L3154">
        <f>ROUNDUP(IF(B3154&gt;$D$4,0,($D$4-B3154+1)/365),0)</f>
        <v>0</v>
      </c>
      <c r="M3154">
        <f>ROUNDUP(IF(B3154&gt;$D$5,0,($D$5-B3154+1)/365),0)</f>
        <v>1</v>
      </c>
      <c r="N3154" s="28">
        <f>IF(OR(L3154=1,M3154=1),IF(B3154+364&lt;=$D$5,(B3154+364-$D$4+1)/365,IF(B3154&gt;$D$4,($D$5-B3154+1)/365,$D$6/365)),0)</f>
        <v>0.13860153475391984</v>
      </c>
      <c r="O3154" s="28">
        <f>'Data &amp; Parameter'!$E$16*'Data &amp; Parameter'!$E$17*('Data &amp; Parameter'!$E$18+'Data &amp; Parameter'!$E$19)*'Data &amp; Parameter'!$E$20*'Data &amp; Parameter'!$E$37*N3154</f>
        <v>0.48187655968336113</v>
      </c>
      <c r="P3154">
        <f>ROUNDUP(IF(D3154&gt;$D$4,0,($D$4-D3154+1)/365),0)</f>
        <v>0</v>
      </c>
      <c r="Q3154">
        <f>ROUNDUP(IF(D3154&gt;$D$5,0,($D$5-D3154+1)/365),0)</f>
        <v>1</v>
      </c>
      <c r="R3154" s="28">
        <f>IF(OR(P3154=1,Q3154=1),IF(D3154+364&lt;=$D$5,(D3154+364-$D$4+1)/365,IF(D3154&gt;$D$4,($D$5-D3154+1)/365,$D$6/365)),0)</f>
        <v>0.13859868087265195</v>
      </c>
      <c r="S3154" s="28">
        <f>'Data &amp; Parameter'!$E$16*'Data &amp; Parameter'!$E$17*('Data &amp; Parameter'!$E$18+'Data &amp; Parameter'!$E$19)*'Data &amp; Parameter'!$E$20*'Data &amp; Parameter'!$E$37*R3154</f>
        <v>0.48186663758192438</v>
      </c>
      <c r="T3154" s="28">
        <f t="shared" si="49"/>
        <v>0.96374319726528546</v>
      </c>
    </row>
    <row r="3155" spans="1:20" ht="15.75" customHeight="1" x14ac:dyDescent="0.35">
      <c r="A3155">
        <v>3148</v>
      </c>
      <c r="B3155" s="76">
        <v>44251.411446759259</v>
      </c>
      <c r="C3155" s="1" t="s">
        <v>9987</v>
      </c>
      <c r="D3155" s="76">
        <v>44251.412442129629</v>
      </c>
      <c r="E3155" s="1" t="s">
        <v>9988</v>
      </c>
      <c r="F3155" s="1" t="s">
        <v>9989</v>
      </c>
      <c r="G3155" s="1" t="s">
        <v>123</v>
      </c>
      <c r="H3155" s="1" t="s">
        <v>124</v>
      </c>
      <c r="I3155" s="1" t="s">
        <v>125</v>
      </c>
      <c r="J3155" s="1" t="s">
        <v>9808</v>
      </c>
      <c r="K3155" s="1" t="s">
        <v>9783</v>
      </c>
      <c r="L3155">
        <f>ROUNDUP(IF(B3155&gt;$D$4,0,($D$4-B3155+1)/365),0)</f>
        <v>0</v>
      </c>
      <c r="M3155">
        <f>ROUNDUP(IF(B3155&gt;$D$5,0,($D$5-B3155+1)/365),0)</f>
        <v>1</v>
      </c>
      <c r="N3155" s="28">
        <f>IF(OR(L3155=1,M3155=1),IF(B3155+364&lt;=$D$5,(B3155+364-$D$4+1)/365,IF(B3155&gt;$D$4,($D$5-B3155+1)/365,$D$6/365)),0)</f>
        <v>0.13859877600203019</v>
      </c>
      <c r="O3155" s="28">
        <f>'Data &amp; Parameter'!$E$16*'Data &amp; Parameter'!$E$17*('Data &amp; Parameter'!$E$18+'Data &amp; Parameter'!$E$19)*'Data &amp; Parameter'!$E$20*'Data &amp; Parameter'!$E$37*N3155</f>
        <v>0.48186696831864811</v>
      </c>
      <c r="P3155">
        <f>ROUNDUP(IF(D3155&gt;$D$4,0,($D$4-D3155+1)/365),0)</f>
        <v>0</v>
      </c>
      <c r="Q3155">
        <f>ROUNDUP(IF(D3155&gt;$D$5,0,($D$5-D3155+1)/365),0)</f>
        <v>1</v>
      </c>
      <c r="R3155" s="28">
        <f>IF(OR(P3155=1,Q3155=1),IF(D3155+364&lt;=$D$5,(D3155+364-$D$4+1)/365,IF(D3155&gt;$D$4,($D$5-D3155+1)/365,$D$6/365)),0)</f>
        <v>0.13859604895992</v>
      </c>
      <c r="S3155" s="28">
        <f>'Data &amp; Parameter'!$E$16*'Data &amp; Parameter'!$E$17*('Data &amp; Parameter'!$E$18+'Data &amp; Parameter'!$E$19)*'Data &amp; Parameter'!$E$20*'Data &amp; Parameter'!$E$37*R3155</f>
        <v>0.48185748719946353</v>
      </c>
      <c r="T3155" s="28">
        <f t="shared" si="49"/>
        <v>0.9637244555181117</v>
      </c>
    </row>
    <row r="3156" spans="1:20" ht="15.75" customHeight="1" x14ac:dyDescent="0.35">
      <c r="A3156">
        <v>3149</v>
      </c>
      <c r="B3156" s="76">
        <v>44251.41270833333</v>
      </c>
      <c r="C3156" s="1" t="s">
        <v>9990</v>
      </c>
      <c r="D3156" s="76">
        <v>44251.413206018522</v>
      </c>
      <c r="E3156" s="1" t="s">
        <v>9991</v>
      </c>
      <c r="F3156" s="1" t="s">
        <v>9992</v>
      </c>
      <c r="G3156" s="1" t="s">
        <v>123</v>
      </c>
      <c r="H3156" s="1" t="s">
        <v>124</v>
      </c>
      <c r="I3156" s="1" t="s">
        <v>125</v>
      </c>
      <c r="J3156" s="1" t="s">
        <v>9077</v>
      </c>
      <c r="K3156" s="1" t="s">
        <v>9077</v>
      </c>
      <c r="L3156">
        <f>ROUNDUP(IF(B3156&gt;$D$4,0,($D$4-B3156+1)/365),0)</f>
        <v>0</v>
      </c>
      <c r="M3156">
        <f>ROUNDUP(IF(B3156&gt;$D$5,0,($D$5-B3156+1)/365),0)</f>
        <v>1</v>
      </c>
      <c r="N3156" s="28">
        <f>IF(OR(L3156=1,M3156=1),IF(B3156+364&lt;=$D$5,(B3156+364-$D$4+1)/365,IF(B3156&gt;$D$4,($D$5-B3156+1)/365,$D$6/365)),0)</f>
        <v>0.1385953196347133</v>
      </c>
      <c r="O3156" s="28">
        <f>'Data &amp; Parameter'!$E$16*'Data &amp; Parameter'!$E$17*('Data &amp; Parameter'!$E$18+'Data &amp; Parameter'!$E$19)*'Data &amp; Parameter'!$E$20*'Data &amp; Parameter'!$E$37*N3156</f>
        <v>0.48185495155134017</v>
      </c>
      <c r="P3156">
        <f>ROUNDUP(IF(D3156&gt;$D$4,0,($D$4-D3156+1)/365),0)</f>
        <v>0</v>
      </c>
      <c r="Q3156">
        <f>ROUNDUP(IF(D3156&gt;$D$5,0,($D$5-D3156+1)/365),0)</f>
        <v>1</v>
      </c>
      <c r="R3156" s="28">
        <f>IF(OR(P3156=1,Q3156=1),IF(D3156+364&lt;=$D$5,(D3156+364-$D$4+1)/365,IF(D3156&gt;$D$4,($D$5-D3156+1)/365,$D$6/365)),0)</f>
        <v>0.13859395611363826</v>
      </c>
      <c r="S3156" s="28">
        <f>'Data &amp; Parameter'!$E$16*'Data &amp; Parameter'!$E$17*('Data &amp; Parameter'!$E$18+'Data &amp; Parameter'!$E$19)*'Data &amp; Parameter'!$E$20*'Data &amp; Parameter'!$E$37*R3156</f>
        <v>0.48185021099167846</v>
      </c>
      <c r="T3156" s="28">
        <f t="shared" si="49"/>
        <v>0.96370516254301863</v>
      </c>
    </row>
    <row r="3157" spans="1:20" ht="15.75" customHeight="1" x14ac:dyDescent="0.35">
      <c r="A3157">
        <v>3150</v>
      </c>
      <c r="B3157" s="76">
        <v>44251.413530092592</v>
      </c>
      <c r="C3157" s="1" t="s">
        <v>9993</v>
      </c>
      <c r="D3157" s="76">
        <v>44251.414282407408</v>
      </c>
      <c r="E3157" s="1" t="s">
        <v>9994</v>
      </c>
      <c r="F3157" s="1" t="s">
        <v>9995</v>
      </c>
      <c r="G3157" s="1" t="s">
        <v>123</v>
      </c>
      <c r="H3157" s="1" t="s">
        <v>124</v>
      </c>
      <c r="I3157" s="1" t="s">
        <v>125</v>
      </c>
      <c r="J3157" s="1" t="s">
        <v>9830</v>
      </c>
      <c r="K3157" s="1" t="s">
        <v>9831</v>
      </c>
      <c r="L3157">
        <f>ROUNDUP(IF(B3157&gt;$D$4,0,($D$4-B3157+1)/365),0)</f>
        <v>0</v>
      </c>
      <c r="M3157">
        <f>ROUNDUP(IF(B3157&gt;$D$5,0,($D$5-B3157+1)/365),0)</f>
        <v>1</v>
      </c>
      <c r="N3157" s="28">
        <f>IF(OR(L3157=1,M3157=1),IF(B3157+364&lt;=$D$5,(B3157+364-$D$4+1)/365,IF(B3157&gt;$D$4,($D$5-B3157+1)/365,$D$6/365)),0)</f>
        <v>0.13859306823947445</v>
      </c>
      <c r="O3157" s="28">
        <f>'Data &amp; Parameter'!$E$16*'Data &amp; Parameter'!$E$17*('Data &amp; Parameter'!$E$18+'Data &amp; Parameter'!$E$19)*'Data &amp; Parameter'!$E$20*'Data &amp; Parameter'!$E$37*N3157</f>
        <v>0.48184712411570524</v>
      </c>
      <c r="P3157">
        <f>ROUNDUP(IF(D3157&gt;$D$4,0,($D$4-D3157+1)/365),0)</f>
        <v>0</v>
      </c>
      <c r="Q3157">
        <f>ROUNDUP(IF(D3157&gt;$D$5,0,($D$5-D3157+1)/365),0)</f>
        <v>1</v>
      </c>
      <c r="R3157" s="28">
        <f>IF(OR(P3157=1,Q3157=1),IF(D3157+364&lt;=$D$5,(D3157+364-$D$4+1)/365,IF(D3157&gt;$D$4,($D$5-D3157+1)/365,$D$6/365)),0)</f>
        <v>0.1385910071029921</v>
      </c>
      <c r="S3157" s="28">
        <f>'Data &amp; Parameter'!$E$16*'Data &amp; Parameter'!$E$17*('Data &amp; Parameter'!$E$18+'Data &amp; Parameter'!$E$19)*'Data &amp; Parameter'!$E$20*'Data &amp; Parameter'!$E$37*R3157</f>
        <v>0.48183995815351793</v>
      </c>
      <c r="T3157" s="28">
        <f t="shared" si="49"/>
        <v>0.96368708226922317</v>
      </c>
    </row>
    <row r="3158" spans="1:20" ht="15.75" customHeight="1" x14ac:dyDescent="0.35">
      <c r="A3158">
        <v>3151</v>
      </c>
      <c r="B3158" s="76">
        <v>44251.414502314816</v>
      </c>
      <c r="C3158" s="1" t="s">
        <v>9996</v>
      </c>
      <c r="D3158" s="76">
        <v>44251.415474537032</v>
      </c>
      <c r="E3158" s="1" t="s">
        <v>9997</v>
      </c>
      <c r="F3158" s="1" t="s">
        <v>9998</v>
      </c>
      <c r="G3158" s="1" t="s">
        <v>123</v>
      </c>
      <c r="H3158" s="1" t="s">
        <v>124</v>
      </c>
      <c r="I3158" s="1" t="s">
        <v>125</v>
      </c>
      <c r="J3158" s="1" t="s">
        <v>9077</v>
      </c>
      <c r="K3158" s="1" t="s">
        <v>9077</v>
      </c>
      <c r="L3158">
        <f>ROUNDUP(IF(B3158&gt;$D$4,0,($D$4-B3158+1)/365),0)</f>
        <v>0</v>
      </c>
      <c r="M3158">
        <f>ROUNDUP(IF(B3158&gt;$D$5,0,($D$5-B3158+1)/365),0)</f>
        <v>1</v>
      </c>
      <c r="N3158" s="28">
        <f>IF(OR(L3158=1,M3158=1),IF(B3158+364&lt;=$D$5,(B3158+364-$D$4+1)/365,IF(B3158&gt;$D$4,($D$5-B3158+1)/365,$D$6/365)),0)</f>
        <v>0.13859040461694311</v>
      </c>
      <c r="O3158" s="28">
        <f>'Data &amp; Parameter'!$E$16*'Data &amp; Parameter'!$E$17*('Data &amp; Parameter'!$E$18+'Data &amp; Parameter'!$E$19)*'Data &amp; Parameter'!$E$20*'Data &amp; Parameter'!$E$37*N3158</f>
        <v>0.48183786348764673</v>
      </c>
      <c r="P3158">
        <f>ROUNDUP(IF(D3158&gt;$D$4,0,($D$4-D3158+1)/365),0)</f>
        <v>0</v>
      </c>
      <c r="Q3158">
        <f>ROUNDUP(IF(D3158&gt;$D$5,0,($D$5-D3158+1)/365),0)</f>
        <v>1</v>
      </c>
      <c r="R3158" s="28">
        <f>IF(OR(P3158=1,Q3158=1),IF(D3158+364&lt;=$D$5,(D3158+364-$D$4+1)/365,IF(D3158&gt;$D$4,($D$5-D3158+1)/365,$D$6/365)),0)</f>
        <v>0.13858774099443172</v>
      </c>
      <c r="S3158" s="28">
        <f>'Data &amp; Parameter'!$E$16*'Data &amp; Parameter'!$E$17*('Data &amp; Parameter'!$E$18+'Data &amp; Parameter'!$E$19)*'Data &amp; Parameter'!$E$20*'Data &amp; Parameter'!$E$37*R3158</f>
        <v>0.48182860285965756</v>
      </c>
      <c r="T3158" s="28">
        <f t="shared" si="49"/>
        <v>0.96366646634730424</v>
      </c>
    </row>
    <row r="3159" spans="1:20" ht="15.75" customHeight="1" x14ac:dyDescent="0.35">
      <c r="A3159">
        <v>3152</v>
      </c>
      <c r="B3159" s="76">
        <v>44251.41541666667</v>
      </c>
      <c r="C3159" s="1" t="s">
        <v>9999</v>
      </c>
      <c r="D3159" s="76">
        <v>44251.415995370371</v>
      </c>
      <c r="E3159" s="1" t="s">
        <v>10000</v>
      </c>
      <c r="F3159" s="1" t="s">
        <v>10001</v>
      </c>
      <c r="G3159" s="1" t="s">
        <v>123</v>
      </c>
      <c r="H3159" s="1" t="s">
        <v>124</v>
      </c>
      <c r="I3159" s="1" t="s">
        <v>125</v>
      </c>
      <c r="J3159" s="1" t="s">
        <v>9077</v>
      </c>
      <c r="K3159" s="1" t="s">
        <v>9077</v>
      </c>
      <c r="L3159">
        <f>ROUNDUP(IF(B3159&gt;$D$4,0,($D$4-B3159+1)/365),0)</f>
        <v>0</v>
      </c>
      <c r="M3159">
        <f>ROUNDUP(IF(B3159&gt;$D$5,0,($D$5-B3159+1)/365),0)</f>
        <v>1</v>
      </c>
      <c r="N3159" s="28">
        <f>IF(OR(L3159=1,M3159=1),IF(B3159+364&lt;=$D$5,(B3159+364-$D$4+1)/365,IF(B3159&gt;$D$4,($D$5-B3159+1)/365,$D$6/365)),0)</f>
        <v>0.13858789954336889</v>
      </c>
      <c r="O3159" s="28">
        <f>'Data &amp; Parameter'!$E$16*'Data &amp; Parameter'!$E$17*('Data &amp; Parameter'!$E$18+'Data &amp; Parameter'!$E$19)*'Data &amp; Parameter'!$E$20*'Data &amp; Parameter'!$E$37*N3159</f>
        <v>0.48182915408743809</v>
      </c>
      <c r="P3159">
        <f>ROUNDUP(IF(D3159&gt;$D$4,0,($D$4-D3159+1)/365),0)</f>
        <v>0</v>
      </c>
      <c r="Q3159">
        <f>ROUNDUP(IF(D3159&gt;$D$5,0,($D$5-D3159+1)/365),0)</f>
        <v>1</v>
      </c>
      <c r="R3159" s="28">
        <f>IF(OR(P3159=1,Q3159=1),IF(D3159+364&lt;=$D$5,(D3159+364-$D$4+1)/365,IF(D3159&gt;$D$4,($D$5-D3159+1)/365,$D$6/365)),0)</f>
        <v>0.13858631405377783</v>
      </c>
      <c r="S3159" s="28">
        <f>'Data &amp; Parameter'!$E$16*'Data &amp; Parameter'!$E$17*('Data &amp; Parameter'!$E$18+'Data &amp; Parameter'!$E$19)*'Data &amp; Parameter'!$E$20*'Data &amp; Parameter'!$E$37*R3159</f>
        <v>0.48182364180886983</v>
      </c>
      <c r="T3159" s="28">
        <f t="shared" si="49"/>
        <v>0.96365279589630792</v>
      </c>
    </row>
    <row r="3160" spans="1:20" ht="15.75" customHeight="1" x14ac:dyDescent="0.35">
      <c r="A3160">
        <v>3153</v>
      </c>
      <c r="B3160" s="76">
        <v>44251.415810185186</v>
      </c>
      <c r="C3160" s="1" t="s">
        <v>10002</v>
      </c>
      <c r="D3160" s="76">
        <v>44251.416354166664</v>
      </c>
      <c r="E3160" s="1" t="s">
        <v>10003</v>
      </c>
      <c r="F3160" s="1" t="s">
        <v>10004</v>
      </c>
      <c r="G3160" s="1" t="s">
        <v>123</v>
      </c>
      <c r="H3160" s="1" t="s">
        <v>124</v>
      </c>
      <c r="I3160" s="1" t="s">
        <v>125</v>
      </c>
      <c r="J3160" s="1" t="s">
        <v>9762</v>
      </c>
      <c r="K3160" s="1" t="s">
        <v>9763</v>
      </c>
      <c r="L3160">
        <f>ROUNDUP(IF(B3160&gt;$D$4,0,($D$4-B3160+1)/365),0)</f>
        <v>0</v>
      </c>
      <c r="M3160">
        <f>ROUNDUP(IF(B3160&gt;$D$5,0,($D$5-B3160+1)/365),0)</f>
        <v>1</v>
      </c>
      <c r="N3160" s="28">
        <f>IF(OR(L3160=1,M3160=1),IF(B3160+364&lt;=$D$5,(B3160+364-$D$4+1)/365,IF(B3160&gt;$D$4,($D$5-B3160+1)/365,$D$6/365)),0)</f>
        <v>0.13858682141044856</v>
      </c>
      <c r="O3160" s="28">
        <f>'Data &amp; Parameter'!$E$16*'Data &amp; Parameter'!$E$17*('Data &amp; Parameter'!$E$18+'Data &amp; Parameter'!$E$19)*'Data &amp; Parameter'!$E$20*'Data &amp; Parameter'!$E$37*N3160</f>
        <v>0.48182540573801724</v>
      </c>
      <c r="P3160">
        <f>ROUNDUP(IF(D3160&gt;$D$4,0,($D$4-D3160+1)/365),0)</f>
        <v>0</v>
      </c>
      <c r="Q3160">
        <f>ROUNDUP(IF(D3160&gt;$D$5,0,($D$5-D3160+1)/365),0)</f>
        <v>1</v>
      </c>
      <c r="R3160" s="28">
        <f>IF(OR(P3160=1,Q3160=1),IF(D3160+364&lt;=$D$5,(D3160+364-$D$4+1)/365,IF(D3160&gt;$D$4,($D$5-D3160+1)/365,$D$6/365)),0)</f>
        <v>0.13858533105023577</v>
      </c>
      <c r="S3160" s="28">
        <f>'Data &amp; Parameter'!$E$16*'Data &amp; Parameter'!$E$17*('Data &amp; Parameter'!$E$18+'Data &amp; Parameter'!$E$19)*'Data &amp; Parameter'!$E$20*'Data &amp; Parameter'!$E$37*R3160</f>
        <v>0.48182022419617276</v>
      </c>
      <c r="T3160" s="28">
        <f t="shared" si="49"/>
        <v>0.96364562993419001</v>
      </c>
    </row>
    <row r="3161" spans="1:20" ht="15.75" customHeight="1" x14ac:dyDescent="0.35">
      <c r="A3161">
        <v>3154</v>
      </c>
      <c r="B3161" s="76">
        <v>44251.416006944448</v>
      </c>
      <c r="C3161" s="1" t="s">
        <v>10005</v>
      </c>
      <c r="D3161" s="76">
        <v>44251.417962962965</v>
      </c>
      <c r="E3161" s="1" t="s">
        <v>10006</v>
      </c>
      <c r="F3161" s="1" t="s">
        <v>10007</v>
      </c>
      <c r="G3161" s="1" t="s">
        <v>123</v>
      </c>
      <c r="H3161" s="1" t="s">
        <v>124</v>
      </c>
      <c r="I3161" s="1" t="s">
        <v>125</v>
      </c>
      <c r="J3161" s="1" t="s">
        <v>9767</v>
      </c>
      <c r="K3161" s="1" t="s">
        <v>9767</v>
      </c>
      <c r="L3161">
        <f>ROUNDUP(IF(B3161&gt;$D$4,0,($D$4-B3161+1)/365),0)</f>
        <v>0</v>
      </c>
      <c r="M3161">
        <f>ROUNDUP(IF(B3161&gt;$D$5,0,($D$5-B3161+1)/365),0)</f>
        <v>1</v>
      </c>
      <c r="N3161" s="28">
        <f>IF(OR(L3161=1,M3161=1),IF(B3161+364&lt;=$D$5,(B3161+364-$D$4+1)/365,IF(B3161&gt;$D$4,($D$5-B3161+1)/365,$D$6/365)),0)</f>
        <v>0.13858628234397843</v>
      </c>
      <c r="O3161" s="28">
        <f>'Data &amp; Parameter'!$E$16*'Data &amp; Parameter'!$E$17*('Data &amp; Parameter'!$E$18+'Data &amp; Parameter'!$E$19)*'Data &amp; Parameter'!$E$20*'Data &amp; Parameter'!$E$37*N3161</f>
        <v>0.48182353156327212</v>
      </c>
      <c r="P3161">
        <f>ROUNDUP(IF(D3161&gt;$D$4,0,($D$4-D3161+1)/365),0)</f>
        <v>0</v>
      </c>
      <c r="Q3161">
        <f>ROUNDUP(IF(D3161&gt;$D$5,0,($D$5-D3161+1)/365),0)</f>
        <v>1</v>
      </c>
      <c r="R3161" s="28">
        <f>IF(OR(P3161=1,Q3161=1),IF(D3161+364&lt;=$D$5,(D3161+364-$D$4+1)/365,IF(D3161&gt;$D$4,($D$5-D3161+1)/365,$D$6/365)),0)</f>
        <v>0.1385809233891363</v>
      </c>
      <c r="S3161" s="28">
        <f>'Data &amp; Parameter'!$E$16*'Data &amp; Parameter'!$E$17*('Data &amp; Parameter'!$E$18+'Data &amp; Parameter'!$E$19)*'Data &amp; Parameter'!$E$20*'Data &amp; Parameter'!$E$37*R3161</f>
        <v>0.48180490006162674</v>
      </c>
      <c r="T3161" s="28">
        <f t="shared" si="49"/>
        <v>0.96362843162489886</v>
      </c>
    </row>
    <row r="3162" spans="1:20" ht="15.75" customHeight="1" x14ac:dyDescent="0.35">
      <c r="A3162">
        <v>3155</v>
      </c>
      <c r="B3162" s="76">
        <v>44251.416319444441</v>
      </c>
      <c r="C3162" s="1" t="s">
        <v>10008</v>
      </c>
      <c r="D3162" s="76">
        <v>44251.416979166665</v>
      </c>
      <c r="E3162" s="1" t="s">
        <v>10009</v>
      </c>
      <c r="F3162" s="1" t="s">
        <v>10010</v>
      </c>
      <c r="G3162" s="1" t="s">
        <v>123</v>
      </c>
      <c r="H3162" s="1" t="s">
        <v>124</v>
      </c>
      <c r="I3162" s="1" t="s">
        <v>125</v>
      </c>
      <c r="J3162" s="1" t="s">
        <v>9830</v>
      </c>
      <c r="K3162" s="1" t="s">
        <v>9831</v>
      </c>
      <c r="L3162">
        <f>ROUNDUP(IF(B3162&gt;$D$4,0,($D$4-B3162+1)/365),0)</f>
        <v>0</v>
      </c>
      <c r="M3162">
        <f>ROUNDUP(IF(B3162&gt;$D$5,0,($D$5-B3162+1)/365),0)</f>
        <v>1</v>
      </c>
      <c r="N3162" s="28">
        <f>IF(OR(L3162=1,M3162=1),IF(B3162+364&lt;=$D$5,(B3162+364-$D$4+1)/365,IF(B3162&gt;$D$4,($D$5-B3162+1)/365,$D$6/365)),0)</f>
        <v>0.138585426179614</v>
      </c>
      <c r="O3162" s="28">
        <f>'Data &amp; Parameter'!$E$16*'Data &amp; Parameter'!$E$17*('Data &amp; Parameter'!$E$18+'Data &amp; Parameter'!$E$19)*'Data &amp; Parameter'!$E$20*'Data &amp; Parameter'!$E$37*N3162</f>
        <v>0.48182055493289649</v>
      </c>
      <c r="P3162">
        <f>ROUNDUP(IF(D3162&gt;$D$4,0,($D$4-D3162+1)/365),0)</f>
        <v>0</v>
      </c>
      <c r="Q3162">
        <f>ROUNDUP(IF(D3162&gt;$D$5,0,($D$5-D3162+1)/365),0)</f>
        <v>1</v>
      </c>
      <c r="R3162" s="28">
        <f>IF(OR(P3162=1,Q3162=1),IF(D3162+364&lt;=$D$5,(D3162+364-$D$4+1)/365,IF(D3162&gt;$D$4,($D$5-D3162+1)/365,$D$6/365)),0)</f>
        <v>0.13858361872146704</v>
      </c>
      <c r="S3162" s="28">
        <f>'Data &amp; Parameter'!$E$16*'Data &amp; Parameter'!$E$17*('Data &amp; Parameter'!$E$18+'Data &amp; Parameter'!$E$19)*'Data &amp; Parameter'!$E$20*'Data &amp; Parameter'!$E$37*R3162</f>
        <v>0.48181427093528295</v>
      </c>
      <c r="T3162" s="28">
        <f t="shared" si="49"/>
        <v>0.9636348258681795</v>
      </c>
    </row>
    <row r="3163" spans="1:20" ht="15.75" customHeight="1" x14ac:dyDescent="0.35">
      <c r="A3163">
        <v>3156</v>
      </c>
      <c r="B3163" s="76">
        <v>44251.419641203705</v>
      </c>
      <c r="C3163" s="1" t="s">
        <v>10011</v>
      </c>
      <c r="D3163" s="76">
        <v>44251.420115740737</v>
      </c>
      <c r="E3163" s="1" t="s">
        <v>10012</v>
      </c>
      <c r="F3163" s="1" t="s">
        <v>10013</v>
      </c>
      <c r="G3163" s="1" t="s">
        <v>123</v>
      </c>
      <c r="H3163" s="1" t="s">
        <v>124</v>
      </c>
      <c r="I3163" s="1" t="s">
        <v>125</v>
      </c>
      <c r="J3163" s="1" t="s">
        <v>9830</v>
      </c>
      <c r="K3163" s="1" t="s">
        <v>9831</v>
      </c>
      <c r="L3163">
        <f>ROUNDUP(IF(B3163&gt;$D$4,0,($D$4-B3163+1)/365),0)</f>
        <v>0</v>
      </c>
      <c r="M3163">
        <f>ROUNDUP(IF(B3163&gt;$D$5,0,($D$5-B3163+1)/365),0)</f>
        <v>1</v>
      </c>
      <c r="N3163" s="28">
        <f>IF(OR(L3163=1,M3163=1),IF(B3163+364&lt;=$D$5,(B3163+364-$D$4+1)/365,IF(B3163&gt;$D$4,($D$5-B3163+1)/365,$D$6/365)),0)</f>
        <v>0.13857632546930029</v>
      </c>
      <c r="O3163" s="28">
        <f>'Data &amp; Parameter'!$E$16*'Data &amp; Parameter'!$E$17*('Data &amp; Parameter'!$E$18+'Data &amp; Parameter'!$E$19)*'Data &amp; Parameter'!$E$20*'Data &amp; Parameter'!$E$37*N3163</f>
        <v>0.48178891445370248</v>
      </c>
      <c r="P3163">
        <f>ROUNDUP(IF(D3163&gt;$D$4,0,($D$4-D3163+1)/365),0)</f>
        <v>0</v>
      </c>
      <c r="Q3163">
        <f>ROUNDUP(IF(D3163&gt;$D$5,0,($D$5-D3163+1)/365),0)</f>
        <v>1</v>
      </c>
      <c r="R3163" s="28">
        <f>IF(OR(P3163=1,Q3163=1),IF(D3163+364&lt;=$D$5,(D3163+364-$D$4+1)/365,IF(D3163&gt;$D$4,($D$5-D3163+1)/365,$D$6/365)),0)</f>
        <v>0.138575025367844</v>
      </c>
      <c r="S3163" s="28">
        <f>'Data &amp; Parameter'!$E$16*'Data &amp; Parameter'!$E$17*('Data &amp; Parameter'!$E$18+'Data &amp; Parameter'!$E$19)*'Data &amp; Parameter'!$E$20*'Data &amp; Parameter'!$E$37*R3163</f>
        <v>0.48178439438530557</v>
      </c>
      <c r="T3163" s="28">
        <f t="shared" si="49"/>
        <v>0.96357330883900805</v>
      </c>
    </row>
    <row r="3164" spans="1:20" ht="15.75" customHeight="1" x14ac:dyDescent="0.35">
      <c r="A3164">
        <v>3157</v>
      </c>
      <c r="B3164" s="76">
        <v>44251.41988425926</v>
      </c>
      <c r="C3164" s="1" t="s">
        <v>10014</v>
      </c>
      <c r="D3164" s="76">
        <v>44251.420497685191</v>
      </c>
      <c r="E3164" s="1" t="s">
        <v>10015</v>
      </c>
      <c r="F3164" s="1" t="s">
        <v>10016</v>
      </c>
      <c r="G3164" s="1" t="s">
        <v>123</v>
      </c>
      <c r="H3164" s="1" t="s">
        <v>124</v>
      </c>
      <c r="I3164" s="1" t="s">
        <v>125</v>
      </c>
      <c r="J3164" s="1" t="s">
        <v>9767</v>
      </c>
      <c r="K3164" s="1" t="s">
        <v>9767</v>
      </c>
      <c r="L3164">
        <f>ROUNDUP(IF(B3164&gt;$D$4,0,($D$4-B3164+1)/365),0)</f>
        <v>0</v>
      </c>
      <c r="M3164">
        <f>ROUNDUP(IF(B3164&gt;$D$5,0,($D$5-B3164+1)/365),0)</f>
        <v>1</v>
      </c>
      <c r="N3164" s="28">
        <f>IF(OR(L3164=1,M3164=1),IF(B3164+364&lt;=$D$5,(B3164+364-$D$4+1)/365,IF(B3164&gt;$D$4,($D$5-B3164+1)/365,$D$6/365)),0)</f>
        <v>0.13857565956367243</v>
      </c>
      <c r="O3164" s="28">
        <f>'Data &amp; Parameter'!$E$16*'Data &amp; Parameter'!$E$17*('Data &amp; Parameter'!$E$18+'Data &amp; Parameter'!$E$19)*'Data &amp; Parameter'!$E$20*'Data &amp; Parameter'!$E$37*N3164</f>
        <v>0.48178659929670514</v>
      </c>
      <c r="P3164">
        <f>ROUNDUP(IF(D3164&gt;$D$4,0,($D$4-D3164+1)/365),0)</f>
        <v>0</v>
      </c>
      <c r="Q3164">
        <f>ROUNDUP(IF(D3164&gt;$D$5,0,($D$5-D3164+1)/365),0)</f>
        <v>1</v>
      </c>
      <c r="R3164" s="28">
        <f>IF(OR(P3164=1,Q3164=1),IF(D3164+364&lt;=$D$5,(D3164+364-$D$4+1)/365,IF(D3164&gt;$D$4,($D$5-D3164+1)/365,$D$6/365)),0)</f>
        <v>0.13857397894468318</v>
      </c>
      <c r="S3164" s="28">
        <f>'Data &amp; Parameter'!$E$16*'Data &amp; Parameter'!$E$17*('Data &amp; Parameter'!$E$18+'Data &amp; Parameter'!$E$19)*'Data &amp; Parameter'!$E$20*'Data &amp; Parameter'!$E$37*R3164</f>
        <v>0.48178075628134376</v>
      </c>
      <c r="T3164" s="28">
        <f t="shared" si="49"/>
        <v>0.96356735557804885</v>
      </c>
    </row>
    <row r="3165" spans="1:20" ht="15.75" customHeight="1" x14ac:dyDescent="0.35">
      <c r="A3165">
        <v>3158</v>
      </c>
      <c r="B3165" s="76">
        <v>44251.420266203699</v>
      </c>
      <c r="C3165" s="1" t="s">
        <v>10017</v>
      </c>
      <c r="D3165" s="76">
        <v>44251.421805555554</v>
      </c>
      <c r="E3165" s="1" t="s">
        <v>10018</v>
      </c>
      <c r="F3165" s="1" t="s">
        <v>10019</v>
      </c>
      <c r="G3165" s="1" t="s">
        <v>123</v>
      </c>
      <c r="H3165" s="1" t="s">
        <v>124</v>
      </c>
      <c r="I3165" s="1" t="s">
        <v>125</v>
      </c>
      <c r="J3165" s="1" t="s">
        <v>9762</v>
      </c>
      <c r="K3165" s="1" t="s">
        <v>9763</v>
      </c>
      <c r="L3165">
        <f>ROUNDUP(IF(B3165&gt;$D$4,0,($D$4-B3165+1)/365),0)</f>
        <v>0</v>
      </c>
      <c r="M3165">
        <f>ROUNDUP(IF(B3165&gt;$D$5,0,($D$5-B3165+1)/365),0)</f>
        <v>1</v>
      </c>
      <c r="N3165" s="28">
        <f>IF(OR(L3165=1,M3165=1),IF(B3165+364&lt;=$D$5,(B3165+364-$D$4+1)/365,IF(B3165&gt;$D$4,($D$5-B3165+1)/365,$D$6/365)),0)</f>
        <v>0.1385746131405515</v>
      </c>
      <c r="O3165" s="28">
        <f>'Data &amp; Parameter'!$E$16*'Data &amp; Parameter'!$E$17*('Data &amp; Parameter'!$E$18+'Data &amp; Parameter'!$E$19)*'Data &amp; Parameter'!$E$20*'Data &amp; Parameter'!$E$37*N3165</f>
        <v>0.48178296119288194</v>
      </c>
      <c r="P3165">
        <f>ROUNDUP(IF(D3165&gt;$D$4,0,($D$4-D3165+1)/365),0)</f>
        <v>0</v>
      </c>
      <c r="Q3165">
        <f>ROUNDUP(IF(D3165&gt;$D$5,0,($D$5-D3165+1)/365),0)</f>
        <v>1</v>
      </c>
      <c r="R3165" s="28">
        <f>IF(OR(P3165=1,Q3165=1),IF(D3165+364&lt;=$D$5,(D3165+364-$D$4+1)/365,IF(D3165&gt;$D$4,($D$5-D3165+1)/365,$D$6/365)),0)</f>
        <v>0.13857039573820856</v>
      </c>
      <c r="S3165" s="28">
        <f>'Data &amp; Parameter'!$E$16*'Data &amp; Parameter'!$E$17*('Data &amp; Parameter'!$E$18+'Data &amp; Parameter'!$E$19)*'Data &amp; Parameter'!$E$20*'Data &amp; Parameter'!$E$37*R3165</f>
        <v>0.48176829853178355</v>
      </c>
      <c r="T3165" s="28">
        <f t="shared" si="49"/>
        <v>0.96355125972466549</v>
      </c>
    </row>
    <row r="3166" spans="1:20" ht="15.75" customHeight="1" x14ac:dyDescent="0.35">
      <c r="A3166">
        <v>3159</v>
      </c>
      <c r="B3166" s="76">
        <v>44251.421030092592</v>
      </c>
      <c r="C3166" s="1" t="s">
        <v>10020</v>
      </c>
      <c r="D3166" s="76">
        <v>44251.421666666662</v>
      </c>
      <c r="E3166" s="1" t="s">
        <v>10021</v>
      </c>
      <c r="F3166" s="1" t="s">
        <v>10022</v>
      </c>
      <c r="G3166" s="1" t="s">
        <v>123</v>
      </c>
      <c r="H3166" s="1" t="s">
        <v>124</v>
      </c>
      <c r="I3166" s="1" t="s">
        <v>125</v>
      </c>
      <c r="J3166" s="1" t="s">
        <v>9808</v>
      </c>
      <c r="K3166" s="1" t="s">
        <v>9783</v>
      </c>
      <c r="L3166">
        <f>ROUNDUP(IF(B3166&gt;$D$4,0,($D$4-B3166+1)/365),0)</f>
        <v>0</v>
      </c>
      <c r="M3166">
        <f>ROUNDUP(IF(B3166&gt;$D$5,0,($D$5-B3166+1)/365),0)</f>
        <v>1</v>
      </c>
      <c r="N3166" s="28">
        <f>IF(OR(L3166=1,M3166=1),IF(B3166+364&lt;=$D$5,(B3166+364-$D$4+1)/365,IF(B3166&gt;$D$4,($D$5-B3166+1)/365,$D$6/365)),0)</f>
        <v>0.13857252029426975</v>
      </c>
      <c r="O3166" s="28">
        <f>'Data &amp; Parameter'!$E$16*'Data &amp; Parameter'!$E$17*('Data &amp; Parameter'!$E$18+'Data &amp; Parameter'!$E$19)*'Data &amp; Parameter'!$E$20*'Data &amp; Parameter'!$E$37*N3166</f>
        <v>0.48177568498509687</v>
      </c>
      <c r="P3166">
        <f>ROUNDUP(IF(D3166&gt;$D$4,0,($D$4-D3166+1)/365),0)</f>
        <v>0</v>
      </c>
      <c r="Q3166">
        <f>ROUNDUP(IF(D3166&gt;$D$5,0,($D$5-D3166+1)/365),0)</f>
        <v>1</v>
      </c>
      <c r="R3166" s="28">
        <f>IF(OR(P3166=1,Q3166=1),IF(D3166+364&lt;=$D$5,(D3166+364-$D$4+1)/365,IF(D3166&gt;$D$4,($D$5-D3166+1)/365,$D$6/365)),0)</f>
        <v>0.13857077625572159</v>
      </c>
      <c r="S3166" s="28">
        <f>'Data &amp; Parameter'!$E$16*'Data &amp; Parameter'!$E$17*('Data &amp; Parameter'!$E$18+'Data &amp; Parameter'!$E$19)*'Data &amp; Parameter'!$E$20*'Data &amp; Parameter'!$E$37*R3166</f>
        <v>0.48176962147867874</v>
      </c>
      <c r="T3166" s="28">
        <f t="shared" si="49"/>
        <v>0.96354530646377556</v>
      </c>
    </row>
    <row r="3167" spans="1:20" ht="15.75" customHeight="1" x14ac:dyDescent="0.35">
      <c r="A3167">
        <v>3160</v>
      </c>
      <c r="B3167" s="76">
        <v>44251.423854166671</v>
      </c>
      <c r="C3167" s="1" t="s">
        <v>10023</v>
      </c>
      <c r="D3167" s="76">
        <v>44251.424976851849</v>
      </c>
      <c r="E3167" s="1" t="s">
        <v>10024</v>
      </c>
      <c r="F3167" s="1" t="s">
        <v>10025</v>
      </c>
      <c r="G3167" s="1" t="s">
        <v>123</v>
      </c>
      <c r="H3167" s="1" t="s">
        <v>124</v>
      </c>
      <c r="I3167" s="1" t="s">
        <v>125</v>
      </c>
      <c r="J3167" s="1" t="s">
        <v>9808</v>
      </c>
      <c r="K3167" s="1" t="s">
        <v>9783</v>
      </c>
      <c r="L3167">
        <f>ROUNDUP(IF(B3167&gt;$D$4,0,($D$4-B3167+1)/365),0)</f>
        <v>0</v>
      </c>
      <c r="M3167">
        <f>ROUNDUP(IF(B3167&gt;$D$5,0,($D$5-B3167+1)/365),0)</f>
        <v>1</v>
      </c>
      <c r="N3167" s="28">
        <f>IF(OR(L3167=1,M3167=1),IF(B3167+364&lt;=$D$5,(B3167+364-$D$4+1)/365,IF(B3167&gt;$D$4,($D$5-B3167+1)/365,$D$6/365)),0)</f>
        <v>0.13856478310501114</v>
      </c>
      <c r="O3167" s="28">
        <f>'Data &amp; Parameter'!$E$16*'Data &amp; Parameter'!$E$17*('Data &amp; Parameter'!$E$18+'Data &amp; Parameter'!$E$19)*'Data &amp; Parameter'!$E$20*'Data &amp; Parameter'!$E$37*N3167</f>
        <v>0.48174878506549512</v>
      </c>
      <c r="P3167">
        <f>ROUNDUP(IF(D3167&gt;$D$4,0,($D$4-D3167+1)/365),0)</f>
        <v>0</v>
      </c>
      <c r="Q3167">
        <f>ROUNDUP(IF(D3167&gt;$D$5,0,($D$5-D3167+1)/365),0)</f>
        <v>1</v>
      </c>
      <c r="R3167" s="28">
        <f>IF(OR(P3167=1,Q3167=1),IF(D3167+364&lt;=$D$5,(D3167+364-$D$4+1)/365,IF(D3167&gt;$D$4,($D$5-D3167+1)/365,$D$6/365)),0)</f>
        <v>0.13856170725520725</v>
      </c>
      <c r="S3167" s="28">
        <f>'Data &amp; Parameter'!$E$16*'Data &amp; Parameter'!$E$17*('Data &amp; Parameter'!$E$18+'Data &amp; Parameter'!$E$19)*'Data &amp; Parameter'!$E$20*'Data &amp; Parameter'!$E$37*R3167</f>
        <v>0.48173809124508232</v>
      </c>
      <c r="T3167" s="28">
        <f t="shared" si="49"/>
        <v>0.9634868763105775</v>
      </c>
    </row>
    <row r="3168" spans="1:20" ht="15.75" customHeight="1" x14ac:dyDescent="0.35">
      <c r="A3168">
        <v>3161</v>
      </c>
      <c r="B3168" s="76">
        <v>44251.424699074079</v>
      </c>
      <c r="C3168" s="1" t="s">
        <v>10026</v>
      </c>
      <c r="D3168" s="76">
        <v>44251.426550925928</v>
      </c>
      <c r="E3168" s="1" t="s">
        <v>10027</v>
      </c>
      <c r="F3168" s="1" t="s">
        <v>10028</v>
      </c>
      <c r="G3168" s="1" t="s">
        <v>123</v>
      </c>
      <c r="H3168" s="1" t="s">
        <v>124</v>
      </c>
      <c r="I3168" s="1" t="s">
        <v>125</v>
      </c>
      <c r="J3168" s="1" t="s">
        <v>9767</v>
      </c>
      <c r="K3168" s="1" t="s">
        <v>9767</v>
      </c>
      <c r="L3168">
        <f>ROUNDUP(IF(B3168&gt;$D$4,0,($D$4-B3168+1)/365),0)</f>
        <v>0</v>
      </c>
      <c r="M3168">
        <f>ROUNDUP(IF(B3168&gt;$D$5,0,($D$5-B3168+1)/365),0)</f>
        <v>1</v>
      </c>
      <c r="N3168" s="28">
        <f>IF(OR(L3168=1,M3168=1),IF(B3168+364&lt;=$D$5,(B3168+364-$D$4+1)/365,IF(B3168&gt;$D$4,($D$5-B3168+1)/365,$D$6/365)),0)</f>
        <v>0.13856246829019342</v>
      </c>
      <c r="O3168" s="28">
        <f>'Data &amp; Parameter'!$E$16*'Data &amp; Parameter'!$E$17*('Data &amp; Parameter'!$E$18+'Data &amp; Parameter'!$E$19)*'Data &amp; Parameter'!$E$20*'Data &amp; Parameter'!$E$37*N3168</f>
        <v>0.48174073713873411</v>
      </c>
      <c r="P3168">
        <f>ROUNDUP(IF(D3168&gt;$D$4,0,($D$4-D3168+1)/365),0)</f>
        <v>0</v>
      </c>
      <c r="Q3168">
        <f>ROUNDUP(IF(D3168&gt;$D$5,0,($D$5-D3168+1)/365),0)</f>
        <v>1</v>
      </c>
      <c r="R3168" s="28">
        <f>IF(OR(P3168=1,Q3168=1),IF(D3168+364&lt;=$D$5,(D3168+364-$D$4+1)/365,IF(D3168&gt;$D$4,($D$5-D3168+1)/365,$D$6/365)),0)</f>
        <v>0.13855739472348608</v>
      </c>
      <c r="S3168" s="28">
        <f>'Data &amp; Parameter'!$E$16*'Data &amp; Parameter'!$E$17*('Data &amp; Parameter'!$E$18+'Data &amp; Parameter'!$E$19)*'Data &amp; Parameter'!$E$20*'Data &amp; Parameter'!$E$37*R3168</f>
        <v>0.4817230978472602</v>
      </c>
      <c r="T3168" s="28">
        <f t="shared" si="49"/>
        <v>0.96346383498599431</v>
      </c>
    </row>
    <row r="3169" spans="1:20" ht="15.75" customHeight="1" x14ac:dyDescent="0.35">
      <c r="A3169">
        <v>3162</v>
      </c>
      <c r="B3169" s="76">
        <v>44251.42496527778</v>
      </c>
      <c r="C3169" s="1" t="s">
        <v>10029</v>
      </c>
      <c r="D3169" s="76">
        <v>44251.425428240742</v>
      </c>
      <c r="E3169" s="1" t="s">
        <v>10030</v>
      </c>
      <c r="F3169" s="1" t="s">
        <v>10031</v>
      </c>
      <c r="G3169" s="1" t="s">
        <v>123</v>
      </c>
      <c r="H3169" s="1" t="s">
        <v>124</v>
      </c>
      <c r="I3169" s="1" t="s">
        <v>125</v>
      </c>
      <c r="J3169" s="1" t="s">
        <v>9762</v>
      </c>
      <c r="K3169" s="1" t="s">
        <v>9763</v>
      </c>
      <c r="L3169">
        <f>ROUNDUP(IF(B3169&gt;$D$4,0,($D$4-B3169+1)/365),0)</f>
        <v>0</v>
      </c>
      <c r="M3169">
        <f>ROUNDUP(IF(B3169&gt;$D$5,0,($D$5-B3169+1)/365),0)</f>
        <v>1</v>
      </c>
      <c r="N3169" s="28">
        <f>IF(OR(L3169=1,M3169=1),IF(B3169+364&lt;=$D$5,(B3169+364-$D$4+1)/365,IF(B3169&gt;$D$4,($D$5-B3169+1)/365,$D$6/365)),0)</f>
        <v>0.13856173896498672</v>
      </c>
      <c r="O3169" s="28">
        <f>'Data &amp; Parameter'!$E$16*'Data &amp; Parameter'!$E$17*('Data &amp; Parameter'!$E$18+'Data &amp; Parameter'!$E$19)*'Data &amp; Parameter'!$E$20*'Data &amp; Parameter'!$E$37*N3169</f>
        <v>0.48173820149061075</v>
      </c>
      <c r="P3169">
        <f>ROUNDUP(IF(D3169&gt;$D$4,0,($D$4-D3169+1)/365),0)</f>
        <v>0</v>
      </c>
      <c r="Q3169">
        <f>ROUNDUP(IF(D3169&gt;$D$5,0,($D$5-D3169+1)/365),0)</f>
        <v>1</v>
      </c>
      <c r="R3169" s="28">
        <f>IF(OR(P3169=1,Q3169=1),IF(D3169+364&lt;=$D$5,(D3169+364-$D$4+1)/365,IF(D3169&gt;$D$4,($D$5-D3169+1)/365,$D$6/365)),0)</f>
        <v>0.13856047057330989</v>
      </c>
      <c r="S3169" s="28">
        <f>'Data &amp; Parameter'!$E$16*'Data &amp; Parameter'!$E$17*('Data &amp; Parameter'!$E$18+'Data &amp; Parameter'!$E$19)*'Data &amp; Parameter'!$E$20*'Data &amp; Parameter'!$E$37*R3169</f>
        <v>0.48173379166774227</v>
      </c>
      <c r="T3169" s="28">
        <f t="shared" si="49"/>
        <v>0.96347199315835308</v>
      </c>
    </row>
    <row r="3170" spans="1:20" ht="15.75" customHeight="1" x14ac:dyDescent="0.35">
      <c r="A3170">
        <v>3163</v>
      </c>
      <c r="B3170" s="76">
        <v>44251.428391203706</v>
      </c>
      <c r="C3170" s="1" t="s">
        <v>10032</v>
      </c>
      <c r="D3170" s="76">
        <v>44251.429143518515</v>
      </c>
      <c r="E3170" s="1" t="s">
        <v>10033</v>
      </c>
      <c r="F3170" s="1" t="s">
        <v>10034</v>
      </c>
      <c r="G3170" s="1" t="s">
        <v>123</v>
      </c>
      <c r="H3170" s="1" t="s">
        <v>124</v>
      </c>
      <c r="I3170" s="1" t="s">
        <v>125</v>
      </c>
      <c r="J3170" s="1" t="s">
        <v>9077</v>
      </c>
      <c r="K3170" s="1" t="s">
        <v>9077</v>
      </c>
      <c r="L3170">
        <f>ROUNDUP(IF(B3170&gt;$D$4,0,($D$4-B3170+1)/365),0)</f>
        <v>0</v>
      </c>
      <c r="M3170">
        <f>ROUNDUP(IF(B3170&gt;$D$5,0,($D$5-B3170+1)/365),0)</f>
        <v>1</v>
      </c>
      <c r="N3170" s="28">
        <f>IF(OR(L3170=1,M3170=1),IF(B3170+364&lt;=$D$5,(B3170+364-$D$4+1)/365,IF(B3170&gt;$D$4,($D$5-B3170+1)/365,$D$6/365)),0)</f>
        <v>0.13855235286655818</v>
      </c>
      <c r="O3170" s="28">
        <f>'Data &amp; Parameter'!$E$16*'Data &amp; Parameter'!$E$17*('Data &amp; Parameter'!$E$18+'Data &amp; Parameter'!$E$19)*'Data &amp; Parameter'!$E$20*'Data &amp; Parameter'!$E$37*N3170</f>
        <v>0.4817055688013146</v>
      </c>
      <c r="P3170">
        <f>ROUNDUP(IF(D3170&gt;$D$4,0,($D$4-D3170+1)/365),0)</f>
        <v>0</v>
      </c>
      <c r="Q3170">
        <f>ROUNDUP(IF(D3170&gt;$D$5,0,($D$5-D3170+1)/365),0)</f>
        <v>1</v>
      </c>
      <c r="R3170" s="28">
        <f>IF(OR(P3170=1,Q3170=1),IF(D3170+364&lt;=$D$5,(D3170+364-$D$4+1)/365,IF(D3170&gt;$D$4,($D$5-D3170+1)/365,$D$6/365)),0)</f>
        <v>0.13855029173009575</v>
      </c>
      <c r="S3170" s="28">
        <f>'Data &amp; Parameter'!$E$16*'Data &amp; Parameter'!$E$17*('Data &amp; Parameter'!$E$18+'Data &amp; Parameter'!$E$19)*'Data &amp; Parameter'!$E$20*'Data &amp; Parameter'!$E$37*R3170</f>
        <v>0.48169840283919652</v>
      </c>
      <c r="T3170" s="28">
        <f t="shared" si="49"/>
        <v>0.96340397164051117</v>
      </c>
    </row>
    <row r="3171" spans="1:20" ht="15.75" customHeight="1" x14ac:dyDescent="0.35">
      <c r="A3171">
        <v>3164</v>
      </c>
      <c r="B3171" s="76">
        <v>44251.428460648152</v>
      </c>
      <c r="C3171" s="1" t="s">
        <v>10035</v>
      </c>
      <c r="D3171" s="76">
        <v>44251.429178240738</v>
      </c>
      <c r="E3171" s="1" t="s">
        <v>10036</v>
      </c>
      <c r="F3171" s="1" t="s">
        <v>10037</v>
      </c>
      <c r="G3171" s="1" t="s">
        <v>123</v>
      </c>
      <c r="H3171" s="1" t="s">
        <v>124</v>
      </c>
      <c r="I3171" s="1" t="s">
        <v>125</v>
      </c>
      <c r="J3171" s="1" t="s">
        <v>9790</v>
      </c>
      <c r="K3171" s="1" t="s">
        <v>9763</v>
      </c>
      <c r="L3171">
        <f>ROUNDUP(IF(B3171&gt;$D$4,0,($D$4-B3171+1)/365),0)</f>
        <v>0</v>
      </c>
      <c r="M3171">
        <f>ROUNDUP(IF(B3171&gt;$D$5,0,($D$5-B3171+1)/365),0)</f>
        <v>1</v>
      </c>
      <c r="N3171" s="28">
        <f>IF(OR(L3171=1,M3171=1),IF(B3171+364&lt;=$D$5,(B3171+364-$D$4+1)/365,IF(B3171&gt;$D$4,($D$5-B3171+1)/365,$D$6/365)),0)</f>
        <v>0.13855216260780165</v>
      </c>
      <c r="O3171" s="28">
        <f>'Data &amp; Parameter'!$E$16*'Data &amp; Parameter'!$E$17*('Data &amp; Parameter'!$E$18+'Data &amp; Parameter'!$E$19)*'Data &amp; Parameter'!$E$20*'Data &amp; Parameter'!$E$37*N3171</f>
        <v>0.48170490732786692</v>
      </c>
      <c r="P3171">
        <f>ROUNDUP(IF(D3171&gt;$D$4,0,($D$4-D3171+1)/365),0)</f>
        <v>0</v>
      </c>
      <c r="Q3171">
        <f>ROUNDUP(IF(D3171&gt;$D$5,0,($D$5-D3171+1)/365),0)</f>
        <v>1</v>
      </c>
      <c r="R3171" s="28">
        <f>IF(OR(P3171=1,Q3171=1),IF(D3171+364&lt;=$D$5,(D3171+364-$D$4+1)/365,IF(D3171&gt;$D$4,($D$5-D3171+1)/365,$D$6/365)),0)</f>
        <v>0.13855019660071752</v>
      </c>
      <c r="S3171" s="28">
        <f>'Data &amp; Parameter'!$E$16*'Data &amp; Parameter'!$E$17*('Data &amp; Parameter'!$E$18+'Data &amp; Parameter'!$E$19)*'Data &amp; Parameter'!$E$20*'Data &amp; Parameter'!$E$37*R3171</f>
        <v>0.48169807210247279</v>
      </c>
      <c r="T3171" s="28">
        <f t="shared" si="49"/>
        <v>0.9634029794303397</v>
      </c>
    </row>
    <row r="3172" spans="1:20" ht="15.75" customHeight="1" x14ac:dyDescent="0.35">
      <c r="A3172">
        <v>3165</v>
      </c>
      <c r="B3172" s="76">
        <v>44251.42863425926</v>
      </c>
      <c r="C3172" s="1" t="s">
        <v>10038</v>
      </c>
      <c r="D3172" s="76">
        <v>44251.429212962961</v>
      </c>
      <c r="E3172" s="1" t="s">
        <v>10039</v>
      </c>
      <c r="F3172" s="1" t="s">
        <v>10040</v>
      </c>
      <c r="G3172" s="1" t="s">
        <v>123</v>
      </c>
      <c r="H3172" s="1" t="s">
        <v>124</v>
      </c>
      <c r="I3172" s="1" t="s">
        <v>125</v>
      </c>
      <c r="J3172" s="1" t="s">
        <v>9830</v>
      </c>
      <c r="K3172" s="1" t="s">
        <v>9831</v>
      </c>
      <c r="L3172">
        <f>ROUNDUP(IF(B3172&gt;$D$4,0,($D$4-B3172+1)/365),0)</f>
        <v>0</v>
      </c>
      <c r="M3172">
        <f>ROUNDUP(IF(B3172&gt;$D$5,0,($D$5-B3172+1)/365),0)</f>
        <v>1</v>
      </c>
      <c r="N3172" s="28">
        <f>IF(OR(L3172=1,M3172=1),IF(B3172+364&lt;=$D$5,(B3172+364-$D$4+1)/365,IF(B3172&gt;$D$4,($D$5-B3172+1)/365,$D$6/365)),0)</f>
        <v>0.13855168696093031</v>
      </c>
      <c r="O3172" s="28">
        <f>'Data &amp; Parameter'!$E$16*'Data &amp; Parameter'!$E$17*('Data &amp; Parameter'!$E$18+'Data &amp; Parameter'!$E$19)*'Data &amp; Parameter'!$E$20*'Data &amp; Parameter'!$E$37*N3172</f>
        <v>0.48170325364431726</v>
      </c>
      <c r="P3172">
        <f>ROUNDUP(IF(D3172&gt;$D$4,0,($D$4-D3172+1)/365),0)</f>
        <v>0</v>
      </c>
      <c r="Q3172">
        <f>ROUNDUP(IF(D3172&gt;$D$5,0,($D$5-D3172+1)/365),0)</f>
        <v>1</v>
      </c>
      <c r="R3172" s="28">
        <f>IF(OR(P3172=1,Q3172=1),IF(D3172+364&lt;=$D$5,(D3172+364-$D$4+1)/365,IF(D3172&gt;$D$4,($D$5-D3172+1)/365,$D$6/365)),0)</f>
        <v>0.13855010147133925</v>
      </c>
      <c r="S3172" s="28">
        <f>'Data &amp; Parameter'!$E$16*'Data &amp; Parameter'!$E$17*('Data &amp; Parameter'!$E$18+'Data &amp; Parameter'!$E$19)*'Data &amp; Parameter'!$E$20*'Data &amp; Parameter'!$E$37*R3172</f>
        <v>0.48169774136574894</v>
      </c>
      <c r="T3172" s="28">
        <f t="shared" si="49"/>
        <v>0.96340099501006615</v>
      </c>
    </row>
    <row r="3173" spans="1:20" ht="15.75" customHeight="1" x14ac:dyDescent="0.35">
      <c r="A3173">
        <v>3166</v>
      </c>
      <c r="B3173" s="76">
        <v>44251.42905092593</v>
      </c>
      <c r="C3173" s="1" t="s">
        <v>10041</v>
      </c>
      <c r="D3173" s="76">
        <v>44251.429791666669</v>
      </c>
      <c r="E3173" s="1" t="s">
        <v>10042</v>
      </c>
      <c r="F3173" s="1" t="s">
        <v>10043</v>
      </c>
      <c r="G3173" s="1" t="s">
        <v>123</v>
      </c>
      <c r="H3173" s="1" t="s">
        <v>124</v>
      </c>
      <c r="I3173" s="1" t="s">
        <v>125</v>
      </c>
      <c r="J3173" s="1" t="s">
        <v>9873</v>
      </c>
      <c r="K3173" s="1" t="s">
        <v>9783</v>
      </c>
      <c r="L3173">
        <f>ROUNDUP(IF(B3173&gt;$D$4,0,($D$4-B3173+1)/365),0)</f>
        <v>0</v>
      </c>
      <c r="M3173">
        <f>ROUNDUP(IF(B3173&gt;$D$5,0,($D$5-B3173+1)/365),0)</f>
        <v>1</v>
      </c>
      <c r="N3173" s="28">
        <f>IF(OR(L3173=1,M3173=1),IF(B3173+364&lt;=$D$5,(B3173+364-$D$4+1)/365,IF(B3173&gt;$D$4,($D$5-B3173+1)/365,$D$6/365)),0)</f>
        <v>0.13855054540841119</v>
      </c>
      <c r="O3173" s="28">
        <f>'Data &amp; Parameter'!$E$16*'Data &amp; Parameter'!$E$17*('Data &amp; Parameter'!$E$18+'Data &amp; Parameter'!$E$19)*'Data &amp; Parameter'!$E$20*'Data &amp; Parameter'!$E$37*N3173</f>
        <v>0.48169928480370094</v>
      </c>
      <c r="P3173">
        <f>ROUNDUP(IF(D3173&gt;$D$4,0,($D$4-D3173+1)/365),0)</f>
        <v>0</v>
      </c>
      <c r="Q3173">
        <f>ROUNDUP(IF(D3173&gt;$D$5,0,($D$5-D3173+1)/365),0)</f>
        <v>1</v>
      </c>
      <c r="R3173" s="28">
        <f>IF(OR(P3173=1,Q3173=1),IF(D3173+364&lt;=$D$5,(D3173+364-$D$4+1)/365,IF(D3173&gt;$D$4,($D$5-D3173+1)/365,$D$6/365)),0)</f>
        <v>0.13854851598172824</v>
      </c>
      <c r="S3173" s="28">
        <f>'Data &amp; Parameter'!$E$16*'Data &amp; Parameter'!$E$17*('Data &amp; Parameter'!$E$18+'Data &amp; Parameter'!$E$19)*'Data &amp; Parameter'!$E$20*'Data &amp; Parameter'!$E$37*R3173</f>
        <v>0.48169222908711129</v>
      </c>
      <c r="T3173" s="28">
        <f t="shared" si="49"/>
        <v>0.96339151389081223</v>
      </c>
    </row>
    <row r="3174" spans="1:20" ht="15.75" customHeight="1" x14ac:dyDescent="0.35">
      <c r="A3174">
        <v>3167</v>
      </c>
      <c r="B3174" s="76">
        <v>44251.429236111115</v>
      </c>
      <c r="C3174" s="1" t="s">
        <v>10044</v>
      </c>
      <c r="D3174" s="76">
        <v>44251.429976851854</v>
      </c>
      <c r="E3174" s="1" t="s">
        <v>10045</v>
      </c>
      <c r="F3174" s="1" t="s">
        <v>10046</v>
      </c>
      <c r="G3174" s="1" t="s">
        <v>123</v>
      </c>
      <c r="H3174" s="1" t="s">
        <v>124</v>
      </c>
      <c r="I3174" s="1" t="s">
        <v>125</v>
      </c>
      <c r="J3174" s="1" t="s">
        <v>9077</v>
      </c>
      <c r="K3174" s="1" t="s">
        <v>9795</v>
      </c>
      <c r="L3174">
        <f>ROUNDUP(IF(B3174&gt;$D$4,0,($D$4-B3174+1)/365),0)</f>
        <v>0</v>
      </c>
      <c r="M3174">
        <f>ROUNDUP(IF(B3174&gt;$D$5,0,($D$5-B3174+1)/365),0)</f>
        <v>1</v>
      </c>
      <c r="N3174" s="28">
        <f>IF(OR(L3174=1,M3174=1),IF(B3174+364&lt;=$D$5,(B3174+364-$D$4+1)/365,IF(B3174&gt;$D$4,($D$5-B3174+1)/365,$D$6/365)),0)</f>
        <v>0.13855003805174046</v>
      </c>
      <c r="O3174" s="28">
        <f>'Data &amp; Parameter'!$E$16*'Data &amp; Parameter'!$E$17*('Data &amp; Parameter'!$E$18+'Data &amp; Parameter'!$E$19)*'Data &amp; Parameter'!$E$20*'Data &amp; Parameter'!$E$37*N3174</f>
        <v>0.48169752087455353</v>
      </c>
      <c r="P3174">
        <f>ROUNDUP(IF(D3174&gt;$D$4,0,($D$4-D3174+1)/365),0)</f>
        <v>0</v>
      </c>
      <c r="Q3174">
        <f>ROUNDUP(IF(D3174&gt;$D$5,0,($D$5-D3174+1)/365),0)</f>
        <v>1</v>
      </c>
      <c r="R3174" s="28">
        <f>IF(OR(P3174=1,Q3174=1),IF(D3174+364&lt;=$D$5,(D3174+364-$D$4+1)/365,IF(D3174&gt;$D$4,($D$5-D3174+1)/365,$D$6/365)),0)</f>
        <v>0.13854800862505751</v>
      </c>
      <c r="S3174" s="28">
        <f>'Data &amp; Parameter'!$E$16*'Data &amp; Parameter'!$E$17*('Data &amp; Parameter'!$E$18+'Data &amp; Parameter'!$E$19)*'Data &amp; Parameter'!$E$20*'Data &amp; Parameter'!$E$37*R3174</f>
        <v>0.48169046515796393</v>
      </c>
      <c r="T3174" s="28">
        <f t="shared" si="49"/>
        <v>0.96338798603251741</v>
      </c>
    </row>
    <row r="3175" spans="1:20" ht="15.75" customHeight="1" x14ac:dyDescent="0.35">
      <c r="A3175">
        <v>3168</v>
      </c>
      <c r="B3175" s="76">
        <v>44251.429386574076</v>
      </c>
      <c r="C3175" s="1" t="s">
        <v>10047</v>
      </c>
      <c r="D3175" s="76">
        <v>44251.431354166663</v>
      </c>
      <c r="E3175" s="1" t="s">
        <v>10048</v>
      </c>
      <c r="F3175" s="1" t="s">
        <v>10049</v>
      </c>
      <c r="G3175" s="1" t="s">
        <v>123</v>
      </c>
      <c r="H3175" s="1" t="s">
        <v>124</v>
      </c>
      <c r="I3175" s="1" t="s">
        <v>125</v>
      </c>
      <c r="J3175" s="1" t="s">
        <v>9767</v>
      </c>
      <c r="K3175" s="1" t="s">
        <v>9767</v>
      </c>
      <c r="L3175">
        <f>ROUNDUP(IF(B3175&gt;$D$4,0,($D$4-B3175+1)/365),0)</f>
        <v>0</v>
      </c>
      <c r="M3175">
        <f>ROUNDUP(IF(B3175&gt;$D$5,0,($D$5-B3175+1)/365),0)</f>
        <v>1</v>
      </c>
      <c r="N3175" s="28">
        <f>IF(OR(L3175=1,M3175=1),IF(B3175+364&lt;=$D$5,(B3175+364-$D$4+1)/365,IF(B3175&gt;$D$4,($D$5-B3175+1)/365,$D$6/365)),0)</f>
        <v>0.13854962582444796</v>
      </c>
      <c r="O3175" s="28">
        <f>'Data &amp; Parameter'!$E$16*'Data &amp; Parameter'!$E$17*('Data &amp; Parameter'!$E$18+'Data &amp; Parameter'!$E$19)*'Data &amp; Parameter'!$E$20*'Data &amp; Parameter'!$E$37*N3175</f>
        <v>0.4816960876821299</v>
      </c>
      <c r="P3175">
        <f>ROUNDUP(IF(D3175&gt;$D$4,0,($D$4-D3175+1)/365),0)</f>
        <v>0</v>
      </c>
      <c r="Q3175">
        <f>ROUNDUP(IF(D3175&gt;$D$5,0,($D$5-D3175+1)/365),0)</f>
        <v>1</v>
      </c>
      <c r="R3175" s="28">
        <f>IF(OR(P3175=1,Q3175=1),IF(D3175+364&lt;=$D$5,(D3175+364-$D$4+1)/365,IF(D3175&gt;$D$4,($D$5-D3175+1)/365,$D$6/365)),0)</f>
        <v>0.13854423515982639</v>
      </c>
      <c r="S3175" s="28">
        <f>'Data &amp; Parameter'!$E$16*'Data &amp; Parameter'!$E$17*('Data &amp; Parameter'!$E$18+'Data &amp; Parameter'!$E$19)*'Data &amp; Parameter'!$E$20*'Data &amp; Parameter'!$E$37*R3175</f>
        <v>0.48167734593495615</v>
      </c>
      <c r="T3175" s="28">
        <f t="shared" si="49"/>
        <v>0.96337343361708605</v>
      </c>
    </row>
    <row r="3176" spans="1:20" ht="15.75" customHeight="1" x14ac:dyDescent="0.35">
      <c r="A3176">
        <v>3169</v>
      </c>
      <c r="B3176" s="76">
        <v>44251.431215277778</v>
      </c>
      <c r="C3176" s="1" t="s">
        <v>10050</v>
      </c>
      <c r="D3176" s="76">
        <v>44251.431701388894</v>
      </c>
      <c r="E3176" s="1" t="s">
        <v>10051</v>
      </c>
      <c r="F3176" s="1" t="s">
        <v>10052</v>
      </c>
      <c r="G3176" s="1" t="s">
        <v>123</v>
      </c>
      <c r="H3176" s="1" t="s">
        <v>124</v>
      </c>
      <c r="I3176" s="1" t="s">
        <v>125</v>
      </c>
      <c r="J3176" s="1" t="s">
        <v>9830</v>
      </c>
      <c r="K3176" s="1" t="s">
        <v>9831</v>
      </c>
      <c r="L3176">
        <f>ROUNDUP(IF(B3176&gt;$D$4,0,($D$4-B3176+1)/365),0)</f>
        <v>0</v>
      </c>
      <c r="M3176">
        <f>ROUNDUP(IF(B3176&gt;$D$5,0,($D$5-B3176+1)/365),0)</f>
        <v>1</v>
      </c>
      <c r="N3176" s="28">
        <f>IF(OR(L3176=1,M3176=1),IF(B3176+364&lt;=$D$5,(B3176+364-$D$4+1)/365,IF(B3176&gt;$D$4,($D$5-B3176+1)/365,$D$6/365)),0)</f>
        <v>0.13854461567731946</v>
      </c>
      <c r="O3176" s="28">
        <f>'Data &amp; Parameter'!$E$16*'Data &amp; Parameter'!$E$17*('Data &amp; Parameter'!$E$18+'Data &amp; Parameter'!$E$19)*'Data &amp; Parameter'!$E$20*'Data &amp; Parameter'!$E$37*N3176</f>
        <v>0.48167866888178201</v>
      </c>
      <c r="P3176">
        <f>ROUNDUP(IF(D3176&gt;$D$4,0,($D$4-D3176+1)/365),0)</f>
        <v>0</v>
      </c>
      <c r="Q3176">
        <f>ROUNDUP(IF(D3176&gt;$D$5,0,($D$5-D3176+1)/365),0)</f>
        <v>1</v>
      </c>
      <c r="R3176" s="28">
        <f>IF(OR(P3176=1,Q3176=1),IF(D3176+364&lt;=$D$5,(D3176+364-$D$4+1)/365,IF(D3176&gt;$D$4,($D$5-D3176+1)/365,$D$6/365)),0)</f>
        <v>0.13854328386604384</v>
      </c>
      <c r="S3176" s="28">
        <f>'Data &amp; Parameter'!$E$16*'Data &amp; Parameter'!$E$17*('Data &amp; Parameter'!$E$18+'Data &amp; Parameter'!$E$19)*'Data &amp; Parameter'!$E$20*'Data &amp; Parameter'!$E$37*R3176</f>
        <v>0.48167403856771812</v>
      </c>
      <c r="T3176" s="28">
        <f t="shared" si="49"/>
        <v>0.96335270744950008</v>
      </c>
    </row>
    <row r="3177" spans="1:20" ht="15.75" customHeight="1" x14ac:dyDescent="0.35">
      <c r="A3177">
        <v>3170</v>
      </c>
      <c r="B3177" s="76">
        <v>44251.43277777778</v>
      </c>
      <c r="C3177" s="1" t="s">
        <v>10053</v>
      </c>
      <c r="D3177" s="76">
        <v>44251.433356481481</v>
      </c>
      <c r="E3177" s="1" t="s">
        <v>10054</v>
      </c>
      <c r="F3177" s="1" t="s">
        <v>10055</v>
      </c>
      <c r="G3177" s="1" t="s">
        <v>123</v>
      </c>
      <c r="H3177" s="1" t="s">
        <v>124</v>
      </c>
      <c r="I3177" s="1" t="s">
        <v>125</v>
      </c>
      <c r="J3177" s="1" t="s">
        <v>9808</v>
      </c>
      <c r="K3177" s="1" t="s">
        <v>10056</v>
      </c>
      <c r="L3177">
        <f>ROUNDUP(IF(B3177&gt;$D$4,0,($D$4-B3177+1)/365),0)</f>
        <v>0</v>
      </c>
      <c r="M3177">
        <f>ROUNDUP(IF(B3177&gt;$D$5,0,($D$5-B3177+1)/365),0)</f>
        <v>1</v>
      </c>
      <c r="N3177" s="28">
        <f>IF(OR(L3177=1,M3177=1),IF(B3177+364&lt;=$D$5,(B3177+364-$D$4+1)/365,IF(B3177&gt;$D$4,($D$5-B3177+1)/365,$D$6/365)),0)</f>
        <v>0.13854033485539768</v>
      </c>
      <c r="O3177" s="28">
        <f>'Data &amp; Parameter'!$E$16*'Data &amp; Parameter'!$E$17*('Data &amp; Parameter'!$E$18+'Data &amp; Parameter'!$E$19)*'Data &amp; Parameter'!$E$20*'Data &amp; Parameter'!$E$37*N3177</f>
        <v>0.48166378572955759</v>
      </c>
      <c r="P3177">
        <f>ROUNDUP(IF(D3177&gt;$D$4,0,($D$4-D3177+1)/365),0)</f>
        <v>0</v>
      </c>
      <c r="Q3177">
        <f>ROUNDUP(IF(D3177&gt;$D$5,0,($D$5-D3177+1)/365),0)</f>
        <v>1</v>
      </c>
      <c r="R3177" s="28">
        <f>IF(OR(P3177=1,Q3177=1),IF(D3177+364&lt;=$D$5,(D3177+364-$D$4+1)/365,IF(D3177&gt;$D$4,($D$5-D3177+1)/365,$D$6/365)),0)</f>
        <v>0.13853874936580662</v>
      </c>
      <c r="S3177" s="28">
        <f>'Data &amp; Parameter'!$E$16*'Data &amp; Parameter'!$E$17*('Data &amp; Parameter'!$E$18+'Data &amp; Parameter'!$E$19)*'Data &amp; Parameter'!$E$20*'Data &amp; Parameter'!$E$37*R3177</f>
        <v>0.48165827345098933</v>
      </c>
      <c r="T3177" s="28">
        <f t="shared" si="49"/>
        <v>0.96332205918054692</v>
      </c>
    </row>
    <row r="3178" spans="1:20" ht="15.75" customHeight="1" x14ac:dyDescent="0.35">
      <c r="A3178">
        <v>3171</v>
      </c>
      <c r="B3178" s="76">
        <v>44251.433564814812</v>
      </c>
      <c r="C3178" s="1" t="s">
        <v>10057</v>
      </c>
      <c r="D3178" s="76">
        <v>44251.434259259258</v>
      </c>
      <c r="E3178" s="1" t="s">
        <v>10058</v>
      </c>
      <c r="F3178" s="1" t="s">
        <v>10059</v>
      </c>
      <c r="G3178" s="1" t="s">
        <v>123</v>
      </c>
      <c r="H3178" s="1" t="s">
        <v>124</v>
      </c>
      <c r="I3178" s="1" t="s">
        <v>125</v>
      </c>
      <c r="J3178" s="1" t="s">
        <v>9762</v>
      </c>
      <c r="K3178" s="1" t="s">
        <v>9763</v>
      </c>
      <c r="L3178">
        <f>ROUNDUP(IF(B3178&gt;$D$4,0,($D$4-B3178+1)/365),0)</f>
        <v>0</v>
      </c>
      <c r="M3178">
        <f>ROUNDUP(IF(B3178&gt;$D$5,0,($D$5-B3178+1)/365),0)</f>
        <v>1</v>
      </c>
      <c r="N3178" s="28">
        <f>IF(OR(L3178=1,M3178=1),IF(B3178+364&lt;=$D$5,(B3178+364-$D$4+1)/365,IF(B3178&gt;$D$4,($D$5-B3178+1)/365,$D$6/365)),0)</f>
        <v>0.13853817858955703</v>
      </c>
      <c r="O3178" s="28">
        <f>'Data &amp; Parameter'!$E$16*'Data &amp; Parameter'!$E$17*('Data &amp; Parameter'!$E$18+'Data &amp; Parameter'!$E$19)*'Data &amp; Parameter'!$E$20*'Data &amp; Parameter'!$E$37*N3178</f>
        <v>0.48165628903071578</v>
      </c>
      <c r="P3178">
        <f>ROUNDUP(IF(D3178&gt;$D$4,0,($D$4-D3178+1)/365),0)</f>
        <v>0</v>
      </c>
      <c r="Q3178">
        <f>ROUNDUP(IF(D3178&gt;$D$5,0,($D$5-D3178+1)/365),0)</f>
        <v>1</v>
      </c>
      <c r="R3178" s="28">
        <f>IF(OR(P3178=1,Q3178=1),IF(D3178+364&lt;=$D$5,(D3178+364-$D$4+1)/365,IF(D3178&gt;$D$4,($D$5-D3178+1)/365,$D$6/365)),0)</f>
        <v>0.13853627600203178</v>
      </c>
      <c r="S3178" s="28">
        <f>'Data &amp; Parameter'!$E$16*'Data &amp; Parameter'!$E$17*('Data &amp; Parameter'!$E$18+'Data &amp; Parameter'!$E$19)*'Data &amp; Parameter'!$E$20*'Data &amp; Parameter'!$E$37*R3178</f>
        <v>0.48164967429637834</v>
      </c>
      <c r="T3178" s="28">
        <f t="shared" si="49"/>
        <v>0.96330596332709417</v>
      </c>
    </row>
    <row r="3179" spans="1:20" ht="15.75" customHeight="1" x14ac:dyDescent="0.35">
      <c r="A3179">
        <v>3172</v>
      </c>
      <c r="B3179" s="76">
        <v>44251.434178240743</v>
      </c>
      <c r="C3179" s="1" t="s">
        <v>10060</v>
      </c>
      <c r="D3179" s="76">
        <v>44251.434988425928</v>
      </c>
      <c r="E3179" s="1" t="s">
        <v>10061</v>
      </c>
      <c r="F3179" s="1" t="s">
        <v>10062</v>
      </c>
      <c r="G3179" s="1" t="s">
        <v>123</v>
      </c>
      <c r="H3179" s="1" t="s">
        <v>124</v>
      </c>
      <c r="I3179" s="1" t="s">
        <v>125</v>
      </c>
      <c r="J3179" s="1" t="s">
        <v>9767</v>
      </c>
      <c r="K3179" s="1" t="s">
        <v>9767</v>
      </c>
      <c r="L3179">
        <f>ROUNDUP(IF(B3179&gt;$D$4,0,($D$4-B3179+1)/365),0)</f>
        <v>0</v>
      </c>
      <c r="M3179">
        <f>ROUNDUP(IF(B3179&gt;$D$5,0,($D$5-B3179+1)/365),0)</f>
        <v>1</v>
      </c>
      <c r="N3179" s="28">
        <f>IF(OR(L3179=1,M3179=1),IF(B3179+364&lt;=$D$5,(B3179+364-$D$4+1)/365,IF(B3179&gt;$D$4,($D$5-B3179+1)/365,$D$6/365)),0)</f>
        <v>0.13853649797056777</v>
      </c>
      <c r="O3179" s="28">
        <f>'Data &amp; Parameter'!$E$16*'Data &amp; Parameter'!$E$17*('Data &amp; Parameter'!$E$18+'Data &amp; Parameter'!$E$19)*'Data &amp; Parameter'!$E$20*'Data &amp; Parameter'!$E$37*N3179</f>
        <v>0.48165044601535439</v>
      </c>
      <c r="P3179">
        <f>ROUNDUP(IF(D3179&gt;$D$4,0,($D$4-D3179+1)/365),0)</f>
        <v>0</v>
      </c>
      <c r="Q3179">
        <f>ROUNDUP(IF(D3179&gt;$D$5,0,($D$5-D3179+1)/365),0)</f>
        <v>1</v>
      </c>
      <c r="R3179" s="28">
        <f>IF(OR(P3179=1,Q3179=1),IF(D3179+364&lt;=$D$5,(D3179+364-$D$4+1)/365,IF(D3179&gt;$D$4,($D$5-D3179+1)/365,$D$6/365)),0)</f>
        <v>0.13853427828512832</v>
      </c>
      <c r="S3179" s="28">
        <f>'Data &amp; Parameter'!$E$16*'Data &amp; Parameter'!$E$17*('Data &amp; Parameter'!$E$18+'Data &amp; Parameter'!$E$19)*'Data &amp; Parameter'!$E$20*'Data &amp; Parameter'!$E$37*R3179</f>
        <v>0.48164272882531722</v>
      </c>
      <c r="T3179" s="28">
        <f t="shared" si="49"/>
        <v>0.96329317484067167</v>
      </c>
    </row>
    <row r="3180" spans="1:20" ht="15.75" customHeight="1" x14ac:dyDescent="0.35">
      <c r="A3180">
        <v>3173</v>
      </c>
      <c r="B3180" s="76">
        <v>44251.435763888891</v>
      </c>
      <c r="C3180" s="1" t="s">
        <v>10063</v>
      </c>
      <c r="D3180" s="76">
        <v>44251.43650462963</v>
      </c>
      <c r="E3180" s="1" t="s">
        <v>10064</v>
      </c>
      <c r="F3180" s="1" t="s">
        <v>10065</v>
      </c>
      <c r="G3180" s="1" t="s">
        <v>123</v>
      </c>
      <c r="H3180" s="1" t="s">
        <v>124</v>
      </c>
      <c r="I3180" s="1" t="s">
        <v>125</v>
      </c>
      <c r="J3180" s="1" t="s">
        <v>9808</v>
      </c>
      <c r="K3180" s="1" t="s">
        <v>10056</v>
      </c>
      <c r="L3180">
        <f>ROUNDUP(IF(B3180&gt;$D$4,0,($D$4-B3180+1)/365),0)</f>
        <v>0</v>
      </c>
      <c r="M3180">
        <f>ROUNDUP(IF(B3180&gt;$D$5,0,($D$5-B3180+1)/365),0)</f>
        <v>1</v>
      </c>
      <c r="N3180" s="28">
        <f>IF(OR(L3180=1,M3180=1),IF(B3180+364&lt;=$D$5,(B3180+364-$D$4+1)/365,IF(B3180&gt;$D$4,($D$5-B3180+1)/365,$D$6/365)),0)</f>
        <v>0.1385321537290671</v>
      </c>
      <c r="O3180" s="28">
        <f>'Data &amp; Parameter'!$E$16*'Data &amp; Parameter'!$E$17*('Data &amp; Parameter'!$E$18+'Data &amp; Parameter'!$E$19)*'Data &amp; Parameter'!$E$20*'Data &amp; Parameter'!$E$37*N3180</f>
        <v>0.48163534237200373</v>
      </c>
      <c r="P3180">
        <f>ROUNDUP(IF(D3180&gt;$D$4,0,($D$4-D3180+1)/365),0)</f>
        <v>0</v>
      </c>
      <c r="Q3180">
        <f>ROUNDUP(IF(D3180&gt;$D$5,0,($D$5-D3180+1)/365),0)</f>
        <v>1</v>
      </c>
      <c r="R3180" s="28">
        <f>IF(OR(P3180=1,Q3180=1),IF(D3180+364&lt;=$D$5,(D3180+364-$D$4+1)/365,IF(D3180&gt;$D$4,($D$5-D3180+1)/365,$D$6/365)),0)</f>
        <v>0.13853012430238415</v>
      </c>
      <c r="S3180" s="28">
        <f>'Data &amp; Parameter'!$E$16*'Data &amp; Parameter'!$E$17*('Data &amp; Parameter'!$E$18+'Data &amp; Parameter'!$E$19)*'Data &amp; Parameter'!$E$20*'Data &amp; Parameter'!$E$37*R3180</f>
        <v>0.48162828665541413</v>
      </c>
      <c r="T3180" s="28">
        <f t="shared" si="49"/>
        <v>0.96326362902741791</v>
      </c>
    </row>
    <row r="3181" spans="1:20" ht="15.75" customHeight="1" x14ac:dyDescent="0.35">
      <c r="A3181">
        <v>3174</v>
      </c>
      <c r="B3181" s="76">
        <v>44251.437337962961</v>
      </c>
      <c r="C3181" s="1" t="s">
        <v>10066</v>
      </c>
      <c r="D3181" s="76">
        <v>44251.437847222223</v>
      </c>
      <c r="E3181" s="1" t="s">
        <v>10067</v>
      </c>
      <c r="F3181" s="1" t="s">
        <v>10068</v>
      </c>
      <c r="G3181" s="1" t="s">
        <v>123</v>
      </c>
      <c r="H3181" s="1" t="s">
        <v>124</v>
      </c>
      <c r="I3181" s="1" t="s">
        <v>125</v>
      </c>
      <c r="J3181" s="1" t="s">
        <v>9830</v>
      </c>
      <c r="K3181" s="1" t="s">
        <v>9831</v>
      </c>
      <c r="L3181">
        <f>ROUNDUP(IF(B3181&gt;$D$4,0,($D$4-B3181+1)/365),0)</f>
        <v>0</v>
      </c>
      <c r="M3181">
        <f>ROUNDUP(IF(B3181&gt;$D$5,0,($D$5-B3181+1)/365),0)</f>
        <v>1</v>
      </c>
      <c r="N3181" s="28">
        <f>IF(OR(L3181=1,M3181=1),IF(B3181+364&lt;=$D$5,(B3181+364-$D$4+1)/365,IF(B3181&gt;$D$4,($D$5-B3181+1)/365,$D$6/365)),0)</f>
        <v>0.13852784119736586</v>
      </c>
      <c r="O3181" s="28">
        <f>'Data &amp; Parameter'!$E$16*'Data &amp; Parameter'!$E$17*('Data &amp; Parameter'!$E$18+'Data &amp; Parameter'!$E$19)*'Data &amp; Parameter'!$E$20*'Data &amp; Parameter'!$E$37*N3181</f>
        <v>0.48162034897425088</v>
      </c>
      <c r="P3181">
        <f>ROUNDUP(IF(D3181&gt;$D$4,0,($D$4-D3181+1)/365),0)</f>
        <v>0</v>
      </c>
      <c r="Q3181">
        <f>ROUNDUP(IF(D3181&gt;$D$5,0,($D$5-D3181+1)/365),0)</f>
        <v>1</v>
      </c>
      <c r="R3181" s="28">
        <f>IF(OR(P3181=1,Q3181=1),IF(D3181+364&lt;=$D$5,(D3181+364-$D$4+1)/365,IF(D3181&gt;$D$4,($D$5-D3181+1)/365,$D$6/365)),0)</f>
        <v>0.13852644596651137</v>
      </c>
      <c r="S3181" s="28">
        <f>'Data &amp; Parameter'!$E$16*'Data &amp; Parameter'!$E$17*('Data &amp; Parameter'!$E$18+'Data &amp; Parameter'!$E$19)*'Data &amp; Parameter'!$E$20*'Data &amp; Parameter'!$E$37*R3181</f>
        <v>0.48161549816906091</v>
      </c>
      <c r="T3181" s="28">
        <f t="shared" si="49"/>
        <v>0.96323584714331179</v>
      </c>
    </row>
    <row r="3182" spans="1:20" ht="15.75" customHeight="1" x14ac:dyDescent="0.35">
      <c r="A3182">
        <v>3175</v>
      </c>
      <c r="B3182" s="76">
        <v>44251.439826388887</v>
      </c>
      <c r="C3182" s="1" t="s">
        <v>10069</v>
      </c>
      <c r="D3182" s="76">
        <v>44251.440567129626</v>
      </c>
      <c r="E3182" s="1" t="s">
        <v>10070</v>
      </c>
      <c r="F3182" s="1" t="s">
        <v>10071</v>
      </c>
      <c r="G3182" s="1" t="s">
        <v>123</v>
      </c>
      <c r="H3182" s="1" t="s">
        <v>124</v>
      </c>
      <c r="I3182" s="1" t="s">
        <v>125</v>
      </c>
      <c r="J3182" s="1" t="s">
        <v>9830</v>
      </c>
      <c r="K3182" s="1" t="s">
        <v>9831</v>
      </c>
      <c r="L3182">
        <f>ROUNDUP(IF(B3182&gt;$D$4,0,($D$4-B3182+1)/365),0)</f>
        <v>0</v>
      </c>
      <c r="M3182">
        <f>ROUNDUP(IF(B3182&gt;$D$5,0,($D$5-B3182+1)/365),0)</f>
        <v>1</v>
      </c>
      <c r="N3182" s="28">
        <f>IF(OR(L3182=1,M3182=1),IF(B3182+364&lt;=$D$5,(B3182+364-$D$4+1)/365,IF(B3182&gt;$D$4,($D$5-B3182+1)/365,$D$6/365)),0)</f>
        <v>0.13852102359209037</v>
      </c>
      <c r="O3182" s="28">
        <f>'Data &amp; Parameter'!$E$16*'Data &amp; Parameter'!$E$17*('Data &amp; Parameter'!$E$18+'Data &amp; Parameter'!$E$19)*'Data &amp; Parameter'!$E$20*'Data &amp; Parameter'!$E$37*N3182</f>
        <v>0.48159664617628933</v>
      </c>
      <c r="P3182">
        <f>ROUNDUP(IF(D3182&gt;$D$4,0,($D$4-D3182+1)/365),0)</f>
        <v>0</v>
      </c>
      <c r="Q3182">
        <f>ROUNDUP(IF(D3182&gt;$D$5,0,($D$5-D3182+1)/365),0)</f>
        <v>1</v>
      </c>
      <c r="R3182" s="28">
        <f>IF(OR(P3182=1,Q3182=1),IF(D3182+364&lt;=$D$5,(D3182+364-$D$4+1)/365,IF(D3182&gt;$D$4,($D$5-D3182+1)/365,$D$6/365)),0)</f>
        <v>0.13851899416540742</v>
      </c>
      <c r="S3182" s="28">
        <f>'Data &amp; Parameter'!$E$16*'Data &amp; Parameter'!$E$17*('Data &amp; Parameter'!$E$18+'Data &amp; Parameter'!$E$19)*'Data &amp; Parameter'!$E$20*'Data &amp; Parameter'!$E$37*R3182</f>
        <v>0.48158959045969973</v>
      </c>
      <c r="T3182" s="28">
        <f t="shared" si="49"/>
        <v>0.96318623663598912</v>
      </c>
    </row>
    <row r="3183" spans="1:20" ht="15.75" customHeight="1" x14ac:dyDescent="0.35">
      <c r="A3183">
        <v>3176</v>
      </c>
      <c r="B3183" s="76">
        <v>44251.440752314811</v>
      </c>
      <c r="C3183" s="1" t="s">
        <v>10072</v>
      </c>
      <c r="D3183" s="76">
        <v>44251.44131944445</v>
      </c>
      <c r="E3183" s="1" t="s">
        <v>10073</v>
      </c>
      <c r="F3183" s="1" t="s">
        <v>10074</v>
      </c>
      <c r="G3183" s="1" t="s">
        <v>123</v>
      </c>
      <c r="H3183" s="1" t="s">
        <v>124</v>
      </c>
      <c r="I3183" s="1" t="s">
        <v>125</v>
      </c>
      <c r="J3183" s="1" t="s">
        <v>9762</v>
      </c>
      <c r="K3183" s="1" t="s">
        <v>9763</v>
      </c>
      <c r="L3183">
        <f>ROUNDUP(IF(B3183&gt;$D$4,0,($D$4-B3183+1)/365),0)</f>
        <v>0</v>
      </c>
      <c r="M3183">
        <f>ROUNDUP(IF(B3183&gt;$D$5,0,($D$5-B3183+1)/365),0)</f>
        <v>1</v>
      </c>
      <c r="N3183" s="28">
        <f>IF(OR(L3183=1,M3183=1),IF(B3183+364&lt;=$D$5,(B3183+364-$D$4+1)/365,IF(B3183&gt;$D$4,($D$5-B3183+1)/365,$D$6/365)),0)</f>
        <v>0.13851848680873668</v>
      </c>
      <c r="O3183" s="28">
        <f>'Data &amp; Parameter'!$E$16*'Data &amp; Parameter'!$E$17*('Data &amp; Parameter'!$E$18+'Data &amp; Parameter'!$E$19)*'Data &amp; Parameter'!$E$20*'Data &amp; Parameter'!$E$37*N3183</f>
        <v>0.48158782653055232</v>
      </c>
      <c r="P3183">
        <f>ROUNDUP(IF(D3183&gt;$D$4,0,($D$4-D3183+1)/365),0)</f>
        <v>0</v>
      </c>
      <c r="Q3183">
        <f>ROUNDUP(IF(D3183&gt;$D$5,0,($D$5-D3183+1)/365),0)</f>
        <v>1</v>
      </c>
      <c r="R3183" s="28">
        <f>IF(OR(P3183=1,Q3183=1),IF(D3183+364&lt;=$D$5,(D3183+364-$D$4+1)/365,IF(D3183&gt;$D$4,($D$5-D3183+1)/365,$D$6/365)),0)</f>
        <v>0.13851693302890516</v>
      </c>
      <c r="S3183" s="28">
        <f>'Data &amp; Parameter'!$E$16*'Data &amp; Parameter'!$E$17*('Data &amp; Parameter'!$E$18+'Data &amp; Parameter'!$E$19)*'Data &amp; Parameter'!$E$20*'Data &amp; Parameter'!$E$37*R3183</f>
        <v>0.48158242449744321</v>
      </c>
      <c r="T3183" s="28">
        <f t="shared" si="49"/>
        <v>0.96317025102799558</v>
      </c>
    </row>
    <row r="3184" spans="1:20" ht="15.75" customHeight="1" x14ac:dyDescent="0.35">
      <c r="A3184">
        <v>3177</v>
      </c>
      <c r="B3184" s="76">
        <v>44251.442893518513</v>
      </c>
      <c r="C3184" s="1" t="s">
        <v>10075</v>
      </c>
      <c r="D3184" s="76">
        <v>44251.443275462967</v>
      </c>
      <c r="E3184" s="1" t="s">
        <v>10076</v>
      </c>
      <c r="F3184" s="1" t="s">
        <v>10077</v>
      </c>
      <c r="G3184" s="1" t="s">
        <v>123</v>
      </c>
      <c r="H3184" s="1" t="s">
        <v>124</v>
      </c>
      <c r="I3184" s="1" t="s">
        <v>125</v>
      </c>
      <c r="J3184" s="1" t="s">
        <v>9808</v>
      </c>
      <c r="K3184" s="1" t="s">
        <v>9783</v>
      </c>
      <c r="L3184">
        <f>ROUNDUP(IF(B3184&gt;$D$4,0,($D$4-B3184+1)/365),0)</f>
        <v>0</v>
      </c>
      <c r="M3184">
        <f>ROUNDUP(IF(B3184&gt;$D$5,0,($D$5-B3184+1)/365),0)</f>
        <v>1</v>
      </c>
      <c r="N3184" s="28">
        <f>IF(OR(L3184=1,M3184=1),IF(B3184+364&lt;=$D$5,(B3184+364-$D$4+1)/365,IF(B3184&gt;$D$4,($D$5-B3184+1)/365,$D$6/365)),0)</f>
        <v>0.13851262049722382</v>
      </c>
      <c r="O3184" s="28">
        <f>'Data &amp; Parameter'!$E$16*'Data &amp; Parameter'!$E$17*('Data &amp; Parameter'!$E$18+'Data &amp; Parameter'!$E$19)*'Data &amp; Parameter'!$E$20*'Data &amp; Parameter'!$E$37*N3184</f>
        <v>0.48156743109975952</v>
      </c>
      <c r="P3184">
        <f>ROUNDUP(IF(D3184&gt;$D$4,0,($D$4-D3184+1)/365),0)</f>
        <v>0</v>
      </c>
      <c r="Q3184">
        <f>ROUNDUP(IF(D3184&gt;$D$5,0,($D$5-D3184+1)/365),0)</f>
        <v>1</v>
      </c>
      <c r="R3184" s="28">
        <f>IF(OR(P3184=1,Q3184=1),IF(D3184+364&lt;=$D$5,(D3184+364-$D$4+1)/365,IF(D3184&gt;$D$4,($D$5-D3184+1)/365,$D$6/365)),0)</f>
        <v>0.13851157407406303</v>
      </c>
      <c r="S3184" s="28">
        <f>'Data &amp; Parameter'!$E$16*'Data &amp; Parameter'!$E$17*('Data &amp; Parameter'!$E$18+'Data &amp; Parameter'!$E$19)*'Data &amp; Parameter'!$E$20*'Data &amp; Parameter'!$E$37*R3184</f>
        <v>0.48156379299579777</v>
      </c>
      <c r="T3184" s="28">
        <f t="shared" si="49"/>
        <v>0.96313122409555729</v>
      </c>
    </row>
    <row r="3185" spans="1:20" ht="15.75" customHeight="1" x14ac:dyDescent="0.35">
      <c r="A3185">
        <v>3178</v>
      </c>
      <c r="B3185" s="76">
        <v>44251.442916666667</v>
      </c>
      <c r="C3185" s="1" t="s">
        <v>10078</v>
      </c>
      <c r="D3185" s="76">
        <v>44251.443703703699</v>
      </c>
      <c r="E3185" s="1" t="s">
        <v>10079</v>
      </c>
      <c r="F3185" s="1" t="s">
        <v>10080</v>
      </c>
      <c r="G3185" s="1" t="s">
        <v>123</v>
      </c>
      <c r="H3185" s="1" t="s">
        <v>124</v>
      </c>
      <c r="I3185" s="1" t="s">
        <v>125</v>
      </c>
      <c r="J3185" s="1" t="s">
        <v>9830</v>
      </c>
      <c r="K3185" s="1" t="s">
        <v>10081</v>
      </c>
      <c r="L3185">
        <f>ROUNDUP(IF(B3185&gt;$D$4,0,($D$4-B3185+1)/365),0)</f>
        <v>0</v>
      </c>
      <c r="M3185">
        <f>ROUNDUP(IF(B3185&gt;$D$5,0,($D$5-B3185+1)/365),0)</f>
        <v>1</v>
      </c>
      <c r="N3185" s="28">
        <f>IF(OR(L3185=1,M3185=1),IF(B3185+364&lt;=$D$5,(B3185+364-$D$4+1)/365,IF(B3185&gt;$D$4,($D$5-B3185+1)/365,$D$6/365)),0)</f>
        <v>0.13851255707762503</v>
      </c>
      <c r="O3185" s="28">
        <f>'Data &amp; Parameter'!$E$16*'Data &amp; Parameter'!$E$17*('Data &amp; Parameter'!$E$18+'Data &amp; Parameter'!$E$19)*'Data &amp; Parameter'!$E$20*'Data &amp; Parameter'!$E$37*N3185</f>
        <v>0.48156721060856411</v>
      </c>
      <c r="P3185">
        <f>ROUNDUP(IF(D3185&gt;$D$4,0,($D$4-D3185+1)/365),0)</f>
        <v>0</v>
      </c>
      <c r="Q3185">
        <f>ROUNDUP(IF(D3185&gt;$D$5,0,($D$5-D3185+1)/365),0)</f>
        <v>1</v>
      </c>
      <c r="R3185" s="28">
        <f>IF(OR(P3185=1,Q3185=1),IF(D3185+364&lt;=$D$5,(D3185+364-$D$4+1)/365,IF(D3185&gt;$D$4,($D$5-D3185+1)/365,$D$6/365)),0)</f>
        <v>0.13851040081178437</v>
      </c>
      <c r="S3185" s="28">
        <f>'Data &amp; Parameter'!$E$16*'Data &amp; Parameter'!$E$17*('Data &amp; Parameter'!$E$18+'Data &amp; Parameter'!$E$19)*'Data &amp; Parameter'!$E$20*'Data &amp; Parameter'!$E$37*R3185</f>
        <v>0.48155971390972235</v>
      </c>
      <c r="T3185" s="28">
        <f t="shared" si="49"/>
        <v>0.96312692451828652</v>
      </c>
    </row>
    <row r="3186" spans="1:20" ht="15.75" customHeight="1" x14ac:dyDescent="0.35">
      <c r="A3186">
        <v>3179</v>
      </c>
      <c r="B3186" s="76">
        <v>44251.44331018519</v>
      </c>
      <c r="C3186" s="1" t="s">
        <v>10082</v>
      </c>
      <c r="D3186" s="76">
        <v>44251.444108796291</v>
      </c>
      <c r="E3186" s="1" t="s">
        <v>10083</v>
      </c>
      <c r="F3186" s="1" t="s">
        <v>10084</v>
      </c>
      <c r="G3186" s="1" t="s">
        <v>123</v>
      </c>
      <c r="H3186" s="1" t="s">
        <v>124</v>
      </c>
      <c r="I3186" s="1" t="s">
        <v>125</v>
      </c>
      <c r="J3186" s="1" t="s">
        <v>10085</v>
      </c>
      <c r="K3186" s="1" t="s">
        <v>10085</v>
      </c>
      <c r="L3186">
        <f>ROUNDUP(IF(B3186&gt;$D$4,0,($D$4-B3186+1)/365),0)</f>
        <v>0</v>
      </c>
      <c r="M3186">
        <f>ROUNDUP(IF(B3186&gt;$D$5,0,($D$5-B3186+1)/365),0)</f>
        <v>1</v>
      </c>
      <c r="N3186" s="28">
        <f>IF(OR(L3186=1,M3186=1),IF(B3186+364&lt;=$D$5,(B3186+364-$D$4+1)/365,IF(B3186&gt;$D$4,($D$5-B3186+1)/365,$D$6/365)),0)</f>
        <v>0.13851147894468477</v>
      </c>
      <c r="O3186" s="28">
        <f>'Data &amp; Parameter'!$E$16*'Data &amp; Parameter'!$E$17*('Data &amp; Parameter'!$E$18+'Data &amp; Parameter'!$E$19)*'Data &amp; Parameter'!$E$20*'Data &amp; Parameter'!$E$37*N3186</f>
        <v>0.48156346225907393</v>
      </c>
      <c r="P3186">
        <f>ROUNDUP(IF(D3186&gt;$D$4,0,($D$4-D3186+1)/365),0)</f>
        <v>0</v>
      </c>
      <c r="Q3186">
        <f>ROUNDUP(IF(D3186&gt;$D$5,0,($D$5-D3186+1)/365),0)</f>
        <v>1</v>
      </c>
      <c r="R3186" s="28">
        <f>IF(OR(P3186=1,Q3186=1),IF(D3186+364&lt;=$D$5,(D3186+364-$D$4+1)/365,IF(D3186&gt;$D$4,($D$5-D3186+1)/365,$D$6/365)),0)</f>
        <v>0.13850929096906464</v>
      </c>
      <c r="S3186" s="28">
        <f>'Data &amp; Parameter'!$E$16*'Data &amp; Parameter'!$E$17*('Data &amp; Parameter'!$E$18+'Data &amp; Parameter'!$E$19)*'Data &amp; Parameter'!$E$20*'Data &amp; Parameter'!$E$37*R3186</f>
        <v>0.48155585531470374</v>
      </c>
      <c r="T3186" s="28">
        <f t="shared" si="49"/>
        <v>0.96311931757377767</v>
      </c>
    </row>
    <row r="3187" spans="1:20" ht="15.75" customHeight="1" x14ac:dyDescent="0.35">
      <c r="A3187">
        <v>3180</v>
      </c>
      <c r="B3187" s="76">
        <v>44251.444236111114</v>
      </c>
      <c r="C3187" s="1" t="s">
        <v>10086</v>
      </c>
      <c r="D3187" s="76">
        <v>44251.444733796292</v>
      </c>
      <c r="E3187" s="1" t="s">
        <v>10087</v>
      </c>
      <c r="F3187" s="1" t="s">
        <v>5170</v>
      </c>
      <c r="G3187" s="1" t="s">
        <v>123</v>
      </c>
      <c r="H3187" s="1" t="s">
        <v>124</v>
      </c>
      <c r="I3187" s="1" t="s">
        <v>125</v>
      </c>
      <c r="J3187" s="1" t="s">
        <v>9762</v>
      </c>
      <c r="K3187" s="1" t="s">
        <v>9763</v>
      </c>
      <c r="L3187">
        <f>ROUNDUP(IF(B3187&gt;$D$4,0,($D$4-B3187+1)/365),0)</f>
        <v>0</v>
      </c>
      <c r="M3187">
        <f>ROUNDUP(IF(B3187&gt;$D$5,0,($D$5-B3187+1)/365),0)</f>
        <v>1</v>
      </c>
      <c r="N3187" s="28">
        <f>IF(OR(L3187=1,M3187=1),IF(B3187+364&lt;=$D$5,(B3187+364-$D$4+1)/365,IF(B3187&gt;$D$4,($D$5-B3187+1)/365,$D$6/365)),0)</f>
        <v>0.13850894216133108</v>
      </c>
      <c r="O3187" s="28">
        <f>'Data &amp; Parameter'!$E$16*'Data &amp; Parameter'!$E$17*('Data &amp; Parameter'!$E$18+'Data &amp; Parameter'!$E$19)*'Data &amp; Parameter'!$E$20*'Data &amp; Parameter'!$E$37*N3187</f>
        <v>0.48155464261333691</v>
      </c>
      <c r="P3187">
        <f>ROUNDUP(IF(D3187&gt;$D$4,0,($D$4-D3187+1)/365),0)</f>
        <v>0</v>
      </c>
      <c r="Q3187">
        <f>ROUNDUP(IF(D3187&gt;$D$5,0,($D$5-D3187+1)/365),0)</f>
        <v>1</v>
      </c>
      <c r="R3187" s="28">
        <f>IF(OR(P3187=1,Q3187=1),IF(D3187+364&lt;=$D$5,(D3187+364-$D$4+1)/365,IF(D3187&gt;$D$4,($D$5-D3187+1)/365,$D$6/365)),0)</f>
        <v>0.13850757864029592</v>
      </c>
      <c r="S3187" s="28">
        <f>'Data &amp; Parameter'!$E$16*'Data &amp; Parameter'!$E$17*('Data &amp; Parameter'!$E$18+'Data &amp; Parameter'!$E$19)*'Data &amp; Parameter'!$E$20*'Data &amp; Parameter'!$E$37*R3187</f>
        <v>0.48154990205381393</v>
      </c>
      <c r="T3187" s="28">
        <f t="shared" si="49"/>
        <v>0.9631045446671509</v>
      </c>
    </row>
    <row r="3188" spans="1:20" ht="15.75" customHeight="1" x14ac:dyDescent="0.35">
      <c r="A3188">
        <v>3181</v>
      </c>
      <c r="B3188" s="76">
        <v>44251.446215277778</v>
      </c>
      <c r="C3188" s="1" t="s">
        <v>10088</v>
      </c>
      <c r="D3188" s="76">
        <v>44251.446956018517</v>
      </c>
      <c r="E3188" s="1" t="s">
        <v>10089</v>
      </c>
      <c r="F3188" s="1" t="s">
        <v>10090</v>
      </c>
      <c r="G3188" s="1" t="s">
        <v>123</v>
      </c>
      <c r="H3188" s="1" t="s">
        <v>124</v>
      </c>
      <c r="I3188" s="1" t="s">
        <v>125</v>
      </c>
      <c r="J3188" s="1" t="s">
        <v>9830</v>
      </c>
      <c r="K3188" s="1" t="s">
        <v>10081</v>
      </c>
      <c r="L3188">
        <f>ROUNDUP(IF(B3188&gt;$D$4,0,($D$4-B3188+1)/365),0)</f>
        <v>0</v>
      </c>
      <c r="M3188">
        <f>ROUNDUP(IF(B3188&gt;$D$5,0,($D$5-B3188+1)/365),0)</f>
        <v>1</v>
      </c>
      <c r="N3188" s="28">
        <f>IF(OR(L3188=1,M3188=1),IF(B3188+364&lt;=$D$5,(B3188+364-$D$4+1)/365,IF(B3188&gt;$D$4,($D$5-B3188+1)/365,$D$6/365)),0)</f>
        <v>0.13850351978691011</v>
      </c>
      <c r="O3188" s="28">
        <f>'Data &amp; Parameter'!$E$16*'Data &amp; Parameter'!$E$17*('Data &amp; Parameter'!$E$18+'Data &amp; Parameter'!$E$19)*'Data &amp; Parameter'!$E$20*'Data &amp; Parameter'!$E$37*N3188</f>
        <v>0.48153579062056551</v>
      </c>
      <c r="P3188">
        <f>ROUNDUP(IF(D3188&gt;$D$4,0,($D$4-D3188+1)/365),0)</f>
        <v>0</v>
      </c>
      <c r="Q3188">
        <f>ROUNDUP(IF(D3188&gt;$D$5,0,($D$5-D3188+1)/365),0)</f>
        <v>1</v>
      </c>
      <c r="R3188" s="28">
        <f>IF(OR(P3188=1,Q3188=1),IF(D3188+364&lt;=$D$5,(D3188+364-$D$4+1)/365,IF(D3188&gt;$D$4,($D$5-D3188+1)/365,$D$6/365)),0)</f>
        <v>0.13850149036022716</v>
      </c>
      <c r="S3188" s="28">
        <f>'Data &amp; Parameter'!$E$16*'Data &amp; Parameter'!$E$17*('Data &amp; Parameter'!$E$18+'Data &amp; Parameter'!$E$19)*'Data &amp; Parameter'!$E$20*'Data &amp; Parameter'!$E$37*R3188</f>
        <v>0.48152873490397585</v>
      </c>
      <c r="T3188" s="28">
        <f t="shared" si="49"/>
        <v>0.96306452552454136</v>
      </c>
    </row>
    <row r="3189" spans="1:20" ht="15.75" customHeight="1" x14ac:dyDescent="0.35">
      <c r="A3189">
        <v>3182</v>
      </c>
      <c r="B3189" s="76">
        <v>44251.447256944448</v>
      </c>
      <c r="C3189" s="1" t="s">
        <v>10091</v>
      </c>
      <c r="D3189" s="76">
        <v>44251.452789351853</v>
      </c>
      <c r="E3189" s="1" t="s">
        <v>10092</v>
      </c>
      <c r="F3189" s="1" t="s">
        <v>10093</v>
      </c>
      <c r="G3189" s="1" t="s">
        <v>123</v>
      </c>
      <c r="H3189" s="1" t="s">
        <v>124</v>
      </c>
      <c r="I3189" s="1" t="s">
        <v>125</v>
      </c>
      <c r="J3189" s="1" t="s">
        <v>10085</v>
      </c>
      <c r="K3189" s="1" t="s">
        <v>10094</v>
      </c>
      <c r="L3189">
        <f>ROUNDUP(IF(B3189&gt;$D$4,0,($D$4-B3189+1)/365),0)</f>
        <v>0</v>
      </c>
      <c r="M3189">
        <f>ROUNDUP(IF(B3189&gt;$D$5,0,($D$5-B3189+1)/365),0)</f>
        <v>1</v>
      </c>
      <c r="N3189" s="28">
        <f>IF(OR(L3189=1,M3189=1),IF(B3189+364&lt;=$D$5,(B3189+364-$D$4+1)/365,IF(B3189&gt;$D$4,($D$5-B3189+1)/365,$D$6/365)),0)</f>
        <v>0.13850066590562227</v>
      </c>
      <c r="O3189" s="28">
        <f>'Data &amp; Parameter'!$E$16*'Data &amp; Parameter'!$E$17*('Data &amp; Parameter'!$E$18+'Data &amp; Parameter'!$E$19)*'Data &amp; Parameter'!$E$20*'Data &amp; Parameter'!$E$37*N3189</f>
        <v>0.48152586851905937</v>
      </c>
      <c r="P3189">
        <f>ROUNDUP(IF(D3189&gt;$D$4,0,($D$4-D3189+1)/365),0)</f>
        <v>0</v>
      </c>
      <c r="Q3189">
        <f>ROUNDUP(IF(D3189&gt;$D$5,0,($D$5-D3189+1)/365),0)</f>
        <v>1</v>
      </c>
      <c r="R3189" s="28">
        <f>IF(OR(P3189=1,Q3189=1),IF(D3189+364&lt;=$D$5,(D3189+364-$D$4+1)/365,IF(D3189&gt;$D$4,($D$5-D3189+1)/365,$D$6/365)),0)</f>
        <v>0.13848550862505909</v>
      </c>
      <c r="S3189" s="28">
        <f>'Data &amp; Parameter'!$E$16*'Data &amp; Parameter'!$E$17*('Data &amp; Parameter'!$E$18+'Data &amp; Parameter'!$E$19)*'Data &amp; Parameter'!$E$20*'Data &amp; Parameter'!$E$37*R3189</f>
        <v>0.48147317113569416</v>
      </c>
      <c r="T3189" s="28">
        <f t="shared" si="49"/>
        <v>0.96299903965475353</v>
      </c>
    </row>
    <row r="3190" spans="1:20" ht="15.75" customHeight="1" x14ac:dyDescent="0.35">
      <c r="A3190">
        <v>3183</v>
      </c>
      <c r="B3190" s="76">
        <v>44251.447465277779</v>
      </c>
      <c r="C3190" s="1" t="s">
        <v>10095</v>
      </c>
      <c r="D3190" s="76">
        <v>44251.450439814813</v>
      </c>
      <c r="E3190" s="1" t="s">
        <v>10096</v>
      </c>
      <c r="F3190" s="1" t="s">
        <v>10097</v>
      </c>
      <c r="G3190" s="1" t="s">
        <v>123</v>
      </c>
      <c r="H3190" s="1" t="s">
        <v>124</v>
      </c>
      <c r="I3190" s="1" t="s">
        <v>125</v>
      </c>
      <c r="J3190" s="1" t="s">
        <v>9767</v>
      </c>
      <c r="K3190" s="1" t="s">
        <v>9767</v>
      </c>
      <c r="L3190">
        <f>ROUNDUP(IF(B3190&gt;$D$4,0,($D$4-B3190+1)/365),0)</f>
        <v>0</v>
      </c>
      <c r="M3190">
        <f>ROUNDUP(IF(B3190&gt;$D$5,0,($D$5-B3190+1)/365),0)</f>
        <v>1</v>
      </c>
      <c r="N3190" s="28">
        <f>IF(OR(L3190=1,M3190=1),IF(B3190+364&lt;=$D$5,(B3190+364-$D$4+1)/365,IF(B3190&gt;$D$4,($D$5-B3190+1)/365,$D$6/365)),0)</f>
        <v>0.13850009512937267</v>
      </c>
      <c r="O3190" s="28">
        <f>'Data &amp; Parameter'!$E$16*'Data &amp; Parameter'!$E$17*('Data &amp; Parameter'!$E$18+'Data &amp; Parameter'!$E$19)*'Data &amp; Parameter'!$E$20*'Data &amp; Parameter'!$E$37*N3190</f>
        <v>0.48152388409878588</v>
      </c>
      <c r="P3190">
        <f>ROUNDUP(IF(D3190&gt;$D$4,0,($D$4-D3190+1)/365),0)</f>
        <v>0</v>
      </c>
      <c r="Q3190">
        <f>ROUNDUP(IF(D3190&gt;$D$5,0,($D$5-D3190+1)/365),0)</f>
        <v>1</v>
      </c>
      <c r="R3190" s="28">
        <f>IF(OR(P3190=1,Q3190=1),IF(D3190+364&lt;=$D$5,(D3190+364-$D$4+1)/365,IF(D3190&gt;$D$4,($D$5-D3190+1)/365,$D$6/365)),0)</f>
        <v>0.13849194571284149</v>
      </c>
      <c r="S3190" s="28">
        <f>'Data &amp; Parameter'!$E$16*'Data &amp; Parameter'!$E$17*('Data &amp; Parameter'!$E$18+'Data &amp; Parameter'!$E$19)*'Data &amp; Parameter'!$E$20*'Data &amp; Parameter'!$E$37*R3190</f>
        <v>0.48149555098682972</v>
      </c>
      <c r="T3190" s="28">
        <f t="shared" si="49"/>
        <v>0.9630194350856156</v>
      </c>
    </row>
    <row r="3191" spans="1:20" ht="15.75" customHeight="1" x14ac:dyDescent="0.35">
      <c r="A3191">
        <v>3184</v>
      </c>
      <c r="B3191" s="76">
        <v>44251.448819444442</v>
      </c>
      <c r="C3191" s="1" t="s">
        <v>10098</v>
      </c>
      <c r="D3191" s="76">
        <v>44251.44940972222</v>
      </c>
      <c r="E3191" s="1" t="s">
        <v>10099</v>
      </c>
      <c r="F3191" s="1" t="s">
        <v>10100</v>
      </c>
      <c r="G3191" s="1" t="s">
        <v>123</v>
      </c>
      <c r="H3191" s="1" t="s">
        <v>124</v>
      </c>
      <c r="I3191" s="1" t="s">
        <v>125</v>
      </c>
      <c r="J3191" s="1" t="s">
        <v>9762</v>
      </c>
      <c r="K3191" s="1" t="s">
        <v>9763</v>
      </c>
      <c r="L3191">
        <f>ROUNDUP(IF(B3191&gt;$D$4,0,($D$4-B3191+1)/365),0)</f>
        <v>0</v>
      </c>
      <c r="M3191">
        <f>ROUNDUP(IF(B3191&gt;$D$5,0,($D$5-B3191+1)/365),0)</f>
        <v>1</v>
      </c>
      <c r="N3191" s="28">
        <f>IF(OR(L3191=1,M3191=1),IF(B3191+364&lt;=$D$5,(B3191+364-$D$4+1)/365,IF(B3191&gt;$D$4,($D$5-B3191+1)/365,$D$6/365)),0)</f>
        <v>0.13849638508372042</v>
      </c>
      <c r="O3191" s="28">
        <f>'Data &amp; Parameter'!$E$16*'Data &amp; Parameter'!$E$17*('Data &amp; Parameter'!$E$18+'Data &amp; Parameter'!$E$19)*'Data &amp; Parameter'!$E$20*'Data &amp; Parameter'!$E$37*N3191</f>
        <v>0.48151098536690423</v>
      </c>
      <c r="P3191">
        <f>ROUNDUP(IF(D3191&gt;$D$4,0,($D$4-D3191+1)/365),0)</f>
        <v>0</v>
      </c>
      <c r="Q3191">
        <f>ROUNDUP(IF(D3191&gt;$D$5,0,($D$5-D3191+1)/365),0)</f>
        <v>1</v>
      </c>
      <c r="R3191" s="28">
        <f>IF(OR(P3191=1,Q3191=1),IF(D3191+364&lt;=$D$5,(D3191+364-$D$4+1)/365,IF(D3191&gt;$D$4,($D$5-D3191+1)/365,$D$6/365)),0)</f>
        <v>0.13849476788432993</v>
      </c>
      <c r="S3191" s="28">
        <f>'Data &amp; Parameter'!$E$16*'Data &amp; Parameter'!$E$17*('Data &amp; Parameter'!$E$18+'Data &amp; Parameter'!$E$19)*'Data &amp; Parameter'!$E$20*'Data &amp; Parameter'!$E$37*R3191</f>
        <v>0.48150536284273815</v>
      </c>
      <c r="T3191" s="28">
        <f t="shared" si="49"/>
        <v>0.96301634820964233</v>
      </c>
    </row>
    <row r="3192" spans="1:20" ht="15.75" customHeight="1" x14ac:dyDescent="0.35">
      <c r="A3192">
        <v>3185</v>
      </c>
      <c r="B3192" s="76">
        <v>44251.449155092589</v>
      </c>
      <c r="C3192" s="1" t="s">
        <v>10101</v>
      </c>
      <c r="D3192" s="76">
        <v>44251.449976851851</v>
      </c>
      <c r="E3192" s="1" t="s">
        <v>10102</v>
      </c>
      <c r="F3192" s="1" t="s">
        <v>10103</v>
      </c>
      <c r="G3192" s="1" t="s">
        <v>123</v>
      </c>
      <c r="H3192" s="1" t="s">
        <v>124</v>
      </c>
      <c r="I3192" s="1" t="s">
        <v>125</v>
      </c>
      <c r="J3192" s="1" t="s">
        <v>9830</v>
      </c>
      <c r="K3192" s="1" t="s">
        <v>10104</v>
      </c>
      <c r="L3192">
        <f>ROUNDUP(IF(B3192&gt;$D$4,0,($D$4-B3192+1)/365),0)</f>
        <v>0</v>
      </c>
      <c r="M3192">
        <f>ROUNDUP(IF(B3192&gt;$D$5,0,($D$5-B3192+1)/365),0)</f>
        <v>1</v>
      </c>
      <c r="N3192" s="28">
        <f>IF(OR(L3192=1,M3192=1),IF(B3192+364&lt;=$D$5,(B3192+364-$D$4+1)/365,IF(B3192&gt;$D$4,($D$5-B3192+1)/365,$D$6/365)),0)</f>
        <v>0.13849546549975719</v>
      </c>
      <c r="O3192" s="28">
        <f>'Data &amp; Parameter'!$E$16*'Data &amp; Parameter'!$E$17*('Data &amp; Parameter'!$E$18+'Data &amp; Parameter'!$E$19)*'Data &amp; Parameter'!$E$20*'Data &amp; Parameter'!$E$37*N3192</f>
        <v>0.48150778824533319</v>
      </c>
      <c r="P3192">
        <f>ROUNDUP(IF(D3192&gt;$D$4,0,($D$4-D3192+1)/365),0)</f>
        <v>0</v>
      </c>
      <c r="Q3192">
        <f>ROUNDUP(IF(D3192&gt;$D$5,0,($D$5-D3192+1)/365),0)</f>
        <v>1</v>
      </c>
      <c r="R3192" s="28">
        <f>IF(OR(P3192=1,Q3192=1),IF(D3192+364&lt;=$D$5,(D3192+364-$D$4+1)/365,IF(D3192&gt;$D$4,($D$5-D3192+1)/365,$D$6/365)),0)</f>
        <v>0.13849321410451834</v>
      </c>
      <c r="S3192" s="28">
        <f>'Data &amp; Parameter'!$E$16*'Data &amp; Parameter'!$E$17*('Data &amp; Parameter'!$E$18+'Data &amp; Parameter'!$E$19)*'Data &amp; Parameter'!$E$20*'Data &amp; Parameter'!$E$37*R3192</f>
        <v>0.48149996080969831</v>
      </c>
      <c r="T3192" s="28">
        <f t="shared" si="49"/>
        <v>0.9630077490550315</v>
      </c>
    </row>
    <row r="3193" spans="1:20" ht="15.75" customHeight="1" x14ac:dyDescent="0.35">
      <c r="A3193">
        <v>3186</v>
      </c>
      <c r="B3193" s="76">
        <v>44251.450636574074</v>
      </c>
      <c r="C3193" s="1" t="s">
        <v>10105</v>
      </c>
      <c r="D3193" s="76">
        <v>44251.451388888891</v>
      </c>
      <c r="E3193" s="1" t="s">
        <v>10106</v>
      </c>
      <c r="F3193" s="1" t="s">
        <v>10107</v>
      </c>
      <c r="G3193" s="1" t="s">
        <v>123</v>
      </c>
      <c r="H3193" s="1" t="s">
        <v>124</v>
      </c>
      <c r="I3193" s="1" t="s">
        <v>125</v>
      </c>
      <c r="J3193" s="1" t="s">
        <v>10085</v>
      </c>
      <c r="K3193" s="1" t="s">
        <v>10085</v>
      </c>
      <c r="L3193">
        <f>ROUNDUP(IF(B3193&gt;$D$4,0,($D$4-B3193+1)/365),0)</f>
        <v>0</v>
      </c>
      <c r="M3193">
        <f>ROUNDUP(IF(B3193&gt;$D$5,0,($D$5-B3193+1)/365),0)</f>
        <v>1</v>
      </c>
      <c r="N3193" s="28">
        <f>IF(OR(L3193=1,M3193=1),IF(B3193+364&lt;=$D$5,(B3193+364-$D$4+1)/365,IF(B3193&gt;$D$4,($D$5-B3193+1)/365,$D$6/365)),0)</f>
        <v>0.13849140664637136</v>
      </c>
      <c r="O3193" s="28">
        <f>'Data &amp; Parameter'!$E$16*'Data &amp; Parameter'!$E$17*('Data &amp; Parameter'!$E$18+'Data &amp; Parameter'!$E$19)*'Data &amp; Parameter'!$E$20*'Data &amp; Parameter'!$E$37*N3193</f>
        <v>0.48149367681208466</v>
      </c>
      <c r="P3193">
        <f>ROUNDUP(IF(D3193&gt;$D$4,0,($D$4-D3193+1)/365),0)</f>
        <v>0</v>
      </c>
      <c r="Q3193">
        <f>ROUNDUP(IF(D3193&gt;$D$5,0,($D$5-D3193+1)/365),0)</f>
        <v>1</v>
      </c>
      <c r="R3193" s="28">
        <f>IF(OR(P3193=1,Q3193=1),IF(D3193+364&lt;=$D$5,(D3193+364-$D$4+1)/365,IF(D3193&gt;$D$4,($D$5-D3193+1)/365,$D$6/365)),0)</f>
        <v>0.13848934550988903</v>
      </c>
      <c r="S3193" s="28">
        <f>'Data &amp; Parameter'!$E$16*'Data &amp; Parameter'!$E$17*('Data &amp; Parameter'!$E$18+'Data &amp; Parameter'!$E$19)*'Data &amp; Parameter'!$E$20*'Data &amp; Parameter'!$E$37*R3193</f>
        <v>0.48148651084989741</v>
      </c>
      <c r="T3193" s="28">
        <f t="shared" si="49"/>
        <v>0.96298018766198212</v>
      </c>
    </row>
    <row r="3194" spans="1:20" ht="15.75" customHeight="1" x14ac:dyDescent="0.35">
      <c r="A3194">
        <v>3187</v>
      </c>
      <c r="B3194" s="76">
        <v>44251.452881944446</v>
      </c>
      <c r="C3194" s="1" t="s">
        <v>10108</v>
      </c>
      <c r="D3194" s="76">
        <v>44251.456064814818</v>
      </c>
      <c r="E3194" s="1" t="s">
        <v>10109</v>
      </c>
      <c r="F3194" s="1" t="s">
        <v>10110</v>
      </c>
      <c r="G3194" s="1" t="s">
        <v>123</v>
      </c>
      <c r="H3194" s="1" t="s">
        <v>124</v>
      </c>
      <c r="I3194" s="1" t="s">
        <v>125</v>
      </c>
      <c r="J3194" s="1" t="s">
        <v>9767</v>
      </c>
      <c r="K3194" s="1" t="s">
        <v>9767</v>
      </c>
      <c r="L3194">
        <f>ROUNDUP(IF(B3194&gt;$D$4,0,($D$4-B3194+1)/365),0)</f>
        <v>0</v>
      </c>
      <c r="M3194">
        <f>ROUNDUP(IF(B3194&gt;$D$5,0,($D$5-B3194+1)/365),0)</f>
        <v>1</v>
      </c>
      <c r="N3194" s="28">
        <f>IF(OR(L3194=1,M3194=1),IF(B3194+364&lt;=$D$5,(B3194+364-$D$4+1)/365,IF(B3194&gt;$D$4,($D$5-B3194+1)/365,$D$6/365)),0)</f>
        <v>0.13848525494672373</v>
      </c>
      <c r="O3194" s="28">
        <f>'Data &amp; Parameter'!$E$16*'Data &amp; Parameter'!$E$17*('Data &amp; Parameter'!$E$18+'Data &amp; Parameter'!$E$19)*'Data &amp; Parameter'!$E$20*'Data &amp; Parameter'!$E$37*N3194</f>
        <v>0.48147228917112045</v>
      </c>
      <c r="P3194">
        <f>ROUNDUP(IF(D3194&gt;$D$4,0,($D$4-D3194+1)/365),0)</f>
        <v>0</v>
      </c>
      <c r="Q3194">
        <f>ROUNDUP(IF(D3194&gt;$D$5,0,($D$5-D3194+1)/365),0)</f>
        <v>1</v>
      </c>
      <c r="R3194" s="28">
        <f>IF(OR(P3194=1,Q3194=1),IF(D3194+364&lt;=$D$5,(D3194+364-$D$4+1)/365,IF(D3194&gt;$D$4,($D$5-D3194+1)/365,$D$6/365)),0)</f>
        <v>0.13847653475392305</v>
      </c>
      <c r="S3194" s="28">
        <f>'Data &amp; Parameter'!$E$16*'Data &amp; Parameter'!$E$17*('Data &amp; Parameter'!$E$18+'Data &amp; Parameter'!$E$19)*'Data &amp; Parameter'!$E$20*'Data &amp; Parameter'!$E$37*R3194</f>
        <v>0.48144197163882163</v>
      </c>
      <c r="T3194" s="28">
        <f t="shared" si="49"/>
        <v>0.96291426080994214</v>
      </c>
    </row>
    <row r="3195" spans="1:20" ht="15.75" customHeight="1" x14ac:dyDescent="0.35">
      <c r="A3195">
        <v>3188</v>
      </c>
      <c r="B3195" s="76">
        <v>44251.452962962961</v>
      </c>
      <c r="C3195" s="1" t="s">
        <v>10111</v>
      </c>
      <c r="D3195" s="76">
        <v>44251.453703703708</v>
      </c>
      <c r="E3195" s="1" t="s">
        <v>10112</v>
      </c>
      <c r="F3195" s="1" t="s">
        <v>10113</v>
      </c>
      <c r="G3195" s="1" t="s">
        <v>123</v>
      </c>
      <c r="H3195" s="1" t="s">
        <v>124</v>
      </c>
      <c r="I3195" s="1" t="s">
        <v>125</v>
      </c>
      <c r="J3195" s="1" t="s">
        <v>9763</v>
      </c>
      <c r="K3195" s="1" t="s">
        <v>9763</v>
      </c>
      <c r="L3195">
        <f>ROUNDUP(IF(B3195&gt;$D$4,0,($D$4-B3195+1)/365),0)</f>
        <v>0</v>
      </c>
      <c r="M3195">
        <f>ROUNDUP(IF(B3195&gt;$D$5,0,($D$5-B3195+1)/365),0)</f>
        <v>1</v>
      </c>
      <c r="N3195" s="28">
        <f>IF(OR(L3195=1,M3195=1),IF(B3195+364&lt;=$D$5,(B3195+364-$D$4+1)/365,IF(B3195&gt;$D$4,($D$5-B3195+1)/365,$D$6/365)),0)</f>
        <v>0.13848503297818776</v>
      </c>
      <c r="O3195" s="28">
        <f>'Data &amp; Parameter'!$E$16*'Data &amp; Parameter'!$E$17*('Data &amp; Parameter'!$E$18+'Data &amp; Parameter'!$E$19)*'Data &amp; Parameter'!$E$20*'Data &amp; Parameter'!$E$37*N3195</f>
        <v>0.48147151745214445</v>
      </c>
      <c r="P3195">
        <f>ROUNDUP(IF(D3195&gt;$D$4,0,($D$4-D3195+1)/365),0)</f>
        <v>0</v>
      </c>
      <c r="Q3195">
        <f>ROUNDUP(IF(D3195&gt;$D$5,0,($D$5-D3195+1)/365),0)</f>
        <v>1</v>
      </c>
      <c r="R3195" s="28">
        <f>IF(OR(P3195=1,Q3195=1),IF(D3195+364&lt;=$D$5,(D3195+364-$D$4+1)/365,IF(D3195&gt;$D$4,($D$5-D3195+1)/365,$D$6/365)),0)</f>
        <v>0.13848300355148488</v>
      </c>
      <c r="S3195" s="28">
        <f>'Data &amp; Parameter'!$E$16*'Data &amp; Parameter'!$E$17*('Data &amp; Parameter'!$E$18+'Data &amp; Parameter'!$E$19)*'Data &amp; Parameter'!$E$20*'Data &amp; Parameter'!$E$37*R3195</f>
        <v>0.48146446173548557</v>
      </c>
      <c r="T3195" s="28">
        <f t="shared" si="49"/>
        <v>0.96293597918762996</v>
      </c>
    </row>
    <row r="3196" spans="1:20" ht="15.75" customHeight="1" x14ac:dyDescent="0.35">
      <c r="A3196">
        <v>3189</v>
      </c>
      <c r="B3196" s="76">
        <v>44251.45412037037</v>
      </c>
      <c r="C3196" s="1" t="s">
        <v>10114</v>
      </c>
      <c r="D3196" s="76">
        <v>44251.45475694444</v>
      </c>
      <c r="E3196" s="1" t="s">
        <v>10115</v>
      </c>
      <c r="F3196" s="1" t="s">
        <v>10116</v>
      </c>
      <c r="G3196" s="1" t="s">
        <v>123</v>
      </c>
      <c r="H3196" s="1" t="s">
        <v>124</v>
      </c>
      <c r="I3196" s="1" t="s">
        <v>125</v>
      </c>
      <c r="J3196" s="1" t="s">
        <v>9808</v>
      </c>
      <c r="K3196" s="1" t="s">
        <v>9783</v>
      </c>
      <c r="L3196">
        <f>ROUNDUP(IF(B3196&gt;$D$4,0,($D$4-B3196+1)/365),0)</f>
        <v>0</v>
      </c>
      <c r="M3196">
        <f>ROUNDUP(IF(B3196&gt;$D$5,0,($D$5-B3196+1)/365),0)</f>
        <v>1</v>
      </c>
      <c r="N3196" s="28">
        <f>IF(OR(L3196=1,M3196=1),IF(B3196+364&lt;=$D$5,(B3196+364-$D$4+1)/365,IF(B3196&gt;$D$4,($D$5-B3196+1)/365,$D$6/365)),0)</f>
        <v>0.13848186199898571</v>
      </c>
      <c r="O3196" s="28">
        <f>'Data &amp; Parameter'!$E$16*'Data &amp; Parameter'!$E$17*('Data &amp; Parameter'!$E$18+'Data &amp; Parameter'!$E$19)*'Data &amp; Parameter'!$E$20*'Data &amp; Parameter'!$E$37*N3196</f>
        <v>0.48146049289493864</v>
      </c>
      <c r="P3196">
        <f>ROUNDUP(IF(D3196&gt;$D$4,0,($D$4-D3196+1)/365),0)</f>
        <v>0</v>
      </c>
      <c r="Q3196">
        <f>ROUNDUP(IF(D3196&gt;$D$5,0,($D$5-D3196+1)/365),0)</f>
        <v>1</v>
      </c>
      <c r="R3196" s="28">
        <f>IF(OR(P3196=1,Q3196=1),IF(D3196+364&lt;=$D$5,(D3196+364-$D$4+1)/365,IF(D3196&gt;$D$4,($D$5-D3196+1)/365,$D$6/365)),0)</f>
        <v>0.13848011796043752</v>
      </c>
      <c r="S3196" s="28">
        <f>'Data &amp; Parameter'!$E$16*'Data &amp; Parameter'!$E$17*('Data &amp; Parameter'!$E$18+'Data &amp; Parameter'!$E$19)*'Data &amp; Parameter'!$E$20*'Data &amp; Parameter'!$E$37*R3196</f>
        <v>0.4814544293885204</v>
      </c>
      <c r="T3196" s="28">
        <f t="shared" si="49"/>
        <v>0.96291492228345898</v>
      </c>
    </row>
    <row r="3197" spans="1:20" ht="15.75" customHeight="1" x14ac:dyDescent="0.35">
      <c r="A3197">
        <v>3190</v>
      </c>
      <c r="B3197" s="76">
        <v>44251.454548611116</v>
      </c>
      <c r="C3197" s="1" t="s">
        <v>10117</v>
      </c>
      <c r="D3197" s="76">
        <v>44251.455405092594</v>
      </c>
      <c r="E3197" s="1" t="s">
        <v>10118</v>
      </c>
      <c r="F3197" s="1" t="s">
        <v>10119</v>
      </c>
      <c r="G3197" s="1" t="s">
        <v>123</v>
      </c>
      <c r="H3197" s="1" t="s">
        <v>124</v>
      </c>
      <c r="I3197" s="1" t="s">
        <v>125</v>
      </c>
      <c r="J3197" s="1" t="s">
        <v>9830</v>
      </c>
      <c r="K3197" s="1" t="s">
        <v>10104</v>
      </c>
      <c r="L3197">
        <f>ROUNDUP(IF(B3197&gt;$D$4,0,($D$4-B3197+1)/365),0)</f>
        <v>0</v>
      </c>
      <c r="M3197">
        <f>ROUNDUP(IF(B3197&gt;$D$5,0,($D$5-B3197+1)/365),0)</f>
        <v>1</v>
      </c>
      <c r="N3197" s="28">
        <f>IF(OR(L3197=1,M3197=1),IF(B3197+364&lt;=$D$5,(B3197+364-$D$4+1)/365,IF(B3197&gt;$D$4,($D$5-B3197+1)/365,$D$6/365)),0)</f>
        <v>0.13848068873666719</v>
      </c>
      <c r="O3197" s="28">
        <f>'Data &amp; Parameter'!$E$16*'Data &amp; Parameter'!$E$17*('Data &amp; Parameter'!$E$18+'Data &amp; Parameter'!$E$19)*'Data &amp; Parameter'!$E$20*'Data &amp; Parameter'!$E$37*N3197</f>
        <v>0.48145641380872461</v>
      </c>
      <c r="P3197">
        <f>ROUNDUP(IF(D3197&gt;$D$4,0,($D$4-D3197+1)/365),0)</f>
        <v>0</v>
      </c>
      <c r="Q3197">
        <f>ROUNDUP(IF(D3197&gt;$D$5,0,($D$5-D3197+1)/365),0)</f>
        <v>1</v>
      </c>
      <c r="R3197" s="28">
        <f>IF(OR(P3197=1,Q3197=1),IF(D3197+364&lt;=$D$5,(D3197+364-$D$4+1)/365,IF(D3197&gt;$D$4,($D$5-D3197+1)/365,$D$6/365)),0)</f>
        <v>0.13847834221207</v>
      </c>
      <c r="S3197" s="28">
        <f>'Data &amp; Parameter'!$E$16*'Data &amp; Parameter'!$E$17*('Data &amp; Parameter'!$E$18+'Data &amp; Parameter'!$E$19)*'Data &amp; Parameter'!$E$20*'Data &amp; Parameter'!$E$37*R3197</f>
        <v>0.48144825563643517</v>
      </c>
      <c r="T3197" s="28">
        <f t="shared" si="49"/>
        <v>0.96290466944515973</v>
      </c>
    </row>
    <row r="3198" spans="1:20" ht="15.75" customHeight="1" x14ac:dyDescent="0.35">
      <c r="A3198">
        <v>3191</v>
      </c>
      <c r="B3198" s="76">
        <v>44251.455324074079</v>
      </c>
      <c r="C3198" s="1" t="s">
        <v>10120</v>
      </c>
      <c r="D3198" s="76">
        <v>44251.455983796295</v>
      </c>
      <c r="E3198" s="1" t="s">
        <v>10121</v>
      </c>
      <c r="F3198" s="1" t="s">
        <v>10122</v>
      </c>
      <c r="G3198" s="1" t="s">
        <v>123</v>
      </c>
      <c r="H3198" s="1" t="s">
        <v>124</v>
      </c>
      <c r="I3198" s="1" t="s">
        <v>125</v>
      </c>
      <c r="J3198" s="1" t="s">
        <v>3846</v>
      </c>
      <c r="K3198" s="1" t="s">
        <v>10094</v>
      </c>
      <c r="L3198">
        <f>ROUNDUP(IF(B3198&gt;$D$4,0,($D$4-B3198+1)/365),0)</f>
        <v>0</v>
      </c>
      <c r="M3198">
        <f>ROUNDUP(IF(B3198&gt;$D$5,0,($D$5-B3198+1)/365),0)</f>
        <v>1</v>
      </c>
      <c r="N3198" s="28">
        <f>IF(OR(L3198=1,M3198=1),IF(B3198+364&lt;=$D$5,(B3198+364-$D$4+1)/365,IF(B3198&gt;$D$4,($D$5-B3198+1)/365,$D$6/365)),0)</f>
        <v>0.13847856418060597</v>
      </c>
      <c r="O3198" s="28">
        <f>'Data &amp; Parameter'!$E$16*'Data &amp; Parameter'!$E$17*('Data &amp; Parameter'!$E$18+'Data &amp; Parameter'!$E$19)*'Data &amp; Parameter'!$E$20*'Data &amp; Parameter'!$E$37*N3198</f>
        <v>0.48144902735541117</v>
      </c>
      <c r="P3198">
        <f>ROUNDUP(IF(D3198&gt;$D$4,0,($D$4-D3198+1)/365),0)</f>
        <v>0</v>
      </c>
      <c r="Q3198">
        <f>ROUNDUP(IF(D3198&gt;$D$5,0,($D$5-D3198+1)/365),0)</f>
        <v>1</v>
      </c>
      <c r="R3198" s="28">
        <f>IF(OR(P3198=1,Q3198=1),IF(D3198+364&lt;=$D$5,(D3198+364-$D$4+1)/365,IF(D3198&gt;$D$4,($D$5-D3198+1)/365,$D$6/365)),0)</f>
        <v>0.13847675672247894</v>
      </c>
      <c r="S3198" s="28">
        <f>'Data &amp; Parameter'!$E$16*'Data &amp; Parameter'!$E$17*('Data &amp; Parameter'!$E$18+'Data &amp; Parameter'!$E$19)*'Data &amp; Parameter'!$E$20*'Data &amp; Parameter'!$E$37*R3198</f>
        <v>0.48144274335786691</v>
      </c>
      <c r="T3198" s="28">
        <f t="shared" si="49"/>
        <v>0.96289177071327803</v>
      </c>
    </row>
    <row r="3199" spans="1:20" ht="15.75" customHeight="1" x14ac:dyDescent="0.35">
      <c r="A3199">
        <v>3192</v>
      </c>
      <c r="B3199" s="76">
        <v>44251.455694444448</v>
      </c>
      <c r="C3199" s="1" t="s">
        <v>10123</v>
      </c>
      <c r="D3199" s="76">
        <v>44251.456608796296</v>
      </c>
      <c r="E3199" s="1" t="s">
        <v>10124</v>
      </c>
      <c r="F3199" s="1" t="s">
        <v>10125</v>
      </c>
      <c r="G3199" s="1" t="s">
        <v>123</v>
      </c>
      <c r="H3199" s="1" t="s">
        <v>124</v>
      </c>
      <c r="I3199" s="1" t="s">
        <v>125</v>
      </c>
      <c r="J3199" s="1" t="s">
        <v>10085</v>
      </c>
      <c r="K3199" s="1" t="s">
        <v>10085</v>
      </c>
      <c r="L3199">
        <f>ROUNDUP(IF(B3199&gt;$D$4,0,($D$4-B3199+1)/365),0)</f>
        <v>0</v>
      </c>
      <c r="M3199">
        <f>ROUNDUP(IF(B3199&gt;$D$5,0,($D$5-B3199+1)/365),0)</f>
        <v>1</v>
      </c>
      <c r="N3199" s="28">
        <f>IF(OR(L3199=1,M3199=1),IF(B3199+364&lt;=$D$5,(B3199+364-$D$4+1)/365,IF(B3199&gt;$D$4,($D$5-B3199+1)/365,$D$6/365)),0)</f>
        <v>0.13847754946726451</v>
      </c>
      <c r="O3199" s="28">
        <f>'Data &amp; Parameter'!$E$16*'Data &amp; Parameter'!$E$17*('Data &amp; Parameter'!$E$18+'Data &amp; Parameter'!$E$19)*'Data &amp; Parameter'!$E$20*'Data &amp; Parameter'!$E$37*N3199</f>
        <v>0.4814454994971164</v>
      </c>
      <c r="P3199">
        <f>ROUNDUP(IF(D3199&gt;$D$4,0,($D$4-D3199+1)/365),0)</f>
        <v>0</v>
      </c>
      <c r="Q3199">
        <f>ROUNDUP(IF(D3199&gt;$D$5,0,($D$5-D3199+1)/365),0)</f>
        <v>1</v>
      </c>
      <c r="R3199" s="28">
        <f>IF(OR(P3199=1,Q3199=1),IF(D3199+364&lt;=$D$5,(D3199+364-$D$4+1)/365,IF(D3199&gt;$D$4,($D$5-D3199+1)/365,$D$6/365)),0)</f>
        <v>0.13847504439371022</v>
      </c>
      <c r="S3199" s="28">
        <f>'Data &amp; Parameter'!$E$16*'Data &amp; Parameter'!$E$17*('Data &amp; Parameter'!$E$18+'Data &amp; Parameter'!$E$19)*'Data &amp; Parameter'!$E$20*'Data &amp; Parameter'!$E$37*R3199</f>
        <v>0.4814367900969771</v>
      </c>
      <c r="T3199" s="28">
        <f t="shared" si="49"/>
        <v>0.9628822895940935</v>
      </c>
    </row>
    <row r="3200" spans="1:20" ht="15.75" customHeight="1" x14ac:dyDescent="0.35">
      <c r="A3200">
        <v>3193</v>
      </c>
      <c r="B3200" s="76">
        <v>44251.456921296296</v>
      </c>
      <c r="C3200" s="1" t="s">
        <v>10126</v>
      </c>
      <c r="D3200" s="76">
        <v>44251.457858796297</v>
      </c>
      <c r="E3200" s="1" t="s">
        <v>10127</v>
      </c>
      <c r="F3200" s="1" t="s">
        <v>10128</v>
      </c>
      <c r="G3200" s="1" t="s">
        <v>123</v>
      </c>
      <c r="H3200" s="1" t="s">
        <v>124</v>
      </c>
      <c r="I3200" s="1" t="s">
        <v>125</v>
      </c>
      <c r="J3200" s="1" t="s">
        <v>9808</v>
      </c>
      <c r="K3200" s="1" t="s">
        <v>9783</v>
      </c>
      <c r="L3200">
        <f>ROUNDUP(IF(B3200&gt;$D$4,0,($D$4-B3200+1)/365),0)</f>
        <v>0</v>
      </c>
      <c r="M3200">
        <f>ROUNDUP(IF(B3200&gt;$D$5,0,($D$5-B3200+1)/365),0)</f>
        <v>1</v>
      </c>
      <c r="N3200" s="28">
        <f>IF(OR(L3200=1,M3200=1),IF(B3200+364&lt;=$D$5,(B3200+364-$D$4+1)/365,IF(B3200&gt;$D$4,($D$5-B3200+1)/365,$D$6/365)),0)</f>
        <v>0.13847418822932586</v>
      </c>
      <c r="O3200" s="28">
        <f>'Data &amp; Parameter'!$E$16*'Data &amp; Parameter'!$E$17*('Data &amp; Parameter'!$E$18+'Data &amp; Parameter'!$E$19)*'Data &amp; Parameter'!$E$20*'Data &amp; Parameter'!$E$37*N3200</f>
        <v>0.48143381346653219</v>
      </c>
      <c r="P3200">
        <f>ROUNDUP(IF(D3200&gt;$D$4,0,($D$4-D3200+1)/365),0)</f>
        <v>0</v>
      </c>
      <c r="Q3200">
        <f>ROUNDUP(IF(D3200&gt;$D$5,0,($D$5-D3200+1)/365),0)</f>
        <v>1</v>
      </c>
      <c r="R3200" s="28">
        <f>IF(OR(P3200=1,Q3200=1),IF(D3200+364&lt;=$D$5,(D3200+364-$D$4+1)/365,IF(D3200&gt;$D$4,($D$5-D3200+1)/365,$D$6/365)),0)</f>
        <v>0.13847161973617278</v>
      </c>
      <c r="S3200" s="28">
        <f>'Data &amp; Parameter'!$E$16*'Data &amp; Parameter'!$E$17*('Data &amp; Parameter'!$E$18+'Data &amp; Parameter'!$E$19)*'Data &amp; Parameter'!$E$20*'Data &amp; Parameter'!$E$37*R3200</f>
        <v>0.48142488357519747</v>
      </c>
      <c r="T3200" s="28">
        <f t="shared" si="49"/>
        <v>0.96285869704172966</v>
      </c>
    </row>
    <row r="3201" spans="1:20" ht="15.75" customHeight="1" x14ac:dyDescent="0.35">
      <c r="A3201">
        <v>3194</v>
      </c>
      <c r="B3201" s="76">
        <v>44251.457245370373</v>
      </c>
      <c r="C3201" s="1" t="s">
        <v>10129</v>
      </c>
      <c r="D3201" s="76">
        <v>44251.457731481481</v>
      </c>
      <c r="E3201" s="1" t="s">
        <v>10130</v>
      </c>
      <c r="F3201" s="1" t="s">
        <v>10131</v>
      </c>
      <c r="G3201" s="1" t="s">
        <v>123</v>
      </c>
      <c r="H3201" s="1" t="s">
        <v>124</v>
      </c>
      <c r="I3201" s="1" t="s">
        <v>125</v>
      </c>
      <c r="J3201" s="1" t="s">
        <v>9763</v>
      </c>
      <c r="K3201" s="1" t="s">
        <v>9791</v>
      </c>
      <c r="L3201">
        <f>ROUNDUP(IF(B3201&gt;$D$4,0,($D$4-B3201+1)/365),0)</f>
        <v>0</v>
      </c>
      <c r="M3201">
        <f>ROUNDUP(IF(B3201&gt;$D$5,0,($D$5-B3201+1)/365),0)</f>
        <v>1</v>
      </c>
      <c r="N3201" s="28">
        <f>IF(OR(L3201=1,M3201=1),IF(B3201+364&lt;=$D$5,(B3201+364-$D$4+1)/365,IF(B3201&gt;$D$4,($D$5-B3201+1)/365,$D$6/365)),0)</f>
        <v>0.1384733003551421</v>
      </c>
      <c r="O3201" s="28">
        <f>'Data &amp; Parameter'!$E$16*'Data &amp; Parameter'!$E$17*('Data &amp; Parameter'!$E$18+'Data &amp; Parameter'!$E$19)*'Data &amp; Parameter'!$E$20*'Data &amp; Parameter'!$E$37*N3201</f>
        <v>0.48143072659048958</v>
      </c>
      <c r="P3201">
        <f>ROUNDUP(IF(D3201&gt;$D$4,0,($D$4-D3201+1)/365),0)</f>
        <v>0</v>
      </c>
      <c r="Q3201">
        <f>ROUNDUP(IF(D3201&gt;$D$5,0,($D$5-D3201+1)/365),0)</f>
        <v>1</v>
      </c>
      <c r="R3201" s="28">
        <f>IF(OR(P3201=1,Q3201=1),IF(D3201+364&lt;=$D$5,(D3201+364-$D$4+1)/365,IF(D3201&gt;$D$4,($D$5-D3201+1)/365,$D$6/365)),0)</f>
        <v>0.13847196854388641</v>
      </c>
      <c r="S3201" s="28">
        <f>'Data &amp; Parameter'!$E$16*'Data &amp; Parameter'!$E$17*('Data &amp; Parameter'!$E$18+'Data &amp; Parameter'!$E$19)*'Data &amp; Parameter'!$E$20*'Data &amp; Parameter'!$E$37*R3201</f>
        <v>0.48142609627649502</v>
      </c>
      <c r="T3201" s="28">
        <f t="shared" si="49"/>
        <v>0.9628568228669846</v>
      </c>
    </row>
    <row r="3202" spans="1:20" ht="15.75" customHeight="1" x14ac:dyDescent="0.35">
      <c r="A3202">
        <v>3195</v>
      </c>
      <c r="B3202" s="76">
        <v>44251.458379629628</v>
      </c>
      <c r="C3202" s="1" t="s">
        <v>10132</v>
      </c>
      <c r="D3202" s="76">
        <v>44251.459027777775</v>
      </c>
      <c r="E3202" s="1" t="s">
        <v>10133</v>
      </c>
      <c r="F3202" s="1" t="s">
        <v>10134</v>
      </c>
      <c r="G3202" s="1" t="s">
        <v>123</v>
      </c>
      <c r="H3202" s="1" t="s">
        <v>124</v>
      </c>
      <c r="I3202" s="1" t="s">
        <v>125</v>
      </c>
      <c r="J3202" s="1" t="s">
        <v>9830</v>
      </c>
      <c r="K3202" s="1" t="s">
        <v>10104</v>
      </c>
      <c r="L3202">
        <f>ROUNDUP(IF(B3202&gt;$D$4,0,($D$4-B3202+1)/365),0)</f>
        <v>0</v>
      </c>
      <c r="M3202">
        <f>ROUNDUP(IF(B3202&gt;$D$5,0,($D$5-B3202+1)/365),0)</f>
        <v>1</v>
      </c>
      <c r="N3202" s="28">
        <f>IF(OR(L3202=1,M3202=1),IF(B3202+364&lt;=$D$5,(B3202+364-$D$4+1)/365,IF(B3202&gt;$D$4,($D$5-B3202+1)/365,$D$6/365)),0)</f>
        <v>0.13847019279553882</v>
      </c>
      <c r="O3202" s="28">
        <f>'Data &amp; Parameter'!$E$16*'Data &amp; Parameter'!$E$17*('Data &amp; Parameter'!$E$18+'Data &amp; Parameter'!$E$19)*'Data &amp; Parameter'!$E$20*'Data &amp; Parameter'!$E$37*N3202</f>
        <v>0.48141992252447907</v>
      </c>
      <c r="P3202">
        <f>ROUNDUP(IF(D3202&gt;$D$4,0,($D$4-D3202+1)/365),0)</f>
        <v>0</v>
      </c>
      <c r="Q3202">
        <f>ROUNDUP(IF(D3202&gt;$D$5,0,($D$5-D3202+1)/365),0)</f>
        <v>1</v>
      </c>
      <c r="R3202" s="28">
        <f>IF(OR(P3202=1,Q3202=1),IF(D3202+364&lt;=$D$5,(D3202+364-$D$4+1)/365,IF(D3202&gt;$D$4,($D$5-D3202+1)/365,$D$6/365)),0)</f>
        <v>0.13846841704719126</v>
      </c>
      <c r="S3202" s="28">
        <f>'Data &amp; Parameter'!$E$16*'Data &amp; Parameter'!$E$17*('Data &amp; Parameter'!$E$18+'Data &amp; Parameter'!$E$19)*'Data &amp; Parameter'!$E$20*'Data &amp; Parameter'!$E$37*R3202</f>
        <v>0.48141374877246323</v>
      </c>
      <c r="T3202" s="28">
        <f t="shared" si="49"/>
        <v>0.96283367129694231</v>
      </c>
    </row>
    <row r="3203" spans="1:20" ht="15.75" customHeight="1" x14ac:dyDescent="0.35">
      <c r="A3203">
        <v>3196</v>
      </c>
      <c r="B3203" s="76">
        <v>44251.458414351851</v>
      </c>
      <c r="C3203" s="1" t="s">
        <v>10135</v>
      </c>
      <c r="D3203" s="76">
        <v>44251.458912037036</v>
      </c>
      <c r="E3203" s="1" t="s">
        <v>10136</v>
      </c>
      <c r="F3203" s="1" t="s">
        <v>10137</v>
      </c>
      <c r="G3203" s="1" t="s">
        <v>123</v>
      </c>
      <c r="H3203" s="1" t="s">
        <v>124</v>
      </c>
      <c r="I3203" s="1" t="s">
        <v>125</v>
      </c>
      <c r="J3203" s="1" t="s">
        <v>10085</v>
      </c>
      <c r="K3203" s="1" t="s">
        <v>10094</v>
      </c>
      <c r="L3203">
        <f>ROUNDUP(IF(B3203&gt;$D$4,0,($D$4-B3203+1)/365),0)</f>
        <v>0</v>
      </c>
      <c r="M3203">
        <f>ROUNDUP(IF(B3203&gt;$D$5,0,($D$5-B3203+1)/365),0)</f>
        <v>1</v>
      </c>
      <c r="N3203" s="28">
        <f>IF(OR(L3203=1,M3203=1),IF(B3203+364&lt;=$D$5,(B3203+364-$D$4+1)/365,IF(B3203&gt;$D$4,($D$5-B3203+1)/365,$D$6/365)),0)</f>
        <v>0.13847009766616059</v>
      </c>
      <c r="O3203" s="28">
        <f>'Data &amp; Parameter'!$E$16*'Data &amp; Parameter'!$E$17*('Data &amp; Parameter'!$E$18+'Data &amp; Parameter'!$E$19)*'Data &amp; Parameter'!$E$20*'Data &amp; Parameter'!$E$37*N3203</f>
        <v>0.48141959178775534</v>
      </c>
      <c r="P3203">
        <f>ROUNDUP(IF(D3203&gt;$D$4,0,($D$4-D3203+1)/365),0)</f>
        <v>0</v>
      </c>
      <c r="Q3203">
        <f>ROUNDUP(IF(D3203&gt;$D$5,0,($D$5-D3203+1)/365),0)</f>
        <v>1</v>
      </c>
      <c r="R3203" s="28">
        <f>IF(OR(P3203=1,Q3203=1),IF(D3203+364&lt;=$D$5,(D3203+364-$D$4+1)/365,IF(D3203&gt;$D$4,($D$5-D3203+1)/365,$D$6/365)),0)</f>
        <v>0.13846873414510549</v>
      </c>
      <c r="S3203" s="28">
        <f>'Data &amp; Parameter'!$E$16*'Data &amp; Parameter'!$E$17*('Data &amp; Parameter'!$E$18+'Data &amp; Parameter'!$E$19)*'Data &amp; Parameter'!$E$20*'Data &amp; Parameter'!$E$37*R3203</f>
        <v>0.48141485122816302</v>
      </c>
      <c r="T3203" s="28">
        <f t="shared" si="49"/>
        <v>0.96283444301591836</v>
      </c>
    </row>
    <row r="3204" spans="1:20" ht="15.75" customHeight="1" x14ac:dyDescent="0.35">
      <c r="A3204">
        <v>3197</v>
      </c>
      <c r="B3204" s="76">
        <v>44251.459143518514</v>
      </c>
      <c r="C3204" s="1" t="s">
        <v>10138</v>
      </c>
      <c r="D3204" s="76">
        <v>44251.459918981476</v>
      </c>
      <c r="E3204" s="1" t="s">
        <v>10139</v>
      </c>
      <c r="F3204" s="1" t="s">
        <v>10140</v>
      </c>
      <c r="G3204" s="1" t="s">
        <v>123</v>
      </c>
      <c r="H3204" s="1" t="s">
        <v>124</v>
      </c>
      <c r="I3204" s="1" t="s">
        <v>125</v>
      </c>
      <c r="J3204" s="1" t="s">
        <v>10085</v>
      </c>
      <c r="K3204" s="1" t="s">
        <v>10094</v>
      </c>
      <c r="L3204">
        <f>ROUNDUP(IF(B3204&gt;$D$4,0,($D$4-B3204+1)/365),0)</f>
        <v>0</v>
      </c>
      <c r="M3204">
        <f>ROUNDUP(IF(B3204&gt;$D$5,0,($D$5-B3204+1)/365),0)</f>
        <v>1</v>
      </c>
      <c r="N3204" s="28">
        <f>IF(OR(L3204=1,M3204=1),IF(B3204+364&lt;=$D$5,(B3204+364-$D$4+1)/365,IF(B3204&gt;$D$4,($D$5-B3204+1)/365,$D$6/365)),0)</f>
        <v>0.13846809994927703</v>
      </c>
      <c r="O3204" s="28">
        <f>'Data &amp; Parameter'!$E$16*'Data &amp; Parameter'!$E$17*('Data &amp; Parameter'!$E$18+'Data &amp; Parameter'!$E$19)*'Data &amp; Parameter'!$E$20*'Data &amp; Parameter'!$E$37*N3204</f>
        <v>0.48141264631676339</v>
      </c>
      <c r="P3204">
        <f>ROUNDUP(IF(D3204&gt;$D$4,0,($D$4-D3204+1)/365),0)</f>
        <v>0</v>
      </c>
      <c r="Q3204">
        <f>ROUNDUP(IF(D3204&gt;$D$5,0,($D$5-D3204+1)/365),0)</f>
        <v>1</v>
      </c>
      <c r="R3204" s="28">
        <f>IF(OR(P3204=1,Q3204=1),IF(D3204+364&lt;=$D$5,(D3204+364-$D$4+1)/365,IF(D3204&gt;$D$4,($D$5-D3204+1)/365,$D$6/365)),0)</f>
        <v>0.13846597539321584</v>
      </c>
      <c r="S3204" s="28">
        <f>'Data &amp; Parameter'!$E$16*'Data &amp; Parameter'!$E$17*('Data &amp; Parameter'!$E$18+'Data &amp; Parameter'!$E$19)*'Data &amp; Parameter'!$E$20*'Data &amp; Parameter'!$E$37*R3204</f>
        <v>0.48140525986345001</v>
      </c>
      <c r="T3204" s="28">
        <f t="shared" si="49"/>
        <v>0.96281790618021335</v>
      </c>
    </row>
    <row r="3205" spans="1:20" ht="15.75" customHeight="1" x14ac:dyDescent="0.35">
      <c r="A3205">
        <v>3198</v>
      </c>
      <c r="B3205" s="76">
        <v>44251.459189814814</v>
      </c>
      <c r="C3205" s="1" t="s">
        <v>10141</v>
      </c>
      <c r="D3205" s="76">
        <v>44251.459814814814</v>
      </c>
      <c r="E3205" s="1" t="s">
        <v>10142</v>
      </c>
      <c r="F3205" s="1" t="s">
        <v>10143</v>
      </c>
      <c r="G3205" s="1" t="s">
        <v>123</v>
      </c>
      <c r="H3205" s="1" t="s">
        <v>124</v>
      </c>
      <c r="I3205" s="1" t="s">
        <v>125</v>
      </c>
      <c r="J3205" s="1" t="s">
        <v>9767</v>
      </c>
      <c r="K3205" s="1" t="s">
        <v>9767</v>
      </c>
      <c r="L3205">
        <f>ROUNDUP(IF(B3205&gt;$D$4,0,($D$4-B3205+1)/365),0)</f>
        <v>0</v>
      </c>
      <c r="M3205">
        <f>ROUNDUP(IF(B3205&gt;$D$5,0,($D$5-B3205+1)/365),0)</f>
        <v>1</v>
      </c>
      <c r="N3205" s="28">
        <f>IF(OR(L3205=1,M3205=1),IF(B3205+364&lt;=$D$5,(B3205+364-$D$4+1)/365,IF(B3205&gt;$D$4,($D$5-B3205+1)/365,$D$6/365)),0)</f>
        <v>0.13846797311009937</v>
      </c>
      <c r="O3205" s="28">
        <f>'Data &amp; Parameter'!$E$16*'Data &amp; Parameter'!$E$17*('Data &amp; Parameter'!$E$18+'Data &amp; Parameter'!$E$19)*'Data &amp; Parameter'!$E$20*'Data &amp; Parameter'!$E$37*N3205</f>
        <v>0.48141220533444185</v>
      </c>
      <c r="P3205">
        <f>ROUNDUP(IF(D3205&gt;$D$4,0,($D$4-D3205+1)/365),0)</f>
        <v>0</v>
      </c>
      <c r="Q3205">
        <f>ROUNDUP(IF(D3205&gt;$D$5,0,($D$5-D3205+1)/365),0)</f>
        <v>1</v>
      </c>
      <c r="R3205" s="28">
        <f>IF(OR(P3205=1,Q3205=1),IF(D3205+364&lt;=$D$5,(D3205+364-$D$4+1)/365,IF(D3205&gt;$D$4,($D$5-D3205+1)/365,$D$6/365)),0)</f>
        <v>0.13846626078133067</v>
      </c>
      <c r="S3205" s="28">
        <f>'Data &amp; Parameter'!$E$16*'Data &amp; Parameter'!$E$17*('Data &amp; Parameter'!$E$18+'Data &amp; Parameter'!$E$19)*'Data &amp; Parameter'!$E$20*'Data &amp; Parameter'!$E$37*R3205</f>
        <v>0.48140625207355214</v>
      </c>
      <c r="T3205" s="28">
        <f t="shared" si="49"/>
        <v>0.96281845740799399</v>
      </c>
    </row>
    <row r="3206" spans="1:20" ht="15.75" customHeight="1" x14ac:dyDescent="0.35">
      <c r="A3206">
        <v>3199</v>
      </c>
      <c r="B3206" s="76">
        <v>44251.460115740745</v>
      </c>
      <c r="C3206" s="1" t="s">
        <v>10144</v>
      </c>
      <c r="D3206" s="76">
        <v>44251.461157407408</v>
      </c>
      <c r="E3206" s="1" t="s">
        <v>10145</v>
      </c>
      <c r="F3206" s="1" t="s">
        <v>10146</v>
      </c>
      <c r="G3206" s="1" t="s">
        <v>123</v>
      </c>
      <c r="H3206" s="1" t="s">
        <v>124</v>
      </c>
      <c r="I3206" s="1" t="s">
        <v>125</v>
      </c>
      <c r="J3206" s="1" t="s">
        <v>10147</v>
      </c>
      <c r="K3206" s="1" t="s">
        <v>9783</v>
      </c>
      <c r="L3206">
        <f>ROUNDUP(IF(B3206&gt;$D$4,0,($D$4-B3206+1)/365),0)</f>
        <v>0</v>
      </c>
      <c r="M3206">
        <f>ROUNDUP(IF(B3206&gt;$D$5,0,($D$5-B3206+1)/365),0)</f>
        <v>1</v>
      </c>
      <c r="N3206" s="28">
        <f>IF(OR(L3206=1,M3206=1),IF(B3206+364&lt;=$D$5,(B3206+364-$D$4+1)/365,IF(B3206&gt;$D$4,($D$5-B3206+1)/365,$D$6/365)),0)</f>
        <v>0.13846543632672575</v>
      </c>
      <c r="O3206" s="28">
        <f>'Data &amp; Parameter'!$E$16*'Data &amp; Parameter'!$E$17*('Data &amp; Parameter'!$E$18+'Data &amp; Parameter'!$E$19)*'Data &amp; Parameter'!$E$20*'Data &amp; Parameter'!$E$37*N3206</f>
        <v>0.48140338568863555</v>
      </c>
      <c r="P3206">
        <f>ROUNDUP(IF(D3206&gt;$D$4,0,($D$4-D3206+1)/365),0)</f>
        <v>0</v>
      </c>
      <c r="Q3206">
        <f>ROUNDUP(IF(D3206&gt;$D$5,0,($D$5-D3206+1)/365),0)</f>
        <v>1</v>
      </c>
      <c r="R3206" s="28">
        <f>IF(OR(P3206=1,Q3206=1),IF(D3206+364&lt;=$D$5,(D3206+364-$D$4+1)/365,IF(D3206&gt;$D$4,($D$5-D3206+1)/365,$D$6/365)),0)</f>
        <v>0.13846258244545787</v>
      </c>
      <c r="S3206" s="28">
        <f>'Data &amp; Parameter'!$E$16*'Data &amp; Parameter'!$E$17*('Data &amp; Parameter'!$E$18+'Data &amp; Parameter'!$E$19)*'Data &amp; Parameter'!$E$20*'Data &amp; Parameter'!$E$37*R3206</f>
        <v>0.48139346358719881</v>
      </c>
      <c r="T3206" s="28">
        <f t="shared" si="49"/>
        <v>0.96279684927583431</v>
      </c>
    </row>
    <row r="3207" spans="1:20" ht="15.75" customHeight="1" x14ac:dyDescent="0.35">
      <c r="A3207">
        <v>3200</v>
      </c>
      <c r="B3207" s="76">
        <v>44251.460115740745</v>
      </c>
      <c r="C3207" s="1" t="s">
        <v>10148</v>
      </c>
      <c r="D3207" s="76">
        <v>44251.460706018523</v>
      </c>
      <c r="E3207" s="1" t="s">
        <v>10149</v>
      </c>
      <c r="F3207" s="1" t="s">
        <v>10150</v>
      </c>
      <c r="G3207" s="1" t="s">
        <v>123</v>
      </c>
      <c r="H3207" s="1" t="s">
        <v>124</v>
      </c>
      <c r="I3207" s="1" t="s">
        <v>125</v>
      </c>
      <c r="J3207" s="1" t="s">
        <v>9763</v>
      </c>
      <c r="K3207" s="1" t="s">
        <v>9763</v>
      </c>
      <c r="L3207">
        <f>ROUNDUP(IF(B3207&gt;$D$4,0,($D$4-B3207+1)/365),0)</f>
        <v>0</v>
      </c>
      <c r="M3207">
        <f>ROUNDUP(IF(B3207&gt;$D$5,0,($D$5-B3207+1)/365),0)</f>
        <v>1</v>
      </c>
      <c r="N3207" s="28">
        <f>IF(OR(L3207=1,M3207=1),IF(B3207+364&lt;=$D$5,(B3207+364-$D$4+1)/365,IF(B3207&gt;$D$4,($D$5-B3207+1)/365,$D$6/365)),0)</f>
        <v>0.13846543632672575</v>
      </c>
      <c r="O3207" s="28">
        <f>'Data &amp; Parameter'!$E$16*'Data &amp; Parameter'!$E$17*('Data &amp; Parameter'!$E$18+'Data &amp; Parameter'!$E$19)*'Data &amp; Parameter'!$E$20*'Data &amp; Parameter'!$E$37*N3207</f>
        <v>0.48140338568863555</v>
      </c>
      <c r="P3207">
        <f>ROUNDUP(IF(D3207&gt;$D$4,0,($D$4-D3207+1)/365),0)</f>
        <v>0</v>
      </c>
      <c r="Q3207">
        <f>ROUNDUP(IF(D3207&gt;$D$5,0,($D$5-D3207+1)/365),0)</f>
        <v>1</v>
      </c>
      <c r="R3207" s="28">
        <f>IF(OR(P3207=1,Q3207=1),IF(D3207+364&lt;=$D$5,(D3207+364-$D$4+1)/365,IF(D3207&gt;$D$4,($D$5-D3207+1)/365,$D$6/365)),0)</f>
        <v>0.1384638191273353</v>
      </c>
      <c r="S3207" s="28">
        <f>'Data &amp; Parameter'!$E$16*'Data &amp; Parameter'!$E$17*('Data &amp; Parameter'!$E$18+'Data &amp; Parameter'!$E$19)*'Data &amp; Parameter'!$E$20*'Data &amp; Parameter'!$E$37*R3207</f>
        <v>0.48139776316446958</v>
      </c>
      <c r="T3207" s="28">
        <f t="shared" si="49"/>
        <v>0.96280114885310519</v>
      </c>
    </row>
    <row r="3208" spans="1:20" ht="15.75" customHeight="1" x14ac:dyDescent="0.35">
      <c r="A3208">
        <v>3201</v>
      </c>
      <c r="B3208" s="76">
        <v>44251.460914351846</v>
      </c>
      <c r="C3208" s="1" t="s">
        <v>10151</v>
      </c>
      <c r="D3208" s="76">
        <v>44251.461562500001</v>
      </c>
      <c r="E3208" s="1" t="s">
        <v>10152</v>
      </c>
      <c r="F3208" s="1" t="s">
        <v>10153</v>
      </c>
      <c r="G3208" s="1" t="s">
        <v>123</v>
      </c>
      <c r="H3208" s="1" t="s">
        <v>124</v>
      </c>
      <c r="I3208" s="1" t="s">
        <v>125</v>
      </c>
      <c r="J3208" s="1" t="s">
        <v>10085</v>
      </c>
      <c r="K3208" s="1" t="s">
        <v>10085</v>
      </c>
      <c r="L3208">
        <f>ROUNDUP(IF(B3208&gt;$D$4,0,($D$4-B3208+1)/365),0)</f>
        <v>0</v>
      </c>
      <c r="M3208">
        <f>ROUNDUP(IF(B3208&gt;$D$5,0,($D$5-B3208+1)/365),0)</f>
        <v>1</v>
      </c>
      <c r="N3208" s="28">
        <f>IF(OR(L3208=1,M3208=1),IF(B3208+364&lt;=$D$5,(B3208+364-$D$4+1)/365,IF(B3208&gt;$D$4,($D$5-B3208+1)/365,$D$6/365)),0)</f>
        <v>0.13846324835110566</v>
      </c>
      <c r="O3208" s="28">
        <f>'Data &amp; Parameter'!$E$16*'Data &amp; Parameter'!$E$17*('Data &amp; Parameter'!$E$18+'Data &amp; Parameter'!$E$19)*'Data &amp; Parameter'!$E$20*'Data &amp; Parameter'!$E$37*N3208</f>
        <v>0.48139577874426548</v>
      </c>
      <c r="P3208">
        <f>ROUNDUP(IF(D3208&gt;$D$4,0,($D$4-D3208+1)/365),0)</f>
        <v>0</v>
      </c>
      <c r="Q3208">
        <f>ROUNDUP(IF(D3208&gt;$D$5,0,($D$5-D3208+1)/365),0)</f>
        <v>1</v>
      </c>
      <c r="R3208" s="28">
        <f>IF(OR(P3208=1,Q3208=1),IF(D3208+364&lt;=$D$5,(D3208+364-$D$4+1)/365,IF(D3208&gt;$D$4,($D$5-D3208+1)/365,$D$6/365)),0)</f>
        <v>0.13846147260273814</v>
      </c>
      <c r="S3208" s="28">
        <f>'Data &amp; Parameter'!$E$16*'Data &amp; Parameter'!$E$17*('Data &amp; Parameter'!$E$18+'Data &amp; Parameter'!$E$19)*'Data &amp; Parameter'!$E$20*'Data &amp; Parameter'!$E$37*R3208</f>
        <v>0.48138960499218025</v>
      </c>
      <c r="T3208" s="28">
        <f t="shared" si="49"/>
        <v>0.96278538373644573</v>
      </c>
    </row>
    <row r="3209" spans="1:20" ht="15.75" customHeight="1" x14ac:dyDescent="0.35">
      <c r="A3209">
        <v>3202</v>
      </c>
      <c r="B3209" s="76">
        <v>44251.461712962962</v>
      </c>
      <c r="C3209" s="1" t="s">
        <v>10154</v>
      </c>
      <c r="D3209" s="76">
        <v>44251.462372685186</v>
      </c>
      <c r="E3209" s="1" t="s">
        <v>10155</v>
      </c>
      <c r="F3209" s="1" t="s">
        <v>10156</v>
      </c>
      <c r="G3209" s="1" t="s">
        <v>123</v>
      </c>
      <c r="H3209" s="1" t="s">
        <v>124</v>
      </c>
      <c r="I3209" s="1" t="s">
        <v>125</v>
      </c>
      <c r="J3209" s="1" t="s">
        <v>9830</v>
      </c>
      <c r="K3209" s="1" t="s">
        <v>10104</v>
      </c>
      <c r="L3209">
        <f>ROUNDUP(IF(B3209&gt;$D$4,0,($D$4-B3209+1)/365),0)</f>
        <v>0</v>
      </c>
      <c r="M3209">
        <f>ROUNDUP(IF(B3209&gt;$D$5,0,($D$5-B3209+1)/365),0)</f>
        <v>1</v>
      </c>
      <c r="N3209" s="28">
        <f>IF(OR(L3209=1,M3209=1),IF(B3209+364&lt;=$D$5,(B3209+364-$D$4+1)/365,IF(B3209&gt;$D$4,($D$5-B3209+1)/365,$D$6/365)),0)</f>
        <v>0.13846106037544564</v>
      </c>
      <c r="O3209" s="28">
        <f>'Data &amp; Parameter'!$E$16*'Data &amp; Parameter'!$E$17*('Data &amp; Parameter'!$E$18+'Data &amp; Parameter'!$E$19)*'Data &amp; Parameter'!$E$20*'Data &amp; Parameter'!$E$37*N3209</f>
        <v>0.48138817179975657</v>
      </c>
      <c r="P3209">
        <f>ROUNDUP(IF(D3209&gt;$D$4,0,($D$4-D3209+1)/365),0)</f>
        <v>0</v>
      </c>
      <c r="Q3209">
        <f>ROUNDUP(IF(D3209&gt;$D$5,0,($D$5-D3209+1)/365),0)</f>
        <v>1</v>
      </c>
      <c r="R3209" s="28">
        <f>IF(OR(P3209=1,Q3209=1),IF(D3209+364&lt;=$D$5,(D3209+364-$D$4+1)/365,IF(D3209&gt;$D$4,($D$5-D3209+1)/365,$D$6/365)),0)</f>
        <v>0.13845925291729869</v>
      </c>
      <c r="S3209" s="28">
        <f>'Data &amp; Parameter'!$E$16*'Data &amp; Parameter'!$E$17*('Data &amp; Parameter'!$E$18+'Data &amp; Parameter'!$E$19)*'Data &amp; Parameter'!$E$20*'Data &amp; Parameter'!$E$37*R3209</f>
        <v>0.48138188780214303</v>
      </c>
      <c r="T3209" s="28">
        <f t="shared" ref="T3209:T3272" si="50">O3209+S3209</f>
        <v>0.96277005960189954</v>
      </c>
    </row>
    <row r="3210" spans="1:20" ht="15.75" customHeight="1" x14ac:dyDescent="0.35">
      <c r="A3210">
        <v>3203</v>
      </c>
      <c r="B3210" s="76">
        <v>44251.461817129632</v>
      </c>
      <c r="C3210" s="1" t="s">
        <v>10157</v>
      </c>
      <c r="D3210" s="76">
        <v>44251.462789351848</v>
      </c>
      <c r="E3210" s="1" t="s">
        <v>10158</v>
      </c>
      <c r="F3210" s="1" t="s">
        <v>10159</v>
      </c>
      <c r="G3210" s="1" t="s">
        <v>123</v>
      </c>
      <c r="H3210" s="1" t="s">
        <v>124</v>
      </c>
      <c r="I3210" s="1" t="s">
        <v>125</v>
      </c>
      <c r="J3210" s="1" t="s">
        <v>10085</v>
      </c>
      <c r="K3210" s="1" t="s">
        <v>10094</v>
      </c>
      <c r="L3210">
        <f>ROUNDUP(IF(B3210&gt;$D$4,0,($D$4-B3210+1)/365),0)</f>
        <v>0</v>
      </c>
      <c r="M3210">
        <f>ROUNDUP(IF(B3210&gt;$D$5,0,($D$5-B3210+1)/365),0)</f>
        <v>1</v>
      </c>
      <c r="N3210" s="28">
        <f>IF(OR(L3210=1,M3210=1),IF(B3210+364&lt;=$D$5,(B3210+364-$D$4+1)/365,IF(B3210&gt;$D$4,($D$5-B3210+1)/365,$D$6/365)),0)</f>
        <v>0.13846077498731088</v>
      </c>
      <c r="O3210" s="28">
        <f>'Data &amp; Parameter'!$E$16*'Data &amp; Parameter'!$E$17*('Data &amp; Parameter'!$E$18+'Data &amp; Parameter'!$E$19)*'Data &amp; Parameter'!$E$20*'Data &amp; Parameter'!$E$37*N3210</f>
        <v>0.48138717958958521</v>
      </c>
      <c r="P3210">
        <f>ROUNDUP(IF(D3210&gt;$D$4,0,($D$4-D3210+1)/365),0)</f>
        <v>0</v>
      </c>
      <c r="Q3210">
        <f>ROUNDUP(IF(D3210&gt;$D$5,0,($D$5-D3210+1)/365),0)</f>
        <v>1</v>
      </c>
      <c r="R3210" s="28">
        <f>IF(OR(P3210=1,Q3210=1),IF(D3210+364&lt;=$D$5,(D3210+364-$D$4+1)/365,IF(D3210&gt;$D$4,($D$5-D3210+1)/365,$D$6/365)),0)</f>
        <v>0.13845811136479949</v>
      </c>
      <c r="S3210" s="28">
        <f>'Data &amp; Parameter'!$E$16*'Data &amp; Parameter'!$E$17*('Data &amp; Parameter'!$E$18+'Data &amp; Parameter'!$E$19)*'Data &amp; Parameter'!$E$20*'Data &amp; Parameter'!$E$37*R3210</f>
        <v>0.48137791896159604</v>
      </c>
      <c r="T3210" s="28">
        <f t="shared" si="50"/>
        <v>0.96276509855118131</v>
      </c>
    </row>
    <row r="3211" spans="1:20" ht="15.75" customHeight="1" x14ac:dyDescent="0.35">
      <c r="A3211">
        <v>3204</v>
      </c>
      <c r="B3211" s="76">
        <v>44251.463344907403</v>
      </c>
      <c r="C3211" s="1" t="s">
        <v>10160</v>
      </c>
      <c r="D3211" s="76">
        <v>44251.463969907403</v>
      </c>
      <c r="E3211" s="1" t="s">
        <v>10161</v>
      </c>
      <c r="F3211" s="1" t="s">
        <v>10162</v>
      </c>
      <c r="G3211" s="1" t="s">
        <v>123</v>
      </c>
      <c r="H3211" s="1" t="s">
        <v>124</v>
      </c>
      <c r="I3211" s="1" t="s">
        <v>125</v>
      </c>
      <c r="J3211" s="1" t="s">
        <v>10163</v>
      </c>
      <c r="K3211" s="1" t="s">
        <v>9916</v>
      </c>
      <c r="L3211">
        <f>ROUNDUP(IF(B3211&gt;$D$4,0,($D$4-B3211+1)/365),0)</f>
        <v>0</v>
      </c>
      <c r="M3211">
        <f>ROUNDUP(IF(B3211&gt;$D$5,0,($D$5-B3211+1)/365),0)</f>
        <v>1</v>
      </c>
      <c r="N3211" s="28">
        <f>IF(OR(L3211=1,M3211=1),IF(B3211+364&lt;=$D$5,(B3211+364-$D$4+1)/365,IF(B3211&gt;$D$4,($D$5-B3211+1)/365,$D$6/365)),0)</f>
        <v>0.13845658929478727</v>
      </c>
      <c r="O3211" s="28">
        <f>'Data &amp; Parameter'!$E$16*'Data &amp; Parameter'!$E$17*('Data &amp; Parameter'!$E$18+'Data &amp; Parameter'!$E$19)*'Data &amp; Parameter'!$E$20*'Data &amp; Parameter'!$E$37*N3211</f>
        <v>0.4813726271741538</v>
      </c>
      <c r="P3211">
        <f>ROUNDUP(IF(D3211&gt;$D$4,0,($D$4-D3211+1)/365),0)</f>
        <v>0</v>
      </c>
      <c r="Q3211">
        <f>ROUNDUP(IF(D3211&gt;$D$5,0,($D$5-D3211+1)/365),0)</f>
        <v>1</v>
      </c>
      <c r="R3211" s="28">
        <f>IF(OR(P3211=1,Q3211=1),IF(D3211+364&lt;=$D$5,(D3211+364-$D$4+1)/365,IF(D3211&gt;$D$4,($D$5-D3211+1)/365,$D$6/365)),0)</f>
        <v>0.13845487696601858</v>
      </c>
      <c r="S3211" s="28">
        <f>'Data &amp; Parameter'!$E$16*'Data &amp; Parameter'!$E$17*('Data &amp; Parameter'!$E$18+'Data &amp; Parameter'!$E$19)*'Data &amp; Parameter'!$E$20*'Data &amp; Parameter'!$E$37*R3211</f>
        <v>0.48136667391326404</v>
      </c>
      <c r="T3211" s="28">
        <f t="shared" si="50"/>
        <v>0.9627393010874179</v>
      </c>
    </row>
    <row r="3212" spans="1:20" ht="15.75" customHeight="1" x14ac:dyDescent="0.35">
      <c r="A3212">
        <v>3205</v>
      </c>
      <c r="B3212" s="76">
        <v>44251.464398148149</v>
      </c>
      <c r="C3212" s="1" t="s">
        <v>10164</v>
      </c>
      <c r="D3212" s="76">
        <v>44251.464988425927</v>
      </c>
      <c r="E3212" s="1" t="s">
        <v>10165</v>
      </c>
      <c r="F3212" s="1" t="s">
        <v>10166</v>
      </c>
      <c r="G3212" s="1" t="s">
        <v>123</v>
      </c>
      <c r="H3212" s="1" t="s">
        <v>124</v>
      </c>
      <c r="I3212" s="1" t="s">
        <v>125</v>
      </c>
      <c r="J3212" s="1" t="s">
        <v>9808</v>
      </c>
      <c r="K3212" s="1" t="s">
        <v>9783</v>
      </c>
      <c r="L3212">
        <f>ROUNDUP(IF(B3212&gt;$D$4,0,($D$4-B3212+1)/365),0)</f>
        <v>0</v>
      </c>
      <c r="M3212">
        <f>ROUNDUP(IF(B3212&gt;$D$5,0,($D$5-B3212+1)/365),0)</f>
        <v>1</v>
      </c>
      <c r="N3212" s="28">
        <f>IF(OR(L3212=1,M3212=1),IF(B3212+364&lt;=$D$5,(B3212+364-$D$4+1)/365,IF(B3212&gt;$D$4,($D$5-B3212+1)/365,$D$6/365)),0)</f>
        <v>0.13845370370370005</v>
      </c>
      <c r="O3212" s="28">
        <f>'Data &amp; Parameter'!$E$16*'Data &amp; Parameter'!$E$17*('Data &amp; Parameter'!$E$18+'Data &amp; Parameter'!$E$19)*'Data &amp; Parameter'!$E$20*'Data &amp; Parameter'!$E$37*N3212</f>
        <v>0.48136259482705007</v>
      </c>
      <c r="P3212">
        <f>ROUNDUP(IF(D3212&gt;$D$4,0,($D$4-D3212+1)/365),0)</f>
        <v>0</v>
      </c>
      <c r="Q3212">
        <f>ROUNDUP(IF(D3212&gt;$D$5,0,($D$5-D3212+1)/365),0)</f>
        <v>1</v>
      </c>
      <c r="R3212" s="28">
        <f>IF(OR(P3212=1,Q3212=1),IF(D3212+364&lt;=$D$5,(D3212+364-$D$4+1)/365,IF(D3212&gt;$D$4,($D$5-D3212+1)/365,$D$6/365)),0)</f>
        <v>0.13845208650430957</v>
      </c>
      <c r="S3212" s="28">
        <f>'Data &amp; Parameter'!$E$16*'Data &amp; Parameter'!$E$17*('Data &amp; Parameter'!$E$18+'Data &amp; Parameter'!$E$19)*'Data &amp; Parameter'!$E$20*'Data &amp; Parameter'!$E$37*R3212</f>
        <v>0.48135697230288399</v>
      </c>
      <c r="T3212" s="28">
        <f t="shared" si="50"/>
        <v>0.96271956712993401</v>
      </c>
    </row>
    <row r="3213" spans="1:20" ht="15.75" customHeight="1" x14ac:dyDescent="0.35">
      <c r="A3213">
        <v>3206</v>
      </c>
      <c r="B3213" s="76">
        <v>44251.464571759258</v>
      </c>
      <c r="C3213" s="1" t="s">
        <v>10167</v>
      </c>
      <c r="D3213" s="76">
        <v>44251.465138888889</v>
      </c>
      <c r="E3213" s="1" t="s">
        <v>10168</v>
      </c>
      <c r="F3213" s="1" t="s">
        <v>10169</v>
      </c>
      <c r="G3213" s="1" t="s">
        <v>123</v>
      </c>
      <c r="H3213" s="1" t="s">
        <v>124</v>
      </c>
      <c r="I3213" s="1" t="s">
        <v>125</v>
      </c>
      <c r="J3213" s="1" t="s">
        <v>9830</v>
      </c>
      <c r="K3213" s="1" t="s">
        <v>10104</v>
      </c>
      <c r="L3213">
        <f>ROUNDUP(IF(B3213&gt;$D$4,0,($D$4-B3213+1)/365),0)</f>
        <v>0</v>
      </c>
      <c r="M3213">
        <f>ROUNDUP(IF(B3213&gt;$D$5,0,($D$5-B3213+1)/365),0)</f>
        <v>1</v>
      </c>
      <c r="N3213" s="28">
        <f>IF(OR(L3213=1,M3213=1),IF(B3213+364&lt;=$D$5,(B3213+364-$D$4+1)/365,IF(B3213&gt;$D$4,($D$5-B3213+1)/365,$D$6/365)),0)</f>
        <v>0.13845322805682869</v>
      </c>
      <c r="O3213" s="28">
        <f>'Data &amp; Parameter'!$E$16*'Data &amp; Parameter'!$E$17*('Data &amp; Parameter'!$E$18+'Data &amp; Parameter'!$E$19)*'Data &amp; Parameter'!$E$20*'Data &amp; Parameter'!$E$37*N3213</f>
        <v>0.48136094114350025</v>
      </c>
      <c r="P3213">
        <f>ROUNDUP(IF(D3213&gt;$D$4,0,($D$4-D3213+1)/365),0)</f>
        <v>0</v>
      </c>
      <c r="Q3213">
        <f>ROUNDUP(IF(D3213&gt;$D$5,0,($D$5-D3213+1)/365),0)</f>
        <v>1</v>
      </c>
      <c r="R3213" s="28">
        <f>IF(OR(P3213=1,Q3213=1),IF(D3213+364&lt;=$D$5,(D3213+364-$D$4+1)/365,IF(D3213&gt;$D$4,($D$5-D3213+1)/365,$D$6/365)),0)</f>
        <v>0.1384516742770171</v>
      </c>
      <c r="S3213" s="28">
        <f>'Data &amp; Parameter'!$E$16*'Data &amp; Parameter'!$E$17*('Data &amp; Parameter'!$E$18+'Data &amp; Parameter'!$E$19)*'Data &amp; Parameter'!$E$20*'Data &amp; Parameter'!$E$37*R3213</f>
        <v>0.48135553911046042</v>
      </c>
      <c r="T3213" s="28">
        <f t="shared" si="50"/>
        <v>0.96271648025396073</v>
      </c>
    </row>
    <row r="3214" spans="1:20" ht="15.75" customHeight="1" x14ac:dyDescent="0.35">
      <c r="A3214">
        <v>3207</v>
      </c>
      <c r="B3214" s="76">
        <v>44251.465995370367</v>
      </c>
      <c r="C3214" s="1" t="s">
        <v>10170</v>
      </c>
      <c r="D3214" s="76">
        <v>44251.466331018513</v>
      </c>
      <c r="E3214" s="1" t="s">
        <v>10171</v>
      </c>
      <c r="F3214" s="1" t="s">
        <v>10172</v>
      </c>
      <c r="G3214" s="1" t="s">
        <v>123</v>
      </c>
      <c r="H3214" s="1" t="s">
        <v>124</v>
      </c>
      <c r="I3214" s="1" t="s">
        <v>125</v>
      </c>
      <c r="J3214" s="1" t="s">
        <v>10085</v>
      </c>
      <c r="K3214" s="1" t="s">
        <v>10085</v>
      </c>
      <c r="L3214">
        <f>ROUNDUP(IF(B3214&gt;$D$4,0,($D$4-B3214+1)/365),0)</f>
        <v>0</v>
      </c>
      <c r="M3214">
        <f>ROUNDUP(IF(B3214&gt;$D$5,0,($D$5-B3214+1)/365),0)</f>
        <v>1</v>
      </c>
      <c r="N3214" s="28">
        <f>IF(OR(L3214=1,M3214=1),IF(B3214+364&lt;=$D$5,(B3214+364-$D$4+1)/365,IF(B3214&gt;$D$4,($D$5-B3214+1)/365,$D$6/365)),0)</f>
        <v>0.13844932775241992</v>
      </c>
      <c r="O3214" s="28">
        <f>'Data &amp; Parameter'!$E$16*'Data &amp; Parameter'!$E$17*('Data &amp; Parameter'!$E$18+'Data &amp; Parameter'!$E$19)*'Data &amp; Parameter'!$E$20*'Data &amp; Parameter'!$E$37*N3214</f>
        <v>0.48134738093817098</v>
      </c>
      <c r="P3214">
        <f>ROUNDUP(IF(D3214&gt;$D$4,0,($D$4-D3214+1)/365),0)</f>
        <v>0</v>
      </c>
      <c r="Q3214">
        <f>ROUNDUP(IF(D3214&gt;$D$5,0,($D$5-D3214+1)/365),0)</f>
        <v>1</v>
      </c>
      <c r="R3214" s="28">
        <f>IF(OR(P3214=1,Q3214=1),IF(D3214+364&lt;=$D$5,(D3214+364-$D$4+1)/365,IF(D3214&gt;$D$4,($D$5-D3214+1)/365,$D$6/365)),0)</f>
        <v>0.13844840816845672</v>
      </c>
      <c r="S3214" s="28">
        <f>'Data &amp; Parameter'!$E$16*'Data &amp; Parameter'!$E$17*('Data &amp; Parameter'!$E$18+'Data &amp; Parameter'!$E$19)*'Data &amp; Parameter'!$E$20*'Data &amp; Parameter'!$E$37*R3214</f>
        <v>0.48134418381660005</v>
      </c>
      <c r="T3214" s="28">
        <f t="shared" si="50"/>
        <v>0.96269156475477102</v>
      </c>
    </row>
    <row r="3215" spans="1:20" ht="15.75" customHeight="1" x14ac:dyDescent="0.35">
      <c r="A3215">
        <v>3208</v>
      </c>
      <c r="B3215" s="76">
        <v>44251.466273148151</v>
      </c>
      <c r="C3215" s="1" t="s">
        <v>10173</v>
      </c>
      <c r="D3215" s="76">
        <v>44251.466840277775</v>
      </c>
      <c r="E3215" s="1" t="s">
        <v>10174</v>
      </c>
      <c r="F3215" s="1" t="s">
        <v>10175</v>
      </c>
      <c r="G3215" s="1" t="s">
        <v>123</v>
      </c>
      <c r="H3215" s="1" t="s">
        <v>124</v>
      </c>
      <c r="I3215" s="1" t="s">
        <v>125</v>
      </c>
      <c r="J3215" s="1" t="s">
        <v>9763</v>
      </c>
      <c r="K3215" s="1" t="s">
        <v>9763</v>
      </c>
      <c r="L3215">
        <f>ROUNDUP(IF(B3215&gt;$D$4,0,($D$4-B3215+1)/365),0)</f>
        <v>0</v>
      </c>
      <c r="M3215">
        <f>ROUNDUP(IF(B3215&gt;$D$5,0,($D$5-B3215+1)/365),0)</f>
        <v>1</v>
      </c>
      <c r="N3215" s="28">
        <f>IF(OR(L3215=1,M3215=1),IF(B3215+364&lt;=$D$5,(B3215+364-$D$4+1)/365,IF(B3215&gt;$D$4,($D$5-B3215+1)/365,$D$6/365)),0)</f>
        <v>0.13844856671739389</v>
      </c>
      <c r="O3215" s="28">
        <f>'Data &amp; Parameter'!$E$16*'Data &amp; Parameter'!$E$17*('Data &amp; Parameter'!$E$18+'Data &amp; Parameter'!$E$19)*'Data &amp; Parameter'!$E$20*'Data &amp; Parameter'!$E$37*N3215</f>
        <v>0.48134473504438063</v>
      </c>
      <c r="P3215">
        <f>ROUNDUP(IF(D3215&gt;$D$4,0,($D$4-D3215+1)/365),0)</f>
        <v>0</v>
      </c>
      <c r="Q3215">
        <f>ROUNDUP(IF(D3215&gt;$D$5,0,($D$5-D3215+1)/365),0)</f>
        <v>1</v>
      </c>
      <c r="R3215" s="28">
        <f>IF(OR(P3215=1,Q3215=1),IF(D3215+364&lt;=$D$5,(D3215+364-$D$4+1)/365,IF(D3215&gt;$D$4,($D$5-D3215+1)/365,$D$6/365)),0)</f>
        <v>0.13844701293760223</v>
      </c>
      <c r="S3215" s="28">
        <f>'Data &amp; Parameter'!$E$16*'Data &amp; Parameter'!$E$17*('Data &amp; Parameter'!$E$18+'Data &amp; Parameter'!$E$19)*'Data &amp; Parameter'!$E$20*'Data &amp; Parameter'!$E$37*R3215</f>
        <v>0.48133933301141002</v>
      </c>
      <c r="T3215" s="28">
        <f t="shared" si="50"/>
        <v>0.96268406805579065</v>
      </c>
    </row>
    <row r="3216" spans="1:20" ht="15.75" customHeight="1" x14ac:dyDescent="0.35">
      <c r="A3216">
        <v>3209</v>
      </c>
      <c r="B3216" s="76">
        <v>44251.467986111107</v>
      </c>
      <c r="C3216" s="1" t="s">
        <v>10176</v>
      </c>
      <c r="D3216" s="76">
        <v>44251.469050925924</v>
      </c>
      <c r="E3216" s="1" t="s">
        <v>10177</v>
      </c>
      <c r="F3216" s="1" t="s">
        <v>10178</v>
      </c>
      <c r="G3216" s="1" t="s">
        <v>123</v>
      </c>
      <c r="H3216" s="1" t="s">
        <v>124</v>
      </c>
      <c r="I3216" s="1" t="s">
        <v>125</v>
      </c>
      <c r="J3216" s="1" t="s">
        <v>9830</v>
      </c>
      <c r="K3216" s="1" t="s">
        <v>10104</v>
      </c>
      <c r="L3216">
        <f>ROUNDUP(IF(B3216&gt;$D$4,0,($D$4-B3216+1)/365),0)</f>
        <v>0</v>
      </c>
      <c r="M3216">
        <f>ROUNDUP(IF(B3216&gt;$D$5,0,($D$5-B3216+1)/365),0)</f>
        <v>1</v>
      </c>
      <c r="N3216" s="28">
        <f>IF(OR(L3216=1,M3216=1),IF(B3216+364&lt;=$D$5,(B3216+364-$D$4+1)/365,IF(B3216&gt;$D$4,($D$5-B3216+1)/365,$D$6/365)),0)</f>
        <v>0.13844387366819955</v>
      </c>
      <c r="O3216" s="28">
        <f>'Data &amp; Parameter'!$E$16*'Data &amp; Parameter'!$E$17*('Data &amp; Parameter'!$E$18+'Data &amp; Parameter'!$E$19)*'Data &amp; Parameter'!$E$20*'Data &amp; Parameter'!$E$37*N3216</f>
        <v>0.48132841869980181</v>
      </c>
      <c r="P3216">
        <f>ROUNDUP(IF(D3216&gt;$D$4,0,($D$4-D3216+1)/365),0)</f>
        <v>0</v>
      </c>
      <c r="Q3216">
        <f>ROUNDUP(IF(D3216&gt;$D$5,0,($D$5-D3216+1)/365),0)</f>
        <v>1</v>
      </c>
      <c r="R3216" s="28">
        <f>IF(OR(P3216=1,Q3216=1),IF(D3216+364&lt;=$D$5,(D3216+364-$D$4+1)/365,IF(D3216&gt;$D$4,($D$5-D3216+1)/365,$D$6/365)),0)</f>
        <v>0.13844095636733283</v>
      </c>
      <c r="S3216" s="28">
        <f>'Data &amp; Parameter'!$E$16*'Data &amp; Parameter'!$E$17*('Data &amp; Parameter'!$E$18+'Data &amp; Parameter'!$E$19)*'Data &amp; Parameter'!$E$20*'Data &amp; Parameter'!$E$37*R3216</f>
        <v>0.4813182761071696</v>
      </c>
      <c r="T3216" s="28">
        <f t="shared" si="50"/>
        <v>0.9626466948069714</v>
      </c>
    </row>
    <row r="3217" spans="1:20" ht="15.75" customHeight="1" x14ac:dyDescent="0.35">
      <c r="A3217">
        <v>3210</v>
      </c>
      <c r="B3217" s="76">
        <v>44251.468842592592</v>
      </c>
      <c r="C3217" s="1" t="s">
        <v>10179</v>
      </c>
      <c r="D3217" s="76">
        <v>44251.469375000001</v>
      </c>
      <c r="E3217" s="1" t="s">
        <v>10180</v>
      </c>
      <c r="F3217" s="1" t="s">
        <v>10181</v>
      </c>
      <c r="G3217" s="1" t="s">
        <v>123</v>
      </c>
      <c r="H3217" s="1" t="s">
        <v>124</v>
      </c>
      <c r="I3217" s="1" t="s">
        <v>125</v>
      </c>
      <c r="J3217" s="1" t="s">
        <v>10085</v>
      </c>
      <c r="K3217" s="1" t="s">
        <v>10085</v>
      </c>
      <c r="L3217">
        <f>ROUNDUP(IF(B3217&gt;$D$4,0,($D$4-B3217+1)/365),0)</f>
        <v>0</v>
      </c>
      <c r="M3217">
        <f>ROUNDUP(IF(B3217&gt;$D$5,0,($D$5-B3217+1)/365),0)</f>
        <v>1</v>
      </c>
      <c r="N3217" s="28">
        <f>IF(OR(L3217=1,M3217=1),IF(B3217+364&lt;=$D$5,(B3217+364-$D$4+1)/365,IF(B3217&gt;$D$4,($D$5-B3217+1)/365,$D$6/365)),0)</f>
        <v>0.13844152714358243</v>
      </c>
      <c r="O3217" s="28">
        <f>'Data &amp; Parameter'!$E$16*'Data &amp; Parameter'!$E$17*('Data &amp; Parameter'!$E$18+'Data &amp; Parameter'!$E$19)*'Data &amp; Parameter'!$E$20*'Data &amp; Parameter'!$E$37*N3217</f>
        <v>0.48132026052744309</v>
      </c>
      <c r="P3217">
        <f>ROUNDUP(IF(D3217&gt;$D$4,0,($D$4-D3217+1)/365),0)</f>
        <v>0</v>
      </c>
      <c r="Q3217">
        <f>ROUNDUP(IF(D3217&gt;$D$5,0,($D$5-D3217+1)/365),0)</f>
        <v>1</v>
      </c>
      <c r="R3217" s="28">
        <f>IF(OR(P3217=1,Q3217=1),IF(D3217+364&lt;=$D$5,(D3217+364-$D$4+1)/365,IF(D3217&gt;$D$4,($D$5-D3217+1)/365,$D$6/365)),0)</f>
        <v>0.13844006849314908</v>
      </c>
      <c r="S3217" s="28">
        <f>'Data &amp; Parameter'!$E$16*'Data &amp; Parameter'!$E$17*('Data &amp; Parameter'!$E$18+'Data &amp; Parameter'!$E$19)*'Data &amp; Parameter'!$E$20*'Data &amp; Parameter'!$E$37*R3217</f>
        <v>0.48131518923112698</v>
      </c>
      <c r="T3217" s="28">
        <f t="shared" si="50"/>
        <v>0.96263544975857007</v>
      </c>
    </row>
    <row r="3218" spans="1:20" ht="15.75" customHeight="1" x14ac:dyDescent="0.35">
      <c r="A3218">
        <v>3211</v>
      </c>
      <c r="B3218" s="76">
        <v>44251.471006944441</v>
      </c>
      <c r="C3218" s="1" t="s">
        <v>10182</v>
      </c>
      <c r="D3218" s="76">
        <v>44251.47142361111</v>
      </c>
      <c r="E3218" s="1" t="s">
        <v>10183</v>
      </c>
      <c r="F3218" s="1" t="s">
        <v>10184</v>
      </c>
      <c r="G3218" s="1" t="s">
        <v>123</v>
      </c>
      <c r="H3218" s="1" t="s">
        <v>124</v>
      </c>
      <c r="I3218" s="1" t="s">
        <v>125</v>
      </c>
      <c r="J3218" s="1" t="s">
        <v>9916</v>
      </c>
      <c r="K3218" s="1" t="s">
        <v>9763</v>
      </c>
      <c r="L3218">
        <f>ROUNDUP(IF(B3218&gt;$D$4,0,($D$4-B3218+1)/365),0)</f>
        <v>0</v>
      </c>
      <c r="M3218">
        <f>ROUNDUP(IF(B3218&gt;$D$5,0,($D$5-B3218+1)/365),0)</f>
        <v>1</v>
      </c>
      <c r="N3218" s="28">
        <f>IF(OR(L3218=1,M3218=1),IF(B3218+364&lt;=$D$5,(B3218+364-$D$4+1)/365,IF(B3218&gt;$D$4,($D$5-B3218+1)/365,$D$6/365)),0)</f>
        <v>0.13843559741249073</v>
      </c>
      <c r="O3218" s="28">
        <f>'Data &amp; Parameter'!$E$16*'Data &amp; Parameter'!$E$17*('Data &amp; Parameter'!$E$18+'Data &amp; Parameter'!$E$19)*'Data &amp; Parameter'!$E$20*'Data &amp; Parameter'!$E$37*N3218</f>
        <v>0.48129964460552427</v>
      </c>
      <c r="P3218">
        <f>ROUNDUP(IF(D3218&gt;$D$4,0,($D$4-D3218+1)/365),0)</f>
        <v>0</v>
      </c>
      <c r="Q3218">
        <f>ROUNDUP(IF(D3218&gt;$D$5,0,($D$5-D3218+1)/365),0)</f>
        <v>1</v>
      </c>
      <c r="R3218" s="28">
        <f>IF(OR(P3218=1,Q3218=1),IF(D3218+364&lt;=$D$5,(D3218+364-$D$4+1)/365,IF(D3218&gt;$D$4,($D$5-D3218+1)/365,$D$6/365)),0)</f>
        <v>0.13843445585997161</v>
      </c>
      <c r="S3218" s="28">
        <f>'Data &amp; Parameter'!$E$16*'Data &amp; Parameter'!$E$17*('Data &amp; Parameter'!$E$18+'Data &amp; Parameter'!$E$19)*'Data &amp; Parameter'!$E$20*'Data &amp; Parameter'!$E$37*R3218</f>
        <v>0.48129567576490795</v>
      </c>
      <c r="T3218" s="28">
        <f t="shared" si="50"/>
        <v>0.96259532037043227</v>
      </c>
    </row>
    <row r="3219" spans="1:20" ht="15.75" customHeight="1" x14ac:dyDescent="0.35">
      <c r="A3219">
        <v>3212</v>
      </c>
      <c r="B3219" s="76">
        <v>44251.471064814818</v>
      </c>
      <c r="C3219" s="1" t="s">
        <v>10185</v>
      </c>
      <c r="D3219" s="76">
        <v>44251.47184027778</v>
      </c>
      <c r="E3219" s="1" t="s">
        <v>10186</v>
      </c>
      <c r="F3219" s="1" t="s">
        <v>10187</v>
      </c>
      <c r="G3219" s="1" t="s">
        <v>123</v>
      </c>
      <c r="H3219" s="1" t="s">
        <v>124</v>
      </c>
      <c r="I3219" s="1" t="s">
        <v>125</v>
      </c>
      <c r="J3219" s="1" t="s">
        <v>9830</v>
      </c>
      <c r="K3219" s="1" t="s">
        <v>10188</v>
      </c>
      <c r="L3219">
        <f>ROUNDUP(IF(B3219&gt;$D$4,0,($D$4-B3219+1)/365),0)</f>
        <v>0</v>
      </c>
      <c r="M3219">
        <f>ROUNDUP(IF(B3219&gt;$D$5,0,($D$5-B3219+1)/365),0)</f>
        <v>1</v>
      </c>
      <c r="N3219" s="28">
        <f>IF(OR(L3219=1,M3219=1),IF(B3219+364&lt;=$D$5,(B3219+364-$D$4+1)/365,IF(B3219&gt;$D$4,($D$5-B3219+1)/365,$D$6/365)),0)</f>
        <v>0.13843543886351367</v>
      </c>
      <c r="O3219" s="28">
        <f>'Data &amp; Parameter'!$E$16*'Data &amp; Parameter'!$E$17*('Data &amp; Parameter'!$E$18+'Data &amp; Parameter'!$E$19)*'Data &amp; Parameter'!$E$20*'Data &amp; Parameter'!$E$37*N3219</f>
        <v>0.48129909337760501</v>
      </c>
      <c r="P3219">
        <f>ROUNDUP(IF(D3219&gt;$D$4,0,($D$4-D3219+1)/365),0)</f>
        <v>0</v>
      </c>
      <c r="Q3219">
        <f>ROUNDUP(IF(D3219&gt;$D$5,0,($D$5-D3219+1)/365),0)</f>
        <v>1</v>
      </c>
      <c r="R3219" s="28">
        <f>IF(OR(P3219=1,Q3219=1),IF(D3219+364&lt;=$D$5,(D3219+364-$D$4+1)/365,IF(D3219&gt;$D$4,($D$5-D3219+1)/365,$D$6/365)),0)</f>
        <v>0.13843331430745248</v>
      </c>
      <c r="S3219" s="28">
        <f>'Data &amp; Parameter'!$E$16*'Data &amp; Parameter'!$E$17*('Data &amp; Parameter'!$E$18+'Data &amp; Parameter'!$E$19)*'Data &amp; Parameter'!$E$20*'Data &amp; Parameter'!$E$37*R3219</f>
        <v>0.48129170692429163</v>
      </c>
      <c r="T3219" s="28">
        <f t="shared" si="50"/>
        <v>0.96259080030189659</v>
      </c>
    </row>
    <row r="3220" spans="1:20" ht="15.75" customHeight="1" x14ac:dyDescent="0.35">
      <c r="A3220">
        <v>3213</v>
      </c>
      <c r="B3220" s="76">
        <v>44251.471192129626</v>
      </c>
      <c r="C3220" s="1" t="s">
        <v>10189</v>
      </c>
      <c r="D3220" s="76">
        <v>44251.473287037035</v>
      </c>
      <c r="E3220" s="1" t="s">
        <v>10190</v>
      </c>
      <c r="F3220" s="1" t="s">
        <v>10191</v>
      </c>
      <c r="G3220" s="1" t="s">
        <v>123</v>
      </c>
      <c r="H3220" s="1" t="s">
        <v>124</v>
      </c>
      <c r="I3220" s="1" t="s">
        <v>125</v>
      </c>
      <c r="J3220" s="1" t="s">
        <v>10085</v>
      </c>
      <c r="K3220" s="1" t="s">
        <v>10085</v>
      </c>
      <c r="L3220">
        <f>ROUNDUP(IF(B3220&gt;$D$4,0,($D$4-B3220+1)/365),0)</f>
        <v>0</v>
      </c>
      <c r="M3220">
        <f>ROUNDUP(IF(B3220&gt;$D$5,0,($D$5-B3220+1)/365),0)</f>
        <v>1</v>
      </c>
      <c r="N3220" s="28">
        <f>IF(OR(L3220=1,M3220=1),IF(B3220+364&lt;=$D$5,(B3220+364-$D$4+1)/365,IF(B3220&gt;$D$4,($D$5-B3220+1)/365,$D$6/365)),0)</f>
        <v>0.13843509005581997</v>
      </c>
      <c r="O3220" s="28">
        <f>'Data &amp; Parameter'!$E$16*'Data &amp; Parameter'!$E$17*('Data &amp; Parameter'!$E$18+'Data &amp; Parameter'!$E$19)*'Data &amp; Parameter'!$E$20*'Data &amp; Parameter'!$E$37*N3220</f>
        <v>0.4812978806763768</v>
      </c>
      <c r="P3220">
        <f>ROUNDUP(IF(D3220&gt;$D$4,0,($D$4-D3220+1)/365),0)</f>
        <v>0</v>
      </c>
      <c r="Q3220">
        <f>ROUNDUP(IF(D3220&gt;$D$5,0,($D$5-D3220+1)/365),0)</f>
        <v>1</v>
      </c>
      <c r="R3220" s="28">
        <f>IF(OR(P3220=1,Q3220=1),IF(D3220+364&lt;=$D$5,(D3220+364-$D$4+1)/365,IF(D3220&gt;$D$4,($D$5-D3220+1)/365,$D$6/365)),0)</f>
        <v>0.13842935058346484</v>
      </c>
      <c r="S3220" s="28">
        <f>'Data &amp; Parameter'!$E$16*'Data &amp; Parameter'!$E$17*('Data &amp; Parameter'!$E$18+'Data &amp; Parameter'!$E$19)*'Data &amp; Parameter'!$E$20*'Data &amp; Parameter'!$E$37*R3220</f>
        <v>0.48127792622783622</v>
      </c>
      <c r="T3220" s="28">
        <f t="shared" si="50"/>
        <v>0.96257580690421296</v>
      </c>
    </row>
    <row r="3221" spans="1:20" ht="15.75" customHeight="1" x14ac:dyDescent="0.35">
      <c r="A3221">
        <v>3214</v>
      </c>
      <c r="B3221" s="76">
        <v>44251.473553240736</v>
      </c>
      <c r="C3221" s="1" t="s">
        <v>10192</v>
      </c>
      <c r="D3221" s="76">
        <v>44251.474375000005</v>
      </c>
      <c r="E3221" s="1" t="s">
        <v>10193</v>
      </c>
      <c r="F3221" s="1" t="s">
        <v>10194</v>
      </c>
      <c r="G3221" s="1" t="s">
        <v>123</v>
      </c>
      <c r="H3221" s="1" t="s">
        <v>124</v>
      </c>
      <c r="I3221" s="1" t="s">
        <v>125</v>
      </c>
      <c r="J3221" s="1" t="s">
        <v>10085</v>
      </c>
      <c r="K3221" s="1" t="s">
        <v>10085</v>
      </c>
      <c r="L3221">
        <f>ROUNDUP(IF(B3221&gt;$D$4,0,($D$4-B3221+1)/365),0)</f>
        <v>0</v>
      </c>
      <c r="M3221">
        <f>ROUNDUP(IF(B3221&gt;$D$5,0,($D$5-B3221+1)/365),0)</f>
        <v>1</v>
      </c>
      <c r="N3221" s="28">
        <f>IF(OR(L3221=1,M3221=1),IF(B3221+364&lt;=$D$5,(B3221+364-$D$4+1)/365,IF(B3221&gt;$D$4,($D$5-B3221+1)/365,$D$6/365)),0)</f>
        <v>0.13842862125825814</v>
      </c>
      <c r="O3221" s="28">
        <f>'Data &amp; Parameter'!$E$16*'Data &amp; Parameter'!$E$17*('Data &amp; Parameter'!$E$18+'Data &amp; Parameter'!$E$19)*'Data &amp; Parameter'!$E$20*'Data &amp; Parameter'!$E$37*N3221</f>
        <v>0.48127539057971286</v>
      </c>
      <c r="P3221">
        <f>ROUNDUP(IF(D3221&gt;$D$4,0,($D$4-D3221+1)/365),0)</f>
        <v>0</v>
      </c>
      <c r="Q3221">
        <f>ROUNDUP(IF(D3221&gt;$D$5,0,($D$5-D3221+1)/365),0)</f>
        <v>1</v>
      </c>
      <c r="R3221" s="28">
        <f>IF(OR(P3221=1,Q3221=1),IF(D3221+364&lt;=$D$5,(D3221+364-$D$4+1)/365,IF(D3221&gt;$D$4,($D$5-D3221+1)/365,$D$6/365)),0)</f>
        <v>0.13842636986299933</v>
      </c>
      <c r="S3221" s="28">
        <f>'Data &amp; Parameter'!$E$16*'Data &amp; Parameter'!$E$17*('Data &amp; Parameter'!$E$18+'Data &amp; Parameter'!$E$19)*'Data &amp; Parameter'!$E$20*'Data &amp; Parameter'!$E$37*R3221</f>
        <v>0.48126756314400859</v>
      </c>
      <c r="T3221" s="28">
        <f t="shared" si="50"/>
        <v>0.96254295372372145</v>
      </c>
    </row>
    <row r="3222" spans="1:20" ht="15.75" customHeight="1" x14ac:dyDescent="0.35">
      <c r="A3222">
        <v>3215</v>
      </c>
      <c r="B3222" s="76">
        <v>44251.475057870368</v>
      </c>
      <c r="C3222" s="1" t="s">
        <v>10195</v>
      </c>
      <c r="D3222" s="76">
        <v>44251.475624999999</v>
      </c>
      <c r="E3222" s="1" t="s">
        <v>10196</v>
      </c>
      <c r="F3222" s="1" t="s">
        <v>10197</v>
      </c>
      <c r="G3222" s="1" t="s">
        <v>123</v>
      </c>
      <c r="H3222" s="1" t="s">
        <v>124</v>
      </c>
      <c r="I3222" s="1" t="s">
        <v>125</v>
      </c>
      <c r="J3222" s="1" t="s">
        <v>9763</v>
      </c>
      <c r="K3222" s="1" t="s">
        <v>9763</v>
      </c>
      <c r="L3222">
        <f>ROUNDUP(IF(B3222&gt;$D$4,0,($D$4-B3222+1)/365),0)</f>
        <v>0</v>
      </c>
      <c r="M3222">
        <f>ROUNDUP(IF(B3222&gt;$D$5,0,($D$5-B3222+1)/365),0)</f>
        <v>1</v>
      </c>
      <c r="N3222" s="28">
        <f>IF(OR(L3222=1,M3222=1),IF(B3222+364&lt;=$D$5,(B3222+364-$D$4+1)/365,IF(B3222&gt;$D$4,($D$5-B3222+1)/365,$D$6/365)),0)</f>
        <v>0.13842449898529344</v>
      </c>
      <c r="O3222" s="28">
        <f>'Data &amp; Parameter'!$E$16*'Data &amp; Parameter'!$E$17*('Data &amp; Parameter'!$E$18+'Data &amp; Parameter'!$E$19)*'Data &amp; Parameter'!$E$20*'Data &amp; Parameter'!$E$37*N3222</f>
        <v>0.48126105865533819</v>
      </c>
      <c r="P3222">
        <f>ROUNDUP(IF(D3222&gt;$D$4,0,($D$4-D3222+1)/365),0)</f>
        <v>0</v>
      </c>
      <c r="Q3222">
        <f>ROUNDUP(IF(D3222&gt;$D$5,0,($D$5-D3222+1)/365),0)</f>
        <v>1</v>
      </c>
      <c r="R3222" s="28">
        <f>IF(OR(P3222=1,Q3222=1),IF(D3222+364&lt;=$D$5,(D3222+364-$D$4+1)/365,IF(D3222&gt;$D$4,($D$5-D3222+1)/365,$D$6/365)),0)</f>
        <v>0.13842294520548185</v>
      </c>
      <c r="S3222" s="28">
        <f>'Data &amp; Parameter'!$E$16*'Data &amp; Parameter'!$E$17*('Data &amp; Parameter'!$E$18+'Data &amp; Parameter'!$E$19)*'Data &amp; Parameter'!$E$20*'Data &amp; Parameter'!$E$37*R3222</f>
        <v>0.48125565662229836</v>
      </c>
      <c r="T3222" s="28">
        <f t="shared" si="50"/>
        <v>0.9625167152776366</v>
      </c>
    </row>
    <row r="3223" spans="1:20" ht="15.75" customHeight="1" x14ac:dyDescent="0.35">
      <c r="A3223">
        <v>3216</v>
      </c>
      <c r="B3223" s="76">
        <v>44251.475671296299</v>
      </c>
      <c r="C3223" s="1" t="s">
        <v>10198</v>
      </c>
      <c r="D3223" s="76">
        <v>44251.476168981477</v>
      </c>
      <c r="E3223" s="1" t="s">
        <v>10199</v>
      </c>
      <c r="F3223" s="1" t="s">
        <v>10200</v>
      </c>
      <c r="G3223" s="1" t="s">
        <v>123</v>
      </c>
      <c r="H3223" s="1" t="s">
        <v>124</v>
      </c>
      <c r="I3223" s="1" t="s">
        <v>125</v>
      </c>
      <c r="J3223" s="1" t="s">
        <v>9808</v>
      </c>
      <c r="K3223" s="1" t="s">
        <v>9783</v>
      </c>
      <c r="L3223">
        <f>ROUNDUP(IF(B3223&gt;$D$4,0,($D$4-B3223+1)/365),0)</f>
        <v>0</v>
      </c>
      <c r="M3223">
        <f>ROUNDUP(IF(B3223&gt;$D$5,0,($D$5-B3223+1)/365),0)</f>
        <v>1</v>
      </c>
      <c r="N3223" s="28">
        <f>IF(OR(L3223=1,M3223=1),IF(B3223+364&lt;=$D$5,(B3223+364-$D$4+1)/365,IF(B3223&gt;$D$4,($D$5-B3223+1)/365,$D$6/365)),0)</f>
        <v>0.13842281836630418</v>
      </c>
      <c r="O3223" s="28">
        <f>'Data &amp; Parameter'!$E$16*'Data &amp; Parameter'!$E$17*('Data &amp; Parameter'!$E$18+'Data &amp; Parameter'!$E$19)*'Data &amp; Parameter'!$E$20*'Data &amp; Parameter'!$E$37*N3223</f>
        <v>0.48125521563997681</v>
      </c>
      <c r="P3223">
        <f>ROUNDUP(IF(D3223&gt;$D$4,0,($D$4-D3223+1)/365),0)</f>
        <v>0</v>
      </c>
      <c r="Q3223">
        <f>ROUNDUP(IF(D3223&gt;$D$5,0,($D$5-D3223+1)/365),0)</f>
        <v>1</v>
      </c>
      <c r="R3223" s="28">
        <f>IF(OR(P3223=1,Q3223=1),IF(D3223+364&lt;=$D$5,(D3223+364-$D$4+1)/365,IF(D3223&gt;$D$4,($D$5-D3223+1)/365,$D$6/365)),0)</f>
        <v>0.13842145484526902</v>
      </c>
      <c r="S3223" s="28">
        <f>'Data &amp; Parameter'!$E$16*'Data &amp; Parameter'!$E$17*('Data &amp; Parameter'!$E$18+'Data &amp; Parameter'!$E$19)*'Data &amp; Parameter'!$E$20*'Data &amp; Parameter'!$E$37*R3223</f>
        <v>0.48125047508045377</v>
      </c>
      <c r="T3223" s="28">
        <f t="shared" si="50"/>
        <v>0.96250569072043057</v>
      </c>
    </row>
    <row r="3224" spans="1:20" ht="15.75" customHeight="1" x14ac:dyDescent="0.35">
      <c r="A3224">
        <v>3217</v>
      </c>
      <c r="B3224" s="76">
        <v>44251.475740740745</v>
      </c>
      <c r="C3224" s="1" t="s">
        <v>10201</v>
      </c>
      <c r="D3224" s="76">
        <v>44251.477141203708</v>
      </c>
      <c r="E3224" s="1" t="s">
        <v>10202</v>
      </c>
      <c r="F3224" s="1" t="s">
        <v>10203</v>
      </c>
      <c r="G3224" s="1" t="s">
        <v>123</v>
      </c>
      <c r="H3224" s="1" t="s">
        <v>124</v>
      </c>
      <c r="I3224" s="1" t="s">
        <v>125</v>
      </c>
      <c r="J3224" s="1" t="s">
        <v>10085</v>
      </c>
      <c r="K3224" s="1" t="s">
        <v>10085</v>
      </c>
      <c r="L3224">
        <f>ROUNDUP(IF(B3224&gt;$D$4,0,($D$4-B3224+1)/365),0)</f>
        <v>0</v>
      </c>
      <c r="M3224">
        <f>ROUNDUP(IF(B3224&gt;$D$5,0,($D$5-B3224+1)/365),0)</f>
        <v>1</v>
      </c>
      <c r="N3224" s="28">
        <f>IF(OR(L3224=1,M3224=1),IF(B3224+364&lt;=$D$5,(B3224+364-$D$4+1)/365,IF(B3224&gt;$D$4,($D$5-B3224+1)/365,$D$6/365)),0)</f>
        <v>0.13842262810754768</v>
      </c>
      <c r="O3224" s="28">
        <f>'Data &amp; Parameter'!$E$16*'Data &amp; Parameter'!$E$17*('Data &amp; Parameter'!$E$18+'Data &amp; Parameter'!$E$19)*'Data &amp; Parameter'!$E$20*'Data &amp; Parameter'!$E$37*N3224</f>
        <v>0.48125455416652924</v>
      </c>
      <c r="P3224">
        <f>ROUNDUP(IF(D3224&gt;$D$4,0,($D$4-D3224+1)/365),0)</f>
        <v>0</v>
      </c>
      <c r="Q3224">
        <f>ROUNDUP(IF(D3224&gt;$D$5,0,($D$5-D3224+1)/365),0)</f>
        <v>1</v>
      </c>
      <c r="R3224" s="28">
        <f>IF(OR(P3224=1,Q3224=1),IF(D3224+364&lt;=$D$5,(D3224+364-$D$4+1)/365,IF(D3224&gt;$D$4,($D$5-D3224+1)/365,$D$6/365)),0)</f>
        <v>0.13841879122271777</v>
      </c>
      <c r="S3224" s="28">
        <f>'Data &amp; Parameter'!$E$16*'Data &amp; Parameter'!$E$17*('Data &amp; Parameter'!$E$18+'Data &amp; Parameter'!$E$19)*'Data &amp; Parameter'!$E$20*'Data &amp; Parameter'!$E$37*R3224</f>
        <v>0.48124121445232604</v>
      </c>
      <c r="T3224" s="28">
        <f t="shared" si="50"/>
        <v>0.96249576861885533</v>
      </c>
    </row>
    <row r="3225" spans="1:20" ht="15.75" customHeight="1" x14ac:dyDescent="0.35">
      <c r="A3225">
        <v>3218</v>
      </c>
      <c r="B3225" s="76">
        <v>44251.47791666667</v>
      </c>
      <c r="C3225" s="1" t="s">
        <v>10204</v>
      </c>
      <c r="D3225" s="76">
        <v>44251.478622685187</v>
      </c>
      <c r="E3225" s="1" t="s">
        <v>10205</v>
      </c>
      <c r="F3225" s="1" t="s">
        <v>10206</v>
      </c>
      <c r="G3225" s="1" t="s">
        <v>123</v>
      </c>
      <c r="H3225" s="1" t="s">
        <v>124</v>
      </c>
      <c r="I3225" s="1" t="s">
        <v>125</v>
      </c>
      <c r="J3225" s="1" t="s">
        <v>10085</v>
      </c>
      <c r="K3225" s="1" t="s">
        <v>10085</v>
      </c>
      <c r="L3225">
        <f>ROUNDUP(IF(B3225&gt;$D$4,0,($D$4-B3225+1)/365),0)</f>
        <v>0</v>
      </c>
      <c r="M3225">
        <f>ROUNDUP(IF(B3225&gt;$D$5,0,($D$5-B3225+1)/365),0)</f>
        <v>1</v>
      </c>
      <c r="N3225" s="28">
        <f>IF(OR(L3225=1,M3225=1),IF(B3225+364&lt;=$D$5,(B3225+364-$D$4+1)/365,IF(B3225&gt;$D$4,($D$5-B3225+1)/365,$D$6/365)),0)</f>
        <v>0.13841666666665656</v>
      </c>
      <c r="O3225" s="28">
        <f>'Data &amp; Parameter'!$E$16*'Data &amp; Parameter'!$E$17*('Data &amp; Parameter'!$E$18+'Data &amp; Parameter'!$E$19)*'Data &amp; Parameter'!$E$20*'Data &amp; Parameter'!$E$37*N3225</f>
        <v>0.4812338279990126</v>
      </c>
      <c r="P3225">
        <f>ROUNDUP(IF(D3225&gt;$D$4,0,($D$4-D3225+1)/365),0)</f>
        <v>0</v>
      </c>
      <c r="Q3225">
        <f>ROUNDUP(IF(D3225&gt;$D$5,0,($D$5-D3225+1)/365),0)</f>
        <v>1</v>
      </c>
      <c r="R3225" s="28">
        <f>IF(OR(P3225=1,Q3225=1),IF(D3225+364&lt;=$D$5,(D3225+364-$D$4+1)/365,IF(D3225&gt;$D$4,($D$5-D3225+1)/365,$D$6/365)),0)</f>
        <v>0.13841473236935187</v>
      </c>
      <c r="S3225" s="28">
        <f>'Data &amp; Parameter'!$E$16*'Data &amp; Parameter'!$E$17*('Data &amp; Parameter'!$E$18+'Data &amp; Parameter'!$E$19)*'Data &amp; Parameter'!$E$20*'Data &amp; Parameter'!$E$37*R3225</f>
        <v>0.48122710301914678</v>
      </c>
      <c r="T3225" s="28">
        <f t="shared" si="50"/>
        <v>0.96246093101815933</v>
      </c>
    </row>
    <row r="3226" spans="1:20" ht="15.75" customHeight="1" x14ac:dyDescent="0.35">
      <c r="A3226">
        <v>3219</v>
      </c>
      <c r="B3226" s="76">
        <v>44251.478634259256</v>
      </c>
      <c r="C3226" s="1" t="s">
        <v>10207</v>
      </c>
      <c r="D3226" s="76">
        <v>44251.479710648149</v>
      </c>
      <c r="E3226" s="1" t="s">
        <v>10208</v>
      </c>
      <c r="F3226" s="1" t="s">
        <v>10209</v>
      </c>
      <c r="G3226" s="1" t="s">
        <v>123</v>
      </c>
      <c r="H3226" s="1" t="s">
        <v>124</v>
      </c>
      <c r="I3226" s="1" t="s">
        <v>125</v>
      </c>
      <c r="J3226" s="1" t="s">
        <v>9791</v>
      </c>
      <c r="K3226" s="1" t="s">
        <v>9791</v>
      </c>
      <c r="L3226">
        <f>ROUNDUP(IF(B3226&gt;$D$4,0,($D$4-B3226+1)/365),0)</f>
        <v>0</v>
      </c>
      <c r="M3226">
        <f>ROUNDUP(IF(B3226&gt;$D$5,0,($D$5-B3226+1)/365),0)</f>
        <v>1</v>
      </c>
      <c r="N3226" s="28">
        <f>IF(OR(L3226=1,M3226=1),IF(B3226+364&lt;=$D$5,(B3226+364-$D$4+1)/365,IF(B3226&gt;$D$4,($D$5-B3226+1)/365,$D$6/365)),0)</f>
        <v>0.13841470065957243</v>
      </c>
      <c r="O3226" s="28">
        <f>'Data &amp; Parameter'!$E$16*'Data &amp; Parameter'!$E$17*('Data &amp; Parameter'!$E$18+'Data &amp; Parameter'!$E$19)*'Data &amp; Parameter'!$E$20*'Data &amp; Parameter'!$E$37*N3226</f>
        <v>0.48122699277361847</v>
      </c>
      <c r="P3226">
        <f>ROUNDUP(IF(D3226&gt;$D$4,0,($D$4-D3226+1)/365),0)</f>
        <v>0</v>
      </c>
      <c r="Q3226">
        <f>ROUNDUP(IF(D3226&gt;$D$5,0,($D$5-D3226+1)/365),0)</f>
        <v>1</v>
      </c>
      <c r="R3226" s="28">
        <f>IF(OR(P3226=1,Q3226=1),IF(D3226+364&lt;=$D$5,(D3226+364-$D$4+1)/365,IF(D3226&gt;$D$4,($D$5-D3226+1)/365,$D$6/365)),0)</f>
        <v>0.13841175164890632</v>
      </c>
      <c r="S3226" s="28">
        <f>'Data &amp; Parameter'!$E$16*'Data &amp; Parameter'!$E$17*('Data &amp; Parameter'!$E$18+'Data &amp; Parameter'!$E$19)*'Data &amp; Parameter'!$E$20*'Data &amp; Parameter'!$E$37*R3226</f>
        <v>0.48121673993538855</v>
      </c>
      <c r="T3226" s="28">
        <f t="shared" si="50"/>
        <v>0.96244373270900696</v>
      </c>
    </row>
    <row r="3227" spans="1:20" ht="15.75" customHeight="1" x14ac:dyDescent="0.35">
      <c r="A3227">
        <v>3220</v>
      </c>
      <c r="B3227" s="76">
        <v>44251.479328703703</v>
      </c>
      <c r="C3227" s="1" t="s">
        <v>10210</v>
      </c>
      <c r="D3227" s="76">
        <v>44251.480196759258</v>
      </c>
      <c r="E3227" s="1" t="s">
        <v>10211</v>
      </c>
      <c r="F3227" s="1" t="s">
        <v>10212</v>
      </c>
      <c r="G3227" s="1" t="s">
        <v>123</v>
      </c>
      <c r="H3227" s="1" t="s">
        <v>124</v>
      </c>
      <c r="I3227" s="1" t="s">
        <v>125</v>
      </c>
      <c r="J3227" s="1" t="s">
        <v>9763</v>
      </c>
      <c r="K3227" s="1" t="s">
        <v>9763</v>
      </c>
      <c r="L3227">
        <f>ROUNDUP(IF(B3227&gt;$D$4,0,($D$4-B3227+1)/365),0)</f>
        <v>0</v>
      </c>
      <c r="M3227">
        <f>ROUNDUP(IF(B3227&gt;$D$5,0,($D$5-B3227+1)/365),0)</f>
        <v>1</v>
      </c>
      <c r="N3227" s="28">
        <f>IF(OR(L3227=1,M3227=1),IF(B3227+364&lt;=$D$5,(B3227+364-$D$4+1)/365,IF(B3227&gt;$D$4,($D$5-B3227+1)/365,$D$6/365)),0)</f>
        <v>0.13841279807204718</v>
      </c>
      <c r="O3227" s="28">
        <f>'Data &amp; Parameter'!$E$16*'Data &amp; Parameter'!$E$17*('Data &amp; Parameter'!$E$18+'Data &amp; Parameter'!$E$19)*'Data &amp; Parameter'!$E$20*'Data &amp; Parameter'!$E$37*N3227</f>
        <v>0.48122037803928103</v>
      </c>
      <c r="P3227">
        <f>ROUNDUP(IF(D3227&gt;$D$4,0,($D$4-D3227+1)/365),0)</f>
        <v>0</v>
      </c>
      <c r="Q3227">
        <f>ROUNDUP(IF(D3227&gt;$D$5,0,($D$5-D3227+1)/365),0)</f>
        <v>1</v>
      </c>
      <c r="R3227" s="28">
        <f>IF(OR(P3227=1,Q3227=1),IF(D3227+364&lt;=$D$5,(D3227+364-$D$4+1)/365,IF(D3227&gt;$D$4,($D$5-D3227+1)/365,$D$6/365)),0)</f>
        <v>0.13841041983765062</v>
      </c>
      <c r="S3227" s="28">
        <f>'Data &amp; Parameter'!$E$16*'Data &amp; Parameter'!$E$17*('Data &amp; Parameter'!$E$18+'Data &amp; Parameter'!$E$19)*'Data &amp; Parameter'!$E$20*'Data &amp; Parameter'!$E$37*R3227</f>
        <v>0.48121210962139394</v>
      </c>
      <c r="T3227" s="28">
        <f t="shared" si="50"/>
        <v>0.96243248766067491</v>
      </c>
    </row>
    <row r="3228" spans="1:20" ht="15.75" customHeight="1" x14ac:dyDescent="0.35">
      <c r="A3228">
        <v>3221</v>
      </c>
      <c r="B3228" s="76">
        <v>44251.480208333334</v>
      </c>
      <c r="C3228" s="1" t="s">
        <v>10213</v>
      </c>
      <c r="D3228" s="76">
        <v>44251.480937500004</v>
      </c>
      <c r="E3228" s="1" t="s">
        <v>10214</v>
      </c>
      <c r="F3228" s="1" t="s">
        <v>10215</v>
      </c>
      <c r="G3228" s="1" t="s">
        <v>123</v>
      </c>
      <c r="H3228" s="1" t="s">
        <v>124</v>
      </c>
      <c r="I3228" s="1" t="s">
        <v>125</v>
      </c>
      <c r="J3228" s="1" t="s">
        <v>10085</v>
      </c>
      <c r="K3228" s="1" t="s">
        <v>10085</v>
      </c>
      <c r="L3228">
        <f>ROUNDUP(IF(B3228&gt;$D$4,0,($D$4-B3228+1)/365),0)</f>
        <v>0</v>
      </c>
      <c r="M3228">
        <f>ROUNDUP(IF(B3228&gt;$D$5,0,($D$5-B3228+1)/365),0)</f>
        <v>1</v>
      </c>
      <c r="N3228" s="28">
        <f>IF(OR(L3228=1,M3228=1),IF(B3228+364&lt;=$D$5,(B3228+364-$D$4+1)/365,IF(B3228&gt;$D$4,($D$5-B3228+1)/365,$D$6/365)),0)</f>
        <v>0.13841038812785122</v>
      </c>
      <c r="O3228" s="28">
        <f>'Data &amp; Parameter'!$E$16*'Data &amp; Parameter'!$E$17*('Data &amp; Parameter'!$E$18+'Data &amp; Parameter'!$E$19)*'Data &amp; Parameter'!$E$20*'Data &amp; Parameter'!$E$37*N3228</f>
        <v>0.48121199937579623</v>
      </c>
      <c r="P3228">
        <f>ROUNDUP(IF(D3228&gt;$D$4,0,($D$4-D3228+1)/365),0)</f>
        <v>0</v>
      </c>
      <c r="Q3228">
        <f>ROUNDUP(IF(D3228&gt;$D$5,0,($D$5-D3228+1)/365),0)</f>
        <v>1</v>
      </c>
      <c r="R3228" s="28">
        <f>IF(OR(P3228=1,Q3228=1),IF(D3228+364&lt;=$D$5,(D3228+364-$D$4+1)/365,IF(D3228&gt;$D$4,($D$5-D3228+1)/365,$D$6/365)),0)</f>
        <v>0.13840839041094774</v>
      </c>
      <c r="S3228" s="28">
        <f>'Data &amp; Parameter'!$E$16*'Data &amp; Parameter'!$E$17*('Data &amp; Parameter'!$E$18+'Data &amp; Parameter'!$E$19)*'Data &amp; Parameter'!$E$20*'Data &amp; Parameter'!$E$37*R3228</f>
        <v>0.48120505390473506</v>
      </c>
      <c r="T3228" s="28">
        <f t="shared" si="50"/>
        <v>0.96241705328053129</v>
      </c>
    </row>
    <row r="3229" spans="1:20" ht="15.75" customHeight="1" x14ac:dyDescent="0.35">
      <c r="A3229">
        <v>3222</v>
      </c>
      <c r="B3229" s="76">
        <v>44251.48265046296</v>
      </c>
      <c r="C3229" s="1" t="s">
        <v>10216</v>
      </c>
      <c r="D3229" s="76">
        <v>44251.483182870375</v>
      </c>
      <c r="E3229" s="1" t="s">
        <v>10217</v>
      </c>
      <c r="F3229" s="1" t="s">
        <v>10218</v>
      </c>
      <c r="G3229" s="1" t="s">
        <v>123</v>
      </c>
      <c r="H3229" s="1" t="s">
        <v>124</v>
      </c>
      <c r="I3229" s="1" t="s">
        <v>125</v>
      </c>
      <c r="J3229" s="1" t="s">
        <v>10085</v>
      </c>
      <c r="K3229" s="1" t="s">
        <v>10085</v>
      </c>
      <c r="L3229">
        <f>ROUNDUP(IF(B3229&gt;$D$4,0,($D$4-B3229+1)/365),0)</f>
        <v>0</v>
      </c>
      <c r="M3229">
        <f>ROUNDUP(IF(B3229&gt;$D$5,0,($D$5-B3229+1)/365),0)</f>
        <v>1</v>
      </c>
      <c r="N3229" s="28">
        <f>IF(OR(L3229=1,M3229=1),IF(B3229+364&lt;=$D$5,(B3229+364-$D$4+1)/365,IF(B3229&gt;$D$4,($D$5-B3229+1)/365,$D$6/365)),0)</f>
        <v>0.1384036973617534</v>
      </c>
      <c r="O3229" s="28">
        <f>'Data &amp; Parameter'!$E$16*'Data &amp; Parameter'!$E$17*('Data &amp; Parameter'!$E$18+'Data &amp; Parameter'!$E$19)*'Data &amp; Parameter'!$E$20*'Data &amp; Parameter'!$E$37*N3229</f>
        <v>0.48118873756015623</v>
      </c>
      <c r="P3229">
        <f>ROUNDUP(IF(D3229&gt;$D$4,0,($D$4-D3229+1)/365),0)</f>
        <v>0</v>
      </c>
      <c r="Q3229">
        <f>ROUNDUP(IF(D3229&gt;$D$5,0,($D$5-D3229+1)/365),0)</f>
        <v>1</v>
      </c>
      <c r="R3229" s="28">
        <f>IF(OR(P3229=1,Q3229=1),IF(D3229+364&lt;=$D$5,(D3229+364-$D$4+1)/365,IF(D3229&gt;$D$4,($D$5-D3229+1)/365,$D$6/365)),0)</f>
        <v>0.13840223871130011</v>
      </c>
      <c r="S3229" s="28">
        <f>'Data &amp; Parameter'!$E$16*'Data &amp; Parameter'!$E$17*('Data &amp; Parameter'!$E$18+'Data &amp; Parameter'!$E$19)*'Data &amp; Parameter'!$E$20*'Data &amp; Parameter'!$E$37*R3229</f>
        <v>0.48118366626377085</v>
      </c>
      <c r="T3229" s="28">
        <f t="shared" si="50"/>
        <v>0.96237240382392708</v>
      </c>
    </row>
    <row r="3230" spans="1:20" ht="15.75" customHeight="1" x14ac:dyDescent="0.35">
      <c r="A3230">
        <v>3223</v>
      </c>
      <c r="B3230" s="76">
        <v>44251.483217592591</v>
      </c>
      <c r="C3230" s="1" t="s">
        <v>10219</v>
      </c>
      <c r="D3230" s="76">
        <v>44251.490115740744</v>
      </c>
      <c r="E3230" s="1" t="s">
        <v>10220</v>
      </c>
      <c r="F3230" s="1" t="s">
        <v>10221</v>
      </c>
      <c r="G3230" s="1" t="s">
        <v>123</v>
      </c>
      <c r="H3230" s="1" t="s">
        <v>124</v>
      </c>
      <c r="I3230" s="1" t="s">
        <v>125</v>
      </c>
      <c r="J3230" s="1" t="s">
        <v>9763</v>
      </c>
      <c r="K3230" s="1" t="s">
        <v>9763</v>
      </c>
      <c r="L3230">
        <f>ROUNDUP(IF(B3230&gt;$D$4,0,($D$4-B3230+1)/365),0)</f>
        <v>0</v>
      </c>
      <c r="M3230">
        <f>ROUNDUP(IF(B3230&gt;$D$5,0,($D$5-B3230+1)/365),0)</f>
        <v>1</v>
      </c>
      <c r="N3230" s="28">
        <f>IF(OR(L3230=1,M3230=1),IF(B3230+364&lt;=$D$5,(B3230+364-$D$4+1)/365,IF(B3230&gt;$D$4,($D$5-B3230+1)/365,$D$6/365)),0)</f>
        <v>0.13840214358194181</v>
      </c>
      <c r="O3230" s="28">
        <f>'Data &amp; Parameter'!$E$16*'Data &amp; Parameter'!$E$17*('Data &amp; Parameter'!$E$18+'Data &amp; Parameter'!$E$19)*'Data &amp; Parameter'!$E$20*'Data &amp; Parameter'!$E$37*N3230</f>
        <v>0.4811833355271164</v>
      </c>
      <c r="P3230">
        <f>ROUNDUP(IF(D3230&gt;$D$4,0,($D$4-D3230+1)/365),0)</f>
        <v>0</v>
      </c>
      <c r="Q3230">
        <f>ROUNDUP(IF(D3230&gt;$D$5,0,($D$5-D3230+1)/365),0)</f>
        <v>1</v>
      </c>
      <c r="R3230" s="28">
        <f>IF(OR(P3230=1,Q3230=1),IF(D3230+364&lt;=$D$5,(D3230+364-$D$4+1)/365,IF(D3230&gt;$D$4,($D$5-D3230+1)/365,$D$6/365)),0)</f>
        <v>0.13838324454590703</v>
      </c>
      <c r="S3230" s="28">
        <f>'Data &amp; Parameter'!$E$16*'Data &amp; Parameter'!$E$17*('Data &amp; Parameter'!$E$18+'Data &amp; Parameter'!$E$19)*'Data &amp; Parameter'!$E$20*'Data &amp; Parameter'!$E$37*R3230</f>
        <v>0.48111762916620243</v>
      </c>
      <c r="T3230" s="28">
        <f t="shared" si="50"/>
        <v>0.96230096469331883</v>
      </c>
    </row>
    <row r="3231" spans="1:20" ht="15.75" customHeight="1" x14ac:dyDescent="0.35">
      <c r="A3231">
        <v>3224</v>
      </c>
      <c r="B3231" s="76">
        <v>44251.483391203699</v>
      </c>
      <c r="C3231" s="1" t="s">
        <v>10222</v>
      </c>
      <c r="D3231" s="76">
        <v>44251.483969907407</v>
      </c>
      <c r="E3231" s="1" t="s">
        <v>10223</v>
      </c>
      <c r="F3231" s="1" t="s">
        <v>10224</v>
      </c>
      <c r="G3231" s="1" t="s">
        <v>123</v>
      </c>
      <c r="H3231" s="1" t="s">
        <v>124</v>
      </c>
      <c r="I3231" s="1" t="s">
        <v>125</v>
      </c>
      <c r="J3231" s="1" t="s">
        <v>10225</v>
      </c>
      <c r="K3231" s="1" t="s">
        <v>10085</v>
      </c>
      <c r="L3231">
        <f>ROUNDUP(IF(B3231&gt;$D$4,0,($D$4-B3231+1)/365),0)</f>
        <v>0</v>
      </c>
      <c r="M3231">
        <f>ROUNDUP(IF(B3231&gt;$D$5,0,($D$5-B3231+1)/365),0)</f>
        <v>1</v>
      </c>
      <c r="N3231" s="28">
        <f>IF(OR(L3231=1,M3231=1),IF(B3231+364&lt;=$D$5,(B3231+364-$D$4+1)/365,IF(B3231&gt;$D$4,($D$5-B3231+1)/365,$D$6/365)),0)</f>
        <v>0.13840166793507044</v>
      </c>
      <c r="O3231" s="28">
        <f>'Data &amp; Parameter'!$E$16*'Data &amp; Parameter'!$E$17*('Data &amp; Parameter'!$E$18+'Data &amp; Parameter'!$E$19)*'Data &amp; Parameter'!$E$20*'Data &amp; Parameter'!$E$37*N3231</f>
        <v>0.48118168184356663</v>
      </c>
      <c r="P3231">
        <f>ROUNDUP(IF(D3231&gt;$D$4,0,($D$4-D3231+1)/365),0)</f>
        <v>0</v>
      </c>
      <c r="Q3231">
        <f>ROUNDUP(IF(D3231&gt;$D$5,0,($D$5-D3231+1)/365),0)</f>
        <v>1</v>
      </c>
      <c r="R3231" s="28">
        <f>IF(OR(P3231=1,Q3231=1),IF(D3231+364&lt;=$D$5,(D3231+364-$D$4+1)/365,IF(D3231&gt;$D$4,($D$5-D3231+1)/365,$D$6/365)),0)</f>
        <v>0.13840008244545945</v>
      </c>
      <c r="S3231" s="28">
        <f>'Data &amp; Parameter'!$E$16*'Data &amp; Parameter'!$E$17*('Data &amp; Parameter'!$E$18+'Data &amp; Parameter'!$E$19)*'Data &amp; Parameter'!$E$20*'Data &amp; Parameter'!$E$37*R3231</f>
        <v>0.48117616956492903</v>
      </c>
      <c r="T3231" s="28">
        <f t="shared" si="50"/>
        <v>0.96235785140849561</v>
      </c>
    </row>
    <row r="3232" spans="1:20" ht="15.75" customHeight="1" x14ac:dyDescent="0.35">
      <c r="A3232">
        <v>3225</v>
      </c>
      <c r="B3232" s="76">
        <v>44251.484259259261</v>
      </c>
      <c r="C3232" s="1" t="s">
        <v>10226</v>
      </c>
      <c r="D3232" s="76">
        <v>44251.486168981486</v>
      </c>
      <c r="E3232" s="1" t="s">
        <v>10227</v>
      </c>
      <c r="F3232" s="1" t="s">
        <v>10228</v>
      </c>
      <c r="G3232" s="1" t="s">
        <v>123</v>
      </c>
      <c r="H3232" s="1" t="s">
        <v>124</v>
      </c>
      <c r="I3232" s="1" t="s">
        <v>125</v>
      </c>
      <c r="J3232" s="1" t="s">
        <v>9830</v>
      </c>
      <c r="K3232" s="1" t="s">
        <v>10081</v>
      </c>
      <c r="L3232">
        <f>ROUNDUP(IF(B3232&gt;$D$4,0,($D$4-B3232+1)/365),0)</f>
        <v>0</v>
      </c>
      <c r="M3232">
        <f>ROUNDUP(IF(B3232&gt;$D$5,0,($D$5-B3232+1)/365),0)</f>
        <v>1</v>
      </c>
      <c r="N3232" s="28">
        <f>IF(OR(L3232=1,M3232=1),IF(B3232+364&lt;=$D$5,(B3232+364-$D$4+1)/365,IF(B3232&gt;$D$4,($D$5-B3232+1)/365,$D$6/365)),0)</f>
        <v>0.13839928970065396</v>
      </c>
      <c r="O3232" s="28">
        <f>'Data &amp; Parameter'!$E$16*'Data &amp; Parameter'!$E$17*('Data &amp; Parameter'!$E$18+'Data &amp; Parameter'!$E$19)*'Data &amp; Parameter'!$E$20*'Data &amp; Parameter'!$E$37*N3232</f>
        <v>0.48117341342561026</v>
      </c>
      <c r="P3232">
        <f>ROUNDUP(IF(D3232&gt;$D$4,0,($D$4-D3232+1)/365),0)</f>
        <v>0</v>
      </c>
      <c r="Q3232">
        <f>ROUNDUP(IF(D3232&gt;$D$5,0,($D$5-D3232+1)/365),0)</f>
        <v>1</v>
      </c>
      <c r="R3232" s="28">
        <f>IF(OR(P3232=1,Q3232=1),IF(D3232+364&lt;=$D$5,(D3232+364-$D$4+1)/365,IF(D3232&gt;$D$4,($D$5-D3232+1)/365,$D$6/365)),0)</f>
        <v>0.13839405758496953</v>
      </c>
      <c r="S3232" s="28">
        <f>'Data &amp; Parameter'!$E$16*'Data &amp; Parameter'!$E$17*('Data &amp; Parameter'!$E$18+'Data &amp; Parameter'!$E$19)*'Data &amp; Parameter'!$E$20*'Data &amp; Parameter'!$E$37*R3232</f>
        <v>0.48115522290621698</v>
      </c>
      <c r="T3232" s="28">
        <f t="shared" si="50"/>
        <v>0.9623286363318273</v>
      </c>
    </row>
    <row r="3233" spans="1:20" ht="15.75" customHeight="1" x14ac:dyDescent="0.35">
      <c r="A3233">
        <v>3226</v>
      </c>
      <c r="B3233" s="76">
        <v>44251.484293981484</v>
      </c>
      <c r="C3233" s="1" t="s">
        <v>10229</v>
      </c>
      <c r="D3233" s="76">
        <v>44251.485798611116</v>
      </c>
      <c r="E3233" s="1" t="s">
        <v>10230</v>
      </c>
      <c r="F3233" s="1" t="s">
        <v>10231</v>
      </c>
      <c r="G3233" s="1" t="s">
        <v>123</v>
      </c>
      <c r="H3233" s="1" t="s">
        <v>124</v>
      </c>
      <c r="I3233" s="1" t="s">
        <v>125</v>
      </c>
      <c r="J3233" s="1" t="s">
        <v>9763</v>
      </c>
      <c r="K3233" s="1" t="s">
        <v>9763</v>
      </c>
      <c r="L3233">
        <f>ROUNDUP(IF(B3233&gt;$D$4,0,($D$4-B3233+1)/365),0)</f>
        <v>0</v>
      </c>
      <c r="M3233">
        <f>ROUNDUP(IF(B3233&gt;$D$5,0,($D$5-B3233+1)/365),0)</f>
        <v>1</v>
      </c>
      <c r="N3233" s="28">
        <f>IF(OR(L3233=1,M3233=1),IF(B3233+364&lt;=$D$5,(B3233+364-$D$4+1)/365,IF(B3233&gt;$D$4,($D$5-B3233+1)/365,$D$6/365)),0)</f>
        <v>0.1383991945712757</v>
      </c>
      <c r="O3233" s="28">
        <f>'Data &amp; Parameter'!$E$16*'Data &amp; Parameter'!$E$17*('Data &amp; Parameter'!$E$18+'Data &amp; Parameter'!$E$19)*'Data &amp; Parameter'!$E$20*'Data &amp; Parameter'!$E$37*N3233</f>
        <v>0.48117308268888642</v>
      </c>
      <c r="P3233">
        <f>ROUNDUP(IF(D3233&gt;$D$4,0,($D$4-D3233+1)/365),0)</f>
        <v>0</v>
      </c>
      <c r="Q3233">
        <f>ROUNDUP(IF(D3233&gt;$D$5,0,($D$5-D3233+1)/365),0)</f>
        <v>1</v>
      </c>
      <c r="R3233" s="28">
        <f>IF(OR(P3233=1,Q3233=1),IF(D3233+364&lt;=$D$5,(D3233+364-$D$4+1)/365,IF(D3233&gt;$D$4,($D$5-D3233+1)/365,$D$6/365)),0)</f>
        <v>0.13839507229831102</v>
      </c>
      <c r="S3233" s="28">
        <f>'Data &amp; Parameter'!$E$16*'Data &amp; Parameter'!$E$17*('Data &amp; Parameter'!$E$18+'Data &amp; Parameter'!$E$19)*'Data &amp; Parameter'!$E$20*'Data &amp; Parameter'!$E$37*R3233</f>
        <v>0.48115875076451187</v>
      </c>
      <c r="T3233" s="28">
        <f t="shared" si="50"/>
        <v>0.96233183345339834</v>
      </c>
    </row>
    <row r="3234" spans="1:20" ht="15.75" customHeight="1" x14ac:dyDescent="0.35">
      <c r="A3234">
        <v>3227</v>
      </c>
      <c r="B3234" s="76">
        <v>44251.484560185185</v>
      </c>
      <c r="C3234" s="1" t="s">
        <v>10232</v>
      </c>
      <c r="D3234" s="76">
        <v>44251.485601851848</v>
      </c>
      <c r="E3234" s="1" t="s">
        <v>10233</v>
      </c>
      <c r="F3234" s="1" t="s">
        <v>10234</v>
      </c>
      <c r="G3234" s="1" t="s">
        <v>123</v>
      </c>
      <c r="H3234" s="1" t="s">
        <v>124</v>
      </c>
      <c r="I3234" s="1" t="s">
        <v>125</v>
      </c>
      <c r="J3234" s="1" t="s">
        <v>9808</v>
      </c>
      <c r="K3234" s="1" t="s">
        <v>9783</v>
      </c>
      <c r="L3234">
        <f>ROUNDUP(IF(B3234&gt;$D$4,0,($D$4-B3234+1)/365),0)</f>
        <v>0</v>
      </c>
      <c r="M3234">
        <f>ROUNDUP(IF(B3234&gt;$D$5,0,($D$5-B3234+1)/365),0)</f>
        <v>1</v>
      </c>
      <c r="N3234" s="28">
        <f>IF(OR(L3234=1,M3234=1),IF(B3234+364&lt;=$D$5,(B3234+364-$D$4+1)/365,IF(B3234&gt;$D$4,($D$5-B3234+1)/365,$D$6/365)),0)</f>
        <v>0.138398465246069</v>
      </c>
      <c r="O3234" s="28">
        <f>'Data &amp; Parameter'!$E$16*'Data &amp; Parameter'!$E$17*('Data &amp; Parameter'!$E$18+'Data &amp; Parameter'!$E$19)*'Data &amp; Parameter'!$E$20*'Data &amp; Parameter'!$E$37*N3234</f>
        <v>0.48117054704076306</v>
      </c>
      <c r="P3234">
        <f>ROUNDUP(IF(D3234&gt;$D$4,0,($D$4-D3234+1)/365),0)</f>
        <v>0</v>
      </c>
      <c r="Q3234">
        <f>ROUNDUP(IF(D3234&gt;$D$5,0,($D$5-D3234+1)/365),0)</f>
        <v>1</v>
      </c>
      <c r="R3234" s="28">
        <f>IF(OR(P3234=1,Q3234=1),IF(D3234+364&lt;=$D$5,(D3234+364-$D$4+1)/365,IF(D3234&gt;$D$4,($D$5-D3234+1)/365,$D$6/365)),0)</f>
        <v>0.13839561136480108</v>
      </c>
      <c r="S3234" s="28">
        <f>'Data &amp; Parameter'!$E$16*'Data &amp; Parameter'!$E$17*('Data &amp; Parameter'!$E$18+'Data &amp; Parameter'!$E$19)*'Data &amp; Parameter'!$E$20*'Data &amp; Parameter'!$E$37*R3234</f>
        <v>0.48116062493932626</v>
      </c>
      <c r="T3234" s="28">
        <f t="shared" si="50"/>
        <v>0.96233117198008933</v>
      </c>
    </row>
    <row r="3235" spans="1:20" ht="15.75" customHeight="1" x14ac:dyDescent="0.35">
      <c r="A3235">
        <v>3228</v>
      </c>
      <c r="B3235" s="76">
        <v>44251.485069444447</v>
      </c>
      <c r="C3235" s="1" t="s">
        <v>10235</v>
      </c>
      <c r="D3235" s="76">
        <v>44251.485613425924</v>
      </c>
      <c r="E3235" s="1" t="s">
        <v>10236</v>
      </c>
      <c r="F3235" s="1" t="s">
        <v>10237</v>
      </c>
      <c r="G3235" s="1" t="s">
        <v>123</v>
      </c>
      <c r="H3235" s="1" t="s">
        <v>124</v>
      </c>
      <c r="I3235" s="1" t="s">
        <v>125</v>
      </c>
      <c r="J3235" s="1" t="s">
        <v>10085</v>
      </c>
      <c r="K3235" s="1" t="s">
        <v>10085</v>
      </c>
      <c r="L3235">
        <f>ROUNDUP(IF(B3235&gt;$D$4,0,($D$4-B3235+1)/365),0)</f>
        <v>0</v>
      </c>
      <c r="M3235">
        <f>ROUNDUP(IF(B3235&gt;$D$5,0,($D$5-B3235+1)/365),0)</f>
        <v>1</v>
      </c>
      <c r="N3235" s="28">
        <f>IF(OR(L3235=1,M3235=1),IF(B3235+364&lt;=$D$5,(B3235+364-$D$4+1)/365,IF(B3235&gt;$D$4,($D$5-B3235+1)/365,$D$6/365)),0)</f>
        <v>0.13839707001521451</v>
      </c>
      <c r="O3235" s="28">
        <f>'Data &amp; Parameter'!$E$16*'Data &amp; Parameter'!$E$17*('Data &amp; Parameter'!$E$18+'Data &amp; Parameter'!$E$19)*'Data &amp; Parameter'!$E$20*'Data &amp; Parameter'!$E$37*N3235</f>
        <v>0.48116569623557309</v>
      </c>
      <c r="P3235">
        <f>ROUNDUP(IF(D3235&gt;$D$4,0,($D$4-D3235+1)/365),0)</f>
        <v>0</v>
      </c>
      <c r="Q3235">
        <f>ROUNDUP(IF(D3235&gt;$D$5,0,($D$5-D3235+1)/365),0)</f>
        <v>1</v>
      </c>
      <c r="R3235" s="28">
        <f>IF(OR(P3235=1,Q3235=1),IF(D3235+364&lt;=$D$5,(D3235+364-$D$4+1)/365,IF(D3235&gt;$D$4,($D$5-D3235+1)/365,$D$6/365)),0)</f>
        <v>0.13839557965500168</v>
      </c>
      <c r="S3235" s="28">
        <f>'Data &amp; Parameter'!$E$16*'Data &amp; Parameter'!$E$17*('Data &amp; Parameter'!$E$18+'Data &amp; Parameter'!$E$19)*'Data &amp; Parameter'!$E$20*'Data &amp; Parameter'!$E$37*R3235</f>
        <v>0.48116051469372856</v>
      </c>
      <c r="T3235" s="28">
        <f t="shared" si="50"/>
        <v>0.9623262109293016</v>
      </c>
    </row>
    <row r="3236" spans="1:20" ht="15.75" customHeight="1" x14ac:dyDescent="0.35">
      <c r="A3236">
        <v>3229</v>
      </c>
      <c r="B3236" s="76">
        <v>44251.487500000003</v>
      </c>
      <c r="C3236" s="1" t="s">
        <v>10238</v>
      </c>
      <c r="D3236" s="76">
        <v>44251.488113425927</v>
      </c>
      <c r="E3236" s="1" t="s">
        <v>10239</v>
      </c>
      <c r="F3236" s="1" t="s">
        <v>10240</v>
      </c>
      <c r="G3236" s="1" t="s">
        <v>123</v>
      </c>
      <c r="H3236" s="1" t="s">
        <v>124</v>
      </c>
      <c r="I3236" s="1" t="s">
        <v>125</v>
      </c>
      <c r="J3236" s="1" t="s">
        <v>10085</v>
      </c>
      <c r="K3236" s="1" t="s">
        <v>10085</v>
      </c>
      <c r="L3236">
        <f>ROUNDUP(IF(B3236&gt;$D$4,0,($D$4-B3236+1)/365),0)</f>
        <v>0</v>
      </c>
      <c r="M3236">
        <f>ROUNDUP(IF(B3236&gt;$D$5,0,($D$5-B3236+1)/365),0)</f>
        <v>1</v>
      </c>
      <c r="N3236" s="28">
        <f>IF(OR(L3236=1,M3236=1),IF(B3236+364&lt;=$D$5,(B3236+364-$D$4+1)/365,IF(B3236&gt;$D$4,($D$5-B3236+1)/365,$D$6/365)),0)</f>
        <v>0.13839041095889615</v>
      </c>
      <c r="O3236" s="28">
        <f>'Data &amp; Parameter'!$E$16*'Data &amp; Parameter'!$E$17*('Data &amp; Parameter'!$E$18+'Data &amp; Parameter'!$E$19)*'Data &amp; Parameter'!$E$20*'Data &amp; Parameter'!$E$37*N3236</f>
        <v>0.48114254466546147</v>
      </c>
      <c r="P3236">
        <f>ROUNDUP(IF(D3236&gt;$D$4,0,($D$4-D3236+1)/365),0)</f>
        <v>0</v>
      </c>
      <c r="Q3236">
        <f>ROUNDUP(IF(D3236&gt;$D$5,0,($D$5-D3236+1)/365),0)</f>
        <v>1</v>
      </c>
      <c r="R3236" s="28">
        <f>IF(OR(P3236=1,Q3236=1),IF(D3236+364&lt;=$D$5,(D3236+364-$D$4+1)/365,IF(D3236&gt;$D$4,($D$5-D3236+1)/365,$D$6/365)),0)</f>
        <v>0.13838873033992682</v>
      </c>
      <c r="S3236" s="28">
        <f>'Data &amp; Parameter'!$E$16*'Data &amp; Parameter'!$E$17*('Data &amp; Parameter'!$E$18+'Data &amp; Parameter'!$E$19)*'Data &amp; Parameter'!$E$20*'Data &amp; Parameter'!$E$37*R3236</f>
        <v>0.48113670165016936</v>
      </c>
      <c r="T3236" s="28">
        <f t="shared" si="50"/>
        <v>0.96227924631563089</v>
      </c>
    </row>
    <row r="3237" spans="1:20" ht="15.75" customHeight="1" x14ac:dyDescent="0.35">
      <c r="A3237">
        <v>3230</v>
      </c>
      <c r="B3237" s="76">
        <v>44251.487673611111</v>
      </c>
      <c r="C3237" s="1" t="s">
        <v>10241</v>
      </c>
      <c r="D3237" s="76">
        <v>44251.488182870366</v>
      </c>
      <c r="E3237" s="1" t="s">
        <v>10242</v>
      </c>
      <c r="F3237" s="1" t="s">
        <v>10243</v>
      </c>
      <c r="G3237" s="1" t="s">
        <v>123</v>
      </c>
      <c r="H3237" s="1" t="s">
        <v>124</v>
      </c>
      <c r="I3237" s="1" t="s">
        <v>125</v>
      </c>
      <c r="J3237" s="1" t="s">
        <v>10085</v>
      </c>
      <c r="K3237" s="1" t="s">
        <v>10085</v>
      </c>
      <c r="L3237">
        <f>ROUNDUP(IF(B3237&gt;$D$4,0,($D$4-B3237+1)/365),0)</f>
        <v>0</v>
      </c>
      <c r="M3237">
        <f>ROUNDUP(IF(B3237&gt;$D$5,0,($D$5-B3237+1)/365),0)</f>
        <v>1</v>
      </c>
      <c r="N3237" s="28">
        <f>IF(OR(L3237=1,M3237=1),IF(B3237+364&lt;=$D$5,(B3237+364-$D$4+1)/365,IF(B3237&gt;$D$4,($D$5-B3237+1)/365,$D$6/365)),0)</f>
        <v>0.13838993531202479</v>
      </c>
      <c r="O3237" s="28">
        <f>'Data &amp; Parameter'!$E$16*'Data &amp; Parameter'!$E$17*('Data &amp; Parameter'!$E$18+'Data &amp; Parameter'!$E$19)*'Data &amp; Parameter'!$E$20*'Data &amp; Parameter'!$E$37*N3237</f>
        <v>0.48114089098191171</v>
      </c>
      <c r="P3237">
        <f>ROUNDUP(IF(D3237&gt;$D$4,0,($D$4-D3237+1)/365),0)</f>
        <v>0</v>
      </c>
      <c r="Q3237">
        <f>ROUNDUP(IF(D3237&gt;$D$5,0,($D$5-D3237+1)/365),0)</f>
        <v>1</v>
      </c>
      <c r="R3237" s="28">
        <f>IF(OR(P3237=1,Q3237=1),IF(D3237+364&lt;=$D$5,(D3237+364-$D$4+1)/365,IF(D3237&gt;$D$4,($D$5-D3237+1)/365,$D$6/365)),0)</f>
        <v>0.13838854008119023</v>
      </c>
      <c r="S3237" s="28">
        <f>'Data &amp; Parameter'!$E$16*'Data &amp; Parameter'!$E$17*('Data &amp; Parameter'!$E$18+'Data &amp; Parameter'!$E$19)*'Data &amp; Parameter'!$E$20*'Data &amp; Parameter'!$E$37*R3237</f>
        <v>0.48113604017679101</v>
      </c>
      <c r="T3237" s="28">
        <f t="shared" si="50"/>
        <v>0.96227693115870272</v>
      </c>
    </row>
    <row r="3238" spans="1:20" ht="15.75" customHeight="1" x14ac:dyDescent="0.35">
      <c r="A3238">
        <v>3231</v>
      </c>
      <c r="B3238" s="76">
        <v>44251.489340277782</v>
      </c>
      <c r="C3238" s="1" t="s">
        <v>10244</v>
      </c>
      <c r="D3238" s="76">
        <v>44251.489849537036</v>
      </c>
      <c r="E3238" s="1" t="s">
        <v>10245</v>
      </c>
      <c r="F3238" s="1" t="s">
        <v>10246</v>
      </c>
      <c r="G3238" s="1" t="s">
        <v>123</v>
      </c>
      <c r="H3238" s="1" t="s">
        <v>124</v>
      </c>
      <c r="I3238" s="1" t="s">
        <v>125</v>
      </c>
      <c r="J3238" s="1" t="s">
        <v>9830</v>
      </c>
      <c r="K3238" s="1" t="s">
        <v>10188</v>
      </c>
      <c r="L3238">
        <f>ROUNDUP(IF(B3238&gt;$D$4,0,($D$4-B3238+1)/365),0)</f>
        <v>0</v>
      </c>
      <c r="M3238">
        <f>ROUNDUP(IF(B3238&gt;$D$5,0,($D$5-B3238+1)/365),0)</f>
        <v>1</v>
      </c>
      <c r="N3238" s="28">
        <f>IF(OR(L3238=1,M3238=1),IF(B3238+364&lt;=$D$5,(B3238+364-$D$4+1)/365,IF(B3238&gt;$D$4,($D$5-B3238+1)/365,$D$6/365)),0)</f>
        <v>0.13838536910196825</v>
      </c>
      <c r="O3238" s="28">
        <f>'Data &amp; Parameter'!$E$16*'Data &amp; Parameter'!$E$17*('Data &amp; Parameter'!$E$18+'Data &amp; Parameter'!$E$19)*'Data &amp; Parameter'!$E$20*'Data &amp; Parameter'!$E$37*N3238</f>
        <v>0.48112501561951587</v>
      </c>
      <c r="P3238">
        <f>ROUNDUP(IF(D3238&gt;$D$4,0,($D$4-D3238+1)/365),0)</f>
        <v>0</v>
      </c>
      <c r="Q3238">
        <f>ROUNDUP(IF(D3238&gt;$D$5,0,($D$5-D3238+1)/365),0)</f>
        <v>1</v>
      </c>
      <c r="R3238" s="28">
        <f>IF(OR(P3238=1,Q3238=1),IF(D3238+364&lt;=$D$5,(D3238+364-$D$4+1)/365,IF(D3238&gt;$D$4,($D$5-D3238+1)/365,$D$6/365)),0)</f>
        <v>0.13838397387113369</v>
      </c>
      <c r="S3238" s="28">
        <f>'Data &amp; Parameter'!$E$16*'Data &amp; Parameter'!$E$17*('Data &amp; Parameter'!$E$18+'Data &amp; Parameter'!$E$19)*'Data &amp; Parameter'!$E$20*'Data &amp; Parameter'!$E$37*R3238</f>
        <v>0.48112016481439518</v>
      </c>
      <c r="T3238" s="28">
        <f t="shared" si="50"/>
        <v>0.96224518043391105</v>
      </c>
    </row>
    <row r="3239" spans="1:20" ht="15.75" customHeight="1" x14ac:dyDescent="0.35">
      <c r="A3239">
        <v>3232</v>
      </c>
      <c r="B3239" s="76">
        <v>44251.490254629629</v>
      </c>
      <c r="C3239" s="1" t="s">
        <v>10247</v>
      </c>
      <c r="D3239" s="76">
        <v>44251.490636574075</v>
      </c>
      <c r="E3239" s="1" t="s">
        <v>10248</v>
      </c>
      <c r="F3239" s="1" t="s">
        <v>10249</v>
      </c>
      <c r="G3239" s="1" t="s">
        <v>123</v>
      </c>
      <c r="H3239" s="1" t="s">
        <v>124</v>
      </c>
      <c r="I3239" s="1" t="s">
        <v>125</v>
      </c>
      <c r="J3239" s="1" t="s">
        <v>10085</v>
      </c>
      <c r="K3239" s="1" t="s">
        <v>10085</v>
      </c>
      <c r="L3239">
        <f>ROUNDUP(IF(B3239&gt;$D$4,0,($D$4-B3239+1)/365),0)</f>
        <v>0</v>
      </c>
      <c r="M3239">
        <f>ROUNDUP(IF(B3239&gt;$D$5,0,($D$5-B3239+1)/365),0)</f>
        <v>1</v>
      </c>
      <c r="N3239" s="28">
        <f>IF(OR(L3239=1,M3239=1),IF(B3239+364&lt;=$D$5,(B3239+364-$D$4+1)/365,IF(B3239&gt;$D$4,($D$5-B3239+1)/365,$D$6/365)),0)</f>
        <v>0.13838286402841396</v>
      </c>
      <c r="O3239" s="28">
        <f>'Data &amp; Parameter'!$E$16*'Data &amp; Parameter'!$E$17*('Data &amp; Parameter'!$E$18+'Data &amp; Parameter'!$E$19)*'Data &amp; Parameter'!$E$20*'Data &amp; Parameter'!$E$37*N3239</f>
        <v>0.48111630621937657</v>
      </c>
      <c r="P3239">
        <f>ROUNDUP(IF(D3239&gt;$D$4,0,($D$4-D3239+1)/365),0)</f>
        <v>0</v>
      </c>
      <c r="Q3239">
        <f>ROUNDUP(IF(D3239&gt;$D$5,0,($D$5-D3239+1)/365),0)</f>
        <v>1</v>
      </c>
      <c r="R3239" s="28">
        <f>IF(OR(P3239=1,Q3239=1),IF(D3239+364&lt;=$D$5,(D3239+364-$D$4+1)/365,IF(D3239&gt;$D$4,($D$5-D3239+1)/365,$D$6/365)),0)</f>
        <v>0.13838181760527307</v>
      </c>
      <c r="S3239" s="28">
        <f>'Data &amp; Parameter'!$E$16*'Data &amp; Parameter'!$E$17*('Data &amp; Parameter'!$E$18+'Data &amp; Parameter'!$E$19)*'Data &amp; Parameter'!$E$20*'Data &amp; Parameter'!$E$37*R3239</f>
        <v>0.48111266811548403</v>
      </c>
      <c r="T3239" s="28">
        <f t="shared" si="50"/>
        <v>0.96222897433486065</v>
      </c>
    </row>
    <row r="3240" spans="1:20" ht="15.75" customHeight="1" x14ac:dyDescent="0.35">
      <c r="A3240">
        <v>3233</v>
      </c>
      <c r="B3240" s="76">
        <v>44251.490486111114</v>
      </c>
      <c r="C3240" s="1" t="s">
        <v>10250</v>
      </c>
      <c r="D3240" s="76">
        <v>44251.491562499999</v>
      </c>
      <c r="E3240" s="1" t="s">
        <v>10251</v>
      </c>
      <c r="F3240" s="1" t="s">
        <v>10252</v>
      </c>
      <c r="G3240" s="1" t="s">
        <v>123</v>
      </c>
      <c r="H3240" s="1" t="s">
        <v>124</v>
      </c>
      <c r="I3240" s="1" t="s">
        <v>125</v>
      </c>
      <c r="J3240" s="1" t="s">
        <v>10085</v>
      </c>
      <c r="K3240" s="1" t="s">
        <v>10085</v>
      </c>
      <c r="L3240">
        <f>ROUNDUP(IF(B3240&gt;$D$4,0,($D$4-B3240+1)/365),0)</f>
        <v>0</v>
      </c>
      <c r="M3240">
        <f>ROUNDUP(IF(B3240&gt;$D$5,0,($D$5-B3240+1)/365),0)</f>
        <v>1</v>
      </c>
      <c r="N3240" s="28">
        <f>IF(OR(L3240=1,M3240=1),IF(B3240+364&lt;=$D$5,(B3240+364-$D$4+1)/365,IF(B3240&gt;$D$4,($D$5-B3240+1)/365,$D$6/365)),0)</f>
        <v>0.13838222983256557</v>
      </c>
      <c r="O3240" s="28">
        <f>'Data &amp; Parameter'!$E$16*'Data &amp; Parameter'!$E$17*('Data &amp; Parameter'!$E$18+'Data &amp; Parameter'!$E$19)*'Data &amp; Parameter'!$E$20*'Data &amp; Parameter'!$E$37*N3240</f>
        <v>0.48111410130790766</v>
      </c>
      <c r="P3240">
        <f>ROUNDUP(IF(D3240&gt;$D$4,0,($D$4-D3240+1)/365),0)</f>
        <v>0</v>
      </c>
      <c r="Q3240">
        <f>ROUNDUP(IF(D3240&gt;$D$5,0,($D$5-D3240+1)/365),0)</f>
        <v>1</v>
      </c>
      <c r="R3240" s="28">
        <f>IF(OR(P3240=1,Q3240=1),IF(D3240+364&lt;=$D$5,(D3240+364-$D$4+1)/365,IF(D3240&gt;$D$4,($D$5-D3240+1)/365,$D$6/365)),0)</f>
        <v>0.13837928082191941</v>
      </c>
      <c r="S3240" s="28">
        <f>'Data &amp; Parameter'!$E$16*'Data &amp; Parameter'!$E$17*('Data &amp; Parameter'!$E$18+'Data &amp; Parameter'!$E$19)*'Data &amp; Parameter'!$E$20*'Data &amp; Parameter'!$E$37*R3240</f>
        <v>0.48110384846974708</v>
      </c>
      <c r="T3240" s="28">
        <f t="shared" si="50"/>
        <v>0.96221794977765474</v>
      </c>
    </row>
    <row r="3241" spans="1:20" ht="15.75" customHeight="1" x14ac:dyDescent="0.35">
      <c r="A3241">
        <v>3234</v>
      </c>
      <c r="B3241" s="76">
        <v>44251.491759259261</v>
      </c>
      <c r="C3241" s="1" t="s">
        <v>10253</v>
      </c>
      <c r="D3241" s="76">
        <v>44251.49255787037</v>
      </c>
      <c r="E3241" s="1" t="s">
        <v>10254</v>
      </c>
      <c r="F3241" s="1" t="s">
        <v>10255</v>
      </c>
      <c r="G3241" s="1" t="s">
        <v>123</v>
      </c>
      <c r="H3241" s="1" t="s">
        <v>124</v>
      </c>
      <c r="I3241" s="1" t="s">
        <v>125</v>
      </c>
      <c r="J3241" s="1" t="s">
        <v>10256</v>
      </c>
      <c r="K3241" s="1" t="s">
        <v>10188</v>
      </c>
      <c r="L3241">
        <f>ROUNDUP(IF(B3241&gt;$D$4,0,($D$4-B3241+1)/365),0)</f>
        <v>0</v>
      </c>
      <c r="M3241">
        <f>ROUNDUP(IF(B3241&gt;$D$5,0,($D$5-B3241+1)/365),0)</f>
        <v>1</v>
      </c>
      <c r="N3241" s="28">
        <f>IF(OR(L3241=1,M3241=1),IF(B3241+364&lt;=$D$5,(B3241+364-$D$4+1)/365,IF(B3241&gt;$D$4,($D$5-B3241+1)/365,$D$6/365)),0)</f>
        <v>0.13837874175544926</v>
      </c>
      <c r="O3241" s="28">
        <f>'Data &amp; Parameter'!$E$16*'Data &amp; Parameter'!$E$17*('Data &amp; Parameter'!$E$18+'Data &amp; Parameter'!$E$19)*'Data &amp; Parameter'!$E$20*'Data &amp; Parameter'!$E$37*N3241</f>
        <v>0.4811019742950019</v>
      </c>
      <c r="P3241">
        <f>ROUNDUP(IF(D3241&gt;$D$4,0,($D$4-D3241+1)/365),0)</f>
        <v>0</v>
      </c>
      <c r="Q3241">
        <f>ROUNDUP(IF(D3241&gt;$D$5,0,($D$5-D3241+1)/365),0)</f>
        <v>1</v>
      </c>
      <c r="R3241" s="28">
        <f>IF(OR(P3241=1,Q3241=1),IF(D3241+364&lt;=$D$5,(D3241+364-$D$4+1)/365,IF(D3241&gt;$D$4,($D$5-D3241+1)/365,$D$6/365)),0)</f>
        <v>0.1383765537798092</v>
      </c>
      <c r="S3241" s="28">
        <f>'Data &amp; Parameter'!$E$16*'Data &amp; Parameter'!$E$17*('Data &amp; Parameter'!$E$18+'Data &amp; Parameter'!$E$19)*'Data &amp; Parameter'!$E$20*'Data &amp; Parameter'!$E$37*R3241</f>
        <v>0.48109436735056244</v>
      </c>
      <c r="T3241" s="28">
        <f t="shared" si="50"/>
        <v>0.96219634164556433</v>
      </c>
    </row>
    <row r="3242" spans="1:20" ht="15.75" customHeight="1" x14ac:dyDescent="0.35">
      <c r="A3242">
        <v>3235</v>
      </c>
      <c r="B3242" s="76">
        <v>44251.494143518517</v>
      </c>
      <c r="C3242" s="1" t="s">
        <v>10257</v>
      </c>
      <c r="D3242" s="76">
        <v>44251.494675925926</v>
      </c>
      <c r="E3242" s="1" t="s">
        <v>10258</v>
      </c>
      <c r="F3242" s="1" t="s">
        <v>10259</v>
      </c>
      <c r="G3242" s="1" t="s">
        <v>123</v>
      </c>
      <c r="H3242" s="1" t="s">
        <v>124</v>
      </c>
      <c r="I3242" s="1" t="s">
        <v>125</v>
      </c>
      <c r="J3242" s="1" t="s">
        <v>10085</v>
      </c>
      <c r="K3242" s="1" t="s">
        <v>10085</v>
      </c>
      <c r="L3242">
        <f>ROUNDUP(IF(B3242&gt;$D$4,0,($D$4-B3242+1)/365),0)</f>
        <v>0</v>
      </c>
      <c r="M3242">
        <f>ROUNDUP(IF(B3242&gt;$D$5,0,($D$5-B3242+1)/365),0)</f>
        <v>1</v>
      </c>
      <c r="N3242" s="28">
        <f>IF(OR(L3242=1,M3242=1),IF(B3242+364&lt;=$D$5,(B3242+364-$D$4+1)/365,IF(B3242&gt;$D$4,($D$5-B3242+1)/365,$D$6/365)),0)</f>
        <v>0.13837220953830856</v>
      </c>
      <c r="O3242" s="28">
        <f>'Data &amp; Parameter'!$E$16*'Data &amp; Parameter'!$E$17*('Data &amp; Parameter'!$E$18+'Data &amp; Parameter'!$E$19)*'Data &amp; Parameter'!$E$20*'Data &amp; Parameter'!$E$37*N3242</f>
        <v>0.48107926370721188</v>
      </c>
      <c r="P3242">
        <f>ROUNDUP(IF(D3242&gt;$D$4,0,($D$4-D3242+1)/365),0)</f>
        <v>0</v>
      </c>
      <c r="Q3242">
        <f>ROUNDUP(IF(D3242&gt;$D$5,0,($D$5-D3242+1)/365),0)</f>
        <v>1</v>
      </c>
      <c r="R3242" s="28">
        <f>IF(OR(P3242=1,Q3242=1),IF(D3242+364&lt;=$D$5,(D3242+364-$D$4+1)/365,IF(D3242&gt;$D$4,($D$5-D3242+1)/365,$D$6/365)),0)</f>
        <v>0.1383707508878752</v>
      </c>
      <c r="S3242" s="28">
        <f>'Data &amp; Parameter'!$E$16*'Data &amp; Parameter'!$E$17*('Data &amp; Parameter'!$E$18+'Data &amp; Parameter'!$E$19)*'Data &amp; Parameter'!$E$20*'Data &amp; Parameter'!$E$37*R3242</f>
        <v>0.48107419241089572</v>
      </c>
      <c r="T3242" s="28">
        <f t="shared" si="50"/>
        <v>0.96215345611810754</v>
      </c>
    </row>
    <row r="3243" spans="1:20" ht="15.75" customHeight="1" x14ac:dyDescent="0.35">
      <c r="A3243">
        <v>3236</v>
      </c>
      <c r="B3243" s="76">
        <v>44251.494398148148</v>
      </c>
      <c r="C3243" s="1" t="s">
        <v>10260</v>
      </c>
      <c r="D3243" s="76">
        <v>44251.49523148148</v>
      </c>
      <c r="E3243" s="1" t="s">
        <v>10261</v>
      </c>
      <c r="F3243" s="1" t="s">
        <v>10262</v>
      </c>
      <c r="G3243" s="1" t="s">
        <v>123</v>
      </c>
      <c r="H3243" s="1" t="s">
        <v>124</v>
      </c>
      <c r="I3243" s="1" t="s">
        <v>125</v>
      </c>
      <c r="J3243" s="1" t="s">
        <v>10085</v>
      </c>
      <c r="K3243" s="1" t="s">
        <v>10085</v>
      </c>
      <c r="L3243">
        <f>ROUNDUP(IF(B3243&gt;$D$4,0,($D$4-B3243+1)/365),0)</f>
        <v>0</v>
      </c>
      <c r="M3243">
        <f>ROUNDUP(IF(B3243&gt;$D$5,0,($D$5-B3243+1)/365),0)</f>
        <v>1</v>
      </c>
      <c r="N3243" s="28">
        <f>IF(OR(L3243=1,M3243=1),IF(B3243+364&lt;=$D$5,(B3243+364-$D$4+1)/365,IF(B3243&gt;$D$4,($D$5-B3243+1)/365,$D$6/365)),0)</f>
        <v>0.1383715119228813</v>
      </c>
      <c r="O3243" s="28">
        <f>'Data &amp; Parameter'!$E$16*'Data &amp; Parameter'!$E$17*('Data &amp; Parameter'!$E$18+'Data &amp; Parameter'!$E$19)*'Data &amp; Parameter'!$E$20*'Data &amp; Parameter'!$E$37*N3243</f>
        <v>0.48107683830461684</v>
      </c>
      <c r="P3243">
        <f>ROUNDUP(IF(D3243&gt;$D$4,0,($D$4-D3243+1)/365),0)</f>
        <v>0</v>
      </c>
      <c r="Q3243">
        <f>ROUNDUP(IF(D3243&gt;$D$5,0,($D$5-D3243+1)/365),0)</f>
        <v>1</v>
      </c>
      <c r="R3243" s="28">
        <f>IF(OR(P3243=1,Q3243=1),IF(D3243+364&lt;=$D$5,(D3243+364-$D$4+1)/365,IF(D3243&gt;$D$4,($D$5-D3243+1)/365,$D$6/365)),0)</f>
        <v>0.13836922881786301</v>
      </c>
      <c r="S3243" s="28">
        <f>'Data &amp; Parameter'!$E$16*'Data &amp; Parameter'!$E$17*('Data &amp; Parameter'!$E$18+'Data &amp; Parameter'!$E$19)*'Data &amp; Parameter'!$E$20*'Data &amp; Parameter'!$E$37*R3243</f>
        <v>0.48106890062345359</v>
      </c>
      <c r="T3243" s="28">
        <f t="shared" si="50"/>
        <v>0.96214573892807043</v>
      </c>
    </row>
    <row r="3244" spans="1:20" ht="15.75" customHeight="1" x14ac:dyDescent="0.35">
      <c r="A3244">
        <v>3237</v>
      </c>
      <c r="B3244" s="76">
        <v>44251.495312500003</v>
      </c>
      <c r="C3244" s="1" t="s">
        <v>10263</v>
      </c>
      <c r="D3244" s="76">
        <v>44251.503020833334</v>
      </c>
      <c r="E3244" s="1" t="s">
        <v>10264</v>
      </c>
      <c r="F3244" s="1" t="s">
        <v>10265</v>
      </c>
      <c r="G3244" s="1" t="s">
        <v>123</v>
      </c>
      <c r="H3244" s="1" t="s">
        <v>124</v>
      </c>
      <c r="I3244" s="1" t="s">
        <v>125</v>
      </c>
      <c r="J3244" s="1" t="s">
        <v>9767</v>
      </c>
      <c r="K3244" s="1" t="s">
        <v>9763</v>
      </c>
      <c r="L3244">
        <f>ROUNDUP(IF(B3244&gt;$D$4,0,($D$4-B3244+1)/365),0)</f>
        <v>0</v>
      </c>
      <c r="M3244">
        <f>ROUNDUP(IF(B3244&gt;$D$5,0,($D$5-B3244+1)/365),0)</f>
        <v>1</v>
      </c>
      <c r="N3244" s="28">
        <f>IF(OR(L3244=1,M3244=1),IF(B3244+364&lt;=$D$5,(B3244+364-$D$4+1)/365,IF(B3244&gt;$D$4,($D$5-B3244+1)/365,$D$6/365)),0)</f>
        <v>0.13836900684930709</v>
      </c>
      <c r="O3244" s="28">
        <f>'Data &amp; Parameter'!$E$16*'Data &amp; Parameter'!$E$17*('Data &amp; Parameter'!$E$18+'Data &amp; Parameter'!$E$19)*'Data &amp; Parameter'!$E$20*'Data &amp; Parameter'!$E$37*N3244</f>
        <v>0.4810681289044082</v>
      </c>
      <c r="P3244">
        <f>ROUNDUP(IF(D3244&gt;$D$4,0,($D$4-D3244+1)/365),0)</f>
        <v>0</v>
      </c>
      <c r="Q3244">
        <f>ROUNDUP(IF(D3244&gt;$D$5,0,($D$5-D3244+1)/365),0)</f>
        <v>1</v>
      </c>
      <c r="R3244" s="28">
        <f>IF(OR(P3244=1,Q3244=1),IF(D3244+364&lt;=$D$5,(D3244+364-$D$4+1)/365,IF(D3244&gt;$D$4,($D$5-D3244+1)/365,$D$6/365)),0)</f>
        <v>0.13834788812785281</v>
      </c>
      <c r="S3244" s="28">
        <f>'Data &amp; Parameter'!$E$16*'Data &amp; Parameter'!$E$17*('Data &amp; Parameter'!$E$18+'Data &amp; Parameter'!$E$19)*'Data &amp; Parameter'!$E$20*'Data &amp; Parameter'!$E$37*R3244</f>
        <v>0.48099470535352645</v>
      </c>
      <c r="T3244" s="28">
        <f t="shared" si="50"/>
        <v>0.96206283425793471</v>
      </c>
    </row>
    <row r="3245" spans="1:20" ht="15.75" customHeight="1" x14ac:dyDescent="0.35">
      <c r="A3245">
        <v>3238</v>
      </c>
      <c r="B3245" s="76">
        <v>44251.496932870374</v>
      </c>
      <c r="C3245" s="1" t="s">
        <v>10266</v>
      </c>
      <c r="D3245" s="76">
        <v>44251.497384259259</v>
      </c>
      <c r="E3245" s="1" t="s">
        <v>10267</v>
      </c>
      <c r="F3245" s="1" t="s">
        <v>10268</v>
      </c>
      <c r="G3245" s="1" t="s">
        <v>123</v>
      </c>
      <c r="H3245" s="1" t="s">
        <v>124</v>
      </c>
      <c r="I3245" s="1" t="s">
        <v>125</v>
      </c>
      <c r="J3245" s="1" t="s">
        <v>9830</v>
      </c>
      <c r="K3245" s="1" t="s">
        <v>10188</v>
      </c>
      <c r="L3245">
        <f>ROUNDUP(IF(B3245&gt;$D$4,0,($D$4-B3245+1)/365),0)</f>
        <v>0</v>
      </c>
      <c r="M3245">
        <f>ROUNDUP(IF(B3245&gt;$D$5,0,($D$5-B3245+1)/365),0)</f>
        <v>1</v>
      </c>
      <c r="N3245" s="28">
        <f>IF(OR(L3245=1,M3245=1),IF(B3245+364&lt;=$D$5,(B3245+364-$D$4+1)/365,IF(B3245&gt;$D$4,($D$5-B3245+1)/365,$D$6/365)),0)</f>
        <v>0.13836456747842818</v>
      </c>
      <c r="O3245" s="28">
        <f>'Data &amp; Parameter'!$E$16*'Data &amp; Parameter'!$E$17*('Data &amp; Parameter'!$E$18+'Data &amp; Parameter'!$E$19)*'Data &amp; Parameter'!$E$20*'Data &amp; Parameter'!$E$37*N3245</f>
        <v>0.48105269452433386</v>
      </c>
      <c r="P3245">
        <f>ROUNDUP(IF(D3245&gt;$D$4,0,($D$4-D3245+1)/365),0)</f>
        <v>0</v>
      </c>
      <c r="Q3245">
        <f>ROUNDUP(IF(D3245&gt;$D$5,0,($D$5-D3245+1)/365),0)</f>
        <v>1</v>
      </c>
      <c r="R3245" s="28">
        <f>IF(OR(P3245=1,Q3245=1),IF(D3245+364&lt;=$D$5,(D3245+364-$D$4+1)/365,IF(D3245&gt;$D$4,($D$5-D3245+1)/365,$D$6/365)),0)</f>
        <v>0.13836333079655075</v>
      </c>
      <c r="S3245" s="28">
        <f>'Data &amp; Parameter'!$E$16*'Data &amp; Parameter'!$E$17*('Data &amp; Parameter'!$E$18+'Data &amp; Parameter'!$E$19)*'Data &amp; Parameter'!$E$20*'Data &amp; Parameter'!$E$37*R3245</f>
        <v>0.48104839494706308</v>
      </c>
      <c r="T3245" s="28">
        <f t="shared" si="50"/>
        <v>0.96210108947139694</v>
      </c>
    </row>
    <row r="3246" spans="1:20" ht="15.75" customHeight="1" x14ac:dyDescent="0.35">
      <c r="A3246">
        <v>3239</v>
      </c>
      <c r="B3246" s="76">
        <v>44251.497337962966</v>
      </c>
      <c r="C3246" s="1" t="s">
        <v>10269</v>
      </c>
      <c r="D3246" s="76">
        <v>44251.497696759259</v>
      </c>
      <c r="E3246" s="1" t="s">
        <v>10270</v>
      </c>
      <c r="F3246" s="1" t="s">
        <v>10271</v>
      </c>
      <c r="G3246" s="1" t="s">
        <v>123</v>
      </c>
      <c r="H3246" s="1" t="s">
        <v>124</v>
      </c>
      <c r="I3246" s="1" t="s">
        <v>125</v>
      </c>
      <c r="J3246" s="1" t="s">
        <v>10085</v>
      </c>
      <c r="K3246" s="1" t="s">
        <v>10085</v>
      </c>
      <c r="L3246">
        <f>ROUNDUP(IF(B3246&gt;$D$4,0,($D$4-B3246+1)/365),0)</f>
        <v>0</v>
      </c>
      <c r="M3246">
        <f>ROUNDUP(IF(B3246&gt;$D$5,0,($D$5-B3246+1)/365),0)</f>
        <v>1</v>
      </c>
      <c r="N3246" s="28">
        <f>IF(OR(L3246=1,M3246=1),IF(B3246+364&lt;=$D$5,(B3246+364-$D$4+1)/365,IF(B3246&gt;$D$4,($D$5-B3246+1)/365,$D$6/365)),0)</f>
        <v>0.13836345763570845</v>
      </c>
      <c r="O3246" s="28">
        <f>'Data &amp; Parameter'!$E$16*'Data &amp; Parameter'!$E$17*('Data &amp; Parameter'!$E$18+'Data &amp; Parameter'!$E$19)*'Data &amp; Parameter'!$E$20*'Data &amp; Parameter'!$E$37*N3246</f>
        <v>0.48104883592931524</v>
      </c>
      <c r="P3246">
        <f>ROUNDUP(IF(D3246&gt;$D$4,0,($D$4-D3246+1)/365),0)</f>
        <v>0</v>
      </c>
      <c r="Q3246">
        <f>ROUNDUP(IF(D3246&gt;$D$5,0,($D$5-D3246+1)/365),0)</f>
        <v>1</v>
      </c>
      <c r="R3246" s="28">
        <f>IF(OR(P3246=1,Q3246=1),IF(D3246+364&lt;=$D$5,(D3246+364-$D$4+1)/365,IF(D3246&gt;$D$4,($D$5-D3246+1)/365,$D$6/365)),0)</f>
        <v>0.13836247463216639</v>
      </c>
      <c r="S3246" s="28">
        <f>'Data &amp; Parameter'!$E$16*'Data &amp; Parameter'!$E$17*('Data &amp; Parameter'!$E$18+'Data &amp; Parameter'!$E$19)*'Data &amp; Parameter'!$E$20*'Data &amp; Parameter'!$E$37*R3246</f>
        <v>0.48104541831661818</v>
      </c>
      <c r="T3246" s="28">
        <f t="shared" si="50"/>
        <v>0.96209425424593342</v>
      </c>
    </row>
    <row r="3247" spans="1:20" ht="15.75" customHeight="1" x14ac:dyDescent="0.35">
      <c r="A3247">
        <v>3240</v>
      </c>
      <c r="B3247" s="76">
        <v>44251.497557870374</v>
      </c>
      <c r="C3247" s="1" t="s">
        <v>10272</v>
      </c>
      <c r="D3247" s="76">
        <v>44251.497974537036</v>
      </c>
      <c r="E3247" s="1" t="s">
        <v>10273</v>
      </c>
      <c r="F3247" s="1" t="s">
        <v>10274</v>
      </c>
      <c r="G3247" s="1" t="s">
        <v>123</v>
      </c>
      <c r="H3247" s="1" t="s">
        <v>124</v>
      </c>
      <c r="I3247" s="1" t="s">
        <v>125</v>
      </c>
      <c r="J3247" s="1" t="s">
        <v>9791</v>
      </c>
      <c r="K3247" s="1" t="s">
        <v>9763</v>
      </c>
      <c r="L3247">
        <f>ROUNDUP(IF(B3247&gt;$D$4,0,($D$4-B3247+1)/365),0)</f>
        <v>0</v>
      </c>
      <c r="M3247">
        <f>ROUNDUP(IF(B3247&gt;$D$5,0,($D$5-B3247+1)/365),0)</f>
        <v>1</v>
      </c>
      <c r="N3247" s="28">
        <f>IF(OR(L3247=1,M3247=1),IF(B3247+364&lt;=$D$5,(B3247+364-$D$4+1)/365,IF(B3247&gt;$D$4,($D$5-B3247+1)/365,$D$6/365)),0)</f>
        <v>0.13836285514965946</v>
      </c>
      <c r="O3247" s="28">
        <f>'Data &amp; Parameter'!$E$16*'Data &amp; Parameter'!$E$17*('Data &amp; Parameter'!$E$18+'Data &amp; Parameter'!$E$19)*'Data &amp; Parameter'!$E$20*'Data &amp; Parameter'!$E$37*N3247</f>
        <v>0.48104674126344404</v>
      </c>
      <c r="P3247">
        <f>ROUNDUP(IF(D3247&gt;$D$4,0,($D$4-D3247+1)/365),0)</f>
        <v>0</v>
      </c>
      <c r="Q3247">
        <f>ROUNDUP(IF(D3247&gt;$D$5,0,($D$5-D3247+1)/365),0)</f>
        <v>1</v>
      </c>
      <c r="R3247" s="28">
        <f>IF(OR(P3247=1,Q3247=1),IF(D3247+364&lt;=$D$5,(D3247+364-$D$4+1)/365,IF(D3247&gt;$D$4,($D$5-D3247+1)/365,$D$6/365)),0)</f>
        <v>0.13836171359716029</v>
      </c>
      <c r="S3247" s="28">
        <f>'Data &amp; Parameter'!$E$16*'Data &amp; Parameter'!$E$17*('Data &amp; Parameter'!$E$18+'Data &amp; Parameter'!$E$19)*'Data &amp; Parameter'!$E$20*'Data &amp; Parameter'!$E$37*R3247</f>
        <v>0.48104277242289711</v>
      </c>
      <c r="T3247" s="28">
        <f t="shared" si="50"/>
        <v>0.96208951368634121</v>
      </c>
    </row>
    <row r="3248" spans="1:20" ht="15.75" customHeight="1" x14ac:dyDescent="0.35">
      <c r="A3248">
        <v>3241</v>
      </c>
      <c r="B3248" s="76">
        <v>44251.498206018514</v>
      </c>
      <c r="C3248" s="1" t="s">
        <v>10275</v>
      </c>
      <c r="D3248" s="76">
        <v>44251.49927083333</v>
      </c>
      <c r="E3248" s="1" t="s">
        <v>10276</v>
      </c>
      <c r="F3248" s="1" t="s">
        <v>10277</v>
      </c>
      <c r="G3248" s="1" t="s">
        <v>123</v>
      </c>
      <c r="H3248" s="1" t="s">
        <v>124</v>
      </c>
      <c r="I3248" s="1" t="s">
        <v>125</v>
      </c>
      <c r="J3248" s="1" t="s">
        <v>10085</v>
      </c>
      <c r="K3248" s="1" t="s">
        <v>10085</v>
      </c>
      <c r="L3248">
        <f>ROUNDUP(IF(B3248&gt;$D$4,0,($D$4-B3248+1)/365),0)</f>
        <v>0</v>
      </c>
      <c r="M3248">
        <f>ROUNDUP(IF(B3248&gt;$D$5,0,($D$5-B3248+1)/365),0)</f>
        <v>1</v>
      </c>
      <c r="N3248" s="28">
        <f>IF(OR(L3248=1,M3248=1),IF(B3248+364&lt;=$D$5,(B3248+364-$D$4+1)/365,IF(B3248&gt;$D$4,($D$5-B3248+1)/365,$D$6/365)),0)</f>
        <v>0.13836107940133183</v>
      </c>
      <c r="O3248" s="28">
        <f>'Data &amp; Parameter'!$E$16*'Data &amp; Parameter'!$E$17*('Data &amp; Parameter'!$E$18+'Data &amp; Parameter'!$E$19)*'Data &amp; Parameter'!$E$20*'Data &amp; Parameter'!$E$37*N3248</f>
        <v>0.48104056751149749</v>
      </c>
      <c r="P3248">
        <f>ROUNDUP(IF(D3248&gt;$D$4,0,($D$4-D3248+1)/365),0)</f>
        <v>0</v>
      </c>
      <c r="Q3248">
        <f>ROUNDUP(IF(D3248&gt;$D$5,0,($D$5-D3248+1)/365),0)</f>
        <v>1</v>
      </c>
      <c r="R3248" s="28">
        <f>IF(OR(P3248=1,Q3248=1),IF(D3248+364&lt;=$D$5,(D3248+364-$D$4+1)/365,IF(D3248&gt;$D$4,($D$5-D3248+1)/365,$D$6/365)),0)</f>
        <v>0.13835816210046512</v>
      </c>
      <c r="S3248" s="28">
        <f>'Data &amp; Parameter'!$E$16*'Data &amp; Parameter'!$E$17*('Data &amp; Parameter'!$E$18+'Data &amp; Parameter'!$E$19)*'Data &amp; Parameter'!$E$20*'Data &amp; Parameter'!$E$37*R3248</f>
        <v>0.48103042491886522</v>
      </c>
      <c r="T3248" s="28">
        <f t="shared" si="50"/>
        <v>0.96207099243036276</v>
      </c>
    </row>
    <row r="3249" spans="1:20" ht="15.75" customHeight="1" x14ac:dyDescent="0.35">
      <c r="A3249">
        <v>3242</v>
      </c>
      <c r="B3249" s="76">
        <v>44251.499259259261</v>
      </c>
      <c r="C3249" s="1" t="s">
        <v>10278</v>
      </c>
      <c r="D3249" s="76">
        <v>44251.499675925923</v>
      </c>
      <c r="E3249" s="1" t="s">
        <v>10279</v>
      </c>
      <c r="F3249" s="1" t="s">
        <v>10280</v>
      </c>
      <c r="G3249" s="1" t="s">
        <v>123</v>
      </c>
      <c r="H3249" s="1" t="s">
        <v>124</v>
      </c>
      <c r="I3249" s="1" t="s">
        <v>125</v>
      </c>
      <c r="J3249" s="1" t="s">
        <v>9077</v>
      </c>
      <c r="K3249" s="1" t="s">
        <v>10281</v>
      </c>
      <c r="L3249">
        <f>ROUNDUP(IF(B3249&gt;$D$4,0,($D$4-B3249+1)/365),0)</f>
        <v>0</v>
      </c>
      <c r="M3249">
        <f>ROUNDUP(IF(B3249&gt;$D$5,0,($D$5-B3249+1)/365),0)</f>
        <v>1</v>
      </c>
      <c r="N3249" s="28">
        <f>IF(OR(L3249=1,M3249=1),IF(B3249+364&lt;=$D$5,(B3249+364-$D$4+1)/365,IF(B3249&gt;$D$4,($D$5-B3249+1)/365,$D$6/365)),0)</f>
        <v>0.13835819381024458</v>
      </c>
      <c r="O3249" s="28">
        <f>'Data &amp; Parameter'!$E$16*'Data &amp; Parameter'!$E$17*('Data &amp; Parameter'!$E$18+'Data &amp; Parameter'!$E$19)*'Data &amp; Parameter'!$E$20*'Data &amp; Parameter'!$E$37*N3249</f>
        <v>0.48103053516439365</v>
      </c>
      <c r="P3249">
        <f>ROUNDUP(IF(D3249&gt;$D$4,0,($D$4-D3249+1)/365),0)</f>
        <v>0</v>
      </c>
      <c r="Q3249">
        <f>ROUNDUP(IF(D3249&gt;$D$5,0,($D$5-D3249+1)/365),0)</f>
        <v>1</v>
      </c>
      <c r="R3249" s="28">
        <f>IF(OR(P3249=1,Q3249=1),IF(D3249+364&lt;=$D$5,(D3249+364-$D$4+1)/365,IF(D3249&gt;$D$4,($D$5-D3249+1)/365,$D$6/365)),0)</f>
        <v>0.13835705225774539</v>
      </c>
      <c r="S3249" s="28">
        <f>'Data &amp; Parameter'!$E$16*'Data &amp; Parameter'!$E$17*('Data &amp; Parameter'!$E$18+'Data &amp; Parameter'!$E$19)*'Data &amp; Parameter'!$E$20*'Data &amp; Parameter'!$E$37*R3249</f>
        <v>0.4810265663238466</v>
      </c>
      <c r="T3249" s="28">
        <f t="shared" si="50"/>
        <v>0.9620571014882402</v>
      </c>
    </row>
    <row r="3250" spans="1:20" ht="15.75" customHeight="1" x14ac:dyDescent="0.35">
      <c r="A3250">
        <v>3243</v>
      </c>
      <c r="B3250" s="76">
        <v>44251.49931712963</v>
      </c>
      <c r="C3250" s="1" t="s">
        <v>10282</v>
      </c>
      <c r="D3250" s="76">
        <v>44251.500706018516</v>
      </c>
      <c r="E3250" s="1" t="s">
        <v>10283</v>
      </c>
      <c r="F3250" s="1" t="s">
        <v>10284</v>
      </c>
      <c r="G3250" s="1" t="s">
        <v>123</v>
      </c>
      <c r="H3250" s="1" t="s">
        <v>124</v>
      </c>
      <c r="I3250" s="1" t="s">
        <v>125</v>
      </c>
      <c r="J3250" s="1" t="s">
        <v>9830</v>
      </c>
      <c r="K3250" s="1" t="s">
        <v>10188</v>
      </c>
      <c r="L3250">
        <f>ROUNDUP(IF(B3250&gt;$D$4,0,($D$4-B3250+1)/365),0)</f>
        <v>0</v>
      </c>
      <c r="M3250">
        <f>ROUNDUP(IF(B3250&gt;$D$5,0,($D$5-B3250+1)/365),0)</f>
        <v>1</v>
      </c>
      <c r="N3250" s="28">
        <f>IF(OR(L3250=1,M3250=1),IF(B3250+364&lt;=$D$5,(B3250+364-$D$4+1)/365,IF(B3250&gt;$D$4,($D$5-B3250+1)/365,$D$6/365)),0)</f>
        <v>0.13835803526128748</v>
      </c>
      <c r="O3250" s="28">
        <f>'Data &amp; Parameter'!$E$16*'Data &amp; Parameter'!$E$17*('Data &amp; Parameter'!$E$18+'Data &amp; Parameter'!$E$19)*'Data &amp; Parameter'!$E$20*'Data &amp; Parameter'!$E$37*N3250</f>
        <v>0.48102998393654378</v>
      </c>
      <c r="P3250">
        <f>ROUNDUP(IF(D3250&gt;$D$4,0,($D$4-D3250+1)/365),0)</f>
        <v>0</v>
      </c>
      <c r="Q3250">
        <f>ROUNDUP(IF(D3250&gt;$D$5,0,($D$5-D3250+1)/365),0)</f>
        <v>1</v>
      </c>
      <c r="R3250" s="28">
        <f>IF(OR(P3250=1,Q3250=1),IF(D3250+364&lt;=$D$5,(D3250+364-$D$4+1)/365,IF(D3250&gt;$D$4,($D$5-D3250+1)/365,$D$6/365)),0)</f>
        <v>0.13835423008625694</v>
      </c>
      <c r="S3250" s="28">
        <f>'Data &amp; Parameter'!$E$16*'Data &amp; Parameter'!$E$17*('Data &amp; Parameter'!$E$18+'Data &amp; Parameter'!$E$19)*'Data &amp; Parameter'!$E$20*'Data &amp; Parameter'!$E$37*R3250</f>
        <v>0.48101675446793823</v>
      </c>
      <c r="T3250" s="28">
        <f t="shared" si="50"/>
        <v>0.96204673840448196</v>
      </c>
    </row>
    <row r="3251" spans="1:20" ht="15.75" customHeight="1" x14ac:dyDescent="0.35">
      <c r="A3251">
        <v>3244</v>
      </c>
      <c r="B3251" s="76">
        <v>44251.500648148147</v>
      </c>
      <c r="C3251" s="1" t="s">
        <v>10285</v>
      </c>
      <c r="D3251" s="76">
        <v>44251.501134259262</v>
      </c>
      <c r="E3251" s="1" t="s">
        <v>10286</v>
      </c>
      <c r="F3251" s="1" t="s">
        <v>10287</v>
      </c>
      <c r="G3251" s="1" t="s">
        <v>123</v>
      </c>
      <c r="H3251" s="1" t="s">
        <v>124</v>
      </c>
      <c r="I3251" s="1" t="s">
        <v>125</v>
      </c>
      <c r="J3251" s="1" t="s">
        <v>10085</v>
      </c>
      <c r="K3251" s="1" t="s">
        <v>10094</v>
      </c>
      <c r="L3251">
        <f>ROUNDUP(IF(B3251&gt;$D$4,0,($D$4-B3251+1)/365),0)</f>
        <v>0</v>
      </c>
      <c r="M3251">
        <f>ROUNDUP(IF(B3251&gt;$D$5,0,($D$5-B3251+1)/365),0)</f>
        <v>1</v>
      </c>
      <c r="N3251" s="28">
        <f>IF(OR(L3251=1,M3251=1),IF(B3251+364&lt;=$D$5,(B3251+364-$D$4+1)/365,IF(B3251&gt;$D$4,($D$5-B3251+1)/365,$D$6/365)),0)</f>
        <v>0.13835438863521407</v>
      </c>
      <c r="O3251" s="28">
        <f>'Data &amp; Parameter'!$E$16*'Data &amp; Parameter'!$E$17*('Data &amp; Parameter'!$E$18+'Data &amp; Parameter'!$E$19)*'Data &amp; Parameter'!$E$20*'Data &amp; Parameter'!$E$37*N3251</f>
        <v>0.48101730569578816</v>
      </c>
      <c r="P3251">
        <f>ROUNDUP(IF(D3251&gt;$D$4,0,($D$4-D3251+1)/365),0)</f>
        <v>0</v>
      </c>
      <c r="Q3251">
        <f>ROUNDUP(IF(D3251&gt;$D$5,0,($D$5-D3251+1)/365),0)</f>
        <v>1</v>
      </c>
      <c r="R3251" s="28">
        <f>IF(OR(P3251=1,Q3251=1),IF(D3251+364&lt;=$D$5,(D3251+364-$D$4+1)/365,IF(D3251&gt;$D$4,($D$5-D3251+1)/365,$D$6/365)),0)</f>
        <v>0.13835305682393845</v>
      </c>
      <c r="S3251" s="28">
        <f>'Data &amp; Parameter'!$E$16*'Data &amp; Parameter'!$E$17*('Data &amp; Parameter'!$E$18+'Data &amp; Parameter'!$E$19)*'Data &amp; Parameter'!$E$20*'Data &amp; Parameter'!$E$37*R3251</f>
        <v>0.48101267538172432</v>
      </c>
      <c r="T3251" s="28">
        <f t="shared" si="50"/>
        <v>0.96202998107751247</v>
      </c>
    </row>
    <row r="3252" spans="1:20" ht="15.75" customHeight="1" x14ac:dyDescent="0.35">
      <c r="A3252">
        <v>3245</v>
      </c>
      <c r="B3252" s="76">
        <v>44251.501770833333</v>
      </c>
      <c r="C3252" s="1" t="s">
        <v>10288</v>
      </c>
      <c r="D3252" s="76">
        <v>44251.50271990741</v>
      </c>
      <c r="E3252" s="1" t="s">
        <v>10289</v>
      </c>
      <c r="F3252" s="1" t="s">
        <v>10290</v>
      </c>
      <c r="G3252" s="1" t="s">
        <v>123</v>
      </c>
      <c r="H3252" s="1" t="s">
        <v>124</v>
      </c>
      <c r="I3252" s="1" t="s">
        <v>125</v>
      </c>
      <c r="J3252" s="1" t="s">
        <v>10085</v>
      </c>
      <c r="K3252" s="1" t="s">
        <v>10094</v>
      </c>
      <c r="L3252">
        <f>ROUNDUP(IF(B3252&gt;$D$4,0,($D$4-B3252+1)/365),0)</f>
        <v>0</v>
      </c>
      <c r="M3252">
        <f>ROUNDUP(IF(B3252&gt;$D$5,0,($D$5-B3252+1)/365),0)</f>
        <v>1</v>
      </c>
      <c r="N3252" s="28">
        <f>IF(OR(L3252=1,M3252=1),IF(B3252+364&lt;=$D$5,(B3252+364-$D$4+1)/365,IF(B3252&gt;$D$4,($D$5-B3252+1)/365,$D$6/365)),0)</f>
        <v>0.13835131278539026</v>
      </c>
      <c r="O3252" s="28">
        <f>'Data &amp; Parameter'!$E$16*'Data &amp; Parameter'!$E$17*('Data &amp; Parameter'!$E$18+'Data &amp; Parameter'!$E$19)*'Data &amp; Parameter'!$E$20*'Data &amp; Parameter'!$E$37*N3252</f>
        <v>0.48100661187530608</v>
      </c>
      <c r="P3252">
        <f>ROUNDUP(IF(D3252&gt;$D$4,0,($D$4-D3252+1)/365),0)</f>
        <v>0</v>
      </c>
      <c r="Q3252">
        <f>ROUNDUP(IF(D3252&gt;$D$5,0,($D$5-D3252+1)/365),0)</f>
        <v>1</v>
      </c>
      <c r="R3252" s="28">
        <f>IF(OR(P3252=1,Q3252=1),IF(D3252+364&lt;=$D$5,(D3252+364-$D$4+1)/365,IF(D3252&gt;$D$4,($D$5-D3252+1)/365,$D$6/365)),0)</f>
        <v>0.13834871258243778</v>
      </c>
      <c r="S3252" s="28">
        <f>'Data &amp; Parameter'!$E$16*'Data &amp; Parameter'!$E$17*('Data &amp; Parameter'!$E$18+'Data &amp; Parameter'!$E$19)*'Data &amp; Parameter'!$E$20*'Data &amp; Parameter'!$E$37*R3252</f>
        <v>0.48099757173837365</v>
      </c>
      <c r="T3252" s="28">
        <f t="shared" si="50"/>
        <v>0.96200418361367968</v>
      </c>
    </row>
    <row r="3253" spans="1:20" ht="15.75" customHeight="1" x14ac:dyDescent="0.35">
      <c r="A3253">
        <v>3246</v>
      </c>
      <c r="B3253" s="76">
        <v>44251.502743055556</v>
      </c>
      <c r="C3253" s="1" t="s">
        <v>10291</v>
      </c>
      <c r="D3253" s="76">
        <v>44251.503622685181</v>
      </c>
      <c r="E3253" s="1" t="s">
        <v>10292</v>
      </c>
      <c r="F3253" s="1" t="s">
        <v>10293</v>
      </c>
      <c r="G3253" s="1" t="s">
        <v>123</v>
      </c>
      <c r="H3253" s="1" t="s">
        <v>124</v>
      </c>
      <c r="I3253" s="1" t="s">
        <v>125</v>
      </c>
      <c r="J3253" s="1" t="s">
        <v>9077</v>
      </c>
      <c r="K3253" s="1" t="s">
        <v>10281</v>
      </c>
      <c r="L3253">
        <f>ROUNDUP(IF(B3253&gt;$D$4,0,($D$4-B3253+1)/365),0)</f>
        <v>0</v>
      </c>
      <c r="M3253">
        <f>ROUNDUP(IF(B3253&gt;$D$5,0,($D$5-B3253+1)/365),0)</f>
        <v>1</v>
      </c>
      <c r="N3253" s="28">
        <f>IF(OR(L3253=1,M3253=1),IF(B3253+364&lt;=$D$5,(B3253+364-$D$4+1)/365,IF(B3253&gt;$D$4,($D$5-B3253+1)/365,$D$6/365)),0)</f>
        <v>0.13834864916285891</v>
      </c>
      <c r="O3253" s="28">
        <f>'Data &amp; Parameter'!$E$16*'Data &amp; Parameter'!$E$17*('Data &amp; Parameter'!$E$18+'Data &amp; Parameter'!$E$19)*'Data &amp; Parameter'!$E$20*'Data &amp; Parameter'!$E$37*N3253</f>
        <v>0.48099735124724752</v>
      </c>
      <c r="P3253">
        <f>ROUNDUP(IF(D3253&gt;$D$4,0,($D$4-D3253+1)/365),0)</f>
        <v>0</v>
      </c>
      <c r="Q3253">
        <f>ROUNDUP(IF(D3253&gt;$D$5,0,($D$5-D3253+1)/365),0)</f>
        <v>1</v>
      </c>
      <c r="R3253" s="28">
        <f>IF(OR(P3253=1,Q3253=1),IF(D3253+364&lt;=$D$5,(D3253+364-$D$4+1)/365,IF(D3253&gt;$D$4,($D$5-D3253+1)/365,$D$6/365)),0)</f>
        <v>0.13834623921868289</v>
      </c>
      <c r="S3253" s="28">
        <f>'Data &amp; Parameter'!$E$16*'Data &amp; Parameter'!$E$17*('Data &amp; Parameter'!$E$18+'Data &amp; Parameter'!$E$19)*'Data &amp; Parameter'!$E$20*'Data &amp; Parameter'!$E$37*R3253</f>
        <v>0.48098897258383205</v>
      </c>
      <c r="T3253" s="28">
        <f t="shared" si="50"/>
        <v>0.96198632383107952</v>
      </c>
    </row>
    <row r="3254" spans="1:20" ht="15.75" customHeight="1" x14ac:dyDescent="0.35">
      <c r="A3254">
        <v>3247</v>
      </c>
      <c r="B3254" s="76">
        <v>44251.503055555557</v>
      </c>
      <c r="C3254" s="1" t="s">
        <v>10294</v>
      </c>
      <c r="D3254" s="76">
        <v>44251.503807870366</v>
      </c>
      <c r="E3254" s="1" t="s">
        <v>10295</v>
      </c>
      <c r="F3254" s="1" t="s">
        <v>10296</v>
      </c>
      <c r="G3254" s="1" t="s">
        <v>123</v>
      </c>
      <c r="H3254" s="1" t="s">
        <v>124</v>
      </c>
      <c r="I3254" s="1" t="s">
        <v>125</v>
      </c>
      <c r="J3254" s="1" t="s">
        <v>9830</v>
      </c>
      <c r="K3254" s="1" t="s">
        <v>10188</v>
      </c>
      <c r="L3254">
        <f>ROUNDUP(IF(B3254&gt;$D$4,0,($D$4-B3254+1)/365),0)</f>
        <v>0</v>
      </c>
      <c r="M3254">
        <f>ROUNDUP(IF(B3254&gt;$D$5,0,($D$5-B3254+1)/365),0)</f>
        <v>1</v>
      </c>
      <c r="N3254" s="28">
        <f>IF(OR(L3254=1,M3254=1),IF(B3254+364&lt;=$D$5,(B3254+364-$D$4+1)/365,IF(B3254&gt;$D$4,($D$5-B3254+1)/365,$D$6/365)),0)</f>
        <v>0.13834779299847455</v>
      </c>
      <c r="O3254" s="28">
        <f>'Data &amp; Parameter'!$E$16*'Data &amp; Parameter'!$E$17*('Data &amp; Parameter'!$E$18+'Data &amp; Parameter'!$E$19)*'Data &amp; Parameter'!$E$20*'Data &amp; Parameter'!$E$37*N3254</f>
        <v>0.48099437461680261</v>
      </c>
      <c r="P3254">
        <f>ROUNDUP(IF(D3254&gt;$D$4,0,($D$4-D3254+1)/365),0)</f>
        <v>0</v>
      </c>
      <c r="Q3254">
        <f>ROUNDUP(IF(D3254&gt;$D$5,0,($D$5-D3254+1)/365),0)</f>
        <v>1</v>
      </c>
      <c r="R3254" s="28">
        <f>IF(OR(P3254=1,Q3254=1),IF(D3254+364&lt;=$D$5,(D3254+364-$D$4+1)/365,IF(D3254&gt;$D$4,($D$5-D3254+1)/365,$D$6/365)),0)</f>
        <v>0.13834573186201216</v>
      </c>
      <c r="S3254" s="28">
        <f>'Data &amp; Parameter'!$E$16*'Data &amp; Parameter'!$E$17*('Data &amp; Parameter'!$E$18+'Data &amp; Parameter'!$E$19)*'Data &amp; Parameter'!$E$20*'Data &amp; Parameter'!$E$37*R3254</f>
        <v>0.48098720865468469</v>
      </c>
      <c r="T3254" s="28">
        <f t="shared" si="50"/>
        <v>0.96198158327148731</v>
      </c>
    </row>
    <row r="3255" spans="1:20" ht="15.75" customHeight="1" x14ac:dyDescent="0.35">
      <c r="A3255">
        <v>3248</v>
      </c>
      <c r="B3255" s="76">
        <v>44251.503252314811</v>
      </c>
      <c r="C3255" s="1" t="s">
        <v>10297</v>
      </c>
      <c r="D3255" s="76">
        <v>44251.503796296296</v>
      </c>
      <c r="E3255" s="1" t="s">
        <v>10298</v>
      </c>
      <c r="F3255" s="1" t="s">
        <v>10299</v>
      </c>
      <c r="G3255" s="1" t="s">
        <v>123</v>
      </c>
      <c r="H3255" s="1" t="s">
        <v>124</v>
      </c>
      <c r="I3255" s="1" t="s">
        <v>125</v>
      </c>
      <c r="J3255" s="1" t="s">
        <v>10085</v>
      </c>
      <c r="K3255" s="1" t="s">
        <v>10094</v>
      </c>
      <c r="L3255">
        <f>ROUNDUP(IF(B3255&gt;$D$4,0,($D$4-B3255+1)/365),0)</f>
        <v>0</v>
      </c>
      <c r="M3255">
        <f>ROUNDUP(IF(B3255&gt;$D$5,0,($D$5-B3255+1)/365),0)</f>
        <v>1</v>
      </c>
      <c r="N3255" s="28">
        <f>IF(OR(L3255=1,M3255=1),IF(B3255+364&lt;=$D$5,(B3255+364-$D$4+1)/365,IF(B3255&gt;$D$4,($D$5-B3255+1)/365,$D$6/365)),0)</f>
        <v>0.13834725393202438</v>
      </c>
      <c r="O3255" s="28">
        <f>'Data &amp; Parameter'!$E$16*'Data &amp; Parameter'!$E$17*('Data &amp; Parameter'!$E$18+'Data &amp; Parameter'!$E$19)*'Data &amp; Parameter'!$E$20*'Data &amp; Parameter'!$E$37*N3255</f>
        <v>0.48099250044212694</v>
      </c>
      <c r="P3255">
        <f>ROUNDUP(IF(D3255&gt;$D$4,0,($D$4-D3255+1)/365),0)</f>
        <v>0</v>
      </c>
      <c r="Q3255">
        <f>ROUNDUP(IF(D3255&gt;$D$5,0,($D$5-D3255+1)/365),0)</f>
        <v>1</v>
      </c>
      <c r="R3255" s="28">
        <f>IF(OR(P3255=1,Q3255=1),IF(D3255+364&lt;=$D$5,(D3255+364-$D$4+1)/365,IF(D3255&gt;$D$4,($D$5-D3255+1)/365,$D$6/365)),0)</f>
        <v>0.13834576357179162</v>
      </c>
      <c r="S3255" s="28">
        <f>'Data &amp; Parameter'!$E$16*'Data &amp; Parameter'!$E$17*('Data &amp; Parameter'!$E$18+'Data &amp; Parameter'!$E$19)*'Data &amp; Parameter'!$E$20*'Data &amp; Parameter'!$E$37*R3255</f>
        <v>0.48098731890021307</v>
      </c>
      <c r="T3255" s="28">
        <f t="shared" si="50"/>
        <v>0.96197981934234</v>
      </c>
    </row>
    <row r="3256" spans="1:20" ht="15.75" customHeight="1" x14ac:dyDescent="0.35">
      <c r="A3256">
        <v>3249</v>
      </c>
      <c r="B3256" s="76">
        <v>44251.504930555559</v>
      </c>
      <c r="C3256" s="1" t="s">
        <v>10300</v>
      </c>
      <c r="D3256" s="76">
        <v>44251.506597222222</v>
      </c>
      <c r="E3256" s="1" t="s">
        <v>10301</v>
      </c>
      <c r="F3256" s="1" t="s">
        <v>10302</v>
      </c>
      <c r="G3256" s="1" t="s">
        <v>123</v>
      </c>
      <c r="H3256" s="1" t="s">
        <v>124</v>
      </c>
      <c r="I3256" s="1" t="s">
        <v>125</v>
      </c>
      <c r="J3256" s="1" t="s">
        <v>10085</v>
      </c>
      <c r="K3256" s="1" t="s">
        <v>3846</v>
      </c>
      <c r="L3256">
        <f>ROUNDUP(IF(B3256&gt;$D$4,0,($D$4-B3256+1)/365),0)</f>
        <v>0</v>
      </c>
      <c r="M3256">
        <f>ROUNDUP(IF(B3256&gt;$D$5,0,($D$5-B3256+1)/365),0)</f>
        <v>1</v>
      </c>
      <c r="N3256" s="28">
        <f>IF(OR(L3256=1,M3256=1),IF(B3256+364&lt;=$D$5,(B3256+364-$D$4+1)/365,IF(B3256&gt;$D$4,($D$5-B3256+1)/365,$D$6/365)),0)</f>
        <v>0.13834265601216841</v>
      </c>
      <c r="O3256" s="28">
        <f>'Data &amp; Parameter'!$E$16*'Data &amp; Parameter'!$E$17*('Data &amp; Parameter'!$E$18+'Data &amp; Parameter'!$E$19)*'Data &amp; Parameter'!$E$20*'Data &amp; Parameter'!$E$37*N3256</f>
        <v>0.48097651483413328</v>
      </c>
      <c r="P3256">
        <f>ROUNDUP(IF(D3256&gt;$D$4,0,($D$4-D3256+1)/365),0)</f>
        <v>0</v>
      </c>
      <c r="Q3256">
        <f>ROUNDUP(IF(D3256&gt;$D$5,0,($D$5-D3256+1)/365),0)</f>
        <v>1</v>
      </c>
      <c r="R3256" s="28">
        <f>IF(OR(P3256=1,Q3256=1),IF(D3256+364&lt;=$D$5,(D3256+364-$D$4+1)/365,IF(D3256&gt;$D$4,($D$5-D3256+1)/365,$D$6/365)),0)</f>
        <v>0.13833808980213178</v>
      </c>
      <c r="S3256" s="28">
        <f>'Data &amp; Parameter'!$E$16*'Data &amp; Parameter'!$E$17*('Data &amp; Parameter'!$E$18+'Data &amp; Parameter'!$E$19)*'Data &amp; Parameter'!$E$20*'Data &amp; Parameter'!$E$37*R3256</f>
        <v>0.48096063947180667</v>
      </c>
      <c r="T3256" s="28">
        <f t="shared" si="50"/>
        <v>0.96193715430593996</v>
      </c>
    </row>
    <row r="3257" spans="1:20" ht="15.75" customHeight="1" x14ac:dyDescent="0.35">
      <c r="A3257">
        <v>3250</v>
      </c>
      <c r="B3257" s="76">
        <v>44251.505659722221</v>
      </c>
      <c r="C3257" s="1" t="s">
        <v>10303</v>
      </c>
      <c r="D3257" s="76">
        <v>44251.506990740745</v>
      </c>
      <c r="E3257" s="1" t="s">
        <v>10304</v>
      </c>
      <c r="F3257" s="1" t="s">
        <v>10305</v>
      </c>
      <c r="G3257" s="1" t="s">
        <v>123</v>
      </c>
      <c r="H3257" s="1" t="s">
        <v>124</v>
      </c>
      <c r="I3257" s="1" t="s">
        <v>125</v>
      </c>
      <c r="J3257" s="1" t="s">
        <v>9830</v>
      </c>
      <c r="K3257" s="1" t="s">
        <v>10281</v>
      </c>
      <c r="L3257">
        <f>ROUNDUP(IF(B3257&gt;$D$4,0,($D$4-B3257+1)/365),0)</f>
        <v>0</v>
      </c>
      <c r="M3257">
        <f>ROUNDUP(IF(B3257&gt;$D$5,0,($D$5-B3257+1)/365),0)</f>
        <v>1</v>
      </c>
      <c r="N3257" s="28">
        <f>IF(OR(L3257=1,M3257=1),IF(B3257+364&lt;=$D$5,(B3257+364-$D$4+1)/365,IF(B3257&gt;$D$4,($D$5-B3257+1)/365,$D$6/365)),0)</f>
        <v>0.13834065829528486</v>
      </c>
      <c r="O3257" s="28">
        <f>'Data &amp; Parameter'!$E$16*'Data &amp; Parameter'!$E$17*('Data &amp; Parameter'!$E$18+'Data &amp; Parameter'!$E$19)*'Data &amp; Parameter'!$E$20*'Data &amp; Parameter'!$E$37*N3257</f>
        <v>0.48096956936314139</v>
      </c>
      <c r="P3257">
        <f>ROUNDUP(IF(D3257&gt;$D$4,0,($D$4-D3257+1)/365),0)</f>
        <v>0</v>
      </c>
      <c r="Q3257">
        <f>ROUNDUP(IF(D3257&gt;$D$5,0,($D$5-D3257+1)/365),0)</f>
        <v>1</v>
      </c>
      <c r="R3257" s="28">
        <f>IF(OR(P3257=1,Q3257=1),IF(D3257+364&lt;=$D$5,(D3257+364-$D$4+1)/365,IF(D3257&gt;$D$4,($D$5-D3257+1)/365,$D$6/365)),0)</f>
        <v>0.13833701166919152</v>
      </c>
      <c r="S3257" s="28">
        <f>'Data &amp; Parameter'!$E$16*'Data &amp; Parameter'!$E$17*('Data &amp; Parameter'!$E$18+'Data &amp; Parameter'!$E$19)*'Data &amp; Parameter'!$E$20*'Data &amp; Parameter'!$E$37*R3257</f>
        <v>0.48095689112231649</v>
      </c>
      <c r="T3257" s="28">
        <f t="shared" si="50"/>
        <v>0.96192646048545782</v>
      </c>
    </row>
    <row r="3258" spans="1:20" ht="15.75" customHeight="1" x14ac:dyDescent="0.35">
      <c r="A3258">
        <v>3251</v>
      </c>
      <c r="B3258" s="76">
        <v>44251.506354166668</v>
      </c>
      <c r="C3258" s="1" t="s">
        <v>10306</v>
      </c>
      <c r="D3258" s="76">
        <v>44251.507673611108</v>
      </c>
      <c r="E3258" s="1" t="s">
        <v>10307</v>
      </c>
      <c r="F3258" s="1" t="s">
        <v>10308</v>
      </c>
      <c r="G3258" s="1" t="s">
        <v>123</v>
      </c>
      <c r="H3258" s="1" t="s">
        <v>124</v>
      </c>
      <c r="I3258" s="1" t="s">
        <v>125</v>
      </c>
      <c r="J3258" s="1" t="s">
        <v>9077</v>
      </c>
      <c r="K3258" s="1" t="s">
        <v>10281</v>
      </c>
      <c r="L3258">
        <f>ROUNDUP(IF(B3258&gt;$D$4,0,($D$4-B3258+1)/365),0)</f>
        <v>0</v>
      </c>
      <c r="M3258">
        <f>ROUNDUP(IF(B3258&gt;$D$5,0,($D$5-B3258+1)/365),0)</f>
        <v>1</v>
      </c>
      <c r="N3258" s="28">
        <f>IF(OR(L3258=1,M3258=1),IF(B3258+364&lt;=$D$5,(B3258+364-$D$4+1)/365,IF(B3258&gt;$D$4,($D$5-B3258+1)/365,$D$6/365)),0)</f>
        <v>0.13833875570775964</v>
      </c>
      <c r="O3258" s="28">
        <f>'Data &amp; Parameter'!$E$16*'Data &amp; Parameter'!$E$17*('Data &amp; Parameter'!$E$18+'Data &amp; Parameter'!$E$19)*'Data &amp; Parameter'!$E$20*'Data &amp; Parameter'!$E$37*N3258</f>
        <v>0.48096295462880401</v>
      </c>
      <c r="P3258">
        <f>ROUNDUP(IF(D3258&gt;$D$4,0,($D$4-D3258+1)/365),0)</f>
        <v>0</v>
      </c>
      <c r="Q3258">
        <f>ROUNDUP(IF(D3258&gt;$D$5,0,($D$5-D3258+1)/365),0)</f>
        <v>1</v>
      </c>
      <c r="R3258" s="28">
        <f>IF(OR(P3258=1,Q3258=1),IF(D3258+364&lt;=$D$5,(D3258+364-$D$4+1)/365,IF(D3258&gt;$D$4,($D$5-D3258+1)/365,$D$6/365)),0)</f>
        <v>0.13833514079148562</v>
      </c>
      <c r="S3258" s="28">
        <f>'Data &amp; Parameter'!$E$16*'Data &amp; Parameter'!$E$17*('Data &amp; Parameter'!$E$18+'Data &amp; Parameter'!$E$19)*'Data &amp; Parameter'!$E$20*'Data &amp; Parameter'!$E$37*R3258</f>
        <v>0.48095038663364609</v>
      </c>
      <c r="T3258" s="28">
        <f t="shared" si="50"/>
        <v>0.96191334126245009</v>
      </c>
    </row>
    <row r="3259" spans="1:20" ht="15.75" customHeight="1" x14ac:dyDescent="0.35">
      <c r="A3259">
        <v>3252</v>
      </c>
      <c r="B3259" s="76">
        <v>44251.507361111115</v>
      </c>
      <c r="C3259" s="1" t="s">
        <v>10309</v>
      </c>
      <c r="D3259" s="76">
        <v>44251.507835648154</v>
      </c>
      <c r="E3259" s="1" t="s">
        <v>10310</v>
      </c>
      <c r="F3259" s="1" t="s">
        <v>10311</v>
      </c>
      <c r="G3259" s="1" t="s">
        <v>123</v>
      </c>
      <c r="H3259" s="1" t="s">
        <v>124</v>
      </c>
      <c r="I3259" s="1" t="s">
        <v>125</v>
      </c>
      <c r="J3259" s="1" t="s">
        <v>3846</v>
      </c>
      <c r="K3259" s="1" t="s">
        <v>3846</v>
      </c>
      <c r="L3259">
        <f>ROUNDUP(IF(B3259&gt;$D$4,0,($D$4-B3259+1)/365),0)</f>
        <v>0</v>
      </c>
      <c r="M3259">
        <f>ROUNDUP(IF(B3259&gt;$D$5,0,($D$5-B3259+1)/365),0)</f>
        <v>1</v>
      </c>
      <c r="N3259" s="28">
        <f>IF(OR(L3259=1,M3259=1),IF(B3259+364&lt;=$D$5,(B3259+364-$D$4+1)/365,IF(B3259&gt;$D$4,($D$5-B3259+1)/365,$D$6/365)),0)</f>
        <v>0.13833599695585005</v>
      </c>
      <c r="O3259" s="28">
        <f>'Data &amp; Parameter'!$E$16*'Data &amp; Parameter'!$E$17*('Data &amp; Parameter'!$E$18+'Data &amp; Parameter'!$E$19)*'Data &amp; Parameter'!$E$20*'Data &amp; Parameter'!$E$37*N3259</f>
        <v>0.48095336326402172</v>
      </c>
      <c r="P3259">
        <f>ROUNDUP(IF(D3259&gt;$D$4,0,($D$4-D3259+1)/365),0)</f>
        <v>0</v>
      </c>
      <c r="Q3259">
        <f>ROUNDUP(IF(D3259&gt;$D$5,0,($D$5-D3259+1)/365),0)</f>
        <v>1</v>
      </c>
      <c r="R3259" s="28">
        <f>IF(OR(P3259=1,Q3259=1),IF(D3259+364&lt;=$D$5,(D3259+364-$D$4+1)/365,IF(D3259&gt;$D$4,($D$5-D3259+1)/365,$D$6/365)),0)</f>
        <v>0.1383346968543738</v>
      </c>
      <c r="S3259" s="28">
        <f>'Data &amp; Parameter'!$E$16*'Data &amp; Parameter'!$E$17*('Data &amp; Parameter'!$E$18+'Data &amp; Parameter'!$E$19)*'Data &amp; Parameter'!$E$20*'Data &amp; Parameter'!$E$37*R3259</f>
        <v>0.48094884319555542</v>
      </c>
      <c r="T3259" s="28">
        <f t="shared" si="50"/>
        <v>0.96190220645957714</v>
      </c>
    </row>
    <row r="3260" spans="1:20" ht="15.75" customHeight="1" x14ac:dyDescent="0.35">
      <c r="A3260">
        <v>3253</v>
      </c>
      <c r="B3260" s="76">
        <v>44251.508958333332</v>
      </c>
      <c r="C3260" s="1" t="s">
        <v>10312</v>
      </c>
      <c r="D3260" s="76">
        <v>44251.509652777779</v>
      </c>
      <c r="E3260" s="1" t="s">
        <v>10313</v>
      </c>
      <c r="F3260" s="1" t="s">
        <v>10314</v>
      </c>
      <c r="G3260" s="1" t="s">
        <v>123</v>
      </c>
      <c r="H3260" s="1" t="s">
        <v>124</v>
      </c>
      <c r="I3260" s="1" t="s">
        <v>125</v>
      </c>
      <c r="J3260" s="1" t="s">
        <v>10085</v>
      </c>
      <c r="K3260" s="1" t="s">
        <v>3846</v>
      </c>
      <c r="L3260">
        <f>ROUNDUP(IF(B3260&gt;$D$4,0,($D$4-B3260+1)/365),0)</f>
        <v>0</v>
      </c>
      <c r="M3260">
        <f>ROUNDUP(IF(B3260&gt;$D$5,0,($D$5-B3260+1)/365),0)</f>
        <v>1</v>
      </c>
      <c r="N3260" s="28">
        <f>IF(OR(L3260=1,M3260=1),IF(B3260+364&lt;=$D$5,(B3260+364-$D$4+1)/365,IF(B3260&gt;$D$4,($D$5-B3260+1)/365,$D$6/365)),0)</f>
        <v>0.13833162100456994</v>
      </c>
      <c r="O3260" s="28">
        <f>'Data &amp; Parameter'!$E$16*'Data &amp; Parameter'!$E$17*('Data &amp; Parameter'!$E$18+'Data &amp; Parameter'!$E$19)*'Data &amp; Parameter'!$E$20*'Data &amp; Parameter'!$E$37*N3260</f>
        <v>0.48093814937514273</v>
      </c>
      <c r="P3260">
        <f>ROUNDUP(IF(D3260&gt;$D$4,0,($D$4-D3260+1)/365),0)</f>
        <v>0</v>
      </c>
      <c r="Q3260">
        <f>ROUNDUP(IF(D3260&gt;$D$5,0,($D$5-D3260+1)/365),0)</f>
        <v>1</v>
      </c>
      <c r="R3260" s="28">
        <f>IF(OR(P3260=1,Q3260=1),IF(D3260+364&lt;=$D$5,(D3260+364-$D$4+1)/365,IF(D3260&gt;$D$4,($D$5-D3260+1)/365,$D$6/365)),0)</f>
        <v>0.13832971841704469</v>
      </c>
      <c r="S3260" s="28">
        <f>'Data &amp; Parameter'!$E$16*'Data &amp; Parameter'!$E$17*('Data &amp; Parameter'!$E$18+'Data &amp; Parameter'!$E$19)*'Data &amp; Parameter'!$E$20*'Data &amp; Parameter'!$E$37*R3260</f>
        <v>0.48093153464080524</v>
      </c>
      <c r="T3260" s="28">
        <f t="shared" si="50"/>
        <v>0.96186968401594797</v>
      </c>
    </row>
    <row r="3261" spans="1:20" ht="15.75" customHeight="1" x14ac:dyDescent="0.35">
      <c r="A3261">
        <v>3254</v>
      </c>
      <c r="B3261" s="76">
        <v>44251.509988425925</v>
      </c>
      <c r="C3261" s="1" t="s">
        <v>10315</v>
      </c>
      <c r="D3261" s="76">
        <v>44251.510393518518</v>
      </c>
      <c r="E3261" s="1" t="s">
        <v>10316</v>
      </c>
      <c r="F3261" s="1" t="s">
        <v>10317</v>
      </c>
      <c r="G3261" s="1" t="s">
        <v>123</v>
      </c>
      <c r="H3261" s="1" t="s">
        <v>124</v>
      </c>
      <c r="I3261" s="1" t="s">
        <v>125</v>
      </c>
      <c r="J3261" s="1" t="s">
        <v>10281</v>
      </c>
      <c r="K3261" s="1" t="s">
        <v>10318</v>
      </c>
      <c r="L3261">
        <f>ROUNDUP(IF(B3261&gt;$D$4,0,($D$4-B3261+1)/365),0)</f>
        <v>0</v>
      </c>
      <c r="M3261">
        <f>ROUNDUP(IF(B3261&gt;$D$5,0,($D$5-B3261+1)/365),0)</f>
        <v>1</v>
      </c>
      <c r="N3261" s="28">
        <f>IF(OR(L3261=1,M3261=1),IF(B3261+364&lt;=$D$5,(B3261+364-$D$4+1)/365,IF(B3261&gt;$D$4,($D$5-B3261+1)/365,$D$6/365)),0)</f>
        <v>0.1383287988330815</v>
      </c>
      <c r="O3261" s="28">
        <f>'Data &amp; Parameter'!$E$16*'Data &amp; Parameter'!$E$17*('Data &amp; Parameter'!$E$18+'Data &amp; Parameter'!$E$19)*'Data &amp; Parameter'!$E$20*'Data &amp; Parameter'!$E$37*N3261</f>
        <v>0.48092833751923431</v>
      </c>
      <c r="P3261">
        <f>ROUNDUP(IF(D3261&gt;$D$4,0,($D$4-D3261+1)/365),0)</f>
        <v>0</v>
      </c>
      <c r="Q3261">
        <f>ROUNDUP(IF(D3261&gt;$D$5,0,($D$5-D3261+1)/365),0)</f>
        <v>1</v>
      </c>
      <c r="R3261" s="28">
        <f>IF(OR(P3261=1,Q3261=1),IF(D3261+364&lt;=$D$5,(D3261+364-$D$4+1)/365,IF(D3261&gt;$D$4,($D$5-D3261+1)/365,$D$6/365)),0)</f>
        <v>0.13832768899036177</v>
      </c>
      <c r="S3261" s="28">
        <f>'Data &amp; Parameter'!$E$16*'Data &amp; Parameter'!$E$17*('Data &amp; Parameter'!$E$18+'Data &amp; Parameter'!$E$19)*'Data &amp; Parameter'!$E$20*'Data &amp; Parameter'!$E$37*R3261</f>
        <v>0.48092447892421569</v>
      </c>
      <c r="T3261" s="28">
        <f t="shared" si="50"/>
        <v>0.96185281644345</v>
      </c>
    </row>
    <row r="3262" spans="1:20" ht="15.75" customHeight="1" x14ac:dyDescent="0.35">
      <c r="A3262">
        <v>3255</v>
      </c>
      <c r="B3262" s="76">
        <v>44251.51226851852</v>
      </c>
      <c r="C3262" s="1" t="s">
        <v>10319</v>
      </c>
      <c r="D3262" s="76">
        <v>44251.513784722221</v>
      </c>
      <c r="E3262" s="1" t="s">
        <v>10320</v>
      </c>
      <c r="F3262" s="1" t="s">
        <v>10321</v>
      </c>
      <c r="G3262" s="1" t="s">
        <v>123</v>
      </c>
      <c r="H3262" s="1" t="s">
        <v>124</v>
      </c>
      <c r="I3262" s="1" t="s">
        <v>125</v>
      </c>
      <c r="J3262" s="1" t="s">
        <v>10085</v>
      </c>
      <c r="K3262" s="1" t="s">
        <v>10085</v>
      </c>
      <c r="L3262">
        <f>ROUNDUP(IF(B3262&gt;$D$4,0,($D$4-B3262+1)/365),0)</f>
        <v>0</v>
      </c>
      <c r="M3262">
        <f>ROUNDUP(IF(B3262&gt;$D$5,0,($D$5-B3262+1)/365),0)</f>
        <v>1</v>
      </c>
      <c r="N3262" s="28">
        <f>IF(OR(L3262=1,M3262=1),IF(B3262+364&lt;=$D$5,(B3262+364-$D$4+1)/365,IF(B3262&gt;$D$4,($D$5-B3262+1)/365,$D$6/365)),0)</f>
        <v>0.1383225520040556</v>
      </c>
      <c r="O3262" s="28">
        <f>'Data &amp; Parameter'!$E$16*'Data &amp; Parameter'!$E$17*('Data &amp; Parameter'!$E$18+'Data &amp; Parameter'!$E$19)*'Data &amp; Parameter'!$E$20*'Data &amp; Parameter'!$E$37*N3262</f>
        <v>0.48090661914154631</v>
      </c>
      <c r="P3262">
        <f>ROUNDUP(IF(D3262&gt;$D$4,0,($D$4-D3262+1)/365),0)</f>
        <v>0</v>
      </c>
      <c r="Q3262">
        <f>ROUNDUP(IF(D3262&gt;$D$5,0,($D$5-D3262+1)/365),0)</f>
        <v>1</v>
      </c>
      <c r="R3262" s="28">
        <f>IF(OR(P3262=1,Q3262=1),IF(D3262+364&lt;=$D$5,(D3262+364-$D$4+1)/365,IF(D3262&gt;$D$4,($D$5-D3262+1)/365,$D$6/365)),0)</f>
        <v>0.13831839802131146</v>
      </c>
      <c r="S3262" s="28">
        <f>'Data &amp; Parameter'!$E$16*'Data &amp; Parameter'!$E$17*('Data &amp; Parameter'!$E$18+'Data &amp; Parameter'!$E$19)*'Data &amp; Parameter'!$E$20*'Data &amp; Parameter'!$E$37*R3262</f>
        <v>0.48089217697164327</v>
      </c>
      <c r="T3262" s="28">
        <f t="shared" si="50"/>
        <v>0.96179879611318952</v>
      </c>
    </row>
    <row r="3263" spans="1:20" ht="15.75" customHeight="1" x14ac:dyDescent="0.35">
      <c r="A3263">
        <v>3256</v>
      </c>
      <c r="B3263" s="76">
        <v>44251.513298611113</v>
      </c>
      <c r="C3263" s="1" t="s">
        <v>10322</v>
      </c>
      <c r="D3263" s="76">
        <v>44251.513888888891</v>
      </c>
      <c r="E3263" s="1" t="s">
        <v>10323</v>
      </c>
      <c r="F3263" s="1" t="s">
        <v>10324</v>
      </c>
      <c r="G3263" s="1" t="s">
        <v>123</v>
      </c>
      <c r="H3263" s="1" t="s">
        <v>124</v>
      </c>
      <c r="I3263" s="1" t="s">
        <v>125</v>
      </c>
      <c r="J3263" s="1" t="s">
        <v>9077</v>
      </c>
      <c r="K3263" s="1" t="s">
        <v>10281</v>
      </c>
      <c r="L3263">
        <f>ROUNDUP(IF(B3263&gt;$D$4,0,($D$4-B3263+1)/365),0)</f>
        <v>0</v>
      </c>
      <c r="M3263">
        <f>ROUNDUP(IF(B3263&gt;$D$5,0,($D$5-B3263+1)/365),0)</f>
        <v>1</v>
      </c>
      <c r="N3263" s="28">
        <f>IF(OR(L3263=1,M3263=1),IF(B3263+364&lt;=$D$5,(B3263+364-$D$4+1)/365,IF(B3263&gt;$D$4,($D$5-B3263+1)/365,$D$6/365)),0)</f>
        <v>0.13831972983256716</v>
      </c>
      <c r="O3263" s="28">
        <f>'Data &amp; Parameter'!$E$16*'Data &amp; Parameter'!$E$17*('Data &amp; Parameter'!$E$18+'Data &amp; Parameter'!$E$19)*'Data &amp; Parameter'!$E$20*'Data &amp; Parameter'!$E$37*N3263</f>
        <v>0.48089680728563788</v>
      </c>
      <c r="P3263">
        <f>ROUNDUP(IF(D3263&gt;$D$4,0,($D$4-D3263+1)/365),0)</f>
        <v>0</v>
      </c>
      <c r="Q3263">
        <f>ROUNDUP(IF(D3263&gt;$D$5,0,($D$5-D3263+1)/365),0)</f>
        <v>1</v>
      </c>
      <c r="R3263" s="28">
        <f>IF(OR(P3263=1,Q3263=1),IF(D3263+364&lt;=$D$5,(D3263+364-$D$4+1)/365,IF(D3263&gt;$D$4,($D$5-D3263+1)/365,$D$6/365)),0)</f>
        <v>0.1383181126331767</v>
      </c>
      <c r="S3263" s="28">
        <f>'Data &amp; Parameter'!$E$16*'Data &amp; Parameter'!$E$17*('Data &amp; Parameter'!$E$18+'Data &amp; Parameter'!$E$19)*'Data &amp; Parameter'!$E$20*'Data &amp; Parameter'!$E$37*R3263</f>
        <v>0.48089118476147191</v>
      </c>
      <c r="T3263" s="28">
        <f t="shared" si="50"/>
        <v>0.96178799204710974</v>
      </c>
    </row>
    <row r="3264" spans="1:20" ht="15.75" customHeight="1" x14ac:dyDescent="0.35">
      <c r="A3264">
        <v>3257</v>
      </c>
      <c r="B3264" s="76">
        <v>44251.513310185182</v>
      </c>
      <c r="C3264" s="1" t="s">
        <v>10325</v>
      </c>
      <c r="D3264" s="76">
        <v>44251.513703703706</v>
      </c>
      <c r="E3264" s="1" t="s">
        <v>10326</v>
      </c>
      <c r="F3264" s="1" t="s">
        <v>10327</v>
      </c>
      <c r="G3264" s="1" t="s">
        <v>123</v>
      </c>
      <c r="H3264" s="1" t="s">
        <v>124</v>
      </c>
      <c r="I3264" s="1" t="s">
        <v>125</v>
      </c>
      <c r="J3264" s="1" t="s">
        <v>3846</v>
      </c>
      <c r="K3264" s="1" t="s">
        <v>3846</v>
      </c>
      <c r="L3264">
        <f>ROUNDUP(IF(B3264&gt;$D$4,0,($D$4-B3264+1)/365),0)</f>
        <v>0</v>
      </c>
      <c r="M3264">
        <f>ROUNDUP(IF(B3264&gt;$D$5,0,($D$5-B3264+1)/365),0)</f>
        <v>1</v>
      </c>
      <c r="N3264" s="28">
        <f>IF(OR(L3264=1,M3264=1),IF(B3264+364&lt;=$D$5,(B3264+364-$D$4+1)/365,IF(B3264&gt;$D$4,($D$5-B3264+1)/365,$D$6/365)),0)</f>
        <v>0.13831969812278769</v>
      </c>
      <c r="O3264" s="28">
        <f>'Data &amp; Parameter'!$E$16*'Data &amp; Parameter'!$E$17*('Data &amp; Parameter'!$E$18+'Data &amp; Parameter'!$E$19)*'Data &amp; Parameter'!$E$20*'Data &amp; Parameter'!$E$37*N3264</f>
        <v>0.48089669704010946</v>
      </c>
      <c r="P3264">
        <f>ROUNDUP(IF(D3264&gt;$D$4,0,($D$4-D3264+1)/365),0)</f>
        <v>0</v>
      </c>
      <c r="Q3264">
        <f>ROUNDUP(IF(D3264&gt;$D$5,0,($D$5-D3264+1)/365),0)</f>
        <v>1</v>
      </c>
      <c r="R3264" s="28">
        <f>IF(OR(P3264=1,Q3264=1),IF(D3264+364&lt;=$D$5,(D3264+364-$D$4+1)/365,IF(D3264&gt;$D$4,($D$5-D3264+1)/365,$D$6/365)),0)</f>
        <v>0.13831861998984743</v>
      </c>
      <c r="S3264" s="28">
        <f>'Data &amp; Parameter'!$E$16*'Data &amp; Parameter'!$E$17*('Data &amp; Parameter'!$E$18+'Data &amp; Parameter'!$E$19)*'Data &amp; Parameter'!$E$20*'Data &amp; Parameter'!$E$37*R3264</f>
        <v>0.48089294869061927</v>
      </c>
      <c r="T3264" s="28">
        <f t="shared" si="50"/>
        <v>0.96178964573072867</v>
      </c>
    </row>
    <row r="3265" spans="1:20" ht="15.75" customHeight="1" x14ac:dyDescent="0.35">
      <c r="A3265">
        <v>3258</v>
      </c>
      <c r="B3265" s="76">
        <v>44251.515729166669</v>
      </c>
      <c r="C3265" s="1" t="s">
        <v>10328</v>
      </c>
      <c r="D3265" s="76">
        <v>44251.516134259262</v>
      </c>
      <c r="E3265" s="1" t="s">
        <v>10329</v>
      </c>
      <c r="F3265" s="1" t="s">
        <v>10330</v>
      </c>
      <c r="G3265" s="1" t="s">
        <v>123</v>
      </c>
      <c r="H3265" s="1" t="s">
        <v>124</v>
      </c>
      <c r="I3265" s="1" t="s">
        <v>125</v>
      </c>
      <c r="J3265" s="1" t="s">
        <v>3846</v>
      </c>
      <c r="K3265" s="1" t="s">
        <v>3846</v>
      </c>
      <c r="L3265">
        <f>ROUNDUP(IF(B3265&gt;$D$4,0,($D$4-B3265+1)/365),0)</f>
        <v>0</v>
      </c>
      <c r="M3265">
        <f>ROUNDUP(IF(B3265&gt;$D$5,0,($D$5-B3265+1)/365),0)</f>
        <v>1</v>
      </c>
      <c r="N3265" s="28">
        <f>IF(OR(L3265=1,M3265=1),IF(B3265+364&lt;=$D$5,(B3265+364-$D$4+1)/365,IF(B3265&gt;$D$4,($D$5-B3265+1)/365,$D$6/365)),0)</f>
        <v>0.1383130707762488</v>
      </c>
      <c r="O3265" s="28">
        <f>'Data &amp; Parameter'!$E$16*'Data &amp; Parameter'!$E$17*('Data &amp; Parameter'!$E$18+'Data &amp; Parameter'!$E$19)*'Data &amp; Parameter'!$E$20*'Data &amp; Parameter'!$E$37*N3265</f>
        <v>0.48087365571552632</v>
      </c>
      <c r="P3265">
        <f>ROUNDUP(IF(D3265&gt;$D$4,0,($D$4-D3265+1)/365),0)</f>
        <v>0</v>
      </c>
      <c r="Q3265">
        <f>ROUNDUP(IF(D3265&gt;$D$5,0,($D$5-D3265+1)/365),0)</f>
        <v>1</v>
      </c>
      <c r="R3265" s="28">
        <f>IF(OR(P3265=1,Q3265=1),IF(D3265+364&lt;=$D$5,(D3265+364-$D$4+1)/365,IF(D3265&gt;$D$4,($D$5-D3265+1)/365,$D$6/365)),0)</f>
        <v>0.13831196093352907</v>
      </c>
      <c r="S3265" s="28">
        <f>'Data &amp; Parameter'!$E$16*'Data &amp; Parameter'!$E$17*('Data &amp; Parameter'!$E$18+'Data &amp; Parameter'!$E$19)*'Data &amp; Parameter'!$E$20*'Data &amp; Parameter'!$E$37*R3265</f>
        <v>0.4808697971205077</v>
      </c>
      <c r="T3265" s="28">
        <f t="shared" si="50"/>
        <v>0.96174345283603402</v>
      </c>
    </row>
    <row r="3266" spans="1:20" ht="15.75" customHeight="1" x14ac:dyDescent="0.35">
      <c r="A3266">
        <v>3259</v>
      </c>
      <c r="B3266" s="76">
        <v>44251.515949074077</v>
      </c>
      <c r="C3266" s="1" t="s">
        <v>10331</v>
      </c>
      <c r="D3266" s="76">
        <v>44251.51667824074</v>
      </c>
      <c r="E3266" s="1" t="s">
        <v>10332</v>
      </c>
      <c r="F3266" s="1" t="s">
        <v>10333</v>
      </c>
      <c r="G3266" s="1" t="s">
        <v>123</v>
      </c>
      <c r="H3266" s="1" t="s">
        <v>124</v>
      </c>
      <c r="I3266" s="1" t="s">
        <v>125</v>
      </c>
      <c r="J3266" s="1" t="s">
        <v>9077</v>
      </c>
      <c r="K3266" s="1" t="s">
        <v>10281</v>
      </c>
      <c r="L3266">
        <f>ROUNDUP(IF(B3266&gt;$D$4,0,($D$4-B3266+1)/365),0)</f>
        <v>0</v>
      </c>
      <c r="M3266">
        <f>ROUNDUP(IF(B3266&gt;$D$5,0,($D$5-B3266+1)/365),0)</f>
        <v>1</v>
      </c>
      <c r="N3266" s="28">
        <f>IF(OR(L3266=1,M3266=1),IF(B3266+364&lt;=$D$5,(B3266+364-$D$4+1)/365,IF(B3266&gt;$D$4,($D$5-B3266+1)/365,$D$6/365)),0)</f>
        <v>0.1383124682901998</v>
      </c>
      <c r="O3266" s="28">
        <f>'Data &amp; Parameter'!$E$16*'Data &amp; Parameter'!$E$17*('Data &amp; Parameter'!$E$18+'Data &amp; Parameter'!$E$19)*'Data &amp; Parameter'!$E$20*'Data &amp; Parameter'!$E$37*N3266</f>
        <v>0.48087156104965506</v>
      </c>
      <c r="P3266">
        <f>ROUNDUP(IF(D3266&gt;$D$4,0,($D$4-D3266+1)/365),0)</f>
        <v>0</v>
      </c>
      <c r="Q3266">
        <f>ROUNDUP(IF(D3266&gt;$D$5,0,($D$5-D3266+1)/365),0)</f>
        <v>1</v>
      </c>
      <c r="R3266" s="28">
        <f>IF(OR(P3266=1,Q3266=1),IF(D3266+364&lt;=$D$5,(D3266+364-$D$4+1)/365,IF(D3266&gt;$D$4,($D$5-D3266+1)/365,$D$6/365)),0)</f>
        <v>0.13831047057331625</v>
      </c>
      <c r="S3266" s="28">
        <f>'Data &amp; Parameter'!$E$16*'Data &amp; Parameter'!$E$17*('Data &amp; Parameter'!$E$18+'Data &amp; Parameter'!$E$19)*'Data &amp; Parameter'!$E$20*'Data &amp; Parameter'!$E$37*R3266</f>
        <v>0.48086461557866317</v>
      </c>
      <c r="T3266" s="28">
        <f t="shared" si="50"/>
        <v>0.96173617662831823</v>
      </c>
    </row>
    <row r="3267" spans="1:20" ht="15.75" customHeight="1" x14ac:dyDescent="0.35">
      <c r="A3267">
        <v>3260</v>
      </c>
      <c r="B3267" s="76">
        <v>44251.516516203701</v>
      </c>
      <c r="C3267" s="1" t="s">
        <v>10334</v>
      </c>
      <c r="D3267" s="76">
        <v>44251.517928240741</v>
      </c>
      <c r="E3267" s="1" t="s">
        <v>10335</v>
      </c>
      <c r="F3267" s="1" t="s">
        <v>10336</v>
      </c>
      <c r="G3267" s="1" t="s">
        <v>123</v>
      </c>
      <c r="H3267" s="1" t="s">
        <v>124</v>
      </c>
      <c r="I3267" s="1" t="s">
        <v>125</v>
      </c>
      <c r="J3267" s="1" t="s">
        <v>10085</v>
      </c>
      <c r="K3267" s="1" t="s">
        <v>10085</v>
      </c>
      <c r="L3267">
        <f>ROUNDUP(IF(B3267&gt;$D$4,0,($D$4-B3267+1)/365),0)</f>
        <v>0</v>
      </c>
      <c r="M3267">
        <f>ROUNDUP(IF(B3267&gt;$D$5,0,($D$5-B3267+1)/365),0)</f>
        <v>1</v>
      </c>
      <c r="N3267" s="28">
        <f>IF(OR(L3267=1,M3267=1),IF(B3267+364&lt;=$D$5,(B3267+364-$D$4+1)/365,IF(B3267&gt;$D$4,($D$5-B3267+1)/365,$D$6/365)),0)</f>
        <v>0.13831091451040814</v>
      </c>
      <c r="O3267" s="28">
        <f>'Data &amp; Parameter'!$E$16*'Data &amp; Parameter'!$E$17*('Data &amp; Parameter'!$E$18+'Data &amp; Parameter'!$E$19)*'Data &amp; Parameter'!$E$20*'Data &amp; Parameter'!$E$37*N3267</f>
        <v>0.4808661590166845</v>
      </c>
      <c r="P3267">
        <f>ROUNDUP(IF(D3267&gt;$D$4,0,($D$4-D3267+1)/365),0)</f>
        <v>0</v>
      </c>
      <c r="Q3267">
        <f>ROUNDUP(IF(D3267&gt;$D$5,0,($D$5-D3267+1)/365),0)</f>
        <v>1</v>
      </c>
      <c r="R3267" s="28">
        <f>IF(OR(P3267=1,Q3267=1),IF(D3267+364&lt;=$D$5,(D3267+364-$D$4+1)/365,IF(D3267&gt;$D$4,($D$5-D3267+1)/365,$D$6/365)),0)</f>
        <v>0.13830704591577883</v>
      </c>
      <c r="S3267" s="28">
        <f>'Data &amp; Parameter'!$E$16*'Data &amp; Parameter'!$E$17*('Data &amp; Parameter'!$E$18+'Data &amp; Parameter'!$E$19)*'Data &amp; Parameter'!$E$20*'Data &amp; Parameter'!$E$37*R3267</f>
        <v>0.48085270905688365</v>
      </c>
      <c r="T3267" s="28">
        <f t="shared" si="50"/>
        <v>0.96171886807356821</v>
      </c>
    </row>
    <row r="3268" spans="1:20" ht="15.75" customHeight="1" x14ac:dyDescent="0.35">
      <c r="A3268">
        <v>3261</v>
      </c>
      <c r="B3268" s="76">
        <v>44251.519212962958</v>
      </c>
      <c r="C3268" s="1" t="s">
        <v>10337</v>
      </c>
      <c r="D3268" s="76">
        <v>44251.520104166666</v>
      </c>
      <c r="E3268" s="1" t="s">
        <v>10338</v>
      </c>
      <c r="F3268" s="1" t="s">
        <v>10339</v>
      </c>
      <c r="G3268" s="1" t="s">
        <v>123</v>
      </c>
      <c r="H3268" s="1" t="s">
        <v>124</v>
      </c>
      <c r="I3268" s="1" t="s">
        <v>125</v>
      </c>
      <c r="J3268" s="1" t="s">
        <v>3846</v>
      </c>
      <c r="K3268" s="1" t="s">
        <v>3846</v>
      </c>
      <c r="L3268">
        <f>ROUNDUP(IF(B3268&gt;$D$4,0,($D$4-B3268+1)/365),0)</f>
        <v>0</v>
      </c>
      <c r="M3268">
        <f>ROUNDUP(IF(B3268&gt;$D$5,0,($D$5-B3268+1)/365),0)</f>
        <v>1</v>
      </c>
      <c r="N3268" s="28">
        <f>IF(OR(L3268=1,M3268=1),IF(B3268+364&lt;=$D$5,(B3268+364-$D$4+1)/365,IF(B3268&gt;$D$4,($D$5-B3268+1)/365,$D$6/365)),0)</f>
        <v>0.13830352612888305</v>
      </c>
      <c r="O3268" s="28">
        <f>'Data &amp; Parameter'!$E$16*'Data &amp; Parameter'!$E$17*('Data &amp; Parameter'!$E$18+'Data &amp; Parameter'!$E$19)*'Data &amp; Parameter'!$E$20*'Data &amp; Parameter'!$E$37*N3268</f>
        <v>0.48084047179844946</v>
      </c>
      <c r="P3268">
        <f>ROUNDUP(IF(D3268&gt;$D$4,0,($D$4-D3268+1)/365),0)</f>
        <v>0</v>
      </c>
      <c r="Q3268">
        <f>ROUNDUP(IF(D3268&gt;$D$5,0,($D$5-D3268+1)/365),0)</f>
        <v>1</v>
      </c>
      <c r="R3268" s="28">
        <f>IF(OR(P3268=1,Q3268=1),IF(D3268+364&lt;=$D$5,(D3268+364-$D$4+1)/365,IF(D3268&gt;$D$4,($D$5-D3268+1)/365,$D$6/365)),0)</f>
        <v>0.1383010844748877</v>
      </c>
      <c r="S3268" s="28">
        <f>'Data &amp; Parameter'!$E$16*'Data &amp; Parameter'!$E$17*('Data &amp; Parameter'!$E$18+'Data &amp; Parameter'!$E$19)*'Data &amp; Parameter'!$E$20*'Data &amp; Parameter'!$E$37*R3268</f>
        <v>0.48083198288936702</v>
      </c>
      <c r="T3268" s="28">
        <f t="shared" si="50"/>
        <v>0.96167245468781648</v>
      </c>
    </row>
    <row r="3269" spans="1:20" ht="15.75" customHeight="1" x14ac:dyDescent="0.35">
      <c r="A3269">
        <v>3262</v>
      </c>
      <c r="B3269" s="76">
        <v>44251.520243055551</v>
      </c>
      <c r="C3269" s="1" t="s">
        <v>10340</v>
      </c>
      <c r="D3269" s="76">
        <v>44251.521284722221</v>
      </c>
      <c r="E3269" s="1" t="s">
        <v>10341</v>
      </c>
      <c r="F3269" s="1" t="s">
        <v>10342</v>
      </c>
      <c r="G3269" s="1" t="s">
        <v>123</v>
      </c>
      <c r="H3269" s="1" t="s">
        <v>124</v>
      </c>
      <c r="I3269" s="1" t="s">
        <v>125</v>
      </c>
      <c r="J3269" s="1" t="s">
        <v>10085</v>
      </c>
      <c r="K3269" s="1" t="s">
        <v>3846</v>
      </c>
      <c r="L3269">
        <f>ROUNDUP(IF(B3269&gt;$D$4,0,($D$4-B3269+1)/365),0)</f>
        <v>0</v>
      </c>
      <c r="M3269">
        <f>ROUNDUP(IF(B3269&gt;$D$5,0,($D$5-B3269+1)/365),0)</f>
        <v>1</v>
      </c>
      <c r="N3269" s="28">
        <f>IF(OR(L3269=1,M3269=1),IF(B3269+364&lt;=$D$5,(B3269+364-$D$4+1)/365,IF(B3269&gt;$D$4,($D$5-B3269+1)/365,$D$6/365)),0)</f>
        <v>0.13830070395739463</v>
      </c>
      <c r="O3269" s="28">
        <f>'Data &amp; Parameter'!$E$16*'Data &amp; Parameter'!$E$17*('Data &amp; Parameter'!$E$18+'Data &amp; Parameter'!$E$19)*'Data &amp; Parameter'!$E$20*'Data &amp; Parameter'!$E$37*N3269</f>
        <v>0.48083065994254115</v>
      </c>
      <c r="P3269">
        <f>ROUNDUP(IF(D3269&gt;$D$4,0,($D$4-D3269+1)/365),0)</f>
        <v>0</v>
      </c>
      <c r="Q3269">
        <f>ROUNDUP(IF(D3269&gt;$D$5,0,($D$5-D3269+1)/365),0)</f>
        <v>1</v>
      </c>
      <c r="R3269" s="28">
        <f>IF(OR(P3269=1,Q3269=1),IF(D3269+364&lt;=$D$5,(D3269+364-$D$4+1)/365,IF(D3269&gt;$D$4,($D$5-D3269+1)/365,$D$6/365)),0)</f>
        <v>0.13829785007610679</v>
      </c>
      <c r="S3269" s="28">
        <f>'Data &amp; Parameter'!$E$16*'Data &amp; Parameter'!$E$17*('Data &amp; Parameter'!$E$18+'Data &amp; Parameter'!$E$19)*'Data &amp; Parameter'!$E$20*'Data &amp; Parameter'!$E$37*R3269</f>
        <v>0.48082073784103502</v>
      </c>
      <c r="T3269" s="28">
        <f t="shared" si="50"/>
        <v>0.96165139778357611</v>
      </c>
    </row>
    <row r="3270" spans="1:20" ht="15.75" customHeight="1" x14ac:dyDescent="0.35">
      <c r="A3270">
        <v>3263</v>
      </c>
      <c r="B3270" s="76">
        <v>44251.521053240736</v>
      </c>
      <c r="C3270" s="1" t="s">
        <v>10343</v>
      </c>
      <c r="D3270" s="76">
        <v>44251.522060185191</v>
      </c>
      <c r="E3270" s="1" t="s">
        <v>10344</v>
      </c>
      <c r="F3270" s="1" t="s">
        <v>10345</v>
      </c>
      <c r="G3270" s="1" t="s">
        <v>123</v>
      </c>
      <c r="H3270" s="1" t="s">
        <v>124</v>
      </c>
      <c r="I3270" s="1" t="s">
        <v>125</v>
      </c>
      <c r="J3270" s="1" t="s">
        <v>10346</v>
      </c>
      <c r="K3270" s="1" t="s">
        <v>10281</v>
      </c>
      <c r="L3270">
        <f>ROUNDUP(IF(B3270&gt;$D$4,0,($D$4-B3270+1)/365),0)</f>
        <v>0</v>
      </c>
      <c r="M3270">
        <f>ROUNDUP(IF(B3270&gt;$D$5,0,($D$5-B3270+1)/365),0)</f>
        <v>1</v>
      </c>
      <c r="N3270" s="28">
        <f>IF(OR(L3270=1,M3270=1),IF(B3270+364&lt;=$D$5,(B3270+364-$D$4+1)/365,IF(B3270&gt;$D$4,($D$5-B3270+1)/365,$D$6/365)),0)</f>
        <v>0.13829848427195518</v>
      </c>
      <c r="O3270" s="28">
        <f>'Data &amp; Parameter'!$E$16*'Data &amp; Parameter'!$E$17*('Data &amp; Parameter'!$E$18+'Data &amp; Parameter'!$E$19)*'Data &amp; Parameter'!$E$20*'Data &amp; Parameter'!$E$37*N3270</f>
        <v>0.48082294275250398</v>
      </c>
      <c r="P3270">
        <f>ROUNDUP(IF(D3270&gt;$D$4,0,($D$4-D3270+1)/365),0)</f>
        <v>0</v>
      </c>
      <c r="Q3270">
        <f>ROUNDUP(IF(D3270&gt;$D$5,0,($D$5-D3270+1)/365),0)</f>
        <v>1</v>
      </c>
      <c r="R3270" s="28">
        <f>IF(OR(P3270=1,Q3270=1),IF(D3270+364&lt;=$D$5,(D3270+364-$D$4+1)/365,IF(D3270&gt;$D$4,($D$5-D3270+1)/365,$D$6/365)),0)</f>
        <v>0.13829572552002564</v>
      </c>
      <c r="S3270" s="28">
        <f>'Data &amp; Parameter'!$E$16*'Data &amp; Parameter'!$E$17*('Data &amp; Parameter'!$E$18+'Data &amp; Parameter'!$E$19)*'Data &amp; Parameter'!$E$20*'Data &amp; Parameter'!$E$37*R3270</f>
        <v>0.4808133513876523</v>
      </c>
      <c r="T3270" s="28">
        <f t="shared" si="50"/>
        <v>0.96163629414015628</v>
      </c>
    </row>
    <row r="3271" spans="1:20" ht="15.75" customHeight="1" x14ac:dyDescent="0.35">
      <c r="A3271">
        <v>3264</v>
      </c>
      <c r="B3271" s="76">
        <v>44251.523217592592</v>
      </c>
      <c r="C3271" s="1" t="s">
        <v>10347</v>
      </c>
      <c r="D3271" s="76">
        <v>44251.52443287037</v>
      </c>
      <c r="E3271" s="1" t="s">
        <v>10348</v>
      </c>
      <c r="F3271" s="1" t="s">
        <v>10349</v>
      </c>
      <c r="G3271" s="1" t="s">
        <v>123</v>
      </c>
      <c r="H3271" s="1" t="s">
        <v>124</v>
      </c>
      <c r="I3271" s="1" t="s">
        <v>125</v>
      </c>
      <c r="J3271" s="1" t="s">
        <v>10085</v>
      </c>
      <c r="K3271" s="1" t="s">
        <v>3846</v>
      </c>
      <c r="L3271">
        <f>ROUNDUP(IF(B3271&gt;$D$4,0,($D$4-B3271+1)/365),0)</f>
        <v>0</v>
      </c>
      <c r="M3271">
        <f>ROUNDUP(IF(B3271&gt;$D$5,0,($D$5-B3271+1)/365),0)</f>
        <v>1</v>
      </c>
      <c r="N3271" s="28">
        <f>IF(OR(L3271=1,M3271=1),IF(B3271+364&lt;=$D$5,(B3271+364-$D$4+1)/365,IF(B3271&gt;$D$4,($D$5-B3271+1)/365,$D$6/365)),0)</f>
        <v>0.13829255454084352</v>
      </c>
      <c r="O3271" s="28">
        <f>'Data &amp; Parameter'!$E$16*'Data &amp; Parameter'!$E$17*('Data &amp; Parameter'!$E$18+'Data &amp; Parameter'!$E$19)*'Data &amp; Parameter'!$E$20*'Data &amp; Parameter'!$E$37*N3271</f>
        <v>0.48080232683051571</v>
      </c>
      <c r="P3271">
        <f>ROUNDUP(IF(D3271&gt;$D$4,0,($D$4-D3271+1)/365),0)</f>
        <v>0</v>
      </c>
      <c r="Q3271">
        <f>ROUNDUP(IF(D3271&gt;$D$5,0,($D$5-D3271+1)/365),0)</f>
        <v>1</v>
      </c>
      <c r="R3271" s="28">
        <f>IF(OR(P3271=1,Q3271=1),IF(D3271+364&lt;=$D$5,(D3271+364-$D$4+1)/365,IF(D3271&gt;$D$4,($D$5-D3271+1)/365,$D$6/365)),0)</f>
        <v>0.13828922501268434</v>
      </c>
      <c r="S3271" s="28">
        <f>'Data &amp; Parameter'!$E$16*'Data &amp; Parameter'!$E$17*('Data &amp; Parameter'!$E$18+'Data &amp; Parameter'!$E$19)*'Data &amp; Parameter'!$E$20*'Data &amp; Parameter'!$E$37*R3271</f>
        <v>0.48079075104545993</v>
      </c>
      <c r="T3271" s="28">
        <f t="shared" si="50"/>
        <v>0.96159307787597559</v>
      </c>
    </row>
    <row r="3272" spans="1:20" ht="15.75" customHeight="1" x14ac:dyDescent="0.35">
      <c r="A3272">
        <v>3265</v>
      </c>
      <c r="B3272" s="76">
        <v>44251.5237962963</v>
      </c>
      <c r="C3272" s="1" t="s">
        <v>10350</v>
      </c>
      <c r="D3272" s="76">
        <v>44251.524884259255</v>
      </c>
      <c r="E3272" s="1" t="s">
        <v>10351</v>
      </c>
      <c r="F3272" s="1" t="s">
        <v>10352</v>
      </c>
      <c r="G3272" s="1" t="s">
        <v>123</v>
      </c>
      <c r="H3272" s="1" t="s">
        <v>124</v>
      </c>
      <c r="I3272" s="1" t="s">
        <v>125</v>
      </c>
      <c r="J3272" s="1" t="s">
        <v>9077</v>
      </c>
      <c r="K3272" s="1" t="s">
        <v>10281</v>
      </c>
      <c r="L3272">
        <f>ROUNDUP(IF(B3272&gt;$D$4,0,($D$4-B3272+1)/365),0)</f>
        <v>0</v>
      </c>
      <c r="M3272">
        <f>ROUNDUP(IF(B3272&gt;$D$5,0,($D$5-B3272+1)/365),0)</f>
        <v>1</v>
      </c>
      <c r="N3272" s="28">
        <f>IF(OR(L3272=1,M3272=1),IF(B3272+364&lt;=$D$5,(B3272+364-$D$4+1)/365,IF(B3272&gt;$D$4,($D$5-B3272+1)/365,$D$6/365)),0)</f>
        <v>0.1382909690512325</v>
      </c>
      <c r="O3272" s="28">
        <f>'Data &amp; Parameter'!$E$16*'Data &amp; Parameter'!$E$17*('Data &amp; Parameter'!$E$18+'Data &amp; Parameter'!$E$19)*'Data &amp; Parameter'!$E$20*'Data &amp; Parameter'!$E$37*N3272</f>
        <v>0.48079681455187806</v>
      </c>
      <c r="P3272">
        <f>ROUNDUP(IF(D3272&gt;$D$4,0,($D$4-D3272+1)/365),0)</f>
        <v>0</v>
      </c>
      <c r="Q3272">
        <f>ROUNDUP(IF(D3272&gt;$D$5,0,($D$5-D3272+1)/365),0)</f>
        <v>1</v>
      </c>
      <c r="R3272" s="28">
        <f>IF(OR(P3272=1,Q3272=1),IF(D3272+364&lt;=$D$5,(D3272+364-$D$4+1)/365,IF(D3272&gt;$D$4,($D$5-D3272+1)/365,$D$6/365)),0)</f>
        <v>0.13828798833080688</v>
      </c>
      <c r="S3272" s="28">
        <f>'Data &amp; Parameter'!$E$16*'Data &amp; Parameter'!$E$17*('Data &amp; Parameter'!$E$18+'Data &amp; Parameter'!$E$19)*'Data &amp; Parameter'!$E$20*'Data &amp; Parameter'!$E$37*R3272</f>
        <v>0.4807864514681891</v>
      </c>
      <c r="T3272" s="28">
        <f t="shared" si="50"/>
        <v>0.96158326602006716</v>
      </c>
    </row>
    <row r="3273" spans="1:20" ht="15.75" customHeight="1" x14ac:dyDescent="0.35">
      <c r="A3273">
        <v>3266</v>
      </c>
      <c r="B3273" s="76">
        <v>44251.525451388894</v>
      </c>
      <c r="C3273" s="1" t="s">
        <v>10353</v>
      </c>
      <c r="D3273" s="76">
        <v>44251.525810185187</v>
      </c>
      <c r="E3273" s="1" t="s">
        <v>10354</v>
      </c>
      <c r="F3273" s="1" t="s">
        <v>10355</v>
      </c>
      <c r="G3273" s="1" t="s">
        <v>123</v>
      </c>
      <c r="H3273" s="1" t="s">
        <v>124</v>
      </c>
      <c r="I3273" s="1" t="s">
        <v>125</v>
      </c>
      <c r="J3273" s="1" t="s">
        <v>3846</v>
      </c>
      <c r="K3273" s="1" t="s">
        <v>3846</v>
      </c>
      <c r="L3273">
        <f>ROUNDUP(IF(B3273&gt;$D$4,0,($D$4-B3273+1)/365),0)</f>
        <v>0</v>
      </c>
      <c r="M3273">
        <f>ROUNDUP(IF(B3273&gt;$D$5,0,($D$5-B3273+1)/365),0)</f>
        <v>1</v>
      </c>
      <c r="N3273" s="28">
        <f>IF(OR(L3273=1,M3273=1),IF(B3273+364&lt;=$D$5,(B3273+364-$D$4+1)/365,IF(B3273&gt;$D$4,($D$5-B3273+1)/365,$D$6/365)),0)</f>
        <v>0.13828643455097533</v>
      </c>
      <c r="O3273" s="28">
        <f>'Data &amp; Parameter'!$E$16*'Data &amp; Parameter'!$E$17*('Data &amp; Parameter'!$E$18+'Data &amp; Parameter'!$E$19)*'Data &amp; Parameter'!$E$20*'Data &amp; Parameter'!$E$37*N3273</f>
        <v>0.48078104943507988</v>
      </c>
      <c r="P3273">
        <f>ROUNDUP(IF(D3273&gt;$D$4,0,($D$4-D3273+1)/365),0)</f>
        <v>0</v>
      </c>
      <c r="Q3273">
        <f>ROUNDUP(IF(D3273&gt;$D$5,0,($D$5-D3273+1)/365),0)</f>
        <v>1</v>
      </c>
      <c r="R3273" s="28">
        <f>IF(OR(P3273=1,Q3273=1),IF(D3273+364&lt;=$D$5,(D3273+364-$D$4+1)/365,IF(D3273&gt;$D$4,($D$5-D3273+1)/365,$D$6/365)),0)</f>
        <v>0.13828545154743327</v>
      </c>
      <c r="S3273" s="28">
        <f>'Data &amp; Parameter'!$E$16*'Data &amp; Parameter'!$E$17*('Data &amp; Parameter'!$E$18+'Data &amp; Parameter'!$E$19)*'Data &amp; Parameter'!$E$20*'Data &amp; Parameter'!$E$37*R3273</f>
        <v>0.48077763182238281</v>
      </c>
      <c r="T3273" s="28">
        <f t="shared" ref="T3273:T3336" si="51">O3273+S3273</f>
        <v>0.96155868125746269</v>
      </c>
    </row>
    <row r="3274" spans="1:20" ht="15.75" customHeight="1" x14ac:dyDescent="0.35">
      <c r="A3274">
        <v>3267</v>
      </c>
      <c r="B3274" s="76">
        <v>44251.527268518519</v>
      </c>
      <c r="C3274" s="1" t="s">
        <v>10356</v>
      </c>
      <c r="D3274" s="76">
        <v>44251.528414351851</v>
      </c>
      <c r="E3274" s="1" t="s">
        <v>10357</v>
      </c>
      <c r="F3274" s="1" t="s">
        <v>10358</v>
      </c>
      <c r="G3274" s="1" t="s">
        <v>123</v>
      </c>
      <c r="H3274" s="1" t="s">
        <v>124</v>
      </c>
      <c r="I3274" s="1" t="s">
        <v>125</v>
      </c>
      <c r="J3274" s="1" t="s">
        <v>10085</v>
      </c>
      <c r="K3274" s="1" t="s">
        <v>3846</v>
      </c>
      <c r="L3274">
        <f>ROUNDUP(IF(B3274&gt;$D$4,0,($D$4-B3274+1)/365),0)</f>
        <v>0</v>
      </c>
      <c r="M3274">
        <f>ROUNDUP(IF(B3274&gt;$D$5,0,($D$5-B3274+1)/365),0)</f>
        <v>1</v>
      </c>
      <c r="N3274" s="28">
        <f>IF(OR(L3274=1,M3274=1),IF(B3274+364&lt;=$D$5,(B3274+364-$D$4+1)/365,IF(B3274&gt;$D$4,($D$5-B3274+1)/365,$D$6/365)),0)</f>
        <v>0.13828145611364623</v>
      </c>
      <c r="O3274" s="28">
        <f>'Data &amp; Parameter'!$E$16*'Data &amp; Parameter'!$E$17*('Data &amp; Parameter'!$E$18+'Data &amp; Parameter'!$E$19)*'Data &amp; Parameter'!$E$20*'Data &amp; Parameter'!$E$37*N3274</f>
        <v>0.48076374088032969</v>
      </c>
      <c r="P3274">
        <f>ROUNDUP(IF(D3274&gt;$D$4,0,($D$4-D3274+1)/365),0)</f>
        <v>0</v>
      </c>
      <c r="Q3274">
        <f>ROUNDUP(IF(D3274&gt;$D$5,0,($D$5-D3274+1)/365),0)</f>
        <v>1</v>
      </c>
      <c r="R3274" s="28">
        <f>IF(OR(P3274=1,Q3274=1),IF(D3274+364&lt;=$D$5,(D3274+364-$D$4+1)/365,IF(D3274&gt;$D$4,($D$5-D3274+1)/365,$D$6/365)),0)</f>
        <v>0.13827831684424358</v>
      </c>
      <c r="S3274" s="28">
        <f>'Data &amp; Parameter'!$E$16*'Data &amp; Parameter'!$E$17*('Data &amp; Parameter'!$E$18+'Data &amp; Parameter'!$E$19)*'Data &amp; Parameter'!$E$20*'Data &amp; Parameter'!$E$37*R3274</f>
        <v>0.48075282656872154</v>
      </c>
      <c r="T3274" s="28">
        <f t="shared" si="51"/>
        <v>0.96151656744905123</v>
      </c>
    </row>
    <row r="3275" spans="1:20" ht="15.75" customHeight="1" x14ac:dyDescent="0.35">
      <c r="A3275">
        <v>3268</v>
      </c>
      <c r="B3275" s="76">
        <v>44251.527662037042</v>
      </c>
      <c r="C3275" s="1" t="s">
        <v>10359</v>
      </c>
      <c r="D3275" s="76">
        <v>44251.528831018513</v>
      </c>
      <c r="E3275" s="1" t="s">
        <v>10360</v>
      </c>
      <c r="F3275" s="1" t="s">
        <v>10361</v>
      </c>
      <c r="G3275" s="1" t="s">
        <v>123</v>
      </c>
      <c r="H3275" s="1" t="s">
        <v>124</v>
      </c>
      <c r="I3275" s="1" t="s">
        <v>125</v>
      </c>
      <c r="J3275" s="1" t="s">
        <v>9077</v>
      </c>
      <c r="K3275" s="1" t="s">
        <v>10281</v>
      </c>
      <c r="L3275">
        <f>ROUNDUP(IF(B3275&gt;$D$4,0,($D$4-B3275+1)/365),0)</f>
        <v>0</v>
      </c>
      <c r="M3275">
        <f>ROUNDUP(IF(B3275&gt;$D$5,0,($D$5-B3275+1)/365),0)</f>
        <v>1</v>
      </c>
      <c r="N3275" s="28">
        <f>IF(OR(L3275=1,M3275=1),IF(B3275+364&lt;=$D$5,(B3275+364-$D$4+1)/365,IF(B3275&gt;$D$4,($D$5-B3275+1)/365,$D$6/365)),0)</f>
        <v>0.13828037798070597</v>
      </c>
      <c r="O3275" s="28">
        <f>'Data &amp; Parameter'!$E$16*'Data &amp; Parameter'!$E$17*('Data &amp; Parameter'!$E$18+'Data &amp; Parameter'!$E$19)*'Data &amp; Parameter'!$E$20*'Data &amp; Parameter'!$E$37*N3275</f>
        <v>0.48075999253083951</v>
      </c>
      <c r="P3275">
        <f>ROUNDUP(IF(D3275&gt;$D$4,0,($D$4-D3275+1)/365),0)</f>
        <v>0</v>
      </c>
      <c r="Q3275">
        <f>ROUNDUP(IF(D3275&gt;$D$5,0,($D$5-D3275+1)/365),0)</f>
        <v>1</v>
      </c>
      <c r="R3275" s="28">
        <f>IF(OR(P3275=1,Q3275=1),IF(D3275+364&lt;=$D$5,(D3275+364-$D$4+1)/365,IF(D3275&gt;$D$4,($D$5-D3275+1)/365,$D$6/365)),0)</f>
        <v>0.13827717529174438</v>
      </c>
      <c r="S3275" s="28">
        <f>'Data &amp; Parameter'!$E$16*'Data &amp; Parameter'!$E$17*('Data &amp; Parameter'!$E$18+'Data &amp; Parameter'!$E$19)*'Data &amp; Parameter'!$E$20*'Data &amp; Parameter'!$E$37*R3275</f>
        <v>0.48074885772817449</v>
      </c>
      <c r="T3275" s="28">
        <f t="shared" si="51"/>
        <v>0.961508850259014</v>
      </c>
    </row>
    <row r="3276" spans="1:20" ht="15.75" customHeight="1" x14ac:dyDescent="0.35">
      <c r="A3276">
        <v>3269</v>
      </c>
      <c r="B3276" s="76">
        <v>44251.528414351851</v>
      </c>
      <c r="C3276" s="1" t="s">
        <v>10362</v>
      </c>
      <c r="D3276" s="76">
        <v>44251.530138888891</v>
      </c>
      <c r="E3276" s="1" t="s">
        <v>10363</v>
      </c>
      <c r="F3276" s="1" t="s">
        <v>10364</v>
      </c>
      <c r="G3276" s="1" t="s">
        <v>123</v>
      </c>
      <c r="H3276" s="1" t="s">
        <v>124</v>
      </c>
      <c r="I3276" s="1" t="s">
        <v>125</v>
      </c>
      <c r="J3276" s="1" t="s">
        <v>3846</v>
      </c>
      <c r="K3276" s="1" t="s">
        <v>3846</v>
      </c>
      <c r="L3276">
        <f>ROUNDUP(IF(B3276&gt;$D$4,0,($D$4-B3276+1)/365),0)</f>
        <v>0</v>
      </c>
      <c r="M3276">
        <f>ROUNDUP(IF(B3276&gt;$D$5,0,($D$5-B3276+1)/365),0)</f>
        <v>1</v>
      </c>
      <c r="N3276" s="28">
        <f>IF(OR(L3276=1,M3276=1),IF(B3276+364&lt;=$D$5,(B3276+364-$D$4+1)/365,IF(B3276&gt;$D$4,($D$5-B3276+1)/365,$D$6/365)),0)</f>
        <v>0.13827831684424358</v>
      </c>
      <c r="O3276" s="28">
        <f>'Data &amp; Parameter'!$E$16*'Data &amp; Parameter'!$E$17*('Data &amp; Parameter'!$E$18+'Data &amp; Parameter'!$E$19)*'Data &amp; Parameter'!$E$20*'Data &amp; Parameter'!$E$37*N3276</f>
        <v>0.48075282656872154</v>
      </c>
      <c r="P3276">
        <f>ROUNDUP(IF(D3276&gt;$D$4,0,($D$4-D3276+1)/365),0)</f>
        <v>0</v>
      </c>
      <c r="Q3276">
        <f>ROUNDUP(IF(D3276&gt;$D$5,0,($D$5-D3276+1)/365),0)</f>
        <v>1</v>
      </c>
      <c r="R3276" s="28">
        <f>IF(OR(P3276=1,Q3276=1),IF(D3276+364&lt;=$D$5,(D3276+364-$D$4+1)/365,IF(D3276&gt;$D$4,($D$5-D3276+1)/365,$D$6/365)),0)</f>
        <v>0.13827359208522991</v>
      </c>
      <c r="S3276" s="28">
        <f>'Data &amp; Parameter'!$E$16*'Data &amp; Parameter'!$E$17*('Data &amp; Parameter'!$E$18+'Data &amp; Parameter'!$E$19)*'Data &amp; Parameter'!$E$20*'Data &amp; Parameter'!$E$37*R3276</f>
        <v>0.48073639997847573</v>
      </c>
      <c r="T3276" s="28">
        <f t="shared" si="51"/>
        <v>0.96148922654719726</v>
      </c>
    </row>
    <row r="3277" spans="1:20" ht="15.75" customHeight="1" x14ac:dyDescent="0.35">
      <c r="A3277">
        <v>3270</v>
      </c>
      <c r="B3277" s="76">
        <v>44251.530717592592</v>
      </c>
      <c r="C3277" s="1" t="s">
        <v>10365</v>
      </c>
      <c r="D3277" s="76">
        <v>44251.531736111108</v>
      </c>
      <c r="E3277" s="1" t="s">
        <v>10366</v>
      </c>
      <c r="F3277" s="1" t="s">
        <v>10367</v>
      </c>
      <c r="G3277" s="1" t="s">
        <v>123</v>
      </c>
      <c r="H3277" s="1" t="s">
        <v>124</v>
      </c>
      <c r="I3277" s="1" t="s">
        <v>125</v>
      </c>
      <c r="J3277" s="1" t="s">
        <v>10085</v>
      </c>
      <c r="K3277" s="1" t="s">
        <v>3846</v>
      </c>
      <c r="L3277">
        <f>ROUNDUP(IF(B3277&gt;$D$4,0,($D$4-B3277+1)/365),0)</f>
        <v>0</v>
      </c>
      <c r="M3277">
        <f>ROUNDUP(IF(B3277&gt;$D$5,0,($D$5-B3277+1)/365),0)</f>
        <v>1</v>
      </c>
      <c r="N3277" s="28">
        <f>IF(OR(L3277=1,M3277=1),IF(B3277+364&lt;=$D$5,(B3277+364-$D$4+1)/365,IF(B3277&gt;$D$4,($D$5-B3277+1)/365,$D$6/365)),0)</f>
        <v>0.13827200659563882</v>
      </c>
      <c r="O3277" s="28">
        <f>'Data &amp; Parameter'!$E$16*'Data &amp; Parameter'!$E$17*('Data &amp; Parameter'!$E$18+'Data &amp; Parameter'!$E$19)*'Data &amp; Parameter'!$E$20*'Data &amp; Parameter'!$E$37*N3277</f>
        <v>0.48073088769990741</v>
      </c>
      <c r="P3277">
        <f>ROUNDUP(IF(D3277&gt;$D$4,0,($D$4-D3277+1)/365),0)</f>
        <v>0</v>
      </c>
      <c r="Q3277">
        <f>ROUNDUP(IF(D3277&gt;$D$5,0,($D$5-D3277+1)/365),0)</f>
        <v>1</v>
      </c>
      <c r="R3277" s="28">
        <f>IF(OR(P3277=1,Q3277=1),IF(D3277+364&lt;=$D$5,(D3277+364-$D$4+1)/365,IF(D3277&gt;$D$4,($D$5-D3277+1)/365,$D$6/365)),0)</f>
        <v>0.13826921613394977</v>
      </c>
      <c r="S3277" s="28">
        <f>'Data &amp; Parameter'!$E$16*'Data &amp; Parameter'!$E$17*('Data &amp; Parameter'!$E$18+'Data &amp; Parameter'!$E$19)*'Data &amp; Parameter'!$E$20*'Data &amp; Parameter'!$E$37*R3277</f>
        <v>0.48072118608959669</v>
      </c>
      <c r="T3277" s="28">
        <f t="shared" si="51"/>
        <v>0.96145207378950404</v>
      </c>
    </row>
    <row r="3278" spans="1:20" ht="15.75" customHeight="1" x14ac:dyDescent="0.35">
      <c r="A3278">
        <v>3271</v>
      </c>
      <c r="B3278" s="76">
        <v>44251.531458333338</v>
      </c>
      <c r="C3278" s="1" t="s">
        <v>10368</v>
      </c>
      <c r="D3278" s="76">
        <v>44251.53193287037</v>
      </c>
      <c r="E3278" s="1" t="s">
        <v>10369</v>
      </c>
      <c r="F3278" s="1" t="s">
        <v>10370</v>
      </c>
      <c r="G3278" s="1" t="s">
        <v>123</v>
      </c>
      <c r="H3278" s="1" t="s">
        <v>124</v>
      </c>
      <c r="I3278" s="1" t="s">
        <v>125</v>
      </c>
      <c r="J3278" s="1" t="s">
        <v>9077</v>
      </c>
      <c r="K3278" s="1" t="s">
        <v>10281</v>
      </c>
      <c r="L3278">
        <f>ROUNDUP(IF(B3278&gt;$D$4,0,($D$4-B3278+1)/365),0)</f>
        <v>0</v>
      </c>
      <c r="M3278">
        <f>ROUNDUP(IF(B3278&gt;$D$5,0,($D$5-B3278+1)/365),0)</f>
        <v>1</v>
      </c>
      <c r="N3278" s="28">
        <f>IF(OR(L3278=1,M3278=1),IF(B3278+364&lt;=$D$5,(B3278+364-$D$4+1)/365,IF(B3278&gt;$D$4,($D$5-B3278+1)/365,$D$6/365)),0)</f>
        <v>0.13826997716893594</v>
      </c>
      <c r="O3278" s="28">
        <f>'Data &amp; Parameter'!$E$16*'Data &amp; Parameter'!$E$17*('Data &amp; Parameter'!$E$18+'Data &amp; Parameter'!$E$19)*'Data &amp; Parameter'!$E$20*'Data &amp; Parameter'!$E$37*N3278</f>
        <v>0.48072383198324847</v>
      </c>
      <c r="P3278">
        <f>ROUNDUP(IF(D3278&gt;$D$4,0,($D$4-D3278+1)/365),0)</f>
        <v>0</v>
      </c>
      <c r="Q3278">
        <f>ROUNDUP(IF(D3278&gt;$D$5,0,($D$5-D3278+1)/365),0)</f>
        <v>1</v>
      </c>
      <c r="R3278" s="28">
        <f>IF(OR(P3278=1,Q3278=1),IF(D3278+364&lt;=$D$5,(D3278+364-$D$4+1)/365,IF(D3278&gt;$D$4,($D$5-D3278+1)/365,$D$6/365)),0)</f>
        <v>0.13826867706747964</v>
      </c>
      <c r="S3278" s="28">
        <f>'Data &amp; Parameter'!$E$16*'Data &amp; Parameter'!$E$17*('Data &amp; Parameter'!$E$18+'Data &amp; Parameter'!$E$19)*'Data &amp; Parameter'!$E$20*'Data &amp; Parameter'!$E$37*R3278</f>
        <v>0.48071931191485157</v>
      </c>
      <c r="T3278" s="28">
        <f t="shared" si="51"/>
        <v>0.96144314389810004</v>
      </c>
    </row>
    <row r="3279" spans="1:20" ht="15.75" customHeight="1" x14ac:dyDescent="0.35">
      <c r="A3279">
        <v>3272</v>
      </c>
      <c r="B3279" s="76">
        <v>44251.534560185188</v>
      </c>
      <c r="C3279" s="1" t="s">
        <v>10371</v>
      </c>
      <c r="D3279" s="76">
        <v>44251.536956018521</v>
      </c>
      <c r="E3279" s="1" t="s">
        <v>10372</v>
      </c>
      <c r="F3279" s="1" t="s">
        <v>10373</v>
      </c>
      <c r="G3279" s="1" t="s">
        <v>123</v>
      </c>
      <c r="H3279" s="1" t="s">
        <v>124</v>
      </c>
      <c r="I3279" s="1" t="s">
        <v>125</v>
      </c>
      <c r="J3279" s="1" t="s">
        <v>9077</v>
      </c>
      <c r="K3279" s="1" t="s">
        <v>10281</v>
      </c>
      <c r="L3279">
        <f>ROUNDUP(IF(B3279&gt;$D$4,0,($D$4-B3279+1)/365),0)</f>
        <v>0</v>
      </c>
      <c r="M3279">
        <f>ROUNDUP(IF(B3279&gt;$D$5,0,($D$5-B3279+1)/365),0)</f>
        <v>1</v>
      </c>
      <c r="N3279" s="28">
        <f>IF(OR(L3279=1,M3279=1),IF(B3279+364&lt;=$D$5,(B3279+364-$D$4+1)/365,IF(B3279&gt;$D$4,($D$5-B3279+1)/365,$D$6/365)),0)</f>
        <v>0.13826147894469115</v>
      </c>
      <c r="O3279" s="28">
        <f>'Data &amp; Parameter'!$E$16*'Data &amp; Parameter'!$E$17*('Data &amp; Parameter'!$E$18+'Data &amp; Parameter'!$E$19)*'Data &amp; Parameter'!$E$20*'Data &amp; Parameter'!$E$37*N3279</f>
        <v>0.48069428616999493</v>
      </c>
      <c r="P3279">
        <f>ROUNDUP(IF(D3279&gt;$D$4,0,($D$4-D3279+1)/365),0)</f>
        <v>0</v>
      </c>
      <c r="Q3279">
        <f>ROUNDUP(IF(D3279&gt;$D$5,0,($D$5-D3279+1)/365),0)</f>
        <v>1</v>
      </c>
      <c r="R3279" s="28">
        <f>IF(OR(P3279=1,Q3279=1),IF(D3279+364&lt;=$D$5,(D3279+364-$D$4+1)/365,IF(D3279&gt;$D$4,($D$5-D3279+1)/365,$D$6/365)),0)</f>
        <v>0.13825491501775106</v>
      </c>
      <c r="S3279" s="28">
        <f>'Data &amp; Parameter'!$E$16*'Data &amp; Parameter'!$E$17*('Data &amp; Parameter'!$E$18+'Data &amp; Parameter'!$E$19)*'Data &amp; Parameter'!$E$20*'Data &amp; Parameter'!$E$37*R3279</f>
        <v>0.48067146533660715</v>
      </c>
      <c r="T3279" s="28">
        <f t="shared" si="51"/>
        <v>0.96136575150660208</v>
      </c>
    </row>
    <row r="3280" spans="1:20" ht="15.75" customHeight="1" x14ac:dyDescent="0.35">
      <c r="A3280">
        <v>3273</v>
      </c>
      <c r="B3280" s="76">
        <v>44251.538935185185</v>
      </c>
      <c r="C3280" s="1" t="s">
        <v>10374</v>
      </c>
      <c r="D3280" s="76">
        <v>44251.540092592593</v>
      </c>
      <c r="E3280" s="1" t="s">
        <v>10375</v>
      </c>
      <c r="F3280" s="1" t="s">
        <v>10376</v>
      </c>
      <c r="G3280" s="1" t="s">
        <v>123</v>
      </c>
      <c r="H3280" s="1" t="s">
        <v>124</v>
      </c>
      <c r="I3280" s="1" t="s">
        <v>125</v>
      </c>
      <c r="J3280" s="1" t="s">
        <v>3846</v>
      </c>
      <c r="K3280" s="1" t="s">
        <v>3846</v>
      </c>
      <c r="L3280">
        <f>ROUNDUP(IF(B3280&gt;$D$4,0,($D$4-B3280+1)/365),0)</f>
        <v>0</v>
      </c>
      <c r="M3280">
        <f>ROUNDUP(IF(B3280&gt;$D$5,0,($D$5-B3280+1)/365),0)</f>
        <v>1</v>
      </c>
      <c r="N3280" s="28">
        <f>IF(OR(L3280=1,M3280=1),IF(B3280+364&lt;=$D$5,(B3280+364-$D$4+1)/365,IF(B3280&gt;$D$4,($D$5-B3280+1)/365,$D$6/365)),0)</f>
        <v>0.13824949264333006</v>
      </c>
      <c r="O3280" s="28">
        <f>'Data &amp; Parameter'!$E$16*'Data &amp; Parameter'!$E$17*('Data &amp; Parameter'!$E$18+'Data &amp; Parameter'!$E$19)*'Data &amp; Parameter'!$E$20*'Data &amp; Parameter'!$E$37*N3280</f>
        <v>0.48065261334383563</v>
      </c>
      <c r="P3280">
        <f>ROUNDUP(IF(D3280&gt;$D$4,0,($D$4-D3280+1)/365),0)</f>
        <v>0</v>
      </c>
      <c r="Q3280">
        <f>ROUNDUP(IF(D3280&gt;$D$5,0,($D$5-D3280+1)/365),0)</f>
        <v>1</v>
      </c>
      <c r="R3280" s="28">
        <f>IF(OR(P3280=1,Q3280=1),IF(D3280+364&lt;=$D$5,(D3280+364-$D$4+1)/365,IF(D3280&gt;$D$4,($D$5-D3280+1)/365,$D$6/365)),0)</f>
        <v>0.13824632166412798</v>
      </c>
      <c r="S3280" s="28">
        <f>'Data &amp; Parameter'!$E$16*'Data &amp; Parameter'!$E$17*('Data &amp; Parameter'!$E$18+'Data &amp; Parameter'!$E$19)*'Data &amp; Parameter'!$E$20*'Data &amp; Parameter'!$E$37*R3280</f>
        <v>0.48064158878662966</v>
      </c>
      <c r="T3280" s="28">
        <f t="shared" si="51"/>
        <v>0.96129420213046535</v>
      </c>
    </row>
    <row r="3281" spans="1:20" ht="15.75" customHeight="1" x14ac:dyDescent="0.35">
      <c r="A3281">
        <v>3274</v>
      </c>
      <c r="B3281" s="76">
        <v>44251.539849537032</v>
      </c>
      <c r="C3281" s="1" t="s">
        <v>10377</v>
      </c>
      <c r="D3281" s="76">
        <v>44251.541006944448</v>
      </c>
      <c r="E3281" s="1" t="s">
        <v>10378</v>
      </c>
      <c r="F3281" s="1" t="s">
        <v>10379</v>
      </c>
      <c r="G3281" s="1" t="s">
        <v>123</v>
      </c>
      <c r="H3281" s="1" t="s">
        <v>124</v>
      </c>
      <c r="I3281" s="1" t="s">
        <v>125</v>
      </c>
      <c r="J3281" s="1" t="s">
        <v>10380</v>
      </c>
      <c r="K3281" s="1" t="s">
        <v>3846</v>
      </c>
      <c r="L3281">
        <f>ROUNDUP(IF(B3281&gt;$D$4,0,($D$4-B3281+1)/365),0)</f>
        <v>0</v>
      </c>
      <c r="M3281">
        <f>ROUNDUP(IF(B3281&gt;$D$5,0,($D$5-B3281+1)/365),0)</f>
        <v>1</v>
      </c>
      <c r="N3281" s="28">
        <f>IF(OR(L3281=1,M3281=1),IF(B3281+364&lt;=$D$5,(B3281+364-$D$4+1)/365,IF(B3281&gt;$D$4,($D$5-B3281+1)/365,$D$6/365)),0)</f>
        <v>0.13824698756977577</v>
      </c>
      <c r="O3281" s="28">
        <f>'Data &amp; Parameter'!$E$16*'Data &amp; Parameter'!$E$17*('Data &amp; Parameter'!$E$18+'Data &amp; Parameter'!$E$19)*'Data &amp; Parameter'!$E$20*'Data &amp; Parameter'!$E$37*N3281</f>
        <v>0.48064390394369633</v>
      </c>
      <c r="P3281">
        <f>ROUNDUP(IF(D3281&gt;$D$4,0,($D$4-D3281+1)/365),0)</f>
        <v>0</v>
      </c>
      <c r="Q3281">
        <f>ROUNDUP(IF(D3281&gt;$D$5,0,($D$5-D3281+1)/365),0)</f>
        <v>1</v>
      </c>
      <c r="R3281" s="28">
        <f>IF(OR(P3281=1,Q3281=1),IF(D3281+364&lt;=$D$5,(D3281+364-$D$4+1)/365,IF(D3281&gt;$D$4,($D$5-D3281+1)/365,$D$6/365)),0)</f>
        <v>0.13824381659055376</v>
      </c>
      <c r="S3281" s="28">
        <f>'Data &amp; Parameter'!$E$16*'Data &amp; Parameter'!$E$17*('Data &amp; Parameter'!$E$18+'Data &amp; Parameter'!$E$19)*'Data &amp; Parameter'!$E$20*'Data &amp; Parameter'!$E$37*R3281</f>
        <v>0.48063287938642107</v>
      </c>
      <c r="T3281" s="28">
        <f t="shared" si="51"/>
        <v>0.96127678333011746</v>
      </c>
    </row>
    <row r="3282" spans="1:20" ht="15.75" customHeight="1" x14ac:dyDescent="0.35">
      <c r="A3282">
        <v>3275</v>
      </c>
      <c r="B3282" s="76">
        <v>44251.540567129632</v>
      </c>
      <c r="C3282" s="1" t="s">
        <v>10381</v>
      </c>
      <c r="D3282" s="76">
        <v>44251.541527777779</v>
      </c>
      <c r="E3282" s="1" t="s">
        <v>10382</v>
      </c>
      <c r="F3282" s="1" t="s">
        <v>10383</v>
      </c>
      <c r="G3282" s="1" t="s">
        <v>123</v>
      </c>
      <c r="H3282" s="1" t="s">
        <v>124</v>
      </c>
      <c r="I3282" s="1" t="s">
        <v>125</v>
      </c>
      <c r="J3282" s="1" t="s">
        <v>9077</v>
      </c>
      <c r="K3282" s="1" t="s">
        <v>10281</v>
      </c>
      <c r="L3282">
        <f>ROUNDUP(IF(B3282&gt;$D$4,0,($D$4-B3282+1)/365),0)</f>
        <v>0</v>
      </c>
      <c r="M3282">
        <f>ROUNDUP(IF(B3282&gt;$D$5,0,($D$5-B3282+1)/365),0)</f>
        <v>1</v>
      </c>
      <c r="N3282" s="28">
        <f>IF(OR(L3282=1,M3282=1),IF(B3282+364&lt;=$D$5,(B3282+364-$D$4+1)/365,IF(B3282&gt;$D$4,($D$5-B3282+1)/365,$D$6/365)),0)</f>
        <v>0.13824502156265175</v>
      </c>
      <c r="O3282" s="28">
        <f>'Data &amp; Parameter'!$E$16*'Data &amp; Parameter'!$E$17*('Data &amp; Parameter'!$E$18+'Data &amp; Parameter'!$E$19)*'Data &amp; Parameter'!$E$20*'Data &amp; Parameter'!$E$37*N3282</f>
        <v>0.48063706871816353</v>
      </c>
      <c r="P3282">
        <f>ROUNDUP(IF(D3282&gt;$D$4,0,($D$4-D3282+1)/365),0)</f>
        <v>0</v>
      </c>
      <c r="Q3282">
        <f>ROUNDUP(IF(D3282&gt;$D$5,0,($D$5-D3282+1)/365),0)</f>
        <v>1</v>
      </c>
      <c r="R3282" s="28">
        <f>IF(OR(P3282=1,Q3282=1),IF(D3282+364&lt;=$D$5,(D3282+364-$D$4+1)/365,IF(D3282&gt;$D$4,($D$5-D3282+1)/365,$D$6/365)),0)</f>
        <v>0.13824238964991983</v>
      </c>
      <c r="S3282" s="28">
        <f>'Data &amp; Parameter'!$E$16*'Data &amp; Parameter'!$E$17*('Data &amp; Parameter'!$E$18+'Data &amp; Parameter'!$E$19)*'Data &amp; Parameter'!$E$20*'Data &amp; Parameter'!$E$37*R3282</f>
        <v>0.48062791833570279</v>
      </c>
      <c r="T3282" s="28">
        <f t="shared" si="51"/>
        <v>0.96126498705386632</v>
      </c>
    </row>
    <row r="3283" spans="1:20" ht="15.75" customHeight="1" x14ac:dyDescent="0.35">
      <c r="A3283">
        <v>3276</v>
      </c>
      <c r="B3283" s="76">
        <v>44251.546342592592</v>
      </c>
      <c r="C3283" s="1" t="s">
        <v>10384</v>
      </c>
      <c r="D3283" s="76">
        <v>44251.546956018516</v>
      </c>
      <c r="E3283" s="1" t="s">
        <v>10385</v>
      </c>
      <c r="F3283" s="1" t="s">
        <v>10386</v>
      </c>
      <c r="G3283" s="1" t="s">
        <v>123</v>
      </c>
      <c r="H3283" s="1" t="s">
        <v>124</v>
      </c>
      <c r="I3283" s="1" t="s">
        <v>125</v>
      </c>
      <c r="J3283" s="1" t="s">
        <v>10085</v>
      </c>
      <c r="K3283" s="1" t="s">
        <v>10387</v>
      </c>
      <c r="L3283">
        <f>ROUNDUP(IF(B3283&gt;$D$4,0,($D$4-B3283+1)/365),0)</f>
        <v>0</v>
      </c>
      <c r="M3283">
        <f>ROUNDUP(IF(B3283&gt;$D$5,0,($D$5-B3283+1)/365),0)</f>
        <v>1</v>
      </c>
      <c r="N3283" s="28">
        <f>IF(OR(L3283=1,M3283=1),IF(B3283+364&lt;=$D$5,(B3283+364-$D$4+1)/365,IF(B3283&gt;$D$4,($D$5-B3283+1)/365,$D$6/365)),0)</f>
        <v>0.13822919837646075</v>
      </c>
      <c r="O3283" s="28">
        <f>'Data &amp; Parameter'!$E$16*'Data &amp; Parameter'!$E$17*('Data &amp; Parameter'!$E$18+'Data &amp; Parameter'!$E$19)*'Data &amp; Parameter'!$E$20*'Data &amp; Parameter'!$E$37*N3283</f>
        <v>0.48058205617780103</v>
      </c>
      <c r="P3283">
        <f>ROUNDUP(IF(D3283&gt;$D$4,0,($D$4-D3283+1)/365),0)</f>
        <v>0</v>
      </c>
      <c r="Q3283">
        <f>ROUNDUP(IF(D3283&gt;$D$5,0,($D$5-D3283+1)/365),0)</f>
        <v>1</v>
      </c>
      <c r="R3283" s="28">
        <f>IF(OR(P3283=1,Q3283=1),IF(D3283+364&lt;=$D$5,(D3283+364-$D$4+1)/365,IF(D3283&gt;$D$4,($D$5-D3283+1)/365,$D$6/365)),0)</f>
        <v>0.13822751775749142</v>
      </c>
      <c r="S3283" s="28">
        <f>'Data &amp; Parameter'!$E$16*'Data &amp; Parameter'!$E$17*('Data &amp; Parameter'!$E$18+'Data &amp; Parameter'!$E$19)*'Data &amp; Parameter'!$E$20*'Data &amp; Parameter'!$E$37*R3283</f>
        <v>0.48057621316250893</v>
      </c>
      <c r="T3283" s="28">
        <f t="shared" si="51"/>
        <v>0.96115826934031001</v>
      </c>
    </row>
    <row r="3284" spans="1:20" ht="15.75" customHeight="1" x14ac:dyDescent="0.35">
      <c r="A3284">
        <v>3277</v>
      </c>
      <c r="B3284" s="76">
        <v>44251.546793981484</v>
      </c>
      <c r="C3284" s="1" t="s">
        <v>10388</v>
      </c>
      <c r="D3284" s="76">
        <v>44251.547500000001</v>
      </c>
      <c r="E3284" s="1" t="s">
        <v>10389</v>
      </c>
      <c r="F3284" s="1" t="s">
        <v>10390</v>
      </c>
      <c r="G3284" s="1" t="s">
        <v>123</v>
      </c>
      <c r="H3284" s="1" t="s">
        <v>124</v>
      </c>
      <c r="I3284" s="1" t="s">
        <v>125</v>
      </c>
      <c r="J3284" s="1" t="s">
        <v>10391</v>
      </c>
      <c r="K3284" s="1" t="s">
        <v>10281</v>
      </c>
      <c r="L3284">
        <f>ROUNDUP(IF(B3284&gt;$D$4,0,($D$4-B3284+1)/365),0)</f>
        <v>0</v>
      </c>
      <c r="M3284">
        <f>ROUNDUP(IF(B3284&gt;$D$5,0,($D$5-B3284+1)/365),0)</f>
        <v>1</v>
      </c>
      <c r="N3284" s="28">
        <f>IF(OR(L3284=1,M3284=1),IF(B3284+364&lt;=$D$5,(B3284+364-$D$4+1)/365,IF(B3284&gt;$D$4,($D$5-B3284+1)/365,$D$6/365)),0)</f>
        <v>0.13822796169456336</v>
      </c>
      <c r="O3284" s="28">
        <f>'Data &amp; Parameter'!$E$16*'Data &amp; Parameter'!$E$17*('Data &amp; Parameter'!$E$18+'Data &amp; Parameter'!$E$19)*'Data &amp; Parameter'!$E$20*'Data &amp; Parameter'!$E$37*N3284</f>
        <v>0.48057775660046093</v>
      </c>
      <c r="P3284">
        <f>ROUNDUP(IF(D3284&gt;$D$4,0,($D$4-D3284+1)/365),0)</f>
        <v>0</v>
      </c>
      <c r="Q3284">
        <f>ROUNDUP(IF(D3284&gt;$D$5,0,($D$5-D3284+1)/365),0)</f>
        <v>1</v>
      </c>
      <c r="R3284" s="28">
        <f>IF(OR(P3284=1,Q3284=1),IF(D3284+364&lt;=$D$5,(D3284+364-$D$4+1)/365,IF(D3284&gt;$D$4,($D$5-D3284+1)/365,$D$6/365)),0)</f>
        <v>0.13822602739725867</v>
      </c>
      <c r="S3284" s="28">
        <f>'Data &amp; Parameter'!$E$16*'Data &amp; Parameter'!$E$17*('Data &amp; Parameter'!$E$18+'Data &amp; Parameter'!$E$19)*'Data &amp; Parameter'!$E$20*'Data &amp; Parameter'!$E$37*R3284</f>
        <v>0.48057103162059511</v>
      </c>
      <c r="T3284" s="28">
        <f t="shared" si="51"/>
        <v>0.96114878822105609</v>
      </c>
    </row>
    <row r="3285" spans="1:20" ht="15.75" customHeight="1" x14ac:dyDescent="0.35">
      <c r="A3285">
        <v>3278</v>
      </c>
      <c r="B3285" s="76">
        <v>44251.547071759254</v>
      </c>
      <c r="C3285" s="1" t="s">
        <v>10392</v>
      </c>
      <c r="D3285" s="76">
        <v>44251.547500000001</v>
      </c>
      <c r="E3285" s="1" t="s">
        <v>10393</v>
      </c>
      <c r="F3285" s="1" t="s">
        <v>10394</v>
      </c>
      <c r="G3285" s="1" t="s">
        <v>123</v>
      </c>
      <c r="H3285" s="1" t="s">
        <v>124</v>
      </c>
      <c r="I3285" s="1" t="s">
        <v>125</v>
      </c>
      <c r="J3285" s="1" t="s">
        <v>10395</v>
      </c>
      <c r="K3285" s="1" t="s">
        <v>10094</v>
      </c>
      <c r="L3285">
        <f>ROUNDUP(IF(B3285&gt;$D$4,0,($D$4-B3285+1)/365),0)</f>
        <v>0</v>
      </c>
      <c r="M3285">
        <f>ROUNDUP(IF(B3285&gt;$D$5,0,($D$5-B3285+1)/365),0)</f>
        <v>1</v>
      </c>
      <c r="N3285" s="28">
        <f>IF(OR(L3285=1,M3285=1),IF(B3285+364&lt;=$D$5,(B3285+364-$D$4+1)/365,IF(B3285&gt;$D$4,($D$5-B3285+1)/365,$D$6/365)),0)</f>
        <v>0.13822720065957719</v>
      </c>
      <c r="O3285" s="28">
        <f>'Data &amp; Parameter'!$E$16*'Data &amp; Parameter'!$E$17*('Data &amp; Parameter'!$E$18+'Data &amp; Parameter'!$E$19)*'Data &amp; Parameter'!$E$20*'Data &amp; Parameter'!$E$37*N3285</f>
        <v>0.48057511070680914</v>
      </c>
      <c r="P3285">
        <f>ROUNDUP(IF(D3285&gt;$D$4,0,($D$4-D3285+1)/365),0)</f>
        <v>0</v>
      </c>
      <c r="Q3285">
        <f>ROUNDUP(IF(D3285&gt;$D$5,0,($D$5-D3285+1)/365),0)</f>
        <v>1</v>
      </c>
      <c r="R3285" s="28">
        <f>IF(OR(P3285=1,Q3285=1),IF(D3285+364&lt;=$D$5,(D3285+364-$D$4+1)/365,IF(D3285&gt;$D$4,($D$5-D3285+1)/365,$D$6/365)),0)</f>
        <v>0.13822602739725867</v>
      </c>
      <c r="S3285" s="28">
        <f>'Data &amp; Parameter'!$E$16*'Data &amp; Parameter'!$E$17*('Data &amp; Parameter'!$E$18+'Data &amp; Parameter'!$E$19)*'Data &amp; Parameter'!$E$20*'Data &amp; Parameter'!$E$37*R3285</f>
        <v>0.48057103162059511</v>
      </c>
      <c r="T3285" s="28">
        <f t="shared" si="51"/>
        <v>0.96114614232740425</v>
      </c>
    </row>
    <row r="3286" spans="1:20" ht="15.75" customHeight="1" x14ac:dyDescent="0.35">
      <c r="A3286">
        <v>3279</v>
      </c>
      <c r="B3286" s="76">
        <v>44251.550046296295</v>
      </c>
      <c r="C3286" s="1" t="s">
        <v>10396</v>
      </c>
      <c r="D3286" s="76">
        <v>44251.560729166667</v>
      </c>
      <c r="E3286" s="1" t="s">
        <v>10397</v>
      </c>
      <c r="F3286" s="1" t="s">
        <v>10398</v>
      </c>
      <c r="G3286" s="1" t="s">
        <v>123</v>
      </c>
      <c r="H3286" s="1" t="s">
        <v>124</v>
      </c>
      <c r="I3286" s="1" t="s">
        <v>125</v>
      </c>
      <c r="J3286" s="1" t="s">
        <v>10399</v>
      </c>
      <c r="K3286" s="1" t="s">
        <v>10188</v>
      </c>
      <c r="L3286">
        <f>ROUNDUP(IF(B3286&gt;$D$4,0,($D$4-B3286+1)/365),0)</f>
        <v>0</v>
      </c>
      <c r="M3286">
        <f>ROUNDUP(IF(B3286&gt;$D$5,0,($D$5-B3286+1)/365),0)</f>
        <v>1</v>
      </c>
      <c r="N3286" s="28">
        <f>IF(OR(L3286=1,M3286=1),IF(B3286+364&lt;=$D$5,(B3286+364-$D$4+1)/365,IF(B3286&gt;$D$4,($D$5-B3286+1)/365,$D$6/365)),0)</f>
        <v>0.13821905124302608</v>
      </c>
      <c r="O3286" s="28">
        <f>'Data &amp; Parameter'!$E$16*'Data &amp; Parameter'!$E$17*('Data &amp; Parameter'!$E$18+'Data &amp; Parameter'!$E$19)*'Data &amp; Parameter'!$E$20*'Data &amp; Parameter'!$E$37*N3286</f>
        <v>0.4805467775947837</v>
      </c>
      <c r="P3286">
        <f>ROUNDUP(IF(D3286&gt;$D$4,0,($D$4-D3286+1)/365),0)</f>
        <v>0</v>
      </c>
      <c r="Q3286">
        <f>ROUNDUP(IF(D3286&gt;$D$5,0,($D$5-D3286+1)/365),0)</f>
        <v>1</v>
      </c>
      <c r="R3286" s="28">
        <f>IF(OR(P3286=1,Q3286=1),IF(D3286+364&lt;=$D$5,(D3286+364-$D$4+1)/365,IF(D3286&gt;$D$4,($D$5-D3286+1)/365,$D$6/365)),0)</f>
        <v>0.1381897831050207</v>
      </c>
      <c r="S3286" s="28">
        <f>'Data &amp; Parameter'!$E$16*'Data &amp; Parameter'!$E$17*('Data &amp; Parameter'!$E$18+'Data &amp; Parameter'!$E$19)*'Data &amp; Parameter'!$E$20*'Data &amp; Parameter'!$E$37*R3286</f>
        <v>0.48044502093187652</v>
      </c>
      <c r="T3286" s="28">
        <f t="shared" si="51"/>
        <v>0.96099179852666028</v>
      </c>
    </row>
    <row r="3287" spans="1:20" ht="15.75" customHeight="1" x14ac:dyDescent="0.35">
      <c r="A3287">
        <v>3280</v>
      </c>
      <c r="B3287" s="76">
        <v>44251.550902777773</v>
      </c>
      <c r="C3287" s="1" t="s">
        <v>10400</v>
      </c>
      <c r="D3287" s="76">
        <v>44251.563379629632</v>
      </c>
      <c r="E3287" s="1" t="s">
        <v>10401</v>
      </c>
      <c r="F3287" s="1" t="s">
        <v>10402</v>
      </c>
      <c r="G3287" s="1" t="s">
        <v>123</v>
      </c>
      <c r="H3287" s="1" t="s">
        <v>124</v>
      </c>
      <c r="I3287" s="1" t="s">
        <v>125</v>
      </c>
      <c r="J3287" s="1" t="s">
        <v>10085</v>
      </c>
      <c r="K3287" s="1" t="s">
        <v>10085</v>
      </c>
      <c r="L3287">
        <f>ROUNDUP(IF(B3287&gt;$D$4,0,($D$4-B3287+1)/365),0)</f>
        <v>0</v>
      </c>
      <c r="M3287">
        <f>ROUNDUP(IF(B3287&gt;$D$5,0,($D$5-B3287+1)/365),0)</f>
        <v>1</v>
      </c>
      <c r="N3287" s="28">
        <f>IF(OR(L3287=1,M3287=1),IF(B3287+364&lt;=$D$5,(B3287+364-$D$4+1)/365,IF(B3287&gt;$D$4,($D$5-B3287+1)/365,$D$6/365)),0)</f>
        <v>0.13821670471842892</v>
      </c>
      <c r="O3287" s="28">
        <f>'Data &amp; Parameter'!$E$16*'Data &amp; Parameter'!$E$17*('Data &amp; Parameter'!$E$18+'Data &amp; Parameter'!$E$19)*'Data &amp; Parameter'!$E$20*'Data &amp; Parameter'!$E$37*N3287</f>
        <v>0.48053861942249437</v>
      </c>
      <c r="P3287">
        <f>ROUNDUP(IF(D3287&gt;$D$4,0,($D$4-D3287+1)/365),0)</f>
        <v>0</v>
      </c>
      <c r="Q3287">
        <f>ROUNDUP(IF(D3287&gt;$D$5,0,($D$5-D3287+1)/365),0)</f>
        <v>1</v>
      </c>
      <c r="R3287" s="28">
        <f>IF(OR(P3287=1,Q3287=1),IF(D3287+364&lt;=$D$5,(D3287+364-$D$4+1)/365,IF(D3287&gt;$D$4,($D$5-D3287+1)/365,$D$6/365)),0)</f>
        <v>0.13818252156265334</v>
      </c>
      <c r="S3287" s="28">
        <f>'Data &amp; Parameter'!$E$16*'Data &amp; Parameter'!$E$17*('Data &amp; Parameter'!$E$18+'Data &amp; Parameter'!$E$19)*'Data &amp; Parameter'!$E$20*'Data &amp; Parameter'!$E$37*R3287</f>
        <v>0.48041977469589375</v>
      </c>
      <c r="T3287" s="28">
        <f t="shared" si="51"/>
        <v>0.96095839411838813</v>
      </c>
    </row>
    <row r="3288" spans="1:20" ht="15.75" customHeight="1" x14ac:dyDescent="0.35">
      <c r="A3288">
        <v>3281</v>
      </c>
      <c r="B3288" s="76">
        <v>44251.556828703702</v>
      </c>
      <c r="C3288" s="1" t="s">
        <v>10403</v>
      </c>
      <c r="D3288" s="76">
        <v>44251.557800925926</v>
      </c>
      <c r="E3288" s="1" t="s">
        <v>10404</v>
      </c>
      <c r="F3288" s="1" t="s">
        <v>10405</v>
      </c>
      <c r="G3288" s="1" t="s">
        <v>123</v>
      </c>
      <c r="H3288" s="1" t="s">
        <v>124</v>
      </c>
      <c r="I3288" s="1" t="s">
        <v>125</v>
      </c>
      <c r="J3288" s="1" t="s">
        <v>10085</v>
      </c>
      <c r="K3288" s="1" t="s">
        <v>10085</v>
      </c>
      <c r="L3288">
        <f>ROUNDUP(IF(B3288&gt;$D$4,0,($D$4-B3288+1)/365),0)</f>
        <v>0</v>
      </c>
      <c r="M3288">
        <f>ROUNDUP(IF(B3288&gt;$D$5,0,($D$5-B3288+1)/365),0)</f>
        <v>1</v>
      </c>
      <c r="N3288" s="28">
        <f>IF(OR(L3288=1,M3288=1),IF(B3288+364&lt;=$D$5,(B3288+364-$D$4+1)/365,IF(B3288&gt;$D$4,($D$5-B3288+1)/365,$D$6/365)),0)</f>
        <v>0.13820046930492549</v>
      </c>
      <c r="O3288" s="28">
        <f>'Data &amp; Parameter'!$E$16*'Data &amp; Parameter'!$E$17*('Data &amp; Parameter'!$E$18+'Data &amp; Parameter'!$E$19)*'Data &amp; Parameter'!$E$20*'Data &amp; Parameter'!$E$37*N3288</f>
        <v>0.48048217368963897</v>
      </c>
      <c r="P3288">
        <f>ROUNDUP(IF(D3288&gt;$D$4,0,($D$4-D3288+1)/365),0)</f>
        <v>0</v>
      </c>
      <c r="Q3288">
        <f>ROUNDUP(IF(D3288&gt;$D$5,0,($D$5-D3288+1)/365),0)</f>
        <v>1</v>
      </c>
      <c r="R3288" s="28">
        <f>IF(OR(P3288=1,Q3288=1),IF(D3288+364&lt;=$D$5,(D3288+364-$D$4+1)/365,IF(D3288&gt;$D$4,($D$5-D3288+1)/365,$D$6/365)),0)</f>
        <v>0.13819780568239418</v>
      </c>
      <c r="S3288" s="28">
        <f>'Data &amp; Parameter'!$E$16*'Data &amp; Parameter'!$E$17*('Data &amp; Parameter'!$E$18+'Data &amp; Parameter'!$E$19)*'Data &amp; Parameter'!$E$20*'Data &amp; Parameter'!$E$37*R3288</f>
        <v>0.48047291306158052</v>
      </c>
      <c r="T3288" s="28">
        <f t="shared" si="51"/>
        <v>0.96095508675121954</v>
      </c>
    </row>
    <row r="3289" spans="1:20" ht="15.75" customHeight="1" x14ac:dyDescent="0.35">
      <c r="A3289">
        <v>3282</v>
      </c>
      <c r="B3289" s="76">
        <v>44251.561701388884</v>
      </c>
      <c r="C3289" s="1" t="s">
        <v>10406</v>
      </c>
      <c r="D3289" s="76">
        <v>44251.562199074076</v>
      </c>
      <c r="E3289" s="1" t="s">
        <v>10407</v>
      </c>
      <c r="F3289" s="1" t="s">
        <v>10408</v>
      </c>
      <c r="G3289" s="1" t="s">
        <v>123</v>
      </c>
      <c r="H3289" s="1" t="s">
        <v>124</v>
      </c>
      <c r="I3289" s="1" t="s">
        <v>125</v>
      </c>
      <c r="J3289" s="1" t="s">
        <v>9830</v>
      </c>
      <c r="K3289" s="1" t="s">
        <v>9831</v>
      </c>
      <c r="L3289">
        <f>ROUNDUP(IF(B3289&gt;$D$4,0,($D$4-B3289+1)/365),0)</f>
        <v>0</v>
      </c>
      <c r="M3289">
        <f>ROUNDUP(IF(B3289&gt;$D$5,0,($D$5-B3289+1)/365),0)</f>
        <v>1</v>
      </c>
      <c r="N3289" s="28">
        <f>IF(OR(L3289=1,M3289=1),IF(B3289+364&lt;=$D$5,(B3289+364-$D$4+1)/365,IF(B3289&gt;$D$4,($D$5-B3289+1)/365,$D$6/365)),0)</f>
        <v>0.13818711948250931</v>
      </c>
      <c r="O3289" s="28">
        <f>'Data &amp; Parameter'!$E$16*'Data &amp; Parameter'!$E$17*('Data &amp; Parameter'!$E$18+'Data &amp; Parameter'!$E$19)*'Data &amp; Parameter'!$E$20*'Data &amp; Parameter'!$E$37*N3289</f>
        <v>0.48043576030388735</v>
      </c>
      <c r="P3289">
        <f>ROUNDUP(IF(D3289&gt;$D$4,0,($D$4-D3289+1)/365),0)</f>
        <v>0</v>
      </c>
      <c r="Q3289">
        <f>ROUNDUP(IF(D3289&gt;$D$5,0,($D$5-D3289+1)/365),0)</f>
        <v>1</v>
      </c>
      <c r="R3289" s="28">
        <f>IF(OR(P3289=1,Q3289=1),IF(D3289+364&lt;=$D$5,(D3289+364-$D$4+1)/365,IF(D3289&gt;$D$4,($D$5-D3289+1)/365,$D$6/365)),0)</f>
        <v>0.13818575596143429</v>
      </c>
      <c r="S3289" s="28">
        <f>'Data &amp; Parameter'!$E$16*'Data &amp; Parameter'!$E$17*('Data &amp; Parameter'!$E$18+'Data &amp; Parameter'!$E$19)*'Data &amp; Parameter'!$E$20*'Data &amp; Parameter'!$E$37*R3289</f>
        <v>0.48043101974422581</v>
      </c>
      <c r="T3289" s="28">
        <f t="shared" si="51"/>
        <v>0.96086678004811321</v>
      </c>
    </row>
    <row r="3290" spans="1:20" ht="15.75" customHeight="1" x14ac:dyDescent="0.35">
      <c r="A3290">
        <v>3283</v>
      </c>
      <c r="B3290" s="76">
        <v>44251.562476851846</v>
      </c>
      <c r="C3290" s="1" t="s">
        <v>10409</v>
      </c>
      <c r="D3290" s="76">
        <v>44251.563530092593</v>
      </c>
      <c r="E3290" s="1" t="s">
        <v>10410</v>
      </c>
      <c r="F3290" s="1" t="s">
        <v>10411</v>
      </c>
      <c r="G3290" s="1" t="s">
        <v>123</v>
      </c>
      <c r="H3290" s="1" t="s">
        <v>124</v>
      </c>
      <c r="I3290" s="1" t="s">
        <v>125</v>
      </c>
      <c r="J3290" s="1" t="s">
        <v>9076</v>
      </c>
      <c r="K3290" s="1" t="s">
        <v>10412</v>
      </c>
      <c r="L3290">
        <f>ROUNDUP(IF(B3290&gt;$D$4,0,($D$4-B3290+1)/365),0)</f>
        <v>0</v>
      </c>
      <c r="M3290">
        <f>ROUNDUP(IF(B3290&gt;$D$5,0,($D$5-B3290+1)/365),0)</f>
        <v>1</v>
      </c>
      <c r="N3290" s="28">
        <f>IF(OR(L3290=1,M3290=1),IF(B3290+364&lt;=$D$5,(B3290+364-$D$4+1)/365,IF(B3290&gt;$D$4,($D$5-B3290+1)/365,$D$6/365)),0)</f>
        <v>0.13818499492644812</v>
      </c>
      <c r="O3290" s="28">
        <f>'Data &amp; Parameter'!$E$16*'Data &amp; Parameter'!$E$17*('Data &amp; Parameter'!$E$18+'Data &amp; Parameter'!$E$19)*'Data &amp; Parameter'!$E$20*'Data &amp; Parameter'!$E$37*N3290</f>
        <v>0.48042837385057402</v>
      </c>
      <c r="P3290">
        <f>ROUNDUP(IF(D3290&gt;$D$4,0,($D$4-D3290+1)/365),0)</f>
        <v>0</v>
      </c>
      <c r="Q3290">
        <f>ROUNDUP(IF(D3290&gt;$D$5,0,($D$5-D3290+1)/365),0)</f>
        <v>1</v>
      </c>
      <c r="R3290" s="28">
        <f>IF(OR(P3290=1,Q3290=1),IF(D3290+364&lt;=$D$5,(D3290+364-$D$4+1)/365,IF(D3290&gt;$D$4,($D$5-D3290+1)/365,$D$6/365)),0)</f>
        <v>0.13818210933536088</v>
      </c>
      <c r="S3290" s="28">
        <f>'Data &amp; Parameter'!$E$16*'Data &amp; Parameter'!$E$17*('Data &amp; Parameter'!$E$18+'Data &amp; Parameter'!$E$19)*'Data &amp; Parameter'!$E$20*'Data &amp; Parameter'!$E$37*R3290</f>
        <v>0.48041834150347018</v>
      </c>
      <c r="T3290" s="28">
        <f t="shared" si="51"/>
        <v>0.9608467153540442</v>
      </c>
    </row>
    <row r="3291" spans="1:20" ht="15.75" customHeight="1" x14ac:dyDescent="0.35">
      <c r="A3291">
        <v>3284</v>
      </c>
      <c r="B3291" s="76">
        <v>44251.564317129625</v>
      </c>
      <c r="C3291" s="1" t="s">
        <v>10413</v>
      </c>
      <c r="D3291" s="76">
        <v>44251.565266203703</v>
      </c>
      <c r="E3291" s="1" t="s">
        <v>10414</v>
      </c>
      <c r="F3291" s="1" t="s">
        <v>10415</v>
      </c>
      <c r="G3291" s="1" t="s">
        <v>123</v>
      </c>
      <c r="H3291" s="1" t="s">
        <v>124</v>
      </c>
      <c r="I3291" s="1" t="s">
        <v>125</v>
      </c>
      <c r="J3291" s="1" t="s">
        <v>9830</v>
      </c>
      <c r="K3291" s="1" t="s">
        <v>9831</v>
      </c>
      <c r="L3291">
        <f>ROUNDUP(IF(B3291&gt;$D$4,0,($D$4-B3291+1)/365),0)</f>
        <v>0</v>
      </c>
      <c r="M3291">
        <f>ROUNDUP(IF(B3291&gt;$D$5,0,($D$5-B3291+1)/365),0)</f>
        <v>1</v>
      </c>
      <c r="N3291" s="28">
        <f>IF(OR(L3291=1,M3291=1),IF(B3291+364&lt;=$D$5,(B3291+364-$D$4+1)/365,IF(B3291&gt;$D$4,($D$5-B3291+1)/365,$D$6/365)),0)</f>
        <v>0.13817995306952022</v>
      </c>
      <c r="O3291" s="28">
        <f>'Data &amp; Parameter'!$E$16*'Data &amp; Parameter'!$E$17*('Data &amp; Parameter'!$E$18+'Data &amp; Parameter'!$E$19)*'Data &amp; Parameter'!$E$20*'Data &amp; Parameter'!$E$37*N3291</f>
        <v>0.48041084480462842</v>
      </c>
      <c r="P3291">
        <f>ROUNDUP(IF(D3291&gt;$D$4,0,($D$4-D3291+1)/365),0)</f>
        <v>0</v>
      </c>
      <c r="Q3291">
        <f>ROUNDUP(IF(D3291&gt;$D$5,0,($D$5-D3291+1)/365),0)</f>
        <v>1</v>
      </c>
      <c r="R3291" s="28">
        <f>IF(OR(P3291=1,Q3291=1),IF(D3291+364&lt;=$D$5,(D3291+364-$D$4+1)/365,IF(D3291&gt;$D$4,($D$5-D3291+1)/365,$D$6/365)),0)</f>
        <v>0.13817735286656774</v>
      </c>
      <c r="S3291" s="28">
        <f>'Data &amp; Parameter'!$E$16*'Data &amp; Parameter'!$E$17*('Data &amp; Parameter'!$E$18+'Data &amp; Parameter'!$E$19)*'Data &amp; Parameter'!$E$20*'Data &amp; Parameter'!$E$37*R3291</f>
        <v>0.480401804667696</v>
      </c>
      <c r="T3291" s="28">
        <f t="shared" si="51"/>
        <v>0.96081264947232436</v>
      </c>
    </row>
    <row r="3292" spans="1:20" ht="15.75" customHeight="1" x14ac:dyDescent="0.35">
      <c r="A3292">
        <v>3285</v>
      </c>
      <c r="B3292" s="76">
        <v>44251.566250000003</v>
      </c>
      <c r="C3292" s="1" t="s">
        <v>10416</v>
      </c>
      <c r="D3292" s="76">
        <v>44251.567048611112</v>
      </c>
      <c r="E3292" s="1" t="s">
        <v>10417</v>
      </c>
      <c r="F3292" s="1" t="s">
        <v>10418</v>
      </c>
      <c r="G3292" s="1" t="s">
        <v>123</v>
      </c>
      <c r="H3292" s="1" t="s">
        <v>124</v>
      </c>
      <c r="I3292" s="1" t="s">
        <v>125</v>
      </c>
      <c r="J3292" s="1" t="s">
        <v>9077</v>
      </c>
      <c r="K3292" s="1" t="s">
        <v>10419</v>
      </c>
      <c r="L3292">
        <f>ROUNDUP(IF(B3292&gt;$D$4,0,($D$4-B3292+1)/365),0)</f>
        <v>0</v>
      </c>
      <c r="M3292">
        <f>ROUNDUP(IF(B3292&gt;$D$5,0,($D$5-B3292+1)/365),0)</f>
        <v>1</v>
      </c>
      <c r="N3292" s="28">
        <f>IF(OR(L3292=1,M3292=1),IF(B3292+364&lt;=$D$5,(B3292+364-$D$4+1)/365,IF(B3292&gt;$D$4,($D$5-B3292+1)/365,$D$6/365)),0)</f>
        <v>0.13817465753423699</v>
      </c>
      <c r="O3292" s="28">
        <f>'Data &amp; Parameter'!$E$16*'Data &amp; Parameter'!$E$17*('Data &amp; Parameter'!$E$18+'Data &amp; Parameter'!$E$19)*'Data &amp; Parameter'!$E$20*'Data &amp; Parameter'!$E$37*N3292</f>
        <v>0.48039243379403973</v>
      </c>
      <c r="P3292">
        <f>ROUNDUP(IF(D3292&gt;$D$4,0,($D$4-D3292+1)/365),0)</f>
        <v>0</v>
      </c>
      <c r="Q3292">
        <f>ROUNDUP(IF(D3292&gt;$D$5,0,($D$5-D3292+1)/365),0)</f>
        <v>1</v>
      </c>
      <c r="R3292" s="28">
        <f>IF(OR(P3292=1,Q3292=1),IF(D3292+364&lt;=$D$5,(D3292+364-$D$4+1)/365,IF(D3292&gt;$D$4,($D$5-D3292+1)/365,$D$6/365)),0)</f>
        <v>0.13817246955859694</v>
      </c>
      <c r="S3292" s="28">
        <f>'Data &amp; Parameter'!$E$16*'Data &amp; Parameter'!$E$17*('Data &amp; Parameter'!$E$18+'Data &amp; Parameter'!$E$19)*'Data &amp; Parameter'!$E$20*'Data &amp; Parameter'!$E$37*R3292</f>
        <v>0.48038482684960021</v>
      </c>
      <c r="T3292" s="28">
        <f t="shared" si="51"/>
        <v>0.96077726064364</v>
      </c>
    </row>
    <row r="3293" spans="1:20" ht="15.75" customHeight="1" x14ac:dyDescent="0.35">
      <c r="A3293">
        <v>3286</v>
      </c>
      <c r="B3293" s="76">
        <v>44251.566759259258</v>
      </c>
      <c r="C3293" s="1" t="s">
        <v>10420</v>
      </c>
      <c r="D3293" s="76">
        <v>44251.571226851855</v>
      </c>
      <c r="E3293" s="1" t="s">
        <v>10421</v>
      </c>
      <c r="F3293" s="1" t="s">
        <v>10422</v>
      </c>
      <c r="G3293" s="1" t="s">
        <v>123</v>
      </c>
      <c r="H3293" s="1" t="s">
        <v>124</v>
      </c>
      <c r="I3293" s="1" t="s">
        <v>125</v>
      </c>
      <c r="J3293" s="1" t="s">
        <v>10085</v>
      </c>
      <c r="K3293" s="1" t="s">
        <v>10085</v>
      </c>
      <c r="L3293">
        <f>ROUNDUP(IF(B3293&gt;$D$4,0,($D$4-B3293+1)/365),0)</f>
        <v>0</v>
      </c>
      <c r="M3293">
        <f>ROUNDUP(IF(B3293&gt;$D$5,0,($D$5-B3293+1)/365),0)</f>
        <v>1</v>
      </c>
      <c r="N3293" s="28">
        <f>IF(OR(L3293=1,M3293=1),IF(B3293+364&lt;=$D$5,(B3293+364-$D$4+1)/365,IF(B3293&gt;$D$4,($D$5-B3293+1)/365,$D$6/365)),0)</f>
        <v>0.13817326230340246</v>
      </c>
      <c r="O3293" s="28">
        <f>'Data &amp; Parameter'!$E$16*'Data &amp; Parameter'!$E$17*('Data &amp; Parameter'!$E$18+'Data &amp; Parameter'!$E$19)*'Data &amp; Parameter'!$E$20*'Data &amp; Parameter'!$E$37*N3293</f>
        <v>0.48038758298891909</v>
      </c>
      <c r="P3293">
        <f>ROUNDUP(IF(D3293&gt;$D$4,0,($D$4-D3293+1)/365),0)</f>
        <v>0</v>
      </c>
      <c r="Q3293">
        <f>ROUNDUP(IF(D3293&gt;$D$5,0,($D$5-D3293+1)/365),0)</f>
        <v>1</v>
      </c>
      <c r="R3293" s="28">
        <f>IF(OR(P3293=1,Q3293=1),IF(D3293+364&lt;=$D$5,(D3293+364-$D$4+1)/365,IF(D3293&gt;$D$4,($D$5-D3293+1)/365,$D$6/365)),0)</f>
        <v>0.13816102232368604</v>
      </c>
      <c r="S3293" s="28">
        <f>'Data &amp; Parameter'!$E$16*'Data &amp; Parameter'!$E$17*('Data &amp; Parameter'!$E$18+'Data &amp; Parameter'!$E$19)*'Data &amp; Parameter'!$E$20*'Data &amp; Parameter'!$E$37*R3293</f>
        <v>0.48034502819811675</v>
      </c>
      <c r="T3293" s="28">
        <f t="shared" si="51"/>
        <v>0.96073261118703579</v>
      </c>
    </row>
    <row r="3294" spans="1:20" ht="15.75" customHeight="1" x14ac:dyDescent="0.35">
      <c r="A3294">
        <v>3287</v>
      </c>
      <c r="B3294" s="76">
        <v>44251.567905092597</v>
      </c>
      <c r="C3294" s="1" t="s">
        <v>10423</v>
      </c>
      <c r="D3294" s="76">
        <v>44251.569710648153</v>
      </c>
      <c r="E3294" s="1" t="s">
        <v>10424</v>
      </c>
      <c r="F3294" s="1" t="s">
        <v>10425</v>
      </c>
      <c r="G3294" s="1" t="s">
        <v>123</v>
      </c>
      <c r="H3294" s="1" t="s">
        <v>124</v>
      </c>
      <c r="I3294" s="1" t="s">
        <v>125</v>
      </c>
      <c r="J3294" s="1" t="s">
        <v>9830</v>
      </c>
      <c r="K3294" s="1" t="s">
        <v>9831</v>
      </c>
      <c r="L3294">
        <f>ROUNDUP(IF(B3294&gt;$D$4,0,($D$4-B3294+1)/365),0)</f>
        <v>0</v>
      </c>
      <c r="M3294">
        <f>ROUNDUP(IF(B3294&gt;$D$5,0,($D$5-B3294+1)/365),0)</f>
        <v>1</v>
      </c>
      <c r="N3294" s="28">
        <f>IF(OR(L3294=1,M3294=1),IF(B3294+364&lt;=$D$5,(B3294+364-$D$4+1)/365,IF(B3294&gt;$D$4,($D$5-B3294+1)/365,$D$6/365)),0)</f>
        <v>0.13817012303397985</v>
      </c>
      <c r="O3294" s="28">
        <f>'Data &amp; Parameter'!$E$16*'Data &amp; Parameter'!$E$17*('Data &amp; Parameter'!$E$18+'Data &amp; Parameter'!$E$19)*'Data &amp; Parameter'!$E$20*'Data &amp; Parameter'!$E$37*N3294</f>
        <v>0.4803766686772416</v>
      </c>
      <c r="P3294">
        <f>ROUNDUP(IF(D3294&gt;$D$4,0,($D$4-D3294+1)/365),0)</f>
        <v>0</v>
      </c>
      <c r="Q3294">
        <f>ROUNDUP(IF(D3294&gt;$D$5,0,($D$5-D3294+1)/365),0)</f>
        <v>1</v>
      </c>
      <c r="R3294" s="28">
        <f>IF(OR(P3294=1,Q3294=1),IF(D3294+364&lt;=$D$5,(D3294+364-$D$4+1)/365,IF(D3294&gt;$D$4,($D$5-D3294+1)/365,$D$6/365)),0)</f>
        <v>0.13816517630643019</v>
      </c>
      <c r="S3294" s="28">
        <f>'Data &amp; Parameter'!$E$16*'Data &amp; Parameter'!$E$17*('Data &amp; Parameter'!$E$18+'Data &amp; Parameter'!$E$19)*'Data &amp; Parameter'!$E$20*'Data &amp; Parameter'!$E$37*R3294</f>
        <v>0.48035947036801974</v>
      </c>
      <c r="T3294" s="28">
        <f t="shared" si="51"/>
        <v>0.96073613904526134</v>
      </c>
    </row>
    <row r="3295" spans="1:20" ht="15.75" customHeight="1" x14ac:dyDescent="0.35">
      <c r="A3295">
        <v>3288</v>
      </c>
      <c r="B3295" s="76">
        <v>44251.569895833338</v>
      </c>
      <c r="C3295" s="1" t="s">
        <v>10426</v>
      </c>
      <c r="D3295" s="76">
        <v>44251.570486111115</v>
      </c>
      <c r="E3295" s="1" t="s">
        <v>10427</v>
      </c>
      <c r="F3295" s="1" t="s">
        <v>10428</v>
      </c>
      <c r="G3295" s="1" t="s">
        <v>123</v>
      </c>
      <c r="H3295" s="1" t="s">
        <v>124</v>
      </c>
      <c r="I3295" s="1" t="s">
        <v>125</v>
      </c>
      <c r="J3295" s="1" t="s">
        <v>10429</v>
      </c>
      <c r="K3295" s="1" t="s">
        <v>10430</v>
      </c>
      <c r="L3295">
        <f>ROUNDUP(IF(B3295&gt;$D$4,0,($D$4-B3295+1)/365),0)</f>
        <v>0</v>
      </c>
      <c r="M3295">
        <f>ROUNDUP(IF(B3295&gt;$D$5,0,($D$5-B3295+1)/365),0)</f>
        <v>1</v>
      </c>
      <c r="N3295" s="28">
        <f>IF(OR(L3295=1,M3295=1),IF(B3295+364&lt;=$D$5,(B3295+364-$D$4+1)/365,IF(B3295&gt;$D$4,($D$5-B3295+1)/365,$D$6/365)),0)</f>
        <v>0.13816466894975946</v>
      </c>
      <c r="O3295" s="28">
        <f>'Data &amp; Parameter'!$E$16*'Data &amp; Parameter'!$E$17*('Data &amp; Parameter'!$E$18+'Data &amp; Parameter'!$E$19)*'Data &amp; Parameter'!$E$20*'Data &amp; Parameter'!$E$37*N3295</f>
        <v>0.48035770643887232</v>
      </c>
      <c r="P3295">
        <f>ROUNDUP(IF(D3295&gt;$D$4,0,($D$4-D3295+1)/365),0)</f>
        <v>0</v>
      </c>
      <c r="Q3295">
        <f>ROUNDUP(IF(D3295&gt;$D$5,0,($D$5-D3295+1)/365),0)</f>
        <v>1</v>
      </c>
      <c r="R3295" s="28">
        <f>IF(OR(P3295=1,Q3295=1),IF(D3295+364&lt;=$D$5,(D3295+364-$D$4+1)/365,IF(D3295&gt;$D$4,($D$5-D3295+1)/365,$D$6/365)),0)</f>
        <v>0.138163051750369</v>
      </c>
      <c r="S3295" s="28">
        <f>'Data &amp; Parameter'!$E$16*'Data &amp; Parameter'!$E$17*('Data &amp; Parameter'!$E$18+'Data &amp; Parameter'!$E$19)*'Data &amp; Parameter'!$E$20*'Data &amp; Parameter'!$E$37*R3295</f>
        <v>0.48035208391470635</v>
      </c>
      <c r="T3295" s="28">
        <f t="shared" si="51"/>
        <v>0.96070979035357862</v>
      </c>
    </row>
    <row r="3296" spans="1:20" ht="15.75" customHeight="1" x14ac:dyDescent="0.35">
      <c r="A3296">
        <v>3289</v>
      </c>
      <c r="B3296" s="76">
        <v>44251.570428240739</v>
      </c>
      <c r="C3296" s="1" t="s">
        <v>10431</v>
      </c>
      <c r="D3296" s="76">
        <v>44251.570983796293</v>
      </c>
      <c r="E3296" s="1" t="s">
        <v>10432</v>
      </c>
      <c r="F3296" s="1" t="s">
        <v>10433</v>
      </c>
      <c r="G3296" s="1" t="s">
        <v>123</v>
      </c>
      <c r="H3296" s="1" t="s">
        <v>124</v>
      </c>
      <c r="I3296" s="1" t="s">
        <v>125</v>
      </c>
      <c r="J3296" s="1" t="s">
        <v>9077</v>
      </c>
      <c r="K3296" s="1" t="s">
        <v>10434</v>
      </c>
      <c r="L3296">
        <f>ROUNDUP(IF(B3296&gt;$D$4,0,($D$4-B3296+1)/365),0)</f>
        <v>0</v>
      </c>
      <c r="M3296">
        <f>ROUNDUP(IF(B3296&gt;$D$5,0,($D$5-B3296+1)/365),0)</f>
        <v>1</v>
      </c>
      <c r="N3296" s="28">
        <f>IF(OR(L3296=1,M3296=1),IF(B3296+364&lt;=$D$5,(B3296+364-$D$4+1)/365,IF(B3296&gt;$D$4,($D$5-B3296+1)/365,$D$6/365)),0)</f>
        <v>0.13816321029934606</v>
      </c>
      <c r="O3296" s="28">
        <f>'Data &amp; Parameter'!$E$16*'Data &amp; Parameter'!$E$17*('Data &amp; Parameter'!$E$18+'Data &amp; Parameter'!$E$19)*'Data &amp; Parameter'!$E$20*'Data &amp; Parameter'!$E$37*N3296</f>
        <v>0.48035263514262561</v>
      </c>
      <c r="P3296">
        <f>ROUNDUP(IF(D3296&gt;$D$4,0,($D$4-D3296+1)/365),0)</f>
        <v>0</v>
      </c>
      <c r="Q3296">
        <f>ROUNDUP(IF(D3296&gt;$D$5,0,($D$5-D3296+1)/365),0)</f>
        <v>1</v>
      </c>
      <c r="R3296" s="28">
        <f>IF(OR(P3296=1,Q3296=1),IF(D3296+364&lt;=$D$5,(D3296+364-$D$4+1)/365,IF(D3296&gt;$D$4,($D$5-D3296+1)/365,$D$6/365)),0)</f>
        <v>0.13816168822933383</v>
      </c>
      <c r="S3296" s="28">
        <f>'Data &amp; Parameter'!$E$16*'Data &amp; Parameter'!$E$17*('Data &amp; Parameter'!$E$18+'Data &amp; Parameter'!$E$19)*'Data &amp; Parameter'!$E$20*'Data &amp; Parameter'!$E$37*R3296</f>
        <v>0.48034734335518336</v>
      </c>
      <c r="T3296" s="28">
        <f t="shared" si="51"/>
        <v>0.96069997849780897</v>
      </c>
    </row>
    <row r="3297" spans="1:20" ht="15.75" customHeight="1" x14ac:dyDescent="0.35">
      <c r="A3297">
        <v>3290</v>
      </c>
      <c r="B3297" s="76">
        <v>44251.570868055554</v>
      </c>
      <c r="C3297" s="1" t="s">
        <v>10435</v>
      </c>
      <c r="D3297" s="76">
        <v>44251.572754629626</v>
      </c>
      <c r="E3297" s="1" t="s">
        <v>10436</v>
      </c>
      <c r="F3297" s="1" t="s">
        <v>10437</v>
      </c>
      <c r="G3297" s="1" t="s">
        <v>123</v>
      </c>
      <c r="H3297" s="1" t="s">
        <v>124</v>
      </c>
      <c r="I3297" s="1" t="s">
        <v>125</v>
      </c>
      <c r="J3297" s="1" t="s">
        <v>9077</v>
      </c>
      <c r="K3297" s="1" t="s">
        <v>10188</v>
      </c>
      <c r="L3297">
        <f>ROUNDUP(IF(B3297&gt;$D$4,0,($D$4-B3297+1)/365),0)</f>
        <v>0</v>
      </c>
      <c r="M3297">
        <f>ROUNDUP(IF(B3297&gt;$D$5,0,($D$5-B3297+1)/365),0)</f>
        <v>1</v>
      </c>
      <c r="N3297" s="28">
        <f>IF(OR(L3297=1,M3297=1),IF(B3297+364&lt;=$D$5,(B3297+364-$D$4+1)/365,IF(B3297&gt;$D$4,($D$5-B3297+1)/365,$D$6/365)),0)</f>
        <v>0.13816200532724807</v>
      </c>
      <c r="O3297" s="28">
        <f>'Data &amp; Parameter'!$E$16*'Data &amp; Parameter'!$E$17*('Data &amp; Parameter'!$E$18+'Data &amp; Parameter'!$E$19)*'Data &amp; Parameter'!$E$20*'Data &amp; Parameter'!$E$37*N3297</f>
        <v>0.48034844581088321</v>
      </c>
      <c r="P3297">
        <f>ROUNDUP(IF(D3297&gt;$D$4,0,($D$4-D3297+1)/365),0)</f>
        <v>0</v>
      </c>
      <c r="Q3297">
        <f>ROUNDUP(IF(D3297&gt;$D$5,0,($D$5-D3297+1)/365),0)</f>
        <v>1</v>
      </c>
      <c r="R3297" s="28">
        <f>IF(OR(P3297=1,Q3297=1),IF(D3297+364&lt;=$D$5,(D3297+364-$D$4+1)/365,IF(D3297&gt;$D$4,($D$5-D3297+1)/365,$D$6/365)),0)</f>
        <v>0.13815683663116246</v>
      </c>
      <c r="S3297" s="28">
        <f>'Data &amp; Parameter'!$E$16*'Data &amp; Parameter'!$E$17*('Data &amp; Parameter'!$E$18+'Data &amp; Parameter'!$E$19)*'Data &amp; Parameter'!$E$20*'Data &amp; Parameter'!$E$37*R3297</f>
        <v>0.48033047578268545</v>
      </c>
      <c r="T3297" s="28">
        <f t="shared" si="51"/>
        <v>0.96067892159356871</v>
      </c>
    </row>
    <row r="3298" spans="1:20" ht="15.75" customHeight="1" x14ac:dyDescent="0.35">
      <c r="A3298">
        <v>3291</v>
      </c>
      <c r="B3298" s="76">
        <v>44251.571550925924</v>
      </c>
      <c r="C3298" s="1" t="s">
        <v>10438</v>
      </c>
      <c r="D3298" s="76">
        <v>44251.57230324074</v>
      </c>
      <c r="E3298" s="1" t="s">
        <v>10439</v>
      </c>
      <c r="F3298" s="1" t="s">
        <v>10440</v>
      </c>
      <c r="G3298" s="1" t="s">
        <v>123</v>
      </c>
      <c r="H3298" s="1" t="s">
        <v>124</v>
      </c>
      <c r="I3298" s="1" t="s">
        <v>125</v>
      </c>
      <c r="J3298" s="1" t="s">
        <v>9830</v>
      </c>
      <c r="K3298" s="1" t="s">
        <v>9831</v>
      </c>
      <c r="L3298">
        <f>ROUNDUP(IF(B3298&gt;$D$4,0,($D$4-B3298+1)/365),0)</f>
        <v>0</v>
      </c>
      <c r="M3298">
        <f>ROUNDUP(IF(B3298&gt;$D$5,0,($D$5-B3298+1)/365),0)</f>
        <v>1</v>
      </c>
      <c r="N3298" s="28">
        <f>IF(OR(L3298=1,M3298=1),IF(B3298+364&lt;=$D$5,(B3298+364-$D$4+1)/365,IF(B3298&gt;$D$4,($D$5-B3298+1)/365,$D$6/365)),0)</f>
        <v>0.13816013444952224</v>
      </c>
      <c r="O3298" s="28">
        <f>'Data &amp; Parameter'!$E$16*'Data &amp; Parameter'!$E$17*('Data &amp; Parameter'!$E$18+'Data &amp; Parameter'!$E$19)*'Data &amp; Parameter'!$E$20*'Data &amp; Parameter'!$E$37*N3298</f>
        <v>0.48034194132214353</v>
      </c>
      <c r="P3298">
        <f>ROUNDUP(IF(D3298&gt;$D$4,0,($D$4-D3298+1)/365),0)</f>
        <v>0</v>
      </c>
      <c r="Q3298">
        <f>ROUNDUP(IF(D3298&gt;$D$5,0,($D$5-D3298+1)/365),0)</f>
        <v>1</v>
      </c>
      <c r="R3298" s="28">
        <f>IF(OR(P3298=1,Q3298=1),IF(D3298+364&lt;=$D$5,(D3298+364-$D$4+1)/365,IF(D3298&gt;$D$4,($D$5-D3298+1)/365,$D$6/365)),0)</f>
        <v>0.13815807331303989</v>
      </c>
      <c r="S3298" s="28">
        <f>'Data &amp; Parameter'!$E$16*'Data &amp; Parameter'!$E$17*('Data &amp; Parameter'!$E$18+'Data &amp; Parameter'!$E$19)*'Data &amp; Parameter'!$E$20*'Data &amp; Parameter'!$E$37*R3298</f>
        <v>0.48033477535995617</v>
      </c>
      <c r="T3298" s="28">
        <f t="shared" si="51"/>
        <v>0.96067671668209975</v>
      </c>
    </row>
    <row r="3299" spans="1:20" ht="15.75" customHeight="1" x14ac:dyDescent="0.35">
      <c r="A3299">
        <v>3292</v>
      </c>
      <c r="B3299" s="76">
        <v>44251.573564814811</v>
      </c>
      <c r="C3299" s="1" t="s">
        <v>10441</v>
      </c>
      <c r="D3299" s="76">
        <v>44251.575416666667</v>
      </c>
      <c r="E3299" s="1" t="s">
        <v>10442</v>
      </c>
      <c r="F3299" s="1" t="s">
        <v>10443</v>
      </c>
      <c r="G3299" s="1" t="s">
        <v>123</v>
      </c>
      <c r="H3299" s="1" t="s">
        <v>124</v>
      </c>
      <c r="I3299" s="1" t="s">
        <v>125</v>
      </c>
      <c r="J3299" s="1" t="s">
        <v>9077</v>
      </c>
      <c r="K3299" s="1" t="s">
        <v>10434</v>
      </c>
      <c r="L3299">
        <f>ROUNDUP(IF(B3299&gt;$D$4,0,($D$4-B3299+1)/365),0)</f>
        <v>0</v>
      </c>
      <c r="M3299">
        <f>ROUNDUP(IF(B3299&gt;$D$5,0,($D$5-B3299+1)/365),0)</f>
        <v>1</v>
      </c>
      <c r="N3299" s="28">
        <f>IF(OR(L3299=1,M3299=1),IF(B3299+364&lt;=$D$5,(B3299+364-$D$4+1)/365,IF(B3299&gt;$D$4,($D$5-B3299+1)/365,$D$6/365)),0)</f>
        <v>0.13815461694572301</v>
      </c>
      <c r="O3299" s="28">
        <f>'Data &amp; Parameter'!$E$16*'Data &amp; Parameter'!$E$17*('Data &amp; Parameter'!$E$18+'Data &amp; Parameter'!$E$19)*'Data &amp; Parameter'!$E$20*'Data &amp; Parameter'!$E$37*N3299</f>
        <v>0.48032275859264822</v>
      </c>
      <c r="P3299">
        <f>ROUNDUP(IF(D3299&gt;$D$4,0,($D$4-D3299+1)/365),0)</f>
        <v>0</v>
      </c>
      <c r="Q3299">
        <f>ROUNDUP(IF(D3299&gt;$D$5,0,($D$5-D3299+1)/365),0)</f>
        <v>1</v>
      </c>
      <c r="R3299" s="28">
        <f>IF(OR(P3299=1,Q3299=1),IF(D3299+364&lt;=$D$5,(D3299+364-$D$4+1)/365,IF(D3299&gt;$D$4,($D$5-D3299+1)/365,$D$6/365)),0)</f>
        <v>0.13814954337899571</v>
      </c>
      <c r="S3299" s="28">
        <f>'Data &amp; Parameter'!$E$16*'Data &amp; Parameter'!$E$17*('Data &amp; Parameter'!$E$18+'Data &amp; Parameter'!$E$19)*'Data &amp; Parameter'!$E$20*'Data &amp; Parameter'!$E$37*R3299</f>
        <v>0.48030511930110492</v>
      </c>
      <c r="T3299" s="28">
        <f t="shared" si="51"/>
        <v>0.96062787789375315</v>
      </c>
    </row>
    <row r="3300" spans="1:20" ht="15.75" customHeight="1" x14ac:dyDescent="0.35">
      <c r="A3300">
        <v>3293</v>
      </c>
      <c r="B3300" s="76">
        <v>44251.573738425926</v>
      </c>
      <c r="C3300" s="1" t="s">
        <v>10444</v>
      </c>
      <c r="D3300" s="76">
        <v>44251.575138888889</v>
      </c>
      <c r="E3300" s="1" t="s">
        <v>10445</v>
      </c>
      <c r="F3300" s="1" t="s">
        <v>10446</v>
      </c>
      <c r="G3300" s="1" t="s">
        <v>123</v>
      </c>
      <c r="H3300" s="1" t="s">
        <v>124</v>
      </c>
      <c r="I3300" s="1" t="s">
        <v>125</v>
      </c>
      <c r="J3300" s="1" t="s">
        <v>10085</v>
      </c>
      <c r="K3300" s="1" t="s">
        <v>10085</v>
      </c>
      <c r="L3300">
        <f>ROUNDUP(IF(B3300&gt;$D$4,0,($D$4-B3300+1)/365),0)</f>
        <v>0</v>
      </c>
      <c r="M3300">
        <f>ROUNDUP(IF(B3300&gt;$D$5,0,($D$5-B3300+1)/365),0)</f>
        <v>1</v>
      </c>
      <c r="N3300" s="28">
        <f>IF(OR(L3300=1,M3300=1),IF(B3300+364&lt;=$D$5,(B3300+364-$D$4+1)/365,IF(B3300&gt;$D$4,($D$5-B3300+1)/365,$D$6/365)),0)</f>
        <v>0.13815414129883172</v>
      </c>
      <c r="O3300" s="28">
        <f>'Data &amp; Parameter'!$E$16*'Data &amp; Parameter'!$E$17*('Data &amp; Parameter'!$E$18+'Data &amp; Parameter'!$E$19)*'Data &amp; Parameter'!$E$20*'Data &amp; Parameter'!$E$37*N3300</f>
        <v>0.48032110490902918</v>
      </c>
      <c r="P3300">
        <f>ROUNDUP(IF(D3300&gt;$D$4,0,($D$4-D3300+1)/365),0)</f>
        <v>0</v>
      </c>
      <c r="Q3300">
        <f>ROUNDUP(IF(D3300&gt;$D$5,0,($D$5-D3300+1)/365),0)</f>
        <v>1</v>
      </c>
      <c r="R3300" s="28">
        <f>IF(OR(P3300=1,Q3300=1),IF(D3300+364&lt;=$D$5,(D3300+364-$D$4+1)/365,IF(D3300&gt;$D$4,($D$5-D3300+1)/365,$D$6/365)),0)</f>
        <v>0.13815030441400181</v>
      </c>
      <c r="S3300" s="28">
        <f>'Data &amp; Parameter'!$E$16*'Data &amp; Parameter'!$E$17*('Data &amp; Parameter'!$E$18+'Data &amp; Parameter'!$E$19)*'Data &amp; Parameter'!$E$20*'Data &amp; Parameter'!$E$37*R3300</f>
        <v>0.48030776519482599</v>
      </c>
      <c r="T3300" s="28">
        <f t="shared" si="51"/>
        <v>0.96062887010385523</v>
      </c>
    </row>
    <row r="3301" spans="1:20" ht="15.75" customHeight="1" x14ac:dyDescent="0.35">
      <c r="A3301">
        <v>3294</v>
      </c>
      <c r="B3301" s="76">
        <v>44251.574340277773</v>
      </c>
      <c r="C3301" s="1" t="s">
        <v>10447</v>
      </c>
      <c r="D3301" s="76">
        <v>44251.575428240743</v>
      </c>
      <c r="E3301" s="1" t="s">
        <v>10448</v>
      </c>
      <c r="F3301" s="1" t="s">
        <v>10449</v>
      </c>
      <c r="G3301" s="1" t="s">
        <v>123</v>
      </c>
      <c r="H3301" s="1" t="s">
        <v>124</v>
      </c>
      <c r="I3301" s="1" t="s">
        <v>125</v>
      </c>
      <c r="J3301" s="1" t="s">
        <v>9830</v>
      </c>
      <c r="K3301" s="1" t="s">
        <v>9831</v>
      </c>
      <c r="L3301">
        <f>ROUNDUP(IF(B3301&gt;$D$4,0,($D$4-B3301+1)/365),0)</f>
        <v>0</v>
      </c>
      <c r="M3301">
        <f>ROUNDUP(IF(B3301&gt;$D$5,0,($D$5-B3301+1)/365),0)</f>
        <v>1</v>
      </c>
      <c r="N3301" s="28">
        <f>IF(OR(L3301=1,M3301=1),IF(B3301+364&lt;=$D$5,(B3301+364-$D$4+1)/365,IF(B3301&gt;$D$4,($D$5-B3301+1)/365,$D$6/365)),0)</f>
        <v>0.13815249238966179</v>
      </c>
      <c r="O3301" s="28">
        <f>'Data &amp; Parameter'!$E$16*'Data &amp; Parameter'!$E$17*('Data &amp; Parameter'!$E$18+'Data &amp; Parameter'!$E$19)*'Data &amp; Parameter'!$E$20*'Data &amp; Parameter'!$E$37*N3301</f>
        <v>0.48031537213933478</v>
      </c>
      <c r="P3301">
        <f>ROUNDUP(IF(D3301&gt;$D$4,0,($D$4-D3301+1)/365),0)</f>
        <v>0</v>
      </c>
      <c r="Q3301">
        <f>ROUNDUP(IF(D3301&gt;$D$5,0,($D$5-D3301+1)/365),0)</f>
        <v>1</v>
      </c>
      <c r="R3301" s="28">
        <f>IF(OR(P3301=1,Q3301=1),IF(D3301+364&lt;=$D$5,(D3301+364-$D$4+1)/365,IF(D3301&gt;$D$4,($D$5-D3301+1)/365,$D$6/365)),0)</f>
        <v>0.13814951166919631</v>
      </c>
      <c r="S3301" s="28">
        <f>'Data &amp; Parameter'!$E$16*'Data &amp; Parameter'!$E$17*('Data &amp; Parameter'!$E$18+'Data &amp; Parameter'!$E$19)*'Data &amp; Parameter'!$E$20*'Data &amp; Parameter'!$E$37*R3301</f>
        <v>0.48030500905550721</v>
      </c>
      <c r="T3301" s="28">
        <f t="shared" si="51"/>
        <v>0.96062038119484194</v>
      </c>
    </row>
    <row r="3302" spans="1:20" ht="15.75" customHeight="1" x14ac:dyDescent="0.35">
      <c r="A3302">
        <v>3295</v>
      </c>
      <c r="B3302" s="76">
        <v>44251.574444444443</v>
      </c>
      <c r="C3302" s="1" t="s">
        <v>10450</v>
      </c>
      <c r="D3302" s="76">
        <v>44251.575173611112</v>
      </c>
      <c r="E3302" s="1" t="s">
        <v>10451</v>
      </c>
      <c r="F3302" s="1" t="s">
        <v>10452</v>
      </c>
      <c r="G3302" s="1" t="s">
        <v>123</v>
      </c>
      <c r="H3302" s="1" t="s">
        <v>124</v>
      </c>
      <c r="I3302" s="1" t="s">
        <v>125</v>
      </c>
      <c r="J3302" s="1" t="s">
        <v>9077</v>
      </c>
      <c r="K3302" s="1" t="s">
        <v>10430</v>
      </c>
      <c r="L3302">
        <f>ROUNDUP(IF(B3302&gt;$D$4,0,($D$4-B3302+1)/365),0)</f>
        <v>0</v>
      </c>
      <c r="M3302">
        <f>ROUNDUP(IF(B3302&gt;$D$5,0,($D$5-B3302+1)/365),0)</f>
        <v>1</v>
      </c>
      <c r="N3302" s="28">
        <f>IF(OR(L3302=1,M3302=1),IF(B3302+364&lt;=$D$5,(B3302+364-$D$4+1)/365,IF(B3302&gt;$D$4,($D$5-B3302+1)/365,$D$6/365)),0)</f>
        <v>0.13815220700152703</v>
      </c>
      <c r="O3302" s="28">
        <f>'Data &amp; Parameter'!$E$16*'Data &amp; Parameter'!$E$17*('Data &amp; Parameter'!$E$18+'Data &amp; Parameter'!$E$19)*'Data &amp; Parameter'!$E$20*'Data &amp; Parameter'!$E$37*N3302</f>
        <v>0.48031437992916337</v>
      </c>
      <c r="P3302">
        <f>ROUNDUP(IF(D3302&gt;$D$4,0,($D$4-D3302+1)/365),0)</f>
        <v>0</v>
      </c>
      <c r="Q3302">
        <f>ROUNDUP(IF(D3302&gt;$D$5,0,($D$5-D3302+1)/365),0)</f>
        <v>1</v>
      </c>
      <c r="R3302" s="28">
        <f>IF(OR(P3302=1,Q3302=1),IF(D3302+364&lt;=$D$5,(D3302+364-$D$4+1)/365,IF(D3302&gt;$D$4,($D$5-D3302+1)/365,$D$6/365)),0)</f>
        <v>0.13815020928462354</v>
      </c>
      <c r="S3302" s="28">
        <f>'Data &amp; Parameter'!$E$16*'Data &amp; Parameter'!$E$17*('Data &amp; Parameter'!$E$18+'Data &amp; Parameter'!$E$19)*'Data &amp; Parameter'!$E$20*'Data &amp; Parameter'!$E$37*R3302</f>
        <v>0.48030743445810214</v>
      </c>
      <c r="T3302" s="28">
        <f t="shared" si="51"/>
        <v>0.96062181438726557</v>
      </c>
    </row>
    <row r="3303" spans="1:20" ht="15.75" customHeight="1" x14ac:dyDescent="0.35">
      <c r="A3303">
        <v>3296</v>
      </c>
      <c r="B3303" s="76">
        <v>44251.577361111107</v>
      </c>
      <c r="C3303" s="1" t="s">
        <v>10453</v>
      </c>
      <c r="D3303" s="76">
        <v>44251.577893518523</v>
      </c>
      <c r="E3303" s="1" t="s">
        <v>10454</v>
      </c>
      <c r="F3303" s="1" t="s">
        <v>10455</v>
      </c>
      <c r="G3303" s="1" t="s">
        <v>123</v>
      </c>
      <c r="H3303" s="1" t="s">
        <v>124</v>
      </c>
      <c r="I3303" s="1" t="s">
        <v>125</v>
      </c>
      <c r="J3303" s="1" t="s">
        <v>9077</v>
      </c>
      <c r="K3303" s="1" t="s">
        <v>10434</v>
      </c>
      <c r="L3303">
        <f>ROUNDUP(IF(B3303&gt;$D$4,0,($D$4-B3303+1)/365),0)</f>
        <v>0</v>
      </c>
      <c r="M3303">
        <f>ROUNDUP(IF(B3303&gt;$D$5,0,($D$5-B3303+1)/365),0)</f>
        <v>1</v>
      </c>
      <c r="N3303" s="28">
        <f>IF(OR(L3303=1,M3303=1),IF(B3303+364&lt;=$D$5,(B3303+364-$D$4+1)/365,IF(B3303&gt;$D$4,($D$5-B3303+1)/365,$D$6/365)),0)</f>
        <v>0.13814421613395297</v>
      </c>
      <c r="O3303" s="28">
        <f>'Data &amp; Parameter'!$E$16*'Data &amp; Parameter'!$E$17*('Data &amp; Parameter'!$E$18+'Data &amp; Parameter'!$E$19)*'Data &amp; Parameter'!$E$20*'Data &amp; Parameter'!$E$37*N3303</f>
        <v>0.48028659804505719</v>
      </c>
      <c r="P3303">
        <f>ROUNDUP(IF(D3303&gt;$D$4,0,($D$4-D3303+1)/365),0)</f>
        <v>0</v>
      </c>
      <c r="Q3303">
        <f>ROUNDUP(IF(D3303&gt;$D$5,0,($D$5-D3303+1)/365),0)</f>
        <v>1</v>
      </c>
      <c r="R3303" s="28">
        <f>IF(OR(P3303=1,Q3303=1),IF(D3303+364&lt;=$D$5,(D3303+364-$D$4+1)/365,IF(D3303&gt;$D$4,($D$5-D3303+1)/365,$D$6/365)),0)</f>
        <v>0.13814275748349969</v>
      </c>
      <c r="S3303" s="28">
        <f>'Data &amp; Parameter'!$E$16*'Data &amp; Parameter'!$E$17*('Data &amp; Parameter'!$E$18+'Data &amp; Parameter'!$E$19)*'Data &amp; Parameter'!$E$20*'Data &amp; Parameter'!$E$37*R3303</f>
        <v>0.48028152674867181</v>
      </c>
      <c r="T3303" s="28">
        <f t="shared" si="51"/>
        <v>0.96056812479372899</v>
      </c>
    </row>
    <row r="3304" spans="1:20" ht="15.75" customHeight="1" x14ac:dyDescent="0.35">
      <c r="A3304">
        <v>3297</v>
      </c>
      <c r="B3304" s="76">
        <v>44251.577638888892</v>
      </c>
      <c r="C3304" s="1" t="s">
        <v>10456</v>
      </c>
      <c r="D3304" s="76">
        <v>44251.578344907408</v>
      </c>
      <c r="E3304" s="1" t="s">
        <v>10457</v>
      </c>
      <c r="F3304" s="1" t="s">
        <v>10458</v>
      </c>
      <c r="G3304" s="1" t="s">
        <v>123</v>
      </c>
      <c r="H3304" s="1" t="s">
        <v>124</v>
      </c>
      <c r="I3304" s="1" t="s">
        <v>125</v>
      </c>
      <c r="J3304" s="1" t="s">
        <v>9077</v>
      </c>
      <c r="K3304" s="1" t="s">
        <v>10188</v>
      </c>
      <c r="L3304">
        <f>ROUNDUP(IF(B3304&gt;$D$4,0,($D$4-B3304+1)/365),0)</f>
        <v>0</v>
      </c>
      <c r="M3304">
        <f>ROUNDUP(IF(B3304&gt;$D$5,0,($D$5-B3304+1)/365),0)</f>
        <v>1</v>
      </c>
      <c r="N3304" s="28">
        <f>IF(OR(L3304=1,M3304=1),IF(B3304+364&lt;=$D$5,(B3304+364-$D$4+1)/365,IF(B3304&gt;$D$4,($D$5-B3304+1)/365,$D$6/365)),0)</f>
        <v>0.13814345509892692</v>
      </c>
      <c r="O3304" s="28">
        <f>'Data &amp; Parameter'!$E$16*'Data &amp; Parameter'!$E$17*('Data &amp; Parameter'!$E$18+'Data &amp; Parameter'!$E$19)*'Data &amp; Parameter'!$E$20*'Data &amp; Parameter'!$E$37*N3304</f>
        <v>0.48028395215126674</v>
      </c>
      <c r="P3304">
        <f>ROUNDUP(IF(D3304&gt;$D$4,0,($D$4-D3304+1)/365),0)</f>
        <v>0</v>
      </c>
      <c r="Q3304">
        <f>ROUNDUP(IF(D3304&gt;$D$5,0,($D$5-D3304+1)/365),0)</f>
        <v>1</v>
      </c>
      <c r="R3304" s="28">
        <f>IF(OR(P3304=1,Q3304=1),IF(D3304+364&lt;=$D$5,(D3304+364-$D$4+1)/365,IF(D3304&gt;$D$4,($D$5-D3304+1)/365,$D$6/365)),0)</f>
        <v>0.13814152080162223</v>
      </c>
      <c r="S3304" s="28">
        <f>'Data &amp; Parameter'!$E$16*'Data &amp; Parameter'!$E$17*('Data &amp; Parameter'!$E$18+'Data &amp; Parameter'!$E$19)*'Data &amp; Parameter'!$E$20*'Data &amp; Parameter'!$E$37*R3304</f>
        <v>0.48027722717140098</v>
      </c>
      <c r="T3304" s="28">
        <f t="shared" si="51"/>
        <v>0.96056117932266771</v>
      </c>
    </row>
    <row r="3305" spans="1:20" ht="15.75" customHeight="1" x14ac:dyDescent="0.35">
      <c r="A3305">
        <v>3298</v>
      </c>
      <c r="B3305" s="76">
        <v>44251.578692129631</v>
      </c>
      <c r="C3305" s="1" t="s">
        <v>10459</v>
      </c>
      <c r="D3305" s="76">
        <v>44251.579664351855</v>
      </c>
      <c r="E3305" s="1" t="s">
        <v>10460</v>
      </c>
      <c r="F3305" s="1" t="s">
        <v>10461</v>
      </c>
      <c r="G3305" s="1" t="s">
        <v>123</v>
      </c>
      <c r="H3305" s="1" t="s">
        <v>124</v>
      </c>
      <c r="I3305" s="1" t="s">
        <v>125</v>
      </c>
      <c r="J3305" s="1" t="s">
        <v>9830</v>
      </c>
      <c r="K3305" s="1" t="s">
        <v>9831</v>
      </c>
      <c r="L3305">
        <f>ROUNDUP(IF(B3305&gt;$D$4,0,($D$4-B3305+1)/365),0)</f>
        <v>0</v>
      </c>
      <c r="M3305">
        <f>ROUNDUP(IF(B3305&gt;$D$5,0,($D$5-B3305+1)/365),0)</f>
        <v>1</v>
      </c>
      <c r="N3305" s="28">
        <f>IF(OR(L3305=1,M3305=1),IF(B3305+364&lt;=$D$5,(B3305+364-$D$4+1)/365,IF(B3305&gt;$D$4,($D$5-B3305+1)/365,$D$6/365)),0)</f>
        <v>0.13814056950785963</v>
      </c>
      <c r="O3305" s="28">
        <f>'Data &amp; Parameter'!$E$16*'Data &amp; Parameter'!$E$17*('Data &amp; Parameter'!$E$18+'Data &amp; Parameter'!$E$19)*'Data &amp; Parameter'!$E$20*'Data &amp; Parameter'!$E$37*N3305</f>
        <v>0.48027391980423229</v>
      </c>
      <c r="P3305">
        <f>ROUNDUP(IF(D3305&gt;$D$4,0,($D$4-D3305+1)/365),0)</f>
        <v>0</v>
      </c>
      <c r="Q3305">
        <f>ROUNDUP(IF(D3305&gt;$D$5,0,($D$5-D3305+1)/365),0)</f>
        <v>1</v>
      </c>
      <c r="R3305" s="28">
        <f>IF(OR(P3305=1,Q3305=1),IF(D3305+364&lt;=$D$5,(D3305+364-$D$4+1)/365,IF(D3305&gt;$D$4,($D$5-D3305+1)/365,$D$6/365)),0)</f>
        <v>0.13813790588532829</v>
      </c>
      <c r="S3305" s="28">
        <f>'Data &amp; Parameter'!$E$16*'Data &amp; Parameter'!$E$17*('Data &amp; Parameter'!$E$18+'Data &amp; Parameter'!$E$19)*'Data &amp; Parameter'!$E$20*'Data &amp; Parameter'!$E$37*R3305</f>
        <v>0.48026465917617378</v>
      </c>
      <c r="T3305" s="28">
        <f t="shared" si="51"/>
        <v>0.96053857898040607</v>
      </c>
    </row>
    <row r="3306" spans="1:20" ht="15.75" customHeight="1" x14ac:dyDescent="0.35">
      <c r="A3306">
        <v>3299</v>
      </c>
      <c r="B3306" s="76">
        <v>44251.578923611116</v>
      </c>
      <c r="C3306" s="1" t="s">
        <v>10462</v>
      </c>
      <c r="D3306" s="76">
        <v>44251.579942129625</v>
      </c>
      <c r="E3306" s="1" t="s">
        <v>10463</v>
      </c>
      <c r="F3306" s="1" t="s">
        <v>10464</v>
      </c>
      <c r="G3306" s="1" t="s">
        <v>123</v>
      </c>
      <c r="H3306" s="1" t="s">
        <v>124</v>
      </c>
      <c r="I3306" s="1" t="s">
        <v>125</v>
      </c>
      <c r="J3306" s="1" t="s">
        <v>9077</v>
      </c>
      <c r="K3306" s="1" t="s">
        <v>10465</v>
      </c>
      <c r="L3306">
        <f>ROUNDUP(IF(B3306&gt;$D$4,0,($D$4-B3306+1)/365),0)</f>
        <v>0</v>
      </c>
      <c r="M3306">
        <f>ROUNDUP(IF(B3306&gt;$D$5,0,($D$5-B3306+1)/365),0)</f>
        <v>1</v>
      </c>
      <c r="N3306" s="28">
        <f>IF(OR(L3306=1,M3306=1),IF(B3306+364&lt;=$D$5,(B3306+364-$D$4+1)/365,IF(B3306&gt;$D$4,($D$5-B3306+1)/365,$D$6/365)),0)</f>
        <v>0.13813993531201124</v>
      </c>
      <c r="O3306" s="28">
        <f>'Data &amp; Parameter'!$E$16*'Data &amp; Parameter'!$E$17*('Data &amp; Parameter'!$E$18+'Data &amp; Parameter'!$E$19)*'Data &amp; Parameter'!$E$20*'Data &amp; Parameter'!$E$37*N3306</f>
        <v>0.48027171489276338</v>
      </c>
      <c r="P3306">
        <f>ROUNDUP(IF(D3306&gt;$D$4,0,($D$4-D3306+1)/365),0)</f>
        <v>0</v>
      </c>
      <c r="Q3306">
        <f>ROUNDUP(IF(D3306&gt;$D$5,0,($D$5-D3306+1)/365),0)</f>
        <v>1</v>
      </c>
      <c r="R3306" s="28">
        <f>IF(OR(P3306=1,Q3306=1),IF(D3306+364&lt;=$D$5,(D3306+364-$D$4+1)/365,IF(D3306&gt;$D$4,($D$5-D3306+1)/365,$D$6/365)),0)</f>
        <v>0.13813714485034212</v>
      </c>
      <c r="S3306" s="28">
        <f>'Data &amp; Parameter'!$E$16*'Data &amp; Parameter'!$E$17*('Data &amp; Parameter'!$E$18+'Data &amp; Parameter'!$E$19)*'Data &amp; Parameter'!$E$20*'Data &amp; Parameter'!$E$37*R3306</f>
        <v>0.48026201328252199</v>
      </c>
      <c r="T3306" s="28">
        <f t="shared" si="51"/>
        <v>0.96053372817528537</v>
      </c>
    </row>
    <row r="3307" spans="1:20" ht="15.75" customHeight="1" x14ac:dyDescent="0.35">
      <c r="A3307">
        <v>3300</v>
      </c>
      <c r="B3307" s="76">
        <v>44251.580081018517</v>
      </c>
      <c r="C3307" s="1" t="s">
        <v>10466</v>
      </c>
      <c r="D3307" s="76">
        <v>44251.581018518518</v>
      </c>
      <c r="E3307" s="1" t="s">
        <v>10467</v>
      </c>
      <c r="F3307" s="1" t="s">
        <v>10468</v>
      </c>
      <c r="G3307" s="1" t="s">
        <v>123</v>
      </c>
      <c r="H3307" s="1" t="s">
        <v>124</v>
      </c>
      <c r="I3307" s="1" t="s">
        <v>125</v>
      </c>
      <c r="J3307" s="1" t="s">
        <v>9077</v>
      </c>
      <c r="K3307" s="1" t="s">
        <v>10434</v>
      </c>
      <c r="L3307">
        <f>ROUNDUP(IF(B3307&gt;$D$4,0,($D$4-B3307+1)/365),0)</f>
        <v>0</v>
      </c>
      <c r="M3307">
        <f>ROUNDUP(IF(B3307&gt;$D$5,0,($D$5-B3307+1)/365),0)</f>
        <v>1</v>
      </c>
      <c r="N3307" s="28">
        <f>IF(OR(L3307=1,M3307=1),IF(B3307+364&lt;=$D$5,(B3307+364-$D$4+1)/365,IF(B3307&gt;$D$4,($D$5-B3307+1)/365,$D$6/365)),0)</f>
        <v>0.13813676433282912</v>
      </c>
      <c r="O3307" s="28">
        <f>'Data &amp; Parameter'!$E$16*'Data &amp; Parameter'!$E$17*('Data &amp; Parameter'!$E$18+'Data &amp; Parameter'!$E$19)*'Data &amp; Parameter'!$E$20*'Data &amp; Parameter'!$E$37*N3307</f>
        <v>0.48026069033562685</v>
      </c>
      <c r="P3307">
        <f>ROUNDUP(IF(D3307&gt;$D$4,0,($D$4-D3307+1)/365),0)</f>
        <v>0</v>
      </c>
      <c r="Q3307">
        <f>ROUNDUP(IF(D3307&gt;$D$5,0,($D$5-D3307+1)/365),0)</f>
        <v>1</v>
      </c>
      <c r="R3307" s="28">
        <f>IF(OR(P3307=1,Q3307=1),IF(D3307+364&lt;=$D$5,(D3307+364-$D$4+1)/365,IF(D3307&gt;$D$4,($D$5-D3307+1)/365,$D$6/365)),0)</f>
        <v>0.13813419583967604</v>
      </c>
      <c r="S3307" s="28">
        <f>'Data &amp; Parameter'!$E$16*'Data &amp; Parameter'!$E$17*('Data &amp; Parameter'!$E$18+'Data &amp; Parameter'!$E$19)*'Data &amp; Parameter'!$E$20*'Data &amp; Parameter'!$E$37*R3307</f>
        <v>0.48025176044429213</v>
      </c>
      <c r="T3307" s="28">
        <f t="shared" si="51"/>
        <v>0.96051245077991898</v>
      </c>
    </row>
    <row r="3308" spans="1:20" ht="15.75" customHeight="1" x14ac:dyDescent="0.35">
      <c r="A3308">
        <v>3301</v>
      </c>
      <c r="B3308" s="76">
        <v>44251.581365740742</v>
      </c>
      <c r="C3308" s="1" t="s">
        <v>10469</v>
      </c>
      <c r="D3308" s="76">
        <v>44251.582534722227</v>
      </c>
      <c r="E3308" s="1" t="s">
        <v>10470</v>
      </c>
      <c r="F3308" s="1" t="s">
        <v>10471</v>
      </c>
      <c r="G3308" s="1" t="s">
        <v>123</v>
      </c>
      <c r="H3308" s="1" t="s">
        <v>124</v>
      </c>
      <c r="I3308" s="1" t="s">
        <v>125</v>
      </c>
      <c r="J3308" s="1" t="s">
        <v>10085</v>
      </c>
      <c r="K3308" s="1" t="s">
        <v>10085</v>
      </c>
      <c r="L3308">
        <f>ROUNDUP(IF(B3308&gt;$D$4,0,($D$4-B3308+1)/365),0)</f>
        <v>0</v>
      </c>
      <c r="M3308">
        <f>ROUNDUP(IF(B3308&gt;$D$5,0,($D$5-B3308+1)/365),0)</f>
        <v>1</v>
      </c>
      <c r="N3308" s="28">
        <f>IF(OR(L3308=1,M3308=1),IF(B3308+364&lt;=$D$5,(B3308+364-$D$4+1)/365,IF(B3308&gt;$D$4,($D$5-B3308+1)/365,$D$6/365)),0)</f>
        <v>0.13813324454591341</v>
      </c>
      <c r="O3308" s="28">
        <f>'Data &amp; Parameter'!$E$16*'Data &amp; Parameter'!$E$17*('Data &amp; Parameter'!$E$18+'Data &amp; Parameter'!$E$19)*'Data &amp; Parameter'!$E$20*'Data &amp; Parameter'!$E$37*N3308</f>
        <v>0.48024845307712338</v>
      </c>
      <c r="P3308">
        <f>ROUNDUP(IF(D3308&gt;$D$4,0,($D$4-D3308+1)/365),0)</f>
        <v>0</v>
      </c>
      <c r="Q3308">
        <f>ROUNDUP(IF(D3308&gt;$D$5,0,($D$5-D3308+1)/365),0)</f>
        <v>1</v>
      </c>
      <c r="R3308" s="28">
        <f>IF(OR(P3308=1,Q3308=1),IF(D3308+364&lt;=$D$5,(D3308+364-$D$4+1)/365,IF(D3308&gt;$D$4,($D$5-D3308+1)/365,$D$6/365)),0)</f>
        <v>0.13813004185691194</v>
      </c>
      <c r="S3308" s="28">
        <f>'Data &amp; Parameter'!$E$16*'Data &amp; Parameter'!$E$17*('Data &amp; Parameter'!$E$18+'Data &amp; Parameter'!$E$19)*'Data &amp; Parameter'!$E$20*'Data &amp; Parameter'!$E$37*R3308</f>
        <v>0.48023731827431976</v>
      </c>
      <c r="T3308" s="28">
        <f t="shared" si="51"/>
        <v>0.9604857713514432</v>
      </c>
    </row>
    <row r="3309" spans="1:20" ht="15.75" customHeight="1" x14ac:dyDescent="0.35">
      <c r="A3309">
        <v>3302</v>
      </c>
      <c r="B3309" s="76">
        <v>44251.582986111112</v>
      </c>
      <c r="C3309" s="1" t="s">
        <v>10472</v>
      </c>
      <c r="D3309" s="76">
        <v>44251.583703703705</v>
      </c>
      <c r="E3309" s="1" t="s">
        <v>10473</v>
      </c>
      <c r="F3309" s="1" t="s">
        <v>10474</v>
      </c>
      <c r="G3309" s="1" t="s">
        <v>123</v>
      </c>
      <c r="H3309" s="1" t="s">
        <v>124</v>
      </c>
      <c r="I3309" s="1" t="s">
        <v>125</v>
      </c>
      <c r="J3309" s="1" t="s">
        <v>9077</v>
      </c>
      <c r="K3309" s="1" t="s">
        <v>10188</v>
      </c>
      <c r="L3309">
        <f>ROUNDUP(IF(B3309&gt;$D$4,0,($D$4-B3309+1)/365),0)</f>
        <v>0</v>
      </c>
      <c r="M3309">
        <f>ROUNDUP(IF(B3309&gt;$D$5,0,($D$5-B3309+1)/365),0)</f>
        <v>1</v>
      </c>
      <c r="N3309" s="28">
        <f>IF(OR(L3309=1,M3309=1),IF(B3309+364&lt;=$D$5,(B3309+364-$D$4+1)/365,IF(B3309&gt;$D$4,($D$5-B3309+1)/365,$D$6/365)),0)</f>
        <v>0.13812880517503451</v>
      </c>
      <c r="O3309" s="28">
        <f>'Data &amp; Parameter'!$E$16*'Data &amp; Parameter'!$E$17*('Data &amp; Parameter'!$E$18+'Data &amp; Parameter'!$E$19)*'Data &amp; Parameter'!$E$20*'Data &amp; Parameter'!$E$37*N3309</f>
        <v>0.48023301869704899</v>
      </c>
      <c r="P3309">
        <f>ROUNDUP(IF(D3309&gt;$D$4,0,($D$4-D3309+1)/365),0)</f>
        <v>0</v>
      </c>
      <c r="Q3309">
        <f>ROUNDUP(IF(D3309&gt;$D$5,0,($D$5-D3309+1)/365),0)</f>
        <v>1</v>
      </c>
      <c r="R3309" s="28">
        <f>IF(OR(P3309=1,Q3309=1),IF(D3309+364&lt;=$D$5,(D3309+364-$D$4+1)/365,IF(D3309&gt;$D$4,($D$5-D3309+1)/365,$D$6/365)),0)</f>
        <v>0.13812683916793042</v>
      </c>
      <c r="S3309" s="28">
        <f>'Data &amp; Parameter'!$E$16*'Data &amp; Parameter'!$E$17*('Data &amp; Parameter'!$E$18+'Data &amp; Parameter'!$E$19)*'Data &amp; Parameter'!$E$20*'Data &amp; Parameter'!$E$37*R3309</f>
        <v>0.48022618347158552</v>
      </c>
      <c r="T3309" s="28">
        <f t="shared" si="51"/>
        <v>0.96045920216863445</v>
      </c>
    </row>
    <row r="3310" spans="1:20" ht="15.75" customHeight="1" x14ac:dyDescent="0.35">
      <c r="A3310">
        <v>3303</v>
      </c>
      <c r="B3310" s="76">
        <v>44251.583067129628</v>
      </c>
      <c r="C3310" s="1" t="s">
        <v>10475</v>
      </c>
      <c r="D3310" s="76">
        <v>44251.584108796298</v>
      </c>
      <c r="E3310" s="1" t="s">
        <v>10476</v>
      </c>
      <c r="F3310" s="1" t="s">
        <v>10477</v>
      </c>
      <c r="G3310" s="1" t="s">
        <v>123</v>
      </c>
      <c r="H3310" s="1" t="s">
        <v>124</v>
      </c>
      <c r="I3310" s="1" t="s">
        <v>125</v>
      </c>
      <c r="J3310" s="1" t="s">
        <v>9077</v>
      </c>
      <c r="K3310" s="1" t="s">
        <v>10434</v>
      </c>
      <c r="L3310">
        <f>ROUNDUP(IF(B3310&gt;$D$4,0,($D$4-B3310+1)/365),0)</f>
        <v>0</v>
      </c>
      <c r="M3310">
        <f>ROUNDUP(IF(B3310&gt;$D$5,0,($D$5-B3310+1)/365),0)</f>
        <v>1</v>
      </c>
      <c r="N3310" s="28">
        <f>IF(OR(L3310=1,M3310=1),IF(B3310+364&lt;=$D$5,(B3310+364-$D$4+1)/365,IF(B3310&gt;$D$4,($D$5-B3310+1)/365,$D$6/365)),0)</f>
        <v>0.13812858320649854</v>
      </c>
      <c r="O3310" s="28">
        <f>'Data &amp; Parameter'!$E$16*'Data &amp; Parameter'!$E$17*('Data &amp; Parameter'!$E$18+'Data &amp; Parameter'!$E$19)*'Data &amp; Parameter'!$E$20*'Data &amp; Parameter'!$E$37*N3310</f>
        <v>0.48023224697807304</v>
      </c>
      <c r="P3310">
        <f>ROUNDUP(IF(D3310&gt;$D$4,0,($D$4-D3310+1)/365),0)</f>
        <v>0</v>
      </c>
      <c r="Q3310">
        <f>ROUNDUP(IF(D3310&gt;$D$5,0,($D$5-D3310+1)/365),0)</f>
        <v>1</v>
      </c>
      <c r="R3310" s="28">
        <f>IF(OR(P3310=1,Q3310=1),IF(D3310+364&lt;=$D$5,(D3310+364-$D$4+1)/365,IF(D3310&gt;$D$4,($D$5-D3310+1)/365,$D$6/365)),0)</f>
        <v>0.13812572932521069</v>
      </c>
      <c r="S3310" s="28">
        <f>'Data &amp; Parameter'!$E$16*'Data &amp; Parameter'!$E$17*('Data &amp; Parameter'!$E$18+'Data &amp; Parameter'!$E$19)*'Data &amp; Parameter'!$E$20*'Data &amp; Parameter'!$E$37*R3310</f>
        <v>0.48022232487656691</v>
      </c>
      <c r="T3310" s="28">
        <f t="shared" si="51"/>
        <v>0.96045457185464</v>
      </c>
    </row>
    <row r="3311" spans="1:20" ht="15.75" customHeight="1" x14ac:dyDescent="0.35">
      <c r="A3311">
        <v>3304</v>
      </c>
      <c r="B3311" s="76">
        <v>44251.584143518514</v>
      </c>
      <c r="C3311" s="1" t="s">
        <v>10478</v>
      </c>
      <c r="D3311" s="76">
        <v>44251.58493055556</v>
      </c>
      <c r="E3311" s="1" t="s">
        <v>10479</v>
      </c>
      <c r="F3311" s="1" t="s">
        <v>10480</v>
      </c>
      <c r="G3311" s="1" t="s">
        <v>123</v>
      </c>
      <c r="H3311" s="1" t="s">
        <v>124</v>
      </c>
      <c r="I3311" s="1" t="s">
        <v>125</v>
      </c>
      <c r="J3311" s="1" t="s">
        <v>9830</v>
      </c>
      <c r="K3311" s="1" t="s">
        <v>9831</v>
      </c>
      <c r="L3311">
        <f>ROUNDUP(IF(B3311&gt;$D$4,0,($D$4-B3311+1)/365),0)</f>
        <v>0</v>
      </c>
      <c r="M3311">
        <f>ROUNDUP(IF(B3311&gt;$D$5,0,($D$5-B3311+1)/365),0)</f>
        <v>1</v>
      </c>
      <c r="N3311" s="28">
        <f>IF(OR(L3311=1,M3311=1),IF(B3311+364&lt;=$D$5,(B3311+364-$D$4+1)/365,IF(B3311&gt;$D$4,($D$5-B3311+1)/365,$D$6/365)),0)</f>
        <v>0.13812563419585239</v>
      </c>
      <c r="O3311" s="28">
        <f>'Data &amp; Parameter'!$E$16*'Data &amp; Parameter'!$E$17*('Data &amp; Parameter'!$E$18+'Data &amp; Parameter'!$E$19)*'Data &amp; Parameter'!$E$20*'Data &amp; Parameter'!$E$37*N3311</f>
        <v>0.48022199413991246</v>
      </c>
      <c r="P3311">
        <f>ROUNDUP(IF(D3311&gt;$D$4,0,($D$4-D3311+1)/365),0)</f>
        <v>0</v>
      </c>
      <c r="Q3311">
        <f>ROUNDUP(IF(D3311&gt;$D$5,0,($D$5-D3311+1)/365),0)</f>
        <v>1</v>
      </c>
      <c r="R3311" s="28">
        <f>IF(OR(P3311=1,Q3311=1),IF(D3311+364&lt;=$D$5,(D3311+364-$D$4+1)/365,IF(D3311&gt;$D$4,($D$5-D3311+1)/365,$D$6/365)),0)</f>
        <v>0.13812347792997184</v>
      </c>
      <c r="S3311" s="28">
        <f>'Data &amp; Parameter'!$E$16*'Data &amp; Parameter'!$E$17*('Data &amp; Parameter'!$E$18+'Data &amp; Parameter'!$E$19)*'Data &amp; Parameter'!$E$20*'Data &amp; Parameter'!$E$37*R3311</f>
        <v>0.48021449744093198</v>
      </c>
      <c r="T3311" s="28">
        <f t="shared" si="51"/>
        <v>0.96043649158084443</v>
      </c>
    </row>
    <row r="3312" spans="1:20" ht="15.75" customHeight="1" x14ac:dyDescent="0.35">
      <c r="A3312">
        <v>3305</v>
      </c>
      <c r="B3312" s="76">
        <v>44251.584965277776</v>
      </c>
      <c r="C3312" s="1" t="s">
        <v>10481</v>
      </c>
      <c r="D3312" s="76">
        <v>44251.585451388892</v>
      </c>
      <c r="E3312" s="1" t="s">
        <v>10482</v>
      </c>
      <c r="F3312" s="1" t="s">
        <v>10483</v>
      </c>
      <c r="G3312" s="1" t="s">
        <v>123</v>
      </c>
      <c r="H3312" s="1" t="s">
        <v>124</v>
      </c>
      <c r="I3312" s="1" t="s">
        <v>125</v>
      </c>
      <c r="J3312" s="1" t="s">
        <v>9077</v>
      </c>
      <c r="K3312" s="1" t="s">
        <v>10430</v>
      </c>
      <c r="L3312">
        <f>ROUNDUP(IF(B3312&gt;$D$4,0,($D$4-B3312+1)/365),0)</f>
        <v>0</v>
      </c>
      <c r="M3312">
        <f>ROUNDUP(IF(B3312&gt;$D$5,0,($D$5-B3312+1)/365),0)</f>
        <v>1</v>
      </c>
      <c r="N3312" s="28">
        <f>IF(OR(L3312=1,M3312=1),IF(B3312+364&lt;=$D$5,(B3312+364-$D$4+1)/365,IF(B3312&gt;$D$4,($D$5-B3312+1)/365,$D$6/365)),0)</f>
        <v>0.13812338280061354</v>
      </c>
      <c r="O3312" s="28">
        <f>'Data &amp; Parameter'!$E$16*'Data &amp; Parameter'!$E$17*('Data &amp; Parameter'!$E$18+'Data &amp; Parameter'!$E$19)*'Data &amp; Parameter'!$E$20*'Data &amp; Parameter'!$E$37*N3312</f>
        <v>0.48021416670427752</v>
      </c>
      <c r="P3312">
        <f>ROUNDUP(IF(D3312&gt;$D$4,0,($D$4-D3312+1)/365),0)</f>
        <v>0</v>
      </c>
      <c r="Q3312">
        <f>ROUNDUP(IF(D3312&gt;$D$5,0,($D$5-D3312+1)/365),0)</f>
        <v>1</v>
      </c>
      <c r="R3312" s="28">
        <f>IF(OR(P3312=1,Q3312=1),IF(D3312+364&lt;=$D$5,(D3312+364-$D$4+1)/365,IF(D3312&gt;$D$4,($D$5-D3312+1)/365,$D$6/365)),0)</f>
        <v>0.13812205098933789</v>
      </c>
      <c r="S3312" s="28">
        <f>'Data &amp; Parameter'!$E$16*'Data &amp; Parameter'!$E$17*('Data &amp; Parameter'!$E$18+'Data &amp; Parameter'!$E$19)*'Data &amp; Parameter'!$E$20*'Data &amp; Parameter'!$E$37*R3312</f>
        <v>0.48020953639021358</v>
      </c>
      <c r="T3312" s="28">
        <f t="shared" si="51"/>
        <v>0.9604237030944911</v>
      </c>
    </row>
    <row r="3313" spans="1:20" ht="15.75" customHeight="1" x14ac:dyDescent="0.35">
      <c r="A3313">
        <v>3306</v>
      </c>
      <c r="B3313" s="76">
        <v>44251.586261574077</v>
      </c>
      <c r="C3313" s="1" t="s">
        <v>10484</v>
      </c>
      <c r="D3313" s="76">
        <v>44251.58729166667</v>
      </c>
      <c r="E3313" s="1" t="s">
        <v>10485</v>
      </c>
      <c r="F3313" s="1" t="s">
        <v>10486</v>
      </c>
      <c r="G3313" s="1" t="s">
        <v>123</v>
      </c>
      <c r="H3313" s="1" t="s">
        <v>124</v>
      </c>
      <c r="I3313" s="1" t="s">
        <v>125</v>
      </c>
      <c r="J3313" s="1" t="s">
        <v>9077</v>
      </c>
      <c r="K3313" s="1" t="s">
        <v>10487</v>
      </c>
      <c r="L3313">
        <f>ROUNDUP(IF(B3313&gt;$D$4,0,($D$4-B3313+1)/365),0)</f>
        <v>0</v>
      </c>
      <c r="M3313">
        <f>ROUNDUP(IF(B3313&gt;$D$5,0,($D$5-B3313+1)/365),0)</f>
        <v>1</v>
      </c>
      <c r="N3313" s="28">
        <f>IF(OR(L3313=1,M3313=1),IF(B3313+364&lt;=$D$5,(B3313+364-$D$4+1)/365,IF(B3313&gt;$D$4,($D$5-B3313+1)/365,$D$6/365)),0)</f>
        <v>0.13811983130389843</v>
      </c>
      <c r="O3313" s="28">
        <f>'Data &amp; Parameter'!$E$16*'Data &amp; Parameter'!$E$17*('Data &amp; Parameter'!$E$18+'Data &amp; Parameter'!$E$19)*'Data &amp; Parameter'!$E$20*'Data &amp; Parameter'!$E$37*N3313</f>
        <v>0.48020181920017641</v>
      </c>
      <c r="P3313">
        <f>ROUNDUP(IF(D3313&gt;$D$4,0,($D$4-D3313+1)/365),0)</f>
        <v>0</v>
      </c>
      <c r="Q3313">
        <f>ROUNDUP(IF(D3313&gt;$D$5,0,($D$5-D3313+1)/365),0)</f>
        <v>1</v>
      </c>
      <c r="R3313" s="28">
        <f>IF(OR(P3313=1,Q3313=1),IF(D3313+364&lt;=$D$5,(D3313+364-$D$4+1)/365,IF(D3313&gt;$D$4,($D$5-D3313+1)/365,$D$6/365)),0)</f>
        <v>0.13811700913240998</v>
      </c>
      <c r="S3313" s="28">
        <f>'Data &amp; Parameter'!$E$16*'Data &amp; Parameter'!$E$17*('Data &amp; Parameter'!$E$18+'Data &amp; Parameter'!$E$19)*'Data &amp; Parameter'!$E$20*'Data &amp; Parameter'!$E$37*R3313</f>
        <v>0.48019200734426798</v>
      </c>
      <c r="T3313" s="28">
        <f t="shared" si="51"/>
        <v>0.96039382654444438</v>
      </c>
    </row>
    <row r="3314" spans="1:20" ht="15.75" customHeight="1" x14ac:dyDescent="0.35">
      <c r="A3314">
        <v>3307</v>
      </c>
      <c r="B3314" s="76">
        <v>44251.587719907402</v>
      </c>
      <c r="C3314" s="1" t="s">
        <v>10488</v>
      </c>
      <c r="D3314" s="76">
        <v>44251.588506944448</v>
      </c>
      <c r="E3314" s="1" t="s">
        <v>10489</v>
      </c>
      <c r="F3314" s="1" t="s">
        <v>10490</v>
      </c>
      <c r="G3314" s="1" t="s">
        <v>123</v>
      </c>
      <c r="H3314" s="1" t="s">
        <v>124</v>
      </c>
      <c r="I3314" s="1" t="s">
        <v>125</v>
      </c>
      <c r="J3314" s="1" t="s">
        <v>9830</v>
      </c>
      <c r="K3314" s="1" t="s">
        <v>9831</v>
      </c>
      <c r="L3314">
        <f>ROUNDUP(IF(B3314&gt;$D$4,0,($D$4-B3314+1)/365),0)</f>
        <v>0</v>
      </c>
      <c r="M3314">
        <f>ROUNDUP(IF(B3314&gt;$D$5,0,($D$5-B3314+1)/365),0)</f>
        <v>1</v>
      </c>
      <c r="N3314" s="28">
        <f>IF(OR(L3314=1,M3314=1),IF(B3314+364&lt;=$D$5,(B3314+364-$D$4+1)/365,IF(B3314&gt;$D$4,($D$5-B3314+1)/365,$D$6/365)),0)</f>
        <v>0.13811583587013135</v>
      </c>
      <c r="O3314" s="28">
        <f>'Data &amp; Parameter'!$E$16*'Data &amp; Parameter'!$E$17*('Data &amp; Parameter'!$E$18+'Data &amp; Parameter'!$E$19)*'Data &amp; Parameter'!$E$20*'Data &amp; Parameter'!$E$37*N3314</f>
        <v>0.48018792825819262</v>
      </c>
      <c r="P3314">
        <f>ROUNDUP(IF(D3314&gt;$D$4,0,($D$4-D3314+1)/365),0)</f>
        <v>0</v>
      </c>
      <c r="Q3314">
        <f>ROUNDUP(IF(D3314&gt;$D$5,0,($D$5-D3314+1)/365),0)</f>
        <v>1</v>
      </c>
      <c r="R3314" s="28">
        <f>IF(OR(P3314=1,Q3314=1),IF(D3314+364&lt;=$D$5,(D3314+364-$D$4+1)/365,IF(D3314&gt;$D$4,($D$5-D3314+1)/365,$D$6/365)),0)</f>
        <v>0.13811367960425081</v>
      </c>
      <c r="S3314" s="28">
        <f>'Data &amp; Parameter'!$E$16*'Data &amp; Parameter'!$E$17*('Data &amp; Parameter'!$E$18+'Data &amp; Parameter'!$E$19)*'Data &amp; Parameter'!$E$20*'Data &amp; Parameter'!$E$37*R3314</f>
        <v>0.4801804315592122</v>
      </c>
      <c r="T3314" s="28">
        <f t="shared" si="51"/>
        <v>0.96036835981740487</v>
      </c>
    </row>
    <row r="3315" spans="1:20" ht="15.75" customHeight="1" x14ac:dyDescent="0.35">
      <c r="A3315">
        <v>3308</v>
      </c>
      <c r="B3315" s="76">
        <v>44251.588576388887</v>
      </c>
      <c r="C3315" s="1" t="s">
        <v>10491</v>
      </c>
      <c r="D3315" s="76">
        <v>44251.589768518519</v>
      </c>
      <c r="E3315" s="1" t="s">
        <v>10492</v>
      </c>
      <c r="F3315" s="1" t="s">
        <v>10493</v>
      </c>
      <c r="G3315" s="1" t="s">
        <v>123</v>
      </c>
      <c r="H3315" s="1" t="s">
        <v>124</v>
      </c>
      <c r="I3315" s="1" t="s">
        <v>125</v>
      </c>
      <c r="J3315" s="1" t="s">
        <v>9077</v>
      </c>
      <c r="K3315" s="1" t="s">
        <v>10434</v>
      </c>
      <c r="L3315">
        <f>ROUNDUP(IF(B3315&gt;$D$4,0,($D$4-B3315+1)/365),0)</f>
        <v>0</v>
      </c>
      <c r="M3315">
        <f>ROUNDUP(IF(B3315&gt;$D$5,0,($D$5-B3315+1)/365),0)</f>
        <v>1</v>
      </c>
      <c r="N3315" s="28">
        <f>IF(OR(L3315=1,M3315=1),IF(B3315+364&lt;=$D$5,(B3315+364-$D$4+1)/365,IF(B3315&gt;$D$4,($D$5-B3315+1)/365,$D$6/365)),0)</f>
        <v>0.13811348934551423</v>
      </c>
      <c r="O3315" s="28">
        <f>'Data &amp; Parameter'!$E$16*'Data &amp; Parameter'!$E$17*('Data &amp; Parameter'!$E$18+'Data &amp; Parameter'!$E$19)*'Data &amp; Parameter'!$E$20*'Data &amp; Parameter'!$E$37*N3315</f>
        <v>0.4801797700858339</v>
      </c>
      <c r="P3315">
        <f>ROUNDUP(IF(D3315&gt;$D$4,0,($D$4-D3315+1)/365),0)</f>
        <v>0</v>
      </c>
      <c r="Q3315">
        <f>ROUNDUP(IF(D3315&gt;$D$5,0,($D$5-D3315+1)/365),0)</f>
        <v>1</v>
      </c>
      <c r="R3315" s="28">
        <f>IF(OR(P3315=1,Q3315=1),IF(D3315+364&lt;=$D$5,(D3315+364-$D$4+1)/365,IF(D3315&gt;$D$4,($D$5-D3315+1)/365,$D$6/365)),0)</f>
        <v>0.13811022323693392</v>
      </c>
      <c r="S3315" s="28">
        <f>'Data &amp; Parameter'!$E$16*'Data &amp; Parameter'!$E$17*('Data &amp; Parameter'!$E$18+'Data &amp; Parameter'!$E$19)*'Data &amp; Parameter'!$E$20*'Data &amp; Parameter'!$E$37*R3315</f>
        <v>0.48016841479190425</v>
      </c>
      <c r="T3315" s="28">
        <f t="shared" si="51"/>
        <v>0.96034818487773821</v>
      </c>
    </row>
    <row r="3316" spans="1:20" ht="15.75" customHeight="1" x14ac:dyDescent="0.35">
      <c r="A3316">
        <v>3309</v>
      </c>
      <c r="B3316" s="76">
        <v>44251.589560185181</v>
      </c>
      <c r="C3316" s="1" t="s">
        <v>10494</v>
      </c>
      <c r="D3316" s="76">
        <v>44251.590462962966</v>
      </c>
      <c r="E3316" s="1" t="s">
        <v>10495</v>
      </c>
      <c r="F3316" s="1" t="s">
        <v>10496</v>
      </c>
      <c r="G3316" s="1" t="s">
        <v>123</v>
      </c>
      <c r="H3316" s="1" t="s">
        <v>124</v>
      </c>
      <c r="I3316" s="1" t="s">
        <v>125</v>
      </c>
      <c r="J3316" s="1" t="s">
        <v>9077</v>
      </c>
      <c r="K3316" s="1" t="s">
        <v>10430</v>
      </c>
      <c r="L3316">
        <f>ROUNDUP(IF(B3316&gt;$D$4,0,($D$4-B3316+1)/365),0)</f>
        <v>0</v>
      </c>
      <c r="M3316">
        <f>ROUNDUP(IF(B3316&gt;$D$5,0,($D$5-B3316+1)/365),0)</f>
        <v>1</v>
      </c>
      <c r="N3316" s="28">
        <f>IF(OR(L3316=1,M3316=1),IF(B3316+364&lt;=$D$5,(B3316+364-$D$4+1)/365,IF(B3316&gt;$D$4,($D$5-B3316+1)/365,$D$6/365)),0)</f>
        <v>0.13811079401320345</v>
      </c>
      <c r="O3316" s="28">
        <f>'Data &amp; Parameter'!$E$16*'Data &amp; Parameter'!$E$17*('Data &amp; Parameter'!$E$18+'Data &amp; Parameter'!$E$19)*'Data &amp; Parameter'!$E$20*'Data &amp; Parameter'!$E$37*N3316</f>
        <v>0.48017039921224702</v>
      </c>
      <c r="P3316">
        <f>ROUNDUP(IF(D3316&gt;$D$4,0,($D$4-D3316+1)/365),0)</f>
        <v>0</v>
      </c>
      <c r="Q3316">
        <f>ROUNDUP(IF(D3316&gt;$D$5,0,($D$5-D3316+1)/365),0)</f>
        <v>1</v>
      </c>
      <c r="R3316" s="28">
        <f>IF(OR(P3316=1,Q3316=1),IF(D3316+364&lt;=$D$5,(D3316+364-$D$4+1)/365,IF(D3316&gt;$D$4,($D$5-D3316+1)/365,$D$6/365)),0)</f>
        <v>0.13810832064940867</v>
      </c>
      <c r="S3316" s="28">
        <f>'Data &amp; Parameter'!$E$16*'Data &amp; Parameter'!$E$17*('Data &amp; Parameter'!$E$18+'Data &amp; Parameter'!$E$19)*'Data &amp; Parameter'!$E$20*'Data &amp; Parameter'!$E$37*R3316</f>
        <v>0.48016180005756676</v>
      </c>
      <c r="T3316" s="28">
        <f t="shared" si="51"/>
        <v>0.96033219926981372</v>
      </c>
    </row>
    <row r="3317" spans="1:20" ht="15.75" customHeight="1" x14ac:dyDescent="0.35">
      <c r="A3317">
        <v>3310</v>
      </c>
      <c r="B3317" s="76">
        <v>44251.592569444445</v>
      </c>
      <c r="C3317" s="1" t="s">
        <v>10497</v>
      </c>
      <c r="D3317" s="76">
        <v>44251.593460648146</v>
      </c>
      <c r="E3317" s="1" t="s">
        <v>10498</v>
      </c>
      <c r="F3317" s="1" t="s">
        <v>10499</v>
      </c>
      <c r="G3317" s="1" t="s">
        <v>123</v>
      </c>
      <c r="H3317" s="1" t="s">
        <v>124</v>
      </c>
      <c r="I3317" s="1" t="s">
        <v>125</v>
      </c>
      <c r="J3317" s="1" t="s">
        <v>9077</v>
      </c>
      <c r="K3317" s="1" t="s">
        <v>10430</v>
      </c>
      <c r="L3317">
        <f>ROUNDUP(IF(B3317&gt;$D$4,0,($D$4-B3317+1)/365),0)</f>
        <v>0</v>
      </c>
      <c r="M3317">
        <f>ROUNDUP(IF(B3317&gt;$D$5,0,($D$5-B3317+1)/365),0)</f>
        <v>1</v>
      </c>
      <c r="N3317" s="28">
        <f>IF(OR(L3317=1,M3317=1),IF(B3317+364&lt;=$D$5,(B3317+364-$D$4+1)/365,IF(B3317&gt;$D$4,($D$5-B3317+1)/365,$D$6/365)),0)</f>
        <v>0.13810254946727407</v>
      </c>
      <c r="O3317" s="28">
        <f>'Data &amp; Parameter'!$E$16*'Data &amp; Parameter'!$E$17*('Data &amp; Parameter'!$E$18+'Data &amp; Parameter'!$E$19)*'Data &amp; Parameter'!$E$20*'Data &amp; Parameter'!$E$37*N3317</f>
        <v>0.4801417353634978</v>
      </c>
      <c r="P3317">
        <f>ROUNDUP(IF(D3317&gt;$D$4,0,($D$4-D3317+1)/365),0)</f>
        <v>0</v>
      </c>
      <c r="Q3317">
        <f>ROUNDUP(IF(D3317&gt;$D$5,0,($D$5-D3317+1)/365),0)</f>
        <v>1</v>
      </c>
      <c r="R3317" s="28">
        <f>IF(OR(P3317=1,Q3317=1),IF(D3317+364&lt;=$D$5,(D3317+364-$D$4+1)/365,IF(D3317&gt;$D$4,($D$5-D3317+1)/365,$D$6/365)),0)</f>
        <v>0.13810010781329865</v>
      </c>
      <c r="S3317" s="28">
        <f>'Data &amp; Parameter'!$E$16*'Data &amp; Parameter'!$E$17*('Data &amp; Parameter'!$E$18+'Data &amp; Parameter'!$E$19)*'Data &amp; Parameter'!$E$20*'Data &amp; Parameter'!$E$37*R3317</f>
        <v>0.48013324645448463</v>
      </c>
      <c r="T3317" s="28">
        <f t="shared" si="51"/>
        <v>0.96027498181798243</v>
      </c>
    </row>
    <row r="3318" spans="1:20" ht="15.75" customHeight="1" x14ac:dyDescent="0.35">
      <c r="A3318">
        <v>3311</v>
      </c>
      <c r="B3318" s="76">
        <v>44251.592581018514</v>
      </c>
      <c r="C3318" s="1" t="s">
        <v>10500</v>
      </c>
      <c r="D3318" s="76">
        <v>44251.5941087963</v>
      </c>
      <c r="E3318" s="1" t="s">
        <v>10501</v>
      </c>
      <c r="F3318" s="1" t="s">
        <v>10502</v>
      </c>
      <c r="G3318" s="1" t="s">
        <v>123</v>
      </c>
      <c r="H3318" s="1" t="s">
        <v>124</v>
      </c>
      <c r="I3318" s="1" t="s">
        <v>125</v>
      </c>
      <c r="J3318" s="1" t="s">
        <v>9077</v>
      </c>
      <c r="K3318" s="1" t="s">
        <v>10434</v>
      </c>
      <c r="L3318">
        <f>ROUNDUP(IF(B3318&gt;$D$4,0,($D$4-B3318+1)/365),0)</f>
        <v>0</v>
      </c>
      <c r="M3318">
        <f>ROUNDUP(IF(B3318&gt;$D$5,0,($D$5-B3318+1)/365),0)</f>
        <v>1</v>
      </c>
      <c r="N3318" s="28">
        <f>IF(OR(L3318=1,M3318=1),IF(B3318+364&lt;=$D$5,(B3318+364-$D$4+1)/365,IF(B3318&gt;$D$4,($D$5-B3318+1)/365,$D$6/365)),0)</f>
        <v>0.1381025177574946</v>
      </c>
      <c r="O3318" s="28">
        <f>'Data &amp; Parameter'!$E$16*'Data &amp; Parameter'!$E$17*('Data &amp; Parameter'!$E$18+'Data &amp; Parameter'!$E$19)*'Data &amp; Parameter'!$E$20*'Data &amp; Parameter'!$E$37*N3318</f>
        <v>0.48014162511796937</v>
      </c>
      <c r="P3318">
        <f>ROUNDUP(IF(D3318&gt;$D$4,0,($D$4-D3318+1)/365),0)</f>
        <v>0</v>
      </c>
      <c r="Q3318">
        <f>ROUNDUP(IF(D3318&gt;$D$5,0,($D$5-D3318+1)/365),0)</f>
        <v>1</v>
      </c>
      <c r="R3318" s="28">
        <f>IF(OR(P3318=1,Q3318=1),IF(D3318+364&lt;=$D$5,(D3318+364-$D$4+1)/365,IF(D3318&gt;$D$4,($D$5-D3318+1)/365,$D$6/365)),0)</f>
        <v>0.13809833206493113</v>
      </c>
      <c r="S3318" s="28">
        <f>'Data &amp; Parameter'!$E$16*'Data &amp; Parameter'!$E$17*('Data &amp; Parameter'!$E$18+'Data &amp; Parameter'!$E$19)*'Data &amp; Parameter'!$E$20*'Data &amp; Parameter'!$E$37*R3318</f>
        <v>0.4801270727023994</v>
      </c>
      <c r="T3318" s="28">
        <f t="shared" si="51"/>
        <v>0.96026869782036872</v>
      </c>
    </row>
    <row r="3319" spans="1:20" ht="15.75" customHeight="1" x14ac:dyDescent="0.35">
      <c r="A3319">
        <v>3312</v>
      </c>
      <c r="B3319" s="76">
        <v>44251.592916666668</v>
      </c>
      <c r="C3319" s="1" t="s">
        <v>10503</v>
      </c>
      <c r="D3319" s="76">
        <v>44251.593680555554</v>
      </c>
      <c r="E3319" s="1" t="s">
        <v>10504</v>
      </c>
      <c r="F3319" s="1" t="s">
        <v>10505</v>
      </c>
      <c r="G3319" s="1" t="s">
        <v>123</v>
      </c>
      <c r="H3319" s="1" t="s">
        <v>124</v>
      </c>
      <c r="I3319" s="1" t="s">
        <v>125</v>
      </c>
      <c r="J3319" s="1" t="s">
        <v>9830</v>
      </c>
      <c r="K3319" s="1" t="s">
        <v>9831</v>
      </c>
      <c r="L3319">
        <f>ROUNDUP(IF(B3319&gt;$D$4,0,($D$4-B3319+1)/365),0)</f>
        <v>0</v>
      </c>
      <c r="M3319">
        <f>ROUNDUP(IF(B3319&gt;$D$5,0,($D$5-B3319+1)/365),0)</f>
        <v>1</v>
      </c>
      <c r="N3319" s="28">
        <f>IF(OR(L3319=1,M3319=1),IF(B3319+364&lt;=$D$5,(B3319+364-$D$4+1)/365,IF(B3319&gt;$D$4,($D$5-B3319+1)/365,$D$6/365)),0)</f>
        <v>0.13810159817351148</v>
      </c>
      <c r="O3319" s="28">
        <f>'Data &amp; Parameter'!$E$16*'Data &amp; Parameter'!$E$17*('Data &amp; Parameter'!$E$18+'Data &amp; Parameter'!$E$19)*'Data &amp; Parameter'!$E$20*'Data &amp; Parameter'!$E$37*N3319</f>
        <v>0.48013842799632916</v>
      </c>
      <c r="P3319">
        <f>ROUNDUP(IF(D3319&gt;$D$4,0,($D$4-D3319+1)/365),0)</f>
        <v>0</v>
      </c>
      <c r="Q3319">
        <f>ROUNDUP(IF(D3319&gt;$D$5,0,($D$5-D3319+1)/365),0)</f>
        <v>1</v>
      </c>
      <c r="R3319" s="28">
        <f>IF(OR(P3319=1,Q3319=1),IF(D3319+364&lt;=$D$5,(D3319+364-$D$4+1)/365,IF(D3319&gt;$D$4,($D$5-D3319+1)/365,$D$6/365)),0)</f>
        <v>0.13809950532724966</v>
      </c>
      <c r="S3319" s="28">
        <f>'Data &amp; Parameter'!$E$16*'Data &amp; Parameter'!$E$17*('Data &amp; Parameter'!$E$18+'Data &amp; Parameter'!$E$19)*'Data &amp; Parameter'!$E$20*'Data &amp; Parameter'!$E$37*R3319</f>
        <v>0.48013115178861338</v>
      </c>
      <c r="T3319" s="28">
        <f t="shared" si="51"/>
        <v>0.96026957978494254</v>
      </c>
    </row>
    <row r="3320" spans="1:20" ht="15.75" customHeight="1" x14ac:dyDescent="0.35">
      <c r="A3320">
        <v>3313</v>
      </c>
      <c r="B3320" s="76">
        <v>44251.595590277779</v>
      </c>
      <c r="C3320" s="1" t="s">
        <v>10506</v>
      </c>
      <c r="D3320" s="76">
        <v>44251.596064814818</v>
      </c>
      <c r="E3320" s="1" t="s">
        <v>10507</v>
      </c>
      <c r="F3320" s="1" t="s">
        <v>10508</v>
      </c>
      <c r="G3320" s="1" t="s">
        <v>123</v>
      </c>
      <c r="H3320" s="1" t="s">
        <v>124</v>
      </c>
      <c r="I3320" s="1" t="s">
        <v>125</v>
      </c>
      <c r="J3320" s="1" t="s">
        <v>9830</v>
      </c>
      <c r="K3320" s="1" t="s">
        <v>9831</v>
      </c>
      <c r="L3320">
        <f>ROUNDUP(IF(B3320&gt;$D$4,0,($D$4-B3320+1)/365),0)</f>
        <v>0</v>
      </c>
      <c r="M3320">
        <f>ROUNDUP(IF(B3320&gt;$D$5,0,($D$5-B3320+1)/365),0)</f>
        <v>1</v>
      </c>
      <c r="N3320" s="28">
        <f>IF(OR(L3320=1,M3320=1),IF(B3320+364&lt;=$D$5,(B3320+364-$D$4+1)/365,IF(B3320&gt;$D$4,($D$5-B3320+1)/365,$D$6/365)),0)</f>
        <v>0.13809427321156525</v>
      </c>
      <c r="O3320" s="28">
        <f>'Data &amp; Parameter'!$E$16*'Data &amp; Parameter'!$E$17*('Data &amp; Parameter'!$E$18+'Data &amp; Parameter'!$E$19)*'Data &amp; Parameter'!$E$20*'Data &amp; Parameter'!$E$37*N3320</f>
        <v>0.48011296126922021</v>
      </c>
      <c r="P3320">
        <f>ROUNDUP(IF(D3320&gt;$D$4,0,($D$4-D3320+1)/365),0)</f>
        <v>0</v>
      </c>
      <c r="Q3320">
        <f>ROUNDUP(IF(D3320&gt;$D$5,0,($D$5-D3320+1)/365),0)</f>
        <v>1</v>
      </c>
      <c r="R3320" s="28">
        <f>IF(OR(P3320=1,Q3320=1),IF(D3320+364&lt;=$D$5,(D3320+364-$D$4+1)/365,IF(D3320&gt;$D$4,($D$5-D3320+1)/365,$D$6/365)),0)</f>
        <v>0.138092973110089</v>
      </c>
      <c r="S3320" s="28">
        <f>'Data &amp; Parameter'!$E$16*'Data &amp; Parameter'!$E$17*('Data &amp; Parameter'!$E$18+'Data &amp; Parameter'!$E$19)*'Data &amp; Parameter'!$E$20*'Data &amp; Parameter'!$E$37*R3320</f>
        <v>0.48010844120075397</v>
      </c>
      <c r="T3320" s="28">
        <f t="shared" si="51"/>
        <v>0.96022140246997423</v>
      </c>
    </row>
    <row r="3321" spans="1:20" ht="15.75" customHeight="1" x14ac:dyDescent="0.35">
      <c r="A3321">
        <v>3314</v>
      </c>
      <c r="B3321" s="76">
        <v>44251.59575231481</v>
      </c>
      <c r="C3321" s="1" t="s">
        <v>10509</v>
      </c>
      <c r="D3321" s="76">
        <v>44251.597349537042</v>
      </c>
      <c r="E3321" s="1" t="s">
        <v>10510</v>
      </c>
      <c r="F3321" s="1" t="s">
        <v>10511</v>
      </c>
      <c r="G3321" s="1" t="s">
        <v>123</v>
      </c>
      <c r="H3321" s="1" t="s">
        <v>124</v>
      </c>
      <c r="I3321" s="1" t="s">
        <v>125</v>
      </c>
      <c r="J3321" s="1" t="s">
        <v>9077</v>
      </c>
      <c r="K3321" s="1" t="s">
        <v>10430</v>
      </c>
      <c r="L3321">
        <f>ROUNDUP(IF(B3321&gt;$D$4,0,($D$4-B3321+1)/365),0)</f>
        <v>0</v>
      </c>
      <c r="M3321">
        <f>ROUNDUP(IF(B3321&gt;$D$5,0,($D$5-B3321+1)/365),0)</f>
        <v>1</v>
      </c>
      <c r="N3321" s="28">
        <f>IF(OR(L3321=1,M3321=1),IF(B3321+364&lt;=$D$5,(B3321+364-$D$4+1)/365,IF(B3321&gt;$D$4,($D$5-B3321+1)/365,$D$6/365)),0)</f>
        <v>0.13809382927449332</v>
      </c>
      <c r="O3321" s="28">
        <f>'Data &amp; Parameter'!$E$16*'Data &amp; Parameter'!$E$17*('Data &amp; Parameter'!$E$18+'Data &amp; Parameter'!$E$19)*'Data &amp; Parameter'!$E$20*'Data &amp; Parameter'!$E$37*N3321</f>
        <v>0.48011141783126826</v>
      </c>
      <c r="P3321">
        <f>ROUNDUP(IF(D3321&gt;$D$4,0,($D$4-D3321+1)/365),0)</f>
        <v>0</v>
      </c>
      <c r="Q3321">
        <f>ROUNDUP(IF(D3321&gt;$D$5,0,($D$5-D3321+1)/365),0)</f>
        <v>1</v>
      </c>
      <c r="R3321" s="28">
        <f>IF(OR(P3321=1,Q3321=1),IF(D3321+364&lt;=$D$5,(D3321+364-$D$4+1)/365,IF(D3321&gt;$D$4,($D$5-D3321+1)/365,$D$6/365)),0)</f>
        <v>0.13808945332317332</v>
      </c>
      <c r="S3321" s="28">
        <f>'Data &amp; Parameter'!$E$16*'Data &amp; Parameter'!$E$17*('Data &amp; Parameter'!$E$18+'Data &amp; Parameter'!$E$19)*'Data &amp; Parameter'!$E$20*'Data &amp; Parameter'!$E$37*R3321</f>
        <v>0.48009620394225061</v>
      </c>
      <c r="T3321" s="28">
        <f t="shared" si="51"/>
        <v>0.96020762177351893</v>
      </c>
    </row>
    <row r="3322" spans="1:20" ht="15.75" customHeight="1" x14ac:dyDescent="0.35">
      <c r="A3322">
        <v>3315</v>
      </c>
      <c r="B3322" s="76">
        <v>44251.59710648148</v>
      </c>
      <c r="C3322" s="1" t="s">
        <v>10512</v>
      </c>
      <c r="D3322" s="76">
        <v>44251.599155092597</v>
      </c>
      <c r="E3322" s="1" t="s">
        <v>10513</v>
      </c>
      <c r="F3322" s="1" t="s">
        <v>10514</v>
      </c>
      <c r="G3322" s="1" t="s">
        <v>123</v>
      </c>
      <c r="H3322" s="1" t="s">
        <v>124</v>
      </c>
      <c r="I3322" s="1" t="s">
        <v>125</v>
      </c>
      <c r="J3322" s="1" t="s">
        <v>10515</v>
      </c>
      <c r="K3322" s="1" t="s">
        <v>10516</v>
      </c>
      <c r="L3322">
        <f>ROUNDUP(IF(B3322&gt;$D$4,0,($D$4-B3322+1)/365),0)</f>
        <v>0</v>
      </c>
      <c r="M3322">
        <f>ROUNDUP(IF(B3322&gt;$D$5,0,($D$5-B3322+1)/365),0)</f>
        <v>1</v>
      </c>
      <c r="N3322" s="28">
        <f>IF(OR(L3322=1,M3322=1),IF(B3322+364&lt;=$D$5,(B3322+364-$D$4+1)/365,IF(B3322&gt;$D$4,($D$5-B3322+1)/365,$D$6/365)),0)</f>
        <v>0.13809011922882111</v>
      </c>
      <c r="O3322" s="28">
        <f>'Data &amp; Parameter'!$E$16*'Data &amp; Parameter'!$E$17*('Data &amp; Parameter'!$E$18+'Data &amp; Parameter'!$E$19)*'Data &amp; Parameter'!$E$20*'Data &amp; Parameter'!$E$37*N3322</f>
        <v>0.48009851909931722</v>
      </c>
      <c r="P3322">
        <f>ROUNDUP(IF(D3322&gt;$D$4,0,($D$4-D3322+1)/365),0)</f>
        <v>0</v>
      </c>
      <c r="Q3322">
        <f>ROUNDUP(IF(D3322&gt;$D$5,0,($D$5-D3322+1)/365),0)</f>
        <v>1</v>
      </c>
      <c r="R3322" s="28">
        <f>IF(OR(P3322=1,Q3322=1),IF(D3322+364&lt;=$D$5,(D3322+364-$D$4+1)/365,IF(D3322&gt;$D$4,($D$5-D3322+1)/365,$D$6/365)),0)</f>
        <v>0.13808450659562369</v>
      </c>
      <c r="S3322" s="28">
        <f>'Data &amp; Parameter'!$E$16*'Data &amp; Parameter'!$E$17*('Data &amp; Parameter'!$E$18+'Data &amp; Parameter'!$E$19)*'Data &amp; Parameter'!$E$20*'Data &amp; Parameter'!$E$37*R3322</f>
        <v>0.48007900563302885</v>
      </c>
      <c r="T3322" s="28">
        <f t="shared" si="51"/>
        <v>0.96017752473234608</v>
      </c>
    </row>
    <row r="3323" spans="1:20" ht="15.75" customHeight="1" x14ac:dyDescent="0.35">
      <c r="A3323">
        <v>3316</v>
      </c>
      <c r="B3323" s="76">
        <v>44251.597141203703</v>
      </c>
      <c r="C3323" s="1" t="s">
        <v>10517</v>
      </c>
      <c r="D3323" s="76">
        <v>44251.597638888888</v>
      </c>
      <c r="E3323" s="1" t="s">
        <v>10518</v>
      </c>
      <c r="F3323" s="1" t="s">
        <v>10519</v>
      </c>
      <c r="G3323" s="1" t="s">
        <v>123</v>
      </c>
      <c r="H3323" s="1" t="s">
        <v>124</v>
      </c>
      <c r="I3323" s="1" t="s">
        <v>125</v>
      </c>
      <c r="J3323" s="1" t="s">
        <v>10520</v>
      </c>
      <c r="K3323" s="1" t="s">
        <v>10521</v>
      </c>
      <c r="L3323">
        <f>ROUNDUP(IF(B3323&gt;$D$4,0,($D$4-B3323+1)/365),0)</f>
        <v>0</v>
      </c>
      <c r="M3323">
        <f>ROUNDUP(IF(B3323&gt;$D$5,0,($D$5-B3323+1)/365),0)</f>
        <v>1</v>
      </c>
      <c r="N3323" s="28">
        <f>IF(OR(L3323=1,M3323=1),IF(B3323+364&lt;=$D$5,(B3323+364-$D$4+1)/365,IF(B3323&gt;$D$4,($D$5-B3323+1)/365,$D$6/365)),0)</f>
        <v>0.13809002409944285</v>
      </c>
      <c r="O3323" s="28">
        <f>'Data &amp; Parameter'!$E$16*'Data &amp; Parameter'!$E$17*('Data &amp; Parameter'!$E$18+'Data &amp; Parameter'!$E$19)*'Data &amp; Parameter'!$E$20*'Data &amp; Parameter'!$E$37*N3323</f>
        <v>0.48009818836259338</v>
      </c>
      <c r="P3323">
        <f>ROUNDUP(IF(D3323&gt;$D$4,0,($D$4-D3323+1)/365),0)</f>
        <v>0</v>
      </c>
      <c r="Q3323">
        <f>ROUNDUP(IF(D3323&gt;$D$5,0,($D$5-D3323+1)/365),0)</f>
        <v>1</v>
      </c>
      <c r="R3323" s="28">
        <f>IF(OR(P3323=1,Q3323=1),IF(D3323+364&lt;=$D$5,(D3323+364-$D$4+1)/365,IF(D3323&gt;$D$4,($D$5-D3323+1)/365,$D$6/365)),0)</f>
        <v>0.13808866057838776</v>
      </c>
      <c r="S3323" s="28">
        <f>'Data &amp; Parameter'!$E$16*'Data &amp; Parameter'!$E$17*('Data &amp; Parameter'!$E$18+'Data &amp; Parameter'!$E$19)*'Data &amp; Parameter'!$E$20*'Data &amp; Parameter'!$E$37*R3323</f>
        <v>0.48009344780300112</v>
      </c>
      <c r="T3323" s="28">
        <f t="shared" si="51"/>
        <v>0.96019163616559444</v>
      </c>
    </row>
    <row r="3324" spans="1:20" ht="15.75" customHeight="1" x14ac:dyDescent="0.35">
      <c r="A3324">
        <v>3317</v>
      </c>
      <c r="B3324" s="76">
        <v>44251.597187499996</v>
      </c>
      <c r="C3324" s="1" t="s">
        <v>10522</v>
      </c>
      <c r="D3324" s="76">
        <v>44251.598321759258</v>
      </c>
      <c r="E3324" s="1" t="s">
        <v>10523</v>
      </c>
      <c r="F3324" s="1" t="s">
        <v>10524</v>
      </c>
      <c r="G3324" s="1" t="s">
        <v>123</v>
      </c>
      <c r="H3324" s="1" t="s">
        <v>124</v>
      </c>
      <c r="I3324" s="1" t="s">
        <v>125</v>
      </c>
      <c r="J3324" s="1" t="s">
        <v>10525</v>
      </c>
      <c r="K3324" s="1" t="s">
        <v>10434</v>
      </c>
      <c r="L3324">
        <f>ROUNDUP(IF(B3324&gt;$D$4,0,($D$4-B3324+1)/365),0)</f>
        <v>0</v>
      </c>
      <c r="M3324">
        <f>ROUNDUP(IF(B3324&gt;$D$5,0,($D$5-B3324+1)/365),0)</f>
        <v>1</v>
      </c>
      <c r="N3324" s="28">
        <f>IF(OR(L3324=1,M3324=1),IF(B3324+364&lt;=$D$5,(B3324+364-$D$4+1)/365,IF(B3324&gt;$D$4,($D$5-B3324+1)/365,$D$6/365)),0)</f>
        <v>0.13808989726028514</v>
      </c>
      <c r="O3324" s="28">
        <f>'Data &amp; Parameter'!$E$16*'Data &amp; Parameter'!$E$17*('Data &amp; Parameter'!$E$18+'Data &amp; Parameter'!$E$19)*'Data &amp; Parameter'!$E$20*'Data &amp; Parameter'!$E$37*N3324</f>
        <v>0.48009774738034128</v>
      </c>
      <c r="P3324">
        <f>ROUNDUP(IF(D3324&gt;$D$4,0,($D$4-D3324+1)/365),0)</f>
        <v>0</v>
      </c>
      <c r="Q3324">
        <f>ROUNDUP(IF(D3324&gt;$D$5,0,($D$5-D3324+1)/365),0)</f>
        <v>1</v>
      </c>
      <c r="R3324" s="28">
        <f>IF(OR(P3324=1,Q3324=1),IF(D3324+364&lt;=$D$5,(D3324+364-$D$4+1)/365,IF(D3324&gt;$D$4,($D$5-D3324+1)/365,$D$6/365)),0)</f>
        <v>0.13808678970066193</v>
      </c>
      <c r="S3324" s="28">
        <f>'Data &amp; Parameter'!$E$16*'Data &amp; Parameter'!$E$17*('Data &amp; Parameter'!$E$18+'Data &amp; Parameter'!$E$19)*'Data &amp; Parameter'!$E$20*'Data &amp; Parameter'!$E$37*R3324</f>
        <v>0.48008694331426144</v>
      </c>
      <c r="T3324" s="28">
        <f t="shared" si="51"/>
        <v>0.96018469069460277</v>
      </c>
    </row>
    <row r="3325" spans="1:20" ht="15.75" customHeight="1" x14ac:dyDescent="0.35">
      <c r="A3325">
        <v>3318</v>
      </c>
      <c r="B3325" s="76">
        <v>44251.597997685181</v>
      </c>
      <c r="C3325" s="1" t="s">
        <v>10526</v>
      </c>
      <c r="D3325" s="76">
        <v>44251.598530092597</v>
      </c>
      <c r="E3325" s="1" t="s">
        <v>10527</v>
      </c>
      <c r="F3325" s="1" t="s">
        <v>10528</v>
      </c>
      <c r="G3325" s="1" t="s">
        <v>123</v>
      </c>
      <c r="H3325" s="1" t="s">
        <v>124</v>
      </c>
      <c r="I3325" s="1" t="s">
        <v>125</v>
      </c>
      <c r="J3325" s="1" t="s">
        <v>9077</v>
      </c>
      <c r="K3325" s="1" t="s">
        <v>10465</v>
      </c>
      <c r="L3325">
        <f>ROUNDUP(IF(B3325&gt;$D$4,0,($D$4-B3325+1)/365),0)</f>
        <v>0</v>
      </c>
      <c r="M3325">
        <f>ROUNDUP(IF(B3325&gt;$D$5,0,($D$5-B3325+1)/365),0)</f>
        <v>1</v>
      </c>
      <c r="N3325" s="28">
        <f>IF(OR(L3325=1,M3325=1),IF(B3325+364&lt;=$D$5,(B3325+364-$D$4+1)/365,IF(B3325&gt;$D$4,($D$5-B3325+1)/365,$D$6/365)),0)</f>
        <v>0.13808767757484569</v>
      </c>
      <c r="O3325" s="28">
        <f>'Data &amp; Parameter'!$E$16*'Data &amp; Parameter'!$E$17*('Data &amp; Parameter'!$E$18+'Data &amp; Parameter'!$E$19)*'Data &amp; Parameter'!$E$20*'Data &amp; Parameter'!$E$37*N3325</f>
        <v>0.48009003019030405</v>
      </c>
      <c r="P3325">
        <f>ROUNDUP(IF(D3325&gt;$D$4,0,($D$4-D3325+1)/365),0)</f>
        <v>0</v>
      </c>
      <c r="Q3325">
        <f>ROUNDUP(IF(D3325&gt;$D$5,0,($D$5-D3325+1)/365),0)</f>
        <v>1</v>
      </c>
      <c r="R3325" s="28">
        <f>IF(OR(P3325=1,Q3325=1),IF(D3325+364&lt;=$D$5,(D3325+364-$D$4+1)/365,IF(D3325&gt;$D$4,($D$5-D3325+1)/365,$D$6/365)),0)</f>
        <v>0.13808621892439241</v>
      </c>
      <c r="S3325" s="28">
        <f>'Data &amp; Parameter'!$E$16*'Data &amp; Parameter'!$E$17*('Data &amp; Parameter'!$E$18+'Data &amp; Parameter'!$E$19)*'Data &amp; Parameter'!$E$20*'Data &amp; Parameter'!$E$37*R3325</f>
        <v>0.48008495889391867</v>
      </c>
      <c r="T3325" s="28">
        <f t="shared" si="51"/>
        <v>0.96017498908422272</v>
      </c>
    </row>
    <row r="3326" spans="1:20" ht="15.75" customHeight="1" x14ac:dyDescent="0.35">
      <c r="A3326">
        <v>3319</v>
      </c>
      <c r="B3326" s="76">
        <v>44251.598611111112</v>
      </c>
      <c r="C3326" s="1" t="s">
        <v>10529</v>
      </c>
      <c r="D3326" s="76">
        <v>44251.599965277783</v>
      </c>
      <c r="E3326" s="1" t="s">
        <v>10530</v>
      </c>
      <c r="F3326" s="1" t="s">
        <v>10531</v>
      </c>
      <c r="G3326" s="1" t="s">
        <v>123</v>
      </c>
      <c r="H3326" s="1" t="s">
        <v>124</v>
      </c>
      <c r="I3326" s="1" t="s">
        <v>125</v>
      </c>
      <c r="J3326" s="1" t="s">
        <v>9830</v>
      </c>
      <c r="K3326" s="1" t="s">
        <v>9831</v>
      </c>
      <c r="L3326">
        <f>ROUNDUP(IF(B3326&gt;$D$4,0,($D$4-B3326+1)/365),0)</f>
        <v>0</v>
      </c>
      <c r="M3326">
        <f>ROUNDUP(IF(B3326&gt;$D$5,0,($D$5-B3326+1)/365),0)</f>
        <v>1</v>
      </c>
      <c r="N3326" s="28">
        <f>IF(OR(L3326=1,M3326=1),IF(B3326+364&lt;=$D$5,(B3326+364-$D$4+1)/365,IF(B3326&gt;$D$4,($D$5-B3326+1)/365,$D$6/365)),0)</f>
        <v>0.13808599695585644</v>
      </c>
      <c r="O3326" s="28">
        <f>'Data &amp; Parameter'!$E$16*'Data &amp; Parameter'!$E$17*('Data &amp; Parameter'!$E$18+'Data &amp; Parameter'!$E$19)*'Data &amp; Parameter'!$E$20*'Data &amp; Parameter'!$E$37*N3326</f>
        <v>0.48008418717494267</v>
      </c>
      <c r="P3326">
        <f>ROUNDUP(IF(D3326&gt;$D$4,0,($D$4-D3326+1)/365),0)</f>
        <v>0</v>
      </c>
      <c r="Q3326">
        <f>ROUNDUP(IF(D3326&gt;$D$5,0,($D$5-D3326+1)/365),0)</f>
        <v>1</v>
      </c>
      <c r="R3326" s="28">
        <f>IF(OR(P3326=1,Q3326=1),IF(D3326+364&lt;=$D$5,(D3326+364-$D$4+1)/365,IF(D3326&gt;$D$4,($D$5-D3326+1)/365,$D$6/365)),0)</f>
        <v>0.13808228691018423</v>
      </c>
      <c r="S3326" s="28">
        <f>'Data &amp; Parameter'!$E$16*'Data &amp; Parameter'!$E$17*('Data &amp; Parameter'!$E$18+'Data &amp; Parameter'!$E$19)*'Data &amp; Parameter'!$E$20*'Data &amp; Parameter'!$E$37*R3326</f>
        <v>0.48007128844299163</v>
      </c>
      <c r="T3326" s="28">
        <f t="shared" si="51"/>
        <v>0.96015547561793424</v>
      </c>
    </row>
    <row r="3327" spans="1:20" ht="15.75" customHeight="1" x14ac:dyDescent="0.35">
      <c r="A3327">
        <v>3320</v>
      </c>
      <c r="B3327" s="76">
        <v>44251.600706018522</v>
      </c>
      <c r="C3327" s="1" t="s">
        <v>10532</v>
      </c>
      <c r="D3327" s="76">
        <v>44251.601180555561</v>
      </c>
      <c r="E3327" s="1" t="s">
        <v>10533</v>
      </c>
      <c r="F3327" s="1" t="s">
        <v>10534</v>
      </c>
      <c r="G3327" s="1" t="s">
        <v>123</v>
      </c>
      <c r="H3327" s="1" t="s">
        <v>124</v>
      </c>
      <c r="I3327" s="1" t="s">
        <v>125</v>
      </c>
      <c r="J3327" s="1" t="s">
        <v>9762</v>
      </c>
      <c r="K3327" s="1" t="s">
        <v>10516</v>
      </c>
      <c r="L3327">
        <f>ROUNDUP(IF(B3327&gt;$D$4,0,($D$4-B3327+1)/365),0)</f>
        <v>0</v>
      </c>
      <c r="M3327">
        <f>ROUNDUP(IF(B3327&gt;$D$5,0,($D$5-B3327+1)/365),0)</f>
        <v>1</v>
      </c>
      <c r="N3327" s="28">
        <f>IF(OR(L3327=1,M3327=1),IF(B3327+364&lt;=$D$5,(B3327+364-$D$4+1)/365,IF(B3327&gt;$D$4,($D$5-B3327+1)/365,$D$6/365)),0)</f>
        <v>0.13808025748350128</v>
      </c>
      <c r="O3327" s="28">
        <f>'Data &amp; Parameter'!$E$16*'Data &amp; Parameter'!$E$17*('Data &amp; Parameter'!$E$18+'Data &amp; Parameter'!$E$19)*'Data &amp; Parameter'!$E$20*'Data &amp; Parameter'!$E$37*N3327</f>
        <v>0.48006423272640203</v>
      </c>
      <c r="P3327">
        <f>ROUNDUP(IF(D3327&gt;$D$4,0,($D$4-D3327+1)/365),0)</f>
        <v>0</v>
      </c>
      <c r="Q3327">
        <f>ROUNDUP(IF(D3327&gt;$D$5,0,($D$5-D3327+1)/365),0)</f>
        <v>1</v>
      </c>
      <c r="R3327" s="28">
        <f>IF(OR(P3327=1,Q3327=1),IF(D3327+364&lt;=$D$5,(D3327+364-$D$4+1)/365,IF(D3327&gt;$D$4,($D$5-D3327+1)/365,$D$6/365)),0)</f>
        <v>0.13807895738202505</v>
      </c>
      <c r="S3327" s="28">
        <f>'Data &amp; Parameter'!$E$16*'Data &amp; Parameter'!$E$17*('Data &amp; Parameter'!$E$18+'Data &amp; Parameter'!$E$19)*'Data &amp; Parameter'!$E$20*'Data &amp; Parameter'!$E$37*R3327</f>
        <v>0.48005971265793584</v>
      </c>
      <c r="T3327" s="28">
        <f t="shared" si="51"/>
        <v>0.96012394538433787</v>
      </c>
    </row>
    <row r="3328" spans="1:20" ht="15.75" customHeight="1" x14ac:dyDescent="0.35">
      <c r="A3328">
        <v>3321</v>
      </c>
      <c r="B3328" s="76">
        <v>44251.600821759261</v>
      </c>
      <c r="C3328" s="1" t="s">
        <v>10535</v>
      </c>
      <c r="D3328" s="76">
        <v>44251.60157407407</v>
      </c>
      <c r="E3328" s="1" t="s">
        <v>10536</v>
      </c>
      <c r="F3328" s="1" t="s">
        <v>10537</v>
      </c>
      <c r="G3328" s="1" t="s">
        <v>123</v>
      </c>
      <c r="H3328" s="1" t="s">
        <v>124</v>
      </c>
      <c r="I3328" s="1" t="s">
        <v>125</v>
      </c>
      <c r="J3328" s="1" t="s">
        <v>9077</v>
      </c>
      <c r="K3328" s="1" t="s">
        <v>10430</v>
      </c>
      <c r="L3328">
        <f>ROUNDUP(IF(B3328&gt;$D$4,0,($D$4-B3328+1)/365),0)</f>
        <v>0</v>
      </c>
      <c r="M3328">
        <f>ROUNDUP(IF(B3328&gt;$D$5,0,($D$5-B3328+1)/365),0)</f>
        <v>1</v>
      </c>
      <c r="N3328" s="28">
        <f>IF(OR(L3328=1,M3328=1),IF(B3328+364&lt;=$D$5,(B3328+364-$D$4+1)/365,IF(B3328&gt;$D$4,($D$5-B3328+1)/365,$D$6/365)),0)</f>
        <v>0.13807994038558705</v>
      </c>
      <c r="O3328" s="28">
        <f>'Data &amp; Parameter'!$E$16*'Data &amp; Parameter'!$E$17*('Data &amp; Parameter'!$E$18+'Data &amp; Parameter'!$E$19)*'Data &amp; Parameter'!$E$20*'Data &amp; Parameter'!$E$37*N3328</f>
        <v>0.48006313027070219</v>
      </c>
      <c r="P3328">
        <f>ROUNDUP(IF(D3328&gt;$D$4,0,($D$4-D3328+1)/365),0)</f>
        <v>0</v>
      </c>
      <c r="Q3328">
        <f>ROUNDUP(IF(D3328&gt;$D$5,0,($D$5-D3328+1)/365),0)</f>
        <v>1</v>
      </c>
      <c r="R3328" s="28">
        <f>IF(OR(P3328=1,Q3328=1),IF(D3328+364&lt;=$D$5,(D3328+364-$D$4+1)/365,IF(D3328&gt;$D$4,($D$5-D3328+1)/365,$D$6/365)),0)</f>
        <v>0.13807787924912465</v>
      </c>
      <c r="S3328" s="28">
        <f>'Data &amp; Parameter'!$E$16*'Data &amp; Parameter'!$E$17*('Data &amp; Parameter'!$E$18+'Data &amp; Parameter'!$E$19)*'Data &amp; Parameter'!$E$20*'Data &amp; Parameter'!$E$37*R3328</f>
        <v>0.48005596430858427</v>
      </c>
      <c r="T3328" s="28">
        <f t="shared" si="51"/>
        <v>0.96011909457928646</v>
      </c>
    </row>
    <row r="3329" spans="1:20" ht="15.75" customHeight="1" x14ac:dyDescent="0.35">
      <c r="A3329">
        <v>3322</v>
      </c>
      <c r="B3329" s="76">
        <v>44251.602939814809</v>
      </c>
      <c r="C3329" s="1" t="s">
        <v>10538</v>
      </c>
      <c r="D3329" s="76">
        <v>44251.603865740741</v>
      </c>
      <c r="E3329" s="1" t="s">
        <v>10539</v>
      </c>
      <c r="F3329" s="1" t="s">
        <v>10540</v>
      </c>
      <c r="G3329" s="1" t="s">
        <v>123</v>
      </c>
      <c r="H3329" s="1" t="s">
        <v>124</v>
      </c>
      <c r="I3329" s="1" t="s">
        <v>125</v>
      </c>
      <c r="J3329" s="1" t="s">
        <v>10515</v>
      </c>
      <c r="K3329" s="1" t="s">
        <v>10516</v>
      </c>
      <c r="L3329">
        <f>ROUNDUP(IF(B3329&gt;$D$4,0,($D$4-B3329+1)/365),0)</f>
        <v>0</v>
      </c>
      <c r="M3329">
        <f>ROUNDUP(IF(B3329&gt;$D$5,0,($D$5-B3329+1)/365),0)</f>
        <v>1</v>
      </c>
      <c r="N3329" s="28">
        <f>IF(OR(L3329=1,M3329=1),IF(B3329+364&lt;=$D$5,(B3329+364-$D$4+1)/365,IF(B3329&gt;$D$4,($D$5-B3329+1)/365,$D$6/365)),0)</f>
        <v>0.13807413749367298</v>
      </c>
      <c r="O3329" s="28">
        <f>'Data &amp; Parameter'!$E$16*'Data &amp; Parameter'!$E$17*('Data &amp; Parameter'!$E$18+'Data &amp; Parameter'!$E$19)*'Data &amp; Parameter'!$E$20*'Data &amp; Parameter'!$E$37*N3329</f>
        <v>0.4800429553311048</v>
      </c>
      <c r="P3329">
        <f>ROUNDUP(IF(D3329&gt;$D$4,0,($D$4-D3329+1)/365),0)</f>
        <v>0</v>
      </c>
      <c r="Q3329">
        <f>ROUNDUP(IF(D3329&gt;$D$5,0,($D$5-D3329+1)/365),0)</f>
        <v>1</v>
      </c>
      <c r="R3329" s="28">
        <f>IF(OR(P3329=1,Q3329=1),IF(D3329+364&lt;=$D$5,(D3329+364-$D$4+1)/365,IF(D3329&gt;$D$4,($D$5-D3329+1)/365,$D$6/365)),0)</f>
        <v>0.13807160071029936</v>
      </c>
      <c r="S3329" s="28">
        <f>'Data &amp; Parameter'!$E$16*'Data &amp; Parameter'!$E$17*('Data &amp; Parameter'!$E$18+'Data &amp; Parameter'!$E$19)*'Data &amp; Parameter'!$E$20*'Data &amp; Parameter'!$E$37*R3329</f>
        <v>0.48003413568529851</v>
      </c>
      <c r="T3329" s="28">
        <f t="shared" si="51"/>
        <v>0.96007709101640337</v>
      </c>
    </row>
    <row r="3330" spans="1:20" ht="15.75" customHeight="1" x14ac:dyDescent="0.35">
      <c r="A3330">
        <v>3323</v>
      </c>
      <c r="B3330" s="76">
        <v>44251.60319444444</v>
      </c>
      <c r="C3330" s="1" t="s">
        <v>10541</v>
      </c>
      <c r="D3330" s="76">
        <v>44251.603969907403</v>
      </c>
      <c r="E3330" s="1" t="s">
        <v>10542</v>
      </c>
      <c r="F3330" s="1" t="s">
        <v>10543</v>
      </c>
      <c r="G3330" s="1" t="s">
        <v>123</v>
      </c>
      <c r="H3330" s="1" t="s">
        <v>124</v>
      </c>
      <c r="I3330" s="1" t="s">
        <v>125</v>
      </c>
      <c r="J3330" s="1" t="s">
        <v>9762</v>
      </c>
      <c r="K3330" s="1" t="s">
        <v>10516</v>
      </c>
      <c r="L3330">
        <f>ROUNDUP(IF(B3330&gt;$D$4,0,($D$4-B3330+1)/365),0)</f>
        <v>0</v>
      </c>
      <c r="M3330">
        <f>ROUNDUP(IF(B3330&gt;$D$5,0,($D$5-B3330+1)/365),0)</f>
        <v>1</v>
      </c>
      <c r="N3330" s="28">
        <f>IF(OR(L3330=1,M3330=1),IF(B3330+364&lt;=$D$5,(B3330+364-$D$4+1)/365,IF(B3330&gt;$D$4,($D$5-B3330+1)/365,$D$6/365)),0)</f>
        <v>0.13807343987824575</v>
      </c>
      <c r="O3330" s="28">
        <f>'Data &amp; Parameter'!$E$16*'Data &amp; Parameter'!$E$17*('Data &amp; Parameter'!$E$18+'Data &amp; Parameter'!$E$19)*'Data &amp; Parameter'!$E$20*'Data &amp; Parameter'!$E$37*N3330</f>
        <v>0.48004052992850987</v>
      </c>
      <c r="P3330">
        <f>ROUNDUP(IF(D3330&gt;$D$4,0,($D$4-D3330+1)/365),0)</f>
        <v>0</v>
      </c>
      <c r="Q3330">
        <f>ROUNDUP(IF(D3330&gt;$D$5,0,($D$5-D3330+1)/365),0)</f>
        <v>1</v>
      </c>
      <c r="R3330" s="28">
        <f>IF(OR(P3330=1,Q3330=1),IF(D3330+364&lt;=$D$5,(D3330+364-$D$4+1)/365,IF(D3330&gt;$D$4,($D$5-D3330+1)/365,$D$6/365)),0)</f>
        <v>0.13807131532218453</v>
      </c>
      <c r="S3330" s="28">
        <f>'Data &amp; Parameter'!$E$16*'Data &amp; Parameter'!$E$17*('Data &amp; Parameter'!$E$18+'Data &amp; Parameter'!$E$19)*'Data &amp; Parameter'!$E$20*'Data &amp; Parameter'!$E$37*R3330</f>
        <v>0.48003314347519638</v>
      </c>
      <c r="T3330" s="28">
        <f t="shared" si="51"/>
        <v>0.96007367340370631</v>
      </c>
    </row>
    <row r="3331" spans="1:20" ht="15.75" customHeight="1" x14ac:dyDescent="0.35">
      <c r="A3331">
        <v>3324</v>
      </c>
      <c r="B3331" s="76">
        <v>44251.604571759264</v>
      </c>
      <c r="C3331" s="1" t="s">
        <v>10544</v>
      </c>
      <c r="D3331" s="76">
        <v>44251.605798611112</v>
      </c>
      <c r="E3331" s="1" t="s">
        <v>10545</v>
      </c>
      <c r="F3331" s="1" t="s">
        <v>10546</v>
      </c>
      <c r="G3331" s="1" t="s">
        <v>123</v>
      </c>
      <c r="H3331" s="1" t="s">
        <v>124</v>
      </c>
      <c r="I3331" s="1" t="s">
        <v>125</v>
      </c>
      <c r="J3331" s="1" t="s">
        <v>9077</v>
      </c>
      <c r="K3331" s="1" t="s">
        <v>10430</v>
      </c>
      <c r="L3331">
        <f>ROUNDUP(IF(B3331&gt;$D$4,0,($D$4-B3331+1)/365),0)</f>
        <v>0</v>
      </c>
      <c r="M3331">
        <f>ROUNDUP(IF(B3331&gt;$D$5,0,($D$5-B3331+1)/365),0)</f>
        <v>1</v>
      </c>
      <c r="N3331" s="28">
        <f>IF(OR(L3331=1,M3331=1),IF(B3331+364&lt;=$D$5,(B3331+364-$D$4+1)/365,IF(B3331&gt;$D$4,($D$5-B3331+1)/365,$D$6/365)),0)</f>
        <v>0.13806966641297475</v>
      </c>
      <c r="O3331" s="28">
        <f>'Data &amp; Parameter'!$E$16*'Data &amp; Parameter'!$E$17*('Data &amp; Parameter'!$E$18+'Data &amp; Parameter'!$E$19)*'Data &amp; Parameter'!$E$20*'Data &amp; Parameter'!$E$37*N3331</f>
        <v>0.48002741070536342</v>
      </c>
      <c r="P3331">
        <f>ROUNDUP(IF(D3331&gt;$D$4,0,($D$4-D3331+1)/365),0)</f>
        <v>0</v>
      </c>
      <c r="Q3331">
        <f>ROUNDUP(IF(D3331&gt;$D$5,0,($D$5-D3331+1)/365),0)</f>
        <v>1</v>
      </c>
      <c r="R3331" s="28">
        <f>IF(OR(P3331=1,Q3331=1),IF(D3331+364&lt;=$D$5,(D3331+364-$D$4+1)/365,IF(D3331&gt;$D$4,($D$5-D3331+1)/365,$D$6/365)),0)</f>
        <v>0.1380663051750361</v>
      </c>
      <c r="S3331" s="28">
        <f>'Data &amp; Parameter'!$E$16*'Data &amp; Parameter'!$E$17*('Data &amp; Parameter'!$E$18+'Data &amp; Parameter'!$E$19)*'Data &amp; Parameter'!$E$20*'Data &amp; Parameter'!$E$37*R3331</f>
        <v>0.48001572467477921</v>
      </c>
      <c r="T3331" s="28">
        <f t="shared" si="51"/>
        <v>0.96004313538014263</v>
      </c>
    </row>
    <row r="3332" spans="1:20" ht="15.75" customHeight="1" x14ac:dyDescent="0.35">
      <c r="A3332">
        <v>3325</v>
      </c>
      <c r="B3332" s="76">
        <v>44251.606412037036</v>
      </c>
      <c r="C3332" s="1" t="s">
        <v>10547</v>
      </c>
      <c r="D3332" s="76">
        <v>44251.606956018513</v>
      </c>
      <c r="E3332" s="1" t="s">
        <v>10548</v>
      </c>
      <c r="F3332" s="1" t="s">
        <v>10549</v>
      </c>
      <c r="G3332" s="1" t="s">
        <v>123</v>
      </c>
      <c r="H3332" s="1" t="s">
        <v>124</v>
      </c>
      <c r="I3332" s="1" t="s">
        <v>125</v>
      </c>
      <c r="J3332" s="1" t="s">
        <v>9762</v>
      </c>
      <c r="K3332" s="1" t="s">
        <v>10516</v>
      </c>
      <c r="L3332">
        <f>ROUNDUP(IF(B3332&gt;$D$4,0,($D$4-B3332+1)/365),0)</f>
        <v>0</v>
      </c>
      <c r="M3332">
        <f>ROUNDUP(IF(B3332&gt;$D$5,0,($D$5-B3332+1)/365),0)</f>
        <v>1</v>
      </c>
      <c r="N3332" s="28">
        <f>IF(OR(L3332=1,M3332=1),IF(B3332+364&lt;=$D$5,(B3332+364-$D$4+1)/365,IF(B3332&gt;$D$4,($D$5-B3332+1)/365,$D$6/365)),0)</f>
        <v>0.13806462455606677</v>
      </c>
      <c r="O3332" s="28">
        <f>'Data &amp; Parameter'!$E$16*'Data &amp; Parameter'!$E$17*('Data &amp; Parameter'!$E$18+'Data &amp; Parameter'!$E$19)*'Data &amp; Parameter'!$E$20*'Data &amp; Parameter'!$E$37*N3332</f>
        <v>0.4800098816594871</v>
      </c>
      <c r="P3332">
        <f>ROUNDUP(IF(D3332&gt;$D$4,0,($D$4-D3332+1)/365),0)</f>
        <v>0</v>
      </c>
      <c r="Q3332">
        <f>ROUNDUP(IF(D3332&gt;$D$5,0,($D$5-D3332+1)/365),0)</f>
        <v>1</v>
      </c>
      <c r="R3332" s="28">
        <f>IF(OR(P3332=1,Q3332=1),IF(D3332+364&lt;=$D$5,(D3332+364-$D$4+1)/365,IF(D3332&gt;$D$4,($D$5-D3332+1)/365,$D$6/365)),0)</f>
        <v>0.13806313419585398</v>
      </c>
      <c r="S3332" s="28">
        <f>'Data &amp; Parameter'!$E$16*'Data &amp; Parameter'!$E$17*('Data &amp; Parameter'!$E$18+'Data &amp; Parameter'!$E$19)*'Data &amp; Parameter'!$E$20*'Data &amp; Parameter'!$E$37*R3332</f>
        <v>0.48000470011764268</v>
      </c>
      <c r="T3332" s="28">
        <f t="shared" si="51"/>
        <v>0.96001458177712973</v>
      </c>
    </row>
    <row r="3333" spans="1:20" ht="15.75" customHeight="1" x14ac:dyDescent="0.35">
      <c r="A3333">
        <v>3326</v>
      </c>
      <c r="B3333" s="76">
        <v>44251.606423611112</v>
      </c>
      <c r="C3333" s="1" t="s">
        <v>10550</v>
      </c>
      <c r="D3333" s="76">
        <v>44251.607071759259</v>
      </c>
      <c r="E3333" s="1" t="s">
        <v>10551</v>
      </c>
      <c r="F3333" s="1" t="s">
        <v>10552</v>
      </c>
      <c r="G3333" s="1" t="s">
        <v>123</v>
      </c>
      <c r="H3333" s="1" t="s">
        <v>124</v>
      </c>
      <c r="I3333" s="1" t="s">
        <v>125</v>
      </c>
      <c r="J3333" s="1" t="s">
        <v>10515</v>
      </c>
      <c r="K3333" s="1" t="s">
        <v>10516</v>
      </c>
      <c r="L3333">
        <f>ROUNDUP(IF(B3333&gt;$D$4,0,($D$4-B3333+1)/365),0)</f>
        <v>0</v>
      </c>
      <c r="M3333">
        <f>ROUNDUP(IF(B3333&gt;$D$5,0,($D$5-B3333+1)/365),0)</f>
        <v>1</v>
      </c>
      <c r="N3333" s="28">
        <f>IF(OR(L3333=1,M3333=1),IF(B3333+364&lt;=$D$5,(B3333+364-$D$4+1)/365,IF(B3333&gt;$D$4,($D$5-B3333+1)/365,$D$6/365)),0)</f>
        <v>0.13806459284626738</v>
      </c>
      <c r="O3333" s="28">
        <f>'Data &amp; Parameter'!$E$16*'Data &amp; Parameter'!$E$17*('Data &amp; Parameter'!$E$18+'Data &amp; Parameter'!$E$19)*'Data &amp; Parameter'!$E$20*'Data &amp; Parameter'!$E$37*N3333</f>
        <v>0.4800097714138894</v>
      </c>
      <c r="P3333">
        <f>ROUNDUP(IF(D3333&gt;$D$4,0,($D$4-D3333+1)/365),0)</f>
        <v>0</v>
      </c>
      <c r="Q3333">
        <f>ROUNDUP(IF(D3333&gt;$D$5,0,($D$5-D3333+1)/365),0)</f>
        <v>1</v>
      </c>
      <c r="R3333" s="28">
        <f>IF(OR(P3333=1,Q3333=1),IF(D3333+364&lt;=$D$5,(D3333+364-$D$4+1)/365,IF(D3333&gt;$D$4,($D$5-D3333+1)/365,$D$6/365)),0)</f>
        <v>0.13806281709791982</v>
      </c>
      <c r="S3333" s="28">
        <f>'Data &amp; Parameter'!$E$16*'Data &amp; Parameter'!$E$17*('Data &amp; Parameter'!$E$18+'Data &amp; Parameter'!$E$19)*'Data &amp; Parameter'!$E$20*'Data &amp; Parameter'!$E$37*R3333</f>
        <v>0.48000359766187356</v>
      </c>
      <c r="T3333" s="28">
        <f t="shared" si="51"/>
        <v>0.96001336907576296</v>
      </c>
    </row>
    <row r="3334" spans="1:20" ht="15.75" customHeight="1" x14ac:dyDescent="0.35">
      <c r="A3334">
        <v>3327</v>
      </c>
      <c r="B3334" s="76">
        <v>44251.608796296292</v>
      </c>
      <c r="C3334" s="1" t="s">
        <v>10553</v>
      </c>
      <c r="D3334" s="76">
        <v>44251.609756944439</v>
      </c>
      <c r="E3334" s="1" t="s">
        <v>10554</v>
      </c>
      <c r="F3334" s="1" t="s">
        <v>10555</v>
      </c>
      <c r="G3334" s="1" t="s">
        <v>123</v>
      </c>
      <c r="H3334" s="1" t="s">
        <v>124</v>
      </c>
      <c r="I3334" s="1" t="s">
        <v>125</v>
      </c>
      <c r="J3334" s="1" t="s">
        <v>10556</v>
      </c>
      <c r="K3334" s="1" t="s">
        <v>10516</v>
      </c>
      <c r="L3334">
        <f>ROUNDUP(IF(B3334&gt;$D$4,0,($D$4-B3334+1)/365),0)</f>
        <v>0</v>
      </c>
      <c r="M3334">
        <f>ROUNDUP(IF(B3334&gt;$D$5,0,($D$5-B3334+1)/365),0)</f>
        <v>1</v>
      </c>
      <c r="N3334" s="28">
        <f>IF(OR(L3334=1,M3334=1),IF(B3334+364&lt;=$D$5,(B3334+364-$D$4+1)/365,IF(B3334&gt;$D$4,($D$5-B3334+1)/365,$D$6/365)),0)</f>
        <v>0.13805809233892608</v>
      </c>
      <c r="O3334" s="28">
        <f>'Data &amp; Parameter'!$E$16*'Data &amp; Parameter'!$E$17*('Data &amp; Parameter'!$E$18+'Data &amp; Parameter'!$E$19)*'Data &amp; Parameter'!$E$20*'Data &amp; Parameter'!$E$37*N3334</f>
        <v>0.47998717107169708</v>
      </c>
      <c r="P3334">
        <f>ROUNDUP(IF(D3334&gt;$D$4,0,($D$4-D3334+1)/365),0)</f>
        <v>0</v>
      </c>
      <c r="Q3334">
        <f>ROUNDUP(IF(D3334&gt;$D$5,0,($D$5-D3334+1)/365),0)</f>
        <v>1</v>
      </c>
      <c r="R3334" s="28">
        <f>IF(OR(P3334=1,Q3334=1),IF(D3334+364&lt;=$D$5,(D3334+364-$D$4+1)/365,IF(D3334&gt;$D$4,($D$5-D3334+1)/365,$D$6/365)),0)</f>
        <v>0.13805546042619413</v>
      </c>
      <c r="S3334" s="28">
        <f>'Data &amp; Parameter'!$E$16*'Data &amp; Parameter'!$E$17*('Data &amp; Parameter'!$E$18+'Data &amp; Parameter'!$E$19)*'Data &amp; Parameter'!$E$20*'Data &amp; Parameter'!$E$37*R3334</f>
        <v>0.47997802068923623</v>
      </c>
      <c r="T3334" s="28">
        <f t="shared" si="51"/>
        <v>0.95996519176093331</v>
      </c>
    </row>
    <row r="3335" spans="1:20" ht="15.75" customHeight="1" x14ac:dyDescent="0.35">
      <c r="A3335">
        <v>3328</v>
      </c>
      <c r="B3335" s="76">
        <v>44251.609467592592</v>
      </c>
      <c r="C3335" s="1" t="s">
        <v>10557</v>
      </c>
      <c r="D3335" s="76">
        <v>44251.610138888893</v>
      </c>
      <c r="E3335" s="1" t="s">
        <v>10558</v>
      </c>
      <c r="F3335" s="1" t="s">
        <v>10559</v>
      </c>
      <c r="G3335" s="1" t="s">
        <v>123</v>
      </c>
      <c r="H3335" s="1" t="s">
        <v>124</v>
      </c>
      <c r="I3335" s="1" t="s">
        <v>125</v>
      </c>
      <c r="J3335" s="1" t="s">
        <v>10515</v>
      </c>
      <c r="K3335" s="1" t="s">
        <v>10516</v>
      </c>
      <c r="L3335">
        <f>ROUNDUP(IF(B3335&gt;$D$4,0,($D$4-B3335+1)/365),0)</f>
        <v>0</v>
      </c>
      <c r="M3335">
        <f>ROUNDUP(IF(B3335&gt;$D$5,0,($D$5-B3335+1)/365),0)</f>
        <v>1</v>
      </c>
      <c r="N3335" s="28">
        <f>IF(OR(L3335=1,M3335=1),IF(B3335+364&lt;=$D$5,(B3335+364-$D$4+1)/365,IF(B3335&gt;$D$4,($D$5-B3335+1)/365,$D$6/365)),0)</f>
        <v>0.13805625317097969</v>
      </c>
      <c r="O3335" s="28">
        <f>'Data &amp; Parameter'!$E$16*'Data &amp; Parameter'!$E$17*('Data &amp; Parameter'!$E$18+'Data &amp; Parameter'!$E$19)*'Data &amp; Parameter'!$E$20*'Data &amp; Parameter'!$E$37*N3335</f>
        <v>0.47998077682848572</v>
      </c>
      <c r="P3335">
        <f>ROUNDUP(IF(D3335&gt;$D$4,0,($D$4-D3335+1)/365),0)</f>
        <v>0</v>
      </c>
      <c r="Q3335">
        <f>ROUNDUP(IF(D3335&gt;$D$5,0,($D$5-D3335+1)/365),0)</f>
        <v>1</v>
      </c>
      <c r="R3335" s="28">
        <f>IF(OR(P3335=1,Q3335=1),IF(D3335+364&lt;=$D$5,(D3335+364-$D$4+1)/365,IF(D3335&gt;$D$4,($D$5-D3335+1)/365,$D$6/365)),0)</f>
        <v>0.13805441400303334</v>
      </c>
      <c r="S3335" s="28">
        <f>'Data &amp; Parameter'!$E$16*'Data &amp; Parameter'!$E$17*('Data &amp; Parameter'!$E$18+'Data &amp; Parameter'!$E$19)*'Data &amp; Parameter'!$E$20*'Data &amp; Parameter'!$E$37*R3335</f>
        <v>0.47997438258527447</v>
      </c>
      <c r="T3335" s="28">
        <f t="shared" si="51"/>
        <v>0.9599551594137602</v>
      </c>
    </row>
    <row r="3336" spans="1:20" ht="15.75" customHeight="1" x14ac:dyDescent="0.35">
      <c r="A3336">
        <v>3329</v>
      </c>
      <c r="B3336" s="76">
        <v>44251.610243055555</v>
      </c>
      <c r="C3336" s="1" t="s">
        <v>10560</v>
      </c>
      <c r="D3336" s="76">
        <v>44251.611481481479</v>
      </c>
      <c r="E3336" s="1" t="s">
        <v>10561</v>
      </c>
      <c r="F3336" s="1" t="s">
        <v>10562</v>
      </c>
      <c r="G3336" s="1" t="s">
        <v>123</v>
      </c>
      <c r="H3336" s="1" t="s">
        <v>124</v>
      </c>
      <c r="I3336" s="1" t="s">
        <v>125</v>
      </c>
      <c r="J3336" s="1" t="s">
        <v>9077</v>
      </c>
      <c r="K3336" s="1" t="s">
        <v>10563</v>
      </c>
      <c r="L3336">
        <f>ROUNDUP(IF(B3336&gt;$D$4,0,($D$4-B3336+1)/365),0)</f>
        <v>0</v>
      </c>
      <c r="M3336">
        <f>ROUNDUP(IF(B3336&gt;$D$5,0,($D$5-B3336+1)/365),0)</f>
        <v>1</v>
      </c>
      <c r="N3336" s="28">
        <f>IF(OR(L3336=1,M3336=1),IF(B3336+364&lt;=$D$5,(B3336+364-$D$4+1)/365,IF(B3336&gt;$D$4,($D$5-B3336+1)/365,$D$6/365)),0)</f>
        <v>0.1380541286149185</v>
      </c>
      <c r="O3336" s="28">
        <f>'Data &amp; Parameter'!$E$16*'Data &amp; Parameter'!$E$17*('Data &amp; Parameter'!$E$18+'Data &amp; Parameter'!$E$19)*'Data &amp; Parameter'!$E$20*'Data &amp; Parameter'!$E$37*N3336</f>
        <v>0.47997339037517234</v>
      </c>
      <c r="P3336">
        <f>ROUNDUP(IF(D3336&gt;$D$4,0,($D$4-D3336+1)/365),0)</f>
        <v>0</v>
      </c>
      <c r="Q3336">
        <f>ROUNDUP(IF(D3336&gt;$D$5,0,($D$5-D3336+1)/365),0)</f>
        <v>1</v>
      </c>
      <c r="R3336" s="28">
        <f>IF(OR(P3336=1,Q3336=1),IF(D3336+364&lt;=$D$5,(D3336+364-$D$4+1)/365,IF(D3336&gt;$D$4,($D$5-D3336+1)/365,$D$6/365)),0)</f>
        <v>0.13805073566718046</v>
      </c>
      <c r="S3336" s="28">
        <f>'Data &amp; Parameter'!$E$16*'Data &amp; Parameter'!$E$17*('Data &amp; Parameter'!$E$18+'Data &amp; Parameter'!$E$19)*'Data &amp; Parameter'!$E$20*'Data &amp; Parameter'!$E$37*R3336</f>
        <v>0.47996159409899042</v>
      </c>
      <c r="T3336" s="28">
        <f t="shared" si="51"/>
        <v>0.9599349844741627</v>
      </c>
    </row>
    <row r="3337" spans="1:20" ht="15.75" customHeight="1" x14ac:dyDescent="0.35">
      <c r="A3337">
        <v>3330</v>
      </c>
      <c r="B3337" s="76">
        <v>44251.61173611111</v>
      </c>
      <c r="C3337" s="1" t="s">
        <v>10564</v>
      </c>
      <c r="D3337" s="76">
        <v>44251.612349537041</v>
      </c>
      <c r="E3337" s="1" t="s">
        <v>10565</v>
      </c>
      <c r="F3337" s="1" t="s">
        <v>10566</v>
      </c>
      <c r="G3337" s="1" t="s">
        <v>123</v>
      </c>
      <c r="H3337" s="1" t="s">
        <v>124</v>
      </c>
      <c r="I3337" s="1" t="s">
        <v>125</v>
      </c>
      <c r="J3337" s="1" t="s">
        <v>9762</v>
      </c>
      <c r="K3337" s="1" t="s">
        <v>10516</v>
      </c>
      <c r="L3337">
        <f>ROUNDUP(IF(B3337&gt;$D$4,0,($D$4-B3337+1)/365),0)</f>
        <v>0</v>
      </c>
      <c r="M3337">
        <f>ROUNDUP(IF(B3337&gt;$D$5,0,($D$5-B3337+1)/365),0)</f>
        <v>1</v>
      </c>
      <c r="N3337" s="28">
        <f>IF(OR(L3337=1,M3337=1),IF(B3337+364&lt;=$D$5,(B3337+364-$D$4+1)/365,IF(B3337&gt;$D$4,($D$5-B3337+1)/365,$D$6/365)),0)</f>
        <v>0.13805003805175323</v>
      </c>
      <c r="O3337" s="28">
        <f>'Data &amp; Parameter'!$E$16*'Data &amp; Parameter'!$E$17*('Data &amp; Parameter'!$E$18+'Data &amp; Parameter'!$E$19)*'Data &amp; Parameter'!$E$20*'Data &amp; Parameter'!$E$37*N3337</f>
        <v>0.47995916869639549</v>
      </c>
      <c r="P3337">
        <f>ROUNDUP(IF(D3337&gt;$D$4,0,($D$4-D3337+1)/365),0)</f>
        <v>0</v>
      </c>
      <c r="Q3337">
        <f>ROUNDUP(IF(D3337&gt;$D$5,0,($D$5-D3337+1)/365),0)</f>
        <v>1</v>
      </c>
      <c r="R3337" s="28">
        <f>IF(OR(P3337=1,Q3337=1),IF(D3337+364&lt;=$D$5,(D3337+364-$D$4+1)/365,IF(D3337&gt;$D$4,($D$5-D3337+1)/365,$D$6/365)),0)</f>
        <v>0.13804835743276395</v>
      </c>
      <c r="S3337" s="28">
        <f>'Data &amp; Parameter'!$E$16*'Data &amp; Parameter'!$E$17*('Data &amp; Parameter'!$E$18+'Data &amp; Parameter'!$E$19)*'Data &amp; Parameter'!$E$20*'Data &amp; Parameter'!$E$37*R3337</f>
        <v>0.47995332568103399</v>
      </c>
      <c r="T3337" s="28">
        <f t="shared" ref="T3337:T3400" si="52">O3337+S3337</f>
        <v>0.95991249437742954</v>
      </c>
    </row>
    <row r="3338" spans="1:20" ht="15.75" customHeight="1" x14ac:dyDescent="0.35">
      <c r="A3338">
        <v>3331</v>
      </c>
      <c r="B3338" s="76">
        <v>44251.613333333335</v>
      </c>
      <c r="C3338" s="1" t="s">
        <v>10567</v>
      </c>
      <c r="D3338" s="76">
        <v>44251.614166666666</v>
      </c>
      <c r="E3338" s="1" t="s">
        <v>10568</v>
      </c>
      <c r="F3338" s="1" t="s">
        <v>10569</v>
      </c>
      <c r="G3338" s="1" t="s">
        <v>123</v>
      </c>
      <c r="H3338" s="1" t="s">
        <v>124</v>
      </c>
      <c r="I3338" s="1" t="s">
        <v>125</v>
      </c>
      <c r="J3338" s="1" t="s">
        <v>10515</v>
      </c>
      <c r="K3338" s="1" t="s">
        <v>10516</v>
      </c>
      <c r="L3338">
        <f>ROUNDUP(IF(B3338&gt;$D$4,0,($D$4-B3338+1)/365),0)</f>
        <v>0</v>
      </c>
      <c r="M3338">
        <f>ROUNDUP(IF(B3338&gt;$D$5,0,($D$5-B3338+1)/365),0)</f>
        <v>1</v>
      </c>
      <c r="N3338" s="28">
        <f>IF(OR(L3338=1,M3338=1),IF(B3338+364&lt;=$D$5,(B3338+364-$D$4+1)/365,IF(B3338&gt;$D$4,($D$5-B3338+1)/365,$D$6/365)),0)</f>
        <v>0.13804566210045316</v>
      </c>
      <c r="O3338" s="28">
        <f>'Data &amp; Parameter'!$E$16*'Data &amp; Parameter'!$E$17*('Data &amp; Parameter'!$E$18+'Data &amp; Parameter'!$E$19)*'Data &amp; Parameter'!$E$20*'Data &amp; Parameter'!$E$37*N3338</f>
        <v>0.47994395480744712</v>
      </c>
      <c r="P3338">
        <f>ROUNDUP(IF(D3338&gt;$D$4,0,($D$4-D3338+1)/365),0)</f>
        <v>0</v>
      </c>
      <c r="Q3338">
        <f>ROUNDUP(IF(D3338&gt;$D$5,0,($D$5-D3338+1)/365),0)</f>
        <v>1</v>
      </c>
      <c r="R3338" s="28">
        <f>IF(OR(P3338=1,Q3338=1),IF(D3338+364&lt;=$D$5,(D3338+364-$D$4+1)/365,IF(D3338&gt;$D$4,($D$5-D3338+1)/365,$D$6/365)),0)</f>
        <v>0.13804337899543484</v>
      </c>
      <c r="S3338" s="28">
        <f>'Data &amp; Parameter'!$E$16*'Data &amp; Parameter'!$E$17*('Data &amp; Parameter'!$E$18+'Data &amp; Parameter'!$E$19)*'Data &amp; Parameter'!$E$20*'Data &amp; Parameter'!$E$37*R3338</f>
        <v>0.47993601712628381</v>
      </c>
      <c r="T3338" s="28">
        <f t="shared" si="52"/>
        <v>0.95987997193373098</v>
      </c>
    </row>
    <row r="3339" spans="1:20" ht="15.75" customHeight="1" x14ac:dyDescent="0.35">
      <c r="A3339">
        <v>3332</v>
      </c>
      <c r="B3339" s="76">
        <v>44251.614074074074</v>
      </c>
      <c r="C3339" s="1" t="s">
        <v>10570</v>
      </c>
      <c r="D3339" s="76">
        <v>44251.61482638889</v>
      </c>
      <c r="E3339" s="1" t="s">
        <v>10571</v>
      </c>
      <c r="F3339" s="1" t="s">
        <v>10572</v>
      </c>
      <c r="G3339" s="1" t="s">
        <v>123</v>
      </c>
      <c r="H3339" s="1" t="s">
        <v>124</v>
      </c>
      <c r="I3339" s="1" t="s">
        <v>125</v>
      </c>
      <c r="J3339" s="1" t="s">
        <v>9077</v>
      </c>
      <c r="K3339" s="1" t="s">
        <v>10430</v>
      </c>
      <c r="L3339">
        <f>ROUNDUP(IF(B3339&gt;$D$4,0,($D$4-B3339+1)/365),0)</f>
        <v>0</v>
      </c>
      <c r="M3339">
        <f>ROUNDUP(IF(B3339&gt;$D$5,0,($D$5-B3339+1)/365),0)</f>
        <v>1</v>
      </c>
      <c r="N3339" s="28">
        <f>IF(OR(L3339=1,M3339=1),IF(B3339+364&lt;=$D$5,(B3339+364-$D$4+1)/365,IF(B3339&gt;$D$4,($D$5-B3339+1)/365,$D$6/365)),0)</f>
        <v>0.13804363267377023</v>
      </c>
      <c r="O3339" s="28">
        <f>'Data &amp; Parameter'!$E$16*'Data &amp; Parameter'!$E$17*('Data &amp; Parameter'!$E$18+'Data &amp; Parameter'!$E$19)*'Data &amp; Parameter'!$E$20*'Data &amp; Parameter'!$E$37*N3339</f>
        <v>0.47993689909085757</v>
      </c>
      <c r="P3339">
        <f>ROUNDUP(IF(D3339&gt;$D$4,0,($D$4-D3339+1)/365),0)</f>
        <v>0</v>
      </c>
      <c r="Q3339">
        <f>ROUNDUP(IF(D3339&gt;$D$5,0,($D$5-D3339+1)/365),0)</f>
        <v>1</v>
      </c>
      <c r="R3339" s="28">
        <f>IF(OR(P3339=1,Q3339=1),IF(D3339+364&lt;=$D$5,(D3339+364-$D$4+1)/365,IF(D3339&gt;$D$4,($D$5-D3339+1)/365,$D$6/365)),0)</f>
        <v>0.13804157153728788</v>
      </c>
      <c r="S3339" s="28">
        <f>'Data &amp; Parameter'!$E$16*'Data &amp; Parameter'!$E$17*('Data &amp; Parameter'!$E$18+'Data &amp; Parameter'!$E$19)*'Data &amp; Parameter'!$E$20*'Data &amp; Parameter'!$E$37*R3339</f>
        <v>0.47992973312867027</v>
      </c>
      <c r="T3339" s="28">
        <f t="shared" si="52"/>
        <v>0.95986663221952784</v>
      </c>
    </row>
    <row r="3340" spans="1:20" ht="15.75" customHeight="1" x14ac:dyDescent="0.35">
      <c r="A3340">
        <v>3333</v>
      </c>
      <c r="B3340" s="76">
        <v>44251.614664351851</v>
      </c>
      <c r="C3340" s="1" t="s">
        <v>10573</v>
      </c>
      <c r="D3340" s="76">
        <v>44251.61513888889</v>
      </c>
      <c r="E3340" s="1" t="s">
        <v>10574</v>
      </c>
      <c r="F3340" s="1" t="s">
        <v>10575</v>
      </c>
      <c r="G3340" s="1" t="s">
        <v>123</v>
      </c>
      <c r="H3340" s="1" t="s">
        <v>124</v>
      </c>
      <c r="I3340" s="1" t="s">
        <v>125</v>
      </c>
      <c r="J3340" s="1" t="s">
        <v>9762</v>
      </c>
      <c r="K3340" s="1" t="s">
        <v>10516</v>
      </c>
      <c r="L3340">
        <f>ROUNDUP(IF(B3340&gt;$D$4,0,($D$4-B3340+1)/365),0)</f>
        <v>0</v>
      </c>
      <c r="M3340">
        <f>ROUNDUP(IF(B3340&gt;$D$5,0,($D$5-B3340+1)/365),0)</f>
        <v>1</v>
      </c>
      <c r="N3340" s="28">
        <f>IF(OR(L3340=1,M3340=1),IF(B3340+364&lt;=$D$5,(B3340+364-$D$4+1)/365,IF(B3340&gt;$D$4,($D$5-B3340+1)/365,$D$6/365)),0)</f>
        <v>0.13804201547437975</v>
      </c>
      <c r="O3340" s="28">
        <f>'Data &amp; Parameter'!$E$16*'Data &amp; Parameter'!$E$17*('Data &amp; Parameter'!$E$18+'Data &amp; Parameter'!$E$19)*'Data &amp; Parameter'!$E$20*'Data &amp; Parameter'!$E$37*N3340</f>
        <v>0.47993127656669149</v>
      </c>
      <c r="P3340">
        <f>ROUNDUP(IF(D3340&gt;$D$4,0,($D$4-D3340+1)/365),0)</f>
        <v>0</v>
      </c>
      <c r="Q3340">
        <f>ROUNDUP(IF(D3340&gt;$D$5,0,($D$5-D3340+1)/365),0)</f>
        <v>1</v>
      </c>
      <c r="R3340" s="28">
        <f>IF(OR(P3340=1,Q3340=1),IF(D3340+364&lt;=$D$5,(D3340+364-$D$4+1)/365,IF(D3340&gt;$D$4,($D$5-D3340+1)/365,$D$6/365)),0)</f>
        <v>0.13804071537290352</v>
      </c>
      <c r="S3340" s="28">
        <f>'Data &amp; Parameter'!$E$16*'Data &amp; Parameter'!$E$17*('Data &amp; Parameter'!$E$18+'Data &amp; Parameter'!$E$19)*'Data &amp; Parameter'!$E$20*'Data &amp; Parameter'!$E$37*R3340</f>
        <v>0.47992675649822536</v>
      </c>
      <c r="T3340" s="28">
        <f t="shared" si="52"/>
        <v>0.9598580330649169</v>
      </c>
    </row>
    <row r="3341" spans="1:20" ht="15.75" customHeight="1" x14ac:dyDescent="0.35">
      <c r="A3341">
        <v>3334</v>
      </c>
      <c r="B3341" s="76">
        <v>44251.616064814814</v>
      </c>
      <c r="C3341" s="1" t="s">
        <v>10576</v>
      </c>
      <c r="D3341" s="76">
        <v>44251.6168287037</v>
      </c>
      <c r="E3341" s="1" t="s">
        <v>10577</v>
      </c>
      <c r="F3341" s="1" t="s">
        <v>10578</v>
      </c>
      <c r="G3341" s="1" t="s">
        <v>123</v>
      </c>
      <c r="H3341" s="1" t="s">
        <v>124</v>
      </c>
      <c r="I3341" s="1" t="s">
        <v>125</v>
      </c>
      <c r="J3341" s="1" t="s">
        <v>10515</v>
      </c>
      <c r="K3341" s="1" t="s">
        <v>10516</v>
      </c>
      <c r="L3341">
        <f>ROUNDUP(IF(B3341&gt;$D$4,0,($D$4-B3341+1)/365),0)</f>
        <v>0</v>
      </c>
      <c r="M3341">
        <f>ROUNDUP(IF(B3341&gt;$D$5,0,($D$5-B3341+1)/365),0)</f>
        <v>1</v>
      </c>
      <c r="N3341" s="28">
        <f>IF(OR(L3341=1,M3341=1),IF(B3341+364&lt;=$D$5,(B3341+364-$D$4+1)/365,IF(B3341&gt;$D$4,($D$5-B3341+1)/365,$D$6/365)),0)</f>
        <v>0.13803817858954984</v>
      </c>
      <c r="O3341" s="28">
        <f>'Data &amp; Parameter'!$E$16*'Data &amp; Parameter'!$E$17*('Data &amp; Parameter'!$E$18+'Data &amp; Parameter'!$E$19)*'Data &amp; Parameter'!$E$20*'Data &amp; Parameter'!$E$37*N3341</f>
        <v>0.47991793685248835</v>
      </c>
      <c r="P3341">
        <f>ROUNDUP(IF(D3341&gt;$D$4,0,($D$4-D3341+1)/365),0)</f>
        <v>0</v>
      </c>
      <c r="Q3341">
        <f>ROUNDUP(IF(D3341&gt;$D$5,0,($D$5-D3341+1)/365),0)</f>
        <v>1</v>
      </c>
      <c r="R3341" s="28">
        <f>IF(OR(P3341=1,Q3341=1),IF(D3341+364&lt;=$D$5,(D3341+364-$D$4+1)/365,IF(D3341&gt;$D$4,($D$5-D3341+1)/365,$D$6/365)),0)</f>
        <v>0.13803608574328805</v>
      </c>
      <c r="S3341" s="28">
        <f>'Data &amp; Parameter'!$E$16*'Data &amp; Parameter'!$E$17*('Data &amp; Parameter'!$E$18+'Data &amp; Parameter'!$E$19)*'Data &amp; Parameter'!$E$20*'Data &amp; Parameter'!$E$37*R3341</f>
        <v>0.47991066064477267</v>
      </c>
      <c r="T3341" s="28">
        <f t="shared" si="52"/>
        <v>0.95982859749726102</v>
      </c>
    </row>
    <row r="3342" spans="1:20" ht="15.75" customHeight="1" x14ac:dyDescent="0.35">
      <c r="A3342">
        <v>3335</v>
      </c>
      <c r="B3342" s="76">
        <v>44251.616898148146</v>
      </c>
      <c r="C3342" s="1" t="s">
        <v>10579</v>
      </c>
      <c r="D3342" s="76">
        <v>44251.617534722223</v>
      </c>
      <c r="E3342" s="1" t="s">
        <v>10580</v>
      </c>
      <c r="F3342" s="1" t="s">
        <v>10581</v>
      </c>
      <c r="G3342" s="1" t="s">
        <v>123</v>
      </c>
      <c r="H3342" s="1" t="s">
        <v>124</v>
      </c>
      <c r="I3342" s="1" t="s">
        <v>125</v>
      </c>
      <c r="J3342" s="1" t="s">
        <v>9762</v>
      </c>
      <c r="K3342" s="1" t="s">
        <v>10516</v>
      </c>
      <c r="L3342">
        <f>ROUNDUP(IF(B3342&gt;$D$4,0,($D$4-B3342+1)/365),0)</f>
        <v>0</v>
      </c>
      <c r="M3342">
        <f>ROUNDUP(IF(B3342&gt;$D$5,0,($D$5-B3342+1)/365),0)</f>
        <v>1</v>
      </c>
      <c r="N3342" s="28">
        <f>IF(OR(L3342=1,M3342=1),IF(B3342+364&lt;=$D$5,(B3342+364-$D$4+1)/365,IF(B3342&gt;$D$4,($D$5-B3342+1)/365,$D$6/365)),0)</f>
        <v>0.13803589548453152</v>
      </c>
      <c r="O3342" s="28">
        <f>'Data &amp; Parameter'!$E$16*'Data &amp; Parameter'!$E$17*('Data &amp; Parameter'!$E$18+'Data &amp; Parameter'!$E$19)*'Data &amp; Parameter'!$E$20*'Data &amp; Parameter'!$E$37*N3342</f>
        <v>0.47990999917132504</v>
      </c>
      <c r="P3342">
        <f>ROUNDUP(IF(D3342&gt;$D$4,0,($D$4-D3342+1)/365),0)</f>
        <v>0</v>
      </c>
      <c r="Q3342">
        <f>ROUNDUP(IF(D3342&gt;$D$5,0,($D$5-D3342+1)/365),0)</f>
        <v>1</v>
      </c>
      <c r="R3342" s="28">
        <f>IF(OR(P3342=1,Q3342=1),IF(D3342+364&lt;=$D$5,(D3342+364-$D$4+1)/365,IF(D3342&gt;$D$4,($D$5-D3342+1)/365,$D$6/365)),0)</f>
        <v>0.13803415144596343</v>
      </c>
      <c r="S3342" s="28">
        <f>'Data &amp; Parameter'!$E$16*'Data &amp; Parameter'!$E$17*('Data &amp; Parameter'!$E$18+'Data &amp; Parameter'!$E$19)*'Data &amp; Parameter'!$E$20*'Data &amp; Parameter'!$E$37*R3342</f>
        <v>0.47990393566483758</v>
      </c>
      <c r="T3342" s="28">
        <f t="shared" si="52"/>
        <v>0.95981393483616262</v>
      </c>
    </row>
    <row r="3343" spans="1:20" ht="15.75" customHeight="1" x14ac:dyDescent="0.35">
      <c r="A3343">
        <v>3336</v>
      </c>
      <c r="B3343" s="76">
        <v>44251.618969907402</v>
      </c>
      <c r="C3343" s="1" t="s">
        <v>10582</v>
      </c>
      <c r="D3343" s="76">
        <v>44251.621053240742</v>
      </c>
      <c r="E3343" s="1" t="s">
        <v>10583</v>
      </c>
      <c r="F3343" s="1" t="s">
        <v>10584</v>
      </c>
      <c r="G3343" s="1" t="s">
        <v>123</v>
      </c>
      <c r="H3343" s="1" t="s">
        <v>124</v>
      </c>
      <c r="I3343" s="1" t="s">
        <v>125</v>
      </c>
      <c r="J3343" s="1" t="s">
        <v>9077</v>
      </c>
      <c r="K3343" s="1" t="s">
        <v>10430</v>
      </c>
      <c r="L3343">
        <f>ROUNDUP(IF(B3343&gt;$D$4,0,($D$4-B3343+1)/365),0)</f>
        <v>0</v>
      </c>
      <c r="M3343">
        <f>ROUNDUP(IF(B3343&gt;$D$5,0,($D$5-B3343+1)/365),0)</f>
        <v>1</v>
      </c>
      <c r="N3343" s="28">
        <f>IF(OR(L3343=1,M3343=1),IF(B3343+364&lt;=$D$5,(B3343+364-$D$4+1)/365,IF(B3343&gt;$D$4,($D$5-B3343+1)/365,$D$6/365)),0)</f>
        <v>0.13803021943177518</v>
      </c>
      <c r="O3343" s="28">
        <f>'Data &amp; Parameter'!$E$16*'Data &amp; Parameter'!$E$17*('Data &amp; Parameter'!$E$18+'Data &amp; Parameter'!$E$19)*'Data &amp; Parameter'!$E$20*'Data &amp; Parameter'!$E$37*N3343</f>
        <v>0.47989026521397987</v>
      </c>
      <c r="P3343">
        <f>ROUNDUP(IF(D3343&gt;$D$4,0,($D$4-D3343+1)/365),0)</f>
        <v>0</v>
      </c>
      <c r="Q3343">
        <f>ROUNDUP(IF(D3343&gt;$D$5,0,($D$5-D3343+1)/365),0)</f>
        <v>1</v>
      </c>
      <c r="R3343" s="28">
        <f>IF(OR(P3343=1,Q3343=1),IF(D3343+364&lt;=$D$5,(D3343+364-$D$4+1)/365,IF(D3343&gt;$D$4,($D$5-D3343+1)/365,$D$6/365)),0)</f>
        <v>0.13802451166919949</v>
      </c>
      <c r="S3343" s="28">
        <f>'Data &amp; Parameter'!$E$16*'Data &amp; Parameter'!$E$17*('Data &amp; Parameter'!$E$18+'Data &amp; Parameter'!$E$19)*'Data &amp; Parameter'!$E$20*'Data &amp; Parameter'!$E$37*R3343</f>
        <v>0.47987042101096766</v>
      </c>
      <c r="T3343" s="28">
        <f t="shared" si="52"/>
        <v>0.95976068622494748</v>
      </c>
    </row>
    <row r="3344" spans="1:20" ht="15.75" customHeight="1" x14ac:dyDescent="0.35">
      <c r="A3344">
        <v>3337</v>
      </c>
      <c r="B3344" s="76">
        <v>44251.619016203702</v>
      </c>
      <c r="C3344" s="1" t="s">
        <v>10585</v>
      </c>
      <c r="D3344" s="76">
        <v>44251.620775462958</v>
      </c>
      <c r="E3344" s="1" t="s">
        <v>10586</v>
      </c>
      <c r="F3344" s="1" t="s">
        <v>10587</v>
      </c>
      <c r="G3344" s="1" t="s">
        <v>123</v>
      </c>
      <c r="H3344" s="1" t="s">
        <v>124</v>
      </c>
      <c r="I3344" s="1" t="s">
        <v>125</v>
      </c>
      <c r="J3344" s="1" t="s">
        <v>10515</v>
      </c>
      <c r="K3344" s="1" t="s">
        <v>10516</v>
      </c>
      <c r="L3344">
        <f>ROUNDUP(IF(B3344&gt;$D$4,0,($D$4-B3344+1)/365),0)</f>
        <v>0</v>
      </c>
      <c r="M3344">
        <f>ROUNDUP(IF(B3344&gt;$D$5,0,($D$5-B3344+1)/365),0)</f>
        <v>1</v>
      </c>
      <c r="N3344" s="28">
        <f>IF(OR(L3344=1,M3344=1),IF(B3344+364&lt;=$D$5,(B3344+364-$D$4+1)/365,IF(B3344&gt;$D$4,($D$5-B3344+1)/365,$D$6/365)),0)</f>
        <v>0.13803009259259752</v>
      </c>
      <c r="O3344" s="28">
        <f>'Data &amp; Parameter'!$E$16*'Data &amp; Parameter'!$E$17*('Data &amp; Parameter'!$E$18+'Data &amp; Parameter'!$E$19)*'Data &amp; Parameter'!$E$20*'Data &amp; Parameter'!$E$37*N3344</f>
        <v>0.47988982423165832</v>
      </c>
      <c r="P3344">
        <f>ROUNDUP(IF(D3344&gt;$D$4,0,($D$4-D3344+1)/365),0)</f>
        <v>0</v>
      </c>
      <c r="Q3344">
        <f>ROUNDUP(IF(D3344&gt;$D$5,0,($D$5-D3344+1)/365),0)</f>
        <v>1</v>
      </c>
      <c r="R3344" s="28">
        <f>IF(OR(P3344=1,Q3344=1),IF(D3344+364&lt;=$D$5,(D3344+364-$D$4+1)/365,IF(D3344&gt;$D$4,($D$5-D3344+1)/365,$D$6/365)),0)</f>
        <v>0.13802527270422554</v>
      </c>
      <c r="S3344" s="28">
        <f>'Data &amp; Parameter'!$E$16*'Data &amp; Parameter'!$E$17*('Data &amp; Parameter'!$E$18+'Data &amp; Parameter'!$E$19)*'Data &amp; Parameter'!$E$20*'Data &amp; Parameter'!$E$37*R3344</f>
        <v>0.47987306690475812</v>
      </c>
      <c r="T3344" s="28">
        <f t="shared" si="52"/>
        <v>0.95976289113641644</v>
      </c>
    </row>
    <row r="3345" spans="1:20" ht="15.75" customHeight="1" x14ac:dyDescent="0.35">
      <c r="A3345">
        <v>3338</v>
      </c>
      <c r="B3345" s="76">
        <v>44251.619687500002</v>
      </c>
      <c r="C3345" s="1" t="s">
        <v>10588</v>
      </c>
      <c r="D3345" s="76">
        <v>44251.620358796295</v>
      </c>
      <c r="E3345" s="1" t="s">
        <v>10589</v>
      </c>
      <c r="F3345" s="1" t="s">
        <v>10590</v>
      </c>
      <c r="G3345" s="1" t="s">
        <v>123</v>
      </c>
      <c r="H3345" s="1" t="s">
        <v>124</v>
      </c>
      <c r="I3345" s="1" t="s">
        <v>125</v>
      </c>
      <c r="J3345" s="1" t="s">
        <v>9762</v>
      </c>
      <c r="K3345" s="1" t="s">
        <v>10516</v>
      </c>
      <c r="L3345">
        <f>ROUNDUP(IF(B3345&gt;$D$4,0,($D$4-B3345+1)/365),0)</f>
        <v>0</v>
      </c>
      <c r="M3345">
        <f>ROUNDUP(IF(B3345&gt;$D$5,0,($D$5-B3345+1)/365),0)</f>
        <v>1</v>
      </c>
      <c r="N3345" s="28">
        <f>IF(OR(L3345=1,M3345=1),IF(B3345+364&lt;=$D$5,(B3345+364-$D$4+1)/365,IF(B3345&gt;$D$4,($D$5-B3345+1)/365,$D$6/365)),0)</f>
        <v>0.13802825342465116</v>
      </c>
      <c r="O3345" s="28">
        <f>'Data &amp; Parameter'!$E$16*'Data &amp; Parameter'!$E$17*('Data &amp; Parameter'!$E$18+'Data &amp; Parameter'!$E$19)*'Data &amp; Parameter'!$E$20*'Data &amp; Parameter'!$E$37*N3345</f>
        <v>0.47988342998844707</v>
      </c>
      <c r="P3345">
        <f>ROUNDUP(IF(D3345&gt;$D$4,0,($D$4-D3345+1)/365),0)</f>
        <v>0</v>
      </c>
      <c r="Q3345">
        <f>ROUNDUP(IF(D3345&gt;$D$5,0,($D$5-D3345+1)/365),0)</f>
        <v>1</v>
      </c>
      <c r="R3345" s="28">
        <f>IF(OR(P3345=1,Q3345=1),IF(D3345+364&lt;=$D$5,(D3345+364-$D$4+1)/365,IF(D3345&gt;$D$4,($D$5-D3345+1)/365,$D$6/365)),0)</f>
        <v>0.13802641425672471</v>
      </c>
      <c r="S3345" s="28">
        <f>'Data &amp; Parameter'!$E$16*'Data &amp; Parameter'!$E$17*('Data &amp; Parameter'!$E$18+'Data &amp; Parameter'!$E$19)*'Data &amp; Parameter'!$E$20*'Data &amp; Parameter'!$E$37*R3345</f>
        <v>0.47987703574530505</v>
      </c>
      <c r="T3345" s="28">
        <f t="shared" si="52"/>
        <v>0.95976046573375218</v>
      </c>
    </row>
    <row r="3346" spans="1:20" ht="15.75" customHeight="1" x14ac:dyDescent="0.35">
      <c r="A3346">
        <v>3339</v>
      </c>
      <c r="B3346" s="76">
        <v>44251.621874999997</v>
      </c>
      <c r="C3346" s="1" t="s">
        <v>10591</v>
      </c>
      <c r="D3346" s="76">
        <v>44244.622615740736</v>
      </c>
      <c r="E3346" s="1" t="s">
        <v>10592</v>
      </c>
      <c r="F3346" s="1" t="s">
        <v>10593</v>
      </c>
      <c r="G3346" s="1" t="s">
        <v>123</v>
      </c>
      <c r="H3346" s="1" t="s">
        <v>124</v>
      </c>
      <c r="I3346" s="1" t="s">
        <v>125</v>
      </c>
      <c r="J3346" s="1" t="s">
        <v>9762</v>
      </c>
      <c r="K3346" s="1" t="s">
        <v>10516</v>
      </c>
      <c r="L3346">
        <f>ROUNDUP(IF(B3346&gt;$D$4,0,($D$4-B3346+1)/365),0)</f>
        <v>0</v>
      </c>
      <c r="M3346">
        <f>ROUNDUP(IF(B3346&gt;$D$5,0,($D$5-B3346+1)/365),0)</f>
        <v>1</v>
      </c>
      <c r="N3346" s="28">
        <f>IF(OR(L3346=1,M3346=1),IF(B3346+364&lt;=$D$5,(B3346+364-$D$4+1)/365,IF(B3346&gt;$D$4,($D$5-B3346+1)/365,$D$6/365)),0)</f>
        <v>0.13802226027398057</v>
      </c>
      <c r="O3346" s="28">
        <f>'Data &amp; Parameter'!$E$16*'Data &amp; Parameter'!$E$17*('Data &amp; Parameter'!$E$18+'Data &amp; Parameter'!$E$19)*'Data &amp; Parameter'!$E$20*'Data &amp; Parameter'!$E$37*N3346</f>
        <v>0.47986259357540201</v>
      </c>
      <c r="P3346">
        <f>ROUNDUP(IF(D3346&gt;$D$4,0,($D$4-D3346+1)/365),0)</f>
        <v>0</v>
      </c>
      <c r="Q3346">
        <f>ROUNDUP(IF(D3346&gt;$D$5,0,($D$5-D3346+1)/365),0)</f>
        <v>1</v>
      </c>
      <c r="R3346" s="28">
        <f>IF(OR(P3346=1,Q3346=1),IF(D3346+364&lt;=$D$5,(D3346+364-$D$4+1)/365,IF(D3346&gt;$D$4,($D$5-D3346+1)/365,$D$6/365)),0)</f>
        <v>0.15719831303907844</v>
      </c>
      <c r="S3346" s="28">
        <f>'Data &amp; Parameter'!$E$16*'Data &amp; Parameter'!$E$17*('Data &amp; Parameter'!$E$18+'Data &amp; Parameter'!$E$19)*'Data &amp; Parameter'!$E$20*'Data &amp; Parameter'!$E$37*R3346</f>
        <v>0.54653205976246844</v>
      </c>
      <c r="T3346" s="28">
        <f t="shared" si="52"/>
        <v>1.0263946533378705</v>
      </c>
    </row>
    <row r="3347" spans="1:20" ht="15.75" customHeight="1" x14ac:dyDescent="0.35">
      <c r="A3347">
        <v>3340</v>
      </c>
      <c r="B3347" s="76">
        <v>44251.625509259262</v>
      </c>
      <c r="C3347" s="1" t="s">
        <v>10594</v>
      </c>
      <c r="D3347" s="76">
        <v>44251.626238425924</v>
      </c>
      <c r="E3347" s="1" t="s">
        <v>10595</v>
      </c>
      <c r="F3347" s="1" t="s">
        <v>10596</v>
      </c>
      <c r="G3347" s="1" t="s">
        <v>123</v>
      </c>
      <c r="H3347" s="1" t="s">
        <v>124</v>
      </c>
      <c r="I3347" s="1" t="s">
        <v>125</v>
      </c>
      <c r="J3347" s="1" t="s">
        <v>9077</v>
      </c>
      <c r="K3347" s="1" t="s">
        <v>10430</v>
      </c>
      <c r="L3347">
        <f>ROUNDUP(IF(B3347&gt;$D$4,0,($D$4-B3347+1)/365),0)</f>
        <v>0</v>
      </c>
      <c r="M3347">
        <f>ROUNDUP(IF(B3347&gt;$D$5,0,($D$5-B3347+1)/365),0)</f>
        <v>1</v>
      </c>
      <c r="N3347" s="28">
        <f>IF(OR(L3347=1,M3347=1),IF(B3347+364&lt;=$D$5,(B3347+364-$D$4+1)/365,IF(B3347&gt;$D$4,($D$5-B3347+1)/365,$D$6/365)),0)</f>
        <v>0.1380123033992825</v>
      </c>
      <c r="O3347" s="28">
        <f>'Data &amp; Parameter'!$E$16*'Data &amp; Parameter'!$E$17*('Data &amp; Parameter'!$E$18+'Data &amp; Parameter'!$E$19)*'Data &amp; Parameter'!$E$20*'Data &amp; Parameter'!$E$37*N3347</f>
        <v>0.47982797646576308</v>
      </c>
      <c r="P3347">
        <f>ROUNDUP(IF(D3347&gt;$D$4,0,($D$4-D3347+1)/365),0)</f>
        <v>0</v>
      </c>
      <c r="Q3347">
        <f>ROUNDUP(IF(D3347&gt;$D$5,0,($D$5-D3347+1)/365),0)</f>
        <v>1</v>
      </c>
      <c r="R3347" s="28">
        <f>IF(OR(P3347=1,Q3347=1),IF(D3347+364&lt;=$D$5,(D3347+364-$D$4+1)/365,IF(D3347&gt;$D$4,($D$5-D3347+1)/365,$D$6/365)),0)</f>
        <v>0.13801030568239894</v>
      </c>
      <c r="S3347" s="28">
        <f>'Data &amp; Parameter'!$E$16*'Data &amp; Parameter'!$E$17*('Data &amp; Parameter'!$E$18+'Data &amp; Parameter'!$E$19)*'Data &amp; Parameter'!$E$20*'Data &amp; Parameter'!$E$37*R3347</f>
        <v>0.47982103099477114</v>
      </c>
      <c r="T3347" s="28">
        <f t="shared" si="52"/>
        <v>0.95964900746053416</v>
      </c>
    </row>
    <row r="3348" spans="1:20" ht="15.75" customHeight="1" x14ac:dyDescent="0.35">
      <c r="A3348">
        <v>3341</v>
      </c>
      <c r="B3348" s="76">
        <v>44251.629398148143</v>
      </c>
      <c r="C3348" s="1" t="s">
        <v>10597</v>
      </c>
      <c r="D3348" s="76">
        <v>44251.629803240736</v>
      </c>
      <c r="E3348" s="1" t="s">
        <v>10598</v>
      </c>
      <c r="F3348" s="1" t="s">
        <v>10599</v>
      </c>
      <c r="G3348" s="1" t="s">
        <v>123</v>
      </c>
      <c r="H3348" s="1" t="s">
        <v>124</v>
      </c>
      <c r="I3348" s="1" t="s">
        <v>125</v>
      </c>
      <c r="J3348" s="1" t="s">
        <v>9762</v>
      </c>
      <c r="K3348" s="1" t="s">
        <v>9762</v>
      </c>
      <c r="L3348">
        <f>ROUNDUP(IF(B3348&gt;$D$4,0,($D$4-B3348+1)/365),0)</f>
        <v>0</v>
      </c>
      <c r="M3348">
        <f>ROUNDUP(IF(B3348&gt;$D$5,0,($D$5-B3348+1)/365),0)</f>
        <v>1</v>
      </c>
      <c r="N3348" s="28">
        <f>IF(OR(L3348=1,M3348=1),IF(B3348+364&lt;=$D$5,(B3348+364-$D$4+1)/365,IF(B3348&gt;$D$4,($D$5-B3348+1)/365,$D$6/365)),0)</f>
        <v>0.13800164890919703</v>
      </c>
      <c r="O3348" s="28">
        <f>'Data &amp; Parameter'!$E$16*'Data &amp; Parameter'!$E$17*('Data &amp; Parameter'!$E$18+'Data &amp; Parameter'!$E$19)*'Data &amp; Parameter'!$E$20*'Data &amp; Parameter'!$E$37*N3348</f>
        <v>0.47979093395366768</v>
      </c>
      <c r="P3348">
        <f>ROUNDUP(IF(D3348&gt;$D$4,0,($D$4-D3348+1)/365),0)</f>
        <v>0</v>
      </c>
      <c r="Q3348">
        <f>ROUNDUP(IF(D3348&gt;$D$5,0,($D$5-D3348+1)/365),0)</f>
        <v>1</v>
      </c>
      <c r="R3348" s="28">
        <f>IF(OR(P3348=1,Q3348=1),IF(D3348+364&lt;=$D$5,(D3348+364-$D$4+1)/365,IF(D3348&gt;$D$4,($D$5-D3348+1)/365,$D$6/365)),0)</f>
        <v>0.1380005390664773</v>
      </c>
      <c r="S3348" s="28">
        <f>'Data &amp; Parameter'!$E$16*'Data &amp; Parameter'!$E$17*('Data &amp; Parameter'!$E$18+'Data &amp; Parameter'!$E$19)*'Data &amp; Parameter'!$E$20*'Data &amp; Parameter'!$E$37*R3348</f>
        <v>0.47978707535864906</v>
      </c>
      <c r="T3348" s="28">
        <f t="shared" si="52"/>
        <v>0.95957800931231674</v>
      </c>
    </row>
    <row r="3349" spans="1:20" ht="15.75" customHeight="1" x14ac:dyDescent="0.35">
      <c r="A3349">
        <v>3342</v>
      </c>
      <c r="B3349" s="76">
        <v>44251.630509259259</v>
      </c>
      <c r="C3349" s="1" t="s">
        <v>10600</v>
      </c>
      <c r="D3349" s="76">
        <v>44251.631238425922</v>
      </c>
      <c r="E3349" s="1" t="s">
        <v>10601</v>
      </c>
      <c r="F3349" s="1" t="s">
        <v>10602</v>
      </c>
      <c r="G3349" s="1" t="s">
        <v>123</v>
      </c>
      <c r="H3349" s="1" t="s">
        <v>124</v>
      </c>
      <c r="I3349" s="1" t="s">
        <v>125</v>
      </c>
      <c r="J3349" s="1" t="s">
        <v>9077</v>
      </c>
      <c r="K3349" s="1" t="s">
        <v>10430</v>
      </c>
      <c r="L3349">
        <f>ROUNDUP(IF(B3349&gt;$D$4,0,($D$4-B3349+1)/365),0)</f>
        <v>0</v>
      </c>
      <c r="M3349">
        <f>ROUNDUP(IF(B3349&gt;$D$5,0,($D$5-B3349+1)/365),0)</f>
        <v>1</v>
      </c>
      <c r="N3349" s="28">
        <f>IF(OR(L3349=1,M3349=1),IF(B3349+364&lt;=$D$5,(B3349+364-$D$4+1)/365,IF(B3349&gt;$D$4,($D$5-B3349+1)/365,$D$6/365)),0)</f>
        <v>0.13799860476915268</v>
      </c>
      <c r="O3349" s="28">
        <f>'Data &amp; Parameter'!$E$16*'Data &amp; Parameter'!$E$17*('Data &amp; Parameter'!$E$18+'Data &amp; Parameter'!$E$19)*'Data &amp; Parameter'!$E$20*'Data &amp; Parameter'!$E$37*N3349</f>
        <v>0.47978035037871397</v>
      </c>
      <c r="P3349">
        <f>ROUNDUP(IF(D3349&gt;$D$4,0,($D$4-D3349+1)/365),0)</f>
        <v>0</v>
      </c>
      <c r="Q3349">
        <f>ROUNDUP(IF(D3349&gt;$D$5,0,($D$5-D3349+1)/365),0)</f>
        <v>1</v>
      </c>
      <c r="R3349" s="28">
        <f>IF(OR(P3349=1,Q3349=1),IF(D3349+364&lt;=$D$5,(D3349+364-$D$4+1)/365,IF(D3349&gt;$D$4,($D$5-D3349+1)/365,$D$6/365)),0)</f>
        <v>0.13799660705226913</v>
      </c>
      <c r="S3349" s="28">
        <f>'Data &amp; Parameter'!$E$16*'Data &amp; Parameter'!$E$17*('Data &amp; Parameter'!$E$18+'Data &amp; Parameter'!$E$19)*'Data &amp; Parameter'!$E$20*'Data &amp; Parameter'!$E$37*R3349</f>
        <v>0.47977340490772202</v>
      </c>
      <c r="T3349" s="28">
        <f t="shared" si="52"/>
        <v>0.95955375528643594</v>
      </c>
    </row>
    <row r="3350" spans="1:20" ht="15.75" customHeight="1" x14ac:dyDescent="0.35">
      <c r="A3350">
        <v>3343</v>
      </c>
      <c r="B3350" s="76">
        <v>44251.631226851852</v>
      </c>
      <c r="C3350" s="1" t="s">
        <v>10603</v>
      </c>
      <c r="D3350" s="76">
        <v>44251.631944444445</v>
      </c>
      <c r="E3350" s="1" t="s">
        <v>10604</v>
      </c>
      <c r="F3350" s="1" t="s">
        <v>10605</v>
      </c>
      <c r="G3350" s="1" t="s">
        <v>123</v>
      </c>
      <c r="H3350" s="1" t="s">
        <v>124</v>
      </c>
      <c r="I3350" s="1" t="s">
        <v>125</v>
      </c>
      <c r="J3350" s="1" t="s">
        <v>9830</v>
      </c>
      <c r="K3350" s="1" t="s">
        <v>9831</v>
      </c>
      <c r="L3350">
        <f>ROUNDUP(IF(B3350&gt;$D$4,0,($D$4-B3350+1)/365),0)</f>
        <v>0</v>
      </c>
      <c r="M3350">
        <f>ROUNDUP(IF(B3350&gt;$D$5,0,($D$5-B3350+1)/365),0)</f>
        <v>1</v>
      </c>
      <c r="N3350" s="28">
        <f>IF(OR(L3350=1,M3350=1),IF(B3350+364&lt;=$D$5,(B3350+364-$D$4+1)/365,IF(B3350&gt;$D$4,($D$5-B3350+1)/365,$D$6/365)),0)</f>
        <v>0.1379966387620486</v>
      </c>
      <c r="O3350" s="28">
        <f>'Data &amp; Parameter'!$E$16*'Data &amp; Parameter'!$E$17*('Data &amp; Parameter'!$E$18+'Data &amp; Parameter'!$E$19)*'Data &amp; Parameter'!$E$20*'Data &amp; Parameter'!$E$37*N3350</f>
        <v>0.47977351515325045</v>
      </c>
      <c r="P3350">
        <f>ROUNDUP(IF(D3350&gt;$D$4,0,($D$4-D3350+1)/365),0)</f>
        <v>0</v>
      </c>
      <c r="Q3350">
        <f>ROUNDUP(IF(D3350&gt;$D$5,0,($D$5-D3350+1)/365),0)</f>
        <v>1</v>
      </c>
      <c r="R3350" s="28">
        <f>IF(OR(P3350=1,Q3350=1),IF(D3350+364&lt;=$D$5,(D3350+364-$D$4+1)/365,IF(D3350&gt;$D$4,($D$5-D3350+1)/365,$D$6/365)),0)</f>
        <v>0.13799467275494451</v>
      </c>
      <c r="S3350" s="28">
        <f>'Data &amp; Parameter'!$E$16*'Data &amp; Parameter'!$E$17*('Data &amp; Parameter'!$E$18+'Data &amp; Parameter'!$E$19)*'Data &amp; Parameter'!$E$20*'Data &amp; Parameter'!$E$37*R3350</f>
        <v>0.47976667992778699</v>
      </c>
      <c r="T3350" s="28">
        <f t="shared" si="52"/>
        <v>0.95954019508103738</v>
      </c>
    </row>
    <row r="3351" spans="1:20" ht="15.75" customHeight="1" x14ac:dyDescent="0.35">
      <c r="A3351">
        <v>3344</v>
      </c>
      <c r="B3351" s="76">
        <v>44251.631689814814</v>
      </c>
      <c r="C3351" s="1" t="s">
        <v>10606</v>
      </c>
      <c r="D3351" s="76">
        <v>44251.63244212963</v>
      </c>
      <c r="E3351" s="1" t="s">
        <v>10607</v>
      </c>
      <c r="F3351" s="1" t="s">
        <v>10608</v>
      </c>
      <c r="G3351" s="1" t="s">
        <v>123</v>
      </c>
      <c r="H3351" s="1" t="s">
        <v>124</v>
      </c>
      <c r="I3351" s="1" t="s">
        <v>125</v>
      </c>
      <c r="J3351" s="1" t="s">
        <v>9077</v>
      </c>
      <c r="K3351" s="1" t="s">
        <v>10465</v>
      </c>
      <c r="L3351">
        <f>ROUNDUP(IF(B3351&gt;$D$4,0,($D$4-B3351+1)/365),0)</f>
        <v>0</v>
      </c>
      <c r="M3351">
        <f>ROUNDUP(IF(B3351&gt;$D$5,0,($D$5-B3351+1)/365),0)</f>
        <v>1</v>
      </c>
      <c r="N3351" s="28">
        <f>IF(OR(L3351=1,M3351=1),IF(B3351+364&lt;=$D$5,(B3351+364-$D$4+1)/365,IF(B3351&gt;$D$4,($D$5-B3351+1)/365,$D$6/365)),0)</f>
        <v>0.13799537037037177</v>
      </c>
      <c r="O3351" s="28">
        <f>'Data &amp; Parameter'!$E$16*'Data &amp; Parameter'!$E$17*('Data &amp; Parameter'!$E$18+'Data &amp; Parameter'!$E$19)*'Data &amp; Parameter'!$E$20*'Data &amp; Parameter'!$E$37*N3351</f>
        <v>0.47976910533038203</v>
      </c>
      <c r="P3351">
        <f>ROUNDUP(IF(D3351&gt;$D$4,0,($D$4-D3351+1)/365),0)</f>
        <v>0</v>
      </c>
      <c r="Q3351">
        <f>ROUNDUP(IF(D3351&gt;$D$5,0,($D$5-D3351+1)/365),0)</f>
        <v>1</v>
      </c>
      <c r="R3351" s="28">
        <f>IF(OR(P3351=1,Q3351=1),IF(D3351+364&lt;=$D$5,(D3351+364-$D$4+1)/365,IF(D3351&gt;$D$4,($D$5-D3351+1)/365,$D$6/365)),0)</f>
        <v>0.13799330923388942</v>
      </c>
      <c r="S3351" s="28">
        <f>'Data &amp; Parameter'!$E$16*'Data &amp; Parameter'!$E$17*('Data &amp; Parameter'!$E$18+'Data &amp; Parameter'!$E$19)*'Data &amp; Parameter'!$E$20*'Data &amp; Parameter'!$E$37*R3351</f>
        <v>0.47976193936819467</v>
      </c>
      <c r="T3351" s="28">
        <f t="shared" si="52"/>
        <v>0.95953104469857675</v>
      </c>
    </row>
    <row r="3352" spans="1:20" ht="15.75" customHeight="1" x14ac:dyDescent="0.35">
      <c r="A3352">
        <v>3345</v>
      </c>
      <c r="B3352" s="76">
        <v>44251.634479166663</v>
      </c>
      <c r="C3352" s="1" t="s">
        <v>10609</v>
      </c>
      <c r="D3352" s="76">
        <v>44251.634895833333</v>
      </c>
      <c r="E3352" s="1" t="s">
        <v>10610</v>
      </c>
      <c r="F3352" s="1" t="s">
        <v>10611</v>
      </c>
      <c r="G3352" s="1" t="s">
        <v>123</v>
      </c>
      <c r="H3352" s="1" t="s">
        <v>124</v>
      </c>
      <c r="I3352" s="1" t="s">
        <v>125</v>
      </c>
      <c r="J3352" s="1" t="s">
        <v>9762</v>
      </c>
      <c r="K3352" s="1" t="s">
        <v>9762</v>
      </c>
      <c r="L3352">
        <f>ROUNDUP(IF(B3352&gt;$D$4,0,($D$4-B3352+1)/365),0)</f>
        <v>0</v>
      </c>
      <c r="M3352">
        <f>ROUNDUP(IF(B3352&gt;$D$5,0,($D$5-B3352+1)/365),0)</f>
        <v>1</v>
      </c>
      <c r="N3352" s="28">
        <f>IF(OR(L3352=1,M3352=1),IF(B3352+364&lt;=$D$5,(B3352+364-$D$4+1)/365,IF(B3352&gt;$D$4,($D$5-B3352+1)/365,$D$6/365)),0)</f>
        <v>0.13798772831051132</v>
      </c>
      <c r="O3352" s="28">
        <f>'Data &amp; Parameter'!$E$16*'Data &amp; Parameter'!$E$17*('Data &amp; Parameter'!$E$18+'Data &amp; Parameter'!$E$19)*'Data &amp; Parameter'!$E$20*'Data &amp; Parameter'!$E$37*N3352</f>
        <v>0.47974253614757328</v>
      </c>
      <c r="P3352">
        <f>ROUNDUP(IF(D3352&gt;$D$4,0,($D$4-D3352+1)/365),0)</f>
        <v>0</v>
      </c>
      <c r="Q3352">
        <f>ROUNDUP(IF(D3352&gt;$D$5,0,($D$5-D3352+1)/365),0)</f>
        <v>1</v>
      </c>
      <c r="R3352" s="28">
        <f>IF(OR(P3352=1,Q3352=1),IF(D3352+364&lt;=$D$5,(D3352+364-$D$4+1)/365,IF(D3352&gt;$D$4,($D$5-D3352+1)/365,$D$6/365)),0)</f>
        <v>0.13798658675799219</v>
      </c>
      <c r="S3352" s="28">
        <f>'Data &amp; Parameter'!$E$16*'Data &amp; Parameter'!$E$17*('Data &amp; Parameter'!$E$18+'Data &amp; Parameter'!$E$19)*'Data &amp; Parameter'!$E$20*'Data &amp; Parameter'!$E$37*R3352</f>
        <v>0.47973856730695696</v>
      </c>
      <c r="T3352" s="28">
        <f t="shared" si="52"/>
        <v>0.9594811034545303</v>
      </c>
    </row>
    <row r="3353" spans="1:20" ht="15.75" customHeight="1" x14ac:dyDescent="0.35">
      <c r="A3353">
        <v>3346</v>
      </c>
      <c r="B3353" s="76">
        <v>44251.634571759263</v>
      </c>
      <c r="C3353" s="1" t="s">
        <v>10612</v>
      </c>
      <c r="D3353" s="76">
        <v>44251.635347222225</v>
      </c>
      <c r="E3353" s="1" t="s">
        <v>10613</v>
      </c>
      <c r="F3353" s="1" t="s">
        <v>10614</v>
      </c>
      <c r="G3353" s="1" t="s">
        <v>123</v>
      </c>
      <c r="H3353" s="1" t="s">
        <v>124</v>
      </c>
      <c r="I3353" s="1" t="s">
        <v>125</v>
      </c>
      <c r="J3353" s="1" t="s">
        <v>9077</v>
      </c>
      <c r="K3353" s="1" t="s">
        <v>10430</v>
      </c>
      <c r="L3353">
        <f>ROUNDUP(IF(B3353&gt;$D$4,0,($D$4-B3353+1)/365),0)</f>
        <v>0</v>
      </c>
      <c r="M3353">
        <f>ROUNDUP(IF(B3353&gt;$D$5,0,($D$5-B3353+1)/365),0)</f>
        <v>1</v>
      </c>
      <c r="N3353" s="28">
        <f>IF(OR(L3353=1,M3353=1),IF(B3353+364&lt;=$D$5,(B3353+364-$D$4+1)/365,IF(B3353&gt;$D$4,($D$5-B3353+1)/365,$D$6/365)),0)</f>
        <v>0.13798747463215602</v>
      </c>
      <c r="O3353" s="28">
        <f>'Data &amp; Parameter'!$E$16*'Data &amp; Parameter'!$E$17*('Data &amp; Parameter'!$E$18+'Data &amp; Parameter'!$E$19)*'Data &amp; Parameter'!$E$20*'Data &amp; Parameter'!$E$37*N3353</f>
        <v>0.4797416541829303</v>
      </c>
      <c r="P3353">
        <f>ROUNDUP(IF(D3353&gt;$D$4,0,($D$4-D3353+1)/365),0)</f>
        <v>0</v>
      </c>
      <c r="Q3353">
        <f>ROUNDUP(IF(D3353&gt;$D$5,0,($D$5-D3353+1)/365),0)</f>
        <v>1</v>
      </c>
      <c r="R3353" s="28">
        <f>IF(OR(P3353=1,Q3353=1),IF(D3353+364&lt;=$D$5,(D3353+364-$D$4+1)/365,IF(D3353&gt;$D$4,($D$5-D3353+1)/365,$D$6/365)),0)</f>
        <v>0.13798535007609483</v>
      </c>
      <c r="S3353" s="28">
        <f>'Data &amp; Parameter'!$E$16*'Data &amp; Parameter'!$E$17*('Data &amp; Parameter'!$E$18+'Data &amp; Parameter'!$E$19)*'Data &amp; Parameter'!$E$20*'Data &amp; Parameter'!$E$37*R3353</f>
        <v>0.47973426772961691</v>
      </c>
      <c r="T3353" s="28">
        <f t="shared" si="52"/>
        <v>0.95947592191254727</v>
      </c>
    </row>
    <row r="3354" spans="1:20" ht="15.75" customHeight="1" x14ac:dyDescent="0.35">
      <c r="A3354">
        <v>3347</v>
      </c>
      <c r="B3354" s="76">
        <v>44251.638171296298</v>
      </c>
      <c r="C3354" s="1" t="s">
        <v>10615</v>
      </c>
      <c r="D3354" s="76">
        <v>44251.638692129629</v>
      </c>
      <c r="E3354" s="1" t="s">
        <v>10616</v>
      </c>
      <c r="F3354" s="1" t="s">
        <v>10617</v>
      </c>
      <c r="G3354" s="1" t="s">
        <v>123</v>
      </c>
      <c r="H3354" s="1" t="s">
        <v>124</v>
      </c>
      <c r="I3354" s="1" t="s">
        <v>125</v>
      </c>
      <c r="J3354" s="1" t="s">
        <v>9830</v>
      </c>
      <c r="K3354" s="1" t="s">
        <v>9831</v>
      </c>
      <c r="L3354">
        <f>ROUNDUP(IF(B3354&gt;$D$4,0,($D$4-B3354+1)/365),0)</f>
        <v>0</v>
      </c>
      <c r="M3354">
        <f>ROUNDUP(IF(B3354&gt;$D$5,0,($D$5-B3354+1)/365),0)</f>
        <v>1</v>
      </c>
      <c r="N3354" s="28">
        <f>IF(OR(L3354=1,M3354=1),IF(B3354+364&lt;=$D$5,(B3354+364-$D$4+1)/365,IF(B3354&gt;$D$4,($D$5-B3354+1)/365,$D$6/365)),0)</f>
        <v>0.13797761288685612</v>
      </c>
      <c r="O3354" s="28">
        <f>'Data &amp; Parameter'!$E$16*'Data &amp; Parameter'!$E$17*('Data &amp; Parameter'!$E$18+'Data &amp; Parameter'!$E$19)*'Data &amp; Parameter'!$E$20*'Data &amp; Parameter'!$E$37*N3354</f>
        <v>0.47970736781008433</v>
      </c>
      <c r="P3354">
        <f>ROUNDUP(IF(D3354&gt;$D$4,0,($D$4-D3354+1)/365),0)</f>
        <v>0</v>
      </c>
      <c r="Q3354">
        <f>ROUNDUP(IF(D3354&gt;$D$5,0,($D$5-D3354+1)/365),0)</f>
        <v>1</v>
      </c>
      <c r="R3354" s="28">
        <f>IF(OR(P3354=1,Q3354=1),IF(D3354+364&lt;=$D$5,(D3354+364-$D$4+1)/365,IF(D3354&gt;$D$4,($D$5-D3354+1)/365,$D$6/365)),0)</f>
        <v>0.13797618594622219</v>
      </c>
      <c r="S3354" s="28">
        <f>'Data &amp; Parameter'!$E$16*'Data &amp; Parameter'!$E$17*('Data &amp; Parameter'!$E$18+'Data &amp; Parameter'!$E$19)*'Data &amp; Parameter'!$E$20*'Data &amp; Parameter'!$E$37*R3354</f>
        <v>0.47970240675936604</v>
      </c>
      <c r="T3354" s="28">
        <f t="shared" si="52"/>
        <v>0.95940977456945031</v>
      </c>
    </row>
    <row r="3355" spans="1:20" ht="15.75" customHeight="1" x14ac:dyDescent="0.35">
      <c r="A3355">
        <v>3348</v>
      </c>
      <c r="B3355" s="76">
        <v>44251.638611111106</v>
      </c>
      <c r="C3355" s="1" t="s">
        <v>10618</v>
      </c>
      <c r="D3355" s="76">
        <v>44251.63927083333</v>
      </c>
      <c r="E3355" s="1" t="s">
        <v>10619</v>
      </c>
      <c r="F3355" s="1" t="s">
        <v>10620</v>
      </c>
      <c r="G3355" s="1" t="s">
        <v>123</v>
      </c>
      <c r="H3355" s="1" t="s">
        <v>124</v>
      </c>
      <c r="I3355" s="1" t="s">
        <v>125</v>
      </c>
      <c r="J3355" s="1" t="s">
        <v>9762</v>
      </c>
      <c r="K3355" s="1" t="s">
        <v>10621</v>
      </c>
      <c r="L3355">
        <f>ROUNDUP(IF(B3355&gt;$D$4,0,($D$4-B3355+1)/365),0)</f>
        <v>0</v>
      </c>
      <c r="M3355">
        <f>ROUNDUP(IF(B3355&gt;$D$5,0,($D$5-B3355+1)/365),0)</f>
        <v>1</v>
      </c>
      <c r="N3355" s="28">
        <f>IF(OR(L3355=1,M3355=1),IF(B3355+364&lt;=$D$5,(B3355+364-$D$4+1)/365,IF(B3355&gt;$D$4,($D$5-B3355+1)/365,$D$6/365)),0)</f>
        <v>0.13797640791477808</v>
      </c>
      <c r="O3355" s="28">
        <f>'Data &amp; Parameter'!$E$16*'Data &amp; Parameter'!$E$17*('Data &amp; Parameter'!$E$18+'Data &amp; Parameter'!$E$19)*'Data &amp; Parameter'!$E$20*'Data &amp; Parameter'!$E$37*N3355</f>
        <v>0.47970317847841132</v>
      </c>
      <c r="P3355">
        <f>ROUNDUP(IF(D3355&gt;$D$4,0,($D$4-D3355+1)/365),0)</f>
        <v>0</v>
      </c>
      <c r="Q3355">
        <f>ROUNDUP(IF(D3355&gt;$D$5,0,($D$5-D3355+1)/365),0)</f>
        <v>1</v>
      </c>
      <c r="R3355" s="28">
        <f>IF(OR(P3355=1,Q3355=1),IF(D3355+364&lt;=$D$5,(D3355+364-$D$4+1)/365,IF(D3355&gt;$D$4,($D$5-D3355+1)/365,$D$6/365)),0)</f>
        <v>0.1379746004566311</v>
      </c>
      <c r="S3355" s="28">
        <f>'Data &amp; Parameter'!$E$16*'Data &amp; Parameter'!$E$17*('Data &amp; Parameter'!$E$18+'Data &amp; Parameter'!$E$19)*'Data &amp; Parameter'!$E$20*'Data &amp; Parameter'!$E$37*R3355</f>
        <v>0.47969689448079766</v>
      </c>
      <c r="T3355" s="28">
        <f t="shared" si="52"/>
        <v>0.95940007295920893</v>
      </c>
    </row>
    <row r="3356" spans="1:20" ht="15.75" customHeight="1" x14ac:dyDescent="0.35">
      <c r="A3356">
        <v>3349</v>
      </c>
      <c r="B3356" s="76">
        <v>44251.63957175926</v>
      </c>
      <c r="C3356" s="1" t="s">
        <v>10622</v>
      </c>
      <c r="D3356" s="76">
        <v>44251.640023148153</v>
      </c>
      <c r="E3356" s="1" t="s">
        <v>10623</v>
      </c>
      <c r="F3356" s="1" t="s">
        <v>10624</v>
      </c>
      <c r="G3356" s="1" t="s">
        <v>123</v>
      </c>
      <c r="H3356" s="1" t="s">
        <v>124</v>
      </c>
      <c r="I3356" s="1" t="s">
        <v>125</v>
      </c>
      <c r="J3356" s="1" t="s">
        <v>9077</v>
      </c>
      <c r="K3356" s="1" t="s">
        <v>10281</v>
      </c>
      <c r="L3356">
        <f>ROUNDUP(IF(B3356&gt;$D$4,0,($D$4-B3356+1)/365),0)</f>
        <v>0</v>
      </c>
      <c r="M3356">
        <f>ROUNDUP(IF(B3356&gt;$D$5,0,($D$5-B3356+1)/365),0)</f>
        <v>1</v>
      </c>
      <c r="N3356" s="28">
        <f>IF(OR(L3356=1,M3356=1),IF(B3356+364&lt;=$D$5,(B3356+364-$D$4+1)/365,IF(B3356&gt;$D$4,($D$5-B3356+1)/365,$D$6/365)),0)</f>
        <v>0.1379737760020262</v>
      </c>
      <c r="O3356" s="28">
        <f>'Data &amp; Parameter'!$E$16*'Data &amp; Parameter'!$E$17*('Data &amp; Parameter'!$E$18+'Data &amp; Parameter'!$E$19)*'Data &amp; Parameter'!$E$20*'Data &amp; Parameter'!$E$37*N3356</f>
        <v>0.47969402809588119</v>
      </c>
      <c r="P3356">
        <f>ROUNDUP(IF(D3356&gt;$D$4,0,($D$4-D3356+1)/365),0)</f>
        <v>0</v>
      </c>
      <c r="Q3356">
        <f>ROUNDUP(IF(D3356&gt;$D$5,0,($D$5-D3356+1)/365),0)</f>
        <v>1</v>
      </c>
      <c r="R3356" s="28">
        <f>IF(OR(P3356=1,Q3356=1),IF(D3356+364&lt;=$D$5,(D3356+364-$D$4+1)/365,IF(D3356&gt;$D$4,($D$5-D3356+1)/365,$D$6/365)),0)</f>
        <v>0.13797253932012882</v>
      </c>
      <c r="S3356" s="28">
        <f>'Data &amp; Parameter'!$E$16*'Data &amp; Parameter'!$E$17*('Data &amp; Parameter'!$E$18+'Data &amp; Parameter'!$E$19)*'Data &amp; Parameter'!$E$20*'Data &amp; Parameter'!$E$37*R3356</f>
        <v>0.47968972851854103</v>
      </c>
      <c r="T3356" s="28">
        <f t="shared" si="52"/>
        <v>0.95938375661442221</v>
      </c>
    </row>
    <row r="3357" spans="1:20" ht="15.75" customHeight="1" x14ac:dyDescent="0.35">
      <c r="A3357">
        <v>3350</v>
      </c>
      <c r="B3357" s="76">
        <v>44251.64225694444</v>
      </c>
      <c r="C3357" s="1" t="s">
        <v>10625</v>
      </c>
      <c r="D3357" s="76">
        <v>44251.643796296295</v>
      </c>
      <c r="E3357" s="1" t="s">
        <v>10626</v>
      </c>
      <c r="F3357" s="1" t="s">
        <v>10627</v>
      </c>
      <c r="G3357" s="1" t="s">
        <v>123</v>
      </c>
      <c r="H3357" s="1" t="s">
        <v>124</v>
      </c>
      <c r="I3357" s="1" t="s">
        <v>125</v>
      </c>
      <c r="J3357" s="1" t="s">
        <v>9077</v>
      </c>
      <c r="K3357" s="1" t="s">
        <v>10104</v>
      </c>
      <c r="L3357">
        <f>ROUNDUP(IF(B3357&gt;$D$4,0,($D$4-B3357+1)/365),0)</f>
        <v>0</v>
      </c>
      <c r="M3357">
        <f>ROUNDUP(IF(B3357&gt;$D$5,0,($D$5-B3357+1)/365),0)</f>
        <v>1</v>
      </c>
      <c r="N3357" s="28">
        <f>IF(OR(L3357=1,M3357=1),IF(B3357+364&lt;=$D$5,(B3357+364-$D$4+1)/365,IF(B3357&gt;$D$4,($D$5-B3357+1)/365,$D$6/365)),0)</f>
        <v>0.13796641933030054</v>
      </c>
      <c r="O3357" s="28">
        <f>'Data &amp; Parameter'!$E$16*'Data &amp; Parameter'!$E$17*('Data &amp; Parameter'!$E$18+'Data &amp; Parameter'!$E$19)*'Data &amp; Parameter'!$E$20*'Data &amp; Parameter'!$E$37*N3357</f>
        <v>0.47966845112324391</v>
      </c>
      <c r="P3357">
        <f>ROUNDUP(IF(D3357&gt;$D$4,0,($D$4-D3357+1)/365),0)</f>
        <v>0</v>
      </c>
      <c r="Q3357">
        <f>ROUNDUP(IF(D3357&gt;$D$5,0,($D$5-D3357+1)/365),0)</f>
        <v>1</v>
      </c>
      <c r="R3357" s="28">
        <f>IF(OR(P3357=1,Q3357=1),IF(D3357+364&lt;=$D$5,(D3357+364-$D$4+1)/365,IF(D3357&gt;$D$4,($D$5-D3357+1)/365,$D$6/365)),0)</f>
        <v>0.13796220192795761</v>
      </c>
      <c r="S3357" s="28">
        <f>'Data &amp; Parameter'!$E$16*'Data &amp; Parameter'!$E$17*('Data &amp; Parameter'!$E$18+'Data &amp; Parameter'!$E$19)*'Data &amp; Parameter'!$E$20*'Data &amp; Parameter'!$E$37*R3357</f>
        <v>0.47965378846214551</v>
      </c>
      <c r="T3357" s="28">
        <f t="shared" si="52"/>
        <v>0.95932223958538942</v>
      </c>
    </row>
    <row r="3358" spans="1:20" ht="15.75" customHeight="1" x14ac:dyDescent="0.35">
      <c r="A3358">
        <v>3351</v>
      </c>
      <c r="B3358" s="76">
        <v>44251.643472222218</v>
      </c>
      <c r="C3358" s="1" t="s">
        <v>10628</v>
      </c>
      <c r="D3358" s="76">
        <v>44251.643993055557</v>
      </c>
      <c r="E3358" s="1" t="s">
        <v>10629</v>
      </c>
      <c r="F3358" s="1" t="s">
        <v>10630</v>
      </c>
      <c r="G3358" s="1" t="s">
        <v>123</v>
      </c>
      <c r="H3358" s="1" t="s">
        <v>124</v>
      </c>
      <c r="I3358" s="1" t="s">
        <v>125</v>
      </c>
      <c r="J3358" s="1" t="s">
        <v>9077</v>
      </c>
      <c r="K3358" s="1" t="s">
        <v>10631</v>
      </c>
      <c r="L3358">
        <f>ROUNDUP(IF(B3358&gt;$D$4,0,($D$4-B3358+1)/365),0)</f>
        <v>0</v>
      </c>
      <c r="M3358">
        <f>ROUNDUP(IF(B3358&gt;$D$5,0,($D$5-B3358+1)/365),0)</f>
        <v>1</v>
      </c>
      <c r="N3358" s="28">
        <f>IF(OR(L3358=1,M3358=1),IF(B3358+364&lt;=$D$5,(B3358+364-$D$4+1)/365,IF(B3358&gt;$D$4,($D$5-B3358+1)/365,$D$6/365)),0)</f>
        <v>0.13796308980214136</v>
      </c>
      <c r="O3358" s="28">
        <f>'Data &amp; Parameter'!$E$16*'Data &amp; Parameter'!$E$17*('Data &amp; Parameter'!$E$18+'Data &amp; Parameter'!$E$19)*'Data &amp; Parameter'!$E$20*'Data &amp; Parameter'!$E$37*N3358</f>
        <v>0.47965687533818813</v>
      </c>
      <c r="P3358">
        <f>ROUNDUP(IF(D3358&gt;$D$4,0,($D$4-D3358+1)/365),0)</f>
        <v>0</v>
      </c>
      <c r="Q3358">
        <f>ROUNDUP(IF(D3358&gt;$D$5,0,($D$5-D3358+1)/365),0)</f>
        <v>1</v>
      </c>
      <c r="R3358" s="28">
        <f>IF(OR(P3358=1,Q3358=1),IF(D3358+364&lt;=$D$5,(D3358+364-$D$4+1)/365,IF(D3358&gt;$D$4,($D$5-D3358+1)/365,$D$6/365)),0)</f>
        <v>0.13796166286148748</v>
      </c>
      <c r="S3358" s="28">
        <f>'Data &amp; Parameter'!$E$16*'Data &amp; Parameter'!$E$17*('Data &amp; Parameter'!$E$18+'Data &amp; Parameter'!$E$19)*'Data &amp; Parameter'!$E$20*'Data &amp; Parameter'!$E$37*R3358</f>
        <v>0.47965191428740045</v>
      </c>
      <c r="T3358" s="28">
        <f t="shared" si="52"/>
        <v>0.95930878962558852</v>
      </c>
    </row>
    <row r="3359" spans="1:20" ht="15.75" customHeight="1" x14ac:dyDescent="0.35">
      <c r="A3359">
        <v>3352</v>
      </c>
      <c r="B3359" s="76">
        <v>44251.643958333334</v>
      </c>
      <c r="C3359" s="1" t="s">
        <v>10632</v>
      </c>
      <c r="D3359" s="76">
        <v>44251.645127314812</v>
      </c>
      <c r="E3359" s="1" t="s">
        <v>10633</v>
      </c>
      <c r="F3359" s="1" t="s">
        <v>10634</v>
      </c>
      <c r="G3359" s="1" t="s">
        <v>123</v>
      </c>
      <c r="H3359" s="1" t="s">
        <v>124</v>
      </c>
      <c r="I3359" s="1" t="s">
        <v>125</v>
      </c>
      <c r="J3359" s="1" t="s">
        <v>9830</v>
      </c>
      <c r="K3359" s="1" t="s">
        <v>10635</v>
      </c>
      <c r="L3359">
        <f>ROUNDUP(IF(B3359&gt;$D$4,0,($D$4-B3359+1)/365),0)</f>
        <v>0</v>
      </c>
      <c r="M3359">
        <f>ROUNDUP(IF(B3359&gt;$D$5,0,($D$5-B3359+1)/365),0)</f>
        <v>1</v>
      </c>
      <c r="N3359" s="28">
        <f>IF(OR(L3359=1,M3359=1),IF(B3359+364&lt;=$D$5,(B3359+364-$D$4+1)/365,IF(B3359&gt;$D$4,($D$5-B3359+1)/365,$D$6/365)),0)</f>
        <v>0.13796175799086571</v>
      </c>
      <c r="O3359" s="28">
        <f>'Data &amp; Parameter'!$E$16*'Data &amp; Parameter'!$E$17*('Data &amp; Parameter'!$E$18+'Data &amp; Parameter'!$E$19)*'Data &amp; Parameter'!$E$20*'Data &amp; Parameter'!$E$37*N3359</f>
        <v>0.47965224502412418</v>
      </c>
      <c r="P3359">
        <f>ROUNDUP(IF(D3359&gt;$D$4,0,($D$4-D3359+1)/365),0)</f>
        <v>0</v>
      </c>
      <c r="Q3359">
        <f>ROUNDUP(IF(D3359&gt;$D$5,0,($D$5-D3359+1)/365),0)</f>
        <v>1</v>
      </c>
      <c r="R3359" s="28">
        <f>IF(OR(P3359=1,Q3359=1),IF(D3359+364&lt;=$D$5,(D3359+364-$D$4+1)/365,IF(D3359&gt;$D$4,($D$5-D3359+1)/365,$D$6/365)),0)</f>
        <v>0.13795855530188419</v>
      </c>
      <c r="S3359" s="28">
        <f>'Data &amp; Parameter'!$E$16*'Data &amp; Parameter'!$E$17*('Data &amp; Parameter'!$E$18+'Data &amp; Parameter'!$E$19)*'Data &amp; Parameter'!$E$20*'Data &amp; Parameter'!$E$37*R3359</f>
        <v>0.47964111022138994</v>
      </c>
      <c r="T3359" s="28">
        <f t="shared" si="52"/>
        <v>0.95929335524551407</v>
      </c>
    </row>
    <row r="3360" spans="1:20" ht="15.75" customHeight="1" x14ac:dyDescent="0.35">
      <c r="A3360">
        <v>3353</v>
      </c>
      <c r="B3360" s="76">
        <v>44251.645775462966</v>
      </c>
      <c r="C3360" s="1" t="s">
        <v>10636</v>
      </c>
      <c r="D3360" s="76">
        <v>44251.646550925929</v>
      </c>
      <c r="E3360" s="1" t="s">
        <v>10637</v>
      </c>
      <c r="F3360" s="1" t="s">
        <v>10638</v>
      </c>
      <c r="G3360" s="1" t="s">
        <v>123</v>
      </c>
      <c r="H3360" s="1" t="s">
        <v>124</v>
      </c>
      <c r="I3360" s="1" t="s">
        <v>125</v>
      </c>
      <c r="J3360" s="1" t="s">
        <v>9077</v>
      </c>
      <c r="K3360" s="1" t="s">
        <v>10104</v>
      </c>
      <c r="L3360">
        <f>ROUNDUP(IF(B3360&gt;$D$4,0,($D$4-B3360+1)/365),0)</f>
        <v>0</v>
      </c>
      <c r="M3360">
        <f>ROUNDUP(IF(B3360&gt;$D$5,0,($D$5-B3360+1)/365),0)</f>
        <v>1</v>
      </c>
      <c r="N3360" s="28">
        <f>IF(OR(L3360=1,M3360=1),IF(B3360+364&lt;=$D$5,(B3360+364-$D$4+1)/365,IF(B3360&gt;$D$4,($D$5-B3360+1)/365,$D$6/365)),0)</f>
        <v>0.13795677955351668</v>
      </c>
      <c r="O3360" s="28">
        <f>'Data &amp; Parameter'!$E$16*'Data &amp; Parameter'!$E$17*('Data &amp; Parameter'!$E$18+'Data &amp; Parameter'!$E$19)*'Data &amp; Parameter'!$E$20*'Data &amp; Parameter'!$E$37*N3360</f>
        <v>0.47963493646930472</v>
      </c>
      <c r="P3360">
        <f>ROUNDUP(IF(D3360&gt;$D$4,0,($D$4-D3360+1)/365),0)</f>
        <v>0</v>
      </c>
      <c r="Q3360">
        <f>ROUNDUP(IF(D3360&gt;$D$5,0,($D$5-D3360+1)/365),0)</f>
        <v>1</v>
      </c>
      <c r="R3360" s="28">
        <f>IF(OR(P3360=1,Q3360=1),IF(D3360+364&lt;=$D$5,(D3360+364-$D$4+1)/365,IF(D3360&gt;$D$4,($D$5-D3360+1)/365,$D$6/365)),0)</f>
        <v>0.13795465499745549</v>
      </c>
      <c r="S3360" s="28">
        <f>'Data &amp; Parameter'!$E$16*'Data &amp; Parameter'!$E$17*('Data &amp; Parameter'!$E$18+'Data &amp; Parameter'!$E$19)*'Data &amp; Parameter'!$E$20*'Data &amp; Parameter'!$E$37*R3360</f>
        <v>0.47962755001599133</v>
      </c>
      <c r="T3360" s="28">
        <f t="shared" si="52"/>
        <v>0.95926248648529611</v>
      </c>
    </row>
    <row r="3361" spans="1:20" ht="15.75" customHeight="1" x14ac:dyDescent="0.35">
      <c r="A3361">
        <v>3354</v>
      </c>
      <c r="B3361" s="76">
        <v>44251.646365740744</v>
      </c>
      <c r="C3361" s="1" t="s">
        <v>10639</v>
      </c>
      <c r="D3361" s="76">
        <v>44251.647222222222</v>
      </c>
      <c r="E3361" s="1" t="s">
        <v>10640</v>
      </c>
      <c r="F3361" s="1" t="s">
        <v>10641</v>
      </c>
      <c r="G3361" s="1" t="s">
        <v>123</v>
      </c>
      <c r="H3361" s="1" t="s">
        <v>124</v>
      </c>
      <c r="I3361" s="1" t="s">
        <v>125</v>
      </c>
      <c r="J3361" s="1" t="s">
        <v>9762</v>
      </c>
      <c r="K3361" s="1" t="s">
        <v>10621</v>
      </c>
      <c r="L3361">
        <f>ROUNDUP(IF(B3361&gt;$D$4,0,($D$4-B3361+1)/365),0)</f>
        <v>0</v>
      </c>
      <c r="M3361">
        <f>ROUNDUP(IF(B3361&gt;$D$5,0,($D$5-B3361+1)/365),0)</f>
        <v>1</v>
      </c>
      <c r="N3361" s="28">
        <f>IF(OR(L3361=1,M3361=1),IF(B3361+364&lt;=$D$5,(B3361+364-$D$4+1)/365,IF(B3361&gt;$D$4,($D$5-B3361+1)/365,$D$6/365)),0)</f>
        <v>0.13795516235412622</v>
      </c>
      <c r="O3361" s="28">
        <f>'Data &amp; Parameter'!$E$16*'Data &amp; Parameter'!$E$17*('Data &amp; Parameter'!$E$18+'Data &amp; Parameter'!$E$19)*'Data &amp; Parameter'!$E$20*'Data &amp; Parameter'!$E$37*N3361</f>
        <v>0.47962931394513869</v>
      </c>
      <c r="P3361">
        <f>ROUNDUP(IF(D3361&gt;$D$4,0,($D$4-D3361+1)/365),0)</f>
        <v>0</v>
      </c>
      <c r="Q3361">
        <f>ROUNDUP(IF(D3361&gt;$D$5,0,($D$5-D3361+1)/365),0)</f>
        <v>1</v>
      </c>
      <c r="R3361" s="28">
        <f>IF(OR(P3361=1,Q3361=1),IF(D3361+364&lt;=$D$5,(D3361+364-$D$4+1)/365,IF(D3361&gt;$D$4,($D$5-D3361+1)/365,$D$6/365)),0)</f>
        <v>0.13795281582952904</v>
      </c>
      <c r="S3361" s="28">
        <f>'Data &amp; Parameter'!$E$16*'Data &amp; Parameter'!$E$17*('Data &amp; Parameter'!$E$18+'Data &amp; Parameter'!$E$19)*'Data &amp; Parameter'!$E$20*'Data &amp; Parameter'!$E$37*R3361</f>
        <v>0.47962115577284925</v>
      </c>
      <c r="T3361" s="28">
        <f t="shared" si="52"/>
        <v>0.959250469717988</v>
      </c>
    </row>
    <row r="3362" spans="1:20" ht="15.75" customHeight="1" x14ac:dyDescent="0.35">
      <c r="A3362">
        <v>3355</v>
      </c>
      <c r="B3362" s="76">
        <v>44251.64743055556</v>
      </c>
      <c r="C3362" s="1" t="s">
        <v>10642</v>
      </c>
      <c r="D3362" s="76">
        <v>44251.648576388892</v>
      </c>
      <c r="E3362" s="1" t="s">
        <v>10643</v>
      </c>
      <c r="F3362" s="1" t="s">
        <v>10644</v>
      </c>
      <c r="G3362" s="1" t="s">
        <v>123</v>
      </c>
      <c r="H3362" s="1" t="s">
        <v>124</v>
      </c>
      <c r="I3362" s="1" t="s">
        <v>125</v>
      </c>
      <c r="J3362" s="1" t="s">
        <v>9077</v>
      </c>
      <c r="K3362" s="1" t="s">
        <v>10635</v>
      </c>
      <c r="L3362">
        <f>ROUNDUP(IF(B3362&gt;$D$4,0,($D$4-B3362+1)/365),0)</f>
        <v>0</v>
      </c>
      <c r="M3362">
        <f>ROUNDUP(IF(B3362&gt;$D$5,0,($D$5-B3362+1)/365),0)</f>
        <v>1</v>
      </c>
      <c r="N3362" s="28">
        <f>IF(OR(L3362=1,M3362=1),IF(B3362+364&lt;=$D$5,(B3362+364-$D$4+1)/365,IF(B3362&gt;$D$4,($D$5-B3362+1)/365,$D$6/365)),0)</f>
        <v>0.13795224505325951</v>
      </c>
      <c r="O3362" s="28">
        <f>'Data &amp; Parameter'!$E$16*'Data &amp; Parameter'!$E$17*('Data &amp; Parameter'!$E$18+'Data &amp; Parameter'!$E$19)*'Data &amp; Parameter'!$E$20*'Data &amp; Parameter'!$E$37*N3362</f>
        <v>0.47961917135250648</v>
      </c>
      <c r="P3362">
        <f>ROUNDUP(IF(D3362&gt;$D$4,0,($D$4-D3362+1)/365),0)</f>
        <v>0</v>
      </c>
      <c r="Q3362">
        <f>ROUNDUP(IF(D3362&gt;$D$5,0,($D$5-D3362+1)/365),0)</f>
        <v>1</v>
      </c>
      <c r="R3362" s="28">
        <f>IF(OR(P3362=1,Q3362=1),IF(D3362+364&lt;=$D$5,(D3362+364-$D$4+1)/365,IF(D3362&gt;$D$4,($D$5-D3362+1)/365,$D$6/365)),0)</f>
        <v>0.13794910578385686</v>
      </c>
      <c r="S3362" s="28">
        <f>'Data &amp; Parameter'!$E$16*'Data &amp; Parameter'!$E$17*('Data &amp; Parameter'!$E$18+'Data &amp; Parameter'!$E$19)*'Data &amp; Parameter'!$E$20*'Data &amp; Parameter'!$E$37*R3362</f>
        <v>0.47960825704089832</v>
      </c>
      <c r="T3362" s="28">
        <f t="shared" si="52"/>
        <v>0.9592274283934048</v>
      </c>
    </row>
    <row r="3363" spans="1:20" ht="15.75" customHeight="1" x14ac:dyDescent="0.35">
      <c r="A3363">
        <v>3356</v>
      </c>
      <c r="B3363" s="76">
        <v>44251.6487962963</v>
      </c>
      <c r="C3363" s="1" t="s">
        <v>10645</v>
      </c>
      <c r="D3363" s="76">
        <v>44251.649305555555</v>
      </c>
      <c r="E3363" s="1" t="s">
        <v>10646</v>
      </c>
      <c r="F3363" s="1" t="s">
        <v>10647</v>
      </c>
      <c r="G3363" s="1" t="s">
        <v>123</v>
      </c>
      <c r="H3363" s="1" t="s">
        <v>124</v>
      </c>
      <c r="I3363" s="1" t="s">
        <v>125</v>
      </c>
      <c r="J3363" s="1" t="s">
        <v>9077</v>
      </c>
      <c r="K3363" s="1" t="s">
        <v>10648</v>
      </c>
      <c r="L3363">
        <f>ROUNDUP(IF(B3363&gt;$D$4,0,($D$4-B3363+1)/365),0)</f>
        <v>0</v>
      </c>
      <c r="M3363">
        <f>ROUNDUP(IF(B3363&gt;$D$5,0,($D$5-B3363+1)/365),0)</f>
        <v>1</v>
      </c>
      <c r="N3363" s="28">
        <f>IF(OR(L3363=1,M3363=1),IF(B3363+364&lt;=$D$5,(B3363+364-$D$4+1)/365,IF(B3363&gt;$D$4,($D$5-B3363+1)/365,$D$6/365)),0)</f>
        <v>0.13794850329780786</v>
      </c>
      <c r="O3363" s="28">
        <f>'Data &amp; Parameter'!$E$16*'Data &amp; Parameter'!$E$17*('Data &amp; Parameter'!$E$18+'Data &amp; Parameter'!$E$19)*'Data &amp; Parameter'!$E$20*'Data &amp; Parameter'!$E$37*N3363</f>
        <v>0.47960616237502712</v>
      </c>
      <c r="P3363">
        <f>ROUNDUP(IF(D3363&gt;$D$4,0,($D$4-D3363+1)/365),0)</f>
        <v>0</v>
      </c>
      <c r="Q3363">
        <f>ROUNDUP(IF(D3363&gt;$D$5,0,($D$5-D3363+1)/365),0)</f>
        <v>1</v>
      </c>
      <c r="R3363" s="28">
        <f>IF(OR(P3363=1,Q3363=1),IF(D3363+364&lt;=$D$5,(D3363+364-$D$4+1)/365,IF(D3363&gt;$D$4,($D$5-D3363+1)/365,$D$6/365)),0)</f>
        <v>0.1379471080669733</v>
      </c>
      <c r="S3363" s="28">
        <f>'Data &amp; Parameter'!$E$16*'Data &amp; Parameter'!$E$17*('Data &amp; Parameter'!$E$18+'Data &amp; Parameter'!$E$19)*'Data &amp; Parameter'!$E$20*'Data &amp; Parameter'!$E$37*R3363</f>
        <v>0.47960131156990643</v>
      </c>
      <c r="T3363" s="28">
        <f t="shared" si="52"/>
        <v>0.95920747394493355</v>
      </c>
    </row>
    <row r="3364" spans="1:20" ht="15.75" customHeight="1" x14ac:dyDescent="0.35">
      <c r="A3364">
        <v>3357</v>
      </c>
      <c r="B3364" s="76">
        <v>44251.649027777778</v>
      </c>
      <c r="C3364" s="1" t="s">
        <v>10649</v>
      </c>
      <c r="D3364" s="76">
        <v>44251.649641203709</v>
      </c>
      <c r="E3364" s="1" t="s">
        <v>10650</v>
      </c>
      <c r="F3364" s="1" t="s">
        <v>10651</v>
      </c>
      <c r="G3364" s="1" t="s">
        <v>123</v>
      </c>
      <c r="H3364" s="1" t="s">
        <v>124</v>
      </c>
      <c r="I3364" s="1" t="s">
        <v>125</v>
      </c>
      <c r="J3364" s="1" t="s">
        <v>9830</v>
      </c>
      <c r="K3364" s="1" t="s">
        <v>9831</v>
      </c>
      <c r="L3364">
        <f>ROUNDUP(IF(B3364&gt;$D$4,0,($D$4-B3364+1)/365),0)</f>
        <v>0</v>
      </c>
      <c r="M3364">
        <f>ROUNDUP(IF(B3364&gt;$D$5,0,($D$5-B3364+1)/365),0)</f>
        <v>1</v>
      </c>
      <c r="N3364" s="28">
        <f>IF(OR(L3364=1,M3364=1),IF(B3364+364&lt;=$D$5,(B3364+364-$D$4+1)/365,IF(B3364&gt;$D$4,($D$5-B3364+1)/365,$D$6/365)),0)</f>
        <v>0.1379478691019794</v>
      </c>
      <c r="O3364" s="28">
        <f>'Data &amp; Parameter'!$E$16*'Data &amp; Parameter'!$E$17*('Data &amp; Parameter'!$E$18+'Data &amp; Parameter'!$E$19)*'Data &amp; Parameter'!$E$20*'Data &amp; Parameter'!$E$37*N3364</f>
        <v>0.47960395746362749</v>
      </c>
      <c r="P3364">
        <f>ROUNDUP(IF(D3364&gt;$D$4,0,($D$4-D3364+1)/365),0)</f>
        <v>0</v>
      </c>
      <c r="Q3364">
        <f>ROUNDUP(IF(D3364&gt;$D$5,0,($D$5-D3364+1)/365),0)</f>
        <v>1</v>
      </c>
      <c r="R3364" s="28">
        <f>IF(OR(P3364=1,Q3364=1),IF(D3364+364&lt;=$D$5,(D3364+364-$D$4+1)/365,IF(D3364&gt;$D$4,($D$5-D3364+1)/365,$D$6/365)),0)</f>
        <v>0.13794618848299015</v>
      </c>
      <c r="S3364" s="28">
        <f>'Data &amp; Parameter'!$E$16*'Data &amp; Parameter'!$E$17*('Data &amp; Parameter'!$E$18+'Data &amp; Parameter'!$E$19)*'Data &amp; Parameter'!$E$20*'Data &amp; Parameter'!$E$37*R3364</f>
        <v>0.47959811444826611</v>
      </c>
      <c r="T3364" s="28">
        <f t="shared" si="52"/>
        <v>0.95920207191189366</v>
      </c>
    </row>
    <row r="3365" spans="1:20" ht="15.75" customHeight="1" x14ac:dyDescent="0.35">
      <c r="A3365">
        <v>3358</v>
      </c>
      <c r="B3365" s="76">
        <v>44251.649918981479</v>
      </c>
      <c r="C3365" s="1" t="s">
        <v>10652</v>
      </c>
      <c r="D3365" s="76">
        <v>44251.650509259256</v>
      </c>
      <c r="E3365" s="1" t="s">
        <v>10653</v>
      </c>
      <c r="F3365" s="1" t="s">
        <v>10654</v>
      </c>
      <c r="G3365" s="1" t="s">
        <v>123</v>
      </c>
      <c r="H3365" s="1" t="s">
        <v>124</v>
      </c>
      <c r="I3365" s="1" t="s">
        <v>125</v>
      </c>
      <c r="J3365" s="1" t="s">
        <v>9762</v>
      </c>
      <c r="K3365" s="1" t="s">
        <v>10621</v>
      </c>
      <c r="L3365">
        <f>ROUNDUP(IF(B3365&gt;$D$4,0,($D$4-B3365+1)/365),0)</f>
        <v>0</v>
      </c>
      <c r="M3365">
        <f>ROUNDUP(IF(B3365&gt;$D$5,0,($D$5-B3365+1)/365),0)</f>
        <v>1</v>
      </c>
      <c r="N3365" s="28">
        <f>IF(OR(L3365=1,M3365=1),IF(B3365+364&lt;=$D$5,(B3365+364-$D$4+1)/365,IF(B3365&gt;$D$4,($D$5-B3365+1)/365,$D$6/365)),0)</f>
        <v>0.13794542744800398</v>
      </c>
      <c r="O3365" s="28">
        <f>'Data &amp; Parameter'!$E$16*'Data &amp; Parameter'!$E$17*('Data &amp; Parameter'!$E$18+'Data &amp; Parameter'!$E$19)*'Data &amp; Parameter'!$E$20*'Data &amp; Parameter'!$E$37*N3365</f>
        <v>0.47959546855461432</v>
      </c>
      <c r="P3365">
        <f>ROUNDUP(IF(D3365&gt;$D$4,0,($D$4-D3365+1)/365),0)</f>
        <v>0</v>
      </c>
      <c r="Q3365">
        <f>ROUNDUP(IF(D3365&gt;$D$5,0,($D$5-D3365+1)/365),0)</f>
        <v>1</v>
      </c>
      <c r="R3365" s="28">
        <f>IF(OR(P3365=1,Q3365=1),IF(D3365+364&lt;=$D$5,(D3365+364-$D$4+1)/365,IF(D3365&gt;$D$4,($D$5-D3365+1)/365,$D$6/365)),0)</f>
        <v>0.13794381024861352</v>
      </c>
      <c r="S3365" s="28">
        <f>'Data &amp; Parameter'!$E$16*'Data &amp; Parameter'!$E$17*('Data &amp; Parameter'!$E$18+'Data &amp; Parameter'!$E$19)*'Data &amp; Parameter'!$E$20*'Data &amp; Parameter'!$E$37*R3365</f>
        <v>0.47958984603044835</v>
      </c>
      <c r="T3365" s="28">
        <f t="shared" si="52"/>
        <v>0.95918531458506262</v>
      </c>
    </row>
    <row r="3366" spans="1:20" ht="15.75" customHeight="1" x14ac:dyDescent="0.35">
      <c r="A3366">
        <v>3359</v>
      </c>
      <c r="B3366" s="76">
        <v>44251.65006944444</v>
      </c>
      <c r="C3366" s="1" t="s">
        <v>10655</v>
      </c>
      <c r="D3366" s="76">
        <v>44251.650914351849</v>
      </c>
      <c r="E3366" s="1" t="s">
        <v>10656</v>
      </c>
      <c r="F3366" s="1" t="s">
        <v>10657</v>
      </c>
      <c r="G3366" s="1" t="s">
        <v>123</v>
      </c>
      <c r="H3366" s="1" t="s">
        <v>124</v>
      </c>
      <c r="I3366" s="1" t="s">
        <v>125</v>
      </c>
      <c r="J3366" s="1" t="s">
        <v>9077</v>
      </c>
      <c r="K3366" s="1" t="s">
        <v>10104</v>
      </c>
      <c r="L3366">
        <f>ROUNDUP(IF(B3366&gt;$D$4,0,($D$4-B3366+1)/365),0)</f>
        <v>0</v>
      </c>
      <c r="M3366">
        <f>ROUNDUP(IF(B3366&gt;$D$5,0,($D$5-B3366+1)/365),0)</f>
        <v>1</v>
      </c>
      <c r="N3366" s="28">
        <f>IF(OR(L3366=1,M3366=1),IF(B3366+364&lt;=$D$5,(B3366+364-$D$4+1)/365,IF(B3366&gt;$D$4,($D$5-B3366+1)/365,$D$6/365)),0)</f>
        <v>0.13794501522071148</v>
      </c>
      <c r="O3366" s="28">
        <f>'Data &amp; Parameter'!$E$16*'Data &amp; Parameter'!$E$17*('Data &amp; Parameter'!$E$18+'Data &amp; Parameter'!$E$19)*'Data &amp; Parameter'!$E$20*'Data &amp; Parameter'!$E$37*N3366</f>
        <v>0.4795940353621907</v>
      </c>
      <c r="P3366">
        <f>ROUNDUP(IF(D3366&gt;$D$4,0,($D$4-D3366+1)/365),0)</f>
        <v>0</v>
      </c>
      <c r="Q3366">
        <f>ROUNDUP(IF(D3366&gt;$D$5,0,($D$5-D3366+1)/365),0)</f>
        <v>1</v>
      </c>
      <c r="R3366" s="28">
        <f>IF(OR(P3366=1,Q3366=1),IF(D3366+364&lt;=$D$5,(D3366+364-$D$4+1)/365,IF(D3366&gt;$D$4,($D$5-D3366+1)/365,$D$6/365)),0)</f>
        <v>0.13794270040589379</v>
      </c>
      <c r="S3366" s="28">
        <f>'Data &amp; Parameter'!$E$16*'Data &amp; Parameter'!$E$17*('Data &amp; Parameter'!$E$18+'Data &amp; Parameter'!$E$19)*'Data &amp; Parameter'!$E$20*'Data &amp; Parameter'!$E$37*R3366</f>
        <v>0.47958598743542974</v>
      </c>
      <c r="T3366" s="28">
        <f t="shared" si="52"/>
        <v>0.95918002279762038</v>
      </c>
    </row>
    <row r="3367" spans="1:20" ht="15.75" customHeight="1" x14ac:dyDescent="0.35">
      <c r="A3367">
        <v>3360</v>
      </c>
      <c r="B3367" s="76">
        <v>44251.654328703706</v>
      </c>
      <c r="C3367" s="1" t="s">
        <v>10658</v>
      </c>
      <c r="D3367" s="76">
        <v>44251.657326388886</v>
      </c>
      <c r="E3367" s="1" t="s">
        <v>10659</v>
      </c>
      <c r="F3367" s="1" t="s">
        <v>10660</v>
      </c>
      <c r="G3367" s="1" t="s">
        <v>123</v>
      </c>
      <c r="H3367" s="1" t="s">
        <v>124</v>
      </c>
      <c r="I3367" s="1" t="s">
        <v>125</v>
      </c>
      <c r="J3367" s="1" t="s">
        <v>9077</v>
      </c>
      <c r="K3367" s="1" t="s">
        <v>10661</v>
      </c>
      <c r="L3367">
        <f>ROUNDUP(IF(B3367&gt;$D$4,0,($D$4-B3367+1)/365),0)</f>
        <v>0</v>
      </c>
      <c r="M3367">
        <f>ROUNDUP(IF(B3367&gt;$D$5,0,($D$5-B3367+1)/365),0)</f>
        <v>1</v>
      </c>
      <c r="N3367" s="28">
        <f>IF(OR(L3367=1,M3367=1),IF(B3367+364&lt;=$D$5,(B3367+364-$D$4+1)/365,IF(B3367&gt;$D$4,($D$5-B3367+1)/365,$D$6/365)),0)</f>
        <v>0.13793334601724469</v>
      </c>
      <c r="O3367" s="28">
        <f>'Data &amp; Parameter'!$E$16*'Data &amp; Parameter'!$E$17*('Data &amp; Parameter'!$E$18+'Data &amp; Parameter'!$E$19)*'Data &amp; Parameter'!$E$20*'Data &amp; Parameter'!$E$37*N3367</f>
        <v>0.4795534649916619</v>
      </c>
      <c r="P3367">
        <f>ROUNDUP(IF(D3367&gt;$D$4,0,($D$4-D3367+1)/365),0)</f>
        <v>0</v>
      </c>
      <c r="Q3367">
        <f>ROUNDUP(IF(D3367&gt;$D$5,0,($D$5-D3367+1)/365),0)</f>
        <v>1</v>
      </c>
      <c r="R3367" s="28">
        <f>IF(OR(P3367=1,Q3367=1),IF(D3367+364&lt;=$D$5,(D3367+364-$D$4+1)/365,IF(D3367&gt;$D$4,($D$5-D3367+1)/365,$D$6/365)),0)</f>
        <v>0.13792513318113467</v>
      </c>
      <c r="S3367" s="28">
        <f>'Data &amp; Parameter'!$E$16*'Data &amp; Parameter'!$E$17*('Data &amp; Parameter'!$E$18+'Data &amp; Parameter'!$E$19)*'Data &amp; Parameter'!$E$20*'Data &amp; Parameter'!$E$37*R3367</f>
        <v>0.47952491138857972</v>
      </c>
      <c r="T3367" s="28">
        <f t="shared" si="52"/>
        <v>0.95907837638024163</v>
      </c>
    </row>
    <row r="3368" spans="1:20" ht="15.75" customHeight="1" x14ac:dyDescent="0.35">
      <c r="A3368">
        <v>3361</v>
      </c>
      <c r="B3368" s="76">
        <v>44251.655277777776</v>
      </c>
      <c r="C3368" s="1" t="s">
        <v>10662</v>
      </c>
      <c r="D3368" s="76">
        <v>44251.655960648146</v>
      </c>
      <c r="E3368" s="1" t="s">
        <v>10663</v>
      </c>
      <c r="F3368" s="1" t="s">
        <v>10664</v>
      </c>
      <c r="G3368" s="1" t="s">
        <v>123</v>
      </c>
      <c r="H3368" s="1" t="s">
        <v>124</v>
      </c>
      <c r="I3368" s="1" t="s">
        <v>125</v>
      </c>
      <c r="J3368" s="1" t="s">
        <v>9762</v>
      </c>
      <c r="K3368" s="1" t="s">
        <v>10621</v>
      </c>
      <c r="L3368">
        <f>ROUNDUP(IF(B3368&gt;$D$4,0,($D$4-B3368+1)/365),0)</f>
        <v>0</v>
      </c>
      <c r="M3368">
        <f>ROUNDUP(IF(B3368&gt;$D$5,0,($D$5-B3368+1)/365),0)</f>
        <v>1</v>
      </c>
      <c r="N3368" s="28">
        <f>IF(OR(L3368=1,M3368=1),IF(B3368+364&lt;=$D$5,(B3368+364-$D$4+1)/365,IF(B3368&gt;$D$4,($D$5-B3368+1)/365,$D$6/365)),0)</f>
        <v>0.13793074581431217</v>
      </c>
      <c r="O3368" s="28">
        <f>'Data &amp; Parameter'!$E$16*'Data &amp; Parameter'!$E$17*('Data &amp; Parameter'!$E$18+'Data &amp; Parameter'!$E$19)*'Data &amp; Parameter'!$E$20*'Data &amp; Parameter'!$E$37*N3368</f>
        <v>0.47954442485479887</v>
      </c>
      <c r="P3368">
        <f>ROUNDUP(IF(D3368&gt;$D$4,0,($D$4-D3368+1)/365),0)</f>
        <v>0</v>
      </c>
      <c r="Q3368">
        <f>ROUNDUP(IF(D3368&gt;$D$5,0,($D$5-D3368+1)/365),0)</f>
        <v>1</v>
      </c>
      <c r="R3368" s="28">
        <f>IF(OR(P3368=1,Q3368=1),IF(D3368+364&lt;=$D$5,(D3368+364-$D$4+1)/365,IF(D3368&gt;$D$4,($D$5-D3368+1)/365,$D$6/365)),0)</f>
        <v>0.13792887493658632</v>
      </c>
      <c r="S3368" s="28">
        <f>'Data &amp; Parameter'!$E$16*'Data &amp; Parameter'!$E$17*('Data &amp; Parameter'!$E$18+'Data &amp; Parameter'!$E$19)*'Data &amp; Parameter'!$E$20*'Data &amp; Parameter'!$E$37*R3368</f>
        <v>0.47953792036605908</v>
      </c>
      <c r="T3368" s="28">
        <f t="shared" si="52"/>
        <v>0.95908234522085789</v>
      </c>
    </row>
    <row r="3369" spans="1:20" ht="15.75" customHeight="1" x14ac:dyDescent="0.35">
      <c r="A3369">
        <v>3362</v>
      </c>
      <c r="B3369" s="76">
        <v>44251.657766203702</v>
      </c>
      <c r="C3369" s="1" t="s">
        <v>10665</v>
      </c>
      <c r="D3369" s="76">
        <v>44251.659560185188</v>
      </c>
      <c r="E3369" s="1" t="s">
        <v>10666</v>
      </c>
      <c r="F3369" s="1" t="s">
        <v>10667</v>
      </c>
      <c r="G3369" s="1" t="s">
        <v>123</v>
      </c>
      <c r="H3369" s="1" t="s">
        <v>124</v>
      </c>
      <c r="I3369" s="1" t="s">
        <v>125</v>
      </c>
      <c r="J3369" s="1" t="s">
        <v>9077</v>
      </c>
      <c r="K3369" s="1" t="s">
        <v>10281</v>
      </c>
      <c r="L3369">
        <f>ROUNDUP(IF(B3369&gt;$D$4,0,($D$4-B3369+1)/365),0)</f>
        <v>0</v>
      </c>
      <c r="M3369">
        <f>ROUNDUP(IF(B3369&gt;$D$5,0,($D$5-B3369+1)/365),0)</f>
        <v>1</v>
      </c>
      <c r="N3369" s="28">
        <f>IF(OR(L3369=1,M3369=1),IF(B3369+364&lt;=$D$5,(B3369+364-$D$4+1)/365,IF(B3369&gt;$D$4,($D$5-B3369+1)/365,$D$6/365)),0)</f>
        <v>0.13792392820903668</v>
      </c>
      <c r="O3369" s="28">
        <f>'Data &amp; Parameter'!$E$16*'Data &amp; Parameter'!$E$17*('Data &amp; Parameter'!$E$18+'Data &amp; Parameter'!$E$19)*'Data &amp; Parameter'!$E$20*'Data &amp; Parameter'!$E$37*N3369</f>
        <v>0.47952072205683732</v>
      </c>
      <c r="P3369">
        <f>ROUNDUP(IF(D3369&gt;$D$4,0,($D$4-D3369+1)/365),0)</f>
        <v>0</v>
      </c>
      <c r="Q3369">
        <f>ROUNDUP(IF(D3369&gt;$D$5,0,($D$5-D3369+1)/365),0)</f>
        <v>1</v>
      </c>
      <c r="R3369" s="28">
        <f>IF(OR(P3369=1,Q3369=1),IF(D3369+364&lt;=$D$5,(D3369+364-$D$4+1)/365,IF(D3369&gt;$D$4,($D$5-D3369+1)/365,$D$6/365)),0)</f>
        <v>0.13791901319126648</v>
      </c>
      <c r="S3369" s="28">
        <f>'Data &amp; Parameter'!$E$16*'Data &amp; Parameter'!$E$17*('Data &amp; Parameter'!$E$18+'Data &amp; Parameter'!$E$19)*'Data &amp; Parameter'!$E$20*'Data &amp; Parameter'!$E$37*R3369</f>
        <v>0.47950363399314389</v>
      </c>
      <c r="T3369" s="28">
        <f t="shared" si="52"/>
        <v>0.95902435604998115</v>
      </c>
    </row>
    <row r="3370" spans="1:20" ht="15.75" customHeight="1" x14ac:dyDescent="0.35">
      <c r="A3370">
        <v>3363</v>
      </c>
      <c r="B3370" s="76">
        <v>44251.666585648149</v>
      </c>
      <c r="C3370" s="1" t="s">
        <v>10668</v>
      </c>
      <c r="D3370" s="76">
        <v>44251.667523148149</v>
      </c>
      <c r="E3370" s="1" t="s">
        <v>10669</v>
      </c>
      <c r="F3370" s="1" t="s">
        <v>10670</v>
      </c>
      <c r="G3370" s="1" t="s">
        <v>123</v>
      </c>
      <c r="H3370" s="1" t="s">
        <v>124</v>
      </c>
      <c r="I3370" s="1" t="s">
        <v>125</v>
      </c>
      <c r="J3370" s="1" t="s">
        <v>9077</v>
      </c>
      <c r="K3370" s="1" t="s">
        <v>10281</v>
      </c>
      <c r="L3370">
        <f>ROUNDUP(IF(B3370&gt;$D$4,0,($D$4-B3370+1)/365),0)</f>
        <v>0</v>
      </c>
      <c r="M3370">
        <f>ROUNDUP(IF(B3370&gt;$D$5,0,($D$5-B3370+1)/365),0)</f>
        <v>1</v>
      </c>
      <c r="N3370" s="28">
        <f>IF(OR(L3370=1,M3370=1),IF(B3370+364&lt;=$D$5,(B3370+364-$D$4+1)/365,IF(B3370&gt;$D$4,($D$5-B3370+1)/365,$D$6/365)),0)</f>
        <v>0.13789976534753806</v>
      </c>
      <c r="O3370" s="28">
        <f>'Data &amp; Parameter'!$E$16*'Data &amp; Parameter'!$E$17*('Data &amp; Parameter'!$E$18+'Data &amp; Parameter'!$E$19)*'Data &amp; Parameter'!$E$20*'Data &amp; Parameter'!$E$37*N3370</f>
        <v>0.47943671493100187</v>
      </c>
      <c r="P3370">
        <f>ROUNDUP(IF(D3370&gt;$D$4,0,($D$4-D3370+1)/365),0)</f>
        <v>0</v>
      </c>
      <c r="Q3370">
        <f>ROUNDUP(IF(D3370&gt;$D$5,0,($D$5-D3370+1)/365),0)</f>
        <v>1</v>
      </c>
      <c r="R3370" s="28">
        <f>IF(OR(P3370=1,Q3370=1),IF(D3370+364&lt;=$D$5,(D3370+364-$D$4+1)/365,IF(D3370&gt;$D$4,($D$5-D3370+1)/365,$D$6/365)),0)</f>
        <v>0.13789719685438498</v>
      </c>
      <c r="S3370" s="28">
        <f>'Data &amp; Parameter'!$E$16*'Data &amp; Parameter'!$E$17*('Data &amp; Parameter'!$E$18+'Data &amp; Parameter'!$E$19)*'Data &amp; Parameter'!$E$20*'Data &amp; Parameter'!$E$37*R3370</f>
        <v>0.47942778503966715</v>
      </c>
      <c r="T3370" s="28">
        <f t="shared" si="52"/>
        <v>0.95886449997066903</v>
      </c>
    </row>
    <row r="3371" spans="1:20" ht="15.75" customHeight="1" x14ac:dyDescent="0.35">
      <c r="A3371">
        <v>3364</v>
      </c>
      <c r="B3371" s="76">
        <v>44251.670902777776</v>
      </c>
      <c r="C3371" s="1" t="s">
        <v>10671</v>
      </c>
      <c r="D3371" s="76">
        <v>44251.672152777777</v>
      </c>
      <c r="E3371" s="1" t="s">
        <v>10672</v>
      </c>
      <c r="F3371" s="1" t="s">
        <v>10673</v>
      </c>
      <c r="G3371" s="1" t="s">
        <v>123</v>
      </c>
      <c r="H3371" s="1" t="s">
        <v>124</v>
      </c>
      <c r="I3371" s="1" t="s">
        <v>125</v>
      </c>
      <c r="J3371" s="1" t="s">
        <v>9077</v>
      </c>
      <c r="K3371" s="1" t="s">
        <v>10281</v>
      </c>
      <c r="L3371">
        <f>ROUNDUP(IF(B3371&gt;$D$4,0,($D$4-B3371+1)/365),0)</f>
        <v>0</v>
      </c>
      <c r="M3371">
        <f>ROUNDUP(IF(B3371&gt;$D$5,0,($D$5-B3371+1)/365),0)</f>
        <v>1</v>
      </c>
      <c r="N3371" s="28">
        <f>IF(OR(L3371=1,M3371=1),IF(B3371+364&lt;=$D$5,(B3371+364-$D$4+1)/365,IF(B3371&gt;$D$4,($D$5-B3371+1)/365,$D$6/365)),0)</f>
        <v>0.13788793759513407</v>
      </c>
      <c r="O3371" s="28">
        <f>'Data &amp; Parameter'!$E$16*'Data &amp; Parameter'!$E$17*('Data &amp; Parameter'!$E$18+'Data &amp; Parameter'!$E$19)*'Data &amp; Parameter'!$E$20*'Data &amp; Parameter'!$E$37*N3371</f>
        <v>0.47939559333269244</v>
      </c>
      <c r="P3371">
        <f>ROUNDUP(IF(D3371&gt;$D$4,0,($D$4-D3371+1)/365),0)</f>
        <v>0</v>
      </c>
      <c r="Q3371">
        <f>ROUNDUP(IF(D3371&gt;$D$5,0,($D$5-D3371+1)/365),0)</f>
        <v>1</v>
      </c>
      <c r="R3371" s="28">
        <f>IF(OR(P3371=1,Q3371=1),IF(D3371+364&lt;=$D$5,(D3371+364-$D$4+1)/365,IF(D3371&gt;$D$4,($D$5-D3371+1)/365,$D$6/365)),0)</f>
        <v>0.13788451293759663</v>
      </c>
      <c r="S3371" s="28">
        <f>'Data &amp; Parameter'!$E$16*'Data &amp; Parameter'!$E$17*('Data &amp; Parameter'!$E$18+'Data &amp; Parameter'!$E$19)*'Data &amp; Parameter'!$E$20*'Data &amp; Parameter'!$E$37*R3371</f>
        <v>0.47938368681091281</v>
      </c>
      <c r="T3371" s="28">
        <f t="shared" si="52"/>
        <v>0.95877928014360525</v>
      </c>
    </row>
    <row r="3372" spans="1:20" ht="15.75" customHeight="1" x14ac:dyDescent="0.35">
      <c r="A3372">
        <v>3365</v>
      </c>
      <c r="B3372" s="76">
        <v>44251.670902777776</v>
      </c>
      <c r="C3372" s="1" t="s">
        <v>10674</v>
      </c>
      <c r="D3372" s="76">
        <v>44251.672384259262</v>
      </c>
      <c r="E3372" s="1" t="s">
        <v>10675</v>
      </c>
      <c r="F3372" s="1" t="s">
        <v>10676</v>
      </c>
      <c r="G3372" s="1" t="s">
        <v>123</v>
      </c>
      <c r="H3372" s="1" t="s">
        <v>124</v>
      </c>
      <c r="I3372" s="1" t="s">
        <v>125</v>
      </c>
      <c r="J3372" s="1" t="s">
        <v>10399</v>
      </c>
      <c r="K3372" s="1" t="s">
        <v>10677</v>
      </c>
      <c r="L3372">
        <f>ROUNDUP(IF(B3372&gt;$D$4,0,($D$4-B3372+1)/365),0)</f>
        <v>0</v>
      </c>
      <c r="M3372">
        <f>ROUNDUP(IF(B3372&gt;$D$5,0,($D$5-B3372+1)/365),0)</f>
        <v>1</v>
      </c>
      <c r="N3372" s="28">
        <f>IF(OR(L3372=1,M3372=1),IF(B3372+364&lt;=$D$5,(B3372+364-$D$4+1)/365,IF(B3372&gt;$D$4,($D$5-B3372+1)/365,$D$6/365)),0)</f>
        <v>0.13788793759513407</v>
      </c>
      <c r="O3372" s="28">
        <f>'Data &amp; Parameter'!$E$16*'Data &amp; Parameter'!$E$17*('Data &amp; Parameter'!$E$18+'Data &amp; Parameter'!$E$19)*'Data &amp; Parameter'!$E$20*'Data &amp; Parameter'!$E$37*N3372</f>
        <v>0.47939559333269244</v>
      </c>
      <c r="P3372">
        <f>ROUNDUP(IF(D3372&gt;$D$4,0,($D$4-D3372+1)/365),0)</f>
        <v>0</v>
      </c>
      <c r="Q3372">
        <f>ROUNDUP(IF(D3372&gt;$D$5,0,($D$5-D3372+1)/365),0)</f>
        <v>1</v>
      </c>
      <c r="R3372" s="28">
        <f>IF(OR(P3372=1,Q3372=1),IF(D3372+364&lt;=$D$5,(D3372+364-$D$4+1)/365,IF(D3372&gt;$D$4,($D$5-D3372+1)/365,$D$6/365)),0)</f>
        <v>0.13788387874174826</v>
      </c>
      <c r="S3372" s="28">
        <f>'Data &amp; Parameter'!$E$16*'Data &amp; Parameter'!$E$17*('Data &amp; Parameter'!$E$18+'Data &amp; Parameter'!$E$19)*'Data &amp; Parameter'!$E$20*'Data &amp; Parameter'!$E$37*R3372</f>
        <v>0.47938148189944396</v>
      </c>
      <c r="T3372" s="28">
        <f t="shared" si="52"/>
        <v>0.9587770752321364</v>
      </c>
    </row>
    <row r="3373" spans="1:20" ht="15.75" customHeight="1" x14ac:dyDescent="0.35">
      <c r="A3373">
        <v>3366</v>
      </c>
      <c r="B3373" s="76">
        <v>44251.677384259259</v>
      </c>
      <c r="C3373" s="1" t="s">
        <v>10678</v>
      </c>
      <c r="D3373" s="76">
        <v>44251.677951388891</v>
      </c>
      <c r="E3373" s="1" t="s">
        <v>10679</v>
      </c>
      <c r="F3373" s="1" t="s">
        <v>10680</v>
      </c>
      <c r="G3373" s="1" t="s">
        <v>123</v>
      </c>
      <c r="H3373" s="1" t="s">
        <v>124</v>
      </c>
      <c r="I3373" s="1" t="s">
        <v>125</v>
      </c>
      <c r="J3373" s="1" t="s">
        <v>10399</v>
      </c>
      <c r="K3373" s="1" t="s">
        <v>10677</v>
      </c>
      <c r="L3373">
        <f>ROUNDUP(IF(B3373&gt;$D$4,0,($D$4-B3373+1)/365),0)</f>
        <v>0</v>
      </c>
      <c r="M3373">
        <f>ROUNDUP(IF(B3373&gt;$D$5,0,($D$5-B3373+1)/365),0)</f>
        <v>1</v>
      </c>
      <c r="N3373" s="28">
        <f>IF(OR(L3373=1,M3373=1),IF(B3373+364&lt;=$D$5,(B3373+364-$D$4+1)/365,IF(B3373&gt;$D$4,($D$5-B3373+1)/365,$D$6/365)),0)</f>
        <v>0.13787018011161845</v>
      </c>
      <c r="O3373" s="28">
        <f>'Data &amp; Parameter'!$E$16*'Data &amp; Parameter'!$E$17*('Data &amp; Parameter'!$E$18+'Data &amp; Parameter'!$E$19)*'Data &amp; Parameter'!$E$20*'Data &amp; Parameter'!$E$37*N3373</f>
        <v>0.47933385581239485</v>
      </c>
      <c r="P3373">
        <f>ROUNDUP(IF(D3373&gt;$D$4,0,($D$4-D3373+1)/365),0)</f>
        <v>0</v>
      </c>
      <c r="Q3373">
        <f>ROUNDUP(IF(D3373&gt;$D$5,0,($D$5-D3373+1)/365),0)</f>
        <v>1</v>
      </c>
      <c r="R3373" s="28">
        <f>IF(OR(P3373=1,Q3373=1),IF(D3373+364&lt;=$D$5,(D3373+364-$D$4+1)/365,IF(D3373&gt;$D$4,($D$5-D3373+1)/365,$D$6/365)),0)</f>
        <v>0.13786862633180683</v>
      </c>
      <c r="S3373" s="28">
        <f>'Data &amp; Parameter'!$E$16*'Data &amp; Parameter'!$E$17*('Data &amp; Parameter'!$E$18+'Data &amp; Parameter'!$E$19)*'Data &amp; Parameter'!$E$20*'Data &amp; Parameter'!$E$37*R3373</f>
        <v>0.4793284537793549</v>
      </c>
      <c r="T3373" s="28">
        <f t="shared" si="52"/>
        <v>0.9586623095917497</v>
      </c>
    </row>
    <row r="3374" spans="1:20" ht="15.75" customHeight="1" x14ac:dyDescent="0.35">
      <c r="A3374">
        <v>3367</v>
      </c>
      <c r="B3374" s="76">
        <v>44251.704525462963</v>
      </c>
      <c r="C3374" s="1" t="s">
        <v>10681</v>
      </c>
      <c r="D3374" s="76">
        <v>44251.705787037034</v>
      </c>
      <c r="E3374" s="1" t="s">
        <v>10682</v>
      </c>
      <c r="F3374" s="1" t="s">
        <v>10683</v>
      </c>
      <c r="G3374" s="1" t="s">
        <v>123</v>
      </c>
      <c r="H3374" s="1" t="s">
        <v>3942</v>
      </c>
      <c r="I3374" s="1" t="s">
        <v>125</v>
      </c>
      <c r="J3374" s="1" t="s">
        <v>10684</v>
      </c>
      <c r="K3374" s="1" t="s">
        <v>10685</v>
      </c>
      <c r="L3374">
        <f>ROUNDUP(IF(B3374&gt;$D$4,0,($D$4-B3374+1)/365),0)</f>
        <v>0</v>
      </c>
      <c r="M3374">
        <f>ROUNDUP(IF(B3374&gt;$D$5,0,($D$5-B3374+1)/365),0)</f>
        <v>1</v>
      </c>
      <c r="N3374" s="28">
        <f>IF(OR(L3374=1,M3374=1),IF(B3374+364&lt;=$D$5,(B3374+364-$D$4+1)/365,IF(B3374&gt;$D$4,($D$5-B3374+1)/365,$D$6/365)),0)</f>
        <v>0.13779582064941664</v>
      </c>
      <c r="O3374" s="28">
        <f>'Data &amp; Parameter'!$E$16*'Data &amp; Parameter'!$E$17*('Data &amp; Parameter'!$E$18+'Data &amp; Parameter'!$E$19)*'Data &amp; Parameter'!$E$20*'Data &amp; Parameter'!$E$37*N3374</f>
        <v>0.47907532994621793</v>
      </c>
      <c r="P3374">
        <f>ROUNDUP(IF(D3374&gt;$D$4,0,($D$4-D3374+1)/365),0)</f>
        <v>0</v>
      </c>
      <c r="Q3374">
        <f>ROUNDUP(IF(D3374&gt;$D$5,0,($D$5-D3374+1)/365),0)</f>
        <v>1</v>
      </c>
      <c r="R3374" s="28">
        <f>IF(OR(P3374=1,Q3374=1),IF(D3374+364&lt;=$D$5,(D3374+364-$D$4+1)/365,IF(D3374&gt;$D$4,($D$5-D3374+1)/365,$D$6/365)),0)</f>
        <v>0.13779236428209976</v>
      </c>
      <c r="S3374" s="28">
        <f>'Data &amp; Parameter'!$E$16*'Data &amp; Parameter'!$E$17*('Data &amp; Parameter'!$E$18+'Data &amp; Parameter'!$E$19)*'Data &amp; Parameter'!$E$20*'Data &amp; Parameter'!$E$37*R3374</f>
        <v>0.47906331317890999</v>
      </c>
      <c r="T3374" s="28">
        <f t="shared" si="52"/>
        <v>0.95813864312512798</v>
      </c>
    </row>
    <row r="3375" spans="1:20" ht="15.75" customHeight="1" x14ac:dyDescent="0.35">
      <c r="A3375">
        <v>3368</v>
      </c>
      <c r="B3375" s="76">
        <v>44251.709456018521</v>
      </c>
      <c r="C3375" s="1" t="s">
        <v>10686</v>
      </c>
      <c r="D3375" s="76">
        <v>44251.711921296301</v>
      </c>
      <c r="E3375" s="1" t="s">
        <v>10687</v>
      </c>
      <c r="F3375" s="1" t="s">
        <v>10688</v>
      </c>
      <c r="G3375" s="1" t="s">
        <v>123</v>
      </c>
      <c r="H3375" s="1" t="s">
        <v>3942</v>
      </c>
      <c r="I3375" s="1" t="s">
        <v>125</v>
      </c>
      <c r="J3375" s="1" t="s">
        <v>10684</v>
      </c>
      <c r="K3375" s="1" t="s">
        <v>10685</v>
      </c>
      <c r="L3375">
        <f>ROUNDUP(IF(B3375&gt;$D$4,0,($D$4-B3375+1)/365),0)</f>
        <v>0</v>
      </c>
      <c r="M3375">
        <f>ROUNDUP(IF(B3375&gt;$D$5,0,($D$5-B3375+1)/365),0)</f>
        <v>1</v>
      </c>
      <c r="N3375" s="28">
        <f>IF(OR(L3375=1,M3375=1),IF(B3375+364&lt;=$D$5,(B3375+364-$D$4+1)/365,IF(B3375&gt;$D$4,($D$5-B3375+1)/365,$D$6/365)),0)</f>
        <v>0.13778231227802343</v>
      </c>
      <c r="O3375" s="28">
        <f>'Data &amp; Parameter'!$E$16*'Data &amp; Parameter'!$E$17*('Data &amp; Parameter'!$E$18+'Data &amp; Parameter'!$E$19)*'Data &amp; Parameter'!$E$20*'Data &amp; Parameter'!$E$37*N3375</f>
        <v>0.47902836533254722</v>
      </c>
      <c r="P3375">
        <f>ROUNDUP(IF(D3375&gt;$D$4,0,($D$4-D3375+1)/365),0)</f>
        <v>0</v>
      </c>
      <c r="Q3375">
        <f>ROUNDUP(IF(D3375&gt;$D$5,0,($D$5-D3375+1)/365),0)</f>
        <v>1</v>
      </c>
      <c r="R3375" s="28">
        <f>IF(OR(P3375=1,Q3375=1),IF(D3375+364&lt;=$D$5,(D3375+364-$D$4+1)/365,IF(D3375&gt;$D$4,($D$5-D3375+1)/365,$D$6/365)),0)</f>
        <v>0.13777555809232681</v>
      </c>
      <c r="S3375" s="28">
        <f>'Data &amp; Parameter'!$E$16*'Data &amp; Parameter'!$E$17*('Data &amp; Parameter'!$E$18+'Data &amp; Parameter'!$E$19)*'Data &amp; Parameter'!$E$20*'Data &amp; Parameter'!$E$37*R3375</f>
        <v>0.47900488302571181</v>
      </c>
      <c r="T3375" s="28">
        <f t="shared" si="52"/>
        <v>0.95803324835825898</v>
      </c>
    </row>
    <row r="3376" spans="1:20" ht="15.75" customHeight="1" x14ac:dyDescent="0.35">
      <c r="A3376">
        <v>3369</v>
      </c>
      <c r="B3376" s="76">
        <v>44251.715937500005</v>
      </c>
      <c r="C3376" s="1" t="s">
        <v>10689</v>
      </c>
      <c r="D3376" s="76">
        <v>44251.717430555553</v>
      </c>
      <c r="E3376" s="1" t="s">
        <v>10690</v>
      </c>
      <c r="F3376" s="1" t="s">
        <v>10691</v>
      </c>
      <c r="G3376" s="1" t="s">
        <v>123</v>
      </c>
      <c r="H3376" s="1" t="s">
        <v>3942</v>
      </c>
      <c r="I3376" s="1" t="s">
        <v>125</v>
      </c>
      <c r="J3376" s="1" t="s">
        <v>10684</v>
      </c>
      <c r="K3376" s="1" t="s">
        <v>10684</v>
      </c>
      <c r="L3376">
        <f>ROUNDUP(IF(B3376&gt;$D$4,0,($D$4-B3376+1)/365),0)</f>
        <v>0</v>
      </c>
      <c r="M3376">
        <f>ROUNDUP(IF(B3376&gt;$D$5,0,($D$5-B3376+1)/365),0)</f>
        <v>1</v>
      </c>
      <c r="N3376" s="28">
        <f>IF(OR(L3376=1,M3376=1),IF(B3376+364&lt;=$D$5,(B3376+364-$D$4+1)/365,IF(B3376&gt;$D$4,($D$5-B3376+1)/365,$D$6/365)),0)</f>
        <v>0.13776455479450778</v>
      </c>
      <c r="O3376" s="28">
        <f>'Data &amp; Parameter'!$E$16*'Data &amp; Parameter'!$E$17*('Data &amp; Parameter'!$E$18+'Data &amp; Parameter'!$E$19)*'Data &amp; Parameter'!$E$20*'Data &amp; Parameter'!$E$37*N3376</f>
        <v>0.47896662781224958</v>
      </c>
      <c r="P3376">
        <f>ROUNDUP(IF(D3376&gt;$D$4,0,($D$4-D3376+1)/365),0)</f>
        <v>0</v>
      </c>
      <c r="Q3376">
        <f>ROUNDUP(IF(D3376&gt;$D$5,0,($D$5-D3376+1)/365),0)</f>
        <v>1</v>
      </c>
      <c r="R3376" s="28">
        <f>IF(OR(P3376=1,Q3376=1),IF(D3376+364&lt;=$D$5,(D3376+364-$D$4+1)/365,IF(D3376&gt;$D$4,($D$5-D3376+1)/365,$D$6/365)),0)</f>
        <v>0.13776046423136243</v>
      </c>
      <c r="S3376" s="28">
        <f>'Data &amp; Parameter'!$E$16*'Data &amp; Parameter'!$E$17*('Data &amp; Parameter'!$E$18+'Data &amp; Parameter'!$E$19)*'Data &amp; Parameter'!$E$20*'Data &amp; Parameter'!$E$37*R3376</f>
        <v>0.47895240613354195</v>
      </c>
      <c r="T3376" s="28">
        <f t="shared" si="52"/>
        <v>0.95791903394579148</v>
      </c>
    </row>
    <row r="3377" spans="1:20" ht="15.75" customHeight="1" x14ac:dyDescent="0.35">
      <c r="A3377">
        <v>3370</v>
      </c>
      <c r="B3377" s="76">
        <v>44251.720937499995</v>
      </c>
      <c r="C3377" s="1" t="s">
        <v>10692</v>
      </c>
      <c r="D3377" s="76">
        <v>44251.721898148149</v>
      </c>
      <c r="E3377" s="1" t="s">
        <v>10693</v>
      </c>
      <c r="F3377" s="1" t="s">
        <v>10694</v>
      </c>
      <c r="G3377" s="1" t="s">
        <v>123</v>
      </c>
      <c r="H3377" s="1" t="s">
        <v>3942</v>
      </c>
      <c r="I3377" s="1" t="s">
        <v>125</v>
      </c>
      <c r="J3377" s="1" t="s">
        <v>10684</v>
      </c>
      <c r="K3377" s="1" t="s">
        <v>10684</v>
      </c>
      <c r="L3377">
        <f>ROUNDUP(IF(B3377&gt;$D$4,0,($D$4-B3377+1)/365),0)</f>
        <v>0</v>
      </c>
      <c r="M3377">
        <f>ROUNDUP(IF(B3377&gt;$D$5,0,($D$5-B3377+1)/365),0)</f>
        <v>1</v>
      </c>
      <c r="N3377" s="28">
        <f>IF(OR(L3377=1,M3377=1),IF(B3377+364&lt;=$D$5,(B3377+364-$D$4+1)/365,IF(B3377&gt;$D$4,($D$5-B3377+1)/365,$D$6/365)),0)</f>
        <v>0.13775085616439792</v>
      </c>
      <c r="O3377" s="28">
        <f>'Data &amp; Parameter'!$E$16*'Data &amp; Parameter'!$E$17*('Data &amp; Parameter'!$E$18+'Data &amp; Parameter'!$E$19)*'Data &amp; Parameter'!$E$20*'Data &amp; Parameter'!$E$37*N3377</f>
        <v>0.47891900172526986</v>
      </c>
      <c r="P3377">
        <f>ROUNDUP(IF(D3377&gt;$D$4,0,($D$4-D3377+1)/365),0)</f>
        <v>0</v>
      </c>
      <c r="Q3377">
        <f>ROUNDUP(IF(D3377&gt;$D$5,0,($D$5-D3377+1)/365),0)</f>
        <v>1</v>
      </c>
      <c r="R3377" s="28">
        <f>IF(OR(P3377=1,Q3377=1),IF(D3377+364&lt;=$D$5,(D3377+364-$D$4+1)/365,IF(D3377&gt;$D$4,($D$5-D3377+1)/365,$D$6/365)),0)</f>
        <v>0.13774822425164604</v>
      </c>
      <c r="S3377" s="28">
        <f>'Data &amp; Parameter'!$E$16*'Data &amp; Parameter'!$E$17*('Data &amp; Parameter'!$E$18+'Data &amp; Parameter'!$E$19)*'Data &amp; Parameter'!$E$20*'Data &amp; Parameter'!$E$37*R3377</f>
        <v>0.47890985134273972</v>
      </c>
      <c r="T3377" s="28">
        <f t="shared" si="52"/>
        <v>0.95782885306800958</v>
      </c>
    </row>
    <row r="3378" spans="1:20" ht="15.75" customHeight="1" x14ac:dyDescent="0.35">
      <c r="A3378">
        <v>3371</v>
      </c>
      <c r="B3378" s="76">
        <v>44251.724421296298</v>
      </c>
      <c r="C3378" s="1" t="s">
        <v>10695</v>
      </c>
      <c r="D3378" s="76">
        <v>44251.726180555561</v>
      </c>
      <c r="E3378" s="1" t="s">
        <v>10696</v>
      </c>
      <c r="F3378" s="1" t="s">
        <v>10697</v>
      </c>
      <c r="G3378" s="1" t="s">
        <v>123</v>
      </c>
      <c r="H3378" s="1" t="s">
        <v>3942</v>
      </c>
      <c r="I3378" s="1" t="s">
        <v>125</v>
      </c>
      <c r="J3378" s="1" t="s">
        <v>10684</v>
      </c>
      <c r="K3378" s="1" t="s">
        <v>10684</v>
      </c>
      <c r="L3378">
        <f>ROUNDUP(IF(B3378&gt;$D$4,0,($D$4-B3378+1)/365),0)</f>
        <v>0</v>
      </c>
      <c r="M3378">
        <f>ROUNDUP(IF(B3378&gt;$D$5,0,($D$5-B3378+1)/365),0)</f>
        <v>1</v>
      </c>
      <c r="N3378" s="28">
        <f>IF(OR(L3378=1,M3378=1),IF(B3378+364&lt;=$D$5,(B3378+364-$D$4+1)/365,IF(B3378&gt;$D$4,($D$5-B3378+1)/365,$D$6/365)),0)</f>
        <v>0.13774131151699232</v>
      </c>
      <c r="O3378" s="28">
        <f>'Data &amp; Parameter'!$E$16*'Data &amp; Parameter'!$E$17*('Data &amp; Parameter'!$E$18+'Data &amp; Parameter'!$E$19)*'Data &amp; Parameter'!$E$20*'Data &amp; Parameter'!$E$37*N3378</f>
        <v>0.47888581780805445</v>
      </c>
      <c r="P3378">
        <f>ROUNDUP(IF(D3378&gt;$D$4,0,($D$4-D3378+1)/365),0)</f>
        <v>0</v>
      </c>
      <c r="Q3378">
        <f>ROUNDUP(IF(D3378&gt;$D$5,0,($D$5-D3378+1)/365),0)</f>
        <v>1</v>
      </c>
      <c r="R3378" s="28">
        <f>IF(OR(P3378=1,Q3378=1),IF(D3378+364&lt;=$D$5,(D3378+364-$D$4+1)/365,IF(D3378&gt;$D$4,($D$5-D3378+1)/365,$D$6/365)),0)</f>
        <v>0.13773649162860038</v>
      </c>
      <c r="S3378" s="28">
        <f>'Data &amp; Parameter'!$E$16*'Data &amp; Parameter'!$E$17*('Data &amp; Parameter'!$E$18+'Data &amp; Parameter'!$E$19)*'Data &amp; Parameter'!$E$20*'Data &amp; Parameter'!$E$37*R3378</f>
        <v>0.4788690604810848</v>
      </c>
      <c r="T3378" s="28">
        <f t="shared" si="52"/>
        <v>0.95775487828913919</v>
      </c>
    </row>
    <row r="3379" spans="1:20" ht="15.75" customHeight="1" x14ac:dyDescent="0.35">
      <c r="A3379">
        <v>3372</v>
      </c>
      <c r="B3379" s="76">
        <v>44251.729791666672</v>
      </c>
      <c r="C3379" s="1" t="s">
        <v>10698</v>
      </c>
      <c r="D3379" s="76">
        <v>44251.731400462959</v>
      </c>
      <c r="E3379" s="1" t="s">
        <v>10699</v>
      </c>
      <c r="F3379" s="1" t="s">
        <v>10700</v>
      </c>
      <c r="G3379" s="1" t="s">
        <v>123</v>
      </c>
      <c r="H3379" s="1" t="s">
        <v>3942</v>
      </c>
      <c r="I3379" s="1" t="s">
        <v>125</v>
      </c>
      <c r="J3379" s="1" t="s">
        <v>10684</v>
      </c>
      <c r="K3379" s="1" t="s">
        <v>10684</v>
      </c>
      <c r="L3379">
        <f>ROUNDUP(IF(B3379&gt;$D$4,0,($D$4-B3379+1)/365),0)</f>
        <v>0</v>
      </c>
      <c r="M3379">
        <f>ROUNDUP(IF(B3379&gt;$D$5,0,($D$5-B3379+1)/365),0)</f>
        <v>1</v>
      </c>
      <c r="N3379" s="28">
        <f>IF(OR(L3379=1,M3379=1),IF(B3379+364&lt;=$D$5,(B3379+364-$D$4+1)/365,IF(B3379&gt;$D$4,($D$5-B3379+1)/365,$D$6/365)),0)</f>
        <v>0.13772659817350111</v>
      </c>
      <c r="O3379" s="28">
        <f>'Data &amp; Parameter'!$E$16*'Data &amp; Parameter'!$E$17*('Data &amp; Parameter'!$E$18+'Data &amp; Parameter'!$E$19)*'Data &amp; Parameter'!$E$20*'Data &amp; Parameter'!$E$37*N3379</f>
        <v>0.47883466386264129</v>
      </c>
      <c r="P3379">
        <f>ROUNDUP(IF(D3379&gt;$D$4,0,($D$4-D3379+1)/365),0)</f>
        <v>0</v>
      </c>
      <c r="Q3379">
        <f>ROUNDUP(IF(D3379&gt;$D$5,0,($D$5-D3379+1)/365),0)</f>
        <v>1</v>
      </c>
      <c r="R3379" s="28">
        <f>IF(OR(P3379=1,Q3379=1),IF(D3379+364&lt;=$D$5,(D3379+364-$D$4+1)/365,IF(D3379&gt;$D$4,($D$5-D3379+1)/365,$D$6/365)),0)</f>
        <v>0.13772219051244153</v>
      </c>
      <c r="S3379" s="28">
        <f>'Data &amp; Parameter'!$E$16*'Data &amp; Parameter'!$E$17*('Data &amp; Parameter'!$E$18+'Data &amp; Parameter'!$E$19)*'Data &amp; Parameter'!$E$20*'Data &amp; Parameter'!$E$37*R3379</f>
        <v>0.47881933972823387</v>
      </c>
      <c r="T3379" s="28">
        <f t="shared" si="52"/>
        <v>0.95765400359087516</v>
      </c>
    </row>
    <row r="3380" spans="1:20" ht="15.75" customHeight="1" x14ac:dyDescent="0.35">
      <c r="A3380">
        <v>3373</v>
      </c>
      <c r="B3380" s="76">
        <v>44251.734699074077</v>
      </c>
      <c r="C3380" s="1" t="s">
        <v>10701</v>
      </c>
      <c r="D3380" s="76">
        <v>44251.735543981486</v>
      </c>
      <c r="E3380" s="1" t="s">
        <v>10702</v>
      </c>
      <c r="F3380" s="1" t="s">
        <v>10703</v>
      </c>
      <c r="G3380" s="1" t="s">
        <v>123</v>
      </c>
      <c r="H3380" s="1" t="s">
        <v>3942</v>
      </c>
      <c r="I3380" s="1" t="s">
        <v>125</v>
      </c>
      <c r="J3380" s="1" t="s">
        <v>10684</v>
      </c>
      <c r="K3380" s="1" t="s">
        <v>10684</v>
      </c>
      <c r="L3380">
        <f>ROUNDUP(IF(B3380&gt;$D$4,0,($D$4-B3380+1)/365),0)</f>
        <v>0</v>
      </c>
      <c r="M3380">
        <f>ROUNDUP(IF(B3380&gt;$D$5,0,($D$5-B3380+1)/365),0)</f>
        <v>1</v>
      </c>
      <c r="N3380" s="28">
        <f>IF(OR(L3380=1,M3380=1),IF(B3380+364&lt;=$D$5,(B3380+364-$D$4+1)/365,IF(B3380&gt;$D$4,($D$5-B3380+1)/365,$D$6/365)),0)</f>
        <v>0.13771315322170666</v>
      </c>
      <c r="O3380" s="28">
        <f>'Data &amp; Parameter'!$E$16*'Data &amp; Parameter'!$E$17*('Data &amp; Parameter'!$E$18+'Data &amp; Parameter'!$E$19)*'Data &amp; Parameter'!$E$20*'Data &amp; Parameter'!$E$37*N3380</f>
        <v>0.47878791974016582</v>
      </c>
      <c r="P3380">
        <f>ROUNDUP(IF(D3380&gt;$D$4,0,($D$4-D3380+1)/365),0)</f>
        <v>0</v>
      </c>
      <c r="Q3380">
        <f>ROUNDUP(IF(D3380&gt;$D$5,0,($D$5-D3380+1)/365),0)</f>
        <v>1</v>
      </c>
      <c r="R3380" s="28">
        <f>IF(OR(P3380=1,Q3380=1),IF(D3380+364&lt;=$D$5,(D3380+364-$D$4+1)/365,IF(D3380&gt;$D$4,($D$5-D3380+1)/365,$D$6/365)),0)</f>
        <v>0.13771083840688894</v>
      </c>
      <c r="S3380" s="28">
        <f>'Data &amp; Parameter'!$E$16*'Data &amp; Parameter'!$E$17*('Data &amp; Parameter'!$E$18+'Data &amp; Parameter'!$E$19)*'Data &amp; Parameter'!$E$20*'Data &amp; Parameter'!$E$37*R3380</f>
        <v>0.47877987181340481</v>
      </c>
      <c r="T3380" s="28">
        <f t="shared" si="52"/>
        <v>0.95756779155357064</v>
      </c>
    </row>
    <row r="3381" spans="1:20" ht="15.75" customHeight="1" x14ac:dyDescent="0.35">
      <c r="A3381">
        <v>3374</v>
      </c>
      <c r="B3381" s="76">
        <v>44251.740208333329</v>
      </c>
      <c r="C3381" s="1" t="s">
        <v>10704</v>
      </c>
      <c r="D3381" s="76">
        <v>44251.741342592592</v>
      </c>
      <c r="E3381" s="1" t="s">
        <v>10705</v>
      </c>
      <c r="F3381" s="1" t="s">
        <v>10706</v>
      </c>
      <c r="G3381" s="1" t="s">
        <v>123</v>
      </c>
      <c r="H3381" s="1" t="s">
        <v>3942</v>
      </c>
      <c r="I3381" s="1" t="s">
        <v>125</v>
      </c>
      <c r="J3381" s="1" t="s">
        <v>10684</v>
      </c>
      <c r="K3381" s="1" t="s">
        <v>10684</v>
      </c>
      <c r="L3381">
        <f>ROUNDUP(IF(B3381&gt;$D$4,0,($D$4-B3381+1)/365),0)</f>
        <v>0</v>
      </c>
      <c r="M3381">
        <f>ROUNDUP(IF(B3381&gt;$D$5,0,($D$5-B3381+1)/365),0)</f>
        <v>1</v>
      </c>
      <c r="N3381" s="28">
        <f>IF(OR(L3381=1,M3381=1),IF(B3381+364&lt;=$D$5,(B3381+364-$D$4+1)/365,IF(B3381&gt;$D$4,($D$5-B3381+1)/365,$D$6/365)),0)</f>
        <v>0.13769805936074228</v>
      </c>
      <c r="O3381" s="28">
        <f>'Data &amp; Parameter'!$E$16*'Data &amp; Parameter'!$E$17*('Data &amp; Parameter'!$E$18+'Data &amp; Parameter'!$E$19)*'Data &amp; Parameter'!$E$20*'Data &amp; Parameter'!$E$37*N3381</f>
        <v>0.47873544284799602</v>
      </c>
      <c r="P3381">
        <f>ROUNDUP(IF(D3381&gt;$D$4,0,($D$4-D3381+1)/365),0)</f>
        <v>0</v>
      </c>
      <c r="Q3381">
        <f>ROUNDUP(IF(D3381&gt;$D$5,0,($D$5-D3381+1)/365),0)</f>
        <v>1</v>
      </c>
      <c r="R3381" s="28">
        <f>IF(OR(P3381=1,Q3381=1),IF(D3381+364&lt;=$D$5,(D3381+364-$D$4+1)/365,IF(D3381&gt;$D$4,($D$5-D3381+1)/365,$D$6/365)),0)</f>
        <v>0.13769495180111907</v>
      </c>
      <c r="S3381" s="28">
        <f>'Data &amp; Parameter'!$E$16*'Data &amp; Parameter'!$E$17*('Data &amp; Parameter'!$E$18+'Data &amp; Parameter'!$E$19)*'Data &amp; Parameter'!$E$20*'Data &amp; Parameter'!$E$37*R3381</f>
        <v>0.47872463878191623</v>
      </c>
      <c r="T3381" s="28">
        <f t="shared" si="52"/>
        <v>0.95746008162991225</v>
      </c>
    </row>
    <row r="3382" spans="1:20" ht="15.75" customHeight="1" x14ac:dyDescent="0.35">
      <c r="A3382">
        <v>3375</v>
      </c>
      <c r="B3382" s="76">
        <v>44251.744479166664</v>
      </c>
      <c r="C3382" s="1" t="s">
        <v>10707</v>
      </c>
      <c r="D3382" s="76">
        <v>44251.746192129634</v>
      </c>
      <c r="E3382" s="1" t="s">
        <v>10708</v>
      </c>
      <c r="F3382" s="1" t="s">
        <v>10709</v>
      </c>
      <c r="G3382" s="1" t="s">
        <v>123</v>
      </c>
      <c r="H3382" s="1" t="s">
        <v>3942</v>
      </c>
      <c r="I3382" s="1" t="s">
        <v>125</v>
      </c>
      <c r="J3382" s="1" t="s">
        <v>10684</v>
      </c>
      <c r="K3382" s="1" t="s">
        <v>10684</v>
      </c>
      <c r="L3382">
        <f>ROUNDUP(IF(B3382&gt;$D$4,0,($D$4-B3382+1)/365),0)</f>
        <v>0</v>
      </c>
      <c r="M3382">
        <f>ROUNDUP(IF(B3382&gt;$D$5,0,($D$5-B3382+1)/365),0)</f>
        <v>1</v>
      </c>
      <c r="N3382" s="28">
        <f>IF(OR(L3382=1,M3382=1),IF(B3382+364&lt;=$D$5,(B3382+364-$D$4+1)/365,IF(B3382&gt;$D$4,($D$5-B3382+1)/365,$D$6/365)),0)</f>
        <v>0.13768635844749602</v>
      </c>
      <c r="O3382" s="28">
        <f>'Data &amp; Parameter'!$E$16*'Data &amp; Parameter'!$E$17*('Data &amp; Parameter'!$E$18+'Data &amp; Parameter'!$E$19)*'Data &amp; Parameter'!$E$20*'Data &amp; Parameter'!$E$37*N3382</f>
        <v>0.47869476223193885</v>
      </c>
      <c r="P3382">
        <f>ROUNDUP(IF(D3382&gt;$D$4,0,($D$4-D3382+1)/365),0)</f>
        <v>0</v>
      </c>
      <c r="Q3382">
        <f>ROUNDUP(IF(D3382&gt;$D$5,0,($D$5-D3382+1)/365),0)</f>
        <v>1</v>
      </c>
      <c r="R3382" s="28">
        <f>IF(OR(P3382=1,Q3382=1),IF(D3382+364&lt;=$D$5,(D3382+364-$D$4+1)/365,IF(D3382&gt;$D$4,($D$5-D3382+1)/365,$D$6/365)),0)</f>
        <v>0.13768166539826182</v>
      </c>
      <c r="S3382" s="28">
        <f>'Data &amp; Parameter'!$E$16*'Data &amp; Parameter'!$E$17*('Data &amp; Parameter'!$E$18+'Data &amp; Parameter'!$E$19)*'Data &amp; Parameter'!$E$20*'Data &amp; Parameter'!$E$37*R3382</f>
        <v>0.47867844588722147</v>
      </c>
      <c r="T3382" s="28">
        <f t="shared" si="52"/>
        <v>0.95737320811916038</v>
      </c>
    </row>
    <row r="3383" spans="1:20" ht="15.75" customHeight="1" x14ac:dyDescent="0.35">
      <c r="A3383">
        <v>3376</v>
      </c>
      <c r="B3383" s="76">
        <v>44251.750567129631</v>
      </c>
      <c r="C3383" s="1" t="s">
        <v>10710</v>
      </c>
      <c r="D3383" s="76">
        <v>44251.751736111109</v>
      </c>
      <c r="E3383" s="1" t="s">
        <v>10711</v>
      </c>
      <c r="F3383" s="1" t="s">
        <v>10712</v>
      </c>
      <c r="G3383" s="1" t="s">
        <v>123</v>
      </c>
      <c r="H3383" s="1" t="s">
        <v>3942</v>
      </c>
      <c r="I3383" s="1" t="s">
        <v>125</v>
      </c>
      <c r="J3383" s="1" t="s">
        <v>10684</v>
      </c>
      <c r="K3383" s="1" t="s">
        <v>10684</v>
      </c>
      <c r="L3383">
        <f>ROUNDUP(IF(B3383&gt;$D$4,0,($D$4-B3383+1)/365),0)</f>
        <v>0</v>
      </c>
      <c r="M3383">
        <f>ROUNDUP(IF(B3383&gt;$D$5,0,($D$5-B3383+1)/365),0)</f>
        <v>1</v>
      </c>
      <c r="N3383" s="28">
        <f>IF(OR(L3383=1,M3383=1),IF(B3383+364&lt;=$D$5,(B3383+364-$D$4+1)/365,IF(B3383&gt;$D$4,($D$5-B3383+1)/365,$D$6/365)),0)</f>
        <v>0.13766967909690073</v>
      </c>
      <c r="O3383" s="28">
        <f>'Data &amp; Parameter'!$E$16*'Data &amp; Parameter'!$E$17*('Data &amp; Parameter'!$E$18+'Data &amp; Parameter'!$E$19)*'Data &amp; Parameter'!$E$20*'Data &amp; Parameter'!$E$37*N3383</f>
        <v>0.47863677306106217</v>
      </c>
      <c r="P3383">
        <f>ROUNDUP(IF(D3383&gt;$D$4,0,($D$4-D3383+1)/365),0)</f>
        <v>0</v>
      </c>
      <c r="Q3383">
        <f>ROUNDUP(IF(D3383&gt;$D$5,0,($D$5-D3383+1)/365),0)</f>
        <v>1</v>
      </c>
      <c r="R3383" s="28">
        <f>IF(OR(P3383=1,Q3383=1),IF(D3383+364&lt;=$D$5,(D3383+364-$D$4+1)/365,IF(D3383&gt;$D$4,($D$5-D3383+1)/365,$D$6/365)),0)</f>
        <v>0.13766647640791918</v>
      </c>
      <c r="S3383" s="28">
        <f>'Data &amp; Parameter'!$E$16*'Data &amp; Parameter'!$E$17*('Data &amp; Parameter'!$E$18+'Data &amp; Parameter'!$E$19)*'Data &amp; Parameter'!$E$20*'Data &amp; Parameter'!$E$37*R3383</f>
        <v>0.47862563825832782</v>
      </c>
      <c r="T3383" s="28">
        <f t="shared" si="52"/>
        <v>0.95726241131938994</v>
      </c>
    </row>
    <row r="3384" spans="1:20" ht="15.75" customHeight="1" x14ac:dyDescent="0.35">
      <c r="A3384">
        <v>3377</v>
      </c>
      <c r="B3384" s="76">
        <v>44251.754594907412</v>
      </c>
      <c r="C3384" s="1" t="s">
        <v>10713</v>
      </c>
      <c r="D3384" s="76">
        <v>44251.755439814813</v>
      </c>
      <c r="E3384" s="1" t="s">
        <v>10714</v>
      </c>
      <c r="F3384" s="1" t="s">
        <v>10715</v>
      </c>
      <c r="G3384" s="1" t="s">
        <v>123</v>
      </c>
      <c r="H3384" s="1" t="s">
        <v>3942</v>
      </c>
      <c r="I3384" s="1" t="s">
        <v>125</v>
      </c>
      <c r="J3384" s="1" t="s">
        <v>10684</v>
      </c>
      <c r="K3384" s="1" t="s">
        <v>10684</v>
      </c>
      <c r="L3384">
        <f>ROUNDUP(IF(B3384&gt;$D$4,0,($D$4-B3384+1)/365),0)</f>
        <v>0</v>
      </c>
      <c r="M3384">
        <f>ROUNDUP(IF(B3384&gt;$D$5,0,($D$5-B3384+1)/365),0)</f>
        <v>1</v>
      </c>
      <c r="N3384" s="28">
        <f>IF(OR(L3384=1,M3384=1),IF(B3384+364&lt;=$D$5,(B3384+364-$D$4+1)/365,IF(B3384&gt;$D$4,($D$5-B3384+1)/365,$D$6/365)),0)</f>
        <v>0.1376586440892823</v>
      </c>
      <c r="O3384" s="28">
        <f>'Data &amp; Parameter'!$E$16*'Data &amp; Parameter'!$E$17*('Data &amp; Parameter'!$E$18+'Data &amp; Parameter'!$E$19)*'Data &amp; Parameter'!$E$20*'Data &amp; Parameter'!$E$37*N3384</f>
        <v>0.47859840760200223</v>
      </c>
      <c r="P3384">
        <f>ROUNDUP(IF(D3384&gt;$D$4,0,($D$4-D3384+1)/365),0)</f>
        <v>0</v>
      </c>
      <c r="Q3384">
        <f>ROUNDUP(IF(D3384&gt;$D$5,0,($D$5-D3384+1)/365),0)</f>
        <v>1</v>
      </c>
      <c r="R3384" s="28">
        <f>IF(OR(P3384=1,Q3384=1),IF(D3384+364&lt;=$D$5,(D3384+364-$D$4+1)/365,IF(D3384&gt;$D$4,($D$5-D3384+1)/365,$D$6/365)),0)</f>
        <v>0.13765632927448454</v>
      </c>
      <c r="S3384" s="28">
        <f>'Data &amp; Parameter'!$E$16*'Data &amp; Parameter'!$E$17*('Data &amp; Parameter'!$E$18+'Data &amp; Parameter'!$E$19)*'Data &amp; Parameter'!$E$20*'Data &amp; Parameter'!$E$37*R3384</f>
        <v>0.47859035967531061</v>
      </c>
      <c r="T3384" s="28">
        <f t="shared" si="52"/>
        <v>0.95718876727731284</v>
      </c>
    </row>
    <row r="3385" spans="1:20" ht="15.75" customHeight="1" x14ac:dyDescent="0.35">
      <c r="A3385">
        <v>3378</v>
      </c>
      <c r="B3385" s="76">
        <v>44251.761400462958</v>
      </c>
      <c r="C3385" s="1" t="s">
        <v>10716</v>
      </c>
      <c r="D3385" s="76">
        <v>44251.762384259258</v>
      </c>
      <c r="E3385" s="1" t="s">
        <v>10717</v>
      </c>
      <c r="F3385" s="1" t="s">
        <v>10718</v>
      </c>
      <c r="G3385" s="1" t="s">
        <v>123</v>
      </c>
      <c r="H3385" s="1" t="s">
        <v>3942</v>
      </c>
      <c r="I3385" s="1" t="s">
        <v>125</v>
      </c>
      <c r="J3385" s="1" t="s">
        <v>10684</v>
      </c>
      <c r="K3385" s="1" t="s">
        <v>10684</v>
      </c>
      <c r="L3385">
        <f>ROUNDUP(IF(B3385&gt;$D$4,0,($D$4-B3385+1)/365),0)</f>
        <v>0</v>
      </c>
      <c r="M3385">
        <f>ROUNDUP(IF(B3385&gt;$D$5,0,($D$5-B3385+1)/365),0)</f>
        <v>1</v>
      </c>
      <c r="N3385" s="28">
        <f>IF(OR(L3385=1,M3385=1),IF(B3385+364&lt;=$D$5,(B3385+364-$D$4+1)/365,IF(B3385&gt;$D$4,($D$5-B3385+1)/365,$D$6/365)),0)</f>
        <v>0.1376399987316228</v>
      </c>
      <c r="O3385" s="28">
        <f>'Data &amp; Parameter'!$E$16*'Data &amp; Parameter'!$E$17*('Data &amp; Parameter'!$E$18+'Data &amp; Parameter'!$E$19)*'Data &amp; Parameter'!$E$20*'Data &amp; Parameter'!$E$37*N3385</f>
        <v>0.47853358320580075</v>
      </c>
      <c r="P3385">
        <f>ROUNDUP(IF(D3385&gt;$D$4,0,($D$4-D3385+1)/365),0)</f>
        <v>0</v>
      </c>
      <c r="Q3385">
        <f>ROUNDUP(IF(D3385&gt;$D$5,0,($D$5-D3385+1)/365),0)</f>
        <v>1</v>
      </c>
      <c r="R3385" s="28">
        <f>IF(OR(P3385=1,Q3385=1),IF(D3385+364&lt;=$D$5,(D3385+364-$D$4+1)/365,IF(D3385&gt;$D$4,($D$5-D3385+1)/365,$D$6/365)),0)</f>
        <v>0.13763730339929206</v>
      </c>
      <c r="S3385" s="28">
        <f>'Data &amp; Parameter'!$E$16*'Data &amp; Parameter'!$E$17*('Data &amp; Parameter'!$E$18+'Data &amp; Parameter'!$E$19)*'Data &amp; Parameter'!$E$20*'Data &amp; Parameter'!$E$37*R3385</f>
        <v>0.47852421233214448</v>
      </c>
      <c r="T3385" s="28">
        <f t="shared" si="52"/>
        <v>0.95705779553794523</v>
      </c>
    </row>
    <row r="3386" spans="1:20" ht="15.75" customHeight="1" x14ac:dyDescent="0.35">
      <c r="A3386">
        <v>3379</v>
      </c>
      <c r="B3386" s="76">
        <v>44252.315636574072</v>
      </c>
      <c r="C3386" s="1" t="s">
        <v>10719</v>
      </c>
      <c r="D3386" s="76">
        <v>44252.316006944442</v>
      </c>
      <c r="E3386" s="1" t="s">
        <v>10720</v>
      </c>
      <c r="F3386" s="1" t="s">
        <v>10721</v>
      </c>
      <c r="G3386" s="1" t="s">
        <v>123</v>
      </c>
      <c r="H3386" s="1" t="s">
        <v>124</v>
      </c>
      <c r="I3386" s="1" t="s">
        <v>125</v>
      </c>
      <c r="J3386" s="1" t="s">
        <v>10722</v>
      </c>
      <c r="K3386" s="1" t="s">
        <v>10723</v>
      </c>
      <c r="L3386">
        <f>ROUNDUP(IF(B3386&gt;$D$4,0,($D$4-B3386+1)/365),0)</f>
        <v>0</v>
      </c>
      <c r="M3386">
        <f>ROUNDUP(IF(B3386&gt;$D$5,0,($D$5-B3386+1)/365),0)</f>
        <v>1</v>
      </c>
      <c r="N3386" s="28">
        <f>IF(OR(L3386=1,M3386=1),IF(B3386+364&lt;=$D$5,(B3386+364-$D$4+1)/365,IF(B3386&gt;$D$4,($D$5-B3386+1)/365,$D$6/365)),0)</f>
        <v>0.13612154363267831</v>
      </c>
      <c r="O3386" s="28">
        <f>'Data &amp; Parameter'!$E$16*'Data &amp; Parameter'!$E$17*('Data &amp; Parameter'!$E$18+'Data &amp; Parameter'!$E$19)*'Data &amp; Parameter'!$E$20*'Data &amp; Parameter'!$E$37*N3386</f>
        <v>0.47325436374829516</v>
      </c>
      <c r="P3386">
        <f>ROUNDUP(IF(D3386&gt;$D$4,0,($D$4-D3386+1)/365),0)</f>
        <v>0</v>
      </c>
      <c r="Q3386">
        <f>ROUNDUP(IF(D3386&gt;$D$5,0,($D$5-D3386+1)/365),0)</f>
        <v>1</v>
      </c>
      <c r="R3386" s="28">
        <f>IF(OR(P3386=1,Q3386=1),IF(D3386+364&lt;=$D$5,(D3386+364-$D$4+1)/365,IF(D3386&gt;$D$4,($D$5-D3386+1)/365,$D$6/365)),0)</f>
        <v>0.13612052891933685</v>
      </c>
      <c r="S3386" s="28">
        <f>'Data &amp; Parameter'!$E$16*'Data &amp; Parameter'!$E$17*('Data &amp; Parameter'!$E$18+'Data &amp; Parameter'!$E$19)*'Data &amp; Parameter'!$E$20*'Data &amp; Parameter'!$E$37*R3386</f>
        <v>0.47325083589000039</v>
      </c>
      <c r="T3386" s="28">
        <f t="shared" si="52"/>
        <v>0.9465051996382956</v>
      </c>
    </row>
    <row r="3387" spans="1:20" ht="15.75" customHeight="1" x14ac:dyDescent="0.35">
      <c r="A3387">
        <v>3380</v>
      </c>
      <c r="B3387" s="76">
        <v>44252.315706018519</v>
      </c>
      <c r="C3387" s="1" t="s">
        <v>10724</v>
      </c>
      <c r="D3387" s="76">
        <v>44252.316446759258</v>
      </c>
      <c r="E3387" s="1" t="s">
        <v>10725</v>
      </c>
      <c r="F3387" s="1" t="s">
        <v>10726</v>
      </c>
      <c r="G3387" s="1" t="s">
        <v>123</v>
      </c>
      <c r="H3387" s="1" t="s">
        <v>124</v>
      </c>
      <c r="I3387" s="1" t="s">
        <v>125</v>
      </c>
      <c r="J3387" s="1" t="s">
        <v>10727</v>
      </c>
      <c r="K3387" s="1" t="s">
        <v>10723</v>
      </c>
      <c r="L3387">
        <f>ROUNDUP(IF(B3387&gt;$D$4,0,($D$4-B3387+1)/365),0)</f>
        <v>0</v>
      </c>
      <c r="M3387">
        <f>ROUNDUP(IF(B3387&gt;$D$5,0,($D$5-B3387+1)/365),0)</f>
        <v>1</v>
      </c>
      <c r="N3387" s="28">
        <f>IF(OR(L3387=1,M3387=1),IF(B3387+364&lt;=$D$5,(B3387+364-$D$4+1)/365,IF(B3387&gt;$D$4,($D$5-B3387+1)/365,$D$6/365)),0)</f>
        <v>0.13612135337392181</v>
      </c>
      <c r="O3387" s="28">
        <f>'Data &amp; Parameter'!$E$16*'Data &amp; Parameter'!$E$17*('Data &amp; Parameter'!$E$18+'Data &amp; Parameter'!$E$19)*'Data &amp; Parameter'!$E$20*'Data &amp; Parameter'!$E$37*N3387</f>
        <v>0.47325370227484759</v>
      </c>
      <c r="P3387">
        <f>ROUNDUP(IF(D3387&gt;$D$4,0,($D$4-D3387+1)/365),0)</f>
        <v>0</v>
      </c>
      <c r="Q3387">
        <f>ROUNDUP(IF(D3387&gt;$D$5,0,($D$5-D3387+1)/365),0)</f>
        <v>1</v>
      </c>
      <c r="R3387" s="28">
        <f>IF(OR(P3387=1,Q3387=1),IF(D3387+364&lt;=$D$5,(D3387+364-$D$4+1)/365,IF(D3387&gt;$D$4,($D$5-D3387+1)/365,$D$6/365)),0)</f>
        <v>0.13611932394723886</v>
      </c>
      <c r="S3387" s="28">
        <f>'Data &amp; Parameter'!$E$16*'Data &amp; Parameter'!$E$17*('Data &amp; Parameter'!$E$18+'Data &amp; Parameter'!$E$19)*'Data &amp; Parameter'!$E$20*'Data &amp; Parameter'!$E$37*R3387</f>
        <v>0.47324664655825793</v>
      </c>
      <c r="T3387" s="28">
        <f t="shared" si="52"/>
        <v>0.94650034883310552</v>
      </c>
    </row>
    <row r="3388" spans="1:20" ht="15.75" customHeight="1" x14ac:dyDescent="0.35">
      <c r="A3388">
        <v>3381</v>
      </c>
      <c r="B3388" s="76">
        <v>44252.319062499999</v>
      </c>
      <c r="C3388" s="1" t="s">
        <v>10728</v>
      </c>
      <c r="D3388" s="76">
        <v>44252.32032407407</v>
      </c>
      <c r="E3388" s="1" t="s">
        <v>10729</v>
      </c>
      <c r="F3388" s="1" t="s">
        <v>10730</v>
      </c>
      <c r="G3388" s="1" t="s">
        <v>123</v>
      </c>
      <c r="H3388" s="1" t="s">
        <v>124</v>
      </c>
      <c r="I3388" s="1" t="s">
        <v>125</v>
      </c>
      <c r="J3388" s="1" t="s">
        <v>10727</v>
      </c>
      <c r="K3388" s="1" t="s">
        <v>10723</v>
      </c>
      <c r="L3388">
        <f>ROUNDUP(IF(B3388&gt;$D$4,0,($D$4-B3388+1)/365),0)</f>
        <v>0</v>
      </c>
      <c r="M3388">
        <f>ROUNDUP(IF(B3388&gt;$D$5,0,($D$5-B3388+1)/365),0)</f>
        <v>1</v>
      </c>
      <c r="N3388" s="28">
        <f>IF(OR(L3388=1,M3388=1),IF(B3388+364&lt;=$D$5,(B3388+364-$D$4+1)/365,IF(B3388&gt;$D$4,($D$5-B3388+1)/365,$D$6/365)),0)</f>
        <v>0.13611215753424977</v>
      </c>
      <c r="O3388" s="28">
        <f>'Data &amp; Parameter'!$E$16*'Data &amp; Parameter'!$E$17*('Data &amp; Parameter'!$E$18+'Data &amp; Parameter'!$E$19)*'Data &amp; Parameter'!$E$20*'Data &amp; Parameter'!$E$37*N3388</f>
        <v>0.47322173105899901</v>
      </c>
      <c r="P3388">
        <f>ROUNDUP(IF(D3388&gt;$D$4,0,($D$4-D3388+1)/365),0)</f>
        <v>0</v>
      </c>
      <c r="Q3388">
        <f>ROUNDUP(IF(D3388&gt;$D$5,0,($D$5-D3388+1)/365),0)</f>
        <v>1</v>
      </c>
      <c r="R3388" s="28">
        <f>IF(OR(P3388=1,Q3388=1),IF(D3388+364&lt;=$D$5,(D3388+364-$D$4+1)/365,IF(D3388&gt;$D$4,($D$5-D3388+1)/365,$D$6/365)),0)</f>
        <v>0.13610870116693286</v>
      </c>
      <c r="S3388" s="28">
        <f>'Data &amp; Parameter'!$E$16*'Data &amp; Parameter'!$E$17*('Data &amp; Parameter'!$E$18+'Data &amp; Parameter'!$E$19)*'Data &amp; Parameter'!$E$20*'Data &amp; Parameter'!$E$37*R3388</f>
        <v>0.47320971429169095</v>
      </c>
      <c r="T3388" s="28">
        <f t="shared" si="52"/>
        <v>0.9464314453506899</v>
      </c>
    </row>
    <row r="3389" spans="1:20" ht="15.75" customHeight="1" x14ac:dyDescent="0.35">
      <c r="A3389">
        <v>3382</v>
      </c>
      <c r="B3389" s="76">
        <v>44252.320567129631</v>
      </c>
      <c r="C3389" s="1" t="s">
        <v>10731</v>
      </c>
      <c r="D3389" s="76">
        <v>44252.321076388893</v>
      </c>
      <c r="E3389" s="1" t="s">
        <v>10732</v>
      </c>
      <c r="F3389" s="1" t="s">
        <v>10733</v>
      </c>
      <c r="G3389" s="1" t="s">
        <v>123</v>
      </c>
      <c r="H3389" s="1" t="s">
        <v>124</v>
      </c>
      <c r="I3389" s="1" t="s">
        <v>125</v>
      </c>
      <c r="J3389" s="1" t="s">
        <v>10727</v>
      </c>
      <c r="K3389" s="1" t="s">
        <v>10723</v>
      </c>
      <c r="L3389">
        <f>ROUNDUP(IF(B3389&gt;$D$4,0,($D$4-B3389+1)/365),0)</f>
        <v>0</v>
      </c>
      <c r="M3389">
        <f>ROUNDUP(IF(B3389&gt;$D$5,0,($D$5-B3389+1)/365),0)</f>
        <v>1</v>
      </c>
      <c r="N3389" s="28">
        <f>IF(OR(L3389=1,M3389=1),IF(B3389+364&lt;=$D$5,(B3389+364-$D$4+1)/365,IF(B3389&gt;$D$4,($D$5-B3389+1)/365,$D$6/365)),0)</f>
        <v>0.13610803526128509</v>
      </c>
      <c r="O3389" s="28">
        <f>'Data &amp; Parameter'!$E$16*'Data &amp; Parameter'!$E$17*('Data &amp; Parameter'!$E$18+'Data &amp; Parameter'!$E$19)*'Data &amp; Parameter'!$E$20*'Data &amp; Parameter'!$E$37*N3389</f>
        <v>0.4732073991346244</v>
      </c>
      <c r="P3389">
        <f>ROUNDUP(IF(D3389&gt;$D$4,0,($D$4-D3389+1)/365),0)</f>
        <v>0</v>
      </c>
      <c r="Q3389">
        <f>ROUNDUP(IF(D3389&gt;$D$5,0,($D$5-D3389+1)/365),0)</f>
        <v>1</v>
      </c>
      <c r="R3389" s="28">
        <f>IF(OR(P3389=1,Q3389=1),IF(D3389+364&lt;=$D$5,(D3389+364-$D$4+1)/365,IF(D3389&gt;$D$4,($D$5-D3389+1)/365,$D$6/365)),0)</f>
        <v>0.1361066400304306</v>
      </c>
      <c r="S3389" s="28">
        <f>'Data &amp; Parameter'!$E$16*'Data &amp; Parameter'!$E$17*('Data &amp; Parameter'!$E$18+'Data &amp; Parameter'!$E$19)*'Data &amp; Parameter'!$E$20*'Data &amp; Parameter'!$E$37*R3389</f>
        <v>0.47320254832943442</v>
      </c>
      <c r="T3389" s="28">
        <f t="shared" si="52"/>
        <v>0.94640994746405882</v>
      </c>
    </row>
    <row r="3390" spans="1:20" ht="15.75" customHeight="1" x14ac:dyDescent="0.35">
      <c r="A3390">
        <v>3383</v>
      </c>
      <c r="B3390" s="76">
        <v>44252.32340277778</v>
      </c>
      <c r="C3390" s="1" t="s">
        <v>10734</v>
      </c>
      <c r="D3390" s="76">
        <v>44252.323854166665</v>
      </c>
      <c r="E3390" s="1" t="s">
        <v>10735</v>
      </c>
      <c r="F3390" s="1" t="s">
        <v>10736</v>
      </c>
      <c r="G3390" s="1" t="s">
        <v>123</v>
      </c>
      <c r="H3390" s="1" t="s">
        <v>124</v>
      </c>
      <c r="I3390" s="1" t="s">
        <v>125</v>
      </c>
      <c r="J3390" s="1" t="s">
        <v>10727</v>
      </c>
      <c r="K3390" s="1" t="s">
        <v>10723</v>
      </c>
      <c r="L3390">
        <f>ROUNDUP(IF(B3390&gt;$D$4,0,($D$4-B3390+1)/365),0)</f>
        <v>0</v>
      </c>
      <c r="M3390">
        <f>ROUNDUP(IF(B3390&gt;$D$5,0,($D$5-B3390+1)/365),0)</f>
        <v>1</v>
      </c>
      <c r="N3390" s="28">
        <f>IF(OR(L3390=1,M3390=1),IF(B3390+364&lt;=$D$5,(B3390+364-$D$4+1)/365,IF(B3390&gt;$D$4,($D$5-B3390+1)/365,$D$6/365)),0)</f>
        <v>0.13610026636224698</v>
      </c>
      <c r="O3390" s="28">
        <f>'Data &amp; Parameter'!$E$16*'Data &amp; Parameter'!$E$17*('Data &amp; Parameter'!$E$18+'Data &amp; Parameter'!$E$19)*'Data &amp; Parameter'!$E$20*'Data &amp; Parameter'!$E$37*N3390</f>
        <v>0.47318038896949416</v>
      </c>
      <c r="P3390">
        <f>ROUNDUP(IF(D3390&gt;$D$4,0,($D$4-D3390+1)/365),0)</f>
        <v>0</v>
      </c>
      <c r="Q3390">
        <f>ROUNDUP(IF(D3390&gt;$D$5,0,($D$5-D3390+1)/365),0)</f>
        <v>1</v>
      </c>
      <c r="R3390" s="28">
        <f>IF(OR(P3390=1,Q3390=1),IF(D3390+364&lt;=$D$5,(D3390+364-$D$4+1)/365,IF(D3390&gt;$D$4,($D$5-D3390+1)/365,$D$6/365)),0)</f>
        <v>0.13609902968036955</v>
      </c>
      <c r="S3390" s="28">
        <f>'Data &amp; Parameter'!$E$16*'Data &amp; Parameter'!$E$17*('Data &amp; Parameter'!$E$18+'Data &amp; Parameter'!$E$19)*'Data &amp; Parameter'!$E$20*'Data &amp; Parameter'!$E$37*R3390</f>
        <v>0.47317608939222339</v>
      </c>
      <c r="T3390" s="28">
        <f t="shared" si="52"/>
        <v>0.94635647836171755</v>
      </c>
    </row>
    <row r="3391" spans="1:20" ht="15.75" customHeight="1" x14ac:dyDescent="0.35">
      <c r="A3391">
        <v>3384</v>
      </c>
      <c r="B3391" s="76">
        <v>44252.324884259258</v>
      </c>
      <c r="C3391" s="1" t="s">
        <v>10737</v>
      </c>
      <c r="D3391" s="76">
        <v>44252.325624999998</v>
      </c>
      <c r="E3391" s="1" t="s">
        <v>10738</v>
      </c>
      <c r="F3391" s="1" t="s">
        <v>10739</v>
      </c>
      <c r="G3391" s="1" t="s">
        <v>123</v>
      </c>
      <c r="H3391" s="1" t="s">
        <v>124</v>
      </c>
      <c r="I3391" s="1" t="s">
        <v>125</v>
      </c>
      <c r="J3391" s="1" t="s">
        <v>10727</v>
      </c>
      <c r="K3391" s="1" t="s">
        <v>10723</v>
      </c>
      <c r="L3391">
        <f>ROUNDUP(IF(B3391&gt;$D$4,0,($D$4-B3391+1)/365),0)</f>
        <v>0</v>
      </c>
      <c r="M3391">
        <f>ROUNDUP(IF(B3391&gt;$D$5,0,($D$5-B3391+1)/365),0)</f>
        <v>1</v>
      </c>
      <c r="N3391" s="28">
        <f>IF(OR(L3391=1,M3391=1),IF(B3391+364&lt;=$D$5,(B3391+364-$D$4+1)/365,IF(B3391&gt;$D$4,($D$5-B3391+1)/365,$D$6/365)),0)</f>
        <v>0.1360962075088811</v>
      </c>
      <c r="O3391" s="28">
        <f>'Data &amp; Parameter'!$E$16*'Data &amp; Parameter'!$E$17*('Data &amp; Parameter'!$E$18+'Data &amp; Parameter'!$E$19)*'Data &amp; Parameter'!$E$20*'Data &amp; Parameter'!$E$37*N3391</f>
        <v>0.47316627753631496</v>
      </c>
      <c r="P3391">
        <f>ROUNDUP(IF(D3391&gt;$D$4,0,($D$4-D3391+1)/365),0)</f>
        <v>0</v>
      </c>
      <c r="Q3391">
        <f>ROUNDUP(IF(D3391&gt;$D$5,0,($D$5-D3391+1)/365),0)</f>
        <v>1</v>
      </c>
      <c r="R3391" s="28">
        <f>IF(OR(P3391=1,Q3391=1),IF(D3391+364&lt;=$D$5,(D3391+364-$D$4+1)/365,IF(D3391&gt;$D$4,($D$5-D3391+1)/365,$D$6/365)),0)</f>
        <v>0.13609417808219815</v>
      </c>
      <c r="S3391" s="28">
        <f>'Data &amp; Parameter'!$E$16*'Data &amp; Parameter'!$E$17*('Data &amp; Parameter'!$E$18+'Data &amp; Parameter'!$E$19)*'Data &amp; Parameter'!$E$20*'Data &amp; Parameter'!$E$37*R3391</f>
        <v>0.47315922181972536</v>
      </c>
      <c r="T3391" s="28">
        <f t="shared" si="52"/>
        <v>0.94632549935604038</v>
      </c>
    </row>
    <row r="3392" spans="1:20" ht="15.75" customHeight="1" x14ac:dyDescent="0.35">
      <c r="A3392">
        <v>3385</v>
      </c>
      <c r="B3392" s="76">
        <v>44252.327430555553</v>
      </c>
      <c r="C3392" s="1" t="s">
        <v>10740</v>
      </c>
      <c r="D3392" s="76">
        <v>44252.327962962961</v>
      </c>
      <c r="E3392" s="1" t="s">
        <v>10741</v>
      </c>
      <c r="F3392" s="1" t="s">
        <v>10742</v>
      </c>
      <c r="G3392" s="1" t="s">
        <v>123</v>
      </c>
      <c r="H3392" s="1" t="s">
        <v>124</v>
      </c>
      <c r="I3392" s="1" t="s">
        <v>125</v>
      </c>
      <c r="J3392" s="1" t="s">
        <v>10727</v>
      </c>
      <c r="K3392" s="1" t="s">
        <v>10723</v>
      </c>
      <c r="L3392">
        <f>ROUNDUP(IF(B3392&gt;$D$4,0,($D$4-B3392+1)/365),0)</f>
        <v>0</v>
      </c>
      <c r="M3392">
        <f>ROUNDUP(IF(B3392&gt;$D$5,0,($D$5-B3392+1)/365),0)</f>
        <v>1</v>
      </c>
      <c r="N3392" s="28">
        <f>IF(OR(L3392=1,M3392=1),IF(B3392+364&lt;=$D$5,(B3392+364-$D$4+1)/365,IF(B3392&gt;$D$4,($D$5-B3392+1)/365,$D$6/365)),0)</f>
        <v>0.13608923135464851</v>
      </c>
      <c r="O3392" s="28">
        <f>'Data &amp; Parameter'!$E$16*'Data &amp; Parameter'!$E$17*('Data &amp; Parameter'!$E$18+'Data &amp; Parameter'!$E$19)*'Data &amp; Parameter'!$E$20*'Data &amp; Parameter'!$E$37*N3392</f>
        <v>0.47314202351050355</v>
      </c>
      <c r="P3392">
        <f>ROUNDUP(IF(D3392&gt;$D$4,0,($D$4-D3392+1)/365),0)</f>
        <v>0</v>
      </c>
      <c r="Q3392">
        <f>ROUNDUP(IF(D3392&gt;$D$5,0,($D$5-D3392+1)/365),0)</f>
        <v>1</v>
      </c>
      <c r="R3392" s="28">
        <f>IF(OR(P3392=1,Q3392=1),IF(D3392+364&lt;=$D$5,(D3392+364-$D$4+1)/365,IF(D3392&gt;$D$4,($D$5-D3392+1)/365,$D$6/365)),0)</f>
        <v>0.13608777270421515</v>
      </c>
      <c r="S3392" s="28">
        <f>'Data &amp; Parameter'!$E$16*'Data &amp; Parameter'!$E$17*('Data &amp; Parameter'!$E$18+'Data &amp; Parameter'!$E$19)*'Data &amp; Parameter'!$E$20*'Data &amp; Parameter'!$E$37*R3392</f>
        <v>0.47313695221418745</v>
      </c>
      <c r="T3392" s="28">
        <f t="shared" si="52"/>
        <v>0.946278975724691</v>
      </c>
    </row>
    <row r="3393" spans="1:20" ht="15.75" customHeight="1" x14ac:dyDescent="0.35">
      <c r="A3393">
        <v>3386</v>
      </c>
      <c r="B3393" s="76">
        <v>44252.32912037037</v>
      </c>
      <c r="C3393" s="1" t="s">
        <v>10743</v>
      </c>
      <c r="D3393" s="76">
        <v>44252.330138888894</v>
      </c>
      <c r="E3393" s="1" t="s">
        <v>10744</v>
      </c>
      <c r="F3393" s="1" t="s">
        <v>10745</v>
      </c>
      <c r="G3393" s="1" t="s">
        <v>123</v>
      </c>
      <c r="H3393" s="1" t="s">
        <v>124</v>
      </c>
      <c r="I3393" s="1" t="s">
        <v>125</v>
      </c>
      <c r="J3393" s="1" t="s">
        <v>10727</v>
      </c>
      <c r="K3393" s="1" t="s">
        <v>10723</v>
      </c>
      <c r="L3393">
        <f>ROUNDUP(IF(B3393&gt;$D$4,0,($D$4-B3393+1)/365),0)</f>
        <v>0</v>
      </c>
      <c r="M3393">
        <f>ROUNDUP(IF(B3393&gt;$D$5,0,($D$5-B3393+1)/365),0)</f>
        <v>1</v>
      </c>
      <c r="N3393" s="28">
        <f>IF(OR(L3393=1,M3393=1),IF(B3393+364&lt;=$D$5,(B3393+364-$D$4+1)/365,IF(B3393&gt;$D$4,($D$5-B3393+1)/365,$D$6/365)),0)</f>
        <v>0.1360846017250131</v>
      </c>
      <c r="O3393" s="28">
        <f>'Data &amp; Parameter'!$E$16*'Data &amp; Parameter'!$E$17*('Data &amp; Parameter'!$E$18+'Data &amp; Parameter'!$E$19)*'Data &amp; Parameter'!$E$20*'Data &amp; Parameter'!$E$37*N3393</f>
        <v>0.47312592765698164</v>
      </c>
      <c r="P3393">
        <f>ROUNDUP(IF(D3393&gt;$D$4,0,($D$4-D3393+1)/365),0)</f>
        <v>0</v>
      </c>
      <c r="Q3393">
        <f>ROUNDUP(IF(D3393&gt;$D$5,0,($D$5-D3393+1)/365),0)</f>
        <v>1</v>
      </c>
      <c r="R3393" s="28">
        <f>IF(OR(P3393=1,Q3393=1),IF(D3393+364&lt;=$D$5,(D3393+364-$D$4+1)/365,IF(D3393&gt;$D$4,($D$5-D3393+1)/365,$D$6/365)),0)</f>
        <v>0.13608181126330413</v>
      </c>
      <c r="S3393" s="28">
        <f>'Data &amp; Parameter'!$E$16*'Data &amp; Parameter'!$E$17*('Data &amp; Parameter'!$E$18+'Data &amp; Parameter'!$E$19)*'Data &amp; Parameter'!$E$20*'Data &amp; Parameter'!$E$37*R3393</f>
        <v>0.47311622604660164</v>
      </c>
      <c r="T3393" s="28">
        <f t="shared" si="52"/>
        <v>0.94624215370358322</v>
      </c>
    </row>
    <row r="3394" spans="1:20" ht="15.75" customHeight="1" x14ac:dyDescent="0.35">
      <c r="A3394">
        <v>3387</v>
      </c>
      <c r="B3394" s="76">
        <v>44252.331469907411</v>
      </c>
      <c r="C3394" s="1" t="s">
        <v>10746</v>
      </c>
      <c r="D3394" s="76">
        <v>44252.331956018519</v>
      </c>
      <c r="E3394" s="1" t="s">
        <v>10747</v>
      </c>
      <c r="F3394" s="1" t="s">
        <v>10748</v>
      </c>
      <c r="G3394" s="1" t="s">
        <v>123</v>
      </c>
      <c r="H3394" s="1" t="s">
        <v>124</v>
      </c>
      <c r="I3394" s="1" t="s">
        <v>125</v>
      </c>
      <c r="J3394" s="1" t="s">
        <v>10727</v>
      </c>
      <c r="K3394" s="1" t="s">
        <v>10723</v>
      </c>
      <c r="L3394">
        <f>ROUNDUP(IF(B3394&gt;$D$4,0,($D$4-B3394+1)/365),0)</f>
        <v>0</v>
      </c>
      <c r="M3394">
        <f>ROUNDUP(IF(B3394&gt;$D$5,0,($D$5-B3394+1)/365),0)</f>
        <v>1</v>
      </c>
      <c r="N3394" s="28">
        <f>IF(OR(L3394=1,M3394=1),IF(B3394+364&lt;=$D$5,(B3394+364-$D$4+1)/365,IF(B3394&gt;$D$4,($D$5-B3394+1)/365,$D$6/365)),0)</f>
        <v>0.13607816463723071</v>
      </c>
      <c r="O3394" s="28">
        <f>'Data &amp; Parameter'!$E$16*'Data &amp; Parameter'!$E$17*('Data &amp; Parameter'!$E$18+'Data &amp; Parameter'!$E$19)*'Data &amp; Parameter'!$E$20*'Data &amp; Parameter'!$E$37*N3394</f>
        <v>0.47310354780584601</v>
      </c>
      <c r="P3394">
        <f>ROUNDUP(IF(D3394&gt;$D$4,0,($D$4-D3394+1)/365),0)</f>
        <v>0</v>
      </c>
      <c r="Q3394">
        <f>ROUNDUP(IF(D3394&gt;$D$5,0,($D$5-D3394+1)/365),0)</f>
        <v>1</v>
      </c>
      <c r="R3394" s="28">
        <f>IF(OR(P3394=1,Q3394=1),IF(D3394+364&lt;=$D$5,(D3394+364-$D$4+1)/365,IF(D3394&gt;$D$4,($D$5-D3394+1)/365,$D$6/365)),0)</f>
        <v>0.13607683282597502</v>
      </c>
      <c r="S3394" s="28">
        <f>'Data &amp; Parameter'!$E$16*'Data &amp; Parameter'!$E$17*('Data &amp; Parameter'!$E$18+'Data &amp; Parameter'!$E$19)*'Data &amp; Parameter'!$E$20*'Data &amp; Parameter'!$E$37*R3394</f>
        <v>0.47309891749185146</v>
      </c>
      <c r="T3394" s="28">
        <f t="shared" si="52"/>
        <v>0.94620246529769747</v>
      </c>
    </row>
    <row r="3395" spans="1:20" ht="15.75" customHeight="1" x14ac:dyDescent="0.35">
      <c r="A3395">
        <v>3388</v>
      </c>
      <c r="B3395" s="76">
        <v>44252.33394675926</v>
      </c>
      <c r="C3395" s="1" t="s">
        <v>10749</v>
      </c>
      <c r="D3395" s="76">
        <v>44252.334768518514</v>
      </c>
      <c r="E3395" s="1" t="s">
        <v>10750</v>
      </c>
      <c r="F3395" s="1" t="s">
        <v>10751</v>
      </c>
      <c r="G3395" s="1" t="s">
        <v>123</v>
      </c>
      <c r="H3395" s="1" t="s">
        <v>124</v>
      </c>
      <c r="I3395" s="1" t="s">
        <v>125</v>
      </c>
      <c r="J3395" s="1" t="s">
        <v>10515</v>
      </c>
      <c r="K3395" s="1" t="s">
        <v>10752</v>
      </c>
      <c r="L3395">
        <f>ROUNDUP(IF(B3395&gt;$D$4,0,($D$4-B3395+1)/365),0)</f>
        <v>0</v>
      </c>
      <c r="M3395">
        <f>ROUNDUP(IF(B3395&gt;$D$5,0,($D$5-B3395+1)/365),0)</f>
        <v>1</v>
      </c>
      <c r="N3395" s="28">
        <f>IF(OR(L3395=1,M3395=1),IF(B3395+364&lt;=$D$5,(B3395+364-$D$4+1)/365,IF(B3395&gt;$D$4,($D$5-B3395+1)/365,$D$6/365)),0)</f>
        <v>0.13607137874175462</v>
      </c>
      <c r="O3395" s="28">
        <f>'Data &amp; Parameter'!$E$16*'Data &amp; Parameter'!$E$17*('Data &amp; Parameter'!$E$18+'Data &amp; Parameter'!$E$19)*'Data &amp; Parameter'!$E$20*'Data &amp; Parameter'!$E$37*N3395</f>
        <v>0.47307995525348218</v>
      </c>
      <c r="P3395">
        <f>ROUNDUP(IF(D3395&gt;$D$4,0,($D$4-D3395+1)/365),0)</f>
        <v>0</v>
      </c>
      <c r="Q3395">
        <f>ROUNDUP(IF(D3395&gt;$D$5,0,($D$5-D3395+1)/365),0)</f>
        <v>1</v>
      </c>
      <c r="R3395" s="28">
        <f>IF(OR(P3395=1,Q3395=1),IF(D3395+364&lt;=$D$5,(D3395+364-$D$4+1)/365,IF(D3395&gt;$D$4,($D$5-D3395+1)/365,$D$6/365)),0)</f>
        <v>0.1360691273465357</v>
      </c>
      <c r="S3395" s="28">
        <f>'Data &amp; Parameter'!$E$16*'Data &amp; Parameter'!$E$17*('Data &amp; Parameter'!$E$18+'Data &amp; Parameter'!$E$19)*'Data &amp; Parameter'!$E$20*'Data &amp; Parameter'!$E$37*R3395</f>
        <v>0.47307212781791658</v>
      </c>
      <c r="T3395" s="28">
        <f t="shared" si="52"/>
        <v>0.94615208307139875</v>
      </c>
    </row>
    <row r="3396" spans="1:20" ht="15.75" customHeight="1" x14ac:dyDescent="0.35">
      <c r="A3396">
        <v>3389</v>
      </c>
      <c r="B3396" s="76">
        <v>44252.3359375</v>
      </c>
      <c r="C3396" s="1" t="s">
        <v>10753</v>
      </c>
      <c r="D3396" s="76">
        <v>44252.336851851855</v>
      </c>
      <c r="E3396" s="1" t="s">
        <v>10754</v>
      </c>
      <c r="F3396" s="1" t="s">
        <v>10755</v>
      </c>
      <c r="G3396" s="1" t="s">
        <v>123</v>
      </c>
      <c r="H3396" s="1" t="s">
        <v>124</v>
      </c>
      <c r="I3396" s="1" t="s">
        <v>125</v>
      </c>
      <c r="J3396" s="1" t="s">
        <v>10727</v>
      </c>
      <c r="K3396" s="1" t="s">
        <v>10723</v>
      </c>
      <c r="L3396">
        <f>ROUNDUP(IF(B3396&gt;$D$4,0,($D$4-B3396+1)/365),0)</f>
        <v>0</v>
      </c>
      <c r="M3396">
        <f>ROUNDUP(IF(B3396&gt;$D$5,0,($D$5-B3396+1)/365),0)</f>
        <v>1</v>
      </c>
      <c r="N3396" s="28">
        <f>IF(OR(L3396=1,M3396=1),IF(B3396+364&lt;=$D$5,(B3396+364-$D$4+1)/365,IF(B3396&gt;$D$4,($D$5-B3396+1)/365,$D$6/365)),0)</f>
        <v>0.13606592465753425</v>
      </c>
      <c r="O3396" s="28">
        <f>'Data &amp; Parameter'!$E$16*'Data &amp; Parameter'!$E$17*('Data &amp; Parameter'!$E$18+'Data &amp; Parameter'!$E$19)*'Data &amp; Parameter'!$E$20*'Data &amp; Parameter'!$E$37*N3396</f>
        <v>0.47306099301511301</v>
      </c>
      <c r="P3396">
        <f>ROUNDUP(IF(D3396&gt;$D$4,0,($D$4-D3396+1)/365),0)</f>
        <v>0</v>
      </c>
      <c r="Q3396">
        <f>ROUNDUP(IF(D3396&gt;$D$5,0,($D$5-D3396+1)/365),0)</f>
        <v>1</v>
      </c>
      <c r="R3396" s="28">
        <f>IF(OR(P3396=1,Q3396=1),IF(D3396+364&lt;=$D$5,(D3396+364-$D$4+1)/365,IF(D3396&gt;$D$4,($D$5-D3396+1)/365,$D$6/365)),0)</f>
        <v>0.13606341958396004</v>
      </c>
      <c r="S3396" s="28">
        <f>'Data &amp; Parameter'!$E$16*'Data &amp; Parameter'!$E$17*('Data &amp; Parameter'!$E$18+'Data &amp; Parameter'!$E$19)*'Data &amp; Parameter'!$E$20*'Data &amp; Parameter'!$E$37*R3396</f>
        <v>0.47305228361490442</v>
      </c>
      <c r="T3396" s="28">
        <f t="shared" si="52"/>
        <v>0.94611327663001743</v>
      </c>
    </row>
    <row r="3397" spans="1:20" ht="15.75" customHeight="1" x14ac:dyDescent="0.35">
      <c r="A3397">
        <v>3390</v>
      </c>
      <c r="B3397" s="76">
        <v>44252.339537037042</v>
      </c>
      <c r="C3397" s="1" t="s">
        <v>10756</v>
      </c>
      <c r="D3397" s="76">
        <v>44252.340115740742</v>
      </c>
      <c r="E3397" s="1" t="s">
        <v>10757</v>
      </c>
      <c r="F3397" s="1" t="s">
        <v>10758</v>
      </c>
      <c r="G3397" s="1" t="s">
        <v>123</v>
      </c>
      <c r="H3397" s="1" t="s">
        <v>124</v>
      </c>
      <c r="I3397" s="1" t="s">
        <v>125</v>
      </c>
      <c r="J3397" s="1" t="s">
        <v>10727</v>
      </c>
      <c r="K3397" s="1" t="s">
        <v>10723</v>
      </c>
      <c r="L3397">
        <f>ROUNDUP(IF(B3397&gt;$D$4,0,($D$4-B3397+1)/365),0)</f>
        <v>0</v>
      </c>
      <c r="M3397">
        <f>ROUNDUP(IF(B3397&gt;$D$5,0,($D$5-B3397+1)/365),0)</f>
        <v>1</v>
      </c>
      <c r="N3397" s="28">
        <f>IF(OR(L3397=1,M3397=1),IF(B3397+364&lt;=$D$5,(B3397+364-$D$4+1)/365,IF(B3397&gt;$D$4,($D$5-B3397+1)/365,$D$6/365)),0)</f>
        <v>0.13605606291221442</v>
      </c>
      <c r="O3397" s="28">
        <f>'Data &amp; Parameter'!$E$16*'Data &amp; Parameter'!$E$17*('Data &amp; Parameter'!$E$18+'Data &amp; Parameter'!$E$19)*'Data &amp; Parameter'!$E$20*'Data &amp; Parameter'!$E$37*N3397</f>
        <v>0.47302670664219781</v>
      </c>
      <c r="P3397">
        <f>ROUNDUP(IF(D3397&gt;$D$4,0,($D$4-D3397+1)/365),0)</f>
        <v>0</v>
      </c>
      <c r="Q3397">
        <f>ROUNDUP(IF(D3397&gt;$D$5,0,($D$5-D3397+1)/365),0)</f>
        <v>1</v>
      </c>
      <c r="R3397" s="28">
        <f>IF(OR(P3397=1,Q3397=1),IF(D3397+364&lt;=$D$5,(D3397+364-$D$4+1)/365,IF(D3397&gt;$D$4,($D$5-D3397+1)/365,$D$6/365)),0)</f>
        <v>0.13605447742262336</v>
      </c>
      <c r="S3397" s="28">
        <f>'Data &amp; Parameter'!$E$16*'Data &amp; Parameter'!$E$17*('Data &amp; Parameter'!$E$18+'Data &amp; Parameter'!$E$19)*'Data &amp; Parameter'!$E$20*'Data &amp; Parameter'!$E$37*R3397</f>
        <v>0.47302119436362955</v>
      </c>
      <c r="T3397" s="28">
        <f t="shared" si="52"/>
        <v>0.94604790100582736</v>
      </c>
    </row>
    <row r="3398" spans="1:20" ht="15.75" customHeight="1" x14ac:dyDescent="0.35">
      <c r="A3398">
        <v>3391</v>
      </c>
      <c r="B3398" s="76">
        <v>44252.341215277775</v>
      </c>
      <c r="C3398" s="1" t="s">
        <v>10759</v>
      </c>
      <c r="D3398" s="76">
        <v>44252.342048611114</v>
      </c>
      <c r="E3398" s="1" t="s">
        <v>10760</v>
      </c>
      <c r="F3398" s="1" t="s">
        <v>10761</v>
      </c>
      <c r="G3398" s="1" t="s">
        <v>123</v>
      </c>
      <c r="H3398" s="1" t="s">
        <v>124</v>
      </c>
      <c r="I3398" s="1" t="s">
        <v>125</v>
      </c>
      <c r="J3398" s="1" t="s">
        <v>10515</v>
      </c>
      <c r="K3398" s="1" t="s">
        <v>10762</v>
      </c>
      <c r="L3398">
        <f>ROUNDUP(IF(B3398&gt;$D$4,0,($D$4-B3398+1)/365),0)</f>
        <v>0</v>
      </c>
      <c r="M3398">
        <f>ROUNDUP(IF(B3398&gt;$D$5,0,($D$5-B3398+1)/365),0)</f>
        <v>1</v>
      </c>
      <c r="N3398" s="28">
        <f>IF(OR(L3398=1,M3398=1),IF(B3398+364&lt;=$D$5,(B3398+364-$D$4+1)/365,IF(B3398&gt;$D$4,($D$5-B3398+1)/365,$D$6/365)),0)</f>
        <v>0.13605146499239834</v>
      </c>
      <c r="O3398" s="28">
        <f>'Data &amp; Parameter'!$E$16*'Data &amp; Parameter'!$E$17*('Data &amp; Parameter'!$E$18+'Data &amp; Parameter'!$E$19)*'Data &amp; Parameter'!$E$20*'Data &amp; Parameter'!$E$37*N3398</f>
        <v>0.47301072103434283</v>
      </c>
      <c r="P3398">
        <f>ROUNDUP(IF(D3398&gt;$D$4,0,($D$4-D3398+1)/365),0)</f>
        <v>0</v>
      </c>
      <c r="Q3398">
        <f>ROUNDUP(IF(D3398&gt;$D$5,0,($D$5-D3398+1)/365),0)</f>
        <v>1</v>
      </c>
      <c r="R3398" s="28">
        <f>IF(OR(P3398=1,Q3398=1),IF(D3398+364&lt;=$D$5,(D3398+364-$D$4+1)/365,IF(D3398&gt;$D$4,($D$5-D3398+1)/365,$D$6/365)),0)</f>
        <v>0.13604918188736009</v>
      </c>
      <c r="S3398" s="28">
        <f>'Data &amp; Parameter'!$E$16*'Data &amp; Parameter'!$E$17*('Data &amp; Parameter'!$E$18+'Data &amp; Parameter'!$E$19)*'Data &amp; Parameter'!$E$20*'Data &amp; Parameter'!$E$37*R3398</f>
        <v>0.47300278335311025</v>
      </c>
      <c r="T3398" s="28">
        <f t="shared" si="52"/>
        <v>0.94601350438745313</v>
      </c>
    </row>
    <row r="3399" spans="1:20" ht="15.75" customHeight="1" x14ac:dyDescent="0.35">
      <c r="A3399">
        <v>3392</v>
      </c>
      <c r="B3399" s="76">
        <v>44252.34376157407</v>
      </c>
      <c r="C3399" s="1" t="s">
        <v>10763</v>
      </c>
      <c r="D3399" s="76">
        <v>44252.344259259262</v>
      </c>
      <c r="E3399" s="1" t="s">
        <v>10764</v>
      </c>
      <c r="F3399" s="1" t="s">
        <v>10765</v>
      </c>
      <c r="G3399" s="1" t="s">
        <v>123</v>
      </c>
      <c r="H3399" s="1" t="s">
        <v>124</v>
      </c>
      <c r="I3399" s="1" t="s">
        <v>125</v>
      </c>
      <c r="J3399" s="1" t="s">
        <v>10727</v>
      </c>
      <c r="K3399" s="1" t="s">
        <v>10723</v>
      </c>
      <c r="L3399">
        <f>ROUNDUP(IF(B3399&gt;$D$4,0,($D$4-B3399+1)/365),0)</f>
        <v>0</v>
      </c>
      <c r="M3399">
        <f>ROUNDUP(IF(B3399&gt;$D$5,0,($D$5-B3399+1)/365),0)</f>
        <v>1</v>
      </c>
      <c r="N3399" s="28">
        <f>IF(OR(L3399=1,M3399=1),IF(B3399+364&lt;=$D$5,(B3399+364-$D$4+1)/365,IF(B3399&gt;$D$4,($D$5-B3399+1)/365,$D$6/365)),0)</f>
        <v>0.13604448883816575</v>
      </c>
      <c r="O3399" s="28">
        <f>'Data &amp; Parameter'!$E$16*'Data &amp; Parameter'!$E$17*('Data &amp; Parameter'!$E$18+'Data &amp; Parameter'!$E$19)*'Data &amp; Parameter'!$E$20*'Data &amp; Parameter'!$E$37*N3399</f>
        <v>0.47298646700853142</v>
      </c>
      <c r="P3399">
        <f>ROUNDUP(IF(D3399&gt;$D$4,0,($D$4-D3399+1)/365),0)</f>
        <v>0</v>
      </c>
      <c r="Q3399">
        <f>ROUNDUP(IF(D3399&gt;$D$5,0,($D$5-D3399+1)/365),0)</f>
        <v>1</v>
      </c>
      <c r="R3399" s="28">
        <f>IF(OR(P3399=1,Q3399=1),IF(D3399+364&lt;=$D$5,(D3399+364-$D$4+1)/365,IF(D3399&gt;$D$4,($D$5-D3399+1)/365,$D$6/365)),0)</f>
        <v>0.1360431253170907</v>
      </c>
      <c r="S3399" s="28">
        <f>'Data &amp; Parameter'!$E$16*'Data &amp; Parameter'!$E$17*('Data &amp; Parameter'!$E$18+'Data &amp; Parameter'!$E$19)*'Data &amp; Parameter'!$E$20*'Data &amp; Parameter'!$E$37*R3399</f>
        <v>0.47298172644886977</v>
      </c>
      <c r="T3399" s="28">
        <f t="shared" si="52"/>
        <v>0.94596819345740113</v>
      </c>
    </row>
    <row r="3400" spans="1:20" ht="15.75" customHeight="1" x14ac:dyDescent="0.35">
      <c r="A3400">
        <v>3393</v>
      </c>
      <c r="B3400" s="76">
        <v>44252.344837962963</v>
      </c>
      <c r="C3400" s="1" t="s">
        <v>10766</v>
      </c>
      <c r="D3400" s="76">
        <v>44252.345613425925</v>
      </c>
      <c r="E3400" s="1" t="s">
        <v>10767</v>
      </c>
      <c r="F3400" s="1" t="s">
        <v>10768</v>
      </c>
      <c r="G3400" s="1" t="s">
        <v>123</v>
      </c>
      <c r="H3400" s="1" t="s">
        <v>124</v>
      </c>
      <c r="I3400" s="1" t="s">
        <v>125</v>
      </c>
      <c r="J3400" s="1" t="s">
        <v>10515</v>
      </c>
      <c r="K3400" s="1" t="s">
        <v>10762</v>
      </c>
      <c r="L3400">
        <f>ROUNDUP(IF(B3400&gt;$D$4,0,($D$4-B3400+1)/365),0)</f>
        <v>0</v>
      </c>
      <c r="M3400">
        <f>ROUNDUP(IF(B3400&gt;$D$5,0,($D$5-B3400+1)/365),0)</f>
        <v>1</v>
      </c>
      <c r="N3400" s="28">
        <f>IF(OR(L3400=1,M3400=1),IF(B3400+364&lt;=$D$5,(B3400+364-$D$4+1)/365,IF(B3400&gt;$D$4,($D$5-B3400+1)/365,$D$6/365)),0)</f>
        <v>0.13604153982749964</v>
      </c>
      <c r="O3400" s="28">
        <f>'Data &amp; Parameter'!$E$16*'Data &amp; Parameter'!$E$17*('Data &amp; Parameter'!$E$18+'Data &amp; Parameter'!$E$19)*'Data &amp; Parameter'!$E$20*'Data &amp; Parameter'!$E$37*N3400</f>
        <v>0.4729762141703015</v>
      </c>
      <c r="P3400">
        <f>ROUNDUP(IF(D3400&gt;$D$4,0,($D$4-D3400+1)/365),0)</f>
        <v>0</v>
      </c>
      <c r="Q3400">
        <f>ROUNDUP(IF(D3400&gt;$D$5,0,($D$5-D3400+1)/365),0)</f>
        <v>1</v>
      </c>
      <c r="R3400" s="28">
        <f>IF(OR(P3400=1,Q3400=1),IF(D3400+364&lt;=$D$5,(D3400+364-$D$4+1)/365,IF(D3400&gt;$D$4,($D$5-D3400+1)/365,$D$6/365)),0)</f>
        <v>0.13603941527143845</v>
      </c>
      <c r="S3400" s="28">
        <f>'Data &amp; Parameter'!$E$16*'Data &amp; Parameter'!$E$17*('Data &amp; Parameter'!$E$18+'Data &amp; Parameter'!$E$19)*'Data &amp; Parameter'!$E$20*'Data &amp; Parameter'!$E$37*R3400</f>
        <v>0.47296882771698812</v>
      </c>
      <c r="T3400" s="28">
        <f t="shared" si="52"/>
        <v>0.94594504188728967</v>
      </c>
    </row>
    <row r="3401" spans="1:20" ht="15.75" customHeight="1" x14ac:dyDescent="0.35">
      <c r="A3401">
        <v>3394</v>
      </c>
      <c r="B3401" s="76">
        <v>44252.349375000005</v>
      </c>
      <c r="C3401" s="1" t="s">
        <v>10769</v>
      </c>
      <c r="D3401" s="76">
        <v>44252.350219907406</v>
      </c>
      <c r="E3401" s="1" t="s">
        <v>10770</v>
      </c>
      <c r="F3401" s="1" t="s">
        <v>10771</v>
      </c>
      <c r="G3401" s="1" t="s">
        <v>123</v>
      </c>
      <c r="H3401" s="1" t="s">
        <v>124</v>
      </c>
      <c r="I3401" s="1" t="s">
        <v>125</v>
      </c>
      <c r="J3401" s="1" t="s">
        <v>10515</v>
      </c>
      <c r="K3401" s="1" t="s">
        <v>10762</v>
      </c>
      <c r="L3401">
        <f>ROUNDUP(IF(B3401&gt;$D$4,0,($D$4-B3401+1)/365),0)</f>
        <v>0</v>
      </c>
      <c r="M3401">
        <f>ROUNDUP(IF(B3401&gt;$D$5,0,($D$5-B3401+1)/365),0)</f>
        <v>1</v>
      </c>
      <c r="N3401" s="28">
        <f>IF(OR(L3401=1,M3401=1),IF(B3401+364&lt;=$D$5,(B3401+364-$D$4+1)/365,IF(B3401&gt;$D$4,($D$5-B3401+1)/365,$D$6/365)),0)</f>
        <v>0.13602910958902675</v>
      </c>
      <c r="O3401" s="28">
        <f>'Data &amp; Parameter'!$E$16*'Data &amp; Parameter'!$E$17*('Data &amp; Parameter'!$E$18+'Data &amp; Parameter'!$E$19)*'Data &amp; Parameter'!$E$20*'Data &amp; Parameter'!$E$37*N3401</f>
        <v>0.47293299790605164</v>
      </c>
      <c r="P3401">
        <f>ROUNDUP(IF(D3401&gt;$D$4,0,($D$4-D3401+1)/365),0)</f>
        <v>0</v>
      </c>
      <c r="Q3401">
        <f>ROUNDUP(IF(D3401&gt;$D$5,0,($D$5-D3401+1)/365),0)</f>
        <v>1</v>
      </c>
      <c r="R3401" s="28">
        <f>IF(OR(P3401=1,Q3401=1),IF(D3401+364&lt;=$D$5,(D3401+364-$D$4+1)/365,IF(D3401&gt;$D$4,($D$5-D3401+1)/365,$D$6/365)),0)</f>
        <v>0.13602679477422897</v>
      </c>
      <c r="S3401" s="28">
        <f>'Data &amp; Parameter'!$E$16*'Data &amp; Parameter'!$E$17*('Data &amp; Parameter'!$E$18+'Data &amp; Parameter'!$E$19)*'Data &amp; Parameter'!$E$20*'Data &amp; Parameter'!$E$37*R3401</f>
        <v>0.47292494997935991</v>
      </c>
      <c r="T3401" s="28">
        <f t="shared" ref="T3401:T3464" si="53">O3401+S3401</f>
        <v>0.94585794788541155</v>
      </c>
    </row>
    <row r="3402" spans="1:20" ht="15.75" customHeight="1" x14ac:dyDescent="0.35">
      <c r="A3402">
        <v>3395</v>
      </c>
      <c r="B3402" s="76">
        <v>44252.34983796296</v>
      </c>
      <c r="C3402" s="1" t="s">
        <v>10772</v>
      </c>
      <c r="D3402" s="76">
        <v>44252.350451388891</v>
      </c>
      <c r="E3402" s="1" t="s">
        <v>10773</v>
      </c>
      <c r="F3402" s="1" t="s">
        <v>10774</v>
      </c>
      <c r="G3402" s="1" t="s">
        <v>123</v>
      </c>
      <c r="H3402" s="1" t="s">
        <v>124</v>
      </c>
      <c r="I3402" s="1" t="s">
        <v>125</v>
      </c>
      <c r="J3402" s="1" t="s">
        <v>10727</v>
      </c>
      <c r="K3402" s="1" t="s">
        <v>10723</v>
      </c>
      <c r="L3402">
        <f>ROUNDUP(IF(B3402&gt;$D$4,0,($D$4-B3402+1)/365),0)</f>
        <v>0</v>
      </c>
      <c r="M3402">
        <f>ROUNDUP(IF(B3402&gt;$D$5,0,($D$5-B3402+1)/365),0)</f>
        <v>1</v>
      </c>
      <c r="N3402" s="28">
        <f>IF(OR(L3402=1,M3402=1),IF(B3402+364&lt;=$D$5,(B3402+364-$D$4+1)/365,IF(B3402&gt;$D$4,($D$5-B3402+1)/365,$D$6/365)),0)</f>
        <v>0.13602784119736983</v>
      </c>
      <c r="O3402" s="28">
        <f>'Data &amp; Parameter'!$E$16*'Data &amp; Parameter'!$E$17*('Data &amp; Parameter'!$E$18+'Data &amp; Parameter'!$E$19)*'Data &amp; Parameter'!$E$20*'Data &amp; Parameter'!$E$37*N3402</f>
        <v>0.47292858808325239</v>
      </c>
      <c r="P3402">
        <f>ROUNDUP(IF(D3402&gt;$D$4,0,($D$4-D3402+1)/365),0)</f>
        <v>0</v>
      </c>
      <c r="Q3402">
        <f>ROUNDUP(IF(D3402&gt;$D$5,0,($D$5-D3402+1)/365),0)</f>
        <v>1</v>
      </c>
      <c r="R3402" s="28">
        <f>IF(OR(P3402=1,Q3402=1),IF(D3402+364&lt;=$D$5,(D3402+364-$D$4+1)/365,IF(D3402&gt;$D$4,($D$5-D3402+1)/365,$D$6/365)),0)</f>
        <v>0.13602616057838057</v>
      </c>
      <c r="S3402" s="28">
        <f>'Data &amp; Parameter'!$E$16*'Data &amp; Parameter'!$E$17*('Data &amp; Parameter'!$E$18+'Data &amp; Parameter'!$E$19)*'Data &amp; Parameter'!$E$20*'Data &amp; Parameter'!$E$37*R3402</f>
        <v>0.472922745067891</v>
      </c>
      <c r="T3402" s="28">
        <f t="shared" si="53"/>
        <v>0.94585133315114334</v>
      </c>
    </row>
    <row r="3403" spans="1:20" ht="15.75" customHeight="1" x14ac:dyDescent="0.35">
      <c r="A3403">
        <v>3396</v>
      </c>
      <c r="B3403" s="76">
        <v>44252.353460648148</v>
      </c>
      <c r="C3403" s="1" t="s">
        <v>10775</v>
      </c>
      <c r="D3403" s="76">
        <v>44252.35560185185</v>
      </c>
      <c r="E3403" s="1" t="s">
        <v>10776</v>
      </c>
      <c r="F3403" s="1" t="s">
        <v>10777</v>
      </c>
      <c r="G3403" s="1" t="s">
        <v>123</v>
      </c>
      <c r="H3403" s="1" t="s">
        <v>124</v>
      </c>
      <c r="I3403" s="1" t="s">
        <v>125</v>
      </c>
      <c r="J3403" s="1" t="s">
        <v>10515</v>
      </c>
      <c r="K3403" s="1" t="s">
        <v>10762</v>
      </c>
      <c r="L3403">
        <f>ROUNDUP(IF(B3403&gt;$D$4,0,($D$4-B3403+1)/365),0)</f>
        <v>0</v>
      </c>
      <c r="M3403">
        <f>ROUNDUP(IF(B3403&gt;$D$5,0,($D$5-B3403+1)/365),0)</f>
        <v>1</v>
      </c>
      <c r="N3403" s="28">
        <f>IF(OR(L3403=1,M3403=1),IF(B3403+364&lt;=$D$5,(B3403+364-$D$4+1)/365,IF(B3403&gt;$D$4,($D$5-B3403+1)/365,$D$6/365)),0)</f>
        <v>0.13601791603247115</v>
      </c>
      <c r="O3403" s="28">
        <f>'Data &amp; Parameter'!$E$16*'Data &amp; Parameter'!$E$17*('Data &amp; Parameter'!$E$18+'Data &amp; Parameter'!$E$19)*'Data &amp; Parameter'!$E$20*'Data &amp; Parameter'!$E$37*N3403</f>
        <v>0.47289408121921112</v>
      </c>
      <c r="P3403">
        <f>ROUNDUP(IF(D3403&gt;$D$4,0,($D$4-D3403+1)/365),0)</f>
        <v>0</v>
      </c>
      <c r="Q3403">
        <f>ROUNDUP(IF(D3403&gt;$D$5,0,($D$5-D3403+1)/365),0)</f>
        <v>1</v>
      </c>
      <c r="R3403" s="28">
        <f>IF(OR(P3403=1,Q3403=1),IF(D3403+364&lt;=$D$5,(D3403+364-$D$4+1)/365,IF(D3403&gt;$D$4,($D$5-D3403+1)/365,$D$6/365)),0)</f>
        <v>0.13601204972095829</v>
      </c>
      <c r="S3403" s="28">
        <f>'Data &amp; Parameter'!$E$16*'Data &amp; Parameter'!$E$17*('Data &amp; Parameter'!$E$18+'Data &amp; Parameter'!$E$19)*'Data &amp; Parameter'!$E$20*'Data &amp; Parameter'!$E$37*R3403</f>
        <v>0.47287368578841832</v>
      </c>
      <c r="T3403" s="28">
        <f t="shared" si="53"/>
        <v>0.94576776700762943</v>
      </c>
    </row>
    <row r="3404" spans="1:20" ht="15.75" customHeight="1" x14ac:dyDescent="0.35">
      <c r="A3404">
        <v>3397</v>
      </c>
      <c r="B3404" s="76">
        <v>44252.354884259257</v>
      </c>
      <c r="C3404" s="1" t="s">
        <v>10778</v>
      </c>
      <c r="D3404" s="76">
        <v>44252.355347222227</v>
      </c>
      <c r="E3404" s="1" t="s">
        <v>10779</v>
      </c>
      <c r="F3404" s="1" t="s">
        <v>10780</v>
      </c>
      <c r="G3404" s="1" t="s">
        <v>123</v>
      </c>
      <c r="H3404" s="1" t="s">
        <v>124</v>
      </c>
      <c r="I3404" s="1" t="s">
        <v>125</v>
      </c>
      <c r="J3404" s="1" t="s">
        <v>10727</v>
      </c>
      <c r="K3404" s="1" t="s">
        <v>10781</v>
      </c>
      <c r="L3404">
        <f>ROUNDUP(IF(B3404&gt;$D$4,0,($D$4-B3404+1)/365),0)</f>
        <v>0</v>
      </c>
      <c r="M3404">
        <f>ROUNDUP(IF(B3404&gt;$D$5,0,($D$5-B3404+1)/365),0)</f>
        <v>1</v>
      </c>
      <c r="N3404" s="28">
        <f>IF(OR(L3404=1,M3404=1),IF(B3404+364&lt;=$D$5,(B3404+364-$D$4+1)/365,IF(B3404&gt;$D$4,($D$5-B3404+1)/365,$D$6/365)),0)</f>
        <v>0.13601401572806238</v>
      </c>
      <c r="O3404" s="28">
        <f>'Data &amp; Parameter'!$E$16*'Data &amp; Parameter'!$E$17*('Data &amp; Parameter'!$E$18+'Data &amp; Parameter'!$E$19)*'Data &amp; Parameter'!$E$20*'Data &amp; Parameter'!$E$37*N3404</f>
        <v>0.47288052101388184</v>
      </c>
      <c r="P3404">
        <f>ROUNDUP(IF(D3404&gt;$D$4,0,($D$4-D3404+1)/365),0)</f>
        <v>0</v>
      </c>
      <c r="Q3404">
        <f>ROUNDUP(IF(D3404&gt;$D$5,0,($D$5-D3404+1)/365),0)</f>
        <v>1</v>
      </c>
      <c r="R3404" s="28">
        <f>IF(OR(P3404=1,Q3404=1),IF(D3404+364&lt;=$D$5,(D3404+364-$D$4+1)/365,IF(D3404&gt;$D$4,($D$5-D3404+1)/365,$D$6/365)),0)</f>
        <v>0.13601274733636559</v>
      </c>
      <c r="S3404" s="28">
        <f>'Data &amp; Parameter'!$E$16*'Data &amp; Parameter'!$E$17*('Data &amp; Parameter'!$E$18+'Data &amp; Parameter'!$E$19)*'Data &amp; Parameter'!$E$20*'Data &amp; Parameter'!$E$37*R3404</f>
        <v>0.47287611119094397</v>
      </c>
      <c r="T3404" s="28">
        <f t="shared" si="53"/>
        <v>0.94575663220482586</v>
      </c>
    </row>
    <row r="3405" spans="1:20" ht="15.75" customHeight="1" x14ac:dyDescent="0.35">
      <c r="A3405">
        <v>3398</v>
      </c>
      <c r="B3405" s="76">
        <v>44252.358657407407</v>
      </c>
      <c r="C3405" s="1" t="s">
        <v>10782</v>
      </c>
      <c r="D3405" s="76">
        <v>44252.359074074076</v>
      </c>
      <c r="E3405" s="1" t="s">
        <v>10783</v>
      </c>
      <c r="F3405" s="1" t="s">
        <v>10784</v>
      </c>
      <c r="G3405" s="1" t="s">
        <v>123</v>
      </c>
      <c r="H3405" s="1" t="s">
        <v>124</v>
      </c>
      <c r="I3405" s="1" t="s">
        <v>125</v>
      </c>
      <c r="J3405" s="1" t="s">
        <v>10727</v>
      </c>
      <c r="K3405" s="1" t="s">
        <v>10781</v>
      </c>
      <c r="L3405">
        <f>ROUNDUP(IF(B3405&gt;$D$4,0,($D$4-B3405+1)/365),0)</f>
        <v>0</v>
      </c>
      <c r="M3405">
        <f>ROUNDUP(IF(B3405&gt;$D$5,0,($D$5-B3405+1)/365),0)</f>
        <v>1</v>
      </c>
      <c r="N3405" s="28">
        <f>IF(OR(L3405=1,M3405=1),IF(B3405+364&lt;=$D$5,(B3405+364-$D$4+1)/365,IF(B3405&gt;$D$4,($D$5-B3405+1)/365,$D$6/365)),0)</f>
        <v>0.13600367833587121</v>
      </c>
      <c r="O3405" s="28">
        <f>'Data &amp; Parameter'!$E$16*'Data &amp; Parameter'!$E$17*('Data &amp; Parameter'!$E$18+'Data &amp; Parameter'!$E$19)*'Data &amp; Parameter'!$E$20*'Data &amp; Parameter'!$E$37*N3405</f>
        <v>0.47284458095741694</v>
      </c>
      <c r="P3405">
        <f>ROUNDUP(IF(D3405&gt;$D$4,0,($D$4-D3405+1)/365),0)</f>
        <v>0</v>
      </c>
      <c r="Q3405">
        <f>ROUNDUP(IF(D3405&gt;$D$5,0,($D$5-D3405+1)/365),0)</f>
        <v>1</v>
      </c>
      <c r="R3405" s="28">
        <f>IF(OR(P3405=1,Q3405=1),IF(D3405+364&lt;=$D$5,(D3405+364-$D$4+1)/365,IF(D3405&gt;$D$4,($D$5-D3405+1)/365,$D$6/365)),0)</f>
        <v>0.13600253678335208</v>
      </c>
      <c r="S3405" s="28">
        <f>'Data &amp; Parameter'!$E$16*'Data &amp; Parameter'!$E$17*('Data &amp; Parameter'!$E$18+'Data &amp; Parameter'!$E$19)*'Data &amp; Parameter'!$E$20*'Data &amp; Parameter'!$E$37*R3405</f>
        <v>0.47284061211680062</v>
      </c>
      <c r="T3405" s="28">
        <f t="shared" si="53"/>
        <v>0.94568519307421761</v>
      </c>
    </row>
    <row r="3406" spans="1:20" ht="15.75" customHeight="1" x14ac:dyDescent="0.35">
      <c r="A3406">
        <v>3399</v>
      </c>
      <c r="B3406" s="76">
        <v>44252.35873842593</v>
      </c>
      <c r="C3406" s="1" t="s">
        <v>10785</v>
      </c>
      <c r="D3406" s="76">
        <v>44252.359872685185</v>
      </c>
      <c r="E3406" s="1" t="s">
        <v>10786</v>
      </c>
      <c r="F3406" s="1" t="s">
        <v>10787</v>
      </c>
      <c r="G3406" s="1" t="s">
        <v>123</v>
      </c>
      <c r="H3406" s="1" t="s">
        <v>124</v>
      </c>
      <c r="I3406" s="1" t="s">
        <v>125</v>
      </c>
      <c r="J3406" s="1" t="s">
        <v>10515</v>
      </c>
      <c r="K3406" s="1" t="s">
        <v>10788</v>
      </c>
      <c r="L3406">
        <f>ROUNDUP(IF(B3406&gt;$D$4,0,($D$4-B3406+1)/365),0)</f>
        <v>0</v>
      </c>
      <c r="M3406">
        <f>ROUNDUP(IF(B3406&gt;$D$5,0,($D$5-B3406+1)/365),0)</f>
        <v>1</v>
      </c>
      <c r="N3406" s="28">
        <f>IF(OR(L3406=1,M3406=1),IF(B3406+364&lt;=$D$5,(B3406+364-$D$4+1)/365,IF(B3406&gt;$D$4,($D$5-B3406+1)/365,$D$6/365)),0)</f>
        <v>0.13600345636731531</v>
      </c>
      <c r="O3406" s="28">
        <f>'Data &amp; Parameter'!$E$16*'Data &amp; Parameter'!$E$17*('Data &amp; Parameter'!$E$18+'Data &amp; Parameter'!$E$19)*'Data &amp; Parameter'!$E$20*'Data &amp; Parameter'!$E$37*N3406</f>
        <v>0.47284380923837166</v>
      </c>
      <c r="P3406">
        <f>ROUNDUP(IF(D3406&gt;$D$4,0,($D$4-D3406+1)/365),0)</f>
        <v>0</v>
      </c>
      <c r="Q3406">
        <f>ROUNDUP(IF(D3406&gt;$D$5,0,($D$5-D3406+1)/365),0)</f>
        <v>1</v>
      </c>
      <c r="R3406" s="28">
        <f>IF(OR(P3406=1,Q3406=1),IF(D3406+364&lt;=$D$5,(D3406+364-$D$4+1)/365,IF(D3406&gt;$D$4,($D$5-D3406+1)/365,$D$6/365)),0)</f>
        <v>0.13600034880771203</v>
      </c>
      <c r="S3406" s="28">
        <f>'Data &amp; Parameter'!$E$16*'Data &amp; Parameter'!$E$17*('Data &amp; Parameter'!$E$18+'Data &amp; Parameter'!$E$19)*'Data &amp; Parameter'!$E$20*'Data &amp; Parameter'!$E$37*R3406</f>
        <v>0.47283300517236115</v>
      </c>
      <c r="T3406" s="28">
        <f t="shared" si="53"/>
        <v>0.94567681441073281</v>
      </c>
    </row>
    <row r="3407" spans="1:20" ht="15.75" customHeight="1" x14ac:dyDescent="0.35">
      <c r="A3407">
        <v>3400</v>
      </c>
      <c r="B3407" s="76">
        <v>44252.362280092595</v>
      </c>
      <c r="C3407" s="1" t="s">
        <v>10789</v>
      </c>
      <c r="D3407" s="76">
        <v>44252.362685185188</v>
      </c>
      <c r="E3407" s="1" t="s">
        <v>10790</v>
      </c>
      <c r="F3407" s="1" t="s">
        <v>10791</v>
      </c>
      <c r="G3407" s="1" t="s">
        <v>123</v>
      </c>
      <c r="H3407" s="1" t="s">
        <v>124</v>
      </c>
      <c r="I3407" s="1" t="s">
        <v>125</v>
      </c>
      <c r="J3407" s="1" t="s">
        <v>10792</v>
      </c>
      <c r="K3407" s="1" t="s">
        <v>10781</v>
      </c>
      <c r="L3407">
        <f>ROUNDUP(IF(B3407&gt;$D$4,0,($D$4-B3407+1)/365),0)</f>
        <v>0</v>
      </c>
      <c r="M3407">
        <f>ROUNDUP(IF(B3407&gt;$D$5,0,($D$5-B3407+1)/365),0)</f>
        <v>1</v>
      </c>
      <c r="N3407" s="28">
        <f>IF(OR(L3407=1,M3407=1),IF(B3407+364&lt;=$D$5,(B3407+364-$D$4+1)/365,IF(B3407&gt;$D$4,($D$5-B3407+1)/365,$D$6/365)),0)</f>
        <v>0.13599375317097254</v>
      </c>
      <c r="O3407" s="28">
        <f>'Data &amp; Parameter'!$E$16*'Data &amp; Parameter'!$E$17*('Data &amp; Parameter'!$E$18+'Data &amp; Parameter'!$E$19)*'Data &amp; Parameter'!$E$20*'Data &amp; Parameter'!$E$37*N3407</f>
        <v>0.47281007409337567</v>
      </c>
      <c r="P3407">
        <f>ROUNDUP(IF(D3407&gt;$D$4,0,($D$4-D3407+1)/365),0)</f>
        <v>0</v>
      </c>
      <c r="Q3407">
        <f>ROUNDUP(IF(D3407&gt;$D$5,0,($D$5-D3407+1)/365),0)</f>
        <v>1</v>
      </c>
      <c r="R3407" s="28">
        <f>IF(OR(P3407=1,Q3407=1),IF(D3407+364&lt;=$D$5,(D3407+364-$D$4+1)/365,IF(D3407&gt;$D$4,($D$5-D3407+1)/365,$D$6/365)),0)</f>
        <v>0.13599264332825281</v>
      </c>
      <c r="S3407" s="28">
        <f>'Data &amp; Parameter'!$E$16*'Data &amp; Parameter'!$E$17*('Data &amp; Parameter'!$E$18+'Data &amp; Parameter'!$E$19)*'Data &amp; Parameter'!$E$20*'Data &amp; Parameter'!$E$37*R3407</f>
        <v>0.47280621549835711</v>
      </c>
      <c r="T3407" s="28">
        <f t="shared" si="53"/>
        <v>0.94561628959173283</v>
      </c>
    </row>
    <row r="3408" spans="1:20" ht="15.75" customHeight="1" x14ac:dyDescent="0.35">
      <c r="A3408">
        <v>3401</v>
      </c>
      <c r="B3408" s="76">
        <v>44252.363587962958</v>
      </c>
      <c r="C3408" s="1" t="s">
        <v>10793</v>
      </c>
      <c r="D3408" s="76">
        <v>44252.365659722222</v>
      </c>
      <c r="E3408" s="1" t="s">
        <v>10794</v>
      </c>
      <c r="F3408" s="1" t="s">
        <v>10795</v>
      </c>
      <c r="G3408" s="1" t="s">
        <v>123</v>
      </c>
      <c r="H3408" s="1" t="s">
        <v>124</v>
      </c>
      <c r="I3408" s="1" t="s">
        <v>125</v>
      </c>
      <c r="J3408" s="1" t="s">
        <v>10515</v>
      </c>
      <c r="K3408" s="1" t="s">
        <v>10788</v>
      </c>
      <c r="L3408">
        <f>ROUNDUP(IF(B3408&gt;$D$4,0,($D$4-B3408+1)/365),0)</f>
        <v>0</v>
      </c>
      <c r="M3408">
        <f>ROUNDUP(IF(B3408&gt;$D$5,0,($D$5-B3408+1)/365),0)</f>
        <v>1</v>
      </c>
      <c r="N3408" s="28">
        <f>IF(OR(L3408=1,M3408=1),IF(B3408+364&lt;=$D$5,(B3408+364-$D$4+1)/365,IF(B3408&gt;$D$4,($D$5-B3408+1)/365,$D$6/365)),0)</f>
        <v>0.13599016996449792</v>
      </c>
      <c r="O3408" s="28">
        <f>'Data &amp; Parameter'!$E$16*'Data &amp; Parameter'!$E$17*('Data &amp; Parameter'!$E$18+'Data &amp; Parameter'!$E$19)*'Data &amp; Parameter'!$E$20*'Data &amp; Parameter'!$E$37*N3408</f>
        <v>0.47279761634381551</v>
      </c>
      <c r="P3408">
        <f>ROUNDUP(IF(D3408&gt;$D$4,0,($D$4-D3408+1)/365),0)</f>
        <v>0</v>
      </c>
      <c r="Q3408">
        <f>ROUNDUP(IF(D3408&gt;$D$5,0,($D$5-D3408+1)/365),0)</f>
        <v>1</v>
      </c>
      <c r="R3408" s="28">
        <f>IF(OR(P3408=1,Q3408=1),IF(D3408+364&lt;=$D$5,(D3408+364-$D$4+1)/365,IF(D3408&gt;$D$4,($D$5-D3408+1)/365,$D$6/365)),0)</f>
        <v>0.13598449391172163</v>
      </c>
      <c r="S3408" s="28">
        <f>'Data &amp; Parameter'!$E$16*'Data &amp; Parameter'!$E$17*('Data &amp; Parameter'!$E$18+'Data &amp; Parameter'!$E$19)*'Data &amp; Parameter'!$E$20*'Data &amp; Parameter'!$E$37*R3408</f>
        <v>0.47277788238640095</v>
      </c>
      <c r="T3408" s="28">
        <f t="shared" si="53"/>
        <v>0.94557549873021651</v>
      </c>
    </row>
    <row r="3409" spans="1:20" ht="15.75" customHeight="1" x14ac:dyDescent="0.35">
      <c r="A3409">
        <v>3402</v>
      </c>
      <c r="B3409" s="76">
        <v>44252.365601851852</v>
      </c>
      <c r="C3409" s="1" t="s">
        <v>10796</v>
      </c>
      <c r="D3409" s="76">
        <v>44252.366863425923</v>
      </c>
      <c r="E3409" s="1" t="s">
        <v>10797</v>
      </c>
      <c r="F3409" s="1" t="s">
        <v>10798</v>
      </c>
      <c r="G3409" s="1" t="s">
        <v>123</v>
      </c>
      <c r="H3409" s="1" t="s">
        <v>124</v>
      </c>
      <c r="I3409" s="1" t="s">
        <v>125</v>
      </c>
      <c r="J3409" s="1" t="s">
        <v>10727</v>
      </c>
      <c r="K3409" s="1" t="s">
        <v>10781</v>
      </c>
      <c r="L3409">
        <f>ROUNDUP(IF(B3409&gt;$D$4,0,($D$4-B3409+1)/365),0)</f>
        <v>0</v>
      </c>
      <c r="M3409">
        <f>ROUNDUP(IF(B3409&gt;$D$5,0,($D$5-B3409+1)/365),0)</f>
        <v>1</v>
      </c>
      <c r="N3409" s="28">
        <f>IF(OR(L3409=1,M3409=1),IF(B3409+364&lt;=$D$5,(B3409+364-$D$4+1)/365,IF(B3409&gt;$D$4,($D$5-B3409+1)/365,$D$6/365)),0)</f>
        <v>0.13598465246067873</v>
      </c>
      <c r="O3409" s="28">
        <f>'Data &amp; Parameter'!$E$16*'Data &amp; Parameter'!$E$17*('Data &amp; Parameter'!$E$18+'Data &amp; Parameter'!$E$19)*'Data &amp; Parameter'!$E$20*'Data &amp; Parameter'!$E$37*N3409</f>
        <v>0.47277843361425081</v>
      </c>
      <c r="P3409">
        <f>ROUNDUP(IF(D3409&gt;$D$4,0,($D$4-D3409+1)/365),0)</f>
        <v>0</v>
      </c>
      <c r="Q3409">
        <f>ROUNDUP(IF(D3409&gt;$D$5,0,($D$5-D3409+1)/365),0)</f>
        <v>1</v>
      </c>
      <c r="R3409" s="28">
        <f>IF(OR(P3409=1,Q3409=1),IF(D3409+364&lt;=$D$5,(D3409+364-$D$4+1)/365,IF(D3409&gt;$D$4,($D$5-D3409+1)/365,$D$6/365)),0)</f>
        <v>0.13598119609336184</v>
      </c>
      <c r="S3409" s="28">
        <f>'Data &amp; Parameter'!$E$16*'Data &amp; Parameter'!$E$17*('Data &amp; Parameter'!$E$18+'Data &amp; Parameter'!$E$19)*'Data &amp; Parameter'!$E$20*'Data &amp; Parameter'!$E$37*R3409</f>
        <v>0.47276641684694287</v>
      </c>
      <c r="T3409" s="28">
        <f t="shared" si="53"/>
        <v>0.94554485046119363</v>
      </c>
    </row>
    <row r="3410" spans="1:20" ht="15.75" customHeight="1" x14ac:dyDescent="0.35">
      <c r="A3410">
        <v>3403</v>
      </c>
      <c r="B3410" s="76">
        <v>44252.370972222227</v>
      </c>
      <c r="C3410" s="1" t="s">
        <v>10799</v>
      </c>
      <c r="D3410" s="76">
        <v>44252.371423611112</v>
      </c>
      <c r="E3410" s="1" t="s">
        <v>10800</v>
      </c>
      <c r="F3410" s="1" t="s">
        <v>10801</v>
      </c>
      <c r="G3410" s="1" t="s">
        <v>123</v>
      </c>
      <c r="H3410" s="1" t="s">
        <v>124</v>
      </c>
      <c r="I3410" s="1" t="s">
        <v>125</v>
      </c>
      <c r="J3410" s="1" t="s">
        <v>10727</v>
      </c>
      <c r="K3410" s="1" t="s">
        <v>10781</v>
      </c>
      <c r="L3410">
        <f>ROUNDUP(IF(B3410&gt;$D$4,0,($D$4-B3410+1)/365),0)</f>
        <v>0</v>
      </c>
      <c r="M3410">
        <f>ROUNDUP(IF(B3410&gt;$D$5,0,($D$5-B3410+1)/365),0)</f>
        <v>1</v>
      </c>
      <c r="N3410" s="28">
        <f>IF(OR(L3410=1,M3410=1),IF(B3410+364&lt;=$D$5,(B3410+364-$D$4+1)/365,IF(B3410&gt;$D$4,($D$5-B3410+1)/365,$D$6/365)),0)</f>
        <v>0.13596993911718752</v>
      </c>
      <c r="O3410" s="28">
        <f>'Data &amp; Parameter'!$E$16*'Data &amp; Parameter'!$E$17*('Data &amp; Parameter'!$E$18+'Data &amp; Parameter'!$E$19)*'Data &amp; Parameter'!$E$20*'Data &amp; Parameter'!$E$37*N3410</f>
        <v>0.47272727966883765</v>
      </c>
      <c r="P3410">
        <f>ROUNDUP(IF(D3410&gt;$D$4,0,($D$4-D3410+1)/365),0)</f>
        <v>0</v>
      </c>
      <c r="Q3410">
        <f>ROUNDUP(IF(D3410&gt;$D$5,0,($D$5-D3410+1)/365),0)</f>
        <v>1</v>
      </c>
      <c r="R3410" s="28">
        <f>IF(OR(P3410=1,Q3410=1),IF(D3410+364&lt;=$D$5,(D3410+364-$D$4+1)/365,IF(D3410&gt;$D$4,($D$5-D3410+1)/365,$D$6/365)),0)</f>
        <v>0.13596870243531006</v>
      </c>
      <c r="S3410" s="28">
        <f>'Data &amp; Parameter'!$E$16*'Data &amp; Parameter'!$E$17*('Data &amp; Parameter'!$E$18+'Data &amp; Parameter'!$E$19)*'Data &amp; Parameter'!$E$20*'Data &amp; Parameter'!$E$37*R3410</f>
        <v>0.47272298009156682</v>
      </c>
      <c r="T3410" s="28">
        <f t="shared" si="53"/>
        <v>0.94545025976040442</v>
      </c>
    </row>
    <row r="3411" spans="1:20" ht="15.75" customHeight="1" x14ac:dyDescent="0.35">
      <c r="A3411">
        <v>3404</v>
      </c>
      <c r="B3411" s="76">
        <v>44252.371435185181</v>
      </c>
      <c r="C3411" s="1" t="s">
        <v>10802</v>
      </c>
      <c r="D3411" s="76">
        <v>44252.37427083333</v>
      </c>
      <c r="E3411" s="1" t="s">
        <v>10803</v>
      </c>
      <c r="F3411" s="1" t="s">
        <v>10804</v>
      </c>
      <c r="G3411" s="1" t="s">
        <v>123</v>
      </c>
      <c r="H3411" s="1" t="s">
        <v>124</v>
      </c>
      <c r="I3411" s="1" t="s">
        <v>125</v>
      </c>
      <c r="J3411" s="1" t="s">
        <v>10515</v>
      </c>
      <c r="K3411" s="1" t="s">
        <v>10788</v>
      </c>
      <c r="L3411">
        <f>ROUNDUP(IF(B3411&gt;$D$4,0,($D$4-B3411+1)/365),0)</f>
        <v>0</v>
      </c>
      <c r="M3411">
        <f>ROUNDUP(IF(B3411&gt;$D$5,0,($D$5-B3411+1)/365),0)</f>
        <v>1</v>
      </c>
      <c r="N3411" s="28">
        <f>IF(OR(L3411=1,M3411=1),IF(B3411+364&lt;=$D$5,(B3411+364-$D$4+1)/365,IF(B3411&gt;$D$4,($D$5-B3411+1)/365,$D$6/365)),0)</f>
        <v>0.13596867072553062</v>
      </c>
      <c r="O3411" s="28">
        <f>'Data &amp; Parameter'!$E$16*'Data &amp; Parameter'!$E$17*('Data &amp; Parameter'!$E$18+'Data &amp; Parameter'!$E$19)*'Data &amp; Parameter'!$E$20*'Data &amp; Parameter'!$E$37*N3411</f>
        <v>0.47272286984603851</v>
      </c>
      <c r="P3411">
        <f>ROUNDUP(IF(D3411&gt;$D$4,0,($D$4-D3411+1)/365),0)</f>
        <v>0</v>
      </c>
      <c r="Q3411">
        <f>ROUNDUP(IF(D3411&gt;$D$5,0,($D$5-D3411+1)/365),0)</f>
        <v>1</v>
      </c>
      <c r="R3411" s="28">
        <f>IF(OR(P3411=1,Q3411=1),IF(D3411+364&lt;=$D$5,(D3411+364-$D$4+1)/365,IF(D3411&gt;$D$4,($D$5-D3411+1)/365,$D$6/365)),0)</f>
        <v>0.13596090182649254</v>
      </c>
      <c r="S3411" s="28">
        <f>'Data &amp; Parameter'!$E$16*'Data &amp; Parameter'!$E$17*('Data &amp; Parameter'!$E$18+'Data &amp; Parameter'!$E$19)*'Data &amp; Parameter'!$E$20*'Data &amp; Parameter'!$E$37*R3411</f>
        <v>0.47269585968090833</v>
      </c>
      <c r="T3411" s="28">
        <f t="shared" si="53"/>
        <v>0.94541872952694683</v>
      </c>
    </row>
    <row r="3412" spans="1:20" ht="15.75" customHeight="1" x14ac:dyDescent="0.35">
      <c r="A3412">
        <v>3405</v>
      </c>
      <c r="B3412" s="76">
        <v>44252.375324074077</v>
      </c>
      <c r="C3412" s="1" t="s">
        <v>10805</v>
      </c>
      <c r="D3412" s="76">
        <v>44252.375879629632</v>
      </c>
      <c r="E3412" s="1" t="s">
        <v>10806</v>
      </c>
      <c r="F3412" s="1" t="s">
        <v>10807</v>
      </c>
      <c r="G3412" s="1" t="s">
        <v>123</v>
      </c>
      <c r="H3412" s="1" t="s">
        <v>124</v>
      </c>
      <c r="I3412" s="1" t="s">
        <v>125</v>
      </c>
      <c r="J3412" s="1" t="s">
        <v>10727</v>
      </c>
      <c r="K3412" s="1" t="s">
        <v>10808</v>
      </c>
      <c r="L3412">
        <f>ROUNDUP(IF(B3412&gt;$D$4,0,($D$4-B3412+1)/365),0)</f>
        <v>0</v>
      </c>
      <c r="M3412">
        <f>ROUNDUP(IF(B3412&gt;$D$5,0,($D$5-B3412+1)/365),0)</f>
        <v>1</v>
      </c>
      <c r="N3412" s="28">
        <f>IF(OR(L3412=1,M3412=1),IF(B3412+364&lt;=$D$5,(B3412+364-$D$4+1)/365,IF(B3412&gt;$D$4,($D$5-B3412+1)/365,$D$6/365)),0)</f>
        <v>0.13595801623540529</v>
      </c>
      <c r="O3412" s="28">
        <f>'Data &amp; Parameter'!$E$16*'Data &amp; Parameter'!$E$17*('Data &amp; Parameter'!$E$18+'Data &amp; Parameter'!$E$19)*'Data &amp; Parameter'!$E$20*'Data &amp; Parameter'!$E$37*N3412</f>
        <v>0.47268582733380449</v>
      </c>
      <c r="P3412">
        <f>ROUNDUP(IF(D3412&gt;$D$4,0,($D$4-D3412+1)/365),0)</f>
        <v>0</v>
      </c>
      <c r="Q3412">
        <f>ROUNDUP(IF(D3412&gt;$D$5,0,($D$5-D3412+1)/365),0)</f>
        <v>1</v>
      </c>
      <c r="R3412" s="28">
        <f>IF(OR(P3412=1,Q3412=1),IF(D3412+364&lt;=$D$5,(D3412+364-$D$4+1)/365,IF(D3412&gt;$D$4,($D$5-D3412+1)/365,$D$6/365)),0)</f>
        <v>0.13595649416539307</v>
      </c>
      <c r="S3412" s="28">
        <f>'Data &amp; Parameter'!$E$16*'Data &amp; Parameter'!$E$17*('Data &amp; Parameter'!$E$18+'Data &amp; Parameter'!$E$19)*'Data &amp; Parameter'!$E$20*'Data &amp; Parameter'!$E$37*R3412</f>
        <v>0.47268053554636225</v>
      </c>
      <c r="T3412" s="28">
        <f t="shared" si="53"/>
        <v>0.94536636288016673</v>
      </c>
    </row>
    <row r="3413" spans="1:20" ht="15.75" customHeight="1" x14ac:dyDescent="0.35">
      <c r="A3413">
        <v>3406</v>
      </c>
      <c r="B3413" s="76">
        <v>44252.377210648148</v>
      </c>
      <c r="C3413" s="1" t="s">
        <v>10809</v>
      </c>
      <c r="D3413" s="76">
        <v>44252.377800925926</v>
      </c>
      <c r="E3413" s="1" t="s">
        <v>10810</v>
      </c>
      <c r="F3413" s="1" t="s">
        <v>10811</v>
      </c>
      <c r="G3413" s="1" t="s">
        <v>123</v>
      </c>
      <c r="H3413" s="1" t="s">
        <v>124</v>
      </c>
      <c r="I3413" s="1" t="s">
        <v>125</v>
      </c>
      <c r="J3413" s="1" t="s">
        <v>10515</v>
      </c>
      <c r="K3413" s="1" t="s">
        <v>10788</v>
      </c>
      <c r="L3413">
        <f>ROUNDUP(IF(B3413&gt;$D$4,0,($D$4-B3413+1)/365),0)</f>
        <v>0</v>
      </c>
      <c r="M3413">
        <f>ROUNDUP(IF(B3413&gt;$D$5,0,($D$5-B3413+1)/365),0)</f>
        <v>1</v>
      </c>
      <c r="N3413" s="28">
        <f>IF(OR(L3413=1,M3413=1),IF(B3413+364&lt;=$D$5,(B3413+364-$D$4+1)/365,IF(B3413&gt;$D$4,($D$5-B3413+1)/365,$D$6/365)),0)</f>
        <v>0.13595284753931966</v>
      </c>
      <c r="O3413" s="28">
        <f>'Data &amp; Parameter'!$E$16*'Data &amp; Parameter'!$E$17*('Data &amp; Parameter'!$E$18+'Data &amp; Parameter'!$E$19)*'Data &amp; Parameter'!$E$20*'Data &amp; Parameter'!$E$37*N3413</f>
        <v>0.47266785730560662</v>
      </c>
      <c r="P3413">
        <f>ROUNDUP(IF(D3413&gt;$D$4,0,($D$4-D3413+1)/365),0)</f>
        <v>0</v>
      </c>
      <c r="Q3413">
        <f>ROUNDUP(IF(D3413&gt;$D$5,0,($D$5-D3413+1)/365),0)</f>
        <v>1</v>
      </c>
      <c r="R3413" s="28">
        <f>IF(OR(P3413=1,Q3413=1),IF(D3413+364&lt;=$D$5,(D3413+364-$D$4+1)/365,IF(D3413&gt;$D$4,($D$5-D3413+1)/365,$D$6/365)),0)</f>
        <v>0.1359512303399292</v>
      </c>
      <c r="S3413" s="28">
        <f>'Data &amp; Parameter'!$E$16*'Data &amp; Parameter'!$E$17*('Data &amp; Parameter'!$E$18+'Data &amp; Parameter'!$E$19)*'Data &amp; Parameter'!$E$20*'Data &amp; Parameter'!$E$37*R3413</f>
        <v>0.47266223478144065</v>
      </c>
      <c r="T3413" s="28">
        <f t="shared" si="53"/>
        <v>0.94533009208704732</v>
      </c>
    </row>
    <row r="3414" spans="1:20" ht="15.75" customHeight="1" x14ac:dyDescent="0.35">
      <c r="A3414">
        <v>3407</v>
      </c>
      <c r="B3414" s="76">
        <v>44252.380578703705</v>
      </c>
      <c r="C3414" s="1" t="s">
        <v>10812</v>
      </c>
      <c r="D3414" s="76">
        <v>44252.381192129629</v>
      </c>
      <c r="E3414" s="1" t="s">
        <v>10813</v>
      </c>
      <c r="F3414" s="1" t="s">
        <v>10814</v>
      </c>
      <c r="G3414" s="1" t="s">
        <v>123</v>
      </c>
      <c r="H3414" s="1" t="s">
        <v>124</v>
      </c>
      <c r="I3414" s="1" t="s">
        <v>125</v>
      </c>
      <c r="J3414" s="1" t="s">
        <v>10515</v>
      </c>
      <c r="K3414" s="1" t="s">
        <v>10788</v>
      </c>
      <c r="L3414">
        <f>ROUNDUP(IF(B3414&gt;$D$4,0,($D$4-B3414+1)/365),0)</f>
        <v>0</v>
      </c>
      <c r="M3414">
        <f>ROUNDUP(IF(B3414&gt;$D$5,0,($D$5-B3414+1)/365),0)</f>
        <v>1</v>
      </c>
      <c r="N3414" s="28">
        <f>IF(OR(L3414=1,M3414=1),IF(B3414+364&lt;=$D$5,(B3414+364-$D$4+1)/365,IF(B3414&gt;$D$4,($D$5-B3414+1)/365,$D$6/365)),0)</f>
        <v>0.13594361998984822</v>
      </c>
      <c r="O3414" s="28">
        <f>'Data &amp; Parameter'!$E$16*'Data &amp; Parameter'!$E$17*('Data &amp; Parameter'!$E$18+'Data &amp; Parameter'!$E$19)*'Data &amp; Parameter'!$E$20*'Data &amp; Parameter'!$E$37*N3414</f>
        <v>0.47263577584416033</v>
      </c>
      <c r="P3414">
        <f>ROUNDUP(IF(D3414&gt;$D$4,0,($D$4-D3414+1)/365),0)</f>
        <v>0</v>
      </c>
      <c r="Q3414">
        <f>ROUNDUP(IF(D3414&gt;$D$5,0,($D$5-D3414+1)/365),0)</f>
        <v>1</v>
      </c>
      <c r="R3414" s="28">
        <f>IF(OR(P3414=1,Q3414=1),IF(D3414+364&lt;=$D$5,(D3414+364-$D$4+1)/365,IF(D3414&gt;$D$4,($D$5-D3414+1)/365,$D$6/365)),0)</f>
        <v>0.13594193937087889</v>
      </c>
      <c r="S3414" s="28">
        <f>'Data &amp; Parameter'!$E$16*'Data &amp; Parameter'!$E$17*('Data &amp; Parameter'!$E$18+'Data &amp; Parameter'!$E$19)*'Data &amp; Parameter'!$E$20*'Data &amp; Parameter'!$E$37*R3414</f>
        <v>0.47262993282886823</v>
      </c>
      <c r="T3414" s="28">
        <f t="shared" si="53"/>
        <v>0.9452657086730285</v>
      </c>
    </row>
    <row r="3415" spans="1:20" ht="15.75" customHeight="1" x14ac:dyDescent="0.35">
      <c r="A3415">
        <v>3408</v>
      </c>
      <c r="B3415" s="76">
        <v>44252.382777777777</v>
      </c>
      <c r="C3415" s="1" t="s">
        <v>10815</v>
      </c>
      <c r="D3415" s="76">
        <v>44252.383518518516</v>
      </c>
      <c r="E3415" s="1" t="s">
        <v>10816</v>
      </c>
      <c r="F3415" s="1" t="s">
        <v>10817</v>
      </c>
      <c r="G3415" s="1" t="s">
        <v>123</v>
      </c>
      <c r="H3415" s="1" t="s">
        <v>124</v>
      </c>
      <c r="I3415" s="1" t="s">
        <v>125</v>
      </c>
      <c r="J3415" s="1" t="s">
        <v>10727</v>
      </c>
      <c r="K3415" s="1" t="s">
        <v>10818</v>
      </c>
      <c r="L3415">
        <f>ROUNDUP(IF(B3415&gt;$D$4,0,($D$4-B3415+1)/365),0)</f>
        <v>0</v>
      </c>
      <c r="M3415">
        <f>ROUNDUP(IF(B3415&gt;$D$5,0,($D$5-B3415+1)/365),0)</f>
        <v>1</v>
      </c>
      <c r="N3415" s="28">
        <f>IF(OR(L3415=1,M3415=1),IF(B3415+364&lt;=$D$5,(B3415+364-$D$4+1)/365,IF(B3415&gt;$D$4,($D$5-B3415+1)/365,$D$6/365)),0)</f>
        <v>0.13593759512937825</v>
      </c>
      <c r="O3415" s="28">
        <f>'Data &amp; Parameter'!$E$16*'Data &amp; Parameter'!$E$17*('Data &amp; Parameter'!$E$18+'Data &amp; Parameter'!$E$19)*'Data &amp; Parameter'!$E$20*'Data &amp; Parameter'!$E$37*N3415</f>
        <v>0.47261482918551767</v>
      </c>
      <c r="P3415">
        <f>ROUNDUP(IF(D3415&gt;$D$4,0,($D$4-D3415+1)/365),0)</f>
        <v>0</v>
      </c>
      <c r="Q3415">
        <f>ROUNDUP(IF(D3415&gt;$D$5,0,($D$5-D3415+1)/365),0)</f>
        <v>1</v>
      </c>
      <c r="R3415" s="28">
        <f>IF(OR(P3415=1,Q3415=1),IF(D3415+364&lt;=$D$5,(D3415+364-$D$4+1)/365,IF(D3415&gt;$D$4,($D$5-D3415+1)/365,$D$6/365)),0)</f>
        <v>0.1359355657026953</v>
      </c>
      <c r="S3415" s="28">
        <f>'Data &amp; Parameter'!$E$16*'Data &amp; Parameter'!$E$17*('Data &amp; Parameter'!$E$18+'Data &amp; Parameter'!$E$19)*'Data &amp; Parameter'!$E$20*'Data &amp; Parameter'!$E$37*R3415</f>
        <v>0.47260777346892802</v>
      </c>
      <c r="T3415" s="28">
        <f t="shared" si="53"/>
        <v>0.94522260265444569</v>
      </c>
    </row>
    <row r="3416" spans="1:20" ht="15.75" customHeight="1" x14ac:dyDescent="0.35">
      <c r="A3416">
        <v>3409</v>
      </c>
      <c r="B3416" s="76">
        <v>44252.386238425926</v>
      </c>
      <c r="C3416" s="1" t="s">
        <v>10819</v>
      </c>
      <c r="D3416" s="76">
        <v>44252.386747685188</v>
      </c>
      <c r="E3416" s="1" t="s">
        <v>10820</v>
      </c>
      <c r="F3416" s="1" t="s">
        <v>10821</v>
      </c>
      <c r="G3416" s="1" t="s">
        <v>123</v>
      </c>
      <c r="H3416" s="1" t="s">
        <v>124</v>
      </c>
      <c r="I3416" s="1" t="s">
        <v>125</v>
      </c>
      <c r="J3416" s="1" t="s">
        <v>10727</v>
      </c>
      <c r="K3416" s="1" t="s">
        <v>10818</v>
      </c>
      <c r="L3416">
        <f>ROUNDUP(IF(B3416&gt;$D$4,0,($D$4-B3416+1)/365),0)</f>
        <v>0</v>
      </c>
      <c r="M3416">
        <f>ROUNDUP(IF(B3416&gt;$D$5,0,($D$5-B3416+1)/365),0)</f>
        <v>1</v>
      </c>
      <c r="N3416" s="28">
        <f>IF(OR(L3416=1,M3416=1),IF(B3416+364&lt;=$D$5,(B3416+364-$D$4+1)/365,IF(B3416&gt;$D$4,($D$5-B3416+1)/365,$D$6/365)),0)</f>
        <v>0.13592811390157145</v>
      </c>
      <c r="O3416" s="28">
        <f>'Data &amp; Parameter'!$E$16*'Data &amp; Parameter'!$E$17*('Data &amp; Parameter'!$E$18+'Data &amp; Parameter'!$E$19)*'Data &amp; Parameter'!$E$20*'Data &amp; Parameter'!$E$37*N3416</f>
        <v>0.47258186575949768</v>
      </c>
      <c r="P3416">
        <f>ROUNDUP(IF(D3416&gt;$D$4,0,($D$4-D3416+1)/365),0)</f>
        <v>0</v>
      </c>
      <c r="Q3416">
        <f>ROUNDUP(IF(D3416&gt;$D$5,0,($D$5-D3416+1)/365),0)</f>
        <v>1</v>
      </c>
      <c r="R3416" s="28">
        <f>IF(OR(P3416=1,Q3416=1),IF(D3416+364&lt;=$D$5,(D3416+364-$D$4+1)/365,IF(D3416&gt;$D$4,($D$5-D3416+1)/365,$D$6/365)),0)</f>
        <v>0.13592671867071696</v>
      </c>
      <c r="S3416" s="28">
        <f>'Data &amp; Parameter'!$E$16*'Data &amp; Parameter'!$E$17*('Data &amp; Parameter'!$E$18+'Data &amp; Parameter'!$E$19)*'Data &amp; Parameter'!$E$20*'Data &amp; Parameter'!$E$37*R3416</f>
        <v>0.47257701495430771</v>
      </c>
      <c r="T3416" s="28">
        <f t="shared" si="53"/>
        <v>0.94515888071380538</v>
      </c>
    </row>
    <row r="3417" spans="1:20" ht="15.75" customHeight="1" x14ac:dyDescent="0.35">
      <c r="A3417">
        <v>3410</v>
      </c>
      <c r="B3417" s="76">
        <v>44252.389456018514</v>
      </c>
      <c r="C3417" s="1" t="s">
        <v>10822</v>
      </c>
      <c r="D3417" s="76">
        <v>44252.390023148153</v>
      </c>
      <c r="E3417" s="1" t="s">
        <v>10823</v>
      </c>
      <c r="F3417" s="1" t="s">
        <v>10824</v>
      </c>
      <c r="G3417" s="1" t="s">
        <v>123</v>
      </c>
      <c r="H3417" s="1" t="s">
        <v>124</v>
      </c>
      <c r="I3417" s="1" t="s">
        <v>125</v>
      </c>
      <c r="J3417" s="1" t="s">
        <v>10515</v>
      </c>
      <c r="K3417" s="1" t="s">
        <v>10788</v>
      </c>
      <c r="L3417">
        <f>ROUNDUP(IF(B3417&gt;$D$4,0,($D$4-B3417+1)/365),0)</f>
        <v>0</v>
      </c>
      <c r="M3417">
        <f>ROUNDUP(IF(B3417&gt;$D$5,0,($D$5-B3417+1)/365),0)</f>
        <v>1</v>
      </c>
      <c r="N3417" s="28">
        <f>IF(OR(L3417=1,M3417=1),IF(B3417+364&lt;=$D$5,(B3417+364-$D$4+1)/365,IF(B3417&gt;$D$4,($D$5-B3417+1)/365,$D$6/365)),0)</f>
        <v>0.13591929857941243</v>
      </c>
      <c r="O3417" s="28">
        <f>'Data &amp; Parameter'!$E$16*'Data &amp; Parameter'!$E$17*('Data &amp; Parameter'!$E$18+'Data &amp; Parameter'!$E$19)*'Data &amp; Parameter'!$E$20*'Data &amp; Parameter'!$E$37*N3417</f>
        <v>0.4725512174905443</v>
      </c>
      <c r="P3417">
        <f>ROUNDUP(IF(D3417&gt;$D$4,0,($D$4-D3417+1)/365),0)</f>
        <v>0</v>
      </c>
      <c r="Q3417">
        <f>ROUNDUP(IF(D3417&gt;$D$5,0,($D$5-D3417+1)/365),0)</f>
        <v>1</v>
      </c>
      <c r="R3417" s="28">
        <f>IF(OR(P3417=1,Q3417=1),IF(D3417+364&lt;=$D$5,(D3417+364-$D$4+1)/365,IF(D3417&gt;$D$4,($D$5-D3417+1)/365,$D$6/365)),0)</f>
        <v>0.13591774479958088</v>
      </c>
      <c r="S3417" s="28">
        <f>'Data &amp; Parameter'!$E$16*'Data &amp; Parameter'!$E$17*('Data &amp; Parameter'!$E$18+'Data &amp; Parameter'!$E$19)*'Data &amp; Parameter'!$E$20*'Data &amp; Parameter'!$E$37*R3417</f>
        <v>0.47254581545743507</v>
      </c>
      <c r="T3417" s="28">
        <f t="shared" si="53"/>
        <v>0.94509703294797931</v>
      </c>
    </row>
    <row r="3418" spans="1:20" ht="15.75" customHeight="1" x14ac:dyDescent="0.35">
      <c r="A3418">
        <v>3411</v>
      </c>
      <c r="B3418" s="76">
        <v>44252.39</v>
      </c>
      <c r="C3418" s="1" t="s">
        <v>10825</v>
      </c>
      <c r="D3418" s="76">
        <v>44252.390694444446</v>
      </c>
      <c r="E3418" s="1" t="s">
        <v>10826</v>
      </c>
      <c r="F3418" s="1" t="s">
        <v>10827</v>
      </c>
      <c r="G3418" s="1" t="s">
        <v>123</v>
      </c>
      <c r="H3418" s="1" t="s">
        <v>124</v>
      </c>
      <c r="I3418" s="1" t="s">
        <v>125</v>
      </c>
      <c r="J3418" s="1" t="s">
        <v>10727</v>
      </c>
      <c r="K3418" s="1" t="s">
        <v>10828</v>
      </c>
      <c r="L3418">
        <f>ROUNDUP(IF(B3418&gt;$D$4,0,($D$4-B3418+1)/365),0)</f>
        <v>0</v>
      </c>
      <c r="M3418">
        <f>ROUNDUP(IF(B3418&gt;$D$5,0,($D$5-B3418+1)/365),0)</f>
        <v>1</v>
      </c>
      <c r="N3418" s="28">
        <f>IF(OR(L3418=1,M3418=1),IF(B3418+364&lt;=$D$5,(B3418+364-$D$4+1)/365,IF(B3418&gt;$D$4,($D$5-B3418+1)/365,$D$6/365)),0)</f>
        <v>0.13591780821917968</v>
      </c>
      <c r="O3418" s="28">
        <f>'Data &amp; Parameter'!$E$16*'Data &amp; Parameter'!$E$17*('Data &amp; Parameter'!$E$18+'Data &amp; Parameter'!$E$19)*'Data &amp; Parameter'!$E$20*'Data &amp; Parameter'!$E$37*N3418</f>
        <v>0.47254603594863048</v>
      </c>
      <c r="P3418">
        <f>ROUNDUP(IF(D3418&gt;$D$4,0,($D$4-D3418+1)/365),0)</f>
        <v>0</v>
      </c>
      <c r="Q3418">
        <f>ROUNDUP(IF(D3418&gt;$D$5,0,($D$5-D3418+1)/365),0)</f>
        <v>1</v>
      </c>
      <c r="R3418" s="28">
        <f>IF(OR(P3418=1,Q3418=1),IF(D3418+364&lt;=$D$5,(D3418+364-$D$4+1)/365,IF(D3418&gt;$D$4,($D$5-D3418+1)/365,$D$6/365)),0)</f>
        <v>0.13591590563165445</v>
      </c>
      <c r="S3418" s="28">
        <f>'Data &amp; Parameter'!$E$16*'Data &amp; Parameter'!$E$17*('Data &amp; Parameter'!$E$18+'Data &amp; Parameter'!$E$19)*'Data &amp; Parameter'!$E$20*'Data &amp; Parameter'!$E$37*R3418</f>
        <v>0.4725394212142931</v>
      </c>
      <c r="T3418" s="28">
        <f t="shared" si="53"/>
        <v>0.94508545716292358</v>
      </c>
    </row>
    <row r="3419" spans="1:20" ht="15.75" customHeight="1" x14ac:dyDescent="0.35">
      <c r="A3419">
        <v>3412</v>
      </c>
      <c r="B3419" s="76">
        <v>44252.39234953704</v>
      </c>
      <c r="C3419" s="1" t="s">
        <v>10829</v>
      </c>
      <c r="D3419" s="76">
        <v>44252.393055555556</v>
      </c>
      <c r="E3419" s="1" t="s">
        <v>10830</v>
      </c>
      <c r="F3419" s="1" t="s">
        <v>10831</v>
      </c>
      <c r="G3419" s="1" t="s">
        <v>123</v>
      </c>
      <c r="H3419" s="1" t="s">
        <v>124</v>
      </c>
      <c r="I3419" s="1" t="s">
        <v>125</v>
      </c>
      <c r="J3419" s="1" t="s">
        <v>10515</v>
      </c>
      <c r="K3419" s="1" t="s">
        <v>10788</v>
      </c>
      <c r="L3419">
        <f>ROUNDUP(IF(B3419&gt;$D$4,0,($D$4-B3419+1)/365),0)</f>
        <v>0</v>
      </c>
      <c r="M3419">
        <f>ROUNDUP(IF(B3419&gt;$D$5,0,($D$5-B3419+1)/365),0)</f>
        <v>1</v>
      </c>
      <c r="N3419" s="28">
        <f>IF(OR(L3419=1,M3419=1),IF(B3419+364&lt;=$D$5,(B3419+364-$D$4+1)/365,IF(B3419&gt;$D$4,($D$5-B3419+1)/365,$D$6/365)),0)</f>
        <v>0.13591137113139728</v>
      </c>
      <c r="O3419" s="28">
        <f>'Data &amp; Parameter'!$E$16*'Data &amp; Parameter'!$E$17*('Data &amp; Parameter'!$E$18+'Data &amp; Parameter'!$E$19)*'Data &amp; Parameter'!$E$20*'Data &amp; Parameter'!$E$37*N3419</f>
        <v>0.47252365609749486</v>
      </c>
      <c r="P3419">
        <f>ROUNDUP(IF(D3419&gt;$D$4,0,($D$4-D3419+1)/365),0)</f>
        <v>0</v>
      </c>
      <c r="Q3419">
        <f>ROUNDUP(IF(D3419&gt;$D$5,0,($D$5-D3419+1)/365),0)</f>
        <v>1</v>
      </c>
      <c r="R3419" s="28">
        <f>IF(OR(P3419=1,Q3419=1),IF(D3419+364&lt;=$D$5,(D3419+364-$D$4+1)/365,IF(D3419&gt;$D$4,($D$5-D3419+1)/365,$D$6/365)),0)</f>
        <v>0.1359094368340926</v>
      </c>
      <c r="S3419" s="28">
        <f>'Data &amp; Parameter'!$E$16*'Data &amp; Parameter'!$E$17*('Data &amp; Parameter'!$E$18+'Data &amp; Parameter'!$E$19)*'Data &amp; Parameter'!$E$20*'Data &amp; Parameter'!$E$37*R3419</f>
        <v>0.4725169311176291</v>
      </c>
      <c r="T3419" s="28">
        <f t="shared" si="53"/>
        <v>0.94504058721512396</v>
      </c>
    </row>
    <row r="3420" spans="1:20" ht="15.75" customHeight="1" x14ac:dyDescent="0.35">
      <c r="A3420">
        <v>3413</v>
      </c>
      <c r="B3420" s="76">
        <v>44252.393877314811</v>
      </c>
      <c r="C3420" s="1" t="s">
        <v>10832</v>
      </c>
      <c r="D3420" s="76">
        <v>44252.394247685181</v>
      </c>
      <c r="E3420" s="1" t="s">
        <v>10833</v>
      </c>
      <c r="F3420" s="1" t="s">
        <v>10834</v>
      </c>
      <c r="G3420" s="1" t="s">
        <v>123</v>
      </c>
      <c r="H3420" s="1" t="s">
        <v>124</v>
      </c>
      <c r="I3420" s="1" t="s">
        <v>125</v>
      </c>
      <c r="J3420" s="1" t="s">
        <v>10727</v>
      </c>
      <c r="K3420" s="1" t="s">
        <v>10835</v>
      </c>
      <c r="L3420">
        <f>ROUNDUP(IF(B3420&gt;$D$4,0,($D$4-B3420+1)/365),0)</f>
        <v>0</v>
      </c>
      <c r="M3420">
        <f>ROUNDUP(IF(B3420&gt;$D$5,0,($D$5-B3420+1)/365),0)</f>
        <v>1</v>
      </c>
      <c r="N3420" s="28">
        <f>IF(OR(L3420=1,M3420=1),IF(B3420+364&lt;=$D$5,(B3420+364-$D$4+1)/365,IF(B3420&gt;$D$4,($D$5-B3420+1)/365,$D$6/365)),0)</f>
        <v>0.13590718543887367</v>
      </c>
      <c r="O3420" s="28">
        <f>'Data &amp; Parameter'!$E$16*'Data &amp; Parameter'!$E$17*('Data &amp; Parameter'!$E$18+'Data &amp; Parameter'!$E$19)*'Data &amp; Parameter'!$E$20*'Data &amp; Parameter'!$E$37*N3420</f>
        <v>0.47250910368206345</v>
      </c>
      <c r="P3420">
        <f>ROUNDUP(IF(D3420&gt;$D$4,0,($D$4-D3420+1)/365),0)</f>
        <v>0</v>
      </c>
      <c r="Q3420">
        <f>ROUNDUP(IF(D3420&gt;$D$5,0,($D$5-D3420+1)/365),0)</f>
        <v>1</v>
      </c>
      <c r="R3420" s="28">
        <f>IF(OR(P3420=1,Q3420=1),IF(D3420+364&lt;=$D$5,(D3420+364-$D$4+1)/365,IF(D3420&gt;$D$4,($D$5-D3420+1)/365,$D$6/365)),0)</f>
        <v>0.13590617072553221</v>
      </c>
      <c r="S3420" s="28">
        <f>'Data &amp; Parameter'!$E$16*'Data &amp; Parameter'!$E$17*('Data &amp; Parameter'!$E$18+'Data &amp; Parameter'!$E$19)*'Data &amp; Parameter'!$E$20*'Data &amp; Parameter'!$E$37*R3420</f>
        <v>0.47250557582376873</v>
      </c>
      <c r="T3420" s="28">
        <f t="shared" si="53"/>
        <v>0.94501467950583218</v>
      </c>
    </row>
    <row r="3421" spans="1:20" ht="15.75" customHeight="1" x14ac:dyDescent="0.35">
      <c r="A3421">
        <v>3414</v>
      </c>
      <c r="B3421" s="76">
        <v>44252.395208333328</v>
      </c>
      <c r="C3421" s="1" t="s">
        <v>10836</v>
      </c>
      <c r="D3421" s="76">
        <v>44252.396192129629</v>
      </c>
      <c r="E3421" s="1" t="s">
        <v>10837</v>
      </c>
      <c r="F3421" s="1" t="s">
        <v>10838</v>
      </c>
      <c r="G3421" s="1" t="s">
        <v>123</v>
      </c>
      <c r="H3421" s="1" t="s">
        <v>124</v>
      </c>
      <c r="I3421" s="1" t="s">
        <v>125</v>
      </c>
      <c r="J3421" s="1" t="s">
        <v>10515</v>
      </c>
      <c r="K3421" s="1" t="s">
        <v>10788</v>
      </c>
      <c r="L3421">
        <f>ROUNDUP(IF(B3421&gt;$D$4,0,($D$4-B3421+1)/365),0)</f>
        <v>0</v>
      </c>
      <c r="M3421">
        <f>ROUNDUP(IF(B3421&gt;$D$5,0,($D$5-B3421+1)/365),0)</f>
        <v>1</v>
      </c>
      <c r="N3421" s="28">
        <f>IF(OR(L3421=1,M3421=1),IF(B3421+364&lt;=$D$5,(B3421+364-$D$4+1)/365,IF(B3421&gt;$D$4,($D$5-B3421+1)/365,$D$6/365)),0)</f>
        <v>0.13590353881280026</v>
      </c>
      <c r="O3421" s="28">
        <f>'Data &amp; Parameter'!$E$16*'Data &amp; Parameter'!$E$17*('Data &amp; Parameter'!$E$18+'Data &amp; Parameter'!$E$19)*'Data &amp; Parameter'!$E$20*'Data &amp; Parameter'!$E$37*N3421</f>
        <v>0.47249642544130788</v>
      </c>
      <c r="P3421">
        <f>ROUNDUP(IF(D3421&gt;$D$4,0,($D$4-D3421+1)/365),0)</f>
        <v>0</v>
      </c>
      <c r="Q3421">
        <f>ROUNDUP(IF(D3421&gt;$D$5,0,($D$5-D3421+1)/365),0)</f>
        <v>1</v>
      </c>
      <c r="R3421" s="28">
        <f>IF(OR(P3421=1,Q3421=1),IF(D3421+364&lt;=$D$5,(D3421+364-$D$4+1)/365,IF(D3421&gt;$D$4,($D$5-D3421+1)/365,$D$6/365)),0)</f>
        <v>0.13590084348046955</v>
      </c>
      <c r="S3421" s="28">
        <f>'Data &amp; Parameter'!$E$16*'Data &amp; Parameter'!$E$17*('Data &amp; Parameter'!$E$18+'Data &amp; Parameter'!$E$19)*'Data &amp; Parameter'!$E$20*'Data &amp; Parameter'!$E$37*R3421</f>
        <v>0.47248705456765172</v>
      </c>
      <c r="T3421" s="28">
        <f t="shared" si="53"/>
        <v>0.9449834800089596</v>
      </c>
    </row>
    <row r="3422" spans="1:20" ht="15.75" customHeight="1" x14ac:dyDescent="0.35">
      <c r="A3422">
        <v>3415</v>
      </c>
      <c r="B3422" s="76">
        <v>44252.398298611108</v>
      </c>
      <c r="C3422" s="1" t="s">
        <v>10839</v>
      </c>
      <c r="D3422" s="76">
        <v>44252.399884259255</v>
      </c>
      <c r="E3422" s="1" t="s">
        <v>10840</v>
      </c>
      <c r="F3422" s="1" t="s">
        <v>10841</v>
      </c>
      <c r="G3422" s="1" t="s">
        <v>123</v>
      </c>
      <c r="H3422" s="1" t="s">
        <v>124</v>
      </c>
      <c r="I3422" s="1" t="s">
        <v>125</v>
      </c>
      <c r="J3422" s="1" t="s">
        <v>10515</v>
      </c>
      <c r="K3422" s="1" t="s">
        <v>10788</v>
      </c>
      <c r="L3422">
        <f>ROUNDUP(IF(B3422&gt;$D$4,0,($D$4-B3422+1)/365),0)</f>
        <v>0</v>
      </c>
      <c r="M3422">
        <f>ROUNDUP(IF(B3422&gt;$D$5,0,($D$5-B3422+1)/365),0)</f>
        <v>1</v>
      </c>
      <c r="N3422" s="28">
        <f>IF(OR(L3422=1,M3422=1),IF(B3422+364&lt;=$D$5,(B3422+364-$D$4+1)/365,IF(B3422&gt;$D$4,($D$5-B3422+1)/365,$D$6/365)),0)</f>
        <v>0.13589507229833495</v>
      </c>
      <c r="O3422" s="28">
        <f>'Data &amp; Parameter'!$E$16*'Data &amp; Parameter'!$E$17*('Data &amp; Parameter'!$E$18+'Data &amp; Parameter'!$E$19)*'Data &amp; Parameter'!$E$20*'Data &amp; Parameter'!$E$37*N3422</f>
        <v>0.47246698987358271</v>
      </c>
      <c r="P3422">
        <f>ROUNDUP(IF(D3422&gt;$D$4,0,($D$4-D3422+1)/365),0)</f>
        <v>0</v>
      </c>
      <c r="Q3422">
        <f>ROUNDUP(IF(D3422&gt;$D$5,0,($D$5-D3422+1)/365),0)</f>
        <v>1</v>
      </c>
      <c r="R3422" s="28">
        <f>IF(OR(P3422=1,Q3422=1),IF(D3422+364&lt;=$D$5,(D3422+364-$D$4+1)/365,IF(D3422&gt;$D$4,($D$5-D3422+1)/365,$D$6/365)),0)</f>
        <v>0.13589072805683428</v>
      </c>
      <c r="S3422" s="28">
        <f>'Data &amp; Parameter'!$E$16*'Data &amp; Parameter'!$E$17*('Data &amp; Parameter'!$E$18+'Data &amp; Parameter'!$E$19)*'Data &amp; Parameter'!$E$20*'Data &amp; Parameter'!$E$37*R3422</f>
        <v>0.4724518862302321</v>
      </c>
      <c r="T3422" s="28">
        <f t="shared" si="53"/>
        <v>0.94491887610381475</v>
      </c>
    </row>
    <row r="3423" spans="1:20" ht="15.75" customHeight="1" x14ac:dyDescent="0.35">
      <c r="A3423">
        <v>3416</v>
      </c>
      <c r="B3423" s="76">
        <v>44252.399421296301</v>
      </c>
      <c r="C3423" s="1" t="s">
        <v>10842</v>
      </c>
      <c r="D3423" s="76">
        <v>44252.399768518517</v>
      </c>
      <c r="E3423" s="1" t="s">
        <v>10843</v>
      </c>
      <c r="F3423" s="1" t="s">
        <v>10844</v>
      </c>
      <c r="G3423" s="1" t="s">
        <v>123</v>
      </c>
      <c r="H3423" s="1" t="s">
        <v>124</v>
      </c>
      <c r="I3423" s="1" t="s">
        <v>125</v>
      </c>
      <c r="J3423" s="1" t="s">
        <v>10727</v>
      </c>
      <c r="K3423" s="1" t="s">
        <v>10808</v>
      </c>
      <c r="L3423">
        <f>ROUNDUP(IF(B3423&gt;$D$4,0,($D$4-B3423+1)/365),0)</f>
        <v>0</v>
      </c>
      <c r="M3423">
        <f>ROUNDUP(IF(B3423&gt;$D$5,0,($D$5-B3423+1)/365),0)</f>
        <v>1</v>
      </c>
      <c r="N3423" s="28">
        <f>IF(OR(L3423=1,M3423=1),IF(B3423+364&lt;=$D$5,(B3423+364-$D$4+1)/365,IF(B3423&gt;$D$4,($D$5-B3423+1)/365,$D$6/365)),0)</f>
        <v>0.1358919964484912</v>
      </c>
      <c r="O3423" s="28">
        <f>'Data &amp; Parameter'!$E$16*'Data &amp; Parameter'!$E$17*('Data &amp; Parameter'!$E$18+'Data &amp; Parameter'!$E$19)*'Data &amp; Parameter'!$E$20*'Data &amp; Parameter'!$E$37*N3423</f>
        <v>0.47245629605303135</v>
      </c>
      <c r="P3423">
        <f>ROUNDUP(IF(D3423&gt;$D$4,0,($D$4-D3423+1)/365),0)</f>
        <v>0</v>
      </c>
      <c r="Q3423">
        <f>ROUNDUP(IF(D3423&gt;$D$5,0,($D$5-D3423+1)/365),0)</f>
        <v>1</v>
      </c>
      <c r="R3423" s="28">
        <f>IF(OR(P3423=1,Q3423=1),IF(D3423+364&lt;=$D$5,(D3423+364-$D$4+1)/365,IF(D3423&gt;$D$4,($D$5-D3423+1)/365,$D$6/365)),0)</f>
        <v>0.13589104515474851</v>
      </c>
      <c r="S3423" s="28">
        <f>'Data &amp; Parameter'!$E$16*'Data &amp; Parameter'!$E$17*('Data &amp; Parameter'!$E$18+'Data &amp; Parameter'!$E$19)*'Data &amp; Parameter'!$E$20*'Data &amp; Parameter'!$E$37*R3423</f>
        <v>0.47245298868593189</v>
      </c>
      <c r="T3423" s="28">
        <f t="shared" si="53"/>
        <v>0.9449092847389633</v>
      </c>
    </row>
    <row r="3424" spans="1:20" ht="15.75" customHeight="1" x14ac:dyDescent="0.35">
      <c r="A3424">
        <v>3417</v>
      </c>
      <c r="B3424" s="76">
        <v>44252.403437500005</v>
      </c>
      <c r="C3424" s="1" t="s">
        <v>10845</v>
      </c>
      <c r="D3424" s="76">
        <v>44252.404282407406</v>
      </c>
      <c r="E3424" s="1" t="s">
        <v>10846</v>
      </c>
      <c r="F3424" s="1" t="s">
        <v>10847</v>
      </c>
      <c r="G3424" s="1" t="s">
        <v>123</v>
      </c>
      <c r="H3424" s="1" t="s">
        <v>124</v>
      </c>
      <c r="I3424" s="1" t="s">
        <v>125</v>
      </c>
      <c r="J3424" s="1" t="s">
        <v>10515</v>
      </c>
      <c r="K3424" s="1" t="s">
        <v>10788</v>
      </c>
      <c r="L3424">
        <f>ROUNDUP(IF(B3424&gt;$D$4,0,($D$4-B3424+1)/365),0)</f>
        <v>0</v>
      </c>
      <c r="M3424">
        <f>ROUNDUP(IF(B3424&gt;$D$5,0,($D$5-B3424+1)/365),0)</f>
        <v>1</v>
      </c>
      <c r="N3424" s="28">
        <f>IF(OR(L3424=1,M3424=1),IF(B3424+364&lt;=$D$5,(B3424+364-$D$4+1)/365,IF(B3424&gt;$D$4,($D$5-B3424+1)/365,$D$6/365)),0)</f>
        <v>0.13588099315067217</v>
      </c>
      <c r="O3424" s="28">
        <f>'Data &amp; Parameter'!$E$16*'Data &amp; Parameter'!$E$17*('Data &amp; Parameter'!$E$18+'Data &amp; Parameter'!$E$19)*'Data &amp; Parameter'!$E$20*'Data &amp; Parameter'!$E$37*N3424</f>
        <v>0.47241804083956912</v>
      </c>
      <c r="P3424">
        <f>ROUNDUP(IF(D3424&gt;$D$4,0,($D$4-D3424+1)/365),0)</f>
        <v>0</v>
      </c>
      <c r="Q3424">
        <f>ROUNDUP(IF(D3424&gt;$D$5,0,($D$5-D3424+1)/365),0)</f>
        <v>1</v>
      </c>
      <c r="R3424" s="28">
        <f>IF(OR(P3424=1,Q3424=1),IF(D3424+364&lt;=$D$5,(D3424+364-$D$4+1)/365,IF(D3424&gt;$D$4,($D$5-D3424+1)/365,$D$6/365)),0)</f>
        <v>0.13587867833587439</v>
      </c>
      <c r="S3424" s="28">
        <f>'Data &amp; Parameter'!$E$16*'Data &amp; Parameter'!$E$17*('Data &amp; Parameter'!$E$18+'Data &amp; Parameter'!$E$19)*'Data &amp; Parameter'!$E$20*'Data &amp; Parameter'!$E$37*R3424</f>
        <v>0.47240999291287739</v>
      </c>
      <c r="T3424" s="28">
        <f t="shared" si="53"/>
        <v>0.94482803375244651</v>
      </c>
    </row>
    <row r="3425" spans="1:20" ht="15.75" customHeight="1" x14ac:dyDescent="0.35">
      <c r="A3425">
        <v>3418</v>
      </c>
      <c r="B3425" s="76">
        <v>44252.406585648147</v>
      </c>
      <c r="C3425" s="1" t="s">
        <v>10848</v>
      </c>
      <c r="D3425" s="76">
        <v>44252.407164351855</v>
      </c>
      <c r="E3425" s="1" t="s">
        <v>10849</v>
      </c>
      <c r="F3425" s="1" t="s">
        <v>10850</v>
      </c>
      <c r="G3425" s="1" t="s">
        <v>123</v>
      </c>
      <c r="H3425" s="1" t="s">
        <v>124</v>
      </c>
      <c r="I3425" s="1" t="s">
        <v>125</v>
      </c>
      <c r="J3425" s="1" t="s">
        <v>10515</v>
      </c>
      <c r="K3425" s="1" t="s">
        <v>10788</v>
      </c>
      <c r="L3425">
        <f>ROUNDUP(IF(B3425&gt;$D$4,0,($D$4-B3425+1)/365),0)</f>
        <v>0</v>
      </c>
      <c r="M3425">
        <f>ROUNDUP(IF(B3425&gt;$D$5,0,($D$5-B3425+1)/365),0)</f>
        <v>1</v>
      </c>
      <c r="N3425" s="28">
        <f>IF(OR(L3425=1,M3425=1),IF(B3425+364&lt;=$D$5,(B3425+364-$D$4+1)/365,IF(B3425&gt;$D$4,($D$5-B3425+1)/365,$D$6/365)),0)</f>
        <v>0.13587236808726966</v>
      </c>
      <c r="O3425" s="28">
        <f>'Data &amp; Parameter'!$E$16*'Data &amp; Parameter'!$E$17*('Data &amp; Parameter'!$E$18+'Data &amp; Parameter'!$E$19)*'Data &amp; Parameter'!$E$20*'Data &amp; Parameter'!$E$37*N3425</f>
        <v>0.47238805404406331</v>
      </c>
      <c r="P3425">
        <f>ROUNDUP(IF(D3425&gt;$D$4,0,($D$4-D3425+1)/365),0)</f>
        <v>0</v>
      </c>
      <c r="Q3425">
        <f>ROUNDUP(IF(D3425&gt;$D$5,0,($D$5-D3425+1)/365),0)</f>
        <v>1</v>
      </c>
      <c r="R3425" s="28">
        <f>IF(OR(P3425=1,Q3425=1),IF(D3425+364&lt;=$D$5,(D3425+364-$D$4+1)/365,IF(D3425&gt;$D$4,($D$5-D3425+1)/365,$D$6/365)),0)</f>
        <v>0.13587078259765867</v>
      </c>
      <c r="S3425" s="28">
        <f>'Data &amp; Parameter'!$E$16*'Data &amp; Parameter'!$E$17*('Data &amp; Parameter'!$E$18+'Data &amp; Parameter'!$E$19)*'Data &amp; Parameter'!$E$20*'Data &amp; Parameter'!$E$37*R3425</f>
        <v>0.47238254176542577</v>
      </c>
      <c r="T3425" s="28">
        <f t="shared" si="53"/>
        <v>0.94477059580948908</v>
      </c>
    </row>
    <row r="3426" spans="1:20" ht="15.75" customHeight="1" x14ac:dyDescent="0.35">
      <c r="A3426">
        <v>3419</v>
      </c>
      <c r="B3426" s="76">
        <v>44252.409780092596</v>
      </c>
      <c r="C3426" s="1" t="s">
        <v>10851</v>
      </c>
      <c r="D3426" s="76">
        <v>44252.41034722222</v>
      </c>
      <c r="E3426" s="1" t="s">
        <v>10852</v>
      </c>
      <c r="F3426" s="1" t="s">
        <v>7767</v>
      </c>
      <c r="G3426" s="1" t="s">
        <v>123</v>
      </c>
      <c r="H3426" s="1" t="s">
        <v>124</v>
      </c>
      <c r="I3426" s="1" t="s">
        <v>125</v>
      </c>
      <c r="J3426" s="1" t="s">
        <v>10515</v>
      </c>
      <c r="K3426" s="1" t="s">
        <v>10788</v>
      </c>
      <c r="L3426">
        <f>ROUNDUP(IF(B3426&gt;$D$4,0,($D$4-B3426+1)/365),0)</f>
        <v>0</v>
      </c>
      <c r="M3426">
        <f>ROUNDUP(IF(B3426&gt;$D$5,0,($D$5-B3426+1)/365),0)</f>
        <v>1</v>
      </c>
      <c r="N3426" s="28">
        <f>IF(OR(L3426=1,M3426=1),IF(B3426+364&lt;=$D$5,(B3426+364-$D$4+1)/365,IF(B3426&gt;$D$4,($D$5-B3426+1)/365,$D$6/365)),0)</f>
        <v>0.13586361618466955</v>
      </c>
      <c r="O3426" s="28">
        <f>'Data &amp; Parameter'!$E$16*'Data &amp; Parameter'!$E$17*('Data &amp; Parameter'!$E$18+'Data &amp; Parameter'!$E$19)*'Data &amp; Parameter'!$E$20*'Data &amp; Parameter'!$E$37*N3426</f>
        <v>0.47235762626616667</v>
      </c>
      <c r="P3426">
        <f>ROUNDUP(IF(D3426&gt;$D$4,0,($D$4-D3426+1)/365),0)</f>
        <v>0</v>
      </c>
      <c r="Q3426">
        <f>ROUNDUP(IF(D3426&gt;$D$5,0,($D$5-D3426+1)/365),0)</f>
        <v>1</v>
      </c>
      <c r="R3426" s="28">
        <f>IF(OR(P3426=1,Q3426=1),IF(D3426+364&lt;=$D$5,(D3426+364-$D$4+1)/365,IF(D3426&gt;$D$4,($D$5-D3426+1)/365,$D$6/365)),0)</f>
        <v>0.13586206240487789</v>
      </c>
      <c r="S3426" s="28">
        <f>'Data &amp; Parameter'!$E$16*'Data &amp; Parameter'!$E$17*('Data &amp; Parameter'!$E$18+'Data &amp; Parameter'!$E$19)*'Data &amp; Parameter'!$E$20*'Data &amp; Parameter'!$E$37*R3426</f>
        <v>0.47235222423319612</v>
      </c>
      <c r="T3426" s="28">
        <f t="shared" si="53"/>
        <v>0.94470985049936274</v>
      </c>
    </row>
    <row r="3427" spans="1:20" ht="15.75" customHeight="1" x14ac:dyDescent="0.35">
      <c r="A3427">
        <v>3420</v>
      </c>
      <c r="B3427" s="76">
        <v>44252.410960648151</v>
      </c>
      <c r="C3427" s="1" t="s">
        <v>10853</v>
      </c>
      <c r="D3427" s="76">
        <v>44252.41128472222</v>
      </c>
      <c r="E3427" s="1" t="s">
        <v>10854</v>
      </c>
      <c r="F3427" s="1" t="s">
        <v>10855</v>
      </c>
      <c r="G3427" s="1" t="s">
        <v>123</v>
      </c>
      <c r="H3427" s="1" t="s">
        <v>124</v>
      </c>
      <c r="I3427" s="1" t="s">
        <v>125</v>
      </c>
      <c r="J3427" s="1" t="s">
        <v>10856</v>
      </c>
      <c r="K3427" s="1" t="s">
        <v>10781</v>
      </c>
      <c r="L3427">
        <f>ROUNDUP(IF(B3427&gt;$D$4,0,($D$4-B3427+1)/365),0)</f>
        <v>0</v>
      </c>
      <c r="M3427">
        <f>ROUNDUP(IF(B3427&gt;$D$5,0,($D$5-B3427+1)/365),0)</f>
        <v>1</v>
      </c>
      <c r="N3427" s="28">
        <f>IF(OR(L3427=1,M3427=1),IF(B3427+364&lt;=$D$5,(B3427+364-$D$4+1)/365,IF(B3427&gt;$D$4,($D$5-B3427+1)/365,$D$6/365)),0)</f>
        <v>0.13586038178588863</v>
      </c>
      <c r="O3427" s="28">
        <f>'Data &amp; Parameter'!$E$16*'Data &amp; Parameter'!$E$17*('Data &amp; Parameter'!$E$18+'Data &amp; Parameter'!$E$19)*'Data &amp; Parameter'!$E$20*'Data &amp; Parameter'!$E$37*N3427</f>
        <v>0.47234638121783473</v>
      </c>
      <c r="P3427">
        <f>ROUNDUP(IF(D3427&gt;$D$4,0,($D$4-D3427+1)/365),0)</f>
        <v>0</v>
      </c>
      <c r="Q3427">
        <f>ROUNDUP(IF(D3427&gt;$D$5,0,($D$5-D3427+1)/365),0)</f>
        <v>1</v>
      </c>
      <c r="R3427" s="28">
        <f>IF(OR(P3427=1,Q3427=1),IF(D3427+364&lt;=$D$5,(D3427+364-$D$4+1)/365,IF(D3427&gt;$D$4,($D$5-D3427+1)/365,$D$6/365)),0)</f>
        <v>0.1358594939117248</v>
      </c>
      <c r="S3427" s="28">
        <f>'Data &amp; Parameter'!$E$16*'Data &amp; Parameter'!$E$17*('Data &amp; Parameter'!$E$18+'Data &amp; Parameter'!$E$19)*'Data &amp; Parameter'!$E$20*'Data &amp; Parameter'!$E$37*R3427</f>
        <v>0.4723432943418614</v>
      </c>
      <c r="T3427" s="28">
        <f t="shared" si="53"/>
        <v>0.94468967555969607</v>
      </c>
    </row>
    <row r="3428" spans="1:20" ht="15.75" customHeight="1" x14ac:dyDescent="0.35">
      <c r="A3428">
        <v>3421</v>
      </c>
      <c r="B3428" s="76">
        <v>44252.412743055553</v>
      </c>
      <c r="C3428" s="1" t="s">
        <v>10857</v>
      </c>
      <c r="D3428" s="76">
        <v>44252.415000000001</v>
      </c>
      <c r="E3428" s="1" t="s">
        <v>10858</v>
      </c>
      <c r="F3428" s="1" t="s">
        <v>10859</v>
      </c>
      <c r="G3428" s="1" t="s">
        <v>123</v>
      </c>
      <c r="H3428" s="1" t="s">
        <v>124</v>
      </c>
      <c r="I3428" s="1" t="s">
        <v>125</v>
      </c>
      <c r="J3428" s="1" t="s">
        <v>10515</v>
      </c>
      <c r="K3428" s="1" t="s">
        <v>10788</v>
      </c>
      <c r="L3428">
        <f>ROUNDUP(IF(B3428&gt;$D$4,0,($D$4-B3428+1)/365),0)</f>
        <v>0</v>
      </c>
      <c r="M3428">
        <f>ROUNDUP(IF(B3428&gt;$D$5,0,($D$5-B3428+1)/365),0)</f>
        <v>1</v>
      </c>
      <c r="N3428" s="28">
        <f>IF(OR(L3428=1,M3428=1),IF(B3428+364&lt;=$D$5,(B3428+364-$D$4+1)/365,IF(B3428&gt;$D$4,($D$5-B3428+1)/365,$D$6/365)),0)</f>
        <v>0.13585549847793779</v>
      </c>
      <c r="O3428" s="28">
        <f>'Data &amp; Parameter'!$E$16*'Data &amp; Parameter'!$E$17*('Data &amp; Parameter'!$E$18+'Data &amp; Parameter'!$E$19)*'Data &amp; Parameter'!$E$20*'Data &amp; Parameter'!$E$37*N3428</f>
        <v>0.47232940339980839</v>
      </c>
      <c r="P3428">
        <f>ROUNDUP(IF(D3428&gt;$D$4,0,($D$4-D3428+1)/365),0)</f>
        <v>0</v>
      </c>
      <c r="Q3428">
        <f>ROUNDUP(IF(D3428&gt;$D$5,0,($D$5-D3428+1)/365),0)</f>
        <v>1</v>
      </c>
      <c r="R3428" s="28">
        <f>IF(OR(P3428=1,Q3428=1),IF(D3428+364&lt;=$D$5,(D3428+364-$D$4+1)/365,IF(D3428&gt;$D$4,($D$5-D3428+1)/365,$D$6/365)),0)</f>
        <v>0.13584931506849077</v>
      </c>
      <c r="S3428" s="28">
        <f>'Data &amp; Parameter'!$E$16*'Data &amp; Parameter'!$E$17*('Data &amp; Parameter'!$E$18+'Data &amp; Parameter'!$E$19)*'Data &amp; Parameter'!$E$20*'Data &amp; Parameter'!$E$37*R3428</f>
        <v>0.47230790551324647</v>
      </c>
      <c r="T3428" s="28">
        <f t="shared" si="53"/>
        <v>0.94463730891305486</v>
      </c>
    </row>
    <row r="3429" spans="1:20" ht="15.75" customHeight="1" x14ac:dyDescent="0.35">
      <c r="A3429">
        <v>3422</v>
      </c>
      <c r="B3429" s="76">
        <v>44252.41305555556</v>
      </c>
      <c r="C3429" s="1" t="s">
        <v>10860</v>
      </c>
      <c r="D3429" s="76">
        <v>44252.413518518515</v>
      </c>
      <c r="E3429" s="1" t="s">
        <v>10861</v>
      </c>
      <c r="F3429" s="1" t="s">
        <v>10862</v>
      </c>
      <c r="G3429" s="1" t="s">
        <v>123</v>
      </c>
      <c r="H3429" s="1" t="s">
        <v>124</v>
      </c>
      <c r="I3429" s="1" t="s">
        <v>125</v>
      </c>
      <c r="J3429" s="1" t="s">
        <v>10727</v>
      </c>
      <c r="K3429" s="1" t="s">
        <v>10781</v>
      </c>
      <c r="L3429">
        <f>ROUNDUP(IF(B3429&gt;$D$4,0,($D$4-B3429+1)/365),0)</f>
        <v>0</v>
      </c>
      <c r="M3429">
        <f>ROUNDUP(IF(B3429&gt;$D$5,0,($D$5-B3429+1)/365),0)</f>
        <v>1</v>
      </c>
      <c r="N3429" s="28">
        <f>IF(OR(L3429=1,M3429=1),IF(B3429+364&lt;=$D$5,(B3429+364-$D$4+1)/365,IF(B3429&gt;$D$4,($D$5-B3429+1)/365,$D$6/365)),0)</f>
        <v>0.13585464231353347</v>
      </c>
      <c r="O3429" s="28">
        <f>'Data &amp; Parameter'!$E$16*'Data &amp; Parameter'!$E$17*('Data &amp; Parameter'!$E$18+'Data &amp; Parameter'!$E$19)*'Data &amp; Parameter'!$E$20*'Data &amp; Parameter'!$E$37*N3429</f>
        <v>0.47232642676929409</v>
      </c>
      <c r="P3429">
        <f>ROUNDUP(IF(D3429&gt;$D$4,0,($D$4-D3429+1)/365),0)</f>
        <v>0</v>
      </c>
      <c r="Q3429">
        <f>ROUNDUP(IF(D3429&gt;$D$5,0,($D$5-D3429+1)/365),0)</f>
        <v>1</v>
      </c>
      <c r="R3429" s="28">
        <f>IF(OR(P3429=1,Q3429=1),IF(D3429+364&lt;=$D$5,(D3429+364-$D$4+1)/365,IF(D3429&gt;$D$4,($D$5-D3429+1)/365,$D$6/365)),0)</f>
        <v>0.13585337392187657</v>
      </c>
      <c r="S3429" s="28">
        <f>'Data &amp; Parameter'!$E$16*'Data &amp; Parameter'!$E$17*('Data &amp; Parameter'!$E$18+'Data &amp; Parameter'!$E$19)*'Data &amp; Parameter'!$E$20*'Data &amp; Parameter'!$E$37*R3429</f>
        <v>0.47232201694649489</v>
      </c>
      <c r="T3429" s="28">
        <f t="shared" si="53"/>
        <v>0.94464844371578893</v>
      </c>
    </row>
    <row r="3430" spans="1:20" ht="15.75" customHeight="1" x14ac:dyDescent="0.35">
      <c r="A3430">
        <v>3423</v>
      </c>
      <c r="B3430" s="76">
        <v>44252.415555555555</v>
      </c>
      <c r="C3430" s="1" t="s">
        <v>10863</v>
      </c>
      <c r="D3430" s="76">
        <v>44252.416168981479</v>
      </c>
      <c r="E3430" s="1" t="s">
        <v>10864</v>
      </c>
      <c r="F3430" s="1" t="s">
        <v>10865</v>
      </c>
      <c r="G3430" s="1" t="s">
        <v>123</v>
      </c>
      <c r="H3430" s="1" t="s">
        <v>124</v>
      </c>
      <c r="I3430" s="1" t="s">
        <v>125</v>
      </c>
      <c r="J3430" s="1" t="s">
        <v>10727</v>
      </c>
      <c r="K3430" s="1" t="s">
        <v>10781</v>
      </c>
      <c r="L3430">
        <f>ROUNDUP(IF(B3430&gt;$D$4,0,($D$4-B3430+1)/365),0)</f>
        <v>0</v>
      </c>
      <c r="M3430">
        <f>ROUNDUP(IF(B3430&gt;$D$5,0,($D$5-B3430+1)/365),0)</f>
        <v>1</v>
      </c>
      <c r="N3430" s="28">
        <f>IF(OR(L3430=1,M3430=1),IF(B3430+364&lt;=$D$5,(B3430+364-$D$4+1)/365,IF(B3430&gt;$D$4,($D$5-B3430+1)/365,$D$6/365)),0)</f>
        <v>0.13584779299847854</v>
      </c>
      <c r="O3430" s="28">
        <f>'Data &amp; Parameter'!$E$16*'Data &amp; Parameter'!$E$17*('Data &amp; Parameter'!$E$18+'Data &amp; Parameter'!$E$19)*'Data &amp; Parameter'!$E$20*'Data &amp; Parameter'!$E$37*N3430</f>
        <v>0.47230261372580423</v>
      </c>
      <c r="P3430">
        <f>ROUNDUP(IF(D3430&gt;$D$4,0,($D$4-D3430+1)/365),0)</f>
        <v>0</v>
      </c>
      <c r="Q3430">
        <f>ROUNDUP(IF(D3430&gt;$D$5,0,($D$5-D3430+1)/365),0)</f>
        <v>1</v>
      </c>
      <c r="R3430" s="28">
        <f>IF(OR(P3430=1,Q3430=1),IF(D3430+364&lt;=$D$5,(D3430+364-$D$4+1)/365,IF(D3430&gt;$D$4,($D$5-D3430+1)/365,$D$6/365)),0)</f>
        <v>0.13584611237950922</v>
      </c>
      <c r="S3430" s="28">
        <f>'Data &amp; Parameter'!$E$16*'Data &amp; Parameter'!$E$17*('Data &amp; Parameter'!$E$18+'Data &amp; Parameter'!$E$19)*'Data &amp; Parameter'!$E$20*'Data &amp; Parameter'!$E$37*R3430</f>
        <v>0.47229677071051213</v>
      </c>
      <c r="T3430" s="28">
        <f t="shared" si="53"/>
        <v>0.9445993844363163</v>
      </c>
    </row>
    <row r="3431" spans="1:20" ht="15.75" customHeight="1" x14ac:dyDescent="0.35">
      <c r="A3431">
        <v>3424</v>
      </c>
      <c r="B3431" s="76">
        <v>44252.417499999996</v>
      </c>
      <c r="C3431" s="1" t="s">
        <v>10866</v>
      </c>
      <c r="D3431" s="76">
        <v>44252.418206018519</v>
      </c>
      <c r="E3431" s="1" t="s">
        <v>10867</v>
      </c>
      <c r="F3431" s="1" t="s">
        <v>10868</v>
      </c>
      <c r="G3431" s="1" t="s">
        <v>123</v>
      </c>
      <c r="H3431" s="1" t="s">
        <v>124</v>
      </c>
      <c r="I3431" s="1" t="s">
        <v>125</v>
      </c>
      <c r="J3431" s="1" t="s">
        <v>10515</v>
      </c>
      <c r="K3431" s="1" t="s">
        <v>10869</v>
      </c>
      <c r="L3431">
        <f>ROUNDUP(IF(B3431&gt;$D$4,0,($D$4-B3431+1)/365),0)</f>
        <v>0</v>
      </c>
      <c r="M3431">
        <f>ROUNDUP(IF(B3431&gt;$D$5,0,($D$5-B3431+1)/365),0)</f>
        <v>1</v>
      </c>
      <c r="N3431" s="28">
        <f>IF(OR(L3431=1,M3431=1),IF(B3431+364&lt;=$D$5,(B3431+364-$D$4+1)/365,IF(B3431&gt;$D$4,($D$5-B3431+1)/365,$D$6/365)),0)</f>
        <v>0.13584246575343581</v>
      </c>
      <c r="O3431" s="28">
        <f>'Data &amp; Parameter'!$E$16*'Data &amp; Parameter'!$E$17*('Data &amp; Parameter'!$E$18+'Data &amp; Parameter'!$E$19)*'Data &amp; Parameter'!$E$20*'Data &amp; Parameter'!$E$37*N3431</f>
        <v>0.4722840924697565</v>
      </c>
      <c r="P3431">
        <f>ROUNDUP(IF(D3431&gt;$D$4,0,($D$4-D3431+1)/365),0)</f>
        <v>0</v>
      </c>
      <c r="Q3431">
        <f>ROUNDUP(IF(D3431&gt;$D$5,0,($D$5-D3431+1)/365),0)</f>
        <v>1</v>
      </c>
      <c r="R3431" s="28">
        <f>IF(OR(P3431=1,Q3431=1),IF(D3431+364&lt;=$D$5,(D3431+364-$D$4+1)/365,IF(D3431&gt;$D$4,($D$5-D3431+1)/365,$D$6/365)),0)</f>
        <v>0.13584053145611119</v>
      </c>
      <c r="S3431" s="28">
        <f>'Data &amp; Parameter'!$E$16*'Data &amp; Parameter'!$E$17*('Data &amp; Parameter'!$E$18+'Data &amp; Parameter'!$E$19)*'Data &amp; Parameter'!$E$20*'Data &amp; Parameter'!$E$37*R3431</f>
        <v>0.47227736748982141</v>
      </c>
      <c r="T3431" s="28">
        <f t="shared" si="53"/>
        <v>0.94456145995957796</v>
      </c>
    </row>
    <row r="3432" spans="1:20" ht="15.75" customHeight="1" x14ac:dyDescent="0.35">
      <c r="A3432">
        <v>3425</v>
      </c>
      <c r="B3432" s="76">
        <v>44252.418321759258</v>
      </c>
      <c r="C3432" s="1" t="s">
        <v>10870</v>
      </c>
      <c r="D3432" s="76">
        <v>44252.41909722222</v>
      </c>
      <c r="E3432" s="1" t="s">
        <v>10871</v>
      </c>
      <c r="F3432" s="1" t="s">
        <v>10872</v>
      </c>
      <c r="G3432" s="1" t="s">
        <v>123</v>
      </c>
      <c r="H3432" s="1" t="s">
        <v>124</v>
      </c>
      <c r="I3432" s="1" t="s">
        <v>125</v>
      </c>
      <c r="J3432" s="1" t="s">
        <v>10727</v>
      </c>
      <c r="K3432" s="1" t="s">
        <v>10808</v>
      </c>
      <c r="L3432">
        <f>ROUNDUP(IF(B3432&gt;$D$4,0,($D$4-B3432+1)/365),0)</f>
        <v>0</v>
      </c>
      <c r="M3432">
        <f>ROUNDUP(IF(B3432&gt;$D$5,0,($D$5-B3432+1)/365),0)</f>
        <v>1</v>
      </c>
      <c r="N3432" s="28">
        <f>IF(OR(L3432=1,M3432=1),IF(B3432+364&lt;=$D$5,(B3432+364-$D$4+1)/365,IF(B3432&gt;$D$4,($D$5-B3432+1)/365,$D$6/365)),0)</f>
        <v>0.13584021435819696</v>
      </c>
      <c r="O3432" s="28">
        <f>'Data &amp; Parameter'!$E$16*'Data &amp; Parameter'!$E$17*('Data &amp; Parameter'!$E$18+'Data &amp; Parameter'!$E$19)*'Data &amp; Parameter'!$E$20*'Data &amp; Parameter'!$E$37*N3432</f>
        <v>0.47227626503412162</v>
      </c>
      <c r="P3432">
        <f>ROUNDUP(IF(D3432&gt;$D$4,0,($D$4-D3432+1)/365),0)</f>
        <v>0</v>
      </c>
      <c r="Q3432">
        <f>ROUNDUP(IF(D3432&gt;$D$5,0,($D$5-D3432+1)/365),0)</f>
        <v>1</v>
      </c>
      <c r="R3432" s="28">
        <f>IF(OR(P3432=1,Q3432=1),IF(D3432+364&lt;=$D$5,(D3432+364-$D$4+1)/365,IF(D3432&gt;$D$4,($D$5-D3432+1)/365,$D$6/365)),0)</f>
        <v>0.13583808980213577</v>
      </c>
      <c r="S3432" s="28">
        <f>'Data &amp; Parameter'!$E$16*'Data &amp; Parameter'!$E$17*('Data &amp; Parameter'!$E$18+'Data &amp; Parameter'!$E$19)*'Data &amp; Parameter'!$E$20*'Data &amp; Parameter'!$E$37*R3432</f>
        <v>0.47226887858080824</v>
      </c>
      <c r="T3432" s="28">
        <f t="shared" si="53"/>
        <v>0.94454514361492992</v>
      </c>
    </row>
    <row r="3433" spans="1:20" ht="15.75" customHeight="1" x14ac:dyDescent="0.35">
      <c r="A3433">
        <v>3426</v>
      </c>
      <c r="B3433" s="76">
        <v>44252.420185185183</v>
      </c>
      <c r="C3433" s="1" t="s">
        <v>10873</v>
      </c>
      <c r="D3433" s="76">
        <v>44252.420729166668</v>
      </c>
      <c r="E3433" s="1" t="s">
        <v>10874</v>
      </c>
      <c r="F3433" s="1" t="s">
        <v>10875</v>
      </c>
      <c r="G3433" s="1" t="s">
        <v>123</v>
      </c>
      <c r="H3433" s="1" t="s">
        <v>124</v>
      </c>
      <c r="I3433" s="1" t="s">
        <v>125</v>
      </c>
      <c r="J3433" s="1" t="s">
        <v>10515</v>
      </c>
      <c r="K3433" s="1" t="s">
        <v>10788</v>
      </c>
      <c r="L3433">
        <f>ROUNDUP(IF(B3433&gt;$D$4,0,($D$4-B3433+1)/365),0)</f>
        <v>0</v>
      </c>
      <c r="M3433">
        <f>ROUNDUP(IF(B3433&gt;$D$5,0,($D$5-B3433+1)/365),0)</f>
        <v>1</v>
      </c>
      <c r="N3433" s="28">
        <f>IF(OR(L3433=1,M3433=1),IF(B3433+364&lt;=$D$5,(B3433+364-$D$4+1)/365,IF(B3433&gt;$D$4,($D$5-B3433+1)/365,$D$6/365)),0)</f>
        <v>0.13583510908169022</v>
      </c>
      <c r="O3433" s="28">
        <f>'Data &amp; Parameter'!$E$16*'Data &amp; Parameter'!$E$17*('Data &amp; Parameter'!$E$18+'Data &amp; Parameter'!$E$19)*'Data &amp; Parameter'!$E$20*'Data &amp; Parameter'!$E$37*N3433</f>
        <v>0.47225851549704995</v>
      </c>
      <c r="P3433">
        <f>ROUNDUP(IF(D3433&gt;$D$4,0,($D$4-D3433+1)/365),0)</f>
        <v>0</v>
      </c>
      <c r="Q3433">
        <f>ROUNDUP(IF(D3433&gt;$D$5,0,($D$5-D3433+1)/365),0)</f>
        <v>1</v>
      </c>
      <c r="R3433" s="28">
        <f>IF(OR(P3433=1,Q3433=1),IF(D3433+364&lt;=$D$5,(D3433+364-$D$4+1)/365,IF(D3433&gt;$D$4,($D$5-D3433+1)/365,$D$6/365)),0)</f>
        <v>0.13583361872145747</v>
      </c>
      <c r="S3433" s="28">
        <f>'Data &amp; Parameter'!$E$16*'Data &amp; Parameter'!$E$17*('Data &amp; Parameter'!$E$18+'Data &amp; Parameter'!$E$19)*'Data &amp; Parameter'!$E$20*'Data &amp; Parameter'!$E$37*R3433</f>
        <v>0.47225333395513613</v>
      </c>
      <c r="T3433" s="28">
        <f t="shared" si="53"/>
        <v>0.94451184945218603</v>
      </c>
    </row>
    <row r="3434" spans="1:20" ht="15.75" customHeight="1" x14ac:dyDescent="0.35">
      <c r="A3434">
        <v>3427</v>
      </c>
      <c r="B3434" s="76">
        <v>44252.422465277778</v>
      </c>
      <c r="C3434" s="1" t="s">
        <v>10876</v>
      </c>
      <c r="D3434" s="76">
        <v>44252.423287037032</v>
      </c>
      <c r="E3434" s="1" t="s">
        <v>10877</v>
      </c>
      <c r="F3434" s="1" t="s">
        <v>10878</v>
      </c>
      <c r="G3434" s="1" t="s">
        <v>123</v>
      </c>
      <c r="H3434" s="1" t="s">
        <v>124</v>
      </c>
      <c r="I3434" s="1" t="s">
        <v>125</v>
      </c>
      <c r="J3434" s="1" t="s">
        <v>10727</v>
      </c>
      <c r="K3434" s="1" t="s">
        <v>10808</v>
      </c>
      <c r="L3434">
        <f>ROUNDUP(IF(B3434&gt;$D$4,0,($D$4-B3434+1)/365),0)</f>
        <v>0</v>
      </c>
      <c r="M3434">
        <f>ROUNDUP(IF(B3434&gt;$D$5,0,($D$5-B3434+1)/365),0)</f>
        <v>1</v>
      </c>
      <c r="N3434" s="28">
        <f>IF(OR(L3434=1,M3434=1),IF(B3434+364&lt;=$D$5,(B3434+364-$D$4+1)/365,IF(B3434&gt;$D$4,($D$5-B3434+1)/365,$D$6/365)),0)</f>
        <v>0.13582886225266433</v>
      </c>
      <c r="O3434" s="28">
        <f>'Data &amp; Parameter'!$E$16*'Data &amp; Parameter'!$E$17*('Data &amp; Parameter'!$E$18+'Data &amp; Parameter'!$E$19)*'Data &amp; Parameter'!$E$20*'Data &amp; Parameter'!$E$37*N3434</f>
        <v>0.47223679711936195</v>
      </c>
      <c r="P3434">
        <f>ROUNDUP(IF(D3434&gt;$D$4,0,($D$4-D3434+1)/365),0)</f>
        <v>0</v>
      </c>
      <c r="Q3434">
        <f>ROUNDUP(IF(D3434&gt;$D$5,0,($D$5-D3434+1)/365),0)</f>
        <v>1</v>
      </c>
      <c r="R3434" s="28">
        <f>IF(OR(P3434=1,Q3434=1),IF(D3434+364&lt;=$D$5,(D3434+364-$D$4+1)/365,IF(D3434&gt;$D$4,($D$5-D3434+1)/365,$D$6/365)),0)</f>
        <v>0.13582661085744541</v>
      </c>
      <c r="S3434" s="28">
        <f>'Data &amp; Parameter'!$E$16*'Data &amp; Parameter'!$E$17*('Data &amp; Parameter'!$E$18+'Data &amp; Parameter'!$E$19)*'Data &amp; Parameter'!$E$20*'Data &amp; Parameter'!$E$37*R3434</f>
        <v>0.4722289696837963</v>
      </c>
      <c r="T3434" s="28">
        <f t="shared" si="53"/>
        <v>0.94446576680315819</v>
      </c>
    </row>
    <row r="3435" spans="1:20" ht="15.75" customHeight="1" x14ac:dyDescent="0.35">
      <c r="A3435">
        <v>3428</v>
      </c>
      <c r="B3435" s="76">
        <v>44252.423402777778</v>
      </c>
      <c r="C3435" s="1" t="s">
        <v>10879</v>
      </c>
      <c r="D3435" s="76">
        <v>44252.424085648148</v>
      </c>
      <c r="E3435" s="1" t="s">
        <v>10880</v>
      </c>
      <c r="F3435" s="1" t="s">
        <v>10881</v>
      </c>
      <c r="G3435" s="1" t="s">
        <v>123</v>
      </c>
      <c r="H3435" s="1" t="s">
        <v>124</v>
      </c>
      <c r="I3435" s="1" t="s">
        <v>125</v>
      </c>
      <c r="J3435" s="1" t="s">
        <v>10515</v>
      </c>
      <c r="K3435" s="1" t="s">
        <v>10788</v>
      </c>
      <c r="L3435">
        <f>ROUNDUP(IF(B3435&gt;$D$4,0,($D$4-B3435+1)/365),0)</f>
        <v>0</v>
      </c>
      <c r="M3435">
        <f>ROUNDUP(IF(B3435&gt;$D$5,0,($D$5-B3435+1)/365),0)</f>
        <v>1</v>
      </c>
      <c r="N3435" s="28">
        <f>IF(OR(L3435=1,M3435=1),IF(B3435+364&lt;=$D$5,(B3435+364-$D$4+1)/365,IF(B3435&gt;$D$4,($D$5-B3435+1)/365,$D$6/365)),0)</f>
        <v>0.13582629375951125</v>
      </c>
      <c r="O3435" s="28">
        <f>'Data &amp; Parameter'!$E$16*'Data &amp; Parameter'!$E$17*('Data &amp; Parameter'!$E$18+'Data &amp; Parameter'!$E$19)*'Data &amp; Parameter'!$E$20*'Data &amp; Parameter'!$E$37*N3435</f>
        <v>0.47222786722802723</v>
      </c>
      <c r="P3435">
        <f>ROUNDUP(IF(D3435&gt;$D$4,0,($D$4-D3435+1)/365),0)</f>
        <v>0</v>
      </c>
      <c r="Q3435">
        <f>ROUNDUP(IF(D3435&gt;$D$5,0,($D$5-D3435+1)/365),0)</f>
        <v>1</v>
      </c>
      <c r="R3435" s="28">
        <f>IF(OR(P3435=1,Q3435=1),IF(D3435+364&lt;=$D$5,(D3435+364-$D$4+1)/365,IF(D3435&gt;$D$4,($D$5-D3435+1)/365,$D$6/365)),0)</f>
        <v>0.13582442288178542</v>
      </c>
      <c r="S3435" s="28">
        <f>'Data &amp; Parameter'!$E$16*'Data &amp; Parameter'!$E$17*('Data &amp; Parameter'!$E$18+'Data &amp; Parameter'!$E$19)*'Data &amp; Parameter'!$E$20*'Data &amp; Parameter'!$E$37*R3435</f>
        <v>0.47222136273928755</v>
      </c>
      <c r="T3435" s="28">
        <f t="shared" si="53"/>
        <v>0.94444922996731484</v>
      </c>
    </row>
    <row r="3436" spans="1:20" ht="15.75" customHeight="1" x14ac:dyDescent="0.35">
      <c r="A3436">
        <v>3429</v>
      </c>
      <c r="B3436" s="76">
        <v>44252.426805555559</v>
      </c>
      <c r="C3436" s="1" t="s">
        <v>10882</v>
      </c>
      <c r="D3436" s="76">
        <v>44252.427465277782</v>
      </c>
      <c r="E3436" s="1" t="s">
        <v>10883</v>
      </c>
      <c r="F3436" s="1" t="s">
        <v>10884</v>
      </c>
      <c r="G3436" s="1" t="s">
        <v>123</v>
      </c>
      <c r="H3436" s="1" t="s">
        <v>124</v>
      </c>
      <c r="I3436" s="1" t="s">
        <v>125</v>
      </c>
      <c r="J3436" s="1" t="s">
        <v>10515</v>
      </c>
      <c r="K3436" s="1" t="s">
        <v>10621</v>
      </c>
      <c r="L3436">
        <f>ROUNDUP(IF(B3436&gt;$D$4,0,($D$4-B3436+1)/365),0)</f>
        <v>0</v>
      </c>
      <c r="M3436">
        <f>ROUNDUP(IF(B3436&gt;$D$5,0,($D$5-B3436+1)/365),0)</f>
        <v>1</v>
      </c>
      <c r="N3436" s="28">
        <f>IF(OR(L3436=1,M3436=1),IF(B3436+364&lt;=$D$5,(B3436+364-$D$4+1)/365,IF(B3436&gt;$D$4,($D$5-B3436+1)/365,$D$6/365)),0)</f>
        <v>0.13581697108066157</v>
      </c>
      <c r="O3436" s="28">
        <f>'Data &amp; Parameter'!$E$16*'Data &amp; Parameter'!$E$17*('Data &amp; Parameter'!$E$18+'Data &amp; Parameter'!$E$19)*'Data &amp; Parameter'!$E$20*'Data &amp; Parameter'!$E$37*N3436</f>
        <v>0.47219545502985716</v>
      </c>
      <c r="P3436">
        <f>ROUNDUP(IF(D3436&gt;$D$4,0,($D$4-D3436+1)/365),0)</f>
        <v>0</v>
      </c>
      <c r="Q3436">
        <f>ROUNDUP(IF(D3436&gt;$D$5,0,($D$5-D3436+1)/365),0)</f>
        <v>1</v>
      </c>
      <c r="R3436" s="28">
        <f>IF(OR(P3436=1,Q3436=1),IF(D3436+364&lt;=$D$5,(D3436+364-$D$4+1)/365,IF(D3436&gt;$D$4,($D$5-D3436+1)/365,$D$6/365)),0)</f>
        <v>0.13581516362251458</v>
      </c>
      <c r="S3436" s="28">
        <f>'Data &amp; Parameter'!$E$16*'Data &amp; Parameter'!$E$17*('Data &amp; Parameter'!$E$18+'Data &amp; Parameter'!$E$19)*'Data &amp; Parameter'!$E$20*'Data &amp; Parameter'!$E$37*R3436</f>
        <v>0.47218917103224356</v>
      </c>
      <c r="T3436" s="28">
        <f t="shared" si="53"/>
        <v>0.94438462606210072</v>
      </c>
    </row>
    <row r="3437" spans="1:20" ht="15.75" customHeight="1" x14ac:dyDescent="0.35">
      <c r="A3437">
        <v>3430</v>
      </c>
      <c r="B3437" s="76">
        <v>44252.430069444439</v>
      </c>
      <c r="C3437" s="1" t="s">
        <v>10885</v>
      </c>
      <c r="D3437" s="76">
        <v>44252.431018518517</v>
      </c>
      <c r="E3437" s="1" t="s">
        <v>10886</v>
      </c>
      <c r="F3437" s="1" t="s">
        <v>10887</v>
      </c>
      <c r="G3437" s="1" t="s">
        <v>123</v>
      </c>
      <c r="H3437" s="1" t="s">
        <v>124</v>
      </c>
      <c r="I3437" s="1" t="s">
        <v>125</v>
      </c>
      <c r="J3437" s="1" t="s">
        <v>10515</v>
      </c>
      <c r="K3437" s="1" t="s">
        <v>10788</v>
      </c>
      <c r="L3437">
        <f>ROUNDUP(IF(B3437&gt;$D$4,0,($D$4-B3437+1)/365),0)</f>
        <v>0</v>
      </c>
      <c r="M3437">
        <f>ROUNDUP(IF(B3437&gt;$D$5,0,($D$5-B3437+1)/365),0)</f>
        <v>1</v>
      </c>
      <c r="N3437" s="28">
        <f>IF(OR(L3437=1,M3437=1),IF(B3437+364&lt;=$D$5,(B3437+364-$D$4+1)/365,IF(B3437&gt;$D$4,($D$5-B3437+1)/365,$D$6/365)),0)</f>
        <v>0.13580802891934482</v>
      </c>
      <c r="O3437" s="28">
        <f>'Data &amp; Parameter'!$E$16*'Data &amp; Parameter'!$E$17*('Data &amp; Parameter'!$E$18+'Data &amp; Parameter'!$E$19)*'Data &amp; Parameter'!$E$20*'Data &amp; Parameter'!$E$37*N3437</f>
        <v>0.47216436577865156</v>
      </c>
      <c r="P3437">
        <f>ROUNDUP(IF(D3437&gt;$D$4,0,($D$4-D3437+1)/365),0)</f>
        <v>0</v>
      </c>
      <c r="Q3437">
        <f>ROUNDUP(IF(D3437&gt;$D$5,0,($D$5-D3437+1)/365),0)</f>
        <v>1</v>
      </c>
      <c r="R3437" s="28">
        <f>IF(OR(P3437=1,Q3437=1),IF(D3437+364&lt;=$D$5,(D3437+364-$D$4+1)/365,IF(D3437&gt;$D$4,($D$5-D3437+1)/365,$D$6/365)),0)</f>
        <v>0.13580542871639234</v>
      </c>
      <c r="S3437" s="28">
        <f>'Data &amp; Parameter'!$E$16*'Data &amp; Parameter'!$E$17*('Data &amp; Parameter'!$E$18+'Data &amp; Parameter'!$E$19)*'Data &amp; Parameter'!$E$20*'Data &amp; Parameter'!$E$37*R3437</f>
        <v>0.47215532564171914</v>
      </c>
      <c r="T3437" s="28">
        <f t="shared" si="53"/>
        <v>0.94431969142037064</v>
      </c>
    </row>
    <row r="3438" spans="1:20" ht="15.75" customHeight="1" x14ac:dyDescent="0.35">
      <c r="A3438">
        <v>3431</v>
      </c>
      <c r="B3438" s="76">
        <v>44252.433923611112</v>
      </c>
      <c r="C3438" s="1" t="s">
        <v>10888</v>
      </c>
      <c r="D3438" s="76">
        <v>44252.434421296297</v>
      </c>
      <c r="E3438" s="1" t="s">
        <v>10889</v>
      </c>
      <c r="F3438" s="1" t="s">
        <v>10890</v>
      </c>
      <c r="G3438" s="1" t="s">
        <v>123</v>
      </c>
      <c r="H3438" s="1" t="s">
        <v>124</v>
      </c>
      <c r="I3438" s="1" t="s">
        <v>125</v>
      </c>
      <c r="J3438" s="1" t="s">
        <v>10727</v>
      </c>
      <c r="K3438" s="1" t="s">
        <v>10808</v>
      </c>
      <c r="L3438">
        <f>ROUNDUP(IF(B3438&gt;$D$4,0,($D$4-B3438+1)/365),0)</f>
        <v>0</v>
      </c>
      <c r="M3438">
        <f>ROUNDUP(IF(B3438&gt;$D$5,0,($D$5-B3438+1)/365),0)</f>
        <v>1</v>
      </c>
      <c r="N3438" s="28">
        <f>IF(OR(L3438=1,M3438=1),IF(B3438+364&lt;=$D$5,(B3438+364-$D$4+1)/365,IF(B3438&gt;$D$4,($D$5-B3438+1)/365,$D$6/365)),0)</f>
        <v>0.13579746955859776</v>
      </c>
      <c r="O3438" s="28">
        <f>'Data &amp; Parameter'!$E$16*'Data &amp; Parameter'!$E$17*('Data &amp; Parameter'!$E$18+'Data &amp; Parameter'!$E$19)*'Data &amp; Parameter'!$E$20*'Data &amp; Parameter'!$E$37*N3438</f>
        <v>0.47212765400314138</v>
      </c>
      <c r="P3438">
        <f>ROUNDUP(IF(D3438&gt;$D$4,0,($D$4-D3438+1)/365),0)</f>
        <v>0</v>
      </c>
      <c r="Q3438">
        <f>ROUNDUP(IF(D3438&gt;$D$5,0,($D$5-D3438+1)/365),0)</f>
        <v>1</v>
      </c>
      <c r="R3438" s="28">
        <f>IF(OR(P3438=1,Q3438=1),IF(D3438+364&lt;=$D$5,(D3438+364-$D$4+1)/365,IF(D3438&gt;$D$4,($D$5-D3438+1)/365,$D$6/365)),0)</f>
        <v>0.13579610603754266</v>
      </c>
      <c r="S3438" s="28">
        <f>'Data &amp; Parameter'!$E$16*'Data &amp; Parameter'!$E$17*('Data &amp; Parameter'!$E$18+'Data &amp; Parameter'!$E$19)*'Data &amp; Parameter'!$E$20*'Data &amp; Parameter'!$E$37*R3438</f>
        <v>0.47212291344354912</v>
      </c>
      <c r="T3438" s="28">
        <f t="shared" si="53"/>
        <v>0.94425056744669056</v>
      </c>
    </row>
    <row r="3439" spans="1:20" ht="15.75" customHeight="1" x14ac:dyDescent="0.35">
      <c r="A3439">
        <v>3432</v>
      </c>
      <c r="B3439" s="76">
        <v>44252.434328703705</v>
      </c>
      <c r="C3439" s="1" t="s">
        <v>10891</v>
      </c>
      <c r="D3439" s="76">
        <v>44252.435601851852</v>
      </c>
      <c r="E3439" s="1" t="s">
        <v>10892</v>
      </c>
      <c r="F3439" s="1" t="s">
        <v>10893</v>
      </c>
      <c r="G3439" s="1" t="s">
        <v>123</v>
      </c>
      <c r="H3439" s="1" t="s">
        <v>124</v>
      </c>
      <c r="I3439" s="1" t="s">
        <v>125</v>
      </c>
      <c r="J3439" s="1" t="s">
        <v>10515</v>
      </c>
      <c r="K3439" s="1" t="s">
        <v>10788</v>
      </c>
      <c r="L3439">
        <f>ROUNDUP(IF(B3439&gt;$D$4,0,($D$4-B3439+1)/365),0)</f>
        <v>0</v>
      </c>
      <c r="M3439">
        <f>ROUNDUP(IF(B3439&gt;$D$5,0,($D$5-B3439+1)/365),0)</f>
        <v>1</v>
      </c>
      <c r="N3439" s="28">
        <f>IF(OR(L3439=1,M3439=1),IF(B3439+364&lt;=$D$5,(B3439+364-$D$4+1)/365,IF(B3439&gt;$D$4,($D$5-B3439+1)/365,$D$6/365)),0)</f>
        <v>0.13579635971587803</v>
      </c>
      <c r="O3439" s="28">
        <f>'Data &amp; Parameter'!$E$16*'Data &amp; Parameter'!$E$17*('Data &amp; Parameter'!$E$18+'Data &amp; Parameter'!$E$19)*'Data &amp; Parameter'!$E$20*'Data &amp; Parameter'!$E$37*N3439</f>
        <v>0.47212379540812277</v>
      </c>
      <c r="P3439">
        <f>ROUNDUP(IF(D3439&gt;$D$4,0,($D$4-D3439+1)/365),0)</f>
        <v>0</v>
      </c>
      <c r="Q3439">
        <f>ROUNDUP(IF(D3439&gt;$D$5,0,($D$5-D3439+1)/365),0)</f>
        <v>1</v>
      </c>
      <c r="R3439" s="28">
        <f>IF(OR(P3439=1,Q3439=1),IF(D3439+364&lt;=$D$5,(D3439+364-$D$4+1)/365,IF(D3439&gt;$D$4,($D$5-D3439+1)/365,$D$6/365)),0)</f>
        <v>0.13579287163876172</v>
      </c>
      <c r="S3439" s="28">
        <f>'Data &amp; Parameter'!$E$16*'Data &amp; Parameter'!$E$17*('Data &amp; Parameter'!$E$18+'Data &amp; Parameter'!$E$19)*'Data &amp; Parameter'!$E$20*'Data &amp; Parameter'!$E$37*R3439</f>
        <v>0.47211166839521707</v>
      </c>
      <c r="T3439" s="28">
        <f t="shared" si="53"/>
        <v>0.94423546380333989</v>
      </c>
    </row>
    <row r="3440" spans="1:20" ht="15.75" customHeight="1" x14ac:dyDescent="0.35">
      <c r="A3440">
        <v>3433</v>
      </c>
      <c r="B3440" s="76">
        <v>44252.436354166668</v>
      </c>
      <c r="C3440" s="1" t="s">
        <v>10894</v>
      </c>
      <c r="D3440" s="76">
        <v>44252.437013888892</v>
      </c>
      <c r="E3440" s="1" t="s">
        <v>10895</v>
      </c>
      <c r="F3440" s="1" t="s">
        <v>10896</v>
      </c>
      <c r="G3440" s="1" t="s">
        <v>123</v>
      </c>
      <c r="H3440" s="1" t="s">
        <v>124</v>
      </c>
      <c r="I3440" s="1" t="s">
        <v>125</v>
      </c>
      <c r="J3440" s="1" t="s">
        <v>10727</v>
      </c>
      <c r="K3440" s="1" t="s">
        <v>10808</v>
      </c>
      <c r="L3440">
        <f>ROUNDUP(IF(B3440&gt;$D$4,0,($D$4-B3440+1)/365),0)</f>
        <v>0</v>
      </c>
      <c r="M3440">
        <f>ROUNDUP(IF(B3440&gt;$D$5,0,($D$5-B3440+1)/365),0)</f>
        <v>1</v>
      </c>
      <c r="N3440" s="28">
        <f>IF(OR(L3440=1,M3440=1),IF(B3440+364&lt;=$D$5,(B3440+364-$D$4+1)/365,IF(B3440&gt;$D$4,($D$5-B3440+1)/365,$D$6/365)),0)</f>
        <v>0.1357908105022794</v>
      </c>
      <c r="O3440" s="28">
        <f>'Data &amp; Parameter'!$E$16*'Data &amp; Parameter'!$E$17*('Data &amp; Parameter'!$E$18+'Data &amp; Parameter'!$E$19)*'Data &amp; Parameter'!$E$20*'Data &amp; Parameter'!$E$37*N3440</f>
        <v>0.47210450243302982</v>
      </c>
      <c r="P3440">
        <f>ROUNDUP(IF(D3440&gt;$D$4,0,($D$4-D3440+1)/365),0)</f>
        <v>0</v>
      </c>
      <c r="Q3440">
        <f>ROUNDUP(IF(D3440&gt;$D$5,0,($D$5-D3440+1)/365),0)</f>
        <v>1</v>
      </c>
      <c r="R3440" s="28">
        <f>IF(OR(P3440=1,Q3440=1),IF(D3440+364&lt;=$D$5,(D3440+364-$D$4+1)/365,IF(D3440&gt;$D$4,($D$5-D3440+1)/365,$D$6/365)),0)</f>
        <v>0.13578900304413241</v>
      </c>
      <c r="S3440" s="28">
        <f>'Data &amp; Parameter'!$E$16*'Data &amp; Parameter'!$E$17*('Data &amp; Parameter'!$E$18+'Data &amp; Parameter'!$E$19)*'Data &amp; Parameter'!$E$20*'Data &amp; Parameter'!$E$37*R3440</f>
        <v>0.47209821843541616</v>
      </c>
      <c r="T3440" s="28">
        <f t="shared" si="53"/>
        <v>0.94420272086844603</v>
      </c>
    </row>
    <row r="3441" spans="1:20" ht="15.75" customHeight="1" x14ac:dyDescent="0.35">
      <c r="A3441">
        <v>3434</v>
      </c>
      <c r="B3441" s="76">
        <v>44252.43959490741</v>
      </c>
      <c r="C3441" s="1" t="s">
        <v>10897</v>
      </c>
      <c r="D3441" s="76">
        <v>44252.454629629632</v>
      </c>
      <c r="E3441" s="1" t="s">
        <v>10898</v>
      </c>
      <c r="F3441" s="1" t="s">
        <v>10899</v>
      </c>
      <c r="G3441" s="1" t="s">
        <v>123</v>
      </c>
      <c r="H3441" s="1" t="s">
        <v>124</v>
      </c>
      <c r="I3441" s="1" t="s">
        <v>125</v>
      </c>
      <c r="J3441" s="1" t="s">
        <v>10515</v>
      </c>
      <c r="K3441" s="1" t="s">
        <v>10788</v>
      </c>
      <c r="L3441">
        <f>ROUNDUP(IF(B3441&gt;$D$4,0,($D$4-B3441+1)/365),0)</f>
        <v>0</v>
      </c>
      <c r="M3441">
        <f>ROUNDUP(IF(B3441&gt;$D$5,0,($D$5-B3441+1)/365),0)</f>
        <v>1</v>
      </c>
      <c r="N3441" s="28">
        <f>IF(OR(L3441=1,M3441=1),IF(B3441+364&lt;=$D$5,(B3441+364-$D$4+1)/365,IF(B3441&gt;$D$4,($D$5-B3441+1)/365,$D$6/365)),0)</f>
        <v>0.13578193176052156</v>
      </c>
      <c r="O3441" s="28">
        <f>'Data &amp; Parameter'!$E$16*'Data &amp; Parameter'!$E$17*('Data &amp; Parameter'!$E$18+'Data &amp; Parameter'!$E$19)*'Data &amp; Parameter'!$E$20*'Data &amp; Parameter'!$E$37*N3441</f>
        <v>0.47207363367288091</v>
      </c>
      <c r="P3441">
        <f>ROUNDUP(IF(D3441&gt;$D$4,0,($D$4-D3441+1)/365),0)</f>
        <v>0</v>
      </c>
      <c r="Q3441">
        <f>ROUNDUP(IF(D3441&gt;$D$5,0,($D$5-D3441+1)/365),0)</f>
        <v>1</v>
      </c>
      <c r="R3441" s="28">
        <f>IF(OR(P3441=1,Q3441=1),IF(D3441+364&lt;=$D$5,(D3441+364-$D$4+1)/365,IF(D3441&gt;$D$4,($D$5-D3441+1)/365,$D$6/365)),0)</f>
        <v>0.13574074074073395</v>
      </c>
      <c r="S3441" s="28">
        <f>'Data &amp; Parameter'!$E$16*'Data &amp; Parameter'!$E$17*('Data &amp; Parameter'!$E$18+'Data &amp; Parameter'!$E$19)*'Data &amp; Parameter'!$E$20*'Data &amp; Parameter'!$E$37*R3441</f>
        <v>0.47193042467494056</v>
      </c>
      <c r="T3441" s="28">
        <f t="shared" si="53"/>
        <v>0.94400405834782153</v>
      </c>
    </row>
    <row r="3442" spans="1:20" ht="15.75" customHeight="1" x14ac:dyDescent="0.35">
      <c r="A3442">
        <v>3435</v>
      </c>
      <c r="B3442" s="76">
        <v>44252.439814814818</v>
      </c>
      <c r="C3442" s="1" t="s">
        <v>10900</v>
      </c>
      <c r="D3442" s="76">
        <v>44252.440555555557</v>
      </c>
      <c r="E3442" s="1" t="s">
        <v>10901</v>
      </c>
      <c r="F3442" s="1" t="s">
        <v>10902</v>
      </c>
      <c r="G3442" s="1" t="s">
        <v>123</v>
      </c>
      <c r="H3442" s="1" t="s">
        <v>3942</v>
      </c>
      <c r="I3442" s="1" t="s">
        <v>125</v>
      </c>
      <c r="J3442" s="1" t="s">
        <v>5023</v>
      </c>
      <c r="K3442" s="1" t="s">
        <v>5023</v>
      </c>
      <c r="L3442">
        <f>ROUNDUP(IF(B3442&gt;$D$4,0,($D$4-B3442+1)/365),0)</f>
        <v>0</v>
      </c>
      <c r="M3442">
        <f>ROUNDUP(IF(B3442&gt;$D$5,0,($D$5-B3442+1)/365),0)</f>
        <v>1</v>
      </c>
      <c r="N3442" s="28">
        <f>IF(OR(L3442=1,M3442=1),IF(B3442+364&lt;=$D$5,(B3442+364-$D$4+1)/365,IF(B3442&gt;$D$4,($D$5-B3442+1)/365,$D$6/365)),0)</f>
        <v>0.13578132927447259</v>
      </c>
      <c r="O3442" s="28">
        <f>'Data &amp; Parameter'!$E$16*'Data &amp; Parameter'!$E$17*('Data &amp; Parameter'!$E$18+'Data &amp; Parameter'!$E$19)*'Data &amp; Parameter'!$E$20*'Data &amp; Parameter'!$E$37*N3442</f>
        <v>0.47207153900700982</v>
      </c>
      <c r="P3442">
        <f>ROUNDUP(IF(D3442&gt;$D$4,0,($D$4-D3442+1)/365),0)</f>
        <v>0</v>
      </c>
      <c r="Q3442">
        <f>ROUNDUP(IF(D3442&gt;$D$5,0,($D$5-D3442+1)/365),0)</f>
        <v>1</v>
      </c>
      <c r="R3442" s="28">
        <f>IF(OR(P3442=1,Q3442=1),IF(D3442+364&lt;=$D$5,(D3442+364-$D$4+1)/365,IF(D3442&gt;$D$4,($D$5-D3442+1)/365,$D$6/365)),0)</f>
        <v>0.13577929984778964</v>
      </c>
      <c r="S3442" s="28">
        <f>'Data &amp; Parameter'!$E$16*'Data &amp; Parameter'!$E$17*('Data &amp; Parameter'!$E$18+'Data &amp; Parameter'!$E$19)*'Data &amp; Parameter'!$E$20*'Data &amp; Parameter'!$E$37*R3442</f>
        <v>0.47206448329042017</v>
      </c>
      <c r="T3442" s="28">
        <f t="shared" si="53"/>
        <v>0.94413602229742999</v>
      </c>
    </row>
    <row r="3443" spans="1:20" ht="15.75" customHeight="1" x14ac:dyDescent="0.35">
      <c r="A3443">
        <v>3436</v>
      </c>
      <c r="B3443" s="76">
        <v>44252.457199074073</v>
      </c>
      <c r="C3443" s="1" t="s">
        <v>10903</v>
      </c>
      <c r="D3443" s="76">
        <v>44252.45826388889</v>
      </c>
      <c r="E3443" s="1" t="s">
        <v>10904</v>
      </c>
      <c r="F3443" s="1" t="s">
        <v>10905</v>
      </c>
      <c r="G3443" s="1" t="s">
        <v>123</v>
      </c>
      <c r="H3443" s="1" t="s">
        <v>124</v>
      </c>
      <c r="I3443" s="1" t="s">
        <v>125</v>
      </c>
      <c r="J3443" s="1" t="s">
        <v>10515</v>
      </c>
      <c r="K3443" s="1" t="s">
        <v>10788</v>
      </c>
      <c r="L3443">
        <f>ROUNDUP(IF(B3443&gt;$D$4,0,($D$4-B3443+1)/365),0)</f>
        <v>0</v>
      </c>
      <c r="M3443">
        <f>ROUNDUP(IF(B3443&gt;$D$5,0,($D$5-B3443+1)/365),0)</f>
        <v>1</v>
      </c>
      <c r="N3443" s="28">
        <f>IF(OR(L3443=1,M3443=1),IF(B3443+364&lt;=$D$5,(B3443+364-$D$4+1)/365,IF(B3443&gt;$D$4,($D$5-B3443+1)/365,$D$6/365)),0)</f>
        <v>0.13573370116692249</v>
      </c>
      <c r="O3443" s="28">
        <f>'Data &amp; Parameter'!$E$16*'Data &amp; Parameter'!$E$17*('Data &amp; Parameter'!$E$18+'Data &amp; Parameter'!$E$19)*'Data &amp; Parameter'!$E$20*'Data &amp; Parameter'!$E$37*N3443</f>
        <v>0.47190595015800307</v>
      </c>
      <c r="P3443">
        <f>ROUNDUP(IF(D3443&gt;$D$4,0,($D$4-D3443+1)/365),0)</f>
        <v>0</v>
      </c>
      <c r="Q3443">
        <f>ROUNDUP(IF(D3443&gt;$D$5,0,($D$5-D3443+1)/365),0)</f>
        <v>1</v>
      </c>
      <c r="R3443" s="28">
        <f>IF(OR(P3443=1,Q3443=1),IF(D3443+364&lt;=$D$5,(D3443+364-$D$4+1)/365,IF(D3443&gt;$D$4,($D$5-D3443+1)/365,$D$6/365)),0)</f>
        <v>0.1357307838660558</v>
      </c>
      <c r="S3443" s="28">
        <f>'Data &amp; Parameter'!$E$16*'Data &amp; Parameter'!$E$17*('Data &amp; Parameter'!$E$18+'Data &amp; Parameter'!$E$19)*'Data &amp; Parameter'!$E$20*'Data &amp; Parameter'!$E$37*R3443</f>
        <v>0.47189580756537092</v>
      </c>
      <c r="T3443" s="28">
        <f t="shared" si="53"/>
        <v>0.94380175772337394</v>
      </c>
    </row>
    <row r="3444" spans="1:20" ht="15.75" customHeight="1" x14ac:dyDescent="0.35">
      <c r="A3444">
        <v>3437</v>
      </c>
      <c r="B3444" s="76">
        <v>44252.460740740746</v>
      </c>
      <c r="C3444" s="1" t="s">
        <v>10906</v>
      </c>
      <c r="D3444" s="76">
        <v>44252.462754629625</v>
      </c>
      <c r="E3444" s="1" t="s">
        <v>10907</v>
      </c>
      <c r="F3444" s="1" t="s">
        <v>10908</v>
      </c>
      <c r="G3444" s="1" t="s">
        <v>123</v>
      </c>
      <c r="H3444" s="1" t="s">
        <v>124</v>
      </c>
      <c r="I3444" s="1" t="s">
        <v>125</v>
      </c>
      <c r="J3444" s="1" t="s">
        <v>10515</v>
      </c>
      <c r="K3444" s="1" t="s">
        <v>10788</v>
      </c>
      <c r="L3444">
        <f>ROUNDUP(IF(B3444&gt;$D$4,0,($D$4-B3444+1)/365),0)</f>
        <v>0</v>
      </c>
      <c r="M3444">
        <f>ROUNDUP(IF(B3444&gt;$D$5,0,($D$5-B3444+1)/365),0)</f>
        <v>1</v>
      </c>
      <c r="N3444" s="28">
        <f>IF(OR(L3444=1,M3444=1),IF(B3444+364&lt;=$D$5,(B3444+364-$D$4+1)/365,IF(B3444&gt;$D$4,($D$5-B3444+1)/365,$D$6/365)),0)</f>
        <v>0.13572399797055978</v>
      </c>
      <c r="O3444" s="28">
        <f>'Data &amp; Parameter'!$E$16*'Data &amp; Parameter'!$E$17*('Data &amp; Parameter'!$E$18+'Data &amp; Parameter'!$E$19)*'Data &amp; Parameter'!$E$20*'Data &amp; Parameter'!$E$37*N3444</f>
        <v>0.4718722150129378</v>
      </c>
      <c r="P3444">
        <f>ROUNDUP(IF(D3444&gt;$D$4,0,($D$4-D3444+1)/365),0)</f>
        <v>0</v>
      </c>
      <c r="Q3444">
        <f>ROUNDUP(IF(D3444&gt;$D$5,0,($D$5-D3444+1)/365),0)</f>
        <v>1</v>
      </c>
      <c r="R3444" s="28">
        <f>IF(OR(P3444=1,Q3444=1),IF(D3444+364&lt;=$D$5,(D3444+364-$D$4+1)/365,IF(D3444&gt;$D$4,($D$5-D3444+1)/365,$D$6/365)),0)</f>
        <v>0.13571848046678048</v>
      </c>
      <c r="S3444" s="28">
        <f>'Data &amp; Parameter'!$E$16*'Data &amp; Parameter'!$E$17*('Data &amp; Parameter'!$E$18+'Data &amp; Parameter'!$E$19)*'Data &amp; Parameter'!$E$20*'Data &amp; Parameter'!$E$37*R3444</f>
        <v>0.47185303228351178</v>
      </c>
      <c r="T3444" s="28">
        <f t="shared" si="53"/>
        <v>0.94372524729644958</v>
      </c>
    </row>
    <row r="3445" spans="1:20" ht="15.75" customHeight="1" x14ac:dyDescent="0.35">
      <c r="A3445">
        <v>3438</v>
      </c>
      <c r="B3445" s="76">
        <v>44252.460914351846</v>
      </c>
      <c r="C3445" s="1" t="s">
        <v>10909</v>
      </c>
      <c r="D3445" s="76">
        <v>44252.462094907409</v>
      </c>
      <c r="E3445" s="1" t="s">
        <v>10910</v>
      </c>
      <c r="F3445" s="1" t="s">
        <v>10911</v>
      </c>
      <c r="G3445" s="1" t="s">
        <v>123</v>
      </c>
      <c r="H3445" s="1" t="s">
        <v>3942</v>
      </c>
      <c r="I3445" s="1" t="s">
        <v>125</v>
      </c>
      <c r="J3445" s="1" t="s">
        <v>5023</v>
      </c>
      <c r="K3445" s="1" t="s">
        <v>5023</v>
      </c>
      <c r="L3445">
        <f>ROUNDUP(IF(B3445&gt;$D$4,0,($D$4-B3445+1)/365),0)</f>
        <v>0</v>
      </c>
      <c r="M3445">
        <f>ROUNDUP(IF(B3445&gt;$D$5,0,($D$5-B3445+1)/365),0)</f>
        <v>1</v>
      </c>
      <c r="N3445" s="28">
        <f>IF(OR(L3445=1,M3445=1),IF(B3445+364&lt;=$D$5,(B3445+364-$D$4+1)/365,IF(B3445&gt;$D$4,($D$5-B3445+1)/365,$D$6/365)),0)</f>
        <v>0.13572352232370838</v>
      </c>
      <c r="O3445" s="28">
        <f>'Data &amp; Parameter'!$E$16*'Data &amp; Parameter'!$E$17*('Data &amp; Parameter'!$E$18+'Data &amp; Parameter'!$E$19)*'Data &amp; Parameter'!$E$20*'Data &amp; Parameter'!$E$37*N3445</f>
        <v>0.47187056132945737</v>
      </c>
      <c r="P3445">
        <f>ROUNDUP(IF(D3445&gt;$D$4,0,($D$4-D3445+1)/365),0)</f>
        <v>0</v>
      </c>
      <c r="Q3445">
        <f>ROUNDUP(IF(D3445&gt;$D$5,0,($D$5-D3445+1)/365),0)</f>
        <v>1</v>
      </c>
      <c r="R3445" s="28">
        <f>IF(OR(P3445=1,Q3445=1),IF(D3445+364&lt;=$D$5,(D3445+364-$D$4+1)/365,IF(D3445&gt;$D$4,($D$5-D3445+1)/365,$D$6/365)),0)</f>
        <v>0.13572028792490753</v>
      </c>
      <c r="S3445" s="28">
        <f>'Data &amp; Parameter'!$E$16*'Data &amp; Parameter'!$E$17*('Data &amp; Parameter'!$E$18+'Data &amp; Parameter'!$E$19)*'Data &amp; Parameter'!$E$20*'Data &amp; Parameter'!$E$37*R3445</f>
        <v>0.47185931628105615</v>
      </c>
      <c r="T3445" s="28">
        <f t="shared" si="53"/>
        <v>0.94372987761051352</v>
      </c>
    </row>
    <row r="3446" spans="1:20" ht="15.75" customHeight="1" x14ac:dyDescent="0.35">
      <c r="A3446">
        <v>3439</v>
      </c>
      <c r="B3446" s="76">
        <v>44252.465729166666</v>
      </c>
      <c r="C3446" s="1" t="s">
        <v>10912</v>
      </c>
      <c r="D3446" s="76">
        <v>44252.467708333337</v>
      </c>
      <c r="E3446" s="1" t="s">
        <v>10913</v>
      </c>
      <c r="F3446" s="1" t="s">
        <v>10914</v>
      </c>
      <c r="G3446" s="1" t="s">
        <v>123</v>
      </c>
      <c r="H3446" s="1" t="s">
        <v>124</v>
      </c>
      <c r="I3446" s="1" t="s">
        <v>125</v>
      </c>
      <c r="J3446" s="1" t="s">
        <v>10515</v>
      </c>
      <c r="K3446" s="1" t="s">
        <v>10788</v>
      </c>
      <c r="L3446">
        <f>ROUNDUP(IF(B3446&gt;$D$4,0,($D$4-B3446+1)/365),0)</f>
        <v>0</v>
      </c>
      <c r="M3446">
        <f>ROUNDUP(IF(B3446&gt;$D$5,0,($D$5-B3446+1)/365),0)</f>
        <v>1</v>
      </c>
      <c r="N3446" s="28">
        <f>IF(OR(L3446=1,M3446=1),IF(B3446+364&lt;=$D$5,(B3446+364-$D$4+1)/365,IF(B3446&gt;$D$4,($D$5-B3446+1)/365,$D$6/365)),0)</f>
        <v>0.13571033105022937</v>
      </c>
      <c r="O3446" s="28">
        <f>'Data &amp; Parameter'!$E$16*'Data &amp; Parameter'!$E$17*('Data &amp; Parameter'!$E$18+'Data &amp; Parameter'!$E$19)*'Data &amp; Parameter'!$E$20*'Data &amp; Parameter'!$E$37*N3446</f>
        <v>0.47182469917148639</v>
      </c>
      <c r="P3446">
        <f>ROUNDUP(IF(D3446&gt;$D$4,0,($D$4-D3446+1)/365),0)</f>
        <v>0</v>
      </c>
      <c r="Q3446">
        <f>ROUNDUP(IF(D3446&gt;$D$5,0,($D$5-D3446+1)/365),0)</f>
        <v>1</v>
      </c>
      <c r="R3446" s="28">
        <f>IF(OR(P3446=1,Q3446=1),IF(D3446+364&lt;=$D$5,(D3446+364-$D$4+1)/365,IF(D3446&gt;$D$4,($D$5-D3446+1)/365,$D$6/365)),0)</f>
        <v>0.13570490867578847</v>
      </c>
      <c r="S3446" s="28">
        <f>'Data &amp; Parameter'!$E$16*'Data &amp; Parameter'!$E$17*('Data &amp; Parameter'!$E$18+'Data &amp; Parameter'!$E$19)*'Data &amp; Parameter'!$E$20*'Data &amp; Parameter'!$E$37*R3446</f>
        <v>0.47180584717864565</v>
      </c>
      <c r="T3446" s="28">
        <f t="shared" si="53"/>
        <v>0.94363054635013199</v>
      </c>
    </row>
    <row r="3447" spans="1:20" ht="15.75" customHeight="1" x14ac:dyDescent="0.35">
      <c r="A3447">
        <v>3440</v>
      </c>
      <c r="B3447" s="76">
        <v>44252.465833333335</v>
      </c>
      <c r="C3447" s="1" t="s">
        <v>10915</v>
      </c>
      <c r="D3447" s="76">
        <v>44252.466736111106</v>
      </c>
      <c r="E3447" s="1" t="s">
        <v>10916</v>
      </c>
      <c r="F3447" s="1" t="s">
        <v>10917</v>
      </c>
      <c r="G3447" s="1" t="s">
        <v>123</v>
      </c>
      <c r="H3447" s="1" t="s">
        <v>3942</v>
      </c>
      <c r="I3447" s="1" t="s">
        <v>125</v>
      </c>
      <c r="J3447" s="1" t="s">
        <v>5023</v>
      </c>
      <c r="K3447" s="1" t="s">
        <v>5023</v>
      </c>
      <c r="L3447">
        <f>ROUNDUP(IF(B3447&gt;$D$4,0,($D$4-B3447+1)/365),0)</f>
        <v>0</v>
      </c>
      <c r="M3447">
        <f>ROUNDUP(IF(B3447&gt;$D$5,0,($D$5-B3447+1)/365),0)</f>
        <v>1</v>
      </c>
      <c r="N3447" s="28">
        <f>IF(OR(L3447=1,M3447=1),IF(B3447+364&lt;=$D$5,(B3447+364-$D$4+1)/365,IF(B3447&gt;$D$4,($D$5-B3447+1)/365,$D$6/365)),0)</f>
        <v>0.1357100456620946</v>
      </c>
      <c r="O3447" s="28">
        <f>'Data &amp; Parameter'!$E$16*'Data &amp; Parameter'!$E$17*('Data &amp; Parameter'!$E$18+'Data &amp; Parameter'!$E$19)*'Data &amp; Parameter'!$E$20*'Data &amp; Parameter'!$E$37*N3447</f>
        <v>0.47182370696131498</v>
      </c>
      <c r="P3447">
        <f>ROUNDUP(IF(D3447&gt;$D$4,0,($D$4-D3447+1)/365),0)</f>
        <v>0</v>
      </c>
      <c r="Q3447">
        <f>ROUNDUP(IF(D3447&gt;$D$5,0,($D$5-D3447+1)/365),0)</f>
        <v>1</v>
      </c>
      <c r="R3447" s="28">
        <f>IF(OR(P3447=1,Q3447=1),IF(D3447+364&lt;=$D$5,(D3447+364-$D$4+1)/365,IF(D3447&gt;$D$4,($D$5-D3447+1)/365,$D$6/365)),0)</f>
        <v>0.13570757229833971</v>
      </c>
      <c r="S3447" s="28">
        <f>'Data &amp; Parameter'!$E$16*'Data &amp; Parameter'!$E$17*('Data &amp; Parameter'!$E$18+'Data &amp; Parameter'!$E$19)*'Data &amp; Parameter'!$E$20*'Data &amp; Parameter'!$E$37*R3447</f>
        <v>0.47181510780677338</v>
      </c>
      <c r="T3447" s="28">
        <f t="shared" si="53"/>
        <v>0.94363881476808831</v>
      </c>
    </row>
    <row r="3448" spans="1:20" ht="15.75" customHeight="1" x14ac:dyDescent="0.35">
      <c r="A3448">
        <v>3441</v>
      </c>
      <c r="B3448" s="76">
        <v>44252.470972222218</v>
      </c>
      <c r="C3448" s="1" t="s">
        <v>10918</v>
      </c>
      <c r="D3448" s="76">
        <v>44252.472037037034</v>
      </c>
      <c r="E3448" s="1" t="s">
        <v>10919</v>
      </c>
      <c r="F3448" s="1" t="s">
        <v>10920</v>
      </c>
      <c r="G3448" s="1" t="s">
        <v>123</v>
      </c>
      <c r="H3448" s="1" t="s">
        <v>124</v>
      </c>
      <c r="I3448" s="1" t="s">
        <v>125</v>
      </c>
      <c r="J3448" s="1" t="s">
        <v>10515</v>
      </c>
      <c r="K3448" s="1" t="s">
        <v>10788</v>
      </c>
      <c r="L3448">
        <f>ROUNDUP(IF(B3448&gt;$D$4,0,($D$4-B3448+1)/365),0)</f>
        <v>0</v>
      </c>
      <c r="M3448">
        <f>ROUNDUP(IF(B3448&gt;$D$5,0,($D$5-B3448+1)/365),0)</f>
        <v>1</v>
      </c>
      <c r="N3448" s="28">
        <f>IF(OR(L3448=1,M3448=1),IF(B3448+364&lt;=$D$5,(B3448+364-$D$4+1)/365,IF(B3448&gt;$D$4,($D$5-B3448+1)/365,$D$6/365)),0)</f>
        <v>0.13569596651447172</v>
      </c>
      <c r="O3448" s="28">
        <f>'Data &amp; Parameter'!$E$16*'Data &amp; Parameter'!$E$17*('Data &amp; Parameter'!$E$18+'Data &amp; Parameter'!$E$19)*'Data &amp; Parameter'!$E$20*'Data &amp; Parameter'!$E$37*N3448</f>
        <v>0.47177475792744</v>
      </c>
      <c r="P3448">
        <f>ROUNDUP(IF(D3448&gt;$D$4,0,($D$4-D3448+1)/365),0)</f>
        <v>0</v>
      </c>
      <c r="Q3448">
        <f>ROUNDUP(IF(D3448&gt;$D$5,0,($D$5-D3448+1)/365),0)</f>
        <v>1</v>
      </c>
      <c r="R3448" s="28">
        <f>IF(OR(P3448=1,Q3448=1),IF(D3448+364&lt;=$D$5,(D3448+364-$D$4+1)/365,IF(D3448&gt;$D$4,($D$5-D3448+1)/365,$D$6/365)),0)</f>
        <v>0.135693049213605</v>
      </c>
      <c r="S3448" s="28">
        <f>'Data &amp; Parameter'!$E$16*'Data &amp; Parameter'!$E$17*('Data &amp; Parameter'!$E$18+'Data &amp; Parameter'!$E$19)*'Data &amp; Parameter'!$E$20*'Data &amp; Parameter'!$E$37*R3448</f>
        <v>0.47176461533480779</v>
      </c>
      <c r="T3448" s="28">
        <f t="shared" si="53"/>
        <v>0.94353937326224779</v>
      </c>
    </row>
    <row r="3449" spans="1:20" ht="15.75" customHeight="1" x14ac:dyDescent="0.35">
      <c r="A3449">
        <v>3442</v>
      </c>
      <c r="B3449" s="76">
        <v>44252.473020833335</v>
      </c>
      <c r="C3449" s="1" t="s">
        <v>10921</v>
      </c>
      <c r="D3449" s="76">
        <v>44252.474479166667</v>
      </c>
      <c r="E3449" s="1" t="s">
        <v>10922</v>
      </c>
      <c r="F3449" s="1" t="s">
        <v>10923</v>
      </c>
      <c r="G3449" s="1" t="s">
        <v>123</v>
      </c>
      <c r="H3449" s="1" t="s">
        <v>3942</v>
      </c>
      <c r="I3449" s="1" t="s">
        <v>125</v>
      </c>
      <c r="J3449" s="1" t="s">
        <v>5023</v>
      </c>
      <c r="K3449" s="1" t="s">
        <v>5023</v>
      </c>
      <c r="L3449">
        <f>ROUNDUP(IF(B3449&gt;$D$4,0,($D$4-B3449+1)/365),0)</f>
        <v>0</v>
      </c>
      <c r="M3449">
        <f>ROUNDUP(IF(B3449&gt;$D$5,0,($D$5-B3449+1)/365),0)</f>
        <v>1</v>
      </c>
      <c r="N3449" s="28">
        <f>IF(OR(L3449=1,M3449=1),IF(B3449+364&lt;=$D$5,(B3449+364-$D$4+1)/365,IF(B3449&gt;$D$4,($D$5-B3449+1)/365,$D$6/365)),0)</f>
        <v>0.13569035388127429</v>
      </c>
      <c r="O3449" s="28">
        <f>'Data &amp; Parameter'!$E$16*'Data &amp; Parameter'!$E$17*('Data &amp; Parameter'!$E$18+'Data &amp; Parameter'!$E$19)*'Data &amp; Parameter'!$E$20*'Data &amp; Parameter'!$E$37*N3449</f>
        <v>0.47175524446115163</v>
      </c>
      <c r="P3449">
        <f>ROUNDUP(IF(D3449&gt;$D$4,0,($D$4-D3449+1)/365),0)</f>
        <v>0</v>
      </c>
      <c r="Q3449">
        <f>ROUNDUP(IF(D3449&gt;$D$5,0,($D$5-D3449+1)/365),0)</f>
        <v>1</v>
      </c>
      <c r="R3449" s="28">
        <f>IF(OR(P3449=1,Q3449=1),IF(D3449+364&lt;=$D$5,(D3449+364-$D$4+1)/365,IF(D3449&gt;$D$4,($D$5-D3449+1)/365,$D$6/365)),0)</f>
        <v>0.13568635844748725</v>
      </c>
      <c r="S3449" s="28">
        <f>'Data &amp; Parameter'!$E$16*'Data &amp; Parameter'!$E$17*('Data &amp; Parameter'!$E$18+'Data &amp; Parameter'!$E$19)*'Data &amp; Parameter'!$E$20*'Data &amp; Parameter'!$E$37*R3449</f>
        <v>0.47174135351909852</v>
      </c>
      <c r="T3449" s="28">
        <f t="shared" si="53"/>
        <v>0.9434965979802501</v>
      </c>
    </row>
    <row r="3450" spans="1:20" ht="15.75" customHeight="1" x14ac:dyDescent="0.35">
      <c r="A3450">
        <v>3443</v>
      </c>
      <c r="B3450" s="76">
        <v>44252.475868055553</v>
      </c>
      <c r="C3450" s="1" t="s">
        <v>10924</v>
      </c>
      <c r="D3450" s="76">
        <v>44252.476377314815</v>
      </c>
      <c r="E3450" s="1" t="s">
        <v>10925</v>
      </c>
      <c r="F3450" s="1" t="s">
        <v>10926</v>
      </c>
      <c r="G3450" s="1" t="s">
        <v>123</v>
      </c>
      <c r="H3450" s="1" t="s">
        <v>124</v>
      </c>
      <c r="I3450" s="1" t="s">
        <v>125</v>
      </c>
      <c r="J3450" s="1" t="s">
        <v>10515</v>
      </c>
      <c r="K3450" s="1" t="s">
        <v>10788</v>
      </c>
      <c r="L3450">
        <f>ROUNDUP(IF(B3450&gt;$D$4,0,($D$4-B3450+1)/365),0)</f>
        <v>0</v>
      </c>
      <c r="M3450">
        <f>ROUNDUP(IF(B3450&gt;$D$5,0,($D$5-B3450+1)/365),0)</f>
        <v>1</v>
      </c>
      <c r="N3450" s="28">
        <f>IF(OR(L3450=1,M3450=1),IF(B3450+364&lt;=$D$5,(B3450+364-$D$4+1)/365,IF(B3450&gt;$D$4,($D$5-B3450+1)/365,$D$6/365)),0)</f>
        <v>0.13568255327245674</v>
      </c>
      <c r="O3450" s="28">
        <f>'Data &amp; Parameter'!$E$16*'Data &amp; Parameter'!$E$17*('Data &amp; Parameter'!$E$18+'Data &amp; Parameter'!$E$19)*'Data &amp; Parameter'!$E$20*'Data &amp; Parameter'!$E$37*N3450</f>
        <v>0.47172812405049303</v>
      </c>
      <c r="P3450">
        <f>ROUNDUP(IF(D3450&gt;$D$4,0,($D$4-D3450+1)/365),0)</f>
        <v>0</v>
      </c>
      <c r="Q3450">
        <f>ROUNDUP(IF(D3450&gt;$D$5,0,($D$5-D3450+1)/365),0)</f>
        <v>1</v>
      </c>
      <c r="R3450" s="28">
        <f>IF(OR(P3450=1,Q3450=1),IF(D3450+364&lt;=$D$5,(D3450+364-$D$4+1)/365,IF(D3450&gt;$D$4,($D$5-D3450+1)/365,$D$6/365)),0)</f>
        <v>0.13568115804160225</v>
      </c>
      <c r="S3450" s="28">
        <f>'Data &amp; Parameter'!$E$16*'Data &amp; Parameter'!$E$17*('Data &amp; Parameter'!$E$18+'Data &amp; Parameter'!$E$19)*'Data &amp; Parameter'!$E$20*'Data &amp; Parameter'!$E$37*R3450</f>
        <v>0.47172327324530305</v>
      </c>
      <c r="T3450" s="28">
        <f t="shared" si="53"/>
        <v>0.94345139729579608</v>
      </c>
    </row>
    <row r="3451" spans="1:20" ht="15.75" customHeight="1" x14ac:dyDescent="0.35">
      <c r="A3451">
        <v>3444</v>
      </c>
      <c r="B3451" s="76">
        <v>44252.478495370371</v>
      </c>
      <c r="C3451" s="1" t="s">
        <v>10927</v>
      </c>
      <c r="D3451" s="76">
        <v>44252.481192129635</v>
      </c>
      <c r="E3451" s="1" t="s">
        <v>10928</v>
      </c>
      <c r="F3451" s="1" t="s">
        <v>10929</v>
      </c>
      <c r="G3451" s="1" t="s">
        <v>123</v>
      </c>
      <c r="H3451" s="1" t="s">
        <v>124</v>
      </c>
      <c r="I3451" s="1" t="s">
        <v>125</v>
      </c>
      <c r="J3451" s="1" t="s">
        <v>10515</v>
      </c>
      <c r="K3451" s="1" t="s">
        <v>10788</v>
      </c>
      <c r="L3451">
        <f>ROUNDUP(IF(B3451&gt;$D$4,0,($D$4-B3451+1)/365),0)</f>
        <v>0</v>
      </c>
      <c r="M3451">
        <f>ROUNDUP(IF(B3451&gt;$D$5,0,($D$5-B3451+1)/365),0)</f>
        <v>1</v>
      </c>
      <c r="N3451" s="28">
        <f>IF(OR(L3451=1,M3451=1),IF(B3451+364&lt;=$D$5,(B3451+364-$D$4+1)/365,IF(B3451&gt;$D$4,($D$5-B3451+1)/365,$D$6/365)),0)</f>
        <v>0.13567535514966825</v>
      </c>
      <c r="O3451" s="28">
        <f>'Data &amp; Parameter'!$E$16*'Data &amp; Parameter'!$E$17*('Data &amp; Parameter'!$E$18+'Data &amp; Parameter'!$E$19)*'Data &amp; Parameter'!$E$20*'Data &amp; Parameter'!$E$37*N3451</f>
        <v>0.47170309830563634</v>
      </c>
      <c r="P3451">
        <f>ROUNDUP(IF(D3451&gt;$D$4,0,($D$4-D3451+1)/365),0)</f>
        <v>0</v>
      </c>
      <c r="Q3451">
        <f>ROUNDUP(IF(D3451&gt;$D$5,0,($D$5-D3451+1)/365),0)</f>
        <v>1</v>
      </c>
      <c r="R3451" s="28">
        <f>IF(OR(P3451=1,Q3451=1),IF(D3451+364&lt;=$D$5,(D3451+364-$D$4+1)/365,IF(D3451&gt;$D$4,($D$5-D3451+1)/365,$D$6/365)),0)</f>
        <v>0.13566796676812323</v>
      </c>
      <c r="S3451" s="28">
        <f>'Data &amp; Parameter'!$E$16*'Data &amp; Parameter'!$E$17*('Data &amp; Parameter'!$E$18+'Data &amp; Parameter'!$E$19)*'Data &amp; Parameter'!$E$20*'Data &amp; Parameter'!$E$37*R3451</f>
        <v>0.47167741108733202</v>
      </c>
      <c r="T3451" s="28">
        <f t="shared" si="53"/>
        <v>0.94338050939296836</v>
      </c>
    </row>
    <row r="3452" spans="1:20" ht="15.75" customHeight="1" x14ac:dyDescent="0.35">
      <c r="A3452">
        <v>3445</v>
      </c>
      <c r="B3452" s="76">
        <v>44252.479907407411</v>
      </c>
      <c r="C3452" s="1" t="s">
        <v>10930</v>
      </c>
      <c r="D3452" s="76">
        <v>44252.480578703704</v>
      </c>
      <c r="E3452" s="1" t="s">
        <v>10931</v>
      </c>
      <c r="F3452" s="1" t="s">
        <v>10932</v>
      </c>
      <c r="G3452" s="1" t="s">
        <v>123</v>
      </c>
      <c r="H3452" s="1" t="s">
        <v>3942</v>
      </c>
      <c r="I3452" s="1" t="s">
        <v>125</v>
      </c>
      <c r="J3452" s="1" t="s">
        <v>5023</v>
      </c>
      <c r="K3452" s="1" t="s">
        <v>5023</v>
      </c>
      <c r="L3452">
        <f>ROUNDUP(IF(B3452&gt;$D$4,0,($D$4-B3452+1)/365),0)</f>
        <v>0</v>
      </c>
      <c r="M3452">
        <f>ROUNDUP(IF(B3452&gt;$D$5,0,($D$5-B3452+1)/365),0)</f>
        <v>1</v>
      </c>
      <c r="N3452" s="28">
        <f>IF(OR(L3452=1,M3452=1),IF(B3452+364&lt;=$D$5,(B3452+364-$D$4+1)/365,IF(B3452&gt;$D$4,($D$5-B3452+1)/365,$D$6/365)),0)</f>
        <v>0.13567148655503894</v>
      </c>
      <c r="O3452" s="28">
        <f>'Data &amp; Parameter'!$E$16*'Data &amp; Parameter'!$E$17*('Data &amp; Parameter'!$E$18+'Data &amp; Parameter'!$E$19)*'Data &amp; Parameter'!$E$20*'Data &amp; Parameter'!$E$37*N3452</f>
        <v>0.47168964834583549</v>
      </c>
      <c r="P3452">
        <f>ROUNDUP(IF(D3452&gt;$D$4,0,($D$4-D3452+1)/365),0)</f>
        <v>0</v>
      </c>
      <c r="Q3452">
        <f>ROUNDUP(IF(D3452&gt;$D$5,0,($D$5-D3452+1)/365),0)</f>
        <v>1</v>
      </c>
      <c r="R3452" s="28">
        <f>IF(OR(P3452=1,Q3452=1),IF(D3452+364&lt;=$D$5,(D3452+364-$D$4+1)/365,IF(D3452&gt;$D$4,($D$5-D3452+1)/365,$D$6/365)),0)</f>
        <v>0.13566964738711249</v>
      </c>
      <c r="S3452" s="28">
        <f>'Data &amp; Parameter'!$E$16*'Data &amp; Parameter'!$E$17*('Data &amp; Parameter'!$E$18+'Data &amp; Parameter'!$E$19)*'Data &amp; Parameter'!$E$20*'Data &amp; Parameter'!$E$37*R3452</f>
        <v>0.47168325410269341</v>
      </c>
      <c r="T3452" s="28">
        <f t="shared" si="53"/>
        <v>0.94337290244852889</v>
      </c>
    </row>
    <row r="3453" spans="1:20" ht="15.75" customHeight="1" x14ac:dyDescent="0.35">
      <c r="A3453">
        <v>3446</v>
      </c>
      <c r="B3453" s="76">
        <v>44252.484027777777</v>
      </c>
      <c r="C3453" s="1" t="s">
        <v>10933</v>
      </c>
      <c r="D3453" s="76">
        <v>44252.486307870371</v>
      </c>
      <c r="E3453" s="1" t="s">
        <v>10934</v>
      </c>
      <c r="F3453" s="1" t="s">
        <v>10935</v>
      </c>
      <c r="G3453" s="1" t="s">
        <v>123</v>
      </c>
      <c r="H3453" s="1" t="s">
        <v>3942</v>
      </c>
      <c r="I3453" s="1" t="s">
        <v>125</v>
      </c>
      <c r="J3453" s="1" t="s">
        <v>5023</v>
      </c>
      <c r="K3453" s="1" t="s">
        <v>5023</v>
      </c>
      <c r="L3453">
        <f>ROUNDUP(IF(B3453&gt;$D$4,0,($D$4-B3453+1)/365),0)</f>
        <v>0</v>
      </c>
      <c r="M3453">
        <f>ROUNDUP(IF(B3453&gt;$D$5,0,($D$5-B3453+1)/365),0)</f>
        <v>1</v>
      </c>
      <c r="N3453" s="28">
        <f>IF(OR(L3453=1,M3453=1),IF(B3453+364&lt;=$D$5,(B3453+364-$D$4+1)/365,IF(B3453&gt;$D$4,($D$5-B3453+1)/365,$D$6/365)),0)</f>
        <v>0.13566019786910508</v>
      </c>
      <c r="O3453" s="28">
        <f>'Data &amp; Parameter'!$E$16*'Data &amp; Parameter'!$E$17*('Data &amp; Parameter'!$E$18+'Data &amp; Parameter'!$E$19)*'Data &amp; Parameter'!$E$20*'Data &amp; Parameter'!$E$37*N3453</f>
        <v>0.47165040092227112</v>
      </c>
      <c r="P3453">
        <f>ROUNDUP(IF(D3453&gt;$D$4,0,($D$4-D3453+1)/365),0)</f>
        <v>0</v>
      </c>
      <c r="Q3453">
        <f>ROUNDUP(IF(D3453&gt;$D$5,0,($D$5-D3453+1)/365),0)</f>
        <v>1</v>
      </c>
      <c r="R3453" s="28">
        <f>IF(OR(P3453=1,Q3453=1),IF(D3453+364&lt;=$D$5,(D3453+364-$D$4+1)/365,IF(D3453&gt;$D$4,($D$5-D3453+1)/365,$D$6/365)),0)</f>
        <v>0.13565395104007918</v>
      </c>
      <c r="S3453" s="28">
        <f>'Data &amp; Parameter'!$E$16*'Data &amp; Parameter'!$E$17*('Data &amp; Parameter'!$E$18+'Data &amp; Parameter'!$E$19)*'Data &amp; Parameter'!$E$20*'Data &amp; Parameter'!$E$37*R3453</f>
        <v>0.47162868254458312</v>
      </c>
      <c r="T3453" s="28">
        <f t="shared" si="53"/>
        <v>0.9432790834668543</v>
      </c>
    </row>
    <row r="3454" spans="1:20" ht="15.75" customHeight="1" x14ac:dyDescent="0.35">
      <c r="A3454">
        <v>3447</v>
      </c>
      <c r="B3454" s="76">
        <v>44252.489108796297</v>
      </c>
      <c r="C3454" s="1" t="s">
        <v>10936</v>
      </c>
      <c r="D3454" s="76">
        <v>44252.489976851852</v>
      </c>
      <c r="E3454" s="1" t="s">
        <v>10937</v>
      </c>
      <c r="F3454" s="1" t="s">
        <v>10938</v>
      </c>
      <c r="G3454" s="1" t="s">
        <v>123</v>
      </c>
      <c r="H3454" s="1" t="s">
        <v>3942</v>
      </c>
      <c r="I3454" s="1" t="s">
        <v>125</v>
      </c>
      <c r="J3454" s="1" t="s">
        <v>5023</v>
      </c>
      <c r="K3454" s="1" t="s">
        <v>5023</v>
      </c>
      <c r="L3454">
        <f>ROUNDUP(IF(B3454&gt;$D$4,0,($D$4-B3454+1)/365),0)</f>
        <v>0</v>
      </c>
      <c r="M3454">
        <f>ROUNDUP(IF(B3454&gt;$D$5,0,($D$5-B3454+1)/365),0)</f>
        <v>1</v>
      </c>
      <c r="N3454" s="28">
        <f>IF(OR(L3454=1,M3454=1),IF(B3454+364&lt;=$D$5,(B3454+364-$D$4+1)/365,IF(B3454&gt;$D$4,($D$5-B3454+1)/365,$D$6/365)),0)</f>
        <v>0.13564627727041936</v>
      </c>
      <c r="O3454" s="28">
        <f>'Data &amp; Parameter'!$E$16*'Data &amp; Parameter'!$E$17*('Data &amp; Parameter'!$E$18+'Data &amp; Parameter'!$E$19)*'Data &amp; Parameter'!$E$20*'Data &amp; Parameter'!$E$37*N3454</f>
        <v>0.47160200311617673</v>
      </c>
      <c r="P3454">
        <f>ROUNDUP(IF(D3454&gt;$D$4,0,($D$4-D3454+1)/365),0)</f>
        <v>0</v>
      </c>
      <c r="Q3454">
        <f>ROUNDUP(IF(D3454&gt;$D$5,0,($D$5-D3454+1)/365),0)</f>
        <v>1</v>
      </c>
      <c r="R3454" s="28">
        <f>IF(OR(P3454=1,Q3454=1),IF(D3454+364&lt;=$D$5,(D3454+364-$D$4+1)/365,IF(D3454&gt;$D$4,($D$5-D3454+1)/365,$D$6/365)),0)</f>
        <v>0.13564389903602281</v>
      </c>
      <c r="S3454" s="28">
        <f>'Data &amp; Parameter'!$E$16*'Data &amp; Parameter'!$E$17*('Data &amp; Parameter'!$E$18+'Data &amp; Parameter'!$E$19)*'Data &amp; Parameter'!$E$20*'Data &amp; Parameter'!$E$37*R3454</f>
        <v>0.47159373469828969</v>
      </c>
      <c r="T3454" s="28">
        <f t="shared" si="53"/>
        <v>0.94319573781446642</v>
      </c>
    </row>
    <row r="3455" spans="1:20" ht="15.75" customHeight="1" x14ac:dyDescent="0.35">
      <c r="A3455">
        <v>3448</v>
      </c>
      <c r="B3455" s="76">
        <v>44252.490648148145</v>
      </c>
      <c r="C3455" s="1" t="s">
        <v>10939</v>
      </c>
      <c r="D3455" s="76">
        <v>44252.491168981476</v>
      </c>
      <c r="E3455" s="1" t="s">
        <v>10940</v>
      </c>
      <c r="F3455" s="1" t="s">
        <v>10941</v>
      </c>
      <c r="G3455" s="1" t="s">
        <v>123</v>
      </c>
      <c r="H3455" s="1" t="s">
        <v>124</v>
      </c>
      <c r="I3455" s="1" t="s">
        <v>125</v>
      </c>
      <c r="J3455" s="1" t="s">
        <v>10515</v>
      </c>
      <c r="K3455" s="1" t="s">
        <v>10788</v>
      </c>
      <c r="L3455">
        <f>ROUNDUP(IF(B3455&gt;$D$4,0,($D$4-B3455+1)/365),0)</f>
        <v>0</v>
      </c>
      <c r="M3455">
        <f>ROUNDUP(IF(B3455&gt;$D$5,0,($D$5-B3455+1)/365),0)</f>
        <v>1</v>
      </c>
      <c r="N3455" s="28">
        <f>IF(OR(L3455=1,M3455=1),IF(B3455+364&lt;=$D$5,(B3455+364-$D$4+1)/365,IF(B3455&gt;$D$4,($D$5-B3455+1)/365,$D$6/365)),0)</f>
        <v>0.13564205986809635</v>
      </c>
      <c r="O3455" s="28">
        <f>'Data &amp; Parameter'!$E$16*'Data &amp; Parameter'!$E$17*('Data &amp; Parameter'!$E$18+'Data &amp; Parameter'!$E$19)*'Data &amp; Parameter'!$E$20*'Data &amp; Parameter'!$E$37*N3455</f>
        <v>0.47158734045514761</v>
      </c>
      <c r="P3455">
        <f>ROUNDUP(IF(D3455&gt;$D$4,0,($D$4-D3455+1)/365),0)</f>
        <v>0</v>
      </c>
      <c r="Q3455">
        <f>ROUNDUP(IF(D3455&gt;$D$5,0,($D$5-D3455+1)/365),0)</f>
        <v>1</v>
      </c>
      <c r="R3455" s="28">
        <f>IF(OR(P3455=1,Q3455=1),IF(D3455+364&lt;=$D$5,(D3455+364-$D$4+1)/365,IF(D3455&gt;$D$4,($D$5-D3455+1)/365,$D$6/365)),0)</f>
        <v>0.1356406329274624</v>
      </c>
      <c r="S3455" s="28">
        <f>'Data &amp; Parameter'!$E$16*'Data &amp; Parameter'!$E$17*('Data &amp; Parameter'!$E$18+'Data &amp; Parameter'!$E$19)*'Data &amp; Parameter'!$E$20*'Data &amp; Parameter'!$E$37*R3455</f>
        <v>0.47158237940442921</v>
      </c>
      <c r="T3455" s="28">
        <f t="shared" si="53"/>
        <v>0.94316971985957676</v>
      </c>
    </row>
    <row r="3456" spans="1:20" ht="15.75" customHeight="1" x14ac:dyDescent="0.35">
      <c r="A3456">
        <v>3449</v>
      </c>
      <c r="B3456" s="76">
        <v>44252.493136574078</v>
      </c>
      <c r="C3456" s="1" t="s">
        <v>10942</v>
      </c>
      <c r="D3456" s="76">
        <v>44252.494652777779</v>
      </c>
      <c r="E3456" s="1" t="s">
        <v>10943</v>
      </c>
      <c r="F3456" s="1" t="s">
        <v>10944</v>
      </c>
      <c r="G3456" s="1" t="s">
        <v>123</v>
      </c>
      <c r="H3456" s="1" t="s">
        <v>3942</v>
      </c>
      <c r="I3456" s="1" t="s">
        <v>125</v>
      </c>
      <c r="J3456" s="1" t="s">
        <v>5023</v>
      </c>
      <c r="K3456" s="1" t="s">
        <v>5023</v>
      </c>
      <c r="L3456">
        <f>ROUNDUP(IF(B3456&gt;$D$4,0,($D$4-B3456+1)/365),0)</f>
        <v>0</v>
      </c>
      <c r="M3456">
        <f>ROUNDUP(IF(B3456&gt;$D$5,0,($D$5-B3456+1)/365),0)</f>
        <v>1</v>
      </c>
      <c r="N3456" s="28">
        <f>IF(OR(L3456=1,M3456=1),IF(B3456+364&lt;=$D$5,(B3456+364-$D$4+1)/365,IF(B3456&gt;$D$4,($D$5-B3456+1)/365,$D$6/365)),0)</f>
        <v>0.13563524226280096</v>
      </c>
      <c r="O3456" s="28">
        <f>'Data &amp; Parameter'!$E$16*'Data &amp; Parameter'!$E$17*('Data &amp; Parameter'!$E$18+'Data &amp; Parameter'!$E$19)*'Data &amp; Parameter'!$E$20*'Data &amp; Parameter'!$E$37*N3456</f>
        <v>0.4715636376571169</v>
      </c>
      <c r="P3456">
        <f>ROUNDUP(IF(D3456&gt;$D$4,0,($D$4-D3456+1)/365),0)</f>
        <v>0</v>
      </c>
      <c r="Q3456">
        <f>ROUNDUP(IF(D3456&gt;$D$5,0,($D$5-D3456+1)/365),0)</f>
        <v>1</v>
      </c>
      <c r="R3456" s="28">
        <f>IF(OR(P3456=1,Q3456=1),IF(D3456+364&lt;=$D$5,(D3456+364-$D$4+1)/365,IF(D3456&gt;$D$4,($D$5-D3456+1)/365,$D$6/365)),0)</f>
        <v>0.13563108828005679</v>
      </c>
      <c r="S3456" s="28">
        <f>'Data &amp; Parameter'!$E$16*'Data &amp; Parameter'!$E$17*('Data &amp; Parameter'!$E$18+'Data &amp; Parameter'!$E$19)*'Data &amp; Parameter'!$E$20*'Data &amp; Parameter'!$E$37*R3456</f>
        <v>0.4715491954872138</v>
      </c>
      <c r="T3456" s="28">
        <f t="shared" si="53"/>
        <v>0.9431128331443307</v>
      </c>
    </row>
    <row r="3457" spans="1:20" ht="15.75" customHeight="1" x14ac:dyDescent="0.35">
      <c r="A3457">
        <v>3450</v>
      </c>
      <c r="B3457" s="76">
        <v>44252.499710648146</v>
      </c>
      <c r="C3457" s="1" t="s">
        <v>10945</v>
      </c>
      <c r="D3457" s="76">
        <v>44252.500590277778</v>
      </c>
      <c r="E3457" s="1" t="s">
        <v>10946</v>
      </c>
      <c r="F3457" s="1" t="s">
        <v>10947</v>
      </c>
      <c r="G3457" s="1" t="s">
        <v>123</v>
      </c>
      <c r="H3457" s="1" t="s">
        <v>3942</v>
      </c>
      <c r="I3457" s="1" t="s">
        <v>125</v>
      </c>
      <c r="J3457" s="1" t="s">
        <v>5023</v>
      </c>
      <c r="K3457" s="1" t="s">
        <v>5023</v>
      </c>
      <c r="L3457">
        <f>ROUNDUP(IF(B3457&gt;$D$4,0,($D$4-B3457+1)/365),0)</f>
        <v>0</v>
      </c>
      <c r="M3457">
        <f>ROUNDUP(IF(B3457&gt;$D$5,0,($D$5-B3457+1)/365),0)</f>
        <v>1</v>
      </c>
      <c r="N3457" s="28">
        <f>IF(OR(L3457=1,M3457=1),IF(B3457+364&lt;=$D$5,(B3457+364-$D$4+1)/365,IF(B3457&gt;$D$4,($D$5-B3457+1)/365,$D$6/365)),0)</f>
        <v>0.13561723110096988</v>
      </c>
      <c r="O3457" s="28">
        <f>'Data &amp; Parameter'!$E$16*'Data &amp; Parameter'!$E$17*('Data &amp; Parameter'!$E$18+'Data &amp; Parameter'!$E$19)*'Data &amp; Parameter'!$E$20*'Data &amp; Parameter'!$E$37*N3457</f>
        <v>0.47150101817231482</v>
      </c>
      <c r="P3457">
        <f>ROUNDUP(IF(D3457&gt;$D$4,0,($D$4-D3457+1)/365),0)</f>
        <v>0</v>
      </c>
      <c r="Q3457">
        <f>ROUNDUP(IF(D3457&gt;$D$5,0,($D$5-D3457+1)/365),0)</f>
        <v>1</v>
      </c>
      <c r="R3457" s="28">
        <f>IF(OR(P3457=1,Q3457=1),IF(D3457+364&lt;=$D$5,(D3457+364-$D$4+1)/365,IF(D3457&gt;$D$4,($D$5-D3457+1)/365,$D$6/365)),0)</f>
        <v>0.13561482115677392</v>
      </c>
      <c r="S3457" s="28">
        <f>'Data &amp; Parameter'!$E$16*'Data &amp; Parameter'!$E$17*('Data &amp; Parameter'!$E$18+'Data &amp; Parameter'!$E$19)*'Data &amp; Parameter'!$E$20*'Data &amp; Parameter'!$E$37*R3457</f>
        <v>0.47149263950883008</v>
      </c>
      <c r="T3457" s="28">
        <f t="shared" si="53"/>
        <v>0.94299365768114485</v>
      </c>
    </row>
    <row r="3458" spans="1:20" ht="15.75" customHeight="1" x14ac:dyDescent="0.35">
      <c r="A3458">
        <v>3451</v>
      </c>
      <c r="B3458" s="76">
        <v>44252.500208333338</v>
      </c>
      <c r="C3458" s="1" t="s">
        <v>10948</v>
      </c>
      <c r="D3458" s="76">
        <v>44252.500891203701</v>
      </c>
      <c r="E3458" s="1" t="s">
        <v>10949</v>
      </c>
      <c r="F3458" s="1" t="s">
        <v>10950</v>
      </c>
      <c r="G3458" s="1" t="s">
        <v>123</v>
      </c>
      <c r="H3458" s="1" t="s">
        <v>124</v>
      </c>
      <c r="I3458" s="1" t="s">
        <v>125</v>
      </c>
      <c r="J3458" s="1" t="s">
        <v>10727</v>
      </c>
      <c r="K3458" s="1" t="s">
        <v>10808</v>
      </c>
      <c r="L3458">
        <f>ROUNDUP(IF(B3458&gt;$D$4,0,($D$4-B3458+1)/365),0)</f>
        <v>0</v>
      </c>
      <c r="M3458">
        <f>ROUNDUP(IF(B3458&gt;$D$5,0,($D$5-B3458+1)/365),0)</f>
        <v>1</v>
      </c>
      <c r="N3458" s="28">
        <f>IF(OR(L3458=1,M3458=1),IF(B3458+364&lt;=$D$5,(B3458+364-$D$4+1)/365,IF(B3458&gt;$D$4,($D$5-B3458+1)/365,$D$6/365)),0)</f>
        <v>0.13561586757989486</v>
      </c>
      <c r="O3458" s="28">
        <f>'Data &amp; Parameter'!$E$16*'Data &amp; Parameter'!$E$17*('Data &amp; Parameter'!$E$18+'Data &amp; Parameter'!$E$19)*'Data &amp; Parameter'!$E$20*'Data &amp; Parameter'!$E$37*N3458</f>
        <v>0.47149627761265328</v>
      </c>
      <c r="P3458">
        <f>ROUNDUP(IF(D3458&gt;$D$4,0,($D$4-D3458+1)/365),0)</f>
        <v>0</v>
      </c>
      <c r="Q3458">
        <f>ROUNDUP(IF(D3458&gt;$D$5,0,($D$5-D3458+1)/365),0)</f>
        <v>1</v>
      </c>
      <c r="R3458" s="28">
        <f>IF(OR(P3458=1,Q3458=1),IF(D3458+364&lt;=$D$5,(D3458+364-$D$4+1)/365,IF(D3458&gt;$D$4,($D$5-D3458+1)/365,$D$6/365)),0)</f>
        <v>0.13561399670218896</v>
      </c>
      <c r="S3458" s="28">
        <f>'Data &amp; Parameter'!$E$16*'Data &amp; Parameter'!$E$17*('Data &amp; Parameter'!$E$18+'Data &amp; Parameter'!$E$19)*'Data &amp; Parameter'!$E$20*'Data &amp; Parameter'!$E$37*R3458</f>
        <v>0.47148977312398288</v>
      </c>
      <c r="T3458" s="28">
        <f t="shared" si="53"/>
        <v>0.94298605073663611</v>
      </c>
    </row>
    <row r="3459" spans="1:20" ht="15.75" customHeight="1" x14ac:dyDescent="0.35">
      <c r="A3459">
        <v>3452</v>
      </c>
      <c r="B3459" s="76">
        <v>44252.501759259263</v>
      </c>
      <c r="C3459" s="1" t="s">
        <v>10951</v>
      </c>
      <c r="D3459" s="76">
        <v>44252.502372685187</v>
      </c>
      <c r="E3459" s="1" t="s">
        <v>10952</v>
      </c>
      <c r="F3459" s="1" t="s">
        <v>10953</v>
      </c>
      <c r="G3459" s="1" t="s">
        <v>123</v>
      </c>
      <c r="H3459" s="1" t="s">
        <v>124</v>
      </c>
      <c r="I3459" s="1" t="s">
        <v>125</v>
      </c>
      <c r="J3459" s="1" t="s">
        <v>10727</v>
      </c>
      <c r="K3459" s="1" t="s">
        <v>10818</v>
      </c>
      <c r="L3459">
        <f>ROUNDUP(IF(B3459&gt;$D$4,0,($D$4-B3459+1)/365),0)</f>
        <v>0</v>
      </c>
      <c r="M3459">
        <f>ROUNDUP(IF(B3459&gt;$D$5,0,($D$5-B3459+1)/365),0)</f>
        <v>1</v>
      </c>
      <c r="N3459" s="28">
        <f>IF(OR(L3459=1,M3459=1),IF(B3459+364&lt;=$D$5,(B3459+364-$D$4+1)/365,IF(B3459&gt;$D$4,($D$5-B3459+1)/365,$D$6/365)),0)</f>
        <v>0.13561161846777245</v>
      </c>
      <c r="O3459" s="28">
        <f>'Data &amp; Parameter'!$E$16*'Data &amp; Parameter'!$E$17*('Data &amp; Parameter'!$E$18+'Data &amp; Parameter'!$E$19)*'Data &amp; Parameter'!$E$20*'Data &amp; Parameter'!$E$37*N3459</f>
        <v>0.47148150470602646</v>
      </c>
      <c r="P3459">
        <f>ROUNDUP(IF(D3459&gt;$D$4,0,($D$4-D3459+1)/365),0)</f>
        <v>0</v>
      </c>
      <c r="Q3459">
        <f>ROUNDUP(IF(D3459&gt;$D$5,0,($D$5-D3459+1)/365),0)</f>
        <v>1</v>
      </c>
      <c r="R3459" s="28">
        <f>IF(OR(P3459=1,Q3459=1),IF(D3459+364&lt;=$D$5,(D3459+364-$D$4+1)/365,IF(D3459&gt;$D$4,($D$5-D3459+1)/365,$D$6/365)),0)</f>
        <v>0.13560993784880312</v>
      </c>
      <c r="S3459" s="28">
        <f>'Data &amp; Parameter'!$E$16*'Data &amp; Parameter'!$E$17*('Data &amp; Parameter'!$E$18+'Data &amp; Parameter'!$E$19)*'Data &amp; Parameter'!$E$20*'Data &amp; Parameter'!$E$37*R3459</f>
        <v>0.47147566169073435</v>
      </c>
      <c r="T3459" s="28">
        <f t="shared" si="53"/>
        <v>0.94295716639676086</v>
      </c>
    </row>
    <row r="3460" spans="1:20" ht="15.75" customHeight="1" x14ac:dyDescent="0.35">
      <c r="A3460">
        <v>3453</v>
      </c>
      <c r="B3460" s="76">
        <v>44252.504189814819</v>
      </c>
      <c r="C3460" s="1" t="s">
        <v>10954</v>
      </c>
      <c r="D3460" s="76">
        <v>44252.505011574074</v>
      </c>
      <c r="E3460" s="1" t="s">
        <v>10955</v>
      </c>
      <c r="F3460" s="1" t="s">
        <v>10956</v>
      </c>
      <c r="G3460" s="1" t="s">
        <v>123</v>
      </c>
      <c r="H3460" s="1" t="s">
        <v>124</v>
      </c>
      <c r="I3460" s="1" t="s">
        <v>125</v>
      </c>
      <c r="J3460" s="1" t="s">
        <v>10727</v>
      </c>
      <c r="K3460" s="1" t="s">
        <v>10808</v>
      </c>
      <c r="L3460">
        <f>ROUNDUP(IF(B3460&gt;$D$4,0,($D$4-B3460+1)/365),0)</f>
        <v>0</v>
      </c>
      <c r="M3460">
        <f>ROUNDUP(IF(B3460&gt;$D$5,0,($D$5-B3460+1)/365),0)</f>
        <v>1</v>
      </c>
      <c r="N3460" s="28">
        <f>IF(OR(L3460=1,M3460=1),IF(B3460+364&lt;=$D$5,(B3460+364-$D$4+1)/365,IF(B3460&gt;$D$4,($D$5-B3460+1)/365,$D$6/365)),0)</f>
        <v>0.13560495941145409</v>
      </c>
      <c r="O3460" s="28">
        <f>'Data &amp; Parameter'!$E$16*'Data &amp; Parameter'!$E$17*('Data &amp; Parameter'!$E$18+'Data &amp; Parameter'!$E$19)*'Data &amp; Parameter'!$E$20*'Data &amp; Parameter'!$E$37*N3460</f>
        <v>0.47145835313591483</v>
      </c>
      <c r="P3460">
        <f>ROUNDUP(IF(D3460&gt;$D$4,0,($D$4-D3460+1)/365),0)</f>
        <v>0</v>
      </c>
      <c r="Q3460">
        <f>ROUNDUP(IF(D3460&gt;$D$5,0,($D$5-D3460+1)/365),0)</f>
        <v>1</v>
      </c>
      <c r="R3460" s="28">
        <f>IF(OR(P3460=1,Q3460=1),IF(D3460+364&lt;=$D$5,(D3460+364-$D$4+1)/365,IF(D3460&gt;$D$4,($D$5-D3460+1)/365,$D$6/365)),0)</f>
        <v>0.13560270801623517</v>
      </c>
      <c r="S3460" s="28">
        <f>'Data &amp; Parameter'!$E$16*'Data &amp; Parameter'!$E$17*('Data &amp; Parameter'!$E$18+'Data &amp; Parameter'!$E$19)*'Data &amp; Parameter'!$E$20*'Data &amp; Parameter'!$E$37*R3460</f>
        <v>0.47145052570034923</v>
      </c>
      <c r="T3460" s="28">
        <f t="shared" si="53"/>
        <v>0.94290887883626406</v>
      </c>
    </row>
    <row r="3461" spans="1:20" ht="15.75" customHeight="1" x14ac:dyDescent="0.35">
      <c r="A3461">
        <v>3454</v>
      </c>
      <c r="B3461" s="76">
        <v>44252.504293981481</v>
      </c>
      <c r="C3461" s="1" t="s">
        <v>10957</v>
      </c>
      <c r="D3461" s="76">
        <v>44252.506481481483</v>
      </c>
      <c r="E3461" s="1" t="s">
        <v>10958</v>
      </c>
      <c r="F3461" s="1" t="s">
        <v>10959</v>
      </c>
      <c r="G3461" s="1" t="s">
        <v>123</v>
      </c>
      <c r="H3461" s="1" t="s">
        <v>3942</v>
      </c>
      <c r="I3461" s="1" t="s">
        <v>125</v>
      </c>
      <c r="J3461" s="1" t="s">
        <v>5023</v>
      </c>
      <c r="K3461" s="1" t="s">
        <v>5023</v>
      </c>
      <c r="L3461">
        <f>ROUNDUP(IF(B3461&gt;$D$4,0,($D$4-B3461+1)/365),0)</f>
        <v>0</v>
      </c>
      <c r="M3461">
        <f>ROUNDUP(IF(B3461&gt;$D$5,0,($D$5-B3461+1)/365),0)</f>
        <v>1</v>
      </c>
      <c r="N3461" s="28">
        <f>IF(OR(L3461=1,M3461=1),IF(B3461+364&lt;=$D$5,(B3461+364-$D$4+1)/365,IF(B3461&gt;$D$4,($D$5-B3461+1)/365,$D$6/365)),0)</f>
        <v>0.13560467402333926</v>
      </c>
      <c r="O3461" s="28">
        <f>'Data &amp; Parameter'!$E$16*'Data &amp; Parameter'!$E$17*('Data &amp; Parameter'!$E$18+'Data &amp; Parameter'!$E$19)*'Data &amp; Parameter'!$E$20*'Data &amp; Parameter'!$E$37*N3461</f>
        <v>0.47145736092581275</v>
      </c>
      <c r="P3461">
        <f>ROUNDUP(IF(D3461&gt;$D$4,0,($D$4-D3461+1)/365),0)</f>
        <v>0</v>
      </c>
      <c r="Q3461">
        <f>ROUNDUP(IF(D3461&gt;$D$5,0,($D$5-D3461+1)/365),0)</f>
        <v>1</v>
      </c>
      <c r="R3461" s="28">
        <f>IF(OR(P3461=1,Q3461=1),IF(D3461+364&lt;=$D$5,(D3461+364-$D$4+1)/365,IF(D3461&gt;$D$4,($D$5-D3461+1)/365,$D$6/365)),0)</f>
        <v>0.13559868087264876</v>
      </c>
      <c r="S3461" s="28">
        <f>'Data &amp; Parameter'!$E$16*'Data &amp; Parameter'!$E$17*('Data &amp; Parameter'!$E$18+'Data &amp; Parameter'!$E$19)*'Data &amp; Parameter'!$E$20*'Data &amp; Parameter'!$E$37*R3461</f>
        <v>0.47143652451269852</v>
      </c>
      <c r="T3461" s="28">
        <f t="shared" si="53"/>
        <v>0.94289388543851127</v>
      </c>
    </row>
    <row r="3462" spans="1:20" ht="15.75" customHeight="1" x14ac:dyDescent="0.35">
      <c r="A3462">
        <v>3455</v>
      </c>
      <c r="B3462" s="76">
        <v>44252.504687499997</v>
      </c>
      <c r="C3462" s="1" t="s">
        <v>10960</v>
      </c>
      <c r="D3462" s="76">
        <v>44252.50509259259</v>
      </c>
      <c r="E3462" s="1" t="s">
        <v>10961</v>
      </c>
      <c r="F3462" s="1" t="s">
        <v>10962</v>
      </c>
      <c r="G3462" s="1" t="s">
        <v>123</v>
      </c>
      <c r="H3462" s="1" t="s">
        <v>124</v>
      </c>
      <c r="I3462" s="1" t="s">
        <v>125</v>
      </c>
      <c r="J3462" s="1" t="s">
        <v>10727</v>
      </c>
      <c r="K3462" s="1" t="s">
        <v>10818</v>
      </c>
      <c r="L3462">
        <f>ROUNDUP(IF(B3462&gt;$D$4,0,($D$4-B3462+1)/365),0)</f>
        <v>0</v>
      </c>
      <c r="M3462">
        <f>ROUNDUP(IF(B3462&gt;$D$5,0,($D$5-B3462+1)/365),0)</f>
        <v>1</v>
      </c>
      <c r="N3462" s="28">
        <f>IF(OR(L3462=1,M3462=1),IF(B3462+364&lt;=$D$5,(B3462+364-$D$4+1)/365,IF(B3462&gt;$D$4,($D$5-B3462+1)/365,$D$6/365)),0)</f>
        <v>0.13560359589041893</v>
      </c>
      <c r="O3462" s="28">
        <f>'Data &amp; Parameter'!$E$16*'Data &amp; Parameter'!$E$17*('Data &amp; Parameter'!$E$18+'Data &amp; Parameter'!$E$19)*'Data &amp; Parameter'!$E$20*'Data &amp; Parameter'!$E$37*N3462</f>
        <v>0.47145361257639185</v>
      </c>
      <c r="P3462">
        <f>ROUNDUP(IF(D3462&gt;$D$4,0,($D$4-D3462+1)/365),0)</f>
        <v>0</v>
      </c>
      <c r="Q3462">
        <f>ROUNDUP(IF(D3462&gt;$D$5,0,($D$5-D3462+1)/365),0)</f>
        <v>1</v>
      </c>
      <c r="R3462" s="28">
        <f>IF(OR(P3462=1,Q3462=1),IF(D3462+364&lt;=$D$5,(D3462+364-$D$4+1)/365,IF(D3462&gt;$D$4,($D$5-D3462+1)/365,$D$6/365)),0)</f>
        <v>0.1356024860476992</v>
      </c>
      <c r="S3462" s="28">
        <f>'Data &amp; Parameter'!$E$16*'Data &amp; Parameter'!$E$17*('Data &amp; Parameter'!$E$18+'Data &amp; Parameter'!$E$19)*'Data &amp; Parameter'!$E$20*'Data &amp; Parameter'!$E$37*R3462</f>
        <v>0.47144975398137323</v>
      </c>
      <c r="T3462" s="28">
        <f t="shared" si="53"/>
        <v>0.94290336655776508</v>
      </c>
    </row>
    <row r="3463" spans="1:20" ht="15.75" customHeight="1" x14ac:dyDescent="0.35">
      <c r="A3463">
        <v>3456</v>
      </c>
      <c r="B3463" s="76">
        <v>44252.5078125</v>
      </c>
      <c r="C3463" s="1" t="s">
        <v>10963</v>
      </c>
      <c r="D3463" s="76">
        <v>44252.508703703701</v>
      </c>
      <c r="E3463" s="1" t="s">
        <v>10964</v>
      </c>
      <c r="F3463" s="1" t="s">
        <v>10965</v>
      </c>
      <c r="G3463" s="1" t="s">
        <v>123</v>
      </c>
      <c r="H3463" s="1" t="s">
        <v>124</v>
      </c>
      <c r="I3463" s="1" t="s">
        <v>125</v>
      </c>
      <c r="J3463" s="1" t="s">
        <v>10727</v>
      </c>
      <c r="K3463" s="1" t="s">
        <v>10808</v>
      </c>
      <c r="L3463">
        <f>ROUNDUP(IF(B3463&gt;$D$4,0,($D$4-B3463+1)/365),0)</f>
        <v>0</v>
      </c>
      <c r="M3463">
        <f>ROUNDUP(IF(B3463&gt;$D$5,0,($D$5-B3463+1)/365),0)</f>
        <v>1</v>
      </c>
      <c r="N3463" s="28">
        <f>IF(OR(L3463=1,M3463=1),IF(B3463+364&lt;=$D$5,(B3463+364-$D$4+1)/365,IF(B3463&gt;$D$4,($D$5-B3463+1)/365,$D$6/365)),0)</f>
        <v>0.13559503424657535</v>
      </c>
      <c r="O3463" s="28">
        <f>'Data &amp; Parameter'!$E$16*'Data &amp; Parameter'!$E$17*('Data &amp; Parameter'!$E$18+'Data &amp; Parameter'!$E$19)*'Data &amp; Parameter'!$E$20*'Data &amp; Parameter'!$E$37*N3463</f>
        <v>0.47142384627194289</v>
      </c>
      <c r="P3463">
        <f>ROUNDUP(IF(D3463&gt;$D$4,0,($D$4-D3463+1)/365),0)</f>
        <v>0</v>
      </c>
      <c r="Q3463">
        <f>ROUNDUP(IF(D3463&gt;$D$5,0,($D$5-D3463+1)/365),0)</f>
        <v>1</v>
      </c>
      <c r="R3463" s="28">
        <f>IF(OR(P3463=1,Q3463=1),IF(D3463+364&lt;=$D$5,(D3463+364-$D$4+1)/365,IF(D3463&gt;$D$4,($D$5-D3463+1)/365,$D$6/365)),0)</f>
        <v>0.13559259259259993</v>
      </c>
      <c r="S3463" s="28">
        <f>'Data &amp; Parameter'!$E$16*'Data &amp; Parameter'!$E$17*('Data &amp; Parameter'!$E$18+'Data &amp; Parameter'!$E$19)*'Data &amp; Parameter'!$E$20*'Data &amp; Parameter'!$E$37*R3463</f>
        <v>0.47141535736292972</v>
      </c>
      <c r="T3463" s="28">
        <f t="shared" si="53"/>
        <v>0.94283920363487261</v>
      </c>
    </row>
    <row r="3464" spans="1:20" ht="15.75" customHeight="1" x14ac:dyDescent="0.35">
      <c r="A3464">
        <v>3457</v>
      </c>
      <c r="B3464" s="76">
        <v>44252.508032407408</v>
      </c>
      <c r="C3464" s="1" t="s">
        <v>10966</v>
      </c>
      <c r="D3464" s="76">
        <v>44252.508553240739</v>
      </c>
      <c r="E3464" s="1" t="s">
        <v>10967</v>
      </c>
      <c r="F3464" s="1" t="s">
        <v>10968</v>
      </c>
      <c r="G3464" s="1" t="s">
        <v>123</v>
      </c>
      <c r="H3464" s="1" t="s">
        <v>124</v>
      </c>
      <c r="I3464" s="1" t="s">
        <v>125</v>
      </c>
      <c r="J3464" s="1" t="s">
        <v>10792</v>
      </c>
      <c r="K3464" s="1" t="s">
        <v>10969</v>
      </c>
      <c r="L3464">
        <f>ROUNDUP(IF(B3464&gt;$D$4,0,($D$4-B3464+1)/365),0)</f>
        <v>0</v>
      </c>
      <c r="M3464">
        <f>ROUNDUP(IF(B3464&gt;$D$5,0,($D$5-B3464+1)/365),0)</f>
        <v>1</v>
      </c>
      <c r="N3464" s="28">
        <f>IF(OR(L3464=1,M3464=1),IF(B3464+364&lt;=$D$5,(B3464+364-$D$4+1)/365,IF(B3464&gt;$D$4,($D$5-B3464+1)/365,$D$6/365)),0)</f>
        <v>0.13559443176052635</v>
      </c>
      <c r="O3464" s="28">
        <f>'Data &amp; Parameter'!$E$16*'Data &amp; Parameter'!$E$17*('Data &amp; Parameter'!$E$18+'Data &amp; Parameter'!$E$19)*'Data &amp; Parameter'!$E$20*'Data &amp; Parameter'!$E$37*N3464</f>
        <v>0.47142175160607169</v>
      </c>
      <c r="P3464">
        <f>ROUNDUP(IF(D3464&gt;$D$4,0,($D$4-D3464+1)/365),0)</f>
        <v>0</v>
      </c>
      <c r="Q3464">
        <f>ROUNDUP(IF(D3464&gt;$D$5,0,($D$5-D3464+1)/365),0)</f>
        <v>1</v>
      </c>
      <c r="R3464" s="28">
        <f>IF(OR(P3464=1,Q3464=1),IF(D3464+364&lt;=$D$5,(D3464+364-$D$4+1)/365,IF(D3464&gt;$D$4,($D$5-D3464+1)/365,$D$6/365)),0)</f>
        <v>0.13559300481989239</v>
      </c>
      <c r="S3464" s="28">
        <f>'Data &amp; Parameter'!$E$16*'Data &amp; Parameter'!$E$17*('Data &amp; Parameter'!$E$18+'Data &amp; Parameter'!$E$19)*'Data &amp; Parameter'!$E$20*'Data &amp; Parameter'!$E$37*R3464</f>
        <v>0.47141679055535324</v>
      </c>
      <c r="T3464" s="28">
        <f t="shared" si="53"/>
        <v>0.94283854216142493</v>
      </c>
    </row>
    <row r="3465" spans="1:20" ht="15.75" customHeight="1" x14ac:dyDescent="0.35">
      <c r="A3465">
        <v>3458</v>
      </c>
      <c r="B3465" s="76">
        <v>44252.510555555556</v>
      </c>
      <c r="C3465" s="1" t="s">
        <v>10970</v>
      </c>
      <c r="D3465" s="76">
        <v>44252.51163194445</v>
      </c>
      <c r="E3465" s="1" t="s">
        <v>10971</v>
      </c>
      <c r="F3465" s="1" t="s">
        <v>10972</v>
      </c>
      <c r="G3465" s="1" t="s">
        <v>123</v>
      </c>
      <c r="H3465" s="1" t="s">
        <v>3942</v>
      </c>
      <c r="I3465" s="1" t="s">
        <v>125</v>
      </c>
      <c r="J3465" s="1" t="s">
        <v>5023</v>
      </c>
      <c r="K3465" s="1" t="s">
        <v>5023</v>
      </c>
      <c r="L3465">
        <f>ROUNDUP(IF(B3465&gt;$D$4,0,($D$4-B3465+1)/365),0)</f>
        <v>0</v>
      </c>
      <c r="M3465">
        <f>ROUNDUP(IF(B3465&gt;$D$5,0,($D$5-B3465+1)/365),0)</f>
        <v>1</v>
      </c>
      <c r="N3465" s="28">
        <f>IF(OR(L3465=1,M3465=1),IF(B3465+364&lt;=$D$5,(B3465+364-$D$4+1)/365,IF(B3465&gt;$D$4,($D$5-B3465+1)/365,$D$6/365)),0)</f>
        <v>0.13558751902587263</v>
      </c>
      <c r="O3465" s="28">
        <f>'Data &amp; Parameter'!$E$16*'Data &amp; Parameter'!$E$17*('Data &amp; Parameter'!$E$18+'Data &amp; Parameter'!$E$19)*'Data &amp; Parameter'!$E$20*'Data &amp; Parameter'!$E$37*N3465</f>
        <v>0.47139771807138642</v>
      </c>
      <c r="P3465">
        <f>ROUNDUP(IF(D3465&gt;$D$4,0,($D$4-D3465+1)/365),0)</f>
        <v>0</v>
      </c>
      <c r="Q3465">
        <f>ROUNDUP(IF(D3465&gt;$D$5,0,($D$5-D3465+1)/365),0)</f>
        <v>1</v>
      </c>
      <c r="R3465" s="28">
        <f>IF(OR(P3465=1,Q3465=1),IF(D3465+364&lt;=$D$5,(D3465+364-$D$4+1)/365,IF(D3465&gt;$D$4,($D$5-D3465+1)/365,$D$6/365)),0)</f>
        <v>0.13558457001520652</v>
      </c>
      <c r="S3465" s="28">
        <f>'Data &amp; Parameter'!$E$16*'Data &amp; Parameter'!$E$17*('Data &amp; Parameter'!$E$18+'Data &amp; Parameter'!$E$19)*'Data &amp; Parameter'!$E$20*'Data &amp; Parameter'!$E$37*R3465</f>
        <v>0.47138746523315644</v>
      </c>
      <c r="T3465" s="28">
        <f t="shared" ref="T3465:T3528" si="54">O3465+S3465</f>
        <v>0.94278518330454286</v>
      </c>
    </row>
    <row r="3466" spans="1:20" ht="15.75" customHeight="1" x14ac:dyDescent="0.35">
      <c r="A3466">
        <v>3459</v>
      </c>
      <c r="B3466" s="76">
        <v>44252.511932870373</v>
      </c>
      <c r="C3466" s="1" t="s">
        <v>10973</v>
      </c>
      <c r="D3466" s="76">
        <v>44252.512499999997</v>
      </c>
      <c r="E3466" s="1" t="s">
        <v>10974</v>
      </c>
      <c r="F3466" s="1" t="s">
        <v>10975</v>
      </c>
      <c r="G3466" s="1" t="s">
        <v>123</v>
      </c>
      <c r="H3466" s="1" t="s">
        <v>124</v>
      </c>
      <c r="I3466" s="1" t="s">
        <v>125</v>
      </c>
      <c r="J3466" s="1" t="s">
        <v>10727</v>
      </c>
      <c r="K3466" s="1" t="s">
        <v>10818</v>
      </c>
      <c r="L3466">
        <f>ROUNDUP(IF(B3466&gt;$D$4,0,($D$4-B3466+1)/365),0)</f>
        <v>0</v>
      </c>
      <c r="M3466">
        <f>ROUNDUP(IF(B3466&gt;$D$5,0,($D$5-B3466+1)/365),0)</f>
        <v>1</v>
      </c>
      <c r="N3466" s="28">
        <f>IF(OR(L3466=1,M3466=1),IF(B3466+364&lt;=$D$5,(B3466+364-$D$4+1)/365,IF(B3466&gt;$D$4,($D$5-B3466+1)/365,$D$6/365)),0)</f>
        <v>0.13558374556062155</v>
      </c>
      <c r="O3466" s="28">
        <f>'Data &amp; Parameter'!$E$16*'Data &amp; Parameter'!$E$17*('Data &amp; Parameter'!$E$18+'Data &amp; Parameter'!$E$19)*'Data &amp; Parameter'!$E$20*'Data &amp; Parameter'!$E$37*N3466</f>
        <v>0.47138459884830924</v>
      </c>
      <c r="P3466">
        <f>ROUNDUP(IF(D3466&gt;$D$4,0,($D$4-D3466+1)/365),0)</f>
        <v>0</v>
      </c>
      <c r="Q3466">
        <f>ROUNDUP(IF(D3466&gt;$D$5,0,($D$5-D3466+1)/365),0)</f>
        <v>1</v>
      </c>
      <c r="R3466" s="28">
        <f>IF(OR(P3466=1,Q3466=1),IF(D3466+364&lt;=$D$5,(D3466+364-$D$4+1)/365,IF(D3466&gt;$D$4,($D$5-D3466+1)/365,$D$6/365)),0)</f>
        <v>0.13558219178082989</v>
      </c>
      <c r="S3466" s="28">
        <f>'Data &amp; Parameter'!$E$16*'Data &amp; Parameter'!$E$17*('Data &amp; Parameter'!$E$18+'Data &amp; Parameter'!$E$19)*'Data &amp; Parameter'!$E$20*'Data &amp; Parameter'!$E$37*R3466</f>
        <v>0.47137919681533869</v>
      </c>
      <c r="T3466" s="28">
        <f t="shared" si="54"/>
        <v>0.94276379566364787</v>
      </c>
    </row>
    <row r="3467" spans="1:20" ht="15.75" customHeight="1" x14ac:dyDescent="0.35">
      <c r="A3467">
        <v>3460</v>
      </c>
      <c r="B3467" s="76">
        <v>44252.511932870373</v>
      </c>
      <c r="C3467" s="1" t="s">
        <v>10976</v>
      </c>
      <c r="D3467" s="76">
        <v>44252.512499999997</v>
      </c>
      <c r="E3467" s="1" t="s">
        <v>10977</v>
      </c>
      <c r="F3467" s="1" t="s">
        <v>10978</v>
      </c>
      <c r="G3467" s="1" t="s">
        <v>123</v>
      </c>
      <c r="H3467" s="1" t="s">
        <v>124</v>
      </c>
      <c r="I3467" s="1" t="s">
        <v>125</v>
      </c>
      <c r="J3467" s="1" t="s">
        <v>10727</v>
      </c>
      <c r="K3467" s="1" t="s">
        <v>10808</v>
      </c>
      <c r="L3467">
        <f>ROUNDUP(IF(B3467&gt;$D$4,0,($D$4-B3467+1)/365),0)</f>
        <v>0</v>
      </c>
      <c r="M3467">
        <f>ROUNDUP(IF(B3467&gt;$D$5,0,($D$5-B3467+1)/365),0)</f>
        <v>1</v>
      </c>
      <c r="N3467" s="28">
        <f>IF(OR(L3467=1,M3467=1),IF(B3467+364&lt;=$D$5,(B3467+364-$D$4+1)/365,IF(B3467&gt;$D$4,($D$5-B3467+1)/365,$D$6/365)),0)</f>
        <v>0.13558374556062155</v>
      </c>
      <c r="O3467" s="28">
        <f>'Data &amp; Parameter'!$E$16*'Data &amp; Parameter'!$E$17*('Data &amp; Parameter'!$E$18+'Data &amp; Parameter'!$E$19)*'Data &amp; Parameter'!$E$20*'Data &amp; Parameter'!$E$37*N3467</f>
        <v>0.47138459884830924</v>
      </c>
      <c r="P3467">
        <f>ROUNDUP(IF(D3467&gt;$D$4,0,($D$4-D3467+1)/365),0)</f>
        <v>0</v>
      </c>
      <c r="Q3467">
        <f>ROUNDUP(IF(D3467&gt;$D$5,0,($D$5-D3467+1)/365),0)</f>
        <v>1</v>
      </c>
      <c r="R3467" s="28">
        <f>IF(OR(P3467=1,Q3467=1),IF(D3467+364&lt;=$D$5,(D3467+364-$D$4+1)/365,IF(D3467&gt;$D$4,($D$5-D3467+1)/365,$D$6/365)),0)</f>
        <v>0.13558219178082989</v>
      </c>
      <c r="S3467" s="28">
        <f>'Data &amp; Parameter'!$E$16*'Data &amp; Parameter'!$E$17*('Data &amp; Parameter'!$E$18+'Data &amp; Parameter'!$E$19)*'Data &amp; Parameter'!$E$20*'Data &amp; Parameter'!$E$37*R3467</f>
        <v>0.47137919681533869</v>
      </c>
      <c r="T3467" s="28">
        <f t="shared" si="54"/>
        <v>0.94276379566364787</v>
      </c>
    </row>
    <row r="3468" spans="1:20" ht="15.75" customHeight="1" x14ac:dyDescent="0.35">
      <c r="A3468">
        <v>3461</v>
      </c>
      <c r="B3468" s="76">
        <v>44252.515069444446</v>
      </c>
      <c r="C3468" s="1" t="s">
        <v>10979</v>
      </c>
      <c r="D3468" s="76">
        <v>44252.515462962961</v>
      </c>
      <c r="E3468" s="1" t="s">
        <v>10980</v>
      </c>
      <c r="F3468" s="1" t="s">
        <v>10981</v>
      </c>
      <c r="G3468" s="1" t="s">
        <v>123</v>
      </c>
      <c r="H3468" s="1" t="s">
        <v>124</v>
      </c>
      <c r="I3468" s="1" t="s">
        <v>125</v>
      </c>
      <c r="J3468" s="1" t="s">
        <v>10727</v>
      </c>
      <c r="K3468" s="1" t="s">
        <v>10818</v>
      </c>
      <c r="L3468">
        <f>ROUNDUP(IF(B3468&gt;$D$4,0,($D$4-B3468+1)/365),0)</f>
        <v>0</v>
      </c>
      <c r="M3468">
        <f>ROUNDUP(IF(B3468&gt;$D$5,0,($D$5-B3468+1)/365),0)</f>
        <v>1</v>
      </c>
      <c r="N3468" s="28">
        <f>IF(OR(L3468=1,M3468=1),IF(B3468+364&lt;=$D$5,(B3468+364-$D$4+1)/365,IF(B3468&gt;$D$4,($D$5-B3468+1)/365,$D$6/365)),0)</f>
        <v>0.13557515220699851</v>
      </c>
      <c r="O3468" s="28">
        <f>'Data &amp; Parameter'!$E$16*'Data &amp; Parameter'!$E$17*('Data &amp; Parameter'!$E$18+'Data &amp; Parameter'!$E$19)*'Data &amp; Parameter'!$E$20*'Data &amp; Parameter'!$E$37*N3468</f>
        <v>0.47135472229833186</v>
      </c>
      <c r="P3468">
        <f>ROUNDUP(IF(D3468&gt;$D$4,0,($D$4-D3468+1)/365),0)</f>
        <v>0</v>
      </c>
      <c r="Q3468">
        <f>ROUNDUP(IF(D3468&gt;$D$5,0,($D$5-D3468+1)/365),0)</f>
        <v>1</v>
      </c>
      <c r="R3468" s="28">
        <f>IF(OR(P3468=1,Q3468=1),IF(D3468+364&lt;=$D$5,(D3468+364-$D$4+1)/365,IF(D3468&gt;$D$4,($D$5-D3468+1)/365,$D$6/365)),0)</f>
        <v>0.13557407407407818</v>
      </c>
      <c r="S3468" s="28">
        <f>'Data &amp; Parameter'!$E$16*'Data &amp; Parameter'!$E$17*('Data &amp; Parameter'!$E$18+'Data &amp; Parameter'!$E$19)*'Data &amp; Parameter'!$E$20*'Data &amp; Parameter'!$E$37*R3468</f>
        <v>0.47135097394891096</v>
      </c>
      <c r="T3468" s="28">
        <f t="shared" si="54"/>
        <v>0.94270569624724287</v>
      </c>
    </row>
    <row r="3469" spans="1:20" ht="15.75" customHeight="1" x14ac:dyDescent="0.35">
      <c r="A3469">
        <v>3462</v>
      </c>
      <c r="B3469" s="76">
        <v>44252.516493055555</v>
      </c>
      <c r="C3469" s="1" t="s">
        <v>10982</v>
      </c>
      <c r="D3469" s="76">
        <v>44252.517141203702</v>
      </c>
      <c r="E3469" s="1" t="s">
        <v>10983</v>
      </c>
      <c r="F3469" s="1" t="s">
        <v>10984</v>
      </c>
      <c r="G3469" s="1" t="s">
        <v>123</v>
      </c>
      <c r="H3469" s="1" t="s">
        <v>124</v>
      </c>
      <c r="I3469" s="1" t="s">
        <v>125</v>
      </c>
      <c r="J3469" s="1" t="s">
        <v>10985</v>
      </c>
      <c r="K3469" s="1" t="s">
        <v>10781</v>
      </c>
      <c r="L3469">
        <f>ROUNDUP(IF(B3469&gt;$D$4,0,($D$4-B3469+1)/365),0)</f>
        <v>0</v>
      </c>
      <c r="M3469">
        <f>ROUNDUP(IF(B3469&gt;$D$5,0,($D$5-B3469+1)/365),0)</f>
        <v>1</v>
      </c>
      <c r="N3469" s="28">
        <f>IF(OR(L3469=1,M3469=1),IF(B3469+364&lt;=$D$5,(B3469+364-$D$4+1)/365,IF(B3469&gt;$D$4,($D$5-B3469+1)/365,$D$6/365)),0)</f>
        <v>0.13557125190258973</v>
      </c>
      <c r="O3469" s="28">
        <f>'Data &amp; Parameter'!$E$16*'Data &amp; Parameter'!$E$17*('Data &amp; Parameter'!$E$18+'Data &amp; Parameter'!$E$19)*'Data &amp; Parameter'!$E$20*'Data &amp; Parameter'!$E$37*N3469</f>
        <v>0.47134116209300259</v>
      </c>
      <c r="P3469">
        <f>ROUNDUP(IF(D3469&gt;$D$4,0,($D$4-D3469+1)/365),0)</f>
        <v>0</v>
      </c>
      <c r="Q3469">
        <f>ROUNDUP(IF(D3469&gt;$D$5,0,($D$5-D3469+1)/365),0)</f>
        <v>1</v>
      </c>
      <c r="R3469" s="28">
        <f>IF(OR(P3469=1,Q3469=1),IF(D3469+364&lt;=$D$5,(D3469+364-$D$4+1)/365,IF(D3469&gt;$D$4,($D$5-D3469+1)/365,$D$6/365)),0)</f>
        <v>0.13556947615424217</v>
      </c>
      <c r="S3469" s="28">
        <f>'Data &amp; Parameter'!$E$16*'Data &amp; Parameter'!$E$17*('Data &amp; Parameter'!$E$18+'Data &amp; Parameter'!$E$19)*'Data &amp; Parameter'!$E$20*'Data &amp; Parameter'!$E$37*R3469</f>
        <v>0.47133498834098675</v>
      </c>
      <c r="T3469" s="28">
        <f t="shared" si="54"/>
        <v>0.94267615043398933</v>
      </c>
    </row>
    <row r="3470" spans="1:20" ht="15.75" customHeight="1" x14ac:dyDescent="0.35">
      <c r="A3470">
        <v>3463</v>
      </c>
      <c r="B3470" s="76">
        <v>44252.517997685187</v>
      </c>
      <c r="C3470" s="1" t="s">
        <v>10986</v>
      </c>
      <c r="D3470" s="76">
        <v>44252.518900462965</v>
      </c>
      <c r="E3470" s="1" t="s">
        <v>10987</v>
      </c>
      <c r="F3470" s="1" t="s">
        <v>10988</v>
      </c>
      <c r="G3470" s="1" t="s">
        <v>123</v>
      </c>
      <c r="H3470" s="1" t="s">
        <v>124</v>
      </c>
      <c r="I3470" s="1" t="s">
        <v>125</v>
      </c>
      <c r="J3470" s="1" t="s">
        <v>10515</v>
      </c>
      <c r="K3470" s="1" t="s">
        <v>10788</v>
      </c>
      <c r="L3470">
        <f>ROUNDUP(IF(B3470&gt;$D$4,0,($D$4-B3470+1)/365),0)</f>
        <v>0</v>
      </c>
      <c r="M3470">
        <f>ROUNDUP(IF(B3470&gt;$D$5,0,($D$5-B3470+1)/365),0)</f>
        <v>1</v>
      </c>
      <c r="N3470" s="28">
        <f>IF(OR(L3470=1,M3470=1),IF(B3470+364&lt;=$D$5,(B3470+364-$D$4+1)/365,IF(B3470&gt;$D$4,($D$5-B3470+1)/365,$D$6/365)),0)</f>
        <v>0.13556712962962505</v>
      </c>
      <c r="O3470" s="28">
        <f>'Data &amp; Parameter'!$E$16*'Data &amp; Parameter'!$E$17*('Data &amp; Parameter'!$E$18+'Data &amp; Parameter'!$E$19)*'Data &amp; Parameter'!$E$20*'Data &amp; Parameter'!$E$37*N3470</f>
        <v>0.47132683016862803</v>
      </c>
      <c r="P3470">
        <f>ROUNDUP(IF(D3470&gt;$D$4,0,($D$4-D3470+1)/365),0)</f>
        <v>0</v>
      </c>
      <c r="Q3470">
        <f>ROUNDUP(IF(D3470&gt;$D$5,0,($D$5-D3470+1)/365),0)</f>
        <v>1</v>
      </c>
      <c r="R3470" s="28">
        <f>IF(OR(P3470=1,Q3470=1),IF(D3470+364&lt;=$D$5,(D3470+364-$D$4+1)/365,IF(D3470&gt;$D$4,($D$5-D3470+1)/365,$D$6/365)),0)</f>
        <v>0.13556465626585024</v>
      </c>
      <c r="S3470" s="28">
        <f>'Data &amp; Parameter'!$E$16*'Data &amp; Parameter'!$E$17*('Data &amp; Parameter'!$E$18+'Data &amp; Parameter'!$E$19)*'Data &amp; Parameter'!$E$20*'Data &amp; Parameter'!$E$37*R3470</f>
        <v>0.4713182310140171</v>
      </c>
      <c r="T3470" s="28">
        <f t="shared" si="54"/>
        <v>0.94264506118264513</v>
      </c>
    </row>
    <row r="3471" spans="1:20" ht="15.75" customHeight="1" x14ac:dyDescent="0.35">
      <c r="A3471">
        <v>3464</v>
      </c>
      <c r="B3471" s="76">
        <v>44252.518993055557</v>
      </c>
      <c r="C3471" s="1" t="s">
        <v>10989</v>
      </c>
      <c r="D3471" s="76">
        <v>44252.519583333335</v>
      </c>
      <c r="E3471" s="1" t="s">
        <v>10990</v>
      </c>
      <c r="F3471" s="1" t="s">
        <v>10991</v>
      </c>
      <c r="G3471" s="1" t="s">
        <v>123</v>
      </c>
      <c r="H3471" s="1" t="s">
        <v>124</v>
      </c>
      <c r="I3471" s="1" t="s">
        <v>125</v>
      </c>
      <c r="J3471" s="1" t="s">
        <v>10727</v>
      </c>
      <c r="K3471" s="1" t="s">
        <v>10818</v>
      </c>
      <c r="L3471">
        <f>ROUNDUP(IF(B3471&gt;$D$4,0,($D$4-B3471+1)/365),0)</f>
        <v>0</v>
      </c>
      <c r="M3471">
        <f>ROUNDUP(IF(B3471&gt;$D$5,0,($D$5-B3471+1)/365),0)</f>
        <v>1</v>
      </c>
      <c r="N3471" s="28">
        <f>IF(OR(L3471=1,M3471=1),IF(B3471+364&lt;=$D$5,(B3471+364-$D$4+1)/365,IF(B3471&gt;$D$4,($D$5-B3471+1)/365,$D$6/365)),0)</f>
        <v>0.13556440258751487</v>
      </c>
      <c r="O3471" s="28">
        <f>'Data &amp; Parameter'!$E$16*'Data &amp; Parameter'!$E$17*('Data &amp; Parameter'!$E$18+'Data &amp; Parameter'!$E$19)*'Data &amp; Parameter'!$E$20*'Data &amp; Parameter'!$E$37*N3471</f>
        <v>0.47131734904944345</v>
      </c>
      <c r="P3471">
        <f>ROUNDUP(IF(D3471&gt;$D$4,0,($D$4-D3471+1)/365),0)</f>
        <v>0</v>
      </c>
      <c r="Q3471">
        <f>ROUNDUP(IF(D3471&gt;$D$5,0,($D$5-D3471+1)/365),0)</f>
        <v>1</v>
      </c>
      <c r="R3471" s="28">
        <f>IF(OR(P3471=1,Q3471=1),IF(D3471+364&lt;=$D$5,(D3471+364-$D$4+1)/365,IF(D3471&gt;$D$4,($D$5-D3471+1)/365,$D$6/365)),0)</f>
        <v>0.13556278538812438</v>
      </c>
      <c r="S3471" s="28">
        <f>'Data &amp; Parameter'!$E$16*'Data &amp; Parameter'!$E$17*('Data &amp; Parameter'!$E$18+'Data &amp; Parameter'!$E$19)*'Data &amp; Parameter'!$E$20*'Data &amp; Parameter'!$E$37*R3471</f>
        <v>0.47131172652527736</v>
      </c>
      <c r="T3471" s="28">
        <f t="shared" si="54"/>
        <v>0.94262907557472086</v>
      </c>
    </row>
    <row r="3472" spans="1:20" ht="15.75" customHeight="1" x14ac:dyDescent="0.35">
      <c r="A3472">
        <v>3465</v>
      </c>
      <c r="B3472" s="76">
        <v>44252.519629629634</v>
      </c>
      <c r="C3472" s="1" t="s">
        <v>10992</v>
      </c>
      <c r="D3472" s="76">
        <v>44252.520358796297</v>
      </c>
      <c r="E3472" s="1" t="s">
        <v>10993</v>
      </c>
      <c r="F3472" s="1" t="s">
        <v>10994</v>
      </c>
      <c r="G3472" s="1" t="s">
        <v>123</v>
      </c>
      <c r="H3472" s="1" t="s">
        <v>124</v>
      </c>
      <c r="I3472" s="1" t="s">
        <v>125</v>
      </c>
      <c r="J3472" s="1" t="s">
        <v>10727</v>
      </c>
      <c r="K3472" s="1" t="s">
        <v>10995</v>
      </c>
      <c r="L3472">
        <f>ROUNDUP(IF(B3472&gt;$D$4,0,($D$4-B3472+1)/365),0)</f>
        <v>0</v>
      </c>
      <c r="M3472">
        <f>ROUNDUP(IF(B3472&gt;$D$5,0,($D$5-B3472+1)/365),0)</f>
        <v>1</v>
      </c>
      <c r="N3472" s="28">
        <f>IF(OR(L3472=1,M3472=1),IF(B3472+364&lt;=$D$5,(B3472+364-$D$4+1)/365,IF(B3472&gt;$D$4,($D$5-B3472+1)/365,$D$6/365)),0)</f>
        <v>0.13556265854894675</v>
      </c>
      <c r="O3472" s="28">
        <f>'Data &amp; Parameter'!$E$16*'Data &amp; Parameter'!$E$17*('Data &amp; Parameter'!$E$18+'Data &amp; Parameter'!$E$19)*'Data &amp; Parameter'!$E$20*'Data &amp; Parameter'!$E$37*N3472</f>
        <v>0.47131128554295593</v>
      </c>
      <c r="P3472">
        <f>ROUNDUP(IF(D3472&gt;$D$4,0,($D$4-D3472+1)/365),0)</f>
        <v>0</v>
      </c>
      <c r="Q3472">
        <f>ROUNDUP(IF(D3472&gt;$D$5,0,($D$5-D3472+1)/365),0)</f>
        <v>1</v>
      </c>
      <c r="R3472" s="28">
        <f>IF(OR(P3472=1,Q3472=1),IF(D3472+364&lt;=$D$5,(D3472+364-$D$4+1)/365,IF(D3472&gt;$D$4,($D$5-D3472+1)/365,$D$6/365)),0)</f>
        <v>0.1355606608320632</v>
      </c>
      <c r="S3472" s="28">
        <f>'Data &amp; Parameter'!$E$16*'Data &amp; Parameter'!$E$17*('Data &amp; Parameter'!$E$18+'Data &amp; Parameter'!$E$19)*'Data &amp; Parameter'!$E$20*'Data &amp; Parameter'!$E$37*R3472</f>
        <v>0.47130434007196398</v>
      </c>
      <c r="T3472" s="28">
        <f t="shared" si="54"/>
        <v>0.94261562561491985</v>
      </c>
    </row>
    <row r="3473" spans="1:20" ht="15.75" customHeight="1" x14ac:dyDescent="0.35">
      <c r="A3473">
        <v>3466</v>
      </c>
      <c r="B3473" s="76">
        <v>44252.520231481481</v>
      </c>
      <c r="C3473" s="1" t="s">
        <v>10996</v>
      </c>
      <c r="D3473" s="76">
        <v>44252.521319444444</v>
      </c>
      <c r="E3473" s="1" t="s">
        <v>10997</v>
      </c>
      <c r="F3473" s="1" t="s">
        <v>10998</v>
      </c>
      <c r="G3473" s="1" t="s">
        <v>123</v>
      </c>
      <c r="H3473" s="1" t="s">
        <v>3942</v>
      </c>
      <c r="I3473" s="1" t="s">
        <v>125</v>
      </c>
      <c r="J3473" s="1" t="s">
        <v>5023</v>
      </c>
      <c r="K3473" s="1" t="s">
        <v>5023</v>
      </c>
      <c r="L3473">
        <f>ROUNDUP(IF(B3473&gt;$D$4,0,($D$4-B3473+1)/365),0)</f>
        <v>0</v>
      </c>
      <c r="M3473">
        <f>ROUNDUP(IF(B3473&gt;$D$5,0,($D$5-B3473+1)/365),0)</f>
        <v>1</v>
      </c>
      <c r="N3473" s="28">
        <f>IF(OR(L3473=1,M3473=1),IF(B3473+364&lt;=$D$5,(B3473+364-$D$4+1)/365,IF(B3473&gt;$D$4,($D$5-B3473+1)/365,$D$6/365)),0)</f>
        <v>0.13556100963977682</v>
      </c>
      <c r="O3473" s="28">
        <f>'Data &amp; Parameter'!$E$16*'Data &amp; Parameter'!$E$17*('Data &amp; Parameter'!$E$18+'Data &amp; Parameter'!$E$19)*'Data &amp; Parameter'!$E$20*'Data &amp; Parameter'!$E$37*N3473</f>
        <v>0.47130555277326153</v>
      </c>
      <c r="P3473">
        <f>ROUNDUP(IF(D3473&gt;$D$4,0,($D$4-D3473+1)/365),0)</f>
        <v>0</v>
      </c>
      <c r="Q3473">
        <f>ROUNDUP(IF(D3473&gt;$D$5,0,($D$5-D3473+1)/365),0)</f>
        <v>1</v>
      </c>
      <c r="R3473" s="28">
        <f>IF(OR(P3473=1,Q3473=1),IF(D3473+364&lt;=$D$5,(D3473+364-$D$4+1)/365,IF(D3473&gt;$D$4,($D$5-D3473+1)/365,$D$6/365)),0)</f>
        <v>0.13555802891933127</v>
      </c>
      <c r="S3473" s="28">
        <f>'Data &amp; Parameter'!$E$16*'Data &amp; Parameter'!$E$17*('Data &amp; Parameter'!$E$18+'Data &amp; Parameter'!$E$19)*'Data &amp; Parameter'!$E$20*'Data &amp; Parameter'!$E$37*R3473</f>
        <v>0.47129518968950324</v>
      </c>
      <c r="T3473" s="28">
        <f t="shared" si="54"/>
        <v>0.94260074246276471</v>
      </c>
    </row>
    <row r="3474" spans="1:20" ht="15.75" customHeight="1" x14ac:dyDescent="0.35">
      <c r="A3474">
        <v>3467</v>
      </c>
      <c r="B3474" s="76">
        <v>44252.52143518519</v>
      </c>
      <c r="C3474" s="1" t="s">
        <v>10999</v>
      </c>
      <c r="D3474" s="76">
        <v>44252.522233796291</v>
      </c>
      <c r="E3474" s="1" t="s">
        <v>11000</v>
      </c>
      <c r="F3474" s="1" t="s">
        <v>11001</v>
      </c>
      <c r="G3474" s="1" t="s">
        <v>123</v>
      </c>
      <c r="H3474" s="1" t="s">
        <v>124</v>
      </c>
      <c r="I3474" s="1" t="s">
        <v>125</v>
      </c>
      <c r="J3474" s="1" t="s">
        <v>10515</v>
      </c>
      <c r="K3474" s="1" t="s">
        <v>10788</v>
      </c>
      <c r="L3474">
        <f>ROUNDUP(IF(B3474&gt;$D$4,0,($D$4-B3474+1)/365),0)</f>
        <v>0</v>
      </c>
      <c r="M3474">
        <f>ROUNDUP(IF(B3474&gt;$D$5,0,($D$5-B3474+1)/365),0)</f>
        <v>1</v>
      </c>
      <c r="N3474" s="28">
        <f>IF(OR(L3474=1,M3474=1),IF(B3474+364&lt;=$D$5,(B3474+364-$D$4+1)/365,IF(B3474&gt;$D$4,($D$5-B3474+1)/365,$D$6/365)),0)</f>
        <v>0.13555771182139711</v>
      </c>
      <c r="O3474" s="28">
        <f>'Data &amp; Parameter'!$E$16*'Data &amp; Parameter'!$E$17*('Data &amp; Parameter'!$E$18+'Data &amp; Parameter'!$E$19)*'Data &amp; Parameter'!$E$20*'Data &amp; Parameter'!$E$37*N3474</f>
        <v>0.47129408723373412</v>
      </c>
      <c r="P3474">
        <f>ROUNDUP(IF(D3474&gt;$D$4,0,($D$4-D3474+1)/365),0)</f>
        <v>0</v>
      </c>
      <c r="Q3474">
        <f>ROUNDUP(IF(D3474&gt;$D$5,0,($D$5-D3474+1)/365),0)</f>
        <v>1</v>
      </c>
      <c r="R3474" s="28">
        <f>IF(OR(P3474=1,Q3474=1),IF(D3474+364&lt;=$D$5,(D3474+364-$D$4+1)/365,IF(D3474&gt;$D$4,($D$5-D3474+1)/365,$D$6/365)),0)</f>
        <v>0.13555552384577699</v>
      </c>
      <c r="S3474" s="28">
        <f>'Data &amp; Parameter'!$E$16*'Data &amp; Parameter'!$E$17*('Data &amp; Parameter'!$E$18+'Data &amp; Parameter'!$E$19)*'Data &amp; Parameter'!$E$20*'Data &amp; Parameter'!$E$37*R3474</f>
        <v>0.47128648028936393</v>
      </c>
      <c r="T3474" s="28">
        <f t="shared" si="54"/>
        <v>0.94258056752309805</v>
      </c>
    </row>
    <row r="3475" spans="1:20" ht="15.75" customHeight="1" x14ac:dyDescent="0.35">
      <c r="A3475">
        <v>3468</v>
      </c>
      <c r="B3475" s="76">
        <v>44252.522476851853</v>
      </c>
      <c r="C3475" s="1" t="s">
        <v>11002</v>
      </c>
      <c r="D3475" s="76">
        <v>44252.522997685184</v>
      </c>
      <c r="E3475" s="1" t="s">
        <v>11003</v>
      </c>
      <c r="F3475" s="1" t="s">
        <v>11004</v>
      </c>
      <c r="G3475" s="1" t="s">
        <v>123</v>
      </c>
      <c r="H3475" s="1" t="s">
        <v>124</v>
      </c>
      <c r="I3475" s="1" t="s">
        <v>125</v>
      </c>
      <c r="J3475" s="1" t="s">
        <v>10727</v>
      </c>
      <c r="K3475" s="1" t="s">
        <v>10818</v>
      </c>
      <c r="L3475">
        <f>ROUNDUP(IF(B3475&gt;$D$4,0,($D$4-B3475+1)/365),0)</f>
        <v>0</v>
      </c>
      <c r="M3475">
        <f>ROUNDUP(IF(B3475&gt;$D$5,0,($D$5-B3475+1)/365),0)</f>
        <v>1</v>
      </c>
      <c r="N3475" s="28">
        <f>IF(OR(L3475=1,M3475=1),IF(B3475+364&lt;=$D$5,(B3475+364-$D$4+1)/365,IF(B3475&gt;$D$4,($D$5-B3475+1)/365,$D$6/365)),0)</f>
        <v>0.1355548579401292</v>
      </c>
      <c r="O3475" s="28">
        <f>'Data &amp; Parameter'!$E$16*'Data &amp; Parameter'!$E$17*('Data &amp; Parameter'!$E$18+'Data &amp; Parameter'!$E$19)*'Data &amp; Parameter'!$E$20*'Data &amp; Parameter'!$E$37*N3475</f>
        <v>0.47128416513229732</v>
      </c>
      <c r="P3475">
        <f>ROUNDUP(IF(D3475&gt;$D$4,0,($D$4-D3475+1)/365),0)</f>
        <v>0</v>
      </c>
      <c r="Q3475">
        <f>ROUNDUP(IF(D3475&gt;$D$5,0,($D$5-D3475+1)/365),0)</f>
        <v>1</v>
      </c>
      <c r="R3475" s="28">
        <f>IF(OR(P3475=1,Q3475=1),IF(D3475+364&lt;=$D$5,(D3475+364-$D$4+1)/365,IF(D3475&gt;$D$4,($D$5-D3475+1)/365,$D$6/365)),0)</f>
        <v>0.13555343099949524</v>
      </c>
      <c r="S3475" s="28">
        <f>'Data &amp; Parameter'!$E$16*'Data &amp; Parameter'!$E$17*('Data &amp; Parameter'!$E$18+'Data &amp; Parameter'!$E$19)*'Data &amp; Parameter'!$E$20*'Data &amp; Parameter'!$E$37*R3475</f>
        <v>0.47127920408157892</v>
      </c>
      <c r="T3475" s="28">
        <f t="shared" si="54"/>
        <v>0.94256336921387618</v>
      </c>
    </row>
    <row r="3476" spans="1:20" ht="15.75" customHeight="1" x14ac:dyDescent="0.35">
      <c r="A3476">
        <v>3469</v>
      </c>
      <c r="B3476" s="76">
        <v>44252.522812499999</v>
      </c>
      <c r="C3476" s="1" t="s">
        <v>11005</v>
      </c>
      <c r="D3476" s="76">
        <v>44252.523344907408</v>
      </c>
      <c r="E3476" s="1" t="s">
        <v>11006</v>
      </c>
      <c r="F3476" s="1" t="s">
        <v>11007</v>
      </c>
      <c r="G3476" s="1" t="s">
        <v>123</v>
      </c>
      <c r="H3476" s="1" t="s">
        <v>124</v>
      </c>
      <c r="I3476" s="1" t="s">
        <v>125</v>
      </c>
      <c r="J3476" s="1" t="s">
        <v>10727</v>
      </c>
      <c r="K3476" s="1" t="s">
        <v>10781</v>
      </c>
      <c r="L3476">
        <f>ROUNDUP(IF(B3476&gt;$D$4,0,($D$4-B3476+1)/365),0)</f>
        <v>0</v>
      </c>
      <c r="M3476">
        <f>ROUNDUP(IF(B3476&gt;$D$5,0,($D$5-B3476+1)/365),0)</f>
        <v>1</v>
      </c>
      <c r="N3476" s="28">
        <f>IF(OR(L3476=1,M3476=1),IF(B3476+364&lt;=$D$5,(B3476+364-$D$4+1)/365,IF(B3476&gt;$D$4,($D$5-B3476+1)/365,$D$6/365)),0)</f>
        <v>0.13555393835616597</v>
      </c>
      <c r="O3476" s="28">
        <f>'Data &amp; Parameter'!$E$16*'Data &amp; Parameter'!$E$17*('Data &amp; Parameter'!$E$18+'Data &amp; Parameter'!$E$19)*'Data &amp; Parameter'!$E$20*'Data &amp; Parameter'!$E$37*N3476</f>
        <v>0.47128096801072628</v>
      </c>
      <c r="P3476">
        <f>ROUNDUP(IF(D3476&gt;$D$4,0,($D$4-D3476+1)/365),0)</f>
        <v>0</v>
      </c>
      <c r="Q3476">
        <f>ROUNDUP(IF(D3476&gt;$D$5,0,($D$5-D3476+1)/365),0)</f>
        <v>1</v>
      </c>
      <c r="R3476" s="28">
        <f>IF(OR(P3476=1,Q3476=1),IF(D3476+364&lt;=$D$5,(D3476+364-$D$4+1)/365,IF(D3476&gt;$D$4,($D$5-D3476+1)/365,$D$6/365)),0)</f>
        <v>0.13555247970573261</v>
      </c>
      <c r="S3476" s="28">
        <f>'Data &amp; Parameter'!$E$16*'Data &amp; Parameter'!$E$17*('Data &amp; Parameter'!$E$18+'Data &amp; Parameter'!$E$19)*'Data &amp; Parameter'!$E$20*'Data &amp; Parameter'!$E$37*R3476</f>
        <v>0.47127589671441017</v>
      </c>
      <c r="T3476" s="28">
        <f t="shared" si="54"/>
        <v>0.94255686472513645</v>
      </c>
    </row>
    <row r="3477" spans="1:20" ht="15.75" customHeight="1" x14ac:dyDescent="0.35">
      <c r="A3477">
        <v>3470</v>
      </c>
      <c r="B3477" s="76">
        <v>44252.524988425925</v>
      </c>
      <c r="C3477" s="1" t="s">
        <v>11008</v>
      </c>
      <c r="D3477" s="76">
        <v>44252.525393518517</v>
      </c>
      <c r="E3477" s="1" t="s">
        <v>11009</v>
      </c>
      <c r="F3477" s="1" t="s">
        <v>11010</v>
      </c>
      <c r="G3477" s="1" t="s">
        <v>123</v>
      </c>
      <c r="H3477" s="1" t="s">
        <v>124</v>
      </c>
      <c r="I3477" s="1" t="s">
        <v>125</v>
      </c>
      <c r="J3477" s="1" t="s">
        <v>10727</v>
      </c>
      <c r="K3477" s="1" t="s">
        <v>10818</v>
      </c>
      <c r="L3477">
        <f>ROUNDUP(IF(B3477&gt;$D$4,0,($D$4-B3477+1)/365),0)</f>
        <v>0</v>
      </c>
      <c r="M3477">
        <f>ROUNDUP(IF(B3477&gt;$D$5,0,($D$5-B3477+1)/365),0)</f>
        <v>1</v>
      </c>
      <c r="N3477" s="28">
        <f>IF(OR(L3477=1,M3477=1),IF(B3477+364&lt;=$D$5,(B3477+364-$D$4+1)/365,IF(B3477&gt;$D$4,($D$5-B3477+1)/365,$D$6/365)),0)</f>
        <v>0.13554797691527487</v>
      </c>
      <c r="O3477" s="28">
        <f>'Data &amp; Parameter'!$E$16*'Data &amp; Parameter'!$E$17*('Data &amp; Parameter'!$E$18+'Data &amp; Parameter'!$E$19)*'Data &amp; Parameter'!$E$20*'Data &amp; Parameter'!$E$37*N3477</f>
        <v>0.47126024184320975</v>
      </c>
      <c r="P3477">
        <f>ROUNDUP(IF(D3477&gt;$D$4,0,($D$4-D3477+1)/365),0)</f>
        <v>0</v>
      </c>
      <c r="Q3477">
        <f>ROUNDUP(IF(D3477&gt;$D$5,0,($D$5-D3477+1)/365),0)</f>
        <v>1</v>
      </c>
      <c r="R3477" s="28">
        <f>IF(OR(P3477=1,Q3477=1),IF(D3477+364&lt;=$D$5,(D3477+364-$D$4+1)/365,IF(D3477&gt;$D$4,($D$5-D3477+1)/365,$D$6/365)),0)</f>
        <v>0.13554686707255514</v>
      </c>
      <c r="S3477" s="28">
        <f>'Data &amp; Parameter'!$E$16*'Data &amp; Parameter'!$E$17*('Data &amp; Parameter'!$E$18+'Data &amp; Parameter'!$E$19)*'Data &amp; Parameter'!$E$20*'Data &amp; Parameter'!$E$37*R3477</f>
        <v>0.47125638324819114</v>
      </c>
      <c r="T3477" s="28">
        <f t="shared" si="54"/>
        <v>0.94251662509140088</v>
      </c>
    </row>
    <row r="3478" spans="1:20" ht="15.75" customHeight="1" x14ac:dyDescent="0.35">
      <c r="A3478">
        <v>3471</v>
      </c>
      <c r="B3478" s="76">
        <v>44252.525671296295</v>
      </c>
      <c r="C3478" s="1" t="s">
        <v>11011</v>
      </c>
      <c r="D3478" s="76">
        <v>44252.526053240741</v>
      </c>
      <c r="E3478" s="1" t="s">
        <v>11012</v>
      </c>
      <c r="F3478" s="1" t="s">
        <v>11013</v>
      </c>
      <c r="G3478" s="1" t="s">
        <v>123</v>
      </c>
      <c r="H3478" s="1" t="s">
        <v>124</v>
      </c>
      <c r="I3478" s="1" t="s">
        <v>125</v>
      </c>
      <c r="J3478" s="1" t="s">
        <v>10727</v>
      </c>
      <c r="K3478" s="1" t="s">
        <v>10835</v>
      </c>
      <c r="L3478">
        <f>ROUNDUP(IF(B3478&gt;$D$4,0,($D$4-B3478+1)/365),0)</f>
        <v>0</v>
      </c>
      <c r="M3478">
        <f>ROUNDUP(IF(B3478&gt;$D$5,0,($D$5-B3478+1)/365),0)</f>
        <v>1</v>
      </c>
      <c r="N3478" s="28">
        <f>IF(OR(L3478=1,M3478=1),IF(B3478+364&lt;=$D$5,(B3478+364-$D$4+1)/365,IF(B3478&gt;$D$4,($D$5-B3478+1)/365,$D$6/365)),0)</f>
        <v>0.13554610603754902</v>
      </c>
      <c r="O3478" s="28">
        <f>'Data &amp; Parameter'!$E$16*'Data &amp; Parameter'!$E$17*('Data &amp; Parameter'!$E$18+'Data &amp; Parameter'!$E$19)*'Data &amp; Parameter'!$E$20*'Data &amp; Parameter'!$E$37*N3478</f>
        <v>0.47125373735446996</v>
      </c>
      <c r="P3478">
        <f>ROUNDUP(IF(D3478&gt;$D$4,0,($D$4-D3478+1)/365),0)</f>
        <v>0</v>
      </c>
      <c r="Q3478">
        <f>ROUNDUP(IF(D3478&gt;$D$5,0,($D$5-D3478+1)/365),0)</f>
        <v>1</v>
      </c>
      <c r="R3478" s="28">
        <f>IF(OR(P3478=1,Q3478=1),IF(D3478+364&lt;=$D$5,(D3478+364-$D$4+1)/365,IF(D3478&gt;$D$4,($D$5-D3478+1)/365,$D$6/365)),0)</f>
        <v>0.13554505961440816</v>
      </c>
      <c r="S3478" s="28">
        <f>'Data &amp; Parameter'!$E$16*'Data &amp; Parameter'!$E$17*('Data &amp; Parameter'!$E$18+'Data &amp; Parameter'!$E$19)*'Data &amp; Parameter'!$E$20*'Data &amp; Parameter'!$E$37*R3478</f>
        <v>0.47125009925057748</v>
      </c>
      <c r="T3478" s="28">
        <f t="shared" si="54"/>
        <v>0.94250383660504744</v>
      </c>
    </row>
    <row r="3479" spans="1:20" ht="15.75" customHeight="1" x14ac:dyDescent="0.35">
      <c r="A3479">
        <v>3472</v>
      </c>
      <c r="B3479" s="76">
        <v>44252.527638888889</v>
      </c>
      <c r="C3479" s="1" t="s">
        <v>11014</v>
      </c>
      <c r="D3479" s="76">
        <v>44252.528009259258</v>
      </c>
      <c r="E3479" s="1" t="s">
        <v>11015</v>
      </c>
      <c r="F3479" s="1" t="s">
        <v>11016</v>
      </c>
      <c r="G3479" s="1" t="s">
        <v>123</v>
      </c>
      <c r="H3479" s="1" t="s">
        <v>124</v>
      </c>
      <c r="I3479" s="1" t="s">
        <v>125</v>
      </c>
      <c r="J3479" s="1" t="s">
        <v>10727</v>
      </c>
      <c r="K3479" s="1" t="s">
        <v>10818</v>
      </c>
      <c r="L3479">
        <f>ROUNDUP(IF(B3479&gt;$D$4,0,($D$4-B3479+1)/365),0)</f>
        <v>0</v>
      </c>
      <c r="M3479">
        <f>ROUNDUP(IF(B3479&gt;$D$5,0,($D$5-B3479+1)/365),0)</f>
        <v>1</v>
      </c>
      <c r="N3479" s="28">
        <f>IF(OR(L3479=1,M3479=1),IF(B3479+364&lt;=$D$5,(B3479+364-$D$4+1)/365,IF(B3479&gt;$D$4,($D$5-B3479+1)/365,$D$6/365)),0)</f>
        <v>0.13554071537290752</v>
      </c>
      <c r="O3479" s="28">
        <f>'Data &amp; Parameter'!$E$16*'Data &amp; Parameter'!$E$17*('Data &amp; Parameter'!$E$18+'Data &amp; Parameter'!$E$19)*'Data &amp; Parameter'!$E$20*'Data &amp; Parameter'!$E$37*N3479</f>
        <v>0.47123499560722693</v>
      </c>
      <c r="P3479">
        <f>ROUNDUP(IF(D3479&gt;$D$4,0,($D$4-D3479+1)/365),0)</f>
        <v>0</v>
      </c>
      <c r="Q3479">
        <f>ROUNDUP(IF(D3479&gt;$D$5,0,($D$5-D3479+1)/365),0)</f>
        <v>1</v>
      </c>
      <c r="R3479" s="28">
        <f>IF(OR(P3479=1,Q3479=1),IF(D3479+364&lt;=$D$5,(D3479+364-$D$4+1)/365,IF(D3479&gt;$D$4,($D$5-D3479+1)/365,$D$6/365)),0)</f>
        <v>0.13553970065956603</v>
      </c>
      <c r="S3479" s="28">
        <f>'Data &amp; Parameter'!$E$16*'Data &amp; Parameter'!$E$17*('Data &amp; Parameter'!$E$18+'Data &amp; Parameter'!$E$19)*'Data &amp; Parameter'!$E$20*'Data &amp; Parameter'!$E$37*R3479</f>
        <v>0.4712314677489321</v>
      </c>
      <c r="T3479" s="28">
        <f t="shared" si="54"/>
        <v>0.94246646335615902</v>
      </c>
    </row>
    <row r="3480" spans="1:20" ht="15.75" customHeight="1" x14ac:dyDescent="0.35">
      <c r="A3480">
        <v>3473</v>
      </c>
      <c r="B3480" s="76">
        <v>44252.528043981481</v>
      </c>
      <c r="C3480" s="1" t="s">
        <v>11017</v>
      </c>
      <c r="D3480" s="76">
        <v>44252.528460648144</v>
      </c>
      <c r="E3480" s="1" t="s">
        <v>11018</v>
      </c>
      <c r="F3480" s="1" t="s">
        <v>11019</v>
      </c>
      <c r="G3480" s="1" t="s">
        <v>123</v>
      </c>
      <c r="H3480" s="1" t="s">
        <v>124</v>
      </c>
      <c r="I3480" s="1" t="s">
        <v>125</v>
      </c>
      <c r="J3480" s="1" t="s">
        <v>10727</v>
      </c>
      <c r="K3480" s="1" t="s">
        <v>10781</v>
      </c>
      <c r="L3480">
        <f>ROUNDUP(IF(B3480&gt;$D$4,0,($D$4-B3480+1)/365),0)</f>
        <v>0</v>
      </c>
      <c r="M3480">
        <f>ROUNDUP(IF(B3480&gt;$D$5,0,($D$5-B3480+1)/365),0)</f>
        <v>1</v>
      </c>
      <c r="N3480" s="28">
        <f>IF(OR(L3480=1,M3480=1),IF(B3480+364&lt;=$D$5,(B3480+364-$D$4+1)/365,IF(B3480&gt;$D$4,($D$5-B3480+1)/365,$D$6/365)),0)</f>
        <v>0.13553960553018779</v>
      </c>
      <c r="O3480" s="28">
        <f>'Data &amp; Parameter'!$E$16*'Data &amp; Parameter'!$E$17*('Data &amp; Parameter'!$E$18+'Data &amp; Parameter'!$E$19)*'Data &amp; Parameter'!$E$20*'Data &amp; Parameter'!$E$37*N3480</f>
        <v>0.47123113701220837</v>
      </c>
      <c r="P3480">
        <f>ROUNDUP(IF(D3480&gt;$D$4,0,($D$4-D3480+1)/365),0)</f>
        <v>0</v>
      </c>
      <c r="Q3480">
        <f>ROUNDUP(IF(D3480&gt;$D$5,0,($D$5-D3480+1)/365),0)</f>
        <v>1</v>
      </c>
      <c r="R3480" s="28">
        <f>IF(OR(P3480=1,Q3480=1),IF(D3480+364&lt;=$D$5,(D3480+364-$D$4+1)/365,IF(D3480&gt;$D$4,($D$5-D3480+1)/365,$D$6/365)),0)</f>
        <v>0.13553846397768859</v>
      </c>
      <c r="S3480" s="28">
        <f>'Data &amp; Parameter'!$E$16*'Data &amp; Parameter'!$E$17*('Data &amp; Parameter'!$E$18+'Data &amp; Parameter'!$E$19)*'Data &amp; Parameter'!$E$20*'Data &amp; Parameter'!$E$37*R3480</f>
        <v>0.47122716817166133</v>
      </c>
      <c r="T3480" s="28">
        <f t="shared" si="54"/>
        <v>0.94245830518386975</v>
      </c>
    </row>
    <row r="3481" spans="1:20" ht="15.75" customHeight="1" x14ac:dyDescent="0.35">
      <c r="A3481">
        <v>3474</v>
      </c>
      <c r="B3481" s="76">
        <v>44252.530486111107</v>
      </c>
      <c r="C3481" s="1" t="s">
        <v>11020</v>
      </c>
      <c r="D3481" s="76">
        <v>44252.531041666662</v>
      </c>
      <c r="E3481" s="1" t="s">
        <v>11021</v>
      </c>
      <c r="F3481" s="1" t="s">
        <v>11022</v>
      </c>
      <c r="G3481" s="1" t="s">
        <v>123</v>
      </c>
      <c r="H3481" s="1" t="s">
        <v>124</v>
      </c>
      <c r="I3481" s="1" t="s">
        <v>125</v>
      </c>
      <c r="J3481" s="1" t="s">
        <v>10727</v>
      </c>
      <c r="K3481" s="1" t="s">
        <v>10808</v>
      </c>
      <c r="L3481">
        <f>ROUNDUP(IF(B3481&gt;$D$4,0,($D$4-B3481+1)/365),0)</f>
        <v>0</v>
      </c>
      <c r="M3481">
        <f>ROUNDUP(IF(B3481&gt;$D$5,0,($D$5-B3481+1)/365),0)</f>
        <v>1</v>
      </c>
      <c r="N3481" s="28">
        <f>IF(OR(L3481=1,M3481=1),IF(B3481+364&lt;=$D$5,(B3481+364-$D$4+1)/365,IF(B3481&gt;$D$4,($D$5-B3481+1)/365,$D$6/365)),0)</f>
        <v>0.13553291476408996</v>
      </c>
      <c r="O3481" s="28">
        <f>'Data &amp; Parameter'!$E$16*'Data &amp; Parameter'!$E$17*('Data &amp; Parameter'!$E$18+'Data &amp; Parameter'!$E$19)*'Data &amp; Parameter'!$E$20*'Data &amp; Parameter'!$E$37*N3481</f>
        <v>0.47120787519656832</v>
      </c>
      <c r="P3481">
        <f>ROUNDUP(IF(D3481&gt;$D$4,0,($D$4-D3481+1)/365),0)</f>
        <v>0</v>
      </c>
      <c r="Q3481">
        <f>ROUNDUP(IF(D3481&gt;$D$5,0,($D$5-D3481+1)/365),0)</f>
        <v>1</v>
      </c>
      <c r="R3481" s="28">
        <f>IF(OR(P3481=1,Q3481=1),IF(D3481+364&lt;=$D$5,(D3481+364-$D$4+1)/365,IF(D3481&gt;$D$4,($D$5-D3481+1)/365,$D$6/365)),0)</f>
        <v>0.13553139269407774</v>
      </c>
      <c r="S3481" s="28">
        <f>'Data &amp; Parameter'!$E$16*'Data &amp; Parameter'!$E$17*('Data &amp; Parameter'!$E$18+'Data &amp; Parameter'!$E$19)*'Data &amp; Parameter'!$E$20*'Data &amp; Parameter'!$E$37*R3481</f>
        <v>0.47120258340912607</v>
      </c>
      <c r="T3481" s="28">
        <f t="shared" si="54"/>
        <v>0.94241045860569439</v>
      </c>
    </row>
    <row r="3482" spans="1:20" ht="15.75" customHeight="1" x14ac:dyDescent="0.35">
      <c r="A3482">
        <v>3475</v>
      </c>
      <c r="B3482" s="76">
        <v>44252.530682870369</v>
      </c>
      <c r="C3482" s="1" t="s">
        <v>11023</v>
      </c>
      <c r="D3482" s="76">
        <v>44252.531296296293</v>
      </c>
      <c r="E3482" s="1" t="s">
        <v>11024</v>
      </c>
      <c r="F3482" s="1" t="s">
        <v>11025</v>
      </c>
      <c r="G3482" s="1" t="s">
        <v>123</v>
      </c>
      <c r="H3482" s="1" t="s">
        <v>124</v>
      </c>
      <c r="I3482" s="1" t="s">
        <v>125</v>
      </c>
      <c r="J3482" s="1" t="s">
        <v>10727</v>
      </c>
      <c r="K3482" s="1" t="s">
        <v>10818</v>
      </c>
      <c r="L3482">
        <f>ROUNDUP(IF(B3482&gt;$D$4,0,($D$4-B3482+1)/365),0)</f>
        <v>0</v>
      </c>
      <c r="M3482">
        <f>ROUNDUP(IF(B3482&gt;$D$5,0,($D$5-B3482+1)/365),0)</f>
        <v>1</v>
      </c>
      <c r="N3482" s="28">
        <f>IF(OR(L3482=1,M3482=1),IF(B3482+364&lt;=$D$5,(B3482+364-$D$4+1)/365,IF(B3482&gt;$D$4,($D$5-B3482+1)/365,$D$6/365)),0)</f>
        <v>0.13553237569761983</v>
      </c>
      <c r="O3482" s="28">
        <f>'Data &amp; Parameter'!$E$16*'Data &amp; Parameter'!$E$17*('Data &amp; Parameter'!$E$18+'Data &amp; Parameter'!$E$19)*'Data &amp; Parameter'!$E$20*'Data &amp; Parameter'!$E$37*N3482</f>
        <v>0.47120600102182325</v>
      </c>
      <c r="P3482">
        <f>ROUNDUP(IF(D3482&gt;$D$4,0,($D$4-D3482+1)/365),0)</f>
        <v>0</v>
      </c>
      <c r="Q3482">
        <f>ROUNDUP(IF(D3482&gt;$D$5,0,($D$5-D3482+1)/365),0)</f>
        <v>1</v>
      </c>
      <c r="R3482" s="28">
        <f>IF(OR(P3482=1,Q3482=1),IF(D3482+364&lt;=$D$5,(D3482+364-$D$4+1)/365,IF(D3482&gt;$D$4,($D$5-D3482+1)/365,$D$6/365)),0)</f>
        <v>0.13553069507865051</v>
      </c>
      <c r="S3482" s="28">
        <f>'Data &amp; Parameter'!$E$16*'Data &amp; Parameter'!$E$17*('Data &amp; Parameter'!$E$18+'Data &amp; Parameter'!$E$19)*'Data &amp; Parameter'!$E$20*'Data &amp; Parameter'!$E$37*R3482</f>
        <v>0.47120015800653114</v>
      </c>
      <c r="T3482" s="28">
        <f t="shared" si="54"/>
        <v>0.94240615902835434</v>
      </c>
    </row>
    <row r="3483" spans="1:20" ht="15.75" customHeight="1" x14ac:dyDescent="0.35">
      <c r="A3483">
        <v>3476</v>
      </c>
      <c r="B3483" s="76">
        <v>44252.530740740738</v>
      </c>
      <c r="C3483" s="1" t="s">
        <v>11026</v>
      </c>
      <c r="D3483" s="76">
        <v>44252.531423611115</v>
      </c>
      <c r="E3483" s="1" t="s">
        <v>11027</v>
      </c>
      <c r="F3483" s="1" t="s">
        <v>11028</v>
      </c>
      <c r="G3483" s="1" t="s">
        <v>123</v>
      </c>
      <c r="H3483" s="1" t="s">
        <v>124</v>
      </c>
      <c r="I3483" s="1" t="s">
        <v>125</v>
      </c>
      <c r="J3483" s="1" t="s">
        <v>10515</v>
      </c>
      <c r="K3483" s="1" t="s">
        <v>10515</v>
      </c>
      <c r="L3483">
        <f>ROUNDUP(IF(B3483&gt;$D$4,0,($D$4-B3483+1)/365),0)</f>
        <v>0</v>
      </c>
      <c r="M3483">
        <f>ROUNDUP(IF(B3483&gt;$D$5,0,($D$5-B3483+1)/365),0)</f>
        <v>1</v>
      </c>
      <c r="N3483" s="28">
        <f>IF(OR(L3483=1,M3483=1),IF(B3483+364&lt;=$D$5,(B3483+364-$D$4+1)/365,IF(B3483&gt;$D$4,($D$5-B3483+1)/365,$D$6/365)),0)</f>
        <v>0.1355322171486627</v>
      </c>
      <c r="O3483" s="28">
        <f>'Data &amp; Parameter'!$E$16*'Data &amp; Parameter'!$E$17*('Data &amp; Parameter'!$E$18+'Data &amp; Parameter'!$E$19)*'Data &amp; Parameter'!$E$20*'Data &amp; Parameter'!$E$37*N3483</f>
        <v>0.47120544979397327</v>
      </c>
      <c r="P3483">
        <f>ROUNDUP(IF(D3483&gt;$D$4,0,($D$4-D3483+1)/365),0)</f>
        <v>0</v>
      </c>
      <c r="Q3483">
        <f>ROUNDUP(IF(D3483&gt;$D$5,0,($D$5-D3483+1)/365),0)</f>
        <v>1</v>
      </c>
      <c r="R3483" s="28">
        <f>IF(OR(P3483=1,Q3483=1),IF(D3483+364&lt;=$D$5,(D3483+364-$D$4+1)/365,IF(D3483&gt;$D$4,($D$5-D3483+1)/365,$D$6/365)),0)</f>
        <v>0.13553034627091695</v>
      </c>
      <c r="S3483" s="28">
        <f>'Data &amp; Parameter'!$E$16*'Data &amp; Parameter'!$E$17*('Data &amp; Parameter'!$E$18+'Data &amp; Parameter'!$E$19)*'Data &amp; Parameter'!$E$20*'Data &amp; Parameter'!$E$37*R3483</f>
        <v>0.47119894530516432</v>
      </c>
      <c r="T3483" s="28">
        <f t="shared" si="54"/>
        <v>0.94240439509913765</v>
      </c>
    </row>
    <row r="3484" spans="1:20" ht="15.75" customHeight="1" x14ac:dyDescent="0.35">
      <c r="A3484">
        <v>3477</v>
      </c>
      <c r="B3484" s="76">
        <v>44252.533171296294</v>
      </c>
      <c r="C3484" s="1" t="s">
        <v>11029</v>
      </c>
      <c r="D3484" s="76">
        <v>44252.534039351856</v>
      </c>
      <c r="E3484" s="1" t="s">
        <v>11030</v>
      </c>
      <c r="F3484" s="1" t="s">
        <v>11031</v>
      </c>
      <c r="G3484" s="1" t="s">
        <v>123</v>
      </c>
      <c r="H3484" s="1" t="s">
        <v>124</v>
      </c>
      <c r="I3484" s="1" t="s">
        <v>125</v>
      </c>
      <c r="J3484" s="1" t="s">
        <v>10727</v>
      </c>
      <c r="K3484" s="1" t="s">
        <v>10808</v>
      </c>
      <c r="L3484">
        <f>ROUNDUP(IF(B3484&gt;$D$4,0,($D$4-B3484+1)/365),0)</f>
        <v>0</v>
      </c>
      <c r="M3484">
        <f>ROUNDUP(IF(B3484&gt;$D$5,0,($D$5-B3484+1)/365),0)</f>
        <v>1</v>
      </c>
      <c r="N3484" s="28">
        <f>IF(OR(L3484=1,M3484=1),IF(B3484+364&lt;=$D$5,(B3484+364-$D$4+1)/365,IF(B3484&gt;$D$4,($D$5-B3484+1)/365,$D$6/365)),0)</f>
        <v>0.13552555809234434</v>
      </c>
      <c r="O3484" s="28">
        <f>'Data &amp; Parameter'!$E$16*'Data &amp; Parameter'!$E$17*('Data &amp; Parameter'!$E$18+'Data &amp; Parameter'!$E$19)*'Data &amp; Parameter'!$E$20*'Data &amp; Parameter'!$E$37*N3484</f>
        <v>0.47118229822386171</v>
      </c>
      <c r="P3484">
        <f>ROUNDUP(IF(D3484&gt;$D$4,0,($D$4-D3484+1)/365),0)</f>
        <v>0</v>
      </c>
      <c r="Q3484">
        <f>ROUNDUP(IF(D3484&gt;$D$5,0,($D$5-D3484+1)/365),0)</f>
        <v>1</v>
      </c>
      <c r="R3484" s="28">
        <f>IF(OR(P3484=1,Q3484=1),IF(D3484+364&lt;=$D$5,(D3484+364-$D$4+1)/365,IF(D3484&gt;$D$4,($D$5-D3484+1)/365,$D$6/365)),0)</f>
        <v>0.13552317985792783</v>
      </c>
      <c r="S3484" s="28">
        <f>'Data &amp; Parameter'!$E$16*'Data &amp; Parameter'!$E$17*('Data &amp; Parameter'!$E$18+'Data &amp; Parameter'!$E$19)*'Data &amp; Parameter'!$E$20*'Data &amp; Parameter'!$E$37*R3484</f>
        <v>0.47117402980590528</v>
      </c>
      <c r="T3484" s="28">
        <f t="shared" si="54"/>
        <v>0.94235632802976699</v>
      </c>
    </row>
    <row r="3485" spans="1:20" ht="15.75" customHeight="1" x14ac:dyDescent="0.35">
      <c r="A3485">
        <v>3478</v>
      </c>
      <c r="B3485" s="76">
        <v>44252.533900462964</v>
      </c>
      <c r="C3485" s="1" t="s">
        <v>11032</v>
      </c>
      <c r="D3485" s="76">
        <v>44252.534409722226</v>
      </c>
      <c r="E3485" s="1" t="s">
        <v>11033</v>
      </c>
      <c r="F3485" s="1" t="s">
        <v>11034</v>
      </c>
      <c r="G3485" s="1" t="s">
        <v>123</v>
      </c>
      <c r="H3485" s="1" t="s">
        <v>124</v>
      </c>
      <c r="I3485" s="1" t="s">
        <v>125</v>
      </c>
      <c r="J3485" s="1" t="s">
        <v>10727</v>
      </c>
      <c r="K3485" s="1" t="s">
        <v>10818</v>
      </c>
      <c r="L3485">
        <f>ROUNDUP(IF(B3485&gt;$D$4,0,($D$4-B3485+1)/365),0)</f>
        <v>0</v>
      </c>
      <c r="M3485">
        <f>ROUNDUP(IF(B3485&gt;$D$5,0,($D$5-B3485+1)/365),0)</f>
        <v>1</v>
      </c>
      <c r="N3485" s="28">
        <f>IF(OR(L3485=1,M3485=1),IF(B3485+364&lt;=$D$5,(B3485+364-$D$4+1)/365,IF(B3485&gt;$D$4,($D$5-B3485+1)/365,$D$6/365)),0)</f>
        <v>0.13552356037544086</v>
      </c>
      <c r="O3485" s="28">
        <f>'Data &amp; Parameter'!$E$16*'Data &amp; Parameter'!$E$17*('Data &amp; Parameter'!$E$18+'Data &amp; Parameter'!$E$19)*'Data &amp; Parameter'!$E$20*'Data &amp; Parameter'!$E$37*N3485</f>
        <v>0.47117535275280048</v>
      </c>
      <c r="P3485">
        <f>ROUNDUP(IF(D3485&gt;$D$4,0,($D$4-D3485+1)/365),0)</f>
        <v>0</v>
      </c>
      <c r="Q3485">
        <f>ROUNDUP(IF(D3485&gt;$D$5,0,($D$5-D3485+1)/365),0)</f>
        <v>1</v>
      </c>
      <c r="R3485" s="28">
        <f>IF(OR(P3485=1,Q3485=1),IF(D3485+364&lt;=$D$5,(D3485+364-$D$4+1)/365,IF(D3485&gt;$D$4,($D$5-D3485+1)/365,$D$6/365)),0)</f>
        <v>0.13552216514458637</v>
      </c>
      <c r="S3485" s="28">
        <f>'Data &amp; Parameter'!$E$16*'Data &amp; Parameter'!$E$17*('Data &amp; Parameter'!$E$18+'Data &amp; Parameter'!$E$19)*'Data &amp; Parameter'!$E$20*'Data &amp; Parameter'!$E$37*R3485</f>
        <v>0.47117050194761051</v>
      </c>
      <c r="T3485" s="28">
        <f t="shared" si="54"/>
        <v>0.94234585470041099</v>
      </c>
    </row>
    <row r="3486" spans="1:20" ht="15.75" customHeight="1" x14ac:dyDescent="0.35">
      <c r="A3486">
        <v>3479</v>
      </c>
      <c r="B3486" s="76">
        <v>44252.534513888888</v>
      </c>
      <c r="C3486" s="1" t="s">
        <v>11035</v>
      </c>
      <c r="D3486" s="76">
        <v>44252.536527777775</v>
      </c>
      <c r="E3486" s="1" t="s">
        <v>11036</v>
      </c>
      <c r="F3486" s="1" t="s">
        <v>11037</v>
      </c>
      <c r="G3486" s="1" t="s">
        <v>123</v>
      </c>
      <c r="H3486" s="1" t="s">
        <v>124</v>
      </c>
      <c r="I3486" s="1" t="s">
        <v>125</v>
      </c>
      <c r="J3486" s="1" t="s">
        <v>10515</v>
      </c>
      <c r="K3486" s="1" t="s">
        <v>10515</v>
      </c>
      <c r="L3486">
        <f>ROUNDUP(IF(B3486&gt;$D$4,0,($D$4-B3486+1)/365),0)</f>
        <v>0</v>
      </c>
      <c r="M3486">
        <f>ROUNDUP(IF(B3486&gt;$D$5,0,($D$5-B3486+1)/365),0)</f>
        <v>1</v>
      </c>
      <c r="N3486" s="28">
        <f>IF(OR(L3486=1,M3486=1),IF(B3486+364&lt;=$D$5,(B3486+364-$D$4+1)/365,IF(B3486&gt;$D$4,($D$5-B3486+1)/365,$D$6/365)),0)</f>
        <v>0.13552187975647154</v>
      </c>
      <c r="O3486" s="28">
        <f>'Data &amp; Parameter'!$E$16*'Data &amp; Parameter'!$E$17*('Data &amp; Parameter'!$E$18+'Data &amp; Parameter'!$E$19)*'Data &amp; Parameter'!$E$20*'Data &amp; Parameter'!$E$37*N3486</f>
        <v>0.47116950973750837</v>
      </c>
      <c r="P3486">
        <f>ROUNDUP(IF(D3486&gt;$D$4,0,($D$4-D3486+1)/365),0)</f>
        <v>0</v>
      </c>
      <c r="Q3486">
        <f>ROUNDUP(IF(D3486&gt;$D$5,0,($D$5-D3486+1)/365),0)</f>
        <v>1</v>
      </c>
      <c r="R3486" s="28">
        <f>IF(OR(P3486=1,Q3486=1),IF(D3486+364&lt;=$D$5,(D3486+364-$D$4+1)/365,IF(D3486&gt;$D$4,($D$5-D3486+1)/365,$D$6/365)),0)</f>
        <v>0.1355163622526723</v>
      </c>
      <c r="S3486" s="28">
        <f>'Data &amp; Parameter'!$E$16*'Data &amp; Parameter'!$E$17*('Data &amp; Parameter'!$E$18+'Data &amp; Parameter'!$E$19)*'Data &amp; Parameter'!$E$20*'Data &amp; Parameter'!$E$37*R3486</f>
        <v>0.47115032700801313</v>
      </c>
      <c r="T3486" s="28">
        <f t="shared" si="54"/>
        <v>0.94231983674552144</v>
      </c>
    </row>
    <row r="3487" spans="1:20" ht="15.75" customHeight="1" x14ac:dyDescent="0.35">
      <c r="A3487">
        <v>3480</v>
      </c>
      <c r="B3487" s="76">
        <v>44252.536030092597</v>
      </c>
      <c r="C3487" s="1" t="s">
        <v>11038</v>
      </c>
      <c r="D3487" s="76">
        <v>44252.536782407406</v>
      </c>
      <c r="E3487" s="1" t="s">
        <v>11039</v>
      </c>
      <c r="F3487" s="1" t="s">
        <v>11040</v>
      </c>
      <c r="G3487" s="1" t="s">
        <v>123</v>
      </c>
      <c r="H3487" s="1" t="s">
        <v>124</v>
      </c>
      <c r="I3487" s="1" t="s">
        <v>125</v>
      </c>
      <c r="J3487" s="1" t="s">
        <v>10727</v>
      </c>
      <c r="K3487" s="1" t="s">
        <v>10808</v>
      </c>
      <c r="L3487">
        <f>ROUNDUP(IF(B3487&gt;$D$4,0,($D$4-B3487+1)/365),0)</f>
        <v>0</v>
      </c>
      <c r="M3487">
        <f>ROUNDUP(IF(B3487&gt;$D$5,0,($D$5-B3487+1)/365),0)</f>
        <v>1</v>
      </c>
      <c r="N3487" s="28">
        <f>IF(OR(L3487=1,M3487=1),IF(B3487+364&lt;=$D$5,(B3487+364-$D$4+1)/365,IF(B3487&gt;$D$4,($D$5-B3487+1)/365,$D$6/365)),0)</f>
        <v>0.13551772577370746</v>
      </c>
      <c r="O3487" s="28">
        <f>'Data &amp; Parameter'!$E$16*'Data &amp; Parameter'!$E$17*('Data &amp; Parameter'!$E$18+'Data &amp; Parameter'!$E$19)*'Data &amp; Parameter'!$E$20*'Data &amp; Parameter'!$E$37*N3487</f>
        <v>0.47115506756753611</v>
      </c>
      <c r="P3487">
        <f>ROUNDUP(IF(D3487&gt;$D$4,0,($D$4-D3487+1)/365),0)</f>
        <v>0</v>
      </c>
      <c r="Q3487">
        <f>ROUNDUP(IF(D3487&gt;$D$5,0,($D$5-D3487+1)/365),0)</f>
        <v>1</v>
      </c>
      <c r="R3487" s="28">
        <f>IF(OR(P3487=1,Q3487=1),IF(D3487+364&lt;=$D$5,(D3487+364-$D$4+1)/365,IF(D3487&gt;$D$4,($D$5-D3487+1)/365,$D$6/365)),0)</f>
        <v>0.13551566463724507</v>
      </c>
      <c r="S3487" s="28">
        <f>'Data &amp; Parameter'!$E$16*'Data &amp; Parameter'!$E$17*('Data &amp; Parameter'!$E$18+'Data &amp; Parameter'!$E$19)*'Data &amp; Parameter'!$E$20*'Data &amp; Parameter'!$E$37*R3487</f>
        <v>0.47114790160541814</v>
      </c>
      <c r="T3487" s="28">
        <f t="shared" si="54"/>
        <v>0.94230296917295431</v>
      </c>
    </row>
    <row r="3488" spans="1:20" ht="15.75" customHeight="1" x14ac:dyDescent="0.35">
      <c r="A3488">
        <v>3481</v>
      </c>
      <c r="B3488" s="76">
        <v>44252.536863425921</v>
      </c>
      <c r="C3488" s="1" t="s">
        <v>11041</v>
      </c>
      <c r="D3488" s="76">
        <v>44252.53769675926</v>
      </c>
      <c r="E3488" s="1" t="s">
        <v>11042</v>
      </c>
      <c r="F3488" s="1" t="s">
        <v>11043</v>
      </c>
      <c r="G3488" s="1" t="s">
        <v>123</v>
      </c>
      <c r="H3488" s="1" t="s">
        <v>124</v>
      </c>
      <c r="I3488" s="1" t="s">
        <v>125</v>
      </c>
      <c r="J3488" s="1" t="s">
        <v>10727</v>
      </c>
      <c r="K3488" s="1" t="s">
        <v>10818</v>
      </c>
      <c r="L3488">
        <f>ROUNDUP(IF(B3488&gt;$D$4,0,($D$4-B3488+1)/365),0)</f>
        <v>0</v>
      </c>
      <c r="M3488">
        <f>ROUNDUP(IF(B3488&gt;$D$5,0,($D$5-B3488+1)/365),0)</f>
        <v>1</v>
      </c>
      <c r="N3488" s="28">
        <f>IF(OR(L3488=1,M3488=1),IF(B3488+364&lt;=$D$5,(B3488+364-$D$4+1)/365,IF(B3488&gt;$D$4,($D$5-B3488+1)/365,$D$6/365)),0)</f>
        <v>0.13551544266870907</v>
      </c>
      <c r="O3488" s="28">
        <f>'Data &amp; Parameter'!$E$16*'Data &amp; Parameter'!$E$17*('Data &amp; Parameter'!$E$18+'Data &amp; Parameter'!$E$19)*'Data &amp; Parameter'!$E$20*'Data &amp; Parameter'!$E$37*N3488</f>
        <v>0.47114712988644208</v>
      </c>
      <c r="P3488">
        <f>ROUNDUP(IF(D3488&gt;$D$4,0,($D$4-D3488+1)/365),0)</f>
        <v>0</v>
      </c>
      <c r="Q3488">
        <f>ROUNDUP(IF(D3488&gt;$D$5,0,($D$5-D3488+1)/365),0)</f>
        <v>1</v>
      </c>
      <c r="R3488" s="28">
        <f>IF(OR(P3488=1,Q3488=1),IF(D3488+364&lt;=$D$5,(D3488+364-$D$4+1)/365,IF(D3488&gt;$D$4,($D$5-D3488+1)/365,$D$6/365)),0)</f>
        <v>0.13551315956367085</v>
      </c>
      <c r="S3488" s="28">
        <f>'Data &amp; Parameter'!$E$16*'Data &amp; Parameter'!$E$17*('Data &amp; Parameter'!$E$18+'Data &amp; Parameter'!$E$19)*'Data &amp; Parameter'!$E$20*'Data &amp; Parameter'!$E$37*R3488</f>
        <v>0.47113919220520956</v>
      </c>
      <c r="T3488" s="28">
        <f t="shared" si="54"/>
        <v>0.94228632209165164</v>
      </c>
    </row>
    <row r="3489" spans="1:20" ht="15.75" customHeight="1" x14ac:dyDescent="0.35">
      <c r="A3489">
        <v>3482</v>
      </c>
      <c r="B3489" s="76">
        <v>44252.538958333331</v>
      </c>
      <c r="C3489" s="1" t="s">
        <v>11044</v>
      </c>
      <c r="D3489" s="76">
        <v>44252.541909722218</v>
      </c>
      <c r="E3489" s="1" t="s">
        <v>11045</v>
      </c>
      <c r="F3489" s="1" t="s">
        <v>11046</v>
      </c>
      <c r="G3489" s="1" t="s">
        <v>123</v>
      </c>
      <c r="H3489" s="1" t="s">
        <v>124</v>
      </c>
      <c r="I3489" s="1" t="s">
        <v>125</v>
      </c>
      <c r="J3489" s="1" t="s">
        <v>10515</v>
      </c>
      <c r="K3489" s="1" t="s">
        <v>10515</v>
      </c>
      <c r="L3489">
        <f>ROUNDUP(IF(B3489&gt;$D$4,0,($D$4-B3489+1)/365),0)</f>
        <v>0</v>
      </c>
      <c r="M3489">
        <f>ROUNDUP(IF(B3489&gt;$D$5,0,($D$5-B3489+1)/365),0)</f>
        <v>1</v>
      </c>
      <c r="N3489" s="28">
        <f>IF(OR(L3489=1,M3489=1),IF(B3489+364&lt;=$D$5,(B3489+364-$D$4+1)/365,IF(B3489&gt;$D$4,($D$5-B3489+1)/365,$D$6/365)),0)</f>
        <v>0.13550970319635394</v>
      </c>
      <c r="O3489" s="28">
        <f>'Data &amp; Parameter'!$E$16*'Data &amp; Parameter'!$E$17*('Data &amp; Parameter'!$E$18+'Data &amp; Parameter'!$E$19)*'Data &amp; Parameter'!$E$20*'Data &amp; Parameter'!$E$37*N3489</f>
        <v>0.4711271754379015</v>
      </c>
      <c r="P3489">
        <f>ROUNDUP(IF(D3489&gt;$D$4,0,($D$4-D3489+1)/365),0)</f>
        <v>0</v>
      </c>
      <c r="Q3489">
        <f>ROUNDUP(IF(D3489&gt;$D$5,0,($D$5-D3489+1)/365),0)</f>
        <v>1</v>
      </c>
      <c r="R3489" s="28">
        <f>IF(OR(P3489=1,Q3489=1),IF(D3489+364&lt;=$D$5,(D3489+364-$D$4+1)/365,IF(D3489&gt;$D$4,($D$5-D3489+1)/365,$D$6/365)),0)</f>
        <v>0.13550161719940162</v>
      </c>
      <c r="S3489" s="28">
        <f>'Data &amp; Parameter'!$E$16*'Data &amp; Parameter'!$E$17*('Data &amp; Parameter'!$E$18+'Data &amp; Parameter'!$E$19)*'Data &amp; Parameter'!$E$20*'Data &amp; Parameter'!$E$37*R3489</f>
        <v>0.47109906281707153</v>
      </c>
      <c r="T3489" s="28">
        <f t="shared" si="54"/>
        <v>0.94222623825497309</v>
      </c>
    </row>
    <row r="3490" spans="1:20" ht="15.75" customHeight="1" x14ac:dyDescent="0.35">
      <c r="A3490">
        <v>3483</v>
      </c>
      <c r="B3490" s="76">
        <v>44252.539085648154</v>
      </c>
      <c r="C3490" s="1" t="s">
        <v>11047</v>
      </c>
      <c r="D3490" s="76">
        <v>44252.540011574078</v>
      </c>
      <c r="E3490" s="1" t="s">
        <v>11048</v>
      </c>
      <c r="F3490" s="1" t="s">
        <v>11049</v>
      </c>
      <c r="G3490" s="1" t="s">
        <v>123</v>
      </c>
      <c r="H3490" s="1" t="s">
        <v>124</v>
      </c>
      <c r="I3490" s="1" t="s">
        <v>125</v>
      </c>
      <c r="J3490" s="1" t="s">
        <v>10727</v>
      </c>
      <c r="K3490" s="1" t="s">
        <v>10808</v>
      </c>
      <c r="L3490">
        <f>ROUNDUP(IF(B3490&gt;$D$4,0,($D$4-B3490+1)/365),0)</f>
        <v>0</v>
      </c>
      <c r="M3490">
        <f>ROUNDUP(IF(B3490&gt;$D$5,0,($D$5-B3490+1)/365),0)</f>
        <v>1</v>
      </c>
      <c r="N3490" s="28">
        <f>IF(OR(L3490=1,M3490=1),IF(B3490+364&lt;=$D$5,(B3490+364-$D$4+1)/365,IF(B3490&gt;$D$4,($D$5-B3490+1)/365,$D$6/365)),0)</f>
        <v>0.13550935438862038</v>
      </c>
      <c r="O3490" s="28">
        <f>'Data &amp; Parameter'!$E$16*'Data &amp; Parameter'!$E$17*('Data &amp; Parameter'!$E$18+'Data &amp; Parameter'!$E$19)*'Data &amp; Parameter'!$E$20*'Data &amp; Parameter'!$E$37*N3490</f>
        <v>0.47112596273653473</v>
      </c>
      <c r="P3490">
        <f>ROUNDUP(IF(D3490&gt;$D$4,0,($D$4-D3490+1)/365),0)</f>
        <v>0</v>
      </c>
      <c r="Q3490">
        <f>ROUNDUP(IF(D3490&gt;$D$5,0,($D$5-D3490+1)/365),0)</f>
        <v>1</v>
      </c>
      <c r="R3490" s="28">
        <f>IF(OR(P3490=1,Q3490=1),IF(D3490+364&lt;=$D$5,(D3490+364-$D$4+1)/365,IF(D3490&gt;$D$4,($D$5-D3490+1)/365,$D$6/365)),0)</f>
        <v>0.1355068176052667</v>
      </c>
      <c r="S3490" s="28">
        <f>'Data &amp; Parameter'!$E$16*'Data &amp; Parameter'!$E$17*('Data &amp; Parameter'!$E$18+'Data &amp; Parameter'!$E$19)*'Data &amp; Parameter'!$E$20*'Data &amp; Parameter'!$E$37*R3490</f>
        <v>0.47111714309079772</v>
      </c>
      <c r="T3490" s="28">
        <f t="shared" si="54"/>
        <v>0.94224310582733239</v>
      </c>
    </row>
    <row r="3491" spans="1:20" ht="15.75" customHeight="1" x14ac:dyDescent="0.35">
      <c r="A3491">
        <v>3484</v>
      </c>
      <c r="B3491" s="76">
        <v>44252.54</v>
      </c>
      <c r="C3491" s="1" t="s">
        <v>11050</v>
      </c>
      <c r="D3491" s="76">
        <v>44252.540729166663</v>
      </c>
      <c r="E3491" s="1" t="s">
        <v>11051</v>
      </c>
      <c r="F3491" s="1" t="s">
        <v>11052</v>
      </c>
      <c r="G3491" s="1" t="s">
        <v>123</v>
      </c>
      <c r="H3491" s="1" t="s">
        <v>124</v>
      </c>
      <c r="I3491" s="1" t="s">
        <v>125</v>
      </c>
      <c r="J3491" s="1" t="s">
        <v>10727</v>
      </c>
      <c r="K3491" s="1" t="s">
        <v>10818</v>
      </c>
      <c r="L3491">
        <f>ROUNDUP(IF(B3491&gt;$D$4,0,($D$4-B3491+1)/365),0)</f>
        <v>0</v>
      </c>
      <c r="M3491">
        <f>ROUNDUP(IF(B3491&gt;$D$5,0,($D$5-B3491+1)/365),0)</f>
        <v>1</v>
      </c>
      <c r="N3491" s="28">
        <f>IF(OR(L3491=1,M3491=1),IF(B3491+364&lt;=$D$5,(B3491+364-$D$4+1)/365,IF(B3491&gt;$D$4,($D$5-B3491+1)/365,$D$6/365)),0)</f>
        <v>0.1355068493150661</v>
      </c>
      <c r="O3491" s="28">
        <f>'Data &amp; Parameter'!$E$16*'Data &amp; Parameter'!$E$17*('Data &amp; Parameter'!$E$18+'Data &amp; Parameter'!$E$19)*'Data &amp; Parameter'!$E$20*'Data &amp; Parameter'!$E$37*N3491</f>
        <v>0.47111725333639543</v>
      </c>
      <c r="P3491">
        <f>ROUNDUP(IF(D3491&gt;$D$4,0,($D$4-D3491+1)/365),0)</f>
        <v>0</v>
      </c>
      <c r="Q3491">
        <f>ROUNDUP(IF(D3491&gt;$D$5,0,($D$5-D3491+1)/365),0)</f>
        <v>1</v>
      </c>
      <c r="R3491" s="28">
        <f>IF(OR(P3491=1,Q3491=1),IF(D3491+364&lt;=$D$5,(D3491+364-$D$4+1)/365,IF(D3491&gt;$D$4,($D$5-D3491+1)/365,$D$6/365)),0)</f>
        <v>0.13550485159818254</v>
      </c>
      <c r="S3491" s="28">
        <f>'Data &amp; Parameter'!$E$16*'Data &amp; Parameter'!$E$17*('Data &amp; Parameter'!$E$18+'Data &amp; Parameter'!$E$19)*'Data &amp; Parameter'!$E$20*'Data &amp; Parameter'!$E$37*R3491</f>
        <v>0.47111030786540348</v>
      </c>
      <c r="T3491" s="28">
        <f t="shared" si="54"/>
        <v>0.94222756120179896</v>
      </c>
    </row>
    <row r="3492" spans="1:20" ht="15.75" customHeight="1" x14ac:dyDescent="0.35">
      <c r="A3492">
        <v>3485</v>
      </c>
      <c r="B3492" s="76">
        <v>44252.541886574079</v>
      </c>
      <c r="C3492" s="1" t="s">
        <v>11053</v>
      </c>
      <c r="D3492" s="76">
        <v>44252.542280092588</v>
      </c>
      <c r="E3492" s="1" t="s">
        <v>11054</v>
      </c>
      <c r="F3492" s="1" t="s">
        <v>11055</v>
      </c>
      <c r="G3492" s="1" t="s">
        <v>123</v>
      </c>
      <c r="H3492" s="1" t="s">
        <v>124</v>
      </c>
      <c r="I3492" s="1" t="s">
        <v>125</v>
      </c>
      <c r="J3492" s="1" t="s">
        <v>10727</v>
      </c>
      <c r="K3492" s="1" t="s">
        <v>10808</v>
      </c>
      <c r="L3492">
        <f>ROUNDUP(IF(B3492&gt;$D$4,0,($D$4-B3492+1)/365),0)</f>
        <v>0</v>
      </c>
      <c r="M3492">
        <f>ROUNDUP(IF(B3492&gt;$D$5,0,($D$5-B3492+1)/365),0)</f>
        <v>1</v>
      </c>
      <c r="N3492" s="28">
        <f>IF(OR(L3492=1,M3492=1),IF(B3492+364&lt;=$D$5,(B3492+364-$D$4+1)/365,IF(B3492&gt;$D$4,($D$5-B3492+1)/365,$D$6/365)),0)</f>
        <v>0.13550168061896056</v>
      </c>
      <c r="O3492" s="28">
        <f>'Data &amp; Parameter'!$E$16*'Data &amp; Parameter'!$E$17*('Data &amp; Parameter'!$E$18+'Data &amp; Parameter'!$E$19)*'Data &amp; Parameter'!$E$20*'Data &amp; Parameter'!$E$37*N3492</f>
        <v>0.47109928330812839</v>
      </c>
      <c r="P3492">
        <f>ROUNDUP(IF(D3492&gt;$D$4,0,($D$4-D3492+1)/365),0)</f>
        <v>0</v>
      </c>
      <c r="Q3492">
        <f>ROUNDUP(IF(D3492&gt;$D$5,0,($D$5-D3492+1)/365),0)</f>
        <v>1</v>
      </c>
      <c r="R3492" s="28">
        <f>IF(OR(P3492=1,Q3492=1),IF(D3492+364&lt;=$D$5,(D3492+364-$D$4+1)/365,IF(D3492&gt;$D$4,($D$5-D3492+1)/365,$D$6/365)),0)</f>
        <v>0.13550060248606016</v>
      </c>
      <c r="S3492" s="28">
        <f>'Data &amp; Parameter'!$E$16*'Data &amp; Parameter'!$E$17*('Data &amp; Parameter'!$E$18+'Data &amp; Parameter'!$E$19)*'Data &amp; Parameter'!$E$20*'Data &amp; Parameter'!$E$37*R3492</f>
        <v>0.47109553495877676</v>
      </c>
      <c r="T3492" s="28">
        <f t="shared" si="54"/>
        <v>0.9421948182669051</v>
      </c>
    </row>
    <row r="3493" spans="1:20" ht="15.75" customHeight="1" x14ac:dyDescent="0.35">
      <c r="A3493">
        <v>3486</v>
      </c>
      <c r="B3493" s="76">
        <v>44252.542766203704</v>
      </c>
      <c r="C3493" s="1" t="s">
        <v>11056</v>
      </c>
      <c r="D3493" s="76">
        <v>44252.543194444443</v>
      </c>
      <c r="E3493" s="1" t="s">
        <v>11057</v>
      </c>
      <c r="F3493" s="1" t="s">
        <v>11058</v>
      </c>
      <c r="G3493" s="1" t="s">
        <v>123</v>
      </c>
      <c r="H3493" s="1" t="s">
        <v>124</v>
      </c>
      <c r="I3493" s="1" t="s">
        <v>125</v>
      </c>
      <c r="J3493" s="1" t="s">
        <v>10727</v>
      </c>
      <c r="K3493" s="1" t="s">
        <v>10828</v>
      </c>
      <c r="L3493">
        <f>ROUNDUP(IF(B3493&gt;$D$4,0,($D$4-B3493+1)/365),0)</f>
        <v>0</v>
      </c>
      <c r="M3493">
        <f>ROUNDUP(IF(B3493&gt;$D$5,0,($D$5-B3493+1)/365),0)</f>
        <v>1</v>
      </c>
      <c r="N3493" s="28">
        <f>IF(OR(L3493=1,M3493=1),IF(B3493+364&lt;=$D$5,(B3493+364-$D$4+1)/365,IF(B3493&gt;$D$4,($D$5-B3493+1)/365,$D$6/365)),0)</f>
        <v>0.13549927067478451</v>
      </c>
      <c r="O3493" s="28">
        <f>'Data &amp; Parameter'!$E$16*'Data &amp; Parameter'!$E$17*('Data &amp; Parameter'!$E$18+'Data &amp; Parameter'!$E$19)*'Data &amp; Parameter'!$E$20*'Data &amp; Parameter'!$E$37*N3493</f>
        <v>0.47109090464471282</v>
      </c>
      <c r="P3493">
        <f>ROUNDUP(IF(D3493&gt;$D$4,0,($D$4-D3493+1)/365),0)</f>
        <v>0</v>
      </c>
      <c r="Q3493">
        <f>ROUNDUP(IF(D3493&gt;$D$5,0,($D$5-D3493+1)/365),0)</f>
        <v>1</v>
      </c>
      <c r="R3493" s="28">
        <f>IF(OR(P3493=1,Q3493=1),IF(D3493+364&lt;=$D$5,(D3493+364-$D$4+1)/365,IF(D3493&gt;$D$4,($D$5-D3493+1)/365,$D$6/365)),0)</f>
        <v>0.13549809741248595</v>
      </c>
      <c r="S3493" s="28">
        <f>'Data &amp; Parameter'!$E$16*'Data &amp; Parameter'!$E$17*('Data &amp; Parameter'!$E$18+'Data &amp; Parameter'!$E$19)*'Data &amp; Parameter'!$E$20*'Data &amp; Parameter'!$E$37*R3493</f>
        <v>0.47108682555856818</v>
      </c>
      <c r="T3493" s="28">
        <f t="shared" si="54"/>
        <v>0.94217773020328099</v>
      </c>
    </row>
    <row r="3494" spans="1:20" ht="15.75" customHeight="1" x14ac:dyDescent="0.35">
      <c r="A3494">
        <v>3487</v>
      </c>
      <c r="B3494" s="76">
        <v>44252.54519675926</v>
      </c>
      <c r="C3494" s="1" t="s">
        <v>11059</v>
      </c>
      <c r="D3494" s="76">
        <v>44252.546828703707</v>
      </c>
      <c r="E3494" s="1" t="s">
        <v>11060</v>
      </c>
      <c r="F3494" s="1" t="s">
        <v>11061</v>
      </c>
      <c r="G3494" s="1" t="s">
        <v>123</v>
      </c>
      <c r="H3494" s="1" t="s">
        <v>124</v>
      </c>
      <c r="I3494" s="1" t="s">
        <v>125</v>
      </c>
      <c r="J3494" s="1" t="s">
        <v>10515</v>
      </c>
      <c r="K3494" s="1" t="s">
        <v>10515</v>
      </c>
      <c r="L3494">
        <f>ROUNDUP(IF(B3494&gt;$D$4,0,($D$4-B3494+1)/365),0)</f>
        <v>0</v>
      </c>
      <c r="M3494">
        <f>ROUNDUP(IF(B3494&gt;$D$5,0,($D$5-B3494+1)/365),0)</f>
        <v>1</v>
      </c>
      <c r="N3494" s="28">
        <f>IF(OR(L3494=1,M3494=1),IF(B3494+364&lt;=$D$5,(B3494+364-$D$4+1)/365,IF(B3494&gt;$D$4,($D$5-B3494+1)/365,$D$6/365)),0)</f>
        <v>0.13549261161846615</v>
      </c>
      <c r="O3494" s="28">
        <f>'Data &amp; Parameter'!$E$16*'Data &amp; Parameter'!$E$17*('Data &amp; Parameter'!$E$18+'Data &amp; Parameter'!$E$19)*'Data &amp; Parameter'!$E$20*'Data &amp; Parameter'!$E$37*N3494</f>
        <v>0.47106775307460119</v>
      </c>
      <c r="P3494">
        <f>ROUNDUP(IF(D3494&gt;$D$4,0,($D$4-D3494+1)/365),0)</f>
        <v>0</v>
      </c>
      <c r="Q3494">
        <f>ROUNDUP(IF(D3494&gt;$D$5,0,($D$5-D3494+1)/365),0)</f>
        <v>1</v>
      </c>
      <c r="R3494" s="28">
        <f>IF(OR(P3494=1,Q3494=1),IF(D3494+364&lt;=$D$5,(D3494+364-$D$4+1)/365,IF(D3494&gt;$D$4,($D$5-D3494+1)/365,$D$6/365)),0)</f>
        <v>0.13548814053778785</v>
      </c>
      <c r="S3494" s="28">
        <f>'Data &amp; Parameter'!$E$16*'Data &amp; Parameter'!$E$17*('Data &amp; Parameter'!$E$18+'Data &amp; Parameter'!$E$19)*'Data &amp; Parameter'!$E$20*'Data &amp; Parameter'!$E$37*R3494</f>
        <v>0.47105220844892914</v>
      </c>
      <c r="T3494" s="28">
        <f t="shared" si="54"/>
        <v>0.94211996152353028</v>
      </c>
    </row>
    <row r="3495" spans="1:20" ht="15.75" customHeight="1" x14ac:dyDescent="0.35">
      <c r="A3495">
        <v>3488</v>
      </c>
      <c r="B3495" s="76">
        <v>44252.545729166668</v>
      </c>
      <c r="C3495" s="1" t="s">
        <v>11062</v>
      </c>
      <c r="D3495" s="76">
        <v>44252.546284722222</v>
      </c>
      <c r="E3495" s="1" t="s">
        <v>11063</v>
      </c>
      <c r="F3495" s="1" t="s">
        <v>11064</v>
      </c>
      <c r="G3495" s="1" t="s">
        <v>123</v>
      </c>
      <c r="H3495" s="1" t="s">
        <v>124</v>
      </c>
      <c r="I3495" s="1" t="s">
        <v>125</v>
      </c>
      <c r="J3495" s="1" t="s">
        <v>10727</v>
      </c>
      <c r="K3495" s="1" t="s">
        <v>10781</v>
      </c>
      <c r="L3495">
        <f>ROUNDUP(IF(B3495&gt;$D$4,0,($D$4-B3495+1)/365),0)</f>
        <v>0</v>
      </c>
      <c r="M3495">
        <f>ROUNDUP(IF(B3495&gt;$D$5,0,($D$5-B3495+1)/365),0)</f>
        <v>1</v>
      </c>
      <c r="N3495" s="28">
        <f>IF(OR(L3495=1,M3495=1),IF(B3495+364&lt;=$D$5,(B3495+364-$D$4+1)/365,IF(B3495&gt;$D$4,($D$5-B3495+1)/365,$D$6/365)),0)</f>
        <v>0.1354911529680328</v>
      </c>
      <c r="O3495" s="28">
        <f>'Data &amp; Parameter'!$E$16*'Data &amp; Parameter'!$E$17*('Data &amp; Parameter'!$E$18+'Data &amp; Parameter'!$E$19)*'Data &amp; Parameter'!$E$20*'Data &amp; Parameter'!$E$37*N3495</f>
        <v>0.47106268177828509</v>
      </c>
      <c r="P3495">
        <f>ROUNDUP(IF(D3495&gt;$D$4,0,($D$4-D3495+1)/365),0)</f>
        <v>0</v>
      </c>
      <c r="Q3495">
        <f>ROUNDUP(IF(D3495&gt;$D$5,0,($D$5-D3495+1)/365),0)</f>
        <v>1</v>
      </c>
      <c r="R3495" s="28">
        <f>IF(OR(P3495=1,Q3495=1),IF(D3495+364&lt;=$D$5,(D3495+364-$D$4+1)/365,IF(D3495&gt;$D$4,($D$5-D3495+1)/365,$D$6/365)),0)</f>
        <v>0.1354896308980206</v>
      </c>
      <c r="S3495" s="28">
        <f>'Data &amp; Parameter'!$E$16*'Data &amp; Parameter'!$E$17*('Data &amp; Parameter'!$E$18+'Data &amp; Parameter'!$E$19)*'Data &amp; Parameter'!$E$20*'Data &amp; Parameter'!$E$37*R3495</f>
        <v>0.47105738999084296</v>
      </c>
      <c r="T3495" s="28">
        <f t="shared" si="54"/>
        <v>0.94212007176912804</v>
      </c>
    </row>
    <row r="3496" spans="1:20" ht="15.75" customHeight="1" x14ac:dyDescent="0.35">
      <c r="A3496">
        <v>3489</v>
      </c>
      <c r="B3496" s="76">
        <v>44252.545810185184</v>
      </c>
      <c r="C3496" s="1" t="s">
        <v>11065</v>
      </c>
      <c r="D3496" s="76">
        <v>44252.546388888892</v>
      </c>
      <c r="E3496" s="1" t="s">
        <v>11066</v>
      </c>
      <c r="F3496" s="1" t="s">
        <v>11067</v>
      </c>
      <c r="G3496" s="1" t="s">
        <v>123</v>
      </c>
      <c r="H3496" s="1" t="s">
        <v>124</v>
      </c>
      <c r="I3496" s="1" t="s">
        <v>125</v>
      </c>
      <c r="J3496" s="1" t="s">
        <v>10727</v>
      </c>
      <c r="K3496" s="1" t="s">
        <v>10818</v>
      </c>
      <c r="L3496">
        <f>ROUNDUP(IF(B3496&gt;$D$4,0,($D$4-B3496+1)/365),0)</f>
        <v>0</v>
      </c>
      <c r="M3496">
        <f>ROUNDUP(IF(B3496&gt;$D$5,0,($D$5-B3496+1)/365),0)</f>
        <v>1</v>
      </c>
      <c r="N3496" s="28">
        <f>IF(OR(L3496=1,M3496=1),IF(B3496+364&lt;=$D$5,(B3496+364-$D$4+1)/365,IF(B3496&gt;$D$4,($D$5-B3496+1)/365,$D$6/365)),0)</f>
        <v>0.13549093099949683</v>
      </c>
      <c r="O3496" s="28">
        <f>'Data &amp; Parameter'!$E$16*'Data &amp; Parameter'!$E$17*('Data &amp; Parameter'!$E$18+'Data &amp; Parameter'!$E$19)*'Data &amp; Parameter'!$E$20*'Data &amp; Parameter'!$E$37*N3496</f>
        <v>0.47106191005930909</v>
      </c>
      <c r="P3496">
        <f>ROUNDUP(IF(D3496&gt;$D$4,0,($D$4-D3496+1)/365),0)</f>
        <v>0</v>
      </c>
      <c r="Q3496">
        <f>ROUNDUP(IF(D3496&gt;$D$5,0,($D$5-D3496+1)/365),0)</f>
        <v>1</v>
      </c>
      <c r="R3496" s="28">
        <f>IF(OR(P3496=1,Q3496=1),IF(D3496+364&lt;=$D$5,(D3496+364-$D$4+1)/365,IF(D3496&gt;$D$4,($D$5-D3496+1)/365,$D$6/365)),0)</f>
        <v>0.13548934550988584</v>
      </c>
      <c r="S3496" s="28">
        <f>'Data &amp; Parameter'!$E$16*'Data &amp; Parameter'!$E$17*('Data &amp; Parameter'!$E$18+'Data &amp; Parameter'!$E$19)*'Data &amp; Parameter'!$E$20*'Data &amp; Parameter'!$E$37*R3496</f>
        <v>0.47105639778067154</v>
      </c>
      <c r="T3496" s="28">
        <f t="shared" si="54"/>
        <v>0.94211830783998063</v>
      </c>
    </row>
    <row r="3497" spans="1:20" ht="15.75" customHeight="1" x14ac:dyDescent="0.35">
      <c r="A3497">
        <v>3490</v>
      </c>
      <c r="B3497" s="76">
        <v>44252.548379629632</v>
      </c>
      <c r="C3497" s="1" t="s">
        <v>11068</v>
      </c>
      <c r="D3497" s="76">
        <v>44252.548993055556</v>
      </c>
      <c r="E3497" s="1" t="s">
        <v>11069</v>
      </c>
      <c r="F3497" s="1" t="s">
        <v>11070</v>
      </c>
      <c r="G3497" s="1" t="s">
        <v>123</v>
      </c>
      <c r="H3497" s="1" t="s">
        <v>124</v>
      </c>
      <c r="I3497" s="1" t="s">
        <v>125</v>
      </c>
      <c r="J3497" s="1" t="s">
        <v>10727</v>
      </c>
      <c r="K3497" s="1" t="s">
        <v>10818</v>
      </c>
      <c r="L3497">
        <f>ROUNDUP(IF(B3497&gt;$D$4,0,($D$4-B3497+1)/365),0)</f>
        <v>0</v>
      </c>
      <c r="M3497">
        <f>ROUNDUP(IF(B3497&gt;$D$5,0,($D$5-B3497+1)/365),0)</f>
        <v>1</v>
      </c>
      <c r="N3497" s="28">
        <f>IF(OR(L3497=1,M3497=1),IF(B3497+364&lt;=$D$5,(B3497+364-$D$4+1)/365,IF(B3497&gt;$D$4,($D$5-B3497+1)/365,$D$6/365)),0)</f>
        <v>0.13548389142566544</v>
      </c>
      <c r="O3497" s="28">
        <f>'Data &amp; Parameter'!$E$16*'Data &amp; Parameter'!$E$17*('Data &amp; Parameter'!$E$18+'Data &amp; Parameter'!$E$19)*'Data &amp; Parameter'!$E$20*'Data &amp; Parameter'!$E$37*N3497</f>
        <v>0.47103743554230232</v>
      </c>
      <c r="P3497">
        <f>ROUNDUP(IF(D3497&gt;$D$4,0,($D$4-D3497+1)/365),0)</f>
        <v>0</v>
      </c>
      <c r="Q3497">
        <f>ROUNDUP(IF(D3497&gt;$D$5,0,($D$5-D3497+1)/365),0)</f>
        <v>1</v>
      </c>
      <c r="R3497" s="28">
        <f>IF(OR(P3497=1,Q3497=1),IF(D3497+364&lt;=$D$5,(D3497+364-$D$4+1)/365,IF(D3497&gt;$D$4,($D$5-D3497+1)/365,$D$6/365)),0)</f>
        <v>0.13548221080669615</v>
      </c>
      <c r="S3497" s="28">
        <f>'Data &amp; Parameter'!$E$16*'Data &amp; Parameter'!$E$17*('Data &amp; Parameter'!$E$18+'Data &amp; Parameter'!$E$19)*'Data &amp; Parameter'!$E$20*'Data &amp; Parameter'!$E$37*R3497</f>
        <v>0.47103159252701027</v>
      </c>
      <c r="T3497" s="28">
        <f t="shared" si="54"/>
        <v>0.94206902806931259</v>
      </c>
    </row>
    <row r="3498" spans="1:20" ht="15.75" customHeight="1" x14ac:dyDescent="0.35">
      <c r="A3498">
        <v>3491</v>
      </c>
      <c r="B3498" s="76">
        <v>44252.549039351856</v>
      </c>
      <c r="C3498" s="1" t="s">
        <v>11071</v>
      </c>
      <c r="D3498" s="76">
        <v>44252.549571759257</v>
      </c>
      <c r="E3498" s="1" t="s">
        <v>11072</v>
      </c>
      <c r="F3498" s="1" t="s">
        <v>11073</v>
      </c>
      <c r="G3498" s="1" t="s">
        <v>123</v>
      </c>
      <c r="H3498" s="1" t="s">
        <v>124</v>
      </c>
      <c r="I3498" s="1" t="s">
        <v>125</v>
      </c>
      <c r="J3498" s="1" t="s">
        <v>10727</v>
      </c>
      <c r="K3498" s="1" t="s">
        <v>10808</v>
      </c>
      <c r="L3498">
        <f>ROUNDUP(IF(B3498&gt;$D$4,0,($D$4-B3498+1)/365),0)</f>
        <v>0</v>
      </c>
      <c r="M3498">
        <f>ROUNDUP(IF(B3498&gt;$D$5,0,($D$5-B3498+1)/365),0)</f>
        <v>1</v>
      </c>
      <c r="N3498" s="28">
        <f>IF(OR(L3498=1,M3498=1),IF(B3498+364&lt;=$D$5,(B3498+364-$D$4+1)/365,IF(B3498&gt;$D$4,($D$5-B3498+1)/365,$D$6/365)),0)</f>
        <v>0.13548208396751849</v>
      </c>
      <c r="O3498" s="28">
        <f>'Data &amp; Parameter'!$E$16*'Data &amp; Parameter'!$E$17*('Data &amp; Parameter'!$E$18+'Data &amp; Parameter'!$E$19)*'Data &amp; Parameter'!$E$20*'Data &amp; Parameter'!$E$37*N3498</f>
        <v>0.47103115154468878</v>
      </c>
      <c r="P3498">
        <f>ROUNDUP(IF(D3498&gt;$D$4,0,($D$4-D3498+1)/365),0)</f>
        <v>0</v>
      </c>
      <c r="Q3498">
        <f>ROUNDUP(IF(D3498&gt;$D$5,0,($D$5-D3498+1)/365),0)</f>
        <v>1</v>
      </c>
      <c r="R3498" s="28">
        <f>IF(OR(P3498=1,Q3498=1),IF(D3498+364&lt;=$D$5,(D3498+364-$D$4+1)/365,IF(D3498&gt;$D$4,($D$5-D3498+1)/365,$D$6/365)),0)</f>
        <v>0.13548062531710506</v>
      </c>
      <c r="S3498" s="28">
        <f>'Data &amp; Parameter'!$E$16*'Data &amp; Parameter'!$E$17*('Data &amp; Parameter'!$E$18+'Data &amp; Parameter'!$E$19)*'Data &amp; Parameter'!$E$20*'Data &amp; Parameter'!$E$37*R3498</f>
        <v>0.47102608024844189</v>
      </c>
      <c r="T3498" s="28">
        <f t="shared" si="54"/>
        <v>0.94205723179313061</v>
      </c>
    </row>
    <row r="3499" spans="1:20" ht="15.75" customHeight="1" x14ac:dyDescent="0.35">
      <c r="A3499">
        <v>3492</v>
      </c>
      <c r="B3499" s="76">
        <v>44252.549525462964</v>
      </c>
      <c r="C3499" s="1" t="s">
        <v>11074</v>
      </c>
      <c r="D3499" s="76">
        <v>44252.55133101852</v>
      </c>
      <c r="E3499" s="1" t="s">
        <v>11075</v>
      </c>
      <c r="F3499" s="1" t="s">
        <v>11076</v>
      </c>
      <c r="G3499" s="1" t="s">
        <v>123</v>
      </c>
      <c r="H3499" s="1" t="s">
        <v>124</v>
      </c>
      <c r="I3499" s="1" t="s">
        <v>125</v>
      </c>
      <c r="J3499" s="1" t="s">
        <v>10515</v>
      </c>
      <c r="K3499" s="1" t="s">
        <v>10515</v>
      </c>
      <c r="L3499">
        <f>ROUNDUP(IF(B3499&gt;$D$4,0,($D$4-B3499+1)/365),0)</f>
        <v>0</v>
      </c>
      <c r="M3499">
        <f>ROUNDUP(IF(B3499&gt;$D$5,0,($D$5-B3499+1)/365),0)</f>
        <v>1</v>
      </c>
      <c r="N3499" s="28">
        <f>IF(OR(L3499=1,M3499=1),IF(B3499+364&lt;=$D$5,(B3499+364-$D$4+1)/365,IF(B3499&gt;$D$4,($D$5-B3499+1)/365,$D$6/365)),0)</f>
        <v>0.13548075215626279</v>
      </c>
      <c r="O3499" s="28">
        <f>'Data &amp; Parameter'!$E$16*'Data &amp; Parameter'!$E$17*('Data &amp; Parameter'!$E$18+'Data &amp; Parameter'!$E$19)*'Data &amp; Parameter'!$E$20*'Data &amp; Parameter'!$E$37*N3499</f>
        <v>0.47102652123069416</v>
      </c>
      <c r="P3499">
        <f>ROUNDUP(IF(D3499&gt;$D$4,0,($D$4-D3499+1)/365),0)</f>
        <v>0</v>
      </c>
      <c r="Q3499">
        <f>ROUNDUP(IF(D3499&gt;$D$5,0,($D$5-D3499+1)/365),0)</f>
        <v>1</v>
      </c>
      <c r="R3499" s="28">
        <f>IF(OR(P3499=1,Q3499=1),IF(D3499+364&lt;=$D$5,(D3499+364-$D$4+1)/365,IF(D3499&gt;$D$4,($D$5-D3499+1)/365,$D$6/365)),0)</f>
        <v>0.13547580542871313</v>
      </c>
      <c r="S3499" s="28">
        <f>'Data &amp; Parameter'!$E$16*'Data &amp; Parameter'!$E$17*('Data &amp; Parameter'!$E$18+'Data &amp; Parameter'!$E$19)*'Data &amp; Parameter'!$E$20*'Data &amp; Parameter'!$E$37*R3499</f>
        <v>0.4710093229214723</v>
      </c>
      <c r="T3499" s="28">
        <f t="shared" si="54"/>
        <v>0.94203584415216646</v>
      </c>
    </row>
    <row r="3500" spans="1:20" ht="15.75" customHeight="1" x14ac:dyDescent="0.35">
      <c r="A3500">
        <v>3493</v>
      </c>
      <c r="B3500" s="76">
        <v>44252.551990740743</v>
      </c>
      <c r="C3500" s="1" t="s">
        <v>11077</v>
      </c>
      <c r="D3500" s="76">
        <v>44252.554976851854</v>
      </c>
      <c r="E3500" s="1" t="s">
        <v>11078</v>
      </c>
      <c r="F3500" s="1" t="s">
        <v>11079</v>
      </c>
      <c r="G3500" s="1" t="s">
        <v>123</v>
      </c>
      <c r="H3500" s="1" t="s">
        <v>124</v>
      </c>
      <c r="I3500" s="1" t="s">
        <v>125</v>
      </c>
      <c r="J3500" s="1" t="s">
        <v>10722</v>
      </c>
      <c r="K3500" s="1" t="s">
        <v>10781</v>
      </c>
      <c r="L3500">
        <f>ROUNDUP(IF(B3500&gt;$D$4,0,($D$4-B3500+1)/365),0)</f>
        <v>0</v>
      </c>
      <c r="M3500">
        <f>ROUNDUP(IF(B3500&gt;$D$5,0,($D$5-B3500+1)/365),0)</f>
        <v>1</v>
      </c>
      <c r="N3500" s="28">
        <f>IF(OR(L3500=1,M3500=1),IF(B3500+364&lt;=$D$5,(B3500+364-$D$4+1)/365,IF(B3500&gt;$D$4,($D$5-B3500+1)/365,$D$6/365)),0)</f>
        <v>0.13547399797056617</v>
      </c>
      <c r="O3500" s="28">
        <f>'Data &amp; Parameter'!$E$16*'Data &amp; Parameter'!$E$17*('Data &amp; Parameter'!$E$18+'Data &amp; Parameter'!$E$19)*'Data &amp; Parameter'!$E$20*'Data &amp; Parameter'!$E$37*N3500</f>
        <v>0.47100303892385875</v>
      </c>
      <c r="P3500">
        <f>ROUNDUP(IF(D3500&gt;$D$4,0,($D$4-D3500+1)/365),0)</f>
        <v>0</v>
      </c>
      <c r="Q3500">
        <f>ROUNDUP(IF(D3500&gt;$D$5,0,($D$5-D3500+1)/365),0)</f>
        <v>1</v>
      </c>
      <c r="R3500" s="28">
        <f>IF(OR(P3500=1,Q3500=1),IF(D3500+364&lt;=$D$5,(D3500+364-$D$4+1)/365,IF(D3500&gt;$D$4,($D$5-D3500+1)/365,$D$6/365)),0)</f>
        <v>0.13546581684423559</v>
      </c>
      <c r="S3500" s="28">
        <f>'Data &amp; Parameter'!$E$16*'Data &amp; Parameter'!$E$17*('Data &amp; Parameter'!$E$18+'Data &amp; Parameter'!$E$19)*'Data &amp; Parameter'!$E$20*'Data &amp; Parameter'!$E$37*R3500</f>
        <v>0.47097459556630494</v>
      </c>
      <c r="T3500" s="28">
        <f t="shared" si="54"/>
        <v>0.9419776344901637</v>
      </c>
    </row>
    <row r="3501" spans="1:20" ht="15.75" customHeight="1" x14ac:dyDescent="0.35">
      <c r="A3501">
        <v>3494</v>
      </c>
      <c r="B3501" s="76">
        <v>44252.552025462966</v>
      </c>
      <c r="C3501" s="1" t="s">
        <v>11080</v>
      </c>
      <c r="D3501" s="76">
        <v>44252.552442129629</v>
      </c>
      <c r="E3501" s="1" t="s">
        <v>11081</v>
      </c>
      <c r="F3501" s="1" t="s">
        <v>11082</v>
      </c>
      <c r="G3501" s="1" t="s">
        <v>123</v>
      </c>
      <c r="H3501" s="1" t="s">
        <v>124</v>
      </c>
      <c r="I3501" s="1" t="s">
        <v>125</v>
      </c>
      <c r="J3501" s="1" t="s">
        <v>10727</v>
      </c>
      <c r="K3501" s="1" t="s">
        <v>10818</v>
      </c>
      <c r="L3501">
        <f>ROUNDUP(IF(B3501&gt;$D$4,0,($D$4-B3501+1)/365),0)</f>
        <v>0</v>
      </c>
      <c r="M3501">
        <f>ROUNDUP(IF(B3501&gt;$D$5,0,($D$5-B3501+1)/365),0)</f>
        <v>1</v>
      </c>
      <c r="N3501" s="28">
        <f>IF(OR(L3501=1,M3501=1),IF(B3501+364&lt;=$D$5,(B3501+364-$D$4+1)/365,IF(B3501&gt;$D$4,($D$5-B3501+1)/365,$D$6/365)),0)</f>
        <v>0.1354739028411879</v>
      </c>
      <c r="O3501" s="28">
        <f>'Data &amp; Parameter'!$E$16*'Data &amp; Parameter'!$E$17*('Data &amp; Parameter'!$E$18+'Data &amp; Parameter'!$E$19)*'Data &amp; Parameter'!$E$20*'Data &amp; Parameter'!$E$37*N3501</f>
        <v>0.47100270818713491</v>
      </c>
      <c r="P3501">
        <f>ROUNDUP(IF(D3501&gt;$D$4,0,($D$4-D3501+1)/365),0)</f>
        <v>0</v>
      </c>
      <c r="Q3501">
        <f>ROUNDUP(IF(D3501&gt;$D$5,0,($D$5-D3501+1)/365),0)</f>
        <v>1</v>
      </c>
      <c r="R3501" s="28">
        <f>IF(OR(P3501=1,Q3501=1),IF(D3501+364&lt;=$D$5,(D3501+364-$D$4+1)/365,IF(D3501&gt;$D$4,($D$5-D3501+1)/365,$D$6/365)),0)</f>
        <v>0.13547276128868871</v>
      </c>
      <c r="S3501" s="28">
        <f>'Data &amp; Parameter'!$E$16*'Data &amp; Parameter'!$E$17*('Data &amp; Parameter'!$E$18+'Data &amp; Parameter'!$E$19)*'Data &amp; Parameter'!$E$20*'Data &amp; Parameter'!$E$37*R3501</f>
        <v>0.47099873934658792</v>
      </c>
      <c r="T3501" s="28">
        <f t="shared" si="54"/>
        <v>0.94200144753372284</v>
      </c>
    </row>
    <row r="3502" spans="1:20" ht="15.75" customHeight="1" x14ac:dyDescent="0.35">
      <c r="A3502">
        <v>3495</v>
      </c>
      <c r="B3502" s="76">
        <v>44252.553101851852</v>
      </c>
      <c r="C3502" s="1" t="s">
        <v>11083</v>
      </c>
      <c r="D3502" s="76">
        <v>44252.55368055556</v>
      </c>
      <c r="E3502" s="1" t="s">
        <v>11084</v>
      </c>
      <c r="F3502" s="1" t="s">
        <v>11085</v>
      </c>
      <c r="G3502" s="1" t="s">
        <v>123</v>
      </c>
      <c r="H3502" s="1" t="s">
        <v>124</v>
      </c>
      <c r="I3502" s="1" t="s">
        <v>125</v>
      </c>
      <c r="J3502" s="1" t="s">
        <v>11086</v>
      </c>
      <c r="K3502" s="1" t="s">
        <v>10781</v>
      </c>
      <c r="L3502">
        <f>ROUNDUP(IF(B3502&gt;$D$4,0,($D$4-B3502+1)/365),0)</f>
        <v>0</v>
      </c>
      <c r="M3502">
        <f>ROUNDUP(IF(B3502&gt;$D$5,0,($D$5-B3502+1)/365),0)</f>
        <v>1</v>
      </c>
      <c r="N3502" s="28">
        <f>IF(OR(L3502=1,M3502=1),IF(B3502+364&lt;=$D$5,(B3502+364-$D$4+1)/365,IF(B3502&gt;$D$4,($D$5-B3502+1)/365,$D$6/365)),0)</f>
        <v>0.13547095383054175</v>
      </c>
      <c r="O3502" s="28">
        <f>'Data &amp; Parameter'!$E$16*'Data &amp; Parameter'!$E$17*('Data &amp; Parameter'!$E$18+'Data &amp; Parameter'!$E$19)*'Data &amp; Parameter'!$E$20*'Data &amp; Parameter'!$E$37*N3502</f>
        <v>0.47099245534897438</v>
      </c>
      <c r="P3502">
        <f>ROUNDUP(IF(D3502&gt;$D$4,0,($D$4-D3502+1)/365),0)</f>
        <v>0</v>
      </c>
      <c r="Q3502">
        <f>ROUNDUP(IF(D3502&gt;$D$5,0,($D$5-D3502+1)/365),0)</f>
        <v>1</v>
      </c>
      <c r="R3502" s="28">
        <f>IF(OR(P3502=1,Q3502=1),IF(D3502+364&lt;=$D$5,(D3502+364-$D$4+1)/365,IF(D3502&gt;$D$4,($D$5-D3502+1)/365,$D$6/365)),0)</f>
        <v>0.13546936834093073</v>
      </c>
      <c r="S3502" s="28">
        <f>'Data &amp; Parameter'!$E$16*'Data &amp; Parameter'!$E$17*('Data &amp; Parameter'!$E$18+'Data &amp; Parameter'!$E$19)*'Data &amp; Parameter'!$E$20*'Data &amp; Parameter'!$E$37*R3502</f>
        <v>0.47098694307033673</v>
      </c>
      <c r="T3502" s="28">
        <f t="shared" si="54"/>
        <v>0.94197939841931111</v>
      </c>
    </row>
    <row r="3503" spans="1:20" ht="15.75" customHeight="1" x14ac:dyDescent="0.35">
      <c r="A3503">
        <v>3496</v>
      </c>
      <c r="B3503" s="76">
        <v>44252.553437499999</v>
      </c>
      <c r="C3503" s="1" t="s">
        <v>11087</v>
      </c>
      <c r="D3503" s="76">
        <v>44252.553831018522</v>
      </c>
      <c r="E3503" s="1" t="s">
        <v>11088</v>
      </c>
      <c r="F3503" s="1" t="s">
        <v>11089</v>
      </c>
      <c r="G3503" s="1" t="s">
        <v>123</v>
      </c>
      <c r="H3503" s="1" t="s">
        <v>124</v>
      </c>
      <c r="I3503" s="1" t="s">
        <v>125</v>
      </c>
      <c r="J3503" s="1" t="s">
        <v>10727</v>
      </c>
      <c r="K3503" s="1" t="s">
        <v>10781</v>
      </c>
      <c r="L3503">
        <f>ROUNDUP(IF(B3503&gt;$D$4,0,($D$4-B3503+1)/365),0)</f>
        <v>0</v>
      </c>
      <c r="M3503">
        <f>ROUNDUP(IF(B3503&gt;$D$5,0,($D$5-B3503+1)/365),0)</f>
        <v>1</v>
      </c>
      <c r="N3503" s="28">
        <f>IF(OR(L3503=1,M3503=1),IF(B3503+364&lt;=$D$5,(B3503+364-$D$4+1)/365,IF(B3503&gt;$D$4,($D$5-B3503+1)/365,$D$6/365)),0)</f>
        <v>0.13547003424657852</v>
      </c>
      <c r="O3503" s="28">
        <f>'Data &amp; Parameter'!$E$16*'Data &amp; Parameter'!$E$17*('Data &amp; Parameter'!$E$18+'Data &amp; Parameter'!$E$19)*'Data &amp; Parameter'!$E$20*'Data &amp; Parameter'!$E$37*N3503</f>
        <v>0.47098925822740334</v>
      </c>
      <c r="P3503">
        <f>ROUNDUP(IF(D3503&gt;$D$4,0,($D$4-D3503+1)/365),0)</f>
        <v>0</v>
      </c>
      <c r="Q3503">
        <f>ROUNDUP(IF(D3503&gt;$D$5,0,($D$5-D3503+1)/365),0)</f>
        <v>1</v>
      </c>
      <c r="R3503" s="28">
        <f>IF(OR(P3503=1,Q3503=1),IF(D3503+364&lt;=$D$5,(D3503+364-$D$4+1)/365,IF(D3503&gt;$D$4,($D$5-D3503+1)/365,$D$6/365)),0)</f>
        <v>0.13546895611363827</v>
      </c>
      <c r="S3503" s="28">
        <f>'Data &amp; Parameter'!$E$16*'Data &amp; Parameter'!$E$17*('Data &amp; Parameter'!$E$18+'Data &amp; Parameter'!$E$19)*'Data &amp; Parameter'!$E$20*'Data &amp; Parameter'!$E$37*R3503</f>
        <v>0.47098550987791316</v>
      </c>
      <c r="T3503" s="28">
        <f t="shared" si="54"/>
        <v>0.94197476810531655</v>
      </c>
    </row>
    <row r="3504" spans="1:20" ht="15.75" customHeight="1" x14ac:dyDescent="0.35">
      <c r="A3504">
        <v>3497</v>
      </c>
      <c r="B3504" s="76">
        <v>44252.554062499999</v>
      </c>
      <c r="C3504" s="1" t="s">
        <v>11090</v>
      </c>
      <c r="D3504" s="76">
        <v>44252.554780092592</v>
      </c>
      <c r="E3504" s="1" t="s">
        <v>11091</v>
      </c>
      <c r="F3504" s="1" t="s">
        <v>11092</v>
      </c>
      <c r="G3504" s="1" t="s">
        <v>123</v>
      </c>
      <c r="H3504" s="1" t="s">
        <v>124</v>
      </c>
      <c r="I3504" s="1" t="s">
        <v>125</v>
      </c>
      <c r="J3504" s="1" t="s">
        <v>10515</v>
      </c>
      <c r="K3504" s="1" t="s">
        <v>10515</v>
      </c>
      <c r="L3504">
        <f>ROUNDUP(IF(B3504&gt;$D$4,0,($D$4-B3504+1)/365),0)</f>
        <v>0</v>
      </c>
      <c r="M3504">
        <f>ROUNDUP(IF(B3504&gt;$D$5,0,($D$5-B3504+1)/365),0)</f>
        <v>1</v>
      </c>
      <c r="N3504" s="28">
        <f>IF(OR(L3504=1,M3504=1),IF(B3504+364&lt;=$D$5,(B3504+364-$D$4+1)/365,IF(B3504&gt;$D$4,($D$5-B3504+1)/365,$D$6/365)),0)</f>
        <v>0.1354683219178098</v>
      </c>
      <c r="O3504" s="28">
        <f>'Data &amp; Parameter'!$E$16*'Data &amp; Parameter'!$E$17*('Data &amp; Parameter'!$E$18+'Data &amp; Parameter'!$E$19)*'Data &amp; Parameter'!$E$20*'Data &amp; Parameter'!$E$37*N3504</f>
        <v>0.47098330496651353</v>
      </c>
      <c r="P3504">
        <f>ROUNDUP(IF(D3504&gt;$D$4,0,($D$4-D3504+1)/365),0)</f>
        <v>0</v>
      </c>
      <c r="Q3504">
        <f>ROUNDUP(IF(D3504&gt;$D$5,0,($D$5-D3504+1)/365),0)</f>
        <v>1</v>
      </c>
      <c r="R3504" s="28">
        <f>IF(OR(P3504=1,Q3504=1),IF(D3504+364&lt;=$D$5,(D3504+364-$D$4+1)/365,IF(D3504&gt;$D$4,($D$5-D3504+1)/365,$D$6/365)),0)</f>
        <v>0.13546635591070572</v>
      </c>
      <c r="S3504" s="28">
        <f>'Data &amp; Parameter'!$E$16*'Data &amp; Parameter'!$E$17*('Data &amp; Parameter'!$E$18+'Data &amp; Parameter'!$E$19)*'Data &amp; Parameter'!$E$20*'Data &amp; Parameter'!$E$37*R3504</f>
        <v>0.47097646974105001</v>
      </c>
      <c r="T3504" s="28">
        <f t="shared" si="54"/>
        <v>0.94195977470756354</v>
      </c>
    </row>
    <row r="3505" spans="1:20" ht="15.75" customHeight="1" x14ac:dyDescent="0.35">
      <c r="A3505">
        <v>3498</v>
      </c>
      <c r="B3505" s="76">
        <v>44252.554930555554</v>
      </c>
      <c r="C3505" s="1" t="s">
        <v>11093</v>
      </c>
      <c r="D3505" s="76">
        <v>44252.555590277778</v>
      </c>
      <c r="E3505" s="1" t="s">
        <v>11094</v>
      </c>
      <c r="F3505" s="1" t="s">
        <v>11095</v>
      </c>
      <c r="G3505" s="1" t="s">
        <v>123</v>
      </c>
      <c r="H3505" s="1" t="s">
        <v>124</v>
      </c>
      <c r="I3505" s="1" t="s">
        <v>125</v>
      </c>
      <c r="J3505" s="1" t="s">
        <v>10727</v>
      </c>
      <c r="K3505" s="1" t="s">
        <v>10781</v>
      </c>
      <c r="L3505">
        <f>ROUNDUP(IF(B3505&gt;$D$4,0,($D$4-B3505+1)/365),0)</f>
        <v>0</v>
      </c>
      <c r="M3505">
        <f>ROUNDUP(IF(B3505&gt;$D$5,0,($D$5-B3505+1)/365),0)</f>
        <v>1</v>
      </c>
      <c r="N3505" s="28">
        <f>IF(OR(L3505=1,M3505=1),IF(B3505+364&lt;=$D$5,(B3505+364-$D$4+1)/365,IF(B3505&gt;$D$4,($D$5-B3505+1)/365,$D$6/365)),0)</f>
        <v>0.13546594368341325</v>
      </c>
      <c r="O3505" s="28">
        <f>'Data &amp; Parameter'!$E$16*'Data &amp; Parameter'!$E$17*('Data &amp; Parameter'!$E$18+'Data &amp; Parameter'!$E$19)*'Data &amp; Parameter'!$E$20*'Data &amp; Parameter'!$E$37*N3505</f>
        <v>0.47097503654862644</v>
      </c>
      <c r="P3505">
        <f>ROUNDUP(IF(D3505&gt;$D$4,0,($D$4-D3505+1)/365),0)</f>
        <v>0</v>
      </c>
      <c r="Q3505">
        <f>ROUNDUP(IF(D3505&gt;$D$5,0,($D$5-D3505+1)/365),0)</f>
        <v>1</v>
      </c>
      <c r="R3505" s="28">
        <f>IF(OR(P3505=1,Q3505=1),IF(D3505+364&lt;=$D$5,(D3505+364-$D$4+1)/365,IF(D3505&gt;$D$4,($D$5-D3505+1)/365,$D$6/365)),0)</f>
        <v>0.13546413622526626</v>
      </c>
      <c r="S3505" s="28">
        <f>'Data &amp; Parameter'!$E$16*'Data &amp; Parameter'!$E$17*('Data &amp; Parameter'!$E$18+'Data &amp; Parameter'!$E$19)*'Data &amp; Parameter'!$E$20*'Data &amp; Parameter'!$E$37*R3505</f>
        <v>0.47096875255101284</v>
      </c>
      <c r="T3505" s="28">
        <f t="shared" si="54"/>
        <v>0.94194378909963927</v>
      </c>
    </row>
    <row r="3506" spans="1:20" ht="15.75" customHeight="1" x14ac:dyDescent="0.35">
      <c r="A3506">
        <v>3499</v>
      </c>
      <c r="B3506" s="76">
        <v>44252.555439814816</v>
      </c>
      <c r="C3506" s="1" t="s">
        <v>11096</v>
      </c>
      <c r="D3506" s="76">
        <v>44252.556157407409</v>
      </c>
      <c r="E3506" s="1" t="s">
        <v>11097</v>
      </c>
      <c r="F3506" s="1" t="s">
        <v>11098</v>
      </c>
      <c r="G3506" s="1" t="s">
        <v>123</v>
      </c>
      <c r="H3506" s="1" t="s">
        <v>124</v>
      </c>
      <c r="I3506" s="1" t="s">
        <v>125</v>
      </c>
      <c r="J3506" s="1" t="s">
        <v>10727</v>
      </c>
      <c r="K3506" s="1" t="s">
        <v>10781</v>
      </c>
      <c r="L3506">
        <f>ROUNDUP(IF(B3506&gt;$D$4,0,($D$4-B3506+1)/365),0)</f>
        <v>0</v>
      </c>
      <c r="M3506">
        <f>ROUNDUP(IF(B3506&gt;$D$5,0,($D$5-B3506+1)/365),0)</f>
        <v>1</v>
      </c>
      <c r="N3506" s="28">
        <f>IF(OR(L3506=1,M3506=1),IF(B3506+364&lt;=$D$5,(B3506+364-$D$4+1)/365,IF(B3506&gt;$D$4,($D$5-B3506+1)/365,$D$6/365)),0)</f>
        <v>0.13546454845255876</v>
      </c>
      <c r="O3506" s="28">
        <f>'Data &amp; Parameter'!$E$16*'Data &amp; Parameter'!$E$17*('Data &amp; Parameter'!$E$18+'Data &amp; Parameter'!$E$19)*'Data &amp; Parameter'!$E$20*'Data &amp; Parameter'!$E$37*N3506</f>
        <v>0.47097018574343646</v>
      </c>
      <c r="P3506">
        <f>ROUNDUP(IF(D3506&gt;$D$4,0,($D$4-D3506+1)/365),0)</f>
        <v>0</v>
      </c>
      <c r="Q3506">
        <f>ROUNDUP(IF(D3506&gt;$D$5,0,($D$5-D3506+1)/365),0)</f>
        <v>1</v>
      </c>
      <c r="R3506" s="28">
        <f>IF(OR(P3506=1,Q3506=1),IF(D3506+364&lt;=$D$5,(D3506+364-$D$4+1)/365,IF(D3506&gt;$D$4,($D$5-D3506+1)/365,$D$6/365)),0)</f>
        <v>0.13546258244545467</v>
      </c>
      <c r="S3506" s="28">
        <f>'Data &amp; Parameter'!$E$16*'Data &amp; Parameter'!$E$17*('Data &amp; Parameter'!$E$18+'Data &amp; Parameter'!$E$19)*'Data &amp; Parameter'!$E$20*'Data &amp; Parameter'!$E$37*R3506</f>
        <v>0.47096335051797295</v>
      </c>
      <c r="T3506" s="28">
        <f t="shared" si="54"/>
        <v>0.94193353626140941</v>
      </c>
    </row>
    <row r="3507" spans="1:20" ht="15.75" customHeight="1" x14ac:dyDescent="0.35">
      <c r="A3507">
        <v>3500</v>
      </c>
      <c r="B3507" s="76">
        <v>44252.557106481487</v>
      </c>
      <c r="C3507" s="1" t="s">
        <v>11099</v>
      </c>
      <c r="D3507" s="76">
        <v>44252.557870370365</v>
      </c>
      <c r="E3507" s="1" t="s">
        <v>11100</v>
      </c>
      <c r="F3507" s="1" t="s">
        <v>11101</v>
      </c>
      <c r="G3507" s="1" t="s">
        <v>123</v>
      </c>
      <c r="H3507" s="1" t="s">
        <v>124</v>
      </c>
      <c r="I3507" s="1" t="s">
        <v>125</v>
      </c>
      <c r="J3507" s="1" t="s">
        <v>10515</v>
      </c>
      <c r="K3507" s="1" t="s">
        <v>10515</v>
      </c>
      <c r="L3507">
        <f>ROUNDUP(IF(B3507&gt;$D$4,0,($D$4-B3507+1)/365),0)</f>
        <v>0</v>
      </c>
      <c r="M3507">
        <f>ROUNDUP(IF(B3507&gt;$D$5,0,($D$5-B3507+1)/365),0)</f>
        <v>1</v>
      </c>
      <c r="N3507" s="28">
        <f>IF(OR(L3507=1,M3507=1),IF(B3507+364&lt;=$D$5,(B3507+364-$D$4+1)/365,IF(B3507&gt;$D$4,($D$5-B3507+1)/365,$D$6/365)),0)</f>
        <v>0.13545998224250219</v>
      </c>
      <c r="O3507" s="28">
        <f>'Data &amp; Parameter'!$E$16*'Data &amp; Parameter'!$E$17*('Data &amp; Parameter'!$E$18+'Data &amp; Parameter'!$E$19)*'Data &amp; Parameter'!$E$20*'Data &amp; Parameter'!$E$37*N3507</f>
        <v>0.47095431038104052</v>
      </c>
      <c r="P3507">
        <f>ROUNDUP(IF(D3507&gt;$D$4,0,($D$4-D3507+1)/365),0)</f>
        <v>0</v>
      </c>
      <c r="Q3507">
        <f>ROUNDUP(IF(D3507&gt;$D$5,0,($D$5-D3507+1)/365),0)</f>
        <v>1</v>
      </c>
      <c r="R3507" s="28">
        <f>IF(OR(P3507=1,Q3507=1),IF(D3507+364&lt;=$D$5,(D3507+364-$D$4+1)/365,IF(D3507&gt;$D$4,($D$5-D3507+1)/365,$D$6/365)),0)</f>
        <v>0.13545788939626033</v>
      </c>
      <c r="S3507" s="28">
        <f>'Data &amp; Parameter'!$E$16*'Data &amp; Parameter'!$E$17*('Data &amp; Parameter'!$E$18+'Data &amp; Parameter'!$E$19)*'Data &amp; Parameter'!$E$20*'Data &amp; Parameter'!$E$37*R3507</f>
        <v>0.47094703417339417</v>
      </c>
      <c r="T3507" s="28">
        <f t="shared" si="54"/>
        <v>0.94190134455443464</v>
      </c>
    </row>
    <row r="3508" spans="1:20" ht="15.75" customHeight="1" x14ac:dyDescent="0.35">
      <c r="A3508">
        <v>3501</v>
      </c>
      <c r="B3508" s="76">
        <v>44252.557118055556</v>
      </c>
      <c r="C3508" s="1" t="s">
        <v>11102</v>
      </c>
      <c r="D3508" s="76">
        <v>44252.558715277773</v>
      </c>
      <c r="E3508" s="1" t="s">
        <v>11103</v>
      </c>
      <c r="F3508" s="1" t="s">
        <v>11104</v>
      </c>
      <c r="G3508" s="1" t="s">
        <v>123</v>
      </c>
      <c r="H3508" s="1" t="s">
        <v>124</v>
      </c>
      <c r="I3508" s="1" t="s">
        <v>125</v>
      </c>
      <c r="J3508" s="1" t="s">
        <v>10722</v>
      </c>
      <c r="K3508" s="1" t="s">
        <v>10781</v>
      </c>
      <c r="L3508">
        <f>ROUNDUP(IF(B3508&gt;$D$4,0,($D$4-B3508+1)/365),0)</f>
        <v>0</v>
      </c>
      <c r="M3508">
        <f>ROUNDUP(IF(B3508&gt;$D$5,0,($D$5-B3508+1)/365),0)</f>
        <v>1</v>
      </c>
      <c r="N3508" s="28">
        <f>IF(OR(L3508=1,M3508=1),IF(B3508+364&lt;=$D$5,(B3508+364-$D$4+1)/365,IF(B3508&gt;$D$4,($D$5-B3508+1)/365,$D$6/365)),0)</f>
        <v>0.13545995053272272</v>
      </c>
      <c r="O3508" s="28">
        <f>'Data &amp; Parameter'!$E$16*'Data &amp; Parameter'!$E$17*('Data &amp; Parameter'!$E$18+'Data &amp; Parameter'!$E$19)*'Data &amp; Parameter'!$E$20*'Data &amp; Parameter'!$E$37*N3508</f>
        <v>0.47095420013551215</v>
      </c>
      <c r="P3508">
        <f>ROUNDUP(IF(D3508&gt;$D$4,0,($D$4-D3508+1)/365),0)</f>
        <v>0</v>
      </c>
      <c r="Q3508">
        <f>ROUNDUP(IF(D3508&gt;$D$5,0,($D$5-D3508+1)/365),0)</f>
        <v>1</v>
      </c>
      <c r="R3508" s="28">
        <f>IF(OR(P3508=1,Q3508=1),IF(D3508+364&lt;=$D$5,(D3508+364-$D$4+1)/365,IF(D3508&gt;$D$4,($D$5-D3508+1)/365,$D$6/365)),0)</f>
        <v>0.13545557458144261</v>
      </c>
      <c r="S3508" s="28">
        <f>'Data &amp; Parameter'!$E$16*'Data &amp; Parameter'!$E$17*('Data &amp; Parameter'!$E$18+'Data &amp; Parameter'!$E$19)*'Data &amp; Parameter'!$E$20*'Data &amp; Parameter'!$E$37*R3508</f>
        <v>0.47093898624663316</v>
      </c>
      <c r="T3508" s="28">
        <f t="shared" si="54"/>
        <v>0.94189318638214536</v>
      </c>
    </row>
    <row r="3509" spans="1:20" ht="15.75" customHeight="1" x14ac:dyDescent="0.35">
      <c r="A3509">
        <v>3502</v>
      </c>
      <c r="B3509" s="76">
        <v>44252.557175925926</v>
      </c>
      <c r="C3509" s="1" t="s">
        <v>11105</v>
      </c>
      <c r="D3509" s="76">
        <v>44252.557986111111</v>
      </c>
      <c r="E3509" s="1" t="s">
        <v>11106</v>
      </c>
      <c r="F3509" s="1" t="s">
        <v>11107</v>
      </c>
      <c r="G3509" s="1" t="s">
        <v>123</v>
      </c>
      <c r="H3509" s="1" t="s">
        <v>124</v>
      </c>
      <c r="I3509" s="1" t="s">
        <v>125</v>
      </c>
      <c r="J3509" s="1" t="s">
        <v>10727</v>
      </c>
      <c r="K3509" s="1" t="s">
        <v>10781</v>
      </c>
      <c r="L3509">
        <f>ROUNDUP(IF(B3509&gt;$D$4,0,($D$4-B3509+1)/365),0)</f>
        <v>0</v>
      </c>
      <c r="M3509">
        <f>ROUNDUP(IF(B3509&gt;$D$5,0,($D$5-B3509+1)/365),0)</f>
        <v>1</v>
      </c>
      <c r="N3509" s="28">
        <f>IF(OR(L3509=1,M3509=1),IF(B3509+364&lt;=$D$5,(B3509+364-$D$4+1)/365,IF(B3509&gt;$D$4,($D$5-B3509+1)/365,$D$6/365)),0)</f>
        <v>0.13545979198376562</v>
      </c>
      <c r="O3509" s="28">
        <f>'Data &amp; Parameter'!$E$16*'Data &amp; Parameter'!$E$17*('Data &amp; Parameter'!$E$18+'Data &amp; Parameter'!$E$19)*'Data &amp; Parameter'!$E$20*'Data &amp; Parameter'!$E$37*N3509</f>
        <v>0.47095364890766228</v>
      </c>
      <c r="P3509">
        <f>ROUNDUP(IF(D3509&gt;$D$4,0,($D$4-D3509+1)/365),0)</f>
        <v>0</v>
      </c>
      <c r="Q3509">
        <f>ROUNDUP(IF(D3509&gt;$D$5,0,($D$5-D3509+1)/365),0)</f>
        <v>1</v>
      </c>
      <c r="R3509" s="28">
        <f>IF(OR(P3509=1,Q3509=1),IF(D3509+364&lt;=$D$5,(D3509+364-$D$4+1)/365,IF(D3509&gt;$D$4,($D$5-D3509+1)/365,$D$6/365)),0)</f>
        <v>0.13545757229832617</v>
      </c>
      <c r="S3509" s="28">
        <f>'Data &amp; Parameter'!$E$16*'Data &amp; Parameter'!$E$17*('Data &amp; Parameter'!$E$18+'Data &amp; Parameter'!$E$19)*'Data &amp; Parameter'!$E$20*'Data &amp; Parameter'!$E$37*R3509</f>
        <v>0.47094593171762505</v>
      </c>
      <c r="T3509" s="28">
        <f t="shared" si="54"/>
        <v>0.94189958062528734</v>
      </c>
    </row>
    <row r="3510" spans="1:20" ht="15.75" customHeight="1" x14ac:dyDescent="0.35">
      <c r="A3510">
        <v>3503</v>
      </c>
      <c r="B3510" s="76">
        <v>44252.559108796297</v>
      </c>
      <c r="C3510" s="1" t="s">
        <v>11108</v>
      </c>
      <c r="D3510" s="76">
        <v>44252.559583333335</v>
      </c>
      <c r="E3510" s="1" t="s">
        <v>11109</v>
      </c>
      <c r="F3510" s="1" t="s">
        <v>11110</v>
      </c>
      <c r="G3510" s="1" t="s">
        <v>123</v>
      </c>
      <c r="H3510" s="1" t="s">
        <v>124</v>
      </c>
      <c r="I3510" s="1" t="s">
        <v>125</v>
      </c>
      <c r="J3510" s="1" t="s">
        <v>10727</v>
      </c>
      <c r="K3510" s="1" t="s">
        <v>10818</v>
      </c>
      <c r="L3510">
        <f>ROUNDUP(IF(B3510&gt;$D$4,0,($D$4-B3510+1)/365),0)</f>
        <v>0</v>
      </c>
      <c r="M3510">
        <f>ROUNDUP(IF(B3510&gt;$D$5,0,($D$5-B3510+1)/365),0)</f>
        <v>1</v>
      </c>
      <c r="N3510" s="28">
        <f>IF(OR(L3510=1,M3510=1),IF(B3510+364&lt;=$D$5,(B3510+364-$D$4+1)/365,IF(B3510&gt;$D$4,($D$5-B3510+1)/365,$D$6/365)),0)</f>
        <v>0.13545449644850235</v>
      </c>
      <c r="O3510" s="28">
        <f>'Data &amp; Parameter'!$E$16*'Data &amp; Parameter'!$E$17*('Data &amp; Parameter'!$E$18+'Data &amp; Parameter'!$E$19)*'Data &amp; Parameter'!$E$20*'Data &amp; Parameter'!$E$37*N3510</f>
        <v>0.47093523789714298</v>
      </c>
      <c r="P3510">
        <f>ROUNDUP(IF(D3510&gt;$D$4,0,($D$4-D3510+1)/365),0)</f>
        <v>0</v>
      </c>
      <c r="Q3510">
        <f>ROUNDUP(IF(D3510&gt;$D$5,0,($D$5-D3510+1)/365),0)</f>
        <v>1</v>
      </c>
      <c r="R3510" s="28">
        <f>IF(OR(P3510=1,Q3510=1),IF(D3510+364&lt;=$D$5,(D3510+364-$D$4+1)/365,IF(D3510&gt;$D$4,($D$5-D3510+1)/365,$D$6/365)),0)</f>
        <v>0.13545319634702613</v>
      </c>
      <c r="S3510" s="28">
        <f>'Data &amp; Parameter'!$E$16*'Data &amp; Parameter'!$E$17*('Data &amp; Parameter'!$E$18+'Data &amp; Parameter'!$E$19)*'Data &amp; Parameter'!$E$20*'Data &amp; Parameter'!$E$37*R3510</f>
        <v>0.47093071782867679</v>
      </c>
      <c r="T3510" s="28">
        <f t="shared" si="54"/>
        <v>0.94186595572581977</v>
      </c>
    </row>
    <row r="3511" spans="1:20" ht="15.75" customHeight="1" x14ac:dyDescent="0.35">
      <c r="A3511">
        <v>3504</v>
      </c>
      <c r="B3511" s="76">
        <v>44252.560219907406</v>
      </c>
      <c r="C3511" s="1" t="s">
        <v>11111</v>
      </c>
      <c r="D3511" s="76">
        <v>44252.562106481477</v>
      </c>
      <c r="E3511" s="1" t="s">
        <v>11112</v>
      </c>
      <c r="F3511" s="1" t="s">
        <v>11113</v>
      </c>
      <c r="G3511" s="1" t="s">
        <v>123</v>
      </c>
      <c r="H3511" s="1" t="s">
        <v>124</v>
      </c>
      <c r="I3511" s="1" t="s">
        <v>125</v>
      </c>
      <c r="J3511" s="1" t="s">
        <v>10515</v>
      </c>
      <c r="K3511" s="1" t="s">
        <v>10515</v>
      </c>
      <c r="L3511">
        <f>ROUNDUP(IF(B3511&gt;$D$4,0,($D$4-B3511+1)/365),0)</f>
        <v>0</v>
      </c>
      <c r="M3511">
        <f>ROUNDUP(IF(B3511&gt;$D$5,0,($D$5-B3511+1)/365),0)</f>
        <v>1</v>
      </c>
      <c r="N3511" s="28">
        <f>IF(OR(L3511=1,M3511=1),IF(B3511+364&lt;=$D$5,(B3511+364-$D$4+1)/365,IF(B3511&gt;$D$4,($D$5-B3511+1)/365,$D$6/365)),0)</f>
        <v>0.13545145230847794</v>
      </c>
      <c r="O3511" s="28">
        <f>'Data &amp; Parameter'!$E$16*'Data &amp; Parameter'!$E$17*('Data &amp; Parameter'!$E$18+'Data &amp; Parameter'!$E$19)*'Data &amp; Parameter'!$E$20*'Data &amp; Parameter'!$E$37*N3511</f>
        <v>0.47092465432225855</v>
      </c>
      <c r="P3511">
        <f>ROUNDUP(IF(D3511&gt;$D$4,0,($D$4-D3511+1)/365),0)</f>
        <v>0</v>
      </c>
      <c r="Q3511">
        <f>ROUNDUP(IF(D3511&gt;$D$5,0,($D$5-D3511+1)/365),0)</f>
        <v>1</v>
      </c>
      <c r="R3511" s="28">
        <f>IF(OR(P3511=1,Q3511=1),IF(D3511+364&lt;=$D$5,(D3511+364-$D$4+1)/365,IF(D3511&gt;$D$4,($D$5-D3511+1)/365,$D$6/365)),0)</f>
        <v>0.13544628361239233</v>
      </c>
      <c r="S3511" s="28">
        <f>'Data &amp; Parameter'!$E$16*'Data &amp; Parameter'!$E$17*('Data &amp; Parameter'!$E$18+'Data &amp; Parameter'!$E$19)*'Data &amp; Parameter'!$E$20*'Data &amp; Parameter'!$E$37*R3511</f>
        <v>0.4709066842940608</v>
      </c>
      <c r="T3511" s="28">
        <f t="shared" si="54"/>
        <v>0.94183133861631929</v>
      </c>
    </row>
    <row r="3512" spans="1:20" ht="15.75" customHeight="1" x14ac:dyDescent="0.35">
      <c r="A3512">
        <v>3505</v>
      </c>
      <c r="B3512" s="76">
        <v>44252.560706018514</v>
      </c>
      <c r="C3512" s="1" t="s">
        <v>11114</v>
      </c>
      <c r="D3512" s="76">
        <v>44252.561203703706</v>
      </c>
      <c r="E3512" s="1" t="s">
        <v>11115</v>
      </c>
      <c r="F3512" s="1" t="s">
        <v>11116</v>
      </c>
      <c r="G3512" s="1" t="s">
        <v>123</v>
      </c>
      <c r="H3512" s="1" t="s">
        <v>124</v>
      </c>
      <c r="I3512" s="1" t="s">
        <v>125</v>
      </c>
      <c r="J3512" s="1" t="s">
        <v>10727</v>
      </c>
      <c r="K3512" s="1" t="s">
        <v>10781</v>
      </c>
      <c r="L3512">
        <f>ROUNDUP(IF(B3512&gt;$D$4,0,($D$4-B3512+1)/365),0)</f>
        <v>0</v>
      </c>
      <c r="M3512">
        <f>ROUNDUP(IF(B3512&gt;$D$5,0,($D$5-B3512+1)/365),0)</f>
        <v>1</v>
      </c>
      <c r="N3512" s="28">
        <f>IF(OR(L3512=1,M3512=1),IF(B3512+364&lt;=$D$5,(B3512+364-$D$4+1)/365,IF(B3512&gt;$D$4,($D$5-B3512+1)/365,$D$6/365)),0)</f>
        <v>0.13545012049722224</v>
      </c>
      <c r="O3512" s="28">
        <f>'Data &amp; Parameter'!$E$16*'Data &amp; Parameter'!$E$17*('Data &amp; Parameter'!$E$18+'Data &amp; Parameter'!$E$19)*'Data &amp; Parameter'!$E$20*'Data &amp; Parameter'!$E$37*N3512</f>
        <v>0.47092002400826399</v>
      </c>
      <c r="P3512">
        <f>ROUNDUP(IF(D3512&gt;$D$4,0,($D$4-D3512+1)/365),0)</f>
        <v>0</v>
      </c>
      <c r="Q3512">
        <f>ROUNDUP(IF(D3512&gt;$D$5,0,($D$5-D3512+1)/365),0)</f>
        <v>1</v>
      </c>
      <c r="R3512" s="28">
        <f>IF(OR(P3512=1,Q3512=1),IF(D3512+364&lt;=$D$5,(D3512+364-$D$4+1)/365,IF(D3512&gt;$D$4,($D$5-D3512+1)/365,$D$6/365)),0)</f>
        <v>0.13544875697614719</v>
      </c>
      <c r="S3512" s="28">
        <f>'Data &amp; Parameter'!$E$16*'Data &amp; Parameter'!$E$17*('Data &amp; Parameter'!$E$18+'Data &amp; Parameter'!$E$19)*'Data &amp; Parameter'!$E$20*'Data &amp; Parameter'!$E$37*R3512</f>
        <v>0.47091528344860234</v>
      </c>
      <c r="T3512" s="28">
        <f t="shared" si="54"/>
        <v>0.94183530745686639</v>
      </c>
    </row>
    <row r="3513" spans="1:20" ht="15.75" customHeight="1" x14ac:dyDescent="0.35">
      <c r="A3513">
        <v>3506</v>
      </c>
      <c r="B3513" s="76">
        <v>44252.560717592598</v>
      </c>
      <c r="C3513" s="1" t="s">
        <v>11117</v>
      </c>
      <c r="D3513" s="76">
        <v>44252.561435185184</v>
      </c>
      <c r="E3513" s="1" t="s">
        <v>11118</v>
      </c>
      <c r="F3513" s="1" t="s">
        <v>11119</v>
      </c>
      <c r="G3513" s="1" t="s">
        <v>123</v>
      </c>
      <c r="H3513" s="1" t="s">
        <v>124</v>
      </c>
      <c r="I3513" s="1" t="s">
        <v>125</v>
      </c>
      <c r="J3513" s="1" t="s">
        <v>10727</v>
      </c>
      <c r="K3513" s="1" t="s">
        <v>10727</v>
      </c>
      <c r="L3513">
        <f>ROUNDUP(IF(B3513&gt;$D$4,0,($D$4-B3513+1)/365),0)</f>
        <v>0</v>
      </c>
      <c r="M3513">
        <f>ROUNDUP(IF(B3513&gt;$D$5,0,($D$5-B3513+1)/365),0)</f>
        <v>1</v>
      </c>
      <c r="N3513" s="28">
        <f>IF(OR(L3513=1,M3513=1),IF(B3513+364&lt;=$D$5,(B3513+364-$D$4+1)/365,IF(B3513&gt;$D$4,($D$5-B3513+1)/365,$D$6/365)),0)</f>
        <v>0.13545008878740292</v>
      </c>
      <c r="O3513" s="28">
        <f>'Data &amp; Parameter'!$E$16*'Data &amp; Parameter'!$E$17*('Data &amp; Parameter'!$E$18+'Data &amp; Parameter'!$E$19)*'Data &amp; Parameter'!$E$20*'Data &amp; Parameter'!$E$37*N3513</f>
        <v>0.47091991376259701</v>
      </c>
      <c r="P3513">
        <f>ROUNDUP(IF(D3513&gt;$D$4,0,($D$4-D3513+1)/365),0)</f>
        <v>0</v>
      </c>
      <c r="Q3513">
        <f>ROUNDUP(IF(D3513&gt;$D$5,0,($D$5-D3513+1)/365),0)</f>
        <v>1</v>
      </c>
      <c r="R3513" s="28">
        <f>IF(OR(P3513=1,Q3513=1),IF(D3513+364&lt;=$D$5,(D3513+364-$D$4+1)/365,IF(D3513&gt;$D$4,($D$5-D3513+1)/365,$D$6/365)),0)</f>
        <v>0.13544812278031876</v>
      </c>
      <c r="S3513" s="28">
        <f>'Data &amp; Parameter'!$E$16*'Data &amp; Parameter'!$E$17*('Data &amp; Parameter'!$E$18+'Data &amp; Parameter'!$E$19)*'Data &amp; Parameter'!$E$20*'Data &amp; Parameter'!$E$37*R3513</f>
        <v>0.47091307853720277</v>
      </c>
      <c r="T3513" s="28">
        <f t="shared" si="54"/>
        <v>0.94183299229979978</v>
      </c>
    </row>
    <row r="3514" spans="1:20" ht="15.75" customHeight="1" x14ac:dyDescent="0.35">
      <c r="A3514">
        <v>3507</v>
      </c>
      <c r="B3514" s="76">
        <v>44252.561793981484</v>
      </c>
      <c r="C3514" s="1" t="s">
        <v>11120</v>
      </c>
      <c r="D3514" s="76">
        <v>44252.562407407408</v>
      </c>
      <c r="E3514" s="1" t="s">
        <v>11121</v>
      </c>
      <c r="F3514" s="1" t="s">
        <v>11122</v>
      </c>
      <c r="G3514" s="1" t="s">
        <v>123</v>
      </c>
      <c r="H3514" s="1" t="s">
        <v>124</v>
      </c>
      <c r="I3514" s="1" t="s">
        <v>125</v>
      </c>
      <c r="J3514" s="1" t="s">
        <v>10727</v>
      </c>
      <c r="K3514" s="1" t="s">
        <v>10818</v>
      </c>
      <c r="L3514">
        <f>ROUNDUP(IF(B3514&gt;$D$4,0,($D$4-B3514+1)/365),0)</f>
        <v>0</v>
      </c>
      <c r="M3514">
        <f>ROUNDUP(IF(B3514&gt;$D$5,0,($D$5-B3514+1)/365),0)</f>
        <v>1</v>
      </c>
      <c r="N3514" s="28">
        <f>IF(OR(L3514=1,M3514=1),IF(B3514+364&lt;=$D$5,(B3514+364-$D$4+1)/365,IF(B3514&gt;$D$4,($D$5-B3514+1)/365,$D$6/365)),0)</f>
        <v>0.13544713977675674</v>
      </c>
      <c r="O3514" s="28">
        <f>'Data &amp; Parameter'!$E$16*'Data &amp; Parameter'!$E$17*('Data &amp; Parameter'!$E$18+'Data &amp; Parameter'!$E$19)*'Data &amp; Parameter'!$E$20*'Data &amp; Parameter'!$E$37*N3514</f>
        <v>0.47090966092443631</v>
      </c>
      <c r="P3514">
        <f>ROUNDUP(IF(D3514&gt;$D$4,0,($D$4-D3514+1)/365),0)</f>
        <v>0</v>
      </c>
      <c r="Q3514">
        <f>ROUNDUP(IF(D3514&gt;$D$5,0,($D$5-D3514+1)/365),0)</f>
        <v>1</v>
      </c>
      <c r="R3514" s="28">
        <f>IF(OR(P3514=1,Q3514=1),IF(D3514+364&lt;=$D$5,(D3514+364-$D$4+1)/365,IF(D3514&gt;$D$4,($D$5-D3514+1)/365,$D$6/365)),0)</f>
        <v>0.13544545915778741</v>
      </c>
      <c r="S3514" s="28">
        <f>'Data &amp; Parameter'!$E$16*'Data &amp; Parameter'!$E$17*('Data &amp; Parameter'!$E$18+'Data &amp; Parameter'!$E$19)*'Data &amp; Parameter'!$E$20*'Data &amp; Parameter'!$E$37*R3514</f>
        <v>0.47090381790914421</v>
      </c>
      <c r="T3514" s="28">
        <f t="shared" si="54"/>
        <v>0.94181347883358058</v>
      </c>
    </row>
    <row r="3515" spans="1:20" ht="15.75" customHeight="1" x14ac:dyDescent="0.35">
      <c r="A3515">
        <v>3508</v>
      </c>
      <c r="B3515" s="76">
        <v>44252.562002314815</v>
      </c>
      <c r="C3515" s="1" t="s">
        <v>11123</v>
      </c>
      <c r="D3515" s="76">
        <v>44252.562430555554</v>
      </c>
      <c r="E3515" s="1" t="s">
        <v>11124</v>
      </c>
      <c r="F3515" s="1" t="s">
        <v>11125</v>
      </c>
      <c r="G3515" s="1" t="s">
        <v>123</v>
      </c>
      <c r="H3515" s="1" t="s">
        <v>124</v>
      </c>
      <c r="I3515" s="1" t="s">
        <v>125</v>
      </c>
      <c r="J3515" s="1" t="s">
        <v>10722</v>
      </c>
      <c r="K3515" s="1" t="s">
        <v>10781</v>
      </c>
      <c r="L3515">
        <f>ROUNDUP(IF(B3515&gt;$D$4,0,($D$4-B3515+1)/365),0)</f>
        <v>0</v>
      </c>
      <c r="M3515">
        <f>ROUNDUP(IF(B3515&gt;$D$5,0,($D$5-B3515+1)/365),0)</f>
        <v>1</v>
      </c>
      <c r="N3515" s="28">
        <f>IF(OR(L3515=1,M3515=1),IF(B3515+364&lt;=$D$5,(B3515+364-$D$4+1)/365,IF(B3515&gt;$D$4,($D$5-B3515+1)/365,$D$6/365)),0)</f>
        <v>0.13544656900050714</v>
      </c>
      <c r="O3515" s="28">
        <f>'Data &amp; Parameter'!$E$16*'Data &amp; Parameter'!$E$17*('Data &amp; Parameter'!$E$18+'Data &amp; Parameter'!$E$19)*'Data &amp; Parameter'!$E$20*'Data &amp; Parameter'!$E$37*N3515</f>
        <v>0.47090767650416282</v>
      </c>
      <c r="P3515">
        <f>ROUNDUP(IF(D3515&gt;$D$4,0,($D$4-D3515+1)/365),0)</f>
        <v>0</v>
      </c>
      <c r="Q3515">
        <f>ROUNDUP(IF(D3515&gt;$D$5,0,($D$5-D3515+1)/365),0)</f>
        <v>1</v>
      </c>
      <c r="R3515" s="28">
        <f>IF(OR(P3515=1,Q3515=1),IF(D3515+364&lt;=$D$5,(D3515+364-$D$4+1)/365,IF(D3515&gt;$D$4,($D$5-D3515+1)/365,$D$6/365)),0)</f>
        <v>0.13544539573820857</v>
      </c>
      <c r="S3515" s="28">
        <f>'Data &amp; Parameter'!$E$16*'Data &amp; Parameter'!$E$17*('Data &amp; Parameter'!$E$18+'Data &amp; Parameter'!$E$19)*'Data &amp; Parameter'!$E$20*'Data &amp; Parameter'!$E$37*R3515</f>
        <v>0.47090359741801818</v>
      </c>
      <c r="T3515" s="28">
        <f t="shared" si="54"/>
        <v>0.941811273922181</v>
      </c>
    </row>
    <row r="3516" spans="1:20" ht="15.75" customHeight="1" x14ac:dyDescent="0.35">
      <c r="A3516">
        <v>3509</v>
      </c>
      <c r="B3516" s="76">
        <v>44252.56486111111</v>
      </c>
      <c r="C3516" s="1" t="s">
        <v>11126</v>
      </c>
      <c r="D3516" s="76">
        <v>44252.565659722226</v>
      </c>
      <c r="E3516" s="1" t="s">
        <v>11127</v>
      </c>
      <c r="F3516" s="1" t="s">
        <v>11128</v>
      </c>
      <c r="G3516" s="1" t="s">
        <v>123</v>
      </c>
      <c r="H3516" s="1" t="s">
        <v>124</v>
      </c>
      <c r="I3516" s="1" t="s">
        <v>125</v>
      </c>
      <c r="J3516" s="1" t="s">
        <v>10722</v>
      </c>
      <c r="K3516" s="1" t="s">
        <v>10781</v>
      </c>
      <c r="L3516">
        <f>ROUNDUP(IF(B3516&gt;$D$4,0,($D$4-B3516+1)/365),0)</f>
        <v>0</v>
      </c>
      <c r="M3516">
        <f>ROUNDUP(IF(B3516&gt;$D$5,0,($D$5-B3516+1)/365),0)</f>
        <v>1</v>
      </c>
      <c r="N3516" s="28">
        <f>IF(OR(L3516=1,M3516=1),IF(B3516+364&lt;=$D$5,(B3516+364-$D$4+1)/365,IF(B3516&gt;$D$4,($D$5-B3516+1)/365,$D$6/365)),0)</f>
        <v>0.13543873668189021</v>
      </c>
      <c r="O3516" s="28">
        <f>'Data &amp; Parameter'!$E$16*'Data &amp; Parameter'!$E$17*('Data &amp; Parameter'!$E$18+'Data &amp; Parameter'!$E$19)*'Data &amp; Parameter'!$E$20*'Data &amp; Parameter'!$E$37*N3516</f>
        <v>0.47088044584790661</v>
      </c>
      <c r="P3516">
        <f>ROUNDUP(IF(D3516&gt;$D$4,0,($D$4-D3516+1)/365),0)</f>
        <v>0</v>
      </c>
      <c r="Q3516">
        <f>ROUNDUP(IF(D3516&gt;$D$5,0,($D$5-D3516+1)/365),0)</f>
        <v>1</v>
      </c>
      <c r="R3516" s="28">
        <f>IF(OR(P3516=1,Q3516=1),IF(D3516+364&lt;=$D$5,(D3516+364-$D$4+1)/365,IF(D3516&gt;$D$4,($D$5-D3516+1)/365,$D$6/365)),0)</f>
        <v>0.1354365487062302</v>
      </c>
      <c r="S3516" s="28">
        <f>'Data &amp; Parameter'!$E$16*'Data &amp; Parameter'!$E$17*('Data &amp; Parameter'!$E$18+'Data &amp; Parameter'!$E$19)*'Data &amp; Parameter'!$E$20*'Data &amp; Parameter'!$E$37*R3516</f>
        <v>0.47087283890339776</v>
      </c>
      <c r="T3516" s="28">
        <f t="shared" si="54"/>
        <v>0.94175328475130438</v>
      </c>
    </row>
    <row r="3517" spans="1:20" ht="15.75" customHeight="1" x14ac:dyDescent="0.35">
      <c r="A3517">
        <v>3510</v>
      </c>
      <c r="B3517" s="76">
        <v>44252.564976851849</v>
      </c>
      <c r="C3517" s="1" t="s">
        <v>11129</v>
      </c>
      <c r="D3517" s="76">
        <v>44252.565486111111</v>
      </c>
      <c r="E3517" s="1" t="s">
        <v>11130</v>
      </c>
      <c r="F3517" s="1" t="s">
        <v>11131</v>
      </c>
      <c r="G3517" s="1" t="s">
        <v>123</v>
      </c>
      <c r="H3517" s="1" t="s">
        <v>124</v>
      </c>
      <c r="I3517" s="1" t="s">
        <v>125</v>
      </c>
      <c r="J3517" s="1" t="s">
        <v>10727</v>
      </c>
      <c r="K3517" s="1" t="s">
        <v>10818</v>
      </c>
      <c r="L3517">
        <f>ROUNDUP(IF(B3517&gt;$D$4,0,($D$4-B3517+1)/365),0)</f>
        <v>0</v>
      </c>
      <c r="M3517">
        <f>ROUNDUP(IF(B3517&gt;$D$5,0,($D$5-B3517+1)/365),0)</f>
        <v>1</v>
      </c>
      <c r="N3517" s="28">
        <f>IF(OR(L3517=1,M3517=1),IF(B3517+364&lt;=$D$5,(B3517+364-$D$4+1)/365,IF(B3517&gt;$D$4,($D$5-B3517+1)/365,$D$6/365)),0)</f>
        <v>0.13543841958397598</v>
      </c>
      <c r="O3517" s="28">
        <f>'Data &amp; Parameter'!$E$16*'Data &amp; Parameter'!$E$17*('Data &amp; Parameter'!$E$18+'Data &amp; Parameter'!$E$19)*'Data &amp; Parameter'!$E$20*'Data &amp; Parameter'!$E$37*N3517</f>
        <v>0.47087934339220677</v>
      </c>
      <c r="P3517">
        <f>ROUNDUP(IF(D3517&gt;$D$4,0,($D$4-D3517+1)/365),0)</f>
        <v>0</v>
      </c>
      <c r="Q3517">
        <f>ROUNDUP(IF(D3517&gt;$D$5,0,($D$5-D3517+1)/365),0)</f>
        <v>1</v>
      </c>
      <c r="R3517" s="28">
        <f>IF(OR(P3517=1,Q3517=1),IF(D3517+364&lt;=$D$5,(D3517+364-$D$4+1)/365,IF(D3517&gt;$D$4,($D$5-D3517+1)/365,$D$6/365)),0)</f>
        <v>0.13543702435312149</v>
      </c>
      <c r="S3517" s="28">
        <f>'Data &amp; Parameter'!$E$16*'Data &amp; Parameter'!$E$17*('Data &amp; Parameter'!$E$18+'Data &amp; Parameter'!$E$19)*'Data &amp; Parameter'!$E$20*'Data &amp; Parameter'!$E$37*R3517</f>
        <v>0.4708744925870168</v>
      </c>
      <c r="T3517" s="28">
        <f t="shared" si="54"/>
        <v>0.94175383597922357</v>
      </c>
    </row>
    <row r="3518" spans="1:20" ht="15.75" customHeight="1" x14ac:dyDescent="0.35">
      <c r="A3518">
        <v>3511</v>
      </c>
      <c r="B3518" s="76">
        <v>44252.565115740741</v>
      </c>
      <c r="C3518" s="1" t="s">
        <v>11132</v>
      </c>
      <c r="D3518" s="76">
        <v>44252.566250000003</v>
      </c>
      <c r="E3518" s="1" t="s">
        <v>11133</v>
      </c>
      <c r="F3518" s="1" t="s">
        <v>5105</v>
      </c>
      <c r="G3518" s="1" t="s">
        <v>123</v>
      </c>
      <c r="H3518" s="1" t="s">
        <v>124</v>
      </c>
      <c r="I3518" s="1" t="s">
        <v>125</v>
      </c>
      <c r="J3518" s="1" t="s">
        <v>10515</v>
      </c>
      <c r="K3518" s="1" t="s">
        <v>10515</v>
      </c>
      <c r="L3518">
        <f>ROUNDUP(IF(B3518&gt;$D$4,0,($D$4-B3518+1)/365),0)</f>
        <v>0</v>
      </c>
      <c r="M3518">
        <f>ROUNDUP(IF(B3518&gt;$D$5,0,($D$5-B3518+1)/365),0)</f>
        <v>1</v>
      </c>
      <c r="N3518" s="28">
        <f>IF(OR(L3518=1,M3518=1),IF(B3518+364&lt;=$D$5,(B3518+364-$D$4+1)/365,IF(B3518&gt;$D$4,($D$5-B3518+1)/365,$D$6/365)),0)</f>
        <v>0.13543803906646296</v>
      </c>
      <c r="O3518" s="28">
        <f>'Data &amp; Parameter'!$E$16*'Data &amp; Parameter'!$E$17*('Data &amp; Parameter'!$E$18+'Data &amp; Parameter'!$E$19)*'Data &amp; Parameter'!$E$20*'Data &amp; Parameter'!$E$37*N3518</f>
        <v>0.47087802044531157</v>
      </c>
      <c r="P3518">
        <f>ROUNDUP(IF(D3518&gt;$D$4,0,($D$4-D3518+1)/365),0)</f>
        <v>0</v>
      </c>
      <c r="Q3518">
        <f>ROUNDUP(IF(D3518&gt;$D$5,0,($D$5-D3518+1)/365),0)</f>
        <v>1</v>
      </c>
      <c r="R3518" s="28">
        <f>IF(OR(P3518=1,Q3518=1),IF(D3518+364&lt;=$D$5,(D3518+364-$D$4+1)/365,IF(D3518&gt;$D$4,($D$5-D3518+1)/365,$D$6/365)),0)</f>
        <v>0.13543493150683975</v>
      </c>
      <c r="S3518" s="28">
        <f>'Data &amp; Parameter'!$E$16*'Data &amp; Parameter'!$E$17*('Data &amp; Parameter'!$E$18+'Data &amp; Parameter'!$E$19)*'Data &amp; Parameter'!$E$20*'Data &amp; Parameter'!$E$37*R3518</f>
        <v>0.47086721637923179</v>
      </c>
      <c r="T3518" s="28">
        <f t="shared" si="54"/>
        <v>0.94174523682454336</v>
      </c>
    </row>
    <row r="3519" spans="1:20" ht="15.75" customHeight="1" x14ac:dyDescent="0.35">
      <c r="A3519">
        <v>3512</v>
      </c>
      <c r="B3519" s="76">
        <v>44252.566018518519</v>
      </c>
      <c r="C3519" s="1" t="s">
        <v>11134</v>
      </c>
      <c r="D3519" s="76">
        <v>44252.567986111113</v>
      </c>
      <c r="E3519" s="1" t="s">
        <v>11135</v>
      </c>
      <c r="F3519" s="1" t="s">
        <v>11136</v>
      </c>
      <c r="G3519" s="1" t="s">
        <v>123</v>
      </c>
      <c r="H3519" s="1" t="s">
        <v>124</v>
      </c>
      <c r="I3519" s="1" t="s">
        <v>125</v>
      </c>
      <c r="J3519" s="1" t="s">
        <v>11137</v>
      </c>
      <c r="K3519" s="1" t="s">
        <v>10781</v>
      </c>
      <c r="L3519">
        <f>ROUNDUP(IF(B3519&gt;$D$4,0,($D$4-B3519+1)/365),0)</f>
        <v>0</v>
      </c>
      <c r="M3519">
        <f>ROUNDUP(IF(B3519&gt;$D$5,0,($D$5-B3519+1)/365),0)</f>
        <v>1</v>
      </c>
      <c r="N3519" s="28">
        <f>IF(OR(L3519=1,M3519=1),IF(B3519+364&lt;=$D$5,(B3519+364-$D$4+1)/365,IF(B3519&gt;$D$4,($D$5-B3519+1)/365,$D$6/365)),0)</f>
        <v>0.13543556570268814</v>
      </c>
      <c r="O3519" s="28">
        <f>'Data &amp; Parameter'!$E$16*'Data &amp; Parameter'!$E$17*('Data &amp; Parameter'!$E$18+'Data &amp; Parameter'!$E$19)*'Data &amp; Parameter'!$E$20*'Data &amp; Parameter'!$E$37*N3519</f>
        <v>0.4708694212907007</v>
      </c>
      <c r="P3519">
        <f>ROUNDUP(IF(D3519&gt;$D$4,0,($D$4-D3519+1)/365),0)</f>
        <v>0</v>
      </c>
      <c r="Q3519">
        <f>ROUNDUP(IF(D3519&gt;$D$5,0,($D$5-D3519+1)/365),0)</f>
        <v>1</v>
      </c>
      <c r="R3519" s="28">
        <f>IF(OR(P3519=1,Q3519=1),IF(D3519+364&lt;=$D$5,(D3519+364-$D$4+1)/365,IF(D3519&gt;$D$4,($D$5-D3519+1)/365,$D$6/365)),0)</f>
        <v>0.13543017503804661</v>
      </c>
      <c r="S3519" s="28">
        <f>'Data &amp; Parameter'!$E$16*'Data &amp; Parameter'!$E$17*('Data &amp; Parameter'!$E$18+'Data &amp; Parameter'!$E$19)*'Data &amp; Parameter'!$E$20*'Data &amp; Parameter'!$E$37*R3519</f>
        <v>0.47085067954345755</v>
      </c>
      <c r="T3519" s="28">
        <f t="shared" si="54"/>
        <v>0.94172010083415825</v>
      </c>
    </row>
    <row r="3520" spans="1:20" ht="15.75" customHeight="1" x14ac:dyDescent="0.35">
      <c r="A3520">
        <v>3513</v>
      </c>
      <c r="B3520" s="76">
        <v>44252.56627314815</v>
      </c>
      <c r="C3520" s="1" t="s">
        <v>11138</v>
      </c>
      <c r="D3520" s="76">
        <v>44252.566886574074</v>
      </c>
      <c r="E3520" s="1" t="s">
        <v>11139</v>
      </c>
      <c r="F3520" s="1" t="s">
        <v>11140</v>
      </c>
      <c r="G3520" s="1" t="s">
        <v>123</v>
      </c>
      <c r="H3520" s="1" t="s">
        <v>124</v>
      </c>
      <c r="I3520" s="1" t="s">
        <v>125</v>
      </c>
      <c r="J3520" s="1" t="s">
        <v>10727</v>
      </c>
      <c r="K3520" s="1" t="s">
        <v>10727</v>
      </c>
      <c r="L3520">
        <f>ROUNDUP(IF(B3520&gt;$D$4,0,($D$4-B3520+1)/365),0)</f>
        <v>0</v>
      </c>
      <c r="M3520">
        <f>ROUNDUP(IF(B3520&gt;$D$5,0,($D$5-B3520+1)/365),0)</f>
        <v>1</v>
      </c>
      <c r="N3520" s="28">
        <f>IF(OR(L3520=1,M3520=1),IF(B3520+364&lt;=$D$5,(B3520+364-$D$4+1)/365,IF(B3520&gt;$D$4,($D$5-B3520+1)/365,$D$6/365)),0)</f>
        <v>0.13543486808726088</v>
      </c>
      <c r="O3520" s="28">
        <f>'Data &amp; Parameter'!$E$16*'Data &amp; Parameter'!$E$17*('Data &amp; Parameter'!$E$18+'Data &amp; Parameter'!$E$19)*'Data &amp; Parameter'!$E$20*'Data &amp; Parameter'!$E$37*N3520</f>
        <v>0.47086699588810565</v>
      </c>
      <c r="P3520">
        <f>ROUNDUP(IF(D3520&gt;$D$4,0,($D$4-D3520+1)/365),0)</f>
        <v>0</v>
      </c>
      <c r="Q3520">
        <f>ROUNDUP(IF(D3520&gt;$D$5,0,($D$5-D3520+1)/365),0)</f>
        <v>1</v>
      </c>
      <c r="R3520" s="28">
        <f>IF(OR(P3520=1,Q3520=1),IF(D3520+364&lt;=$D$5,(D3520+364-$D$4+1)/365,IF(D3520&gt;$D$4,($D$5-D3520+1)/365,$D$6/365)),0)</f>
        <v>0.13543318746829155</v>
      </c>
      <c r="S3520" s="28">
        <f>'Data &amp; Parameter'!$E$16*'Data &amp; Parameter'!$E$17*('Data &amp; Parameter'!$E$18+'Data &amp; Parameter'!$E$19)*'Data &amp; Parameter'!$E$20*'Data &amp; Parameter'!$E$37*R3520</f>
        <v>0.47086115287281355</v>
      </c>
      <c r="T3520" s="28">
        <f t="shared" si="54"/>
        <v>0.94172814876091926</v>
      </c>
    </row>
    <row r="3521" spans="1:20" ht="15.75" customHeight="1" x14ac:dyDescent="0.35">
      <c r="A3521">
        <v>3514</v>
      </c>
      <c r="B3521" s="76">
        <v>44252.567870370374</v>
      </c>
      <c r="C3521" s="1" t="s">
        <v>11141</v>
      </c>
      <c r="D3521" s="76">
        <v>44252.569733796292</v>
      </c>
      <c r="E3521" s="1" t="s">
        <v>11142</v>
      </c>
      <c r="F3521" s="1" t="s">
        <v>11143</v>
      </c>
      <c r="G3521" s="1" t="s">
        <v>123</v>
      </c>
      <c r="H3521" s="1" t="s">
        <v>124</v>
      </c>
      <c r="I3521" s="1" t="s">
        <v>125</v>
      </c>
      <c r="J3521" s="1" t="s">
        <v>10722</v>
      </c>
      <c r="K3521" s="1" t="s">
        <v>10722</v>
      </c>
      <c r="L3521">
        <f>ROUNDUP(IF(B3521&gt;$D$4,0,($D$4-B3521+1)/365),0)</f>
        <v>0</v>
      </c>
      <c r="M3521">
        <f>ROUNDUP(IF(B3521&gt;$D$5,0,($D$5-B3521+1)/365),0)</f>
        <v>1</v>
      </c>
      <c r="N3521" s="28">
        <f>IF(OR(L3521=1,M3521=1),IF(B3521+364&lt;=$D$5,(B3521+364-$D$4+1)/365,IF(B3521&gt;$D$4,($D$5-B3521+1)/365,$D$6/365)),0)</f>
        <v>0.13543049213596084</v>
      </c>
      <c r="O3521" s="28">
        <f>'Data &amp; Parameter'!$E$16*'Data &amp; Parameter'!$E$17*('Data &amp; Parameter'!$E$18+'Data &amp; Parameter'!$E$19)*'Data &amp; Parameter'!$E$20*'Data &amp; Parameter'!$E$37*N3521</f>
        <v>0.47085178199915739</v>
      </c>
      <c r="P3521">
        <f>ROUNDUP(IF(D3521&gt;$D$4,0,($D$4-D3521+1)/365),0)</f>
        <v>0</v>
      </c>
      <c r="Q3521">
        <f>ROUNDUP(IF(D3521&gt;$D$5,0,($D$5-D3521+1)/365),0)</f>
        <v>1</v>
      </c>
      <c r="R3521" s="28">
        <f>IF(OR(P3521=1,Q3521=1),IF(D3521+364&lt;=$D$5,(D3521+364-$D$4+1)/365,IF(D3521&gt;$D$4,($D$5-D3521+1)/365,$D$6/365)),0)</f>
        <v>0.13542538685947403</v>
      </c>
      <c r="S3521" s="28">
        <f>'Data &amp; Parameter'!$E$16*'Data &amp; Parameter'!$E$17*('Data &amp; Parameter'!$E$18+'Data &amp; Parameter'!$E$19)*'Data &amp; Parameter'!$E$20*'Data &amp; Parameter'!$E$37*R3521</f>
        <v>0.47083403246215505</v>
      </c>
      <c r="T3521" s="28">
        <f t="shared" si="54"/>
        <v>0.9416858144613125</v>
      </c>
    </row>
    <row r="3522" spans="1:20" ht="15.75" customHeight="1" x14ac:dyDescent="0.35">
      <c r="A3522">
        <v>3515</v>
      </c>
      <c r="B3522" s="76">
        <v>44252.568831018521</v>
      </c>
      <c r="C3522" s="1" t="s">
        <v>11144</v>
      </c>
      <c r="D3522" s="76">
        <v>44252.569756944446</v>
      </c>
      <c r="E3522" s="1" t="s">
        <v>11145</v>
      </c>
      <c r="F3522" s="1" t="s">
        <v>11146</v>
      </c>
      <c r="G3522" s="1" t="s">
        <v>123</v>
      </c>
      <c r="H3522" s="1" t="s">
        <v>124</v>
      </c>
      <c r="I3522" s="1" t="s">
        <v>125</v>
      </c>
      <c r="J3522" s="1" t="s">
        <v>10515</v>
      </c>
      <c r="K3522" s="1" t="s">
        <v>10515</v>
      </c>
      <c r="L3522">
        <f>ROUNDUP(IF(B3522&gt;$D$4,0,($D$4-B3522+1)/365),0)</f>
        <v>0</v>
      </c>
      <c r="M3522">
        <f>ROUNDUP(IF(B3522&gt;$D$5,0,($D$5-B3522+1)/365),0)</f>
        <v>1</v>
      </c>
      <c r="N3522" s="28">
        <f>IF(OR(L3522=1,M3522=1),IF(B3522+364&lt;=$D$5,(B3522+364-$D$4+1)/365,IF(B3522&gt;$D$4,($D$5-B3522+1)/365,$D$6/365)),0)</f>
        <v>0.13542786022322889</v>
      </c>
      <c r="O3522" s="28">
        <f>'Data &amp; Parameter'!$E$16*'Data &amp; Parameter'!$E$17*('Data &amp; Parameter'!$E$18+'Data &amp; Parameter'!$E$19)*'Data &amp; Parameter'!$E$20*'Data &amp; Parameter'!$E$37*N3522</f>
        <v>0.47084263161669654</v>
      </c>
      <c r="P3522">
        <f>ROUNDUP(IF(D3522&gt;$D$4,0,($D$4-D3522+1)/365),0)</f>
        <v>0</v>
      </c>
      <c r="Q3522">
        <f>ROUNDUP(IF(D3522&gt;$D$5,0,($D$5-D3522+1)/365),0)</f>
        <v>1</v>
      </c>
      <c r="R3522" s="28">
        <f>IF(OR(P3522=1,Q3522=1),IF(D3522+364&lt;=$D$5,(D3522+364-$D$4+1)/365,IF(D3522&gt;$D$4,($D$5-D3522+1)/365,$D$6/365)),0)</f>
        <v>0.13542532343987523</v>
      </c>
      <c r="S3522" s="28">
        <f>'Data &amp; Parameter'!$E$16*'Data &amp; Parameter'!$E$17*('Data &amp; Parameter'!$E$18+'Data &amp; Parameter'!$E$19)*'Data &amp; Parameter'!$E$20*'Data &amp; Parameter'!$E$37*R3522</f>
        <v>0.47083381197095964</v>
      </c>
      <c r="T3522" s="28">
        <f t="shared" si="54"/>
        <v>0.94167644358765612</v>
      </c>
    </row>
    <row r="3523" spans="1:20" ht="15.75" customHeight="1" x14ac:dyDescent="0.35">
      <c r="A3523">
        <v>3516</v>
      </c>
      <c r="B3523" s="76">
        <v>44252.570196759261</v>
      </c>
      <c r="C3523" s="1" t="s">
        <v>11147</v>
      </c>
      <c r="D3523" s="76">
        <v>44252.572187500002</v>
      </c>
      <c r="E3523" s="1" t="s">
        <v>11148</v>
      </c>
      <c r="F3523" s="1" t="s">
        <v>11149</v>
      </c>
      <c r="G3523" s="1" t="s">
        <v>123</v>
      </c>
      <c r="H3523" s="1" t="s">
        <v>124</v>
      </c>
      <c r="I3523" s="1" t="s">
        <v>125</v>
      </c>
      <c r="J3523" s="1" t="s">
        <v>10727</v>
      </c>
      <c r="K3523" s="1" t="s">
        <v>10727</v>
      </c>
      <c r="L3523">
        <f>ROUNDUP(IF(B3523&gt;$D$4,0,($D$4-B3523+1)/365),0)</f>
        <v>0</v>
      </c>
      <c r="M3523">
        <f>ROUNDUP(IF(B3523&gt;$D$5,0,($D$5-B3523+1)/365),0)</f>
        <v>1</v>
      </c>
      <c r="N3523" s="28">
        <f>IF(OR(L3523=1,M3523=1),IF(B3523+364&lt;=$D$5,(B3523+364-$D$4+1)/365,IF(B3523&gt;$D$4,($D$5-B3523+1)/365,$D$6/365)),0)</f>
        <v>0.13542411846777724</v>
      </c>
      <c r="O3523" s="28">
        <f>'Data &amp; Parameter'!$E$16*'Data &amp; Parameter'!$E$17*('Data &amp; Parameter'!$E$18+'Data &amp; Parameter'!$E$19)*'Data &amp; Parameter'!$E$20*'Data &amp; Parameter'!$E$37*N3523</f>
        <v>0.47082962263921718</v>
      </c>
      <c r="P3523">
        <f>ROUNDUP(IF(D3523&gt;$D$4,0,($D$4-D3523+1)/365),0)</f>
        <v>0</v>
      </c>
      <c r="Q3523">
        <f>ROUNDUP(IF(D3523&gt;$D$5,0,($D$5-D3523+1)/365),0)</f>
        <v>1</v>
      </c>
      <c r="R3523" s="28">
        <f>IF(OR(P3523=1,Q3523=1),IF(D3523+364&lt;=$D$5,(D3523+364-$D$4+1)/365,IF(D3523&gt;$D$4,($D$5-D3523+1)/365,$D$6/365)),0)</f>
        <v>0.13541866438355685</v>
      </c>
      <c r="S3523" s="28">
        <f>'Data &amp; Parameter'!$E$16*'Data &amp; Parameter'!$E$17*('Data &amp; Parameter'!$E$18+'Data &amp; Parameter'!$E$19)*'Data &amp; Parameter'!$E$20*'Data &amp; Parameter'!$E$37*R3523</f>
        <v>0.47081066040084796</v>
      </c>
      <c r="T3523" s="28">
        <f t="shared" si="54"/>
        <v>0.9416402830400652</v>
      </c>
    </row>
    <row r="3524" spans="1:20" ht="15.75" customHeight="1" x14ac:dyDescent="0.35">
      <c r="A3524">
        <v>3517</v>
      </c>
      <c r="B3524" s="76">
        <v>44252.5703125</v>
      </c>
      <c r="C3524" s="1" t="s">
        <v>11150</v>
      </c>
      <c r="D3524" s="76">
        <v>44252.571064814816</v>
      </c>
      <c r="E3524" s="1" t="s">
        <v>11151</v>
      </c>
      <c r="F3524" s="1" t="s">
        <v>11152</v>
      </c>
      <c r="G3524" s="1" t="s">
        <v>123</v>
      </c>
      <c r="H3524" s="1" t="s">
        <v>124</v>
      </c>
      <c r="I3524" s="1" t="s">
        <v>125</v>
      </c>
      <c r="J3524" s="1" t="s">
        <v>10727</v>
      </c>
      <c r="K3524" s="1" t="s">
        <v>10781</v>
      </c>
      <c r="L3524">
        <f>ROUNDUP(IF(B3524&gt;$D$4,0,($D$4-B3524+1)/365),0)</f>
        <v>0</v>
      </c>
      <c r="M3524">
        <f>ROUNDUP(IF(B3524&gt;$D$5,0,($D$5-B3524+1)/365),0)</f>
        <v>1</v>
      </c>
      <c r="N3524" s="28">
        <f>IF(OR(L3524=1,M3524=1),IF(B3524+364&lt;=$D$5,(B3524+364-$D$4+1)/365,IF(B3524&gt;$D$4,($D$5-B3524+1)/365,$D$6/365)),0)</f>
        <v>0.13542380136986301</v>
      </c>
      <c r="O3524" s="28">
        <f>'Data &amp; Parameter'!$E$16*'Data &amp; Parameter'!$E$17*('Data &amp; Parameter'!$E$18+'Data &amp; Parameter'!$E$19)*'Data &amp; Parameter'!$E$20*'Data &amp; Parameter'!$E$37*N3524</f>
        <v>0.4708285201835174</v>
      </c>
      <c r="P3524">
        <f>ROUNDUP(IF(D3524&gt;$D$4,0,($D$4-D3524+1)/365),0)</f>
        <v>0</v>
      </c>
      <c r="Q3524">
        <f>ROUNDUP(IF(D3524&gt;$D$5,0,($D$5-D3524+1)/365),0)</f>
        <v>1</v>
      </c>
      <c r="R3524" s="28">
        <f>IF(OR(P3524=1,Q3524=1),IF(D3524+364&lt;=$D$5,(D3524+364-$D$4+1)/365,IF(D3524&gt;$D$4,($D$5-D3524+1)/365,$D$6/365)),0)</f>
        <v>0.13542174023338066</v>
      </c>
      <c r="S3524" s="28">
        <f>'Data &amp; Parameter'!$E$16*'Data &amp; Parameter'!$E$17*('Data &amp; Parameter'!$E$18+'Data &amp; Parameter'!$E$19)*'Data &amp; Parameter'!$E$20*'Data &amp; Parameter'!$E$37*R3524</f>
        <v>0.47082135422133004</v>
      </c>
      <c r="T3524" s="28">
        <f t="shared" si="54"/>
        <v>0.94164987440484738</v>
      </c>
    </row>
    <row r="3525" spans="1:20" ht="15.75" customHeight="1" x14ac:dyDescent="0.35">
      <c r="A3525">
        <v>3518</v>
      </c>
      <c r="B3525" s="76">
        <v>44252.572048611109</v>
      </c>
      <c r="C3525" s="1" t="s">
        <v>11153</v>
      </c>
      <c r="D3525" s="76">
        <v>44252.575868055559</v>
      </c>
      <c r="E3525" s="1" t="s">
        <v>11154</v>
      </c>
      <c r="F3525" s="1" t="s">
        <v>11155</v>
      </c>
      <c r="G3525" s="1" t="s">
        <v>123</v>
      </c>
      <c r="H3525" s="1" t="s">
        <v>124</v>
      </c>
      <c r="I3525" s="1" t="s">
        <v>125</v>
      </c>
      <c r="J3525" s="1" t="s">
        <v>10722</v>
      </c>
      <c r="K3525" s="1" t="s">
        <v>10722</v>
      </c>
      <c r="L3525">
        <f>ROUNDUP(IF(B3525&gt;$D$4,0,($D$4-B3525+1)/365),0)</f>
        <v>0</v>
      </c>
      <c r="M3525">
        <f>ROUNDUP(IF(B3525&gt;$D$5,0,($D$5-B3525+1)/365),0)</f>
        <v>1</v>
      </c>
      <c r="N3525" s="28">
        <f>IF(OR(L3525=1,M3525=1),IF(B3525+364&lt;=$D$5,(B3525+364-$D$4+1)/365,IF(B3525&gt;$D$4,($D$5-B3525+1)/365,$D$6/365)),0)</f>
        <v>0.13541904490106987</v>
      </c>
      <c r="O3525" s="28">
        <f>'Data &amp; Parameter'!$E$16*'Data &amp; Parameter'!$E$17*('Data &amp; Parameter'!$E$18+'Data &amp; Parameter'!$E$19)*'Data &amp; Parameter'!$E$20*'Data &amp; Parameter'!$E$37*N3525</f>
        <v>0.47081198334774316</v>
      </c>
      <c r="P3525">
        <f>ROUNDUP(IF(D3525&gt;$D$4,0,($D$4-D3525+1)/365),0)</f>
        <v>0</v>
      </c>
      <c r="Q3525">
        <f>ROUNDUP(IF(D3525&gt;$D$5,0,($D$5-D3525+1)/365),0)</f>
        <v>1</v>
      </c>
      <c r="R3525" s="28">
        <f>IF(OR(P3525=1,Q3525=1),IF(D3525+364&lt;=$D$5,(D3525+364-$D$4+1)/365,IF(D3525&gt;$D$4,($D$5-D3525+1)/365,$D$6/365)),0)</f>
        <v>0.13540858066970107</v>
      </c>
      <c r="S3525" s="28">
        <f>'Data &amp; Parameter'!$E$16*'Data &amp; Parameter'!$E$17*('Data &amp; Parameter'!$E$18+'Data &amp; Parameter'!$E$19)*'Data &amp; Parameter'!$E$20*'Data &amp; Parameter'!$E$37*R3525</f>
        <v>0.47077560230895682</v>
      </c>
      <c r="T3525" s="28">
        <f t="shared" si="54"/>
        <v>0.94158758565669998</v>
      </c>
    </row>
    <row r="3526" spans="1:20" ht="15.75" customHeight="1" x14ac:dyDescent="0.35">
      <c r="A3526">
        <v>3519</v>
      </c>
      <c r="B3526" s="76">
        <v>44252.572650462964</v>
      </c>
      <c r="C3526" s="1" t="s">
        <v>11156</v>
      </c>
      <c r="D3526" s="76">
        <v>44252.573437500003</v>
      </c>
      <c r="E3526" s="1" t="s">
        <v>11157</v>
      </c>
      <c r="F3526" s="1" t="s">
        <v>11158</v>
      </c>
      <c r="G3526" s="1" t="s">
        <v>123</v>
      </c>
      <c r="H3526" s="1" t="s">
        <v>124</v>
      </c>
      <c r="I3526" s="1" t="s">
        <v>125</v>
      </c>
      <c r="J3526" s="1" t="s">
        <v>10727</v>
      </c>
      <c r="K3526" s="1" t="s">
        <v>10727</v>
      </c>
      <c r="L3526">
        <f>ROUNDUP(IF(B3526&gt;$D$4,0,($D$4-B3526+1)/365),0)</f>
        <v>0</v>
      </c>
      <c r="M3526">
        <f>ROUNDUP(IF(B3526&gt;$D$5,0,($D$5-B3526+1)/365),0)</f>
        <v>1</v>
      </c>
      <c r="N3526" s="28">
        <f>IF(OR(L3526=1,M3526=1),IF(B3526+364&lt;=$D$5,(B3526+364-$D$4+1)/365,IF(B3526&gt;$D$4,($D$5-B3526+1)/365,$D$6/365)),0)</f>
        <v>0.13541739599188002</v>
      </c>
      <c r="O3526" s="28">
        <f>'Data &amp; Parameter'!$E$16*'Data &amp; Parameter'!$E$17*('Data &amp; Parameter'!$E$18+'Data &amp; Parameter'!$E$19)*'Data &amp; Parameter'!$E$20*'Data &amp; Parameter'!$E$37*N3526</f>
        <v>0.47080625057797948</v>
      </c>
      <c r="P3526">
        <f>ROUNDUP(IF(D3526&gt;$D$4,0,($D$4-D3526+1)/365),0)</f>
        <v>0</v>
      </c>
      <c r="Q3526">
        <f>ROUNDUP(IF(D3526&gt;$D$5,0,($D$5-D3526+1)/365),0)</f>
        <v>1</v>
      </c>
      <c r="R3526" s="28">
        <f>IF(OR(P3526=1,Q3526=1),IF(D3526+364&lt;=$D$5,(D3526+364-$D$4+1)/365,IF(D3526&gt;$D$4,($D$5-D3526+1)/365,$D$6/365)),0)</f>
        <v>0.13541523972601943</v>
      </c>
      <c r="S3526" s="28">
        <f>'Data &amp; Parameter'!$E$16*'Data &amp; Parameter'!$E$17*('Data &amp; Parameter'!$E$18+'Data &amp; Parameter'!$E$19)*'Data &amp; Parameter'!$E$20*'Data &amp; Parameter'!$E$37*R3526</f>
        <v>0.47079875387906839</v>
      </c>
      <c r="T3526" s="28">
        <f t="shared" si="54"/>
        <v>0.94160500445704787</v>
      </c>
    </row>
    <row r="3527" spans="1:20" ht="15.75" customHeight="1" x14ac:dyDescent="0.35">
      <c r="A3527">
        <v>3520</v>
      </c>
      <c r="B3527" s="76">
        <v>44252.572743055556</v>
      </c>
      <c r="C3527" s="1" t="s">
        <v>11159</v>
      </c>
      <c r="D3527" s="76">
        <v>44252.573923611111</v>
      </c>
      <c r="E3527" s="1" t="s">
        <v>11160</v>
      </c>
      <c r="F3527" s="1" t="s">
        <v>11161</v>
      </c>
      <c r="G3527" s="1" t="s">
        <v>123</v>
      </c>
      <c r="H3527" s="1" t="s">
        <v>124</v>
      </c>
      <c r="I3527" s="1" t="s">
        <v>125</v>
      </c>
      <c r="J3527" s="1" t="s">
        <v>10515</v>
      </c>
      <c r="K3527" s="1" t="s">
        <v>10515</v>
      </c>
      <c r="L3527">
        <f>ROUNDUP(IF(B3527&gt;$D$4,0,($D$4-B3527+1)/365),0)</f>
        <v>0</v>
      </c>
      <c r="M3527">
        <f>ROUNDUP(IF(B3527&gt;$D$5,0,($D$5-B3527+1)/365),0)</f>
        <v>1</v>
      </c>
      <c r="N3527" s="28">
        <f>IF(OR(L3527=1,M3527=1),IF(B3527+364&lt;=$D$5,(B3527+364-$D$4+1)/365,IF(B3527&gt;$D$4,($D$5-B3527+1)/365,$D$6/365)),0)</f>
        <v>0.13541714231354465</v>
      </c>
      <c r="O3527" s="28">
        <f>'Data &amp; Parameter'!$E$16*'Data &amp; Parameter'!$E$17*('Data &amp; Parameter'!$E$18+'Data &amp; Parameter'!$E$19)*'Data &amp; Parameter'!$E$20*'Data &amp; Parameter'!$E$37*N3527</f>
        <v>0.47080536861340577</v>
      </c>
      <c r="P3527">
        <f>ROUNDUP(IF(D3527&gt;$D$4,0,($D$4-D3527+1)/365),0)</f>
        <v>0</v>
      </c>
      <c r="Q3527">
        <f>ROUNDUP(IF(D3527&gt;$D$5,0,($D$5-D3527+1)/365),0)</f>
        <v>1</v>
      </c>
      <c r="R3527" s="28">
        <f>IF(OR(P3527=1,Q3527=1),IF(D3527+364&lt;=$D$5,(D3527+364-$D$4+1)/365,IF(D3527&gt;$D$4,($D$5-D3527+1)/365,$D$6/365)),0)</f>
        <v>0.13541390791476374</v>
      </c>
      <c r="S3527" s="28">
        <f>'Data &amp; Parameter'!$E$16*'Data &amp; Parameter'!$E$17*('Data &amp; Parameter'!$E$18+'Data &amp; Parameter'!$E$19)*'Data &amp; Parameter'!$E$20*'Data &amp; Parameter'!$E$37*R3527</f>
        <v>0.47079412356507383</v>
      </c>
      <c r="T3527" s="28">
        <f t="shared" si="54"/>
        <v>0.9415994921784796</v>
      </c>
    </row>
    <row r="3528" spans="1:20" ht="15.75" customHeight="1" x14ac:dyDescent="0.35">
      <c r="A3528">
        <v>3521</v>
      </c>
      <c r="B3528" s="76">
        <v>44252.573171296295</v>
      </c>
      <c r="C3528" s="1" t="s">
        <v>11162</v>
      </c>
      <c r="D3528" s="76">
        <v>44252.574537037042</v>
      </c>
      <c r="E3528" s="1" t="s">
        <v>11163</v>
      </c>
      <c r="F3528" s="1" t="s">
        <v>11164</v>
      </c>
      <c r="G3528" s="1" t="s">
        <v>123</v>
      </c>
      <c r="H3528" s="1" t="s">
        <v>124</v>
      </c>
      <c r="I3528" s="1" t="s">
        <v>125</v>
      </c>
      <c r="J3528" s="1" t="s">
        <v>10727</v>
      </c>
      <c r="K3528" s="1" t="s">
        <v>10781</v>
      </c>
      <c r="L3528">
        <f>ROUNDUP(IF(B3528&gt;$D$4,0,($D$4-B3528+1)/365),0)</f>
        <v>0</v>
      </c>
      <c r="M3528">
        <f>ROUNDUP(IF(B3528&gt;$D$5,0,($D$5-B3528+1)/365),0)</f>
        <v>1</v>
      </c>
      <c r="N3528" s="28">
        <f>IF(OR(L3528=1,M3528=1),IF(B3528+364&lt;=$D$5,(B3528+364-$D$4+1)/365,IF(B3528&gt;$D$4,($D$5-B3528+1)/365,$D$6/365)),0)</f>
        <v>0.13541596905124606</v>
      </c>
      <c r="O3528" s="28">
        <f>'Data &amp; Parameter'!$E$16*'Data &amp; Parameter'!$E$17*('Data &amp; Parameter'!$E$18+'Data &amp; Parameter'!$E$19)*'Data &amp; Parameter'!$E$20*'Data &amp; Parameter'!$E$37*N3528</f>
        <v>0.47080128952726108</v>
      </c>
      <c r="P3528">
        <f>ROUNDUP(IF(D3528&gt;$D$4,0,($D$4-D3528+1)/365),0)</f>
        <v>0</v>
      </c>
      <c r="Q3528">
        <f>ROUNDUP(IF(D3528&gt;$D$5,0,($D$5-D3528+1)/365),0)</f>
        <v>1</v>
      </c>
      <c r="R3528" s="28">
        <f>IF(OR(P3528=1,Q3528=1),IF(D3528+364&lt;=$D$5,(D3528+364-$D$4+1)/365,IF(D3528&gt;$D$4,($D$5-D3528+1)/365,$D$6/365)),0)</f>
        <v>0.13541222729577446</v>
      </c>
      <c r="S3528" s="28">
        <f>'Data &amp; Parameter'!$E$16*'Data &amp; Parameter'!$E$17*('Data &amp; Parameter'!$E$18+'Data &amp; Parameter'!$E$19)*'Data &amp; Parameter'!$E$20*'Data &amp; Parameter'!$E$37*R3528</f>
        <v>0.47078828054971233</v>
      </c>
      <c r="T3528" s="28">
        <f t="shared" si="54"/>
        <v>0.94158957007697341</v>
      </c>
    </row>
    <row r="3529" spans="1:20" ht="15.75" customHeight="1" x14ac:dyDescent="0.35">
      <c r="A3529">
        <v>3522</v>
      </c>
      <c r="B3529" s="76">
        <v>44252.57644675926</v>
      </c>
      <c r="C3529" s="1" t="s">
        <v>11165</v>
      </c>
      <c r="D3529" s="76">
        <v>44252.577916666662</v>
      </c>
      <c r="E3529" s="1" t="s">
        <v>11166</v>
      </c>
      <c r="F3529" s="1" t="s">
        <v>11167</v>
      </c>
      <c r="G3529" s="1" t="s">
        <v>123</v>
      </c>
      <c r="H3529" s="1" t="s">
        <v>124</v>
      </c>
      <c r="I3529" s="1" t="s">
        <v>125</v>
      </c>
      <c r="J3529" s="1" t="s">
        <v>10515</v>
      </c>
      <c r="K3529" s="1" t="s">
        <v>10515</v>
      </c>
      <c r="L3529">
        <f>ROUNDUP(IF(B3529&gt;$D$4,0,($D$4-B3529+1)/365),0)</f>
        <v>0</v>
      </c>
      <c r="M3529">
        <f>ROUNDUP(IF(B3529&gt;$D$5,0,($D$5-B3529+1)/365),0)</f>
        <v>1</v>
      </c>
      <c r="N3529" s="28">
        <f>IF(OR(L3529=1,M3529=1),IF(B3529+364&lt;=$D$5,(B3529+364-$D$4+1)/365,IF(B3529&gt;$D$4,($D$5-B3529+1)/365,$D$6/365)),0)</f>
        <v>0.13540699518010998</v>
      </c>
      <c r="O3529" s="28">
        <f>'Data &amp; Parameter'!$E$16*'Data &amp; Parameter'!$E$17*('Data &amp; Parameter'!$E$18+'Data &amp; Parameter'!$E$19)*'Data &amp; Parameter'!$E$20*'Data &amp; Parameter'!$E$37*N3529</f>
        <v>0.47077009003038844</v>
      </c>
      <c r="P3529">
        <f>ROUNDUP(IF(D3529&gt;$D$4,0,($D$4-D3529+1)/365),0)</f>
        <v>0</v>
      </c>
      <c r="Q3529">
        <f>ROUNDUP(IF(D3529&gt;$D$5,0,($D$5-D3529+1)/365),0)</f>
        <v>1</v>
      </c>
      <c r="R3529" s="28">
        <f>IF(OR(P3529=1,Q3529=1),IF(D3529+364&lt;=$D$5,(D3529+364-$D$4+1)/365,IF(D3529&gt;$D$4,($D$5-D3529+1)/365,$D$6/365)),0)</f>
        <v>0.1354029680365435</v>
      </c>
      <c r="S3529" s="28">
        <f>'Data &amp; Parameter'!$E$16*'Data &amp; Parameter'!$E$17*('Data &amp; Parameter'!$E$18+'Data &amp; Parameter'!$E$19)*'Data &amp; Parameter'!$E$20*'Data &amp; Parameter'!$E$37*R3529</f>
        <v>0.47075608884280701</v>
      </c>
      <c r="T3529" s="28">
        <f t="shared" ref="T3529:T3592" si="55">O3529+S3529</f>
        <v>0.94152617887319545</v>
      </c>
    </row>
    <row r="3530" spans="1:20" ht="15.75" customHeight="1" x14ac:dyDescent="0.35">
      <c r="A3530">
        <v>3523</v>
      </c>
      <c r="B3530" s="76">
        <v>44252.576956018514</v>
      </c>
      <c r="C3530" s="1" t="s">
        <v>11168</v>
      </c>
      <c r="D3530" s="76">
        <v>44252.577638888892</v>
      </c>
      <c r="E3530" s="1" t="s">
        <v>11169</v>
      </c>
      <c r="F3530" s="1" t="s">
        <v>11170</v>
      </c>
      <c r="G3530" s="1" t="s">
        <v>123</v>
      </c>
      <c r="H3530" s="1" t="s">
        <v>124</v>
      </c>
      <c r="I3530" s="1" t="s">
        <v>125</v>
      </c>
      <c r="J3530" s="1" t="s">
        <v>10727</v>
      </c>
      <c r="K3530" s="1" t="s">
        <v>10727</v>
      </c>
      <c r="L3530">
        <f>ROUNDUP(IF(B3530&gt;$D$4,0,($D$4-B3530+1)/365),0)</f>
        <v>0</v>
      </c>
      <c r="M3530">
        <f>ROUNDUP(IF(B3530&gt;$D$5,0,($D$5-B3530+1)/365),0)</f>
        <v>1</v>
      </c>
      <c r="N3530" s="28">
        <f>IF(OR(L3530=1,M3530=1),IF(B3530+364&lt;=$D$5,(B3530+364-$D$4+1)/365,IF(B3530&gt;$D$4,($D$5-B3530+1)/365,$D$6/365)),0)</f>
        <v>0.13540559994927542</v>
      </c>
      <c r="O3530" s="28">
        <f>'Data &amp; Parameter'!$E$16*'Data &amp; Parameter'!$E$17*('Data &amp; Parameter'!$E$18+'Data &amp; Parameter'!$E$19)*'Data &amp; Parameter'!$E$20*'Data &amp; Parameter'!$E$37*N3530</f>
        <v>0.47076523922526775</v>
      </c>
      <c r="P3530">
        <f>ROUNDUP(IF(D3530&gt;$D$4,0,($D$4-D3530+1)/365),0)</f>
        <v>0</v>
      </c>
      <c r="Q3530">
        <f>ROUNDUP(IF(D3530&gt;$D$5,0,($D$5-D3530+1)/365),0)</f>
        <v>1</v>
      </c>
      <c r="R3530" s="28">
        <f>IF(OR(P3530=1,Q3530=1),IF(D3530+364&lt;=$D$5,(D3530+364-$D$4+1)/365,IF(D3530&gt;$D$4,($D$5-D3530+1)/365,$D$6/365)),0)</f>
        <v>0.13540372907152967</v>
      </c>
      <c r="S3530" s="28">
        <f>'Data &amp; Parameter'!$E$16*'Data &amp; Parameter'!$E$17*('Data &amp; Parameter'!$E$18+'Data &amp; Parameter'!$E$19)*'Data &amp; Parameter'!$E$20*'Data &amp; Parameter'!$E$37*R3530</f>
        <v>0.47075873473645879</v>
      </c>
      <c r="T3530" s="28">
        <f t="shared" si="55"/>
        <v>0.94152397396172649</v>
      </c>
    </row>
    <row r="3531" spans="1:20" ht="15.75" customHeight="1" x14ac:dyDescent="0.35">
      <c r="A3531">
        <v>3524</v>
      </c>
      <c r="B3531" s="76">
        <v>44252.577777777777</v>
      </c>
      <c r="C3531" s="1" t="s">
        <v>11171</v>
      </c>
      <c r="D3531" s="76">
        <v>44252.578344907408</v>
      </c>
      <c r="E3531" s="1" t="s">
        <v>11172</v>
      </c>
      <c r="F3531" s="1" t="s">
        <v>11173</v>
      </c>
      <c r="G3531" s="1" t="s">
        <v>123</v>
      </c>
      <c r="H3531" s="1" t="s">
        <v>124</v>
      </c>
      <c r="I3531" s="1" t="s">
        <v>125</v>
      </c>
      <c r="J3531" s="1" t="s">
        <v>10727</v>
      </c>
      <c r="K3531" s="1" t="s">
        <v>10727</v>
      </c>
      <c r="L3531">
        <f>ROUNDUP(IF(B3531&gt;$D$4,0,($D$4-B3531+1)/365),0)</f>
        <v>0</v>
      </c>
      <c r="M3531">
        <f>ROUNDUP(IF(B3531&gt;$D$5,0,($D$5-B3531+1)/365),0)</f>
        <v>1</v>
      </c>
      <c r="N3531" s="28">
        <f>IF(OR(L3531=1,M3531=1),IF(B3531+364&lt;=$D$5,(B3531+364-$D$4+1)/365,IF(B3531&gt;$D$4,($D$5-B3531+1)/365,$D$6/365)),0)</f>
        <v>0.13540334855403657</v>
      </c>
      <c r="O3531" s="28">
        <f>'Data &amp; Parameter'!$E$16*'Data &amp; Parameter'!$E$17*('Data &amp; Parameter'!$E$18+'Data &amp; Parameter'!$E$19)*'Data &amp; Parameter'!$E$20*'Data &amp; Parameter'!$E$37*N3531</f>
        <v>0.47075741178963282</v>
      </c>
      <c r="P3531">
        <f>ROUNDUP(IF(D3531&gt;$D$4,0,($D$4-D3531+1)/365),0)</f>
        <v>0</v>
      </c>
      <c r="Q3531">
        <f>ROUNDUP(IF(D3531&gt;$D$5,0,($D$5-D3531+1)/365),0)</f>
        <v>1</v>
      </c>
      <c r="R3531" s="28">
        <f>IF(OR(P3531=1,Q3531=1),IF(D3531+364&lt;=$D$5,(D3531+364-$D$4+1)/365,IF(D3531&gt;$D$4,($D$5-D3531+1)/365,$D$6/365)),0)</f>
        <v>0.13540179477422498</v>
      </c>
      <c r="S3531" s="28">
        <f>'Data &amp; Parameter'!$E$16*'Data &amp; Parameter'!$E$17*('Data &amp; Parameter'!$E$18+'Data &amp; Parameter'!$E$19)*'Data &amp; Parameter'!$E$20*'Data &amp; Parameter'!$E$37*R3531</f>
        <v>0.47075200975659298</v>
      </c>
      <c r="T3531" s="28">
        <f t="shared" si="55"/>
        <v>0.94150942154622586</v>
      </c>
    </row>
    <row r="3532" spans="1:20" ht="15.75" customHeight="1" x14ac:dyDescent="0.35">
      <c r="A3532">
        <v>3525</v>
      </c>
      <c r="B3532" s="76">
        <v>44252.577777777777</v>
      </c>
      <c r="C3532" s="1" t="s">
        <v>11174</v>
      </c>
      <c r="D3532" s="76">
        <v>44252.578217592592</v>
      </c>
      <c r="E3532" s="1" t="s">
        <v>11175</v>
      </c>
      <c r="F3532" s="1" t="s">
        <v>11176</v>
      </c>
      <c r="G3532" s="1" t="s">
        <v>123</v>
      </c>
      <c r="H3532" s="1" t="s">
        <v>124</v>
      </c>
      <c r="I3532" s="1" t="s">
        <v>125</v>
      </c>
      <c r="J3532" s="1" t="s">
        <v>10727</v>
      </c>
      <c r="K3532" s="1" t="s">
        <v>10781</v>
      </c>
      <c r="L3532">
        <f>ROUNDUP(IF(B3532&gt;$D$4,0,($D$4-B3532+1)/365),0)</f>
        <v>0</v>
      </c>
      <c r="M3532">
        <f>ROUNDUP(IF(B3532&gt;$D$5,0,($D$5-B3532+1)/365),0)</f>
        <v>1</v>
      </c>
      <c r="N3532" s="28">
        <f>IF(OR(L3532=1,M3532=1),IF(B3532+364&lt;=$D$5,(B3532+364-$D$4+1)/365,IF(B3532&gt;$D$4,($D$5-B3532+1)/365,$D$6/365)),0)</f>
        <v>0.13540334855403657</v>
      </c>
      <c r="O3532" s="28">
        <f>'Data &amp; Parameter'!$E$16*'Data &amp; Parameter'!$E$17*('Data &amp; Parameter'!$E$18+'Data &amp; Parameter'!$E$19)*'Data &amp; Parameter'!$E$20*'Data &amp; Parameter'!$E$37*N3532</f>
        <v>0.47075741178963282</v>
      </c>
      <c r="P3532">
        <f>ROUNDUP(IF(D3532&gt;$D$4,0,($D$4-D3532+1)/365),0)</f>
        <v>0</v>
      </c>
      <c r="Q3532">
        <f>ROUNDUP(IF(D3532&gt;$D$5,0,($D$5-D3532+1)/365),0)</f>
        <v>1</v>
      </c>
      <c r="R3532" s="28">
        <f>IF(OR(P3532=1,Q3532=1),IF(D3532+364&lt;=$D$5,(D3532+364-$D$4+1)/365,IF(D3532&gt;$D$4,($D$5-D3532+1)/365,$D$6/365)),0)</f>
        <v>0.13540214358193861</v>
      </c>
      <c r="S3532" s="28">
        <f>'Data &amp; Parameter'!$E$16*'Data &amp; Parameter'!$E$17*('Data &amp; Parameter'!$E$18+'Data &amp; Parameter'!$E$19)*'Data &amp; Parameter'!$E$20*'Data &amp; Parameter'!$E$37*R3532</f>
        <v>0.47075322245789053</v>
      </c>
      <c r="T3532" s="28">
        <f t="shared" si="55"/>
        <v>0.94151063424752335</v>
      </c>
    </row>
    <row r="3533" spans="1:20" ht="15.75" customHeight="1" x14ac:dyDescent="0.35">
      <c r="A3533">
        <v>3526</v>
      </c>
      <c r="B3533" s="76">
        <v>44252.580196759256</v>
      </c>
      <c r="C3533" s="1" t="s">
        <v>11177</v>
      </c>
      <c r="D3533" s="76">
        <v>44252.581076388888</v>
      </c>
      <c r="E3533" s="1" t="s">
        <v>11178</v>
      </c>
      <c r="F3533" s="1" t="s">
        <v>11179</v>
      </c>
      <c r="G3533" s="1" t="s">
        <v>123</v>
      </c>
      <c r="H3533" s="1" t="s">
        <v>124</v>
      </c>
      <c r="I3533" s="1" t="s">
        <v>125</v>
      </c>
      <c r="J3533" s="1" t="s">
        <v>10515</v>
      </c>
      <c r="K3533" s="1" t="s">
        <v>10515</v>
      </c>
      <c r="L3533">
        <f>ROUNDUP(IF(B3533&gt;$D$4,0,($D$4-B3533+1)/365),0)</f>
        <v>0</v>
      </c>
      <c r="M3533">
        <f>ROUNDUP(IF(B3533&gt;$D$5,0,($D$5-B3533+1)/365),0)</f>
        <v>1</v>
      </c>
      <c r="N3533" s="28">
        <f>IF(OR(L3533=1,M3533=1),IF(B3533+364&lt;=$D$5,(B3533+364-$D$4+1)/365,IF(B3533&gt;$D$4,($D$5-B3533+1)/365,$D$6/365)),0)</f>
        <v>0.13539672120751761</v>
      </c>
      <c r="O3533" s="28">
        <f>'Data &amp; Parameter'!$E$16*'Data &amp; Parameter'!$E$17*('Data &amp; Parameter'!$E$18+'Data &amp; Parameter'!$E$19)*'Data &amp; Parameter'!$E$20*'Data &amp; Parameter'!$E$37*N3533</f>
        <v>0.47073437046511896</v>
      </c>
      <c r="P3533">
        <f>ROUNDUP(IF(D3533&gt;$D$4,0,($D$4-D3533+1)/365),0)</f>
        <v>0</v>
      </c>
      <c r="Q3533">
        <f>ROUNDUP(IF(D3533&gt;$D$5,0,($D$5-D3533+1)/365),0)</f>
        <v>1</v>
      </c>
      <c r="R3533" s="28">
        <f>IF(OR(P3533=1,Q3533=1),IF(D3533+364&lt;=$D$5,(D3533+364-$D$4+1)/365,IF(D3533&gt;$D$4,($D$5-D3533+1)/365,$D$6/365)),0)</f>
        <v>0.13539431126332166</v>
      </c>
      <c r="S3533" s="28">
        <f>'Data &amp; Parameter'!$E$16*'Data &amp; Parameter'!$E$17*('Data &amp; Parameter'!$E$18+'Data &amp; Parameter'!$E$19)*'Data &amp; Parameter'!$E$20*'Data &amp; Parameter'!$E$37*R3533</f>
        <v>0.47072599180163421</v>
      </c>
      <c r="T3533" s="28">
        <f t="shared" si="55"/>
        <v>0.94146036226675323</v>
      </c>
    </row>
    <row r="3534" spans="1:20" ht="15.75" customHeight="1" x14ac:dyDescent="0.35">
      <c r="A3534">
        <v>3527</v>
      </c>
      <c r="B3534" s="76">
        <v>44252.583726851852</v>
      </c>
      <c r="C3534" s="1" t="s">
        <v>11180</v>
      </c>
      <c r="D3534" s="76">
        <v>44252.584733796291</v>
      </c>
      <c r="E3534" s="1" t="s">
        <v>11181</v>
      </c>
      <c r="F3534" s="1" t="s">
        <v>11182</v>
      </c>
      <c r="G3534" s="1" t="s">
        <v>123</v>
      </c>
      <c r="H3534" s="1" t="s">
        <v>124</v>
      </c>
      <c r="I3534" s="1" t="s">
        <v>125</v>
      </c>
      <c r="J3534" s="1" t="s">
        <v>10515</v>
      </c>
      <c r="K3534" s="1" t="s">
        <v>10515</v>
      </c>
      <c r="L3534">
        <f>ROUNDUP(IF(B3534&gt;$D$4,0,($D$4-B3534+1)/365),0)</f>
        <v>0</v>
      </c>
      <c r="M3534">
        <f>ROUNDUP(IF(B3534&gt;$D$5,0,($D$5-B3534+1)/365),0)</f>
        <v>1</v>
      </c>
      <c r="N3534" s="28">
        <f>IF(OR(L3534=1,M3534=1),IF(B3534+364&lt;=$D$5,(B3534+364-$D$4+1)/365,IF(B3534&gt;$D$4,($D$5-B3534+1)/365,$D$6/365)),0)</f>
        <v>0.13538704972095431</v>
      </c>
      <c r="O3534" s="28">
        <f>'Data &amp; Parameter'!$E$16*'Data &amp; Parameter'!$E$17*('Data &amp; Parameter'!$E$18+'Data &amp; Parameter'!$E$19)*'Data &amp; Parameter'!$E$20*'Data &amp; Parameter'!$E$37*N3534</f>
        <v>0.47070074556565139</v>
      </c>
      <c r="P3534">
        <f>ROUNDUP(IF(D3534&gt;$D$4,0,($D$4-D3534+1)/365),0)</f>
        <v>0</v>
      </c>
      <c r="Q3534">
        <f>ROUNDUP(IF(D3534&gt;$D$5,0,($D$5-D3534+1)/365),0)</f>
        <v>1</v>
      </c>
      <c r="R3534" s="28">
        <f>IF(OR(P3534=1,Q3534=1),IF(D3534+364&lt;=$D$5,(D3534+364-$D$4+1)/365,IF(D3534&gt;$D$4,($D$5-D3534+1)/365,$D$6/365)),0)</f>
        <v>0.13538429096906465</v>
      </c>
      <c r="S3534" s="28">
        <f>'Data &amp; Parameter'!$E$16*'Data &amp; Parameter'!$E$17*('Data &amp; Parameter'!$E$18+'Data &amp; Parameter'!$E$19)*'Data &amp; Parameter'!$E$20*'Data &amp; Parameter'!$E$37*R3534</f>
        <v>0.47069115420093843</v>
      </c>
      <c r="T3534" s="28">
        <f t="shared" si="55"/>
        <v>0.94139189976658977</v>
      </c>
    </row>
    <row r="3535" spans="1:20" ht="15.75" customHeight="1" x14ac:dyDescent="0.35">
      <c r="A3535">
        <v>3528</v>
      </c>
      <c r="B3535" s="76">
        <v>44252.58729166667</v>
      </c>
      <c r="C3535" s="1" t="s">
        <v>11183</v>
      </c>
      <c r="D3535" s="76">
        <v>44252.594583333332</v>
      </c>
      <c r="E3535" s="1" t="s">
        <v>11184</v>
      </c>
      <c r="F3535" s="1" t="s">
        <v>11185</v>
      </c>
      <c r="G3535" s="1" t="s">
        <v>123</v>
      </c>
      <c r="H3535" s="1" t="s">
        <v>124</v>
      </c>
      <c r="I3535" s="1" t="s">
        <v>125</v>
      </c>
      <c r="J3535" s="1" t="s">
        <v>10722</v>
      </c>
      <c r="K3535" s="1" t="s">
        <v>11186</v>
      </c>
      <c r="L3535">
        <f>ROUNDUP(IF(B3535&gt;$D$4,0,($D$4-B3535+1)/365),0)</f>
        <v>0</v>
      </c>
      <c r="M3535">
        <f>ROUNDUP(IF(B3535&gt;$D$5,0,($D$5-B3535+1)/365),0)</f>
        <v>1</v>
      </c>
      <c r="N3535" s="28">
        <f>IF(OR(L3535=1,M3535=1),IF(B3535+364&lt;=$D$5,(B3535+364-$D$4+1)/365,IF(B3535&gt;$D$4,($D$5-B3535+1)/365,$D$6/365)),0)</f>
        <v>0.13537728310501274</v>
      </c>
      <c r="O3535" s="28">
        <f>'Data &amp; Parameter'!$E$16*'Data &amp; Parameter'!$E$17*('Data &amp; Parameter'!$E$18+'Data &amp; Parameter'!$E$19)*'Data &amp; Parameter'!$E$20*'Data &amp; Parameter'!$E$37*N3535</f>
        <v>0.47066678992946004</v>
      </c>
      <c r="P3535">
        <f>ROUNDUP(IF(D3535&gt;$D$4,0,($D$4-D3535+1)/365),0)</f>
        <v>0</v>
      </c>
      <c r="Q3535">
        <f>ROUNDUP(IF(D3535&gt;$D$5,0,($D$5-D3535+1)/365),0)</f>
        <v>1</v>
      </c>
      <c r="R3535" s="28">
        <f>IF(OR(P3535=1,Q3535=1),IF(D3535+364&lt;=$D$5,(D3535+364-$D$4+1)/365,IF(D3535&gt;$D$4,($D$5-D3535+1)/365,$D$6/365)),0)</f>
        <v>0.13535730593607759</v>
      </c>
      <c r="S3535" s="28">
        <f>'Data &amp; Parameter'!$E$16*'Data &amp; Parameter'!$E$17*('Data &amp; Parameter'!$E$18+'Data &amp; Parameter'!$E$19)*'Data &amp; Parameter'!$E$20*'Data &amp; Parameter'!$E$37*R3535</f>
        <v>0.47059733521919456</v>
      </c>
      <c r="T3535" s="28">
        <f t="shared" si="55"/>
        <v>0.94126412514865465</v>
      </c>
    </row>
    <row r="3536" spans="1:20" ht="15.75" customHeight="1" x14ac:dyDescent="0.35">
      <c r="A3536">
        <v>3529</v>
      </c>
      <c r="B3536" s="76">
        <v>44252.587905092594</v>
      </c>
      <c r="C3536" s="1" t="s">
        <v>11187</v>
      </c>
      <c r="D3536" s="76">
        <v>44252.588877314818</v>
      </c>
      <c r="E3536" s="1" t="s">
        <v>11188</v>
      </c>
      <c r="F3536" s="1" t="s">
        <v>11189</v>
      </c>
      <c r="G3536" s="1" t="s">
        <v>123</v>
      </c>
      <c r="H3536" s="1" t="s">
        <v>124</v>
      </c>
      <c r="I3536" s="1" t="s">
        <v>125</v>
      </c>
      <c r="J3536" s="1" t="s">
        <v>10515</v>
      </c>
      <c r="K3536" s="1" t="s">
        <v>10515</v>
      </c>
      <c r="L3536">
        <f>ROUNDUP(IF(B3536&gt;$D$4,0,($D$4-B3536+1)/365),0)</f>
        <v>0</v>
      </c>
      <c r="M3536">
        <f>ROUNDUP(IF(B3536&gt;$D$5,0,($D$5-B3536+1)/365),0)</f>
        <v>1</v>
      </c>
      <c r="N3536" s="28">
        <f>IF(OR(L3536=1,M3536=1),IF(B3536+364&lt;=$D$5,(B3536+364-$D$4+1)/365,IF(B3536&gt;$D$4,($D$5-B3536+1)/365,$D$6/365)),0)</f>
        <v>0.13537560248604341</v>
      </c>
      <c r="O3536" s="28">
        <f>'Data &amp; Parameter'!$E$16*'Data &amp; Parameter'!$E$17*('Data &amp; Parameter'!$E$18+'Data &amp; Parameter'!$E$19)*'Data &amp; Parameter'!$E$20*'Data &amp; Parameter'!$E$37*N3536</f>
        <v>0.47066094691416793</v>
      </c>
      <c r="P3536">
        <f>ROUNDUP(IF(D3536&gt;$D$4,0,($D$4-D3536+1)/365),0)</f>
        <v>0</v>
      </c>
      <c r="Q3536">
        <f>ROUNDUP(IF(D3536&gt;$D$5,0,($D$5-D3536+1)/365),0)</f>
        <v>1</v>
      </c>
      <c r="R3536" s="28">
        <f>IF(OR(P3536=1,Q3536=1),IF(D3536+364&lt;=$D$5,(D3536+364-$D$4+1)/365,IF(D3536&gt;$D$4,($D$5-D3536+1)/365,$D$6/365)),0)</f>
        <v>0.13537293886351207</v>
      </c>
      <c r="S3536" s="28">
        <f>'Data &amp; Parameter'!$E$16*'Data &amp; Parameter'!$E$17*('Data &amp; Parameter'!$E$18+'Data &amp; Parameter'!$E$19)*'Data &amp; Parameter'!$E$20*'Data &amp; Parameter'!$E$37*R3536</f>
        <v>0.47065168628610937</v>
      </c>
      <c r="T3536" s="28">
        <f t="shared" si="55"/>
        <v>0.94131263320027725</v>
      </c>
    </row>
    <row r="3537" spans="1:20" ht="15.75" customHeight="1" x14ac:dyDescent="0.35">
      <c r="A3537">
        <v>3530</v>
      </c>
      <c r="B3537" s="76">
        <v>44252.590370370366</v>
      </c>
      <c r="C3537" s="1" t="s">
        <v>11190</v>
      </c>
      <c r="D3537" s="76">
        <v>44252.591909722221</v>
      </c>
      <c r="E3537" s="1" t="s">
        <v>11191</v>
      </c>
      <c r="F3537" s="1" t="s">
        <v>11192</v>
      </c>
      <c r="G3537" s="1" t="s">
        <v>123</v>
      </c>
      <c r="H3537" s="1" t="s">
        <v>124</v>
      </c>
      <c r="I3537" s="1" t="s">
        <v>125</v>
      </c>
      <c r="J3537" s="1" t="s">
        <v>11193</v>
      </c>
      <c r="K3537" s="1" t="s">
        <v>11193</v>
      </c>
      <c r="L3537">
        <f>ROUNDUP(IF(B3537&gt;$D$4,0,($D$4-B3537+1)/365),0)</f>
        <v>0</v>
      </c>
      <c r="M3537">
        <f>ROUNDUP(IF(B3537&gt;$D$5,0,($D$5-B3537+1)/365),0)</f>
        <v>1</v>
      </c>
      <c r="N3537" s="28">
        <f>IF(OR(L3537=1,M3537=1),IF(B3537+364&lt;=$D$5,(B3537+364-$D$4+1)/365,IF(B3537&gt;$D$4,($D$5-B3537+1)/365,$D$6/365)),0)</f>
        <v>0.13536884830036672</v>
      </c>
      <c r="O3537" s="28">
        <f>'Data &amp; Parameter'!$E$16*'Data &amp; Parameter'!$E$17*('Data &amp; Parameter'!$E$18+'Data &amp; Parameter'!$E$19)*'Data &amp; Parameter'!$E$20*'Data &amp; Parameter'!$E$37*N3537</f>
        <v>0.4706374646074018</v>
      </c>
      <c r="P3537">
        <f>ROUNDUP(IF(D3537&gt;$D$4,0,($D$4-D3537+1)/365),0)</f>
        <v>0</v>
      </c>
      <c r="Q3537">
        <f>ROUNDUP(IF(D3537&gt;$D$5,0,($D$5-D3537+1)/365),0)</f>
        <v>1</v>
      </c>
      <c r="R3537" s="28">
        <f>IF(OR(P3537=1,Q3537=1),IF(D3537+364&lt;=$D$5,(D3537+364-$D$4+1)/365,IF(D3537&gt;$D$4,($D$5-D3537+1)/365,$D$6/365)),0)</f>
        <v>0.13536463089802378</v>
      </c>
      <c r="S3537" s="28">
        <f>'Data &amp; Parameter'!$E$16*'Data &amp; Parameter'!$E$17*('Data &amp; Parameter'!$E$18+'Data &amp; Parameter'!$E$19)*'Data &amp; Parameter'!$E$20*'Data &amp; Parameter'!$E$37*R3537</f>
        <v>0.4706228019463034</v>
      </c>
      <c r="T3537" s="28">
        <f t="shared" si="55"/>
        <v>0.9412602665537052</v>
      </c>
    </row>
    <row r="3538" spans="1:20" ht="15.75" customHeight="1" x14ac:dyDescent="0.35">
      <c r="A3538">
        <v>3531</v>
      </c>
      <c r="B3538" s="76">
        <v>44252.592905092592</v>
      </c>
      <c r="C3538" s="1" t="s">
        <v>11194</v>
      </c>
      <c r="D3538" s="76">
        <v>44252.594675925924</v>
      </c>
      <c r="E3538" s="1" t="s">
        <v>11195</v>
      </c>
      <c r="F3538" s="1" t="s">
        <v>11196</v>
      </c>
      <c r="G3538" s="1" t="s">
        <v>123</v>
      </c>
      <c r="H3538" s="1" t="s">
        <v>124</v>
      </c>
      <c r="I3538" s="1" t="s">
        <v>125</v>
      </c>
      <c r="J3538" s="1" t="s">
        <v>10727</v>
      </c>
      <c r="K3538" s="1" t="s">
        <v>11197</v>
      </c>
      <c r="L3538">
        <f>ROUNDUP(IF(B3538&gt;$D$4,0,($D$4-B3538+1)/365),0)</f>
        <v>0</v>
      </c>
      <c r="M3538">
        <f>ROUNDUP(IF(B3538&gt;$D$5,0,($D$5-B3538+1)/365),0)</f>
        <v>1</v>
      </c>
      <c r="N3538" s="28">
        <f>IF(OR(L3538=1,M3538=1),IF(B3538+364&lt;=$D$5,(B3538+364-$D$4+1)/365,IF(B3538&gt;$D$4,($D$5-B3538+1)/365,$D$6/365)),0)</f>
        <v>0.1353619038559136</v>
      </c>
      <c r="O3538" s="28">
        <f>'Data &amp; Parameter'!$E$16*'Data &amp; Parameter'!$E$17*('Data &amp; Parameter'!$E$18+'Data &amp; Parameter'!$E$19)*'Data &amp; Parameter'!$E$20*'Data &amp; Parameter'!$E$37*N3538</f>
        <v>0.47061332082711882</v>
      </c>
      <c r="P3538">
        <f>ROUNDUP(IF(D3538&gt;$D$4,0,($D$4-D3538+1)/365),0)</f>
        <v>0</v>
      </c>
      <c r="Q3538">
        <f>ROUNDUP(IF(D3538&gt;$D$5,0,($D$5-D3538+1)/365),0)</f>
        <v>1</v>
      </c>
      <c r="R3538" s="28">
        <f>IF(OR(P3538=1,Q3538=1),IF(D3538+364&lt;=$D$5,(D3538+364-$D$4+1)/365,IF(D3538&gt;$D$4,($D$5-D3538+1)/365,$D$6/365)),0)</f>
        <v>0.13535705225774222</v>
      </c>
      <c r="S3538" s="28">
        <f>'Data &amp; Parameter'!$E$16*'Data &amp; Parameter'!$E$17*('Data &amp; Parameter'!$E$18+'Data &amp; Parameter'!$E$19)*'Data &amp; Parameter'!$E$20*'Data &amp; Parameter'!$E$37*R3538</f>
        <v>0.47059645325462085</v>
      </c>
      <c r="T3538" s="28">
        <f t="shared" si="55"/>
        <v>0.94120977408173967</v>
      </c>
    </row>
    <row r="3539" spans="1:20" ht="15.75" customHeight="1" x14ac:dyDescent="0.35">
      <c r="A3539">
        <v>3532</v>
      </c>
      <c r="B3539" s="76">
        <v>44252.595092592594</v>
      </c>
      <c r="C3539" s="1" t="s">
        <v>11198</v>
      </c>
      <c r="D3539" s="76">
        <v>44252.595567129625</v>
      </c>
      <c r="E3539" s="1" t="s">
        <v>11199</v>
      </c>
      <c r="F3539" s="1" t="s">
        <v>11200</v>
      </c>
      <c r="G3539" s="1" t="s">
        <v>123</v>
      </c>
      <c r="H3539" s="1" t="s">
        <v>124</v>
      </c>
      <c r="I3539" s="1" t="s">
        <v>125</v>
      </c>
      <c r="J3539" s="1" t="s">
        <v>11201</v>
      </c>
      <c r="K3539" s="1" t="s">
        <v>11201</v>
      </c>
      <c r="L3539">
        <f>ROUNDUP(IF(B3539&gt;$D$4,0,($D$4-B3539+1)/365),0)</f>
        <v>0</v>
      </c>
      <c r="M3539">
        <f>ROUNDUP(IF(B3539&gt;$D$5,0,($D$5-B3539+1)/365),0)</f>
        <v>1</v>
      </c>
      <c r="N3539" s="28">
        <f>IF(OR(L3539=1,M3539=1),IF(B3539+364&lt;=$D$5,(B3539+364-$D$4+1)/365,IF(B3539&gt;$D$4,($D$5-B3539+1)/365,$D$6/365)),0)</f>
        <v>0.1353559107052231</v>
      </c>
      <c r="O3539" s="28">
        <f>'Data &amp; Parameter'!$E$16*'Data &amp; Parameter'!$E$17*('Data &amp; Parameter'!$E$18+'Data &amp; Parameter'!$E$19)*'Data &amp; Parameter'!$E$20*'Data &amp; Parameter'!$E$37*N3539</f>
        <v>0.47059248441400453</v>
      </c>
      <c r="P3539">
        <f>ROUNDUP(IF(D3539&gt;$D$4,0,($D$4-D3539+1)/365),0)</f>
        <v>0</v>
      </c>
      <c r="Q3539">
        <f>ROUNDUP(IF(D3539&gt;$D$5,0,($D$5-D3539+1)/365),0)</f>
        <v>1</v>
      </c>
      <c r="R3539" s="28">
        <f>IF(OR(P3539=1,Q3539=1),IF(D3539+364&lt;=$D$5,(D3539+364-$D$4+1)/365,IF(D3539&gt;$D$4,($D$5-D3539+1)/365,$D$6/365)),0)</f>
        <v>0.13535461060376677</v>
      </c>
      <c r="S3539" s="28">
        <f>'Data &amp; Parameter'!$E$16*'Data &amp; Parameter'!$E$17*('Data &amp; Parameter'!$E$18+'Data &amp; Parameter'!$E$19)*'Data &amp; Parameter'!$E$20*'Data &amp; Parameter'!$E$37*R3539</f>
        <v>0.47058796434560757</v>
      </c>
      <c r="T3539" s="28">
        <f t="shared" si="55"/>
        <v>0.94118044875961204</v>
      </c>
    </row>
    <row r="3540" spans="1:20" ht="15.75" customHeight="1" x14ac:dyDescent="0.35">
      <c r="A3540">
        <v>3533</v>
      </c>
      <c r="B3540" s="76">
        <v>44252.596226851849</v>
      </c>
      <c r="C3540" s="1" t="s">
        <v>11202</v>
      </c>
      <c r="D3540" s="76">
        <v>44252.596990740742</v>
      </c>
      <c r="E3540" s="1" t="s">
        <v>11203</v>
      </c>
      <c r="F3540" s="1" t="s">
        <v>11204</v>
      </c>
      <c r="G3540" s="1" t="s">
        <v>123</v>
      </c>
      <c r="H3540" s="1" t="s">
        <v>124</v>
      </c>
      <c r="I3540" s="1" t="s">
        <v>125</v>
      </c>
      <c r="J3540" s="1" t="s">
        <v>10722</v>
      </c>
      <c r="K3540" s="1" t="s">
        <v>11205</v>
      </c>
      <c r="L3540">
        <f>ROUNDUP(IF(B3540&gt;$D$4,0,($D$4-B3540+1)/365),0)</f>
        <v>0</v>
      </c>
      <c r="M3540">
        <f>ROUNDUP(IF(B3540&gt;$D$5,0,($D$5-B3540+1)/365),0)</f>
        <v>1</v>
      </c>
      <c r="N3540" s="28">
        <f>IF(OR(L3540=1,M3540=1),IF(B3540+364&lt;=$D$5,(B3540+364-$D$4+1)/365,IF(B3540&gt;$D$4,($D$5-B3540+1)/365,$D$6/365)),0)</f>
        <v>0.13535280314561982</v>
      </c>
      <c r="O3540" s="28">
        <f>'Data &amp; Parameter'!$E$16*'Data &amp; Parameter'!$E$17*('Data &amp; Parameter'!$E$18+'Data &amp; Parameter'!$E$19)*'Data &amp; Parameter'!$E$20*'Data &amp; Parameter'!$E$37*N3540</f>
        <v>0.47058168034799402</v>
      </c>
      <c r="P3540">
        <f>ROUNDUP(IF(D3540&gt;$D$4,0,($D$4-D3540+1)/365),0)</f>
        <v>0</v>
      </c>
      <c r="Q3540">
        <f>ROUNDUP(IF(D3540&gt;$D$5,0,($D$5-D3540+1)/365),0)</f>
        <v>1</v>
      </c>
      <c r="R3540" s="28">
        <f>IF(OR(P3540=1,Q3540=1),IF(D3540+364&lt;=$D$5,(D3540+364-$D$4+1)/365,IF(D3540&gt;$D$4,($D$5-D3540+1)/365,$D$6/365)),0)</f>
        <v>0.13535071029933807</v>
      </c>
      <c r="S3540" s="28">
        <f>'Data &amp; Parameter'!$E$16*'Data &amp; Parameter'!$E$17*('Data &amp; Parameter'!$E$18+'Data &amp; Parameter'!$E$19)*'Data &amp; Parameter'!$E$20*'Data &amp; Parameter'!$E$37*R3540</f>
        <v>0.47057440414020901</v>
      </c>
      <c r="T3540" s="28">
        <f t="shared" si="55"/>
        <v>0.94115608448820298</v>
      </c>
    </row>
    <row r="3541" spans="1:20" ht="15.75" customHeight="1" x14ac:dyDescent="0.35">
      <c r="A3541">
        <v>3534</v>
      </c>
      <c r="B3541" s="76">
        <v>44252.596736111111</v>
      </c>
      <c r="C3541" s="1" t="s">
        <v>11206</v>
      </c>
      <c r="D3541" s="76">
        <v>44252.59774305555</v>
      </c>
      <c r="E3541" s="1" t="s">
        <v>11207</v>
      </c>
      <c r="F3541" s="1" t="s">
        <v>11208</v>
      </c>
      <c r="G3541" s="1" t="s">
        <v>123</v>
      </c>
      <c r="H3541" s="1" t="s">
        <v>124</v>
      </c>
      <c r="I3541" s="1" t="s">
        <v>125</v>
      </c>
      <c r="J3541" s="1" t="s">
        <v>11201</v>
      </c>
      <c r="K3541" s="1" t="s">
        <v>11201</v>
      </c>
      <c r="L3541">
        <f>ROUNDUP(IF(B3541&gt;$D$4,0,($D$4-B3541+1)/365),0)</f>
        <v>0</v>
      </c>
      <c r="M3541">
        <f>ROUNDUP(IF(B3541&gt;$D$5,0,($D$5-B3541+1)/365),0)</f>
        <v>1</v>
      </c>
      <c r="N3541" s="28">
        <f>IF(OR(L3541=1,M3541=1),IF(B3541+364&lt;=$D$5,(B3541+364-$D$4+1)/365,IF(B3541&gt;$D$4,($D$5-B3541+1)/365,$D$6/365)),0)</f>
        <v>0.13535140791476533</v>
      </c>
      <c r="O3541" s="28">
        <f>'Data &amp; Parameter'!$E$16*'Data &amp; Parameter'!$E$17*('Data &amp; Parameter'!$E$18+'Data &amp; Parameter'!$E$19)*'Data &amp; Parameter'!$E$20*'Data &amp; Parameter'!$E$37*N3541</f>
        <v>0.47057682954280405</v>
      </c>
      <c r="P3541">
        <f>ROUNDUP(IF(D3541&gt;$D$4,0,($D$4-D3541+1)/365),0)</f>
        <v>0</v>
      </c>
      <c r="Q3541">
        <f>ROUNDUP(IF(D3541&gt;$D$5,0,($D$5-D3541+1)/365),0)</f>
        <v>1</v>
      </c>
      <c r="R3541" s="28">
        <f>IF(OR(P3541=1,Q3541=1),IF(D3541+364&lt;=$D$5,(D3541+364-$D$4+1)/365,IF(D3541&gt;$D$4,($D$5-D3541+1)/365,$D$6/365)),0)</f>
        <v>0.13534864916287567</v>
      </c>
      <c r="S3541" s="28">
        <f>'Data &amp; Parameter'!$E$16*'Data &amp; Parameter'!$E$17*('Data &amp; Parameter'!$E$18+'Data &amp; Parameter'!$E$19)*'Data &amp; Parameter'!$E$20*'Data &amp; Parameter'!$E$37*R3541</f>
        <v>0.47056723817809104</v>
      </c>
      <c r="T3541" s="28">
        <f t="shared" si="55"/>
        <v>0.94114406772089509</v>
      </c>
    </row>
    <row r="3542" spans="1:20" ht="15.75" customHeight="1" x14ac:dyDescent="0.35">
      <c r="A3542">
        <v>3535</v>
      </c>
      <c r="B3542" s="76">
        <v>44252.596909722226</v>
      </c>
      <c r="C3542" s="1" t="s">
        <v>11209</v>
      </c>
      <c r="D3542" s="76">
        <v>44252.597384259258</v>
      </c>
      <c r="E3542" s="1" t="s">
        <v>11210</v>
      </c>
      <c r="F3542" s="1" t="s">
        <v>11211</v>
      </c>
      <c r="G3542" s="1" t="s">
        <v>123</v>
      </c>
      <c r="H3542" s="1" t="s">
        <v>124</v>
      </c>
      <c r="I3542" s="1" t="s">
        <v>125</v>
      </c>
      <c r="J3542" s="1" t="s">
        <v>10727</v>
      </c>
      <c r="K3542" s="1" t="s">
        <v>11197</v>
      </c>
      <c r="L3542">
        <f>ROUNDUP(IF(B3542&gt;$D$4,0,($D$4-B3542+1)/365),0)</f>
        <v>0</v>
      </c>
      <c r="M3542">
        <f>ROUNDUP(IF(B3542&gt;$D$5,0,($D$5-B3542+1)/365),0)</f>
        <v>1</v>
      </c>
      <c r="N3542" s="28">
        <f>IF(OR(L3542=1,M3542=1),IF(B3542+364&lt;=$D$5,(B3542+364-$D$4+1)/365,IF(B3542&gt;$D$4,($D$5-B3542+1)/365,$D$6/365)),0)</f>
        <v>0.13535093226787404</v>
      </c>
      <c r="O3542" s="28">
        <f>'Data &amp; Parameter'!$E$16*'Data &amp; Parameter'!$E$17*('Data &amp; Parameter'!$E$18+'Data &amp; Parameter'!$E$19)*'Data &amp; Parameter'!$E$20*'Data &amp; Parameter'!$E$37*N3542</f>
        <v>0.47057517585918496</v>
      </c>
      <c r="P3542">
        <f>ROUNDUP(IF(D3542&gt;$D$4,0,($D$4-D3542+1)/365),0)</f>
        <v>0</v>
      </c>
      <c r="Q3542">
        <f>ROUNDUP(IF(D3542&gt;$D$5,0,($D$5-D3542+1)/365),0)</f>
        <v>1</v>
      </c>
      <c r="R3542" s="28">
        <f>IF(OR(P3542=1,Q3542=1),IF(D3542+364&lt;=$D$5,(D3542+364-$D$4+1)/365,IF(D3542&gt;$D$4,($D$5-D3542+1)/365,$D$6/365)),0)</f>
        <v>0.13534963216641774</v>
      </c>
      <c r="S3542" s="28">
        <f>'Data &amp; Parameter'!$E$16*'Data &amp; Parameter'!$E$17*('Data &amp; Parameter'!$E$18+'Data &amp; Parameter'!$E$19)*'Data &amp; Parameter'!$E$20*'Data &amp; Parameter'!$E$37*R3542</f>
        <v>0.47057065579078811</v>
      </c>
      <c r="T3542" s="28">
        <f t="shared" si="55"/>
        <v>0.94114583164997301</v>
      </c>
    </row>
    <row r="3543" spans="1:20" ht="15.75" customHeight="1" x14ac:dyDescent="0.35">
      <c r="A3543">
        <v>3536</v>
      </c>
      <c r="B3543" s="76">
        <v>44252.599456018521</v>
      </c>
      <c r="C3543" s="1" t="s">
        <v>11212</v>
      </c>
      <c r="D3543" s="76">
        <v>44252.601458333331</v>
      </c>
      <c r="E3543" s="1" t="s">
        <v>11213</v>
      </c>
      <c r="F3543" s="1" t="s">
        <v>11214</v>
      </c>
      <c r="G3543" s="1" t="s">
        <v>123</v>
      </c>
      <c r="H3543" s="1" t="s">
        <v>124</v>
      </c>
      <c r="I3543" s="1" t="s">
        <v>125</v>
      </c>
      <c r="J3543" s="1" t="s">
        <v>10722</v>
      </c>
      <c r="K3543" s="1" t="s">
        <v>11215</v>
      </c>
      <c r="L3543">
        <f>ROUNDUP(IF(B3543&gt;$D$4,0,($D$4-B3543+1)/365),0)</f>
        <v>0</v>
      </c>
      <c r="M3543">
        <f>ROUNDUP(IF(B3543&gt;$D$5,0,($D$5-B3543+1)/365),0)</f>
        <v>1</v>
      </c>
      <c r="N3543" s="28">
        <f>IF(OR(L3543=1,M3543=1),IF(B3543+364&lt;=$D$5,(B3543+364-$D$4+1)/365,IF(B3543&gt;$D$4,($D$5-B3543+1)/365,$D$6/365)),0)</f>
        <v>0.13534395611364144</v>
      </c>
      <c r="O3543" s="28">
        <f>'Data &amp; Parameter'!$E$16*'Data &amp; Parameter'!$E$17*('Data &amp; Parameter'!$E$18+'Data &amp; Parameter'!$E$19)*'Data &amp; Parameter'!$E$20*'Data &amp; Parameter'!$E$37*N3543</f>
        <v>0.4705509218333736</v>
      </c>
      <c r="P3543">
        <f>ROUNDUP(IF(D3543&gt;$D$4,0,($D$4-D3543+1)/365),0)</f>
        <v>0</v>
      </c>
      <c r="Q3543">
        <f>ROUNDUP(IF(D3543&gt;$D$5,0,($D$5-D3543+1)/365),0)</f>
        <v>1</v>
      </c>
      <c r="R3543" s="28">
        <f>IF(OR(P3543=1,Q3543=1),IF(D3543+364&lt;=$D$5,(D3543+364-$D$4+1)/365,IF(D3543&gt;$D$4,($D$5-D3543+1)/365,$D$6/365)),0)</f>
        <v>0.13533847031964161</v>
      </c>
      <c r="S3543" s="28">
        <f>'Data &amp; Parameter'!$E$16*'Data &amp; Parameter'!$E$17*('Data &amp; Parameter'!$E$18+'Data &amp; Parameter'!$E$19)*'Data &amp; Parameter'!$E$20*'Data &amp; Parameter'!$E$37*R3543</f>
        <v>0.47053184934947601</v>
      </c>
      <c r="T3543" s="28">
        <f t="shared" si="55"/>
        <v>0.94108277118284955</v>
      </c>
    </row>
    <row r="3544" spans="1:20" ht="15.75" customHeight="1" x14ac:dyDescent="0.35">
      <c r="A3544">
        <v>3537</v>
      </c>
      <c r="B3544" s="76">
        <v>44252.600081018521</v>
      </c>
      <c r="C3544" s="1" t="s">
        <v>11216</v>
      </c>
      <c r="D3544" s="76">
        <v>44252.60083333333</v>
      </c>
      <c r="E3544" s="1" t="s">
        <v>11217</v>
      </c>
      <c r="F3544" s="1" t="s">
        <v>11218</v>
      </c>
      <c r="G3544" s="1" t="s">
        <v>123</v>
      </c>
      <c r="H3544" s="1" t="s">
        <v>124</v>
      </c>
      <c r="I3544" s="1" t="s">
        <v>125</v>
      </c>
      <c r="J3544" s="1" t="s">
        <v>11193</v>
      </c>
      <c r="K3544" s="1" t="s">
        <v>11193</v>
      </c>
      <c r="L3544">
        <f>ROUNDUP(IF(B3544&gt;$D$4,0,($D$4-B3544+1)/365),0)</f>
        <v>0</v>
      </c>
      <c r="M3544">
        <f>ROUNDUP(IF(B3544&gt;$D$5,0,($D$5-B3544+1)/365),0)</f>
        <v>1</v>
      </c>
      <c r="N3544" s="28">
        <f>IF(OR(L3544=1,M3544=1),IF(B3544+364&lt;=$D$5,(B3544+364-$D$4+1)/365,IF(B3544&gt;$D$4,($D$5-B3544+1)/365,$D$6/365)),0)</f>
        <v>0.13534224378487275</v>
      </c>
      <c r="O3544" s="28">
        <f>'Data &amp; Parameter'!$E$16*'Data &amp; Parameter'!$E$17*('Data &amp; Parameter'!$E$18+'Data &amp; Parameter'!$E$19)*'Data &amp; Parameter'!$E$20*'Data &amp; Parameter'!$E$37*N3544</f>
        <v>0.47054496857248385</v>
      </c>
      <c r="P3544">
        <f>ROUNDUP(IF(D3544&gt;$D$4,0,($D$4-D3544+1)/365),0)</f>
        <v>0</v>
      </c>
      <c r="Q3544">
        <f>ROUNDUP(IF(D3544&gt;$D$5,0,($D$5-D3544+1)/365),0)</f>
        <v>1</v>
      </c>
      <c r="R3544" s="28">
        <f>IF(OR(P3544=1,Q3544=1),IF(D3544+364&lt;=$D$5,(D3544+364-$D$4+1)/365,IF(D3544&gt;$D$4,($D$5-D3544+1)/365,$D$6/365)),0)</f>
        <v>0.13534018264841033</v>
      </c>
      <c r="S3544" s="28">
        <f>'Data &amp; Parameter'!$E$16*'Data &amp; Parameter'!$E$17*('Data &amp; Parameter'!$E$18+'Data &amp; Parameter'!$E$19)*'Data &amp; Parameter'!$E$20*'Data &amp; Parameter'!$E$37*R3544</f>
        <v>0.47053780261036582</v>
      </c>
      <c r="T3544" s="28">
        <f t="shared" si="55"/>
        <v>0.94108277118284966</v>
      </c>
    </row>
    <row r="3545" spans="1:20" ht="15.75" customHeight="1" x14ac:dyDescent="0.35">
      <c r="A3545">
        <v>3538</v>
      </c>
      <c r="B3545" s="76">
        <v>44252.601678240739</v>
      </c>
      <c r="C3545" s="1" t="s">
        <v>11219</v>
      </c>
      <c r="D3545" s="76">
        <v>44252.602534722224</v>
      </c>
      <c r="E3545" s="1" t="s">
        <v>11220</v>
      </c>
      <c r="F3545" s="1" t="s">
        <v>11221</v>
      </c>
      <c r="G3545" s="1" t="s">
        <v>123</v>
      </c>
      <c r="H3545" s="1" t="s">
        <v>124</v>
      </c>
      <c r="I3545" s="1" t="s">
        <v>125</v>
      </c>
      <c r="J3545" s="1" t="s">
        <v>10727</v>
      </c>
      <c r="K3545" s="1" t="s">
        <v>11205</v>
      </c>
      <c r="L3545">
        <f>ROUNDUP(IF(B3545&gt;$D$4,0,($D$4-B3545+1)/365),0)</f>
        <v>0</v>
      </c>
      <c r="M3545">
        <f>ROUNDUP(IF(B3545&gt;$D$5,0,($D$5-B3545+1)/365),0)</f>
        <v>1</v>
      </c>
      <c r="N3545" s="28">
        <f>IF(OR(L3545=1,M3545=1),IF(B3545+364&lt;=$D$5,(B3545+364-$D$4+1)/365,IF(B3545&gt;$D$4,($D$5-B3545+1)/365,$D$6/365)),0)</f>
        <v>0.13533786783359261</v>
      </c>
      <c r="O3545" s="28">
        <f>'Data &amp; Parameter'!$E$16*'Data &amp; Parameter'!$E$17*('Data &amp; Parameter'!$E$18+'Data &amp; Parameter'!$E$19)*'Data &amp; Parameter'!$E$20*'Data &amp; Parameter'!$E$37*N3545</f>
        <v>0.47052975468360481</v>
      </c>
      <c r="P3545">
        <f>ROUNDUP(IF(D3545&gt;$D$4,0,($D$4-D3545+1)/365),0)</f>
        <v>0</v>
      </c>
      <c r="Q3545">
        <f>ROUNDUP(IF(D3545&gt;$D$5,0,($D$5-D3545+1)/365),0)</f>
        <v>1</v>
      </c>
      <c r="R3545" s="28">
        <f>IF(OR(P3545=1,Q3545=1),IF(D3545+364&lt;=$D$5,(D3545+364-$D$4+1)/365,IF(D3545&gt;$D$4,($D$5-D3545+1)/365,$D$6/365)),0)</f>
        <v>0.13533552130897553</v>
      </c>
      <c r="S3545" s="28">
        <f>'Data &amp; Parameter'!$E$16*'Data &amp; Parameter'!$E$17*('Data &amp; Parameter'!$E$18+'Data &amp; Parameter'!$E$19)*'Data &amp; Parameter'!$E$20*'Data &amp; Parameter'!$E$37*R3545</f>
        <v>0.47052159651124614</v>
      </c>
      <c r="T3545" s="28">
        <f t="shared" si="55"/>
        <v>0.94105135119485095</v>
      </c>
    </row>
    <row r="3546" spans="1:20" ht="15.75" customHeight="1" x14ac:dyDescent="0.35">
      <c r="A3546">
        <v>3539</v>
      </c>
      <c r="B3546" s="76">
        <v>44252.60356481481</v>
      </c>
      <c r="C3546" s="1" t="s">
        <v>11222</v>
      </c>
      <c r="D3546" s="76">
        <v>44252.604016203702</v>
      </c>
      <c r="E3546" s="1" t="s">
        <v>11223</v>
      </c>
      <c r="F3546" s="1" t="s">
        <v>11224</v>
      </c>
      <c r="G3546" s="1" t="s">
        <v>123</v>
      </c>
      <c r="H3546" s="1" t="s">
        <v>124</v>
      </c>
      <c r="I3546" s="1" t="s">
        <v>125</v>
      </c>
      <c r="J3546" s="1" t="s">
        <v>11225</v>
      </c>
      <c r="K3546" s="1" t="s">
        <v>11193</v>
      </c>
      <c r="L3546">
        <f>ROUNDUP(IF(B3546&gt;$D$4,0,($D$4-B3546+1)/365),0)</f>
        <v>0</v>
      </c>
      <c r="M3546">
        <f>ROUNDUP(IF(B3546&gt;$D$5,0,($D$5-B3546+1)/365),0)</f>
        <v>1</v>
      </c>
      <c r="N3546" s="28">
        <f>IF(OR(L3546=1,M3546=1),IF(B3546+364&lt;=$D$5,(B3546+364-$D$4+1)/365,IF(B3546&gt;$D$4,($D$5-B3546+1)/365,$D$6/365)),0)</f>
        <v>0.13533269913750701</v>
      </c>
      <c r="O3546" s="28">
        <f>'Data &amp; Parameter'!$E$16*'Data &amp; Parameter'!$E$17*('Data &amp; Parameter'!$E$18+'Data &amp; Parameter'!$E$19)*'Data &amp; Parameter'!$E$20*'Data &amp; Parameter'!$E$37*N3546</f>
        <v>0.47051178465540705</v>
      </c>
      <c r="P3546">
        <f>ROUNDUP(IF(D3546&gt;$D$4,0,($D$4-D3546+1)/365),0)</f>
        <v>0</v>
      </c>
      <c r="Q3546">
        <f>ROUNDUP(IF(D3546&gt;$D$5,0,($D$5-D3546+1)/365),0)</f>
        <v>1</v>
      </c>
      <c r="R3546" s="28">
        <f>IF(OR(P3546=1,Q3546=1),IF(D3546+364&lt;=$D$5,(D3546+364-$D$4+1)/365,IF(D3546&gt;$D$4,($D$5-D3546+1)/365,$D$6/365)),0)</f>
        <v>0.13533146245560962</v>
      </c>
      <c r="S3546" s="28">
        <f>'Data &amp; Parameter'!$E$16*'Data &amp; Parameter'!$E$17*('Data &amp; Parameter'!$E$18+'Data &amp; Parameter'!$E$19)*'Data &amp; Parameter'!$E$20*'Data &amp; Parameter'!$E$37*R3546</f>
        <v>0.47050748507806689</v>
      </c>
      <c r="T3546" s="28">
        <f t="shared" si="55"/>
        <v>0.94101926973347394</v>
      </c>
    </row>
    <row r="3547" spans="1:20" ht="15.75" customHeight="1" x14ac:dyDescent="0.35">
      <c r="A3547">
        <v>3540</v>
      </c>
      <c r="B3547" s="76">
        <v>44252.604305555556</v>
      </c>
      <c r="C3547" s="1" t="s">
        <v>11226</v>
      </c>
      <c r="D3547" s="76">
        <v>44252.6090162037</v>
      </c>
      <c r="E3547" s="1" t="s">
        <v>11227</v>
      </c>
      <c r="F3547" s="1" t="s">
        <v>11228</v>
      </c>
      <c r="G3547" s="1" t="s">
        <v>123</v>
      </c>
      <c r="H3547" s="1" t="s">
        <v>124</v>
      </c>
      <c r="I3547" s="1" t="s">
        <v>125</v>
      </c>
      <c r="J3547" s="1" t="s">
        <v>10722</v>
      </c>
      <c r="K3547" s="1" t="s">
        <v>11229</v>
      </c>
      <c r="L3547">
        <f>ROUNDUP(IF(B3547&gt;$D$4,0,($D$4-B3547+1)/365),0)</f>
        <v>0</v>
      </c>
      <c r="M3547">
        <f>ROUNDUP(IF(B3547&gt;$D$5,0,($D$5-B3547+1)/365),0)</f>
        <v>1</v>
      </c>
      <c r="N3547" s="28">
        <f>IF(OR(L3547=1,M3547=1),IF(B3547+364&lt;=$D$5,(B3547+364-$D$4+1)/365,IF(B3547&gt;$D$4,($D$5-B3547+1)/365,$D$6/365)),0)</f>
        <v>0.13533066971080412</v>
      </c>
      <c r="O3547" s="28">
        <f>'Data &amp; Parameter'!$E$16*'Data &amp; Parameter'!$E$17*('Data &amp; Parameter'!$E$18+'Data &amp; Parameter'!$E$19)*'Data &amp; Parameter'!$E$20*'Data &amp; Parameter'!$E$37*N3547</f>
        <v>0.47050472893874812</v>
      </c>
      <c r="P3547">
        <f>ROUNDUP(IF(D3547&gt;$D$4,0,($D$4-D3547+1)/365),0)</f>
        <v>0</v>
      </c>
      <c r="Q3547">
        <f>ROUNDUP(IF(D3547&gt;$D$5,0,($D$5-D3547+1)/365),0)</f>
        <v>1</v>
      </c>
      <c r="R3547" s="28">
        <f>IF(OR(P3547=1,Q3547=1),IF(D3547+364&lt;=$D$5,(D3547+364-$D$4+1)/365,IF(D3547&gt;$D$4,($D$5-D3547+1)/365,$D$6/365)),0)</f>
        <v>0.13531776382547983</v>
      </c>
      <c r="S3547" s="28">
        <f>'Data &amp; Parameter'!$E$16*'Data &amp; Parameter'!$E$17*('Data &amp; Parameter'!$E$18+'Data &amp; Parameter'!$E$19)*'Data &amp; Parameter'!$E$20*'Data &amp; Parameter'!$E$37*R3547</f>
        <v>0.47045985899101789</v>
      </c>
      <c r="T3547" s="28">
        <f t="shared" si="55"/>
        <v>0.94096458792976601</v>
      </c>
    </row>
    <row r="3548" spans="1:20" ht="15.75" customHeight="1" x14ac:dyDescent="0.35">
      <c r="A3548">
        <v>3541</v>
      </c>
      <c r="B3548" s="76">
        <v>44252.605497685188</v>
      </c>
      <c r="C3548" s="1" t="s">
        <v>11230</v>
      </c>
      <c r="D3548" s="76">
        <v>44252.606099537035</v>
      </c>
      <c r="E3548" s="1" t="s">
        <v>11231</v>
      </c>
      <c r="F3548" s="1" t="s">
        <v>11232</v>
      </c>
      <c r="G3548" s="1" t="s">
        <v>123</v>
      </c>
      <c r="H3548" s="1" t="s">
        <v>124</v>
      </c>
      <c r="I3548" s="1" t="s">
        <v>125</v>
      </c>
      <c r="J3548" s="1" t="s">
        <v>10727</v>
      </c>
      <c r="K3548" s="1" t="s">
        <v>11205</v>
      </c>
      <c r="L3548">
        <f>ROUNDUP(IF(B3548&gt;$D$4,0,($D$4-B3548+1)/365),0)</f>
        <v>0</v>
      </c>
      <c r="M3548">
        <f>ROUNDUP(IF(B3548&gt;$D$5,0,($D$5-B3548+1)/365),0)</f>
        <v>1</v>
      </c>
      <c r="N3548" s="28">
        <f>IF(OR(L3548=1,M3548=1),IF(B3548+364&lt;=$D$5,(B3548+364-$D$4+1)/365,IF(B3548&gt;$D$4,($D$5-B3548+1)/365,$D$6/365)),0)</f>
        <v>0.13532740360222381</v>
      </c>
      <c r="O3548" s="28">
        <f>'Data &amp; Parameter'!$E$16*'Data &amp; Parameter'!$E$17*('Data &amp; Parameter'!$E$18+'Data &amp; Parameter'!$E$19)*'Data &amp; Parameter'!$E$20*'Data &amp; Parameter'!$E$37*N3548</f>
        <v>0.47049337364481847</v>
      </c>
      <c r="P3548">
        <f>ROUNDUP(IF(D3548&gt;$D$4,0,($D$4-D3548+1)/365),0)</f>
        <v>0</v>
      </c>
      <c r="Q3548">
        <f>ROUNDUP(IF(D3548&gt;$D$5,0,($D$5-D3548+1)/365),0)</f>
        <v>1</v>
      </c>
      <c r="R3548" s="28">
        <f>IF(OR(P3548=1,Q3548=1),IF(D3548+364&lt;=$D$5,(D3548+364-$D$4+1)/365,IF(D3548&gt;$D$4,($D$5-D3548+1)/365,$D$6/365)),0)</f>
        <v>0.13532575469305388</v>
      </c>
      <c r="S3548" s="28">
        <f>'Data &amp; Parameter'!$E$16*'Data &amp; Parameter'!$E$17*('Data &amp; Parameter'!$E$18+'Data &amp; Parameter'!$E$19)*'Data &amp; Parameter'!$E$20*'Data &amp; Parameter'!$E$37*R3548</f>
        <v>0.47048764087512407</v>
      </c>
      <c r="T3548" s="28">
        <f t="shared" si="55"/>
        <v>0.94098101451994254</v>
      </c>
    </row>
    <row r="3549" spans="1:20" ht="15.75" customHeight="1" x14ac:dyDescent="0.35">
      <c r="A3549">
        <v>3542</v>
      </c>
      <c r="B3549" s="76">
        <v>44252.606238425928</v>
      </c>
      <c r="C3549" s="1" t="s">
        <v>11233</v>
      </c>
      <c r="D3549" s="76">
        <v>44252.606712962966</v>
      </c>
      <c r="E3549" s="1" t="s">
        <v>11234</v>
      </c>
      <c r="F3549" s="1" t="s">
        <v>11235</v>
      </c>
      <c r="G3549" s="1" t="s">
        <v>123</v>
      </c>
      <c r="H3549" s="1" t="s">
        <v>124</v>
      </c>
      <c r="I3549" s="1" t="s">
        <v>125</v>
      </c>
      <c r="J3549" s="1" t="s">
        <v>11193</v>
      </c>
      <c r="K3549" s="1" t="s">
        <v>11193</v>
      </c>
      <c r="L3549">
        <f>ROUNDUP(IF(B3549&gt;$D$4,0,($D$4-B3549+1)/365),0)</f>
        <v>0</v>
      </c>
      <c r="M3549">
        <f>ROUNDUP(IF(B3549&gt;$D$5,0,($D$5-B3549+1)/365),0)</f>
        <v>1</v>
      </c>
      <c r="N3549" s="28">
        <f>IF(OR(L3549=1,M3549=1),IF(B3549+364&lt;=$D$5,(B3549+364-$D$4+1)/365,IF(B3549&gt;$D$4,($D$5-B3549+1)/365,$D$6/365)),0)</f>
        <v>0.13532537417554086</v>
      </c>
      <c r="O3549" s="28">
        <f>'Data &amp; Parameter'!$E$16*'Data &amp; Parameter'!$E$17*('Data &amp; Parameter'!$E$18+'Data &amp; Parameter'!$E$19)*'Data &amp; Parameter'!$E$20*'Data &amp; Parameter'!$E$37*N3549</f>
        <v>0.47048631792822881</v>
      </c>
      <c r="P3549">
        <f>ROUNDUP(IF(D3549&gt;$D$4,0,($D$4-D3549+1)/365),0)</f>
        <v>0</v>
      </c>
      <c r="Q3549">
        <f>ROUNDUP(IF(D3549&gt;$D$5,0,($D$5-D3549+1)/365),0)</f>
        <v>1</v>
      </c>
      <c r="R3549" s="28">
        <f>IF(OR(P3549=1,Q3549=1),IF(D3549+364&lt;=$D$5,(D3549+364-$D$4+1)/365,IF(D3549&gt;$D$4,($D$5-D3549+1)/365,$D$6/365)),0)</f>
        <v>0.13532407407406463</v>
      </c>
      <c r="S3549" s="28">
        <f>'Data &amp; Parameter'!$E$16*'Data &amp; Parameter'!$E$17*('Data &amp; Parameter'!$E$18+'Data &amp; Parameter'!$E$19)*'Data &amp; Parameter'!$E$20*'Data &amp; Parameter'!$E$37*R3549</f>
        <v>0.47048179785976268</v>
      </c>
      <c r="T3549" s="28">
        <f t="shared" si="55"/>
        <v>0.94096811578799144</v>
      </c>
    </row>
    <row r="3550" spans="1:20" ht="15.75" customHeight="1" x14ac:dyDescent="0.35">
      <c r="A3550">
        <v>3543</v>
      </c>
      <c r="B3550" s="76">
        <v>44252.608761574069</v>
      </c>
      <c r="C3550" s="1" t="s">
        <v>11236</v>
      </c>
      <c r="D3550" s="76">
        <v>44252.612442129626</v>
      </c>
      <c r="E3550" s="1" t="s">
        <v>11237</v>
      </c>
      <c r="F3550" s="1" t="s">
        <v>11238</v>
      </c>
      <c r="G3550" s="1" t="s">
        <v>123</v>
      </c>
      <c r="H3550" s="1" t="s">
        <v>124</v>
      </c>
      <c r="I3550" s="1" t="s">
        <v>125</v>
      </c>
      <c r="J3550" s="1" t="s">
        <v>11193</v>
      </c>
      <c r="K3550" s="1" t="s">
        <v>11193</v>
      </c>
      <c r="L3550">
        <f>ROUNDUP(IF(B3550&gt;$D$4,0,($D$4-B3550+1)/365),0)</f>
        <v>0</v>
      </c>
      <c r="M3550">
        <f>ROUNDUP(IF(B3550&gt;$D$5,0,($D$5-B3550+1)/365),0)</f>
        <v>1</v>
      </c>
      <c r="N3550" s="28">
        <f>IF(OR(L3550=1,M3550=1),IF(B3550+364&lt;=$D$5,(B3550+364-$D$4+1)/365,IF(B3550&gt;$D$4,($D$5-B3550+1)/365,$D$6/365)),0)</f>
        <v>0.13531846144090706</v>
      </c>
      <c r="O3550" s="28">
        <f>'Data &amp; Parameter'!$E$16*'Data &amp; Parameter'!$E$17*('Data &amp; Parameter'!$E$18+'Data &amp; Parameter'!$E$19)*'Data &amp; Parameter'!$E$20*'Data &amp; Parameter'!$E$37*N3550</f>
        <v>0.47046228439361282</v>
      </c>
      <c r="P3550">
        <f>ROUNDUP(IF(D3550&gt;$D$4,0,($D$4-D3550+1)/365),0)</f>
        <v>0</v>
      </c>
      <c r="Q3550">
        <f>ROUNDUP(IF(D3550&gt;$D$5,0,($D$5-D3550+1)/365),0)</f>
        <v>1</v>
      </c>
      <c r="R3550" s="28">
        <f>IF(OR(P3550=1,Q3550=1),IF(D3550+364&lt;=$D$5,(D3550+364-$D$4+1)/365,IF(D3550&gt;$D$4,($D$5-D3550+1)/365,$D$6/365)),0)</f>
        <v>0.13530837772705126</v>
      </c>
      <c r="S3550" s="28">
        <f>'Data &amp; Parameter'!$E$16*'Data &amp; Parameter'!$E$17*('Data &amp; Parameter'!$E$18+'Data &amp; Parameter'!$E$19)*'Data &amp; Parameter'!$E$20*'Data &amp; Parameter'!$E$37*R3550</f>
        <v>0.47042722630172162</v>
      </c>
      <c r="T3550" s="28">
        <f t="shared" si="55"/>
        <v>0.94088951069533444</v>
      </c>
    </row>
    <row r="3551" spans="1:20" ht="15.75" customHeight="1" x14ac:dyDescent="0.35">
      <c r="A3551">
        <v>3544</v>
      </c>
      <c r="B3551" s="76">
        <v>44252.610393518524</v>
      </c>
      <c r="C3551" s="1" t="s">
        <v>11239</v>
      </c>
      <c r="D3551" s="76">
        <v>44252.613657407404</v>
      </c>
      <c r="E3551" s="1" t="s">
        <v>11240</v>
      </c>
      <c r="F3551" s="1" t="s">
        <v>11241</v>
      </c>
      <c r="G3551" s="1" t="s">
        <v>123</v>
      </c>
      <c r="H3551" s="1" t="s">
        <v>124</v>
      </c>
      <c r="I3551" s="1" t="s">
        <v>125</v>
      </c>
      <c r="J3551" s="1" t="s">
        <v>10722</v>
      </c>
      <c r="K3551" s="1" t="s">
        <v>11205</v>
      </c>
      <c r="L3551">
        <f>ROUNDUP(IF(B3551&gt;$D$4,0,($D$4-B3551+1)/365),0)</f>
        <v>0</v>
      </c>
      <c r="M3551">
        <f>ROUNDUP(IF(B3551&gt;$D$5,0,($D$5-B3551+1)/365),0)</f>
        <v>1</v>
      </c>
      <c r="N3551" s="28">
        <f>IF(OR(L3551=1,M3551=1),IF(B3551+364&lt;=$D$5,(B3551+364-$D$4+1)/365,IF(B3551&gt;$D$4,($D$5-B3551+1)/365,$D$6/365)),0)</f>
        <v>0.13531399036020883</v>
      </c>
      <c r="O3551" s="28">
        <f>'Data &amp; Parameter'!$E$16*'Data &amp; Parameter'!$E$17*('Data &amp; Parameter'!$E$18+'Data &amp; Parameter'!$E$19)*'Data &amp; Parameter'!$E$20*'Data &amp; Parameter'!$E$37*N3551</f>
        <v>0.47044673976787144</v>
      </c>
      <c r="P3551">
        <f>ROUNDUP(IF(D3551&gt;$D$4,0,($D$4-D3551+1)/365),0)</f>
        <v>0</v>
      </c>
      <c r="Q3551">
        <f>ROUNDUP(IF(D3551&gt;$D$5,0,($D$5-D3551+1)/365),0)</f>
        <v>1</v>
      </c>
      <c r="R3551" s="28">
        <f>IF(OR(P3551=1,Q3551=1),IF(D3551+364&lt;=$D$5,(D3551+364-$D$4+1)/365,IF(D3551&gt;$D$4,($D$5-D3551+1)/365,$D$6/365)),0)</f>
        <v>0.13530504819889208</v>
      </c>
      <c r="S3551" s="28">
        <f>'Data &amp; Parameter'!$E$16*'Data &amp; Parameter'!$E$17*('Data &amp; Parameter'!$E$18+'Data &amp; Parameter'!$E$19)*'Data &amp; Parameter'!$E$20*'Data &amp; Parameter'!$E$37*R3551</f>
        <v>0.47041565051666584</v>
      </c>
      <c r="T3551" s="28">
        <f t="shared" si="55"/>
        <v>0.94086239028453722</v>
      </c>
    </row>
    <row r="3552" spans="1:20" ht="15.75" customHeight="1" x14ac:dyDescent="0.35">
      <c r="A3552">
        <v>3545</v>
      </c>
      <c r="B3552" s="76">
        <v>44252.610601851848</v>
      </c>
      <c r="C3552" s="1" t="s">
        <v>11242</v>
      </c>
      <c r="D3552" s="76">
        <v>44252.61100694444</v>
      </c>
      <c r="E3552" s="1" t="s">
        <v>11243</v>
      </c>
      <c r="F3552" s="1" t="s">
        <v>11244</v>
      </c>
      <c r="G3552" s="1" t="s">
        <v>123</v>
      </c>
      <c r="H3552" s="1" t="s">
        <v>124</v>
      </c>
      <c r="I3552" s="1" t="s">
        <v>125</v>
      </c>
      <c r="J3552" s="1" t="s">
        <v>10727</v>
      </c>
      <c r="K3552" s="1" t="s">
        <v>11186</v>
      </c>
      <c r="L3552">
        <f>ROUNDUP(IF(B3552&gt;$D$4,0,($D$4-B3552+1)/365),0)</f>
        <v>0</v>
      </c>
      <c r="M3552">
        <f>ROUNDUP(IF(B3552&gt;$D$5,0,($D$5-B3552+1)/365),0)</f>
        <v>1</v>
      </c>
      <c r="N3552" s="28">
        <f>IF(OR(L3552=1,M3552=1),IF(B3552+364&lt;=$D$5,(B3552+364-$D$4+1)/365,IF(B3552&gt;$D$4,($D$5-B3552+1)/365,$D$6/365)),0)</f>
        <v>0.13531341958397916</v>
      </c>
      <c r="O3552" s="28">
        <f>'Data &amp; Parameter'!$E$16*'Data &amp; Parameter'!$E$17*('Data &amp; Parameter'!$E$18+'Data &amp; Parameter'!$E$19)*'Data &amp; Parameter'!$E$20*'Data &amp; Parameter'!$E$37*N3552</f>
        <v>0.47044475534766722</v>
      </c>
      <c r="P3552">
        <f>ROUNDUP(IF(D3552&gt;$D$4,0,($D$4-D3552+1)/365),0)</f>
        <v>0</v>
      </c>
      <c r="Q3552">
        <f>ROUNDUP(IF(D3552&gt;$D$5,0,($D$5-D3552+1)/365),0)</f>
        <v>1</v>
      </c>
      <c r="R3552" s="28">
        <f>IF(OR(P3552=1,Q3552=1),IF(D3552+364&lt;=$D$5,(D3552+364-$D$4+1)/365,IF(D3552&gt;$D$4,($D$5-D3552+1)/365,$D$6/365)),0)</f>
        <v>0.13531230974125943</v>
      </c>
      <c r="S3552" s="28">
        <f>'Data &amp; Parameter'!$E$16*'Data &amp; Parameter'!$E$17*('Data &amp; Parameter'!$E$18+'Data &amp; Parameter'!$E$19)*'Data &amp; Parameter'!$E$20*'Data &amp; Parameter'!$E$37*R3552</f>
        <v>0.47044089675264861</v>
      </c>
      <c r="T3552" s="28">
        <f t="shared" si="55"/>
        <v>0.94088565210031583</v>
      </c>
    </row>
    <row r="3553" spans="1:20" ht="15.75" customHeight="1" x14ac:dyDescent="0.35">
      <c r="A3553">
        <v>3546</v>
      </c>
      <c r="B3553" s="76">
        <v>44252.615023148144</v>
      </c>
      <c r="C3553" s="1" t="s">
        <v>11245</v>
      </c>
      <c r="D3553" s="76">
        <v>44252.616886574076</v>
      </c>
      <c r="E3553" s="1" t="s">
        <v>11246</v>
      </c>
      <c r="F3553" s="1" t="s">
        <v>11247</v>
      </c>
      <c r="G3553" s="1" t="s">
        <v>123</v>
      </c>
      <c r="H3553" s="1" t="s">
        <v>124</v>
      </c>
      <c r="I3553" s="1" t="s">
        <v>125</v>
      </c>
      <c r="J3553" s="1" t="s">
        <v>10727</v>
      </c>
      <c r="K3553" s="1" t="s">
        <v>11186</v>
      </c>
      <c r="L3553">
        <f>ROUNDUP(IF(B3553&gt;$D$4,0,($D$4-B3553+1)/365),0)</f>
        <v>0</v>
      </c>
      <c r="M3553">
        <f>ROUNDUP(IF(B3553&gt;$D$5,0,($D$5-B3553+1)/365),0)</f>
        <v>1</v>
      </c>
      <c r="N3553" s="28">
        <f>IF(OR(L3553=1,M3553=1),IF(B3553+364&lt;=$D$5,(B3553+364-$D$4+1)/365,IF(B3553&gt;$D$4,($D$5-B3553+1)/365,$D$6/365)),0)</f>
        <v>0.13530130644344043</v>
      </c>
      <c r="O3553" s="28">
        <f>'Data &amp; Parameter'!$E$16*'Data &amp; Parameter'!$E$17*('Data &amp; Parameter'!$E$18+'Data &amp; Parameter'!$E$19)*'Data &amp; Parameter'!$E$20*'Data &amp; Parameter'!$E$37*N3553</f>
        <v>0.47040264153918648</v>
      </c>
      <c r="P3553">
        <f>ROUNDUP(IF(D3553&gt;$D$4,0,($D$4-D3553+1)/365),0)</f>
        <v>0</v>
      </c>
      <c r="Q3553">
        <f>ROUNDUP(IF(D3553&gt;$D$5,0,($D$5-D3553+1)/365),0)</f>
        <v>1</v>
      </c>
      <c r="R3553" s="28">
        <f>IF(OR(P3553=1,Q3553=1),IF(D3553+364&lt;=$D$5,(D3553+364-$D$4+1)/365,IF(D3553&gt;$D$4,($D$5-D3553+1)/365,$D$6/365)),0)</f>
        <v>0.13529620116691374</v>
      </c>
      <c r="S3553" s="28">
        <f>'Data &amp; Parameter'!$E$16*'Data &amp; Parameter'!$E$17*('Data &amp; Parameter'!$E$18+'Data &amp; Parameter'!$E$19)*'Data &amp; Parameter'!$E$20*'Data &amp; Parameter'!$E$37*R3553</f>
        <v>0.47038489200204547</v>
      </c>
      <c r="T3553" s="28">
        <f t="shared" si="55"/>
        <v>0.9407875335412319</v>
      </c>
    </row>
    <row r="3554" spans="1:20" ht="15.75" customHeight="1" x14ac:dyDescent="0.35">
      <c r="A3554">
        <v>3547</v>
      </c>
      <c r="B3554" s="76">
        <v>44252.61513888889</v>
      </c>
      <c r="C3554" s="1" t="s">
        <v>11248</v>
      </c>
      <c r="D3554" s="76">
        <v>44252.615706018521</v>
      </c>
      <c r="E3554" s="1" t="s">
        <v>11249</v>
      </c>
      <c r="F3554" s="1" t="s">
        <v>11250</v>
      </c>
      <c r="G3554" s="1" t="s">
        <v>123</v>
      </c>
      <c r="H3554" s="1" t="s">
        <v>124</v>
      </c>
      <c r="I3554" s="1" t="s">
        <v>125</v>
      </c>
      <c r="J3554" s="1" t="s">
        <v>11193</v>
      </c>
      <c r="K3554" s="1" t="s">
        <v>11251</v>
      </c>
      <c r="L3554">
        <f>ROUNDUP(IF(B3554&gt;$D$4,0,($D$4-B3554+1)/365),0)</f>
        <v>0</v>
      </c>
      <c r="M3554">
        <f>ROUNDUP(IF(B3554&gt;$D$5,0,($D$5-B3554+1)/365),0)</f>
        <v>1</v>
      </c>
      <c r="N3554" s="28">
        <f>IF(OR(L3554=1,M3554=1),IF(B3554+364&lt;=$D$5,(B3554+364-$D$4+1)/365,IF(B3554&gt;$D$4,($D$5-B3554+1)/365,$D$6/365)),0)</f>
        <v>0.13530098934550627</v>
      </c>
      <c r="O3554" s="28">
        <f>'Data &amp; Parameter'!$E$16*'Data &amp; Parameter'!$E$17*('Data &amp; Parameter'!$E$18+'Data &amp; Parameter'!$E$19)*'Data &amp; Parameter'!$E$20*'Data &amp; Parameter'!$E$37*N3554</f>
        <v>0.47040153908341736</v>
      </c>
      <c r="P3554">
        <f>ROUNDUP(IF(D3554&gt;$D$4,0,($D$4-D3554+1)/365),0)</f>
        <v>0</v>
      </c>
      <c r="Q3554">
        <f>ROUNDUP(IF(D3554&gt;$D$5,0,($D$5-D3554+1)/365),0)</f>
        <v>1</v>
      </c>
      <c r="R3554" s="28">
        <f>IF(OR(P3554=1,Q3554=1),IF(D3554+364&lt;=$D$5,(D3554+364-$D$4+1)/365,IF(D3554&gt;$D$4,($D$5-D3554+1)/365,$D$6/365)),0)</f>
        <v>0.13529943556569465</v>
      </c>
      <c r="S3554" s="28">
        <f>'Data &amp; Parameter'!$E$16*'Data &amp; Parameter'!$E$17*('Data &amp; Parameter'!$E$18+'Data &amp; Parameter'!$E$19)*'Data &amp; Parameter'!$E$20*'Data &amp; Parameter'!$E$37*R3554</f>
        <v>0.47039613705037742</v>
      </c>
      <c r="T3554" s="28">
        <f t="shared" si="55"/>
        <v>0.94079767613379484</v>
      </c>
    </row>
    <row r="3555" spans="1:20" ht="15.75" customHeight="1" x14ac:dyDescent="0.35">
      <c r="A3555">
        <v>3548</v>
      </c>
      <c r="B3555" s="76">
        <v>44252.616805555561</v>
      </c>
      <c r="C3555" s="1" t="s">
        <v>11252</v>
      </c>
      <c r="D3555" s="76">
        <v>44252.617407407408</v>
      </c>
      <c r="E3555" s="1" t="s">
        <v>11253</v>
      </c>
      <c r="F3555" s="1" t="s">
        <v>11254</v>
      </c>
      <c r="G3555" s="1" t="s">
        <v>123</v>
      </c>
      <c r="H3555" s="1" t="s">
        <v>124</v>
      </c>
      <c r="I3555" s="1" t="s">
        <v>125</v>
      </c>
      <c r="J3555" s="1" t="s">
        <v>11255</v>
      </c>
      <c r="K3555" s="1" t="s">
        <v>11256</v>
      </c>
      <c r="L3555">
        <f>ROUNDUP(IF(B3555&gt;$D$4,0,($D$4-B3555+1)/365),0)</f>
        <v>0</v>
      </c>
      <c r="M3555">
        <f>ROUNDUP(IF(B3555&gt;$D$5,0,($D$5-B3555+1)/365),0)</f>
        <v>1</v>
      </c>
      <c r="N3555" s="28">
        <f>IF(OR(L3555=1,M3555=1),IF(B3555+364&lt;=$D$5,(B3555+364-$D$4+1)/365,IF(B3555&gt;$D$4,($D$5-B3555+1)/365,$D$6/365)),0)</f>
        <v>0.13529642313544971</v>
      </c>
      <c r="O3555" s="28">
        <f>'Data &amp; Parameter'!$E$16*'Data &amp; Parameter'!$E$17*('Data &amp; Parameter'!$E$18+'Data &amp; Parameter'!$E$19)*'Data &amp; Parameter'!$E$20*'Data &amp; Parameter'!$E$37*N3555</f>
        <v>0.47038566372102147</v>
      </c>
      <c r="P3555">
        <f>ROUNDUP(IF(D3555&gt;$D$4,0,($D$4-D3555+1)/365),0)</f>
        <v>0</v>
      </c>
      <c r="Q3555">
        <f>ROUNDUP(IF(D3555&gt;$D$5,0,($D$5-D3555+1)/365),0)</f>
        <v>1</v>
      </c>
      <c r="R3555" s="28">
        <f>IF(OR(P3555=1,Q3555=1),IF(D3555+364&lt;=$D$5,(D3555+364-$D$4+1)/365,IF(D3555&gt;$D$4,($D$5-D3555+1)/365,$D$6/365)),0)</f>
        <v>0.13529477422627978</v>
      </c>
      <c r="S3555" s="28">
        <f>'Data &amp; Parameter'!$E$16*'Data &amp; Parameter'!$E$17*('Data &amp; Parameter'!$E$18+'Data &amp; Parameter'!$E$19)*'Data &amp; Parameter'!$E$20*'Data &amp; Parameter'!$E$37*R3555</f>
        <v>0.47037993095132707</v>
      </c>
      <c r="T3555" s="28">
        <f t="shared" si="55"/>
        <v>0.94076559467234855</v>
      </c>
    </row>
    <row r="3556" spans="1:20" ht="15.75" customHeight="1" x14ac:dyDescent="0.35">
      <c r="A3556">
        <v>3549</v>
      </c>
      <c r="B3556" s="76">
        <v>44252.617384259254</v>
      </c>
      <c r="C3556" s="1" t="s">
        <v>11257</v>
      </c>
      <c r="D3556" s="76">
        <v>44252.619826388887</v>
      </c>
      <c r="E3556" s="1" t="s">
        <v>11258</v>
      </c>
      <c r="F3556" s="1" t="s">
        <v>11259</v>
      </c>
      <c r="G3556" s="1" t="s">
        <v>123</v>
      </c>
      <c r="H3556" s="1" t="s">
        <v>124</v>
      </c>
      <c r="I3556" s="1" t="s">
        <v>125</v>
      </c>
      <c r="J3556" s="1" t="s">
        <v>10722</v>
      </c>
      <c r="K3556" s="1" t="s">
        <v>11205</v>
      </c>
      <c r="L3556">
        <f>ROUNDUP(IF(B3556&gt;$D$4,0,($D$4-B3556+1)/365),0)</f>
        <v>0</v>
      </c>
      <c r="M3556">
        <f>ROUNDUP(IF(B3556&gt;$D$5,0,($D$5-B3556+1)/365),0)</f>
        <v>1</v>
      </c>
      <c r="N3556" s="28">
        <f>IF(OR(L3556=1,M3556=1),IF(B3556+364&lt;=$D$5,(B3556+364-$D$4+1)/365,IF(B3556&gt;$D$4,($D$5-B3556+1)/365,$D$6/365)),0)</f>
        <v>0.13529483764587857</v>
      </c>
      <c r="O3556" s="28">
        <f>'Data &amp; Parameter'!$E$16*'Data &amp; Parameter'!$E$17*('Data &amp; Parameter'!$E$18+'Data &amp; Parameter'!$E$19)*'Data &amp; Parameter'!$E$20*'Data &amp; Parameter'!$E$37*N3556</f>
        <v>0.47038015144252249</v>
      </c>
      <c r="P3556">
        <f>ROUNDUP(IF(D3556&gt;$D$4,0,($D$4-D3556+1)/365),0)</f>
        <v>0</v>
      </c>
      <c r="Q3556">
        <f>ROUNDUP(IF(D3556&gt;$D$5,0,($D$5-D3556+1)/365),0)</f>
        <v>1</v>
      </c>
      <c r="R3556" s="28">
        <f>IF(OR(P3556=1,Q3556=1),IF(D3556+364&lt;=$D$5,(D3556+364-$D$4+1)/365,IF(D3556&gt;$D$4,($D$5-D3556+1)/365,$D$6/365)),0)</f>
        <v>0.13528814687976082</v>
      </c>
      <c r="S3556" s="28">
        <f>'Data &amp; Parameter'!$E$16*'Data &amp; Parameter'!$E$17*('Data &amp; Parameter'!$E$18+'Data &amp; Parameter'!$E$19)*'Data &amp; Parameter'!$E$20*'Data &amp; Parameter'!$E$37*R3556</f>
        <v>0.47035688962681321</v>
      </c>
      <c r="T3556" s="28">
        <f t="shared" si="55"/>
        <v>0.94073704106933564</v>
      </c>
    </row>
    <row r="3557" spans="1:20" ht="15.75" customHeight="1" x14ac:dyDescent="0.35">
      <c r="A3557">
        <v>3550</v>
      </c>
      <c r="B3557" s="76">
        <v>44252.617731481485</v>
      </c>
      <c r="C3557" s="1" t="s">
        <v>11260</v>
      </c>
      <c r="D3557" s="76">
        <v>44252.619745370372</v>
      </c>
      <c r="E3557" s="1" t="s">
        <v>11261</v>
      </c>
      <c r="F3557" s="1" t="s">
        <v>11262</v>
      </c>
      <c r="G3557" s="1" t="s">
        <v>123</v>
      </c>
      <c r="H3557" s="1" t="s">
        <v>124</v>
      </c>
      <c r="I3557" s="1" t="s">
        <v>125</v>
      </c>
      <c r="J3557" s="1" t="s">
        <v>11251</v>
      </c>
      <c r="K3557" s="1" t="s">
        <v>11193</v>
      </c>
      <c r="L3557">
        <f>ROUNDUP(IF(B3557&gt;$D$4,0,($D$4-B3557+1)/365),0)</f>
        <v>0</v>
      </c>
      <c r="M3557">
        <f>ROUNDUP(IF(B3557&gt;$D$5,0,($D$5-B3557+1)/365),0)</f>
        <v>1</v>
      </c>
      <c r="N3557" s="28">
        <f>IF(OR(L3557=1,M3557=1),IF(B3557+364&lt;=$D$5,(B3557+364-$D$4+1)/365,IF(B3557&gt;$D$4,($D$5-B3557+1)/365,$D$6/365)),0)</f>
        <v>0.13529388635209602</v>
      </c>
      <c r="O3557" s="28">
        <f>'Data &amp; Parameter'!$E$16*'Data &amp; Parameter'!$E$17*('Data &amp; Parameter'!$E$18+'Data &amp; Parameter'!$E$19)*'Data &amp; Parameter'!$E$20*'Data &amp; Parameter'!$E$37*N3557</f>
        <v>0.47037684407528446</v>
      </c>
      <c r="P3557">
        <f>ROUNDUP(IF(D3557&gt;$D$4,0,($D$4-D3557+1)/365),0)</f>
        <v>0</v>
      </c>
      <c r="Q3557">
        <f>ROUNDUP(IF(D3557&gt;$D$5,0,($D$5-D3557+1)/365),0)</f>
        <v>1</v>
      </c>
      <c r="R3557" s="28">
        <f>IF(OR(P3557=1,Q3557=1),IF(D3557+364&lt;=$D$5,(D3557+364-$D$4+1)/365,IF(D3557&gt;$D$4,($D$5-D3557+1)/365,$D$6/365)),0)</f>
        <v>0.13528836884829679</v>
      </c>
      <c r="S3557" s="28">
        <f>'Data &amp; Parameter'!$E$16*'Data &amp; Parameter'!$E$17*('Data &amp; Parameter'!$E$18+'Data &amp; Parameter'!$E$19)*'Data &amp; Parameter'!$E$20*'Data &amp; Parameter'!$E$37*R3557</f>
        <v>0.47035766134578916</v>
      </c>
      <c r="T3557" s="28">
        <f t="shared" si="55"/>
        <v>0.94073450542107362</v>
      </c>
    </row>
    <row r="3558" spans="1:20" ht="15.75" customHeight="1" x14ac:dyDescent="0.35">
      <c r="A3558">
        <v>3551</v>
      </c>
      <c r="B3558" s="76">
        <v>44252.620150462964</v>
      </c>
      <c r="C3558" s="1" t="s">
        <v>11263</v>
      </c>
      <c r="D3558" s="76">
        <v>44252.621122685188</v>
      </c>
      <c r="E3558" s="1" t="s">
        <v>11264</v>
      </c>
      <c r="F3558" s="1" t="s">
        <v>11265</v>
      </c>
      <c r="G3558" s="1" t="s">
        <v>123</v>
      </c>
      <c r="H3558" s="1" t="s">
        <v>124</v>
      </c>
      <c r="I3558" s="1" t="s">
        <v>125</v>
      </c>
      <c r="J3558" s="1" t="s">
        <v>10985</v>
      </c>
      <c r="K3558" s="1" t="s">
        <v>11186</v>
      </c>
      <c r="L3558">
        <f>ROUNDUP(IF(B3558&gt;$D$4,0,($D$4-B3558+1)/365),0)</f>
        <v>0</v>
      </c>
      <c r="M3558">
        <f>ROUNDUP(IF(B3558&gt;$D$5,0,($D$5-B3558+1)/365),0)</f>
        <v>1</v>
      </c>
      <c r="N3558" s="28">
        <f>IF(OR(L3558=1,M3558=1),IF(B3558+364&lt;=$D$5,(B3558+364-$D$4+1)/365,IF(B3558&gt;$D$4,($D$5-B3558+1)/365,$D$6/365)),0)</f>
        <v>0.13528725900557706</v>
      </c>
      <c r="O3558" s="28">
        <f>'Data &amp; Parameter'!$E$16*'Data &amp; Parameter'!$E$17*('Data &amp; Parameter'!$E$18+'Data &amp; Parameter'!$E$19)*'Data &amp; Parameter'!$E$20*'Data &amp; Parameter'!$E$37*N3558</f>
        <v>0.4703538027507706</v>
      </c>
      <c r="P3558">
        <f>ROUNDUP(IF(D3558&gt;$D$4,0,($D$4-D3558+1)/365),0)</f>
        <v>0</v>
      </c>
      <c r="Q3558">
        <f>ROUNDUP(IF(D3558&gt;$D$5,0,($D$5-D3558+1)/365),0)</f>
        <v>1</v>
      </c>
      <c r="R3558" s="28">
        <f>IF(OR(P3558=1,Q3558=1),IF(D3558+364&lt;=$D$5,(D3558+364-$D$4+1)/365,IF(D3558&gt;$D$4,($D$5-D3558+1)/365,$D$6/365)),0)</f>
        <v>0.13528459538304571</v>
      </c>
      <c r="S3558" s="28">
        <f>'Data &amp; Parameter'!$E$16*'Data &amp; Parameter'!$E$17*('Data &amp; Parameter'!$E$18+'Data &amp; Parameter'!$E$19)*'Data &amp; Parameter'!$E$20*'Data &amp; Parameter'!$E$37*R3558</f>
        <v>0.47034454212271204</v>
      </c>
      <c r="T3558" s="28">
        <f t="shared" si="55"/>
        <v>0.94069834487348269</v>
      </c>
    </row>
    <row r="3559" spans="1:20" ht="15.75" customHeight="1" x14ac:dyDescent="0.35">
      <c r="A3559">
        <v>3552</v>
      </c>
      <c r="B3559" s="76">
        <v>44252.621712962966</v>
      </c>
      <c r="C3559" s="1" t="s">
        <v>11266</v>
      </c>
      <c r="D3559" s="76">
        <v>44252.622256944444</v>
      </c>
      <c r="E3559" s="1" t="s">
        <v>11267</v>
      </c>
      <c r="F3559" s="1" t="s">
        <v>11268</v>
      </c>
      <c r="G3559" s="1" t="s">
        <v>123</v>
      </c>
      <c r="H3559" s="1" t="s">
        <v>124</v>
      </c>
      <c r="I3559" s="1" t="s">
        <v>125</v>
      </c>
      <c r="J3559" s="1" t="s">
        <v>10722</v>
      </c>
      <c r="K3559" s="1" t="s">
        <v>11205</v>
      </c>
      <c r="L3559">
        <f>ROUNDUP(IF(B3559&gt;$D$4,0,($D$4-B3559+1)/365),0)</f>
        <v>0</v>
      </c>
      <c r="M3559">
        <f>ROUNDUP(IF(B3559&gt;$D$5,0,($D$5-B3559+1)/365),0)</f>
        <v>1</v>
      </c>
      <c r="N3559" s="28">
        <f>IF(OR(L3559=1,M3559=1),IF(B3559+364&lt;=$D$5,(B3559+364-$D$4+1)/365,IF(B3559&gt;$D$4,($D$5-B3559+1)/365,$D$6/365)),0)</f>
        <v>0.13528297818365526</v>
      </c>
      <c r="O3559" s="28">
        <f>'Data &amp; Parameter'!$E$16*'Data &amp; Parameter'!$E$17*('Data &amp; Parameter'!$E$18+'Data &amp; Parameter'!$E$19)*'Data &amp; Parameter'!$E$20*'Data &amp; Parameter'!$E$37*N3559</f>
        <v>0.47033891959854607</v>
      </c>
      <c r="P3559">
        <f>ROUNDUP(IF(D3559&gt;$D$4,0,($D$4-D3559+1)/365),0)</f>
        <v>0</v>
      </c>
      <c r="Q3559">
        <f>ROUNDUP(IF(D3559&gt;$D$5,0,($D$5-D3559+1)/365),0)</f>
        <v>1</v>
      </c>
      <c r="R3559" s="28">
        <f>IF(OR(P3559=1,Q3559=1),IF(D3559+364&lt;=$D$5,(D3559+364-$D$4+1)/365,IF(D3559&gt;$D$4,($D$5-D3559+1)/365,$D$6/365)),0)</f>
        <v>0.13528148782344246</v>
      </c>
      <c r="S3559" s="28">
        <f>'Data &amp; Parameter'!$E$16*'Data &amp; Parameter'!$E$17*('Data &amp; Parameter'!$E$18+'Data &amp; Parameter'!$E$19)*'Data &amp; Parameter'!$E$20*'Data &amp; Parameter'!$E$37*R3559</f>
        <v>0.47033373805670159</v>
      </c>
      <c r="T3559" s="28">
        <f t="shared" si="55"/>
        <v>0.94067265765524766</v>
      </c>
    </row>
    <row r="3560" spans="1:20" ht="15.75" customHeight="1" x14ac:dyDescent="0.35">
      <c r="A3560">
        <v>3553</v>
      </c>
      <c r="B3560" s="76">
        <v>44252.623703703706</v>
      </c>
      <c r="C3560" s="1" t="s">
        <v>11269</v>
      </c>
      <c r="D3560" s="76">
        <v>44252.626979166671</v>
      </c>
      <c r="E3560" s="1" t="s">
        <v>11270</v>
      </c>
      <c r="F3560" s="1" t="s">
        <v>11271</v>
      </c>
      <c r="G3560" s="1" t="s">
        <v>123</v>
      </c>
      <c r="H3560" s="1" t="s">
        <v>124</v>
      </c>
      <c r="I3560" s="1" t="s">
        <v>125</v>
      </c>
      <c r="J3560" s="1" t="s">
        <v>10727</v>
      </c>
      <c r="K3560" s="1" t="s">
        <v>11186</v>
      </c>
      <c r="L3560">
        <f>ROUNDUP(IF(B3560&gt;$D$4,0,($D$4-B3560+1)/365),0)</f>
        <v>0</v>
      </c>
      <c r="M3560">
        <f>ROUNDUP(IF(B3560&gt;$D$5,0,($D$5-B3560+1)/365),0)</f>
        <v>1</v>
      </c>
      <c r="N3560" s="28">
        <f>IF(OR(L3560=1,M3560=1),IF(B3560+364&lt;=$D$5,(B3560+364-$D$4+1)/365,IF(B3560&gt;$D$4,($D$5-B3560+1)/365,$D$6/365)),0)</f>
        <v>0.13527752409943489</v>
      </c>
      <c r="O3560" s="28">
        <f>'Data &amp; Parameter'!$E$16*'Data &amp; Parameter'!$E$17*('Data &amp; Parameter'!$E$18+'Data &amp; Parameter'!$E$19)*'Data &amp; Parameter'!$E$20*'Data &amp; Parameter'!$E$37*N3560</f>
        <v>0.4703199573601769</v>
      </c>
      <c r="P3560">
        <f>ROUNDUP(IF(D3560&gt;$D$4,0,($D$4-D3560+1)/365),0)</f>
        <v>0</v>
      </c>
      <c r="Q3560">
        <f>ROUNDUP(IF(D3560&gt;$D$5,0,($D$5-D3560+1)/365),0)</f>
        <v>1</v>
      </c>
      <c r="R3560" s="28">
        <f>IF(OR(P3560=1,Q3560=1),IF(D3560+364&lt;=$D$5,(D3560+364-$D$4+1)/365,IF(D3560&gt;$D$4,($D$5-D3560+1)/365,$D$6/365)),0)</f>
        <v>0.13526855022829881</v>
      </c>
      <c r="S3560" s="28">
        <f>'Data &amp; Parameter'!$E$16*'Data &amp; Parameter'!$E$17*('Data &amp; Parameter'!$E$18+'Data &amp; Parameter'!$E$19)*'Data &amp; Parameter'!$E$20*'Data &amp; Parameter'!$E$37*R3560</f>
        <v>0.47028875786330426</v>
      </c>
      <c r="T3560" s="28">
        <f t="shared" si="55"/>
        <v>0.94060871522348122</v>
      </c>
    </row>
    <row r="3561" spans="1:20" ht="15.75" customHeight="1" x14ac:dyDescent="0.35">
      <c r="A3561">
        <v>3554</v>
      </c>
      <c r="B3561" s="76">
        <v>44252.623912037037</v>
      </c>
      <c r="C3561" s="1" t="s">
        <v>11272</v>
      </c>
      <c r="D3561" s="76">
        <v>44252.624513888892</v>
      </c>
      <c r="E3561" s="1" t="s">
        <v>11273</v>
      </c>
      <c r="F3561" s="1" t="s">
        <v>11274</v>
      </c>
      <c r="G3561" s="1" t="s">
        <v>123</v>
      </c>
      <c r="H3561" s="1" t="s">
        <v>124</v>
      </c>
      <c r="I3561" s="1" t="s">
        <v>125</v>
      </c>
      <c r="J3561" s="1" t="s">
        <v>11275</v>
      </c>
      <c r="K3561" s="1" t="s">
        <v>11201</v>
      </c>
      <c r="L3561">
        <f>ROUNDUP(IF(B3561&gt;$D$4,0,($D$4-B3561+1)/365),0)</f>
        <v>0</v>
      </c>
      <c r="M3561">
        <f>ROUNDUP(IF(B3561&gt;$D$5,0,($D$5-B3561+1)/365),0)</f>
        <v>1</v>
      </c>
      <c r="N3561" s="28">
        <f>IF(OR(L3561=1,M3561=1),IF(B3561+364&lt;=$D$5,(B3561+364-$D$4+1)/365,IF(B3561&gt;$D$4,($D$5-B3561+1)/365,$D$6/365)),0)</f>
        <v>0.13527695332318529</v>
      </c>
      <c r="O3561" s="28">
        <f>'Data &amp; Parameter'!$E$16*'Data &amp; Parameter'!$E$17*('Data &amp; Parameter'!$E$18+'Data &amp; Parameter'!$E$19)*'Data &amp; Parameter'!$E$20*'Data &amp; Parameter'!$E$37*N3561</f>
        <v>0.47031797293990341</v>
      </c>
      <c r="P3561">
        <f>ROUNDUP(IF(D3561&gt;$D$4,0,($D$4-D3561+1)/365),0)</f>
        <v>0</v>
      </c>
      <c r="Q3561">
        <f>ROUNDUP(IF(D3561&gt;$D$5,0,($D$5-D3561+1)/365),0)</f>
        <v>1</v>
      </c>
      <c r="R3561" s="28">
        <f>IF(OR(P3561=1,Q3561=1),IF(D3561+364&lt;=$D$5,(D3561+364-$D$4+1)/365,IF(D3561&gt;$D$4,($D$5-D3561+1)/365,$D$6/365)),0)</f>
        <v>0.13527530441399543</v>
      </c>
      <c r="S3561" s="28">
        <f>'Data &amp; Parameter'!$E$16*'Data &amp; Parameter'!$E$17*('Data &amp; Parameter'!$E$18+'Data &amp; Parameter'!$E$19)*'Data &amp; Parameter'!$E$20*'Data &amp; Parameter'!$E$37*R3561</f>
        <v>0.47031224017013967</v>
      </c>
      <c r="T3561" s="28">
        <f t="shared" si="55"/>
        <v>0.94063021311004302</v>
      </c>
    </row>
    <row r="3562" spans="1:20" ht="15.75" customHeight="1" x14ac:dyDescent="0.35">
      <c r="A3562">
        <v>3555</v>
      </c>
      <c r="B3562" s="76">
        <v>44252.625081018516</v>
      </c>
      <c r="C3562" s="1" t="s">
        <v>11276</v>
      </c>
      <c r="D3562" s="76">
        <v>44252.629988425921</v>
      </c>
      <c r="E3562" s="1" t="s">
        <v>11277</v>
      </c>
      <c r="F3562" s="1" t="s">
        <v>11278</v>
      </c>
      <c r="G3562" s="1" t="s">
        <v>123</v>
      </c>
      <c r="H3562" s="1" t="s">
        <v>124</v>
      </c>
      <c r="I3562" s="1" t="s">
        <v>125</v>
      </c>
      <c r="J3562" s="1" t="s">
        <v>10722</v>
      </c>
      <c r="K3562" s="1" t="s">
        <v>11205</v>
      </c>
      <c r="L3562">
        <f>ROUNDUP(IF(B3562&gt;$D$4,0,($D$4-B3562+1)/365),0)</f>
        <v>0</v>
      </c>
      <c r="M3562">
        <f>ROUNDUP(IF(B3562&gt;$D$5,0,($D$5-B3562+1)/365),0)</f>
        <v>1</v>
      </c>
      <c r="N3562" s="28">
        <f>IF(OR(L3562=1,M3562=1),IF(B3562+364&lt;=$D$5,(B3562+364-$D$4+1)/365,IF(B3562&gt;$D$4,($D$5-B3562+1)/365,$D$6/365)),0)</f>
        <v>0.13527375063420374</v>
      </c>
      <c r="O3562" s="28">
        <f>'Data &amp; Parameter'!$E$16*'Data &amp; Parameter'!$E$17*('Data &amp; Parameter'!$E$18+'Data &amp; Parameter'!$E$19)*'Data &amp; Parameter'!$E$20*'Data &amp; Parameter'!$E$37*N3562</f>
        <v>0.470306838137169</v>
      </c>
      <c r="P3562">
        <f>ROUNDUP(IF(D3562&gt;$D$4,0,($D$4-D3562+1)/365),0)</f>
        <v>0</v>
      </c>
      <c r="Q3562">
        <f>ROUNDUP(IF(D3562&gt;$D$5,0,($D$5-D3562+1)/365),0)</f>
        <v>1</v>
      </c>
      <c r="R3562" s="28">
        <f>IF(OR(P3562=1,Q3562=1),IF(D3562+364&lt;=$D$5,(D3562+364-$D$4+1)/365,IF(D3562&gt;$D$4,($D$5-D3562+1)/365,$D$6/365)),0)</f>
        <v>0.13526030568240932</v>
      </c>
      <c r="S3562" s="28">
        <f>'Data &amp; Parameter'!$E$16*'Data &amp; Parameter'!$E$17*('Data &amp; Parameter'!$E$18+'Data &amp; Parameter'!$E$19)*'Data &amp; Parameter'!$E$20*'Data &amp; Parameter'!$E$37*R3562</f>
        <v>0.47026009401469371</v>
      </c>
      <c r="T3562" s="28">
        <f t="shared" si="55"/>
        <v>0.94056693215186271</v>
      </c>
    </row>
    <row r="3563" spans="1:20" ht="15.75" customHeight="1" x14ac:dyDescent="0.35">
      <c r="A3563">
        <v>3556</v>
      </c>
      <c r="B3563" s="76">
        <v>44252.63013888889</v>
      </c>
      <c r="C3563" s="1" t="s">
        <v>11279</v>
      </c>
      <c r="D3563" s="76">
        <v>44252.633287037039</v>
      </c>
      <c r="E3563" s="1" t="s">
        <v>11280</v>
      </c>
      <c r="F3563" s="1" t="s">
        <v>11281</v>
      </c>
      <c r="G3563" s="1" t="s">
        <v>123</v>
      </c>
      <c r="H3563" s="1" t="s">
        <v>124</v>
      </c>
      <c r="I3563" s="1" t="s">
        <v>125</v>
      </c>
      <c r="J3563" s="1" t="s">
        <v>10727</v>
      </c>
      <c r="K3563" s="1" t="s">
        <v>11186</v>
      </c>
      <c r="L3563">
        <f>ROUNDUP(IF(B3563&gt;$D$4,0,($D$4-B3563+1)/365),0)</f>
        <v>0</v>
      </c>
      <c r="M3563">
        <f>ROUNDUP(IF(B3563&gt;$D$5,0,($D$5-B3563+1)/365),0)</f>
        <v>1</v>
      </c>
      <c r="N3563" s="28">
        <f>IF(OR(L3563=1,M3563=1),IF(B3563+364&lt;=$D$5,(B3563+364-$D$4+1)/365,IF(B3563&gt;$D$4,($D$5-B3563+1)/365,$D$6/365)),0)</f>
        <v>0.1352598934550969</v>
      </c>
      <c r="O3563" s="28">
        <f>'Data &amp; Parameter'!$E$16*'Data &amp; Parameter'!$E$17*('Data &amp; Parameter'!$E$18+'Data &amp; Parameter'!$E$19)*'Data &amp; Parameter'!$E$20*'Data &amp; Parameter'!$E$37*N3563</f>
        <v>0.47025866082220075</v>
      </c>
      <c r="P3563">
        <f>ROUNDUP(IF(D3563&gt;$D$4,0,($D$4-D3563+1)/365),0)</f>
        <v>0</v>
      </c>
      <c r="Q3563">
        <f>ROUNDUP(IF(D3563&gt;$D$5,0,($D$5-D3563+1)/365),0)</f>
        <v>1</v>
      </c>
      <c r="R3563" s="28">
        <f>IF(OR(P3563=1,Q3563=1),IF(D3563+364&lt;=$D$5,(D3563+364-$D$4+1)/365,IF(D3563&gt;$D$4,($D$5-D3563+1)/365,$D$6/365)),0)</f>
        <v>0.13525126839167445</v>
      </c>
      <c r="S3563" s="28">
        <f>'Data &amp; Parameter'!$E$16*'Data &amp; Parameter'!$E$17*('Data &amp; Parameter'!$E$18+'Data &amp; Parameter'!$E$19)*'Data &amp; Parameter'!$E$20*'Data &amp; Parameter'!$E$37*R3563</f>
        <v>0.47022867402662566</v>
      </c>
      <c r="T3563" s="28">
        <f t="shared" si="55"/>
        <v>0.94048733484882641</v>
      </c>
    </row>
    <row r="3564" spans="1:20" ht="15.75" customHeight="1" x14ac:dyDescent="0.35">
      <c r="A3564">
        <v>3557</v>
      </c>
      <c r="B3564" s="76">
        <v>44252.632268518515</v>
      </c>
      <c r="C3564" s="1" t="s">
        <v>11282</v>
      </c>
      <c r="D3564" s="76">
        <v>44252.633784722224</v>
      </c>
      <c r="E3564" s="1" t="s">
        <v>11283</v>
      </c>
      <c r="F3564" s="1" t="s">
        <v>11284</v>
      </c>
      <c r="G3564" s="1" t="s">
        <v>123</v>
      </c>
      <c r="H3564" s="1" t="s">
        <v>124</v>
      </c>
      <c r="I3564" s="1" t="s">
        <v>125</v>
      </c>
      <c r="J3564" s="1" t="s">
        <v>11193</v>
      </c>
      <c r="K3564" s="1" t="s">
        <v>11193</v>
      </c>
      <c r="L3564">
        <f>ROUNDUP(IF(B3564&gt;$D$4,0,($D$4-B3564+1)/365),0)</f>
        <v>0</v>
      </c>
      <c r="M3564">
        <f>ROUNDUP(IF(B3564&gt;$D$5,0,($D$5-B3564+1)/365),0)</f>
        <v>1</v>
      </c>
      <c r="N3564" s="28">
        <f>IF(OR(L3564=1,M3564=1),IF(B3564+364&lt;=$D$5,(B3564+364-$D$4+1)/365,IF(B3564&gt;$D$4,($D$5-B3564+1)/365,$D$6/365)),0)</f>
        <v>0.13525405885338343</v>
      </c>
      <c r="O3564" s="28">
        <f>'Data &amp; Parameter'!$E$16*'Data &amp; Parameter'!$E$17*('Data &amp; Parameter'!$E$18+'Data &amp; Parameter'!$E$19)*'Data &amp; Parameter'!$E$20*'Data &amp; Parameter'!$E$37*N3564</f>
        <v>0.47023837563700566</v>
      </c>
      <c r="P3564">
        <f>ROUNDUP(IF(D3564&gt;$D$4,0,($D$4-D3564+1)/365),0)</f>
        <v>0</v>
      </c>
      <c r="Q3564">
        <f>ROUNDUP(IF(D3564&gt;$D$5,0,($D$5-D3564+1)/365),0)</f>
        <v>1</v>
      </c>
      <c r="R3564" s="28">
        <f>IF(OR(P3564=1,Q3564=1),IF(D3564+364&lt;=$D$5,(D3564+364-$D$4+1)/365,IF(D3564&gt;$D$4,($D$5-D3564+1)/365,$D$6/365)),0)</f>
        <v>0.13524990487061936</v>
      </c>
      <c r="S3564" s="28">
        <f>'Data &amp; Parameter'!$E$16*'Data &amp; Parameter'!$E$17*('Data &amp; Parameter'!$E$18+'Data &amp; Parameter'!$E$19)*'Data &amp; Parameter'!$E$20*'Data &amp; Parameter'!$E$37*R3564</f>
        <v>0.47022393346703339</v>
      </c>
      <c r="T3564" s="28">
        <f t="shared" si="55"/>
        <v>0.94046230910403905</v>
      </c>
    </row>
    <row r="3565" spans="1:20" ht="15.75" customHeight="1" x14ac:dyDescent="0.35">
      <c r="A3565">
        <v>3558</v>
      </c>
      <c r="B3565" s="76">
        <v>44252.636874999997</v>
      </c>
      <c r="C3565" s="1" t="s">
        <v>11285</v>
      </c>
      <c r="D3565" s="76">
        <v>44252.638171296298</v>
      </c>
      <c r="E3565" s="1" t="s">
        <v>11286</v>
      </c>
      <c r="F3565" s="1" t="s">
        <v>11287</v>
      </c>
      <c r="G3565" s="1" t="s">
        <v>123</v>
      </c>
      <c r="H3565" s="1" t="s">
        <v>124</v>
      </c>
      <c r="I3565" s="1" t="s">
        <v>125</v>
      </c>
      <c r="J3565" s="1" t="s">
        <v>11193</v>
      </c>
      <c r="K3565" s="1" t="s">
        <v>11251</v>
      </c>
      <c r="L3565">
        <f>ROUNDUP(IF(B3565&gt;$D$4,0,($D$4-B3565+1)/365),0)</f>
        <v>0</v>
      </c>
      <c r="M3565">
        <f>ROUNDUP(IF(B3565&gt;$D$5,0,($D$5-B3565+1)/365),0)</f>
        <v>1</v>
      </c>
      <c r="N3565" s="28">
        <f>IF(OR(L3565=1,M3565=1),IF(B3565+364&lt;=$D$5,(B3565+364-$D$4+1)/365,IF(B3565&gt;$D$4,($D$5-B3565+1)/365,$D$6/365)),0)</f>
        <v>0.13524143835617394</v>
      </c>
      <c r="O3565" s="28">
        <f>'Data &amp; Parameter'!$E$16*'Data &amp; Parameter'!$E$17*('Data &amp; Parameter'!$E$18+'Data &amp; Parameter'!$E$19)*'Data &amp; Parameter'!$E$20*'Data &amp; Parameter'!$E$37*N3565</f>
        <v>0.47019449789937745</v>
      </c>
      <c r="P3565">
        <f>ROUNDUP(IF(D3565&gt;$D$4,0,($D$4-D3565+1)/365),0)</f>
        <v>0</v>
      </c>
      <c r="Q3565">
        <f>ROUNDUP(IF(D3565&gt;$D$5,0,($D$5-D3565+1)/365),0)</f>
        <v>1</v>
      </c>
      <c r="R3565" s="28">
        <f>IF(OR(P3565=1,Q3565=1),IF(D3565+364&lt;=$D$5,(D3565+364-$D$4+1)/365,IF(D3565&gt;$D$4,($D$5-D3565+1)/365,$D$6/365)),0)</f>
        <v>0.13523788685945887</v>
      </c>
      <c r="S3565" s="28">
        <f>'Data &amp; Parameter'!$E$16*'Data &amp; Parameter'!$E$17*('Data &amp; Parameter'!$E$18+'Data &amp; Parameter'!$E$19)*'Data &amp; Parameter'!$E$20*'Data &amp; Parameter'!$E$37*R3565</f>
        <v>0.47018215039527639</v>
      </c>
      <c r="T3565" s="28">
        <f t="shared" si="55"/>
        <v>0.94037664829465384</v>
      </c>
    </row>
    <row r="3566" spans="1:20" ht="15.75" customHeight="1" x14ac:dyDescent="0.35">
      <c r="A3566">
        <v>3559</v>
      </c>
      <c r="B3566" s="76">
        <v>44252.640717592592</v>
      </c>
      <c r="C3566" s="1" t="s">
        <v>11288</v>
      </c>
      <c r="D3566" s="76">
        <v>44252.642754629633</v>
      </c>
      <c r="E3566" s="1" t="s">
        <v>11289</v>
      </c>
      <c r="F3566" s="1" t="s">
        <v>11290</v>
      </c>
      <c r="G3566" s="1" t="s">
        <v>123</v>
      </c>
      <c r="H3566" s="1" t="s">
        <v>124</v>
      </c>
      <c r="I3566" s="1" t="s">
        <v>125</v>
      </c>
      <c r="J3566" s="1" t="s">
        <v>11193</v>
      </c>
      <c r="K3566" s="1" t="s">
        <v>11193</v>
      </c>
      <c r="L3566">
        <f>ROUNDUP(IF(B3566&gt;$D$4,0,($D$4-B3566+1)/365),0)</f>
        <v>0</v>
      </c>
      <c r="M3566">
        <f>ROUNDUP(IF(B3566&gt;$D$5,0,($D$5-B3566+1)/365),0)</f>
        <v>1</v>
      </c>
      <c r="N3566" s="28">
        <f>IF(OR(L3566=1,M3566=1),IF(B3566+364&lt;=$D$5,(B3566+364-$D$4+1)/365,IF(B3566&gt;$D$4,($D$5-B3566+1)/365,$D$6/365)),0)</f>
        <v>0.13523091070522628</v>
      </c>
      <c r="O3566" s="28">
        <f>'Data &amp; Parameter'!$E$16*'Data &amp; Parameter'!$E$17*('Data &amp; Parameter'!$E$18+'Data &amp; Parameter'!$E$19)*'Data &amp; Parameter'!$E$20*'Data &amp; Parameter'!$E$37*N3566</f>
        <v>0.47015789636946498</v>
      </c>
      <c r="P3566">
        <f>ROUNDUP(IF(D3566&gt;$D$4,0,($D$4-D3566+1)/365),0)</f>
        <v>0</v>
      </c>
      <c r="Q3566">
        <f>ROUNDUP(IF(D3566&gt;$D$5,0,($D$5-D3566+1)/365),0)</f>
        <v>1</v>
      </c>
      <c r="R3566" s="28">
        <f>IF(OR(P3566=1,Q3566=1),IF(D3566+364&lt;=$D$5,(D3566+364-$D$4+1)/365,IF(D3566&gt;$D$4,($D$5-D3566+1)/365,$D$6/365)),0)</f>
        <v>0.13522532978182825</v>
      </c>
      <c r="S3566" s="28">
        <f>'Data &amp; Parameter'!$E$16*'Data &amp; Parameter'!$E$17*('Data &amp; Parameter'!$E$18+'Data &amp; Parameter'!$E$19)*'Data &amp; Parameter'!$E$20*'Data &amp; Parameter'!$E$37*R3566</f>
        <v>0.47013849314877432</v>
      </c>
      <c r="T3566" s="28">
        <f t="shared" si="55"/>
        <v>0.94029638951823924</v>
      </c>
    </row>
    <row r="3567" spans="1:20" ht="15.75" customHeight="1" x14ac:dyDescent="0.35">
      <c r="A3567">
        <v>3560</v>
      </c>
      <c r="B3567" s="76">
        <v>44252.645925925928</v>
      </c>
      <c r="C3567" s="1" t="s">
        <v>11291</v>
      </c>
      <c r="D3567" s="76">
        <v>44252.647280092591</v>
      </c>
      <c r="E3567" s="1" t="s">
        <v>11292</v>
      </c>
      <c r="F3567" s="1" t="s">
        <v>11293</v>
      </c>
      <c r="G3567" s="1" t="s">
        <v>123</v>
      </c>
      <c r="H3567" s="1" t="s">
        <v>124</v>
      </c>
      <c r="I3567" s="1" t="s">
        <v>125</v>
      </c>
      <c r="J3567" s="1" t="s">
        <v>11294</v>
      </c>
      <c r="K3567" s="1" t="s">
        <v>11193</v>
      </c>
      <c r="L3567">
        <f>ROUNDUP(IF(B3567&gt;$D$4,0,($D$4-B3567+1)/365),0)</f>
        <v>0</v>
      </c>
      <c r="M3567">
        <f>ROUNDUP(IF(B3567&gt;$D$5,0,($D$5-B3567+1)/365),0)</f>
        <v>1</v>
      </c>
      <c r="N3567" s="28">
        <f>IF(OR(L3567=1,M3567=1),IF(B3567+364&lt;=$D$5,(B3567+364-$D$4+1)/365,IF(B3567&gt;$D$4,($D$5-B3567+1)/365,$D$6/365)),0)</f>
        <v>0.13521664129882693</v>
      </c>
      <c r="O3567" s="28">
        <f>'Data &amp; Parameter'!$E$16*'Data &amp; Parameter'!$E$17*('Data &amp; Parameter'!$E$18+'Data &amp; Parameter'!$E$19)*'Data &amp; Parameter'!$E$20*'Data &amp; Parameter'!$E$37*N3567</f>
        <v>0.47010828586207309</v>
      </c>
      <c r="P3567">
        <f>ROUNDUP(IF(D3567&gt;$D$4,0,($D$4-D3567+1)/365),0)</f>
        <v>0</v>
      </c>
      <c r="Q3567">
        <f>ROUNDUP(IF(D3567&gt;$D$5,0,($D$5-D3567+1)/365),0)</f>
        <v>1</v>
      </c>
      <c r="R3567" s="28">
        <f>IF(OR(P3567=1,Q3567=1),IF(D3567+364&lt;=$D$5,(D3567+364-$D$4+1)/365,IF(D3567&gt;$D$4,($D$5-D3567+1)/365,$D$6/365)),0)</f>
        <v>0.13521293125317468</v>
      </c>
      <c r="S3567" s="28">
        <f>'Data &amp; Parameter'!$E$16*'Data &amp; Parameter'!$E$17*('Data &amp; Parameter'!$E$18+'Data &amp; Parameter'!$E$19)*'Data &amp; Parameter'!$E$20*'Data &amp; Parameter'!$E$37*R3567</f>
        <v>0.47009538713019144</v>
      </c>
      <c r="T3567" s="28">
        <f t="shared" si="55"/>
        <v>0.94020367299226448</v>
      </c>
    </row>
    <row r="3568" spans="1:20" ht="15.75" customHeight="1" x14ac:dyDescent="0.35">
      <c r="A3568">
        <v>3561</v>
      </c>
      <c r="B3568" s="76">
        <v>44252.656458333338</v>
      </c>
      <c r="C3568" s="1" t="s">
        <v>11295</v>
      </c>
      <c r="D3568" s="76">
        <v>44252.65697916667</v>
      </c>
      <c r="E3568" s="1" t="s">
        <v>11296</v>
      </c>
      <c r="F3568" s="1" t="s">
        <v>11297</v>
      </c>
      <c r="G3568" s="1" t="s">
        <v>123</v>
      </c>
      <c r="H3568" s="1" t="s">
        <v>124</v>
      </c>
      <c r="I3568" s="1" t="s">
        <v>125</v>
      </c>
      <c r="J3568" s="1" t="s">
        <v>11255</v>
      </c>
      <c r="K3568" s="1" t="s">
        <v>11215</v>
      </c>
      <c r="L3568">
        <f>ROUNDUP(IF(B3568&gt;$D$4,0,($D$4-B3568+1)/365),0)</f>
        <v>0</v>
      </c>
      <c r="M3568">
        <f>ROUNDUP(IF(B3568&gt;$D$5,0,($D$5-B3568+1)/365),0)</f>
        <v>1</v>
      </c>
      <c r="N3568" s="28">
        <f>IF(OR(L3568=1,M3568=1),IF(B3568+364&lt;=$D$5,(B3568+364-$D$4+1)/365,IF(B3568&gt;$D$4,($D$5-B3568+1)/365,$D$6/365)),0)</f>
        <v>0.13518778538811405</v>
      </c>
      <c r="O3568" s="28">
        <f>'Data &amp; Parameter'!$E$16*'Data &amp; Parameter'!$E$17*('Data &amp; Parameter'!$E$18+'Data &amp; Parameter'!$E$19)*'Data &amp; Parameter'!$E$20*'Data &amp; Parameter'!$E$37*N3568</f>
        <v>0.47000796239158954</v>
      </c>
      <c r="P3568">
        <f>ROUNDUP(IF(D3568&gt;$D$4,0,($D$4-D3568+1)/365),0)</f>
        <v>0</v>
      </c>
      <c r="Q3568">
        <f>ROUNDUP(IF(D3568&gt;$D$5,0,($D$5-D3568+1)/365),0)</f>
        <v>1</v>
      </c>
      <c r="R3568" s="28">
        <f>IF(OR(P3568=1,Q3568=1),IF(D3568+364&lt;=$D$5,(D3568+364-$D$4+1)/365,IF(D3568&gt;$D$4,($D$5-D3568+1)/365,$D$6/365)),0)</f>
        <v>0.13518635844748009</v>
      </c>
      <c r="S3568" s="28">
        <f>'Data &amp; Parameter'!$E$16*'Data &amp; Parameter'!$E$17*('Data &amp; Parameter'!$E$18+'Data &amp; Parameter'!$E$19)*'Data &amp; Parameter'!$E$20*'Data &amp; Parameter'!$E$37*R3568</f>
        <v>0.47000300134087114</v>
      </c>
      <c r="T3568" s="28">
        <f t="shared" si="55"/>
        <v>0.94001096373246074</v>
      </c>
    </row>
    <row r="3569" spans="1:20" ht="15.75" customHeight="1" x14ac:dyDescent="0.35">
      <c r="A3569">
        <v>3562</v>
      </c>
      <c r="B3569" s="76">
        <v>44252.676006944443</v>
      </c>
      <c r="C3569" s="1" t="s">
        <v>11298</v>
      </c>
      <c r="D3569" s="76">
        <v>44252.678090277783</v>
      </c>
      <c r="E3569" s="1" t="s">
        <v>11299</v>
      </c>
      <c r="F3569" s="1" t="s">
        <v>11300</v>
      </c>
      <c r="G3569" s="1" t="s">
        <v>123</v>
      </c>
      <c r="H3569" s="1" t="s">
        <v>124</v>
      </c>
      <c r="I3569" s="1" t="s">
        <v>125</v>
      </c>
      <c r="J3569" s="1" t="s">
        <v>10722</v>
      </c>
      <c r="K3569" s="1" t="s">
        <v>10722</v>
      </c>
      <c r="L3569">
        <f>ROUNDUP(IF(B3569&gt;$D$4,0,($D$4-B3569+1)/365),0)</f>
        <v>0</v>
      </c>
      <c r="M3569">
        <f>ROUNDUP(IF(B3569&gt;$D$5,0,($D$5-B3569+1)/365),0)</f>
        <v>1</v>
      </c>
      <c r="N3569" s="28">
        <f>IF(OR(L3569=1,M3569=1),IF(B3569+364&lt;=$D$5,(B3569+364-$D$4+1)/365,IF(B3569&gt;$D$4,($D$5-B3569+1)/365,$D$6/365)),0)</f>
        <v>0.13513422754947224</v>
      </c>
      <c r="O3569" s="28">
        <f>'Data &amp; Parameter'!$E$16*'Data &amp; Parameter'!$E$17*('Data &amp; Parameter'!$E$18+'Data &amp; Parameter'!$E$19)*'Data &amp; Parameter'!$E$20*'Data &amp; Parameter'!$E$37*N3569</f>
        <v>0.46982175762066397</v>
      </c>
      <c r="P3569">
        <f>ROUNDUP(IF(D3569&gt;$D$4,0,($D$4-D3569+1)/365),0)</f>
        <v>0</v>
      </c>
      <c r="Q3569">
        <f>ROUNDUP(IF(D3569&gt;$D$5,0,($D$5-D3569+1)/365),0)</f>
        <v>1</v>
      </c>
      <c r="R3569" s="28">
        <f>IF(OR(P3569=1,Q3569=1),IF(D3569+364&lt;=$D$5,(D3569+364-$D$4+1)/365,IF(D3569&gt;$D$4,($D$5-D3569+1)/365,$D$6/365)),0)</f>
        <v>0.13512851978689655</v>
      </c>
      <c r="S3569" s="28">
        <f>'Data &amp; Parameter'!$E$16*'Data &amp; Parameter'!$E$17*('Data &amp; Parameter'!$E$18+'Data &amp; Parameter'!$E$19)*'Data &amp; Parameter'!$E$20*'Data &amp; Parameter'!$E$37*R3569</f>
        <v>0.46980191341765171</v>
      </c>
      <c r="T3569" s="28">
        <f t="shared" si="55"/>
        <v>0.93962367103831568</v>
      </c>
    </row>
    <row r="3570" spans="1:20" ht="15.75" customHeight="1" x14ac:dyDescent="0.35">
      <c r="A3570">
        <v>3563</v>
      </c>
      <c r="B3570" s="76">
        <v>44252.681851851856</v>
      </c>
      <c r="C3570" s="1" t="s">
        <v>11301</v>
      </c>
      <c r="D3570" s="76">
        <v>44252.684849537036</v>
      </c>
      <c r="E3570" s="1" t="s">
        <v>11302</v>
      </c>
      <c r="F3570" s="1" t="s">
        <v>11303</v>
      </c>
      <c r="G3570" s="1" t="s">
        <v>123</v>
      </c>
      <c r="H3570" s="1" t="s">
        <v>124</v>
      </c>
      <c r="I3570" s="1" t="s">
        <v>125</v>
      </c>
      <c r="J3570" s="1" t="s">
        <v>10722</v>
      </c>
      <c r="K3570" s="1" t="s">
        <v>10723</v>
      </c>
      <c r="L3570">
        <f>ROUNDUP(IF(B3570&gt;$D$4,0,($D$4-B3570+1)/365),0)</f>
        <v>0</v>
      </c>
      <c r="M3570">
        <f>ROUNDUP(IF(B3570&gt;$D$5,0,($D$5-B3570+1)/365),0)</f>
        <v>1</v>
      </c>
      <c r="N3570" s="28">
        <f>IF(OR(L3570=1,M3570=1),IF(B3570+364&lt;=$D$5,(B3570+364-$D$4+1)/365,IF(B3570&gt;$D$4,($D$5-B3570+1)/365,$D$6/365)),0)</f>
        <v>0.13511821410450478</v>
      </c>
      <c r="O3570" s="28">
        <f>'Data &amp; Parameter'!$E$16*'Data &amp; Parameter'!$E$17*('Data &amp; Parameter'!$E$18+'Data &amp; Parameter'!$E$19)*'Data &amp; Parameter'!$E$20*'Data &amp; Parameter'!$E$37*N3570</f>
        <v>0.46976608360678457</v>
      </c>
      <c r="P3570">
        <f>ROUNDUP(IF(D3570&gt;$D$4,0,($D$4-D3570+1)/365),0)</f>
        <v>0</v>
      </c>
      <c r="Q3570">
        <f>ROUNDUP(IF(D3570&gt;$D$5,0,($D$5-D3570+1)/365),0)</f>
        <v>1</v>
      </c>
      <c r="R3570" s="28">
        <f>IF(OR(P3570=1,Q3570=1),IF(D3570+364&lt;=$D$5,(D3570+364-$D$4+1)/365,IF(D3570&gt;$D$4,($D$5-D3570+1)/365,$D$6/365)),0)</f>
        <v>0.13511000126839476</v>
      </c>
      <c r="S3570" s="28">
        <f>'Data &amp; Parameter'!$E$16*'Data &amp; Parameter'!$E$17*('Data &amp; Parameter'!$E$18+'Data &amp; Parameter'!$E$19)*'Data &amp; Parameter'!$E$20*'Data &amp; Parameter'!$E$37*R3570</f>
        <v>0.46973753000370239</v>
      </c>
      <c r="T3570" s="28">
        <f t="shared" si="55"/>
        <v>0.93950361361048695</v>
      </c>
    </row>
    <row r="3571" spans="1:20" ht="15.75" customHeight="1" x14ac:dyDescent="0.35">
      <c r="A3571">
        <v>3564</v>
      </c>
      <c r="B3571" s="76">
        <v>44252.682789351849</v>
      </c>
      <c r="C3571" s="1" t="s">
        <v>11304</v>
      </c>
      <c r="D3571" s="76">
        <v>44252.683611111112</v>
      </c>
      <c r="E3571" s="1" t="s">
        <v>11305</v>
      </c>
      <c r="F3571" s="1" t="s">
        <v>11306</v>
      </c>
      <c r="G3571" s="1" t="s">
        <v>123</v>
      </c>
      <c r="H3571" s="1" t="s">
        <v>124</v>
      </c>
      <c r="I3571" s="1" t="s">
        <v>125</v>
      </c>
      <c r="J3571" s="1" t="s">
        <v>10727</v>
      </c>
      <c r="K3571" s="1" t="s">
        <v>10727</v>
      </c>
      <c r="L3571">
        <f>ROUNDUP(IF(B3571&gt;$D$4,0,($D$4-B3571+1)/365),0)</f>
        <v>0</v>
      </c>
      <c r="M3571">
        <f>ROUNDUP(IF(B3571&gt;$D$5,0,($D$5-B3571+1)/365),0)</f>
        <v>1</v>
      </c>
      <c r="N3571" s="28">
        <f>IF(OR(L3571=1,M3571=1),IF(B3571+364&lt;=$D$5,(B3571+364-$D$4+1)/365,IF(B3571&gt;$D$4,($D$5-B3571+1)/365,$D$6/365)),0)</f>
        <v>0.13511564561137165</v>
      </c>
      <c r="O3571" s="28">
        <f>'Data &amp; Parameter'!$E$16*'Data &amp; Parameter'!$E$17*('Data &amp; Parameter'!$E$18+'Data &amp; Parameter'!$E$19)*'Data &amp; Parameter'!$E$20*'Data &amp; Parameter'!$E$37*N3571</f>
        <v>0.46975715371551918</v>
      </c>
      <c r="P3571">
        <f>ROUNDUP(IF(D3571&gt;$D$4,0,($D$4-D3571+1)/365),0)</f>
        <v>0</v>
      </c>
      <c r="Q3571">
        <f>ROUNDUP(IF(D3571&gt;$D$5,0,($D$5-D3571+1)/365),0)</f>
        <v>1</v>
      </c>
      <c r="R3571" s="28">
        <f>IF(OR(P3571=1,Q3571=1),IF(D3571+364&lt;=$D$5,(D3571+364-$D$4+1)/365,IF(D3571&gt;$D$4,($D$5-D3571+1)/365,$D$6/365)),0)</f>
        <v>0.1351133942161328</v>
      </c>
      <c r="S3571" s="28">
        <f>'Data &amp; Parameter'!$E$16*'Data &amp; Parameter'!$E$17*('Data &amp; Parameter'!$E$18+'Data &amp; Parameter'!$E$19)*'Data &amp; Parameter'!$E$20*'Data &amp; Parameter'!$E$37*R3571</f>
        <v>0.46974932627988431</v>
      </c>
      <c r="T3571" s="28">
        <f t="shared" si="55"/>
        <v>0.93950647999540349</v>
      </c>
    </row>
    <row r="3572" spans="1:20" ht="15.75" customHeight="1" x14ac:dyDescent="0.35">
      <c r="A3572">
        <v>3565</v>
      </c>
      <c r="B3572" s="76">
        <v>44252.686805555553</v>
      </c>
      <c r="C3572" s="1" t="s">
        <v>11307</v>
      </c>
      <c r="D3572" s="76">
        <v>44252.687453703707</v>
      </c>
      <c r="E3572" s="1" t="s">
        <v>11308</v>
      </c>
      <c r="F3572" s="1" t="s">
        <v>11309</v>
      </c>
      <c r="G3572" s="1" t="s">
        <v>123</v>
      </c>
      <c r="H3572" s="1" t="s">
        <v>124</v>
      </c>
      <c r="I3572" s="1" t="s">
        <v>125</v>
      </c>
      <c r="J3572" s="1" t="s">
        <v>10722</v>
      </c>
      <c r="K3572" s="1" t="s">
        <v>10723</v>
      </c>
      <c r="L3572">
        <f>ROUNDUP(IF(B3572&gt;$D$4,0,($D$4-B3572+1)/365),0)</f>
        <v>0</v>
      </c>
      <c r="M3572">
        <f>ROUNDUP(IF(B3572&gt;$D$5,0,($D$5-B3572+1)/365),0)</f>
        <v>1</v>
      </c>
      <c r="N3572" s="28">
        <f>IF(OR(L3572=1,M3572=1),IF(B3572+364&lt;=$D$5,(B3572+364-$D$4+1)/365,IF(B3572&gt;$D$4,($D$5-B3572+1)/365,$D$6/365)),0)</f>
        <v>0.13510464231355263</v>
      </c>
      <c r="O3572" s="28">
        <f>'Data &amp; Parameter'!$E$16*'Data &amp; Parameter'!$E$17*('Data &amp; Parameter'!$E$18+'Data &amp; Parameter'!$E$19)*'Data &amp; Parameter'!$E$20*'Data &amp; Parameter'!$E$37*N3572</f>
        <v>0.46971889850205695</v>
      </c>
      <c r="P3572">
        <f>ROUNDUP(IF(D3572&gt;$D$4,0,($D$4-D3572+1)/365),0)</f>
        <v>0</v>
      </c>
      <c r="Q3572">
        <f>ROUNDUP(IF(D3572&gt;$D$5,0,($D$5-D3572+1)/365),0)</f>
        <v>1</v>
      </c>
      <c r="R3572" s="28">
        <f>IF(OR(P3572=1,Q3572=1),IF(D3572+364&lt;=$D$5,(D3572+364-$D$4+1)/365,IF(D3572&gt;$D$4,($D$5-D3572+1)/365,$D$6/365)),0)</f>
        <v>0.13510286656518511</v>
      </c>
      <c r="S3572" s="28">
        <f>'Data &amp; Parameter'!$E$16*'Data &amp; Parameter'!$E$17*('Data &amp; Parameter'!$E$18+'Data &amp; Parameter'!$E$19)*'Data &amp; Parameter'!$E$20*'Data &amp; Parameter'!$E$37*R3572</f>
        <v>0.46971272474997172</v>
      </c>
      <c r="T3572" s="28">
        <f t="shared" si="55"/>
        <v>0.93943162325202867</v>
      </c>
    </row>
    <row r="3573" spans="1:20" ht="15.75" customHeight="1" x14ac:dyDescent="0.35">
      <c r="A3573">
        <v>3566</v>
      </c>
      <c r="B3573" s="76">
        <v>44252.689560185187</v>
      </c>
      <c r="C3573" s="1" t="s">
        <v>11310</v>
      </c>
      <c r="D3573" s="76">
        <v>44252.690474537041</v>
      </c>
      <c r="E3573" s="1" t="s">
        <v>11311</v>
      </c>
      <c r="F3573" s="1" t="s">
        <v>11312</v>
      </c>
      <c r="G3573" s="1" t="s">
        <v>123</v>
      </c>
      <c r="H3573" s="1" t="s">
        <v>124</v>
      </c>
      <c r="I3573" s="1" t="s">
        <v>125</v>
      </c>
      <c r="J3573" s="1" t="s">
        <v>10722</v>
      </c>
      <c r="K3573" s="1" t="s">
        <v>10723</v>
      </c>
      <c r="L3573">
        <f>ROUNDUP(IF(B3573&gt;$D$4,0,($D$4-B3573+1)/365),0)</f>
        <v>0</v>
      </c>
      <c r="M3573">
        <f>ROUNDUP(IF(B3573&gt;$D$5,0,($D$5-B3573+1)/365),0)</f>
        <v>1</v>
      </c>
      <c r="N3573" s="28">
        <f>IF(OR(L3573=1,M3573=1),IF(B3573+364&lt;=$D$5,(B3573+364-$D$4+1)/365,IF(B3573&gt;$D$4,($D$5-B3573+1)/365,$D$6/365)),0)</f>
        <v>0.13509709538305051</v>
      </c>
      <c r="O3573" s="28">
        <f>'Data &amp; Parameter'!$E$16*'Data &amp; Parameter'!$E$17*('Data &amp; Parameter'!$E$18+'Data &amp; Parameter'!$E$19)*'Data &amp; Parameter'!$E$20*'Data &amp; Parameter'!$E$37*N3573</f>
        <v>0.46969266005590277</v>
      </c>
      <c r="P3573">
        <f>ROUNDUP(IF(D3573&gt;$D$4,0,($D$4-D3573+1)/365),0)</f>
        <v>0</v>
      </c>
      <c r="Q3573">
        <f>ROUNDUP(IF(D3573&gt;$D$5,0,($D$5-D3573+1)/365),0)</f>
        <v>1</v>
      </c>
      <c r="R3573" s="28">
        <f>IF(OR(P3573=1,Q3573=1),IF(D3573+364&lt;=$D$5,(D3573+364-$D$4+1)/365,IF(D3573&gt;$D$4,($D$5-D3573+1)/365,$D$6/365)),0)</f>
        <v>0.13509459030947629</v>
      </c>
      <c r="S3573" s="28">
        <f>'Data &amp; Parameter'!$E$16*'Data &amp; Parameter'!$E$17*('Data &amp; Parameter'!$E$18+'Data &amp; Parameter'!$E$19)*'Data &amp; Parameter'!$E$20*'Data &amp; Parameter'!$E$37*R3573</f>
        <v>0.46968395065569418</v>
      </c>
      <c r="T3573" s="28">
        <f t="shared" si="55"/>
        <v>0.93937661071159695</v>
      </c>
    </row>
    <row r="3574" spans="1:20" ht="15.75" customHeight="1" x14ac:dyDescent="0.35">
      <c r="A3574">
        <v>3567</v>
      </c>
      <c r="B3574" s="76">
        <v>44252.690150462964</v>
      </c>
      <c r="C3574" s="1" t="s">
        <v>11313</v>
      </c>
      <c r="D3574" s="76">
        <v>44252.691643518519</v>
      </c>
      <c r="E3574" s="1" t="s">
        <v>11314</v>
      </c>
      <c r="F3574" s="1" t="s">
        <v>11315</v>
      </c>
      <c r="G3574" s="1" t="s">
        <v>123</v>
      </c>
      <c r="H3574" s="1" t="s">
        <v>124</v>
      </c>
      <c r="I3574" s="1" t="s">
        <v>125</v>
      </c>
      <c r="J3574" s="1" t="s">
        <v>10727</v>
      </c>
      <c r="K3574" s="1" t="s">
        <v>11086</v>
      </c>
      <c r="L3574">
        <f>ROUNDUP(IF(B3574&gt;$D$4,0,($D$4-B3574+1)/365),0)</f>
        <v>0</v>
      </c>
      <c r="M3574">
        <f>ROUNDUP(IF(B3574&gt;$D$5,0,($D$5-B3574+1)/365),0)</f>
        <v>1</v>
      </c>
      <c r="N3574" s="28">
        <f>IF(OR(L3574=1,M3574=1),IF(B3574+364&lt;=$D$5,(B3574+364-$D$4+1)/365,IF(B3574&gt;$D$4,($D$5-B3574+1)/365,$D$6/365)),0)</f>
        <v>0.13509547818366005</v>
      </c>
      <c r="O3574" s="28">
        <f>'Data &amp; Parameter'!$E$16*'Data &amp; Parameter'!$E$17*('Data &amp; Parameter'!$E$18+'Data &amp; Parameter'!$E$19)*'Data &amp; Parameter'!$E$20*'Data &amp; Parameter'!$E$37*N3574</f>
        <v>0.4696870375317368</v>
      </c>
      <c r="P3574">
        <f>ROUNDUP(IF(D3574&gt;$D$4,0,($D$4-D3574+1)/365),0)</f>
        <v>0</v>
      </c>
      <c r="Q3574">
        <f>ROUNDUP(IF(D3574&gt;$D$5,0,($D$5-D3574+1)/365),0)</f>
        <v>1</v>
      </c>
      <c r="R3574" s="28">
        <f>IF(OR(P3574=1,Q3574=1),IF(D3574+364&lt;=$D$5,(D3574+364-$D$4+1)/365,IF(D3574&gt;$D$4,($D$5-D3574+1)/365,$D$6/365)),0)</f>
        <v>0.13509138762049475</v>
      </c>
      <c r="S3574" s="28">
        <f>'Data &amp; Parameter'!$E$16*'Data &amp; Parameter'!$E$17*('Data &amp; Parameter'!$E$18+'Data &amp; Parameter'!$E$19)*'Data &amp; Parameter'!$E$20*'Data &amp; Parameter'!$E$37*R3574</f>
        <v>0.46967281585295984</v>
      </c>
      <c r="T3574" s="28">
        <f t="shared" si="55"/>
        <v>0.93935985338469663</v>
      </c>
    </row>
    <row r="3575" spans="1:20" ht="15.75" customHeight="1" x14ac:dyDescent="0.35">
      <c r="A3575">
        <v>3568</v>
      </c>
      <c r="B3575" s="76">
        <v>44252.692013888889</v>
      </c>
      <c r="C3575" s="1" t="s">
        <v>11316</v>
      </c>
      <c r="D3575" s="76">
        <v>44252.694548611107</v>
      </c>
      <c r="E3575" s="1" t="s">
        <v>11317</v>
      </c>
      <c r="F3575" s="1" t="s">
        <v>11318</v>
      </c>
      <c r="G3575" s="1" t="s">
        <v>123</v>
      </c>
      <c r="H3575" s="1" t="s">
        <v>3942</v>
      </c>
      <c r="I3575" s="1" t="s">
        <v>125</v>
      </c>
      <c r="J3575" s="1" t="s">
        <v>10684</v>
      </c>
      <c r="K3575" s="1" t="s">
        <v>10684</v>
      </c>
      <c r="L3575">
        <f>ROUNDUP(IF(B3575&gt;$D$4,0,($D$4-B3575+1)/365),0)</f>
        <v>0</v>
      </c>
      <c r="M3575">
        <f>ROUNDUP(IF(B3575&gt;$D$5,0,($D$5-B3575+1)/365),0)</f>
        <v>1</v>
      </c>
      <c r="N3575" s="28">
        <f>IF(OR(L3575=1,M3575=1),IF(B3575+364&lt;=$D$5,(B3575+364-$D$4+1)/365,IF(B3575&gt;$D$4,($D$5-B3575+1)/365,$D$6/365)),0)</f>
        <v>0.13509037290715328</v>
      </c>
      <c r="O3575" s="28">
        <f>'Data &amp; Parameter'!$E$16*'Data &amp; Parameter'!$E$17*('Data &amp; Parameter'!$E$18+'Data &amp; Parameter'!$E$19)*'Data &amp; Parameter'!$E$20*'Data &amp; Parameter'!$E$37*N3575</f>
        <v>0.46966928799466506</v>
      </c>
      <c r="P3575">
        <f>ROUNDUP(IF(D3575&gt;$D$4,0,($D$4-D3575+1)/365),0)</f>
        <v>0</v>
      </c>
      <c r="Q3575">
        <f>ROUNDUP(IF(D3575&gt;$D$5,0,($D$5-D3575+1)/365),0)</f>
        <v>1</v>
      </c>
      <c r="R3575" s="28">
        <f>IF(OR(P3575=1,Q3575=1),IF(D3575+364&lt;=$D$5,(D3575+364-$D$4+1)/365,IF(D3575&gt;$D$4,($D$5-D3575+1)/365,$D$6/365)),0)</f>
        <v>0.13508342846272009</v>
      </c>
      <c r="S3575" s="28">
        <f>'Data &amp; Parameter'!$E$16*'Data &amp; Parameter'!$E$17*('Data &amp; Parameter'!$E$18+'Data &amp; Parameter'!$E$19)*'Data &amp; Parameter'!$E$20*'Data &amp; Parameter'!$E$37*R3575</f>
        <v>0.46964514421445136</v>
      </c>
      <c r="T3575" s="28">
        <f t="shared" si="55"/>
        <v>0.93931443220911648</v>
      </c>
    </row>
    <row r="3576" spans="1:20" ht="15.75" customHeight="1" x14ac:dyDescent="0.35">
      <c r="A3576">
        <v>3569</v>
      </c>
      <c r="B3576" s="76">
        <v>44252.693020833336</v>
      </c>
      <c r="C3576" s="1" t="s">
        <v>11319</v>
      </c>
      <c r="D3576" s="76">
        <v>44252.697152777779</v>
      </c>
      <c r="E3576" s="1" t="s">
        <v>11320</v>
      </c>
      <c r="F3576" s="1" t="s">
        <v>11321</v>
      </c>
      <c r="G3576" s="1" t="s">
        <v>123</v>
      </c>
      <c r="H3576" s="1" t="s">
        <v>124</v>
      </c>
      <c r="I3576" s="1" t="s">
        <v>125</v>
      </c>
      <c r="J3576" s="1" t="s">
        <v>10722</v>
      </c>
      <c r="K3576" s="1" t="s">
        <v>10723</v>
      </c>
      <c r="L3576">
        <f>ROUNDUP(IF(B3576&gt;$D$4,0,($D$4-B3576+1)/365),0)</f>
        <v>0</v>
      </c>
      <c r="M3576">
        <f>ROUNDUP(IF(B3576&gt;$D$5,0,($D$5-B3576+1)/365),0)</f>
        <v>1</v>
      </c>
      <c r="N3576" s="28">
        <f>IF(OR(L3576=1,M3576=1),IF(B3576+364&lt;=$D$5,(B3576+364-$D$4+1)/365,IF(B3576&gt;$D$4,($D$5-B3576+1)/365,$D$6/365)),0)</f>
        <v>0.1350876141552437</v>
      </c>
      <c r="O3576" s="28">
        <f>'Data &amp; Parameter'!$E$16*'Data &amp; Parameter'!$E$17*('Data &amp; Parameter'!$E$18+'Data &amp; Parameter'!$E$19)*'Data &amp; Parameter'!$E$20*'Data &amp; Parameter'!$E$37*N3576</f>
        <v>0.46965969662988277</v>
      </c>
      <c r="P3576">
        <f>ROUNDUP(IF(D3576&gt;$D$4,0,($D$4-D3576+1)/365),0)</f>
        <v>0</v>
      </c>
      <c r="Q3576">
        <f>ROUNDUP(IF(D3576&gt;$D$5,0,($D$5-D3576+1)/365),0)</f>
        <v>1</v>
      </c>
      <c r="R3576" s="28">
        <f>IF(OR(P3576=1,Q3576=1),IF(D3576+364&lt;=$D$5,(D3576+364-$D$4+1)/365,IF(D3576&gt;$D$4,($D$5-D3576+1)/365,$D$6/365)),0)</f>
        <v>0.13507629375951047</v>
      </c>
      <c r="S3576" s="28">
        <f>'Data &amp; Parameter'!$E$16*'Data &amp; Parameter'!$E$17*('Data &amp; Parameter'!$E$18+'Data &amp; Parameter'!$E$19)*'Data &amp; Parameter'!$E$20*'Data &amp; Parameter'!$E$37*R3576</f>
        <v>0.46962033896072081</v>
      </c>
      <c r="T3576" s="28">
        <f t="shared" si="55"/>
        <v>0.93928003559060358</v>
      </c>
    </row>
    <row r="3577" spans="1:20" ht="15.75" customHeight="1" x14ac:dyDescent="0.35">
      <c r="A3577">
        <v>3570</v>
      </c>
      <c r="B3577" s="76">
        <v>44252.693726851852</v>
      </c>
      <c r="C3577" s="1" t="s">
        <v>11322</v>
      </c>
      <c r="D3577" s="76">
        <v>44252.694826388892</v>
      </c>
      <c r="E3577" s="1" t="s">
        <v>11323</v>
      </c>
      <c r="F3577" s="1" t="s">
        <v>11324</v>
      </c>
      <c r="G3577" s="1" t="s">
        <v>123</v>
      </c>
      <c r="H3577" s="1" t="s">
        <v>124</v>
      </c>
      <c r="I3577" s="1" t="s">
        <v>125</v>
      </c>
      <c r="J3577" s="1" t="s">
        <v>11086</v>
      </c>
      <c r="K3577" s="1" t="s">
        <v>10727</v>
      </c>
      <c r="L3577">
        <f>ROUNDUP(IF(B3577&gt;$D$4,0,($D$4-B3577+1)/365),0)</f>
        <v>0</v>
      </c>
      <c r="M3577">
        <f>ROUNDUP(IF(B3577&gt;$D$5,0,($D$5-B3577+1)/365),0)</f>
        <v>1</v>
      </c>
      <c r="N3577" s="28">
        <f>IF(OR(L3577=1,M3577=1),IF(B3577+364&lt;=$D$5,(B3577+364-$D$4+1)/365,IF(B3577&gt;$D$4,($D$5-B3577+1)/365,$D$6/365)),0)</f>
        <v>0.13508567985793901</v>
      </c>
      <c r="O3577" s="28">
        <f>'Data &amp; Parameter'!$E$16*'Data &amp; Parameter'!$E$17*('Data &amp; Parameter'!$E$18+'Data &amp; Parameter'!$E$19)*'Data &amp; Parameter'!$E$20*'Data &amp; Parameter'!$E$37*N3577</f>
        <v>0.46965297165001696</v>
      </c>
      <c r="P3577">
        <f>ROUNDUP(IF(D3577&gt;$D$4,0,($D$4-D3577+1)/365),0)</f>
        <v>0</v>
      </c>
      <c r="Q3577">
        <f>ROUNDUP(IF(D3577&gt;$D$5,0,($D$5-D3577+1)/365),0)</f>
        <v>1</v>
      </c>
      <c r="R3577" s="28">
        <f>IF(OR(P3577=1,Q3577=1),IF(D3577+364&lt;=$D$5,(D3577+364-$D$4+1)/365,IF(D3577&gt;$D$4,($D$5-D3577+1)/365,$D$6/365)),0)</f>
        <v>0.13508266742769406</v>
      </c>
      <c r="S3577" s="28">
        <f>'Data &amp; Parameter'!$E$16*'Data &amp; Parameter'!$E$17*('Data &amp; Parameter'!$E$18+'Data &amp; Parameter'!$E$19)*'Data &amp; Parameter'!$E$20*'Data &amp; Parameter'!$E$37*R3577</f>
        <v>0.46964249832066102</v>
      </c>
      <c r="T3577" s="28">
        <f t="shared" si="55"/>
        <v>0.93929546997067792</v>
      </c>
    </row>
    <row r="3578" spans="1:20" ht="15.75" customHeight="1" x14ac:dyDescent="0.35">
      <c r="A3578">
        <v>3571</v>
      </c>
      <c r="B3578" s="76">
        <v>44252.698472222226</v>
      </c>
      <c r="C3578" s="1" t="s">
        <v>11325</v>
      </c>
      <c r="D3578" s="76">
        <v>44252.700821759259</v>
      </c>
      <c r="E3578" s="1" t="s">
        <v>11326</v>
      </c>
      <c r="F3578" s="1" t="s">
        <v>11327</v>
      </c>
      <c r="G3578" s="1" t="s">
        <v>123</v>
      </c>
      <c r="H3578" s="1" t="s">
        <v>124</v>
      </c>
      <c r="I3578" s="1" t="s">
        <v>125</v>
      </c>
      <c r="J3578" s="1" t="s">
        <v>10727</v>
      </c>
      <c r="K3578" s="1" t="s">
        <v>10727</v>
      </c>
      <c r="L3578">
        <f>ROUNDUP(IF(B3578&gt;$D$4,0,($D$4-B3578+1)/365),0)</f>
        <v>0</v>
      </c>
      <c r="M3578">
        <f>ROUNDUP(IF(B3578&gt;$D$5,0,($D$5-B3578+1)/365),0)</f>
        <v>1</v>
      </c>
      <c r="N3578" s="28">
        <f>IF(OR(L3578=1,M3578=1),IF(B3578+364&lt;=$D$5,(B3578+364-$D$4+1)/365,IF(B3578&gt;$D$4,($D$5-B3578+1)/365,$D$6/365)),0)</f>
        <v>0.1350726788432165</v>
      </c>
      <c r="O3578" s="28">
        <f>'Data &amp; Parameter'!$E$16*'Data &amp; Parameter'!$E$17*('Data &amp; Parameter'!$E$18+'Data &amp; Parameter'!$E$19)*'Data &amp; Parameter'!$E$20*'Data &amp; Parameter'!$E$37*N3578</f>
        <v>0.46960777096549355</v>
      </c>
      <c r="P3578">
        <f>ROUNDUP(IF(D3578&gt;$D$4,0,($D$4-D3578+1)/365),0)</f>
        <v>0</v>
      </c>
      <c r="Q3578">
        <f>ROUNDUP(IF(D3578&gt;$D$5,0,($D$5-D3578+1)/365),0)</f>
        <v>1</v>
      </c>
      <c r="R3578" s="28">
        <f>IF(OR(P3578=1,Q3578=1),IF(D3578+364&lt;=$D$5,(D3578+364-$D$4+1)/365,IF(D3578&gt;$D$4,($D$5-D3578+1)/365,$D$6/365)),0)</f>
        <v>0.13506624175545406</v>
      </c>
      <c r="S3578" s="28">
        <f>'Data &amp; Parameter'!$E$16*'Data &amp; Parameter'!$E$17*('Data &amp; Parameter'!$E$18+'Data &amp; Parameter'!$E$19)*'Data &amp; Parameter'!$E$20*'Data &amp; Parameter'!$E$37*R3578</f>
        <v>0.46958539111442732</v>
      </c>
      <c r="T3578" s="28">
        <f t="shared" si="55"/>
        <v>0.93919316207992087</v>
      </c>
    </row>
    <row r="3579" spans="1:20" ht="15.75" customHeight="1" x14ac:dyDescent="0.35">
      <c r="A3579">
        <v>3572</v>
      </c>
      <c r="B3579" s="76">
        <v>44252.699328703704</v>
      </c>
      <c r="C3579" s="1" t="s">
        <v>11328</v>
      </c>
      <c r="D3579" s="76">
        <v>44252.700717592597</v>
      </c>
      <c r="E3579" s="1" t="s">
        <v>11329</v>
      </c>
      <c r="F3579" s="1" t="s">
        <v>11330</v>
      </c>
      <c r="G3579" s="1" t="s">
        <v>123</v>
      </c>
      <c r="H3579" s="1" t="s">
        <v>124</v>
      </c>
      <c r="I3579" s="1" t="s">
        <v>125</v>
      </c>
      <c r="J3579" s="1" t="s">
        <v>10722</v>
      </c>
      <c r="K3579" s="1" t="s">
        <v>10723</v>
      </c>
      <c r="L3579">
        <f>ROUNDUP(IF(B3579&gt;$D$4,0,($D$4-B3579+1)/365),0)</f>
        <v>0</v>
      </c>
      <c r="M3579">
        <f>ROUNDUP(IF(B3579&gt;$D$5,0,($D$5-B3579+1)/365),0)</f>
        <v>1</v>
      </c>
      <c r="N3579" s="28">
        <f>IF(OR(L3579=1,M3579=1),IF(B3579+364&lt;=$D$5,(B3579+364-$D$4+1)/365,IF(B3579&gt;$D$4,($D$5-B3579+1)/365,$D$6/365)),0)</f>
        <v>0.13507033231861934</v>
      </c>
      <c r="O3579" s="28">
        <f>'Data &amp; Parameter'!$E$16*'Data &amp; Parameter'!$E$17*('Data &amp; Parameter'!$E$18+'Data &amp; Parameter'!$E$19)*'Data &amp; Parameter'!$E$20*'Data &amp; Parameter'!$E$37*N3579</f>
        <v>0.46959961279320417</v>
      </c>
      <c r="P3579">
        <f>ROUNDUP(IF(D3579&gt;$D$4,0,($D$4-D3579+1)/365),0)</f>
        <v>0</v>
      </c>
      <c r="Q3579">
        <f>ROUNDUP(IF(D3579&gt;$D$5,0,($D$5-D3579+1)/365),0)</f>
        <v>1</v>
      </c>
      <c r="R3579" s="28">
        <f>IF(OR(P3579=1,Q3579=1),IF(D3579+364&lt;=$D$5,(D3579+364-$D$4+1)/365,IF(D3579&gt;$D$4,($D$5-D3579+1)/365,$D$6/365)),0)</f>
        <v>0.1350665271435689</v>
      </c>
      <c r="S3579" s="28">
        <f>'Data &amp; Parameter'!$E$16*'Data &amp; Parameter'!$E$17*('Data &amp; Parameter'!$E$18+'Data &amp; Parameter'!$E$19)*'Data &amp; Parameter'!$E$20*'Data &amp; Parameter'!$E$37*R3579</f>
        <v>0.46958638332452945</v>
      </c>
      <c r="T3579" s="28">
        <f t="shared" si="55"/>
        <v>0.93918599611773357</v>
      </c>
    </row>
    <row r="3580" spans="1:20" ht="15.75" customHeight="1" x14ac:dyDescent="0.35">
      <c r="A3580">
        <v>3573</v>
      </c>
      <c r="B3580" s="76">
        <v>44252.703368055554</v>
      </c>
      <c r="C3580" s="1" t="s">
        <v>11331</v>
      </c>
      <c r="D3580" s="76">
        <v>44252.704340277778</v>
      </c>
      <c r="E3580" s="1" t="s">
        <v>11332</v>
      </c>
      <c r="F3580" s="1" t="s">
        <v>11333</v>
      </c>
      <c r="G3580" s="1" t="s">
        <v>123</v>
      </c>
      <c r="H3580" s="1" t="s">
        <v>124</v>
      </c>
      <c r="I3580" s="1" t="s">
        <v>125</v>
      </c>
      <c r="J3580" s="1" t="s">
        <v>10722</v>
      </c>
      <c r="K3580" s="1" t="s">
        <v>10723</v>
      </c>
      <c r="L3580">
        <f>ROUNDUP(IF(B3580&gt;$D$4,0,($D$4-B3580+1)/365),0)</f>
        <v>0</v>
      </c>
      <c r="M3580">
        <f>ROUNDUP(IF(B3580&gt;$D$5,0,($D$5-B3580+1)/365),0)</f>
        <v>1</v>
      </c>
      <c r="N3580" s="28">
        <f>IF(OR(L3580=1,M3580=1),IF(B3580+364&lt;=$D$5,(B3580+364-$D$4+1)/365,IF(B3580&gt;$D$4,($D$5-B3580+1)/365,$D$6/365)),0)</f>
        <v>0.13505926560122147</v>
      </c>
      <c r="O3580" s="28">
        <f>'Data &amp; Parameter'!$E$16*'Data &amp; Parameter'!$E$17*('Data &amp; Parameter'!$E$18+'Data &amp; Parameter'!$E$19)*'Data &amp; Parameter'!$E$20*'Data &amp; Parameter'!$E$37*N3580</f>
        <v>0.46956113708861591</v>
      </c>
      <c r="P3580">
        <f>ROUNDUP(IF(D3580&gt;$D$4,0,($D$4-D3580+1)/365),0)</f>
        <v>0</v>
      </c>
      <c r="Q3580">
        <f>ROUNDUP(IF(D3580&gt;$D$5,0,($D$5-D3580+1)/365),0)</f>
        <v>1</v>
      </c>
      <c r="R3580" s="28">
        <f>IF(OR(P3580=1,Q3580=1),IF(D3580+364&lt;=$D$5,(D3580+364-$D$4+1)/365,IF(D3580&gt;$D$4,($D$5-D3580+1)/365,$D$6/365)),0)</f>
        <v>0.13505660197869013</v>
      </c>
      <c r="S3580" s="28">
        <f>'Data &amp; Parameter'!$E$16*'Data &amp; Parameter'!$E$17*('Data &amp; Parameter'!$E$18+'Data &amp; Parameter'!$E$19)*'Data &amp; Parameter'!$E$20*'Data &amp; Parameter'!$E$37*R3580</f>
        <v>0.46955187646055735</v>
      </c>
      <c r="T3580" s="28">
        <f t="shared" si="55"/>
        <v>0.9391130135491732</v>
      </c>
    </row>
    <row r="3581" spans="1:20" ht="15.75" customHeight="1" x14ac:dyDescent="0.35">
      <c r="A3581">
        <v>3574</v>
      </c>
      <c r="B3581" s="76">
        <v>44252.704062500001</v>
      </c>
      <c r="C3581" s="1" t="s">
        <v>11334</v>
      </c>
      <c r="D3581" s="76">
        <v>44252.706087962964</v>
      </c>
      <c r="E3581" s="1" t="s">
        <v>11335</v>
      </c>
      <c r="F3581" s="1" t="s">
        <v>11336</v>
      </c>
      <c r="G3581" s="1" t="s">
        <v>123</v>
      </c>
      <c r="H3581" s="1" t="s">
        <v>124</v>
      </c>
      <c r="I3581" s="1" t="s">
        <v>125</v>
      </c>
      <c r="J3581" s="1" t="s">
        <v>10727</v>
      </c>
      <c r="K3581" s="1" t="s">
        <v>10727</v>
      </c>
      <c r="L3581">
        <f>ROUNDUP(IF(B3581&gt;$D$4,0,($D$4-B3581+1)/365),0)</f>
        <v>0</v>
      </c>
      <c r="M3581">
        <f>ROUNDUP(IF(B3581&gt;$D$5,0,($D$5-B3581+1)/365),0)</f>
        <v>1</v>
      </c>
      <c r="N3581" s="28">
        <f>IF(OR(L3581=1,M3581=1),IF(B3581+364&lt;=$D$5,(B3581+364-$D$4+1)/365,IF(B3581&gt;$D$4,($D$5-B3581+1)/365,$D$6/365)),0)</f>
        <v>0.13505736301369622</v>
      </c>
      <c r="O3581" s="28">
        <f>'Data &amp; Parameter'!$E$16*'Data &amp; Parameter'!$E$17*('Data &amp; Parameter'!$E$18+'Data &amp; Parameter'!$E$19)*'Data &amp; Parameter'!$E$20*'Data &amp; Parameter'!$E$37*N3581</f>
        <v>0.46955452235427847</v>
      </c>
      <c r="P3581">
        <f>ROUNDUP(IF(D3581&gt;$D$4,0,($D$4-D3581+1)/365),0)</f>
        <v>0</v>
      </c>
      <c r="Q3581">
        <f>ROUNDUP(IF(D3581&gt;$D$5,0,($D$5-D3581+1)/365),0)</f>
        <v>1</v>
      </c>
      <c r="R3581" s="28">
        <f>IF(OR(P3581=1,Q3581=1),IF(D3581+364&lt;=$D$5,(D3581+364-$D$4+1)/365,IF(D3581&gt;$D$4,($D$5-D3581+1)/365,$D$6/365)),0)</f>
        <v>0.13505181380009759</v>
      </c>
      <c r="S3581" s="28">
        <f>'Data &amp; Parameter'!$E$16*'Data &amp; Parameter'!$E$17*('Data &amp; Parameter'!$E$18+'Data &amp; Parameter'!$E$19)*'Data &amp; Parameter'!$E$20*'Data &amp; Parameter'!$E$37*R3581</f>
        <v>0.46953522937918546</v>
      </c>
      <c r="T3581" s="28">
        <f t="shared" si="55"/>
        <v>0.93908975173346398</v>
      </c>
    </row>
    <row r="3582" spans="1:20" ht="15.75" customHeight="1" x14ac:dyDescent="0.35">
      <c r="A3582">
        <v>3575</v>
      </c>
      <c r="B3582" s="76">
        <v>44252.706527777773</v>
      </c>
      <c r="C3582" s="1" t="s">
        <v>11337</v>
      </c>
      <c r="D3582" s="76">
        <v>44252.707719907412</v>
      </c>
      <c r="E3582" s="1" t="s">
        <v>11338</v>
      </c>
      <c r="F3582" s="1" t="s">
        <v>11339</v>
      </c>
      <c r="G3582" s="1" t="s">
        <v>123</v>
      </c>
      <c r="H3582" s="1" t="s">
        <v>124</v>
      </c>
      <c r="I3582" s="1" t="s">
        <v>125</v>
      </c>
      <c r="J3582" s="1" t="s">
        <v>10722</v>
      </c>
      <c r="K3582" s="1" t="s">
        <v>10723</v>
      </c>
      <c r="L3582">
        <f>ROUNDUP(IF(B3582&gt;$D$4,0,($D$4-B3582+1)/365),0)</f>
        <v>0</v>
      </c>
      <c r="M3582">
        <f>ROUNDUP(IF(B3582&gt;$D$5,0,($D$5-B3582+1)/365),0)</f>
        <v>1</v>
      </c>
      <c r="N3582" s="28">
        <f>IF(OR(L3582=1,M3582=1),IF(B3582+364&lt;=$D$5,(B3582+364-$D$4+1)/365,IF(B3582&gt;$D$4,($D$5-B3582+1)/365,$D$6/365)),0)</f>
        <v>0.13505060882801956</v>
      </c>
      <c r="O3582" s="28">
        <f>'Data &amp; Parameter'!$E$16*'Data &amp; Parameter'!$E$17*('Data &amp; Parameter'!$E$18+'Data &amp; Parameter'!$E$19)*'Data &amp; Parameter'!$E$20*'Data &amp; Parameter'!$E$37*N3582</f>
        <v>0.46953104004751239</v>
      </c>
      <c r="P3582">
        <f>ROUNDUP(IF(D3582&gt;$D$4,0,($D$4-D3582+1)/365),0)</f>
        <v>0</v>
      </c>
      <c r="Q3582">
        <f>ROUNDUP(IF(D3582&gt;$D$5,0,($D$5-D3582+1)/365),0)</f>
        <v>1</v>
      </c>
      <c r="R3582" s="28">
        <f>IF(OR(P3582=1,Q3582=1),IF(D3582+364&lt;=$D$5,(D3582+364-$D$4+1)/365,IF(D3582&gt;$D$4,($D$5-D3582+1)/365,$D$6/365)),0)</f>
        <v>0.13504734271941929</v>
      </c>
      <c r="S3582" s="28">
        <f>'Data &amp; Parameter'!$E$16*'Data &amp; Parameter'!$E$17*('Data &amp; Parameter'!$E$18+'Data &amp; Parameter'!$E$19)*'Data &amp; Parameter'!$E$20*'Data &amp; Parameter'!$E$37*R3582</f>
        <v>0.46951968475351336</v>
      </c>
      <c r="T3582" s="28">
        <f t="shared" si="55"/>
        <v>0.9390507248010258</v>
      </c>
    </row>
    <row r="3583" spans="1:20" ht="15.75" customHeight="1" x14ac:dyDescent="0.35">
      <c r="A3583">
        <v>3576</v>
      </c>
      <c r="B3583" s="76">
        <v>44252.707800925928</v>
      </c>
      <c r="C3583" s="1" t="s">
        <v>11340</v>
      </c>
      <c r="D3583" s="76">
        <v>44252.708437499998</v>
      </c>
      <c r="E3583" s="1" t="s">
        <v>11341</v>
      </c>
      <c r="F3583" s="1" t="s">
        <v>11342</v>
      </c>
      <c r="G3583" s="1" t="s">
        <v>123</v>
      </c>
      <c r="H3583" s="1" t="s">
        <v>124</v>
      </c>
      <c r="I3583" s="1" t="s">
        <v>125</v>
      </c>
      <c r="J3583" s="1" t="s">
        <v>10727</v>
      </c>
      <c r="K3583" s="1" t="s">
        <v>11343</v>
      </c>
      <c r="L3583">
        <f>ROUNDUP(IF(B3583&gt;$D$4,0,($D$4-B3583+1)/365),0)</f>
        <v>0</v>
      </c>
      <c r="M3583">
        <f>ROUNDUP(IF(B3583&gt;$D$5,0,($D$5-B3583+1)/365),0)</f>
        <v>1</v>
      </c>
      <c r="N3583" s="28">
        <f>IF(OR(L3583=1,M3583=1),IF(B3583+364&lt;=$D$5,(B3583+364-$D$4+1)/365,IF(B3583&gt;$D$4,($D$5-B3583+1)/365,$D$6/365)),0)</f>
        <v>0.13504712075088332</v>
      </c>
      <c r="O3583" s="28">
        <f>'Data &amp; Parameter'!$E$16*'Data &amp; Parameter'!$E$17*('Data &amp; Parameter'!$E$18+'Data &amp; Parameter'!$E$19)*'Data &amp; Parameter'!$E$20*'Data &amp; Parameter'!$E$37*N3583</f>
        <v>0.46951891303453736</v>
      </c>
      <c r="P3583">
        <f>ROUNDUP(IF(D3583&gt;$D$4,0,($D$4-D3583+1)/365),0)</f>
        <v>0</v>
      </c>
      <c r="Q3583">
        <f>ROUNDUP(IF(D3583&gt;$D$5,0,($D$5-D3583+1)/365),0)</f>
        <v>1</v>
      </c>
      <c r="R3583" s="28">
        <f>IF(OR(P3583=1,Q3583=1),IF(D3583+364&lt;=$D$5,(D3583+364-$D$4+1)/365,IF(D3583&gt;$D$4,($D$5-D3583+1)/365,$D$6/365)),0)</f>
        <v>0.13504537671233516</v>
      </c>
      <c r="S3583" s="28">
        <f>'Data &amp; Parameter'!$E$16*'Data &amp; Parameter'!$E$17*('Data &amp; Parameter'!$E$18+'Data &amp; Parameter'!$E$19)*'Data &amp; Parameter'!$E$20*'Data &amp; Parameter'!$E$37*R3583</f>
        <v>0.46951284952811922</v>
      </c>
      <c r="T3583" s="28">
        <f t="shared" si="55"/>
        <v>0.93903176256265652</v>
      </c>
    </row>
    <row r="3584" spans="1:20" ht="15.75" customHeight="1" x14ac:dyDescent="0.35">
      <c r="A3584">
        <v>3577</v>
      </c>
      <c r="B3584" s="76">
        <v>44252.710416666669</v>
      </c>
      <c r="C3584" s="1" t="s">
        <v>11344</v>
      </c>
      <c r="D3584" s="76">
        <v>44252.711168981477</v>
      </c>
      <c r="E3584" s="1" t="s">
        <v>11345</v>
      </c>
      <c r="F3584" s="1" t="s">
        <v>11346</v>
      </c>
      <c r="G3584" s="1" t="s">
        <v>123</v>
      </c>
      <c r="H3584" s="1" t="s">
        <v>124</v>
      </c>
      <c r="I3584" s="1" t="s">
        <v>125</v>
      </c>
      <c r="J3584" s="1" t="s">
        <v>10727</v>
      </c>
      <c r="K3584" s="1" t="s">
        <v>10727</v>
      </c>
      <c r="L3584">
        <f>ROUNDUP(IF(B3584&gt;$D$4,0,($D$4-B3584+1)/365),0)</f>
        <v>0</v>
      </c>
      <c r="M3584">
        <f>ROUNDUP(IF(B3584&gt;$D$5,0,($D$5-B3584+1)/365),0)</f>
        <v>1</v>
      </c>
      <c r="N3584" s="28">
        <f>IF(OR(L3584=1,M3584=1),IF(B3584+364&lt;=$D$5,(B3584+364-$D$4+1)/365,IF(B3584&gt;$D$4,($D$5-B3584+1)/365,$D$6/365)),0)</f>
        <v>0.13503995433789423</v>
      </c>
      <c r="O3584" s="28">
        <f>'Data &amp; Parameter'!$E$16*'Data &amp; Parameter'!$E$17*('Data &amp; Parameter'!$E$18+'Data &amp; Parameter'!$E$19)*'Data &amp; Parameter'!$E$20*'Data &amp; Parameter'!$E$37*N3584</f>
        <v>0.46949399753527843</v>
      </c>
      <c r="P3584">
        <f>ROUNDUP(IF(D3584&gt;$D$4,0,($D$4-D3584+1)/365),0)</f>
        <v>0</v>
      </c>
      <c r="Q3584">
        <f>ROUNDUP(IF(D3584&gt;$D$5,0,($D$5-D3584+1)/365),0)</f>
        <v>1</v>
      </c>
      <c r="R3584" s="28">
        <f>IF(OR(P3584=1,Q3584=1),IF(D3584+364&lt;=$D$5,(D3584+364-$D$4+1)/365,IF(D3584&gt;$D$4,($D$5-D3584+1)/365,$D$6/365)),0)</f>
        <v>0.13503789320143181</v>
      </c>
      <c r="S3584" s="28">
        <f>'Data &amp; Parameter'!$E$16*'Data &amp; Parameter'!$E$17*('Data &amp; Parameter'!$E$18+'Data &amp; Parameter'!$E$19)*'Data &amp; Parameter'!$E$20*'Data &amp; Parameter'!$E$37*R3584</f>
        <v>0.46948683157316035</v>
      </c>
      <c r="T3584" s="28">
        <f t="shared" si="55"/>
        <v>0.93898082910843872</v>
      </c>
    </row>
    <row r="3585" spans="1:20" ht="15.75" customHeight="1" x14ac:dyDescent="0.35">
      <c r="A3585">
        <v>3578</v>
      </c>
      <c r="B3585" s="76">
        <v>44252.710520833338</v>
      </c>
      <c r="C3585" s="1" t="s">
        <v>11347</v>
      </c>
      <c r="D3585" s="76">
        <v>44252.711400462962</v>
      </c>
      <c r="E3585" s="1" t="s">
        <v>11348</v>
      </c>
      <c r="F3585" s="1" t="s">
        <v>11349</v>
      </c>
      <c r="G3585" s="1" t="s">
        <v>123</v>
      </c>
      <c r="H3585" s="1" t="s">
        <v>124</v>
      </c>
      <c r="I3585" s="1" t="s">
        <v>125</v>
      </c>
      <c r="J3585" s="1" t="s">
        <v>10722</v>
      </c>
      <c r="K3585" s="1" t="s">
        <v>10723</v>
      </c>
      <c r="L3585">
        <f>ROUNDUP(IF(B3585&gt;$D$4,0,($D$4-B3585+1)/365),0)</f>
        <v>0</v>
      </c>
      <c r="M3585">
        <f>ROUNDUP(IF(B3585&gt;$D$5,0,($D$5-B3585+1)/365),0)</f>
        <v>1</v>
      </c>
      <c r="N3585" s="28">
        <f>IF(OR(L3585=1,M3585=1),IF(B3585+364&lt;=$D$5,(B3585+364-$D$4+1)/365,IF(B3585&gt;$D$4,($D$5-B3585+1)/365,$D$6/365)),0)</f>
        <v>0.13503966894975947</v>
      </c>
      <c r="O3585" s="28">
        <f>'Data &amp; Parameter'!$E$16*'Data &amp; Parameter'!$E$17*('Data &amp; Parameter'!$E$18+'Data &amp; Parameter'!$E$19)*'Data &amp; Parameter'!$E$20*'Data &amp; Parameter'!$E$37*N3585</f>
        <v>0.46949300532510702</v>
      </c>
      <c r="P3585">
        <f>ROUNDUP(IF(D3585&gt;$D$4,0,($D$4-D3585+1)/365),0)</f>
        <v>0</v>
      </c>
      <c r="Q3585">
        <f>ROUNDUP(IF(D3585&gt;$D$5,0,($D$5-D3585+1)/365),0)</f>
        <v>1</v>
      </c>
      <c r="R3585" s="28">
        <f>IF(OR(P3585=1,Q3585=1),IF(D3585+364&lt;=$D$5,(D3585+364-$D$4+1)/365,IF(D3585&gt;$D$4,($D$5-D3585+1)/365,$D$6/365)),0)</f>
        <v>0.13503725900558344</v>
      </c>
      <c r="S3585" s="28">
        <f>'Data &amp; Parameter'!$E$16*'Data &amp; Parameter'!$E$17*('Data &amp; Parameter'!$E$18+'Data &amp; Parameter'!$E$19)*'Data &amp; Parameter'!$E$20*'Data &amp; Parameter'!$E$37*R3585</f>
        <v>0.46948462666169155</v>
      </c>
      <c r="T3585" s="28">
        <f t="shared" si="55"/>
        <v>0.93897763198679862</v>
      </c>
    </row>
    <row r="3586" spans="1:20" ht="15.75" customHeight="1" x14ac:dyDescent="0.35">
      <c r="A3586">
        <v>3579</v>
      </c>
      <c r="B3586" s="76">
        <v>44252.714317129634</v>
      </c>
      <c r="C3586" s="1" t="s">
        <v>11350</v>
      </c>
      <c r="D3586" s="76">
        <v>44252.715219907404</v>
      </c>
      <c r="E3586" s="1" t="s">
        <v>11351</v>
      </c>
      <c r="F3586" s="1" t="s">
        <v>11352</v>
      </c>
      <c r="G3586" s="1" t="s">
        <v>123</v>
      </c>
      <c r="H3586" s="1" t="s">
        <v>124</v>
      </c>
      <c r="I3586" s="1" t="s">
        <v>125</v>
      </c>
      <c r="J3586" s="1" t="s">
        <v>10722</v>
      </c>
      <c r="K3586" s="1" t="s">
        <v>10723</v>
      </c>
      <c r="L3586">
        <f>ROUNDUP(IF(B3586&gt;$D$4,0,($D$4-B3586+1)/365),0)</f>
        <v>0</v>
      </c>
      <c r="M3586">
        <f>ROUNDUP(IF(B3586&gt;$D$5,0,($D$5-B3586+1)/365),0)</f>
        <v>1</v>
      </c>
      <c r="N3586" s="28">
        <f>IF(OR(L3586=1,M3586=1),IF(B3586+364&lt;=$D$5,(B3586+364-$D$4+1)/365,IF(B3586&gt;$D$4,($D$5-B3586+1)/365,$D$6/365)),0)</f>
        <v>0.13502926813798943</v>
      </c>
      <c r="O3586" s="28">
        <f>'Data &amp; Parameter'!$E$16*'Data &amp; Parameter'!$E$17*('Data &amp; Parameter'!$E$18+'Data &amp; Parameter'!$E$19)*'Data &amp; Parameter'!$E$20*'Data &amp; Parameter'!$E$37*N3586</f>
        <v>0.46945684477751598</v>
      </c>
      <c r="P3586">
        <f>ROUNDUP(IF(D3586&gt;$D$4,0,($D$4-D3586+1)/365),0)</f>
        <v>0</v>
      </c>
      <c r="Q3586">
        <f>ROUNDUP(IF(D3586&gt;$D$5,0,($D$5-D3586+1)/365),0)</f>
        <v>1</v>
      </c>
      <c r="R3586" s="28">
        <f>IF(OR(P3586=1,Q3586=1),IF(D3586+364&lt;=$D$5,(D3586+364-$D$4+1)/365,IF(D3586&gt;$D$4,($D$5-D3586+1)/365,$D$6/365)),0)</f>
        <v>0.13502679477423454</v>
      </c>
      <c r="S3586" s="28">
        <f>'Data &amp; Parameter'!$E$16*'Data &amp; Parameter'!$E$17*('Data &amp; Parameter'!$E$18+'Data &amp; Parameter'!$E$19)*'Data &amp; Parameter'!$E$20*'Data &amp; Parameter'!$E$37*R3586</f>
        <v>0.46944824562297438</v>
      </c>
      <c r="T3586" s="28">
        <f t="shared" si="55"/>
        <v>0.93890509040049031</v>
      </c>
    </row>
    <row r="3587" spans="1:20" ht="15.75" customHeight="1" x14ac:dyDescent="0.35">
      <c r="A3587">
        <v>3580</v>
      </c>
      <c r="B3587" s="76">
        <v>44253.305960648147</v>
      </c>
      <c r="C3587" s="1" t="s">
        <v>11353</v>
      </c>
      <c r="D3587" s="76">
        <v>44253.336412037039</v>
      </c>
      <c r="E3587" s="1" t="s">
        <v>11354</v>
      </c>
      <c r="F3587" s="1" t="s">
        <v>11355</v>
      </c>
      <c r="G3587" s="1" t="s">
        <v>123</v>
      </c>
      <c r="H3587" s="1" t="s">
        <v>124</v>
      </c>
      <c r="I3587" s="1" t="s">
        <v>125</v>
      </c>
      <c r="J3587" s="1" t="s">
        <v>11356</v>
      </c>
      <c r="K3587" s="1" t="s">
        <v>11357</v>
      </c>
      <c r="L3587">
        <f>ROUNDUP(IF(B3587&gt;$D$4,0,($D$4-B3587+1)/365),0)</f>
        <v>0</v>
      </c>
      <c r="M3587">
        <f>ROUNDUP(IF(B3587&gt;$D$5,0,($D$5-B3587+1)/365),0)</f>
        <v>1</v>
      </c>
      <c r="N3587" s="28">
        <f>IF(OR(L3587=1,M3587=1),IF(B3587+364&lt;=$D$5,(B3587+364-$D$4+1)/365,IF(B3587&gt;$D$4,($D$5-B3587+1)/365,$D$6/365)),0)</f>
        <v>0.13340832699137686</v>
      </c>
      <c r="O3587" s="28">
        <f>'Data &amp; Parameter'!$E$16*'Data &amp; Parameter'!$E$17*('Data &amp; Parameter'!$E$18+'Data &amp; Parameter'!$E$19)*'Data &amp; Parameter'!$E$20*'Data &amp; Parameter'!$E$37*N3587</f>
        <v>0.46382131163161205</v>
      </c>
      <c r="P3587">
        <f>ROUNDUP(IF(D3587&gt;$D$4,0,($D$4-D3587+1)/365),0)</f>
        <v>0</v>
      </c>
      <c r="Q3587">
        <f>ROUNDUP(IF(D3587&gt;$D$5,0,($D$5-D3587+1)/365),0)</f>
        <v>1</v>
      </c>
      <c r="R3587" s="28">
        <f>IF(OR(P3587=1,Q3587=1),IF(D3587+364&lt;=$D$5,(D3587+364-$D$4+1)/365,IF(D3587&gt;$D$4,($D$5-D3587+1)/365,$D$6/365)),0)</f>
        <v>0.13332489852866075</v>
      </c>
      <c r="S3587" s="28">
        <f>'Data &amp; Parameter'!$E$16*'Data &amp; Parameter'!$E$17*('Data &amp; Parameter'!$E$18+'Data &amp; Parameter'!$E$19)*'Data &amp; Parameter'!$E$20*'Data &amp; Parameter'!$E$37*R3587</f>
        <v>0.46353125553183883</v>
      </c>
      <c r="T3587" s="28">
        <f t="shared" si="55"/>
        <v>0.92735256716345082</v>
      </c>
    </row>
    <row r="3588" spans="1:20" ht="15.75" customHeight="1" x14ac:dyDescent="0.35">
      <c r="A3588">
        <v>3581</v>
      </c>
      <c r="B3588" s="76">
        <v>44253.331284722226</v>
      </c>
      <c r="C3588" s="1" t="s">
        <v>11358</v>
      </c>
      <c r="D3588" s="76">
        <v>44253.342731481476</v>
      </c>
      <c r="E3588" s="1" t="s">
        <v>11359</v>
      </c>
      <c r="F3588" s="1" t="s">
        <v>11360</v>
      </c>
      <c r="G3588" s="1" t="s">
        <v>123</v>
      </c>
      <c r="H3588" s="1" t="s">
        <v>124</v>
      </c>
      <c r="I3588" s="1" t="s">
        <v>125</v>
      </c>
      <c r="J3588" s="1" t="s">
        <v>11361</v>
      </c>
      <c r="K3588" s="1" t="s">
        <v>11362</v>
      </c>
      <c r="L3588">
        <f>ROUNDUP(IF(B3588&gt;$D$4,0,($D$4-B3588+1)/365),0)</f>
        <v>0</v>
      </c>
      <c r="M3588">
        <f>ROUNDUP(IF(B3588&gt;$D$5,0,($D$5-B3588+1)/365),0)</f>
        <v>1</v>
      </c>
      <c r="N3588" s="28">
        <f>IF(OR(L3588=1,M3588=1),IF(B3588+364&lt;=$D$5,(B3588+364-$D$4+1)/365,IF(B3588&gt;$D$4,($D$5-B3588+1)/365,$D$6/365)),0)</f>
        <v>0.13333894596650417</v>
      </c>
      <c r="O3588" s="28">
        <f>'Data &amp; Parameter'!$E$16*'Data &amp; Parameter'!$E$17*('Data &amp; Parameter'!$E$18+'Data &amp; Parameter'!$E$19)*'Data &amp; Parameter'!$E$20*'Data &amp; Parameter'!$E$37*N3588</f>
        <v>0.46358009432018532</v>
      </c>
      <c r="P3588">
        <f>ROUNDUP(IF(D3588&gt;$D$4,0,($D$4-D3588+1)/365),0)</f>
        <v>0</v>
      </c>
      <c r="Q3588">
        <f>ROUNDUP(IF(D3588&gt;$D$5,0,($D$5-D3588+1)/365),0)</f>
        <v>1</v>
      </c>
      <c r="R3588" s="28">
        <f>IF(OR(P3588=1,Q3588=1),IF(D3588+364&lt;=$D$5,(D3588+364-$D$4+1)/365,IF(D3588&gt;$D$4,($D$5-D3588+1)/365,$D$6/365)),0)</f>
        <v>0.13330758498225692</v>
      </c>
      <c r="S3588" s="28">
        <f>'Data &amp; Parameter'!$E$16*'Data &amp; Parameter'!$E$17*('Data &amp; Parameter'!$E$18+'Data &amp; Parameter'!$E$19)*'Data &amp; Parameter'!$E$20*'Data &amp; Parameter'!$E$37*R3588</f>
        <v>0.46347106144963179</v>
      </c>
      <c r="T3588" s="28">
        <f t="shared" si="55"/>
        <v>0.92705115576981711</v>
      </c>
    </row>
    <row r="3589" spans="1:20" ht="15.75" customHeight="1" x14ac:dyDescent="0.35">
      <c r="A3589">
        <v>3582</v>
      </c>
      <c r="B3589" s="76">
        <v>44253.340381944443</v>
      </c>
      <c r="C3589" s="1" t="s">
        <v>11363</v>
      </c>
      <c r="D3589" s="76">
        <v>44253.340775462959</v>
      </c>
      <c r="E3589" s="1" t="s">
        <v>11364</v>
      </c>
      <c r="F3589" s="1" t="s">
        <v>11365</v>
      </c>
      <c r="G3589" s="1" t="s">
        <v>123</v>
      </c>
      <c r="H3589" s="1" t="s">
        <v>124</v>
      </c>
      <c r="I3589" s="1" t="s">
        <v>125</v>
      </c>
      <c r="J3589" s="1" t="s">
        <v>11366</v>
      </c>
      <c r="K3589" s="1" t="s">
        <v>11366</v>
      </c>
      <c r="L3589">
        <f>ROUNDUP(IF(B3589&gt;$D$4,0,($D$4-B3589+1)/365),0)</f>
        <v>0</v>
      </c>
      <c r="M3589">
        <f>ROUNDUP(IF(B3589&gt;$D$5,0,($D$5-B3589+1)/365),0)</f>
        <v>1</v>
      </c>
      <c r="N3589" s="28">
        <f>IF(OR(L3589=1,M3589=1),IF(B3589+364&lt;=$D$5,(B3589+364-$D$4+1)/365,IF(B3589&gt;$D$4,($D$5-B3589+1)/365,$D$6/365)),0)</f>
        <v>0.13331402207001938</v>
      </c>
      <c r="O3589" s="28">
        <f>'Data &amp; Parameter'!$E$16*'Data &amp; Parameter'!$E$17*('Data &amp; Parameter'!$E$18+'Data &amp; Parameter'!$E$19)*'Data &amp; Parameter'!$E$20*'Data &amp; Parameter'!$E$37*N3589</f>
        <v>0.46349344130069808</v>
      </c>
      <c r="P3589">
        <f>ROUNDUP(IF(D3589&gt;$D$4,0,($D$4-D3589+1)/365),0)</f>
        <v>0</v>
      </c>
      <c r="Q3589">
        <f>ROUNDUP(IF(D3589&gt;$D$5,0,($D$5-D3589+1)/365),0)</f>
        <v>1</v>
      </c>
      <c r="R3589" s="28">
        <f>IF(OR(P3589=1,Q3589=1),IF(D3589+364&lt;=$D$5,(D3589+364-$D$4+1)/365,IF(D3589&gt;$D$4,($D$5-D3589+1)/365,$D$6/365)),0)</f>
        <v>0.13331294393709905</v>
      </c>
      <c r="S3589" s="28">
        <f>'Data &amp; Parameter'!$E$16*'Data &amp; Parameter'!$E$17*('Data &amp; Parameter'!$E$18+'Data &amp; Parameter'!$E$19)*'Data &amp; Parameter'!$E$20*'Data &amp; Parameter'!$E$37*R3589</f>
        <v>0.46348969295127723</v>
      </c>
      <c r="T3589" s="28">
        <f t="shared" si="55"/>
        <v>0.92698313425197532</v>
      </c>
    </row>
    <row r="3590" spans="1:20" ht="15.75" customHeight="1" x14ac:dyDescent="0.35">
      <c r="A3590">
        <v>3583</v>
      </c>
      <c r="B3590" s="76">
        <v>44253.341249999998</v>
      </c>
      <c r="C3590" s="1" t="s">
        <v>11367</v>
      </c>
      <c r="D3590" s="76">
        <v>44253.341886574075</v>
      </c>
      <c r="E3590" s="1" t="s">
        <v>11368</v>
      </c>
      <c r="F3590" s="1" t="s">
        <v>11369</v>
      </c>
      <c r="G3590" s="1" t="s">
        <v>123</v>
      </c>
      <c r="H3590" s="1" t="s">
        <v>124</v>
      </c>
      <c r="I3590" s="1" t="s">
        <v>125</v>
      </c>
      <c r="J3590" s="1" t="s">
        <v>11370</v>
      </c>
      <c r="K3590" s="1" t="s">
        <v>11370</v>
      </c>
      <c r="L3590">
        <f>ROUNDUP(IF(B3590&gt;$D$4,0,($D$4-B3590+1)/365),0)</f>
        <v>0</v>
      </c>
      <c r="M3590">
        <f>ROUNDUP(IF(B3590&gt;$D$5,0,($D$5-B3590+1)/365),0)</f>
        <v>1</v>
      </c>
      <c r="N3590" s="28">
        <f>IF(OR(L3590=1,M3590=1),IF(B3590+364&lt;=$D$5,(B3590+364-$D$4+1)/365,IF(B3590&gt;$D$4,($D$5-B3590+1)/365,$D$6/365)),0)</f>
        <v>0.13331164383562283</v>
      </c>
      <c r="O3590" s="28">
        <f>'Data &amp; Parameter'!$E$16*'Data &amp; Parameter'!$E$17*('Data &amp; Parameter'!$E$18+'Data &amp; Parameter'!$E$19)*'Data &amp; Parameter'!$E$20*'Data &amp; Parameter'!$E$37*N3590</f>
        <v>0.46348517288281105</v>
      </c>
      <c r="P3590">
        <f>ROUNDUP(IF(D3590&gt;$D$4,0,($D$4-D3590+1)/365),0)</f>
        <v>0</v>
      </c>
      <c r="Q3590">
        <f>ROUNDUP(IF(D3590&gt;$D$5,0,($D$5-D3590+1)/365),0)</f>
        <v>1</v>
      </c>
      <c r="R3590" s="28">
        <f>IF(OR(P3590=1,Q3590=1),IF(D3590+364&lt;=$D$5,(D3590+364-$D$4+1)/365,IF(D3590&gt;$D$4,($D$5-D3590+1)/365,$D$6/365)),0)</f>
        <v>0.13330989979705471</v>
      </c>
      <c r="S3590" s="28">
        <f>'Data &amp; Parameter'!$E$16*'Data &amp; Parameter'!$E$17*('Data &amp; Parameter'!$E$18+'Data &amp; Parameter'!$E$19)*'Data &amp; Parameter'!$E$20*'Data &amp; Parameter'!$E$37*R3590</f>
        <v>0.46347910937632353</v>
      </c>
      <c r="T3590" s="28">
        <f t="shared" si="55"/>
        <v>0.92696428225913463</v>
      </c>
    </row>
    <row r="3591" spans="1:20" ht="15.75" customHeight="1" x14ac:dyDescent="0.35">
      <c r="A3591">
        <v>3584</v>
      </c>
      <c r="B3591" s="76">
        <v>44253.343831018516</v>
      </c>
      <c r="C3591" s="1" t="s">
        <v>11371</v>
      </c>
      <c r="D3591" s="76">
        <v>44253.344652777778</v>
      </c>
      <c r="E3591" s="1" t="s">
        <v>11372</v>
      </c>
      <c r="F3591" s="1" t="s">
        <v>11373</v>
      </c>
      <c r="G3591" s="1" t="s">
        <v>123</v>
      </c>
      <c r="H3591" s="1" t="s">
        <v>124</v>
      </c>
      <c r="I3591" s="1" t="s">
        <v>125</v>
      </c>
      <c r="J3591" s="1" t="s">
        <v>11366</v>
      </c>
      <c r="K3591" s="1" t="s">
        <v>11366</v>
      </c>
      <c r="L3591">
        <f>ROUNDUP(IF(B3591&gt;$D$4,0,($D$4-B3591+1)/365),0)</f>
        <v>0</v>
      </c>
      <c r="M3591">
        <f>ROUNDUP(IF(B3591&gt;$D$5,0,($D$5-B3591+1)/365),0)</f>
        <v>1</v>
      </c>
      <c r="N3591" s="28">
        <f>IF(OR(L3591=1,M3591=1),IF(B3591+364&lt;=$D$5,(B3591+364-$D$4+1)/365,IF(B3591&gt;$D$4,($D$5-B3591+1)/365,$D$6/365)),0)</f>
        <v>0.13330457255201197</v>
      </c>
      <c r="O3591" s="28">
        <f>'Data &amp; Parameter'!$E$16*'Data &amp; Parameter'!$E$17*('Data &amp; Parameter'!$E$18+'Data &amp; Parameter'!$E$19)*'Data &amp; Parameter'!$E$20*'Data &amp; Parameter'!$E$37*N3591</f>
        <v>0.4634605881202758</v>
      </c>
      <c r="P3591">
        <f>ROUNDUP(IF(D3591&gt;$D$4,0,($D$4-D3591+1)/365),0)</f>
        <v>0</v>
      </c>
      <c r="Q3591">
        <f>ROUNDUP(IF(D3591&gt;$D$5,0,($D$5-D3591+1)/365),0)</f>
        <v>1</v>
      </c>
      <c r="R3591" s="28">
        <f>IF(OR(P3591=1,Q3591=1),IF(D3591+364&lt;=$D$5,(D3591+364-$D$4+1)/365,IF(D3591&gt;$D$4,($D$5-D3591+1)/365,$D$6/365)),0)</f>
        <v>0.13330232115677312</v>
      </c>
      <c r="S3591" s="28">
        <f>'Data &amp; Parameter'!$E$16*'Data &amp; Parameter'!$E$17*('Data &amp; Parameter'!$E$18+'Data &amp; Parameter'!$E$19)*'Data &amp; Parameter'!$E$20*'Data &amp; Parameter'!$E$37*R3591</f>
        <v>0.46345276068464092</v>
      </c>
      <c r="T3591" s="28">
        <f t="shared" si="55"/>
        <v>0.92691334880491671</v>
      </c>
    </row>
    <row r="3592" spans="1:20" ht="15.75" customHeight="1" x14ac:dyDescent="0.35">
      <c r="A3592">
        <v>3585</v>
      </c>
      <c r="B3592" s="76">
        <v>44253.345243055555</v>
      </c>
      <c r="C3592" s="1" t="s">
        <v>11374</v>
      </c>
      <c r="D3592" s="76">
        <v>44253.350752314815</v>
      </c>
      <c r="E3592" s="1" t="s">
        <v>11375</v>
      </c>
      <c r="F3592" s="1" t="s">
        <v>11376</v>
      </c>
      <c r="G3592" s="1" t="s">
        <v>123</v>
      </c>
      <c r="H3592" s="1" t="s">
        <v>124</v>
      </c>
      <c r="I3592" s="1" t="s">
        <v>125</v>
      </c>
      <c r="J3592" s="1" t="s">
        <v>11356</v>
      </c>
      <c r="K3592" s="1" t="s">
        <v>11362</v>
      </c>
      <c r="L3592">
        <f>ROUNDUP(IF(B3592&gt;$D$4,0,($D$4-B3592+1)/365),0)</f>
        <v>0</v>
      </c>
      <c r="M3592">
        <f>ROUNDUP(IF(B3592&gt;$D$5,0,($D$5-B3592+1)/365),0)</f>
        <v>1</v>
      </c>
      <c r="N3592" s="28">
        <f>IF(OR(L3592=1,M3592=1),IF(B3592+364&lt;=$D$5,(B3592+364-$D$4+1)/365,IF(B3592&gt;$D$4,($D$5-B3592+1)/365,$D$6/365)),0)</f>
        <v>0.13330070395738267</v>
      </c>
      <c r="O3592" s="28">
        <f>'Data &amp; Parameter'!$E$16*'Data &amp; Parameter'!$E$17*('Data &amp; Parameter'!$E$18+'Data &amp; Parameter'!$E$19)*'Data &amp; Parameter'!$E$20*'Data &amp; Parameter'!$E$37*N3592</f>
        <v>0.46344713816047495</v>
      </c>
      <c r="P3592">
        <f>ROUNDUP(IF(D3592&gt;$D$4,0,($D$4-D3592+1)/365),0)</f>
        <v>0</v>
      </c>
      <c r="Q3592">
        <f>ROUNDUP(IF(D3592&gt;$D$5,0,($D$5-D3592+1)/365),0)</f>
        <v>1</v>
      </c>
      <c r="R3592" s="28">
        <f>IF(OR(P3592=1,Q3592=1),IF(D3592+364&lt;=$D$5,(D3592+364-$D$4+1)/365,IF(D3592&gt;$D$4,($D$5-D3592+1)/365,$D$6/365)),0)</f>
        <v>0.13328561009639836</v>
      </c>
      <c r="S3592" s="28">
        <f>'Data &amp; Parameter'!$E$16*'Data &amp; Parameter'!$E$17*('Data &amp; Parameter'!$E$18+'Data &amp; Parameter'!$E$19)*'Data &amp; Parameter'!$E$20*'Data &amp; Parameter'!$E$37*R3592</f>
        <v>0.46339466126823581</v>
      </c>
      <c r="T3592" s="28">
        <f t="shared" si="55"/>
        <v>0.92684179942871081</v>
      </c>
    </row>
    <row r="3593" spans="1:20" ht="15.75" customHeight="1" x14ac:dyDescent="0.35">
      <c r="A3593">
        <v>3586</v>
      </c>
      <c r="B3593" s="76">
        <v>44253.346145833333</v>
      </c>
      <c r="C3593" s="1" t="s">
        <v>11377</v>
      </c>
      <c r="D3593" s="76">
        <v>44253.346458333333</v>
      </c>
      <c r="E3593" s="1" t="s">
        <v>11378</v>
      </c>
      <c r="F3593" s="1" t="s">
        <v>11379</v>
      </c>
      <c r="G3593" s="1" t="s">
        <v>123</v>
      </c>
      <c r="H3593" s="1" t="s">
        <v>124</v>
      </c>
      <c r="I3593" s="1" t="s">
        <v>125</v>
      </c>
      <c r="J3593" s="1" t="s">
        <v>11370</v>
      </c>
      <c r="K3593" s="1" t="s">
        <v>11370</v>
      </c>
      <c r="L3593">
        <f>ROUNDUP(IF(B3593&gt;$D$4,0,($D$4-B3593+1)/365),0)</f>
        <v>0</v>
      </c>
      <c r="M3593">
        <f>ROUNDUP(IF(B3593&gt;$D$5,0,($D$5-B3593+1)/365),0)</f>
        <v>1</v>
      </c>
      <c r="N3593" s="28">
        <f>IF(OR(L3593=1,M3593=1),IF(B3593+364&lt;=$D$5,(B3593+364-$D$4+1)/365,IF(B3593&gt;$D$4,($D$5-B3593+1)/365,$D$6/365)),0)</f>
        <v>0.13329823059360785</v>
      </c>
      <c r="O3593" s="28">
        <f>'Data &amp; Parameter'!$E$16*'Data &amp; Parameter'!$E$17*('Data &amp; Parameter'!$E$18+'Data &amp; Parameter'!$E$19)*'Data &amp; Parameter'!$E$20*'Data &amp; Parameter'!$E$37*N3593</f>
        <v>0.46343853900586407</v>
      </c>
      <c r="P3593">
        <f>ROUNDUP(IF(D3593&gt;$D$4,0,($D$4-D3593+1)/365),0)</f>
        <v>0</v>
      </c>
      <c r="Q3593">
        <f>ROUNDUP(IF(D3593&gt;$D$5,0,($D$5-D3593+1)/365),0)</f>
        <v>1</v>
      </c>
      <c r="R3593" s="28">
        <f>IF(OR(P3593=1,Q3593=1),IF(D3593+364&lt;=$D$5,(D3593+364-$D$4+1)/365,IF(D3593&gt;$D$4,($D$5-D3593+1)/365,$D$6/365)),0)</f>
        <v>0.13329737442922349</v>
      </c>
      <c r="S3593" s="28">
        <f>'Data &amp; Parameter'!$E$16*'Data &amp; Parameter'!$E$17*('Data &amp; Parameter'!$E$18+'Data &amp; Parameter'!$E$19)*'Data &amp; Parameter'!$E$20*'Data &amp; Parameter'!$E$37*R3593</f>
        <v>0.46343556237541916</v>
      </c>
      <c r="T3593" s="28">
        <f t="shared" ref="T3593:T3656" si="56">O3593+S3593</f>
        <v>0.92687410138128323</v>
      </c>
    </row>
    <row r="3594" spans="1:20" ht="15.75" customHeight="1" x14ac:dyDescent="0.35">
      <c r="A3594">
        <v>3587</v>
      </c>
      <c r="B3594" s="76">
        <v>44253.347766203704</v>
      </c>
      <c r="C3594" s="1" t="s">
        <v>11380</v>
      </c>
      <c r="D3594" s="76">
        <v>44253.348923611113</v>
      </c>
      <c r="E3594" s="1" t="s">
        <v>11381</v>
      </c>
      <c r="F3594" s="1" t="s">
        <v>11382</v>
      </c>
      <c r="G3594" s="1" t="s">
        <v>123</v>
      </c>
      <c r="H3594" s="1" t="s">
        <v>124</v>
      </c>
      <c r="I3594" s="1" t="s">
        <v>125</v>
      </c>
      <c r="J3594" s="1" t="s">
        <v>11383</v>
      </c>
      <c r="K3594" s="1" t="s">
        <v>11366</v>
      </c>
      <c r="L3594">
        <f>ROUNDUP(IF(B3594&gt;$D$4,0,($D$4-B3594+1)/365),0)</f>
        <v>0</v>
      </c>
      <c r="M3594">
        <f>ROUNDUP(IF(B3594&gt;$D$5,0,($D$5-B3594+1)/365),0)</f>
        <v>1</v>
      </c>
      <c r="N3594" s="28">
        <f>IF(OR(L3594=1,M3594=1),IF(B3594+364&lt;=$D$5,(B3594+364-$D$4+1)/365,IF(B3594&gt;$D$4,($D$5-B3594+1)/365,$D$6/365)),0)</f>
        <v>0.13329379122272894</v>
      </c>
      <c r="O3594" s="28">
        <f>'Data &amp; Parameter'!$E$16*'Data &amp; Parameter'!$E$17*('Data &amp; Parameter'!$E$18+'Data &amp; Parameter'!$E$19)*'Data &amp; Parameter'!$E$20*'Data &amp; Parameter'!$E$37*N3594</f>
        <v>0.46342310462578967</v>
      </c>
      <c r="P3594">
        <f>ROUNDUP(IF(D3594&gt;$D$4,0,($D$4-D3594+1)/365),0)</f>
        <v>0</v>
      </c>
      <c r="Q3594">
        <f>ROUNDUP(IF(D3594&gt;$D$5,0,($D$5-D3594+1)/365),0)</f>
        <v>1</v>
      </c>
      <c r="R3594" s="28">
        <f>IF(OR(P3594=1,Q3594=1),IF(D3594+364&lt;=$D$5,(D3594+364-$D$4+1)/365,IF(D3594&gt;$D$4,($D$5-D3594+1)/365,$D$6/365)),0)</f>
        <v>0.13329062024352686</v>
      </c>
      <c r="S3594" s="28">
        <f>'Data &amp; Parameter'!$E$16*'Data &amp; Parameter'!$E$17*('Data &amp; Parameter'!$E$18+'Data &amp; Parameter'!$E$19)*'Data &amp; Parameter'!$E$20*'Data &amp; Parameter'!$E$37*R3594</f>
        <v>0.46341208006858375</v>
      </c>
      <c r="T3594" s="28">
        <f t="shared" si="56"/>
        <v>0.92683518469437343</v>
      </c>
    </row>
    <row r="3595" spans="1:20" ht="15.75" customHeight="1" x14ac:dyDescent="0.35">
      <c r="A3595">
        <v>3588</v>
      </c>
      <c r="B3595" s="76">
        <v>44253.349444444444</v>
      </c>
      <c r="C3595" s="1" t="s">
        <v>11384</v>
      </c>
      <c r="D3595" s="76">
        <v>44253.349988425922</v>
      </c>
      <c r="E3595" s="1" t="s">
        <v>11385</v>
      </c>
      <c r="F3595" s="1" t="s">
        <v>11386</v>
      </c>
      <c r="G3595" s="1" t="s">
        <v>123</v>
      </c>
      <c r="H3595" s="1" t="s">
        <v>124</v>
      </c>
      <c r="I3595" s="1" t="s">
        <v>125</v>
      </c>
      <c r="J3595" s="1" t="s">
        <v>11366</v>
      </c>
      <c r="K3595" s="1" t="s">
        <v>11362</v>
      </c>
      <c r="L3595">
        <f>ROUNDUP(IF(B3595&gt;$D$4,0,($D$4-B3595+1)/365),0)</f>
        <v>0</v>
      </c>
      <c r="M3595">
        <f>ROUNDUP(IF(B3595&gt;$D$5,0,($D$5-B3595+1)/365),0)</f>
        <v>1</v>
      </c>
      <c r="N3595" s="28">
        <f>IF(OR(L3595=1,M3595=1),IF(B3595+364&lt;=$D$5,(B3595+364-$D$4+1)/365,IF(B3595&gt;$D$4,($D$5-B3595+1)/365,$D$6/365)),0)</f>
        <v>0.13328919330289291</v>
      </c>
      <c r="O3595" s="28">
        <f>'Data &amp; Parameter'!$E$16*'Data &amp; Parameter'!$E$17*('Data &amp; Parameter'!$E$18+'Data &amp; Parameter'!$E$19)*'Data &amp; Parameter'!$E$20*'Data &amp; Parameter'!$E$37*N3595</f>
        <v>0.4634071190178653</v>
      </c>
      <c r="P3595">
        <f>ROUNDUP(IF(D3595&gt;$D$4,0,($D$4-D3595+1)/365),0)</f>
        <v>0</v>
      </c>
      <c r="Q3595">
        <f>ROUNDUP(IF(D3595&gt;$D$5,0,($D$5-D3595+1)/365),0)</f>
        <v>1</v>
      </c>
      <c r="R3595" s="28">
        <f>IF(OR(P3595=1,Q3595=1),IF(D3595+364&lt;=$D$5,(D3595+364-$D$4+1)/365,IF(D3595&gt;$D$4,($D$5-D3595+1)/365,$D$6/365)),0)</f>
        <v>0.13328770294268011</v>
      </c>
      <c r="S3595" s="28">
        <f>'Data &amp; Parameter'!$E$16*'Data &amp; Parameter'!$E$17*('Data &amp; Parameter'!$E$18+'Data &amp; Parameter'!$E$19)*'Data &amp; Parameter'!$E$20*'Data &amp; Parameter'!$E$37*R3595</f>
        <v>0.46340193747602088</v>
      </c>
      <c r="T3595" s="28">
        <f t="shared" si="56"/>
        <v>0.92680905649388623</v>
      </c>
    </row>
    <row r="3596" spans="1:20" ht="15.75" customHeight="1" x14ac:dyDescent="0.35">
      <c r="A3596">
        <v>3589</v>
      </c>
      <c r="B3596" s="76">
        <v>44253.351770833338</v>
      </c>
      <c r="C3596" s="1" t="s">
        <v>11387</v>
      </c>
      <c r="D3596" s="76">
        <v>44253.35324074074</v>
      </c>
      <c r="E3596" s="1" t="s">
        <v>11388</v>
      </c>
      <c r="F3596" s="1" t="s">
        <v>11389</v>
      </c>
      <c r="G3596" s="1" t="s">
        <v>123</v>
      </c>
      <c r="H3596" s="1" t="s">
        <v>124</v>
      </c>
      <c r="I3596" s="1" t="s">
        <v>125</v>
      </c>
      <c r="J3596" s="1" t="s">
        <v>11370</v>
      </c>
      <c r="K3596" s="1" t="s">
        <v>11370</v>
      </c>
      <c r="L3596">
        <f>ROUNDUP(IF(B3596&gt;$D$4,0,($D$4-B3596+1)/365),0)</f>
        <v>0</v>
      </c>
      <c r="M3596">
        <f>ROUNDUP(IF(B3596&gt;$D$5,0,($D$5-B3596+1)/365),0)</f>
        <v>1</v>
      </c>
      <c r="N3596" s="28">
        <f>IF(OR(L3596=1,M3596=1),IF(B3596+364&lt;=$D$5,(B3596+364-$D$4+1)/365,IF(B3596&gt;$D$4,($D$5-B3596+1)/365,$D$6/365)),0)</f>
        <v>0.13328281963468938</v>
      </c>
      <c r="O3596" s="28">
        <f>'Data &amp; Parameter'!$E$16*'Data &amp; Parameter'!$E$17*('Data &amp; Parameter'!$E$18+'Data &amp; Parameter'!$E$19)*'Data &amp; Parameter'!$E$20*'Data &amp; Parameter'!$E$37*N3596</f>
        <v>0.46338495965785587</v>
      </c>
      <c r="P3596">
        <f>ROUNDUP(IF(D3596&gt;$D$4,0,($D$4-D3596+1)/365),0)</f>
        <v>0</v>
      </c>
      <c r="Q3596">
        <f>ROUNDUP(IF(D3596&gt;$D$5,0,($D$5-D3596+1)/365),0)</f>
        <v>1</v>
      </c>
      <c r="R3596" s="28">
        <f>IF(OR(P3596=1,Q3596=1),IF(D3596+364&lt;=$D$5,(D3596+364-$D$4+1)/365,IF(D3596&gt;$D$4,($D$5-D3596+1)/365,$D$6/365)),0)</f>
        <v>0.13327879249112287</v>
      </c>
      <c r="S3596" s="28">
        <f>'Data &amp; Parameter'!$E$16*'Data &amp; Parameter'!$E$17*('Data &amp; Parameter'!$E$18+'Data &amp; Parameter'!$E$19)*'Data &amp; Parameter'!$E$20*'Data &amp; Parameter'!$E$37*R3596</f>
        <v>0.46337095847027432</v>
      </c>
      <c r="T3596" s="28">
        <f t="shared" si="56"/>
        <v>0.92675591812813018</v>
      </c>
    </row>
    <row r="3597" spans="1:20" ht="15.75" customHeight="1" x14ac:dyDescent="0.35">
      <c r="A3597">
        <v>3590</v>
      </c>
      <c r="B3597" s="76">
        <v>44253.35328703704</v>
      </c>
      <c r="C3597" s="1" t="s">
        <v>11390</v>
      </c>
      <c r="D3597" s="76">
        <v>44253.354259259257</v>
      </c>
      <c r="E3597" s="1" t="s">
        <v>11391</v>
      </c>
      <c r="F3597" s="1" t="s">
        <v>11392</v>
      </c>
      <c r="G3597" s="1" t="s">
        <v>123</v>
      </c>
      <c r="H3597" s="1" t="s">
        <v>124</v>
      </c>
      <c r="I3597" s="1" t="s">
        <v>125</v>
      </c>
      <c r="J3597" s="1" t="s">
        <v>11366</v>
      </c>
      <c r="K3597" s="1" t="s">
        <v>11393</v>
      </c>
      <c r="L3597">
        <f>ROUNDUP(IF(B3597&gt;$D$4,0,($D$4-B3597+1)/365),0)</f>
        <v>0</v>
      </c>
      <c r="M3597">
        <f>ROUNDUP(IF(B3597&gt;$D$5,0,($D$5-B3597+1)/365),0)</f>
        <v>1</v>
      </c>
      <c r="N3597" s="28">
        <f>IF(OR(L3597=1,M3597=1),IF(B3597+364&lt;=$D$5,(B3597+364-$D$4+1)/365,IF(B3597&gt;$D$4,($D$5-B3597+1)/365,$D$6/365)),0)</f>
        <v>0.13327866565194524</v>
      </c>
      <c r="O3597" s="28">
        <f>'Data &amp; Parameter'!$E$16*'Data &amp; Parameter'!$E$17*('Data &amp; Parameter'!$E$18+'Data &amp; Parameter'!$E$19)*'Data &amp; Parameter'!$E$20*'Data &amp; Parameter'!$E$37*N3597</f>
        <v>0.46337051748795283</v>
      </c>
      <c r="P3597">
        <f>ROUNDUP(IF(D3597&gt;$D$4,0,($D$4-D3597+1)/365),0)</f>
        <v>0</v>
      </c>
      <c r="Q3597">
        <f>ROUNDUP(IF(D3597&gt;$D$5,0,($D$5-D3597+1)/365),0)</f>
        <v>1</v>
      </c>
      <c r="R3597" s="28">
        <f>IF(OR(P3597=1,Q3597=1),IF(D3597+364&lt;=$D$5,(D3597+364-$D$4+1)/365,IF(D3597&gt;$D$4,($D$5-D3597+1)/365,$D$6/365)),0)</f>
        <v>0.13327600202943382</v>
      </c>
      <c r="S3597" s="28">
        <f>'Data &amp; Parameter'!$E$16*'Data &amp; Parameter'!$E$17*('Data &amp; Parameter'!$E$18+'Data &amp; Parameter'!$E$19)*'Data &amp; Parameter'!$E$20*'Data &amp; Parameter'!$E$37*R3597</f>
        <v>0.4633612568599636</v>
      </c>
      <c r="T3597" s="28">
        <f t="shared" si="56"/>
        <v>0.92673177434791643</v>
      </c>
    </row>
    <row r="3598" spans="1:20" ht="15.75" customHeight="1" x14ac:dyDescent="0.35">
      <c r="A3598">
        <v>3591</v>
      </c>
      <c r="B3598" s="76">
        <v>44253.354548611111</v>
      </c>
      <c r="C3598" s="1" t="s">
        <v>11394</v>
      </c>
      <c r="D3598" s="76">
        <v>44253.359050925923</v>
      </c>
      <c r="E3598" s="1" t="s">
        <v>11395</v>
      </c>
      <c r="F3598" s="1" t="s">
        <v>11396</v>
      </c>
      <c r="G3598" s="1" t="s">
        <v>123</v>
      </c>
      <c r="H3598" s="1" t="s">
        <v>124</v>
      </c>
      <c r="I3598" s="1" t="s">
        <v>125</v>
      </c>
      <c r="J3598" s="1" t="s">
        <v>11356</v>
      </c>
      <c r="K3598" s="1" t="s">
        <v>11356</v>
      </c>
      <c r="L3598">
        <f>ROUNDUP(IF(B3598&gt;$D$4,0,($D$4-B3598+1)/365),0)</f>
        <v>0</v>
      </c>
      <c r="M3598">
        <f>ROUNDUP(IF(B3598&gt;$D$5,0,($D$5-B3598+1)/365),0)</f>
        <v>1</v>
      </c>
      <c r="N3598" s="28">
        <f>IF(OR(L3598=1,M3598=1),IF(B3598+364&lt;=$D$5,(B3598+364-$D$4+1)/365,IF(B3598&gt;$D$4,($D$5-B3598+1)/365,$D$6/365)),0)</f>
        <v>0.13327520928462833</v>
      </c>
      <c r="O3598" s="28">
        <f>'Data &amp; Parameter'!$E$16*'Data &amp; Parameter'!$E$17*('Data &amp; Parameter'!$E$18+'Data &amp; Parameter'!$E$19)*'Data &amp; Parameter'!$E$20*'Data &amp; Parameter'!$E$37*N3598</f>
        <v>0.46335850072064483</v>
      </c>
      <c r="P3598">
        <f>ROUNDUP(IF(D3598&gt;$D$4,0,($D$4-D3598+1)/365),0)</f>
        <v>0</v>
      </c>
      <c r="Q3598">
        <f>ROUNDUP(IF(D3598&gt;$D$5,0,($D$5-D3598+1)/365),0)</f>
        <v>1</v>
      </c>
      <c r="R3598" s="28">
        <f>IF(OR(P3598=1,Q3598=1),IF(D3598+364&lt;=$D$5,(D3598+364-$D$4+1)/365,IF(D3598&gt;$D$4,($D$5-D3598+1)/365,$D$6/365)),0)</f>
        <v>0.13326287417555363</v>
      </c>
      <c r="S3598" s="28">
        <f>'Data &amp; Parameter'!$E$16*'Data &amp; Parameter'!$E$17*('Data &amp; Parameter'!$E$18+'Data &amp; Parameter'!$E$19)*'Data &amp; Parameter'!$E$20*'Data &amp; Parameter'!$E$37*R3598</f>
        <v>0.46331561519318809</v>
      </c>
      <c r="T3598" s="28">
        <f t="shared" si="56"/>
        <v>0.92667411591383297</v>
      </c>
    </row>
    <row r="3599" spans="1:20" ht="15.75" customHeight="1" x14ac:dyDescent="0.35">
      <c r="A3599">
        <v>3592</v>
      </c>
      <c r="B3599" s="76">
        <v>44253.355312500003</v>
      </c>
      <c r="C3599" s="1" t="s">
        <v>11397</v>
      </c>
      <c r="D3599" s="76">
        <v>44253.355671296296</v>
      </c>
      <c r="E3599" s="1" t="s">
        <v>11398</v>
      </c>
      <c r="F3599" s="1" t="s">
        <v>11399</v>
      </c>
      <c r="G3599" s="1" t="s">
        <v>123</v>
      </c>
      <c r="H3599" s="1" t="s">
        <v>124</v>
      </c>
      <c r="I3599" s="1" t="s">
        <v>125</v>
      </c>
      <c r="J3599" s="1" t="s">
        <v>11366</v>
      </c>
      <c r="K3599" s="1" t="s">
        <v>11366</v>
      </c>
      <c r="L3599">
        <f>ROUNDUP(IF(B3599&gt;$D$4,0,($D$4-B3599+1)/365),0)</f>
        <v>0</v>
      </c>
      <c r="M3599">
        <f>ROUNDUP(IF(B3599&gt;$D$5,0,($D$5-B3599+1)/365),0)</f>
        <v>1</v>
      </c>
      <c r="N3599" s="28">
        <f>IF(OR(L3599=1,M3599=1),IF(B3599+364&lt;=$D$5,(B3599+364-$D$4+1)/365,IF(B3599&gt;$D$4,($D$5-B3599+1)/365,$D$6/365)),0)</f>
        <v>0.13327311643834661</v>
      </c>
      <c r="O3599" s="28">
        <f>'Data &amp; Parameter'!$E$16*'Data &amp; Parameter'!$E$17*('Data &amp; Parameter'!$E$18+'Data &amp; Parameter'!$E$19)*'Data &amp; Parameter'!$E$20*'Data &amp; Parameter'!$E$37*N3599</f>
        <v>0.46335122451285987</v>
      </c>
      <c r="P3599">
        <f>ROUNDUP(IF(D3599&gt;$D$4,0,($D$4-D3599+1)/365),0)</f>
        <v>0</v>
      </c>
      <c r="Q3599">
        <f>ROUNDUP(IF(D3599&gt;$D$5,0,($D$5-D3599+1)/365),0)</f>
        <v>1</v>
      </c>
      <c r="R3599" s="28">
        <f>IF(OR(P3599=1,Q3599=1),IF(D3599+364&lt;=$D$5,(D3599+364-$D$4+1)/365,IF(D3599&gt;$D$4,($D$5-D3599+1)/365,$D$6/365)),0)</f>
        <v>0.13327213343480451</v>
      </c>
      <c r="S3599" s="28">
        <f>'Data &amp; Parameter'!$E$16*'Data &amp; Parameter'!$E$17*('Data &amp; Parameter'!$E$18+'Data &amp; Parameter'!$E$19)*'Data &amp; Parameter'!$E$20*'Data &amp; Parameter'!$E$37*R3599</f>
        <v>0.4633478069001627</v>
      </c>
      <c r="T3599" s="28">
        <f t="shared" si="56"/>
        <v>0.92669903141302257</v>
      </c>
    </row>
    <row r="3600" spans="1:20" ht="15.75" customHeight="1" x14ac:dyDescent="0.35">
      <c r="A3600">
        <v>3593</v>
      </c>
      <c r="B3600" s="76">
        <v>44253.358993055561</v>
      </c>
      <c r="C3600" s="1" t="s">
        <v>11400</v>
      </c>
      <c r="D3600" s="76">
        <v>44253.359479166669</v>
      </c>
      <c r="E3600" s="1" t="s">
        <v>11401</v>
      </c>
      <c r="F3600" s="1" t="s">
        <v>11402</v>
      </c>
      <c r="G3600" s="1" t="s">
        <v>123</v>
      </c>
      <c r="H3600" s="1" t="s">
        <v>124</v>
      </c>
      <c r="I3600" s="1" t="s">
        <v>125</v>
      </c>
      <c r="J3600" s="1" t="s">
        <v>11366</v>
      </c>
      <c r="K3600" s="1" t="s">
        <v>11403</v>
      </c>
      <c r="L3600">
        <f>ROUNDUP(IF(B3600&gt;$D$4,0,($D$4-B3600+1)/365),0)</f>
        <v>0</v>
      </c>
      <c r="M3600">
        <f>ROUNDUP(IF(B3600&gt;$D$5,0,($D$5-B3600+1)/365),0)</f>
        <v>1</v>
      </c>
      <c r="N3600" s="28">
        <f>IF(OR(L3600=1,M3600=1),IF(B3600+364&lt;=$D$5,(B3600+364-$D$4+1)/365,IF(B3600&gt;$D$4,($D$5-B3600+1)/365,$D$6/365)),0)</f>
        <v>0.1332630327244908</v>
      </c>
      <c r="O3600" s="28">
        <f>'Data &amp; Parameter'!$E$16*'Data &amp; Parameter'!$E$17*('Data &amp; Parameter'!$E$18+'Data &amp; Parameter'!$E$19)*'Data &amp; Parameter'!$E$20*'Data &amp; Parameter'!$E$37*N3600</f>
        <v>0.46331616642096868</v>
      </c>
      <c r="P3600">
        <f>ROUNDUP(IF(D3600&gt;$D$4,0,($D$4-D3600+1)/365),0)</f>
        <v>0</v>
      </c>
      <c r="Q3600">
        <f>ROUNDUP(IF(D3600&gt;$D$5,0,($D$5-D3600+1)/365),0)</f>
        <v>1</v>
      </c>
      <c r="R3600" s="28">
        <f>IF(OR(P3600=1,Q3600=1),IF(D3600+364&lt;=$D$5,(D3600+364-$D$4+1)/365,IF(D3600&gt;$D$4,($D$5-D3600+1)/365,$D$6/365)),0)</f>
        <v>0.13326170091323511</v>
      </c>
      <c r="S3600" s="28">
        <f>'Data &amp; Parameter'!$E$16*'Data &amp; Parameter'!$E$17*('Data &amp; Parameter'!$E$18+'Data &amp; Parameter'!$E$19)*'Data &amp; Parameter'!$E$20*'Data &amp; Parameter'!$E$37*R3600</f>
        <v>0.46331153610697406</v>
      </c>
      <c r="T3600" s="28">
        <f t="shared" si="56"/>
        <v>0.9266277025279428</v>
      </c>
    </row>
    <row r="3601" spans="1:20" ht="15.75" customHeight="1" x14ac:dyDescent="0.35">
      <c r="A3601">
        <v>3594</v>
      </c>
      <c r="B3601" s="76">
        <v>44253.360462962963</v>
      </c>
      <c r="C3601" s="1" t="s">
        <v>11404</v>
      </c>
      <c r="D3601" s="76">
        <v>44253.361689814818</v>
      </c>
      <c r="E3601" s="1" t="s">
        <v>11405</v>
      </c>
      <c r="F3601" s="1" t="s">
        <v>11406</v>
      </c>
      <c r="G3601" s="1" t="s">
        <v>123</v>
      </c>
      <c r="H3601" s="1" t="s">
        <v>124</v>
      </c>
      <c r="I3601" s="1" t="s">
        <v>125</v>
      </c>
      <c r="J3601" s="1" t="s">
        <v>11356</v>
      </c>
      <c r="K3601" s="1" t="s">
        <v>11356</v>
      </c>
      <c r="L3601">
        <f>ROUNDUP(IF(B3601&gt;$D$4,0,($D$4-B3601+1)/365),0)</f>
        <v>0</v>
      </c>
      <c r="M3601">
        <f>ROUNDUP(IF(B3601&gt;$D$5,0,($D$5-B3601+1)/365),0)</f>
        <v>1</v>
      </c>
      <c r="N3601" s="28">
        <f>IF(OR(L3601=1,M3601=1),IF(B3601+364&lt;=$D$5,(B3601+364-$D$4+1)/365,IF(B3601&gt;$D$4,($D$5-B3601+1)/365,$D$6/365)),0)</f>
        <v>0.13325900558092429</v>
      </c>
      <c r="O3601" s="28">
        <f>'Data &amp; Parameter'!$E$16*'Data &amp; Parameter'!$E$17*('Data &amp; Parameter'!$E$18+'Data &amp; Parameter'!$E$19)*'Data &amp; Parameter'!$E$20*'Data &amp; Parameter'!$E$37*N3601</f>
        <v>0.46330216523338713</v>
      </c>
      <c r="P3601">
        <f>ROUNDUP(IF(D3601&gt;$D$4,0,($D$4-D3601+1)/365),0)</f>
        <v>0</v>
      </c>
      <c r="Q3601">
        <f>ROUNDUP(IF(D3601&gt;$D$5,0,($D$5-D3601+1)/365),0)</f>
        <v>1</v>
      </c>
      <c r="R3601" s="28">
        <f>IF(OR(P3601=1,Q3601=1),IF(D3601+364&lt;=$D$5,(D3601+364-$D$4+1)/365,IF(D3601&gt;$D$4,($D$5-D3601+1)/365,$D$6/365)),0)</f>
        <v>0.13325564434296572</v>
      </c>
      <c r="S3601" s="28">
        <f>'Data &amp; Parameter'!$E$16*'Data &amp; Parameter'!$E$17*('Data &amp; Parameter'!$E$18+'Data &amp; Parameter'!$E$19)*'Data &amp; Parameter'!$E$20*'Data &amp; Parameter'!$E$37*R3601</f>
        <v>0.46329047920273358</v>
      </c>
      <c r="T3601" s="28">
        <f t="shared" si="56"/>
        <v>0.92659264443612077</v>
      </c>
    </row>
    <row r="3602" spans="1:20" ht="15.75" customHeight="1" x14ac:dyDescent="0.35">
      <c r="A3602">
        <v>3595</v>
      </c>
      <c r="B3602" s="76">
        <v>44253.361851851849</v>
      </c>
      <c r="C3602" s="1" t="s">
        <v>11407</v>
      </c>
      <c r="D3602" s="76">
        <v>44253.362662037034</v>
      </c>
      <c r="E3602" s="1" t="s">
        <v>11408</v>
      </c>
      <c r="F3602" s="1" t="s">
        <v>11409</v>
      </c>
      <c r="G3602" s="1" t="s">
        <v>123</v>
      </c>
      <c r="H3602" s="1" t="s">
        <v>124</v>
      </c>
      <c r="I3602" s="1" t="s">
        <v>125</v>
      </c>
      <c r="J3602" s="1" t="s">
        <v>11370</v>
      </c>
      <c r="K3602" s="1" t="s">
        <v>11370</v>
      </c>
      <c r="L3602">
        <f>ROUNDUP(IF(B3602&gt;$D$4,0,($D$4-B3602+1)/365),0)</f>
        <v>0</v>
      </c>
      <c r="M3602">
        <f>ROUNDUP(IF(B3602&gt;$D$5,0,($D$5-B3602+1)/365),0)</f>
        <v>1</v>
      </c>
      <c r="N3602" s="28">
        <f>IF(OR(L3602=1,M3602=1),IF(B3602+364&lt;=$D$5,(B3602+364-$D$4+1)/365,IF(B3602&gt;$D$4,($D$5-B3602+1)/365,$D$6/365)),0)</f>
        <v>0.13325520040589378</v>
      </c>
      <c r="O3602" s="28">
        <f>'Data &amp; Parameter'!$E$16*'Data &amp; Parameter'!$E$17*('Data &amp; Parameter'!$E$18+'Data &amp; Parameter'!$E$19)*'Data &amp; Parameter'!$E$20*'Data &amp; Parameter'!$E$37*N3602</f>
        <v>0.46328893576478164</v>
      </c>
      <c r="P3602">
        <f>ROUNDUP(IF(D3602&gt;$D$4,0,($D$4-D3602+1)/365),0)</f>
        <v>0</v>
      </c>
      <c r="Q3602">
        <f>ROUNDUP(IF(D3602&gt;$D$5,0,($D$5-D3602+1)/365),0)</f>
        <v>1</v>
      </c>
      <c r="R3602" s="28">
        <f>IF(OR(P3602=1,Q3602=1),IF(D3602+364&lt;=$D$5,(D3602+364-$D$4+1)/365,IF(D3602&gt;$D$4,($D$5-D3602+1)/365,$D$6/365)),0)</f>
        <v>0.13325298072045433</v>
      </c>
      <c r="S3602" s="28">
        <f>'Data &amp; Parameter'!$E$16*'Data &amp; Parameter'!$E$17*('Data &amp; Parameter'!$E$18+'Data &amp; Parameter'!$E$19)*'Data &amp; Parameter'!$E$20*'Data &amp; Parameter'!$E$37*R3602</f>
        <v>0.46328121857474447</v>
      </c>
      <c r="T3602" s="28">
        <f t="shared" si="56"/>
        <v>0.92657015433952616</v>
      </c>
    </row>
    <row r="3603" spans="1:20" ht="15.75" customHeight="1" x14ac:dyDescent="0.35">
      <c r="A3603">
        <v>3596</v>
      </c>
      <c r="B3603" s="76">
        <v>44253.362476851849</v>
      </c>
      <c r="C3603" s="1" t="s">
        <v>11410</v>
      </c>
      <c r="D3603" s="76">
        <v>44253.363715277781</v>
      </c>
      <c r="E3603" s="1" t="s">
        <v>11411</v>
      </c>
      <c r="F3603" s="1" t="s">
        <v>11412</v>
      </c>
      <c r="G3603" s="1" t="s">
        <v>123</v>
      </c>
      <c r="H3603" s="1" t="s">
        <v>124</v>
      </c>
      <c r="I3603" s="1" t="s">
        <v>125</v>
      </c>
      <c r="J3603" s="1" t="s">
        <v>11366</v>
      </c>
      <c r="K3603" s="1" t="s">
        <v>11366</v>
      </c>
      <c r="L3603">
        <f>ROUNDUP(IF(B3603&gt;$D$4,0,($D$4-B3603+1)/365),0)</f>
        <v>0</v>
      </c>
      <c r="M3603">
        <f>ROUNDUP(IF(B3603&gt;$D$5,0,($D$5-B3603+1)/365),0)</f>
        <v>1</v>
      </c>
      <c r="N3603" s="28">
        <f>IF(OR(L3603=1,M3603=1),IF(B3603+364&lt;=$D$5,(B3603+364-$D$4+1)/365,IF(B3603&gt;$D$4,($D$5-B3603+1)/365,$D$6/365)),0)</f>
        <v>0.13325348807712506</v>
      </c>
      <c r="O3603" s="28">
        <f>'Data &amp; Parameter'!$E$16*'Data &amp; Parameter'!$E$17*('Data &amp; Parameter'!$E$18+'Data &amp; Parameter'!$E$19)*'Data &amp; Parameter'!$E$20*'Data &amp; Parameter'!$E$37*N3603</f>
        <v>0.46328298250389183</v>
      </c>
      <c r="P3603">
        <f>ROUNDUP(IF(D3603&gt;$D$4,0,($D$4-D3603+1)/365),0)</f>
        <v>0</v>
      </c>
      <c r="Q3603">
        <f>ROUNDUP(IF(D3603&gt;$D$5,0,($D$5-D3603+1)/365),0)</f>
        <v>1</v>
      </c>
      <c r="R3603" s="28">
        <f>IF(OR(P3603=1,Q3603=1),IF(D3603+364&lt;=$D$5,(D3603+364-$D$4+1)/365,IF(D3603&gt;$D$4,($D$5-D3603+1)/365,$D$6/365)),0)</f>
        <v>0.13325009512936709</v>
      </c>
      <c r="S3603" s="28">
        <f>'Data &amp; Parameter'!$E$16*'Data &amp; Parameter'!$E$17*('Data &amp; Parameter'!$E$18+'Data &amp; Parameter'!$E$19)*'Data &amp; Parameter'!$E$20*'Data &amp; Parameter'!$E$37*R3603</f>
        <v>0.46327118622764063</v>
      </c>
      <c r="T3603" s="28">
        <f t="shared" si="56"/>
        <v>0.9265541687315324</v>
      </c>
    </row>
    <row r="3604" spans="1:20" ht="15.75" customHeight="1" x14ac:dyDescent="0.35">
      <c r="A3604">
        <v>3597</v>
      </c>
      <c r="B3604" s="76">
        <v>44253.363657407404</v>
      </c>
      <c r="C3604" s="1" t="s">
        <v>11413</v>
      </c>
      <c r="D3604" s="76">
        <v>44253.364293981482</v>
      </c>
      <c r="E3604" s="1" t="s">
        <v>11414</v>
      </c>
      <c r="F3604" s="1" t="s">
        <v>11415</v>
      </c>
      <c r="G3604" s="1" t="s">
        <v>123</v>
      </c>
      <c r="H3604" s="1" t="s">
        <v>124</v>
      </c>
      <c r="I3604" s="1" t="s">
        <v>125</v>
      </c>
      <c r="J3604" s="1" t="s">
        <v>11383</v>
      </c>
      <c r="K3604" s="1" t="s">
        <v>11403</v>
      </c>
      <c r="L3604">
        <f>ROUNDUP(IF(B3604&gt;$D$4,0,($D$4-B3604+1)/365),0)</f>
        <v>0</v>
      </c>
      <c r="M3604">
        <f>ROUNDUP(IF(B3604&gt;$D$5,0,($D$5-B3604+1)/365),0)</f>
        <v>1</v>
      </c>
      <c r="N3604" s="28">
        <f>IF(OR(L3604=1,M3604=1),IF(B3604+364&lt;=$D$5,(B3604+364-$D$4+1)/365,IF(B3604&gt;$D$4,($D$5-B3604+1)/365,$D$6/365)),0)</f>
        <v>0.13325025367834414</v>
      </c>
      <c r="O3604" s="28">
        <f>'Data &amp; Parameter'!$E$16*'Data &amp; Parameter'!$E$17*('Data &amp; Parameter'!$E$18+'Data &amp; Parameter'!$E$19)*'Data &amp; Parameter'!$E$20*'Data &amp; Parameter'!$E$37*N3604</f>
        <v>0.46327173745555988</v>
      </c>
      <c r="P3604">
        <f>ROUNDUP(IF(D3604&gt;$D$4,0,($D$4-D3604+1)/365),0)</f>
        <v>0</v>
      </c>
      <c r="Q3604">
        <f>ROUNDUP(IF(D3604&gt;$D$5,0,($D$5-D3604+1)/365),0)</f>
        <v>1</v>
      </c>
      <c r="R3604" s="28">
        <f>IF(OR(P3604=1,Q3604=1),IF(D3604+364&lt;=$D$5,(D3604+364-$D$4+1)/365,IF(D3604&gt;$D$4,($D$5-D3604+1)/365,$D$6/365)),0)</f>
        <v>0.13324850963977602</v>
      </c>
      <c r="S3604" s="28">
        <f>'Data &amp; Parameter'!$E$16*'Data &amp; Parameter'!$E$17*('Data &amp; Parameter'!$E$18+'Data &amp; Parameter'!$E$19)*'Data &amp; Parameter'!$E$20*'Data &amp; Parameter'!$E$37*R3604</f>
        <v>0.46326567394907237</v>
      </c>
      <c r="T3604" s="28">
        <f t="shared" si="56"/>
        <v>0.92653741140463231</v>
      </c>
    </row>
    <row r="3605" spans="1:20" ht="15.75" customHeight="1" x14ac:dyDescent="0.35">
      <c r="A3605">
        <v>3598</v>
      </c>
      <c r="B3605" s="76">
        <v>44253.364502314813</v>
      </c>
      <c r="C3605" s="1" t="s">
        <v>11416</v>
      </c>
      <c r="D3605" s="76">
        <v>44253.36546296296</v>
      </c>
      <c r="E3605" s="1" t="s">
        <v>11417</v>
      </c>
      <c r="F3605" s="1" t="s">
        <v>11418</v>
      </c>
      <c r="G3605" s="1" t="s">
        <v>123</v>
      </c>
      <c r="H3605" s="1" t="s">
        <v>124</v>
      </c>
      <c r="I3605" s="1" t="s">
        <v>125</v>
      </c>
      <c r="J3605" s="1" t="s">
        <v>11356</v>
      </c>
      <c r="K3605" s="1" t="s">
        <v>11356</v>
      </c>
      <c r="L3605">
        <f>ROUNDUP(IF(B3605&gt;$D$4,0,($D$4-B3605+1)/365),0)</f>
        <v>0</v>
      </c>
      <c r="M3605">
        <f>ROUNDUP(IF(B3605&gt;$D$5,0,($D$5-B3605+1)/365),0)</f>
        <v>1</v>
      </c>
      <c r="N3605" s="28">
        <f>IF(OR(L3605=1,M3605=1),IF(B3605+364&lt;=$D$5,(B3605+364-$D$4+1)/365,IF(B3605&gt;$D$4,($D$5-B3605+1)/365,$D$6/365)),0)</f>
        <v>0.13324793886352643</v>
      </c>
      <c r="O3605" s="28">
        <f>'Data &amp; Parameter'!$E$16*'Data &amp; Parameter'!$E$17*('Data &amp; Parameter'!$E$18+'Data &amp; Parameter'!$E$19)*'Data &amp; Parameter'!$E$20*'Data &amp; Parameter'!$E$37*N3605</f>
        <v>0.46326368952879882</v>
      </c>
      <c r="P3605">
        <f>ROUNDUP(IF(D3605&gt;$D$4,0,($D$4-D3605+1)/365),0)</f>
        <v>0</v>
      </c>
      <c r="Q3605">
        <f>ROUNDUP(IF(D3605&gt;$D$5,0,($D$5-D3605+1)/365),0)</f>
        <v>1</v>
      </c>
      <c r="R3605" s="28">
        <f>IF(OR(P3605=1,Q3605=1),IF(D3605+364&lt;=$D$5,(D3605+364-$D$4+1)/365,IF(D3605&gt;$D$4,($D$5-D3605+1)/365,$D$6/365)),0)</f>
        <v>0.13324530695079451</v>
      </c>
      <c r="S3605" s="28">
        <f>'Data &amp; Parameter'!$E$16*'Data &amp; Parameter'!$E$17*('Data &amp; Parameter'!$E$18+'Data &amp; Parameter'!$E$19)*'Data &amp; Parameter'!$E$20*'Data &amp; Parameter'!$E$37*R3605</f>
        <v>0.46325453914633807</v>
      </c>
      <c r="T3605" s="28">
        <f t="shared" si="56"/>
        <v>0.92651822867513689</v>
      </c>
    </row>
    <row r="3606" spans="1:20" ht="15.75" customHeight="1" x14ac:dyDescent="0.35">
      <c r="A3606">
        <v>3599</v>
      </c>
      <c r="B3606" s="76">
        <v>44253.366215277776</v>
      </c>
      <c r="C3606" s="1" t="s">
        <v>11419</v>
      </c>
      <c r="D3606" s="76">
        <v>44253.369999999995</v>
      </c>
      <c r="E3606" s="1" t="s">
        <v>11420</v>
      </c>
      <c r="F3606" s="1" t="s">
        <v>11421</v>
      </c>
      <c r="G3606" s="1" t="s">
        <v>123</v>
      </c>
      <c r="H3606" s="1" t="s">
        <v>124</v>
      </c>
      <c r="I3606" s="1" t="s">
        <v>125</v>
      </c>
      <c r="J3606" s="1" t="s">
        <v>11422</v>
      </c>
      <c r="K3606" s="1" t="s">
        <v>11370</v>
      </c>
      <c r="L3606">
        <f>ROUNDUP(IF(B3606&gt;$D$4,0,($D$4-B3606+1)/365),0)</f>
        <v>0</v>
      </c>
      <c r="M3606">
        <f>ROUNDUP(IF(B3606&gt;$D$5,0,($D$5-B3606+1)/365),0)</f>
        <v>1</v>
      </c>
      <c r="N3606" s="28">
        <f>IF(OR(L3606=1,M3606=1),IF(B3606+364&lt;=$D$5,(B3606+364-$D$4+1)/365,IF(B3606&gt;$D$4,($D$5-B3606+1)/365,$D$6/365)),0)</f>
        <v>0.13324324581431216</v>
      </c>
      <c r="O3606" s="28">
        <f>'Data &amp; Parameter'!$E$16*'Data &amp; Parameter'!$E$17*('Data &amp; Parameter'!$E$18+'Data &amp; Parameter'!$E$19)*'Data &amp; Parameter'!$E$20*'Data &amp; Parameter'!$E$37*N3606</f>
        <v>0.46324737318415077</v>
      </c>
      <c r="P3606">
        <f>ROUNDUP(IF(D3606&gt;$D$4,0,($D$4-D3606+1)/365),0)</f>
        <v>0</v>
      </c>
      <c r="Q3606">
        <f>ROUNDUP(IF(D3606&gt;$D$5,0,($D$5-D3606+1)/365),0)</f>
        <v>1</v>
      </c>
      <c r="R3606" s="28">
        <f>IF(OR(P3606=1,Q3606=1),IF(D3606+364&lt;=$D$5,(D3606+364-$D$4+1)/365,IF(D3606&gt;$D$4,($D$5-D3606+1)/365,$D$6/365)),0)</f>
        <v>0.13323287671234152</v>
      </c>
      <c r="S3606" s="28">
        <f>'Data &amp; Parameter'!$E$16*'Data &amp; Parameter'!$E$17*('Data &amp; Parameter'!$E$18+'Data &amp; Parameter'!$E$19)*'Data &amp; Parameter'!$E$20*'Data &amp; Parameter'!$E$37*R3606</f>
        <v>0.46321132288215744</v>
      </c>
      <c r="T3606" s="28">
        <f t="shared" si="56"/>
        <v>0.92645869606630815</v>
      </c>
    </row>
    <row r="3607" spans="1:20" ht="15.75" customHeight="1" x14ac:dyDescent="0.35">
      <c r="A3607">
        <v>3600</v>
      </c>
      <c r="B3607" s="76">
        <v>44253.366249999999</v>
      </c>
      <c r="C3607" s="1" t="s">
        <v>11423</v>
      </c>
      <c r="D3607" s="76">
        <v>44253.366701388892</v>
      </c>
      <c r="E3607" s="1" t="s">
        <v>11424</v>
      </c>
      <c r="F3607" s="1" t="s">
        <v>11425</v>
      </c>
      <c r="G3607" s="1" t="s">
        <v>123</v>
      </c>
      <c r="H3607" s="1" t="s">
        <v>124</v>
      </c>
      <c r="I3607" s="1" t="s">
        <v>125</v>
      </c>
      <c r="J3607" s="1" t="s">
        <v>11366</v>
      </c>
      <c r="K3607" s="1" t="s">
        <v>11366</v>
      </c>
      <c r="L3607">
        <f>ROUNDUP(IF(B3607&gt;$D$4,0,($D$4-B3607+1)/365),0)</f>
        <v>0</v>
      </c>
      <c r="M3607">
        <f>ROUNDUP(IF(B3607&gt;$D$5,0,($D$5-B3607+1)/365),0)</f>
        <v>1</v>
      </c>
      <c r="N3607" s="28">
        <f>IF(OR(L3607=1,M3607=1),IF(B3607+364&lt;=$D$5,(B3607+364-$D$4+1)/365,IF(B3607&gt;$D$4,($D$5-B3607+1)/365,$D$6/365)),0)</f>
        <v>0.13324315068493389</v>
      </c>
      <c r="O3607" s="28">
        <f>'Data &amp; Parameter'!$E$16*'Data &amp; Parameter'!$E$17*('Data &amp; Parameter'!$E$18+'Data &amp; Parameter'!$E$19)*'Data &amp; Parameter'!$E$20*'Data &amp; Parameter'!$E$37*N3607</f>
        <v>0.46324704244742693</v>
      </c>
      <c r="P3607">
        <f>ROUNDUP(IF(D3607&gt;$D$4,0,($D$4-D3607+1)/365),0)</f>
        <v>0</v>
      </c>
      <c r="Q3607">
        <f>ROUNDUP(IF(D3607&gt;$D$5,0,($D$5-D3607+1)/365),0)</f>
        <v>1</v>
      </c>
      <c r="R3607" s="28">
        <f>IF(OR(P3607=1,Q3607=1),IF(D3607+364&lt;=$D$5,(D3607+364-$D$4+1)/365,IF(D3607&gt;$D$4,($D$5-D3607+1)/365,$D$6/365)),0)</f>
        <v>0.13324191400303653</v>
      </c>
      <c r="S3607" s="28">
        <f>'Data &amp; Parameter'!$E$16*'Data &amp; Parameter'!$E$17*('Data &amp; Parameter'!$E$18+'Data &amp; Parameter'!$E$19)*'Data &amp; Parameter'!$E$20*'Data &amp; Parameter'!$E$37*R3607</f>
        <v>0.46324274287008688</v>
      </c>
      <c r="T3607" s="28">
        <f t="shared" si="56"/>
        <v>0.9264897853175138</v>
      </c>
    </row>
    <row r="3608" spans="1:20" ht="15.75" customHeight="1" x14ac:dyDescent="0.35">
      <c r="A3608">
        <v>3601</v>
      </c>
      <c r="B3608" s="76">
        <v>44253.366701388892</v>
      </c>
      <c r="C3608" s="1" t="s">
        <v>11426</v>
      </c>
      <c r="D3608" s="76">
        <v>44253.367673611108</v>
      </c>
      <c r="E3608" s="1" t="s">
        <v>11427</v>
      </c>
      <c r="F3608" s="1" t="s">
        <v>11428</v>
      </c>
      <c r="G3608" s="1" t="s">
        <v>123</v>
      </c>
      <c r="H3608" s="1" t="s">
        <v>124</v>
      </c>
      <c r="I3608" s="1" t="s">
        <v>125</v>
      </c>
      <c r="J3608" s="1" t="s">
        <v>11366</v>
      </c>
      <c r="K3608" s="1" t="s">
        <v>11366</v>
      </c>
      <c r="L3608">
        <f>ROUNDUP(IF(B3608&gt;$D$4,0,($D$4-B3608+1)/365),0)</f>
        <v>0</v>
      </c>
      <c r="M3608">
        <f>ROUNDUP(IF(B3608&gt;$D$5,0,($D$5-B3608+1)/365),0)</f>
        <v>1</v>
      </c>
      <c r="N3608" s="28">
        <f>IF(OR(L3608=1,M3608=1),IF(B3608+364&lt;=$D$5,(B3608+364-$D$4+1)/365,IF(B3608&gt;$D$4,($D$5-B3608+1)/365,$D$6/365)),0)</f>
        <v>0.13324191400303653</v>
      </c>
      <c r="O3608" s="28">
        <f>'Data &amp; Parameter'!$E$16*'Data &amp; Parameter'!$E$17*('Data &amp; Parameter'!$E$18+'Data &amp; Parameter'!$E$19)*'Data &amp; Parameter'!$E$20*'Data &amp; Parameter'!$E$37*N3608</f>
        <v>0.46324274287008688</v>
      </c>
      <c r="P3608">
        <f>ROUNDUP(IF(D3608&gt;$D$4,0,($D$4-D3608+1)/365),0)</f>
        <v>0</v>
      </c>
      <c r="Q3608">
        <f>ROUNDUP(IF(D3608&gt;$D$5,0,($D$5-D3608+1)/365),0)</f>
        <v>1</v>
      </c>
      <c r="R3608" s="28">
        <f>IF(OR(P3608=1,Q3608=1),IF(D3608+364&lt;=$D$5,(D3608+364-$D$4+1)/365,IF(D3608&gt;$D$4,($D$5-D3608+1)/365,$D$6/365)),0)</f>
        <v>0.13323925038052511</v>
      </c>
      <c r="S3608" s="28">
        <f>'Data &amp; Parameter'!$E$16*'Data &amp; Parameter'!$E$17*('Data &amp; Parameter'!$E$18+'Data &amp; Parameter'!$E$19)*'Data &amp; Parameter'!$E$20*'Data &amp; Parameter'!$E$37*R3608</f>
        <v>0.46323348224209765</v>
      </c>
      <c r="T3608" s="28">
        <f t="shared" si="56"/>
        <v>0.92647622511218453</v>
      </c>
    </row>
    <row r="3609" spans="1:20" ht="15.75" customHeight="1" x14ac:dyDescent="0.35">
      <c r="A3609">
        <v>3602</v>
      </c>
      <c r="B3609" s="76">
        <v>44253.367696759262</v>
      </c>
      <c r="C3609" s="1" t="s">
        <v>11429</v>
      </c>
      <c r="D3609" s="76">
        <v>44253.368402777778</v>
      </c>
      <c r="E3609" s="1" t="s">
        <v>11430</v>
      </c>
      <c r="F3609" s="1" t="s">
        <v>11431</v>
      </c>
      <c r="G3609" s="1" t="s">
        <v>123</v>
      </c>
      <c r="H3609" s="1" t="s">
        <v>124</v>
      </c>
      <c r="I3609" s="1" t="s">
        <v>125</v>
      </c>
      <c r="J3609" s="1" t="s">
        <v>11356</v>
      </c>
      <c r="K3609" s="1" t="s">
        <v>11356</v>
      </c>
      <c r="L3609">
        <f>ROUNDUP(IF(B3609&gt;$D$4,0,($D$4-B3609+1)/365),0)</f>
        <v>0</v>
      </c>
      <c r="M3609">
        <f>ROUNDUP(IF(B3609&gt;$D$5,0,($D$5-B3609+1)/365),0)</f>
        <v>1</v>
      </c>
      <c r="N3609" s="28">
        <f>IF(OR(L3609=1,M3609=1),IF(B3609+364&lt;=$D$5,(B3609+364-$D$4+1)/365,IF(B3609&gt;$D$4,($D$5-B3609+1)/365,$D$6/365)),0)</f>
        <v>0.13323918696092632</v>
      </c>
      <c r="O3609" s="28">
        <f>'Data &amp; Parameter'!$E$16*'Data &amp; Parameter'!$E$17*('Data &amp; Parameter'!$E$18+'Data &amp; Parameter'!$E$19)*'Data &amp; Parameter'!$E$20*'Data &amp; Parameter'!$E$37*N3609</f>
        <v>0.46323326175090224</v>
      </c>
      <c r="P3609">
        <f>ROUNDUP(IF(D3609&gt;$D$4,0,($D$4-D3609+1)/365),0)</f>
        <v>0</v>
      </c>
      <c r="Q3609">
        <f>ROUNDUP(IF(D3609&gt;$D$5,0,($D$5-D3609+1)/365),0)</f>
        <v>1</v>
      </c>
      <c r="R3609" s="28">
        <f>IF(OR(P3609=1,Q3609=1),IF(D3609+364&lt;=$D$5,(D3609+364-$D$4+1)/365,IF(D3609&gt;$D$4,($D$5-D3609+1)/365,$D$6/365)),0)</f>
        <v>0.13323725266362163</v>
      </c>
      <c r="S3609" s="28">
        <f>'Data &amp; Parameter'!$E$16*'Data &amp; Parameter'!$E$17*('Data &amp; Parameter'!$E$18+'Data &amp; Parameter'!$E$19)*'Data &amp; Parameter'!$E$20*'Data &amp; Parameter'!$E$37*R3609</f>
        <v>0.46322653677103642</v>
      </c>
      <c r="T3609" s="28">
        <f t="shared" si="56"/>
        <v>0.92645979852193872</v>
      </c>
    </row>
    <row r="3610" spans="1:20" ht="15.75" customHeight="1" x14ac:dyDescent="0.35">
      <c r="A3610">
        <v>3603</v>
      </c>
      <c r="B3610" s="76">
        <v>44253.369027777779</v>
      </c>
      <c r="C3610" s="1" t="s">
        <v>11432</v>
      </c>
      <c r="D3610" s="76">
        <v>44253.369641203702</v>
      </c>
      <c r="E3610" s="1" t="s">
        <v>11433</v>
      </c>
      <c r="F3610" s="1" t="s">
        <v>11434</v>
      </c>
      <c r="G3610" s="1" t="s">
        <v>123</v>
      </c>
      <c r="H3610" s="1" t="s">
        <v>124</v>
      </c>
      <c r="I3610" s="1" t="s">
        <v>125</v>
      </c>
      <c r="J3610" s="1" t="s">
        <v>11366</v>
      </c>
      <c r="K3610" s="1" t="s">
        <v>11366</v>
      </c>
      <c r="L3610">
        <f>ROUNDUP(IF(B3610&gt;$D$4,0,($D$4-B3610+1)/365),0)</f>
        <v>0</v>
      </c>
      <c r="M3610">
        <f>ROUNDUP(IF(B3610&gt;$D$5,0,($D$5-B3610+1)/365),0)</f>
        <v>1</v>
      </c>
      <c r="N3610" s="28">
        <f>IF(OR(L3610=1,M3610=1),IF(B3610+364&lt;=$D$5,(B3610+364-$D$4+1)/365,IF(B3610&gt;$D$4,($D$5-B3610+1)/365,$D$6/365)),0)</f>
        <v>0.13323554033485291</v>
      </c>
      <c r="O3610" s="28">
        <f>'Data &amp; Parameter'!$E$16*'Data &amp; Parameter'!$E$17*('Data &amp; Parameter'!$E$18+'Data &amp; Parameter'!$E$19)*'Data &amp; Parameter'!$E$20*'Data &amp; Parameter'!$E$37*N3610</f>
        <v>0.46322058351014661</v>
      </c>
      <c r="P3610">
        <f>ROUNDUP(IF(D3610&gt;$D$4,0,($D$4-D3610+1)/365),0)</f>
        <v>0</v>
      </c>
      <c r="Q3610">
        <f>ROUNDUP(IF(D3610&gt;$D$5,0,($D$5-D3610+1)/365),0)</f>
        <v>1</v>
      </c>
      <c r="R3610" s="28">
        <f>IF(OR(P3610=1,Q3610=1),IF(D3610+364&lt;=$D$5,(D3610+364-$D$4+1)/365,IF(D3610&gt;$D$4,($D$5-D3610+1)/365,$D$6/365)),0)</f>
        <v>0.13323385971588361</v>
      </c>
      <c r="S3610" s="28">
        <f>'Data &amp; Parameter'!$E$16*'Data &amp; Parameter'!$E$17*('Data &amp; Parameter'!$E$18+'Data &amp; Parameter'!$E$19)*'Data &amp; Parameter'!$E$20*'Data &amp; Parameter'!$E$37*R3610</f>
        <v>0.46321474049485462</v>
      </c>
      <c r="T3610" s="28">
        <f t="shared" si="56"/>
        <v>0.92643532400500117</v>
      </c>
    </row>
    <row r="3611" spans="1:20" ht="15.75" customHeight="1" x14ac:dyDescent="0.35">
      <c r="A3611">
        <v>3604</v>
      </c>
      <c r="B3611" s="76">
        <v>44253.369884259257</v>
      </c>
      <c r="C3611" s="1" t="s">
        <v>11435</v>
      </c>
      <c r="D3611" s="76">
        <v>44253.370451388888</v>
      </c>
      <c r="E3611" s="1" t="s">
        <v>11436</v>
      </c>
      <c r="F3611" s="1" t="s">
        <v>11437</v>
      </c>
      <c r="G3611" s="1" t="s">
        <v>123</v>
      </c>
      <c r="H3611" s="1" t="s">
        <v>124</v>
      </c>
      <c r="I3611" s="1" t="s">
        <v>125</v>
      </c>
      <c r="J3611" s="1" t="s">
        <v>11366</v>
      </c>
      <c r="K3611" s="1" t="s">
        <v>11403</v>
      </c>
      <c r="L3611">
        <f>ROUNDUP(IF(B3611&gt;$D$4,0,($D$4-B3611+1)/365),0)</f>
        <v>0</v>
      </c>
      <c r="M3611">
        <f>ROUNDUP(IF(B3611&gt;$D$5,0,($D$5-B3611+1)/365),0)</f>
        <v>1</v>
      </c>
      <c r="N3611" s="28">
        <f>IF(OR(L3611=1,M3611=1),IF(B3611+364&lt;=$D$5,(B3611+364-$D$4+1)/365,IF(B3611&gt;$D$4,($D$5-B3611+1)/365,$D$6/365)),0)</f>
        <v>0.13323319381025575</v>
      </c>
      <c r="O3611" s="28">
        <f>'Data &amp; Parameter'!$E$16*'Data &amp; Parameter'!$E$17*('Data &amp; Parameter'!$E$18+'Data &amp; Parameter'!$E$19)*'Data &amp; Parameter'!$E$20*'Data &amp; Parameter'!$E$37*N3611</f>
        <v>0.46321242533785728</v>
      </c>
      <c r="P3611">
        <f>ROUNDUP(IF(D3611&gt;$D$4,0,($D$4-D3611+1)/365),0)</f>
        <v>0</v>
      </c>
      <c r="Q3611">
        <f>ROUNDUP(IF(D3611&gt;$D$5,0,($D$5-D3611+1)/365),0)</f>
        <v>1</v>
      </c>
      <c r="R3611" s="28">
        <f>IF(OR(P3611=1,Q3611=1),IF(D3611+364&lt;=$D$5,(D3611+364-$D$4+1)/365,IF(D3611&gt;$D$4,($D$5-D3611+1)/365,$D$6/365)),0)</f>
        <v>0.13323164003044416</v>
      </c>
      <c r="S3611" s="28">
        <f>'Data &amp; Parameter'!$E$16*'Data &amp; Parameter'!$E$17*('Data &amp; Parameter'!$E$18+'Data &amp; Parameter'!$E$19)*'Data &amp; Parameter'!$E$20*'Data &amp; Parameter'!$E$37*R3611</f>
        <v>0.46320702330481739</v>
      </c>
      <c r="T3611" s="28">
        <f t="shared" si="56"/>
        <v>0.92641944864267467</v>
      </c>
    </row>
    <row r="3612" spans="1:20" ht="15.75" customHeight="1" x14ac:dyDescent="0.35">
      <c r="A3612">
        <v>3605</v>
      </c>
      <c r="B3612" s="76">
        <v>44253.370856481481</v>
      </c>
      <c r="C3612" s="1" t="s">
        <v>11438</v>
      </c>
      <c r="D3612" s="76">
        <v>44253.371481481481</v>
      </c>
      <c r="E3612" s="1" t="s">
        <v>11439</v>
      </c>
      <c r="F3612" s="1" t="s">
        <v>11440</v>
      </c>
      <c r="G3612" s="1" t="s">
        <v>123</v>
      </c>
      <c r="H3612" s="1" t="s">
        <v>124</v>
      </c>
      <c r="I3612" s="1" t="s">
        <v>125</v>
      </c>
      <c r="J3612" s="1" t="s">
        <v>11356</v>
      </c>
      <c r="K3612" s="1" t="s">
        <v>11356</v>
      </c>
      <c r="L3612">
        <f>ROUNDUP(IF(B3612&gt;$D$4,0,($D$4-B3612+1)/365),0)</f>
        <v>0</v>
      </c>
      <c r="M3612">
        <f>ROUNDUP(IF(B3612&gt;$D$5,0,($D$5-B3612+1)/365),0)</f>
        <v>1</v>
      </c>
      <c r="N3612" s="28">
        <f>IF(OR(L3612=1,M3612=1),IF(B3612+364&lt;=$D$5,(B3612+364-$D$4+1)/365,IF(B3612&gt;$D$4,($D$5-B3612+1)/365,$D$6/365)),0)</f>
        <v>0.13323053018772443</v>
      </c>
      <c r="O3612" s="28">
        <f>'Data &amp; Parameter'!$E$16*'Data &amp; Parameter'!$E$17*('Data &amp; Parameter'!$E$18+'Data &amp; Parameter'!$E$19)*'Data &amp; Parameter'!$E$20*'Data &amp; Parameter'!$E$37*N3612</f>
        <v>0.46320316470979883</v>
      </c>
      <c r="P3612">
        <f>ROUNDUP(IF(D3612&gt;$D$4,0,($D$4-D3612+1)/365),0)</f>
        <v>0</v>
      </c>
      <c r="Q3612">
        <f>ROUNDUP(IF(D3612&gt;$D$5,0,($D$5-D3612+1)/365),0)</f>
        <v>1</v>
      </c>
      <c r="R3612" s="28">
        <f>IF(OR(P3612=1,Q3612=1),IF(D3612+364&lt;=$D$5,(D3612+364-$D$4+1)/365,IF(D3612&gt;$D$4,($D$5-D3612+1)/365,$D$6/365)),0)</f>
        <v>0.13322881785895571</v>
      </c>
      <c r="S3612" s="28">
        <f>'Data &amp; Parameter'!$E$16*'Data &amp; Parameter'!$E$17*('Data &amp; Parameter'!$E$18+'Data &amp; Parameter'!$E$19)*'Data &amp; Parameter'!$E$20*'Data &amp; Parameter'!$E$37*R3612</f>
        <v>0.46319721144890902</v>
      </c>
      <c r="T3612" s="28">
        <f t="shared" si="56"/>
        <v>0.92640037615870785</v>
      </c>
    </row>
    <row r="3613" spans="1:20" ht="15.75" customHeight="1" x14ac:dyDescent="0.35">
      <c r="A3613">
        <v>3606</v>
      </c>
      <c r="B3613" s="76">
        <v>44253.372187500005</v>
      </c>
      <c r="C3613" s="1" t="s">
        <v>11441</v>
      </c>
      <c r="D3613" s="76">
        <v>44253.372766203705</v>
      </c>
      <c r="E3613" s="1" t="s">
        <v>11442</v>
      </c>
      <c r="F3613" s="1" t="s">
        <v>11443</v>
      </c>
      <c r="G3613" s="1" t="s">
        <v>123</v>
      </c>
      <c r="H3613" s="1" t="s">
        <v>124</v>
      </c>
      <c r="I3613" s="1" t="s">
        <v>125</v>
      </c>
      <c r="J3613" s="1" t="s">
        <v>11383</v>
      </c>
      <c r="K3613" s="1" t="s">
        <v>11366</v>
      </c>
      <c r="L3613">
        <f>ROUNDUP(IF(B3613&gt;$D$4,0,($D$4-B3613+1)/365),0)</f>
        <v>0</v>
      </c>
      <c r="M3613">
        <f>ROUNDUP(IF(B3613&gt;$D$5,0,($D$5-B3613+1)/365),0)</f>
        <v>1</v>
      </c>
      <c r="N3613" s="28">
        <f>IF(OR(L3613=1,M3613=1),IF(B3613+364&lt;=$D$5,(B3613+364-$D$4+1)/365,IF(B3613&gt;$D$4,($D$5-B3613+1)/365,$D$6/365)),0)</f>
        <v>0.13322688356163107</v>
      </c>
      <c r="O3613" s="28">
        <f>'Data &amp; Parameter'!$E$16*'Data &amp; Parameter'!$E$17*('Data &amp; Parameter'!$E$18+'Data &amp; Parameter'!$E$19)*'Data &amp; Parameter'!$E$20*'Data &amp; Parameter'!$E$37*N3613</f>
        <v>0.46319048646897382</v>
      </c>
      <c r="P3613">
        <f>ROUNDUP(IF(D3613&gt;$D$4,0,($D$4-D3613+1)/365),0)</f>
        <v>0</v>
      </c>
      <c r="Q3613">
        <f>ROUNDUP(IF(D3613&gt;$D$5,0,($D$5-D3613+1)/365),0)</f>
        <v>1</v>
      </c>
      <c r="R3613" s="28">
        <f>IF(OR(P3613=1,Q3613=1),IF(D3613+364&lt;=$D$5,(D3613+364-$D$4+1)/365,IF(D3613&gt;$D$4,($D$5-D3613+1)/365,$D$6/365)),0)</f>
        <v>0.13322529807204</v>
      </c>
      <c r="S3613" s="28">
        <f>'Data &amp; Parameter'!$E$16*'Data &amp; Parameter'!$E$17*('Data &amp; Parameter'!$E$18+'Data &amp; Parameter'!$E$19)*'Data &amp; Parameter'!$E$20*'Data &amp; Parameter'!$E$37*R3613</f>
        <v>0.46318497419040555</v>
      </c>
      <c r="T3613" s="28">
        <f t="shared" si="56"/>
        <v>0.92637546065937937</v>
      </c>
    </row>
    <row r="3614" spans="1:20" ht="15.75" customHeight="1" x14ac:dyDescent="0.35">
      <c r="A3614">
        <v>3607</v>
      </c>
      <c r="B3614" s="76">
        <v>44253.372847222221</v>
      </c>
      <c r="C3614" s="1" t="s">
        <v>11444</v>
      </c>
      <c r="D3614" s="76">
        <v>44253.373391203699</v>
      </c>
      <c r="E3614" s="1" t="s">
        <v>11445</v>
      </c>
      <c r="F3614" s="1" t="s">
        <v>11446</v>
      </c>
      <c r="G3614" s="1" t="s">
        <v>123</v>
      </c>
      <c r="H3614" s="1" t="s">
        <v>124</v>
      </c>
      <c r="I3614" s="1" t="s">
        <v>125</v>
      </c>
      <c r="J3614" s="1" t="s">
        <v>11447</v>
      </c>
      <c r="K3614" s="1" t="s">
        <v>11366</v>
      </c>
      <c r="L3614">
        <f>ROUNDUP(IF(B3614&gt;$D$4,0,($D$4-B3614+1)/365),0)</f>
        <v>0</v>
      </c>
      <c r="M3614">
        <f>ROUNDUP(IF(B3614&gt;$D$5,0,($D$5-B3614+1)/365),0)</f>
        <v>1</v>
      </c>
      <c r="N3614" s="28">
        <f>IF(OR(L3614=1,M3614=1),IF(B3614+364&lt;=$D$5,(B3614+364-$D$4+1)/365,IF(B3614&gt;$D$4,($D$5-B3614+1)/365,$D$6/365)),0)</f>
        <v>0.13322507610350404</v>
      </c>
      <c r="O3614" s="28">
        <f>'Data &amp; Parameter'!$E$16*'Data &amp; Parameter'!$E$17*('Data &amp; Parameter'!$E$18+'Data &amp; Parameter'!$E$19)*'Data &amp; Parameter'!$E$20*'Data &amp; Parameter'!$E$37*N3614</f>
        <v>0.46318420247142955</v>
      </c>
      <c r="P3614">
        <f>ROUNDUP(IF(D3614&gt;$D$4,0,($D$4-D3614+1)/365),0)</f>
        <v>0</v>
      </c>
      <c r="Q3614">
        <f>ROUNDUP(IF(D3614&gt;$D$5,0,($D$5-D3614+1)/365),0)</f>
        <v>1</v>
      </c>
      <c r="R3614" s="28">
        <f>IF(OR(P3614=1,Q3614=1),IF(D3614+364&lt;=$D$5,(D3614+364-$D$4+1)/365,IF(D3614&gt;$D$4,($D$5-D3614+1)/365,$D$6/365)),0)</f>
        <v>0.13322358574329124</v>
      </c>
      <c r="S3614" s="28">
        <f>'Data &amp; Parameter'!$E$16*'Data &amp; Parameter'!$E$17*('Data &amp; Parameter'!$E$18+'Data &amp; Parameter'!$E$19)*'Data &amp; Parameter'!$E$20*'Data &amp; Parameter'!$E$37*R3614</f>
        <v>0.46317902092958513</v>
      </c>
      <c r="T3614" s="28">
        <f t="shared" si="56"/>
        <v>0.92636322340101462</v>
      </c>
    </row>
    <row r="3615" spans="1:20" ht="15.75" customHeight="1" x14ac:dyDescent="0.35">
      <c r="A3615">
        <v>3608</v>
      </c>
      <c r="B3615" s="76">
        <v>44253.37501157407</v>
      </c>
      <c r="C3615" s="1" t="s">
        <v>11448</v>
      </c>
      <c r="D3615" s="76">
        <v>44253.375763888893</v>
      </c>
      <c r="E3615" s="1" t="s">
        <v>11449</v>
      </c>
      <c r="F3615" s="1" t="s">
        <v>11450</v>
      </c>
      <c r="G3615" s="1" t="s">
        <v>123</v>
      </c>
      <c r="H3615" s="1" t="s">
        <v>124</v>
      </c>
      <c r="I3615" s="1" t="s">
        <v>125</v>
      </c>
      <c r="J3615" s="1" t="s">
        <v>11356</v>
      </c>
      <c r="K3615" s="1" t="s">
        <v>11356</v>
      </c>
      <c r="L3615">
        <f>ROUNDUP(IF(B3615&gt;$D$4,0,($D$4-B3615+1)/365),0)</f>
        <v>0</v>
      </c>
      <c r="M3615">
        <f>ROUNDUP(IF(B3615&gt;$D$5,0,($D$5-B3615+1)/365),0)</f>
        <v>1</v>
      </c>
      <c r="N3615" s="28">
        <f>IF(OR(L3615=1,M3615=1),IF(B3615+364&lt;=$D$5,(B3615+364-$D$4+1)/365,IF(B3615&gt;$D$4,($D$5-B3615+1)/365,$D$6/365)),0)</f>
        <v>0.13321914637241231</v>
      </c>
      <c r="O3615" s="28">
        <f>'Data &amp; Parameter'!$E$16*'Data &amp; Parameter'!$E$17*('Data &amp; Parameter'!$E$18+'Data &amp; Parameter'!$E$19)*'Data &amp; Parameter'!$E$20*'Data &amp; Parameter'!$E$37*N3615</f>
        <v>0.46316358654951062</v>
      </c>
      <c r="P3615">
        <f>ROUNDUP(IF(D3615&gt;$D$4,0,($D$4-D3615+1)/365),0)</f>
        <v>0</v>
      </c>
      <c r="Q3615">
        <f>ROUNDUP(IF(D3615&gt;$D$5,0,($D$5-D3615+1)/365),0)</f>
        <v>1</v>
      </c>
      <c r="R3615" s="28">
        <f>IF(OR(P3615=1,Q3615=1),IF(D3615+364&lt;=$D$5,(D3615+364-$D$4+1)/365,IF(D3615&gt;$D$4,($D$5-D3615+1)/365,$D$6/365)),0)</f>
        <v>0.13321708523591005</v>
      </c>
      <c r="S3615" s="28">
        <f>'Data &amp; Parameter'!$E$16*'Data &amp; Parameter'!$E$17*('Data &amp; Parameter'!$E$18+'Data &amp; Parameter'!$E$19)*'Data &amp; Parameter'!$E$20*'Data &amp; Parameter'!$E$37*R3615</f>
        <v>0.46315642058725409</v>
      </c>
      <c r="T3615" s="28">
        <f t="shared" si="56"/>
        <v>0.92632000713676477</v>
      </c>
    </row>
    <row r="3616" spans="1:20" ht="15.75" customHeight="1" x14ac:dyDescent="0.35">
      <c r="A3616">
        <v>3609</v>
      </c>
      <c r="B3616" s="76">
        <v>44253.375243055554</v>
      </c>
      <c r="C3616" s="1" t="s">
        <v>11451</v>
      </c>
      <c r="D3616" s="76">
        <v>44253.37572916667</v>
      </c>
      <c r="E3616" s="1" t="s">
        <v>11452</v>
      </c>
      <c r="F3616" s="1" t="s">
        <v>11453</v>
      </c>
      <c r="G3616" s="1" t="s">
        <v>123</v>
      </c>
      <c r="H3616" s="1" t="s">
        <v>124</v>
      </c>
      <c r="I3616" s="1" t="s">
        <v>125</v>
      </c>
      <c r="J3616" s="1" t="s">
        <v>11366</v>
      </c>
      <c r="K3616" s="1" t="s">
        <v>11366</v>
      </c>
      <c r="L3616">
        <f>ROUNDUP(IF(B3616&gt;$D$4,0,($D$4-B3616+1)/365),0)</f>
        <v>0</v>
      </c>
      <c r="M3616">
        <f>ROUNDUP(IF(B3616&gt;$D$5,0,($D$5-B3616+1)/365),0)</f>
        <v>1</v>
      </c>
      <c r="N3616" s="28">
        <f>IF(OR(L3616=1,M3616=1),IF(B3616+364&lt;=$D$5,(B3616+364-$D$4+1)/365,IF(B3616&gt;$D$4,($D$5-B3616+1)/365,$D$6/365)),0)</f>
        <v>0.13321851217656394</v>
      </c>
      <c r="O3616" s="28">
        <f>'Data &amp; Parameter'!$E$16*'Data &amp; Parameter'!$E$17*('Data &amp; Parameter'!$E$18+'Data &amp; Parameter'!$E$19)*'Data &amp; Parameter'!$E$20*'Data &amp; Parameter'!$E$37*N3616</f>
        <v>0.46316138163804182</v>
      </c>
      <c r="P3616">
        <f>ROUNDUP(IF(D3616&gt;$D$4,0,($D$4-D3616+1)/365),0)</f>
        <v>0</v>
      </c>
      <c r="Q3616">
        <f>ROUNDUP(IF(D3616&gt;$D$5,0,($D$5-D3616+1)/365),0)</f>
        <v>1</v>
      </c>
      <c r="R3616" s="28">
        <f>IF(OR(P3616=1,Q3616=1),IF(D3616+364&lt;=$D$5,(D3616+364-$D$4+1)/365,IF(D3616&gt;$D$4,($D$5-D3616+1)/365,$D$6/365)),0)</f>
        <v>0.13321718036528829</v>
      </c>
      <c r="S3616" s="28">
        <f>'Data &amp; Parameter'!$E$16*'Data &amp; Parameter'!$E$17*('Data &amp; Parameter'!$E$18+'Data &amp; Parameter'!$E$19)*'Data &amp; Parameter'!$E$20*'Data &amp; Parameter'!$E$37*R3616</f>
        <v>0.46315675132397782</v>
      </c>
      <c r="T3616" s="28">
        <f t="shared" si="56"/>
        <v>0.92631813296201959</v>
      </c>
    </row>
    <row r="3617" spans="1:20" ht="15.75" customHeight="1" x14ac:dyDescent="0.35">
      <c r="A3617">
        <v>3610</v>
      </c>
      <c r="B3617" s="76">
        <v>44253.375717592593</v>
      </c>
      <c r="C3617" s="1" t="s">
        <v>11454</v>
      </c>
      <c r="D3617" s="76">
        <v>44253.376319444447</v>
      </c>
      <c r="E3617" s="1" t="s">
        <v>11455</v>
      </c>
      <c r="F3617" s="1" t="s">
        <v>11456</v>
      </c>
      <c r="G3617" s="1" t="s">
        <v>123</v>
      </c>
      <c r="H3617" s="1" t="s">
        <v>124</v>
      </c>
      <c r="I3617" s="1" t="s">
        <v>125</v>
      </c>
      <c r="J3617" s="1" t="s">
        <v>11366</v>
      </c>
      <c r="K3617" s="1" t="s">
        <v>11366</v>
      </c>
      <c r="L3617">
        <f>ROUNDUP(IF(B3617&gt;$D$4,0,($D$4-B3617+1)/365),0)</f>
        <v>0</v>
      </c>
      <c r="M3617">
        <f>ROUNDUP(IF(B3617&gt;$D$5,0,($D$5-B3617+1)/365),0)</f>
        <v>1</v>
      </c>
      <c r="N3617" s="28">
        <f>IF(OR(L3617=1,M3617=1),IF(B3617+364&lt;=$D$5,(B3617+364-$D$4+1)/365,IF(B3617&gt;$D$4,($D$5-B3617+1)/365,$D$6/365)),0)</f>
        <v>0.13321721207508769</v>
      </c>
      <c r="O3617" s="28">
        <f>'Data &amp; Parameter'!$E$16*'Data &amp; Parameter'!$E$17*('Data &amp; Parameter'!$E$18+'Data &amp; Parameter'!$E$19)*'Data &amp; Parameter'!$E$20*'Data &amp; Parameter'!$E$37*N3617</f>
        <v>0.46315686156957553</v>
      </c>
      <c r="P3617">
        <f>ROUNDUP(IF(D3617&gt;$D$4,0,($D$4-D3617+1)/365),0)</f>
        <v>0</v>
      </c>
      <c r="Q3617">
        <f>ROUNDUP(IF(D3617&gt;$D$5,0,($D$5-D3617+1)/365),0)</f>
        <v>1</v>
      </c>
      <c r="R3617" s="28">
        <f>IF(OR(P3617=1,Q3617=1),IF(D3617+364&lt;=$D$5,(D3617+364-$D$4+1)/365,IF(D3617&gt;$D$4,($D$5-D3617+1)/365,$D$6/365)),0)</f>
        <v>0.13321556316589783</v>
      </c>
      <c r="S3617" s="28">
        <f>'Data &amp; Parameter'!$E$16*'Data &amp; Parameter'!$E$17*('Data &amp; Parameter'!$E$18+'Data &amp; Parameter'!$E$19)*'Data &amp; Parameter'!$E$20*'Data &amp; Parameter'!$E$37*R3617</f>
        <v>0.46315112879981185</v>
      </c>
      <c r="T3617" s="28">
        <f t="shared" si="56"/>
        <v>0.92630799036938738</v>
      </c>
    </row>
    <row r="3618" spans="1:20" ht="15.75" customHeight="1" x14ac:dyDescent="0.35">
      <c r="A3618">
        <v>3611</v>
      </c>
      <c r="B3618" s="76">
        <v>44253.376516203702</v>
      </c>
      <c r="C3618" s="1" t="s">
        <v>11457</v>
      </c>
      <c r="D3618" s="76">
        <v>44253.377222222218</v>
      </c>
      <c r="E3618" s="1" t="s">
        <v>11458</v>
      </c>
      <c r="F3618" s="1" t="s">
        <v>11459</v>
      </c>
      <c r="G3618" s="1" t="s">
        <v>123</v>
      </c>
      <c r="H3618" s="1" t="s">
        <v>124</v>
      </c>
      <c r="I3618" s="1" t="s">
        <v>125</v>
      </c>
      <c r="J3618" s="1" t="s">
        <v>11370</v>
      </c>
      <c r="K3618" s="1" t="s">
        <v>11370</v>
      </c>
      <c r="L3618">
        <f>ROUNDUP(IF(B3618&gt;$D$4,0,($D$4-B3618+1)/365),0)</f>
        <v>0</v>
      </c>
      <c r="M3618">
        <f>ROUNDUP(IF(B3618&gt;$D$5,0,($D$5-B3618+1)/365),0)</f>
        <v>1</v>
      </c>
      <c r="N3618" s="28">
        <f>IF(OR(L3618=1,M3618=1),IF(B3618+364&lt;=$D$5,(B3618+364-$D$4+1)/365,IF(B3618&gt;$D$4,($D$5-B3618+1)/365,$D$6/365)),0)</f>
        <v>0.13321502409944763</v>
      </c>
      <c r="O3618" s="28">
        <f>'Data &amp; Parameter'!$E$16*'Data &amp; Parameter'!$E$17*('Data &amp; Parameter'!$E$18+'Data &amp; Parameter'!$E$19)*'Data &amp; Parameter'!$E$20*'Data &amp; Parameter'!$E$37*N3618</f>
        <v>0.46314925462513606</v>
      </c>
      <c r="P3618">
        <f>ROUNDUP(IF(D3618&gt;$D$4,0,($D$4-D3618+1)/365),0)</f>
        <v>0</v>
      </c>
      <c r="Q3618">
        <f>ROUNDUP(IF(D3618&gt;$D$5,0,($D$5-D3618+1)/365),0)</f>
        <v>1</v>
      </c>
      <c r="R3618" s="28">
        <f>IF(OR(P3618=1,Q3618=1),IF(D3618+364&lt;=$D$5,(D3618+364-$D$4+1)/365,IF(D3618&gt;$D$4,($D$5-D3618+1)/365,$D$6/365)),0)</f>
        <v>0.13321308980214294</v>
      </c>
      <c r="S3618" s="28">
        <f>'Data &amp; Parameter'!$E$16*'Data &amp; Parameter'!$E$17*('Data &amp; Parameter'!$E$18+'Data &amp; Parameter'!$E$19)*'Data &amp; Parameter'!$E$20*'Data &amp; Parameter'!$E$37*R3618</f>
        <v>0.46314252964527025</v>
      </c>
      <c r="T3618" s="28">
        <f t="shared" si="56"/>
        <v>0.92629178427040637</v>
      </c>
    </row>
    <row r="3619" spans="1:20" ht="15.75" customHeight="1" x14ac:dyDescent="0.35">
      <c r="A3619">
        <v>3612</v>
      </c>
      <c r="B3619" s="76">
        <v>44253.377523148149</v>
      </c>
      <c r="C3619" s="1" t="s">
        <v>11460</v>
      </c>
      <c r="D3619" s="76">
        <v>44253.378113425926</v>
      </c>
      <c r="E3619" s="1" t="s">
        <v>11461</v>
      </c>
      <c r="F3619" s="1" t="s">
        <v>11462</v>
      </c>
      <c r="G3619" s="1" t="s">
        <v>123</v>
      </c>
      <c r="H3619" s="1" t="s">
        <v>124</v>
      </c>
      <c r="I3619" s="1" t="s">
        <v>125</v>
      </c>
      <c r="J3619" s="1" t="s">
        <v>11356</v>
      </c>
      <c r="K3619" s="1" t="s">
        <v>11356</v>
      </c>
      <c r="L3619">
        <f>ROUNDUP(IF(B3619&gt;$D$4,0,($D$4-B3619+1)/365),0)</f>
        <v>0</v>
      </c>
      <c r="M3619">
        <f>ROUNDUP(IF(B3619&gt;$D$5,0,($D$5-B3619+1)/365),0)</f>
        <v>1</v>
      </c>
      <c r="N3619" s="28">
        <f>IF(OR(L3619=1,M3619=1),IF(B3619+364&lt;=$D$5,(B3619+364-$D$4+1)/365,IF(B3619&gt;$D$4,($D$5-B3619+1)/365,$D$6/365)),0)</f>
        <v>0.13321226534753805</v>
      </c>
      <c r="O3619" s="28">
        <f>'Data &amp; Parameter'!$E$16*'Data &amp; Parameter'!$E$17*('Data &amp; Parameter'!$E$18+'Data &amp; Parameter'!$E$19)*'Data &amp; Parameter'!$E$20*'Data &amp; Parameter'!$E$37*N3619</f>
        <v>0.46313966326035377</v>
      </c>
      <c r="P3619">
        <f>ROUNDUP(IF(D3619&gt;$D$4,0,($D$4-D3619+1)/365),0)</f>
        <v>0</v>
      </c>
      <c r="Q3619">
        <f>ROUNDUP(IF(D3619&gt;$D$5,0,($D$5-D3619+1)/365),0)</f>
        <v>1</v>
      </c>
      <c r="R3619" s="28">
        <f>IF(OR(P3619=1,Q3619=1),IF(D3619+364&lt;=$D$5,(D3619+364-$D$4+1)/365,IF(D3619&gt;$D$4,($D$5-D3619+1)/365,$D$6/365)),0)</f>
        <v>0.13321064814814759</v>
      </c>
      <c r="S3619" s="28">
        <f>'Data &amp; Parameter'!$E$16*'Data &amp; Parameter'!$E$17*('Data &amp; Parameter'!$E$18+'Data &amp; Parameter'!$E$19)*'Data &amp; Parameter'!$E$20*'Data &amp; Parameter'!$E$37*R3619</f>
        <v>0.4631340407361878</v>
      </c>
      <c r="T3619" s="28">
        <f t="shared" si="56"/>
        <v>0.92627370399654163</v>
      </c>
    </row>
    <row r="3620" spans="1:20" ht="15.75" customHeight="1" x14ac:dyDescent="0.35">
      <c r="A3620">
        <v>3613</v>
      </c>
      <c r="B3620" s="76">
        <v>44253.379340277781</v>
      </c>
      <c r="C3620" s="1" t="s">
        <v>11463</v>
      </c>
      <c r="D3620" s="76">
        <v>44253.379849537036</v>
      </c>
      <c r="E3620" s="1" t="s">
        <v>11464</v>
      </c>
      <c r="F3620" s="1" t="s">
        <v>11465</v>
      </c>
      <c r="G3620" s="1" t="s">
        <v>123</v>
      </c>
      <c r="H3620" s="1" t="s">
        <v>124</v>
      </c>
      <c r="I3620" s="1" t="s">
        <v>125</v>
      </c>
      <c r="J3620" s="1" t="s">
        <v>11366</v>
      </c>
      <c r="K3620" s="1" t="s">
        <v>11366</v>
      </c>
      <c r="L3620">
        <f>ROUNDUP(IF(B3620&gt;$D$4,0,($D$4-B3620+1)/365),0)</f>
        <v>0</v>
      </c>
      <c r="M3620">
        <f>ROUNDUP(IF(B3620&gt;$D$5,0,($D$5-B3620+1)/365),0)</f>
        <v>1</v>
      </c>
      <c r="N3620" s="28">
        <f>IF(OR(L3620=1,M3620=1),IF(B3620+364&lt;=$D$5,(B3620+364-$D$4+1)/365,IF(B3620&gt;$D$4,($D$5-B3620+1)/365,$D$6/365)),0)</f>
        <v>0.13320728691018902</v>
      </c>
      <c r="O3620" s="28">
        <f>'Data &amp; Parameter'!$E$16*'Data &amp; Parameter'!$E$17*('Data &amp; Parameter'!$E$18+'Data &amp; Parameter'!$E$19)*'Data &amp; Parameter'!$E$20*'Data &amp; Parameter'!$E$37*N3620</f>
        <v>0.46312235470553431</v>
      </c>
      <c r="P3620">
        <f>ROUNDUP(IF(D3620&gt;$D$4,0,($D$4-D3620+1)/365),0)</f>
        <v>0</v>
      </c>
      <c r="Q3620">
        <f>ROUNDUP(IF(D3620&gt;$D$5,0,($D$5-D3620+1)/365),0)</f>
        <v>1</v>
      </c>
      <c r="R3620" s="28">
        <f>IF(OR(P3620=1,Q3620=1),IF(D3620+364&lt;=$D$5,(D3620+364-$D$4+1)/365,IF(D3620&gt;$D$4,($D$5-D3620+1)/365,$D$6/365)),0)</f>
        <v>0.13320589167935445</v>
      </c>
      <c r="S3620" s="28">
        <f>'Data &amp; Parameter'!$E$16*'Data &amp; Parameter'!$E$17*('Data &amp; Parameter'!$E$18+'Data &amp; Parameter'!$E$19)*'Data &amp; Parameter'!$E$20*'Data &amp; Parameter'!$E$37*R3620</f>
        <v>0.46311750390041356</v>
      </c>
      <c r="T3620" s="28">
        <f t="shared" si="56"/>
        <v>0.92623985860594793</v>
      </c>
    </row>
    <row r="3621" spans="1:20" ht="15.75" customHeight="1" x14ac:dyDescent="0.35">
      <c r="A3621">
        <v>3614</v>
      </c>
      <c r="B3621" s="76">
        <v>44253.380011574074</v>
      </c>
      <c r="C3621" s="1" t="s">
        <v>11466</v>
      </c>
      <c r="D3621" s="76">
        <v>44253.380567129629</v>
      </c>
      <c r="E3621" s="1" t="s">
        <v>11467</v>
      </c>
      <c r="F3621" s="1" t="s">
        <v>11468</v>
      </c>
      <c r="G3621" s="1" t="s">
        <v>123</v>
      </c>
      <c r="H3621" s="1" t="s">
        <v>124</v>
      </c>
      <c r="I3621" s="1" t="s">
        <v>125</v>
      </c>
      <c r="J3621" s="1" t="s">
        <v>11370</v>
      </c>
      <c r="K3621" s="1" t="s">
        <v>11370</v>
      </c>
      <c r="L3621">
        <f>ROUNDUP(IF(B3621&gt;$D$4,0,($D$4-B3621+1)/365),0)</f>
        <v>0</v>
      </c>
      <c r="M3621">
        <f>ROUNDUP(IF(B3621&gt;$D$5,0,($D$5-B3621+1)/365),0)</f>
        <v>1</v>
      </c>
      <c r="N3621" s="28">
        <f>IF(OR(L3621=1,M3621=1),IF(B3621+364&lt;=$D$5,(B3621+364-$D$4+1)/365,IF(B3621&gt;$D$4,($D$5-B3621+1)/365,$D$6/365)),0)</f>
        <v>0.13320544774226256</v>
      </c>
      <c r="O3621" s="28">
        <f>'Data &amp; Parameter'!$E$16*'Data &amp; Parameter'!$E$17*('Data &amp; Parameter'!$E$18+'Data &amp; Parameter'!$E$19)*'Data &amp; Parameter'!$E$20*'Data &amp; Parameter'!$E$37*N3621</f>
        <v>0.46311596046239223</v>
      </c>
      <c r="P3621">
        <f>ROUNDUP(IF(D3621&gt;$D$4,0,($D$4-D3621+1)/365),0)</f>
        <v>0</v>
      </c>
      <c r="Q3621">
        <f>ROUNDUP(IF(D3621&gt;$D$5,0,($D$5-D3621+1)/365),0)</f>
        <v>1</v>
      </c>
      <c r="R3621" s="28">
        <f>IF(OR(P3621=1,Q3621=1),IF(D3621+364&lt;=$D$5,(D3621+364-$D$4+1)/365,IF(D3621&gt;$D$4,($D$5-D3621+1)/365,$D$6/365)),0)</f>
        <v>0.13320392567225037</v>
      </c>
      <c r="S3621" s="28">
        <f>'Data &amp; Parameter'!$E$16*'Data &amp; Parameter'!$E$17*('Data &amp; Parameter'!$E$18+'Data &amp; Parameter'!$E$19)*'Data &amp; Parameter'!$E$20*'Data &amp; Parameter'!$E$37*R3621</f>
        <v>0.4631106686749501</v>
      </c>
      <c r="T3621" s="28">
        <f t="shared" si="56"/>
        <v>0.92622662913734233</v>
      </c>
    </row>
    <row r="3622" spans="1:20" ht="15.75" customHeight="1" x14ac:dyDescent="0.35">
      <c r="A3622">
        <v>3615</v>
      </c>
      <c r="B3622" s="76">
        <v>44253.380173611113</v>
      </c>
      <c r="C3622" s="1" t="s">
        <v>11469</v>
      </c>
      <c r="D3622" s="76">
        <v>44253.381331018521</v>
      </c>
      <c r="E3622" s="1" t="s">
        <v>11470</v>
      </c>
      <c r="F3622" s="1" t="s">
        <v>11471</v>
      </c>
      <c r="G3622" s="1" t="s">
        <v>123</v>
      </c>
      <c r="H3622" s="1" t="s">
        <v>124</v>
      </c>
      <c r="I3622" s="1" t="s">
        <v>125</v>
      </c>
      <c r="J3622" s="1" t="s">
        <v>11356</v>
      </c>
      <c r="K3622" s="1" t="s">
        <v>11356</v>
      </c>
      <c r="L3622">
        <f>ROUNDUP(IF(B3622&gt;$D$4,0,($D$4-B3622+1)/365),0)</f>
        <v>0</v>
      </c>
      <c r="M3622">
        <f>ROUNDUP(IF(B3622&gt;$D$5,0,($D$5-B3622+1)/365),0)</f>
        <v>1</v>
      </c>
      <c r="N3622" s="28">
        <f>IF(OR(L3622=1,M3622=1),IF(B3622+364&lt;=$D$5,(B3622+364-$D$4+1)/365,IF(B3622&gt;$D$4,($D$5-B3622+1)/365,$D$6/365)),0)</f>
        <v>0.1332050038051707</v>
      </c>
      <c r="O3622" s="28">
        <f>'Data &amp; Parameter'!$E$16*'Data &amp; Parameter'!$E$17*('Data &amp; Parameter'!$E$18+'Data &amp; Parameter'!$E$19)*'Data &amp; Parameter'!$E$20*'Data &amp; Parameter'!$E$37*N3622</f>
        <v>0.46311441702437095</v>
      </c>
      <c r="P3622">
        <f>ROUNDUP(IF(D3622&gt;$D$4,0,($D$4-D3622+1)/365),0)</f>
        <v>0</v>
      </c>
      <c r="Q3622">
        <f>ROUNDUP(IF(D3622&gt;$D$5,0,($D$5-D3622+1)/365),0)</f>
        <v>1</v>
      </c>
      <c r="R3622" s="28">
        <f>IF(OR(P3622=1,Q3622=1),IF(D3622+364&lt;=$D$5,(D3622+364-$D$4+1)/365,IF(D3622&gt;$D$4,($D$5-D3622+1)/365,$D$6/365)),0)</f>
        <v>0.13320183282596862</v>
      </c>
      <c r="S3622" s="28">
        <f>'Data &amp; Parameter'!$E$16*'Data &amp; Parameter'!$E$17*('Data &amp; Parameter'!$E$18+'Data &amp; Parameter'!$E$19)*'Data &amp; Parameter'!$E$20*'Data &amp; Parameter'!$E$37*R3622</f>
        <v>0.46310339246716503</v>
      </c>
      <c r="T3622" s="28">
        <f t="shared" si="56"/>
        <v>0.92621780949153598</v>
      </c>
    </row>
    <row r="3623" spans="1:20" ht="15.75" customHeight="1" x14ac:dyDescent="0.35">
      <c r="A3623">
        <v>3616</v>
      </c>
      <c r="B3623" s="76">
        <v>44253.380335648151</v>
      </c>
      <c r="C3623" s="1" t="s">
        <v>11472</v>
      </c>
      <c r="D3623" s="76">
        <v>44253.380856481483</v>
      </c>
      <c r="E3623" s="1" t="s">
        <v>11473</v>
      </c>
      <c r="F3623" s="1" t="s">
        <v>11474</v>
      </c>
      <c r="G3623" s="1" t="s">
        <v>123</v>
      </c>
      <c r="H3623" s="1" t="s">
        <v>124</v>
      </c>
      <c r="I3623" s="1" t="s">
        <v>125</v>
      </c>
      <c r="J3623" s="1" t="s">
        <v>11366</v>
      </c>
      <c r="K3623" s="1" t="s">
        <v>11366</v>
      </c>
      <c r="L3623">
        <f>ROUNDUP(IF(B3623&gt;$D$4,0,($D$4-B3623+1)/365),0)</f>
        <v>0</v>
      </c>
      <c r="M3623">
        <f>ROUNDUP(IF(B3623&gt;$D$5,0,($D$5-B3623+1)/365),0)</f>
        <v>1</v>
      </c>
      <c r="N3623" s="28">
        <f>IF(OR(L3623=1,M3623=1),IF(B3623+364&lt;=$D$5,(B3623+364-$D$4+1)/365,IF(B3623&gt;$D$4,($D$5-B3623+1)/365,$D$6/365)),0)</f>
        <v>0.13320455986807883</v>
      </c>
      <c r="O3623" s="28">
        <f>'Data &amp; Parameter'!$E$16*'Data &amp; Parameter'!$E$17*('Data &amp; Parameter'!$E$18+'Data &amp; Parameter'!$E$19)*'Data &amp; Parameter'!$E$20*'Data &amp; Parameter'!$E$37*N3623</f>
        <v>0.46311287358634973</v>
      </c>
      <c r="P3623">
        <f>ROUNDUP(IF(D3623&gt;$D$4,0,($D$4-D3623+1)/365),0)</f>
        <v>0</v>
      </c>
      <c r="Q3623">
        <f>ROUNDUP(IF(D3623&gt;$D$5,0,($D$5-D3623+1)/365),0)</f>
        <v>1</v>
      </c>
      <c r="R3623" s="28">
        <f>IF(OR(P3623=1,Q3623=1),IF(D3623+364&lt;=$D$5,(D3623+364-$D$4+1)/365,IF(D3623&gt;$D$4,($D$5-D3623+1)/365,$D$6/365)),0)</f>
        <v>0.13320313292744487</v>
      </c>
      <c r="S3623" s="28">
        <f>'Data &amp; Parameter'!$E$16*'Data &amp; Parameter'!$E$17*('Data &amp; Parameter'!$E$18+'Data &amp; Parameter'!$E$19)*'Data &amp; Parameter'!$E$20*'Data &amp; Parameter'!$E$37*R3623</f>
        <v>0.46310791253563127</v>
      </c>
      <c r="T3623" s="28">
        <f t="shared" si="56"/>
        <v>0.926220786121981</v>
      </c>
    </row>
    <row r="3624" spans="1:20" ht="15.75" customHeight="1" x14ac:dyDescent="0.35">
      <c r="A3624">
        <v>3617</v>
      </c>
      <c r="B3624" s="76">
        <v>44253.382754629631</v>
      </c>
      <c r="C3624" s="1" t="s">
        <v>11475</v>
      </c>
      <c r="D3624" s="76">
        <v>44253.383622685185</v>
      </c>
      <c r="E3624" s="1" t="s">
        <v>11476</v>
      </c>
      <c r="F3624" s="1" t="s">
        <v>11477</v>
      </c>
      <c r="G3624" s="1" t="s">
        <v>123</v>
      </c>
      <c r="H3624" s="1" t="s">
        <v>124</v>
      </c>
      <c r="I3624" s="1" t="s">
        <v>125</v>
      </c>
      <c r="J3624" s="1" t="s">
        <v>11403</v>
      </c>
      <c r="K3624" s="1" t="s">
        <v>11366</v>
      </c>
      <c r="L3624">
        <f>ROUNDUP(IF(B3624&gt;$D$4,0,($D$4-B3624+1)/365),0)</f>
        <v>0</v>
      </c>
      <c r="M3624">
        <f>ROUNDUP(IF(B3624&gt;$D$5,0,($D$5-B3624+1)/365),0)</f>
        <v>1</v>
      </c>
      <c r="N3624" s="28">
        <f>IF(OR(L3624=1,M3624=1),IF(B3624+364&lt;=$D$5,(B3624+364-$D$4+1)/365,IF(B3624&gt;$D$4,($D$5-B3624+1)/365,$D$6/365)),0)</f>
        <v>0.13319793252155984</v>
      </c>
      <c r="O3624" s="28">
        <f>'Data &amp; Parameter'!$E$16*'Data &amp; Parameter'!$E$17*('Data &amp; Parameter'!$E$18+'Data &amp; Parameter'!$E$19)*'Data &amp; Parameter'!$E$20*'Data &amp; Parameter'!$E$37*N3624</f>
        <v>0.46308983226183575</v>
      </c>
      <c r="P3624">
        <f>ROUNDUP(IF(D3624&gt;$D$4,0,($D$4-D3624+1)/365),0)</f>
        <v>0</v>
      </c>
      <c r="Q3624">
        <f>ROUNDUP(IF(D3624&gt;$D$5,0,($D$5-D3624+1)/365),0)</f>
        <v>1</v>
      </c>
      <c r="R3624" s="28">
        <f>IF(OR(P3624=1,Q3624=1),IF(D3624+364&lt;=$D$5,(D3624+364-$D$4+1)/365,IF(D3624&gt;$D$4,($D$5-D3624+1)/365,$D$6/365)),0)</f>
        <v>0.13319555428716329</v>
      </c>
      <c r="S3624" s="28">
        <f>'Data &amp; Parameter'!$E$16*'Data &amp; Parameter'!$E$17*('Data &amp; Parameter'!$E$18+'Data &amp; Parameter'!$E$19)*'Data &amp; Parameter'!$E$20*'Data &amp; Parameter'!$E$37*R3624</f>
        <v>0.46308156384394866</v>
      </c>
      <c r="T3624" s="28">
        <f t="shared" si="56"/>
        <v>0.92617139610578447</v>
      </c>
    </row>
    <row r="3625" spans="1:20" ht="15.75" customHeight="1" x14ac:dyDescent="0.35">
      <c r="A3625">
        <v>3618</v>
      </c>
      <c r="B3625" s="76">
        <v>44253.383263888885</v>
      </c>
      <c r="C3625" s="1" t="s">
        <v>11478</v>
      </c>
      <c r="D3625" s="76">
        <v>44253.383784722224</v>
      </c>
      <c r="E3625" s="1" t="s">
        <v>11479</v>
      </c>
      <c r="F3625" s="1" t="s">
        <v>11480</v>
      </c>
      <c r="G3625" s="1" t="s">
        <v>123</v>
      </c>
      <c r="H3625" s="1" t="s">
        <v>124</v>
      </c>
      <c r="I3625" s="1" t="s">
        <v>125</v>
      </c>
      <c r="J3625" s="1" t="s">
        <v>11356</v>
      </c>
      <c r="K3625" s="1" t="s">
        <v>11356</v>
      </c>
      <c r="L3625">
        <f>ROUNDUP(IF(B3625&gt;$D$4,0,($D$4-B3625+1)/365),0)</f>
        <v>0</v>
      </c>
      <c r="M3625">
        <f>ROUNDUP(IF(B3625&gt;$D$5,0,($D$5-B3625+1)/365),0)</f>
        <v>1</v>
      </c>
      <c r="N3625" s="28">
        <f>IF(OR(L3625=1,M3625=1),IF(B3625+364&lt;=$D$5,(B3625+364-$D$4+1)/365,IF(B3625&gt;$D$4,($D$5-B3625+1)/365,$D$6/365)),0)</f>
        <v>0.13319653729072531</v>
      </c>
      <c r="O3625" s="28">
        <f>'Data &amp; Parameter'!$E$16*'Data &amp; Parameter'!$E$17*('Data &amp; Parameter'!$E$18+'Data &amp; Parameter'!$E$19)*'Data &amp; Parameter'!$E$20*'Data &amp; Parameter'!$E$37*N3625</f>
        <v>0.46308498145671512</v>
      </c>
      <c r="P3625">
        <f>ROUNDUP(IF(D3625&gt;$D$4,0,($D$4-D3625+1)/365),0)</f>
        <v>0</v>
      </c>
      <c r="Q3625">
        <f>ROUNDUP(IF(D3625&gt;$D$5,0,($D$5-D3625+1)/365),0)</f>
        <v>1</v>
      </c>
      <c r="R3625" s="28">
        <f>IF(OR(P3625=1,Q3625=1),IF(D3625+364&lt;=$D$5,(D3625+364-$D$4+1)/365,IF(D3625&gt;$D$4,($D$5-D3625+1)/365,$D$6/365)),0)</f>
        <v>0.13319511035007142</v>
      </c>
      <c r="S3625" s="28">
        <f>'Data &amp; Parameter'!$E$16*'Data &amp; Parameter'!$E$17*('Data &amp; Parameter'!$E$18+'Data &amp; Parameter'!$E$19)*'Data &amp; Parameter'!$E$20*'Data &amp; Parameter'!$E$37*R3625</f>
        <v>0.46308002040592744</v>
      </c>
      <c r="T3625" s="28">
        <f t="shared" si="56"/>
        <v>0.92616500186264261</v>
      </c>
    </row>
    <row r="3626" spans="1:20" ht="15.75" customHeight="1" x14ac:dyDescent="0.35">
      <c r="A3626">
        <v>3619</v>
      </c>
      <c r="B3626" s="76">
        <v>44253.383310185185</v>
      </c>
      <c r="C3626" s="1" t="s">
        <v>11481</v>
      </c>
      <c r="D3626" s="76">
        <v>44253.383761574078</v>
      </c>
      <c r="E3626" s="1" t="s">
        <v>11482</v>
      </c>
      <c r="F3626" s="1" t="s">
        <v>11483</v>
      </c>
      <c r="G3626" s="1" t="s">
        <v>123</v>
      </c>
      <c r="H3626" s="1" t="s">
        <v>124</v>
      </c>
      <c r="I3626" s="1" t="s">
        <v>125</v>
      </c>
      <c r="J3626" s="1" t="s">
        <v>11366</v>
      </c>
      <c r="K3626" s="1" t="s">
        <v>11366</v>
      </c>
      <c r="L3626">
        <f>ROUNDUP(IF(B3626&gt;$D$4,0,($D$4-B3626+1)/365),0)</f>
        <v>0</v>
      </c>
      <c r="M3626">
        <f>ROUNDUP(IF(B3626&gt;$D$5,0,($D$5-B3626+1)/365),0)</f>
        <v>1</v>
      </c>
      <c r="N3626" s="28">
        <f>IF(OR(L3626=1,M3626=1),IF(B3626+364&lt;=$D$5,(B3626+364-$D$4+1)/365,IF(B3626&gt;$D$4,($D$5-B3626+1)/365,$D$6/365)),0)</f>
        <v>0.13319641045154765</v>
      </c>
      <c r="O3626" s="28">
        <f>'Data &amp; Parameter'!$E$16*'Data &amp; Parameter'!$E$17*('Data &amp; Parameter'!$E$18+'Data &amp; Parameter'!$E$19)*'Data &amp; Parameter'!$E$20*'Data &amp; Parameter'!$E$37*N3626</f>
        <v>0.46308454047439357</v>
      </c>
      <c r="P3626">
        <f>ROUNDUP(IF(D3626&gt;$D$4,0,($D$4-D3626+1)/365),0)</f>
        <v>0</v>
      </c>
      <c r="Q3626">
        <f>ROUNDUP(IF(D3626&gt;$D$5,0,($D$5-D3626+1)/365),0)</f>
        <v>1</v>
      </c>
      <c r="R3626" s="28">
        <f>IF(OR(P3626=1,Q3626=1),IF(D3626+364&lt;=$D$5,(D3626+364-$D$4+1)/365,IF(D3626&gt;$D$4,($D$5-D3626+1)/365,$D$6/365)),0)</f>
        <v>0.13319517376965026</v>
      </c>
      <c r="S3626" s="28">
        <f>'Data &amp; Parameter'!$E$16*'Data &amp; Parameter'!$E$17*('Data &amp; Parameter'!$E$18+'Data &amp; Parameter'!$E$19)*'Data &amp; Parameter'!$E$20*'Data &amp; Parameter'!$E$37*R3626</f>
        <v>0.46308024089705346</v>
      </c>
      <c r="T3626" s="28">
        <f t="shared" si="56"/>
        <v>0.92616478137144709</v>
      </c>
    </row>
    <row r="3627" spans="1:20" ht="15.75" customHeight="1" x14ac:dyDescent="0.35">
      <c r="A3627">
        <v>3620</v>
      </c>
      <c r="B3627" s="76">
        <v>44253.384513888886</v>
      </c>
      <c r="C3627" s="1" t="s">
        <v>11484</v>
      </c>
      <c r="D3627" s="76">
        <v>44253.384826388894</v>
      </c>
      <c r="E3627" s="1" t="s">
        <v>11485</v>
      </c>
      <c r="F3627" s="1" t="s">
        <v>11486</v>
      </c>
      <c r="G3627" s="1" t="s">
        <v>123</v>
      </c>
      <c r="H3627" s="1" t="s">
        <v>124</v>
      </c>
      <c r="I3627" s="1" t="s">
        <v>125</v>
      </c>
      <c r="J3627" s="1" t="s">
        <v>11370</v>
      </c>
      <c r="K3627" s="1" t="s">
        <v>11370</v>
      </c>
      <c r="L3627">
        <f>ROUNDUP(IF(B3627&gt;$D$4,0,($D$4-B3627+1)/365),0)</f>
        <v>0</v>
      </c>
      <c r="M3627">
        <f>ROUNDUP(IF(B3627&gt;$D$5,0,($D$5-B3627+1)/365),0)</f>
        <v>1</v>
      </c>
      <c r="N3627" s="28">
        <f>IF(OR(L3627=1,M3627=1),IF(B3627+364&lt;=$D$5,(B3627+364-$D$4+1)/365,IF(B3627&gt;$D$4,($D$5-B3627+1)/365,$D$6/365)),0)</f>
        <v>0.13319311263318787</v>
      </c>
      <c r="O3627" s="28">
        <f>'Data &amp; Parameter'!$E$16*'Data &amp; Parameter'!$E$17*('Data &amp; Parameter'!$E$18+'Data &amp; Parameter'!$E$19)*'Data &amp; Parameter'!$E$20*'Data &amp; Parameter'!$E$37*N3627</f>
        <v>0.46307307493493549</v>
      </c>
      <c r="P3627">
        <f>ROUNDUP(IF(D3627&gt;$D$4,0,($D$4-D3627+1)/365),0)</f>
        <v>0</v>
      </c>
      <c r="Q3627">
        <f>ROUNDUP(IF(D3627&gt;$D$5,0,($D$5-D3627+1)/365),0)</f>
        <v>1</v>
      </c>
      <c r="R3627" s="28">
        <f>IF(OR(P3627=1,Q3627=1),IF(D3627+364&lt;=$D$5,(D3627+364-$D$4+1)/365,IF(D3627&gt;$D$4,($D$5-D3627+1)/365,$D$6/365)),0)</f>
        <v>0.13319225646878358</v>
      </c>
      <c r="S3627" s="28">
        <f>'Data &amp; Parameter'!$E$16*'Data &amp; Parameter'!$E$17*('Data &amp; Parameter'!$E$18+'Data &amp; Parameter'!$E$19)*'Data &amp; Parameter'!$E$20*'Data &amp; Parameter'!$E$37*R3627</f>
        <v>0.46307009830442131</v>
      </c>
      <c r="T3627" s="28">
        <f t="shared" si="56"/>
        <v>0.9261431732393568</v>
      </c>
    </row>
    <row r="3628" spans="1:20" ht="15.75" customHeight="1" x14ac:dyDescent="0.35">
      <c r="A3628">
        <v>3621</v>
      </c>
      <c r="B3628" s="76">
        <v>44253.388090277775</v>
      </c>
      <c r="C3628" s="1" t="s">
        <v>11487</v>
      </c>
      <c r="D3628" s="76">
        <v>44253.388935185183</v>
      </c>
      <c r="E3628" s="1" t="s">
        <v>11488</v>
      </c>
      <c r="F3628" s="1" t="s">
        <v>11489</v>
      </c>
      <c r="G3628" s="1" t="s">
        <v>123</v>
      </c>
      <c r="H3628" s="1" t="s">
        <v>124</v>
      </c>
      <c r="I3628" s="1" t="s">
        <v>125</v>
      </c>
      <c r="J3628" s="1" t="s">
        <v>11370</v>
      </c>
      <c r="K3628" s="1" t="s">
        <v>11370</v>
      </c>
      <c r="L3628">
        <f>ROUNDUP(IF(B3628&gt;$D$4,0,($D$4-B3628+1)/365),0)</f>
        <v>0</v>
      </c>
      <c r="M3628">
        <f>ROUNDUP(IF(B3628&gt;$D$5,0,($D$5-B3628+1)/365),0)</f>
        <v>1</v>
      </c>
      <c r="N3628" s="28">
        <f>IF(OR(L3628=1,M3628=1),IF(B3628+364&lt;=$D$5,(B3628+364-$D$4+1)/365,IF(B3628&gt;$D$4,($D$5-B3628+1)/365,$D$6/365)),0)</f>
        <v>0.13318331430746683</v>
      </c>
      <c r="O3628" s="28">
        <f>'Data &amp; Parameter'!$E$16*'Data &amp; Parameter'!$E$17*('Data &amp; Parameter'!$E$18+'Data &amp; Parameter'!$E$19)*'Data &amp; Parameter'!$E$20*'Data &amp; Parameter'!$E$37*N3628</f>
        <v>0.46303900905321571</v>
      </c>
      <c r="P3628">
        <f>ROUNDUP(IF(D3628&gt;$D$4,0,($D$4-D3628+1)/365),0)</f>
        <v>0</v>
      </c>
      <c r="Q3628">
        <f>ROUNDUP(IF(D3628&gt;$D$5,0,($D$5-D3628+1)/365),0)</f>
        <v>1</v>
      </c>
      <c r="R3628" s="28">
        <f>IF(OR(P3628=1,Q3628=1),IF(D3628+364&lt;=$D$5,(D3628+364-$D$4+1)/365,IF(D3628&gt;$D$4,($D$5-D3628+1)/365,$D$6/365)),0)</f>
        <v>0.13318099949264911</v>
      </c>
      <c r="S3628" s="28">
        <f>'Data &amp; Parameter'!$E$16*'Data &amp; Parameter'!$E$17*('Data &amp; Parameter'!$E$18+'Data &amp; Parameter'!$E$19)*'Data &amp; Parameter'!$E$20*'Data &amp; Parameter'!$E$37*R3628</f>
        <v>0.46303096112645464</v>
      </c>
      <c r="T3628" s="28">
        <f t="shared" si="56"/>
        <v>0.92606997017967041</v>
      </c>
    </row>
    <row r="3629" spans="1:20" ht="15.75" customHeight="1" x14ac:dyDescent="0.35">
      <c r="A3629">
        <v>3622</v>
      </c>
      <c r="B3629" s="76">
        <v>44253.388194444444</v>
      </c>
      <c r="C3629" s="1" t="s">
        <v>11490</v>
      </c>
      <c r="D3629" s="76">
        <v>44253.39</v>
      </c>
      <c r="E3629" s="1" t="s">
        <v>11491</v>
      </c>
      <c r="F3629" s="1" t="s">
        <v>11492</v>
      </c>
      <c r="G3629" s="1" t="s">
        <v>123</v>
      </c>
      <c r="H3629" s="1" t="s">
        <v>124</v>
      </c>
      <c r="I3629" s="1" t="s">
        <v>125</v>
      </c>
      <c r="J3629" s="1" t="s">
        <v>11356</v>
      </c>
      <c r="K3629" s="1" t="s">
        <v>11493</v>
      </c>
      <c r="L3629">
        <f>ROUNDUP(IF(B3629&gt;$D$4,0,($D$4-B3629+1)/365),0)</f>
        <v>0</v>
      </c>
      <c r="M3629">
        <f>ROUNDUP(IF(B3629&gt;$D$5,0,($D$5-B3629+1)/365),0)</f>
        <v>1</v>
      </c>
      <c r="N3629" s="28">
        <f>IF(OR(L3629=1,M3629=1),IF(B3629+364&lt;=$D$5,(B3629+364-$D$4+1)/365,IF(B3629&gt;$D$4,($D$5-B3629+1)/365,$D$6/365)),0)</f>
        <v>0.13318302891933206</v>
      </c>
      <c r="O3629" s="28">
        <f>'Data &amp; Parameter'!$E$16*'Data &amp; Parameter'!$E$17*('Data &amp; Parameter'!$E$18+'Data &amp; Parameter'!$E$19)*'Data &amp; Parameter'!$E$20*'Data &amp; Parameter'!$E$37*N3629</f>
        <v>0.4630380168430443</v>
      </c>
      <c r="P3629">
        <f>ROUNDUP(IF(D3629&gt;$D$4,0,($D$4-D3629+1)/365),0)</f>
        <v>0</v>
      </c>
      <c r="Q3629">
        <f>ROUNDUP(IF(D3629&gt;$D$5,0,($D$5-D3629+1)/365),0)</f>
        <v>1</v>
      </c>
      <c r="R3629" s="28">
        <f>IF(OR(P3629=1,Q3629=1),IF(D3629+364&lt;=$D$5,(D3629+364-$D$4+1)/365,IF(D3629&gt;$D$4,($D$5-D3629+1)/365,$D$6/365)),0)</f>
        <v>0.13317808219178243</v>
      </c>
      <c r="S3629" s="28">
        <f>'Data &amp; Parameter'!$E$16*'Data &amp; Parameter'!$E$17*('Data &amp; Parameter'!$E$18+'Data &amp; Parameter'!$E$19)*'Data &amp; Parameter'!$E$20*'Data &amp; Parameter'!$E$37*R3629</f>
        <v>0.46302081853382254</v>
      </c>
      <c r="T3629" s="28">
        <f t="shared" si="56"/>
        <v>0.92605883537686684</v>
      </c>
    </row>
    <row r="3630" spans="1:20" ht="15.75" customHeight="1" x14ac:dyDescent="0.35">
      <c r="A3630">
        <v>3623</v>
      </c>
      <c r="B3630" s="76">
        <v>44253.388425925921</v>
      </c>
      <c r="C3630" s="1" t="s">
        <v>11494</v>
      </c>
      <c r="D3630" s="76">
        <v>44253.38957175926</v>
      </c>
      <c r="E3630" s="1" t="s">
        <v>11495</v>
      </c>
      <c r="F3630" s="1" t="s">
        <v>11496</v>
      </c>
      <c r="G3630" s="1" t="s">
        <v>123</v>
      </c>
      <c r="H3630" s="1" t="s">
        <v>124</v>
      </c>
      <c r="I3630" s="1" t="s">
        <v>125</v>
      </c>
      <c r="J3630" s="1" t="s">
        <v>11366</v>
      </c>
      <c r="K3630" s="1" t="s">
        <v>11497</v>
      </c>
      <c r="L3630">
        <f>ROUNDUP(IF(B3630&gt;$D$4,0,($D$4-B3630+1)/365),0)</f>
        <v>0</v>
      </c>
      <c r="M3630">
        <f>ROUNDUP(IF(B3630&gt;$D$5,0,($D$5-B3630+1)/365),0)</f>
        <v>1</v>
      </c>
      <c r="N3630" s="28">
        <f>IF(OR(L3630=1,M3630=1),IF(B3630+364&lt;=$D$5,(B3630+364-$D$4+1)/365,IF(B3630&gt;$D$4,($D$5-B3630+1)/365,$D$6/365)),0)</f>
        <v>0.1331823947235036</v>
      </c>
      <c r="O3630" s="28">
        <f>'Data &amp; Parameter'!$E$16*'Data &amp; Parameter'!$E$17*('Data &amp; Parameter'!$E$18+'Data &amp; Parameter'!$E$19)*'Data &amp; Parameter'!$E$20*'Data &amp; Parameter'!$E$37*N3630</f>
        <v>0.46303581193164467</v>
      </c>
      <c r="P3630">
        <f>ROUNDUP(IF(D3630&gt;$D$4,0,($D$4-D3630+1)/365),0)</f>
        <v>0</v>
      </c>
      <c r="Q3630">
        <f>ROUNDUP(IF(D3630&gt;$D$5,0,($D$5-D3630+1)/365),0)</f>
        <v>1</v>
      </c>
      <c r="R3630" s="28">
        <f>IF(OR(P3630=1,Q3630=1),IF(D3630+364&lt;=$D$5,(D3630+364-$D$4+1)/365,IF(D3630&gt;$D$4,($D$5-D3630+1)/365,$D$6/365)),0)</f>
        <v>0.13317925545408099</v>
      </c>
      <c r="S3630" s="28">
        <f>'Data &amp; Parameter'!$E$16*'Data &amp; Parameter'!$E$17*('Data &amp; Parameter'!$E$18+'Data &amp; Parameter'!$E$19)*'Data &amp; Parameter'!$E$20*'Data &amp; Parameter'!$E$37*R3630</f>
        <v>0.46302489761996712</v>
      </c>
      <c r="T3630" s="28">
        <f t="shared" si="56"/>
        <v>0.92606070955161179</v>
      </c>
    </row>
    <row r="3631" spans="1:20" ht="15.75" customHeight="1" x14ac:dyDescent="0.35">
      <c r="A3631">
        <v>3624</v>
      </c>
      <c r="B3631" s="76">
        <v>44253.389398148152</v>
      </c>
      <c r="C3631" s="1" t="s">
        <v>11498</v>
      </c>
      <c r="D3631" s="76">
        <v>44253.389918981484</v>
      </c>
      <c r="E3631" s="1" t="s">
        <v>11499</v>
      </c>
      <c r="F3631" s="1" t="s">
        <v>11500</v>
      </c>
      <c r="G3631" s="1" t="s">
        <v>123</v>
      </c>
      <c r="H3631" s="1" t="s">
        <v>124</v>
      </c>
      <c r="I3631" s="1" t="s">
        <v>125</v>
      </c>
      <c r="J3631" s="1" t="s">
        <v>11366</v>
      </c>
      <c r="K3631" s="1" t="s">
        <v>11366</v>
      </c>
      <c r="L3631">
        <f>ROUNDUP(IF(B3631&gt;$D$4,0,($D$4-B3631+1)/365),0)</f>
        <v>0</v>
      </c>
      <c r="M3631">
        <f>ROUNDUP(IF(B3631&gt;$D$5,0,($D$5-B3631+1)/365),0)</f>
        <v>1</v>
      </c>
      <c r="N3631" s="28">
        <f>IF(OR(L3631=1,M3631=1),IF(B3631+364&lt;=$D$5,(B3631+364-$D$4+1)/365,IF(B3631&gt;$D$4,($D$5-B3631+1)/365,$D$6/365)),0)</f>
        <v>0.13317973110095235</v>
      </c>
      <c r="O3631" s="28">
        <f>'Data &amp; Parameter'!$E$16*'Data &amp; Parameter'!$E$17*('Data &amp; Parameter'!$E$18+'Data &amp; Parameter'!$E$19)*'Data &amp; Parameter'!$E$20*'Data &amp; Parameter'!$E$37*N3631</f>
        <v>0.46302655130351694</v>
      </c>
      <c r="P3631">
        <f>ROUNDUP(IF(D3631&gt;$D$4,0,($D$4-D3631+1)/365),0)</f>
        <v>0</v>
      </c>
      <c r="Q3631">
        <f>ROUNDUP(IF(D3631&gt;$D$5,0,($D$5-D3631+1)/365),0)</f>
        <v>1</v>
      </c>
      <c r="R3631" s="28">
        <f>IF(OR(P3631=1,Q3631=1),IF(D3631+364&lt;=$D$5,(D3631+364-$D$4+1)/365,IF(D3631&gt;$D$4,($D$5-D3631+1)/365,$D$6/365)),0)</f>
        <v>0.13317830416031839</v>
      </c>
      <c r="S3631" s="28">
        <f>'Data &amp; Parameter'!$E$16*'Data &amp; Parameter'!$E$17*('Data &amp; Parameter'!$E$18+'Data &amp; Parameter'!$E$19)*'Data &amp; Parameter'!$E$20*'Data &amp; Parameter'!$E$37*R3631</f>
        <v>0.46302159025279849</v>
      </c>
      <c r="T3631" s="28">
        <f t="shared" si="56"/>
        <v>0.92604814155631543</v>
      </c>
    </row>
    <row r="3632" spans="1:20" ht="15.75" customHeight="1" x14ac:dyDescent="0.35">
      <c r="A3632">
        <v>3625</v>
      </c>
      <c r="B3632" s="76">
        <v>44253.391886574071</v>
      </c>
      <c r="C3632" s="1" t="s">
        <v>11501</v>
      </c>
      <c r="D3632" s="76">
        <v>44253.39262731481</v>
      </c>
      <c r="E3632" s="1" t="s">
        <v>11502</v>
      </c>
      <c r="F3632" s="1" t="s">
        <v>11503</v>
      </c>
      <c r="G3632" s="1" t="s">
        <v>123</v>
      </c>
      <c r="H3632" s="1" t="s">
        <v>124</v>
      </c>
      <c r="I3632" s="1" t="s">
        <v>125</v>
      </c>
      <c r="J3632" s="1" t="s">
        <v>11356</v>
      </c>
      <c r="K3632" s="1" t="s">
        <v>11493</v>
      </c>
      <c r="L3632">
        <f>ROUNDUP(IF(B3632&gt;$D$4,0,($D$4-B3632+1)/365),0)</f>
        <v>0</v>
      </c>
      <c r="M3632">
        <f>ROUNDUP(IF(B3632&gt;$D$5,0,($D$5-B3632+1)/365),0)</f>
        <v>1</v>
      </c>
      <c r="N3632" s="28">
        <f>IF(OR(L3632=1,M3632=1),IF(B3632+364&lt;=$D$5,(B3632+364-$D$4+1)/365,IF(B3632&gt;$D$4,($D$5-B3632+1)/365,$D$6/365)),0)</f>
        <v>0.13317291349569679</v>
      </c>
      <c r="O3632" s="28">
        <f>'Data &amp; Parameter'!$E$16*'Data &amp; Parameter'!$E$17*('Data &amp; Parameter'!$E$18+'Data &amp; Parameter'!$E$19)*'Data &amp; Parameter'!$E$20*'Data &amp; Parameter'!$E$37*N3632</f>
        <v>0.46300284850562468</v>
      </c>
      <c r="P3632">
        <f>ROUNDUP(IF(D3632&gt;$D$4,0,($D$4-D3632+1)/365),0)</f>
        <v>0</v>
      </c>
      <c r="Q3632">
        <f>ROUNDUP(IF(D3632&gt;$D$5,0,($D$5-D3632+1)/365),0)</f>
        <v>1</v>
      </c>
      <c r="R3632" s="28">
        <f>IF(OR(P3632=1,Q3632=1),IF(D3632+364&lt;=$D$5,(D3632+364-$D$4+1)/365,IF(D3632&gt;$D$4,($D$5-D3632+1)/365,$D$6/365)),0)</f>
        <v>0.13317088406901387</v>
      </c>
      <c r="S3632" s="28">
        <f>'Data &amp; Parameter'!$E$16*'Data &amp; Parameter'!$E$17*('Data &amp; Parameter'!$E$18+'Data &amp; Parameter'!$E$19)*'Data &amp; Parameter'!$E$20*'Data &amp; Parameter'!$E$37*R3632</f>
        <v>0.46299579278903513</v>
      </c>
      <c r="T3632" s="28">
        <f t="shared" si="56"/>
        <v>0.92599864129465981</v>
      </c>
    </row>
    <row r="3633" spans="1:20" ht="15.75" customHeight="1" x14ac:dyDescent="0.35">
      <c r="A3633">
        <v>3626</v>
      </c>
      <c r="B3633" s="76">
        <v>44253.392060185186</v>
      </c>
      <c r="C3633" s="1" t="s">
        <v>11504</v>
      </c>
      <c r="D3633" s="76">
        <v>44253.393530092595</v>
      </c>
      <c r="E3633" s="1" t="s">
        <v>11505</v>
      </c>
      <c r="F3633" s="1" t="s">
        <v>11506</v>
      </c>
      <c r="G3633" s="1" t="s">
        <v>123</v>
      </c>
      <c r="H3633" s="1" t="s">
        <v>124</v>
      </c>
      <c r="I3633" s="1" t="s">
        <v>125</v>
      </c>
      <c r="J3633" s="1" t="s">
        <v>11366</v>
      </c>
      <c r="K3633" s="1" t="s">
        <v>11366</v>
      </c>
      <c r="L3633">
        <f>ROUNDUP(IF(B3633&gt;$D$4,0,($D$4-B3633+1)/365),0)</f>
        <v>0</v>
      </c>
      <c r="M3633">
        <f>ROUNDUP(IF(B3633&gt;$D$5,0,($D$5-B3633+1)/365),0)</f>
        <v>1</v>
      </c>
      <c r="N3633" s="28">
        <f>IF(OR(L3633=1,M3633=1),IF(B3633+364&lt;=$D$5,(B3633+364-$D$4+1)/365,IF(B3633&gt;$D$4,($D$5-B3633+1)/365,$D$6/365)),0)</f>
        <v>0.13317243784880553</v>
      </c>
      <c r="O3633" s="28">
        <f>'Data &amp; Parameter'!$E$16*'Data &amp; Parameter'!$E$17*('Data &amp; Parameter'!$E$18+'Data &amp; Parameter'!$E$19)*'Data &amp; Parameter'!$E$20*'Data &amp; Parameter'!$E$37*N3633</f>
        <v>0.46300119482200569</v>
      </c>
      <c r="P3633">
        <f>ROUNDUP(IF(D3633&gt;$D$4,0,($D$4-D3633+1)/365),0)</f>
        <v>0</v>
      </c>
      <c r="Q3633">
        <f>ROUNDUP(IF(D3633&gt;$D$5,0,($D$5-D3633+1)/365),0)</f>
        <v>1</v>
      </c>
      <c r="R3633" s="28">
        <f>IF(OR(P3633=1,Q3633=1),IF(D3633+364&lt;=$D$5,(D3633+364-$D$4+1)/365,IF(D3633&gt;$D$4,($D$5-D3633+1)/365,$D$6/365)),0)</f>
        <v>0.13316841070521909</v>
      </c>
      <c r="S3633" s="28">
        <f>'Data &amp; Parameter'!$E$16*'Data &amp; Parameter'!$E$17*('Data &amp; Parameter'!$E$18+'Data &amp; Parameter'!$E$19)*'Data &amp; Parameter'!$E$20*'Data &amp; Parameter'!$E$37*R3633</f>
        <v>0.46298719363435487</v>
      </c>
      <c r="T3633" s="28">
        <f t="shared" si="56"/>
        <v>0.92598838845636056</v>
      </c>
    </row>
    <row r="3634" spans="1:20" ht="15.75" customHeight="1" x14ac:dyDescent="0.35">
      <c r="A3634">
        <v>3627</v>
      </c>
      <c r="B3634" s="76">
        <v>44253.392280092594</v>
      </c>
      <c r="C3634" s="1" t="s">
        <v>11507</v>
      </c>
      <c r="D3634" s="76">
        <v>44253.393275462964</v>
      </c>
      <c r="E3634" s="1" t="s">
        <v>11508</v>
      </c>
      <c r="F3634" s="1" t="s">
        <v>11509</v>
      </c>
      <c r="G3634" s="1" t="s">
        <v>123</v>
      </c>
      <c r="H3634" s="1" t="s">
        <v>124</v>
      </c>
      <c r="I3634" s="1" t="s">
        <v>125</v>
      </c>
      <c r="J3634" s="1" t="s">
        <v>11370</v>
      </c>
      <c r="K3634" s="1" t="s">
        <v>11370</v>
      </c>
      <c r="L3634">
        <f>ROUNDUP(IF(B3634&gt;$D$4,0,($D$4-B3634+1)/365),0)</f>
        <v>0</v>
      </c>
      <c r="M3634">
        <f>ROUNDUP(IF(B3634&gt;$D$5,0,($D$5-B3634+1)/365),0)</f>
        <v>1</v>
      </c>
      <c r="N3634" s="28">
        <f>IF(OR(L3634=1,M3634=1),IF(B3634+364&lt;=$D$5,(B3634+364-$D$4+1)/365,IF(B3634&gt;$D$4,($D$5-B3634+1)/365,$D$6/365)),0)</f>
        <v>0.13317183536275654</v>
      </c>
      <c r="O3634" s="28">
        <f>'Data &amp; Parameter'!$E$16*'Data &amp; Parameter'!$E$17*('Data &amp; Parameter'!$E$18+'Data &amp; Parameter'!$E$19)*'Data &amp; Parameter'!$E$20*'Data &amp; Parameter'!$E$37*N3634</f>
        <v>0.46299910015613449</v>
      </c>
      <c r="P3634">
        <f>ROUNDUP(IF(D3634&gt;$D$4,0,($D$4-D3634+1)/365),0)</f>
        <v>0</v>
      </c>
      <c r="Q3634">
        <f>ROUNDUP(IF(D3634&gt;$D$5,0,($D$5-D3634+1)/365),0)</f>
        <v>1</v>
      </c>
      <c r="R3634" s="28">
        <f>IF(OR(P3634=1,Q3634=1),IF(D3634+364&lt;=$D$5,(D3634+364-$D$4+1)/365,IF(D3634&gt;$D$4,($D$5-D3634+1)/365,$D$6/365)),0)</f>
        <v>0.13316910832064635</v>
      </c>
      <c r="S3634" s="28">
        <f>'Data &amp; Parameter'!$E$16*'Data &amp; Parameter'!$E$17*('Data &amp; Parameter'!$E$18+'Data &amp; Parameter'!$E$19)*'Data &amp; Parameter'!$E$20*'Data &amp; Parameter'!$E$37*R3634</f>
        <v>0.46298961903694991</v>
      </c>
      <c r="T3634" s="28">
        <f t="shared" si="56"/>
        <v>0.92598871919308445</v>
      </c>
    </row>
    <row r="3635" spans="1:20" ht="15.75" customHeight="1" x14ac:dyDescent="0.35">
      <c r="A3635">
        <v>3628</v>
      </c>
      <c r="B3635" s="76">
        <v>44253.39362268518</v>
      </c>
      <c r="C3635" s="1" t="s">
        <v>11510</v>
      </c>
      <c r="D3635" s="76">
        <v>44253.394074074073</v>
      </c>
      <c r="E3635" s="1" t="s">
        <v>11511</v>
      </c>
      <c r="F3635" s="1" t="s">
        <v>11512</v>
      </c>
      <c r="G3635" s="1" t="s">
        <v>123</v>
      </c>
      <c r="H3635" s="1" t="s">
        <v>124</v>
      </c>
      <c r="I3635" s="1" t="s">
        <v>125</v>
      </c>
      <c r="J3635" s="1" t="s">
        <v>11366</v>
      </c>
      <c r="K3635" s="1" t="s">
        <v>11366</v>
      </c>
      <c r="L3635">
        <f>ROUNDUP(IF(B3635&gt;$D$4,0,($D$4-B3635+1)/365),0)</f>
        <v>0</v>
      </c>
      <c r="M3635">
        <f>ROUNDUP(IF(B3635&gt;$D$5,0,($D$5-B3635+1)/365),0)</f>
        <v>1</v>
      </c>
      <c r="N3635" s="28">
        <f>IF(OR(L3635=1,M3635=1),IF(B3635+364&lt;=$D$5,(B3635+364-$D$4+1)/365,IF(B3635&gt;$D$4,($D$5-B3635+1)/365,$D$6/365)),0)</f>
        <v>0.13316815702690366</v>
      </c>
      <c r="O3635" s="28">
        <f>'Data &amp; Parameter'!$E$16*'Data &amp; Parameter'!$E$17*('Data &amp; Parameter'!$E$18+'Data &amp; Parameter'!$E$19)*'Data &amp; Parameter'!$E$20*'Data &amp; Parameter'!$E$37*N3635</f>
        <v>0.46298631166985044</v>
      </c>
      <c r="P3635">
        <f>ROUNDUP(IF(D3635&gt;$D$4,0,($D$4-D3635+1)/365),0)</f>
        <v>0</v>
      </c>
      <c r="Q3635">
        <f>ROUNDUP(IF(D3635&gt;$D$5,0,($D$5-D3635+1)/365),0)</f>
        <v>1</v>
      </c>
      <c r="R3635" s="28">
        <f>IF(OR(P3635=1,Q3635=1),IF(D3635+364&lt;=$D$5,(D3635+364-$D$4+1)/365,IF(D3635&gt;$D$4,($D$5-D3635+1)/365,$D$6/365)),0)</f>
        <v>0.1331669203450063</v>
      </c>
      <c r="S3635" s="28">
        <f>'Data &amp; Parameter'!$E$16*'Data &amp; Parameter'!$E$17*('Data &amp; Parameter'!$E$18+'Data &amp; Parameter'!$E$19)*'Data &amp; Parameter'!$E$20*'Data &amp; Parameter'!$E$37*R3635</f>
        <v>0.46298201209251044</v>
      </c>
      <c r="T3635" s="28">
        <f t="shared" si="56"/>
        <v>0.92596832376236082</v>
      </c>
    </row>
    <row r="3636" spans="1:20" ht="15.75" customHeight="1" x14ac:dyDescent="0.35">
      <c r="A3636">
        <v>3629</v>
      </c>
      <c r="B3636" s="76">
        <v>44253.395381944443</v>
      </c>
      <c r="C3636" s="1" t="s">
        <v>11513</v>
      </c>
      <c r="D3636" s="76">
        <v>44253.396423611106</v>
      </c>
      <c r="E3636" s="1" t="s">
        <v>11514</v>
      </c>
      <c r="F3636" s="1" t="s">
        <v>11515</v>
      </c>
      <c r="G3636" s="1" t="s">
        <v>123</v>
      </c>
      <c r="H3636" s="1" t="s">
        <v>124</v>
      </c>
      <c r="I3636" s="1" t="s">
        <v>125</v>
      </c>
      <c r="J3636" s="1" t="s">
        <v>11356</v>
      </c>
      <c r="K3636" s="1" t="s">
        <v>11493</v>
      </c>
      <c r="L3636">
        <f>ROUNDUP(IF(B3636&gt;$D$4,0,($D$4-B3636+1)/365),0)</f>
        <v>0</v>
      </c>
      <c r="M3636">
        <f>ROUNDUP(IF(B3636&gt;$D$5,0,($D$5-B3636+1)/365),0)</f>
        <v>1</v>
      </c>
      <c r="N3636" s="28">
        <f>IF(OR(L3636=1,M3636=1),IF(B3636+364&lt;=$D$5,(B3636+364-$D$4+1)/365,IF(B3636&gt;$D$4,($D$5-B3636+1)/365,$D$6/365)),0)</f>
        <v>0.13316333713851175</v>
      </c>
      <c r="O3636" s="28">
        <f>'Data &amp; Parameter'!$E$16*'Data &amp; Parameter'!$E$17*('Data &amp; Parameter'!$E$18+'Data &amp; Parameter'!$E$19)*'Data &amp; Parameter'!$E$20*'Data &amp; Parameter'!$E$37*N3636</f>
        <v>0.46296955434288095</v>
      </c>
      <c r="P3636">
        <f>ROUNDUP(IF(D3636&gt;$D$4,0,($D$4-D3636+1)/365),0)</f>
        <v>0</v>
      </c>
      <c r="Q3636">
        <f>ROUNDUP(IF(D3636&gt;$D$5,0,($D$5-D3636+1)/365),0)</f>
        <v>1</v>
      </c>
      <c r="R3636" s="28">
        <f>IF(OR(P3636=1,Q3636=1),IF(D3636+364&lt;=$D$5,(D3636+364-$D$4+1)/365,IF(D3636&gt;$D$4,($D$5-D3636+1)/365,$D$6/365)),0)</f>
        <v>0.13316048325724383</v>
      </c>
      <c r="S3636" s="28">
        <f>'Data &amp; Parameter'!$E$16*'Data &amp; Parameter'!$E$17*('Data &amp; Parameter'!$E$18+'Data &amp; Parameter'!$E$19)*'Data &amp; Parameter'!$E$20*'Data &amp; Parameter'!$E$37*R3636</f>
        <v>0.4629596322414441</v>
      </c>
      <c r="T3636" s="28">
        <f t="shared" si="56"/>
        <v>0.9259291865843251</v>
      </c>
    </row>
    <row r="3637" spans="1:20" ht="15.75" customHeight="1" x14ac:dyDescent="0.35">
      <c r="A3637">
        <v>3630</v>
      </c>
      <c r="B3637" s="76">
        <v>44253.395821759259</v>
      </c>
      <c r="C3637" s="1" t="s">
        <v>11516</v>
      </c>
      <c r="D3637" s="76">
        <v>44253.397245370375</v>
      </c>
      <c r="E3637" s="1" t="s">
        <v>11517</v>
      </c>
      <c r="F3637" s="1" t="s">
        <v>11518</v>
      </c>
      <c r="G3637" s="1" t="s">
        <v>123</v>
      </c>
      <c r="H3637" s="1" t="s">
        <v>124</v>
      </c>
      <c r="I3637" s="1" t="s">
        <v>125</v>
      </c>
      <c r="J3637" s="1" t="s">
        <v>11370</v>
      </c>
      <c r="K3637" s="1" t="s">
        <v>11519</v>
      </c>
      <c r="L3637">
        <f>ROUNDUP(IF(B3637&gt;$D$4,0,($D$4-B3637+1)/365),0)</f>
        <v>0</v>
      </c>
      <c r="M3637">
        <f>ROUNDUP(IF(B3637&gt;$D$5,0,($D$5-B3637+1)/365),0)</f>
        <v>1</v>
      </c>
      <c r="N3637" s="28">
        <f>IF(OR(L3637=1,M3637=1),IF(B3637+364&lt;=$D$5,(B3637+364-$D$4+1)/365,IF(B3637&gt;$D$4,($D$5-B3637+1)/365,$D$6/365)),0)</f>
        <v>0.13316213216641376</v>
      </c>
      <c r="O3637" s="28">
        <f>'Data &amp; Parameter'!$E$16*'Data &amp; Parameter'!$E$17*('Data &amp; Parameter'!$E$18+'Data &amp; Parameter'!$E$19)*'Data &amp; Parameter'!$E$20*'Data &amp; Parameter'!$E$37*N3637</f>
        <v>0.4629653650111385</v>
      </c>
      <c r="P3637">
        <f>ROUNDUP(IF(D3637&gt;$D$4,0,($D$4-D3637+1)/365),0)</f>
        <v>0</v>
      </c>
      <c r="Q3637">
        <f>ROUNDUP(IF(D3637&gt;$D$5,0,($D$5-D3637+1)/365),0)</f>
        <v>1</v>
      </c>
      <c r="R3637" s="28">
        <f>IF(OR(P3637=1,Q3637=1),IF(D3637+364&lt;=$D$5,(D3637+364-$D$4+1)/365,IF(D3637&gt;$D$4,($D$5-D3637+1)/365,$D$6/365)),0)</f>
        <v>0.13315823186198505</v>
      </c>
      <c r="S3637" s="28">
        <f>'Data &amp; Parameter'!$E$16*'Data &amp; Parameter'!$E$17*('Data &amp; Parameter'!$E$18+'Data &amp; Parameter'!$E$19)*'Data &amp; Parameter'!$E$20*'Data &amp; Parameter'!$E$37*R3637</f>
        <v>0.46295180480573994</v>
      </c>
      <c r="T3637" s="28">
        <f t="shared" si="56"/>
        <v>0.92591716981687844</v>
      </c>
    </row>
    <row r="3638" spans="1:20" ht="15.75" customHeight="1" x14ac:dyDescent="0.35">
      <c r="A3638">
        <v>3631</v>
      </c>
      <c r="B3638" s="76">
        <v>44253.396851851852</v>
      </c>
      <c r="C3638" s="1" t="s">
        <v>11520</v>
      </c>
      <c r="D3638" s="76">
        <v>44253.397326388891</v>
      </c>
      <c r="E3638" s="1" t="s">
        <v>11521</v>
      </c>
      <c r="F3638" s="1" t="s">
        <v>11522</v>
      </c>
      <c r="G3638" s="1" t="s">
        <v>123</v>
      </c>
      <c r="H3638" s="1" t="s">
        <v>124</v>
      </c>
      <c r="I3638" s="1" t="s">
        <v>125</v>
      </c>
      <c r="J3638" s="1" t="s">
        <v>11366</v>
      </c>
      <c r="K3638" s="1" t="s">
        <v>11366</v>
      </c>
      <c r="L3638">
        <f>ROUNDUP(IF(B3638&gt;$D$4,0,($D$4-B3638+1)/365),0)</f>
        <v>0</v>
      </c>
      <c r="M3638">
        <f>ROUNDUP(IF(B3638&gt;$D$5,0,($D$5-B3638+1)/365),0)</f>
        <v>1</v>
      </c>
      <c r="N3638" s="28">
        <f>IF(OR(L3638=1,M3638=1),IF(B3638+364&lt;=$D$5,(B3638+364-$D$4+1)/365,IF(B3638&gt;$D$4,($D$5-B3638+1)/365,$D$6/365)),0)</f>
        <v>0.13315930999492531</v>
      </c>
      <c r="O3638" s="28">
        <f>'Data &amp; Parameter'!$E$16*'Data &amp; Parameter'!$E$17*('Data &amp; Parameter'!$E$18+'Data &amp; Parameter'!$E$19)*'Data &amp; Parameter'!$E$20*'Data &amp; Parameter'!$E$37*N3638</f>
        <v>0.46295555315523013</v>
      </c>
      <c r="P3638">
        <f>ROUNDUP(IF(D3638&gt;$D$4,0,($D$4-D3638+1)/365),0)</f>
        <v>0</v>
      </c>
      <c r="Q3638">
        <f>ROUNDUP(IF(D3638&gt;$D$5,0,($D$5-D3638+1)/365),0)</f>
        <v>1</v>
      </c>
      <c r="R3638" s="28">
        <f>IF(OR(P3638=1,Q3638=1),IF(D3638+364&lt;=$D$5,(D3638+364-$D$4+1)/365,IF(D3638&gt;$D$4,($D$5-D3638+1)/365,$D$6/365)),0)</f>
        <v>0.13315800989344909</v>
      </c>
      <c r="S3638" s="28">
        <f>'Data &amp; Parameter'!$E$16*'Data &amp; Parameter'!$E$17*('Data &amp; Parameter'!$E$18+'Data &amp; Parameter'!$E$19)*'Data &amp; Parameter'!$E$20*'Data &amp; Parameter'!$E$37*R3638</f>
        <v>0.46295103308676394</v>
      </c>
      <c r="T3638" s="28">
        <f t="shared" si="56"/>
        <v>0.92590658624199407</v>
      </c>
    </row>
    <row r="3639" spans="1:20" ht="15.75" customHeight="1" x14ac:dyDescent="0.35">
      <c r="A3639">
        <v>3632</v>
      </c>
      <c r="B3639" s="76">
        <v>44253.398020833338</v>
      </c>
      <c r="C3639" s="1" t="s">
        <v>11523</v>
      </c>
      <c r="D3639" s="76">
        <v>44253.399537037039</v>
      </c>
      <c r="E3639" s="1" t="s">
        <v>11524</v>
      </c>
      <c r="F3639" s="1" t="s">
        <v>11525</v>
      </c>
      <c r="G3639" s="1" t="s">
        <v>123</v>
      </c>
      <c r="H3639" s="1" t="s">
        <v>124</v>
      </c>
      <c r="I3639" s="1" t="s">
        <v>125</v>
      </c>
      <c r="J3639" s="1" t="s">
        <v>11366</v>
      </c>
      <c r="K3639" s="1" t="s">
        <v>11497</v>
      </c>
      <c r="L3639">
        <f>ROUNDUP(IF(B3639&gt;$D$4,0,($D$4-B3639+1)/365),0)</f>
        <v>0</v>
      </c>
      <c r="M3639">
        <f>ROUNDUP(IF(B3639&gt;$D$5,0,($D$5-B3639+1)/365),0)</f>
        <v>1</v>
      </c>
      <c r="N3639" s="28">
        <f>IF(OR(L3639=1,M3639=1),IF(B3639+364&lt;=$D$5,(B3639+364-$D$4+1)/365,IF(B3639&gt;$D$4,($D$5-B3639+1)/365,$D$6/365)),0)</f>
        <v>0.13315610730592384</v>
      </c>
      <c r="O3639" s="28">
        <f>'Data &amp; Parameter'!$E$16*'Data &amp; Parameter'!$E$17*('Data &amp; Parameter'!$E$18+'Data &amp; Parameter'!$E$19)*'Data &amp; Parameter'!$E$20*'Data &amp; Parameter'!$E$37*N3639</f>
        <v>0.46294441835242645</v>
      </c>
      <c r="P3639">
        <f>ROUNDUP(IF(D3639&gt;$D$4,0,($D$4-D3639+1)/365),0)</f>
        <v>0</v>
      </c>
      <c r="Q3639">
        <f>ROUNDUP(IF(D3639&gt;$D$5,0,($D$5-D3639+1)/365),0)</f>
        <v>1</v>
      </c>
      <c r="R3639" s="28">
        <f>IF(OR(P3639=1,Q3639=1),IF(D3639+364&lt;=$D$5,(D3639+364-$D$4+1)/365,IF(D3639&gt;$D$4,($D$5-D3639+1)/365,$D$6/365)),0)</f>
        <v>0.13315195332317969</v>
      </c>
      <c r="S3639" s="28">
        <f>'Data &amp; Parameter'!$E$16*'Data &amp; Parameter'!$E$17*('Data &amp; Parameter'!$E$18+'Data &amp; Parameter'!$E$19)*'Data &amp; Parameter'!$E$20*'Data &amp; Parameter'!$E$37*R3639</f>
        <v>0.46292997618252346</v>
      </c>
      <c r="T3639" s="28">
        <f t="shared" si="56"/>
        <v>0.92587439453494991</v>
      </c>
    </row>
    <row r="3640" spans="1:20" ht="15.75" customHeight="1" x14ac:dyDescent="0.35">
      <c r="A3640">
        <v>3633</v>
      </c>
      <c r="B3640" s="76">
        <v>44253.398564814815</v>
      </c>
      <c r="C3640" s="1" t="s">
        <v>11526</v>
      </c>
      <c r="D3640" s="76">
        <v>44253.399050925931</v>
      </c>
      <c r="E3640" s="1" t="s">
        <v>11527</v>
      </c>
      <c r="F3640" s="1" t="s">
        <v>11528</v>
      </c>
      <c r="G3640" s="1" t="s">
        <v>123</v>
      </c>
      <c r="H3640" s="1" t="s">
        <v>124</v>
      </c>
      <c r="I3640" s="1" t="s">
        <v>125</v>
      </c>
      <c r="J3640" s="1" t="s">
        <v>11356</v>
      </c>
      <c r="K3640" s="1" t="s">
        <v>11356</v>
      </c>
      <c r="L3640">
        <f>ROUNDUP(IF(B3640&gt;$D$4,0,($D$4-B3640+1)/365),0)</f>
        <v>0</v>
      </c>
      <c r="M3640">
        <f>ROUNDUP(IF(B3640&gt;$D$5,0,($D$5-B3640+1)/365),0)</f>
        <v>1</v>
      </c>
      <c r="N3640" s="28">
        <f>IF(OR(L3640=1,M3640=1),IF(B3640+364&lt;=$D$5,(B3640+364-$D$4+1)/365,IF(B3640&gt;$D$4,($D$5-B3640+1)/365,$D$6/365)),0)</f>
        <v>0.13315461694571104</v>
      </c>
      <c r="O3640" s="28">
        <f>'Data &amp; Parameter'!$E$16*'Data &amp; Parameter'!$E$17*('Data &amp; Parameter'!$E$18+'Data &amp; Parameter'!$E$19)*'Data &amp; Parameter'!$E$20*'Data &amp; Parameter'!$E$37*N3640</f>
        <v>0.46293923681058202</v>
      </c>
      <c r="P3640">
        <f>ROUNDUP(IF(D3640&gt;$D$4,0,($D$4-D3640+1)/365),0)</f>
        <v>0</v>
      </c>
      <c r="Q3640">
        <f>ROUNDUP(IF(D3640&gt;$D$5,0,($D$5-D3640+1)/365),0)</f>
        <v>1</v>
      </c>
      <c r="R3640" s="28">
        <f>IF(OR(P3640=1,Q3640=1),IF(D3640+364&lt;=$D$5,(D3640+364-$D$4+1)/365,IF(D3640&gt;$D$4,($D$5-D3640+1)/365,$D$6/365)),0)</f>
        <v>0.13315328513443539</v>
      </c>
      <c r="S3640" s="28">
        <f>'Data &amp; Parameter'!$E$16*'Data &amp; Parameter'!$E$17*('Data &amp; Parameter'!$E$18+'Data &amp; Parameter'!$E$19)*'Data &amp; Parameter'!$E$20*'Data &amp; Parameter'!$E$37*R3640</f>
        <v>0.46293460649651808</v>
      </c>
      <c r="T3640" s="28">
        <f t="shared" si="56"/>
        <v>0.9258738433071001</v>
      </c>
    </row>
    <row r="3641" spans="1:20" ht="15.75" customHeight="1" x14ac:dyDescent="0.35">
      <c r="A3641">
        <v>3634</v>
      </c>
      <c r="B3641" s="76">
        <v>44253.399942129632</v>
      </c>
      <c r="C3641" s="1" t="s">
        <v>11529</v>
      </c>
      <c r="D3641" s="76">
        <v>44253.401261574079</v>
      </c>
      <c r="E3641" s="1" t="s">
        <v>11530</v>
      </c>
      <c r="F3641" s="1" t="s">
        <v>11531</v>
      </c>
      <c r="G3641" s="1" t="s">
        <v>123</v>
      </c>
      <c r="H3641" s="1" t="s">
        <v>124</v>
      </c>
      <c r="I3641" s="1" t="s">
        <v>125</v>
      </c>
      <c r="J3641" s="1" t="s">
        <v>11370</v>
      </c>
      <c r="K3641" s="1" t="s">
        <v>11519</v>
      </c>
      <c r="L3641">
        <f>ROUNDUP(IF(B3641&gt;$D$4,0,($D$4-B3641+1)/365),0)</f>
        <v>0</v>
      </c>
      <c r="M3641">
        <f>ROUNDUP(IF(B3641&gt;$D$5,0,($D$5-B3641+1)/365),0)</f>
        <v>1</v>
      </c>
      <c r="N3641" s="28">
        <f>IF(OR(L3641=1,M3641=1),IF(B3641+364&lt;=$D$5,(B3641+364-$D$4+1)/365,IF(B3641&gt;$D$4,($D$5-B3641+1)/365,$D$6/365)),0)</f>
        <v>0.13315084348045997</v>
      </c>
      <c r="O3641" s="28">
        <f>'Data &amp; Parameter'!$E$16*'Data &amp; Parameter'!$E$17*('Data &amp; Parameter'!$E$18+'Data &amp; Parameter'!$E$19)*'Data &amp; Parameter'!$E$20*'Data &amp; Parameter'!$E$37*N3641</f>
        <v>0.4629261175875049</v>
      </c>
      <c r="P3641">
        <f>ROUNDUP(IF(D3641&gt;$D$4,0,($D$4-D3641+1)/365),0)</f>
        <v>0</v>
      </c>
      <c r="Q3641">
        <f>ROUNDUP(IF(D3641&gt;$D$5,0,($D$5-D3641+1)/365),0)</f>
        <v>1</v>
      </c>
      <c r="R3641" s="28">
        <f>IF(OR(P3641=1,Q3641=1),IF(D3641+364&lt;=$D$5,(D3641+364-$D$4+1)/365,IF(D3641&gt;$D$4,($D$5-D3641+1)/365,$D$6/365)),0)</f>
        <v>0.13314722856416603</v>
      </c>
      <c r="S3641" s="28">
        <f>'Data &amp; Parameter'!$E$16*'Data &amp; Parameter'!$E$17*('Data &amp; Parameter'!$E$18+'Data &amp; Parameter'!$E$19)*'Data &amp; Parameter'!$E$20*'Data &amp; Parameter'!$E$37*R3641</f>
        <v>0.46291354959227771</v>
      </c>
      <c r="T3641" s="28">
        <f t="shared" si="56"/>
        <v>0.92583966717978261</v>
      </c>
    </row>
    <row r="3642" spans="1:20" ht="15.75" customHeight="1" x14ac:dyDescent="0.35">
      <c r="A3642">
        <v>3635</v>
      </c>
      <c r="B3642" s="76">
        <v>44253.400127314817</v>
      </c>
      <c r="C3642" s="1" t="s">
        <v>11532</v>
      </c>
      <c r="D3642" s="76">
        <v>44253.40115740741</v>
      </c>
      <c r="E3642" s="1" t="s">
        <v>11533</v>
      </c>
      <c r="F3642" s="1" t="s">
        <v>11534</v>
      </c>
      <c r="G3642" s="1" t="s">
        <v>123</v>
      </c>
      <c r="H3642" s="1" t="s">
        <v>124</v>
      </c>
      <c r="I3642" s="1" t="s">
        <v>125</v>
      </c>
      <c r="J3642" s="1" t="s">
        <v>11366</v>
      </c>
      <c r="K3642" s="1" t="s">
        <v>11366</v>
      </c>
      <c r="L3642">
        <f>ROUNDUP(IF(B3642&gt;$D$4,0,($D$4-B3642+1)/365),0)</f>
        <v>0</v>
      </c>
      <c r="M3642">
        <f>ROUNDUP(IF(B3642&gt;$D$5,0,($D$5-B3642+1)/365),0)</f>
        <v>1</v>
      </c>
      <c r="N3642" s="28">
        <f>IF(OR(L3642=1,M3642=1),IF(B3642+364&lt;=$D$5,(B3642+364-$D$4+1)/365,IF(B3642&gt;$D$4,($D$5-B3642+1)/365,$D$6/365)),0)</f>
        <v>0.13315033612378924</v>
      </c>
      <c r="O3642" s="28">
        <f>'Data &amp; Parameter'!$E$16*'Data &amp; Parameter'!$E$17*('Data &amp; Parameter'!$E$18+'Data &amp; Parameter'!$E$19)*'Data &amp; Parameter'!$E$20*'Data &amp; Parameter'!$E$37*N3642</f>
        <v>0.46292435365835749</v>
      </c>
      <c r="P3642">
        <f>ROUNDUP(IF(D3642&gt;$D$4,0,($D$4-D3642+1)/365),0)</f>
        <v>0</v>
      </c>
      <c r="Q3642">
        <f>ROUNDUP(IF(D3642&gt;$D$5,0,($D$5-D3642+1)/365),0)</f>
        <v>1</v>
      </c>
      <c r="R3642" s="28">
        <f>IF(OR(P3642=1,Q3642=1),IF(D3642+364&lt;=$D$5,(D3642+364-$D$4+1)/365,IF(D3642&gt;$D$4,($D$5-D3642+1)/365,$D$6/365)),0)</f>
        <v>0.13314751395230079</v>
      </c>
      <c r="S3642" s="28">
        <f>'Data &amp; Parameter'!$E$16*'Data &amp; Parameter'!$E$17*('Data &amp; Parameter'!$E$18+'Data &amp; Parameter'!$E$19)*'Data &amp; Parameter'!$E$20*'Data &amp; Parameter'!$E$37*R3642</f>
        <v>0.46291454180244906</v>
      </c>
      <c r="T3642" s="28">
        <f t="shared" si="56"/>
        <v>0.92583889546080655</v>
      </c>
    </row>
    <row r="3643" spans="1:20" ht="15.75" customHeight="1" x14ac:dyDescent="0.35">
      <c r="A3643">
        <v>3636</v>
      </c>
      <c r="B3643" s="76">
        <v>44253.400763888887</v>
      </c>
      <c r="C3643" s="1" t="s">
        <v>11535</v>
      </c>
      <c r="D3643" s="76">
        <v>44253.401458333334</v>
      </c>
      <c r="E3643" s="1" t="s">
        <v>11536</v>
      </c>
      <c r="F3643" s="1" t="s">
        <v>11537</v>
      </c>
      <c r="G3643" s="1" t="s">
        <v>123</v>
      </c>
      <c r="H3643" s="1" t="s">
        <v>124</v>
      </c>
      <c r="I3643" s="1" t="s">
        <v>125</v>
      </c>
      <c r="J3643" s="1" t="s">
        <v>11356</v>
      </c>
      <c r="K3643" s="1" t="s">
        <v>11356</v>
      </c>
      <c r="L3643">
        <f>ROUNDUP(IF(B3643&gt;$D$4,0,($D$4-B3643+1)/365),0)</f>
        <v>0</v>
      </c>
      <c r="M3643">
        <f>ROUNDUP(IF(B3643&gt;$D$5,0,($D$5-B3643+1)/365),0)</f>
        <v>1</v>
      </c>
      <c r="N3643" s="28">
        <f>IF(OR(L3643=1,M3643=1),IF(B3643+364&lt;=$D$5,(B3643+364-$D$4+1)/365,IF(B3643&gt;$D$4,($D$5-B3643+1)/365,$D$6/365)),0)</f>
        <v>0.13314859208524105</v>
      </c>
      <c r="O3643" s="28">
        <f>'Data &amp; Parameter'!$E$16*'Data &amp; Parameter'!$E$17*('Data &amp; Parameter'!$E$18+'Data &amp; Parameter'!$E$19)*'Data &amp; Parameter'!$E$20*'Data &amp; Parameter'!$E$37*N3643</f>
        <v>0.46291829015193925</v>
      </c>
      <c r="P3643">
        <f>ROUNDUP(IF(D3643&gt;$D$4,0,($D$4-D3643+1)/365),0)</f>
        <v>0</v>
      </c>
      <c r="Q3643">
        <f>ROUNDUP(IF(D3643&gt;$D$5,0,($D$5-D3643+1)/365),0)</f>
        <v>1</v>
      </c>
      <c r="R3643" s="28">
        <f>IF(OR(P3643=1,Q3643=1),IF(D3643+364&lt;=$D$5,(D3643+364-$D$4+1)/365,IF(D3643&gt;$D$4,($D$5-D3643+1)/365,$D$6/365)),0)</f>
        <v>0.13314668949771583</v>
      </c>
      <c r="S3643" s="28">
        <f>'Data &amp; Parameter'!$E$16*'Data &amp; Parameter'!$E$17*('Data &amp; Parameter'!$E$18+'Data &amp; Parameter'!$E$19)*'Data &amp; Parameter'!$E$20*'Data &amp; Parameter'!$E$37*R3643</f>
        <v>0.46291167541760186</v>
      </c>
      <c r="T3643" s="28">
        <f t="shared" si="56"/>
        <v>0.92582996556954111</v>
      </c>
    </row>
    <row r="3644" spans="1:20" ht="15.75" customHeight="1" x14ac:dyDescent="0.35">
      <c r="A3644">
        <v>3637</v>
      </c>
      <c r="B3644" s="76">
        <v>44253.40143518518</v>
      </c>
      <c r="C3644" s="1" t="s">
        <v>11538</v>
      </c>
      <c r="D3644" s="76">
        <v>44253.402025462958</v>
      </c>
      <c r="E3644" s="1" t="s">
        <v>11539</v>
      </c>
      <c r="F3644" s="1" t="s">
        <v>11540</v>
      </c>
      <c r="G3644" s="1" t="s">
        <v>123</v>
      </c>
      <c r="H3644" s="1" t="s">
        <v>124</v>
      </c>
      <c r="I3644" s="1" t="s">
        <v>125</v>
      </c>
      <c r="J3644" s="1" t="s">
        <v>11366</v>
      </c>
      <c r="K3644" s="1" t="s">
        <v>11403</v>
      </c>
      <c r="L3644">
        <f>ROUNDUP(IF(B3644&gt;$D$4,0,($D$4-B3644+1)/365),0)</f>
        <v>0</v>
      </c>
      <c r="M3644">
        <f>ROUNDUP(IF(B3644&gt;$D$5,0,($D$5-B3644+1)/365),0)</f>
        <v>1</v>
      </c>
      <c r="N3644" s="28">
        <f>IF(OR(L3644=1,M3644=1),IF(B3644+364&lt;=$D$5,(B3644+364-$D$4+1)/365,IF(B3644&gt;$D$4,($D$5-B3644+1)/365,$D$6/365)),0)</f>
        <v>0.13314675291731462</v>
      </c>
      <c r="O3644" s="28">
        <f>'Data &amp; Parameter'!$E$16*'Data &amp; Parameter'!$E$17*('Data &amp; Parameter'!$E$18+'Data &amp; Parameter'!$E$19)*'Data &amp; Parameter'!$E$20*'Data &amp; Parameter'!$E$37*N3644</f>
        <v>0.46291189590879728</v>
      </c>
      <c r="P3644">
        <f>ROUNDUP(IF(D3644&gt;$D$4,0,($D$4-D3644+1)/365),0)</f>
        <v>0</v>
      </c>
      <c r="Q3644">
        <f>ROUNDUP(IF(D3644&gt;$D$5,0,($D$5-D3644+1)/365),0)</f>
        <v>1</v>
      </c>
      <c r="R3644" s="28">
        <f>IF(OR(P3644=1,Q3644=1),IF(D3644+364&lt;=$D$5,(D3644+364-$D$4+1)/365,IF(D3644&gt;$D$4,($D$5-D3644+1)/365,$D$6/365)),0)</f>
        <v>0.13314513571792416</v>
      </c>
      <c r="S3644" s="28">
        <f>'Data &amp; Parameter'!$E$16*'Data &amp; Parameter'!$E$17*('Data &amp; Parameter'!$E$18+'Data &amp; Parameter'!$E$19)*'Data &amp; Parameter'!$E$20*'Data &amp; Parameter'!$E$37*R3644</f>
        <v>0.46290627338463131</v>
      </c>
      <c r="T3644" s="28">
        <f t="shared" si="56"/>
        <v>0.92581816929342864</v>
      </c>
    </row>
    <row r="3645" spans="1:20" ht="15.75" customHeight="1" x14ac:dyDescent="0.35">
      <c r="A3645">
        <v>3638</v>
      </c>
      <c r="B3645" s="76">
        <v>44253.403437500005</v>
      </c>
      <c r="C3645" s="1" t="s">
        <v>11541</v>
      </c>
      <c r="D3645" s="76">
        <v>44253.404837962968</v>
      </c>
      <c r="E3645" s="1" t="s">
        <v>11542</v>
      </c>
      <c r="F3645" s="1" t="s">
        <v>11543</v>
      </c>
      <c r="G3645" s="1" t="s">
        <v>123</v>
      </c>
      <c r="H3645" s="1" t="s">
        <v>124</v>
      </c>
      <c r="I3645" s="1" t="s">
        <v>125</v>
      </c>
      <c r="J3645" s="1" t="s">
        <v>11356</v>
      </c>
      <c r="K3645" s="1" t="s">
        <v>11356</v>
      </c>
      <c r="L3645">
        <f>ROUNDUP(IF(B3645&gt;$D$4,0,($D$4-B3645+1)/365),0)</f>
        <v>0</v>
      </c>
      <c r="M3645">
        <f>ROUNDUP(IF(B3645&gt;$D$5,0,($D$5-B3645+1)/365),0)</f>
        <v>1</v>
      </c>
      <c r="N3645" s="28">
        <f>IF(OR(L3645=1,M3645=1),IF(B3645+364&lt;=$D$5,(B3645+364-$D$4+1)/365,IF(B3645&gt;$D$4,($D$5-B3645+1)/365,$D$6/365)),0)</f>
        <v>0.13314126712327493</v>
      </c>
      <c r="O3645" s="28">
        <f>'Data &amp; Parameter'!$E$16*'Data &amp; Parameter'!$E$17*('Data &amp; Parameter'!$E$18+'Data &amp; Parameter'!$E$19)*'Data &amp; Parameter'!$E$20*'Data &amp; Parameter'!$E$37*N3645</f>
        <v>0.46289282342476112</v>
      </c>
      <c r="P3645">
        <f>ROUNDUP(IF(D3645&gt;$D$4,0,($D$4-D3645+1)/365),0)</f>
        <v>0</v>
      </c>
      <c r="Q3645">
        <f>ROUNDUP(IF(D3645&gt;$D$5,0,($D$5-D3645+1)/365),0)</f>
        <v>1</v>
      </c>
      <c r="R3645" s="28">
        <f>IF(OR(P3645=1,Q3645=1),IF(D3645+364&lt;=$D$5,(D3645+364-$D$4+1)/365,IF(D3645&gt;$D$4,($D$5-D3645+1)/365,$D$6/365)),0)</f>
        <v>0.13313743023844499</v>
      </c>
      <c r="S3645" s="28">
        <f>'Data &amp; Parameter'!$E$16*'Data &amp; Parameter'!$E$17*('Data &amp; Parameter'!$E$18+'Data &amp; Parameter'!$E$19)*'Data &amp; Parameter'!$E$20*'Data &amp; Parameter'!$E$37*R3645</f>
        <v>0.46287948371055787</v>
      </c>
      <c r="T3645" s="28">
        <f t="shared" si="56"/>
        <v>0.92577230713531899</v>
      </c>
    </row>
    <row r="3646" spans="1:20" ht="15.75" customHeight="1" x14ac:dyDescent="0.35">
      <c r="A3646">
        <v>3639</v>
      </c>
      <c r="B3646" s="76">
        <v>44253.404409722221</v>
      </c>
      <c r="C3646" s="1" t="s">
        <v>11544</v>
      </c>
      <c r="D3646" s="76">
        <v>44253.404988425929</v>
      </c>
      <c r="E3646" s="1" t="s">
        <v>11545</v>
      </c>
      <c r="F3646" s="1" t="s">
        <v>11546</v>
      </c>
      <c r="G3646" s="1" t="s">
        <v>123</v>
      </c>
      <c r="H3646" s="1" t="s">
        <v>124</v>
      </c>
      <c r="I3646" s="1" t="s">
        <v>125</v>
      </c>
      <c r="J3646" s="1" t="s">
        <v>11366</v>
      </c>
      <c r="K3646" s="1" t="s">
        <v>11366</v>
      </c>
      <c r="L3646">
        <f>ROUNDUP(IF(B3646&gt;$D$4,0,($D$4-B3646+1)/365),0)</f>
        <v>0</v>
      </c>
      <c r="M3646">
        <f>ROUNDUP(IF(B3646&gt;$D$5,0,($D$5-B3646+1)/365),0)</f>
        <v>1</v>
      </c>
      <c r="N3646" s="28">
        <f>IF(OR(L3646=1,M3646=1),IF(B3646+364&lt;=$D$5,(B3646+364-$D$4+1)/365,IF(B3646&gt;$D$4,($D$5-B3646+1)/365,$D$6/365)),0)</f>
        <v>0.13313860350076351</v>
      </c>
      <c r="O3646" s="28">
        <f>'Data &amp; Parameter'!$E$16*'Data &amp; Parameter'!$E$17*('Data &amp; Parameter'!$E$18+'Data &amp; Parameter'!$E$19)*'Data &amp; Parameter'!$E$20*'Data &amp; Parameter'!$E$37*N3646</f>
        <v>0.4628835627967719</v>
      </c>
      <c r="P3646">
        <f>ROUNDUP(IF(D3646&gt;$D$4,0,($D$4-D3646+1)/365),0)</f>
        <v>0</v>
      </c>
      <c r="Q3646">
        <f>ROUNDUP(IF(D3646&gt;$D$5,0,($D$5-D3646+1)/365),0)</f>
        <v>1</v>
      </c>
      <c r="R3646" s="28">
        <f>IF(OR(P3646=1,Q3646=1),IF(D3646+364&lt;=$D$5,(D3646+364-$D$4+1)/365,IF(D3646&gt;$D$4,($D$5-D3646+1)/365,$D$6/365)),0)</f>
        <v>0.13313701801115252</v>
      </c>
      <c r="S3646" s="28">
        <f>'Data &amp; Parameter'!$E$16*'Data &amp; Parameter'!$E$17*('Data &amp; Parameter'!$E$18+'Data &amp; Parameter'!$E$19)*'Data &amp; Parameter'!$E$20*'Data &amp; Parameter'!$E$37*R3646</f>
        <v>0.4628780505181343</v>
      </c>
      <c r="T3646" s="28">
        <f t="shared" si="56"/>
        <v>0.92576161331490625</v>
      </c>
    </row>
    <row r="3647" spans="1:20" ht="15.75" customHeight="1" x14ac:dyDescent="0.35">
      <c r="A3647">
        <v>3640</v>
      </c>
      <c r="B3647" s="76">
        <v>44253.404988425929</v>
      </c>
      <c r="C3647" s="1" t="s">
        <v>11547</v>
      </c>
      <c r="D3647" s="76">
        <v>44253.406053240746</v>
      </c>
      <c r="E3647" s="1" t="s">
        <v>11548</v>
      </c>
      <c r="F3647" s="1" t="s">
        <v>11549</v>
      </c>
      <c r="G3647" s="1" t="s">
        <v>123</v>
      </c>
      <c r="H3647" s="1" t="s">
        <v>124</v>
      </c>
      <c r="I3647" s="1" t="s">
        <v>125</v>
      </c>
      <c r="J3647" s="1" t="s">
        <v>11366</v>
      </c>
      <c r="K3647" s="1" t="s">
        <v>11366</v>
      </c>
      <c r="L3647">
        <f>ROUNDUP(IF(B3647&gt;$D$4,0,($D$4-B3647+1)/365),0)</f>
        <v>0</v>
      </c>
      <c r="M3647">
        <f>ROUNDUP(IF(B3647&gt;$D$5,0,($D$5-B3647+1)/365),0)</f>
        <v>1</v>
      </c>
      <c r="N3647" s="28">
        <f>IF(OR(L3647=1,M3647=1),IF(B3647+364&lt;=$D$5,(B3647+364-$D$4+1)/365,IF(B3647&gt;$D$4,($D$5-B3647+1)/365,$D$6/365)),0)</f>
        <v>0.13313701801115252</v>
      </c>
      <c r="O3647" s="28">
        <f>'Data &amp; Parameter'!$E$16*'Data &amp; Parameter'!$E$17*('Data &amp; Parameter'!$E$18+'Data &amp; Parameter'!$E$19)*'Data &amp; Parameter'!$E$20*'Data &amp; Parameter'!$E$37*N3647</f>
        <v>0.4628780505181343</v>
      </c>
      <c r="P3647">
        <f>ROUNDUP(IF(D3647&gt;$D$4,0,($D$4-D3647+1)/365),0)</f>
        <v>0</v>
      </c>
      <c r="Q3647">
        <f>ROUNDUP(IF(D3647&gt;$D$5,0,($D$5-D3647+1)/365),0)</f>
        <v>1</v>
      </c>
      <c r="R3647" s="28">
        <f>IF(OR(P3647=1,Q3647=1),IF(D3647+364&lt;=$D$5,(D3647+364-$D$4+1)/365,IF(D3647&gt;$D$4,($D$5-D3647+1)/365,$D$6/365)),0)</f>
        <v>0.13313410071028581</v>
      </c>
      <c r="S3647" s="28">
        <f>'Data &amp; Parameter'!$E$16*'Data &amp; Parameter'!$E$17*('Data &amp; Parameter'!$E$18+'Data &amp; Parameter'!$E$19)*'Data &amp; Parameter'!$E$20*'Data &amp; Parameter'!$E$37*R3647</f>
        <v>0.46286790792550209</v>
      </c>
      <c r="T3647" s="28">
        <f t="shared" si="56"/>
        <v>0.92574595844363639</v>
      </c>
    </row>
    <row r="3648" spans="1:20" ht="15.75" customHeight="1" x14ac:dyDescent="0.35">
      <c r="A3648">
        <v>3641</v>
      </c>
      <c r="B3648" s="76">
        <v>44253.405358796299</v>
      </c>
      <c r="C3648" s="1" t="s">
        <v>11550</v>
      </c>
      <c r="D3648" s="76">
        <v>44253.406111111108</v>
      </c>
      <c r="E3648" s="1" t="s">
        <v>11551</v>
      </c>
      <c r="F3648" s="1" t="s">
        <v>11552</v>
      </c>
      <c r="G3648" s="1" t="s">
        <v>123</v>
      </c>
      <c r="H3648" s="1" t="s">
        <v>124</v>
      </c>
      <c r="I3648" s="1" t="s">
        <v>125</v>
      </c>
      <c r="J3648" s="1" t="s">
        <v>11370</v>
      </c>
      <c r="K3648" s="1" t="s">
        <v>11370</v>
      </c>
      <c r="L3648">
        <f>ROUNDUP(IF(B3648&gt;$D$4,0,($D$4-B3648+1)/365),0)</f>
        <v>0</v>
      </c>
      <c r="M3648">
        <f>ROUNDUP(IF(B3648&gt;$D$5,0,($D$5-B3648+1)/365),0)</f>
        <v>1</v>
      </c>
      <c r="N3648" s="28">
        <f>IF(OR(L3648=1,M3648=1),IF(B3648+364&lt;=$D$5,(B3648+364-$D$4+1)/365,IF(B3648&gt;$D$4,($D$5-B3648+1)/365,$D$6/365)),0)</f>
        <v>0.13313600329781103</v>
      </c>
      <c r="O3648" s="28">
        <f>'Data &amp; Parameter'!$E$16*'Data &amp; Parameter'!$E$17*('Data &amp; Parameter'!$E$18+'Data &amp; Parameter'!$E$19)*'Data &amp; Parameter'!$E$20*'Data &amp; Parameter'!$E$37*N3648</f>
        <v>0.46287452265983947</v>
      </c>
      <c r="P3648">
        <f>ROUNDUP(IF(D3648&gt;$D$4,0,($D$4-D3648+1)/365),0)</f>
        <v>0</v>
      </c>
      <c r="Q3648">
        <f>ROUNDUP(IF(D3648&gt;$D$5,0,($D$5-D3648+1)/365),0)</f>
        <v>1</v>
      </c>
      <c r="R3648" s="28">
        <f>IF(OR(P3648=1,Q3648=1),IF(D3648+364&lt;=$D$5,(D3648+364-$D$4+1)/365,IF(D3648&gt;$D$4,($D$5-D3648+1)/365,$D$6/365)),0)</f>
        <v>0.13313394216134863</v>
      </c>
      <c r="S3648" s="28">
        <f>'Data &amp; Parameter'!$E$16*'Data &amp; Parameter'!$E$17*('Data &amp; Parameter'!$E$18+'Data &amp; Parameter'!$E$19)*'Data &amp; Parameter'!$E$20*'Data &amp; Parameter'!$E$37*R3648</f>
        <v>0.4628673566977215</v>
      </c>
      <c r="T3648" s="28">
        <f t="shared" si="56"/>
        <v>0.92574187935756092</v>
      </c>
    </row>
    <row r="3649" spans="1:20" ht="15.75" customHeight="1" x14ac:dyDescent="0.35">
      <c r="A3649">
        <v>3642</v>
      </c>
      <c r="B3649" s="76">
        <v>44253.407418981486</v>
      </c>
      <c r="C3649" s="1" t="s">
        <v>11553</v>
      </c>
      <c r="D3649" s="76">
        <v>44253.408541666664</v>
      </c>
      <c r="E3649" s="1" t="s">
        <v>11554</v>
      </c>
      <c r="F3649" s="1" t="s">
        <v>11555</v>
      </c>
      <c r="G3649" s="1" t="s">
        <v>123</v>
      </c>
      <c r="H3649" s="1" t="s">
        <v>124</v>
      </c>
      <c r="I3649" s="1" t="s">
        <v>125</v>
      </c>
      <c r="J3649" s="1" t="s">
        <v>11356</v>
      </c>
      <c r="K3649" s="1" t="s">
        <v>11556</v>
      </c>
      <c r="L3649">
        <f>ROUNDUP(IF(B3649&gt;$D$4,0,($D$4-B3649+1)/365),0)</f>
        <v>0</v>
      </c>
      <c r="M3649">
        <f>ROUNDUP(IF(B3649&gt;$D$5,0,($D$5-B3649+1)/365),0)</f>
        <v>1</v>
      </c>
      <c r="N3649" s="28">
        <f>IF(OR(L3649=1,M3649=1),IF(B3649+364&lt;=$D$5,(B3649+364-$D$4+1)/365,IF(B3649&gt;$D$4,($D$5-B3649+1)/365,$D$6/365)),0)</f>
        <v>0.13313035895483416</v>
      </c>
      <c r="O3649" s="28">
        <f>'Data &amp; Parameter'!$E$16*'Data &amp; Parameter'!$E$17*('Data &amp; Parameter'!$E$18+'Data &amp; Parameter'!$E$19)*'Data &amp; Parameter'!$E$20*'Data &amp; Parameter'!$E$37*N3649</f>
        <v>0.46285489894802273</v>
      </c>
      <c r="P3649">
        <f>ROUNDUP(IF(D3649&gt;$D$4,0,($D$4-D3649+1)/365),0)</f>
        <v>0</v>
      </c>
      <c r="Q3649">
        <f>ROUNDUP(IF(D3649&gt;$D$5,0,($D$5-D3649+1)/365),0)</f>
        <v>1</v>
      </c>
      <c r="R3649" s="28">
        <f>IF(OR(P3649=1,Q3649=1),IF(D3649+364&lt;=$D$5,(D3649+364-$D$4+1)/365,IF(D3649&gt;$D$4,($D$5-D3649+1)/365,$D$6/365)),0)</f>
        <v>0.13312728310503028</v>
      </c>
      <c r="S3649" s="28">
        <f>'Data &amp; Parameter'!$E$16*'Data &amp; Parameter'!$E$17*('Data &amp; Parameter'!$E$18+'Data &amp; Parameter'!$E$19)*'Data &amp; Parameter'!$E$20*'Data &amp; Parameter'!$E$37*R3649</f>
        <v>0.46284420512760993</v>
      </c>
      <c r="T3649" s="28">
        <f t="shared" si="56"/>
        <v>0.92569910407563261</v>
      </c>
    </row>
    <row r="3650" spans="1:20" ht="15.75" customHeight="1" x14ac:dyDescent="0.35">
      <c r="A3650">
        <v>3643</v>
      </c>
      <c r="B3650" s="76">
        <v>44253.407847222217</v>
      </c>
      <c r="C3650" s="1" t="s">
        <v>11557</v>
      </c>
      <c r="D3650" s="76">
        <v>44253.40829861111</v>
      </c>
      <c r="E3650" s="1" t="s">
        <v>11558</v>
      </c>
      <c r="F3650" s="1" t="s">
        <v>11559</v>
      </c>
      <c r="G3650" s="1" t="s">
        <v>123</v>
      </c>
      <c r="H3650" s="1" t="s">
        <v>124</v>
      </c>
      <c r="I3650" s="1" t="s">
        <v>125</v>
      </c>
      <c r="J3650" s="1" t="s">
        <v>11560</v>
      </c>
      <c r="K3650" s="1" t="s">
        <v>11366</v>
      </c>
      <c r="L3650">
        <f>ROUNDUP(IF(B3650&gt;$D$4,0,($D$4-B3650+1)/365),0)</f>
        <v>0</v>
      </c>
      <c r="M3650">
        <f>ROUNDUP(IF(B3650&gt;$D$5,0,($D$5-B3650+1)/365),0)</f>
        <v>1</v>
      </c>
      <c r="N3650" s="28">
        <f>IF(OR(L3650=1,M3650=1),IF(B3650+364&lt;=$D$5,(B3650+364-$D$4+1)/365,IF(B3650&gt;$D$4,($D$5-B3650+1)/365,$D$6/365)),0)</f>
        <v>0.1331291856925555</v>
      </c>
      <c r="O3650" s="28">
        <f>'Data &amp; Parameter'!$E$16*'Data &amp; Parameter'!$E$17*('Data &amp; Parameter'!$E$18+'Data &amp; Parameter'!$E$19)*'Data &amp; Parameter'!$E$20*'Data &amp; Parameter'!$E$37*N3650</f>
        <v>0.46285081986194732</v>
      </c>
      <c r="P3650">
        <f>ROUNDUP(IF(D3650&gt;$D$4,0,($D$4-D3650+1)/365),0)</f>
        <v>0</v>
      </c>
      <c r="Q3650">
        <f>ROUNDUP(IF(D3650&gt;$D$5,0,($D$5-D3650+1)/365),0)</f>
        <v>1</v>
      </c>
      <c r="R3650" s="28">
        <f>IF(OR(P3650=1,Q3650=1),IF(D3650+364&lt;=$D$5,(D3650+364-$D$4+1)/365,IF(D3650&gt;$D$4,($D$5-D3650+1)/365,$D$6/365)),0)</f>
        <v>0.13312794901065811</v>
      </c>
      <c r="S3650" s="28">
        <f>'Data &amp; Parameter'!$E$16*'Data &amp; Parameter'!$E$17*('Data &amp; Parameter'!$E$18+'Data &amp; Parameter'!$E$19)*'Data &amp; Parameter'!$E$20*'Data &amp; Parameter'!$E$37*R3650</f>
        <v>0.46284652028460715</v>
      </c>
      <c r="T3650" s="28">
        <f t="shared" si="56"/>
        <v>0.92569734014655447</v>
      </c>
    </row>
    <row r="3651" spans="1:20" ht="15.75" customHeight="1" x14ac:dyDescent="0.35">
      <c r="A3651">
        <v>3644</v>
      </c>
      <c r="B3651" s="76">
        <v>44253.408356481479</v>
      </c>
      <c r="C3651" s="1" t="s">
        <v>11561</v>
      </c>
      <c r="D3651" s="76">
        <v>44253.408738425926</v>
      </c>
      <c r="E3651" s="1" t="s">
        <v>11562</v>
      </c>
      <c r="F3651" s="1" t="s">
        <v>11563</v>
      </c>
      <c r="G3651" s="1" t="s">
        <v>123</v>
      </c>
      <c r="H3651" s="1" t="s">
        <v>124</v>
      </c>
      <c r="I3651" s="1" t="s">
        <v>125</v>
      </c>
      <c r="J3651" s="1" t="s">
        <v>11366</v>
      </c>
      <c r="K3651" s="1" t="s">
        <v>11366</v>
      </c>
      <c r="L3651">
        <f>ROUNDUP(IF(B3651&gt;$D$4,0,($D$4-B3651+1)/365),0)</f>
        <v>0</v>
      </c>
      <c r="M3651">
        <f>ROUNDUP(IF(B3651&gt;$D$5,0,($D$5-B3651+1)/365),0)</f>
        <v>1</v>
      </c>
      <c r="N3651" s="28">
        <f>IF(OR(L3651=1,M3651=1),IF(B3651+364&lt;=$D$5,(B3651+364-$D$4+1)/365,IF(B3651&gt;$D$4,($D$5-B3651+1)/365,$D$6/365)),0)</f>
        <v>0.13312779046170101</v>
      </c>
      <c r="O3651" s="28">
        <f>'Data &amp; Parameter'!$E$16*'Data &amp; Parameter'!$E$17*('Data &amp; Parameter'!$E$18+'Data &amp; Parameter'!$E$19)*'Data &amp; Parameter'!$E$20*'Data &amp; Parameter'!$E$37*N3651</f>
        <v>0.46284596905675729</v>
      </c>
      <c r="P3651">
        <f>ROUNDUP(IF(D3651&gt;$D$4,0,($D$4-D3651+1)/365),0)</f>
        <v>0</v>
      </c>
      <c r="Q3651">
        <f>ROUNDUP(IF(D3651&gt;$D$5,0,($D$5-D3651+1)/365),0)</f>
        <v>1</v>
      </c>
      <c r="R3651" s="28">
        <f>IF(OR(P3651=1,Q3651=1),IF(D3651+364&lt;=$D$5,(D3651+364-$D$4+1)/365,IF(D3651&gt;$D$4,($D$5-D3651+1)/365,$D$6/365)),0)</f>
        <v>0.13312674403856015</v>
      </c>
      <c r="S3651" s="28">
        <f>'Data &amp; Parameter'!$E$16*'Data &amp; Parameter'!$E$17*('Data &amp; Parameter'!$E$18+'Data &amp; Parameter'!$E$19)*'Data &amp; Parameter'!$E$20*'Data &amp; Parameter'!$E$37*R3651</f>
        <v>0.46284233095286481</v>
      </c>
      <c r="T3651" s="28">
        <f t="shared" si="56"/>
        <v>0.9256883000096221</v>
      </c>
    </row>
    <row r="3652" spans="1:20" ht="15.75" customHeight="1" x14ac:dyDescent="0.35">
      <c r="A3652">
        <v>3645</v>
      </c>
      <c r="B3652" s="76">
        <v>44253.410358796296</v>
      </c>
      <c r="C3652" s="1" t="s">
        <v>11564</v>
      </c>
      <c r="D3652" s="76">
        <v>44253.411226851851</v>
      </c>
      <c r="E3652" s="1" t="s">
        <v>11565</v>
      </c>
      <c r="F3652" s="1" t="s">
        <v>11566</v>
      </c>
      <c r="G3652" s="1" t="s">
        <v>123</v>
      </c>
      <c r="H3652" s="1" t="s">
        <v>124</v>
      </c>
      <c r="I3652" s="1" t="s">
        <v>125</v>
      </c>
      <c r="J3652" s="1" t="s">
        <v>11567</v>
      </c>
      <c r="K3652" s="1" t="s">
        <v>11370</v>
      </c>
      <c r="L3652">
        <f>ROUNDUP(IF(B3652&gt;$D$4,0,($D$4-B3652+1)/365),0)</f>
        <v>0</v>
      </c>
      <c r="M3652">
        <f>ROUNDUP(IF(B3652&gt;$D$5,0,($D$5-B3652+1)/365),0)</f>
        <v>1</v>
      </c>
      <c r="N3652" s="28">
        <f>IF(OR(L3652=1,M3652=1),IF(B3652+364&lt;=$D$5,(B3652+364-$D$4+1)/365,IF(B3652&gt;$D$4,($D$5-B3652+1)/365,$D$6/365)),0)</f>
        <v>0.13312230466768124</v>
      </c>
      <c r="O3652" s="28">
        <f>'Data &amp; Parameter'!$E$16*'Data &amp; Parameter'!$E$17*('Data &amp; Parameter'!$E$18+'Data &amp; Parameter'!$E$19)*'Data &amp; Parameter'!$E$20*'Data &amp; Parameter'!$E$37*N3652</f>
        <v>0.46282689657279047</v>
      </c>
      <c r="P3652">
        <f>ROUNDUP(IF(D3652&gt;$D$4,0,($D$4-D3652+1)/365),0)</f>
        <v>0</v>
      </c>
      <c r="Q3652">
        <f>ROUNDUP(IF(D3652&gt;$D$5,0,($D$5-D3652+1)/365),0)</f>
        <v>1</v>
      </c>
      <c r="R3652" s="28">
        <f>IF(OR(P3652=1,Q3652=1),IF(D3652+364&lt;=$D$5,(D3652+364-$D$4+1)/365,IF(D3652&gt;$D$4,($D$5-D3652+1)/365,$D$6/365)),0)</f>
        <v>0.13311992643328466</v>
      </c>
      <c r="S3652" s="28">
        <f>'Data &amp; Parameter'!$E$16*'Data &amp; Parameter'!$E$17*('Data &amp; Parameter'!$E$18+'Data &amp; Parameter'!$E$19)*'Data &amp; Parameter'!$E$20*'Data &amp; Parameter'!$E$37*R3652</f>
        <v>0.46281862815490332</v>
      </c>
      <c r="T3652" s="28">
        <f t="shared" si="56"/>
        <v>0.92564552472769379</v>
      </c>
    </row>
    <row r="3653" spans="1:20" ht="15.75" customHeight="1" x14ac:dyDescent="0.35">
      <c r="A3653">
        <v>3646</v>
      </c>
      <c r="B3653" s="76">
        <v>44253.410578703704</v>
      </c>
      <c r="C3653" s="1" t="s">
        <v>11568</v>
      </c>
      <c r="D3653" s="76">
        <v>44253.411365740743</v>
      </c>
      <c r="E3653" s="1" t="s">
        <v>11569</v>
      </c>
      <c r="F3653" s="1" t="s">
        <v>11570</v>
      </c>
      <c r="G3653" s="1" t="s">
        <v>123</v>
      </c>
      <c r="H3653" s="1" t="s">
        <v>124</v>
      </c>
      <c r="I3653" s="1" t="s">
        <v>125</v>
      </c>
      <c r="J3653" s="1" t="s">
        <v>11366</v>
      </c>
      <c r="K3653" s="1" t="s">
        <v>11366</v>
      </c>
      <c r="L3653">
        <f>ROUNDUP(IF(B3653&gt;$D$4,0,($D$4-B3653+1)/365),0)</f>
        <v>0</v>
      </c>
      <c r="M3653">
        <f>ROUNDUP(IF(B3653&gt;$D$5,0,($D$5-B3653+1)/365),0)</f>
        <v>1</v>
      </c>
      <c r="N3653" s="28">
        <f>IF(OR(L3653=1,M3653=1),IF(B3653+364&lt;=$D$5,(B3653+364-$D$4+1)/365,IF(B3653&gt;$D$4,($D$5-B3653+1)/365,$D$6/365)),0)</f>
        <v>0.13312170218163225</v>
      </c>
      <c r="O3653" s="28">
        <f>'Data &amp; Parameter'!$E$16*'Data &amp; Parameter'!$E$17*('Data &amp; Parameter'!$E$18+'Data &amp; Parameter'!$E$19)*'Data &amp; Parameter'!$E$20*'Data &amp; Parameter'!$E$37*N3653</f>
        <v>0.46282480190691921</v>
      </c>
      <c r="P3653">
        <f>ROUNDUP(IF(D3653&gt;$D$4,0,($D$4-D3653+1)/365),0)</f>
        <v>0</v>
      </c>
      <c r="Q3653">
        <f>ROUNDUP(IF(D3653&gt;$D$5,0,($D$5-D3653+1)/365),0)</f>
        <v>1</v>
      </c>
      <c r="R3653" s="28">
        <f>IF(OR(P3653=1,Q3653=1),IF(D3653+364&lt;=$D$5,(D3653+364-$D$4+1)/365,IF(D3653&gt;$D$4,($D$5-D3653+1)/365,$D$6/365)),0)</f>
        <v>0.13311954591577166</v>
      </c>
      <c r="S3653" s="28">
        <f>'Data &amp; Parameter'!$E$16*'Data &amp; Parameter'!$E$17*('Data &amp; Parameter'!$E$18+'Data &amp; Parameter'!$E$19)*'Data &amp; Parameter'!$E$20*'Data &amp; Parameter'!$E$37*R3653</f>
        <v>0.46281730520800818</v>
      </c>
      <c r="T3653" s="28">
        <f t="shared" si="56"/>
        <v>0.92564210711492745</v>
      </c>
    </row>
    <row r="3654" spans="1:20" ht="15.75" customHeight="1" x14ac:dyDescent="0.35">
      <c r="A3654">
        <v>3647</v>
      </c>
      <c r="B3654" s="76">
        <v>44253.410879629635</v>
      </c>
      <c r="C3654" s="1" t="s">
        <v>11571</v>
      </c>
      <c r="D3654" s="76">
        <v>44253.412581018521</v>
      </c>
      <c r="E3654" s="1" t="s">
        <v>11572</v>
      </c>
      <c r="F3654" s="1" t="s">
        <v>11573</v>
      </c>
      <c r="G3654" s="1" t="s">
        <v>123</v>
      </c>
      <c r="H3654" s="1" t="s">
        <v>124</v>
      </c>
      <c r="I3654" s="1" t="s">
        <v>125</v>
      </c>
      <c r="J3654" s="1" t="s">
        <v>11356</v>
      </c>
      <c r="K3654" s="1" t="s">
        <v>11556</v>
      </c>
      <c r="L3654">
        <f>ROUNDUP(IF(B3654&gt;$D$4,0,($D$4-B3654+1)/365),0)</f>
        <v>0</v>
      </c>
      <c r="M3654">
        <f>ROUNDUP(IF(B3654&gt;$D$5,0,($D$5-B3654+1)/365),0)</f>
        <v>1</v>
      </c>
      <c r="N3654" s="28">
        <f>IF(OR(L3654=1,M3654=1),IF(B3654+364&lt;=$D$5,(B3654+364-$D$4+1)/365,IF(B3654&gt;$D$4,($D$5-B3654+1)/365,$D$6/365)),0)</f>
        <v>0.13312087772702735</v>
      </c>
      <c r="O3654" s="28">
        <f>'Data &amp; Parameter'!$E$16*'Data &amp; Parameter'!$E$17*('Data &amp; Parameter'!$E$18+'Data &amp; Parameter'!$E$19)*'Data &amp; Parameter'!$E$20*'Data &amp; Parameter'!$E$37*N3654</f>
        <v>0.46282193552200274</v>
      </c>
      <c r="P3654">
        <f>ROUNDUP(IF(D3654&gt;$D$4,0,($D$4-D3654+1)/365),0)</f>
        <v>0</v>
      </c>
      <c r="Q3654">
        <f>ROUNDUP(IF(D3654&gt;$D$5,0,($D$5-D3654+1)/365),0)</f>
        <v>1</v>
      </c>
      <c r="R3654" s="28">
        <f>IF(OR(P3654=1,Q3654=1),IF(D3654+364&lt;=$D$5,(D3654+364-$D$4+1)/365,IF(D3654&gt;$D$4,($D$5-D3654+1)/365,$D$6/365)),0)</f>
        <v>0.13311621638761245</v>
      </c>
      <c r="S3654" s="28">
        <f>'Data &amp; Parameter'!$E$16*'Data &amp; Parameter'!$E$17*('Data &amp; Parameter'!$E$18+'Data &amp; Parameter'!$E$19)*'Data &amp; Parameter'!$E$20*'Data &amp; Parameter'!$E$37*R3654</f>
        <v>0.46280572942295228</v>
      </c>
      <c r="T3654" s="28">
        <f t="shared" si="56"/>
        <v>0.92562766494495508</v>
      </c>
    </row>
    <row r="3655" spans="1:20" ht="15.75" customHeight="1" x14ac:dyDescent="0.35">
      <c r="A3655">
        <v>3648</v>
      </c>
      <c r="B3655" s="76">
        <v>44253.412129629629</v>
      </c>
      <c r="C3655" s="1" t="s">
        <v>11574</v>
      </c>
      <c r="D3655" s="76">
        <v>44253.412557870368</v>
      </c>
      <c r="E3655" s="1" t="s">
        <v>11575</v>
      </c>
      <c r="F3655" s="1" t="s">
        <v>11576</v>
      </c>
      <c r="G3655" s="1" t="s">
        <v>123</v>
      </c>
      <c r="H3655" s="1" t="s">
        <v>124</v>
      </c>
      <c r="I3655" s="1" t="s">
        <v>125</v>
      </c>
      <c r="J3655" s="1" t="s">
        <v>11577</v>
      </c>
      <c r="K3655" s="1" t="s">
        <v>11366</v>
      </c>
      <c r="L3655">
        <f>ROUNDUP(IF(B3655&gt;$D$4,0,($D$4-B3655+1)/365),0)</f>
        <v>0</v>
      </c>
      <c r="M3655">
        <f>ROUNDUP(IF(B3655&gt;$D$5,0,($D$5-B3655+1)/365),0)</f>
        <v>1</v>
      </c>
      <c r="N3655" s="28">
        <f>IF(OR(L3655=1,M3655=1),IF(B3655+364&lt;=$D$5,(B3655+364-$D$4+1)/365,IF(B3655&gt;$D$4,($D$5-B3655+1)/365,$D$6/365)),0)</f>
        <v>0.13311745306950984</v>
      </c>
      <c r="O3655" s="28">
        <f>'Data &amp; Parameter'!$E$16*'Data &amp; Parameter'!$E$17*('Data &amp; Parameter'!$E$18+'Data &amp; Parameter'!$E$19)*'Data &amp; Parameter'!$E$20*'Data &amp; Parameter'!$E$37*N3655</f>
        <v>0.46281002900029239</v>
      </c>
      <c r="P3655">
        <f>ROUNDUP(IF(D3655&gt;$D$4,0,($D$4-D3655+1)/365),0)</f>
        <v>0</v>
      </c>
      <c r="Q3655">
        <f>ROUNDUP(IF(D3655&gt;$D$5,0,($D$5-D3655+1)/365),0)</f>
        <v>1</v>
      </c>
      <c r="R3655" s="28">
        <f>IF(OR(P3655=1,Q3655=1),IF(D3655+364&lt;=$D$5,(D3655+364-$D$4+1)/365,IF(D3655&gt;$D$4,($D$5-D3655+1)/365,$D$6/365)),0)</f>
        <v>0.13311627980721125</v>
      </c>
      <c r="S3655" s="28">
        <f>'Data &amp; Parameter'!$E$16*'Data &amp; Parameter'!$E$17*('Data &amp; Parameter'!$E$18+'Data &amp; Parameter'!$E$19)*'Data &amp; Parameter'!$E$20*'Data &amp; Parameter'!$E$37*R3655</f>
        <v>0.4628059499141477</v>
      </c>
      <c r="T3655" s="28">
        <f t="shared" si="56"/>
        <v>0.92561597891444003</v>
      </c>
    </row>
    <row r="3656" spans="1:20" ht="15.75" customHeight="1" x14ac:dyDescent="0.35">
      <c r="A3656">
        <v>3649</v>
      </c>
      <c r="B3656" s="76">
        <v>44253.413726851853</v>
      </c>
      <c r="C3656" s="1" t="s">
        <v>11578</v>
      </c>
      <c r="D3656" s="76">
        <v>44253.414768518516</v>
      </c>
      <c r="E3656" s="1" t="s">
        <v>11579</v>
      </c>
      <c r="F3656" s="1" t="s">
        <v>11580</v>
      </c>
      <c r="G3656" s="1" t="s">
        <v>123</v>
      </c>
      <c r="H3656" s="1" t="s">
        <v>124</v>
      </c>
      <c r="I3656" s="1" t="s">
        <v>125</v>
      </c>
      <c r="J3656" s="1" t="s">
        <v>11370</v>
      </c>
      <c r="K3656" s="1" t="s">
        <v>11556</v>
      </c>
      <c r="L3656">
        <f>ROUNDUP(IF(B3656&gt;$D$4,0,($D$4-B3656+1)/365),0)</f>
        <v>0</v>
      </c>
      <c r="M3656">
        <f>ROUNDUP(IF(B3656&gt;$D$5,0,($D$5-B3656+1)/365),0)</f>
        <v>1</v>
      </c>
      <c r="N3656" s="28">
        <f>IF(OR(L3656=1,M3656=1),IF(B3656+364&lt;=$D$5,(B3656+364-$D$4+1)/365,IF(B3656&gt;$D$4,($D$5-B3656+1)/365,$D$6/365)),0)</f>
        <v>0.1331130771182098</v>
      </c>
      <c r="O3656" s="28">
        <f>'Data &amp; Parameter'!$E$16*'Data &amp; Parameter'!$E$17*('Data &amp; Parameter'!$E$18+'Data &amp; Parameter'!$E$19)*'Data &amp; Parameter'!$E$20*'Data &amp; Parameter'!$E$37*N3656</f>
        <v>0.46279481511134413</v>
      </c>
      <c r="P3656">
        <f>ROUNDUP(IF(D3656&gt;$D$4,0,($D$4-D3656+1)/365),0)</f>
        <v>0</v>
      </c>
      <c r="Q3656">
        <f>ROUNDUP(IF(D3656&gt;$D$5,0,($D$5-D3656+1)/365),0)</f>
        <v>1</v>
      </c>
      <c r="R3656" s="28">
        <f>IF(OR(P3656=1,Q3656=1),IF(D3656+364&lt;=$D$5,(D3656+364-$D$4+1)/365,IF(D3656&gt;$D$4,($D$5-D3656+1)/365,$D$6/365)),0)</f>
        <v>0.13311022323694188</v>
      </c>
      <c r="S3656" s="28">
        <f>'Data &amp; Parameter'!$E$16*'Data &amp; Parameter'!$E$17*('Data &amp; Parameter'!$E$18+'Data &amp; Parameter'!$E$19)*'Data &amp; Parameter'!$E$20*'Data &amp; Parameter'!$E$37*R3656</f>
        <v>0.46278489300990733</v>
      </c>
      <c r="T3656" s="28">
        <f t="shared" si="56"/>
        <v>0.92557970812125145</v>
      </c>
    </row>
    <row r="3657" spans="1:20" ht="15.75" customHeight="1" x14ac:dyDescent="0.35">
      <c r="A3657">
        <v>3650</v>
      </c>
      <c r="B3657" s="76">
        <v>44253.413981481484</v>
      </c>
      <c r="C3657" s="1" t="s">
        <v>11581</v>
      </c>
      <c r="D3657" s="76">
        <v>44253.41469907407</v>
      </c>
      <c r="E3657" s="1" t="s">
        <v>11582</v>
      </c>
      <c r="F3657" s="1" t="s">
        <v>11583</v>
      </c>
      <c r="G3657" s="1" t="s">
        <v>123</v>
      </c>
      <c r="H3657" s="1" t="s">
        <v>124</v>
      </c>
      <c r="I3657" s="1" t="s">
        <v>125</v>
      </c>
      <c r="J3657" s="1" t="s">
        <v>11366</v>
      </c>
      <c r="K3657" s="1" t="s">
        <v>11366</v>
      </c>
      <c r="L3657">
        <f>ROUNDUP(IF(B3657&gt;$D$4,0,($D$4-B3657+1)/365),0)</f>
        <v>0</v>
      </c>
      <c r="M3657">
        <f>ROUNDUP(IF(B3657&gt;$D$5,0,($D$5-B3657+1)/365),0)</f>
        <v>1</v>
      </c>
      <c r="N3657" s="28">
        <f>IF(OR(L3657=1,M3657=1),IF(B3657+364&lt;=$D$5,(B3657+364-$D$4+1)/365,IF(B3657&gt;$D$4,($D$5-B3657+1)/365,$D$6/365)),0)</f>
        <v>0.13311237950278254</v>
      </c>
      <c r="O3657" s="28">
        <f>'Data &amp; Parameter'!$E$16*'Data &amp; Parameter'!$E$17*('Data &amp; Parameter'!$E$18+'Data &amp; Parameter'!$E$19)*'Data &amp; Parameter'!$E$20*'Data &amp; Parameter'!$E$37*N3657</f>
        <v>0.46279238970874909</v>
      </c>
      <c r="P3657">
        <f>ROUNDUP(IF(D3657&gt;$D$4,0,($D$4-D3657+1)/365),0)</f>
        <v>0</v>
      </c>
      <c r="Q3657">
        <f>ROUNDUP(IF(D3657&gt;$D$5,0,($D$5-D3657+1)/365),0)</f>
        <v>1</v>
      </c>
      <c r="R3657" s="28">
        <f>IF(OR(P3657=1,Q3657=1),IF(D3657+364&lt;=$D$5,(D3657+364-$D$4+1)/365,IF(D3657&gt;$D$4,($D$5-D3657+1)/365,$D$6/365)),0)</f>
        <v>0.13311041349569838</v>
      </c>
      <c r="S3657" s="28">
        <f>'Data &amp; Parameter'!$E$16*'Data &amp; Parameter'!$E$17*('Data &amp; Parameter'!$E$18+'Data &amp; Parameter'!$E$19)*'Data &amp; Parameter'!$E$20*'Data &amp; Parameter'!$E$37*R3657</f>
        <v>0.4627855544833549</v>
      </c>
      <c r="T3657" s="28">
        <f t="shared" ref="T3657:T3720" si="57">O3657+S3657</f>
        <v>0.92557794419210393</v>
      </c>
    </row>
    <row r="3658" spans="1:20" ht="15.75" customHeight="1" x14ac:dyDescent="0.35">
      <c r="A3658">
        <v>3651</v>
      </c>
      <c r="B3658" s="76">
        <v>44253.415162037039</v>
      </c>
      <c r="C3658" s="1" t="s">
        <v>11584</v>
      </c>
      <c r="D3658" s="76">
        <v>44253.418298611112</v>
      </c>
      <c r="E3658" s="1" t="s">
        <v>11585</v>
      </c>
      <c r="F3658" s="1" t="s">
        <v>11586</v>
      </c>
      <c r="G3658" s="1" t="s">
        <v>123</v>
      </c>
      <c r="H3658" s="1" t="s">
        <v>124</v>
      </c>
      <c r="I3658" s="1" t="s">
        <v>125</v>
      </c>
      <c r="J3658" s="1" t="s">
        <v>11356</v>
      </c>
      <c r="K3658" s="1" t="s">
        <v>11493</v>
      </c>
      <c r="L3658">
        <f>ROUNDUP(IF(B3658&gt;$D$4,0,($D$4-B3658+1)/365),0)</f>
        <v>0</v>
      </c>
      <c r="M3658">
        <f>ROUNDUP(IF(B3658&gt;$D$5,0,($D$5-B3658+1)/365),0)</f>
        <v>1</v>
      </c>
      <c r="N3658" s="28">
        <f>IF(OR(L3658=1,M3658=1),IF(B3658+364&lt;=$D$5,(B3658+364-$D$4+1)/365,IF(B3658&gt;$D$4,($D$5-B3658+1)/365,$D$6/365)),0)</f>
        <v>0.13310914510400162</v>
      </c>
      <c r="O3658" s="28">
        <f>'Data &amp; Parameter'!$E$16*'Data &amp; Parameter'!$E$17*('Data &amp; Parameter'!$E$18+'Data &amp; Parameter'!$E$19)*'Data &amp; Parameter'!$E$20*'Data &amp; Parameter'!$E$37*N3658</f>
        <v>0.46278114466041714</v>
      </c>
      <c r="P3658">
        <f>ROUNDUP(IF(D3658&gt;$D$4,0,($D$4-D3658+1)/365),0)</f>
        <v>0</v>
      </c>
      <c r="Q3658">
        <f>ROUNDUP(IF(D3658&gt;$D$5,0,($D$5-D3658+1)/365),0)</f>
        <v>1</v>
      </c>
      <c r="R3658" s="28">
        <f>IF(OR(P3658=1,Q3658=1),IF(D3658+364&lt;=$D$5,(D3658+364-$D$4+1)/365,IF(D3658&gt;$D$4,($D$5-D3658+1)/365,$D$6/365)),0)</f>
        <v>0.13310055175037858</v>
      </c>
      <c r="S3658" s="28">
        <f>'Data &amp; Parameter'!$E$16*'Data &amp; Parameter'!$E$17*('Data &amp; Parameter'!$E$18+'Data &amp; Parameter'!$E$19)*'Data &amp; Parameter'!$E$20*'Data &amp; Parameter'!$E$37*R3658</f>
        <v>0.46275126811043976</v>
      </c>
      <c r="T3658" s="28">
        <f t="shared" si="57"/>
        <v>0.92553241277085685</v>
      </c>
    </row>
    <row r="3659" spans="1:20" ht="15.75" customHeight="1" x14ac:dyDescent="0.35">
      <c r="A3659">
        <v>3652</v>
      </c>
      <c r="B3659" s="76">
        <v>44253.416574074072</v>
      </c>
      <c r="C3659" s="1" t="s">
        <v>11587</v>
      </c>
      <c r="D3659" s="76">
        <v>44253.418321759258</v>
      </c>
      <c r="E3659" s="1" t="s">
        <v>11588</v>
      </c>
      <c r="F3659" s="1" t="s">
        <v>11589</v>
      </c>
      <c r="G3659" s="1" t="s">
        <v>123</v>
      </c>
      <c r="H3659" s="1" t="s">
        <v>124</v>
      </c>
      <c r="I3659" s="1" t="s">
        <v>125</v>
      </c>
      <c r="J3659" s="1" t="s">
        <v>11370</v>
      </c>
      <c r="K3659" s="1" t="s">
        <v>11519</v>
      </c>
      <c r="L3659">
        <f>ROUNDUP(IF(B3659&gt;$D$4,0,($D$4-B3659+1)/365),0)</f>
        <v>0</v>
      </c>
      <c r="M3659">
        <f>ROUNDUP(IF(B3659&gt;$D$5,0,($D$5-B3659+1)/365),0)</f>
        <v>1</v>
      </c>
      <c r="N3659" s="28">
        <f>IF(OR(L3659=1,M3659=1),IF(B3659+364&lt;=$D$5,(B3659+364-$D$4+1)/365,IF(B3659&gt;$D$4,($D$5-B3659+1)/365,$D$6/365)),0)</f>
        <v>0.13310527650939225</v>
      </c>
      <c r="O3659" s="28">
        <f>'Data &amp; Parameter'!$E$16*'Data &amp; Parameter'!$E$17*('Data &amp; Parameter'!$E$18+'Data &amp; Parameter'!$E$19)*'Data &amp; Parameter'!$E$20*'Data &amp; Parameter'!$E$37*N3659</f>
        <v>0.46276769470068557</v>
      </c>
      <c r="P3659">
        <f>ROUNDUP(IF(D3659&gt;$D$4,0,($D$4-D3659+1)/365),0)</f>
        <v>0</v>
      </c>
      <c r="Q3659">
        <f>ROUNDUP(IF(D3659&gt;$D$5,0,($D$5-D3659+1)/365),0)</f>
        <v>1</v>
      </c>
      <c r="R3659" s="28">
        <f>IF(OR(P3659=1,Q3659=1),IF(D3659+364&lt;=$D$5,(D3659+364-$D$4+1)/365,IF(D3659&gt;$D$4,($D$5-D3659+1)/365,$D$6/365)),0)</f>
        <v>0.13310048833079971</v>
      </c>
      <c r="S3659" s="28">
        <f>'Data &amp; Parameter'!$E$16*'Data &amp; Parameter'!$E$17*('Data &amp; Parameter'!$E$18+'Data &amp; Parameter'!$E$19)*'Data &amp; Parameter'!$E$20*'Data &amp; Parameter'!$E$37*R3659</f>
        <v>0.46275104761931363</v>
      </c>
      <c r="T3659" s="28">
        <f t="shared" si="57"/>
        <v>0.9255187423199992</v>
      </c>
    </row>
    <row r="3660" spans="1:20" ht="15.75" customHeight="1" x14ac:dyDescent="0.35">
      <c r="A3660">
        <v>3653</v>
      </c>
      <c r="B3660" s="76">
        <v>44253.419525462959</v>
      </c>
      <c r="C3660" s="1" t="s">
        <v>11590</v>
      </c>
      <c r="D3660" s="76">
        <v>44253.419907407406</v>
      </c>
      <c r="E3660" s="1" t="s">
        <v>11591</v>
      </c>
      <c r="F3660" s="1" t="s">
        <v>11592</v>
      </c>
      <c r="G3660" s="1" t="s">
        <v>123</v>
      </c>
      <c r="H3660" s="1" t="s">
        <v>124</v>
      </c>
      <c r="I3660" s="1" t="s">
        <v>125</v>
      </c>
      <c r="J3660" s="1" t="s">
        <v>11366</v>
      </c>
      <c r="K3660" s="1" t="s">
        <v>11366</v>
      </c>
      <c r="L3660">
        <f>ROUNDUP(IF(B3660&gt;$D$4,0,($D$4-B3660+1)/365),0)</f>
        <v>0</v>
      </c>
      <c r="M3660">
        <f>ROUNDUP(IF(B3660&gt;$D$5,0,($D$5-B3660+1)/365),0)</f>
        <v>1</v>
      </c>
      <c r="N3660" s="28">
        <f>IF(OR(L3660=1,M3660=1),IF(B3660+364&lt;=$D$5,(B3660+364-$D$4+1)/365,IF(B3660&gt;$D$4,($D$5-B3660+1)/365,$D$6/365)),0)</f>
        <v>0.13309719051243993</v>
      </c>
      <c r="O3660" s="28">
        <f>'Data &amp; Parameter'!$E$16*'Data &amp; Parameter'!$E$17*('Data &amp; Parameter'!$E$18+'Data &amp; Parameter'!$E$19)*'Data &amp; Parameter'!$E$20*'Data &amp; Parameter'!$E$37*N3660</f>
        <v>0.46273958207985555</v>
      </c>
      <c r="P3660">
        <f>ROUNDUP(IF(D3660&gt;$D$4,0,($D$4-D3660+1)/365),0)</f>
        <v>0</v>
      </c>
      <c r="Q3660">
        <f>ROUNDUP(IF(D3660&gt;$D$5,0,($D$5-D3660+1)/365),0)</f>
        <v>1</v>
      </c>
      <c r="R3660" s="28">
        <f>IF(OR(P3660=1,Q3660=1),IF(D3660+364&lt;=$D$5,(D3660+364-$D$4+1)/365,IF(D3660&gt;$D$4,($D$5-D3660+1)/365,$D$6/365)),0)</f>
        <v>0.13309614408929907</v>
      </c>
      <c r="S3660" s="28">
        <f>'Data &amp; Parameter'!$E$16*'Data &amp; Parameter'!$E$17*('Data &amp; Parameter'!$E$18+'Data &amp; Parameter'!$E$19)*'Data &amp; Parameter'!$E$20*'Data &amp; Parameter'!$E$37*R3660</f>
        <v>0.46273594397596307</v>
      </c>
      <c r="T3660" s="28">
        <f t="shared" si="57"/>
        <v>0.92547552605581862</v>
      </c>
    </row>
    <row r="3661" spans="1:20" ht="15.75" customHeight="1" x14ac:dyDescent="0.35">
      <c r="A3661">
        <v>3654</v>
      </c>
      <c r="B3661" s="76">
        <v>44253.419965277775</v>
      </c>
      <c r="C3661" s="1" t="s">
        <v>11593</v>
      </c>
      <c r="D3661" s="76">
        <v>44253.42052083333</v>
      </c>
      <c r="E3661" s="1" t="s">
        <v>11594</v>
      </c>
      <c r="F3661" s="1" t="s">
        <v>11595</v>
      </c>
      <c r="G3661" s="1" t="s">
        <v>123</v>
      </c>
      <c r="H3661" s="1" t="s">
        <v>729</v>
      </c>
      <c r="I3661" s="1" t="s">
        <v>125</v>
      </c>
      <c r="J3661" s="1" t="s">
        <v>11366</v>
      </c>
      <c r="K3661" s="1" t="s">
        <v>11366</v>
      </c>
      <c r="L3661">
        <f>ROUNDUP(IF(B3661&gt;$D$4,0,($D$4-B3661+1)/365),0)</f>
        <v>0</v>
      </c>
      <c r="M3661">
        <f>ROUNDUP(IF(B3661&gt;$D$5,0,($D$5-B3661+1)/365),0)</f>
        <v>1</v>
      </c>
      <c r="N3661" s="28">
        <f>IF(OR(L3661=1,M3661=1),IF(B3661+364&lt;=$D$5,(B3661+364-$D$4+1)/365,IF(B3661&gt;$D$4,($D$5-B3661+1)/365,$D$6/365)),0)</f>
        <v>0.13309598554034194</v>
      </c>
      <c r="O3661" s="28">
        <f>'Data &amp; Parameter'!$E$16*'Data &amp; Parameter'!$E$17*('Data &amp; Parameter'!$E$18+'Data &amp; Parameter'!$E$19)*'Data &amp; Parameter'!$E$20*'Data &amp; Parameter'!$E$37*N3661</f>
        <v>0.46273539274811309</v>
      </c>
      <c r="P3661">
        <f>ROUNDUP(IF(D3661&gt;$D$4,0,($D$4-D3661+1)/365),0)</f>
        <v>0</v>
      </c>
      <c r="Q3661">
        <f>ROUNDUP(IF(D3661&gt;$D$5,0,($D$5-D3661+1)/365),0)</f>
        <v>1</v>
      </c>
      <c r="R3661" s="28">
        <f>IF(OR(P3661=1,Q3661=1),IF(D3661+364&lt;=$D$5,(D3661+364-$D$4+1)/365,IF(D3661&gt;$D$4,($D$5-D3661+1)/365,$D$6/365)),0)</f>
        <v>0.13309446347032974</v>
      </c>
      <c r="S3661" s="28">
        <f>'Data &amp; Parameter'!$E$16*'Data &amp; Parameter'!$E$17*('Data &amp; Parameter'!$E$18+'Data &amp; Parameter'!$E$19)*'Data &amp; Parameter'!$E$20*'Data &amp; Parameter'!$E$37*R3661</f>
        <v>0.46273010096067096</v>
      </c>
      <c r="T3661" s="28">
        <f t="shared" si="57"/>
        <v>0.92546549370878406</v>
      </c>
    </row>
    <row r="3662" spans="1:20" ht="15.75" customHeight="1" x14ac:dyDescent="0.35">
      <c r="A3662">
        <v>3655</v>
      </c>
      <c r="B3662" s="76">
        <v>44253.420092592598</v>
      </c>
      <c r="C3662" s="1" t="s">
        <v>11596</v>
      </c>
      <c r="D3662" s="76">
        <v>44253.420682870375</v>
      </c>
      <c r="E3662" s="1" t="s">
        <v>11597</v>
      </c>
      <c r="F3662" s="1" t="s">
        <v>11598</v>
      </c>
      <c r="G3662" s="1" t="s">
        <v>123</v>
      </c>
      <c r="H3662" s="1" t="s">
        <v>124</v>
      </c>
      <c r="I3662" s="1" t="s">
        <v>125</v>
      </c>
      <c r="J3662" s="1" t="s">
        <v>11356</v>
      </c>
      <c r="K3662" s="1" t="s">
        <v>11493</v>
      </c>
      <c r="L3662">
        <f>ROUNDUP(IF(B3662&gt;$D$4,0,($D$4-B3662+1)/365),0)</f>
        <v>0</v>
      </c>
      <c r="M3662">
        <f>ROUNDUP(IF(B3662&gt;$D$5,0,($D$5-B3662+1)/365),0)</f>
        <v>1</v>
      </c>
      <c r="N3662" s="28">
        <f>IF(OR(L3662=1,M3662=1),IF(B3662+364&lt;=$D$5,(B3662+364-$D$4+1)/365,IF(B3662&gt;$D$4,($D$5-B3662+1)/365,$D$6/365)),0)</f>
        <v>0.13309563673260838</v>
      </c>
      <c r="O3662" s="28">
        <f>'Data &amp; Parameter'!$E$16*'Data &amp; Parameter'!$E$17*('Data &amp; Parameter'!$E$18+'Data &amp; Parameter'!$E$19)*'Data &amp; Parameter'!$E$20*'Data &amp; Parameter'!$E$37*N3662</f>
        <v>0.46273418004674632</v>
      </c>
      <c r="P3662">
        <f>ROUNDUP(IF(D3662&gt;$D$4,0,($D$4-D3662+1)/365),0)</f>
        <v>0</v>
      </c>
      <c r="Q3662">
        <f>ROUNDUP(IF(D3662&gt;$D$5,0,($D$5-D3662+1)/365),0)</f>
        <v>1</v>
      </c>
      <c r="R3662" s="28">
        <f>IF(OR(P3662=1,Q3662=1),IF(D3662+364&lt;=$D$5,(D3662+364-$D$4+1)/365,IF(D3662&gt;$D$4,($D$5-D3662+1)/365,$D$6/365)),0)</f>
        <v>0.13309401953321792</v>
      </c>
      <c r="S3662" s="28">
        <f>'Data &amp; Parameter'!$E$16*'Data &amp; Parameter'!$E$17*('Data &amp; Parameter'!$E$18+'Data &amp; Parameter'!$E$19)*'Data &amp; Parameter'!$E$20*'Data &amp; Parameter'!$E$37*R3662</f>
        <v>0.46272855752258035</v>
      </c>
      <c r="T3662" s="28">
        <f t="shared" si="57"/>
        <v>0.92546273756932673</v>
      </c>
    </row>
    <row r="3663" spans="1:20" ht="15.75" customHeight="1" x14ac:dyDescent="0.35">
      <c r="A3663">
        <v>3656</v>
      </c>
      <c r="B3663" s="76">
        <v>44253.421747685185</v>
      </c>
      <c r="C3663" s="1" t="s">
        <v>11599</v>
      </c>
      <c r="D3663" s="76">
        <v>44253.422905092593</v>
      </c>
      <c r="E3663" s="1" t="s">
        <v>11600</v>
      </c>
      <c r="F3663" s="1" t="s">
        <v>11601</v>
      </c>
      <c r="G3663" s="1" t="s">
        <v>123</v>
      </c>
      <c r="H3663" s="1" t="s">
        <v>124</v>
      </c>
      <c r="I3663" s="1" t="s">
        <v>125</v>
      </c>
      <c r="J3663" s="1" t="s">
        <v>11370</v>
      </c>
      <c r="K3663" s="1" t="s">
        <v>11519</v>
      </c>
      <c r="L3663">
        <f>ROUNDUP(IF(B3663&gt;$D$4,0,($D$4-B3663+1)/365),0)</f>
        <v>0</v>
      </c>
      <c r="M3663">
        <f>ROUNDUP(IF(B3663&gt;$D$5,0,($D$5-B3663+1)/365),0)</f>
        <v>1</v>
      </c>
      <c r="N3663" s="28">
        <f>IF(OR(L3663=1,M3663=1),IF(B3663+364&lt;=$D$5,(B3663+364-$D$4+1)/365,IF(B3663&gt;$D$4,($D$5-B3663+1)/365,$D$6/365)),0)</f>
        <v>0.13309110223237117</v>
      </c>
      <c r="O3663" s="28">
        <f>'Data &amp; Parameter'!$E$16*'Data &amp; Parameter'!$E$17*('Data &amp; Parameter'!$E$18+'Data &amp; Parameter'!$E$19)*'Data &amp; Parameter'!$E$20*'Data &amp; Parameter'!$E$37*N3663</f>
        <v>0.46271841493001747</v>
      </c>
      <c r="P3663">
        <f>ROUNDUP(IF(D3663&gt;$D$4,0,($D$4-D3663+1)/365),0)</f>
        <v>0</v>
      </c>
      <c r="Q3663">
        <f>ROUNDUP(IF(D3663&gt;$D$5,0,($D$5-D3663+1)/365),0)</f>
        <v>1</v>
      </c>
      <c r="R3663" s="28">
        <f>IF(OR(P3663=1,Q3663=1),IF(D3663+364&lt;=$D$5,(D3663+364-$D$4+1)/365,IF(D3663&gt;$D$4,($D$5-D3663+1)/365,$D$6/365)),0)</f>
        <v>0.13308793125316909</v>
      </c>
      <c r="S3663" s="28">
        <f>'Data &amp; Parameter'!$E$16*'Data &amp; Parameter'!$E$17*('Data &amp; Parameter'!$E$18+'Data &amp; Parameter'!$E$19)*'Data &amp; Parameter'!$E$20*'Data &amp; Parameter'!$E$37*R3663</f>
        <v>0.46270739037281156</v>
      </c>
      <c r="T3663" s="28">
        <f t="shared" si="57"/>
        <v>0.92542580530282903</v>
      </c>
    </row>
    <row r="3664" spans="1:20" ht="15.75" customHeight="1" x14ac:dyDescent="0.35">
      <c r="A3664">
        <v>3657</v>
      </c>
      <c r="B3664" s="76">
        <v>44253.422314814816</v>
      </c>
      <c r="C3664" s="1" t="s">
        <v>11602</v>
      </c>
      <c r="D3664" s="76">
        <v>44253.423194444447</v>
      </c>
      <c r="E3664" s="1" t="s">
        <v>11603</v>
      </c>
      <c r="F3664" s="1" t="s">
        <v>11604</v>
      </c>
      <c r="G3664" s="1" t="s">
        <v>123</v>
      </c>
      <c r="H3664" s="1" t="s">
        <v>124</v>
      </c>
      <c r="I3664" s="1" t="s">
        <v>125</v>
      </c>
      <c r="J3664" s="1" t="s">
        <v>11366</v>
      </c>
      <c r="K3664" s="1" t="s">
        <v>11366</v>
      </c>
      <c r="L3664">
        <f>ROUNDUP(IF(B3664&gt;$D$4,0,($D$4-B3664+1)/365),0)</f>
        <v>0</v>
      </c>
      <c r="M3664">
        <f>ROUNDUP(IF(B3664&gt;$D$5,0,($D$5-B3664+1)/365),0)</f>
        <v>1</v>
      </c>
      <c r="N3664" s="28">
        <f>IF(OR(L3664=1,M3664=1),IF(B3664+364&lt;=$D$5,(B3664+364-$D$4+1)/365,IF(B3664&gt;$D$4,($D$5-B3664+1)/365,$D$6/365)),0)</f>
        <v>0.13308954845255955</v>
      </c>
      <c r="O3664" s="28">
        <f>'Data &amp; Parameter'!$E$16*'Data &amp; Parameter'!$E$17*('Data &amp; Parameter'!$E$18+'Data &amp; Parameter'!$E$19)*'Data &amp; Parameter'!$E$20*'Data &amp; Parameter'!$E$37*N3664</f>
        <v>0.46271301289697753</v>
      </c>
      <c r="P3664">
        <f>ROUNDUP(IF(D3664&gt;$D$4,0,($D$4-D3664+1)/365),0)</f>
        <v>0</v>
      </c>
      <c r="Q3664">
        <f>ROUNDUP(IF(D3664&gt;$D$5,0,($D$5-D3664+1)/365),0)</f>
        <v>1</v>
      </c>
      <c r="R3664" s="28">
        <f>IF(OR(P3664=1,Q3664=1),IF(D3664+364&lt;=$D$5,(D3664+364-$D$4+1)/365,IF(D3664&gt;$D$4,($D$5-D3664+1)/365,$D$6/365)),0)</f>
        <v>0.13308713850836359</v>
      </c>
      <c r="S3664" s="28">
        <f>'Data &amp; Parameter'!$E$16*'Data &amp; Parameter'!$E$17*('Data &amp; Parameter'!$E$18+'Data &amp; Parameter'!$E$19)*'Data &amp; Parameter'!$E$20*'Data &amp; Parameter'!$E$37*R3664</f>
        <v>0.46270463423349278</v>
      </c>
      <c r="T3664" s="28">
        <f t="shared" si="57"/>
        <v>0.92541764713047026</v>
      </c>
    </row>
    <row r="3665" spans="1:20" ht="15.75" customHeight="1" x14ac:dyDescent="0.35">
      <c r="A3665">
        <v>3658</v>
      </c>
      <c r="B3665" s="76">
        <v>44253.423344907409</v>
      </c>
      <c r="C3665" s="1" t="s">
        <v>11605</v>
      </c>
      <c r="D3665" s="76">
        <v>44253.424120370371</v>
      </c>
      <c r="E3665" s="1" t="s">
        <v>11606</v>
      </c>
      <c r="F3665" s="1" t="s">
        <v>11607</v>
      </c>
      <c r="G3665" s="1" t="s">
        <v>123</v>
      </c>
      <c r="H3665" s="1" t="s">
        <v>124</v>
      </c>
      <c r="I3665" s="1" t="s">
        <v>125</v>
      </c>
      <c r="J3665" s="1" t="s">
        <v>11356</v>
      </c>
      <c r="K3665" s="1" t="s">
        <v>11493</v>
      </c>
      <c r="L3665">
        <f>ROUNDUP(IF(B3665&gt;$D$4,0,($D$4-B3665+1)/365),0)</f>
        <v>0</v>
      </c>
      <c r="M3665">
        <f>ROUNDUP(IF(B3665&gt;$D$5,0,($D$5-B3665+1)/365),0)</f>
        <v>1</v>
      </c>
      <c r="N3665" s="28">
        <f>IF(OR(L3665=1,M3665=1),IF(B3665+364&lt;=$D$5,(B3665+364-$D$4+1)/365,IF(B3665&gt;$D$4,($D$5-B3665+1)/365,$D$6/365)),0)</f>
        <v>0.1330867262810711</v>
      </c>
      <c r="O3665" s="28">
        <f>'Data &amp; Parameter'!$E$16*'Data &amp; Parameter'!$E$17*('Data &amp; Parameter'!$E$18+'Data &amp; Parameter'!$E$19)*'Data &amp; Parameter'!$E$20*'Data &amp; Parameter'!$E$37*N3665</f>
        <v>0.4627032010410691</v>
      </c>
      <c r="P3665">
        <f>ROUNDUP(IF(D3665&gt;$D$4,0,($D$4-D3665+1)/365),0)</f>
        <v>0</v>
      </c>
      <c r="Q3665">
        <f>ROUNDUP(IF(D3665&gt;$D$5,0,($D$5-D3665+1)/365),0)</f>
        <v>1</v>
      </c>
      <c r="R3665" s="28">
        <f>IF(OR(P3665=1,Q3665=1),IF(D3665+364&lt;=$D$5,(D3665+364-$D$4+1)/365,IF(D3665&gt;$D$4,($D$5-D3665+1)/365,$D$6/365)),0)</f>
        <v>0.13308460172500991</v>
      </c>
      <c r="S3665" s="28">
        <f>'Data &amp; Parameter'!$E$16*'Data &amp; Parameter'!$E$17*('Data &amp; Parameter'!$E$18+'Data &amp; Parameter'!$E$19)*'Data &amp; Parameter'!$E$20*'Data &amp; Parameter'!$E$37*R3665</f>
        <v>0.46269581458775577</v>
      </c>
      <c r="T3665" s="28">
        <f t="shared" si="57"/>
        <v>0.92539901562882487</v>
      </c>
    </row>
    <row r="3666" spans="1:20" ht="15.75" customHeight="1" x14ac:dyDescent="0.35">
      <c r="A3666">
        <v>3659</v>
      </c>
      <c r="B3666" s="76">
        <v>44253.425995370373</v>
      </c>
      <c r="C3666" s="1" t="s">
        <v>11608</v>
      </c>
      <c r="D3666" s="76">
        <v>44253.426493055551</v>
      </c>
      <c r="E3666" s="1" t="s">
        <v>11609</v>
      </c>
      <c r="F3666" s="1" t="s">
        <v>11610</v>
      </c>
      <c r="G3666" s="1" t="s">
        <v>123</v>
      </c>
      <c r="H3666" s="1" t="s">
        <v>124</v>
      </c>
      <c r="I3666" s="1" t="s">
        <v>125</v>
      </c>
      <c r="J3666" s="1" t="s">
        <v>11366</v>
      </c>
      <c r="K3666" s="1" t="s">
        <v>11366</v>
      </c>
      <c r="L3666">
        <f>ROUNDUP(IF(B3666&gt;$D$4,0,($D$4-B3666+1)/365),0)</f>
        <v>0</v>
      </c>
      <c r="M3666">
        <f>ROUNDUP(IF(B3666&gt;$D$5,0,($D$5-B3666+1)/365),0)</f>
        <v>1</v>
      </c>
      <c r="N3666" s="28">
        <f>IF(OR(L3666=1,M3666=1),IF(B3666+364&lt;=$D$5,(B3666+364-$D$4+1)/365,IF(B3666&gt;$D$4,($D$5-B3666+1)/365,$D$6/365)),0)</f>
        <v>0.13307946473870375</v>
      </c>
      <c r="O3666" s="28">
        <f>'Data &amp; Parameter'!$E$16*'Data &amp; Parameter'!$E$17*('Data &amp; Parameter'!$E$18+'Data &amp; Parameter'!$E$19)*'Data &amp; Parameter'!$E$20*'Data &amp; Parameter'!$E$37*N3666</f>
        <v>0.46267795480508633</v>
      </c>
      <c r="P3666">
        <f>ROUNDUP(IF(D3666&gt;$D$4,0,($D$4-D3666+1)/365),0)</f>
        <v>0</v>
      </c>
      <c r="Q3666">
        <f>ROUNDUP(IF(D3666&gt;$D$5,0,($D$5-D3666+1)/365),0)</f>
        <v>1</v>
      </c>
      <c r="R3666" s="28">
        <f>IF(OR(P3666=1,Q3666=1),IF(D3666+364&lt;=$D$5,(D3666+364-$D$4+1)/365,IF(D3666&gt;$D$4,($D$5-D3666+1)/365,$D$6/365)),0)</f>
        <v>0.13307810121766858</v>
      </c>
      <c r="S3666" s="28">
        <f>'Data &amp; Parameter'!$E$16*'Data &amp; Parameter'!$E$17*('Data &amp; Parameter'!$E$18+'Data &amp; Parameter'!$E$19)*'Data &amp; Parameter'!$E$20*'Data &amp; Parameter'!$E$37*R3666</f>
        <v>0.46267321424556329</v>
      </c>
      <c r="T3666" s="28">
        <f t="shared" si="57"/>
        <v>0.92535116905064962</v>
      </c>
    </row>
    <row r="3667" spans="1:20" ht="15.75" customHeight="1" x14ac:dyDescent="0.35">
      <c r="A3667">
        <v>3660</v>
      </c>
      <c r="B3667" s="76">
        <v>44253.428344907406</v>
      </c>
      <c r="C3667" s="1" t="s">
        <v>11611</v>
      </c>
      <c r="D3667" s="76">
        <v>44253.431724537033</v>
      </c>
      <c r="E3667" s="1" t="s">
        <v>11612</v>
      </c>
      <c r="F3667" s="1" t="s">
        <v>11613</v>
      </c>
      <c r="G3667" s="1" t="s">
        <v>123</v>
      </c>
      <c r="H3667" s="1" t="s">
        <v>124</v>
      </c>
      <c r="I3667" s="1" t="s">
        <v>125</v>
      </c>
      <c r="J3667" s="1" t="s">
        <v>11370</v>
      </c>
      <c r="K3667" s="1" t="s">
        <v>11614</v>
      </c>
      <c r="L3667">
        <f>ROUNDUP(IF(B3667&gt;$D$4,0,($D$4-B3667+1)/365),0)</f>
        <v>0</v>
      </c>
      <c r="M3667">
        <f>ROUNDUP(IF(B3667&gt;$D$5,0,($D$5-B3667+1)/365),0)</f>
        <v>1</v>
      </c>
      <c r="N3667" s="28">
        <f>IF(OR(L3667=1,M3667=1),IF(B3667+364&lt;=$D$5,(B3667+364-$D$4+1)/365,IF(B3667&gt;$D$4,($D$5-B3667+1)/365,$D$6/365)),0)</f>
        <v>0.13307302765094128</v>
      </c>
      <c r="O3667" s="28">
        <f>'Data &amp; Parameter'!$E$16*'Data &amp; Parameter'!$E$17*('Data &amp; Parameter'!$E$18+'Data &amp; Parameter'!$E$19)*'Data &amp; Parameter'!$E$20*'Data &amp; Parameter'!$E$37*N3667</f>
        <v>0.46265557495401999</v>
      </c>
      <c r="P3667">
        <f>ROUNDUP(IF(D3667&gt;$D$4,0,($D$4-D3667+1)/365),0)</f>
        <v>0</v>
      </c>
      <c r="Q3667">
        <f>ROUNDUP(IF(D3667&gt;$D$5,0,($D$5-D3667+1)/365),0)</f>
        <v>1</v>
      </c>
      <c r="R3667" s="28">
        <f>IF(OR(P3667=1,Q3667=1),IF(D3667+364&lt;=$D$5,(D3667+364-$D$4+1)/365,IF(D3667&gt;$D$4,($D$5-D3667+1)/365,$D$6/365)),0)</f>
        <v>0.1330637683916904</v>
      </c>
      <c r="S3667" s="28">
        <f>'Data &amp; Parameter'!$E$16*'Data &amp; Parameter'!$E$17*('Data &amp; Parameter'!$E$18+'Data &amp; Parameter'!$E$19)*'Data &amp; Parameter'!$E$20*'Data &amp; Parameter'!$E$37*R3667</f>
        <v>0.46262338324704538</v>
      </c>
      <c r="T3667" s="28">
        <f t="shared" si="57"/>
        <v>0.92527895820106543</v>
      </c>
    </row>
    <row r="3668" spans="1:20" ht="15.75" customHeight="1" x14ac:dyDescent="0.35">
      <c r="A3668">
        <v>3661</v>
      </c>
      <c r="B3668" s="76">
        <v>44253.428437499999</v>
      </c>
      <c r="C3668" s="1" t="s">
        <v>11615</v>
      </c>
      <c r="D3668" s="76">
        <v>44253.430023148147</v>
      </c>
      <c r="E3668" s="1" t="s">
        <v>11616</v>
      </c>
      <c r="F3668" s="1" t="s">
        <v>11617</v>
      </c>
      <c r="G3668" s="1" t="s">
        <v>123</v>
      </c>
      <c r="H3668" s="1" t="s">
        <v>124</v>
      </c>
      <c r="I3668" s="1" t="s">
        <v>125</v>
      </c>
      <c r="J3668" s="1" t="s">
        <v>11366</v>
      </c>
      <c r="K3668" s="1" t="s">
        <v>11366</v>
      </c>
      <c r="L3668">
        <f>ROUNDUP(IF(B3668&gt;$D$4,0,($D$4-B3668+1)/365),0)</f>
        <v>0</v>
      </c>
      <c r="M3668">
        <f>ROUNDUP(IF(B3668&gt;$D$5,0,($D$5-B3668+1)/365),0)</f>
        <v>1</v>
      </c>
      <c r="N3668" s="28">
        <f>IF(OR(L3668=1,M3668=1),IF(B3668+364&lt;=$D$5,(B3668+364-$D$4+1)/365,IF(B3668&gt;$D$4,($D$5-B3668+1)/365,$D$6/365)),0)</f>
        <v>0.13307277397260592</v>
      </c>
      <c r="O3668" s="28">
        <f>'Data &amp; Parameter'!$E$16*'Data &amp; Parameter'!$E$17*('Data &amp; Parameter'!$E$18+'Data &amp; Parameter'!$E$19)*'Data &amp; Parameter'!$E$20*'Data &amp; Parameter'!$E$37*N3668</f>
        <v>0.46265469298944634</v>
      </c>
      <c r="P3668">
        <f>ROUNDUP(IF(D3668&gt;$D$4,0,($D$4-D3668+1)/365),0)</f>
        <v>0</v>
      </c>
      <c r="Q3668">
        <f>ROUNDUP(IF(D3668&gt;$D$5,0,($D$5-D3668+1)/365),0)</f>
        <v>1</v>
      </c>
      <c r="R3668" s="28">
        <f>IF(OR(P3668=1,Q3668=1),IF(D3668+364&lt;=$D$5,(D3668+364-$D$4+1)/365,IF(D3668&gt;$D$4,($D$5-D3668+1)/365,$D$6/365)),0)</f>
        <v>0.13306842973110528</v>
      </c>
      <c r="S3668" s="28">
        <f>'Data &amp; Parameter'!$E$16*'Data &amp; Parameter'!$E$17*('Data &amp; Parameter'!$E$18+'Data &amp; Parameter'!$E$19)*'Data &amp; Parameter'!$E$20*'Data &amp; Parameter'!$E$37*R3668</f>
        <v>0.46263958934609573</v>
      </c>
      <c r="T3668" s="28">
        <f t="shared" si="57"/>
        <v>0.92529428233554212</v>
      </c>
    </row>
    <row r="3669" spans="1:20" ht="15.75" customHeight="1" x14ac:dyDescent="0.35">
      <c r="A3669">
        <v>3662</v>
      </c>
      <c r="B3669" s="76">
        <v>44253.429247685184</v>
      </c>
      <c r="C3669" s="1" t="s">
        <v>11618</v>
      </c>
      <c r="D3669" s="76">
        <v>44253.429814814815</v>
      </c>
      <c r="E3669" s="1" t="s">
        <v>11619</v>
      </c>
      <c r="F3669" s="1" t="s">
        <v>11620</v>
      </c>
      <c r="G3669" s="1" t="s">
        <v>123</v>
      </c>
      <c r="H3669" s="1" t="s">
        <v>124</v>
      </c>
      <c r="I3669" s="1" t="s">
        <v>125</v>
      </c>
      <c r="J3669" s="1" t="s">
        <v>11366</v>
      </c>
      <c r="K3669" s="1" t="s">
        <v>11366</v>
      </c>
      <c r="L3669">
        <f>ROUNDUP(IF(B3669&gt;$D$4,0,($D$4-B3669+1)/365),0)</f>
        <v>0</v>
      </c>
      <c r="M3669">
        <f>ROUNDUP(IF(B3669&gt;$D$5,0,($D$5-B3669+1)/365),0)</f>
        <v>1</v>
      </c>
      <c r="N3669" s="28">
        <f>IF(OR(L3669=1,M3669=1),IF(B3669+364&lt;=$D$5,(B3669+364-$D$4+1)/365,IF(B3669&gt;$D$4,($D$5-B3669+1)/365,$D$6/365)),0)</f>
        <v>0.13307055428716646</v>
      </c>
      <c r="O3669" s="28">
        <f>'Data &amp; Parameter'!$E$16*'Data &amp; Parameter'!$E$17*('Data &amp; Parameter'!$E$18+'Data &amp; Parameter'!$E$19)*'Data &amp; Parameter'!$E$20*'Data &amp; Parameter'!$E$37*N3669</f>
        <v>0.46264697579940911</v>
      </c>
      <c r="P3669">
        <f>ROUNDUP(IF(D3669&gt;$D$4,0,($D$4-D3669+1)/365),0)</f>
        <v>0</v>
      </c>
      <c r="Q3669">
        <f>ROUNDUP(IF(D3669&gt;$D$5,0,($D$5-D3669+1)/365),0)</f>
        <v>1</v>
      </c>
      <c r="R3669" s="28">
        <f>IF(OR(P3669=1,Q3669=1),IF(D3669+364&lt;=$D$5,(D3669+364-$D$4+1)/365,IF(D3669&gt;$D$4,($D$5-D3669+1)/365,$D$6/365)),0)</f>
        <v>0.13306900050735487</v>
      </c>
      <c r="S3669" s="28">
        <f>'Data &amp; Parameter'!$E$16*'Data &amp; Parameter'!$E$17*('Data &amp; Parameter'!$E$18+'Data &amp; Parameter'!$E$19)*'Data &amp; Parameter'!$E$20*'Data &amp; Parameter'!$E$37*R3669</f>
        <v>0.46264157376636927</v>
      </c>
      <c r="T3669" s="28">
        <f t="shared" si="57"/>
        <v>0.92528854956577833</v>
      </c>
    </row>
    <row r="3670" spans="1:20" ht="15.75" customHeight="1" x14ac:dyDescent="0.35">
      <c r="A3670">
        <v>3663</v>
      </c>
      <c r="B3670" s="76">
        <v>44253.429409722223</v>
      </c>
      <c r="C3670" s="1" t="s">
        <v>11621</v>
      </c>
      <c r="D3670" s="76">
        <v>44253.43104166667</v>
      </c>
      <c r="E3670" s="1" t="s">
        <v>11622</v>
      </c>
      <c r="F3670" s="1" t="s">
        <v>11623</v>
      </c>
      <c r="G3670" s="1" t="s">
        <v>123</v>
      </c>
      <c r="H3670" s="1" t="s">
        <v>124</v>
      </c>
      <c r="I3670" s="1" t="s">
        <v>125</v>
      </c>
      <c r="J3670" s="1" t="s">
        <v>11356</v>
      </c>
      <c r="K3670" s="1" t="s">
        <v>11614</v>
      </c>
      <c r="L3670">
        <f>ROUNDUP(IF(B3670&gt;$D$4,0,($D$4-B3670+1)/365),0)</f>
        <v>0</v>
      </c>
      <c r="M3670">
        <f>ROUNDUP(IF(B3670&gt;$D$5,0,($D$5-B3670+1)/365),0)</f>
        <v>1</v>
      </c>
      <c r="N3670" s="28">
        <f>IF(OR(L3670=1,M3670=1),IF(B3670+364&lt;=$D$5,(B3670+364-$D$4+1)/365,IF(B3670&gt;$D$4,($D$5-B3670+1)/365,$D$6/365)),0)</f>
        <v>0.1330701103500746</v>
      </c>
      <c r="O3670" s="28">
        <f>'Data &amp; Parameter'!$E$16*'Data &amp; Parameter'!$E$17*('Data &amp; Parameter'!$E$18+'Data &amp; Parameter'!$E$19)*'Data &amp; Parameter'!$E$20*'Data &amp; Parameter'!$E$37*N3670</f>
        <v>0.46264543236138783</v>
      </c>
      <c r="P3670">
        <f>ROUNDUP(IF(D3670&gt;$D$4,0,($D$4-D3670+1)/365),0)</f>
        <v>0</v>
      </c>
      <c r="Q3670">
        <f>ROUNDUP(IF(D3670&gt;$D$5,0,($D$5-D3670+1)/365),0)</f>
        <v>1</v>
      </c>
      <c r="R3670" s="28">
        <f>IF(OR(P3670=1,Q3670=1),IF(D3670+364&lt;=$D$5,(D3670+364-$D$4+1)/365,IF(D3670&gt;$D$4,($D$5-D3670+1)/365,$D$6/365)),0)</f>
        <v>0.1330656392693963</v>
      </c>
      <c r="S3670" s="28">
        <f>'Data &amp; Parameter'!$E$16*'Data &amp; Parameter'!$E$17*('Data &amp; Parameter'!$E$18+'Data &amp; Parameter'!$E$19)*'Data &amp; Parameter'!$E$20*'Data &amp; Parameter'!$E$37*R3670</f>
        <v>0.46262988773571578</v>
      </c>
      <c r="T3670" s="28">
        <f t="shared" si="57"/>
        <v>0.92527532009710356</v>
      </c>
    </row>
    <row r="3671" spans="1:20" ht="15.75" customHeight="1" x14ac:dyDescent="0.35">
      <c r="A3671">
        <v>3664</v>
      </c>
      <c r="B3671" s="76">
        <v>44253.432488425926</v>
      </c>
      <c r="C3671" s="1" t="s">
        <v>11624</v>
      </c>
      <c r="D3671" s="76">
        <v>44253.43513888889</v>
      </c>
      <c r="E3671" s="1" t="s">
        <v>11625</v>
      </c>
      <c r="F3671" s="1" t="s">
        <v>11626</v>
      </c>
      <c r="G3671" s="1" t="s">
        <v>123</v>
      </c>
      <c r="H3671" s="1" t="s">
        <v>124</v>
      </c>
      <c r="I3671" s="1" t="s">
        <v>125</v>
      </c>
      <c r="J3671" s="1" t="s">
        <v>11356</v>
      </c>
      <c r="K3671" s="1" t="s">
        <v>11614</v>
      </c>
      <c r="L3671">
        <f>ROUNDUP(IF(B3671&gt;$D$4,0,($D$4-B3671+1)/365),0)</f>
        <v>0</v>
      </c>
      <c r="M3671">
        <f>ROUNDUP(IF(B3671&gt;$D$5,0,($D$5-B3671+1)/365),0)</f>
        <v>1</v>
      </c>
      <c r="N3671" s="28">
        <f>IF(OR(L3671=1,M3671=1),IF(B3671+364&lt;=$D$5,(B3671+364-$D$4+1)/365,IF(B3671&gt;$D$4,($D$5-B3671+1)/365,$D$6/365)),0)</f>
        <v>0.13306167554540865</v>
      </c>
      <c r="O3671" s="28">
        <f>'Data &amp; Parameter'!$E$16*'Data &amp; Parameter'!$E$17*('Data &amp; Parameter'!$E$18+'Data &amp; Parameter'!$E$19)*'Data &amp; Parameter'!$E$20*'Data &amp; Parameter'!$E$37*N3671</f>
        <v>0.46261610703926032</v>
      </c>
      <c r="P3671">
        <f>ROUNDUP(IF(D3671&gt;$D$4,0,($D$4-D3671+1)/365),0)</f>
        <v>0</v>
      </c>
      <c r="Q3671">
        <f>ROUNDUP(IF(D3671&gt;$D$5,0,($D$5-D3671+1)/365),0)</f>
        <v>1</v>
      </c>
      <c r="R3671" s="28">
        <f>IF(OR(P3671=1,Q3671=1),IF(D3671+364&lt;=$D$5,(D3671+364-$D$4+1)/365,IF(D3671&gt;$D$4,($D$5-D3671+1)/365,$D$6/365)),0)</f>
        <v>0.1330544140030413</v>
      </c>
      <c r="S3671" s="28">
        <f>'Data &amp; Parameter'!$E$16*'Data &amp; Parameter'!$E$17*('Data &amp; Parameter'!$E$18+'Data &amp; Parameter'!$E$19)*'Data &amp; Parameter'!$E$20*'Data &amp; Parameter'!$E$37*R3671</f>
        <v>0.46259086080327755</v>
      </c>
      <c r="T3671" s="28">
        <f t="shared" si="57"/>
        <v>0.92520696784253786</v>
      </c>
    </row>
    <row r="3672" spans="1:20" ht="15.75" customHeight="1" x14ac:dyDescent="0.35">
      <c r="A3672">
        <v>3665</v>
      </c>
      <c r="B3672" s="76">
        <v>44253.433009259257</v>
      </c>
      <c r="C3672" s="1" t="s">
        <v>11627</v>
      </c>
      <c r="D3672" s="76">
        <v>44253.439525462964</v>
      </c>
      <c r="E3672" s="1" t="s">
        <v>11628</v>
      </c>
      <c r="F3672" s="1" t="s">
        <v>11629</v>
      </c>
      <c r="G3672" s="1" t="s">
        <v>123</v>
      </c>
      <c r="H3672" s="1" t="s">
        <v>124</v>
      </c>
      <c r="I3672" s="1" t="s">
        <v>125</v>
      </c>
      <c r="J3672" s="1" t="s">
        <v>11366</v>
      </c>
      <c r="K3672" s="1" t="s">
        <v>11366</v>
      </c>
      <c r="L3672">
        <f>ROUNDUP(IF(B3672&gt;$D$4,0,($D$4-B3672+1)/365),0)</f>
        <v>0</v>
      </c>
      <c r="M3672">
        <f>ROUNDUP(IF(B3672&gt;$D$5,0,($D$5-B3672+1)/365),0)</f>
        <v>1</v>
      </c>
      <c r="N3672" s="28">
        <f>IF(OR(L3672=1,M3672=1),IF(B3672+364&lt;=$D$5,(B3672+364-$D$4+1)/365,IF(B3672&gt;$D$4,($D$5-B3672+1)/365,$D$6/365)),0)</f>
        <v>0.13306024860477469</v>
      </c>
      <c r="O3672" s="28">
        <f>'Data &amp; Parameter'!$E$16*'Data &amp; Parameter'!$E$17*('Data &amp; Parameter'!$E$18+'Data &amp; Parameter'!$E$19)*'Data &amp; Parameter'!$E$20*'Data &amp; Parameter'!$E$37*N3672</f>
        <v>0.46261114598854192</v>
      </c>
      <c r="P3672">
        <f>ROUNDUP(IF(D3672&gt;$D$4,0,($D$4-D3672+1)/365),0)</f>
        <v>0</v>
      </c>
      <c r="Q3672">
        <f>ROUNDUP(IF(D3672&gt;$D$5,0,($D$5-D3672+1)/365),0)</f>
        <v>1</v>
      </c>
      <c r="R3672" s="28">
        <f>IF(OR(P3672=1,Q3672=1),IF(D3672+364&lt;=$D$5,(D3672+364-$D$4+1)/365,IF(D3672&gt;$D$4,($D$5-D3672+1)/365,$D$6/365)),0)</f>
        <v>0.13304239599188081</v>
      </c>
      <c r="S3672" s="28">
        <f>'Data &amp; Parameter'!$E$16*'Data &amp; Parameter'!$E$17*('Data &amp; Parameter'!$E$18+'Data &amp; Parameter'!$E$19)*'Data &amp; Parameter'!$E$20*'Data &amp; Parameter'!$E$37*R3672</f>
        <v>0.46254907773152054</v>
      </c>
      <c r="T3672" s="28">
        <f t="shared" si="57"/>
        <v>0.92516022372006246</v>
      </c>
    </row>
    <row r="3673" spans="1:20" ht="15.75" customHeight="1" x14ac:dyDescent="0.35">
      <c r="A3673">
        <v>3666</v>
      </c>
      <c r="B3673" s="76">
        <v>44253.436759259261</v>
      </c>
      <c r="C3673" s="1" t="s">
        <v>11630</v>
      </c>
      <c r="D3673" s="76">
        <v>44253.451898148152</v>
      </c>
      <c r="E3673" s="1" t="s">
        <v>11631</v>
      </c>
      <c r="F3673" s="1" t="s">
        <v>11632</v>
      </c>
      <c r="G3673" s="1" t="s">
        <v>123</v>
      </c>
      <c r="H3673" s="1" t="s">
        <v>124</v>
      </c>
      <c r="I3673" s="1" t="s">
        <v>125</v>
      </c>
      <c r="J3673" s="1" t="s">
        <v>11356</v>
      </c>
      <c r="K3673" s="1" t="s">
        <v>11633</v>
      </c>
      <c r="L3673">
        <f>ROUNDUP(IF(B3673&gt;$D$4,0,($D$4-B3673+1)/365),0)</f>
        <v>0</v>
      </c>
      <c r="M3673">
        <f>ROUNDUP(IF(B3673&gt;$D$5,0,($D$5-B3673+1)/365),0)</f>
        <v>1</v>
      </c>
      <c r="N3673" s="28">
        <f>IF(OR(L3673=1,M3673=1),IF(B3673+364&lt;=$D$5,(B3673+364-$D$4+1)/365,IF(B3673&gt;$D$4,($D$5-B3673+1)/365,$D$6/365)),0)</f>
        <v>0.13304997463216239</v>
      </c>
      <c r="O3673" s="28">
        <f>'Data &amp; Parameter'!$E$16*'Data &amp; Parameter'!$E$17*('Data &amp; Parameter'!$E$18+'Data &amp; Parameter'!$E$19)*'Data &amp; Parameter'!$E$20*'Data &amp; Parameter'!$E$37*N3673</f>
        <v>0.46257542642320315</v>
      </c>
      <c r="P3673">
        <f>ROUNDUP(IF(D3673&gt;$D$4,0,($D$4-D3673+1)/365),0)</f>
        <v>0</v>
      </c>
      <c r="Q3673">
        <f>ROUNDUP(IF(D3673&gt;$D$5,0,($D$5-D3673+1)/365),0)</f>
        <v>1</v>
      </c>
      <c r="R3673" s="28">
        <f>IF(OR(P3673=1,Q3673=1),IF(D3673+364&lt;=$D$5,(D3673+364-$D$4+1)/365,IF(D3673&gt;$D$4,($D$5-D3673+1)/365,$D$6/365)),0)</f>
        <v>0.13300849822424002</v>
      </c>
      <c r="S3673" s="28">
        <f>'Data &amp; Parameter'!$E$16*'Data &amp; Parameter'!$E$17*('Data &amp; Parameter'!$E$18+'Data &amp; Parameter'!$E$19)*'Data &amp; Parameter'!$E$20*'Data &amp; Parameter'!$E$37*R3673</f>
        <v>0.46243122521509139</v>
      </c>
      <c r="T3673" s="28">
        <f t="shared" si="57"/>
        <v>0.92500665163829454</v>
      </c>
    </row>
    <row r="3674" spans="1:20" ht="15.75" customHeight="1" x14ac:dyDescent="0.35">
      <c r="A3674">
        <v>3667</v>
      </c>
      <c r="B3674" s="76">
        <v>44253.442488425921</v>
      </c>
      <c r="C3674" s="1" t="s">
        <v>11634</v>
      </c>
      <c r="D3674" s="76">
        <v>44253.443715277783</v>
      </c>
      <c r="E3674" s="1" t="s">
        <v>11635</v>
      </c>
      <c r="F3674" s="1" t="s">
        <v>11636</v>
      </c>
      <c r="G3674" s="1" t="s">
        <v>123</v>
      </c>
      <c r="H3674" s="1" t="s">
        <v>124</v>
      </c>
      <c r="I3674" s="1" t="s">
        <v>125</v>
      </c>
      <c r="J3674" s="1" t="s">
        <v>11366</v>
      </c>
      <c r="K3674" s="1" t="s">
        <v>11366</v>
      </c>
      <c r="L3674">
        <f>ROUNDUP(IF(B3674&gt;$D$4,0,($D$4-B3674+1)/365),0)</f>
        <v>0</v>
      </c>
      <c r="M3674">
        <f>ROUNDUP(IF(B3674&gt;$D$5,0,($D$5-B3674+1)/365),0)</f>
        <v>1</v>
      </c>
      <c r="N3674" s="28">
        <f>IF(OR(L3674=1,M3674=1),IF(B3674+364&lt;=$D$5,(B3674+364-$D$4+1)/365,IF(B3674&gt;$D$4,($D$5-B3674+1)/365,$D$6/365)),0)</f>
        <v>0.13303427828514905</v>
      </c>
      <c r="O3674" s="28">
        <f>'Data &amp; Parameter'!$E$16*'Data &amp; Parameter'!$E$17*('Data &amp; Parameter'!$E$18+'Data &amp; Parameter'!$E$19)*'Data &amp; Parameter'!$E$20*'Data &amp; Parameter'!$E$37*N3674</f>
        <v>0.4625208548651622</v>
      </c>
      <c r="P3674">
        <f>ROUNDUP(IF(D3674&gt;$D$4,0,($D$4-D3674+1)/365),0)</f>
        <v>0</v>
      </c>
      <c r="Q3674">
        <f>ROUNDUP(IF(D3674&gt;$D$5,0,($D$5-D3674+1)/365),0)</f>
        <v>1</v>
      </c>
      <c r="R3674" s="28">
        <f>IF(OR(P3674=1,Q3674=1),IF(D3674+364&lt;=$D$5,(D3674+364-$D$4+1)/365,IF(D3674&gt;$D$4,($D$5-D3674+1)/365,$D$6/365)),0)</f>
        <v>0.13303091704717052</v>
      </c>
      <c r="S3674" s="28">
        <f>'Data &amp; Parameter'!$E$16*'Data &amp; Parameter'!$E$17*('Data &amp; Parameter'!$E$18+'Data &amp; Parameter'!$E$19)*'Data &amp; Parameter'!$E$20*'Data &amp; Parameter'!$E$37*R3674</f>
        <v>0.46250916883443932</v>
      </c>
      <c r="T3674" s="28">
        <f t="shared" si="57"/>
        <v>0.92503002369960152</v>
      </c>
    </row>
    <row r="3675" spans="1:20" ht="15.75" customHeight="1" x14ac:dyDescent="0.35">
      <c r="A3675">
        <v>3668</v>
      </c>
      <c r="B3675" s="76">
        <v>44253.449155092589</v>
      </c>
      <c r="C3675" s="1" t="s">
        <v>11637</v>
      </c>
      <c r="D3675" s="76">
        <v>44253.450115740736</v>
      </c>
      <c r="E3675" s="1" t="s">
        <v>11638</v>
      </c>
      <c r="F3675" s="1" t="s">
        <v>11639</v>
      </c>
      <c r="G3675" s="1" t="s">
        <v>123</v>
      </c>
      <c r="H3675" s="1" t="s">
        <v>124</v>
      </c>
      <c r="I3675" s="1" t="s">
        <v>125</v>
      </c>
      <c r="J3675" s="1" t="s">
        <v>11366</v>
      </c>
      <c r="K3675" s="1" t="s">
        <v>11366</v>
      </c>
      <c r="L3675">
        <f>ROUNDUP(IF(B3675&gt;$D$4,0,($D$4-B3675+1)/365),0)</f>
        <v>0</v>
      </c>
      <c r="M3675">
        <f>ROUNDUP(IF(B3675&gt;$D$5,0,($D$5-B3675+1)/365),0)</f>
        <v>1</v>
      </c>
      <c r="N3675" s="28">
        <f>IF(OR(L3675=1,M3675=1),IF(B3675+364&lt;=$D$5,(B3675+364-$D$4+1)/365,IF(B3675&gt;$D$4,($D$5-B3675+1)/365,$D$6/365)),0)</f>
        <v>0.13301601344496267</v>
      </c>
      <c r="O3675" s="28">
        <f>'Data &amp; Parameter'!$E$16*'Data &amp; Parameter'!$E$17*('Data &amp; Parameter'!$E$18+'Data &amp; Parameter'!$E$19)*'Data &amp; Parameter'!$E$20*'Data &amp; Parameter'!$E$37*N3675</f>
        <v>0.4624573534157172</v>
      </c>
      <c r="P3675">
        <f>ROUNDUP(IF(D3675&gt;$D$4,0,($D$4-D3675+1)/365),0)</f>
        <v>0</v>
      </c>
      <c r="Q3675">
        <f>ROUNDUP(IF(D3675&gt;$D$5,0,($D$5-D3675+1)/365),0)</f>
        <v>1</v>
      </c>
      <c r="R3675" s="28">
        <f>IF(OR(P3675=1,Q3675=1),IF(D3675+364&lt;=$D$5,(D3675+364-$D$4+1)/365,IF(D3675&gt;$D$4,($D$5-D3675+1)/365,$D$6/365)),0)</f>
        <v>0.13301338153223075</v>
      </c>
      <c r="S3675" s="28">
        <f>'Data &amp; Parameter'!$E$16*'Data &amp; Parameter'!$E$17*('Data &amp; Parameter'!$E$18+'Data &amp; Parameter'!$E$19)*'Data &amp; Parameter'!$E$20*'Data &amp; Parameter'!$E$37*R3675</f>
        <v>0.46244820303325646</v>
      </c>
      <c r="T3675" s="28">
        <f t="shared" si="57"/>
        <v>0.92490555644897365</v>
      </c>
    </row>
    <row r="3676" spans="1:20" ht="15.75" customHeight="1" x14ac:dyDescent="0.35">
      <c r="A3676">
        <v>3669</v>
      </c>
      <c r="B3676" s="76">
        <v>44253.451979166668</v>
      </c>
      <c r="C3676" s="1" t="s">
        <v>11640</v>
      </c>
      <c r="D3676" s="76">
        <v>44253.453356481477</v>
      </c>
      <c r="E3676" s="1" t="s">
        <v>11641</v>
      </c>
      <c r="F3676" s="1" t="s">
        <v>11642</v>
      </c>
      <c r="G3676" s="1" t="s">
        <v>123</v>
      </c>
      <c r="H3676" s="1" t="s">
        <v>124</v>
      </c>
      <c r="I3676" s="1" t="s">
        <v>125</v>
      </c>
      <c r="J3676" s="1" t="s">
        <v>11366</v>
      </c>
      <c r="K3676" s="1" t="s">
        <v>11643</v>
      </c>
      <c r="L3676">
        <f>ROUNDUP(IF(B3676&gt;$D$4,0,($D$4-B3676+1)/365),0)</f>
        <v>0</v>
      </c>
      <c r="M3676">
        <f>ROUNDUP(IF(B3676&gt;$D$5,0,($D$5-B3676+1)/365),0)</f>
        <v>1</v>
      </c>
      <c r="N3676" s="28">
        <f>IF(OR(L3676=1,M3676=1),IF(B3676+364&lt;=$D$5,(B3676+364-$D$4+1)/365,IF(B3676&gt;$D$4,($D$5-B3676+1)/365,$D$6/365)),0)</f>
        <v>0.13300827625570405</v>
      </c>
      <c r="O3676" s="28">
        <f>'Data &amp; Parameter'!$E$16*'Data &amp; Parameter'!$E$17*('Data &amp; Parameter'!$E$18+'Data &amp; Parameter'!$E$19)*'Data &amp; Parameter'!$E$20*'Data &amp; Parameter'!$E$37*N3676</f>
        <v>0.46243045349611539</v>
      </c>
      <c r="P3676">
        <f>ROUNDUP(IF(D3676&gt;$D$4,0,($D$4-D3676+1)/365),0)</f>
        <v>0</v>
      </c>
      <c r="Q3676">
        <f>ROUNDUP(IF(D3676&gt;$D$5,0,($D$5-D3676+1)/365),0)</f>
        <v>1</v>
      </c>
      <c r="R3676" s="28">
        <f>IF(OR(P3676=1,Q3676=1),IF(D3676+364&lt;=$D$5,(D3676+364-$D$4+1)/365,IF(D3676&gt;$D$4,($D$5-D3676+1)/365,$D$6/365)),0)</f>
        <v>0.13300450279047291</v>
      </c>
      <c r="S3676" s="28">
        <f>'Data &amp; Parameter'!$E$16*'Data &amp; Parameter'!$E$17*('Data &amp; Parameter'!$E$18+'Data &amp; Parameter'!$E$19)*'Data &amp; Parameter'!$E$20*'Data &amp; Parameter'!$E$37*R3676</f>
        <v>0.46241733427310755</v>
      </c>
      <c r="T3676" s="28">
        <f t="shared" si="57"/>
        <v>0.92484778776922294</v>
      </c>
    </row>
    <row r="3677" spans="1:20" ht="15.75" customHeight="1" x14ac:dyDescent="0.35">
      <c r="A3677">
        <v>3670</v>
      </c>
      <c r="B3677" s="76">
        <v>44253.453784722224</v>
      </c>
      <c r="C3677" s="1" t="s">
        <v>11644</v>
      </c>
      <c r="D3677" s="76">
        <v>44253.456134259264</v>
      </c>
      <c r="E3677" s="1" t="s">
        <v>11645</v>
      </c>
      <c r="F3677" s="1" t="s">
        <v>11646</v>
      </c>
      <c r="G3677" s="1" t="s">
        <v>123</v>
      </c>
      <c r="H3677" s="1" t="s">
        <v>124</v>
      </c>
      <c r="I3677" s="1" t="s">
        <v>125</v>
      </c>
      <c r="J3677" s="1" t="s">
        <v>11356</v>
      </c>
      <c r="K3677" s="1" t="s">
        <v>11643</v>
      </c>
      <c r="L3677">
        <f>ROUNDUP(IF(B3677&gt;$D$4,0,($D$4-B3677+1)/365),0)</f>
        <v>0</v>
      </c>
      <c r="M3677">
        <f>ROUNDUP(IF(B3677&gt;$D$5,0,($D$5-B3677+1)/365),0)</f>
        <v>1</v>
      </c>
      <c r="N3677" s="28">
        <f>IF(OR(L3677=1,M3677=1),IF(B3677+364&lt;=$D$5,(B3677+364-$D$4+1)/365,IF(B3677&gt;$D$4,($D$5-B3677+1)/365,$D$6/365)),0)</f>
        <v>0.13300332952815438</v>
      </c>
      <c r="O3677" s="28">
        <f>'Data &amp; Parameter'!$E$16*'Data &amp; Parameter'!$E$17*('Data &amp; Parameter'!$E$18+'Data &amp; Parameter'!$E$19)*'Data &amp; Parameter'!$E$20*'Data &amp; Parameter'!$E$37*N3677</f>
        <v>0.46241325518689352</v>
      </c>
      <c r="P3677">
        <f>ROUNDUP(IF(D3677&gt;$D$4,0,($D$4-D3677+1)/365),0)</f>
        <v>0</v>
      </c>
      <c r="Q3677">
        <f>ROUNDUP(IF(D3677&gt;$D$5,0,($D$5-D3677+1)/365),0)</f>
        <v>1</v>
      </c>
      <c r="R3677" s="28">
        <f>IF(OR(P3677=1,Q3677=1),IF(D3677+364&lt;=$D$5,(D3677+364-$D$4+1)/365,IF(D3677&gt;$D$4,($D$5-D3677+1)/365,$D$6/365)),0)</f>
        <v>0.13299689244037199</v>
      </c>
      <c r="S3677" s="28">
        <f>'Data &amp; Parameter'!$E$16*'Data &amp; Parameter'!$E$17*('Data &amp; Parameter'!$E$18+'Data &amp; Parameter'!$E$19)*'Data &amp; Parameter'!$E$20*'Data &amp; Parameter'!$E$37*R3677</f>
        <v>0.46239087533575796</v>
      </c>
      <c r="T3677" s="28">
        <f t="shared" si="57"/>
        <v>0.92480413052265154</v>
      </c>
    </row>
    <row r="3678" spans="1:20" ht="15.75" customHeight="1" x14ac:dyDescent="0.35">
      <c r="A3678">
        <v>3671</v>
      </c>
      <c r="B3678" s="76">
        <v>44253.45480324074</v>
      </c>
      <c r="C3678" s="1" t="s">
        <v>11647</v>
      </c>
      <c r="D3678" s="76">
        <v>44253.455092592594</v>
      </c>
      <c r="E3678" s="1" t="s">
        <v>11648</v>
      </c>
      <c r="F3678" s="1" t="s">
        <v>11649</v>
      </c>
      <c r="G3678" s="1" t="s">
        <v>123</v>
      </c>
      <c r="H3678" s="1" t="s">
        <v>124</v>
      </c>
      <c r="I3678" s="1" t="s">
        <v>125</v>
      </c>
      <c r="J3678" s="1" t="s">
        <v>11650</v>
      </c>
      <c r="K3678" s="1" t="s">
        <v>11651</v>
      </c>
      <c r="L3678">
        <f>ROUNDUP(IF(B3678&gt;$D$4,0,($D$4-B3678+1)/365),0)</f>
        <v>0</v>
      </c>
      <c r="M3678">
        <f>ROUNDUP(IF(B3678&gt;$D$5,0,($D$5-B3678+1)/365),0)</f>
        <v>1</v>
      </c>
      <c r="N3678" s="28">
        <f>IF(OR(L3678=1,M3678=1),IF(B3678+364&lt;=$D$5,(B3678+364-$D$4+1)/365,IF(B3678&gt;$D$4,($D$5-B3678+1)/365,$D$6/365)),0)</f>
        <v>0.13300053906646536</v>
      </c>
      <c r="O3678" s="28">
        <f>'Data &amp; Parameter'!$E$16*'Data &amp; Parameter'!$E$17*('Data &amp; Parameter'!$E$18+'Data &amp; Parameter'!$E$19)*'Data &amp; Parameter'!$E$20*'Data &amp; Parameter'!$E$37*N3678</f>
        <v>0.46240355357658292</v>
      </c>
      <c r="P3678">
        <f>ROUNDUP(IF(D3678&gt;$D$4,0,($D$4-D3678+1)/365),0)</f>
        <v>0</v>
      </c>
      <c r="Q3678">
        <f>ROUNDUP(IF(D3678&gt;$D$5,0,($D$5-D3678+1)/365),0)</f>
        <v>1</v>
      </c>
      <c r="R3678" s="28">
        <f>IF(OR(P3678=1,Q3678=1),IF(D3678+364&lt;=$D$5,(D3678+364-$D$4+1)/365,IF(D3678&gt;$D$4,($D$5-D3678+1)/365,$D$6/365)),0)</f>
        <v>0.13299974632165984</v>
      </c>
      <c r="S3678" s="28">
        <f>'Data &amp; Parameter'!$E$16*'Data &amp; Parameter'!$E$17*('Data &amp; Parameter'!$E$18+'Data &amp; Parameter'!$E$19)*'Data &amp; Parameter'!$E$20*'Data &amp; Parameter'!$E$37*R3678</f>
        <v>0.46240079743726409</v>
      </c>
      <c r="T3678" s="28">
        <f t="shared" si="57"/>
        <v>0.92480435101384706</v>
      </c>
    </row>
    <row r="3679" spans="1:20" ht="15.75" customHeight="1" x14ac:dyDescent="0.35">
      <c r="A3679">
        <v>3672</v>
      </c>
      <c r="B3679" s="76">
        <v>44253.455289351856</v>
      </c>
      <c r="C3679" s="1" t="s">
        <v>11652</v>
      </c>
      <c r="D3679" s="76">
        <v>44253.457395833335</v>
      </c>
      <c r="E3679" s="1" t="s">
        <v>11653</v>
      </c>
      <c r="F3679" s="1" t="s">
        <v>11654</v>
      </c>
      <c r="G3679" s="1" t="s">
        <v>123</v>
      </c>
      <c r="H3679" s="1" t="s">
        <v>124</v>
      </c>
      <c r="I3679" s="1" t="s">
        <v>125</v>
      </c>
      <c r="J3679" s="1" t="s">
        <v>11366</v>
      </c>
      <c r="K3679" s="1" t="s">
        <v>11655</v>
      </c>
      <c r="L3679">
        <f>ROUNDUP(IF(B3679&gt;$D$4,0,($D$4-B3679+1)/365),0)</f>
        <v>0</v>
      </c>
      <c r="M3679">
        <f>ROUNDUP(IF(B3679&gt;$D$5,0,($D$5-B3679+1)/365),0)</f>
        <v>1</v>
      </c>
      <c r="N3679" s="28">
        <f>IF(OR(L3679=1,M3679=1),IF(B3679+364&lt;=$D$5,(B3679+364-$D$4+1)/365,IF(B3679&gt;$D$4,($D$5-B3679+1)/365,$D$6/365)),0)</f>
        <v>0.13299920725518971</v>
      </c>
      <c r="O3679" s="28">
        <f>'Data &amp; Parameter'!$E$16*'Data &amp; Parameter'!$E$17*('Data &amp; Parameter'!$E$18+'Data &amp; Parameter'!$E$19)*'Data &amp; Parameter'!$E$20*'Data &amp; Parameter'!$E$37*N3679</f>
        <v>0.46239892326251897</v>
      </c>
      <c r="P3679">
        <f>ROUNDUP(IF(D3679&gt;$D$4,0,($D$4-D3679+1)/365),0)</f>
        <v>0</v>
      </c>
      <c r="Q3679">
        <f>ROUNDUP(IF(D3679&gt;$D$5,0,($D$5-D3679+1)/365),0)</f>
        <v>1</v>
      </c>
      <c r="R3679" s="28">
        <f>IF(OR(P3679=1,Q3679=1),IF(D3679+364&lt;=$D$5,(D3679+364-$D$4+1)/365,IF(D3679&gt;$D$4,($D$5-D3679+1)/365,$D$6/365)),0)</f>
        <v>0.13299343607305511</v>
      </c>
      <c r="S3679" s="28">
        <f>'Data &amp; Parameter'!$E$16*'Data &amp; Parameter'!$E$17*('Data &amp; Parameter'!$E$18+'Data &amp; Parameter'!$E$19)*'Data &amp; Parameter'!$E$20*'Data &amp; Parameter'!$E$37*R3679</f>
        <v>0.46237885856845001</v>
      </c>
      <c r="T3679" s="28">
        <f t="shared" si="57"/>
        <v>0.92477778183096904</v>
      </c>
    </row>
    <row r="3680" spans="1:20" ht="15.75" customHeight="1" x14ac:dyDescent="0.35">
      <c r="A3680">
        <v>3673</v>
      </c>
      <c r="B3680" s="76">
        <v>44253.456377314811</v>
      </c>
      <c r="C3680" s="1" t="s">
        <v>11656</v>
      </c>
      <c r="D3680" s="76">
        <v>44253.457407407404</v>
      </c>
      <c r="E3680" s="1" t="s">
        <v>11657</v>
      </c>
      <c r="F3680" s="1" t="s">
        <v>11658</v>
      </c>
      <c r="G3680" s="1" t="s">
        <v>123</v>
      </c>
      <c r="H3680" s="1" t="s">
        <v>124</v>
      </c>
      <c r="I3680" s="1" t="s">
        <v>125</v>
      </c>
      <c r="J3680" s="1" t="s">
        <v>11366</v>
      </c>
      <c r="K3680" s="1" t="s">
        <v>11643</v>
      </c>
      <c r="L3680">
        <f>ROUNDUP(IF(B3680&gt;$D$4,0,($D$4-B3680+1)/365),0)</f>
        <v>0</v>
      </c>
      <c r="M3680">
        <f>ROUNDUP(IF(B3680&gt;$D$5,0,($D$5-B3680+1)/365),0)</f>
        <v>1</v>
      </c>
      <c r="N3680" s="28">
        <f>IF(OR(L3680=1,M3680=1),IF(B3680+364&lt;=$D$5,(B3680+364-$D$4+1)/365,IF(B3680&gt;$D$4,($D$5-B3680+1)/365,$D$6/365)),0)</f>
        <v>0.13299622653476409</v>
      </c>
      <c r="O3680" s="28">
        <f>'Data &amp; Parameter'!$E$16*'Data &amp; Parameter'!$E$17*('Data &amp; Parameter'!$E$18+'Data &amp; Parameter'!$E$19)*'Data &amp; Parameter'!$E$20*'Data &amp; Parameter'!$E$37*N3680</f>
        <v>0.46238856017883001</v>
      </c>
      <c r="P3680">
        <f>ROUNDUP(IF(D3680&gt;$D$4,0,($D$4-D3680+1)/365),0)</f>
        <v>0</v>
      </c>
      <c r="Q3680">
        <f>ROUNDUP(IF(D3680&gt;$D$5,0,($D$5-D3680+1)/365),0)</f>
        <v>1</v>
      </c>
      <c r="R3680" s="28">
        <f>IF(OR(P3680=1,Q3680=1),IF(D3680+364&lt;=$D$5,(D3680+364-$D$4+1)/365,IF(D3680&gt;$D$4,($D$5-D3680+1)/365,$D$6/365)),0)</f>
        <v>0.13299340436327564</v>
      </c>
      <c r="S3680" s="28">
        <f>'Data &amp; Parameter'!$E$16*'Data &amp; Parameter'!$E$17*('Data &amp; Parameter'!$E$18+'Data &amp; Parameter'!$E$19)*'Data &amp; Parameter'!$E$20*'Data &amp; Parameter'!$E$37*R3680</f>
        <v>0.46237874832292158</v>
      </c>
      <c r="T3680" s="28">
        <f t="shared" si="57"/>
        <v>0.92476730850175159</v>
      </c>
    </row>
    <row r="3681" spans="1:20" ht="15.75" customHeight="1" x14ac:dyDescent="0.35">
      <c r="A3681">
        <v>3674</v>
      </c>
      <c r="B3681" s="76">
        <v>44253.457418981481</v>
      </c>
      <c r="C3681" s="1" t="s">
        <v>11659</v>
      </c>
      <c r="D3681" s="76">
        <v>44253.458854166667</v>
      </c>
      <c r="E3681" s="1" t="s">
        <v>11660</v>
      </c>
      <c r="F3681" s="1" t="s">
        <v>11661</v>
      </c>
      <c r="G3681" s="1" t="s">
        <v>123</v>
      </c>
      <c r="H3681" s="1" t="s">
        <v>124</v>
      </c>
      <c r="I3681" s="1" t="s">
        <v>125</v>
      </c>
      <c r="J3681" s="1" t="s">
        <v>11356</v>
      </c>
      <c r="K3681" s="1" t="s">
        <v>11643</v>
      </c>
      <c r="L3681">
        <f>ROUNDUP(IF(B3681&gt;$D$4,0,($D$4-B3681+1)/365),0)</f>
        <v>0</v>
      </c>
      <c r="M3681">
        <f>ROUNDUP(IF(B3681&gt;$D$5,0,($D$5-B3681+1)/365),0)</f>
        <v>1</v>
      </c>
      <c r="N3681" s="28">
        <f>IF(OR(L3681=1,M3681=1),IF(B3681+364&lt;=$D$5,(B3681+364-$D$4+1)/365,IF(B3681&gt;$D$4,($D$5-B3681+1)/365,$D$6/365)),0)</f>
        <v>0.13299337265347624</v>
      </c>
      <c r="O3681" s="28">
        <f>'Data &amp; Parameter'!$E$16*'Data &amp; Parameter'!$E$17*('Data &amp; Parameter'!$E$18+'Data &amp; Parameter'!$E$19)*'Data &amp; Parameter'!$E$20*'Data &amp; Parameter'!$E$37*N3681</f>
        <v>0.46237863807732388</v>
      </c>
      <c r="P3681">
        <f>ROUNDUP(IF(D3681&gt;$D$4,0,($D$4-D3681+1)/365),0)</f>
        <v>0</v>
      </c>
      <c r="Q3681">
        <f>ROUNDUP(IF(D3681&gt;$D$5,0,($D$5-D3681+1)/365),0)</f>
        <v>1</v>
      </c>
      <c r="R3681" s="28">
        <f>IF(OR(P3681=1,Q3681=1),IF(D3681+364&lt;=$D$5,(D3681+364-$D$4+1)/365,IF(D3681&gt;$D$4,($D$5-D3681+1)/365,$D$6/365)),0)</f>
        <v>0.13298944063926807</v>
      </c>
      <c r="S3681" s="28">
        <f>'Data &amp; Parameter'!$E$16*'Data &amp; Parameter'!$E$17*('Data &amp; Parameter'!$E$18+'Data &amp; Parameter'!$E$19)*'Data &amp; Parameter'!$E$20*'Data &amp; Parameter'!$E$37*R3681</f>
        <v>0.46236496762639689</v>
      </c>
      <c r="T3681" s="28">
        <f t="shared" si="57"/>
        <v>0.92474360570372083</v>
      </c>
    </row>
    <row r="3682" spans="1:20" ht="15.75" customHeight="1" x14ac:dyDescent="0.35">
      <c r="A3682">
        <v>3675</v>
      </c>
      <c r="B3682" s="76">
        <v>44253.460462962961</v>
      </c>
      <c r="C3682" s="1" t="s">
        <v>11662</v>
      </c>
      <c r="D3682" s="76">
        <v>44253.462233796294</v>
      </c>
      <c r="E3682" s="1" t="s">
        <v>11663</v>
      </c>
      <c r="F3682" s="1" t="s">
        <v>11664</v>
      </c>
      <c r="G3682" s="1" t="s">
        <v>123</v>
      </c>
      <c r="H3682" s="1" t="s">
        <v>124</v>
      </c>
      <c r="I3682" s="1" t="s">
        <v>125</v>
      </c>
      <c r="J3682" s="1" t="s">
        <v>11366</v>
      </c>
      <c r="K3682" s="1" t="s">
        <v>11665</v>
      </c>
      <c r="L3682">
        <f>ROUNDUP(IF(B3682&gt;$D$4,0,($D$4-B3682+1)/365),0)</f>
        <v>0</v>
      </c>
      <c r="M3682">
        <f>ROUNDUP(IF(B3682&gt;$D$5,0,($D$5-B3682+1)/365),0)</f>
        <v>1</v>
      </c>
      <c r="N3682" s="28">
        <f>IF(OR(L3682=1,M3682=1),IF(B3682+364&lt;=$D$5,(B3682+364-$D$4+1)/365,IF(B3682&gt;$D$4,($D$5-B3682+1)/365,$D$6/365)),0)</f>
        <v>0.13298503297818856</v>
      </c>
      <c r="O3682" s="28">
        <f>'Data &amp; Parameter'!$E$16*'Data &amp; Parameter'!$E$17*('Data &amp; Parameter'!$E$18+'Data &amp; Parameter'!$E$19)*'Data &amp; Parameter'!$E$20*'Data &amp; Parameter'!$E$37*N3682</f>
        <v>0.4623496434919202</v>
      </c>
      <c r="P3682">
        <f>ROUNDUP(IF(D3682&gt;$D$4,0,($D$4-D3682+1)/365),0)</f>
        <v>0</v>
      </c>
      <c r="Q3682">
        <f>ROUNDUP(IF(D3682&gt;$D$5,0,($D$5-D3682+1)/365),0)</f>
        <v>1</v>
      </c>
      <c r="R3682" s="28">
        <f>IF(OR(P3682=1,Q3682=1),IF(D3682+364&lt;=$D$5,(D3682+364-$D$4+1)/365,IF(D3682&gt;$D$4,($D$5-D3682+1)/365,$D$6/365)),0)</f>
        <v>0.13298018138001719</v>
      </c>
      <c r="S3682" s="28">
        <f>'Data &amp; Parameter'!$E$16*'Data &amp; Parameter'!$E$17*('Data &amp; Parameter'!$E$18+'Data &amp; Parameter'!$E$19)*'Data &amp; Parameter'!$E$20*'Data &amp; Parameter'!$E$37*R3682</f>
        <v>0.46233277591942223</v>
      </c>
      <c r="T3682" s="28">
        <f t="shared" si="57"/>
        <v>0.92468241941134244</v>
      </c>
    </row>
    <row r="3683" spans="1:20" ht="15.75" customHeight="1" x14ac:dyDescent="0.35">
      <c r="A3683">
        <v>3676</v>
      </c>
      <c r="B3683" s="76">
        <v>44253.460648148146</v>
      </c>
      <c r="C3683" s="1" t="s">
        <v>11666</v>
      </c>
      <c r="D3683" s="76">
        <v>44253.461238425924</v>
      </c>
      <c r="E3683" s="1" t="s">
        <v>11667</v>
      </c>
      <c r="F3683" s="1" t="s">
        <v>11668</v>
      </c>
      <c r="G3683" s="1" t="s">
        <v>123</v>
      </c>
      <c r="H3683" s="1" t="s">
        <v>124</v>
      </c>
      <c r="I3683" s="1" t="s">
        <v>125</v>
      </c>
      <c r="J3683" s="1" t="s">
        <v>11651</v>
      </c>
      <c r="K3683" s="1" t="s">
        <v>11643</v>
      </c>
      <c r="L3683">
        <f>ROUNDUP(IF(B3683&gt;$D$4,0,($D$4-B3683+1)/365),0)</f>
        <v>0</v>
      </c>
      <c r="M3683">
        <f>ROUNDUP(IF(B3683&gt;$D$5,0,($D$5-B3683+1)/365),0)</f>
        <v>1</v>
      </c>
      <c r="N3683" s="28">
        <f>IF(OR(L3683=1,M3683=1),IF(B3683+364&lt;=$D$5,(B3683+364-$D$4+1)/365,IF(B3683&gt;$D$4,($D$5-B3683+1)/365,$D$6/365)),0)</f>
        <v>0.13298452562151783</v>
      </c>
      <c r="O3683" s="28">
        <f>'Data &amp; Parameter'!$E$16*'Data &amp; Parameter'!$E$17*('Data &amp; Parameter'!$E$18+'Data &amp; Parameter'!$E$19)*'Data &amp; Parameter'!$E$20*'Data &amp; Parameter'!$E$37*N3683</f>
        <v>0.46234787956277279</v>
      </c>
      <c r="P3683">
        <f>ROUNDUP(IF(D3683&gt;$D$4,0,($D$4-D3683+1)/365),0)</f>
        <v>0</v>
      </c>
      <c r="Q3683">
        <f>ROUNDUP(IF(D3683&gt;$D$5,0,($D$5-D3683+1)/365),0)</f>
        <v>1</v>
      </c>
      <c r="R3683" s="28">
        <f>IF(OR(P3683=1,Q3683=1),IF(D3683+364&lt;=$D$5,(D3683+364-$D$4+1)/365,IF(D3683&gt;$D$4,($D$5-D3683+1)/365,$D$6/365)),0)</f>
        <v>0.13298290842212737</v>
      </c>
      <c r="S3683" s="28">
        <f>'Data &amp; Parameter'!$E$16*'Data &amp; Parameter'!$E$17*('Data &amp; Parameter'!$E$18+'Data &amp; Parameter'!$E$19)*'Data &amp; Parameter'!$E$20*'Data &amp; Parameter'!$E$37*R3683</f>
        <v>0.46234225703860682</v>
      </c>
      <c r="T3683" s="28">
        <f t="shared" si="57"/>
        <v>0.92469013660137955</v>
      </c>
    </row>
    <row r="3684" spans="1:20" ht="15.75" customHeight="1" x14ac:dyDescent="0.35">
      <c r="A3684">
        <v>3677</v>
      </c>
      <c r="B3684" s="76">
        <v>44253.461643518516</v>
      </c>
      <c r="C3684" s="1" t="s">
        <v>11669</v>
      </c>
      <c r="D3684" s="76">
        <v>44253.464502314819</v>
      </c>
      <c r="E3684" s="1" t="s">
        <v>11670</v>
      </c>
      <c r="F3684" s="1" t="s">
        <v>11671</v>
      </c>
      <c r="G3684" s="1" t="s">
        <v>123</v>
      </c>
      <c r="H3684" s="1" t="s">
        <v>124</v>
      </c>
      <c r="I3684" s="1" t="s">
        <v>125</v>
      </c>
      <c r="J3684" s="1" t="s">
        <v>11356</v>
      </c>
      <c r="K3684" s="1" t="s">
        <v>11672</v>
      </c>
      <c r="L3684">
        <f>ROUNDUP(IF(B3684&gt;$D$4,0,($D$4-B3684+1)/365),0)</f>
        <v>0</v>
      </c>
      <c r="M3684">
        <f>ROUNDUP(IF(B3684&gt;$D$5,0,($D$5-B3684+1)/365),0)</f>
        <v>1</v>
      </c>
      <c r="N3684" s="28">
        <f>IF(OR(L3684=1,M3684=1),IF(B3684+364&lt;=$D$5,(B3684+364-$D$4+1)/365,IF(B3684&gt;$D$4,($D$5-B3684+1)/365,$D$6/365)),0)</f>
        <v>0.13298179857940765</v>
      </c>
      <c r="O3684" s="28">
        <f>'Data &amp; Parameter'!$E$16*'Data &amp; Parameter'!$E$17*('Data &amp; Parameter'!$E$18+'Data &amp; Parameter'!$E$19)*'Data &amp; Parameter'!$E$20*'Data &amp; Parameter'!$E$37*N3684</f>
        <v>0.46233839844358821</v>
      </c>
      <c r="P3684">
        <f>ROUNDUP(IF(D3684&gt;$D$4,0,($D$4-D3684+1)/365),0)</f>
        <v>0</v>
      </c>
      <c r="Q3684">
        <f>ROUNDUP(IF(D3684&gt;$D$5,0,($D$5-D3684+1)/365),0)</f>
        <v>1</v>
      </c>
      <c r="R3684" s="28">
        <f>IF(OR(P3684=1,Q3684=1),IF(D3684+364&lt;=$D$5,(D3684+364-$D$4+1)/365,IF(D3684&gt;$D$4,($D$5-D3684+1)/365,$D$6/365)),0)</f>
        <v>0.13297396626077077</v>
      </c>
      <c r="S3684" s="28">
        <f>'Data &amp; Parameter'!$E$16*'Data &amp; Parameter'!$E$17*('Data &amp; Parameter'!$E$18+'Data &amp; Parameter'!$E$19)*'Data &amp; Parameter'!$E$20*'Data &amp; Parameter'!$E$37*R3684</f>
        <v>0.46231116778726261</v>
      </c>
      <c r="T3684" s="28">
        <f t="shared" si="57"/>
        <v>0.92464956623085082</v>
      </c>
    </row>
    <row r="3685" spans="1:20" ht="15.75" customHeight="1" x14ac:dyDescent="0.35">
      <c r="A3685">
        <v>3678</v>
      </c>
      <c r="B3685" s="76">
        <v>44253.464618055557</v>
      </c>
      <c r="C3685" s="1" t="s">
        <v>11673</v>
      </c>
      <c r="D3685" s="76">
        <v>44253.465416666666</v>
      </c>
      <c r="E3685" s="1" t="s">
        <v>11674</v>
      </c>
      <c r="F3685" s="1" t="s">
        <v>11675</v>
      </c>
      <c r="G3685" s="1" t="s">
        <v>123</v>
      </c>
      <c r="H3685" s="1" t="s">
        <v>124</v>
      </c>
      <c r="I3685" s="1" t="s">
        <v>125</v>
      </c>
      <c r="J3685" s="1" t="s">
        <v>11366</v>
      </c>
      <c r="K3685" s="1" t="s">
        <v>11655</v>
      </c>
      <c r="L3685">
        <f>ROUNDUP(IF(B3685&gt;$D$4,0,($D$4-B3685+1)/365),0)</f>
        <v>0</v>
      </c>
      <c r="M3685">
        <f>ROUNDUP(IF(B3685&gt;$D$5,0,($D$5-B3685+1)/365),0)</f>
        <v>1</v>
      </c>
      <c r="N3685" s="28">
        <f>IF(OR(L3685=1,M3685=1),IF(B3685+364&lt;=$D$5,(B3685+364-$D$4+1)/365,IF(B3685&gt;$D$4,($D$5-B3685+1)/365,$D$6/365)),0)</f>
        <v>0.13297364916285653</v>
      </c>
      <c r="O3685" s="28">
        <f>'Data &amp; Parameter'!$E$16*'Data &amp; Parameter'!$E$17*('Data &amp; Parameter'!$E$18+'Data &amp; Parameter'!$E$19)*'Data &amp; Parameter'!$E$20*'Data &amp; Parameter'!$E$37*N3685</f>
        <v>0.46231006533156283</v>
      </c>
      <c r="P3685">
        <f>ROUNDUP(IF(D3685&gt;$D$4,0,($D$4-D3685+1)/365),0)</f>
        <v>0</v>
      </c>
      <c r="Q3685">
        <f>ROUNDUP(IF(D3685&gt;$D$5,0,($D$5-D3685+1)/365),0)</f>
        <v>1</v>
      </c>
      <c r="R3685" s="28">
        <f>IF(OR(P3685=1,Q3685=1),IF(D3685+364&lt;=$D$5,(D3685+364-$D$4+1)/365,IF(D3685&gt;$D$4,($D$5-D3685+1)/365,$D$6/365)),0)</f>
        <v>0.13297146118721648</v>
      </c>
      <c r="S3685" s="28">
        <f>'Data &amp; Parameter'!$E$16*'Data &amp; Parameter'!$E$17*('Data &amp; Parameter'!$E$18+'Data &amp; Parameter'!$E$19)*'Data &amp; Parameter'!$E$20*'Data &amp; Parameter'!$E$37*R3685</f>
        <v>0.46230245838712331</v>
      </c>
      <c r="T3685" s="28">
        <f t="shared" si="57"/>
        <v>0.92461252371868619</v>
      </c>
    </row>
    <row r="3686" spans="1:20" ht="15.75" customHeight="1" x14ac:dyDescent="0.35">
      <c r="A3686">
        <v>3679</v>
      </c>
      <c r="B3686" s="76">
        <v>44253.466122685189</v>
      </c>
      <c r="C3686" s="1" t="s">
        <v>11676</v>
      </c>
      <c r="D3686" s="76">
        <v>44253.468796296293</v>
      </c>
      <c r="E3686" s="1" t="s">
        <v>11677</v>
      </c>
      <c r="F3686" s="1" t="s">
        <v>11678</v>
      </c>
      <c r="G3686" s="1" t="s">
        <v>123</v>
      </c>
      <c r="H3686" s="1" t="s">
        <v>124</v>
      </c>
      <c r="I3686" s="1" t="s">
        <v>125</v>
      </c>
      <c r="J3686" s="1" t="s">
        <v>11356</v>
      </c>
      <c r="K3686" s="1" t="s">
        <v>11672</v>
      </c>
      <c r="L3686">
        <f>ROUNDUP(IF(B3686&gt;$D$4,0,($D$4-B3686+1)/365),0)</f>
        <v>0</v>
      </c>
      <c r="M3686">
        <f>ROUNDUP(IF(B3686&gt;$D$5,0,($D$5-B3686+1)/365),0)</f>
        <v>1</v>
      </c>
      <c r="N3686" s="28">
        <f>IF(OR(L3686=1,M3686=1),IF(B3686+364&lt;=$D$5,(B3686+364-$D$4+1)/365,IF(B3686&gt;$D$4,($D$5-B3686+1)/365,$D$6/365)),0)</f>
        <v>0.13296952688989186</v>
      </c>
      <c r="O3686" s="28">
        <f>'Data &amp; Parameter'!$E$16*'Data &amp; Parameter'!$E$17*('Data &amp; Parameter'!$E$18+'Data &amp; Parameter'!$E$19)*'Data &amp; Parameter'!$E$20*'Data &amp; Parameter'!$E$37*N3686</f>
        <v>0.46229573340718827</v>
      </c>
      <c r="P3686">
        <f>ROUNDUP(IF(D3686&gt;$D$4,0,($D$4-D3686+1)/365),0)</f>
        <v>0</v>
      </c>
      <c r="Q3686">
        <f>ROUNDUP(IF(D3686&gt;$D$5,0,($D$5-D3686+1)/365),0)</f>
        <v>1</v>
      </c>
      <c r="R3686" s="28">
        <f>IF(OR(P3686=1,Q3686=1),IF(D3686+364&lt;=$D$5,(D3686+364-$D$4+1)/365,IF(D3686&gt;$D$4,($D$5-D3686+1)/365,$D$6/365)),0)</f>
        <v>0.13296220192796557</v>
      </c>
      <c r="S3686" s="28">
        <f>'Data &amp; Parameter'!$E$16*'Data &amp; Parameter'!$E$17*('Data &amp; Parameter'!$E$18+'Data &amp; Parameter'!$E$19)*'Data &amp; Parameter'!$E$20*'Data &amp; Parameter'!$E$37*R3686</f>
        <v>0.46227026668014859</v>
      </c>
      <c r="T3686" s="28">
        <f t="shared" si="57"/>
        <v>0.9245660000873368</v>
      </c>
    </row>
    <row r="3687" spans="1:20" ht="15.75" customHeight="1" x14ac:dyDescent="0.35">
      <c r="A3687">
        <v>3680</v>
      </c>
      <c r="B3687" s="76">
        <v>44253.466157407413</v>
      </c>
      <c r="C3687" s="1" t="s">
        <v>11679</v>
      </c>
      <c r="D3687" s="76">
        <v>44253.466712962967</v>
      </c>
      <c r="E3687" s="1" t="s">
        <v>11680</v>
      </c>
      <c r="F3687" s="1" t="s">
        <v>11681</v>
      </c>
      <c r="G3687" s="1" t="s">
        <v>123</v>
      </c>
      <c r="H3687" s="1" t="s">
        <v>124</v>
      </c>
      <c r="I3687" s="1" t="s">
        <v>125</v>
      </c>
      <c r="J3687" s="1" t="s">
        <v>11366</v>
      </c>
      <c r="K3687" s="1" t="s">
        <v>11643</v>
      </c>
      <c r="L3687">
        <f>ROUNDUP(IF(B3687&gt;$D$4,0,($D$4-B3687+1)/365),0)</f>
        <v>0</v>
      </c>
      <c r="M3687">
        <f>ROUNDUP(IF(B3687&gt;$D$5,0,($D$5-B3687+1)/365),0)</f>
        <v>1</v>
      </c>
      <c r="N3687" s="28">
        <f>IF(OR(L3687=1,M3687=1),IF(B3687+364&lt;=$D$5,(B3687+364-$D$4+1)/365,IF(B3687&gt;$D$4,($D$5-B3687+1)/365,$D$6/365)),0)</f>
        <v>0.1329694317605136</v>
      </c>
      <c r="O3687" s="28">
        <f>'Data &amp; Parameter'!$E$16*'Data &amp; Parameter'!$E$17*('Data &amp; Parameter'!$E$18+'Data &amp; Parameter'!$E$19)*'Data &amp; Parameter'!$E$20*'Data &amp; Parameter'!$E$37*N3687</f>
        <v>0.46229540267046443</v>
      </c>
      <c r="P3687">
        <f>ROUNDUP(IF(D3687&gt;$D$4,0,($D$4-D3687+1)/365),0)</f>
        <v>0</v>
      </c>
      <c r="Q3687">
        <f>ROUNDUP(IF(D3687&gt;$D$5,0,($D$5-D3687+1)/365),0)</f>
        <v>1</v>
      </c>
      <c r="R3687" s="28">
        <f>IF(OR(P3687=1,Q3687=1),IF(D3687+364&lt;=$D$5,(D3687+364-$D$4+1)/365,IF(D3687&gt;$D$4,($D$5-D3687+1)/365,$D$6/365)),0)</f>
        <v>0.13296790969050137</v>
      </c>
      <c r="S3687" s="28">
        <f>'Data &amp; Parameter'!$E$16*'Data &amp; Parameter'!$E$17*('Data &amp; Parameter'!$E$18+'Data &amp; Parameter'!$E$19)*'Data &amp; Parameter'!$E$20*'Data &amp; Parameter'!$E$37*R3687</f>
        <v>0.46229011088302219</v>
      </c>
      <c r="T3687" s="28">
        <f t="shared" si="57"/>
        <v>0.92458551355348662</v>
      </c>
    </row>
    <row r="3688" spans="1:20" ht="15.75" customHeight="1" x14ac:dyDescent="0.35">
      <c r="A3688">
        <v>3681</v>
      </c>
      <c r="B3688" s="76">
        <v>44253.467499999999</v>
      </c>
      <c r="C3688" s="1" t="s">
        <v>11682</v>
      </c>
      <c r="D3688" s="76">
        <v>44253.468425925923</v>
      </c>
      <c r="E3688" s="1" t="s">
        <v>11683</v>
      </c>
      <c r="F3688" s="1" t="s">
        <v>11684</v>
      </c>
      <c r="G3688" s="1" t="s">
        <v>123</v>
      </c>
      <c r="H3688" s="1" t="s">
        <v>124</v>
      </c>
      <c r="I3688" s="1" t="s">
        <v>125</v>
      </c>
      <c r="J3688" s="1" t="s">
        <v>11650</v>
      </c>
      <c r="K3688" s="1" t="s">
        <v>11650</v>
      </c>
      <c r="L3688">
        <f>ROUNDUP(IF(B3688&gt;$D$4,0,($D$4-B3688+1)/365),0)</f>
        <v>0</v>
      </c>
      <c r="M3688">
        <f>ROUNDUP(IF(B3688&gt;$D$5,0,($D$5-B3688+1)/365),0)</f>
        <v>1</v>
      </c>
      <c r="N3688" s="28">
        <f>IF(OR(L3688=1,M3688=1),IF(B3688+364&lt;=$D$5,(B3688+364-$D$4+1)/365,IF(B3688&gt;$D$4,($D$5-B3688+1)/365,$D$6/365)),0)</f>
        <v>0.13296575342466072</v>
      </c>
      <c r="O3688" s="28">
        <f>'Data &amp; Parameter'!$E$16*'Data &amp; Parameter'!$E$17*('Data &amp; Parameter'!$E$18+'Data &amp; Parameter'!$E$19)*'Data &amp; Parameter'!$E$20*'Data &amp; Parameter'!$E$37*N3688</f>
        <v>0.46228261418418037</v>
      </c>
      <c r="P3688">
        <f>ROUNDUP(IF(D3688&gt;$D$4,0,($D$4-D3688+1)/365),0)</f>
        <v>0</v>
      </c>
      <c r="Q3688">
        <f>ROUNDUP(IF(D3688&gt;$D$5,0,($D$5-D3688+1)/365),0)</f>
        <v>1</v>
      </c>
      <c r="R3688" s="28">
        <f>IF(OR(P3688=1,Q3688=1),IF(D3688+364&lt;=$D$5,(D3688+364-$D$4+1)/365,IF(D3688&gt;$D$4,($D$5-D3688+1)/365,$D$6/365)),0)</f>
        <v>0.13296321664130703</v>
      </c>
      <c r="S3688" s="28">
        <f>'Data &amp; Parameter'!$E$16*'Data &amp; Parameter'!$E$17*('Data &amp; Parameter'!$E$18+'Data &amp; Parameter'!$E$19)*'Data &amp; Parameter'!$E$20*'Data &amp; Parameter'!$E$37*R3688</f>
        <v>0.46227379453844336</v>
      </c>
      <c r="T3688" s="28">
        <f t="shared" si="57"/>
        <v>0.92455640872262368</v>
      </c>
    </row>
    <row r="3689" spans="1:20" ht="15.75" customHeight="1" x14ac:dyDescent="0.35">
      <c r="A3689">
        <v>3682</v>
      </c>
      <c r="B3689" s="76">
        <v>44253.468530092592</v>
      </c>
      <c r="C3689" s="1" t="s">
        <v>11685</v>
      </c>
      <c r="D3689" s="76">
        <v>44253.468993055554</v>
      </c>
      <c r="E3689" s="1" t="s">
        <v>11686</v>
      </c>
      <c r="F3689" s="1" t="s">
        <v>11687</v>
      </c>
      <c r="G3689" s="1" t="s">
        <v>123</v>
      </c>
      <c r="H3689" s="1" t="s">
        <v>124</v>
      </c>
      <c r="I3689" s="1" t="s">
        <v>125</v>
      </c>
      <c r="J3689" s="1" t="s">
        <v>11366</v>
      </c>
      <c r="K3689" s="1" t="s">
        <v>11655</v>
      </c>
      <c r="L3689">
        <f>ROUNDUP(IF(B3689&gt;$D$4,0,($D$4-B3689+1)/365),0)</f>
        <v>0</v>
      </c>
      <c r="M3689">
        <f>ROUNDUP(IF(B3689&gt;$D$5,0,($D$5-B3689+1)/365),0)</f>
        <v>1</v>
      </c>
      <c r="N3689" s="28">
        <f>IF(OR(L3689=1,M3689=1),IF(B3689+364&lt;=$D$5,(B3689+364-$D$4+1)/365,IF(B3689&gt;$D$4,($D$5-B3689+1)/365,$D$6/365)),0)</f>
        <v>0.13296293125317227</v>
      </c>
      <c r="O3689" s="28">
        <f>'Data &amp; Parameter'!$E$16*'Data &amp; Parameter'!$E$17*('Data &amp; Parameter'!$E$18+'Data &amp; Parameter'!$E$19)*'Data &amp; Parameter'!$E$20*'Data &amp; Parameter'!$E$37*N3689</f>
        <v>0.46227280232827195</v>
      </c>
      <c r="P3689">
        <f>ROUNDUP(IF(D3689&gt;$D$4,0,($D$4-D3689+1)/365),0)</f>
        <v>0</v>
      </c>
      <c r="Q3689">
        <f>ROUNDUP(IF(D3689&gt;$D$5,0,($D$5-D3689+1)/365),0)</f>
        <v>1</v>
      </c>
      <c r="R3689" s="28">
        <f>IF(OR(P3689=1,Q3689=1),IF(D3689+364&lt;=$D$5,(D3689+364-$D$4+1)/365,IF(D3689&gt;$D$4,($D$5-D3689+1)/365,$D$6/365)),0)</f>
        <v>0.13296166286149544</v>
      </c>
      <c r="S3689" s="28">
        <f>'Data &amp; Parameter'!$E$16*'Data &amp; Parameter'!$E$17*('Data &amp; Parameter'!$E$18+'Data &amp; Parameter'!$E$19)*'Data &amp; Parameter'!$E$20*'Data &amp; Parameter'!$E$37*R3689</f>
        <v>0.46226839250540352</v>
      </c>
      <c r="T3689" s="28">
        <f t="shared" si="57"/>
        <v>0.92454119483367547</v>
      </c>
    </row>
    <row r="3690" spans="1:20" ht="15.75" customHeight="1" x14ac:dyDescent="0.35">
      <c r="A3690">
        <v>3683</v>
      </c>
      <c r="B3690" s="76">
        <v>44253.470231481479</v>
      </c>
      <c r="C3690" s="1" t="s">
        <v>11688</v>
      </c>
      <c r="D3690" s="76">
        <v>44253.473101851851</v>
      </c>
      <c r="E3690" s="1" t="s">
        <v>11689</v>
      </c>
      <c r="F3690" s="1" t="s">
        <v>11690</v>
      </c>
      <c r="G3690" s="1" t="s">
        <v>123</v>
      </c>
      <c r="H3690" s="1" t="s">
        <v>124</v>
      </c>
      <c r="I3690" s="1" t="s">
        <v>125</v>
      </c>
      <c r="J3690" s="1" t="s">
        <v>11356</v>
      </c>
      <c r="K3690" s="1" t="s">
        <v>11672</v>
      </c>
      <c r="L3690">
        <f>ROUNDUP(IF(B3690&gt;$D$4,0,($D$4-B3690+1)/365),0)</f>
        <v>0</v>
      </c>
      <c r="M3690">
        <f>ROUNDUP(IF(B3690&gt;$D$5,0,($D$5-B3690+1)/365),0)</f>
        <v>1</v>
      </c>
      <c r="N3690" s="28">
        <f>IF(OR(L3690=1,M3690=1),IF(B3690+364&lt;=$D$5,(B3690+364-$D$4+1)/365,IF(B3690&gt;$D$4,($D$5-B3690+1)/365,$D$6/365)),0)</f>
        <v>0.13295826991375739</v>
      </c>
      <c r="O3690" s="28">
        <f>'Data &amp; Parameter'!$E$16*'Data &amp; Parameter'!$E$17*('Data &amp; Parameter'!$E$18+'Data &amp; Parameter'!$E$19)*'Data &amp; Parameter'!$E$20*'Data &amp; Parameter'!$E$37*N3690</f>
        <v>0.46225659622922161</v>
      </c>
      <c r="P3690">
        <f>ROUNDUP(IF(D3690&gt;$D$4,0,($D$4-D3690+1)/365),0)</f>
        <v>0</v>
      </c>
      <c r="Q3690">
        <f>ROUNDUP(IF(D3690&gt;$D$5,0,($D$5-D3690+1)/365),0)</f>
        <v>1</v>
      </c>
      <c r="R3690" s="28">
        <f>IF(OR(P3690=1,Q3690=1),IF(D3690+364&lt;=$D$5,(D3690+364-$D$4+1)/365,IF(D3690&gt;$D$4,($D$5-D3690+1)/365,$D$6/365)),0)</f>
        <v>0.13295040588534104</v>
      </c>
      <c r="S3690" s="28">
        <f>'Data &amp; Parameter'!$E$16*'Data &amp; Parameter'!$E$17*('Data &amp; Parameter'!$E$18+'Data &amp; Parameter'!$E$19)*'Data &amp; Parameter'!$E$20*'Data &amp; Parameter'!$E$37*R3690</f>
        <v>0.46222925532736758</v>
      </c>
      <c r="T3690" s="28">
        <f t="shared" si="57"/>
        <v>0.92448585155658924</v>
      </c>
    </row>
    <row r="3691" spans="1:20" ht="15.75" customHeight="1" x14ac:dyDescent="0.35">
      <c r="A3691">
        <v>3684</v>
      </c>
      <c r="B3691" s="76">
        <v>44253.471076388887</v>
      </c>
      <c r="C3691" s="1" t="s">
        <v>11691</v>
      </c>
      <c r="D3691" s="76">
        <v>44253.473587962959</v>
      </c>
      <c r="E3691" s="1" t="s">
        <v>11692</v>
      </c>
      <c r="F3691" s="1" t="s">
        <v>11693</v>
      </c>
      <c r="G3691" s="1" t="s">
        <v>123</v>
      </c>
      <c r="H3691" s="1" t="s">
        <v>124</v>
      </c>
      <c r="I3691" s="1" t="s">
        <v>125</v>
      </c>
      <c r="J3691" s="1" t="s">
        <v>11694</v>
      </c>
      <c r="K3691" s="1" t="s">
        <v>11694</v>
      </c>
      <c r="L3691">
        <f>ROUNDUP(IF(B3691&gt;$D$4,0,($D$4-B3691+1)/365),0)</f>
        <v>0</v>
      </c>
      <c r="M3691">
        <f>ROUNDUP(IF(B3691&gt;$D$5,0,($D$5-B3691+1)/365),0)</f>
        <v>1</v>
      </c>
      <c r="N3691" s="28">
        <f>IF(OR(L3691=1,M3691=1),IF(B3691+364&lt;=$D$5,(B3691+364-$D$4+1)/365,IF(B3691&gt;$D$4,($D$5-B3691+1)/365,$D$6/365)),0)</f>
        <v>0.13295595509893968</v>
      </c>
      <c r="O3691" s="28">
        <f>'Data &amp; Parameter'!$E$16*'Data &amp; Parameter'!$E$17*('Data &amp; Parameter'!$E$18+'Data &amp; Parameter'!$E$19)*'Data &amp; Parameter'!$E$20*'Data &amp; Parameter'!$E$37*N3691</f>
        <v>0.46224854830246059</v>
      </c>
      <c r="P3691">
        <f>ROUNDUP(IF(D3691&gt;$D$4,0,($D$4-D3691+1)/365),0)</f>
        <v>0</v>
      </c>
      <c r="Q3691">
        <f>ROUNDUP(IF(D3691&gt;$D$5,0,($D$5-D3691+1)/365),0)</f>
        <v>1</v>
      </c>
      <c r="R3691" s="28">
        <f>IF(OR(P3691=1,Q3691=1),IF(D3691+364&lt;=$D$5,(D3691+364-$D$4+1)/365,IF(D3691&gt;$D$4,($D$5-D3691+1)/365,$D$6/365)),0)</f>
        <v>0.13294907407408535</v>
      </c>
      <c r="S3691" s="28">
        <f>'Data &amp; Parameter'!$E$16*'Data &amp; Parameter'!$E$17*('Data &amp; Parameter'!$E$18+'Data &amp; Parameter'!$E$19)*'Data &amp; Parameter'!$E$20*'Data &amp; Parameter'!$E$37*R3691</f>
        <v>0.46222462501337302</v>
      </c>
      <c r="T3691" s="28">
        <f t="shared" si="57"/>
        <v>0.92447317331583356</v>
      </c>
    </row>
    <row r="3692" spans="1:20" ht="15.75" customHeight="1" x14ac:dyDescent="0.35">
      <c r="A3692">
        <v>3685</v>
      </c>
      <c r="B3692" s="76">
        <v>44253.474733796298</v>
      </c>
      <c r="C3692" s="1" t="s">
        <v>11695</v>
      </c>
      <c r="D3692" s="76">
        <v>44253.47657407407</v>
      </c>
      <c r="E3692" s="1" t="s">
        <v>11696</v>
      </c>
      <c r="F3692" s="1" t="s">
        <v>11697</v>
      </c>
      <c r="G3692" s="1" t="s">
        <v>123</v>
      </c>
      <c r="H3692" s="1" t="s">
        <v>124</v>
      </c>
      <c r="I3692" s="1" t="s">
        <v>125</v>
      </c>
      <c r="J3692" s="1" t="s">
        <v>11356</v>
      </c>
      <c r="K3692" s="1" t="s">
        <v>11672</v>
      </c>
      <c r="L3692">
        <f>ROUNDUP(IF(B3692&gt;$D$4,0,($D$4-B3692+1)/365),0)</f>
        <v>0</v>
      </c>
      <c r="M3692">
        <f>ROUNDUP(IF(B3692&gt;$D$5,0,($D$5-B3692+1)/365),0)</f>
        <v>1</v>
      </c>
      <c r="N3692" s="28">
        <f>IF(OR(L3692=1,M3692=1),IF(B3692+364&lt;=$D$5,(B3692+364-$D$4+1)/365,IF(B3692&gt;$D$4,($D$5-B3692+1)/365,$D$6/365)),0)</f>
        <v>0.13294593480466274</v>
      </c>
      <c r="O3692" s="28">
        <f>'Data &amp; Parameter'!$E$16*'Data &amp; Parameter'!$E$17*('Data &amp; Parameter'!$E$18+'Data &amp; Parameter'!$E$19)*'Data &amp; Parameter'!$E$20*'Data &amp; Parameter'!$E$37*N3692</f>
        <v>0.46221371070169548</v>
      </c>
      <c r="P3692">
        <f>ROUNDUP(IF(D3692&gt;$D$4,0,($D$4-D3692+1)/365),0)</f>
        <v>0</v>
      </c>
      <c r="Q3692">
        <f>ROUNDUP(IF(D3692&gt;$D$5,0,($D$5-D3692+1)/365),0)</f>
        <v>1</v>
      </c>
      <c r="R3692" s="28">
        <f>IF(OR(P3692=1,Q3692=1),IF(D3692+364&lt;=$D$5,(D3692+364-$D$4+1)/365,IF(D3692&gt;$D$4,($D$5-D3692+1)/365,$D$6/365)),0)</f>
        <v>0.1329408929477548</v>
      </c>
      <c r="S3692" s="28">
        <f>'Data &amp; Parameter'!$E$16*'Data &amp; Parameter'!$E$17*('Data &amp; Parameter'!$E$18+'Data &amp; Parameter'!$E$19)*'Data &amp; Parameter'!$E$20*'Data &amp; Parameter'!$E$37*R3692</f>
        <v>0.46219618165581927</v>
      </c>
      <c r="T3692" s="28">
        <f t="shared" si="57"/>
        <v>0.92440989235751481</v>
      </c>
    </row>
    <row r="3693" spans="1:20" ht="15.75" customHeight="1" x14ac:dyDescent="0.35">
      <c r="A3693">
        <v>3686</v>
      </c>
      <c r="B3693" s="76">
        <v>44253.47520833333</v>
      </c>
      <c r="C3693" s="1" t="s">
        <v>11698</v>
      </c>
      <c r="D3693" s="76">
        <v>44253.475717592592</v>
      </c>
      <c r="E3693" s="1" t="s">
        <v>11699</v>
      </c>
      <c r="F3693" s="1" t="s">
        <v>11700</v>
      </c>
      <c r="G3693" s="1" t="s">
        <v>123</v>
      </c>
      <c r="H3693" s="1" t="s">
        <v>124</v>
      </c>
      <c r="I3693" s="1" t="s">
        <v>125</v>
      </c>
      <c r="J3693" s="1" t="s">
        <v>11701</v>
      </c>
      <c r="K3693" s="1" t="s">
        <v>11694</v>
      </c>
      <c r="L3693">
        <f>ROUNDUP(IF(B3693&gt;$D$4,0,($D$4-B3693+1)/365),0)</f>
        <v>0</v>
      </c>
      <c r="M3693">
        <f>ROUNDUP(IF(B3693&gt;$D$5,0,($D$5-B3693+1)/365),0)</f>
        <v>1</v>
      </c>
      <c r="N3693" s="28">
        <f>IF(OR(L3693=1,M3693=1),IF(B3693+364&lt;=$D$5,(B3693+364-$D$4+1)/365,IF(B3693&gt;$D$4,($D$5-B3693+1)/365,$D$6/365)),0)</f>
        <v>0.13294463470320644</v>
      </c>
      <c r="O3693" s="28">
        <f>'Data &amp; Parameter'!$E$16*'Data &amp; Parameter'!$E$17*('Data &amp; Parameter'!$E$18+'Data &amp; Parameter'!$E$19)*'Data &amp; Parameter'!$E$20*'Data &amp; Parameter'!$E$37*N3693</f>
        <v>0.46220919063329863</v>
      </c>
      <c r="P3693">
        <f>ROUNDUP(IF(D3693&gt;$D$4,0,($D$4-D3693+1)/365),0)</f>
        <v>0</v>
      </c>
      <c r="Q3693">
        <f>ROUNDUP(IF(D3693&gt;$D$5,0,($D$5-D3693+1)/365),0)</f>
        <v>1</v>
      </c>
      <c r="R3693" s="28">
        <f>IF(OR(P3693=1,Q3693=1),IF(D3693+364&lt;=$D$5,(D3693+364-$D$4+1)/365,IF(D3693&gt;$D$4,($D$5-D3693+1)/365,$D$6/365)),0)</f>
        <v>0.13294323947235195</v>
      </c>
      <c r="S3693" s="28">
        <f>'Data &amp; Parameter'!$E$16*'Data &amp; Parameter'!$E$17*('Data &amp; Parameter'!$E$18+'Data &amp; Parameter'!$E$19)*'Data &amp; Parameter'!$E$20*'Data &amp; Parameter'!$E$37*R3693</f>
        <v>0.4622043398281086</v>
      </c>
      <c r="T3693" s="28">
        <f t="shared" si="57"/>
        <v>0.92441353046140717</v>
      </c>
    </row>
    <row r="3694" spans="1:20" ht="15.75" customHeight="1" x14ac:dyDescent="0.35">
      <c r="A3694">
        <v>3687</v>
      </c>
      <c r="B3694" s="76">
        <v>44253.476990740739</v>
      </c>
      <c r="C3694" s="1" t="s">
        <v>11702</v>
      </c>
      <c r="D3694" s="76">
        <v>44253.477627314816</v>
      </c>
      <c r="E3694" s="1" t="s">
        <v>11703</v>
      </c>
      <c r="F3694" s="1" t="s">
        <v>11704</v>
      </c>
      <c r="G3694" s="1" t="s">
        <v>123</v>
      </c>
      <c r="H3694" s="1" t="s">
        <v>124</v>
      </c>
      <c r="I3694" s="1" t="s">
        <v>125</v>
      </c>
      <c r="J3694" s="1" t="s">
        <v>11650</v>
      </c>
      <c r="K3694" s="1" t="s">
        <v>11650</v>
      </c>
      <c r="L3694">
        <f>ROUNDUP(IF(B3694&gt;$D$4,0,($D$4-B3694+1)/365),0)</f>
        <v>0</v>
      </c>
      <c r="M3694">
        <f>ROUNDUP(IF(B3694&gt;$D$5,0,($D$5-B3694+1)/365),0)</f>
        <v>1</v>
      </c>
      <c r="N3694" s="28">
        <f>IF(OR(L3694=1,M3694=1),IF(B3694+364&lt;=$D$5,(B3694+364-$D$4+1)/365,IF(B3694&gt;$D$4,($D$5-B3694+1)/365,$D$6/365)),0)</f>
        <v>0.13293975139523567</v>
      </c>
      <c r="O3694" s="28">
        <f>'Data &amp; Parameter'!$E$16*'Data &amp; Parameter'!$E$17*('Data &amp; Parameter'!$E$18+'Data &amp; Parameter'!$E$19)*'Data &amp; Parameter'!$E$20*'Data &amp; Parameter'!$E$37*N3694</f>
        <v>0.46219221281520295</v>
      </c>
      <c r="P3694">
        <f>ROUNDUP(IF(D3694&gt;$D$4,0,($D$4-D3694+1)/365),0)</f>
        <v>0</v>
      </c>
      <c r="Q3694">
        <f>ROUNDUP(IF(D3694&gt;$D$5,0,($D$5-D3694+1)/365),0)</f>
        <v>1</v>
      </c>
      <c r="R3694" s="28">
        <f>IF(OR(P3694=1,Q3694=1),IF(D3694+364&lt;=$D$5,(D3694+364-$D$4+1)/365,IF(D3694&gt;$D$4,($D$5-D3694+1)/365,$D$6/365)),0)</f>
        <v>0.13293800735666755</v>
      </c>
      <c r="S3694" s="28">
        <f>'Data &amp; Parameter'!$E$16*'Data &amp; Parameter'!$E$17*('Data &amp; Parameter'!$E$18+'Data &amp; Parameter'!$E$19)*'Data &amp; Parameter'!$E$20*'Data &amp; Parameter'!$E$37*R3694</f>
        <v>0.46218614930871543</v>
      </c>
      <c r="T3694" s="28">
        <f t="shared" si="57"/>
        <v>0.92437836212391833</v>
      </c>
    </row>
    <row r="3695" spans="1:20" ht="15.75" customHeight="1" x14ac:dyDescent="0.35">
      <c r="A3695">
        <v>3688</v>
      </c>
      <c r="B3695" s="76">
        <v>44253.478460648148</v>
      </c>
      <c r="C3695" s="1" t="s">
        <v>11705</v>
      </c>
      <c r="D3695" s="76">
        <v>44253.479398148149</v>
      </c>
      <c r="E3695" s="1" t="s">
        <v>11706</v>
      </c>
      <c r="F3695" s="1" t="s">
        <v>11707</v>
      </c>
      <c r="G3695" s="1" t="s">
        <v>123</v>
      </c>
      <c r="H3695" s="1" t="s">
        <v>124</v>
      </c>
      <c r="I3695" s="1" t="s">
        <v>125</v>
      </c>
      <c r="J3695" s="1" t="s">
        <v>11356</v>
      </c>
      <c r="K3695" s="1" t="s">
        <v>11708</v>
      </c>
      <c r="L3695">
        <f>ROUNDUP(IF(B3695&gt;$D$4,0,($D$4-B3695+1)/365),0)</f>
        <v>0</v>
      </c>
      <c r="M3695">
        <f>ROUNDUP(IF(B3695&gt;$D$5,0,($D$5-B3695+1)/365),0)</f>
        <v>1</v>
      </c>
      <c r="N3695" s="28">
        <f>IF(OR(L3695=1,M3695=1),IF(B3695+364&lt;=$D$5,(B3695+364-$D$4+1)/365,IF(B3695&gt;$D$4,($D$5-B3695+1)/365,$D$6/365)),0)</f>
        <v>0.13293572425164923</v>
      </c>
      <c r="O3695" s="28">
        <f>'Data &amp; Parameter'!$E$16*'Data &amp; Parameter'!$E$17*('Data &amp; Parameter'!$E$18+'Data &amp; Parameter'!$E$19)*'Data &amp; Parameter'!$E$20*'Data &amp; Parameter'!$E$37*N3695</f>
        <v>0.46217821162755213</v>
      </c>
      <c r="P3695">
        <f>ROUNDUP(IF(D3695&gt;$D$4,0,($D$4-D3695+1)/365),0)</f>
        <v>0</v>
      </c>
      <c r="Q3695">
        <f>ROUNDUP(IF(D3695&gt;$D$5,0,($D$5-D3695+1)/365),0)</f>
        <v>1</v>
      </c>
      <c r="R3695" s="28">
        <f>IF(OR(P3695=1,Q3695=1),IF(D3695+364&lt;=$D$5,(D3695+364-$D$4+1)/365,IF(D3695&gt;$D$4,($D$5-D3695+1)/365,$D$6/365)),0)</f>
        <v>0.13293315575849615</v>
      </c>
      <c r="S3695" s="28">
        <f>'Data &amp; Parameter'!$E$16*'Data &amp; Parameter'!$E$17*('Data &amp; Parameter'!$E$18+'Data &amp; Parameter'!$E$19)*'Data &amp; Parameter'!$E$20*'Data &amp; Parameter'!$E$37*R3695</f>
        <v>0.46216928173621741</v>
      </c>
      <c r="T3695" s="28">
        <f t="shared" si="57"/>
        <v>0.92434749336376953</v>
      </c>
    </row>
    <row r="3696" spans="1:20" ht="15.75" customHeight="1" x14ac:dyDescent="0.35">
      <c r="A3696">
        <v>3689</v>
      </c>
      <c r="B3696" s="76">
        <v>44253.480740740742</v>
      </c>
      <c r="C3696" s="1" t="s">
        <v>11709</v>
      </c>
      <c r="D3696" s="76">
        <v>44253.482106481482</v>
      </c>
      <c r="E3696" s="1" t="s">
        <v>11710</v>
      </c>
      <c r="F3696" s="1" t="s">
        <v>11711</v>
      </c>
      <c r="G3696" s="1" t="s">
        <v>123</v>
      </c>
      <c r="H3696" s="1" t="s">
        <v>124</v>
      </c>
      <c r="I3696" s="1" t="s">
        <v>125</v>
      </c>
      <c r="J3696" s="1" t="s">
        <v>11366</v>
      </c>
      <c r="K3696" s="1" t="s">
        <v>11651</v>
      </c>
      <c r="L3696">
        <f>ROUNDUP(IF(B3696&gt;$D$4,0,($D$4-B3696+1)/365),0)</f>
        <v>0</v>
      </c>
      <c r="M3696">
        <f>ROUNDUP(IF(B3696&gt;$D$5,0,($D$5-B3696+1)/365),0)</f>
        <v>1</v>
      </c>
      <c r="N3696" s="28">
        <f>IF(OR(L3696=1,M3696=1),IF(B3696+364&lt;=$D$5,(B3696+364-$D$4+1)/365,IF(B3696&gt;$D$4,($D$5-B3696+1)/365,$D$6/365)),0)</f>
        <v>0.13292947742262334</v>
      </c>
      <c r="O3696" s="28">
        <f>'Data &amp; Parameter'!$E$16*'Data &amp; Parameter'!$E$17*('Data &amp; Parameter'!$E$18+'Data &amp; Parameter'!$E$19)*'Data &amp; Parameter'!$E$20*'Data &amp; Parameter'!$E$37*N3696</f>
        <v>0.46215649324986408</v>
      </c>
      <c r="P3696">
        <f>ROUNDUP(IF(D3696&gt;$D$4,0,($D$4-D3696+1)/365),0)</f>
        <v>0</v>
      </c>
      <c r="Q3696">
        <f>ROUNDUP(IF(D3696&gt;$D$5,0,($D$5-D3696+1)/365),0)</f>
        <v>1</v>
      </c>
      <c r="R3696" s="28">
        <f>IF(OR(P3696=1,Q3696=1),IF(D3696+364&lt;=$D$5,(D3696+364-$D$4+1)/365,IF(D3696&gt;$D$4,($D$5-D3696+1)/365,$D$6/365)),0)</f>
        <v>0.1329257356671717</v>
      </c>
      <c r="S3696" s="28">
        <f>'Data &amp; Parameter'!$E$16*'Data &amp; Parameter'!$E$17*('Data &amp; Parameter'!$E$18+'Data &amp; Parameter'!$E$19)*'Data &amp; Parameter'!$E$20*'Data &amp; Parameter'!$E$37*R3696</f>
        <v>0.46214348427238477</v>
      </c>
      <c r="T3696" s="28">
        <f t="shared" si="57"/>
        <v>0.92429997752224891</v>
      </c>
    </row>
    <row r="3697" spans="1:20" ht="15.75" customHeight="1" x14ac:dyDescent="0.35">
      <c r="A3697">
        <v>3690</v>
      </c>
      <c r="B3697" s="76">
        <v>44253.480752314819</v>
      </c>
      <c r="C3697" s="1" t="s">
        <v>11712</v>
      </c>
      <c r="D3697" s="76">
        <v>44253.481041666666</v>
      </c>
      <c r="E3697" s="1" t="s">
        <v>11713</v>
      </c>
      <c r="F3697" s="1" t="s">
        <v>11714</v>
      </c>
      <c r="G3697" s="1" t="s">
        <v>123</v>
      </c>
      <c r="H3697" s="1" t="s">
        <v>124</v>
      </c>
      <c r="I3697" s="1" t="s">
        <v>125</v>
      </c>
      <c r="J3697" s="1" t="s">
        <v>11650</v>
      </c>
      <c r="K3697" s="1" t="s">
        <v>11650</v>
      </c>
      <c r="L3697">
        <f>ROUNDUP(IF(B3697&gt;$D$4,0,($D$4-B3697+1)/365),0)</f>
        <v>0</v>
      </c>
      <c r="M3697">
        <f>ROUNDUP(IF(B3697&gt;$D$5,0,($D$5-B3697+1)/365),0)</f>
        <v>1</v>
      </c>
      <c r="N3697" s="28">
        <f>IF(OR(L3697=1,M3697=1),IF(B3697+364&lt;=$D$5,(B3697+364-$D$4+1)/365,IF(B3697&gt;$D$4,($D$5-B3697+1)/365,$D$6/365)),0)</f>
        <v>0.13292944571282395</v>
      </c>
      <c r="O3697" s="28">
        <f>'Data &amp; Parameter'!$E$16*'Data &amp; Parameter'!$E$17*('Data &amp; Parameter'!$E$18+'Data &amp; Parameter'!$E$19)*'Data &amp; Parameter'!$E$20*'Data &amp; Parameter'!$E$37*N3697</f>
        <v>0.46215638300426637</v>
      </c>
      <c r="P3697">
        <f>ROUNDUP(IF(D3697&gt;$D$4,0,($D$4-D3697+1)/365),0)</f>
        <v>0</v>
      </c>
      <c r="Q3697">
        <f>ROUNDUP(IF(D3697&gt;$D$5,0,($D$5-D3697+1)/365),0)</f>
        <v>1</v>
      </c>
      <c r="R3697" s="28">
        <f>IF(OR(P3697=1,Q3697=1),IF(D3697+364&lt;=$D$5,(D3697+364-$D$4+1)/365,IF(D3697&gt;$D$4,($D$5-D3697+1)/365,$D$6/365)),0)</f>
        <v>0.13292865296803838</v>
      </c>
      <c r="S3697" s="28">
        <f>'Data &amp; Parameter'!$E$16*'Data &amp; Parameter'!$E$17*('Data &amp; Parameter'!$E$18+'Data &amp; Parameter'!$E$19)*'Data &amp; Parameter'!$E$20*'Data &amp; Parameter'!$E$37*R3697</f>
        <v>0.46215362686501688</v>
      </c>
      <c r="T3697" s="28">
        <f t="shared" si="57"/>
        <v>0.92431000986928324</v>
      </c>
    </row>
    <row r="3698" spans="1:20" ht="15.75" customHeight="1" x14ac:dyDescent="0.35">
      <c r="A3698">
        <v>3691</v>
      </c>
      <c r="B3698" s="76">
        <v>44253.481793981482</v>
      </c>
      <c r="C3698" s="1" t="s">
        <v>11715</v>
      </c>
      <c r="D3698" s="76">
        <v>44254.482395833329</v>
      </c>
      <c r="E3698" s="1" t="s">
        <v>11716</v>
      </c>
      <c r="F3698" s="1" t="s">
        <v>11717</v>
      </c>
      <c r="G3698" s="1" t="s">
        <v>123</v>
      </c>
      <c r="H3698" s="1" t="s">
        <v>124</v>
      </c>
      <c r="I3698" s="1" t="s">
        <v>125</v>
      </c>
      <c r="J3698" s="1" t="s">
        <v>10727</v>
      </c>
      <c r="K3698" s="1" t="s">
        <v>10723</v>
      </c>
      <c r="L3698">
        <f>ROUNDUP(IF(B3698&gt;$D$4,0,($D$4-B3698+1)/365),0)</f>
        <v>0</v>
      </c>
      <c r="M3698">
        <f>ROUNDUP(IF(B3698&gt;$D$5,0,($D$5-B3698+1)/365),0)</f>
        <v>1</v>
      </c>
      <c r="N3698" s="28">
        <f>IF(OR(L3698=1,M3698=1),IF(B3698+364&lt;=$D$5,(B3698+364-$D$4+1)/365,IF(B3698&gt;$D$4,($D$5-B3698+1)/365,$D$6/365)),0)</f>
        <v>0.13292659183155606</v>
      </c>
      <c r="O3698" s="28">
        <f>'Data &amp; Parameter'!$E$16*'Data &amp; Parameter'!$E$17*('Data &amp; Parameter'!$E$18+'Data &amp; Parameter'!$E$19)*'Data &amp; Parameter'!$E$20*'Data &amp; Parameter'!$E$37*N3698</f>
        <v>0.46214646090282968</v>
      </c>
      <c r="P3698">
        <f>ROUNDUP(IF(D3698&gt;$D$4,0,($D$4-D3698+1)/365),0)</f>
        <v>0</v>
      </c>
      <c r="Q3698">
        <f>ROUNDUP(IF(D3698&gt;$D$5,0,($D$5-D3698+1)/365),0)</f>
        <v>1</v>
      </c>
      <c r="R3698" s="28">
        <f>IF(OR(P3698=1,Q3698=1),IF(D3698+364&lt;=$D$5,(D3698+364-$D$4+1)/365,IF(D3698&gt;$D$4,($D$5-D3698+1)/365,$D$6/365)),0)</f>
        <v>0.13018521689498885</v>
      </c>
      <c r="S3698" s="28">
        <f>'Data &amp; Parameter'!$E$16*'Data &amp; Parameter'!$E$17*('Data &amp; Parameter'!$E$18+'Data &amp; Parameter'!$E$19)*'Data &amp; Parameter'!$E$20*'Data &amp; Parameter'!$E$37*R3698</f>
        <v>0.45261551071832717</v>
      </c>
      <c r="T3698" s="28">
        <f t="shared" si="57"/>
        <v>0.9147619716211568</v>
      </c>
    </row>
    <row r="3699" spans="1:20" ht="15.75" customHeight="1" x14ac:dyDescent="0.35">
      <c r="A3699">
        <v>3692</v>
      </c>
      <c r="B3699" s="76">
        <v>44253.484444444446</v>
      </c>
      <c r="C3699" s="1" t="s">
        <v>11718</v>
      </c>
      <c r="D3699" s="76">
        <v>44253.485462962963</v>
      </c>
      <c r="E3699" s="1" t="s">
        <v>11719</v>
      </c>
      <c r="F3699" s="1" t="s">
        <v>11720</v>
      </c>
      <c r="G3699" s="1" t="s">
        <v>123</v>
      </c>
      <c r="H3699" s="1" t="s">
        <v>124</v>
      </c>
      <c r="I3699" s="1" t="s">
        <v>125</v>
      </c>
      <c r="J3699" s="1" t="s">
        <v>11366</v>
      </c>
      <c r="K3699" s="1" t="s">
        <v>11651</v>
      </c>
      <c r="L3699">
        <f>ROUNDUP(IF(B3699&gt;$D$4,0,($D$4-B3699+1)/365),0)</f>
        <v>0</v>
      </c>
      <c r="M3699">
        <f>ROUNDUP(IF(B3699&gt;$D$5,0,($D$5-B3699+1)/365),0)</f>
        <v>1</v>
      </c>
      <c r="N3699" s="28">
        <f>IF(OR(L3699=1,M3699=1),IF(B3699+364&lt;=$D$5,(B3699+364-$D$4+1)/365,IF(B3699&gt;$D$4,($D$5-B3699+1)/365,$D$6/365)),0)</f>
        <v>0.1329193302891887</v>
      </c>
      <c r="O3699" s="28">
        <f>'Data &amp; Parameter'!$E$16*'Data &amp; Parameter'!$E$17*('Data &amp; Parameter'!$E$18+'Data &amp; Parameter'!$E$19)*'Data &amp; Parameter'!$E$20*'Data &amp; Parameter'!$E$37*N3699</f>
        <v>0.46212121466684686</v>
      </c>
      <c r="P3699">
        <f>ROUNDUP(IF(D3699&gt;$D$4,0,($D$4-D3699+1)/365),0)</f>
        <v>0</v>
      </c>
      <c r="Q3699">
        <f>ROUNDUP(IF(D3699&gt;$D$5,0,($D$5-D3699+1)/365),0)</f>
        <v>1</v>
      </c>
      <c r="R3699" s="28">
        <f>IF(OR(P3699=1,Q3699=1),IF(D3699+364&lt;=$D$5,(D3699+364-$D$4+1)/365,IF(D3699&gt;$D$4,($D$5-D3699+1)/365,$D$6/365)),0)</f>
        <v>0.13291653982749965</v>
      </c>
      <c r="S3699" s="28">
        <f>'Data &amp; Parameter'!$E$16*'Data &amp; Parameter'!$E$17*('Data &amp; Parameter'!$E$18+'Data &amp; Parameter'!$E$19)*'Data &amp; Parameter'!$E$20*'Data &amp; Parameter'!$E$37*R3699</f>
        <v>0.46211151305653614</v>
      </c>
      <c r="T3699" s="28">
        <f t="shared" si="57"/>
        <v>0.92423272772338305</v>
      </c>
    </row>
    <row r="3700" spans="1:20" ht="15.75" customHeight="1" x14ac:dyDescent="0.35">
      <c r="A3700">
        <v>3693</v>
      </c>
      <c r="B3700" s="76">
        <v>44253.485439814816</v>
      </c>
      <c r="C3700" s="1" t="s">
        <v>11721</v>
      </c>
      <c r="D3700" s="76">
        <v>44253.485914351855</v>
      </c>
      <c r="E3700" s="1" t="s">
        <v>11722</v>
      </c>
      <c r="F3700" s="1" t="s">
        <v>11723</v>
      </c>
      <c r="G3700" s="1" t="s">
        <v>123</v>
      </c>
      <c r="H3700" s="1" t="s">
        <v>124</v>
      </c>
      <c r="I3700" s="1" t="s">
        <v>125</v>
      </c>
      <c r="J3700" s="1" t="s">
        <v>11356</v>
      </c>
      <c r="K3700" s="1" t="s">
        <v>11672</v>
      </c>
      <c r="L3700">
        <f>ROUNDUP(IF(B3700&gt;$D$4,0,($D$4-B3700+1)/365),0)</f>
        <v>0</v>
      </c>
      <c r="M3700">
        <f>ROUNDUP(IF(B3700&gt;$D$5,0,($D$5-B3700+1)/365),0)</f>
        <v>1</v>
      </c>
      <c r="N3700" s="28">
        <f>IF(OR(L3700=1,M3700=1),IF(B3700+364&lt;=$D$5,(B3700+364-$D$4+1)/365,IF(B3700&gt;$D$4,($D$5-B3700+1)/365,$D$6/365)),0)</f>
        <v>0.13291660324707852</v>
      </c>
      <c r="O3700" s="28">
        <f>'Data &amp; Parameter'!$E$16*'Data &amp; Parameter'!$E$17*('Data &amp; Parameter'!$E$18+'Data &amp; Parameter'!$E$19)*'Data &amp; Parameter'!$E$20*'Data &amp; Parameter'!$E$37*N3700</f>
        <v>0.46211173354766227</v>
      </c>
      <c r="P3700">
        <f>ROUNDUP(IF(D3700&gt;$D$4,0,($D$4-D3700+1)/365),0)</f>
        <v>0</v>
      </c>
      <c r="Q3700">
        <f>ROUNDUP(IF(D3700&gt;$D$5,0,($D$5-D3700+1)/365),0)</f>
        <v>1</v>
      </c>
      <c r="R3700" s="28">
        <f>IF(OR(P3700=1,Q3700=1),IF(D3700+364&lt;=$D$5,(D3700+364-$D$4+1)/365,IF(D3700&gt;$D$4,($D$5-D3700+1)/365,$D$6/365)),0)</f>
        <v>0.13291530314560226</v>
      </c>
      <c r="S3700" s="28">
        <f>'Data &amp; Parameter'!$E$16*'Data &amp; Parameter'!$E$17*('Data &amp; Parameter'!$E$18+'Data &amp; Parameter'!$E$19)*'Data &amp; Parameter'!$E$20*'Data &amp; Parameter'!$E$37*R3700</f>
        <v>0.46210721347919603</v>
      </c>
      <c r="T3700" s="28">
        <f t="shared" si="57"/>
        <v>0.92421894702685825</v>
      </c>
    </row>
    <row r="3701" spans="1:20" ht="15.75" customHeight="1" x14ac:dyDescent="0.35">
      <c r="A3701">
        <v>3694</v>
      </c>
      <c r="B3701" s="76">
        <v>44253.485694444447</v>
      </c>
      <c r="C3701" s="1" t="s">
        <v>11724</v>
      </c>
      <c r="D3701" s="76">
        <v>44253.486192129625</v>
      </c>
      <c r="E3701" s="1" t="s">
        <v>11725</v>
      </c>
      <c r="F3701" s="1" t="s">
        <v>11726</v>
      </c>
      <c r="G3701" s="1" t="s">
        <v>123</v>
      </c>
      <c r="H3701" s="1" t="s">
        <v>124</v>
      </c>
      <c r="I3701" s="1" t="s">
        <v>125</v>
      </c>
      <c r="J3701" s="1" t="s">
        <v>11651</v>
      </c>
      <c r="K3701" s="1" t="s">
        <v>11651</v>
      </c>
      <c r="L3701">
        <f>ROUNDUP(IF(B3701&gt;$D$4,0,($D$4-B3701+1)/365),0)</f>
        <v>0</v>
      </c>
      <c r="M3701">
        <f>ROUNDUP(IF(B3701&gt;$D$5,0,($D$5-B3701+1)/365),0)</f>
        <v>1</v>
      </c>
      <c r="N3701" s="28">
        <f>IF(OR(L3701=1,M3701=1),IF(B3701+364&lt;=$D$5,(B3701+364-$D$4+1)/365,IF(B3701&gt;$D$4,($D$5-B3701+1)/365,$D$6/365)),0)</f>
        <v>0.13291590563165126</v>
      </c>
      <c r="O3701" s="28">
        <f>'Data &amp; Parameter'!$E$16*'Data &amp; Parameter'!$E$17*('Data &amp; Parameter'!$E$18+'Data &amp; Parameter'!$E$19)*'Data &amp; Parameter'!$E$20*'Data &amp; Parameter'!$E$37*N3701</f>
        <v>0.46210930814506723</v>
      </c>
      <c r="P3701">
        <f>ROUNDUP(IF(D3701&gt;$D$4,0,($D$4-D3701+1)/365),0)</f>
        <v>0</v>
      </c>
      <c r="Q3701">
        <f>ROUNDUP(IF(D3701&gt;$D$5,0,($D$5-D3701+1)/365),0)</f>
        <v>1</v>
      </c>
      <c r="R3701" s="28">
        <f>IF(OR(P3701=1,Q3701=1),IF(D3701+364&lt;=$D$5,(D3701+364-$D$4+1)/365,IF(D3701&gt;$D$4,($D$5-D3701+1)/365,$D$6/365)),0)</f>
        <v>0.1329145421106161</v>
      </c>
      <c r="S3701" s="28">
        <f>'Data &amp; Parameter'!$E$16*'Data &amp; Parameter'!$E$17*('Data &amp; Parameter'!$E$18+'Data &amp; Parameter'!$E$19)*'Data &amp; Parameter'!$E$20*'Data &amp; Parameter'!$E$37*R3701</f>
        <v>0.46210456758554425</v>
      </c>
      <c r="T3701" s="28">
        <f t="shared" si="57"/>
        <v>0.92421387573061153</v>
      </c>
    </row>
    <row r="3702" spans="1:20" ht="15.75" customHeight="1" x14ac:dyDescent="0.35">
      <c r="A3702">
        <v>3695</v>
      </c>
      <c r="B3702" s="76">
        <v>44253.487812499996</v>
      </c>
      <c r="C3702" s="1" t="s">
        <v>11727</v>
      </c>
      <c r="D3702" s="76">
        <v>44253.490844907406</v>
      </c>
      <c r="E3702" s="1" t="s">
        <v>11728</v>
      </c>
      <c r="F3702" s="1" t="s">
        <v>11729</v>
      </c>
      <c r="G3702" s="1" t="s">
        <v>123</v>
      </c>
      <c r="H3702" s="1" t="s">
        <v>124</v>
      </c>
      <c r="I3702" s="1" t="s">
        <v>125</v>
      </c>
      <c r="J3702" s="1" t="s">
        <v>11356</v>
      </c>
      <c r="K3702" s="1" t="s">
        <v>11672</v>
      </c>
      <c r="L3702">
        <f>ROUNDUP(IF(B3702&gt;$D$4,0,($D$4-B3702+1)/365),0)</f>
        <v>0</v>
      </c>
      <c r="M3702">
        <f>ROUNDUP(IF(B3702&gt;$D$5,0,($D$5-B3702+1)/365),0)</f>
        <v>1</v>
      </c>
      <c r="N3702" s="28">
        <f>IF(OR(L3702=1,M3702=1),IF(B3702+364&lt;=$D$5,(B3702+364-$D$4+1)/365,IF(B3702&gt;$D$4,($D$5-B3702+1)/365,$D$6/365)),0)</f>
        <v>0.13291010273973719</v>
      </c>
      <c r="O3702" s="28">
        <f>'Data &amp; Parameter'!$E$16*'Data &amp; Parameter'!$E$17*('Data &amp; Parameter'!$E$18+'Data &amp; Parameter'!$E$19)*'Data &amp; Parameter'!$E$20*'Data &amp; Parameter'!$E$37*N3702</f>
        <v>0.46208913320546985</v>
      </c>
      <c r="P3702">
        <f>ROUNDUP(IF(D3702&gt;$D$4,0,($D$4-D3702+1)/365),0)</f>
        <v>0</v>
      </c>
      <c r="Q3702">
        <f>ROUNDUP(IF(D3702&gt;$D$5,0,($D$5-D3702+1)/365),0)</f>
        <v>1</v>
      </c>
      <c r="R3702" s="28">
        <f>IF(OR(P3702=1,Q3702=1),IF(D3702+364&lt;=$D$5,(D3702+364-$D$4+1)/365,IF(D3702&gt;$D$4,($D$5-D3702+1)/365,$D$6/365)),0)</f>
        <v>0.13290179477422898</v>
      </c>
      <c r="S3702" s="28">
        <f>'Data &amp; Parameter'!$E$16*'Data &amp; Parameter'!$E$17*('Data &amp; Parameter'!$E$18+'Data &amp; Parameter'!$E$19)*'Data &amp; Parameter'!$E$20*'Data &amp; Parameter'!$E$37*R3702</f>
        <v>0.4620602488655946</v>
      </c>
      <c r="T3702" s="28">
        <f t="shared" si="57"/>
        <v>0.92414938207106445</v>
      </c>
    </row>
    <row r="3703" spans="1:20" ht="15.75" customHeight="1" x14ac:dyDescent="0.35">
      <c r="A3703">
        <v>3696</v>
      </c>
      <c r="B3703" s="76">
        <v>44253.489155092597</v>
      </c>
      <c r="C3703" s="1" t="s">
        <v>11730</v>
      </c>
      <c r="D3703" s="76">
        <v>44253.489722222221</v>
      </c>
      <c r="E3703" s="1" t="s">
        <v>11731</v>
      </c>
      <c r="F3703" s="1" t="s">
        <v>11732</v>
      </c>
      <c r="G3703" s="1" t="s">
        <v>123</v>
      </c>
      <c r="H3703" s="1" t="s">
        <v>124</v>
      </c>
      <c r="I3703" s="1" t="s">
        <v>125</v>
      </c>
      <c r="J3703" s="1" t="s">
        <v>11366</v>
      </c>
      <c r="K3703" s="1" t="s">
        <v>11651</v>
      </c>
      <c r="L3703">
        <f>ROUNDUP(IF(B3703&gt;$D$4,0,($D$4-B3703+1)/365),0)</f>
        <v>0</v>
      </c>
      <c r="M3703">
        <f>ROUNDUP(IF(B3703&gt;$D$5,0,($D$5-B3703+1)/365),0)</f>
        <v>1</v>
      </c>
      <c r="N3703" s="28">
        <f>IF(OR(L3703=1,M3703=1),IF(B3703+364&lt;=$D$5,(B3703+364-$D$4+1)/365,IF(B3703&gt;$D$4,($D$5-B3703+1)/365,$D$6/365)),0)</f>
        <v>0.13290642440384445</v>
      </c>
      <c r="O3703" s="28">
        <f>'Data &amp; Parameter'!$E$16*'Data &amp; Parameter'!$E$17*('Data &amp; Parameter'!$E$18+'Data &amp; Parameter'!$E$19)*'Data &amp; Parameter'!$E$20*'Data &amp; Parameter'!$E$37*N3703</f>
        <v>0.46207634471904724</v>
      </c>
      <c r="P3703">
        <f>ROUNDUP(IF(D3703&gt;$D$4,0,($D$4-D3703+1)/365),0)</f>
        <v>0</v>
      </c>
      <c r="Q3703">
        <f>ROUNDUP(IF(D3703&gt;$D$5,0,($D$5-D3703+1)/365),0)</f>
        <v>1</v>
      </c>
      <c r="R3703" s="28">
        <f>IF(OR(P3703=1,Q3703=1),IF(D3703+364&lt;=$D$5,(D3703+364-$D$4+1)/365,IF(D3703&gt;$D$4,($D$5-D3703+1)/365,$D$6/365)),0)</f>
        <v>0.13290487062405279</v>
      </c>
      <c r="S3703" s="28">
        <f>'Data &amp; Parameter'!$E$16*'Data &amp; Parameter'!$E$17*('Data &amp; Parameter'!$E$18+'Data &amp; Parameter'!$E$19)*'Data &amp; Parameter'!$E$20*'Data &amp; Parameter'!$E$37*R3703</f>
        <v>0.46207094268607668</v>
      </c>
      <c r="T3703" s="28">
        <f t="shared" si="57"/>
        <v>0.92414728740512397</v>
      </c>
    </row>
    <row r="3704" spans="1:20" ht="15.75" customHeight="1" x14ac:dyDescent="0.35">
      <c r="A3704">
        <v>3697</v>
      </c>
      <c r="B3704" s="76">
        <v>44253.491388888884</v>
      </c>
      <c r="C3704" s="1" t="s">
        <v>11733</v>
      </c>
      <c r="D3704" s="76">
        <v>44253.491967592592</v>
      </c>
      <c r="E3704" s="1" t="s">
        <v>11734</v>
      </c>
      <c r="F3704" s="1" t="s">
        <v>11735</v>
      </c>
      <c r="G3704" s="1" t="s">
        <v>123</v>
      </c>
      <c r="H3704" s="1" t="s">
        <v>124</v>
      </c>
      <c r="I3704" s="1" t="s">
        <v>125</v>
      </c>
      <c r="J3704" s="1" t="s">
        <v>11366</v>
      </c>
      <c r="K3704" s="1" t="s">
        <v>11366</v>
      </c>
      <c r="L3704">
        <f>ROUNDUP(IF(B3704&gt;$D$4,0,($D$4-B3704+1)/365),0)</f>
        <v>0</v>
      </c>
      <c r="M3704">
        <f>ROUNDUP(IF(B3704&gt;$D$5,0,($D$5-B3704+1)/365),0)</f>
        <v>1</v>
      </c>
      <c r="N3704" s="28">
        <f>IF(OR(L3704=1,M3704=1),IF(B3704+364&lt;=$D$5,(B3704+364-$D$4+1)/365,IF(B3704&gt;$D$4,($D$5-B3704+1)/365,$D$6/365)),0)</f>
        <v>0.13290030441401615</v>
      </c>
      <c r="O3704" s="28">
        <f>'Data &amp; Parameter'!$E$16*'Data &amp; Parameter'!$E$17*('Data &amp; Parameter'!$E$18+'Data &amp; Parameter'!$E$19)*'Data &amp; Parameter'!$E$20*'Data &amp; Parameter'!$E$37*N3704</f>
        <v>0.46205506732375001</v>
      </c>
      <c r="P3704">
        <f>ROUNDUP(IF(D3704&gt;$D$4,0,($D$4-D3704+1)/365),0)</f>
        <v>0</v>
      </c>
      <c r="Q3704">
        <f>ROUNDUP(IF(D3704&gt;$D$5,0,($D$5-D3704+1)/365),0)</f>
        <v>1</v>
      </c>
      <c r="R3704" s="28">
        <f>IF(OR(P3704=1,Q3704=1),IF(D3704+364&lt;=$D$5,(D3704+364-$D$4+1)/365,IF(D3704&gt;$D$4,($D$5-D3704+1)/365,$D$6/365)),0)</f>
        <v>0.13289871892440516</v>
      </c>
      <c r="S3704" s="28">
        <f>'Data &amp; Parameter'!$E$16*'Data &amp; Parameter'!$E$17*('Data &amp; Parameter'!$E$18+'Data &amp; Parameter'!$E$19)*'Data &amp; Parameter'!$E$20*'Data &amp; Parameter'!$E$37*R3704</f>
        <v>0.46204955504511247</v>
      </c>
      <c r="T3704" s="28">
        <f t="shared" si="57"/>
        <v>0.92410462236886248</v>
      </c>
    </row>
    <row r="3705" spans="1:20" ht="15.75" customHeight="1" x14ac:dyDescent="0.35">
      <c r="A3705">
        <v>3698</v>
      </c>
      <c r="B3705" s="76">
        <v>44253.493530092594</v>
      </c>
      <c r="C3705" s="1" t="s">
        <v>11736</v>
      </c>
      <c r="D3705" s="76">
        <v>44253.494652777779</v>
      </c>
      <c r="E3705" s="1" t="s">
        <v>11737</v>
      </c>
      <c r="F3705" s="1" t="s">
        <v>11738</v>
      </c>
      <c r="G3705" s="1" t="s">
        <v>123</v>
      </c>
      <c r="H3705" s="1" t="s">
        <v>124</v>
      </c>
      <c r="I3705" s="1" t="s">
        <v>125</v>
      </c>
      <c r="J3705" s="1" t="s">
        <v>11651</v>
      </c>
      <c r="K3705" s="1" t="s">
        <v>11739</v>
      </c>
      <c r="L3705">
        <f>ROUNDUP(IF(B3705&gt;$D$4,0,($D$4-B3705+1)/365),0)</f>
        <v>0</v>
      </c>
      <c r="M3705">
        <f>ROUNDUP(IF(B3705&gt;$D$5,0,($D$5-B3705+1)/365),0)</f>
        <v>1</v>
      </c>
      <c r="N3705" s="28">
        <f>IF(OR(L3705=1,M3705=1),IF(B3705+364&lt;=$D$5,(B3705+364-$D$4+1)/365,IF(B3705&gt;$D$4,($D$5-B3705+1)/365,$D$6/365)),0)</f>
        <v>0.13289443810248336</v>
      </c>
      <c r="O3705" s="28">
        <f>'Data &amp; Parameter'!$E$16*'Data &amp; Parameter'!$E$17*('Data &amp; Parameter'!$E$18+'Data &amp; Parameter'!$E$19)*'Data &amp; Parameter'!$E$20*'Data &amp; Parameter'!$E$37*N3705</f>
        <v>0.46203467189288794</v>
      </c>
      <c r="P3705">
        <f>ROUNDUP(IF(D3705&gt;$D$4,0,($D$4-D3705+1)/365),0)</f>
        <v>0</v>
      </c>
      <c r="Q3705">
        <f>ROUNDUP(IF(D3705&gt;$D$5,0,($D$5-D3705+1)/365),0)</f>
        <v>1</v>
      </c>
      <c r="R3705" s="28">
        <f>IF(OR(P3705=1,Q3705=1),IF(D3705+364&lt;=$D$5,(D3705+364-$D$4+1)/365,IF(D3705&gt;$D$4,($D$5-D3705+1)/365,$D$6/365)),0)</f>
        <v>0.13289136225265955</v>
      </c>
      <c r="S3705" s="28">
        <f>'Data &amp; Parameter'!$E$16*'Data &amp; Parameter'!$E$17*('Data &amp; Parameter'!$E$18+'Data &amp; Parameter'!$E$19)*'Data &amp; Parameter'!$E$20*'Data &amp; Parameter'!$E$37*R3705</f>
        <v>0.46202397807240586</v>
      </c>
      <c r="T3705" s="28">
        <f t="shared" si="57"/>
        <v>0.92405864996529385</v>
      </c>
    </row>
    <row r="3706" spans="1:20" ht="15.75" customHeight="1" x14ac:dyDescent="0.35">
      <c r="A3706">
        <v>3699</v>
      </c>
      <c r="B3706" s="76">
        <v>44253.495405092588</v>
      </c>
      <c r="C3706" s="1" t="s">
        <v>11740</v>
      </c>
      <c r="D3706" s="76">
        <v>44253.496423611112</v>
      </c>
      <c r="E3706" s="1" t="s">
        <v>11741</v>
      </c>
      <c r="F3706" s="1" t="s">
        <v>11742</v>
      </c>
      <c r="G3706" s="1" t="s">
        <v>123</v>
      </c>
      <c r="H3706" s="1" t="s">
        <v>124</v>
      </c>
      <c r="I3706" s="1" t="s">
        <v>125</v>
      </c>
      <c r="J3706" s="1" t="s">
        <v>11743</v>
      </c>
      <c r="K3706" s="1" t="s">
        <v>11744</v>
      </c>
      <c r="L3706">
        <f>ROUNDUP(IF(B3706&gt;$D$4,0,($D$4-B3706+1)/365),0)</f>
        <v>0</v>
      </c>
      <c r="M3706">
        <f>ROUNDUP(IF(B3706&gt;$D$5,0,($D$5-B3706+1)/365),0)</f>
        <v>1</v>
      </c>
      <c r="N3706" s="28">
        <f>IF(OR(L3706=1,M3706=1),IF(B3706+364&lt;=$D$5,(B3706+364-$D$4+1)/365,IF(B3706&gt;$D$4,($D$5-B3706+1)/365,$D$6/365)),0)</f>
        <v>0.13288930111619715</v>
      </c>
      <c r="O3706" s="28">
        <f>'Data &amp; Parameter'!$E$16*'Data &amp; Parameter'!$E$17*('Data &amp; Parameter'!$E$18+'Data &amp; Parameter'!$E$19)*'Data &amp; Parameter'!$E$20*'Data &amp; Parameter'!$E$37*N3706</f>
        <v>0.46201681211028789</v>
      </c>
      <c r="P3706">
        <f>ROUNDUP(IF(D3706&gt;$D$4,0,($D$4-D3706+1)/365),0)</f>
        <v>0</v>
      </c>
      <c r="Q3706">
        <f>ROUNDUP(IF(D3706&gt;$D$5,0,($D$5-D3706+1)/365),0)</f>
        <v>1</v>
      </c>
      <c r="R3706" s="28">
        <f>IF(OR(P3706=1,Q3706=1),IF(D3706+364&lt;=$D$5,(D3706+364-$D$4+1)/365,IF(D3706&gt;$D$4,($D$5-D3706+1)/365,$D$6/365)),0)</f>
        <v>0.13288651065448814</v>
      </c>
      <c r="S3706" s="28">
        <f>'Data &amp; Parameter'!$E$16*'Data &amp; Parameter'!$E$17*('Data &amp; Parameter'!$E$18+'Data &amp; Parameter'!$E$19)*'Data &amp; Parameter'!$E$20*'Data &amp; Parameter'!$E$37*R3706</f>
        <v>0.46200711049990784</v>
      </c>
      <c r="T3706" s="28">
        <f t="shared" si="57"/>
        <v>0.92402392261019572</v>
      </c>
    </row>
    <row r="3707" spans="1:20" ht="15.75" customHeight="1" x14ac:dyDescent="0.35">
      <c r="A3707">
        <v>3700</v>
      </c>
      <c r="B3707" s="76">
        <v>44253.49836805556</v>
      </c>
      <c r="C3707" s="1" t="s">
        <v>11745</v>
      </c>
      <c r="D3707" s="76">
        <v>44253.500509259262</v>
      </c>
      <c r="E3707" s="1" t="s">
        <v>11746</v>
      </c>
      <c r="F3707" s="1" t="s">
        <v>11747</v>
      </c>
      <c r="G3707" s="1" t="s">
        <v>123</v>
      </c>
      <c r="H3707" s="1" t="s">
        <v>124</v>
      </c>
      <c r="I3707" s="1" t="s">
        <v>125</v>
      </c>
      <c r="J3707" s="1" t="s">
        <v>11356</v>
      </c>
      <c r="K3707" s="1" t="s">
        <v>11744</v>
      </c>
      <c r="L3707">
        <f>ROUNDUP(IF(B3707&gt;$D$4,0,($D$4-B3707+1)/365),0)</f>
        <v>0</v>
      </c>
      <c r="M3707">
        <f>ROUNDUP(IF(B3707&gt;$D$5,0,($D$5-B3707+1)/365),0)</f>
        <v>1</v>
      </c>
      <c r="N3707" s="28">
        <f>IF(OR(L3707=1,M3707=1),IF(B3707+364&lt;=$D$5,(B3707+364-$D$4+1)/365,IF(B3707&gt;$D$4,($D$5-B3707+1)/365,$D$6/365)),0)</f>
        <v>0.13288118340942551</v>
      </c>
      <c r="O3707" s="28">
        <f>'Data &amp; Parameter'!$E$16*'Data &amp; Parameter'!$E$17*('Data &amp; Parameter'!$E$18+'Data &amp; Parameter'!$E$19)*'Data &amp; Parameter'!$E$20*'Data &amp; Parameter'!$E$37*N3707</f>
        <v>0.46198858924379088</v>
      </c>
      <c r="P3707">
        <f>ROUNDUP(IF(D3707&gt;$D$4,0,($D$4-D3707+1)/365),0)</f>
        <v>0</v>
      </c>
      <c r="Q3707">
        <f>ROUNDUP(IF(D3707&gt;$D$5,0,($D$5-D3707+1)/365),0)</f>
        <v>1</v>
      </c>
      <c r="R3707" s="28">
        <f>IF(OR(P3707=1,Q3707=1),IF(D3707+364&lt;=$D$5,(D3707+364-$D$4+1)/365,IF(D3707&gt;$D$4,($D$5-D3707+1)/365,$D$6/365)),0)</f>
        <v>0.13287531709791264</v>
      </c>
      <c r="S3707" s="28">
        <f>'Data &amp; Parameter'!$E$16*'Data &amp; Parameter'!$E$17*('Data &amp; Parameter'!$E$18+'Data &amp; Parameter'!$E$19)*'Data &amp; Parameter'!$E$20*'Data &amp; Parameter'!$E$37*R3707</f>
        <v>0.46196819381299808</v>
      </c>
      <c r="T3707" s="28">
        <f t="shared" si="57"/>
        <v>0.92395678305678897</v>
      </c>
    </row>
    <row r="3708" spans="1:20" ht="15.75" customHeight="1" x14ac:dyDescent="0.35">
      <c r="A3708">
        <v>3701</v>
      </c>
      <c r="B3708" s="76">
        <v>44253.503032407403</v>
      </c>
      <c r="C3708" s="1" t="s">
        <v>11748</v>
      </c>
      <c r="D3708" s="76">
        <v>44253.505740740744</v>
      </c>
      <c r="E3708" s="1" t="s">
        <v>11749</v>
      </c>
      <c r="F3708" s="1" t="s">
        <v>11750</v>
      </c>
      <c r="G3708" s="1" t="s">
        <v>123</v>
      </c>
      <c r="H3708" s="1" t="s">
        <v>124</v>
      </c>
      <c r="I3708" s="1" t="s">
        <v>125</v>
      </c>
      <c r="J3708" s="1" t="s">
        <v>11356</v>
      </c>
      <c r="K3708" s="1" t="s">
        <v>11672</v>
      </c>
      <c r="L3708">
        <f>ROUNDUP(IF(B3708&gt;$D$4,0,($D$4-B3708+1)/365),0)</f>
        <v>0</v>
      </c>
      <c r="M3708">
        <f>ROUNDUP(IF(B3708&gt;$D$5,0,($D$5-B3708+1)/365),0)</f>
        <v>1</v>
      </c>
      <c r="N3708" s="28">
        <f>IF(OR(L3708=1,M3708=1),IF(B3708+364&lt;=$D$5,(B3708+364-$D$4+1)/365,IF(B3708&gt;$D$4,($D$5-B3708+1)/365,$D$6/365)),0)</f>
        <v>0.13286840436327885</v>
      </c>
      <c r="O3708" s="28">
        <f>'Data &amp; Parameter'!$E$16*'Data &amp; Parameter'!$E$17*('Data &amp; Parameter'!$E$18+'Data &amp; Parameter'!$E$19)*'Data &amp; Parameter'!$E$20*'Data &amp; Parameter'!$E$37*N3708</f>
        <v>0.46194416027838209</v>
      </c>
      <c r="P3708">
        <f>ROUNDUP(IF(D3708&gt;$D$4,0,($D$4-D3708+1)/365),0)</f>
        <v>0</v>
      </c>
      <c r="Q3708">
        <f>ROUNDUP(IF(D3708&gt;$D$5,0,($D$5-D3708+1)/365),0)</f>
        <v>1</v>
      </c>
      <c r="R3708" s="28">
        <f>IF(OR(P3708=1,Q3708=1),IF(D3708+364&lt;=$D$5,(D3708+364-$D$4+1)/365,IF(D3708&gt;$D$4,($D$5-D3708+1)/365,$D$6/365)),0)</f>
        <v>0.13286098427193443</v>
      </c>
      <c r="S3708" s="28">
        <f>'Data &amp; Parameter'!$E$16*'Data &amp; Parameter'!$E$17*('Data &amp; Parameter'!$E$18+'Data &amp; Parameter'!$E$19)*'Data &amp; Parameter'!$E$20*'Data &amp; Parameter'!$E$37*R3708</f>
        <v>0.46191836281448007</v>
      </c>
      <c r="T3708" s="28">
        <f t="shared" si="57"/>
        <v>0.9238625230928621</v>
      </c>
    </row>
    <row r="3709" spans="1:20" ht="15.75" customHeight="1" x14ac:dyDescent="0.35">
      <c r="A3709">
        <v>3702</v>
      </c>
      <c r="B3709" s="76">
        <v>44253.513032407413</v>
      </c>
      <c r="C3709" s="1" t="s">
        <v>11751</v>
      </c>
      <c r="D3709" s="76">
        <v>44253.514756944445</v>
      </c>
      <c r="E3709" s="1" t="s">
        <v>11752</v>
      </c>
      <c r="F3709" s="1" t="s">
        <v>11753</v>
      </c>
      <c r="G3709" s="1" t="s">
        <v>123</v>
      </c>
      <c r="H3709" s="1" t="s">
        <v>124</v>
      </c>
      <c r="I3709" s="1" t="s">
        <v>125</v>
      </c>
      <c r="J3709" s="1" t="s">
        <v>11650</v>
      </c>
      <c r="K3709" s="1" t="s">
        <v>11643</v>
      </c>
      <c r="L3709">
        <f>ROUNDUP(IF(B3709&gt;$D$4,0,($D$4-B3709+1)/365),0)</f>
        <v>0</v>
      </c>
      <c r="M3709">
        <f>ROUNDUP(IF(B3709&gt;$D$5,0,($D$5-B3709+1)/365),0)</f>
        <v>1</v>
      </c>
      <c r="N3709" s="28">
        <f>IF(OR(L3709=1,M3709=1),IF(B3709+364&lt;=$D$5,(B3709+364-$D$4+1)/365,IF(B3709&gt;$D$4,($D$5-B3709+1)/365,$D$6/365)),0)</f>
        <v>0.13284100710297936</v>
      </c>
      <c r="O3709" s="28">
        <f>'Data &amp; Parameter'!$E$16*'Data &amp; Parameter'!$E$17*('Data &amp; Parameter'!$E$18+'Data &amp; Parameter'!$E$19)*'Data &amp; Parameter'!$E$20*'Data &amp; Parameter'!$E$37*N3709</f>
        <v>0.46184890810414531</v>
      </c>
      <c r="P3709">
        <f>ROUNDUP(IF(D3709&gt;$D$4,0,($D$4-D3709+1)/365),0)</f>
        <v>0</v>
      </c>
      <c r="Q3709">
        <f>ROUNDUP(IF(D3709&gt;$D$5,0,($D$5-D3709+1)/365),0)</f>
        <v>1</v>
      </c>
      <c r="R3709" s="28">
        <f>IF(OR(P3709=1,Q3709=1),IF(D3709+364&lt;=$D$5,(D3709+364-$D$4+1)/365,IF(D3709&gt;$D$4,($D$5-D3709+1)/365,$D$6/365)),0)</f>
        <v>0.13283628234398562</v>
      </c>
      <c r="S3709" s="28">
        <f>'Data &amp; Parameter'!$E$16*'Data &amp; Parameter'!$E$17*('Data &amp; Parameter'!$E$18+'Data &amp; Parameter'!$E$19)*'Data &amp; Parameter'!$E$20*'Data &amp; Parameter'!$E$37*R3709</f>
        <v>0.46183248151396883</v>
      </c>
      <c r="T3709" s="28">
        <f t="shared" si="57"/>
        <v>0.92368138961811419</v>
      </c>
    </row>
    <row r="3710" spans="1:20" ht="15.75" customHeight="1" x14ac:dyDescent="0.35">
      <c r="A3710">
        <v>3703</v>
      </c>
      <c r="B3710" s="76">
        <v>44253.513506944444</v>
      </c>
      <c r="C3710" s="1" t="s">
        <v>11754</v>
      </c>
      <c r="D3710" s="76">
        <v>44253.514525462961</v>
      </c>
      <c r="E3710" s="1" t="s">
        <v>11755</v>
      </c>
      <c r="F3710" s="1" t="s">
        <v>11756</v>
      </c>
      <c r="G3710" s="1" t="s">
        <v>123</v>
      </c>
      <c r="H3710" s="1" t="s">
        <v>124</v>
      </c>
      <c r="I3710" s="1" t="s">
        <v>125</v>
      </c>
      <c r="J3710" s="1" t="s">
        <v>11356</v>
      </c>
      <c r="K3710" s="1" t="s">
        <v>11643</v>
      </c>
      <c r="L3710">
        <f>ROUNDUP(IF(B3710&gt;$D$4,0,($D$4-B3710+1)/365),0)</f>
        <v>0</v>
      </c>
      <c r="M3710">
        <f>ROUNDUP(IF(B3710&gt;$D$5,0,($D$5-B3710+1)/365),0)</f>
        <v>1</v>
      </c>
      <c r="N3710" s="28">
        <f>IF(OR(L3710=1,M3710=1),IF(B3710+364&lt;=$D$5,(B3710+364-$D$4+1)/365,IF(B3710&gt;$D$4,($D$5-B3710+1)/365,$D$6/365)),0)</f>
        <v>0.13283970700152303</v>
      </c>
      <c r="O3710" s="28">
        <f>'Data &amp; Parameter'!$E$16*'Data &amp; Parameter'!$E$17*('Data &amp; Parameter'!$E$18+'Data &amp; Parameter'!$E$19)*'Data &amp; Parameter'!$E$20*'Data &amp; Parameter'!$E$37*N3710</f>
        <v>0.46184438803574834</v>
      </c>
      <c r="P3710">
        <f>ROUNDUP(IF(D3710&gt;$D$4,0,($D$4-D3710+1)/365),0)</f>
        <v>0</v>
      </c>
      <c r="Q3710">
        <f>ROUNDUP(IF(D3710&gt;$D$5,0,($D$5-D3710+1)/365),0)</f>
        <v>1</v>
      </c>
      <c r="R3710" s="28">
        <f>IF(OR(P3710=1,Q3710=1),IF(D3710+364&lt;=$D$5,(D3710+364-$D$4+1)/365,IF(D3710&gt;$D$4,($D$5-D3710+1)/365,$D$6/365)),0)</f>
        <v>0.13283691653983398</v>
      </c>
      <c r="S3710" s="28">
        <f>'Data &amp; Parameter'!$E$16*'Data &amp; Parameter'!$E$17*('Data &amp; Parameter'!$E$18+'Data &amp; Parameter'!$E$19)*'Data &amp; Parameter'!$E$20*'Data &amp; Parameter'!$E$37*R3710</f>
        <v>0.46183468642543762</v>
      </c>
      <c r="T3710" s="28">
        <f t="shared" si="57"/>
        <v>0.92367907446118602</v>
      </c>
    </row>
    <row r="3711" spans="1:20" ht="15.75" customHeight="1" x14ac:dyDescent="0.35">
      <c r="A3711">
        <v>3704</v>
      </c>
      <c r="B3711" s="76">
        <v>44253.525324074071</v>
      </c>
      <c r="C3711" s="1" t="s">
        <v>11757</v>
      </c>
      <c r="D3711" s="76">
        <v>44253.529351851852</v>
      </c>
      <c r="E3711" s="1" t="s">
        <v>11758</v>
      </c>
      <c r="F3711" s="1" t="s">
        <v>11759</v>
      </c>
      <c r="G3711" s="1" t="s">
        <v>123</v>
      </c>
      <c r="H3711" s="1" t="s">
        <v>124</v>
      </c>
      <c r="I3711" s="1" t="s">
        <v>125</v>
      </c>
      <c r="J3711" s="1" t="s">
        <v>11356</v>
      </c>
      <c r="K3711" s="1" t="s">
        <v>11760</v>
      </c>
      <c r="L3711">
        <f>ROUNDUP(IF(B3711&gt;$D$4,0,($D$4-B3711+1)/365),0)</f>
        <v>0</v>
      </c>
      <c r="M3711">
        <f>ROUNDUP(IF(B3711&gt;$D$5,0,($D$5-B3711+1)/365),0)</f>
        <v>1</v>
      </c>
      <c r="N3711" s="28">
        <f>IF(OR(L3711=1,M3711=1),IF(B3711+364&lt;=$D$5,(B3711+364-$D$4+1)/365,IF(B3711&gt;$D$4,($D$5-B3711+1)/365,$D$6/365)),0)</f>
        <v>0.13280733130391439</v>
      </c>
      <c r="O3711" s="28">
        <f>'Data &amp; Parameter'!$E$16*'Data &amp; Parameter'!$E$17*('Data &amp; Parameter'!$E$18+'Data &amp; Parameter'!$E$19)*'Data &amp; Parameter'!$E$20*'Data &amp; Parameter'!$E$37*N3711</f>
        <v>0.46173182730683077</v>
      </c>
      <c r="P3711">
        <f>ROUNDUP(IF(D3711&gt;$D$4,0,($D$4-D3711+1)/365),0)</f>
        <v>0</v>
      </c>
      <c r="Q3711">
        <f>ROUNDUP(IF(D3711&gt;$D$5,0,($D$5-D3711+1)/365),0)</f>
        <v>1</v>
      </c>
      <c r="R3711" s="28">
        <f>IF(OR(P3711=1,Q3711=1),IF(D3711+364&lt;=$D$5,(D3711+364-$D$4+1)/365,IF(D3711&gt;$D$4,($D$5-D3711+1)/365,$D$6/365)),0)</f>
        <v>0.13279629629629597</v>
      </c>
      <c r="S3711" s="28">
        <f>'Data &amp; Parameter'!$E$16*'Data &amp; Parameter'!$E$17*('Data &amp; Parameter'!$E$18+'Data &amp; Parameter'!$E$19)*'Data &amp; Parameter'!$E$20*'Data &amp; Parameter'!$E$37*R3711</f>
        <v>0.46169346184777083</v>
      </c>
      <c r="T3711" s="28">
        <f t="shared" si="57"/>
        <v>0.92342528915460154</v>
      </c>
    </row>
    <row r="3712" spans="1:20" ht="15.75" customHeight="1" x14ac:dyDescent="0.35">
      <c r="A3712">
        <v>3705</v>
      </c>
      <c r="B3712" s="76">
        <v>44253.57094907407</v>
      </c>
      <c r="C3712" s="1" t="s">
        <v>11761</v>
      </c>
      <c r="D3712" s="76">
        <v>44253.572129629625</v>
      </c>
      <c r="E3712" s="1" t="s">
        <v>11762</v>
      </c>
      <c r="F3712" s="1" t="s">
        <v>11763</v>
      </c>
      <c r="G3712" s="1" t="s">
        <v>123</v>
      </c>
      <c r="H3712" s="1" t="s">
        <v>124</v>
      </c>
      <c r="I3712" s="1" t="s">
        <v>125</v>
      </c>
      <c r="J3712" s="1" t="s">
        <v>11366</v>
      </c>
      <c r="K3712" s="1" t="s">
        <v>11366</v>
      </c>
      <c r="L3712">
        <f>ROUNDUP(IF(B3712&gt;$D$4,0,($D$4-B3712+1)/365),0)</f>
        <v>0</v>
      </c>
      <c r="M3712">
        <f>ROUNDUP(IF(B3712&gt;$D$5,0,($D$5-B3712+1)/365),0)</f>
        <v>1</v>
      </c>
      <c r="N3712" s="28">
        <f>IF(OR(L3712=1,M3712=1),IF(B3712+364&lt;=$D$5,(B3712+364-$D$4+1)/365,IF(B3712&gt;$D$4,($D$5-B3712+1)/365,$D$6/365)),0)</f>
        <v>0.13268233130391757</v>
      </c>
      <c r="O3712" s="28">
        <f>'Data &amp; Parameter'!$E$16*'Data &amp; Parameter'!$E$17*('Data &amp; Parameter'!$E$18+'Data &amp; Parameter'!$E$19)*'Data &amp; Parameter'!$E$20*'Data &amp; Parameter'!$E$37*N3712</f>
        <v>0.46129723926229116</v>
      </c>
      <c r="P3712">
        <f>ROUNDUP(IF(D3712&gt;$D$4,0,($D$4-D3712+1)/365),0)</f>
        <v>0</v>
      </c>
      <c r="Q3712">
        <f>ROUNDUP(IF(D3712&gt;$D$5,0,($D$5-D3712+1)/365),0)</f>
        <v>1</v>
      </c>
      <c r="R3712" s="28">
        <f>IF(OR(P3712=1,Q3712=1),IF(D3712+364&lt;=$D$5,(D3712+364-$D$4+1)/365,IF(D3712&gt;$D$4,($D$5-D3712+1)/365,$D$6/365)),0)</f>
        <v>0.13267909690513666</v>
      </c>
      <c r="S3712" s="28">
        <f>'Data &amp; Parameter'!$E$16*'Data &amp; Parameter'!$E$17*('Data &amp; Parameter'!$E$18+'Data &amp; Parameter'!$E$19)*'Data &amp; Parameter'!$E$20*'Data &amp; Parameter'!$E$37*R3712</f>
        <v>0.46128599421395922</v>
      </c>
      <c r="T3712" s="28">
        <f t="shared" si="57"/>
        <v>0.92258323347625038</v>
      </c>
    </row>
    <row r="3713" spans="1:20" ht="15.75" customHeight="1" x14ac:dyDescent="0.35">
      <c r="A3713">
        <v>3706</v>
      </c>
      <c r="B3713" s="76">
        <v>44253.574803240743</v>
      </c>
      <c r="C3713" s="1" t="s">
        <v>11764</v>
      </c>
      <c r="D3713" s="76">
        <v>44253.575995370367</v>
      </c>
      <c r="E3713" s="1" t="s">
        <v>11765</v>
      </c>
      <c r="F3713" s="1" t="s">
        <v>11766</v>
      </c>
      <c r="G3713" s="1" t="s">
        <v>123</v>
      </c>
      <c r="H3713" s="1" t="s">
        <v>124</v>
      </c>
      <c r="I3713" s="1" t="s">
        <v>125</v>
      </c>
      <c r="J3713" s="1" t="s">
        <v>11366</v>
      </c>
      <c r="K3713" s="1" t="s">
        <v>11366</v>
      </c>
      <c r="L3713">
        <f>ROUNDUP(IF(B3713&gt;$D$4,0,($D$4-B3713+1)/365),0)</f>
        <v>0</v>
      </c>
      <c r="M3713">
        <f>ROUNDUP(IF(B3713&gt;$D$5,0,($D$5-B3713+1)/365),0)</f>
        <v>1</v>
      </c>
      <c r="N3713" s="28">
        <f>IF(OR(L3713=1,M3713=1),IF(B3713+364&lt;=$D$5,(B3713+364-$D$4+1)/365,IF(B3713&gt;$D$4,($D$5-B3713+1)/365,$D$6/365)),0)</f>
        <v>0.13267177194317051</v>
      </c>
      <c r="O3713" s="28">
        <f>'Data &amp; Parameter'!$E$16*'Data &amp; Parameter'!$E$17*('Data &amp; Parameter'!$E$18+'Data &amp; Parameter'!$E$19)*'Data &amp; Parameter'!$E$20*'Data &amp; Parameter'!$E$37*N3713</f>
        <v>0.46126052748678098</v>
      </c>
      <c r="P3713">
        <f>ROUNDUP(IF(D3713&gt;$D$4,0,($D$4-D3713+1)/365),0)</f>
        <v>0</v>
      </c>
      <c r="Q3713">
        <f>ROUNDUP(IF(D3713&gt;$D$5,0,($D$5-D3713+1)/365),0)</f>
        <v>1</v>
      </c>
      <c r="R3713" s="28">
        <f>IF(OR(P3713=1,Q3713=1),IF(D3713+364&lt;=$D$5,(D3713+364-$D$4+1)/365,IF(D3713&gt;$D$4,($D$5-D3713+1)/365,$D$6/365)),0)</f>
        <v>0.13266850583461012</v>
      </c>
      <c r="S3713" s="28">
        <f>'Data &amp; Parameter'!$E$16*'Data &amp; Parameter'!$E$17*('Data &amp; Parameter'!$E$18+'Data &amp; Parameter'!$E$19)*'Data &amp; Parameter'!$E$20*'Data &amp; Parameter'!$E$37*R3713</f>
        <v>0.46124917219292061</v>
      </c>
      <c r="T3713" s="28">
        <f t="shared" si="57"/>
        <v>0.92250969967970153</v>
      </c>
    </row>
    <row r="3714" spans="1:20" ht="15.75" customHeight="1" x14ac:dyDescent="0.35">
      <c r="A3714">
        <v>3707</v>
      </c>
      <c r="B3714" s="76">
        <v>44253.57917824074</v>
      </c>
      <c r="C3714" s="1" t="s">
        <v>11767</v>
      </c>
      <c r="D3714" s="76">
        <v>44253.579745370371</v>
      </c>
      <c r="E3714" s="1" t="s">
        <v>11768</v>
      </c>
      <c r="F3714" s="1" t="s">
        <v>11769</v>
      </c>
      <c r="G3714" s="1" t="s">
        <v>123</v>
      </c>
      <c r="H3714" s="1" t="s">
        <v>124</v>
      </c>
      <c r="I3714" s="1" t="s">
        <v>125</v>
      </c>
      <c r="J3714" s="1" t="s">
        <v>11366</v>
      </c>
      <c r="K3714" s="1" t="s">
        <v>11366</v>
      </c>
      <c r="L3714">
        <f>ROUNDUP(IF(B3714&gt;$D$4,0,($D$4-B3714+1)/365),0)</f>
        <v>0</v>
      </c>
      <c r="M3714">
        <f>ROUNDUP(IF(B3714&gt;$D$5,0,($D$5-B3714+1)/365),0)</f>
        <v>1</v>
      </c>
      <c r="N3714" s="28">
        <f>IF(OR(L3714=1,M3714=1),IF(B3714+364&lt;=$D$5,(B3714+364-$D$4+1)/365,IF(B3714&gt;$D$4,($D$5-B3714+1)/365,$D$6/365)),0)</f>
        <v>0.13265978564180941</v>
      </c>
      <c r="O3714" s="28">
        <f>'Data &amp; Parameter'!$E$16*'Data &amp; Parameter'!$E$17*('Data &amp; Parameter'!$E$18+'Data &amp; Parameter'!$E$19)*'Data &amp; Parameter'!$E$20*'Data &amp; Parameter'!$E$37*N3714</f>
        <v>0.46121885466062174</v>
      </c>
      <c r="P3714">
        <f>ROUNDUP(IF(D3714&gt;$D$4,0,($D$4-D3714+1)/365),0)</f>
        <v>0</v>
      </c>
      <c r="Q3714">
        <f>ROUNDUP(IF(D3714&gt;$D$5,0,($D$5-D3714+1)/365),0)</f>
        <v>1</v>
      </c>
      <c r="R3714" s="28">
        <f>IF(OR(P3714=1,Q3714=1),IF(D3714+364&lt;=$D$5,(D3714+364-$D$4+1)/365,IF(D3714&gt;$D$4,($D$5-D3714+1)/365,$D$6/365)),0)</f>
        <v>0.13265823186199779</v>
      </c>
      <c r="S3714" s="28">
        <f>'Data &amp; Parameter'!$E$16*'Data &amp; Parameter'!$E$17*('Data &amp; Parameter'!$E$18+'Data &amp; Parameter'!$E$19)*'Data &amp; Parameter'!$E$20*'Data &amp; Parameter'!$E$37*R3714</f>
        <v>0.46121345262758173</v>
      </c>
      <c r="T3714" s="28">
        <f t="shared" si="57"/>
        <v>0.92243230728820347</v>
      </c>
    </row>
    <row r="3715" spans="1:20" ht="15.75" customHeight="1" x14ac:dyDescent="0.35">
      <c r="A3715">
        <v>3708</v>
      </c>
      <c r="B3715" s="76">
        <v>44253.582037037035</v>
      </c>
      <c r="C3715" s="1" t="s">
        <v>11770</v>
      </c>
      <c r="D3715" s="76">
        <v>44253.582523148143</v>
      </c>
      <c r="E3715" s="1" t="s">
        <v>11771</v>
      </c>
      <c r="F3715" s="1" t="s">
        <v>11772</v>
      </c>
      <c r="G3715" s="1" t="s">
        <v>123</v>
      </c>
      <c r="H3715" s="1" t="s">
        <v>124</v>
      </c>
      <c r="I3715" s="1" t="s">
        <v>125</v>
      </c>
      <c r="J3715" s="1" t="s">
        <v>11366</v>
      </c>
      <c r="K3715" s="1" t="s">
        <v>11366</v>
      </c>
      <c r="L3715">
        <f>ROUNDUP(IF(B3715&gt;$D$4,0,($D$4-B3715+1)/365),0)</f>
        <v>0</v>
      </c>
      <c r="M3715">
        <f>ROUNDUP(IF(B3715&gt;$D$5,0,($D$5-B3715+1)/365),0)</f>
        <v>1</v>
      </c>
      <c r="N3715" s="28">
        <f>IF(OR(L3715=1,M3715=1),IF(B3715+364&lt;=$D$5,(B3715+364-$D$4+1)/365,IF(B3715&gt;$D$4,($D$5-B3715+1)/365,$D$6/365)),0)</f>
        <v>0.13265195332319246</v>
      </c>
      <c r="O3715" s="28">
        <f>'Data &amp; Parameter'!$E$16*'Data &amp; Parameter'!$E$17*('Data &amp; Parameter'!$E$18+'Data &amp; Parameter'!$E$19)*'Data &amp; Parameter'!$E$20*'Data &amp; Parameter'!$E$37*N3715</f>
        <v>0.46119162400436542</v>
      </c>
      <c r="P3715">
        <f>ROUNDUP(IF(D3715&gt;$D$4,0,($D$4-D3715+1)/365),0)</f>
        <v>0</v>
      </c>
      <c r="Q3715">
        <f>ROUNDUP(IF(D3715&gt;$D$5,0,($D$5-D3715+1)/365),0)</f>
        <v>1</v>
      </c>
      <c r="R3715" s="28">
        <f>IF(OR(P3715=1,Q3715=1),IF(D3715+364&lt;=$D$5,(D3715+364-$D$4+1)/365,IF(D3715&gt;$D$4,($D$5-D3715+1)/365,$D$6/365)),0)</f>
        <v>0.13265062151193677</v>
      </c>
      <c r="S3715" s="28">
        <f>'Data &amp; Parameter'!$E$16*'Data &amp; Parameter'!$E$17*('Data &amp; Parameter'!$E$18+'Data &amp; Parameter'!$E$19)*'Data &amp; Parameter'!$E$20*'Data &amp; Parameter'!$E$37*R3715</f>
        <v>0.46118699369037081</v>
      </c>
      <c r="T3715" s="28">
        <f t="shared" si="57"/>
        <v>0.92237861769473617</v>
      </c>
    </row>
    <row r="3716" spans="1:20" ht="15.75" customHeight="1" x14ac:dyDescent="0.35">
      <c r="A3716">
        <v>3709</v>
      </c>
      <c r="B3716" s="76">
        <v>44253.586597222224</v>
      </c>
      <c r="C3716" s="1" t="s">
        <v>11773</v>
      </c>
      <c r="D3716" s="76">
        <v>44253.590011574073</v>
      </c>
      <c r="E3716" s="1" t="s">
        <v>11774</v>
      </c>
      <c r="F3716" s="1" t="s">
        <v>11775</v>
      </c>
      <c r="G3716" s="1" t="s">
        <v>123</v>
      </c>
      <c r="H3716" s="1" t="s">
        <v>124</v>
      </c>
      <c r="I3716" s="1" t="s">
        <v>125</v>
      </c>
      <c r="J3716" s="1" t="s">
        <v>11776</v>
      </c>
      <c r="K3716" s="1" t="s">
        <v>11366</v>
      </c>
      <c r="L3716">
        <f>ROUNDUP(IF(B3716&gt;$D$4,0,($D$4-B3716+1)/365),0)</f>
        <v>0</v>
      </c>
      <c r="M3716">
        <f>ROUNDUP(IF(B3716&gt;$D$5,0,($D$5-B3716+1)/365),0)</f>
        <v>1</v>
      </c>
      <c r="N3716" s="28">
        <f>IF(OR(L3716=1,M3716=1),IF(B3716+364&lt;=$D$5,(B3716+364-$D$4+1)/365,IF(B3716&gt;$D$4,($D$5-B3716+1)/365,$D$6/365)),0)</f>
        <v>0.13263945966514071</v>
      </c>
      <c r="O3716" s="28">
        <f>'Data &amp; Parameter'!$E$16*'Data &amp; Parameter'!$E$17*('Data &amp; Parameter'!$E$18+'Data &amp; Parameter'!$E$19)*'Data &amp; Parameter'!$E$20*'Data &amp; Parameter'!$E$37*N3716</f>
        <v>0.46114818724898943</v>
      </c>
      <c r="P3716">
        <f>ROUNDUP(IF(D3716&gt;$D$4,0,($D$4-D3716+1)/365),0)</f>
        <v>0</v>
      </c>
      <c r="Q3716">
        <f>ROUNDUP(IF(D3716&gt;$D$5,0,($D$5-D3716+1)/365),0)</f>
        <v>1</v>
      </c>
      <c r="R3716" s="28">
        <f>IF(OR(P3716=1,Q3716=1),IF(D3716+364&lt;=$D$5,(D3716+364-$D$4+1)/365,IF(D3716&gt;$D$4,($D$5-D3716+1)/365,$D$6/365)),0)</f>
        <v>0.13263010527651153</v>
      </c>
      <c r="S3716" s="28">
        <f>'Data &amp; Parameter'!$E$16*'Data &amp; Parameter'!$E$17*('Data &amp; Parameter'!$E$18+'Data &amp; Parameter'!$E$19)*'Data &amp; Parameter'!$E$20*'Data &amp; Parameter'!$E$37*R3716</f>
        <v>0.46111566480529087</v>
      </c>
      <c r="T3716" s="28">
        <f t="shared" si="57"/>
        <v>0.9222638520542803</v>
      </c>
    </row>
    <row r="3717" spans="1:20" ht="15.75" customHeight="1" x14ac:dyDescent="0.35">
      <c r="A3717">
        <v>3710</v>
      </c>
      <c r="B3717" s="76">
        <v>44253.595729166671</v>
      </c>
      <c r="C3717" s="1" t="s">
        <v>11777</v>
      </c>
      <c r="D3717" s="76">
        <v>44253.59679398148</v>
      </c>
      <c r="E3717" s="1" t="s">
        <v>11778</v>
      </c>
      <c r="F3717" s="1" t="s">
        <v>11779</v>
      </c>
      <c r="G3717" s="1" t="s">
        <v>123</v>
      </c>
      <c r="H3717" s="1" t="s">
        <v>124</v>
      </c>
      <c r="I3717" s="1" t="s">
        <v>125</v>
      </c>
      <c r="J3717" s="1" t="s">
        <v>11366</v>
      </c>
      <c r="K3717" s="1" t="s">
        <v>11362</v>
      </c>
      <c r="L3717">
        <f>ROUNDUP(IF(B3717&gt;$D$4,0,($D$4-B3717+1)/365),0)</f>
        <v>0</v>
      </c>
      <c r="M3717">
        <f>ROUNDUP(IF(B3717&gt;$D$5,0,($D$5-B3717+1)/365),0)</f>
        <v>1</v>
      </c>
      <c r="N3717" s="28">
        <f>IF(OR(L3717=1,M3717=1),IF(B3717+364&lt;=$D$5,(B3717+364-$D$4+1)/365,IF(B3717&gt;$D$4,($D$5-B3717+1)/365,$D$6/365)),0)</f>
        <v>0.1326144406392577</v>
      </c>
      <c r="O3717" s="28">
        <f>'Data &amp; Parameter'!$E$16*'Data &amp; Parameter'!$E$17*('Data &amp; Parameter'!$E$18+'Data &amp; Parameter'!$E$19)*'Data &amp; Parameter'!$E$20*'Data &amp; Parameter'!$E$37*N3717</f>
        <v>0.46106120349270896</v>
      </c>
      <c r="P3717">
        <f>ROUNDUP(IF(D3717&gt;$D$4,0,($D$4-D3717+1)/365),0)</f>
        <v>0</v>
      </c>
      <c r="Q3717">
        <f>ROUNDUP(IF(D3717&gt;$D$5,0,($D$5-D3717+1)/365),0)</f>
        <v>1</v>
      </c>
      <c r="R3717" s="28">
        <f>IF(OR(P3717=1,Q3717=1),IF(D3717+364&lt;=$D$5,(D3717+364-$D$4+1)/365,IF(D3717&gt;$D$4,($D$5-D3717+1)/365,$D$6/365)),0)</f>
        <v>0.13261152333841095</v>
      </c>
      <c r="S3717" s="28">
        <f>'Data &amp; Parameter'!$E$16*'Data &amp; Parameter'!$E$17*('Data &amp; Parameter'!$E$18+'Data &amp; Parameter'!$E$19)*'Data &amp; Parameter'!$E$20*'Data &amp; Parameter'!$E$37*R3717</f>
        <v>0.46105106090014614</v>
      </c>
      <c r="T3717" s="28">
        <f t="shared" si="57"/>
        <v>0.9221122643928551</v>
      </c>
    </row>
    <row r="3718" spans="1:20" ht="15.75" customHeight="1" x14ac:dyDescent="0.35">
      <c r="A3718">
        <v>3711</v>
      </c>
      <c r="B3718" s="76">
        <v>44253.599664351852</v>
      </c>
      <c r="C3718" s="1" t="s">
        <v>11780</v>
      </c>
      <c r="D3718" s="76">
        <v>44253.600694444445</v>
      </c>
      <c r="E3718" s="1" t="s">
        <v>11781</v>
      </c>
      <c r="F3718" s="1" t="s">
        <v>11782</v>
      </c>
      <c r="G3718" s="1" t="s">
        <v>123</v>
      </c>
      <c r="H3718" s="1" t="s">
        <v>124</v>
      </c>
      <c r="I3718" s="1" t="s">
        <v>125</v>
      </c>
      <c r="J3718" s="1" t="s">
        <v>11366</v>
      </c>
      <c r="K3718" s="1" t="s">
        <v>11362</v>
      </c>
      <c r="L3718">
        <f>ROUNDUP(IF(B3718&gt;$D$4,0,($D$4-B3718+1)/365),0)</f>
        <v>0</v>
      </c>
      <c r="M3718">
        <f>ROUNDUP(IF(B3718&gt;$D$5,0,($D$5-B3718+1)/365),0)</f>
        <v>1</v>
      </c>
      <c r="N3718" s="28">
        <f>IF(OR(L3718=1,M3718=1),IF(B3718+364&lt;=$D$5,(B3718+364-$D$4+1)/365,IF(B3718&gt;$D$4,($D$5-B3718+1)/365,$D$6/365)),0)</f>
        <v>0.1326036593099946</v>
      </c>
      <c r="O3718" s="28">
        <f>'Data &amp; Parameter'!$E$16*'Data &amp; Parameter'!$E$17*('Data &amp; Parameter'!$E$18+'Data &amp; Parameter'!$E$19)*'Data &amp; Parameter'!$E$20*'Data &amp; Parameter'!$E$37*N3718</f>
        <v>0.46102371999829211</v>
      </c>
      <c r="P3718">
        <f>ROUNDUP(IF(D3718&gt;$D$4,0,($D$4-D3718+1)/365),0)</f>
        <v>0</v>
      </c>
      <c r="Q3718">
        <f>ROUNDUP(IF(D3718&gt;$D$5,0,($D$5-D3718+1)/365),0)</f>
        <v>1</v>
      </c>
      <c r="R3718" s="28">
        <f>IF(OR(P3718=1,Q3718=1),IF(D3718+364&lt;=$D$5,(D3718+364-$D$4+1)/365,IF(D3718&gt;$D$4,($D$5-D3718+1)/365,$D$6/365)),0)</f>
        <v>0.13260083713850615</v>
      </c>
      <c r="S3718" s="28">
        <f>'Data &amp; Parameter'!$E$16*'Data &amp; Parameter'!$E$17*('Data &amp; Parameter'!$E$18+'Data &amp; Parameter'!$E$19)*'Data &amp; Parameter'!$E$20*'Data &amp; Parameter'!$E$37*R3718</f>
        <v>0.46101390814238369</v>
      </c>
      <c r="T3718" s="28">
        <f t="shared" si="57"/>
        <v>0.9220376281406758</v>
      </c>
    </row>
    <row r="3719" spans="1:20" ht="15.75" customHeight="1" x14ac:dyDescent="0.35">
      <c r="A3719">
        <v>3712</v>
      </c>
      <c r="B3719" s="76">
        <v>44253.603634259256</v>
      </c>
      <c r="C3719" s="1" t="s">
        <v>11783</v>
      </c>
      <c r="D3719" s="76">
        <v>44253.606539351851</v>
      </c>
      <c r="E3719" s="1" t="s">
        <v>11784</v>
      </c>
      <c r="F3719" s="1" t="s">
        <v>11785</v>
      </c>
      <c r="G3719" s="1" t="s">
        <v>123</v>
      </c>
      <c r="H3719" s="1" t="s">
        <v>124</v>
      </c>
      <c r="I3719" s="1" t="s">
        <v>125</v>
      </c>
      <c r="J3719" s="1" t="s">
        <v>11356</v>
      </c>
      <c r="K3719" s="1" t="s">
        <v>11362</v>
      </c>
      <c r="L3719">
        <f>ROUNDUP(IF(B3719&gt;$D$4,0,($D$4-B3719+1)/365),0)</f>
        <v>0</v>
      </c>
      <c r="M3719">
        <f>ROUNDUP(IF(B3719&gt;$D$5,0,($D$5-B3719+1)/365),0)</f>
        <v>1</v>
      </c>
      <c r="N3719" s="28">
        <f>IF(OR(L3719=1,M3719=1),IF(B3719+364&lt;=$D$5,(B3719+364-$D$4+1)/365,IF(B3719&gt;$D$4,($D$5-B3719+1)/365,$D$6/365)),0)</f>
        <v>0.13259278285135323</v>
      </c>
      <c r="O3719" s="28">
        <f>'Data &amp; Parameter'!$E$16*'Data &amp; Parameter'!$E$17*('Data &amp; Parameter'!$E$18+'Data &amp; Parameter'!$E$19)*'Data &amp; Parameter'!$E$20*'Data &amp; Parameter'!$E$37*N3719</f>
        <v>0.46098590576715143</v>
      </c>
      <c r="P3719">
        <f>ROUNDUP(IF(D3719&gt;$D$4,0,($D$4-D3719+1)/365),0)</f>
        <v>0</v>
      </c>
      <c r="Q3719">
        <f>ROUNDUP(IF(D3719&gt;$D$5,0,($D$5-D3719+1)/365),0)</f>
        <v>1</v>
      </c>
      <c r="R3719" s="28">
        <f>IF(OR(P3719=1,Q3719=1),IF(D3719+364&lt;=$D$5,(D3719+364-$D$4+1)/365,IF(D3719&gt;$D$4,($D$5-D3719+1)/365,$D$6/365)),0)</f>
        <v>0.13258482369355865</v>
      </c>
      <c r="S3719" s="28">
        <f>'Data &amp; Parameter'!$E$16*'Data &amp; Parameter'!$E$17*('Data &amp; Parameter'!$E$18+'Data &amp; Parameter'!$E$19)*'Data &amp; Parameter'!$E$20*'Data &amp; Parameter'!$E$37*R3719</f>
        <v>0.46095823412857367</v>
      </c>
      <c r="T3719" s="28">
        <f t="shared" si="57"/>
        <v>0.9219441398957251</v>
      </c>
    </row>
    <row r="3720" spans="1:20" ht="15.75" customHeight="1" x14ac:dyDescent="0.35">
      <c r="A3720">
        <v>3713</v>
      </c>
      <c r="B3720" s="76">
        <v>44253.610451388886</v>
      </c>
      <c r="C3720" s="1" t="s">
        <v>11786</v>
      </c>
      <c r="D3720" s="76">
        <v>44253.612118055556</v>
      </c>
      <c r="E3720" s="1" t="s">
        <v>11787</v>
      </c>
      <c r="F3720" s="1" t="s">
        <v>11788</v>
      </c>
      <c r="G3720" s="1" t="s">
        <v>123</v>
      </c>
      <c r="H3720" s="1" t="s">
        <v>124</v>
      </c>
      <c r="I3720" s="1" t="s">
        <v>125</v>
      </c>
      <c r="J3720" s="1" t="s">
        <v>11356</v>
      </c>
      <c r="K3720" s="1" t="s">
        <v>11362</v>
      </c>
      <c r="L3720">
        <f>ROUNDUP(IF(B3720&gt;$D$4,0,($D$4-B3720+1)/365),0)</f>
        <v>0</v>
      </c>
      <c r="M3720">
        <f>ROUNDUP(IF(B3720&gt;$D$5,0,($D$5-B3720+1)/365),0)</f>
        <v>1</v>
      </c>
      <c r="N3720" s="28">
        <f>IF(OR(L3720=1,M3720=1),IF(B3720+364&lt;=$D$5,(B3720+364-$D$4+1)/365,IF(B3720&gt;$D$4,($D$5-B3720+1)/365,$D$6/365)),0)</f>
        <v>0.13257410578387438</v>
      </c>
      <c r="O3720" s="28">
        <f>'Data &amp; Parameter'!$E$16*'Data &amp; Parameter'!$E$17*('Data &amp; Parameter'!$E$18+'Data &amp; Parameter'!$E$19)*'Data &amp; Parameter'!$E$20*'Data &amp; Parameter'!$E$37*N3720</f>
        <v>0.4609209711252828</v>
      </c>
      <c r="P3720">
        <f>ROUNDUP(IF(D3720&gt;$D$4,0,($D$4-D3720+1)/365),0)</f>
        <v>0</v>
      </c>
      <c r="Q3720">
        <f>ROUNDUP(IF(D3720&gt;$D$5,0,($D$5-D3720+1)/365),0)</f>
        <v>1</v>
      </c>
      <c r="R3720" s="28">
        <f>IF(OR(P3720=1,Q3720=1),IF(D3720+364&lt;=$D$5,(D3720+364-$D$4+1)/365,IF(D3720&gt;$D$4,($D$5-D3720+1)/365,$D$6/365)),0)</f>
        <v>0.13256953957381781</v>
      </c>
      <c r="S3720" s="28">
        <f>'Data &amp; Parameter'!$E$16*'Data &amp; Parameter'!$E$17*('Data &amp; Parameter'!$E$18+'Data &amp; Parameter'!$E$19)*'Data &amp; Parameter'!$E$20*'Data &amp; Parameter'!$E$37*R3720</f>
        <v>0.46090509576288691</v>
      </c>
      <c r="T3720" s="28">
        <f t="shared" si="57"/>
        <v>0.9218260668881697</v>
      </c>
    </row>
    <row r="3721" spans="1:20" ht="15.75" customHeight="1" x14ac:dyDescent="0.35">
      <c r="A3721">
        <v>3714</v>
      </c>
      <c r="B3721" s="76">
        <v>44253.615254629629</v>
      </c>
      <c r="C3721" s="1" t="s">
        <v>11789</v>
      </c>
      <c r="D3721" s="76">
        <v>44253.617060185185</v>
      </c>
      <c r="E3721" s="1" t="s">
        <v>11790</v>
      </c>
      <c r="F3721" s="1" t="s">
        <v>11791</v>
      </c>
      <c r="G3721" s="1" t="s">
        <v>123</v>
      </c>
      <c r="H3721" s="1" t="s">
        <v>124</v>
      </c>
      <c r="I3721" s="1" t="s">
        <v>125</v>
      </c>
      <c r="J3721" s="1" t="s">
        <v>11356</v>
      </c>
      <c r="K3721" s="1" t="s">
        <v>11362</v>
      </c>
      <c r="L3721">
        <f>ROUNDUP(IF(B3721&gt;$D$4,0,($D$4-B3721+1)/365),0)</f>
        <v>0</v>
      </c>
      <c r="M3721">
        <f>ROUNDUP(IF(B3721&gt;$D$5,0,($D$5-B3721+1)/365),0)</f>
        <v>1</v>
      </c>
      <c r="N3721" s="28">
        <f>IF(OR(L3721=1,M3721=1),IF(B3721+364&lt;=$D$5,(B3721+364-$D$4+1)/365,IF(B3721&gt;$D$4,($D$5-B3721+1)/365,$D$6/365)),0)</f>
        <v>0.13256094622019476</v>
      </c>
      <c r="O3721" s="28">
        <f>'Data &amp; Parameter'!$E$16*'Data &amp; Parameter'!$E$17*('Data &amp; Parameter'!$E$18+'Data &amp; Parameter'!$E$19)*'Data &amp; Parameter'!$E$20*'Data &amp; Parameter'!$E$37*N3721</f>
        <v>0.46087521921290953</v>
      </c>
      <c r="P3721">
        <f>ROUNDUP(IF(D3721&gt;$D$4,0,($D$4-D3721+1)/365),0)</f>
        <v>0</v>
      </c>
      <c r="Q3721">
        <f>ROUNDUP(IF(D3721&gt;$D$5,0,($D$5-D3721+1)/365),0)</f>
        <v>1</v>
      </c>
      <c r="R3721" s="28">
        <f>IF(OR(P3721=1,Q3721=1),IF(D3721+364&lt;=$D$5,(D3721+364-$D$4+1)/365,IF(D3721&gt;$D$4,($D$5-D3721+1)/365,$D$6/365)),0)</f>
        <v>0.13255599949264513</v>
      </c>
      <c r="S3721" s="28">
        <f>'Data &amp; Parameter'!$E$16*'Data &amp; Parameter'!$E$17*('Data &amp; Parameter'!$E$18+'Data &amp; Parameter'!$E$19)*'Data &amp; Parameter'!$E$20*'Data &amp; Parameter'!$E$37*R3721</f>
        <v>0.46085802090368772</v>
      </c>
      <c r="T3721" s="28">
        <f t="shared" ref="T3721:T3784" si="58">O3721+S3721</f>
        <v>0.92173324011659719</v>
      </c>
    </row>
    <row r="3722" spans="1:20" ht="15.75" customHeight="1" x14ac:dyDescent="0.35">
      <c r="A3722">
        <v>3715</v>
      </c>
      <c r="B3722" s="76">
        <v>44253.627592592587</v>
      </c>
      <c r="C3722" s="1" t="s">
        <v>11792</v>
      </c>
      <c r="D3722" s="76">
        <v>44253.627974537041</v>
      </c>
      <c r="E3722" s="1" t="s">
        <v>11793</v>
      </c>
      <c r="F3722" s="1" t="s">
        <v>11794</v>
      </c>
      <c r="G3722" s="1" t="s">
        <v>123</v>
      </c>
      <c r="H3722" s="1" t="s">
        <v>124</v>
      </c>
      <c r="I3722" s="1" t="s">
        <v>125</v>
      </c>
      <c r="J3722" s="1" t="s">
        <v>11356</v>
      </c>
      <c r="K3722" s="1" t="s">
        <v>11795</v>
      </c>
      <c r="L3722">
        <f>ROUNDUP(IF(B3722&gt;$D$4,0,($D$4-B3722+1)/365),0)</f>
        <v>0</v>
      </c>
      <c r="M3722">
        <f>ROUNDUP(IF(B3722&gt;$D$5,0,($D$5-B3722+1)/365),0)</f>
        <v>1</v>
      </c>
      <c r="N3722" s="28">
        <f>IF(OR(L3722=1,M3722=1),IF(B3722+364&lt;=$D$5,(B3722+364-$D$4+1)/365,IF(B3722&gt;$D$4,($D$5-B3722+1)/365,$D$6/365)),0)</f>
        <v>0.13252714358195217</v>
      </c>
      <c r="O3722" s="28">
        <f>'Data &amp; Parameter'!$E$16*'Data &amp; Parameter'!$E$17*('Data &amp; Parameter'!$E$18+'Data &amp; Parameter'!$E$19)*'Data &amp; Parameter'!$E$20*'Data &amp; Parameter'!$E$37*N3722</f>
        <v>0.46075769743327349</v>
      </c>
      <c r="P3722">
        <f>ROUNDUP(IF(D3722&gt;$D$4,0,($D$4-D3722+1)/365),0)</f>
        <v>0</v>
      </c>
      <c r="Q3722">
        <f>ROUNDUP(IF(D3722&gt;$D$5,0,($D$5-D3722+1)/365),0)</f>
        <v>1</v>
      </c>
      <c r="R3722" s="28">
        <f>IF(OR(P3722=1,Q3722=1),IF(D3722+364&lt;=$D$5,(D3722+364-$D$4+1)/365,IF(D3722&gt;$D$4,($D$5-D3722+1)/365,$D$6/365)),0)</f>
        <v>0.13252609715879135</v>
      </c>
      <c r="S3722" s="28">
        <f>'Data &amp; Parameter'!$E$16*'Data &amp; Parameter'!$E$17*('Data &amp; Parameter'!$E$18+'Data &amp; Parameter'!$E$19)*'Data &amp; Parameter'!$E$20*'Data &amp; Parameter'!$E$37*R3722</f>
        <v>0.46075405932931163</v>
      </c>
      <c r="T3722" s="28">
        <f t="shared" si="58"/>
        <v>0.92151175676258512</v>
      </c>
    </row>
    <row r="3723" spans="1:20" ht="15.75" customHeight="1" x14ac:dyDescent="0.35">
      <c r="A3723">
        <v>3716</v>
      </c>
      <c r="B3723" s="76">
        <v>44253.631412037037</v>
      </c>
      <c r="C3723" s="1" t="s">
        <v>11796</v>
      </c>
      <c r="D3723" s="76">
        <v>44253.633877314816</v>
      </c>
      <c r="E3723" s="1" t="s">
        <v>11797</v>
      </c>
      <c r="F3723" s="1" t="s">
        <v>11798</v>
      </c>
      <c r="G3723" s="1" t="s">
        <v>123</v>
      </c>
      <c r="H3723" s="1" t="s">
        <v>124</v>
      </c>
      <c r="I3723" s="1" t="s">
        <v>125</v>
      </c>
      <c r="J3723" s="1" t="s">
        <v>11356</v>
      </c>
      <c r="K3723" s="1" t="s">
        <v>11799</v>
      </c>
      <c r="L3723">
        <f>ROUNDUP(IF(B3723&gt;$D$4,0,($D$4-B3723+1)/365),0)</f>
        <v>0</v>
      </c>
      <c r="M3723">
        <f>ROUNDUP(IF(B3723&gt;$D$5,0,($D$5-B3723+1)/365),0)</f>
        <v>1</v>
      </c>
      <c r="N3723" s="28">
        <f>IF(OR(L3723=1,M3723=1),IF(B3723+364&lt;=$D$5,(B3723+364-$D$4+1)/365,IF(B3723&gt;$D$4,($D$5-B3723+1)/365,$D$6/365)),0)</f>
        <v>0.13251667935058334</v>
      </c>
      <c r="O3723" s="28">
        <f>'Data &amp; Parameter'!$E$16*'Data &amp; Parameter'!$E$17*('Data &amp; Parameter'!$E$18+'Data &amp; Parameter'!$E$19)*'Data &amp; Parameter'!$E$20*'Data &amp; Parameter'!$E$37*N3723</f>
        <v>0.46072131639448705</v>
      </c>
      <c r="P3723">
        <f>ROUNDUP(IF(D3723&gt;$D$4,0,($D$4-D3723+1)/365),0)</f>
        <v>0</v>
      </c>
      <c r="Q3723">
        <f>ROUNDUP(IF(D3723&gt;$D$5,0,($D$5-D3723+1)/365),0)</f>
        <v>1</v>
      </c>
      <c r="R3723" s="28">
        <f>IF(OR(P3723=1,Q3723=1),IF(D3723+364&lt;=$D$5,(D3723+364-$D$4+1)/365,IF(D3723&gt;$D$4,($D$5-D3723+1)/365,$D$6/365)),0)</f>
        <v>0.13250992516488672</v>
      </c>
      <c r="S3723" s="28">
        <f>'Data &amp; Parameter'!$E$16*'Data &amp; Parameter'!$E$17*('Data &amp; Parameter'!$E$18+'Data &amp; Parameter'!$E$19)*'Data &amp; Parameter'!$E$20*'Data &amp; Parameter'!$E$37*R3723</f>
        <v>0.46069783408765164</v>
      </c>
      <c r="T3723" s="28">
        <f t="shared" si="58"/>
        <v>0.92141915048213874</v>
      </c>
    </row>
    <row r="3724" spans="1:20" ht="15.75" customHeight="1" x14ac:dyDescent="0.35">
      <c r="A3724">
        <v>3717</v>
      </c>
      <c r="B3724" s="76">
        <v>44253.635208333333</v>
      </c>
      <c r="C3724" s="1" t="s">
        <v>11800</v>
      </c>
      <c r="D3724" s="76">
        <v>44253.636481481481</v>
      </c>
      <c r="E3724" s="1" t="s">
        <v>11801</v>
      </c>
      <c r="F3724" s="1" t="s">
        <v>11802</v>
      </c>
      <c r="G3724" s="1" t="s">
        <v>123</v>
      </c>
      <c r="H3724" s="1" t="s">
        <v>124</v>
      </c>
      <c r="I3724" s="1" t="s">
        <v>125</v>
      </c>
      <c r="J3724" s="1" t="s">
        <v>11366</v>
      </c>
      <c r="K3724" s="1" t="s">
        <v>11366</v>
      </c>
      <c r="L3724">
        <f>ROUNDUP(IF(B3724&gt;$D$4,0,($D$4-B3724+1)/365),0)</f>
        <v>0</v>
      </c>
      <c r="M3724">
        <f>ROUNDUP(IF(B3724&gt;$D$5,0,($D$5-B3724+1)/365),0)</f>
        <v>1</v>
      </c>
      <c r="N3724" s="28">
        <f>IF(OR(L3724=1,M3724=1),IF(B3724+364&lt;=$D$5,(B3724+364-$D$4+1)/365,IF(B3724&gt;$D$4,($D$5-B3724+1)/365,$D$6/365)),0)</f>
        <v>0.1325062785388133</v>
      </c>
      <c r="O3724" s="28">
        <f>'Data &amp; Parameter'!$E$16*'Data &amp; Parameter'!$E$17*('Data &amp; Parameter'!$E$18+'Data &amp; Parameter'!$E$19)*'Data &amp; Parameter'!$E$20*'Data &amp; Parameter'!$E$37*N3724</f>
        <v>0.46068515584689601</v>
      </c>
      <c r="P3724">
        <f>ROUNDUP(IF(D3724&gt;$D$4,0,($D$4-D3724+1)/365),0)</f>
        <v>0</v>
      </c>
      <c r="Q3724">
        <f>ROUNDUP(IF(D3724&gt;$D$5,0,($D$5-D3724+1)/365),0)</f>
        <v>1</v>
      </c>
      <c r="R3724" s="28">
        <f>IF(OR(P3724=1,Q3724=1),IF(D3724+364&lt;=$D$5,(D3724+364-$D$4+1)/365,IF(D3724&gt;$D$4,($D$5-D3724+1)/365,$D$6/365)),0)</f>
        <v>0.13250279046169702</v>
      </c>
      <c r="S3724" s="28">
        <f>'Data &amp; Parameter'!$E$16*'Data &amp; Parameter'!$E$17*('Data &amp; Parameter'!$E$18+'Data &amp; Parameter'!$E$19)*'Data &amp; Parameter'!$E$20*'Data &amp; Parameter'!$E$37*R3724</f>
        <v>0.46067302883399036</v>
      </c>
      <c r="T3724" s="28">
        <f t="shared" si="58"/>
        <v>0.92135818468088637</v>
      </c>
    </row>
    <row r="3725" spans="1:20" ht="15.75" customHeight="1" x14ac:dyDescent="0.35">
      <c r="A3725">
        <v>3718</v>
      </c>
      <c r="B3725" s="76">
        <v>44253.63857638889</v>
      </c>
      <c r="C3725" s="1" t="s">
        <v>11803</v>
      </c>
      <c r="D3725" s="76">
        <v>44253.639965277776</v>
      </c>
      <c r="E3725" s="1" t="s">
        <v>11804</v>
      </c>
      <c r="F3725" s="1" t="s">
        <v>11805</v>
      </c>
      <c r="G3725" s="1" t="s">
        <v>123</v>
      </c>
      <c r="H3725" s="1" t="s">
        <v>124</v>
      </c>
      <c r="I3725" s="1" t="s">
        <v>125</v>
      </c>
      <c r="J3725" s="1" t="s">
        <v>11806</v>
      </c>
      <c r="K3725" s="1" t="s">
        <v>11807</v>
      </c>
      <c r="L3725">
        <f>ROUNDUP(IF(B3725&gt;$D$4,0,($D$4-B3725+1)/365),0)</f>
        <v>0</v>
      </c>
      <c r="M3725">
        <f>ROUNDUP(IF(B3725&gt;$D$5,0,($D$5-B3725+1)/365),0)</f>
        <v>1</v>
      </c>
      <c r="N3725" s="28">
        <f>IF(OR(L3725=1,M3725=1),IF(B3725+364&lt;=$D$5,(B3725+364-$D$4+1)/365,IF(B3725&gt;$D$4,($D$5-B3725+1)/365,$D$6/365)),0)</f>
        <v>0.13249705098934189</v>
      </c>
      <c r="O3725" s="28">
        <f>'Data &amp; Parameter'!$E$16*'Data &amp; Parameter'!$E$17*('Data &amp; Parameter'!$E$18+'Data &amp; Parameter'!$E$19)*'Data &amp; Parameter'!$E$20*'Data &amp; Parameter'!$E$37*N3725</f>
        <v>0.46065307438544983</v>
      </c>
      <c r="P3725">
        <f>ROUNDUP(IF(D3725&gt;$D$4,0,($D$4-D3725+1)/365),0)</f>
        <v>0</v>
      </c>
      <c r="Q3725">
        <f>ROUNDUP(IF(D3725&gt;$D$5,0,($D$5-D3725+1)/365),0)</f>
        <v>1</v>
      </c>
      <c r="R3725" s="28">
        <f>IF(OR(P3725=1,Q3725=1),IF(D3725+364&lt;=$D$5,(D3725+364-$D$4+1)/365,IF(D3725&gt;$D$4,($D$5-D3725+1)/365,$D$6/365)),0)</f>
        <v>0.13249324581431135</v>
      </c>
      <c r="S3725" s="28">
        <f>'Data &amp; Parameter'!$E$16*'Data &amp; Parameter'!$E$17*('Data &amp; Parameter'!$E$18+'Data &amp; Parameter'!$E$19)*'Data &amp; Parameter'!$E$20*'Data &amp; Parameter'!$E$37*R3725</f>
        <v>0.46063984491684429</v>
      </c>
      <c r="T3725" s="28">
        <f t="shared" si="58"/>
        <v>0.92129291930229407</v>
      </c>
    </row>
    <row r="3726" spans="1:20" ht="15.75" customHeight="1" x14ac:dyDescent="0.35">
      <c r="A3726">
        <v>3719</v>
      </c>
      <c r="B3726" s="76">
        <v>44253.672268518523</v>
      </c>
      <c r="C3726" s="1" t="s">
        <v>11808</v>
      </c>
      <c r="D3726" s="76">
        <v>44253.673275462963</v>
      </c>
      <c r="E3726" s="1" t="s">
        <v>11809</v>
      </c>
      <c r="F3726" s="1" t="s">
        <v>11810</v>
      </c>
      <c r="G3726" s="1" t="s">
        <v>123</v>
      </c>
      <c r="H3726" s="1" t="s">
        <v>124</v>
      </c>
      <c r="I3726" s="1" t="s">
        <v>125</v>
      </c>
      <c r="J3726" s="1" t="s">
        <v>10727</v>
      </c>
      <c r="K3726" s="1" t="s">
        <v>10727</v>
      </c>
      <c r="L3726">
        <f>ROUNDUP(IF(B3726&gt;$D$4,0,($D$4-B3726+1)/365),0)</f>
        <v>0</v>
      </c>
      <c r="M3726">
        <f>ROUNDUP(IF(B3726&gt;$D$5,0,($D$5-B3726+1)/365),0)</f>
        <v>1</v>
      </c>
      <c r="N3726" s="28">
        <f>IF(OR(L3726=1,M3726=1),IF(B3726+364&lt;=$D$5,(B3726+364-$D$4+1)/365,IF(B3726&gt;$D$4,($D$5-B3726+1)/365,$D$6/365)),0)</f>
        <v>0.13240474378486797</v>
      </c>
      <c r="O3726" s="28">
        <f>'Data &amp; Parameter'!$E$16*'Data &amp; Parameter'!$E$17*('Data &amp; Parameter'!$E$18+'Data &amp; Parameter'!$E$19)*'Data &amp; Parameter'!$E$20*'Data &amp; Parameter'!$E$37*N3726</f>
        <v>0.46033214952552776</v>
      </c>
      <c r="P3726">
        <f>ROUNDUP(IF(D3726&gt;$D$4,0,($D$4-D3726+1)/365),0)</f>
        <v>0</v>
      </c>
      <c r="Q3726">
        <f>ROUNDUP(IF(D3726&gt;$D$5,0,($D$5-D3726+1)/365),0)</f>
        <v>1</v>
      </c>
      <c r="R3726" s="28">
        <f>IF(OR(P3726=1,Q3726=1),IF(D3726+364&lt;=$D$5,(D3726+364-$D$4+1)/365,IF(D3726&gt;$D$4,($D$5-D3726+1)/365,$D$6/365)),0)</f>
        <v>0.13240198503297831</v>
      </c>
      <c r="S3726" s="28">
        <f>'Data &amp; Parameter'!$E$16*'Data &amp; Parameter'!$E$17*('Data &amp; Parameter'!$E$18+'Data &amp; Parameter'!$E$19)*'Data &amp; Parameter'!$E$20*'Data &amp; Parameter'!$E$37*R3726</f>
        <v>0.4603225581608148</v>
      </c>
      <c r="T3726" s="28">
        <f t="shared" si="58"/>
        <v>0.9206547076863425</v>
      </c>
    </row>
    <row r="3727" spans="1:20" ht="15.75" customHeight="1" x14ac:dyDescent="0.35">
      <c r="A3727">
        <v>3720</v>
      </c>
      <c r="B3727" s="76">
        <v>44253.680648148147</v>
      </c>
      <c r="C3727" s="1" t="s">
        <v>11811</v>
      </c>
      <c r="D3727" s="76">
        <v>44253.68236111111</v>
      </c>
      <c r="E3727" s="1" t="s">
        <v>11812</v>
      </c>
      <c r="F3727" s="1" t="s">
        <v>11813</v>
      </c>
      <c r="G3727" s="1" t="s">
        <v>123</v>
      </c>
      <c r="H3727" s="1" t="s">
        <v>3942</v>
      </c>
      <c r="I3727" s="1" t="s">
        <v>125</v>
      </c>
      <c r="J3727" s="1" t="s">
        <v>10684</v>
      </c>
      <c r="K3727" s="1" t="s">
        <v>10684</v>
      </c>
      <c r="L3727">
        <f>ROUNDUP(IF(B3727&gt;$D$4,0,($D$4-B3727+1)/365),0)</f>
        <v>0</v>
      </c>
      <c r="M3727">
        <f>ROUNDUP(IF(B3727&gt;$D$5,0,($D$5-B3727+1)/365),0)</f>
        <v>1</v>
      </c>
      <c r="N3727" s="28">
        <f>IF(OR(L3727=1,M3727=1),IF(B3727+364&lt;=$D$5,(B3727+364-$D$4+1)/365,IF(B3727&gt;$D$4,($D$5-B3727+1)/365,$D$6/365)),0)</f>
        <v>0.13238178589548724</v>
      </c>
      <c r="O3727" s="28">
        <f>'Data &amp; Parameter'!$E$16*'Data &amp; Parameter'!$E$17*('Data &amp; Parameter'!$E$18+'Data &amp; Parameter'!$E$19)*'Data &amp; Parameter'!$E$20*'Data &amp; Parameter'!$E$37*N3727</f>
        <v>0.46025233173150393</v>
      </c>
      <c r="P3727">
        <f>ROUNDUP(IF(D3727&gt;$D$4,0,($D$4-D3727+1)/365),0)</f>
        <v>0</v>
      </c>
      <c r="Q3727">
        <f>ROUNDUP(IF(D3727&gt;$D$5,0,($D$5-D3727+1)/365),0)</f>
        <v>1</v>
      </c>
      <c r="R3727" s="28">
        <f>IF(OR(P3727=1,Q3727=1),IF(D3727+364&lt;=$D$5,(D3727+364-$D$4+1)/365,IF(D3727&gt;$D$4,($D$5-D3727+1)/365,$D$6/365)),0)</f>
        <v>0.13237709284627297</v>
      </c>
      <c r="S3727" s="28">
        <f>'Data &amp; Parameter'!$E$16*'Data &amp; Parameter'!$E$17*('Data &amp; Parameter'!$E$18+'Data &amp; Parameter'!$E$19)*'Data &amp; Parameter'!$E$20*'Data &amp; Parameter'!$E$37*R3727</f>
        <v>0.46023601538685588</v>
      </c>
      <c r="T3727" s="28">
        <f t="shared" si="58"/>
        <v>0.92048834711835981</v>
      </c>
    </row>
    <row r="3728" spans="1:20" ht="15.75" customHeight="1" x14ac:dyDescent="0.35">
      <c r="A3728">
        <v>3721</v>
      </c>
      <c r="B3728" s="76">
        <v>44253.685810185183</v>
      </c>
      <c r="C3728" s="1" t="s">
        <v>11814</v>
      </c>
      <c r="D3728" s="76">
        <v>44253.686874999999</v>
      </c>
      <c r="E3728" s="1" t="s">
        <v>11815</v>
      </c>
      <c r="F3728" s="1" t="s">
        <v>11816</v>
      </c>
      <c r="G3728" s="1" t="s">
        <v>123</v>
      </c>
      <c r="H3728" s="1" t="s">
        <v>3942</v>
      </c>
      <c r="I3728" s="1" t="s">
        <v>125</v>
      </c>
      <c r="J3728" s="1" t="s">
        <v>10684</v>
      </c>
      <c r="K3728" s="1" t="s">
        <v>10684</v>
      </c>
      <c r="L3728">
        <f>ROUNDUP(IF(B3728&gt;$D$4,0,($D$4-B3728+1)/365),0)</f>
        <v>0</v>
      </c>
      <c r="M3728">
        <f>ROUNDUP(IF(B3728&gt;$D$5,0,($D$5-B3728+1)/365),0)</f>
        <v>1</v>
      </c>
      <c r="N3728" s="28">
        <f>IF(OR(L3728=1,M3728=1),IF(B3728+364&lt;=$D$5,(B3728+364-$D$4+1)/365,IF(B3728&gt;$D$4,($D$5-B3728+1)/365,$D$6/365)),0)</f>
        <v>0.13236764332826556</v>
      </c>
      <c r="O3728" s="28">
        <f>'Data &amp; Parameter'!$E$16*'Data &amp; Parameter'!$E$17*('Data &amp; Parameter'!$E$18+'Data &amp; Parameter'!$E$19)*'Data &amp; Parameter'!$E$20*'Data &amp; Parameter'!$E$37*N3728</f>
        <v>0.46020316220643359</v>
      </c>
      <c r="P3728">
        <f>ROUNDUP(IF(D3728&gt;$D$4,0,($D$4-D3728+1)/365),0)</f>
        <v>0</v>
      </c>
      <c r="Q3728">
        <f>ROUNDUP(IF(D3728&gt;$D$5,0,($D$5-D3728+1)/365),0)</f>
        <v>1</v>
      </c>
      <c r="R3728" s="28">
        <f>IF(OR(P3728=1,Q3728=1),IF(D3728+364&lt;=$D$5,(D3728+364-$D$4+1)/365,IF(D3728&gt;$D$4,($D$5-D3728+1)/365,$D$6/365)),0)</f>
        <v>0.13236472602739885</v>
      </c>
      <c r="S3728" s="28">
        <f>'Data &amp; Parameter'!$E$16*'Data &amp; Parameter'!$E$17*('Data &amp; Parameter'!$E$18+'Data &amp; Parameter'!$E$19)*'Data &amp; Parameter'!$E$20*'Data &amp; Parameter'!$E$37*R3728</f>
        <v>0.46019301961380132</v>
      </c>
      <c r="T3728" s="28">
        <f t="shared" si="58"/>
        <v>0.92039618182023486</v>
      </c>
    </row>
    <row r="3729" spans="1:20" ht="15.75" customHeight="1" x14ac:dyDescent="0.35">
      <c r="A3729">
        <v>3722</v>
      </c>
      <c r="B3729" s="76">
        <v>44254.218680555554</v>
      </c>
      <c r="C3729" s="1" t="s">
        <v>11817</v>
      </c>
      <c r="D3729" s="76">
        <v>44254.22278935185</v>
      </c>
      <c r="E3729" s="1" t="s">
        <v>11818</v>
      </c>
      <c r="F3729" s="1" t="s">
        <v>11819</v>
      </c>
      <c r="G3729" s="1" t="s">
        <v>123</v>
      </c>
      <c r="H3729" s="1" t="s">
        <v>124</v>
      </c>
      <c r="I3729" s="1" t="s">
        <v>125</v>
      </c>
      <c r="J3729" s="1" t="s">
        <v>11820</v>
      </c>
      <c r="K3729" s="1" t="s">
        <v>11821</v>
      </c>
      <c r="L3729">
        <f>ROUNDUP(IF(B3729&gt;$D$4,0,($D$4-B3729+1)/365),0)</f>
        <v>0</v>
      </c>
      <c r="M3729">
        <f>ROUNDUP(IF(B3729&gt;$D$5,0,($D$5-B3729+1)/365),0)</f>
        <v>1</v>
      </c>
      <c r="N3729" s="28">
        <f>IF(OR(L3729=1,M3729=1),IF(B3729+364&lt;=$D$5,(B3729+364-$D$4+1)/365,IF(B3729&gt;$D$4,($D$5-B3729+1)/365,$D$6/365)),0)</f>
        <v>0.13090772450533186</v>
      </c>
      <c r="O3729" s="28">
        <f>'Data &amp; Parameter'!$E$16*'Data &amp; Parameter'!$E$17*('Data &amp; Parameter'!$E$18+'Data &amp; Parameter'!$E$19)*'Data &amp; Parameter'!$E$20*'Data &amp; Parameter'!$E$37*N3729</f>
        <v>0.45512745607474248</v>
      </c>
      <c r="P3729">
        <f>ROUNDUP(IF(D3729&gt;$D$4,0,($D$4-D3729+1)/365),0)</f>
        <v>0</v>
      </c>
      <c r="Q3729">
        <f>ROUNDUP(IF(D3729&gt;$D$5,0,($D$5-D3729+1)/365),0)</f>
        <v>1</v>
      </c>
      <c r="R3729" s="28">
        <f>IF(OR(P3729=1,Q3729=1),IF(D3729+364&lt;=$D$5,(D3729+364-$D$4+1)/365,IF(D3729&gt;$D$4,($D$5-D3729+1)/365,$D$6/365)),0)</f>
        <v>0.13089646752917747</v>
      </c>
      <c r="S3729" s="28">
        <f>'Data &amp; Parameter'!$E$16*'Data &amp; Parameter'!$E$17*('Data &amp; Parameter'!$E$18+'Data &amp; Parameter'!$E$19)*'Data &amp; Parameter'!$E$20*'Data &amp; Parameter'!$E$37*R3729</f>
        <v>0.45508831889670653</v>
      </c>
      <c r="T3729" s="28">
        <f t="shared" si="58"/>
        <v>0.91021577497144901</v>
      </c>
    </row>
    <row r="3730" spans="1:20" ht="15.75" customHeight="1" x14ac:dyDescent="0.35">
      <c r="A3730">
        <v>3723</v>
      </c>
      <c r="B3730" s="76">
        <v>44254.225335648152</v>
      </c>
      <c r="C3730" s="1" t="s">
        <v>11822</v>
      </c>
      <c r="D3730" s="76">
        <v>44254.226655092592</v>
      </c>
      <c r="E3730" s="1" t="s">
        <v>11823</v>
      </c>
      <c r="F3730" s="1" t="s">
        <v>11824</v>
      </c>
      <c r="G3730" s="1" t="s">
        <v>123</v>
      </c>
      <c r="H3730" s="1" t="s">
        <v>124</v>
      </c>
      <c r="I3730" s="1" t="s">
        <v>125</v>
      </c>
      <c r="J3730" s="1" t="s">
        <v>11825</v>
      </c>
      <c r="K3730" s="1" t="s">
        <v>11826</v>
      </c>
      <c r="L3730">
        <f>ROUNDUP(IF(B3730&gt;$D$4,0,($D$4-B3730+1)/365),0)</f>
        <v>0</v>
      </c>
      <c r="M3730">
        <f>ROUNDUP(IF(B3730&gt;$D$5,0,($D$5-B3730+1)/365),0)</f>
        <v>1</v>
      </c>
      <c r="N3730" s="28">
        <f>IF(OR(L3730=1,M3730=1),IF(B3730+364&lt;=$D$5,(B3730+364-$D$4+1)/365,IF(B3730&gt;$D$4,($D$5-B3730+1)/365,$D$6/365)),0)</f>
        <v>0.13088949137492495</v>
      </c>
      <c r="O3730" s="28">
        <f>'Data &amp; Parameter'!$E$16*'Data &amp; Parameter'!$E$17*('Data &amp; Parameter'!$E$18+'Data &amp; Parameter'!$E$19)*'Data &amp; Parameter'!$E$20*'Data &amp; Parameter'!$E$37*N3730</f>
        <v>0.45506406487082585</v>
      </c>
      <c r="P3730">
        <f>ROUNDUP(IF(D3730&gt;$D$4,0,($D$4-D3730+1)/365),0)</f>
        <v>0</v>
      </c>
      <c r="Q3730">
        <f>ROUNDUP(IF(D3730&gt;$D$5,0,($D$5-D3730+1)/365),0)</f>
        <v>1</v>
      </c>
      <c r="R3730" s="28">
        <f>IF(OR(P3730=1,Q3730=1),IF(D3730+364&lt;=$D$5,(D3730+364-$D$4+1)/365,IF(D3730&gt;$D$4,($D$5-D3730+1)/365,$D$6/365)),0)</f>
        <v>0.13088587645865093</v>
      </c>
      <c r="S3730" s="28">
        <f>'Data &amp; Parameter'!$E$16*'Data &amp; Parameter'!$E$17*('Data &amp; Parameter'!$E$18+'Data &amp; Parameter'!$E$19)*'Data &amp; Parameter'!$E$20*'Data &amp; Parameter'!$E$37*R3730</f>
        <v>0.45505149687566793</v>
      </c>
      <c r="T3730" s="28">
        <f t="shared" si="58"/>
        <v>0.91011556174649377</v>
      </c>
    </row>
    <row r="3731" spans="1:20" ht="15.75" customHeight="1" x14ac:dyDescent="0.35">
      <c r="A3731">
        <v>3724</v>
      </c>
      <c r="B3731" s="76">
        <v>44254.229699074072</v>
      </c>
      <c r="C3731" s="1" t="s">
        <v>11827</v>
      </c>
      <c r="D3731" s="76">
        <v>44254.230439814812</v>
      </c>
      <c r="E3731" s="1" t="s">
        <v>11828</v>
      </c>
      <c r="F3731" s="1" t="s">
        <v>11829</v>
      </c>
      <c r="G3731" s="1" t="s">
        <v>123</v>
      </c>
      <c r="H3731" s="1" t="s">
        <v>124</v>
      </c>
      <c r="I3731" s="1" t="s">
        <v>125</v>
      </c>
      <c r="J3731" s="1" t="s">
        <v>11820</v>
      </c>
      <c r="K3731" s="1" t="s">
        <v>11830</v>
      </c>
      <c r="L3731">
        <f>ROUNDUP(IF(B3731&gt;$D$4,0,($D$4-B3731+1)/365),0)</f>
        <v>0</v>
      </c>
      <c r="M3731">
        <f>ROUNDUP(IF(B3731&gt;$D$5,0,($D$5-B3731+1)/365),0)</f>
        <v>1</v>
      </c>
      <c r="N3731" s="28">
        <f>IF(OR(L3731=1,M3731=1),IF(B3731+364&lt;=$D$5,(B3731+364-$D$4+1)/365,IF(B3731&gt;$D$4,($D$5-B3731+1)/365,$D$6/365)),0)</f>
        <v>0.13087753678336325</v>
      </c>
      <c r="O3731" s="28">
        <f>'Data &amp; Parameter'!$E$16*'Data &amp; Parameter'!$E$17*('Data &amp; Parameter'!$E$18+'Data &amp; Parameter'!$E$19)*'Data &amp; Parameter'!$E$20*'Data &amp; Parameter'!$E$37*N3731</f>
        <v>0.45502250229026425</v>
      </c>
      <c r="P3731">
        <f>ROUNDUP(IF(D3731&gt;$D$4,0,($D$4-D3731+1)/365),0)</f>
        <v>0</v>
      </c>
      <c r="Q3731">
        <f>ROUNDUP(IF(D3731&gt;$D$5,0,($D$5-D3731+1)/365),0)</f>
        <v>1</v>
      </c>
      <c r="R3731" s="28">
        <f>IF(OR(P3731=1,Q3731=1),IF(D3731+364&lt;=$D$5,(D3731+364-$D$4+1)/365,IF(D3731&gt;$D$4,($D$5-D3731+1)/365,$D$6/365)),0)</f>
        <v>0.1308755073566803</v>
      </c>
      <c r="S3731" s="28">
        <f>'Data &amp; Parameter'!$E$16*'Data &amp; Parameter'!$E$17*('Data &amp; Parameter'!$E$18+'Data &amp; Parameter'!$E$19)*'Data &amp; Parameter'!$E$20*'Data &amp; Parameter'!$E$37*R3731</f>
        <v>0.4550154465736746</v>
      </c>
      <c r="T3731" s="28">
        <f t="shared" si="58"/>
        <v>0.91003794886393885</v>
      </c>
    </row>
    <row r="3732" spans="1:20" ht="15.75" customHeight="1" x14ac:dyDescent="0.35">
      <c r="A3732">
        <v>3725</v>
      </c>
      <c r="B3732" s="76">
        <v>44254.23028935185</v>
      </c>
      <c r="C3732" s="1" t="s">
        <v>11831</v>
      </c>
      <c r="D3732" s="76">
        <v>44254.230798611112</v>
      </c>
      <c r="E3732" s="1" t="s">
        <v>11832</v>
      </c>
      <c r="F3732" s="1" t="s">
        <v>11833</v>
      </c>
      <c r="G3732" s="1" t="s">
        <v>123</v>
      </c>
      <c r="H3732" s="1" t="s">
        <v>124</v>
      </c>
      <c r="I3732" s="1" t="s">
        <v>125</v>
      </c>
      <c r="J3732" s="1" t="s">
        <v>11834</v>
      </c>
      <c r="K3732" s="1" t="s">
        <v>11834</v>
      </c>
      <c r="L3732">
        <f>ROUNDUP(IF(B3732&gt;$D$4,0,($D$4-B3732+1)/365),0)</f>
        <v>0</v>
      </c>
      <c r="M3732">
        <f>ROUNDUP(IF(B3732&gt;$D$5,0,($D$5-B3732+1)/365),0)</f>
        <v>1</v>
      </c>
      <c r="N3732" s="28">
        <f>IF(OR(L3732=1,M3732=1),IF(B3732+364&lt;=$D$5,(B3732+364-$D$4+1)/365,IF(B3732&gt;$D$4,($D$5-B3732+1)/365,$D$6/365)),0)</f>
        <v>0.13087591958397279</v>
      </c>
      <c r="O3732" s="28">
        <f>'Data &amp; Parameter'!$E$16*'Data &amp; Parameter'!$E$17*('Data &amp; Parameter'!$E$18+'Data &amp; Parameter'!$E$19)*'Data &amp; Parameter'!$E$20*'Data &amp; Parameter'!$E$37*N3732</f>
        <v>0.45501687976609828</v>
      </c>
      <c r="P3732">
        <f>ROUNDUP(IF(D3732&gt;$D$4,0,($D$4-D3732+1)/365),0)</f>
        <v>0</v>
      </c>
      <c r="Q3732">
        <f>ROUNDUP(IF(D3732&gt;$D$5,0,($D$5-D3732+1)/365),0)</f>
        <v>1</v>
      </c>
      <c r="R3732" s="28">
        <f>IF(OR(P3732=1,Q3732=1),IF(D3732+364&lt;=$D$5,(D3732+364-$D$4+1)/365,IF(D3732&gt;$D$4,($D$5-D3732+1)/365,$D$6/365)),0)</f>
        <v>0.1308745243531183</v>
      </c>
      <c r="S3732" s="28">
        <f>'Data &amp; Parameter'!$E$16*'Data &amp; Parameter'!$E$17*('Data &amp; Parameter'!$E$18+'Data &amp; Parameter'!$E$19)*'Data &amp; Parameter'!$E$20*'Data &amp; Parameter'!$E$37*R3732</f>
        <v>0.45501202896090825</v>
      </c>
      <c r="T3732" s="28">
        <f t="shared" si="58"/>
        <v>0.91002890872700659</v>
      </c>
    </row>
    <row r="3733" spans="1:20" ht="15.75" customHeight="1" x14ac:dyDescent="0.35">
      <c r="A3733">
        <v>3726</v>
      </c>
      <c r="B3733" s="76">
        <v>44254.232986111107</v>
      </c>
      <c r="C3733" s="1" t="s">
        <v>11835</v>
      </c>
      <c r="D3733" s="76">
        <v>44254.236504629633</v>
      </c>
      <c r="E3733" s="1" t="s">
        <v>11836</v>
      </c>
      <c r="F3733" s="1" t="s">
        <v>11837</v>
      </c>
      <c r="G3733" s="1" t="s">
        <v>123</v>
      </c>
      <c r="H3733" s="1" t="s">
        <v>124</v>
      </c>
      <c r="I3733" s="1" t="s">
        <v>125</v>
      </c>
      <c r="J3733" s="1" t="s">
        <v>11834</v>
      </c>
      <c r="K3733" s="1" t="s">
        <v>11834</v>
      </c>
      <c r="L3733">
        <f>ROUNDUP(IF(B3733&gt;$D$4,0,($D$4-B3733+1)/365),0)</f>
        <v>0</v>
      </c>
      <c r="M3733">
        <f>ROUNDUP(IF(B3733&gt;$D$5,0,($D$5-B3733+1)/365),0)</f>
        <v>1</v>
      </c>
      <c r="N3733" s="28">
        <f>IF(OR(L3733=1,M3733=1),IF(B3733+364&lt;=$D$5,(B3733+364-$D$4+1)/365,IF(B3733&gt;$D$4,($D$5-B3733+1)/365,$D$6/365)),0)</f>
        <v>0.13086853120244771</v>
      </c>
      <c r="O3733" s="28">
        <f>'Data &amp; Parameter'!$E$16*'Data &amp; Parameter'!$E$17*('Data &amp; Parameter'!$E$18+'Data &amp; Parameter'!$E$19)*'Data &amp; Parameter'!$E$20*'Data &amp; Parameter'!$E$37*N3733</f>
        <v>0.45499119254786319</v>
      </c>
      <c r="P3733">
        <f>ROUNDUP(IF(D3733&gt;$D$4,0,($D$4-D3733+1)/365),0)</f>
        <v>0</v>
      </c>
      <c r="Q3733">
        <f>ROUNDUP(IF(D3733&gt;$D$5,0,($D$5-D3733+1)/365),0)</f>
        <v>1</v>
      </c>
      <c r="R3733" s="28">
        <f>IF(OR(P3733=1,Q3733=1),IF(D3733+364&lt;=$D$5,(D3733+364-$D$4+1)/365,IF(D3733&gt;$D$4,($D$5-D3733+1)/365,$D$6/365)),0)</f>
        <v>0.13085889142566387</v>
      </c>
      <c r="S3733" s="28">
        <f>'Data &amp; Parameter'!$E$16*'Data &amp; Parameter'!$E$17*('Data &amp; Parameter'!$E$18+'Data &amp; Parameter'!$E$19)*'Data &amp; Parameter'!$E$20*'Data &amp; Parameter'!$E$37*R3733</f>
        <v>0.45495767789392405</v>
      </c>
      <c r="T3733" s="28">
        <f t="shared" si="58"/>
        <v>0.90994887044178729</v>
      </c>
    </row>
    <row r="3734" spans="1:20" ht="15.75" customHeight="1" x14ac:dyDescent="0.35">
      <c r="A3734">
        <v>3727</v>
      </c>
      <c r="B3734" s="76">
        <v>44254.234421296293</v>
      </c>
      <c r="C3734" s="1" t="s">
        <v>11838</v>
      </c>
      <c r="D3734" s="76">
        <v>44254.234861111108</v>
      </c>
      <c r="E3734" s="1" t="s">
        <v>11839</v>
      </c>
      <c r="F3734" s="1" t="s">
        <v>11840</v>
      </c>
      <c r="G3734" s="1" t="s">
        <v>123</v>
      </c>
      <c r="H3734" s="1" t="s">
        <v>124</v>
      </c>
      <c r="I3734" s="1" t="s">
        <v>125</v>
      </c>
      <c r="J3734" s="1" t="s">
        <v>11820</v>
      </c>
      <c r="K3734" s="1" t="s">
        <v>11841</v>
      </c>
      <c r="L3734">
        <f>ROUNDUP(IF(B3734&gt;$D$4,0,($D$4-B3734+1)/365),0)</f>
        <v>0</v>
      </c>
      <c r="M3734">
        <f>ROUNDUP(IF(B3734&gt;$D$5,0,($D$5-B3734+1)/365),0)</f>
        <v>1</v>
      </c>
      <c r="N3734" s="28">
        <f>IF(OR(L3734=1,M3734=1),IF(B3734+364&lt;=$D$5,(B3734+364-$D$4+1)/365,IF(B3734&gt;$D$4,($D$5-B3734+1)/365,$D$6/365)),0)</f>
        <v>0.13086459918823953</v>
      </c>
      <c r="O3734" s="28">
        <f>'Data &amp; Parameter'!$E$16*'Data &amp; Parameter'!$E$17*('Data &amp; Parameter'!$E$18+'Data &amp; Parameter'!$E$19)*'Data &amp; Parameter'!$E$20*'Data &amp; Parameter'!$E$37*N3734</f>
        <v>0.4549775220969362</v>
      </c>
      <c r="P3734">
        <f>ROUNDUP(IF(D3734&gt;$D$4,0,($D$4-D3734+1)/365),0)</f>
        <v>0</v>
      </c>
      <c r="Q3734">
        <f>ROUNDUP(IF(D3734&gt;$D$5,0,($D$5-D3734+1)/365),0)</f>
        <v>1</v>
      </c>
      <c r="R3734" s="28">
        <f>IF(OR(P3734=1,Q3734=1),IF(D3734+364&lt;=$D$5,(D3734+364-$D$4+1)/365,IF(D3734&gt;$D$4,($D$5-D3734+1)/365,$D$6/365)),0)</f>
        <v>0.13086339421614157</v>
      </c>
      <c r="S3734" s="28">
        <f>'Data &amp; Parameter'!$E$16*'Data &amp; Parameter'!$E$17*('Data &amp; Parameter'!$E$18+'Data &amp; Parameter'!$E$19)*'Data &amp; Parameter'!$E$20*'Data &amp; Parameter'!$E$37*R3734</f>
        <v>0.45497333276519386</v>
      </c>
      <c r="T3734" s="28">
        <f t="shared" si="58"/>
        <v>0.90995085486213001</v>
      </c>
    </row>
    <row r="3735" spans="1:20" ht="15.75" customHeight="1" x14ac:dyDescent="0.35">
      <c r="A3735">
        <v>3728</v>
      </c>
      <c r="B3735" s="76">
        <v>44254.237175925926</v>
      </c>
      <c r="C3735" s="1" t="s">
        <v>11842</v>
      </c>
      <c r="D3735" s="76">
        <v>44254.237766203703</v>
      </c>
      <c r="E3735" s="1" t="s">
        <v>11843</v>
      </c>
      <c r="F3735" s="1" t="s">
        <v>11844</v>
      </c>
      <c r="G3735" s="1" t="s">
        <v>123</v>
      </c>
      <c r="H3735" s="1" t="s">
        <v>124</v>
      </c>
      <c r="I3735" s="1" t="s">
        <v>125</v>
      </c>
      <c r="J3735" s="1" t="s">
        <v>11820</v>
      </c>
      <c r="K3735" s="1" t="s">
        <v>11826</v>
      </c>
      <c r="L3735">
        <f>ROUNDUP(IF(B3735&gt;$D$4,0,($D$4-B3735+1)/365),0)</f>
        <v>0</v>
      </c>
      <c r="M3735">
        <f>ROUNDUP(IF(B3735&gt;$D$5,0,($D$5-B3735+1)/365),0)</f>
        <v>1</v>
      </c>
      <c r="N3735" s="28">
        <f>IF(OR(L3735=1,M3735=1),IF(B3735+364&lt;=$D$5,(B3735+364-$D$4+1)/365,IF(B3735&gt;$D$4,($D$5-B3735+1)/365,$D$6/365)),0)</f>
        <v>0.13085705225773742</v>
      </c>
      <c r="O3735" s="28">
        <f>'Data &amp; Parameter'!$E$16*'Data &amp; Parameter'!$E$17*('Data &amp; Parameter'!$E$18+'Data &amp; Parameter'!$E$19)*'Data &amp; Parameter'!$E$20*'Data &amp; Parameter'!$E$37*N3735</f>
        <v>0.45495128365078202</v>
      </c>
      <c r="P3735">
        <f>ROUNDUP(IF(D3735&gt;$D$4,0,($D$4-D3735+1)/365),0)</f>
        <v>0</v>
      </c>
      <c r="Q3735">
        <f>ROUNDUP(IF(D3735&gt;$D$5,0,($D$5-D3735+1)/365),0)</f>
        <v>1</v>
      </c>
      <c r="R3735" s="28">
        <f>IF(OR(P3735=1,Q3735=1),IF(D3735+364&lt;=$D$5,(D3735+364-$D$4+1)/365,IF(D3735&gt;$D$4,($D$5-D3735+1)/365,$D$6/365)),0)</f>
        <v>0.13085543505834696</v>
      </c>
      <c r="S3735" s="28">
        <f>'Data &amp; Parameter'!$E$16*'Data &amp; Parameter'!$E$17*('Data &amp; Parameter'!$E$18+'Data &amp; Parameter'!$E$19)*'Data &amp; Parameter'!$E$20*'Data &amp; Parameter'!$E$37*R3735</f>
        <v>0.45494566112661605</v>
      </c>
      <c r="T3735" s="28">
        <f t="shared" si="58"/>
        <v>0.90989694477739813</v>
      </c>
    </row>
    <row r="3736" spans="1:20" ht="15.75" customHeight="1" x14ac:dyDescent="0.35">
      <c r="A3736">
        <v>3729</v>
      </c>
      <c r="B3736" s="76">
        <v>44254.239016203705</v>
      </c>
      <c r="C3736" s="1" t="s">
        <v>11845</v>
      </c>
      <c r="D3736" s="76">
        <v>44254.240601851852</v>
      </c>
      <c r="E3736" s="1" t="s">
        <v>11846</v>
      </c>
      <c r="F3736" s="1" t="s">
        <v>11847</v>
      </c>
      <c r="G3736" s="1" t="s">
        <v>123</v>
      </c>
      <c r="H3736" s="1" t="s">
        <v>124</v>
      </c>
      <c r="I3736" s="1" t="s">
        <v>125</v>
      </c>
      <c r="J3736" s="1" t="s">
        <v>11834</v>
      </c>
      <c r="K3736" s="1" t="s">
        <v>11834</v>
      </c>
      <c r="L3736">
        <f>ROUNDUP(IF(B3736&gt;$D$4,0,($D$4-B3736+1)/365),0)</f>
        <v>0</v>
      </c>
      <c r="M3736">
        <f>ROUNDUP(IF(B3736&gt;$D$5,0,($D$5-B3736+1)/365),0)</f>
        <v>1</v>
      </c>
      <c r="N3736" s="28">
        <f>IF(OR(L3736=1,M3736=1),IF(B3736+364&lt;=$D$5,(B3736+364-$D$4+1)/365,IF(B3736&gt;$D$4,($D$5-B3736+1)/365,$D$6/365)),0)</f>
        <v>0.13085201040080952</v>
      </c>
      <c r="O3736" s="28">
        <f>'Data &amp; Parameter'!$E$16*'Data &amp; Parameter'!$E$17*('Data &amp; Parameter'!$E$18+'Data &amp; Parameter'!$E$19)*'Data &amp; Parameter'!$E$20*'Data &amp; Parameter'!$E$37*N3736</f>
        <v>0.45493375460483643</v>
      </c>
      <c r="P3736">
        <f>ROUNDUP(IF(D3736&gt;$D$4,0,($D$4-D3736+1)/365),0)</f>
        <v>0</v>
      </c>
      <c r="Q3736">
        <f>ROUNDUP(IF(D3736&gt;$D$5,0,($D$5-D3736+1)/365),0)</f>
        <v>1</v>
      </c>
      <c r="R3736" s="28">
        <f>IF(OR(P3736=1,Q3736=1),IF(D3736+364&lt;=$D$5,(D3736+364-$D$4+1)/365,IF(D3736&gt;$D$4,($D$5-D3736+1)/365,$D$6/365)),0)</f>
        <v>0.13084766615930887</v>
      </c>
      <c r="S3736" s="28">
        <f>'Data &amp; Parameter'!$E$16*'Data &amp; Parameter'!$E$17*('Data &amp; Parameter'!$E$18+'Data &amp; Parameter'!$E$19)*'Data &amp; Parameter'!$E$20*'Data &amp; Parameter'!$E$37*R3736</f>
        <v>0.45491865096148587</v>
      </c>
      <c r="T3736" s="28">
        <f t="shared" si="58"/>
        <v>0.9098524055663223</v>
      </c>
    </row>
    <row r="3737" spans="1:20" ht="15.75" customHeight="1" x14ac:dyDescent="0.35">
      <c r="A3737">
        <v>3730</v>
      </c>
      <c r="B3737" s="76">
        <v>44254.24046296296</v>
      </c>
      <c r="C3737" s="1" t="s">
        <v>11848</v>
      </c>
      <c r="D3737" s="76">
        <v>44254.241400462968</v>
      </c>
      <c r="E3737" s="1" t="s">
        <v>11849</v>
      </c>
      <c r="F3737" s="1" t="s">
        <v>11850</v>
      </c>
      <c r="G3737" s="1" t="s">
        <v>123</v>
      </c>
      <c r="H3737" s="1" t="s">
        <v>124</v>
      </c>
      <c r="I3737" s="1" t="s">
        <v>125</v>
      </c>
      <c r="J3737" s="1" t="s">
        <v>11851</v>
      </c>
      <c r="K3737" s="1" t="s">
        <v>11852</v>
      </c>
      <c r="L3737">
        <f>ROUNDUP(IF(B3737&gt;$D$4,0,($D$4-B3737+1)/365),0)</f>
        <v>0</v>
      </c>
      <c r="M3737">
        <f>ROUNDUP(IF(B3737&gt;$D$5,0,($D$5-B3737+1)/365),0)</f>
        <v>1</v>
      </c>
      <c r="N3737" s="28">
        <f>IF(OR(L3737=1,M3737=1),IF(B3737+364&lt;=$D$5,(B3737+364-$D$4+1)/365,IF(B3737&gt;$D$4,($D$5-B3737+1)/365,$D$6/365)),0)</f>
        <v>0.1308480466768219</v>
      </c>
      <c r="O3737" s="28">
        <f>'Data &amp; Parameter'!$E$16*'Data &amp; Parameter'!$E$17*('Data &amp; Parameter'!$E$18+'Data &amp; Parameter'!$E$19)*'Data &amp; Parameter'!$E$20*'Data &amp; Parameter'!$E$37*N3737</f>
        <v>0.45491997390838107</v>
      </c>
      <c r="P3737">
        <f>ROUNDUP(IF(D3737&gt;$D$4,0,($D$4-D3737+1)/365),0)</f>
        <v>0</v>
      </c>
      <c r="Q3737">
        <f>ROUNDUP(IF(D3737&gt;$D$5,0,($D$5-D3737+1)/365),0)</f>
        <v>1</v>
      </c>
      <c r="R3737" s="28">
        <f>IF(OR(P3737=1,Q3737=1),IF(D3737+364&lt;=$D$5,(D3737+364-$D$4+1)/365,IF(D3737&gt;$D$4,($D$5-D3737+1)/365,$D$6/365)),0)</f>
        <v>0.13084547818364889</v>
      </c>
      <c r="S3737" s="28">
        <f>'Data &amp; Parameter'!$E$16*'Data &amp; Parameter'!$E$17*('Data &amp; Parameter'!$E$18+'Data &amp; Parameter'!$E$19)*'Data &amp; Parameter'!$E$20*'Data &amp; Parameter'!$E$37*R3737</f>
        <v>0.45491104401697707</v>
      </c>
      <c r="T3737" s="28">
        <f t="shared" si="58"/>
        <v>0.90983101792535814</v>
      </c>
    </row>
    <row r="3738" spans="1:20" ht="15.75" customHeight="1" x14ac:dyDescent="0.35">
      <c r="A3738">
        <v>3731</v>
      </c>
      <c r="B3738" s="76">
        <v>44254.242719907408</v>
      </c>
      <c r="C3738" s="1" t="s">
        <v>11853</v>
      </c>
      <c r="D3738" s="76">
        <v>44254.243761574078</v>
      </c>
      <c r="E3738" s="1" t="s">
        <v>11854</v>
      </c>
      <c r="F3738" s="1" t="s">
        <v>11855</v>
      </c>
      <c r="G3738" s="1" t="s">
        <v>123</v>
      </c>
      <c r="H3738" s="1" t="s">
        <v>124</v>
      </c>
      <c r="I3738" s="1" t="s">
        <v>125</v>
      </c>
      <c r="J3738" s="1" t="s">
        <v>11834</v>
      </c>
      <c r="K3738" s="1" t="s">
        <v>11834</v>
      </c>
      <c r="L3738">
        <f>ROUNDUP(IF(B3738&gt;$D$4,0,($D$4-B3738+1)/365),0)</f>
        <v>0</v>
      </c>
      <c r="M3738">
        <f>ROUNDUP(IF(B3738&gt;$D$5,0,($D$5-B3738+1)/365),0)</f>
        <v>1</v>
      </c>
      <c r="N3738" s="28">
        <f>IF(OR(L3738=1,M3738=1),IF(B3738+364&lt;=$D$5,(B3738+364-$D$4+1)/365,IF(B3738&gt;$D$4,($D$5-B3738+1)/365,$D$6/365)),0)</f>
        <v>0.13084186326737487</v>
      </c>
      <c r="O3738" s="28">
        <f>'Data &amp; Parameter'!$E$16*'Data &amp; Parameter'!$E$17*('Data &amp; Parameter'!$E$18+'Data &amp; Parameter'!$E$19)*'Data &amp; Parameter'!$E$20*'Data &amp; Parameter'!$E$37*N3738</f>
        <v>0.45489847602181915</v>
      </c>
      <c r="P3738">
        <f>ROUNDUP(IF(D3738&gt;$D$4,0,($D$4-D3738+1)/365),0)</f>
        <v>0</v>
      </c>
      <c r="Q3738">
        <f>ROUNDUP(IF(D3738&gt;$D$5,0,($D$5-D3738+1)/365),0)</f>
        <v>1</v>
      </c>
      <c r="R3738" s="28">
        <f>IF(OR(P3738=1,Q3738=1),IF(D3738+364&lt;=$D$5,(D3738+364-$D$4+1)/365,IF(D3738&gt;$D$4,($D$5-D3738+1)/365,$D$6/365)),0)</f>
        <v>0.13083900938608703</v>
      </c>
      <c r="S3738" s="28">
        <f>'Data &amp; Parameter'!$E$16*'Data &amp; Parameter'!$E$17*('Data &amp; Parameter'!$E$18+'Data &amp; Parameter'!$E$19)*'Data &amp; Parameter'!$E$20*'Data &amp; Parameter'!$E$37*R3738</f>
        <v>0.45488855392031308</v>
      </c>
      <c r="T3738" s="28">
        <f t="shared" si="58"/>
        <v>0.90978702994213223</v>
      </c>
    </row>
    <row r="3739" spans="1:20" ht="15.75" customHeight="1" x14ac:dyDescent="0.35">
      <c r="A3739">
        <v>3732</v>
      </c>
      <c r="B3739" s="76">
        <v>44254.244398148148</v>
      </c>
      <c r="C3739" s="1" t="s">
        <v>11856</v>
      </c>
      <c r="D3739" s="76">
        <v>44254.24490740741</v>
      </c>
      <c r="E3739" s="1" t="s">
        <v>11857</v>
      </c>
      <c r="F3739" s="1" t="s">
        <v>11858</v>
      </c>
      <c r="G3739" s="1" t="s">
        <v>123</v>
      </c>
      <c r="H3739" s="1" t="s">
        <v>124</v>
      </c>
      <c r="I3739" s="1" t="s">
        <v>125</v>
      </c>
      <c r="J3739" s="1" t="s">
        <v>11859</v>
      </c>
      <c r="K3739" s="1" t="s">
        <v>11852</v>
      </c>
      <c r="L3739">
        <f>ROUNDUP(IF(B3739&gt;$D$4,0,($D$4-B3739+1)/365),0)</f>
        <v>0</v>
      </c>
      <c r="M3739">
        <f>ROUNDUP(IF(B3739&gt;$D$5,0,($D$5-B3739+1)/365),0)</f>
        <v>1</v>
      </c>
      <c r="N3739" s="28">
        <f>IF(OR(L3739=1,M3739=1),IF(B3739+364&lt;=$D$5,(B3739+364-$D$4+1)/365,IF(B3739&gt;$D$4,($D$5-B3739+1)/365,$D$6/365)),0)</f>
        <v>0.13083726534753884</v>
      </c>
      <c r="O3739" s="28">
        <f>'Data &amp; Parameter'!$E$16*'Data &amp; Parameter'!$E$17*('Data &amp; Parameter'!$E$18+'Data &amp; Parameter'!$E$19)*'Data &amp; Parameter'!$E$20*'Data &amp; Parameter'!$E$37*N3739</f>
        <v>0.45488249041389484</v>
      </c>
      <c r="P3739">
        <f>ROUNDUP(IF(D3739&gt;$D$4,0,($D$4-D3739+1)/365),0)</f>
        <v>0</v>
      </c>
      <c r="Q3739">
        <f>ROUNDUP(IF(D3739&gt;$D$5,0,($D$5-D3739+1)/365),0)</f>
        <v>1</v>
      </c>
      <c r="R3739" s="28">
        <f>IF(OR(P3739=1,Q3739=1),IF(D3739+364&lt;=$D$5,(D3739+364-$D$4+1)/365,IF(D3739&gt;$D$4,($D$5-D3739+1)/365,$D$6/365)),0)</f>
        <v>0.13083587011668435</v>
      </c>
      <c r="S3739" s="28">
        <f>'Data &amp; Parameter'!$E$16*'Data &amp; Parameter'!$E$17*('Data &amp; Parameter'!$E$18+'Data &amp; Parameter'!$E$19)*'Data &amp; Parameter'!$E$20*'Data &amp; Parameter'!$E$37*R3739</f>
        <v>0.45487763960870481</v>
      </c>
      <c r="T3739" s="28">
        <f t="shared" si="58"/>
        <v>0.9097601300225997</v>
      </c>
    </row>
    <row r="3740" spans="1:20" ht="15.75" customHeight="1" x14ac:dyDescent="0.35">
      <c r="A3740">
        <v>3733</v>
      </c>
      <c r="B3740" s="76">
        <v>44254.245520833334</v>
      </c>
      <c r="C3740" s="1" t="s">
        <v>11860</v>
      </c>
      <c r="D3740" s="76">
        <v>44254.246446759258</v>
      </c>
      <c r="E3740" s="1" t="s">
        <v>11861</v>
      </c>
      <c r="F3740" s="1" t="s">
        <v>11862</v>
      </c>
      <c r="G3740" s="1" t="s">
        <v>123</v>
      </c>
      <c r="H3740" s="1" t="s">
        <v>124</v>
      </c>
      <c r="I3740" s="1" t="s">
        <v>125</v>
      </c>
      <c r="J3740" s="1" t="s">
        <v>11834</v>
      </c>
      <c r="K3740" s="1" t="s">
        <v>11834</v>
      </c>
      <c r="L3740">
        <f>ROUNDUP(IF(B3740&gt;$D$4,0,($D$4-B3740+1)/365),0)</f>
        <v>0</v>
      </c>
      <c r="M3740">
        <f>ROUNDUP(IF(B3740&gt;$D$5,0,($D$5-B3740+1)/365),0)</f>
        <v>1</v>
      </c>
      <c r="N3740" s="28">
        <f>IF(OR(L3740=1,M3740=1),IF(B3740+364&lt;=$D$5,(B3740+364-$D$4+1)/365,IF(B3740&gt;$D$4,($D$5-B3740+1)/365,$D$6/365)),0)</f>
        <v>0.13083418949771503</v>
      </c>
      <c r="O3740" s="28">
        <f>'Data &amp; Parameter'!$E$16*'Data &amp; Parameter'!$E$17*('Data &amp; Parameter'!$E$18+'Data &amp; Parameter'!$E$19)*'Data &amp; Parameter'!$E$20*'Data &amp; Parameter'!$E$37*N3740</f>
        <v>0.4548717965934127</v>
      </c>
      <c r="P3740">
        <f>ROUNDUP(IF(D3740&gt;$D$4,0,($D$4-D3740+1)/365),0)</f>
        <v>0</v>
      </c>
      <c r="Q3740">
        <f>ROUNDUP(IF(D3740&gt;$D$5,0,($D$5-D3740+1)/365),0)</f>
        <v>1</v>
      </c>
      <c r="R3740" s="28">
        <f>IF(OR(P3740=1,Q3740=1),IF(D3740+364&lt;=$D$5,(D3740+364-$D$4+1)/365,IF(D3740&gt;$D$4,($D$5-D3740+1)/365,$D$6/365)),0)</f>
        <v>0.13083165271436134</v>
      </c>
      <c r="S3740" s="28">
        <f>'Data &amp; Parameter'!$E$16*'Data &amp; Parameter'!$E$17*('Data &amp; Parameter'!$E$18+'Data &amp; Parameter'!$E$19)*'Data &amp; Parameter'!$E$20*'Data &amp; Parameter'!$E$37*R3740</f>
        <v>0.45486297694767569</v>
      </c>
      <c r="T3740" s="28">
        <f t="shared" si="58"/>
        <v>0.90973477354108834</v>
      </c>
    </row>
    <row r="3741" spans="1:20" ht="15.75" customHeight="1" x14ac:dyDescent="0.35">
      <c r="A3741">
        <v>3734</v>
      </c>
      <c r="B3741" s="76">
        <v>44254.247152777782</v>
      </c>
      <c r="C3741" s="1" t="s">
        <v>11863</v>
      </c>
      <c r="D3741" s="76">
        <v>44254.248391203699</v>
      </c>
      <c r="E3741" s="1" t="s">
        <v>11864</v>
      </c>
      <c r="F3741" s="1" t="s">
        <v>11865</v>
      </c>
      <c r="G3741" s="1" t="s">
        <v>123</v>
      </c>
      <c r="H3741" s="1" t="s">
        <v>124</v>
      </c>
      <c r="I3741" s="1" t="s">
        <v>125</v>
      </c>
      <c r="J3741" s="1" t="s">
        <v>11834</v>
      </c>
      <c r="K3741" s="1" t="s">
        <v>11826</v>
      </c>
      <c r="L3741">
        <f>ROUNDUP(IF(B3741&gt;$D$4,0,($D$4-B3741+1)/365),0)</f>
        <v>0</v>
      </c>
      <c r="M3741">
        <f>ROUNDUP(IF(B3741&gt;$D$5,0,($D$5-B3741+1)/365),0)</f>
        <v>1</v>
      </c>
      <c r="N3741" s="28">
        <f>IF(OR(L3741=1,M3741=1),IF(B3741+364&lt;=$D$5,(B3741+364-$D$4+1)/365,IF(B3741&gt;$D$4,($D$5-B3741+1)/365,$D$6/365)),0)</f>
        <v>0.13082971841703672</v>
      </c>
      <c r="O3741" s="28">
        <f>'Data &amp; Parameter'!$E$16*'Data &amp; Parameter'!$E$17*('Data &amp; Parameter'!$E$18+'Data &amp; Parameter'!$E$19)*'Data &amp; Parameter'!$E$20*'Data &amp; Parameter'!$E$37*N3741</f>
        <v>0.45485625196774065</v>
      </c>
      <c r="P3741">
        <f>ROUNDUP(IF(D3741&gt;$D$4,0,($D$4-D3741+1)/365),0)</f>
        <v>0</v>
      </c>
      <c r="Q3741">
        <f>ROUNDUP(IF(D3741&gt;$D$5,0,($D$5-D3741+1)/365),0)</f>
        <v>1</v>
      </c>
      <c r="R3741" s="28">
        <f>IF(OR(P3741=1,Q3741=1),IF(D3741+364&lt;=$D$5,(D3741+364-$D$4+1)/365,IF(D3741&gt;$D$4,($D$5-D3741+1)/365,$D$6/365)),0)</f>
        <v>0.13082632546931863</v>
      </c>
      <c r="S3741" s="28">
        <f>'Data &amp; Parameter'!$E$16*'Data &amp; Parameter'!$E$17*('Data &amp; Parameter'!$E$18+'Data &amp; Parameter'!$E$19)*'Data &amp; Parameter'!$E$20*'Data &amp; Parameter'!$E$37*R3741</f>
        <v>0.45484445569162807</v>
      </c>
      <c r="T3741" s="28">
        <f t="shared" si="58"/>
        <v>0.90970070765936872</v>
      </c>
    </row>
    <row r="3742" spans="1:20" ht="15.75" customHeight="1" x14ac:dyDescent="0.35">
      <c r="A3742">
        <v>3735</v>
      </c>
      <c r="B3742" s="76">
        <v>44254.248333333337</v>
      </c>
      <c r="C3742" s="1" t="s">
        <v>11866</v>
      </c>
      <c r="D3742" s="76">
        <v>44254.249351851853</v>
      </c>
      <c r="E3742" s="1" t="s">
        <v>11867</v>
      </c>
      <c r="F3742" s="1" t="s">
        <v>11868</v>
      </c>
      <c r="G3742" s="1" t="s">
        <v>123</v>
      </c>
      <c r="H3742" s="1" t="s">
        <v>124</v>
      </c>
      <c r="I3742" s="1" t="s">
        <v>125</v>
      </c>
      <c r="J3742" s="1" t="s">
        <v>11834</v>
      </c>
      <c r="K3742" s="1" t="s">
        <v>11834</v>
      </c>
      <c r="L3742">
        <f>ROUNDUP(IF(B3742&gt;$D$4,0,($D$4-B3742+1)/365),0)</f>
        <v>0</v>
      </c>
      <c r="M3742">
        <f>ROUNDUP(IF(B3742&gt;$D$5,0,($D$5-B3742+1)/365),0)</f>
        <v>1</v>
      </c>
      <c r="N3742" s="28">
        <f>IF(OR(L3742=1,M3742=1),IF(B3742+364&lt;=$D$5,(B3742+364-$D$4+1)/365,IF(B3742&gt;$D$4,($D$5-B3742+1)/365,$D$6/365)),0)</f>
        <v>0.13082648401825581</v>
      </c>
      <c r="O3742" s="28">
        <f>'Data &amp; Parameter'!$E$16*'Data &amp; Parameter'!$E$17*('Data &amp; Parameter'!$E$18+'Data &amp; Parameter'!$E$19)*'Data &amp; Parameter'!$E$20*'Data &amp; Parameter'!$E$37*N3742</f>
        <v>0.45484500691940866</v>
      </c>
      <c r="P3742">
        <f>ROUNDUP(IF(D3742&gt;$D$4,0,($D$4-D3742+1)/365),0)</f>
        <v>0</v>
      </c>
      <c r="Q3742">
        <f>ROUNDUP(IF(D3742&gt;$D$5,0,($D$5-D3742+1)/365),0)</f>
        <v>1</v>
      </c>
      <c r="R3742" s="28">
        <f>IF(OR(P3742=1,Q3742=1),IF(D3742+364&lt;=$D$5,(D3742+364-$D$4+1)/365,IF(D3742&gt;$D$4,($D$5-D3742+1)/365,$D$6/365)),0)</f>
        <v>0.13082369355656676</v>
      </c>
      <c r="S3742" s="28">
        <f>'Data &amp; Parameter'!$E$16*'Data &amp; Parameter'!$E$17*('Data &amp; Parameter'!$E$18+'Data &amp; Parameter'!$E$19)*'Data &amp; Parameter'!$E$20*'Data &amp; Parameter'!$E$37*R3742</f>
        <v>0.45483530530909799</v>
      </c>
      <c r="T3742" s="28">
        <f t="shared" si="58"/>
        <v>0.90968031222850665</v>
      </c>
    </row>
    <row r="3743" spans="1:20" ht="15.75" customHeight="1" x14ac:dyDescent="0.35">
      <c r="A3743">
        <v>3736</v>
      </c>
      <c r="B3743" s="76">
        <v>44254.251180555555</v>
      </c>
      <c r="C3743" s="1" t="s">
        <v>11869</v>
      </c>
      <c r="D3743" s="76">
        <v>44254.252488425926</v>
      </c>
      <c r="E3743" s="1" t="s">
        <v>11870</v>
      </c>
      <c r="F3743" s="1" t="s">
        <v>11871</v>
      </c>
      <c r="G3743" s="1" t="s">
        <v>123</v>
      </c>
      <c r="H3743" s="1" t="s">
        <v>124</v>
      </c>
      <c r="I3743" s="1" t="s">
        <v>125</v>
      </c>
      <c r="J3743" s="1" t="s">
        <v>11820</v>
      </c>
      <c r="K3743" s="1" t="s">
        <v>11826</v>
      </c>
      <c r="L3743">
        <f>ROUNDUP(IF(B3743&gt;$D$4,0,($D$4-B3743+1)/365),0)</f>
        <v>0</v>
      </c>
      <c r="M3743">
        <f>ROUNDUP(IF(B3743&gt;$D$5,0,($D$5-B3743+1)/365),0)</f>
        <v>1</v>
      </c>
      <c r="N3743" s="28">
        <f>IF(OR(L3743=1,M3743=1),IF(B3743+364&lt;=$D$5,(B3743+364-$D$4+1)/365,IF(B3743&gt;$D$4,($D$5-B3743+1)/365,$D$6/365)),0)</f>
        <v>0.13081868340943825</v>
      </c>
      <c r="O3743" s="28">
        <f>'Data &amp; Parameter'!$E$16*'Data &amp; Parameter'!$E$17*('Data &amp; Parameter'!$E$18+'Data &amp; Parameter'!$E$19)*'Data &amp; Parameter'!$E$20*'Data &amp; Parameter'!$E$37*N3743</f>
        <v>0.45481788650875005</v>
      </c>
      <c r="P3743">
        <f>ROUNDUP(IF(D3743&gt;$D$4,0,($D$4-D3743+1)/365),0)</f>
        <v>0</v>
      </c>
      <c r="Q3743">
        <f>ROUNDUP(IF(D3743&gt;$D$5,0,($D$5-D3743+1)/365),0)</f>
        <v>1</v>
      </c>
      <c r="R3743" s="28">
        <f>IF(OR(P3743=1,Q3743=1),IF(D3743+364&lt;=$D$5,(D3743+364-$D$4+1)/365,IF(D3743&gt;$D$4,($D$5-D3743+1)/365,$D$6/365)),0)</f>
        <v>0.13081510020294371</v>
      </c>
      <c r="S3743" s="28">
        <f>'Data &amp; Parameter'!$E$16*'Data &amp; Parameter'!$E$17*('Data &amp; Parameter'!$E$18+'Data &amp; Parameter'!$E$19)*'Data &amp; Parameter'!$E$20*'Data &amp; Parameter'!$E$37*R3743</f>
        <v>0.45480542875912061</v>
      </c>
      <c r="T3743" s="28">
        <f t="shared" si="58"/>
        <v>0.90962331526787066</v>
      </c>
    </row>
    <row r="3744" spans="1:20" ht="15.75" customHeight="1" x14ac:dyDescent="0.35">
      <c r="A3744">
        <v>3737</v>
      </c>
      <c r="B3744" s="76">
        <v>44254.25136574074</v>
      </c>
      <c r="C3744" s="1" t="s">
        <v>11872</v>
      </c>
      <c r="D3744" s="76">
        <v>44254.252557870372</v>
      </c>
      <c r="E3744" s="1" t="s">
        <v>11873</v>
      </c>
      <c r="F3744" s="1" t="s">
        <v>11874</v>
      </c>
      <c r="G3744" s="1" t="s">
        <v>123</v>
      </c>
      <c r="H3744" s="1" t="s">
        <v>124</v>
      </c>
      <c r="I3744" s="1" t="s">
        <v>125</v>
      </c>
      <c r="J3744" s="1" t="s">
        <v>11834</v>
      </c>
      <c r="K3744" s="1" t="s">
        <v>11834</v>
      </c>
      <c r="L3744">
        <f>ROUNDUP(IF(B3744&gt;$D$4,0,($D$4-B3744+1)/365),0)</f>
        <v>0</v>
      </c>
      <c r="M3744">
        <f>ROUNDUP(IF(B3744&gt;$D$5,0,($D$5-B3744+1)/365),0)</f>
        <v>1</v>
      </c>
      <c r="N3744" s="28">
        <f>IF(OR(L3744=1,M3744=1),IF(B3744+364&lt;=$D$5,(B3744+364-$D$4+1)/365,IF(B3744&gt;$D$4,($D$5-B3744+1)/365,$D$6/365)),0)</f>
        <v>0.13081817605276752</v>
      </c>
      <c r="O3744" s="28">
        <f>'Data &amp; Parameter'!$E$16*'Data &amp; Parameter'!$E$17*('Data &amp; Parameter'!$E$18+'Data &amp; Parameter'!$E$19)*'Data &amp; Parameter'!$E$20*'Data &amp; Parameter'!$E$37*N3744</f>
        <v>0.45481612257960269</v>
      </c>
      <c r="P3744">
        <f>ROUNDUP(IF(D3744&gt;$D$4,0,($D$4-D3744+1)/365),0)</f>
        <v>0</v>
      </c>
      <c r="Q3744">
        <f>ROUNDUP(IF(D3744&gt;$D$5,0,($D$5-D3744+1)/365),0)</f>
        <v>1</v>
      </c>
      <c r="R3744" s="28">
        <f>IF(OR(P3744=1,Q3744=1),IF(D3744+364&lt;=$D$5,(D3744+364-$D$4+1)/365,IF(D3744&gt;$D$4,($D$5-D3744+1)/365,$D$6/365)),0)</f>
        <v>0.13081490994418718</v>
      </c>
      <c r="S3744" s="28">
        <f>'Data &amp; Parameter'!$E$16*'Data &amp; Parameter'!$E$17*('Data &amp; Parameter'!$E$18+'Data &amp; Parameter'!$E$19)*'Data &amp; Parameter'!$E$20*'Data &amp; Parameter'!$E$37*R3744</f>
        <v>0.45480476728567293</v>
      </c>
      <c r="T3744" s="28">
        <f t="shared" si="58"/>
        <v>0.90962088986527556</v>
      </c>
    </row>
    <row r="3745" spans="1:20" ht="15.75" customHeight="1" x14ac:dyDescent="0.35">
      <c r="A3745">
        <v>3738</v>
      </c>
      <c r="B3745" s="76">
        <v>44254.254872685182</v>
      </c>
      <c r="C3745" s="1" t="s">
        <v>11875</v>
      </c>
      <c r="D3745" s="76">
        <v>44254.255682870367</v>
      </c>
      <c r="E3745" s="1" t="s">
        <v>11876</v>
      </c>
      <c r="F3745" s="1" t="s">
        <v>11877</v>
      </c>
      <c r="G3745" s="1" t="s">
        <v>123</v>
      </c>
      <c r="H3745" s="1" t="s">
        <v>124</v>
      </c>
      <c r="I3745" s="1" t="s">
        <v>740</v>
      </c>
      <c r="J3745" s="1" t="s">
        <v>11834</v>
      </c>
      <c r="K3745" s="1" t="s">
        <v>11834</v>
      </c>
      <c r="L3745">
        <f>ROUNDUP(IF(B3745&gt;$D$4,0,($D$4-B3745+1)/365),0)</f>
        <v>0</v>
      </c>
      <c r="M3745">
        <f>ROUNDUP(IF(B3745&gt;$D$5,0,($D$5-B3745+1)/365),0)</f>
        <v>1</v>
      </c>
      <c r="N3745" s="28">
        <f>IF(OR(L3745=1,M3745=1),IF(B3745+364&lt;=$D$5,(B3745+364-$D$4+1)/365,IF(B3745&gt;$D$4,($D$5-B3745+1)/365,$D$6/365)),0)</f>
        <v>0.13080856798580298</v>
      </c>
      <c r="O3745" s="28">
        <f>'Data &amp; Parameter'!$E$16*'Data &amp; Parameter'!$E$17*('Data &amp; Parameter'!$E$18+'Data &amp; Parameter'!$E$19)*'Data &amp; Parameter'!$E$20*'Data &amp; Parameter'!$E$37*N3745</f>
        <v>0.45478271817133042</v>
      </c>
      <c r="P3745">
        <f>ROUNDUP(IF(D3745&gt;$D$4,0,($D$4-D3745+1)/365),0)</f>
        <v>0</v>
      </c>
      <c r="Q3745">
        <f>ROUNDUP(IF(D3745&gt;$D$5,0,($D$5-D3745+1)/365),0)</f>
        <v>1</v>
      </c>
      <c r="R3745" s="28">
        <f>IF(OR(P3745=1,Q3745=1),IF(D3745+364&lt;=$D$5,(D3745+364-$D$4+1)/365,IF(D3745&gt;$D$4,($D$5-D3745+1)/365,$D$6/365)),0)</f>
        <v>0.13080634830036353</v>
      </c>
      <c r="S3745" s="28">
        <f>'Data &amp; Parameter'!$E$16*'Data &amp; Parameter'!$E$17*('Data &amp; Parameter'!$E$18+'Data &amp; Parameter'!$E$19)*'Data &amp; Parameter'!$E$20*'Data &amp; Parameter'!$E$37*R3745</f>
        <v>0.45477500098129325</v>
      </c>
      <c r="T3745" s="28">
        <f t="shared" si="58"/>
        <v>0.90955771915262362</v>
      </c>
    </row>
    <row r="3746" spans="1:20" ht="15.75" customHeight="1" x14ac:dyDescent="0.35">
      <c r="A3746">
        <v>3739</v>
      </c>
      <c r="B3746" s="76">
        <v>44254.257986111115</v>
      </c>
      <c r="C3746" s="1" t="s">
        <v>11878</v>
      </c>
      <c r="D3746" s="76">
        <v>44254.260300925926</v>
      </c>
      <c r="E3746" s="1" t="s">
        <v>11879</v>
      </c>
      <c r="F3746" s="1" t="s">
        <v>11880</v>
      </c>
      <c r="G3746" s="1" t="s">
        <v>123</v>
      </c>
      <c r="H3746" s="1" t="s">
        <v>124</v>
      </c>
      <c r="I3746" s="1" t="s">
        <v>125</v>
      </c>
      <c r="J3746" s="1" t="s">
        <v>11834</v>
      </c>
      <c r="K3746" s="1" t="s">
        <v>11834</v>
      </c>
      <c r="L3746">
        <f>ROUNDUP(IF(B3746&gt;$D$4,0,($D$4-B3746+1)/365),0)</f>
        <v>0</v>
      </c>
      <c r="M3746">
        <f>ROUNDUP(IF(B3746&gt;$D$5,0,($D$5-B3746+1)/365),0)</f>
        <v>1</v>
      </c>
      <c r="N3746" s="28">
        <f>IF(OR(L3746=1,M3746=1),IF(B3746+364&lt;=$D$5,(B3746+364-$D$4+1)/365,IF(B3746&gt;$D$4,($D$5-B3746+1)/365,$D$6/365)),0)</f>
        <v>0.13080003805173887</v>
      </c>
      <c r="O3746" s="28">
        <f>'Data &amp; Parameter'!$E$16*'Data &amp; Parameter'!$E$17*('Data &amp; Parameter'!$E$18+'Data &amp; Parameter'!$E$19)*'Data &amp; Parameter'!$E$20*'Data &amp; Parameter'!$E$37*N3746</f>
        <v>0.4547530621124099</v>
      </c>
      <c r="P3746">
        <f>ROUNDUP(IF(D3746&gt;$D$4,0,($D$4-D3746+1)/365),0)</f>
        <v>0</v>
      </c>
      <c r="Q3746">
        <f>ROUNDUP(IF(D3746&gt;$D$5,0,($D$5-D3746+1)/365),0)</f>
        <v>1</v>
      </c>
      <c r="R3746" s="28">
        <f>IF(OR(P3746=1,Q3746=1),IF(D3746+364&lt;=$D$5,(D3746+364-$D$4+1)/365,IF(D3746&gt;$D$4,($D$5-D3746+1)/365,$D$6/365)),0)</f>
        <v>0.13079369609335467</v>
      </c>
      <c r="S3746" s="28">
        <f>'Data &amp; Parameter'!$E$16*'Data &amp; Parameter'!$E$17*('Data &amp; Parameter'!$E$18+'Data &amp; Parameter'!$E$19)*'Data &amp; Parameter'!$E$20*'Data &amp; Parameter'!$E$37*R3746</f>
        <v>0.4547310129980674</v>
      </c>
      <c r="T3746" s="28">
        <f t="shared" si="58"/>
        <v>0.90948407511047735</v>
      </c>
    </row>
    <row r="3747" spans="1:20" ht="15.75" customHeight="1" x14ac:dyDescent="0.35">
      <c r="A3747">
        <v>3740</v>
      </c>
      <c r="B3747" s="76">
        <v>44254.259930555556</v>
      </c>
      <c r="C3747" s="1" t="s">
        <v>11881</v>
      </c>
      <c r="D3747" s="76">
        <v>44254.260393518518</v>
      </c>
      <c r="E3747" s="1" t="s">
        <v>11882</v>
      </c>
      <c r="F3747" s="1" t="s">
        <v>11883</v>
      </c>
      <c r="G3747" s="1" t="s">
        <v>123</v>
      </c>
      <c r="H3747" s="1" t="s">
        <v>124</v>
      </c>
      <c r="I3747" s="1" t="s">
        <v>125</v>
      </c>
      <c r="J3747" s="1" t="s">
        <v>11820</v>
      </c>
      <c r="K3747" s="1" t="s">
        <v>11826</v>
      </c>
      <c r="L3747">
        <f>ROUNDUP(IF(B3747&gt;$D$4,0,($D$4-B3747+1)/365),0)</f>
        <v>0</v>
      </c>
      <c r="M3747">
        <f>ROUNDUP(IF(B3747&gt;$D$5,0,($D$5-B3747+1)/365),0)</f>
        <v>1</v>
      </c>
      <c r="N3747" s="28">
        <f>IF(OR(L3747=1,M3747=1),IF(B3747+364&lt;=$D$5,(B3747+364-$D$4+1)/365,IF(B3747&gt;$D$4,($D$5-B3747+1)/365,$D$6/365)),0)</f>
        <v>0.13079471080669614</v>
      </c>
      <c r="O3747" s="28">
        <f>'Data &amp; Parameter'!$E$16*'Data &amp; Parameter'!$E$17*('Data &amp; Parameter'!$E$18+'Data &amp; Parameter'!$E$19)*'Data &amp; Parameter'!$E$20*'Data &amp; Parameter'!$E$37*N3747</f>
        <v>0.45473454085636217</v>
      </c>
      <c r="P3747">
        <f>ROUNDUP(IF(D3747&gt;$D$4,0,($D$4-D3747+1)/365),0)</f>
        <v>0</v>
      </c>
      <c r="Q3747">
        <f>ROUNDUP(IF(D3747&gt;$D$5,0,($D$5-D3747+1)/365),0)</f>
        <v>1</v>
      </c>
      <c r="R3747" s="28">
        <f>IF(OR(P3747=1,Q3747=1),IF(D3747+364&lt;=$D$5,(D3747+364-$D$4+1)/365,IF(D3747&gt;$D$4,($D$5-D3747+1)/365,$D$6/365)),0)</f>
        <v>0.13079344241501931</v>
      </c>
      <c r="S3747" s="28">
        <f>'Data &amp; Parameter'!$E$16*'Data &amp; Parameter'!$E$17*('Data &amp; Parameter'!$E$18+'Data &amp; Parameter'!$E$19)*'Data &amp; Parameter'!$E$20*'Data &amp; Parameter'!$E$37*R3747</f>
        <v>0.45473013103349375</v>
      </c>
      <c r="T3747" s="28">
        <f t="shared" si="58"/>
        <v>0.90946467188985591</v>
      </c>
    </row>
    <row r="3748" spans="1:20" ht="15.75" customHeight="1" x14ac:dyDescent="0.35">
      <c r="A3748">
        <v>3741</v>
      </c>
      <c r="B3748" s="76">
        <v>44254.262256944443</v>
      </c>
      <c r="C3748" s="1" t="s">
        <v>11884</v>
      </c>
      <c r="D3748" s="76">
        <v>44254.263344907406</v>
      </c>
      <c r="E3748" s="1" t="s">
        <v>11885</v>
      </c>
      <c r="F3748" s="1" t="s">
        <v>11886</v>
      </c>
      <c r="G3748" s="1" t="s">
        <v>123</v>
      </c>
      <c r="H3748" s="1" t="s">
        <v>124</v>
      </c>
      <c r="I3748" s="1" t="s">
        <v>125</v>
      </c>
      <c r="J3748" s="1" t="s">
        <v>11834</v>
      </c>
      <c r="K3748" s="1" t="s">
        <v>11834</v>
      </c>
      <c r="L3748">
        <f>ROUNDUP(IF(B3748&gt;$D$4,0,($D$4-B3748+1)/365),0)</f>
        <v>0</v>
      </c>
      <c r="M3748">
        <f>ROUNDUP(IF(B3748&gt;$D$5,0,($D$5-B3748+1)/365),0)</f>
        <v>1</v>
      </c>
      <c r="N3748" s="28">
        <f>IF(OR(L3748=1,M3748=1),IF(B3748+364&lt;=$D$5,(B3748+364-$D$4+1)/365,IF(B3748&gt;$D$4,($D$5-B3748+1)/365,$D$6/365)),0)</f>
        <v>0.13078833713851254</v>
      </c>
      <c r="O3748" s="28">
        <f>'Data &amp; Parameter'!$E$16*'Data &amp; Parameter'!$E$17*('Data &amp; Parameter'!$E$18+'Data &amp; Parameter'!$E$19)*'Data &amp; Parameter'!$E$20*'Data &amp; Parameter'!$E$37*N3748</f>
        <v>0.45471238149642201</v>
      </c>
      <c r="P3748">
        <f>ROUNDUP(IF(D3748&gt;$D$4,0,($D$4-D3748+1)/365),0)</f>
        <v>0</v>
      </c>
      <c r="Q3748">
        <f>ROUNDUP(IF(D3748&gt;$D$5,0,($D$5-D3748+1)/365),0)</f>
        <v>1</v>
      </c>
      <c r="R3748" s="28">
        <f>IF(OR(P3748=1,Q3748=1),IF(D3748+364&lt;=$D$5,(D3748+364-$D$4+1)/365,IF(D3748&gt;$D$4,($D$5-D3748+1)/365,$D$6/365)),0)</f>
        <v>0.13078535641806699</v>
      </c>
      <c r="S3748" s="28">
        <f>'Data &amp; Parameter'!$E$16*'Data &amp; Parameter'!$E$17*('Data &amp; Parameter'!$E$18+'Data &amp; Parameter'!$E$19)*'Data &amp; Parameter'!$E$20*'Data &amp; Parameter'!$E$37*R3748</f>
        <v>0.45470201841266372</v>
      </c>
      <c r="T3748" s="28">
        <f t="shared" si="58"/>
        <v>0.90941439990908579</v>
      </c>
    </row>
    <row r="3749" spans="1:20" ht="15.75" customHeight="1" x14ac:dyDescent="0.35">
      <c r="A3749">
        <v>3742</v>
      </c>
      <c r="B3749" s="76">
        <v>44254.266539351855</v>
      </c>
      <c r="C3749" s="1" t="s">
        <v>11887</v>
      </c>
      <c r="D3749" s="76">
        <v>44254.267928240741</v>
      </c>
      <c r="E3749" s="1" t="s">
        <v>11888</v>
      </c>
      <c r="F3749" s="1" t="s">
        <v>11889</v>
      </c>
      <c r="G3749" s="1" t="s">
        <v>123</v>
      </c>
      <c r="H3749" s="1" t="s">
        <v>124</v>
      </c>
      <c r="I3749" s="1" t="s">
        <v>125</v>
      </c>
      <c r="J3749" s="1" t="s">
        <v>11834</v>
      </c>
      <c r="K3749" s="1" t="s">
        <v>11834</v>
      </c>
      <c r="L3749">
        <f>ROUNDUP(IF(B3749&gt;$D$4,0,($D$4-B3749+1)/365),0)</f>
        <v>0</v>
      </c>
      <c r="M3749">
        <f>ROUNDUP(IF(B3749&gt;$D$5,0,($D$5-B3749+1)/365),0)</f>
        <v>1</v>
      </c>
      <c r="N3749" s="28">
        <f>IF(OR(L3749=1,M3749=1),IF(B3749+364&lt;=$D$5,(B3749+364-$D$4+1)/365,IF(B3749&gt;$D$4,($D$5-B3749+1)/365,$D$6/365)),0)</f>
        <v>0.13077660451546688</v>
      </c>
      <c r="O3749" s="28">
        <f>'Data &amp; Parameter'!$E$16*'Data &amp; Parameter'!$E$17*('Data &amp; Parameter'!$E$18+'Data &amp; Parameter'!$E$19)*'Data &amp; Parameter'!$E$20*'Data &amp; Parameter'!$E$37*N3749</f>
        <v>0.45467159063476709</v>
      </c>
      <c r="P3749">
        <f>ROUNDUP(IF(D3749&gt;$D$4,0,($D$4-D3749+1)/365),0)</f>
        <v>0</v>
      </c>
      <c r="Q3749">
        <f>ROUNDUP(IF(D3749&gt;$D$5,0,($D$5-D3749+1)/365),0)</f>
        <v>1</v>
      </c>
      <c r="R3749" s="28">
        <f>IF(OR(P3749=1,Q3749=1),IF(D3749+364&lt;=$D$5,(D3749+364-$D$4+1)/365,IF(D3749&gt;$D$4,($D$5-D3749+1)/365,$D$6/365)),0)</f>
        <v>0.13077279934043637</v>
      </c>
      <c r="S3749" s="28">
        <f>'Data &amp; Parameter'!$E$16*'Data &amp; Parameter'!$E$17*('Data &amp; Parameter'!$E$18+'Data &amp; Parameter'!$E$19)*'Data &amp; Parameter'!$E$20*'Data &amp; Parameter'!$E$37*R3749</f>
        <v>0.45465836116616165</v>
      </c>
      <c r="T3749" s="28">
        <f t="shared" si="58"/>
        <v>0.90932995180092879</v>
      </c>
    </row>
    <row r="3750" spans="1:20" ht="15.75" customHeight="1" x14ac:dyDescent="0.35">
      <c r="A3750">
        <v>3743</v>
      </c>
      <c r="B3750" s="76">
        <v>44254.269074074073</v>
      </c>
      <c r="C3750" s="1" t="s">
        <v>11890</v>
      </c>
      <c r="D3750" s="76">
        <v>44254.269502314812</v>
      </c>
      <c r="E3750" s="1" t="s">
        <v>11891</v>
      </c>
      <c r="F3750" s="1" t="s">
        <v>11892</v>
      </c>
      <c r="G3750" s="1" t="s">
        <v>123</v>
      </c>
      <c r="H3750" s="1" t="s">
        <v>124</v>
      </c>
      <c r="I3750" s="1" t="s">
        <v>125</v>
      </c>
      <c r="J3750" s="1" t="s">
        <v>11820</v>
      </c>
      <c r="K3750" s="1" t="s">
        <v>11820</v>
      </c>
      <c r="L3750">
        <f>ROUNDUP(IF(B3750&gt;$D$4,0,($D$4-B3750+1)/365),0)</f>
        <v>0</v>
      </c>
      <c r="M3750">
        <f>ROUNDUP(IF(B3750&gt;$D$5,0,($D$5-B3750+1)/365),0)</f>
        <v>1</v>
      </c>
      <c r="N3750" s="28">
        <f>IF(OR(L3750=1,M3750=1),IF(B3750+364&lt;=$D$5,(B3750+364-$D$4+1)/365,IF(B3750&gt;$D$4,($D$5-B3750+1)/365,$D$6/365)),0)</f>
        <v>0.13076966007103369</v>
      </c>
      <c r="O3750" s="28">
        <f>'Data &amp; Parameter'!$E$16*'Data &amp; Parameter'!$E$17*('Data &amp; Parameter'!$E$18+'Data &amp; Parameter'!$E$19)*'Data &amp; Parameter'!$E$20*'Data &amp; Parameter'!$E$37*N3750</f>
        <v>0.45464744685455338</v>
      </c>
      <c r="P3750">
        <f>ROUNDUP(IF(D3750&gt;$D$4,0,($D$4-D3750+1)/365),0)</f>
        <v>0</v>
      </c>
      <c r="Q3750">
        <f>ROUNDUP(IF(D3750&gt;$D$5,0,($D$5-D3750+1)/365),0)</f>
        <v>1</v>
      </c>
      <c r="R3750" s="28">
        <f>IF(OR(P3750=1,Q3750=1),IF(D3750+364&lt;=$D$5,(D3750+364-$D$4+1)/365,IF(D3750&gt;$D$4,($D$5-D3750+1)/365,$D$6/365)),0)</f>
        <v>0.1307684868087351</v>
      </c>
      <c r="S3750" s="28">
        <f>'Data &amp; Parameter'!$E$16*'Data &amp; Parameter'!$E$17*('Data &amp; Parameter'!$E$18+'Data &amp; Parameter'!$E$19)*'Data &amp; Parameter'!$E$20*'Data &amp; Parameter'!$E$37*R3750</f>
        <v>0.45464336776840869</v>
      </c>
      <c r="T3750" s="28">
        <f t="shared" si="58"/>
        <v>0.90929081462296213</v>
      </c>
    </row>
    <row r="3751" spans="1:20" ht="15.75" customHeight="1" x14ac:dyDescent="0.35">
      <c r="A3751">
        <v>3744</v>
      </c>
      <c r="B3751" s="76">
        <v>44254.270115740743</v>
      </c>
      <c r="C3751" s="1" t="s">
        <v>11893</v>
      </c>
      <c r="D3751" s="76">
        <v>44254.271666666667</v>
      </c>
      <c r="E3751" s="1" t="s">
        <v>11894</v>
      </c>
      <c r="F3751" s="1" t="s">
        <v>11895</v>
      </c>
      <c r="G3751" s="1" t="s">
        <v>123</v>
      </c>
      <c r="H3751" s="1" t="s">
        <v>124</v>
      </c>
      <c r="I3751" s="1" t="s">
        <v>125</v>
      </c>
      <c r="J3751" s="1" t="s">
        <v>11834</v>
      </c>
      <c r="K3751" s="1" t="s">
        <v>11834</v>
      </c>
      <c r="L3751">
        <f>ROUNDUP(IF(B3751&gt;$D$4,0,($D$4-B3751+1)/365),0)</f>
        <v>0</v>
      </c>
      <c r="M3751">
        <f>ROUNDUP(IF(B3751&gt;$D$5,0,($D$5-B3751+1)/365),0)</f>
        <v>1</v>
      </c>
      <c r="N3751" s="28">
        <f>IF(OR(L3751=1,M3751=1),IF(B3751+364&lt;=$D$5,(B3751+364-$D$4+1)/365,IF(B3751&gt;$D$4,($D$5-B3751+1)/365,$D$6/365)),0)</f>
        <v>0.13076680618974584</v>
      </c>
      <c r="O3751" s="28">
        <f>'Data &amp; Parameter'!$E$16*'Data &amp; Parameter'!$E$17*('Data &amp; Parameter'!$E$18+'Data &amp; Parameter'!$E$19)*'Data &amp; Parameter'!$E$20*'Data &amp; Parameter'!$E$37*N3751</f>
        <v>0.45463752475304731</v>
      </c>
      <c r="P3751">
        <f>ROUNDUP(IF(D3751&gt;$D$4,0,($D$4-D3751+1)/365),0)</f>
        <v>0</v>
      </c>
      <c r="Q3751">
        <f>ROUNDUP(IF(D3751&gt;$D$5,0,($D$5-D3751+1)/365),0)</f>
        <v>1</v>
      </c>
      <c r="R3751" s="28">
        <f>IF(OR(P3751=1,Q3751=1),IF(D3751+364&lt;=$D$5,(D3751+364-$D$4+1)/365,IF(D3751&gt;$D$4,($D$5-D3751+1)/365,$D$6/365)),0)</f>
        <v>0.13076255707762344</v>
      </c>
      <c r="S3751" s="28">
        <f>'Data &amp; Parameter'!$E$16*'Data &amp; Parameter'!$E$17*('Data &amp; Parameter'!$E$18+'Data &amp; Parameter'!$E$19)*'Data &amp; Parameter'!$E$20*'Data &amp; Parameter'!$E$37*R3751</f>
        <v>0.45462275184642048</v>
      </c>
      <c r="T3751" s="28">
        <f t="shared" si="58"/>
        <v>0.90926027659946773</v>
      </c>
    </row>
    <row r="3752" spans="1:20" ht="15.75" customHeight="1" x14ac:dyDescent="0.35">
      <c r="A3752">
        <v>3745</v>
      </c>
      <c r="B3752" s="76">
        <v>44254.271145833336</v>
      </c>
      <c r="C3752" s="1" t="s">
        <v>11896</v>
      </c>
      <c r="D3752" s="76">
        <v>44254.272592592592</v>
      </c>
      <c r="E3752" s="1" t="s">
        <v>11897</v>
      </c>
      <c r="F3752" s="1" t="s">
        <v>11898</v>
      </c>
      <c r="G3752" s="1" t="s">
        <v>123</v>
      </c>
      <c r="H3752" s="1" t="s">
        <v>124</v>
      </c>
      <c r="I3752" s="1" t="s">
        <v>125</v>
      </c>
      <c r="J3752" s="1" t="s">
        <v>11820</v>
      </c>
      <c r="K3752" s="1" t="s">
        <v>11820</v>
      </c>
      <c r="L3752">
        <f>ROUNDUP(IF(B3752&gt;$D$4,0,($D$4-B3752+1)/365),0)</f>
        <v>0</v>
      </c>
      <c r="M3752">
        <f>ROUNDUP(IF(B3752&gt;$D$5,0,($D$5-B3752+1)/365),0)</f>
        <v>1</v>
      </c>
      <c r="N3752" s="28">
        <f>IF(OR(L3752=1,M3752=1),IF(B3752+364&lt;=$D$5,(B3752+364-$D$4+1)/365,IF(B3752&gt;$D$4,($D$5-B3752+1)/365,$D$6/365)),0)</f>
        <v>0.1307639840182574</v>
      </c>
      <c r="O3752" s="28">
        <f>'Data &amp; Parameter'!$E$16*'Data &amp; Parameter'!$E$17*('Data &amp; Parameter'!$E$18+'Data &amp; Parameter'!$E$19)*'Data &amp; Parameter'!$E$20*'Data &amp; Parameter'!$E$37*N3752</f>
        <v>0.45462771289713888</v>
      </c>
      <c r="P3752">
        <f>ROUNDUP(IF(D3752&gt;$D$4,0,($D$4-D3752+1)/365),0)</f>
        <v>0</v>
      </c>
      <c r="Q3752">
        <f>ROUNDUP(IF(D3752&gt;$D$5,0,($D$5-D3752+1)/365),0)</f>
        <v>1</v>
      </c>
      <c r="R3752" s="28">
        <f>IF(OR(P3752=1,Q3752=1),IF(D3752+364&lt;=$D$5,(D3752+364-$D$4+1)/365,IF(D3752&gt;$D$4,($D$5-D3752+1)/365,$D$6/365)),0)</f>
        <v>0.13076002029426975</v>
      </c>
      <c r="S3752" s="28">
        <f>'Data &amp; Parameter'!$E$16*'Data &amp; Parameter'!$E$17*('Data &amp; Parameter'!$E$18+'Data &amp; Parameter'!$E$19)*'Data &amp; Parameter'!$E$20*'Data &amp; Parameter'!$E$37*R3752</f>
        <v>0.45461393220068347</v>
      </c>
      <c r="T3752" s="28">
        <f t="shared" si="58"/>
        <v>0.90924164509782235</v>
      </c>
    </row>
    <row r="3753" spans="1:20" ht="15.75" customHeight="1" x14ac:dyDescent="0.35">
      <c r="A3753">
        <v>3746</v>
      </c>
      <c r="B3753" s="76">
        <v>44254.273368055554</v>
      </c>
      <c r="C3753" s="1" t="s">
        <v>11899</v>
      </c>
      <c r="D3753" s="76">
        <v>44254.274247685185</v>
      </c>
      <c r="E3753" s="1" t="s">
        <v>11900</v>
      </c>
      <c r="F3753" s="1" t="s">
        <v>11901</v>
      </c>
      <c r="G3753" s="1" t="s">
        <v>123</v>
      </c>
      <c r="H3753" s="1" t="s">
        <v>124</v>
      </c>
      <c r="I3753" s="1" t="s">
        <v>125</v>
      </c>
      <c r="J3753" s="1" t="s">
        <v>11834</v>
      </c>
      <c r="K3753" s="1" t="s">
        <v>11834</v>
      </c>
      <c r="L3753">
        <f>ROUNDUP(IF(B3753&gt;$D$4,0,($D$4-B3753+1)/365),0)</f>
        <v>0</v>
      </c>
      <c r="M3753">
        <f>ROUNDUP(IF(B3753&gt;$D$5,0,($D$5-B3753+1)/365),0)</f>
        <v>1</v>
      </c>
      <c r="N3753" s="28">
        <f>IF(OR(L3753=1,M3753=1),IF(B3753+364&lt;=$D$5,(B3753+364-$D$4+1)/365,IF(B3753&gt;$D$4,($D$5-B3753+1)/365,$D$6/365)),0)</f>
        <v>0.13075789573820856</v>
      </c>
      <c r="O3753" s="28">
        <f>'Data &amp; Parameter'!$E$16*'Data &amp; Parameter'!$E$17*('Data &amp; Parameter'!$E$18+'Data &amp; Parameter'!$E$19)*'Data &amp; Parameter'!$E$20*'Data &amp; Parameter'!$E$37*N3753</f>
        <v>0.45460654574737008</v>
      </c>
      <c r="P3753">
        <f>ROUNDUP(IF(D3753&gt;$D$4,0,($D$4-D3753+1)/365),0)</f>
        <v>0</v>
      </c>
      <c r="Q3753">
        <f>ROUNDUP(IF(D3753&gt;$D$5,0,($D$5-D3753+1)/365),0)</f>
        <v>1</v>
      </c>
      <c r="R3753" s="28">
        <f>IF(OR(P3753=1,Q3753=1),IF(D3753+364&lt;=$D$5,(D3753+364-$D$4+1)/365,IF(D3753&gt;$D$4,($D$5-D3753+1)/365,$D$6/365)),0)</f>
        <v>0.13075548579401261</v>
      </c>
      <c r="S3753" s="28">
        <f>'Data &amp; Parameter'!$E$16*'Data &amp; Parameter'!$E$17*('Data &amp; Parameter'!$E$18+'Data &amp; Parameter'!$E$19)*'Data &amp; Parameter'!$E$20*'Data &amp; Parameter'!$E$37*R3753</f>
        <v>0.45459816708388534</v>
      </c>
      <c r="T3753" s="28">
        <f t="shared" si="58"/>
        <v>0.90920471283125548</v>
      </c>
    </row>
    <row r="3754" spans="1:20" ht="15.75" customHeight="1" x14ac:dyDescent="0.35">
      <c r="A3754">
        <v>3747</v>
      </c>
      <c r="B3754" s="76">
        <v>44254.27511574074</v>
      </c>
      <c r="C3754" s="1" t="s">
        <v>11902</v>
      </c>
      <c r="D3754" s="76">
        <v>44254.275682870371</v>
      </c>
      <c r="E3754" s="1" t="s">
        <v>11903</v>
      </c>
      <c r="F3754" s="1" t="s">
        <v>11904</v>
      </c>
      <c r="G3754" s="1" t="s">
        <v>123</v>
      </c>
      <c r="H3754" s="1" t="s">
        <v>124</v>
      </c>
      <c r="I3754" s="1" t="s">
        <v>125</v>
      </c>
      <c r="J3754" s="1" t="s">
        <v>11820</v>
      </c>
      <c r="K3754" s="1" t="s">
        <v>11820</v>
      </c>
      <c r="L3754">
        <f>ROUNDUP(IF(B3754&gt;$D$4,0,($D$4-B3754+1)/365),0)</f>
        <v>0</v>
      </c>
      <c r="M3754">
        <f>ROUNDUP(IF(B3754&gt;$D$5,0,($D$5-B3754+1)/365),0)</f>
        <v>1</v>
      </c>
      <c r="N3754" s="28">
        <f>IF(OR(L3754=1,M3754=1),IF(B3754+364&lt;=$D$5,(B3754+364-$D$4+1)/365,IF(B3754&gt;$D$4,($D$5-B3754+1)/365,$D$6/365)),0)</f>
        <v>0.13075310755961603</v>
      </c>
      <c r="O3754" s="28">
        <f>'Data &amp; Parameter'!$E$16*'Data &amp; Parameter'!$E$17*('Data &amp; Parameter'!$E$18+'Data &amp; Parameter'!$E$19)*'Data &amp; Parameter'!$E$20*'Data &amp; Parameter'!$E$37*N3754</f>
        <v>0.45458989866599819</v>
      </c>
      <c r="P3754">
        <f>ROUNDUP(IF(D3754&gt;$D$4,0,($D$4-D3754+1)/365),0)</f>
        <v>0</v>
      </c>
      <c r="Q3754">
        <f>ROUNDUP(IF(D3754&gt;$D$5,0,($D$5-D3754+1)/365),0)</f>
        <v>1</v>
      </c>
      <c r="R3754" s="28">
        <f>IF(OR(P3754=1,Q3754=1),IF(D3754+364&lt;=$D$5,(D3754+364-$D$4+1)/365,IF(D3754&gt;$D$4,($D$5-D3754+1)/365,$D$6/365)),0)</f>
        <v>0.13075155377980444</v>
      </c>
      <c r="S3754" s="28">
        <f>'Data &amp; Parameter'!$E$16*'Data &amp; Parameter'!$E$17*('Data &amp; Parameter'!$E$18+'Data &amp; Parameter'!$E$19)*'Data &amp; Parameter'!$E$20*'Data &amp; Parameter'!$E$37*R3754</f>
        <v>0.4545844966329583</v>
      </c>
      <c r="T3754" s="28">
        <f t="shared" si="58"/>
        <v>0.90917439529895649</v>
      </c>
    </row>
    <row r="3755" spans="1:20" ht="15.75" customHeight="1" x14ac:dyDescent="0.35">
      <c r="A3755">
        <v>3748</v>
      </c>
      <c r="B3755" s="76">
        <v>44254.27721064815</v>
      </c>
      <c r="C3755" s="1" t="s">
        <v>11905</v>
      </c>
      <c r="D3755" s="76">
        <v>44254.277951388889</v>
      </c>
      <c r="E3755" s="1" t="s">
        <v>11906</v>
      </c>
      <c r="F3755" s="1" t="s">
        <v>11907</v>
      </c>
      <c r="G3755" s="1" t="s">
        <v>123</v>
      </c>
      <c r="H3755" s="1" t="s">
        <v>124</v>
      </c>
      <c r="I3755" s="1" t="s">
        <v>125</v>
      </c>
      <c r="J3755" s="1" t="s">
        <v>11834</v>
      </c>
      <c r="K3755" s="1" t="s">
        <v>11834</v>
      </c>
      <c r="L3755">
        <f>ROUNDUP(IF(B3755&gt;$D$4,0,($D$4-B3755+1)/365),0)</f>
        <v>0</v>
      </c>
      <c r="M3755">
        <f>ROUNDUP(IF(B3755&gt;$D$5,0,($D$5-B3755+1)/365),0)</f>
        <v>1</v>
      </c>
      <c r="N3755" s="28">
        <f>IF(OR(L3755=1,M3755=1),IF(B3755+364&lt;=$D$5,(B3755+364-$D$4+1)/365,IF(B3755&gt;$D$4,($D$5-B3755+1)/365,$D$6/365)),0)</f>
        <v>0.1307473680872609</v>
      </c>
      <c r="O3755" s="28">
        <f>'Data &amp; Parameter'!$E$16*'Data &amp; Parameter'!$E$17*('Data &amp; Parameter'!$E$18+'Data &amp; Parameter'!$E$19)*'Data &amp; Parameter'!$E$20*'Data &amp; Parameter'!$E$37*N3755</f>
        <v>0.45456994421745761</v>
      </c>
      <c r="P3755">
        <f>ROUNDUP(IF(D3755&gt;$D$4,0,($D$4-D3755+1)/365),0)</f>
        <v>0</v>
      </c>
      <c r="Q3755">
        <f>ROUNDUP(IF(D3755&gt;$D$5,0,($D$5-D3755+1)/365),0)</f>
        <v>1</v>
      </c>
      <c r="R3755" s="28">
        <f>IF(OR(P3755=1,Q3755=1),IF(D3755+364&lt;=$D$5,(D3755+364-$D$4+1)/365,IF(D3755&gt;$D$4,($D$5-D3755+1)/365,$D$6/365)),0)</f>
        <v>0.13074533866057794</v>
      </c>
      <c r="S3755" s="28">
        <f>'Data &amp; Parameter'!$E$16*'Data &amp; Parameter'!$E$17*('Data &amp; Parameter'!$E$18+'Data &amp; Parameter'!$E$19)*'Data &amp; Parameter'!$E$20*'Data &amp; Parameter'!$E$37*R3755</f>
        <v>0.45456288850086801</v>
      </c>
      <c r="T3755" s="28">
        <f t="shared" si="58"/>
        <v>0.90913283271832568</v>
      </c>
    </row>
    <row r="3756" spans="1:20" ht="15.75" customHeight="1" x14ac:dyDescent="0.35">
      <c r="A3756">
        <v>3749</v>
      </c>
      <c r="B3756" s="76">
        <v>44254.277870370366</v>
      </c>
      <c r="C3756" s="1" t="s">
        <v>11908</v>
      </c>
      <c r="D3756" s="76">
        <v>44254.278425925921</v>
      </c>
      <c r="E3756" s="1" t="s">
        <v>11909</v>
      </c>
      <c r="F3756" s="1" t="s">
        <v>11910</v>
      </c>
      <c r="G3756" s="1" t="s">
        <v>123</v>
      </c>
      <c r="H3756" s="1" t="s">
        <v>124</v>
      </c>
      <c r="I3756" s="1" t="s">
        <v>125</v>
      </c>
      <c r="J3756" s="1" t="s">
        <v>11820</v>
      </c>
      <c r="K3756" s="1" t="s">
        <v>11820</v>
      </c>
      <c r="L3756">
        <f>ROUNDUP(IF(B3756&gt;$D$4,0,($D$4-B3756+1)/365),0)</f>
        <v>0</v>
      </c>
      <c r="M3756">
        <f>ROUNDUP(IF(B3756&gt;$D$5,0,($D$5-B3756+1)/365),0)</f>
        <v>1</v>
      </c>
      <c r="N3756" s="28">
        <f>IF(OR(L3756=1,M3756=1),IF(B3756+364&lt;=$D$5,(B3756+364-$D$4+1)/365,IF(B3756&gt;$D$4,($D$5-B3756+1)/365,$D$6/365)),0)</f>
        <v>0.13074556062913384</v>
      </c>
      <c r="O3756" s="28">
        <f>'Data &amp; Parameter'!$E$16*'Data &amp; Parameter'!$E$17*('Data &amp; Parameter'!$E$18+'Data &amp; Parameter'!$E$19)*'Data &amp; Parameter'!$E$20*'Data &amp; Parameter'!$E$37*N3756</f>
        <v>0.45456366021991329</v>
      </c>
      <c r="P3756">
        <f>ROUNDUP(IF(D3756&gt;$D$4,0,($D$4-D3756+1)/365),0)</f>
        <v>0</v>
      </c>
      <c r="Q3756">
        <f>ROUNDUP(IF(D3756&gt;$D$5,0,($D$5-D3756+1)/365),0)</f>
        <v>1</v>
      </c>
      <c r="R3756" s="28">
        <f>IF(OR(P3756=1,Q3756=1),IF(D3756+364&lt;=$D$5,(D3756+364-$D$4+1)/365,IF(D3756&gt;$D$4,($D$5-D3756+1)/365,$D$6/365)),0)</f>
        <v>0.13074403855912164</v>
      </c>
      <c r="S3756" s="28">
        <f>'Data &amp; Parameter'!$E$16*'Data &amp; Parameter'!$E$17*('Data &amp; Parameter'!$E$18+'Data &amp; Parameter'!$E$19)*'Data &amp; Parameter'!$E$20*'Data &amp; Parameter'!$E$37*R3756</f>
        <v>0.4545583684324711</v>
      </c>
      <c r="T3756" s="28">
        <f t="shared" si="58"/>
        <v>0.90912202865238445</v>
      </c>
    </row>
    <row r="3757" spans="1:20" ht="15.75" customHeight="1" x14ac:dyDescent="0.35">
      <c r="A3757">
        <v>3750</v>
      </c>
      <c r="B3757" s="76">
        <v>44254.27957175926</v>
      </c>
      <c r="C3757" s="1" t="s">
        <v>11911</v>
      </c>
      <c r="D3757" s="76">
        <v>44254.281041666662</v>
      </c>
      <c r="E3757" s="1" t="s">
        <v>11912</v>
      </c>
      <c r="F3757" s="1" t="s">
        <v>11913</v>
      </c>
      <c r="G3757" s="1" t="s">
        <v>123</v>
      </c>
      <c r="H3757" s="1" t="s">
        <v>124</v>
      </c>
      <c r="I3757" s="1" t="s">
        <v>125</v>
      </c>
      <c r="J3757" s="1" t="s">
        <v>11834</v>
      </c>
      <c r="K3757" s="1" t="s">
        <v>11834</v>
      </c>
      <c r="L3757">
        <f>ROUNDUP(IF(B3757&gt;$D$4,0,($D$4-B3757+1)/365),0)</f>
        <v>0</v>
      </c>
      <c r="M3757">
        <f>ROUNDUP(IF(B3757&gt;$D$5,0,($D$5-B3757+1)/365),0)</f>
        <v>1</v>
      </c>
      <c r="N3757" s="28">
        <f>IF(OR(L3757=1,M3757=1),IF(B3757+364&lt;=$D$5,(B3757+364-$D$4+1)/365,IF(B3757&gt;$D$4,($D$5-B3757+1)/365,$D$6/365)),0)</f>
        <v>0.13074089928969904</v>
      </c>
      <c r="O3757" s="28">
        <f>'Data &amp; Parameter'!$E$16*'Data &amp; Parameter'!$E$17*('Data &amp; Parameter'!$E$18+'Data &amp; Parameter'!$E$19)*'Data &amp; Parameter'!$E$20*'Data &amp; Parameter'!$E$37*N3757</f>
        <v>0.45454745412079361</v>
      </c>
      <c r="P3757">
        <f>ROUNDUP(IF(D3757&gt;$D$4,0,($D$4-D3757+1)/365),0)</f>
        <v>0</v>
      </c>
      <c r="Q3757">
        <f>ROUNDUP(IF(D3757&gt;$D$5,0,($D$5-D3757+1)/365),0)</f>
        <v>1</v>
      </c>
      <c r="R3757" s="28">
        <f>IF(OR(P3757=1,Q3757=1),IF(D3757+364&lt;=$D$5,(D3757+364-$D$4+1)/365,IF(D3757&gt;$D$4,($D$5-D3757+1)/365,$D$6/365)),0)</f>
        <v>0.13073687214613255</v>
      </c>
      <c r="S3757" s="28">
        <f>'Data &amp; Parameter'!$E$16*'Data &amp; Parameter'!$E$17*('Data &amp; Parameter'!$E$18+'Data &amp; Parameter'!$E$19)*'Data &amp; Parameter'!$E$20*'Data &amp; Parameter'!$E$37*R3757</f>
        <v>0.45453345293321218</v>
      </c>
      <c r="T3757" s="28">
        <f t="shared" si="58"/>
        <v>0.90908090705400579</v>
      </c>
    </row>
    <row r="3758" spans="1:20" ht="15.75" customHeight="1" x14ac:dyDescent="0.35">
      <c r="A3758">
        <v>3751</v>
      </c>
      <c r="B3758" s="76">
        <v>44254.282430555555</v>
      </c>
      <c r="C3758" s="1" t="s">
        <v>11914</v>
      </c>
      <c r="D3758" s="76">
        <v>44254.284467592588</v>
      </c>
      <c r="E3758" s="1" t="s">
        <v>11915</v>
      </c>
      <c r="F3758" s="1" t="s">
        <v>11916</v>
      </c>
      <c r="G3758" s="1" t="s">
        <v>123</v>
      </c>
      <c r="H3758" s="1" t="s">
        <v>124</v>
      </c>
      <c r="I3758" s="1" t="s">
        <v>125</v>
      </c>
      <c r="J3758" s="1" t="s">
        <v>11820</v>
      </c>
      <c r="K3758" s="1" t="s">
        <v>11820</v>
      </c>
      <c r="L3758">
        <f>ROUNDUP(IF(B3758&gt;$D$4,0,($D$4-B3758+1)/365),0)</f>
        <v>0</v>
      </c>
      <c r="M3758">
        <f>ROUNDUP(IF(B3758&gt;$D$5,0,($D$5-B3758+1)/365),0)</f>
        <v>1</v>
      </c>
      <c r="N3758" s="28">
        <f>IF(OR(L3758=1,M3758=1),IF(B3758+364&lt;=$D$5,(B3758+364-$D$4+1)/365,IF(B3758&gt;$D$4,($D$5-B3758+1)/365,$D$6/365)),0)</f>
        <v>0.13073306697108208</v>
      </c>
      <c r="O3758" s="28">
        <f>'Data &amp; Parameter'!$E$16*'Data &amp; Parameter'!$E$17*('Data &amp; Parameter'!$E$18+'Data &amp; Parameter'!$E$19)*'Data &amp; Parameter'!$E$20*'Data &amp; Parameter'!$E$37*N3758</f>
        <v>0.4545202234645373</v>
      </c>
      <c r="P3758">
        <f>ROUNDUP(IF(D3758&gt;$D$4,0,($D$4-D3758+1)/365),0)</f>
        <v>0</v>
      </c>
      <c r="Q3758">
        <f>ROUNDUP(IF(D3758&gt;$D$5,0,($D$5-D3758+1)/365),0)</f>
        <v>1</v>
      </c>
      <c r="R3758" s="28">
        <f>IF(OR(P3758=1,Q3758=1),IF(D3758+364&lt;=$D$5,(D3758+364-$D$4+1)/365,IF(D3758&gt;$D$4,($D$5-D3758+1)/365,$D$6/365)),0)</f>
        <v>0.13072748604770398</v>
      </c>
      <c r="S3758" s="28">
        <f>'Data &amp; Parameter'!$E$16*'Data &amp; Parameter'!$E$17*('Data &amp; Parameter'!$E$18+'Data &amp; Parameter'!$E$19)*'Data &amp; Parameter'!$E$20*'Data &amp; Parameter'!$E$37*R3758</f>
        <v>0.45450082024391592</v>
      </c>
      <c r="T3758" s="28">
        <f t="shared" si="58"/>
        <v>0.90902104370845316</v>
      </c>
    </row>
    <row r="3759" spans="1:20" ht="15.75" customHeight="1" x14ac:dyDescent="0.35">
      <c r="A3759">
        <v>3752</v>
      </c>
      <c r="B3759" s="76">
        <v>44254.283865740741</v>
      </c>
      <c r="C3759" s="1" t="s">
        <v>11917</v>
      </c>
      <c r="D3759" s="76">
        <v>44254.284895833334</v>
      </c>
      <c r="E3759" s="1" t="s">
        <v>11918</v>
      </c>
      <c r="F3759" s="1" t="s">
        <v>11919</v>
      </c>
      <c r="G3759" s="1" t="s">
        <v>123</v>
      </c>
      <c r="H3759" s="1" t="s">
        <v>124</v>
      </c>
      <c r="I3759" s="1" t="s">
        <v>125</v>
      </c>
      <c r="J3759" s="1" t="s">
        <v>11834</v>
      </c>
      <c r="K3759" s="1" t="s">
        <v>11834</v>
      </c>
      <c r="L3759">
        <f>ROUNDUP(IF(B3759&gt;$D$4,0,($D$4-B3759+1)/365),0)</f>
        <v>0</v>
      </c>
      <c r="M3759">
        <f>ROUNDUP(IF(B3759&gt;$D$5,0,($D$5-B3759+1)/365),0)</f>
        <v>1</v>
      </c>
      <c r="N3759" s="28">
        <f>IF(OR(L3759=1,M3759=1),IF(B3759+364&lt;=$D$5,(B3759+364-$D$4+1)/365,IF(B3759&gt;$D$4,($D$5-B3759+1)/365,$D$6/365)),0)</f>
        <v>0.13072913495687391</v>
      </c>
      <c r="O3759" s="28">
        <f>'Data &amp; Parameter'!$E$16*'Data &amp; Parameter'!$E$17*('Data &amp; Parameter'!$E$18+'Data &amp; Parameter'!$E$19)*'Data &amp; Parameter'!$E$20*'Data &amp; Parameter'!$E$37*N3759</f>
        <v>0.45450655301361031</v>
      </c>
      <c r="P3759">
        <f>ROUNDUP(IF(D3759&gt;$D$4,0,($D$4-D3759+1)/365),0)</f>
        <v>0</v>
      </c>
      <c r="Q3759">
        <f>ROUNDUP(IF(D3759&gt;$D$5,0,($D$5-D3759+1)/365),0)</f>
        <v>1</v>
      </c>
      <c r="R3759" s="28">
        <f>IF(OR(P3759=1,Q3759=1),IF(D3759+364&lt;=$D$5,(D3759+364-$D$4+1)/365,IF(D3759&gt;$D$4,($D$5-D3759+1)/365,$D$6/365)),0)</f>
        <v>0.13072631278538546</v>
      </c>
      <c r="S3759" s="28">
        <f>'Data &amp; Parameter'!$E$16*'Data &amp; Parameter'!$E$17*('Data &amp; Parameter'!$E$18+'Data &amp; Parameter'!$E$19)*'Data &amp; Parameter'!$E$20*'Data &amp; Parameter'!$E$37*R3759</f>
        <v>0.45449674115770189</v>
      </c>
      <c r="T3759" s="28">
        <f t="shared" si="58"/>
        <v>0.9090032941713122</v>
      </c>
    </row>
    <row r="3760" spans="1:20" ht="15.75" customHeight="1" x14ac:dyDescent="0.35">
      <c r="A3760">
        <v>3753</v>
      </c>
      <c r="B3760" s="76">
        <v>44254.286793981482</v>
      </c>
      <c r="C3760" s="1" t="s">
        <v>11920</v>
      </c>
      <c r="D3760" s="76">
        <v>44254.287453703699</v>
      </c>
      <c r="E3760" s="1" t="s">
        <v>11921</v>
      </c>
      <c r="F3760" s="1" t="s">
        <v>11922</v>
      </c>
      <c r="G3760" s="1" t="s">
        <v>123</v>
      </c>
      <c r="H3760" s="1" t="s">
        <v>124</v>
      </c>
      <c r="I3760" s="1" t="s">
        <v>125</v>
      </c>
      <c r="J3760" s="1" t="s">
        <v>11834</v>
      </c>
      <c r="K3760" s="1" t="s">
        <v>11834</v>
      </c>
      <c r="L3760">
        <f>ROUNDUP(IF(B3760&gt;$D$4,0,($D$4-B3760+1)/365),0)</f>
        <v>0</v>
      </c>
      <c r="M3760">
        <f>ROUNDUP(IF(B3760&gt;$D$5,0,($D$5-B3760+1)/365),0)</f>
        <v>1</v>
      </c>
      <c r="N3760" s="28">
        <f>IF(OR(L3760=1,M3760=1),IF(B3760+364&lt;=$D$5,(B3760+364-$D$4+1)/365,IF(B3760&gt;$D$4,($D$5-B3760+1)/365,$D$6/365)),0)</f>
        <v>0.13072111237950046</v>
      </c>
      <c r="O3760" s="28">
        <f>'Data &amp; Parameter'!$E$16*'Data &amp; Parameter'!$E$17*('Data &amp; Parameter'!$E$18+'Data &amp; Parameter'!$E$19)*'Data &amp; Parameter'!$E$20*'Data &amp; Parameter'!$E$37*N3760</f>
        <v>0.45447866088390643</v>
      </c>
      <c r="P3760">
        <f>ROUNDUP(IF(D3760&gt;$D$4,0,($D$4-D3760+1)/365),0)</f>
        <v>0</v>
      </c>
      <c r="Q3760">
        <f>ROUNDUP(IF(D3760&gt;$D$5,0,($D$5-D3760+1)/365),0)</f>
        <v>1</v>
      </c>
      <c r="R3760" s="28">
        <f>IF(OR(P3760=1,Q3760=1),IF(D3760+364&lt;=$D$5,(D3760+364-$D$4+1)/365,IF(D3760&gt;$D$4,($D$5-D3760+1)/365,$D$6/365)),0)</f>
        <v>0.13071930492137343</v>
      </c>
      <c r="S3760" s="28">
        <f>'Data &amp; Parameter'!$E$16*'Data &amp; Parameter'!$E$17*('Data &amp; Parameter'!$E$18+'Data &amp; Parameter'!$E$19)*'Data &amp; Parameter'!$E$20*'Data &amp; Parameter'!$E$37*R3760</f>
        <v>0.45447237688636216</v>
      </c>
      <c r="T3760" s="28">
        <f t="shared" si="58"/>
        <v>0.90895103777026853</v>
      </c>
    </row>
    <row r="3761" spans="1:20" ht="15.75" customHeight="1" x14ac:dyDescent="0.35">
      <c r="A3761">
        <v>3754</v>
      </c>
      <c r="B3761" s="76">
        <v>44254.287581018521</v>
      </c>
      <c r="C3761" s="1" t="s">
        <v>11923</v>
      </c>
      <c r="D3761" s="76">
        <v>44254.288634259261</v>
      </c>
      <c r="E3761" s="1" t="s">
        <v>11924</v>
      </c>
      <c r="F3761" s="1" t="s">
        <v>11925</v>
      </c>
      <c r="G3761" s="1" t="s">
        <v>123</v>
      </c>
      <c r="H3761" s="1" t="s">
        <v>124</v>
      </c>
      <c r="I3761" s="1" t="s">
        <v>125</v>
      </c>
      <c r="J3761" s="1" t="s">
        <v>11820</v>
      </c>
      <c r="K3761" s="1" t="s">
        <v>11820</v>
      </c>
      <c r="L3761">
        <f>ROUNDUP(IF(B3761&gt;$D$4,0,($D$4-B3761+1)/365),0)</f>
        <v>0</v>
      </c>
      <c r="M3761">
        <f>ROUNDUP(IF(B3761&gt;$D$5,0,($D$5-B3761+1)/365),0)</f>
        <v>1</v>
      </c>
      <c r="N3761" s="28">
        <f>IF(OR(L3761=1,M3761=1),IF(B3761+364&lt;=$D$5,(B3761+364-$D$4+1)/365,IF(B3761&gt;$D$4,($D$5-B3761+1)/365,$D$6/365)),0)</f>
        <v>0.13071895611363987</v>
      </c>
      <c r="O3761" s="28">
        <f>'Data &amp; Parameter'!$E$16*'Data &amp; Parameter'!$E$17*('Data &amp; Parameter'!$E$18+'Data &amp; Parameter'!$E$19)*'Data &amp; Parameter'!$E$20*'Data &amp; Parameter'!$E$37*N3761</f>
        <v>0.45447116418499534</v>
      </c>
      <c r="P3761">
        <f>ROUNDUP(IF(D3761&gt;$D$4,0,($D$4-D3761+1)/365),0)</f>
        <v>0</v>
      </c>
      <c r="Q3761">
        <f>ROUNDUP(IF(D3761&gt;$D$5,0,($D$5-D3761+1)/365),0)</f>
        <v>1</v>
      </c>
      <c r="R3761" s="28">
        <f>IF(OR(P3761=1,Q3761=1),IF(D3761+364&lt;=$D$5,(D3761+364-$D$4+1)/365,IF(D3761&gt;$D$4,($D$5-D3761+1)/365,$D$6/365)),0)</f>
        <v>0.13071607052257256</v>
      </c>
      <c r="S3761" s="28">
        <f>'Data &amp; Parameter'!$E$16*'Data &amp; Parameter'!$E$17*('Data &amp; Parameter'!$E$18+'Data &amp; Parameter'!$E$19)*'Data &amp; Parameter'!$E$20*'Data &amp; Parameter'!$E$37*R3761</f>
        <v>0.45446113183796083</v>
      </c>
      <c r="T3761" s="28">
        <f t="shared" si="58"/>
        <v>0.90893229602295622</v>
      </c>
    </row>
    <row r="3762" spans="1:20" ht="15.75" customHeight="1" x14ac:dyDescent="0.35">
      <c r="A3762">
        <v>3755</v>
      </c>
      <c r="B3762" s="76">
        <v>44254.290868055556</v>
      </c>
      <c r="C3762" s="1" t="s">
        <v>11926</v>
      </c>
      <c r="D3762" s="76">
        <v>44254.291400462964</v>
      </c>
      <c r="E3762" s="1" t="s">
        <v>11927</v>
      </c>
      <c r="F3762" s="1" t="s">
        <v>11928</v>
      </c>
      <c r="G3762" s="1" t="s">
        <v>123</v>
      </c>
      <c r="H3762" s="1" t="s">
        <v>124</v>
      </c>
      <c r="I3762" s="1" t="s">
        <v>125</v>
      </c>
      <c r="J3762" s="1" t="s">
        <v>11820</v>
      </c>
      <c r="K3762" s="1" t="s">
        <v>11929</v>
      </c>
      <c r="L3762">
        <f>ROUNDUP(IF(B3762&gt;$D$4,0,($D$4-B3762+1)/365),0)</f>
        <v>0</v>
      </c>
      <c r="M3762">
        <f>ROUNDUP(IF(B3762&gt;$D$5,0,($D$5-B3762+1)/365),0)</f>
        <v>1</v>
      </c>
      <c r="N3762" s="28">
        <f>IF(OR(L3762=1,M3762=1),IF(B3762+364&lt;=$D$5,(B3762+364-$D$4+1)/365,IF(B3762&gt;$D$4,($D$5-B3762+1)/365,$D$6/365)),0)</f>
        <v>0.13070995053272433</v>
      </c>
      <c r="O3762" s="28">
        <f>'Data &amp; Parameter'!$E$16*'Data &amp; Parameter'!$E$17*('Data &amp; Parameter'!$E$18+'Data &amp; Parameter'!$E$19)*'Data &amp; Parameter'!$E$20*'Data &amp; Parameter'!$E$37*N3762</f>
        <v>0.45443985444259433</v>
      </c>
      <c r="P3762">
        <f>ROUNDUP(IF(D3762&gt;$D$4,0,($D$4-D3762+1)/365),0)</f>
        <v>0</v>
      </c>
      <c r="Q3762">
        <f>ROUNDUP(IF(D3762&gt;$D$5,0,($D$5-D3762+1)/365),0)</f>
        <v>1</v>
      </c>
      <c r="R3762" s="28">
        <f>IF(OR(P3762=1,Q3762=1),IF(D3762+364&lt;=$D$5,(D3762+364-$D$4+1)/365,IF(D3762&gt;$D$4,($D$5-D3762+1)/365,$D$6/365)),0)</f>
        <v>0.13070849188229097</v>
      </c>
      <c r="S3762" s="28">
        <f>'Data &amp; Parameter'!$E$16*'Data &amp; Parameter'!$E$17*('Data &amp; Parameter'!$E$18+'Data &amp; Parameter'!$E$19)*'Data &amp; Parameter'!$E$20*'Data &amp; Parameter'!$E$37*R3762</f>
        <v>0.45443478314627822</v>
      </c>
      <c r="T3762" s="28">
        <f t="shared" si="58"/>
        <v>0.90887463758887255</v>
      </c>
    </row>
    <row r="3763" spans="1:20" ht="15.75" customHeight="1" x14ac:dyDescent="0.35">
      <c r="A3763">
        <v>3756</v>
      </c>
      <c r="B3763" s="76">
        <v>44254.29105324074</v>
      </c>
      <c r="C3763" s="1" t="s">
        <v>11930</v>
      </c>
      <c r="D3763" s="76">
        <v>44254.292025462964</v>
      </c>
      <c r="E3763" s="1" t="s">
        <v>11931</v>
      </c>
      <c r="F3763" s="1" t="s">
        <v>11932</v>
      </c>
      <c r="G3763" s="1" t="s">
        <v>123</v>
      </c>
      <c r="H3763" s="1" t="s">
        <v>124</v>
      </c>
      <c r="I3763" s="1" t="s">
        <v>125</v>
      </c>
      <c r="J3763" s="1" t="s">
        <v>11834</v>
      </c>
      <c r="K3763" s="1" t="s">
        <v>11834</v>
      </c>
      <c r="L3763">
        <f>ROUNDUP(IF(B3763&gt;$D$4,0,($D$4-B3763+1)/365),0)</f>
        <v>0</v>
      </c>
      <c r="M3763">
        <f>ROUNDUP(IF(B3763&gt;$D$5,0,($D$5-B3763+1)/365),0)</f>
        <v>1</v>
      </c>
      <c r="N3763" s="28">
        <f>IF(OR(L3763=1,M3763=1),IF(B3763+364&lt;=$D$5,(B3763+364-$D$4+1)/365,IF(B3763&gt;$D$4,($D$5-B3763+1)/365,$D$6/365)),0)</f>
        <v>0.1307094431760536</v>
      </c>
      <c r="O3763" s="28">
        <f>'Data &amp; Parameter'!$E$16*'Data &amp; Parameter'!$E$17*('Data &amp; Parameter'!$E$18+'Data &amp; Parameter'!$E$19)*'Data &amp; Parameter'!$E$20*'Data &amp; Parameter'!$E$37*N3763</f>
        <v>0.45443809051344697</v>
      </c>
      <c r="P3763">
        <f>ROUNDUP(IF(D3763&gt;$D$4,0,($D$4-D3763+1)/365),0)</f>
        <v>0</v>
      </c>
      <c r="Q3763">
        <f>ROUNDUP(IF(D3763&gt;$D$5,0,($D$5-D3763+1)/365),0)</f>
        <v>1</v>
      </c>
      <c r="R3763" s="28">
        <f>IF(OR(P3763=1,Q3763=1),IF(D3763+364&lt;=$D$5,(D3763+364-$D$4+1)/365,IF(D3763&gt;$D$4,($D$5-D3763+1)/365,$D$6/365)),0)</f>
        <v>0.13070677955352225</v>
      </c>
      <c r="S3763" s="28">
        <f>'Data &amp; Parameter'!$E$16*'Data &amp; Parameter'!$E$17*('Data &amp; Parameter'!$E$18+'Data &amp; Parameter'!$E$19)*'Data &amp; Parameter'!$E$20*'Data &amp; Parameter'!$E$37*R3763</f>
        <v>0.45442882988538841</v>
      </c>
      <c r="T3763" s="28">
        <f t="shared" si="58"/>
        <v>0.90886692039883532</v>
      </c>
    </row>
    <row r="3764" spans="1:20" ht="15.75" customHeight="1" x14ac:dyDescent="0.35">
      <c r="A3764">
        <v>3757</v>
      </c>
      <c r="B3764" s="76">
        <v>44254.294247685189</v>
      </c>
      <c r="C3764" s="1" t="s">
        <v>11933</v>
      </c>
      <c r="D3764" s="76">
        <v>44254.295231481483</v>
      </c>
      <c r="E3764" s="1" t="s">
        <v>11934</v>
      </c>
      <c r="F3764" s="1" t="s">
        <v>11935</v>
      </c>
      <c r="G3764" s="1" t="s">
        <v>123</v>
      </c>
      <c r="H3764" s="1" t="s">
        <v>124</v>
      </c>
      <c r="I3764" s="1" t="s">
        <v>125</v>
      </c>
      <c r="J3764" s="1" t="s">
        <v>11834</v>
      </c>
      <c r="K3764" s="1" t="s">
        <v>11834</v>
      </c>
      <c r="L3764">
        <f>ROUNDUP(IF(B3764&gt;$D$4,0,($D$4-B3764+1)/365),0)</f>
        <v>0</v>
      </c>
      <c r="M3764">
        <f>ROUNDUP(IF(B3764&gt;$D$5,0,($D$5-B3764+1)/365),0)</f>
        <v>1</v>
      </c>
      <c r="N3764" s="28">
        <f>IF(OR(L3764=1,M3764=1),IF(B3764+364&lt;=$D$5,(B3764+364-$D$4+1)/365,IF(B3764&gt;$D$4,($D$5-B3764+1)/365,$D$6/365)),0)</f>
        <v>0.13070069127345349</v>
      </c>
      <c r="O3764" s="28">
        <f>'Data &amp; Parameter'!$E$16*'Data &amp; Parameter'!$E$17*('Data &amp; Parameter'!$E$18+'Data &amp; Parameter'!$E$19)*'Data &amp; Parameter'!$E$20*'Data &amp; Parameter'!$E$37*N3764</f>
        <v>0.45440766273555033</v>
      </c>
      <c r="P3764">
        <f>ROUNDUP(IF(D3764&gt;$D$4,0,($D$4-D3764+1)/365),0)</f>
        <v>0</v>
      </c>
      <c r="Q3764">
        <f>ROUNDUP(IF(D3764&gt;$D$5,0,($D$5-D3764+1)/365),0)</f>
        <v>1</v>
      </c>
      <c r="R3764" s="28">
        <f>IF(OR(P3764=1,Q3764=1),IF(D3764+364&lt;=$D$5,(D3764+364-$D$4+1)/365,IF(D3764&gt;$D$4,($D$5-D3764+1)/365,$D$6/365)),0)</f>
        <v>0.1306979959411427</v>
      </c>
      <c r="S3764" s="28">
        <f>'Data &amp; Parameter'!$E$16*'Data &amp; Parameter'!$E$17*('Data &amp; Parameter'!$E$18+'Data &amp; Parameter'!$E$19)*'Data &amp; Parameter'!$E$20*'Data &amp; Parameter'!$E$37*R3764</f>
        <v>0.45439829186196345</v>
      </c>
      <c r="T3764" s="28">
        <f t="shared" si="58"/>
        <v>0.90880595459751379</v>
      </c>
    </row>
    <row r="3765" spans="1:20" ht="15.75" customHeight="1" x14ac:dyDescent="0.35">
      <c r="A3765">
        <v>3758</v>
      </c>
      <c r="B3765" s="76">
        <v>44254.294710648144</v>
      </c>
      <c r="C3765" s="1" t="s">
        <v>11936</v>
      </c>
      <c r="D3765" s="76">
        <v>44254.295833333337</v>
      </c>
      <c r="E3765" s="1" t="s">
        <v>11937</v>
      </c>
      <c r="F3765" s="1" t="s">
        <v>11938</v>
      </c>
      <c r="G3765" s="1" t="s">
        <v>123</v>
      </c>
      <c r="H3765" s="1" t="s">
        <v>124</v>
      </c>
      <c r="I3765" s="1" t="s">
        <v>125</v>
      </c>
      <c r="J3765" s="1" t="s">
        <v>11820</v>
      </c>
      <c r="K3765" s="1" t="s">
        <v>11820</v>
      </c>
      <c r="L3765">
        <f>ROUNDUP(IF(B3765&gt;$D$4,0,($D$4-B3765+1)/365),0)</f>
        <v>0</v>
      </c>
      <c r="M3765">
        <f>ROUNDUP(IF(B3765&gt;$D$5,0,($D$5-B3765+1)/365),0)</f>
        <v>1</v>
      </c>
      <c r="N3765" s="28">
        <f>IF(OR(L3765=1,M3765=1),IF(B3765+364&lt;=$D$5,(B3765+364-$D$4+1)/365,IF(B3765&gt;$D$4,($D$5-B3765+1)/365,$D$6/365)),0)</f>
        <v>0.13069942288179659</v>
      </c>
      <c r="O3765" s="28">
        <f>'Data &amp; Parameter'!$E$16*'Data &amp; Parameter'!$E$17*('Data &amp; Parameter'!$E$18+'Data &amp; Parameter'!$E$19)*'Data &amp; Parameter'!$E$20*'Data &amp; Parameter'!$E$37*N3765</f>
        <v>0.45440325291275113</v>
      </c>
      <c r="P3765">
        <f>ROUNDUP(IF(D3765&gt;$D$4,0,($D$4-D3765+1)/365),0)</f>
        <v>0</v>
      </c>
      <c r="Q3765">
        <f>ROUNDUP(IF(D3765&gt;$D$5,0,($D$5-D3765+1)/365),0)</f>
        <v>1</v>
      </c>
      <c r="R3765" s="28">
        <f>IF(OR(P3765=1,Q3765=1),IF(D3765+364&lt;=$D$5,(D3765+364-$D$4+1)/365,IF(D3765&gt;$D$4,($D$5-D3765+1)/365,$D$6/365)),0)</f>
        <v>0.13069634703195285</v>
      </c>
      <c r="S3765" s="28">
        <f>'Data &amp; Parameter'!$E$16*'Data &amp; Parameter'!$E$17*('Data &amp; Parameter'!$E$18+'Data &amp; Parameter'!$E$19)*'Data &amp; Parameter'!$E$20*'Data &amp; Parameter'!$E$37*R3765</f>
        <v>0.45439255909219978</v>
      </c>
      <c r="T3765" s="28">
        <f t="shared" si="58"/>
        <v>0.90879581200495085</v>
      </c>
    </row>
    <row r="3766" spans="1:20" ht="15.75" customHeight="1" x14ac:dyDescent="0.35">
      <c r="A3766">
        <v>3759</v>
      </c>
      <c r="B3766" s="76">
        <v>44254.297500000001</v>
      </c>
      <c r="C3766" s="1" t="s">
        <v>11939</v>
      </c>
      <c r="D3766" s="76">
        <v>44254.298344907409</v>
      </c>
      <c r="E3766" s="1" t="s">
        <v>11940</v>
      </c>
      <c r="F3766" s="1" t="s">
        <v>11941</v>
      </c>
      <c r="G3766" s="1" t="s">
        <v>123</v>
      </c>
      <c r="H3766" s="1" t="s">
        <v>124</v>
      </c>
      <c r="I3766" s="1" t="s">
        <v>125</v>
      </c>
      <c r="J3766" s="1" t="s">
        <v>11834</v>
      </c>
      <c r="K3766" s="1" t="s">
        <v>11834</v>
      </c>
      <c r="L3766">
        <f>ROUNDUP(IF(B3766&gt;$D$4,0,($D$4-B3766+1)/365),0)</f>
        <v>0</v>
      </c>
      <c r="M3766">
        <f>ROUNDUP(IF(B3766&gt;$D$5,0,($D$5-B3766+1)/365),0)</f>
        <v>1</v>
      </c>
      <c r="N3766" s="28">
        <f>IF(OR(L3766=1,M3766=1),IF(B3766+364&lt;=$D$5,(B3766+364-$D$4+1)/365,IF(B3766&gt;$D$4,($D$5-B3766+1)/365,$D$6/365)),0)</f>
        <v>0.13069178082191621</v>
      </c>
      <c r="O3766" s="28">
        <f>'Data &amp; Parameter'!$E$16*'Data &amp; Parameter'!$E$17*('Data &amp; Parameter'!$E$18+'Data &amp; Parameter'!$E$19)*'Data &amp; Parameter'!$E$20*'Data &amp; Parameter'!$E$37*N3766</f>
        <v>0.45437668372987311</v>
      </c>
      <c r="P3766">
        <f>ROUNDUP(IF(D3766&gt;$D$4,0,($D$4-D3766+1)/365),0)</f>
        <v>0</v>
      </c>
      <c r="Q3766">
        <f>ROUNDUP(IF(D3766&gt;$D$5,0,($D$5-D3766+1)/365),0)</f>
        <v>1</v>
      </c>
      <c r="R3766" s="28">
        <f>IF(OR(P3766=1,Q3766=1),IF(D3766+364&lt;=$D$5,(D3766+364-$D$4+1)/365,IF(D3766&gt;$D$4,($D$5-D3766+1)/365,$D$6/365)),0)</f>
        <v>0.13068946600709849</v>
      </c>
      <c r="S3766" s="28">
        <f>'Data &amp; Parameter'!$E$16*'Data &amp; Parameter'!$E$17*('Data &amp; Parameter'!$E$18+'Data &amp; Parameter'!$E$19)*'Data &amp; Parameter'!$E$20*'Data &amp; Parameter'!$E$37*R3766</f>
        <v>0.4543686358031121</v>
      </c>
      <c r="T3766" s="28">
        <f t="shared" si="58"/>
        <v>0.90874531953298521</v>
      </c>
    </row>
    <row r="3767" spans="1:20" ht="15.75" customHeight="1" x14ac:dyDescent="0.35">
      <c r="A3767">
        <v>3760</v>
      </c>
      <c r="B3767" s="76">
        <v>44254.298032407409</v>
      </c>
      <c r="C3767" s="1" t="s">
        <v>11942</v>
      </c>
      <c r="D3767" s="76">
        <v>44254.298773148148</v>
      </c>
      <c r="E3767" s="1" t="s">
        <v>11943</v>
      </c>
      <c r="F3767" s="1" t="s">
        <v>11944</v>
      </c>
      <c r="G3767" s="1" t="s">
        <v>123</v>
      </c>
      <c r="H3767" s="1" t="s">
        <v>124</v>
      </c>
      <c r="I3767" s="1" t="s">
        <v>125</v>
      </c>
      <c r="J3767" s="1" t="s">
        <v>11945</v>
      </c>
      <c r="K3767" s="1" t="s">
        <v>11946</v>
      </c>
      <c r="L3767">
        <f>ROUNDUP(IF(B3767&gt;$D$4,0,($D$4-B3767+1)/365),0)</f>
        <v>0</v>
      </c>
      <c r="M3767">
        <f>ROUNDUP(IF(B3767&gt;$D$5,0,($D$5-B3767+1)/365),0)</f>
        <v>1</v>
      </c>
      <c r="N3767" s="28">
        <f>IF(OR(L3767=1,M3767=1),IF(B3767+364&lt;=$D$5,(B3767+364-$D$4+1)/365,IF(B3767&gt;$D$4,($D$5-B3767+1)/365,$D$6/365)),0)</f>
        <v>0.13069032217148285</v>
      </c>
      <c r="O3767" s="28">
        <f>'Data &amp; Parameter'!$E$16*'Data &amp; Parameter'!$E$17*('Data &amp; Parameter'!$E$18+'Data &amp; Parameter'!$E$19)*'Data &amp; Parameter'!$E$20*'Data &amp; Parameter'!$E$37*N3767</f>
        <v>0.454371612433557</v>
      </c>
      <c r="P3767">
        <f>ROUNDUP(IF(D3767&gt;$D$4,0,($D$4-D3767+1)/365),0)</f>
        <v>0</v>
      </c>
      <c r="Q3767">
        <f>ROUNDUP(IF(D3767&gt;$D$5,0,($D$5-D3767+1)/365),0)</f>
        <v>1</v>
      </c>
      <c r="R3767" s="28">
        <f>IF(OR(P3767=1,Q3767=1),IF(D3767+364&lt;=$D$5,(D3767+364-$D$4+1)/365,IF(D3767&gt;$D$4,($D$5-D3767+1)/365,$D$6/365)),0)</f>
        <v>0.13068829274479993</v>
      </c>
      <c r="S3767" s="28">
        <f>'Data &amp; Parameter'!$E$16*'Data &amp; Parameter'!$E$17*('Data &amp; Parameter'!$E$18+'Data &amp; Parameter'!$E$19)*'Data &amp; Parameter'!$E$20*'Data &amp; Parameter'!$E$37*R3767</f>
        <v>0.45436455671696746</v>
      </c>
      <c r="T3767" s="28">
        <f t="shared" si="58"/>
        <v>0.90873616915052446</v>
      </c>
    </row>
    <row r="3768" spans="1:20" ht="15.75" customHeight="1" x14ac:dyDescent="0.35">
      <c r="A3768">
        <v>3761</v>
      </c>
      <c r="B3768" s="76">
        <v>44254.298287037032</v>
      </c>
      <c r="C3768" s="1" t="s">
        <v>11947</v>
      </c>
      <c r="D3768" s="76">
        <v>44254.29892361111</v>
      </c>
      <c r="E3768" s="1" t="s">
        <v>11948</v>
      </c>
      <c r="F3768" s="1" t="s">
        <v>11949</v>
      </c>
      <c r="G3768" s="1" t="s">
        <v>123</v>
      </c>
      <c r="H3768" s="1" t="s">
        <v>124</v>
      </c>
      <c r="I3768" s="1" t="s">
        <v>125</v>
      </c>
      <c r="J3768" s="1" t="s">
        <v>11820</v>
      </c>
      <c r="K3768" s="1" t="s">
        <v>11820</v>
      </c>
      <c r="L3768">
        <f>ROUNDUP(IF(B3768&gt;$D$4,0,($D$4-B3768+1)/365),0)</f>
        <v>0</v>
      </c>
      <c r="M3768">
        <f>ROUNDUP(IF(B3768&gt;$D$5,0,($D$5-B3768+1)/365),0)</f>
        <v>1</v>
      </c>
      <c r="N3768" s="28">
        <f>IF(OR(L3768=1,M3768=1),IF(B3768+364&lt;=$D$5,(B3768+364-$D$4+1)/365,IF(B3768&gt;$D$4,($D$5-B3768+1)/365,$D$6/365)),0)</f>
        <v>0.13068962455607555</v>
      </c>
      <c r="O3768" s="28">
        <f>'Data &amp; Parameter'!$E$16*'Data &amp; Parameter'!$E$17*('Data &amp; Parameter'!$E$18+'Data &amp; Parameter'!$E$19)*'Data &amp; Parameter'!$E$20*'Data &amp; Parameter'!$E$37*N3768</f>
        <v>0.45436918703103135</v>
      </c>
      <c r="P3768">
        <f>ROUNDUP(IF(D3768&gt;$D$4,0,($D$4-D3768+1)/365),0)</f>
        <v>0</v>
      </c>
      <c r="Q3768">
        <f>ROUNDUP(IF(D3768&gt;$D$5,0,($D$5-D3768+1)/365),0)</f>
        <v>1</v>
      </c>
      <c r="R3768" s="28">
        <f>IF(OR(P3768=1,Q3768=1),IF(D3768+364&lt;=$D$5,(D3768+364-$D$4+1)/365,IF(D3768&gt;$D$4,($D$5-D3768+1)/365,$D$6/365)),0)</f>
        <v>0.13068788051750743</v>
      </c>
      <c r="S3768" s="28">
        <f>'Data &amp; Parameter'!$E$16*'Data &amp; Parameter'!$E$17*('Data &amp; Parameter'!$E$18+'Data &amp; Parameter'!$E$19)*'Data &amp; Parameter'!$E$20*'Data &amp; Parameter'!$E$37*R3768</f>
        <v>0.45436312352454383</v>
      </c>
      <c r="T3768" s="28">
        <f t="shared" si="58"/>
        <v>0.90873231055557513</v>
      </c>
    </row>
    <row r="3769" spans="1:20" ht="15.75" customHeight="1" x14ac:dyDescent="0.35">
      <c r="A3769">
        <v>3762</v>
      </c>
      <c r="B3769" s="76">
        <v>44254.300891203704</v>
      </c>
      <c r="C3769" s="1" t="s">
        <v>11950</v>
      </c>
      <c r="D3769" s="76">
        <v>44254.303472222222</v>
      </c>
      <c r="E3769" s="1" t="s">
        <v>11951</v>
      </c>
      <c r="F3769" s="1" t="s">
        <v>11952</v>
      </c>
      <c r="G3769" s="1" t="s">
        <v>123</v>
      </c>
      <c r="H3769" s="1" t="s">
        <v>124</v>
      </c>
      <c r="I3769" s="1" t="s">
        <v>125</v>
      </c>
      <c r="J3769" s="1" t="s">
        <v>11820</v>
      </c>
      <c r="K3769" s="1" t="s">
        <v>11851</v>
      </c>
      <c r="L3769">
        <f>ROUNDUP(IF(B3769&gt;$D$4,0,($D$4-B3769+1)/365),0)</f>
        <v>0</v>
      </c>
      <c r="M3769">
        <f>ROUNDUP(IF(B3769&gt;$D$5,0,($D$5-B3769+1)/365),0)</f>
        <v>1</v>
      </c>
      <c r="N3769" s="28">
        <f>IF(OR(L3769=1,M3769=1),IF(B3769+364&lt;=$D$5,(B3769+364-$D$4+1)/365,IF(B3769&gt;$D$4,($D$5-B3769+1)/365,$D$6/365)),0)</f>
        <v>0.1306824898528659</v>
      </c>
      <c r="O3769" s="28">
        <f>'Data &amp; Parameter'!$E$16*'Data &amp; Parameter'!$E$17*('Data &amp; Parameter'!$E$18+'Data &amp; Parameter'!$E$19)*'Data &amp; Parameter'!$E$20*'Data &amp; Parameter'!$E$37*N3769</f>
        <v>0.45434438177730069</v>
      </c>
      <c r="P3769">
        <f>ROUNDUP(IF(D3769&gt;$D$4,0,($D$4-D3769+1)/365),0)</f>
        <v>0</v>
      </c>
      <c r="Q3769">
        <f>ROUNDUP(IF(D3769&gt;$D$5,0,($D$5-D3769+1)/365),0)</f>
        <v>1</v>
      </c>
      <c r="R3769" s="28">
        <f>IF(OR(P3769=1,Q3769=1),IF(D3769+364&lt;=$D$5,(D3769+364-$D$4+1)/365,IF(D3769&gt;$D$4,($D$5-D3769+1)/365,$D$6/365)),0)</f>
        <v>0.13067541856925508</v>
      </c>
      <c r="S3769" s="28">
        <f>'Data &amp; Parameter'!$E$16*'Data &amp; Parameter'!$E$17*('Data &amp; Parameter'!$E$18+'Data &amp; Parameter'!$E$19)*'Data &amp; Parameter'!$E$20*'Data &amp; Parameter'!$E$37*R3769</f>
        <v>0.45431979701476555</v>
      </c>
      <c r="T3769" s="28">
        <f t="shared" si="58"/>
        <v>0.90866417879206618</v>
      </c>
    </row>
    <row r="3770" spans="1:20" ht="15.75" customHeight="1" x14ac:dyDescent="0.35">
      <c r="A3770">
        <v>3763</v>
      </c>
      <c r="B3770" s="76">
        <v>44254.301168981481</v>
      </c>
      <c r="C3770" s="1" t="s">
        <v>11953</v>
      </c>
      <c r="D3770" s="76">
        <v>44254.305115740739</v>
      </c>
      <c r="E3770" s="1" t="s">
        <v>11954</v>
      </c>
      <c r="F3770" s="1" t="s">
        <v>11955</v>
      </c>
      <c r="G3770" s="1" t="s">
        <v>123</v>
      </c>
      <c r="H3770" s="1" t="s">
        <v>124</v>
      </c>
      <c r="I3770" s="1" t="s">
        <v>125</v>
      </c>
      <c r="J3770" s="1" t="s">
        <v>11834</v>
      </c>
      <c r="K3770" s="1" t="s">
        <v>11834</v>
      </c>
      <c r="L3770">
        <f>ROUNDUP(IF(B3770&gt;$D$4,0,($D$4-B3770+1)/365),0)</f>
        <v>0</v>
      </c>
      <c r="M3770">
        <f>ROUNDUP(IF(B3770&gt;$D$5,0,($D$5-B3770+1)/365),0)</f>
        <v>1</v>
      </c>
      <c r="N3770" s="28">
        <f>IF(OR(L3770=1,M3770=1),IF(B3770+364&lt;=$D$5,(B3770+364-$D$4+1)/365,IF(B3770&gt;$D$4,($D$5-B3770+1)/365,$D$6/365)),0)</f>
        <v>0.1306817288178598</v>
      </c>
      <c r="O3770" s="28">
        <f>'Data &amp; Parameter'!$E$16*'Data &amp; Parameter'!$E$17*('Data &amp; Parameter'!$E$18+'Data &amp; Parameter'!$E$19)*'Data &amp; Parameter'!$E$20*'Data &amp; Parameter'!$E$37*N3770</f>
        <v>0.45434173588357962</v>
      </c>
      <c r="P3770">
        <f>ROUNDUP(IF(D3770&gt;$D$4,0,($D$4-D3770+1)/365),0)</f>
        <v>0</v>
      </c>
      <c r="Q3770">
        <f>ROUNDUP(IF(D3770&gt;$D$5,0,($D$5-D3770+1)/365),0)</f>
        <v>1</v>
      </c>
      <c r="R3770" s="28">
        <f>IF(OR(P3770=1,Q3770=1),IF(D3770+364&lt;=$D$5,(D3770+364-$D$4+1)/365,IF(D3770&gt;$D$4,($D$5-D3770+1)/365,$D$6/365)),0)</f>
        <v>0.1306709157787973</v>
      </c>
      <c r="S3770" s="28">
        <f>'Data &amp; Parameter'!$E$16*'Data &amp; Parameter'!$E$17*('Data &amp; Parameter'!$E$18+'Data &amp; Parameter'!$E$19)*'Data &amp; Parameter'!$E$20*'Data &amp; Parameter'!$E$37*R3770</f>
        <v>0.45430414214356507</v>
      </c>
      <c r="T3770" s="28">
        <f t="shared" si="58"/>
        <v>0.90864587802714469</v>
      </c>
    </row>
    <row r="3771" spans="1:20" ht="15.75" customHeight="1" x14ac:dyDescent="0.35">
      <c r="A3771">
        <v>3764</v>
      </c>
      <c r="B3771" s="76">
        <v>44254.301666666666</v>
      </c>
      <c r="C3771" s="1" t="s">
        <v>11956</v>
      </c>
      <c r="D3771" s="76">
        <v>44254.302199074074</v>
      </c>
      <c r="E3771" s="1" t="s">
        <v>11957</v>
      </c>
      <c r="F3771" s="1" t="s">
        <v>11958</v>
      </c>
      <c r="G3771" s="1" t="s">
        <v>123</v>
      </c>
      <c r="H3771" s="1" t="s">
        <v>124</v>
      </c>
      <c r="I3771" s="1" t="s">
        <v>125</v>
      </c>
      <c r="J3771" s="1" t="s">
        <v>11945</v>
      </c>
      <c r="K3771" s="1" t="s">
        <v>11946</v>
      </c>
      <c r="L3771">
        <f>ROUNDUP(IF(B3771&gt;$D$4,0,($D$4-B3771+1)/365),0)</f>
        <v>0</v>
      </c>
      <c r="M3771">
        <f>ROUNDUP(IF(B3771&gt;$D$5,0,($D$5-B3771+1)/365),0)</f>
        <v>1</v>
      </c>
      <c r="N3771" s="28">
        <f>IF(OR(L3771=1,M3771=1),IF(B3771+364&lt;=$D$5,(B3771+364-$D$4+1)/365,IF(B3771&gt;$D$4,($D$5-B3771+1)/365,$D$6/365)),0)</f>
        <v>0.13068036529680471</v>
      </c>
      <c r="O3771" s="28">
        <f>'Data &amp; Parameter'!$E$16*'Data &amp; Parameter'!$E$17*('Data &amp; Parameter'!$E$18+'Data &amp; Parameter'!$E$19)*'Data &amp; Parameter'!$E$20*'Data &amp; Parameter'!$E$37*N3771</f>
        <v>0.45433699532398736</v>
      </c>
      <c r="P3771">
        <f>ROUNDUP(IF(D3771&gt;$D$4,0,($D$4-D3771+1)/365),0)</f>
        <v>0</v>
      </c>
      <c r="Q3771">
        <f>ROUNDUP(IF(D3771&gt;$D$5,0,($D$5-D3771+1)/365),0)</f>
        <v>1</v>
      </c>
      <c r="R3771" s="28">
        <f>IF(OR(P3771=1,Q3771=1),IF(D3771+364&lt;=$D$5,(D3771+364-$D$4+1)/365,IF(D3771&gt;$D$4,($D$5-D3771+1)/365,$D$6/365)),0)</f>
        <v>0.13067890664637136</v>
      </c>
      <c r="S3771" s="28">
        <f>'Data &amp; Parameter'!$E$16*'Data &amp; Parameter'!$E$17*('Data &amp; Parameter'!$E$18+'Data &amp; Parameter'!$E$19)*'Data &amp; Parameter'!$E$20*'Data &amp; Parameter'!$E$37*R3771</f>
        <v>0.4543319240276712</v>
      </c>
      <c r="T3771" s="28">
        <f t="shared" si="58"/>
        <v>0.90866891935165861</v>
      </c>
    </row>
    <row r="3772" spans="1:20" ht="15.75" customHeight="1" x14ac:dyDescent="0.35">
      <c r="A3772">
        <v>3765</v>
      </c>
      <c r="B3772" s="76">
        <v>44254.304756944446</v>
      </c>
      <c r="C3772" s="1" t="s">
        <v>11959</v>
      </c>
      <c r="D3772" s="76">
        <v>44254.305439814816</v>
      </c>
      <c r="E3772" s="1" t="s">
        <v>11960</v>
      </c>
      <c r="F3772" s="1" t="s">
        <v>11961</v>
      </c>
      <c r="G3772" s="1" t="s">
        <v>123</v>
      </c>
      <c r="H3772" s="1" t="s">
        <v>124</v>
      </c>
      <c r="I3772" s="1" t="s">
        <v>125</v>
      </c>
      <c r="J3772" s="1" t="s">
        <v>11945</v>
      </c>
      <c r="K3772" s="1" t="s">
        <v>11946</v>
      </c>
      <c r="L3772">
        <f>ROUNDUP(IF(B3772&gt;$D$4,0,($D$4-B3772+1)/365),0)</f>
        <v>0</v>
      </c>
      <c r="M3772">
        <f>ROUNDUP(IF(B3772&gt;$D$5,0,($D$5-B3772+1)/365),0)</f>
        <v>1</v>
      </c>
      <c r="N3772" s="28">
        <f>IF(OR(L3772=1,M3772=1),IF(B3772+364&lt;=$D$5,(B3772+364-$D$4+1)/365,IF(B3772&gt;$D$4,($D$5-B3772+1)/365,$D$6/365)),0)</f>
        <v>0.13067189878233937</v>
      </c>
      <c r="O3772" s="28">
        <f>'Data &amp; Parameter'!$E$16*'Data &amp; Parameter'!$E$17*('Data &amp; Parameter'!$E$18+'Data &amp; Parameter'!$E$19)*'Data &amp; Parameter'!$E$20*'Data &amp; Parameter'!$E$37*N3772</f>
        <v>0.45430755975626208</v>
      </c>
      <c r="P3772">
        <f>ROUNDUP(IF(D3772&gt;$D$4,0,($D$4-D3772+1)/365),0)</f>
        <v>0</v>
      </c>
      <c r="Q3772">
        <f>ROUNDUP(IF(D3772&gt;$D$5,0,($D$5-D3772+1)/365),0)</f>
        <v>1</v>
      </c>
      <c r="R3772" s="28">
        <f>IF(OR(P3772=1,Q3772=1),IF(D3772+364&lt;=$D$5,(D3772+364-$D$4+1)/365,IF(D3772&gt;$D$4,($D$5-D3772+1)/365,$D$6/365)),0)</f>
        <v>0.13067002790461354</v>
      </c>
      <c r="S3772" s="28">
        <f>'Data &amp; Parameter'!$E$16*'Data &amp; Parameter'!$E$17*('Data &amp; Parameter'!$E$18+'Data &amp; Parameter'!$E$19)*'Data &amp; Parameter'!$E$20*'Data &amp; Parameter'!$E$37*R3772</f>
        <v>0.45430105526752246</v>
      </c>
      <c r="T3772" s="28">
        <f t="shared" si="58"/>
        <v>0.90860861502378454</v>
      </c>
    </row>
    <row r="3773" spans="1:20" ht="15.75" customHeight="1" x14ac:dyDescent="0.35">
      <c r="A3773">
        <v>3766</v>
      </c>
      <c r="B3773" s="76">
        <v>44254.306261574078</v>
      </c>
      <c r="C3773" s="1" t="s">
        <v>11962</v>
      </c>
      <c r="D3773" s="76">
        <v>44254.307106481487</v>
      </c>
      <c r="E3773" s="1" t="s">
        <v>11963</v>
      </c>
      <c r="F3773" s="1" t="s">
        <v>11964</v>
      </c>
      <c r="G3773" s="1" t="s">
        <v>123</v>
      </c>
      <c r="H3773" s="1" t="s">
        <v>124</v>
      </c>
      <c r="I3773" s="1" t="s">
        <v>125</v>
      </c>
      <c r="J3773" s="1" t="s">
        <v>11820</v>
      </c>
      <c r="K3773" s="1" t="s">
        <v>11820</v>
      </c>
      <c r="L3773">
        <f>ROUNDUP(IF(B3773&gt;$D$4,0,($D$4-B3773+1)/365),0)</f>
        <v>0</v>
      </c>
      <c r="M3773">
        <f>ROUNDUP(IF(B3773&gt;$D$5,0,($D$5-B3773+1)/365),0)</f>
        <v>1</v>
      </c>
      <c r="N3773" s="28">
        <f>IF(OR(L3773=1,M3773=1),IF(B3773+364&lt;=$D$5,(B3773+364-$D$4+1)/365,IF(B3773&gt;$D$4,($D$5-B3773+1)/365,$D$6/365)),0)</f>
        <v>0.13066777650937469</v>
      </c>
      <c r="O3773" s="28">
        <f>'Data &amp; Parameter'!$E$16*'Data &amp; Parameter'!$E$17*('Data &amp; Parameter'!$E$18+'Data &amp; Parameter'!$E$19)*'Data &amp; Parameter'!$E$20*'Data &amp; Parameter'!$E$37*N3773</f>
        <v>0.45429322783188752</v>
      </c>
      <c r="P3773">
        <f>ROUNDUP(IF(D3773&gt;$D$4,0,($D$4-D3773+1)/365),0)</f>
        <v>0</v>
      </c>
      <c r="Q3773">
        <f>ROUNDUP(IF(D3773&gt;$D$5,0,($D$5-D3773+1)/365),0)</f>
        <v>1</v>
      </c>
      <c r="R3773" s="28">
        <f>IF(OR(P3773=1,Q3773=1),IF(D3773+364&lt;=$D$5,(D3773+364-$D$4+1)/365,IF(D3773&gt;$D$4,($D$5-D3773+1)/365,$D$6/365)),0)</f>
        <v>0.13066546169455698</v>
      </c>
      <c r="S3773" s="28">
        <f>'Data &amp; Parameter'!$E$16*'Data &amp; Parameter'!$E$17*('Data &amp; Parameter'!$E$18+'Data &amp; Parameter'!$E$19)*'Data &amp; Parameter'!$E$20*'Data &amp; Parameter'!$E$37*R3773</f>
        <v>0.45428517990512651</v>
      </c>
      <c r="T3773" s="28">
        <f t="shared" si="58"/>
        <v>0.90857840773701404</v>
      </c>
    </row>
    <row r="3774" spans="1:20" ht="15.75" customHeight="1" x14ac:dyDescent="0.35">
      <c r="A3774">
        <v>3767</v>
      </c>
      <c r="B3774" s="76">
        <v>44254.306967592594</v>
      </c>
      <c r="C3774" s="1" t="s">
        <v>11965</v>
      </c>
      <c r="D3774" s="76">
        <v>44254.307789351849</v>
      </c>
      <c r="E3774" s="1" t="s">
        <v>11966</v>
      </c>
      <c r="F3774" s="1" t="s">
        <v>11967</v>
      </c>
      <c r="G3774" s="1" t="s">
        <v>123</v>
      </c>
      <c r="H3774" s="1" t="s">
        <v>124</v>
      </c>
      <c r="I3774" s="1" t="s">
        <v>125</v>
      </c>
      <c r="J3774" s="1" t="s">
        <v>11968</v>
      </c>
      <c r="K3774" s="1" t="s">
        <v>11968</v>
      </c>
      <c r="L3774">
        <f>ROUNDUP(IF(B3774&gt;$D$4,0,($D$4-B3774+1)/365),0)</f>
        <v>0</v>
      </c>
      <c r="M3774">
        <f>ROUNDUP(IF(B3774&gt;$D$5,0,($D$5-B3774+1)/365),0)</f>
        <v>1</v>
      </c>
      <c r="N3774" s="28">
        <f>IF(OR(L3774=1,M3774=1),IF(B3774+364&lt;=$D$5,(B3774+364-$D$4+1)/365,IF(B3774&gt;$D$4,($D$5-B3774+1)/365,$D$6/365)),0)</f>
        <v>0.13066584221207</v>
      </c>
      <c r="O3774" s="28">
        <f>'Data &amp; Parameter'!$E$16*'Data &amp; Parameter'!$E$17*('Data &amp; Parameter'!$E$18+'Data &amp; Parameter'!$E$19)*'Data &amp; Parameter'!$E$20*'Data &amp; Parameter'!$E$37*N3774</f>
        <v>0.45428650285202171</v>
      </c>
      <c r="P3774">
        <f>ROUNDUP(IF(D3774&gt;$D$4,0,($D$4-D3774+1)/365),0)</f>
        <v>0</v>
      </c>
      <c r="Q3774">
        <f>ROUNDUP(IF(D3774&gt;$D$5,0,($D$5-D3774+1)/365),0)</f>
        <v>1</v>
      </c>
      <c r="R3774" s="28">
        <f>IF(OR(P3774=1,Q3774=1),IF(D3774+364&lt;=$D$5,(D3774+364-$D$4+1)/365,IF(D3774&gt;$D$4,($D$5-D3774+1)/365,$D$6/365)),0)</f>
        <v>0.13066359081685108</v>
      </c>
      <c r="S3774" s="28">
        <f>'Data &amp; Parameter'!$E$16*'Data &amp; Parameter'!$E$17*('Data &amp; Parameter'!$E$18+'Data &amp; Parameter'!$E$19)*'Data &amp; Parameter'!$E$20*'Data &amp; Parameter'!$E$37*R3774</f>
        <v>0.45427867541645611</v>
      </c>
      <c r="T3774" s="28">
        <f t="shared" si="58"/>
        <v>0.90856517826847782</v>
      </c>
    </row>
    <row r="3775" spans="1:20" ht="15.75" customHeight="1" x14ac:dyDescent="0.35">
      <c r="A3775">
        <v>3768</v>
      </c>
      <c r="B3775" s="76">
        <v>44254.307893518519</v>
      </c>
      <c r="C3775" s="1" t="s">
        <v>11969</v>
      </c>
      <c r="D3775" s="76">
        <v>44254.311377314814</v>
      </c>
      <c r="E3775" s="1" t="s">
        <v>11970</v>
      </c>
      <c r="F3775" s="1" t="s">
        <v>11971</v>
      </c>
      <c r="G3775" s="1" t="s">
        <v>123</v>
      </c>
      <c r="H3775" s="1" t="s">
        <v>124</v>
      </c>
      <c r="I3775" s="1" t="s">
        <v>125</v>
      </c>
      <c r="J3775" s="1" t="s">
        <v>11834</v>
      </c>
      <c r="K3775" s="1" t="s">
        <v>11834</v>
      </c>
      <c r="L3775">
        <f>ROUNDUP(IF(B3775&gt;$D$4,0,($D$4-B3775+1)/365),0)</f>
        <v>0</v>
      </c>
      <c r="M3775">
        <f>ROUNDUP(IF(B3775&gt;$D$5,0,($D$5-B3775+1)/365),0)</f>
        <v>1</v>
      </c>
      <c r="N3775" s="28">
        <f>IF(OR(L3775=1,M3775=1),IF(B3775+364&lt;=$D$5,(B3775+364-$D$4+1)/365,IF(B3775&gt;$D$4,($D$5-B3775+1)/365,$D$6/365)),0)</f>
        <v>0.13066330542871632</v>
      </c>
      <c r="O3775" s="28">
        <f>'Data &amp; Parameter'!$E$16*'Data &amp; Parameter'!$E$17*('Data &amp; Parameter'!$E$18+'Data &amp; Parameter'!$E$19)*'Data &amp; Parameter'!$E$20*'Data &amp; Parameter'!$E$37*N3775</f>
        <v>0.4542776832062847</v>
      </c>
      <c r="P3775">
        <f>ROUNDUP(IF(D3775&gt;$D$4,0,($D$4-D3775+1)/365),0)</f>
        <v>0</v>
      </c>
      <c r="Q3775">
        <f>ROUNDUP(IF(D3775&gt;$D$5,0,($D$5-D3775+1)/365),0)</f>
        <v>1</v>
      </c>
      <c r="R3775" s="28">
        <f>IF(OR(P3775=1,Q3775=1),IF(D3775+364&lt;=$D$5,(D3775+364-$D$4+1)/365,IF(D3775&gt;$D$4,($D$5-D3775+1)/365,$D$6/365)),0)</f>
        <v>0.13065376078133067</v>
      </c>
      <c r="S3775" s="28">
        <f>'Data &amp; Parameter'!$E$16*'Data &amp; Parameter'!$E$17*('Data &amp; Parameter'!$E$18+'Data &amp; Parameter'!$E$19)*'Data &amp; Parameter'!$E$20*'Data &amp; Parameter'!$E$37*R3775</f>
        <v>0.45424449928913868</v>
      </c>
      <c r="T3775" s="28">
        <f t="shared" si="58"/>
        <v>0.90852218249542338</v>
      </c>
    </row>
    <row r="3776" spans="1:20" ht="15.75" customHeight="1" x14ac:dyDescent="0.35">
      <c r="A3776">
        <v>3769</v>
      </c>
      <c r="B3776" s="76">
        <v>44254.308055555557</v>
      </c>
      <c r="C3776" s="1" t="s">
        <v>11972</v>
      </c>
      <c r="D3776" s="76">
        <v>44254.308668981481</v>
      </c>
      <c r="E3776" s="1" t="s">
        <v>11973</v>
      </c>
      <c r="F3776" s="1" t="s">
        <v>11974</v>
      </c>
      <c r="G3776" s="1" t="s">
        <v>123</v>
      </c>
      <c r="H3776" s="1" t="s">
        <v>124</v>
      </c>
      <c r="I3776" s="1" t="s">
        <v>125</v>
      </c>
      <c r="J3776" s="1" t="s">
        <v>11945</v>
      </c>
      <c r="K3776" s="1" t="s">
        <v>11946</v>
      </c>
      <c r="L3776">
        <f>ROUNDUP(IF(B3776&gt;$D$4,0,($D$4-B3776+1)/365),0)</f>
        <v>0</v>
      </c>
      <c r="M3776">
        <f>ROUNDUP(IF(B3776&gt;$D$5,0,($D$5-B3776+1)/365),0)</f>
        <v>1</v>
      </c>
      <c r="N3776" s="28">
        <f>IF(OR(L3776=1,M3776=1),IF(B3776+364&lt;=$D$5,(B3776+364-$D$4+1)/365,IF(B3776&gt;$D$4,($D$5-B3776+1)/365,$D$6/365)),0)</f>
        <v>0.13066286149162445</v>
      </c>
      <c r="O3776" s="28">
        <f>'Data &amp; Parameter'!$E$16*'Data &amp; Parameter'!$E$17*('Data &amp; Parameter'!$E$18+'Data &amp; Parameter'!$E$19)*'Data &amp; Parameter'!$E$20*'Data &amp; Parameter'!$E$37*N3776</f>
        <v>0.45427613976826348</v>
      </c>
      <c r="P3776">
        <f>ROUNDUP(IF(D3776&gt;$D$4,0,($D$4-D3776+1)/365),0)</f>
        <v>0</v>
      </c>
      <c r="Q3776">
        <f>ROUNDUP(IF(D3776&gt;$D$5,0,($D$5-D3776+1)/365),0)</f>
        <v>1</v>
      </c>
      <c r="R3776" s="28">
        <f>IF(OR(P3776=1,Q3776=1),IF(D3776+364&lt;=$D$5,(D3776+364-$D$4+1)/365,IF(D3776&gt;$D$4,($D$5-D3776+1)/365,$D$6/365)),0)</f>
        <v>0.13066118087265513</v>
      </c>
      <c r="S3776" s="28">
        <f>'Data &amp; Parameter'!$E$16*'Data &amp; Parameter'!$E$17*('Data &amp; Parameter'!$E$18+'Data &amp; Parameter'!$E$19)*'Data &amp; Parameter'!$E$20*'Data &amp; Parameter'!$E$37*R3776</f>
        <v>0.45427029675297137</v>
      </c>
      <c r="T3776" s="28">
        <f t="shared" si="58"/>
        <v>0.90854643652123479</v>
      </c>
    </row>
    <row r="3777" spans="1:20" ht="15.75" customHeight="1" x14ac:dyDescent="0.35">
      <c r="A3777">
        <v>3770</v>
      </c>
      <c r="B3777" s="76">
        <v>44254.309618055559</v>
      </c>
      <c r="C3777" s="1" t="s">
        <v>11975</v>
      </c>
      <c r="D3777" s="76">
        <v>44254.310196759259</v>
      </c>
      <c r="E3777" s="1" t="s">
        <v>11976</v>
      </c>
      <c r="F3777" s="1" t="s">
        <v>11977</v>
      </c>
      <c r="G3777" s="1" t="s">
        <v>123</v>
      </c>
      <c r="H3777" s="1" t="s">
        <v>124</v>
      </c>
      <c r="I3777" s="1" t="s">
        <v>125</v>
      </c>
      <c r="J3777" s="1" t="s">
        <v>11851</v>
      </c>
      <c r="K3777" s="1" t="s">
        <v>11820</v>
      </c>
      <c r="L3777">
        <f>ROUNDUP(IF(B3777&gt;$D$4,0,($D$4-B3777+1)/365),0)</f>
        <v>0</v>
      </c>
      <c r="M3777">
        <f>ROUNDUP(IF(B3777&gt;$D$5,0,($D$5-B3777+1)/365),0)</f>
        <v>1</v>
      </c>
      <c r="N3777" s="28">
        <f>IF(OR(L3777=1,M3777=1),IF(B3777+364&lt;=$D$5,(B3777+364-$D$4+1)/365,IF(B3777&gt;$D$4,($D$5-B3777+1)/365,$D$6/365)),0)</f>
        <v>0.13065858066970265</v>
      </c>
      <c r="O3777" s="28">
        <f>'Data &amp; Parameter'!$E$16*'Data &amp; Parameter'!$E$17*('Data &amp; Parameter'!$E$18+'Data &amp; Parameter'!$E$19)*'Data &amp; Parameter'!$E$20*'Data &amp; Parameter'!$E$37*N3777</f>
        <v>0.45426125661603894</v>
      </c>
      <c r="P3777">
        <f>ROUNDUP(IF(D3777&gt;$D$4,0,($D$4-D3777+1)/365),0)</f>
        <v>0</v>
      </c>
      <c r="Q3777">
        <f>ROUNDUP(IF(D3777&gt;$D$5,0,($D$5-D3777+1)/365),0)</f>
        <v>1</v>
      </c>
      <c r="R3777" s="28">
        <f>IF(OR(P3777=1,Q3777=1),IF(D3777+364&lt;=$D$5,(D3777+364-$D$4+1)/365,IF(D3777&gt;$D$4,($D$5-D3777+1)/365,$D$6/365)),0)</f>
        <v>0.13065699518011159</v>
      </c>
      <c r="S3777" s="28">
        <f>'Data &amp; Parameter'!$E$16*'Data &amp; Parameter'!$E$17*('Data &amp; Parameter'!$E$18+'Data &amp; Parameter'!$E$19)*'Data &amp; Parameter'!$E$20*'Data &amp; Parameter'!$E$37*R3777</f>
        <v>0.45425574433747068</v>
      </c>
      <c r="T3777" s="28">
        <f t="shared" si="58"/>
        <v>0.90851700095350962</v>
      </c>
    </row>
    <row r="3778" spans="1:20" ht="15.75" customHeight="1" x14ac:dyDescent="0.35">
      <c r="A3778">
        <v>3771</v>
      </c>
      <c r="B3778" s="76">
        <v>44254.311840277776</v>
      </c>
      <c r="C3778" s="1" t="s">
        <v>11978</v>
      </c>
      <c r="D3778" s="76">
        <v>44254.312303240746</v>
      </c>
      <c r="E3778" s="1" t="s">
        <v>11979</v>
      </c>
      <c r="F3778" s="1" t="s">
        <v>11980</v>
      </c>
      <c r="G3778" s="1" t="s">
        <v>123</v>
      </c>
      <c r="H3778" s="1" t="s">
        <v>124</v>
      </c>
      <c r="I3778" s="1" t="s">
        <v>125</v>
      </c>
      <c r="J3778" s="1" t="s">
        <v>11945</v>
      </c>
      <c r="K3778" s="1" t="s">
        <v>11946</v>
      </c>
      <c r="L3778">
        <f>ROUNDUP(IF(B3778&gt;$D$4,0,($D$4-B3778+1)/365),0)</f>
        <v>0</v>
      </c>
      <c r="M3778">
        <f>ROUNDUP(IF(B3778&gt;$D$5,0,($D$5-B3778+1)/365),0)</f>
        <v>1</v>
      </c>
      <c r="N3778" s="28">
        <f>IF(OR(L3778=1,M3778=1),IF(B3778+364&lt;=$D$5,(B3778+364-$D$4+1)/365,IF(B3778&gt;$D$4,($D$5-B3778+1)/365,$D$6/365)),0)</f>
        <v>0.13065249238965382</v>
      </c>
      <c r="O3778" s="28">
        <f>'Data &amp; Parameter'!$E$16*'Data &amp; Parameter'!$E$17*('Data &amp; Parameter'!$E$18+'Data &amp; Parameter'!$E$19)*'Data &amp; Parameter'!$E$20*'Data &amp; Parameter'!$E$37*N3778</f>
        <v>0.45424008946627015</v>
      </c>
      <c r="P3778">
        <f>ROUNDUP(IF(D3778&gt;$D$4,0,($D$4-D3778+1)/365),0)</f>
        <v>0</v>
      </c>
      <c r="Q3778">
        <f>ROUNDUP(IF(D3778&gt;$D$5,0,($D$5-D3778+1)/365),0)</f>
        <v>1</v>
      </c>
      <c r="R3778" s="28">
        <f>IF(OR(P3778=1,Q3778=1),IF(D3778+364&lt;=$D$5,(D3778+364-$D$4+1)/365,IF(D3778&gt;$D$4,($D$5-D3778+1)/365,$D$6/365)),0)</f>
        <v>0.13065122399795706</v>
      </c>
      <c r="S3778" s="28">
        <f>'Data &amp; Parameter'!$E$16*'Data &amp; Parameter'!$E$17*('Data &amp; Parameter'!$E$18+'Data &amp; Parameter'!$E$19)*'Data &amp; Parameter'!$E$20*'Data &amp; Parameter'!$E$37*R3778</f>
        <v>0.45423567964333239</v>
      </c>
      <c r="T3778" s="28">
        <f t="shared" si="58"/>
        <v>0.90847576910960259</v>
      </c>
    </row>
    <row r="3779" spans="1:20" ht="15.75" customHeight="1" x14ac:dyDescent="0.35">
      <c r="A3779">
        <v>3772</v>
      </c>
      <c r="B3779" s="76">
        <v>44254.312974537039</v>
      </c>
      <c r="C3779" s="1" t="s">
        <v>11981</v>
      </c>
      <c r="D3779" s="76">
        <v>44254.314016203702</v>
      </c>
      <c r="E3779" s="1" t="s">
        <v>11982</v>
      </c>
      <c r="F3779" s="1" t="s">
        <v>11983</v>
      </c>
      <c r="G3779" s="1" t="s">
        <v>123</v>
      </c>
      <c r="H3779" s="1" t="s">
        <v>3942</v>
      </c>
      <c r="I3779" s="1" t="s">
        <v>125</v>
      </c>
      <c r="J3779" s="1" t="s">
        <v>11968</v>
      </c>
      <c r="K3779" s="1" t="s">
        <v>11968</v>
      </c>
      <c r="L3779">
        <f>ROUNDUP(IF(B3779&gt;$D$4,0,($D$4-B3779+1)/365),0)</f>
        <v>0</v>
      </c>
      <c r="M3779">
        <f>ROUNDUP(IF(B3779&gt;$D$5,0,($D$5-B3779+1)/365),0)</f>
        <v>1</v>
      </c>
      <c r="N3779" s="28">
        <f>IF(OR(L3779=1,M3779=1),IF(B3779+364&lt;=$D$5,(B3779+364-$D$4+1)/365,IF(B3779&gt;$D$4,($D$5-B3779+1)/365,$D$6/365)),0)</f>
        <v>0.13064938483003061</v>
      </c>
      <c r="O3779" s="28">
        <f>'Data &amp; Parameter'!$E$16*'Data &amp; Parameter'!$E$17*('Data &amp; Parameter'!$E$18+'Data &amp; Parameter'!$E$19)*'Data &amp; Parameter'!$E$20*'Data &amp; Parameter'!$E$37*N3779</f>
        <v>0.45422928540019036</v>
      </c>
      <c r="P3779">
        <f>ROUNDUP(IF(D3779&gt;$D$4,0,($D$4-D3779+1)/365),0)</f>
        <v>0</v>
      </c>
      <c r="Q3779">
        <f>ROUNDUP(IF(D3779&gt;$D$5,0,($D$5-D3779+1)/365),0)</f>
        <v>1</v>
      </c>
      <c r="R3779" s="28">
        <f>IF(OR(P3779=1,Q3779=1),IF(D3779+364&lt;=$D$5,(D3779+364-$D$4+1)/365,IF(D3779&gt;$D$4,($D$5-D3779+1)/365,$D$6/365)),0)</f>
        <v>0.13064653094876272</v>
      </c>
      <c r="S3779" s="28">
        <f>'Data &amp; Parameter'!$E$16*'Data &amp; Parameter'!$E$17*('Data &amp; Parameter'!$E$18+'Data &amp; Parameter'!$E$19)*'Data &amp; Parameter'!$E$20*'Data &amp; Parameter'!$E$37*R3779</f>
        <v>0.45421936329875362</v>
      </c>
      <c r="T3779" s="28">
        <f t="shared" si="58"/>
        <v>0.90844864869894404</v>
      </c>
    </row>
    <row r="3780" spans="1:20" ht="15.75" customHeight="1" x14ac:dyDescent="0.35">
      <c r="A3780">
        <v>3773</v>
      </c>
      <c r="B3780" s="76">
        <v>44254.313159722224</v>
      </c>
      <c r="C3780" s="1" t="s">
        <v>11984</v>
      </c>
      <c r="D3780" s="76">
        <v>44254.315462962964</v>
      </c>
      <c r="E3780" s="1" t="s">
        <v>11985</v>
      </c>
      <c r="F3780" s="1" t="s">
        <v>11986</v>
      </c>
      <c r="G3780" s="1" t="s">
        <v>123</v>
      </c>
      <c r="H3780" s="1" t="s">
        <v>124</v>
      </c>
      <c r="I3780" s="1" t="s">
        <v>125</v>
      </c>
      <c r="J3780" s="1" t="s">
        <v>11834</v>
      </c>
      <c r="K3780" s="1" t="s">
        <v>11834</v>
      </c>
      <c r="L3780">
        <f>ROUNDUP(IF(B3780&gt;$D$4,0,($D$4-B3780+1)/365),0)</f>
        <v>0</v>
      </c>
      <c r="M3780">
        <f>ROUNDUP(IF(B3780&gt;$D$5,0,($D$5-B3780+1)/365),0)</f>
        <v>1</v>
      </c>
      <c r="N3780" s="28">
        <f>IF(OR(L3780=1,M3780=1),IF(B3780+364&lt;=$D$5,(B3780+364-$D$4+1)/365,IF(B3780&gt;$D$4,($D$5-B3780+1)/365,$D$6/365)),0)</f>
        <v>0.13064887747335988</v>
      </c>
      <c r="O3780" s="28">
        <f>'Data &amp; Parameter'!$E$16*'Data &amp; Parameter'!$E$17*('Data &amp; Parameter'!$E$18+'Data &amp; Parameter'!$E$19)*'Data &amp; Parameter'!$E$20*'Data &amp; Parameter'!$E$37*N3780</f>
        <v>0.45422752147104295</v>
      </c>
      <c r="P3780">
        <f>ROUNDUP(IF(D3780&gt;$D$4,0,($D$4-D3780+1)/365),0)</f>
        <v>0</v>
      </c>
      <c r="Q3780">
        <f>ROUNDUP(IF(D3780&gt;$D$5,0,($D$5-D3780+1)/365),0)</f>
        <v>1</v>
      </c>
      <c r="R3780" s="28">
        <f>IF(OR(P3780=1,Q3780=1),IF(D3780+364&lt;=$D$5,(D3780+364-$D$4+1)/365,IF(D3780&gt;$D$4,($D$5-D3780+1)/365,$D$6/365)),0)</f>
        <v>0.13064256722475515</v>
      </c>
      <c r="S3780" s="28">
        <f>'Data &amp; Parameter'!$E$16*'Data &amp; Parameter'!$E$17*('Data &amp; Parameter'!$E$18+'Data &amp; Parameter'!$E$19)*'Data &amp; Parameter'!$E$20*'Data &amp; Parameter'!$E$37*R3780</f>
        <v>0.45420558260222887</v>
      </c>
      <c r="T3780" s="28">
        <f t="shared" si="58"/>
        <v>0.90843310407327182</v>
      </c>
    </row>
    <row r="3781" spans="1:20" ht="15.75" customHeight="1" x14ac:dyDescent="0.35">
      <c r="A3781">
        <v>3774</v>
      </c>
      <c r="B3781" s="76">
        <v>44254.313356481478</v>
      </c>
      <c r="C3781" s="1" t="s">
        <v>11987</v>
      </c>
      <c r="D3781" s="76">
        <v>44254.313935185186</v>
      </c>
      <c r="E3781" s="1" t="s">
        <v>11988</v>
      </c>
      <c r="F3781" s="1" t="s">
        <v>11989</v>
      </c>
      <c r="G3781" s="1" t="s">
        <v>123</v>
      </c>
      <c r="H3781" s="1" t="s">
        <v>124</v>
      </c>
      <c r="I3781" s="1" t="s">
        <v>125</v>
      </c>
      <c r="J3781" s="1" t="s">
        <v>11820</v>
      </c>
      <c r="K3781" s="1" t="s">
        <v>11851</v>
      </c>
      <c r="L3781">
        <f>ROUNDUP(IF(B3781&gt;$D$4,0,($D$4-B3781+1)/365),0)</f>
        <v>0</v>
      </c>
      <c r="M3781">
        <f>ROUNDUP(IF(B3781&gt;$D$5,0,($D$5-B3781+1)/365),0)</f>
        <v>1</v>
      </c>
      <c r="N3781" s="28">
        <f>IF(OR(L3781=1,M3781=1),IF(B3781+364&lt;=$D$5,(B3781+364-$D$4+1)/365,IF(B3781&gt;$D$4,($D$5-B3781+1)/365,$D$6/365)),0)</f>
        <v>0.13064833840690968</v>
      </c>
      <c r="O3781" s="28">
        <f>'Data &amp; Parameter'!$E$16*'Data &amp; Parameter'!$E$17*('Data &amp; Parameter'!$E$18+'Data &amp; Parameter'!$E$19)*'Data &amp; Parameter'!$E$20*'Data &amp; Parameter'!$E$37*N3781</f>
        <v>0.45422564729636716</v>
      </c>
      <c r="P3781">
        <f>ROUNDUP(IF(D3781&gt;$D$4,0,($D$4-D3781+1)/365),0)</f>
        <v>0</v>
      </c>
      <c r="Q3781">
        <f>ROUNDUP(IF(D3781&gt;$D$5,0,($D$5-D3781+1)/365),0)</f>
        <v>1</v>
      </c>
      <c r="R3781" s="28">
        <f>IF(OR(P3781=1,Q3781=1),IF(D3781+364&lt;=$D$5,(D3781+364-$D$4+1)/365,IF(D3781&gt;$D$4,($D$5-D3781+1)/365,$D$6/365)),0)</f>
        <v>0.13064675291729869</v>
      </c>
      <c r="S3781" s="28">
        <f>'Data &amp; Parameter'!$E$16*'Data &amp; Parameter'!$E$17*('Data &amp; Parameter'!$E$18+'Data &amp; Parameter'!$E$19)*'Data &amp; Parameter'!$E$20*'Data &amp; Parameter'!$E$37*R3781</f>
        <v>0.45422013501772962</v>
      </c>
      <c r="T3781" s="28">
        <f t="shared" si="58"/>
        <v>0.90844578231409678</v>
      </c>
    </row>
    <row r="3782" spans="1:20" ht="15.75" customHeight="1" x14ac:dyDescent="0.35">
      <c r="A3782">
        <v>3775</v>
      </c>
      <c r="B3782" s="76">
        <v>44254.315347222218</v>
      </c>
      <c r="C3782" s="1" t="s">
        <v>11990</v>
      </c>
      <c r="D3782" s="76">
        <v>44254.315810185188</v>
      </c>
      <c r="E3782" s="1" t="s">
        <v>11991</v>
      </c>
      <c r="F3782" s="1" t="s">
        <v>11992</v>
      </c>
      <c r="G3782" s="1" t="s">
        <v>123</v>
      </c>
      <c r="H3782" s="1" t="s">
        <v>124</v>
      </c>
      <c r="I3782" s="1" t="s">
        <v>125</v>
      </c>
      <c r="J3782" s="1" t="s">
        <v>11945</v>
      </c>
      <c r="K3782" s="1" t="s">
        <v>11946</v>
      </c>
      <c r="L3782">
        <f>ROUNDUP(IF(B3782&gt;$D$4,0,($D$4-B3782+1)/365),0)</f>
        <v>0</v>
      </c>
      <c r="M3782">
        <f>ROUNDUP(IF(B3782&gt;$D$5,0,($D$5-B3782+1)/365),0)</f>
        <v>1</v>
      </c>
      <c r="N3782" s="28">
        <f>IF(OR(L3782=1,M3782=1),IF(B3782+364&lt;=$D$5,(B3782+364-$D$4+1)/365,IF(B3782&gt;$D$4,($D$5-B3782+1)/365,$D$6/365)),0)</f>
        <v>0.13064288432268931</v>
      </c>
      <c r="O3782" s="28">
        <f>'Data &amp; Parameter'!$E$16*'Data &amp; Parameter'!$E$17*('Data &amp; Parameter'!$E$18+'Data &amp; Parameter'!$E$19)*'Data &amp; Parameter'!$E$20*'Data &amp; Parameter'!$E$37*N3782</f>
        <v>0.45420668505799799</v>
      </c>
      <c r="P3782">
        <f>ROUNDUP(IF(D3782&gt;$D$4,0,($D$4-D3782+1)/365),0)</f>
        <v>0</v>
      </c>
      <c r="Q3782">
        <f>ROUNDUP(IF(D3782&gt;$D$5,0,($D$5-D3782+1)/365),0)</f>
        <v>1</v>
      </c>
      <c r="R3782" s="28">
        <f>IF(OR(P3782=1,Q3782=1),IF(D3782+364&lt;=$D$5,(D3782+364-$D$4+1)/365,IF(D3782&gt;$D$4,($D$5-D3782+1)/365,$D$6/365)),0)</f>
        <v>0.13064161593099252</v>
      </c>
      <c r="S3782" s="28">
        <f>'Data &amp; Parameter'!$E$16*'Data &amp; Parameter'!$E$17*('Data &amp; Parameter'!$E$18+'Data &amp; Parameter'!$E$19)*'Data &amp; Parameter'!$E$20*'Data &amp; Parameter'!$E$37*R3782</f>
        <v>0.45420227523506018</v>
      </c>
      <c r="T3782" s="28">
        <f t="shared" si="58"/>
        <v>0.90840896029305818</v>
      </c>
    </row>
    <row r="3783" spans="1:20" ht="15.75" customHeight="1" x14ac:dyDescent="0.35">
      <c r="A3783">
        <v>3776</v>
      </c>
      <c r="B3783" s="76">
        <v>44254.316851851851</v>
      </c>
      <c r="C3783" s="1" t="s">
        <v>11993</v>
      </c>
      <c r="D3783" s="76">
        <v>44254.318240740744</v>
      </c>
      <c r="E3783" s="1" t="s">
        <v>11994</v>
      </c>
      <c r="F3783" s="1" t="s">
        <v>11995</v>
      </c>
      <c r="G3783" s="1" t="s">
        <v>123</v>
      </c>
      <c r="H3783" s="1" t="s">
        <v>124</v>
      </c>
      <c r="I3783" s="1" t="s">
        <v>125</v>
      </c>
      <c r="J3783" s="1" t="s">
        <v>11834</v>
      </c>
      <c r="K3783" s="1" t="s">
        <v>11834</v>
      </c>
      <c r="L3783">
        <f>ROUNDUP(IF(B3783&gt;$D$4,0,($D$4-B3783+1)/365),0)</f>
        <v>0</v>
      </c>
      <c r="M3783">
        <f>ROUNDUP(IF(B3783&gt;$D$5,0,($D$5-B3783+1)/365),0)</f>
        <v>1</v>
      </c>
      <c r="N3783" s="28">
        <f>IF(OR(L3783=1,M3783=1),IF(B3783+364&lt;=$D$5,(B3783+364-$D$4+1)/365,IF(B3783&gt;$D$4,($D$5-B3783+1)/365,$D$6/365)),0)</f>
        <v>0.1306387620497246</v>
      </c>
      <c r="O3783" s="28">
        <f>'Data &amp; Parameter'!$E$16*'Data &amp; Parameter'!$E$17*('Data &amp; Parameter'!$E$18+'Data &amp; Parameter'!$E$19)*'Data &amp; Parameter'!$E$20*'Data &amp; Parameter'!$E$37*N3783</f>
        <v>0.45419235313362333</v>
      </c>
      <c r="P3783">
        <f>ROUNDUP(IF(D3783&gt;$D$4,0,($D$4-D3783+1)/365),0)</f>
        <v>0</v>
      </c>
      <c r="Q3783">
        <f>ROUNDUP(IF(D3783&gt;$D$5,0,($D$5-D3783+1)/365),0)</f>
        <v>1</v>
      </c>
      <c r="R3783" s="28">
        <f>IF(OR(P3783=1,Q3783=1),IF(D3783+364&lt;=$D$5,(D3783+364-$D$4+1)/365,IF(D3783&gt;$D$4,($D$5-D3783+1)/365,$D$6/365)),0)</f>
        <v>0.13063495687467416</v>
      </c>
      <c r="S3783" s="28">
        <f>'Data &amp; Parameter'!$E$16*'Data &amp; Parameter'!$E$17*('Data &amp; Parameter'!$E$18+'Data &amp; Parameter'!$E$19)*'Data &amp; Parameter'!$E$20*'Data &amp; Parameter'!$E$37*R3783</f>
        <v>0.45417912366494856</v>
      </c>
      <c r="T3783" s="28">
        <f t="shared" si="58"/>
        <v>0.90837147679857189</v>
      </c>
    </row>
    <row r="3784" spans="1:20" ht="15.75" customHeight="1" x14ac:dyDescent="0.35">
      <c r="A3784">
        <v>3777</v>
      </c>
      <c r="B3784" s="76">
        <v>44254.317048611112</v>
      </c>
      <c r="C3784" s="1" t="s">
        <v>11996</v>
      </c>
      <c r="D3784" s="76">
        <v>44254.317685185189</v>
      </c>
      <c r="E3784" s="1" t="s">
        <v>11997</v>
      </c>
      <c r="F3784" s="1" t="s">
        <v>11998</v>
      </c>
      <c r="G3784" s="1" t="s">
        <v>123</v>
      </c>
      <c r="H3784" s="1" t="s">
        <v>124</v>
      </c>
      <c r="I3784" s="1" t="s">
        <v>125</v>
      </c>
      <c r="J3784" s="1" t="s">
        <v>11968</v>
      </c>
      <c r="K3784" s="1" t="s">
        <v>11968</v>
      </c>
      <c r="L3784">
        <f>ROUNDUP(IF(B3784&gt;$D$4,0,($D$4-B3784+1)/365),0)</f>
        <v>0</v>
      </c>
      <c r="M3784">
        <f>ROUNDUP(IF(B3784&gt;$D$5,0,($D$5-B3784+1)/365),0)</f>
        <v>1</v>
      </c>
      <c r="N3784" s="28">
        <f>IF(OR(L3784=1,M3784=1),IF(B3784+364&lt;=$D$5,(B3784+364-$D$4+1)/365,IF(B3784&gt;$D$4,($D$5-B3784+1)/365,$D$6/365)),0)</f>
        <v>0.13063822298325448</v>
      </c>
      <c r="O3784" s="28">
        <f>'Data &amp; Parameter'!$E$16*'Data &amp; Parameter'!$E$17*('Data &amp; Parameter'!$E$18+'Data &amp; Parameter'!$E$19)*'Data &amp; Parameter'!$E$20*'Data &amp; Parameter'!$E$37*N3784</f>
        <v>0.45419047895887826</v>
      </c>
      <c r="P3784">
        <f>ROUNDUP(IF(D3784&gt;$D$4,0,($D$4-D3784+1)/365),0)</f>
        <v>0</v>
      </c>
      <c r="Q3784">
        <f>ROUNDUP(IF(D3784&gt;$D$5,0,($D$5-D3784+1)/365),0)</f>
        <v>1</v>
      </c>
      <c r="R3784" s="28">
        <f>IF(OR(P3784=1,Q3784=1),IF(D3784+364&lt;=$D$5,(D3784+364-$D$4+1)/365,IF(D3784&gt;$D$4,($D$5-D3784+1)/365,$D$6/365)),0)</f>
        <v>0.13063647894468636</v>
      </c>
      <c r="S3784" s="28">
        <f>'Data &amp; Parameter'!$E$16*'Data &amp; Parameter'!$E$17*('Data &amp; Parameter'!$E$18+'Data &amp; Parameter'!$E$19)*'Data &amp; Parameter'!$E$20*'Data &amp; Parameter'!$E$37*R3784</f>
        <v>0.45418441545239074</v>
      </c>
      <c r="T3784" s="28">
        <f t="shared" si="58"/>
        <v>0.90837489441126906</v>
      </c>
    </row>
    <row r="3785" spans="1:20" ht="15.75" customHeight="1" x14ac:dyDescent="0.35">
      <c r="A3785">
        <v>3778</v>
      </c>
      <c r="B3785" s="76">
        <v>44254.317384259259</v>
      </c>
      <c r="C3785" s="1" t="s">
        <v>11999</v>
      </c>
      <c r="D3785" s="76">
        <v>44254.319687499999</v>
      </c>
      <c r="E3785" s="1" t="s">
        <v>12000</v>
      </c>
      <c r="F3785" s="1" t="s">
        <v>12001</v>
      </c>
      <c r="G3785" s="1" t="s">
        <v>123</v>
      </c>
      <c r="H3785" s="1" t="s">
        <v>124</v>
      </c>
      <c r="I3785" s="1" t="s">
        <v>125</v>
      </c>
      <c r="J3785" s="1" t="s">
        <v>11820</v>
      </c>
      <c r="K3785" s="1" t="s">
        <v>11820</v>
      </c>
      <c r="L3785">
        <f>ROUNDUP(IF(B3785&gt;$D$4,0,($D$4-B3785+1)/365),0)</f>
        <v>0</v>
      </c>
      <c r="M3785">
        <f>ROUNDUP(IF(B3785&gt;$D$5,0,($D$5-B3785+1)/365),0)</f>
        <v>1</v>
      </c>
      <c r="N3785" s="28">
        <f>IF(OR(L3785=1,M3785=1),IF(B3785+364&lt;=$D$5,(B3785+364-$D$4+1)/365,IF(B3785&gt;$D$4,($D$5-B3785+1)/365,$D$6/365)),0)</f>
        <v>0.13063730339929128</v>
      </c>
      <c r="O3785" s="28">
        <f>'Data &amp; Parameter'!$E$16*'Data &amp; Parameter'!$E$17*('Data &amp; Parameter'!$E$18+'Data &amp; Parameter'!$E$19)*'Data &amp; Parameter'!$E$20*'Data &amp; Parameter'!$E$37*N3785</f>
        <v>0.45418728183730733</v>
      </c>
      <c r="P3785">
        <f>ROUNDUP(IF(D3785&gt;$D$4,0,($D$4-D3785+1)/365),0)</f>
        <v>0</v>
      </c>
      <c r="Q3785">
        <f>ROUNDUP(IF(D3785&gt;$D$5,0,($D$5-D3785+1)/365),0)</f>
        <v>1</v>
      </c>
      <c r="R3785" s="28">
        <f>IF(OR(P3785=1,Q3785=1),IF(D3785+364&lt;=$D$5,(D3785+364-$D$4+1)/365,IF(D3785&gt;$D$4,($D$5-D3785+1)/365,$D$6/365)),0)</f>
        <v>0.13063099315068652</v>
      </c>
      <c r="S3785" s="28">
        <f>'Data &amp; Parameter'!$E$16*'Data &amp; Parameter'!$E$17*('Data &amp; Parameter'!$E$18+'Data &amp; Parameter'!$E$19)*'Data &amp; Parameter'!$E$20*'Data &amp; Parameter'!$E$37*R3785</f>
        <v>0.45416534296849315</v>
      </c>
      <c r="T3785" s="28">
        <f t="shared" ref="T3785:T3848" si="59">O3785+S3785</f>
        <v>0.90835262480580048</v>
      </c>
    </row>
    <row r="3786" spans="1:20" ht="15.75" customHeight="1" x14ac:dyDescent="0.35">
      <c r="A3786">
        <v>3779</v>
      </c>
      <c r="B3786" s="76">
        <v>44254.319236111114</v>
      </c>
      <c r="C3786" s="1" t="s">
        <v>12002</v>
      </c>
      <c r="D3786" s="76">
        <v>44254.319768518515</v>
      </c>
      <c r="E3786" s="1" t="s">
        <v>12003</v>
      </c>
      <c r="F3786" s="1" t="s">
        <v>12004</v>
      </c>
      <c r="G3786" s="1" t="s">
        <v>123</v>
      </c>
      <c r="H3786" s="1" t="s">
        <v>124</v>
      </c>
      <c r="I3786" s="1" t="s">
        <v>125</v>
      </c>
      <c r="J3786" s="1" t="s">
        <v>11945</v>
      </c>
      <c r="K3786" s="1" t="s">
        <v>11946</v>
      </c>
      <c r="L3786">
        <f>ROUNDUP(IF(B3786&gt;$D$4,0,($D$4-B3786+1)/365),0)</f>
        <v>0</v>
      </c>
      <c r="M3786">
        <f>ROUNDUP(IF(B3786&gt;$D$5,0,($D$5-B3786+1)/365),0)</f>
        <v>1</v>
      </c>
      <c r="N3786" s="28">
        <f>IF(OR(L3786=1,M3786=1),IF(B3786+364&lt;=$D$5,(B3786+364-$D$4+1)/365,IF(B3786&gt;$D$4,($D$5-B3786+1)/365,$D$6/365)),0)</f>
        <v>0.13063222983256398</v>
      </c>
      <c r="O3786" s="28">
        <f>'Data &amp; Parameter'!$E$16*'Data &amp; Parameter'!$E$17*('Data &amp; Parameter'!$E$18+'Data &amp; Parameter'!$E$19)*'Data &amp; Parameter'!$E$20*'Data &amp; Parameter'!$E$37*N3786</f>
        <v>0.45416964254576397</v>
      </c>
      <c r="P3786">
        <f>ROUNDUP(IF(D3786&gt;$D$4,0,($D$4-D3786+1)/365),0)</f>
        <v>0</v>
      </c>
      <c r="Q3786">
        <f>ROUNDUP(IF(D3786&gt;$D$5,0,($D$5-D3786+1)/365),0)</f>
        <v>1</v>
      </c>
      <c r="R3786" s="28">
        <f>IF(OR(P3786=1,Q3786=1),IF(D3786+364&lt;=$D$5,(D3786+364-$D$4+1)/365,IF(D3786&gt;$D$4,($D$5-D3786+1)/365,$D$6/365)),0)</f>
        <v>0.13063077118215055</v>
      </c>
      <c r="S3786" s="28">
        <f>'Data &amp; Parameter'!$E$16*'Data &amp; Parameter'!$E$17*('Data &amp; Parameter'!$E$18+'Data &amp; Parameter'!$E$19)*'Data &amp; Parameter'!$E$20*'Data &amp; Parameter'!$E$37*R3786</f>
        <v>0.45416457124951715</v>
      </c>
      <c r="T3786" s="28">
        <f t="shared" si="59"/>
        <v>0.90833421379528112</v>
      </c>
    </row>
    <row r="3787" spans="1:20" ht="15.75" customHeight="1" x14ac:dyDescent="0.35">
      <c r="A3787">
        <v>3780</v>
      </c>
      <c r="B3787" s="76">
        <v>44254.322615740741</v>
      </c>
      <c r="C3787" s="1" t="s">
        <v>12005</v>
      </c>
      <c r="D3787" s="76">
        <v>44254.323067129633</v>
      </c>
      <c r="E3787" s="1" t="s">
        <v>12006</v>
      </c>
      <c r="F3787" s="1" t="s">
        <v>12007</v>
      </c>
      <c r="G3787" s="1" t="s">
        <v>123</v>
      </c>
      <c r="H3787" s="1" t="s">
        <v>124</v>
      </c>
      <c r="I3787" s="1" t="s">
        <v>125</v>
      </c>
      <c r="J3787" s="1" t="s">
        <v>11820</v>
      </c>
      <c r="K3787" s="1" t="s">
        <v>11820</v>
      </c>
      <c r="L3787">
        <f>ROUNDUP(IF(B3787&gt;$D$4,0,($D$4-B3787+1)/365),0)</f>
        <v>0</v>
      </c>
      <c r="M3787">
        <f>ROUNDUP(IF(B3787&gt;$D$5,0,($D$5-B3787+1)/365),0)</f>
        <v>1</v>
      </c>
      <c r="N3787" s="28">
        <f>IF(OR(L3787=1,M3787=1),IF(B3787+364&lt;=$D$5,(B3787+364-$D$4+1)/365,IF(B3787&gt;$D$4,($D$5-B3787+1)/365,$D$6/365)),0)</f>
        <v>0.13062297057331307</v>
      </c>
      <c r="O3787" s="28">
        <f>'Data &amp; Parameter'!$E$16*'Data &amp; Parameter'!$E$17*('Data &amp; Parameter'!$E$18+'Data &amp; Parameter'!$E$19)*'Data &amp; Parameter'!$E$20*'Data &amp; Parameter'!$E$37*N3787</f>
        <v>0.45413745083878926</v>
      </c>
      <c r="P3787">
        <f>ROUNDUP(IF(D3787&gt;$D$4,0,($D$4-D3787+1)/365),0)</f>
        <v>0</v>
      </c>
      <c r="Q3787">
        <f>ROUNDUP(IF(D3787&gt;$D$5,0,($D$5-D3787+1)/365),0)</f>
        <v>1</v>
      </c>
      <c r="R3787" s="28">
        <f>IF(OR(P3787=1,Q3787=1),IF(D3787+364&lt;=$D$5,(D3787+364-$D$4+1)/365,IF(D3787&gt;$D$4,($D$5-D3787+1)/365,$D$6/365)),0)</f>
        <v>0.13062173389141568</v>
      </c>
      <c r="S3787" s="28">
        <f>'Data &amp; Parameter'!$E$16*'Data &amp; Parameter'!$E$17*('Data &amp; Parameter'!$E$18+'Data &amp; Parameter'!$E$19)*'Data &amp; Parameter'!$E$20*'Data &amp; Parameter'!$E$37*R3787</f>
        <v>0.45413315126144915</v>
      </c>
      <c r="T3787" s="28">
        <f t="shared" si="59"/>
        <v>0.90827060210023847</v>
      </c>
    </row>
    <row r="3788" spans="1:20" ht="15.75" customHeight="1" x14ac:dyDescent="0.35">
      <c r="A3788">
        <v>3781</v>
      </c>
      <c r="B3788" s="76">
        <v>44254.322638888887</v>
      </c>
      <c r="C3788" s="1" t="s">
        <v>12008</v>
      </c>
      <c r="D3788" s="76">
        <v>44254.323136574079</v>
      </c>
      <c r="E3788" s="1" t="s">
        <v>12009</v>
      </c>
      <c r="F3788" s="1" t="s">
        <v>12010</v>
      </c>
      <c r="G3788" s="1" t="s">
        <v>123</v>
      </c>
      <c r="H3788" s="1" t="s">
        <v>124</v>
      </c>
      <c r="I3788" s="1" t="s">
        <v>125</v>
      </c>
      <c r="J3788" s="1" t="s">
        <v>11834</v>
      </c>
      <c r="K3788" s="1" t="s">
        <v>11834</v>
      </c>
      <c r="L3788">
        <f>ROUNDUP(IF(B3788&gt;$D$4,0,($D$4-B3788+1)/365),0)</f>
        <v>0</v>
      </c>
      <c r="M3788">
        <f>ROUNDUP(IF(B3788&gt;$D$5,0,($D$5-B3788+1)/365),0)</f>
        <v>1</v>
      </c>
      <c r="N3788" s="28">
        <f>IF(OR(L3788=1,M3788=1),IF(B3788+364&lt;=$D$5,(B3788+364-$D$4+1)/365,IF(B3788&gt;$D$4,($D$5-B3788+1)/365,$D$6/365)),0)</f>
        <v>0.1306229071537342</v>
      </c>
      <c r="O3788" s="28">
        <f>'Data &amp; Parameter'!$E$16*'Data &amp; Parameter'!$E$17*('Data &amp; Parameter'!$E$18+'Data &amp; Parameter'!$E$19)*'Data &amp; Parameter'!$E$20*'Data &amp; Parameter'!$E$37*N3788</f>
        <v>0.45413723034766318</v>
      </c>
      <c r="P3788">
        <f>ROUNDUP(IF(D3788&gt;$D$4,0,($D$4-D3788+1)/365),0)</f>
        <v>0</v>
      </c>
      <c r="Q3788">
        <f>ROUNDUP(IF(D3788&gt;$D$5,0,($D$5-D3788+1)/365),0)</f>
        <v>1</v>
      </c>
      <c r="R3788" s="28">
        <f>IF(OR(P3788=1,Q3788=1),IF(D3788+364&lt;=$D$5,(D3788+364-$D$4+1)/365,IF(D3788&gt;$D$4,($D$5-D3788+1)/365,$D$6/365)),0)</f>
        <v>0.13062154363265918</v>
      </c>
      <c r="S3788" s="28">
        <f>'Data &amp; Parameter'!$E$16*'Data &amp; Parameter'!$E$17*('Data &amp; Parameter'!$E$18+'Data &amp; Parameter'!$E$19)*'Data &amp; Parameter'!$E$20*'Data &amp; Parameter'!$E$37*R3788</f>
        <v>0.45413248978800158</v>
      </c>
      <c r="T3788" s="28">
        <f t="shared" si="59"/>
        <v>0.90826972013566476</v>
      </c>
    </row>
    <row r="3789" spans="1:20" ht="15.75" customHeight="1" x14ac:dyDescent="0.35">
      <c r="A3789">
        <v>3782</v>
      </c>
      <c r="B3789" s="76">
        <v>44254.32476851852</v>
      </c>
      <c r="C3789" s="1" t="s">
        <v>12011</v>
      </c>
      <c r="D3789" s="76">
        <v>44254.325891203705</v>
      </c>
      <c r="E3789" s="1" t="s">
        <v>12012</v>
      </c>
      <c r="F3789" s="1" t="s">
        <v>12013</v>
      </c>
      <c r="G3789" s="1" t="s">
        <v>123</v>
      </c>
      <c r="H3789" s="1" t="s">
        <v>124</v>
      </c>
      <c r="I3789" s="1" t="s">
        <v>125</v>
      </c>
      <c r="J3789" s="1" t="s">
        <v>11834</v>
      </c>
      <c r="K3789" s="1" t="s">
        <v>11834</v>
      </c>
      <c r="L3789">
        <f>ROUNDUP(IF(B3789&gt;$D$4,0,($D$4-B3789+1)/365),0)</f>
        <v>0</v>
      </c>
      <c r="M3789">
        <f>ROUNDUP(IF(B3789&gt;$D$5,0,($D$5-B3789+1)/365),0)</f>
        <v>1</v>
      </c>
      <c r="N3789" s="28">
        <f>IF(OR(L3789=1,M3789=1),IF(B3789+364&lt;=$D$5,(B3789+364-$D$4+1)/365,IF(B3789&gt;$D$4,($D$5-B3789+1)/365,$D$6/365)),0)</f>
        <v>0.13061707255200081</v>
      </c>
      <c r="O3789" s="28">
        <f>'Data &amp; Parameter'!$E$16*'Data &amp; Parameter'!$E$17*('Data &amp; Parameter'!$E$18+'Data &amp; Parameter'!$E$19)*'Data &amp; Parameter'!$E$20*'Data &amp; Parameter'!$E$37*N3789</f>
        <v>0.45411694516239876</v>
      </c>
      <c r="P3789">
        <f>ROUNDUP(IF(D3789&gt;$D$4,0,($D$4-D3789+1)/365),0)</f>
        <v>0</v>
      </c>
      <c r="Q3789">
        <f>ROUNDUP(IF(D3789&gt;$D$5,0,($D$5-D3789+1)/365),0)</f>
        <v>1</v>
      </c>
      <c r="R3789" s="28">
        <f>IF(OR(P3789=1,Q3789=1),IF(D3789+364&lt;=$D$5,(D3789+364-$D$4+1)/365,IF(D3789&gt;$D$4,($D$5-D3789+1)/365,$D$6/365)),0)</f>
        <v>0.13061399670217699</v>
      </c>
      <c r="S3789" s="28">
        <f>'Data &amp; Parameter'!$E$16*'Data &amp; Parameter'!$E$17*('Data &amp; Parameter'!$E$18+'Data &amp; Parameter'!$E$19)*'Data &amp; Parameter'!$E$20*'Data &amp; Parameter'!$E$37*R3789</f>
        <v>0.45410625134191668</v>
      </c>
      <c r="T3789" s="28">
        <f t="shared" si="59"/>
        <v>0.90822319650431549</v>
      </c>
    </row>
    <row r="3790" spans="1:20" ht="15.75" customHeight="1" x14ac:dyDescent="0.35">
      <c r="A3790">
        <v>3783</v>
      </c>
      <c r="B3790" s="76">
        <v>44254.324988425928</v>
      </c>
      <c r="C3790" s="1" t="s">
        <v>12014</v>
      </c>
      <c r="D3790" s="76">
        <v>44254.325486111113</v>
      </c>
      <c r="E3790" s="1" t="s">
        <v>12015</v>
      </c>
      <c r="F3790" s="1" t="s">
        <v>12016</v>
      </c>
      <c r="G3790" s="1" t="s">
        <v>123</v>
      </c>
      <c r="H3790" s="1" t="s">
        <v>124</v>
      </c>
      <c r="I3790" s="1" t="s">
        <v>125</v>
      </c>
      <c r="J3790" s="1" t="s">
        <v>11820</v>
      </c>
      <c r="K3790" s="1" t="s">
        <v>11820</v>
      </c>
      <c r="L3790">
        <f>ROUNDUP(IF(B3790&gt;$D$4,0,($D$4-B3790+1)/365),0)</f>
        <v>0</v>
      </c>
      <c r="M3790">
        <f>ROUNDUP(IF(B3790&gt;$D$5,0,($D$5-B3790+1)/365),0)</f>
        <v>1</v>
      </c>
      <c r="N3790" s="28">
        <f>IF(OR(L3790=1,M3790=1),IF(B3790+364&lt;=$D$5,(B3790+364-$D$4+1)/365,IF(B3790&gt;$D$4,($D$5-B3790+1)/365,$D$6/365)),0)</f>
        <v>0.13061647006595181</v>
      </c>
      <c r="O3790" s="28">
        <f>'Data &amp; Parameter'!$E$16*'Data &amp; Parameter'!$E$17*('Data &amp; Parameter'!$E$18+'Data &amp; Parameter'!$E$19)*'Data &amp; Parameter'!$E$20*'Data &amp; Parameter'!$E$37*N3790</f>
        <v>0.45411485049652756</v>
      </c>
      <c r="P3790">
        <f>ROUNDUP(IF(D3790&gt;$D$4,0,($D$4-D3790+1)/365),0)</f>
        <v>0</v>
      </c>
      <c r="Q3790">
        <f>ROUNDUP(IF(D3790&gt;$D$5,0,($D$5-D3790+1)/365),0)</f>
        <v>1</v>
      </c>
      <c r="R3790" s="28">
        <f>IF(OR(P3790=1,Q3790=1),IF(D3790+364&lt;=$D$5,(D3790+364-$D$4+1)/365,IF(D3790&gt;$D$4,($D$5-D3790+1)/365,$D$6/365)),0)</f>
        <v>0.13061510654489672</v>
      </c>
      <c r="S3790" s="28">
        <f>'Data &amp; Parameter'!$E$16*'Data &amp; Parameter'!$E$17*('Data &amp; Parameter'!$E$18+'Data &amp; Parameter'!$E$19)*'Data &amp; Parameter'!$E$20*'Data &amp; Parameter'!$E$37*R3790</f>
        <v>0.45411010993693529</v>
      </c>
      <c r="T3790" s="28">
        <f t="shared" si="59"/>
        <v>0.9082249604334629</v>
      </c>
    </row>
    <row r="3791" spans="1:20" ht="15.75" customHeight="1" x14ac:dyDescent="0.35">
      <c r="A3791">
        <v>3784</v>
      </c>
      <c r="B3791" s="76">
        <v>44254.326215277775</v>
      </c>
      <c r="C3791" s="1" t="s">
        <v>12017</v>
      </c>
      <c r="D3791" s="76">
        <v>44254.327662037038</v>
      </c>
      <c r="E3791" s="1" t="s">
        <v>12018</v>
      </c>
      <c r="F3791" s="1" t="s">
        <v>12019</v>
      </c>
      <c r="G3791" s="1" t="s">
        <v>123</v>
      </c>
      <c r="H3791" s="1" t="s">
        <v>124</v>
      </c>
      <c r="I3791" s="1" t="s">
        <v>125</v>
      </c>
      <c r="J3791" s="1" t="s">
        <v>11945</v>
      </c>
      <c r="K3791" s="1" t="s">
        <v>11946</v>
      </c>
      <c r="L3791">
        <f>ROUNDUP(IF(B3791&gt;$D$4,0,($D$4-B3791+1)/365),0)</f>
        <v>0</v>
      </c>
      <c r="M3791">
        <f>ROUNDUP(IF(B3791&gt;$D$5,0,($D$5-B3791+1)/365),0)</f>
        <v>1</v>
      </c>
      <c r="N3791" s="28">
        <f>IF(OR(L3791=1,M3791=1),IF(B3791+364&lt;=$D$5,(B3791+364-$D$4+1)/365,IF(B3791&gt;$D$4,($D$5-B3791+1)/365,$D$6/365)),0)</f>
        <v>0.13061310882801316</v>
      </c>
      <c r="O3791" s="28">
        <f>'Data &amp; Parameter'!$E$16*'Data &amp; Parameter'!$E$17*('Data &amp; Parameter'!$E$18+'Data &amp; Parameter'!$E$19)*'Data &amp; Parameter'!$E$20*'Data &amp; Parameter'!$E$37*N3791</f>
        <v>0.45410316446594334</v>
      </c>
      <c r="P3791">
        <f>ROUNDUP(IF(D3791&gt;$D$4,0,($D$4-D3791+1)/365),0)</f>
        <v>0</v>
      </c>
      <c r="Q3791">
        <f>ROUNDUP(IF(D3791&gt;$D$5,0,($D$5-D3791+1)/365),0)</f>
        <v>1</v>
      </c>
      <c r="R3791" s="28">
        <f>IF(OR(P3791=1,Q3791=1),IF(D3791+364&lt;=$D$5,(D3791+364-$D$4+1)/365,IF(D3791&gt;$D$4,($D$5-D3791+1)/365,$D$6/365)),0)</f>
        <v>0.13060914510400562</v>
      </c>
      <c r="S3791" s="28">
        <f>'Data &amp; Parameter'!$E$16*'Data &amp; Parameter'!$E$17*('Data &amp; Parameter'!$E$18+'Data &amp; Parameter'!$E$19)*'Data &amp; Parameter'!$E$20*'Data &amp; Parameter'!$E$37*R3791</f>
        <v>0.45408938376941871</v>
      </c>
      <c r="T3791" s="28">
        <f t="shared" si="59"/>
        <v>0.90819254823536211</v>
      </c>
    </row>
    <row r="3792" spans="1:20" ht="15.75" customHeight="1" x14ac:dyDescent="0.35">
      <c r="A3792">
        <v>3785</v>
      </c>
      <c r="B3792" s="76">
        <v>44254.327986111108</v>
      </c>
      <c r="C3792" s="1" t="s">
        <v>12020</v>
      </c>
      <c r="D3792" s="76">
        <v>44254.328553240739</v>
      </c>
      <c r="E3792" s="1" t="s">
        <v>12021</v>
      </c>
      <c r="F3792" s="1" t="s">
        <v>12022</v>
      </c>
      <c r="G3792" s="1" t="s">
        <v>123</v>
      </c>
      <c r="H3792" s="1" t="s">
        <v>124</v>
      </c>
      <c r="I3792" s="1" t="s">
        <v>125</v>
      </c>
      <c r="J3792" s="1" t="s">
        <v>11820</v>
      </c>
      <c r="K3792" s="1" t="s">
        <v>11820</v>
      </c>
      <c r="L3792">
        <f>ROUNDUP(IF(B3792&gt;$D$4,0,($D$4-B3792+1)/365),0)</f>
        <v>0</v>
      </c>
      <c r="M3792">
        <f>ROUNDUP(IF(B3792&gt;$D$5,0,($D$5-B3792+1)/365),0)</f>
        <v>1</v>
      </c>
      <c r="N3792" s="28">
        <f>IF(OR(L3792=1,M3792=1),IF(B3792+364&lt;=$D$5,(B3792+364-$D$4+1)/365,IF(B3792&gt;$D$4,($D$5-B3792+1)/365,$D$6/365)),0)</f>
        <v>0.13060825722984179</v>
      </c>
      <c r="O3792" s="28">
        <f>'Data &amp; Parameter'!$E$16*'Data &amp; Parameter'!$E$17*('Data &amp; Parameter'!$E$18+'Data &amp; Parameter'!$E$19)*'Data &amp; Parameter'!$E$20*'Data &amp; Parameter'!$E$37*N3792</f>
        <v>0.45408629689344543</v>
      </c>
      <c r="P3792">
        <f>ROUNDUP(IF(D3792&gt;$D$4,0,($D$4-D3792+1)/365),0)</f>
        <v>0</v>
      </c>
      <c r="Q3792">
        <f>ROUNDUP(IF(D3792&gt;$D$5,0,($D$5-D3792+1)/365),0)</f>
        <v>1</v>
      </c>
      <c r="R3792" s="28">
        <f>IF(OR(P3792=1,Q3792=1),IF(D3792+364&lt;=$D$5,(D3792+364-$D$4+1)/365,IF(D3792&gt;$D$4,($D$5-D3792+1)/365,$D$6/365)),0)</f>
        <v>0.13060670345003017</v>
      </c>
      <c r="S3792" s="28">
        <f>'Data &amp; Parameter'!$E$16*'Data &amp; Parameter'!$E$17*('Data &amp; Parameter'!$E$18+'Data &amp; Parameter'!$E$19)*'Data &amp; Parameter'!$E$20*'Data &amp; Parameter'!$E$37*R3792</f>
        <v>0.45408089486040543</v>
      </c>
      <c r="T3792" s="28">
        <f t="shared" si="59"/>
        <v>0.90816719175385086</v>
      </c>
    </row>
    <row r="3793" spans="1:20" ht="15.75" customHeight="1" x14ac:dyDescent="0.35">
      <c r="A3793">
        <v>3786</v>
      </c>
      <c r="B3793" s="76">
        <v>44254.328252314815</v>
      </c>
      <c r="C3793" s="1" t="s">
        <v>12023</v>
      </c>
      <c r="D3793" s="76">
        <v>44254.329976851848</v>
      </c>
      <c r="E3793" s="1" t="s">
        <v>12024</v>
      </c>
      <c r="F3793" s="1" t="s">
        <v>12025</v>
      </c>
      <c r="G3793" s="1" t="s">
        <v>123</v>
      </c>
      <c r="H3793" s="1" t="s">
        <v>124</v>
      </c>
      <c r="I3793" s="1" t="s">
        <v>125</v>
      </c>
      <c r="J3793" s="1" t="s">
        <v>11834</v>
      </c>
      <c r="K3793" s="1" t="s">
        <v>11834</v>
      </c>
      <c r="L3793">
        <f>ROUNDUP(IF(B3793&gt;$D$4,0,($D$4-B3793+1)/365),0)</f>
        <v>0</v>
      </c>
      <c r="M3793">
        <f>ROUNDUP(IF(B3793&gt;$D$5,0,($D$5-B3793+1)/365),0)</f>
        <v>1</v>
      </c>
      <c r="N3793" s="28">
        <f>IF(OR(L3793=1,M3793=1),IF(B3793+364&lt;=$D$5,(B3793+364-$D$4+1)/365,IF(B3793&gt;$D$4,($D$5-B3793+1)/365,$D$6/365)),0)</f>
        <v>0.13060752790461513</v>
      </c>
      <c r="O3793" s="28">
        <f>'Data &amp; Parameter'!$E$16*'Data &amp; Parameter'!$E$17*('Data &amp; Parameter'!$E$18+'Data &amp; Parameter'!$E$19)*'Data &amp; Parameter'!$E$20*'Data &amp; Parameter'!$E$37*N3793</f>
        <v>0.45408376124525263</v>
      </c>
      <c r="P3793">
        <f>ROUNDUP(IF(D3793&gt;$D$4,0,($D$4-D3793+1)/365),0)</f>
        <v>0</v>
      </c>
      <c r="Q3793">
        <f>ROUNDUP(IF(D3793&gt;$D$5,0,($D$5-D3793+1)/365),0)</f>
        <v>1</v>
      </c>
      <c r="R3793" s="28">
        <f>IF(OR(P3793=1,Q3793=1),IF(D3793+364&lt;=$D$5,(D3793+364-$D$4+1)/365,IF(D3793&gt;$D$4,($D$5-D3793+1)/365,$D$6/365)),0)</f>
        <v>0.13060280314562139</v>
      </c>
      <c r="S3793" s="28">
        <f>'Data &amp; Parameter'!$E$16*'Data &amp; Parameter'!$E$17*('Data &amp; Parameter'!$E$18+'Data &amp; Parameter'!$E$19)*'Data &amp; Parameter'!$E$20*'Data &amp; Parameter'!$E$37*R3793</f>
        <v>0.45406733465507615</v>
      </c>
      <c r="T3793" s="28">
        <f t="shared" si="59"/>
        <v>0.90815109590032872</v>
      </c>
    </row>
    <row r="3794" spans="1:20" ht="15.75" customHeight="1" x14ac:dyDescent="0.35">
      <c r="A3794">
        <v>3787</v>
      </c>
      <c r="B3794" s="76">
        <v>44254.330613425926</v>
      </c>
      <c r="C3794" s="1" t="s">
        <v>12026</v>
      </c>
      <c r="D3794" s="76">
        <v>44254.331562499996</v>
      </c>
      <c r="E3794" s="1" t="s">
        <v>12027</v>
      </c>
      <c r="F3794" s="1" t="s">
        <v>12028</v>
      </c>
      <c r="G3794" s="1" t="s">
        <v>123</v>
      </c>
      <c r="H3794" s="1" t="s">
        <v>124</v>
      </c>
      <c r="I3794" s="1" t="s">
        <v>125</v>
      </c>
      <c r="J3794" s="1" t="s">
        <v>11945</v>
      </c>
      <c r="K3794" s="1" t="s">
        <v>11946</v>
      </c>
      <c r="L3794">
        <f>ROUNDUP(IF(B3794&gt;$D$4,0,($D$4-B3794+1)/365),0)</f>
        <v>0</v>
      </c>
      <c r="M3794">
        <f>ROUNDUP(IF(B3794&gt;$D$5,0,($D$5-B3794+1)/365),0)</f>
        <v>1</v>
      </c>
      <c r="N3794" s="28">
        <f>IF(OR(L3794=1,M3794=1),IF(B3794+364&lt;=$D$5,(B3794+364-$D$4+1)/365,IF(B3794&gt;$D$4,($D$5-B3794+1)/365,$D$6/365)),0)</f>
        <v>0.1306010591070533</v>
      </c>
      <c r="O3794" s="28">
        <f>'Data &amp; Parameter'!$E$16*'Data &amp; Parameter'!$E$17*('Data &amp; Parameter'!$E$18+'Data &amp; Parameter'!$E$19)*'Data &amp; Parameter'!$E$20*'Data &amp; Parameter'!$E$37*N3794</f>
        <v>0.45406127114858874</v>
      </c>
      <c r="P3794">
        <f>ROUNDUP(IF(D3794&gt;$D$4,0,($D$4-D3794+1)/365),0)</f>
        <v>0</v>
      </c>
      <c r="Q3794">
        <f>ROUNDUP(IF(D3794&gt;$D$5,0,($D$5-D3794+1)/365),0)</f>
        <v>1</v>
      </c>
      <c r="R3794" s="28">
        <f>IF(OR(P3794=1,Q3794=1),IF(D3794+364&lt;=$D$5,(D3794+364-$D$4+1)/365,IF(D3794&gt;$D$4,($D$5-D3794+1)/365,$D$6/365)),0)</f>
        <v>0.13059845890412075</v>
      </c>
      <c r="S3794" s="28">
        <f>'Data &amp; Parameter'!$E$16*'Data &amp; Parameter'!$E$17*('Data &amp; Parameter'!$E$18+'Data &amp; Parameter'!$E$19)*'Data &amp; Parameter'!$E$20*'Data &amp; Parameter'!$E$37*R3794</f>
        <v>0.45405223101172559</v>
      </c>
      <c r="T3794" s="28">
        <f t="shared" si="59"/>
        <v>0.90811350216031439</v>
      </c>
    </row>
    <row r="3795" spans="1:20" ht="15.75" customHeight="1" x14ac:dyDescent="0.35">
      <c r="A3795">
        <v>3788</v>
      </c>
      <c r="B3795" s="76">
        <v>44254.330937499995</v>
      </c>
      <c r="C3795" s="1" t="s">
        <v>12029</v>
      </c>
      <c r="D3795" s="76">
        <v>44254.332233796296</v>
      </c>
      <c r="E3795" s="1" t="s">
        <v>12030</v>
      </c>
      <c r="F3795" s="1" t="s">
        <v>12031</v>
      </c>
      <c r="G3795" s="1" t="s">
        <v>123</v>
      </c>
      <c r="H3795" s="1" t="s">
        <v>124</v>
      </c>
      <c r="I3795" s="1" t="s">
        <v>125</v>
      </c>
      <c r="J3795" s="1" t="s">
        <v>11820</v>
      </c>
      <c r="K3795" s="1" t="s">
        <v>11820</v>
      </c>
      <c r="L3795">
        <f>ROUNDUP(IF(B3795&gt;$D$4,0,($D$4-B3795+1)/365),0)</f>
        <v>0</v>
      </c>
      <c r="M3795">
        <f>ROUNDUP(IF(B3795&gt;$D$5,0,($D$5-B3795+1)/365),0)</f>
        <v>1</v>
      </c>
      <c r="N3795" s="28">
        <f>IF(OR(L3795=1,M3795=1),IF(B3795+364&lt;=$D$5,(B3795+364-$D$4+1)/365,IF(B3795&gt;$D$4,($D$5-B3795+1)/365,$D$6/365)),0)</f>
        <v>0.13060017123288947</v>
      </c>
      <c r="O3795" s="28">
        <f>'Data &amp; Parameter'!$E$16*'Data &amp; Parameter'!$E$17*('Data &amp; Parameter'!$E$18+'Data &amp; Parameter'!$E$19)*'Data &amp; Parameter'!$E$20*'Data &amp; Parameter'!$E$37*N3795</f>
        <v>0.45405818427261541</v>
      </c>
      <c r="P3795">
        <f>ROUNDUP(IF(D3795&gt;$D$4,0,($D$4-D3795+1)/365),0)</f>
        <v>0</v>
      </c>
      <c r="Q3795">
        <f>ROUNDUP(IF(D3795&gt;$D$5,0,($D$5-D3795+1)/365),0)</f>
        <v>1</v>
      </c>
      <c r="R3795" s="28">
        <f>IF(OR(P3795=1,Q3795=1),IF(D3795+364&lt;=$D$5,(D3795+364-$D$4+1)/365,IF(D3795&gt;$D$4,($D$5-D3795+1)/365,$D$6/365)),0)</f>
        <v>0.1305966197361744</v>
      </c>
      <c r="S3795" s="28">
        <f>'Data &amp; Parameter'!$E$16*'Data &amp; Parameter'!$E$17*('Data &amp; Parameter'!$E$18+'Data &amp; Parameter'!$E$19)*'Data &amp; Parameter'!$E$20*'Data &amp; Parameter'!$E$37*R3795</f>
        <v>0.45404583676851434</v>
      </c>
      <c r="T3795" s="28">
        <f t="shared" si="59"/>
        <v>0.90810402104112975</v>
      </c>
    </row>
    <row r="3796" spans="1:20" ht="15.75" customHeight="1" x14ac:dyDescent="0.35">
      <c r="A3796">
        <v>3789</v>
      </c>
      <c r="B3796" s="76">
        <v>44254.336273148147</v>
      </c>
      <c r="C3796" s="1" t="s">
        <v>12032</v>
      </c>
      <c r="D3796" s="76">
        <v>44254.340416666666</v>
      </c>
      <c r="E3796" s="1" t="s">
        <v>12033</v>
      </c>
      <c r="F3796" s="1" t="s">
        <v>12034</v>
      </c>
      <c r="G3796" s="1" t="s">
        <v>123</v>
      </c>
      <c r="H3796" s="1" t="s">
        <v>124</v>
      </c>
      <c r="I3796" s="1" t="s">
        <v>125</v>
      </c>
      <c r="J3796" s="1" t="s">
        <v>11834</v>
      </c>
      <c r="K3796" s="1" t="s">
        <v>11834</v>
      </c>
      <c r="L3796">
        <f>ROUNDUP(IF(B3796&gt;$D$4,0,($D$4-B3796+1)/365),0)</f>
        <v>0</v>
      </c>
      <c r="M3796">
        <f>ROUNDUP(IF(B3796&gt;$D$5,0,($D$5-B3796+1)/365),0)</f>
        <v>1</v>
      </c>
      <c r="N3796" s="28">
        <f>IF(OR(L3796=1,M3796=1),IF(B3796+364&lt;=$D$5,(B3796+364-$D$4+1)/365,IF(B3796&gt;$D$4,($D$5-B3796+1)/365,$D$6/365)),0)</f>
        <v>0.1305855530187765</v>
      </c>
      <c r="O3796" s="28">
        <f>'Data &amp; Parameter'!$E$16*'Data &amp; Parameter'!$E$17*('Data &amp; Parameter'!$E$18+'Data &amp; Parameter'!$E$19)*'Data &amp; Parameter'!$E$20*'Data &amp; Parameter'!$E$37*N3796</f>
        <v>0.45400736106392597</v>
      </c>
      <c r="P3796">
        <f>ROUNDUP(IF(D3796&gt;$D$4,0,($D$4-D3796+1)/365),0)</f>
        <v>0</v>
      </c>
      <c r="Q3796">
        <f>ROUNDUP(IF(D3796&gt;$D$5,0,($D$5-D3796+1)/365),0)</f>
        <v>1</v>
      </c>
      <c r="R3796" s="28">
        <f>IF(OR(P3796=1,Q3796=1),IF(D3796+364&lt;=$D$5,(D3796+364-$D$4+1)/365,IF(D3796&gt;$D$4,($D$5-D3796+1)/365,$D$6/365)),0)</f>
        <v>0.13057420091324387</v>
      </c>
      <c r="S3796" s="28">
        <f>'Data &amp; Parameter'!$E$16*'Data &amp; Parameter'!$E$17*('Data &amp; Parameter'!$E$18+'Data &amp; Parameter'!$E$19)*'Data &amp; Parameter'!$E$20*'Data &amp; Parameter'!$E$37*R3796</f>
        <v>0.4539678931491663</v>
      </c>
      <c r="T3796" s="28">
        <f t="shared" si="59"/>
        <v>0.90797525421309233</v>
      </c>
    </row>
    <row r="3797" spans="1:20" ht="15.75" customHeight="1" x14ac:dyDescent="0.35">
      <c r="A3797">
        <v>3790</v>
      </c>
      <c r="B3797" s="76">
        <v>44254.341493055559</v>
      </c>
      <c r="C3797" s="1" t="s">
        <v>12035</v>
      </c>
      <c r="D3797" s="76">
        <v>44254.34274305556</v>
      </c>
      <c r="E3797" s="1" t="s">
        <v>12036</v>
      </c>
      <c r="F3797" s="1" t="s">
        <v>12037</v>
      </c>
      <c r="G3797" s="1" t="s">
        <v>123</v>
      </c>
      <c r="H3797" s="1" t="s">
        <v>124</v>
      </c>
      <c r="I3797" s="1" t="s">
        <v>125</v>
      </c>
      <c r="J3797" s="1" t="s">
        <v>11820</v>
      </c>
      <c r="K3797" s="1" t="s">
        <v>11820</v>
      </c>
      <c r="L3797">
        <f>ROUNDUP(IF(B3797&gt;$D$4,0,($D$4-B3797+1)/365),0)</f>
        <v>0</v>
      </c>
      <c r="M3797">
        <f>ROUNDUP(IF(B3797&gt;$D$5,0,($D$5-B3797+1)/365),0)</f>
        <v>1</v>
      </c>
      <c r="N3797" s="28">
        <f>IF(OR(L3797=1,M3797=1),IF(B3797+364&lt;=$D$5,(B3797+364-$D$4+1)/365,IF(B3797&gt;$D$4,($D$5-B3797+1)/365,$D$6/365)),0)</f>
        <v>0.13057125190257776</v>
      </c>
      <c r="O3797" s="28">
        <f>'Data &amp; Parameter'!$E$16*'Data &amp; Parameter'!$E$17*('Data &amp; Parameter'!$E$18+'Data &amp; Parameter'!$E$19)*'Data &amp; Parameter'!$E$20*'Data &amp; Parameter'!$E$37*N3797</f>
        <v>0.45395764031093638</v>
      </c>
      <c r="P3797">
        <f>ROUNDUP(IF(D3797&gt;$D$4,0,($D$4-D3797+1)/365),0)</f>
        <v>0</v>
      </c>
      <c r="Q3797">
        <f>ROUNDUP(IF(D3797&gt;$D$5,0,($D$5-D3797+1)/365),0)</f>
        <v>1</v>
      </c>
      <c r="R3797" s="28">
        <f>IF(OR(P3797=1,Q3797=1),IF(D3797+364&lt;=$D$5,(D3797+364-$D$4+1)/365,IF(D3797&gt;$D$4,($D$5-D3797+1)/365,$D$6/365)),0)</f>
        <v>0.13056782724504035</v>
      </c>
      <c r="S3797" s="28">
        <f>'Data &amp; Parameter'!$E$16*'Data &amp; Parameter'!$E$17*('Data &amp; Parameter'!$E$18+'Data &amp; Parameter'!$E$19)*'Data &amp; Parameter'!$E$20*'Data &amp; Parameter'!$E$37*R3797</f>
        <v>0.45394573378915681</v>
      </c>
      <c r="T3797" s="28">
        <f t="shared" si="59"/>
        <v>0.90790337410009325</v>
      </c>
    </row>
    <row r="3798" spans="1:20" ht="15.75" customHeight="1" x14ac:dyDescent="0.35">
      <c r="A3798">
        <v>3791</v>
      </c>
      <c r="B3798" s="76">
        <v>44254.342685185184</v>
      </c>
      <c r="C3798" s="1" t="s">
        <v>12038</v>
      </c>
      <c r="D3798" s="76">
        <v>44254.343090277776</v>
      </c>
      <c r="E3798" s="1" t="s">
        <v>12039</v>
      </c>
      <c r="F3798" s="1" t="s">
        <v>12040</v>
      </c>
      <c r="G3798" s="1" t="s">
        <v>123</v>
      </c>
      <c r="H3798" s="1" t="s">
        <v>124</v>
      </c>
      <c r="I3798" s="1" t="s">
        <v>125</v>
      </c>
      <c r="J3798" s="1" t="s">
        <v>9077</v>
      </c>
      <c r="K3798" s="1" t="s">
        <v>9077</v>
      </c>
      <c r="L3798">
        <f>ROUNDUP(IF(B3798&gt;$D$4,0,($D$4-B3798+1)/365),0)</f>
        <v>0</v>
      </c>
      <c r="M3798">
        <f>ROUNDUP(IF(B3798&gt;$D$5,0,($D$5-B3798+1)/365),0)</f>
        <v>1</v>
      </c>
      <c r="N3798" s="28">
        <f>IF(OR(L3798=1,M3798=1),IF(B3798+364&lt;=$D$5,(B3798+364-$D$4+1)/365,IF(B3798&gt;$D$4,($D$5-B3798+1)/365,$D$6/365)),0)</f>
        <v>0.13056798579401738</v>
      </c>
      <c r="O3798" s="28">
        <f>'Data &amp; Parameter'!$E$16*'Data &amp; Parameter'!$E$17*('Data &amp; Parameter'!$E$18+'Data &amp; Parameter'!$E$19)*'Data &amp; Parameter'!$E$20*'Data &amp; Parameter'!$E$37*N3798</f>
        <v>0.45394628501707601</v>
      </c>
      <c r="P3798">
        <f>ROUNDUP(IF(D3798&gt;$D$4,0,($D$4-D3798+1)/365),0)</f>
        <v>0</v>
      </c>
      <c r="Q3798">
        <f>ROUNDUP(IF(D3798&gt;$D$5,0,($D$5-D3798+1)/365),0)</f>
        <v>1</v>
      </c>
      <c r="R3798" s="28">
        <f>IF(OR(P3798=1,Q3798=1),IF(D3798+364&lt;=$D$5,(D3798+364-$D$4+1)/365,IF(D3798&gt;$D$4,($D$5-D3798+1)/365,$D$6/365)),0)</f>
        <v>0.13056687595129765</v>
      </c>
      <c r="S3798" s="28">
        <f>'Data &amp; Parameter'!$E$16*'Data &amp; Parameter'!$E$17*('Data &amp; Parameter'!$E$18+'Data &amp; Parameter'!$E$19)*'Data &amp; Parameter'!$E$20*'Data &amp; Parameter'!$E$37*R3798</f>
        <v>0.4539424264220574</v>
      </c>
      <c r="T3798" s="28">
        <f t="shared" si="59"/>
        <v>0.90788871143913341</v>
      </c>
    </row>
    <row r="3799" spans="1:20" ht="15.75" customHeight="1" x14ac:dyDescent="0.35">
      <c r="A3799">
        <v>3792</v>
      </c>
      <c r="B3799" s="76">
        <v>44254.351365740746</v>
      </c>
      <c r="C3799" s="1" t="s">
        <v>12041</v>
      </c>
      <c r="D3799" s="76">
        <v>44254.351851851854</v>
      </c>
      <c r="E3799" s="1" t="s">
        <v>12042</v>
      </c>
      <c r="F3799" s="1" t="s">
        <v>12043</v>
      </c>
      <c r="G3799" s="1" t="s">
        <v>123</v>
      </c>
      <c r="H3799" s="1" t="s">
        <v>124</v>
      </c>
      <c r="I3799" s="1" t="s">
        <v>125</v>
      </c>
      <c r="J3799" s="1" t="s">
        <v>10520</v>
      </c>
      <c r="K3799" s="1" t="s">
        <v>10520</v>
      </c>
      <c r="L3799">
        <f>ROUNDUP(IF(B3799&gt;$D$4,0,($D$4-B3799+1)/365),0)</f>
        <v>0</v>
      </c>
      <c r="M3799">
        <f>ROUNDUP(IF(B3799&gt;$D$5,0,($D$5-B3799+1)/365),0)</f>
        <v>1</v>
      </c>
      <c r="N3799" s="28">
        <f>IF(OR(L3799=1,M3799=1),IF(B3799+364&lt;=$D$5,(B3799+364-$D$4+1)/365,IF(B3799&gt;$D$4,($D$5-B3799+1)/365,$D$6/365)),0)</f>
        <v>0.13054420345001183</v>
      </c>
      <c r="O3799" s="28">
        <f>'Data &amp; Parameter'!$E$16*'Data &amp; Parameter'!$E$17*('Data &amp; Parameter'!$E$18+'Data &amp; Parameter'!$E$19)*'Data &amp; Parameter'!$E$20*'Data &amp; Parameter'!$E$37*N3799</f>
        <v>0.45386360083806637</v>
      </c>
      <c r="P3799">
        <f>ROUNDUP(IF(D3799&gt;$D$4,0,($D$4-D3799+1)/365),0)</f>
        <v>0</v>
      </c>
      <c r="Q3799">
        <f>ROUNDUP(IF(D3799&gt;$D$5,0,($D$5-D3799+1)/365),0)</f>
        <v>1</v>
      </c>
      <c r="R3799" s="28">
        <f>IF(OR(P3799=1,Q3799=1),IF(D3799+364&lt;=$D$5,(D3799+364-$D$4+1)/365,IF(D3799&gt;$D$4,($D$5-D3799+1)/365,$D$6/365)),0)</f>
        <v>0.13054287163875614</v>
      </c>
      <c r="S3799" s="28">
        <f>'Data &amp; Parameter'!$E$16*'Data &amp; Parameter'!$E$17*('Data &amp; Parameter'!$E$18+'Data &amp; Parameter'!$E$19)*'Data &amp; Parameter'!$E$20*'Data &amp; Parameter'!$E$37*R3799</f>
        <v>0.45385897052407181</v>
      </c>
      <c r="T3799" s="28">
        <f t="shared" si="59"/>
        <v>0.90772257136213819</v>
      </c>
    </row>
    <row r="3800" spans="1:20" ht="15.75" customHeight="1" x14ac:dyDescent="0.35">
      <c r="A3800">
        <v>3793</v>
      </c>
      <c r="B3800" s="76">
        <v>44254.358414351853</v>
      </c>
      <c r="C3800" s="1" t="s">
        <v>12044</v>
      </c>
      <c r="D3800" s="76">
        <v>44254.358888888892</v>
      </c>
      <c r="E3800" s="1" t="s">
        <v>12045</v>
      </c>
      <c r="F3800" s="1" t="s">
        <v>12046</v>
      </c>
      <c r="G3800" s="1" t="s">
        <v>123</v>
      </c>
      <c r="H3800" s="1" t="s">
        <v>124</v>
      </c>
      <c r="I3800" s="1" t="s">
        <v>125</v>
      </c>
      <c r="J3800" s="1" t="s">
        <v>10515</v>
      </c>
      <c r="K3800" s="1" t="s">
        <v>10515</v>
      </c>
      <c r="L3800">
        <f>ROUNDUP(IF(B3800&gt;$D$4,0,($D$4-B3800+1)/365),0)</f>
        <v>0</v>
      </c>
      <c r="M3800">
        <f>ROUNDUP(IF(B3800&gt;$D$5,0,($D$5-B3800+1)/365),0)</f>
        <v>1</v>
      </c>
      <c r="N3800" s="28">
        <f>IF(OR(L3800=1,M3800=1),IF(B3800+364&lt;=$D$5,(B3800+364-$D$4+1)/365,IF(B3800&gt;$D$4,($D$5-B3800+1)/365,$D$6/365)),0)</f>
        <v>0.13052489218670454</v>
      </c>
      <c r="O3800" s="28">
        <f>'Data &amp; Parameter'!$E$16*'Data &amp; Parameter'!$E$17*('Data &amp; Parameter'!$E$18+'Data &amp; Parameter'!$E$19)*'Data &amp; Parameter'!$E$20*'Data &amp; Parameter'!$E$37*N3800</f>
        <v>0.45379646128479828</v>
      </c>
      <c r="P3800">
        <f>ROUNDUP(IF(D3800&gt;$D$4,0,($D$4-D3800+1)/365),0)</f>
        <v>0</v>
      </c>
      <c r="Q3800">
        <f>ROUNDUP(IF(D3800&gt;$D$5,0,($D$5-D3800+1)/365),0)</f>
        <v>1</v>
      </c>
      <c r="R3800" s="28">
        <f>IF(OR(P3800=1,Q3800=1),IF(D3800+364&lt;=$D$5,(D3800+364-$D$4+1)/365,IF(D3800&gt;$D$4,($D$5-D3800+1)/365,$D$6/365)),0)</f>
        <v>0.13052359208522829</v>
      </c>
      <c r="S3800" s="28">
        <f>'Data &amp; Parameter'!$E$16*'Data &amp; Parameter'!$E$17*('Data &amp; Parameter'!$E$18+'Data &amp; Parameter'!$E$19)*'Data &amp; Parameter'!$E$20*'Data &amp; Parameter'!$E$37*R3800</f>
        <v>0.45379194121633198</v>
      </c>
      <c r="T3800" s="28">
        <f t="shared" si="59"/>
        <v>0.90758840250113026</v>
      </c>
    </row>
    <row r="3801" spans="1:20" ht="15.75" customHeight="1" x14ac:dyDescent="0.35">
      <c r="A3801">
        <v>3794</v>
      </c>
      <c r="B3801" s="76">
        <v>44254.366423611107</v>
      </c>
      <c r="C3801" s="1" t="s">
        <v>12047</v>
      </c>
      <c r="D3801" s="76">
        <v>44254.368206018524</v>
      </c>
      <c r="E3801" s="1" t="s">
        <v>12048</v>
      </c>
      <c r="F3801" s="1" t="s">
        <v>12049</v>
      </c>
      <c r="G3801" s="1" t="s">
        <v>123</v>
      </c>
      <c r="H3801" s="1" t="s">
        <v>124</v>
      </c>
      <c r="I3801" s="1" t="s">
        <v>125</v>
      </c>
      <c r="J3801" s="1" t="s">
        <v>10515</v>
      </c>
      <c r="K3801" s="1" t="s">
        <v>10762</v>
      </c>
      <c r="L3801">
        <f>ROUNDUP(IF(B3801&gt;$D$4,0,($D$4-B3801+1)/365),0)</f>
        <v>0</v>
      </c>
      <c r="M3801">
        <f>ROUNDUP(IF(B3801&gt;$D$5,0,($D$5-B3801+1)/365),0)</f>
        <v>1</v>
      </c>
      <c r="N3801" s="28">
        <f>IF(OR(L3801=1,M3801=1),IF(B3801+364&lt;=$D$5,(B3801+364-$D$4+1)/365,IF(B3801&gt;$D$4,($D$5-B3801+1)/365,$D$6/365)),0)</f>
        <v>0.13050294901066531</v>
      </c>
      <c r="O3801" s="28">
        <f>'Data &amp; Parameter'!$E$16*'Data &amp; Parameter'!$E$17*('Data &amp; Parameter'!$E$18+'Data &amp; Parameter'!$E$19)*'Data &amp; Parameter'!$E$20*'Data &amp; Parameter'!$E$37*N3801</f>
        <v>0.45372017134906928</v>
      </c>
      <c r="P3801">
        <f>ROUNDUP(IF(D3801&gt;$D$4,0,($D$4-D3801+1)/365),0)</f>
        <v>0</v>
      </c>
      <c r="Q3801">
        <f>ROUNDUP(IF(D3801&gt;$D$5,0,($D$5-D3801+1)/365),0)</f>
        <v>1</v>
      </c>
      <c r="R3801" s="28">
        <f>IF(OR(P3801=1,Q3801=1),IF(D3801+364&lt;=$D$5,(D3801+364-$D$4+1)/365,IF(D3801&gt;$D$4,($D$5-D3801+1)/365,$D$6/365)),0)</f>
        <v>0.13049806570267458</v>
      </c>
      <c r="S3801" s="28">
        <f>'Data &amp; Parameter'!$E$16*'Data &amp; Parameter'!$E$17*('Data &amp; Parameter'!$E$18+'Data &amp; Parameter'!$E$19)*'Data &amp; Parameter'!$E$20*'Data &amp; Parameter'!$E$37*R3801</f>
        <v>0.45370319353090427</v>
      </c>
      <c r="T3801" s="28">
        <f t="shared" si="59"/>
        <v>0.90742336487997355</v>
      </c>
    </row>
    <row r="3802" spans="1:20" ht="15.75" customHeight="1" x14ac:dyDescent="0.35">
      <c r="A3802">
        <v>3795</v>
      </c>
      <c r="B3802" s="76">
        <v>44254.374374999999</v>
      </c>
      <c r="C3802" s="1" t="s">
        <v>12050</v>
      </c>
      <c r="D3802" s="76">
        <v>44254.37498842593</v>
      </c>
      <c r="E3802" s="1" t="s">
        <v>12051</v>
      </c>
      <c r="F3802" s="1" t="s">
        <v>12052</v>
      </c>
      <c r="G3802" s="1" t="s">
        <v>123</v>
      </c>
      <c r="H3802" s="1" t="s">
        <v>124</v>
      </c>
      <c r="I3802" s="1" t="s">
        <v>125</v>
      </c>
      <c r="J3802" s="1" t="s">
        <v>10515</v>
      </c>
      <c r="K3802" s="1" t="s">
        <v>10762</v>
      </c>
      <c r="L3802">
        <f>ROUNDUP(IF(B3802&gt;$D$4,0,($D$4-B3802+1)/365),0)</f>
        <v>0</v>
      </c>
      <c r="M3802">
        <f>ROUNDUP(IF(B3802&gt;$D$5,0,($D$5-B3802+1)/365),0)</f>
        <v>1</v>
      </c>
      <c r="N3802" s="28">
        <f>IF(OR(L3802=1,M3802=1),IF(B3802+364&lt;=$D$5,(B3802+364-$D$4+1)/365,IF(B3802&gt;$D$4,($D$5-B3802+1)/365,$D$6/365)),0)</f>
        <v>0.13048116438356325</v>
      </c>
      <c r="O3802" s="28">
        <f>'Data &amp; Parameter'!$E$16*'Data &amp; Parameter'!$E$17*('Data &amp; Parameter'!$E$18+'Data &amp; Parameter'!$E$19)*'Data &amp; Parameter'!$E$20*'Data &amp; Parameter'!$E$37*N3802</f>
        <v>0.45364443264112086</v>
      </c>
      <c r="P3802">
        <f>ROUNDUP(IF(D3802&gt;$D$4,0,($D$4-D3802+1)/365),0)</f>
        <v>0</v>
      </c>
      <c r="Q3802">
        <f>ROUNDUP(IF(D3802&gt;$D$5,0,($D$5-D3802+1)/365),0)</f>
        <v>1</v>
      </c>
      <c r="R3802" s="28">
        <f>IF(OR(P3802=1,Q3802=1),IF(D3802+364&lt;=$D$5,(D3802+364-$D$4+1)/365,IF(D3802&gt;$D$4,($D$5-D3802+1)/365,$D$6/365)),0)</f>
        <v>0.13047948376457399</v>
      </c>
      <c r="S3802" s="28">
        <f>'Data &amp; Parameter'!$E$16*'Data &amp; Parameter'!$E$17*('Data &amp; Parameter'!$E$18+'Data &amp; Parameter'!$E$19)*'Data &amp; Parameter'!$E$20*'Data &amp; Parameter'!$E$37*R3802</f>
        <v>0.45363858962575948</v>
      </c>
      <c r="T3802" s="28">
        <f t="shared" si="59"/>
        <v>0.9072830222668804</v>
      </c>
    </row>
    <row r="3803" spans="1:20" ht="15.75" customHeight="1" x14ac:dyDescent="0.35">
      <c r="A3803">
        <v>3796</v>
      </c>
      <c r="B3803" s="76">
        <v>44254.378958333335</v>
      </c>
      <c r="C3803" s="1" t="s">
        <v>12053</v>
      </c>
      <c r="D3803" s="76">
        <v>44254.379340277781</v>
      </c>
      <c r="E3803" s="1" t="s">
        <v>12054</v>
      </c>
      <c r="F3803" s="1" t="s">
        <v>12055</v>
      </c>
      <c r="G3803" s="1" t="s">
        <v>123</v>
      </c>
      <c r="H3803" s="1" t="s">
        <v>124</v>
      </c>
      <c r="I3803" s="1" t="s">
        <v>125</v>
      </c>
      <c r="J3803" s="1" t="s">
        <v>10515</v>
      </c>
      <c r="K3803" s="1" t="s">
        <v>10621</v>
      </c>
      <c r="L3803">
        <f>ROUNDUP(IF(B3803&gt;$D$4,0,($D$4-B3803+1)/365),0)</f>
        <v>0</v>
      </c>
      <c r="M3803">
        <f>ROUNDUP(IF(B3803&gt;$D$5,0,($D$5-B3803+1)/365),0)</f>
        <v>1</v>
      </c>
      <c r="N3803" s="28">
        <f>IF(OR(L3803=1,M3803=1),IF(B3803+364&lt;=$D$5,(B3803+364-$D$4+1)/365,IF(B3803&gt;$D$4,($D$5-B3803+1)/365,$D$6/365)),0)</f>
        <v>0.13046860730593263</v>
      </c>
      <c r="O3803" s="28">
        <f>'Data &amp; Parameter'!$E$16*'Data &amp; Parameter'!$E$17*('Data &amp; Parameter'!$E$18+'Data &amp; Parameter'!$E$19)*'Data &amp; Parameter'!$E$20*'Data &amp; Parameter'!$E$37*N3803</f>
        <v>0.45360077539461879</v>
      </c>
      <c r="P3803">
        <f>ROUNDUP(IF(D3803&gt;$D$4,0,($D$4-D3803+1)/365),0)</f>
        <v>0</v>
      </c>
      <c r="Q3803">
        <f>ROUNDUP(IF(D3803&gt;$D$5,0,($D$5-D3803+1)/365),0)</f>
        <v>1</v>
      </c>
      <c r="R3803" s="28">
        <f>IF(OR(P3803=1,Q3803=1),IF(D3803+364&lt;=$D$5,(D3803+364-$D$4+1)/365,IF(D3803&gt;$D$4,($D$5-D3803+1)/365,$D$6/365)),0)</f>
        <v>0.13046756088279174</v>
      </c>
      <c r="S3803" s="28">
        <f>'Data &amp; Parameter'!$E$16*'Data &amp; Parameter'!$E$17*('Data &amp; Parameter'!$E$18+'Data &amp; Parameter'!$E$19)*'Data &amp; Parameter'!$E$20*'Data &amp; Parameter'!$E$37*R3803</f>
        <v>0.4535971372907262</v>
      </c>
      <c r="T3803" s="28">
        <f t="shared" si="59"/>
        <v>0.907197912685345</v>
      </c>
    </row>
    <row r="3804" spans="1:20" ht="15.75" customHeight="1" x14ac:dyDescent="0.35">
      <c r="A3804">
        <v>3797</v>
      </c>
      <c r="B3804" s="76">
        <v>44254.382025462968</v>
      </c>
      <c r="C3804" s="1" t="s">
        <v>12056</v>
      </c>
      <c r="D3804" s="76">
        <v>44254.382719907408</v>
      </c>
      <c r="E3804" s="1" t="s">
        <v>12057</v>
      </c>
      <c r="F3804" s="1" t="s">
        <v>12058</v>
      </c>
      <c r="G3804" s="1" t="s">
        <v>123</v>
      </c>
      <c r="H3804" s="1" t="s">
        <v>124</v>
      </c>
      <c r="I3804" s="1" t="s">
        <v>125</v>
      </c>
      <c r="J3804" s="1" t="s">
        <v>10515</v>
      </c>
      <c r="K3804" s="1" t="s">
        <v>10788</v>
      </c>
      <c r="L3804">
        <f>ROUNDUP(IF(B3804&gt;$D$4,0,($D$4-B3804+1)/365),0)</f>
        <v>0</v>
      </c>
      <c r="M3804">
        <f>ROUNDUP(IF(B3804&gt;$D$5,0,($D$5-B3804+1)/365),0)</f>
        <v>1</v>
      </c>
      <c r="N3804" s="28">
        <f>IF(OR(L3804=1,M3804=1),IF(B3804+364&lt;=$D$5,(B3804+364-$D$4+1)/365,IF(B3804&gt;$D$4,($D$5-B3804+1)/365,$D$6/365)),0)</f>
        <v>0.13046020421104615</v>
      </c>
      <c r="O3804" s="28">
        <f>'Data &amp; Parameter'!$E$16*'Data &amp; Parameter'!$E$17*('Data &amp; Parameter'!$E$18+'Data &amp; Parameter'!$E$19)*'Data &amp; Parameter'!$E$20*'Data &amp; Parameter'!$E$37*N3804</f>
        <v>0.45357156031801971</v>
      </c>
      <c r="P3804">
        <f>ROUNDUP(IF(D3804&gt;$D$4,0,($D$4-D3804+1)/365),0)</f>
        <v>0</v>
      </c>
      <c r="Q3804">
        <f>ROUNDUP(IF(D3804&gt;$D$5,0,($D$5-D3804+1)/365),0)</f>
        <v>1</v>
      </c>
      <c r="R3804" s="28">
        <f>IF(OR(P3804=1,Q3804=1),IF(D3804+364&lt;=$D$5,(D3804+364-$D$4+1)/365,IF(D3804&gt;$D$4,($D$5-D3804+1)/365,$D$6/365)),0)</f>
        <v>0.13045830162354086</v>
      </c>
      <c r="S3804" s="28">
        <f>'Data &amp; Parameter'!$E$16*'Data &amp; Parameter'!$E$17*('Data &amp; Parameter'!$E$18+'Data &amp; Parameter'!$E$19)*'Data &amp; Parameter'!$E$20*'Data &amp; Parameter'!$E$37*R3804</f>
        <v>0.4535649455837516</v>
      </c>
      <c r="T3804" s="28">
        <f t="shared" si="59"/>
        <v>0.90713650590177131</v>
      </c>
    </row>
    <row r="3805" spans="1:20" ht="15.75" customHeight="1" x14ac:dyDescent="0.35">
      <c r="A3805">
        <v>3798</v>
      </c>
      <c r="B3805" s="76">
        <v>44254.391192129631</v>
      </c>
      <c r="C3805" s="1" t="s">
        <v>12059</v>
      </c>
      <c r="D3805" s="76">
        <v>44254.39162037037</v>
      </c>
      <c r="E3805" s="1" t="s">
        <v>12060</v>
      </c>
      <c r="F3805" s="1" t="s">
        <v>12061</v>
      </c>
      <c r="G3805" s="1" t="s">
        <v>123</v>
      </c>
      <c r="H3805" s="1" t="s">
        <v>124</v>
      </c>
      <c r="I3805" s="1" t="s">
        <v>125</v>
      </c>
      <c r="J3805" s="1" t="s">
        <v>10515</v>
      </c>
      <c r="K3805" s="1" t="s">
        <v>10515</v>
      </c>
      <c r="L3805">
        <f>ROUNDUP(IF(B3805&gt;$D$4,0,($D$4-B3805+1)/365),0)</f>
        <v>0</v>
      </c>
      <c r="M3805">
        <f>ROUNDUP(IF(B3805&gt;$D$5,0,($D$5-B3805+1)/365),0)</f>
        <v>1</v>
      </c>
      <c r="N3805" s="28">
        <f>IF(OR(L3805=1,M3805=1),IF(B3805+364&lt;=$D$5,(B3805+364-$D$4+1)/365,IF(B3805&gt;$D$4,($D$5-B3805+1)/365,$D$6/365)),0)</f>
        <v>0.13043509005580484</v>
      </c>
      <c r="O3805" s="28">
        <f>'Data &amp; Parameter'!$E$16*'Data &amp; Parameter'!$E$17*('Data &amp; Parameter'!$E$18+'Data &amp; Parameter'!$E$19)*'Data &amp; Parameter'!$E$20*'Data &amp; Parameter'!$E$37*N3805</f>
        <v>0.45348424582508479</v>
      </c>
      <c r="P3805">
        <f>ROUNDUP(IF(D3805&gt;$D$4,0,($D$4-D3805+1)/365),0)</f>
        <v>0</v>
      </c>
      <c r="Q3805">
        <f>ROUNDUP(IF(D3805&gt;$D$5,0,($D$5-D3805+1)/365),0)</f>
        <v>1</v>
      </c>
      <c r="R3805" s="28">
        <f>IF(OR(P3805=1,Q3805=1),IF(D3805+364&lt;=$D$5,(D3805+364-$D$4+1)/365,IF(D3805&gt;$D$4,($D$5-D3805+1)/365,$D$6/365)),0)</f>
        <v>0.13043391679350624</v>
      </c>
      <c r="S3805" s="28">
        <f>'Data &amp; Parameter'!$E$16*'Data &amp; Parameter'!$E$17*('Data &amp; Parameter'!$E$18+'Data &amp; Parameter'!$E$19)*'Data &amp; Parameter'!$E$20*'Data &amp; Parameter'!$E$37*R3805</f>
        <v>0.45348016673894009</v>
      </c>
      <c r="T3805" s="28">
        <f t="shared" si="59"/>
        <v>0.90696441256402482</v>
      </c>
    </row>
    <row r="3806" spans="1:20" ht="15.75" customHeight="1" x14ac:dyDescent="0.35">
      <c r="A3806">
        <v>3799</v>
      </c>
      <c r="B3806" s="76">
        <v>44254.393842592588</v>
      </c>
      <c r="C3806" s="1" t="s">
        <v>12062</v>
      </c>
      <c r="D3806" s="76">
        <v>44254.394328703704</v>
      </c>
      <c r="E3806" s="1" t="s">
        <v>12063</v>
      </c>
      <c r="F3806" s="1" t="s">
        <v>12064</v>
      </c>
      <c r="G3806" s="1" t="s">
        <v>123</v>
      </c>
      <c r="H3806" s="1" t="s">
        <v>124</v>
      </c>
      <c r="I3806" s="1" t="s">
        <v>125</v>
      </c>
      <c r="J3806" s="1" t="s">
        <v>10515</v>
      </c>
      <c r="K3806" s="1" t="s">
        <v>10515</v>
      </c>
      <c r="L3806">
        <f>ROUNDUP(IF(B3806&gt;$D$4,0,($D$4-B3806+1)/365),0)</f>
        <v>0</v>
      </c>
      <c r="M3806">
        <f>ROUNDUP(IF(B3806&gt;$D$5,0,($D$5-B3806+1)/365),0)</f>
        <v>1</v>
      </c>
      <c r="N3806" s="28">
        <f>IF(OR(L3806=1,M3806=1),IF(B3806+364&lt;=$D$5,(B3806+364-$D$4+1)/365,IF(B3806&gt;$D$4,($D$5-B3806+1)/365,$D$6/365)),0)</f>
        <v>0.13042782851345741</v>
      </c>
      <c r="O3806" s="28">
        <f>'Data &amp; Parameter'!$E$16*'Data &amp; Parameter'!$E$17*('Data &amp; Parameter'!$E$18+'Data &amp; Parameter'!$E$19)*'Data &amp; Parameter'!$E$20*'Data &amp; Parameter'!$E$37*N3806</f>
        <v>0.4534589995891713</v>
      </c>
      <c r="P3806">
        <f>ROUNDUP(IF(D3806&gt;$D$4,0,($D$4-D3806+1)/365),0)</f>
        <v>0</v>
      </c>
      <c r="Q3806">
        <f>ROUNDUP(IF(D3806&gt;$D$5,0,($D$5-D3806+1)/365),0)</f>
        <v>1</v>
      </c>
      <c r="R3806" s="28">
        <f>IF(OR(P3806=1,Q3806=1),IF(D3806+364&lt;=$D$5,(D3806+364-$D$4+1)/365,IF(D3806&gt;$D$4,($D$5-D3806+1)/365,$D$6/365)),0)</f>
        <v>0.13042649670218179</v>
      </c>
      <c r="S3806" s="28">
        <f>'Data &amp; Parameter'!$E$16*'Data &amp; Parameter'!$E$17*('Data &amp; Parameter'!$E$18+'Data &amp; Parameter'!$E$19)*'Data &amp; Parameter'!$E$20*'Data &amp; Parameter'!$E$37*R3806</f>
        <v>0.45345436927510741</v>
      </c>
      <c r="T3806" s="28">
        <f t="shared" si="59"/>
        <v>0.90691336886427876</v>
      </c>
    </row>
    <row r="3807" spans="1:20" ht="15.75" customHeight="1" x14ac:dyDescent="0.35">
      <c r="A3807">
        <v>3800</v>
      </c>
      <c r="B3807" s="76">
        <v>44254.397280092591</v>
      </c>
      <c r="C3807" s="1" t="s">
        <v>12065</v>
      </c>
      <c r="D3807" s="76">
        <v>44254.397893518515</v>
      </c>
      <c r="E3807" s="1" t="s">
        <v>12066</v>
      </c>
      <c r="F3807" s="1" t="s">
        <v>12067</v>
      </c>
      <c r="G3807" s="1" t="s">
        <v>123</v>
      </c>
      <c r="H3807" s="1" t="s">
        <v>124</v>
      </c>
      <c r="I3807" s="1" t="s">
        <v>125</v>
      </c>
      <c r="J3807" s="1" t="s">
        <v>10515</v>
      </c>
      <c r="K3807" s="1" t="s">
        <v>10515</v>
      </c>
      <c r="L3807">
        <f>ROUNDUP(IF(B3807&gt;$D$4,0,($D$4-B3807+1)/365),0)</f>
        <v>0</v>
      </c>
      <c r="M3807">
        <f>ROUNDUP(IF(B3807&gt;$D$5,0,($D$5-B3807+1)/365),0)</f>
        <v>1</v>
      </c>
      <c r="N3807" s="28">
        <f>IF(OR(L3807=1,M3807=1),IF(B3807+364&lt;=$D$5,(B3807+364-$D$4+1)/365,IF(B3807&gt;$D$4,($D$5-B3807+1)/365,$D$6/365)),0)</f>
        <v>0.13041841070522947</v>
      </c>
      <c r="O3807" s="28">
        <f>'Data &amp; Parameter'!$E$16*'Data &amp; Parameter'!$E$17*('Data &amp; Parameter'!$E$18+'Data &amp; Parameter'!$E$19)*'Data &amp; Parameter'!$E$20*'Data &amp; Parameter'!$E$37*N3807</f>
        <v>0.45342625665427744</v>
      </c>
      <c r="P3807">
        <f>ROUNDUP(IF(D3807&gt;$D$4,0,($D$4-D3807+1)/365),0)</f>
        <v>0</v>
      </c>
      <c r="Q3807">
        <f>ROUNDUP(IF(D3807&gt;$D$5,0,($D$5-D3807+1)/365),0)</f>
        <v>1</v>
      </c>
      <c r="R3807" s="28">
        <f>IF(OR(P3807=1,Q3807=1),IF(D3807+364&lt;=$D$5,(D3807+364-$D$4+1)/365,IF(D3807&gt;$D$4,($D$5-D3807+1)/365,$D$6/365)),0)</f>
        <v>0.13041673008626015</v>
      </c>
      <c r="S3807" s="28">
        <f>'Data &amp; Parameter'!$E$16*'Data &amp; Parameter'!$E$17*('Data &amp; Parameter'!$E$18+'Data &amp; Parameter'!$E$19)*'Data &amp; Parameter'!$E$20*'Data &amp; Parameter'!$E$37*R3807</f>
        <v>0.45342041363898533</v>
      </c>
      <c r="T3807" s="28">
        <f t="shared" si="59"/>
        <v>0.90684667029326271</v>
      </c>
    </row>
    <row r="3808" spans="1:20" ht="15.75" customHeight="1" x14ac:dyDescent="0.35">
      <c r="A3808">
        <v>3801</v>
      </c>
      <c r="B3808" s="76">
        <v>44254.404629629629</v>
      </c>
      <c r="C3808" s="1" t="s">
        <v>12068</v>
      </c>
      <c r="D3808" s="76">
        <v>44254.40524305556</v>
      </c>
      <c r="E3808" s="1" t="s">
        <v>12069</v>
      </c>
      <c r="F3808" s="1" t="s">
        <v>12070</v>
      </c>
      <c r="G3808" s="1" t="s">
        <v>123</v>
      </c>
      <c r="H3808" s="1" t="s">
        <v>124</v>
      </c>
      <c r="I3808" s="1" t="s">
        <v>125</v>
      </c>
      <c r="J3808" s="1" t="s">
        <v>10515</v>
      </c>
      <c r="K3808" s="1" t="s">
        <v>10515</v>
      </c>
      <c r="L3808">
        <f>ROUNDUP(IF(B3808&gt;$D$4,0,($D$4-B3808+1)/365),0)</f>
        <v>0</v>
      </c>
      <c r="M3808">
        <f>ROUNDUP(IF(B3808&gt;$D$5,0,($D$5-B3808+1)/365),0)</f>
        <v>1</v>
      </c>
      <c r="N3808" s="28">
        <f>IF(OR(L3808=1,M3808=1),IF(B3808+364&lt;=$D$5,(B3808+364-$D$4+1)/365,IF(B3808&gt;$D$4,($D$5-B3808+1)/365,$D$6/365)),0)</f>
        <v>0.13039827498731726</v>
      </c>
      <c r="O3808" s="28">
        <f>'Data &amp; Parameter'!$E$16*'Data &amp; Parameter'!$E$17*('Data &amp; Parameter'!$E$18+'Data &amp; Parameter'!$E$19)*'Data &amp; Parameter'!$E$20*'Data &amp; Parameter'!$E$37*N3808</f>
        <v>0.4533562507160927</v>
      </c>
      <c r="P3808">
        <f>ROUNDUP(IF(D3808&gt;$D$4,0,($D$4-D3808+1)/365),0)</f>
        <v>0</v>
      </c>
      <c r="Q3808">
        <f>ROUNDUP(IF(D3808&gt;$D$5,0,($D$5-D3808+1)/365),0)</f>
        <v>1</v>
      </c>
      <c r="R3808" s="28">
        <f>IF(OR(P3808=1,Q3808=1),IF(D3808+364&lt;=$D$5,(D3808+364-$D$4+1)/365,IF(D3808&gt;$D$4,($D$5-D3808+1)/365,$D$6/365)),0)</f>
        <v>0.13039659436832801</v>
      </c>
      <c r="S3808" s="28">
        <f>'Data &amp; Parameter'!$E$16*'Data &amp; Parameter'!$E$17*('Data &amp; Parameter'!$E$18+'Data &amp; Parameter'!$E$19)*'Data &amp; Parameter'!$E$20*'Data &amp; Parameter'!$E$37*R3808</f>
        <v>0.45335040770073132</v>
      </c>
      <c r="T3808" s="28">
        <f t="shared" si="59"/>
        <v>0.90670665841682396</v>
      </c>
    </row>
    <row r="3809" spans="1:20" ht="15.75" customHeight="1" x14ac:dyDescent="0.35">
      <c r="A3809">
        <v>3802</v>
      </c>
      <c r="B3809" s="76">
        <v>44254.407210648147</v>
      </c>
      <c r="C3809" s="1" t="s">
        <v>12071</v>
      </c>
      <c r="D3809" s="76">
        <v>44254.407997685186</v>
      </c>
      <c r="E3809" s="1" t="s">
        <v>12072</v>
      </c>
      <c r="F3809" s="1" t="s">
        <v>12073</v>
      </c>
      <c r="G3809" s="1" t="s">
        <v>123</v>
      </c>
      <c r="H3809" s="1" t="s">
        <v>124</v>
      </c>
      <c r="I3809" s="1" t="s">
        <v>125</v>
      </c>
      <c r="J3809" s="1" t="s">
        <v>12074</v>
      </c>
      <c r="K3809" s="1" t="s">
        <v>12075</v>
      </c>
      <c r="L3809">
        <f>ROUNDUP(IF(B3809&gt;$D$4,0,($D$4-B3809+1)/365),0)</f>
        <v>0</v>
      </c>
      <c r="M3809">
        <f>ROUNDUP(IF(B3809&gt;$D$5,0,($D$5-B3809+1)/365),0)</f>
        <v>1</v>
      </c>
      <c r="N3809" s="28">
        <f>IF(OR(L3809=1,M3809=1),IF(B3809+364&lt;=$D$5,(B3809+364-$D$4+1)/365,IF(B3809&gt;$D$4,($D$5-B3809+1)/365,$D$6/365)),0)</f>
        <v>0.13039120370370641</v>
      </c>
      <c r="O3809" s="28">
        <f>'Data &amp; Parameter'!$E$16*'Data &amp; Parameter'!$E$17*('Data &amp; Parameter'!$E$18+'Data &amp; Parameter'!$E$19)*'Data &amp; Parameter'!$E$20*'Data &amp; Parameter'!$E$37*N3809</f>
        <v>0.45333166595355745</v>
      </c>
      <c r="P3809">
        <f>ROUNDUP(IF(D3809&gt;$D$4,0,($D$4-D3809+1)/365),0)</f>
        <v>0</v>
      </c>
      <c r="Q3809">
        <f>ROUNDUP(IF(D3809&gt;$D$5,0,($D$5-D3809+1)/365),0)</f>
        <v>1</v>
      </c>
      <c r="R3809" s="28">
        <f>IF(OR(P3809=1,Q3809=1),IF(D3809+364&lt;=$D$5,(D3809+364-$D$4+1)/365,IF(D3809&gt;$D$4,($D$5-D3809+1)/365,$D$6/365)),0)</f>
        <v>0.13038904743784582</v>
      </c>
      <c r="S3809" s="28">
        <f>'Data &amp; Parameter'!$E$16*'Data &amp; Parameter'!$E$17*('Data &amp; Parameter'!$E$18+'Data &amp; Parameter'!$E$19)*'Data &amp; Parameter'!$E$20*'Data &amp; Parameter'!$E$37*R3809</f>
        <v>0.45332416925464641</v>
      </c>
      <c r="T3809" s="28">
        <f t="shared" si="59"/>
        <v>0.90665583520820392</v>
      </c>
    </row>
    <row r="3810" spans="1:20" ht="15.75" customHeight="1" x14ac:dyDescent="0.35">
      <c r="A3810">
        <v>3803</v>
      </c>
      <c r="B3810" s="76">
        <v>44254.411493055552</v>
      </c>
      <c r="C3810" s="1" t="s">
        <v>12076</v>
      </c>
      <c r="D3810" s="76">
        <v>44254.41206018519</v>
      </c>
      <c r="E3810" s="1" t="s">
        <v>12077</v>
      </c>
      <c r="F3810" s="1" t="s">
        <v>12078</v>
      </c>
      <c r="G3810" s="1" t="s">
        <v>123</v>
      </c>
      <c r="H3810" s="1" t="s">
        <v>3942</v>
      </c>
      <c r="I3810" s="1" t="s">
        <v>125</v>
      </c>
      <c r="J3810" s="1" t="s">
        <v>12079</v>
      </c>
      <c r="K3810" s="1" t="s">
        <v>12075</v>
      </c>
      <c r="L3810">
        <f>ROUNDUP(IF(B3810&gt;$D$4,0,($D$4-B3810+1)/365),0)</f>
        <v>0</v>
      </c>
      <c r="M3810">
        <f>ROUNDUP(IF(B3810&gt;$D$5,0,($D$5-B3810+1)/365),0)</f>
        <v>1</v>
      </c>
      <c r="N3810" s="28">
        <f>IF(OR(L3810=1,M3810=1),IF(B3810+364&lt;=$D$5,(B3810+364-$D$4+1)/365,IF(B3810&gt;$D$4,($D$5-B3810+1)/365,$D$6/365)),0)</f>
        <v>0.13037947108068071</v>
      </c>
      <c r="O3810" s="28">
        <f>'Data &amp; Parameter'!$E$16*'Data &amp; Parameter'!$E$17*('Data &amp; Parameter'!$E$18+'Data &amp; Parameter'!$E$19)*'Data &amp; Parameter'!$E$20*'Data &amp; Parameter'!$E$37*N3810</f>
        <v>0.45329087509197197</v>
      </c>
      <c r="P3810">
        <f>ROUNDUP(IF(D3810&gt;$D$4,0,($D$4-D3810+1)/365),0)</f>
        <v>0</v>
      </c>
      <c r="Q3810">
        <f>ROUNDUP(IF(D3810&gt;$D$5,0,($D$5-D3810+1)/365),0)</f>
        <v>1</v>
      </c>
      <c r="R3810" s="28">
        <f>IF(OR(P3810=1,Q3810=1),IF(D3810+364&lt;=$D$5,(D3810+364-$D$4+1)/365,IF(D3810&gt;$D$4,($D$5-D3810+1)/365,$D$6/365)),0)</f>
        <v>0.13037791730084916</v>
      </c>
      <c r="S3810" s="28">
        <f>'Data &amp; Parameter'!$E$16*'Data &amp; Parameter'!$E$17*('Data &amp; Parameter'!$E$18+'Data &amp; Parameter'!$E$19)*'Data &amp; Parameter'!$E$20*'Data &amp; Parameter'!$E$37*R3810</f>
        <v>0.45328547305886274</v>
      </c>
      <c r="T3810" s="28">
        <f t="shared" si="59"/>
        <v>0.90657634815083465</v>
      </c>
    </row>
    <row r="3811" spans="1:20" ht="15.75" customHeight="1" x14ac:dyDescent="0.35">
      <c r="A3811">
        <v>3804</v>
      </c>
      <c r="B3811" s="76">
        <v>44254.414629629631</v>
      </c>
      <c r="C3811" s="1" t="s">
        <v>12080</v>
      </c>
      <c r="D3811" s="76">
        <v>44254.415185185186</v>
      </c>
      <c r="E3811" s="1" t="s">
        <v>12081</v>
      </c>
      <c r="F3811" s="1" t="s">
        <v>12082</v>
      </c>
      <c r="G3811" s="1" t="s">
        <v>123</v>
      </c>
      <c r="H3811" s="1" t="s">
        <v>124</v>
      </c>
      <c r="I3811" s="1" t="s">
        <v>125</v>
      </c>
      <c r="J3811" s="1" t="s">
        <v>12074</v>
      </c>
      <c r="K3811" s="1" t="s">
        <v>12075</v>
      </c>
      <c r="L3811">
        <f>ROUNDUP(IF(B3811&gt;$D$4,0,($D$4-B3811+1)/365),0)</f>
        <v>0</v>
      </c>
      <c r="M3811">
        <f>ROUNDUP(IF(B3811&gt;$D$5,0,($D$5-B3811+1)/365),0)</f>
        <v>1</v>
      </c>
      <c r="N3811" s="28">
        <f>IF(OR(L3811=1,M3811=1),IF(B3811+364&lt;=$D$5,(B3811+364-$D$4+1)/365,IF(B3811&gt;$D$4,($D$5-B3811+1)/365,$D$6/365)),0)</f>
        <v>0.1303708777270377</v>
      </c>
      <c r="O3811" s="28">
        <f>'Data &amp; Parameter'!$E$16*'Data &amp; Parameter'!$E$17*('Data &amp; Parameter'!$E$18+'Data &amp; Parameter'!$E$19)*'Data &amp; Parameter'!$E$20*'Data &amp; Parameter'!$E$37*N3811</f>
        <v>0.4532609985419252</v>
      </c>
      <c r="P3811">
        <f>ROUNDUP(IF(D3811&gt;$D$4,0,($D$4-D3811+1)/365),0)</f>
        <v>0</v>
      </c>
      <c r="Q3811">
        <f>ROUNDUP(IF(D3811&gt;$D$5,0,($D$5-D3811+1)/365),0)</f>
        <v>1</v>
      </c>
      <c r="R3811" s="28">
        <f>IF(OR(P3811=1,Q3811=1),IF(D3811+364&lt;=$D$5,(D3811+364-$D$4+1)/365,IF(D3811&gt;$D$4,($D$5-D3811+1)/365,$D$6/365)),0)</f>
        <v>0.13036935565702551</v>
      </c>
      <c r="S3811" s="28">
        <f>'Data &amp; Parameter'!$E$16*'Data &amp; Parameter'!$E$17*('Data &amp; Parameter'!$E$18+'Data &amp; Parameter'!$E$19)*'Data &amp; Parameter'!$E$20*'Data &amp; Parameter'!$E$37*R3811</f>
        <v>0.45325570675448307</v>
      </c>
      <c r="T3811" s="28">
        <f t="shared" si="59"/>
        <v>0.90651670529640827</v>
      </c>
    </row>
    <row r="3812" spans="1:20" ht="15.75" customHeight="1" x14ac:dyDescent="0.35">
      <c r="A3812">
        <v>3805</v>
      </c>
      <c r="B3812" s="76">
        <v>44254.41777777778</v>
      </c>
      <c r="C3812" s="1" t="s">
        <v>12083</v>
      </c>
      <c r="D3812" s="76">
        <v>44254.418460648143</v>
      </c>
      <c r="E3812" s="1" t="s">
        <v>12084</v>
      </c>
      <c r="F3812" s="1" t="s">
        <v>12085</v>
      </c>
      <c r="G3812" s="1" t="s">
        <v>123</v>
      </c>
      <c r="H3812" s="1" t="s">
        <v>124</v>
      </c>
      <c r="I3812" s="1" t="s">
        <v>125</v>
      </c>
      <c r="J3812" s="1" t="s">
        <v>12074</v>
      </c>
      <c r="K3812" s="1" t="s">
        <v>12075</v>
      </c>
      <c r="L3812">
        <f>ROUNDUP(IF(B3812&gt;$D$4,0,($D$4-B3812+1)/365),0)</f>
        <v>0</v>
      </c>
      <c r="M3812">
        <f>ROUNDUP(IF(B3812&gt;$D$5,0,($D$5-B3812+1)/365),0)</f>
        <v>1</v>
      </c>
      <c r="N3812" s="28">
        <f>IF(OR(L3812=1,M3812=1),IF(B3812+364&lt;=$D$5,(B3812+364-$D$4+1)/365,IF(B3812&gt;$D$4,($D$5-B3812+1)/365,$D$6/365)),0)</f>
        <v>0.13036225266361526</v>
      </c>
      <c r="O3812" s="28">
        <f>'Data &amp; Parameter'!$E$16*'Data &amp; Parameter'!$E$17*('Data &amp; Parameter'!$E$18+'Data &amp; Parameter'!$E$19)*'Data &amp; Parameter'!$E$20*'Data &amp; Parameter'!$E$37*N3812</f>
        <v>0.45323101174635011</v>
      </c>
      <c r="P3812">
        <f>ROUNDUP(IF(D3812&gt;$D$4,0,($D$4-D3812+1)/365),0)</f>
        <v>0</v>
      </c>
      <c r="Q3812">
        <f>ROUNDUP(IF(D3812&gt;$D$5,0,($D$5-D3812+1)/365),0)</f>
        <v>1</v>
      </c>
      <c r="R3812" s="28">
        <f>IF(OR(P3812=1,Q3812=1),IF(D3812+364&lt;=$D$5,(D3812+364-$D$4+1)/365,IF(D3812&gt;$D$4,($D$5-D3812+1)/365,$D$6/365)),0)</f>
        <v>0.13036038178590936</v>
      </c>
      <c r="S3812" s="28">
        <f>'Data &amp; Parameter'!$E$16*'Data &amp; Parameter'!$E$17*('Data &amp; Parameter'!$E$18+'Data &amp; Parameter'!$E$19)*'Data &amp; Parameter'!$E$20*'Data &amp; Parameter'!$E$37*R3812</f>
        <v>0.45322450725767971</v>
      </c>
      <c r="T3812" s="28">
        <f t="shared" si="59"/>
        <v>0.90645551900402976</v>
      </c>
    </row>
    <row r="3813" spans="1:20" ht="15.75" customHeight="1" x14ac:dyDescent="0.35">
      <c r="A3813">
        <v>3806</v>
      </c>
      <c r="B3813" s="76">
        <v>44254.421307870369</v>
      </c>
      <c r="C3813" s="1" t="s">
        <v>12086</v>
      </c>
      <c r="D3813" s="76">
        <v>44254.421909722223</v>
      </c>
      <c r="E3813" s="1" t="s">
        <v>12087</v>
      </c>
      <c r="F3813" s="1" t="s">
        <v>12088</v>
      </c>
      <c r="G3813" s="1" t="s">
        <v>123</v>
      </c>
      <c r="H3813" s="1" t="s">
        <v>124</v>
      </c>
      <c r="I3813" s="1" t="s">
        <v>125</v>
      </c>
      <c r="J3813" s="1" t="s">
        <v>12074</v>
      </c>
      <c r="K3813" s="1" t="s">
        <v>12075</v>
      </c>
      <c r="L3813">
        <f>ROUNDUP(IF(B3813&gt;$D$4,0,($D$4-B3813+1)/365),0)</f>
        <v>0</v>
      </c>
      <c r="M3813">
        <f>ROUNDUP(IF(B3813&gt;$D$5,0,($D$5-B3813+1)/365),0)</f>
        <v>1</v>
      </c>
      <c r="N3813" s="28">
        <f>IF(OR(L3813=1,M3813=1),IF(B3813+364&lt;=$D$5,(B3813+364-$D$4+1)/365,IF(B3813&gt;$D$4,($D$5-B3813+1)/365,$D$6/365)),0)</f>
        <v>0.13035258117707188</v>
      </c>
      <c r="O3813" s="28">
        <f>'Data &amp; Parameter'!$E$16*'Data &amp; Parameter'!$E$17*('Data &amp; Parameter'!$E$18+'Data &amp; Parameter'!$E$19)*'Data &amp; Parameter'!$E$20*'Data &amp; Parameter'!$E$37*N3813</f>
        <v>0.45319738684695182</v>
      </c>
      <c r="P3813">
        <f>ROUNDUP(IF(D3813&gt;$D$4,0,($D$4-D3813+1)/365),0)</f>
        <v>0</v>
      </c>
      <c r="Q3813">
        <f>ROUNDUP(IF(D3813&gt;$D$5,0,($D$5-D3813+1)/365),0)</f>
        <v>1</v>
      </c>
      <c r="R3813" s="28">
        <f>IF(OR(P3813=1,Q3813=1),IF(D3813+364&lt;=$D$5,(D3813+364-$D$4+1)/365,IF(D3813&gt;$D$4,($D$5-D3813+1)/365,$D$6/365)),0)</f>
        <v>0.13035093226788202</v>
      </c>
      <c r="S3813" s="28">
        <f>'Data &amp; Parameter'!$E$16*'Data &amp; Parameter'!$E$17*('Data &amp; Parameter'!$E$18+'Data &amp; Parameter'!$E$19)*'Data &amp; Parameter'!$E$20*'Data &amp; Parameter'!$E$37*R3813</f>
        <v>0.45319165407718814</v>
      </c>
      <c r="T3813" s="28">
        <f t="shared" si="59"/>
        <v>0.90638904092413997</v>
      </c>
    </row>
    <row r="3814" spans="1:20" ht="15.75" customHeight="1" x14ac:dyDescent="0.35">
      <c r="A3814">
        <v>3807</v>
      </c>
      <c r="B3814" s="76">
        <v>44254.422546296293</v>
      </c>
      <c r="C3814" s="1" t="s">
        <v>12089</v>
      </c>
      <c r="D3814" s="76">
        <v>44254.425937499997</v>
      </c>
      <c r="E3814" s="1" t="s">
        <v>12090</v>
      </c>
      <c r="F3814" s="1" t="s">
        <v>12091</v>
      </c>
      <c r="G3814" s="1" t="s">
        <v>123</v>
      </c>
      <c r="H3814" s="1" t="s">
        <v>124</v>
      </c>
      <c r="I3814" s="1" t="s">
        <v>125</v>
      </c>
      <c r="J3814" s="1" t="s">
        <v>10722</v>
      </c>
      <c r="K3814" s="1" t="s">
        <v>10818</v>
      </c>
      <c r="L3814">
        <f>ROUNDUP(IF(B3814&gt;$D$4,0,($D$4-B3814+1)/365),0)</f>
        <v>0</v>
      </c>
      <c r="M3814">
        <f>ROUNDUP(IF(B3814&gt;$D$5,0,($D$5-B3814+1)/365),0)</f>
        <v>1</v>
      </c>
      <c r="N3814" s="28">
        <f>IF(OR(L3814=1,M3814=1),IF(B3814+364&lt;=$D$5,(B3814+364-$D$4+1)/365,IF(B3814&gt;$D$4,($D$5-B3814+1)/365,$D$6/365)),0)</f>
        <v>0.13034918822933383</v>
      </c>
      <c r="O3814" s="28">
        <f>'Data &amp; Parameter'!$E$16*'Data &amp; Parameter'!$E$17*('Data &amp; Parameter'!$E$18+'Data &amp; Parameter'!$E$19)*'Data &amp; Parameter'!$E$20*'Data &amp; Parameter'!$E$37*N3814</f>
        <v>0.4531855905707699</v>
      </c>
      <c r="P3814">
        <f>ROUNDUP(IF(D3814&gt;$D$4,0,($D$4-D3814+1)/365),0)</f>
        <v>0</v>
      </c>
      <c r="Q3814">
        <f>ROUNDUP(IF(D3814&gt;$D$5,0,($D$5-D3814+1)/365),0)</f>
        <v>1</v>
      </c>
      <c r="R3814" s="28">
        <f>IF(OR(P3814=1,Q3814=1),IF(D3814+364&lt;=$D$5,(D3814+364-$D$4+1)/365,IF(D3814&gt;$D$4,($D$5-D3814+1)/365,$D$6/365)),0)</f>
        <v>0.13033989726028355</v>
      </c>
      <c r="S3814" s="28">
        <f>'Data &amp; Parameter'!$E$16*'Data &amp; Parameter'!$E$17*('Data &amp; Parameter'!$E$18+'Data &amp; Parameter'!$E$19)*'Data &amp; Parameter'!$E$20*'Data &amp; Parameter'!$E$37*R3814</f>
        <v>0.45315328861819759</v>
      </c>
      <c r="T3814" s="28">
        <f t="shared" si="59"/>
        <v>0.90633887918896749</v>
      </c>
    </row>
    <row r="3815" spans="1:20" ht="15.75" customHeight="1" x14ac:dyDescent="0.35">
      <c r="A3815">
        <v>3808</v>
      </c>
      <c r="B3815" s="76">
        <v>44254.422708333332</v>
      </c>
      <c r="C3815" s="1" t="s">
        <v>12092</v>
      </c>
      <c r="D3815" s="76">
        <v>44254.426111111112</v>
      </c>
      <c r="E3815" s="1" t="s">
        <v>12093</v>
      </c>
      <c r="F3815" s="1" t="s">
        <v>12094</v>
      </c>
      <c r="G3815" s="1" t="s">
        <v>123</v>
      </c>
      <c r="H3815" s="1" t="s">
        <v>124</v>
      </c>
      <c r="I3815" s="1" t="s">
        <v>125</v>
      </c>
      <c r="J3815" s="1" t="s">
        <v>11086</v>
      </c>
      <c r="K3815" s="1" t="s">
        <v>10818</v>
      </c>
      <c r="L3815">
        <f>ROUNDUP(IF(B3815&gt;$D$4,0,($D$4-B3815+1)/365),0)</f>
        <v>0</v>
      </c>
      <c r="M3815">
        <f>ROUNDUP(IF(B3815&gt;$D$5,0,($D$5-B3815+1)/365),0)</f>
        <v>1</v>
      </c>
      <c r="N3815" s="28">
        <f>IF(OR(L3815=1,M3815=1),IF(B3815+364&lt;=$D$5,(B3815+364-$D$4+1)/365,IF(B3815&gt;$D$4,($D$5-B3815+1)/365,$D$6/365)),0)</f>
        <v>0.13034874429224197</v>
      </c>
      <c r="O3815" s="28">
        <f>'Data &amp; Parameter'!$E$16*'Data &amp; Parameter'!$E$17*('Data &amp; Parameter'!$E$18+'Data &amp; Parameter'!$E$19)*'Data &amp; Parameter'!$E$20*'Data &amp; Parameter'!$E$37*N3815</f>
        <v>0.45318404713274868</v>
      </c>
      <c r="P3815">
        <f>ROUNDUP(IF(D3815&gt;$D$4,0,($D$4-D3815+1)/365),0)</f>
        <v>0</v>
      </c>
      <c r="Q3815">
        <f>ROUNDUP(IF(D3815&gt;$D$5,0,($D$5-D3815+1)/365),0)</f>
        <v>1</v>
      </c>
      <c r="R3815" s="28">
        <f>IF(OR(P3815=1,Q3815=1),IF(D3815+364&lt;=$D$5,(D3815+364-$D$4+1)/365,IF(D3815&gt;$D$4,($D$5-D3815+1)/365,$D$6/365)),0)</f>
        <v>0.13033942161339226</v>
      </c>
      <c r="S3815" s="28">
        <f>'Data &amp; Parameter'!$E$16*'Data &amp; Parameter'!$E$17*('Data &amp; Parameter'!$E$18+'Data &amp; Parameter'!$E$19)*'Data &amp; Parameter'!$E$20*'Data &amp; Parameter'!$E$37*R3815</f>
        <v>0.45315163493457855</v>
      </c>
      <c r="T3815" s="28">
        <f t="shared" si="59"/>
        <v>0.90633568206732718</v>
      </c>
    </row>
    <row r="3816" spans="1:20" ht="15.75" customHeight="1" x14ac:dyDescent="0.35">
      <c r="A3816">
        <v>3809</v>
      </c>
      <c r="B3816" s="76">
        <v>44254.424027777779</v>
      </c>
      <c r="C3816" s="1" t="s">
        <v>12095</v>
      </c>
      <c r="D3816" s="76">
        <v>44254.424745370372</v>
      </c>
      <c r="E3816" s="1" t="s">
        <v>12096</v>
      </c>
      <c r="F3816" s="1" t="s">
        <v>12097</v>
      </c>
      <c r="G3816" s="1" t="s">
        <v>123</v>
      </c>
      <c r="H3816" s="1" t="s">
        <v>124</v>
      </c>
      <c r="I3816" s="1" t="s">
        <v>125</v>
      </c>
      <c r="J3816" s="1" t="s">
        <v>12074</v>
      </c>
      <c r="K3816" s="1" t="s">
        <v>12075</v>
      </c>
      <c r="L3816">
        <f>ROUNDUP(IF(B3816&gt;$D$4,0,($D$4-B3816+1)/365),0)</f>
        <v>0</v>
      </c>
      <c r="M3816">
        <f>ROUNDUP(IF(B3816&gt;$D$5,0,($D$5-B3816+1)/365),0)</f>
        <v>1</v>
      </c>
      <c r="N3816" s="28">
        <f>IF(OR(L3816=1,M3816=1),IF(B3816+364&lt;=$D$5,(B3816+364-$D$4+1)/365,IF(B3816&gt;$D$4,($D$5-B3816+1)/365,$D$6/365)),0)</f>
        <v>0.13034512937594803</v>
      </c>
      <c r="O3816" s="28">
        <f>'Data &amp; Parameter'!$E$16*'Data &amp; Parameter'!$E$17*('Data &amp; Parameter'!$E$18+'Data &amp; Parameter'!$E$19)*'Data &amp; Parameter'!$E$20*'Data &amp; Parameter'!$E$37*N3816</f>
        <v>0.45317147913752148</v>
      </c>
      <c r="P3816">
        <f>ROUNDUP(IF(D3816&gt;$D$4,0,($D$4-D3816+1)/365),0)</f>
        <v>0</v>
      </c>
      <c r="Q3816">
        <f>ROUNDUP(IF(D3816&gt;$D$5,0,($D$5-D3816+1)/365),0)</f>
        <v>1</v>
      </c>
      <c r="R3816" s="28">
        <f>IF(OR(P3816=1,Q3816=1),IF(D3816+364&lt;=$D$5,(D3816+364-$D$4+1)/365,IF(D3816&gt;$D$4,($D$5-D3816+1)/365,$D$6/365)),0)</f>
        <v>0.13034316336884394</v>
      </c>
      <c r="S3816" s="28">
        <f>'Data &amp; Parameter'!$E$16*'Data &amp; Parameter'!$E$17*('Data &amp; Parameter'!$E$18+'Data &amp; Parameter'!$E$19)*'Data &amp; Parameter'!$E$20*'Data &amp; Parameter'!$E$37*R3816</f>
        <v>0.45316464391205796</v>
      </c>
      <c r="T3816" s="28">
        <f t="shared" si="59"/>
        <v>0.90633612304957945</v>
      </c>
    </row>
    <row r="3817" spans="1:20" ht="15.75" customHeight="1" x14ac:dyDescent="0.35">
      <c r="A3817">
        <v>3810</v>
      </c>
      <c r="B3817" s="76">
        <v>44254.424340277779</v>
      </c>
      <c r="C3817" s="1" t="s">
        <v>12098</v>
      </c>
      <c r="D3817" s="76">
        <v>44254.424780092595</v>
      </c>
      <c r="E3817" s="1" t="s">
        <v>12099</v>
      </c>
      <c r="F3817" s="1" t="s">
        <v>12100</v>
      </c>
      <c r="G3817" s="1" t="s">
        <v>123</v>
      </c>
      <c r="H3817" s="1" t="s">
        <v>124</v>
      </c>
      <c r="I3817" s="1" t="s">
        <v>125</v>
      </c>
      <c r="J3817" s="1" t="s">
        <v>3846</v>
      </c>
      <c r="K3817" s="1" t="s">
        <v>3846</v>
      </c>
      <c r="L3817">
        <f>ROUNDUP(IF(B3817&gt;$D$4,0,($D$4-B3817+1)/365),0)</f>
        <v>0</v>
      </c>
      <c r="M3817">
        <f>ROUNDUP(IF(B3817&gt;$D$5,0,($D$5-B3817+1)/365),0)</f>
        <v>1</v>
      </c>
      <c r="N3817" s="28">
        <f>IF(OR(L3817=1,M3817=1),IF(B3817+364&lt;=$D$5,(B3817+364-$D$4+1)/365,IF(B3817&gt;$D$4,($D$5-B3817+1)/365,$D$6/365)),0)</f>
        <v>0.13034427321156367</v>
      </c>
      <c r="O3817" s="28">
        <f>'Data &amp; Parameter'!$E$16*'Data &amp; Parameter'!$E$17*('Data &amp; Parameter'!$E$18+'Data &amp; Parameter'!$E$19)*'Data &amp; Parameter'!$E$20*'Data &amp; Parameter'!$E$37*N3817</f>
        <v>0.45316850250707658</v>
      </c>
      <c r="P3817">
        <f>ROUNDUP(IF(D3817&gt;$D$4,0,($D$4-D3817+1)/365),0)</f>
        <v>0</v>
      </c>
      <c r="Q3817">
        <f>ROUNDUP(IF(D3817&gt;$D$5,0,($D$5-D3817+1)/365),0)</f>
        <v>1</v>
      </c>
      <c r="R3817" s="28">
        <f>IF(OR(P3817=1,Q3817=1),IF(D3817+364&lt;=$D$5,(D3817+364-$D$4+1)/365,IF(D3817&gt;$D$4,($D$5-D3817+1)/365,$D$6/365)),0)</f>
        <v>0.13034306823946568</v>
      </c>
      <c r="S3817" s="28">
        <f>'Data &amp; Parameter'!$E$16*'Data &amp; Parameter'!$E$17*('Data &amp; Parameter'!$E$18+'Data &amp; Parameter'!$E$19)*'Data &amp; Parameter'!$E$20*'Data &amp; Parameter'!$E$37*R3817</f>
        <v>0.45316431317533412</v>
      </c>
      <c r="T3817" s="28">
        <f t="shared" si="59"/>
        <v>0.90633281568241064</v>
      </c>
    </row>
    <row r="3818" spans="1:20" ht="15.75" customHeight="1" x14ac:dyDescent="0.35">
      <c r="A3818">
        <v>3811</v>
      </c>
      <c r="B3818" s="76">
        <v>44254.427175925928</v>
      </c>
      <c r="C3818" s="1" t="s">
        <v>12101</v>
      </c>
      <c r="D3818" s="76">
        <v>44254.427719907406</v>
      </c>
      <c r="E3818" s="1" t="s">
        <v>12102</v>
      </c>
      <c r="F3818" s="1" t="s">
        <v>12103</v>
      </c>
      <c r="G3818" s="1" t="s">
        <v>123</v>
      </c>
      <c r="H3818" s="1" t="s">
        <v>124</v>
      </c>
      <c r="I3818" s="1" t="s">
        <v>125</v>
      </c>
      <c r="J3818" s="1" t="s">
        <v>3846</v>
      </c>
      <c r="K3818" s="1" t="s">
        <v>3846</v>
      </c>
      <c r="L3818">
        <f>ROUNDUP(IF(B3818&gt;$D$4,0,($D$4-B3818+1)/365),0)</f>
        <v>0</v>
      </c>
      <c r="M3818">
        <f>ROUNDUP(IF(B3818&gt;$D$5,0,($D$5-B3818+1)/365),0)</f>
        <v>1</v>
      </c>
      <c r="N3818" s="28">
        <f>IF(OR(L3818=1,M3818=1),IF(B3818+364&lt;=$D$5,(B3818+364-$D$4+1)/365,IF(B3818&gt;$D$4,($D$5-B3818+1)/365,$D$6/365)),0)</f>
        <v>0.13033650431252558</v>
      </c>
      <c r="O3818" s="28">
        <f>'Data &amp; Parameter'!$E$16*'Data &amp; Parameter'!$E$17*('Data &amp; Parameter'!$E$18+'Data &amp; Parameter'!$E$19)*'Data &amp; Parameter'!$E$20*'Data &amp; Parameter'!$E$37*N3818</f>
        <v>0.45314149234194639</v>
      </c>
      <c r="P3818">
        <f>ROUNDUP(IF(D3818&gt;$D$4,0,($D$4-D3818+1)/365),0)</f>
        <v>0</v>
      </c>
      <c r="Q3818">
        <f>ROUNDUP(IF(D3818&gt;$D$5,0,($D$5-D3818+1)/365),0)</f>
        <v>1</v>
      </c>
      <c r="R3818" s="28">
        <f>IF(OR(P3818=1,Q3818=1),IF(D3818+364&lt;=$D$5,(D3818+364-$D$4+1)/365,IF(D3818&gt;$D$4,($D$5-D3818+1)/365,$D$6/365)),0)</f>
        <v>0.13033501395231276</v>
      </c>
      <c r="S3818" s="28">
        <f>'Data &amp; Parameter'!$E$16*'Data &amp; Parameter'!$E$17*('Data &amp; Parameter'!$E$18+'Data &amp; Parameter'!$E$19)*'Data &amp; Parameter'!$E$20*'Data &amp; Parameter'!$E$37*R3818</f>
        <v>0.45313631080010186</v>
      </c>
      <c r="T3818" s="28">
        <f t="shared" si="59"/>
        <v>0.9062778031420482</v>
      </c>
    </row>
    <row r="3819" spans="1:20" ht="15.75" customHeight="1" x14ac:dyDescent="0.35">
      <c r="A3819">
        <v>3812</v>
      </c>
      <c r="B3819" s="76">
        <v>44254.427870370375</v>
      </c>
      <c r="C3819" s="1" t="s">
        <v>12104</v>
      </c>
      <c r="D3819" s="76">
        <v>44254.428425925929</v>
      </c>
      <c r="E3819" s="1" t="s">
        <v>12105</v>
      </c>
      <c r="F3819" s="1" t="s">
        <v>12106</v>
      </c>
      <c r="G3819" s="1" t="s">
        <v>123</v>
      </c>
      <c r="H3819" s="1" t="s">
        <v>124</v>
      </c>
      <c r="I3819" s="1" t="s">
        <v>125</v>
      </c>
      <c r="J3819" s="1" t="s">
        <v>11086</v>
      </c>
      <c r="K3819" s="1" t="s">
        <v>10818</v>
      </c>
      <c r="L3819">
        <f>ROUNDUP(IF(B3819&gt;$D$4,0,($D$4-B3819+1)/365),0)</f>
        <v>0</v>
      </c>
      <c r="M3819">
        <f>ROUNDUP(IF(B3819&gt;$D$5,0,($D$5-B3819+1)/365),0)</f>
        <v>1</v>
      </c>
      <c r="N3819" s="28">
        <f>IF(OR(L3819=1,M3819=1),IF(B3819+364&lt;=$D$5,(B3819+364-$D$4+1)/365,IF(B3819&gt;$D$4,($D$5-B3819+1)/365,$D$6/365)),0)</f>
        <v>0.13033460172500033</v>
      </c>
      <c r="O3819" s="28">
        <f>'Data &amp; Parameter'!$E$16*'Data &amp; Parameter'!$E$17*('Data &amp; Parameter'!$E$18+'Data &amp; Parameter'!$E$19)*'Data &amp; Parameter'!$E$20*'Data &amp; Parameter'!$E$37*N3819</f>
        <v>0.4531348776076089</v>
      </c>
      <c r="P3819">
        <f>ROUNDUP(IF(D3819&gt;$D$4,0,($D$4-D3819+1)/365),0)</f>
        <v>0</v>
      </c>
      <c r="Q3819">
        <f>ROUNDUP(IF(D3819&gt;$D$5,0,($D$5-D3819+1)/365),0)</f>
        <v>1</v>
      </c>
      <c r="R3819" s="28">
        <f>IF(OR(P3819=1,Q3819=1),IF(D3819+364&lt;=$D$5,(D3819+364-$D$4+1)/365,IF(D3819&gt;$D$4,($D$5-D3819+1)/365,$D$6/365)),0)</f>
        <v>0.13033307965498814</v>
      </c>
      <c r="S3819" s="28">
        <f>'Data &amp; Parameter'!$E$16*'Data &amp; Parameter'!$E$17*('Data &amp; Parameter'!$E$18+'Data &amp; Parameter'!$E$19)*'Data &amp; Parameter'!$E$20*'Data &amp; Parameter'!$E$37*R3819</f>
        <v>0.45312958582016677</v>
      </c>
      <c r="T3819" s="28">
        <f t="shared" si="59"/>
        <v>0.90626446342777567</v>
      </c>
    </row>
    <row r="3820" spans="1:20" ht="15.75" customHeight="1" x14ac:dyDescent="0.35">
      <c r="A3820">
        <v>3813</v>
      </c>
      <c r="B3820" s="76">
        <v>44254.428483796291</v>
      </c>
      <c r="C3820" s="1" t="s">
        <v>12107</v>
      </c>
      <c r="D3820" s="76">
        <v>44254.429618055554</v>
      </c>
      <c r="E3820" s="1" t="s">
        <v>12108</v>
      </c>
      <c r="F3820" s="1" t="s">
        <v>12109</v>
      </c>
      <c r="G3820" s="1" t="s">
        <v>123</v>
      </c>
      <c r="H3820" s="1" t="s">
        <v>124</v>
      </c>
      <c r="I3820" s="1" t="s">
        <v>125</v>
      </c>
      <c r="J3820" s="1" t="s">
        <v>10722</v>
      </c>
      <c r="K3820" s="1" t="s">
        <v>10818</v>
      </c>
      <c r="L3820">
        <f>ROUNDUP(IF(B3820&gt;$D$4,0,($D$4-B3820+1)/365),0)</f>
        <v>0</v>
      </c>
      <c r="M3820">
        <f>ROUNDUP(IF(B3820&gt;$D$5,0,($D$5-B3820+1)/365),0)</f>
        <v>1</v>
      </c>
      <c r="N3820" s="28">
        <f>IF(OR(L3820=1,M3820=1),IF(B3820+364&lt;=$D$5,(B3820+364-$D$4+1)/365,IF(B3820&gt;$D$4,($D$5-B3820+1)/365,$D$6/365)),0)</f>
        <v>0.13033292110605096</v>
      </c>
      <c r="O3820" s="28">
        <f>'Data &amp; Parameter'!$E$16*'Data &amp; Parameter'!$E$17*('Data &amp; Parameter'!$E$18+'Data &amp; Parameter'!$E$19)*'Data &amp; Parameter'!$E$20*'Data &amp; Parameter'!$E$37*N3820</f>
        <v>0.45312903459238618</v>
      </c>
      <c r="P3820">
        <f>ROUNDUP(IF(D3820&gt;$D$4,0,($D$4-D3820+1)/365),0)</f>
        <v>0</v>
      </c>
      <c r="Q3820">
        <f>ROUNDUP(IF(D3820&gt;$D$5,0,($D$5-D3820+1)/365),0)</f>
        <v>1</v>
      </c>
      <c r="R3820" s="28">
        <f>IF(OR(P3820=1,Q3820=1),IF(D3820+364&lt;=$D$5,(D3820+364-$D$4+1)/365,IF(D3820&gt;$D$4,($D$5-D3820+1)/365,$D$6/365)),0)</f>
        <v>0.13032981354642775</v>
      </c>
      <c r="S3820" s="28">
        <f>'Data &amp; Parameter'!$E$16*'Data &amp; Parameter'!$E$17*('Data &amp; Parameter'!$E$18+'Data &amp; Parameter'!$E$19)*'Data &amp; Parameter'!$E$20*'Data &amp; Parameter'!$E$37*R3820</f>
        <v>0.4531182305263064</v>
      </c>
      <c r="T3820" s="28">
        <f t="shared" si="59"/>
        <v>0.90624726511869258</v>
      </c>
    </row>
    <row r="3821" spans="1:20" ht="15.75" customHeight="1" x14ac:dyDescent="0.35">
      <c r="A3821">
        <v>3814</v>
      </c>
      <c r="B3821" s="76">
        <v>44254.430023148147</v>
      </c>
      <c r="C3821" s="1" t="s">
        <v>12110</v>
      </c>
      <c r="D3821" s="76">
        <v>44254.430763888886</v>
      </c>
      <c r="E3821" s="1" t="s">
        <v>12111</v>
      </c>
      <c r="F3821" s="1" t="s">
        <v>12112</v>
      </c>
      <c r="G3821" s="1" t="s">
        <v>123</v>
      </c>
      <c r="H3821" s="1" t="s">
        <v>124</v>
      </c>
      <c r="I3821" s="1" t="s">
        <v>125</v>
      </c>
      <c r="J3821" s="1" t="s">
        <v>3846</v>
      </c>
      <c r="K3821" s="1" t="s">
        <v>3846</v>
      </c>
      <c r="L3821">
        <f>ROUNDUP(IF(B3821&gt;$D$4,0,($D$4-B3821+1)/365),0)</f>
        <v>0</v>
      </c>
      <c r="M3821">
        <f>ROUNDUP(IF(B3821&gt;$D$5,0,($D$5-B3821+1)/365),0)</f>
        <v>1</v>
      </c>
      <c r="N3821" s="28">
        <f>IF(OR(L3821=1,M3821=1),IF(B3821+364&lt;=$D$5,(B3821+364-$D$4+1)/365,IF(B3821&gt;$D$4,($D$5-B3821+1)/365,$D$6/365)),0)</f>
        <v>0.13032870370370803</v>
      </c>
      <c r="O3821" s="28">
        <f>'Data &amp; Parameter'!$E$16*'Data &amp; Parameter'!$E$17*('Data &amp; Parameter'!$E$18+'Data &amp; Parameter'!$E$19)*'Data &amp; Parameter'!$E$20*'Data &amp; Parameter'!$E$37*N3821</f>
        <v>0.45311437193128778</v>
      </c>
      <c r="P3821">
        <f>ROUNDUP(IF(D3821&gt;$D$4,0,($D$4-D3821+1)/365),0)</f>
        <v>0</v>
      </c>
      <c r="Q3821">
        <f>ROUNDUP(IF(D3821&gt;$D$5,0,($D$5-D3821+1)/365),0)</f>
        <v>1</v>
      </c>
      <c r="R3821" s="28">
        <f>IF(OR(P3821=1,Q3821=1),IF(D3821+364&lt;=$D$5,(D3821+364-$D$4+1)/365,IF(D3821&gt;$D$4,($D$5-D3821+1)/365,$D$6/365)),0)</f>
        <v>0.13032667427702507</v>
      </c>
      <c r="S3821" s="28">
        <f>'Data &amp; Parameter'!$E$16*'Data &amp; Parameter'!$E$17*('Data &amp; Parameter'!$E$18+'Data &amp; Parameter'!$E$19)*'Data &amp; Parameter'!$E$20*'Data &amp; Parameter'!$E$37*R3821</f>
        <v>0.45310731621469819</v>
      </c>
      <c r="T3821" s="28">
        <f t="shared" si="59"/>
        <v>0.90622168814598592</v>
      </c>
    </row>
    <row r="3822" spans="1:20" ht="15.75" customHeight="1" x14ac:dyDescent="0.35">
      <c r="A3822">
        <v>3815</v>
      </c>
      <c r="B3822" s="76">
        <v>44254.431018518517</v>
      </c>
      <c r="C3822" s="1" t="s">
        <v>12113</v>
      </c>
      <c r="D3822" s="76">
        <v>44254.431886574079</v>
      </c>
      <c r="E3822" s="1" t="s">
        <v>12114</v>
      </c>
      <c r="F3822" s="1" t="s">
        <v>12115</v>
      </c>
      <c r="G3822" s="1" t="s">
        <v>123</v>
      </c>
      <c r="H3822" s="1" t="s">
        <v>124</v>
      </c>
      <c r="I3822" s="1" t="s">
        <v>125</v>
      </c>
      <c r="J3822" s="1" t="s">
        <v>11086</v>
      </c>
      <c r="K3822" s="1" t="s">
        <v>10818</v>
      </c>
      <c r="L3822">
        <f>ROUNDUP(IF(B3822&gt;$D$4,0,($D$4-B3822+1)/365),0)</f>
        <v>0</v>
      </c>
      <c r="M3822">
        <f>ROUNDUP(IF(B3822&gt;$D$5,0,($D$5-B3822+1)/365),0)</f>
        <v>1</v>
      </c>
      <c r="N3822" s="28">
        <f>IF(OR(L3822=1,M3822=1),IF(B3822+364&lt;=$D$5,(B3822+364-$D$4+1)/365,IF(B3822&gt;$D$4,($D$5-B3822+1)/365,$D$6/365)),0)</f>
        <v>0.13032597666159781</v>
      </c>
      <c r="O3822" s="28">
        <f>'Data &amp; Parameter'!$E$16*'Data &amp; Parameter'!$E$17*('Data &amp; Parameter'!$E$18+'Data &amp; Parameter'!$E$19)*'Data &amp; Parameter'!$E$20*'Data &amp; Parameter'!$E$37*N3822</f>
        <v>0.45310489081210309</v>
      </c>
      <c r="P3822">
        <f>ROUNDUP(IF(D3822&gt;$D$4,0,($D$4-D3822+1)/365),0)</f>
        <v>0</v>
      </c>
      <c r="Q3822">
        <f>ROUNDUP(IF(D3822&gt;$D$5,0,($D$5-D3822+1)/365),0)</f>
        <v>1</v>
      </c>
      <c r="R3822" s="28">
        <f>IF(OR(P3822=1,Q3822=1),IF(D3822+364&lt;=$D$5,(D3822+364-$D$4+1)/365,IF(D3822&gt;$D$4,($D$5-D3822+1)/365,$D$6/365)),0)</f>
        <v>0.13032359842718133</v>
      </c>
      <c r="S3822" s="28">
        <f>'Data &amp; Parameter'!$E$16*'Data &amp; Parameter'!$E$17*('Data &amp; Parameter'!$E$18+'Data &amp; Parameter'!$E$19)*'Data &amp; Parameter'!$E$20*'Data &amp; Parameter'!$E$37*R3822</f>
        <v>0.45309662239414678</v>
      </c>
      <c r="T3822" s="28">
        <f t="shared" si="59"/>
        <v>0.90620151320624986</v>
      </c>
    </row>
    <row r="3823" spans="1:20" ht="15.75" customHeight="1" x14ac:dyDescent="0.35">
      <c r="A3823">
        <v>3816</v>
      </c>
      <c r="B3823" s="76">
        <v>44254.431666666671</v>
      </c>
      <c r="C3823" s="1" t="s">
        <v>12116</v>
      </c>
      <c r="D3823" s="76">
        <v>44254.432291666672</v>
      </c>
      <c r="E3823" s="1" t="s">
        <v>12117</v>
      </c>
      <c r="F3823" s="1" t="s">
        <v>12118</v>
      </c>
      <c r="G3823" s="1" t="s">
        <v>123</v>
      </c>
      <c r="H3823" s="1" t="s">
        <v>124</v>
      </c>
      <c r="I3823" s="1" t="s">
        <v>125</v>
      </c>
      <c r="J3823" s="1" t="s">
        <v>12074</v>
      </c>
      <c r="K3823" s="1" t="s">
        <v>12074</v>
      </c>
      <c r="L3823">
        <f>ROUNDUP(IF(B3823&gt;$D$4,0,($D$4-B3823+1)/365),0)</f>
        <v>0</v>
      </c>
      <c r="M3823">
        <f>ROUNDUP(IF(B3823&gt;$D$5,0,($D$5-B3823+1)/365),0)</f>
        <v>1</v>
      </c>
      <c r="N3823" s="28">
        <f>IF(OR(L3823=1,M3823=1),IF(B3823+364&lt;=$D$5,(B3823+364-$D$4+1)/365,IF(B3823&gt;$D$4,($D$5-B3823+1)/365,$D$6/365)),0)</f>
        <v>0.13032420091323033</v>
      </c>
      <c r="O3823" s="28">
        <f>'Data &amp; Parameter'!$E$16*'Data &amp; Parameter'!$E$17*('Data &amp; Parameter'!$E$18+'Data &amp; Parameter'!$E$19)*'Data &amp; Parameter'!$E$20*'Data &amp; Parameter'!$E$37*N3823</f>
        <v>0.45309871706001797</v>
      </c>
      <c r="P3823">
        <f>ROUNDUP(IF(D3823&gt;$D$4,0,($D$4-D3823+1)/365),0)</f>
        <v>0</v>
      </c>
      <c r="Q3823">
        <f>ROUNDUP(IF(D3823&gt;$D$5,0,($D$5-D3823+1)/365),0)</f>
        <v>1</v>
      </c>
      <c r="R3823" s="28">
        <f>IF(OR(P3823=1,Q3823=1),IF(D3823+364&lt;=$D$5,(D3823+364-$D$4+1)/365,IF(D3823&gt;$D$4,($D$5-D3823+1)/365,$D$6/365)),0)</f>
        <v>0.1303224885844616</v>
      </c>
      <c r="S3823" s="28">
        <f>'Data &amp; Parameter'!$E$16*'Data &amp; Parameter'!$E$17*('Data &amp; Parameter'!$E$18+'Data &amp; Parameter'!$E$19)*'Data &amp; Parameter'!$E$20*'Data &amp; Parameter'!$E$37*R3823</f>
        <v>0.45309276379912816</v>
      </c>
      <c r="T3823" s="28">
        <f t="shared" si="59"/>
        <v>0.90619148085914614</v>
      </c>
    </row>
    <row r="3824" spans="1:20" ht="15.75" customHeight="1" x14ac:dyDescent="0.35">
      <c r="A3824">
        <v>3817</v>
      </c>
      <c r="B3824" s="76">
        <v>44254.433078703703</v>
      </c>
      <c r="C3824" s="1" t="s">
        <v>12119</v>
      </c>
      <c r="D3824" s="76">
        <v>44254.434421296297</v>
      </c>
      <c r="E3824" s="1" t="s">
        <v>12120</v>
      </c>
      <c r="F3824" s="1" t="s">
        <v>12121</v>
      </c>
      <c r="G3824" s="1" t="s">
        <v>123</v>
      </c>
      <c r="H3824" s="1" t="s">
        <v>124</v>
      </c>
      <c r="I3824" s="1" t="s">
        <v>125</v>
      </c>
      <c r="J3824" s="1" t="s">
        <v>10722</v>
      </c>
      <c r="K3824" s="1" t="s">
        <v>12122</v>
      </c>
      <c r="L3824">
        <f>ROUNDUP(IF(B3824&gt;$D$4,0,($D$4-B3824+1)/365),0)</f>
        <v>0</v>
      </c>
      <c r="M3824">
        <f>ROUNDUP(IF(B3824&gt;$D$5,0,($D$5-B3824+1)/365),0)</f>
        <v>1</v>
      </c>
      <c r="N3824" s="28">
        <f>IF(OR(L3824=1,M3824=1),IF(B3824+364&lt;=$D$5,(B3824+364-$D$4+1)/365,IF(B3824&gt;$D$4,($D$5-B3824+1)/365,$D$6/365)),0)</f>
        <v>0.13032033231862095</v>
      </c>
      <c r="O3824" s="28">
        <f>'Data &amp; Parameter'!$E$16*'Data &amp; Parameter'!$E$17*('Data &amp; Parameter'!$E$18+'Data &amp; Parameter'!$E$19)*'Data &amp; Parameter'!$E$20*'Data &amp; Parameter'!$E$37*N3824</f>
        <v>0.4530852671002864</v>
      </c>
      <c r="P3824">
        <f>ROUNDUP(IF(D3824&gt;$D$4,0,($D$4-D3824+1)/365),0)</f>
        <v>0</v>
      </c>
      <c r="Q3824">
        <f>ROUNDUP(IF(D3824&gt;$D$5,0,($D$5-D3824+1)/365),0)</f>
        <v>1</v>
      </c>
      <c r="R3824" s="28">
        <f>IF(OR(P3824=1,Q3824=1),IF(D3824+364&lt;=$D$5,(D3824+364-$D$4+1)/365,IF(D3824&gt;$D$4,($D$5-D3824+1)/365,$D$6/365)),0)</f>
        <v>0.13031665398274814</v>
      </c>
      <c r="S3824" s="28">
        <f>'Data &amp; Parameter'!$E$16*'Data &amp; Parameter'!$E$17*('Data &amp; Parameter'!$E$18+'Data &amp; Parameter'!$E$19)*'Data &amp; Parameter'!$E$20*'Data &amp; Parameter'!$E$37*R3824</f>
        <v>0.45307247861393307</v>
      </c>
      <c r="T3824" s="28">
        <f t="shared" si="59"/>
        <v>0.90615774571421948</v>
      </c>
    </row>
    <row r="3825" spans="1:20" ht="15.75" customHeight="1" x14ac:dyDescent="0.35">
      <c r="A3825">
        <v>3818</v>
      </c>
      <c r="B3825" s="76">
        <v>44254.434305555551</v>
      </c>
      <c r="C3825" s="1" t="s">
        <v>12123</v>
      </c>
      <c r="D3825" s="76">
        <v>44254.434710648144</v>
      </c>
      <c r="E3825" s="1" t="s">
        <v>12124</v>
      </c>
      <c r="F3825" s="1" t="s">
        <v>12125</v>
      </c>
      <c r="G3825" s="1" t="s">
        <v>123</v>
      </c>
      <c r="H3825" s="1" t="s">
        <v>124</v>
      </c>
      <c r="I3825" s="1" t="s">
        <v>125</v>
      </c>
      <c r="J3825" s="1" t="s">
        <v>3846</v>
      </c>
      <c r="K3825" s="1" t="s">
        <v>3846</v>
      </c>
      <c r="L3825">
        <f>ROUNDUP(IF(B3825&gt;$D$4,0,($D$4-B3825+1)/365),0)</f>
        <v>0</v>
      </c>
      <c r="M3825">
        <f>ROUNDUP(IF(B3825&gt;$D$5,0,($D$5-B3825+1)/365),0)</f>
        <v>1</v>
      </c>
      <c r="N3825" s="28">
        <f>IF(OR(L3825=1,M3825=1),IF(B3825+364&lt;=$D$5,(B3825+364-$D$4+1)/365,IF(B3825&gt;$D$4,($D$5-B3825+1)/365,$D$6/365)),0)</f>
        <v>0.1303169710806823</v>
      </c>
      <c r="O3825" s="28">
        <f>'Data &amp; Parameter'!$E$16*'Data &amp; Parameter'!$E$17*('Data &amp; Parameter'!$E$18+'Data &amp; Parameter'!$E$19)*'Data &amp; Parameter'!$E$20*'Data &amp; Parameter'!$E$37*N3825</f>
        <v>0.45307358106970219</v>
      </c>
      <c r="P3825">
        <f>ROUNDUP(IF(D3825&gt;$D$4,0,($D$4-D3825+1)/365),0)</f>
        <v>0</v>
      </c>
      <c r="Q3825">
        <f>ROUNDUP(IF(D3825&gt;$D$5,0,($D$5-D3825+1)/365),0)</f>
        <v>1</v>
      </c>
      <c r="R3825" s="28">
        <f>IF(OR(P3825=1,Q3825=1),IF(D3825+364&lt;=$D$5,(D3825+364-$D$4+1)/365,IF(D3825&gt;$D$4,($D$5-D3825+1)/365,$D$6/365)),0)</f>
        <v>0.13031586123796257</v>
      </c>
      <c r="S3825" s="28">
        <f>'Data &amp; Parameter'!$E$16*'Data &amp; Parameter'!$E$17*('Data &amp; Parameter'!$E$18+'Data &amp; Parameter'!$E$19)*'Data &amp; Parameter'!$E$20*'Data &amp; Parameter'!$E$37*R3825</f>
        <v>0.45306972247468358</v>
      </c>
      <c r="T3825" s="28">
        <f t="shared" si="59"/>
        <v>0.90614330354438577</v>
      </c>
    </row>
    <row r="3826" spans="1:20" ht="15.75" customHeight="1" x14ac:dyDescent="0.35">
      <c r="A3826">
        <v>3819</v>
      </c>
      <c r="B3826" s="76">
        <v>44254.434791666667</v>
      </c>
      <c r="C3826" s="1" t="s">
        <v>12126</v>
      </c>
      <c r="D3826" s="76">
        <v>44254.435937499999</v>
      </c>
      <c r="E3826" s="1" t="s">
        <v>12127</v>
      </c>
      <c r="F3826" s="1" t="s">
        <v>12128</v>
      </c>
      <c r="G3826" s="1" t="s">
        <v>123</v>
      </c>
      <c r="H3826" s="1" t="s">
        <v>124</v>
      </c>
      <c r="I3826" s="1" t="s">
        <v>125</v>
      </c>
      <c r="J3826" s="1" t="s">
        <v>11086</v>
      </c>
      <c r="K3826" s="1" t="s">
        <v>10818</v>
      </c>
      <c r="L3826">
        <f>ROUNDUP(IF(B3826&gt;$D$4,0,($D$4-B3826+1)/365),0)</f>
        <v>0</v>
      </c>
      <c r="M3826">
        <f>ROUNDUP(IF(B3826&gt;$D$5,0,($D$5-B3826+1)/365),0)</f>
        <v>1</v>
      </c>
      <c r="N3826" s="28">
        <f>IF(OR(L3826=1,M3826=1),IF(B3826+364&lt;=$D$5,(B3826+364-$D$4+1)/365,IF(B3826&gt;$D$4,($D$5-B3826+1)/365,$D$6/365)),0)</f>
        <v>0.13031563926940665</v>
      </c>
      <c r="O3826" s="28">
        <f>'Data &amp; Parameter'!$E$16*'Data &amp; Parameter'!$E$17*('Data &amp; Parameter'!$E$18+'Data &amp; Parameter'!$E$19)*'Data &amp; Parameter'!$E$20*'Data &amp; Parameter'!$E$37*N3826</f>
        <v>0.45306895075563824</v>
      </c>
      <c r="P3826">
        <f>ROUNDUP(IF(D3826&gt;$D$4,0,($D$4-D3826+1)/365),0)</f>
        <v>0</v>
      </c>
      <c r="Q3826">
        <f>ROUNDUP(IF(D3826&gt;$D$5,0,($D$5-D3826+1)/365),0)</f>
        <v>1</v>
      </c>
      <c r="R3826" s="28">
        <f>IF(OR(P3826=1,Q3826=1),IF(D3826+364&lt;=$D$5,(D3826+364-$D$4+1)/365,IF(D3826&gt;$D$4,($D$5-D3826+1)/365,$D$6/365)),0)</f>
        <v>0.13031250000000399</v>
      </c>
      <c r="S3826" s="28">
        <f>'Data &amp; Parameter'!$E$16*'Data &amp; Parameter'!$E$17*('Data &amp; Parameter'!$E$18+'Data &amp; Parameter'!$E$19)*'Data &amp; Parameter'!$E$20*'Data &amp; Parameter'!$E$37*R3826</f>
        <v>0.45305803644403009</v>
      </c>
      <c r="T3826" s="28">
        <f t="shared" si="59"/>
        <v>0.90612698719966833</v>
      </c>
    </row>
    <row r="3827" spans="1:20" ht="15.75" customHeight="1" x14ac:dyDescent="0.35">
      <c r="A3827">
        <v>3820</v>
      </c>
      <c r="B3827" s="76">
        <v>44254.435219907406</v>
      </c>
      <c r="C3827" s="1" t="s">
        <v>12129</v>
      </c>
      <c r="D3827" s="76">
        <v>44247.435925925922</v>
      </c>
      <c r="E3827" s="1" t="s">
        <v>12130</v>
      </c>
      <c r="F3827" s="1" t="s">
        <v>12131</v>
      </c>
      <c r="G3827" s="1" t="s">
        <v>123</v>
      </c>
      <c r="H3827" s="1" t="s">
        <v>124</v>
      </c>
      <c r="I3827" s="1" t="s">
        <v>125</v>
      </c>
      <c r="J3827" s="1" t="s">
        <v>12074</v>
      </c>
      <c r="K3827" s="1" t="s">
        <v>12075</v>
      </c>
      <c r="L3827">
        <f>ROUNDUP(IF(B3827&gt;$D$4,0,($D$4-B3827+1)/365),0)</f>
        <v>0</v>
      </c>
      <c r="M3827">
        <f>ROUNDUP(IF(B3827&gt;$D$5,0,($D$5-B3827+1)/365),0)</f>
        <v>1</v>
      </c>
      <c r="N3827" s="28">
        <f>IF(OR(L3827=1,M3827=1),IF(B3827+364&lt;=$D$5,(B3827+364-$D$4+1)/365,IF(B3827&gt;$D$4,($D$5-B3827+1)/365,$D$6/365)),0)</f>
        <v>0.13031446600710808</v>
      </c>
      <c r="O3827" s="28">
        <f>'Data &amp; Parameter'!$E$16*'Data &amp; Parameter'!$E$17*('Data &amp; Parameter'!$E$18+'Data &amp; Parameter'!$E$19)*'Data &amp; Parameter'!$E$20*'Data &amp; Parameter'!$E$37*N3827</f>
        <v>0.45306487166949361</v>
      </c>
      <c r="P3827">
        <f>ROUNDUP(IF(D3827&gt;$D$4,0,($D$4-D3827+1)/365),0)</f>
        <v>0</v>
      </c>
      <c r="Q3827">
        <f>ROUNDUP(IF(D3827&gt;$D$5,0,($D$5-D3827+1)/365),0)</f>
        <v>1</v>
      </c>
      <c r="R3827" s="28">
        <f>IF(OR(P3827=1,Q3827=1),IF(D3827+364&lt;=$D$5,(D3827+364-$D$4+1)/365,IF(D3827&gt;$D$4,($D$5-D3827+1)/365,$D$6/365)),0)</f>
        <v>0.14949061390158422</v>
      </c>
      <c r="S3827" s="28">
        <f>'Data &amp; Parameter'!$E$16*'Data &amp; Parameter'!$E$17*('Data &amp; Parameter'!$E$18+'Data &amp; Parameter'!$E$19)*'Data &amp; Parameter'!$E$20*'Data &amp; Parameter'!$E$37*R3827</f>
        <v>0.51973466859328377</v>
      </c>
      <c r="T3827" s="28">
        <f t="shared" si="59"/>
        <v>0.97279954026277737</v>
      </c>
    </row>
    <row r="3828" spans="1:20" ht="15.75" customHeight="1" x14ac:dyDescent="0.35">
      <c r="A3828">
        <v>3821</v>
      </c>
      <c r="B3828" s="76">
        <v>44254.436840277776</v>
      </c>
      <c r="C3828" s="1" t="s">
        <v>12132</v>
      </c>
      <c r="D3828" s="76">
        <v>44254.438333333332</v>
      </c>
      <c r="E3828" s="1" t="s">
        <v>12133</v>
      </c>
      <c r="F3828" s="1" t="s">
        <v>12134</v>
      </c>
      <c r="G3828" s="1" t="s">
        <v>123</v>
      </c>
      <c r="H3828" s="1" t="s">
        <v>124</v>
      </c>
      <c r="I3828" s="1" t="s">
        <v>125</v>
      </c>
      <c r="J3828" s="1" t="s">
        <v>10722</v>
      </c>
      <c r="K3828" s="1" t="s">
        <v>12122</v>
      </c>
      <c r="L3828">
        <f>ROUNDUP(IF(B3828&gt;$D$4,0,($D$4-B3828+1)/365),0)</f>
        <v>0</v>
      </c>
      <c r="M3828">
        <f>ROUNDUP(IF(B3828&gt;$D$5,0,($D$5-B3828+1)/365),0)</f>
        <v>1</v>
      </c>
      <c r="N3828" s="28">
        <f>IF(OR(L3828=1,M3828=1),IF(B3828+364&lt;=$D$5,(B3828+364-$D$4+1)/365,IF(B3828&gt;$D$4,($D$5-B3828+1)/365,$D$6/365)),0)</f>
        <v>0.13031002663622918</v>
      </c>
      <c r="O3828" s="28">
        <f>'Data &amp; Parameter'!$E$16*'Data &amp; Parameter'!$E$17*('Data &amp; Parameter'!$E$18+'Data &amp; Parameter'!$E$19)*'Data &amp; Parameter'!$E$20*'Data &amp; Parameter'!$E$37*N3828</f>
        <v>0.45304943728941921</v>
      </c>
      <c r="P3828">
        <f>ROUNDUP(IF(D3828&gt;$D$4,0,($D$4-D3828+1)/365),0)</f>
        <v>0</v>
      </c>
      <c r="Q3828">
        <f>ROUNDUP(IF(D3828&gt;$D$5,0,($D$5-D3828+1)/365),0)</f>
        <v>1</v>
      </c>
      <c r="R3828" s="28">
        <f>IF(OR(P3828=1,Q3828=1),IF(D3828+364&lt;=$D$5,(D3828+364-$D$4+1)/365,IF(D3828&gt;$D$4,($D$5-D3828+1)/365,$D$6/365)),0)</f>
        <v>0.13030593607306387</v>
      </c>
      <c r="S3828" s="28">
        <f>'Data &amp; Parameter'!$E$16*'Data &amp; Parameter'!$E$17*('Data &amp; Parameter'!$E$18+'Data &amp; Parameter'!$E$19)*'Data &amp; Parameter'!$E$20*'Data &amp; Parameter'!$E$37*R3828</f>
        <v>0.45303521561064225</v>
      </c>
      <c r="T3828" s="28">
        <f t="shared" si="59"/>
        <v>0.90608465290006146</v>
      </c>
    </row>
    <row r="3829" spans="1:20" ht="15.75" customHeight="1" x14ac:dyDescent="0.35">
      <c r="A3829">
        <v>3822</v>
      </c>
      <c r="B3829" s="76">
        <v>44254.436990740738</v>
      </c>
      <c r="C3829" s="1" t="s">
        <v>12135</v>
      </c>
      <c r="D3829" s="76">
        <v>44254.437523148154</v>
      </c>
      <c r="E3829" s="1" t="s">
        <v>12136</v>
      </c>
      <c r="F3829" s="1" t="s">
        <v>12137</v>
      </c>
      <c r="G3829" s="1" t="s">
        <v>123</v>
      </c>
      <c r="H3829" s="1" t="s">
        <v>124</v>
      </c>
      <c r="I3829" s="1" t="s">
        <v>125</v>
      </c>
      <c r="J3829" s="1" t="s">
        <v>3846</v>
      </c>
      <c r="K3829" s="1" t="s">
        <v>3846</v>
      </c>
      <c r="L3829">
        <f>ROUNDUP(IF(B3829&gt;$D$4,0,($D$4-B3829+1)/365),0)</f>
        <v>0</v>
      </c>
      <c r="M3829">
        <f>ROUNDUP(IF(B3829&gt;$D$5,0,($D$5-B3829+1)/365),0)</f>
        <v>1</v>
      </c>
      <c r="N3829" s="28">
        <f>IF(OR(L3829=1,M3829=1),IF(B3829+364&lt;=$D$5,(B3829+364-$D$4+1)/365,IF(B3829&gt;$D$4,($D$5-B3829+1)/365,$D$6/365)),0)</f>
        <v>0.13030961440893668</v>
      </c>
      <c r="O3829" s="28">
        <f>'Data &amp; Parameter'!$E$16*'Data &amp; Parameter'!$E$17*('Data &amp; Parameter'!$E$18+'Data &amp; Parameter'!$E$19)*'Data &amp; Parameter'!$E$20*'Data &amp; Parameter'!$E$37*N3829</f>
        <v>0.45304800409699553</v>
      </c>
      <c r="P3829">
        <f>ROUNDUP(IF(D3829&gt;$D$4,0,($D$4-D3829+1)/365),0)</f>
        <v>0</v>
      </c>
      <c r="Q3829">
        <f>ROUNDUP(IF(D3829&gt;$D$5,0,($D$5-D3829+1)/365),0)</f>
        <v>1</v>
      </c>
      <c r="R3829" s="28">
        <f>IF(OR(P3829=1,Q3829=1),IF(D3829+364&lt;=$D$5,(D3829+364-$D$4+1)/365,IF(D3829&gt;$D$4,($D$5-D3829+1)/365,$D$6/365)),0)</f>
        <v>0.1303081557584834</v>
      </c>
      <c r="S3829" s="28">
        <f>'Data &amp; Parameter'!$E$16*'Data &amp; Parameter'!$E$17*('Data &amp; Parameter'!$E$18+'Data &amp; Parameter'!$E$19)*'Data &amp; Parameter'!$E$20*'Data &amp; Parameter'!$E$37*R3829</f>
        <v>0.45304293280061014</v>
      </c>
      <c r="T3829" s="28">
        <f t="shared" si="59"/>
        <v>0.90609093689760567</v>
      </c>
    </row>
    <row r="3830" spans="1:20" ht="15.75" customHeight="1" x14ac:dyDescent="0.35">
      <c r="A3830">
        <v>3823</v>
      </c>
      <c r="B3830" s="76">
        <v>44254.438287037032</v>
      </c>
      <c r="C3830" s="1" t="s">
        <v>12138</v>
      </c>
      <c r="D3830" s="76">
        <v>44254.43885416667</v>
      </c>
      <c r="E3830" s="1" t="s">
        <v>12139</v>
      </c>
      <c r="F3830" s="1" t="s">
        <v>12140</v>
      </c>
      <c r="G3830" s="1" t="s">
        <v>123</v>
      </c>
      <c r="H3830" s="1" t="s">
        <v>124</v>
      </c>
      <c r="I3830" s="1" t="s">
        <v>125</v>
      </c>
      <c r="J3830" s="1" t="s">
        <v>12074</v>
      </c>
      <c r="K3830" s="1" t="s">
        <v>12075</v>
      </c>
      <c r="L3830">
        <f>ROUNDUP(IF(B3830&gt;$D$4,0,($D$4-B3830+1)/365),0)</f>
        <v>0</v>
      </c>
      <c r="M3830">
        <f>ROUNDUP(IF(B3830&gt;$D$5,0,($D$5-B3830+1)/365),0)</f>
        <v>1</v>
      </c>
      <c r="N3830" s="28">
        <f>IF(OR(L3830=1,M3830=1),IF(B3830+364&lt;=$D$5,(B3830+364-$D$4+1)/365,IF(B3830&gt;$D$4,($D$5-B3830+1)/365,$D$6/365)),0)</f>
        <v>0.13030606291224153</v>
      </c>
      <c r="O3830" s="28">
        <f>'Data &amp; Parameter'!$E$16*'Data &amp; Parameter'!$E$17*('Data &amp; Parameter'!$E$18+'Data &amp; Parameter'!$E$19)*'Data &amp; Parameter'!$E$20*'Data &amp; Parameter'!$E$37*N3830</f>
        <v>0.4530356565929638</v>
      </c>
      <c r="P3830">
        <f>ROUNDUP(IF(D3830&gt;$D$4,0,($D$4-D3830+1)/365),0)</f>
        <v>0</v>
      </c>
      <c r="Q3830">
        <f>ROUNDUP(IF(D3830&gt;$D$5,0,($D$5-D3830+1)/365),0)</f>
        <v>1</v>
      </c>
      <c r="R3830" s="28">
        <f>IF(OR(P3830=1,Q3830=1),IF(D3830+364&lt;=$D$5,(D3830+364-$D$4+1)/365,IF(D3830&gt;$D$4,($D$5-D3830+1)/365,$D$6/365)),0)</f>
        <v>0.13030450913240998</v>
      </c>
      <c r="S3830" s="28">
        <f>'Data &amp; Parameter'!$E$16*'Data &amp; Parameter'!$E$17*('Data &amp; Parameter'!$E$18+'Data &amp; Parameter'!$E$19)*'Data &amp; Parameter'!$E$20*'Data &amp; Parameter'!$E$37*R3830</f>
        <v>0.45303025455985452</v>
      </c>
      <c r="T3830" s="28">
        <f t="shared" si="59"/>
        <v>0.90606591115281832</v>
      </c>
    </row>
    <row r="3831" spans="1:20" ht="15.75" customHeight="1" x14ac:dyDescent="0.35">
      <c r="A3831">
        <v>3824</v>
      </c>
      <c r="B3831" s="76">
        <v>44254.439687499995</v>
      </c>
      <c r="C3831" s="1" t="s">
        <v>12141</v>
      </c>
      <c r="D3831" s="76">
        <v>44254.440138888887</v>
      </c>
      <c r="E3831" s="1" t="s">
        <v>12142</v>
      </c>
      <c r="F3831" s="1" t="s">
        <v>12143</v>
      </c>
      <c r="G3831" s="1" t="s">
        <v>123</v>
      </c>
      <c r="H3831" s="1" t="s">
        <v>124</v>
      </c>
      <c r="I3831" s="1" t="s">
        <v>125</v>
      </c>
      <c r="J3831" s="1" t="s">
        <v>3846</v>
      </c>
      <c r="K3831" s="1" t="s">
        <v>3846</v>
      </c>
      <c r="L3831">
        <f>ROUNDUP(IF(B3831&gt;$D$4,0,($D$4-B3831+1)/365),0)</f>
        <v>0</v>
      </c>
      <c r="M3831">
        <f>ROUNDUP(IF(B3831&gt;$D$5,0,($D$5-B3831+1)/365),0)</f>
        <v>1</v>
      </c>
      <c r="N3831" s="28">
        <f>IF(OR(L3831=1,M3831=1),IF(B3831+364&lt;=$D$5,(B3831+364-$D$4+1)/365,IF(B3831&gt;$D$4,($D$5-B3831+1)/365,$D$6/365)),0)</f>
        <v>0.13030222602741162</v>
      </c>
      <c r="O3831" s="28">
        <f>'Data &amp; Parameter'!$E$16*'Data &amp; Parameter'!$E$17*('Data &amp; Parameter'!$E$18+'Data &amp; Parameter'!$E$19)*'Data &amp; Parameter'!$E$20*'Data &amp; Parameter'!$E$37*N3831</f>
        <v>0.4530223168787606</v>
      </c>
      <c r="P3831">
        <f>ROUNDUP(IF(D3831&gt;$D$4,0,($D$4-D3831+1)/365),0)</f>
        <v>0</v>
      </c>
      <c r="Q3831">
        <f>ROUNDUP(IF(D3831&gt;$D$5,0,($D$5-D3831+1)/365),0)</f>
        <v>1</v>
      </c>
      <c r="R3831" s="28">
        <f>IF(OR(P3831=1,Q3831=1),IF(D3831+364&lt;=$D$5,(D3831+364-$D$4+1)/365,IF(D3831&gt;$D$4,($D$5-D3831+1)/365,$D$6/365)),0)</f>
        <v>0.13030098934551423</v>
      </c>
      <c r="S3831" s="28">
        <f>'Data &amp; Parameter'!$E$16*'Data &amp; Parameter'!$E$17*('Data &amp; Parameter'!$E$18+'Data &amp; Parameter'!$E$19)*'Data &amp; Parameter'!$E$20*'Data &amp; Parameter'!$E$37*R3831</f>
        <v>0.45301801730142044</v>
      </c>
      <c r="T3831" s="28">
        <f t="shared" si="59"/>
        <v>0.90604033418018104</v>
      </c>
    </row>
    <row r="3832" spans="1:20" ht="15.75" customHeight="1" x14ac:dyDescent="0.35">
      <c r="A3832">
        <v>3825</v>
      </c>
      <c r="B3832" s="76">
        <v>44254.439803240741</v>
      </c>
      <c r="C3832" s="1" t="s">
        <v>12144</v>
      </c>
      <c r="D3832" s="76">
        <v>44254.44122685185</v>
      </c>
      <c r="E3832" s="1" t="s">
        <v>12145</v>
      </c>
      <c r="F3832" s="1" t="s">
        <v>12146</v>
      </c>
      <c r="G3832" s="1" t="s">
        <v>123</v>
      </c>
      <c r="H3832" s="1" t="s">
        <v>124</v>
      </c>
      <c r="I3832" s="1" t="s">
        <v>125</v>
      </c>
      <c r="J3832" s="1" t="s">
        <v>10727</v>
      </c>
      <c r="K3832" s="1" t="s">
        <v>10818</v>
      </c>
      <c r="L3832">
        <f>ROUNDUP(IF(B3832&gt;$D$4,0,($D$4-B3832+1)/365),0)</f>
        <v>0</v>
      </c>
      <c r="M3832">
        <f>ROUNDUP(IF(B3832&gt;$D$5,0,($D$5-B3832+1)/365),0)</f>
        <v>1</v>
      </c>
      <c r="N3832" s="28">
        <f>IF(OR(L3832=1,M3832=1),IF(B3832+364&lt;=$D$5,(B3832+364-$D$4+1)/365,IF(B3832&gt;$D$4,($D$5-B3832+1)/365,$D$6/365)),0)</f>
        <v>0.13030190892947746</v>
      </c>
      <c r="O3832" s="28">
        <f>'Data &amp; Parameter'!$E$16*'Data &amp; Parameter'!$E$17*('Data &amp; Parameter'!$E$18+'Data &amp; Parameter'!$E$19)*'Data &amp; Parameter'!$E$20*'Data &amp; Parameter'!$E$37*N3832</f>
        <v>0.45302121442299148</v>
      </c>
      <c r="P3832">
        <f>ROUNDUP(IF(D3832&gt;$D$4,0,($D$4-D3832+1)/365),0)</f>
        <v>0</v>
      </c>
      <c r="Q3832">
        <f>ROUNDUP(IF(D3832&gt;$D$5,0,($D$5-D3832+1)/365),0)</f>
        <v>1</v>
      </c>
      <c r="R3832" s="28">
        <f>IF(OR(P3832=1,Q3832=1),IF(D3832+364&lt;=$D$5,(D3832+364-$D$4+1)/365,IF(D3832&gt;$D$4,($D$5-D3832+1)/365,$D$6/365)),0)</f>
        <v>0.13029800862506868</v>
      </c>
      <c r="S3832" s="28">
        <f>'Data &amp; Parameter'!$E$16*'Data &amp; Parameter'!$E$17*('Data &amp; Parameter'!$E$18+'Data &amp; Parameter'!$E$19)*'Data &amp; Parameter'!$E$20*'Data &amp; Parameter'!$E$37*R3832</f>
        <v>0.4530076542176622</v>
      </c>
      <c r="T3832" s="28">
        <f t="shared" si="59"/>
        <v>0.90602886864065368</v>
      </c>
    </row>
    <row r="3833" spans="1:20" ht="15.75" customHeight="1" x14ac:dyDescent="0.35">
      <c r="A3833">
        <v>3826</v>
      </c>
      <c r="B3833" s="76">
        <v>44254.441145833334</v>
      </c>
      <c r="C3833" s="1" t="s">
        <v>12147</v>
      </c>
      <c r="D3833" s="76">
        <v>44254.441712962958</v>
      </c>
      <c r="E3833" s="1" t="s">
        <v>12148</v>
      </c>
      <c r="F3833" s="1" t="s">
        <v>12149</v>
      </c>
      <c r="G3833" s="1" t="s">
        <v>123</v>
      </c>
      <c r="H3833" s="1" t="s">
        <v>124</v>
      </c>
      <c r="I3833" s="1" t="s">
        <v>125</v>
      </c>
      <c r="J3833" s="1" t="s">
        <v>12074</v>
      </c>
      <c r="K3833" s="1" t="s">
        <v>12075</v>
      </c>
      <c r="L3833">
        <f>ROUNDUP(IF(B3833&gt;$D$4,0,($D$4-B3833+1)/365),0)</f>
        <v>0</v>
      </c>
      <c r="M3833">
        <f>ROUNDUP(IF(B3833&gt;$D$5,0,($D$5-B3833+1)/365),0)</f>
        <v>1</v>
      </c>
      <c r="N3833" s="28">
        <f>IF(OR(L3833=1,M3833=1),IF(B3833+364&lt;=$D$5,(B3833+364-$D$4+1)/365,IF(B3833&gt;$D$4,($D$5-B3833+1)/365,$D$6/365)),0)</f>
        <v>0.13029823059360465</v>
      </c>
      <c r="O3833" s="28">
        <f>'Data &amp; Parameter'!$E$16*'Data &amp; Parameter'!$E$17*('Data &amp; Parameter'!$E$18+'Data &amp; Parameter'!$E$19)*'Data &amp; Parameter'!$E$20*'Data &amp; Parameter'!$E$37*N3833</f>
        <v>0.4530084259366382</v>
      </c>
      <c r="P3833">
        <f>ROUNDUP(IF(D3833&gt;$D$4,0,($D$4-D3833+1)/365),0)</f>
        <v>0</v>
      </c>
      <c r="Q3833">
        <f>ROUNDUP(IF(D3833&gt;$D$5,0,($D$5-D3833+1)/365),0)</f>
        <v>1</v>
      </c>
      <c r="R3833" s="28">
        <f>IF(OR(P3833=1,Q3833=1),IF(D3833+364&lt;=$D$5,(D3833+364-$D$4+1)/365,IF(D3833&gt;$D$4,($D$5-D3833+1)/365,$D$6/365)),0)</f>
        <v>0.13029667681381299</v>
      </c>
      <c r="S3833" s="28">
        <f>'Data &amp; Parameter'!$E$16*'Data &amp; Parameter'!$E$17*('Data &amp; Parameter'!$E$18+'Data &amp; Parameter'!$E$19)*'Data &amp; Parameter'!$E$20*'Data &amp; Parameter'!$E$37*R3833</f>
        <v>0.45300302390366759</v>
      </c>
      <c r="T3833" s="28">
        <f t="shared" si="59"/>
        <v>0.90601144984030579</v>
      </c>
    </row>
    <row r="3834" spans="1:20" ht="15.75" customHeight="1" x14ac:dyDescent="0.35">
      <c r="A3834">
        <v>3827</v>
      </c>
      <c r="B3834" s="76">
        <v>44254.443043981482</v>
      </c>
      <c r="C3834" s="1" t="s">
        <v>12150</v>
      </c>
      <c r="D3834" s="76">
        <v>44254.443564814814</v>
      </c>
      <c r="E3834" s="1" t="s">
        <v>12151</v>
      </c>
      <c r="F3834" s="1" t="s">
        <v>12152</v>
      </c>
      <c r="G3834" s="1" t="s">
        <v>123</v>
      </c>
      <c r="H3834" s="1" t="s">
        <v>124</v>
      </c>
      <c r="I3834" s="1" t="s">
        <v>125</v>
      </c>
      <c r="J3834" s="1" t="s">
        <v>3846</v>
      </c>
      <c r="K3834" s="1" t="s">
        <v>3846</v>
      </c>
      <c r="L3834">
        <f>ROUNDUP(IF(B3834&gt;$D$4,0,($D$4-B3834+1)/365),0)</f>
        <v>0</v>
      </c>
      <c r="M3834">
        <f>ROUNDUP(IF(B3834&gt;$D$5,0,($D$5-B3834+1)/365),0)</f>
        <v>1</v>
      </c>
      <c r="N3834" s="28">
        <f>IF(OR(L3834=1,M3834=1),IF(B3834+364&lt;=$D$5,(B3834+364-$D$4+1)/365,IF(B3834&gt;$D$4,($D$5-B3834+1)/365,$D$6/365)),0)</f>
        <v>0.13029303018771962</v>
      </c>
      <c r="O3834" s="28">
        <f>'Data &amp; Parameter'!$E$16*'Data &amp; Parameter'!$E$17*('Data &amp; Parameter'!$E$18+'Data &amp; Parameter'!$E$19)*'Data &amp; Parameter'!$E$20*'Data &amp; Parameter'!$E$37*N3834</f>
        <v>0.45299034566284263</v>
      </c>
      <c r="P3834">
        <f>ROUNDUP(IF(D3834&gt;$D$4,0,($D$4-D3834+1)/365),0)</f>
        <v>0</v>
      </c>
      <c r="Q3834">
        <f>ROUNDUP(IF(D3834&gt;$D$5,0,($D$5-D3834+1)/365),0)</f>
        <v>1</v>
      </c>
      <c r="R3834" s="28">
        <f>IF(OR(P3834=1,Q3834=1),IF(D3834+364&lt;=$D$5,(D3834+364-$D$4+1)/365,IF(D3834&gt;$D$4,($D$5-D3834+1)/365,$D$6/365)),0)</f>
        <v>0.13029160324708569</v>
      </c>
      <c r="S3834" s="28">
        <f>'Data &amp; Parameter'!$E$16*'Data &amp; Parameter'!$E$17*('Data &amp; Parameter'!$E$18+'Data &amp; Parameter'!$E$19)*'Data &amp; Parameter'!$E$20*'Data &amp; Parameter'!$E$37*R3834</f>
        <v>0.45298538461212429</v>
      </c>
      <c r="T3834" s="28">
        <f t="shared" si="59"/>
        <v>0.90597573027496692</v>
      </c>
    </row>
    <row r="3835" spans="1:20" ht="15.75" customHeight="1" x14ac:dyDescent="0.35">
      <c r="A3835">
        <v>3828</v>
      </c>
      <c r="B3835" s="76">
        <v>44254.443506944444</v>
      </c>
      <c r="C3835" s="1" t="s">
        <v>12153</v>
      </c>
      <c r="D3835" s="76">
        <v>44254.444074074076</v>
      </c>
      <c r="E3835" s="1" t="s">
        <v>12154</v>
      </c>
      <c r="F3835" s="1" t="s">
        <v>12155</v>
      </c>
      <c r="G3835" s="1" t="s">
        <v>123</v>
      </c>
      <c r="H3835" s="1" t="s">
        <v>124</v>
      </c>
      <c r="I3835" s="1" t="s">
        <v>125</v>
      </c>
      <c r="J3835" s="1" t="s">
        <v>12074</v>
      </c>
      <c r="K3835" s="1" t="s">
        <v>12075</v>
      </c>
      <c r="L3835">
        <f>ROUNDUP(IF(B3835&gt;$D$4,0,($D$4-B3835+1)/365),0)</f>
        <v>0</v>
      </c>
      <c r="M3835">
        <f>ROUNDUP(IF(B3835&gt;$D$5,0,($D$5-B3835+1)/365),0)</f>
        <v>1</v>
      </c>
      <c r="N3835" s="28">
        <f>IF(OR(L3835=1,M3835=1),IF(B3835+364&lt;=$D$5,(B3835+364-$D$4+1)/365,IF(B3835&gt;$D$4,($D$5-B3835+1)/365,$D$6/365)),0)</f>
        <v>0.13029176179604279</v>
      </c>
      <c r="O3835" s="28">
        <f>'Data &amp; Parameter'!$E$16*'Data &amp; Parameter'!$E$17*('Data &amp; Parameter'!$E$18+'Data &amp; Parameter'!$E$19)*'Data &amp; Parameter'!$E$20*'Data &amp; Parameter'!$E$37*N3835</f>
        <v>0.45298593583997415</v>
      </c>
      <c r="P3835">
        <f>ROUNDUP(IF(D3835&gt;$D$4,0,($D$4-D3835+1)/365),0)</f>
        <v>0</v>
      </c>
      <c r="Q3835">
        <f>ROUNDUP(IF(D3835&gt;$D$5,0,($D$5-D3835+1)/365),0)</f>
        <v>1</v>
      </c>
      <c r="R3835" s="28">
        <f>IF(OR(P3835=1,Q3835=1),IF(D3835+364&lt;=$D$5,(D3835+364-$D$4+1)/365,IF(D3835&gt;$D$4,($D$5-D3835+1)/365,$D$6/365)),0)</f>
        <v>0.1302902080162312</v>
      </c>
      <c r="S3835" s="28">
        <f>'Data &amp; Parameter'!$E$16*'Data &amp; Parameter'!$E$17*('Data &amp; Parameter'!$E$18+'Data &amp; Parameter'!$E$19)*'Data &amp; Parameter'!$E$20*'Data &amp; Parameter'!$E$37*R3835</f>
        <v>0.45298053380693432</v>
      </c>
      <c r="T3835" s="28">
        <f t="shared" si="59"/>
        <v>0.90596646964690852</v>
      </c>
    </row>
    <row r="3836" spans="1:20" ht="15.75" customHeight="1" x14ac:dyDescent="0.35">
      <c r="A3836">
        <v>3829</v>
      </c>
      <c r="B3836" s="76">
        <v>44254.443807870368</v>
      </c>
      <c r="C3836" s="1" t="s">
        <v>12156</v>
      </c>
      <c r="D3836" s="76">
        <v>44254.447604166664</v>
      </c>
      <c r="E3836" s="1" t="s">
        <v>12157</v>
      </c>
      <c r="F3836" s="1" t="s">
        <v>12158</v>
      </c>
      <c r="G3836" s="1" t="s">
        <v>123</v>
      </c>
      <c r="H3836" s="1" t="s">
        <v>124</v>
      </c>
      <c r="I3836" s="1" t="s">
        <v>125</v>
      </c>
      <c r="J3836" s="1" t="s">
        <v>10722</v>
      </c>
      <c r="K3836" s="1" t="s">
        <v>10781</v>
      </c>
      <c r="L3836">
        <f>ROUNDUP(IF(B3836&gt;$D$4,0,($D$4-B3836+1)/365),0)</f>
        <v>0</v>
      </c>
      <c r="M3836">
        <f>ROUNDUP(IF(B3836&gt;$D$5,0,($D$5-B3836+1)/365),0)</f>
        <v>1</v>
      </c>
      <c r="N3836" s="28">
        <f>IF(OR(L3836=1,M3836=1),IF(B3836+364&lt;=$D$5,(B3836+364-$D$4+1)/365,IF(B3836&gt;$D$4,($D$5-B3836+1)/365,$D$6/365)),0)</f>
        <v>0.13029093734145783</v>
      </c>
      <c r="O3836" s="28">
        <f>'Data &amp; Parameter'!$E$16*'Data &amp; Parameter'!$E$17*('Data &amp; Parameter'!$E$18+'Data &amp; Parameter'!$E$19)*'Data &amp; Parameter'!$E$20*'Data &amp; Parameter'!$E$37*N3836</f>
        <v>0.45298306945512695</v>
      </c>
      <c r="P3836">
        <f>ROUNDUP(IF(D3836&gt;$D$4,0,($D$4-D3836+1)/365),0)</f>
        <v>0</v>
      </c>
      <c r="Q3836">
        <f>ROUNDUP(IF(D3836&gt;$D$5,0,($D$5-D3836+1)/365),0)</f>
        <v>1</v>
      </c>
      <c r="R3836" s="28">
        <f>IF(OR(P3836=1,Q3836=1),IF(D3836+364&lt;=$D$5,(D3836+364-$D$4+1)/365,IF(D3836&gt;$D$4,($D$5-D3836+1)/365,$D$6/365)),0)</f>
        <v>0.1302805365296878</v>
      </c>
      <c r="S3836" s="28">
        <f>'Data &amp; Parameter'!$E$16*'Data &amp; Parameter'!$E$17*('Data &amp; Parameter'!$E$18+'Data &amp; Parameter'!$E$19)*'Data &amp; Parameter'!$E$20*'Data &amp; Parameter'!$E$37*R3836</f>
        <v>0.45294690890753592</v>
      </c>
      <c r="T3836" s="28">
        <f t="shared" si="59"/>
        <v>0.90592997836266287</v>
      </c>
    </row>
    <row r="3837" spans="1:20" ht="15.75" customHeight="1" x14ac:dyDescent="0.35">
      <c r="A3837">
        <v>3830</v>
      </c>
      <c r="B3837" s="76">
        <v>44254.446157407408</v>
      </c>
      <c r="C3837" s="1" t="s">
        <v>12159</v>
      </c>
      <c r="D3837" s="76">
        <v>44254.447175925925</v>
      </c>
      <c r="E3837" s="1" t="s">
        <v>12160</v>
      </c>
      <c r="F3837" s="1" t="s">
        <v>12161</v>
      </c>
      <c r="G3837" s="1" t="s">
        <v>123</v>
      </c>
      <c r="H3837" s="1" t="s">
        <v>124</v>
      </c>
      <c r="I3837" s="1" t="s">
        <v>125</v>
      </c>
      <c r="J3837" s="1" t="s">
        <v>12074</v>
      </c>
      <c r="K3837" s="1" t="s">
        <v>12074</v>
      </c>
      <c r="L3837">
        <f>ROUNDUP(IF(B3837&gt;$D$4,0,($D$4-B3837+1)/365),0)</f>
        <v>0</v>
      </c>
      <c r="M3837">
        <f>ROUNDUP(IF(B3837&gt;$D$5,0,($D$5-B3837+1)/365),0)</f>
        <v>1</v>
      </c>
      <c r="N3837" s="28">
        <f>IF(OR(L3837=1,M3837=1),IF(B3837+364&lt;=$D$5,(B3837+364-$D$4+1)/365,IF(B3837&gt;$D$4,($D$5-B3837+1)/365,$D$6/365)),0)</f>
        <v>0.13028450025367544</v>
      </c>
      <c r="O3837" s="28">
        <f>'Data &amp; Parameter'!$E$16*'Data &amp; Parameter'!$E$17*('Data &amp; Parameter'!$E$18+'Data &amp; Parameter'!$E$19)*'Data &amp; Parameter'!$E$20*'Data &amp; Parameter'!$E$37*N3837</f>
        <v>0.45296068960399138</v>
      </c>
      <c r="P3837">
        <f>ROUNDUP(IF(D3837&gt;$D$4,0,($D$4-D3837+1)/365),0)</f>
        <v>0</v>
      </c>
      <c r="Q3837">
        <f>ROUNDUP(IF(D3837&gt;$D$5,0,($D$5-D3837+1)/365),0)</f>
        <v>1</v>
      </c>
      <c r="R3837" s="28">
        <f>IF(OR(P3837=1,Q3837=1),IF(D3837+364&lt;=$D$5,(D3837+364-$D$4+1)/365,IF(D3837&gt;$D$4,($D$5-D3837+1)/365,$D$6/365)),0)</f>
        <v>0.13028170979198639</v>
      </c>
      <c r="S3837" s="28">
        <f>'Data &amp; Parameter'!$E$16*'Data &amp; Parameter'!$E$17*('Data &amp; Parameter'!$E$18+'Data &amp; Parameter'!$E$19)*'Data &amp; Parameter'!$E$20*'Data &amp; Parameter'!$E$37*R3837</f>
        <v>0.45295098799368066</v>
      </c>
      <c r="T3837" s="28">
        <f t="shared" si="59"/>
        <v>0.9059116775976721</v>
      </c>
    </row>
    <row r="3838" spans="1:20" ht="15.75" customHeight="1" x14ac:dyDescent="0.35">
      <c r="A3838">
        <v>3831</v>
      </c>
      <c r="B3838" s="76">
        <v>44254.44631944444</v>
      </c>
      <c r="C3838" s="1" t="s">
        <v>12162</v>
      </c>
      <c r="D3838" s="76">
        <v>44254.446921296301</v>
      </c>
      <c r="E3838" s="1" t="s">
        <v>12163</v>
      </c>
      <c r="F3838" s="1" t="s">
        <v>12164</v>
      </c>
      <c r="G3838" s="1" t="s">
        <v>123</v>
      </c>
      <c r="H3838" s="1" t="s">
        <v>124</v>
      </c>
      <c r="I3838" s="1" t="s">
        <v>125</v>
      </c>
      <c r="J3838" s="1" t="s">
        <v>3846</v>
      </c>
      <c r="K3838" s="1" t="s">
        <v>3846</v>
      </c>
      <c r="L3838">
        <f>ROUNDUP(IF(B3838&gt;$D$4,0,($D$4-B3838+1)/365),0)</f>
        <v>0</v>
      </c>
      <c r="M3838">
        <f>ROUNDUP(IF(B3838&gt;$D$5,0,($D$5-B3838+1)/365),0)</f>
        <v>1</v>
      </c>
      <c r="N3838" s="28">
        <f>IF(OR(L3838=1,M3838=1),IF(B3838+364&lt;=$D$5,(B3838+364-$D$4+1)/365,IF(B3838&gt;$D$4,($D$5-B3838+1)/365,$D$6/365)),0)</f>
        <v>0.1302840563166035</v>
      </c>
      <c r="O3838" s="28">
        <f>'Data &amp; Parameter'!$E$16*'Data &amp; Parameter'!$E$17*('Data &amp; Parameter'!$E$18+'Data &amp; Parameter'!$E$19)*'Data &amp; Parameter'!$E$20*'Data &amp; Parameter'!$E$37*N3838</f>
        <v>0.45295914616603938</v>
      </c>
      <c r="P3838">
        <f>ROUNDUP(IF(D3838&gt;$D$4,0,($D$4-D3838+1)/365),0)</f>
        <v>0</v>
      </c>
      <c r="Q3838">
        <f>ROUNDUP(IF(D3838&gt;$D$5,0,($D$5-D3838+1)/365),0)</f>
        <v>1</v>
      </c>
      <c r="R3838" s="28">
        <f>IF(OR(P3838=1,Q3838=1),IF(D3838+364&lt;=$D$5,(D3838+364-$D$4+1)/365,IF(D3838&gt;$D$4,($D$5-D3838+1)/365,$D$6/365)),0)</f>
        <v>0.13028240740739369</v>
      </c>
      <c r="S3838" s="28">
        <f>'Data &amp; Parameter'!$E$16*'Data &amp; Parameter'!$E$17*('Data &amp; Parameter'!$E$18+'Data &amp; Parameter'!$E$19)*'Data &amp; Parameter'!$E$20*'Data &amp; Parameter'!$E$37*R3838</f>
        <v>0.45295341339620632</v>
      </c>
      <c r="T3838" s="28">
        <f t="shared" si="59"/>
        <v>0.9059125595622457</v>
      </c>
    </row>
    <row r="3839" spans="1:20" ht="15.75" customHeight="1" x14ac:dyDescent="0.35">
      <c r="A3839">
        <v>3832</v>
      </c>
      <c r="B3839" s="76">
        <v>44254.448171296295</v>
      </c>
      <c r="C3839" s="1" t="s">
        <v>12165</v>
      </c>
      <c r="D3839" s="76">
        <v>44254.449594907404</v>
      </c>
      <c r="E3839" s="1" t="s">
        <v>12166</v>
      </c>
      <c r="F3839" s="1" t="s">
        <v>12167</v>
      </c>
      <c r="G3839" s="1" t="s">
        <v>123</v>
      </c>
      <c r="H3839" s="1" t="s">
        <v>124</v>
      </c>
      <c r="I3839" s="1" t="s">
        <v>125</v>
      </c>
      <c r="J3839" s="1" t="s">
        <v>10727</v>
      </c>
      <c r="K3839" s="1" t="s">
        <v>10818</v>
      </c>
      <c r="L3839">
        <f>ROUNDUP(IF(B3839&gt;$D$4,0,($D$4-B3839+1)/365),0)</f>
        <v>0</v>
      </c>
      <c r="M3839">
        <f>ROUNDUP(IF(B3839&gt;$D$5,0,($D$5-B3839+1)/365),0)</f>
        <v>1</v>
      </c>
      <c r="N3839" s="28">
        <f>IF(OR(L3839=1,M3839=1),IF(B3839+364&lt;=$D$5,(B3839+364-$D$4+1)/365,IF(B3839&gt;$D$4,($D$5-B3839+1)/365,$D$6/365)),0)</f>
        <v>0.1302789827498762</v>
      </c>
      <c r="O3839" s="28">
        <f>'Data &amp; Parameter'!$E$16*'Data &amp; Parameter'!$E$17*('Data &amp; Parameter'!$E$18+'Data &amp; Parameter'!$E$19)*'Data &amp; Parameter'!$E$20*'Data &amp; Parameter'!$E$37*N3839</f>
        <v>0.45294150687449608</v>
      </c>
      <c r="P3839">
        <f>ROUNDUP(IF(D3839&gt;$D$4,0,($D$4-D3839+1)/365),0)</f>
        <v>0</v>
      </c>
      <c r="Q3839">
        <f>ROUNDUP(IF(D3839&gt;$D$5,0,($D$5-D3839+1)/365),0)</f>
        <v>1</v>
      </c>
      <c r="R3839" s="28">
        <f>IF(OR(P3839=1,Q3839=1),IF(D3839+364&lt;=$D$5,(D3839+364-$D$4+1)/365,IF(D3839&gt;$D$4,($D$5-D3839+1)/365,$D$6/365)),0)</f>
        <v>0.13027508244546743</v>
      </c>
      <c r="S3839" s="28">
        <f>'Data &amp; Parameter'!$E$16*'Data &amp; Parameter'!$E$17*('Data &amp; Parameter'!$E$18+'Data &amp; Parameter'!$E$19)*'Data &amp; Parameter'!$E$20*'Data &amp; Parameter'!$E$37*R3839</f>
        <v>0.4529279466691668</v>
      </c>
      <c r="T3839" s="28">
        <f t="shared" si="59"/>
        <v>0.90586945354366288</v>
      </c>
    </row>
    <row r="3840" spans="1:20" ht="15.75" customHeight="1" x14ac:dyDescent="0.35">
      <c r="A3840">
        <v>3833</v>
      </c>
      <c r="B3840" s="76">
        <v>44254.449456018519</v>
      </c>
      <c r="C3840" s="1" t="s">
        <v>12168</v>
      </c>
      <c r="D3840" s="76">
        <v>44254.450092592597</v>
      </c>
      <c r="E3840" s="1" t="s">
        <v>12169</v>
      </c>
      <c r="F3840" s="1" t="s">
        <v>12170</v>
      </c>
      <c r="G3840" s="1" t="s">
        <v>123</v>
      </c>
      <c r="H3840" s="1" t="s">
        <v>124</v>
      </c>
      <c r="I3840" s="1" t="s">
        <v>125</v>
      </c>
      <c r="J3840" s="1" t="s">
        <v>3846</v>
      </c>
      <c r="K3840" s="1" t="s">
        <v>3846</v>
      </c>
      <c r="L3840">
        <f>ROUNDUP(IF(B3840&gt;$D$4,0,($D$4-B3840+1)/365),0)</f>
        <v>0</v>
      </c>
      <c r="M3840">
        <f>ROUNDUP(IF(B3840&gt;$D$5,0,($D$5-B3840+1)/365),0)</f>
        <v>1</v>
      </c>
      <c r="N3840" s="28">
        <f>IF(OR(L3840=1,M3840=1),IF(B3840+364&lt;=$D$5,(B3840+364-$D$4+1)/365,IF(B3840&gt;$D$4,($D$5-B3840+1)/365,$D$6/365)),0)</f>
        <v>0.13027546296296053</v>
      </c>
      <c r="O3840" s="28">
        <f>'Data &amp; Parameter'!$E$16*'Data &amp; Parameter'!$E$17*('Data &amp; Parameter'!$E$18+'Data &amp; Parameter'!$E$19)*'Data &amp; Parameter'!$E$20*'Data &amp; Parameter'!$E$37*N3840</f>
        <v>0.45292926961599272</v>
      </c>
      <c r="P3840">
        <f>ROUNDUP(IF(D3840&gt;$D$4,0,($D$4-D3840+1)/365),0)</f>
        <v>0</v>
      </c>
      <c r="Q3840">
        <f>ROUNDUP(IF(D3840&gt;$D$5,0,($D$5-D3840+1)/365),0)</f>
        <v>1</v>
      </c>
      <c r="R3840" s="28">
        <f>IF(OR(P3840=1,Q3840=1),IF(D3840+364&lt;=$D$5,(D3840+364-$D$4+1)/365,IF(D3840&gt;$D$4,($D$5-D3840+1)/365,$D$6/365)),0)</f>
        <v>0.13027371892439241</v>
      </c>
      <c r="S3840" s="28">
        <f>'Data &amp; Parameter'!$E$16*'Data &amp; Parameter'!$E$17*('Data &amp; Parameter'!$E$18+'Data &amp; Parameter'!$E$19)*'Data &amp; Parameter'!$E$20*'Data &amp; Parameter'!$E$37*R3840</f>
        <v>0.45292320610950521</v>
      </c>
      <c r="T3840" s="28">
        <f t="shared" si="59"/>
        <v>0.90585247572549799</v>
      </c>
    </row>
    <row r="3841" spans="1:20" ht="15.75" customHeight="1" x14ac:dyDescent="0.35">
      <c r="A3841">
        <v>3834</v>
      </c>
      <c r="B3841" s="76">
        <v>44254.450289351851</v>
      </c>
      <c r="C3841" s="1" t="s">
        <v>12171</v>
      </c>
      <c r="D3841" s="76">
        <v>44254.450752314813</v>
      </c>
      <c r="E3841" s="1" t="s">
        <v>12172</v>
      </c>
      <c r="F3841" s="1" t="s">
        <v>12173</v>
      </c>
      <c r="G3841" s="1" t="s">
        <v>123</v>
      </c>
      <c r="H3841" s="1" t="s">
        <v>124</v>
      </c>
      <c r="I3841" s="1" t="s">
        <v>125</v>
      </c>
      <c r="J3841" s="1" t="s">
        <v>12074</v>
      </c>
      <c r="K3841" s="1" t="s">
        <v>12074</v>
      </c>
      <c r="L3841">
        <f>ROUNDUP(IF(B3841&gt;$D$4,0,($D$4-B3841+1)/365),0)</f>
        <v>0</v>
      </c>
      <c r="M3841">
        <f>ROUNDUP(IF(B3841&gt;$D$5,0,($D$5-B3841+1)/365),0)</f>
        <v>1</v>
      </c>
      <c r="N3841" s="28">
        <f>IF(OR(L3841=1,M3841=1),IF(B3841+364&lt;=$D$5,(B3841+364-$D$4+1)/365,IF(B3841&gt;$D$4,($D$5-B3841+1)/365,$D$6/365)),0)</f>
        <v>0.13027317985794221</v>
      </c>
      <c r="O3841" s="28">
        <f>'Data &amp; Parameter'!$E$16*'Data &amp; Parameter'!$E$17*('Data &amp; Parameter'!$E$18+'Data &amp; Parameter'!$E$19)*'Data &amp; Parameter'!$E$20*'Data &amp; Parameter'!$E$37*N3841</f>
        <v>0.45292133193482942</v>
      </c>
      <c r="P3841">
        <f>ROUNDUP(IF(D3841&gt;$D$4,0,($D$4-D3841+1)/365),0)</f>
        <v>0</v>
      </c>
      <c r="Q3841">
        <f>ROUNDUP(IF(D3841&gt;$D$5,0,($D$5-D3841+1)/365),0)</f>
        <v>1</v>
      </c>
      <c r="R3841" s="28">
        <f>IF(OR(P3841=1,Q3841=1),IF(D3841+364&lt;=$D$5,(D3841+364-$D$4+1)/365,IF(D3841&gt;$D$4,($D$5-D3841+1)/365,$D$6/365)),0)</f>
        <v>0.13027191146626535</v>
      </c>
      <c r="S3841" s="28">
        <f>'Data &amp; Parameter'!$E$16*'Data &amp; Parameter'!$E$17*('Data &amp; Parameter'!$E$18+'Data &amp; Parameter'!$E$19)*'Data &amp; Parameter'!$E$20*'Data &amp; Parameter'!$E$37*R3841</f>
        <v>0.45291692211196083</v>
      </c>
      <c r="T3841" s="28">
        <f t="shared" si="59"/>
        <v>0.90583825404679019</v>
      </c>
    </row>
    <row r="3842" spans="1:20" ht="15.75" customHeight="1" x14ac:dyDescent="0.35">
      <c r="A3842">
        <v>3835</v>
      </c>
      <c r="B3842" s="76">
        <v>44254.45239583333</v>
      </c>
      <c r="C3842" s="1" t="s">
        <v>12174</v>
      </c>
      <c r="D3842" s="76">
        <v>44254.453356481477</v>
      </c>
      <c r="E3842" s="1" t="s">
        <v>12175</v>
      </c>
      <c r="F3842" s="1" t="s">
        <v>12176</v>
      </c>
      <c r="G3842" s="1" t="s">
        <v>123</v>
      </c>
      <c r="H3842" s="1" t="s">
        <v>124</v>
      </c>
      <c r="I3842" s="1" t="s">
        <v>125</v>
      </c>
      <c r="J3842" s="1" t="s">
        <v>11086</v>
      </c>
      <c r="K3842" s="1" t="s">
        <v>10818</v>
      </c>
      <c r="L3842">
        <f>ROUNDUP(IF(B3842&gt;$D$4,0,($D$4-B3842+1)/365),0)</f>
        <v>0</v>
      </c>
      <c r="M3842">
        <f>ROUNDUP(IF(B3842&gt;$D$5,0,($D$5-B3842+1)/365),0)</f>
        <v>1</v>
      </c>
      <c r="N3842" s="28">
        <f>IF(OR(L3842=1,M3842=1),IF(B3842+364&lt;=$D$5,(B3842+364-$D$4+1)/365,IF(B3842&gt;$D$4,($D$5-B3842+1)/365,$D$6/365)),0)</f>
        <v>0.13026740867580761</v>
      </c>
      <c r="O3842" s="28">
        <f>'Data &amp; Parameter'!$E$16*'Data &amp; Parameter'!$E$17*('Data &amp; Parameter'!$E$18+'Data &amp; Parameter'!$E$19)*'Data &amp; Parameter'!$E$20*'Data &amp; Parameter'!$E$37*N3842</f>
        <v>0.45290126724076046</v>
      </c>
      <c r="P3842">
        <f>ROUNDUP(IF(D3842&gt;$D$4,0,($D$4-D3842+1)/365),0)</f>
        <v>0</v>
      </c>
      <c r="Q3842">
        <f>ROUNDUP(IF(D3842&gt;$D$5,0,($D$5-D3842+1)/365),0)</f>
        <v>1</v>
      </c>
      <c r="R3842" s="28">
        <f>IF(OR(P3842=1,Q3842=1),IF(D3842+364&lt;=$D$5,(D3842+364-$D$4+1)/365,IF(D3842&gt;$D$4,($D$5-D3842+1)/365,$D$6/365)),0)</f>
        <v>0.13026477676307566</v>
      </c>
      <c r="S3842" s="28">
        <f>'Data &amp; Parameter'!$E$16*'Data &amp; Parameter'!$E$17*('Data &amp; Parameter'!$E$18+'Data &amp; Parameter'!$E$19)*'Data &amp; Parameter'!$E$20*'Data &amp; Parameter'!$E$37*R3842</f>
        <v>0.45289211685829961</v>
      </c>
      <c r="T3842" s="28">
        <f t="shared" si="59"/>
        <v>0.90579338409906007</v>
      </c>
    </row>
    <row r="3843" spans="1:20" ht="15.75" customHeight="1" x14ac:dyDescent="0.35">
      <c r="A3843">
        <v>3836</v>
      </c>
      <c r="B3843" s="76">
        <v>44254.452430555553</v>
      </c>
      <c r="C3843" s="1" t="s">
        <v>12177</v>
      </c>
      <c r="D3843" s="76">
        <v>44254.452905092592</v>
      </c>
      <c r="E3843" s="1" t="s">
        <v>12178</v>
      </c>
      <c r="F3843" s="1" t="s">
        <v>12179</v>
      </c>
      <c r="G3843" s="1" t="s">
        <v>123</v>
      </c>
      <c r="H3843" s="1" t="s">
        <v>124</v>
      </c>
      <c r="I3843" s="1" t="s">
        <v>125</v>
      </c>
      <c r="J3843" s="1" t="s">
        <v>3846</v>
      </c>
      <c r="K3843" s="1" t="s">
        <v>3846</v>
      </c>
      <c r="L3843">
        <f>ROUNDUP(IF(B3843&gt;$D$4,0,($D$4-B3843+1)/365),0)</f>
        <v>0</v>
      </c>
      <c r="M3843">
        <f>ROUNDUP(IF(B3843&gt;$D$5,0,($D$5-B3843+1)/365),0)</f>
        <v>1</v>
      </c>
      <c r="N3843" s="28">
        <f>IF(OR(L3843=1,M3843=1),IF(B3843+364&lt;=$D$5,(B3843+364-$D$4+1)/365,IF(B3843&gt;$D$4,($D$5-B3843+1)/365,$D$6/365)),0)</f>
        <v>0.13026731354642934</v>
      </c>
      <c r="O3843" s="28">
        <f>'Data &amp; Parameter'!$E$16*'Data &amp; Parameter'!$E$17*('Data &amp; Parameter'!$E$18+'Data &amp; Parameter'!$E$19)*'Data &amp; Parameter'!$E$20*'Data &amp; Parameter'!$E$37*N3843</f>
        <v>0.45290093650403662</v>
      </c>
      <c r="P3843">
        <f>ROUNDUP(IF(D3843&gt;$D$4,0,($D$4-D3843+1)/365),0)</f>
        <v>0</v>
      </c>
      <c r="Q3843">
        <f>ROUNDUP(IF(D3843&gt;$D$5,0,($D$5-D3843+1)/365),0)</f>
        <v>1</v>
      </c>
      <c r="R3843" s="28">
        <f>IF(OR(P3843=1,Q3843=1),IF(D3843+364&lt;=$D$5,(D3843+364-$D$4+1)/365,IF(D3843&gt;$D$4,($D$5-D3843+1)/365,$D$6/365)),0)</f>
        <v>0.13026601344495309</v>
      </c>
      <c r="S3843" s="28">
        <f>'Data &amp; Parameter'!$E$16*'Data &amp; Parameter'!$E$17*('Data &amp; Parameter'!$E$18+'Data &amp; Parameter'!$E$19)*'Data &amp; Parameter'!$E$20*'Data &amp; Parameter'!$E$37*R3843</f>
        <v>0.45289641643557033</v>
      </c>
      <c r="T3843" s="28">
        <f t="shared" si="59"/>
        <v>0.90579735293960695</v>
      </c>
    </row>
    <row r="3844" spans="1:20" ht="15.75" customHeight="1" x14ac:dyDescent="0.35">
      <c r="A3844">
        <v>3837</v>
      </c>
      <c r="B3844" s="76">
        <v>44254.452465277776</v>
      </c>
      <c r="C3844" s="1" t="s">
        <v>12180</v>
      </c>
      <c r="D3844" s="76">
        <v>44254.453194444446</v>
      </c>
      <c r="E3844" s="1" t="s">
        <v>12181</v>
      </c>
      <c r="F3844" s="1" t="s">
        <v>12182</v>
      </c>
      <c r="G3844" s="1" t="s">
        <v>123</v>
      </c>
      <c r="H3844" s="1" t="s">
        <v>124</v>
      </c>
      <c r="I3844" s="1" t="s">
        <v>125</v>
      </c>
      <c r="J3844" s="1" t="s">
        <v>10722</v>
      </c>
      <c r="K3844" s="1" t="s">
        <v>10722</v>
      </c>
      <c r="L3844">
        <f>ROUNDUP(IF(B3844&gt;$D$4,0,($D$4-B3844+1)/365),0)</f>
        <v>0</v>
      </c>
      <c r="M3844">
        <f>ROUNDUP(IF(B3844&gt;$D$5,0,($D$5-B3844+1)/365),0)</f>
        <v>1</v>
      </c>
      <c r="N3844" s="28">
        <f>IF(OR(L3844=1,M3844=1),IF(B3844+364&lt;=$D$5,(B3844+364-$D$4+1)/365,IF(B3844&gt;$D$4,($D$5-B3844+1)/365,$D$6/365)),0)</f>
        <v>0.13026721841705108</v>
      </c>
      <c r="O3844" s="28">
        <f>'Data &amp; Parameter'!$E$16*'Data &amp; Parameter'!$E$17*('Data &amp; Parameter'!$E$18+'Data &amp; Parameter'!$E$19)*'Data &amp; Parameter'!$E$20*'Data &amp; Parameter'!$E$37*N3844</f>
        <v>0.45290060576731278</v>
      </c>
      <c r="P3844">
        <f>ROUNDUP(IF(D3844&gt;$D$4,0,($D$4-D3844+1)/365),0)</f>
        <v>0</v>
      </c>
      <c r="Q3844">
        <f>ROUNDUP(IF(D3844&gt;$D$5,0,($D$5-D3844+1)/365),0)</f>
        <v>1</v>
      </c>
      <c r="R3844" s="28">
        <f>IF(OR(P3844=1,Q3844=1),IF(D3844+364&lt;=$D$5,(D3844+364-$D$4+1)/365,IF(D3844&gt;$D$4,($D$5-D3844+1)/365,$D$6/365)),0)</f>
        <v>0.13026522070014759</v>
      </c>
      <c r="S3844" s="28">
        <f>'Data &amp; Parameter'!$E$16*'Data &amp; Parameter'!$E$17*('Data &amp; Parameter'!$E$18+'Data &amp; Parameter'!$E$19)*'Data &amp; Parameter'!$E$20*'Data &amp; Parameter'!$E$37*R3844</f>
        <v>0.45289366029625155</v>
      </c>
      <c r="T3844" s="28">
        <f t="shared" si="59"/>
        <v>0.90579426606356428</v>
      </c>
    </row>
    <row r="3845" spans="1:20" ht="15.75" customHeight="1" x14ac:dyDescent="0.35">
      <c r="A3845">
        <v>3838</v>
      </c>
      <c r="B3845" s="76">
        <v>44254.453055555554</v>
      </c>
      <c r="C3845" s="1" t="s">
        <v>12183</v>
      </c>
      <c r="D3845" s="76">
        <v>44254.453599537039</v>
      </c>
      <c r="E3845" s="1" t="s">
        <v>12184</v>
      </c>
      <c r="F3845" s="1" t="s">
        <v>12185</v>
      </c>
      <c r="G3845" s="1" t="s">
        <v>123</v>
      </c>
      <c r="H3845" s="1" t="s">
        <v>124</v>
      </c>
      <c r="I3845" s="1" t="s">
        <v>125</v>
      </c>
      <c r="J3845" s="1" t="s">
        <v>12186</v>
      </c>
      <c r="K3845" s="1" t="s">
        <v>12187</v>
      </c>
      <c r="L3845">
        <f>ROUNDUP(IF(B3845&gt;$D$4,0,($D$4-B3845+1)/365),0)</f>
        <v>0</v>
      </c>
      <c r="M3845">
        <f>ROUNDUP(IF(B3845&gt;$D$5,0,($D$5-B3845+1)/365),0)</f>
        <v>1</v>
      </c>
      <c r="N3845" s="28">
        <f>IF(OR(L3845=1,M3845=1),IF(B3845+364&lt;=$D$5,(B3845+364-$D$4+1)/365,IF(B3845&gt;$D$4,($D$5-B3845+1)/365,$D$6/365)),0)</f>
        <v>0.13026560121766062</v>
      </c>
      <c r="O3845" s="28">
        <f>'Data &amp; Parameter'!$E$16*'Data &amp; Parameter'!$E$17*('Data &amp; Parameter'!$E$18+'Data &amp; Parameter'!$E$19)*'Data &amp; Parameter'!$E$20*'Data &amp; Parameter'!$E$37*N3845</f>
        <v>0.45289498324314681</v>
      </c>
      <c r="P3845">
        <f>ROUNDUP(IF(D3845&gt;$D$4,0,($D$4-D3845+1)/365),0)</f>
        <v>0</v>
      </c>
      <c r="Q3845">
        <f>ROUNDUP(IF(D3845&gt;$D$5,0,($D$5-D3845+1)/365),0)</f>
        <v>1</v>
      </c>
      <c r="R3845" s="28">
        <f>IF(OR(P3845=1,Q3845=1),IF(D3845+364&lt;=$D$5,(D3845+364-$D$4+1)/365,IF(D3845&gt;$D$4,($D$5-D3845+1)/365,$D$6/365)),0)</f>
        <v>0.13026411085742787</v>
      </c>
      <c r="S3845" s="28">
        <f>'Data &amp; Parameter'!$E$16*'Data &amp; Parameter'!$E$17*('Data &amp; Parameter'!$E$18+'Data &amp; Parameter'!$E$19)*'Data &amp; Parameter'!$E$20*'Data &amp; Parameter'!$E$37*R3845</f>
        <v>0.45288980170123294</v>
      </c>
      <c r="T3845" s="28">
        <f t="shared" si="59"/>
        <v>0.90578478494437975</v>
      </c>
    </row>
    <row r="3846" spans="1:20" ht="15.75" customHeight="1" x14ac:dyDescent="0.35">
      <c r="A3846">
        <v>3839</v>
      </c>
      <c r="B3846" s="76">
        <v>44254.455289351856</v>
      </c>
      <c r="C3846" s="1" t="s">
        <v>12188</v>
      </c>
      <c r="D3846" s="76">
        <v>44254.455937499995</v>
      </c>
      <c r="E3846" s="1" t="s">
        <v>12189</v>
      </c>
      <c r="F3846" s="1" t="s">
        <v>12190</v>
      </c>
      <c r="G3846" s="1" t="s">
        <v>123</v>
      </c>
      <c r="H3846" s="1" t="s">
        <v>124</v>
      </c>
      <c r="I3846" s="1" t="s">
        <v>125</v>
      </c>
      <c r="J3846" s="1" t="s">
        <v>10727</v>
      </c>
      <c r="K3846" s="1" t="s">
        <v>10818</v>
      </c>
      <c r="L3846">
        <f>ROUNDUP(IF(B3846&gt;$D$4,0,($D$4-B3846+1)/365),0)</f>
        <v>0</v>
      </c>
      <c r="M3846">
        <f>ROUNDUP(IF(B3846&gt;$D$5,0,($D$5-B3846+1)/365),0)</f>
        <v>1</v>
      </c>
      <c r="N3846" s="28">
        <f>IF(OR(L3846=1,M3846=1),IF(B3846+364&lt;=$D$5,(B3846+364-$D$4+1)/365,IF(B3846&gt;$D$4,($D$5-B3846+1)/365,$D$6/365)),0)</f>
        <v>0.13025948122779246</v>
      </c>
      <c r="O3846" s="28">
        <f>'Data &amp; Parameter'!$E$16*'Data &amp; Parameter'!$E$17*('Data &amp; Parameter'!$E$18+'Data &amp; Parameter'!$E$19)*'Data &amp; Parameter'!$E$20*'Data &amp; Parameter'!$E$37*N3846</f>
        <v>0.45287370584771103</v>
      </c>
      <c r="P3846">
        <f>ROUNDUP(IF(D3846&gt;$D$4,0,($D$4-D3846+1)/365),0)</f>
        <v>0</v>
      </c>
      <c r="Q3846">
        <f>ROUNDUP(IF(D3846&gt;$D$5,0,($D$5-D3846+1)/365),0)</f>
        <v>1</v>
      </c>
      <c r="R3846" s="28">
        <f>IF(OR(P3846=1,Q3846=1),IF(D3846+364&lt;=$D$5,(D3846+364-$D$4+1)/365,IF(D3846&gt;$D$4,($D$5-D3846+1)/365,$D$6/365)),0)</f>
        <v>0.1302577054794648</v>
      </c>
      <c r="S3846" s="28">
        <f>'Data &amp; Parameter'!$E$16*'Data &amp; Parameter'!$E$17*('Data &amp; Parameter'!$E$18+'Data &amp; Parameter'!$E$19)*'Data &amp; Parameter'!$E$20*'Data &amp; Parameter'!$E$37*R3846</f>
        <v>0.45286753209576436</v>
      </c>
      <c r="T3846" s="28">
        <f t="shared" si="59"/>
        <v>0.90574123794347539</v>
      </c>
    </row>
    <row r="3847" spans="1:20" ht="15.75" customHeight="1" x14ac:dyDescent="0.35">
      <c r="A3847">
        <v>3840</v>
      </c>
      <c r="B3847" s="76">
        <v>44254.457013888888</v>
      </c>
      <c r="C3847" s="1" t="s">
        <v>12191</v>
      </c>
      <c r="D3847" s="76">
        <v>44254.457523148143</v>
      </c>
      <c r="E3847" s="1" t="s">
        <v>12192</v>
      </c>
      <c r="F3847" s="1" t="s">
        <v>12193</v>
      </c>
      <c r="G3847" s="1" t="s">
        <v>123</v>
      </c>
      <c r="H3847" s="1" t="s">
        <v>124</v>
      </c>
      <c r="I3847" s="1" t="s">
        <v>125</v>
      </c>
      <c r="J3847" s="1" t="s">
        <v>12074</v>
      </c>
      <c r="K3847" s="1" t="s">
        <v>12075</v>
      </c>
      <c r="L3847">
        <f>ROUNDUP(IF(B3847&gt;$D$4,0,($D$4-B3847+1)/365),0)</f>
        <v>0</v>
      </c>
      <c r="M3847">
        <f>ROUNDUP(IF(B3847&gt;$D$5,0,($D$5-B3847+1)/365),0)</f>
        <v>1</v>
      </c>
      <c r="N3847" s="28">
        <f>IF(OR(L3847=1,M3847=1),IF(B3847+364&lt;=$D$5,(B3847+364-$D$4+1)/365,IF(B3847&gt;$D$4,($D$5-B3847+1)/365,$D$6/365)),0)</f>
        <v>0.13025475646879872</v>
      </c>
      <c r="O3847" s="28">
        <f>'Data &amp; Parameter'!$E$16*'Data &amp; Parameter'!$E$17*('Data &amp; Parameter'!$E$18+'Data &amp; Parameter'!$E$19)*'Data &amp; Parameter'!$E$20*'Data &amp; Parameter'!$E$37*N3847</f>
        <v>0.4528572792575345</v>
      </c>
      <c r="P3847">
        <f>ROUNDUP(IF(D3847&gt;$D$4,0,($D$4-D3847+1)/365),0)</f>
        <v>0</v>
      </c>
      <c r="Q3847">
        <f>ROUNDUP(IF(D3847&gt;$D$5,0,($D$5-D3847+1)/365),0)</f>
        <v>1</v>
      </c>
      <c r="R3847" s="28">
        <f>IF(OR(P3847=1,Q3847=1),IF(D3847+364&lt;=$D$5,(D3847+364-$D$4+1)/365,IF(D3847&gt;$D$4,($D$5-D3847+1)/365,$D$6/365)),0)</f>
        <v>0.13025336123796416</v>
      </c>
      <c r="S3847" s="28">
        <f>'Data &amp; Parameter'!$E$16*'Data &amp; Parameter'!$E$17*('Data &amp; Parameter'!$E$18+'Data &amp; Parameter'!$E$19)*'Data &amp; Parameter'!$E$20*'Data &amp; Parameter'!$E$37*R3847</f>
        <v>0.4528524284524138</v>
      </c>
      <c r="T3847" s="28">
        <f t="shared" si="59"/>
        <v>0.9057097077099483</v>
      </c>
    </row>
    <row r="3848" spans="1:20" ht="15.75" customHeight="1" x14ac:dyDescent="0.35">
      <c r="A3848">
        <v>3841</v>
      </c>
      <c r="B3848" s="76">
        <v>44254.457696759258</v>
      </c>
      <c r="C3848" s="1" t="s">
        <v>12194</v>
      </c>
      <c r="D3848" s="76">
        <v>44254.458148148144</v>
      </c>
      <c r="E3848" s="1" t="s">
        <v>12195</v>
      </c>
      <c r="F3848" s="1" t="s">
        <v>12196</v>
      </c>
      <c r="G3848" s="1" t="s">
        <v>123</v>
      </c>
      <c r="H3848" s="1" t="s">
        <v>124</v>
      </c>
      <c r="I3848" s="1" t="s">
        <v>125</v>
      </c>
      <c r="J3848" s="1" t="s">
        <v>10722</v>
      </c>
      <c r="K3848" s="1" t="s">
        <v>10722</v>
      </c>
      <c r="L3848">
        <f>ROUNDUP(IF(B3848&gt;$D$4,0,($D$4-B3848+1)/365),0)</f>
        <v>0</v>
      </c>
      <c r="M3848">
        <f>ROUNDUP(IF(B3848&gt;$D$5,0,($D$5-B3848+1)/365),0)</f>
        <v>1</v>
      </c>
      <c r="N3848" s="28">
        <f>IF(OR(L3848=1,M3848=1),IF(B3848+364&lt;=$D$5,(B3848+364-$D$4+1)/365,IF(B3848&gt;$D$4,($D$5-B3848+1)/365,$D$6/365)),0)</f>
        <v>0.1302528855910729</v>
      </c>
      <c r="O3848" s="28">
        <f>'Data &amp; Parameter'!$E$16*'Data &amp; Parameter'!$E$17*('Data &amp; Parameter'!$E$18+'Data &amp; Parameter'!$E$19)*'Data &amp; Parameter'!$E$20*'Data &amp; Parameter'!$E$37*N3848</f>
        <v>0.45285077476879482</v>
      </c>
      <c r="P3848">
        <f>ROUNDUP(IF(D3848&gt;$D$4,0,($D$4-D3848+1)/365),0)</f>
        <v>0</v>
      </c>
      <c r="Q3848">
        <f>ROUNDUP(IF(D3848&gt;$D$5,0,($D$5-D3848+1)/365),0)</f>
        <v>1</v>
      </c>
      <c r="R3848" s="28">
        <f>IF(OR(P3848=1,Q3848=1),IF(D3848+364&lt;=$D$5,(D3848+364-$D$4+1)/365,IF(D3848&gt;$D$4,($D$5-D3848+1)/365,$D$6/365)),0)</f>
        <v>0.13025164890919544</v>
      </c>
      <c r="S3848" s="28">
        <f>'Data &amp; Parameter'!$E$16*'Data &amp; Parameter'!$E$17*('Data &amp; Parameter'!$E$18+'Data &amp; Parameter'!$E$19)*'Data &amp; Parameter'!$E$20*'Data &amp; Parameter'!$E$37*R3848</f>
        <v>0.45284647519152399</v>
      </c>
      <c r="T3848" s="28">
        <f t="shared" si="59"/>
        <v>0.90569724996031886</v>
      </c>
    </row>
    <row r="3849" spans="1:20" ht="15.75" customHeight="1" x14ac:dyDescent="0.35">
      <c r="A3849">
        <v>3842</v>
      </c>
      <c r="B3849" s="76">
        <v>44254.458379629628</v>
      </c>
      <c r="C3849" s="1" t="s">
        <v>12197</v>
      </c>
      <c r="D3849" s="76">
        <v>44254.458819444444</v>
      </c>
      <c r="E3849" s="1" t="s">
        <v>12198</v>
      </c>
      <c r="F3849" s="1" t="s">
        <v>12199</v>
      </c>
      <c r="G3849" s="1" t="s">
        <v>123</v>
      </c>
      <c r="H3849" s="1" t="s">
        <v>124</v>
      </c>
      <c r="I3849" s="1" t="s">
        <v>125</v>
      </c>
      <c r="J3849" s="1" t="s">
        <v>3846</v>
      </c>
      <c r="K3849" s="1" t="s">
        <v>3846</v>
      </c>
      <c r="L3849">
        <f>ROUNDUP(IF(B3849&gt;$D$4,0,($D$4-B3849+1)/365),0)</f>
        <v>0</v>
      </c>
      <c r="M3849">
        <f>ROUNDUP(IF(B3849&gt;$D$5,0,($D$5-B3849+1)/365),0)</f>
        <v>1</v>
      </c>
      <c r="N3849" s="28">
        <f>IF(OR(L3849=1,M3849=1),IF(B3849+364&lt;=$D$5,(B3849+364-$D$4+1)/365,IF(B3849&gt;$D$4,($D$5-B3849+1)/365,$D$6/365)),0)</f>
        <v>0.13025101471334705</v>
      </c>
      <c r="O3849" s="28">
        <f>'Data &amp; Parameter'!$E$16*'Data &amp; Parameter'!$E$17*('Data &amp; Parameter'!$E$18+'Data &amp; Parameter'!$E$19)*'Data &amp; Parameter'!$E$20*'Data &amp; Parameter'!$E$37*N3849</f>
        <v>0.45284427028005508</v>
      </c>
      <c r="P3849">
        <f>ROUNDUP(IF(D3849&gt;$D$4,0,($D$4-D3849+1)/365),0)</f>
        <v>0</v>
      </c>
      <c r="Q3849">
        <f>ROUNDUP(IF(D3849&gt;$D$5,0,($D$5-D3849+1)/365),0)</f>
        <v>1</v>
      </c>
      <c r="R3849" s="28">
        <f>IF(OR(P3849=1,Q3849=1),IF(D3849+364&lt;=$D$5,(D3849+364-$D$4+1)/365,IF(D3849&gt;$D$4,($D$5-D3849+1)/365,$D$6/365)),0)</f>
        <v>0.13024980974124908</v>
      </c>
      <c r="S3849" s="28">
        <f>'Data &amp; Parameter'!$E$16*'Data &amp; Parameter'!$E$17*('Data &amp; Parameter'!$E$18+'Data &amp; Parameter'!$E$19)*'Data &amp; Parameter'!$E$20*'Data &amp; Parameter'!$E$37*R3849</f>
        <v>0.45284008094831274</v>
      </c>
      <c r="T3849" s="28">
        <f t="shared" ref="T3849:T3912" si="60">O3849+S3849</f>
        <v>0.90568435122836788</v>
      </c>
    </row>
    <row r="3850" spans="1:20" ht="15.75" customHeight="1" x14ac:dyDescent="0.35">
      <c r="A3850">
        <v>3843</v>
      </c>
      <c r="B3850" s="76">
        <v>44254.458599537036</v>
      </c>
      <c r="C3850" s="1" t="s">
        <v>12200</v>
      </c>
      <c r="D3850" s="76">
        <v>44254.459050925929</v>
      </c>
      <c r="E3850" s="1" t="s">
        <v>12201</v>
      </c>
      <c r="F3850" s="1" t="s">
        <v>12202</v>
      </c>
      <c r="G3850" s="1" t="s">
        <v>123</v>
      </c>
      <c r="H3850" s="1" t="s">
        <v>124</v>
      </c>
      <c r="I3850" s="1" t="s">
        <v>125</v>
      </c>
      <c r="J3850" s="1" t="s">
        <v>10727</v>
      </c>
      <c r="K3850" s="1" t="s">
        <v>10818</v>
      </c>
      <c r="L3850">
        <f>ROUNDUP(IF(B3850&gt;$D$4,0,($D$4-B3850+1)/365),0)</f>
        <v>0</v>
      </c>
      <c r="M3850">
        <f>ROUNDUP(IF(B3850&gt;$D$5,0,($D$5-B3850+1)/365),0)</f>
        <v>1</v>
      </c>
      <c r="N3850" s="28">
        <f>IF(OR(L3850=1,M3850=1),IF(B3850+364&lt;=$D$5,(B3850+364-$D$4+1)/365,IF(B3850&gt;$D$4,($D$5-B3850+1)/365,$D$6/365)),0)</f>
        <v>0.13025041222729805</v>
      </c>
      <c r="O3850" s="28">
        <f>'Data &amp; Parameter'!$E$16*'Data &amp; Parameter'!$E$17*('Data &amp; Parameter'!$E$18+'Data &amp; Parameter'!$E$19)*'Data &amp; Parameter'!$E$20*'Data &amp; Parameter'!$E$37*N3850</f>
        <v>0.45284217561418388</v>
      </c>
      <c r="P3850">
        <f>ROUNDUP(IF(D3850&gt;$D$4,0,($D$4-D3850+1)/365),0)</f>
        <v>0</v>
      </c>
      <c r="Q3850">
        <f>ROUNDUP(IF(D3850&gt;$D$5,0,($D$5-D3850+1)/365),0)</f>
        <v>1</v>
      </c>
      <c r="R3850" s="28">
        <f>IF(OR(P3850=1,Q3850=1),IF(D3850+364&lt;=$D$5,(D3850+364-$D$4+1)/365,IF(D3850&gt;$D$4,($D$5-D3850+1)/365,$D$6/365)),0)</f>
        <v>0.13024917554540069</v>
      </c>
      <c r="S3850" s="28">
        <f>'Data &amp; Parameter'!$E$16*'Data &amp; Parameter'!$E$17*('Data &amp; Parameter'!$E$18+'Data &amp; Parameter'!$E$19)*'Data &amp; Parameter'!$E$20*'Data &amp; Parameter'!$E$37*R3850</f>
        <v>0.45283787603684383</v>
      </c>
      <c r="T3850" s="28">
        <f t="shared" si="60"/>
        <v>0.90568005165102772</v>
      </c>
    </row>
    <row r="3851" spans="1:20" ht="15.75" customHeight="1" x14ac:dyDescent="0.35">
      <c r="A3851">
        <v>3844</v>
      </c>
      <c r="B3851" s="76">
        <v>44254.459710648152</v>
      </c>
      <c r="C3851" s="1" t="s">
        <v>12203</v>
      </c>
      <c r="D3851" s="76">
        <v>44254.460520833338</v>
      </c>
      <c r="E3851" s="1" t="s">
        <v>12204</v>
      </c>
      <c r="F3851" s="1" t="s">
        <v>12205</v>
      </c>
      <c r="G3851" s="1" t="s">
        <v>123</v>
      </c>
      <c r="H3851" s="1" t="s">
        <v>124</v>
      </c>
      <c r="I3851" s="1" t="s">
        <v>125</v>
      </c>
      <c r="J3851" s="1" t="s">
        <v>10722</v>
      </c>
      <c r="K3851" s="1" t="s">
        <v>10722</v>
      </c>
      <c r="L3851">
        <f>ROUNDUP(IF(B3851&gt;$D$4,0,($D$4-B3851+1)/365),0)</f>
        <v>0</v>
      </c>
      <c r="M3851">
        <f>ROUNDUP(IF(B3851&gt;$D$5,0,($D$5-B3851+1)/365),0)</f>
        <v>1</v>
      </c>
      <c r="N3851" s="28">
        <f>IF(OR(L3851=1,M3851=1),IF(B3851+364&lt;=$D$5,(B3851+364-$D$4+1)/365,IF(B3851&gt;$D$4,($D$5-B3851+1)/365,$D$6/365)),0)</f>
        <v>0.13024736808725371</v>
      </c>
      <c r="O3851" s="28">
        <f>'Data &amp; Parameter'!$E$16*'Data &amp; Parameter'!$E$17*('Data &amp; Parameter'!$E$18+'Data &amp; Parameter'!$E$19)*'Data &amp; Parameter'!$E$20*'Data &amp; Parameter'!$E$37*N3851</f>
        <v>0.45283159203923018</v>
      </c>
      <c r="P3851">
        <f>ROUNDUP(IF(D3851&gt;$D$4,0,($D$4-D3851+1)/365),0)</f>
        <v>0</v>
      </c>
      <c r="Q3851">
        <f>ROUNDUP(IF(D3851&gt;$D$5,0,($D$5-D3851+1)/365),0)</f>
        <v>1</v>
      </c>
      <c r="R3851" s="28">
        <f>IF(OR(P3851=1,Q3851=1),IF(D3851+364&lt;=$D$5,(D3851+364-$D$4+1)/365,IF(D3851&gt;$D$4,($D$5-D3851+1)/365,$D$6/365)),0)</f>
        <v>0.13024514840181425</v>
      </c>
      <c r="S3851" s="28">
        <f>'Data &amp; Parameter'!$E$16*'Data &amp; Parameter'!$E$17*('Data &amp; Parameter'!$E$18+'Data &amp; Parameter'!$E$19)*'Data &amp; Parameter'!$E$20*'Data &amp; Parameter'!$E$37*R3851</f>
        <v>0.45282387484919301</v>
      </c>
      <c r="T3851" s="28">
        <f t="shared" si="60"/>
        <v>0.90565546688842313</v>
      </c>
    </row>
    <row r="3852" spans="1:20" ht="15.75" customHeight="1" x14ac:dyDescent="0.35">
      <c r="A3852">
        <v>3845</v>
      </c>
      <c r="B3852" s="76">
        <v>44254.460081018522</v>
      </c>
      <c r="C3852" s="1" t="s">
        <v>12206</v>
      </c>
      <c r="D3852" s="76">
        <v>44254.460694444446</v>
      </c>
      <c r="E3852" s="1" t="s">
        <v>12207</v>
      </c>
      <c r="F3852" s="1" t="s">
        <v>12208</v>
      </c>
      <c r="G3852" s="1" t="s">
        <v>123</v>
      </c>
      <c r="H3852" s="1" t="s">
        <v>124</v>
      </c>
      <c r="I3852" s="1" t="s">
        <v>125</v>
      </c>
      <c r="J3852" s="1" t="s">
        <v>12074</v>
      </c>
      <c r="K3852" s="1" t="s">
        <v>12075</v>
      </c>
      <c r="L3852">
        <f>ROUNDUP(IF(B3852&gt;$D$4,0,($D$4-B3852+1)/365),0)</f>
        <v>0</v>
      </c>
      <c r="M3852">
        <f>ROUNDUP(IF(B3852&gt;$D$5,0,($D$5-B3852+1)/365),0)</f>
        <v>1</v>
      </c>
      <c r="N3852" s="28">
        <f>IF(OR(L3852=1,M3852=1),IF(B3852+364&lt;=$D$5,(B3852+364-$D$4+1)/365,IF(B3852&gt;$D$4,($D$5-B3852+1)/365,$D$6/365)),0)</f>
        <v>0.13024635337391224</v>
      </c>
      <c r="O3852" s="28">
        <f>'Data &amp; Parameter'!$E$16*'Data &amp; Parameter'!$E$17*('Data &amp; Parameter'!$E$18+'Data &amp; Parameter'!$E$19)*'Data &amp; Parameter'!$E$20*'Data &amp; Parameter'!$E$37*N3852</f>
        <v>0.45282806418093541</v>
      </c>
      <c r="P3852">
        <f>ROUNDUP(IF(D3852&gt;$D$4,0,($D$4-D3852+1)/365),0)</f>
        <v>0</v>
      </c>
      <c r="Q3852">
        <f>ROUNDUP(IF(D3852&gt;$D$5,0,($D$5-D3852+1)/365),0)</f>
        <v>1</v>
      </c>
      <c r="R3852" s="28">
        <f>IF(OR(P3852=1,Q3852=1),IF(D3852+364&lt;=$D$5,(D3852+364-$D$4+1)/365,IF(D3852&gt;$D$4,($D$5-D3852+1)/365,$D$6/365)),0)</f>
        <v>0.13024467275494292</v>
      </c>
      <c r="S3852" s="28">
        <f>'Data &amp; Parameter'!$E$16*'Data &amp; Parameter'!$E$17*('Data &amp; Parameter'!$E$18+'Data &amp; Parameter'!$E$19)*'Data &amp; Parameter'!$E$20*'Data &amp; Parameter'!$E$37*R3852</f>
        <v>0.4528222211656433</v>
      </c>
      <c r="T3852" s="28">
        <f t="shared" si="60"/>
        <v>0.90565028534657865</v>
      </c>
    </row>
    <row r="3853" spans="1:20" ht="15.75" customHeight="1" x14ac:dyDescent="0.35">
      <c r="A3853">
        <v>3846</v>
      </c>
      <c r="B3853" s="76">
        <v>44254.461111111115</v>
      </c>
      <c r="C3853" s="1" t="s">
        <v>12209</v>
      </c>
      <c r="D3853" s="76">
        <v>44254.461562500001</v>
      </c>
      <c r="E3853" s="1" t="s">
        <v>12210</v>
      </c>
      <c r="F3853" s="1" t="s">
        <v>12211</v>
      </c>
      <c r="G3853" s="1" t="s">
        <v>123</v>
      </c>
      <c r="H3853" s="1" t="s">
        <v>124</v>
      </c>
      <c r="I3853" s="1" t="s">
        <v>125</v>
      </c>
      <c r="J3853" s="1" t="s">
        <v>10727</v>
      </c>
      <c r="K3853" s="1" t="s">
        <v>10818</v>
      </c>
      <c r="L3853">
        <f>ROUNDUP(IF(B3853&gt;$D$4,0,($D$4-B3853+1)/365),0)</f>
        <v>0</v>
      </c>
      <c r="M3853">
        <f>ROUNDUP(IF(B3853&gt;$D$5,0,($D$5-B3853+1)/365),0)</f>
        <v>1</v>
      </c>
      <c r="N3853" s="28">
        <f>IF(OR(L3853=1,M3853=1),IF(B3853+364&lt;=$D$5,(B3853+364-$D$4+1)/365,IF(B3853&gt;$D$4,($D$5-B3853+1)/365,$D$6/365)),0)</f>
        <v>0.1302435312024238</v>
      </c>
      <c r="O3853" s="28">
        <f>'Data &amp; Parameter'!$E$16*'Data &amp; Parameter'!$E$17*('Data &amp; Parameter'!$E$18+'Data &amp; Parameter'!$E$19)*'Data &amp; Parameter'!$E$20*'Data &amp; Parameter'!$E$37*N3853</f>
        <v>0.45281825232502698</v>
      </c>
      <c r="P3853">
        <f>ROUNDUP(IF(D3853&gt;$D$4,0,($D$4-D3853+1)/365),0)</f>
        <v>0</v>
      </c>
      <c r="Q3853">
        <f>ROUNDUP(IF(D3853&gt;$D$5,0,($D$5-D3853+1)/365),0)</f>
        <v>1</v>
      </c>
      <c r="R3853" s="28">
        <f>IF(OR(P3853=1,Q3853=1),IF(D3853+364&lt;=$D$5,(D3853+364-$D$4+1)/365,IF(D3853&gt;$D$4,($D$5-D3853+1)/365,$D$6/365)),0)</f>
        <v>0.13024229452054634</v>
      </c>
      <c r="S3853" s="28">
        <f>'Data &amp; Parameter'!$E$16*'Data &amp; Parameter'!$E$17*('Data &amp; Parameter'!$E$18+'Data &amp; Parameter'!$E$19)*'Data &amp; Parameter'!$E$20*'Data &amp; Parameter'!$E$37*R3853</f>
        <v>0.45281395274775615</v>
      </c>
      <c r="T3853" s="28">
        <f t="shared" si="60"/>
        <v>0.90563220507278319</v>
      </c>
    </row>
    <row r="3854" spans="1:20" ht="15.75" customHeight="1" x14ac:dyDescent="0.35">
      <c r="A3854">
        <v>3847</v>
      </c>
      <c r="B3854" s="76">
        <v>44254.462881944448</v>
      </c>
      <c r="C3854" s="1" t="s">
        <v>12212</v>
      </c>
      <c r="D3854" s="76">
        <v>44254.463437500002</v>
      </c>
      <c r="E3854" s="1" t="s">
        <v>12213</v>
      </c>
      <c r="F3854" s="1" t="s">
        <v>12214</v>
      </c>
      <c r="G3854" s="1" t="s">
        <v>123</v>
      </c>
      <c r="H3854" s="1" t="s">
        <v>124</v>
      </c>
      <c r="I3854" s="1" t="s">
        <v>125</v>
      </c>
      <c r="J3854" s="1" t="s">
        <v>12074</v>
      </c>
      <c r="K3854" s="1" t="s">
        <v>12215</v>
      </c>
      <c r="L3854">
        <f>ROUNDUP(IF(B3854&gt;$D$4,0,($D$4-B3854+1)/365),0)</f>
        <v>0</v>
      </c>
      <c r="M3854">
        <f>ROUNDUP(IF(B3854&gt;$D$5,0,($D$5-B3854+1)/365),0)</f>
        <v>1</v>
      </c>
      <c r="N3854" s="28">
        <f>IF(OR(L3854=1,M3854=1),IF(B3854+364&lt;=$D$5,(B3854+364-$D$4+1)/365,IF(B3854&gt;$D$4,($D$5-B3854+1)/365,$D$6/365)),0)</f>
        <v>0.13023867960425239</v>
      </c>
      <c r="O3854" s="28">
        <f>'Data &amp; Parameter'!$E$16*'Data &amp; Parameter'!$E$17*('Data &amp; Parameter'!$E$18+'Data &amp; Parameter'!$E$19)*'Data &amp; Parameter'!$E$20*'Data &amp; Parameter'!$E$37*N3854</f>
        <v>0.45280138475252896</v>
      </c>
      <c r="P3854">
        <f>ROUNDUP(IF(D3854&gt;$D$4,0,($D$4-D3854+1)/365),0)</f>
        <v>0</v>
      </c>
      <c r="Q3854">
        <f>ROUNDUP(IF(D3854&gt;$D$5,0,($D$5-D3854+1)/365),0)</f>
        <v>1</v>
      </c>
      <c r="R3854" s="28">
        <f>IF(OR(P3854=1,Q3854=1),IF(D3854+364&lt;=$D$5,(D3854+364-$D$4+1)/365,IF(D3854&gt;$D$4,($D$5-D3854+1)/365,$D$6/365)),0)</f>
        <v>0.1302371575342402</v>
      </c>
      <c r="S3854" s="28">
        <f>'Data &amp; Parameter'!$E$16*'Data &amp; Parameter'!$E$17*('Data &amp; Parameter'!$E$18+'Data &amp; Parameter'!$E$19)*'Data &amp; Parameter'!$E$20*'Data &amp; Parameter'!$E$37*R3854</f>
        <v>0.45279609296508683</v>
      </c>
      <c r="T3854" s="28">
        <f t="shared" si="60"/>
        <v>0.90559747771761578</v>
      </c>
    </row>
    <row r="3855" spans="1:20" ht="15.75" customHeight="1" x14ac:dyDescent="0.35">
      <c r="A3855">
        <v>3848</v>
      </c>
      <c r="B3855" s="76">
        <v>44254.462916666671</v>
      </c>
      <c r="C3855" s="1" t="s">
        <v>12216</v>
      </c>
      <c r="D3855" s="76">
        <v>44254.463784722218</v>
      </c>
      <c r="E3855" s="1" t="s">
        <v>12217</v>
      </c>
      <c r="F3855" s="1" t="s">
        <v>12218</v>
      </c>
      <c r="G3855" s="1" t="s">
        <v>123</v>
      </c>
      <c r="H3855" s="1" t="s">
        <v>124</v>
      </c>
      <c r="I3855" s="1" t="s">
        <v>125</v>
      </c>
      <c r="J3855" s="1" t="s">
        <v>10722</v>
      </c>
      <c r="K3855" s="1" t="s">
        <v>10722</v>
      </c>
      <c r="L3855">
        <f>ROUNDUP(IF(B3855&gt;$D$4,0,($D$4-B3855+1)/365),0)</f>
        <v>0</v>
      </c>
      <c r="M3855">
        <f>ROUNDUP(IF(B3855&gt;$D$5,0,($D$5-B3855+1)/365),0)</f>
        <v>1</v>
      </c>
      <c r="N3855" s="28">
        <f>IF(OR(L3855=1,M3855=1),IF(B3855+364&lt;=$D$5,(B3855+364-$D$4+1)/365,IF(B3855&gt;$D$4,($D$5-B3855+1)/365,$D$6/365)),0)</f>
        <v>0.13023858447487416</v>
      </c>
      <c r="O3855" s="28">
        <f>'Data &amp; Parameter'!$E$16*'Data &amp; Parameter'!$E$17*('Data &amp; Parameter'!$E$18+'Data &amp; Parameter'!$E$19)*'Data &amp; Parameter'!$E$20*'Data &amp; Parameter'!$E$37*N3855</f>
        <v>0.45280105401580523</v>
      </c>
      <c r="P3855">
        <f>ROUNDUP(IF(D3855&gt;$D$4,0,($D$4-D3855+1)/365),0)</f>
        <v>0</v>
      </c>
      <c r="Q3855">
        <f>ROUNDUP(IF(D3855&gt;$D$5,0,($D$5-D3855+1)/365),0)</f>
        <v>1</v>
      </c>
      <c r="R3855" s="28">
        <f>IF(OR(P3855=1,Q3855=1),IF(D3855+364&lt;=$D$5,(D3855+364-$D$4+1)/365,IF(D3855&gt;$D$4,($D$5-D3855+1)/365,$D$6/365)),0)</f>
        <v>0.1302362062404975</v>
      </c>
      <c r="S3855" s="28">
        <f>'Data &amp; Parameter'!$E$16*'Data &amp; Parameter'!$E$17*('Data &amp; Parameter'!$E$18+'Data &amp; Parameter'!$E$19)*'Data &amp; Parameter'!$E$20*'Data &amp; Parameter'!$E$37*R3855</f>
        <v>0.45279278559798736</v>
      </c>
      <c r="T3855" s="28">
        <f t="shared" si="60"/>
        <v>0.90559383961379258</v>
      </c>
    </row>
    <row r="3856" spans="1:20" ht="15.75" customHeight="1" x14ac:dyDescent="0.35">
      <c r="A3856">
        <v>3849</v>
      </c>
      <c r="B3856" s="76">
        <v>44254.464490740742</v>
      </c>
      <c r="C3856" s="1" t="s">
        <v>12219</v>
      </c>
      <c r="D3856" s="76">
        <v>44254.464849537035</v>
      </c>
      <c r="E3856" s="1" t="s">
        <v>12220</v>
      </c>
      <c r="F3856" s="1" t="s">
        <v>12221</v>
      </c>
      <c r="G3856" s="1" t="s">
        <v>123</v>
      </c>
      <c r="H3856" s="1" t="s">
        <v>124</v>
      </c>
      <c r="I3856" s="1" t="s">
        <v>125</v>
      </c>
      <c r="J3856" s="1" t="s">
        <v>3846</v>
      </c>
      <c r="K3856" s="1" t="s">
        <v>12222</v>
      </c>
      <c r="L3856">
        <f>ROUNDUP(IF(B3856&gt;$D$4,0,($D$4-B3856+1)/365),0)</f>
        <v>0</v>
      </c>
      <c r="M3856">
        <f>ROUNDUP(IF(B3856&gt;$D$5,0,($D$5-B3856+1)/365),0)</f>
        <v>1</v>
      </c>
      <c r="N3856" s="28">
        <f>IF(OR(L3856=1,M3856=1),IF(B3856+364&lt;=$D$5,(B3856+364-$D$4+1)/365,IF(B3856&gt;$D$4,($D$5-B3856+1)/365,$D$6/365)),0)</f>
        <v>0.13023427194317289</v>
      </c>
      <c r="O3856" s="28">
        <f>'Data &amp; Parameter'!$E$16*'Data &amp; Parameter'!$E$17*('Data &amp; Parameter'!$E$18+'Data &amp; Parameter'!$E$19)*'Data &amp; Parameter'!$E$20*'Data &amp; Parameter'!$E$37*N3856</f>
        <v>0.45278606061805227</v>
      </c>
      <c r="P3856">
        <f>ROUNDUP(IF(D3856&gt;$D$4,0,($D$4-D3856+1)/365),0)</f>
        <v>0</v>
      </c>
      <c r="Q3856">
        <f>ROUNDUP(IF(D3856&gt;$D$5,0,($D$5-D3856+1)/365),0)</f>
        <v>1</v>
      </c>
      <c r="R3856" s="28">
        <f>IF(OR(P3856=1,Q3856=1),IF(D3856+364&lt;=$D$5,(D3856+364-$D$4+1)/365,IF(D3856&gt;$D$4,($D$5-D3856+1)/365,$D$6/365)),0)</f>
        <v>0.13023328893963082</v>
      </c>
      <c r="S3856" s="28">
        <f>'Data &amp; Parameter'!$E$16*'Data &amp; Parameter'!$E$17*('Data &amp; Parameter'!$E$18+'Data &amp; Parameter'!$E$19)*'Data &amp; Parameter'!$E$20*'Data &amp; Parameter'!$E$37*R3856</f>
        <v>0.4527826430053552</v>
      </c>
      <c r="T3856" s="28">
        <f t="shared" si="60"/>
        <v>0.90556870362340747</v>
      </c>
    </row>
    <row r="3857" spans="1:20" ht="15.75" customHeight="1" x14ac:dyDescent="0.35">
      <c r="A3857">
        <v>3850</v>
      </c>
      <c r="B3857" s="76">
        <v>44254.466041666667</v>
      </c>
      <c r="C3857" s="1" t="s">
        <v>12223</v>
      </c>
      <c r="D3857" s="76">
        <v>44254.46711805556</v>
      </c>
      <c r="E3857" s="1" t="s">
        <v>12224</v>
      </c>
      <c r="F3857" s="1" t="s">
        <v>12225</v>
      </c>
      <c r="G3857" s="1" t="s">
        <v>123</v>
      </c>
      <c r="H3857" s="1" t="s">
        <v>124</v>
      </c>
      <c r="I3857" s="1" t="s">
        <v>125</v>
      </c>
      <c r="J3857" s="1" t="s">
        <v>12074</v>
      </c>
      <c r="K3857" s="1" t="s">
        <v>12074</v>
      </c>
      <c r="L3857">
        <f>ROUNDUP(IF(B3857&gt;$D$4,0,($D$4-B3857+1)/365),0)</f>
        <v>0</v>
      </c>
      <c r="M3857">
        <f>ROUNDUP(IF(B3857&gt;$D$5,0,($D$5-B3857+1)/365),0)</f>
        <v>1</v>
      </c>
      <c r="N3857" s="28">
        <f>IF(OR(L3857=1,M3857=1),IF(B3857+364&lt;=$D$5,(B3857+364-$D$4+1)/365,IF(B3857&gt;$D$4,($D$5-B3857+1)/365,$D$6/365)),0)</f>
        <v>0.13023002283105051</v>
      </c>
      <c r="O3857" s="28">
        <f>'Data &amp; Parameter'!$E$16*'Data &amp; Parameter'!$E$17*('Data &amp; Parameter'!$E$18+'Data &amp; Parameter'!$E$19)*'Data &amp; Parameter'!$E$20*'Data &amp; Parameter'!$E$37*N3857</f>
        <v>0.45277128771142555</v>
      </c>
      <c r="P3857">
        <f>ROUNDUP(IF(D3857&gt;$D$4,0,($D$4-D3857+1)/365),0)</f>
        <v>0</v>
      </c>
      <c r="Q3857">
        <f>ROUNDUP(IF(D3857&gt;$D$5,0,($D$5-D3857+1)/365),0)</f>
        <v>1</v>
      </c>
      <c r="R3857" s="28">
        <f>IF(OR(P3857=1,Q3857=1),IF(D3857+364&lt;=$D$5,(D3857+364-$D$4+1)/365,IF(D3857&gt;$D$4,($D$5-D3857+1)/365,$D$6/365)),0)</f>
        <v>0.1302270738203844</v>
      </c>
      <c r="S3857" s="28">
        <f>'Data &amp; Parameter'!$E$16*'Data &amp; Parameter'!$E$17*('Data &amp; Parameter'!$E$18+'Data &amp; Parameter'!$E$19)*'Data &amp; Parameter'!$E$20*'Data &amp; Parameter'!$E$37*R3857</f>
        <v>0.45276103487319563</v>
      </c>
      <c r="T3857" s="28">
        <f t="shared" si="60"/>
        <v>0.90553232258462124</v>
      </c>
    </row>
    <row r="3858" spans="1:20" ht="15.75" customHeight="1" x14ac:dyDescent="0.35">
      <c r="A3858">
        <v>3851</v>
      </c>
      <c r="B3858" s="76">
        <v>44254.468715277777</v>
      </c>
      <c r="C3858" s="1" t="s">
        <v>12226</v>
      </c>
      <c r="D3858" s="76">
        <v>44254.469189814816</v>
      </c>
      <c r="E3858" s="1" t="s">
        <v>12227</v>
      </c>
      <c r="F3858" s="1" t="s">
        <v>12228</v>
      </c>
      <c r="G3858" s="1" t="s">
        <v>123</v>
      </c>
      <c r="H3858" s="1" t="s">
        <v>124</v>
      </c>
      <c r="I3858" s="1" t="s">
        <v>125</v>
      </c>
      <c r="J3858" s="1" t="s">
        <v>3846</v>
      </c>
      <c r="K3858" s="1" t="s">
        <v>3846</v>
      </c>
      <c r="L3858">
        <f>ROUNDUP(IF(B3858&gt;$D$4,0,($D$4-B3858+1)/365),0)</f>
        <v>0</v>
      </c>
      <c r="M3858">
        <f>ROUNDUP(IF(B3858&gt;$D$5,0,($D$5-B3858+1)/365),0)</f>
        <v>1</v>
      </c>
      <c r="N3858" s="28">
        <f>IF(OR(L3858=1,M3858=1),IF(B3858+364&lt;=$D$5,(B3858+364-$D$4+1)/365,IF(B3858&gt;$D$4,($D$5-B3858+1)/365,$D$6/365)),0)</f>
        <v>0.13022269786910429</v>
      </c>
      <c r="O3858" s="28">
        <f>'Data &amp; Parameter'!$E$16*'Data &amp; Parameter'!$E$17*('Data &amp; Parameter'!$E$18+'Data &amp; Parameter'!$E$19)*'Data &amp; Parameter'!$E$20*'Data &amp; Parameter'!$E$37*N3858</f>
        <v>0.45274582098431665</v>
      </c>
      <c r="P3858">
        <f>ROUNDUP(IF(D3858&gt;$D$4,0,($D$4-D3858+1)/365),0)</f>
        <v>0</v>
      </c>
      <c r="Q3858">
        <f>ROUNDUP(IF(D3858&gt;$D$5,0,($D$5-D3858+1)/365),0)</f>
        <v>1</v>
      </c>
      <c r="R3858" s="28">
        <f>IF(OR(P3858=1,Q3858=1),IF(D3858+364&lt;=$D$5,(D3858+364-$D$4+1)/365,IF(D3858&gt;$D$4,($D$5-D3858+1)/365,$D$6/365)),0)</f>
        <v>0.13022139776762803</v>
      </c>
      <c r="S3858" s="28">
        <f>'Data &amp; Parameter'!$E$16*'Data &amp; Parameter'!$E$17*('Data &amp; Parameter'!$E$18+'Data &amp; Parameter'!$E$19)*'Data &amp; Parameter'!$E$20*'Data &amp; Parameter'!$E$37*R3858</f>
        <v>0.45274130091585035</v>
      </c>
      <c r="T3858" s="28">
        <f t="shared" si="60"/>
        <v>0.905487121900167</v>
      </c>
    </row>
    <row r="3859" spans="1:20" ht="15.75" customHeight="1" x14ac:dyDescent="0.35">
      <c r="A3859">
        <v>3852</v>
      </c>
      <c r="B3859" s="76">
        <v>44254.469050925924</v>
      </c>
      <c r="C3859" s="1" t="s">
        <v>12229</v>
      </c>
      <c r="D3859" s="76">
        <v>44254.469571759255</v>
      </c>
      <c r="E3859" s="1" t="s">
        <v>12230</v>
      </c>
      <c r="F3859" s="1" t="s">
        <v>12231</v>
      </c>
      <c r="G3859" s="1" t="s">
        <v>123</v>
      </c>
      <c r="H3859" s="1" t="s">
        <v>124</v>
      </c>
      <c r="I3859" s="1" t="s">
        <v>125</v>
      </c>
      <c r="J3859" s="1" t="s">
        <v>12074</v>
      </c>
      <c r="K3859" s="1" t="s">
        <v>12075</v>
      </c>
      <c r="L3859">
        <f>ROUNDUP(IF(B3859&gt;$D$4,0,($D$4-B3859+1)/365),0)</f>
        <v>0</v>
      </c>
      <c r="M3859">
        <f>ROUNDUP(IF(B3859&gt;$D$5,0,($D$5-B3859+1)/365),0)</f>
        <v>1</v>
      </c>
      <c r="N3859" s="28">
        <f>IF(OR(L3859=1,M3859=1),IF(B3859+364&lt;=$D$5,(B3859+364-$D$4+1)/365,IF(B3859&gt;$D$4,($D$5-B3859+1)/365,$D$6/365)),0)</f>
        <v>0.13022177828514106</v>
      </c>
      <c r="O3859" s="28">
        <f>'Data &amp; Parameter'!$E$16*'Data &amp; Parameter'!$E$17*('Data &amp; Parameter'!$E$18+'Data &amp; Parameter'!$E$19)*'Data &amp; Parameter'!$E$20*'Data &amp; Parameter'!$E$37*N3859</f>
        <v>0.45274262386274561</v>
      </c>
      <c r="P3859">
        <f>ROUNDUP(IF(D3859&gt;$D$4,0,($D$4-D3859+1)/365),0)</f>
        <v>0</v>
      </c>
      <c r="Q3859">
        <f>ROUNDUP(IF(D3859&gt;$D$5,0,($D$5-D3859+1)/365),0)</f>
        <v>1</v>
      </c>
      <c r="R3859" s="28">
        <f>IF(OR(P3859=1,Q3859=1),IF(D3859+364&lt;=$D$5,(D3859+364-$D$4+1)/365,IF(D3859&gt;$D$4,($D$5-D3859+1)/365,$D$6/365)),0)</f>
        <v>0.1302203513445071</v>
      </c>
      <c r="S3859" s="28">
        <f>'Data &amp; Parameter'!$E$16*'Data &amp; Parameter'!$E$17*('Data &amp; Parameter'!$E$18+'Data &amp; Parameter'!$E$19)*'Data &amp; Parameter'!$E$20*'Data &amp; Parameter'!$E$37*R3859</f>
        <v>0.45273766281202721</v>
      </c>
      <c r="T3859" s="28">
        <f t="shared" si="60"/>
        <v>0.90548028667477287</v>
      </c>
    </row>
    <row r="3860" spans="1:20" ht="15.75" customHeight="1" x14ac:dyDescent="0.35">
      <c r="A3860">
        <v>3853</v>
      </c>
      <c r="B3860" s="76">
        <v>44254.470451388886</v>
      </c>
      <c r="C3860" s="1" t="s">
        <v>12232</v>
      </c>
      <c r="D3860" s="76">
        <v>44254.470891203702</v>
      </c>
      <c r="E3860" s="1" t="s">
        <v>12233</v>
      </c>
      <c r="F3860" s="1" t="s">
        <v>12234</v>
      </c>
      <c r="G3860" s="1" t="s">
        <v>123</v>
      </c>
      <c r="H3860" s="1" t="s">
        <v>124</v>
      </c>
      <c r="I3860" s="1" t="s">
        <v>125</v>
      </c>
      <c r="J3860" s="1" t="s">
        <v>10722</v>
      </c>
      <c r="K3860" s="1" t="s">
        <v>10722</v>
      </c>
      <c r="L3860">
        <f>ROUNDUP(IF(B3860&gt;$D$4,0,($D$4-B3860+1)/365),0)</f>
        <v>0</v>
      </c>
      <c r="M3860">
        <f>ROUNDUP(IF(B3860&gt;$D$5,0,($D$5-B3860+1)/365),0)</f>
        <v>1</v>
      </c>
      <c r="N3860" s="28">
        <f>IF(OR(L3860=1,M3860=1),IF(B3860+364&lt;=$D$5,(B3860+364-$D$4+1)/365,IF(B3860&gt;$D$4,($D$5-B3860+1)/365,$D$6/365)),0)</f>
        <v>0.13021794140031115</v>
      </c>
      <c r="O3860" s="28">
        <f>'Data &amp; Parameter'!$E$16*'Data &amp; Parameter'!$E$17*('Data &amp; Parameter'!$E$18+'Data &amp; Parameter'!$E$19)*'Data &amp; Parameter'!$E$20*'Data &amp; Parameter'!$E$37*N3860</f>
        <v>0.45272928414854241</v>
      </c>
      <c r="P3860">
        <f>ROUNDUP(IF(D3860&gt;$D$4,0,($D$4-D3860+1)/365),0)</f>
        <v>0</v>
      </c>
      <c r="Q3860">
        <f>ROUNDUP(IF(D3860&gt;$D$5,0,($D$5-D3860+1)/365),0)</f>
        <v>1</v>
      </c>
      <c r="R3860" s="28">
        <f>IF(OR(P3860=1,Q3860=1),IF(D3860+364&lt;=$D$5,(D3860+364-$D$4+1)/365,IF(D3860&gt;$D$4,($D$5-D3860+1)/365,$D$6/365)),0)</f>
        <v>0.13021673642821316</v>
      </c>
      <c r="S3860" s="28">
        <f>'Data &amp; Parameter'!$E$16*'Data &amp; Parameter'!$E$17*('Data &amp; Parameter'!$E$18+'Data &amp; Parameter'!$E$19)*'Data &amp; Parameter'!$E$20*'Data &amp; Parameter'!$E$37*R3860</f>
        <v>0.45272509481680001</v>
      </c>
      <c r="T3860" s="28">
        <f t="shared" si="60"/>
        <v>0.90545437896534242</v>
      </c>
    </row>
    <row r="3861" spans="1:20" ht="15.75" customHeight="1" x14ac:dyDescent="0.35">
      <c r="A3861">
        <v>3854</v>
      </c>
      <c r="B3861" s="76">
        <v>44254.472222222219</v>
      </c>
      <c r="C3861" s="1" t="s">
        <v>12235</v>
      </c>
      <c r="D3861" s="76">
        <v>44254.472719907411</v>
      </c>
      <c r="E3861" s="1" t="s">
        <v>12236</v>
      </c>
      <c r="F3861" s="1" t="s">
        <v>12237</v>
      </c>
      <c r="G3861" s="1" t="s">
        <v>123</v>
      </c>
      <c r="H3861" s="1" t="s">
        <v>124</v>
      </c>
      <c r="I3861" s="1" t="s">
        <v>125</v>
      </c>
      <c r="J3861" s="1" t="s">
        <v>12074</v>
      </c>
      <c r="K3861" s="1" t="s">
        <v>12075</v>
      </c>
      <c r="L3861">
        <f>ROUNDUP(IF(B3861&gt;$D$4,0,($D$4-B3861+1)/365),0)</f>
        <v>0</v>
      </c>
      <c r="M3861">
        <f>ROUNDUP(IF(B3861&gt;$D$5,0,($D$5-B3861+1)/365),0)</f>
        <v>1</v>
      </c>
      <c r="N3861" s="28">
        <f>IF(OR(L3861=1,M3861=1),IF(B3861+364&lt;=$D$5,(B3861+364-$D$4+1)/365,IF(B3861&gt;$D$4,($D$5-B3861+1)/365,$D$6/365)),0)</f>
        <v>0.13021308980213975</v>
      </c>
      <c r="O3861" s="28">
        <f>'Data &amp; Parameter'!$E$16*'Data &amp; Parameter'!$E$17*('Data &amp; Parameter'!$E$18+'Data &amp; Parameter'!$E$19)*'Data &amp; Parameter'!$E$20*'Data &amp; Parameter'!$E$37*N3861</f>
        <v>0.45271241657604439</v>
      </c>
      <c r="P3861">
        <f>ROUNDUP(IF(D3861&gt;$D$4,0,($D$4-D3861+1)/365),0)</f>
        <v>0</v>
      </c>
      <c r="Q3861">
        <f>ROUNDUP(IF(D3861&gt;$D$5,0,($D$5-D3861+1)/365),0)</f>
        <v>1</v>
      </c>
      <c r="R3861" s="28">
        <f>IF(OR(P3861=1,Q3861=1),IF(D3861+364&lt;=$D$5,(D3861+364-$D$4+1)/365,IF(D3861&gt;$D$4,($D$5-D3861+1)/365,$D$6/365)),0)</f>
        <v>0.13021172628106473</v>
      </c>
      <c r="S3861" s="28">
        <f>'Data &amp; Parameter'!$E$16*'Data &amp; Parameter'!$E$17*('Data &amp; Parameter'!$E$18+'Data &amp; Parameter'!$E$19)*'Data &amp; Parameter'!$E$20*'Data &amp; Parameter'!$E$37*R3861</f>
        <v>0.45270767601638279</v>
      </c>
      <c r="T3861" s="28">
        <f t="shared" si="60"/>
        <v>0.90542009259242717</v>
      </c>
    </row>
    <row r="3862" spans="1:20" ht="15.75" customHeight="1" x14ac:dyDescent="0.35">
      <c r="A3862">
        <v>3855</v>
      </c>
      <c r="B3862" s="76">
        <v>44254.474629629629</v>
      </c>
      <c r="C3862" s="1" t="s">
        <v>12238</v>
      </c>
      <c r="D3862" s="76">
        <v>44254.475370370375</v>
      </c>
      <c r="E3862" s="1" t="s">
        <v>12239</v>
      </c>
      <c r="F3862" s="1" t="s">
        <v>12240</v>
      </c>
      <c r="G3862" s="1" t="s">
        <v>123</v>
      </c>
      <c r="H3862" s="1" t="s">
        <v>124</v>
      </c>
      <c r="I3862" s="1" t="s">
        <v>125</v>
      </c>
      <c r="J3862" s="1" t="s">
        <v>12074</v>
      </c>
      <c r="K3862" s="1" t="s">
        <v>12075</v>
      </c>
      <c r="L3862">
        <f>ROUNDUP(IF(B3862&gt;$D$4,0,($D$4-B3862+1)/365),0)</f>
        <v>0</v>
      </c>
      <c r="M3862">
        <f>ROUNDUP(IF(B3862&gt;$D$5,0,($D$5-B3862+1)/365),0)</f>
        <v>1</v>
      </c>
      <c r="N3862" s="28">
        <f>IF(OR(L3862=1,M3862=1),IF(B3862+364&lt;=$D$5,(B3862+364-$D$4+1)/365,IF(B3862&gt;$D$4,($D$5-B3862+1)/365,$D$6/365)),0)</f>
        <v>0.13020649416540026</v>
      </c>
      <c r="O3862" s="28">
        <f>'Data &amp; Parameter'!$E$16*'Data &amp; Parameter'!$E$17*('Data &amp; Parameter'!$E$18+'Data &amp; Parameter'!$E$19)*'Data &amp; Parameter'!$E$20*'Data &amp; Parameter'!$E$37*N3862</f>
        <v>0.45268948549705895</v>
      </c>
      <c r="P3862">
        <f>ROUNDUP(IF(D3862&gt;$D$4,0,($D$4-D3862+1)/365),0)</f>
        <v>0</v>
      </c>
      <c r="Q3862">
        <f>ROUNDUP(IF(D3862&gt;$D$5,0,($D$5-D3862+1)/365),0)</f>
        <v>1</v>
      </c>
      <c r="R3862" s="28">
        <f>IF(OR(P3862=1,Q3862=1),IF(D3862+364&lt;=$D$5,(D3862+364-$D$4+1)/365,IF(D3862&gt;$D$4,($D$5-D3862+1)/365,$D$6/365)),0)</f>
        <v>0.13020446473869737</v>
      </c>
      <c r="S3862" s="28">
        <f>'Data &amp; Parameter'!$E$16*'Data &amp; Parameter'!$E$17*('Data &amp; Parameter'!$E$18+'Data &amp; Parameter'!$E$19)*'Data &amp; Parameter'!$E$20*'Data &amp; Parameter'!$E$37*R3862</f>
        <v>0.45268242978040002</v>
      </c>
      <c r="T3862" s="28">
        <f t="shared" si="60"/>
        <v>0.90537191527745897</v>
      </c>
    </row>
    <row r="3863" spans="1:20" ht="15.75" customHeight="1" x14ac:dyDescent="0.35">
      <c r="A3863">
        <v>3856</v>
      </c>
      <c r="B3863" s="76">
        <v>44254.475474537037</v>
      </c>
      <c r="C3863" s="1" t="s">
        <v>12241</v>
      </c>
      <c r="D3863" s="76">
        <v>44254.479166666672</v>
      </c>
      <c r="E3863" s="1" t="s">
        <v>12242</v>
      </c>
      <c r="F3863" s="1" t="s">
        <v>12243</v>
      </c>
      <c r="G3863" s="1" t="s">
        <v>123</v>
      </c>
      <c r="H3863" s="1" t="s">
        <v>124</v>
      </c>
      <c r="I3863" s="1" t="s">
        <v>125</v>
      </c>
      <c r="J3863" s="1" t="s">
        <v>10722</v>
      </c>
      <c r="K3863" s="1" t="s">
        <v>10723</v>
      </c>
      <c r="L3863">
        <f>ROUNDUP(IF(B3863&gt;$D$4,0,($D$4-B3863+1)/365),0)</f>
        <v>0</v>
      </c>
      <c r="M3863">
        <f>ROUNDUP(IF(B3863&gt;$D$5,0,($D$5-B3863+1)/365),0)</f>
        <v>1</v>
      </c>
      <c r="N3863" s="28">
        <f>IF(OR(L3863=1,M3863=1),IF(B3863+364&lt;=$D$5,(B3863+364-$D$4+1)/365,IF(B3863&gt;$D$4,($D$5-B3863+1)/365,$D$6/365)),0)</f>
        <v>0.13020417935058254</v>
      </c>
      <c r="O3863" s="28">
        <f>'Data &amp; Parameter'!$E$16*'Data &amp; Parameter'!$E$17*('Data &amp; Parameter'!$E$18+'Data &amp; Parameter'!$E$19)*'Data &amp; Parameter'!$E$20*'Data &amp; Parameter'!$E$37*N3863</f>
        <v>0.45268143757029788</v>
      </c>
      <c r="P3863">
        <f>ROUNDUP(IF(D3863&gt;$D$4,0,($D$4-D3863+1)/365),0)</f>
        <v>0</v>
      </c>
      <c r="Q3863">
        <f>ROUNDUP(IF(D3863&gt;$D$5,0,($D$5-D3863+1)/365),0)</f>
        <v>1</v>
      </c>
      <c r="R3863" s="28">
        <f>IF(OR(P3863=1,Q3863=1),IF(D3863+364&lt;=$D$5,(D3863+364-$D$4+1)/365,IF(D3863&gt;$D$4,($D$5-D3863+1)/365,$D$6/365)),0)</f>
        <v>0.13019406392692734</v>
      </c>
      <c r="S3863" s="28">
        <f>'Data &amp; Parameter'!$E$16*'Data &amp; Parameter'!$E$17*('Data &amp; Parameter'!$E$18+'Data &amp; Parameter'!$E$19)*'Data &amp; Parameter'!$E$20*'Data &amp; Parameter'!$E$37*R3863</f>
        <v>0.45264626923280898</v>
      </c>
      <c r="T3863" s="28">
        <f t="shared" si="60"/>
        <v>0.90532770680310692</v>
      </c>
    </row>
    <row r="3864" spans="1:20" ht="15.75" customHeight="1" x14ac:dyDescent="0.35">
      <c r="A3864">
        <v>3857</v>
      </c>
      <c r="B3864" s="76">
        <v>44254.477106481485</v>
      </c>
      <c r="C3864" s="1" t="s">
        <v>12244</v>
      </c>
      <c r="D3864" s="76">
        <v>44254.477673611109</v>
      </c>
      <c r="E3864" s="1" t="s">
        <v>12245</v>
      </c>
      <c r="F3864" s="1" t="s">
        <v>12246</v>
      </c>
      <c r="G3864" s="1" t="s">
        <v>123</v>
      </c>
      <c r="H3864" s="1" t="s">
        <v>124</v>
      </c>
      <c r="I3864" s="1" t="s">
        <v>125</v>
      </c>
      <c r="J3864" s="1" t="s">
        <v>10727</v>
      </c>
      <c r="K3864" s="1" t="s">
        <v>12247</v>
      </c>
      <c r="L3864">
        <f>ROUNDUP(IF(B3864&gt;$D$4,0,($D$4-B3864+1)/365),0)</f>
        <v>0</v>
      </c>
      <c r="M3864">
        <f>ROUNDUP(IF(B3864&gt;$D$5,0,($D$5-B3864+1)/365),0)</f>
        <v>1</v>
      </c>
      <c r="N3864" s="28">
        <f>IF(OR(L3864=1,M3864=1),IF(B3864+364&lt;=$D$5,(B3864+364-$D$4+1)/365,IF(B3864&gt;$D$4,($D$5-B3864+1)/365,$D$6/365)),0)</f>
        <v>0.13019970826990424</v>
      </c>
      <c r="O3864" s="28">
        <f>'Data &amp; Parameter'!$E$16*'Data &amp; Parameter'!$E$17*('Data &amp; Parameter'!$E$18+'Data &amp; Parameter'!$E$19)*'Data &amp; Parameter'!$E$20*'Data &amp; Parameter'!$E$37*N3864</f>
        <v>0.45266589294462578</v>
      </c>
      <c r="P3864">
        <f>ROUNDUP(IF(D3864&gt;$D$4,0,($D$4-D3864+1)/365),0)</f>
        <v>0</v>
      </c>
      <c r="Q3864">
        <f>ROUNDUP(IF(D3864&gt;$D$5,0,($D$5-D3864+1)/365),0)</f>
        <v>1</v>
      </c>
      <c r="R3864" s="28">
        <f>IF(OR(P3864=1,Q3864=1),IF(D3864+364&lt;=$D$5,(D3864+364-$D$4+1)/365,IF(D3864&gt;$D$4,($D$5-D3864+1)/365,$D$6/365)),0)</f>
        <v>0.13019815449011257</v>
      </c>
      <c r="S3864" s="28">
        <f>'Data &amp; Parameter'!$E$16*'Data &amp; Parameter'!$E$17*('Data &amp; Parameter'!$E$18+'Data &amp; Parameter'!$E$19)*'Data &amp; Parameter'!$E$20*'Data &amp; Parameter'!$E$37*R3864</f>
        <v>0.45266049091165522</v>
      </c>
      <c r="T3864" s="28">
        <f t="shared" si="60"/>
        <v>0.90532638385628106</v>
      </c>
    </row>
    <row r="3865" spans="1:20" ht="15.75" customHeight="1" x14ac:dyDescent="0.35">
      <c r="A3865">
        <v>3858</v>
      </c>
      <c r="B3865" s="76">
        <v>44254.477268518516</v>
      </c>
      <c r="C3865" s="1" t="s">
        <v>12248</v>
      </c>
      <c r="D3865" s="76">
        <v>44254.47792824074</v>
      </c>
      <c r="E3865" s="1" t="s">
        <v>12249</v>
      </c>
      <c r="F3865" s="1" t="s">
        <v>12250</v>
      </c>
      <c r="G3865" s="1" t="s">
        <v>123</v>
      </c>
      <c r="H3865" s="1" t="s">
        <v>124</v>
      </c>
      <c r="I3865" s="1" t="s">
        <v>125</v>
      </c>
      <c r="J3865" s="1" t="s">
        <v>12074</v>
      </c>
      <c r="K3865" s="1" t="s">
        <v>12075</v>
      </c>
      <c r="L3865">
        <f>ROUNDUP(IF(B3865&gt;$D$4,0,($D$4-B3865+1)/365),0)</f>
        <v>0</v>
      </c>
      <c r="M3865">
        <f>ROUNDUP(IF(B3865&gt;$D$5,0,($D$5-B3865+1)/365),0)</f>
        <v>1</v>
      </c>
      <c r="N3865" s="28">
        <f>IF(OR(L3865=1,M3865=1),IF(B3865+364&lt;=$D$5,(B3865+364-$D$4+1)/365,IF(B3865&gt;$D$4,($D$5-B3865+1)/365,$D$6/365)),0)</f>
        <v>0.1301992643328323</v>
      </c>
      <c r="O3865" s="28">
        <f>'Data &amp; Parameter'!$E$16*'Data &amp; Parameter'!$E$17*('Data &amp; Parameter'!$E$18+'Data &amp; Parameter'!$E$19)*'Data &amp; Parameter'!$E$20*'Data &amp; Parameter'!$E$37*N3865</f>
        <v>0.45266434950667384</v>
      </c>
      <c r="P3865">
        <f>ROUNDUP(IF(D3865&gt;$D$4,0,($D$4-D3865+1)/365),0)</f>
        <v>0</v>
      </c>
      <c r="Q3865">
        <f>ROUNDUP(IF(D3865&gt;$D$5,0,($D$5-D3865+1)/365),0)</f>
        <v>1</v>
      </c>
      <c r="R3865" s="28">
        <f>IF(OR(P3865=1,Q3865=1),IF(D3865+364&lt;=$D$5,(D3865+364-$D$4+1)/365,IF(D3865&gt;$D$4,($D$5-D3865+1)/365,$D$6/365)),0)</f>
        <v>0.13019745687468531</v>
      </c>
      <c r="S3865" s="28">
        <f>'Data &amp; Parameter'!$E$16*'Data &amp; Parameter'!$E$17*('Data &amp; Parameter'!$E$18+'Data &amp; Parameter'!$E$19)*'Data &amp; Parameter'!$E$20*'Data &amp; Parameter'!$E$37*R3865</f>
        <v>0.45265806550906018</v>
      </c>
      <c r="T3865" s="28">
        <f t="shared" si="60"/>
        <v>0.90532241501573396</v>
      </c>
    </row>
    <row r="3866" spans="1:20" ht="15.75" customHeight="1" x14ac:dyDescent="0.35">
      <c r="A3866">
        <v>3859</v>
      </c>
      <c r="B3866" s="76">
        <v>44254.480856481481</v>
      </c>
      <c r="C3866" s="1" t="s">
        <v>12251</v>
      </c>
      <c r="D3866" s="76">
        <v>44254.481736111113</v>
      </c>
      <c r="E3866" s="1" t="s">
        <v>12252</v>
      </c>
      <c r="F3866" s="1" t="s">
        <v>12253</v>
      </c>
      <c r="G3866" s="1" t="s">
        <v>123</v>
      </c>
      <c r="H3866" s="1" t="s">
        <v>124</v>
      </c>
      <c r="I3866" s="1" t="s">
        <v>125</v>
      </c>
      <c r="J3866" s="1" t="s">
        <v>12254</v>
      </c>
      <c r="K3866" s="1" t="s">
        <v>12255</v>
      </c>
      <c r="L3866">
        <f>ROUNDUP(IF(B3866&gt;$D$4,0,($D$4-B3866+1)/365),0)</f>
        <v>0</v>
      </c>
      <c r="M3866">
        <f>ROUNDUP(IF(B3866&gt;$D$5,0,($D$5-B3866+1)/365),0)</f>
        <v>1</v>
      </c>
      <c r="N3866" s="28">
        <f>IF(OR(L3866=1,M3866=1),IF(B3866+364&lt;=$D$5,(B3866+364-$D$4+1)/365,IF(B3866&gt;$D$4,($D$5-B3866+1)/365,$D$6/365)),0)</f>
        <v>0.13018943429731186</v>
      </c>
      <c r="O3866" s="28">
        <f>'Data &amp; Parameter'!$E$16*'Data &amp; Parameter'!$E$17*('Data &amp; Parameter'!$E$18+'Data &amp; Parameter'!$E$19)*'Data &amp; Parameter'!$E$20*'Data &amp; Parameter'!$E$37*N3866</f>
        <v>0.45263017337935629</v>
      </c>
      <c r="P3866">
        <f>ROUNDUP(IF(D3866&gt;$D$4,0,($D$4-D3866+1)/365),0)</f>
        <v>0</v>
      </c>
      <c r="Q3866">
        <f>ROUNDUP(IF(D3866&gt;$D$5,0,($D$5-D3866+1)/365),0)</f>
        <v>1</v>
      </c>
      <c r="R3866" s="28">
        <f>IF(OR(P3866=1,Q3866=1),IF(D3866+364&lt;=$D$5,(D3866+364-$D$4+1)/365,IF(D3866&gt;$D$4,($D$5-D3866+1)/365,$D$6/365)),0)</f>
        <v>0.13018702435311591</v>
      </c>
      <c r="S3866" s="28">
        <f>'Data &amp; Parameter'!$E$16*'Data &amp; Parameter'!$E$17*('Data &amp; Parameter'!$E$18+'Data &amp; Parameter'!$E$19)*'Data &amp; Parameter'!$E$20*'Data &amp; Parameter'!$E$37*R3866</f>
        <v>0.45262179471587155</v>
      </c>
      <c r="T3866" s="28">
        <f t="shared" si="60"/>
        <v>0.90525196809522779</v>
      </c>
    </row>
    <row r="3867" spans="1:20" ht="15.75" customHeight="1" x14ac:dyDescent="0.35">
      <c r="A3867">
        <v>3860</v>
      </c>
      <c r="B3867" s="76">
        <v>44254.481585648144</v>
      </c>
      <c r="C3867" s="1" t="s">
        <v>12256</v>
      </c>
      <c r="D3867" s="76">
        <v>44254.482314814813</v>
      </c>
      <c r="E3867" s="1" t="s">
        <v>12257</v>
      </c>
      <c r="F3867" s="1" t="s">
        <v>12258</v>
      </c>
      <c r="G3867" s="1" t="s">
        <v>123</v>
      </c>
      <c r="H3867" s="1" t="s">
        <v>124</v>
      </c>
      <c r="I3867" s="1" t="s">
        <v>125</v>
      </c>
      <c r="J3867" s="1" t="s">
        <v>10722</v>
      </c>
      <c r="K3867" s="1" t="s">
        <v>10723</v>
      </c>
      <c r="L3867">
        <f>ROUNDUP(IF(B3867&gt;$D$4,0,($D$4-B3867+1)/365),0)</f>
        <v>0</v>
      </c>
      <c r="M3867">
        <f>ROUNDUP(IF(B3867&gt;$D$5,0,($D$5-B3867+1)/365),0)</f>
        <v>1</v>
      </c>
      <c r="N3867" s="28">
        <f>IF(OR(L3867=1,M3867=1),IF(B3867+364&lt;=$D$5,(B3867+364-$D$4+1)/365,IF(B3867&gt;$D$4,($D$5-B3867+1)/365,$D$6/365)),0)</f>
        <v>0.13018743658042831</v>
      </c>
      <c r="O3867" s="28">
        <f>'Data &amp; Parameter'!$E$16*'Data &amp; Parameter'!$E$17*('Data &amp; Parameter'!$E$18+'Data &amp; Parameter'!$E$19)*'Data &amp; Parameter'!$E$20*'Data &amp; Parameter'!$E$37*N3867</f>
        <v>0.4526232279083644</v>
      </c>
      <c r="P3867">
        <f>ROUNDUP(IF(D3867&gt;$D$4,0,($D$4-D3867+1)/365),0)</f>
        <v>0</v>
      </c>
      <c r="Q3867">
        <f>ROUNDUP(IF(D3867&gt;$D$5,0,($D$5-D3867+1)/365),0)</f>
        <v>1</v>
      </c>
      <c r="R3867" s="28">
        <f>IF(OR(P3867=1,Q3867=1),IF(D3867+364&lt;=$D$5,(D3867+364-$D$4+1)/365,IF(D3867&gt;$D$4,($D$5-D3867+1)/365,$D$6/365)),0)</f>
        <v>0.13018543886352482</v>
      </c>
      <c r="S3867" s="28">
        <f>'Data &amp; Parameter'!$E$16*'Data &amp; Parameter'!$E$17*('Data &amp; Parameter'!$E$18+'Data &amp; Parameter'!$E$19)*'Data &amp; Parameter'!$E$20*'Data &amp; Parameter'!$E$37*R3867</f>
        <v>0.45261628243730317</v>
      </c>
      <c r="T3867" s="28">
        <f t="shared" si="60"/>
        <v>0.90523951034566763</v>
      </c>
    </row>
    <row r="3868" spans="1:20" ht="15.75" customHeight="1" x14ac:dyDescent="0.35">
      <c r="A3868">
        <v>3861</v>
      </c>
      <c r="B3868" s="76">
        <v>44254.487245370372</v>
      </c>
      <c r="C3868" s="1" t="s">
        <v>12259</v>
      </c>
      <c r="D3868" s="76">
        <v>44254.488252314812</v>
      </c>
      <c r="E3868" s="1" t="s">
        <v>12260</v>
      </c>
      <c r="F3868" s="1" t="s">
        <v>12261</v>
      </c>
      <c r="G3868" s="1" t="s">
        <v>123</v>
      </c>
      <c r="H3868" s="1" t="s">
        <v>124</v>
      </c>
      <c r="I3868" s="1" t="s">
        <v>125</v>
      </c>
      <c r="J3868" s="1" t="s">
        <v>12254</v>
      </c>
      <c r="K3868" s="1" t="s">
        <v>12255</v>
      </c>
      <c r="L3868">
        <f>ROUNDUP(IF(B3868&gt;$D$4,0,($D$4-B3868+1)/365),0)</f>
        <v>0</v>
      </c>
      <c r="M3868">
        <f>ROUNDUP(IF(B3868&gt;$D$5,0,($D$5-B3868+1)/365),0)</f>
        <v>1</v>
      </c>
      <c r="N3868" s="28">
        <f>IF(OR(L3868=1,M3868=1),IF(B3868+364&lt;=$D$5,(B3868+364-$D$4+1)/365,IF(B3868&gt;$D$4,($D$5-B3868+1)/365,$D$6/365)),0)</f>
        <v>0.1301719304921316</v>
      </c>
      <c r="O3868" s="28">
        <f>'Data &amp; Parameter'!$E$16*'Data &amp; Parameter'!$E$17*('Data &amp; Parameter'!$E$18+'Data &amp; Parameter'!$E$19)*'Data &amp; Parameter'!$E$20*'Data &amp; Parameter'!$E$37*N3868</f>
        <v>0.45256931782363247</v>
      </c>
      <c r="P3868">
        <f>ROUNDUP(IF(D3868&gt;$D$4,0,($D$4-D3868+1)/365),0)</f>
        <v>0</v>
      </c>
      <c r="Q3868">
        <f>ROUNDUP(IF(D3868&gt;$D$5,0,($D$5-D3868+1)/365),0)</f>
        <v>1</v>
      </c>
      <c r="R3868" s="28">
        <f>IF(OR(P3868=1,Q3868=1),IF(D3868+364&lt;=$D$5,(D3868+364-$D$4+1)/365,IF(D3868&gt;$D$4,($D$5-D3868+1)/365,$D$6/365)),0)</f>
        <v>0.13016917174024195</v>
      </c>
      <c r="S3868" s="28">
        <f>'Data &amp; Parameter'!$E$16*'Data &amp; Parameter'!$E$17*('Data &amp; Parameter'!$E$18+'Data &amp; Parameter'!$E$19)*'Data &amp; Parameter'!$E$20*'Data &amp; Parameter'!$E$37*R3868</f>
        <v>0.45255972645891945</v>
      </c>
      <c r="T3868" s="28">
        <f t="shared" si="60"/>
        <v>0.90512904428255192</v>
      </c>
    </row>
    <row r="3869" spans="1:20" ht="15.75" customHeight="1" x14ac:dyDescent="0.35">
      <c r="A3869">
        <v>3862</v>
      </c>
      <c r="B3869" s="76">
        <v>44254.490682870368</v>
      </c>
      <c r="C3869" s="1" t="s">
        <v>12262</v>
      </c>
      <c r="D3869" s="76">
        <v>44254.491319444445</v>
      </c>
      <c r="E3869" s="1" t="s">
        <v>12263</v>
      </c>
      <c r="F3869" s="1" t="s">
        <v>12264</v>
      </c>
      <c r="G3869" s="1" t="s">
        <v>123</v>
      </c>
      <c r="H3869" s="1" t="s">
        <v>124</v>
      </c>
      <c r="I3869" s="1" t="s">
        <v>125</v>
      </c>
      <c r="J3869" s="1" t="s">
        <v>12254</v>
      </c>
      <c r="K3869" s="1" t="s">
        <v>12255</v>
      </c>
      <c r="L3869">
        <f>ROUNDUP(IF(B3869&gt;$D$4,0,($D$4-B3869+1)/365),0)</f>
        <v>0</v>
      </c>
      <c r="M3869">
        <f>ROUNDUP(IF(B3869&gt;$D$5,0,($D$5-B3869+1)/365),0)</f>
        <v>1</v>
      </c>
      <c r="N3869" s="28">
        <f>IF(OR(L3869=1,M3869=1),IF(B3869+364&lt;=$D$5,(B3869+364-$D$4+1)/365,IF(B3869&gt;$D$4,($D$5-B3869+1)/365,$D$6/365)),0)</f>
        <v>0.13016251268392359</v>
      </c>
      <c r="O3869" s="28">
        <f>'Data &amp; Parameter'!$E$16*'Data &amp; Parameter'!$E$17*('Data &amp; Parameter'!$E$18+'Data &amp; Parameter'!$E$19)*'Data &amp; Parameter'!$E$20*'Data &amp; Parameter'!$E$37*N3869</f>
        <v>0.45253657488880789</v>
      </c>
      <c r="P3869">
        <f>ROUNDUP(IF(D3869&gt;$D$4,0,($D$4-D3869+1)/365),0)</f>
        <v>0</v>
      </c>
      <c r="Q3869">
        <f>ROUNDUP(IF(D3869&gt;$D$5,0,($D$5-D3869+1)/365),0)</f>
        <v>1</v>
      </c>
      <c r="R3869" s="28">
        <f>IF(OR(P3869=1,Q3869=1),IF(D3869+364&lt;=$D$5,(D3869+364-$D$4+1)/365,IF(D3869&gt;$D$4,($D$5-D3869+1)/365,$D$6/365)),0)</f>
        <v>0.13016076864535547</v>
      </c>
      <c r="S3869" s="28">
        <f>'Data &amp; Parameter'!$E$16*'Data &amp; Parameter'!$E$17*('Data &amp; Parameter'!$E$18+'Data &amp; Parameter'!$E$19)*'Data &amp; Parameter'!$E$20*'Data &amp; Parameter'!$E$37*R3869</f>
        <v>0.45253051138232037</v>
      </c>
      <c r="T3869" s="28">
        <f t="shared" si="60"/>
        <v>0.90506708627112831</v>
      </c>
    </row>
    <row r="3870" spans="1:20" ht="15.75" customHeight="1" x14ac:dyDescent="0.35">
      <c r="A3870">
        <v>3863</v>
      </c>
      <c r="B3870" s="76">
        <v>44254.494814814811</v>
      </c>
      <c r="C3870" s="1" t="s">
        <v>12265</v>
      </c>
      <c r="D3870" s="76">
        <v>44254.49523148148</v>
      </c>
      <c r="E3870" s="1" t="s">
        <v>12266</v>
      </c>
      <c r="F3870" s="1" t="s">
        <v>12267</v>
      </c>
      <c r="G3870" s="1" t="s">
        <v>123</v>
      </c>
      <c r="H3870" s="1" t="s">
        <v>124</v>
      </c>
      <c r="I3870" s="1" t="s">
        <v>125</v>
      </c>
      <c r="J3870" s="1" t="s">
        <v>12254</v>
      </c>
      <c r="K3870" s="1" t="s">
        <v>12255</v>
      </c>
      <c r="L3870">
        <f>ROUNDUP(IF(B3870&gt;$D$4,0,($D$4-B3870+1)/365),0)</f>
        <v>0</v>
      </c>
      <c r="M3870">
        <f>ROUNDUP(IF(B3870&gt;$D$5,0,($D$5-B3870+1)/365),0)</f>
        <v>1</v>
      </c>
      <c r="N3870" s="28">
        <f>IF(OR(L3870=1,M3870=1),IF(B3870+364&lt;=$D$5,(B3870+364-$D$4+1)/365,IF(B3870&gt;$D$4,($D$5-B3870+1)/365,$D$6/365)),0)</f>
        <v>0.13015119228819033</v>
      </c>
      <c r="O3870" s="28">
        <f>'Data &amp; Parameter'!$E$16*'Data &amp; Parameter'!$E$17*('Data &amp; Parameter'!$E$18+'Data &amp; Parameter'!$E$19)*'Data &amp; Parameter'!$E$20*'Data &amp; Parameter'!$E$37*N3870</f>
        <v>0.45249721721964581</v>
      </c>
      <c r="P3870">
        <f>ROUNDUP(IF(D3870&gt;$D$4,0,($D$4-D3870+1)/365),0)</f>
        <v>0</v>
      </c>
      <c r="Q3870">
        <f>ROUNDUP(IF(D3870&gt;$D$5,0,($D$5-D3870+1)/365),0)</f>
        <v>1</v>
      </c>
      <c r="R3870" s="28">
        <f>IF(OR(P3870=1,Q3870=1),IF(D3870+364&lt;=$D$5,(D3870+364-$D$4+1)/365,IF(D3870&gt;$D$4,($D$5-D3870+1)/365,$D$6/365)),0)</f>
        <v>0.13015005073567121</v>
      </c>
      <c r="S3870" s="28">
        <f>'Data &amp; Parameter'!$E$16*'Data &amp; Parameter'!$E$17*('Data &amp; Parameter'!$E$18+'Data &amp; Parameter'!$E$19)*'Data &amp; Parameter'!$E$20*'Data &amp; Parameter'!$E$37*R3870</f>
        <v>0.45249324837902949</v>
      </c>
      <c r="T3870" s="28">
        <f t="shared" si="60"/>
        <v>0.90499046559867535</v>
      </c>
    </row>
    <row r="3871" spans="1:20" ht="15.75" customHeight="1" x14ac:dyDescent="0.35">
      <c r="A3871">
        <v>3864</v>
      </c>
      <c r="B3871" s="76">
        <v>44254.497662037036</v>
      </c>
      <c r="C3871" s="1" t="s">
        <v>12268</v>
      </c>
      <c r="D3871" s="76">
        <v>44254.498217592598</v>
      </c>
      <c r="E3871" s="1" t="s">
        <v>12269</v>
      </c>
      <c r="F3871" s="1" t="s">
        <v>12270</v>
      </c>
      <c r="G3871" s="1" t="s">
        <v>123</v>
      </c>
      <c r="H3871" s="1" t="s">
        <v>124</v>
      </c>
      <c r="I3871" s="1" t="s">
        <v>125</v>
      </c>
      <c r="J3871" s="1" t="s">
        <v>12254</v>
      </c>
      <c r="K3871" s="1" t="s">
        <v>12255</v>
      </c>
      <c r="L3871">
        <f>ROUNDUP(IF(B3871&gt;$D$4,0,($D$4-B3871+1)/365),0)</f>
        <v>0</v>
      </c>
      <c r="M3871">
        <f>ROUNDUP(IF(B3871&gt;$D$5,0,($D$5-B3871+1)/365),0)</f>
        <v>1</v>
      </c>
      <c r="N3871" s="28">
        <f>IF(OR(L3871=1,M3871=1),IF(B3871+364&lt;=$D$5,(B3871+364-$D$4+1)/365,IF(B3871&gt;$D$4,($D$5-B3871+1)/365,$D$6/365)),0)</f>
        <v>0.13014339167935285</v>
      </c>
      <c r="O3871" s="28">
        <f>'Data &amp; Parameter'!$E$16*'Data &amp; Parameter'!$E$17*('Data &amp; Parameter'!$E$18+'Data &amp; Parameter'!$E$19)*'Data &amp; Parameter'!$E$20*'Data &amp; Parameter'!$E$37*N3871</f>
        <v>0.45247009680891792</v>
      </c>
      <c r="P3871">
        <f>ROUNDUP(IF(D3871&gt;$D$4,0,($D$4-D3871+1)/365),0)</f>
        <v>0</v>
      </c>
      <c r="Q3871">
        <f>ROUNDUP(IF(D3871&gt;$D$5,0,($D$5-D3871+1)/365),0)</f>
        <v>1</v>
      </c>
      <c r="R3871" s="28">
        <f>IF(OR(P3871=1,Q3871=1),IF(D3871+364&lt;=$D$5,(D3871+364-$D$4+1)/365,IF(D3871&gt;$D$4,($D$5-D3871+1)/365,$D$6/365)),0)</f>
        <v>0.13014186960932073</v>
      </c>
      <c r="S3871" s="28">
        <f>'Data &amp; Parameter'!$E$16*'Data &amp; Parameter'!$E$17*('Data &amp; Parameter'!$E$18+'Data &amp; Parameter'!$E$19)*'Data &amp; Parameter'!$E$20*'Data &amp; Parameter'!$E$37*R3871</f>
        <v>0.45246480502140651</v>
      </c>
      <c r="T3871" s="28">
        <f t="shared" si="60"/>
        <v>0.90493490183032443</v>
      </c>
    </row>
    <row r="3872" spans="1:20" ht="15.75" customHeight="1" x14ac:dyDescent="0.35">
      <c r="A3872">
        <v>3865</v>
      </c>
      <c r="B3872" s="76">
        <v>44254.500335648147</v>
      </c>
      <c r="C3872" s="1" t="s">
        <v>12271</v>
      </c>
      <c r="D3872" s="76">
        <v>44254.501215277778</v>
      </c>
      <c r="E3872" s="1" t="s">
        <v>12272</v>
      </c>
      <c r="F3872" s="1" t="s">
        <v>12273</v>
      </c>
      <c r="G3872" s="1" t="s">
        <v>123</v>
      </c>
      <c r="H3872" s="1" t="s">
        <v>124</v>
      </c>
      <c r="I3872" s="1" t="s">
        <v>125</v>
      </c>
      <c r="J3872" s="1" t="s">
        <v>12254</v>
      </c>
      <c r="K3872" s="1" t="s">
        <v>12255</v>
      </c>
      <c r="L3872">
        <f>ROUNDUP(IF(B3872&gt;$D$4,0,($D$4-B3872+1)/365),0)</f>
        <v>0</v>
      </c>
      <c r="M3872">
        <f>ROUNDUP(IF(B3872&gt;$D$5,0,($D$5-B3872+1)/365),0)</f>
        <v>1</v>
      </c>
      <c r="N3872" s="28">
        <f>IF(OR(L3872=1,M3872=1),IF(B3872+364&lt;=$D$5,(B3872+364-$D$4+1)/365,IF(B3872&gt;$D$4,($D$5-B3872+1)/365,$D$6/365)),0)</f>
        <v>0.13013606671740666</v>
      </c>
      <c r="O3872" s="28">
        <f>'Data &amp; Parameter'!$E$16*'Data &amp; Parameter'!$E$17*('Data &amp; Parameter'!$E$18+'Data &amp; Parameter'!$E$19)*'Data &amp; Parameter'!$E$20*'Data &amp; Parameter'!$E$37*N3872</f>
        <v>0.45244463008180913</v>
      </c>
      <c r="P3872">
        <f>ROUNDUP(IF(D3872&gt;$D$4,0,($D$4-D3872+1)/365),0)</f>
        <v>0</v>
      </c>
      <c r="Q3872">
        <f>ROUNDUP(IF(D3872&gt;$D$5,0,($D$5-D3872+1)/365),0)</f>
        <v>1</v>
      </c>
      <c r="R3872" s="28">
        <f>IF(OR(P3872=1,Q3872=1),IF(D3872+364&lt;=$D$5,(D3872+364-$D$4+1)/365,IF(D3872&gt;$D$4,($D$5-D3872+1)/365,$D$6/365)),0)</f>
        <v>0.13013365677321068</v>
      </c>
      <c r="S3872" s="28">
        <f>'Data &amp; Parameter'!$E$16*'Data &amp; Parameter'!$E$17*('Data &amp; Parameter'!$E$18+'Data &amp; Parameter'!$E$19)*'Data &amp; Parameter'!$E$20*'Data &amp; Parameter'!$E$37*R3872</f>
        <v>0.45243625141832422</v>
      </c>
      <c r="T3872" s="28">
        <f t="shared" si="60"/>
        <v>0.90488088150013335</v>
      </c>
    </row>
    <row r="3873" spans="1:20" ht="15.75" customHeight="1" x14ac:dyDescent="0.35">
      <c r="A3873">
        <v>3866</v>
      </c>
      <c r="B3873" s="76">
        <v>44254.50545138889</v>
      </c>
      <c r="C3873" s="1" t="s">
        <v>12274</v>
      </c>
      <c r="D3873" s="76">
        <v>44254.505891203706</v>
      </c>
      <c r="E3873" s="1" t="s">
        <v>12275</v>
      </c>
      <c r="F3873" s="1" t="s">
        <v>12276</v>
      </c>
      <c r="G3873" s="1" t="s">
        <v>123</v>
      </c>
      <c r="H3873" s="1" t="s">
        <v>124</v>
      </c>
      <c r="I3873" s="1" t="s">
        <v>125</v>
      </c>
      <c r="J3873" s="1" t="s">
        <v>12254</v>
      </c>
      <c r="K3873" s="1" t="s">
        <v>12255</v>
      </c>
      <c r="L3873">
        <f>ROUNDUP(IF(B3873&gt;$D$4,0,($D$4-B3873+1)/365),0)</f>
        <v>0</v>
      </c>
      <c r="M3873">
        <f>ROUNDUP(IF(B3873&gt;$D$5,0,($D$5-B3873+1)/365),0)</f>
        <v>1</v>
      </c>
      <c r="N3873" s="28">
        <f>IF(OR(L3873=1,M3873=1),IF(B3873+364&lt;=$D$5,(B3873+364-$D$4+1)/365,IF(B3873&gt;$D$4,($D$5-B3873+1)/365,$D$6/365)),0)</f>
        <v>0.13012205098934268</v>
      </c>
      <c r="O3873" s="28">
        <f>'Data &amp; Parameter'!$E$16*'Data &amp; Parameter'!$E$17*('Data &amp; Parameter'!$E$18+'Data &amp; Parameter'!$E$19)*'Data &amp; Parameter'!$E$20*'Data &amp; Parameter'!$E$37*N3873</f>
        <v>0.4523959015389909</v>
      </c>
      <c r="P3873">
        <f>ROUNDUP(IF(D3873&gt;$D$4,0,($D$4-D3873+1)/365),0)</f>
        <v>0</v>
      </c>
      <c r="Q3873">
        <f>ROUNDUP(IF(D3873&gt;$D$5,0,($D$5-D3873+1)/365),0)</f>
        <v>1</v>
      </c>
      <c r="R3873" s="28">
        <f>IF(OR(P3873=1,Q3873=1),IF(D3873+364&lt;=$D$5,(D3873+364-$D$4+1)/365,IF(D3873&gt;$D$4,($D$5-D3873+1)/365,$D$6/365)),0)</f>
        <v>0.13012084601724469</v>
      </c>
      <c r="S3873" s="28">
        <f>'Data &amp; Parameter'!$E$16*'Data &amp; Parameter'!$E$17*('Data &amp; Parameter'!$E$18+'Data &amp; Parameter'!$E$19)*'Data &amp; Parameter'!$E$20*'Data &amp; Parameter'!$E$37*R3873</f>
        <v>0.45239171220724844</v>
      </c>
      <c r="T3873" s="28">
        <f t="shared" si="60"/>
        <v>0.90478761374623939</v>
      </c>
    </row>
    <row r="3874" spans="1:20" ht="15.75" customHeight="1" x14ac:dyDescent="0.35">
      <c r="A3874">
        <v>3867</v>
      </c>
      <c r="B3874" s="76">
        <v>44254.50981481481</v>
      </c>
      <c r="C3874" s="1" t="s">
        <v>12277</v>
      </c>
      <c r="D3874" s="76">
        <v>44254.510300925926</v>
      </c>
      <c r="E3874" s="1" t="s">
        <v>12278</v>
      </c>
      <c r="F3874" s="1" t="s">
        <v>12279</v>
      </c>
      <c r="G3874" s="1" t="s">
        <v>123</v>
      </c>
      <c r="H3874" s="1" t="s">
        <v>124</v>
      </c>
      <c r="I3874" s="1" t="s">
        <v>125</v>
      </c>
      <c r="J3874" s="1" t="s">
        <v>12254</v>
      </c>
      <c r="K3874" s="1" t="s">
        <v>12255</v>
      </c>
      <c r="L3874">
        <f>ROUNDUP(IF(B3874&gt;$D$4,0,($D$4-B3874+1)/365),0)</f>
        <v>0</v>
      </c>
      <c r="M3874">
        <f>ROUNDUP(IF(B3874&gt;$D$5,0,($D$5-B3874+1)/365),0)</f>
        <v>1</v>
      </c>
      <c r="N3874" s="28">
        <f>IF(OR(L3874=1,M3874=1),IF(B3874+364&lt;=$D$5,(B3874+364-$D$4+1)/365,IF(B3874&gt;$D$4,($D$5-B3874+1)/365,$D$6/365)),0)</f>
        <v>0.13011009639778098</v>
      </c>
      <c r="O3874" s="28">
        <f>'Data &amp; Parameter'!$E$16*'Data &amp; Parameter'!$E$17*('Data &amp; Parameter'!$E$18+'Data &amp; Parameter'!$E$19)*'Data &amp; Parameter'!$E$20*'Data &amp; Parameter'!$E$37*N3874</f>
        <v>0.4523543389584293</v>
      </c>
      <c r="P3874">
        <f>ROUNDUP(IF(D3874&gt;$D$4,0,($D$4-D3874+1)/365),0)</f>
        <v>0</v>
      </c>
      <c r="Q3874">
        <f>ROUNDUP(IF(D3874&gt;$D$5,0,($D$5-D3874+1)/365),0)</f>
        <v>1</v>
      </c>
      <c r="R3874" s="28">
        <f>IF(OR(P3874=1,Q3874=1),IF(D3874+364&lt;=$D$5,(D3874+364-$D$4+1)/365,IF(D3874&gt;$D$4,($D$5-D3874+1)/365,$D$6/365)),0)</f>
        <v>0.13010876458650536</v>
      </c>
      <c r="S3874" s="28">
        <f>'Data &amp; Parameter'!$E$16*'Data &amp; Parameter'!$E$17*('Data &amp; Parameter'!$E$18+'Data &amp; Parameter'!$E$19)*'Data &amp; Parameter'!$E$20*'Data &amp; Parameter'!$E$37*R3874</f>
        <v>0.45234970864436541</v>
      </c>
      <c r="T3874" s="28">
        <f t="shared" si="60"/>
        <v>0.90470404760279477</v>
      </c>
    </row>
    <row r="3875" spans="1:20" ht="15.75" customHeight="1" x14ac:dyDescent="0.35">
      <c r="A3875">
        <v>3868</v>
      </c>
      <c r="B3875" s="76">
        <v>44254.512962962966</v>
      </c>
      <c r="C3875" s="1" t="s">
        <v>12280</v>
      </c>
      <c r="D3875" s="76">
        <v>44254.513414351852</v>
      </c>
      <c r="E3875" s="1" t="s">
        <v>12281</v>
      </c>
      <c r="F3875" s="1" t="s">
        <v>12282</v>
      </c>
      <c r="G3875" s="1" t="s">
        <v>123</v>
      </c>
      <c r="H3875" s="1" t="s">
        <v>124</v>
      </c>
      <c r="I3875" s="1" t="s">
        <v>125</v>
      </c>
      <c r="J3875" s="1" t="s">
        <v>12254</v>
      </c>
      <c r="K3875" s="1" t="s">
        <v>12255</v>
      </c>
      <c r="L3875">
        <f>ROUNDUP(IF(B3875&gt;$D$4,0,($D$4-B3875+1)/365),0)</f>
        <v>0</v>
      </c>
      <c r="M3875">
        <f>ROUNDUP(IF(B3875&gt;$D$5,0,($D$5-B3875+1)/365),0)</f>
        <v>1</v>
      </c>
      <c r="N3875" s="28">
        <f>IF(OR(L3875=1,M3875=1),IF(B3875+364&lt;=$D$5,(B3875+364-$D$4+1)/365,IF(B3875&gt;$D$4,($D$5-B3875+1)/365,$D$6/365)),0)</f>
        <v>0.13010147133433861</v>
      </c>
      <c r="O3875" s="28">
        <f>'Data &amp; Parameter'!$E$16*'Data &amp; Parameter'!$E$17*('Data &amp; Parameter'!$E$18+'Data &amp; Parameter'!$E$19)*'Data &amp; Parameter'!$E$20*'Data &amp; Parameter'!$E$37*N3875</f>
        <v>0.45232435216278494</v>
      </c>
      <c r="P3875">
        <f>ROUNDUP(IF(D3875&gt;$D$4,0,($D$4-D3875+1)/365),0)</f>
        <v>0</v>
      </c>
      <c r="Q3875">
        <f>ROUNDUP(IF(D3875&gt;$D$5,0,($D$5-D3875+1)/365),0)</f>
        <v>1</v>
      </c>
      <c r="R3875" s="28">
        <f>IF(OR(P3875=1,Q3875=1),IF(D3875+364&lt;=$D$5,(D3875+364-$D$4+1)/365,IF(D3875&gt;$D$4,($D$5-D3875+1)/365,$D$6/365)),0)</f>
        <v>0.13010023465246115</v>
      </c>
      <c r="S3875" s="28">
        <f>'Data &amp; Parameter'!$E$16*'Data &amp; Parameter'!$E$17*('Data &amp; Parameter'!$E$18+'Data &amp; Parameter'!$E$19)*'Data &amp; Parameter'!$E$20*'Data &amp; Parameter'!$E$37*R3875</f>
        <v>0.45232005258551405</v>
      </c>
      <c r="T3875" s="28">
        <f t="shared" si="60"/>
        <v>0.90464440474829899</v>
      </c>
    </row>
    <row r="3876" spans="1:20" ht="15.75" customHeight="1" x14ac:dyDescent="0.35">
      <c r="A3876">
        <v>3869</v>
      </c>
      <c r="B3876" s="76">
        <v>44254.515601851846</v>
      </c>
      <c r="C3876" s="1" t="s">
        <v>12283</v>
      </c>
      <c r="D3876" s="76">
        <v>44254.516122685185</v>
      </c>
      <c r="E3876" s="1" t="s">
        <v>12284</v>
      </c>
      <c r="F3876" s="1" t="s">
        <v>12285</v>
      </c>
      <c r="G3876" s="1" t="s">
        <v>123</v>
      </c>
      <c r="H3876" s="1" t="s">
        <v>124</v>
      </c>
      <c r="I3876" s="1" t="s">
        <v>125</v>
      </c>
      <c r="J3876" s="1" t="s">
        <v>12254</v>
      </c>
      <c r="K3876" s="1" t="s">
        <v>12255</v>
      </c>
      <c r="L3876">
        <f>ROUNDUP(IF(B3876&gt;$D$4,0,($D$4-B3876+1)/365),0)</f>
        <v>0</v>
      </c>
      <c r="M3876">
        <f>ROUNDUP(IF(B3876&gt;$D$5,0,($D$5-B3876+1)/365),0)</f>
        <v>1</v>
      </c>
      <c r="N3876" s="28">
        <f>IF(OR(L3876=1,M3876=1),IF(B3876+364&lt;=$D$5,(B3876+364-$D$4+1)/365,IF(B3876&gt;$D$4,($D$5-B3876+1)/365,$D$6/365)),0)</f>
        <v>0.13009424150179058</v>
      </c>
      <c r="O3876" s="28">
        <f>'Data &amp; Parameter'!$E$16*'Data &amp; Parameter'!$E$17*('Data &amp; Parameter'!$E$18+'Data &amp; Parameter'!$E$19)*'Data &amp; Parameter'!$E$20*'Data &amp; Parameter'!$E$37*N3876</f>
        <v>0.4522992161724691</v>
      </c>
      <c r="P3876">
        <f>ROUNDUP(IF(D3876&gt;$D$4,0,($D$4-D3876+1)/365),0)</f>
        <v>0</v>
      </c>
      <c r="Q3876">
        <f>ROUNDUP(IF(D3876&gt;$D$5,0,($D$5-D3876+1)/365),0)</f>
        <v>1</v>
      </c>
      <c r="R3876" s="28">
        <f>IF(OR(P3876=1,Q3876=1),IF(D3876+364&lt;=$D$5,(D3876+364-$D$4+1)/365,IF(D3876&gt;$D$4,($D$5-D3876+1)/365,$D$6/365)),0)</f>
        <v>0.13009281456113669</v>
      </c>
      <c r="S3876" s="28">
        <f>'Data &amp; Parameter'!$E$16*'Data &amp; Parameter'!$E$17*('Data &amp; Parameter'!$E$18+'Data &amp; Parameter'!$E$19)*'Data &amp; Parameter'!$E$20*'Data &amp; Parameter'!$E$37*R3876</f>
        <v>0.45229425512168142</v>
      </c>
      <c r="T3876" s="28">
        <f t="shared" si="60"/>
        <v>0.90459347129415058</v>
      </c>
    </row>
    <row r="3877" spans="1:20" ht="15.75" customHeight="1" x14ac:dyDescent="0.35">
      <c r="A3877">
        <v>3870</v>
      </c>
      <c r="B3877" s="76">
        <v>44254.518958333334</v>
      </c>
      <c r="C3877" s="1" t="s">
        <v>12286</v>
      </c>
      <c r="D3877" s="76">
        <v>44254.519687499997</v>
      </c>
      <c r="E3877" s="1" t="s">
        <v>12287</v>
      </c>
      <c r="F3877" s="1" t="s">
        <v>12288</v>
      </c>
      <c r="G3877" s="1" t="s">
        <v>123</v>
      </c>
      <c r="H3877" s="1" t="s">
        <v>124</v>
      </c>
      <c r="I3877" s="1" t="s">
        <v>125</v>
      </c>
      <c r="J3877" s="1" t="s">
        <v>12254</v>
      </c>
      <c r="K3877" s="1" t="s">
        <v>12255</v>
      </c>
      <c r="L3877">
        <f>ROUNDUP(IF(B3877&gt;$D$4,0,($D$4-B3877+1)/365),0)</f>
        <v>0</v>
      </c>
      <c r="M3877">
        <f>ROUNDUP(IF(B3877&gt;$D$5,0,($D$5-B3877+1)/365),0)</f>
        <v>1</v>
      </c>
      <c r="N3877" s="28">
        <f>IF(OR(L3877=1,M3877=1),IF(B3877+364&lt;=$D$5,(B3877+364-$D$4+1)/365,IF(B3877&gt;$D$4,($D$5-B3877+1)/365,$D$6/365)),0)</f>
        <v>0.13008504566209861</v>
      </c>
      <c r="O3877" s="28">
        <f>'Data &amp; Parameter'!$E$16*'Data &amp; Parameter'!$E$17*('Data &amp; Parameter'!$E$18+'Data &amp; Parameter'!$E$19)*'Data &amp; Parameter'!$E$20*'Data &amp; Parameter'!$E$37*N3877</f>
        <v>0.45226724495655124</v>
      </c>
      <c r="P3877">
        <f>ROUNDUP(IF(D3877&gt;$D$4,0,($D$4-D3877+1)/365),0)</f>
        <v>0</v>
      </c>
      <c r="Q3877">
        <f>ROUNDUP(IF(D3877&gt;$D$5,0,($D$5-D3877+1)/365),0)</f>
        <v>1</v>
      </c>
      <c r="R3877" s="28">
        <f>IF(OR(P3877=1,Q3877=1),IF(D3877+364&lt;=$D$5,(D3877+364-$D$4+1)/365,IF(D3877&gt;$D$4,($D$5-D3877+1)/365,$D$6/365)),0)</f>
        <v>0.13008304794521505</v>
      </c>
      <c r="S3877" s="28">
        <f>'Data &amp; Parameter'!$E$16*'Data &amp; Parameter'!$E$17*('Data &amp; Parameter'!$E$18+'Data &amp; Parameter'!$E$19)*'Data &amp; Parameter'!$E$20*'Data &amp; Parameter'!$E$37*R3877</f>
        <v>0.45226029948555929</v>
      </c>
      <c r="T3877" s="28">
        <f t="shared" si="60"/>
        <v>0.90452754444211059</v>
      </c>
    </row>
    <row r="3878" spans="1:20" ht="15.75" customHeight="1" x14ac:dyDescent="0.35">
      <c r="A3878">
        <v>3871</v>
      </c>
      <c r="B3878" s="76">
        <v>44254.522152777776</v>
      </c>
      <c r="C3878" s="1" t="s">
        <v>12289</v>
      </c>
      <c r="D3878" s="76">
        <v>44254.522557870368</v>
      </c>
      <c r="E3878" s="1" t="s">
        <v>12290</v>
      </c>
      <c r="F3878" s="1" t="s">
        <v>12291</v>
      </c>
      <c r="G3878" s="1" t="s">
        <v>123</v>
      </c>
      <c r="H3878" s="1" t="s">
        <v>124</v>
      </c>
      <c r="I3878" s="1" t="s">
        <v>125</v>
      </c>
      <c r="J3878" s="1" t="s">
        <v>12254</v>
      </c>
      <c r="K3878" s="1" t="s">
        <v>12255</v>
      </c>
      <c r="L3878">
        <f>ROUNDUP(IF(B3878&gt;$D$4,0,($D$4-B3878+1)/365),0)</f>
        <v>0</v>
      </c>
      <c r="M3878">
        <f>ROUNDUP(IF(B3878&gt;$D$5,0,($D$5-B3878+1)/365),0)</f>
        <v>1</v>
      </c>
      <c r="N3878" s="28">
        <f>IF(OR(L3878=1,M3878=1),IF(B3878+364&lt;=$D$5,(B3878+364-$D$4+1)/365,IF(B3878&gt;$D$4,($D$5-B3878+1)/365,$D$6/365)),0)</f>
        <v>0.13007629375951843</v>
      </c>
      <c r="O3878" s="28">
        <f>'Data &amp; Parameter'!$E$16*'Data &amp; Parameter'!$E$17*('Data &amp; Parameter'!$E$18+'Data &amp; Parameter'!$E$19)*'Data &amp; Parameter'!$E$20*'Data &amp; Parameter'!$E$37*N3878</f>
        <v>0.45223681717872388</v>
      </c>
      <c r="P3878">
        <f>ROUNDUP(IF(D3878&gt;$D$4,0,($D$4-D3878+1)/365),0)</f>
        <v>0</v>
      </c>
      <c r="Q3878">
        <f>ROUNDUP(IF(D3878&gt;$D$5,0,($D$5-D3878+1)/365),0)</f>
        <v>1</v>
      </c>
      <c r="R3878" s="28">
        <f>IF(OR(P3878=1,Q3878=1),IF(D3878+364&lt;=$D$5,(D3878+364-$D$4+1)/365,IF(D3878&gt;$D$4,($D$5-D3878+1)/365,$D$6/365)),0)</f>
        <v>0.1300751839167987</v>
      </c>
      <c r="S3878" s="28">
        <f>'Data &amp; Parameter'!$E$16*'Data &amp; Parameter'!$E$17*('Data &amp; Parameter'!$E$18+'Data &amp; Parameter'!$E$19)*'Data &amp; Parameter'!$E$20*'Data &amp; Parameter'!$E$37*R3878</f>
        <v>0.45223295858370532</v>
      </c>
      <c r="T3878" s="28">
        <f t="shared" si="60"/>
        <v>0.90446977576242915</v>
      </c>
    </row>
    <row r="3879" spans="1:20" ht="15.75" customHeight="1" x14ac:dyDescent="0.35">
      <c r="A3879">
        <v>3872</v>
      </c>
      <c r="B3879" s="76">
        <v>44254.525416666671</v>
      </c>
      <c r="C3879" s="1" t="s">
        <v>12292</v>
      </c>
      <c r="D3879" s="76">
        <v>44254.526145833333</v>
      </c>
      <c r="E3879" s="1" t="s">
        <v>12293</v>
      </c>
      <c r="F3879" s="1" t="s">
        <v>12294</v>
      </c>
      <c r="G3879" s="1" t="s">
        <v>123</v>
      </c>
      <c r="H3879" s="1" t="s">
        <v>124</v>
      </c>
      <c r="I3879" s="1" t="s">
        <v>125</v>
      </c>
      <c r="J3879" s="1" t="s">
        <v>12254</v>
      </c>
      <c r="K3879" s="1" t="s">
        <v>12255</v>
      </c>
      <c r="L3879">
        <f>ROUNDUP(IF(B3879&gt;$D$4,0,($D$4-B3879+1)/365),0)</f>
        <v>0</v>
      </c>
      <c r="M3879">
        <f>ROUNDUP(IF(B3879&gt;$D$5,0,($D$5-B3879+1)/365),0)</f>
        <v>1</v>
      </c>
      <c r="N3879" s="28">
        <f>IF(OR(L3879=1,M3879=1),IF(B3879+364&lt;=$D$5,(B3879+364-$D$4+1)/365,IF(B3879&gt;$D$4,($D$5-B3879+1)/365,$D$6/365)),0)</f>
        <v>0.13006735159816182</v>
      </c>
      <c r="O3879" s="28">
        <f>'Data &amp; Parameter'!$E$16*'Data &amp; Parameter'!$E$17*('Data &amp; Parameter'!$E$18+'Data &amp; Parameter'!$E$19)*'Data &amp; Parameter'!$E$20*'Data &amp; Parameter'!$E$37*N3879</f>
        <v>0.45220572792737973</v>
      </c>
      <c r="P3879">
        <f>ROUNDUP(IF(D3879&gt;$D$4,0,($D$4-D3879+1)/365),0)</f>
        <v>0</v>
      </c>
      <c r="Q3879">
        <f>ROUNDUP(IF(D3879&gt;$D$5,0,($D$5-D3879+1)/365),0)</f>
        <v>1</v>
      </c>
      <c r="R3879" s="28">
        <f>IF(OR(P3879=1,Q3879=1),IF(D3879+364&lt;=$D$5,(D3879+364-$D$4+1)/365,IF(D3879&gt;$D$4,($D$5-D3879+1)/365,$D$6/365)),0)</f>
        <v>0.13006535388127827</v>
      </c>
      <c r="S3879" s="28">
        <f>'Data &amp; Parameter'!$E$16*'Data &amp; Parameter'!$E$17*('Data &amp; Parameter'!$E$18+'Data &amp; Parameter'!$E$19)*'Data &amp; Parameter'!$E$20*'Data &amp; Parameter'!$E$37*R3879</f>
        <v>0.45219878245638778</v>
      </c>
      <c r="T3879" s="28">
        <f t="shared" si="60"/>
        <v>0.90440451038376746</v>
      </c>
    </row>
    <row r="3880" spans="1:20" ht="15.75" customHeight="1" x14ac:dyDescent="0.35">
      <c r="A3880">
        <v>3873</v>
      </c>
      <c r="B3880" s="76">
        <v>44254.529097222221</v>
      </c>
      <c r="C3880" s="1" t="s">
        <v>12295</v>
      </c>
      <c r="D3880" s="76">
        <v>44254.529467592598</v>
      </c>
      <c r="E3880" s="1" t="s">
        <v>12296</v>
      </c>
      <c r="F3880" s="1" t="s">
        <v>12297</v>
      </c>
      <c r="G3880" s="1" t="s">
        <v>123</v>
      </c>
      <c r="H3880" s="1" t="s">
        <v>124</v>
      </c>
      <c r="I3880" s="1" t="s">
        <v>125</v>
      </c>
      <c r="J3880" s="1" t="s">
        <v>12254</v>
      </c>
      <c r="K3880" s="1" t="s">
        <v>12255</v>
      </c>
      <c r="L3880">
        <f>ROUNDUP(IF(B3880&gt;$D$4,0,($D$4-B3880+1)/365),0)</f>
        <v>0</v>
      </c>
      <c r="M3880">
        <f>ROUNDUP(IF(B3880&gt;$D$5,0,($D$5-B3880+1)/365),0)</f>
        <v>1</v>
      </c>
      <c r="N3880" s="28">
        <f>IF(OR(L3880=1,M3880=1),IF(B3880+364&lt;=$D$5,(B3880+364-$D$4+1)/365,IF(B3880&gt;$D$4,($D$5-B3880+1)/365,$D$6/365)),0)</f>
        <v>0.13005726788432595</v>
      </c>
      <c r="O3880" s="28">
        <f>'Data &amp; Parameter'!$E$16*'Data &amp; Parameter'!$E$17*('Data &amp; Parameter'!$E$18+'Data &amp; Parameter'!$E$19)*'Data &amp; Parameter'!$E$20*'Data &amp; Parameter'!$E$37*N3880</f>
        <v>0.45217066983555776</v>
      </c>
      <c r="P3880">
        <f>ROUNDUP(IF(D3880&gt;$D$4,0,($D$4-D3880+1)/365),0)</f>
        <v>0</v>
      </c>
      <c r="Q3880">
        <f>ROUNDUP(IF(D3880&gt;$D$5,0,($D$5-D3880+1)/365),0)</f>
        <v>1</v>
      </c>
      <c r="R3880" s="28">
        <f>IF(OR(P3880=1,Q3880=1),IF(D3880+364&lt;=$D$5,(D3880+364-$D$4+1)/365,IF(D3880&gt;$D$4,($D$5-D3880+1)/365,$D$6/365)),0)</f>
        <v>0.13005625317096456</v>
      </c>
      <c r="S3880" s="28">
        <f>'Data &amp; Parameter'!$E$16*'Data &amp; Parameter'!$E$17*('Data &amp; Parameter'!$E$18+'Data &amp; Parameter'!$E$19)*'Data &amp; Parameter'!$E$20*'Data &amp; Parameter'!$E$37*R3880</f>
        <v>0.45216714197719371</v>
      </c>
      <c r="T3880" s="28">
        <f t="shared" si="60"/>
        <v>0.90433781181275141</v>
      </c>
    </row>
    <row r="3881" spans="1:20" ht="15.75" customHeight="1" x14ac:dyDescent="0.35">
      <c r="A3881">
        <v>3874</v>
      </c>
      <c r="B3881" s="76">
        <v>44254.52924768519</v>
      </c>
      <c r="C3881" s="1" t="s">
        <v>12298</v>
      </c>
      <c r="D3881" s="76">
        <v>44254.536921296298</v>
      </c>
      <c r="E3881" s="1" t="s">
        <v>12299</v>
      </c>
      <c r="F3881" s="1" t="s">
        <v>12300</v>
      </c>
      <c r="G3881" s="1" t="s">
        <v>123</v>
      </c>
      <c r="H3881" s="1" t="s">
        <v>124</v>
      </c>
      <c r="I3881" s="1" t="s">
        <v>125</v>
      </c>
      <c r="J3881" s="1" t="s">
        <v>11086</v>
      </c>
      <c r="K3881" s="1" t="s">
        <v>10727</v>
      </c>
      <c r="L3881">
        <f>ROUNDUP(IF(B3881&gt;$D$4,0,($D$4-B3881+1)/365),0)</f>
        <v>0</v>
      </c>
      <c r="M3881">
        <f>ROUNDUP(IF(B3881&gt;$D$5,0,($D$5-B3881+1)/365),0)</f>
        <v>1</v>
      </c>
      <c r="N3881" s="28">
        <f>IF(OR(L3881=1,M3881=1),IF(B3881+364&lt;=$D$5,(B3881+364-$D$4+1)/365,IF(B3881&gt;$D$4,($D$5-B3881+1)/365,$D$6/365)),0)</f>
        <v>0.13005685565701355</v>
      </c>
      <c r="O3881" s="28">
        <f>'Data &amp; Parameter'!$E$16*'Data &amp; Parameter'!$E$17*('Data &amp; Parameter'!$E$18+'Data &amp; Parameter'!$E$19)*'Data &amp; Parameter'!$E$20*'Data &amp; Parameter'!$E$37*N3881</f>
        <v>0.45216923664306496</v>
      </c>
      <c r="P3881">
        <f>ROUNDUP(IF(D3881&gt;$D$4,0,($D$4-D3881+1)/365),0)</f>
        <v>0</v>
      </c>
      <c r="Q3881">
        <f>ROUNDUP(IF(D3881&gt;$D$5,0,($D$5-D3881+1)/365),0)</f>
        <v>1</v>
      </c>
      <c r="R3881" s="28">
        <f>IF(OR(P3881=1,Q3881=1),IF(D3881+364&lt;=$D$5,(D3881+364-$D$4+1)/365,IF(D3881&gt;$D$4,($D$5-D3881+1)/365,$D$6/365)),0)</f>
        <v>0.13003583206493752</v>
      </c>
      <c r="S3881" s="28">
        <f>'Data &amp; Parameter'!$E$16*'Data &amp; Parameter'!$E$17*('Data &amp; Parameter'!$E$18+'Data &amp; Parameter'!$E$19)*'Data &amp; Parameter'!$E$20*'Data &amp; Parameter'!$E$37*R3881</f>
        <v>0.45209614382890689</v>
      </c>
      <c r="T3881" s="28">
        <f t="shared" si="60"/>
        <v>0.9042653804719718</v>
      </c>
    </row>
    <row r="3882" spans="1:20" ht="15.75" customHeight="1" x14ac:dyDescent="0.35">
      <c r="A3882">
        <v>3875</v>
      </c>
      <c r="B3882" s="76">
        <v>44254.529363425929</v>
      </c>
      <c r="C3882" s="1" t="s">
        <v>12301</v>
      </c>
      <c r="D3882" s="76">
        <v>44254.532870370371</v>
      </c>
      <c r="E3882" s="1" t="s">
        <v>12302</v>
      </c>
      <c r="F3882" s="1" t="s">
        <v>12303</v>
      </c>
      <c r="G3882" s="1" t="s">
        <v>123</v>
      </c>
      <c r="H3882" s="1" t="s">
        <v>124</v>
      </c>
      <c r="I3882" s="1" t="s">
        <v>125</v>
      </c>
      <c r="J3882" s="1" t="s">
        <v>10722</v>
      </c>
      <c r="K3882" s="1" t="s">
        <v>10722</v>
      </c>
      <c r="L3882">
        <f>ROUNDUP(IF(B3882&gt;$D$4,0,($D$4-B3882+1)/365),0)</f>
        <v>0</v>
      </c>
      <c r="M3882">
        <f>ROUNDUP(IF(B3882&gt;$D$5,0,($D$5-B3882+1)/365),0)</f>
        <v>1</v>
      </c>
      <c r="N3882" s="28">
        <f>IF(OR(L3882=1,M3882=1),IF(B3882+364&lt;=$D$5,(B3882+364-$D$4+1)/365,IF(B3882&gt;$D$4,($D$5-B3882+1)/365,$D$6/365)),0)</f>
        <v>0.13005653855909932</v>
      </c>
      <c r="O3882" s="28">
        <f>'Data &amp; Parameter'!$E$16*'Data &amp; Parameter'!$E$17*('Data &amp; Parameter'!$E$18+'Data &amp; Parameter'!$E$19)*'Data &amp; Parameter'!$E$20*'Data &amp; Parameter'!$E$37*N3882</f>
        <v>0.45216813418736512</v>
      </c>
      <c r="P3882">
        <f>ROUNDUP(IF(D3882&gt;$D$4,0,($D$4-D3882+1)/365),0)</f>
        <v>0</v>
      </c>
      <c r="Q3882">
        <f>ROUNDUP(IF(D3882&gt;$D$5,0,($D$5-D3882+1)/365),0)</f>
        <v>1</v>
      </c>
      <c r="R3882" s="28">
        <f>IF(OR(P3882=1,Q3882=1),IF(D3882+364&lt;=$D$5,(D3882+364-$D$4+1)/365,IF(D3882&gt;$D$4,($D$5-D3882+1)/365,$D$6/365)),0)</f>
        <v>0.13004693049213478</v>
      </c>
      <c r="S3882" s="28">
        <f>'Data &amp; Parameter'!$E$16*'Data &amp; Parameter'!$E$17*('Data &amp; Parameter'!$E$18+'Data &amp; Parameter'!$E$19)*'Data &amp; Parameter'!$E$20*'Data &amp; Parameter'!$E$37*R3882</f>
        <v>0.45213472977909291</v>
      </c>
      <c r="T3882" s="28">
        <f t="shared" si="60"/>
        <v>0.90430286396645809</v>
      </c>
    </row>
    <row r="3883" spans="1:20" ht="15.75" customHeight="1" x14ac:dyDescent="0.35">
      <c r="A3883">
        <v>3876</v>
      </c>
      <c r="B3883" s="76">
        <v>44254.529814814814</v>
      </c>
      <c r="C3883" s="1" t="s">
        <v>12304</v>
      </c>
      <c r="D3883" s="76">
        <v>44254.531087962961</v>
      </c>
      <c r="E3883" s="1" t="s">
        <v>12305</v>
      </c>
      <c r="F3883" s="1" t="s">
        <v>12306</v>
      </c>
      <c r="G3883" s="1" t="s">
        <v>123</v>
      </c>
      <c r="H3883" s="1" t="s">
        <v>124</v>
      </c>
      <c r="I3883" s="1" t="s">
        <v>125</v>
      </c>
      <c r="J3883" s="1" t="s">
        <v>7979</v>
      </c>
      <c r="K3883" s="1" t="s">
        <v>7979</v>
      </c>
      <c r="L3883">
        <f>ROUNDUP(IF(B3883&gt;$D$4,0,($D$4-B3883+1)/365),0)</f>
        <v>0</v>
      </c>
      <c r="M3883">
        <f>ROUNDUP(IF(B3883&gt;$D$5,0,($D$5-B3883+1)/365),0)</f>
        <v>1</v>
      </c>
      <c r="N3883" s="28">
        <f>IF(OR(L3883=1,M3883=1),IF(B3883+364&lt;=$D$5,(B3883+364-$D$4+1)/365,IF(B3883&gt;$D$4,($D$5-B3883+1)/365,$D$6/365)),0)</f>
        <v>0.13005530187722186</v>
      </c>
      <c r="O3883" s="28">
        <f>'Data &amp; Parameter'!$E$16*'Data &amp; Parameter'!$E$17*('Data &amp; Parameter'!$E$18+'Data &amp; Parameter'!$E$19)*'Data &amp; Parameter'!$E$20*'Data &amp; Parameter'!$E$37*N3883</f>
        <v>0.4521638346100943</v>
      </c>
      <c r="P3883">
        <f>ROUNDUP(IF(D3883&gt;$D$4,0,($D$4-D3883+1)/365),0)</f>
        <v>0</v>
      </c>
      <c r="Q3883">
        <f>ROUNDUP(IF(D3883&gt;$D$5,0,($D$5-D3883+1)/365),0)</f>
        <v>1</v>
      </c>
      <c r="R3883" s="28">
        <f>IF(OR(P3883=1,Q3883=1),IF(D3883+364&lt;=$D$5,(D3883+364-$D$4+1)/365,IF(D3883&gt;$D$4,($D$5-D3883+1)/365,$D$6/365)),0)</f>
        <v>0.13005181380010558</v>
      </c>
      <c r="S3883" s="28">
        <f>'Data &amp; Parameter'!$E$16*'Data &amp; Parameter'!$E$17*('Data &amp; Parameter'!$E$18+'Data &amp; Parameter'!$E$19)*'Data &amp; Parameter'!$E$20*'Data &amp; Parameter'!$E$37*R3883</f>
        <v>0.45215170759718865</v>
      </c>
      <c r="T3883" s="28">
        <f t="shared" si="60"/>
        <v>0.90431554220728294</v>
      </c>
    </row>
    <row r="3884" spans="1:20" ht="15.75" customHeight="1" x14ac:dyDescent="0.35">
      <c r="A3884">
        <v>3877</v>
      </c>
      <c r="B3884" s="76">
        <v>44254.530914351853</v>
      </c>
      <c r="C3884" s="1" t="s">
        <v>12307</v>
      </c>
      <c r="D3884" s="76">
        <v>44254.532685185186</v>
      </c>
      <c r="E3884" s="1" t="s">
        <v>12308</v>
      </c>
      <c r="F3884" s="1" t="s">
        <v>12309</v>
      </c>
      <c r="G3884" s="1" t="s">
        <v>123</v>
      </c>
      <c r="H3884" s="1" t="s">
        <v>124</v>
      </c>
      <c r="I3884" s="1" t="s">
        <v>125</v>
      </c>
      <c r="J3884" s="1" t="s">
        <v>12254</v>
      </c>
      <c r="K3884" s="1" t="s">
        <v>12255</v>
      </c>
      <c r="L3884">
        <f>ROUNDUP(IF(B3884&gt;$D$4,0,($D$4-B3884+1)/365),0)</f>
        <v>0</v>
      </c>
      <c r="M3884">
        <f>ROUNDUP(IF(B3884&gt;$D$5,0,($D$5-B3884+1)/365),0)</f>
        <v>1</v>
      </c>
      <c r="N3884" s="28">
        <f>IF(OR(L3884=1,M3884=1),IF(B3884+364&lt;=$D$5,(B3884+364-$D$4+1)/365,IF(B3884&gt;$D$4,($D$5-B3884+1)/365,$D$6/365)),0)</f>
        <v>0.13005228944697692</v>
      </c>
      <c r="O3884" s="28">
        <f>'Data &amp; Parameter'!$E$16*'Data &amp; Parameter'!$E$17*('Data &amp; Parameter'!$E$18+'Data &amp; Parameter'!$E$19)*'Data &amp; Parameter'!$E$20*'Data &amp; Parameter'!$E$37*N3884</f>
        <v>0.4521533612807383</v>
      </c>
      <c r="P3884">
        <f>ROUNDUP(IF(D3884&gt;$D$4,0,($D$4-D3884+1)/365),0)</f>
        <v>0</v>
      </c>
      <c r="Q3884">
        <f>ROUNDUP(IF(D3884&gt;$D$5,0,($D$5-D3884+1)/365),0)</f>
        <v>1</v>
      </c>
      <c r="R3884" s="28">
        <f>IF(OR(P3884=1,Q3884=1),IF(D3884+364&lt;=$D$5,(D3884+364-$D$4+1)/365,IF(D3884&gt;$D$4,($D$5-D3884+1)/365,$D$6/365)),0)</f>
        <v>0.13004743784880551</v>
      </c>
      <c r="S3884" s="28">
        <f>'Data &amp; Parameter'!$E$16*'Data &amp; Parameter'!$E$17*('Data &amp; Parameter'!$E$18+'Data &amp; Parameter'!$E$19)*'Data &amp; Parameter'!$E$20*'Data &amp; Parameter'!$E$37*R3884</f>
        <v>0.45213649370824027</v>
      </c>
      <c r="T3884" s="28">
        <f t="shared" si="60"/>
        <v>0.90428985498897863</v>
      </c>
    </row>
    <row r="3885" spans="1:20" ht="15.75" customHeight="1" x14ac:dyDescent="0.35">
      <c r="A3885">
        <v>3878</v>
      </c>
      <c r="B3885" s="76">
        <v>44254.53402777778</v>
      </c>
      <c r="C3885" s="1" t="s">
        <v>12310</v>
      </c>
      <c r="D3885" s="76">
        <v>44254.535509259258</v>
      </c>
      <c r="E3885" s="1" t="s">
        <v>12311</v>
      </c>
      <c r="F3885" s="1" t="s">
        <v>12312</v>
      </c>
      <c r="G3885" s="1" t="s">
        <v>123</v>
      </c>
      <c r="H3885" s="1" t="s">
        <v>124</v>
      </c>
      <c r="I3885" s="1" t="s">
        <v>125</v>
      </c>
      <c r="J3885" s="1" t="s">
        <v>7979</v>
      </c>
      <c r="K3885" s="1" t="s">
        <v>7979</v>
      </c>
      <c r="L3885">
        <f>ROUNDUP(IF(B3885&gt;$D$4,0,($D$4-B3885+1)/365),0)</f>
        <v>0</v>
      </c>
      <c r="M3885">
        <f>ROUNDUP(IF(B3885&gt;$D$5,0,($D$5-B3885+1)/365),0)</f>
        <v>1</v>
      </c>
      <c r="N3885" s="28">
        <f>IF(OR(L3885=1,M3885=1),IF(B3885+364&lt;=$D$5,(B3885+364-$D$4+1)/365,IF(B3885&gt;$D$4,($D$5-B3885+1)/365,$D$6/365)),0)</f>
        <v>0.13004375951293273</v>
      </c>
      <c r="O3885" s="28">
        <f>'Data &amp; Parameter'!$E$16*'Data &amp; Parameter'!$E$17*('Data &amp; Parameter'!$E$18+'Data &amp; Parameter'!$E$19)*'Data &amp; Parameter'!$E$20*'Data &amp; Parameter'!$E$37*N3885</f>
        <v>0.45212370522188705</v>
      </c>
      <c r="P3885">
        <f>ROUNDUP(IF(D3885&gt;$D$4,0,($D$4-D3885+1)/365),0)</f>
        <v>0</v>
      </c>
      <c r="Q3885">
        <f>ROUNDUP(IF(D3885&gt;$D$5,0,($D$5-D3885+1)/365),0)</f>
        <v>1</v>
      </c>
      <c r="R3885" s="28">
        <f>IF(OR(P3885=1,Q3885=1),IF(D3885+364&lt;=$D$5,(D3885+364-$D$4+1)/365,IF(D3885&gt;$D$4,($D$5-D3885+1)/365,$D$6/365)),0)</f>
        <v>0.13003970065956683</v>
      </c>
      <c r="S3885" s="28">
        <f>'Data &amp; Parameter'!$E$16*'Data &amp; Parameter'!$E$17*('Data &amp; Parameter'!$E$18+'Data &amp; Parameter'!$E$19)*'Data &amp; Parameter'!$E$20*'Data &amp; Parameter'!$E$37*R3885</f>
        <v>0.4521095937887078</v>
      </c>
      <c r="T3885" s="28">
        <f t="shared" si="60"/>
        <v>0.90423329901059479</v>
      </c>
    </row>
    <row r="3886" spans="1:20" ht="15.75" customHeight="1" x14ac:dyDescent="0.35">
      <c r="A3886">
        <v>3879</v>
      </c>
      <c r="B3886" s="76">
        <v>44254.535266203704</v>
      </c>
      <c r="C3886" s="1" t="s">
        <v>12313</v>
      </c>
      <c r="D3886" s="76">
        <v>44254.535763888889</v>
      </c>
      <c r="E3886" s="1" t="s">
        <v>12314</v>
      </c>
      <c r="F3886" s="1" t="s">
        <v>12315</v>
      </c>
      <c r="G3886" s="1" t="s">
        <v>123</v>
      </c>
      <c r="H3886" s="1" t="s">
        <v>124</v>
      </c>
      <c r="I3886" s="1" t="s">
        <v>125</v>
      </c>
      <c r="J3886" s="1" t="s">
        <v>12254</v>
      </c>
      <c r="K3886" s="1" t="s">
        <v>12255</v>
      </c>
      <c r="L3886">
        <f>ROUNDUP(IF(B3886&gt;$D$4,0,($D$4-B3886+1)/365),0)</f>
        <v>0</v>
      </c>
      <c r="M3886">
        <f>ROUNDUP(IF(B3886&gt;$D$5,0,($D$5-B3886+1)/365),0)</f>
        <v>1</v>
      </c>
      <c r="N3886" s="28">
        <f>IF(OR(L3886=1,M3886=1),IF(B3886+364&lt;=$D$5,(B3886+364-$D$4+1)/365,IF(B3886&gt;$D$4,($D$5-B3886+1)/365,$D$6/365)),0)</f>
        <v>0.13004036656519469</v>
      </c>
      <c r="O3886" s="28">
        <f>'Data &amp; Parameter'!$E$16*'Data &amp; Parameter'!$E$17*('Data &amp; Parameter'!$E$18+'Data &amp; Parameter'!$E$19)*'Data &amp; Parameter'!$E$20*'Data &amp; Parameter'!$E$37*N3886</f>
        <v>0.45211190894570513</v>
      </c>
      <c r="P3886">
        <f>ROUNDUP(IF(D3886&gt;$D$4,0,($D$4-D3886+1)/365),0)</f>
        <v>0</v>
      </c>
      <c r="Q3886">
        <f>ROUNDUP(IF(D3886&gt;$D$5,0,($D$5-D3886+1)/365),0)</f>
        <v>1</v>
      </c>
      <c r="R3886" s="28">
        <f>IF(OR(P3886=1,Q3886=1),IF(D3886+364&lt;=$D$5,(D3886+364-$D$4+1)/365,IF(D3886&gt;$D$4,($D$5-D3886+1)/365,$D$6/365)),0)</f>
        <v>0.13003900304413959</v>
      </c>
      <c r="S3886" s="28">
        <f>'Data &amp; Parameter'!$E$16*'Data &amp; Parameter'!$E$17*('Data &amp; Parameter'!$E$18+'Data &amp; Parameter'!$E$19)*'Data &amp; Parameter'!$E$20*'Data &amp; Parameter'!$E$37*R3886</f>
        <v>0.45210716838611287</v>
      </c>
      <c r="T3886" s="28">
        <f t="shared" si="60"/>
        <v>0.90421907733181794</v>
      </c>
    </row>
    <row r="3887" spans="1:20" ht="15.75" customHeight="1" x14ac:dyDescent="0.35">
      <c r="A3887">
        <v>3880</v>
      </c>
      <c r="B3887" s="76">
        <v>44254.535451388889</v>
      </c>
      <c r="C3887" s="1" t="s">
        <v>12316</v>
      </c>
      <c r="D3887" s="76">
        <v>44254.537974537037</v>
      </c>
      <c r="E3887" s="1" t="s">
        <v>12317</v>
      </c>
      <c r="F3887" s="1" t="s">
        <v>12318</v>
      </c>
      <c r="G3887" s="1" t="s">
        <v>123</v>
      </c>
      <c r="H3887" s="1" t="s">
        <v>729</v>
      </c>
      <c r="I3887" s="1" t="s">
        <v>125</v>
      </c>
      <c r="J3887" s="1" t="s">
        <v>656</v>
      </c>
      <c r="K3887" s="1" t="s">
        <v>656</v>
      </c>
      <c r="L3887">
        <f>ROUNDUP(IF(B3887&gt;$D$4,0,($D$4-B3887+1)/365),0)</f>
        <v>0</v>
      </c>
      <c r="M3887">
        <f>ROUNDUP(IF(B3887&gt;$D$5,0,($D$5-B3887+1)/365),0)</f>
        <v>1</v>
      </c>
      <c r="N3887" s="28">
        <f>IF(OR(L3887=1,M3887=1),IF(B3887+364&lt;=$D$5,(B3887+364-$D$4+1)/365,IF(B3887&gt;$D$4,($D$5-B3887+1)/365,$D$6/365)),0)</f>
        <v>0.13003985920852396</v>
      </c>
      <c r="O3887" s="28">
        <f>'Data &amp; Parameter'!$E$16*'Data &amp; Parameter'!$E$17*('Data &amp; Parameter'!$E$18+'Data &amp; Parameter'!$E$19)*'Data &amp; Parameter'!$E$20*'Data &amp; Parameter'!$E$37*N3887</f>
        <v>0.45211014501655777</v>
      </c>
      <c r="P3887">
        <f>ROUNDUP(IF(D3887&gt;$D$4,0,($D$4-D3887+1)/365),0)</f>
        <v>0</v>
      </c>
      <c r="Q3887">
        <f>ROUNDUP(IF(D3887&gt;$D$5,0,($D$5-D3887+1)/365),0)</f>
        <v>1</v>
      </c>
      <c r="R3887" s="28">
        <f>IF(OR(P3887=1,Q3887=1),IF(D3887+364&lt;=$D$5,(D3887+364-$D$4+1)/365,IF(D3887&gt;$D$4,($D$5-D3887+1)/365,$D$6/365)),0)</f>
        <v>0.1300329464738702</v>
      </c>
      <c r="S3887" s="28">
        <f>'Data &amp; Parameter'!$E$16*'Data &amp; Parameter'!$E$17*('Data &amp; Parameter'!$E$18+'Data &amp; Parameter'!$E$19)*'Data &amp; Parameter'!$E$20*'Data &amp; Parameter'!$E$37*R3887</f>
        <v>0.45208611148187239</v>
      </c>
      <c r="T3887" s="28">
        <f t="shared" si="60"/>
        <v>0.90419625649843016</v>
      </c>
    </row>
    <row r="3888" spans="1:20" ht="15.75" customHeight="1" x14ac:dyDescent="0.35">
      <c r="A3888">
        <v>3881</v>
      </c>
      <c r="B3888" s="76">
        <v>44254.537824074076</v>
      </c>
      <c r="C3888" s="1" t="s">
        <v>12319</v>
      </c>
      <c r="D3888" s="76">
        <v>44254.538935185185</v>
      </c>
      <c r="E3888" s="1" t="s">
        <v>12320</v>
      </c>
      <c r="F3888" s="1" t="s">
        <v>12321</v>
      </c>
      <c r="G3888" s="1" t="s">
        <v>123</v>
      </c>
      <c r="H3888" s="1" t="s">
        <v>124</v>
      </c>
      <c r="I3888" s="1" t="s">
        <v>125</v>
      </c>
      <c r="J3888" s="1" t="s">
        <v>10722</v>
      </c>
      <c r="K3888" s="1" t="s">
        <v>10722</v>
      </c>
      <c r="L3888">
        <f>ROUNDUP(IF(B3888&gt;$D$4,0,($D$4-B3888+1)/365),0)</f>
        <v>0</v>
      </c>
      <c r="M3888">
        <f>ROUNDUP(IF(B3888&gt;$D$5,0,($D$5-B3888+1)/365),0)</f>
        <v>1</v>
      </c>
      <c r="N3888" s="28">
        <f>IF(OR(L3888=1,M3888=1),IF(B3888+364&lt;=$D$5,(B3888+364-$D$4+1)/365,IF(B3888&gt;$D$4,($D$5-B3888+1)/365,$D$6/365)),0)</f>
        <v>0.1300333587011627</v>
      </c>
      <c r="O3888" s="28">
        <f>'Data &amp; Parameter'!$E$16*'Data &amp; Parameter'!$E$17*('Data &amp; Parameter'!$E$18+'Data &amp; Parameter'!$E$19)*'Data &amp; Parameter'!$E$20*'Data &amp; Parameter'!$E$37*N3888</f>
        <v>0.45208754467429602</v>
      </c>
      <c r="P3888">
        <f>ROUNDUP(IF(D3888&gt;$D$4,0,($D$4-D3888+1)/365),0)</f>
        <v>0</v>
      </c>
      <c r="Q3888">
        <f>ROUNDUP(IF(D3888&gt;$D$5,0,($D$5-D3888+1)/365),0)</f>
        <v>1</v>
      </c>
      <c r="R3888" s="28">
        <f>IF(OR(P3888=1,Q3888=1),IF(D3888+364&lt;=$D$5,(D3888+364-$D$4+1)/365,IF(D3888&gt;$D$4,($D$5-D3888+1)/365,$D$6/365)),0)</f>
        <v>0.13003031456113828</v>
      </c>
      <c r="S3888" s="28">
        <f>'Data &amp; Parameter'!$E$16*'Data &amp; Parameter'!$E$17*('Data &amp; Parameter'!$E$18+'Data &amp; Parameter'!$E$19)*'Data &amp; Parameter'!$E$20*'Data &amp; Parameter'!$E$37*R3888</f>
        <v>0.45207696109941164</v>
      </c>
      <c r="T3888" s="28">
        <f t="shared" si="60"/>
        <v>0.90416450577370766</v>
      </c>
    </row>
    <row r="3889" spans="1:20" ht="15.75" customHeight="1" x14ac:dyDescent="0.35">
      <c r="A3889">
        <v>3882</v>
      </c>
      <c r="B3889" s="76">
        <v>44254.537905092591</v>
      </c>
      <c r="C3889" s="1" t="s">
        <v>12322</v>
      </c>
      <c r="D3889" s="76">
        <v>44254.538715277777</v>
      </c>
      <c r="E3889" s="1" t="s">
        <v>12323</v>
      </c>
      <c r="F3889" s="1" t="s">
        <v>12324</v>
      </c>
      <c r="G3889" s="1" t="s">
        <v>123</v>
      </c>
      <c r="H3889" s="1" t="s">
        <v>124</v>
      </c>
      <c r="I3889" s="1" t="s">
        <v>125</v>
      </c>
      <c r="J3889" s="1" t="s">
        <v>12254</v>
      </c>
      <c r="K3889" s="1" t="s">
        <v>12255</v>
      </c>
      <c r="L3889">
        <f>ROUNDUP(IF(B3889&gt;$D$4,0,($D$4-B3889+1)/365),0)</f>
        <v>0</v>
      </c>
      <c r="M3889">
        <f>ROUNDUP(IF(B3889&gt;$D$5,0,($D$5-B3889+1)/365),0)</f>
        <v>1</v>
      </c>
      <c r="N3889" s="28">
        <f>IF(OR(L3889=1,M3889=1),IF(B3889+364&lt;=$D$5,(B3889+364-$D$4+1)/365,IF(B3889&gt;$D$4,($D$5-B3889+1)/365,$D$6/365)),0)</f>
        <v>0.13003313673262673</v>
      </c>
      <c r="O3889" s="28">
        <f>'Data &amp; Parameter'!$E$16*'Data &amp; Parameter'!$E$17*('Data &amp; Parameter'!$E$18+'Data &amp; Parameter'!$E$19)*'Data &amp; Parameter'!$E$20*'Data &amp; Parameter'!$E$37*N3889</f>
        <v>0.45208677295532002</v>
      </c>
      <c r="P3889">
        <f>ROUNDUP(IF(D3889&gt;$D$4,0,($D$4-D3889+1)/365),0)</f>
        <v>0</v>
      </c>
      <c r="Q3889">
        <f>ROUNDUP(IF(D3889&gt;$D$5,0,($D$5-D3889+1)/365),0)</f>
        <v>1</v>
      </c>
      <c r="R3889" s="28">
        <f>IF(OR(P3889=1,Q3889=1),IF(D3889+364&lt;=$D$5,(D3889+364-$D$4+1)/365,IF(D3889&gt;$D$4,($D$5-D3889+1)/365,$D$6/365)),0)</f>
        <v>0.13003091704718728</v>
      </c>
      <c r="S3889" s="28">
        <f>'Data &amp; Parameter'!$E$16*'Data &amp; Parameter'!$E$17*('Data &amp; Parameter'!$E$18+'Data &amp; Parameter'!$E$19)*'Data &amp; Parameter'!$E$20*'Data &amp; Parameter'!$E$37*R3889</f>
        <v>0.45207905576528284</v>
      </c>
      <c r="T3889" s="28">
        <f t="shared" si="60"/>
        <v>0.90416582872060292</v>
      </c>
    </row>
    <row r="3890" spans="1:20" ht="15.75" customHeight="1" x14ac:dyDescent="0.35">
      <c r="A3890">
        <v>3883</v>
      </c>
      <c r="B3890" s="76">
        <v>44254.539259259254</v>
      </c>
      <c r="C3890" s="1" t="s">
        <v>12325</v>
      </c>
      <c r="D3890" s="76">
        <v>44254.540451388893</v>
      </c>
      <c r="E3890" s="1" t="s">
        <v>12326</v>
      </c>
      <c r="F3890" s="1" t="s">
        <v>12327</v>
      </c>
      <c r="G3890" s="1" t="s">
        <v>123</v>
      </c>
      <c r="H3890" s="1" t="s">
        <v>124</v>
      </c>
      <c r="I3890" s="1" t="s">
        <v>125</v>
      </c>
      <c r="J3890" s="1" t="s">
        <v>7979</v>
      </c>
      <c r="K3890" s="1" t="s">
        <v>7979</v>
      </c>
      <c r="L3890">
        <f>ROUNDUP(IF(B3890&gt;$D$4,0,($D$4-B3890+1)/365),0)</f>
        <v>0</v>
      </c>
      <c r="M3890">
        <f>ROUNDUP(IF(B3890&gt;$D$5,0,($D$5-B3890+1)/365),0)</f>
        <v>1</v>
      </c>
      <c r="N3890" s="28">
        <f>IF(OR(L3890=1,M3890=1),IF(B3890+364&lt;=$D$5,(B3890+364-$D$4+1)/365,IF(B3890&gt;$D$4,($D$5-B3890+1)/365,$D$6/365)),0)</f>
        <v>0.13002942668697445</v>
      </c>
      <c r="O3890" s="28">
        <f>'Data &amp; Parameter'!$E$16*'Data &amp; Parameter'!$E$17*('Data &amp; Parameter'!$E$18+'Data &amp; Parameter'!$E$19)*'Data &amp; Parameter'!$E$20*'Data &amp; Parameter'!$E$37*N3890</f>
        <v>0.45207387422343831</v>
      </c>
      <c r="P3890">
        <f>ROUNDUP(IF(D3890&gt;$D$4,0,($D$4-D3890+1)/365),0)</f>
        <v>0</v>
      </c>
      <c r="Q3890">
        <f>ROUNDUP(IF(D3890&gt;$D$5,0,($D$5-D3890+1)/365),0)</f>
        <v>1</v>
      </c>
      <c r="R3890" s="28">
        <f>IF(OR(P3890=1,Q3890=1),IF(D3890+364&lt;=$D$5,(D3890+364-$D$4+1)/365,IF(D3890&gt;$D$4,($D$5-D3890+1)/365,$D$6/365)),0)</f>
        <v>0.13002616057837421</v>
      </c>
      <c r="S3890" s="28">
        <f>'Data &amp; Parameter'!$E$16*'Data &amp; Parameter'!$E$17*('Data &amp; Parameter'!$E$18+'Data &amp; Parameter'!$E$19)*'Data &amp; Parameter'!$E$20*'Data &amp; Parameter'!$E$37*R3890</f>
        <v>0.45206251892943938</v>
      </c>
      <c r="T3890" s="28">
        <f t="shared" si="60"/>
        <v>0.90413639315287764</v>
      </c>
    </row>
    <row r="3891" spans="1:20" ht="15.75" customHeight="1" x14ac:dyDescent="0.35">
      <c r="A3891">
        <v>3884</v>
      </c>
      <c r="B3891" s="76">
        <v>44254.539930555555</v>
      </c>
      <c r="C3891" s="1" t="s">
        <v>12328</v>
      </c>
      <c r="D3891" s="76">
        <v>44254.541238425925</v>
      </c>
      <c r="E3891" s="1" t="s">
        <v>12329</v>
      </c>
      <c r="F3891" s="1" t="s">
        <v>12330</v>
      </c>
      <c r="G3891" s="1" t="s">
        <v>123</v>
      </c>
      <c r="H3891" s="1" t="s">
        <v>124</v>
      </c>
      <c r="I3891" s="1" t="s">
        <v>125</v>
      </c>
      <c r="J3891" s="1" t="s">
        <v>10727</v>
      </c>
      <c r="K3891" s="1" t="s">
        <v>10727</v>
      </c>
      <c r="L3891">
        <f>ROUNDUP(IF(B3891&gt;$D$4,0,($D$4-B3891+1)/365),0)</f>
        <v>0</v>
      </c>
      <c r="M3891">
        <f>ROUNDUP(IF(B3891&gt;$D$5,0,($D$5-B3891+1)/365),0)</f>
        <v>1</v>
      </c>
      <c r="N3891" s="28">
        <f>IF(OR(L3891=1,M3891=1),IF(B3891+364&lt;=$D$5,(B3891+364-$D$4+1)/365,IF(B3891&gt;$D$4,($D$5-B3891+1)/365,$D$6/365)),0)</f>
        <v>0.1300275875190281</v>
      </c>
      <c r="O3891" s="28">
        <f>'Data &amp; Parameter'!$E$16*'Data &amp; Parameter'!$E$17*('Data &amp; Parameter'!$E$18+'Data &amp; Parameter'!$E$19)*'Data &amp; Parameter'!$E$20*'Data &amp; Parameter'!$E$37*N3891</f>
        <v>0.45206747998022706</v>
      </c>
      <c r="P3891">
        <f>ROUNDUP(IF(D3891&gt;$D$4,0,($D$4-D3891+1)/365),0)</f>
        <v>0</v>
      </c>
      <c r="Q3891">
        <f>ROUNDUP(IF(D3891&gt;$D$5,0,($D$5-D3891+1)/365),0)</f>
        <v>1</v>
      </c>
      <c r="R3891" s="28">
        <f>IF(OR(P3891=1,Q3891=1),IF(D3891+364&lt;=$D$5,(D3891+364-$D$4+1)/365,IF(D3891&gt;$D$4,($D$5-D3891+1)/365,$D$6/365)),0)</f>
        <v>0.13002400431253355</v>
      </c>
      <c r="S3891" s="28">
        <f>'Data &amp; Parameter'!$E$16*'Data &amp; Parameter'!$E$17*('Data &amp; Parameter'!$E$18+'Data &amp; Parameter'!$E$19)*'Data &amp; Parameter'!$E$20*'Data &amp; Parameter'!$E$37*R3891</f>
        <v>0.45205502223059757</v>
      </c>
      <c r="T3891" s="28">
        <f t="shared" si="60"/>
        <v>0.90412250221082457</v>
      </c>
    </row>
    <row r="3892" spans="1:20" ht="15.75" customHeight="1" x14ac:dyDescent="0.35">
      <c r="A3892">
        <v>3885</v>
      </c>
      <c r="B3892" s="76">
        <v>44254.540011574078</v>
      </c>
      <c r="C3892" s="1" t="s">
        <v>12331</v>
      </c>
      <c r="D3892" s="76">
        <v>44254.540856481486</v>
      </c>
      <c r="E3892" s="1" t="s">
        <v>12332</v>
      </c>
      <c r="F3892" s="1" t="s">
        <v>12333</v>
      </c>
      <c r="G3892" s="1" t="s">
        <v>123</v>
      </c>
      <c r="H3892" s="1" t="s">
        <v>729</v>
      </c>
      <c r="I3892" s="1" t="s">
        <v>125</v>
      </c>
      <c r="J3892" s="1" t="s">
        <v>656</v>
      </c>
      <c r="K3892" s="1" t="s">
        <v>656</v>
      </c>
      <c r="L3892">
        <f>ROUNDUP(IF(B3892&gt;$D$4,0,($D$4-B3892+1)/365),0)</f>
        <v>0</v>
      </c>
      <c r="M3892">
        <f>ROUNDUP(IF(B3892&gt;$D$5,0,($D$5-B3892+1)/365),0)</f>
        <v>1</v>
      </c>
      <c r="N3892" s="28">
        <f>IF(OR(L3892=1,M3892=1),IF(B3892+364&lt;=$D$5,(B3892+364-$D$4+1)/365,IF(B3892&gt;$D$4,($D$5-B3892+1)/365,$D$6/365)),0)</f>
        <v>0.13002736555047217</v>
      </c>
      <c r="O3892" s="28">
        <f>'Data &amp; Parameter'!$E$16*'Data &amp; Parameter'!$E$17*('Data &amp; Parameter'!$E$18+'Data &amp; Parameter'!$E$19)*'Data &amp; Parameter'!$E$20*'Data &amp; Parameter'!$E$37*N3892</f>
        <v>0.45206670826118167</v>
      </c>
      <c r="P3892">
        <f>ROUNDUP(IF(D3892&gt;$D$4,0,($D$4-D3892+1)/365),0)</f>
        <v>0</v>
      </c>
      <c r="Q3892">
        <f>ROUNDUP(IF(D3892&gt;$D$5,0,($D$5-D3892+1)/365),0)</f>
        <v>1</v>
      </c>
      <c r="R3892" s="28">
        <f>IF(OR(P3892=1,Q3892=1),IF(D3892+364&lt;=$D$5,(D3892+364-$D$4+1)/365,IF(D3892&gt;$D$4,($D$5-D3892+1)/365,$D$6/365)),0)</f>
        <v>0.13002505073565448</v>
      </c>
      <c r="S3892" s="28">
        <f>'Data &amp; Parameter'!$E$16*'Data &amp; Parameter'!$E$17*('Data &amp; Parameter'!$E$18+'Data &amp; Parameter'!$E$19)*'Data &amp; Parameter'!$E$20*'Data &amp; Parameter'!$E$37*R3892</f>
        <v>0.45205866033442077</v>
      </c>
      <c r="T3892" s="28">
        <f t="shared" si="60"/>
        <v>0.90412536859560244</v>
      </c>
    </row>
    <row r="3893" spans="1:20" ht="15.75" customHeight="1" x14ac:dyDescent="0.35">
      <c r="A3893">
        <v>3886</v>
      </c>
      <c r="B3893" s="76">
        <v>44254.541192129633</v>
      </c>
      <c r="C3893" s="1" t="s">
        <v>12334</v>
      </c>
      <c r="D3893" s="76">
        <v>44254.542210648149</v>
      </c>
      <c r="E3893" s="1" t="s">
        <v>12335</v>
      </c>
      <c r="F3893" s="1" t="s">
        <v>12336</v>
      </c>
      <c r="G3893" s="1" t="s">
        <v>123</v>
      </c>
      <c r="H3893" s="1" t="s">
        <v>124</v>
      </c>
      <c r="I3893" s="1" t="s">
        <v>125</v>
      </c>
      <c r="J3893" s="1" t="s">
        <v>10722</v>
      </c>
      <c r="K3893" s="1" t="s">
        <v>10722</v>
      </c>
      <c r="L3893">
        <f>ROUNDUP(IF(B3893&gt;$D$4,0,($D$4-B3893+1)/365),0)</f>
        <v>0</v>
      </c>
      <c r="M3893">
        <f>ROUNDUP(IF(B3893&gt;$D$5,0,($D$5-B3893+1)/365),0)</f>
        <v>1</v>
      </c>
      <c r="N3893" s="28">
        <f>IF(OR(L3893=1,M3893=1),IF(B3893+364&lt;=$D$5,(B3893+364-$D$4+1)/365,IF(B3893&gt;$D$4,($D$5-B3893+1)/365,$D$6/365)),0)</f>
        <v>0.13002413115169126</v>
      </c>
      <c r="O3893" s="28">
        <f>'Data &amp; Parameter'!$E$16*'Data &amp; Parameter'!$E$17*('Data &amp; Parameter'!$E$18+'Data &amp; Parameter'!$E$19)*'Data &amp; Parameter'!$E$20*'Data &amp; Parameter'!$E$37*N3893</f>
        <v>0.45205546321284973</v>
      </c>
      <c r="P3893">
        <f>ROUNDUP(IF(D3893&gt;$D$4,0,($D$4-D3893+1)/365),0)</f>
        <v>0</v>
      </c>
      <c r="Q3893">
        <f>ROUNDUP(IF(D3893&gt;$D$5,0,($D$5-D3893+1)/365),0)</f>
        <v>1</v>
      </c>
      <c r="R3893" s="28">
        <f>IF(OR(P3893=1,Q3893=1),IF(D3893+364&lt;=$D$5,(D3893+364-$D$4+1)/365,IF(D3893&gt;$D$4,($D$5-D3893+1)/365,$D$6/365)),0)</f>
        <v>0.13002134069000221</v>
      </c>
      <c r="S3893" s="28">
        <f>'Data &amp; Parameter'!$E$16*'Data &amp; Parameter'!$E$17*('Data &amp; Parameter'!$E$18+'Data &amp; Parameter'!$E$19)*'Data &amp; Parameter'!$E$20*'Data &amp; Parameter'!$E$37*R3893</f>
        <v>0.45204576160253901</v>
      </c>
      <c r="T3893" s="28">
        <f t="shared" si="60"/>
        <v>0.90410122481538879</v>
      </c>
    </row>
    <row r="3894" spans="1:20" ht="15.75" customHeight="1" x14ac:dyDescent="0.35">
      <c r="A3894">
        <v>3887</v>
      </c>
      <c r="B3894" s="76">
        <v>44254.543449074074</v>
      </c>
      <c r="C3894" s="1" t="s">
        <v>12337</v>
      </c>
      <c r="D3894" s="76">
        <v>44254.544664351852</v>
      </c>
      <c r="E3894" s="1" t="s">
        <v>12338</v>
      </c>
      <c r="F3894" s="1" t="s">
        <v>12339</v>
      </c>
      <c r="G3894" s="1" t="s">
        <v>123</v>
      </c>
      <c r="H3894" s="1" t="s">
        <v>124</v>
      </c>
      <c r="I3894" s="1" t="s">
        <v>125</v>
      </c>
      <c r="J3894" s="1" t="s">
        <v>7979</v>
      </c>
      <c r="K3894" s="1" t="s">
        <v>7979</v>
      </c>
      <c r="L3894">
        <f>ROUNDUP(IF(B3894&gt;$D$4,0,($D$4-B3894+1)/365),0)</f>
        <v>0</v>
      </c>
      <c r="M3894">
        <f>ROUNDUP(IF(B3894&gt;$D$5,0,($D$5-B3894+1)/365),0)</f>
        <v>1</v>
      </c>
      <c r="N3894" s="28">
        <f>IF(OR(L3894=1,M3894=1),IF(B3894+364&lt;=$D$5,(B3894+364-$D$4+1)/365,IF(B3894&gt;$D$4,($D$5-B3894+1)/365,$D$6/365)),0)</f>
        <v>0.13001794774226416</v>
      </c>
      <c r="O3894" s="28">
        <f>'Data &amp; Parameter'!$E$16*'Data &amp; Parameter'!$E$17*('Data &amp; Parameter'!$E$18+'Data &amp; Parameter'!$E$19)*'Data &amp; Parameter'!$E$20*'Data &amp; Parameter'!$E$37*N3894</f>
        <v>0.45203396532635709</v>
      </c>
      <c r="P3894">
        <f>ROUNDUP(IF(D3894&gt;$D$4,0,($D$4-D3894+1)/365),0)</f>
        <v>0</v>
      </c>
      <c r="Q3894">
        <f>ROUNDUP(IF(D3894&gt;$D$5,0,($D$5-D3894+1)/365),0)</f>
        <v>1</v>
      </c>
      <c r="R3894" s="28">
        <f>IF(OR(P3894=1,Q3894=1),IF(D3894+364&lt;=$D$5,(D3894+364-$D$4+1)/365,IF(D3894&gt;$D$4,($D$5-D3894+1)/365,$D$6/365)),0)</f>
        <v>0.13001461821410498</v>
      </c>
      <c r="S3894" s="28">
        <f>'Data &amp; Parameter'!$E$16*'Data &amp; Parameter'!$E$17*('Data &amp; Parameter'!$E$18+'Data &amp; Parameter'!$E$19)*'Data &amp; Parameter'!$E$20*'Data &amp; Parameter'!$E$37*R3894</f>
        <v>0.45202238954130131</v>
      </c>
      <c r="T3894" s="28">
        <f t="shared" si="60"/>
        <v>0.90405635486765834</v>
      </c>
    </row>
    <row r="3895" spans="1:20" ht="15.75" customHeight="1" x14ac:dyDescent="0.35">
      <c r="A3895">
        <v>3888</v>
      </c>
      <c r="B3895" s="76">
        <v>44254.543634259258</v>
      </c>
      <c r="C3895" s="1" t="s">
        <v>12340</v>
      </c>
      <c r="D3895" s="76">
        <v>44254.545578703706</v>
      </c>
      <c r="E3895" s="1" t="s">
        <v>12341</v>
      </c>
      <c r="F3895" s="1" t="s">
        <v>12342</v>
      </c>
      <c r="G3895" s="1" t="s">
        <v>123</v>
      </c>
      <c r="H3895" s="1" t="s">
        <v>729</v>
      </c>
      <c r="I3895" s="1" t="s">
        <v>125</v>
      </c>
      <c r="J3895" s="1" t="s">
        <v>656</v>
      </c>
      <c r="K3895" s="1" t="s">
        <v>656</v>
      </c>
      <c r="L3895">
        <f>ROUNDUP(IF(B3895&gt;$D$4,0,($D$4-B3895+1)/365),0)</f>
        <v>0</v>
      </c>
      <c r="M3895">
        <f>ROUNDUP(IF(B3895&gt;$D$5,0,($D$5-B3895+1)/365),0)</f>
        <v>1</v>
      </c>
      <c r="N3895" s="28">
        <f>IF(OR(L3895=1,M3895=1),IF(B3895+364&lt;=$D$5,(B3895+364-$D$4+1)/365,IF(B3895&gt;$D$4,($D$5-B3895+1)/365,$D$6/365)),0)</f>
        <v>0.13001744038559343</v>
      </c>
      <c r="O3895" s="28">
        <f>'Data &amp; Parameter'!$E$16*'Data &amp; Parameter'!$E$17*('Data &amp; Parameter'!$E$18+'Data &amp; Parameter'!$E$19)*'Data &amp; Parameter'!$E$20*'Data &amp; Parameter'!$E$37*N3895</f>
        <v>0.45203220139720973</v>
      </c>
      <c r="P3895">
        <f>ROUNDUP(IF(D3895&gt;$D$4,0,($D$4-D3895+1)/365),0)</f>
        <v>0</v>
      </c>
      <c r="Q3895">
        <f>ROUNDUP(IF(D3895&gt;$D$5,0,($D$5-D3895+1)/365),0)</f>
        <v>1</v>
      </c>
      <c r="R3895" s="28">
        <f>IF(OR(P3895=1,Q3895=1),IF(D3895+364&lt;=$D$5,(D3895+364-$D$4+1)/365,IF(D3895&gt;$D$4,($D$5-D3895+1)/365,$D$6/365)),0)</f>
        <v>0.13001211314053077</v>
      </c>
      <c r="S3895" s="28">
        <f>'Data &amp; Parameter'!$E$16*'Data &amp; Parameter'!$E$17*('Data &amp; Parameter'!$E$18+'Data &amp; Parameter'!$E$19)*'Data &amp; Parameter'!$E$20*'Data &amp; Parameter'!$E$37*R3895</f>
        <v>0.45201368014109272</v>
      </c>
      <c r="T3895" s="28">
        <f t="shared" si="60"/>
        <v>0.90404588153830245</v>
      </c>
    </row>
    <row r="3896" spans="1:20" ht="15.75" customHeight="1" x14ac:dyDescent="0.35">
      <c r="A3896">
        <v>3889</v>
      </c>
      <c r="B3896" s="76">
        <v>44254.54420138889</v>
      </c>
      <c r="C3896" s="1" t="s">
        <v>12343</v>
      </c>
      <c r="D3896" s="76">
        <v>44254.546157407407</v>
      </c>
      <c r="E3896" s="1" t="s">
        <v>12344</v>
      </c>
      <c r="F3896" s="1" t="s">
        <v>12345</v>
      </c>
      <c r="G3896" s="1" t="s">
        <v>123</v>
      </c>
      <c r="H3896" s="1" t="s">
        <v>124</v>
      </c>
      <c r="I3896" s="1" t="s">
        <v>125</v>
      </c>
      <c r="J3896" s="1" t="s">
        <v>10722</v>
      </c>
      <c r="K3896" s="1" t="s">
        <v>10722</v>
      </c>
      <c r="L3896">
        <f>ROUNDUP(IF(B3896&gt;$D$4,0,($D$4-B3896+1)/365),0)</f>
        <v>0</v>
      </c>
      <c r="M3896">
        <f>ROUNDUP(IF(B3896&gt;$D$5,0,($D$5-B3896+1)/365),0)</f>
        <v>1</v>
      </c>
      <c r="N3896" s="28">
        <f>IF(OR(L3896=1,M3896=1),IF(B3896+364&lt;=$D$5,(B3896+364-$D$4+1)/365,IF(B3896&gt;$D$4,($D$5-B3896+1)/365,$D$6/365)),0)</f>
        <v>0.13001588660578184</v>
      </c>
      <c r="O3896" s="28">
        <f>'Data &amp; Parameter'!$E$16*'Data &amp; Parameter'!$E$17*('Data &amp; Parameter'!$E$18+'Data &amp; Parameter'!$E$19)*'Data &amp; Parameter'!$E$20*'Data &amp; Parameter'!$E$37*N3896</f>
        <v>0.4520267993641699</v>
      </c>
      <c r="P3896">
        <f>ROUNDUP(IF(D3896&gt;$D$4,0,($D$4-D3896+1)/365),0)</f>
        <v>0</v>
      </c>
      <c r="Q3896">
        <f>ROUNDUP(IF(D3896&gt;$D$5,0,($D$5-D3896+1)/365),0)</f>
        <v>1</v>
      </c>
      <c r="R3896" s="28">
        <f>IF(OR(P3896=1,Q3896=1),IF(D3896+364&lt;=$D$5,(D3896+364-$D$4+1)/365,IF(D3896&gt;$D$4,($D$5-D3896+1)/365,$D$6/365)),0)</f>
        <v>0.13001052765093971</v>
      </c>
      <c r="S3896" s="28">
        <f>'Data &amp; Parameter'!$E$16*'Data &amp; Parameter'!$E$17*('Data &amp; Parameter'!$E$18+'Data &amp; Parameter'!$E$19)*'Data &amp; Parameter'!$E$20*'Data &amp; Parameter'!$E$37*R3896</f>
        <v>0.45200816786252446</v>
      </c>
      <c r="T3896" s="28">
        <f t="shared" si="60"/>
        <v>0.9040349672266943</v>
      </c>
    </row>
    <row r="3897" spans="1:20" ht="15.75" customHeight="1" x14ac:dyDescent="0.35">
      <c r="A3897">
        <v>3890</v>
      </c>
      <c r="B3897" s="76">
        <v>44254.544317129628</v>
      </c>
      <c r="C3897" s="1" t="s">
        <v>12346</v>
      </c>
      <c r="D3897" s="76">
        <v>44254.544687500005</v>
      </c>
      <c r="E3897" s="1" t="s">
        <v>12347</v>
      </c>
      <c r="F3897" s="1" t="s">
        <v>12348</v>
      </c>
      <c r="G3897" s="1" t="s">
        <v>123</v>
      </c>
      <c r="H3897" s="1" t="s">
        <v>124</v>
      </c>
      <c r="I3897" s="1" t="s">
        <v>125</v>
      </c>
      <c r="J3897" s="1" t="s">
        <v>12254</v>
      </c>
      <c r="K3897" s="1" t="s">
        <v>12255</v>
      </c>
      <c r="L3897">
        <f>ROUNDUP(IF(B3897&gt;$D$4,0,($D$4-B3897+1)/365),0)</f>
        <v>0</v>
      </c>
      <c r="M3897">
        <f>ROUNDUP(IF(B3897&gt;$D$5,0,($D$5-B3897+1)/365),0)</f>
        <v>1</v>
      </c>
      <c r="N3897" s="28">
        <f>IF(OR(L3897=1,M3897=1),IF(B3897+364&lt;=$D$5,(B3897+364-$D$4+1)/365,IF(B3897&gt;$D$4,($D$5-B3897+1)/365,$D$6/365)),0)</f>
        <v>0.13001556950786761</v>
      </c>
      <c r="O3897" s="28">
        <f>'Data &amp; Parameter'!$E$16*'Data &amp; Parameter'!$E$17*('Data &amp; Parameter'!$E$18+'Data &amp; Parameter'!$E$19)*'Data &amp; Parameter'!$E$20*'Data &amp; Parameter'!$E$37*N3897</f>
        <v>0.45202569690847005</v>
      </c>
      <c r="P3897">
        <f>ROUNDUP(IF(D3897&gt;$D$4,0,($D$4-D3897+1)/365),0)</f>
        <v>0</v>
      </c>
      <c r="Q3897">
        <f>ROUNDUP(IF(D3897&gt;$D$5,0,($D$5-D3897+1)/365),0)</f>
        <v>1</v>
      </c>
      <c r="R3897" s="28">
        <f>IF(OR(P3897=1,Q3897=1),IF(D3897+364&lt;=$D$5,(D3897+364-$D$4+1)/365,IF(D3897&gt;$D$4,($D$5-D3897+1)/365,$D$6/365)),0)</f>
        <v>0.13001455479450619</v>
      </c>
      <c r="S3897" s="28">
        <f>'Data &amp; Parameter'!$E$16*'Data &amp; Parameter'!$E$17*('Data &amp; Parameter'!$E$18+'Data &amp; Parameter'!$E$19)*'Data &amp; Parameter'!$E$20*'Data &amp; Parameter'!$E$37*R3897</f>
        <v>0.45202216905010589</v>
      </c>
      <c r="T3897" s="28">
        <f t="shared" si="60"/>
        <v>0.904047865958576</v>
      </c>
    </row>
    <row r="3898" spans="1:20" ht="15.75" customHeight="1" x14ac:dyDescent="0.35">
      <c r="A3898">
        <v>3891</v>
      </c>
      <c r="B3898" s="76">
        <v>44254.546689814815</v>
      </c>
      <c r="C3898" s="1" t="s">
        <v>12349</v>
      </c>
      <c r="D3898" s="76">
        <v>44254.547256944439</v>
      </c>
      <c r="E3898" s="1" t="s">
        <v>12350</v>
      </c>
      <c r="F3898" s="1" t="s">
        <v>12351</v>
      </c>
      <c r="G3898" s="1" t="s">
        <v>123</v>
      </c>
      <c r="H3898" s="1" t="s">
        <v>124</v>
      </c>
      <c r="I3898" s="1" t="s">
        <v>125</v>
      </c>
      <c r="J3898" s="1" t="s">
        <v>12254</v>
      </c>
      <c r="K3898" s="1" t="s">
        <v>12352</v>
      </c>
      <c r="L3898">
        <f>ROUNDUP(IF(B3898&gt;$D$4,0,($D$4-B3898+1)/365),0)</f>
        <v>0</v>
      </c>
      <c r="M3898">
        <f>ROUNDUP(IF(B3898&gt;$D$5,0,($D$5-B3898+1)/365),0)</f>
        <v>1</v>
      </c>
      <c r="N3898" s="28">
        <f>IF(OR(L3898=1,M3898=1),IF(B3898+364&lt;=$D$5,(B3898+364-$D$4+1)/365,IF(B3898&gt;$D$4,($D$5-B3898+1)/365,$D$6/365)),0)</f>
        <v>0.13000906900050635</v>
      </c>
      <c r="O3898" s="28">
        <f>'Data &amp; Parameter'!$E$16*'Data &amp; Parameter'!$E$17*('Data &amp; Parameter'!$E$18+'Data &amp; Parameter'!$E$19)*'Data &amp; Parameter'!$E$20*'Data &amp; Parameter'!$E$37*N3898</f>
        <v>0.45200309656620835</v>
      </c>
      <c r="P3898">
        <f>ROUNDUP(IF(D3898&gt;$D$4,0,($D$4-D3898+1)/365),0)</f>
        <v>0</v>
      </c>
      <c r="Q3898">
        <f>ROUNDUP(IF(D3898&gt;$D$5,0,($D$5-D3898+1)/365),0)</f>
        <v>1</v>
      </c>
      <c r="R3898" s="28">
        <f>IF(OR(P3898=1,Q3898=1),IF(D3898+364&lt;=$D$5,(D3898+364-$D$4+1)/365,IF(D3898&gt;$D$4,($D$5-D3898+1)/365,$D$6/365)),0)</f>
        <v>0.13000751522071469</v>
      </c>
      <c r="S3898" s="28">
        <f>'Data &amp; Parameter'!$E$16*'Data &amp; Parameter'!$E$17*('Data &amp; Parameter'!$E$18+'Data &amp; Parameter'!$E$19)*'Data &amp; Parameter'!$E$20*'Data &amp; Parameter'!$E$37*R3898</f>
        <v>0.45199769453323774</v>
      </c>
      <c r="T3898" s="28">
        <f t="shared" si="60"/>
        <v>0.90400079109944609</v>
      </c>
    </row>
    <row r="3899" spans="1:20" ht="15.75" customHeight="1" x14ac:dyDescent="0.35">
      <c r="A3899">
        <v>3892</v>
      </c>
      <c r="B3899" s="76">
        <v>44254.54792824074</v>
      </c>
      <c r="C3899" s="1" t="s">
        <v>12353</v>
      </c>
      <c r="D3899" s="76">
        <v>44254.548634259263</v>
      </c>
      <c r="E3899" s="1" t="s">
        <v>12354</v>
      </c>
      <c r="F3899" s="1" t="s">
        <v>12355</v>
      </c>
      <c r="G3899" s="1" t="s">
        <v>123</v>
      </c>
      <c r="H3899" s="1" t="s">
        <v>729</v>
      </c>
      <c r="I3899" s="1" t="s">
        <v>125</v>
      </c>
      <c r="J3899" s="1" t="s">
        <v>656</v>
      </c>
      <c r="K3899" s="1" t="s">
        <v>656</v>
      </c>
      <c r="L3899">
        <f>ROUNDUP(IF(B3899&gt;$D$4,0,($D$4-B3899+1)/365),0)</f>
        <v>0</v>
      </c>
      <c r="M3899">
        <f>ROUNDUP(IF(B3899&gt;$D$5,0,($D$5-B3899+1)/365),0)</f>
        <v>1</v>
      </c>
      <c r="N3899" s="28">
        <f>IF(OR(L3899=1,M3899=1),IF(B3899+364&lt;=$D$5,(B3899+364-$D$4+1)/365,IF(B3899&gt;$D$4,($D$5-B3899+1)/365,$D$6/365)),0)</f>
        <v>0.1300056760527683</v>
      </c>
      <c r="O3899" s="28">
        <f>'Data &amp; Parameter'!$E$16*'Data &amp; Parameter'!$E$17*('Data &amp; Parameter'!$E$18+'Data &amp; Parameter'!$E$19)*'Data &amp; Parameter'!$E$20*'Data &amp; Parameter'!$E$37*N3899</f>
        <v>0.45199130029002643</v>
      </c>
      <c r="P3899">
        <f>ROUNDUP(IF(D3899&gt;$D$4,0,($D$4-D3899+1)/365),0)</f>
        <v>0</v>
      </c>
      <c r="Q3899">
        <f>ROUNDUP(IF(D3899&gt;$D$5,0,($D$5-D3899+1)/365),0)</f>
        <v>1</v>
      </c>
      <c r="R3899" s="28">
        <f>IF(OR(P3899=1,Q3899=1),IF(D3899+364&lt;=$D$5,(D3899+364-$D$4+1)/365,IF(D3899&gt;$D$4,($D$5-D3899+1)/365,$D$6/365)),0)</f>
        <v>0.13000374175544369</v>
      </c>
      <c r="S3899" s="28">
        <f>'Data &amp; Parameter'!$E$16*'Data &amp; Parameter'!$E$17*('Data &amp; Parameter'!$E$18+'Data &amp; Parameter'!$E$19)*'Data &amp; Parameter'!$E$20*'Data &amp; Parameter'!$E$37*R3899</f>
        <v>0.45198457531009134</v>
      </c>
      <c r="T3899" s="28">
        <f t="shared" si="60"/>
        <v>0.90397587560011772</v>
      </c>
    </row>
    <row r="3900" spans="1:20" ht="15.75" customHeight="1" x14ac:dyDescent="0.35">
      <c r="A3900">
        <v>3893</v>
      </c>
      <c r="B3900" s="76">
        <v>44254.548750000002</v>
      </c>
      <c r="C3900" s="1" t="s">
        <v>12356</v>
      </c>
      <c r="D3900" s="76">
        <v>44254.55263888889</v>
      </c>
      <c r="E3900" s="1" t="s">
        <v>12357</v>
      </c>
      <c r="F3900" s="1" t="s">
        <v>12358</v>
      </c>
      <c r="G3900" s="1" t="s">
        <v>123</v>
      </c>
      <c r="H3900" s="1" t="s">
        <v>124</v>
      </c>
      <c r="I3900" s="1" t="s">
        <v>125</v>
      </c>
      <c r="J3900" s="1" t="s">
        <v>7979</v>
      </c>
      <c r="K3900" s="1" t="s">
        <v>7979</v>
      </c>
      <c r="L3900">
        <f>ROUNDUP(IF(B3900&gt;$D$4,0,($D$4-B3900+1)/365),0)</f>
        <v>0</v>
      </c>
      <c r="M3900">
        <f>ROUNDUP(IF(B3900&gt;$D$5,0,($D$5-B3900+1)/365),0)</f>
        <v>1</v>
      </c>
      <c r="N3900" s="28">
        <f>IF(OR(L3900=1,M3900=1),IF(B3900+364&lt;=$D$5,(B3900+364-$D$4+1)/365,IF(B3900&gt;$D$4,($D$5-B3900+1)/365,$D$6/365)),0)</f>
        <v>0.13000342465752945</v>
      </c>
      <c r="O3900" s="28">
        <f>'Data &amp; Parameter'!$E$16*'Data &amp; Parameter'!$E$17*('Data &amp; Parameter'!$E$18+'Data &amp; Parameter'!$E$19)*'Data &amp; Parameter'!$E$20*'Data &amp; Parameter'!$E$37*N3900</f>
        <v>0.4519834728543915</v>
      </c>
      <c r="P3900">
        <f>ROUNDUP(IF(D3900&gt;$D$4,0,($D$4-D3900+1)/365),0)</f>
        <v>0</v>
      </c>
      <c r="Q3900">
        <f>ROUNDUP(IF(D3900&gt;$D$5,0,($D$5-D3900+1)/365),0)</f>
        <v>1</v>
      </c>
      <c r="R3900" s="28">
        <f>IF(OR(P3900=1,Q3900=1),IF(D3900+364&lt;=$D$5,(D3900+364-$D$4+1)/365,IF(D3900&gt;$D$4,($D$5-D3900+1)/365,$D$6/365)),0)</f>
        <v>0.12999277016742408</v>
      </c>
      <c r="S3900" s="28">
        <f>'Data &amp; Parameter'!$E$16*'Data &amp; Parameter'!$E$17*('Data &amp; Parameter'!$E$18+'Data &amp; Parameter'!$E$19)*'Data &amp; Parameter'!$E$20*'Data &amp; Parameter'!$E$37*R3900</f>
        <v>0.45194643034222687</v>
      </c>
      <c r="T3900" s="28">
        <f t="shared" si="60"/>
        <v>0.90392990319661837</v>
      </c>
    </row>
    <row r="3901" spans="1:20" ht="15.75" customHeight="1" x14ac:dyDescent="0.35">
      <c r="A3901">
        <v>3894</v>
      </c>
      <c r="B3901" s="76">
        <v>44254.548784722225</v>
      </c>
      <c r="C3901" s="1" t="s">
        <v>12359</v>
      </c>
      <c r="D3901" s="76">
        <v>44254.549317129626</v>
      </c>
      <c r="E3901" s="1" t="s">
        <v>12360</v>
      </c>
      <c r="F3901" s="1" t="s">
        <v>12361</v>
      </c>
      <c r="G3901" s="1" t="s">
        <v>123</v>
      </c>
      <c r="H3901" s="1" t="s">
        <v>124</v>
      </c>
      <c r="I3901" s="1" t="s">
        <v>125</v>
      </c>
      <c r="J3901" s="1" t="s">
        <v>10727</v>
      </c>
      <c r="K3901" s="1" t="s">
        <v>10727</v>
      </c>
      <c r="L3901">
        <f>ROUNDUP(IF(B3901&gt;$D$4,0,($D$4-B3901+1)/365),0)</f>
        <v>0</v>
      </c>
      <c r="M3901">
        <f>ROUNDUP(IF(B3901&gt;$D$5,0,($D$5-B3901+1)/365),0)</f>
        <v>1</v>
      </c>
      <c r="N3901" s="28">
        <f>IF(OR(L3901=1,M3901=1),IF(B3901+364&lt;=$D$5,(B3901+364-$D$4+1)/365,IF(B3901&gt;$D$4,($D$5-B3901+1)/365,$D$6/365)),0)</f>
        <v>0.13000332952815122</v>
      </c>
      <c r="O3901" s="28">
        <f>'Data &amp; Parameter'!$E$16*'Data &amp; Parameter'!$E$17*('Data &amp; Parameter'!$E$18+'Data &amp; Parameter'!$E$19)*'Data &amp; Parameter'!$E$20*'Data &amp; Parameter'!$E$37*N3901</f>
        <v>0.45198314211766777</v>
      </c>
      <c r="P3901">
        <f>ROUNDUP(IF(D3901&gt;$D$4,0,($D$4-D3901+1)/365),0)</f>
        <v>0</v>
      </c>
      <c r="Q3901">
        <f>ROUNDUP(IF(D3901&gt;$D$5,0,($D$5-D3901+1)/365),0)</f>
        <v>1</v>
      </c>
      <c r="R3901" s="28">
        <f>IF(OR(P3901=1,Q3901=1),IF(D3901+364&lt;=$D$5,(D3901+364-$D$4+1)/365,IF(D3901&gt;$D$4,($D$5-D3901+1)/365,$D$6/365)),0)</f>
        <v>0.13000187087773779</v>
      </c>
      <c r="S3901" s="28">
        <f>'Data &amp; Parameter'!$E$16*'Data &amp; Parameter'!$E$17*('Data &amp; Parameter'!$E$18+'Data &amp; Parameter'!$E$19)*'Data &amp; Parameter'!$E$20*'Data &amp; Parameter'!$E$37*R3901</f>
        <v>0.45197807082142094</v>
      </c>
      <c r="T3901" s="28">
        <f t="shared" si="60"/>
        <v>0.90396121293908871</v>
      </c>
    </row>
    <row r="3902" spans="1:20" ht="15.75" customHeight="1" x14ac:dyDescent="0.35">
      <c r="A3902">
        <v>3895</v>
      </c>
      <c r="B3902" s="76">
        <v>44254.549398148149</v>
      </c>
      <c r="C3902" s="1" t="s">
        <v>12362</v>
      </c>
      <c r="D3902" s="76">
        <v>44254.554270833338</v>
      </c>
      <c r="E3902" s="1" t="s">
        <v>12363</v>
      </c>
      <c r="F3902" s="1" t="s">
        <v>12364</v>
      </c>
      <c r="G3902" s="1" t="s">
        <v>123</v>
      </c>
      <c r="H3902" s="1" t="s">
        <v>124</v>
      </c>
      <c r="I3902" s="1" t="s">
        <v>125</v>
      </c>
      <c r="J3902" s="1" t="s">
        <v>10722</v>
      </c>
      <c r="K3902" s="1" t="s">
        <v>10722</v>
      </c>
      <c r="L3902">
        <f>ROUNDUP(IF(B3902&gt;$D$4,0,($D$4-B3902+1)/365),0)</f>
        <v>0</v>
      </c>
      <c r="M3902">
        <f>ROUNDUP(IF(B3902&gt;$D$5,0,($D$5-B3902+1)/365),0)</f>
        <v>1</v>
      </c>
      <c r="N3902" s="28">
        <f>IF(OR(L3902=1,M3902=1),IF(B3902+364&lt;=$D$5,(B3902+364-$D$4+1)/365,IF(B3902&gt;$D$4,($D$5-B3902+1)/365,$D$6/365)),0)</f>
        <v>0.13000164890918189</v>
      </c>
      <c r="O3902" s="28">
        <f>'Data &amp; Parameter'!$E$16*'Data &amp; Parameter'!$E$17*('Data &amp; Parameter'!$E$18+'Data &amp; Parameter'!$E$19)*'Data &amp; Parameter'!$E$20*'Data &amp; Parameter'!$E$37*N3902</f>
        <v>0.45197729910237566</v>
      </c>
      <c r="P3902">
        <f>ROUNDUP(IF(D3902&gt;$D$4,0,($D$4-D3902+1)/365),0)</f>
        <v>0</v>
      </c>
      <c r="Q3902">
        <f>ROUNDUP(IF(D3902&gt;$D$5,0,($D$5-D3902+1)/365),0)</f>
        <v>1</v>
      </c>
      <c r="R3902" s="28">
        <f>IF(OR(P3902=1,Q3902=1),IF(D3902+364&lt;=$D$5,(D3902+364-$D$4+1)/365,IF(D3902&gt;$D$4,($D$5-D3902+1)/365,$D$6/365)),0)</f>
        <v>0.12998829908674575</v>
      </c>
      <c r="S3902" s="28">
        <f>'Data &amp; Parameter'!$E$16*'Data &amp; Parameter'!$E$17*('Data &amp; Parameter'!$E$18+'Data &amp; Parameter'!$E$19)*'Data &amp; Parameter'!$E$20*'Data &amp; Parameter'!$E$37*R3902</f>
        <v>0.45193088571655471</v>
      </c>
      <c r="T3902" s="28">
        <f t="shared" si="60"/>
        <v>0.90390818481893032</v>
      </c>
    </row>
    <row r="3903" spans="1:20" ht="15.75" customHeight="1" x14ac:dyDescent="0.35">
      <c r="A3903">
        <v>3896</v>
      </c>
      <c r="B3903" s="76">
        <v>44254.550034722226</v>
      </c>
      <c r="C3903" s="1" t="s">
        <v>12365</v>
      </c>
      <c r="D3903" s="76">
        <v>44254.550567129627</v>
      </c>
      <c r="E3903" s="1" t="s">
        <v>12366</v>
      </c>
      <c r="F3903" s="1" t="s">
        <v>12367</v>
      </c>
      <c r="G3903" s="1" t="s">
        <v>123</v>
      </c>
      <c r="H3903" s="1" t="s">
        <v>124</v>
      </c>
      <c r="I3903" s="1" t="s">
        <v>125</v>
      </c>
      <c r="J3903" s="1" t="s">
        <v>12254</v>
      </c>
      <c r="K3903" s="1" t="s">
        <v>12255</v>
      </c>
      <c r="L3903">
        <f>ROUNDUP(IF(B3903&gt;$D$4,0,($D$4-B3903+1)/365),0)</f>
        <v>0</v>
      </c>
      <c r="M3903">
        <f>ROUNDUP(IF(B3903&gt;$D$5,0,($D$5-B3903+1)/365),0)</f>
        <v>1</v>
      </c>
      <c r="N3903" s="28">
        <f>IF(OR(L3903=1,M3903=1),IF(B3903+364&lt;=$D$5,(B3903+364-$D$4+1)/365,IF(B3903&gt;$D$4,($D$5-B3903+1)/365,$D$6/365)),0)</f>
        <v>0.12999990487061377</v>
      </c>
      <c r="O3903" s="28">
        <f>'Data &amp; Parameter'!$E$16*'Data &amp; Parameter'!$E$17*('Data &amp; Parameter'!$E$18+'Data &amp; Parameter'!$E$19)*'Data &amp; Parameter'!$E$20*'Data &amp; Parameter'!$E$37*N3903</f>
        <v>0.45197123559588814</v>
      </c>
      <c r="P3903">
        <f>ROUNDUP(IF(D3903&gt;$D$4,0,($D$4-D3903+1)/365),0)</f>
        <v>0</v>
      </c>
      <c r="Q3903">
        <f>ROUNDUP(IF(D3903&gt;$D$5,0,($D$5-D3903+1)/365),0)</f>
        <v>1</v>
      </c>
      <c r="R3903" s="28">
        <f>IF(OR(P3903=1,Q3903=1),IF(D3903+364&lt;=$D$5,(D3903+364-$D$4+1)/365,IF(D3903&gt;$D$4,($D$5-D3903+1)/365,$D$6/365)),0)</f>
        <v>0.12999844622020035</v>
      </c>
      <c r="S3903" s="28">
        <f>'Data &amp; Parameter'!$E$16*'Data &amp; Parameter'!$E$17*('Data &amp; Parameter'!$E$18+'Data &amp; Parameter'!$E$19)*'Data &amp; Parameter'!$E$20*'Data &amp; Parameter'!$E$37*R3903</f>
        <v>0.45196616429964132</v>
      </c>
      <c r="T3903" s="28">
        <f t="shared" si="60"/>
        <v>0.90393739989552946</v>
      </c>
    </row>
    <row r="3904" spans="1:20" ht="15.75" customHeight="1" x14ac:dyDescent="0.35">
      <c r="A3904">
        <v>3897</v>
      </c>
      <c r="B3904" s="76">
        <v>44254.552002314813</v>
      </c>
      <c r="C3904" s="1" t="s">
        <v>12368</v>
      </c>
      <c r="D3904" s="76">
        <v>44254.555810185186</v>
      </c>
      <c r="E3904" s="1" t="s">
        <v>12369</v>
      </c>
      <c r="F3904" s="1" t="s">
        <v>12370</v>
      </c>
      <c r="G3904" s="1" t="s">
        <v>123</v>
      </c>
      <c r="H3904" s="1" t="s">
        <v>729</v>
      </c>
      <c r="I3904" s="1" t="s">
        <v>125</v>
      </c>
      <c r="J3904" s="1" t="s">
        <v>656</v>
      </c>
      <c r="K3904" s="1" t="s">
        <v>656</v>
      </c>
      <c r="L3904">
        <f>ROUNDUP(IF(B3904&gt;$D$4,0,($D$4-B3904+1)/365),0)</f>
        <v>0</v>
      </c>
      <c r="M3904">
        <f>ROUNDUP(IF(B3904&gt;$D$5,0,($D$5-B3904+1)/365),0)</f>
        <v>1</v>
      </c>
      <c r="N3904" s="28">
        <f>IF(OR(L3904=1,M3904=1),IF(B3904+364&lt;=$D$5,(B3904+364-$D$4+1)/365,IF(B3904&gt;$D$4,($D$5-B3904+1)/365,$D$6/365)),0)</f>
        <v>0.12999451420599217</v>
      </c>
      <c r="O3904" s="28">
        <f>'Data &amp; Parameter'!$E$16*'Data &amp; Parameter'!$E$17*('Data &amp; Parameter'!$E$18+'Data &amp; Parameter'!$E$19)*'Data &amp; Parameter'!$E$20*'Data &amp; Parameter'!$E$37*N3904</f>
        <v>0.45195249384871433</v>
      </c>
      <c r="P3904">
        <f>ROUNDUP(IF(D3904&gt;$D$4,0,($D$4-D3904+1)/365),0)</f>
        <v>0</v>
      </c>
      <c r="Q3904">
        <f>ROUNDUP(IF(D3904&gt;$D$5,0,($D$5-D3904+1)/365),0)</f>
        <v>1</v>
      </c>
      <c r="R3904" s="28">
        <f>IF(OR(P3904=1,Q3904=1),IF(D3904+364&lt;=$D$5,(D3904+364-$D$4+1)/365,IF(D3904&gt;$D$4,($D$5-D3904+1)/365,$D$6/365)),0)</f>
        <v>0.12998408168442277</v>
      </c>
      <c r="S3904" s="28">
        <f>'Data &amp; Parameter'!$E$16*'Data &amp; Parameter'!$E$17*('Data &amp; Parameter'!$E$18+'Data &amp; Parameter'!$E$19)*'Data &amp; Parameter'!$E$20*'Data &amp; Parameter'!$E$37*R3904</f>
        <v>0.4519162230555257</v>
      </c>
      <c r="T3904" s="28">
        <f t="shared" si="60"/>
        <v>0.90386871690424009</v>
      </c>
    </row>
    <row r="3905" spans="1:20" ht="15.75" customHeight="1" x14ac:dyDescent="0.35">
      <c r="A3905">
        <v>3898</v>
      </c>
      <c r="B3905" s="76">
        <v>44254.553113425922</v>
      </c>
      <c r="C3905" s="1" t="s">
        <v>12371</v>
      </c>
      <c r="D3905" s="76">
        <v>44254.553703703699</v>
      </c>
      <c r="E3905" s="1" t="s">
        <v>12372</v>
      </c>
      <c r="F3905" s="1" t="s">
        <v>12373</v>
      </c>
      <c r="G3905" s="1" t="s">
        <v>123</v>
      </c>
      <c r="H3905" s="1" t="s">
        <v>124</v>
      </c>
      <c r="I3905" s="1" t="s">
        <v>125</v>
      </c>
      <c r="J3905" s="1" t="s">
        <v>12254</v>
      </c>
      <c r="K3905" s="1" t="s">
        <v>12255</v>
      </c>
      <c r="L3905">
        <f>ROUNDUP(IF(B3905&gt;$D$4,0,($D$4-B3905+1)/365),0)</f>
        <v>0</v>
      </c>
      <c r="M3905">
        <f>ROUNDUP(IF(B3905&gt;$D$5,0,($D$5-B3905+1)/365),0)</f>
        <v>1</v>
      </c>
      <c r="N3905" s="28">
        <f>IF(OR(L3905=1,M3905=1),IF(B3905+364&lt;=$D$5,(B3905+364-$D$4+1)/365,IF(B3905&gt;$D$4,($D$5-B3905+1)/365,$D$6/365)),0)</f>
        <v>0.12999147006596776</v>
      </c>
      <c r="O3905" s="28">
        <f>'Data &amp; Parameter'!$E$16*'Data &amp; Parameter'!$E$17*('Data &amp; Parameter'!$E$18+'Data &amp; Parameter'!$E$19)*'Data &amp; Parameter'!$E$20*'Data &amp; Parameter'!$E$37*N3905</f>
        <v>0.45194191027382991</v>
      </c>
      <c r="P3905">
        <f>ROUNDUP(IF(D3905&gt;$D$4,0,($D$4-D3905+1)/365),0)</f>
        <v>0</v>
      </c>
      <c r="Q3905">
        <f>ROUNDUP(IF(D3905&gt;$D$5,0,($D$5-D3905+1)/365),0)</f>
        <v>1</v>
      </c>
      <c r="R3905" s="28">
        <f>IF(OR(P3905=1,Q3905=1),IF(D3905+364&lt;=$D$5,(D3905+364-$D$4+1)/365,IF(D3905&gt;$D$4,($D$5-D3905+1)/365,$D$6/365)),0)</f>
        <v>0.1299898528665773</v>
      </c>
      <c r="S3905" s="28">
        <f>'Data &amp; Parameter'!$E$16*'Data &amp; Parameter'!$E$17*('Data &amp; Parameter'!$E$18+'Data &amp; Parameter'!$E$19)*'Data &amp; Parameter'!$E$20*'Data &amp; Parameter'!$E$37*R3905</f>
        <v>0.45193628774966393</v>
      </c>
      <c r="T3905" s="28">
        <f t="shared" si="60"/>
        <v>0.90387819802349378</v>
      </c>
    </row>
    <row r="3906" spans="1:20" ht="15.75" customHeight="1" x14ac:dyDescent="0.35">
      <c r="A3906">
        <v>3899</v>
      </c>
      <c r="B3906" s="76">
        <v>44254.555590277778</v>
      </c>
      <c r="C3906" s="1" t="s">
        <v>12374</v>
      </c>
      <c r="D3906" s="76">
        <v>44254.557453703703</v>
      </c>
      <c r="E3906" s="1" t="s">
        <v>12375</v>
      </c>
      <c r="F3906" s="1" t="s">
        <v>12376</v>
      </c>
      <c r="G3906" s="1" t="s">
        <v>123</v>
      </c>
      <c r="H3906" s="1" t="s">
        <v>124</v>
      </c>
      <c r="I3906" s="1" t="s">
        <v>125</v>
      </c>
      <c r="J3906" s="1" t="s">
        <v>7979</v>
      </c>
      <c r="K3906" s="1" t="s">
        <v>7979</v>
      </c>
      <c r="L3906">
        <f>ROUNDUP(IF(B3906&gt;$D$4,0,($D$4-B3906+1)/365),0)</f>
        <v>0</v>
      </c>
      <c r="M3906">
        <f>ROUNDUP(IF(B3906&gt;$D$5,0,($D$5-B3906+1)/365),0)</f>
        <v>1</v>
      </c>
      <c r="N3906" s="28">
        <f>IF(OR(L3906=1,M3906=1),IF(B3906+364&lt;=$D$5,(B3906+364-$D$4+1)/365,IF(B3906&gt;$D$4,($D$5-B3906+1)/365,$D$6/365)),0)</f>
        <v>0.12998468417047176</v>
      </c>
      <c r="O3906" s="28">
        <f>'Data &amp; Parameter'!$E$16*'Data &amp; Parameter'!$E$17*('Data &amp; Parameter'!$E$18+'Data &amp; Parameter'!$E$19)*'Data &amp; Parameter'!$E$20*'Data &amp; Parameter'!$E$37*N3906</f>
        <v>0.4519183177213969</v>
      </c>
      <c r="P3906">
        <f>ROUNDUP(IF(D3906&gt;$D$4,0,($D$4-D3906+1)/365),0)</f>
        <v>0</v>
      </c>
      <c r="Q3906">
        <f>ROUNDUP(IF(D3906&gt;$D$5,0,($D$5-D3906+1)/365),0)</f>
        <v>1</v>
      </c>
      <c r="R3906" s="28">
        <f>IF(OR(P3906=1,Q3906=1),IF(D3906+364&lt;=$D$5,(D3906+364-$D$4+1)/365,IF(D3906&gt;$D$4,($D$5-D3906+1)/365,$D$6/365)),0)</f>
        <v>0.129979578893965</v>
      </c>
      <c r="S3906" s="28">
        <f>'Data &amp; Parameter'!$E$16*'Data &amp; Parameter'!$E$17*('Data &amp; Parameter'!$E$18+'Data &amp; Parameter'!$E$19)*'Data &amp; Parameter'!$E$20*'Data &amp; Parameter'!$E$37*R3906</f>
        <v>0.45190056818432517</v>
      </c>
      <c r="T3906" s="28">
        <f t="shared" si="60"/>
        <v>0.90381888590572212</v>
      </c>
    </row>
    <row r="3907" spans="1:20" ht="15.75" customHeight="1" x14ac:dyDescent="0.35">
      <c r="A3907">
        <v>3900</v>
      </c>
      <c r="B3907" s="76">
        <v>44254.555937500001</v>
      </c>
      <c r="C3907" s="1" t="s">
        <v>12377</v>
      </c>
      <c r="D3907" s="76">
        <v>44254.556469907402</v>
      </c>
      <c r="E3907" s="1" t="s">
        <v>12378</v>
      </c>
      <c r="F3907" s="1" t="s">
        <v>12379</v>
      </c>
      <c r="G3907" s="1" t="s">
        <v>123</v>
      </c>
      <c r="H3907" s="1" t="s">
        <v>124</v>
      </c>
      <c r="I3907" s="1" t="s">
        <v>125</v>
      </c>
      <c r="J3907" s="1" t="s">
        <v>12254</v>
      </c>
      <c r="K3907" s="1" t="s">
        <v>12255</v>
      </c>
      <c r="L3907">
        <f>ROUNDUP(IF(B3907&gt;$D$4,0,($D$4-B3907+1)/365),0)</f>
        <v>0</v>
      </c>
      <c r="M3907">
        <f>ROUNDUP(IF(B3907&gt;$D$5,0,($D$5-B3907+1)/365),0)</f>
        <v>1</v>
      </c>
      <c r="N3907" s="28">
        <f>IF(OR(L3907=1,M3907=1),IF(B3907+364&lt;=$D$5,(B3907+364-$D$4+1)/365,IF(B3907&gt;$D$4,($D$5-B3907+1)/365,$D$6/365)),0)</f>
        <v>0.12998373287670914</v>
      </c>
      <c r="O3907" s="28">
        <f>'Data &amp; Parameter'!$E$16*'Data &amp; Parameter'!$E$17*('Data &amp; Parameter'!$E$18+'Data &amp; Parameter'!$E$19)*'Data &amp; Parameter'!$E$20*'Data &amp; Parameter'!$E$37*N3907</f>
        <v>0.45191501035422815</v>
      </c>
      <c r="P3907">
        <f>ROUNDUP(IF(D3907&gt;$D$4,0,($D$4-D3907+1)/365),0)</f>
        <v>0</v>
      </c>
      <c r="Q3907">
        <f>ROUNDUP(IF(D3907&gt;$D$5,0,($D$5-D3907+1)/365),0)</f>
        <v>1</v>
      </c>
      <c r="R3907" s="28">
        <f>IF(OR(P3907=1,Q3907=1),IF(D3907+364&lt;=$D$5,(D3907+364-$D$4+1)/365,IF(D3907&gt;$D$4,($D$5-D3907+1)/365,$D$6/365)),0)</f>
        <v>0.12998227422629571</v>
      </c>
      <c r="S3907" s="28">
        <f>'Data &amp; Parameter'!$E$16*'Data &amp; Parameter'!$E$17*('Data &amp; Parameter'!$E$18+'Data &amp; Parameter'!$E$19)*'Data &amp; Parameter'!$E$20*'Data &amp; Parameter'!$E$37*R3907</f>
        <v>0.45190993905798132</v>
      </c>
      <c r="T3907" s="28">
        <f t="shared" si="60"/>
        <v>0.90382494941220948</v>
      </c>
    </row>
    <row r="3908" spans="1:20" ht="15.75" customHeight="1" x14ac:dyDescent="0.35">
      <c r="A3908">
        <v>3901</v>
      </c>
      <c r="B3908" s="76">
        <v>44254.557581018518</v>
      </c>
      <c r="C3908" s="1" t="s">
        <v>12380</v>
      </c>
      <c r="D3908" s="76">
        <v>44254.558368055557</v>
      </c>
      <c r="E3908" s="1" t="s">
        <v>12381</v>
      </c>
      <c r="F3908" s="1" t="s">
        <v>12382</v>
      </c>
      <c r="G3908" s="1" t="s">
        <v>123</v>
      </c>
      <c r="H3908" s="1" t="s">
        <v>729</v>
      </c>
      <c r="I3908" s="1" t="s">
        <v>125</v>
      </c>
      <c r="J3908" s="1" t="s">
        <v>656</v>
      </c>
      <c r="K3908" s="1" t="s">
        <v>656</v>
      </c>
      <c r="L3908">
        <f>ROUNDUP(IF(B3908&gt;$D$4,0,($D$4-B3908+1)/365),0)</f>
        <v>0</v>
      </c>
      <c r="M3908">
        <f>ROUNDUP(IF(B3908&gt;$D$5,0,($D$5-B3908+1)/365),0)</f>
        <v>1</v>
      </c>
      <c r="N3908" s="28">
        <f>IF(OR(L3908=1,M3908=1),IF(B3908+364&lt;=$D$5,(B3908+364-$D$4+1)/365,IF(B3908&gt;$D$4,($D$5-B3908+1)/365,$D$6/365)),0)</f>
        <v>0.12997923008625137</v>
      </c>
      <c r="O3908" s="28">
        <f>'Data &amp; Parameter'!$E$16*'Data &amp; Parameter'!$E$17*('Data &amp; Parameter'!$E$18+'Data &amp; Parameter'!$E$19)*'Data &amp; Parameter'!$E$20*'Data &amp; Parameter'!$E$37*N3908</f>
        <v>0.45189935548302762</v>
      </c>
      <c r="P3908">
        <f>ROUNDUP(IF(D3908&gt;$D$4,0,($D$4-D3908+1)/365),0)</f>
        <v>0</v>
      </c>
      <c r="Q3908">
        <f>ROUNDUP(IF(D3908&gt;$D$5,0,($D$5-D3908+1)/365),0)</f>
        <v>1</v>
      </c>
      <c r="R3908" s="28">
        <f>IF(OR(P3908=1,Q3908=1),IF(D3908+364&lt;=$D$5,(D3908+364-$D$4+1)/365,IF(D3908&gt;$D$4,($D$5-D3908+1)/365,$D$6/365)),0)</f>
        <v>0.12997707382039078</v>
      </c>
      <c r="S3908" s="28">
        <f>'Data &amp; Parameter'!$E$16*'Data &amp; Parameter'!$E$17*('Data &amp; Parameter'!$E$18+'Data &amp; Parameter'!$E$19)*'Data &amp; Parameter'!$E$20*'Data &amp; Parameter'!$E$37*R3908</f>
        <v>0.45189185878411658</v>
      </c>
      <c r="T3908" s="28">
        <f t="shared" si="60"/>
        <v>0.90379121426714426</v>
      </c>
    </row>
    <row r="3909" spans="1:20" ht="15.75" customHeight="1" x14ac:dyDescent="0.35">
      <c r="A3909">
        <v>3902</v>
      </c>
      <c r="B3909" s="76">
        <v>44254.558842592596</v>
      </c>
      <c r="C3909" s="1" t="s">
        <v>12383</v>
      </c>
      <c r="D3909" s="76">
        <v>44254.559548611112</v>
      </c>
      <c r="E3909" s="1" t="s">
        <v>12384</v>
      </c>
      <c r="F3909" s="1" t="s">
        <v>12385</v>
      </c>
      <c r="G3909" s="1" t="s">
        <v>123</v>
      </c>
      <c r="H3909" s="1" t="s">
        <v>124</v>
      </c>
      <c r="I3909" s="1" t="s">
        <v>125</v>
      </c>
      <c r="J3909" s="1" t="s">
        <v>12254</v>
      </c>
      <c r="K3909" s="1" t="s">
        <v>12255</v>
      </c>
      <c r="L3909">
        <f>ROUNDUP(IF(B3909&gt;$D$4,0,($D$4-B3909+1)/365),0)</f>
        <v>0</v>
      </c>
      <c r="M3909">
        <f>ROUNDUP(IF(B3909&gt;$D$5,0,($D$5-B3909+1)/365),0)</f>
        <v>1</v>
      </c>
      <c r="N3909" s="28">
        <f>IF(OR(L3909=1,M3909=1),IF(B3909+364&lt;=$D$5,(B3909+364-$D$4+1)/365,IF(B3909&gt;$D$4,($D$5-B3909+1)/365,$D$6/365)),0)</f>
        <v>0.12997577371891453</v>
      </c>
      <c r="O3909" s="28">
        <f>'Data &amp; Parameter'!$E$16*'Data &amp; Parameter'!$E$17*('Data &amp; Parameter'!$E$18+'Data &amp; Parameter'!$E$19)*'Data &amp; Parameter'!$E$20*'Data &amp; Parameter'!$E$37*N3909</f>
        <v>0.45188733871565029</v>
      </c>
      <c r="P3909">
        <f>ROUNDUP(IF(D3909&gt;$D$4,0,($D$4-D3909+1)/365),0)</f>
        <v>0</v>
      </c>
      <c r="Q3909">
        <f>ROUNDUP(IF(D3909&gt;$D$5,0,($D$5-D3909+1)/365),0)</f>
        <v>1</v>
      </c>
      <c r="R3909" s="28">
        <f>IF(OR(P3909=1,Q3909=1),IF(D3909+364&lt;=$D$5,(D3909+364-$D$4+1)/365,IF(D3909&gt;$D$4,($D$5-D3909+1)/365,$D$6/365)),0)</f>
        <v>0.12997383942160984</v>
      </c>
      <c r="S3909" s="28">
        <f>'Data &amp; Parameter'!$E$16*'Data &amp; Parameter'!$E$17*('Data &amp; Parameter'!$E$18+'Data &amp; Parameter'!$E$19)*'Data &amp; Parameter'!$E$20*'Data &amp; Parameter'!$E$37*R3909</f>
        <v>0.45188061373578453</v>
      </c>
      <c r="T3909" s="28">
        <f t="shared" si="60"/>
        <v>0.90376795245143482</v>
      </c>
    </row>
    <row r="3910" spans="1:20" ht="15.75" customHeight="1" x14ac:dyDescent="0.35">
      <c r="A3910">
        <v>3903</v>
      </c>
      <c r="B3910" s="76">
        <v>44254.560567129629</v>
      </c>
      <c r="C3910" s="1" t="s">
        <v>12386</v>
      </c>
      <c r="D3910" s="76">
        <v>44254.562696759254</v>
      </c>
      <c r="E3910" s="1" t="s">
        <v>12387</v>
      </c>
      <c r="F3910" s="1" t="s">
        <v>12388</v>
      </c>
      <c r="G3910" s="1" t="s">
        <v>123</v>
      </c>
      <c r="H3910" s="1" t="s">
        <v>124</v>
      </c>
      <c r="I3910" s="1" t="s">
        <v>125</v>
      </c>
      <c r="J3910" s="1" t="s">
        <v>11193</v>
      </c>
      <c r="K3910" s="1" t="s">
        <v>12389</v>
      </c>
      <c r="L3910">
        <f>ROUNDUP(IF(B3910&gt;$D$4,0,($D$4-B3910+1)/365),0)</f>
        <v>0</v>
      </c>
      <c r="M3910">
        <f>ROUNDUP(IF(B3910&gt;$D$5,0,($D$5-B3910+1)/365),0)</f>
        <v>1</v>
      </c>
      <c r="N3910" s="28">
        <f>IF(OR(L3910=1,M3910=1),IF(B3910+364&lt;=$D$5,(B3910+364-$D$4+1)/365,IF(B3910&gt;$D$4,($D$5-B3910+1)/365,$D$6/365)),0)</f>
        <v>0.12997104895992082</v>
      </c>
      <c r="O3910" s="28">
        <f>'Data &amp; Parameter'!$E$16*'Data &amp; Parameter'!$E$17*('Data &amp; Parameter'!$E$18+'Data &amp; Parameter'!$E$19)*'Data &amp; Parameter'!$E$20*'Data &amp; Parameter'!$E$37*N3910</f>
        <v>0.45187091212547392</v>
      </c>
      <c r="P3910">
        <f>ROUNDUP(IF(D3910&gt;$D$4,0,($D$4-D3910+1)/365),0)</f>
        <v>0</v>
      </c>
      <c r="Q3910">
        <f>ROUNDUP(IF(D3910&gt;$D$5,0,($D$5-D3910+1)/365),0)</f>
        <v>1</v>
      </c>
      <c r="R3910" s="28">
        <f>IF(OR(P3910=1,Q3910=1),IF(D3910+364&lt;=$D$5,(D3910+364-$D$4+1)/365,IF(D3910&gt;$D$4,($D$5-D3910+1)/365,$D$6/365)),0)</f>
        <v>0.12996521435820735</v>
      </c>
      <c r="S3910" s="28">
        <f>'Data &amp; Parameter'!$E$16*'Data &amp; Parameter'!$E$17*('Data &amp; Parameter'!$E$18+'Data &amp; Parameter'!$E$19)*'Data &amp; Parameter'!$E$20*'Data &amp; Parameter'!$E$37*R3910</f>
        <v>0.45185062694027883</v>
      </c>
      <c r="T3910" s="28">
        <f t="shared" si="60"/>
        <v>0.9037215390657527</v>
      </c>
    </row>
    <row r="3911" spans="1:20" ht="15.75" customHeight="1" x14ac:dyDescent="0.35">
      <c r="A3911">
        <v>3904</v>
      </c>
      <c r="B3911" s="76">
        <v>44254.560717592598</v>
      </c>
      <c r="C3911" s="1" t="s">
        <v>12390</v>
      </c>
      <c r="D3911" s="76">
        <v>44254.562997685185</v>
      </c>
      <c r="E3911" s="1" t="s">
        <v>12391</v>
      </c>
      <c r="F3911" s="1" t="s">
        <v>12392</v>
      </c>
      <c r="G3911" s="1" t="s">
        <v>123</v>
      </c>
      <c r="H3911" s="1" t="s">
        <v>124</v>
      </c>
      <c r="I3911" s="1" t="s">
        <v>125</v>
      </c>
      <c r="J3911" s="1" t="s">
        <v>10722</v>
      </c>
      <c r="K3911" s="1" t="s">
        <v>12393</v>
      </c>
      <c r="L3911">
        <f>ROUNDUP(IF(B3911&gt;$D$4,0,($D$4-B3911+1)/365),0)</f>
        <v>0</v>
      </c>
      <c r="M3911">
        <f>ROUNDUP(IF(B3911&gt;$D$5,0,($D$5-B3911+1)/365),0)</f>
        <v>1</v>
      </c>
      <c r="N3911" s="28">
        <f>IF(OR(L3911=1,M3911=1),IF(B3911+364&lt;=$D$5,(B3911+364-$D$4+1)/365,IF(B3911&gt;$D$4,($D$5-B3911+1)/365,$D$6/365)),0)</f>
        <v>0.12997063673260839</v>
      </c>
      <c r="O3911" s="28">
        <f>'Data &amp; Parameter'!$E$16*'Data &amp; Parameter'!$E$17*('Data &amp; Parameter'!$E$18+'Data &amp; Parameter'!$E$19)*'Data &amp; Parameter'!$E$20*'Data &amp; Parameter'!$E$37*N3911</f>
        <v>0.45186947893298096</v>
      </c>
      <c r="P3911">
        <f>ROUNDUP(IF(D3911&gt;$D$4,0,($D$4-D3911+1)/365),0)</f>
        <v>0</v>
      </c>
      <c r="Q3911">
        <f>ROUNDUP(IF(D3911&gt;$D$5,0,($D$5-D3911+1)/365),0)</f>
        <v>1</v>
      </c>
      <c r="R3911" s="28">
        <f>IF(OR(P3911=1,Q3911=1),IF(D3911+364&lt;=$D$5,(D3911+364-$D$4+1)/365,IF(D3911&gt;$D$4,($D$5-D3911+1)/365,$D$6/365)),0)</f>
        <v>0.12996438990360243</v>
      </c>
      <c r="S3911" s="28">
        <f>'Data &amp; Parameter'!$E$16*'Data &amp; Parameter'!$E$17*('Data &amp; Parameter'!$E$18+'Data &amp; Parameter'!$E$19)*'Data &amp; Parameter'!$E$20*'Data &amp; Parameter'!$E$37*R3911</f>
        <v>0.45184776055536224</v>
      </c>
      <c r="T3911" s="28">
        <f t="shared" si="60"/>
        <v>0.90371723948834326</v>
      </c>
    </row>
    <row r="3912" spans="1:20" ht="15.75" customHeight="1" x14ac:dyDescent="0.35">
      <c r="A3912">
        <v>3905</v>
      </c>
      <c r="B3912" s="76">
        <v>44254.560960648145</v>
      </c>
      <c r="C3912" s="1" t="s">
        <v>12394</v>
      </c>
      <c r="D3912" s="76">
        <v>44254.562800925924</v>
      </c>
      <c r="E3912" s="1" t="s">
        <v>12395</v>
      </c>
      <c r="F3912" s="1" t="s">
        <v>12396</v>
      </c>
      <c r="G3912" s="1" t="s">
        <v>123</v>
      </c>
      <c r="H3912" s="1" t="s">
        <v>124</v>
      </c>
      <c r="I3912" s="1" t="s">
        <v>125</v>
      </c>
      <c r="J3912" s="1" t="s">
        <v>7979</v>
      </c>
      <c r="K3912" s="1" t="s">
        <v>7979</v>
      </c>
      <c r="L3912">
        <f>ROUNDUP(IF(B3912&gt;$D$4,0,($D$4-B3912+1)/365),0)</f>
        <v>0</v>
      </c>
      <c r="M3912">
        <f>ROUNDUP(IF(B3912&gt;$D$5,0,($D$5-B3912+1)/365),0)</f>
        <v>1</v>
      </c>
      <c r="N3912" s="28">
        <f>IF(OR(L3912=1,M3912=1),IF(B3912+364&lt;=$D$5,(B3912+364-$D$4+1)/365,IF(B3912&gt;$D$4,($D$5-B3912+1)/365,$D$6/365)),0)</f>
        <v>0.12996997082700046</v>
      </c>
      <c r="O3912" s="28">
        <f>'Data &amp; Parameter'!$E$16*'Data &amp; Parameter'!$E$17*('Data &amp; Parameter'!$E$18+'Data &amp; Parameter'!$E$19)*'Data &amp; Parameter'!$E$20*'Data &amp; Parameter'!$E$37*N3912</f>
        <v>0.4518671637760529</v>
      </c>
      <c r="P3912">
        <f>ROUNDUP(IF(D3912&gt;$D$4,0,($D$4-D3912+1)/365),0)</f>
        <v>0</v>
      </c>
      <c r="Q3912">
        <f>ROUNDUP(IF(D3912&gt;$D$5,0,($D$5-D3912+1)/365),0)</f>
        <v>1</v>
      </c>
      <c r="R3912" s="28">
        <f>IF(OR(P3912=1,Q3912=1),IF(D3912+364&lt;=$D$5,(D3912+364-$D$4+1)/365,IF(D3912&gt;$D$4,($D$5-D3912+1)/365,$D$6/365)),0)</f>
        <v>0.12996492897007259</v>
      </c>
      <c r="S3912" s="28">
        <f>'Data &amp; Parameter'!$E$16*'Data &amp; Parameter'!$E$17*('Data &amp; Parameter'!$E$18+'Data &amp; Parameter'!$E$19)*'Data &amp; Parameter'!$E$20*'Data &amp; Parameter'!$E$37*R3912</f>
        <v>0.45184963473010742</v>
      </c>
      <c r="T3912" s="28">
        <f t="shared" si="60"/>
        <v>0.90371679850616027</v>
      </c>
    </row>
    <row r="3913" spans="1:20" ht="15.75" customHeight="1" x14ac:dyDescent="0.35">
      <c r="A3913">
        <v>3906</v>
      </c>
      <c r="B3913" s="76">
        <v>44254.562615740739</v>
      </c>
      <c r="C3913" s="1" t="s">
        <v>12397</v>
      </c>
      <c r="D3913" s="76">
        <v>44254.563101851847</v>
      </c>
      <c r="E3913" s="1" t="s">
        <v>12398</v>
      </c>
      <c r="F3913" s="1" t="s">
        <v>12399</v>
      </c>
      <c r="G3913" s="1" t="s">
        <v>123</v>
      </c>
      <c r="H3913" s="1" t="s">
        <v>124</v>
      </c>
      <c r="I3913" s="1" t="s">
        <v>125</v>
      </c>
      <c r="J3913" s="1" t="s">
        <v>12254</v>
      </c>
      <c r="K3913" s="1" t="s">
        <v>12255</v>
      </c>
      <c r="L3913">
        <f>ROUNDUP(IF(B3913&gt;$D$4,0,($D$4-B3913+1)/365),0)</f>
        <v>0</v>
      </c>
      <c r="M3913">
        <f>ROUNDUP(IF(B3913&gt;$D$5,0,($D$5-B3913+1)/365),0)</f>
        <v>1</v>
      </c>
      <c r="N3913" s="28">
        <f>IF(OR(L3913=1,M3913=1),IF(B3913+364&lt;=$D$5,(B3913+364-$D$4+1)/365,IF(B3913&gt;$D$4,($D$5-B3913+1)/365,$D$6/365)),0)</f>
        <v>0.12996543632674332</v>
      </c>
      <c r="O3913" s="28">
        <f>'Data &amp; Parameter'!$E$16*'Data &amp; Parameter'!$E$17*('Data &amp; Parameter'!$E$18+'Data &amp; Parameter'!$E$19)*'Data &amp; Parameter'!$E$20*'Data &amp; Parameter'!$E$37*N3913</f>
        <v>0.45185139865925478</v>
      </c>
      <c r="P3913">
        <f>ROUNDUP(IF(D3913&gt;$D$4,0,($D$4-D3913+1)/365),0)</f>
        <v>0</v>
      </c>
      <c r="Q3913">
        <f>ROUNDUP(IF(D3913&gt;$D$5,0,($D$5-D3913+1)/365),0)</f>
        <v>1</v>
      </c>
      <c r="R3913" s="28">
        <f>IF(OR(P3913=1,Q3913=1),IF(D3913+364&lt;=$D$5,(D3913+364-$D$4+1)/365,IF(D3913&gt;$D$4,($D$5-D3913+1)/365,$D$6/365)),0)</f>
        <v>0.12996410451548762</v>
      </c>
      <c r="S3913" s="28">
        <f>'Data &amp; Parameter'!$E$16*'Data &amp; Parameter'!$E$17*('Data &amp; Parameter'!$E$18+'Data &amp; Parameter'!$E$19)*'Data &amp; Parameter'!$E$20*'Data &amp; Parameter'!$E$37*R3913</f>
        <v>0.45184676834526022</v>
      </c>
      <c r="T3913" s="28">
        <f t="shared" ref="T3913:T3976" si="61">O3913+S3913</f>
        <v>0.903698167004515</v>
      </c>
    </row>
    <row r="3914" spans="1:20" ht="15.75" customHeight="1" x14ac:dyDescent="0.35">
      <c r="A3914">
        <v>3907</v>
      </c>
      <c r="B3914" s="76">
        <v>44254.564733796295</v>
      </c>
      <c r="C3914" s="1" t="s">
        <v>12400</v>
      </c>
      <c r="D3914" s="76">
        <v>44254.56967592593</v>
      </c>
      <c r="E3914" s="1" t="s">
        <v>12401</v>
      </c>
      <c r="F3914" s="1" t="s">
        <v>12402</v>
      </c>
      <c r="G3914" s="1" t="s">
        <v>123</v>
      </c>
      <c r="H3914" s="1" t="s">
        <v>729</v>
      </c>
      <c r="I3914" s="1" t="s">
        <v>125</v>
      </c>
      <c r="J3914" s="1" t="s">
        <v>656</v>
      </c>
      <c r="K3914" s="1" t="s">
        <v>656</v>
      </c>
      <c r="L3914">
        <f>ROUNDUP(IF(B3914&gt;$D$4,0,($D$4-B3914+1)/365),0)</f>
        <v>0</v>
      </c>
      <c r="M3914">
        <f>ROUNDUP(IF(B3914&gt;$D$5,0,($D$5-B3914+1)/365),0)</f>
        <v>1</v>
      </c>
      <c r="N3914" s="28">
        <f>IF(OR(L3914=1,M3914=1),IF(B3914+364&lt;=$D$5,(B3914+364-$D$4+1)/365,IF(B3914&gt;$D$4,($D$5-B3914+1)/365,$D$6/365)),0)</f>
        <v>0.12995963343480929</v>
      </c>
      <c r="O3914" s="28">
        <f>'Data &amp; Parameter'!$E$16*'Data &amp; Parameter'!$E$17*('Data &amp; Parameter'!$E$18+'Data &amp; Parameter'!$E$19)*'Data &amp; Parameter'!$E$20*'Data &amp; Parameter'!$E$37*N3914</f>
        <v>0.451831223719588</v>
      </c>
      <c r="P3914">
        <f>ROUNDUP(IF(D3914&gt;$D$4,0,($D$4-D3914+1)/365),0)</f>
        <v>0</v>
      </c>
      <c r="Q3914">
        <f>ROUNDUP(IF(D3914&gt;$D$5,0,($D$5-D3914+1)/365),0)</f>
        <v>1</v>
      </c>
      <c r="R3914" s="28">
        <f>IF(OR(P3914=1,Q3914=1),IF(D3914+364&lt;=$D$5,(D3914+364-$D$4+1)/365,IF(D3914&gt;$D$4,($D$5-D3914+1)/365,$D$6/365)),0)</f>
        <v>0.12994609335361668</v>
      </c>
      <c r="S3914" s="28">
        <f>'Data &amp; Parameter'!$E$16*'Data &amp; Parameter'!$E$17*('Data &amp; Parameter'!$E$18+'Data &amp; Parameter'!$E$19)*'Data &amp; Parameter'!$E$20*'Data &amp; Parameter'!$E$37*R3914</f>
        <v>0.45178414886031959</v>
      </c>
      <c r="T3914" s="28">
        <f t="shared" si="61"/>
        <v>0.90361537257990765</v>
      </c>
    </row>
    <row r="3915" spans="1:20" ht="15.75" customHeight="1" x14ac:dyDescent="0.35">
      <c r="A3915">
        <v>3908</v>
      </c>
      <c r="B3915" s="76">
        <v>44254.56521990741</v>
      </c>
      <c r="C3915" s="1" t="s">
        <v>12403</v>
      </c>
      <c r="D3915" s="76">
        <v>44254.565787037034</v>
      </c>
      <c r="E3915" s="1" t="s">
        <v>12404</v>
      </c>
      <c r="F3915" s="1" t="s">
        <v>12405</v>
      </c>
      <c r="G3915" s="1" t="s">
        <v>123</v>
      </c>
      <c r="H3915" s="1" t="s">
        <v>124</v>
      </c>
      <c r="I3915" s="1" t="s">
        <v>125</v>
      </c>
      <c r="J3915" s="1" t="s">
        <v>7979</v>
      </c>
      <c r="K3915" s="1" t="s">
        <v>7979</v>
      </c>
      <c r="L3915">
        <f>ROUNDUP(IF(B3915&gt;$D$4,0,($D$4-B3915+1)/365),0)</f>
        <v>0</v>
      </c>
      <c r="M3915">
        <f>ROUNDUP(IF(B3915&gt;$D$5,0,($D$5-B3915+1)/365),0)</f>
        <v>1</v>
      </c>
      <c r="N3915" s="28">
        <f>IF(OR(L3915=1,M3915=1),IF(B3915+364&lt;=$D$5,(B3915+364-$D$4+1)/365,IF(B3915&gt;$D$4,($D$5-B3915+1)/365,$D$6/365)),0)</f>
        <v>0.12995830162353367</v>
      </c>
      <c r="O3915" s="28">
        <f>'Data &amp; Parameter'!$E$16*'Data &amp; Parameter'!$E$17*('Data &amp; Parameter'!$E$18+'Data &amp; Parameter'!$E$19)*'Data &amp; Parameter'!$E$20*'Data &amp; Parameter'!$E$37*N3915</f>
        <v>0.45182659340552417</v>
      </c>
      <c r="P3915">
        <f>ROUNDUP(IF(D3915&gt;$D$4,0,($D$4-D3915+1)/365),0)</f>
        <v>0</v>
      </c>
      <c r="Q3915">
        <f>ROUNDUP(IF(D3915&gt;$D$5,0,($D$5-D3915+1)/365),0)</f>
        <v>1</v>
      </c>
      <c r="R3915" s="28">
        <f>IF(OR(P3915=1,Q3915=1),IF(D3915+364&lt;=$D$5,(D3915+364-$D$4+1)/365,IF(D3915&gt;$D$4,($D$5-D3915+1)/365,$D$6/365)),0)</f>
        <v>0.129956747843742</v>
      </c>
      <c r="S3915" s="28">
        <f>'Data &amp; Parameter'!$E$16*'Data &amp; Parameter'!$E$17*('Data &amp; Parameter'!$E$18+'Data &amp; Parameter'!$E$19)*'Data &amp; Parameter'!$E$20*'Data &amp; Parameter'!$E$37*R3915</f>
        <v>0.45182119137255361</v>
      </c>
      <c r="T3915" s="28">
        <f t="shared" si="61"/>
        <v>0.90364778477807772</v>
      </c>
    </row>
    <row r="3916" spans="1:20" ht="15.75" customHeight="1" x14ac:dyDescent="0.35">
      <c r="A3916">
        <v>3909</v>
      </c>
      <c r="B3916" s="76">
        <v>44254.566967592589</v>
      </c>
      <c r="C3916" s="1" t="s">
        <v>12406</v>
      </c>
      <c r="D3916" s="76">
        <v>44254.567256944443</v>
      </c>
      <c r="E3916" s="1" t="s">
        <v>12407</v>
      </c>
      <c r="F3916" s="1" t="s">
        <v>12408</v>
      </c>
      <c r="G3916" s="1" t="s">
        <v>123</v>
      </c>
      <c r="H3916" s="1" t="s">
        <v>124</v>
      </c>
      <c r="I3916" s="1" t="s">
        <v>125</v>
      </c>
      <c r="J3916" s="1" t="s">
        <v>12254</v>
      </c>
      <c r="K3916" s="1" t="s">
        <v>12255</v>
      </c>
      <c r="L3916">
        <f>ROUNDUP(IF(B3916&gt;$D$4,0,($D$4-B3916+1)/365),0)</f>
        <v>0</v>
      </c>
      <c r="M3916">
        <f>ROUNDUP(IF(B3916&gt;$D$5,0,($D$5-B3916+1)/365),0)</f>
        <v>1</v>
      </c>
      <c r="N3916" s="28">
        <f>IF(OR(L3916=1,M3916=1),IF(B3916+364&lt;=$D$5,(B3916+364-$D$4+1)/365,IF(B3916&gt;$D$4,($D$5-B3916+1)/365,$D$6/365)),0)</f>
        <v>0.12995351344496106</v>
      </c>
      <c r="O3916" s="28">
        <f>'Data &amp; Parameter'!$E$16*'Data &amp; Parameter'!$E$17*('Data &amp; Parameter'!$E$18+'Data &amp; Parameter'!$E$19)*'Data &amp; Parameter'!$E$20*'Data &amp; Parameter'!$E$37*N3916</f>
        <v>0.4518099463242215</v>
      </c>
      <c r="P3916">
        <f>ROUNDUP(IF(D3916&gt;$D$4,0,($D$4-D3916+1)/365),0)</f>
        <v>0</v>
      </c>
      <c r="Q3916">
        <f>ROUNDUP(IF(D3916&gt;$D$5,0,($D$5-D3916+1)/365),0)</f>
        <v>1</v>
      </c>
      <c r="R3916" s="28">
        <f>IF(OR(P3916=1,Q3916=1),IF(D3916+364&lt;=$D$5,(D3916+364-$D$4+1)/365,IF(D3916&gt;$D$4,($D$5-D3916+1)/365,$D$6/365)),0)</f>
        <v>0.12995272070015557</v>
      </c>
      <c r="S3916" s="28">
        <f>'Data &amp; Parameter'!$E$16*'Data &amp; Parameter'!$E$17*('Data &amp; Parameter'!$E$18+'Data &amp; Parameter'!$E$19)*'Data &amp; Parameter'!$E$20*'Data &amp; Parameter'!$E$37*R3916</f>
        <v>0.45180719018490273</v>
      </c>
      <c r="T3916" s="28">
        <f t="shared" si="61"/>
        <v>0.90361713650912423</v>
      </c>
    </row>
    <row r="3917" spans="1:20" ht="15.75" customHeight="1" x14ac:dyDescent="0.35">
      <c r="A3917">
        <v>3910</v>
      </c>
      <c r="B3917" s="76">
        <v>44254.56894675926</v>
      </c>
      <c r="C3917" s="1" t="s">
        <v>12409</v>
      </c>
      <c r="D3917" s="76">
        <v>44254.569606481484</v>
      </c>
      <c r="E3917" s="1" t="s">
        <v>12410</v>
      </c>
      <c r="F3917" s="1" t="s">
        <v>12411</v>
      </c>
      <c r="G3917" s="1" t="s">
        <v>123</v>
      </c>
      <c r="H3917" s="1" t="s">
        <v>124</v>
      </c>
      <c r="I3917" s="1" t="s">
        <v>125</v>
      </c>
      <c r="J3917" s="1" t="s">
        <v>12254</v>
      </c>
      <c r="K3917" s="1" t="s">
        <v>12255</v>
      </c>
      <c r="L3917">
        <f>ROUNDUP(IF(B3917&gt;$D$4,0,($D$4-B3917+1)/365),0)</f>
        <v>0</v>
      </c>
      <c r="M3917">
        <f>ROUNDUP(IF(B3917&gt;$D$5,0,($D$5-B3917+1)/365),0)</f>
        <v>1</v>
      </c>
      <c r="N3917" s="28">
        <f>IF(OR(L3917=1,M3917=1),IF(B3917+364&lt;=$D$5,(B3917+364-$D$4+1)/365,IF(B3917&gt;$D$4,($D$5-B3917+1)/365,$D$6/365)),0)</f>
        <v>0.12994809107052016</v>
      </c>
      <c r="O3917" s="28">
        <f>'Data &amp; Parameter'!$E$16*'Data &amp; Parameter'!$E$17*('Data &amp; Parameter'!$E$18+'Data &amp; Parameter'!$E$19)*'Data &amp; Parameter'!$E$20*'Data &amp; Parameter'!$E$37*N3917</f>
        <v>0.45179109433138082</v>
      </c>
      <c r="P3917">
        <f>ROUNDUP(IF(D3917&gt;$D$4,0,($D$4-D3917+1)/365),0)</f>
        <v>0</v>
      </c>
      <c r="Q3917">
        <f>ROUNDUP(IF(D3917&gt;$D$5,0,($D$5-D3917+1)/365),0)</f>
        <v>1</v>
      </c>
      <c r="R3917" s="28">
        <f>IF(OR(P3917=1,Q3917=1),IF(D3917+364&lt;=$D$5,(D3917+364-$D$4+1)/365,IF(D3917&gt;$D$4,($D$5-D3917+1)/365,$D$6/365)),0)</f>
        <v>0.12994628361237318</v>
      </c>
      <c r="S3917" s="28">
        <f>'Data &amp; Parameter'!$E$16*'Data &amp; Parameter'!$E$17*('Data &amp; Parameter'!$E$18+'Data &amp; Parameter'!$E$19)*'Data &amp; Parameter'!$E$20*'Data &amp; Parameter'!$E$37*R3917</f>
        <v>0.45178481033376716</v>
      </c>
      <c r="T3917" s="28">
        <f t="shared" si="61"/>
        <v>0.90357590466514792</v>
      </c>
    </row>
    <row r="3918" spans="1:20" ht="15.75" customHeight="1" x14ac:dyDescent="0.35">
      <c r="A3918">
        <v>3911</v>
      </c>
      <c r="B3918" s="76">
        <v>44254.569155092591</v>
      </c>
      <c r="C3918" s="1" t="s">
        <v>12412</v>
      </c>
      <c r="D3918" s="76">
        <v>44254.571597222224</v>
      </c>
      <c r="E3918" s="1" t="s">
        <v>12413</v>
      </c>
      <c r="F3918" s="1" t="s">
        <v>12414</v>
      </c>
      <c r="G3918" s="1" t="s">
        <v>123</v>
      </c>
      <c r="H3918" s="1" t="s">
        <v>124</v>
      </c>
      <c r="I3918" s="1" t="s">
        <v>125</v>
      </c>
      <c r="J3918" s="1" t="s">
        <v>7979</v>
      </c>
      <c r="K3918" s="1" t="s">
        <v>7979</v>
      </c>
      <c r="L3918">
        <f>ROUNDUP(IF(B3918&gt;$D$4,0,($D$4-B3918+1)/365),0)</f>
        <v>0</v>
      </c>
      <c r="M3918">
        <f>ROUNDUP(IF(B3918&gt;$D$5,0,($D$5-B3918+1)/365),0)</f>
        <v>1</v>
      </c>
      <c r="N3918" s="28">
        <f>IF(OR(L3918=1,M3918=1),IF(B3918+364&lt;=$D$5,(B3918+364-$D$4+1)/365,IF(B3918&gt;$D$4,($D$5-B3918+1)/365,$D$6/365)),0)</f>
        <v>0.12994752029427056</v>
      </c>
      <c r="O3918" s="28">
        <f>'Data &amp; Parameter'!$E$16*'Data &amp; Parameter'!$E$17*('Data &amp; Parameter'!$E$18+'Data &amp; Parameter'!$E$19)*'Data &amp; Parameter'!$E$20*'Data &amp; Parameter'!$E$37*N3918</f>
        <v>0.45178910991110727</v>
      </c>
      <c r="P3918">
        <f>ROUNDUP(IF(D3918&gt;$D$4,0,($D$4-D3918+1)/365),0)</f>
        <v>0</v>
      </c>
      <c r="Q3918">
        <f>ROUNDUP(IF(D3918&gt;$D$5,0,($D$5-D3918+1)/365),0)</f>
        <v>1</v>
      </c>
      <c r="R3918" s="28">
        <f>IF(OR(P3918=1,Q3918=1),IF(D3918+364&lt;=$D$5,(D3918+364-$D$4+1)/365,IF(D3918&gt;$D$4,($D$5-D3918+1)/365,$D$6/365)),0)</f>
        <v>0.12994082952815281</v>
      </c>
      <c r="S3918" s="28">
        <f>'Data &amp; Parameter'!$E$16*'Data &amp; Parameter'!$E$17*('Data &amp; Parameter'!$E$18+'Data &amp; Parameter'!$E$19)*'Data &amp; Parameter'!$E$20*'Data &amp; Parameter'!$E$37*R3918</f>
        <v>0.45176584809539799</v>
      </c>
      <c r="T3918" s="28">
        <f t="shared" si="61"/>
        <v>0.9035549580065052</v>
      </c>
    </row>
    <row r="3919" spans="1:20" ht="15.75" customHeight="1" x14ac:dyDescent="0.35">
      <c r="A3919">
        <v>3912</v>
      </c>
      <c r="B3919" s="76">
        <v>44254.571469907409</v>
      </c>
      <c r="C3919" s="1" t="s">
        <v>12415</v>
      </c>
      <c r="D3919" s="76">
        <v>44254.572060185186</v>
      </c>
      <c r="E3919" s="1" t="s">
        <v>12416</v>
      </c>
      <c r="F3919" s="1" t="s">
        <v>12417</v>
      </c>
      <c r="G3919" s="1" t="s">
        <v>123</v>
      </c>
      <c r="H3919" s="1" t="s">
        <v>729</v>
      </c>
      <c r="I3919" s="1" t="s">
        <v>125</v>
      </c>
      <c r="J3919" s="1" t="s">
        <v>656</v>
      </c>
      <c r="K3919" s="1" t="s">
        <v>656</v>
      </c>
      <c r="L3919">
        <f>ROUNDUP(IF(B3919&gt;$D$4,0,($D$4-B3919+1)/365),0)</f>
        <v>0</v>
      </c>
      <c r="M3919">
        <f>ROUNDUP(IF(B3919&gt;$D$5,0,($D$5-B3919+1)/365),0)</f>
        <v>1</v>
      </c>
      <c r="N3919" s="28">
        <f>IF(OR(L3919=1,M3919=1),IF(B3919+364&lt;=$D$5,(B3919+364-$D$4+1)/365,IF(B3919&gt;$D$4,($D$5-B3919+1)/365,$D$6/365)),0)</f>
        <v>0.12994117833586644</v>
      </c>
      <c r="O3919" s="28">
        <f>'Data &amp; Parameter'!$E$16*'Data &amp; Parameter'!$E$17*('Data &amp; Parameter'!$E$18+'Data &amp; Parameter'!$E$19)*'Data &amp; Parameter'!$E$20*'Data &amp; Parameter'!$E$37*N3919</f>
        <v>0.45176706079669554</v>
      </c>
      <c r="P3919">
        <f>ROUNDUP(IF(D3919&gt;$D$4,0,($D$4-D3919+1)/365),0)</f>
        <v>0</v>
      </c>
      <c r="Q3919">
        <f>ROUNDUP(IF(D3919&gt;$D$5,0,($D$5-D3919+1)/365),0)</f>
        <v>1</v>
      </c>
      <c r="R3919" s="28">
        <f>IF(OR(P3919=1,Q3919=1),IF(D3919+364&lt;=$D$5,(D3919+364-$D$4+1)/365,IF(D3919&gt;$D$4,($D$5-D3919+1)/365,$D$6/365)),0)</f>
        <v>0.12993956113647595</v>
      </c>
      <c r="S3919" s="28">
        <f>'Data &amp; Parameter'!$E$16*'Data &amp; Parameter'!$E$17*('Data &amp; Parameter'!$E$18+'Data &amp; Parameter'!$E$19)*'Data &amp; Parameter'!$E$20*'Data &amp; Parameter'!$E$37*R3919</f>
        <v>0.45176143827252946</v>
      </c>
      <c r="T3919" s="28">
        <f t="shared" si="61"/>
        <v>0.90352849906922494</v>
      </c>
    </row>
    <row r="3920" spans="1:20" ht="15.75" customHeight="1" x14ac:dyDescent="0.35">
      <c r="A3920">
        <v>3913</v>
      </c>
      <c r="B3920" s="76">
        <v>44254.571481481486</v>
      </c>
      <c r="C3920" s="1" t="s">
        <v>12418</v>
      </c>
      <c r="D3920" s="76">
        <v>44254.572187500002</v>
      </c>
      <c r="E3920" s="1" t="s">
        <v>12419</v>
      </c>
      <c r="F3920" s="1" t="s">
        <v>12420</v>
      </c>
      <c r="G3920" s="1" t="s">
        <v>123</v>
      </c>
      <c r="H3920" s="1" t="s">
        <v>124</v>
      </c>
      <c r="I3920" s="1" t="s">
        <v>125</v>
      </c>
      <c r="J3920" s="1" t="s">
        <v>12254</v>
      </c>
      <c r="K3920" s="1" t="s">
        <v>12255</v>
      </c>
      <c r="L3920">
        <f>ROUNDUP(IF(B3920&gt;$D$4,0,($D$4-B3920+1)/365),0)</f>
        <v>0</v>
      </c>
      <c r="M3920">
        <f>ROUNDUP(IF(B3920&gt;$D$5,0,($D$5-B3920+1)/365),0)</f>
        <v>1</v>
      </c>
      <c r="N3920" s="28">
        <f>IF(OR(L3920=1,M3920=1),IF(B3920+364&lt;=$D$5,(B3920+364-$D$4+1)/365,IF(B3920&gt;$D$4,($D$5-B3920+1)/365,$D$6/365)),0)</f>
        <v>0.12994114662606704</v>
      </c>
      <c r="O3920" s="28">
        <f>'Data &amp; Parameter'!$E$16*'Data &amp; Parameter'!$E$17*('Data &amp; Parameter'!$E$18+'Data &amp; Parameter'!$E$19)*'Data &amp; Parameter'!$E$20*'Data &amp; Parameter'!$E$37*N3920</f>
        <v>0.45176695055109783</v>
      </c>
      <c r="P3920">
        <f>ROUNDUP(IF(D3920&gt;$D$4,0,($D$4-D3920+1)/365),0)</f>
        <v>0</v>
      </c>
      <c r="Q3920">
        <f>ROUNDUP(IF(D3920&gt;$D$5,0,($D$5-D3920+1)/365),0)</f>
        <v>1</v>
      </c>
      <c r="R3920" s="28">
        <f>IF(OR(P3920=1,Q3920=1),IF(D3920+364&lt;=$D$5,(D3920+364-$D$4+1)/365,IF(D3920&gt;$D$4,($D$5-D3920+1)/365,$D$6/365)),0)</f>
        <v>0.12993921232876235</v>
      </c>
      <c r="S3920" s="28">
        <f>'Data &amp; Parameter'!$E$16*'Data &amp; Parameter'!$E$17*('Data &amp; Parameter'!$E$18+'Data &amp; Parameter'!$E$19)*'Data &amp; Parameter'!$E$20*'Data &amp; Parameter'!$E$37*R3920</f>
        <v>0.45176022557123202</v>
      </c>
      <c r="T3920" s="28">
        <f t="shared" si="61"/>
        <v>0.9035271761223298</v>
      </c>
    </row>
    <row r="3921" spans="1:20" ht="15.75" customHeight="1" x14ac:dyDescent="0.35">
      <c r="A3921">
        <v>3914</v>
      </c>
      <c r="B3921" s="76">
        <v>44254.571527777778</v>
      </c>
      <c r="C3921" s="1" t="s">
        <v>12421</v>
      </c>
      <c r="D3921" s="76">
        <v>44254.591203703705</v>
      </c>
      <c r="E3921" s="1" t="s">
        <v>12422</v>
      </c>
      <c r="F3921" s="1" t="s">
        <v>12423</v>
      </c>
      <c r="G3921" s="1" t="s">
        <v>123</v>
      </c>
      <c r="H3921" s="1" t="s">
        <v>124</v>
      </c>
      <c r="I3921" s="1" t="s">
        <v>125</v>
      </c>
      <c r="J3921" s="1" t="s">
        <v>10722</v>
      </c>
      <c r="K3921" s="1" t="s">
        <v>10722</v>
      </c>
      <c r="L3921">
        <f>ROUNDUP(IF(B3921&gt;$D$4,0,($D$4-B3921+1)/365),0)</f>
        <v>0</v>
      </c>
      <c r="M3921">
        <f>ROUNDUP(IF(B3921&gt;$D$5,0,($D$5-B3921+1)/365),0)</f>
        <v>1</v>
      </c>
      <c r="N3921" s="28">
        <f>IF(OR(L3921=1,M3921=1),IF(B3921+364&lt;=$D$5,(B3921+364-$D$4+1)/365,IF(B3921&gt;$D$4,($D$5-B3921+1)/365,$D$6/365)),0)</f>
        <v>0.12994101978690931</v>
      </c>
      <c r="O3921" s="28">
        <f>'Data &amp; Parameter'!$E$16*'Data &amp; Parameter'!$E$17*('Data &amp; Parameter'!$E$18+'Data &amp; Parameter'!$E$19)*'Data &amp; Parameter'!$E$20*'Data &amp; Parameter'!$E$37*N3921</f>
        <v>0.45176650956884556</v>
      </c>
      <c r="P3921">
        <f>ROUNDUP(IF(D3921&gt;$D$4,0,($D$4-D3921+1)/365),0)</f>
        <v>0</v>
      </c>
      <c r="Q3921">
        <f>ROUNDUP(IF(D3921&gt;$D$5,0,($D$5-D3921+1)/365),0)</f>
        <v>1</v>
      </c>
      <c r="R3921" s="28">
        <f>IF(OR(P3921=1,Q3921=1),IF(D3921+364&lt;=$D$5,(D3921+364-$D$4+1)/365,IF(D3921&gt;$D$4,($D$5-D3921+1)/365,$D$6/365)),0)</f>
        <v>0.12988711314053397</v>
      </c>
      <c r="S3921" s="28">
        <f>'Data &amp; Parameter'!$E$16*'Data &amp; Parameter'!$E$17*('Data &amp; Parameter'!$E$18+'Data &amp; Parameter'!$E$19)*'Data &amp; Parameter'!$E$20*'Data &amp; Parameter'!$E$37*R3921</f>
        <v>0.45157909209655323</v>
      </c>
      <c r="T3921" s="28">
        <f t="shared" si="61"/>
        <v>0.90334560166539879</v>
      </c>
    </row>
    <row r="3922" spans="1:20" ht="15.75" customHeight="1" x14ac:dyDescent="0.35">
      <c r="A3922">
        <v>3915</v>
      </c>
      <c r="B3922" s="76">
        <v>44254.572106481486</v>
      </c>
      <c r="C3922" s="1" t="s">
        <v>12424</v>
      </c>
      <c r="D3922" s="76">
        <v>44254.590902777782</v>
      </c>
      <c r="E3922" s="1" t="s">
        <v>12425</v>
      </c>
      <c r="F3922" s="1" t="s">
        <v>12426</v>
      </c>
      <c r="G3922" s="1" t="s">
        <v>123</v>
      </c>
      <c r="H3922" s="1" t="s">
        <v>124</v>
      </c>
      <c r="I3922" s="1" t="s">
        <v>125</v>
      </c>
      <c r="J3922" s="1" t="s">
        <v>12427</v>
      </c>
      <c r="K3922" s="1" t="s">
        <v>10727</v>
      </c>
      <c r="L3922">
        <f>ROUNDUP(IF(B3922&gt;$D$4,0,($D$4-B3922+1)/365),0)</f>
        <v>0</v>
      </c>
      <c r="M3922">
        <f>ROUNDUP(IF(B3922&gt;$D$5,0,($D$5-B3922+1)/365),0)</f>
        <v>1</v>
      </c>
      <c r="N3922" s="28">
        <f>IF(OR(L3922=1,M3922=1),IF(B3922+364&lt;=$D$5,(B3922+364-$D$4+1)/365,IF(B3922&gt;$D$4,($D$5-B3922+1)/365,$D$6/365)),0)</f>
        <v>0.12993943429729832</v>
      </c>
      <c r="O3922" s="28">
        <f>'Data &amp; Parameter'!$E$16*'Data &amp; Parameter'!$E$17*('Data &amp; Parameter'!$E$18+'Data &amp; Parameter'!$E$19)*'Data &amp; Parameter'!$E$20*'Data &amp; Parameter'!$E$37*N3922</f>
        <v>0.45176099729020802</v>
      </c>
      <c r="P3922">
        <f>ROUNDUP(IF(D3922&gt;$D$4,0,($D$4-D3922+1)/365),0)</f>
        <v>0</v>
      </c>
      <c r="Q3922">
        <f>ROUNDUP(IF(D3922&gt;$D$5,0,($D$5-D3922+1)/365),0)</f>
        <v>1</v>
      </c>
      <c r="R3922" s="28">
        <f>IF(OR(P3922=1,Q3922=1),IF(D3922+364&lt;=$D$5,(D3922+364-$D$4+1)/365,IF(D3922&gt;$D$4,($D$5-D3922+1)/365,$D$6/365)),0)</f>
        <v>0.12988793759511894</v>
      </c>
      <c r="S3922" s="28">
        <f>'Data &amp; Parameter'!$E$16*'Data &amp; Parameter'!$E$17*('Data &amp; Parameter'!$E$18+'Data &amp; Parameter'!$E$19)*'Data &amp; Parameter'!$E$20*'Data &amp; Parameter'!$E$37*R3922</f>
        <v>0.45158195848140043</v>
      </c>
      <c r="T3922" s="28">
        <f t="shared" si="61"/>
        <v>0.90334295577160839</v>
      </c>
    </row>
    <row r="3923" spans="1:20" ht="15.75" customHeight="1" x14ac:dyDescent="0.35">
      <c r="A3923">
        <v>3916</v>
      </c>
      <c r="B3923" s="76">
        <v>44254.574247685188</v>
      </c>
      <c r="C3923" s="1" t="s">
        <v>12428</v>
      </c>
      <c r="D3923" s="76">
        <v>44254.575335648144</v>
      </c>
      <c r="E3923" s="1" t="s">
        <v>12429</v>
      </c>
      <c r="F3923" s="1" t="s">
        <v>12430</v>
      </c>
      <c r="G3923" s="1" t="s">
        <v>123</v>
      </c>
      <c r="H3923" s="1" t="s">
        <v>124</v>
      </c>
      <c r="I3923" s="1" t="s">
        <v>125</v>
      </c>
      <c r="J3923" s="1" t="s">
        <v>7979</v>
      </c>
      <c r="K3923" s="1" t="s">
        <v>7979</v>
      </c>
      <c r="L3923">
        <f>ROUNDUP(IF(B3923&gt;$D$4,0,($D$4-B3923+1)/365),0)</f>
        <v>0</v>
      </c>
      <c r="M3923">
        <f>ROUNDUP(IF(B3923&gt;$D$5,0,($D$5-B3923+1)/365),0)</f>
        <v>1</v>
      </c>
      <c r="N3923" s="28">
        <f>IF(OR(L3923=1,M3923=1),IF(B3923+364&lt;=$D$5,(B3923+364-$D$4+1)/365,IF(B3923&gt;$D$4,($D$5-B3923+1)/365,$D$6/365)),0)</f>
        <v>0.12993356798578545</v>
      </c>
      <c r="O3923" s="28">
        <f>'Data &amp; Parameter'!$E$16*'Data &amp; Parameter'!$E$17*('Data &amp; Parameter'!$E$18+'Data &amp; Parameter'!$E$19)*'Data &amp; Parameter'!$E$20*'Data &amp; Parameter'!$E$37*N3923</f>
        <v>0.45174060185941517</v>
      </c>
      <c r="P3923">
        <f>ROUNDUP(IF(D3923&gt;$D$4,0,($D$4-D3923+1)/365),0)</f>
        <v>0</v>
      </c>
      <c r="Q3923">
        <f>ROUNDUP(IF(D3923&gt;$D$5,0,($D$5-D3923+1)/365),0)</f>
        <v>1</v>
      </c>
      <c r="R3923" s="28">
        <f>IF(OR(P3923=1,Q3923=1),IF(D3923+364&lt;=$D$5,(D3923+364-$D$4+1)/365,IF(D3923&gt;$D$4,($D$5-D3923+1)/365,$D$6/365)),0)</f>
        <v>0.12993058726535983</v>
      </c>
      <c r="S3923" s="28">
        <f>'Data &amp; Parameter'!$E$16*'Data &amp; Parameter'!$E$17*('Data &amp; Parameter'!$E$18+'Data &amp; Parameter'!$E$19)*'Data &amp; Parameter'!$E$20*'Data &amp; Parameter'!$E$37*R3923</f>
        <v>0.45173023877572621</v>
      </c>
      <c r="T3923" s="28">
        <f t="shared" si="61"/>
        <v>0.90347084063514138</v>
      </c>
    </row>
    <row r="3924" spans="1:20" ht="15.75" customHeight="1" x14ac:dyDescent="0.35">
      <c r="A3924">
        <v>3917</v>
      </c>
      <c r="B3924" s="76">
        <v>44254.574710648143</v>
      </c>
      <c r="C3924" s="1" t="s">
        <v>12431</v>
      </c>
      <c r="D3924" s="76">
        <v>44254.575497685189</v>
      </c>
      <c r="E3924" s="1" t="s">
        <v>12432</v>
      </c>
      <c r="F3924" s="1" t="s">
        <v>12433</v>
      </c>
      <c r="G3924" s="1" t="s">
        <v>123</v>
      </c>
      <c r="H3924" s="1" t="s">
        <v>729</v>
      </c>
      <c r="I3924" s="1" t="s">
        <v>125</v>
      </c>
      <c r="J3924" s="1" t="s">
        <v>656</v>
      </c>
      <c r="K3924" s="1" t="s">
        <v>656</v>
      </c>
      <c r="L3924">
        <f>ROUNDUP(IF(B3924&gt;$D$4,0,($D$4-B3924+1)/365),0)</f>
        <v>0</v>
      </c>
      <c r="M3924">
        <f>ROUNDUP(IF(B3924&gt;$D$5,0,($D$5-B3924+1)/365),0)</f>
        <v>1</v>
      </c>
      <c r="N3924" s="28">
        <f>IF(OR(L3924=1,M3924=1),IF(B3924+364&lt;=$D$5,(B3924+364-$D$4+1)/365,IF(B3924&gt;$D$4,($D$5-B3924+1)/365,$D$6/365)),0)</f>
        <v>0.12993229959412855</v>
      </c>
      <c r="O3924" s="28">
        <f>'Data &amp; Parameter'!$E$16*'Data &amp; Parameter'!$E$17*('Data &amp; Parameter'!$E$18+'Data &amp; Parameter'!$E$19)*'Data &amp; Parameter'!$E$20*'Data &amp; Parameter'!$E$37*N3924</f>
        <v>0.45173619203661602</v>
      </c>
      <c r="P3924">
        <f>ROUNDUP(IF(D3924&gt;$D$4,0,($D$4-D3924+1)/365),0)</f>
        <v>0</v>
      </c>
      <c r="Q3924">
        <f>ROUNDUP(IF(D3924&gt;$D$5,0,($D$5-D3924+1)/365),0)</f>
        <v>1</v>
      </c>
      <c r="R3924" s="28">
        <f>IF(OR(P3924=1,Q3924=1),IF(D3924+364&lt;=$D$5,(D3924+364-$D$4+1)/365,IF(D3924&gt;$D$4,($D$5-D3924+1)/365,$D$6/365)),0)</f>
        <v>0.12993014332824801</v>
      </c>
      <c r="S3924" s="28">
        <f>'Data &amp; Parameter'!$E$16*'Data &amp; Parameter'!$E$17*('Data &amp; Parameter'!$E$18+'Data &amp; Parameter'!$E$19)*'Data &amp; Parameter'!$E$20*'Data &amp; Parameter'!$E$37*R3924</f>
        <v>0.45172869533763554</v>
      </c>
      <c r="T3924" s="28">
        <f t="shared" si="61"/>
        <v>0.90346488737425157</v>
      </c>
    </row>
    <row r="3925" spans="1:20" ht="15.75" customHeight="1" x14ac:dyDescent="0.35">
      <c r="A3925">
        <v>3918</v>
      </c>
      <c r="B3925" s="76">
        <v>44254.575902777782</v>
      </c>
      <c r="C3925" s="1" t="s">
        <v>12434</v>
      </c>
      <c r="D3925" s="76">
        <v>44254.576273148152</v>
      </c>
      <c r="E3925" s="1" t="s">
        <v>12435</v>
      </c>
      <c r="F3925" s="1" t="s">
        <v>12436</v>
      </c>
      <c r="G3925" s="1" t="s">
        <v>123</v>
      </c>
      <c r="H3925" s="1" t="s">
        <v>124</v>
      </c>
      <c r="I3925" s="1" t="s">
        <v>125</v>
      </c>
      <c r="J3925" s="1" t="s">
        <v>12254</v>
      </c>
      <c r="K3925" s="1" t="s">
        <v>12255</v>
      </c>
      <c r="L3925">
        <f>ROUNDUP(IF(B3925&gt;$D$4,0,($D$4-B3925+1)/365),0)</f>
        <v>0</v>
      </c>
      <c r="M3925">
        <f>ROUNDUP(IF(B3925&gt;$D$5,0,($D$5-B3925+1)/365),0)</f>
        <v>1</v>
      </c>
      <c r="N3925" s="28">
        <f>IF(OR(L3925=1,M3925=1),IF(B3925+364&lt;=$D$5,(B3925+364-$D$4+1)/365,IF(B3925&gt;$D$4,($D$5-B3925+1)/365,$D$6/365)),0)</f>
        <v>0.12992903348552828</v>
      </c>
      <c r="O3925" s="28">
        <f>'Data &amp; Parameter'!$E$16*'Data &amp; Parameter'!$E$17*('Data &amp; Parameter'!$E$18+'Data &amp; Parameter'!$E$19)*'Data &amp; Parameter'!$E$20*'Data &amp; Parameter'!$E$37*N3925</f>
        <v>0.45172483674261699</v>
      </c>
      <c r="P3925">
        <f>ROUNDUP(IF(D3925&gt;$D$4,0,($D$4-D3925+1)/365),0)</f>
        <v>0</v>
      </c>
      <c r="Q3925">
        <f>ROUNDUP(IF(D3925&gt;$D$5,0,($D$5-D3925+1)/365),0)</f>
        <v>1</v>
      </c>
      <c r="R3925" s="28">
        <f>IF(OR(P3925=1,Q3925=1),IF(D3925+364&lt;=$D$5,(D3925+364-$D$4+1)/365,IF(D3925&gt;$D$4,($D$5-D3925+1)/365,$D$6/365)),0)</f>
        <v>0.12992801877218682</v>
      </c>
      <c r="S3925" s="28">
        <f>'Data &amp; Parameter'!$E$16*'Data &amp; Parameter'!$E$17*('Data &amp; Parameter'!$E$18+'Data &amp; Parameter'!$E$19)*'Data &amp; Parameter'!$E$20*'Data &amp; Parameter'!$E$37*R3925</f>
        <v>0.45172130888432221</v>
      </c>
      <c r="T3925" s="28">
        <f t="shared" si="61"/>
        <v>0.90344614562693915</v>
      </c>
    </row>
    <row r="3926" spans="1:20" ht="15.75" customHeight="1" x14ac:dyDescent="0.35">
      <c r="A3926">
        <v>3919</v>
      </c>
      <c r="B3926" s="76">
        <v>44254.577314814815</v>
      </c>
      <c r="C3926" s="1" t="s">
        <v>12437</v>
      </c>
      <c r="D3926" s="76">
        <v>44254.577916666662</v>
      </c>
      <c r="E3926" s="1" t="s">
        <v>12438</v>
      </c>
      <c r="F3926" s="1" t="s">
        <v>12439</v>
      </c>
      <c r="G3926" s="1" t="s">
        <v>123</v>
      </c>
      <c r="H3926" s="1" t="s">
        <v>729</v>
      </c>
      <c r="I3926" s="1" t="s">
        <v>125</v>
      </c>
      <c r="J3926" s="1" t="s">
        <v>656</v>
      </c>
      <c r="K3926" s="1" t="s">
        <v>656</v>
      </c>
      <c r="L3926">
        <f>ROUNDUP(IF(B3926&gt;$D$4,0,($D$4-B3926+1)/365),0)</f>
        <v>0</v>
      </c>
      <c r="M3926">
        <f>ROUNDUP(IF(B3926&gt;$D$5,0,($D$5-B3926+1)/365),0)</f>
        <v>1</v>
      </c>
      <c r="N3926" s="28">
        <f>IF(OR(L3926=1,M3926=1),IF(B3926+364&lt;=$D$5,(B3926+364-$D$4+1)/365,IF(B3926&gt;$D$4,($D$5-B3926+1)/365,$D$6/365)),0)</f>
        <v>0.1299251648909189</v>
      </c>
      <c r="O3926" s="28">
        <f>'Data &amp; Parameter'!$E$16*'Data &amp; Parameter'!$E$17*('Data &amp; Parameter'!$E$18+'Data &amp; Parameter'!$E$19)*'Data &amp; Parameter'!$E$20*'Data &amp; Parameter'!$E$37*N3926</f>
        <v>0.45171138678288536</v>
      </c>
      <c r="P3926">
        <f>ROUNDUP(IF(D3926&gt;$D$4,0,($D$4-D3926+1)/365),0)</f>
        <v>0</v>
      </c>
      <c r="Q3926">
        <f>ROUNDUP(IF(D3926&gt;$D$5,0,($D$5-D3926+1)/365),0)</f>
        <v>1</v>
      </c>
      <c r="R3926" s="28">
        <f>IF(OR(P3926=1,Q3926=1),IF(D3926+364&lt;=$D$5,(D3926+364-$D$4+1)/365,IF(D3926&gt;$D$4,($D$5-D3926+1)/365,$D$6/365)),0)</f>
        <v>0.12992351598174898</v>
      </c>
      <c r="S3926" s="28">
        <f>'Data &amp; Parameter'!$E$16*'Data &amp; Parameter'!$E$17*('Data &amp; Parameter'!$E$18+'Data &amp; Parameter'!$E$19)*'Data &amp; Parameter'!$E$20*'Data &amp; Parameter'!$E$37*R3926</f>
        <v>0.45170565401319096</v>
      </c>
      <c r="T3926" s="28">
        <f t="shared" si="61"/>
        <v>0.90341704079607632</v>
      </c>
    </row>
    <row r="3927" spans="1:20" ht="15.75" customHeight="1" x14ac:dyDescent="0.35">
      <c r="A3927">
        <v>3920</v>
      </c>
      <c r="B3927" s="76">
        <v>44254.579525462963</v>
      </c>
      <c r="C3927" s="1" t="s">
        <v>12440</v>
      </c>
      <c r="D3927" s="76">
        <v>44254.581817129627</v>
      </c>
      <c r="E3927" s="1" t="s">
        <v>12441</v>
      </c>
      <c r="F3927" s="1" t="s">
        <v>12442</v>
      </c>
      <c r="G3927" s="1" t="s">
        <v>123</v>
      </c>
      <c r="H3927" s="1" t="s">
        <v>124</v>
      </c>
      <c r="I3927" s="1" t="s">
        <v>125</v>
      </c>
      <c r="J3927" s="1" t="s">
        <v>7979</v>
      </c>
      <c r="K3927" s="1" t="s">
        <v>7979</v>
      </c>
      <c r="L3927">
        <f>ROUNDUP(IF(B3927&gt;$D$4,0,($D$4-B3927+1)/365),0)</f>
        <v>0</v>
      </c>
      <c r="M3927">
        <f>ROUNDUP(IF(B3927&gt;$D$5,0,($D$5-B3927+1)/365),0)</f>
        <v>1</v>
      </c>
      <c r="N3927" s="28">
        <f>IF(OR(L3927=1,M3927=1),IF(B3927+364&lt;=$D$5,(B3927+364-$D$4+1)/365,IF(B3927&gt;$D$4,($D$5-B3927+1)/365,$D$6/365)),0)</f>
        <v>0.12991910832064954</v>
      </c>
      <c r="O3927" s="28">
        <f>'Data &amp; Parameter'!$E$16*'Data &amp; Parameter'!$E$17*('Data &amp; Parameter'!$E$18+'Data &amp; Parameter'!$E$19)*'Data &amp; Parameter'!$E$20*'Data &amp; Parameter'!$E$37*N3927</f>
        <v>0.45169032987864499</v>
      </c>
      <c r="P3927">
        <f>ROUNDUP(IF(D3927&gt;$D$4,0,($D$4-D3927+1)/365),0)</f>
        <v>0</v>
      </c>
      <c r="Q3927">
        <f>ROUNDUP(IF(D3927&gt;$D$5,0,($D$5-D3927+1)/365),0)</f>
        <v>1</v>
      </c>
      <c r="R3927" s="28">
        <f>IF(OR(P3927=1,Q3927=1),IF(D3927+364&lt;=$D$5,(D3927+364-$D$4+1)/365,IF(D3927&gt;$D$4,($D$5-D3927+1)/365,$D$6/365)),0)</f>
        <v>0.12991282978184418</v>
      </c>
      <c r="S3927" s="28">
        <f>'Data &amp; Parameter'!$E$16*'Data &amp; Parameter'!$E$17*('Data &amp; Parameter'!$E$18+'Data &amp; Parameter'!$E$19)*'Data &amp; Parameter'!$E$20*'Data &amp; Parameter'!$E$37*R3927</f>
        <v>0.45166850125542857</v>
      </c>
      <c r="T3927" s="28">
        <f t="shared" si="61"/>
        <v>0.90335883113407356</v>
      </c>
    </row>
    <row r="3928" spans="1:20" ht="15.75" customHeight="1" x14ac:dyDescent="0.35">
      <c r="A3928">
        <v>3921</v>
      </c>
      <c r="B3928" s="76">
        <v>44254.580162037033</v>
      </c>
      <c r="C3928" s="1" t="s">
        <v>12443</v>
      </c>
      <c r="D3928" s="76">
        <v>44254.580625000002</v>
      </c>
      <c r="E3928" s="1" t="s">
        <v>12444</v>
      </c>
      <c r="F3928" s="1" t="s">
        <v>12445</v>
      </c>
      <c r="G3928" s="1" t="s">
        <v>123</v>
      </c>
      <c r="H3928" s="1" t="s">
        <v>124</v>
      </c>
      <c r="I3928" s="1" t="s">
        <v>125</v>
      </c>
      <c r="J3928" s="1" t="s">
        <v>12254</v>
      </c>
      <c r="K3928" s="1" t="s">
        <v>12255</v>
      </c>
      <c r="L3928">
        <f>ROUNDUP(IF(B3928&gt;$D$4,0,($D$4-B3928+1)/365),0)</f>
        <v>0</v>
      </c>
      <c r="M3928">
        <f>ROUNDUP(IF(B3928&gt;$D$5,0,($D$5-B3928+1)/365),0)</f>
        <v>1</v>
      </c>
      <c r="N3928" s="28">
        <f>IF(OR(L3928=1,M3928=1),IF(B3928+364&lt;=$D$5,(B3928+364-$D$4+1)/365,IF(B3928&gt;$D$4,($D$5-B3928+1)/365,$D$6/365)),0)</f>
        <v>0.12991736428210135</v>
      </c>
      <c r="O3928" s="28">
        <f>'Data &amp; Parameter'!$E$16*'Data &amp; Parameter'!$E$17*('Data &amp; Parameter'!$E$18+'Data &amp; Parameter'!$E$19)*'Data &amp; Parameter'!$E$20*'Data &amp; Parameter'!$E$37*N3928</f>
        <v>0.45168426637222675</v>
      </c>
      <c r="P3928">
        <f>ROUNDUP(IF(D3928&gt;$D$4,0,($D$4-D3928+1)/365),0)</f>
        <v>0</v>
      </c>
      <c r="Q3928">
        <f>ROUNDUP(IF(D3928&gt;$D$5,0,($D$5-D3928+1)/365),0)</f>
        <v>1</v>
      </c>
      <c r="R3928" s="28">
        <f>IF(OR(P3928=1,Q3928=1),IF(D3928+364&lt;=$D$5,(D3928+364-$D$4+1)/365,IF(D3928&gt;$D$4,($D$5-D3928+1)/365,$D$6/365)),0)</f>
        <v>0.12991609589040459</v>
      </c>
      <c r="S3928" s="28">
        <f>'Data &amp; Parameter'!$E$16*'Data &amp; Parameter'!$E$17*('Data &amp; Parameter'!$E$18+'Data &amp; Parameter'!$E$19)*'Data &amp; Parameter'!$E$20*'Data &amp; Parameter'!$E$37*R3928</f>
        <v>0.45167985654928905</v>
      </c>
      <c r="T3928" s="28">
        <f t="shared" si="61"/>
        <v>0.9033641229215158</v>
      </c>
    </row>
    <row r="3929" spans="1:20" ht="15.75" customHeight="1" x14ac:dyDescent="0.35">
      <c r="A3929">
        <v>3922</v>
      </c>
      <c r="B3929" s="76">
        <v>44254.58293981482</v>
      </c>
      <c r="C3929" s="1" t="s">
        <v>12446</v>
      </c>
      <c r="D3929" s="76">
        <v>44254.583495370374</v>
      </c>
      <c r="E3929" s="1" t="s">
        <v>12447</v>
      </c>
      <c r="F3929" s="1" t="s">
        <v>12448</v>
      </c>
      <c r="G3929" s="1" t="s">
        <v>123</v>
      </c>
      <c r="H3929" s="1" t="s">
        <v>124</v>
      </c>
      <c r="I3929" s="1" t="s">
        <v>125</v>
      </c>
      <c r="J3929" s="1" t="s">
        <v>12254</v>
      </c>
      <c r="K3929" s="1" t="s">
        <v>12352</v>
      </c>
      <c r="L3929">
        <f>ROUNDUP(IF(B3929&gt;$D$4,0,($D$4-B3929+1)/365),0)</f>
        <v>0</v>
      </c>
      <c r="M3929">
        <f>ROUNDUP(IF(B3929&gt;$D$5,0,($D$5-B3929+1)/365),0)</f>
        <v>1</v>
      </c>
      <c r="N3929" s="28">
        <f>IF(OR(L3929=1,M3929=1),IF(B3929+364&lt;=$D$5,(B3929+364-$D$4+1)/365,IF(B3929&gt;$D$4,($D$5-B3929+1)/365,$D$6/365)),0)</f>
        <v>0.12990975393200044</v>
      </c>
      <c r="O3929" s="28">
        <f>'Data &amp; Parameter'!$E$16*'Data &amp; Parameter'!$E$17*('Data &amp; Parameter'!$E$18+'Data &amp; Parameter'!$E$19)*'Data &amp; Parameter'!$E$20*'Data &amp; Parameter'!$E$37*N3929</f>
        <v>0.45165780743487716</v>
      </c>
      <c r="P3929">
        <f>ROUNDUP(IF(D3929&gt;$D$4,0,($D$4-D3929+1)/365),0)</f>
        <v>0</v>
      </c>
      <c r="Q3929">
        <f>ROUNDUP(IF(D3929&gt;$D$5,0,($D$5-D3929+1)/365),0)</f>
        <v>1</v>
      </c>
      <c r="R3929" s="28">
        <f>IF(OR(P3929=1,Q3929=1),IF(D3929+364&lt;=$D$5,(D3929+364-$D$4+1)/365,IF(D3929&gt;$D$4,($D$5-D3929+1)/365,$D$6/365)),0)</f>
        <v>0.12990823186198824</v>
      </c>
      <c r="S3929" s="28">
        <f>'Data &amp; Parameter'!$E$16*'Data &amp; Parameter'!$E$17*('Data &amp; Parameter'!$E$18+'Data &amp; Parameter'!$E$19)*'Data &amp; Parameter'!$E$20*'Data &amp; Parameter'!$E$37*R3929</f>
        <v>0.45165251564743503</v>
      </c>
      <c r="T3929" s="28">
        <f t="shared" si="61"/>
        <v>0.90331032308231218</v>
      </c>
    </row>
    <row r="3930" spans="1:20" ht="15.75" customHeight="1" x14ac:dyDescent="0.35">
      <c r="A3930">
        <v>3923</v>
      </c>
      <c r="B3930" s="76">
        <v>44254.583854166667</v>
      </c>
      <c r="C3930" s="1" t="s">
        <v>12449</v>
      </c>
      <c r="D3930" s="76">
        <v>44254.58657407407</v>
      </c>
      <c r="E3930" s="1" t="s">
        <v>12450</v>
      </c>
      <c r="F3930" s="1" t="s">
        <v>12451</v>
      </c>
      <c r="G3930" s="1" t="s">
        <v>123</v>
      </c>
      <c r="H3930" s="1" t="s">
        <v>729</v>
      </c>
      <c r="I3930" s="1" t="s">
        <v>125</v>
      </c>
      <c r="J3930" s="1" t="s">
        <v>656</v>
      </c>
      <c r="K3930" s="1" t="s">
        <v>656</v>
      </c>
      <c r="L3930">
        <f>ROUNDUP(IF(B3930&gt;$D$4,0,($D$4-B3930+1)/365),0)</f>
        <v>0</v>
      </c>
      <c r="M3930">
        <f>ROUNDUP(IF(B3930&gt;$D$5,0,($D$5-B3930+1)/365),0)</f>
        <v>1</v>
      </c>
      <c r="N3930" s="28">
        <f>IF(OR(L3930=1,M3930=1),IF(B3930+364&lt;=$D$5,(B3930+364-$D$4+1)/365,IF(B3930&gt;$D$4,($D$5-B3930+1)/365,$D$6/365)),0)</f>
        <v>0.12990724885844615</v>
      </c>
      <c r="O3930" s="28">
        <f>'Data &amp; Parameter'!$E$16*'Data &amp; Parameter'!$E$17*('Data &amp; Parameter'!$E$18+'Data &amp; Parameter'!$E$19)*'Data &amp; Parameter'!$E$20*'Data &amp; Parameter'!$E$37*N3930</f>
        <v>0.45164909803473785</v>
      </c>
      <c r="P3930">
        <f>ROUNDUP(IF(D3930&gt;$D$4,0,($D$4-D3930+1)/365),0)</f>
        <v>0</v>
      </c>
      <c r="Q3930">
        <f>ROUNDUP(IF(D3930&gt;$D$5,0,($D$5-D3930+1)/365),0)</f>
        <v>1</v>
      </c>
      <c r="R3930" s="28">
        <f>IF(OR(P3930=1,Q3930=1),IF(D3930+364&lt;=$D$5,(D3930+364-$D$4+1)/365,IF(D3930&gt;$D$4,($D$5-D3930+1)/365,$D$6/365)),0)</f>
        <v>0.12989979705734223</v>
      </c>
      <c r="S3930" s="28">
        <f>'Data &amp; Parameter'!$E$16*'Data &amp; Parameter'!$E$17*('Data &amp; Parameter'!$E$18+'Data &amp; Parameter'!$E$19)*'Data &amp; Parameter'!$E$20*'Data &amp; Parameter'!$E$37*R3930</f>
        <v>0.45162319032537679</v>
      </c>
      <c r="T3930" s="28">
        <f t="shared" si="61"/>
        <v>0.90327228836011464</v>
      </c>
    </row>
    <row r="3931" spans="1:20" ht="15.75" customHeight="1" x14ac:dyDescent="0.35">
      <c r="A3931">
        <v>3924</v>
      </c>
      <c r="B3931" s="76">
        <v>44254.584849537037</v>
      </c>
      <c r="C3931" s="1" t="s">
        <v>12452</v>
      </c>
      <c r="D3931" s="76">
        <v>44254.585625</v>
      </c>
      <c r="E3931" s="1" t="s">
        <v>12453</v>
      </c>
      <c r="F3931" s="1" t="s">
        <v>12454</v>
      </c>
      <c r="G3931" s="1" t="s">
        <v>123</v>
      </c>
      <c r="H3931" s="1" t="s">
        <v>124</v>
      </c>
      <c r="I3931" s="1" t="s">
        <v>125</v>
      </c>
      <c r="J3931" s="1" t="s">
        <v>7979</v>
      </c>
      <c r="K3931" s="1" t="s">
        <v>7979</v>
      </c>
      <c r="L3931">
        <f>ROUNDUP(IF(B3931&gt;$D$4,0,($D$4-B3931+1)/365),0)</f>
        <v>0</v>
      </c>
      <c r="M3931">
        <f>ROUNDUP(IF(B3931&gt;$D$5,0,($D$5-B3931+1)/365),0)</f>
        <v>1</v>
      </c>
      <c r="N3931" s="28">
        <f>IF(OR(L3931=1,M3931=1),IF(B3931+364&lt;=$D$5,(B3931+364-$D$4+1)/365,IF(B3931&gt;$D$4,($D$5-B3931+1)/365,$D$6/365)),0)</f>
        <v>0.12990452181633597</v>
      </c>
      <c r="O3931" s="28">
        <f>'Data &amp; Parameter'!$E$16*'Data &amp; Parameter'!$E$17*('Data &amp; Parameter'!$E$18+'Data &amp; Parameter'!$E$19)*'Data &amp; Parameter'!$E$20*'Data &amp; Parameter'!$E$37*N3931</f>
        <v>0.45163961691555327</v>
      </c>
      <c r="P3931">
        <f>ROUNDUP(IF(D3931&gt;$D$4,0,($D$4-D3931+1)/365),0)</f>
        <v>0</v>
      </c>
      <c r="Q3931">
        <f>ROUNDUP(IF(D3931&gt;$D$5,0,($D$5-D3931+1)/365),0)</f>
        <v>1</v>
      </c>
      <c r="R3931" s="28">
        <f>IF(OR(P3931=1,Q3931=1),IF(D3931+364&lt;=$D$5,(D3931+364-$D$4+1)/365,IF(D3931&gt;$D$4,($D$5-D3931+1)/365,$D$6/365)),0)</f>
        <v>0.12990239726027478</v>
      </c>
      <c r="S3931" s="28">
        <f>'Data &amp; Parameter'!$E$16*'Data &amp; Parameter'!$E$17*('Data &amp; Parameter'!$E$18+'Data &amp; Parameter'!$E$19)*'Data &amp; Parameter'!$E$20*'Data &amp; Parameter'!$E$37*R3931</f>
        <v>0.45163223046223994</v>
      </c>
      <c r="T3931" s="28">
        <f t="shared" si="61"/>
        <v>0.9032718473777932</v>
      </c>
    </row>
    <row r="3932" spans="1:20" ht="15.75" customHeight="1" x14ac:dyDescent="0.35">
      <c r="A3932">
        <v>3925</v>
      </c>
      <c r="B3932" s="76">
        <v>44254.585810185185</v>
      </c>
      <c r="C3932" s="1" t="s">
        <v>12455</v>
      </c>
      <c r="D3932" s="76">
        <v>44254.586377314816</v>
      </c>
      <c r="E3932" s="1" t="s">
        <v>12456</v>
      </c>
      <c r="F3932" s="1" t="s">
        <v>12457</v>
      </c>
      <c r="G3932" s="1" t="s">
        <v>123</v>
      </c>
      <c r="H3932" s="1" t="s">
        <v>124</v>
      </c>
      <c r="I3932" s="1" t="s">
        <v>125</v>
      </c>
      <c r="J3932" s="1" t="s">
        <v>12254</v>
      </c>
      <c r="K3932" s="1" t="s">
        <v>12255</v>
      </c>
      <c r="L3932">
        <f>ROUNDUP(IF(B3932&gt;$D$4,0,($D$4-B3932+1)/365),0)</f>
        <v>0</v>
      </c>
      <c r="M3932">
        <f>ROUNDUP(IF(B3932&gt;$D$5,0,($D$5-B3932+1)/365),0)</f>
        <v>1</v>
      </c>
      <c r="N3932" s="28">
        <f>IF(OR(L3932=1,M3932=1),IF(B3932+364&lt;=$D$5,(B3932+364-$D$4+1)/365,IF(B3932&gt;$D$4,($D$5-B3932+1)/365,$D$6/365)),0)</f>
        <v>0.12990188990360405</v>
      </c>
      <c r="O3932" s="28">
        <f>'Data &amp; Parameter'!$E$16*'Data &amp; Parameter'!$E$17*('Data &amp; Parameter'!$E$18+'Data &amp; Parameter'!$E$19)*'Data &amp; Parameter'!$E$20*'Data &amp; Parameter'!$E$37*N3932</f>
        <v>0.45163046653309252</v>
      </c>
      <c r="P3932">
        <f>ROUNDUP(IF(D3932&gt;$D$4,0,($D$4-D3932+1)/365),0)</f>
        <v>0</v>
      </c>
      <c r="Q3932">
        <f>ROUNDUP(IF(D3932&gt;$D$5,0,($D$5-D3932+1)/365),0)</f>
        <v>1</v>
      </c>
      <c r="R3932" s="28">
        <f>IF(OR(P3932=1,Q3932=1),IF(D3932+364&lt;=$D$5,(D3932+364-$D$4+1)/365,IF(D3932&gt;$D$4,($D$5-D3932+1)/365,$D$6/365)),0)</f>
        <v>0.12990033612379243</v>
      </c>
      <c r="S3932" s="28">
        <f>'Data &amp; Parameter'!$E$16*'Data &amp; Parameter'!$E$17*('Data &amp; Parameter'!$E$18+'Data &amp; Parameter'!$E$19)*'Data &amp; Parameter'!$E$20*'Data &amp; Parameter'!$E$37*R3932</f>
        <v>0.45162506450005258</v>
      </c>
      <c r="T3932" s="28">
        <f t="shared" si="61"/>
        <v>0.90325553103314515</v>
      </c>
    </row>
    <row r="3933" spans="1:20" ht="15.75" customHeight="1" x14ac:dyDescent="0.35">
      <c r="A3933">
        <v>3926</v>
      </c>
      <c r="B3933" s="76">
        <v>44254.588055555556</v>
      </c>
      <c r="C3933" s="1" t="s">
        <v>12458</v>
      </c>
      <c r="D3933" s="76">
        <v>44254.588634259257</v>
      </c>
      <c r="E3933" s="1" t="s">
        <v>12459</v>
      </c>
      <c r="F3933" s="1" t="s">
        <v>12460</v>
      </c>
      <c r="G3933" s="1" t="s">
        <v>123</v>
      </c>
      <c r="H3933" s="1" t="s">
        <v>124</v>
      </c>
      <c r="I3933" s="1" t="s">
        <v>125</v>
      </c>
      <c r="J3933" s="1" t="s">
        <v>12254</v>
      </c>
      <c r="K3933" s="1" t="s">
        <v>12255</v>
      </c>
      <c r="L3933">
        <f>ROUNDUP(IF(B3933&gt;$D$4,0,($D$4-B3933+1)/365),0)</f>
        <v>0</v>
      </c>
      <c r="M3933">
        <f>ROUNDUP(IF(B3933&gt;$D$5,0,($D$5-B3933+1)/365),0)</f>
        <v>1</v>
      </c>
      <c r="N3933" s="28">
        <f>IF(OR(L3933=1,M3933=1),IF(B3933+364&lt;=$D$5,(B3933+364-$D$4+1)/365,IF(B3933&gt;$D$4,($D$5-B3933+1)/365,$D$6/365)),0)</f>
        <v>0.12989573820395642</v>
      </c>
      <c r="O3933" s="28">
        <f>'Data &amp; Parameter'!$E$16*'Data &amp; Parameter'!$E$17*('Data &amp; Parameter'!$E$18+'Data &amp; Parameter'!$E$19)*'Data &amp; Parameter'!$E$20*'Data &amp; Parameter'!$E$37*N3933</f>
        <v>0.45160907889212831</v>
      </c>
      <c r="P3933">
        <f>ROUNDUP(IF(D3933&gt;$D$4,0,($D$4-D3933+1)/365),0)</f>
        <v>0</v>
      </c>
      <c r="Q3933">
        <f>ROUNDUP(IF(D3933&gt;$D$5,0,($D$5-D3933+1)/365),0)</f>
        <v>1</v>
      </c>
      <c r="R3933" s="28">
        <f>IF(OR(P3933=1,Q3933=1),IF(D3933+364&lt;=$D$5,(D3933+364-$D$4+1)/365,IF(D3933&gt;$D$4,($D$5-D3933+1)/365,$D$6/365)),0)</f>
        <v>0.12989415271436533</v>
      </c>
      <c r="S3933" s="28">
        <f>'Data &amp; Parameter'!$E$16*'Data &amp; Parameter'!$E$17*('Data &amp; Parameter'!$E$18+'Data &amp; Parameter'!$E$19)*'Data &amp; Parameter'!$E$20*'Data &amp; Parameter'!$E$37*R3933</f>
        <v>0.45160356661355999</v>
      </c>
      <c r="T3933" s="28">
        <f t="shared" si="61"/>
        <v>0.90321264550568836</v>
      </c>
    </row>
    <row r="3934" spans="1:20" ht="15.75" customHeight="1" x14ac:dyDescent="0.35">
      <c r="A3934">
        <v>3927</v>
      </c>
      <c r="B3934" s="76">
        <v>44254.588333333333</v>
      </c>
      <c r="C3934" s="1" t="s">
        <v>12461</v>
      </c>
      <c r="D3934" s="76">
        <v>44254.589178240742</v>
      </c>
      <c r="E3934" s="1" t="s">
        <v>12462</v>
      </c>
      <c r="F3934" s="1" t="s">
        <v>12463</v>
      </c>
      <c r="G3934" s="1" t="s">
        <v>123</v>
      </c>
      <c r="H3934" s="1" t="s">
        <v>124</v>
      </c>
      <c r="I3934" s="1" t="s">
        <v>125</v>
      </c>
      <c r="J3934" s="1" t="s">
        <v>7979</v>
      </c>
      <c r="K3934" s="1" t="s">
        <v>7979</v>
      </c>
      <c r="L3934">
        <f>ROUNDUP(IF(B3934&gt;$D$4,0,($D$4-B3934+1)/365),0)</f>
        <v>0</v>
      </c>
      <c r="M3934">
        <f>ROUNDUP(IF(B3934&gt;$D$5,0,($D$5-B3934+1)/365),0)</f>
        <v>1</v>
      </c>
      <c r="N3934" s="28">
        <f>IF(OR(L3934=1,M3934=1),IF(B3934+364&lt;=$D$5,(B3934+364-$D$4+1)/365,IF(B3934&gt;$D$4,($D$5-B3934+1)/365,$D$6/365)),0)</f>
        <v>0.12989497716895029</v>
      </c>
      <c r="O3934" s="28">
        <f>'Data &amp; Parameter'!$E$16*'Data &amp; Parameter'!$E$17*('Data &amp; Parameter'!$E$18+'Data &amp; Parameter'!$E$19)*'Data &amp; Parameter'!$E$20*'Data &amp; Parameter'!$E$37*N3934</f>
        <v>0.45160643299840719</v>
      </c>
      <c r="P3934">
        <f>ROUNDUP(IF(D3934&gt;$D$4,0,($D$4-D3934+1)/365),0)</f>
        <v>0</v>
      </c>
      <c r="Q3934">
        <f>ROUNDUP(IF(D3934&gt;$D$5,0,($D$5-D3934+1)/365),0)</f>
        <v>1</v>
      </c>
      <c r="R3934" s="28">
        <f>IF(OR(P3934=1,Q3934=1),IF(D3934+364&lt;=$D$5,(D3934+364-$D$4+1)/365,IF(D3934&gt;$D$4,($D$5-D3934+1)/365,$D$6/365)),0)</f>
        <v>0.1298926623541326</v>
      </c>
      <c r="S3934" s="28">
        <f>'Data &amp; Parameter'!$E$16*'Data &amp; Parameter'!$E$17*('Data &amp; Parameter'!$E$18+'Data &amp; Parameter'!$E$19)*'Data &amp; Parameter'!$E$20*'Data &amp; Parameter'!$E$37*R3934</f>
        <v>0.45159838507164624</v>
      </c>
      <c r="T3934" s="28">
        <f t="shared" si="61"/>
        <v>0.90320481807005337</v>
      </c>
    </row>
    <row r="3935" spans="1:20" ht="15.75" customHeight="1" x14ac:dyDescent="0.35">
      <c r="A3935">
        <v>3928</v>
      </c>
      <c r="B3935" s="76">
        <v>44254.588587962964</v>
      </c>
      <c r="C3935" s="1" t="s">
        <v>12464</v>
      </c>
      <c r="D3935" s="76">
        <v>44254.589282407411</v>
      </c>
      <c r="E3935" s="1" t="s">
        <v>12465</v>
      </c>
      <c r="F3935" s="1" t="s">
        <v>12466</v>
      </c>
      <c r="G3935" s="1" t="s">
        <v>123</v>
      </c>
      <c r="H3935" s="1" t="s">
        <v>729</v>
      </c>
      <c r="I3935" s="1" t="s">
        <v>125</v>
      </c>
      <c r="J3935" s="1" t="s">
        <v>656</v>
      </c>
      <c r="K3935" s="1" t="s">
        <v>656</v>
      </c>
      <c r="L3935">
        <f>ROUNDUP(IF(B3935&gt;$D$4,0,($D$4-B3935+1)/365),0)</f>
        <v>0</v>
      </c>
      <c r="M3935">
        <f>ROUNDUP(IF(B3935&gt;$D$5,0,($D$5-B3935+1)/365),0)</f>
        <v>1</v>
      </c>
      <c r="N3935" s="28">
        <f>IF(OR(L3935=1,M3935=1),IF(B3935+364&lt;=$D$5,(B3935+364-$D$4+1)/365,IF(B3935&gt;$D$4,($D$5-B3935+1)/365,$D$6/365)),0)</f>
        <v>0.12989427955352306</v>
      </c>
      <c r="O3935" s="28">
        <f>'Data &amp; Parameter'!$E$16*'Data &amp; Parameter'!$E$17*('Data &amp; Parameter'!$E$18+'Data &amp; Parameter'!$E$19)*'Data &amp; Parameter'!$E$20*'Data &amp; Parameter'!$E$37*N3935</f>
        <v>0.45160400759581221</v>
      </c>
      <c r="P3935">
        <f>ROUNDUP(IF(D3935&gt;$D$4,0,($D$4-D3935+1)/365),0)</f>
        <v>0</v>
      </c>
      <c r="Q3935">
        <f>ROUNDUP(IF(D3935&gt;$D$5,0,($D$5-D3935+1)/365),0)</f>
        <v>1</v>
      </c>
      <c r="R3935" s="28">
        <f>IF(OR(P3935=1,Q3935=1),IF(D3935+364&lt;=$D$5,(D3935+364-$D$4+1)/365,IF(D3935&gt;$D$4,($D$5-D3935+1)/365,$D$6/365)),0)</f>
        <v>0.12989237696599784</v>
      </c>
      <c r="S3935" s="28">
        <f>'Data &amp; Parameter'!$E$16*'Data &amp; Parameter'!$E$17*('Data &amp; Parameter'!$E$18+'Data &amp; Parameter'!$E$19)*'Data &amp; Parameter'!$E$20*'Data &amp; Parameter'!$E$37*R3935</f>
        <v>0.45159739286147482</v>
      </c>
      <c r="T3935" s="28">
        <f t="shared" si="61"/>
        <v>0.90320140045728703</v>
      </c>
    </row>
    <row r="3936" spans="1:20" ht="15.75" customHeight="1" x14ac:dyDescent="0.35">
      <c r="A3936">
        <v>3929</v>
      </c>
      <c r="B3936" s="76">
        <v>44254.590567129635</v>
      </c>
      <c r="C3936" s="1" t="s">
        <v>12467</v>
      </c>
      <c r="D3936" s="76">
        <v>44254.590949074074</v>
      </c>
      <c r="E3936" s="1" t="s">
        <v>12468</v>
      </c>
      <c r="F3936" s="1" t="s">
        <v>12469</v>
      </c>
      <c r="G3936" s="1" t="s">
        <v>123</v>
      </c>
      <c r="H3936" s="1" t="s">
        <v>124</v>
      </c>
      <c r="I3936" s="1" t="s">
        <v>125</v>
      </c>
      <c r="J3936" s="1" t="s">
        <v>12254</v>
      </c>
      <c r="K3936" s="1" t="s">
        <v>12255</v>
      </c>
      <c r="L3936">
        <f>ROUNDUP(IF(B3936&gt;$D$4,0,($D$4-B3936+1)/365),0)</f>
        <v>0</v>
      </c>
      <c r="M3936">
        <f>ROUNDUP(IF(B3936&gt;$D$5,0,($D$5-B3936+1)/365),0)</f>
        <v>1</v>
      </c>
      <c r="N3936" s="28">
        <f>IF(OR(L3936=1,M3936=1),IF(B3936+364&lt;=$D$5,(B3936+364-$D$4+1)/365,IF(B3936&gt;$D$4,($D$5-B3936+1)/365,$D$6/365)),0)</f>
        <v>0.12988885717908213</v>
      </c>
      <c r="O3936" s="28">
        <f>'Data &amp; Parameter'!$E$16*'Data &amp; Parameter'!$E$17*('Data &amp; Parameter'!$E$18+'Data &amp; Parameter'!$E$19)*'Data &amp; Parameter'!$E$20*'Data &amp; Parameter'!$E$37*N3936</f>
        <v>0.45158515560297141</v>
      </c>
      <c r="P3936">
        <f>ROUNDUP(IF(D3936&gt;$D$4,0,($D$4-D3936+1)/365),0)</f>
        <v>0</v>
      </c>
      <c r="Q3936">
        <f>ROUNDUP(IF(D3936&gt;$D$5,0,($D$5-D3936+1)/365),0)</f>
        <v>1</v>
      </c>
      <c r="R3936" s="28">
        <f>IF(OR(P3936=1,Q3936=1),IF(D3936+364&lt;=$D$5,(D3936+364-$D$4+1)/365,IF(D3936&gt;$D$4,($D$5-D3936+1)/365,$D$6/365)),0)</f>
        <v>0.1298878107559612</v>
      </c>
      <c r="S3936" s="28">
        <f>'Data &amp; Parameter'!$E$16*'Data &amp; Parameter'!$E$17*('Data &amp; Parameter'!$E$18+'Data &amp; Parameter'!$E$19)*'Data &amp; Parameter'!$E$20*'Data &amp; Parameter'!$E$37*R3936</f>
        <v>0.45158151749914821</v>
      </c>
      <c r="T3936" s="28">
        <f t="shared" si="61"/>
        <v>0.90316667310211962</v>
      </c>
    </row>
    <row r="3937" spans="1:20" ht="15.75" customHeight="1" x14ac:dyDescent="0.35">
      <c r="A3937">
        <v>3930</v>
      </c>
      <c r="B3937" s="76">
        <v>44254.592673611114</v>
      </c>
      <c r="C3937" s="1" t="s">
        <v>12470</v>
      </c>
      <c r="D3937" s="76">
        <v>44254.594710648147</v>
      </c>
      <c r="E3937" s="1" t="s">
        <v>12471</v>
      </c>
      <c r="F3937" s="1" t="s">
        <v>12472</v>
      </c>
      <c r="G3937" s="1" t="s">
        <v>123</v>
      </c>
      <c r="H3937" s="1" t="s">
        <v>729</v>
      </c>
      <c r="I3937" s="1" t="s">
        <v>125</v>
      </c>
      <c r="J3937" s="1" t="s">
        <v>656</v>
      </c>
      <c r="K3937" s="1" t="s">
        <v>656</v>
      </c>
      <c r="L3937">
        <f>ROUNDUP(IF(B3937&gt;$D$4,0,($D$4-B3937+1)/365),0)</f>
        <v>0</v>
      </c>
      <c r="M3937">
        <f>ROUNDUP(IF(B3937&gt;$D$5,0,($D$5-B3937+1)/365),0)</f>
        <v>1</v>
      </c>
      <c r="N3937" s="28">
        <f>IF(OR(L3937=1,M3937=1),IF(B3937+364&lt;=$D$5,(B3937+364-$D$4+1)/365,IF(B3937&gt;$D$4,($D$5-B3937+1)/365,$D$6/365)),0)</f>
        <v>0.12988308599694753</v>
      </c>
      <c r="O3937" s="28">
        <f>'Data &amp; Parameter'!$E$16*'Data &amp; Parameter'!$E$17*('Data &amp; Parameter'!$E$18+'Data &amp; Parameter'!$E$19)*'Data &amp; Parameter'!$E$20*'Data &amp; Parameter'!$E$37*N3937</f>
        <v>0.4515650909089024</v>
      </c>
      <c r="P3937">
        <f>ROUNDUP(IF(D3937&gt;$D$4,0,($D$4-D3937+1)/365),0)</f>
        <v>0</v>
      </c>
      <c r="Q3937">
        <f>ROUNDUP(IF(D3937&gt;$D$5,0,($D$5-D3937+1)/365),0)</f>
        <v>1</v>
      </c>
      <c r="R3937" s="28">
        <f>IF(OR(P3937=1,Q3937=1),IF(D3937+364&lt;=$D$5,(D3937+364-$D$4+1)/365,IF(D3937&gt;$D$4,($D$5-D3937+1)/365,$D$6/365)),0)</f>
        <v>0.12987750507356943</v>
      </c>
      <c r="S3937" s="28">
        <f>'Data &amp; Parameter'!$E$16*'Data &amp; Parameter'!$E$17*('Data &amp; Parameter'!$E$18+'Data &amp; Parameter'!$E$19)*'Data &amp; Parameter'!$E$20*'Data &amp; Parameter'!$E$37*R3937</f>
        <v>0.45154568768828102</v>
      </c>
      <c r="T3937" s="28">
        <f t="shared" si="61"/>
        <v>0.90311077859718347</v>
      </c>
    </row>
    <row r="3938" spans="1:20" ht="15.75" customHeight="1" x14ac:dyDescent="0.35">
      <c r="A3938">
        <v>3931</v>
      </c>
      <c r="B3938" s="76">
        <v>44254.592847222222</v>
      </c>
      <c r="C3938" s="1" t="s">
        <v>12473</v>
      </c>
      <c r="D3938" s="76">
        <v>44254.594398148147</v>
      </c>
      <c r="E3938" s="1" t="s">
        <v>12474</v>
      </c>
      <c r="F3938" s="1" t="s">
        <v>12475</v>
      </c>
      <c r="G3938" s="1" t="s">
        <v>123</v>
      </c>
      <c r="H3938" s="1" t="s">
        <v>124</v>
      </c>
      <c r="I3938" s="1" t="s">
        <v>125</v>
      </c>
      <c r="J3938" s="1" t="s">
        <v>10722</v>
      </c>
      <c r="K3938" s="1" t="s">
        <v>10722</v>
      </c>
      <c r="L3938">
        <f>ROUNDUP(IF(B3938&gt;$D$4,0,($D$4-B3938+1)/365),0)</f>
        <v>0</v>
      </c>
      <c r="M3938">
        <f>ROUNDUP(IF(B3938&gt;$D$5,0,($D$5-B3938+1)/365),0)</f>
        <v>1</v>
      </c>
      <c r="N3938" s="28">
        <f>IF(OR(L3938=1,M3938=1),IF(B3938+364&lt;=$D$5,(B3938+364-$D$4+1)/365,IF(B3938&gt;$D$4,($D$5-B3938+1)/365,$D$6/365)),0)</f>
        <v>0.1298826103500762</v>
      </c>
      <c r="O3938" s="28">
        <f>'Data &amp; Parameter'!$E$16*'Data &amp; Parameter'!$E$17*('Data &amp; Parameter'!$E$18+'Data &amp; Parameter'!$E$19)*'Data &amp; Parameter'!$E$20*'Data &amp; Parameter'!$E$37*N3938</f>
        <v>0.45156343722535275</v>
      </c>
      <c r="P3938">
        <f>ROUNDUP(IF(D3938&gt;$D$4,0,($D$4-D3938+1)/365),0)</f>
        <v>0</v>
      </c>
      <c r="Q3938">
        <f>ROUNDUP(IF(D3938&gt;$D$5,0,($D$5-D3938+1)/365),0)</f>
        <v>1</v>
      </c>
      <c r="R3938" s="28">
        <f>IF(OR(P3938=1,Q3938=1),IF(D3938+364&lt;=$D$5,(D3938+364-$D$4+1)/365,IF(D3938&gt;$D$4,($D$5-D3938+1)/365,$D$6/365)),0)</f>
        <v>0.12987836123795379</v>
      </c>
      <c r="S3938" s="28">
        <f>'Data &amp; Parameter'!$E$16*'Data &amp; Parameter'!$E$17*('Data &amp; Parameter'!$E$18+'Data &amp; Parameter'!$E$19)*'Data &amp; Parameter'!$E$20*'Data &amp; Parameter'!$E$37*R3938</f>
        <v>0.45154866431872592</v>
      </c>
      <c r="T3938" s="28">
        <f t="shared" si="61"/>
        <v>0.90311210154407862</v>
      </c>
    </row>
    <row r="3939" spans="1:20" ht="15.75" customHeight="1" x14ac:dyDescent="0.35">
      <c r="A3939">
        <v>3932</v>
      </c>
      <c r="B3939" s="76">
        <v>44254.593240740738</v>
      </c>
      <c r="C3939" s="1" t="s">
        <v>12476</v>
      </c>
      <c r="D3939" s="76">
        <v>44254.594224537039</v>
      </c>
      <c r="E3939" s="1" t="s">
        <v>12477</v>
      </c>
      <c r="F3939" s="1" t="s">
        <v>12478</v>
      </c>
      <c r="G3939" s="1" t="s">
        <v>123</v>
      </c>
      <c r="H3939" s="1" t="s">
        <v>124</v>
      </c>
      <c r="I3939" s="1" t="s">
        <v>125</v>
      </c>
      <c r="J3939" s="1" t="s">
        <v>10727</v>
      </c>
      <c r="K3939" s="1" t="s">
        <v>10727</v>
      </c>
      <c r="L3939">
        <f>ROUNDUP(IF(B3939&gt;$D$4,0,($D$4-B3939+1)/365),0)</f>
        <v>0</v>
      </c>
      <c r="M3939">
        <f>ROUNDUP(IF(B3939&gt;$D$5,0,($D$5-B3939+1)/365),0)</f>
        <v>1</v>
      </c>
      <c r="N3939" s="28">
        <f>IF(OR(L3939=1,M3939=1),IF(B3939+364&lt;=$D$5,(B3939+364-$D$4+1)/365,IF(B3939&gt;$D$4,($D$5-B3939+1)/365,$D$6/365)),0)</f>
        <v>0.12988153221715587</v>
      </c>
      <c r="O3939" s="28">
        <f>'Data &amp; Parameter'!$E$16*'Data &amp; Parameter'!$E$17*('Data &amp; Parameter'!$E$18+'Data &amp; Parameter'!$E$19)*'Data &amp; Parameter'!$E$20*'Data &amp; Parameter'!$E$37*N3939</f>
        <v>0.45155968887593184</v>
      </c>
      <c r="P3939">
        <f>ROUNDUP(IF(D3939&gt;$D$4,0,($D$4-D3939+1)/365),0)</f>
        <v>0</v>
      </c>
      <c r="Q3939">
        <f>ROUNDUP(IF(D3939&gt;$D$5,0,($D$5-D3939+1)/365),0)</f>
        <v>1</v>
      </c>
      <c r="R3939" s="28">
        <f>IF(OR(P3939=1,Q3939=1),IF(D3939+364&lt;=$D$5,(D3939+364-$D$4+1)/365,IF(D3939&gt;$D$4,($D$5-D3939+1)/365,$D$6/365)),0)</f>
        <v>0.12987883688482513</v>
      </c>
      <c r="S3939" s="28">
        <f>'Data &amp; Parameter'!$E$16*'Data &amp; Parameter'!$E$17*('Data &amp; Parameter'!$E$18+'Data &amp; Parameter'!$E$19)*'Data &amp; Parameter'!$E$20*'Data &amp; Parameter'!$E$37*R3939</f>
        <v>0.45155031800227557</v>
      </c>
      <c r="T3939" s="28">
        <f t="shared" si="61"/>
        <v>0.90311000687820742</v>
      </c>
    </row>
    <row r="3940" spans="1:20" ht="15.75" customHeight="1" x14ac:dyDescent="0.35">
      <c r="A3940">
        <v>3933</v>
      </c>
      <c r="B3940" s="76">
        <v>44254.593344907407</v>
      </c>
      <c r="C3940" s="1" t="s">
        <v>12479</v>
      </c>
      <c r="D3940" s="76">
        <v>44254.5940625</v>
      </c>
      <c r="E3940" s="1" t="s">
        <v>12480</v>
      </c>
      <c r="F3940" s="1" t="s">
        <v>12481</v>
      </c>
      <c r="G3940" s="1" t="s">
        <v>123</v>
      </c>
      <c r="H3940" s="1" t="s">
        <v>124</v>
      </c>
      <c r="I3940" s="1" t="s">
        <v>125</v>
      </c>
      <c r="J3940" s="1" t="s">
        <v>12254</v>
      </c>
      <c r="K3940" s="1" t="s">
        <v>12255</v>
      </c>
      <c r="L3940">
        <f>ROUNDUP(IF(B3940&gt;$D$4,0,($D$4-B3940+1)/365),0)</f>
        <v>0</v>
      </c>
      <c r="M3940">
        <f>ROUNDUP(IF(B3940&gt;$D$5,0,($D$5-B3940+1)/365),0)</f>
        <v>1</v>
      </c>
      <c r="N3940" s="28">
        <f>IF(OR(L3940=1,M3940=1),IF(B3940+364&lt;=$D$5,(B3940+364-$D$4+1)/365,IF(B3940&gt;$D$4,($D$5-B3940+1)/365,$D$6/365)),0)</f>
        <v>0.12988124682902111</v>
      </c>
      <c r="O3940" s="28">
        <f>'Data &amp; Parameter'!$E$16*'Data &amp; Parameter'!$E$17*('Data &amp; Parameter'!$E$18+'Data &amp; Parameter'!$E$19)*'Data &amp; Parameter'!$E$20*'Data &amp; Parameter'!$E$37*N3940</f>
        <v>0.45155869666576043</v>
      </c>
      <c r="P3940">
        <f>ROUNDUP(IF(D3940&gt;$D$4,0,($D$4-D3940+1)/365),0)</f>
        <v>0</v>
      </c>
      <c r="Q3940">
        <f>ROUNDUP(IF(D3940&gt;$D$5,0,($D$5-D3940+1)/365),0)</f>
        <v>1</v>
      </c>
      <c r="R3940" s="28">
        <f>IF(OR(P3940=1,Q3940=1),IF(D3940+364&lt;=$D$5,(D3940+364-$D$4+1)/365,IF(D3940&gt;$D$4,($D$5-D3940+1)/365,$D$6/365)),0)</f>
        <v>0.12987928082191702</v>
      </c>
      <c r="S3940" s="28">
        <f>'Data &amp; Parameter'!$E$16*'Data &amp; Parameter'!$E$17*('Data &amp; Parameter'!$E$18+'Data &amp; Parameter'!$E$19)*'Data &amp; Parameter'!$E$20*'Data &amp; Parameter'!$E$37*R3940</f>
        <v>0.45155186144029696</v>
      </c>
      <c r="T3940" s="28">
        <f t="shared" si="61"/>
        <v>0.90311055810605745</v>
      </c>
    </row>
    <row r="3941" spans="1:20" ht="15.75" customHeight="1" x14ac:dyDescent="0.35">
      <c r="A3941">
        <v>3934</v>
      </c>
      <c r="B3941" s="76">
        <v>44254.593506944446</v>
      </c>
      <c r="C3941" s="1" t="s">
        <v>12482</v>
      </c>
      <c r="D3941" s="76">
        <v>44254.594456018516</v>
      </c>
      <c r="E3941" s="1" t="s">
        <v>12483</v>
      </c>
      <c r="F3941" s="1" t="s">
        <v>12484</v>
      </c>
      <c r="G3941" s="1" t="s">
        <v>123</v>
      </c>
      <c r="H3941" s="1" t="s">
        <v>124</v>
      </c>
      <c r="I3941" s="1" t="s">
        <v>125</v>
      </c>
      <c r="J3941" s="1" t="s">
        <v>7979</v>
      </c>
      <c r="K3941" s="1" t="s">
        <v>7979</v>
      </c>
      <c r="L3941">
        <f>ROUNDUP(IF(B3941&gt;$D$4,0,($D$4-B3941+1)/365),0)</f>
        <v>0</v>
      </c>
      <c r="M3941">
        <f>ROUNDUP(IF(B3941&gt;$D$5,0,($D$5-B3941+1)/365),0)</f>
        <v>1</v>
      </c>
      <c r="N3941" s="28">
        <f>IF(OR(L3941=1,M3941=1),IF(B3941+364&lt;=$D$5,(B3941+364-$D$4+1)/365,IF(B3941&gt;$D$4,($D$5-B3941+1)/365,$D$6/365)),0)</f>
        <v>0.12988080289192921</v>
      </c>
      <c r="O3941" s="28">
        <f>'Data &amp; Parameter'!$E$16*'Data &amp; Parameter'!$E$17*('Data &amp; Parameter'!$E$18+'Data &amp; Parameter'!$E$19)*'Data &amp; Parameter'!$E$20*'Data &amp; Parameter'!$E$37*N3941</f>
        <v>0.45155715322773909</v>
      </c>
      <c r="P3941">
        <f>ROUNDUP(IF(D3941&gt;$D$4,0,($D$4-D3941+1)/365),0)</f>
        <v>0</v>
      </c>
      <c r="Q3941">
        <f>ROUNDUP(IF(D3941&gt;$D$5,0,($D$5-D3941+1)/365),0)</f>
        <v>1</v>
      </c>
      <c r="R3941" s="28">
        <f>IF(OR(P3941=1,Q3941=1),IF(D3941+364&lt;=$D$5,(D3941+364-$D$4+1)/365,IF(D3941&gt;$D$4,($D$5-D3941+1)/365,$D$6/365)),0)</f>
        <v>0.12987820268899669</v>
      </c>
      <c r="S3941" s="28">
        <f>'Data &amp; Parameter'!$E$16*'Data &amp; Parameter'!$E$17*('Data &amp; Parameter'!$E$18+'Data &amp; Parameter'!$E$19)*'Data &amp; Parameter'!$E$20*'Data &amp; Parameter'!$E$37*R3941</f>
        <v>0.45154811309087606</v>
      </c>
      <c r="T3941" s="28">
        <f t="shared" si="61"/>
        <v>0.90310526631861521</v>
      </c>
    </row>
    <row r="3942" spans="1:20" ht="15.75" customHeight="1" x14ac:dyDescent="0.35">
      <c r="A3942">
        <v>3935</v>
      </c>
      <c r="B3942" s="76">
        <v>44254.595023148147</v>
      </c>
      <c r="C3942" s="1" t="s">
        <v>12485</v>
      </c>
      <c r="D3942" s="76">
        <v>44254.595659722225</v>
      </c>
      <c r="E3942" s="1" t="s">
        <v>12486</v>
      </c>
      <c r="F3942" s="1" t="s">
        <v>12487</v>
      </c>
      <c r="G3942" s="1" t="s">
        <v>123</v>
      </c>
      <c r="H3942" s="1" t="s">
        <v>124</v>
      </c>
      <c r="I3942" s="1" t="s">
        <v>125</v>
      </c>
      <c r="J3942" s="1" t="s">
        <v>9783</v>
      </c>
      <c r="K3942" s="1" t="s">
        <v>9783</v>
      </c>
      <c r="L3942">
        <f>ROUNDUP(IF(B3942&gt;$D$4,0,($D$4-B3942+1)/365),0)</f>
        <v>0</v>
      </c>
      <c r="M3942">
        <f>ROUNDUP(IF(B3942&gt;$D$5,0,($D$5-B3942+1)/365),0)</f>
        <v>1</v>
      </c>
      <c r="N3942" s="28">
        <f>IF(OR(L3942=1,M3942=1),IF(B3942+364&lt;=$D$5,(B3942+364-$D$4+1)/365,IF(B3942&gt;$D$4,($D$5-B3942+1)/365,$D$6/365)),0)</f>
        <v>0.12987664890918507</v>
      </c>
      <c r="O3942" s="28">
        <f>'Data &amp; Parameter'!$E$16*'Data &amp; Parameter'!$E$17*('Data &amp; Parameter'!$E$18+'Data &amp; Parameter'!$E$19)*'Data &amp; Parameter'!$E$20*'Data &amp; Parameter'!$E$37*N3942</f>
        <v>0.45154271105783611</v>
      </c>
      <c r="P3942">
        <f>ROUNDUP(IF(D3942&gt;$D$4,0,($D$4-D3942+1)/365),0)</f>
        <v>0</v>
      </c>
      <c r="Q3942">
        <f>ROUNDUP(IF(D3942&gt;$D$5,0,($D$5-D3942+1)/365),0)</f>
        <v>1</v>
      </c>
      <c r="R3942" s="28">
        <f>IF(OR(P3942=1,Q3942=1),IF(D3942+364&lt;=$D$5,(D3942+364-$D$4+1)/365,IF(D3942&gt;$D$4,($D$5-D3942+1)/365,$D$6/365)),0)</f>
        <v>0.12987490487061695</v>
      </c>
      <c r="S3942" s="28">
        <f>'Data &amp; Parameter'!$E$16*'Data &amp; Parameter'!$E$17*('Data &amp; Parameter'!$E$18+'Data &amp; Parameter'!$E$19)*'Data &amp; Parameter'!$E$20*'Data &amp; Parameter'!$E$37*R3942</f>
        <v>0.45153664755134859</v>
      </c>
      <c r="T3942" s="28">
        <f t="shared" si="61"/>
        <v>0.90307935860918476</v>
      </c>
    </row>
    <row r="3943" spans="1:20" ht="15.75" customHeight="1" x14ac:dyDescent="0.35">
      <c r="A3943">
        <v>3936</v>
      </c>
      <c r="B3943" s="76">
        <v>44254.595590277779</v>
      </c>
      <c r="C3943" s="1" t="s">
        <v>12488</v>
      </c>
      <c r="D3943" s="76">
        <v>44254.596006944441</v>
      </c>
      <c r="E3943" s="1" t="s">
        <v>12489</v>
      </c>
      <c r="F3943" s="1" t="s">
        <v>12490</v>
      </c>
      <c r="G3943" s="1" t="s">
        <v>123</v>
      </c>
      <c r="H3943" s="1" t="s">
        <v>124</v>
      </c>
      <c r="I3943" s="1" t="s">
        <v>125</v>
      </c>
      <c r="J3943" s="1" t="s">
        <v>10722</v>
      </c>
      <c r="K3943" s="1" t="s">
        <v>10722</v>
      </c>
      <c r="L3943">
        <f>ROUNDUP(IF(B3943&gt;$D$4,0,($D$4-B3943+1)/365),0)</f>
        <v>0</v>
      </c>
      <c r="M3943">
        <f>ROUNDUP(IF(B3943&gt;$D$5,0,($D$5-B3943+1)/365),0)</f>
        <v>1</v>
      </c>
      <c r="N3943" s="28">
        <f>IF(OR(L3943=1,M3943=1),IF(B3943+364&lt;=$D$5,(B3943+364-$D$4+1)/365,IF(B3943&gt;$D$4,($D$5-B3943+1)/365,$D$6/365)),0)</f>
        <v>0.12987509512937348</v>
      </c>
      <c r="O3943" s="28">
        <f>'Data &amp; Parameter'!$E$16*'Data &amp; Parameter'!$E$17*('Data &amp; Parameter'!$E$18+'Data &amp; Parameter'!$E$19)*'Data &amp; Parameter'!$E$20*'Data &amp; Parameter'!$E$37*N3943</f>
        <v>0.45153730902479627</v>
      </c>
      <c r="P3943">
        <f>ROUNDUP(IF(D3943&gt;$D$4,0,($D$4-D3943+1)/365),0)</f>
        <v>0</v>
      </c>
      <c r="Q3943">
        <f>ROUNDUP(IF(D3943&gt;$D$5,0,($D$5-D3943+1)/365),0)</f>
        <v>1</v>
      </c>
      <c r="R3943" s="28">
        <f>IF(OR(P3943=1,Q3943=1),IF(D3943+364&lt;=$D$5,(D3943+364-$D$4+1)/365,IF(D3943&gt;$D$4,($D$5-D3943+1)/365,$D$6/365)),0)</f>
        <v>0.12987395357687428</v>
      </c>
      <c r="S3943" s="28">
        <f>'Data &amp; Parameter'!$E$16*'Data &amp; Parameter'!$E$17*('Data &amp; Parameter'!$E$18+'Data &amp; Parameter'!$E$19)*'Data &amp; Parameter'!$E$20*'Data &amp; Parameter'!$E$37*R3943</f>
        <v>0.45153334018424923</v>
      </c>
      <c r="T3943" s="28">
        <f t="shared" si="61"/>
        <v>0.90307064920904545</v>
      </c>
    </row>
    <row r="3944" spans="1:20" ht="15.75" customHeight="1" x14ac:dyDescent="0.35">
      <c r="A3944">
        <v>3937</v>
      </c>
      <c r="B3944" s="76">
        <v>44254.596863425926</v>
      </c>
      <c r="C3944" s="1" t="s">
        <v>12491</v>
      </c>
      <c r="D3944" s="76">
        <v>44254.597708333335</v>
      </c>
      <c r="E3944" s="1" t="s">
        <v>12492</v>
      </c>
      <c r="F3944" s="1" t="s">
        <v>12493</v>
      </c>
      <c r="G3944" s="1" t="s">
        <v>123</v>
      </c>
      <c r="H3944" s="1" t="s">
        <v>729</v>
      </c>
      <c r="I3944" s="1" t="s">
        <v>125</v>
      </c>
      <c r="J3944" s="1" t="s">
        <v>656</v>
      </c>
      <c r="K3944" s="1" t="s">
        <v>656</v>
      </c>
      <c r="L3944">
        <f>ROUNDUP(IF(B3944&gt;$D$4,0,($D$4-B3944+1)/365),0)</f>
        <v>0</v>
      </c>
      <c r="M3944">
        <f>ROUNDUP(IF(B3944&gt;$D$5,0,($D$5-B3944+1)/365),0)</f>
        <v>1</v>
      </c>
      <c r="N3944" s="28">
        <f>IF(OR(L3944=1,M3944=1),IF(B3944+364&lt;=$D$5,(B3944+364-$D$4+1)/365,IF(B3944&gt;$D$4,($D$5-B3944+1)/365,$D$6/365)),0)</f>
        <v>0.12987160705225717</v>
      </c>
      <c r="O3944" s="28">
        <f>'Data &amp; Parameter'!$E$16*'Data &amp; Parameter'!$E$17*('Data &amp; Parameter'!$E$18+'Data &amp; Parameter'!$E$19)*'Data &amp; Parameter'!$E$20*'Data &amp; Parameter'!$E$37*N3944</f>
        <v>0.45152518201189051</v>
      </c>
      <c r="P3944">
        <f>ROUNDUP(IF(D3944&gt;$D$4,0,($D$4-D3944+1)/365),0)</f>
        <v>0</v>
      </c>
      <c r="Q3944">
        <f>ROUNDUP(IF(D3944&gt;$D$5,0,($D$5-D3944+1)/365),0)</f>
        <v>1</v>
      </c>
      <c r="R3944" s="28">
        <f>IF(OR(P3944=1,Q3944=1),IF(D3944+364&lt;=$D$5,(D3944+364-$D$4+1)/365,IF(D3944&gt;$D$4,($D$5-D3944+1)/365,$D$6/365)),0)</f>
        <v>0.12986929223743945</v>
      </c>
      <c r="S3944" s="28">
        <f>'Data &amp; Parameter'!$E$16*'Data &amp; Parameter'!$E$17*('Data &amp; Parameter'!$E$18+'Data &amp; Parameter'!$E$19)*'Data &amp; Parameter'!$E$20*'Data &amp; Parameter'!$E$37*R3944</f>
        <v>0.45151713408512945</v>
      </c>
      <c r="T3944" s="28">
        <f t="shared" si="61"/>
        <v>0.90304231609702001</v>
      </c>
    </row>
    <row r="3945" spans="1:20" ht="15.75" customHeight="1" x14ac:dyDescent="0.35">
      <c r="A3945">
        <v>3938</v>
      </c>
      <c r="B3945" s="76">
        <v>44254.597013888888</v>
      </c>
      <c r="C3945" s="1" t="s">
        <v>12494</v>
      </c>
      <c r="D3945" s="76">
        <v>44254.597557870366</v>
      </c>
      <c r="E3945" s="1" t="s">
        <v>12495</v>
      </c>
      <c r="F3945" s="1" t="s">
        <v>12496</v>
      </c>
      <c r="G3945" s="1" t="s">
        <v>123</v>
      </c>
      <c r="H3945" s="1" t="s">
        <v>124</v>
      </c>
      <c r="I3945" s="1" t="s">
        <v>125</v>
      </c>
      <c r="J3945" s="1" t="s">
        <v>12254</v>
      </c>
      <c r="K3945" s="1" t="s">
        <v>12255</v>
      </c>
      <c r="L3945">
        <f>ROUNDUP(IF(B3945&gt;$D$4,0,($D$4-B3945+1)/365),0)</f>
        <v>0</v>
      </c>
      <c r="M3945">
        <f>ROUNDUP(IF(B3945&gt;$D$5,0,($D$5-B3945+1)/365),0)</f>
        <v>1</v>
      </c>
      <c r="N3945" s="28">
        <f>IF(OR(L3945=1,M3945=1),IF(B3945+364&lt;=$D$5,(B3945+364-$D$4+1)/365,IF(B3945&gt;$D$4,($D$5-B3945+1)/365,$D$6/365)),0)</f>
        <v>0.1298711948249647</v>
      </c>
      <c r="O3945" s="28">
        <f>'Data &amp; Parameter'!$E$16*'Data &amp; Parameter'!$E$17*('Data &amp; Parameter'!$E$18+'Data &amp; Parameter'!$E$19)*'Data &amp; Parameter'!$E$20*'Data &amp; Parameter'!$E$37*N3945</f>
        <v>0.45152374881946694</v>
      </c>
      <c r="P3945">
        <f>ROUNDUP(IF(D3945&gt;$D$4,0,($D$4-D3945+1)/365),0)</f>
        <v>0</v>
      </c>
      <c r="Q3945">
        <f>ROUNDUP(IF(D3945&gt;$D$5,0,($D$5-D3945+1)/365),0)</f>
        <v>1</v>
      </c>
      <c r="R3945" s="28">
        <f>IF(OR(P3945=1,Q3945=1),IF(D3945+364&lt;=$D$5,(D3945+364-$D$4+1)/365,IF(D3945&gt;$D$4,($D$5-D3945+1)/365,$D$6/365)),0)</f>
        <v>0.12986970446475188</v>
      </c>
      <c r="S3945" s="28">
        <f>'Data &amp; Parameter'!$E$16*'Data &amp; Parameter'!$E$17*('Data &amp; Parameter'!$E$18+'Data &amp; Parameter'!$E$19)*'Data &amp; Parameter'!$E$20*'Data &amp; Parameter'!$E$37*R3945</f>
        <v>0.45151856727762241</v>
      </c>
      <c r="T3945" s="28">
        <f t="shared" si="61"/>
        <v>0.90304231609708929</v>
      </c>
    </row>
    <row r="3946" spans="1:20" ht="15.75" customHeight="1" x14ac:dyDescent="0.35">
      <c r="A3946">
        <v>3939</v>
      </c>
      <c r="B3946" s="76">
        <v>44254.597037037034</v>
      </c>
      <c r="C3946" s="1" t="s">
        <v>12497</v>
      </c>
      <c r="D3946" s="76">
        <v>44254.598275462966</v>
      </c>
      <c r="E3946" s="1" t="s">
        <v>12498</v>
      </c>
      <c r="F3946" s="1" t="s">
        <v>12499</v>
      </c>
      <c r="G3946" s="1" t="s">
        <v>123</v>
      </c>
      <c r="H3946" s="1" t="s">
        <v>124</v>
      </c>
      <c r="I3946" s="1" t="s">
        <v>125</v>
      </c>
      <c r="J3946" s="1" t="s">
        <v>7979</v>
      </c>
      <c r="K3946" s="1" t="s">
        <v>7979</v>
      </c>
      <c r="L3946">
        <f>ROUNDUP(IF(B3946&gt;$D$4,0,($D$4-B3946+1)/365),0)</f>
        <v>0</v>
      </c>
      <c r="M3946">
        <f>ROUNDUP(IF(B3946&gt;$D$5,0,($D$5-B3946+1)/365),0)</f>
        <v>1</v>
      </c>
      <c r="N3946" s="28">
        <f>IF(OR(L3946=1,M3946=1),IF(B3946+364&lt;=$D$5,(B3946+364-$D$4+1)/365,IF(B3946&gt;$D$4,($D$5-B3946+1)/365,$D$6/365)),0)</f>
        <v>0.12987113140538584</v>
      </c>
      <c r="O3946" s="28">
        <f>'Data &amp; Parameter'!$E$16*'Data &amp; Parameter'!$E$17*('Data &amp; Parameter'!$E$18+'Data &amp; Parameter'!$E$19)*'Data &amp; Parameter'!$E$20*'Data &amp; Parameter'!$E$37*N3946</f>
        <v>0.45152352832834081</v>
      </c>
      <c r="P3946">
        <f>ROUNDUP(IF(D3946&gt;$D$4,0,($D$4-D3946+1)/365),0)</f>
        <v>0</v>
      </c>
      <c r="Q3946">
        <f>ROUNDUP(IF(D3946&gt;$D$5,0,($D$5-D3946+1)/365),0)</f>
        <v>1</v>
      </c>
      <c r="R3946" s="28">
        <f>IF(OR(P3946=1,Q3946=1),IF(D3946+364&lt;=$D$5,(D3946+364-$D$4+1)/365,IF(D3946&gt;$D$4,($D$5-D3946+1)/365,$D$6/365)),0)</f>
        <v>0.12986773845762786</v>
      </c>
      <c r="S3946" s="28">
        <f>'Data &amp; Parameter'!$E$16*'Data &amp; Parameter'!$E$17*('Data &amp; Parameter'!$E$18+'Data &amp; Parameter'!$E$19)*'Data &amp; Parameter'!$E$20*'Data &amp; Parameter'!$E$37*R3946</f>
        <v>0.45151173205208961</v>
      </c>
      <c r="T3946" s="28">
        <f t="shared" si="61"/>
        <v>0.90303526038043036</v>
      </c>
    </row>
    <row r="3947" spans="1:20" ht="15.75" customHeight="1" x14ac:dyDescent="0.35">
      <c r="A3947">
        <v>3940</v>
      </c>
      <c r="B3947" s="76">
        <v>44254.597673611112</v>
      </c>
      <c r="C3947" s="1" t="s">
        <v>12500</v>
      </c>
      <c r="D3947" s="76">
        <v>44254.599178240736</v>
      </c>
      <c r="E3947" s="1" t="s">
        <v>12501</v>
      </c>
      <c r="F3947" s="1" t="s">
        <v>12502</v>
      </c>
      <c r="G3947" s="1" t="s">
        <v>123</v>
      </c>
      <c r="H3947" s="1" t="s">
        <v>124</v>
      </c>
      <c r="I3947" s="1" t="s">
        <v>125</v>
      </c>
      <c r="J3947" s="1" t="s">
        <v>9808</v>
      </c>
      <c r="K3947" s="1" t="s">
        <v>9808</v>
      </c>
      <c r="L3947">
        <f>ROUNDUP(IF(B3947&gt;$D$4,0,($D$4-B3947+1)/365),0)</f>
        <v>0</v>
      </c>
      <c r="M3947">
        <f>ROUNDUP(IF(B3947&gt;$D$5,0,($D$5-B3947+1)/365),0)</f>
        <v>1</v>
      </c>
      <c r="N3947" s="28">
        <f>IF(OR(L3947=1,M3947=1),IF(B3947+364&lt;=$D$5,(B3947+364-$D$4+1)/365,IF(B3947&gt;$D$4,($D$5-B3947+1)/365,$D$6/365)),0)</f>
        <v>0.12986938736681772</v>
      </c>
      <c r="O3947" s="28">
        <f>'Data &amp; Parameter'!$E$16*'Data &amp; Parameter'!$E$17*('Data &amp; Parameter'!$E$18+'Data &amp; Parameter'!$E$19)*'Data &amp; Parameter'!$E$20*'Data &amp; Parameter'!$E$37*N3947</f>
        <v>0.45151746482185329</v>
      </c>
      <c r="P3947">
        <f>ROUNDUP(IF(D3947&gt;$D$4,0,($D$4-D3947+1)/365),0)</f>
        <v>0</v>
      </c>
      <c r="Q3947">
        <f>ROUNDUP(IF(D3947&gt;$D$5,0,($D$5-D3947+1)/365),0)</f>
        <v>1</v>
      </c>
      <c r="R3947" s="28">
        <f>IF(OR(P3947=1,Q3947=1),IF(D3947+364&lt;=$D$5,(D3947+364-$D$4+1)/365,IF(D3947&gt;$D$4,($D$5-D3947+1)/365,$D$6/365)),0)</f>
        <v>0.12986526509387297</v>
      </c>
      <c r="S3947" s="28">
        <f>'Data &amp; Parameter'!$E$16*'Data &amp; Parameter'!$E$17*('Data &amp; Parameter'!$E$18+'Data &amp; Parameter'!$E$19)*'Data &amp; Parameter'!$E$20*'Data &amp; Parameter'!$E$37*R3947</f>
        <v>0.45150313289754801</v>
      </c>
      <c r="T3947" s="28">
        <f t="shared" si="61"/>
        <v>0.90302059771940124</v>
      </c>
    </row>
    <row r="3948" spans="1:20" ht="15.75" customHeight="1" x14ac:dyDescent="0.35">
      <c r="A3948">
        <v>3941</v>
      </c>
      <c r="B3948" s="76">
        <v>44254.599490740744</v>
      </c>
      <c r="C3948" s="1" t="s">
        <v>12503</v>
      </c>
      <c r="D3948" s="76">
        <v>44254.6</v>
      </c>
      <c r="E3948" s="1" t="s">
        <v>12504</v>
      </c>
      <c r="F3948" s="1" t="s">
        <v>12505</v>
      </c>
      <c r="G3948" s="1" t="s">
        <v>123</v>
      </c>
      <c r="H3948" s="1" t="s">
        <v>124</v>
      </c>
      <c r="I3948" s="1" t="s">
        <v>125</v>
      </c>
      <c r="J3948" s="1" t="s">
        <v>9783</v>
      </c>
      <c r="K3948" s="1" t="s">
        <v>9783</v>
      </c>
      <c r="L3948">
        <f>ROUNDUP(IF(B3948&gt;$D$4,0,($D$4-B3948+1)/365),0)</f>
        <v>0</v>
      </c>
      <c r="M3948">
        <f>ROUNDUP(IF(B3948&gt;$D$5,0,($D$5-B3948+1)/365),0)</f>
        <v>1</v>
      </c>
      <c r="N3948" s="28">
        <f>IF(OR(L3948=1,M3948=1),IF(B3948+364&lt;=$D$5,(B3948+364-$D$4+1)/365,IF(B3948&gt;$D$4,($D$5-B3948+1)/365,$D$6/365)),0)</f>
        <v>0.12986440892946868</v>
      </c>
      <c r="O3948" s="28">
        <f>'Data &amp; Parameter'!$E$16*'Data &amp; Parameter'!$E$17*('Data &amp; Parameter'!$E$18+'Data &amp; Parameter'!$E$19)*'Data &amp; Parameter'!$E$20*'Data &amp; Parameter'!$E$37*N3948</f>
        <v>0.45150015626703383</v>
      </c>
      <c r="P3948">
        <f>ROUNDUP(IF(D3948&gt;$D$4,0,($D$4-D3948+1)/365),0)</f>
        <v>0</v>
      </c>
      <c r="Q3948">
        <f>ROUNDUP(IF(D3948&gt;$D$5,0,($D$5-D3948+1)/365),0)</f>
        <v>1</v>
      </c>
      <c r="R3948" s="28">
        <f>IF(OR(P3948=1,Q3948=1),IF(D3948+364&lt;=$D$5,(D3948+364-$D$4+1)/365,IF(D3948&gt;$D$4,($D$5-D3948+1)/365,$D$6/365)),0)</f>
        <v>0.12986301369863412</v>
      </c>
      <c r="S3948" s="28">
        <f>'Data &amp; Parameter'!$E$16*'Data &amp; Parameter'!$E$17*('Data &amp; Parameter'!$E$18+'Data &amp; Parameter'!$E$19)*'Data &amp; Parameter'!$E$20*'Data &amp; Parameter'!$E$37*R3948</f>
        <v>0.45149530546191313</v>
      </c>
      <c r="T3948" s="28">
        <f t="shared" si="61"/>
        <v>0.90299546172894696</v>
      </c>
    </row>
    <row r="3949" spans="1:20" ht="15.75" customHeight="1" x14ac:dyDescent="0.35">
      <c r="A3949">
        <v>3942</v>
      </c>
      <c r="B3949" s="76">
        <v>44254.600057870368</v>
      </c>
      <c r="C3949" s="1" t="s">
        <v>12506</v>
      </c>
      <c r="D3949" s="76">
        <v>44254.600624999999</v>
      </c>
      <c r="E3949" s="1" t="s">
        <v>12507</v>
      </c>
      <c r="F3949" s="1" t="s">
        <v>12508</v>
      </c>
      <c r="G3949" s="1" t="s">
        <v>123</v>
      </c>
      <c r="H3949" s="1" t="s">
        <v>124</v>
      </c>
      <c r="I3949" s="1" t="s">
        <v>125</v>
      </c>
      <c r="J3949" s="1" t="s">
        <v>12254</v>
      </c>
      <c r="K3949" s="1" t="s">
        <v>12255</v>
      </c>
      <c r="L3949">
        <f>ROUNDUP(IF(B3949&gt;$D$4,0,($D$4-B3949+1)/365),0)</f>
        <v>0</v>
      </c>
      <c r="M3949">
        <f>ROUNDUP(IF(B3949&gt;$D$5,0,($D$5-B3949+1)/365),0)</f>
        <v>1</v>
      </c>
      <c r="N3949" s="28">
        <f>IF(OR(L3949=1,M3949=1),IF(B3949+364&lt;=$D$5,(B3949+364-$D$4+1)/365,IF(B3949&gt;$D$4,($D$5-B3949+1)/365,$D$6/365)),0)</f>
        <v>0.12986285514967702</v>
      </c>
      <c r="O3949" s="28">
        <f>'Data &amp; Parameter'!$E$16*'Data &amp; Parameter'!$E$17*('Data &amp; Parameter'!$E$18+'Data &amp; Parameter'!$E$19)*'Data &amp; Parameter'!$E$20*'Data &amp; Parameter'!$E$37*N3949</f>
        <v>0.45149475423406327</v>
      </c>
      <c r="P3949">
        <f>ROUNDUP(IF(D3949&gt;$D$4,0,($D$4-D3949+1)/365),0)</f>
        <v>0</v>
      </c>
      <c r="Q3949">
        <f>ROUNDUP(IF(D3949&gt;$D$5,0,($D$5-D3949+1)/365),0)</f>
        <v>1</v>
      </c>
      <c r="R3949" s="28">
        <f>IF(OR(P3949=1,Q3949=1),IF(D3949+364&lt;=$D$5,(D3949+364-$D$4+1)/365,IF(D3949&gt;$D$4,($D$5-D3949+1)/365,$D$6/365)),0)</f>
        <v>0.1298613013698654</v>
      </c>
      <c r="S3949" s="28">
        <f>'Data &amp; Parameter'!$E$16*'Data &amp; Parameter'!$E$17*('Data &amp; Parameter'!$E$18+'Data &amp; Parameter'!$E$19)*'Data &amp; Parameter'!$E$20*'Data &amp; Parameter'!$E$37*R3949</f>
        <v>0.45148935220102332</v>
      </c>
      <c r="T3949" s="28">
        <f t="shared" si="61"/>
        <v>0.90298410643508653</v>
      </c>
    </row>
    <row r="3950" spans="1:20" ht="15.75" customHeight="1" x14ac:dyDescent="0.35">
      <c r="A3950">
        <v>3943</v>
      </c>
      <c r="B3950" s="76">
        <v>44254.601469907408</v>
      </c>
      <c r="C3950" s="1" t="s">
        <v>12509</v>
      </c>
      <c r="D3950" s="76">
        <v>44254.602037037039</v>
      </c>
      <c r="E3950" s="1" t="s">
        <v>12510</v>
      </c>
      <c r="F3950" s="1" t="s">
        <v>12511</v>
      </c>
      <c r="G3950" s="1" t="s">
        <v>123</v>
      </c>
      <c r="H3950" s="1" t="s">
        <v>124</v>
      </c>
      <c r="I3950" s="1" t="s">
        <v>125</v>
      </c>
      <c r="J3950" s="1" t="s">
        <v>9808</v>
      </c>
      <c r="K3950" s="1" t="s">
        <v>9808</v>
      </c>
      <c r="L3950">
        <f>ROUNDUP(IF(B3950&gt;$D$4,0,($D$4-B3950+1)/365),0)</f>
        <v>0</v>
      </c>
      <c r="M3950">
        <f>ROUNDUP(IF(B3950&gt;$D$5,0,($D$5-B3950+1)/365),0)</f>
        <v>1</v>
      </c>
      <c r="N3950" s="28">
        <f>IF(OR(L3950=1,M3950=1),IF(B3950+364&lt;=$D$5,(B3950+364-$D$4+1)/365,IF(B3950&gt;$D$4,($D$5-B3950+1)/365,$D$6/365)),0)</f>
        <v>0.12985898655504768</v>
      </c>
      <c r="O3950" s="28">
        <f>'Data &amp; Parameter'!$E$16*'Data &amp; Parameter'!$E$17*('Data &amp; Parameter'!$E$18+'Data &amp; Parameter'!$E$19)*'Data &amp; Parameter'!$E$20*'Data &amp; Parameter'!$E$37*N3950</f>
        <v>0.45148130427426231</v>
      </c>
      <c r="P3950">
        <f>ROUNDUP(IF(D3950&gt;$D$4,0,($D$4-D3950+1)/365),0)</f>
        <v>0</v>
      </c>
      <c r="Q3950">
        <f>ROUNDUP(IF(D3950&gt;$D$5,0,($D$5-D3950+1)/365),0)</f>
        <v>1</v>
      </c>
      <c r="R3950" s="28">
        <f>IF(OR(P3950=1,Q3950=1),IF(D3950+364&lt;=$D$5,(D3950+364-$D$4+1)/365,IF(D3950&gt;$D$4,($D$5-D3950+1)/365,$D$6/365)),0)</f>
        <v>0.12985743277523609</v>
      </c>
      <c r="S3950" s="28">
        <f>'Data &amp; Parameter'!$E$16*'Data &amp; Parameter'!$E$17*('Data &amp; Parameter'!$E$18+'Data &amp; Parameter'!$E$19)*'Data &amp; Parameter'!$E$20*'Data &amp; Parameter'!$E$37*R3950</f>
        <v>0.45147590224122242</v>
      </c>
      <c r="T3950" s="28">
        <f t="shared" si="61"/>
        <v>0.90295720651548472</v>
      </c>
    </row>
    <row r="3951" spans="1:20" ht="15.75" customHeight="1" x14ac:dyDescent="0.35">
      <c r="A3951">
        <v>3944</v>
      </c>
      <c r="B3951" s="76">
        <v>44254.601597222223</v>
      </c>
      <c r="C3951" s="1" t="s">
        <v>12512</v>
      </c>
      <c r="D3951" s="76">
        <v>44254.602858796294</v>
      </c>
      <c r="E3951" s="1" t="s">
        <v>12513</v>
      </c>
      <c r="F3951" s="1" t="s">
        <v>12514</v>
      </c>
      <c r="G3951" s="1" t="s">
        <v>123</v>
      </c>
      <c r="H3951" s="1" t="s">
        <v>124</v>
      </c>
      <c r="I3951" s="1" t="s">
        <v>125</v>
      </c>
      <c r="J3951" s="1" t="s">
        <v>7979</v>
      </c>
      <c r="K3951" s="1" t="s">
        <v>7979</v>
      </c>
      <c r="L3951">
        <f>ROUNDUP(IF(B3951&gt;$D$4,0,($D$4-B3951+1)/365),0)</f>
        <v>0</v>
      </c>
      <c r="M3951">
        <f>ROUNDUP(IF(B3951&gt;$D$5,0,($D$5-B3951+1)/365),0)</f>
        <v>1</v>
      </c>
      <c r="N3951" s="28">
        <f>IF(OR(L3951=1,M3951=1),IF(B3951+364&lt;=$D$5,(B3951+364-$D$4+1)/365,IF(B3951&gt;$D$4,($D$5-B3951+1)/365,$D$6/365)),0)</f>
        <v>0.12985863774733408</v>
      </c>
      <c r="O3951" s="28">
        <f>'Data &amp; Parameter'!$E$16*'Data &amp; Parameter'!$E$17*('Data &amp; Parameter'!$E$18+'Data &amp; Parameter'!$E$19)*'Data &amp; Parameter'!$E$20*'Data &amp; Parameter'!$E$37*N3951</f>
        <v>0.45148009157296487</v>
      </c>
      <c r="P3951">
        <f>ROUNDUP(IF(D3951&gt;$D$4,0,($D$4-D3951+1)/365),0)</f>
        <v>0</v>
      </c>
      <c r="Q3951">
        <f>ROUNDUP(IF(D3951&gt;$D$5,0,($D$5-D3951+1)/365),0)</f>
        <v>1</v>
      </c>
      <c r="R3951" s="28">
        <f>IF(OR(P3951=1,Q3951=1),IF(D3951+364&lt;=$D$5,(D3951+364-$D$4+1)/365,IF(D3951&gt;$D$4,($D$5-D3951+1)/365,$D$6/365)),0)</f>
        <v>0.12985518138001717</v>
      </c>
      <c r="S3951" s="28">
        <f>'Data &amp; Parameter'!$E$16*'Data &amp; Parameter'!$E$17*('Data &amp; Parameter'!$E$18+'Data &amp; Parameter'!$E$19)*'Data &amp; Parameter'!$E$20*'Data &amp; Parameter'!$E$37*R3951</f>
        <v>0.45146807480565682</v>
      </c>
      <c r="T3951" s="28">
        <f t="shared" si="61"/>
        <v>0.90294816637862163</v>
      </c>
    </row>
    <row r="3952" spans="1:20" ht="15.75" customHeight="1" x14ac:dyDescent="0.35">
      <c r="A3952">
        <v>3945</v>
      </c>
      <c r="B3952" s="76">
        <v>44254.602997685186</v>
      </c>
      <c r="C3952" s="1" t="s">
        <v>12515</v>
      </c>
      <c r="D3952" s="76">
        <v>44254.603541666671</v>
      </c>
      <c r="E3952" s="1" t="s">
        <v>12516</v>
      </c>
      <c r="F3952" s="1" t="s">
        <v>12517</v>
      </c>
      <c r="G3952" s="1" t="s">
        <v>123</v>
      </c>
      <c r="H3952" s="1" t="s">
        <v>124</v>
      </c>
      <c r="I3952" s="1" t="s">
        <v>125</v>
      </c>
      <c r="J3952" s="1" t="s">
        <v>9783</v>
      </c>
      <c r="K3952" s="1" t="s">
        <v>12518</v>
      </c>
      <c r="L3952">
        <f>ROUNDUP(IF(B3952&gt;$D$4,0,($D$4-B3952+1)/365),0)</f>
        <v>0</v>
      </c>
      <c r="M3952">
        <f>ROUNDUP(IF(B3952&gt;$D$5,0,($D$5-B3952+1)/365),0)</f>
        <v>1</v>
      </c>
      <c r="N3952" s="28">
        <f>IF(OR(L3952=1,M3952=1),IF(B3952+364&lt;=$D$5,(B3952+364-$D$4+1)/365,IF(B3952&gt;$D$4,($D$5-B3952+1)/365,$D$6/365)),0)</f>
        <v>0.12985480086250414</v>
      </c>
      <c r="O3952" s="28">
        <f>'Data &amp; Parameter'!$E$16*'Data &amp; Parameter'!$E$17*('Data &amp; Parameter'!$E$18+'Data &amp; Parameter'!$E$19)*'Data &amp; Parameter'!$E$20*'Data &amp; Parameter'!$E$37*N3952</f>
        <v>0.45146675185876156</v>
      </c>
      <c r="P3952">
        <f>ROUNDUP(IF(D3952&gt;$D$4,0,($D$4-D3952+1)/365),0)</f>
        <v>0</v>
      </c>
      <c r="Q3952">
        <f>ROUNDUP(IF(D3952&gt;$D$5,0,($D$5-D3952+1)/365),0)</f>
        <v>1</v>
      </c>
      <c r="R3952" s="28">
        <f>IF(OR(P3952=1,Q3952=1),IF(D3952+364&lt;=$D$5,(D3952+364-$D$4+1)/365,IF(D3952&gt;$D$4,($D$5-D3952+1)/365,$D$6/365)),0)</f>
        <v>0.12985331050227142</v>
      </c>
      <c r="S3952" s="28">
        <f>'Data &amp; Parameter'!$E$16*'Data &amp; Parameter'!$E$17*('Data &amp; Parameter'!$E$18+'Data &amp; Parameter'!$E$19)*'Data &amp; Parameter'!$E$20*'Data &amp; Parameter'!$E$37*R3952</f>
        <v>0.45146157031684786</v>
      </c>
      <c r="T3952" s="28">
        <f t="shared" si="61"/>
        <v>0.90292832217560948</v>
      </c>
    </row>
    <row r="3953" spans="1:20" ht="15.75" customHeight="1" x14ac:dyDescent="0.35">
      <c r="A3953">
        <v>3946</v>
      </c>
      <c r="B3953" s="76">
        <v>44254.604594907403</v>
      </c>
      <c r="C3953" s="1" t="s">
        <v>12519</v>
      </c>
      <c r="D3953" s="76">
        <v>44254.605543981481</v>
      </c>
      <c r="E3953" s="1" t="s">
        <v>12520</v>
      </c>
      <c r="F3953" s="1" t="s">
        <v>12521</v>
      </c>
      <c r="G3953" s="1" t="s">
        <v>123</v>
      </c>
      <c r="H3953" s="1" t="s">
        <v>124</v>
      </c>
      <c r="I3953" s="1" t="s">
        <v>125</v>
      </c>
      <c r="J3953" s="1" t="s">
        <v>9808</v>
      </c>
      <c r="K3953" s="1" t="s">
        <v>12522</v>
      </c>
      <c r="L3953">
        <f>ROUNDUP(IF(B3953&gt;$D$4,0,($D$4-B3953+1)/365),0)</f>
        <v>0</v>
      </c>
      <c r="M3953">
        <f>ROUNDUP(IF(B3953&gt;$D$5,0,($D$5-B3953+1)/365),0)</f>
        <v>1</v>
      </c>
      <c r="N3953" s="28">
        <f>IF(OR(L3953=1,M3953=1),IF(B3953+364&lt;=$D$5,(B3953+364-$D$4+1)/365,IF(B3953&gt;$D$4,($D$5-B3953+1)/365,$D$6/365)),0)</f>
        <v>0.12985042491122403</v>
      </c>
      <c r="O3953" s="28">
        <f>'Data &amp; Parameter'!$E$16*'Data &amp; Parameter'!$E$17*('Data &amp; Parameter'!$E$18+'Data &amp; Parameter'!$E$19)*'Data &amp; Parameter'!$E$20*'Data &amp; Parameter'!$E$37*N3953</f>
        <v>0.45145153796988258</v>
      </c>
      <c r="P3953">
        <f>ROUNDUP(IF(D3953&gt;$D$4,0,($D$4-D3953+1)/365),0)</f>
        <v>0</v>
      </c>
      <c r="Q3953">
        <f>ROUNDUP(IF(D3953&gt;$D$5,0,($D$5-D3953+1)/365),0)</f>
        <v>1</v>
      </c>
      <c r="R3953" s="28">
        <f>IF(OR(P3953=1,Q3953=1),IF(D3953+364&lt;=$D$5,(D3953+364-$D$4+1)/365,IF(D3953&gt;$D$4,($D$5-D3953+1)/365,$D$6/365)),0)</f>
        <v>0.12984782470827158</v>
      </c>
      <c r="S3953" s="28">
        <f>'Data &amp; Parameter'!$E$16*'Data &amp; Parameter'!$E$17*('Data &amp; Parameter'!$E$18+'Data &amp; Parameter'!$E$19)*'Data &amp; Parameter'!$E$20*'Data &amp; Parameter'!$E$37*R3953</f>
        <v>0.45144249783295026</v>
      </c>
      <c r="T3953" s="28">
        <f t="shared" si="61"/>
        <v>0.90289403580283278</v>
      </c>
    </row>
    <row r="3954" spans="1:20" ht="15.75" customHeight="1" x14ac:dyDescent="0.35">
      <c r="A3954">
        <v>3947</v>
      </c>
      <c r="B3954" s="76">
        <v>44254.606215277774</v>
      </c>
      <c r="C3954" s="1" t="s">
        <v>12523</v>
      </c>
      <c r="D3954" s="76">
        <v>44254.606828703705</v>
      </c>
      <c r="E3954" s="1" t="s">
        <v>12524</v>
      </c>
      <c r="F3954" s="1" t="s">
        <v>12525</v>
      </c>
      <c r="G3954" s="1" t="s">
        <v>123</v>
      </c>
      <c r="H3954" s="1" t="s">
        <v>124</v>
      </c>
      <c r="I3954" s="1" t="s">
        <v>125</v>
      </c>
      <c r="J3954" s="1" t="s">
        <v>9783</v>
      </c>
      <c r="K3954" s="1" t="s">
        <v>10056</v>
      </c>
      <c r="L3954">
        <f>ROUNDUP(IF(B3954&gt;$D$4,0,($D$4-B3954+1)/365),0)</f>
        <v>0</v>
      </c>
      <c r="M3954">
        <f>ROUNDUP(IF(B3954&gt;$D$5,0,($D$5-B3954+1)/365),0)</f>
        <v>1</v>
      </c>
      <c r="N3954" s="28">
        <f>IF(OR(L3954=1,M3954=1),IF(B3954+364&lt;=$D$5,(B3954+364-$D$4+1)/365,IF(B3954&gt;$D$4,($D$5-B3954+1)/365,$D$6/365)),0)</f>
        <v>0.12984598554034513</v>
      </c>
      <c r="O3954" s="28">
        <f>'Data &amp; Parameter'!$E$16*'Data &amp; Parameter'!$E$17*('Data &amp; Parameter'!$E$18+'Data &amp; Parameter'!$E$19)*'Data &amp; Parameter'!$E$20*'Data &amp; Parameter'!$E$37*N3954</f>
        <v>0.45143610358980824</v>
      </c>
      <c r="P3954">
        <f>ROUNDUP(IF(D3954&gt;$D$4,0,($D$4-D3954+1)/365),0)</f>
        <v>0</v>
      </c>
      <c r="Q3954">
        <f>ROUNDUP(IF(D3954&gt;$D$5,0,($D$5-D3954+1)/365),0)</f>
        <v>1</v>
      </c>
      <c r="R3954" s="28">
        <f>IF(OR(P3954=1,Q3954=1),IF(D3954+364&lt;=$D$5,(D3954+364-$D$4+1)/365,IF(D3954&gt;$D$4,($D$5-D3954+1)/365,$D$6/365)),0)</f>
        <v>0.12984430492135587</v>
      </c>
      <c r="S3954" s="28">
        <f>'Data &amp; Parameter'!$E$16*'Data &amp; Parameter'!$E$17*('Data &amp; Parameter'!$E$18+'Data &amp; Parameter'!$E$19)*'Data &amp; Parameter'!$E$20*'Data &amp; Parameter'!$E$37*R3954</f>
        <v>0.45143026057444685</v>
      </c>
      <c r="T3954" s="28">
        <f t="shared" si="61"/>
        <v>0.90286636416425514</v>
      </c>
    </row>
    <row r="3955" spans="1:20" ht="15.75" customHeight="1" x14ac:dyDescent="0.35">
      <c r="A3955">
        <v>3948</v>
      </c>
      <c r="B3955" s="76">
        <v>44254.606423611112</v>
      </c>
      <c r="C3955" s="1" t="s">
        <v>12526</v>
      </c>
      <c r="D3955" s="76">
        <v>44254.606817129628</v>
      </c>
      <c r="E3955" s="1" t="s">
        <v>12527</v>
      </c>
      <c r="F3955" s="1" t="s">
        <v>12528</v>
      </c>
      <c r="G3955" s="1" t="s">
        <v>123</v>
      </c>
      <c r="H3955" s="1" t="s">
        <v>124</v>
      </c>
      <c r="I3955" s="1" t="s">
        <v>125</v>
      </c>
      <c r="J3955" s="1" t="s">
        <v>12254</v>
      </c>
      <c r="K3955" s="1" t="s">
        <v>12255</v>
      </c>
      <c r="L3955">
        <f>ROUNDUP(IF(B3955&gt;$D$4,0,($D$4-B3955+1)/365),0)</f>
        <v>0</v>
      </c>
      <c r="M3955">
        <f>ROUNDUP(IF(B3955&gt;$D$5,0,($D$5-B3955+1)/365),0)</f>
        <v>1</v>
      </c>
      <c r="N3955" s="28">
        <f>IF(OR(L3955=1,M3955=1),IF(B3955+364&lt;=$D$5,(B3955+364-$D$4+1)/365,IF(B3955&gt;$D$4,($D$5-B3955+1)/365,$D$6/365)),0)</f>
        <v>0.1298454147640756</v>
      </c>
      <c r="O3955" s="28">
        <f>'Data &amp; Parameter'!$E$16*'Data &amp; Parameter'!$E$17*('Data &amp; Parameter'!$E$18+'Data &amp; Parameter'!$E$19)*'Data &amp; Parameter'!$E$20*'Data &amp; Parameter'!$E$37*N3955</f>
        <v>0.45143411916946541</v>
      </c>
      <c r="P3955">
        <f>ROUNDUP(IF(D3955&gt;$D$4,0,($D$4-D3955+1)/365),0)</f>
        <v>0</v>
      </c>
      <c r="Q3955">
        <f>ROUNDUP(IF(D3955&gt;$D$5,0,($D$5-D3955+1)/365),0)</f>
        <v>1</v>
      </c>
      <c r="R3955" s="28">
        <f>IF(OR(P3955=1,Q3955=1),IF(D3955+364&lt;=$D$5,(D3955+364-$D$4+1)/365,IF(D3955&gt;$D$4,($D$5-D3955+1)/365,$D$6/365)),0)</f>
        <v>0.12984433663115527</v>
      </c>
      <c r="S3955" s="28">
        <f>'Data &amp; Parameter'!$E$16*'Data &amp; Parameter'!$E$17*('Data &amp; Parameter'!$E$18+'Data &amp; Parameter'!$E$19)*'Data &amp; Parameter'!$E$20*'Data &amp; Parameter'!$E$37*R3955</f>
        <v>0.4514303708200445</v>
      </c>
      <c r="T3955" s="28">
        <f t="shared" si="61"/>
        <v>0.90286448998950997</v>
      </c>
    </row>
    <row r="3956" spans="1:20" ht="15.75" customHeight="1" x14ac:dyDescent="0.35">
      <c r="A3956">
        <v>3949</v>
      </c>
      <c r="B3956" s="76">
        <v>44254.608391203699</v>
      </c>
      <c r="C3956" s="1" t="s">
        <v>12529</v>
      </c>
      <c r="D3956" s="76">
        <v>44254.608900462961</v>
      </c>
      <c r="E3956" s="1" t="s">
        <v>12530</v>
      </c>
      <c r="F3956" s="1" t="s">
        <v>12531</v>
      </c>
      <c r="G3956" s="1" t="s">
        <v>123</v>
      </c>
      <c r="H3956" s="1" t="s">
        <v>124</v>
      </c>
      <c r="I3956" s="1" t="s">
        <v>125</v>
      </c>
      <c r="J3956" s="1" t="s">
        <v>12254</v>
      </c>
      <c r="K3956" s="1" t="s">
        <v>12255</v>
      </c>
      <c r="L3956">
        <f>ROUNDUP(IF(B3956&gt;$D$4,0,($D$4-B3956+1)/365),0)</f>
        <v>0</v>
      </c>
      <c r="M3956">
        <f>ROUNDUP(IF(B3956&gt;$D$5,0,($D$5-B3956+1)/365),0)</f>
        <v>1</v>
      </c>
      <c r="N3956" s="28">
        <f>IF(OR(L3956=1,M3956=1),IF(B3956+364&lt;=$D$5,(B3956+364-$D$4+1)/365,IF(B3956&gt;$D$4,($D$5-B3956+1)/365,$D$6/365)),0)</f>
        <v>0.12984002409945403</v>
      </c>
      <c r="O3956" s="28">
        <f>'Data &amp; Parameter'!$E$16*'Data &amp; Parameter'!$E$17*('Data &amp; Parameter'!$E$18+'Data &amp; Parameter'!$E$19)*'Data &amp; Parameter'!$E$20*'Data &amp; Parameter'!$E$37*N3956</f>
        <v>0.45141537742229165</v>
      </c>
      <c r="P3956">
        <f>ROUNDUP(IF(D3956&gt;$D$4,0,($D$4-D3956+1)/365),0)</f>
        <v>0</v>
      </c>
      <c r="Q3956">
        <f>ROUNDUP(IF(D3956&gt;$D$5,0,($D$5-D3956+1)/365),0)</f>
        <v>1</v>
      </c>
      <c r="R3956" s="28">
        <f>IF(OR(P3956=1,Q3956=1),IF(D3956+364&lt;=$D$5,(D3956+364-$D$4+1)/365,IF(D3956&gt;$D$4,($D$5-D3956+1)/365,$D$6/365)),0)</f>
        <v>0.12983862886859954</v>
      </c>
      <c r="S3956" s="28">
        <f>'Data &amp; Parameter'!$E$16*'Data &amp; Parameter'!$E$17*('Data &amp; Parameter'!$E$18+'Data &amp; Parameter'!$E$19)*'Data &amp; Parameter'!$E$20*'Data &amp; Parameter'!$E$37*R3956</f>
        <v>0.45141052661710168</v>
      </c>
      <c r="T3956" s="28">
        <f t="shared" si="61"/>
        <v>0.90282590403939333</v>
      </c>
    </row>
    <row r="3957" spans="1:20" ht="15.75" customHeight="1" x14ac:dyDescent="0.35">
      <c r="A3957">
        <v>3950</v>
      </c>
      <c r="B3957" s="76">
        <v>44254.608402777776</v>
      </c>
      <c r="C3957" s="1" t="s">
        <v>12532</v>
      </c>
      <c r="D3957" s="76">
        <v>44254.609085648146</v>
      </c>
      <c r="E3957" s="1" t="s">
        <v>12533</v>
      </c>
      <c r="F3957" s="1" t="s">
        <v>12534</v>
      </c>
      <c r="G3957" s="1" t="s">
        <v>123</v>
      </c>
      <c r="H3957" s="1" t="s">
        <v>124</v>
      </c>
      <c r="I3957" s="1" t="s">
        <v>125</v>
      </c>
      <c r="J3957" s="1" t="s">
        <v>9808</v>
      </c>
      <c r="K3957" s="1" t="s">
        <v>12522</v>
      </c>
      <c r="L3957">
        <f>ROUNDUP(IF(B3957&gt;$D$4,0,($D$4-B3957+1)/365),0)</f>
        <v>0</v>
      </c>
      <c r="M3957">
        <f>ROUNDUP(IF(B3957&gt;$D$5,0,($D$5-B3957+1)/365),0)</f>
        <v>1</v>
      </c>
      <c r="N3957" s="28">
        <f>IF(OR(L3957=1,M3957=1),IF(B3957+364&lt;=$D$5,(B3957+364-$D$4+1)/365,IF(B3957&gt;$D$4,($D$5-B3957+1)/365,$D$6/365)),0)</f>
        <v>0.12983999238965463</v>
      </c>
      <c r="O3957" s="28">
        <f>'Data &amp; Parameter'!$E$16*'Data &amp; Parameter'!$E$17*('Data &amp; Parameter'!$E$18+'Data &amp; Parameter'!$E$19)*'Data &amp; Parameter'!$E$20*'Data &amp; Parameter'!$E$37*N3957</f>
        <v>0.45141526717669395</v>
      </c>
      <c r="P3957">
        <f>ROUNDUP(IF(D3957&gt;$D$4,0,($D$4-D3957+1)/365),0)</f>
        <v>0</v>
      </c>
      <c r="Q3957">
        <f>ROUNDUP(IF(D3957&gt;$D$5,0,($D$5-D3957+1)/365),0)</f>
        <v>1</v>
      </c>
      <c r="R3957" s="28">
        <f>IF(OR(P3957=1,Q3957=1),IF(D3957+364&lt;=$D$5,(D3957+364-$D$4+1)/365,IF(D3957&gt;$D$4,($D$5-D3957+1)/365,$D$6/365)),0)</f>
        <v>0.12983812151192878</v>
      </c>
      <c r="S3957" s="28">
        <f>'Data &amp; Parameter'!$E$16*'Data &amp; Parameter'!$E$17*('Data &amp; Parameter'!$E$18+'Data &amp; Parameter'!$E$19)*'Data &amp; Parameter'!$E$20*'Data &amp; Parameter'!$E$37*R3957</f>
        <v>0.45140876268795421</v>
      </c>
      <c r="T3957" s="28">
        <f t="shared" si="61"/>
        <v>0.90282402986464816</v>
      </c>
    </row>
    <row r="3958" spans="1:20" ht="15.75" customHeight="1" x14ac:dyDescent="0.35">
      <c r="A3958">
        <v>3951</v>
      </c>
      <c r="B3958" s="76">
        <v>44254.609513888892</v>
      </c>
      <c r="C3958" s="1" t="s">
        <v>12535</v>
      </c>
      <c r="D3958" s="76">
        <v>44254.61038194444</v>
      </c>
      <c r="E3958" s="1" t="s">
        <v>12536</v>
      </c>
      <c r="F3958" s="1" t="s">
        <v>12537</v>
      </c>
      <c r="G3958" s="1" t="s">
        <v>123</v>
      </c>
      <c r="H3958" s="1" t="s">
        <v>124</v>
      </c>
      <c r="I3958" s="1" t="s">
        <v>125</v>
      </c>
      <c r="J3958" s="1" t="s">
        <v>9783</v>
      </c>
      <c r="K3958" s="1" t="s">
        <v>10056</v>
      </c>
      <c r="L3958">
        <f>ROUNDUP(IF(B3958&gt;$D$4,0,($D$4-B3958+1)/365),0)</f>
        <v>0</v>
      </c>
      <c r="M3958">
        <f>ROUNDUP(IF(B3958&gt;$D$5,0,($D$5-B3958+1)/365),0)</f>
        <v>1</v>
      </c>
      <c r="N3958" s="28">
        <f>IF(OR(L3958=1,M3958=1),IF(B3958+364&lt;=$D$5,(B3958+364-$D$4+1)/365,IF(B3958&gt;$D$4,($D$5-B3958+1)/365,$D$6/365)),0)</f>
        <v>0.12983694824961026</v>
      </c>
      <c r="O3958" s="28">
        <f>'Data &amp; Parameter'!$E$16*'Data &amp; Parameter'!$E$17*('Data &amp; Parameter'!$E$18+'Data &amp; Parameter'!$E$19)*'Data &amp; Parameter'!$E$20*'Data &amp; Parameter'!$E$37*N3958</f>
        <v>0.45140468360174019</v>
      </c>
      <c r="P3958">
        <f>ROUNDUP(IF(D3958&gt;$D$4,0,($D$4-D3958+1)/365),0)</f>
        <v>0</v>
      </c>
      <c r="Q3958">
        <f>ROUNDUP(IF(D3958&gt;$D$5,0,($D$5-D3958+1)/365),0)</f>
        <v>1</v>
      </c>
      <c r="R3958" s="28">
        <f>IF(OR(P3958=1,Q3958=1),IF(D3958+364&lt;=$D$5,(D3958+364-$D$4+1)/365,IF(D3958&gt;$D$4,($D$5-D3958+1)/365,$D$6/365)),0)</f>
        <v>0.12983457001523363</v>
      </c>
      <c r="S3958" s="28">
        <f>'Data &amp; Parameter'!$E$16*'Data &amp; Parameter'!$E$17*('Data &amp; Parameter'!$E$18+'Data &amp; Parameter'!$E$19)*'Data &amp; Parameter'!$E$20*'Data &amp; Parameter'!$E$37*R3958</f>
        <v>0.45139641518392243</v>
      </c>
      <c r="T3958" s="28">
        <f t="shared" si="61"/>
        <v>0.90280109878566261</v>
      </c>
    </row>
    <row r="3959" spans="1:20" ht="15.75" customHeight="1" x14ac:dyDescent="0.35">
      <c r="A3959">
        <v>3952</v>
      </c>
      <c r="B3959" s="76">
        <v>44254.609606481477</v>
      </c>
      <c r="C3959" s="1" t="s">
        <v>12538</v>
      </c>
      <c r="D3959" s="76">
        <v>44254.610497685186</v>
      </c>
      <c r="E3959" s="1" t="s">
        <v>12539</v>
      </c>
      <c r="F3959" s="1" t="s">
        <v>12540</v>
      </c>
      <c r="G3959" s="1" t="s">
        <v>123</v>
      </c>
      <c r="H3959" s="1" t="s">
        <v>729</v>
      </c>
      <c r="I3959" s="1" t="s">
        <v>125</v>
      </c>
      <c r="J3959" s="1" t="s">
        <v>656</v>
      </c>
      <c r="K3959" s="1" t="s">
        <v>656</v>
      </c>
      <c r="L3959">
        <f>ROUNDUP(IF(B3959&gt;$D$4,0,($D$4-B3959+1)/365),0)</f>
        <v>0</v>
      </c>
      <c r="M3959">
        <f>ROUNDUP(IF(B3959&gt;$D$5,0,($D$5-B3959+1)/365),0)</f>
        <v>1</v>
      </c>
      <c r="N3959" s="28">
        <f>IF(OR(L3959=1,M3959=1),IF(B3959+364&lt;=$D$5,(B3959+364-$D$4+1)/365,IF(B3959&gt;$D$4,($D$5-B3959+1)/365,$D$6/365)),0)</f>
        <v>0.12983669457129485</v>
      </c>
      <c r="O3959" s="28">
        <f>'Data &amp; Parameter'!$E$16*'Data &amp; Parameter'!$E$17*('Data &amp; Parameter'!$E$18+'Data &amp; Parameter'!$E$19)*'Data &amp; Parameter'!$E$20*'Data &amp; Parameter'!$E$37*N3959</f>
        <v>0.45140380163723587</v>
      </c>
      <c r="P3959">
        <f>ROUNDUP(IF(D3959&gt;$D$4,0,($D$4-D3959+1)/365),0)</f>
        <v>0</v>
      </c>
      <c r="Q3959">
        <f>ROUNDUP(IF(D3959&gt;$D$5,0,($D$5-D3959+1)/365),0)</f>
        <v>1</v>
      </c>
      <c r="R3959" s="28">
        <f>IF(OR(P3959=1,Q3959=1),IF(D3959+364&lt;=$D$5,(D3959+364-$D$4+1)/365,IF(D3959&gt;$D$4,($D$5-D3959+1)/365,$D$6/365)),0)</f>
        <v>0.12983425291729947</v>
      </c>
      <c r="S3959" s="28">
        <f>'Data &amp; Parameter'!$E$16*'Data &amp; Parameter'!$E$17*('Data &amp; Parameter'!$E$18+'Data &amp; Parameter'!$E$19)*'Data &amp; Parameter'!$E$20*'Data &amp; Parameter'!$E$37*R3959</f>
        <v>0.45139531272815331</v>
      </c>
      <c r="T3959" s="28">
        <f t="shared" si="61"/>
        <v>0.90279911436538918</v>
      </c>
    </row>
    <row r="3960" spans="1:20" ht="15.75" customHeight="1" x14ac:dyDescent="0.35">
      <c r="A3960">
        <v>3953</v>
      </c>
      <c r="B3960" s="76">
        <v>44254.610092592593</v>
      </c>
      <c r="C3960" s="1" t="s">
        <v>12541</v>
      </c>
      <c r="D3960" s="76">
        <v>44254.611701388887</v>
      </c>
      <c r="E3960" s="1" t="s">
        <v>12542</v>
      </c>
      <c r="F3960" s="1" t="s">
        <v>12543</v>
      </c>
      <c r="G3960" s="1" t="s">
        <v>123</v>
      </c>
      <c r="H3960" s="1" t="s">
        <v>124</v>
      </c>
      <c r="I3960" s="1" t="s">
        <v>125</v>
      </c>
      <c r="J3960" s="1" t="s">
        <v>756</v>
      </c>
      <c r="K3960" s="1" t="s">
        <v>756</v>
      </c>
      <c r="L3960">
        <f>ROUNDUP(IF(B3960&gt;$D$4,0,($D$4-B3960+1)/365),0)</f>
        <v>0</v>
      </c>
      <c r="M3960">
        <f>ROUNDUP(IF(B3960&gt;$D$5,0,($D$5-B3960+1)/365),0)</f>
        <v>1</v>
      </c>
      <c r="N3960" s="28">
        <f>IF(OR(L3960=1,M3960=1),IF(B3960+364&lt;=$D$5,(B3960+364-$D$4+1)/365,IF(B3960&gt;$D$4,($D$5-B3960+1)/365,$D$6/365)),0)</f>
        <v>0.1298353627600192</v>
      </c>
      <c r="O3960" s="28">
        <f>'Data &amp; Parameter'!$E$16*'Data &amp; Parameter'!$E$17*('Data &amp; Parameter'!$E$18+'Data &amp; Parameter'!$E$19)*'Data &amp; Parameter'!$E$20*'Data &amp; Parameter'!$E$37*N3960</f>
        <v>0.45139917132317192</v>
      </c>
      <c r="P3960">
        <f>ROUNDUP(IF(D3960&gt;$D$4,0,($D$4-D3960+1)/365),0)</f>
        <v>0</v>
      </c>
      <c r="Q3960">
        <f>ROUNDUP(IF(D3960&gt;$D$5,0,($D$5-D3960+1)/365),0)</f>
        <v>1</v>
      </c>
      <c r="R3960" s="28">
        <f>IF(OR(P3960=1,Q3960=1),IF(D3960+364&lt;=$D$5,(D3960+364-$D$4+1)/365,IF(D3960&gt;$D$4,($D$5-D3960+1)/365,$D$6/365)),0)</f>
        <v>0.12983095509893969</v>
      </c>
      <c r="S3960" s="28">
        <f>'Data &amp; Parameter'!$E$16*'Data &amp; Parameter'!$E$17*('Data &amp; Parameter'!$E$18+'Data &amp; Parameter'!$E$19)*'Data &amp; Parameter'!$E$20*'Data &amp; Parameter'!$E$37*R3960</f>
        <v>0.45138384718869523</v>
      </c>
      <c r="T3960" s="28">
        <f t="shared" si="61"/>
        <v>0.90278301851186715</v>
      </c>
    </row>
    <row r="3961" spans="1:20" ht="15.75" customHeight="1" x14ac:dyDescent="0.35">
      <c r="A3961">
        <v>3954</v>
      </c>
      <c r="B3961" s="76">
        <v>44254.610983796301</v>
      </c>
      <c r="C3961" s="1" t="s">
        <v>12544</v>
      </c>
      <c r="D3961" s="76">
        <v>44254.611944444448</v>
      </c>
      <c r="E3961" s="1" t="s">
        <v>12545</v>
      </c>
      <c r="F3961" s="1" t="s">
        <v>12546</v>
      </c>
      <c r="G3961" s="1" t="s">
        <v>123</v>
      </c>
      <c r="H3961" s="1" t="s">
        <v>124</v>
      </c>
      <c r="I3961" s="1" t="s">
        <v>125</v>
      </c>
      <c r="J3961" s="1" t="s">
        <v>12254</v>
      </c>
      <c r="K3961" s="1" t="s">
        <v>12352</v>
      </c>
      <c r="L3961">
        <f>ROUNDUP(IF(B3961&gt;$D$4,0,($D$4-B3961+1)/365),0)</f>
        <v>0</v>
      </c>
      <c r="M3961">
        <f>ROUNDUP(IF(B3961&gt;$D$5,0,($D$5-B3961+1)/365),0)</f>
        <v>1</v>
      </c>
      <c r="N3961" s="28">
        <f>IF(OR(L3961=1,M3961=1),IF(B3961+364&lt;=$D$5,(B3961+364-$D$4+1)/365,IF(B3961&gt;$D$4,($D$5-B3961+1)/365,$D$6/365)),0)</f>
        <v>0.12983292110602385</v>
      </c>
      <c r="O3961" s="28">
        <f>'Data &amp; Parameter'!$E$16*'Data &amp; Parameter'!$E$17*('Data &amp; Parameter'!$E$18+'Data &amp; Parameter'!$E$19)*'Data &amp; Parameter'!$E$20*'Data &amp; Parameter'!$E$37*N3961</f>
        <v>0.45139068241408947</v>
      </c>
      <c r="P3961">
        <f>ROUNDUP(IF(D3961&gt;$D$4,0,($D$4-D3961+1)/365),0)</f>
        <v>0</v>
      </c>
      <c r="Q3961">
        <f>ROUNDUP(IF(D3961&gt;$D$5,0,($D$5-D3961+1)/365),0)</f>
        <v>1</v>
      </c>
      <c r="R3961" s="28">
        <f>IF(OR(P3961=1,Q3961=1),IF(D3961+364&lt;=$D$5,(D3961+364-$D$4+1)/365,IF(D3961&gt;$D$4,($D$5-D3961+1)/365,$D$6/365)),0)</f>
        <v>0.1298302891932919</v>
      </c>
      <c r="S3961" s="28">
        <f>'Data &amp; Parameter'!$E$16*'Data &amp; Parameter'!$E$17*('Data &amp; Parameter'!$E$18+'Data &amp; Parameter'!$E$19)*'Data &amp; Parameter'!$E$20*'Data &amp; Parameter'!$E$37*R3961</f>
        <v>0.45138153203162862</v>
      </c>
      <c r="T3961" s="28">
        <f t="shared" si="61"/>
        <v>0.90277221444571809</v>
      </c>
    </row>
    <row r="3962" spans="1:20" ht="15.75" customHeight="1" x14ac:dyDescent="0.35">
      <c r="A3962">
        <v>3955</v>
      </c>
      <c r="B3962" s="76">
        <v>44254.611597222218</v>
      </c>
      <c r="C3962" s="1" t="s">
        <v>12547</v>
      </c>
      <c r="D3962" s="76">
        <v>44254.612164351856</v>
      </c>
      <c r="E3962" s="1" t="s">
        <v>12548</v>
      </c>
      <c r="F3962" s="1" t="s">
        <v>12549</v>
      </c>
      <c r="G3962" s="1" t="s">
        <v>123</v>
      </c>
      <c r="H3962" s="1" t="s">
        <v>124</v>
      </c>
      <c r="I3962" s="1" t="s">
        <v>125</v>
      </c>
      <c r="J3962" s="1" t="s">
        <v>9808</v>
      </c>
      <c r="K3962" s="1" t="s">
        <v>12522</v>
      </c>
      <c r="L3962">
        <f>ROUNDUP(IF(B3962&gt;$D$4,0,($D$4-B3962+1)/365),0)</f>
        <v>0</v>
      </c>
      <c r="M3962">
        <f>ROUNDUP(IF(B3962&gt;$D$5,0,($D$5-B3962+1)/365),0)</f>
        <v>1</v>
      </c>
      <c r="N3962" s="28">
        <f>IF(OR(L3962=1,M3962=1),IF(B3962+364&lt;=$D$5,(B3962+364-$D$4+1)/365,IF(B3962&gt;$D$4,($D$5-B3962+1)/365,$D$6/365)),0)</f>
        <v>0.12983124048707445</v>
      </c>
      <c r="O3962" s="28">
        <f>'Data &amp; Parameter'!$E$16*'Data &amp; Parameter'!$E$17*('Data &amp; Parameter'!$E$18+'Data &amp; Parameter'!$E$19)*'Data &amp; Parameter'!$E$20*'Data &amp; Parameter'!$E$37*N3962</f>
        <v>0.45138483939886664</v>
      </c>
      <c r="P3962">
        <f>ROUNDUP(IF(D3962&gt;$D$4,0,($D$4-D3962+1)/365),0)</f>
        <v>0</v>
      </c>
      <c r="Q3962">
        <f>ROUNDUP(IF(D3962&gt;$D$5,0,($D$5-D3962+1)/365),0)</f>
        <v>1</v>
      </c>
      <c r="R3962" s="28">
        <f>IF(OR(P3962=1,Q3962=1),IF(D3962+364&lt;=$D$5,(D3962+364-$D$4+1)/365,IF(D3962&gt;$D$4,($D$5-D3962+1)/365,$D$6/365)),0)</f>
        <v>0.1298296867072429</v>
      </c>
      <c r="S3962" s="28">
        <f>'Data &amp; Parameter'!$E$16*'Data &amp; Parameter'!$E$17*('Data &amp; Parameter'!$E$18+'Data &amp; Parameter'!$E$19)*'Data &amp; Parameter'!$E$20*'Data &amp; Parameter'!$E$37*R3962</f>
        <v>0.45137943736575742</v>
      </c>
      <c r="T3962" s="28">
        <f t="shared" si="61"/>
        <v>0.90276427676462401</v>
      </c>
    </row>
    <row r="3963" spans="1:20" ht="15.75" customHeight="1" x14ac:dyDescent="0.35">
      <c r="A3963">
        <v>3956</v>
      </c>
      <c r="B3963" s="76">
        <v>44254.612060185187</v>
      </c>
      <c r="C3963" s="1" t="s">
        <v>12550</v>
      </c>
      <c r="D3963" s="76">
        <v>44254.612615740742</v>
      </c>
      <c r="E3963" s="1" t="s">
        <v>12551</v>
      </c>
      <c r="F3963" s="1" t="s">
        <v>12552</v>
      </c>
      <c r="G3963" s="1" t="s">
        <v>123</v>
      </c>
      <c r="H3963" s="1" t="s">
        <v>729</v>
      </c>
      <c r="I3963" s="1" t="s">
        <v>125</v>
      </c>
      <c r="J3963" s="1" t="s">
        <v>656</v>
      </c>
      <c r="K3963" s="1" t="s">
        <v>656</v>
      </c>
      <c r="L3963">
        <f>ROUNDUP(IF(B3963&gt;$D$4,0,($D$4-B3963+1)/365),0)</f>
        <v>0</v>
      </c>
      <c r="M3963">
        <f>ROUNDUP(IF(B3963&gt;$D$5,0,($D$5-B3963+1)/365),0)</f>
        <v>1</v>
      </c>
      <c r="N3963" s="28">
        <f>IF(OR(L3963=1,M3963=1),IF(B3963+364&lt;=$D$5,(B3963+364-$D$4+1)/365,IF(B3963&gt;$D$4,($D$5-B3963+1)/365,$D$6/365)),0)</f>
        <v>0.12982997209537767</v>
      </c>
      <c r="O3963" s="28">
        <f>'Data &amp; Parameter'!$E$16*'Data &amp; Parameter'!$E$17*('Data &amp; Parameter'!$E$18+'Data &amp; Parameter'!$E$19)*'Data &amp; Parameter'!$E$20*'Data &amp; Parameter'!$E$37*N3963</f>
        <v>0.45138042957592878</v>
      </c>
      <c r="P3963">
        <f>ROUNDUP(IF(D3963&gt;$D$4,0,($D$4-D3963+1)/365),0)</f>
        <v>0</v>
      </c>
      <c r="Q3963">
        <f>ROUNDUP(IF(D3963&gt;$D$5,0,($D$5-D3963+1)/365),0)</f>
        <v>1</v>
      </c>
      <c r="R3963" s="28">
        <f>IF(OR(P3963=1,Q3963=1),IF(D3963+364&lt;=$D$5,(D3963+364-$D$4+1)/365,IF(D3963&gt;$D$4,($D$5-D3963+1)/365,$D$6/365)),0)</f>
        <v>0.12982845002536547</v>
      </c>
      <c r="S3963" s="28">
        <f>'Data &amp; Parameter'!$E$16*'Data &amp; Parameter'!$E$17*('Data &amp; Parameter'!$E$18+'Data &amp; Parameter'!$E$19)*'Data &amp; Parameter'!$E$20*'Data &amp; Parameter'!$E$37*R3963</f>
        <v>0.45137513778848665</v>
      </c>
      <c r="T3963" s="28">
        <f t="shared" si="61"/>
        <v>0.90275556736441542</v>
      </c>
    </row>
    <row r="3964" spans="1:20" ht="15.75" customHeight="1" x14ac:dyDescent="0.35">
      <c r="A3964">
        <v>3957</v>
      </c>
      <c r="B3964" s="76">
        <v>44254.613078703704</v>
      </c>
      <c r="C3964" s="1" t="s">
        <v>12553</v>
      </c>
      <c r="D3964" s="76">
        <v>44254.613738425927</v>
      </c>
      <c r="E3964" s="1" t="s">
        <v>12554</v>
      </c>
      <c r="F3964" s="1" t="s">
        <v>12555</v>
      </c>
      <c r="G3964" s="1" t="s">
        <v>123</v>
      </c>
      <c r="H3964" s="1" t="s">
        <v>124</v>
      </c>
      <c r="I3964" s="1" t="s">
        <v>125</v>
      </c>
      <c r="J3964" s="1" t="s">
        <v>9783</v>
      </c>
      <c r="K3964" s="1" t="s">
        <v>9808</v>
      </c>
      <c r="L3964">
        <f>ROUNDUP(IF(B3964&gt;$D$4,0,($D$4-B3964+1)/365),0)</f>
        <v>0</v>
      </c>
      <c r="M3964">
        <f>ROUNDUP(IF(B3964&gt;$D$5,0,($D$5-B3964+1)/365),0)</f>
        <v>1</v>
      </c>
      <c r="N3964" s="28">
        <f>IF(OR(L3964=1,M3964=1),IF(B3964+364&lt;=$D$5,(B3964+364-$D$4+1)/365,IF(B3964&gt;$D$4,($D$5-B3964+1)/365,$D$6/365)),0)</f>
        <v>0.12982718163368864</v>
      </c>
      <c r="O3964" s="28">
        <f>'Data &amp; Parameter'!$E$16*'Data &amp; Parameter'!$E$17*('Data &amp; Parameter'!$E$18+'Data &amp; Parameter'!$E$19)*'Data &amp; Parameter'!$E$20*'Data &amp; Parameter'!$E$37*N3964</f>
        <v>0.45137072796561817</v>
      </c>
      <c r="P3964">
        <f>ROUNDUP(IF(D3964&gt;$D$4,0,($D$4-D3964+1)/365),0)</f>
        <v>0</v>
      </c>
      <c r="Q3964">
        <f>ROUNDUP(IF(D3964&gt;$D$5,0,($D$5-D3964+1)/365),0)</f>
        <v>1</v>
      </c>
      <c r="R3964" s="28">
        <f>IF(OR(P3964=1,Q3964=1),IF(D3964+364&lt;=$D$5,(D3964+364-$D$4+1)/365,IF(D3964&gt;$D$4,($D$5-D3964+1)/365,$D$6/365)),0)</f>
        <v>0.12982537417554166</v>
      </c>
      <c r="S3964" s="28">
        <f>'Data &amp; Parameter'!$E$16*'Data &amp; Parameter'!$E$17*('Data &amp; Parameter'!$E$18+'Data &amp; Parameter'!$E$19)*'Data &amp; Parameter'!$E$20*'Data &amp; Parameter'!$E$37*R3964</f>
        <v>0.45136444396800457</v>
      </c>
      <c r="T3964" s="28">
        <f t="shared" si="61"/>
        <v>0.90273517193362274</v>
      </c>
    </row>
    <row r="3965" spans="1:20" ht="15.75" customHeight="1" x14ac:dyDescent="0.35">
      <c r="A3965">
        <v>3958</v>
      </c>
      <c r="B3965" s="76">
        <v>44254.613553240742</v>
      </c>
      <c r="C3965" s="1" t="s">
        <v>12556</v>
      </c>
      <c r="D3965" s="76">
        <v>44254.614120370374</v>
      </c>
      <c r="E3965" s="1" t="s">
        <v>12557</v>
      </c>
      <c r="F3965" s="1" t="s">
        <v>12558</v>
      </c>
      <c r="G3965" s="1" t="s">
        <v>123</v>
      </c>
      <c r="H3965" s="1" t="s">
        <v>124</v>
      </c>
      <c r="I3965" s="1" t="s">
        <v>125</v>
      </c>
      <c r="J3965" s="1" t="s">
        <v>12254</v>
      </c>
      <c r="K3965" s="1" t="s">
        <v>12255</v>
      </c>
      <c r="L3965">
        <f>ROUNDUP(IF(B3965&gt;$D$4,0,($D$4-B3965+1)/365),0)</f>
        <v>0</v>
      </c>
      <c r="M3965">
        <f>ROUNDUP(IF(B3965&gt;$D$5,0,($D$5-B3965+1)/365),0)</f>
        <v>1</v>
      </c>
      <c r="N3965" s="28">
        <f>IF(OR(L3965=1,M3965=1),IF(B3965+364&lt;=$D$5,(B3965+364-$D$4+1)/365,IF(B3965&gt;$D$4,($D$5-B3965+1)/365,$D$6/365)),0)</f>
        <v>0.12982588153221239</v>
      </c>
      <c r="O3965" s="28">
        <f>'Data &amp; Parameter'!$E$16*'Data &amp; Parameter'!$E$17*('Data &amp; Parameter'!$E$18+'Data &amp; Parameter'!$E$19)*'Data &amp; Parameter'!$E$20*'Data &amp; Parameter'!$E$37*N3965</f>
        <v>0.45136620789715193</v>
      </c>
      <c r="P3965">
        <f>ROUNDUP(IF(D3965&gt;$D$4,0,($D$4-D3965+1)/365),0)</f>
        <v>0</v>
      </c>
      <c r="Q3965">
        <f>ROUNDUP(IF(D3965&gt;$D$5,0,($D$5-D3965+1)/365),0)</f>
        <v>1</v>
      </c>
      <c r="R3965" s="28">
        <f>IF(OR(P3965=1,Q3965=1),IF(D3965+364&lt;=$D$5,(D3965+364-$D$4+1)/365,IF(D3965&gt;$D$4,($D$5-D3965+1)/365,$D$6/365)),0)</f>
        <v>0.1298243277524008</v>
      </c>
      <c r="S3965" s="28">
        <f>'Data &amp; Parameter'!$E$16*'Data &amp; Parameter'!$E$17*('Data &amp; Parameter'!$E$18+'Data &amp; Parameter'!$E$19)*'Data &amp; Parameter'!$E$20*'Data &amp; Parameter'!$E$37*R3965</f>
        <v>0.45136080586411209</v>
      </c>
      <c r="T3965" s="28">
        <f t="shared" si="61"/>
        <v>0.90272701376126396</v>
      </c>
    </row>
    <row r="3966" spans="1:20" ht="15.75" customHeight="1" x14ac:dyDescent="0.35">
      <c r="A3966">
        <v>3959</v>
      </c>
      <c r="B3966" s="76">
        <v>44254.614351851851</v>
      </c>
      <c r="C3966" s="1" t="s">
        <v>12559</v>
      </c>
      <c r="D3966" s="76">
        <v>44254.614791666667</v>
      </c>
      <c r="E3966" s="1" t="s">
        <v>12560</v>
      </c>
      <c r="F3966" s="1" t="s">
        <v>1915</v>
      </c>
      <c r="G3966" s="1" t="s">
        <v>123</v>
      </c>
      <c r="H3966" s="1" t="s">
        <v>124</v>
      </c>
      <c r="I3966" s="1" t="s">
        <v>125</v>
      </c>
      <c r="J3966" s="1" t="s">
        <v>9808</v>
      </c>
      <c r="K3966" s="1" t="s">
        <v>12561</v>
      </c>
      <c r="L3966">
        <f>ROUNDUP(IF(B3966&gt;$D$4,0,($D$4-B3966+1)/365),0)</f>
        <v>0</v>
      </c>
      <c r="M3966">
        <f>ROUNDUP(IF(B3966&gt;$D$5,0,($D$5-B3966+1)/365),0)</f>
        <v>1</v>
      </c>
      <c r="N3966" s="28">
        <f>IF(OR(L3966=1,M3966=1),IF(B3966+364&lt;=$D$5,(B3966+364-$D$4+1)/365,IF(B3966&gt;$D$4,($D$5-B3966+1)/365,$D$6/365)),0)</f>
        <v>0.12982369355657233</v>
      </c>
      <c r="O3966" s="28">
        <f>'Data &amp; Parameter'!$E$16*'Data &amp; Parameter'!$E$17*('Data &amp; Parameter'!$E$18+'Data &amp; Parameter'!$E$19)*'Data &amp; Parameter'!$E$20*'Data &amp; Parameter'!$E$37*N3966</f>
        <v>0.45135860095271246</v>
      </c>
      <c r="P3966">
        <f>ROUNDUP(IF(D3966&gt;$D$4,0,($D$4-D3966+1)/365),0)</f>
        <v>0</v>
      </c>
      <c r="Q3966">
        <f>ROUNDUP(IF(D3966&gt;$D$5,0,($D$5-D3966+1)/365),0)</f>
        <v>1</v>
      </c>
      <c r="R3966" s="28">
        <f>IF(OR(P3966=1,Q3966=1),IF(D3966+364&lt;=$D$5,(D3966+364-$D$4+1)/365,IF(D3966&gt;$D$4,($D$5-D3966+1)/365,$D$6/365)),0)</f>
        <v>0.12982248858447434</v>
      </c>
      <c r="S3966" s="28">
        <f>'Data &amp; Parameter'!$E$16*'Data &amp; Parameter'!$E$17*('Data &amp; Parameter'!$E$18+'Data &amp; Parameter'!$E$19)*'Data &amp; Parameter'!$E$20*'Data &amp; Parameter'!$E$37*R3966</f>
        <v>0.45135441162097001</v>
      </c>
      <c r="T3966" s="28">
        <f t="shared" si="61"/>
        <v>0.90271301257368242</v>
      </c>
    </row>
    <row r="3967" spans="1:20" ht="15.75" customHeight="1" x14ac:dyDescent="0.35">
      <c r="A3967">
        <v>3960</v>
      </c>
      <c r="B3967" s="76">
        <v>44254.614629629628</v>
      </c>
      <c r="C3967" s="1" t="s">
        <v>12562</v>
      </c>
      <c r="D3967" s="76">
        <v>44254.616574074069</v>
      </c>
      <c r="E3967" s="1" t="s">
        <v>12563</v>
      </c>
      <c r="F3967" s="1" t="s">
        <v>12564</v>
      </c>
      <c r="G3967" s="1" t="s">
        <v>123</v>
      </c>
      <c r="H3967" s="1" t="s">
        <v>729</v>
      </c>
      <c r="I3967" s="1" t="s">
        <v>125</v>
      </c>
      <c r="J3967" s="1" t="s">
        <v>656</v>
      </c>
      <c r="K3967" s="1" t="s">
        <v>656</v>
      </c>
      <c r="L3967">
        <f>ROUNDUP(IF(B3967&gt;$D$4,0,($D$4-B3967+1)/365),0)</f>
        <v>0</v>
      </c>
      <c r="M3967">
        <f>ROUNDUP(IF(B3967&gt;$D$5,0,($D$5-B3967+1)/365),0)</f>
        <v>1</v>
      </c>
      <c r="N3967" s="28">
        <f>IF(OR(L3967=1,M3967=1),IF(B3967+364&lt;=$D$5,(B3967+364-$D$4+1)/365,IF(B3967&gt;$D$4,($D$5-B3967+1)/365,$D$6/365)),0)</f>
        <v>0.12982293252156624</v>
      </c>
      <c r="O3967" s="28">
        <f>'Data &amp; Parameter'!$E$16*'Data &amp; Parameter'!$E$17*('Data &amp; Parameter'!$E$18+'Data &amp; Parameter'!$E$19)*'Data &amp; Parameter'!$E$20*'Data &amp; Parameter'!$E$37*N3967</f>
        <v>0.45135595505899134</v>
      </c>
      <c r="P3967">
        <f>ROUNDUP(IF(D3967&gt;$D$4,0,($D$4-D3967+1)/365),0)</f>
        <v>0</v>
      </c>
      <c r="Q3967">
        <f>ROUNDUP(IF(D3967&gt;$D$5,0,($D$5-D3967+1)/365),0)</f>
        <v>1</v>
      </c>
      <c r="R3967" s="28">
        <f>IF(OR(P3967=1,Q3967=1),IF(D3967+364&lt;=$D$5,(D3967+364-$D$4+1)/365,IF(D3967&gt;$D$4,($D$5-D3967+1)/365,$D$6/365)),0)</f>
        <v>0.1298176052765235</v>
      </c>
      <c r="S3967" s="28">
        <f>'Data &amp; Parameter'!$E$16*'Data &amp; Parameter'!$E$17*('Data &amp; Parameter'!$E$18+'Data &amp; Parameter'!$E$19)*'Data &amp; Parameter'!$E$20*'Data &amp; Parameter'!$E$37*R3967</f>
        <v>0.45133743380294367</v>
      </c>
      <c r="T3967" s="28">
        <f t="shared" si="61"/>
        <v>0.90269338886193506</v>
      </c>
    </row>
    <row r="3968" spans="1:20" ht="15.75" customHeight="1" x14ac:dyDescent="0.35">
      <c r="A3968">
        <v>3961</v>
      </c>
      <c r="B3968" s="76">
        <v>44254.61555555556</v>
      </c>
      <c r="C3968" s="1" t="s">
        <v>12565</v>
      </c>
      <c r="D3968" s="76">
        <v>44254.61613425926</v>
      </c>
      <c r="E3968" s="1" t="s">
        <v>12566</v>
      </c>
      <c r="F3968" s="1" t="s">
        <v>12567</v>
      </c>
      <c r="G3968" s="1" t="s">
        <v>123</v>
      </c>
      <c r="H3968" s="1" t="s">
        <v>124</v>
      </c>
      <c r="I3968" s="1" t="s">
        <v>125</v>
      </c>
      <c r="J3968" s="1" t="s">
        <v>12254</v>
      </c>
      <c r="K3968" s="1" t="s">
        <v>12255</v>
      </c>
      <c r="L3968">
        <f>ROUNDUP(IF(B3968&gt;$D$4,0,($D$4-B3968+1)/365),0)</f>
        <v>0</v>
      </c>
      <c r="M3968">
        <f>ROUNDUP(IF(B3968&gt;$D$5,0,($D$5-B3968+1)/365),0)</f>
        <v>1</v>
      </c>
      <c r="N3968" s="28">
        <f>IF(OR(L3968=1,M3968=1),IF(B3968+364&lt;=$D$5,(B3968+364-$D$4+1)/365,IF(B3968&gt;$D$4,($D$5-B3968+1)/365,$D$6/365)),0)</f>
        <v>0.12982039573819262</v>
      </c>
      <c r="O3968" s="28">
        <f>'Data &amp; Parameter'!$E$16*'Data &amp; Parameter'!$E$17*('Data &amp; Parameter'!$E$18+'Data &amp; Parameter'!$E$19)*'Data &amp; Parameter'!$E$20*'Data &amp; Parameter'!$E$37*N3968</f>
        <v>0.45134713541318505</v>
      </c>
      <c r="P3968">
        <f>ROUNDUP(IF(D3968&gt;$D$4,0,($D$4-D3968+1)/365),0)</f>
        <v>0</v>
      </c>
      <c r="Q3968">
        <f>ROUNDUP(IF(D3968&gt;$D$5,0,($D$5-D3968+1)/365),0)</f>
        <v>1</v>
      </c>
      <c r="R3968" s="28">
        <f>IF(OR(P3968=1,Q3968=1),IF(D3968+364&lt;=$D$5,(D3968+364-$D$4+1)/365,IF(D3968&gt;$D$4,($D$5-D3968+1)/365,$D$6/365)),0)</f>
        <v>0.12981881024860156</v>
      </c>
      <c r="S3968" s="28">
        <f>'Data &amp; Parameter'!$E$16*'Data &amp; Parameter'!$E$17*('Data &amp; Parameter'!$E$18+'Data &amp; Parameter'!$E$19)*'Data &amp; Parameter'!$E$20*'Data &amp; Parameter'!$E$37*R3968</f>
        <v>0.45134162313461679</v>
      </c>
      <c r="T3968" s="28">
        <f t="shared" si="61"/>
        <v>0.90268875854780184</v>
      </c>
    </row>
    <row r="3969" spans="1:20" ht="15.75" customHeight="1" x14ac:dyDescent="0.35">
      <c r="A3969">
        <v>3962</v>
      </c>
      <c r="B3969" s="76">
        <v>44254.615844907406</v>
      </c>
      <c r="C3969" s="1" t="s">
        <v>12568</v>
      </c>
      <c r="D3969" s="76">
        <v>44254.6175</v>
      </c>
      <c r="E3969" s="1" t="s">
        <v>12569</v>
      </c>
      <c r="F3969" s="1" t="s">
        <v>12570</v>
      </c>
      <c r="G3969" s="1" t="s">
        <v>123</v>
      </c>
      <c r="H3969" s="1" t="s">
        <v>124</v>
      </c>
      <c r="I3969" s="1" t="s">
        <v>125</v>
      </c>
      <c r="J3969" s="1" t="s">
        <v>756</v>
      </c>
      <c r="K3969" s="1" t="s">
        <v>756</v>
      </c>
      <c r="L3969">
        <f>ROUNDUP(IF(B3969&gt;$D$4,0,($D$4-B3969+1)/365),0)</f>
        <v>0</v>
      </c>
      <c r="M3969">
        <f>ROUNDUP(IF(B3969&gt;$D$5,0,($D$5-B3969+1)/365),0)</f>
        <v>1</v>
      </c>
      <c r="N3969" s="28">
        <f>IF(OR(L3969=1,M3969=1),IF(B3969+364&lt;=$D$5,(B3969+364-$D$4+1)/365,IF(B3969&gt;$D$4,($D$5-B3969+1)/365,$D$6/365)),0)</f>
        <v>0.12981960299340706</v>
      </c>
      <c r="O3969" s="28">
        <f>'Data &amp; Parameter'!$E$16*'Data &amp; Parameter'!$E$17*('Data &amp; Parameter'!$E$18+'Data &amp; Parameter'!$E$19)*'Data &amp; Parameter'!$E$20*'Data &amp; Parameter'!$E$37*N3969</f>
        <v>0.45134437927393556</v>
      </c>
      <c r="P3969">
        <f>ROUNDUP(IF(D3969&gt;$D$4,0,($D$4-D3969+1)/365),0)</f>
        <v>0</v>
      </c>
      <c r="Q3969">
        <f>ROUNDUP(IF(D3969&gt;$D$5,0,($D$5-D3969+1)/365),0)</f>
        <v>1</v>
      </c>
      <c r="R3969" s="28">
        <f>IF(OR(P3969=1,Q3969=1),IF(D3969+364&lt;=$D$5,(D3969+364-$D$4+1)/365,IF(D3969&gt;$D$4,($D$5-D3969+1)/365,$D$6/365)),0)</f>
        <v>0.12981506849314989</v>
      </c>
      <c r="S3969" s="28">
        <f>'Data &amp; Parameter'!$E$16*'Data &amp; Parameter'!$E$17*('Data &amp; Parameter'!$E$18+'Data &amp; Parameter'!$E$19)*'Data &amp; Parameter'!$E$20*'Data &amp; Parameter'!$E$37*R3969</f>
        <v>0.45132861415713738</v>
      </c>
      <c r="T3969" s="28">
        <f t="shared" si="61"/>
        <v>0.90267299343107288</v>
      </c>
    </row>
    <row r="3970" spans="1:20" ht="15.75" customHeight="1" x14ac:dyDescent="0.35">
      <c r="A3970">
        <v>3963</v>
      </c>
      <c r="B3970" s="76">
        <v>44254.616805555561</v>
      </c>
      <c r="C3970" s="1" t="s">
        <v>12571</v>
      </c>
      <c r="D3970" s="76">
        <v>44254.617349537039</v>
      </c>
      <c r="E3970" s="1" t="s">
        <v>12572</v>
      </c>
      <c r="F3970" s="1" t="s">
        <v>12573</v>
      </c>
      <c r="G3970" s="1" t="s">
        <v>123</v>
      </c>
      <c r="H3970" s="1" t="s">
        <v>124</v>
      </c>
      <c r="I3970" s="1" t="s">
        <v>125</v>
      </c>
      <c r="J3970" s="1" t="s">
        <v>9783</v>
      </c>
      <c r="K3970" s="1" t="s">
        <v>10056</v>
      </c>
      <c r="L3970">
        <f>ROUNDUP(IF(B3970&gt;$D$4,0,($D$4-B3970+1)/365),0)</f>
        <v>0</v>
      </c>
      <c r="M3970">
        <f>ROUNDUP(IF(B3970&gt;$D$5,0,($D$5-B3970+1)/365),0)</f>
        <v>1</v>
      </c>
      <c r="N3970" s="28">
        <f>IF(OR(L3970=1,M3970=1),IF(B3970+364&lt;=$D$5,(B3970+364-$D$4+1)/365,IF(B3970&gt;$D$4,($D$5-B3970+1)/365,$D$6/365)),0)</f>
        <v>0.12981697108065518</v>
      </c>
      <c r="O3970" s="28">
        <f>'Data &amp; Parameter'!$E$16*'Data &amp; Parameter'!$E$17*('Data &amp; Parameter'!$E$18+'Data &amp; Parameter'!$E$19)*'Data &amp; Parameter'!$E$20*'Data &amp; Parameter'!$E$37*N3970</f>
        <v>0.45133522889140543</v>
      </c>
      <c r="P3970">
        <f>ROUNDUP(IF(D3970&gt;$D$4,0,($D$4-D3970+1)/365),0)</f>
        <v>0</v>
      </c>
      <c r="Q3970">
        <f>ROUNDUP(IF(D3970&gt;$D$5,0,($D$5-D3970+1)/365),0)</f>
        <v>1</v>
      </c>
      <c r="R3970" s="28">
        <f>IF(OR(P3970=1,Q3970=1),IF(D3970+364&lt;=$D$5,(D3970+364-$D$4+1)/365,IF(D3970&gt;$D$4,($D$5-D3970+1)/365,$D$6/365)),0)</f>
        <v>0.12981548072044236</v>
      </c>
      <c r="S3970" s="28">
        <f>'Data &amp; Parameter'!$E$16*'Data &amp; Parameter'!$E$17*('Data &amp; Parameter'!$E$18+'Data &amp; Parameter'!$E$19)*'Data &amp; Parameter'!$E$20*'Data &amp; Parameter'!$E$37*R3970</f>
        <v>0.45133004734956089</v>
      </c>
      <c r="T3970" s="28">
        <f t="shared" si="61"/>
        <v>0.90266527624096637</v>
      </c>
    </row>
    <row r="3971" spans="1:20" ht="15.75" customHeight="1" x14ac:dyDescent="0.35">
      <c r="A3971">
        <v>3964</v>
      </c>
      <c r="B3971" s="76">
        <v>44254.618055555555</v>
      </c>
      <c r="C3971" s="1" t="s">
        <v>12574</v>
      </c>
      <c r="D3971" s="76">
        <v>44254.61881944444</v>
      </c>
      <c r="E3971" s="1" t="s">
        <v>12575</v>
      </c>
      <c r="F3971" s="1" t="s">
        <v>12576</v>
      </c>
      <c r="G3971" s="1" t="s">
        <v>123</v>
      </c>
      <c r="H3971" s="1" t="s">
        <v>124</v>
      </c>
      <c r="I3971" s="1" t="s">
        <v>125</v>
      </c>
      <c r="J3971" s="1" t="s">
        <v>12254</v>
      </c>
      <c r="K3971" s="1" t="s">
        <v>12255</v>
      </c>
      <c r="L3971">
        <f>ROUNDUP(IF(B3971&gt;$D$4,0,($D$4-B3971+1)/365),0)</f>
        <v>0</v>
      </c>
      <c r="M3971">
        <f>ROUNDUP(IF(B3971&gt;$D$5,0,($D$5-B3971+1)/365),0)</f>
        <v>1</v>
      </c>
      <c r="N3971" s="28">
        <f>IF(OR(L3971=1,M3971=1),IF(B3971+364&lt;=$D$5,(B3971+364-$D$4+1)/365,IF(B3971&gt;$D$4,($D$5-B3971+1)/365,$D$6/365)),0)</f>
        <v>0.12981354642313767</v>
      </c>
      <c r="O3971" s="28">
        <f>'Data &amp; Parameter'!$E$16*'Data &amp; Parameter'!$E$17*('Data &amp; Parameter'!$E$18+'Data &amp; Parameter'!$E$19)*'Data &amp; Parameter'!$E$20*'Data &amp; Parameter'!$E$37*N3971</f>
        <v>0.45132332236969508</v>
      </c>
      <c r="P3971">
        <f>ROUNDUP(IF(D3971&gt;$D$4,0,($D$4-D3971+1)/365),0)</f>
        <v>0</v>
      </c>
      <c r="Q3971">
        <f>ROUNDUP(IF(D3971&gt;$D$5,0,($D$5-D3971+1)/365),0)</f>
        <v>1</v>
      </c>
      <c r="R3971" s="28">
        <f>IF(OR(P3971=1,Q3971=1),IF(D3971+364&lt;=$D$5,(D3971+364-$D$4+1)/365,IF(D3971&gt;$D$4,($D$5-D3971+1)/365,$D$6/365)),0)</f>
        <v>0.12981145357687587</v>
      </c>
      <c r="S3971" s="28">
        <f>'Data &amp; Parameter'!$E$16*'Data &amp; Parameter'!$E$17*('Data &amp; Parameter'!$E$18+'Data &amp; Parameter'!$E$19)*'Data &amp; Parameter'!$E$20*'Data &amp; Parameter'!$E$37*R3971</f>
        <v>0.45131604616197946</v>
      </c>
      <c r="T3971" s="28">
        <f t="shared" si="61"/>
        <v>0.90263936853167448</v>
      </c>
    </row>
    <row r="3972" spans="1:20" ht="15.75" customHeight="1" x14ac:dyDescent="0.35">
      <c r="A3972">
        <v>3965</v>
      </c>
      <c r="B3972" s="76">
        <v>44254.618356481486</v>
      </c>
      <c r="C3972" s="1" t="s">
        <v>12577</v>
      </c>
      <c r="D3972" s="76">
        <v>44254.619050925925</v>
      </c>
      <c r="E3972" s="1" t="s">
        <v>12578</v>
      </c>
      <c r="F3972" s="1" t="s">
        <v>12579</v>
      </c>
      <c r="G3972" s="1" t="s">
        <v>123</v>
      </c>
      <c r="H3972" s="1" t="s">
        <v>729</v>
      </c>
      <c r="I3972" s="1" t="s">
        <v>125</v>
      </c>
      <c r="J3972" s="1" t="s">
        <v>656</v>
      </c>
      <c r="K3972" s="1" t="s">
        <v>656</v>
      </c>
      <c r="L3972">
        <f>ROUNDUP(IF(B3972&gt;$D$4,0,($D$4-B3972+1)/365),0)</f>
        <v>0</v>
      </c>
      <c r="M3972">
        <f>ROUNDUP(IF(B3972&gt;$D$5,0,($D$5-B3972+1)/365),0)</f>
        <v>1</v>
      </c>
      <c r="N3972" s="28">
        <f>IF(OR(L3972=1,M3972=1),IF(B3972+364&lt;=$D$5,(B3972+364-$D$4+1)/365,IF(B3972&gt;$D$4,($D$5-B3972+1)/365,$D$6/365)),0)</f>
        <v>0.12981272196853277</v>
      </c>
      <c r="O3972" s="28">
        <f>'Data &amp; Parameter'!$E$16*'Data &amp; Parameter'!$E$17*('Data &amp; Parameter'!$E$18+'Data &amp; Parameter'!$E$19)*'Data &amp; Parameter'!$E$20*'Data &amp; Parameter'!$E$37*N3972</f>
        <v>0.4513204559847786</v>
      </c>
      <c r="P3972">
        <f>ROUNDUP(IF(D3972&gt;$D$4,0,($D$4-D3972+1)/365),0)</f>
        <v>0</v>
      </c>
      <c r="Q3972">
        <f>ROUNDUP(IF(D3972&gt;$D$5,0,($D$5-D3972+1)/365),0)</f>
        <v>1</v>
      </c>
      <c r="R3972" s="28">
        <f>IF(OR(P3972=1,Q3972=1),IF(D3972+364&lt;=$D$5,(D3972+364-$D$4+1)/365,IF(D3972&gt;$D$4,($D$5-D3972+1)/365,$D$6/365)),0)</f>
        <v>0.12981081938102748</v>
      </c>
      <c r="S3972" s="28">
        <f>'Data &amp; Parameter'!$E$16*'Data &amp; Parameter'!$E$17*('Data &amp; Parameter'!$E$18+'Data &amp; Parameter'!$E$19)*'Data &amp; Parameter'!$E$20*'Data &amp; Parameter'!$E$37*R3972</f>
        <v>0.45131384125051055</v>
      </c>
      <c r="T3972" s="28">
        <f t="shared" si="61"/>
        <v>0.90263429723528921</v>
      </c>
    </row>
    <row r="3973" spans="1:20" ht="15.75" customHeight="1" x14ac:dyDescent="0.35">
      <c r="A3973">
        <v>3966</v>
      </c>
      <c r="B3973" s="76">
        <v>44254.619120370371</v>
      </c>
      <c r="C3973" s="1" t="s">
        <v>12580</v>
      </c>
      <c r="D3973" s="76">
        <v>44254.619699074072</v>
      </c>
      <c r="E3973" s="1" t="s">
        <v>12581</v>
      </c>
      <c r="F3973" s="1" t="s">
        <v>12582</v>
      </c>
      <c r="G3973" s="1" t="s">
        <v>123</v>
      </c>
      <c r="H3973" s="1" t="s">
        <v>124</v>
      </c>
      <c r="I3973" s="1" t="s">
        <v>125</v>
      </c>
      <c r="J3973" s="1" t="s">
        <v>9808</v>
      </c>
      <c r="K3973" s="1" t="s">
        <v>10056</v>
      </c>
      <c r="L3973">
        <f>ROUNDUP(IF(B3973&gt;$D$4,0,($D$4-B3973+1)/365),0)</f>
        <v>0</v>
      </c>
      <c r="M3973">
        <f>ROUNDUP(IF(B3973&gt;$D$5,0,($D$5-B3973+1)/365),0)</f>
        <v>1</v>
      </c>
      <c r="N3973" s="28">
        <f>IF(OR(L3973=1,M3973=1),IF(B3973+364&lt;=$D$5,(B3973+364-$D$4+1)/365,IF(B3973&gt;$D$4,($D$5-B3973+1)/365,$D$6/365)),0)</f>
        <v>0.12981062912227098</v>
      </c>
      <c r="O3973" s="28">
        <f>'Data &amp; Parameter'!$E$16*'Data &amp; Parameter'!$E$17*('Data &amp; Parameter'!$E$18+'Data &amp; Parameter'!$E$19)*'Data &amp; Parameter'!$E$20*'Data &amp; Parameter'!$E$37*N3973</f>
        <v>0.45131317977706298</v>
      </c>
      <c r="P3973">
        <f>ROUNDUP(IF(D3973&gt;$D$4,0,($D$4-D3973+1)/365),0)</f>
        <v>0</v>
      </c>
      <c r="Q3973">
        <f>ROUNDUP(IF(D3973&gt;$D$5,0,($D$5-D3973+1)/365),0)</f>
        <v>1</v>
      </c>
      <c r="R3973" s="28">
        <f>IF(OR(P3973=1,Q3973=1),IF(D3973+364&lt;=$D$5,(D3973+364-$D$4+1)/365,IF(D3973&gt;$D$4,($D$5-D3973+1)/365,$D$6/365)),0)</f>
        <v>0.12980904363267992</v>
      </c>
      <c r="S3973" s="28">
        <f>'Data &amp; Parameter'!$E$16*'Data &amp; Parameter'!$E$17*('Data &amp; Parameter'!$E$18+'Data &amp; Parameter'!$E$19)*'Data &amp; Parameter'!$E$20*'Data &amp; Parameter'!$E$37*R3973</f>
        <v>0.45130766749849471</v>
      </c>
      <c r="T3973" s="28">
        <f t="shared" si="61"/>
        <v>0.90262084727555769</v>
      </c>
    </row>
    <row r="3974" spans="1:20" ht="15.75" customHeight="1" x14ac:dyDescent="0.35">
      <c r="A3974">
        <v>3967</v>
      </c>
      <c r="B3974" s="76">
        <v>44254.619340277779</v>
      </c>
      <c r="C3974" s="1" t="s">
        <v>12583</v>
      </c>
      <c r="D3974" s="76">
        <v>44254.619687500002</v>
      </c>
      <c r="E3974" s="1" t="s">
        <v>12584</v>
      </c>
      <c r="F3974" s="1" t="s">
        <v>12585</v>
      </c>
      <c r="G3974" s="1" t="s">
        <v>123</v>
      </c>
      <c r="H3974" s="1" t="s">
        <v>124</v>
      </c>
      <c r="I3974" s="1" t="s">
        <v>125</v>
      </c>
      <c r="J3974" s="1" t="s">
        <v>9783</v>
      </c>
      <c r="K3974" s="1" t="s">
        <v>10056</v>
      </c>
      <c r="L3974">
        <f>ROUNDUP(IF(B3974&gt;$D$4,0,($D$4-B3974+1)/365),0)</f>
        <v>0</v>
      </c>
      <c r="M3974">
        <f>ROUNDUP(IF(B3974&gt;$D$5,0,($D$5-B3974+1)/365),0)</f>
        <v>1</v>
      </c>
      <c r="N3974" s="28">
        <f>IF(OR(L3974=1,M3974=1),IF(B3974+364&lt;=$D$5,(B3974+364-$D$4+1)/365,IF(B3974&gt;$D$4,($D$5-B3974+1)/365,$D$6/365)),0)</f>
        <v>0.12981002663622199</v>
      </c>
      <c r="O3974" s="28">
        <f>'Data &amp; Parameter'!$E$16*'Data &amp; Parameter'!$E$17*('Data &amp; Parameter'!$E$18+'Data &amp; Parameter'!$E$19)*'Data &amp; Parameter'!$E$20*'Data &amp; Parameter'!$E$37*N3974</f>
        <v>0.45131108511119172</v>
      </c>
      <c r="P3974">
        <f>ROUNDUP(IF(D3974&gt;$D$4,0,($D$4-D3974+1)/365),0)</f>
        <v>0</v>
      </c>
      <c r="Q3974">
        <f>ROUNDUP(IF(D3974&gt;$D$5,0,($D$5-D3974+1)/365),0)</f>
        <v>1</v>
      </c>
      <c r="R3974" s="28">
        <f>IF(OR(P3974=1,Q3974=1),IF(D3974+364&lt;=$D$5,(D3974+364-$D$4+1)/365,IF(D3974&gt;$D$4,($D$5-D3974+1)/365,$D$6/365)),0)</f>
        <v>0.12980907534245936</v>
      </c>
      <c r="S3974" s="28">
        <f>'Data &amp; Parameter'!$E$16*'Data &amp; Parameter'!$E$17*('Data &amp; Parameter'!$E$18+'Data &amp; Parameter'!$E$19)*'Data &amp; Parameter'!$E$20*'Data &amp; Parameter'!$E$37*R3974</f>
        <v>0.45130777774402303</v>
      </c>
      <c r="T3974" s="28">
        <f t="shared" si="61"/>
        <v>0.90261886285521475</v>
      </c>
    </row>
    <row r="3975" spans="1:20" ht="15.75" customHeight="1" x14ac:dyDescent="0.35">
      <c r="A3975">
        <v>3968</v>
      </c>
      <c r="B3975" s="76">
        <v>44254.620763888888</v>
      </c>
      <c r="C3975" s="1" t="s">
        <v>12586</v>
      </c>
      <c r="D3975" s="76">
        <v>44254.622118055559</v>
      </c>
      <c r="E3975" s="1" t="s">
        <v>12587</v>
      </c>
      <c r="F3975" s="1" t="s">
        <v>12588</v>
      </c>
      <c r="G3975" s="1" t="s">
        <v>123</v>
      </c>
      <c r="H3975" s="1" t="s">
        <v>124</v>
      </c>
      <c r="I3975" s="1" t="s">
        <v>125</v>
      </c>
      <c r="J3975" s="1" t="s">
        <v>756</v>
      </c>
      <c r="K3975" s="1" t="s">
        <v>756</v>
      </c>
      <c r="L3975">
        <f>ROUNDUP(IF(B3975&gt;$D$4,0,($D$4-B3975+1)/365),0)</f>
        <v>0</v>
      </c>
      <c r="M3975">
        <f>ROUNDUP(IF(B3975&gt;$D$5,0,($D$5-B3975+1)/365),0)</f>
        <v>1</v>
      </c>
      <c r="N3975" s="28">
        <f>IF(OR(L3975=1,M3975=1),IF(B3975+364&lt;=$D$5,(B3975+364-$D$4+1)/365,IF(B3975&gt;$D$4,($D$5-B3975+1)/365,$D$6/365)),0)</f>
        <v>0.12980612633181321</v>
      </c>
      <c r="O3975" s="28">
        <f>'Data &amp; Parameter'!$E$16*'Data &amp; Parameter'!$E$17*('Data &amp; Parameter'!$E$18+'Data &amp; Parameter'!$E$19)*'Data &amp; Parameter'!$E$20*'Data &amp; Parameter'!$E$37*N3975</f>
        <v>0.45129752490586245</v>
      </c>
      <c r="P3975">
        <f>ROUNDUP(IF(D3975&gt;$D$4,0,($D$4-D3975+1)/365),0)</f>
        <v>0</v>
      </c>
      <c r="Q3975">
        <f>ROUNDUP(IF(D3975&gt;$D$5,0,($D$5-D3975+1)/365),0)</f>
        <v>1</v>
      </c>
      <c r="R3975" s="28">
        <f>IF(OR(P3975=1,Q3975=1),IF(D3975+364&lt;=$D$5,(D3975+364-$D$4+1)/365,IF(D3975&gt;$D$4,($D$5-D3975+1)/365,$D$6/365)),0)</f>
        <v>0.129802416286141</v>
      </c>
      <c r="S3975" s="28">
        <f>'Data &amp; Parameter'!$E$16*'Data &amp; Parameter'!$E$17*('Data &amp; Parameter'!$E$18+'Data &amp; Parameter'!$E$19)*'Data &amp; Parameter'!$E$20*'Data &amp; Parameter'!$E$37*R3975</f>
        <v>0.45128462617391141</v>
      </c>
      <c r="T3975" s="28">
        <f t="shared" si="61"/>
        <v>0.9025821510797738</v>
      </c>
    </row>
    <row r="3976" spans="1:20" ht="15.75" customHeight="1" x14ac:dyDescent="0.35">
      <c r="A3976">
        <v>3969</v>
      </c>
      <c r="B3976" s="76">
        <v>44254.62091435185</v>
      </c>
      <c r="C3976" s="1" t="s">
        <v>12589</v>
      </c>
      <c r="D3976" s="76">
        <v>44254.62128472222</v>
      </c>
      <c r="E3976" s="1" t="s">
        <v>12590</v>
      </c>
      <c r="F3976" s="1" t="s">
        <v>12591</v>
      </c>
      <c r="G3976" s="1" t="s">
        <v>123</v>
      </c>
      <c r="H3976" s="1" t="s">
        <v>124</v>
      </c>
      <c r="I3976" s="1" t="s">
        <v>125</v>
      </c>
      <c r="J3976" s="1" t="s">
        <v>12254</v>
      </c>
      <c r="K3976" s="1" t="s">
        <v>12255</v>
      </c>
      <c r="L3976">
        <f>ROUNDUP(IF(B3976&gt;$D$4,0,($D$4-B3976+1)/365),0)</f>
        <v>0</v>
      </c>
      <c r="M3976">
        <f>ROUNDUP(IF(B3976&gt;$D$5,0,($D$5-B3976+1)/365),0)</f>
        <v>1</v>
      </c>
      <c r="N3976" s="28">
        <f>IF(OR(L3976=1,M3976=1),IF(B3976+364&lt;=$D$5,(B3976+364-$D$4+1)/365,IF(B3976&gt;$D$4,($D$5-B3976+1)/365,$D$6/365)),0)</f>
        <v>0.12980571410452074</v>
      </c>
      <c r="O3976" s="28">
        <f>'Data &amp; Parameter'!$E$16*'Data &amp; Parameter'!$E$17*('Data &amp; Parameter'!$E$18+'Data &amp; Parameter'!$E$19)*'Data &amp; Parameter'!$E$20*'Data &amp; Parameter'!$E$37*N3976</f>
        <v>0.45129609171343887</v>
      </c>
      <c r="P3976">
        <f>ROUNDUP(IF(D3976&gt;$D$4,0,($D$4-D3976+1)/365),0)</f>
        <v>0</v>
      </c>
      <c r="Q3976">
        <f>ROUNDUP(IF(D3976&gt;$D$5,0,($D$5-D3976+1)/365),0)</f>
        <v>1</v>
      </c>
      <c r="R3976" s="28">
        <f>IF(OR(P3976=1,Q3976=1),IF(D3976+364&lt;=$D$5,(D3976+364-$D$4+1)/365,IF(D3976&gt;$D$4,($D$5-D3976+1)/365,$D$6/365)),0)</f>
        <v>0.12980469939117925</v>
      </c>
      <c r="S3976" s="28">
        <f>'Data &amp; Parameter'!$E$16*'Data &amp; Parameter'!$E$17*('Data &amp; Parameter'!$E$18+'Data &amp; Parameter'!$E$19)*'Data &amp; Parameter'!$E$20*'Data &amp; Parameter'!$E$37*R3976</f>
        <v>0.45129256385514405</v>
      </c>
      <c r="T3976" s="28">
        <f t="shared" si="61"/>
        <v>0.90258865556858292</v>
      </c>
    </row>
    <row r="3977" spans="1:20" ht="15.75" customHeight="1" x14ac:dyDescent="0.35">
      <c r="A3977">
        <v>3970</v>
      </c>
      <c r="B3977" s="76">
        <v>44254.621921296297</v>
      </c>
      <c r="C3977" s="1" t="s">
        <v>12592</v>
      </c>
      <c r="D3977" s="76">
        <v>44254.622453703705</v>
      </c>
      <c r="E3977" s="1" t="s">
        <v>12593</v>
      </c>
      <c r="F3977" s="1" t="s">
        <v>12594</v>
      </c>
      <c r="G3977" s="1" t="s">
        <v>123</v>
      </c>
      <c r="H3977" s="1" t="s">
        <v>124</v>
      </c>
      <c r="I3977" s="1" t="s">
        <v>125</v>
      </c>
      <c r="J3977" s="1" t="s">
        <v>9808</v>
      </c>
      <c r="K3977" s="1" t="s">
        <v>9808</v>
      </c>
      <c r="L3977">
        <f>ROUNDUP(IF(B3977&gt;$D$4,0,($D$4-B3977+1)/365),0)</f>
        <v>0</v>
      </c>
      <c r="M3977">
        <f>ROUNDUP(IF(B3977&gt;$D$5,0,($D$5-B3977+1)/365),0)</f>
        <v>1</v>
      </c>
      <c r="N3977" s="28">
        <f>IF(OR(L3977=1,M3977=1),IF(B3977+364&lt;=$D$5,(B3977+364-$D$4+1)/365,IF(B3977&gt;$D$4,($D$5-B3977+1)/365,$D$6/365)),0)</f>
        <v>0.12980295535261113</v>
      </c>
      <c r="O3977" s="28">
        <f>'Data &amp; Parameter'!$E$16*'Data &amp; Parameter'!$E$17*('Data &amp; Parameter'!$E$18+'Data &amp; Parameter'!$E$19)*'Data &amp; Parameter'!$E$20*'Data &amp; Parameter'!$E$37*N3977</f>
        <v>0.45128650034865653</v>
      </c>
      <c r="P3977">
        <f>ROUNDUP(IF(D3977&gt;$D$4,0,($D$4-D3977+1)/365),0)</f>
        <v>0</v>
      </c>
      <c r="Q3977">
        <f>ROUNDUP(IF(D3977&gt;$D$5,0,($D$5-D3977+1)/365),0)</f>
        <v>1</v>
      </c>
      <c r="R3977" s="28">
        <f>IF(OR(P3977=1,Q3977=1),IF(D3977+364&lt;=$D$5,(D3977+364-$D$4+1)/365,IF(D3977&gt;$D$4,($D$5-D3977+1)/365,$D$6/365)),0)</f>
        <v>0.1298014967021778</v>
      </c>
      <c r="S3977" s="28">
        <f>'Data &amp; Parameter'!$E$16*'Data &amp; Parameter'!$E$17*('Data &amp; Parameter'!$E$18+'Data &amp; Parameter'!$E$19)*'Data &amp; Parameter'!$E$20*'Data &amp; Parameter'!$E$37*R3977</f>
        <v>0.45128142905234048</v>
      </c>
      <c r="T3977" s="28">
        <f t="shared" ref="T3977:T4040" si="62">O3977+S3977</f>
        <v>0.90256792940099695</v>
      </c>
    </row>
    <row r="3978" spans="1:20" ht="15.75" customHeight="1" x14ac:dyDescent="0.35">
      <c r="A3978">
        <v>3971</v>
      </c>
      <c r="B3978" s="76">
        <v>44254.622476851851</v>
      </c>
      <c r="C3978" s="1" t="s">
        <v>12595</v>
      </c>
      <c r="D3978" s="76">
        <v>44254.623298611114</v>
      </c>
      <c r="E3978" s="1" t="s">
        <v>12596</v>
      </c>
      <c r="F3978" s="1" t="s">
        <v>12597</v>
      </c>
      <c r="G3978" s="1" t="s">
        <v>123</v>
      </c>
      <c r="H3978" s="1" t="s">
        <v>124</v>
      </c>
      <c r="I3978" s="1" t="s">
        <v>125</v>
      </c>
      <c r="J3978" s="1" t="s">
        <v>11193</v>
      </c>
      <c r="K3978" s="1" t="s">
        <v>11201</v>
      </c>
      <c r="L3978">
        <f>ROUNDUP(IF(B3978&gt;$D$4,0,($D$4-B3978+1)/365),0)</f>
        <v>0</v>
      </c>
      <c r="M3978">
        <f>ROUNDUP(IF(B3978&gt;$D$5,0,($D$5-B3978+1)/365),0)</f>
        <v>1</v>
      </c>
      <c r="N3978" s="28">
        <f>IF(OR(L3978=1,M3978=1),IF(B3978+364&lt;=$D$5,(B3978+364-$D$4+1)/365,IF(B3978&gt;$D$4,($D$5-B3978+1)/365,$D$6/365)),0)</f>
        <v>0.12980143328259894</v>
      </c>
      <c r="O3978" s="28">
        <f>'Data &amp; Parameter'!$E$16*'Data &amp; Parameter'!$E$17*('Data &amp; Parameter'!$E$18+'Data &amp; Parameter'!$E$19)*'Data &amp; Parameter'!$E$20*'Data &amp; Parameter'!$E$37*N3978</f>
        <v>0.45128120856121434</v>
      </c>
      <c r="P3978">
        <f>ROUNDUP(IF(D3978&gt;$D$4,0,($D$4-D3978+1)/365),0)</f>
        <v>0</v>
      </c>
      <c r="Q3978">
        <f>ROUNDUP(IF(D3978&gt;$D$5,0,($D$5-D3978+1)/365),0)</f>
        <v>1</v>
      </c>
      <c r="R3978" s="28">
        <f>IF(OR(P3978=1,Q3978=1),IF(D3978+364&lt;=$D$5,(D3978+364-$D$4+1)/365,IF(D3978&gt;$D$4,($D$5-D3978+1)/365,$D$6/365)),0)</f>
        <v>0.12979918188736009</v>
      </c>
      <c r="S3978" s="28">
        <f>'Data &amp; Parameter'!$E$16*'Data &amp; Parameter'!$E$17*('Data &amp; Parameter'!$E$18+'Data &amp; Parameter'!$E$19)*'Data &amp; Parameter'!$E$20*'Data &amp; Parameter'!$E$37*R3978</f>
        <v>0.45127338112557946</v>
      </c>
      <c r="T3978" s="28">
        <f t="shared" si="62"/>
        <v>0.90255458968679381</v>
      </c>
    </row>
    <row r="3979" spans="1:20" ht="15.75" customHeight="1" x14ac:dyDescent="0.35">
      <c r="A3979">
        <v>3972</v>
      </c>
      <c r="B3979" s="76">
        <v>44254.622870370367</v>
      </c>
      <c r="C3979" s="1" t="s">
        <v>12598</v>
      </c>
      <c r="D3979" s="76">
        <v>44254.626226851848</v>
      </c>
      <c r="E3979" s="1" t="s">
        <v>12599</v>
      </c>
      <c r="F3979" s="1" t="s">
        <v>12600</v>
      </c>
      <c r="G3979" s="1" t="s">
        <v>123</v>
      </c>
      <c r="H3979" s="1" t="s">
        <v>124</v>
      </c>
      <c r="I3979" s="1" t="s">
        <v>125</v>
      </c>
      <c r="J3979" s="1" t="s">
        <v>10722</v>
      </c>
      <c r="K3979" s="1" t="s">
        <v>12601</v>
      </c>
      <c r="L3979">
        <f>ROUNDUP(IF(B3979&gt;$D$4,0,($D$4-B3979+1)/365),0)</f>
        <v>0</v>
      </c>
      <c r="M3979">
        <f>ROUNDUP(IF(B3979&gt;$D$5,0,($D$5-B3979+1)/365),0)</f>
        <v>1</v>
      </c>
      <c r="N3979" s="28">
        <f>IF(OR(L3979=1,M3979=1),IF(B3979+364&lt;=$D$5,(B3979+364-$D$4+1)/365,IF(B3979&gt;$D$4,($D$5-B3979+1)/365,$D$6/365)),0)</f>
        <v>0.12980035514967861</v>
      </c>
      <c r="O3979" s="28">
        <f>'Data &amp; Parameter'!$E$16*'Data &amp; Parameter'!$E$17*('Data &amp; Parameter'!$E$18+'Data &amp; Parameter'!$E$19)*'Data &amp; Parameter'!$E$20*'Data &amp; Parameter'!$E$37*N3979</f>
        <v>0.45127746021179349</v>
      </c>
      <c r="P3979">
        <f>ROUNDUP(IF(D3979&gt;$D$4,0,($D$4-D3979+1)/365),0)</f>
        <v>0</v>
      </c>
      <c r="Q3979">
        <f>ROUNDUP(IF(D3979&gt;$D$5,0,($D$5-D3979+1)/365),0)</f>
        <v>1</v>
      </c>
      <c r="R3979" s="28">
        <f>IF(OR(P3979=1,Q3979=1),IF(D3979+364&lt;=$D$5,(D3979+364-$D$4+1)/365,IF(D3979&gt;$D$4,($D$5-D3979+1)/365,$D$6/365)),0)</f>
        <v>0.12979115931000657</v>
      </c>
      <c r="S3979" s="28">
        <f>'Data &amp; Parameter'!$E$16*'Data &amp; Parameter'!$E$17*('Data &amp; Parameter'!$E$18+'Data &amp; Parameter'!$E$19)*'Data &amp; Parameter'!$E$20*'Data &amp; Parameter'!$E$37*R3979</f>
        <v>0.45124548899594485</v>
      </c>
      <c r="T3979" s="28">
        <f t="shared" si="62"/>
        <v>0.90252294920773835</v>
      </c>
    </row>
    <row r="3980" spans="1:20" ht="15.75" customHeight="1" x14ac:dyDescent="0.35">
      <c r="A3980">
        <v>3973</v>
      </c>
      <c r="B3980" s="76">
        <v>44254.623425925922</v>
      </c>
      <c r="C3980" s="1" t="s">
        <v>12602</v>
      </c>
      <c r="D3980" s="76">
        <v>44254.623981481476</v>
      </c>
      <c r="E3980" s="1" t="s">
        <v>12603</v>
      </c>
      <c r="F3980" s="1" t="s">
        <v>12604</v>
      </c>
      <c r="G3980" s="1" t="s">
        <v>123</v>
      </c>
      <c r="H3980" s="1" t="s">
        <v>124</v>
      </c>
      <c r="I3980" s="1" t="s">
        <v>125</v>
      </c>
      <c r="J3980" s="1" t="s">
        <v>12605</v>
      </c>
      <c r="K3980" s="1" t="s">
        <v>9808</v>
      </c>
      <c r="L3980">
        <f>ROUNDUP(IF(B3980&gt;$D$4,0,($D$4-B3980+1)/365),0)</f>
        <v>0</v>
      </c>
      <c r="M3980">
        <f>ROUNDUP(IF(B3980&gt;$D$5,0,($D$5-B3980+1)/365),0)</f>
        <v>1</v>
      </c>
      <c r="N3980" s="28">
        <f>IF(OR(L3980=1,M3980=1),IF(B3980+364&lt;=$D$5,(B3980+364-$D$4+1)/365,IF(B3980&gt;$D$4,($D$5-B3980+1)/365,$D$6/365)),0)</f>
        <v>0.12979883307966639</v>
      </c>
      <c r="O3980" s="28">
        <f>'Data &amp; Parameter'!$E$16*'Data &amp; Parameter'!$E$17*('Data &amp; Parameter'!$E$18+'Data &amp; Parameter'!$E$19)*'Data &amp; Parameter'!$E$20*'Data &amp; Parameter'!$E$37*N3980</f>
        <v>0.45127216842435125</v>
      </c>
      <c r="P3980">
        <f>ROUNDUP(IF(D3980&gt;$D$4,0,($D$4-D3980+1)/365),0)</f>
        <v>0</v>
      </c>
      <c r="Q3980">
        <f>ROUNDUP(IF(D3980&gt;$D$5,0,($D$5-D3980+1)/365),0)</f>
        <v>1</v>
      </c>
      <c r="R3980" s="28">
        <f>IF(OR(P3980=1,Q3980=1),IF(D3980+364&lt;=$D$5,(D3980+364-$D$4+1)/365,IF(D3980&gt;$D$4,($D$5-D3980+1)/365,$D$6/365)),0)</f>
        <v>0.12979731100965419</v>
      </c>
      <c r="S3980" s="28">
        <f>'Data &amp; Parameter'!$E$16*'Data &amp; Parameter'!$E$17*('Data &amp; Parameter'!$E$18+'Data &amp; Parameter'!$E$19)*'Data &amp; Parameter'!$E$20*'Data &amp; Parameter'!$E$37*R3980</f>
        <v>0.45126687663690906</v>
      </c>
      <c r="T3980" s="28">
        <f t="shared" si="62"/>
        <v>0.90253904506126026</v>
      </c>
    </row>
    <row r="3981" spans="1:20" ht="15.75" customHeight="1" x14ac:dyDescent="0.35">
      <c r="A3981">
        <v>3974</v>
      </c>
      <c r="B3981" s="76">
        <v>44254.623541666668</v>
      </c>
      <c r="C3981" s="1" t="s">
        <v>12606</v>
      </c>
      <c r="D3981" s="76">
        <v>44254.624143518522</v>
      </c>
      <c r="E3981" s="1" t="s">
        <v>12607</v>
      </c>
      <c r="F3981" s="1" t="s">
        <v>12608</v>
      </c>
      <c r="G3981" s="1" t="s">
        <v>123</v>
      </c>
      <c r="H3981" s="1" t="s">
        <v>124</v>
      </c>
      <c r="I3981" s="1" t="s">
        <v>125</v>
      </c>
      <c r="J3981" s="1" t="s">
        <v>12254</v>
      </c>
      <c r="K3981" s="1" t="s">
        <v>12255</v>
      </c>
      <c r="L3981">
        <f>ROUNDUP(IF(B3981&gt;$D$4,0,($D$4-B3981+1)/365),0)</f>
        <v>0</v>
      </c>
      <c r="M3981">
        <f>ROUNDUP(IF(B3981&gt;$D$5,0,($D$5-B3981+1)/365),0)</f>
        <v>1</v>
      </c>
      <c r="N3981" s="28">
        <f>IF(OR(L3981=1,M3981=1),IF(B3981+364&lt;=$D$5,(B3981+364-$D$4+1)/365,IF(B3981&gt;$D$4,($D$5-B3981+1)/365,$D$6/365)),0)</f>
        <v>0.12979851598173223</v>
      </c>
      <c r="O3981" s="28">
        <f>'Data &amp; Parameter'!$E$16*'Data &amp; Parameter'!$E$17*('Data &amp; Parameter'!$E$18+'Data &amp; Parameter'!$E$19)*'Data &amp; Parameter'!$E$20*'Data &amp; Parameter'!$E$37*N3981</f>
        <v>0.45127106596858213</v>
      </c>
      <c r="P3981">
        <f>ROUNDUP(IF(D3981&gt;$D$4,0,($D$4-D3981+1)/365),0)</f>
        <v>0</v>
      </c>
      <c r="Q3981">
        <f>ROUNDUP(IF(D3981&gt;$D$5,0,($D$5-D3981+1)/365),0)</f>
        <v>1</v>
      </c>
      <c r="R3981" s="28">
        <f>IF(OR(P3981=1,Q3981=1),IF(D3981+364&lt;=$D$5,(D3981+364-$D$4+1)/365,IF(D3981&gt;$D$4,($D$5-D3981+1)/365,$D$6/365)),0)</f>
        <v>0.12979686707254237</v>
      </c>
      <c r="S3981" s="28">
        <f>'Data &amp; Parameter'!$E$16*'Data &amp; Parameter'!$E$17*('Data &amp; Parameter'!$E$18+'Data &amp; Parameter'!$E$19)*'Data &amp; Parameter'!$E$20*'Data &amp; Parameter'!$E$37*R3981</f>
        <v>0.45126533319881845</v>
      </c>
      <c r="T3981" s="28">
        <f t="shared" si="62"/>
        <v>0.90253639916740058</v>
      </c>
    </row>
    <row r="3982" spans="1:20" ht="15.75" customHeight="1" x14ac:dyDescent="0.35">
      <c r="A3982">
        <v>3975</v>
      </c>
      <c r="B3982" s="76">
        <v>44254.625543981485</v>
      </c>
      <c r="C3982" s="1" t="s">
        <v>12609</v>
      </c>
      <c r="D3982" s="76">
        <v>44254.626562500001</v>
      </c>
      <c r="E3982" s="1" t="s">
        <v>12610</v>
      </c>
      <c r="F3982" s="1" t="s">
        <v>12611</v>
      </c>
      <c r="G3982" s="1" t="s">
        <v>123</v>
      </c>
      <c r="H3982" s="1" t="s">
        <v>124</v>
      </c>
      <c r="I3982" s="1" t="s">
        <v>125</v>
      </c>
      <c r="J3982" s="1" t="s">
        <v>11193</v>
      </c>
      <c r="K3982" s="1" t="s">
        <v>11193</v>
      </c>
      <c r="L3982">
        <f>ROUNDUP(IF(B3982&gt;$D$4,0,($D$4-B3982+1)/365),0)</f>
        <v>0</v>
      </c>
      <c r="M3982">
        <f>ROUNDUP(IF(B3982&gt;$D$5,0,($D$5-B3982+1)/365),0)</f>
        <v>1</v>
      </c>
      <c r="N3982" s="28">
        <f>IF(OR(L3982=1,M3982=1),IF(B3982+364&lt;=$D$5,(B3982+364-$D$4+1)/365,IF(B3982&gt;$D$4,($D$5-B3982+1)/365,$D$6/365)),0)</f>
        <v>0.12979303018771246</v>
      </c>
      <c r="O3982" s="28">
        <f>'Data &amp; Parameter'!$E$16*'Data &amp; Parameter'!$E$17*('Data &amp; Parameter'!$E$18+'Data &amp; Parameter'!$E$19)*'Data &amp; Parameter'!$E$20*'Data &amp; Parameter'!$E$37*N3982</f>
        <v>0.45125199348461525</v>
      </c>
      <c r="P3982">
        <f>ROUNDUP(IF(D3982&gt;$D$4,0,($D$4-D3982+1)/365),0)</f>
        <v>0</v>
      </c>
      <c r="Q3982">
        <f>ROUNDUP(IF(D3982&gt;$D$5,0,($D$5-D3982+1)/365),0)</f>
        <v>1</v>
      </c>
      <c r="R3982" s="28">
        <f>IF(OR(P3982=1,Q3982=1),IF(D3982+364&lt;=$D$5,(D3982+364-$D$4+1)/365,IF(D3982&gt;$D$4,($D$5-D3982+1)/365,$D$6/365)),0)</f>
        <v>0.12979023972602341</v>
      </c>
      <c r="S3982" s="28">
        <f>'Data &amp; Parameter'!$E$16*'Data &amp; Parameter'!$E$17*('Data &amp; Parameter'!$E$18+'Data &amp; Parameter'!$E$19)*'Data &amp; Parameter'!$E$20*'Data &amp; Parameter'!$E$37*R3982</f>
        <v>0.45124229187430454</v>
      </c>
      <c r="T3982" s="28">
        <f t="shared" si="62"/>
        <v>0.90249428535891973</v>
      </c>
    </row>
    <row r="3983" spans="1:20" ht="15.75" customHeight="1" x14ac:dyDescent="0.35">
      <c r="A3983">
        <v>3976</v>
      </c>
      <c r="B3983" s="76">
        <v>44254.626099537039</v>
      </c>
      <c r="C3983" s="1" t="s">
        <v>12612</v>
      </c>
      <c r="D3983" s="76">
        <v>44254.627858796295</v>
      </c>
      <c r="E3983" s="1" t="s">
        <v>12613</v>
      </c>
      <c r="F3983" s="1" t="s">
        <v>12614</v>
      </c>
      <c r="G3983" s="1" t="s">
        <v>123</v>
      </c>
      <c r="H3983" s="1" t="s">
        <v>124</v>
      </c>
      <c r="I3983" s="1" t="s">
        <v>125</v>
      </c>
      <c r="J3983" s="1" t="s">
        <v>756</v>
      </c>
      <c r="K3983" s="1" t="s">
        <v>756</v>
      </c>
      <c r="L3983">
        <f>ROUNDUP(IF(B3983&gt;$D$4,0,($D$4-B3983+1)/365),0)</f>
        <v>0</v>
      </c>
      <c r="M3983">
        <f>ROUNDUP(IF(B3983&gt;$D$5,0,($D$5-B3983+1)/365),0)</f>
        <v>1</v>
      </c>
      <c r="N3983" s="28">
        <f>IF(OR(L3983=1,M3983=1),IF(B3983+364&lt;=$D$5,(B3983+364-$D$4+1)/365,IF(B3983&gt;$D$4,($D$5-B3983+1)/365,$D$6/365)),0)</f>
        <v>0.12979150811770024</v>
      </c>
      <c r="O3983" s="28">
        <f>'Data &amp; Parameter'!$E$16*'Data &amp; Parameter'!$E$17*('Data &amp; Parameter'!$E$18+'Data &amp; Parameter'!$E$19)*'Data &amp; Parameter'!$E$20*'Data &amp; Parameter'!$E$37*N3983</f>
        <v>0.45124670169717301</v>
      </c>
      <c r="P3983">
        <f>ROUNDUP(IF(D3983&gt;$D$4,0,($D$4-D3983+1)/365),0)</f>
        <v>0</v>
      </c>
      <c r="Q3983">
        <f>ROUNDUP(IF(D3983&gt;$D$5,0,($D$5-D3983+1)/365),0)</f>
        <v>1</v>
      </c>
      <c r="R3983" s="28">
        <f>IF(OR(P3983=1,Q3983=1),IF(D3983+364&lt;=$D$5,(D3983+364-$D$4+1)/365,IF(D3983&gt;$D$4,($D$5-D3983+1)/365,$D$6/365)),0)</f>
        <v>0.12978668822932826</v>
      </c>
      <c r="S3983" s="28">
        <f>'Data &amp; Parameter'!$E$16*'Data &amp; Parameter'!$E$17*('Data &amp; Parameter'!$E$18+'Data &amp; Parameter'!$E$19)*'Data &amp; Parameter'!$E$20*'Data &amp; Parameter'!$E$37*R3983</f>
        <v>0.45122994437027281</v>
      </c>
      <c r="T3983" s="28">
        <f t="shared" si="62"/>
        <v>0.90247664606744582</v>
      </c>
    </row>
    <row r="3984" spans="1:20" ht="15.75" customHeight="1" x14ac:dyDescent="0.35">
      <c r="A3984">
        <v>3977</v>
      </c>
      <c r="B3984" s="76">
        <v>44254.626145833332</v>
      </c>
      <c r="C3984" s="1" t="s">
        <v>12615</v>
      </c>
      <c r="D3984" s="76">
        <v>44254.626805555556</v>
      </c>
      <c r="E3984" s="1" t="s">
        <v>12616</v>
      </c>
      <c r="F3984" s="1" t="s">
        <v>12617</v>
      </c>
      <c r="G3984" s="1" t="s">
        <v>123</v>
      </c>
      <c r="H3984" s="1" t="s">
        <v>124</v>
      </c>
      <c r="I3984" s="1" t="s">
        <v>125</v>
      </c>
      <c r="J3984" s="1" t="s">
        <v>9808</v>
      </c>
      <c r="K3984" s="1" t="s">
        <v>12618</v>
      </c>
      <c r="L3984">
        <f>ROUNDUP(IF(B3984&gt;$D$4,0,($D$4-B3984+1)/365),0)</f>
        <v>0</v>
      </c>
      <c r="M3984">
        <f>ROUNDUP(IF(B3984&gt;$D$5,0,($D$5-B3984+1)/365),0)</f>
        <v>1</v>
      </c>
      <c r="N3984" s="28">
        <f>IF(OR(L3984=1,M3984=1),IF(B3984+364&lt;=$D$5,(B3984+364-$D$4+1)/365,IF(B3984&gt;$D$4,($D$5-B3984+1)/365,$D$6/365)),0)</f>
        <v>0.12979138127854253</v>
      </c>
      <c r="O3984" s="28">
        <f>'Data &amp; Parameter'!$E$16*'Data &amp; Parameter'!$E$17*('Data &amp; Parameter'!$E$18+'Data &amp; Parameter'!$E$19)*'Data &amp; Parameter'!$E$20*'Data &amp; Parameter'!$E$37*N3984</f>
        <v>0.45124626071492085</v>
      </c>
      <c r="P3984">
        <f>ROUNDUP(IF(D3984&gt;$D$4,0,($D$4-D3984+1)/365),0)</f>
        <v>0</v>
      </c>
      <c r="Q3984">
        <f>ROUNDUP(IF(D3984&gt;$D$5,0,($D$5-D3984+1)/365),0)</f>
        <v>1</v>
      </c>
      <c r="R3984" s="28">
        <f>IF(OR(P3984=1,Q3984=1),IF(D3984+364&lt;=$D$5,(D3984+364-$D$4+1)/365,IF(D3984&gt;$D$4,($D$5-D3984+1)/365,$D$6/365)),0)</f>
        <v>0.12978957382039555</v>
      </c>
      <c r="S3984" s="28">
        <f>'Data &amp; Parameter'!$E$16*'Data &amp; Parameter'!$E$17*('Data &amp; Parameter'!$E$18+'Data &amp; Parameter'!$E$19)*'Data &amp; Parameter'!$E$20*'Data &amp; Parameter'!$E$37*R3984</f>
        <v>0.4512399767173072</v>
      </c>
      <c r="T3984" s="28">
        <f t="shared" si="62"/>
        <v>0.902486237432228</v>
      </c>
    </row>
    <row r="3985" spans="1:20" ht="15.75" customHeight="1" x14ac:dyDescent="0.35">
      <c r="A3985">
        <v>3978</v>
      </c>
      <c r="B3985" s="76">
        <v>44254.626458333332</v>
      </c>
      <c r="C3985" s="1" t="s">
        <v>12619</v>
      </c>
      <c r="D3985" s="76">
        <v>44254.626932870371</v>
      </c>
      <c r="E3985" s="1" t="s">
        <v>12620</v>
      </c>
      <c r="F3985" s="1" t="s">
        <v>12621</v>
      </c>
      <c r="G3985" s="1" t="s">
        <v>123</v>
      </c>
      <c r="H3985" s="1" t="s">
        <v>124</v>
      </c>
      <c r="I3985" s="1" t="s">
        <v>125</v>
      </c>
      <c r="J3985" s="1" t="s">
        <v>12254</v>
      </c>
      <c r="K3985" s="1" t="s">
        <v>12255</v>
      </c>
      <c r="L3985">
        <f>ROUNDUP(IF(B3985&gt;$D$4,0,($D$4-B3985+1)/365),0)</f>
        <v>0</v>
      </c>
      <c r="M3985">
        <f>ROUNDUP(IF(B3985&gt;$D$5,0,($D$5-B3985+1)/365),0)</f>
        <v>1</v>
      </c>
      <c r="N3985" s="28">
        <f>IF(OR(L3985=1,M3985=1),IF(B3985+364&lt;=$D$5,(B3985+364-$D$4+1)/365,IF(B3985&gt;$D$4,($D$5-B3985+1)/365,$D$6/365)),0)</f>
        <v>0.12979052511415817</v>
      </c>
      <c r="O3985" s="28">
        <f>'Data &amp; Parameter'!$E$16*'Data &amp; Parameter'!$E$17*('Data &amp; Parameter'!$E$18+'Data &amp; Parameter'!$E$19)*'Data &amp; Parameter'!$E$20*'Data &amp; Parameter'!$E$37*N3985</f>
        <v>0.45124328408447595</v>
      </c>
      <c r="P3985">
        <f>ROUNDUP(IF(D3985&gt;$D$4,0,($D$4-D3985+1)/365),0)</f>
        <v>0</v>
      </c>
      <c r="Q3985">
        <f>ROUNDUP(IF(D3985&gt;$D$5,0,($D$5-D3985+1)/365),0)</f>
        <v>1</v>
      </c>
      <c r="R3985" s="28">
        <f>IF(OR(P3985=1,Q3985=1),IF(D3985+364&lt;=$D$5,(D3985+364-$D$4+1)/365,IF(D3985&gt;$D$4,($D$5-D3985+1)/365,$D$6/365)),0)</f>
        <v>0.12978922501268195</v>
      </c>
      <c r="S3985" s="28">
        <f>'Data &amp; Parameter'!$E$16*'Data &amp; Parameter'!$E$17*('Data &amp; Parameter'!$E$18+'Data &amp; Parameter'!$E$19)*'Data &amp; Parameter'!$E$20*'Data &amp; Parameter'!$E$37*R3985</f>
        <v>0.45123876401600982</v>
      </c>
      <c r="T3985" s="28">
        <f t="shared" si="62"/>
        <v>0.90248204810048582</v>
      </c>
    </row>
    <row r="3986" spans="1:20" ht="15.75" customHeight="1" x14ac:dyDescent="0.35">
      <c r="A3986">
        <v>3979</v>
      </c>
      <c r="B3986" s="76">
        <v>44254.628148148149</v>
      </c>
      <c r="C3986" s="1" t="s">
        <v>12622</v>
      </c>
      <c r="D3986" s="76">
        <v>44254.628969907411</v>
      </c>
      <c r="E3986" s="1" t="s">
        <v>12623</v>
      </c>
      <c r="F3986" s="1" t="s">
        <v>12624</v>
      </c>
      <c r="G3986" s="1" t="s">
        <v>123</v>
      </c>
      <c r="H3986" s="1" t="s">
        <v>124</v>
      </c>
      <c r="I3986" s="1" t="s">
        <v>125</v>
      </c>
      <c r="J3986" s="1" t="s">
        <v>10722</v>
      </c>
      <c r="K3986" s="1" t="s">
        <v>12601</v>
      </c>
      <c r="L3986">
        <f>ROUNDUP(IF(B3986&gt;$D$4,0,($D$4-B3986+1)/365),0)</f>
        <v>0</v>
      </c>
      <c r="M3986">
        <f>ROUNDUP(IF(B3986&gt;$D$5,0,($D$5-B3986+1)/365),0)</f>
        <v>1</v>
      </c>
      <c r="N3986" s="28">
        <f>IF(OR(L3986=1,M3986=1),IF(B3986+364&lt;=$D$5,(B3986+364-$D$4+1)/365,IF(B3986&gt;$D$4,($D$5-B3986+1)/365,$D$6/365)),0)</f>
        <v>0.12978589548452277</v>
      </c>
      <c r="O3986" s="28">
        <f>'Data &amp; Parameter'!$E$16*'Data &amp; Parameter'!$E$17*('Data &amp; Parameter'!$E$18+'Data &amp; Parameter'!$E$19)*'Data &amp; Parameter'!$E$20*'Data &amp; Parameter'!$E$37*N3986</f>
        <v>0.45122718823095398</v>
      </c>
      <c r="P3986">
        <f>ROUNDUP(IF(D3986&gt;$D$4,0,($D$4-D3986+1)/365),0)</f>
        <v>0</v>
      </c>
      <c r="Q3986">
        <f>ROUNDUP(IF(D3986&gt;$D$5,0,($D$5-D3986+1)/365),0)</f>
        <v>1</v>
      </c>
      <c r="R3986" s="28">
        <f>IF(OR(P3986=1,Q3986=1),IF(D3986+364&lt;=$D$5,(D3986+364-$D$4+1)/365,IF(D3986&gt;$D$4,($D$5-D3986+1)/365,$D$6/365)),0)</f>
        <v>0.12978364408928392</v>
      </c>
      <c r="S3986" s="28">
        <f>'Data &amp; Parameter'!$E$16*'Data &amp; Parameter'!$E$17*('Data &amp; Parameter'!$E$18+'Data &amp; Parameter'!$E$19)*'Data &amp; Parameter'!$E$20*'Data &amp; Parameter'!$E$37*R3986</f>
        <v>0.4512193607953191</v>
      </c>
      <c r="T3986" s="28">
        <f t="shared" si="62"/>
        <v>0.90244654902627308</v>
      </c>
    </row>
    <row r="3987" spans="1:20" ht="15.75" customHeight="1" x14ac:dyDescent="0.35">
      <c r="A3987">
        <v>3980</v>
      </c>
      <c r="B3987" s="76">
        <v>44254.628310185188</v>
      </c>
      <c r="C3987" s="1" t="s">
        <v>12625</v>
      </c>
      <c r="D3987" s="76">
        <v>44254.629386574074</v>
      </c>
      <c r="E3987" s="1" t="s">
        <v>12626</v>
      </c>
      <c r="F3987" s="1" t="s">
        <v>12627</v>
      </c>
      <c r="G3987" s="1" t="s">
        <v>123</v>
      </c>
      <c r="H3987" s="1" t="s">
        <v>124</v>
      </c>
      <c r="I3987" s="1" t="s">
        <v>125</v>
      </c>
      <c r="J3987" s="1" t="s">
        <v>9783</v>
      </c>
      <c r="K3987" s="1" t="s">
        <v>12518</v>
      </c>
      <c r="L3987">
        <f>ROUNDUP(IF(B3987&gt;$D$4,0,($D$4-B3987+1)/365),0)</f>
        <v>0</v>
      </c>
      <c r="M3987">
        <f>ROUNDUP(IF(B3987&gt;$D$5,0,($D$5-B3987+1)/365),0)</f>
        <v>1</v>
      </c>
      <c r="N3987" s="28">
        <f>IF(OR(L3987=1,M3987=1),IF(B3987+364&lt;=$D$5,(B3987+364-$D$4+1)/365,IF(B3987&gt;$D$4,($D$5-B3987+1)/365,$D$6/365)),0)</f>
        <v>0.12978545154743087</v>
      </c>
      <c r="O3987" s="28">
        <f>'Data &amp; Parameter'!$E$16*'Data &amp; Parameter'!$E$17*('Data &amp; Parameter'!$E$18+'Data &amp; Parameter'!$E$19)*'Data &amp; Parameter'!$E$20*'Data &amp; Parameter'!$E$37*N3987</f>
        <v>0.45122564479293265</v>
      </c>
      <c r="P3987">
        <f>ROUNDUP(IF(D3987&gt;$D$4,0,($D$4-D3987+1)/365),0)</f>
        <v>0</v>
      </c>
      <c r="Q3987">
        <f>ROUNDUP(IF(D3987&gt;$D$5,0,($D$5-D3987+1)/365),0)</f>
        <v>1</v>
      </c>
      <c r="R3987" s="28">
        <f>IF(OR(P3987=1,Q3987=1),IF(D3987+364&lt;=$D$5,(D3987+364-$D$4+1)/365,IF(D3987&gt;$D$4,($D$5-D3987+1)/365,$D$6/365)),0)</f>
        <v>0.12978250253678472</v>
      </c>
      <c r="S3987" s="28">
        <f>'Data &amp; Parameter'!$E$16*'Data &amp; Parameter'!$E$17*('Data &amp; Parameter'!$E$18+'Data &amp; Parameter'!$E$19)*'Data &amp; Parameter'!$E$20*'Data &amp; Parameter'!$E$37*R3987</f>
        <v>0.45121539195477206</v>
      </c>
      <c r="T3987" s="28">
        <f t="shared" si="62"/>
        <v>0.90244103674770471</v>
      </c>
    </row>
    <row r="3988" spans="1:20" ht="15.75" customHeight="1" x14ac:dyDescent="0.35">
      <c r="A3988">
        <v>3981</v>
      </c>
      <c r="B3988" s="76">
        <v>44254.628680555557</v>
      </c>
      <c r="C3988" s="1" t="s">
        <v>12628</v>
      </c>
      <c r="D3988" s="76">
        <v>44254.62909722222</v>
      </c>
      <c r="E3988" s="1" t="s">
        <v>12629</v>
      </c>
      <c r="F3988" s="1" t="s">
        <v>12630</v>
      </c>
      <c r="G3988" s="1" t="s">
        <v>123</v>
      </c>
      <c r="H3988" s="1" t="s">
        <v>124</v>
      </c>
      <c r="I3988" s="1" t="s">
        <v>125</v>
      </c>
      <c r="J3988" s="1" t="s">
        <v>11225</v>
      </c>
      <c r="K3988" s="1" t="s">
        <v>11193</v>
      </c>
      <c r="L3988">
        <f>ROUNDUP(IF(B3988&gt;$D$4,0,($D$4-B3988+1)/365),0)</f>
        <v>0</v>
      </c>
      <c r="M3988">
        <f>ROUNDUP(IF(B3988&gt;$D$5,0,($D$5-B3988+1)/365),0)</f>
        <v>1</v>
      </c>
      <c r="N3988" s="28">
        <f>IF(OR(L3988=1,M3988=1),IF(B3988+364&lt;=$D$5,(B3988+364-$D$4+1)/365,IF(B3988&gt;$D$4,($D$5-B3988+1)/365,$D$6/365)),0)</f>
        <v>0.12978443683408941</v>
      </c>
      <c r="O3988" s="28">
        <f>'Data &amp; Parameter'!$E$16*'Data &amp; Parameter'!$E$17*('Data &amp; Parameter'!$E$18+'Data &amp; Parameter'!$E$19)*'Data &amp; Parameter'!$E$20*'Data &amp; Parameter'!$E$37*N3988</f>
        <v>0.45122211693463787</v>
      </c>
      <c r="P3988">
        <f>ROUNDUP(IF(D3988&gt;$D$4,0,($D$4-D3988+1)/365),0)</f>
        <v>0</v>
      </c>
      <c r="Q3988">
        <f>ROUNDUP(IF(D3988&gt;$D$5,0,($D$5-D3988+1)/365),0)</f>
        <v>1</v>
      </c>
      <c r="R3988" s="28">
        <f>IF(OR(P3988=1,Q3988=1),IF(D3988+364&lt;=$D$5,(D3988+364-$D$4+1)/365,IF(D3988&gt;$D$4,($D$5-D3988+1)/365,$D$6/365)),0)</f>
        <v>0.12978329528159022</v>
      </c>
      <c r="S3988" s="28">
        <f>'Data &amp; Parameter'!$E$16*'Data &amp; Parameter'!$E$17*('Data &amp; Parameter'!$E$18+'Data &amp; Parameter'!$E$19)*'Data &amp; Parameter'!$E$20*'Data &amp; Parameter'!$E$37*R3988</f>
        <v>0.45121814809409089</v>
      </c>
      <c r="T3988" s="28">
        <f t="shared" si="62"/>
        <v>0.90244026502872876</v>
      </c>
    </row>
    <row r="3989" spans="1:20" ht="15.75" customHeight="1" x14ac:dyDescent="0.35">
      <c r="A3989">
        <v>3982</v>
      </c>
      <c r="B3989" s="76">
        <v>44254.630590277782</v>
      </c>
      <c r="C3989" s="1" t="s">
        <v>12631</v>
      </c>
      <c r="D3989" s="76">
        <v>44254.632349537038</v>
      </c>
      <c r="E3989" s="1" t="s">
        <v>12632</v>
      </c>
      <c r="F3989" s="1" t="s">
        <v>12633</v>
      </c>
      <c r="G3989" s="1" t="s">
        <v>123</v>
      </c>
      <c r="H3989" s="1" t="s">
        <v>124</v>
      </c>
      <c r="I3989" s="1" t="s">
        <v>125</v>
      </c>
      <c r="J3989" s="1" t="s">
        <v>10722</v>
      </c>
      <c r="K3989" s="1" t="s">
        <v>12601</v>
      </c>
      <c r="L3989">
        <f>ROUNDUP(IF(B3989&gt;$D$4,0,($D$4-B3989+1)/365),0)</f>
        <v>0</v>
      </c>
      <c r="M3989">
        <f>ROUNDUP(IF(B3989&gt;$D$5,0,($D$5-B3989+1)/365),0)</f>
        <v>1</v>
      </c>
      <c r="N3989" s="28">
        <f>IF(OR(L3989=1,M3989=1),IF(B3989+364&lt;=$D$5,(B3989+364-$D$4+1)/365,IF(B3989&gt;$D$4,($D$5-B3989+1)/365,$D$6/365)),0)</f>
        <v>0.12977920471840501</v>
      </c>
      <c r="O3989" s="28">
        <f>'Data &amp; Parameter'!$E$16*'Data &amp; Parameter'!$E$17*('Data &amp; Parameter'!$E$18+'Data &amp; Parameter'!$E$19)*'Data &amp; Parameter'!$E$20*'Data &amp; Parameter'!$E$37*N3989</f>
        <v>0.4512039264152447</v>
      </c>
      <c r="P3989">
        <f>ROUNDUP(IF(D3989&gt;$D$4,0,($D$4-D3989+1)/365),0)</f>
        <v>0</v>
      </c>
      <c r="Q3989">
        <f>ROUNDUP(IF(D3989&gt;$D$5,0,($D$5-D3989+1)/365),0)</f>
        <v>1</v>
      </c>
      <c r="R3989" s="28">
        <f>IF(OR(P3989=1,Q3989=1),IF(D3989+364&lt;=$D$5,(D3989+364-$D$4+1)/365,IF(D3989&gt;$D$4,($D$5-D3989+1)/365,$D$6/365)),0)</f>
        <v>0.12977438483003301</v>
      </c>
      <c r="S3989" s="28">
        <f>'Data &amp; Parameter'!$E$16*'Data &amp; Parameter'!$E$17*('Data &amp; Parameter'!$E$18+'Data &amp; Parameter'!$E$19)*'Data &amp; Parameter'!$E$20*'Data &amp; Parameter'!$E$37*R3989</f>
        <v>0.45118716908834439</v>
      </c>
      <c r="T3989" s="28">
        <f t="shared" si="62"/>
        <v>0.90239109550358909</v>
      </c>
    </row>
    <row r="3990" spans="1:20" ht="15.75" customHeight="1" x14ac:dyDescent="0.35">
      <c r="A3990">
        <v>3983</v>
      </c>
      <c r="B3990" s="76">
        <v>44254.630752314813</v>
      </c>
      <c r="C3990" s="1" t="s">
        <v>12634</v>
      </c>
      <c r="D3990" s="76">
        <v>44254.631226851852</v>
      </c>
      <c r="E3990" s="1" t="s">
        <v>12635</v>
      </c>
      <c r="F3990" s="1" t="s">
        <v>12636</v>
      </c>
      <c r="G3990" s="1" t="s">
        <v>123</v>
      </c>
      <c r="H3990" s="1" t="s">
        <v>124</v>
      </c>
      <c r="I3990" s="1" t="s">
        <v>125</v>
      </c>
      <c r="J3990" s="1" t="s">
        <v>11193</v>
      </c>
      <c r="K3990" s="1" t="s">
        <v>11193</v>
      </c>
      <c r="L3990">
        <f>ROUNDUP(IF(B3990&gt;$D$4,0,($D$4-B3990+1)/365),0)</f>
        <v>0</v>
      </c>
      <c r="M3990">
        <f>ROUNDUP(IF(B3990&gt;$D$5,0,($D$5-B3990+1)/365),0)</f>
        <v>1</v>
      </c>
      <c r="N3990" s="28">
        <f>IF(OR(L3990=1,M3990=1),IF(B3990+364&lt;=$D$5,(B3990+364-$D$4+1)/365,IF(B3990&gt;$D$4,($D$5-B3990+1)/365,$D$6/365)),0)</f>
        <v>0.12977876078133305</v>
      </c>
      <c r="O3990" s="28">
        <f>'Data &amp; Parameter'!$E$16*'Data &amp; Parameter'!$E$17*('Data &amp; Parameter'!$E$18+'Data &amp; Parameter'!$E$19)*'Data &amp; Parameter'!$E$20*'Data &amp; Parameter'!$E$37*N3990</f>
        <v>0.45120238297729265</v>
      </c>
      <c r="P3990">
        <f>ROUNDUP(IF(D3990&gt;$D$4,0,($D$4-D3990+1)/365),0)</f>
        <v>0</v>
      </c>
      <c r="Q3990">
        <f>ROUNDUP(IF(D3990&gt;$D$5,0,($D$5-D3990+1)/365),0)</f>
        <v>1</v>
      </c>
      <c r="R3990" s="28">
        <f>IF(OR(P3990=1,Q3990=1),IF(D3990+364&lt;=$D$5,(D3990+364-$D$4+1)/365,IF(D3990&gt;$D$4,($D$5-D3990+1)/365,$D$6/365)),0)</f>
        <v>0.12977746067985682</v>
      </c>
      <c r="S3990" s="28">
        <f>'Data &amp; Parameter'!$E$16*'Data &amp; Parameter'!$E$17*('Data &amp; Parameter'!$E$18+'Data &amp; Parameter'!$E$19)*'Data &amp; Parameter'!$E$20*'Data &amp; Parameter'!$E$37*R3990</f>
        <v>0.45119786290882646</v>
      </c>
      <c r="T3990" s="28">
        <f t="shared" si="62"/>
        <v>0.90240024588611911</v>
      </c>
    </row>
    <row r="3991" spans="1:20" ht="15.75" customHeight="1" x14ac:dyDescent="0.35">
      <c r="A3991">
        <v>3984</v>
      </c>
      <c r="B3991" s="76">
        <v>44254.632245370369</v>
      </c>
      <c r="C3991" s="1" t="s">
        <v>12637</v>
      </c>
      <c r="D3991" s="76">
        <v>44254.633761574078</v>
      </c>
      <c r="E3991" s="1" t="s">
        <v>12638</v>
      </c>
      <c r="F3991" s="1" t="s">
        <v>12639</v>
      </c>
      <c r="G3991" s="1" t="s">
        <v>123</v>
      </c>
      <c r="H3991" s="1" t="s">
        <v>124</v>
      </c>
      <c r="I3991" s="1" t="s">
        <v>125</v>
      </c>
      <c r="J3991" s="1" t="s">
        <v>12640</v>
      </c>
      <c r="K3991" s="1" t="s">
        <v>10085</v>
      </c>
      <c r="L3991">
        <f>ROUNDUP(IF(B3991&gt;$D$4,0,($D$4-B3991+1)/365),0)</f>
        <v>0</v>
      </c>
      <c r="M3991">
        <f>ROUNDUP(IF(B3991&gt;$D$5,0,($D$5-B3991+1)/365),0)</f>
        <v>1</v>
      </c>
      <c r="N3991" s="28">
        <f>IF(OR(L3991=1,M3991=1),IF(B3991+364&lt;=$D$5,(B3991+364-$D$4+1)/365,IF(B3991&gt;$D$4,($D$5-B3991+1)/365,$D$6/365)),0)</f>
        <v>0.12977467021816777</v>
      </c>
      <c r="O3991" s="28">
        <f>'Data &amp; Parameter'!$E$16*'Data &amp; Parameter'!$E$17*('Data &amp; Parameter'!$E$18+'Data &amp; Parameter'!$E$19)*'Data &amp; Parameter'!$E$20*'Data &amp; Parameter'!$E$37*N3991</f>
        <v>0.4511881612985158</v>
      </c>
      <c r="P3991">
        <f>ROUNDUP(IF(D3991&gt;$D$4,0,($D$4-D3991+1)/365),0)</f>
        <v>0</v>
      </c>
      <c r="Q3991">
        <f>ROUNDUP(IF(D3991&gt;$D$5,0,($D$5-D3991+1)/365),0)</f>
        <v>1</v>
      </c>
      <c r="R3991" s="28">
        <f>IF(OR(P3991=1,Q3991=1),IF(D3991+364&lt;=$D$5,(D3991+364-$D$4+1)/365,IF(D3991&gt;$D$4,($D$5-D3991+1)/365,$D$6/365)),0)</f>
        <v>0.1297705162354037</v>
      </c>
      <c r="S3991" s="28">
        <f>'Data &amp; Parameter'!$E$16*'Data &amp; Parameter'!$E$17*('Data &amp; Parameter'!$E$18+'Data &amp; Parameter'!$E$19)*'Data &amp; Parameter'!$E$20*'Data &amp; Parameter'!$E$37*R3991</f>
        <v>0.45117371912854348</v>
      </c>
      <c r="T3991" s="28">
        <f t="shared" si="62"/>
        <v>0.90236188042705923</v>
      </c>
    </row>
    <row r="3992" spans="1:20" ht="15.75" customHeight="1" x14ac:dyDescent="0.35">
      <c r="A3992">
        <v>3985</v>
      </c>
      <c r="B3992" s="76">
        <v>44254.632905092592</v>
      </c>
      <c r="C3992" s="1" t="s">
        <v>12641</v>
      </c>
      <c r="D3992" s="76">
        <v>44254.633472222224</v>
      </c>
      <c r="E3992" s="1" t="s">
        <v>12642</v>
      </c>
      <c r="F3992" s="1" t="s">
        <v>12643</v>
      </c>
      <c r="G3992" s="1" t="s">
        <v>123</v>
      </c>
      <c r="H3992" s="1" t="s">
        <v>124</v>
      </c>
      <c r="I3992" s="1" t="s">
        <v>125</v>
      </c>
      <c r="J3992" s="1" t="s">
        <v>12254</v>
      </c>
      <c r="K3992" s="1" t="s">
        <v>12255</v>
      </c>
      <c r="L3992">
        <f>ROUNDUP(IF(B3992&gt;$D$4,0,($D$4-B3992+1)/365),0)</f>
        <v>0</v>
      </c>
      <c r="M3992">
        <f>ROUNDUP(IF(B3992&gt;$D$5,0,($D$5-B3992+1)/365),0)</f>
        <v>1</v>
      </c>
      <c r="N3992" s="28">
        <f>IF(OR(L3992=1,M3992=1),IF(B3992+364&lt;=$D$5,(B3992+364-$D$4+1)/365,IF(B3992&gt;$D$4,($D$5-B3992+1)/365,$D$6/365)),0)</f>
        <v>0.12977286276002079</v>
      </c>
      <c r="O3992" s="28">
        <f>'Data &amp; Parameter'!$E$16*'Data &amp; Parameter'!$E$17*('Data &amp; Parameter'!$E$18+'Data &amp; Parameter'!$E$19)*'Data &amp; Parameter'!$E$20*'Data &amp; Parameter'!$E$37*N3992</f>
        <v>0.45118187730090215</v>
      </c>
      <c r="P3992">
        <f>ROUNDUP(IF(D3992&gt;$D$4,0,($D$4-D3992+1)/365),0)</f>
        <v>0</v>
      </c>
      <c r="Q3992">
        <f>ROUNDUP(IF(D3992&gt;$D$5,0,($D$5-D3992+1)/365),0)</f>
        <v>1</v>
      </c>
      <c r="R3992" s="28">
        <f>IF(OR(P3992=1,Q3992=1),IF(D3992+364&lt;=$D$5,(D3992+364-$D$4+1)/365,IF(D3992&gt;$D$4,($D$5-D3992+1)/365,$D$6/365)),0)</f>
        <v>0.12977130898020919</v>
      </c>
      <c r="S3992" s="28">
        <f>'Data &amp; Parameter'!$E$16*'Data &amp; Parameter'!$E$17*('Data &amp; Parameter'!$E$18+'Data &amp; Parameter'!$E$19)*'Data &amp; Parameter'!$E$20*'Data &amp; Parameter'!$E$37*R3992</f>
        <v>0.45117647526786231</v>
      </c>
      <c r="T3992" s="28">
        <f t="shared" si="62"/>
        <v>0.9023583525687644</v>
      </c>
    </row>
    <row r="3993" spans="1:20" ht="15.75" customHeight="1" x14ac:dyDescent="0.35">
      <c r="A3993">
        <v>3986</v>
      </c>
      <c r="B3993" s="76">
        <v>44254.633159722223</v>
      </c>
      <c r="C3993" s="1" t="s">
        <v>12644</v>
      </c>
      <c r="D3993" s="76">
        <v>44254.634699074071</v>
      </c>
      <c r="E3993" s="1" t="s">
        <v>12645</v>
      </c>
      <c r="F3993" s="1" t="s">
        <v>12646</v>
      </c>
      <c r="G3993" s="1" t="s">
        <v>123</v>
      </c>
      <c r="H3993" s="1" t="s">
        <v>729</v>
      </c>
      <c r="I3993" s="1" t="s">
        <v>125</v>
      </c>
      <c r="J3993" s="1" t="s">
        <v>656</v>
      </c>
      <c r="K3993" s="1" t="s">
        <v>656</v>
      </c>
      <c r="L3993">
        <f>ROUNDUP(IF(B3993&gt;$D$4,0,($D$4-B3993+1)/365),0)</f>
        <v>0</v>
      </c>
      <c r="M3993">
        <f>ROUNDUP(IF(B3993&gt;$D$5,0,($D$5-B3993+1)/365),0)</f>
        <v>1</v>
      </c>
      <c r="N3993" s="28">
        <f>IF(OR(L3993=1,M3993=1),IF(B3993+364&lt;=$D$5,(B3993+364-$D$4+1)/365,IF(B3993&gt;$D$4,($D$5-B3993+1)/365,$D$6/365)),0)</f>
        <v>0.12977216514459355</v>
      </c>
      <c r="O3993" s="28">
        <f>'Data &amp; Parameter'!$E$16*'Data &amp; Parameter'!$E$17*('Data &amp; Parameter'!$E$18+'Data &amp; Parameter'!$E$19)*'Data &amp; Parameter'!$E$20*'Data &amp; Parameter'!$E$37*N3993</f>
        <v>0.45117945189830716</v>
      </c>
      <c r="P3993">
        <f>ROUNDUP(IF(D3993&gt;$D$4,0,($D$4-D3993+1)/365),0)</f>
        <v>0</v>
      </c>
      <c r="Q3993">
        <f>ROUNDUP(IF(D3993&gt;$D$5,0,($D$5-D3993+1)/365),0)</f>
        <v>1</v>
      </c>
      <c r="R3993" s="28">
        <f>IF(OR(P3993=1,Q3993=1),IF(D3993+364&lt;=$D$5,(D3993+364-$D$4+1)/365,IF(D3993&gt;$D$4,($D$5-D3993+1)/365,$D$6/365)),0)</f>
        <v>0.12976794774227055</v>
      </c>
      <c r="S3993" s="28">
        <f>'Data &amp; Parameter'!$E$16*'Data &amp; Parameter'!$E$17*('Data &amp; Parameter'!$E$18+'Data &amp; Parameter'!$E$19)*'Data &amp; Parameter'!$E$20*'Data &amp; Parameter'!$E$37*R3993</f>
        <v>0.4511647892372781</v>
      </c>
      <c r="T3993" s="28">
        <f t="shared" si="62"/>
        <v>0.90234424113558531</v>
      </c>
    </row>
    <row r="3994" spans="1:20" ht="15.75" customHeight="1" x14ac:dyDescent="0.35">
      <c r="A3994">
        <v>3987</v>
      </c>
      <c r="B3994" s="76">
        <v>44254.633206018523</v>
      </c>
      <c r="C3994" s="1" t="s">
        <v>12647</v>
      </c>
      <c r="D3994" s="76">
        <v>44254.63380787037</v>
      </c>
      <c r="E3994" s="1" t="s">
        <v>12648</v>
      </c>
      <c r="F3994" s="1" t="s">
        <v>12649</v>
      </c>
      <c r="G3994" s="1" t="s">
        <v>123</v>
      </c>
      <c r="H3994" s="1" t="s">
        <v>124</v>
      </c>
      <c r="I3994" s="1" t="s">
        <v>125</v>
      </c>
      <c r="J3994" s="1" t="s">
        <v>11193</v>
      </c>
      <c r="K3994" s="1" t="s">
        <v>11201</v>
      </c>
      <c r="L3994">
        <f>ROUNDUP(IF(B3994&gt;$D$4,0,($D$4-B3994+1)/365),0)</f>
        <v>0</v>
      </c>
      <c r="M3994">
        <f>ROUNDUP(IF(B3994&gt;$D$5,0,($D$5-B3994+1)/365),0)</f>
        <v>1</v>
      </c>
      <c r="N3994" s="28">
        <f>IF(OR(L3994=1,M3994=1),IF(B3994+364&lt;=$D$5,(B3994+364-$D$4+1)/365,IF(B3994&gt;$D$4,($D$5-B3994+1)/365,$D$6/365)),0)</f>
        <v>0.12977203830541589</v>
      </c>
      <c r="O3994" s="28">
        <f>'Data &amp; Parameter'!$E$16*'Data &amp; Parameter'!$E$17*('Data &amp; Parameter'!$E$18+'Data &amp; Parameter'!$E$19)*'Data &amp; Parameter'!$E$20*'Data &amp; Parameter'!$E$37*N3994</f>
        <v>0.45117901091598567</v>
      </c>
      <c r="P3994">
        <f>ROUNDUP(IF(D3994&gt;$D$4,0,($D$4-D3994+1)/365),0)</f>
        <v>0</v>
      </c>
      <c r="Q3994">
        <f>ROUNDUP(IF(D3994&gt;$D$5,0,($D$5-D3994+1)/365),0)</f>
        <v>1</v>
      </c>
      <c r="R3994" s="28">
        <f>IF(OR(P3994=1,Q3994=1),IF(D3994+364&lt;=$D$5,(D3994+364-$D$4+1)/365,IF(D3994&gt;$D$4,($D$5-D3994+1)/365,$D$6/365)),0)</f>
        <v>0.12977038939624597</v>
      </c>
      <c r="S3994" s="28">
        <f>'Data &amp; Parameter'!$E$16*'Data &amp; Parameter'!$E$17*('Data &amp; Parameter'!$E$18+'Data &amp; Parameter'!$E$19)*'Data &amp; Parameter'!$E$20*'Data &amp; Parameter'!$E$37*R3994</f>
        <v>0.45117327814629127</v>
      </c>
      <c r="T3994" s="28">
        <f t="shared" si="62"/>
        <v>0.90235228906227694</v>
      </c>
    </row>
    <row r="3995" spans="1:20" ht="15.75" customHeight="1" x14ac:dyDescent="0.35">
      <c r="A3995">
        <v>3988</v>
      </c>
      <c r="B3995" s="76">
        <v>44254.63381944444</v>
      </c>
      <c r="C3995" s="1" t="s">
        <v>12650</v>
      </c>
      <c r="D3995" s="76">
        <v>44254.634236111116</v>
      </c>
      <c r="E3995" s="1" t="s">
        <v>12651</v>
      </c>
      <c r="F3995" s="1" t="s">
        <v>12652</v>
      </c>
      <c r="G3995" s="1" t="s">
        <v>123</v>
      </c>
      <c r="H3995" s="1" t="s">
        <v>124</v>
      </c>
      <c r="I3995" s="1" t="s">
        <v>125</v>
      </c>
      <c r="J3995" s="1" t="s">
        <v>9808</v>
      </c>
      <c r="K3995" s="1" t="s">
        <v>12653</v>
      </c>
      <c r="L3995">
        <f>ROUNDUP(IF(B3995&gt;$D$4,0,($D$4-B3995+1)/365),0)</f>
        <v>0</v>
      </c>
      <c r="M3995">
        <f>ROUNDUP(IF(B3995&gt;$D$5,0,($D$5-B3995+1)/365),0)</f>
        <v>1</v>
      </c>
      <c r="N3995" s="28">
        <f>IF(OR(L3995=1,M3995=1),IF(B3995+364&lt;=$D$5,(B3995+364-$D$4+1)/365,IF(B3995&gt;$D$4,($D$5-B3995+1)/365,$D$6/365)),0)</f>
        <v>0.12977035768646653</v>
      </c>
      <c r="O3995" s="28">
        <f>'Data &amp; Parameter'!$E$16*'Data &amp; Parameter'!$E$17*('Data &amp; Parameter'!$E$18+'Data &amp; Parameter'!$E$19)*'Data &amp; Parameter'!$E$20*'Data &amp; Parameter'!$E$37*N3995</f>
        <v>0.45117316790076295</v>
      </c>
      <c r="P3995">
        <f>ROUNDUP(IF(D3995&gt;$D$4,0,($D$4-D3995+1)/365),0)</f>
        <v>0</v>
      </c>
      <c r="Q3995">
        <f>ROUNDUP(IF(D3995&gt;$D$5,0,($D$5-D3995+1)/365),0)</f>
        <v>1</v>
      </c>
      <c r="R3995" s="28">
        <f>IF(OR(P3995=1,Q3995=1),IF(D3995+364&lt;=$D$5,(D3995+364-$D$4+1)/365,IF(D3995&gt;$D$4,($D$5-D3995+1)/365,$D$6/365)),0)</f>
        <v>0.12976921613392745</v>
      </c>
      <c r="S3995" s="28">
        <f>'Data &amp; Parameter'!$E$16*'Data &amp; Parameter'!$E$17*('Data &amp; Parameter'!$E$18+'Data &amp; Parameter'!$E$19)*'Data &amp; Parameter'!$E$20*'Data &amp; Parameter'!$E$37*R3995</f>
        <v>0.45116919906007724</v>
      </c>
      <c r="T3995" s="28">
        <f t="shared" si="62"/>
        <v>0.90234236696084014</v>
      </c>
    </row>
    <row r="3996" spans="1:20" ht="15.75" customHeight="1" x14ac:dyDescent="0.35">
      <c r="A3996">
        <v>3989</v>
      </c>
      <c r="B3996" s="76">
        <v>44254.634918981479</v>
      </c>
      <c r="C3996" s="1" t="s">
        <v>12654</v>
      </c>
      <c r="D3996" s="76">
        <v>44254.635416666672</v>
      </c>
      <c r="E3996" s="1" t="s">
        <v>12655</v>
      </c>
      <c r="F3996" s="1" t="s">
        <v>12656</v>
      </c>
      <c r="G3996" s="1" t="s">
        <v>123</v>
      </c>
      <c r="H3996" s="1" t="s">
        <v>124</v>
      </c>
      <c r="I3996" s="1" t="s">
        <v>125</v>
      </c>
      <c r="J3996" s="1" t="s">
        <v>10722</v>
      </c>
      <c r="K3996" s="1" t="s">
        <v>12601</v>
      </c>
      <c r="L3996">
        <f>ROUNDUP(IF(B3996&gt;$D$4,0,($D$4-B3996+1)/365),0)</f>
        <v>0</v>
      </c>
      <c r="M3996">
        <f>ROUNDUP(IF(B3996&gt;$D$5,0,($D$5-B3996+1)/365),0)</f>
        <v>1</v>
      </c>
      <c r="N3996" s="28">
        <f>IF(OR(L3996=1,M3996=1),IF(B3996+364&lt;=$D$5,(B3996+364-$D$4+1)/365,IF(B3996&gt;$D$4,($D$5-B3996+1)/365,$D$6/365)),0)</f>
        <v>0.12976734525622155</v>
      </c>
      <c r="O3996" s="28">
        <f>'Data &amp; Parameter'!$E$16*'Data &amp; Parameter'!$E$17*('Data &amp; Parameter'!$E$18+'Data &amp; Parameter'!$E$19)*'Data &amp; Parameter'!$E$20*'Data &amp; Parameter'!$E$37*N3996</f>
        <v>0.45116269457140684</v>
      </c>
      <c r="P3996">
        <f>ROUNDUP(IF(D3996&gt;$D$4,0,($D$4-D3996+1)/365),0)</f>
        <v>0</v>
      </c>
      <c r="Q3996">
        <f>ROUNDUP(IF(D3996&gt;$D$5,0,($D$5-D3996+1)/365),0)</f>
        <v>1</v>
      </c>
      <c r="R3996" s="28">
        <f>IF(OR(P3996=1,Q3996=1),IF(D3996+364&lt;=$D$5,(D3996+364-$D$4+1)/365,IF(D3996&gt;$D$4,($D$5-D3996+1)/365,$D$6/365)),0)</f>
        <v>0.12976598173514653</v>
      </c>
      <c r="S3996" s="28">
        <f>'Data &amp; Parameter'!$E$16*'Data &amp; Parameter'!$E$17*('Data &amp; Parameter'!$E$18+'Data &amp; Parameter'!$E$19)*'Data &amp; Parameter'!$E$20*'Data &amp; Parameter'!$E$37*R3996</f>
        <v>0.4511579540117453</v>
      </c>
      <c r="T3996" s="28">
        <f t="shared" si="62"/>
        <v>0.90232064858315209</v>
      </c>
    </row>
    <row r="3997" spans="1:20" ht="15.75" customHeight="1" x14ac:dyDescent="0.35">
      <c r="A3997">
        <v>3990</v>
      </c>
      <c r="B3997" s="76">
        <v>44254.634942129633</v>
      </c>
      <c r="C3997" s="1" t="s">
        <v>12657</v>
      </c>
      <c r="D3997" s="76">
        <v>44254.63548611111</v>
      </c>
      <c r="E3997" s="1" t="s">
        <v>12658</v>
      </c>
      <c r="F3997" s="1" t="s">
        <v>12659</v>
      </c>
      <c r="G3997" s="1" t="s">
        <v>123</v>
      </c>
      <c r="H3997" s="1" t="s">
        <v>124</v>
      </c>
      <c r="I3997" s="1" t="s">
        <v>125</v>
      </c>
      <c r="J3997" s="1" t="s">
        <v>12254</v>
      </c>
      <c r="K3997" s="1" t="s">
        <v>12255</v>
      </c>
      <c r="L3997">
        <f>ROUNDUP(IF(B3997&gt;$D$4,0,($D$4-B3997+1)/365),0)</f>
        <v>0</v>
      </c>
      <c r="M3997">
        <f>ROUNDUP(IF(B3997&gt;$D$5,0,($D$5-B3997+1)/365),0)</f>
        <v>1</v>
      </c>
      <c r="N3997" s="28">
        <f>IF(OR(L3997=1,M3997=1),IF(B3997+364&lt;=$D$5,(B3997+364-$D$4+1)/365,IF(B3997&gt;$D$4,($D$5-B3997+1)/365,$D$6/365)),0)</f>
        <v>0.12976728183662276</v>
      </c>
      <c r="O3997" s="28">
        <f>'Data &amp; Parameter'!$E$16*'Data &amp; Parameter'!$E$17*('Data &amp; Parameter'!$E$18+'Data &amp; Parameter'!$E$19)*'Data &amp; Parameter'!$E$20*'Data &amp; Parameter'!$E$37*N3997</f>
        <v>0.45116247408021143</v>
      </c>
      <c r="P3997">
        <f>ROUNDUP(IF(D3997&gt;$D$4,0,($D$4-D3997+1)/365),0)</f>
        <v>0</v>
      </c>
      <c r="Q3997">
        <f>ROUNDUP(IF(D3997&gt;$D$5,0,($D$5-D3997+1)/365),0)</f>
        <v>1</v>
      </c>
      <c r="R3997" s="28">
        <f>IF(OR(P3997=1,Q3997=1),IF(D3997+364&lt;=$D$5,(D3997+364-$D$4+1)/365,IF(D3997&gt;$D$4,($D$5-D3997+1)/365,$D$6/365)),0)</f>
        <v>0.12976579147640996</v>
      </c>
      <c r="S3997" s="28">
        <f>'Data &amp; Parameter'!$E$16*'Data &amp; Parameter'!$E$17*('Data &amp; Parameter'!$E$18+'Data &amp; Parameter'!$E$19)*'Data &amp; Parameter'!$E$20*'Data &amp; Parameter'!$E$37*R3997</f>
        <v>0.45115729253836701</v>
      </c>
      <c r="T3997" s="28">
        <f t="shared" si="62"/>
        <v>0.90231976661857849</v>
      </c>
    </row>
    <row r="3998" spans="1:20" ht="15.75" customHeight="1" x14ac:dyDescent="0.35">
      <c r="A3998">
        <v>3991</v>
      </c>
      <c r="B3998" s="76">
        <v>44254.635567129633</v>
      </c>
      <c r="C3998" s="1" t="s">
        <v>12660</v>
      </c>
      <c r="D3998" s="76">
        <v>44254.638819444444</v>
      </c>
      <c r="E3998" s="1" t="s">
        <v>12661</v>
      </c>
      <c r="F3998" s="1" t="s">
        <v>12662</v>
      </c>
      <c r="G3998" s="1" t="s">
        <v>123</v>
      </c>
      <c r="H3998" s="1" t="s">
        <v>124</v>
      </c>
      <c r="I3998" s="1" t="s">
        <v>125</v>
      </c>
      <c r="J3998" s="1" t="s">
        <v>10727</v>
      </c>
      <c r="K3998" s="1" t="s">
        <v>10727</v>
      </c>
      <c r="L3998">
        <f>ROUNDUP(IF(B3998&gt;$D$4,0,($D$4-B3998+1)/365),0)</f>
        <v>0</v>
      </c>
      <c r="M3998">
        <f>ROUNDUP(IF(B3998&gt;$D$5,0,($D$5-B3998+1)/365),0)</f>
        <v>1</v>
      </c>
      <c r="N3998" s="28">
        <f>IF(OR(L3998=1,M3998=1),IF(B3998+364&lt;=$D$5,(B3998+364-$D$4+1)/365,IF(B3998&gt;$D$4,($D$5-B3998+1)/365,$D$6/365)),0)</f>
        <v>0.12976556950785403</v>
      </c>
      <c r="O3998" s="28">
        <f>'Data &amp; Parameter'!$E$16*'Data &amp; Parameter'!$E$17*('Data &amp; Parameter'!$E$18+'Data &amp; Parameter'!$E$19)*'Data &amp; Parameter'!$E$20*'Data &amp; Parameter'!$E$37*N3998</f>
        <v>0.45115652081932162</v>
      </c>
      <c r="P3998">
        <f>ROUNDUP(IF(D3998&gt;$D$4,0,($D$4-D3998+1)/365),0)</f>
        <v>0</v>
      </c>
      <c r="Q3998">
        <f>ROUNDUP(IF(D3998&gt;$D$5,0,($D$5-D3998+1)/365),0)</f>
        <v>1</v>
      </c>
      <c r="R3998" s="28">
        <f>IF(OR(P3998=1,Q3998=1),IF(D3998+364&lt;=$D$5,(D3998+364-$D$4+1)/365,IF(D3998&gt;$D$4,($D$5-D3998+1)/365,$D$6/365)),0)</f>
        <v>0.12975665905631678</v>
      </c>
      <c r="S3998" s="28">
        <f>'Data &amp; Parameter'!$E$16*'Data &amp; Parameter'!$E$17*('Data &amp; Parameter'!$E$18+'Data &amp; Parameter'!$E$19)*'Data &amp; Parameter'!$E$20*'Data &amp; Parameter'!$E$37*R3998</f>
        <v>0.4511255418136445</v>
      </c>
      <c r="T3998" s="28">
        <f t="shared" si="62"/>
        <v>0.90228206263296618</v>
      </c>
    </row>
    <row r="3999" spans="1:20" ht="15.75" customHeight="1" x14ac:dyDescent="0.35">
      <c r="A3999">
        <v>3992</v>
      </c>
      <c r="B3999" s="76">
        <v>44254.636747685188</v>
      </c>
      <c r="C3999" s="1" t="s">
        <v>12663</v>
      </c>
      <c r="D3999" s="76">
        <v>44254.638541666667</v>
      </c>
      <c r="E3999" s="1" t="s">
        <v>12664</v>
      </c>
      <c r="F3999" s="1" t="s">
        <v>12665</v>
      </c>
      <c r="G3999" s="1" t="s">
        <v>123</v>
      </c>
      <c r="H3999" s="1" t="s">
        <v>124</v>
      </c>
      <c r="I3999" s="1" t="s">
        <v>125</v>
      </c>
      <c r="J3999" s="1" t="s">
        <v>756</v>
      </c>
      <c r="K3999" s="1" t="s">
        <v>756</v>
      </c>
      <c r="L3999">
        <f>ROUNDUP(IF(B3999&gt;$D$4,0,($D$4-B3999+1)/365),0)</f>
        <v>0</v>
      </c>
      <c r="M3999">
        <f>ROUNDUP(IF(B3999&gt;$D$5,0,($D$5-B3999+1)/365),0)</f>
        <v>1</v>
      </c>
      <c r="N3999" s="28">
        <f>IF(OR(L3999=1,M3999=1),IF(B3999+364&lt;=$D$5,(B3999+364-$D$4+1)/365,IF(B3999&gt;$D$4,($D$5-B3999+1)/365,$D$6/365)),0)</f>
        <v>0.12976233510907312</v>
      </c>
      <c r="O3999" s="28">
        <f>'Data &amp; Parameter'!$E$16*'Data &amp; Parameter'!$E$17*('Data &amp; Parameter'!$E$18+'Data &amp; Parameter'!$E$19)*'Data &amp; Parameter'!$E$20*'Data &amp; Parameter'!$E$37*N3999</f>
        <v>0.45114527577098967</v>
      </c>
      <c r="P3999">
        <f>ROUNDUP(IF(D3999&gt;$D$4,0,($D$4-D3999+1)/365),0)</f>
        <v>0</v>
      </c>
      <c r="Q3999">
        <f>ROUNDUP(IF(D3999&gt;$D$5,0,($D$5-D3999+1)/365),0)</f>
        <v>1</v>
      </c>
      <c r="R3999" s="28">
        <f>IF(OR(P3999=1,Q3999=1),IF(D3999+364&lt;=$D$5,(D3999+364-$D$4+1)/365,IF(D3999&gt;$D$4,($D$5-D3999+1)/365,$D$6/365)),0)</f>
        <v>0.12975742009132288</v>
      </c>
      <c r="S3999" s="28">
        <f>'Data &amp; Parameter'!$E$16*'Data &amp; Parameter'!$E$17*('Data &amp; Parameter'!$E$18+'Data &amp; Parameter'!$E$19)*'Data &amp; Parameter'!$E$20*'Data &amp; Parameter'!$E$37*R3999</f>
        <v>0.45112818770736562</v>
      </c>
      <c r="T3999" s="28">
        <f t="shared" si="62"/>
        <v>0.90227346347835535</v>
      </c>
    </row>
    <row r="4000" spans="1:20" ht="15.75" customHeight="1" x14ac:dyDescent="0.35">
      <c r="A4000">
        <v>3993</v>
      </c>
      <c r="B4000" s="76">
        <v>44254.636817129634</v>
      </c>
      <c r="C4000" s="1" t="s">
        <v>12666</v>
      </c>
      <c r="D4000" s="76">
        <v>44254.637812500005</v>
      </c>
      <c r="E4000" s="1" t="s">
        <v>12667</v>
      </c>
      <c r="F4000" s="1" t="s">
        <v>12668</v>
      </c>
      <c r="G4000" s="1" t="s">
        <v>123</v>
      </c>
      <c r="H4000" s="1" t="s">
        <v>729</v>
      </c>
      <c r="I4000" s="1" t="s">
        <v>125</v>
      </c>
      <c r="J4000" s="1" t="s">
        <v>656</v>
      </c>
      <c r="K4000" s="1" t="s">
        <v>656</v>
      </c>
      <c r="L4000">
        <f>ROUNDUP(IF(B4000&gt;$D$4,0,($D$4-B4000+1)/365),0)</f>
        <v>0</v>
      </c>
      <c r="M4000">
        <f>ROUNDUP(IF(B4000&gt;$D$5,0,($D$5-B4000+1)/365),0)</f>
        <v>1</v>
      </c>
      <c r="N4000" s="28">
        <f>IF(OR(L4000=1,M4000=1),IF(B4000+364&lt;=$D$5,(B4000+364-$D$4+1)/365,IF(B4000&gt;$D$4,($D$5-B4000+1)/365,$D$6/365)),0)</f>
        <v>0.12976214485031662</v>
      </c>
      <c r="O4000" s="28">
        <f>'Data &amp; Parameter'!$E$16*'Data &amp; Parameter'!$E$17*('Data &amp; Parameter'!$E$18+'Data &amp; Parameter'!$E$19)*'Data &amp; Parameter'!$E$20*'Data &amp; Parameter'!$E$37*N4000</f>
        <v>0.4511446142975421</v>
      </c>
      <c r="P4000">
        <f>ROUNDUP(IF(D4000&gt;$D$4,0,($D$4-D4000+1)/365),0)</f>
        <v>0</v>
      </c>
      <c r="Q4000">
        <f>ROUNDUP(IF(D4000&gt;$D$5,0,($D$5-D4000+1)/365),0)</f>
        <v>1</v>
      </c>
      <c r="R4000" s="28">
        <f>IF(OR(P4000=1,Q4000=1),IF(D4000+364&lt;=$D$5,(D4000+364-$D$4+1)/365,IF(D4000&gt;$D$4,($D$5-D4000+1)/365,$D$6/365)),0)</f>
        <v>0.12975941780820641</v>
      </c>
      <c r="S4000" s="28">
        <f>'Data &amp; Parameter'!$E$16*'Data &amp; Parameter'!$E$17*('Data &amp; Parameter'!$E$18+'Data &amp; Parameter'!$E$19)*'Data &amp; Parameter'!$E$20*'Data &amp; Parameter'!$E$37*R4000</f>
        <v>0.45113513317835741</v>
      </c>
      <c r="T4000" s="28">
        <f t="shared" si="62"/>
        <v>0.90227974747589945</v>
      </c>
    </row>
    <row r="4001" spans="1:20" ht="15.75" customHeight="1" x14ac:dyDescent="0.35">
      <c r="A4001">
        <v>3994</v>
      </c>
      <c r="B4001" s="76">
        <v>44254.637083333335</v>
      </c>
      <c r="C4001" s="1" t="s">
        <v>12669</v>
      </c>
      <c r="D4001" s="76">
        <v>44254.637835648144</v>
      </c>
      <c r="E4001" s="1" t="s">
        <v>12670</v>
      </c>
      <c r="F4001" s="1" t="s">
        <v>12671</v>
      </c>
      <c r="G4001" s="1" t="s">
        <v>123</v>
      </c>
      <c r="H4001" s="1" t="s">
        <v>124</v>
      </c>
      <c r="I4001" s="1" t="s">
        <v>125</v>
      </c>
      <c r="J4001" s="1" t="s">
        <v>12254</v>
      </c>
      <c r="K4001" s="1" t="s">
        <v>12255</v>
      </c>
      <c r="L4001">
        <f>ROUNDUP(IF(B4001&gt;$D$4,0,($D$4-B4001+1)/365),0)</f>
        <v>0</v>
      </c>
      <c r="M4001">
        <f>ROUNDUP(IF(B4001&gt;$D$5,0,($D$5-B4001+1)/365),0)</f>
        <v>1</v>
      </c>
      <c r="N4001" s="28">
        <f>IF(OR(L4001=1,M4001=1),IF(B4001+364&lt;=$D$5,(B4001+364-$D$4+1)/365,IF(B4001&gt;$D$4,($D$5-B4001+1)/365,$D$6/365)),0)</f>
        <v>0.12976141552510989</v>
      </c>
      <c r="O4001" s="28">
        <f>'Data &amp; Parameter'!$E$16*'Data &amp; Parameter'!$E$17*('Data &amp; Parameter'!$E$18+'Data &amp; Parameter'!$E$19)*'Data &amp; Parameter'!$E$20*'Data &amp; Parameter'!$E$37*N4001</f>
        <v>0.45114207864941863</v>
      </c>
      <c r="P4001">
        <f>ROUNDUP(IF(D4001&gt;$D$4,0,($D$4-D4001+1)/365),0)</f>
        <v>0</v>
      </c>
      <c r="Q4001">
        <f>ROUNDUP(IF(D4001&gt;$D$5,0,($D$5-D4001+1)/365),0)</f>
        <v>1</v>
      </c>
      <c r="R4001" s="28">
        <f>IF(OR(P4001=1,Q4001=1),IF(D4001+364&lt;=$D$5,(D4001+364-$D$4+1)/365,IF(D4001&gt;$D$4,($D$5-D4001+1)/365,$D$6/365)),0)</f>
        <v>0.1297593543886475</v>
      </c>
      <c r="S4001" s="28">
        <f>'Data &amp; Parameter'!$E$16*'Data &amp; Parameter'!$E$17*('Data &amp; Parameter'!$E$18+'Data &amp; Parameter'!$E$19)*'Data &amp; Parameter'!$E$20*'Data &amp; Parameter'!$E$37*R4001</f>
        <v>0.45113491268730072</v>
      </c>
      <c r="T4001" s="28">
        <f t="shared" si="62"/>
        <v>0.90227699133671935</v>
      </c>
    </row>
    <row r="4002" spans="1:20" ht="15.75" customHeight="1" x14ac:dyDescent="0.35">
      <c r="A4002">
        <v>3995</v>
      </c>
      <c r="B4002" s="76">
        <v>44254.637222222227</v>
      </c>
      <c r="C4002" s="1" t="s">
        <v>12672</v>
      </c>
      <c r="D4002" s="76">
        <v>44254.638425925921</v>
      </c>
      <c r="E4002" s="1" t="s">
        <v>12673</v>
      </c>
      <c r="F4002" s="1" t="s">
        <v>12674</v>
      </c>
      <c r="G4002" s="1" t="s">
        <v>123</v>
      </c>
      <c r="H4002" s="1" t="s">
        <v>124</v>
      </c>
      <c r="I4002" s="1" t="s">
        <v>125</v>
      </c>
      <c r="J4002" s="1" t="s">
        <v>10722</v>
      </c>
      <c r="K4002" s="1" t="s">
        <v>12601</v>
      </c>
      <c r="L4002">
        <f>ROUNDUP(IF(B4002&gt;$D$4,0,($D$4-B4002+1)/365),0)</f>
        <v>0</v>
      </c>
      <c r="M4002">
        <f>ROUNDUP(IF(B4002&gt;$D$5,0,($D$5-B4002+1)/365),0)</f>
        <v>1</v>
      </c>
      <c r="N4002" s="28">
        <f>IF(OR(L4002=1,M4002=1),IF(B4002+364&lt;=$D$5,(B4002+364-$D$4+1)/365,IF(B4002&gt;$D$4,($D$5-B4002+1)/365,$D$6/365)),0)</f>
        <v>0.12976103500759689</v>
      </c>
      <c r="O4002" s="28">
        <f>'Data &amp; Parameter'!$E$16*'Data &amp; Parameter'!$E$17*('Data &amp; Parameter'!$E$18+'Data &amp; Parameter'!$E$19)*'Data &amp; Parameter'!$E$20*'Data &amp; Parameter'!$E$37*N4002</f>
        <v>0.45114075570252349</v>
      </c>
      <c r="P4002">
        <f>ROUNDUP(IF(D4002&gt;$D$4,0,($D$4-D4002+1)/365),0)</f>
        <v>0</v>
      </c>
      <c r="Q4002">
        <f>ROUNDUP(IF(D4002&gt;$D$5,0,($D$5-D4002+1)/365),0)</f>
        <v>1</v>
      </c>
      <c r="R4002" s="28">
        <f>IF(OR(P4002=1,Q4002=1),IF(D4002+364&lt;=$D$5,(D4002+364-$D$4+1)/365,IF(D4002&gt;$D$4,($D$5-D4002+1)/365,$D$6/365)),0)</f>
        <v>0.12975773718925704</v>
      </c>
      <c r="S4002" s="28">
        <f>'Data &amp; Parameter'!$E$16*'Data &amp; Parameter'!$E$17*('Data &amp; Parameter'!$E$18+'Data &amp; Parameter'!$E$19)*'Data &amp; Parameter'!$E$20*'Data &amp; Parameter'!$E$37*R4002</f>
        <v>0.45112929016313469</v>
      </c>
      <c r="T4002" s="28">
        <f t="shared" si="62"/>
        <v>0.90227004586565818</v>
      </c>
    </row>
    <row r="4003" spans="1:20" ht="15.75" customHeight="1" x14ac:dyDescent="0.35">
      <c r="A4003">
        <v>3996</v>
      </c>
      <c r="B4003" s="76">
        <v>44254.637395833328</v>
      </c>
      <c r="C4003" s="1" t="s">
        <v>12675</v>
      </c>
      <c r="D4003" s="76">
        <v>44254.638541666667</v>
      </c>
      <c r="E4003" s="1" t="s">
        <v>12676</v>
      </c>
      <c r="F4003" s="1" t="s">
        <v>12677</v>
      </c>
      <c r="G4003" s="1" t="s">
        <v>123</v>
      </c>
      <c r="H4003" s="1" t="s">
        <v>124</v>
      </c>
      <c r="I4003" s="1" t="s">
        <v>125</v>
      </c>
      <c r="J4003" s="1" t="s">
        <v>9783</v>
      </c>
      <c r="K4003" s="1" t="s">
        <v>9808</v>
      </c>
      <c r="L4003">
        <f>ROUNDUP(IF(B4003&gt;$D$4,0,($D$4-B4003+1)/365),0)</f>
        <v>0</v>
      </c>
      <c r="M4003">
        <f>ROUNDUP(IF(B4003&gt;$D$5,0,($D$5-B4003+1)/365),0)</f>
        <v>1</v>
      </c>
      <c r="N4003" s="28">
        <f>IF(OR(L4003=1,M4003=1),IF(B4003+364&lt;=$D$5,(B4003+364-$D$4+1)/365,IF(B4003&gt;$D$4,($D$5-B4003+1)/365,$D$6/365)),0)</f>
        <v>0.12976055936074549</v>
      </c>
      <c r="O4003" s="28">
        <f>'Data &amp; Parameter'!$E$16*'Data &amp; Parameter'!$E$17*('Data &amp; Parameter'!$E$18+'Data &amp; Parameter'!$E$19)*'Data &amp; Parameter'!$E$20*'Data &amp; Parameter'!$E$37*N4003</f>
        <v>0.45113910201904311</v>
      </c>
      <c r="P4003">
        <f>ROUNDUP(IF(D4003&gt;$D$4,0,($D$4-D4003+1)/365),0)</f>
        <v>0</v>
      </c>
      <c r="Q4003">
        <f>ROUNDUP(IF(D4003&gt;$D$5,0,($D$5-D4003+1)/365),0)</f>
        <v>1</v>
      </c>
      <c r="R4003" s="28">
        <f>IF(OR(P4003=1,Q4003=1),IF(D4003+364&lt;=$D$5,(D4003+364-$D$4+1)/365,IF(D4003&gt;$D$4,($D$5-D4003+1)/365,$D$6/365)),0)</f>
        <v>0.12975742009132288</v>
      </c>
      <c r="S4003" s="28">
        <f>'Data &amp; Parameter'!$E$16*'Data &amp; Parameter'!$E$17*('Data &amp; Parameter'!$E$18+'Data &amp; Parameter'!$E$19)*'Data &amp; Parameter'!$E$20*'Data &amp; Parameter'!$E$37*R4003</f>
        <v>0.45112818770736562</v>
      </c>
      <c r="T4003" s="28">
        <f t="shared" si="62"/>
        <v>0.90226728972640879</v>
      </c>
    </row>
    <row r="4004" spans="1:20" ht="15.75" customHeight="1" x14ac:dyDescent="0.35">
      <c r="A4004">
        <v>3997</v>
      </c>
      <c r="B4004" s="76">
        <v>44254.640578703707</v>
      </c>
      <c r="C4004" s="1" t="s">
        <v>12678</v>
      </c>
      <c r="D4004" s="76">
        <v>44254.641701388886</v>
      </c>
      <c r="E4004" s="1" t="s">
        <v>12679</v>
      </c>
      <c r="F4004" s="1" t="s">
        <v>12680</v>
      </c>
      <c r="G4004" s="1" t="s">
        <v>123</v>
      </c>
      <c r="H4004" s="1" t="s">
        <v>124</v>
      </c>
      <c r="I4004" s="1" t="s">
        <v>125</v>
      </c>
      <c r="J4004" s="1" t="s">
        <v>10722</v>
      </c>
      <c r="K4004" s="1" t="s">
        <v>12601</v>
      </c>
      <c r="L4004">
        <f>ROUNDUP(IF(B4004&gt;$D$4,0,($D$4-B4004+1)/365),0)</f>
        <v>0</v>
      </c>
      <c r="M4004">
        <f>ROUNDUP(IF(B4004&gt;$D$5,0,($D$5-B4004+1)/365),0)</f>
        <v>1</v>
      </c>
      <c r="N4004" s="28">
        <f>IF(OR(L4004=1,M4004=1),IF(B4004+364&lt;=$D$5,(B4004+364-$D$4+1)/365,IF(B4004&gt;$D$4,($D$5-B4004+1)/365,$D$6/365)),0)</f>
        <v>0.12975183916792485</v>
      </c>
      <c r="O4004" s="28">
        <f>'Data &amp; Parameter'!$E$16*'Data &amp; Parameter'!$E$17*('Data &amp; Parameter'!$E$18+'Data &amp; Parameter'!$E$19)*'Data &amp; Parameter'!$E$20*'Data &amp; Parameter'!$E$37*N4004</f>
        <v>0.45110878448667491</v>
      </c>
      <c r="P4004">
        <f>ROUNDUP(IF(D4004&gt;$D$4,0,($D$4-D4004+1)/365),0)</f>
        <v>0</v>
      </c>
      <c r="Q4004">
        <f>ROUNDUP(IF(D4004&gt;$D$5,0,($D$5-D4004+1)/365),0)</f>
        <v>1</v>
      </c>
      <c r="R4004" s="28">
        <f>IF(OR(P4004=1,Q4004=1),IF(D4004+364&lt;=$D$5,(D4004+364-$D$4+1)/365,IF(D4004&gt;$D$4,($D$5-D4004+1)/365,$D$6/365)),0)</f>
        <v>0.12974876331812096</v>
      </c>
      <c r="S4004" s="28">
        <f>'Data &amp; Parameter'!$E$16*'Data &amp; Parameter'!$E$17*('Data &amp; Parameter'!$E$18+'Data &amp; Parameter'!$E$19)*'Data &amp; Parameter'!$E$20*'Data &amp; Parameter'!$E$37*R4004</f>
        <v>0.45109809066626211</v>
      </c>
      <c r="T4004" s="28">
        <f t="shared" si="62"/>
        <v>0.90220687515293707</v>
      </c>
    </row>
    <row r="4005" spans="1:20" ht="15.75" customHeight="1" x14ac:dyDescent="0.35">
      <c r="A4005">
        <v>3998</v>
      </c>
      <c r="B4005" s="76">
        <v>44254.640740740739</v>
      </c>
      <c r="C4005" s="1" t="s">
        <v>12681</v>
      </c>
      <c r="D4005" s="76">
        <v>44254.641967592594</v>
      </c>
      <c r="E4005" s="1" t="s">
        <v>12682</v>
      </c>
      <c r="F4005" s="1" t="s">
        <v>12683</v>
      </c>
      <c r="G4005" s="1" t="s">
        <v>123</v>
      </c>
      <c r="H4005" s="1" t="s">
        <v>124</v>
      </c>
      <c r="I4005" s="1" t="s">
        <v>125</v>
      </c>
      <c r="J4005" s="1" t="s">
        <v>756</v>
      </c>
      <c r="K4005" s="1" t="s">
        <v>756</v>
      </c>
      <c r="L4005">
        <f>ROUNDUP(IF(B4005&gt;$D$4,0,($D$4-B4005+1)/365),0)</f>
        <v>0</v>
      </c>
      <c r="M4005">
        <f>ROUNDUP(IF(B4005&gt;$D$5,0,($D$5-B4005+1)/365),0)</f>
        <v>1</v>
      </c>
      <c r="N4005" s="28">
        <f>IF(OR(L4005=1,M4005=1),IF(B4005+364&lt;=$D$5,(B4005+364-$D$4+1)/365,IF(B4005&gt;$D$4,($D$5-B4005+1)/365,$D$6/365)),0)</f>
        <v>0.12975139523085288</v>
      </c>
      <c r="O4005" s="28">
        <f>'Data &amp; Parameter'!$E$16*'Data &amp; Parameter'!$E$17*('Data &amp; Parameter'!$E$18+'Data &amp; Parameter'!$E$19)*'Data &amp; Parameter'!$E$20*'Data &amp; Parameter'!$E$37*N4005</f>
        <v>0.45110724104872285</v>
      </c>
      <c r="P4005">
        <f>ROUNDUP(IF(D4005&gt;$D$4,0,($D$4-D4005+1)/365),0)</f>
        <v>0</v>
      </c>
      <c r="Q4005">
        <f>ROUNDUP(IF(D4005&gt;$D$5,0,($D$5-D4005+1)/365),0)</f>
        <v>1</v>
      </c>
      <c r="R4005" s="28">
        <f>IF(OR(P4005=1,Q4005=1),IF(D4005+364&lt;=$D$5,(D4005+364-$D$4+1)/365,IF(D4005&gt;$D$4,($D$5-D4005+1)/365,$D$6/365)),0)</f>
        <v>0.12974803399289431</v>
      </c>
      <c r="S4005" s="28">
        <f>'Data &amp; Parameter'!$E$16*'Data &amp; Parameter'!$E$17*('Data &amp; Parameter'!$E$18+'Data &amp; Parameter'!$E$19)*'Data &amp; Parameter'!$E$20*'Data &amp; Parameter'!$E$37*R4005</f>
        <v>0.45109555501806936</v>
      </c>
      <c r="T4005" s="28">
        <f t="shared" si="62"/>
        <v>0.90220279606679221</v>
      </c>
    </row>
    <row r="4006" spans="1:20" ht="15.75" customHeight="1" x14ac:dyDescent="0.35">
      <c r="A4006">
        <v>3999</v>
      </c>
      <c r="B4006" s="76">
        <v>44254.641296296293</v>
      </c>
      <c r="C4006" s="1" t="s">
        <v>12684</v>
      </c>
      <c r="D4006" s="76">
        <v>44254.641886574071</v>
      </c>
      <c r="E4006" s="1" t="s">
        <v>12685</v>
      </c>
      <c r="F4006" s="1" t="s">
        <v>12686</v>
      </c>
      <c r="G4006" s="1" t="s">
        <v>123</v>
      </c>
      <c r="H4006" s="1" t="s">
        <v>124</v>
      </c>
      <c r="I4006" s="1" t="s">
        <v>125</v>
      </c>
      <c r="J4006" s="1" t="s">
        <v>9763</v>
      </c>
      <c r="K4006" s="1" t="s">
        <v>9763</v>
      </c>
      <c r="L4006">
        <f>ROUNDUP(IF(B4006&gt;$D$4,0,($D$4-B4006+1)/365),0)</f>
        <v>0</v>
      </c>
      <c r="M4006">
        <f>ROUNDUP(IF(B4006&gt;$D$5,0,($D$5-B4006+1)/365),0)</f>
        <v>1</v>
      </c>
      <c r="N4006" s="28">
        <f>IF(OR(L4006=1,M4006=1),IF(B4006+364&lt;=$D$5,(B4006+364-$D$4+1)/365,IF(B4006&gt;$D$4,($D$5-B4006+1)/365,$D$6/365)),0)</f>
        <v>0.12974987316084069</v>
      </c>
      <c r="O4006" s="28">
        <f>'Data &amp; Parameter'!$E$16*'Data &amp; Parameter'!$E$17*('Data &amp; Parameter'!$E$18+'Data &amp; Parameter'!$E$19)*'Data &amp; Parameter'!$E$20*'Data &amp; Parameter'!$E$37*N4006</f>
        <v>0.45110194926128072</v>
      </c>
      <c r="P4006">
        <f>ROUNDUP(IF(D4006&gt;$D$4,0,($D$4-D4006+1)/365),0)</f>
        <v>0</v>
      </c>
      <c r="Q4006">
        <f>ROUNDUP(IF(D4006&gt;$D$5,0,($D$5-D4006+1)/365),0)</f>
        <v>1</v>
      </c>
      <c r="R4006" s="28">
        <f>IF(OR(P4006=1,Q4006=1),IF(D4006+364&lt;=$D$5,(D4006+364-$D$4+1)/365,IF(D4006&gt;$D$4,($D$5-D4006+1)/365,$D$6/365)),0)</f>
        <v>0.12974825596145023</v>
      </c>
      <c r="S4006" s="28">
        <f>'Data &amp; Parameter'!$E$16*'Data &amp; Parameter'!$E$17*('Data &amp; Parameter'!$E$18+'Data &amp; Parameter'!$E$19)*'Data &amp; Parameter'!$E$20*'Data &amp; Parameter'!$E$37*R4006</f>
        <v>0.45109632673711469</v>
      </c>
      <c r="T4006" s="28">
        <f t="shared" si="62"/>
        <v>0.90219827599839542</v>
      </c>
    </row>
    <row r="4007" spans="1:20" ht="15.75" customHeight="1" x14ac:dyDescent="0.35">
      <c r="A4007">
        <v>4000</v>
      </c>
      <c r="B4007" s="76">
        <v>44254.64340277778</v>
      </c>
      <c r="C4007" s="1" t="s">
        <v>12687</v>
      </c>
      <c r="D4007" s="76">
        <v>44254.644097222219</v>
      </c>
      <c r="E4007" s="1" t="s">
        <v>12688</v>
      </c>
      <c r="F4007" s="1" t="s">
        <v>12689</v>
      </c>
      <c r="G4007" s="1" t="s">
        <v>123</v>
      </c>
      <c r="H4007" s="1" t="s">
        <v>124</v>
      </c>
      <c r="I4007" s="1" t="s">
        <v>125</v>
      </c>
      <c r="J4007" s="1" t="s">
        <v>11225</v>
      </c>
      <c r="K4007" s="1" t="s">
        <v>11193</v>
      </c>
      <c r="L4007">
        <f>ROUNDUP(IF(B4007&gt;$D$4,0,($D$4-B4007+1)/365),0)</f>
        <v>0</v>
      </c>
      <c r="M4007">
        <f>ROUNDUP(IF(B4007&gt;$D$5,0,($D$5-B4007+1)/365),0)</f>
        <v>1</v>
      </c>
      <c r="N4007" s="28">
        <f>IF(OR(L4007=1,M4007=1),IF(B4007+364&lt;=$D$5,(B4007+364-$D$4+1)/365,IF(B4007&gt;$D$4,($D$5-B4007+1)/365,$D$6/365)),0)</f>
        <v>0.12974410197868616</v>
      </c>
      <c r="O4007" s="28">
        <f>'Data &amp; Parameter'!$E$16*'Data &amp; Parameter'!$E$17*('Data &amp; Parameter'!$E$18+'Data &amp; Parameter'!$E$19)*'Data &amp; Parameter'!$E$20*'Data &amp; Parameter'!$E$37*N4007</f>
        <v>0.45108188456714243</v>
      </c>
      <c r="P4007">
        <f>ROUNDUP(IF(D4007&gt;$D$4,0,($D$4-D4007+1)/365),0)</f>
        <v>0</v>
      </c>
      <c r="Q4007">
        <f>ROUNDUP(IF(D4007&gt;$D$5,0,($D$5-D4007+1)/365),0)</f>
        <v>1</v>
      </c>
      <c r="R4007" s="28">
        <f>IF(OR(P4007=1,Q4007=1),IF(D4007+364&lt;=$D$5,(D4007+364-$D$4+1)/365,IF(D4007&gt;$D$4,($D$5-D4007+1)/365,$D$6/365)),0)</f>
        <v>0.12974219939118084</v>
      </c>
      <c r="S4007" s="28">
        <f>'Data &amp; Parameter'!$E$16*'Data &amp; Parameter'!$E$17*('Data &amp; Parameter'!$E$18+'Data &amp; Parameter'!$E$19)*'Data &amp; Parameter'!$E$20*'Data &amp; Parameter'!$E$37*R4007</f>
        <v>0.45107526983287427</v>
      </c>
      <c r="T4007" s="28">
        <f t="shared" si="62"/>
        <v>0.90215715440001665</v>
      </c>
    </row>
    <row r="4008" spans="1:20" ht="15.75" customHeight="1" x14ac:dyDescent="0.35">
      <c r="A4008">
        <v>4001</v>
      </c>
      <c r="B4008" s="76">
        <v>44254.644606481481</v>
      </c>
      <c r="C4008" s="1" t="s">
        <v>12690</v>
      </c>
      <c r="D4008" s="76">
        <v>44254.645428240736</v>
      </c>
      <c r="E4008" s="1" t="s">
        <v>12691</v>
      </c>
      <c r="F4008" s="1" t="s">
        <v>12692</v>
      </c>
      <c r="G4008" s="1" t="s">
        <v>123</v>
      </c>
      <c r="H4008" s="1" t="s">
        <v>124</v>
      </c>
      <c r="I4008" s="1" t="s">
        <v>125</v>
      </c>
      <c r="J4008" s="1" t="s">
        <v>10722</v>
      </c>
      <c r="K4008" s="1" t="s">
        <v>12601</v>
      </c>
      <c r="L4008">
        <f>ROUNDUP(IF(B4008&gt;$D$4,0,($D$4-B4008+1)/365),0)</f>
        <v>0</v>
      </c>
      <c r="M4008">
        <f>ROUNDUP(IF(B4008&gt;$D$5,0,($D$5-B4008+1)/365),0)</f>
        <v>1</v>
      </c>
      <c r="N4008" s="28">
        <f>IF(OR(L4008=1,M4008=1),IF(B4008+364&lt;=$D$5,(B4008+364-$D$4+1)/365,IF(B4008&gt;$D$4,($D$5-B4008+1)/365,$D$6/365)),0)</f>
        <v>0.12974080416032635</v>
      </c>
      <c r="O4008" s="28">
        <f>'Data &amp; Parameter'!$E$16*'Data &amp; Parameter'!$E$17*('Data &amp; Parameter'!$E$18+'Data &amp; Parameter'!$E$19)*'Data &amp; Parameter'!$E$20*'Data &amp; Parameter'!$E$37*N4008</f>
        <v>0.45107041902768424</v>
      </c>
      <c r="P4008">
        <f>ROUNDUP(IF(D4008&gt;$D$4,0,($D$4-D4008+1)/365),0)</f>
        <v>0</v>
      </c>
      <c r="Q4008">
        <f>ROUNDUP(IF(D4008&gt;$D$5,0,($D$5-D4008+1)/365),0)</f>
        <v>1</v>
      </c>
      <c r="R4008" s="28">
        <f>IF(OR(P4008=1,Q4008=1),IF(D4008+364&lt;=$D$5,(D4008+364-$D$4+1)/365,IF(D4008&gt;$D$4,($D$5-D4008+1)/365,$D$6/365)),0)</f>
        <v>0.12973855276510746</v>
      </c>
      <c r="S4008" s="28">
        <f>'Data &amp; Parameter'!$E$16*'Data &amp; Parameter'!$E$17*('Data &amp; Parameter'!$E$18+'Data &amp; Parameter'!$E$19)*'Data &amp; Parameter'!$E$20*'Data &amp; Parameter'!$E$37*R4008</f>
        <v>0.45106259159211876</v>
      </c>
      <c r="T4008" s="28">
        <f t="shared" si="62"/>
        <v>0.902133010619803</v>
      </c>
    </row>
    <row r="4009" spans="1:20" ht="15.75" customHeight="1" x14ac:dyDescent="0.35">
      <c r="A4009">
        <v>4002</v>
      </c>
      <c r="B4009" s="76">
        <v>44254.646261574075</v>
      </c>
      <c r="C4009" s="1" t="s">
        <v>12693</v>
      </c>
      <c r="D4009" s="76">
        <v>44254.648229166662</v>
      </c>
      <c r="E4009" s="1" t="s">
        <v>12694</v>
      </c>
      <c r="F4009" s="1" t="s">
        <v>12695</v>
      </c>
      <c r="G4009" s="1" t="s">
        <v>123</v>
      </c>
      <c r="H4009" s="1" t="s">
        <v>124</v>
      </c>
      <c r="I4009" s="1" t="s">
        <v>125</v>
      </c>
      <c r="J4009" s="1" t="s">
        <v>12696</v>
      </c>
      <c r="K4009" s="1" t="s">
        <v>11193</v>
      </c>
      <c r="L4009">
        <f>ROUNDUP(IF(B4009&gt;$D$4,0,($D$4-B4009+1)/365),0)</f>
        <v>0</v>
      </c>
      <c r="M4009">
        <f>ROUNDUP(IF(B4009&gt;$D$5,0,($D$5-B4009+1)/365),0)</f>
        <v>1</v>
      </c>
      <c r="N4009" s="28">
        <f>IF(OR(L4009=1,M4009=1),IF(B4009+364&lt;=$D$5,(B4009+364-$D$4+1)/365,IF(B4009&gt;$D$4,($D$5-B4009+1)/365,$D$6/365)),0)</f>
        <v>0.12973626966006921</v>
      </c>
      <c r="O4009" s="28">
        <f>'Data &amp; Parameter'!$E$16*'Data &amp; Parameter'!$E$17*('Data &amp; Parameter'!$E$18+'Data &amp; Parameter'!$E$19)*'Data &amp; Parameter'!$E$20*'Data &amp; Parameter'!$E$37*N4009</f>
        <v>0.45105465391088612</v>
      </c>
      <c r="P4009">
        <f>ROUNDUP(IF(D4009&gt;$D$4,0,($D$4-D4009+1)/365),0)</f>
        <v>0</v>
      </c>
      <c r="Q4009">
        <f>ROUNDUP(IF(D4009&gt;$D$5,0,($D$5-D4009+1)/365),0)</f>
        <v>1</v>
      </c>
      <c r="R4009" s="28">
        <f>IF(OR(P4009=1,Q4009=1),IF(D4009+364&lt;=$D$5,(D4009+364-$D$4+1)/365,IF(D4009&gt;$D$4,($D$5-D4009+1)/365,$D$6/365)),0)</f>
        <v>0.12973087899544761</v>
      </c>
      <c r="S4009" s="28">
        <f>'Data &amp; Parameter'!$E$16*'Data &amp; Parameter'!$E$17*('Data &amp; Parameter'!$E$18+'Data &amp; Parameter'!$E$19)*'Data &amp; Parameter'!$E$20*'Data &amp; Parameter'!$E$37*R4009</f>
        <v>0.4510359121637123</v>
      </c>
      <c r="T4009" s="28">
        <f t="shared" si="62"/>
        <v>0.90209056607459837</v>
      </c>
    </row>
    <row r="4010" spans="1:20" ht="15.75" customHeight="1" x14ac:dyDescent="0.35">
      <c r="A4010">
        <v>4003</v>
      </c>
      <c r="B4010" s="76">
        <v>44254.646319444444</v>
      </c>
      <c r="C4010" s="1" t="s">
        <v>12697</v>
      </c>
      <c r="D4010" s="76">
        <v>44254.649641203709</v>
      </c>
      <c r="E4010" s="1" t="s">
        <v>12698</v>
      </c>
      <c r="F4010" s="1" t="s">
        <v>12699</v>
      </c>
      <c r="G4010" s="1" t="s">
        <v>123</v>
      </c>
      <c r="H4010" s="1" t="s">
        <v>124</v>
      </c>
      <c r="I4010" s="1" t="s">
        <v>125</v>
      </c>
      <c r="J4010" s="1" t="s">
        <v>756</v>
      </c>
      <c r="K4010" s="1" t="s">
        <v>12700</v>
      </c>
      <c r="L4010">
        <f>ROUNDUP(IF(B4010&gt;$D$4,0,($D$4-B4010+1)/365),0)</f>
        <v>0</v>
      </c>
      <c r="M4010">
        <f>ROUNDUP(IF(B4010&gt;$D$5,0,($D$5-B4010+1)/365),0)</f>
        <v>1</v>
      </c>
      <c r="N4010" s="28">
        <f>IF(OR(L4010=1,M4010=1),IF(B4010+364&lt;=$D$5,(B4010+364-$D$4+1)/365,IF(B4010&gt;$D$4,($D$5-B4010+1)/365,$D$6/365)),0)</f>
        <v>0.12973611111111208</v>
      </c>
      <c r="O4010" s="28">
        <f>'Data &amp; Parameter'!$E$16*'Data &amp; Parameter'!$E$17*('Data &amp; Parameter'!$E$18+'Data &amp; Parameter'!$E$19)*'Data &amp; Parameter'!$E$20*'Data &amp; Parameter'!$E$37*N4010</f>
        <v>0.4510541026830362</v>
      </c>
      <c r="P4010">
        <f>ROUNDUP(IF(D4010&gt;$D$4,0,($D$4-D4010+1)/365),0)</f>
        <v>0</v>
      </c>
      <c r="Q4010">
        <f>ROUNDUP(IF(D4010&gt;$D$5,0,($D$5-D4010+1)/365),0)</f>
        <v>1</v>
      </c>
      <c r="R4010" s="28">
        <f>IF(OR(P4010=1,Q4010=1),IF(D4010+364&lt;=$D$5,(D4010+364-$D$4+1)/365,IF(D4010&gt;$D$4,($D$5-D4010+1)/365,$D$6/365)),0)</f>
        <v>0.12972701040079837</v>
      </c>
      <c r="S4010" s="28">
        <f>'Data &amp; Parameter'!$E$16*'Data &amp; Parameter'!$E$17*('Data &amp; Parameter'!$E$18+'Data &amp; Parameter'!$E$19)*'Data &amp; Parameter'!$E$20*'Data &amp; Parameter'!$E$37*R4010</f>
        <v>0.45102246220384212</v>
      </c>
      <c r="T4010" s="28">
        <f t="shared" si="62"/>
        <v>0.90207656488687826</v>
      </c>
    </row>
    <row r="4011" spans="1:20" ht="15.75" customHeight="1" x14ac:dyDescent="0.35">
      <c r="A4011">
        <v>4004</v>
      </c>
      <c r="B4011" s="76">
        <v>44254.647268518514</v>
      </c>
      <c r="C4011" s="1" t="s">
        <v>12701</v>
      </c>
      <c r="D4011" s="76">
        <v>44254.648854166662</v>
      </c>
      <c r="E4011" s="1" t="s">
        <v>12702</v>
      </c>
      <c r="F4011" s="1" t="s">
        <v>12703</v>
      </c>
      <c r="G4011" s="1" t="s">
        <v>123</v>
      </c>
      <c r="H4011" s="1" t="s">
        <v>124</v>
      </c>
      <c r="I4011" s="1" t="s">
        <v>125</v>
      </c>
      <c r="J4011" s="1" t="s">
        <v>9077</v>
      </c>
      <c r="K4011" s="1" t="s">
        <v>10281</v>
      </c>
      <c r="L4011">
        <f>ROUNDUP(IF(B4011&gt;$D$4,0,($D$4-B4011+1)/365),0)</f>
        <v>0</v>
      </c>
      <c r="M4011">
        <f>ROUNDUP(IF(B4011&gt;$D$5,0,($D$5-B4011+1)/365),0)</f>
        <v>1</v>
      </c>
      <c r="N4011" s="28">
        <f>IF(OR(L4011=1,M4011=1),IF(B4011+364&lt;=$D$5,(B4011+364-$D$4+1)/365,IF(B4011&gt;$D$4,($D$5-B4011+1)/365,$D$6/365)),0)</f>
        <v>0.12973351090817956</v>
      </c>
      <c r="O4011" s="28">
        <f>'Data &amp; Parameter'!$E$16*'Data &amp; Parameter'!$E$17*('Data &amp; Parameter'!$E$18+'Data &amp; Parameter'!$E$19)*'Data &amp; Parameter'!$E$20*'Data &amp; Parameter'!$E$37*N4011</f>
        <v>0.45104506254617316</v>
      </c>
      <c r="P4011">
        <f>ROUNDUP(IF(D4011&gt;$D$4,0,($D$4-D4011+1)/365),0)</f>
        <v>0</v>
      </c>
      <c r="Q4011">
        <f>ROUNDUP(IF(D4011&gt;$D$5,0,($D$5-D4011+1)/365),0)</f>
        <v>1</v>
      </c>
      <c r="R4011" s="28">
        <f>IF(OR(P4011=1,Q4011=1),IF(D4011+364&lt;=$D$5,(D4011+364-$D$4+1)/365,IF(D4011&gt;$D$4,($D$5-D4011+1)/365,$D$6/365)),0)</f>
        <v>0.12972916666667889</v>
      </c>
      <c r="S4011" s="28">
        <f>'Data &amp; Parameter'!$E$16*'Data &amp; Parameter'!$E$17*('Data &amp; Parameter'!$E$18+'Data &amp; Parameter'!$E$19)*'Data &amp; Parameter'!$E$20*'Data &amp; Parameter'!$E$37*R4011</f>
        <v>0.45102995890282249</v>
      </c>
      <c r="T4011" s="28">
        <f t="shared" si="62"/>
        <v>0.90207502144899565</v>
      </c>
    </row>
    <row r="4012" spans="1:20" ht="15.75" customHeight="1" x14ac:dyDescent="0.35">
      <c r="A4012">
        <v>4005</v>
      </c>
      <c r="B4012" s="76">
        <v>44254.649826388893</v>
      </c>
      <c r="C4012" s="1" t="s">
        <v>12704</v>
      </c>
      <c r="D4012" s="76">
        <v>44254.650277777779</v>
      </c>
      <c r="E4012" s="1" t="s">
        <v>12705</v>
      </c>
      <c r="F4012" s="1" t="s">
        <v>12706</v>
      </c>
      <c r="G4012" s="1" t="s">
        <v>123</v>
      </c>
      <c r="H4012" s="1" t="s">
        <v>124</v>
      </c>
      <c r="I4012" s="1" t="s">
        <v>125</v>
      </c>
      <c r="J4012" s="1" t="s">
        <v>11193</v>
      </c>
      <c r="K4012" s="1" t="s">
        <v>11193</v>
      </c>
      <c r="L4012">
        <f>ROUNDUP(IF(B4012&gt;$D$4,0,($D$4-B4012+1)/365),0)</f>
        <v>0</v>
      </c>
      <c r="M4012">
        <f>ROUNDUP(IF(B4012&gt;$D$5,0,($D$5-B4012+1)/365),0)</f>
        <v>1</v>
      </c>
      <c r="N4012" s="28">
        <f>IF(OR(L4012=1,M4012=1),IF(B4012+364&lt;=$D$5,(B4012+364-$D$4+1)/365,IF(B4012&gt;$D$4,($D$5-B4012+1)/365,$D$6/365)),0)</f>
        <v>0.12972650304412764</v>
      </c>
      <c r="O4012" s="28">
        <f>'Data &amp; Parameter'!$E$16*'Data &amp; Parameter'!$E$17*('Data &amp; Parameter'!$E$18+'Data &amp; Parameter'!$E$19)*'Data &amp; Parameter'!$E$20*'Data &amp; Parameter'!$E$37*N4012</f>
        <v>0.45102069827469476</v>
      </c>
      <c r="P4012">
        <f>ROUNDUP(IF(D4012&gt;$D$4,0,($D$4-D4012+1)/365),0)</f>
        <v>0</v>
      </c>
      <c r="Q4012">
        <f>ROUNDUP(IF(D4012&gt;$D$5,0,($D$5-D4012+1)/365),0)</f>
        <v>1</v>
      </c>
      <c r="R4012" s="28">
        <f>IF(OR(P4012=1,Q4012=1),IF(D4012+364&lt;=$D$5,(D4012+364-$D$4+1)/365,IF(D4012&gt;$D$4,($D$5-D4012+1)/365,$D$6/365)),0)</f>
        <v>0.12972526636225018</v>
      </c>
      <c r="S4012" s="28">
        <f>'Data &amp; Parameter'!$E$16*'Data &amp; Parameter'!$E$17*('Data &amp; Parameter'!$E$18+'Data &amp; Parameter'!$E$19)*'Data &amp; Parameter'!$E$20*'Data &amp; Parameter'!$E$37*R4012</f>
        <v>0.45101639869742388</v>
      </c>
      <c r="T4012" s="28">
        <f t="shared" si="62"/>
        <v>0.90203709697211865</v>
      </c>
    </row>
    <row r="4013" spans="1:20" ht="15.75" customHeight="1" x14ac:dyDescent="0.35">
      <c r="A4013">
        <v>4006</v>
      </c>
      <c r="B4013" s="76">
        <v>44254.652025462958</v>
      </c>
      <c r="C4013" s="1" t="s">
        <v>12707</v>
      </c>
      <c r="D4013" s="76">
        <v>44254.652453703704</v>
      </c>
      <c r="E4013" s="1" t="s">
        <v>12708</v>
      </c>
      <c r="F4013" s="1" t="s">
        <v>12709</v>
      </c>
      <c r="G4013" s="1" t="s">
        <v>123</v>
      </c>
      <c r="H4013" s="1" t="s">
        <v>124</v>
      </c>
      <c r="I4013" s="1" t="s">
        <v>125</v>
      </c>
      <c r="J4013" s="1" t="s">
        <v>12710</v>
      </c>
      <c r="K4013" s="1" t="s">
        <v>11201</v>
      </c>
      <c r="L4013">
        <f>ROUNDUP(IF(B4013&gt;$D$4,0,($D$4-B4013+1)/365),0)</f>
        <v>0</v>
      </c>
      <c r="M4013">
        <f>ROUNDUP(IF(B4013&gt;$D$5,0,($D$5-B4013+1)/365),0)</f>
        <v>1</v>
      </c>
      <c r="N4013" s="28">
        <f>IF(OR(L4013=1,M4013=1),IF(B4013+364&lt;=$D$5,(B4013+364-$D$4+1)/365,IF(B4013&gt;$D$4,($D$5-B4013+1)/365,$D$6/365)),0)</f>
        <v>0.12972047818367757</v>
      </c>
      <c r="O4013" s="28">
        <f>'Data &amp; Parameter'!$E$16*'Data &amp; Parameter'!$E$17*('Data &amp; Parameter'!$E$18+'Data &amp; Parameter'!$E$19)*'Data &amp; Parameter'!$E$20*'Data &amp; Parameter'!$E$37*N4013</f>
        <v>0.45099975161612127</v>
      </c>
      <c r="P4013">
        <f>ROUNDUP(IF(D4013&gt;$D$4,0,($D$4-D4013+1)/365),0)</f>
        <v>0</v>
      </c>
      <c r="Q4013">
        <f>ROUNDUP(IF(D4013&gt;$D$5,0,($D$5-D4013+1)/365),0)</f>
        <v>1</v>
      </c>
      <c r="R4013" s="28">
        <f>IF(OR(P4013=1,Q4013=1),IF(D4013+364&lt;=$D$5,(D4013+364-$D$4+1)/365,IF(D4013&gt;$D$4,($D$5-D4013+1)/365,$D$6/365)),0)</f>
        <v>0.12971930492135908</v>
      </c>
      <c r="S4013" s="28">
        <f>'Data &amp; Parameter'!$E$16*'Data &amp; Parameter'!$E$17*('Data &amp; Parameter'!$E$18+'Data &amp; Parameter'!$E$19)*'Data &amp; Parameter'!$E$20*'Data &amp; Parameter'!$E$37*R4013</f>
        <v>0.45099567252990735</v>
      </c>
      <c r="T4013" s="28">
        <f t="shared" si="62"/>
        <v>0.90199542414602862</v>
      </c>
    </row>
    <row r="4014" spans="1:20" ht="15.75" customHeight="1" x14ac:dyDescent="0.35">
      <c r="A4014">
        <v>4007</v>
      </c>
      <c r="B4014" s="76">
        <v>44254.653229166666</v>
      </c>
      <c r="C4014" s="1" t="s">
        <v>12711</v>
      </c>
      <c r="D4014" s="76">
        <v>44254.655844907407</v>
      </c>
      <c r="E4014" s="1" t="s">
        <v>12712</v>
      </c>
      <c r="F4014" s="1" t="s">
        <v>12713</v>
      </c>
      <c r="G4014" s="1" t="s">
        <v>123</v>
      </c>
      <c r="H4014" s="1" t="s">
        <v>124</v>
      </c>
      <c r="I4014" s="1" t="s">
        <v>125</v>
      </c>
      <c r="J4014" s="1" t="s">
        <v>10722</v>
      </c>
      <c r="K4014" s="1" t="s">
        <v>12601</v>
      </c>
      <c r="L4014">
        <f>ROUNDUP(IF(B4014&gt;$D$4,0,($D$4-B4014+1)/365),0)</f>
        <v>0</v>
      </c>
      <c r="M4014">
        <f>ROUNDUP(IF(B4014&gt;$D$5,0,($D$5-B4014+1)/365),0)</f>
        <v>1</v>
      </c>
      <c r="N4014" s="28">
        <f>IF(OR(L4014=1,M4014=1),IF(B4014+364&lt;=$D$5,(B4014+364-$D$4+1)/365,IF(B4014&gt;$D$4,($D$5-B4014+1)/365,$D$6/365)),0)</f>
        <v>0.12971718036529786</v>
      </c>
      <c r="O4014" s="28">
        <f>'Data &amp; Parameter'!$E$16*'Data &amp; Parameter'!$E$17*('Data &amp; Parameter'!$E$18+'Data &amp; Parameter'!$E$19)*'Data &amp; Parameter'!$E$20*'Data &amp; Parameter'!$E$37*N4014</f>
        <v>0.45098828607659391</v>
      </c>
      <c r="P4014">
        <f>ROUNDUP(IF(D4014&gt;$D$4,0,($D$4-D4014+1)/365),0)</f>
        <v>0</v>
      </c>
      <c r="Q4014">
        <f>ROUNDUP(IF(D4014&gt;$D$5,0,($D$5-D4014+1)/365),0)</f>
        <v>1</v>
      </c>
      <c r="R4014" s="28">
        <f>IF(OR(P4014=1,Q4014=1),IF(D4014+364&lt;=$D$5,(D4014+364-$D$4+1)/365,IF(D4014&gt;$D$4,($D$5-D4014+1)/365,$D$6/365)),0)</f>
        <v>0.12971001395230877</v>
      </c>
      <c r="S4014" s="28">
        <f>'Data &amp; Parameter'!$E$16*'Data &amp; Parameter'!$E$17*('Data &amp; Parameter'!$E$18+'Data &amp; Parameter'!$E$19)*'Data &amp; Parameter'!$E$20*'Data &amp; Parameter'!$E$37*R4014</f>
        <v>0.45096337057733493</v>
      </c>
      <c r="T4014" s="28">
        <f t="shared" si="62"/>
        <v>0.90195165665392885</v>
      </c>
    </row>
    <row r="4015" spans="1:20" ht="15.75" customHeight="1" x14ac:dyDescent="0.35">
      <c r="A4015">
        <v>4008</v>
      </c>
      <c r="B4015" s="76">
        <v>44254.653414351851</v>
      </c>
      <c r="C4015" s="1" t="s">
        <v>12714</v>
      </c>
      <c r="D4015" s="76">
        <v>44254.654293981483</v>
      </c>
      <c r="E4015" s="1" t="s">
        <v>12715</v>
      </c>
      <c r="F4015" s="1" t="s">
        <v>12716</v>
      </c>
      <c r="G4015" s="1" t="s">
        <v>123</v>
      </c>
      <c r="H4015" s="1" t="s">
        <v>124</v>
      </c>
      <c r="I4015" s="1" t="s">
        <v>125</v>
      </c>
      <c r="J4015" s="1" t="s">
        <v>756</v>
      </c>
      <c r="K4015" s="1" t="s">
        <v>756</v>
      </c>
      <c r="L4015">
        <f>ROUNDUP(IF(B4015&gt;$D$4,0,($D$4-B4015+1)/365),0)</f>
        <v>0</v>
      </c>
      <c r="M4015">
        <f>ROUNDUP(IF(B4015&gt;$D$5,0,($D$5-B4015+1)/365),0)</f>
        <v>1</v>
      </c>
      <c r="N4015" s="28">
        <f>IF(OR(L4015=1,M4015=1),IF(B4015+364&lt;=$D$5,(B4015+364-$D$4+1)/365,IF(B4015&gt;$D$4,($D$5-B4015+1)/365,$D$6/365)),0)</f>
        <v>0.12971667300862713</v>
      </c>
      <c r="O4015" s="28">
        <f>'Data &amp; Parameter'!$E$16*'Data &amp; Parameter'!$E$17*('Data &amp; Parameter'!$E$18+'Data &amp; Parameter'!$E$19)*'Data &amp; Parameter'!$E$20*'Data &amp; Parameter'!$E$37*N4015</f>
        <v>0.4509865221474465</v>
      </c>
      <c r="P4015">
        <f>ROUNDUP(IF(D4015&gt;$D$4,0,($D$4-D4015+1)/365),0)</f>
        <v>0</v>
      </c>
      <c r="Q4015">
        <f>ROUNDUP(IF(D4015&gt;$D$5,0,($D$5-D4015+1)/365),0)</f>
        <v>1</v>
      </c>
      <c r="R4015" s="28">
        <f>IF(OR(P4015=1,Q4015=1),IF(D4015+364&lt;=$D$5,(D4015+364-$D$4+1)/365,IF(D4015&gt;$D$4,($D$5-D4015+1)/365,$D$6/365)),0)</f>
        <v>0.12971426306443118</v>
      </c>
      <c r="S4015" s="28">
        <f>'Data &amp; Parameter'!$E$16*'Data &amp; Parameter'!$E$17*('Data &amp; Parameter'!$E$18+'Data &amp; Parameter'!$E$19)*'Data &amp; Parameter'!$E$20*'Data &amp; Parameter'!$E$37*R4015</f>
        <v>0.45097814348396176</v>
      </c>
      <c r="T4015" s="28">
        <f t="shared" si="62"/>
        <v>0.9019646656314082</v>
      </c>
    </row>
    <row r="4016" spans="1:20" ht="15.75" customHeight="1" x14ac:dyDescent="0.35">
      <c r="A4016">
        <v>4009</v>
      </c>
      <c r="B4016" s="76">
        <v>44254.654722222222</v>
      </c>
      <c r="C4016" s="1" t="s">
        <v>12717</v>
      </c>
      <c r="D4016" s="76">
        <v>44254.655150462961</v>
      </c>
      <c r="E4016" s="1" t="s">
        <v>12718</v>
      </c>
      <c r="F4016" s="1" t="s">
        <v>12719</v>
      </c>
      <c r="G4016" s="1" t="s">
        <v>123</v>
      </c>
      <c r="H4016" s="1" t="s">
        <v>124</v>
      </c>
      <c r="I4016" s="1" t="s">
        <v>125</v>
      </c>
      <c r="J4016" s="1" t="s">
        <v>11201</v>
      </c>
      <c r="K4016" s="1" t="s">
        <v>11193</v>
      </c>
      <c r="L4016">
        <f>ROUNDUP(IF(B4016&gt;$D$4,0,($D$4-B4016+1)/365),0)</f>
        <v>0</v>
      </c>
      <c r="M4016">
        <f>ROUNDUP(IF(B4016&gt;$D$5,0,($D$5-B4016+1)/365),0)</f>
        <v>1</v>
      </c>
      <c r="N4016" s="28">
        <f>IF(OR(L4016=1,M4016=1),IF(B4016+364&lt;=$D$5,(B4016+364-$D$4+1)/365,IF(B4016&gt;$D$4,($D$5-B4016+1)/365,$D$6/365)),0)</f>
        <v>0.12971308980213259</v>
      </c>
      <c r="O4016" s="28">
        <f>'Data &amp; Parameter'!$E$16*'Data &amp; Parameter'!$E$17*('Data &amp; Parameter'!$E$18+'Data &amp; Parameter'!$E$19)*'Data &amp; Parameter'!$E$20*'Data &amp; Parameter'!$E$37*N4016</f>
        <v>0.45097406439781701</v>
      </c>
      <c r="P4016">
        <f>ROUNDUP(IF(D4016&gt;$D$4,0,($D$4-D4016+1)/365),0)</f>
        <v>0</v>
      </c>
      <c r="Q4016">
        <f>ROUNDUP(IF(D4016&gt;$D$5,0,($D$5-D4016+1)/365),0)</f>
        <v>1</v>
      </c>
      <c r="R4016" s="28">
        <f>IF(OR(P4016=1,Q4016=1),IF(D4016+364&lt;=$D$5,(D4016+364-$D$4+1)/365,IF(D4016&gt;$D$4,($D$5-D4016+1)/365,$D$6/365)),0)</f>
        <v>0.12971191653983399</v>
      </c>
      <c r="S4016" s="28">
        <f>'Data &amp; Parameter'!$E$16*'Data &amp; Parameter'!$E$17*('Data &amp; Parameter'!$E$18+'Data &amp; Parameter'!$E$19)*'Data &amp; Parameter'!$E$20*'Data &amp; Parameter'!$E$37*R4016</f>
        <v>0.45096998531167232</v>
      </c>
      <c r="T4016" s="28">
        <f t="shared" si="62"/>
        <v>0.90194404970948927</v>
      </c>
    </row>
    <row r="4017" spans="1:20" ht="15.75" customHeight="1" x14ac:dyDescent="0.35">
      <c r="A4017">
        <v>4010</v>
      </c>
      <c r="B4017" s="76">
        <v>44254.657824074078</v>
      </c>
      <c r="C4017" s="1" t="s">
        <v>12720</v>
      </c>
      <c r="D4017" s="76">
        <v>44254.658379629633</v>
      </c>
      <c r="E4017" s="1" t="s">
        <v>12721</v>
      </c>
      <c r="F4017" s="1" t="s">
        <v>12722</v>
      </c>
      <c r="G4017" s="1" t="s">
        <v>123</v>
      </c>
      <c r="H4017" s="1" t="s">
        <v>124</v>
      </c>
      <c r="I4017" s="1" t="s">
        <v>125</v>
      </c>
      <c r="J4017" s="1" t="s">
        <v>10722</v>
      </c>
      <c r="K4017" s="1" t="s">
        <v>12601</v>
      </c>
      <c r="L4017">
        <f>ROUNDUP(IF(B4017&gt;$D$4,0,($D$4-B4017+1)/365),0)</f>
        <v>0</v>
      </c>
      <c r="M4017">
        <f>ROUNDUP(IF(B4017&gt;$D$5,0,($D$5-B4017+1)/365),0)</f>
        <v>1</v>
      </c>
      <c r="N4017" s="28">
        <f>IF(OR(L4017=1,M4017=1),IF(B4017+364&lt;=$D$5,(B4017+364-$D$4+1)/365,IF(B4017&gt;$D$4,($D$5-B4017+1)/365,$D$6/365)),0)</f>
        <v>0.12970459157786784</v>
      </c>
      <c r="O4017" s="28">
        <f>'Data &amp; Parameter'!$E$16*'Data &amp; Parameter'!$E$17*('Data &amp; Parameter'!$E$18+'Data &amp; Parameter'!$E$19)*'Data &amp; Parameter'!$E$20*'Data &amp; Parameter'!$E$37*N4017</f>
        <v>0.45094451858449408</v>
      </c>
      <c r="P4017">
        <f>ROUNDUP(IF(D4017&gt;$D$4,0,($D$4-D4017+1)/365),0)</f>
        <v>0</v>
      </c>
      <c r="Q4017">
        <f>ROUNDUP(IF(D4017&gt;$D$5,0,($D$5-D4017+1)/365),0)</f>
        <v>1</v>
      </c>
      <c r="R4017" s="28">
        <f>IF(OR(P4017=1,Q4017=1),IF(D4017+364&lt;=$D$5,(D4017+364-$D$4+1)/365,IF(D4017&gt;$D$4,($D$5-D4017+1)/365,$D$6/365)),0)</f>
        <v>0.12970306950785565</v>
      </c>
      <c r="S4017" s="28">
        <f>'Data &amp; Parameter'!$E$16*'Data &amp; Parameter'!$E$17*('Data &amp; Parameter'!$E$18+'Data &amp; Parameter'!$E$19)*'Data &amp; Parameter'!$E$20*'Data &amp; Parameter'!$E$37*R4017</f>
        <v>0.45093922679705195</v>
      </c>
      <c r="T4017" s="28">
        <f t="shared" si="62"/>
        <v>0.90188374538154603</v>
      </c>
    </row>
    <row r="4018" spans="1:20" ht="15.75" customHeight="1" x14ac:dyDescent="0.35">
      <c r="A4018">
        <v>4011</v>
      </c>
      <c r="B4018" s="76">
        <v>44254.658194444448</v>
      </c>
      <c r="C4018" s="1" t="s">
        <v>12723</v>
      </c>
      <c r="D4018" s="76">
        <v>44254.658715277779</v>
      </c>
      <c r="E4018" s="1" t="s">
        <v>12724</v>
      </c>
      <c r="F4018" s="1" t="s">
        <v>12725</v>
      </c>
      <c r="G4018" s="1" t="s">
        <v>123</v>
      </c>
      <c r="H4018" s="1" t="s">
        <v>124</v>
      </c>
      <c r="I4018" s="1" t="s">
        <v>125</v>
      </c>
      <c r="J4018" s="1" t="s">
        <v>11193</v>
      </c>
      <c r="K4018" s="1" t="s">
        <v>11193</v>
      </c>
      <c r="L4018">
        <f>ROUNDUP(IF(B4018&gt;$D$4,0,($D$4-B4018+1)/365),0)</f>
        <v>0</v>
      </c>
      <c r="M4018">
        <f>ROUNDUP(IF(B4018&gt;$D$5,0,($D$5-B4018+1)/365),0)</f>
        <v>1</v>
      </c>
      <c r="N4018" s="28">
        <f>IF(OR(L4018=1,M4018=1),IF(B4018+364&lt;=$D$5,(B4018+364-$D$4+1)/365,IF(B4018&gt;$D$4,($D$5-B4018+1)/365,$D$6/365)),0)</f>
        <v>0.12970357686452638</v>
      </c>
      <c r="O4018" s="28">
        <f>'Data &amp; Parameter'!$E$16*'Data &amp; Parameter'!$E$17*('Data &amp; Parameter'!$E$18+'Data &amp; Parameter'!$E$19)*'Data &amp; Parameter'!$E$20*'Data &amp; Parameter'!$E$37*N4018</f>
        <v>0.45094099072619931</v>
      </c>
      <c r="P4018">
        <f>ROUNDUP(IF(D4018&gt;$D$4,0,($D$4-D4018+1)/365),0)</f>
        <v>0</v>
      </c>
      <c r="Q4018">
        <f>ROUNDUP(IF(D4018&gt;$D$5,0,($D$5-D4018+1)/365),0)</f>
        <v>1</v>
      </c>
      <c r="R4018" s="28">
        <f>IF(OR(P4018=1,Q4018=1),IF(D4018+364&lt;=$D$5,(D4018+364-$D$4+1)/365,IF(D4018&gt;$D$4,($D$5-D4018+1)/365,$D$6/365)),0)</f>
        <v>0.12970214992389242</v>
      </c>
      <c r="S4018" s="28">
        <f>'Data &amp; Parameter'!$E$16*'Data &amp; Parameter'!$E$17*('Data &amp; Parameter'!$E$18+'Data &amp; Parameter'!$E$19)*'Data &amp; Parameter'!$E$20*'Data &amp; Parameter'!$E$37*R4018</f>
        <v>0.45093602967548091</v>
      </c>
      <c r="T4018" s="28">
        <f t="shared" si="62"/>
        <v>0.90187702040168016</v>
      </c>
    </row>
    <row r="4019" spans="1:20" ht="15.75" customHeight="1" x14ac:dyDescent="0.35">
      <c r="A4019">
        <v>4012</v>
      </c>
      <c r="B4019" s="76">
        <v>44254.660740740743</v>
      </c>
      <c r="C4019" s="1" t="s">
        <v>12726</v>
      </c>
      <c r="D4019" s="76">
        <v>44254.66128472222</v>
      </c>
      <c r="E4019" s="1" t="s">
        <v>12727</v>
      </c>
      <c r="F4019" s="1" t="s">
        <v>12728</v>
      </c>
      <c r="G4019" s="1" t="s">
        <v>123</v>
      </c>
      <c r="H4019" s="1" t="s">
        <v>124</v>
      </c>
      <c r="I4019" s="1" t="s">
        <v>125</v>
      </c>
      <c r="J4019" s="1" t="s">
        <v>10722</v>
      </c>
      <c r="K4019" s="1" t="s">
        <v>12601</v>
      </c>
      <c r="L4019">
        <f>ROUNDUP(IF(B4019&gt;$D$4,0,($D$4-B4019+1)/365),0)</f>
        <v>0</v>
      </c>
      <c r="M4019">
        <f>ROUNDUP(IF(B4019&gt;$D$5,0,($D$5-B4019+1)/365),0)</f>
        <v>1</v>
      </c>
      <c r="N4019" s="28">
        <f>IF(OR(L4019=1,M4019=1),IF(B4019+364&lt;=$D$5,(B4019+364-$D$4+1)/365,IF(B4019&gt;$D$4,($D$5-B4019+1)/365,$D$6/365)),0)</f>
        <v>0.12969660071029379</v>
      </c>
      <c r="O4019" s="28">
        <f>'Data &amp; Parameter'!$E$16*'Data &amp; Parameter'!$E$17*('Data &amp; Parameter'!$E$18+'Data &amp; Parameter'!$E$19)*'Data &amp; Parameter'!$E$20*'Data &amp; Parameter'!$E$37*N4019</f>
        <v>0.45091673670038795</v>
      </c>
      <c r="P4019">
        <f>ROUNDUP(IF(D4019&gt;$D$4,0,($D$4-D4019+1)/365),0)</f>
        <v>0</v>
      </c>
      <c r="Q4019">
        <f>ROUNDUP(IF(D4019&gt;$D$5,0,($D$5-D4019+1)/365),0)</f>
        <v>1</v>
      </c>
      <c r="R4019" s="28">
        <f>IF(OR(P4019=1,Q4019=1),IF(D4019+364&lt;=$D$5,(D4019+364-$D$4+1)/365,IF(D4019&gt;$D$4,($D$5-D4019+1)/365,$D$6/365)),0)</f>
        <v>0.12969511035008097</v>
      </c>
      <c r="S4019" s="28">
        <f>'Data &amp; Parameter'!$E$16*'Data &amp; Parameter'!$E$17*('Data &amp; Parameter'!$E$18+'Data &amp; Parameter'!$E$19)*'Data &amp; Parameter'!$E$20*'Data &amp; Parameter'!$E$37*R4019</f>
        <v>0.45091155515854336</v>
      </c>
      <c r="T4019" s="28">
        <f t="shared" si="62"/>
        <v>0.90182829185893132</v>
      </c>
    </row>
    <row r="4020" spans="1:20" ht="15.75" customHeight="1" x14ac:dyDescent="0.35">
      <c r="A4020">
        <v>4013</v>
      </c>
      <c r="B4020" s="76">
        <v>44254.661030092597</v>
      </c>
      <c r="C4020" s="1" t="s">
        <v>12729</v>
      </c>
      <c r="D4020" s="76">
        <v>44254.662106481483</v>
      </c>
      <c r="E4020" s="1" t="s">
        <v>12730</v>
      </c>
      <c r="F4020" s="1" t="s">
        <v>12731</v>
      </c>
      <c r="G4020" s="1" t="s">
        <v>123</v>
      </c>
      <c r="H4020" s="1" t="s">
        <v>124</v>
      </c>
      <c r="I4020" s="1" t="s">
        <v>125</v>
      </c>
      <c r="J4020" s="1" t="s">
        <v>11193</v>
      </c>
      <c r="K4020" s="1" t="s">
        <v>11193</v>
      </c>
      <c r="L4020">
        <f>ROUNDUP(IF(B4020&gt;$D$4,0,($D$4-B4020+1)/365),0)</f>
        <v>0</v>
      </c>
      <c r="M4020">
        <f>ROUNDUP(IF(B4020&gt;$D$5,0,($D$5-B4020+1)/365),0)</f>
        <v>1</v>
      </c>
      <c r="N4020" s="28">
        <f>IF(OR(L4020=1,M4020=1),IF(B4020+364&lt;=$D$5,(B4020+364-$D$4+1)/365,IF(B4020&gt;$D$4,($D$5-B4020+1)/365,$D$6/365)),0)</f>
        <v>0.1296958079654883</v>
      </c>
      <c r="O4020" s="28">
        <f>'Data &amp; Parameter'!$E$16*'Data &amp; Parameter'!$E$17*('Data &amp; Parameter'!$E$18+'Data &amp; Parameter'!$E$19)*'Data &amp; Parameter'!$E$20*'Data &amp; Parameter'!$E$37*N4020</f>
        <v>0.45091398056106913</v>
      </c>
      <c r="P4020">
        <f>ROUNDUP(IF(D4020&gt;$D$4,0,($D$4-D4020+1)/365),0)</f>
        <v>0</v>
      </c>
      <c r="Q4020">
        <f>ROUNDUP(IF(D4020&gt;$D$5,0,($D$5-D4020+1)/365),0)</f>
        <v>1</v>
      </c>
      <c r="R4020" s="28">
        <f>IF(OR(P4020=1,Q4020=1),IF(D4020+364&lt;=$D$5,(D4020+364-$D$4+1)/365,IF(D4020&gt;$D$4,($D$5-D4020+1)/365,$D$6/365)),0)</f>
        <v>0.12969285895484212</v>
      </c>
      <c r="S4020" s="28">
        <f>'Data &amp; Parameter'!$E$16*'Data &amp; Parameter'!$E$17*('Data &amp; Parameter'!$E$18+'Data &amp; Parameter'!$E$19)*'Data &amp; Parameter'!$E$20*'Data &amp; Parameter'!$E$37*R4020</f>
        <v>0.45090372772290849</v>
      </c>
      <c r="T4020" s="28">
        <f t="shared" si="62"/>
        <v>0.90181770828397756</v>
      </c>
    </row>
    <row r="4021" spans="1:20" ht="15.75" customHeight="1" x14ac:dyDescent="0.35">
      <c r="A4021">
        <v>4014</v>
      </c>
      <c r="B4021" s="76">
        <v>44254.664143518516</v>
      </c>
      <c r="C4021" s="1" t="s">
        <v>12732</v>
      </c>
      <c r="D4021" s="76">
        <v>44254.665104166663</v>
      </c>
      <c r="E4021" s="1" t="s">
        <v>12733</v>
      </c>
      <c r="F4021" s="1" t="s">
        <v>12734</v>
      </c>
      <c r="G4021" s="1" t="s">
        <v>123</v>
      </c>
      <c r="H4021" s="1" t="s">
        <v>124</v>
      </c>
      <c r="I4021" s="1" t="s">
        <v>125</v>
      </c>
      <c r="J4021" s="1" t="s">
        <v>10722</v>
      </c>
      <c r="K4021" s="1" t="s">
        <v>12601</v>
      </c>
      <c r="L4021">
        <f>ROUNDUP(IF(B4021&gt;$D$4,0,($D$4-B4021+1)/365),0)</f>
        <v>0</v>
      </c>
      <c r="M4021">
        <f>ROUNDUP(IF(B4021&gt;$D$5,0,($D$5-B4021+1)/365),0)</f>
        <v>1</v>
      </c>
      <c r="N4021" s="28">
        <f>IF(OR(L4021=1,M4021=1),IF(B4021+364&lt;=$D$5,(B4021+364-$D$4+1)/365,IF(B4021&gt;$D$4,($D$5-B4021+1)/365,$D$6/365)),0)</f>
        <v>0.12968727803146402</v>
      </c>
      <c r="O4021" s="28">
        <f>'Data &amp; Parameter'!$E$16*'Data &amp; Parameter'!$E$17*('Data &amp; Parameter'!$E$18+'Data &amp; Parameter'!$E$19)*'Data &amp; Parameter'!$E$20*'Data &amp; Parameter'!$E$37*N4021</f>
        <v>0.4508843245022871</v>
      </c>
      <c r="P4021">
        <f>ROUNDUP(IF(D4021&gt;$D$4,0,($D$4-D4021+1)/365),0)</f>
        <v>0</v>
      </c>
      <c r="Q4021">
        <f>ROUNDUP(IF(D4021&gt;$D$5,0,($D$5-D4021+1)/365),0)</f>
        <v>1</v>
      </c>
      <c r="R4021" s="28">
        <f>IF(OR(P4021=1,Q4021=1),IF(D4021+364&lt;=$D$5,(D4021+364-$D$4+1)/365,IF(D4021&gt;$D$4,($D$5-D4021+1)/365,$D$6/365)),0)</f>
        <v>0.12968464611873209</v>
      </c>
      <c r="S4021" s="28">
        <f>'Data &amp; Parameter'!$E$16*'Data &amp; Parameter'!$E$17*('Data &amp; Parameter'!$E$18+'Data &amp; Parameter'!$E$19)*'Data &amp; Parameter'!$E$20*'Data &amp; Parameter'!$E$37*R4021</f>
        <v>0.45087517411982636</v>
      </c>
      <c r="T4021" s="28">
        <f t="shared" si="62"/>
        <v>0.90175949862211346</v>
      </c>
    </row>
    <row r="4022" spans="1:20" ht="15.75" customHeight="1" x14ac:dyDescent="0.35">
      <c r="A4022">
        <v>4015</v>
      </c>
      <c r="B4022" s="76">
        <v>44254.665335648147</v>
      </c>
      <c r="C4022" s="1" t="s">
        <v>12735</v>
      </c>
      <c r="D4022" s="76">
        <v>44254.666828703703</v>
      </c>
      <c r="E4022" s="1" t="s">
        <v>12736</v>
      </c>
      <c r="F4022" s="1" t="s">
        <v>12737</v>
      </c>
      <c r="G4022" s="1" t="s">
        <v>123</v>
      </c>
      <c r="H4022" s="1" t="s">
        <v>124</v>
      </c>
      <c r="I4022" s="1" t="s">
        <v>125</v>
      </c>
      <c r="J4022" s="1" t="s">
        <v>11193</v>
      </c>
      <c r="K4022" s="1" t="s">
        <v>11193</v>
      </c>
      <c r="L4022">
        <f>ROUNDUP(IF(B4022&gt;$D$4,0,($D$4-B4022+1)/365),0)</f>
        <v>0</v>
      </c>
      <c r="M4022">
        <f>ROUNDUP(IF(B4022&gt;$D$5,0,($D$5-B4022+1)/365),0)</f>
        <v>1</v>
      </c>
      <c r="N4022" s="28">
        <f>IF(OR(L4022=1,M4022=1),IF(B4022+364&lt;=$D$5,(B4022+364-$D$4+1)/365,IF(B4022&gt;$D$4,($D$5-B4022+1)/365,$D$6/365)),0)</f>
        <v>0.1296840119228837</v>
      </c>
      <c r="O4022" s="28">
        <f>'Data &amp; Parameter'!$E$16*'Data &amp; Parameter'!$E$17*('Data &amp; Parameter'!$E$18+'Data &amp; Parameter'!$E$19)*'Data &amp; Parameter'!$E$20*'Data &amp; Parameter'!$E$37*N4022</f>
        <v>0.4508729692083574</v>
      </c>
      <c r="P4022">
        <f>ROUNDUP(IF(D4022&gt;$D$4,0,($D$4-D4022+1)/365),0)</f>
        <v>0</v>
      </c>
      <c r="Q4022">
        <f>ROUNDUP(IF(D4022&gt;$D$5,0,($D$5-D4022+1)/365),0)</f>
        <v>1</v>
      </c>
      <c r="R4022" s="28">
        <f>IF(OR(P4022=1,Q4022=1),IF(D4022+364&lt;=$D$5,(D4022+364-$D$4+1)/365,IF(D4022&gt;$D$4,($D$5-D4022+1)/365,$D$6/365)),0)</f>
        <v>0.12967992135971843</v>
      </c>
      <c r="S4022" s="28">
        <f>'Data &amp; Parameter'!$E$16*'Data &amp; Parameter'!$E$17*('Data &amp; Parameter'!$E$18+'Data &amp; Parameter'!$E$19)*'Data &amp; Parameter'!$E$20*'Data &amp; Parameter'!$E$37*R4022</f>
        <v>0.45085874752958055</v>
      </c>
      <c r="T4022" s="28">
        <f t="shared" si="62"/>
        <v>0.90173171673793795</v>
      </c>
    </row>
    <row r="4023" spans="1:20" ht="15.75" customHeight="1" x14ac:dyDescent="0.35">
      <c r="A4023">
        <v>4016</v>
      </c>
      <c r="B4023" s="76">
        <v>44254.666828703703</v>
      </c>
      <c r="C4023" s="1" t="s">
        <v>12738</v>
      </c>
      <c r="D4023" s="76">
        <v>44254.667430555557</v>
      </c>
      <c r="E4023" s="1" t="s">
        <v>12739</v>
      </c>
      <c r="F4023" s="1" t="s">
        <v>12740</v>
      </c>
      <c r="G4023" s="1" t="s">
        <v>123</v>
      </c>
      <c r="H4023" s="1" t="s">
        <v>124</v>
      </c>
      <c r="I4023" s="1" t="s">
        <v>125</v>
      </c>
      <c r="J4023" s="1" t="s">
        <v>10722</v>
      </c>
      <c r="K4023" s="1" t="s">
        <v>12601</v>
      </c>
      <c r="L4023">
        <f>ROUNDUP(IF(B4023&gt;$D$4,0,($D$4-B4023+1)/365),0)</f>
        <v>0</v>
      </c>
      <c r="M4023">
        <f>ROUNDUP(IF(B4023&gt;$D$5,0,($D$5-B4023+1)/365),0)</f>
        <v>1</v>
      </c>
      <c r="N4023" s="28">
        <f>IF(OR(L4023=1,M4023=1),IF(B4023+364&lt;=$D$5,(B4023+364-$D$4+1)/365,IF(B4023&gt;$D$4,($D$5-B4023+1)/365,$D$6/365)),0)</f>
        <v>0.12967992135971843</v>
      </c>
      <c r="O4023" s="28">
        <f>'Data &amp; Parameter'!$E$16*'Data &amp; Parameter'!$E$17*('Data &amp; Parameter'!$E$18+'Data &amp; Parameter'!$E$19)*'Data &amp; Parameter'!$E$20*'Data &amp; Parameter'!$E$37*N4023</f>
        <v>0.45085874752958055</v>
      </c>
      <c r="P4023">
        <f>ROUNDUP(IF(D4023&gt;$D$4,0,($D$4-D4023+1)/365),0)</f>
        <v>0</v>
      </c>
      <c r="Q4023">
        <f>ROUNDUP(IF(D4023&gt;$D$5,0,($D$5-D4023+1)/365),0)</f>
        <v>1</v>
      </c>
      <c r="R4023" s="28">
        <f>IF(OR(P4023=1,Q4023=1),IF(D4023+364&lt;=$D$5,(D4023+364-$D$4+1)/365,IF(D4023&gt;$D$4,($D$5-D4023+1)/365,$D$6/365)),0)</f>
        <v>0.12967827245052857</v>
      </c>
      <c r="S4023" s="28">
        <f>'Data &amp; Parameter'!$E$16*'Data &amp; Parameter'!$E$17*('Data &amp; Parameter'!$E$18+'Data &amp; Parameter'!$E$19)*'Data &amp; Parameter'!$E$20*'Data &amp; Parameter'!$E$37*R4023</f>
        <v>0.45085301475981687</v>
      </c>
      <c r="T4023" s="28">
        <f t="shared" si="62"/>
        <v>0.90171176228939742</v>
      </c>
    </row>
    <row r="4024" spans="1:20" ht="15.75" customHeight="1" x14ac:dyDescent="0.35">
      <c r="A4024">
        <v>4017</v>
      </c>
      <c r="B4024" s="76">
        <v>44254.668796296297</v>
      </c>
      <c r="C4024" s="1" t="s">
        <v>12741</v>
      </c>
      <c r="D4024" s="76">
        <v>44254.67024305556</v>
      </c>
      <c r="E4024" s="1" t="s">
        <v>12742</v>
      </c>
      <c r="F4024" s="1" t="s">
        <v>12743</v>
      </c>
      <c r="G4024" s="1" t="s">
        <v>123</v>
      </c>
      <c r="H4024" s="1" t="s">
        <v>124</v>
      </c>
      <c r="I4024" s="1" t="s">
        <v>125</v>
      </c>
      <c r="J4024" s="1" t="s">
        <v>11193</v>
      </c>
      <c r="K4024" s="1" t="s">
        <v>11193</v>
      </c>
      <c r="L4024">
        <f>ROUNDUP(IF(B4024&gt;$D$4,0,($D$4-B4024+1)/365),0)</f>
        <v>0</v>
      </c>
      <c r="M4024">
        <f>ROUNDUP(IF(B4024&gt;$D$5,0,($D$5-B4024+1)/365),0)</f>
        <v>1</v>
      </c>
      <c r="N4024" s="28">
        <f>IF(OR(L4024=1,M4024=1),IF(B4024+364&lt;=$D$5,(B4024+364-$D$4+1)/365,IF(B4024&gt;$D$4,($D$5-B4024+1)/365,$D$6/365)),0)</f>
        <v>0.1296745306950769</v>
      </c>
      <c r="O4024" s="28">
        <f>'Data &amp; Parameter'!$E$16*'Data &amp; Parameter'!$E$17*('Data &amp; Parameter'!$E$18+'Data &amp; Parameter'!$E$19)*'Data &amp; Parameter'!$E$20*'Data &amp; Parameter'!$E$37*N4024</f>
        <v>0.45084000578233741</v>
      </c>
      <c r="P4024">
        <f>ROUNDUP(IF(D4024&gt;$D$4,0,($D$4-D4024+1)/365),0)</f>
        <v>0</v>
      </c>
      <c r="Q4024">
        <f>ROUNDUP(IF(D4024&gt;$D$5,0,($D$5-D4024+1)/365),0)</f>
        <v>1</v>
      </c>
      <c r="R4024" s="28">
        <f>IF(OR(P4024=1,Q4024=1),IF(D4024+364&lt;=$D$5,(D4024+364-$D$4+1)/365,IF(D4024&gt;$D$4,($D$5-D4024+1)/365,$D$6/365)),0)</f>
        <v>0.12967056697106932</v>
      </c>
      <c r="S4024" s="28">
        <f>'Data &amp; Parameter'!$E$16*'Data &amp; Parameter'!$E$17*('Data &amp; Parameter'!$E$18+'Data &amp; Parameter'!$E$19)*'Data &amp; Parameter'!$E$20*'Data &amp; Parameter'!$E$37*R4024</f>
        <v>0.45082622508581272</v>
      </c>
      <c r="T4024" s="28">
        <f t="shared" si="62"/>
        <v>0.90166623086815012</v>
      </c>
    </row>
    <row r="4025" spans="1:20" ht="15.75" customHeight="1" x14ac:dyDescent="0.35">
      <c r="A4025">
        <v>4018</v>
      </c>
      <c r="B4025" s="76">
        <v>44254.66982638889</v>
      </c>
      <c r="C4025" s="1" t="s">
        <v>12744</v>
      </c>
      <c r="D4025" s="76">
        <v>44254.670706018514</v>
      </c>
      <c r="E4025" s="1" t="s">
        <v>12745</v>
      </c>
      <c r="F4025" s="1" t="s">
        <v>12746</v>
      </c>
      <c r="G4025" s="1" t="s">
        <v>123</v>
      </c>
      <c r="H4025" s="1" t="s">
        <v>124</v>
      </c>
      <c r="I4025" s="1" t="s">
        <v>125</v>
      </c>
      <c r="J4025" s="1" t="s">
        <v>10722</v>
      </c>
      <c r="K4025" s="1" t="s">
        <v>12601</v>
      </c>
      <c r="L4025">
        <f>ROUNDUP(IF(B4025&gt;$D$4,0,($D$4-B4025+1)/365),0)</f>
        <v>0</v>
      </c>
      <c r="M4025">
        <f>ROUNDUP(IF(B4025&gt;$D$5,0,($D$5-B4025+1)/365),0)</f>
        <v>1</v>
      </c>
      <c r="N4025" s="28">
        <f>IF(OR(L4025=1,M4025=1),IF(B4025+364&lt;=$D$5,(B4025+364-$D$4+1)/365,IF(B4025&gt;$D$4,($D$5-B4025+1)/365,$D$6/365)),0)</f>
        <v>0.12967170852358845</v>
      </c>
      <c r="O4025" s="28">
        <f>'Data &amp; Parameter'!$E$16*'Data &amp; Parameter'!$E$17*('Data &amp; Parameter'!$E$18+'Data &amp; Parameter'!$E$19)*'Data &amp; Parameter'!$E$20*'Data &amp; Parameter'!$E$37*N4025</f>
        <v>0.45083019392642903</v>
      </c>
      <c r="P4025">
        <f>ROUNDUP(IF(D4025&gt;$D$4,0,($D$4-D4025+1)/365),0)</f>
        <v>0</v>
      </c>
      <c r="Q4025">
        <f>ROUNDUP(IF(D4025&gt;$D$5,0,($D$5-D4025+1)/365),0)</f>
        <v>1</v>
      </c>
      <c r="R4025" s="28">
        <f>IF(OR(P4025=1,Q4025=1),IF(D4025+364&lt;=$D$5,(D4025+364-$D$4+1)/365,IF(D4025&gt;$D$4,($D$5-D4025+1)/365,$D$6/365)),0)</f>
        <v>0.12966929857941242</v>
      </c>
      <c r="S4025" s="28">
        <f>'Data &amp; Parameter'!$E$16*'Data &amp; Parameter'!$E$17*('Data &amp; Parameter'!$E$18+'Data &amp; Parameter'!$E$19)*'Data &amp; Parameter'!$E$20*'Data &amp; Parameter'!$E$37*R4025</f>
        <v>0.45082181526301351</v>
      </c>
      <c r="T4025" s="28">
        <f t="shared" si="62"/>
        <v>0.90165200918944255</v>
      </c>
    </row>
    <row r="4026" spans="1:20" ht="15.75" customHeight="1" x14ac:dyDescent="0.35">
      <c r="A4026">
        <v>4019</v>
      </c>
      <c r="B4026" s="76">
        <v>44254.67359953704</v>
      </c>
      <c r="C4026" s="1" t="s">
        <v>12747</v>
      </c>
      <c r="D4026" s="76">
        <v>44254.681250000001</v>
      </c>
      <c r="E4026" s="1" t="s">
        <v>12748</v>
      </c>
      <c r="F4026" s="1" t="s">
        <v>12749</v>
      </c>
      <c r="G4026" s="1" t="s">
        <v>123</v>
      </c>
      <c r="H4026" s="1" t="s">
        <v>124</v>
      </c>
      <c r="I4026" s="1" t="s">
        <v>125</v>
      </c>
      <c r="J4026" s="1" t="s">
        <v>11193</v>
      </c>
      <c r="K4026" s="1" t="s">
        <v>11193</v>
      </c>
      <c r="L4026">
        <f>ROUNDUP(IF(B4026&gt;$D$4,0,($D$4-B4026+1)/365),0)</f>
        <v>0</v>
      </c>
      <c r="M4026">
        <f>ROUNDUP(IF(B4026&gt;$D$5,0,($D$5-B4026+1)/365),0)</f>
        <v>1</v>
      </c>
      <c r="N4026" s="28">
        <f>IF(OR(L4026=1,M4026=1),IF(B4026+364&lt;=$D$5,(B4026+364-$D$4+1)/365,IF(B4026&gt;$D$4,($D$5-B4026+1)/365,$D$6/365)),0)</f>
        <v>0.12966137113139728</v>
      </c>
      <c r="O4026" s="28">
        <f>'Data &amp; Parameter'!$E$16*'Data &amp; Parameter'!$E$17*('Data &amp; Parameter'!$E$18+'Data &amp; Parameter'!$E$19)*'Data &amp; Parameter'!$E$20*'Data &amp; Parameter'!$E$37*N4026</f>
        <v>0.45079425386996413</v>
      </c>
      <c r="P4026">
        <f>ROUNDUP(IF(D4026&gt;$D$4,0,($D$4-D4026+1)/365),0)</f>
        <v>0</v>
      </c>
      <c r="Q4026">
        <f>ROUNDUP(IF(D4026&gt;$D$5,0,($D$5-D4026+1)/365),0)</f>
        <v>1</v>
      </c>
      <c r="R4026" s="28">
        <f>IF(OR(P4026=1,Q4026=1),IF(D4026+364&lt;=$D$5,(D4026+364-$D$4+1)/365,IF(D4026&gt;$D$4,($D$5-D4026+1)/365,$D$6/365)),0)</f>
        <v>0.12964041095890011</v>
      </c>
      <c r="S4026" s="28">
        <f>'Data &amp; Parameter'!$E$16*'Data &amp; Parameter'!$E$17*('Data &amp; Parameter'!$E$18+'Data &amp; Parameter'!$E$19)*'Data &amp; Parameter'!$E$20*'Data &amp; Parameter'!$E$37*R4026</f>
        <v>0.4507213815469322</v>
      </c>
      <c r="T4026" s="28">
        <f t="shared" si="62"/>
        <v>0.90151563541689628</v>
      </c>
    </row>
    <row r="4027" spans="1:20" ht="15.75" customHeight="1" x14ac:dyDescent="0.35">
      <c r="A4027">
        <v>4020</v>
      </c>
      <c r="B4027" s="76">
        <v>44254.674560185187</v>
      </c>
      <c r="C4027" s="1" t="s">
        <v>12750</v>
      </c>
      <c r="D4027" s="76">
        <v>44254.678622685184</v>
      </c>
      <c r="E4027" s="1" t="s">
        <v>12751</v>
      </c>
      <c r="F4027" s="1" t="s">
        <v>12752</v>
      </c>
      <c r="G4027" s="1" t="s">
        <v>123</v>
      </c>
      <c r="H4027" s="1" t="s">
        <v>124</v>
      </c>
      <c r="I4027" s="1" t="s">
        <v>125</v>
      </c>
      <c r="J4027" s="1" t="s">
        <v>10722</v>
      </c>
      <c r="K4027" s="1" t="s">
        <v>12601</v>
      </c>
      <c r="L4027">
        <f>ROUNDUP(IF(B4027&gt;$D$4,0,($D$4-B4027+1)/365),0)</f>
        <v>0</v>
      </c>
      <c r="M4027">
        <f>ROUNDUP(IF(B4027&gt;$D$5,0,($D$5-B4027+1)/365),0)</f>
        <v>1</v>
      </c>
      <c r="N4027" s="28">
        <f>IF(OR(L4027=1,M4027=1),IF(B4027+364&lt;=$D$5,(B4027+364-$D$4+1)/365,IF(B4027&gt;$D$4,($D$5-B4027+1)/365,$D$6/365)),0)</f>
        <v>0.12965873921866536</v>
      </c>
      <c r="O4027" s="28">
        <f>'Data &amp; Parameter'!$E$16*'Data &amp; Parameter'!$E$17*('Data &amp; Parameter'!$E$18+'Data &amp; Parameter'!$E$19)*'Data &amp; Parameter'!$E$20*'Data &amp; Parameter'!$E$37*N4027</f>
        <v>0.45078510348750339</v>
      </c>
      <c r="P4027">
        <f>ROUNDUP(IF(D4027&gt;$D$4,0,($D$4-D4027+1)/365),0)</f>
        <v>0</v>
      </c>
      <c r="Q4027">
        <f>ROUNDUP(IF(D4027&gt;$D$5,0,($D$5-D4027+1)/365),0)</f>
        <v>1</v>
      </c>
      <c r="R4027" s="28">
        <f>IF(OR(P4027=1,Q4027=1),IF(D4027+364&lt;=$D$5,(D4027+364-$D$4+1)/365,IF(D4027&gt;$D$4,($D$5-D4027+1)/365,$D$6/365)),0)</f>
        <v>0.12964760908168863</v>
      </c>
      <c r="S4027" s="28">
        <f>'Data &amp; Parameter'!$E$16*'Data &amp; Parameter'!$E$17*('Data &amp; Parameter'!$E$18+'Data &amp; Parameter'!$E$19)*'Data &amp; Parameter'!$E$20*'Data &amp; Parameter'!$E$37*R4027</f>
        <v>0.450746407291789</v>
      </c>
      <c r="T4027" s="28">
        <f t="shared" si="62"/>
        <v>0.90153151077929239</v>
      </c>
    </row>
    <row r="4028" spans="1:20" ht="15.75" customHeight="1" x14ac:dyDescent="0.35">
      <c r="A4028">
        <v>4021</v>
      </c>
      <c r="B4028" s="76">
        <v>44254.680243055554</v>
      </c>
      <c r="C4028" s="1" t="s">
        <v>12753</v>
      </c>
      <c r="D4028" s="76">
        <v>44254.682222222225</v>
      </c>
      <c r="E4028" s="1" t="s">
        <v>12754</v>
      </c>
      <c r="F4028" s="1" t="s">
        <v>12755</v>
      </c>
      <c r="G4028" s="1" t="s">
        <v>123</v>
      </c>
      <c r="H4028" s="1" t="s">
        <v>124</v>
      </c>
      <c r="I4028" s="1" t="s">
        <v>125</v>
      </c>
      <c r="J4028" s="1" t="s">
        <v>10722</v>
      </c>
      <c r="K4028" s="1" t="s">
        <v>12601</v>
      </c>
      <c r="L4028">
        <f>ROUNDUP(IF(B4028&gt;$D$4,0,($D$4-B4028+1)/365),0)</f>
        <v>0</v>
      </c>
      <c r="M4028">
        <f>ROUNDUP(IF(B4028&gt;$D$5,0,($D$5-B4028+1)/365),0)</f>
        <v>1</v>
      </c>
      <c r="N4028" s="28">
        <f>IF(OR(L4028=1,M4028=1),IF(B4028+364&lt;=$D$5,(B4028+364-$D$4+1)/365,IF(B4028&gt;$D$4,($D$5-B4028+1)/365,$D$6/365)),0)</f>
        <v>0.12964316971080972</v>
      </c>
      <c r="O4028" s="28">
        <f>'Data &amp; Parameter'!$E$16*'Data &amp; Parameter'!$E$17*('Data &amp; Parameter'!$E$18+'Data &amp; Parameter'!$E$19)*'Data &amp; Parameter'!$E$20*'Data &amp; Parameter'!$E$37*N4028</f>
        <v>0.4507309729117146</v>
      </c>
      <c r="P4028">
        <f>ROUNDUP(IF(D4028&gt;$D$4,0,($D$4-D4028+1)/365),0)</f>
        <v>0</v>
      </c>
      <c r="Q4028">
        <f>ROUNDUP(IF(D4028&gt;$D$5,0,($D$5-D4028+1)/365),0)</f>
        <v>1</v>
      </c>
      <c r="R4028" s="28">
        <f>IF(OR(P4028=1,Q4028=1),IF(D4028+364&lt;=$D$5,(D4028+364-$D$4+1)/365,IF(D4028&gt;$D$4,($D$5-D4028+1)/365,$D$6/365)),0)</f>
        <v>0.12963774733636879</v>
      </c>
      <c r="S4028" s="28">
        <f>'Data &amp; Parameter'!$E$16*'Data &amp; Parameter'!$E$17*('Data &amp; Parameter'!$E$18+'Data &amp; Parameter'!$E$19)*'Data &amp; Parameter'!$E$20*'Data &amp; Parameter'!$E$37*R4028</f>
        <v>0.45071212091887375</v>
      </c>
      <c r="T4028" s="28">
        <f t="shared" si="62"/>
        <v>0.9014430938305884</v>
      </c>
    </row>
    <row r="4029" spans="1:20" ht="15.75" customHeight="1" x14ac:dyDescent="0.35">
      <c r="A4029">
        <v>4022</v>
      </c>
      <c r="B4029" s="76">
        <v>44254.684201388889</v>
      </c>
      <c r="C4029" s="1" t="s">
        <v>12756</v>
      </c>
      <c r="D4029" s="76">
        <v>44254.685891203699</v>
      </c>
      <c r="E4029" s="1" t="s">
        <v>12757</v>
      </c>
      <c r="F4029" s="1" t="s">
        <v>12758</v>
      </c>
      <c r="G4029" s="1" t="s">
        <v>123</v>
      </c>
      <c r="H4029" s="1" t="s">
        <v>124</v>
      </c>
      <c r="I4029" s="1" t="s">
        <v>125</v>
      </c>
      <c r="J4029" s="1" t="s">
        <v>10722</v>
      </c>
      <c r="K4029" s="1" t="s">
        <v>12601</v>
      </c>
      <c r="L4029">
        <f>ROUNDUP(IF(B4029&gt;$D$4,0,($D$4-B4029+1)/365),0)</f>
        <v>0</v>
      </c>
      <c r="M4029">
        <f>ROUNDUP(IF(B4029&gt;$D$5,0,($D$5-B4029+1)/365),0)</f>
        <v>1</v>
      </c>
      <c r="N4029" s="28">
        <f>IF(OR(L4029=1,M4029=1),IF(B4029+364&lt;=$D$5,(B4029+364-$D$4+1)/365,IF(B4029&gt;$D$4,($D$5-B4029+1)/365,$D$6/365)),0)</f>
        <v>0.12963232496194782</v>
      </c>
      <c r="O4029" s="28">
        <f>'Data &amp; Parameter'!$E$16*'Data &amp; Parameter'!$E$17*('Data &amp; Parameter'!$E$18+'Data &amp; Parameter'!$E$19)*'Data &amp; Parameter'!$E$20*'Data &amp; Parameter'!$E$37*N4029</f>
        <v>0.45069326892610229</v>
      </c>
      <c r="P4029">
        <f>ROUNDUP(IF(D4029&gt;$D$4,0,($D$4-D4029+1)/365),0)</f>
        <v>0</v>
      </c>
      <c r="Q4029">
        <f>ROUNDUP(IF(D4029&gt;$D$5,0,($D$5-D4029+1)/365),0)</f>
        <v>1</v>
      </c>
      <c r="R4029" s="28">
        <f>IF(OR(P4029=1,Q4029=1),IF(D4029+364&lt;=$D$5,(D4029+364-$D$4+1)/365,IF(D4029&gt;$D$4,($D$5-D4029+1)/365,$D$6/365)),0)</f>
        <v>0.12962769533233232</v>
      </c>
      <c r="S4029" s="28">
        <f>'Data &amp; Parameter'!$E$16*'Data &amp; Parameter'!$E$17*('Data &amp; Parameter'!$E$18+'Data &amp; Parameter'!$E$19)*'Data &amp; Parameter'!$E$20*'Data &amp; Parameter'!$E$37*R4029</f>
        <v>0.45067717307264954</v>
      </c>
      <c r="T4029" s="28">
        <f t="shared" si="62"/>
        <v>0.90137044199875183</v>
      </c>
    </row>
    <row r="4030" spans="1:20" ht="15.75" customHeight="1" x14ac:dyDescent="0.35">
      <c r="A4030">
        <v>4023</v>
      </c>
      <c r="B4030" s="76">
        <v>44254.687557870369</v>
      </c>
      <c r="C4030" s="1" t="s">
        <v>12759</v>
      </c>
      <c r="D4030" s="76">
        <v>44254.688287037032</v>
      </c>
      <c r="E4030" s="1" t="s">
        <v>12760</v>
      </c>
      <c r="F4030" s="1" t="s">
        <v>12761</v>
      </c>
      <c r="G4030" s="1" t="s">
        <v>123</v>
      </c>
      <c r="H4030" s="1" t="s">
        <v>124</v>
      </c>
      <c r="I4030" s="1" t="s">
        <v>125</v>
      </c>
      <c r="J4030" s="1" t="s">
        <v>11193</v>
      </c>
      <c r="K4030" s="1" t="s">
        <v>11193</v>
      </c>
      <c r="L4030">
        <f>ROUNDUP(IF(B4030&gt;$D$4,0,($D$4-B4030+1)/365),0)</f>
        <v>0</v>
      </c>
      <c r="M4030">
        <f>ROUNDUP(IF(B4030&gt;$D$5,0,($D$5-B4030+1)/365),0)</f>
        <v>1</v>
      </c>
      <c r="N4030" s="28">
        <f>IF(OR(L4030=1,M4030=1),IF(B4030+364&lt;=$D$5,(B4030+364-$D$4+1)/365,IF(B4030&gt;$D$4,($D$5-B4030+1)/365,$D$6/365)),0)</f>
        <v>0.12962312912227578</v>
      </c>
      <c r="O4030" s="28">
        <f>'Data &amp; Parameter'!$E$16*'Data &amp; Parameter'!$E$17*('Data &amp; Parameter'!$E$18+'Data &amp; Parameter'!$E$19)*'Data &amp; Parameter'!$E$20*'Data &amp; Parameter'!$E$37*N4030</f>
        <v>0.45066129771025371</v>
      </c>
      <c r="P4030">
        <f>ROUNDUP(IF(D4030&gt;$D$4,0,($D$4-D4030+1)/365),0)</f>
        <v>0</v>
      </c>
      <c r="Q4030">
        <f>ROUNDUP(IF(D4030&gt;$D$5,0,($D$5-D4030+1)/365),0)</f>
        <v>1</v>
      </c>
      <c r="R4030" s="28">
        <f>IF(OR(P4030=1,Q4030=1),IF(D4030+364&lt;=$D$5,(D4030+364-$D$4+1)/365,IF(D4030&gt;$D$4,($D$5-D4030+1)/365,$D$6/365)),0)</f>
        <v>0.12962113140539222</v>
      </c>
      <c r="S4030" s="28">
        <f>'Data &amp; Parameter'!$E$16*'Data &amp; Parameter'!$E$17*('Data &amp; Parameter'!$E$18+'Data &amp; Parameter'!$E$19)*'Data &amp; Parameter'!$E$20*'Data &amp; Parameter'!$E$37*R4030</f>
        <v>0.45065435223926181</v>
      </c>
      <c r="T4030" s="28">
        <f t="shared" si="62"/>
        <v>0.90131564994951552</v>
      </c>
    </row>
    <row r="4031" spans="1:20" ht="15.75" customHeight="1" x14ac:dyDescent="0.35">
      <c r="A4031">
        <v>4024</v>
      </c>
      <c r="B4031" s="76">
        <v>44254.68913194444</v>
      </c>
      <c r="C4031" s="1" t="s">
        <v>12762</v>
      </c>
      <c r="D4031" s="76">
        <v>44254.69121527778</v>
      </c>
      <c r="E4031" s="1" t="s">
        <v>12763</v>
      </c>
      <c r="F4031" s="1" t="s">
        <v>12764</v>
      </c>
      <c r="G4031" s="1" t="s">
        <v>123</v>
      </c>
      <c r="H4031" s="1" t="s">
        <v>124</v>
      </c>
      <c r="I4031" s="1" t="s">
        <v>125</v>
      </c>
      <c r="J4031" s="1" t="s">
        <v>10722</v>
      </c>
      <c r="K4031" s="1" t="s">
        <v>12601</v>
      </c>
      <c r="L4031">
        <f>ROUNDUP(IF(B4031&gt;$D$4,0,($D$4-B4031+1)/365),0)</f>
        <v>0</v>
      </c>
      <c r="M4031">
        <f>ROUNDUP(IF(B4031&gt;$D$5,0,($D$5-B4031+1)/365),0)</f>
        <v>1</v>
      </c>
      <c r="N4031" s="28">
        <f>IF(OR(L4031=1,M4031=1),IF(B4031+364&lt;=$D$5,(B4031+364-$D$4+1)/365,IF(B4031&gt;$D$4,($D$5-B4031+1)/365,$D$6/365)),0)</f>
        <v>0.1296188165905745</v>
      </c>
      <c r="O4031" s="28">
        <f>'Data &amp; Parameter'!$E$16*'Data &amp; Parameter'!$E$17*('Data &amp; Parameter'!$E$18+'Data &amp; Parameter'!$E$19)*'Data &amp; Parameter'!$E$20*'Data &amp; Parameter'!$E$37*N4031</f>
        <v>0.45064630431250075</v>
      </c>
      <c r="P4031">
        <f>ROUNDUP(IF(D4031&gt;$D$4,0,($D$4-D4031+1)/365),0)</f>
        <v>0</v>
      </c>
      <c r="Q4031">
        <f>ROUNDUP(IF(D4031&gt;$D$5,0,($D$5-D4031+1)/365),0)</f>
        <v>1</v>
      </c>
      <c r="R4031" s="28">
        <f>IF(OR(P4031=1,Q4031=1),IF(D4031+364&lt;=$D$5,(D4031+364-$D$4+1)/365,IF(D4031&gt;$D$4,($D$5-D4031+1)/365,$D$6/365)),0)</f>
        <v>0.12961310882799881</v>
      </c>
      <c r="S4031" s="28">
        <f>'Data &amp; Parameter'!$E$16*'Data &amp; Parameter'!$E$17*('Data &amp; Parameter'!$E$18+'Data &amp; Parameter'!$E$19)*'Data &amp; Parameter'!$E$20*'Data &amp; Parameter'!$E$37*R4031</f>
        <v>0.45062646010948854</v>
      </c>
      <c r="T4031" s="28">
        <f t="shared" si="62"/>
        <v>0.90127276442198934</v>
      </c>
    </row>
    <row r="4032" spans="1:20" ht="15.75" customHeight="1" x14ac:dyDescent="0.35">
      <c r="A4032">
        <v>4025</v>
      </c>
      <c r="B4032" s="76">
        <v>44254.692060185189</v>
      </c>
      <c r="C4032" s="1" t="s">
        <v>12765</v>
      </c>
      <c r="D4032" s="76">
        <v>44254.692870370374</v>
      </c>
      <c r="E4032" s="1" t="s">
        <v>12766</v>
      </c>
      <c r="F4032" s="1" t="s">
        <v>12767</v>
      </c>
      <c r="G4032" s="1" t="s">
        <v>123</v>
      </c>
      <c r="H4032" s="1" t="s">
        <v>124</v>
      </c>
      <c r="I4032" s="1" t="s">
        <v>125</v>
      </c>
      <c r="J4032" s="1" t="s">
        <v>11193</v>
      </c>
      <c r="K4032" s="1" t="s">
        <v>11193</v>
      </c>
      <c r="L4032">
        <f>ROUNDUP(IF(B4032&gt;$D$4,0,($D$4-B4032+1)/365),0)</f>
        <v>0</v>
      </c>
      <c r="M4032">
        <f>ROUNDUP(IF(B4032&gt;$D$5,0,($D$5-B4032+1)/365),0)</f>
        <v>1</v>
      </c>
      <c r="N4032" s="28">
        <f>IF(OR(L4032=1,M4032=1),IF(B4032+364&lt;=$D$5,(B4032+364-$D$4+1)/365,IF(B4032&gt;$D$4,($D$5-B4032+1)/365,$D$6/365)),0)</f>
        <v>0.12961079401318112</v>
      </c>
      <c r="O4032" s="28">
        <f>'Data &amp; Parameter'!$E$16*'Data &amp; Parameter'!$E$17*('Data &amp; Parameter'!$E$18+'Data &amp; Parameter'!$E$19)*'Data &amp; Parameter'!$E$20*'Data &amp; Parameter'!$E$37*N4032</f>
        <v>0.45061841218272758</v>
      </c>
      <c r="P4032">
        <f>ROUNDUP(IF(D4032&gt;$D$4,0,($D$4-D4032+1)/365),0)</f>
        <v>0</v>
      </c>
      <c r="Q4032">
        <f>ROUNDUP(IF(D4032&gt;$D$5,0,($D$5-D4032+1)/365),0)</f>
        <v>1</v>
      </c>
      <c r="R4032" s="28">
        <f>IF(OR(P4032=1,Q4032=1),IF(D4032+364&lt;=$D$5,(D4032+364-$D$4+1)/365,IF(D4032&gt;$D$4,($D$5-D4032+1)/365,$D$6/365)),0)</f>
        <v>0.12960857432774167</v>
      </c>
      <c r="S4032" s="28">
        <f>'Data &amp; Parameter'!$E$16*'Data &amp; Parameter'!$E$17*('Data &amp; Parameter'!$E$18+'Data &amp; Parameter'!$E$19)*'Data &amp; Parameter'!$E$20*'Data &amp; Parameter'!$E$37*R4032</f>
        <v>0.45061069499269041</v>
      </c>
      <c r="T4032" s="28">
        <f t="shared" si="62"/>
        <v>0.90122910717541793</v>
      </c>
    </row>
    <row r="4033" spans="1:20" ht="15.75" customHeight="1" x14ac:dyDescent="0.35">
      <c r="A4033">
        <v>4026</v>
      </c>
      <c r="B4033" s="76">
        <v>44254.695289351846</v>
      </c>
      <c r="C4033" s="1" t="s">
        <v>12768</v>
      </c>
      <c r="D4033" s="76">
        <v>44254.696145833332</v>
      </c>
      <c r="E4033" s="1" t="s">
        <v>12769</v>
      </c>
      <c r="F4033" s="1" t="s">
        <v>12770</v>
      </c>
      <c r="G4033" s="1" t="s">
        <v>123</v>
      </c>
      <c r="H4033" s="1" t="s">
        <v>124</v>
      </c>
      <c r="I4033" s="1" t="s">
        <v>125</v>
      </c>
      <c r="J4033" s="1" t="s">
        <v>11193</v>
      </c>
      <c r="K4033" s="1" t="s">
        <v>11193</v>
      </c>
      <c r="L4033">
        <f>ROUNDUP(IF(B4033&gt;$D$4,0,($D$4-B4033+1)/365),0)</f>
        <v>0</v>
      </c>
      <c r="M4033">
        <f>ROUNDUP(IF(B4033&gt;$D$5,0,($D$5-B4033+1)/365),0)</f>
        <v>1</v>
      </c>
      <c r="N4033" s="28">
        <f>IF(OR(L4033=1,M4033=1),IF(B4033+364&lt;=$D$5,(B4033+364-$D$4+1)/365,IF(B4033&gt;$D$4,($D$5-B4033+1)/365,$D$6/365)),0)</f>
        <v>0.12960194698124264</v>
      </c>
      <c r="O4033" s="28">
        <f>'Data &amp; Parameter'!$E$16*'Data &amp; Parameter'!$E$17*('Data &amp; Parameter'!$E$18+'Data &amp; Parameter'!$E$19)*'Data &amp; Parameter'!$E$20*'Data &amp; Parameter'!$E$37*N4033</f>
        <v>0.45058765366824582</v>
      </c>
      <c r="P4033">
        <f>ROUNDUP(IF(D4033&gt;$D$4,0,($D$4-D4033+1)/365),0)</f>
        <v>0</v>
      </c>
      <c r="Q4033">
        <f>ROUNDUP(IF(D4033&gt;$D$5,0,($D$5-D4033+1)/365),0)</f>
        <v>1</v>
      </c>
      <c r="R4033" s="28">
        <f>IF(OR(P4033=1,Q4033=1),IF(D4033+364&lt;=$D$5,(D4033+364-$D$4+1)/365,IF(D4033&gt;$D$4,($D$5-D4033+1)/365,$D$6/365)),0)</f>
        <v>0.12959960045662552</v>
      </c>
      <c r="S4033" s="28">
        <f>'Data &amp; Parameter'!$E$16*'Data &amp; Parameter'!$E$17*('Data &amp; Parameter'!$E$18+'Data &amp; Parameter'!$E$19)*'Data &amp; Parameter'!$E$20*'Data &amp; Parameter'!$E$37*R4033</f>
        <v>0.45057949549588711</v>
      </c>
      <c r="T4033" s="28">
        <f t="shared" si="62"/>
        <v>0.90116714916413287</v>
      </c>
    </row>
    <row r="4034" spans="1:20" ht="15.75" customHeight="1" x14ac:dyDescent="0.35">
      <c r="A4034">
        <v>4027</v>
      </c>
      <c r="B4034" s="76">
        <v>44255.213009259256</v>
      </c>
      <c r="C4034" s="1" t="s">
        <v>12771</v>
      </c>
      <c r="D4034" s="76">
        <v>44255.215405092589</v>
      </c>
      <c r="E4034" s="1" t="s">
        <v>12772</v>
      </c>
      <c r="F4034" s="1" t="s">
        <v>12773</v>
      </c>
      <c r="G4034" s="1" t="s">
        <v>123</v>
      </c>
      <c r="H4034" s="1" t="s">
        <v>124</v>
      </c>
      <c r="I4034" s="1" t="s">
        <v>125</v>
      </c>
      <c r="J4034" s="1" t="s">
        <v>10722</v>
      </c>
      <c r="K4034" s="1" t="s">
        <v>10818</v>
      </c>
      <c r="L4034">
        <f>ROUNDUP(IF(B4034&gt;$D$4,0,($D$4-B4034+1)/365),0)</f>
        <v>0</v>
      </c>
      <c r="M4034">
        <f>ROUNDUP(IF(B4034&gt;$D$5,0,($D$5-B4034+1)/365),0)</f>
        <v>1</v>
      </c>
      <c r="N4034" s="28">
        <f>IF(OR(L4034=1,M4034=1),IF(B4034+364&lt;=$D$5,(B4034+364-$D$4+1)/365,IF(B4034&gt;$D$4,($D$5-B4034+1)/365,$D$6/365)),0)</f>
        <v>0.12818353627601078</v>
      </c>
      <c r="O4034" s="28">
        <f>'Data &amp; Parameter'!$E$16*'Data &amp; Parameter'!$E$17*('Data &amp; Parameter'!$E$18+'Data &amp; Parameter'!$E$19)*'Data &amp; Parameter'!$E$20*'Data &amp; Parameter'!$E$37*N4034</f>
        <v>0.44565625899019484</v>
      </c>
      <c r="P4034">
        <f>ROUNDUP(IF(D4034&gt;$D$4,0,($D$4-D4034+1)/365),0)</f>
        <v>0</v>
      </c>
      <c r="Q4034">
        <f>ROUNDUP(IF(D4034&gt;$D$5,0,($D$5-D4034+1)/365),0)</f>
        <v>1</v>
      </c>
      <c r="R4034" s="28">
        <f>IF(OR(P4034=1,Q4034=1),IF(D4034+364&lt;=$D$5,(D4034+364-$D$4+1)/365,IF(D4034&gt;$D$4,($D$5-D4034+1)/365,$D$6/365)),0)</f>
        <v>0.12817697234907066</v>
      </c>
      <c r="S4034" s="28">
        <f>'Data &amp; Parameter'!$E$16*'Data &amp; Parameter'!$E$17*('Data &amp; Parameter'!$E$18+'Data &amp; Parameter'!$E$19)*'Data &amp; Parameter'!$E$20*'Data &amp; Parameter'!$E$37*R4034</f>
        <v>0.445633438156807</v>
      </c>
      <c r="T4034" s="28">
        <f t="shared" si="62"/>
        <v>0.8912896971470019</v>
      </c>
    </row>
    <row r="4035" spans="1:20" ht="15.75" customHeight="1" x14ac:dyDescent="0.35">
      <c r="A4035">
        <v>4028</v>
      </c>
      <c r="B4035" s="76">
        <v>44255.358506944445</v>
      </c>
      <c r="C4035" s="1" t="s">
        <v>12774</v>
      </c>
      <c r="D4035" s="76">
        <v>44255.359097222223</v>
      </c>
      <c r="E4035" s="1" t="s">
        <v>12775</v>
      </c>
      <c r="F4035" s="1" t="s">
        <v>12776</v>
      </c>
      <c r="G4035" s="1" t="s">
        <v>123</v>
      </c>
      <c r="H4035" s="1" t="s">
        <v>124</v>
      </c>
      <c r="I4035" s="1" t="s">
        <v>125</v>
      </c>
      <c r="J4035" s="1" t="s">
        <v>12777</v>
      </c>
      <c r="K4035" s="1" t="s">
        <v>12778</v>
      </c>
      <c r="L4035">
        <f>ROUNDUP(IF(B4035&gt;$D$4,0,($D$4-B4035+1)/365),0)</f>
        <v>0</v>
      </c>
      <c r="M4035">
        <f>ROUNDUP(IF(B4035&gt;$D$5,0,($D$5-B4035+1)/365),0)</f>
        <v>1</v>
      </c>
      <c r="N4035" s="28">
        <f>IF(OR(L4035=1,M4035=1),IF(B4035+364&lt;=$D$5,(B4035+364-$D$4+1)/365,IF(B4035&gt;$D$4,($D$5-B4035+1)/365,$D$6/365)),0)</f>
        <v>0.1277849124809719</v>
      </c>
      <c r="O4035" s="28">
        <f>'Data &amp; Parameter'!$E$16*'Data &amp; Parameter'!$E$17*('Data &amp; Parameter'!$E$18+'Data &amp; Parameter'!$E$19)*'Data &amp; Parameter'!$E$20*'Data &amp; Parameter'!$E$37*N4035</f>
        <v>0.44427036190541652</v>
      </c>
      <c r="P4035">
        <f>ROUNDUP(IF(D4035&gt;$D$4,0,($D$4-D4035+1)/365),0)</f>
        <v>0</v>
      </c>
      <c r="Q4035">
        <f>ROUNDUP(IF(D4035&gt;$D$5,0,($D$5-D4035+1)/365),0)</f>
        <v>1</v>
      </c>
      <c r="R4035" s="28">
        <f>IF(OR(P4035=1,Q4035=1),IF(D4035+364&lt;=$D$5,(D4035+364-$D$4+1)/365,IF(D4035&gt;$D$4,($D$5-D4035+1)/365,$D$6/365)),0)</f>
        <v>0.12778329528158144</v>
      </c>
      <c r="S4035" s="28">
        <f>'Data &amp; Parameter'!$E$16*'Data &amp; Parameter'!$E$17*('Data &amp; Parameter'!$E$18+'Data &amp; Parameter'!$E$19)*'Data &amp; Parameter'!$E$20*'Data &amp; Parameter'!$E$37*R4035</f>
        <v>0.44426473938125055</v>
      </c>
      <c r="T4035" s="28">
        <f t="shared" si="62"/>
        <v>0.88853510128666713</v>
      </c>
    </row>
    <row r="4036" spans="1:20" ht="15.75" customHeight="1" x14ac:dyDescent="0.35">
      <c r="A4036">
        <v>4029</v>
      </c>
      <c r="B4036" s="76">
        <v>44255.360555555555</v>
      </c>
      <c r="C4036" s="1" t="s">
        <v>12779</v>
      </c>
      <c r="D4036" s="76">
        <v>44255.362500000003</v>
      </c>
      <c r="E4036" s="1" t="s">
        <v>12780</v>
      </c>
      <c r="F4036" s="1" t="s">
        <v>12781</v>
      </c>
      <c r="G4036" s="1" t="s">
        <v>123</v>
      </c>
      <c r="H4036" s="1" t="s">
        <v>124</v>
      </c>
      <c r="I4036" s="1" t="s">
        <v>125</v>
      </c>
      <c r="J4036" s="1" t="s">
        <v>9694</v>
      </c>
      <c r="K4036" s="1" t="s">
        <v>12782</v>
      </c>
      <c r="L4036">
        <f>ROUNDUP(IF(B4036&gt;$D$4,0,($D$4-B4036+1)/365),0)</f>
        <v>0</v>
      </c>
      <c r="M4036">
        <f>ROUNDUP(IF(B4036&gt;$D$5,0,($D$5-B4036+1)/365),0)</f>
        <v>1</v>
      </c>
      <c r="N4036" s="28">
        <f>IF(OR(L4036=1,M4036=1),IF(B4036+364&lt;=$D$5,(B4036+364-$D$4+1)/365,IF(B4036&gt;$D$4,($D$5-B4036+1)/365,$D$6/365)),0)</f>
        <v>0.1277792998477944</v>
      </c>
      <c r="O4036" s="28">
        <f>'Data &amp; Parameter'!$E$16*'Data &amp; Parameter'!$E$17*('Data &amp; Parameter'!$E$18+'Data &amp; Parameter'!$E$19)*'Data &amp; Parameter'!$E$20*'Data &amp; Parameter'!$E$37*N4036</f>
        <v>0.44425084843919738</v>
      </c>
      <c r="P4036">
        <f>ROUNDUP(IF(D4036&gt;$D$4,0,($D$4-D4036+1)/365),0)</f>
        <v>0</v>
      </c>
      <c r="Q4036">
        <f>ROUNDUP(IF(D4036&gt;$D$5,0,($D$5-D4036+1)/365),0)</f>
        <v>1</v>
      </c>
      <c r="R4036" s="28">
        <f>IF(OR(P4036=1,Q4036=1),IF(D4036+364&lt;=$D$5,(D4036+364-$D$4+1)/365,IF(D4036&gt;$D$4,($D$5-D4036+1)/365,$D$6/365)),0)</f>
        <v>0.12777397260273174</v>
      </c>
      <c r="S4036" s="28">
        <f>'Data &amp; Parameter'!$E$16*'Data &amp; Parameter'!$E$17*('Data &amp; Parameter'!$E$18+'Data &amp; Parameter'!$E$19)*'Data &amp; Parameter'!$E$20*'Data &amp; Parameter'!$E$37*R4036</f>
        <v>0.44423232718308037</v>
      </c>
      <c r="T4036" s="28">
        <f t="shared" si="62"/>
        <v>0.88848317562227774</v>
      </c>
    </row>
    <row r="4037" spans="1:20" ht="15.75" customHeight="1" x14ac:dyDescent="0.35">
      <c r="A4037">
        <v>4030</v>
      </c>
      <c r="B4037" s="76">
        <v>44255.361805555556</v>
      </c>
      <c r="C4037" s="1" t="s">
        <v>12783</v>
      </c>
      <c r="D4037" s="76">
        <v>44255.362291666665</v>
      </c>
      <c r="E4037" s="1" t="s">
        <v>12784</v>
      </c>
      <c r="F4037" s="1" t="s">
        <v>12785</v>
      </c>
      <c r="G4037" s="1" t="s">
        <v>123</v>
      </c>
      <c r="H4037" s="1" t="s">
        <v>124</v>
      </c>
      <c r="I4037" s="1" t="s">
        <v>125</v>
      </c>
      <c r="J4037" s="1" t="s">
        <v>12777</v>
      </c>
      <c r="K4037" s="1" t="s">
        <v>12778</v>
      </c>
      <c r="L4037">
        <f>ROUNDUP(IF(B4037&gt;$D$4,0,($D$4-B4037+1)/365),0)</f>
        <v>0</v>
      </c>
      <c r="M4037">
        <f>ROUNDUP(IF(B4037&gt;$D$5,0,($D$5-B4037+1)/365),0)</f>
        <v>1</v>
      </c>
      <c r="N4037" s="28">
        <f>IF(OR(L4037=1,M4037=1),IF(B4037+364&lt;=$D$5,(B4037+364-$D$4+1)/365,IF(B4037&gt;$D$4,($D$5-B4037+1)/365,$D$6/365)),0)</f>
        <v>0.12777587519025699</v>
      </c>
      <c r="O4037" s="28">
        <f>'Data &amp; Parameter'!$E$16*'Data &amp; Parameter'!$E$17*('Data &amp; Parameter'!$E$18+'Data &amp; Parameter'!$E$19)*'Data &amp; Parameter'!$E$20*'Data &amp; Parameter'!$E$37*N4037</f>
        <v>0.44423894191741786</v>
      </c>
      <c r="P4037">
        <f>ROUNDUP(IF(D4037&gt;$D$4,0,($D$4-D4037+1)/365),0)</f>
        <v>0</v>
      </c>
      <c r="Q4037">
        <f>ROUNDUP(IF(D4037&gt;$D$5,0,($D$5-D4037+1)/365),0)</f>
        <v>1</v>
      </c>
      <c r="R4037" s="28">
        <f>IF(OR(P4037=1,Q4037=1),IF(D4037+364&lt;=$D$5,(D4037+364-$D$4+1)/365,IF(D4037&gt;$D$4,($D$5-D4037+1)/365,$D$6/365)),0)</f>
        <v>0.12777454337900129</v>
      </c>
      <c r="S4037" s="28">
        <f>'Data &amp; Parameter'!$E$16*'Data &amp; Parameter'!$E$17*('Data &amp; Parameter'!$E$18+'Data &amp; Parameter'!$E$19)*'Data &amp; Parameter'!$E$20*'Data &amp; Parameter'!$E$37*R4037</f>
        <v>0.4442343116034233</v>
      </c>
      <c r="T4037" s="28">
        <f t="shared" si="62"/>
        <v>0.88847325352084117</v>
      </c>
    </row>
    <row r="4038" spans="1:20" ht="15.75" customHeight="1" x14ac:dyDescent="0.35">
      <c r="A4038">
        <v>4031</v>
      </c>
      <c r="B4038" s="76">
        <v>44255.364710648151</v>
      </c>
      <c r="C4038" s="1" t="s">
        <v>12786</v>
      </c>
      <c r="D4038" s="76">
        <v>44255.365428240737</v>
      </c>
      <c r="E4038" s="1" t="s">
        <v>12787</v>
      </c>
      <c r="F4038" s="1" t="s">
        <v>12788</v>
      </c>
      <c r="G4038" s="1" t="s">
        <v>123</v>
      </c>
      <c r="H4038" s="1" t="s">
        <v>124</v>
      </c>
      <c r="I4038" s="1" t="s">
        <v>125</v>
      </c>
      <c r="J4038" s="1" t="s">
        <v>12777</v>
      </c>
      <c r="K4038" s="1" t="s">
        <v>12778</v>
      </c>
      <c r="L4038">
        <f>ROUNDUP(IF(B4038&gt;$D$4,0,($D$4-B4038+1)/365),0)</f>
        <v>0</v>
      </c>
      <c r="M4038">
        <f>ROUNDUP(IF(B4038&gt;$D$5,0,($D$5-B4038+1)/365),0)</f>
        <v>1</v>
      </c>
      <c r="N4038" s="28">
        <f>IF(OR(L4038=1,M4038=1),IF(B4038+364&lt;=$D$5,(B4038+364-$D$4+1)/365,IF(B4038&gt;$D$4,($D$5-B4038+1)/365,$D$6/365)),0)</f>
        <v>0.12776791603246238</v>
      </c>
      <c r="O4038" s="28">
        <f>'Data &amp; Parameter'!$E$16*'Data &amp; Parameter'!$E$17*('Data &amp; Parameter'!$E$18+'Data &amp; Parameter'!$E$19)*'Data &amp; Parameter'!$E$20*'Data &amp; Parameter'!$E$37*N4038</f>
        <v>0.44421127027884</v>
      </c>
      <c r="P4038">
        <f>ROUNDUP(IF(D4038&gt;$D$4,0,($D$4-D4038+1)/365),0)</f>
        <v>0</v>
      </c>
      <c r="Q4038">
        <f>ROUNDUP(IF(D4038&gt;$D$5,0,($D$5-D4038+1)/365),0)</f>
        <v>1</v>
      </c>
      <c r="R4038" s="28">
        <f>IF(OR(P4038=1,Q4038=1),IF(D4038+364&lt;=$D$5,(D4038+364-$D$4+1)/365,IF(D4038&gt;$D$4,($D$5-D4038+1)/365,$D$6/365)),0)</f>
        <v>0.12776595002537822</v>
      </c>
      <c r="S4038" s="28">
        <f>'Data &amp; Parameter'!$E$16*'Data &amp; Parameter'!$E$17*('Data &amp; Parameter'!$E$18+'Data &amp; Parameter'!$E$19)*'Data &amp; Parameter'!$E$20*'Data &amp; Parameter'!$E$37*R4038</f>
        <v>0.44420443505344581</v>
      </c>
      <c r="T4038" s="28">
        <f t="shared" si="62"/>
        <v>0.88841570533228587</v>
      </c>
    </row>
    <row r="4039" spans="1:20" ht="15.75" customHeight="1" x14ac:dyDescent="0.35">
      <c r="A4039">
        <v>4032</v>
      </c>
      <c r="B4039" s="76">
        <v>44255.36513888889</v>
      </c>
      <c r="C4039" s="1" t="s">
        <v>12789</v>
      </c>
      <c r="D4039" s="76">
        <v>44255.366111111114</v>
      </c>
      <c r="E4039" s="1" t="s">
        <v>12790</v>
      </c>
      <c r="F4039" s="1" t="s">
        <v>12791</v>
      </c>
      <c r="G4039" s="1" t="s">
        <v>123</v>
      </c>
      <c r="H4039" s="1" t="s">
        <v>124</v>
      </c>
      <c r="I4039" s="1" t="s">
        <v>125</v>
      </c>
      <c r="J4039" s="1" t="s">
        <v>9694</v>
      </c>
      <c r="K4039" s="1" t="s">
        <v>12782</v>
      </c>
      <c r="L4039">
        <f>ROUNDUP(IF(B4039&gt;$D$4,0,($D$4-B4039+1)/365),0)</f>
        <v>0</v>
      </c>
      <c r="M4039">
        <f>ROUNDUP(IF(B4039&gt;$D$5,0,($D$5-B4039+1)/365),0)</f>
        <v>1</v>
      </c>
      <c r="N4039" s="28">
        <f>IF(OR(L4039=1,M4039=1),IF(B4039+364&lt;=$D$5,(B4039+364-$D$4+1)/365,IF(B4039&gt;$D$4,($D$5-B4039+1)/365,$D$6/365)),0)</f>
        <v>0.12776674277016378</v>
      </c>
      <c r="O4039" s="28">
        <f>'Data &amp; Parameter'!$E$16*'Data &amp; Parameter'!$E$17*('Data &amp; Parameter'!$E$18+'Data &amp; Parameter'!$E$19)*'Data &amp; Parameter'!$E$20*'Data &amp; Parameter'!$E$37*N4039</f>
        <v>0.44420719119269531</v>
      </c>
      <c r="P4039">
        <f>ROUNDUP(IF(D4039&gt;$D$4,0,($D$4-D4039+1)/365),0)</f>
        <v>0</v>
      </c>
      <c r="Q4039">
        <f>ROUNDUP(IF(D4039&gt;$D$5,0,($D$5-D4039+1)/365),0)</f>
        <v>1</v>
      </c>
      <c r="R4039" s="28">
        <f>IF(OR(P4039=1,Q4039=1),IF(D4039+364&lt;=$D$5,(D4039+364-$D$4+1)/365,IF(D4039&gt;$D$4,($D$5-D4039+1)/365,$D$6/365)),0)</f>
        <v>0.12776407914763246</v>
      </c>
      <c r="S4039" s="28">
        <f>'Data &amp; Parameter'!$E$16*'Data &amp; Parameter'!$E$17*('Data &amp; Parameter'!$E$18+'Data &amp; Parameter'!$E$19)*'Data &amp; Parameter'!$E$20*'Data &amp; Parameter'!$E$37*R4039</f>
        <v>0.44419793056463686</v>
      </c>
      <c r="T4039" s="28">
        <f t="shared" si="62"/>
        <v>0.88840512175733211</v>
      </c>
    </row>
    <row r="4040" spans="1:20" ht="15.75" customHeight="1" x14ac:dyDescent="0.35">
      <c r="A4040">
        <v>4033</v>
      </c>
      <c r="B4040" s="76">
        <v>44255.368379629625</v>
      </c>
      <c r="C4040" s="1" t="s">
        <v>12792</v>
      </c>
      <c r="D4040" s="76">
        <v>44255.369537037041</v>
      </c>
      <c r="E4040" s="1" t="s">
        <v>12793</v>
      </c>
      <c r="F4040" s="1" t="s">
        <v>12794</v>
      </c>
      <c r="G4040" s="1" t="s">
        <v>123</v>
      </c>
      <c r="H4040" s="1" t="s">
        <v>124</v>
      </c>
      <c r="I4040" s="1" t="s">
        <v>125</v>
      </c>
      <c r="J4040" s="1" t="s">
        <v>12777</v>
      </c>
      <c r="K4040" s="1" t="s">
        <v>12778</v>
      </c>
      <c r="L4040">
        <f>ROUNDUP(IF(B4040&gt;$D$4,0,($D$4-B4040+1)/365),0)</f>
        <v>0</v>
      </c>
      <c r="M4040">
        <f>ROUNDUP(IF(B4040&gt;$D$5,0,($D$5-B4040+1)/365),0)</f>
        <v>1</v>
      </c>
      <c r="N4040" s="28">
        <f>IF(OR(L4040=1,M4040=1),IF(B4040+364&lt;=$D$5,(B4040+364-$D$4+1)/365,IF(B4040&gt;$D$4,($D$5-B4040+1)/365,$D$6/365)),0)</f>
        <v>0.1277578640284259</v>
      </c>
      <c r="O4040" s="28">
        <f>'Data &amp; Parameter'!$E$16*'Data &amp; Parameter'!$E$17*('Data &amp; Parameter'!$E$18+'Data &amp; Parameter'!$E$19)*'Data &amp; Parameter'!$E$20*'Data &amp; Parameter'!$E$37*N4040</f>
        <v>0.44417632243261579</v>
      </c>
      <c r="P4040">
        <f>ROUNDUP(IF(D4040&gt;$D$4,0,($D$4-D4040+1)/365),0)</f>
        <v>0</v>
      </c>
      <c r="Q4040">
        <f>ROUNDUP(IF(D4040&gt;$D$5,0,($D$5-D4040+1)/365),0)</f>
        <v>1</v>
      </c>
      <c r="R4040" s="28">
        <f>IF(OR(P4040=1,Q4040=1),IF(D4040+364&lt;=$D$5,(D4040+364-$D$4+1)/365,IF(D4040&gt;$D$4,($D$5-D4040+1)/365,$D$6/365)),0)</f>
        <v>0.12775469304920392</v>
      </c>
      <c r="S4040" s="28">
        <f>'Data &amp; Parameter'!$E$16*'Data &amp; Parameter'!$E$17*('Data &amp; Parameter'!$E$18+'Data &amp; Parameter'!$E$19)*'Data &amp; Parameter'!$E$20*'Data &amp; Parameter'!$E$37*R4040</f>
        <v>0.4441652978753407</v>
      </c>
      <c r="T4040" s="28">
        <f t="shared" si="62"/>
        <v>0.88834162030795649</v>
      </c>
    </row>
    <row r="4041" spans="1:20" ht="15.75" customHeight="1" x14ac:dyDescent="0.35">
      <c r="A4041">
        <v>4034</v>
      </c>
      <c r="B4041" s="76">
        <v>44255.369004629625</v>
      </c>
      <c r="C4041" s="1" t="s">
        <v>12795</v>
      </c>
      <c r="D4041" s="76">
        <v>44255.370393518519</v>
      </c>
      <c r="E4041" s="1" t="s">
        <v>12796</v>
      </c>
      <c r="F4041" s="1" t="s">
        <v>12797</v>
      </c>
      <c r="G4041" s="1" t="s">
        <v>123</v>
      </c>
      <c r="H4041" s="1" t="s">
        <v>124</v>
      </c>
      <c r="I4041" s="1" t="s">
        <v>125</v>
      </c>
      <c r="J4041" s="1" t="s">
        <v>9694</v>
      </c>
      <c r="K4041" s="1" t="s">
        <v>12782</v>
      </c>
      <c r="L4041">
        <f>ROUNDUP(IF(B4041&gt;$D$4,0,($D$4-B4041+1)/365),0)</f>
        <v>0</v>
      </c>
      <c r="M4041">
        <f>ROUNDUP(IF(B4041&gt;$D$5,0,($D$5-B4041+1)/365),0)</f>
        <v>1</v>
      </c>
      <c r="N4041" s="28">
        <f>IF(OR(L4041=1,M4041=1),IF(B4041+364&lt;=$D$5,(B4041+364-$D$4+1)/365,IF(B4041&gt;$D$4,($D$5-B4041+1)/365,$D$6/365)),0)</f>
        <v>0.12775615169965721</v>
      </c>
      <c r="O4041" s="28">
        <f>'Data &amp; Parameter'!$E$16*'Data &amp; Parameter'!$E$17*('Data &amp; Parameter'!$E$18+'Data &amp; Parameter'!$E$19)*'Data &amp; Parameter'!$E$20*'Data &amp; Parameter'!$E$37*N4041</f>
        <v>0.44417036917172609</v>
      </c>
      <c r="P4041">
        <f>ROUNDUP(IF(D4041&gt;$D$4,0,($D$4-D4041+1)/365),0)</f>
        <v>0</v>
      </c>
      <c r="Q4041">
        <f>ROUNDUP(IF(D4041&gt;$D$5,0,($D$5-D4041+1)/365),0)</f>
        <v>1</v>
      </c>
      <c r="R4041" s="28">
        <f>IF(OR(P4041=1,Q4041=1),IF(D4041+364&lt;=$D$5,(D4041+364-$D$4+1)/365,IF(D4041&gt;$D$4,($D$5-D4041+1)/365,$D$6/365)),0)</f>
        <v>0.12775234652460674</v>
      </c>
      <c r="S4041" s="28">
        <f>'Data &amp; Parameter'!$E$16*'Data &amp; Parameter'!$E$17*('Data &amp; Parameter'!$E$18+'Data &amp; Parameter'!$E$19)*'Data &amp; Parameter'!$E$20*'Data &amp; Parameter'!$E$37*R4041</f>
        <v>0.44415713970305126</v>
      </c>
      <c r="T4041" s="28">
        <f t="shared" ref="T4041:T4104" si="63">O4041+S4041</f>
        <v>0.88832750887477729</v>
      </c>
    </row>
    <row r="4042" spans="1:20" ht="15.75" customHeight="1" x14ac:dyDescent="0.35">
      <c r="A4042">
        <v>4035</v>
      </c>
      <c r="B4042" s="76">
        <v>44255.37263888889</v>
      </c>
      <c r="C4042" s="1" t="s">
        <v>12798</v>
      </c>
      <c r="D4042" s="76">
        <v>44255.373437499999</v>
      </c>
      <c r="E4042" s="1" t="s">
        <v>12799</v>
      </c>
      <c r="F4042" s="1" t="s">
        <v>12800</v>
      </c>
      <c r="G4042" s="1" t="s">
        <v>123</v>
      </c>
      <c r="H4042" s="1" t="s">
        <v>124</v>
      </c>
      <c r="I4042" s="1" t="s">
        <v>125</v>
      </c>
      <c r="J4042" s="1" t="s">
        <v>12777</v>
      </c>
      <c r="K4042" s="1" t="s">
        <v>12778</v>
      </c>
      <c r="L4042">
        <f>ROUNDUP(IF(B4042&gt;$D$4,0,($D$4-B4042+1)/365),0)</f>
        <v>0</v>
      </c>
      <c r="M4042">
        <f>ROUNDUP(IF(B4042&gt;$D$5,0,($D$5-B4042+1)/365),0)</f>
        <v>1</v>
      </c>
      <c r="N4042" s="28">
        <f>IF(OR(L4042=1,M4042=1),IF(B4042+364&lt;=$D$5,(B4042+364-$D$4+1)/365,IF(B4042&gt;$D$4,($D$5-B4042+1)/365,$D$6/365)),0)</f>
        <v>0.12774619482495911</v>
      </c>
      <c r="O4042" s="28">
        <f>'Data &amp; Parameter'!$E$16*'Data &amp; Parameter'!$E$17*('Data &amp; Parameter'!$E$18+'Data &amp; Parameter'!$E$19)*'Data &amp; Parameter'!$E$20*'Data &amp; Parameter'!$E$37*N4042</f>
        <v>0.44413575206208705</v>
      </c>
      <c r="P4042">
        <f>ROUNDUP(IF(D4042&gt;$D$4,0,($D$4-D4042+1)/365),0)</f>
        <v>0</v>
      </c>
      <c r="Q4042">
        <f>ROUNDUP(IF(D4042&gt;$D$5,0,($D$5-D4042+1)/365),0)</f>
        <v>1</v>
      </c>
      <c r="R4042" s="28">
        <f>IF(OR(P4042=1,Q4042=1),IF(D4042+364&lt;=$D$5,(D4042+364-$D$4+1)/365,IF(D4042&gt;$D$4,($D$5-D4042+1)/365,$D$6/365)),0)</f>
        <v>0.12774400684931905</v>
      </c>
      <c r="S4042" s="28">
        <f>'Data &amp; Parameter'!$E$16*'Data &amp; Parameter'!$E$17*('Data &amp; Parameter'!$E$18+'Data &amp; Parameter'!$E$19)*'Data &amp; Parameter'!$E$20*'Data &amp; Parameter'!$E$37*R4042</f>
        <v>0.44412814511764753</v>
      </c>
      <c r="T4042" s="28">
        <f t="shared" si="63"/>
        <v>0.88826389717973453</v>
      </c>
    </row>
    <row r="4043" spans="1:20" ht="15.75" customHeight="1" x14ac:dyDescent="0.35">
      <c r="A4043">
        <v>4036</v>
      </c>
      <c r="B4043" s="76">
        <v>44255.37572916667</v>
      </c>
      <c r="C4043" s="1" t="s">
        <v>12801</v>
      </c>
      <c r="D4043" s="76">
        <v>44255.376458333332</v>
      </c>
      <c r="E4043" s="1" t="s">
        <v>12802</v>
      </c>
      <c r="F4043" s="1" t="s">
        <v>12803</v>
      </c>
      <c r="G4043" s="1" t="s">
        <v>123</v>
      </c>
      <c r="H4043" s="1" t="s">
        <v>124</v>
      </c>
      <c r="I4043" s="1" t="s">
        <v>125</v>
      </c>
      <c r="J4043" s="1" t="s">
        <v>12777</v>
      </c>
      <c r="K4043" s="1" t="s">
        <v>12778</v>
      </c>
      <c r="L4043">
        <f>ROUNDUP(IF(B4043&gt;$D$4,0,($D$4-B4043+1)/365),0)</f>
        <v>0</v>
      </c>
      <c r="M4043">
        <f>ROUNDUP(IF(B4043&gt;$D$5,0,($D$5-B4043+1)/365),0)</f>
        <v>1</v>
      </c>
      <c r="N4043" s="28">
        <f>IF(OR(L4043=1,M4043=1),IF(B4043+364&lt;=$D$5,(B4043+364-$D$4+1)/365,IF(B4043&gt;$D$4,($D$5-B4043+1)/365,$D$6/365)),0)</f>
        <v>0.12773772831049376</v>
      </c>
      <c r="O4043" s="28">
        <f>'Data &amp; Parameter'!$E$16*'Data &amp; Parameter'!$E$17*('Data &amp; Parameter'!$E$18+'Data &amp; Parameter'!$E$19)*'Data &amp; Parameter'!$E$20*'Data &amp; Parameter'!$E$37*N4043</f>
        <v>0.44410631649436183</v>
      </c>
      <c r="P4043">
        <f>ROUNDUP(IF(D4043&gt;$D$4,0,($D$4-D4043+1)/365),0)</f>
        <v>0</v>
      </c>
      <c r="Q4043">
        <f>ROUNDUP(IF(D4043&gt;$D$5,0,($D$5-D4043+1)/365),0)</f>
        <v>1</v>
      </c>
      <c r="R4043" s="28">
        <f>IF(OR(P4043=1,Q4043=1),IF(D4043+364&lt;=$D$5,(D4043+364-$D$4+1)/365,IF(D4043&gt;$D$4,($D$5-D4043+1)/365,$D$6/365)),0)</f>
        <v>0.12773573059361024</v>
      </c>
      <c r="S4043" s="28">
        <f>'Data &amp; Parameter'!$E$16*'Data &amp; Parameter'!$E$17*('Data &amp; Parameter'!$E$18+'Data &amp; Parameter'!$E$19)*'Data &amp; Parameter'!$E$20*'Data &amp; Parameter'!$E$37*R4043</f>
        <v>0.44409937102336999</v>
      </c>
      <c r="T4043" s="28">
        <f t="shared" si="63"/>
        <v>0.88820568751773177</v>
      </c>
    </row>
    <row r="4044" spans="1:20" ht="15.75" customHeight="1" x14ac:dyDescent="0.35">
      <c r="A4044">
        <v>4037</v>
      </c>
      <c r="B4044" s="76">
        <v>44255.379918981482</v>
      </c>
      <c r="C4044" s="1" t="s">
        <v>12804</v>
      </c>
      <c r="D4044" s="76">
        <v>44255.380381944444</v>
      </c>
      <c r="E4044" s="1" t="s">
        <v>12805</v>
      </c>
      <c r="F4044" s="1" t="s">
        <v>12806</v>
      </c>
      <c r="G4044" s="1" t="s">
        <v>123</v>
      </c>
      <c r="H4044" s="1" t="s">
        <v>124</v>
      </c>
      <c r="I4044" s="1" t="s">
        <v>125</v>
      </c>
      <c r="J4044" s="1" t="s">
        <v>12777</v>
      </c>
      <c r="K4044" s="1" t="s">
        <v>12778</v>
      </c>
      <c r="L4044">
        <f>ROUNDUP(IF(B4044&gt;$D$4,0,($D$4-B4044+1)/365),0)</f>
        <v>0</v>
      </c>
      <c r="M4044">
        <f>ROUNDUP(IF(B4044&gt;$D$5,0,($D$5-B4044+1)/365),0)</f>
        <v>1</v>
      </c>
      <c r="N4044" s="28">
        <f>IF(OR(L4044=1,M4044=1),IF(B4044+364&lt;=$D$5,(B4044+364-$D$4+1)/365,IF(B4044&gt;$D$4,($D$5-B4044+1)/365,$D$6/365)),0)</f>
        <v>0.12772624936580343</v>
      </c>
      <c r="O4044" s="28">
        <f>'Data &amp; Parameter'!$E$16*'Data &amp; Parameter'!$E$17*('Data &amp; Parameter'!$E$18+'Data &amp; Parameter'!$E$19)*'Data &amp; Parameter'!$E$20*'Data &amp; Parameter'!$E$37*N4044</f>
        <v>0.44406640759735</v>
      </c>
      <c r="P4044">
        <f>ROUNDUP(IF(D4044&gt;$D$4,0,($D$4-D4044+1)/365),0)</f>
        <v>0</v>
      </c>
      <c r="Q4044">
        <f>ROUNDUP(IF(D4044&gt;$D$5,0,($D$5-D4044+1)/365),0)</f>
        <v>1</v>
      </c>
      <c r="R4044" s="28">
        <f>IF(OR(P4044=1,Q4044=1),IF(D4044+364&lt;=$D$5,(D4044+364-$D$4+1)/365,IF(D4044&gt;$D$4,($D$5-D4044+1)/365,$D$6/365)),0)</f>
        <v>0.12772498097412657</v>
      </c>
      <c r="S4044" s="28">
        <f>'Data &amp; Parameter'!$E$16*'Data &amp; Parameter'!$E$17*('Data &amp; Parameter'!$E$18+'Data &amp; Parameter'!$E$19)*'Data &amp; Parameter'!$E$20*'Data &amp; Parameter'!$E$37*R4044</f>
        <v>0.44406199777448147</v>
      </c>
      <c r="T4044" s="28">
        <f t="shared" si="63"/>
        <v>0.88812840537183146</v>
      </c>
    </row>
    <row r="4045" spans="1:20" ht="15.75" customHeight="1" x14ac:dyDescent="0.35">
      <c r="A4045">
        <v>4038</v>
      </c>
      <c r="B4045" s="76">
        <v>44255.382673611108</v>
      </c>
      <c r="C4045" s="1" t="s">
        <v>12807</v>
      </c>
      <c r="D4045" s="76">
        <v>44255.383217592593</v>
      </c>
      <c r="E4045" s="1" t="s">
        <v>12808</v>
      </c>
      <c r="F4045" s="1" t="s">
        <v>12809</v>
      </c>
      <c r="G4045" s="1" t="s">
        <v>123</v>
      </c>
      <c r="H4045" s="1" t="s">
        <v>124</v>
      </c>
      <c r="I4045" s="1" t="s">
        <v>125</v>
      </c>
      <c r="J4045" s="1" t="s">
        <v>12777</v>
      </c>
      <c r="K4045" s="1" t="s">
        <v>12778</v>
      </c>
      <c r="L4045">
        <f>ROUNDUP(IF(B4045&gt;$D$4,0,($D$4-B4045+1)/365),0)</f>
        <v>0</v>
      </c>
      <c r="M4045">
        <f>ROUNDUP(IF(B4045&gt;$D$5,0,($D$5-B4045+1)/365),0)</f>
        <v>1</v>
      </c>
      <c r="N4045" s="28">
        <f>IF(OR(L4045=1,M4045=1),IF(B4045+364&lt;=$D$5,(B4045+364-$D$4+1)/365,IF(B4045&gt;$D$4,($D$5-B4045+1)/365,$D$6/365)),0)</f>
        <v>0.12771870243532124</v>
      </c>
      <c r="O4045" s="28">
        <f>'Data &amp; Parameter'!$E$16*'Data &amp; Parameter'!$E$17*('Data &amp; Parameter'!$E$18+'Data &amp; Parameter'!$E$19)*'Data &amp; Parameter'!$E$20*'Data &amp; Parameter'!$E$37*N4045</f>
        <v>0.4440401691512651</v>
      </c>
      <c r="P4045">
        <f>ROUNDUP(IF(D4045&gt;$D$4,0,($D$4-D4045+1)/365),0)</f>
        <v>0</v>
      </c>
      <c r="Q4045">
        <f>ROUNDUP(IF(D4045&gt;$D$5,0,($D$5-D4045+1)/365),0)</f>
        <v>1</v>
      </c>
      <c r="R4045" s="28">
        <f>IF(OR(P4045=1,Q4045=1),IF(D4045+364&lt;=$D$5,(D4045+364-$D$4+1)/365,IF(D4045&gt;$D$4,($D$5-D4045+1)/365,$D$6/365)),0)</f>
        <v>0.12771721207508849</v>
      </c>
      <c r="S4045" s="28">
        <f>'Data &amp; Parameter'!$E$16*'Data &amp; Parameter'!$E$17*('Data &amp; Parameter'!$E$18+'Data &amp; Parameter'!$E$19)*'Data &amp; Parameter'!$E$20*'Data &amp; Parameter'!$E$37*R4045</f>
        <v>0.44403498760935128</v>
      </c>
      <c r="T4045" s="28">
        <f t="shared" si="63"/>
        <v>0.88807515676061644</v>
      </c>
    </row>
    <row r="4046" spans="1:20" ht="15.75" customHeight="1" x14ac:dyDescent="0.35">
      <c r="A4046">
        <v>4039</v>
      </c>
      <c r="B4046" s="76">
        <v>44255.382719907408</v>
      </c>
      <c r="C4046" s="1" t="s">
        <v>12810</v>
      </c>
      <c r="D4046" s="76">
        <v>44255.383263888885</v>
      </c>
      <c r="E4046" s="1" t="s">
        <v>12811</v>
      </c>
      <c r="F4046" s="1" t="s">
        <v>12812</v>
      </c>
      <c r="G4046" s="1" t="s">
        <v>123</v>
      </c>
      <c r="H4046" s="1" t="s">
        <v>124</v>
      </c>
      <c r="I4046" s="1" t="s">
        <v>125</v>
      </c>
      <c r="J4046" s="1" t="s">
        <v>9694</v>
      </c>
      <c r="K4046" s="1" t="s">
        <v>12782</v>
      </c>
      <c r="L4046">
        <f>ROUNDUP(IF(B4046&gt;$D$4,0,($D$4-B4046+1)/365),0)</f>
        <v>0</v>
      </c>
      <c r="M4046">
        <f>ROUNDUP(IF(B4046&gt;$D$5,0,($D$5-B4046+1)/365),0)</f>
        <v>1</v>
      </c>
      <c r="N4046" s="28">
        <f>IF(OR(L4046=1,M4046=1),IF(B4046+364&lt;=$D$5,(B4046+364-$D$4+1)/365,IF(B4046&gt;$D$4,($D$5-B4046+1)/365,$D$6/365)),0)</f>
        <v>0.12771857559614358</v>
      </c>
      <c r="O4046" s="28">
        <f>'Data &amp; Parameter'!$E$16*'Data &amp; Parameter'!$E$17*('Data &amp; Parameter'!$E$18+'Data &amp; Parameter'!$E$19)*'Data &amp; Parameter'!$E$20*'Data &amp; Parameter'!$E$37*N4046</f>
        <v>0.44403972816894355</v>
      </c>
      <c r="P4046">
        <f>ROUNDUP(IF(D4046&gt;$D$4,0,($D$4-D4046+1)/365),0)</f>
        <v>0</v>
      </c>
      <c r="Q4046">
        <f>ROUNDUP(IF(D4046&gt;$D$5,0,($D$5-D4046+1)/365),0)</f>
        <v>1</v>
      </c>
      <c r="R4046" s="28">
        <f>IF(OR(P4046=1,Q4046=1),IF(D4046+364&lt;=$D$5,(D4046+364-$D$4+1)/365,IF(D4046&gt;$D$4,($D$5-D4046+1)/365,$D$6/365)),0)</f>
        <v>0.12771708523593078</v>
      </c>
      <c r="S4046" s="28">
        <f>'Data &amp; Parameter'!$E$16*'Data &amp; Parameter'!$E$17*('Data &amp; Parameter'!$E$18+'Data &amp; Parameter'!$E$19)*'Data &amp; Parameter'!$E$20*'Data &amp; Parameter'!$E$37*R4046</f>
        <v>0.44403454662709912</v>
      </c>
      <c r="T4046" s="28">
        <f t="shared" si="63"/>
        <v>0.88807427479604262</v>
      </c>
    </row>
    <row r="4047" spans="1:20" ht="15.75" customHeight="1" x14ac:dyDescent="0.35">
      <c r="A4047">
        <v>4040</v>
      </c>
      <c r="B4047" s="76">
        <v>44255.385127314818</v>
      </c>
      <c r="C4047" s="1" t="s">
        <v>12813</v>
      </c>
      <c r="D4047" s="76">
        <v>44255.385914351849</v>
      </c>
      <c r="E4047" s="1" t="s">
        <v>12814</v>
      </c>
      <c r="F4047" s="1" t="s">
        <v>12815</v>
      </c>
      <c r="G4047" s="1" t="s">
        <v>123</v>
      </c>
      <c r="H4047" s="1" t="s">
        <v>124</v>
      </c>
      <c r="I4047" s="1" t="s">
        <v>125</v>
      </c>
      <c r="J4047" s="1" t="s">
        <v>9694</v>
      </c>
      <c r="K4047" s="1" t="s">
        <v>12816</v>
      </c>
      <c r="L4047">
        <f>ROUNDUP(IF(B4047&gt;$D$4,0,($D$4-B4047+1)/365),0)</f>
        <v>0</v>
      </c>
      <c r="M4047">
        <f>ROUNDUP(IF(B4047&gt;$D$5,0,($D$5-B4047+1)/365),0)</f>
        <v>1</v>
      </c>
      <c r="N4047" s="28">
        <f>IF(OR(L4047=1,M4047=1),IF(B4047+364&lt;=$D$5,(B4047+364-$D$4+1)/365,IF(B4047&gt;$D$4,($D$5-B4047+1)/365,$D$6/365)),0)</f>
        <v>0.12771197995940409</v>
      </c>
      <c r="O4047" s="28">
        <f>'Data &amp; Parameter'!$E$16*'Data &amp; Parameter'!$E$17*('Data &amp; Parameter'!$E$18+'Data &amp; Parameter'!$E$19)*'Data &amp; Parameter'!$E$20*'Data &amp; Parameter'!$E$37*N4047</f>
        <v>0.44401679708995812</v>
      </c>
      <c r="P4047">
        <f>ROUNDUP(IF(D4047&gt;$D$4,0,($D$4-D4047+1)/365),0)</f>
        <v>0</v>
      </c>
      <c r="Q4047">
        <f>ROUNDUP(IF(D4047&gt;$D$5,0,($D$5-D4047+1)/365),0)</f>
        <v>1</v>
      </c>
      <c r="R4047" s="28">
        <f>IF(OR(P4047=1,Q4047=1),IF(D4047+364&lt;=$D$5,(D4047+364-$D$4+1)/365,IF(D4047&gt;$D$4,($D$5-D4047+1)/365,$D$6/365)),0)</f>
        <v>0.12770982369356343</v>
      </c>
      <c r="S4047" s="28">
        <f>'Data &amp; Parameter'!$E$16*'Data &amp; Parameter'!$E$17*('Data &amp; Parameter'!$E$18+'Data &amp; Parameter'!$E$19)*'Data &amp; Parameter'!$E$20*'Data &amp; Parameter'!$E$37*R4047</f>
        <v>0.4440093003911163</v>
      </c>
      <c r="T4047" s="28">
        <f t="shared" si="63"/>
        <v>0.88802609748107442</v>
      </c>
    </row>
    <row r="4048" spans="1:20" ht="15.75" customHeight="1" x14ac:dyDescent="0.35">
      <c r="A4048">
        <v>4041</v>
      </c>
      <c r="B4048" s="76">
        <v>44255.387673611112</v>
      </c>
      <c r="C4048" s="1" t="s">
        <v>12817</v>
      </c>
      <c r="D4048" s="76">
        <v>44255.388009259259</v>
      </c>
      <c r="E4048" s="1" t="s">
        <v>12818</v>
      </c>
      <c r="F4048" s="1" t="s">
        <v>12819</v>
      </c>
      <c r="G4048" s="1" t="s">
        <v>123</v>
      </c>
      <c r="H4048" s="1" t="s">
        <v>124</v>
      </c>
      <c r="I4048" s="1" t="s">
        <v>125</v>
      </c>
      <c r="J4048" s="1" t="s">
        <v>12777</v>
      </c>
      <c r="K4048" s="1" t="s">
        <v>12778</v>
      </c>
      <c r="L4048">
        <f>ROUNDUP(IF(B4048&gt;$D$4,0,($D$4-B4048+1)/365),0)</f>
        <v>0</v>
      </c>
      <c r="M4048">
        <f>ROUNDUP(IF(B4048&gt;$D$5,0,($D$5-B4048+1)/365),0)</f>
        <v>1</v>
      </c>
      <c r="N4048" s="28">
        <f>IF(OR(L4048=1,M4048=1),IF(B4048+364&lt;=$D$5,(B4048+364-$D$4+1)/365,IF(B4048&gt;$D$4,($D$5-B4048+1)/365,$D$6/365)),0)</f>
        <v>0.1277050038051715</v>
      </c>
      <c r="O4048" s="28">
        <f>'Data &amp; Parameter'!$E$16*'Data &amp; Parameter'!$E$17*('Data &amp; Parameter'!$E$18+'Data &amp; Parameter'!$E$19)*'Data &amp; Parameter'!$E$20*'Data &amp; Parameter'!$E$37*N4048</f>
        <v>0.44399254306414671</v>
      </c>
      <c r="P4048">
        <f>ROUNDUP(IF(D4048&gt;$D$4,0,($D$4-D4048+1)/365),0)</f>
        <v>0</v>
      </c>
      <c r="Q4048">
        <f>ROUNDUP(IF(D4048&gt;$D$5,0,($D$5-D4048+1)/365),0)</f>
        <v>1</v>
      </c>
      <c r="R4048" s="28">
        <f>IF(OR(P4048=1,Q4048=1),IF(D4048+364&lt;=$D$5,(D4048+364-$D$4+1)/365,IF(D4048&gt;$D$4,($D$5-D4048+1)/365,$D$6/365)),0)</f>
        <v>0.12770408422120827</v>
      </c>
      <c r="S4048" s="28">
        <f>'Data &amp; Parameter'!$E$16*'Data &amp; Parameter'!$E$17*('Data &amp; Parameter'!$E$18+'Data &amp; Parameter'!$E$19)*'Data &amp; Parameter'!$E$20*'Data &amp; Parameter'!$E$37*R4048</f>
        <v>0.44398934594257566</v>
      </c>
      <c r="T4048" s="28">
        <f t="shared" si="63"/>
        <v>0.88798188900672237</v>
      </c>
    </row>
    <row r="4049" spans="1:20" ht="15.75" customHeight="1" x14ac:dyDescent="0.35">
      <c r="A4049">
        <v>4042</v>
      </c>
      <c r="B4049" s="76">
        <v>44255.391909722224</v>
      </c>
      <c r="C4049" s="1" t="s">
        <v>12820</v>
      </c>
      <c r="D4049" s="76">
        <v>44255.39340277778</v>
      </c>
      <c r="E4049" s="1" t="s">
        <v>12821</v>
      </c>
      <c r="F4049" s="1" t="s">
        <v>12822</v>
      </c>
      <c r="G4049" s="1" t="s">
        <v>123</v>
      </c>
      <c r="H4049" s="1" t="s">
        <v>124</v>
      </c>
      <c r="I4049" s="1" t="s">
        <v>125</v>
      </c>
      <c r="J4049" s="1" t="s">
        <v>9694</v>
      </c>
      <c r="K4049" s="1" t="s">
        <v>12816</v>
      </c>
      <c r="L4049">
        <f>ROUNDUP(IF(B4049&gt;$D$4,0,($D$4-B4049+1)/365),0)</f>
        <v>0</v>
      </c>
      <c r="M4049">
        <f>ROUNDUP(IF(B4049&gt;$D$5,0,($D$5-B4049+1)/365),0)</f>
        <v>1</v>
      </c>
      <c r="N4049" s="28">
        <f>IF(OR(L4049=1,M4049=1),IF(B4049+364&lt;=$D$5,(B4049+364-$D$4+1)/365,IF(B4049&gt;$D$4,($D$5-B4049+1)/365,$D$6/365)),0)</f>
        <v>0.1276933980213035</v>
      </c>
      <c r="O4049" s="28">
        <f>'Data &amp; Parameter'!$E$16*'Data &amp; Parameter'!$E$17*('Data &amp; Parameter'!$E$18+'Data &amp; Parameter'!$E$19)*'Data &amp; Parameter'!$E$20*'Data &amp; Parameter'!$E$37*N4049</f>
        <v>0.44395219318481333</v>
      </c>
      <c r="P4049">
        <f>ROUNDUP(IF(D4049&gt;$D$4,0,($D$4-D4049+1)/365),0)</f>
        <v>0</v>
      </c>
      <c r="Q4049">
        <f>ROUNDUP(IF(D4049&gt;$D$5,0,($D$5-D4049+1)/365),0)</f>
        <v>1</v>
      </c>
      <c r="R4049" s="28">
        <f>IF(OR(P4049=1,Q4049=1),IF(D4049+364&lt;=$D$5,(D4049+364-$D$4+1)/365,IF(D4049&gt;$D$4,($D$5-D4049+1)/365,$D$6/365)),0)</f>
        <v>0.1276893074581382</v>
      </c>
      <c r="S4049" s="28">
        <f>'Data &amp; Parameter'!$E$16*'Data &amp; Parameter'!$E$17*('Data &amp; Parameter'!$E$18+'Data &amp; Parameter'!$E$19)*'Data &amp; Parameter'!$E$20*'Data &amp; Parameter'!$E$37*R4049</f>
        <v>0.44393797150603637</v>
      </c>
      <c r="T4049" s="28">
        <f t="shared" si="63"/>
        <v>0.88789016469084969</v>
      </c>
    </row>
    <row r="4050" spans="1:20" ht="15.75" customHeight="1" x14ac:dyDescent="0.35">
      <c r="A4050">
        <v>4043</v>
      </c>
      <c r="B4050" s="76">
        <v>44255.392210648148</v>
      </c>
      <c r="C4050" s="1" t="s">
        <v>12823</v>
      </c>
      <c r="D4050" s="76">
        <v>44255.392581018517</v>
      </c>
      <c r="E4050" s="1" t="s">
        <v>12824</v>
      </c>
      <c r="F4050" s="1" t="s">
        <v>12825</v>
      </c>
      <c r="G4050" s="1" t="s">
        <v>123</v>
      </c>
      <c r="H4050" s="1" t="s">
        <v>124</v>
      </c>
      <c r="I4050" s="1" t="s">
        <v>125</v>
      </c>
      <c r="J4050" s="1" t="s">
        <v>12777</v>
      </c>
      <c r="K4050" s="1" t="s">
        <v>12778</v>
      </c>
      <c r="L4050">
        <f>ROUNDUP(IF(B4050&gt;$D$4,0,($D$4-B4050+1)/365),0)</f>
        <v>0</v>
      </c>
      <c r="M4050">
        <f>ROUNDUP(IF(B4050&gt;$D$5,0,($D$5-B4050+1)/365),0)</f>
        <v>1</v>
      </c>
      <c r="N4050" s="28">
        <f>IF(OR(L4050=1,M4050=1),IF(B4050+364&lt;=$D$5,(B4050+364-$D$4+1)/365,IF(B4050&gt;$D$4,($D$5-B4050+1)/365,$D$6/365)),0)</f>
        <v>0.12769257356671854</v>
      </c>
      <c r="O4050" s="28">
        <f>'Data &amp; Parameter'!$E$16*'Data &amp; Parameter'!$E$17*('Data &amp; Parameter'!$E$18+'Data &amp; Parameter'!$E$19)*'Data &amp; Parameter'!$E$20*'Data &amp; Parameter'!$E$37*N4050</f>
        <v>0.44394932679996613</v>
      </c>
      <c r="P4050">
        <f>ROUNDUP(IF(D4050&gt;$D$4,0,($D$4-D4050+1)/365),0)</f>
        <v>0</v>
      </c>
      <c r="Q4050">
        <f>ROUNDUP(IF(D4050&gt;$D$5,0,($D$5-D4050+1)/365),0)</f>
        <v>1</v>
      </c>
      <c r="R4050" s="28">
        <f>IF(OR(P4050=1,Q4050=1),IF(D4050+364&lt;=$D$5,(D4050+364-$D$4+1)/365,IF(D4050&gt;$D$4,($D$5-D4050+1)/365,$D$6/365)),0)</f>
        <v>0.12769155885337705</v>
      </c>
      <c r="S4050" s="28">
        <f>'Data &amp; Parameter'!$E$16*'Data &amp; Parameter'!$E$17*('Data &amp; Parameter'!$E$18+'Data &amp; Parameter'!$E$19)*'Data &amp; Parameter'!$E$20*'Data &amp; Parameter'!$E$37*R4050</f>
        <v>0.44394579894167124</v>
      </c>
      <c r="T4050" s="28">
        <f t="shared" si="63"/>
        <v>0.88789512574163743</v>
      </c>
    </row>
    <row r="4051" spans="1:20" ht="15.75" customHeight="1" x14ac:dyDescent="0.35">
      <c r="A4051">
        <v>4044</v>
      </c>
      <c r="B4051" s="76">
        <v>44255.395277777774</v>
      </c>
      <c r="C4051" s="1" t="s">
        <v>12826</v>
      </c>
      <c r="D4051" s="76">
        <v>44255.395844907413</v>
      </c>
      <c r="E4051" s="1" t="s">
        <v>12827</v>
      </c>
      <c r="F4051" s="1" t="s">
        <v>12828</v>
      </c>
      <c r="G4051" s="1" t="s">
        <v>123</v>
      </c>
      <c r="H4051" s="1" t="s">
        <v>124</v>
      </c>
      <c r="I4051" s="1" t="s">
        <v>125</v>
      </c>
      <c r="J4051" s="1" t="s">
        <v>12777</v>
      </c>
      <c r="K4051" s="1" t="s">
        <v>12778</v>
      </c>
      <c r="L4051">
        <f>ROUNDUP(IF(B4051&gt;$D$4,0,($D$4-B4051+1)/365),0)</f>
        <v>0</v>
      </c>
      <c r="M4051">
        <f>ROUNDUP(IF(B4051&gt;$D$5,0,($D$5-B4051+1)/365),0)</f>
        <v>1</v>
      </c>
      <c r="N4051" s="28">
        <f>IF(OR(L4051=1,M4051=1),IF(B4051+364&lt;=$D$5,(B4051+364-$D$4+1)/365,IF(B4051&gt;$D$4,($D$5-B4051+1)/365,$D$6/365)),0)</f>
        <v>0.12768417047185199</v>
      </c>
      <c r="O4051" s="28">
        <f>'Data &amp; Parameter'!$E$16*'Data &amp; Parameter'!$E$17*('Data &amp; Parameter'!$E$18+'Data &amp; Parameter'!$E$19)*'Data &amp; Parameter'!$E$20*'Data &amp; Parameter'!$E$37*N4051</f>
        <v>0.44392011172343632</v>
      </c>
      <c r="P4051">
        <f>ROUNDUP(IF(D4051&gt;$D$4,0,($D$4-D4051+1)/365),0)</f>
        <v>0</v>
      </c>
      <c r="Q4051">
        <f>ROUNDUP(IF(D4051&gt;$D$5,0,($D$5-D4051+1)/365),0)</f>
        <v>1</v>
      </c>
      <c r="R4051" s="28">
        <f>IF(OR(P4051=1,Q4051=1),IF(D4051+364&lt;=$D$5,(D4051+364-$D$4+1)/365,IF(D4051&gt;$D$4,($D$5-D4051+1)/365,$D$6/365)),0)</f>
        <v>0.12768261669202044</v>
      </c>
      <c r="S4051" s="28">
        <f>'Data &amp; Parameter'!$E$16*'Data &amp; Parameter'!$E$17*('Data &amp; Parameter'!$E$18+'Data &amp; Parameter'!$E$19)*'Data &amp; Parameter'!$E$20*'Data &amp; Parameter'!$E$37*R4051</f>
        <v>0.44391470969032709</v>
      </c>
      <c r="T4051" s="28">
        <f t="shared" si="63"/>
        <v>0.88783482141376346</v>
      </c>
    </row>
    <row r="4052" spans="1:20" ht="15.75" customHeight="1" x14ac:dyDescent="0.35">
      <c r="A4052">
        <v>4045</v>
      </c>
      <c r="B4052" s="76">
        <v>44255.397349537037</v>
      </c>
      <c r="C4052" s="1" t="s">
        <v>12829</v>
      </c>
      <c r="D4052" s="76">
        <v>44255.401724537034</v>
      </c>
      <c r="E4052" s="1" t="s">
        <v>12830</v>
      </c>
      <c r="F4052" s="1" t="s">
        <v>12831</v>
      </c>
      <c r="G4052" s="1" t="s">
        <v>123</v>
      </c>
      <c r="H4052" s="1" t="s">
        <v>124</v>
      </c>
      <c r="I4052" s="1" t="s">
        <v>125</v>
      </c>
      <c r="J4052" s="1" t="s">
        <v>9694</v>
      </c>
      <c r="K4052" s="1" t="s">
        <v>12832</v>
      </c>
      <c r="L4052">
        <f>ROUNDUP(IF(B4052&gt;$D$4,0,($D$4-B4052+1)/365),0)</f>
        <v>0</v>
      </c>
      <c r="M4052">
        <f>ROUNDUP(IF(B4052&gt;$D$5,0,($D$5-B4052+1)/365),0)</f>
        <v>1</v>
      </c>
      <c r="N4052" s="28">
        <f>IF(OR(L4052=1,M4052=1),IF(B4052+364&lt;=$D$5,(B4052+364-$D$4+1)/365,IF(B4052&gt;$D$4,($D$5-B4052+1)/365,$D$6/365)),0)</f>
        <v>0.12767849441907569</v>
      </c>
      <c r="O4052" s="28">
        <f>'Data &amp; Parameter'!$E$16*'Data &amp; Parameter'!$E$17*('Data &amp; Parameter'!$E$18+'Data &amp; Parameter'!$E$19)*'Data &amp; Parameter'!$E$20*'Data &amp; Parameter'!$E$37*N4052</f>
        <v>0.44390037776602181</v>
      </c>
      <c r="P4052">
        <f>ROUNDUP(IF(D4052&gt;$D$4,0,($D$4-D4052+1)/365),0)</f>
        <v>0</v>
      </c>
      <c r="Q4052">
        <f>ROUNDUP(IF(D4052&gt;$D$5,0,($D$5-D4052+1)/365),0)</f>
        <v>1</v>
      </c>
      <c r="R4052" s="28">
        <f>IF(OR(P4052=1,Q4052=1),IF(D4052+364&lt;=$D$5,(D4052+364-$D$4+1)/365,IF(D4052&gt;$D$4,($D$5-D4052+1)/365,$D$6/365)),0)</f>
        <v>0.1276665081177146</v>
      </c>
      <c r="S4052" s="28">
        <f>'Data &amp; Parameter'!$E$16*'Data &amp; Parameter'!$E$17*('Data &amp; Parameter'!$E$18+'Data &amp; Parameter'!$E$19)*'Data &amp; Parameter'!$E$20*'Data &amp; Parameter'!$E$37*R4052</f>
        <v>0.44385870493986251</v>
      </c>
      <c r="T4052" s="28">
        <f t="shared" si="63"/>
        <v>0.88775908270588433</v>
      </c>
    </row>
    <row r="4053" spans="1:20" ht="15.75" customHeight="1" x14ac:dyDescent="0.35">
      <c r="A4053">
        <v>4046</v>
      </c>
      <c r="B4053" s="76">
        <v>44255.398622685185</v>
      </c>
      <c r="C4053" s="1" t="s">
        <v>12833</v>
      </c>
      <c r="D4053" s="76">
        <v>44255.399062500001</v>
      </c>
      <c r="E4053" s="1" t="s">
        <v>12834</v>
      </c>
      <c r="F4053" s="1" t="s">
        <v>12835</v>
      </c>
      <c r="G4053" s="1" t="s">
        <v>123</v>
      </c>
      <c r="H4053" s="1" t="s">
        <v>124</v>
      </c>
      <c r="I4053" s="1" t="s">
        <v>125</v>
      </c>
      <c r="J4053" s="1" t="s">
        <v>12777</v>
      </c>
      <c r="K4053" s="1" t="s">
        <v>12778</v>
      </c>
      <c r="L4053">
        <f>ROUNDUP(IF(B4053&gt;$D$4,0,($D$4-B4053+1)/365),0)</f>
        <v>0</v>
      </c>
      <c r="M4053">
        <f>ROUNDUP(IF(B4053&gt;$D$5,0,($D$5-B4053+1)/365),0)</f>
        <v>1</v>
      </c>
      <c r="N4053" s="28">
        <f>IF(OR(L4053=1,M4053=1),IF(B4053+364&lt;=$D$5,(B4053+364-$D$4+1)/365,IF(B4053&gt;$D$4,($D$5-B4053+1)/365,$D$6/365)),0)</f>
        <v>0.12767500634195941</v>
      </c>
      <c r="O4053" s="28">
        <f>'Data &amp; Parameter'!$E$16*'Data &amp; Parameter'!$E$17*('Data &amp; Parameter'!$E$18+'Data &amp; Parameter'!$E$19)*'Data &amp; Parameter'!$E$20*'Data &amp; Parameter'!$E$37*N4053</f>
        <v>0.44388825075311616</v>
      </c>
      <c r="P4053">
        <f>ROUNDUP(IF(D4053&gt;$D$4,0,($D$4-D4053+1)/365),0)</f>
        <v>0</v>
      </c>
      <c r="Q4053">
        <f>ROUNDUP(IF(D4053&gt;$D$5,0,($D$5-D4053+1)/365),0)</f>
        <v>1</v>
      </c>
      <c r="R4053" s="28">
        <f>IF(OR(P4053=1,Q4053=1),IF(D4053+364&lt;=$D$5,(D4053+364-$D$4+1)/365,IF(D4053&gt;$D$4,($D$5-D4053+1)/365,$D$6/365)),0)</f>
        <v>0.12767380136986142</v>
      </c>
      <c r="S4053" s="28">
        <f>'Data &amp; Parameter'!$E$16*'Data &amp; Parameter'!$E$17*('Data &amp; Parameter'!$E$18+'Data &amp; Parameter'!$E$19)*'Data &amp; Parameter'!$E$20*'Data &amp; Parameter'!$E$37*R4053</f>
        <v>0.44388406142137371</v>
      </c>
      <c r="T4053" s="28">
        <f t="shared" si="63"/>
        <v>0.88777231217448982</v>
      </c>
    </row>
    <row r="4054" spans="1:20" ht="15.75" customHeight="1" x14ac:dyDescent="0.35">
      <c r="A4054">
        <v>4047</v>
      </c>
      <c r="B4054" s="76">
        <v>44255.401192129633</v>
      </c>
      <c r="C4054" s="1" t="s">
        <v>12836</v>
      </c>
      <c r="D4054" s="76">
        <v>44255.401597222226</v>
      </c>
      <c r="E4054" s="1" t="s">
        <v>12837</v>
      </c>
      <c r="F4054" s="1" t="s">
        <v>12838</v>
      </c>
      <c r="G4054" s="1" t="s">
        <v>123</v>
      </c>
      <c r="H4054" s="1" t="s">
        <v>124</v>
      </c>
      <c r="I4054" s="1" t="s">
        <v>125</v>
      </c>
      <c r="J4054" s="1" t="s">
        <v>12777</v>
      </c>
      <c r="K4054" s="1" t="s">
        <v>12778</v>
      </c>
      <c r="L4054">
        <f>ROUNDUP(IF(B4054&gt;$D$4,0,($D$4-B4054+1)/365),0)</f>
        <v>0</v>
      </c>
      <c r="M4054">
        <f>ROUNDUP(IF(B4054&gt;$D$5,0,($D$5-B4054+1)/365),0)</f>
        <v>1</v>
      </c>
      <c r="N4054" s="28">
        <f>IF(OR(L4054=1,M4054=1),IF(B4054+364&lt;=$D$5,(B4054+364-$D$4+1)/365,IF(B4054&gt;$D$4,($D$5-B4054+1)/365,$D$6/365)),0)</f>
        <v>0.12766796676812803</v>
      </c>
      <c r="O4054" s="28">
        <f>'Data &amp; Parameter'!$E$16*'Data &amp; Parameter'!$E$17*('Data &amp; Parameter'!$E$18+'Data &amp; Parameter'!$E$19)*'Data &amp; Parameter'!$E$20*'Data &amp; Parameter'!$E$37*N4054</f>
        <v>0.44386377623610934</v>
      </c>
      <c r="P4054">
        <f>ROUNDUP(IF(D4054&gt;$D$4,0,($D$4-D4054+1)/365),0)</f>
        <v>0</v>
      </c>
      <c r="Q4054">
        <f>ROUNDUP(IF(D4054&gt;$D$5,0,($D$5-D4054+1)/365),0)</f>
        <v>1</v>
      </c>
      <c r="R4054" s="28">
        <f>IF(OR(P4054=1,Q4054=1),IF(D4054+364&lt;=$D$5,(D4054+364-$D$4+1)/365,IF(D4054&gt;$D$4,($D$5-D4054+1)/365,$D$6/365)),0)</f>
        <v>0.1276668569254083</v>
      </c>
      <c r="S4054" s="28">
        <f>'Data &amp; Parameter'!$E$16*'Data &amp; Parameter'!$E$17*('Data &amp; Parameter'!$E$18+'Data &amp; Parameter'!$E$19)*'Data &amp; Parameter'!$E$20*'Data &amp; Parameter'!$E$37*R4054</f>
        <v>0.44385991764109073</v>
      </c>
      <c r="T4054" s="28">
        <f t="shared" si="63"/>
        <v>0.88772369387720007</v>
      </c>
    </row>
    <row r="4055" spans="1:20" ht="15.75" customHeight="1" x14ac:dyDescent="0.35">
      <c r="A4055">
        <v>4048</v>
      </c>
      <c r="B4055" s="76">
        <v>44255.403900462959</v>
      </c>
      <c r="C4055" s="1" t="s">
        <v>12839</v>
      </c>
      <c r="D4055" s="76">
        <v>44255.404351851852</v>
      </c>
      <c r="E4055" s="1" t="s">
        <v>12840</v>
      </c>
      <c r="F4055" s="1" t="s">
        <v>12841</v>
      </c>
      <c r="G4055" s="1" t="s">
        <v>123</v>
      </c>
      <c r="H4055" s="1" t="s">
        <v>124</v>
      </c>
      <c r="I4055" s="1" t="s">
        <v>125</v>
      </c>
      <c r="J4055" s="1" t="s">
        <v>12777</v>
      </c>
      <c r="K4055" s="1" t="s">
        <v>12778</v>
      </c>
      <c r="L4055">
        <f>ROUNDUP(IF(B4055&gt;$D$4,0,($D$4-B4055+1)/365),0)</f>
        <v>0</v>
      </c>
      <c r="M4055">
        <f>ROUNDUP(IF(B4055&gt;$D$5,0,($D$5-B4055+1)/365),0)</f>
        <v>1</v>
      </c>
      <c r="N4055" s="28">
        <f>IF(OR(L4055=1,M4055=1),IF(B4055+364&lt;=$D$5,(B4055+364-$D$4+1)/365,IF(B4055&gt;$D$4,($D$5-B4055+1)/365,$D$6/365)),0)</f>
        <v>0.1276605466768235</v>
      </c>
      <c r="O4055" s="28">
        <f>'Data &amp; Parameter'!$E$16*'Data &amp; Parameter'!$E$17*('Data &amp; Parameter'!$E$18+'Data &amp; Parameter'!$E$19)*'Data &amp; Parameter'!$E$20*'Data &amp; Parameter'!$E$37*N4055</f>
        <v>0.44383797877234593</v>
      </c>
      <c r="P4055">
        <f>ROUNDUP(IF(D4055&gt;$D$4,0,($D$4-D4055+1)/365),0)</f>
        <v>0</v>
      </c>
      <c r="Q4055">
        <f>ROUNDUP(IF(D4055&gt;$D$5,0,($D$5-D4055+1)/365),0)</f>
        <v>1</v>
      </c>
      <c r="R4055" s="28">
        <f>IF(OR(P4055=1,Q4055=1),IF(D4055+364&lt;=$D$5,(D4055+364-$D$4+1)/365,IF(D4055&gt;$D$4,($D$5-D4055+1)/365,$D$6/365)),0)</f>
        <v>0.12765930999492611</v>
      </c>
      <c r="S4055" s="28">
        <f>'Data &amp; Parameter'!$E$16*'Data &amp; Parameter'!$E$17*('Data &amp; Parameter'!$E$18+'Data &amp; Parameter'!$E$19)*'Data &amp; Parameter'!$E$20*'Data &amp; Parameter'!$E$37*R4055</f>
        <v>0.44383367919500583</v>
      </c>
      <c r="T4055" s="28">
        <f t="shared" si="63"/>
        <v>0.88767165796735181</v>
      </c>
    </row>
    <row r="4056" spans="1:20" ht="15.75" customHeight="1" x14ac:dyDescent="0.35">
      <c r="A4056">
        <v>4049</v>
      </c>
      <c r="B4056" s="76">
        <v>44255.404398148152</v>
      </c>
      <c r="C4056" s="1" t="s">
        <v>12842</v>
      </c>
      <c r="D4056" s="76">
        <v>44255.406307870369</v>
      </c>
      <c r="E4056" s="1" t="s">
        <v>12843</v>
      </c>
      <c r="F4056" s="1" t="s">
        <v>12844</v>
      </c>
      <c r="G4056" s="1" t="s">
        <v>123</v>
      </c>
      <c r="H4056" s="1" t="s">
        <v>124</v>
      </c>
      <c r="I4056" s="1" t="s">
        <v>125</v>
      </c>
      <c r="J4056" s="1" t="s">
        <v>9694</v>
      </c>
      <c r="K4056" s="1" t="s">
        <v>12832</v>
      </c>
      <c r="L4056">
        <f>ROUNDUP(IF(B4056&gt;$D$4,0,($D$4-B4056+1)/365),0)</f>
        <v>0</v>
      </c>
      <c r="M4056">
        <f>ROUNDUP(IF(B4056&gt;$D$5,0,($D$5-B4056+1)/365),0)</f>
        <v>1</v>
      </c>
      <c r="N4056" s="28">
        <f>IF(OR(L4056=1,M4056=1),IF(B4056+364&lt;=$D$5,(B4056+364-$D$4+1)/365,IF(B4056&gt;$D$4,($D$5-B4056+1)/365,$D$6/365)),0)</f>
        <v>0.12765918315574845</v>
      </c>
      <c r="O4056" s="28">
        <f>'Data &amp; Parameter'!$E$16*'Data &amp; Parameter'!$E$17*('Data &amp; Parameter'!$E$18+'Data &amp; Parameter'!$E$19)*'Data &amp; Parameter'!$E$20*'Data &amp; Parameter'!$E$37*N4056</f>
        <v>0.44383323821268428</v>
      </c>
      <c r="P4056">
        <f>ROUNDUP(IF(D4056&gt;$D$4,0,($D$4-D4056+1)/365),0)</f>
        <v>0</v>
      </c>
      <c r="Q4056">
        <f>ROUNDUP(IF(D4056&gt;$D$5,0,($D$5-D4056+1)/365),0)</f>
        <v>1</v>
      </c>
      <c r="R4056" s="28">
        <f>IF(OR(P4056=1,Q4056=1),IF(D4056+364&lt;=$D$5,(D4056+364-$D$4+1)/365,IF(D4056&gt;$D$4,($D$5-D4056+1)/365,$D$6/365)),0)</f>
        <v>0.12765395104008398</v>
      </c>
      <c r="S4056" s="28">
        <f>'Data &amp; Parameter'!$E$16*'Data &amp; Parameter'!$E$17*('Data &amp; Parameter'!$E$18+'Data &amp; Parameter'!$E$19)*'Data &amp; Parameter'!$E$20*'Data &amp; Parameter'!$E$37*R4056</f>
        <v>0.44381504769336039</v>
      </c>
      <c r="T4056" s="28">
        <f t="shared" si="63"/>
        <v>0.88764828590604461</v>
      </c>
    </row>
    <row r="4057" spans="1:20" ht="15.75" customHeight="1" x14ac:dyDescent="0.35">
      <c r="A4057">
        <v>4050</v>
      </c>
      <c r="B4057" s="76">
        <v>44255.407002314816</v>
      </c>
      <c r="C4057" s="1" t="s">
        <v>12845</v>
      </c>
      <c r="D4057" s="76">
        <v>44255.407453703709</v>
      </c>
      <c r="E4057" s="1" t="s">
        <v>12846</v>
      </c>
      <c r="F4057" s="1" t="s">
        <v>12847</v>
      </c>
      <c r="G4057" s="1" t="s">
        <v>123</v>
      </c>
      <c r="H4057" s="1" t="s">
        <v>124</v>
      </c>
      <c r="I4057" s="1" t="s">
        <v>125</v>
      </c>
      <c r="J4057" s="1" t="s">
        <v>12777</v>
      </c>
      <c r="K4057" s="1" t="s">
        <v>12778</v>
      </c>
      <c r="L4057">
        <f>ROUNDUP(IF(B4057&gt;$D$4,0,($D$4-B4057+1)/365),0)</f>
        <v>0</v>
      </c>
      <c r="M4057">
        <f>ROUNDUP(IF(B4057&gt;$D$5,0,($D$5-B4057+1)/365),0)</f>
        <v>1</v>
      </c>
      <c r="N4057" s="28">
        <f>IF(OR(L4057=1,M4057=1),IF(B4057+364&lt;=$D$5,(B4057+364-$D$4+1)/365,IF(B4057&gt;$D$4,($D$5-B4057+1)/365,$D$6/365)),0)</f>
        <v>0.12765204845255876</v>
      </c>
      <c r="O4057" s="28">
        <f>'Data &amp; Parameter'!$E$16*'Data &amp; Parameter'!$E$17*('Data &amp; Parameter'!$E$18+'Data &amp; Parameter'!$E$19)*'Data &amp; Parameter'!$E$20*'Data &amp; Parameter'!$E$37*N4057</f>
        <v>0.443808432959023</v>
      </c>
      <c r="P4057">
        <f>ROUNDUP(IF(D4057&gt;$D$4,0,($D$4-D4057+1)/365),0)</f>
        <v>0</v>
      </c>
      <c r="Q4057">
        <f>ROUNDUP(IF(D4057&gt;$D$5,0,($D$5-D4057+1)/365),0)</f>
        <v>1</v>
      </c>
      <c r="R4057" s="28">
        <f>IF(OR(P4057=1,Q4057=1),IF(D4057+364&lt;=$D$5,(D4057+364-$D$4+1)/365,IF(D4057&gt;$D$4,($D$5-D4057+1)/365,$D$6/365)),0)</f>
        <v>0.12765081177066137</v>
      </c>
      <c r="S4057" s="28">
        <f>'Data &amp; Parameter'!$E$16*'Data &amp; Parameter'!$E$17*('Data &amp; Parameter'!$E$18+'Data &amp; Parameter'!$E$19)*'Data &amp; Parameter'!$E$20*'Data &amp; Parameter'!$E$37*R4057</f>
        <v>0.4438041333816829</v>
      </c>
      <c r="T4057" s="28">
        <f t="shared" si="63"/>
        <v>0.88761256634070596</v>
      </c>
    </row>
    <row r="4058" spans="1:20" ht="15.75" customHeight="1" x14ac:dyDescent="0.35">
      <c r="A4058">
        <v>4051</v>
      </c>
      <c r="B4058" s="76">
        <v>44255.409236111111</v>
      </c>
      <c r="C4058" s="1" t="s">
        <v>12848</v>
      </c>
      <c r="D4058" s="76">
        <v>44255.411458333328</v>
      </c>
      <c r="E4058" s="1" t="s">
        <v>12849</v>
      </c>
      <c r="F4058" s="1" t="s">
        <v>12850</v>
      </c>
      <c r="G4058" s="1" t="s">
        <v>123</v>
      </c>
      <c r="H4058" s="1" t="s">
        <v>124</v>
      </c>
      <c r="I4058" s="1" t="s">
        <v>125</v>
      </c>
      <c r="J4058" s="1" t="s">
        <v>9694</v>
      </c>
      <c r="K4058" s="1" t="s">
        <v>12832</v>
      </c>
      <c r="L4058">
        <f>ROUNDUP(IF(B4058&gt;$D$4,0,($D$4-B4058+1)/365),0)</f>
        <v>0</v>
      </c>
      <c r="M4058">
        <f>ROUNDUP(IF(B4058&gt;$D$5,0,($D$5-B4058+1)/365),0)</f>
        <v>1</v>
      </c>
      <c r="N4058" s="28">
        <f>IF(OR(L4058=1,M4058=1),IF(B4058+364&lt;=$D$5,(B4058+364-$D$4+1)/365,IF(B4058&gt;$D$4,($D$5-B4058+1)/365,$D$6/365)),0)</f>
        <v>0.12764592846271053</v>
      </c>
      <c r="O4058" s="28">
        <f>'Data &amp; Parameter'!$E$16*'Data &amp; Parameter'!$E$17*('Data &amp; Parameter'!$E$18+'Data &amp; Parameter'!$E$19)*'Data &amp; Parameter'!$E$20*'Data &amp; Parameter'!$E$37*N4058</f>
        <v>0.44378715556365655</v>
      </c>
      <c r="P4058">
        <f>ROUNDUP(IF(D4058&gt;$D$4,0,($D$4-D4058+1)/365),0)</f>
        <v>0</v>
      </c>
      <c r="Q4058">
        <f>ROUNDUP(IF(D4058&gt;$D$5,0,($D$5-D4058+1)/365),0)</f>
        <v>1</v>
      </c>
      <c r="R4058" s="28">
        <f>IF(OR(P4058=1,Q4058=1),IF(D4058+364&lt;=$D$5,(D4058+364-$D$4+1)/365,IF(D4058&gt;$D$4,($D$5-D4058+1)/365,$D$6/365)),0)</f>
        <v>0.1276398401826617</v>
      </c>
      <c r="S4058" s="28">
        <f>'Data &amp; Parameter'!$E$16*'Data &amp; Parameter'!$E$17*('Data &amp; Parameter'!$E$18+'Data &amp; Parameter'!$E$19)*'Data &amp; Parameter'!$E$20*'Data &amp; Parameter'!$E$37*R4058</f>
        <v>0.44376598841388776</v>
      </c>
      <c r="T4058" s="28">
        <f t="shared" si="63"/>
        <v>0.88755314397754437</v>
      </c>
    </row>
    <row r="4059" spans="1:20" ht="15.75" customHeight="1" x14ac:dyDescent="0.35">
      <c r="A4059">
        <v>4052</v>
      </c>
      <c r="B4059" s="76">
        <v>44255.410462962958</v>
      </c>
      <c r="C4059" s="1" t="s">
        <v>12851</v>
      </c>
      <c r="D4059" s="76">
        <v>44255.411145833335</v>
      </c>
      <c r="E4059" s="1" t="s">
        <v>12852</v>
      </c>
      <c r="F4059" s="1" t="s">
        <v>12853</v>
      </c>
      <c r="G4059" s="1" t="s">
        <v>123</v>
      </c>
      <c r="H4059" s="1" t="s">
        <v>124</v>
      </c>
      <c r="I4059" s="1" t="s">
        <v>125</v>
      </c>
      <c r="J4059" s="1" t="s">
        <v>9077</v>
      </c>
      <c r="K4059" s="1" t="s">
        <v>12854</v>
      </c>
      <c r="L4059">
        <f>ROUNDUP(IF(B4059&gt;$D$4,0,($D$4-B4059+1)/365),0)</f>
        <v>0</v>
      </c>
      <c r="M4059">
        <f>ROUNDUP(IF(B4059&gt;$D$5,0,($D$5-B4059+1)/365),0)</f>
        <v>1</v>
      </c>
      <c r="N4059" s="28">
        <f>IF(OR(L4059=1,M4059=1),IF(B4059+364&lt;=$D$5,(B4059+364-$D$4+1)/365,IF(B4059&gt;$D$4,($D$5-B4059+1)/365,$D$6/365)),0)</f>
        <v>0.12764256722477188</v>
      </c>
      <c r="O4059" s="28">
        <f>'Data &amp; Parameter'!$E$16*'Data &amp; Parameter'!$E$17*('Data &amp; Parameter'!$E$18+'Data &amp; Parameter'!$E$19)*'Data &amp; Parameter'!$E$20*'Data &amp; Parameter'!$E$37*N4059</f>
        <v>0.44377546953307234</v>
      </c>
      <c r="P4059">
        <f>ROUNDUP(IF(D4059&gt;$D$4,0,($D$4-D4059+1)/365),0)</f>
        <v>0</v>
      </c>
      <c r="Q4059">
        <f>ROUNDUP(IF(D4059&gt;$D$5,0,($D$5-D4059+1)/365),0)</f>
        <v>1</v>
      </c>
      <c r="R4059" s="28">
        <f>IF(OR(P4059=1,Q4059=1),IF(D4059+364&lt;=$D$5,(D4059+364-$D$4+1)/365,IF(D4059&gt;$D$4,($D$5-D4059+1)/365,$D$6/365)),0)</f>
        <v>0.12764069634702613</v>
      </c>
      <c r="S4059" s="28">
        <f>'Data &amp; Parameter'!$E$16*'Data &amp; Parameter'!$E$17*('Data &amp; Parameter'!$E$18+'Data &amp; Parameter'!$E$19)*'Data &amp; Parameter'!$E$20*'Data &amp; Parameter'!$E$37*R4059</f>
        <v>0.44376896504426339</v>
      </c>
      <c r="T4059" s="28">
        <f t="shared" si="63"/>
        <v>0.88754443457733578</v>
      </c>
    </row>
    <row r="4060" spans="1:20" ht="15.75" customHeight="1" x14ac:dyDescent="0.35">
      <c r="A4060">
        <v>4053</v>
      </c>
      <c r="B4060" s="76">
        <v>44255.410694444443</v>
      </c>
      <c r="C4060" s="1" t="s">
        <v>12855</v>
      </c>
      <c r="D4060" s="76">
        <v>44255.411446759259</v>
      </c>
      <c r="E4060" s="1" t="s">
        <v>12856</v>
      </c>
      <c r="F4060" s="1" t="s">
        <v>12857</v>
      </c>
      <c r="G4060" s="1" t="s">
        <v>123</v>
      </c>
      <c r="H4060" s="1" t="s">
        <v>124</v>
      </c>
      <c r="I4060" s="1" t="s">
        <v>125</v>
      </c>
      <c r="J4060" s="1" t="s">
        <v>12777</v>
      </c>
      <c r="K4060" s="1" t="s">
        <v>12778</v>
      </c>
      <c r="L4060">
        <f>ROUNDUP(IF(B4060&gt;$D$4,0,($D$4-B4060+1)/365),0)</f>
        <v>0</v>
      </c>
      <c r="M4060">
        <f>ROUNDUP(IF(B4060&gt;$D$5,0,($D$5-B4060+1)/365),0)</f>
        <v>1</v>
      </c>
      <c r="N4060" s="28">
        <f>IF(OR(L4060=1,M4060=1),IF(B4060+364&lt;=$D$5,(B4060+364-$D$4+1)/365,IF(B4060&gt;$D$4,($D$5-B4060+1)/365,$D$6/365)),0)</f>
        <v>0.12764193302892349</v>
      </c>
      <c r="O4060" s="28">
        <f>'Data &amp; Parameter'!$E$16*'Data &amp; Parameter'!$E$17*('Data &amp; Parameter'!$E$18+'Data &amp; Parameter'!$E$19)*'Data &amp; Parameter'!$E$20*'Data &amp; Parameter'!$E$37*N4060</f>
        <v>0.44377326462160338</v>
      </c>
      <c r="P4060">
        <f>ROUNDUP(IF(D4060&gt;$D$4,0,($D$4-D4060+1)/365),0)</f>
        <v>0</v>
      </c>
      <c r="Q4060">
        <f>ROUNDUP(IF(D4060&gt;$D$5,0,($D$5-D4060+1)/365),0)</f>
        <v>1</v>
      </c>
      <c r="R4060" s="28">
        <f>IF(OR(P4060=1,Q4060=1),IF(D4060+364&lt;=$D$5,(D4060+364-$D$4+1)/365,IF(D4060&gt;$D$4,($D$5-D4060+1)/365,$D$6/365)),0)</f>
        <v>0.12763987189244116</v>
      </c>
      <c r="S4060" s="28">
        <f>'Data &amp; Parameter'!$E$16*'Data &amp; Parameter'!$E$17*('Data &amp; Parameter'!$E$18+'Data &amp; Parameter'!$E$19)*'Data &amp; Parameter'!$E$20*'Data &amp; Parameter'!$E$37*R4060</f>
        <v>0.44376609865941619</v>
      </c>
      <c r="T4060" s="28">
        <f t="shared" si="63"/>
        <v>0.88753936328101957</v>
      </c>
    </row>
    <row r="4061" spans="1:20" ht="15.75" customHeight="1" x14ac:dyDescent="0.35">
      <c r="A4061">
        <v>4054</v>
      </c>
      <c r="B4061" s="76">
        <v>44255.412442129629</v>
      </c>
      <c r="C4061" s="1" t="s">
        <v>12858</v>
      </c>
      <c r="D4061" s="76">
        <v>44255.412962962961</v>
      </c>
      <c r="E4061" s="1" t="s">
        <v>12859</v>
      </c>
      <c r="F4061" s="1" t="s">
        <v>12860</v>
      </c>
      <c r="G4061" s="1" t="s">
        <v>123</v>
      </c>
      <c r="H4061" s="1" t="s">
        <v>124</v>
      </c>
      <c r="I4061" s="1" t="s">
        <v>125</v>
      </c>
      <c r="J4061" s="1" t="s">
        <v>9077</v>
      </c>
      <c r="K4061" s="1" t="s">
        <v>12861</v>
      </c>
      <c r="L4061">
        <f>ROUNDUP(IF(B4061&gt;$D$4,0,($D$4-B4061+1)/365),0)</f>
        <v>0</v>
      </c>
      <c r="M4061">
        <f>ROUNDUP(IF(B4061&gt;$D$5,0,($D$5-B4061+1)/365),0)</f>
        <v>1</v>
      </c>
      <c r="N4061" s="28">
        <f>IF(OR(L4061=1,M4061=1),IF(B4061+364&lt;=$D$5,(B4061+364-$D$4+1)/365,IF(B4061&gt;$D$4,($D$5-B4061+1)/365,$D$6/365)),0)</f>
        <v>0.12763714485033095</v>
      </c>
      <c r="O4061" s="28">
        <f>'Data &amp; Parameter'!$E$16*'Data &amp; Parameter'!$E$17*('Data &amp; Parameter'!$E$18+'Data &amp; Parameter'!$E$19)*'Data &amp; Parameter'!$E$20*'Data &amp; Parameter'!$E$37*N4061</f>
        <v>0.44375661754023149</v>
      </c>
      <c r="P4061">
        <f>ROUNDUP(IF(D4061&gt;$D$4,0,($D$4-D4061+1)/365),0)</f>
        <v>0</v>
      </c>
      <c r="Q4061">
        <f>ROUNDUP(IF(D4061&gt;$D$5,0,($D$5-D4061+1)/365),0)</f>
        <v>1</v>
      </c>
      <c r="R4061" s="28">
        <f>IF(OR(P4061=1,Q4061=1),IF(D4061+364&lt;=$D$5,(D4061+364-$D$4+1)/365,IF(D4061&gt;$D$4,($D$5-D4061+1)/365,$D$6/365)),0)</f>
        <v>0.12763571790969702</v>
      </c>
      <c r="S4061" s="28">
        <f>'Data &amp; Parameter'!$E$16*'Data &amp; Parameter'!$E$17*('Data &amp; Parameter'!$E$18+'Data &amp; Parameter'!$E$19)*'Data &amp; Parameter'!$E$20*'Data &amp; Parameter'!$E$37*R4061</f>
        <v>0.44375165648951315</v>
      </c>
      <c r="T4061" s="28">
        <f t="shared" si="63"/>
        <v>0.88750827402974464</v>
      </c>
    </row>
    <row r="4062" spans="1:20" ht="15.75" customHeight="1" x14ac:dyDescent="0.35">
      <c r="A4062">
        <v>4055</v>
      </c>
      <c r="B4062" s="76">
        <v>44255.413321759261</v>
      </c>
      <c r="C4062" s="1" t="s">
        <v>12862</v>
      </c>
      <c r="D4062" s="76">
        <v>44255.414224537039</v>
      </c>
      <c r="E4062" s="1" t="s">
        <v>12863</v>
      </c>
      <c r="F4062" s="1" t="s">
        <v>12864</v>
      </c>
      <c r="G4062" s="1" t="s">
        <v>123</v>
      </c>
      <c r="H4062" s="1" t="s">
        <v>124</v>
      </c>
      <c r="I4062" s="1" t="s">
        <v>125</v>
      </c>
      <c r="J4062" s="1" t="s">
        <v>9077</v>
      </c>
      <c r="K4062" s="1" t="s">
        <v>12865</v>
      </c>
      <c r="L4062">
        <f>ROUNDUP(IF(B4062&gt;$D$4,0,($D$4-B4062+1)/365),0)</f>
        <v>0</v>
      </c>
      <c r="M4062">
        <f>ROUNDUP(IF(B4062&gt;$D$5,0,($D$5-B4062+1)/365),0)</f>
        <v>1</v>
      </c>
      <c r="N4062" s="28">
        <f>IF(OR(L4062=1,M4062=1),IF(B4062+364&lt;=$D$5,(B4062+364-$D$4+1)/365,IF(B4062&gt;$D$4,($D$5-B4062+1)/365,$D$6/365)),0)</f>
        <v>0.127634734906135</v>
      </c>
      <c r="O4062" s="28">
        <f>'Data &amp; Parameter'!$E$16*'Data &amp; Parameter'!$E$17*('Data &amp; Parameter'!$E$18+'Data &amp; Parameter'!$E$19)*'Data &amp; Parameter'!$E$20*'Data &amp; Parameter'!$E$37*N4062</f>
        <v>0.44374823887674675</v>
      </c>
      <c r="P4062">
        <f>ROUNDUP(IF(D4062&gt;$D$4,0,($D$4-D4062+1)/365),0)</f>
        <v>0</v>
      </c>
      <c r="Q4062">
        <f>ROUNDUP(IF(D4062&gt;$D$5,0,($D$5-D4062+1)/365),0)</f>
        <v>1</v>
      </c>
      <c r="R4062" s="28">
        <f>IF(OR(P4062=1,Q4062=1),IF(D4062+364&lt;=$D$5,(D4062+364-$D$4+1)/365,IF(D4062&gt;$D$4,($D$5-D4062+1)/365,$D$6/365)),0)</f>
        <v>0.12763226154236018</v>
      </c>
      <c r="S4062" s="28">
        <f>'Data &amp; Parameter'!$E$16*'Data &amp; Parameter'!$E$17*('Data &amp; Parameter'!$E$18+'Data &amp; Parameter'!$E$19)*'Data &amp; Parameter'!$E$20*'Data &amp; Parameter'!$E$37*R4062</f>
        <v>0.44373963972213581</v>
      </c>
      <c r="T4062" s="28">
        <f t="shared" si="63"/>
        <v>0.88748787859888256</v>
      </c>
    </row>
    <row r="4063" spans="1:20" ht="15.75" customHeight="1" x14ac:dyDescent="0.35">
      <c r="A4063">
        <v>4056</v>
      </c>
      <c r="B4063" s="76">
        <v>44255.414340277777</v>
      </c>
      <c r="C4063" s="1" t="s">
        <v>12866</v>
      </c>
      <c r="D4063" s="76">
        <v>44255.414942129632</v>
      </c>
      <c r="E4063" s="1" t="s">
        <v>12867</v>
      </c>
      <c r="F4063" s="1" t="s">
        <v>12868</v>
      </c>
      <c r="G4063" s="1" t="s">
        <v>123</v>
      </c>
      <c r="H4063" s="1" t="s">
        <v>124</v>
      </c>
      <c r="I4063" s="1" t="s">
        <v>125</v>
      </c>
      <c r="J4063" s="1" t="s">
        <v>12777</v>
      </c>
      <c r="K4063" s="1" t="s">
        <v>12778</v>
      </c>
      <c r="L4063">
        <f>ROUNDUP(IF(B4063&gt;$D$4,0,($D$4-B4063+1)/365),0)</f>
        <v>0</v>
      </c>
      <c r="M4063">
        <f>ROUNDUP(IF(B4063&gt;$D$5,0,($D$5-B4063+1)/365),0)</f>
        <v>1</v>
      </c>
      <c r="N4063" s="28">
        <f>IF(OR(L4063=1,M4063=1),IF(B4063+364&lt;=$D$5,(B4063+364-$D$4+1)/365,IF(B4063&gt;$D$4,($D$5-B4063+1)/365,$D$6/365)),0)</f>
        <v>0.12763194444444595</v>
      </c>
      <c r="O4063" s="28">
        <f>'Data &amp; Parameter'!$E$16*'Data &amp; Parameter'!$E$17*('Data &amp; Parameter'!$E$18+'Data &amp; Parameter'!$E$19)*'Data &amp; Parameter'!$E$20*'Data &amp; Parameter'!$E$37*N4063</f>
        <v>0.44373853726643603</v>
      </c>
      <c r="P4063">
        <f>ROUNDUP(IF(D4063&gt;$D$4,0,($D$4-D4063+1)/365),0)</f>
        <v>0</v>
      </c>
      <c r="Q4063">
        <f>ROUNDUP(IF(D4063&gt;$D$5,0,($D$5-D4063+1)/365),0)</f>
        <v>1</v>
      </c>
      <c r="R4063" s="28">
        <f>IF(OR(P4063=1,Q4063=1),IF(D4063+364&lt;=$D$5,(D4063+364-$D$4+1)/365,IF(D4063&gt;$D$4,($D$5-D4063+1)/365,$D$6/365)),0)</f>
        <v>0.12763029553525609</v>
      </c>
      <c r="S4063" s="28">
        <f>'Data &amp; Parameter'!$E$16*'Data &amp; Parameter'!$E$17*('Data &amp; Parameter'!$E$18+'Data &amp; Parameter'!$E$19)*'Data &amp; Parameter'!$E$20*'Data &amp; Parameter'!$E$37*R4063</f>
        <v>0.44373280449667235</v>
      </c>
      <c r="T4063" s="28">
        <f t="shared" si="63"/>
        <v>0.88747134176310838</v>
      </c>
    </row>
    <row r="4064" spans="1:20" ht="15.75" customHeight="1" x14ac:dyDescent="0.35">
      <c r="A4064">
        <v>4057</v>
      </c>
      <c r="B4064" s="76">
        <v>44255.415254629625</v>
      </c>
      <c r="C4064" s="1" t="s">
        <v>12869</v>
      </c>
      <c r="D4064" s="76">
        <v>44255.415636574078</v>
      </c>
      <c r="E4064" s="1" t="s">
        <v>12870</v>
      </c>
      <c r="F4064" s="1" t="s">
        <v>12871</v>
      </c>
      <c r="G4064" s="1" t="s">
        <v>123</v>
      </c>
      <c r="H4064" s="1" t="s">
        <v>124</v>
      </c>
      <c r="I4064" s="1" t="s">
        <v>125</v>
      </c>
      <c r="J4064" s="1" t="s">
        <v>9077</v>
      </c>
      <c r="K4064" s="1" t="s">
        <v>12872</v>
      </c>
      <c r="L4064">
        <f>ROUNDUP(IF(B4064&gt;$D$4,0,($D$4-B4064+1)/365),0)</f>
        <v>0</v>
      </c>
      <c r="M4064">
        <f>ROUNDUP(IF(B4064&gt;$D$5,0,($D$5-B4064+1)/365),0)</f>
        <v>1</v>
      </c>
      <c r="N4064" s="28">
        <f>IF(OR(L4064=1,M4064=1),IF(B4064+364&lt;=$D$5,(B4064+364-$D$4+1)/365,IF(B4064&gt;$D$4,($D$5-B4064+1)/365,$D$6/365)),0)</f>
        <v>0.12762943937089166</v>
      </c>
      <c r="O4064" s="28">
        <f>'Data &amp; Parameter'!$E$16*'Data &amp; Parameter'!$E$17*('Data &amp; Parameter'!$E$18+'Data &amp; Parameter'!$E$19)*'Data &amp; Parameter'!$E$20*'Data &amp; Parameter'!$E$37*N4064</f>
        <v>0.44372982786629672</v>
      </c>
      <c r="P4064">
        <f>ROUNDUP(IF(D4064&gt;$D$4,0,($D$4-D4064+1)/365),0)</f>
        <v>0</v>
      </c>
      <c r="Q4064">
        <f>ROUNDUP(IF(D4064&gt;$D$5,0,($D$5-D4064+1)/365),0)</f>
        <v>1</v>
      </c>
      <c r="R4064" s="28">
        <f>IF(OR(P4064=1,Q4064=1),IF(D4064+364&lt;=$D$5,(D4064+364-$D$4+1)/365,IF(D4064&gt;$D$4,($D$5-D4064+1)/365,$D$6/365)),0)</f>
        <v>0.12762839294773087</v>
      </c>
      <c r="S4064" s="28">
        <f>'Data &amp; Parameter'!$E$16*'Data &amp; Parameter'!$E$17*('Data &amp; Parameter'!$E$18+'Data &amp; Parameter'!$E$19)*'Data &amp; Parameter'!$E$20*'Data &amp; Parameter'!$E$37*R4064</f>
        <v>0.44372618976233497</v>
      </c>
      <c r="T4064" s="28">
        <f t="shared" si="63"/>
        <v>0.88745601762863169</v>
      </c>
    </row>
    <row r="4065" spans="1:20" ht="15.75" customHeight="1" x14ac:dyDescent="0.35">
      <c r="A4065">
        <v>4058</v>
      </c>
      <c r="B4065" s="76">
        <v>44255.416562500002</v>
      </c>
      <c r="C4065" s="1" t="s">
        <v>12873</v>
      </c>
      <c r="D4065" s="76">
        <v>44255.417037037041</v>
      </c>
      <c r="E4065" s="1" t="s">
        <v>12874</v>
      </c>
      <c r="F4065" s="1" t="s">
        <v>12875</v>
      </c>
      <c r="G4065" s="1" t="s">
        <v>123</v>
      </c>
      <c r="H4065" s="1" t="s">
        <v>124</v>
      </c>
      <c r="I4065" s="1" t="s">
        <v>125</v>
      </c>
      <c r="J4065" s="1" t="s">
        <v>9808</v>
      </c>
      <c r="K4065" s="1" t="s">
        <v>12876</v>
      </c>
      <c r="L4065">
        <f>ROUNDUP(IF(B4065&gt;$D$4,0,($D$4-B4065+1)/365),0)</f>
        <v>0</v>
      </c>
      <c r="M4065">
        <f>ROUNDUP(IF(B4065&gt;$D$5,0,($D$5-B4065+1)/365),0)</f>
        <v>1</v>
      </c>
      <c r="N4065" s="28">
        <f>IF(OR(L4065=1,M4065=1),IF(B4065+364&lt;=$D$5,(B4065+364-$D$4+1)/365,IF(B4065&gt;$D$4,($D$5-B4065+1)/365,$D$6/365)),0)</f>
        <v>0.12762585616437719</v>
      </c>
      <c r="O4065" s="28">
        <f>'Data &amp; Parameter'!$E$16*'Data &amp; Parameter'!$E$17*('Data &amp; Parameter'!$E$18+'Data &amp; Parameter'!$E$19)*'Data &amp; Parameter'!$E$20*'Data &amp; Parameter'!$E$37*N4065</f>
        <v>0.44371737011659795</v>
      </c>
      <c r="P4065">
        <f>ROUNDUP(IF(D4065&gt;$D$4,0,($D$4-D4065+1)/365),0)</f>
        <v>0</v>
      </c>
      <c r="Q4065">
        <f>ROUNDUP(IF(D4065&gt;$D$5,0,($D$5-D4065+1)/365),0)</f>
        <v>1</v>
      </c>
      <c r="R4065" s="28">
        <f>IF(OR(P4065=1,Q4065=1),IF(D4065+364&lt;=$D$5,(D4065+364-$D$4+1)/365,IF(D4065&gt;$D$4,($D$5-D4065+1)/365,$D$6/365)),0)</f>
        <v>0.12762455606290093</v>
      </c>
      <c r="S4065" s="28">
        <f>'Data &amp; Parameter'!$E$16*'Data &amp; Parameter'!$E$17*('Data &amp; Parameter'!$E$18+'Data &amp; Parameter'!$E$19)*'Data &amp; Parameter'!$E$20*'Data &amp; Parameter'!$E$37*R4065</f>
        <v>0.44371285004813171</v>
      </c>
      <c r="T4065" s="28">
        <f t="shared" si="63"/>
        <v>0.88743022016472972</v>
      </c>
    </row>
    <row r="4066" spans="1:20" ht="15.75" customHeight="1" x14ac:dyDescent="0.35">
      <c r="A4066">
        <v>4059</v>
      </c>
      <c r="B4066" s="76">
        <v>44255.417743055557</v>
      </c>
      <c r="C4066" s="1" t="s">
        <v>12877</v>
      </c>
      <c r="D4066" s="76">
        <v>44255.418842592597</v>
      </c>
      <c r="E4066" s="1" t="s">
        <v>12878</v>
      </c>
      <c r="F4066" s="1" t="s">
        <v>12879</v>
      </c>
      <c r="G4066" s="1" t="s">
        <v>123</v>
      </c>
      <c r="H4066" s="1" t="s">
        <v>124</v>
      </c>
      <c r="I4066" s="1" t="s">
        <v>125</v>
      </c>
      <c r="J4066" s="1" t="s">
        <v>9077</v>
      </c>
      <c r="K4066" s="1" t="s">
        <v>12865</v>
      </c>
      <c r="L4066">
        <f>ROUNDUP(IF(B4066&gt;$D$4,0,($D$4-B4066+1)/365),0)</f>
        <v>0</v>
      </c>
      <c r="M4066">
        <f>ROUNDUP(IF(B4066&gt;$D$5,0,($D$5-B4066+1)/365),0)</f>
        <v>1</v>
      </c>
      <c r="N4066" s="28">
        <f>IF(OR(L4066=1,M4066=1),IF(B4066+364&lt;=$D$5,(B4066+364-$D$4+1)/365,IF(B4066&gt;$D$4,($D$5-B4066+1)/365,$D$6/365)),0)</f>
        <v>0.12762262176559624</v>
      </c>
      <c r="O4066" s="28">
        <f>'Data &amp; Parameter'!$E$16*'Data &amp; Parameter'!$E$17*('Data &amp; Parameter'!$E$18+'Data &amp; Parameter'!$E$19)*'Data &amp; Parameter'!$E$20*'Data &amp; Parameter'!$E$37*N4066</f>
        <v>0.4437061250682659</v>
      </c>
      <c r="P4066">
        <f>ROUNDUP(IF(D4066&gt;$D$4,0,($D$4-D4066+1)/365),0)</f>
        <v>0</v>
      </c>
      <c r="Q4066">
        <f>ROUNDUP(IF(D4066&gt;$D$5,0,($D$5-D4066+1)/365),0)</f>
        <v>1</v>
      </c>
      <c r="R4066" s="28">
        <f>IF(OR(P4066=1,Q4066=1),IF(D4066+364&lt;=$D$5,(D4066+364-$D$4+1)/365,IF(D4066&gt;$D$4,($D$5-D4066+1)/365,$D$6/365)),0)</f>
        <v>0.1276196093353513</v>
      </c>
      <c r="S4066" s="28">
        <f>'Data &amp; Parameter'!$E$16*'Data &amp; Parameter'!$E$17*('Data &amp; Parameter'!$E$18+'Data &amp; Parameter'!$E$19)*'Data &amp; Parameter'!$E$20*'Data &amp; Parameter'!$E$37*R4066</f>
        <v>0.4436956517389099</v>
      </c>
      <c r="T4066" s="28">
        <f t="shared" si="63"/>
        <v>0.8874017768071758</v>
      </c>
    </row>
    <row r="4067" spans="1:20" ht="15.75" customHeight="1" x14ac:dyDescent="0.35">
      <c r="A4067">
        <v>4060</v>
      </c>
      <c r="B4067" s="76">
        <v>44255.417997685188</v>
      </c>
      <c r="C4067" s="1" t="s">
        <v>12880</v>
      </c>
      <c r="D4067" s="76">
        <v>44255.41987268519</v>
      </c>
      <c r="E4067" s="1" t="s">
        <v>12881</v>
      </c>
      <c r="F4067" s="1" t="s">
        <v>12882</v>
      </c>
      <c r="G4067" s="1" t="s">
        <v>123</v>
      </c>
      <c r="H4067" s="1" t="s">
        <v>124</v>
      </c>
      <c r="I4067" s="1" t="s">
        <v>125</v>
      </c>
      <c r="J4067" s="1" t="s">
        <v>12777</v>
      </c>
      <c r="K4067" s="1" t="s">
        <v>12778</v>
      </c>
      <c r="L4067">
        <f>ROUNDUP(IF(B4067&gt;$D$4,0,($D$4-B4067+1)/365),0)</f>
        <v>0</v>
      </c>
      <c r="M4067">
        <f>ROUNDUP(IF(B4067&gt;$D$5,0,($D$5-B4067+1)/365),0)</f>
        <v>1</v>
      </c>
      <c r="N4067" s="28">
        <f>IF(OR(L4067=1,M4067=1),IF(B4067+364&lt;=$D$5,(B4067+364-$D$4+1)/365,IF(B4067&gt;$D$4,($D$5-B4067+1)/365,$D$6/365)),0)</f>
        <v>0.12762192415016901</v>
      </c>
      <c r="O4067" s="28">
        <f>'Data &amp; Parameter'!$E$16*'Data &amp; Parameter'!$E$17*('Data &amp; Parameter'!$E$18+'Data &amp; Parameter'!$E$19)*'Data &amp; Parameter'!$E$20*'Data &amp; Parameter'!$E$37*N4067</f>
        <v>0.44370369966567091</v>
      </c>
      <c r="P4067">
        <f>ROUNDUP(IF(D4067&gt;$D$4,0,($D$4-D4067+1)/365),0)</f>
        <v>0</v>
      </c>
      <c r="Q4067">
        <f>ROUNDUP(IF(D4067&gt;$D$5,0,($D$5-D4067+1)/365),0)</f>
        <v>1</v>
      </c>
      <c r="R4067" s="28">
        <f>IF(OR(P4067=1,Q4067=1),IF(D4067+364&lt;=$D$5,(D4067+364-$D$4+1)/365,IF(D4067&gt;$D$4,($D$5-D4067+1)/365,$D$6/365)),0)</f>
        <v>0.12761678716386285</v>
      </c>
      <c r="S4067" s="28">
        <f>'Data &amp; Parameter'!$E$16*'Data &amp; Parameter'!$E$17*('Data &amp; Parameter'!$E$18+'Data &amp; Parameter'!$E$19)*'Data &amp; Parameter'!$E$20*'Data &amp; Parameter'!$E$37*R4067</f>
        <v>0.44368583988300153</v>
      </c>
      <c r="T4067" s="28">
        <f t="shared" si="63"/>
        <v>0.88738953954867239</v>
      </c>
    </row>
    <row r="4068" spans="1:20" ht="15.75" customHeight="1" x14ac:dyDescent="0.35">
      <c r="A4068">
        <v>4061</v>
      </c>
      <c r="B4068" s="76">
        <v>44255.420960648145</v>
      </c>
      <c r="C4068" s="1" t="s">
        <v>12883</v>
      </c>
      <c r="D4068" s="76">
        <v>44255.423645833333</v>
      </c>
      <c r="E4068" s="1" t="s">
        <v>12884</v>
      </c>
      <c r="F4068" s="1" t="s">
        <v>12885</v>
      </c>
      <c r="G4068" s="1" t="s">
        <v>123</v>
      </c>
      <c r="H4068" s="1" t="s">
        <v>124</v>
      </c>
      <c r="I4068" s="1" t="s">
        <v>125</v>
      </c>
      <c r="J4068" s="1" t="s">
        <v>9694</v>
      </c>
      <c r="K4068" s="1" t="s">
        <v>12886</v>
      </c>
      <c r="L4068">
        <f>ROUNDUP(IF(B4068&gt;$D$4,0,($D$4-B4068+1)/365),0)</f>
        <v>0</v>
      </c>
      <c r="M4068">
        <f>ROUNDUP(IF(B4068&gt;$D$5,0,($D$5-B4068+1)/365),0)</f>
        <v>1</v>
      </c>
      <c r="N4068" s="28">
        <f>IF(OR(L4068=1,M4068=1),IF(B4068+364&lt;=$D$5,(B4068+364-$D$4+1)/365,IF(B4068&gt;$D$4,($D$5-B4068+1)/365,$D$6/365)),0)</f>
        <v>0.12761380644343723</v>
      </c>
      <c r="O4068" s="28">
        <f>'Data &amp; Parameter'!$E$16*'Data &amp; Parameter'!$E$17*('Data &amp; Parameter'!$E$18+'Data &amp; Parameter'!$E$19)*'Data &amp; Parameter'!$E$20*'Data &amp; Parameter'!$E$37*N4068</f>
        <v>0.44367547679931252</v>
      </c>
      <c r="P4068">
        <f>ROUNDUP(IF(D4068&gt;$D$4,0,($D$4-D4068+1)/365),0)</f>
        <v>0</v>
      </c>
      <c r="Q4068">
        <f>ROUNDUP(IF(D4068&gt;$D$5,0,($D$5-D4068+1)/365),0)</f>
        <v>1</v>
      </c>
      <c r="R4068" s="28">
        <f>IF(OR(P4068=1,Q4068=1),IF(D4068+364&lt;=$D$5,(D4068+364-$D$4+1)/365,IF(D4068&gt;$D$4,($D$5-D4068+1)/365,$D$6/365)),0)</f>
        <v>0.12760644977169161</v>
      </c>
      <c r="S4068" s="28">
        <f>'Data &amp; Parameter'!$E$16*'Data &amp; Parameter'!$E$17*('Data &amp; Parameter'!$E$18+'Data &amp; Parameter'!$E$19)*'Data &amp; Parameter'!$E$20*'Data &amp; Parameter'!$E$37*R4068</f>
        <v>0.44364989982660591</v>
      </c>
      <c r="T4068" s="28">
        <f t="shared" si="63"/>
        <v>0.88732537662591837</v>
      </c>
    </row>
    <row r="4069" spans="1:20" ht="15.75" customHeight="1" x14ac:dyDescent="0.35">
      <c r="A4069">
        <v>4062</v>
      </c>
      <c r="B4069" s="76">
        <v>44255.421435185184</v>
      </c>
      <c r="C4069" s="1" t="s">
        <v>12887</v>
      </c>
      <c r="D4069" s="76">
        <v>44255.421956018516</v>
      </c>
      <c r="E4069" s="1" t="s">
        <v>12888</v>
      </c>
      <c r="F4069" s="1" t="s">
        <v>12889</v>
      </c>
      <c r="G4069" s="1" t="s">
        <v>123</v>
      </c>
      <c r="H4069" s="1" t="s">
        <v>124</v>
      </c>
      <c r="I4069" s="1" t="s">
        <v>125</v>
      </c>
      <c r="J4069" s="1" t="s">
        <v>9808</v>
      </c>
      <c r="K4069" s="1" t="s">
        <v>12876</v>
      </c>
      <c r="L4069">
        <f>ROUNDUP(IF(B4069&gt;$D$4,0,($D$4-B4069+1)/365),0)</f>
        <v>0</v>
      </c>
      <c r="M4069">
        <f>ROUNDUP(IF(B4069&gt;$D$5,0,($D$5-B4069+1)/365),0)</f>
        <v>1</v>
      </c>
      <c r="N4069" s="28">
        <f>IF(OR(L4069=1,M4069=1),IF(B4069+364&lt;=$D$5,(B4069+364-$D$4+1)/365,IF(B4069&gt;$D$4,($D$5-B4069+1)/365,$D$6/365)),0)</f>
        <v>0.127612506341961</v>
      </c>
      <c r="O4069" s="28">
        <f>'Data &amp; Parameter'!$E$16*'Data &amp; Parameter'!$E$17*('Data &amp; Parameter'!$E$18+'Data &amp; Parameter'!$E$19)*'Data &amp; Parameter'!$E$20*'Data &amp; Parameter'!$E$37*N4069</f>
        <v>0.44367095673084633</v>
      </c>
      <c r="P4069">
        <f>ROUNDUP(IF(D4069&gt;$D$4,0,($D$4-D4069+1)/365),0)</f>
        <v>0</v>
      </c>
      <c r="Q4069">
        <f>ROUNDUP(IF(D4069&gt;$D$5,0,($D$5-D4069+1)/365),0)</f>
        <v>1</v>
      </c>
      <c r="R4069" s="28">
        <f>IF(OR(P4069=1,Q4069=1),IF(D4069+364&lt;=$D$5,(D4069+364-$D$4+1)/365,IF(D4069&gt;$D$4,($D$5-D4069+1)/365,$D$6/365)),0)</f>
        <v>0.12761107940132704</v>
      </c>
      <c r="S4069" s="28">
        <f>'Data &amp; Parameter'!$E$16*'Data &amp; Parameter'!$E$17*('Data &amp; Parameter'!$E$18+'Data &amp; Parameter'!$E$19)*'Data &amp; Parameter'!$E$20*'Data &amp; Parameter'!$E$37*R4069</f>
        <v>0.44366599568012793</v>
      </c>
      <c r="T4069" s="28">
        <f t="shared" si="63"/>
        <v>0.88733695241097421</v>
      </c>
    </row>
    <row r="4070" spans="1:20" ht="15.75" customHeight="1" x14ac:dyDescent="0.35">
      <c r="A4070">
        <v>4063</v>
      </c>
      <c r="B4070" s="76">
        <v>44255.4216087963</v>
      </c>
      <c r="C4070" s="1" t="s">
        <v>12890</v>
      </c>
      <c r="D4070" s="76">
        <v>44255.422407407408</v>
      </c>
      <c r="E4070" s="1" t="s">
        <v>12891</v>
      </c>
      <c r="F4070" s="1" t="s">
        <v>12892</v>
      </c>
      <c r="G4070" s="1" t="s">
        <v>123</v>
      </c>
      <c r="H4070" s="1" t="s">
        <v>124</v>
      </c>
      <c r="I4070" s="1" t="s">
        <v>125</v>
      </c>
      <c r="J4070" s="1" t="s">
        <v>9077</v>
      </c>
      <c r="K4070" s="1" t="s">
        <v>12893</v>
      </c>
      <c r="L4070">
        <f>ROUNDUP(IF(B4070&gt;$D$4,0,($D$4-B4070+1)/365),0)</f>
        <v>0</v>
      </c>
      <c r="M4070">
        <f>ROUNDUP(IF(B4070&gt;$D$5,0,($D$5-B4070+1)/365),0)</f>
        <v>1</v>
      </c>
      <c r="N4070" s="28">
        <f>IF(OR(L4070=1,M4070=1),IF(B4070+364&lt;=$D$5,(B4070+364-$D$4+1)/365,IF(B4070&gt;$D$4,($D$5-B4070+1)/365,$D$6/365)),0)</f>
        <v>0.12761203069506971</v>
      </c>
      <c r="O4070" s="28">
        <f>'Data &amp; Parameter'!$E$16*'Data &amp; Parameter'!$E$17*('Data &amp; Parameter'!$E$18+'Data &amp; Parameter'!$E$19)*'Data &amp; Parameter'!$E$20*'Data &amp; Parameter'!$E$37*N4070</f>
        <v>0.44366930304722729</v>
      </c>
      <c r="P4070">
        <f>ROUNDUP(IF(D4070&gt;$D$4,0,($D$4-D4070+1)/365),0)</f>
        <v>0</v>
      </c>
      <c r="Q4070">
        <f>ROUNDUP(IF(D4070&gt;$D$5,0,($D$5-D4070+1)/365),0)</f>
        <v>1</v>
      </c>
      <c r="R4070" s="28">
        <f>IF(OR(P4070=1,Q4070=1),IF(D4070+364&lt;=$D$5,(D4070+364-$D$4+1)/365,IF(D4070&gt;$D$4,($D$5-D4070+1)/365,$D$6/365)),0)</f>
        <v>0.12760984271942966</v>
      </c>
      <c r="S4070" s="28">
        <f>'Data &amp; Parameter'!$E$16*'Data &amp; Parameter'!$E$17*('Data &amp; Parameter'!$E$18+'Data &amp; Parameter'!$E$19)*'Data &amp; Parameter'!$E$20*'Data &amp; Parameter'!$E$37*R4070</f>
        <v>0.44366169610278783</v>
      </c>
      <c r="T4070" s="28">
        <f t="shared" si="63"/>
        <v>0.88733099915001512</v>
      </c>
    </row>
    <row r="4071" spans="1:20" ht="15.75" customHeight="1" x14ac:dyDescent="0.35">
      <c r="A4071">
        <v>4064</v>
      </c>
      <c r="B4071" s="76">
        <v>44255.423125000001</v>
      </c>
      <c r="C4071" s="1" t="s">
        <v>12894</v>
      </c>
      <c r="D4071" s="76">
        <v>44255.424641203703</v>
      </c>
      <c r="E4071" s="1" t="s">
        <v>12895</v>
      </c>
      <c r="F4071" s="1" t="s">
        <v>12896</v>
      </c>
      <c r="G4071" s="1" t="s">
        <v>123</v>
      </c>
      <c r="H4071" s="1" t="s">
        <v>124</v>
      </c>
      <c r="I4071" s="1" t="s">
        <v>125</v>
      </c>
      <c r="J4071" s="1" t="s">
        <v>12777</v>
      </c>
      <c r="K4071" s="1" t="s">
        <v>12778</v>
      </c>
      <c r="L4071">
        <f>ROUNDUP(IF(B4071&gt;$D$4,0,($D$4-B4071+1)/365),0)</f>
        <v>0</v>
      </c>
      <c r="M4071">
        <f>ROUNDUP(IF(B4071&gt;$D$5,0,($D$5-B4071+1)/365),0)</f>
        <v>1</v>
      </c>
      <c r="N4071" s="28">
        <f>IF(OR(L4071=1,M4071=1),IF(B4071+364&lt;=$D$5,(B4071+364-$D$4+1)/365,IF(B4071&gt;$D$4,($D$5-B4071+1)/365,$D$6/365)),0)</f>
        <v>0.12760787671232557</v>
      </c>
      <c r="O4071" s="28">
        <f>'Data &amp; Parameter'!$E$16*'Data &amp; Parameter'!$E$17*('Data &amp; Parameter'!$E$18+'Data &amp; Parameter'!$E$19)*'Data &amp; Parameter'!$E$20*'Data &amp; Parameter'!$E$37*N4071</f>
        <v>0.44365486087732431</v>
      </c>
      <c r="P4071">
        <f>ROUNDUP(IF(D4071&gt;$D$4,0,($D$4-D4071+1)/365),0)</f>
        <v>0</v>
      </c>
      <c r="Q4071">
        <f>ROUNDUP(IF(D4071&gt;$D$5,0,($D$5-D4071+1)/365),0)</f>
        <v>1</v>
      </c>
      <c r="R4071" s="28">
        <f>IF(OR(P4071=1,Q4071=1),IF(D4071+364&lt;=$D$5,(D4071+364-$D$4+1)/365,IF(D4071&gt;$D$4,($D$5-D4071+1)/365,$D$6/365)),0)</f>
        <v>0.12760372272958143</v>
      </c>
      <c r="S4071" s="28">
        <f>'Data &amp; Parameter'!$E$16*'Data &amp; Parameter'!$E$17*('Data &amp; Parameter'!$E$18+'Data &amp; Parameter'!$E$19)*'Data &amp; Parameter'!$E$20*'Data &amp; Parameter'!$E$37*R4071</f>
        <v>0.44364041870742132</v>
      </c>
      <c r="T4071" s="28">
        <f t="shared" si="63"/>
        <v>0.88729527958474563</v>
      </c>
    </row>
    <row r="4072" spans="1:20" ht="15.75" customHeight="1" x14ac:dyDescent="0.35">
      <c r="A4072">
        <v>4065</v>
      </c>
      <c r="B4072" s="76">
        <v>44255.42459490741</v>
      </c>
      <c r="C4072" s="1" t="s">
        <v>12897</v>
      </c>
      <c r="D4072" s="76">
        <v>44255.425219907411</v>
      </c>
      <c r="E4072" s="1" t="s">
        <v>12898</v>
      </c>
      <c r="F4072" s="1" t="s">
        <v>12899</v>
      </c>
      <c r="G4072" s="1" t="s">
        <v>123</v>
      </c>
      <c r="H4072" s="1" t="s">
        <v>124</v>
      </c>
      <c r="I4072" s="1" t="s">
        <v>125</v>
      </c>
      <c r="J4072" s="1" t="s">
        <v>9808</v>
      </c>
      <c r="K4072" s="1" t="s">
        <v>12876</v>
      </c>
      <c r="L4072">
        <f>ROUNDUP(IF(B4072&gt;$D$4,0,($D$4-B4072+1)/365),0)</f>
        <v>0</v>
      </c>
      <c r="M4072">
        <f>ROUNDUP(IF(B4072&gt;$D$5,0,($D$5-B4072+1)/365),0)</f>
        <v>1</v>
      </c>
      <c r="N4072" s="28">
        <f>IF(OR(L4072=1,M4072=1),IF(B4072+364&lt;=$D$5,(B4072+364-$D$4+1)/365,IF(B4072&gt;$D$4,($D$5-B4072+1)/365,$D$6/365)),0)</f>
        <v>0.12760384956873916</v>
      </c>
      <c r="O4072" s="28">
        <f>'Data &amp; Parameter'!$E$16*'Data &amp; Parameter'!$E$17*('Data &amp; Parameter'!$E$18+'Data &amp; Parameter'!$E$19)*'Data &amp; Parameter'!$E$20*'Data &amp; Parameter'!$E$37*N4072</f>
        <v>0.44364085968967354</v>
      </c>
      <c r="P4072">
        <f>ROUNDUP(IF(D4072&gt;$D$4,0,($D$4-D4072+1)/365),0)</f>
        <v>0</v>
      </c>
      <c r="Q4072">
        <f>ROUNDUP(IF(D4072&gt;$D$5,0,($D$5-D4072+1)/365),0)</f>
        <v>1</v>
      </c>
      <c r="R4072" s="28">
        <f>IF(OR(P4072=1,Q4072=1),IF(D4072+364&lt;=$D$5,(D4072+364-$D$4+1)/365,IF(D4072&gt;$D$4,($D$5-D4072+1)/365,$D$6/365)),0)</f>
        <v>0.12760213723997044</v>
      </c>
      <c r="S4072" s="28">
        <f>'Data &amp; Parameter'!$E$16*'Data &amp; Parameter'!$E$17*('Data &amp; Parameter'!$E$18+'Data &amp; Parameter'!$E$19)*'Data &amp; Parameter'!$E$20*'Data &amp; Parameter'!$E$37*R4072</f>
        <v>0.44363490642878373</v>
      </c>
      <c r="T4072" s="28">
        <f t="shared" si="63"/>
        <v>0.88727576611845727</v>
      </c>
    </row>
    <row r="4073" spans="1:20" ht="15.75" customHeight="1" x14ac:dyDescent="0.35">
      <c r="A4073">
        <v>4066</v>
      </c>
      <c r="B4073" s="76">
        <v>44255.425949074073</v>
      </c>
      <c r="C4073" s="1" t="s">
        <v>12900</v>
      </c>
      <c r="D4073" s="76">
        <v>44255.427152777775</v>
      </c>
      <c r="E4073" s="1" t="s">
        <v>12901</v>
      </c>
      <c r="F4073" s="1" t="s">
        <v>12902</v>
      </c>
      <c r="G4073" s="1" t="s">
        <v>123</v>
      </c>
      <c r="H4073" s="1" t="s">
        <v>124</v>
      </c>
      <c r="I4073" s="1" t="s">
        <v>125</v>
      </c>
      <c r="J4073" s="1" t="s">
        <v>9077</v>
      </c>
      <c r="K4073" s="1" t="s">
        <v>12872</v>
      </c>
      <c r="L4073">
        <f>ROUNDUP(IF(B4073&gt;$D$4,0,($D$4-B4073+1)/365),0)</f>
        <v>0</v>
      </c>
      <c r="M4073">
        <f>ROUNDUP(IF(B4073&gt;$D$5,0,($D$5-B4073+1)/365),0)</f>
        <v>1</v>
      </c>
      <c r="N4073" s="28">
        <f>IF(OR(L4073=1,M4073=1),IF(B4073+364&lt;=$D$5,(B4073+364-$D$4+1)/365,IF(B4073&gt;$D$4,($D$5-B4073+1)/365,$D$6/365)),0)</f>
        <v>0.12760013952308688</v>
      </c>
      <c r="O4073" s="28">
        <f>'Data &amp; Parameter'!$E$16*'Data &amp; Parameter'!$E$17*('Data &amp; Parameter'!$E$18+'Data &amp; Parameter'!$E$19)*'Data &amp; Parameter'!$E$20*'Data &amp; Parameter'!$E$37*N4073</f>
        <v>0.44362796095779183</v>
      </c>
      <c r="P4073">
        <f>ROUNDUP(IF(D4073&gt;$D$4,0,($D$4-D4073+1)/365),0)</f>
        <v>0</v>
      </c>
      <c r="Q4073">
        <f>ROUNDUP(IF(D4073&gt;$D$5,0,($D$5-D4073+1)/365),0)</f>
        <v>1</v>
      </c>
      <c r="R4073" s="28">
        <f>IF(OR(P4073=1,Q4073=1),IF(D4073+364&lt;=$D$5,(D4073+364-$D$4+1)/365,IF(D4073&gt;$D$4,($D$5-D4073+1)/365,$D$6/365)),0)</f>
        <v>0.1275968417047271</v>
      </c>
      <c r="S4073" s="28">
        <f>'Data &amp; Parameter'!$E$16*'Data &amp; Parameter'!$E$17*('Data &amp; Parameter'!$E$18+'Data &amp; Parameter'!$E$19)*'Data &amp; Parameter'!$E$20*'Data &amp; Parameter'!$E$37*R4073</f>
        <v>0.44361649541833376</v>
      </c>
      <c r="T4073" s="28">
        <f t="shared" si="63"/>
        <v>0.88724445637612559</v>
      </c>
    </row>
    <row r="4074" spans="1:20" ht="15.75" customHeight="1" x14ac:dyDescent="0.35">
      <c r="A4074">
        <v>4067</v>
      </c>
      <c r="B4074" s="76">
        <v>44255.426782407405</v>
      </c>
      <c r="C4074" s="1" t="s">
        <v>12903</v>
      </c>
      <c r="D4074" s="76">
        <v>44255.429814814815</v>
      </c>
      <c r="E4074" s="1" t="s">
        <v>12904</v>
      </c>
      <c r="F4074" s="1" t="s">
        <v>12905</v>
      </c>
      <c r="G4074" s="1" t="s">
        <v>123</v>
      </c>
      <c r="H4074" s="1" t="s">
        <v>124</v>
      </c>
      <c r="I4074" s="1" t="s">
        <v>125</v>
      </c>
      <c r="J4074" s="1" t="s">
        <v>9694</v>
      </c>
      <c r="K4074" s="1" t="s">
        <v>12906</v>
      </c>
      <c r="L4074">
        <f>ROUNDUP(IF(B4074&gt;$D$4,0,($D$4-B4074+1)/365),0)</f>
        <v>0</v>
      </c>
      <c r="M4074">
        <f>ROUNDUP(IF(B4074&gt;$D$5,0,($D$5-B4074+1)/365),0)</f>
        <v>1</v>
      </c>
      <c r="N4074" s="28">
        <f>IF(OR(L4074=1,M4074=1),IF(B4074+364&lt;=$D$5,(B4074+364-$D$4+1)/365,IF(B4074&gt;$D$4,($D$5-B4074+1)/365,$D$6/365)),0)</f>
        <v>0.12759785641806856</v>
      </c>
      <c r="O4074" s="28">
        <f>'Data &amp; Parameter'!$E$16*'Data &amp; Parameter'!$E$17*('Data &amp; Parameter'!$E$18+'Data &amp; Parameter'!$E$19)*'Data &amp; Parameter'!$E$20*'Data &amp; Parameter'!$E$37*N4074</f>
        <v>0.44362002327662853</v>
      </c>
      <c r="P4074">
        <f>ROUNDUP(IF(D4074&gt;$D$4,0,($D$4-D4074+1)/365),0)</f>
        <v>0</v>
      </c>
      <c r="Q4074">
        <f>ROUNDUP(IF(D4074&gt;$D$5,0,($D$5-D4074+1)/365),0)</f>
        <v>1</v>
      </c>
      <c r="R4074" s="28">
        <f>IF(OR(P4074=1,Q4074=1),IF(D4074+364&lt;=$D$5,(D4074+364-$D$4+1)/365,IF(D4074&gt;$D$4,($D$5-D4074+1)/365,$D$6/365)),0)</f>
        <v>0.12758954845256035</v>
      </c>
      <c r="S4074" s="28">
        <f>'Data &amp; Parameter'!$E$16*'Data &amp; Parameter'!$E$17*('Data &amp; Parameter'!$E$18+'Data &amp; Parameter'!$E$19)*'Data &amp; Parameter'!$E$20*'Data &amp; Parameter'!$E$37*R4074</f>
        <v>0.44359113893675323</v>
      </c>
      <c r="T4074" s="28">
        <f t="shared" si="63"/>
        <v>0.88721116221338181</v>
      </c>
    </row>
    <row r="4075" spans="1:20" ht="15.75" customHeight="1" x14ac:dyDescent="0.35">
      <c r="A4075">
        <v>4068</v>
      </c>
      <c r="B4075" s="76">
        <v>44255.427523148144</v>
      </c>
      <c r="C4075" s="1" t="s">
        <v>12907</v>
      </c>
      <c r="D4075" s="76">
        <v>44255.428090277783</v>
      </c>
      <c r="E4075" s="1" t="s">
        <v>12908</v>
      </c>
      <c r="F4075" s="1" t="s">
        <v>12909</v>
      </c>
      <c r="G4075" s="1" t="s">
        <v>123</v>
      </c>
      <c r="H4075" s="1" t="s">
        <v>124</v>
      </c>
      <c r="I4075" s="1" t="s">
        <v>125</v>
      </c>
      <c r="J4075" s="1" t="s">
        <v>12777</v>
      </c>
      <c r="K4075" s="1" t="s">
        <v>12778</v>
      </c>
      <c r="L4075">
        <f>ROUNDUP(IF(B4075&gt;$D$4,0,($D$4-B4075+1)/365),0)</f>
        <v>0</v>
      </c>
      <c r="M4075">
        <f>ROUNDUP(IF(B4075&gt;$D$5,0,($D$5-B4075+1)/365),0)</f>
        <v>1</v>
      </c>
      <c r="N4075" s="28">
        <f>IF(OR(L4075=1,M4075=1),IF(B4075+364&lt;=$D$5,(B4075+364-$D$4+1)/365,IF(B4075&gt;$D$4,($D$5-B4075+1)/365,$D$6/365)),0)</f>
        <v>0.12759582699138564</v>
      </c>
      <c r="O4075" s="28">
        <f>'Data &amp; Parameter'!$E$16*'Data &amp; Parameter'!$E$17*('Data &amp; Parameter'!$E$18+'Data &amp; Parameter'!$E$19)*'Data &amp; Parameter'!$E$20*'Data &amp; Parameter'!$E$37*N4075</f>
        <v>0.44361296756003898</v>
      </c>
      <c r="P4075">
        <f>ROUNDUP(IF(D4075&gt;$D$4,0,($D$4-D4075+1)/365),0)</f>
        <v>0</v>
      </c>
      <c r="Q4075">
        <f>ROUNDUP(IF(D4075&gt;$D$5,0,($D$5-D4075+1)/365),0)</f>
        <v>1</v>
      </c>
      <c r="R4075" s="28">
        <f>IF(OR(P4075=1,Q4075=1),IF(D4075+364&lt;=$D$5,(D4075+364-$D$4+1)/365,IF(D4075&gt;$D$4,($D$5-D4075+1)/365,$D$6/365)),0)</f>
        <v>0.12759427321155409</v>
      </c>
      <c r="S4075" s="28">
        <f>'Data &amp; Parameter'!$E$16*'Data &amp; Parameter'!$E$17*('Data &amp; Parameter'!$E$18+'Data &amp; Parameter'!$E$19)*'Data &amp; Parameter'!$E$20*'Data &amp; Parameter'!$E$37*R4075</f>
        <v>0.44360756552692976</v>
      </c>
      <c r="T4075" s="28">
        <f t="shared" si="63"/>
        <v>0.88722053308696869</v>
      </c>
    </row>
    <row r="4076" spans="1:20" ht="15.75" customHeight="1" x14ac:dyDescent="0.35">
      <c r="A4076">
        <v>4069</v>
      </c>
      <c r="B4076" s="76">
        <v>44255.428287037037</v>
      </c>
      <c r="C4076" s="1" t="s">
        <v>12910</v>
      </c>
      <c r="D4076" s="76">
        <v>44255.428761574076</v>
      </c>
      <c r="E4076" s="1" t="s">
        <v>12911</v>
      </c>
      <c r="F4076" s="1" t="s">
        <v>12912</v>
      </c>
      <c r="G4076" s="1" t="s">
        <v>123</v>
      </c>
      <c r="H4076" s="1" t="s">
        <v>124</v>
      </c>
      <c r="I4076" s="1" t="s">
        <v>125</v>
      </c>
      <c r="J4076" s="1" t="s">
        <v>12876</v>
      </c>
      <c r="K4076" s="1" t="s">
        <v>12876</v>
      </c>
      <c r="L4076">
        <f>ROUNDUP(IF(B4076&gt;$D$4,0,($D$4-B4076+1)/365),0)</f>
        <v>0</v>
      </c>
      <c r="M4076">
        <f>ROUNDUP(IF(B4076&gt;$D$5,0,($D$5-B4076+1)/365),0)</f>
        <v>1</v>
      </c>
      <c r="N4076" s="28">
        <f>IF(OR(L4076=1,M4076=1),IF(B4076+364&lt;=$D$5,(B4076+364-$D$4+1)/365,IF(B4076&gt;$D$4,($D$5-B4076+1)/365,$D$6/365)),0)</f>
        <v>0.12759373414510389</v>
      </c>
      <c r="O4076" s="28">
        <f>'Data &amp; Parameter'!$E$16*'Data &amp; Parameter'!$E$17*('Data &amp; Parameter'!$E$18+'Data &amp; Parameter'!$E$19)*'Data &amp; Parameter'!$E$20*'Data &amp; Parameter'!$E$37*N4076</f>
        <v>0.44360569135225392</v>
      </c>
      <c r="P4076">
        <f>ROUNDUP(IF(D4076&gt;$D$4,0,($D$4-D4076+1)/365),0)</f>
        <v>0</v>
      </c>
      <c r="Q4076">
        <f>ROUNDUP(IF(D4076&gt;$D$5,0,($D$5-D4076+1)/365),0)</f>
        <v>1</v>
      </c>
      <c r="R4076" s="28">
        <f>IF(OR(P4076=1,Q4076=1),IF(D4076+364&lt;=$D$5,(D4076+364-$D$4+1)/365,IF(D4076&gt;$D$4,($D$5-D4076+1)/365,$D$6/365)),0)</f>
        <v>0.12759243404362766</v>
      </c>
      <c r="S4076" s="28">
        <f>'Data &amp; Parameter'!$E$16*'Data &amp; Parameter'!$E$17*('Data &amp; Parameter'!$E$18+'Data &amp; Parameter'!$E$19)*'Data &amp; Parameter'!$E$20*'Data &amp; Parameter'!$E$37*R4076</f>
        <v>0.44360117128378779</v>
      </c>
      <c r="T4076" s="28">
        <f t="shared" si="63"/>
        <v>0.88720686263604165</v>
      </c>
    </row>
    <row r="4077" spans="1:20" ht="15.75" customHeight="1" x14ac:dyDescent="0.35">
      <c r="A4077">
        <v>4070</v>
      </c>
      <c r="B4077" s="76">
        <v>44255.429756944446</v>
      </c>
      <c r="C4077" s="1" t="s">
        <v>12913</v>
      </c>
      <c r="D4077" s="76">
        <v>44255.430405092593</v>
      </c>
      <c r="E4077" s="1" t="s">
        <v>12914</v>
      </c>
      <c r="F4077" s="1" t="s">
        <v>12915</v>
      </c>
      <c r="G4077" s="1" t="s">
        <v>123</v>
      </c>
      <c r="H4077" s="1" t="s">
        <v>124</v>
      </c>
      <c r="I4077" s="1" t="s">
        <v>125</v>
      </c>
      <c r="J4077" s="1" t="s">
        <v>9077</v>
      </c>
      <c r="K4077" s="1" t="s">
        <v>12872</v>
      </c>
      <c r="L4077">
        <f>ROUNDUP(IF(B4077&gt;$D$4,0,($D$4-B4077+1)/365),0)</f>
        <v>0</v>
      </c>
      <c r="M4077">
        <f>ROUNDUP(IF(B4077&gt;$D$5,0,($D$5-B4077+1)/365),0)</f>
        <v>1</v>
      </c>
      <c r="N4077" s="28">
        <f>IF(OR(L4077=1,M4077=1),IF(B4077+364&lt;=$D$5,(B4077+364-$D$4+1)/365,IF(B4077&gt;$D$4,($D$5-B4077+1)/365,$D$6/365)),0)</f>
        <v>0.12758970700151745</v>
      </c>
      <c r="O4077" s="28">
        <f>'Data &amp; Parameter'!$E$16*'Data &amp; Parameter'!$E$17*('Data &amp; Parameter'!$E$18+'Data &amp; Parameter'!$E$19)*'Data &amp; Parameter'!$E$20*'Data &amp; Parameter'!$E$37*N4077</f>
        <v>0.44359169016460309</v>
      </c>
      <c r="P4077">
        <f>ROUNDUP(IF(D4077&gt;$D$4,0,($D$4-D4077+1)/365),0)</f>
        <v>0</v>
      </c>
      <c r="Q4077">
        <f>ROUNDUP(IF(D4077&gt;$D$5,0,($D$5-D4077+1)/365),0)</f>
        <v>1</v>
      </c>
      <c r="R4077" s="28">
        <f>IF(OR(P4077=1,Q4077=1),IF(D4077+364&lt;=$D$5,(D4077+364-$D$4+1)/365,IF(D4077&gt;$D$4,($D$5-D4077+1)/365,$D$6/365)),0)</f>
        <v>0.12758793125316989</v>
      </c>
      <c r="S4077" s="28">
        <f>'Data &amp; Parameter'!$E$16*'Data &amp; Parameter'!$E$17*('Data &amp; Parameter'!$E$18+'Data &amp; Parameter'!$E$19)*'Data &amp; Parameter'!$E$20*'Data &amp; Parameter'!$E$37*R4077</f>
        <v>0.44358551641258726</v>
      </c>
      <c r="T4077" s="28">
        <f t="shared" si="63"/>
        <v>0.88717720657719035</v>
      </c>
    </row>
    <row r="4078" spans="1:20" ht="15.75" customHeight="1" x14ac:dyDescent="0.35">
      <c r="A4078">
        <v>4071</v>
      </c>
      <c r="B4078" s="76">
        <v>44255.430578703701</v>
      </c>
      <c r="C4078" s="1" t="s">
        <v>12916</v>
      </c>
      <c r="D4078" s="76">
        <v>44255.431238425925</v>
      </c>
      <c r="E4078" s="1" t="s">
        <v>12917</v>
      </c>
      <c r="F4078" s="1" t="s">
        <v>12918</v>
      </c>
      <c r="G4078" s="1" t="s">
        <v>123</v>
      </c>
      <c r="H4078" s="1" t="s">
        <v>124</v>
      </c>
      <c r="I4078" s="1" t="s">
        <v>125</v>
      </c>
      <c r="J4078" s="1" t="s">
        <v>12876</v>
      </c>
      <c r="K4078" s="1" t="s">
        <v>12876</v>
      </c>
      <c r="L4078">
        <f>ROUNDUP(IF(B4078&gt;$D$4,0,($D$4-B4078+1)/365),0)</f>
        <v>0</v>
      </c>
      <c r="M4078">
        <f>ROUNDUP(IF(B4078&gt;$D$5,0,($D$5-B4078+1)/365),0)</f>
        <v>1</v>
      </c>
      <c r="N4078" s="28">
        <f>IF(OR(L4078=1,M4078=1),IF(B4078+364&lt;=$D$5,(B4078+364-$D$4+1)/365,IF(B4078&gt;$D$4,($D$5-B4078+1)/365,$D$6/365)),0)</f>
        <v>0.12758745560629856</v>
      </c>
      <c r="O4078" s="28">
        <f>'Data &amp; Parameter'!$E$16*'Data &amp; Parameter'!$E$17*('Data &amp; Parameter'!$E$18+'Data &amp; Parameter'!$E$19)*'Data &amp; Parameter'!$E$20*'Data &amp; Parameter'!$E$37*N4078</f>
        <v>0.4435838627290376</v>
      </c>
      <c r="P4078">
        <f>ROUNDUP(IF(D4078&gt;$D$4,0,($D$4-D4078+1)/365),0)</f>
        <v>0</v>
      </c>
      <c r="Q4078">
        <f>ROUNDUP(IF(D4078&gt;$D$5,0,($D$5-D4078+1)/365),0)</f>
        <v>1</v>
      </c>
      <c r="R4078" s="28">
        <f>IF(OR(P4078=1,Q4078=1),IF(D4078+364&lt;=$D$5,(D4078+364-$D$4+1)/365,IF(D4078&gt;$D$4,($D$5-D4078+1)/365,$D$6/365)),0)</f>
        <v>0.12758564814815157</v>
      </c>
      <c r="S4078" s="28">
        <f>'Data &amp; Parameter'!$E$16*'Data &amp; Parameter'!$E$17*('Data &amp; Parameter'!$E$18+'Data &amp; Parameter'!$E$19)*'Data &amp; Parameter'!$E$20*'Data &amp; Parameter'!$E$37*R4078</f>
        <v>0.44357757873142395</v>
      </c>
      <c r="T4078" s="28">
        <f t="shared" si="63"/>
        <v>0.88716144146046161</v>
      </c>
    </row>
    <row r="4079" spans="1:20" ht="15.75" customHeight="1" x14ac:dyDescent="0.35">
      <c r="A4079">
        <v>4072</v>
      </c>
      <c r="B4079" s="76">
        <v>44255.430902777778</v>
      </c>
      <c r="C4079" s="1" t="s">
        <v>12919</v>
      </c>
      <c r="D4079" s="76">
        <v>44255.431747685187</v>
      </c>
      <c r="E4079" s="1" t="s">
        <v>12920</v>
      </c>
      <c r="F4079" s="1" t="s">
        <v>12921</v>
      </c>
      <c r="G4079" s="1" t="s">
        <v>123</v>
      </c>
      <c r="H4079" s="1" t="s">
        <v>124</v>
      </c>
      <c r="I4079" s="1" t="s">
        <v>125</v>
      </c>
      <c r="J4079" s="1" t="s">
        <v>12777</v>
      </c>
      <c r="K4079" s="1" t="s">
        <v>12778</v>
      </c>
      <c r="L4079">
        <f>ROUNDUP(IF(B4079&gt;$D$4,0,($D$4-B4079+1)/365),0)</f>
        <v>0</v>
      </c>
      <c r="M4079">
        <f>ROUNDUP(IF(B4079&gt;$D$5,0,($D$5-B4079+1)/365),0)</f>
        <v>1</v>
      </c>
      <c r="N4079" s="28">
        <f>IF(OR(L4079=1,M4079=1),IF(B4079+364&lt;=$D$5,(B4079+364-$D$4+1)/365,IF(B4079&gt;$D$4,($D$5-B4079+1)/365,$D$6/365)),0)</f>
        <v>0.1275865677321148</v>
      </c>
      <c r="O4079" s="28">
        <f>'Data &amp; Parameter'!$E$16*'Data &amp; Parameter'!$E$17*('Data &amp; Parameter'!$E$18+'Data &amp; Parameter'!$E$19)*'Data &amp; Parameter'!$E$20*'Data &amp; Parameter'!$E$37*N4079</f>
        <v>0.44358077585299499</v>
      </c>
      <c r="P4079">
        <f>ROUNDUP(IF(D4079&gt;$D$4,0,($D$4-D4079+1)/365),0)</f>
        <v>0</v>
      </c>
      <c r="Q4079">
        <f>ROUNDUP(IF(D4079&gt;$D$5,0,($D$5-D4079+1)/365),0)</f>
        <v>1</v>
      </c>
      <c r="R4079" s="28">
        <f>IF(OR(P4079=1,Q4079=1),IF(D4079+364&lt;=$D$5,(D4079+364-$D$4+1)/365,IF(D4079&gt;$D$4,($D$5-D4079+1)/365,$D$6/365)),0)</f>
        <v>0.12758425291729708</v>
      </c>
      <c r="S4079" s="28">
        <f>'Data &amp; Parameter'!$E$16*'Data &amp; Parameter'!$E$17*('Data &amp; Parameter'!$E$18+'Data &amp; Parameter'!$E$19)*'Data &amp; Parameter'!$E$20*'Data &amp; Parameter'!$E$37*R4079</f>
        <v>0.44357272792623392</v>
      </c>
      <c r="T4079" s="28">
        <f t="shared" si="63"/>
        <v>0.88715350377922886</v>
      </c>
    </row>
    <row r="4080" spans="1:20" ht="15.75" customHeight="1" x14ac:dyDescent="0.35">
      <c r="A4080">
        <v>4073</v>
      </c>
      <c r="B4080" s="76">
        <v>44255.431747685187</v>
      </c>
      <c r="C4080" s="1" t="s">
        <v>12922</v>
      </c>
      <c r="D4080" s="76">
        <v>44255.432789351849</v>
      </c>
      <c r="E4080" s="1" t="s">
        <v>12923</v>
      </c>
      <c r="F4080" s="1" t="s">
        <v>12924</v>
      </c>
      <c r="G4080" s="1" t="s">
        <v>123</v>
      </c>
      <c r="H4080" s="1" t="s">
        <v>124</v>
      </c>
      <c r="I4080" s="1" t="s">
        <v>125</v>
      </c>
      <c r="J4080" s="1" t="s">
        <v>9694</v>
      </c>
      <c r="K4080" s="1" t="s">
        <v>12906</v>
      </c>
      <c r="L4080">
        <f>ROUNDUP(IF(B4080&gt;$D$4,0,($D$4-B4080+1)/365),0)</f>
        <v>0</v>
      </c>
      <c r="M4080">
        <f>ROUNDUP(IF(B4080&gt;$D$5,0,($D$5-B4080+1)/365),0)</f>
        <v>1</v>
      </c>
      <c r="N4080" s="28">
        <f>IF(OR(L4080=1,M4080=1),IF(B4080+364&lt;=$D$5,(B4080+364-$D$4+1)/365,IF(B4080&gt;$D$4,($D$5-B4080+1)/365,$D$6/365)),0)</f>
        <v>0.12758425291729708</v>
      </c>
      <c r="O4080" s="28">
        <f>'Data &amp; Parameter'!$E$16*'Data &amp; Parameter'!$E$17*('Data &amp; Parameter'!$E$18+'Data &amp; Parameter'!$E$19)*'Data &amp; Parameter'!$E$20*'Data &amp; Parameter'!$E$37*N4080</f>
        <v>0.44357272792623392</v>
      </c>
      <c r="P4080">
        <f>ROUNDUP(IF(D4080&gt;$D$4,0,($D$4-D4080+1)/365),0)</f>
        <v>0</v>
      </c>
      <c r="Q4080">
        <f>ROUNDUP(IF(D4080&gt;$D$5,0,($D$5-D4080+1)/365),0)</f>
        <v>1</v>
      </c>
      <c r="R4080" s="28">
        <f>IF(OR(P4080=1,Q4080=1),IF(D4080+364&lt;=$D$5,(D4080+364-$D$4+1)/365,IF(D4080&gt;$D$4,($D$5-D4080+1)/365,$D$6/365)),0)</f>
        <v>0.12758139903602916</v>
      </c>
      <c r="S4080" s="28">
        <f>'Data &amp; Parameter'!$E$16*'Data &amp; Parameter'!$E$17*('Data &amp; Parameter'!$E$18+'Data &amp; Parameter'!$E$19)*'Data &amp; Parameter'!$E$20*'Data &amp; Parameter'!$E$37*R4080</f>
        <v>0.44356280582479712</v>
      </c>
      <c r="T4080" s="28">
        <f t="shared" si="63"/>
        <v>0.88713553375103105</v>
      </c>
    </row>
    <row r="4081" spans="1:20" ht="15.75" customHeight="1" x14ac:dyDescent="0.35">
      <c r="A4081">
        <v>4074</v>
      </c>
      <c r="B4081" s="76">
        <v>44255.432534722218</v>
      </c>
      <c r="C4081" s="1" t="s">
        <v>12925</v>
      </c>
      <c r="D4081" s="76">
        <v>44255.433032407411</v>
      </c>
      <c r="E4081" s="1" t="s">
        <v>12926</v>
      </c>
      <c r="F4081" s="1" t="s">
        <v>12927</v>
      </c>
      <c r="G4081" s="1" t="s">
        <v>123</v>
      </c>
      <c r="H4081" s="1" t="s">
        <v>124</v>
      </c>
      <c r="I4081" s="1" t="s">
        <v>125</v>
      </c>
      <c r="J4081" s="1" t="s">
        <v>9077</v>
      </c>
      <c r="K4081" s="1" t="s">
        <v>12872</v>
      </c>
      <c r="L4081">
        <f>ROUNDUP(IF(B4081&gt;$D$4,0,($D$4-B4081+1)/365),0)</f>
        <v>0</v>
      </c>
      <c r="M4081">
        <f>ROUNDUP(IF(B4081&gt;$D$5,0,($D$5-B4081+1)/365),0)</f>
        <v>1</v>
      </c>
      <c r="N4081" s="28">
        <f>IF(OR(L4081=1,M4081=1),IF(B4081+364&lt;=$D$5,(B4081+364-$D$4+1)/365,IF(B4081&gt;$D$4,($D$5-B4081+1)/365,$D$6/365)),0)</f>
        <v>0.12758209665145642</v>
      </c>
      <c r="O4081" s="28">
        <f>'Data &amp; Parameter'!$E$16*'Data &amp; Parameter'!$E$17*('Data &amp; Parameter'!$E$18+'Data &amp; Parameter'!$E$19)*'Data &amp; Parameter'!$E$20*'Data &amp; Parameter'!$E$37*N4081</f>
        <v>0.44356523122739216</v>
      </c>
      <c r="P4081">
        <f>ROUNDUP(IF(D4081&gt;$D$4,0,($D$4-D4081+1)/365),0)</f>
        <v>0</v>
      </c>
      <c r="Q4081">
        <f>ROUNDUP(IF(D4081&gt;$D$5,0,($D$5-D4081+1)/365),0)</f>
        <v>1</v>
      </c>
      <c r="R4081" s="28">
        <f>IF(OR(P4081=1,Q4081=1),IF(D4081+364&lt;=$D$5,(D4081+364-$D$4+1)/365,IF(D4081&gt;$D$4,($D$5-D4081+1)/365,$D$6/365)),0)</f>
        <v>0.1275807331303814</v>
      </c>
      <c r="S4081" s="28">
        <f>'Data &amp; Parameter'!$E$16*'Data &amp; Parameter'!$E$17*('Data &amp; Parameter'!$E$18+'Data &amp; Parameter'!$E$19)*'Data &amp; Parameter'!$E$20*'Data &amp; Parameter'!$E$37*R4081</f>
        <v>0.44356049066773057</v>
      </c>
      <c r="T4081" s="28">
        <f t="shared" si="63"/>
        <v>0.88712572189512273</v>
      </c>
    </row>
    <row r="4082" spans="1:20" ht="15.75" customHeight="1" x14ac:dyDescent="0.35">
      <c r="A4082">
        <v>4075</v>
      </c>
      <c r="B4082" s="76">
        <v>44255.433969907404</v>
      </c>
      <c r="C4082" s="1" t="s">
        <v>12928</v>
      </c>
      <c r="D4082" s="76">
        <v>44255.43472222222</v>
      </c>
      <c r="E4082" s="1" t="s">
        <v>12929</v>
      </c>
      <c r="F4082" s="1" t="s">
        <v>12930</v>
      </c>
      <c r="G4082" s="1" t="s">
        <v>123</v>
      </c>
      <c r="H4082" s="1" t="s">
        <v>124</v>
      </c>
      <c r="I4082" s="1" t="s">
        <v>125</v>
      </c>
      <c r="J4082" s="1" t="s">
        <v>9077</v>
      </c>
      <c r="K4082" s="1" t="s">
        <v>12931</v>
      </c>
      <c r="L4082">
        <f>ROUNDUP(IF(B4082&gt;$D$4,0,($D$4-B4082+1)/365),0)</f>
        <v>0</v>
      </c>
      <c r="M4082">
        <f>ROUNDUP(IF(B4082&gt;$D$5,0,($D$5-B4082+1)/365),0)</f>
        <v>1</v>
      </c>
      <c r="N4082" s="28">
        <f>IF(OR(L4082=1,M4082=1),IF(B4082+364&lt;=$D$5,(B4082+364-$D$4+1)/365,IF(B4082&gt;$D$4,($D$5-B4082+1)/365,$D$6/365)),0)</f>
        <v>0.12757816463724825</v>
      </c>
      <c r="O4082" s="28">
        <f>'Data &amp; Parameter'!$E$16*'Data &amp; Parameter'!$E$17*('Data &amp; Parameter'!$E$18+'Data &amp; Parameter'!$E$19)*'Data &amp; Parameter'!$E$20*'Data &amp; Parameter'!$E$37*N4082</f>
        <v>0.44355156077646518</v>
      </c>
      <c r="P4082">
        <f>ROUNDUP(IF(D4082&gt;$D$4,0,($D$4-D4082+1)/365),0)</f>
        <v>0</v>
      </c>
      <c r="Q4082">
        <f>ROUNDUP(IF(D4082&gt;$D$5,0,($D$5-D4082+1)/365),0)</f>
        <v>1</v>
      </c>
      <c r="R4082" s="28">
        <f>IF(OR(P4082=1,Q4082=1),IF(D4082+364&lt;=$D$5,(D4082+364-$D$4+1)/365,IF(D4082&gt;$D$4,($D$5-D4082+1)/365,$D$6/365)),0)</f>
        <v>0.1275761035007659</v>
      </c>
      <c r="S4082" s="28">
        <f>'Data &amp; Parameter'!$E$16*'Data &amp; Parameter'!$E$17*('Data &amp; Parameter'!$E$18+'Data &amp; Parameter'!$E$19)*'Data &amp; Parameter'!$E$20*'Data &amp; Parameter'!$E$37*R4082</f>
        <v>0.44354439481427782</v>
      </c>
      <c r="T4082" s="28">
        <f t="shared" si="63"/>
        <v>0.88709595559074295</v>
      </c>
    </row>
    <row r="4083" spans="1:20" ht="15.75" customHeight="1" x14ac:dyDescent="0.35">
      <c r="A4083">
        <v>4076</v>
      </c>
      <c r="B4083" s="76">
        <v>44255.434618055559</v>
      </c>
      <c r="C4083" s="1" t="s">
        <v>12932</v>
      </c>
      <c r="D4083" s="76">
        <v>44255.43545138889</v>
      </c>
      <c r="E4083" s="1" t="s">
        <v>12933</v>
      </c>
      <c r="F4083" s="1" t="s">
        <v>12934</v>
      </c>
      <c r="G4083" s="1" t="s">
        <v>123</v>
      </c>
      <c r="H4083" s="1" t="s">
        <v>124</v>
      </c>
      <c r="I4083" s="1" t="s">
        <v>125</v>
      </c>
      <c r="J4083" s="1" t="s">
        <v>12777</v>
      </c>
      <c r="K4083" s="1" t="s">
        <v>12778</v>
      </c>
      <c r="L4083">
        <f>ROUNDUP(IF(B4083&gt;$D$4,0,($D$4-B4083+1)/365),0)</f>
        <v>0</v>
      </c>
      <c r="M4083">
        <f>ROUNDUP(IF(B4083&gt;$D$5,0,($D$5-B4083+1)/365),0)</f>
        <v>1</v>
      </c>
      <c r="N4083" s="28">
        <f>IF(OR(L4083=1,M4083=1),IF(B4083+364&lt;=$D$5,(B4083+364-$D$4+1)/365,IF(B4083&gt;$D$4,($D$5-B4083+1)/365,$D$6/365)),0)</f>
        <v>0.12757638888888073</v>
      </c>
      <c r="O4083" s="28">
        <f>'Data &amp; Parameter'!$E$16*'Data &amp; Parameter'!$E$17*('Data &amp; Parameter'!$E$18+'Data &amp; Parameter'!$E$19)*'Data &amp; Parameter'!$E$20*'Data &amp; Parameter'!$E$37*N4083</f>
        <v>0.44354538702437996</v>
      </c>
      <c r="P4083">
        <f>ROUNDUP(IF(D4083&gt;$D$4,0,($D$4-D4083+1)/365),0)</f>
        <v>0</v>
      </c>
      <c r="Q4083">
        <f>ROUNDUP(IF(D4083&gt;$D$5,0,($D$5-D4083+1)/365),0)</f>
        <v>1</v>
      </c>
      <c r="R4083" s="28">
        <f>IF(OR(P4083=1,Q4083=1),IF(D4083+364&lt;=$D$5,(D4083+364-$D$4+1)/365,IF(D4083&gt;$D$4,($D$5-D4083+1)/365,$D$6/365)),0)</f>
        <v>0.12757410578386241</v>
      </c>
      <c r="S4083" s="28">
        <f>'Data &amp; Parameter'!$E$16*'Data &amp; Parameter'!$E$17*('Data &amp; Parameter'!$E$18+'Data &amp; Parameter'!$E$19)*'Data &amp; Parameter'!$E$20*'Data &amp; Parameter'!$E$37*R4083</f>
        <v>0.44353744934321659</v>
      </c>
      <c r="T4083" s="28">
        <f t="shared" si="63"/>
        <v>0.88708283636759655</v>
      </c>
    </row>
    <row r="4084" spans="1:20" ht="15.75" customHeight="1" x14ac:dyDescent="0.35">
      <c r="A4084">
        <v>4077</v>
      </c>
      <c r="B4084" s="76">
        <v>44255.435231481482</v>
      </c>
      <c r="C4084" s="1" t="s">
        <v>12935</v>
      </c>
      <c r="D4084" s="76">
        <v>44255.436354166668</v>
      </c>
      <c r="E4084" s="1" t="s">
        <v>12936</v>
      </c>
      <c r="F4084" s="1" t="s">
        <v>12937</v>
      </c>
      <c r="G4084" s="1" t="s">
        <v>123</v>
      </c>
      <c r="H4084" s="1" t="s">
        <v>124</v>
      </c>
      <c r="I4084" s="1" t="s">
        <v>125</v>
      </c>
      <c r="J4084" s="1" t="s">
        <v>9694</v>
      </c>
      <c r="K4084" s="1" t="s">
        <v>12886</v>
      </c>
      <c r="L4084">
        <f>ROUNDUP(IF(B4084&gt;$D$4,0,($D$4-B4084+1)/365),0)</f>
        <v>0</v>
      </c>
      <c r="M4084">
        <f>ROUNDUP(IF(B4084&gt;$D$5,0,($D$5-B4084+1)/365),0)</f>
        <v>1</v>
      </c>
      <c r="N4084" s="28">
        <f>IF(OR(L4084=1,M4084=1),IF(B4084+364&lt;=$D$5,(B4084+364-$D$4+1)/365,IF(B4084&gt;$D$4,($D$5-B4084+1)/365,$D$6/365)),0)</f>
        <v>0.12757470826991141</v>
      </c>
      <c r="O4084" s="28">
        <f>'Data &amp; Parameter'!$E$16*'Data &amp; Parameter'!$E$17*('Data &amp; Parameter'!$E$18+'Data &amp; Parameter'!$E$19)*'Data &amp; Parameter'!$E$20*'Data &amp; Parameter'!$E$37*N4084</f>
        <v>0.44353954400908785</v>
      </c>
      <c r="P4084">
        <f>ROUNDUP(IF(D4084&gt;$D$4,0,($D$4-D4084+1)/365),0)</f>
        <v>0</v>
      </c>
      <c r="Q4084">
        <f>ROUNDUP(IF(D4084&gt;$D$5,0,($D$5-D4084+1)/365),0)</f>
        <v>1</v>
      </c>
      <c r="R4084" s="28">
        <f>IF(OR(P4084=1,Q4084=1),IF(D4084+364&lt;=$D$5,(D4084+364-$D$4+1)/365,IF(D4084&gt;$D$4,($D$5-D4084+1)/365,$D$6/365)),0)</f>
        <v>0.12757163242008759</v>
      </c>
      <c r="S4084" s="28">
        <f>'Data &amp; Parameter'!$E$16*'Data &amp; Parameter'!$E$17*('Data &amp; Parameter'!$E$18+'Data &amp; Parameter'!$E$19)*'Data &amp; Parameter'!$E$20*'Data &amp; Parameter'!$E$37*R4084</f>
        <v>0.44352885018860572</v>
      </c>
      <c r="T4084" s="28">
        <f t="shared" si="63"/>
        <v>0.88706839419769357</v>
      </c>
    </row>
    <row r="4085" spans="1:20" ht="15.75" customHeight="1" x14ac:dyDescent="0.35">
      <c r="A4085">
        <v>4078</v>
      </c>
      <c r="B4085" s="76">
        <v>44255.436874999999</v>
      </c>
      <c r="C4085" s="1" t="s">
        <v>12938</v>
      </c>
      <c r="D4085" s="76">
        <v>44255.4375</v>
      </c>
      <c r="E4085" s="1" t="s">
        <v>12939</v>
      </c>
      <c r="F4085" s="1" t="s">
        <v>12940</v>
      </c>
      <c r="G4085" s="1" t="s">
        <v>123</v>
      </c>
      <c r="H4085" s="1" t="s">
        <v>124</v>
      </c>
      <c r="I4085" s="1" t="s">
        <v>125</v>
      </c>
      <c r="J4085" s="1" t="s">
        <v>9077</v>
      </c>
      <c r="K4085" s="1" t="s">
        <v>12872</v>
      </c>
      <c r="L4085">
        <f>ROUNDUP(IF(B4085&gt;$D$4,0,($D$4-B4085+1)/365),0)</f>
        <v>0</v>
      </c>
      <c r="M4085">
        <f>ROUNDUP(IF(B4085&gt;$D$5,0,($D$5-B4085+1)/365),0)</f>
        <v>1</v>
      </c>
      <c r="N4085" s="28">
        <f>IF(OR(L4085=1,M4085=1),IF(B4085+364&lt;=$D$5,(B4085+364-$D$4+1)/365,IF(B4085&gt;$D$4,($D$5-B4085+1)/365,$D$6/365)),0)</f>
        <v>0.12757020547945366</v>
      </c>
      <c r="O4085" s="28">
        <f>'Data &amp; Parameter'!$E$16*'Data &amp; Parameter'!$E$17*('Data &amp; Parameter'!$E$18+'Data &amp; Parameter'!$E$19)*'Data &amp; Parameter'!$E$20*'Data &amp; Parameter'!$E$37*N4085</f>
        <v>0.44352388913788743</v>
      </c>
      <c r="P4085">
        <f>ROUNDUP(IF(D4085&gt;$D$4,0,($D$4-D4085+1)/365),0)</f>
        <v>0</v>
      </c>
      <c r="Q4085">
        <f>ROUNDUP(IF(D4085&gt;$D$5,0,($D$5-D4085+1)/365),0)</f>
        <v>1</v>
      </c>
      <c r="R4085" s="28">
        <f>IF(OR(P4085=1,Q4085=1),IF(D4085+364&lt;=$D$5,(D4085+364-$D$4+1)/365,IF(D4085&gt;$D$4,($D$5-D4085+1)/365,$D$6/365)),0)</f>
        <v>0.12756849315068494</v>
      </c>
      <c r="S4085" s="28">
        <f>'Data &amp; Parameter'!$E$16*'Data &amp; Parameter'!$E$17*('Data &amp; Parameter'!$E$18+'Data &amp; Parameter'!$E$19)*'Data &amp; Parameter'!$E$20*'Data &amp; Parameter'!$E$37*R4085</f>
        <v>0.44351793587699762</v>
      </c>
      <c r="T4085" s="28">
        <f t="shared" si="63"/>
        <v>0.88704182501488504</v>
      </c>
    </row>
    <row r="4086" spans="1:20" ht="15.75" customHeight="1" x14ac:dyDescent="0.35">
      <c r="A4086">
        <v>4079</v>
      </c>
      <c r="B4086" s="76">
        <v>44255.438159722224</v>
      </c>
      <c r="C4086" s="1" t="s">
        <v>12941</v>
      </c>
      <c r="D4086" s="76">
        <v>44255.439247685186</v>
      </c>
      <c r="E4086" s="1" t="s">
        <v>12942</v>
      </c>
      <c r="F4086" s="1" t="s">
        <v>12943</v>
      </c>
      <c r="G4086" s="1" t="s">
        <v>123</v>
      </c>
      <c r="H4086" s="1" t="s">
        <v>124</v>
      </c>
      <c r="I4086" s="1" t="s">
        <v>125</v>
      </c>
      <c r="J4086" s="1" t="s">
        <v>9694</v>
      </c>
      <c r="K4086" s="1" t="s">
        <v>12886</v>
      </c>
      <c r="L4086">
        <f>ROUNDUP(IF(B4086&gt;$D$4,0,($D$4-B4086+1)/365),0)</f>
        <v>0</v>
      </c>
      <c r="M4086">
        <f>ROUNDUP(IF(B4086&gt;$D$5,0,($D$5-B4086+1)/365),0)</f>
        <v>1</v>
      </c>
      <c r="N4086" s="28">
        <f>IF(OR(L4086=1,M4086=1),IF(B4086+364&lt;=$D$5,(B4086+364-$D$4+1)/365,IF(B4086&gt;$D$4,($D$5-B4086+1)/365,$D$6/365)),0)</f>
        <v>0.12756668569253796</v>
      </c>
      <c r="O4086" s="28">
        <f>'Data &amp; Parameter'!$E$16*'Data &amp; Parameter'!$E$17*('Data &amp; Parameter'!$E$18+'Data &amp; Parameter'!$E$19)*'Data &amp; Parameter'!$E$20*'Data &amp; Parameter'!$E$37*N4086</f>
        <v>0.44351165187938396</v>
      </c>
      <c r="P4086">
        <f>ROUNDUP(IF(D4086&gt;$D$4,0,($D$4-D4086+1)/365),0)</f>
        <v>0</v>
      </c>
      <c r="Q4086">
        <f>ROUNDUP(IF(D4086&gt;$D$5,0,($D$5-D4086+1)/365),0)</f>
        <v>1</v>
      </c>
      <c r="R4086" s="28">
        <f>IF(OR(P4086=1,Q4086=1),IF(D4086+364&lt;=$D$5,(D4086+364-$D$4+1)/365,IF(D4086&gt;$D$4,($D$5-D4086+1)/365,$D$6/365)),0)</f>
        <v>0.12756370497209241</v>
      </c>
      <c r="S4086" s="28">
        <f>'Data &amp; Parameter'!$E$16*'Data &amp; Parameter'!$E$17*('Data &amp; Parameter'!$E$18+'Data &amp; Parameter'!$E$19)*'Data &amp; Parameter'!$E$20*'Data &amp; Parameter'!$E$37*R4086</f>
        <v>0.44350128879562567</v>
      </c>
      <c r="T4086" s="28">
        <f t="shared" si="63"/>
        <v>0.88701294067500958</v>
      </c>
    </row>
    <row r="4087" spans="1:20" ht="15.75" customHeight="1" x14ac:dyDescent="0.35">
      <c r="A4087">
        <v>4080</v>
      </c>
      <c r="B4087" s="76">
        <v>44255.439756944441</v>
      </c>
      <c r="C4087" s="1" t="s">
        <v>12944</v>
      </c>
      <c r="D4087" s="76">
        <v>44255.440740740742</v>
      </c>
      <c r="E4087" s="1" t="s">
        <v>12945</v>
      </c>
      <c r="F4087" s="1" t="s">
        <v>12946</v>
      </c>
      <c r="G4087" s="1" t="s">
        <v>123</v>
      </c>
      <c r="H4087" s="1" t="s">
        <v>124</v>
      </c>
      <c r="I4087" s="1" t="s">
        <v>125</v>
      </c>
      <c r="J4087" s="1" t="s">
        <v>9077</v>
      </c>
      <c r="K4087" s="1" t="s">
        <v>12865</v>
      </c>
      <c r="L4087">
        <f>ROUNDUP(IF(B4087&gt;$D$4,0,($D$4-B4087+1)/365),0)</f>
        <v>0</v>
      </c>
      <c r="M4087">
        <f>ROUNDUP(IF(B4087&gt;$D$5,0,($D$5-B4087+1)/365),0)</f>
        <v>1</v>
      </c>
      <c r="N4087" s="28">
        <f>IF(OR(L4087=1,M4087=1),IF(B4087+364&lt;=$D$5,(B4087+364-$D$4+1)/365,IF(B4087&gt;$D$4,($D$5-B4087+1)/365,$D$6/365)),0)</f>
        <v>0.12756230974125785</v>
      </c>
      <c r="O4087" s="28">
        <f>'Data &amp; Parameter'!$E$16*'Data &amp; Parameter'!$E$17*('Data &amp; Parameter'!$E$18+'Data &amp; Parameter'!$E$19)*'Data &amp; Parameter'!$E$20*'Data &amp; Parameter'!$E$37*N4087</f>
        <v>0.44349643799050498</v>
      </c>
      <c r="P4087">
        <f>ROUNDUP(IF(D4087&gt;$D$4,0,($D$4-D4087+1)/365),0)</f>
        <v>0</v>
      </c>
      <c r="Q4087">
        <f>ROUNDUP(IF(D4087&gt;$D$5,0,($D$5-D4087+1)/365),0)</f>
        <v>1</v>
      </c>
      <c r="R4087" s="28">
        <f>IF(OR(P4087=1,Q4087=1),IF(D4087+364&lt;=$D$5,(D4087+364-$D$4+1)/365,IF(D4087&gt;$D$4,($D$5-D4087+1)/365,$D$6/365)),0)</f>
        <v>0.1275596144089271</v>
      </c>
      <c r="S4087" s="28">
        <f>'Data &amp; Parameter'!$E$16*'Data &amp; Parameter'!$E$17*('Data &amp; Parameter'!$E$18+'Data &amp; Parameter'!$E$19)*'Data &amp; Parameter'!$E$20*'Data &amp; Parameter'!$E$37*R4087</f>
        <v>0.44348706711684871</v>
      </c>
      <c r="T4087" s="28">
        <f t="shared" si="63"/>
        <v>0.88698350510735369</v>
      </c>
    </row>
    <row r="4088" spans="1:20" ht="15.75" customHeight="1" x14ac:dyDescent="0.35">
      <c r="A4088">
        <v>4081</v>
      </c>
      <c r="B4088" s="76">
        <v>44255.440613425926</v>
      </c>
      <c r="C4088" s="1" t="s">
        <v>12947</v>
      </c>
      <c r="D4088" s="76">
        <v>44255.441030092596</v>
      </c>
      <c r="E4088" s="1" t="s">
        <v>12948</v>
      </c>
      <c r="F4088" s="1" t="s">
        <v>12949</v>
      </c>
      <c r="G4088" s="1" t="s">
        <v>123</v>
      </c>
      <c r="H4088" s="1" t="s">
        <v>124</v>
      </c>
      <c r="I4088" s="1" t="s">
        <v>125</v>
      </c>
      <c r="J4088" s="1" t="s">
        <v>12777</v>
      </c>
      <c r="K4088" s="1" t="s">
        <v>12778</v>
      </c>
      <c r="L4088">
        <f>ROUNDUP(IF(B4088&gt;$D$4,0,($D$4-B4088+1)/365),0)</f>
        <v>0</v>
      </c>
      <c r="M4088">
        <f>ROUNDUP(IF(B4088&gt;$D$5,0,($D$5-B4088+1)/365),0)</f>
        <v>1</v>
      </c>
      <c r="N4088" s="28">
        <f>IF(OR(L4088=1,M4088=1),IF(B4088+364&lt;=$D$5,(B4088+364-$D$4+1)/365,IF(B4088&gt;$D$4,($D$5-B4088+1)/365,$D$6/365)),0)</f>
        <v>0.12755996321664073</v>
      </c>
      <c r="O4088" s="28">
        <f>'Data &amp; Parameter'!$E$16*'Data &amp; Parameter'!$E$17*('Data &amp; Parameter'!$E$18+'Data &amp; Parameter'!$E$19)*'Data &amp; Parameter'!$E$20*'Data &amp; Parameter'!$E$37*N4088</f>
        <v>0.44348827981814626</v>
      </c>
      <c r="P4088">
        <f>ROUNDUP(IF(D4088&gt;$D$4,0,($D$4-D4088+1)/365),0)</f>
        <v>0</v>
      </c>
      <c r="Q4088">
        <f>ROUNDUP(IF(D4088&gt;$D$5,0,($D$5-D4088+1)/365),0)</f>
        <v>1</v>
      </c>
      <c r="R4088" s="28">
        <f>IF(OR(P4088=1,Q4088=1),IF(D4088+364&lt;=$D$5,(D4088+364-$D$4+1)/365,IF(D4088&gt;$D$4,($D$5-D4088+1)/365,$D$6/365)),0)</f>
        <v>0.12755882166412161</v>
      </c>
      <c r="S4088" s="28">
        <f>'Data &amp; Parameter'!$E$16*'Data &amp; Parameter'!$E$17*('Data &amp; Parameter'!$E$18+'Data &amp; Parameter'!$E$19)*'Data &amp; Parameter'!$E$20*'Data &amp; Parameter'!$E$37*R4088</f>
        <v>0.44348431097752994</v>
      </c>
      <c r="T4088" s="28">
        <f t="shared" si="63"/>
        <v>0.88697259079567625</v>
      </c>
    </row>
    <row r="4089" spans="1:20" ht="15.75" customHeight="1" x14ac:dyDescent="0.35">
      <c r="A4089">
        <v>4082</v>
      </c>
      <c r="B4089" s="76">
        <v>44255.441134259258</v>
      </c>
      <c r="C4089" s="1" t="s">
        <v>12950</v>
      </c>
      <c r="D4089" s="76">
        <v>44255.441898148143</v>
      </c>
      <c r="E4089" s="1" t="s">
        <v>12951</v>
      </c>
      <c r="F4089" s="1" t="s">
        <v>12952</v>
      </c>
      <c r="G4089" s="1" t="s">
        <v>123</v>
      </c>
      <c r="H4089" s="1" t="s">
        <v>124</v>
      </c>
      <c r="I4089" s="1" t="s">
        <v>125</v>
      </c>
      <c r="J4089" s="1" t="s">
        <v>9077</v>
      </c>
      <c r="K4089" s="1" t="s">
        <v>12931</v>
      </c>
      <c r="L4089">
        <f>ROUNDUP(IF(B4089&gt;$D$4,0,($D$4-B4089+1)/365),0)</f>
        <v>0</v>
      </c>
      <c r="M4089">
        <f>ROUNDUP(IF(B4089&gt;$D$5,0,($D$5-B4089+1)/365),0)</f>
        <v>1</v>
      </c>
      <c r="N4089" s="28">
        <f>IF(OR(L4089=1,M4089=1),IF(B4089+364&lt;=$D$5,(B4089+364-$D$4+1)/365,IF(B4089&gt;$D$4,($D$5-B4089+1)/365,$D$6/365)),0)</f>
        <v>0.12755853627600677</v>
      </c>
      <c r="O4089" s="28">
        <f>'Data &amp; Parameter'!$E$16*'Data &amp; Parameter'!$E$17*('Data &amp; Parameter'!$E$18+'Data &amp; Parameter'!$E$19)*'Data &amp; Parameter'!$E$20*'Data &amp; Parameter'!$E$37*N4089</f>
        <v>0.4434833187674278</v>
      </c>
      <c r="P4089">
        <f>ROUNDUP(IF(D4089&gt;$D$4,0,($D$4-D4089+1)/365),0)</f>
        <v>0</v>
      </c>
      <c r="Q4089">
        <f>ROUNDUP(IF(D4089&gt;$D$5,0,($D$5-D4089+1)/365),0)</f>
        <v>1</v>
      </c>
      <c r="R4089" s="28">
        <f>IF(OR(P4089=1,Q4089=1),IF(D4089+364&lt;=$D$5,(D4089+364-$D$4+1)/365,IF(D4089&gt;$D$4,($D$5-D4089+1)/365,$D$6/365)),0)</f>
        <v>0.12755644342974498</v>
      </c>
      <c r="S4089" s="28">
        <f>'Data &amp; Parameter'!$E$16*'Data &amp; Parameter'!$E$17*('Data &amp; Parameter'!$E$18+'Data &amp; Parameter'!$E$19)*'Data &amp; Parameter'!$E$20*'Data &amp; Parameter'!$E$37*R4089</f>
        <v>0.44347604255971218</v>
      </c>
      <c r="T4089" s="28">
        <f t="shared" si="63"/>
        <v>0.88695936132714004</v>
      </c>
    </row>
    <row r="4090" spans="1:20" ht="15.75" customHeight="1" x14ac:dyDescent="0.35">
      <c r="A4090">
        <v>4083</v>
      </c>
      <c r="B4090" s="76">
        <v>44255.442476851851</v>
      </c>
      <c r="C4090" s="1" t="s">
        <v>12953</v>
      </c>
      <c r="D4090" s="76">
        <v>44255.445717592593</v>
      </c>
      <c r="E4090" s="1" t="s">
        <v>12954</v>
      </c>
      <c r="F4090" s="1" t="s">
        <v>12955</v>
      </c>
      <c r="G4090" s="1" t="s">
        <v>123</v>
      </c>
      <c r="H4090" s="1" t="s">
        <v>124</v>
      </c>
      <c r="I4090" s="1" t="s">
        <v>125</v>
      </c>
      <c r="J4090" s="1" t="s">
        <v>9694</v>
      </c>
      <c r="K4090" s="1" t="s">
        <v>12886</v>
      </c>
      <c r="L4090">
        <f>ROUNDUP(IF(B4090&gt;$D$4,0,($D$4-B4090+1)/365),0)</f>
        <v>0</v>
      </c>
      <c r="M4090">
        <f>ROUNDUP(IF(B4090&gt;$D$5,0,($D$5-B4090+1)/365),0)</f>
        <v>1</v>
      </c>
      <c r="N4090" s="28">
        <f>IF(OR(L4090=1,M4090=1),IF(B4090+364&lt;=$D$5,(B4090+364-$D$4+1)/365,IF(B4090&gt;$D$4,($D$5-B4090+1)/365,$D$6/365)),0)</f>
        <v>0.12755485794013399</v>
      </c>
      <c r="O4090" s="28">
        <f>'Data &amp; Parameter'!$E$16*'Data &amp; Parameter'!$E$17*('Data &amp; Parameter'!$E$18+'Data &amp; Parameter'!$E$19)*'Data &amp; Parameter'!$E$20*'Data &amp; Parameter'!$E$37*N4090</f>
        <v>0.44347053028107464</v>
      </c>
      <c r="P4090">
        <f>ROUNDUP(IF(D4090&gt;$D$4,0,($D$4-D4090+1)/365),0)</f>
        <v>0</v>
      </c>
      <c r="Q4090">
        <f>ROUNDUP(IF(D4090&gt;$D$5,0,($D$5-D4090+1)/365),0)</f>
        <v>1</v>
      </c>
      <c r="R4090" s="28">
        <f>IF(OR(P4090=1,Q4090=1),IF(D4090+364&lt;=$D$5,(D4090+364-$D$4+1)/365,IF(D4090&gt;$D$4,($D$5-D4090+1)/365,$D$6/365)),0)</f>
        <v>0.12754597919837615</v>
      </c>
      <c r="S4090" s="28">
        <f>'Data &amp; Parameter'!$E$16*'Data &amp; Parameter'!$E$17*('Data &amp; Parameter'!$E$18+'Data &amp; Parameter'!$E$19)*'Data &amp; Parameter'!$E$20*'Data &amp; Parameter'!$E$37*R4090</f>
        <v>0.44343966152092573</v>
      </c>
      <c r="T4090" s="28">
        <f t="shared" si="63"/>
        <v>0.88691019180200037</v>
      </c>
    </row>
    <row r="4091" spans="1:20" ht="15.75" customHeight="1" x14ac:dyDescent="0.35">
      <c r="A4091">
        <v>4084</v>
      </c>
      <c r="B4091" s="76">
        <v>44255.443275462967</v>
      </c>
      <c r="C4091" s="1" t="s">
        <v>12956</v>
      </c>
      <c r="D4091" s="76">
        <v>44255.443981481483</v>
      </c>
      <c r="E4091" s="1" t="s">
        <v>12957</v>
      </c>
      <c r="F4091" s="1" t="s">
        <v>12958</v>
      </c>
      <c r="G4091" s="1" t="s">
        <v>123</v>
      </c>
      <c r="H4091" s="1" t="s">
        <v>124</v>
      </c>
      <c r="I4091" s="1" t="s">
        <v>125</v>
      </c>
      <c r="J4091" s="1" t="s">
        <v>9077</v>
      </c>
      <c r="K4091" s="1" t="s">
        <v>12872</v>
      </c>
      <c r="L4091">
        <f>ROUNDUP(IF(B4091&gt;$D$4,0,($D$4-B4091+1)/365),0)</f>
        <v>0</v>
      </c>
      <c r="M4091">
        <f>ROUNDUP(IF(B4091&gt;$D$5,0,($D$5-B4091+1)/365),0)</f>
        <v>1</v>
      </c>
      <c r="N4091" s="28">
        <f>IF(OR(L4091=1,M4091=1),IF(B4091+364&lt;=$D$5,(B4091+364-$D$4+1)/365,IF(B4091&gt;$D$4,($D$5-B4091+1)/365,$D$6/365)),0)</f>
        <v>0.12755266996447398</v>
      </c>
      <c r="O4091" s="28">
        <f>'Data &amp; Parameter'!$E$16*'Data &amp; Parameter'!$E$17*('Data &amp; Parameter'!$E$18+'Data &amp; Parameter'!$E$19)*'Data &amp; Parameter'!$E$20*'Data &amp; Parameter'!$E$37*N4091</f>
        <v>0.44346292333656573</v>
      </c>
      <c r="P4091">
        <f>ROUNDUP(IF(D4091&gt;$D$4,0,($D$4-D4091+1)/365),0)</f>
        <v>0</v>
      </c>
      <c r="Q4091">
        <f>ROUNDUP(IF(D4091&gt;$D$5,0,($D$5-D4091+1)/365),0)</f>
        <v>1</v>
      </c>
      <c r="R4091" s="28">
        <f>IF(OR(P4091=1,Q4091=1),IF(D4091+364&lt;=$D$5,(D4091+364-$D$4+1)/365,IF(D4091&gt;$D$4,($D$5-D4091+1)/365,$D$6/365)),0)</f>
        <v>0.12755073566716929</v>
      </c>
      <c r="S4091" s="28">
        <f>'Data &amp; Parameter'!$E$16*'Data &amp; Parameter'!$E$17*('Data &amp; Parameter'!$E$18+'Data &amp; Parameter'!$E$19)*'Data &amp; Parameter'!$E$20*'Data &amp; Parameter'!$E$37*R4091</f>
        <v>0.44345619835669997</v>
      </c>
      <c r="T4091" s="28">
        <f t="shared" si="63"/>
        <v>0.8869191216932657</v>
      </c>
    </row>
    <row r="4092" spans="1:20" ht="15.75" customHeight="1" x14ac:dyDescent="0.35">
      <c r="A4092">
        <v>4085</v>
      </c>
      <c r="B4092" s="76">
        <v>44255.444444444445</v>
      </c>
      <c r="C4092" s="1" t="s">
        <v>12959</v>
      </c>
      <c r="D4092" s="76">
        <v>44255.44494212963</v>
      </c>
      <c r="E4092" s="1" t="s">
        <v>12960</v>
      </c>
      <c r="F4092" s="1" t="s">
        <v>12961</v>
      </c>
      <c r="G4092" s="1" t="s">
        <v>123</v>
      </c>
      <c r="H4092" s="1" t="s">
        <v>124</v>
      </c>
      <c r="I4092" s="1" t="s">
        <v>125</v>
      </c>
      <c r="J4092" s="1" t="s">
        <v>12777</v>
      </c>
      <c r="K4092" s="1" t="s">
        <v>12778</v>
      </c>
      <c r="L4092">
        <f>ROUNDUP(IF(B4092&gt;$D$4,0,($D$4-B4092+1)/365),0)</f>
        <v>0</v>
      </c>
      <c r="M4092">
        <f>ROUNDUP(IF(B4092&gt;$D$5,0,($D$5-B4092+1)/365),0)</f>
        <v>1</v>
      </c>
      <c r="N4092" s="28">
        <f>IF(OR(L4092=1,M4092=1),IF(B4092+364&lt;=$D$5,(B4092+364-$D$4+1)/365,IF(B4092&gt;$D$4,($D$5-B4092+1)/365,$D$6/365)),0)</f>
        <v>0.12754946727549246</v>
      </c>
      <c r="O4092" s="28">
        <f>'Data &amp; Parameter'!$E$16*'Data &amp; Parameter'!$E$17*('Data &amp; Parameter'!$E$18+'Data &amp; Parameter'!$E$19)*'Data &amp; Parameter'!$E$20*'Data &amp; Parameter'!$E$37*N4092</f>
        <v>0.44345178853383149</v>
      </c>
      <c r="P4092">
        <f>ROUNDUP(IF(D4092&gt;$D$4,0,($D$4-D4092+1)/365),0)</f>
        <v>0</v>
      </c>
      <c r="Q4092">
        <f>ROUNDUP(IF(D4092&gt;$D$5,0,($D$5-D4092+1)/365),0)</f>
        <v>1</v>
      </c>
      <c r="R4092" s="28">
        <f>IF(OR(P4092=1,Q4092=1),IF(D4092+364&lt;=$D$5,(D4092+364-$D$4+1)/365,IF(D4092&gt;$D$4,($D$5-D4092+1)/365,$D$6/365)),0)</f>
        <v>0.12754810375443737</v>
      </c>
      <c r="S4092" s="28">
        <f>'Data &amp; Parameter'!$E$16*'Data &amp; Parameter'!$E$17*('Data &amp; Parameter'!$E$18+'Data &amp; Parameter'!$E$19)*'Data &amp; Parameter'!$E$20*'Data &amp; Parameter'!$E$37*R4092</f>
        <v>0.44344704797423917</v>
      </c>
      <c r="T4092" s="28">
        <f t="shared" si="63"/>
        <v>0.88689883650807066</v>
      </c>
    </row>
    <row r="4093" spans="1:20" ht="15.75" customHeight="1" x14ac:dyDescent="0.35">
      <c r="A4093">
        <v>4086</v>
      </c>
      <c r="B4093" s="76">
        <v>44255.444872685184</v>
      </c>
      <c r="C4093" s="1" t="s">
        <v>12962</v>
      </c>
      <c r="D4093" s="76">
        <v>44255.446006944447</v>
      </c>
      <c r="E4093" s="1" t="s">
        <v>12963</v>
      </c>
      <c r="F4093" s="1" t="s">
        <v>12964</v>
      </c>
      <c r="G4093" s="1" t="s">
        <v>123</v>
      </c>
      <c r="H4093" s="1" t="s">
        <v>124</v>
      </c>
      <c r="I4093" s="1" t="s">
        <v>125</v>
      </c>
      <c r="J4093" s="1" t="s">
        <v>9077</v>
      </c>
      <c r="K4093" s="1" t="s">
        <v>12931</v>
      </c>
      <c r="L4093">
        <f>ROUNDUP(IF(B4093&gt;$D$4,0,($D$4-B4093+1)/365),0)</f>
        <v>0</v>
      </c>
      <c r="M4093">
        <f>ROUNDUP(IF(B4093&gt;$D$5,0,($D$5-B4093+1)/365),0)</f>
        <v>1</v>
      </c>
      <c r="N4093" s="28">
        <f>IF(OR(L4093=1,M4093=1),IF(B4093+364&lt;=$D$5,(B4093+364-$D$4+1)/365,IF(B4093&gt;$D$4,($D$5-B4093+1)/365,$D$6/365)),0)</f>
        <v>0.12754829401319387</v>
      </c>
      <c r="O4093" s="28">
        <f>'Data &amp; Parameter'!$E$16*'Data &amp; Parameter'!$E$17*('Data &amp; Parameter'!$E$18+'Data &amp; Parameter'!$E$19)*'Data &amp; Parameter'!$E$20*'Data &amp; Parameter'!$E$37*N4093</f>
        <v>0.44344770944768674</v>
      </c>
      <c r="P4093">
        <f>ROUNDUP(IF(D4093&gt;$D$4,0,($D$4-D4093+1)/365),0)</f>
        <v>0</v>
      </c>
      <c r="Q4093">
        <f>ROUNDUP(IF(D4093&gt;$D$5,0,($D$5-D4093+1)/365),0)</f>
        <v>1</v>
      </c>
      <c r="R4093" s="28">
        <f>IF(OR(P4093=1,Q4093=1),IF(D4093+364&lt;=$D$5,(D4093+364-$D$4+1)/365,IF(D4093&gt;$D$4,($D$5-D4093+1)/365,$D$6/365)),0)</f>
        <v>0.12754518645357066</v>
      </c>
      <c r="S4093" s="28">
        <f>'Data &amp; Parameter'!$E$16*'Data &amp; Parameter'!$E$17*('Data &amp; Parameter'!$E$18+'Data &amp; Parameter'!$E$19)*'Data &amp; Parameter'!$E$20*'Data &amp; Parameter'!$E$37*R4093</f>
        <v>0.44343690538160696</v>
      </c>
      <c r="T4093" s="28">
        <f t="shared" si="63"/>
        <v>0.8868846148292937</v>
      </c>
    </row>
    <row r="4094" spans="1:20" ht="15.75" customHeight="1" x14ac:dyDescent="0.35">
      <c r="A4094">
        <v>4087</v>
      </c>
      <c r="B4094" s="76">
        <v>44255.446087962962</v>
      </c>
      <c r="C4094" s="1" t="s">
        <v>12965</v>
      </c>
      <c r="D4094" s="76">
        <v>44255.447060185186</v>
      </c>
      <c r="E4094" s="1" t="s">
        <v>12966</v>
      </c>
      <c r="F4094" s="1" t="s">
        <v>12967</v>
      </c>
      <c r="G4094" s="1" t="s">
        <v>123</v>
      </c>
      <c r="H4094" s="1" t="s">
        <v>124</v>
      </c>
      <c r="I4094" s="1" t="s">
        <v>125</v>
      </c>
      <c r="J4094" s="1" t="s">
        <v>9077</v>
      </c>
      <c r="K4094" s="1" t="s">
        <v>12865</v>
      </c>
      <c r="L4094">
        <f>ROUNDUP(IF(B4094&gt;$D$4,0,($D$4-B4094+1)/365),0)</f>
        <v>0</v>
      </c>
      <c r="M4094">
        <f>ROUNDUP(IF(B4094&gt;$D$5,0,($D$5-B4094+1)/365),0)</f>
        <v>1</v>
      </c>
      <c r="N4094" s="28">
        <f>IF(OR(L4094=1,M4094=1),IF(B4094+364&lt;=$D$5,(B4094+364-$D$4+1)/365,IF(B4094&gt;$D$4,($D$5-B4094+1)/365,$D$6/365)),0)</f>
        <v>0.12754496448503469</v>
      </c>
      <c r="O4094" s="28">
        <f>'Data &amp; Parameter'!$E$16*'Data &amp; Parameter'!$E$17*('Data &amp; Parameter'!$E$18+'Data &amp; Parameter'!$E$19)*'Data &amp; Parameter'!$E$20*'Data &amp; Parameter'!$E$37*N4094</f>
        <v>0.44343613366263096</v>
      </c>
      <c r="P4094">
        <f>ROUNDUP(IF(D4094&gt;$D$4,0,($D$4-D4094+1)/365),0)</f>
        <v>0</v>
      </c>
      <c r="Q4094">
        <f>ROUNDUP(IF(D4094&gt;$D$5,0,($D$5-D4094+1)/365),0)</f>
        <v>1</v>
      </c>
      <c r="R4094" s="28">
        <f>IF(OR(P4094=1,Q4094=1),IF(D4094+364&lt;=$D$5,(D4094+364-$D$4+1)/365,IF(D4094&gt;$D$4,($D$5-D4094+1)/365,$D$6/365)),0)</f>
        <v>0.12754230086250337</v>
      </c>
      <c r="S4094" s="28">
        <f>'Data &amp; Parameter'!$E$16*'Data &amp; Parameter'!$E$17*('Data &amp; Parameter'!$E$18+'Data &amp; Parameter'!$E$19)*'Data &amp; Parameter'!$E$20*'Data &amp; Parameter'!$E$37*R4094</f>
        <v>0.44342687303457251</v>
      </c>
      <c r="T4094" s="28">
        <f t="shared" si="63"/>
        <v>0.88686300669720342</v>
      </c>
    </row>
    <row r="4095" spans="1:20" ht="15.75" customHeight="1" x14ac:dyDescent="0.35">
      <c r="A4095">
        <v>4088</v>
      </c>
      <c r="B4095" s="76">
        <v>44255.448078703703</v>
      </c>
      <c r="C4095" s="1" t="s">
        <v>12968</v>
      </c>
      <c r="D4095" s="76">
        <v>44255.449120370366</v>
      </c>
      <c r="E4095" s="1" t="s">
        <v>12969</v>
      </c>
      <c r="F4095" s="1" t="s">
        <v>12970</v>
      </c>
      <c r="G4095" s="1" t="s">
        <v>123</v>
      </c>
      <c r="H4095" s="1" t="s">
        <v>124</v>
      </c>
      <c r="I4095" s="1" t="s">
        <v>125</v>
      </c>
      <c r="J4095" s="1" t="s">
        <v>9694</v>
      </c>
      <c r="K4095" s="1" t="s">
        <v>9695</v>
      </c>
      <c r="L4095">
        <f>ROUNDUP(IF(B4095&gt;$D$4,0,($D$4-B4095+1)/365),0)</f>
        <v>0</v>
      </c>
      <c r="M4095">
        <f>ROUNDUP(IF(B4095&gt;$D$5,0,($D$5-B4095+1)/365),0)</f>
        <v>1</v>
      </c>
      <c r="N4095" s="28">
        <f>IF(OR(L4095=1,M4095=1),IF(B4095+364&lt;=$D$5,(B4095+364-$D$4+1)/365,IF(B4095&gt;$D$4,($D$5-B4095+1)/365,$D$6/365)),0)</f>
        <v>0.12753951040081432</v>
      </c>
      <c r="O4095" s="28">
        <f>'Data &amp; Parameter'!$E$16*'Data &amp; Parameter'!$E$17*('Data &amp; Parameter'!$E$18+'Data &amp; Parameter'!$E$19)*'Data &amp; Parameter'!$E$20*'Data &amp; Parameter'!$E$37*N4095</f>
        <v>0.44341717142426179</v>
      </c>
      <c r="P4095">
        <f>ROUNDUP(IF(D4095&gt;$D$4,0,($D$4-D4095+1)/365),0)</f>
        <v>0</v>
      </c>
      <c r="Q4095">
        <f>ROUNDUP(IF(D4095&gt;$D$5,0,($D$5-D4095+1)/365),0)</f>
        <v>1</v>
      </c>
      <c r="R4095" s="28">
        <f>IF(OR(P4095=1,Q4095=1),IF(D4095+364&lt;=$D$5,(D4095+364-$D$4+1)/365,IF(D4095&gt;$D$4,($D$5-D4095+1)/365,$D$6/365)),0)</f>
        <v>0.1275366565195464</v>
      </c>
      <c r="S4095" s="28">
        <f>'Data &amp; Parameter'!$E$16*'Data &amp; Parameter'!$E$17*('Data &amp; Parameter'!$E$18+'Data &amp; Parameter'!$E$19)*'Data &amp; Parameter'!$E$20*'Data &amp; Parameter'!$E$37*R4095</f>
        <v>0.44340724932282499</v>
      </c>
      <c r="T4095" s="28">
        <f t="shared" si="63"/>
        <v>0.88682442074708678</v>
      </c>
    </row>
    <row r="4096" spans="1:20" ht="15.75" customHeight="1" x14ac:dyDescent="0.35">
      <c r="A4096">
        <v>4089</v>
      </c>
      <c r="B4096" s="76">
        <v>44255.448692129634</v>
      </c>
      <c r="C4096" s="1" t="s">
        <v>12971</v>
      </c>
      <c r="D4096" s="76">
        <v>44255.44913194445</v>
      </c>
      <c r="E4096" s="1" t="s">
        <v>12972</v>
      </c>
      <c r="F4096" s="1" t="s">
        <v>12973</v>
      </c>
      <c r="G4096" s="1" t="s">
        <v>123</v>
      </c>
      <c r="H4096" s="1" t="s">
        <v>124</v>
      </c>
      <c r="I4096" s="1" t="s">
        <v>125</v>
      </c>
      <c r="J4096" s="1" t="s">
        <v>12777</v>
      </c>
      <c r="K4096" s="1" t="s">
        <v>12778</v>
      </c>
      <c r="L4096">
        <f>ROUNDUP(IF(B4096&gt;$D$4,0,($D$4-B4096+1)/365),0)</f>
        <v>0</v>
      </c>
      <c r="M4096">
        <f>ROUNDUP(IF(B4096&gt;$D$5,0,($D$5-B4096+1)/365),0)</f>
        <v>1</v>
      </c>
      <c r="N4096" s="28">
        <f>IF(OR(L4096=1,M4096=1),IF(B4096+364&lt;=$D$5,(B4096+364-$D$4+1)/365,IF(B4096&gt;$D$4,($D$5-B4096+1)/365,$D$6/365)),0)</f>
        <v>0.12753782978182507</v>
      </c>
      <c r="O4096" s="28">
        <f>'Data &amp; Parameter'!$E$16*'Data &amp; Parameter'!$E$17*('Data &amp; Parameter'!$E$18+'Data &amp; Parameter'!$E$19)*'Data &amp; Parameter'!$E$20*'Data &amp; Parameter'!$E$37*N4096</f>
        <v>0.44341132840890041</v>
      </c>
      <c r="P4096">
        <f>ROUNDUP(IF(D4096&gt;$D$4,0,($D$4-D4096+1)/365),0)</f>
        <v>0</v>
      </c>
      <c r="Q4096">
        <f>ROUNDUP(IF(D4096&gt;$D$5,0,($D$5-D4096+1)/365),0)</f>
        <v>1</v>
      </c>
      <c r="R4096" s="28">
        <f>IF(OR(P4096=1,Q4096=1),IF(D4096+364&lt;=$D$5,(D4096+364-$D$4+1)/365,IF(D4096&gt;$D$4,($D$5-D4096+1)/365,$D$6/365)),0)</f>
        <v>0.12753662480972708</v>
      </c>
      <c r="S4096" s="28">
        <f>'Data &amp; Parameter'!$E$16*'Data &amp; Parameter'!$E$17*('Data &amp; Parameter'!$E$18+'Data &amp; Parameter'!$E$19)*'Data &amp; Parameter'!$E$20*'Data &amp; Parameter'!$E$37*R4096</f>
        <v>0.44340713907715801</v>
      </c>
      <c r="T4096" s="28">
        <f t="shared" si="63"/>
        <v>0.88681846748605841</v>
      </c>
    </row>
    <row r="4097" spans="1:20" ht="15.75" customHeight="1" x14ac:dyDescent="0.35">
      <c r="A4097">
        <v>4090</v>
      </c>
      <c r="B4097" s="76">
        <v>44255.449004629627</v>
      </c>
      <c r="C4097" s="1" t="s">
        <v>12974</v>
      </c>
      <c r="D4097" s="76">
        <v>44255.449479166666</v>
      </c>
      <c r="E4097" s="1" t="s">
        <v>12975</v>
      </c>
      <c r="F4097" s="1" t="s">
        <v>12976</v>
      </c>
      <c r="G4097" s="1" t="s">
        <v>123</v>
      </c>
      <c r="H4097" s="1" t="s">
        <v>124</v>
      </c>
      <c r="I4097" s="1" t="s">
        <v>125</v>
      </c>
      <c r="J4097" s="1" t="s">
        <v>9077</v>
      </c>
      <c r="K4097" s="1" t="s">
        <v>12977</v>
      </c>
      <c r="L4097">
        <f>ROUNDUP(IF(B4097&gt;$D$4,0,($D$4-B4097+1)/365),0)</f>
        <v>0</v>
      </c>
      <c r="M4097">
        <f>ROUNDUP(IF(B4097&gt;$D$5,0,($D$5-B4097+1)/365),0)</f>
        <v>1</v>
      </c>
      <c r="N4097" s="28">
        <f>IF(OR(L4097=1,M4097=1),IF(B4097+364&lt;=$D$5,(B4097+364-$D$4+1)/365,IF(B4097&gt;$D$4,($D$5-B4097+1)/365,$D$6/365)),0)</f>
        <v>0.12753697361746064</v>
      </c>
      <c r="O4097" s="28">
        <f>'Data &amp; Parameter'!$E$16*'Data &amp; Parameter'!$E$17*('Data &amp; Parameter'!$E$18+'Data &amp; Parameter'!$E$19)*'Data &amp; Parameter'!$E$20*'Data &amp; Parameter'!$E$37*N4097</f>
        <v>0.44340835177852478</v>
      </c>
      <c r="P4097">
        <f>ROUNDUP(IF(D4097&gt;$D$4,0,($D$4-D4097+1)/365),0)</f>
        <v>0</v>
      </c>
      <c r="Q4097">
        <f>ROUNDUP(IF(D4097&gt;$D$5,0,($D$5-D4097+1)/365),0)</f>
        <v>1</v>
      </c>
      <c r="R4097" s="28">
        <f>IF(OR(P4097=1,Q4097=1),IF(D4097+364&lt;=$D$5,(D4097+364-$D$4+1)/365,IF(D4097&gt;$D$4,($D$5-D4097+1)/365,$D$6/365)),0)</f>
        <v>0.12753567351598438</v>
      </c>
      <c r="S4097" s="28">
        <f>'Data &amp; Parameter'!$E$16*'Data &amp; Parameter'!$E$17*('Data &amp; Parameter'!$E$18+'Data &amp; Parameter'!$E$19)*'Data &amp; Parameter'!$E$20*'Data &amp; Parameter'!$E$37*R4097</f>
        <v>0.44340383171005854</v>
      </c>
      <c r="T4097" s="28">
        <f t="shared" si="63"/>
        <v>0.88681218348858337</v>
      </c>
    </row>
    <row r="4098" spans="1:20" ht="15.75" customHeight="1" x14ac:dyDescent="0.35">
      <c r="A4098">
        <v>4091</v>
      </c>
      <c r="B4098" s="76">
        <v>44255.45177083333</v>
      </c>
      <c r="C4098" s="1" t="s">
        <v>12978</v>
      </c>
      <c r="D4098" s="76">
        <v>44255.452418981484</v>
      </c>
      <c r="E4098" s="1" t="s">
        <v>12979</v>
      </c>
      <c r="F4098" s="1" t="s">
        <v>12980</v>
      </c>
      <c r="G4098" s="1" t="s">
        <v>123</v>
      </c>
      <c r="H4098" s="1" t="s">
        <v>124</v>
      </c>
      <c r="I4098" s="1" t="s">
        <v>125</v>
      </c>
      <c r="J4098" s="1" t="s">
        <v>9077</v>
      </c>
      <c r="K4098" s="1" t="s">
        <v>12931</v>
      </c>
      <c r="L4098">
        <f>ROUNDUP(IF(B4098&gt;$D$4,0,($D$4-B4098+1)/365),0)</f>
        <v>0</v>
      </c>
      <c r="M4098">
        <f>ROUNDUP(IF(B4098&gt;$D$5,0,($D$5-B4098+1)/365),0)</f>
        <v>1</v>
      </c>
      <c r="N4098" s="28">
        <f>IF(OR(L4098=1,M4098=1),IF(B4098+364&lt;=$D$5,(B4098+364-$D$4+1)/365,IF(B4098&gt;$D$4,($D$5-B4098+1)/365,$D$6/365)),0)</f>
        <v>0.12752939497717905</v>
      </c>
      <c r="O4098" s="28">
        <f>'Data &amp; Parameter'!$E$16*'Data &amp; Parameter'!$E$17*('Data &amp; Parameter'!$E$18+'Data &amp; Parameter'!$E$19)*'Data &amp; Parameter'!$E$20*'Data &amp; Parameter'!$E$37*N4098</f>
        <v>0.44338200308684217</v>
      </c>
      <c r="P4098">
        <f>ROUNDUP(IF(D4098&gt;$D$4,0,($D$4-D4098+1)/365),0)</f>
        <v>0</v>
      </c>
      <c r="Q4098">
        <f>ROUNDUP(IF(D4098&gt;$D$5,0,($D$5-D4098+1)/365),0)</f>
        <v>1</v>
      </c>
      <c r="R4098" s="28">
        <f>IF(OR(P4098=1,Q4098=1),IF(D4098+364&lt;=$D$5,(D4098+364-$D$4+1)/365,IF(D4098&gt;$D$4,($D$5-D4098+1)/365,$D$6/365)),0)</f>
        <v>0.12752761922881153</v>
      </c>
      <c r="S4098" s="28">
        <f>'Data &amp; Parameter'!$E$16*'Data &amp; Parameter'!$E$17*('Data &amp; Parameter'!$E$18+'Data &amp; Parameter'!$E$19)*'Data &amp; Parameter'!$E$20*'Data &amp; Parameter'!$E$37*R4098</f>
        <v>0.44337582933475694</v>
      </c>
      <c r="T4098" s="28">
        <f t="shared" si="63"/>
        <v>0.88675783242159911</v>
      </c>
    </row>
    <row r="4099" spans="1:20" ht="15.75" customHeight="1" x14ac:dyDescent="0.35">
      <c r="A4099">
        <v>4092</v>
      </c>
      <c r="B4099" s="76">
        <v>44255.451782407406</v>
      </c>
      <c r="C4099" s="1" t="s">
        <v>12981</v>
      </c>
      <c r="D4099" s="76">
        <v>44255.452245370368</v>
      </c>
      <c r="E4099" s="1" t="s">
        <v>12982</v>
      </c>
      <c r="F4099" s="1" t="s">
        <v>12983</v>
      </c>
      <c r="G4099" s="1" t="s">
        <v>123</v>
      </c>
      <c r="H4099" s="1" t="s">
        <v>124</v>
      </c>
      <c r="I4099" s="1" t="s">
        <v>125</v>
      </c>
      <c r="J4099" s="1" t="s">
        <v>12777</v>
      </c>
      <c r="K4099" s="1" t="s">
        <v>12778</v>
      </c>
      <c r="L4099">
        <f>ROUNDUP(IF(B4099&gt;$D$4,0,($D$4-B4099+1)/365),0)</f>
        <v>0</v>
      </c>
      <c r="M4099">
        <f>ROUNDUP(IF(B4099&gt;$D$5,0,($D$5-B4099+1)/365),0)</f>
        <v>1</v>
      </c>
      <c r="N4099" s="28">
        <f>IF(OR(L4099=1,M4099=1),IF(B4099+364&lt;=$D$5,(B4099+364-$D$4+1)/365,IF(B4099&gt;$D$4,($D$5-B4099+1)/365,$D$6/365)),0)</f>
        <v>0.12752936326737965</v>
      </c>
      <c r="O4099" s="28">
        <f>'Data &amp; Parameter'!$E$16*'Data &amp; Parameter'!$E$17*('Data &amp; Parameter'!$E$18+'Data &amp; Parameter'!$E$19)*'Data &amp; Parameter'!$E$20*'Data &amp; Parameter'!$E$37*N4099</f>
        <v>0.44338189284124446</v>
      </c>
      <c r="P4099">
        <f>ROUNDUP(IF(D4099&gt;$D$4,0,($D$4-D4099+1)/365),0)</f>
        <v>0</v>
      </c>
      <c r="Q4099">
        <f>ROUNDUP(IF(D4099&gt;$D$5,0,($D$5-D4099+1)/365),0)</f>
        <v>1</v>
      </c>
      <c r="R4099" s="28">
        <f>IF(OR(P4099=1,Q4099=1),IF(D4099+364&lt;=$D$5,(D4099+364-$D$4+1)/365,IF(D4099&gt;$D$4,($D$5-D4099+1)/365,$D$6/365)),0)</f>
        <v>0.12752809487570282</v>
      </c>
      <c r="S4099" s="28">
        <f>'Data &amp; Parameter'!$E$16*'Data &amp; Parameter'!$E$17*('Data &amp; Parameter'!$E$18+'Data &amp; Parameter'!$E$19)*'Data &amp; Parameter'!$E$20*'Data &amp; Parameter'!$E$37*R4099</f>
        <v>0.44337748301837604</v>
      </c>
      <c r="T4099" s="28">
        <f t="shared" si="63"/>
        <v>0.8867593758596205</v>
      </c>
    </row>
    <row r="4100" spans="1:20" ht="15.75" customHeight="1" x14ac:dyDescent="0.35">
      <c r="A4100">
        <v>4093</v>
      </c>
      <c r="B4100" s="76">
        <v>44255.451805555553</v>
      </c>
      <c r="C4100" s="1" t="s">
        <v>12984</v>
      </c>
      <c r="D4100" s="76">
        <v>44255.453229166669</v>
      </c>
      <c r="E4100" s="1" t="s">
        <v>12985</v>
      </c>
      <c r="F4100" s="1" t="s">
        <v>12986</v>
      </c>
      <c r="G4100" s="1" t="s">
        <v>123</v>
      </c>
      <c r="H4100" s="1" t="s">
        <v>124</v>
      </c>
      <c r="I4100" s="1" t="s">
        <v>125</v>
      </c>
      <c r="J4100" s="1" t="s">
        <v>9694</v>
      </c>
      <c r="K4100" s="1" t="s">
        <v>9694</v>
      </c>
      <c r="L4100">
        <f>ROUNDUP(IF(B4100&gt;$D$4,0,($D$4-B4100+1)/365),0)</f>
        <v>0</v>
      </c>
      <c r="M4100">
        <f>ROUNDUP(IF(B4100&gt;$D$5,0,($D$5-B4100+1)/365),0)</f>
        <v>1</v>
      </c>
      <c r="N4100" s="28">
        <f>IF(OR(L4100=1,M4100=1),IF(B4100+364&lt;=$D$5,(B4100+364-$D$4+1)/365,IF(B4100&gt;$D$4,($D$5-B4100+1)/365,$D$6/365)),0)</f>
        <v>0.12752929984780079</v>
      </c>
      <c r="O4100" s="28">
        <f>'Data &amp; Parameter'!$E$16*'Data &amp; Parameter'!$E$17*('Data &amp; Parameter'!$E$18+'Data &amp; Parameter'!$E$19)*'Data &amp; Parameter'!$E$20*'Data &amp; Parameter'!$E$37*N4100</f>
        <v>0.44338167235011838</v>
      </c>
      <c r="P4100">
        <f>ROUNDUP(IF(D4100&gt;$D$4,0,($D$4-D4100+1)/365),0)</f>
        <v>0</v>
      </c>
      <c r="Q4100">
        <f>ROUNDUP(IF(D4100&gt;$D$5,0,($D$5-D4100+1)/365),0)</f>
        <v>1</v>
      </c>
      <c r="R4100" s="28">
        <f>IF(OR(P4100=1,Q4100=1),IF(D4100+364&lt;=$D$5,(D4100+364-$D$4+1)/365,IF(D4100&gt;$D$4,($D$5-D4100+1)/365,$D$6/365)),0)</f>
        <v>0.12752539954337208</v>
      </c>
      <c r="S4100" s="28">
        <f>'Data &amp; Parameter'!$E$16*'Data &amp; Parameter'!$E$17*('Data &amp; Parameter'!$E$18+'Data &amp; Parameter'!$E$19)*'Data &amp; Parameter'!$E$20*'Data &amp; Parameter'!$E$37*R4100</f>
        <v>0.44336811214471977</v>
      </c>
      <c r="T4100" s="28">
        <f t="shared" si="63"/>
        <v>0.88674978449483821</v>
      </c>
    </row>
    <row r="4101" spans="1:20" ht="15.75" customHeight="1" x14ac:dyDescent="0.35">
      <c r="A4101">
        <v>4094</v>
      </c>
      <c r="B4101" s="76">
        <v>44255.452569444446</v>
      </c>
      <c r="C4101" s="1" t="s">
        <v>12987</v>
      </c>
      <c r="D4101" s="76">
        <v>44255.453206018516</v>
      </c>
      <c r="E4101" s="1" t="s">
        <v>12988</v>
      </c>
      <c r="F4101" s="1" t="s">
        <v>12989</v>
      </c>
      <c r="G4101" s="1" t="s">
        <v>123</v>
      </c>
      <c r="H4101" s="1" t="s">
        <v>124</v>
      </c>
      <c r="I4101" s="1" t="s">
        <v>125</v>
      </c>
      <c r="J4101" s="1" t="s">
        <v>9077</v>
      </c>
      <c r="K4101" s="1" t="s">
        <v>12931</v>
      </c>
      <c r="L4101">
        <f>ROUNDUP(IF(B4101&gt;$D$4,0,($D$4-B4101+1)/365),0)</f>
        <v>0</v>
      </c>
      <c r="M4101">
        <f>ROUNDUP(IF(B4101&gt;$D$5,0,($D$5-B4101+1)/365),0)</f>
        <v>1</v>
      </c>
      <c r="N4101" s="28">
        <f>IF(OR(L4101=1,M4101=1),IF(B4101+364&lt;=$D$5,(B4101+364-$D$4+1)/365,IF(B4101&gt;$D$4,($D$5-B4101+1)/365,$D$6/365)),0)</f>
        <v>0.12752720700151907</v>
      </c>
      <c r="O4101" s="28">
        <f>'Data &amp; Parameter'!$E$16*'Data &amp; Parameter'!$E$17*('Data &amp; Parameter'!$E$18+'Data &amp; Parameter'!$E$19)*'Data &amp; Parameter'!$E$20*'Data &amp; Parameter'!$E$37*N4101</f>
        <v>0.44337439614233343</v>
      </c>
      <c r="P4101">
        <f>ROUNDUP(IF(D4101&gt;$D$4,0,($D$4-D4101+1)/365),0)</f>
        <v>0</v>
      </c>
      <c r="Q4101">
        <f>ROUNDUP(IF(D4101&gt;$D$5,0,($D$5-D4101+1)/365),0)</f>
        <v>1</v>
      </c>
      <c r="R4101" s="28">
        <f>IF(OR(P4101=1,Q4101=1),IF(D4101+364&lt;=$D$5,(D4101+364-$D$4+1)/365,IF(D4101&gt;$D$4,($D$5-D4101+1)/365,$D$6/365)),0)</f>
        <v>0.12752546296297088</v>
      </c>
      <c r="S4101" s="28">
        <f>'Data &amp; Parameter'!$E$16*'Data &amp; Parameter'!$E$17*('Data &amp; Parameter'!$E$18+'Data &amp; Parameter'!$E$19)*'Data &amp; Parameter'!$E$20*'Data &amp; Parameter'!$E$37*R4101</f>
        <v>0.44336833263591519</v>
      </c>
      <c r="T4101" s="28">
        <f t="shared" si="63"/>
        <v>0.88674272877824856</v>
      </c>
    </row>
    <row r="4102" spans="1:20" ht="15.75" customHeight="1" x14ac:dyDescent="0.35">
      <c r="A4102">
        <v>4095</v>
      </c>
      <c r="B4102" s="76">
        <v>44255.455509259264</v>
      </c>
      <c r="C4102" s="1" t="s">
        <v>12990</v>
      </c>
      <c r="D4102" s="76">
        <v>44255.455949074079</v>
      </c>
      <c r="E4102" s="1" t="s">
        <v>12991</v>
      </c>
      <c r="F4102" s="1" t="s">
        <v>12992</v>
      </c>
      <c r="G4102" s="1" t="s">
        <v>123</v>
      </c>
      <c r="H4102" s="1" t="s">
        <v>124</v>
      </c>
      <c r="I4102" s="1" t="s">
        <v>125</v>
      </c>
      <c r="J4102" s="1" t="s">
        <v>12777</v>
      </c>
      <c r="K4102" s="1" t="s">
        <v>12778</v>
      </c>
      <c r="L4102">
        <f>ROUNDUP(IF(B4102&gt;$D$4,0,($D$4-B4102+1)/365),0)</f>
        <v>0</v>
      </c>
      <c r="M4102">
        <f>ROUNDUP(IF(B4102&gt;$D$5,0,($D$5-B4102+1)/365),0)</f>
        <v>1</v>
      </c>
      <c r="N4102" s="28">
        <f>IF(OR(L4102=1,M4102=1),IF(B4102+364&lt;=$D$5,(B4102+364-$D$4+1)/365,IF(B4102&gt;$D$4,($D$5-B4102+1)/365,$D$6/365)),0)</f>
        <v>0.12751915271434619</v>
      </c>
      <c r="O4102" s="28">
        <f>'Data &amp; Parameter'!$E$16*'Data &amp; Parameter'!$E$17*('Data &amp; Parameter'!$E$18+'Data &amp; Parameter'!$E$19)*'Data &amp; Parameter'!$E$20*'Data &amp; Parameter'!$E$37*N4102</f>
        <v>0.44334639376703172</v>
      </c>
      <c r="P4102">
        <f>ROUNDUP(IF(D4102&gt;$D$4,0,($D$4-D4102+1)/365),0)</f>
        <v>0</v>
      </c>
      <c r="Q4102">
        <f>ROUNDUP(IF(D4102&gt;$D$5,0,($D$5-D4102+1)/365),0)</f>
        <v>1</v>
      </c>
      <c r="R4102" s="28">
        <f>IF(OR(P4102=1,Q4102=1),IF(D4102+364&lt;=$D$5,(D4102+364-$D$4+1)/365,IF(D4102&gt;$D$4,($D$5-D4102+1)/365,$D$6/365)),0)</f>
        <v>0.12751794774224823</v>
      </c>
      <c r="S4102" s="28">
        <f>'Data &amp; Parameter'!$E$16*'Data &amp; Parameter'!$E$17*('Data &amp; Parameter'!$E$18+'Data &amp; Parameter'!$E$19)*'Data &amp; Parameter'!$E$20*'Data &amp; Parameter'!$E$37*R4102</f>
        <v>0.44334220443528943</v>
      </c>
      <c r="T4102" s="28">
        <f t="shared" si="63"/>
        <v>0.88668859820232115</v>
      </c>
    </row>
    <row r="4103" spans="1:20" ht="15.75" customHeight="1" x14ac:dyDescent="0.35">
      <c r="A4103">
        <v>4096</v>
      </c>
      <c r="B4103" s="76">
        <v>44255.456331018519</v>
      </c>
      <c r="C4103" s="1" t="s">
        <v>12993</v>
      </c>
      <c r="D4103" s="76">
        <v>44255.45694444445</v>
      </c>
      <c r="E4103" s="1" t="s">
        <v>12994</v>
      </c>
      <c r="F4103" s="1" t="s">
        <v>12995</v>
      </c>
      <c r="G4103" s="1" t="s">
        <v>123</v>
      </c>
      <c r="H4103" s="1" t="s">
        <v>124</v>
      </c>
      <c r="I4103" s="1" t="s">
        <v>125</v>
      </c>
      <c r="J4103" s="1" t="s">
        <v>9694</v>
      </c>
      <c r="K4103" s="1" t="s">
        <v>12886</v>
      </c>
      <c r="L4103">
        <f>ROUNDUP(IF(B4103&gt;$D$4,0,($D$4-B4103+1)/365),0)</f>
        <v>0</v>
      </c>
      <c r="M4103">
        <f>ROUNDUP(IF(B4103&gt;$D$5,0,($D$5-B4103+1)/365),0)</f>
        <v>1</v>
      </c>
      <c r="N4103" s="28">
        <f>IF(OR(L4103=1,M4103=1),IF(B4103+364&lt;=$D$5,(B4103+364-$D$4+1)/365,IF(B4103&gt;$D$4,($D$5-B4103+1)/365,$D$6/365)),0)</f>
        <v>0.1275169013191273</v>
      </c>
      <c r="O4103" s="28">
        <f>'Data &amp; Parameter'!$E$16*'Data &amp; Parameter'!$E$17*('Data &amp; Parameter'!$E$18+'Data &amp; Parameter'!$E$19)*'Data &amp; Parameter'!$E$20*'Data &amp; Parameter'!$E$37*N4103</f>
        <v>0.44333856633146623</v>
      </c>
      <c r="P4103">
        <f>ROUNDUP(IF(D4103&gt;$D$4,0,($D$4-D4103+1)/365),0)</f>
        <v>0</v>
      </c>
      <c r="Q4103">
        <f>ROUNDUP(IF(D4103&gt;$D$5,0,($D$5-D4103+1)/365),0)</f>
        <v>1</v>
      </c>
      <c r="R4103" s="28">
        <f>IF(OR(P4103=1,Q4103=1),IF(D4103+364&lt;=$D$5,(D4103+364-$D$4+1)/365,IF(D4103&gt;$D$4,($D$5-D4103+1)/365,$D$6/365)),0)</f>
        <v>0.12751522070013804</v>
      </c>
      <c r="S4103" s="28">
        <f>'Data &amp; Parameter'!$E$16*'Data &amp; Parameter'!$E$17*('Data &amp; Parameter'!$E$18+'Data &amp; Parameter'!$E$19)*'Data &amp; Parameter'!$E$20*'Data &amp; Parameter'!$E$37*R4103</f>
        <v>0.44333272331610485</v>
      </c>
      <c r="T4103" s="28">
        <f t="shared" si="63"/>
        <v>0.88667128964757103</v>
      </c>
    </row>
    <row r="4104" spans="1:20" ht="15.75" customHeight="1" x14ac:dyDescent="0.35">
      <c r="A4104">
        <v>4097</v>
      </c>
      <c r="B4104" s="76">
        <v>44255.457476851851</v>
      </c>
      <c r="C4104" s="1" t="s">
        <v>12996</v>
      </c>
      <c r="D4104" s="76">
        <v>44255.458113425921</v>
      </c>
      <c r="E4104" s="1" t="s">
        <v>12997</v>
      </c>
      <c r="F4104" s="1" t="s">
        <v>12998</v>
      </c>
      <c r="G4104" s="1" t="s">
        <v>123</v>
      </c>
      <c r="H4104" s="1" t="s">
        <v>124</v>
      </c>
      <c r="I4104" s="1" t="s">
        <v>125</v>
      </c>
      <c r="J4104" s="1" t="s">
        <v>9077</v>
      </c>
      <c r="K4104" s="1" t="s">
        <v>12876</v>
      </c>
      <c r="L4104">
        <f>ROUNDUP(IF(B4104&gt;$D$4,0,($D$4-B4104+1)/365),0)</f>
        <v>0</v>
      </c>
      <c r="M4104">
        <f>ROUNDUP(IF(B4104&gt;$D$5,0,($D$5-B4104+1)/365),0)</f>
        <v>1</v>
      </c>
      <c r="N4104" s="28">
        <f>IF(OR(L4104=1,M4104=1),IF(B4104+364&lt;=$D$5,(B4104+364-$D$4+1)/365,IF(B4104&gt;$D$4,($D$5-B4104+1)/365,$D$6/365)),0)</f>
        <v>0.12751376204972462</v>
      </c>
      <c r="O4104" s="28">
        <f>'Data &amp; Parameter'!$E$16*'Data &amp; Parameter'!$E$17*('Data &amp; Parameter'!$E$18+'Data &amp; Parameter'!$E$19)*'Data &amp; Parameter'!$E$20*'Data &amp; Parameter'!$E$37*N4104</f>
        <v>0.44332765201985802</v>
      </c>
      <c r="P4104">
        <f>ROUNDUP(IF(D4104&gt;$D$4,0,($D$4-D4104+1)/365),0)</f>
        <v>0</v>
      </c>
      <c r="Q4104">
        <f>ROUNDUP(IF(D4104&gt;$D$5,0,($D$5-D4104+1)/365),0)</f>
        <v>1</v>
      </c>
      <c r="R4104" s="28">
        <f>IF(OR(P4104=1,Q4104=1),IF(D4104+364&lt;=$D$5,(D4104+364-$D$4+1)/365,IF(D4104&gt;$D$4,($D$5-D4104+1)/365,$D$6/365)),0)</f>
        <v>0.12751201801117643</v>
      </c>
      <c r="S4104" s="28">
        <f>'Data &amp; Parameter'!$E$16*'Data &amp; Parameter'!$E$17*('Data &amp; Parameter'!$E$18+'Data &amp; Parameter'!$E$19)*'Data &amp; Parameter'!$E$20*'Data &amp; Parameter'!$E$37*R4104</f>
        <v>0.44332158851343978</v>
      </c>
      <c r="T4104" s="28">
        <f t="shared" si="63"/>
        <v>0.88664924053329774</v>
      </c>
    </row>
    <row r="4105" spans="1:20" ht="15.75" customHeight="1" x14ac:dyDescent="0.35">
      <c r="A4105">
        <v>4098</v>
      </c>
      <c r="B4105" s="76">
        <v>44255.461180555554</v>
      </c>
      <c r="C4105" s="1" t="s">
        <v>12999</v>
      </c>
      <c r="D4105" s="76">
        <v>44255.462199074071</v>
      </c>
      <c r="E4105" s="1" t="s">
        <v>13000</v>
      </c>
      <c r="F4105" s="1" t="s">
        <v>13001</v>
      </c>
      <c r="G4105" s="1" t="s">
        <v>123</v>
      </c>
      <c r="H4105" s="1" t="s">
        <v>124</v>
      </c>
      <c r="I4105" s="1" t="s">
        <v>125</v>
      </c>
      <c r="J4105" s="1" t="s">
        <v>12777</v>
      </c>
      <c r="K4105" s="1" t="s">
        <v>12778</v>
      </c>
      <c r="L4105">
        <f>ROUNDUP(IF(B4105&gt;$D$4,0,($D$4-B4105+1)/365),0)</f>
        <v>0</v>
      </c>
      <c r="M4105">
        <f>ROUNDUP(IF(B4105&gt;$D$5,0,($D$5-B4105+1)/365),0)</f>
        <v>1</v>
      </c>
      <c r="N4105" s="28">
        <f>IF(OR(L4105=1,M4105=1),IF(B4105+364&lt;=$D$5,(B4105+364-$D$4+1)/365,IF(B4105&gt;$D$4,($D$5-B4105+1)/365,$D$6/365)),0)</f>
        <v>0.12750361491628995</v>
      </c>
      <c r="O4105" s="28">
        <f>'Data &amp; Parameter'!$E$16*'Data &amp; Parameter'!$E$17*('Data &amp; Parameter'!$E$18+'Data &amp; Parameter'!$E$19)*'Data &amp; Parameter'!$E$20*'Data &amp; Parameter'!$E$37*N4105</f>
        <v>0.44329237343684064</v>
      </c>
      <c r="P4105">
        <f>ROUNDUP(IF(D4105&gt;$D$4,0,($D$4-D4105+1)/365),0)</f>
        <v>0</v>
      </c>
      <c r="Q4105">
        <f>ROUNDUP(IF(D4105&gt;$D$5,0,($D$5-D4105+1)/365),0)</f>
        <v>1</v>
      </c>
      <c r="R4105" s="28">
        <f>IF(OR(P4105=1,Q4105=1),IF(D4105+364&lt;=$D$5,(D4105+364-$D$4+1)/365,IF(D4105&gt;$D$4,($D$5-D4105+1)/365,$D$6/365)),0)</f>
        <v>0.1275008244546009</v>
      </c>
      <c r="S4105" s="28">
        <f>'Data &amp; Parameter'!$E$16*'Data &amp; Parameter'!$E$17*('Data &amp; Parameter'!$E$18+'Data &amp; Parameter'!$E$19)*'Data &amp; Parameter'!$E$20*'Data &amp; Parameter'!$E$37*R4105</f>
        <v>0.44328267182652997</v>
      </c>
      <c r="T4105" s="28">
        <f t="shared" ref="T4105:T4168" si="64">O4105+S4105</f>
        <v>0.88657504526337061</v>
      </c>
    </row>
    <row r="4106" spans="1:20" ht="15.75" customHeight="1" x14ac:dyDescent="0.35">
      <c r="A4106">
        <v>4099</v>
      </c>
      <c r="B4106" s="76">
        <v>44255.463113425925</v>
      </c>
      <c r="C4106" s="1" t="s">
        <v>13002</v>
      </c>
      <c r="D4106" s="76">
        <v>44255.463912037041</v>
      </c>
      <c r="E4106" s="1" t="s">
        <v>13003</v>
      </c>
      <c r="F4106" s="1" t="s">
        <v>13004</v>
      </c>
      <c r="G4106" s="1" t="s">
        <v>123</v>
      </c>
      <c r="H4106" s="1" t="s">
        <v>124</v>
      </c>
      <c r="I4106" s="1" t="s">
        <v>125</v>
      </c>
      <c r="J4106" s="1" t="s">
        <v>9694</v>
      </c>
      <c r="K4106" s="1" t="s">
        <v>13005</v>
      </c>
      <c r="L4106">
        <f>ROUNDUP(IF(B4106&gt;$D$4,0,($D$4-B4106+1)/365),0)</f>
        <v>0</v>
      </c>
      <c r="M4106">
        <f>ROUNDUP(IF(B4106&gt;$D$5,0,($D$5-B4106+1)/365),0)</f>
        <v>1</v>
      </c>
      <c r="N4106" s="28">
        <f>IF(OR(L4106=1,M4106=1),IF(B4106+364&lt;=$D$5,(B4106+364-$D$4+1)/365,IF(B4106&gt;$D$4,($D$5-B4106+1)/365,$D$6/365)),0)</f>
        <v>0.12749831938102668</v>
      </c>
      <c r="O4106" s="28">
        <f>'Data &amp; Parameter'!$E$16*'Data &amp; Parameter'!$E$17*('Data &amp; Parameter'!$E$18+'Data &amp; Parameter'!$E$19)*'Data &amp; Parameter'!$E$20*'Data &amp; Parameter'!$E$37*N4106</f>
        <v>0.44327396242632139</v>
      </c>
      <c r="P4106">
        <f>ROUNDUP(IF(D4106&gt;$D$4,0,($D$4-D4106+1)/365),0)</f>
        <v>0</v>
      </c>
      <c r="Q4106">
        <f>ROUNDUP(IF(D4106&gt;$D$5,0,($D$5-D4106+1)/365),0)</f>
        <v>1</v>
      </c>
      <c r="R4106" s="28">
        <f>IF(OR(P4106=1,Q4106=1),IF(D4106+364&lt;=$D$5,(D4106+364-$D$4+1)/365,IF(D4106&gt;$D$4,($D$5-D4106+1)/365,$D$6/365)),0)</f>
        <v>0.1274961314053667</v>
      </c>
      <c r="S4106" s="28">
        <f>'Data &amp; Parameter'!$E$16*'Data &amp; Parameter'!$E$17*('Data &amp; Parameter'!$E$18+'Data &amp; Parameter'!$E$19)*'Data &amp; Parameter'!$E$20*'Data &amp; Parameter'!$E$37*R4106</f>
        <v>0.44326635548181259</v>
      </c>
      <c r="T4106" s="28">
        <f t="shared" si="64"/>
        <v>0.88654031790813392</v>
      </c>
    </row>
    <row r="4107" spans="1:20" ht="15.75" customHeight="1" x14ac:dyDescent="0.35">
      <c r="A4107">
        <v>4100</v>
      </c>
      <c r="B4107" s="76">
        <v>44255.465914351851</v>
      </c>
      <c r="C4107" s="1" t="s">
        <v>13006</v>
      </c>
      <c r="D4107" s="76">
        <v>44255.466782407406</v>
      </c>
      <c r="E4107" s="1" t="s">
        <v>13007</v>
      </c>
      <c r="F4107" s="1" t="s">
        <v>13008</v>
      </c>
      <c r="G4107" s="1" t="s">
        <v>123</v>
      </c>
      <c r="H4107" s="1" t="s">
        <v>124</v>
      </c>
      <c r="I4107" s="1" t="s">
        <v>125</v>
      </c>
      <c r="J4107" s="1" t="s">
        <v>9694</v>
      </c>
      <c r="K4107" s="1" t="s">
        <v>9694</v>
      </c>
      <c r="L4107">
        <f>ROUNDUP(IF(B4107&gt;$D$4,0,($D$4-B4107+1)/365),0)</f>
        <v>0</v>
      </c>
      <c r="M4107">
        <f>ROUNDUP(IF(B4107&gt;$D$5,0,($D$5-B4107+1)/365),0)</f>
        <v>1</v>
      </c>
      <c r="N4107" s="28">
        <f>IF(OR(L4107=1,M4107=1),IF(B4107+364&lt;=$D$5,(B4107+364-$D$4+1)/365,IF(B4107&gt;$D$4,($D$5-B4107+1)/365,$D$6/365)),0)</f>
        <v>0.12749064561136686</v>
      </c>
      <c r="O4107" s="28">
        <f>'Data &amp; Parameter'!$E$16*'Data &amp; Parameter'!$E$17*('Data &amp; Parameter'!$E$18+'Data &amp; Parameter'!$E$19)*'Data &amp; Parameter'!$E$20*'Data &amp; Parameter'!$E$37*N4107</f>
        <v>0.44324728299791499</v>
      </c>
      <c r="P4107">
        <f>ROUNDUP(IF(D4107&gt;$D$4,0,($D$4-D4107+1)/365),0)</f>
        <v>0</v>
      </c>
      <c r="Q4107">
        <f>ROUNDUP(IF(D4107&gt;$D$5,0,($D$5-D4107+1)/365),0)</f>
        <v>1</v>
      </c>
      <c r="R4107" s="28">
        <f>IF(OR(P4107=1,Q4107=1),IF(D4107+364&lt;=$D$5,(D4107+364-$D$4+1)/365,IF(D4107&gt;$D$4,($D$5-D4107+1)/365,$D$6/365)),0)</f>
        <v>0.12748826737697028</v>
      </c>
      <c r="S4107" s="28">
        <f>'Data &amp; Parameter'!$E$16*'Data &amp; Parameter'!$E$17*('Data &amp; Parameter'!$E$18+'Data &amp; Parameter'!$E$19)*'Data &amp; Parameter'!$E$20*'Data &amp; Parameter'!$E$37*R4107</f>
        <v>0.44323901458002785</v>
      </c>
      <c r="T4107" s="28">
        <f t="shared" si="64"/>
        <v>0.88648629757794284</v>
      </c>
    </row>
    <row r="4108" spans="1:20" ht="15.75" customHeight="1" x14ac:dyDescent="0.35">
      <c r="A4108">
        <v>4101</v>
      </c>
      <c r="B4108" s="76">
        <v>44255.468865740739</v>
      </c>
      <c r="C4108" s="1" t="s">
        <v>13009</v>
      </c>
      <c r="D4108" s="76">
        <v>44255.470231481479</v>
      </c>
      <c r="E4108" s="1" t="s">
        <v>13010</v>
      </c>
      <c r="F4108" s="1" t="s">
        <v>13011</v>
      </c>
      <c r="G4108" s="1" t="s">
        <v>123</v>
      </c>
      <c r="H4108" s="1" t="s">
        <v>124</v>
      </c>
      <c r="I4108" s="1" t="s">
        <v>125</v>
      </c>
      <c r="J4108" s="1" t="s">
        <v>9694</v>
      </c>
      <c r="K4108" s="1" t="s">
        <v>9694</v>
      </c>
      <c r="L4108">
        <f>ROUNDUP(IF(B4108&gt;$D$4,0,($D$4-B4108+1)/365),0)</f>
        <v>0</v>
      </c>
      <c r="M4108">
        <f>ROUNDUP(IF(B4108&gt;$D$5,0,($D$5-B4108+1)/365),0)</f>
        <v>1</v>
      </c>
      <c r="N4108" s="28">
        <f>IF(OR(L4108=1,M4108=1),IF(B4108+364&lt;=$D$5,(B4108+364-$D$4+1)/365,IF(B4108&gt;$D$4,($D$5-B4108+1)/365,$D$6/365)),0)</f>
        <v>0.12748255961441454</v>
      </c>
      <c r="O4108" s="28">
        <f>'Data &amp; Parameter'!$E$16*'Data &amp; Parameter'!$E$17*('Data &amp; Parameter'!$E$18+'Data &amp; Parameter'!$E$19)*'Data &amp; Parameter'!$E$20*'Data &amp; Parameter'!$E$37*N4108</f>
        <v>0.44321917037708503</v>
      </c>
      <c r="P4108">
        <f>ROUNDUP(IF(D4108&gt;$D$4,0,($D$4-D4108+1)/365),0)</f>
        <v>0</v>
      </c>
      <c r="Q4108">
        <f>ROUNDUP(IF(D4108&gt;$D$5,0,($D$5-D4108+1)/365),0)</f>
        <v>1</v>
      </c>
      <c r="R4108" s="28">
        <f>IF(OR(P4108=1,Q4108=1),IF(D4108+364&lt;=$D$5,(D4108+364-$D$4+1)/365,IF(D4108&gt;$D$4,($D$5-D4108+1)/365,$D$6/365)),0)</f>
        <v>0.12747881785896287</v>
      </c>
      <c r="S4108" s="28">
        <f>'Data &amp; Parameter'!$E$16*'Data &amp; Parameter'!$E$17*('Data &amp; Parameter'!$E$18+'Data &amp; Parameter'!$E$19)*'Data &amp; Parameter'!$E$20*'Data &amp; Parameter'!$E$37*R4108</f>
        <v>0.44320616139960556</v>
      </c>
      <c r="T4108" s="28">
        <f t="shared" si="64"/>
        <v>0.88642533177669058</v>
      </c>
    </row>
    <row r="4109" spans="1:20" ht="15.75" customHeight="1" x14ac:dyDescent="0.35">
      <c r="A4109">
        <v>4102</v>
      </c>
      <c r="B4109" s="76">
        <v>44255.472407407404</v>
      </c>
      <c r="C4109" s="1" t="s">
        <v>13012</v>
      </c>
      <c r="D4109" s="76">
        <v>44255.473217592589</v>
      </c>
      <c r="E4109" s="1" t="s">
        <v>13013</v>
      </c>
      <c r="F4109" s="1" t="s">
        <v>13014</v>
      </c>
      <c r="G4109" s="1" t="s">
        <v>123</v>
      </c>
      <c r="H4109" s="1" t="s">
        <v>124</v>
      </c>
      <c r="I4109" s="1" t="s">
        <v>125</v>
      </c>
      <c r="J4109" s="1" t="s">
        <v>9694</v>
      </c>
      <c r="K4109" s="1" t="s">
        <v>12886</v>
      </c>
      <c r="L4109">
        <f>ROUNDUP(IF(B4109&gt;$D$4,0,($D$4-B4109+1)/365),0)</f>
        <v>0</v>
      </c>
      <c r="M4109">
        <f>ROUNDUP(IF(B4109&gt;$D$5,0,($D$5-B4109+1)/365),0)</f>
        <v>1</v>
      </c>
      <c r="N4109" s="28">
        <f>IF(OR(L4109=1,M4109=1),IF(B4109+364&lt;=$D$5,(B4109+364-$D$4+1)/365,IF(B4109&gt;$D$4,($D$5-B4109+1)/365,$D$6/365)),0)</f>
        <v>0.12747285641807177</v>
      </c>
      <c r="O4109" s="28">
        <f>'Data &amp; Parameter'!$E$16*'Data &amp; Parameter'!$E$17*('Data &amp; Parameter'!$E$18+'Data &amp; Parameter'!$E$19)*'Data &amp; Parameter'!$E$20*'Data &amp; Parameter'!$E$37*N4109</f>
        <v>0.44318543523208903</v>
      </c>
      <c r="P4109">
        <f>ROUNDUP(IF(D4109&gt;$D$4,0,($D$4-D4109+1)/365),0)</f>
        <v>0</v>
      </c>
      <c r="Q4109">
        <f>ROUNDUP(IF(D4109&gt;$D$5,0,($D$5-D4109+1)/365),0)</f>
        <v>1</v>
      </c>
      <c r="R4109" s="28">
        <f>IF(OR(P4109=1,Q4109=1),IF(D4109+364&lt;=$D$5,(D4109+364-$D$4+1)/365,IF(D4109&gt;$D$4,($D$5-D4109+1)/365,$D$6/365)),0)</f>
        <v>0.12747063673263231</v>
      </c>
      <c r="S4109" s="28">
        <f>'Data &amp; Parameter'!$E$16*'Data &amp; Parameter'!$E$17*('Data &amp; Parameter'!$E$18+'Data &amp; Parameter'!$E$19)*'Data &amp; Parameter'!$E$20*'Data &amp; Parameter'!$E$37*R4109</f>
        <v>0.44317771804205186</v>
      </c>
      <c r="T4109" s="28">
        <f t="shared" si="64"/>
        <v>0.88636315327414095</v>
      </c>
    </row>
    <row r="4110" spans="1:20" ht="15.75" customHeight="1" x14ac:dyDescent="0.35">
      <c r="A4110">
        <v>4103</v>
      </c>
      <c r="B4110" s="76">
        <v>44255.482870370368</v>
      </c>
      <c r="C4110" s="1" t="s">
        <v>13015</v>
      </c>
      <c r="D4110" s="76">
        <v>44255.483703703707</v>
      </c>
      <c r="E4110" s="1" t="s">
        <v>13016</v>
      </c>
      <c r="F4110" s="1" t="s">
        <v>13017</v>
      </c>
      <c r="G4110" s="1" t="s">
        <v>123</v>
      </c>
      <c r="H4110" s="1" t="s">
        <v>124</v>
      </c>
      <c r="I4110" s="1" t="s">
        <v>125</v>
      </c>
      <c r="J4110" s="1" t="s">
        <v>12777</v>
      </c>
      <c r="K4110" s="1" t="s">
        <v>12778</v>
      </c>
      <c r="L4110">
        <f>ROUNDUP(IF(B4110&gt;$D$4,0,($D$4-B4110+1)/365),0)</f>
        <v>0</v>
      </c>
      <c r="M4110">
        <f>ROUNDUP(IF(B4110&gt;$D$5,0,($D$5-B4110+1)/365),0)</f>
        <v>1</v>
      </c>
      <c r="N4110" s="28">
        <f>IF(OR(L4110=1,M4110=1),IF(B4110+364&lt;=$D$5,(B4110+364-$D$4+1)/365,IF(B4110&gt;$D$4,($D$5-B4110+1)/365,$D$6/365)),0)</f>
        <v>0.12744419076611538</v>
      </c>
      <c r="O4110" s="28">
        <f>'Data &amp; Parameter'!$E$16*'Data &amp; Parameter'!$E$17*('Data &amp; Parameter'!$E$18+'Data &amp; Parameter'!$E$19)*'Data &amp; Parameter'!$E$20*'Data &amp; Parameter'!$E$37*N4110</f>
        <v>0.44308577323505305</v>
      </c>
      <c r="P4110">
        <f>ROUNDUP(IF(D4110&gt;$D$4,0,($D$4-D4110+1)/365),0)</f>
        <v>0</v>
      </c>
      <c r="Q4110">
        <f>ROUNDUP(IF(D4110&gt;$D$5,0,($D$5-D4110+1)/365),0)</f>
        <v>1</v>
      </c>
      <c r="R4110" s="28">
        <f>IF(OR(P4110=1,Q4110=1),IF(D4110+364&lt;=$D$5,(D4110+364-$D$4+1)/365,IF(D4110&gt;$D$4,($D$5-D4110+1)/365,$D$6/365)),0)</f>
        <v>0.12744190766107713</v>
      </c>
      <c r="S4110" s="28">
        <f>'Data &amp; Parameter'!$E$16*'Data &amp; Parameter'!$E$17*('Data &amp; Parameter'!$E$18+'Data &amp; Parameter'!$E$19)*'Data &amp; Parameter'!$E$20*'Data &amp; Parameter'!$E$37*R4110</f>
        <v>0.44307783555382046</v>
      </c>
      <c r="T4110" s="28">
        <f t="shared" si="64"/>
        <v>0.88616360878887357</v>
      </c>
    </row>
    <row r="4111" spans="1:20" ht="15.75" customHeight="1" x14ac:dyDescent="0.35">
      <c r="A4111">
        <v>4104</v>
      </c>
      <c r="B4111" s="76">
        <v>44255.486481481479</v>
      </c>
      <c r="C4111" s="1" t="s">
        <v>13018</v>
      </c>
      <c r="D4111" s="76">
        <v>44255.487013888887</v>
      </c>
      <c r="E4111" s="1" t="s">
        <v>13019</v>
      </c>
      <c r="F4111" s="1" t="s">
        <v>13020</v>
      </c>
      <c r="G4111" s="1" t="s">
        <v>123</v>
      </c>
      <c r="H4111" s="1" t="s">
        <v>124</v>
      </c>
      <c r="I4111" s="1" t="s">
        <v>125</v>
      </c>
      <c r="J4111" s="1" t="s">
        <v>12777</v>
      </c>
      <c r="K4111" s="1" t="s">
        <v>12778</v>
      </c>
      <c r="L4111">
        <f>ROUNDUP(IF(B4111&gt;$D$4,0,($D$4-B4111+1)/365),0)</f>
        <v>0</v>
      </c>
      <c r="M4111">
        <f>ROUNDUP(IF(B4111&gt;$D$5,0,($D$5-B4111+1)/365),0)</f>
        <v>1</v>
      </c>
      <c r="N4111" s="28">
        <f>IF(OR(L4111=1,M4111=1),IF(B4111+364&lt;=$D$5,(B4111+364-$D$4+1)/365,IF(B4111&gt;$D$4,($D$5-B4111+1)/365,$D$6/365)),0)</f>
        <v>0.12743429731101608</v>
      </c>
      <c r="O4111" s="28">
        <f>'Data &amp; Parameter'!$E$16*'Data &amp; Parameter'!$E$17*('Data &amp; Parameter'!$E$18+'Data &amp; Parameter'!$E$19)*'Data &amp; Parameter'!$E$20*'Data &amp; Parameter'!$E$37*N4111</f>
        <v>0.44305137661660943</v>
      </c>
      <c r="P4111">
        <f>ROUNDUP(IF(D4111&gt;$D$4,0,($D$4-D4111+1)/365),0)</f>
        <v>0</v>
      </c>
      <c r="Q4111">
        <f>ROUNDUP(IF(D4111&gt;$D$5,0,($D$5-D4111+1)/365),0)</f>
        <v>1</v>
      </c>
      <c r="R4111" s="28">
        <f>IF(OR(P4111=1,Q4111=1),IF(D4111+364&lt;=$D$5,(D4111+364-$D$4+1)/365,IF(D4111&gt;$D$4,($D$5-D4111+1)/365,$D$6/365)),0)</f>
        <v>0.12743283866058272</v>
      </c>
      <c r="S4111" s="28">
        <f>'Data &amp; Parameter'!$E$16*'Data &amp; Parameter'!$E$17*('Data &amp; Parameter'!$E$18+'Data &amp; Parameter'!$E$19)*'Data &amp; Parameter'!$E$20*'Data &amp; Parameter'!$E$37*R4111</f>
        <v>0.44304630532029332</v>
      </c>
      <c r="T4111" s="28">
        <f t="shared" si="64"/>
        <v>0.88609768193690275</v>
      </c>
    </row>
    <row r="4112" spans="1:20" ht="15.75" customHeight="1" x14ac:dyDescent="0.35">
      <c r="A4112">
        <v>4105</v>
      </c>
      <c r="B4112" s="76">
        <v>44255.486597222218</v>
      </c>
      <c r="C4112" s="1" t="s">
        <v>13021</v>
      </c>
      <c r="D4112" s="76">
        <v>44255.487557870365</v>
      </c>
      <c r="E4112" s="1" t="s">
        <v>13022</v>
      </c>
      <c r="F4112" s="1" t="s">
        <v>13023</v>
      </c>
      <c r="G4112" s="1" t="s">
        <v>123</v>
      </c>
      <c r="H4112" s="1" t="s">
        <v>124</v>
      </c>
      <c r="I4112" s="1" t="s">
        <v>125</v>
      </c>
      <c r="J4112" s="1" t="s">
        <v>9808</v>
      </c>
      <c r="K4112" s="1" t="s">
        <v>12876</v>
      </c>
      <c r="L4112">
        <f>ROUNDUP(IF(B4112&gt;$D$4,0,($D$4-B4112+1)/365),0)</f>
        <v>0</v>
      </c>
      <c r="M4112">
        <f>ROUNDUP(IF(B4112&gt;$D$5,0,($D$5-B4112+1)/365),0)</f>
        <v>1</v>
      </c>
      <c r="N4112" s="28">
        <f>IF(OR(L4112=1,M4112=1),IF(B4112+364&lt;=$D$5,(B4112+364-$D$4+1)/365,IF(B4112&gt;$D$4,($D$5-B4112+1)/365,$D$6/365)),0)</f>
        <v>0.12743398021310184</v>
      </c>
      <c r="O4112" s="28">
        <f>'Data &amp; Parameter'!$E$16*'Data &amp; Parameter'!$E$17*('Data &amp; Parameter'!$E$18+'Data &amp; Parameter'!$E$19)*'Data &amp; Parameter'!$E$20*'Data &amp; Parameter'!$E$37*N4112</f>
        <v>0.44305027416090964</v>
      </c>
      <c r="P4112">
        <f>ROUNDUP(IF(D4112&gt;$D$4,0,($D$4-D4112+1)/365),0)</f>
        <v>0</v>
      </c>
      <c r="Q4112">
        <f>ROUNDUP(IF(D4112&gt;$D$5,0,($D$5-D4112+1)/365),0)</f>
        <v>1</v>
      </c>
      <c r="R4112" s="28">
        <f>IF(OR(P4112=1,Q4112=1),IF(D4112+364&lt;=$D$5,(D4112+364-$D$4+1)/365,IF(D4112&gt;$D$4,($D$5-D4112+1)/365,$D$6/365)),0)</f>
        <v>0.12743134830036992</v>
      </c>
      <c r="S4112" s="28">
        <f>'Data &amp; Parameter'!$E$16*'Data &amp; Parameter'!$E$17*('Data &amp; Parameter'!$E$18+'Data &amp; Parameter'!$E$19)*'Data &amp; Parameter'!$E$20*'Data &amp; Parameter'!$E$37*R4112</f>
        <v>0.4430411237784489</v>
      </c>
      <c r="T4112" s="28">
        <f t="shared" si="64"/>
        <v>0.88609139793935854</v>
      </c>
    </row>
    <row r="4113" spans="1:20" ht="15.75" customHeight="1" x14ac:dyDescent="0.35">
      <c r="A4113">
        <v>4106</v>
      </c>
      <c r="B4113" s="76">
        <v>44255.491041666668</v>
      </c>
      <c r="C4113" s="1" t="s">
        <v>13024</v>
      </c>
      <c r="D4113" s="76">
        <v>44255.492071759261</v>
      </c>
      <c r="E4113" s="1" t="s">
        <v>13025</v>
      </c>
      <c r="F4113" s="1" t="s">
        <v>13026</v>
      </c>
      <c r="G4113" s="1" t="s">
        <v>123</v>
      </c>
      <c r="H4113" s="1" t="s">
        <v>124</v>
      </c>
      <c r="I4113" s="1" t="s">
        <v>125</v>
      </c>
      <c r="J4113" s="1" t="s">
        <v>9077</v>
      </c>
      <c r="K4113" s="1" t="s">
        <v>12931</v>
      </c>
      <c r="L4113">
        <f>ROUNDUP(IF(B4113&gt;$D$4,0,($D$4-B4113+1)/365),0)</f>
        <v>0</v>
      </c>
      <c r="M4113">
        <f>ROUNDUP(IF(B4113&gt;$D$5,0,($D$5-B4113+1)/365),0)</f>
        <v>1</v>
      </c>
      <c r="N4113" s="28">
        <f>IF(OR(L4113=1,M4113=1),IF(B4113+364&lt;=$D$5,(B4113+364-$D$4+1)/365,IF(B4113&gt;$D$4,($D$5-B4113+1)/365,$D$6/365)),0)</f>
        <v>0.12742180365296432</v>
      </c>
      <c r="O4113" s="28">
        <f>'Data &amp; Parameter'!$E$16*'Data &amp; Parameter'!$E$17*('Data &amp; Parameter'!$E$18+'Data &amp; Parameter'!$E$19)*'Data &amp; Parameter'!$E$20*'Data &amp; Parameter'!$E$37*N4113</f>
        <v>0.44300793986123349</v>
      </c>
      <c r="P4113">
        <f>ROUNDUP(IF(D4113&gt;$D$4,0,($D$4-D4113+1)/365),0)</f>
        <v>0</v>
      </c>
      <c r="Q4113">
        <f>ROUNDUP(IF(D4113&gt;$D$5,0,($D$5-D4113+1)/365),0)</f>
        <v>1</v>
      </c>
      <c r="R4113" s="28">
        <f>IF(OR(P4113=1,Q4113=1),IF(D4113+364&lt;=$D$5,(D4113+364-$D$4+1)/365,IF(D4113&gt;$D$4,($D$5-D4113+1)/365,$D$6/365)),0)</f>
        <v>0.12741898148147587</v>
      </c>
      <c r="S4113" s="28">
        <f>'Data &amp; Parameter'!$E$16*'Data &amp; Parameter'!$E$17*('Data &amp; Parameter'!$E$18+'Data &amp; Parameter'!$E$19)*'Data &amp; Parameter'!$E$20*'Data &amp; Parameter'!$E$37*R4113</f>
        <v>0.44299812800532506</v>
      </c>
      <c r="T4113" s="28">
        <f t="shared" si="64"/>
        <v>0.88600606786655856</v>
      </c>
    </row>
    <row r="4114" spans="1:20" ht="15.75" customHeight="1" x14ac:dyDescent="0.35">
      <c r="A4114">
        <v>4107</v>
      </c>
      <c r="B4114" s="76">
        <v>44255.504826388889</v>
      </c>
      <c r="C4114" s="1" t="s">
        <v>13027</v>
      </c>
      <c r="D4114" s="76">
        <v>44255.507523148146</v>
      </c>
      <c r="E4114" s="1" t="s">
        <v>13028</v>
      </c>
      <c r="F4114" s="1" t="s">
        <v>13029</v>
      </c>
      <c r="G4114" s="1" t="s">
        <v>123</v>
      </c>
      <c r="H4114" s="1" t="s">
        <v>124</v>
      </c>
      <c r="I4114" s="1" t="s">
        <v>125</v>
      </c>
      <c r="J4114" s="1" t="s">
        <v>9694</v>
      </c>
      <c r="K4114" s="1" t="s">
        <v>12816</v>
      </c>
      <c r="L4114">
        <f>ROUNDUP(IF(B4114&gt;$D$4,0,($D$4-B4114+1)/365),0)</f>
        <v>0</v>
      </c>
      <c r="M4114">
        <f>ROUNDUP(IF(B4114&gt;$D$5,0,($D$5-B4114+1)/365),0)</f>
        <v>1</v>
      </c>
      <c r="N4114" s="28">
        <f>IF(OR(L4114=1,M4114=1),IF(B4114+364&lt;=$D$5,(B4114+364-$D$4+1)/365,IF(B4114&gt;$D$4,($D$5-B4114+1)/365,$D$6/365)),0)</f>
        <v>0.12738403729071412</v>
      </c>
      <c r="O4114" s="28">
        <f>'Data &amp; Parameter'!$E$16*'Data &amp; Parameter'!$E$17*('Data &amp; Parameter'!$E$18+'Data &amp; Parameter'!$E$19)*'Data &amp; Parameter'!$E$20*'Data &amp; Parameter'!$E$37*N4114</f>
        <v>0.44287663738507266</v>
      </c>
      <c r="P4114">
        <f>ROUNDUP(IF(D4114&gt;$D$4,0,($D$4-D4114+1)/365),0)</f>
        <v>0</v>
      </c>
      <c r="Q4114">
        <f>ROUNDUP(IF(D4114&gt;$D$5,0,($D$5-D4114+1)/365),0)</f>
        <v>1</v>
      </c>
      <c r="R4114" s="28">
        <f>IF(OR(P4114=1,Q4114=1),IF(D4114+364&lt;=$D$5,(D4114+364-$D$4+1)/365,IF(D4114&gt;$D$4,($D$5-D4114+1)/365,$D$6/365)),0)</f>
        <v>0.12737664890918907</v>
      </c>
      <c r="S4114" s="28">
        <f>'Data &amp; Parameter'!$E$16*'Data &amp; Parameter'!$E$17*('Data &amp; Parameter'!$E$18+'Data &amp; Parameter'!$E$19)*'Data &amp; Parameter'!$E$20*'Data &amp; Parameter'!$E$37*R4114</f>
        <v>0.44285095016683768</v>
      </c>
      <c r="T4114" s="28">
        <f t="shared" si="64"/>
        <v>0.88572758755191039</v>
      </c>
    </row>
    <row r="4115" spans="1:20" ht="15.75" customHeight="1" x14ac:dyDescent="0.35">
      <c r="A4115">
        <v>4108</v>
      </c>
      <c r="B4115" s="76">
        <v>44255.509398148148</v>
      </c>
      <c r="C4115" s="1" t="s">
        <v>13030</v>
      </c>
      <c r="D4115" s="76">
        <v>44255.509884259256</v>
      </c>
      <c r="E4115" s="1" t="s">
        <v>13031</v>
      </c>
      <c r="F4115" s="1" t="s">
        <v>13032</v>
      </c>
      <c r="G4115" s="1" t="s">
        <v>123</v>
      </c>
      <c r="H4115" s="1" t="s">
        <v>124</v>
      </c>
      <c r="I4115" s="1" t="s">
        <v>125</v>
      </c>
      <c r="J4115" s="1" t="s">
        <v>12777</v>
      </c>
      <c r="K4115" s="1" t="s">
        <v>13033</v>
      </c>
      <c r="L4115">
        <f>ROUNDUP(IF(B4115&gt;$D$4,0,($D$4-B4115+1)/365),0)</f>
        <v>0</v>
      </c>
      <c r="M4115">
        <f>ROUNDUP(IF(B4115&gt;$D$5,0,($D$5-B4115+1)/365),0)</f>
        <v>1</v>
      </c>
      <c r="N4115" s="28">
        <f>IF(OR(L4115=1,M4115=1),IF(B4115+364&lt;=$D$5,(B4115+364-$D$4+1)/365,IF(B4115&gt;$D$4,($D$5-B4115+1)/365,$D$6/365)),0)</f>
        <v>0.1273715119228829</v>
      </c>
      <c r="O4115" s="28">
        <f>'Data &amp; Parameter'!$E$16*'Data &amp; Parameter'!$E$17*('Data &amp; Parameter'!$E$18+'Data &amp; Parameter'!$E$19)*'Data &amp; Parameter'!$E$20*'Data &amp; Parameter'!$E$37*N4115</f>
        <v>0.44283309038416824</v>
      </c>
      <c r="P4115">
        <f>ROUNDUP(IF(D4115&gt;$D$4,0,($D$4-D4115+1)/365),0)</f>
        <v>0</v>
      </c>
      <c r="Q4115">
        <f>ROUNDUP(IF(D4115&gt;$D$5,0,($D$5-D4115+1)/365),0)</f>
        <v>1</v>
      </c>
      <c r="R4115" s="28">
        <f>IF(OR(P4115=1,Q4115=1),IF(D4115+364&lt;=$D$5,(D4115+364-$D$4+1)/365,IF(D4115&gt;$D$4,($D$5-D4115+1)/365,$D$6/365)),0)</f>
        <v>0.12737018011162721</v>
      </c>
      <c r="S4115" s="28">
        <f>'Data &amp; Parameter'!$E$16*'Data &amp; Parameter'!$E$17*('Data &amp; Parameter'!$E$18+'Data &amp; Parameter'!$E$19)*'Data &amp; Parameter'!$E$20*'Data &amp; Parameter'!$E$37*R4115</f>
        <v>0.44282846007017368</v>
      </c>
      <c r="T4115" s="28">
        <f t="shared" si="64"/>
        <v>0.88566155045434192</v>
      </c>
    </row>
    <row r="4116" spans="1:20" ht="15.75" customHeight="1" x14ac:dyDescent="0.35">
      <c r="A4116">
        <v>4109</v>
      </c>
      <c r="B4116" s="76">
        <v>44255.512164351851</v>
      </c>
      <c r="C4116" s="1" t="s">
        <v>13034</v>
      </c>
      <c r="D4116" s="76">
        <v>44255.51262731482</v>
      </c>
      <c r="E4116" s="1" t="s">
        <v>13035</v>
      </c>
      <c r="F4116" s="1" t="s">
        <v>13036</v>
      </c>
      <c r="G4116" s="1" t="s">
        <v>123</v>
      </c>
      <c r="H4116" s="1" t="s">
        <v>124</v>
      </c>
      <c r="I4116" s="1" t="s">
        <v>125</v>
      </c>
      <c r="J4116" s="1" t="s">
        <v>12777</v>
      </c>
      <c r="K4116" s="1" t="s">
        <v>12778</v>
      </c>
      <c r="L4116">
        <f>ROUNDUP(IF(B4116&gt;$D$4,0,($D$4-B4116+1)/365),0)</f>
        <v>0</v>
      </c>
      <c r="M4116">
        <f>ROUNDUP(IF(B4116&gt;$D$5,0,($D$5-B4116+1)/365),0)</f>
        <v>1</v>
      </c>
      <c r="N4116" s="28">
        <f>IF(OR(L4116=1,M4116=1),IF(B4116+364&lt;=$D$5,(B4116+364-$D$4+1)/365,IF(B4116&gt;$D$4,($D$5-B4116+1)/365,$D$6/365)),0)</f>
        <v>0.12736393328260132</v>
      </c>
      <c r="O4116" s="28">
        <f>'Data &amp; Parameter'!$E$16*'Data &amp; Parameter'!$E$17*('Data &amp; Parameter'!$E$18+'Data &amp; Parameter'!$E$19)*'Data &amp; Parameter'!$E$20*'Data &amp; Parameter'!$E$37*N4116</f>
        <v>0.44280674169248563</v>
      </c>
      <c r="P4116">
        <f>ROUNDUP(IF(D4116&gt;$D$4,0,($D$4-D4116+1)/365),0)</f>
        <v>0</v>
      </c>
      <c r="Q4116">
        <f>ROUNDUP(IF(D4116&gt;$D$5,0,($D$5-D4116+1)/365),0)</f>
        <v>1</v>
      </c>
      <c r="R4116" s="28">
        <f>IF(OR(P4116=1,Q4116=1),IF(D4116+364&lt;=$D$5,(D4116+364-$D$4+1)/365,IF(D4116&gt;$D$4,($D$5-D4116+1)/365,$D$6/365)),0)</f>
        <v>0.12736266489090456</v>
      </c>
      <c r="S4116" s="28">
        <f>'Data &amp; Parameter'!$E$16*'Data &amp; Parameter'!$E$17*('Data &amp; Parameter'!$E$18+'Data &amp; Parameter'!$E$19)*'Data &amp; Parameter'!$E$20*'Data &amp; Parameter'!$E$37*R4116</f>
        <v>0.44280233186954787</v>
      </c>
      <c r="T4116" s="28">
        <f t="shared" si="64"/>
        <v>0.88560907356203344</v>
      </c>
    </row>
    <row r="4117" spans="1:20" ht="15.75" customHeight="1" x14ac:dyDescent="0.35">
      <c r="A4117">
        <v>4110</v>
      </c>
      <c r="B4117" s="76">
        <v>44255.513078703705</v>
      </c>
      <c r="C4117" s="1" t="s">
        <v>13037</v>
      </c>
      <c r="D4117" s="76">
        <v>44255.513553240744</v>
      </c>
      <c r="E4117" s="1" t="s">
        <v>13038</v>
      </c>
      <c r="F4117" s="1" t="s">
        <v>13039</v>
      </c>
      <c r="G4117" s="1" t="s">
        <v>123</v>
      </c>
      <c r="H4117" s="1" t="s">
        <v>124</v>
      </c>
      <c r="I4117" s="1" t="s">
        <v>125</v>
      </c>
      <c r="J4117" s="1" t="s">
        <v>9694</v>
      </c>
      <c r="K4117" s="1" t="s">
        <v>12816</v>
      </c>
      <c r="L4117">
        <f>ROUNDUP(IF(B4117&gt;$D$4,0,($D$4-B4117+1)/365),0)</f>
        <v>0</v>
      </c>
      <c r="M4117">
        <f>ROUNDUP(IF(B4117&gt;$D$5,0,($D$5-B4117+1)/365),0)</f>
        <v>1</v>
      </c>
      <c r="N4117" s="28">
        <f>IF(OR(L4117=1,M4117=1),IF(B4117+364&lt;=$D$5,(B4117+364-$D$4+1)/365,IF(B4117&gt;$D$4,($D$5-B4117+1)/365,$D$6/365)),0)</f>
        <v>0.1273614282090271</v>
      </c>
      <c r="O4117" s="28">
        <f>'Data &amp; Parameter'!$E$16*'Data &amp; Parameter'!$E$17*('Data &amp; Parameter'!$E$18+'Data &amp; Parameter'!$E$19)*'Data &amp; Parameter'!$E$20*'Data &amp; Parameter'!$E$37*N4117</f>
        <v>0.44279803229227704</v>
      </c>
      <c r="P4117">
        <f>ROUNDUP(IF(D4117&gt;$D$4,0,($D$4-D4117+1)/365),0)</f>
        <v>0</v>
      </c>
      <c r="Q4117">
        <f>ROUNDUP(IF(D4117&gt;$D$5,0,($D$5-D4117+1)/365),0)</f>
        <v>1</v>
      </c>
      <c r="R4117" s="28">
        <f>IF(OR(P4117=1,Q4117=1),IF(D4117+364&lt;=$D$5,(D4117+364-$D$4+1)/365,IF(D4117&gt;$D$4,($D$5-D4117+1)/365,$D$6/365)),0)</f>
        <v>0.12736012810755087</v>
      </c>
      <c r="S4117" s="28">
        <f>'Data &amp; Parameter'!$E$16*'Data &amp; Parameter'!$E$17*('Data &amp; Parameter'!$E$18+'Data &amp; Parameter'!$E$19)*'Data &amp; Parameter'!$E$20*'Data &amp; Parameter'!$E$37*R4117</f>
        <v>0.44279351222381086</v>
      </c>
      <c r="T4117" s="28">
        <f t="shared" si="64"/>
        <v>0.8855915445160879</v>
      </c>
    </row>
    <row r="4118" spans="1:20" ht="15.75" customHeight="1" x14ac:dyDescent="0.35">
      <c r="A4118">
        <v>4111</v>
      </c>
      <c r="B4118" s="76">
        <v>44255.5158912037</v>
      </c>
      <c r="C4118" s="1" t="s">
        <v>13040</v>
      </c>
      <c r="D4118" s="76">
        <v>44255.519085648149</v>
      </c>
      <c r="E4118" s="1" t="s">
        <v>13041</v>
      </c>
      <c r="F4118" s="1" t="s">
        <v>13042</v>
      </c>
      <c r="G4118" s="1" t="s">
        <v>123</v>
      </c>
      <c r="H4118" s="1" t="s">
        <v>124</v>
      </c>
      <c r="I4118" s="1" t="s">
        <v>125</v>
      </c>
      <c r="J4118" s="1" t="s">
        <v>9694</v>
      </c>
      <c r="K4118" s="1" t="s">
        <v>12816</v>
      </c>
      <c r="L4118">
        <f>ROUNDUP(IF(B4118&gt;$D$4,0,($D$4-B4118+1)/365),0)</f>
        <v>0</v>
      </c>
      <c r="M4118">
        <f>ROUNDUP(IF(B4118&gt;$D$5,0,($D$5-B4118+1)/365),0)</f>
        <v>1</v>
      </c>
      <c r="N4118" s="28">
        <f>IF(OR(L4118=1,M4118=1),IF(B4118+364&lt;=$D$5,(B4118+364-$D$4+1)/365,IF(B4118&gt;$D$4,($D$5-B4118+1)/365,$D$6/365)),0)</f>
        <v>0.12735372272958781</v>
      </c>
      <c r="O4118" s="28">
        <f>'Data &amp; Parameter'!$E$16*'Data &amp; Parameter'!$E$17*('Data &amp; Parameter'!$E$18+'Data &amp; Parameter'!$E$19)*'Data &amp; Parameter'!$E$20*'Data &amp; Parameter'!$E$37*N4118</f>
        <v>0.44277124261834228</v>
      </c>
      <c r="P4118">
        <f>ROUNDUP(IF(D4118&gt;$D$4,0,($D$4-D4118+1)/365),0)</f>
        <v>0</v>
      </c>
      <c r="Q4118">
        <f>ROUNDUP(IF(D4118&gt;$D$5,0,($D$5-D4118+1)/365),0)</f>
        <v>1</v>
      </c>
      <c r="R4118" s="28">
        <f>IF(OR(P4118=1,Q4118=1),IF(D4118+364&lt;=$D$5,(D4118+364-$D$4+1)/365,IF(D4118&gt;$D$4,($D$5-D4118+1)/365,$D$6/365)),0)</f>
        <v>0.1273449708269877</v>
      </c>
      <c r="S4118" s="28">
        <f>'Data &amp; Parameter'!$E$16*'Data &amp; Parameter'!$E$17*('Data &amp; Parameter'!$E$18+'Data &amp; Parameter'!$E$19)*'Data &amp; Parameter'!$E$20*'Data &amp; Parameter'!$E$37*R4118</f>
        <v>0.44274081484044564</v>
      </c>
      <c r="T4118" s="28">
        <f t="shared" si="64"/>
        <v>0.88551205745878792</v>
      </c>
    </row>
    <row r="4119" spans="1:20" ht="15.75" customHeight="1" x14ac:dyDescent="0.35">
      <c r="A4119">
        <v>4112</v>
      </c>
      <c r="B4119" s="76">
        <v>44255.520914351851</v>
      </c>
      <c r="C4119" s="1" t="s">
        <v>13043</v>
      </c>
      <c r="D4119" s="76">
        <v>44255.52306712963</v>
      </c>
      <c r="E4119" s="1" t="s">
        <v>13044</v>
      </c>
      <c r="F4119" s="1" t="s">
        <v>13045</v>
      </c>
      <c r="G4119" s="1" t="s">
        <v>123</v>
      </c>
      <c r="H4119" s="1" t="s">
        <v>124</v>
      </c>
      <c r="I4119" s="1" t="s">
        <v>125</v>
      </c>
      <c r="J4119" s="1" t="s">
        <v>9694</v>
      </c>
      <c r="K4119" s="1" t="s">
        <v>12816</v>
      </c>
      <c r="L4119">
        <f>ROUNDUP(IF(B4119&gt;$D$4,0,($D$4-B4119+1)/365),0)</f>
        <v>0</v>
      </c>
      <c r="M4119">
        <f>ROUNDUP(IF(B4119&gt;$D$5,0,($D$5-B4119+1)/365),0)</f>
        <v>1</v>
      </c>
      <c r="N4119" s="28">
        <f>IF(OR(L4119=1,M4119=1),IF(B4119+364&lt;=$D$5,(B4119+364-$D$4+1)/365,IF(B4119&gt;$D$4,($D$5-B4119+1)/365,$D$6/365)),0)</f>
        <v>0.1273399606798592</v>
      </c>
      <c r="O4119" s="28">
        <f>'Data &amp; Parameter'!$E$16*'Data &amp; Parameter'!$E$17*('Data &amp; Parameter'!$E$18+'Data &amp; Parameter'!$E$19)*'Data &amp; Parameter'!$E$20*'Data &amp; Parameter'!$E$37*N4119</f>
        <v>0.44272339604009775</v>
      </c>
      <c r="P4119">
        <f>ROUNDUP(IF(D4119&gt;$D$4,0,($D$4-D4119+1)/365),0)</f>
        <v>0</v>
      </c>
      <c r="Q4119">
        <f>ROUNDUP(IF(D4119&gt;$D$5,0,($D$5-D4119+1)/365),0)</f>
        <v>1</v>
      </c>
      <c r="R4119" s="28">
        <f>IF(OR(P4119=1,Q4119=1),IF(D4119+364&lt;=$D$5,(D4119+364-$D$4+1)/365,IF(D4119&gt;$D$4,($D$5-D4119+1)/365,$D$6/365)),0)</f>
        <v>0.12733406265854696</v>
      </c>
      <c r="S4119" s="28">
        <f>'Data &amp; Parameter'!$E$16*'Data &amp; Parameter'!$E$17*('Data &amp; Parameter'!$E$18+'Data &amp; Parameter'!$E$19)*'Data &amp; Parameter'!$E$20*'Data &amp; Parameter'!$E$37*R4119</f>
        <v>0.44270289036370736</v>
      </c>
      <c r="T4119" s="28">
        <f t="shared" si="64"/>
        <v>0.88542628640380516</v>
      </c>
    </row>
    <row r="4120" spans="1:20" ht="15.75" customHeight="1" x14ac:dyDescent="0.35">
      <c r="A4120">
        <v>4113</v>
      </c>
      <c r="B4120" s="76">
        <v>44255.525034722217</v>
      </c>
      <c r="C4120" s="1" t="s">
        <v>13046</v>
      </c>
      <c r="D4120" s="76">
        <v>44255.52643518518</v>
      </c>
      <c r="E4120" s="1" t="s">
        <v>13047</v>
      </c>
      <c r="F4120" s="1" t="s">
        <v>13048</v>
      </c>
      <c r="G4120" s="1" t="s">
        <v>123</v>
      </c>
      <c r="H4120" s="1" t="s">
        <v>124</v>
      </c>
      <c r="I4120" s="1" t="s">
        <v>125</v>
      </c>
      <c r="J4120" s="1" t="s">
        <v>9694</v>
      </c>
      <c r="K4120" s="1" t="s">
        <v>12816</v>
      </c>
      <c r="L4120">
        <f>ROUNDUP(IF(B4120&gt;$D$4,0,($D$4-B4120+1)/365),0)</f>
        <v>0</v>
      </c>
      <c r="M4120">
        <f>ROUNDUP(IF(B4120&gt;$D$5,0,($D$5-B4120+1)/365),0)</f>
        <v>1</v>
      </c>
      <c r="N4120" s="28">
        <f>IF(OR(L4120=1,M4120=1),IF(B4120+364&lt;=$D$5,(B4120+364-$D$4+1)/365,IF(B4120&gt;$D$4,($D$5-B4120+1)/365,$D$6/365)),0)</f>
        <v>0.12732867199392536</v>
      </c>
      <c r="O4120" s="28">
        <f>'Data &amp; Parameter'!$E$16*'Data &amp; Parameter'!$E$17*('Data &amp; Parameter'!$E$18+'Data &amp; Parameter'!$E$19)*'Data &amp; Parameter'!$E$20*'Data &amp; Parameter'!$E$37*N4120</f>
        <v>0.44268414861653349</v>
      </c>
      <c r="P4120">
        <f>ROUNDUP(IF(D4120&gt;$D$4,0,($D$4-D4120+1)/365),0)</f>
        <v>0</v>
      </c>
      <c r="Q4120">
        <f>ROUNDUP(IF(D4120&gt;$D$5,0,($D$5-D4120+1)/365),0)</f>
        <v>1</v>
      </c>
      <c r="R4120" s="28">
        <f>IF(OR(P4120=1,Q4120=1),IF(D4120+364&lt;=$D$5,(D4120+364-$D$4+1)/365,IF(D4120&gt;$D$4,($D$5-D4120+1)/365,$D$6/365)),0)</f>
        <v>0.12732483510909545</v>
      </c>
      <c r="S4120" s="28">
        <f>'Data &amp; Parameter'!$E$16*'Data &amp; Parameter'!$E$17*('Data &amp; Parameter'!$E$18+'Data &amp; Parameter'!$E$19)*'Data &amp; Parameter'!$E$20*'Data &amp; Parameter'!$E$37*R4120</f>
        <v>0.44267080890233035</v>
      </c>
      <c r="T4120" s="28">
        <f t="shared" si="64"/>
        <v>0.88535495751886384</v>
      </c>
    </row>
    <row r="4121" spans="1:20" ht="15.75" customHeight="1" x14ac:dyDescent="0.35">
      <c r="A4121">
        <v>4114</v>
      </c>
      <c r="B4121" s="76">
        <v>44255.527777777781</v>
      </c>
      <c r="C4121" s="1" t="s">
        <v>13049</v>
      </c>
      <c r="D4121" s="76">
        <v>44255.528495370367</v>
      </c>
      <c r="E4121" s="1" t="s">
        <v>13050</v>
      </c>
      <c r="F4121" s="1" t="s">
        <v>13051</v>
      </c>
      <c r="G4121" s="1" t="s">
        <v>123</v>
      </c>
      <c r="H4121" s="1" t="s">
        <v>124</v>
      </c>
      <c r="I4121" s="1" t="s">
        <v>125</v>
      </c>
      <c r="J4121" s="1" t="s">
        <v>10520</v>
      </c>
      <c r="K4121" s="1" t="s">
        <v>10762</v>
      </c>
      <c r="L4121">
        <f>ROUNDUP(IF(B4121&gt;$D$4,0,($D$4-B4121+1)/365),0)</f>
        <v>0</v>
      </c>
      <c r="M4121">
        <f>ROUNDUP(IF(B4121&gt;$D$5,0,($D$5-B4121+1)/365),0)</f>
        <v>1</v>
      </c>
      <c r="N4121" s="28">
        <f>IF(OR(L4121=1,M4121=1),IF(B4121+364&lt;=$D$5,(B4121+364-$D$4+1)/365,IF(B4121&gt;$D$4,($D$5-B4121+1)/365,$D$6/365)),0)</f>
        <v>0.12732115677320271</v>
      </c>
      <c r="O4121" s="28">
        <f>'Data &amp; Parameter'!$E$16*'Data &amp; Parameter'!$E$17*('Data &amp; Parameter'!$E$18+'Data &amp; Parameter'!$E$19)*'Data &amp; Parameter'!$E$20*'Data &amp; Parameter'!$E$37*N4121</f>
        <v>0.44265802041590774</v>
      </c>
      <c r="P4121">
        <f>ROUNDUP(IF(D4121&gt;$D$4,0,($D$4-D4121+1)/365),0)</f>
        <v>0</v>
      </c>
      <c r="Q4121">
        <f>ROUNDUP(IF(D4121&gt;$D$5,0,($D$5-D4121+1)/365),0)</f>
        <v>1</v>
      </c>
      <c r="R4121" s="28">
        <f>IF(OR(P4121=1,Q4121=1),IF(D4121+364&lt;=$D$5,(D4121+364-$D$4+1)/365,IF(D4121&gt;$D$4,($D$5-D4121+1)/365,$D$6/365)),0)</f>
        <v>0.12731919076611856</v>
      </c>
      <c r="S4121" s="28">
        <f>'Data &amp; Parameter'!$E$16*'Data &amp; Parameter'!$E$17*('Data &amp; Parameter'!$E$18+'Data &amp; Parameter'!$E$19)*'Data &amp; Parameter'!$E$20*'Data &amp; Parameter'!$E$37*R4121</f>
        <v>0.4426511851905135</v>
      </c>
      <c r="T4121" s="28">
        <f t="shared" si="64"/>
        <v>0.88530920560642123</v>
      </c>
    </row>
    <row r="4122" spans="1:20" ht="15.75" customHeight="1" x14ac:dyDescent="0.35">
      <c r="A4122">
        <v>4115</v>
      </c>
      <c r="B4122" s="76">
        <v>44255.528321759259</v>
      </c>
      <c r="C4122" s="1" t="s">
        <v>13052</v>
      </c>
      <c r="D4122" s="76">
        <v>44255.529097222221</v>
      </c>
      <c r="E4122" s="1" t="s">
        <v>13053</v>
      </c>
      <c r="F4122" s="1" t="s">
        <v>13054</v>
      </c>
      <c r="G4122" s="1" t="s">
        <v>123</v>
      </c>
      <c r="H4122" s="1" t="s">
        <v>124</v>
      </c>
      <c r="I4122" s="1" t="s">
        <v>125</v>
      </c>
      <c r="J4122" s="1" t="s">
        <v>9077</v>
      </c>
      <c r="K4122" s="1" t="s">
        <v>13055</v>
      </c>
      <c r="L4122">
        <f>ROUNDUP(IF(B4122&gt;$D$4,0,($D$4-B4122+1)/365),0)</f>
        <v>0</v>
      </c>
      <c r="M4122">
        <f>ROUNDUP(IF(B4122&gt;$D$5,0,($D$5-B4122+1)/365),0)</f>
        <v>1</v>
      </c>
      <c r="N4122" s="28">
        <f>IF(OR(L4122=1,M4122=1),IF(B4122+364&lt;=$D$5,(B4122+364-$D$4+1)/365,IF(B4122&gt;$D$4,($D$5-B4122+1)/365,$D$6/365)),0)</f>
        <v>0.12731966641298989</v>
      </c>
      <c r="O4122" s="28">
        <f>'Data &amp; Parameter'!$E$16*'Data &amp; Parameter'!$E$17*('Data &amp; Parameter'!$E$18+'Data &amp; Parameter'!$E$19)*'Data &amp; Parameter'!$E$20*'Data &amp; Parameter'!$E$37*N4122</f>
        <v>0.4426528388740632</v>
      </c>
      <c r="P4122">
        <f>ROUNDUP(IF(D4122&gt;$D$4,0,($D$4-D4122+1)/365),0)</f>
        <v>0</v>
      </c>
      <c r="Q4122">
        <f>ROUNDUP(IF(D4122&gt;$D$5,0,($D$5-D4122+1)/365),0)</f>
        <v>1</v>
      </c>
      <c r="R4122" s="28">
        <f>IF(OR(P4122=1,Q4122=1),IF(D4122+364&lt;=$D$5,(D4122+364-$D$4+1)/365,IF(D4122&gt;$D$4,($D$5-D4122+1)/365,$D$6/365)),0)</f>
        <v>0.1273175418569287</v>
      </c>
      <c r="S4122" s="28">
        <f>'Data &amp; Parameter'!$E$16*'Data &amp; Parameter'!$E$17*('Data &amp; Parameter'!$E$18+'Data &amp; Parameter'!$E$19)*'Data &amp; Parameter'!$E$20*'Data &amp; Parameter'!$E$37*R4122</f>
        <v>0.44264545242074982</v>
      </c>
      <c r="T4122" s="28">
        <f t="shared" si="64"/>
        <v>0.88529829129481308</v>
      </c>
    </row>
    <row r="4123" spans="1:20" ht="15.75" customHeight="1" x14ac:dyDescent="0.35">
      <c r="A4123">
        <v>4116</v>
      </c>
      <c r="B4123" s="76">
        <v>44255.52851851852</v>
      </c>
      <c r="C4123" s="1" t="s">
        <v>13056</v>
      </c>
      <c r="D4123" s="76">
        <v>44255.529085648144</v>
      </c>
      <c r="E4123" s="1" t="s">
        <v>13057</v>
      </c>
      <c r="F4123" s="1" t="s">
        <v>13058</v>
      </c>
      <c r="G4123" s="1" t="s">
        <v>123</v>
      </c>
      <c r="H4123" s="1" t="s">
        <v>124</v>
      </c>
      <c r="I4123" s="1" t="s">
        <v>125</v>
      </c>
      <c r="J4123" s="1" t="s">
        <v>9694</v>
      </c>
      <c r="K4123" s="1" t="s">
        <v>12816</v>
      </c>
      <c r="L4123">
        <f>ROUNDUP(IF(B4123&gt;$D$4,0,($D$4-B4123+1)/365),0)</f>
        <v>0</v>
      </c>
      <c r="M4123">
        <f>ROUNDUP(IF(B4123&gt;$D$5,0,($D$5-B4123+1)/365),0)</f>
        <v>1</v>
      </c>
      <c r="N4123" s="28">
        <f>IF(OR(L4123=1,M4123=1),IF(B4123+364&lt;=$D$5,(B4123+364-$D$4+1)/365,IF(B4123&gt;$D$4,($D$5-B4123+1)/365,$D$6/365)),0)</f>
        <v>0.12731912734651976</v>
      </c>
      <c r="O4123" s="28">
        <f>'Data &amp; Parameter'!$E$16*'Data &amp; Parameter'!$E$17*('Data &amp; Parameter'!$E$18+'Data &amp; Parameter'!$E$19)*'Data &amp; Parameter'!$E$20*'Data &amp; Parameter'!$E$37*N4123</f>
        <v>0.44265096469931808</v>
      </c>
      <c r="P4123">
        <f>ROUNDUP(IF(D4123&gt;$D$4,0,($D$4-D4123+1)/365),0)</f>
        <v>0</v>
      </c>
      <c r="Q4123">
        <f>ROUNDUP(IF(D4123&gt;$D$5,0,($D$5-D4123+1)/365),0)</f>
        <v>1</v>
      </c>
      <c r="R4123" s="28">
        <f>IF(OR(P4123=1,Q4123=1),IF(D4123+364&lt;=$D$5,(D4123+364-$D$4+1)/365,IF(D4123&gt;$D$4,($D$5-D4123+1)/365,$D$6/365)),0)</f>
        <v>0.1273175735667281</v>
      </c>
      <c r="S4123" s="28">
        <f>'Data &amp; Parameter'!$E$16*'Data &amp; Parameter'!$E$17*('Data &amp; Parameter'!$E$18+'Data &amp; Parameter'!$E$19)*'Data &amp; Parameter'!$E$20*'Data &amp; Parameter'!$E$37*R4123</f>
        <v>0.44264556266634753</v>
      </c>
      <c r="T4123" s="28">
        <f t="shared" si="64"/>
        <v>0.88529652736566566</v>
      </c>
    </row>
    <row r="4124" spans="1:20" ht="15.75" customHeight="1" x14ac:dyDescent="0.35">
      <c r="A4124">
        <v>4117</v>
      </c>
      <c r="B4124" s="76">
        <v>44255.528599537036</v>
      </c>
      <c r="C4124" s="1" t="s">
        <v>13059</v>
      </c>
      <c r="D4124" s="76">
        <v>44255.531099537038</v>
      </c>
      <c r="E4124" s="1" t="s">
        <v>13060</v>
      </c>
      <c r="F4124" s="1" t="s">
        <v>13061</v>
      </c>
      <c r="G4124" s="1" t="s">
        <v>123</v>
      </c>
      <c r="H4124" s="1" t="s">
        <v>124</v>
      </c>
      <c r="I4124" s="1" t="s">
        <v>125</v>
      </c>
      <c r="J4124" s="1" t="s">
        <v>12876</v>
      </c>
      <c r="K4124" s="1" t="s">
        <v>13055</v>
      </c>
      <c r="L4124">
        <f>ROUNDUP(IF(B4124&gt;$D$4,0,($D$4-B4124+1)/365),0)</f>
        <v>0</v>
      </c>
      <c r="M4124">
        <f>ROUNDUP(IF(B4124&gt;$D$5,0,($D$5-B4124+1)/365),0)</f>
        <v>1</v>
      </c>
      <c r="N4124" s="28">
        <f>IF(OR(L4124=1,M4124=1),IF(B4124+364&lt;=$D$5,(B4124+364-$D$4+1)/365,IF(B4124&gt;$D$4,($D$5-B4124+1)/365,$D$6/365)),0)</f>
        <v>0.12731890537798379</v>
      </c>
      <c r="O4124" s="28">
        <f>'Data &amp; Parameter'!$E$16*'Data &amp; Parameter'!$E$17*('Data &amp; Parameter'!$E$18+'Data &amp; Parameter'!$E$19)*'Data &amp; Parameter'!$E$20*'Data &amp; Parameter'!$E$37*N4124</f>
        <v>0.44265019298034214</v>
      </c>
      <c r="P4124">
        <f>ROUNDUP(IF(D4124&gt;$D$4,0,($D$4-D4124+1)/365),0)</f>
        <v>0</v>
      </c>
      <c r="Q4124">
        <f>ROUNDUP(IF(D4124&gt;$D$5,0,($D$5-D4124+1)/365),0)</f>
        <v>1</v>
      </c>
      <c r="R4124" s="28">
        <f>IF(OR(P4124=1,Q4124=1),IF(D4124+364&lt;=$D$5,(D4124+364-$D$4+1)/365,IF(D4124&gt;$D$4,($D$5-D4124+1)/365,$D$6/365)),0)</f>
        <v>0.12731205606290891</v>
      </c>
      <c r="S4124" s="28">
        <f>'Data &amp; Parameter'!$E$16*'Data &amp; Parameter'!$E$17*('Data &amp; Parameter'!$E$18+'Data &amp; Parameter'!$E$19)*'Data &amp; Parameter'!$E$20*'Data &amp; Parameter'!$E$37*R4124</f>
        <v>0.44262637993678289</v>
      </c>
      <c r="T4124" s="28">
        <f t="shared" si="64"/>
        <v>0.88527657291712503</v>
      </c>
    </row>
    <row r="4125" spans="1:20" ht="15.75" customHeight="1" x14ac:dyDescent="0.35">
      <c r="A4125">
        <v>4118</v>
      </c>
      <c r="B4125" s="76">
        <v>44255.530636574069</v>
      </c>
      <c r="C4125" s="1" t="s">
        <v>13062</v>
      </c>
      <c r="D4125" s="76">
        <v>44255.531319444446</v>
      </c>
      <c r="E4125" s="1" t="s">
        <v>13063</v>
      </c>
      <c r="F4125" s="1" t="s">
        <v>13064</v>
      </c>
      <c r="G4125" s="1" t="s">
        <v>123</v>
      </c>
      <c r="H4125" s="1" t="s">
        <v>124</v>
      </c>
      <c r="I4125" s="1" t="s">
        <v>125</v>
      </c>
      <c r="J4125" s="1" t="s">
        <v>9694</v>
      </c>
      <c r="K4125" s="1" t="s">
        <v>12816</v>
      </c>
      <c r="L4125">
        <f>ROUNDUP(IF(B4125&gt;$D$4,0,($D$4-B4125+1)/365),0)</f>
        <v>0</v>
      </c>
      <c r="M4125">
        <f>ROUNDUP(IF(B4125&gt;$D$5,0,($D$5-B4125+1)/365),0)</f>
        <v>1</v>
      </c>
      <c r="N4125" s="28">
        <f>IF(OR(L4125=1,M4125=1),IF(B4125+364&lt;=$D$5,(B4125+364-$D$4+1)/365,IF(B4125&gt;$D$4,($D$5-B4125+1)/365,$D$6/365)),0)</f>
        <v>0.12731332445460569</v>
      </c>
      <c r="O4125" s="28">
        <f>'Data &amp; Parameter'!$E$16*'Data &amp; Parameter'!$E$17*('Data &amp; Parameter'!$E$18+'Data &amp; Parameter'!$E$19)*'Data &amp; Parameter'!$E$20*'Data &amp; Parameter'!$E$37*N4125</f>
        <v>0.4426307897597207</v>
      </c>
      <c r="P4125">
        <f>ROUNDUP(IF(D4125&gt;$D$4,0,($D$4-D4125+1)/365),0)</f>
        <v>0</v>
      </c>
      <c r="Q4125">
        <f>ROUNDUP(IF(D4125&gt;$D$5,0,($D$5-D4125+1)/365),0)</f>
        <v>1</v>
      </c>
      <c r="R4125" s="28">
        <f>IF(OR(P4125=1,Q4125=1),IF(D4125+364&lt;=$D$5,(D4125+364-$D$4+1)/365,IF(D4125&gt;$D$4,($D$5-D4125+1)/365,$D$6/365)),0)</f>
        <v>0.12731145357685994</v>
      </c>
      <c r="S4125" s="28">
        <f>'Data &amp; Parameter'!$E$16*'Data &amp; Parameter'!$E$17*('Data &amp; Parameter'!$E$18+'Data &amp; Parameter'!$E$19)*'Data &amp; Parameter'!$E$20*'Data &amp; Parameter'!$E$37*R4125</f>
        <v>0.44262428527091174</v>
      </c>
      <c r="T4125" s="28">
        <f t="shared" si="64"/>
        <v>0.8852550750306325</v>
      </c>
    </row>
    <row r="4126" spans="1:20" ht="15.75" customHeight="1" x14ac:dyDescent="0.35">
      <c r="A4126">
        <v>4119</v>
      </c>
      <c r="B4126" s="76">
        <v>44255.532094907408</v>
      </c>
      <c r="C4126" s="1" t="s">
        <v>13065</v>
      </c>
      <c r="D4126" s="76">
        <v>44255.532997685186</v>
      </c>
      <c r="E4126" s="1" t="s">
        <v>13066</v>
      </c>
      <c r="F4126" s="1" t="s">
        <v>13067</v>
      </c>
      <c r="G4126" s="1" t="s">
        <v>123</v>
      </c>
      <c r="H4126" s="1" t="s">
        <v>124</v>
      </c>
      <c r="I4126" s="1" t="s">
        <v>125</v>
      </c>
      <c r="J4126" s="1" t="s">
        <v>9077</v>
      </c>
      <c r="K4126" s="1" t="s">
        <v>13055</v>
      </c>
      <c r="L4126">
        <f>ROUNDUP(IF(B4126&gt;$D$4,0,($D$4-B4126+1)/365),0)</f>
        <v>0</v>
      </c>
      <c r="M4126">
        <f>ROUNDUP(IF(B4126&gt;$D$5,0,($D$5-B4126+1)/365),0)</f>
        <v>1</v>
      </c>
      <c r="N4126" s="28">
        <f>IF(OR(L4126=1,M4126=1),IF(B4126+364&lt;=$D$5,(B4126+364-$D$4+1)/365,IF(B4126&gt;$D$4,($D$5-B4126+1)/365,$D$6/365)),0)</f>
        <v>0.12730932902079872</v>
      </c>
      <c r="O4126" s="28">
        <f>'Data &amp; Parameter'!$E$16*'Data &amp; Parameter'!$E$17*('Data &amp; Parameter'!$E$18+'Data &amp; Parameter'!$E$19)*'Data &amp; Parameter'!$E$20*'Data &amp; Parameter'!$E$37*N4126</f>
        <v>0.4426168988175983</v>
      </c>
      <c r="P4126">
        <f>ROUNDUP(IF(D4126&gt;$D$4,0,($D$4-D4126+1)/365),0)</f>
        <v>0</v>
      </c>
      <c r="Q4126">
        <f>ROUNDUP(IF(D4126&gt;$D$5,0,($D$5-D4126+1)/365),0)</f>
        <v>1</v>
      </c>
      <c r="R4126" s="28">
        <f>IF(OR(P4126=1,Q4126=1),IF(D4126+364&lt;=$D$5,(D4126+364-$D$4+1)/365,IF(D4126&gt;$D$4,($D$5-D4126+1)/365,$D$6/365)),0)</f>
        <v>0.1273068556570239</v>
      </c>
      <c r="S4126" s="28">
        <f>'Data &amp; Parameter'!$E$16*'Data &amp; Parameter'!$E$17*('Data &amp; Parameter'!$E$18+'Data &amp; Parameter'!$E$19)*'Data &amp; Parameter'!$E$20*'Data &amp; Parameter'!$E$37*R4126</f>
        <v>0.44260829966298743</v>
      </c>
      <c r="T4126" s="28">
        <f t="shared" si="64"/>
        <v>0.88522519848058567</v>
      </c>
    </row>
    <row r="4127" spans="1:20" ht="15.75" customHeight="1" x14ac:dyDescent="0.35">
      <c r="A4127">
        <v>4120</v>
      </c>
      <c r="B4127" s="76">
        <v>44255.533437499995</v>
      </c>
      <c r="C4127" s="1" t="s">
        <v>13068</v>
      </c>
      <c r="D4127" s="76">
        <v>44255.535370370373</v>
      </c>
      <c r="E4127" s="1" t="s">
        <v>13069</v>
      </c>
      <c r="F4127" s="1" t="s">
        <v>13070</v>
      </c>
      <c r="G4127" s="1" t="s">
        <v>123</v>
      </c>
      <c r="H4127" s="1" t="s">
        <v>124</v>
      </c>
      <c r="I4127" s="1" t="s">
        <v>125</v>
      </c>
      <c r="J4127" s="1" t="s">
        <v>9694</v>
      </c>
      <c r="K4127" s="1" t="s">
        <v>12816</v>
      </c>
      <c r="L4127">
        <f>ROUNDUP(IF(B4127&gt;$D$4,0,($D$4-B4127+1)/365),0)</f>
        <v>0</v>
      </c>
      <c r="M4127">
        <f>ROUNDUP(IF(B4127&gt;$D$5,0,($D$5-B4127+1)/365),0)</f>
        <v>1</v>
      </c>
      <c r="N4127" s="28">
        <f>IF(OR(L4127=1,M4127=1),IF(B4127+364&lt;=$D$5,(B4127+364-$D$4+1)/365,IF(B4127&gt;$D$4,($D$5-B4127+1)/365,$D$6/365)),0)</f>
        <v>0.12730565068494587</v>
      </c>
      <c r="O4127" s="28">
        <f>'Data &amp; Parameter'!$E$16*'Data &amp; Parameter'!$E$17*('Data &amp; Parameter'!$E$18+'Data &amp; Parameter'!$E$19)*'Data &amp; Parameter'!$E$20*'Data &amp; Parameter'!$E$37*N4127</f>
        <v>0.44260411033131436</v>
      </c>
      <c r="P4127">
        <f>ROUNDUP(IF(D4127&gt;$D$4,0,($D$4-D4127+1)/365),0)</f>
        <v>0</v>
      </c>
      <c r="Q4127">
        <f>ROUNDUP(IF(D4127&gt;$D$5,0,($D$5-D4127+1)/365),0)</f>
        <v>1</v>
      </c>
      <c r="R4127" s="28">
        <f>IF(OR(P4127=1,Q4127=1),IF(D4127+364&lt;=$D$5,(D4127+364-$D$4+1)/365,IF(D4127&gt;$D$4,($D$5-D4127+1)/365,$D$6/365)),0)</f>
        <v>0.12730035514966265</v>
      </c>
      <c r="S4127" s="28">
        <f>'Data &amp; Parameter'!$E$16*'Data &amp; Parameter'!$E$17*('Data &amp; Parameter'!$E$18+'Data &amp; Parameter'!$E$19)*'Data &amp; Parameter'!$E$20*'Data &amp; Parameter'!$E$37*R4127</f>
        <v>0.44258569932072567</v>
      </c>
      <c r="T4127" s="28">
        <f t="shared" si="64"/>
        <v>0.88518980965204008</v>
      </c>
    </row>
    <row r="4128" spans="1:20" ht="15.75" customHeight="1" x14ac:dyDescent="0.35">
      <c r="A4128">
        <v>4121</v>
      </c>
      <c r="B4128" s="76">
        <v>44255.534780092596</v>
      </c>
      <c r="C4128" s="1" t="s">
        <v>13071</v>
      </c>
      <c r="D4128" s="76">
        <v>44255.535439814819</v>
      </c>
      <c r="E4128" s="1" t="s">
        <v>13072</v>
      </c>
      <c r="F4128" s="1" t="s">
        <v>13073</v>
      </c>
      <c r="G4128" s="1" t="s">
        <v>123</v>
      </c>
      <c r="H4128" s="1" t="s">
        <v>124</v>
      </c>
      <c r="I4128" s="1" t="s">
        <v>125</v>
      </c>
      <c r="J4128" s="1" t="s">
        <v>12876</v>
      </c>
      <c r="K4128" s="1" t="s">
        <v>13055</v>
      </c>
      <c r="L4128">
        <f>ROUNDUP(IF(B4128&gt;$D$4,0,($D$4-B4128+1)/365),0)</f>
        <v>0</v>
      </c>
      <c r="M4128">
        <f>ROUNDUP(IF(B4128&gt;$D$5,0,($D$5-B4128+1)/365),0)</f>
        <v>1</v>
      </c>
      <c r="N4128" s="28">
        <f>IF(OR(L4128=1,M4128=1),IF(B4128+364&lt;=$D$5,(B4128+364-$D$4+1)/365,IF(B4128&gt;$D$4,($D$5-B4128+1)/365,$D$6/365)),0)</f>
        <v>0.12730197234905313</v>
      </c>
      <c r="O4128" s="28">
        <f>'Data &amp; Parameter'!$E$16*'Data &amp; Parameter'!$E$17*('Data &amp; Parameter'!$E$18+'Data &amp; Parameter'!$E$19)*'Data &amp; Parameter'!$E$20*'Data &amp; Parameter'!$E$37*N4128</f>
        <v>0.44259132184489175</v>
      </c>
      <c r="P4128">
        <f>ROUNDUP(IF(D4128&gt;$D$4,0,($D$4-D4128+1)/365),0)</f>
        <v>0</v>
      </c>
      <c r="Q4128">
        <f>ROUNDUP(IF(D4128&gt;$D$5,0,($D$5-D4128+1)/365),0)</f>
        <v>1</v>
      </c>
      <c r="R4128" s="28">
        <f>IF(OR(P4128=1,Q4128=1),IF(D4128+364&lt;=$D$5,(D4128+364-$D$4+1)/365,IF(D4128&gt;$D$4,($D$5-D4128+1)/365,$D$6/365)),0)</f>
        <v>0.12730016489090615</v>
      </c>
      <c r="S4128" s="28">
        <f>'Data &amp; Parameter'!$E$16*'Data &amp; Parameter'!$E$17*('Data &amp; Parameter'!$E$18+'Data &amp; Parameter'!$E$19)*'Data &amp; Parameter'!$E$20*'Data &amp; Parameter'!$E$37*R4128</f>
        <v>0.4425850378472781</v>
      </c>
      <c r="T4128" s="28">
        <f t="shared" si="64"/>
        <v>0.88517635969216979</v>
      </c>
    </row>
    <row r="4129" spans="1:20" ht="15.75" customHeight="1" x14ac:dyDescent="0.35">
      <c r="A4129">
        <v>4122</v>
      </c>
      <c r="B4129" s="76">
        <v>44255.534826388888</v>
      </c>
      <c r="C4129" s="1" t="s">
        <v>13074</v>
      </c>
      <c r="D4129" s="76">
        <v>44255.535659722227</v>
      </c>
      <c r="E4129" s="1" t="s">
        <v>13075</v>
      </c>
      <c r="F4129" s="1" t="s">
        <v>13076</v>
      </c>
      <c r="G4129" s="1" t="s">
        <v>123</v>
      </c>
      <c r="H4129" s="1" t="s">
        <v>124</v>
      </c>
      <c r="I4129" s="1" t="s">
        <v>125</v>
      </c>
      <c r="J4129" s="1" t="s">
        <v>9077</v>
      </c>
      <c r="K4129" s="1" t="s">
        <v>13055</v>
      </c>
      <c r="L4129">
        <f>ROUNDUP(IF(B4129&gt;$D$4,0,($D$4-B4129+1)/365),0)</f>
        <v>0</v>
      </c>
      <c r="M4129">
        <f>ROUNDUP(IF(B4129&gt;$D$5,0,($D$5-B4129+1)/365),0)</f>
        <v>1</v>
      </c>
      <c r="N4129" s="28">
        <f>IF(OR(L4129=1,M4129=1),IF(B4129+364&lt;=$D$5,(B4129+364-$D$4+1)/365,IF(B4129&gt;$D$4,($D$5-B4129+1)/365,$D$6/365)),0)</f>
        <v>0.1273018455098954</v>
      </c>
      <c r="O4129" s="28">
        <f>'Data &amp; Parameter'!$E$16*'Data &amp; Parameter'!$E$17*('Data &amp; Parameter'!$E$18+'Data &amp; Parameter'!$E$19)*'Data &amp; Parameter'!$E$20*'Data &amp; Parameter'!$E$37*N4129</f>
        <v>0.44259088086263948</v>
      </c>
      <c r="P4129">
        <f>ROUNDUP(IF(D4129&gt;$D$4,0,($D$4-D4129+1)/365),0)</f>
        <v>0</v>
      </c>
      <c r="Q4129">
        <f>ROUNDUP(IF(D4129&gt;$D$5,0,($D$5-D4129+1)/365),0)</f>
        <v>1</v>
      </c>
      <c r="R4129" s="28">
        <f>IF(OR(P4129=1,Q4129=1),IF(D4129+364&lt;=$D$5,(D4129+364-$D$4+1)/365,IF(D4129&gt;$D$4,($D$5-D4129+1)/365,$D$6/365)),0)</f>
        <v>0.12729956240485715</v>
      </c>
      <c r="S4129" s="28">
        <f>'Data &amp; Parameter'!$E$16*'Data &amp; Parameter'!$E$17*('Data &amp; Parameter'!$E$18+'Data &amp; Parameter'!$E$19)*'Data &amp; Parameter'!$E$20*'Data &amp; Parameter'!$E$37*R4129</f>
        <v>0.4425829431814069</v>
      </c>
      <c r="T4129" s="28">
        <f t="shared" si="64"/>
        <v>0.88517382404404632</v>
      </c>
    </row>
    <row r="4130" spans="1:20" ht="15.75" customHeight="1" x14ac:dyDescent="0.35">
      <c r="A4130">
        <v>4123</v>
      </c>
      <c r="B4130" s="76">
        <v>44255.537743055553</v>
      </c>
      <c r="C4130" s="1" t="s">
        <v>13077</v>
      </c>
      <c r="D4130" s="76">
        <v>44255.540162037039</v>
      </c>
      <c r="E4130" s="1" t="s">
        <v>13078</v>
      </c>
      <c r="F4130" s="1" t="s">
        <v>13079</v>
      </c>
      <c r="G4130" s="1" t="s">
        <v>123</v>
      </c>
      <c r="H4130" s="1" t="s">
        <v>124</v>
      </c>
      <c r="I4130" s="1" t="s">
        <v>125</v>
      </c>
      <c r="J4130" s="1" t="s">
        <v>10515</v>
      </c>
      <c r="K4130" s="1" t="s">
        <v>10515</v>
      </c>
      <c r="L4130">
        <f>ROUNDUP(IF(B4130&gt;$D$4,0,($D$4-B4130+1)/365),0)</f>
        <v>0</v>
      </c>
      <c r="M4130">
        <f>ROUNDUP(IF(B4130&gt;$D$5,0,($D$5-B4130+1)/365),0)</f>
        <v>1</v>
      </c>
      <c r="N4130" s="28">
        <f>IF(OR(L4130=1,M4130=1),IF(B4130+364&lt;=$D$5,(B4130+364-$D$4+1)/365,IF(B4130&gt;$D$4,($D$5-B4130+1)/365,$D$6/365)),0)</f>
        <v>0.12729385464232135</v>
      </c>
      <c r="O4130" s="28">
        <f>'Data &amp; Parameter'!$E$16*'Data &amp; Parameter'!$E$17*('Data &amp; Parameter'!$E$18+'Data &amp; Parameter'!$E$19)*'Data &amp; Parameter'!$E$20*'Data &amp; Parameter'!$E$37*N4130</f>
        <v>0.44256309897853335</v>
      </c>
      <c r="P4130">
        <f>ROUNDUP(IF(D4130&gt;$D$4,0,($D$4-D4130+1)/365),0)</f>
        <v>0</v>
      </c>
      <c r="Q4130">
        <f>ROUNDUP(IF(D4130&gt;$D$5,0,($D$5-D4130+1)/365),0)</f>
        <v>1</v>
      </c>
      <c r="R4130" s="28">
        <f>IF(OR(P4130=1,Q4130=1),IF(D4130+364&lt;=$D$5,(D4130+364-$D$4+1)/365,IF(D4130&gt;$D$4,($D$5-D4130+1)/365,$D$6/365)),0)</f>
        <v>0.12728722729578243</v>
      </c>
      <c r="S4130" s="28">
        <f>'Data &amp; Parameter'!$E$16*'Data &amp; Parameter'!$E$17*('Data &amp; Parameter'!$E$18+'Data &amp; Parameter'!$E$19)*'Data &amp; Parameter'!$E$20*'Data &amp; Parameter'!$E$37*R4130</f>
        <v>0.4425400576539501</v>
      </c>
      <c r="T4130" s="28">
        <f t="shared" si="64"/>
        <v>0.8851031566324834</v>
      </c>
    </row>
    <row r="4131" spans="1:20" ht="15.75" customHeight="1" x14ac:dyDescent="0.35">
      <c r="A4131">
        <v>4124</v>
      </c>
      <c r="B4131" s="76">
        <v>44255.538090277776</v>
      </c>
      <c r="C4131" s="1" t="s">
        <v>13080</v>
      </c>
      <c r="D4131" s="76">
        <v>44255.538622685184</v>
      </c>
      <c r="E4131" s="1" t="s">
        <v>13081</v>
      </c>
      <c r="F4131" s="1" t="s">
        <v>13082</v>
      </c>
      <c r="G4131" s="1" t="s">
        <v>123</v>
      </c>
      <c r="H4131" s="1" t="s">
        <v>124</v>
      </c>
      <c r="I4131" s="1" t="s">
        <v>125</v>
      </c>
      <c r="J4131" s="1" t="s">
        <v>9077</v>
      </c>
      <c r="K4131" s="1" t="s">
        <v>13055</v>
      </c>
      <c r="L4131">
        <f>ROUNDUP(IF(B4131&gt;$D$4,0,($D$4-B4131+1)/365),0)</f>
        <v>0</v>
      </c>
      <c r="M4131">
        <f>ROUNDUP(IF(B4131&gt;$D$5,0,($D$5-B4131+1)/365),0)</f>
        <v>1</v>
      </c>
      <c r="N4131" s="28">
        <f>IF(OR(L4131=1,M4131=1),IF(B4131+364&lt;=$D$5,(B4131+364-$D$4+1)/365,IF(B4131&gt;$D$4,($D$5-B4131+1)/365,$D$6/365)),0)</f>
        <v>0.12729290334855872</v>
      </c>
      <c r="O4131" s="28">
        <f>'Data &amp; Parameter'!$E$16*'Data &amp; Parameter'!$E$17*('Data &amp; Parameter'!$E$18+'Data &amp; Parameter'!$E$19)*'Data &amp; Parameter'!$E$20*'Data &amp; Parameter'!$E$37*N4131</f>
        <v>0.44255979161136461</v>
      </c>
      <c r="P4131">
        <f>ROUNDUP(IF(D4131&gt;$D$4,0,($D$4-D4131+1)/365),0)</f>
        <v>0</v>
      </c>
      <c r="Q4131">
        <f>ROUNDUP(IF(D4131&gt;$D$5,0,($D$5-D4131+1)/365),0)</f>
        <v>1</v>
      </c>
      <c r="R4131" s="28">
        <f>IF(OR(P4131=1,Q4131=1),IF(D4131+364&lt;=$D$5,(D4131+364-$D$4+1)/365,IF(D4131&gt;$D$4,($D$5-D4131+1)/365,$D$6/365)),0)</f>
        <v>0.12729144469812537</v>
      </c>
      <c r="S4131" s="28">
        <f>'Data &amp; Parameter'!$E$16*'Data &amp; Parameter'!$E$17*('Data &amp; Parameter'!$E$18+'Data &amp; Parameter'!$E$19)*'Data &amp; Parameter'!$E$20*'Data &amp; Parameter'!$E$37*R4131</f>
        <v>0.4425547203150485</v>
      </c>
      <c r="T4131" s="28">
        <f t="shared" si="64"/>
        <v>0.88511451192641311</v>
      </c>
    </row>
    <row r="4132" spans="1:20" ht="15.75" customHeight="1" x14ac:dyDescent="0.35">
      <c r="A4132">
        <v>4125</v>
      </c>
      <c r="B4132" s="76">
        <v>44255.538865740746</v>
      </c>
      <c r="C4132" s="1" t="s">
        <v>13083</v>
      </c>
      <c r="D4132" s="76">
        <v>44255.539733796293</v>
      </c>
      <c r="E4132" s="1" t="s">
        <v>13084</v>
      </c>
      <c r="F4132" s="1" t="s">
        <v>13085</v>
      </c>
      <c r="G4132" s="1" t="s">
        <v>123</v>
      </c>
      <c r="H4132" s="1" t="s">
        <v>124</v>
      </c>
      <c r="I4132" s="1" t="s">
        <v>125</v>
      </c>
      <c r="J4132" s="1" t="s">
        <v>9077</v>
      </c>
      <c r="K4132" s="1" t="s">
        <v>13055</v>
      </c>
      <c r="L4132">
        <f>ROUNDUP(IF(B4132&gt;$D$4,0,($D$4-B4132+1)/365),0)</f>
        <v>0</v>
      </c>
      <c r="M4132">
        <f>ROUNDUP(IF(B4132&gt;$D$5,0,($D$5-B4132+1)/365),0)</f>
        <v>1</v>
      </c>
      <c r="N4132" s="28">
        <f>IF(OR(L4132=1,M4132=1),IF(B4132+364&lt;=$D$5,(B4132+364-$D$4+1)/365,IF(B4132&gt;$D$4,($D$5-B4132+1)/365,$D$6/365)),0)</f>
        <v>0.1272907787924776</v>
      </c>
      <c r="O4132" s="28">
        <f>'Data &amp; Parameter'!$E$16*'Data &amp; Parameter'!$E$17*('Data &amp; Parameter'!$E$18+'Data &amp; Parameter'!$E$19)*'Data &amp; Parameter'!$E$20*'Data &amp; Parameter'!$E$37*N4132</f>
        <v>0.44255240515798194</v>
      </c>
      <c r="P4132">
        <f>ROUNDUP(IF(D4132&gt;$D$4,0,($D$4-D4132+1)/365),0)</f>
        <v>0</v>
      </c>
      <c r="Q4132">
        <f>ROUNDUP(IF(D4132&gt;$D$5,0,($D$5-D4132+1)/365),0)</f>
        <v>1</v>
      </c>
      <c r="R4132" s="28">
        <f>IF(OR(P4132=1,Q4132=1),IF(D4132+364&lt;=$D$5,(D4132+364-$D$4+1)/365,IF(D4132&gt;$D$4,($D$5-D4132+1)/365,$D$6/365)),0)</f>
        <v>0.12728840055810095</v>
      </c>
      <c r="S4132" s="28">
        <f>'Data &amp; Parameter'!$E$16*'Data &amp; Parameter'!$E$17*('Data &amp; Parameter'!$E$18+'Data &amp; Parameter'!$E$19)*'Data &amp; Parameter'!$E$20*'Data &amp; Parameter'!$E$37*R4132</f>
        <v>0.44254413674016407</v>
      </c>
      <c r="T4132" s="28">
        <f t="shared" si="64"/>
        <v>0.88509654189814602</v>
      </c>
    </row>
    <row r="4133" spans="1:20" ht="15.75" customHeight="1" x14ac:dyDescent="0.35">
      <c r="A4133">
        <v>4126</v>
      </c>
      <c r="B4133" s="76">
        <v>44255.538900462961</v>
      </c>
      <c r="C4133" s="1" t="s">
        <v>13086</v>
      </c>
      <c r="D4133" s="76">
        <v>44255.54042824074</v>
      </c>
      <c r="E4133" s="1" t="s">
        <v>13087</v>
      </c>
      <c r="F4133" s="1" t="s">
        <v>13088</v>
      </c>
      <c r="G4133" s="1" t="s">
        <v>123</v>
      </c>
      <c r="H4133" s="1" t="s">
        <v>124</v>
      </c>
      <c r="I4133" s="1" t="s">
        <v>125</v>
      </c>
      <c r="J4133" s="1" t="s">
        <v>9694</v>
      </c>
      <c r="K4133" s="1" t="s">
        <v>12816</v>
      </c>
      <c r="L4133">
        <f>ROUNDUP(IF(B4133&gt;$D$4,0,($D$4-B4133+1)/365),0)</f>
        <v>0</v>
      </c>
      <c r="M4133">
        <f>ROUNDUP(IF(B4133&gt;$D$5,0,($D$5-B4133+1)/365),0)</f>
        <v>1</v>
      </c>
      <c r="N4133" s="28">
        <f>IF(OR(L4133=1,M4133=1),IF(B4133+364&lt;=$D$5,(B4133+364-$D$4+1)/365,IF(B4133&gt;$D$4,($D$5-B4133+1)/365,$D$6/365)),0)</f>
        <v>0.12729068366311927</v>
      </c>
      <c r="O4133" s="28">
        <f>'Data &amp; Parameter'!$E$16*'Data &amp; Parameter'!$E$17*('Data &amp; Parameter'!$E$18+'Data &amp; Parameter'!$E$19)*'Data &amp; Parameter'!$E$20*'Data &amp; Parameter'!$E$37*N4133</f>
        <v>0.44255207442132738</v>
      </c>
      <c r="P4133">
        <f>ROUNDUP(IF(D4133&gt;$D$4,0,($D$4-D4133+1)/365),0)</f>
        <v>0</v>
      </c>
      <c r="Q4133">
        <f>ROUNDUP(IF(D4133&gt;$D$5,0,($D$5-D4133+1)/365),0)</f>
        <v>1</v>
      </c>
      <c r="R4133" s="28">
        <f>IF(OR(P4133=1,Q4133=1),IF(D4133+364&lt;=$D$5,(D4133+364-$D$4+1)/365,IF(D4133&gt;$D$4,($D$5-D4133+1)/365,$D$6/365)),0)</f>
        <v>0.12728649797057573</v>
      </c>
      <c r="S4133" s="28">
        <f>'Data &amp; Parameter'!$E$16*'Data &amp; Parameter'!$E$17*('Data &amp; Parameter'!$E$18+'Data &amp; Parameter'!$E$19)*'Data &amp; Parameter'!$E$20*'Data &amp; Parameter'!$E$37*R4133</f>
        <v>0.44253752200582669</v>
      </c>
      <c r="T4133" s="28">
        <f t="shared" si="64"/>
        <v>0.88508959642715412</v>
      </c>
    </row>
    <row r="4134" spans="1:20" ht="15.75" customHeight="1" x14ac:dyDescent="0.35">
      <c r="A4134">
        <v>4127</v>
      </c>
      <c r="B4134" s="76">
        <v>44255.544166666667</v>
      </c>
      <c r="C4134" s="1" t="s">
        <v>13089</v>
      </c>
      <c r="D4134" s="76">
        <v>44255.545289351852</v>
      </c>
      <c r="E4134" s="1" t="s">
        <v>13090</v>
      </c>
      <c r="F4134" s="1" t="s">
        <v>13091</v>
      </c>
      <c r="G4134" s="1" t="s">
        <v>123</v>
      </c>
      <c r="H4134" s="1" t="s">
        <v>124</v>
      </c>
      <c r="I4134" s="1" t="s">
        <v>125</v>
      </c>
      <c r="J4134" s="1" t="s">
        <v>9077</v>
      </c>
      <c r="K4134" s="1" t="s">
        <v>13055</v>
      </c>
      <c r="L4134">
        <f>ROUNDUP(IF(B4134&gt;$D$4,0,($D$4-B4134+1)/365),0)</f>
        <v>0</v>
      </c>
      <c r="M4134">
        <f>ROUNDUP(IF(B4134&gt;$D$5,0,($D$5-B4134+1)/365),0)</f>
        <v>1</v>
      </c>
      <c r="N4134" s="28">
        <f>IF(OR(L4134=1,M4134=1),IF(B4134+364&lt;=$D$5,(B4134+364-$D$4+1)/365,IF(B4134&gt;$D$4,($D$5-B4134+1)/365,$D$6/365)),0)</f>
        <v>0.12727625570776283</v>
      </c>
      <c r="O4134" s="28">
        <f>'Data &amp; Parameter'!$E$16*'Data &amp; Parameter'!$E$17*('Data &amp; Parameter'!$E$18+'Data &amp; Parameter'!$E$19)*'Data &amp; Parameter'!$E$20*'Data &amp; Parameter'!$E$37*N4134</f>
        <v>0.44250191268608563</v>
      </c>
      <c r="P4134">
        <f>ROUNDUP(IF(D4134&gt;$D$4,0,($D$4-D4134+1)/365),0)</f>
        <v>0</v>
      </c>
      <c r="Q4134">
        <f>ROUNDUP(IF(D4134&gt;$D$5,0,($D$5-D4134+1)/365),0)</f>
        <v>1</v>
      </c>
      <c r="R4134" s="28">
        <f>IF(OR(P4134=1,Q4134=1),IF(D4134+364&lt;=$D$5,(D4134+364-$D$4+1)/365,IF(D4134&gt;$D$4,($D$5-D4134+1)/365,$D$6/365)),0)</f>
        <v>0.12727317985793901</v>
      </c>
      <c r="S4134" s="28">
        <f>'Data &amp; Parameter'!$E$16*'Data &amp; Parameter'!$E$17*('Data &amp; Parameter'!$E$18+'Data &amp; Parameter'!$E$19)*'Data &amp; Parameter'!$E$20*'Data &amp; Parameter'!$E$37*R4134</f>
        <v>0.44249121886560355</v>
      </c>
      <c r="T4134" s="28">
        <f t="shared" si="64"/>
        <v>0.88499313155168924</v>
      </c>
    </row>
    <row r="4135" spans="1:20" ht="15.75" customHeight="1" x14ac:dyDescent="0.35">
      <c r="A4135">
        <v>4128</v>
      </c>
      <c r="B4135" s="76">
        <v>44255.544722222221</v>
      </c>
      <c r="C4135" s="1" t="s">
        <v>13092</v>
      </c>
      <c r="D4135" s="76">
        <v>44255.545740740738</v>
      </c>
      <c r="E4135" s="1" t="s">
        <v>13093</v>
      </c>
      <c r="F4135" s="1" t="s">
        <v>13094</v>
      </c>
      <c r="G4135" s="1" t="s">
        <v>123</v>
      </c>
      <c r="H4135" s="1" t="s">
        <v>124</v>
      </c>
      <c r="I4135" s="1" t="s">
        <v>125</v>
      </c>
      <c r="J4135" s="1" t="s">
        <v>10515</v>
      </c>
      <c r="K4135" s="1" t="s">
        <v>13095</v>
      </c>
      <c r="L4135">
        <f>ROUNDUP(IF(B4135&gt;$D$4,0,($D$4-B4135+1)/365),0)</f>
        <v>0</v>
      </c>
      <c r="M4135">
        <f>ROUNDUP(IF(B4135&gt;$D$5,0,($D$5-B4135+1)/365),0)</f>
        <v>1</v>
      </c>
      <c r="N4135" s="28">
        <f>IF(OR(L4135=1,M4135=1),IF(B4135+364&lt;=$D$5,(B4135+364-$D$4+1)/365,IF(B4135&gt;$D$4,($D$5-B4135+1)/365,$D$6/365)),0)</f>
        <v>0.1272747336377506</v>
      </c>
      <c r="O4135" s="28">
        <f>'Data &amp; Parameter'!$E$16*'Data &amp; Parameter'!$E$17*('Data &amp; Parameter'!$E$18+'Data &amp; Parameter'!$E$19)*'Data &amp; Parameter'!$E$20*'Data &amp; Parameter'!$E$37*N4135</f>
        <v>0.44249662089864339</v>
      </c>
      <c r="P4135">
        <f>ROUNDUP(IF(D4135&gt;$D$4,0,($D$4-D4135+1)/365),0)</f>
        <v>0</v>
      </c>
      <c r="Q4135">
        <f>ROUNDUP(IF(D4135&gt;$D$5,0,($D$5-D4135+1)/365),0)</f>
        <v>1</v>
      </c>
      <c r="R4135" s="28">
        <f>IF(OR(P4135=1,Q4135=1),IF(D4135+364&lt;=$D$5,(D4135+364-$D$4+1)/365,IF(D4135&gt;$D$4,($D$5-D4135+1)/365,$D$6/365)),0)</f>
        <v>0.12727194317606155</v>
      </c>
      <c r="S4135" s="28">
        <f>'Data &amp; Parameter'!$E$16*'Data &amp; Parameter'!$E$17*('Data &amp; Parameter'!$E$18+'Data &amp; Parameter'!$E$19)*'Data &amp; Parameter'!$E$20*'Data &amp; Parameter'!$E$37*R4135</f>
        <v>0.44248691928833267</v>
      </c>
      <c r="T4135" s="28">
        <f t="shared" si="64"/>
        <v>0.88498354018697611</v>
      </c>
    </row>
    <row r="4136" spans="1:20" ht="15.75" customHeight="1" x14ac:dyDescent="0.35">
      <c r="A4136">
        <v>4129</v>
      </c>
      <c r="B4136" s="76">
        <v>44255.544942129629</v>
      </c>
      <c r="C4136" s="1" t="s">
        <v>13096</v>
      </c>
      <c r="D4136" s="76">
        <v>44255.546898148154</v>
      </c>
      <c r="E4136" s="1" t="s">
        <v>13097</v>
      </c>
      <c r="F4136" s="1" t="s">
        <v>13098</v>
      </c>
      <c r="G4136" s="1" t="s">
        <v>123</v>
      </c>
      <c r="H4136" s="1" t="s">
        <v>124</v>
      </c>
      <c r="I4136" s="1" t="s">
        <v>125</v>
      </c>
      <c r="J4136" s="1" t="s">
        <v>9694</v>
      </c>
      <c r="K4136" s="1" t="s">
        <v>12832</v>
      </c>
      <c r="L4136">
        <f>ROUNDUP(IF(B4136&gt;$D$4,0,($D$4-B4136+1)/365),0)</f>
        <v>0</v>
      </c>
      <c r="M4136">
        <f>ROUNDUP(IF(B4136&gt;$D$5,0,($D$5-B4136+1)/365),0)</f>
        <v>1</v>
      </c>
      <c r="N4136" s="28">
        <f>IF(OR(L4136=1,M4136=1),IF(B4136+364&lt;=$D$5,(B4136+364-$D$4+1)/365,IF(B4136&gt;$D$4,($D$5-B4136+1)/365,$D$6/365)),0)</f>
        <v>0.12727413115170164</v>
      </c>
      <c r="O4136" s="28">
        <f>'Data &amp; Parameter'!$E$16*'Data &amp; Parameter'!$E$17*('Data &amp; Parameter'!$E$18+'Data &amp; Parameter'!$E$19)*'Data &amp; Parameter'!$E$20*'Data &amp; Parameter'!$E$37*N4136</f>
        <v>0.4424945262327723</v>
      </c>
      <c r="P4136">
        <f>ROUNDUP(IF(D4136&gt;$D$4,0,($D$4-D4136+1)/365),0)</f>
        <v>0</v>
      </c>
      <c r="Q4136">
        <f>ROUNDUP(IF(D4136&gt;$D$5,0,($D$5-D4136+1)/365),0)</f>
        <v>1</v>
      </c>
      <c r="R4136" s="28">
        <f>IF(OR(P4136=1,Q4136=1),IF(D4136+364&lt;=$D$5,(D4136+364-$D$4+1)/365,IF(D4136&gt;$D$4,($D$5-D4136+1)/365,$D$6/365)),0)</f>
        <v>0.12726877219683957</v>
      </c>
      <c r="S4136" s="28">
        <f>'Data &amp; Parameter'!$E$16*'Data &amp; Parameter'!$E$17*('Data &amp; Parameter'!$E$18+'Data &amp; Parameter'!$E$19)*'Data &amp; Parameter'!$E$20*'Data &amp; Parameter'!$E$37*R4136</f>
        <v>0.44247589473105758</v>
      </c>
      <c r="T4136" s="28">
        <f t="shared" si="64"/>
        <v>0.88497042096382983</v>
      </c>
    </row>
    <row r="4137" spans="1:20" ht="15.75" customHeight="1" x14ac:dyDescent="0.35">
      <c r="A4137">
        <v>4130</v>
      </c>
      <c r="B4137" s="76">
        <v>44255.545578703706</v>
      </c>
      <c r="C4137" s="1" t="s">
        <v>13099</v>
      </c>
      <c r="D4137" s="76">
        <v>44255.546898148154</v>
      </c>
      <c r="E4137" s="1" t="s">
        <v>13100</v>
      </c>
      <c r="F4137" s="1" t="s">
        <v>13101</v>
      </c>
      <c r="G4137" s="1" t="s">
        <v>123</v>
      </c>
      <c r="H4137" s="1" t="s">
        <v>124</v>
      </c>
      <c r="I4137" s="1" t="s">
        <v>125</v>
      </c>
      <c r="J4137" s="1" t="s">
        <v>13102</v>
      </c>
      <c r="K4137" s="1" t="s">
        <v>13103</v>
      </c>
      <c r="L4137">
        <f>ROUNDUP(IF(B4137&gt;$D$4,0,($D$4-B4137+1)/365),0)</f>
        <v>0</v>
      </c>
      <c r="M4137">
        <f>ROUNDUP(IF(B4137&gt;$D$5,0,($D$5-B4137+1)/365),0)</f>
        <v>1</v>
      </c>
      <c r="N4137" s="28">
        <f>IF(OR(L4137=1,M4137=1),IF(B4137+364&lt;=$D$5,(B4137+364-$D$4+1)/365,IF(B4137&gt;$D$4,($D$5-B4137+1)/365,$D$6/365)),0)</f>
        <v>0.12727238711313352</v>
      </c>
      <c r="O4137" s="28">
        <f>'Data &amp; Parameter'!$E$16*'Data &amp; Parameter'!$E$17*('Data &amp; Parameter'!$E$18+'Data &amp; Parameter'!$E$19)*'Data &amp; Parameter'!$E$20*'Data &amp; Parameter'!$E$37*N4137</f>
        <v>0.44248846272628478</v>
      </c>
      <c r="P4137">
        <f>ROUNDUP(IF(D4137&gt;$D$4,0,($D$4-D4137+1)/365),0)</f>
        <v>0</v>
      </c>
      <c r="Q4137">
        <f>ROUNDUP(IF(D4137&gt;$D$5,0,($D$5-D4137+1)/365),0)</f>
        <v>1</v>
      </c>
      <c r="R4137" s="28">
        <f>IF(OR(P4137=1,Q4137=1),IF(D4137+364&lt;=$D$5,(D4137+364-$D$4+1)/365,IF(D4137&gt;$D$4,($D$5-D4137+1)/365,$D$6/365)),0)</f>
        <v>0.12726877219683957</v>
      </c>
      <c r="S4137" s="28">
        <f>'Data &amp; Parameter'!$E$16*'Data &amp; Parameter'!$E$17*('Data &amp; Parameter'!$E$18+'Data &amp; Parameter'!$E$19)*'Data &amp; Parameter'!$E$20*'Data &amp; Parameter'!$E$37*R4137</f>
        <v>0.44247589473105758</v>
      </c>
      <c r="T4137" s="28">
        <f t="shared" si="64"/>
        <v>0.88496435745734237</v>
      </c>
    </row>
    <row r="4138" spans="1:20" ht="15.75" customHeight="1" x14ac:dyDescent="0.35">
      <c r="A4138">
        <v>4131</v>
      </c>
      <c r="B4138" s="76">
        <v>44255.547766203701</v>
      </c>
      <c r="C4138" s="1" t="s">
        <v>13104</v>
      </c>
      <c r="D4138" s="76">
        <v>44255.549050925925</v>
      </c>
      <c r="E4138" s="1" t="s">
        <v>13105</v>
      </c>
      <c r="F4138" s="1" t="s">
        <v>13106</v>
      </c>
      <c r="G4138" s="1" t="s">
        <v>123</v>
      </c>
      <c r="H4138" s="1" t="s">
        <v>124</v>
      </c>
      <c r="I4138" s="1" t="s">
        <v>125</v>
      </c>
      <c r="J4138" s="1" t="s">
        <v>9077</v>
      </c>
      <c r="K4138" s="1" t="s">
        <v>13055</v>
      </c>
      <c r="L4138">
        <f>ROUNDUP(IF(B4138&gt;$D$4,0,($D$4-B4138+1)/365),0)</f>
        <v>0</v>
      </c>
      <c r="M4138">
        <f>ROUNDUP(IF(B4138&gt;$D$5,0,($D$5-B4138+1)/365),0)</f>
        <v>1</v>
      </c>
      <c r="N4138" s="28">
        <f>IF(OR(L4138=1,M4138=1),IF(B4138+364&lt;=$D$5,(B4138+364-$D$4+1)/365,IF(B4138&gt;$D$4,($D$5-B4138+1)/365,$D$6/365)),0)</f>
        <v>0.12726639396246292</v>
      </c>
      <c r="O4138" s="28">
        <f>'Data &amp; Parameter'!$E$16*'Data &amp; Parameter'!$E$17*('Data &amp; Parameter'!$E$18+'Data &amp; Parameter'!$E$19)*'Data &amp; Parameter'!$E$20*'Data &amp; Parameter'!$E$37*N4138</f>
        <v>0.44246762631323971</v>
      </c>
      <c r="P4138">
        <f>ROUNDUP(IF(D4138&gt;$D$4,0,($D$4-D4138+1)/365),0)</f>
        <v>0</v>
      </c>
      <c r="Q4138">
        <f>ROUNDUP(IF(D4138&gt;$D$5,0,($D$5-D4138+1)/365),0)</f>
        <v>1</v>
      </c>
      <c r="R4138" s="28">
        <f>IF(OR(P4138=1,Q4138=1),IF(D4138+364&lt;=$D$5,(D4138+364-$D$4+1)/365,IF(D4138&gt;$D$4,($D$5-D4138+1)/365,$D$6/365)),0)</f>
        <v>0.12726287417554724</v>
      </c>
      <c r="S4138" s="28">
        <f>'Data &amp; Parameter'!$E$16*'Data &amp; Parameter'!$E$17*('Data &amp; Parameter'!$E$18+'Data &amp; Parameter'!$E$19)*'Data &amp; Parameter'!$E$20*'Data &amp; Parameter'!$E$37*R4138</f>
        <v>0.44245538905473636</v>
      </c>
      <c r="T4138" s="28">
        <f t="shared" si="64"/>
        <v>0.88492301536797613</v>
      </c>
    </row>
    <row r="4139" spans="1:20" ht="15.75" customHeight="1" x14ac:dyDescent="0.35">
      <c r="A4139">
        <v>4132</v>
      </c>
      <c r="B4139" s="76">
        <v>44255.548275462963</v>
      </c>
      <c r="C4139" s="1" t="s">
        <v>13107</v>
      </c>
      <c r="D4139" s="76">
        <v>44255.548981481479</v>
      </c>
      <c r="E4139" s="1" t="s">
        <v>13108</v>
      </c>
      <c r="F4139" s="1" t="s">
        <v>13109</v>
      </c>
      <c r="G4139" s="1" t="s">
        <v>123</v>
      </c>
      <c r="H4139" s="1" t="s">
        <v>124</v>
      </c>
      <c r="I4139" s="1" t="s">
        <v>125</v>
      </c>
      <c r="J4139" s="1" t="s">
        <v>10520</v>
      </c>
      <c r="K4139" s="1" t="s">
        <v>13095</v>
      </c>
      <c r="L4139">
        <f>ROUNDUP(IF(B4139&gt;$D$4,0,($D$4-B4139+1)/365),0)</f>
        <v>0</v>
      </c>
      <c r="M4139">
        <f>ROUNDUP(IF(B4139&gt;$D$5,0,($D$5-B4139+1)/365),0)</f>
        <v>1</v>
      </c>
      <c r="N4139" s="28">
        <f>IF(OR(L4139=1,M4139=1),IF(B4139+364&lt;=$D$5,(B4139+364-$D$4+1)/365,IF(B4139&gt;$D$4,($D$5-B4139+1)/365,$D$6/365)),0)</f>
        <v>0.12726499873160843</v>
      </c>
      <c r="O4139" s="28">
        <f>'Data &amp; Parameter'!$E$16*'Data &amp; Parameter'!$E$17*('Data &amp; Parameter'!$E$18+'Data &amp; Parameter'!$E$19)*'Data &amp; Parameter'!$E$20*'Data &amp; Parameter'!$E$37*N4139</f>
        <v>0.44246277550804969</v>
      </c>
      <c r="P4139">
        <f>ROUNDUP(IF(D4139&gt;$D$4,0,($D$4-D4139+1)/365),0)</f>
        <v>0</v>
      </c>
      <c r="Q4139">
        <f>ROUNDUP(IF(D4139&gt;$D$5,0,($D$5-D4139+1)/365),0)</f>
        <v>1</v>
      </c>
      <c r="R4139" s="28">
        <f>IF(OR(P4139=1,Q4139=1),IF(D4139+364&lt;=$D$5,(D4139+364-$D$4+1)/365,IF(D4139&gt;$D$4,($D$5-D4139+1)/365,$D$6/365)),0)</f>
        <v>0.12726306443430374</v>
      </c>
      <c r="S4139" s="28">
        <f>'Data &amp; Parameter'!$E$16*'Data &amp; Parameter'!$E$17*('Data &amp; Parameter'!$E$18+'Data &amp; Parameter'!$E$19)*'Data &amp; Parameter'!$E$20*'Data &amp; Parameter'!$E$37*R4139</f>
        <v>0.44245605052818393</v>
      </c>
      <c r="T4139" s="28">
        <f t="shared" si="64"/>
        <v>0.88491882603623362</v>
      </c>
    </row>
    <row r="4140" spans="1:20" ht="15.75" customHeight="1" x14ac:dyDescent="0.35">
      <c r="A4140">
        <v>4133</v>
      </c>
      <c r="B4140" s="76">
        <v>44255.548611111109</v>
      </c>
      <c r="C4140" s="1" t="s">
        <v>13110</v>
      </c>
      <c r="D4140" s="76">
        <v>44255.550173611111</v>
      </c>
      <c r="E4140" s="1" t="s">
        <v>13111</v>
      </c>
      <c r="F4140" s="1" t="s">
        <v>13112</v>
      </c>
      <c r="G4140" s="1" t="s">
        <v>123</v>
      </c>
      <c r="H4140" s="1" t="s">
        <v>124</v>
      </c>
      <c r="I4140" s="1" t="s">
        <v>125</v>
      </c>
      <c r="J4140" s="1" t="s">
        <v>9694</v>
      </c>
      <c r="K4140" s="1" t="s">
        <v>12832</v>
      </c>
      <c r="L4140">
        <f>ROUNDUP(IF(B4140&gt;$D$4,0,($D$4-B4140+1)/365),0)</f>
        <v>0</v>
      </c>
      <c r="M4140">
        <f>ROUNDUP(IF(B4140&gt;$D$5,0,($D$5-B4140+1)/365),0)</f>
        <v>1</v>
      </c>
      <c r="N4140" s="28">
        <f>IF(OR(L4140=1,M4140=1),IF(B4140+364&lt;=$D$5,(B4140+364-$D$4+1)/365,IF(B4140&gt;$D$4,($D$5-B4140+1)/365,$D$6/365)),0)</f>
        <v>0.12726407914764523</v>
      </c>
      <c r="O4140" s="28">
        <f>'Data &amp; Parameter'!$E$16*'Data &amp; Parameter'!$E$17*('Data &amp; Parameter'!$E$18+'Data &amp; Parameter'!$E$19)*'Data &amp; Parameter'!$E$20*'Data &amp; Parameter'!$E$37*N4140</f>
        <v>0.44245957838647876</v>
      </c>
      <c r="P4140">
        <f>ROUNDUP(IF(D4140&gt;$D$4,0,($D$4-D4140+1)/365),0)</f>
        <v>0</v>
      </c>
      <c r="Q4140">
        <f>ROUNDUP(IF(D4140&gt;$D$5,0,($D$5-D4140+1)/365),0)</f>
        <v>1</v>
      </c>
      <c r="R4140" s="28">
        <f>IF(OR(P4140=1,Q4140=1),IF(D4140+364&lt;=$D$5,(D4140+364-$D$4+1)/365,IF(D4140&gt;$D$4,($D$5-D4140+1)/365,$D$6/365)),0)</f>
        <v>0.12725979832572343</v>
      </c>
      <c r="S4140" s="28">
        <f>'Data &amp; Parameter'!$E$16*'Data &amp; Parameter'!$E$17*('Data &amp; Parameter'!$E$18+'Data &amp; Parameter'!$E$19)*'Data &amp; Parameter'!$E$20*'Data &amp; Parameter'!$E$37*R4140</f>
        <v>0.44244469523425423</v>
      </c>
      <c r="T4140" s="28">
        <f t="shared" si="64"/>
        <v>0.88490427362073298</v>
      </c>
    </row>
    <row r="4141" spans="1:20" ht="15.75" customHeight="1" x14ac:dyDescent="0.35">
      <c r="A4141">
        <v>4134</v>
      </c>
      <c r="B4141" s="76">
        <v>44255.550798611112</v>
      </c>
      <c r="C4141" s="1" t="s">
        <v>13113</v>
      </c>
      <c r="D4141" s="76">
        <v>44255.551435185189</v>
      </c>
      <c r="E4141" s="1" t="s">
        <v>13114</v>
      </c>
      <c r="F4141" s="1" t="s">
        <v>13115</v>
      </c>
      <c r="G4141" s="1" t="s">
        <v>123</v>
      </c>
      <c r="H4141" s="1" t="s">
        <v>124</v>
      </c>
      <c r="I4141" s="1" t="s">
        <v>125</v>
      </c>
      <c r="J4141" s="1" t="s">
        <v>10515</v>
      </c>
      <c r="K4141" s="1" t="s">
        <v>13095</v>
      </c>
      <c r="L4141">
        <f>ROUNDUP(IF(B4141&gt;$D$4,0,($D$4-B4141+1)/365),0)</f>
        <v>0</v>
      </c>
      <c r="M4141">
        <f>ROUNDUP(IF(B4141&gt;$D$5,0,($D$5-B4141+1)/365),0)</f>
        <v>1</v>
      </c>
      <c r="N4141" s="28">
        <f>IF(OR(L4141=1,M4141=1),IF(B4141+364&lt;=$D$5,(B4141+364-$D$4+1)/365,IF(B4141&gt;$D$4,($D$5-B4141+1)/365,$D$6/365)),0)</f>
        <v>0.12725808599695471</v>
      </c>
      <c r="O4141" s="28">
        <f>'Data &amp; Parameter'!$E$16*'Data &amp; Parameter'!$E$17*('Data &amp; Parameter'!$E$18+'Data &amp; Parameter'!$E$19)*'Data &amp; Parameter'!$E$20*'Data &amp; Parameter'!$E$37*N4141</f>
        <v>0.44243874197336441</v>
      </c>
      <c r="P4141">
        <f>ROUNDUP(IF(D4141&gt;$D$4,0,($D$4-D4141+1)/365),0)</f>
        <v>0</v>
      </c>
      <c r="Q4141">
        <f>ROUNDUP(IF(D4141&gt;$D$5,0,($D$5-D4141+1)/365),0)</f>
        <v>1</v>
      </c>
      <c r="R4141" s="28">
        <f>IF(OR(P4141=1,Q4141=1),IF(D4141+364&lt;=$D$5,(D4141+364-$D$4+1)/365,IF(D4141&gt;$D$4,($D$5-D4141+1)/365,$D$6/365)),0)</f>
        <v>0.12725634195838659</v>
      </c>
      <c r="S4141" s="28">
        <f>'Data &amp; Parameter'!$E$16*'Data &amp; Parameter'!$E$17*('Data &amp; Parameter'!$E$18+'Data &amp; Parameter'!$E$19)*'Data &amp; Parameter'!$E$20*'Data &amp; Parameter'!$E$37*R4141</f>
        <v>0.44243267846687689</v>
      </c>
      <c r="T4141" s="28">
        <f t="shared" si="64"/>
        <v>0.88487142044024125</v>
      </c>
    </row>
    <row r="4142" spans="1:20" ht="15.75" customHeight="1" x14ac:dyDescent="0.35">
      <c r="A4142">
        <v>4135</v>
      </c>
      <c r="B4142" s="76">
        <v>44255.552037037036</v>
      </c>
      <c r="C4142" s="1" t="s">
        <v>13116</v>
      </c>
      <c r="D4142" s="76">
        <v>44255.553472222222</v>
      </c>
      <c r="E4142" s="1" t="s">
        <v>13117</v>
      </c>
      <c r="F4142" s="1" t="s">
        <v>13118</v>
      </c>
      <c r="G4142" s="1" t="s">
        <v>123</v>
      </c>
      <c r="H4142" s="1" t="s">
        <v>124</v>
      </c>
      <c r="I4142" s="1" t="s">
        <v>125</v>
      </c>
      <c r="J4142" s="1" t="s">
        <v>9694</v>
      </c>
      <c r="K4142" s="1" t="s">
        <v>12832</v>
      </c>
      <c r="L4142">
        <f>ROUNDUP(IF(B4142&gt;$D$4,0,($D$4-B4142+1)/365),0)</f>
        <v>0</v>
      </c>
      <c r="M4142">
        <f>ROUNDUP(IF(B4142&gt;$D$5,0,($D$5-B4142+1)/365),0)</f>
        <v>1</v>
      </c>
      <c r="N4142" s="28">
        <f>IF(OR(L4142=1,M4142=1),IF(B4142+364&lt;=$D$5,(B4142+364-$D$4+1)/365,IF(B4142&gt;$D$4,($D$5-B4142+1)/365,$D$6/365)),0)</f>
        <v>0.12725469304921666</v>
      </c>
      <c r="O4142" s="28">
        <f>'Data &amp; Parameter'!$E$16*'Data &amp; Parameter'!$E$17*('Data &amp; Parameter'!$E$18+'Data &amp; Parameter'!$E$19)*'Data &amp; Parameter'!$E$20*'Data &amp; Parameter'!$E$37*N4142</f>
        <v>0.44242694569718249</v>
      </c>
      <c r="P4142">
        <f>ROUNDUP(IF(D4142&gt;$D$4,0,($D$4-D4142+1)/365),0)</f>
        <v>0</v>
      </c>
      <c r="Q4142">
        <f>ROUNDUP(IF(D4142&gt;$D$5,0,($D$5-D4142+1)/365),0)</f>
        <v>1</v>
      </c>
      <c r="R4142" s="28">
        <f>IF(OR(P4142=1,Q4142=1),IF(D4142+364&lt;=$D$5,(D4142+364-$D$4+1)/365,IF(D4142&gt;$D$4,($D$5-D4142+1)/365,$D$6/365)),0)</f>
        <v>0.12725076103500849</v>
      </c>
      <c r="S4142" s="28">
        <f>'Data &amp; Parameter'!$E$16*'Data &amp; Parameter'!$E$17*('Data &amp; Parameter'!$E$18+'Data &amp; Parameter'!$E$19)*'Data &amp; Parameter'!$E$20*'Data &amp; Parameter'!$E$37*R4142</f>
        <v>0.44241327524625551</v>
      </c>
      <c r="T4142" s="28">
        <f t="shared" si="64"/>
        <v>0.88484022094343806</v>
      </c>
    </row>
    <row r="4143" spans="1:20" ht="15.75" customHeight="1" x14ac:dyDescent="0.35">
      <c r="A4143">
        <v>4136</v>
      </c>
      <c r="B4143" s="76">
        <v>44255.552141203705</v>
      </c>
      <c r="C4143" s="1" t="s">
        <v>13119</v>
      </c>
      <c r="D4143" s="76">
        <v>44255.552824074075</v>
      </c>
      <c r="E4143" s="1" t="s">
        <v>13120</v>
      </c>
      <c r="F4143" s="1" t="s">
        <v>13121</v>
      </c>
      <c r="G4143" s="1" t="s">
        <v>123</v>
      </c>
      <c r="H4143" s="1" t="s">
        <v>124</v>
      </c>
      <c r="I4143" s="1" t="s">
        <v>125</v>
      </c>
      <c r="J4143" s="1" t="s">
        <v>9808</v>
      </c>
      <c r="K4143" s="1" t="s">
        <v>13055</v>
      </c>
      <c r="L4143">
        <f>ROUNDUP(IF(B4143&gt;$D$4,0,($D$4-B4143+1)/365),0)</f>
        <v>0</v>
      </c>
      <c r="M4143">
        <f>ROUNDUP(IF(B4143&gt;$D$5,0,($D$5-B4143+1)/365),0)</f>
        <v>1</v>
      </c>
      <c r="N4143" s="28">
        <f>IF(OR(L4143=1,M4143=1),IF(B4143+364&lt;=$D$5,(B4143+364-$D$4+1)/365,IF(B4143&gt;$D$4,($D$5-B4143+1)/365,$D$6/365)),0)</f>
        <v>0.1272544076610819</v>
      </c>
      <c r="O4143" s="28">
        <f>'Data &amp; Parameter'!$E$16*'Data &amp; Parameter'!$E$17*('Data &amp; Parameter'!$E$18+'Data &amp; Parameter'!$E$19)*'Data &amp; Parameter'!$E$20*'Data &amp; Parameter'!$E$37*N4143</f>
        <v>0.44242595348701114</v>
      </c>
      <c r="P4143">
        <f>ROUNDUP(IF(D4143&gt;$D$4,0,($D$4-D4143+1)/365),0)</f>
        <v>0</v>
      </c>
      <c r="Q4143">
        <f>ROUNDUP(IF(D4143&gt;$D$5,0,($D$5-D4143+1)/365),0)</f>
        <v>1</v>
      </c>
      <c r="R4143" s="28">
        <f>IF(OR(P4143=1,Q4143=1),IF(D4143+364&lt;=$D$5,(D4143+364-$D$4+1)/365,IF(D4143&gt;$D$4,($D$5-D4143+1)/365,$D$6/365)),0)</f>
        <v>0.12725253678335607</v>
      </c>
      <c r="S4143" s="28">
        <f>'Data &amp; Parameter'!$E$16*'Data &amp; Parameter'!$E$17*('Data &amp; Parameter'!$E$18+'Data &amp; Parameter'!$E$19)*'Data &amp; Parameter'!$E$20*'Data &amp; Parameter'!$E$37*R4143</f>
        <v>0.44241944899827146</v>
      </c>
      <c r="T4143" s="28">
        <f t="shared" si="64"/>
        <v>0.88484540248528254</v>
      </c>
    </row>
    <row r="4144" spans="1:20" ht="15.75" customHeight="1" x14ac:dyDescent="0.35">
      <c r="A4144">
        <v>4137</v>
      </c>
      <c r="B4144" s="76">
        <v>44255.553865740745</v>
      </c>
      <c r="C4144" s="1" t="s">
        <v>13122</v>
      </c>
      <c r="D4144" s="76">
        <v>44255.554548611108</v>
      </c>
      <c r="E4144" s="1" t="s">
        <v>13123</v>
      </c>
      <c r="F4144" s="1" t="s">
        <v>13124</v>
      </c>
      <c r="G4144" s="1" t="s">
        <v>123</v>
      </c>
      <c r="H4144" s="1" t="s">
        <v>124</v>
      </c>
      <c r="I4144" s="1" t="s">
        <v>125</v>
      </c>
      <c r="J4144" s="1" t="s">
        <v>10515</v>
      </c>
      <c r="K4144" s="1" t="s">
        <v>13095</v>
      </c>
      <c r="L4144">
        <f>ROUNDUP(IF(B4144&gt;$D$4,0,($D$4-B4144+1)/365),0)</f>
        <v>0</v>
      </c>
      <c r="M4144">
        <f>ROUNDUP(IF(B4144&gt;$D$5,0,($D$5-B4144+1)/365),0)</f>
        <v>1</v>
      </c>
      <c r="N4144" s="28">
        <f>IF(OR(L4144=1,M4144=1),IF(B4144+364&lt;=$D$5,(B4144+364-$D$4+1)/365,IF(B4144&gt;$D$4,($D$5-B4144+1)/365,$D$6/365)),0)</f>
        <v>0.12724968290206823</v>
      </c>
      <c r="O4144" s="28">
        <f>'Data &amp; Parameter'!$E$16*'Data &amp; Parameter'!$E$17*('Data &amp; Parameter'!$E$18+'Data &amp; Parameter'!$E$19)*'Data &amp; Parameter'!$E$20*'Data &amp; Parameter'!$E$37*N4144</f>
        <v>0.44240952689676533</v>
      </c>
      <c r="P4144">
        <f>ROUNDUP(IF(D4144&gt;$D$4,0,($D$4-D4144+1)/365),0)</f>
        <v>0</v>
      </c>
      <c r="Q4144">
        <f>ROUNDUP(IF(D4144&gt;$D$5,0,($D$5-D4144+1)/365),0)</f>
        <v>1</v>
      </c>
      <c r="R4144" s="28">
        <f>IF(OR(P4144=1,Q4144=1),IF(D4144+364&lt;=$D$5,(D4144+364-$D$4+1)/365,IF(D4144&gt;$D$4,($D$5-D4144+1)/365,$D$6/365)),0)</f>
        <v>0.12724781202436233</v>
      </c>
      <c r="S4144" s="28">
        <f>'Data &amp; Parameter'!$E$16*'Data &amp; Parameter'!$E$17*('Data &amp; Parameter'!$E$18+'Data &amp; Parameter'!$E$19)*'Data &amp; Parameter'!$E$20*'Data &amp; Parameter'!$E$37*R4144</f>
        <v>0.44240302240809493</v>
      </c>
      <c r="T4144" s="28">
        <f t="shared" si="64"/>
        <v>0.8848125493048602</v>
      </c>
    </row>
    <row r="4145" spans="1:20" ht="15.75" customHeight="1" x14ac:dyDescent="0.35">
      <c r="A4145">
        <v>4138</v>
      </c>
      <c r="B4145" s="76">
        <v>44255.555902777778</v>
      </c>
      <c r="C4145" s="1" t="s">
        <v>13125</v>
      </c>
      <c r="D4145" s="76">
        <v>44255.556631944448</v>
      </c>
      <c r="E4145" s="1" t="s">
        <v>13126</v>
      </c>
      <c r="F4145" s="1" t="s">
        <v>13127</v>
      </c>
      <c r="G4145" s="1" t="s">
        <v>123</v>
      </c>
      <c r="H4145" s="1" t="s">
        <v>124</v>
      </c>
      <c r="I4145" s="1" t="s">
        <v>125</v>
      </c>
      <c r="J4145" s="1" t="s">
        <v>9694</v>
      </c>
      <c r="K4145" s="1" t="s">
        <v>12832</v>
      </c>
      <c r="L4145">
        <f>ROUNDUP(IF(B4145&gt;$D$4,0,($D$4-B4145+1)/365),0)</f>
        <v>0</v>
      </c>
      <c r="M4145">
        <f>ROUNDUP(IF(B4145&gt;$D$5,0,($D$5-B4145+1)/365),0)</f>
        <v>1</v>
      </c>
      <c r="N4145" s="28">
        <f>IF(OR(L4145=1,M4145=1),IF(B4145+364&lt;=$D$5,(B4145+364-$D$4+1)/365,IF(B4145&gt;$D$4,($D$5-B4145+1)/365,$D$6/365)),0)</f>
        <v>0.12724410197869013</v>
      </c>
      <c r="O4145" s="28">
        <f>'Data &amp; Parameter'!$E$16*'Data &amp; Parameter'!$E$17*('Data &amp; Parameter'!$E$18+'Data &amp; Parameter'!$E$19)*'Data &amp; Parameter'!$E$20*'Data &amp; Parameter'!$E$37*N4145</f>
        <v>0.44239012367614394</v>
      </c>
      <c r="P4145">
        <f>ROUNDUP(IF(D4145&gt;$D$4,0,($D$4-D4145+1)/365),0)</f>
        <v>0</v>
      </c>
      <c r="Q4145">
        <f>ROUNDUP(IF(D4145&gt;$D$5,0,($D$5-D4145+1)/365),0)</f>
        <v>1</v>
      </c>
      <c r="R4145" s="28">
        <f>IF(OR(P4145=1,Q4145=1),IF(D4145+364&lt;=$D$5,(D4145+364-$D$4+1)/365,IF(D4145&gt;$D$4,($D$5-D4145+1)/365,$D$6/365)),0)</f>
        <v>0.12724210426178664</v>
      </c>
      <c r="S4145" s="28">
        <f>'Data &amp; Parameter'!$E$16*'Data &amp; Parameter'!$E$17*('Data &amp; Parameter'!$E$18+'Data &amp; Parameter'!$E$19)*'Data &amp; Parameter'!$E$20*'Data &amp; Parameter'!$E$37*R4145</f>
        <v>0.44238317820508272</v>
      </c>
      <c r="T4145" s="28">
        <f t="shared" si="64"/>
        <v>0.88477330188122671</v>
      </c>
    </row>
    <row r="4146" spans="1:20" ht="15.75" customHeight="1" x14ac:dyDescent="0.35">
      <c r="A4146">
        <v>4139</v>
      </c>
      <c r="B4146" s="76">
        <v>44255.556608796294</v>
      </c>
      <c r="C4146" s="1" t="s">
        <v>13128</v>
      </c>
      <c r="D4146" s="76">
        <v>44255.557083333333</v>
      </c>
      <c r="E4146" s="1" t="s">
        <v>13129</v>
      </c>
      <c r="F4146" s="1" t="s">
        <v>13130</v>
      </c>
      <c r="G4146" s="1" t="s">
        <v>123</v>
      </c>
      <c r="H4146" s="1" t="s">
        <v>124</v>
      </c>
      <c r="I4146" s="1" t="s">
        <v>125</v>
      </c>
      <c r="J4146" s="1" t="s">
        <v>10515</v>
      </c>
      <c r="K4146" s="1" t="s">
        <v>13095</v>
      </c>
      <c r="L4146">
        <f>ROUNDUP(IF(B4146&gt;$D$4,0,($D$4-B4146+1)/365),0)</f>
        <v>0</v>
      </c>
      <c r="M4146">
        <f>ROUNDUP(IF(B4146&gt;$D$5,0,($D$5-B4146+1)/365),0)</f>
        <v>1</v>
      </c>
      <c r="N4146" s="28">
        <f>IF(OR(L4146=1,M4146=1),IF(B4146+364&lt;=$D$5,(B4146+364-$D$4+1)/365,IF(B4146&gt;$D$4,($D$5-B4146+1)/365,$D$6/365)),0)</f>
        <v>0.12724216768138544</v>
      </c>
      <c r="O4146" s="28">
        <f>'Data &amp; Parameter'!$E$16*'Data &amp; Parameter'!$E$17*('Data &amp; Parameter'!$E$18+'Data &amp; Parameter'!$E$19)*'Data &amp; Parameter'!$E$20*'Data &amp; Parameter'!$E$37*N4146</f>
        <v>0.44238339869627813</v>
      </c>
      <c r="P4146">
        <f>ROUNDUP(IF(D4146&gt;$D$4,0,($D$4-D4146+1)/365),0)</f>
        <v>0</v>
      </c>
      <c r="Q4146">
        <f>ROUNDUP(IF(D4146&gt;$D$5,0,($D$5-D4146+1)/365),0)</f>
        <v>1</v>
      </c>
      <c r="R4146" s="28">
        <f>IF(OR(P4146=1,Q4146=1),IF(D4146+364&lt;=$D$5,(D4146+364-$D$4+1)/365,IF(D4146&gt;$D$4,($D$5-D4146+1)/365,$D$6/365)),0)</f>
        <v>0.12724086757990921</v>
      </c>
      <c r="S4146" s="28">
        <f>'Data &amp; Parameter'!$E$16*'Data &amp; Parameter'!$E$17*('Data &amp; Parameter'!$E$18+'Data &amp; Parameter'!$E$19)*'Data &amp; Parameter'!$E$20*'Data &amp; Parameter'!$E$37*R4146</f>
        <v>0.44237887862781194</v>
      </c>
      <c r="T4146" s="28">
        <f t="shared" si="64"/>
        <v>0.88476227732409007</v>
      </c>
    </row>
    <row r="4147" spans="1:20" ht="15.75" customHeight="1" x14ac:dyDescent="0.35">
      <c r="A4147">
        <v>4140</v>
      </c>
      <c r="B4147" s="76">
        <v>44255.557604166665</v>
      </c>
      <c r="C4147" s="1" t="s">
        <v>13131</v>
      </c>
      <c r="D4147" s="76">
        <v>44255.558715277773</v>
      </c>
      <c r="E4147" s="1" t="s">
        <v>13132</v>
      </c>
      <c r="F4147" s="1" t="s">
        <v>13133</v>
      </c>
      <c r="G4147" s="1" t="s">
        <v>123</v>
      </c>
      <c r="H4147" s="1" t="s">
        <v>124</v>
      </c>
      <c r="I4147" s="1" t="s">
        <v>125</v>
      </c>
      <c r="J4147" s="1" t="s">
        <v>9077</v>
      </c>
      <c r="K4147" s="1" t="s">
        <v>13055</v>
      </c>
      <c r="L4147">
        <f>ROUNDUP(IF(B4147&gt;$D$4,0,($D$4-B4147+1)/365),0)</f>
        <v>0</v>
      </c>
      <c r="M4147">
        <f>ROUNDUP(IF(B4147&gt;$D$5,0,($D$5-B4147+1)/365),0)</f>
        <v>1</v>
      </c>
      <c r="N4147" s="28">
        <f>IF(OR(L4147=1,M4147=1),IF(B4147+364&lt;=$D$5,(B4147+364-$D$4+1)/365,IF(B4147&gt;$D$4,($D$5-B4147+1)/365,$D$6/365)),0)</f>
        <v>0.12723944063927525</v>
      </c>
      <c r="O4147" s="28">
        <f>'Data &amp; Parameter'!$E$16*'Data &amp; Parameter'!$E$17*('Data &amp; Parameter'!$E$18+'Data &amp; Parameter'!$E$19)*'Data &amp; Parameter'!$E$20*'Data &amp; Parameter'!$E$37*N4147</f>
        <v>0.44237391757709355</v>
      </c>
      <c r="P4147">
        <f>ROUNDUP(IF(D4147&gt;$D$4,0,($D$4-D4147+1)/365),0)</f>
        <v>0</v>
      </c>
      <c r="Q4147">
        <f>ROUNDUP(IF(D4147&gt;$D$5,0,($D$5-D4147+1)/365),0)</f>
        <v>1</v>
      </c>
      <c r="R4147" s="28">
        <f>IF(OR(P4147=1,Q4147=1),IF(D4147+364&lt;=$D$5,(D4147+364-$D$4+1)/365,IF(D4147&gt;$D$4,($D$5-D4147+1)/365,$D$6/365)),0)</f>
        <v>0.12723639649925084</v>
      </c>
      <c r="S4147" s="28">
        <f>'Data &amp; Parameter'!$E$16*'Data &amp; Parameter'!$E$17*('Data &amp; Parameter'!$E$18+'Data &amp; Parameter'!$E$19)*'Data &amp; Parameter'!$E$20*'Data &amp; Parameter'!$E$37*R4147</f>
        <v>0.44236333400220917</v>
      </c>
      <c r="T4147" s="28">
        <f t="shared" si="64"/>
        <v>0.88473725157930272</v>
      </c>
    </row>
    <row r="4148" spans="1:20" ht="15.75" customHeight="1" x14ac:dyDescent="0.35">
      <c r="A4148">
        <v>4141</v>
      </c>
      <c r="B4148" s="76">
        <v>44255.559583333335</v>
      </c>
      <c r="C4148" s="1" t="s">
        <v>13134</v>
      </c>
      <c r="D4148" s="76">
        <v>44255.560856481483</v>
      </c>
      <c r="E4148" s="1" t="s">
        <v>13135</v>
      </c>
      <c r="F4148" s="1" t="s">
        <v>13136</v>
      </c>
      <c r="G4148" s="1" t="s">
        <v>123</v>
      </c>
      <c r="H4148" s="1" t="s">
        <v>124</v>
      </c>
      <c r="I4148" s="1" t="s">
        <v>125</v>
      </c>
      <c r="J4148" s="1" t="s">
        <v>9694</v>
      </c>
      <c r="K4148" s="1" t="s">
        <v>12832</v>
      </c>
      <c r="L4148">
        <f>ROUNDUP(IF(B4148&gt;$D$4,0,($D$4-B4148+1)/365),0)</f>
        <v>0</v>
      </c>
      <c r="M4148">
        <f>ROUNDUP(IF(B4148&gt;$D$5,0,($D$5-B4148+1)/365),0)</f>
        <v>1</v>
      </c>
      <c r="N4148" s="28">
        <f>IF(OR(L4148=1,M4148=1),IF(B4148+364&lt;=$D$5,(B4148+364-$D$4+1)/365,IF(B4148&gt;$D$4,($D$5-B4148+1)/365,$D$6/365)),0)</f>
        <v>0.12723401826483433</v>
      </c>
      <c r="O4148" s="28">
        <f>'Data &amp; Parameter'!$E$16*'Data &amp; Parameter'!$E$17*('Data &amp; Parameter'!$E$18+'Data &amp; Parameter'!$E$19)*'Data &amp; Parameter'!$E$20*'Data &amp; Parameter'!$E$37*N4148</f>
        <v>0.44235506558425269</v>
      </c>
      <c r="P4148">
        <f>ROUNDUP(IF(D4148&gt;$D$4,0,($D$4-D4148+1)/365),0)</f>
        <v>0</v>
      </c>
      <c r="Q4148">
        <f>ROUNDUP(IF(D4148&gt;$D$5,0,($D$5-D4148+1)/365),0)</f>
        <v>1</v>
      </c>
      <c r="R4148" s="28">
        <f>IF(OR(P4148=1,Q4148=1),IF(D4148+364&lt;=$D$5,(D4148+364-$D$4+1)/365,IF(D4148&gt;$D$4,($D$5-D4148+1)/365,$D$6/365)),0)</f>
        <v>0.12723053018771804</v>
      </c>
      <c r="S4148" s="28">
        <f>'Data &amp; Parameter'!$E$16*'Data &amp; Parameter'!$E$17*('Data &amp; Parameter'!$E$18+'Data &amp; Parameter'!$E$19)*'Data &amp; Parameter'!$E$20*'Data &amp; Parameter'!$E$37*R4148</f>
        <v>0.44234293857134704</v>
      </c>
      <c r="T4148" s="28">
        <f t="shared" si="64"/>
        <v>0.88469800415559974</v>
      </c>
    </row>
    <row r="4149" spans="1:20" ht="15.75" customHeight="1" x14ac:dyDescent="0.35">
      <c r="A4149">
        <v>4142</v>
      </c>
      <c r="B4149" s="76">
        <v>44255.560324074075</v>
      </c>
      <c r="C4149" s="1" t="s">
        <v>13137</v>
      </c>
      <c r="D4149" s="76">
        <v>44255.560671296298</v>
      </c>
      <c r="E4149" s="1" t="s">
        <v>13138</v>
      </c>
      <c r="F4149" s="1" t="s">
        <v>13139</v>
      </c>
      <c r="G4149" s="1" t="s">
        <v>123</v>
      </c>
      <c r="H4149" s="1" t="s">
        <v>124</v>
      </c>
      <c r="I4149" s="1" t="s">
        <v>125</v>
      </c>
      <c r="J4149" s="1" t="s">
        <v>10515</v>
      </c>
      <c r="K4149" s="1" t="s">
        <v>13095</v>
      </c>
      <c r="L4149">
        <f>ROUNDUP(IF(B4149&gt;$D$4,0,($D$4-B4149+1)/365),0)</f>
        <v>0</v>
      </c>
      <c r="M4149">
        <f>ROUNDUP(IF(B4149&gt;$D$5,0,($D$5-B4149+1)/365),0)</f>
        <v>1</v>
      </c>
      <c r="N4149" s="28">
        <f>IF(OR(L4149=1,M4149=1),IF(B4149+364&lt;=$D$5,(B4149+364-$D$4+1)/365,IF(B4149&gt;$D$4,($D$5-B4149+1)/365,$D$6/365)),0)</f>
        <v>0.1272319888381514</v>
      </c>
      <c r="O4149" s="28">
        <f>'Data &amp; Parameter'!$E$16*'Data &amp; Parameter'!$E$17*('Data &amp; Parameter'!$E$18+'Data &amp; Parameter'!$E$19)*'Data &amp; Parameter'!$E$20*'Data &amp; Parameter'!$E$37*N4149</f>
        <v>0.44234800986766321</v>
      </c>
      <c r="P4149">
        <f>ROUNDUP(IF(D4149&gt;$D$4,0,($D$4-D4149+1)/365),0)</f>
        <v>0</v>
      </c>
      <c r="Q4149">
        <f>ROUNDUP(IF(D4149&gt;$D$5,0,($D$5-D4149+1)/365),0)</f>
        <v>1</v>
      </c>
      <c r="R4149" s="28">
        <f>IF(OR(P4149=1,Q4149=1),IF(D4149+364&lt;=$D$5,(D4149+364-$D$4+1)/365,IF(D4149&gt;$D$4,($D$5-D4149+1)/365,$D$6/365)),0)</f>
        <v>0.12723103754438878</v>
      </c>
      <c r="S4149" s="28">
        <f>'Data &amp; Parameter'!$E$16*'Data &amp; Parameter'!$E$17*('Data &amp; Parameter'!$E$18+'Data &amp; Parameter'!$E$19)*'Data &amp; Parameter'!$E$20*'Data &amp; Parameter'!$E$37*R4149</f>
        <v>0.44234470250049446</v>
      </c>
      <c r="T4149" s="28">
        <f t="shared" si="64"/>
        <v>0.88469271236815761</v>
      </c>
    </row>
    <row r="4150" spans="1:20" ht="15.75" customHeight="1" x14ac:dyDescent="0.35">
      <c r="A4150">
        <v>4143</v>
      </c>
      <c r="B4150" s="76">
        <v>44255.563090277778</v>
      </c>
      <c r="C4150" s="1" t="s">
        <v>13140</v>
      </c>
      <c r="D4150" s="76">
        <v>44255.564837962964</v>
      </c>
      <c r="E4150" s="1" t="s">
        <v>13141</v>
      </c>
      <c r="F4150" s="1" t="s">
        <v>13142</v>
      </c>
      <c r="G4150" s="1" t="s">
        <v>123</v>
      </c>
      <c r="H4150" s="1" t="s">
        <v>124</v>
      </c>
      <c r="I4150" s="1" t="s">
        <v>125</v>
      </c>
      <c r="J4150" s="1" t="s">
        <v>13055</v>
      </c>
      <c r="K4150" s="1" t="s">
        <v>13055</v>
      </c>
      <c r="L4150">
        <f>ROUNDUP(IF(B4150&gt;$D$4,0,($D$4-B4150+1)/365),0)</f>
        <v>0</v>
      </c>
      <c r="M4150">
        <f>ROUNDUP(IF(B4150&gt;$D$5,0,($D$5-B4150+1)/365),0)</f>
        <v>1</v>
      </c>
      <c r="N4150" s="28">
        <f>IF(OR(L4150=1,M4150=1),IF(B4150+364&lt;=$D$5,(B4150+364-$D$4+1)/365,IF(B4150&gt;$D$4,($D$5-B4150+1)/365,$D$6/365)),0)</f>
        <v>0.12722441019786981</v>
      </c>
      <c r="O4150" s="28">
        <f>'Data &amp; Parameter'!$E$16*'Data &amp; Parameter'!$E$17*('Data &amp; Parameter'!$E$18+'Data &amp; Parameter'!$E$19)*'Data &amp; Parameter'!$E$20*'Data &amp; Parameter'!$E$37*N4150</f>
        <v>0.4423216611759806</v>
      </c>
      <c r="P4150">
        <f>ROUNDUP(IF(D4150&gt;$D$4,0,($D$4-D4150+1)/365),0)</f>
        <v>0</v>
      </c>
      <c r="Q4150">
        <f>ROUNDUP(IF(D4150&gt;$D$5,0,($D$5-D4150+1)/365),0)</f>
        <v>1</v>
      </c>
      <c r="R4150" s="28">
        <f>IF(OR(P4150=1,Q4150=1),IF(D4150+364&lt;=$D$5,(D4150+364-$D$4+1)/365,IF(D4150&gt;$D$4,($D$5-D4150+1)/365,$D$6/365)),0)</f>
        <v>0.12721962201927728</v>
      </c>
      <c r="S4150" s="28">
        <f>'Data &amp; Parameter'!$E$16*'Data &amp; Parameter'!$E$17*('Data &amp; Parameter'!$E$18+'Data &amp; Parameter'!$E$19)*'Data &amp; Parameter'!$E$20*'Data &amp; Parameter'!$E$37*R4150</f>
        <v>0.44230501409460865</v>
      </c>
      <c r="T4150" s="28">
        <f t="shared" si="64"/>
        <v>0.88462667527058925</v>
      </c>
    </row>
    <row r="4151" spans="1:20" ht="15.75" customHeight="1" x14ac:dyDescent="0.35">
      <c r="A4151">
        <v>4144</v>
      </c>
      <c r="B4151" s="76">
        <v>44255.563159722224</v>
      </c>
      <c r="C4151" s="1" t="s">
        <v>13143</v>
      </c>
      <c r="D4151" s="76">
        <v>44255.563935185186</v>
      </c>
      <c r="E4151" s="1" t="s">
        <v>13144</v>
      </c>
      <c r="F4151" s="1" t="s">
        <v>13145</v>
      </c>
      <c r="G4151" s="1" t="s">
        <v>123</v>
      </c>
      <c r="H4151" s="1" t="s">
        <v>124</v>
      </c>
      <c r="I4151" s="1" t="s">
        <v>125</v>
      </c>
      <c r="J4151" s="1" t="s">
        <v>9694</v>
      </c>
      <c r="K4151" s="1" t="s">
        <v>12832</v>
      </c>
      <c r="L4151">
        <f>ROUNDUP(IF(B4151&gt;$D$4,0,($D$4-B4151+1)/365),0)</f>
        <v>0</v>
      </c>
      <c r="M4151">
        <f>ROUNDUP(IF(B4151&gt;$D$5,0,($D$5-B4151+1)/365),0)</f>
        <v>1</v>
      </c>
      <c r="N4151" s="28">
        <f>IF(OR(L4151=1,M4151=1),IF(B4151+364&lt;=$D$5,(B4151+364-$D$4+1)/365,IF(B4151&gt;$D$4,($D$5-B4151+1)/365,$D$6/365)),0)</f>
        <v>0.12722421993911331</v>
      </c>
      <c r="O4151" s="28">
        <f>'Data &amp; Parameter'!$E$16*'Data &amp; Parameter'!$E$17*('Data &amp; Parameter'!$E$18+'Data &amp; Parameter'!$E$19)*'Data &amp; Parameter'!$E$20*'Data &amp; Parameter'!$E$37*N4151</f>
        <v>0.44232099970253302</v>
      </c>
      <c r="P4151">
        <f>ROUNDUP(IF(D4151&gt;$D$4,0,($D$4-D4151+1)/365),0)</f>
        <v>0</v>
      </c>
      <c r="Q4151">
        <f>ROUNDUP(IF(D4151&gt;$D$5,0,($D$5-D4151+1)/365),0)</f>
        <v>1</v>
      </c>
      <c r="R4151" s="28">
        <f>IF(OR(P4151=1,Q4151=1),IF(D4151+364&lt;=$D$5,(D4151+364-$D$4+1)/365,IF(D4151&gt;$D$4,($D$5-D4151+1)/365,$D$6/365)),0)</f>
        <v>0.1272220953830521</v>
      </c>
      <c r="S4151" s="28">
        <f>'Data &amp; Parameter'!$E$16*'Data &amp; Parameter'!$E$17*('Data &amp; Parameter'!$E$18+'Data &amp; Parameter'!$E$19)*'Data &amp; Parameter'!$E$20*'Data &amp; Parameter'!$E$37*R4151</f>
        <v>0.44231361324921953</v>
      </c>
      <c r="T4151" s="28">
        <f t="shared" si="64"/>
        <v>0.88463461295175261</v>
      </c>
    </row>
    <row r="4152" spans="1:20" ht="15.75" customHeight="1" x14ac:dyDescent="0.35">
      <c r="A4152">
        <v>4145</v>
      </c>
      <c r="B4152" s="76">
        <v>44255.565254629633</v>
      </c>
      <c r="C4152" s="1" t="s">
        <v>13146</v>
      </c>
      <c r="D4152" s="76">
        <v>44255.566180555557</v>
      </c>
      <c r="E4152" s="1" t="s">
        <v>13147</v>
      </c>
      <c r="F4152" s="1" t="s">
        <v>13148</v>
      </c>
      <c r="G4152" s="1" t="s">
        <v>123</v>
      </c>
      <c r="H4152" s="1" t="s">
        <v>124</v>
      </c>
      <c r="I4152" s="1" t="s">
        <v>125</v>
      </c>
      <c r="J4152" s="1" t="s">
        <v>10515</v>
      </c>
      <c r="K4152" s="1" t="s">
        <v>13095</v>
      </c>
      <c r="L4152">
        <f>ROUNDUP(IF(B4152&gt;$D$4,0,($D$4-B4152+1)/365),0)</f>
        <v>0</v>
      </c>
      <c r="M4152">
        <f>ROUNDUP(IF(B4152&gt;$D$5,0,($D$5-B4152+1)/365),0)</f>
        <v>1</v>
      </c>
      <c r="N4152" s="28">
        <f>IF(OR(L4152=1,M4152=1),IF(B4152+364&lt;=$D$5,(B4152+364-$D$4+1)/365,IF(B4152&gt;$D$4,($D$5-B4152+1)/365,$D$6/365)),0)</f>
        <v>0.12721848046675815</v>
      </c>
      <c r="O4152" s="28">
        <f>'Data &amp; Parameter'!$E$16*'Data &amp; Parameter'!$E$17*('Data &amp; Parameter'!$E$18+'Data &amp; Parameter'!$E$19)*'Data &amp; Parameter'!$E$20*'Data &amp; Parameter'!$E$37*N4152</f>
        <v>0.44230104525399233</v>
      </c>
      <c r="P4152">
        <f>ROUNDUP(IF(D4152&gt;$D$4,0,($D$4-D4152+1)/365),0)</f>
        <v>0</v>
      </c>
      <c r="Q4152">
        <f>ROUNDUP(IF(D4152&gt;$D$5,0,($D$5-D4152+1)/365),0)</f>
        <v>1</v>
      </c>
      <c r="R4152" s="28">
        <f>IF(OR(P4152=1,Q4152=1),IF(D4152+364&lt;=$D$5,(D4152+364-$D$4+1)/365,IF(D4152&gt;$D$4,($D$5-D4152+1)/365,$D$6/365)),0)</f>
        <v>0.12721594368340447</v>
      </c>
      <c r="S4152" s="28">
        <f>'Data &amp; Parameter'!$E$16*'Data &amp; Parameter'!$E$17*('Data &amp; Parameter'!$E$18+'Data &amp; Parameter'!$E$19)*'Data &amp; Parameter'!$E$20*'Data &amp; Parameter'!$E$37*R4152</f>
        <v>0.44229222560825537</v>
      </c>
      <c r="T4152" s="28">
        <f t="shared" si="64"/>
        <v>0.8845932708622477</v>
      </c>
    </row>
    <row r="4153" spans="1:20" ht="15.75" customHeight="1" x14ac:dyDescent="0.35">
      <c r="A4153">
        <v>4146</v>
      </c>
      <c r="B4153" s="76">
        <v>44255.565949074073</v>
      </c>
      <c r="C4153" s="1" t="s">
        <v>13149</v>
      </c>
      <c r="D4153" s="76">
        <v>44255.566747685181</v>
      </c>
      <c r="E4153" s="1" t="s">
        <v>13150</v>
      </c>
      <c r="F4153" s="1" t="s">
        <v>13151</v>
      </c>
      <c r="G4153" s="1" t="s">
        <v>123</v>
      </c>
      <c r="H4153" s="1" t="s">
        <v>124</v>
      </c>
      <c r="I4153" s="1" t="s">
        <v>125</v>
      </c>
      <c r="J4153" s="1" t="s">
        <v>9694</v>
      </c>
      <c r="K4153" s="1" t="s">
        <v>12886</v>
      </c>
      <c r="L4153">
        <f>ROUNDUP(IF(B4153&gt;$D$4,0,($D$4-B4153+1)/365),0)</f>
        <v>0</v>
      </c>
      <c r="M4153">
        <f>ROUNDUP(IF(B4153&gt;$D$5,0,($D$5-B4153+1)/365),0)</f>
        <v>1</v>
      </c>
      <c r="N4153" s="28">
        <f>IF(OR(L4153=1,M4153=1),IF(B4153+364&lt;=$D$5,(B4153+364-$D$4+1)/365,IF(B4153&gt;$D$4,($D$5-B4153+1)/365,$D$6/365)),0)</f>
        <v>0.12721657787925286</v>
      </c>
      <c r="O4153" s="28">
        <f>'Data &amp; Parameter'!$E$16*'Data &amp; Parameter'!$E$17*('Data &amp; Parameter'!$E$18+'Data &amp; Parameter'!$E$19)*'Data &amp; Parameter'!$E$20*'Data &amp; Parameter'!$E$37*N4153</f>
        <v>0.44229443051972428</v>
      </c>
      <c r="P4153">
        <f>ROUNDUP(IF(D4153&gt;$D$4,0,($D$4-D4153+1)/365),0)</f>
        <v>0</v>
      </c>
      <c r="Q4153">
        <f>ROUNDUP(IF(D4153&gt;$D$5,0,($D$5-D4153+1)/365),0)</f>
        <v>1</v>
      </c>
      <c r="R4153" s="28">
        <f>IF(OR(P4153=1,Q4153=1),IF(D4153+364&lt;=$D$5,(D4153+364-$D$4+1)/365,IF(D4153&gt;$D$4,($D$5-D4153+1)/365,$D$6/365)),0)</f>
        <v>0.12721438990361281</v>
      </c>
      <c r="S4153" s="28">
        <f>'Data &amp; Parameter'!$E$16*'Data &amp; Parameter'!$E$17*('Data &amp; Parameter'!$E$18+'Data &amp; Parameter'!$E$19)*'Data &amp; Parameter'!$E$20*'Data &amp; Parameter'!$E$37*R4153</f>
        <v>0.44228682357528476</v>
      </c>
      <c r="T4153" s="28">
        <f t="shared" si="64"/>
        <v>0.8845812540950091</v>
      </c>
    </row>
    <row r="4154" spans="1:20" ht="15.75" customHeight="1" x14ac:dyDescent="0.35">
      <c r="A4154">
        <v>4147</v>
      </c>
      <c r="B4154" s="76">
        <v>44255.567615740743</v>
      </c>
      <c r="C4154" s="1" t="s">
        <v>13152</v>
      </c>
      <c r="D4154" s="76">
        <v>44255.568842592591</v>
      </c>
      <c r="E4154" s="1" t="s">
        <v>13153</v>
      </c>
      <c r="F4154" s="1" t="s">
        <v>13154</v>
      </c>
      <c r="G4154" s="1" t="s">
        <v>123</v>
      </c>
      <c r="H4154" s="1" t="s">
        <v>124</v>
      </c>
      <c r="I4154" s="1" t="s">
        <v>125</v>
      </c>
      <c r="J4154" s="1" t="s">
        <v>9077</v>
      </c>
      <c r="K4154" s="1" t="s">
        <v>13103</v>
      </c>
      <c r="L4154">
        <f>ROUNDUP(IF(B4154&gt;$D$4,0,($D$4-B4154+1)/365),0)</f>
        <v>0</v>
      </c>
      <c r="M4154">
        <f>ROUNDUP(IF(B4154&gt;$D$5,0,($D$5-B4154+1)/365),0)</f>
        <v>1</v>
      </c>
      <c r="N4154" s="28">
        <f>IF(OR(L4154=1,M4154=1),IF(B4154+364&lt;=$D$5,(B4154+364-$D$4+1)/365,IF(B4154&gt;$D$4,($D$5-B4154+1)/365,$D$6/365)),0)</f>
        <v>0.1272120116691963</v>
      </c>
      <c r="O4154" s="28">
        <f>'Data &amp; Parameter'!$E$16*'Data &amp; Parameter'!$E$17*('Data &amp; Parameter'!$E$18+'Data &amp; Parameter'!$E$19)*'Data &amp; Parameter'!$E$20*'Data &amp; Parameter'!$E$37*N4154</f>
        <v>0.44227855515732833</v>
      </c>
      <c r="P4154">
        <f>ROUNDUP(IF(D4154&gt;$D$4,0,($D$4-D4154+1)/365),0)</f>
        <v>0</v>
      </c>
      <c r="Q4154">
        <f>ROUNDUP(IF(D4154&gt;$D$5,0,($D$5-D4154+1)/365),0)</f>
        <v>1</v>
      </c>
      <c r="R4154" s="28">
        <f>IF(OR(P4154=1,Q4154=1),IF(D4154+364&lt;=$D$5,(D4154+364-$D$4+1)/365,IF(D4154&gt;$D$4,($D$5-D4154+1)/365,$D$6/365)),0)</f>
        <v>0.12720865043125765</v>
      </c>
      <c r="S4154" s="28">
        <f>'Data &amp; Parameter'!$E$16*'Data &amp; Parameter'!$E$17*('Data &amp; Parameter'!$E$18+'Data &amp; Parameter'!$E$19)*'Data &amp; Parameter'!$E$20*'Data &amp; Parameter'!$E$37*R4154</f>
        <v>0.44226686912674412</v>
      </c>
      <c r="T4154" s="28">
        <f t="shared" si="64"/>
        <v>0.88454542428407246</v>
      </c>
    </row>
    <row r="4155" spans="1:20" ht="15.75" customHeight="1" x14ac:dyDescent="0.35">
      <c r="A4155">
        <v>4148</v>
      </c>
      <c r="B4155" s="76">
        <v>44255.568692129629</v>
      </c>
      <c r="C4155" s="1" t="s">
        <v>13155</v>
      </c>
      <c r="D4155" s="76">
        <v>44255.569328703699</v>
      </c>
      <c r="E4155" s="1" t="s">
        <v>13156</v>
      </c>
      <c r="F4155" s="1" t="s">
        <v>13157</v>
      </c>
      <c r="G4155" s="1" t="s">
        <v>123</v>
      </c>
      <c r="H4155" s="1" t="s">
        <v>124</v>
      </c>
      <c r="I4155" s="1" t="s">
        <v>125</v>
      </c>
      <c r="J4155" s="1" t="s">
        <v>13055</v>
      </c>
      <c r="K4155" s="1" t="s">
        <v>13055</v>
      </c>
      <c r="L4155">
        <f>ROUNDUP(IF(B4155&gt;$D$4,0,($D$4-B4155+1)/365),0)</f>
        <v>0</v>
      </c>
      <c r="M4155">
        <f>ROUNDUP(IF(B4155&gt;$D$5,0,($D$5-B4155+1)/365),0)</f>
        <v>1</v>
      </c>
      <c r="N4155" s="28">
        <f>IF(OR(L4155=1,M4155=1),IF(B4155+364&lt;=$D$5,(B4155+364-$D$4+1)/365,IF(B4155&gt;$D$4,($D$5-B4155+1)/365,$D$6/365)),0)</f>
        <v>0.12720906265855014</v>
      </c>
      <c r="O4155" s="28">
        <f>'Data &amp; Parameter'!$E$16*'Data &amp; Parameter'!$E$17*('Data &amp; Parameter'!$E$18+'Data &amp; Parameter'!$E$19)*'Data &amp; Parameter'!$E$20*'Data &amp; Parameter'!$E$37*N4155</f>
        <v>0.44226830231916775</v>
      </c>
      <c r="P4155">
        <f>ROUNDUP(IF(D4155&gt;$D$4,0,($D$4-D4155+1)/365),0)</f>
        <v>0</v>
      </c>
      <c r="Q4155">
        <f>ROUNDUP(IF(D4155&gt;$D$5,0,($D$5-D4155+1)/365),0)</f>
        <v>1</v>
      </c>
      <c r="R4155" s="28">
        <f>IF(OR(P4155=1,Q4155=1),IF(D4155+364&lt;=$D$5,(D4155+364-$D$4+1)/365,IF(D4155&gt;$D$4,($D$5-D4155+1)/365,$D$6/365)),0)</f>
        <v>0.12720731862000195</v>
      </c>
      <c r="S4155" s="28">
        <f>'Data &amp; Parameter'!$E$16*'Data &amp; Parameter'!$E$17*('Data &amp; Parameter'!$E$18+'Data &amp; Parameter'!$E$19)*'Data &amp; Parameter'!$E$20*'Data &amp; Parameter'!$E$37*R4155</f>
        <v>0.44226223881274956</v>
      </c>
      <c r="T4155" s="28">
        <f t="shared" si="64"/>
        <v>0.88453054113191731</v>
      </c>
    </row>
    <row r="4156" spans="1:20" ht="15.75" customHeight="1" x14ac:dyDescent="0.35">
      <c r="A4156">
        <v>4149</v>
      </c>
      <c r="B4156" s="76">
        <v>44255.569062499999</v>
      </c>
      <c r="C4156" s="1" t="s">
        <v>13158</v>
      </c>
      <c r="D4156" s="76">
        <v>44255.570497685185</v>
      </c>
      <c r="E4156" s="1" t="s">
        <v>13159</v>
      </c>
      <c r="F4156" s="1" t="s">
        <v>13160</v>
      </c>
      <c r="G4156" s="1" t="s">
        <v>123</v>
      </c>
      <c r="H4156" s="1" t="s">
        <v>124</v>
      </c>
      <c r="I4156" s="1" t="s">
        <v>125</v>
      </c>
      <c r="J4156" s="1" t="s">
        <v>9694</v>
      </c>
      <c r="K4156" s="1" t="s">
        <v>12886</v>
      </c>
      <c r="L4156">
        <f>ROUNDUP(IF(B4156&gt;$D$4,0,($D$4-B4156+1)/365),0)</f>
        <v>0</v>
      </c>
      <c r="M4156">
        <f>ROUNDUP(IF(B4156&gt;$D$5,0,($D$5-B4156+1)/365),0)</f>
        <v>1</v>
      </c>
      <c r="N4156" s="28">
        <f>IF(OR(L4156=1,M4156=1),IF(B4156+364&lt;=$D$5,(B4156+364-$D$4+1)/365,IF(B4156&gt;$D$4,($D$5-B4156+1)/365,$D$6/365)),0)</f>
        <v>0.12720804794520868</v>
      </c>
      <c r="O4156" s="28">
        <f>'Data &amp; Parameter'!$E$16*'Data &amp; Parameter'!$E$17*('Data &amp; Parameter'!$E$18+'Data &amp; Parameter'!$E$19)*'Data &amp; Parameter'!$E$20*'Data &amp; Parameter'!$E$37*N4156</f>
        <v>0.44226477446087303</v>
      </c>
      <c r="P4156">
        <f>ROUNDUP(IF(D4156&gt;$D$4,0,($D$4-D4156+1)/365),0)</f>
        <v>0</v>
      </c>
      <c r="Q4156">
        <f>ROUNDUP(IF(D4156&gt;$D$5,0,($D$5-D4156+1)/365),0)</f>
        <v>1</v>
      </c>
      <c r="R4156" s="28">
        <f>IF(OR(P4156=1,Q4156=1),IF(D4156+364&lt;=$D$5,(D4156+364-$D$4+1)/365,IF(D4156&gt;$D$4,($D$5-D4156+1)/365,$D$6/365)),0)</f>
        <v>0.12720411593100051</v>
      </c>
      <c r="S4156" s="28">
        <f>'Data &amp; Parameter'!$E$16*'Data &amp; Parameter'!$E$17*('Data &amp; Parameter'!$E$18+'Data &amp; Parameter'!$E$19)*'Data &amp; Parameter'!$E$20*'Data &amp; Parameter'!$E$37*R4156</f>
        <v>0.44225110400994599</v>
      </c>
      <c r="T4156" s="28">
        <f t="shared" si="64"/>
        <v>0.88451587847081903</v>
      </c>
    </row>
    <row r="4157" spans="1:20" ht="15.75" customHeight="1" x14ac:dyDescent="0.35">
      <c r="A4157">
        <v>4150</v>
      </c>
      <c r="B4157" s="76">
        <v>44255.573194444441</v>
      </c>
      <c r="C4157" s="1" t="s">
        <v>13161</v>
      </c>
      <c r="D4157" s="76">
        <v>44255.57413194445</v>
      </c>
      <c r="E4157" s="1" t="s">
        <v>13162</v>
      </c>
      <c r="F4157" s="1" t="s">
        <v>13163</v>
      </c>
      <c r="G4157" s="1" t="s">
        <v>123</v>
      </c>
      <c r="H4157" s="1" t="s">
        <v>124</v>
      </c>
      <c r="I4157" s="1" t="s">
        <v>125</v>
      </c>
      <c r="J4157" s="1" t="s">
        <v>13164</v>
      </c>
      <c r="K4157" s="1" t="s">
        <v>12886</v>
      </c>
      <c r="L4157">
        <f>ROUNDUP(IF(B4157&gt;$D$4,0,($D$4-B4157+1)/365),0)</f>
        <v>0</v>
      </c>
      <c r="M4157">
        <f>ROUNDUP(IF(B4157&gt;$D$5,0,($D$5-B4157+1)/365),0)</f>
        <v>1</v>
      </c>
      <c r="N4157" s="28">
        <f>IF(OR(L4157=1,M4157=1),IF(B4157+364&lt;=$D$5,(B4157+364-$D$4+1)/365,IF(B4157&gt;$D$4,($D$5-B4157+1)/365,$D$6/365)),0)</f>
        <v>0.12719672754947542</v>
      </c>
      <c r="O4157" s="28">
        <f>'Data &amp; Parameter'!$E$16*'Data &amp; Parameter'!$E$17*('Data &amp; Parameter'!$E$18+'Data &amp; Parameter'!$E$19)*'Data &amp; Parameter'!$E$20*'Data &amp; Parameter'!$E$37*N4157</f>
        <v>0.44222541679171096</v>
      </c>
      <c r="P4157">
        <f>ROUNDUP(IF(D4157&gt;$D$4,0,($D$4-D4157+1)/365),0)</f>
        <v>0</v>
      </c>
      <c r="Q4157">
        <f>ROUNDUP(IF(D4157&gt;$D$5,0,($D$5-D4157+1)/365),0)</f>
        <v>1</v>
      </c>
      <c r="R4157" s="28">
        <f>IF(OR(P4157=1,Q4157=1),IF(D4157+364&lt;=$D$5,(D4157+364-$D$4+1)/365,IF(D4157&gt;$D$4,($D$5-D4157+1)/365,$D$6/365)),0)</f>
        <v>0.12719415905630241</v>
      </c>
      <c r="S4157" s="28">
        <f>'Data &amp; Parameter'!$E$16*'Data &amp; Parameter'!$E$17*('Data &amp; Parameter'!$E$18+'Data &amp; Parameter'!$E$19)*'Data &amp; Parameter'!$E$20*'Data &amp; Parameter'!$E$37*R4157</f>
        <v>0.44221648690030696</v>
      </c>
      <c r="T4157" s="28">
        <f t="shared" si="64"/>
        <v>0.88444190369201792</v>
      </c>
    </row>
    <row r="4158" spans="1:20" ht="15.75" customHeight="1" x14ac:dyDescent="0.35">
      <c r="A4158">
        <v>4151</v>
      </c>
      <c r="B4158" s="76">
        <v>44255.573425925926</v>
      </c>
      <c r="C4158" s="1" t="s">
        <v>13165</v>
      </c>
      <c r="D4158" s="76">
        <v>44255.574641203704</v>
      </c>
      <c r="E4158" s="1" t="s">
        <v>13166</v>
      </c>
      <c r="F4158" s="1" t="s">
        <v>13167</v>
      </c>
      <c r="G4158" s="1" t="s">
        <v>123</v>
      </c>
      <c r="H4158" s="1" t="s">
        <v>124</v>
      </c>
      <c r="I4158" s="1" t="s">
        <v>125</v>
      </c>
      <c r="J4158" s="1" t="s">
        <v>13055</v>
      </c>
      <c r="K4158" s="1" t="s">
        <v>13055</v>
      </c>
      <c r="L4158">
        <f>ROUNDUP(IF(B4158&gt;$D$4,0,($D$4-B4158+1)/365),0)</f>
        <v>0</v>
      </c>
      <c r="M4158">
        <f>ROUNDUP(IF(B4158&gt;$D$5,0,($D$5-B4158+1)/365),0)</f>
        <v>1</v>
      </c>
      <c r="N4158" s="28">
        <f>IF(OR(L4158=1,M4158=1),IF(B4158+364&lt;=$D$5,(B4158+364-$D$4+1)/365,IF(B4158&gt;$D$4,($D$5-B4158+1)/365,$D$6/365)),0)</f>
        <v>0.12719609335362703</v>
      </c>
      <c r="O4158" s="28">
        <f>'Data &amp; Parameter'!$E$16*'Data &amp; Parameter'!$E$17*('Data &amp; Parameter'!$E$18+'Data &amp; Parameter'!$E$19)*'Data &amp; Parameter'!$E$20*'Data &amp; Parameter'!$E$37*N4158</f>
        <v>0.44222321188024205</v>
      </c>
      <c r="P4158">
        <f>ROUNDUP(IF(D4158&gt;$D$4,0,($D$4-D4158+1)/365),0)</f>
        <v>0</v>
      </c>
      <c r="Q4158">
        <f>ROUNDUP(IF(D4158&gt;$D$5,0,($D$5-D4158+1)/365),0)</f>
        <v>1</v>
      </c>
      <c r="R4158" s="28">
        <f>IF(OR(P4158=1,Q4158=1),IF(D4158+364&lt;=$D$5,(D4158+364-$D$4+1)/365,IF(D4158&gt;$D$4,($D$5-D4158+1)/365,$D$6/365)),0)</f>
        <v>0.12719276382546785</v>
      </c>
      <c r="S4158" s="28">
        <f>'Data &amp; Parameter'!$E$16*'Data &amp; Parameter'!$E$17*('Data &amp; Parameter'!$E$18+'Data &amp; Parameter'!$E$19)*'Data &amp; Parameter'!$E$20*'Data &amp; Parameter'!$E$37*R4158</f>
        <v>0.44221163609518627</v>
      </c>
      <c r="T4158" s="28">
        <f t="shared" si="64"/>
        <v>0.88443484797542826</v>
      </c>
    </row>
    <row r="4159" spans="1:20" ht="15.75" customHeight="1" x14ac:dyDescent="0.35">
      <c r="A4159">
        <v>4152</v>
      </c>
      <c r="B4159" s="76">
        <v>44255.576956018514</v>
      </c>
      <c r="C4159" s="1" t="s">
        <v>13168</v>
      </c>
      <c r="D4159" s="76">
        <v>44255.577557870369</v>
      </c>
      <c r="E4159" s="1" t="s">
        <v>13169</v>
      </c>
      <c r="F4159" s="1" t="s">
        <v>13170</v>
      </c>
      <c r="G4159" s="1" t="s">
        <v>123</v>
      </c>
      <c r="H4159" s="1" t="s">
        <v>124</v>
      </c>
      <c r="I4159" s="1" t="s">
        <v>125</v>
      </c>
      <c r="J4159" s="1" t="s">
        <v>9694</v>
      </c>
      <c r="K4159" s="1" t="s">
        <v>12886</v>
      </c>
      <c r="L4159">
        <f>ROUNDUP(IF(B4159&gt;$D$4,0,($D$4-B4159+1)/365),0)</f>
        <v>0</v>
      </c>
      <c r="M4159">
        <f>ROUNDUP(IF(B4159&gt;$D$5,0,($D$5-B4159+1)/365),0)</f>
        <v>1</v>
      </c>
      <c r="N4159" s="28">
        <f>IF(OR(L4159=1,M4159=1),IF(B4159+364&lt;=$D$5,(B4159+364-$D$4+1)/365,IF(B4159&gt;$D$4,($D$5-B4159+1)/365,$D$6/365)),0)</f>
        <v>0.12718642186708365</v>
      </c>
      <c r="O4159" s="28">
        <f>'Data &amp; Parameter'!$E$16*'Data &amp; Parameter'!$E$17*('Data &amp; Parameter'!$E$18+'Data &amp; Parameter'!$E$19)*'Data &amp; Parameter'!$E$20*'Data &amp; Parameter'!$E$37*N4159</f>
        <v>0.44218958698084376</v>
      </c>
      <c r="P4159">
        <f>ROUNDUP(IF(D4159&gt;$D$4,0,($D$4-D4159+1)/365),0)</f>
        <v>0</v>
      </c>
      <c r="Q4159">
        <f>ROUNDUP(IF(D4159&gt;$D$5,0,($D$5-D4159+1)/365),0)</f>
        <v>1</v>
      </c>
      <c r="R4159" s="28">
        <f>IF(OR(P4159=1,Q4159=1),IF(D4159+364&lt;=$D$5,(D4159+364-$D$4+1)/365,IF(D4159&gt;$D$4,($D$5-D4159+1)/365,$D$6/365)),0)</f>
        <v>0.12718477295789379</v>
      </c>
      <c r="S4159" s="28">
        <f>'Data &amp; Parameter'!$E$16*'Data &amp; Parameter'!$E$17*('Data &amp; Parameter'!$E$18+'Data &amp; Parameter'!$E$19)*'Data &amp; Parameter'!$E$20*'Data &amp; Parameter'!$E$37*R4159</f>
        <v>0.44218385421108009</v>
      </c>
      <c r="T4159" s="28">
        <f t="shared" si="64"/>
        <v>0.88437344119192385</v>
      </c>
    </row>
    <row r="4160" spans="1:20" ht="15.75" customHeight="1" x14ac:dyDescent="0.35">
      <c r="A4160">
        <v>4153</v>
      </c>
      <c r="B4160" s="76">
        <v>44255.580578703702</v>
      </c>
      <c r="C4160" s="1" t="s">
        <v>13171</v>
      </c>
      <c r="D4160" s="76">
        <v>44255.581435185188</v>
      </c>
      <c r="E4160" s="1" t="s">
        <v>13172</v>
      </c>
      <c r="F4160" s="1" t="s">
        <v>13173</v>
      </c>
      <c r="G4160" s="1" t="s">
        <v>123</v>
      </c>
      <c r="H4160" s="1" t="s">
        <v>124</v>
      </c>
      <c r="I4160" s="1" t="s">
        <v>125</v>
      </c>
      <c r="J4160" s="1" t="s">
        <v>9694</v>
      </c>
      <c r="K4160" s="1" t="s">
        <v>12886</v>
      </c>
      <c r="L4160">
        <f>ROUNDUP(IF(B4160&gt;$D$4,0,($D$4-B4160+1)/365),0)</f>
        <v>0</v>
      </c>
      <c r="M4160">
        <f>ROUNDUP(IF(B4160&gt;$D$5,0,($D$5-B4160+1)/365),0)</f>
        <v>1</v>
      </c>
      <c r="N4160" s="28">
        <f>IF(OR(L4160=1,M4160=1),IF(B4160+364&lt;=$D$5,(B4160+364-$D$4+1)/365,IF(B4160&gt;$D$4,($D$5-B4160+1)/365,$D$6/365)),0)</f>
        <v>0.12717649670218498</v>
      </c>
      <c r="O4160" s="28">
        <f>'Data &amp; Parameter'!$E$16*'Data &amp; Parameter'!$E$17*('Data &amp; Parameter'!$E$18+'Data &amp; Parameter'!$E$19)*'Data &amp; Parameter'!$E$20*'Data &amp; Parameter'!$E$37*N4160</f>
        <v>0.44215508011680249</v>
      </c>
      <c r="P4160">
        <f>ROUNDUP(IF(D4160&gt;$D$4,0,($D$4-D4160+1)/365),0)</f>
        <v>0</v>
      </c>
      <c r="Q4160">
        <f>ROUNDUP(IF(D4160&gt;$D$5,0,($D$5-D4160+1)/365),0)</f>
        <v>1</v>
      </c>
      <c r="R4160" s="28">
        <f>IF(OR(P4160=1,Q4160=1),IF(D4160+364&lt;=$D$5,(D4160+364-$D$4+1)/365,IF(D4160&gt;$D$4,($D$5-D4160+1)/365,$D$6/365)),0)</f>
        <v>0.12717415017756786</v>
      </c>
      <c r="S4160" s="28">
        <f>'Data &amp; Parameter'!$E$16*'Data &amp; Parameter'!$E$17*('Data &amp; Parameter'!$E$18+'Data &amp; Parameter'!$E$19)*'Data &amp; Parameter'!$E$20*'Data &amp; Parameter'!$E$37*R4160</f>
        <v>0.44214692194444377</v>
      </c>
      <c r="T4160" s="28">
        <f t="shared" si="64"/>
        <v>0.88430200206124621</v>
      </c>
    </row>
    <row r="4161" spans="1:20" ht="15.75" customHeight="1" x14ac:dyDescent="0.35">
      <c r="A4161">
        <v>4154</v>
      </c>
      <c r="B4161" s="76">
        <v>44255.582349537042</v>
      </c>
      <c r="C4161" s="1" t="s">
        <v>13174</v>
      </c>
      <c r="D4161" s="76">
        <v>44255.58320601852</v>
      </c>
      <c r="E4161" s="1" t="s">
        <v>13175</v>
      </c>
      <c r="F4161" s="1" t="s">
        <v>13176</v>
      </c>
      <c r="G4161" s="1" t="s">
        <v>123</v>
      </c>
      <c r="H4161" s="1" t="s">
        <v>124</v>
      </c>
      <c r="I4161" s="1" t="s">
        <v>125</v>
      </c>
      <c r="J4161" s="1" t="s">
        <v>10085</v>
      </c>
      <c r="K4161" s="1" t="s">
        <v>10085</v>
      </c>
      <c r="L4161">
        <f>ROUNDUP(IF(B4161&gt;$D$4,0,($D$4-B4161+1)/365),0)</f>
        <v>0</v>
      </c>
      <c r="M4161">
        <f>ROUNDUP(IF(B4161&gt;$D$5,0,($D$5-B4161+1)/365),0)</f>
        <v>1</v>
      </c>
      <c r="N4161" s="28">
        <f>IF(OR(L4161=1,M4161=1),IF(B4161+364&lt;=$D$5,(B4161+364-$D$4+1)/365,IF(B4161&gt;$D$4,($D$5-B4161+1)/365,$D$6/365)),0)</f>
        <v>0.12717164510399365</v>
      </c>
      <c r="O4161" s="28">
        <f>'Data &amp; Parameter'!$E$16*'Data &amp; Parameter'!$E$17*('Data &amp; Parameter'!$E$18+'Data &amp; Parameter'!$E$19)*'Data &amp; Parameter'!$E$20*'Data &amp; Parameter'!$E$37*N4161</f>
        <v>0.44213821254423519</v>
      </c>
      <c r="P4161">
        <f>ROUNDUP(IF(D4161&gt;$D$4,0,($D$4-D4161+1)/365),0)</f>
        <v>0</v>
      </c>
      <c r="Q4161">
        <f>ROUNDUP(IF(D4161&gt;$D$5,0,($D$5-D4161+1)/365),0)</f>
        <v>1</v>
      </c>
      <c r="R4161" s="28">
        <f>IF(OR(P4161=1,Q4161=1),IF(D4161+364&lt;=$D$5,(D4161+364-$D$4+1)/365,IF(D4161&gt;$D$4,($D$5-D4161+1)/365,$D$6/365)),0)</f>
        <v>0.12716929857939649</v>
      </c>
      <c r="S4161" s="28">
        <f>'Data &amp; Parameter'!$E$16*'Data &amp; Parameter'!$E$17*('Data &amp; Parameter'!$E$18+'Data &amp; Parameter'!$E$19)*'Data &amp; Parameter'!$E$20*'Data &amp; Parameter'!$E$37*R4161</f>
        <v>0.44213005437194586</v>
      </c>
      <c r="T4161" s="28">
        <f t="shared" si="64"/>
        <v>0.88426826691618099</v>
      </c>
    </row>
    <row r="4162" spans="1:20" ht="15.75" customHeight="1" x14ac:dyDescent="0.35">
      <c r="A4162">
        <v>4155</v>
      </c>
      <c r="B4162" s="76">
        <v>44255.583599537036</v>
      </c>
      <c r="C4162" s="1" t="s">
        <v>13177</v>
      </c>
      <c r="D4162" s="76">
        <v>44255.584293981483</v>
      </c>
      <c r="E4162" s="1" t="s">
        <v>13178</v>
      </c>
      <c r="F4162" s="1" t="s">
        <v>13179</v>
      </c>
      <c r="G4162" s="1" t="s">
        <v>123</v>
      </c>
      <c r="H4162" s="1" t="s">
        <v>124</v>
      </c>
      <c r="I4162" s="1" t="s">
        <v>125</v>
      </c>
      <c r="J4162" s="1" t="s">
        <v>9694</v>
      </c>
      <c r="K4162" s="1" t="s">
        <v>12886</v>
      </c>
      <c r="L4162">
        <f>ROUNDUP(IF(B4162&gt;$D$4,0,($D$4-B4162+1)/365),0)</f>
        <v>0</v>
      </c>
      <c r="M4162">
        <f>ROUNDUP(IF(B4162&gt;$D$5,0,($D$5-B4162+1)/365),0)</f>
        <v>1</v>
      </c>
      <c r="N4162" s="28">
        <f>IF(OR(L4162=1,M4162=1),IF(B4162+364&lt;=$D$5,(B4162+364-$D$4+1)/365,IF(B4162&gt;$D$4,($D$5-B4162+1)/365,$D$6/365)),0)</f>
        <v>0.12716822044647613</v>
      </c>
      <c r="O4162" s="28">
        <f>'Data &amp; Parameter'!$E$16*'Data &amp; Parameter'!$E$17*('Data &amp; Parameter'!$E$18+'Data &amp; Parameter'!$E$19)*'Data &amp; Parameter'!$E$20*'Data &amp; Parameter'!$E$37*N4162</f>
        <v>0.44212630602252484</v>
      </c>
      <c r="P4162">
        <f>ROUNDUP(IF(D4162&gt;$D$4,0,($D$4-D4162+1)/365),0)</f>
        <v>0</v>
      </c>
      <c r="Q4162">
        <f>ROUNDUP(IF(D4162&gt;$D$5,0,($D$5-D4162+1)/365),0)</f>
        <v>1</v>
      </c>
      <c r="R4162" s="28">
        <f>IF(OR(P4162=1,Q4162=1),IF(D4162+364&lt;=$D$5,(D4162+364-$D$4+1)/365,IF(D4162&gt;$D$4,($D$5-D4162+1)/365,$D$6/365)),0)</f>
        <v>0.12716631785895091</v>
      </c>
      <c r="S4162" s="28">
        <f>'Data &amp; Parameter'!$E$16*'Data &amp; Parameter'!$E$17*('Data &amp; Parameter'!$E$18+'Data &amp; Parameter'!$E$19)*'Data &amp; Parameter'!$E$20*'Data &amp; Parameter'!$E$37*R4162</f>
        <v>0.44211969128818746</v>
      </c>
      <c r="T4162" s="28">
        <f t="shared" si="64"/>
        <v>0.8842459973107123</v>
      </c>
    </row>
    <row r="4163" spans="1:20" ht="15.75" customHeight="1" x14ac:dyDescent="0.35">
      <c r="A4163">
        <v>4156</v>
      </c>
      <c r="B4163" s="76">
        <v>44255.586284722223</v>
      </c>
      <c r="C4163" s="1" t="s">
        <v>13180</v>
      </c>
      <c r="D4163" s="76">
        <v>44255.587164351848</v>
      </c>
      <c r="E4163" s="1" t="s">
        <v>13181</v>
      </c>
      <c r="F4163" s="1" t="s">
        <v>13182</v>
      </c>
      <c r="G4163" s="1" t="s">
        <v>123</v>
      </c>
      <c r="H4163" s="1" t="s">
        <v>124</v>
      </c>
      <c r="I4163" s="1" t="s">
        <v>125</v>
      </c>
      <c r="J4163" s="1" t="s">
        <v>9694</v>
      </c>
      <c r="K4163" s="1" t="s">
        <v>12886</v>
      </c>
      <c r="L4163">
        <f>ROUNDUP(IF(B4163&gt;$D$4,0,($D$4-B4163+1)/365),0)</f>
        <v>0</v>
      </c>
      <c r="M4163">
        <f>ROUNDUP(IF(B4163&gt;$D$5,0,($D$5-B4163+1)/365),0)</f>
        <v>1</v>
      </c>
      <c r="N4163" s="28">
        <f>IF(OR(L4163=1,M4163=1),IF(B4163+364&lt;=$D$5,(B4163+364-$D$4+1)/365,IF(B4163&gt;$D$4,($D$5-B4163+1)/365,$D$6/365)),0)</f>
        <v>0.12716086377473054</v>
      </c>
      <c r="O4163" s="28">
        <f>'Data &amp; Parameter'!$E$16*'Data &amp; Parameter'!$E$17*('Data &amp; Parameter'!$E$18+'Data &amp; Parameter'!$E$19)*'Data &amp; Parameter'!$E$20*'Data &amp; Parameter'!$E$37*N4163</f>
        <v>0.44210072904981834</v>
      </c>
      <c r="P4163">
        <f>ROUNDUP(IF(D4163&gt;$D$4,0,($D$4-D4163+1)/365),0)</f>
        <v>0</v>
      </c>
      <c r="Q4163">
        <f>ROUNDUP(IF(D4163&gt;$D$5,0,($D$5-D4163+1)/365),0)</f>
        <v>1</v>
      </c>
      <c r="R4163" s="28">
        <f>IF(OR(P4163=1,Q4163=1),IF(D4163+364&lt;=$D$5,(D4163+364-$D$4+1)/365,IF(D4163&gt;$D$4,($D$5-D4163+1)/365,$D$6/365)),0)</f>
        <v>0.12715845383055452</v>
      </c>
      <c r="S4163" s="28">
        <f>'Data &amp; Parameter'!$E$16*'Data &amp; Parameter'!$E$17*('Data &amp; Parameter'!$E$18+'Data &amp; Parameter'!$E$19)*'Data &amp; Parameter'!$E$20*'Data &amp; Parameter'!$E$37*R4163</f>
        <v>0.44209235038640282</v>
      </c>
      <c r="T4163" s="28">
        <f t="shared" si="64"/>
        <v>0.88419307943622116</v>
      </c>
    </row>
    <row r="4164" spans="1:20" ht="15.75" customHeight="1" x14ac:dyDescent="0.35">
      <c r="A4164">
        <v>4157</v>
      </c>
      <c r="B4164" s="76">
        <v>44255.589872685188</v>
      </c>
      <c r="C4164" s="1" t="s">
        <v>13183</v>
      </c>
      <c r="D4164" s="76">
        <v>44255.590798611112</v>
      </c>
      <c r="E4164" s="1" t="s">
        <v>13184</v>
      </c>
      <c r="F4164" s="1" t="s">
        <v>13185</v>
      </c>
      <c r="G4164" s="1" t="s">
        <v>123</v>
      </c>
      <c r="H4164" s="1" t="s">
        <v>124</v>
      </c>
      <c r="I4164" s="1" t="s">
        <v>125</v>
      </c>
      <c r="J4164" s="1" t="s">
        <v>9694</v>
      </c>
      <c r="K4164" s="1" t="s">
        <v>12886</v>
      </c>
      <c r="L4164">
        <f>ROUNDUP(IF(B4164&gt;$D$4,0,($D$4-B4164+1)/365),0)</f>
        <v>0</v>
      </c>
      <c r="M4164">
        <f>ROUNDUP(IF(B4164&gt;$D$5,0,($D$5-B4164+1)/365),0)</f>
        <v>1</v>
      </c>
      <c r="N4164" s="28">
        <f>IF(OR(L4164=1,M4164=1),IF(B4164+364&lt;=$D$5,(B4164+364-$D$4+1)/365,IF(B4164&gt;$D$4,($D$5-B4164+1)/365,$D$6/365)),0)</f>
        <v>0.12715103373921011</v>
      </c>
      <c r="O4164" s="28">
        <f>'Data &amp; Parameter'!$E$16*'Data &amp; Parameter'!$E$17*('Data &amp; Parameter'!$E$18+'Data &amp; Parameter'!$E$19)*'Data &amp; Parameter'!$E$20*'Data &amp; Parameter'!$E$37*N4164</f>
        <v>0.4420665529225008</v>
      </c>
      <c r="P4164">
        <f>ROUNDUP(IF(D4164&gt;$D$4,0,($D$4-D4164+1)/365),0)</f>
        <v>0</v>
      </c>
      <c r="Q4164">
        <f>ROUNDUP(IF(D4164&gt;$D$5,0,($D$5-D4164+1)/365),0)</f>
        <v>1</v>
      </c>
      <c r="R4164" s="28">
        <f>IF(OR(P4164=1,Q4164=1),IF(D4164+364&lt;=$D$5,(D4164+364-$D$4+1)/365,IF(D4164&gt;$D$4,($D$5-D4164+1)/365,$D$6/365)),0)</f>
        <v>0.12714849695585642</v>
      </c>
      <c r="S4164" s="28">
        <f>'Data &amp; Parameter'!$E$16*'Data &amp; Parameter'!$E$17*('Data &amp; Parameter'!$E$18+'Data &amp; Parameter'!$E$19)*'Data &amp; Parameter'!$E$20*'Data &amp; Parameter'!$E$37*R4164</f>
        <v>0.44205773327676379</v>
      </c>
      <c r="T4164" s="28">
        <f t="shared" si="64"/>
        <v>0.88412428619926464</v>
      </c>
    </row>
    <row r="4165" spans="1:20" ht="15.75" customHeight="1" x14ac:dyDescent="0.35">
      <c r="A4165">
        <v>4158</v>
      </c>
      <c r="B4165" s="76">
        <v>44255.593043981484</v>
      </c>
      <c r="C4165" s="1" t="s">
        <v>13186</v>
      </c>
      <c r="D4165" s="76">
        <v>44255.594872685186</v>
      </c>
      <c r="E4165" s="1" t="s">
        <v>13187</v>
      </c>
      <c r="F4165" s="1" t="s">
        <v>13188</v>
      </c>
      <c r="G4165" s="1" t="s">
        <v>123</v>
      </c>
      <c r="H4165" s="1" t="s">
        <v>124</v>
      </c>
      <c r="I4165" s="1" t="s">
        <v>125</v>
      </c>
      <c r="J4165" s="1" t="s">
        <v>9694</v>
      </c>
      <c r="K4165" s="1" t="s">
        <v>12886</v>
      </c>
      <c r="L4165">
        <f>ROUNDUP(IF(B4165&gt;$D$4,0,($D$4-B4165+1)/365),0)</f>
        <v>0</v>
      </c>
      <c r="M4165">
        <f>ROUNDUP(IF(B4165&gt;$D$5,0,($D$5-B4165+1)/365),0)</f>
        <v>1</v>
      </c>
      <c r="N4165" s="28">
        <f>IF(OR(L4165=1,M4165=1),IF(B4165+364&lt;=$D$5,(B4165+364-$D$4+1)/365,IF(B4165&gt;$D$4,($D$5-B4165+1)/365,$D$6/365)),0)</f>
        <v>0.12714234525620879</v>
      </c>
      <c r="O4165" s="28">
        <f>'Data &amp; Parameter'!$E$16*'Data &amp; Parameter'!$E$17*('Data &amp; Parameter'!$E$18+'Data &amp; Parameter'!$E$19)*'Data &amp; Parameter'!$E$20*'Data &amp; Parameter'!$E$37*N4165</f>
        <v>0.44203634563579958</v>
      </c>
      <c r="P4165">
        <f>ROUNDUP(IF(D4165&gt;$D$4,0,($D$4-D4165+1)/365),0)</f>
        <v>0</v>
      </c>
      <c r="Q4165">
        <f>ROUNDUP(IF(D4165&gt;$D$5,0,($D$5-D4165+1)/365),0)</f>
        <v>1</v>
      </c>
      <c r="R4165" s="28">
        <f>IF(OR(P4165=1,Q4165=1),IF(D4165+364&lt;=$D$5,(D4165+364-$D$4+1)/365,IF(D4165&gt;$D$4,($D$5-D4165+1)/365,$D$6/365)),0)</f>
        <v>0.12713733510908029</v>
      </c>
      <c r="S4165" s="28">
        <f>'Data &amp; Parameter'!$E$16*'Data &amp; Parameter'!$E$17*('Data &amp; Parameter'!$E$18+'Data &amp; Parameter'!$E$19)*'Data &amp; Parameter'!$E$20*'Data &amp; Parameter'!$E$37*R4165</f>
        <v>0.44201892683545169</v>
      </c>
      <c r="T4165" s="28">
        <f t="shared" si="64"/>
        <v>0.88405527247125126</v>
      </c>
    </row>
    <row r="4166" spans="1:20" ht="15.75" customHeight="1" x14ac:dyDescent="0.35">
      <c r="A4166">
        <v>4159</v>
      </c>
      <c r="B4166" s="76">
        <v>44255.593854166669</v>
      </c>
      <c r="C4166" s="1" t="s">
        <v>13189</v>
      </c>
      <c r="D4166" s="76">
        <v>44255.594351851847</v>
      </c>
      <c r="E4166" s="1" t="s">
        <v>13190</v>
      </c>
      <c r="F4166" s="1" t="s">
        <v>13191</v>
      </c>
      <c r="G4166" s="1" t="s">
        <v>123</v>
      </c>
      <c r="H4166" s="1" t="s">
        <v>124</v>
      </c>
      <c r="I4166" s="1" t="s">
        <v>125</v>
      </c>
      <c r="J4166" s="1" t="s">
        <v>10085</v>
      </c>
      <c r="K4166" s="1" t="s">
        <v>10085</v>
      </c>
      <c r="L4166">
        <f>ROUNDUP(IF(B4166&gt;$D$4,0,($D$4-B4166+1)/365),0)</f>
        <v>0</v>
      </c>
      <c r="M4166">
        <f>ROUNDUP(IF(B4166&gt;$D$5,0,($D$5-B4166+1)/365),0)</f>
        <v>1</v>
      </c>
      <c r="N4166" s="28">
        <f>IF(OR(L4166=1,M4166=1),IF(B4166+364&lt;=$D$5,(B4166+364-$D$4+1)/365,IF(B4166&gt;$D$4,($D$5-B4166+1)/365,$D$6/365)),0)</f>
        <v>0.12714012557076934</v>
      </c>
      <c r="O4166" s="28">
        <f>'Data &amp; Parameter'!$E$16*'Data &amp; Parameter'!$E$17*('Data &amp; Parameter'!$E$18+'Data &amp; Parameter'!$E$19)*'Data &amp; Parameter'!$E$20*'Data &amp; Parameter'!$E$37*N4166</f>
        <v>0.44202862844576241</v>
      </c>
      <c r="P4166">
        <f>ROUNDUP(IF(D4166&gt;$D$4,0,($D$4-D4166+1)/365),0)</f>
        <v>0</v>
      </c>
      <c r="Q4166">
        <f>ROUNDUP(IF(D4166&gt;$D$5,0,($D$5-D4166+1)/365),0)</f>
        <v>1</v>
      </c>
      <c r="R4166" s="28">
        <f>IF(OR(P4166=1,Q4166=1),IF(D4166+364&lt;=$D$5,(D4166+364-$D$4+1)/365,IF(D4166&gt;$D$4,($D$5-D4166+1)/365,$D$6/365)),0)</f>
        <v>0.12713876204973418</v>
      </c>
      <c r="S4166" s="28">
        <f>'Data &amp; Parameter'!$E$16*'Data &amp; Parameter'!$E$17*('Data &amp; Parameter'!$E$18+'Data &amp; Parameter'!$E$19)*'Data &amp; Parameter'!$E$20*'Data &amp; Parameter'!$E$37*R4166</f>
        <v>0.44202388788623942</v>
      </c>
      <c r="T4166" s="28">
        <f t="shared" si="64"/>
        <v>0.88405251633200188</v>
      </c>
    </row>
    <row r="4167" spans="1:20" ht="15.75" customHeight="1" x14ac:dyDescent="0.35">
      <c r="A4167">
        <v>4160</v>
      </c>
      <c r="B4167" s="76">
        <v>44255.596759259264</v>
      </c>
      <c r="C4167" s="1" t="s">
        <v>13192</v>
      </c>
      <c r="D4167" s="76">
        <v>44255.597557870366</v>
      </c>
      <c r="E4167" s="1" t="s">
        <v>13193</v>
      </c>
      <c r="F4167" s="1" t="s">
        <v>13194</v>
      </c>
      <c r="G4167" s="1" t="s">
        <v>123</v>
      </c>
      <c r="H4167" s="1" t="s">
        <v>124</v>
      </c>
      <c r="I4167" s="1" t="s">
        <v>125</v>
      </c>
      <c r="J4167" s="1" t="s">
        <v>9694</v>
      </c>
      <c r="K4167" s="1" t="s">
        <v>12886</v>
      </c>
      <c r="L4167">
        <f>ROUNDUP(IF(B4167&gt;$D$4,0,($D$4-B4167+1)/365),0)</f>
        <v>0</v>
      </c>
      <c r="M4167">
        <f>ROUNDUP(IF(B4167&gt;$D$5,0,($D$5-B4167+1)/365),0)</f>
        <v>1</v>
      </c>
      <c r="N4167" s="28">
        <f>IF(OR(L4167=1,M4167=1),IF(B4167+364&lt;=$D$5,(B4167+364-$D$4+1)/365,IF(B4167&gt;$D$4,($D$5-B4167+1)/365,$D$6/365)),0)</f>
        <v>0.12713216641297476</v>
      </c>
      <c r="O4167" s="28">
        <f>'Data &amp; Parameter'!$E$16*'Data &amp; Parameter'!$E$17*('Data &amp; Parameter'!$E$18+'Data &amp; Parameter'!$E$19)*'Data &amp; Parameter'!$E$20*'Data &amp; Parameter'!$E$37*N4167</f>
        <v>0.44200095680718465</v>
      </c>
      <c r="P4167">
        <f>ROUNDUP(IF(D4167&gt;$D$4,0,($D$4-D4167+1)/365),0)</f>
        <v>0</v>
      </c>
      <c r="Q4167">
        <f>ROUNDUP(IF(D4167&gt;$D$5,0,($D$5-D4167+1)/365),0)</f>
        <v>1</v>
      </c>
      <c r="R4167" s="28">
        <f>IF(OR(P4167=1,Q4167=1),IF(D4167+364&lt;=$D$5,(D4167+364-$D$4+1)/365,IF(D4167&gt;$D$4,($D$5-D4167+1)/365,$D$6/365)),0)</f>
        <v>0.12712997843735463</v>
      </c>
      <c r="S4167" s="28">
        <f>'Data &amp; Parameter'!$E$16*'Data &amp; Parameter'!$E$17*('Data &amp; Parameter'!$E$18+'Data &amp; Parameter'!$E$19)*'Data &amp; Parameter'!$E$20*'Data &amp; Parameter'!$E$37*R4167</f>
        <v>0.44199334986281447</v>
      </c>
      <c r="T4167" s="28">
        <f t="shared" si="64"/>
        <v>0.88399430666999912</v>
      </c>
    </row>
    <row r="4168" spans="1:20" ht="15.75" customHeight="1" x14ac:dyDescent="0.35">
      <c r="A4168">
        <v>4161</v>
      </c>
      <c r="B4168" s="76">
        <v>44255.599259259259</v>
      </c>
      <c r="C4168" s="1" t="s">
        <v>13195</v>
      </c>
      <c r="D4168" s="76">
        <v>44255.600335648152</v>
      </c>
      <c r="E4168" s="1" t="s">
        <v>13196</v>
      </c>
      <c r="F4168" s="1" t="s">
        <v>13197</v>
      </c>
      <c r="G4168" s="1" t="s">
        <v>123</v>
      </c>
      <c r="H4168" s="1" t="s">
        <v>124</v>
      </c>
      <c r="I4168" s="1" t="s">
        <v>125</v>
      </c>
      <c r="J4168" s="1" t="s">
        <v>9694</v>
      </c>
      <c r="K4168" s="1" t="s">
        <v>12886</v>
      </c>
      <c r="L4168">
        <f>ROUNDUP(IF(B4168&gt;$D$4,0,($D$4-B4168+1)/365),0)</f>
        <v>0</v>
      </c>
      <c r="M4168">
        <f>ROUNDUP(IF(B4168&gt;$D$5,0,($D$5-B4168+1)/365),0)</f>
        <v>1</v>
      </c>
      <c r="N4168" s="28">
        <f>IF(OR(L4168=1,M4168=1),IF(B4168+364&lt;=$D$5,(B4168+364-$D$4+1)/365,IF(B4168&gt;$D$4,($D$5-B4168+1)/365,$D$6/365)),0)</f>
        <v>0.1271253170979198</v>
      </c>
      <c r="O4168" s="28">
        <f>'Data &amp; Parameter'!$E$16*'Data &amp; Parameter'!$E$17*('Data &amp; Parameter'!$E$18+'Data &amp; Parameter'!$E$19)*'Data &amp; Parameter'!$E$20*'Data &amp; Parameter'!$E$37*N4168</f>
        <v>0.44197714376369468</v>
      </c>
      <c r="P4168">
        <f>ROUNDUP(IF(D4168&gt;$D$4,0,($D$4-D4168+1)/365),0)</f>
        <v>0</v>
      </c>
      <c r="Q4168">
        <f>ROUNDUP(IF(D4168&gt;$D$5,0,($D$5-D4168+1)/365),0)</f>
        <v>1</v>
      </c>
      <c r="R4168" s="28">
        <f>IF(OR(P4168=1,Q4168=1),IF(D4168+364&lt;=$D$5,(D4168+364-$D$4+1)/365,IF(D4168&gt;$D$4,($D$5-D4168+1)/365,$D$6/365)),0)</f>
        <v>0.12712236808725372</v>
      </c>
      <c r="S4168" s="28">
        <f>'Data &amp; Parameter'!$E$16*'Data &amp; Parameter'!$E$17*('Data &amp; Parameter'!$E$18+'Data &amp; Parameter'!$E$19)*'Data &amp; Parameter'!$E$20*'Data &amp; Parameter'!$E$37*R4168</f>
        <v>0.44196689092546482</v>
      </c>
      <c r="T4168" s="28">
        <f t="shared" si="64"/>
        <v>0.8839440346891595</v>
      </c>
    </row>
    <row r="4169" spans="1:20" ht="15.75" customHeight="1" x14ac:dyDescent="0.35">
      <c r="A4169">
        <v>4162</v>
      </c>
      <c r="B4169" s="76">
        <v>44255.599456018521</v>
      </c>
      <c r="C4169" s="1" t="s">
        <v>13198</v>
      </c>
      <c r="D4169" s="76">
        <v>44255.600185185191</v>
      </c>
      <c r="E4169" s="1" t="s">
        <v>13199</v>
      </c>
      <c r="F4169" s="1" t="s">
        <v>13200</v>
      </c>
      <c r="G4169" s="1" t="s">
        <v>123</v>
      </c>
      <c r="H4169" s="1" t="s">
        <v>124</v>
      </c>
      <c r="I4169" s="1" t="s">
        <v>125</v>
      </c>
      <c r="J4169" s="1" t="s">
        <v>10085</v>
      </c>
      <c r="K4169" s="1" t="s">
        <v>10085</v>
      </c>
      <c r="L4169">
        <f>ROUNDUP(IF(B4169&gt;$D$4,0,($D$4-B4169+1)/365),0)</f>
        <v>0</v>
      </c>
      <c r="M4169">
        <f>ROUNDUP(IF(B4169&gt;$D$5,0,($D$5-B4169+1)/365),0)</f>
        <v>1</v>
      </c>
      <c r="N4169" s="28">
        <f>IF(OR(L4169=1,M4169=1),IF(B4169+364&lt;=$D$5,(B4169+364-$D$4+1)/365,IF(B4169&gt;$D$4,($D$5-B4169+1)/365,$D$6/365)),0)</f>
        <v>0.12712477803144967</v>
      </c>
      <c r="O4169" s="28">
        <f>'Data &amp; Parameter'!$E$16*'Data &amp; Parameter'!$E$17*('Data &amp; Parameter'!$E$18+'Data &amp; Parameter'!$E$19)*'Data &amp; Parameter'!$E$20*'Data &amp; Parameter'!$E$37*N4169</f>
        <v>0.44197526958894962</v>
      </c>
      <c r="P4169">
        <f>ROUNDUP(IF(D4169&gt;$D$4,0,($D$4-D4169+1)/365),0)</f>
        <v>0</v>
      </c>
      <c r="Q4169">
        <f>ROUNDUP(IF(D4169&gt;$D$5,0,($D$5-D4169+1)/365),0)</f>
        <v>1</v>
      </c>
      <c r="R4169" s="28">
        <f>IF(OR(P4169=1,Q4169=1),IF(D4169+364&lt;=$D$5,(D4169+364-$D$4+1)/365,IF(D4169&gt;$D$4,($D$5-D4169+1)/365,$D$6/365)),0)</f>
        <v>0.12712278031454619</v>
      </c>
      <c r="S4169" s="28">
        <f>'Data &amp; Parameter'!$E$16*'Data &amp; Parameter'!$E$17*('Data &amp; Parameter'!$E$18+'Data &amp; Parameter'!$E$19)*'Data &amp; Parameter'!$E$20*'Data &amp; Parameter'!$E$37*R4169</f>
        <v>0.44196832411788839</v>
      </c>
      <c r="T4169" s="28">
        <f t="shared" ref="T4169:T4232" si="65">O4169+S4169</f>
        <v>0.88394359370683806</v>
      </c>
    </row>
    <row r="4170" spans="1:20" ht="15.75" customHeight="1" x14ac:dyDescent="0.35">
      <c r="A4170">
        <v>4163</v>
      </c>
      <c r="B4170" s="76">
        <v>44255.602465277778</v>
      </c>
      <c r="C4170" s="1" t="s">
        <v>13201</v>
      </c>
      <c r="D4170" s="76">
        <v>44255.603159722217</v>
      </c>
      <c r="E4170" s="1" t="s">
        <v>13202</v>
      </c>
      <c r="F4170" s="1" t="s">
        <v>13203</v>
      </c>
      <c r="G4170" s="1" t="s">
        <v>123</v>
      </c>
      <c r="H4170" s="1" t="s">
        <v>124</v>
      </c>
      <c r="I4170" s="1" t="s">
        <v>125</v>
      </c>
      <c r="J4170" s="1" t="s">
        <v>9694</v>
      </c>
      <c r="K4170" s="1" t="s">
        <v>12886</v>
      </c>
      <c r="L4170">
        <f>ROUNDUP(IF(B4170&gt;$D$4,0,($D$4-B4170+1)/365),0)</f>
        <v>0</v>
      </c>
      <c r="M4170">
        <f>ROUNDUP(IF(B4170&gt;$D$5,0,($D$5-B4170+1)/365),0)</f>
        <v>1</v>
      </c>
      <c r="N4170" s="28">
        <f>IF(OR(L4170=1,M4170=1),IF(B4170+364&lt;=$D$5,(B4170+364-$D$4+1)/365,IF(B4170&gt;$D$4,($D$5-B4170+1)/365,$D$6/365)),0)</f>
        <v>0.12711653348554025</v>
      </c>
      <c r="O4170" s="28">
        <f>'Data &amp; Parameter'!$E$16*'Data &amp; Parameter'!$E$17*('Data &amp; Parameter'!$E$18+'Data &amp; Parameter'!$E$19)*'Data &amp; Parameter'!$E$20*'Data &amp; Parameter'!$E$37*N4170</f>
        <v>0.44194660574026973</v>
      </c>
      <c r="P4170">
        <f>ROUNDUP(IF(D4170&gt;$D$4,0,($D$4-D4170+1)/365),0)</f>
        <v>0</v>
      </c>
      <c r="Q4170">
        <f>ROUNDUP(IF(D4170&gt;$D$5,0,($D$5-D4170+1)/365),0)</f>
        <v>1</v>
      </c>
      <c r="R4170" s="28">
        <f>IF(OR(P4170=1,Q4170=1),IF(D4170+364&lt;=$D$5,(D4170+364-$D$4+1)/365,IF(D4170&gt;$D$4,($D$5-D4170+1)/365,$D$6/365)),0)</f>
        <v>0.12711463089803496</v>
      </c>
      <c r="S4170" s="28">
        <f>'Data &amp; Parameter'!$E$16*'Data &amp; Parameter'!$E$17*('Data &amp; Parameter'!$E$18+'Data &amp; Parameter'!$E$19)*'Data &amp; Parameter'!$E$20*'Data &amp; Parameter'!$E$37*R4170</f>
        <v>0.44193999100600168</v>
      </c>
      <c r="T4170" s="28">
        <f t="shared" si="65"/>
        <v>0.88388659674627146</v>
      </c>
    </row>
    <row r="4171" spans="1:20" ht="15.75" customHeight="1" x14ac:dyDescent="0.35">
      <c r="A4171">
        <v>4164</v>
      </c>
      <c r="B4171" s="76">
        <v>44255.602511574078</v>
      </c>
      <c r="C4171" s="1" t="s">
        <v>13204</v>
      </c>
      <c r="D4171" s="76">
        <v>44255.603182870371</v>
      </c>
      <c r="E4171" s="1" t="s">
        <v>13205</v>
      </c>
      <c r="F4171" s="1" t="s">
        <v>13206</v>
      </c>
      <c r="G4171" s="1" t="s">
        <v>123</v>
      </c>
      <c r="H4171" s="1" t="s">
        <v>124</v>
      </c>
      <c r="I4171" s="1" t="s">
        <v>125</v>
      </c>
      <c r="J4171" s="1" t="s">
        <v>10085</v>
      </c>
      <c r="K4171" s="1" t="s">
        <v>10085</v>
      </c>
      <c r="L4171">
        <f>ROUNDUP(IF(B4171&gt;$D$4,0,($D$4-B4171+1)/365),0)</f>
        <v>0</v>
      </c>
      <c r="M4171">
        <f>ROUNDUP(IF(B4171&gt;$D$5,0,($D$5-B4171+1)/365),0)</f>
        <v>1</v>
      </c>
      <c r="N4171" s="28">
        <f>IF(OR(L4171=1,M4171=1),IF(B4171+364&lt;=$D$5,(B4171+364-$D$4+1)/365,IF(B4171&gt;$D$4,($D$5-B4171+1)/365,$D$6/365)),0)</f>
        <v>0.12711640664636259</v>
      </c>
      <c r="O4171" s="28">
        <f>'Data &amp; Parameter'!$E$16*'Data &amp; Parameter'!$E$17*('Data &amp; Parameter'!$E$18+'Data &amp; Parameter'!$E$19)*'Data &amp; Parameter'!$E$20*'Data &amp; Parameter'!$E$37*N4171</f>
        <v>0.44194616475794818</v>
      </c>
      <c r="P4171">
        <f>ROUNDUP(IF(D4171&gt;$D$4,0,($D$4-D4171+1)/365),0)</f>
        <v>0</v>
      </c>
      <c r="Q4171">
        <f>ROUNDUP(IF(D4171&gt;$D$5,0,($D$5-D4171+1)/365),0)</f>
        <v>1</v>
      </c>
      <c r="R4171" s="28">
        <f>IF(OR(P4171=1,Q4171=1),IF(D4171+364&lt;=$D$5,(D4171+364-$D$4+1)/365,IF(D4171&gt;$D$4,($D$5-D4171+1)/365,$D$6/365)),0)</f>
        <v>0.12711456747843616</v>
      </c>
      <c r="S4171" s="28">
        <f>'Data &amp; Parameter'!$E$16*'Data &amp; Parameter'!$E$17*('Data &amp; Parameter'!$E$18+'Data &amp; Parameter'!$E$19)*'Data &amp; Parameter'!$E$20*'Data &amp; Parameter'!$E$37*R4171</f>
        <v>0.44193977051480626</v>
      </c>
      <c r="T4171" s="28">
        <f t="shared" si="65"/>
        <v>0.88388593527275439</v>
      </c>
    </row>
    <row r="4172" spans="1:20" ht="15.75" customHeight="1" x14ac:dyDescent="0.35">
      <c r="A4172">
        <v>4165</v>
      </c>
      <c r="B4172" s="76">
        <v>44255.605624999997</v>
      </c>
      <c r="C4172" s="1" t="s">
        <v>13207</v>
      </c>
      <c r="D4172" s="76">
        <v>44255.606041666666</v>
      </c>
      <c r="E4172" s="1" t="s">
        <v>13208</v>
      </c>
      <c r="F4172" s="1" t="s">
        <v>13209</v>
      </c>
      <c r="G4172" s="1" t="s">
        <v>123</v>
      </c>
      <c r="H4172" s="1" t="s">
        <v>124</v>
      </c>
      <c r="I4172" s="1" t="s">
        <v>125</v>
      </c>
      <c r="J4172" s="1" t="s">
        <v>9694</v>
      </c>
      <c r="K4172" s="1" t="s">
        <v>12886</v>
      </c>
      <c r="L4172">
        <f>ROUNDUP(IF(B4172&gt;$D$4,0,($D$4-B4172+1)/365),0)</f>
        <v>0</v>
      </c>
      <c r="M4172">
        <f>ROUNDUP(IF(B4172&gt;$D$5,0,($D$5-B4172+1)/365),0)</f>
        <v>1</v>
      </c>
      <c r="N4172" s="28">
        <f>IF(OR(L4172=1,M4172=1),IF(B4172+364&lt;=$D$5,(B4172+364-$D$4+1)/365,IF(B4172&gt;$D$4,($D$5-B4172+1)/365,$D$6/365)),0)</f>
        <v>0.12710787671233834</v>
      </c>
      <c r="O4172" s="28">
        <f>'Data &amp; Parameter'!$E$16*'Data &amp; Parameter'!$E$17*('Data &amp; Parameter'!$E$18+'Data &amp; Parameter'!$E$19)*'Data &amp; Parameter'!$E$20*'Data &amp; Parameter'!$E$37*N4172</f>
        <v>0.44191650869916621</v>
      </c>
      <c r="P4172">
        <f>ROUNDUP(IF(D4172&gt;$D$4,0,($D$4-D4172+1)/365),0)</f>
        <v>0</v>
      </c>
      <c r="Q4172">
        <f>ROUNDUP(IF(D4172&gt;$D$5,0,($D$5-D4172+1)/365),0)</f>
        <v>1</v>
      </c>
      <c r="R4172" s="28">
        <f>IF(OR(P4172=1,Q4172=1),IF(D4172+364&lt;=$D$5,(D4172+364-$D$4+1)/365,IF(D4172&gt;$D$4,($D$5-D4172+1)/365,$D$6/365)),0)</f>
        <v>0.12710673515981921</v>
      </c>
      <c r="S4172" s="28">
        <f>'Data &amp; Parameter'!$E$16*'Data &amp; Parameter'!$E$17*('Data &amp; Parameter'!$E$18+'Data &amp; Parameter'!$E$19)*'Data &amp; Parameter'!$E$20*'Data &amp; Parameter'!$E$37*R4172</f>
        <v>0.44191253985854995</v>
      </c>
      <c r="T4172" s="28">
        <f t="shared" si="65"/>
        <v>0.88382904855771616</v>
      </c>
    </row>
    <row r="4173" spans="1:20" ht="15.75" customHeight="1" x14ac:dyDescent="0.35">
      <c r="A4173">
        <v>4166</v>
      </c>
      <c r="B4173" s="76">
        <v>44255.608113425929</v>
      </c>
      <c r="C4173" s="1" t="s">
        <v>13210</v>
      </c>
      <c r="D4173" s="76">
        <v>44255.609710648147</v>
      </c>
      <c r="E4173" s="1" t="s">
        <v>13211</v>
      </c>
      <c r="F4173" s="1" t="s">
        <v>13212</v>
      </c>
      <c r="G4173" s="1" t="s">
        <v>123</v>
      </c>
      <c r="H4173" s="1" t="s">
        <v>124</v>
      </c>
      <c r="I4173" s="1" t="s">
        <v>125</v>
      </c>
      <c r="J4173" s="1" t="s">
        <v>9694</v>
      </c>
      <c r="K4173" s="1" t="s">
        <v>13213</v>
      </c>
      <c r="L4173">
        <f>ROUNDUP(IF(B4173&gt;$D$4,0,($D$4-B4173+1)/365),0)</f>
        <v>0</v>
      </c>
      <c r="M4173">
        <f>ROUNDUP(IF(B4173&gt;$D$5,0,($D$5-B4173+1)/365),0)</f>
        <v>1</v>
      </c>
      <c r="N4173" s="28">
        <f>IF(OR(L4173=1,M4173=1),IF(B4173+364&lt;=$D$5,(B4173+364-$D$4+1)/365,IF(B4173&gt;$D$4,($D$5-B4173+1)/365,$D$6/365)),0)</f>
        <v>0.12710105910704292</v>
      </c>
      <c r="O4173" s="28">
        <f>'Data &amp; Parameter'!$E$16*'Data &amp; Parameter'!$E$17*('Data &amp; Parameter'!$E$18+'Data &amp; Parameter'!$E$19)*'Data &amp; Parameter'!$E$20*'Data &amp; Parameter'!$E$37*N4173</f>
        <v>0.44189280590113539</v>
      </c>
      <c r="P4173">
        <f>ROUNDUP(IF(D4173&gt;$D$4,0,($D$4-D4173+1)/365),0)</f>
        <v>0</v>
      </c>
      <c r="Q4173">
        <f>ROUNDUP(IF(D4173&gt;$D$5,0,($D$5-D4173+1)/365),0)</f>
        <v>1</v>
      </c>
      <c r="R4173" s="28">
        <f>IF(OR(P4173=1,Q4173=1),IF(D4173+364&lt;=$D$5,(D4173+364-$D$4+1)/365,IF(D4173&gt;$D$4,($D$5-D4173+1)/365,$D$6/365)),0)</f>
        <v>0.12709668315576281</v>
      </c>
      <c r="S4173" s="28">
        <f>'Data &amp; Parameter'!$E$16*'Data &amp; Parameter'!$E$17*('Data &amp; Parameter'!$E$18+'Data &amp; Parameter'!$E$19)*'Data &amp; Parameter'!$E$20*'Data &amp; Parameter'!$E$37*R4173</f>
        <v>0.4418775920122564</v>
      </c>
      <c r="T4173" s="28">
        <f t="shared" si="65"/>
        <v>0.88377039791339174</v>
      </c>
    </row>
    <row r="4174" spans="1:20" ht="15.75" customHeight="1" x14ac:dyDescent="0.35">
      <c r="A4174">
        <v>4167</v>
      </c>
      <c r="B4174" s="76">
        <v>44255.611863425926</v>
      </c>
      <c r="C4174" s="1" t="s">
        <v>13214</v>
      </c>
      <c r="D4174" s="76">
        <v>44255.612986111111</v>
      </c>
      <c r="E4174" s="1" t="s">
        <v>13215</v>
      </c>
      <c r="F4174" s="1" t="s">
        <v>13216</v>
      </c>
      <c r="G4174" s="1" t="s">
        <v>123</v>
      </c>
      <c r="H4174" s="1" t="s">
        <v>124</v>
      </c>
      <c r="I4174" s="1" t="s">
        <v>125</v>
      </c>
      <c r="J4174" s="1" t="s">
        <v>9694</v>
      </c>
      <c r="K4174" s="1" t="s">
        <v>13213</v>
      </c>
      <c r="L4174">
        <f>ROUNDUP(IF(B4174&gt;$D$4,0,($D$4-B4174+1)/365),0)</f>
        <v>0</v>
      </c>
      <c r="M4174">
        <f>ROUNDUP(IF(B4174&gt;$D$5,0,($D$5-B4174+1)/365),0)</f>
        <v>1</v>
      </c>
      <c r="N4174" s="28">
        <f>IF(OR(L4174=1,M4174=1),IF(B4174+364&lt;=$D$5,(B4174+364-$D$4+1)/365,IF(B4174&gt;$D$4,($D$5-B4174+1)/365,$D$6/365)),0)</f>
        <v>0.12709078513445055</v>
      </c>
      <c r="O4174" s="28">
        <f>'Data &amp; Parameter'!$E$16*'Data &amp; Parameter'!$E$17*('Data &amp; Parameter'!$E$18+'Data &amp; Parameter'!$E$19)*'Data &amp; Parameter'!$E$20*'Data &amp; Parameter'!$E$37*N4174</f>
        <v>0.4418570863358659</v>
      </c>
      <c r="P4174">
        <f>ROUNDUP(IF(D4174&gt;$D$4,0,($D$4-D4174+1)/365),0)</f>
        <v>0</v>
      </c>
      <c r="Q4174">
        <f>ROUNDUP(IF(D4174&gt;$D$5,0,($D$5-D4174+1)/365),0)</f>
        <v>1</v>
      </c>
      <c r="R4174" s="28">
        <f>IF(OR(P4174=1,Q4174=1),IF(D4174+364&lt;=$D$5,(D4174+364-$D$4+1)/365,IF(D4174&gt;$D$4,($D$5-D4174+1)/365,$D$6/365)),0)</f>
        <v>0.12708770928462673</v>
      </c>
      <c r="S4174" s="28">
        <f>'Data &amp; Parameter'!$E$16*'Data &amp; Parameter'!$E$17*('Data &amp; Parameter'!$E$18+'Data &amp; Parameter'!$E$19)*'Data &amp; Parameter'!$E$20*'Data &amp; Parameter'!$E$37*R4174</f>
        <v>0.44184639251538382</v>
      </c>
      <c r="T4174" s="28">
        <f t="shared" si="65"/>
        <v>0.88370347885124967</v>
      </c>
    </row>
    <row r="4175" spans="1:20" ht="15.75" customHeight="1" x14ac:dyDescent="0.35">
      <c r="A4175">
        <v>4168</v>
      </c>
      <c r="B4175" s="76">
        <v>44255.61518518519</v>
      </c>
      <c r="C4175" s="1" t="s">
        <v>13217</v>
      </c>
      <c r="D4175" s="76">
        <v>44255.616724537038</v>
      </c>
      <c r="E4175" s="1" t="s">
        <v>13218</v>
      </c>
      <c r="F4175" s="1" t="s">
        <v>13219</v>
      </c>
      <c r="G4175" s="1" t="s">
        <v>123</v>
      </c>
      <c r="H4175" s="1" t="s">
        <v>124</v>
      </c>
      <c r="I4175" s="1" t="s">
        <v>125</v>
      </c>
      <c r="J4175" s="1" t="s">
        <v>9694</v>
      </c>
      <c r="K4175" s="1" t="s">
        <v>13213</v>
      </c>
      <c r="L4175">
        <f>ROUNDUP(IF(B4175&gt;$D$4,0,($D$4-B4175+1)/365),0)</f>
        <v>0</v>
      </c>
      <c r="M4175">
        <f>ROUNDUP(IF(B4175&gt;$D$5,0,($D$5-B4175+1)/365),0)</f>
        <v>1</v>
      </c>
      <c r="N4175" s="28">
        <f>IF(OR(L4175=1,M4175=1),IF(B4175+364&lt;=$D$5,(B4175+364-$D$4+1)/365,IF(B4175&gt;$D$4,($D$5-B4175+1)/365,$D$6/365)),0)</f>
        <v>0.12708168442413684</v>
      </c>
      <c r="O4175" s="28">
        <f>'Data &amp; Parameter'!$E$16*'Data &amp; Parameter'!$E$17*('Data &amp; Parameter'!$E$18+'Data &amp; Parameter'!$E$19)*'Data &amp; Parameter'!$E$20*'Data &amp; Parameter'!$E$37*N4175</f>
        <v>0.44182544585667188</v>
      </c>
      <c r="P4175">
        <f>ROUNDUP(IF(D4175&gt;$D$4,0,($D$4-D4175+1)/365),0)</f>
        <v>0</v>
      </c>
      <c r="Q4175">
        <f>ROUNDUP(IF(D4175&gt;$D$5,0,($D$5-D4175+1)/365),0)</f>
        <v>1</v>
      </c>
      <c r="R4175" s="28">
        <f>IF(OR(P4175=1,Q4175=1),IF(D4175+364&lt;=$D$5,(D4175+364-$D$4+1)/365,IF(D4175&gt;$D$4,($D$5-D4175+1)/365,$D$6/365)),0)</f>
        <v>0.12707746702181383</v>
      </c>
      <c r="S4175" s="28">
        <f>'Data &amp; Parameter'!$E$16*'Data &amp; Parameter'!$E$17*('Data &amp; Parameter'!$E$18+'Data &amp; Parameter'!$E$19)*'Data &amp; Parameter'!$E$20*'Data &amp; Parameter'!$E$37*R4175</f>
        <v>0.44181078319564276</v>
      </c>
      <c r="T4175" s="28">
        <f t="shared" si="65"/>
        <v>0.88363622905231465</v>
      </c>
    </row>
    <row r="4176" spans="1:20" ht="15.75" customHeight="1" x14ac:dyDescent="0.35">
      <c r="A4176">
        <v>4169</v>
      </c>
      <c r="B4176" s="76">
        <v>44255.61555555556</v>
      </c>
      <c r="C4176" s="1" t="s">
        <v>13220</v>
      </c>
      <c r="D4176" s="76">
        <v>44255.616076388891</v>
      </c>
      <c r="E4176" s="1" t="s">
        <v>13221</v>
      </c>
      <c r="F4176" s="1" t="s">
        <v>13222</v>
      </c>
      <c r="G4176" s="1" t="s">
        <v>123</v>
      </c>
      <c r="H4176" s="1" t="s">
        <v>124</v>
      </c>
      <c r="I4176" s="1" t="s">
        <v>125</v>
      </c>
      <c r="J4176" s="1" t="s">
        <v>10085</v>
      </c>
      <c r="K4176" s="1" t="s">
        <v>10085</v>
      </c>
      <c r="L4176">
        <f>ROUNDUP(IF(B4176&gt;$D$4,0,($D$4-B4176+1)/365),0)</f>
        <v>0</v>
      </c>
      <c r="M4176">
        <f>ROUNDUP(IF(B4176&gt;$D$5,0,($D$5-B4176+1)/365),0)</f>
        <v>1</v>
      </c>
      <c r="N4176" s="28">
        <f>IF(OR(L4176=1,M4176=1),IF(B4176+364&lt;=$D$5,(B4176+364-$D$4+1)/365,IF(B4176&gt;$D$4,($D$5-B4176+1)/365,$D$6/365)),0)</f>
        <v>0.12708066971079535</v>
      </c>
      <c r="O4176" s="28">
        <f>'Data &amp; Parameter'!$E$16*'Data &amp; Parameter'!$E$17*('Data &amp; Parameter'!$E$18+'Data &amp; Parameter'!$E$19)*'Data &amp; Parameter'!$E$20*'Data &amp; Parameter'!$E$37*N4176</f>
        <v>0.441821917998377</v>
      </c>
      <c r="P4176">
        <f>ROUNDUP(IF(D4176&gt;$D$4,0,($D$4-D4176+1)/365),0)</f>
        <v>0</v>
      </c>
      <c r="Q4176">
        <f>ROUNDUP(IF(D4176&gt;$D$5,0,($D$5-D4176+1)/365),0)</f>
        <v>1</v>
      </c>
      <c r="R4176" s="28">
        <f>IF(OR(P4176=1,Q4176=1),IF(D4176+364&lt;=$D$5,(D4176+364-$D$4+1)/365,IF(D4176&gt;$D$4,($D$5-D4176+1)/365,$D$6/365)),0)</f>
        <v>0.12707924277016142</v>
      </c>
      <c r="S4176" s="28">
        <f>'Data &amp; Parameter'!$E$16*'Data &amp; Parameter'!$E$17*('Data &amp; Parameter'!$E$18+'Data &amp; Parameter'!$E$19)*'Data &amp; Parameter'!$E$20*'Data &amp; Parameter'!$E$37*R4176</f>
        <v>0.44181695694765871</v>
      </c>
      <c r="T4176" s="28">
        <f t="shared" si="65"/>
        <v>0.88363887494603577</v>
      </c>
    </row>
    <row r="4177" spans="1:20" ht="15.75" customHeight="1" x14ac:dyDescent="0.35">
      <c r="A4177">
        <v>4170</v>
      </c>
      <c r="B4177" s="76">
        <v>44255.619479166664</v>
      </c>
      <c r="C4177" s="1" t="s">
        <v>13223</v>
      </c>
      <c r="D4177" s="76">
        <v>44255.620092592595</v>
      </c>
      <c r="E4177" s="1" t="s">
        <v>13224</v>
      </c>
      <c r="F4177" s="1" t="s">
        <v>13225</v>
      </c>
      <c r="G4177" s="1" t="s">
        <v>123</v>
      </c>
      <c r="H4177" s="1" t="s">
        <v>124</v>
      </c>
      <c r="I4177" s="1" t="s">
        <v>125</v>
      </c>
      <c r="J4177" s="1" t="s">
        <v>9694</v>
      </c>
      <c r="K4177" s="1" t="s">
        <v>13213</v>
      </c>
      <c r="L4177">
        <f>ROUNDUP(IF(B4177&gt;$D$4,0,($D$4-B4177+1)/365),0)</f>
        <v>0</v>
      </c>
      <c r="M4177">
        <f>ROUNDUP(IF(B4177&gt;$D$5,0,($D$5-B4177+1)/365),0)</f>
        <v>1</v>
      </c>
      <c r="N4177" s="28">
        <f>IF(OR(L4177=1,M4177=1),IF(B4177+364&lt;=$D$5,(B4177+364-$D$4+1)/365,IF(B4177&gt;$D$4,($D$5-B4177+1)/365,$D$6/365)),0)</f>
        <v>0.12706992009133164</v>
      </c>
      <c r="O4177" s="28">
        <f>'Data &amp; Parameter'!$E$16*'Data &amp; Parameter'!$E$17*('Data &amp; Parameter'!$E$18+'Data &amp; Parameter'!$E$19)*'Data &amp; Parameter'!$E$20*'Data &amp; Parameter'!$E$37*N4177</f>
        <v>0.44178454474955786</v>
      </c>
      <c r="P4177">
        <f>ROUNDUP(IF(D4177&gt;$D$4,0,($D$4-D4177+1)/365),0)</f>
        <v>0</v>
      </c>
      <c r="Q4177">
        <f>ROUNDUP(IF(D4177&gt;$D$5,0,($D$5-D4177+1)/365),0)</f>
        <v>1</v>
      </c>
      <c r="R4177" s="28">
        <f>IF(OR(P4177=1,Q4177=1),IF(D4177+364&lt;=$D$5,(D4177+364-$D$4+1)/365,IF(D4177&gt;$D$4,($D$5-D4177+1)/365,$D$6/365)),0)</f>
        <v>0.12706823947234239</v>
      </c>
      <c r="S4177" s="28">
        <f>'Data &amp; Parameter'!$E$16*'Data &amp; Parameter'!$E$17*('Data &amp; Parameter'!$E$18+'Data &amp; Parameter'!$E$19)*'Data &amp; Parameter'!$E$20*'Data &amp; Parameter'!$E$37*R4177</f>
        <v>0.44177870173419648</v>
      </c>
      <c r="T4177" s="28">
        <f t="shared" si="65"/>
        <v>0.88356324648375439</v>
      </c>
    </row>
    <row r="4178" spans="1:20" ht="15.75" customHeight="1" x14ac:dyDescent="0.35">
      <c r="A4178">
        <v>4171</v>
      </c>
      <c r="B4178" s="76">
        <v>44255.621967592597</v>
      </c>
      <c r="C4178" s="1" t="s">
        <v>13226</v>
      </c>
      <c r="D4178" s="76">
        <v>44255.622731481482</v>
      </c>
      <c r="E4178" s="1" t="s">
        <v>13227</v>
      </c>
      <c r="F4178" s="1" t="s">
        <v>13228</v>
      </c>
      <c r="G4178" s="1" t="s">
        <v>123</v>
      </c>
      <c r="H4178" s="1" t="s">
        <v>124</v>
      </c>
      <c r="I4178" s="1" t="s">
        <v>125</v>
      </c>
      <c r="J4178" s="1" t="s">
        <v>9694</v>
      </c>
      <c r="K4178" s="1" t="s">
        <v>13213</v>
      </c>
      <c r="L4178">
        <f>ROUNDUP(IF(B4178&gt;$D$4,0,($D$4-B4178+1)/365),0)</f>
        <v>0</v>
      </c>
      <c r="M4178">
        <f>ROUNDUP(IF(B4178&gt;$D$5,0,($D$5-B4178+1)/365),0)</f>
        <v>1</v>
      </c>
      <c r="N4178" s="28">
        <f>IF(OR(L4178=1,M4178=1),IF(B4178+364&lt;=$D$5,(B4178+364-$D$4+1)/365,IF(B4178&gt;$D$4,($D$5-B4178+1)/365,$D$6/365)),0)</f>
        <v>0.12706310248603622</v>
      </c>
      <c r="O4178" s="28">
        <f>'Data &amp; Parameter'!$E$16*'Data &amp; Parameter'!$E$17*('Data &amp; Parameter'!$E$18+'Data &amp; Parameter'!$E$19)*'Data &amp; Parameter'!$E$20*'Data &amp; Parameter'!$E$37*N4178</f>
        <v>0.44176084195152704</v>
      </c>
      <c r="P4178">
        <f>ROUNDUP(IF(D4178&gt;$D$4,0,($D$4-D4178+1)/365),0)</f>
        <v>0</v>
      </c>
      <c r="Q4178">
        <f>ROUNDUP(IF(D4178&gt;$D$5,0,($D$5-D4178+1)/365),0)</f>
        <v>1</v>
      </c>
      <c r="R4178" s="28">
        <f>IF(OR(P4178=1,Q4178=1),IF(D4178+364&lt;=$D$5,(D4178+364-$D$4+1)/365,IF(D4178&gt;$D$4,($D$5-D4178+1)/365,$D$6/365)),0)</f>
        <v>0.12706100963977443</v>
      </c>
      <c r="S4178" s="28">
        <f>'Data &amp; Parameter'!$E$16*'Data &amp; Parameter'!$E$17*('Data &amp; Parameter'!$E$18+'Data &amp; Parameter'!$E$19)*'Data &amp; Parameter'!$E$20*'Data &amp; Parameter'!$E$37*R4178</f>
        <v>0.44175356574381136</v>
      </c>
      <c r="T4178" s="28">
        <f t="shared" si="65"/>
        <v>0.8835144076953384</v>
      </c>
    </row>
    <row r="4179" spans="1:20" ht="15.75" customHeight="1" x14ac:dyDescent="0.35">
      <c r="A4179">
        <v>4172</v>
      </c>
      <c r="B4179" s="76">
        <v>44255.62394675926</v>
      </c>
      <c r="C4179" s="1" t="s">
        <v>13229</v>
      </c>
      <c r="D4179" s="76">
        <v>44255.624976851846</v>
      </c>
      <c r="E4179" s="1" t="s">
        <v>13230</v>
      </c>
      <c r="F4179" s="1" t="s">
        <v>13231</v>
      </c>
      <c r="G4179" s="1" t="s">
        <v>123</v>
      </c>
      <c r="H4179" s="1" t="s">
        <v>124</v>
      </c>
      <c r="I4179" s="1" t="s">
        <v>125</v>
      </c>
      <c r="J4179" s="1" t="s">
        <v>10085</v>
      </c>
      <c r="K4179" s="1" t="s">
        <v>10085</v>
      </c>
      <c r="L4179">
        <f>ROUNDUP(IF(B4179&gt;$D$4,0,($D$4-B4179+1)/365),0)</f>
        <v>0</v>
      </c>
      <c r="M4179">
        <f>ROUNDUP(IF(B4179&gt;$D$5,0,($D$5-B4179+1)/365),0)</f>
        <v>1</v>
      </c>
      <c r="N4179" s="28">
        <f>IF(OR(L4179=1,M4179=1),IF(B4179+364&lt;=$D$5,(B4179+364-$D$4+1)/365,IF(B4179&gt;$D$4,($D$5-B4179+1)/365,$D$6/365)),0)</f>
        <v>0.12705768011161525</v>
      </c>
      <c r="O4179" s="28">
        <f>'Data &amp; Parameter'!$E$16*'Data &amp; Parameter'!$E$17*('Data &amp; Parameter'!$E$18+'Data &amp; Parameter'!$E$19)*'Data &amp; Parameter'!$E$20*'Data &amp; Parameter'!$E$37*N4179</f>
        <v>0.44174198995875558</v>
      </c>
      <c r="P4179">
        <f>ROUNDUP(IF(D4179&gt;$D$4,0,($D$4-D4179+1)/365),0)</f>
        <v>0</v>
      </c>
      <c r="Q4179">
        <f>ROUNDUP(IF(D4179&gt;$D$5,0,($D$5-D4179+1)/365),0)</f>
        <v>1</v>
      </c>
      <c r="R4179" s="28">
        <f>IF(OR(P4179=1,Q4179=1),IF(D4179+364&lt;=$D$5,(D4179+364-$D$4+1)/365,IF(D4179&gt;$D$4,($D$5-D4179+1)/365,$D$6/365)),0)</f>
        <v>0.12705485794014673</v>
      </c>
      <c r="S4179" s="28">
        <f>'Data &amp; Parameter'!$E$16*'Data &amp; Parameter'!$E$17*('Data &amp; Parameter'!$E$18+'Data &amp; Parameter'!$E$19)*'Data &amp; Parameter'!$E$20*'Data &amp; Parameter'!$E$37*R4179</f>
        <v>0.44173217810291643</v>
      </c>
      <c r="T4179" s="28">
        <f t="shared" si="65"/>
        <v>0.883474168061672</v>
      </c>
    </row>
    <row r="4180" spans="1:20" ht="15.75" customHeight="1" x14ac:dyDescent="0.35">
      <c r="A4180">
        <v>4173</v>
      </c>
      <c r="B4180" s="76">
        <v>44255.6252662037</v>
      </c>
      <c r="C4180" s="1" t="s">
        <v>13232</v>
      </c>
      <c r="D4180" s="76">
        <v>44255.627199074079</v>
      </c>
      <c r="E4180" s="1" t="s">
        <v>13233</v>
      </c>
      <c r="F4180" s="1" t="s">
        <v>13234</v>
      </c>
      <c r="G4180" s="1" t="s">
        <v>123</v>
      </c>
      <c r="H4180" s="1" t="s">
        <v>124</v>
      </c>
      <c r="I4180" s="1" t="s">
        <v>125</v>
      </c>
      <c r="J4180" s="1" t="s">
        <v>9694</v>
      </c>
      <c r="K4180" s="1" t="s">
        <v>12886</v>
      </c>
      <c r="L4180">
        <f>ROUNDUP(IF(B4180&gt;$D$4,0,($D$4-B4180+1)/365),0)</f>
        <v>0</v>
      </c>
      <c r="M4180">
        <f>ROUNDUP(IF(B4180&gt;$D$5,0,($D$5-B4180+1)/365),0)</f>
        <v>1</v>
      </c>
      <c r="N4180" s="28">
        <f>IF(OR(L4180=1,M4180=1),IF(B4180+364&lt;=$D$5,(B4180+364-$D$4+1)/365,IF(B4180&gt;$D$4,($D$5-B4180+1)/365,$D$6/365)),0)</f>
        <v>0.12705406519534124</v>
      </c>
      <c r="O4180" s="28">
        <f>'Data &amp; Parameter'!$E$16*'Data &amp; Parameter'!$E$17*('Data &amp; Parameter'!$E$18+'Data &amp; Parameter'!$E$19)*'Data &amp; Parameter'!$E$20*'Data &amp; Parameter'!$E$37*N4180</f>
        <v>0.44172942196359766</v>
      </c>
      <c r="P4180">
        <f>ROUNDUP(IF(D4180&gt;$D$4,0,($D$4-D4180+1)/365),0)</f>
        <v>0</v>
      </c>
      <c r="Q4180">
        <f>ROUNDUP(IF(D4180&gt;$D$5,0,($D$5-D4180+1)/365),0)</f>
        <v>1</v>
      </c>
      <c r="R4180" s="28">
        <f>IF(OR(P4180=1,Q4180=1),IF(D4180+364&lt;=$D$5,(D4180+364-$D$4+1)/365,IF(D4180&gt;$D$4,($D$5-D4180+1)/365,$D$6/365)),0)</f>
        <v>0.12704876966005804</v>
      </c>
      <c r="S4180" s="28">
        <f>'Data &amp; Parameter'!$E$16*'Data &amp; Parameter'!$E$17*('Data &amp; Parameter'!$E$18+'Data &amp; Parameter'!$E$19)*'Data &amp; Parameter'!$E$20*'Data &amp; Parameter'!$E$37*R4180</f>
        <v>0.44171101095300908</v>
      </c>
      <c r="T4180" s="28">
        <f t="shared" si="65"/>
        <v>0.88344043291660679</v>
      </c>
    </row>
    <row r="4181" spans="1:20" ht="15.75" customHeight="1" x14ac:dyDescent="0.35">
      <c r="A4181">
        <v>4174</v>
      </c>
      <c r="B4181" s="76">
        <v>44255.63113425926</v>
      </c>
      <c r="C4181" s="1" t="s">
        <v>13235</v>
      </c>
      <c r="D4181" s="76">
        <v>44255.63212962963</v>
      </c>
      <c r="E4181" s="1" t="s">
        <v>13236</v>
      </c>
      <c r="F4181" s="1" t="s">
        <v>13237</v>
      </c>
      <c r="G4181" s="1" t="s">
        <v>123</v>
      </c>
      <c r="H4181" s="1" t="s">
        <v>124</v>
      </c>
      <c r="I4181" s="1" t="s">
        <v>125</v>
      </c>
      <c r="J4181" s="1" t="s">
        <v>9694</v>
      </c>
      <c r="K4181" s="1" t="s">
        <v>12886</v>
      </c>
      <c r="L4181">
        <f>ROUNDUP(IF(B4181&gt;$D$4,0,($D$4-B4181+1)/365),0)</f>
        <v>0</v>
      </c>
      <c r="M4181">
        <f>ROUNDUP(IF(B4181&gt;$D$5,0,($D$5-B4181+1)/365),0)</f>
        <v>1</v>
      </c>
      <c r="N4181" s="28">
        <f>IF(OR(L4181=1,M4181=1),IF(B4181+364&lt;=$D$5,(B4181+364-$D$4+1)/365,IF(B4181&gt;$D$4,($D$5-B4181+1)/365,$D$6/365)),0)</f>
        <v>0.12703798833079494</v>
      </c>
      <c r="O4181" s="28">
        <f>'Data &amp; Parameter'!$E$16*'Data &amp; Parameter'!$E$17*('Data &amp; Parameter'!$E$18+'Data &amp; Parameter'!$E$19)*'Data &amp; Parameter'!$E$20*'Data &amp; Parameter'!$E$37*N4181</f>
        <v>0.44167352745859223</v>
      </c>
      <c r="P4181">
        <f>ROUNDUP(IF(D4181&gt;$D$4,0,($D$4-D4181+1)/365),0)</f>
        <v>0</v>
      </c>
      <c r="Q4181">
        <f>ROUNDUP(IF(D4181&gt;$D$5,0,($D$5-D4181+1)/365),0)</f>
        <v>1</v>
      </c>
      <c r="R4181" s="28">
        <f>IF(OR(P4181=1,Q4181=1),IF(D4181+364&lt;=$D$5,(D4181+364-$D$4+1)/365,IF(D4181&gt;$D$4,($D$5-D4181+1)/365,$D$6/365)),0)</f>
        <v>0.12703526128868473</v>
      </c>
      <c r="S4181" s="28">
        <f>'Data &amp; Parameter'!$E$16*'Data &amp; Parameter'!$E$17*('Data &amp; Parameter'!$E$18+'Data &amp; Parameter'!$E$19)*'Data &amp; Parameter'!$E$20*'Data &amp; Parameter'!$E$37*R4181</f>
        <v>0.44166404633940753</v>
      </c>
      <c r="T4181" s="28">
        <f t="shared" si="65"/>
        <v>0.88333757379799982</v>
      </c>
    </row>
    <row r="4182" spans="1:20" ht="15.75" customHeight="1" x14ac:dyDescent="0.35">
      <c r="A4182">
        <v>4175</v>
      </c>
      <c r="B4182" s="76">
        <v>44255.637303240743</v>
      </c>
      <c r="C4182" s="1" t="s">
        <v>13238</v>
      </c>
      <c r="D4182" s="76">
        <v>44255.63790509259</v>
      </c>
      <c r="E4182" s="1" t="s">
        <v>13239</v>
      </c>
      <c r="F4182" s="1" t="s">
        <v>13240</v>
      </c>
      <c r="G4182" s="1" t="s">
        <v>123</v>
      </c>
      <c r="H4182" s="1" t="s">
        <v>124</v>
      </c>
      <c r="I4182" s="1" t="s">
        <v>125</v>
      </c>
      <c r="J4182" s="1" t="s">
        <v>9694</v>
      </c>
      <c r="K4182" s="1" t="s">
        <v>12832</v>
      </c>
      <c r="L4182">
        <f>ROUNDUP(IF(B4182&gt;$D$4,0,($D$4-B4182+1)/365),0)</f>
        <v>0</v>
      </c>
      <c r="M4182">
        <f>ROUNDUP(IF(B4182&gt;$D$5,0,($D$5-B4182+1)/365),0)</f>
        <v>1</v>
      </c>
      <c r="N4182" s="28">
        <f>IF(OR(L4182=1,M4182=1),IF(B4182+364&lt;=$D$5,(B4182+364-$D$4+1)/365,IF(B4182&gt;$D$4,($D$5-B4182+1)/365,$D$6/365)),0)</f>
        <v>0.12702108701166365</v>
      </c>
      <c r="O4182" s="28">
        <f>'Data &amp; Parameter'!$E$16*'Data &amp; Parameter'!$E$17*('Data &amp; Parameter'!$E$18+'Data &amp; Parameter'!$E$19)*'Data &amp; Parameter'!$E$20*'Data &amp; Parameter'!$E$37*N4182</f>
        <v>0.44161476656873949</v>
      </c>
      <c r="P4182">
        <f>ROUNDUP(IF(D4182&gt;$D$4,0,($D$4-D4182+1)/365),0)</f>
        <v>0</v>
      </c>
      <c r="Q4182">
        <f>ROUNDUP(IF(D4182&gt;$D$5,0,($D$5-D4182+1)/365),0)</f>
        <v>1</v>
      </c>
      <c r="R4182" s="28">
        <f>IF(OR(P4182=1,Q4182=1),IF(D4182+364&lt;=$D$5,(D4182+364-$D$4+1)/365,IF(D4182&gt;$D$4,($D$5-D4182+1)/365,$D$6/365)),0)</f>
        <v>0.12701943810249372</v>
      </c>
      <c r="S4182" s="28">
        <f>'Data &amp; Parameter'!$E$16*'Data &amp; Parameter'!$E$17*('Data &amp; Parameter'!$E$18+'Data &amp; Parameter'!$E$19)*'Data &amp; Parameter'!$E$20*'Data &amp; Parameter'!$E$37*R4182</f>
        <v>0.44160903379904504</v>
      </c>
      <c r="T4182" s="28">
        <f t="shared" si="65"/>
        <v>0.88322380036778458</v>
      </c>
    </row>
    <row r="4183" spans="1:20" ht="15.75" customHeight="1" x14ac:dyDescent="0.35">
      <c r="A4183">
        <v>4176</v>
      </c>
      <c r="B4183" s="76">
        <v>44255.639120370368</v>
      </c>
      <c r="C4183" s="1" t="s">
        <v>13241</v>
      </c>
      <c r="D4183" s="76">
        <v>44255.639710648145</v>
      </c>
      <c r="E4183" s="1" t="s">
        <v>13242</v>
      </c>
      <c r="F4183" s="1" t="s">
        <v>13243</v>
      </c>
      <c r="G4183" s="1" t="s">
        <v>123</v>
      </c>
      <c r="H4183" s="1" t="s">
        <v>124</v>
      </c>
      <c r="I4183" s="1" t="s">
        <v>125</v>
      </c>
      <c r="J4183" s="1" t="s">
        <v>10085</v>
      </c>
      <c r="K4183" s="1" t="s">
        <v>10085</v>
      </c>
      <c r="L4183">
        <f>ROUNDUP(IF(B4183&gt;$D$4,0,($D$4-B4183+1)/365),0)</f>
        <v>0</v>
      </c>
      <c r="M4183">
        <f>ROUNDUP(IF(B4183&gt;$D$5,0,($D$5-B4183+1)/365),0)</f>
        <v>1</v>
      </c>
      <c r="N4183" s="28">
        <f>IF(OR(L4183=1,M4183=1),IF(B4183+364&lt;=$D$5,(B4183+364-$D$4+1)/365,IF(B4183&gt;$D$4,($D$5-B4183+1)/365,$D$6/365)),0)</f>
        <v>0.12701610857433454</v>
      </c>
      <c r="O4183" s="28">
        <f>'Data &amp; Parameter'!$E$16*'Data &amp; Parameter'!$E$17*('Data &amp; Parameter'!$E$18+'Data &amp; Parameter'!$E$19)*'Data &amp; Parameter'!$E$20*'Data &amp; Parameter'!$E$37*N4183</f>
        <v>0.44159745801398925</v>
      </c>
      <c r="P4183">
        <f>ROUNDUP(IF(D4183&gt;$D$4,0,($D$4-D4183+1)/365),0)</f>
        <v>0</v>
      </c>
      <c r="Q4183">
        <f>ROUNDUP(IF(D4183&gt;$D$5,0,($D$5-D4183+1)/365),0)</f>
        <v>1</v>
      </c>
      <c r="R4183" s="28">
        <f>IF(OR(P4183=1,Q4183=1),IF(D4183+364&lt;=$D$5,(D4183+364-$D$4+1)/365,IF(D4183&gt;$D$4,($D$5-D4183+1)/365,$D$6/365)),0)</f>
        <v>0.12701449137494408</v>
      </c>
      <c r="S4183" s="28">
        <f>'Data &amp; Parameter'!$E$16*'Data &amp; Parameter'!$E$17*('Data &amp; Parameter'!$E$18+'Data &amp; Parameter'!$E$19)*'Data &amp; Parameter'!$E$20*'Data &amp; Parameter'!$E$37*R4183</f>
        <v>0.44159183548982328</v>
      </c>
      <c r="T4183" s="28">
        <f t="shared" si="65"/>
        <v>0.88318929350381259</v>
      </c>
    </row>
    <row r="4184" spans="1:20" ht="15.75" customHeight="1" x14ac:dyDescent="0.35">
      <c r="A4184">
        <v>4177</v>
      </c>
      <c r="B4184" s="76">
        <v>44255.640150462961</v>
      </c>
      <c r="C4184" s="1" t="s">
        <v>13244</v>
      </c>
      <c r="D4184" s="76">
        <v>44255.642465277779</v>
      </c>
      <c r="E4184" s="1" t="s">
        <v>13245</v>
      </c>
      <c r="F4184" s="1" t="s">
        <v>13246</v>
      </c>
      <c r="G4184" s="1" t="s">
        <v>123</v>
      </c>
      <c r="H4184" s="1" t="s">
        <v>124</v>
      </c>
      <c r="I4184" s="1" t="s">
        <v>125</v>
      </c>
      <c r="J4184" s="1" t="s">
        <v>9694</v>
      </c>
      <c r="K4184" s="1" t="s">
        <v>12832</v>
      </c>
      <c r="L4184">
        <f>ROUNDUP(IF(B4184&gt;$D$4,0,($D$4-B4184+1)/365),0)</f>
        <v>0</v>
      </c>
      <c r="M4184">
        <f>ROUNDUP(IF(B4184&gt;$D$5,0,($D$5-B4184+1)/365),0)</f>
        <v>1</v>
      </c>
      <c r="N4184" s="28">
        <f>IF(OR(L4184=1,M4184=1),IF(B4184+364&lt;=$D$5,(B4184+364-$D$4+1)/365,IF(B4184&gt;$D$4,($D$5-B4184+1)/365,$D$6/365)),0)</f>
        <v>0.12701328640284609</v>
      </c>
      <c r="O4184" s="28">
        <f>'Data &amp; Parameter'!$E$16*'Data &amp; Parameter'!$E$17*('Data &amp; Parameter'!$E$18+'Data &amp; Parameter'!$E$19)*'Data &amp; Parameter'!$E$20*'Data &amp; Parameter'!$E$37*N4184</f>
        <v>0.44158764615808088</v>
      </c>
      <c r="P4184">
        <f>ROUNDUP(IF(D4184&gt;$D$4,0,($D$4-D4184+1)/365),0)</f>
        <v>0</v>
      </c>
      <c r="Q4184">
        <f>ROUNDUP(IF(D4184&gt;$D$5,0,($D$5-D4184+1)/365),0)</f>
        <v>1</v>
      </c>
      <c r="R4184" s="28">
        <f>IF(OR(P4184=1,Q4184=1),IF(D4184+364&lt;=$D$5,(D4184+364-$D$4+1)/365,IF(D4184&gt;$D$4,($D$5-D4184+1)/365,$D$6/365)),0)</f>
        <v>0.12700694444444197</v>
      </c>
      <c r="S4184" s="28">
        <f>'Data &amp; Parameter'!$E$16*'Data &amp; Parameter'!$E$17*('Data &amp; Parameter'!$E$18+'Data &amp; Parameter'!$E$19)*'Data &amp; Parameter'!$E$20*'Data &amp; Parameter'!$E$37*R4184</f>
        <v>0.4415655970436691</v>
      </c>
      <c r="T4184" s="28">
        <f t="shared" si="65"/>
        <v>0.88315324320174993</v>
      </c>
    </row>
    <row r="4185" spans="1:20" ht="15.75" customHeight="1" x14ac:dyDescent="0.35">
      <c r="A4185">
        <v>4178</v>
      </c>
      <c r="B4185" s="76">
        <v>44255.641701388886</v>
      </c>
      <c r="C4185" s="1" t="s">
        <v>13247</v>
      </c>
      <c r="D4185" s="76">
        <v>44255.642476851848</v>
      </c>
      <c r="E4185" s="1" t="s">
        <v>13248</v>
      </c>
      <c r="F4185" s="1" t="s">
        <v>13249</v>
      </c>
      <c r="G4185" s="1" t="s">
        <v>123</v>
      </c>
      <c r="H4185" s="1" t="s">
        <v>124</v>
      </c>
      <c r="I4185" s="1" t="s">
        <v>125</v>
      </c>
      <c r="J4185" s="1" t="s">
        <v>10085</v>
      </c>
      <c r="K4185" s="1" t="s">
        <v>13250</v>
      </c>
      <c r="L4185">
        <f>ROUNDUP(IF(B4185&gt;$D$4,0,($D$4-B4185+1)/365),0)</f>
        <v>0</v>
      </c>
      <c r="M4185">
        <f>ROUNDUP(IF(B4185&gt;$D$5,0,($D$5-B4185+1)/365),0)</f>
        <v>1</v>
      </c>
      <c r="N4185" s="28">
        <f>IF(OR(L4185=1,M4185=1),IF(B4185+364&lt;=$D$5,(B4185+364-$D$4+1)/365,IF(B4185&gt;$D$4,($D$5-B4185+1)/365,$D$6/365)),0)</f>
        <v>0.12700903729072371</v>
      </c>
      <c r="O4185" s="28">
        <f>'Data &amp; Parameter'!$E$16*'Data &amp; Parameter'!$E$17*('Data &amp; Parameter'!$E$18+'Data &amp; Parameter'!$E$19)*'Data &amp; Parameter'!$E$20*'Data &amp; Parameter'!$E$37*N4185</f>
        <v>0.44157287325145411</v>
      </c>
      <c r="P4185">
        <f>ROUNDUP(IF(D4185&gt;$D$4,0,($D$4-D4185+1)/365),0)</f>
        <v>0</v>
      </c>
      <c r="Q4185">
        <f>ROUNDUP(IF(D4185&gt;$D$5,0,($D$5-D4185+1)/365),0)</f>
        <v>1</v>
      </c>
      <c r="R4185" s="28">
        <f>IF(OR(P4185=1,Q4185=1),IF(D4185+364&lt;=$D$5,(D4185+364-$D$4+1)/365,IF(D4185&gt;$D$4,($D$5-D4185+1)/365,$D$6/365)),0)</f>
        <v>0.1270069127346625</v>
      </c>
      <c r="S4185" s="28">
        <f>'Data &amp; Parameter'!$E$16*'Data &amp; Parameter'!$E$17*('Data &amp; Parameter'!$E$18+'Data &amp; Parameter'!$E$19)*'Data &amp; Parameter'!$E$20*'Data &amp; Parameter'!$E$37*R4185</f>
        <v>0.44156548679814067</v>
      </c>
      <c r="T4185" s="28">
        <f t="shared" si="65"/>
        <v>0.88313836004959478</v>
      </c>
    </row>
    <row r="4186" spans="1:20" ht="15.75" customHeight="1" x14ac:dyDescent="0.35">
      <c r="A4186">
        <v>4179</v>
      </c>
      <c r="B4186" s="76">
        <v>44255.644976851851</v>
      </c>
      <c r="C4186" s="1" t="s">
        <v>13251</v>
      </c>
      <c r="D4186" s="76">
        <v>44255.645868055552</v>
      </c>
      <c r="E4186" s="1" t="s">
        <v>13252</v>
      </c>
      <c r="F4186" s="1" t="s">
        <v>13253</v>
      </c>
      <c r="G4186" s="1" t="s">
        <v>123</v>
      </c>
      <c r="H4186" s="1" t="s">
        <v>124</v>
      </c>
      <c r="I4186" s="1" t="s">
        <v>125</v>
      </c>
      <c r="J4186" s="1" t="s">
        <v>9694</v>
      </c>
      <c r="K4186" s="1" t="s">
        <v>12832</v>
      </c>
      <c r="L4186">
        <f>ROUNDUP(IF(B4186&gt;$D$4,0,($D$4-B4186+1)/365),0)</f>
        <v>0</v>
      </c>
      <c r="M4186">
        <f>ROUNDUP(IF(B4186&gt;$D$5,0,($D$5-B4186+1)/365),0)</f>
        <v>1</v>
      </c>
      <c r="N4186" s="28">
        <f>IF(OR(L4186=1,M4186=1),IF(B4186+364&lt;=$D$5,(B4186+364-$D$4+1)/365,IF(B4186&gt;$D$4,($D$5-B4186+1)/365,$D$6/365)),0)</f>
        <v>0.12700006341958764</v>
      </c>
      <c r="O4186" s="28">
        <f>'Data &amp; Parameter'!$E$16*'Data &amp; Parameter'!$E$17*('Data &amp; Parameter'!$E$18+'Data &amp; Parameter'!$E$19)*'Data &amp; Parameter'!$E$20*'Data &amp; Parameter'!$E$37*N4186</f>
        <v>0.44154167375458153</v>
      </c>
      <c r="P4186">
        <f>ROUNDUP(IF(D4186&gt;$D$4,0,($D$4-D4186+1)/365),0)</f>
        <v>0</v>
      </c>
      <c r="Q4186">
        <f>ROUNDUP(IF(D4186&gt;$D$5,0,($D$5-D4186+1)/365),0)</f>
        <v>1</v>
      </c>
      <c r="R4186" s="28">
        <f>IF(OR(P4186=1,Q4186=1),IF(D4186+364&lt;=$D$5,(D4186+364-$D$4+1)/365,IF(D4186&gt;$D$4,($D$5-D4186+1)/365,$D$6/365)),0)</f>
        <v>0.12699762176561219</v>
      </c>
      <c r="S4186" s="28">
        <f>'Data &amp; Parameter'!$E$16*'Data &amp; Parameter'!$E$17*('Data &amp; Parameter'!$E$18+'Data &amp; Parameter'!$E$19)*'Data &amp; Parameter'!$E$20*'Data &amp; Parameter'!$E$37*R4186</f>
        <v>0.44153318484556825</v>
      </c>
      <c r="T4186" s="28">
        <f t="shared" si="65"/>
        <v>0.88307485860014978</v>
      </c>
    </row>
    <row r="4187" spans="1:20" ht="15.75" customHeight="1" x14ac:dyDescent="0.35">
      <c r="A4187">
        <v>4180</v>
      </c>
      <c r="B4187" s="76">
        <v>44255.64508101852</v>
      </c>
      <c r="C4187" s="1" t="s">
        <v>13254</v>
      </c>
      <c r="D4187" s="76">
        <v>44255.645555555559</v>
      </c>
      <c r="E4187" s="1" t="s">
        <v>13255</v>
      </c>
      <c r="F4187" s="1" t="s">
        <v>13256</v>
      </c>
      <c r="G4187" s="1" t="s">
        <v>123</v>
      </c>
      <c r="H4187" s="1" t="s">
        <v>124</v>
      </c>
      <c r="I4187" s="1" t="s">
        <v>125</v>
      </c>
      <c r="J4187" s="1" t="s">
        <v>10085</v>
      </c>
      <c r="K4187" s="1" t="s">
        <v>10085</v>
      </c>
      <c r="L4187">
        <f>ROUNDUP(IF(B4187&gt;$D$4,0,($D$4-B4187+1)/365),0)</f>
        <v>0</v>
      </c>
      <c r="M4187">
        <f>ROUNDUP(IF(B4187&gt;$D$5,0,($D$5-B4187+1)/365),0)</f>
        <v>1</v>
      </c>
      <c r="N4187" s="28">
        <f>IF(OR(L4187=1,M4187=1),IF(B4187+364&lt;=$D$5,(B4187+364-$D$4+1)/365,IF(B4187&gt;$D$4,($D$5-B4187+1)/365,$D$6/365)),0)</f>
        <v>0.12699977803145288</v>
      </c>
      <c r="O4187" s="28">
        <f>'Data &amp; Parameter'!$E$16*'Data &amp; Parameter'!$E$17*('Data &amp; Parameter'!$E$18+'Data &amp; Parameter'!$E$19)*'Data &amp; Parameter'!$E$20*'Data &amp; Parameter'!$E$37*N4187</f>
        <v>0.44154068154441012</v>
      </c>
      <c r="P4187">
        <f>ROUNDUP(IF(D4187&gt;$D$4,0,($D$4-D4187+1)/365),0)</f>
        <v>0</v>
      </c>
      <c r="Q4187">
        <f>ROUNDUP(IF(D4187&gt;$D$5,0,($D$5-D4187+1)/365),0)</f>
        <v>1</v>
      </c>
      <c r="R4187" s="28">
        <f>IF(OR(P4187=1,Q4187=1),IF(D4187+364&lt;=$D$5,(D4187+364-$D$4+1)/365,IF(D4187&gt;$D$4,($D$5-D4187+1)/365,$D$6/365)),0)</f>
        <v>0.12699847792997662</v>
      </c>
      <c r="S4187" s="28">
        <f>'Data &amp; Parameter'!$E$16*'Data &amp; Parameter'!$E$17*('Data &amp; Parameter'!$E$18+'Data &amp; Parameter'!$E$19)*'Data &amp; Parameter'!$E$20*'Data &amp; Parameter'!$E$37*R4187</f>
        <v>0.44153616147594388</v>
      </c>
      <c r="T4187" s="28">
        <f t="shared" si="65"/>
        <v>0.88307684302035394</v>
      </c>
    </row>
    <row r="4188" spans="1:20" ht="15.75" customHeight="1" x14ac:dyDescent="0.35">
      <c r="A4188">
        <v>4181</v>
      </c>
      <c r="B4188" s="76">
        <v>44255.648032407407</v>
      </c>
      <c r="C4188" s="1" t="s">
        <v>13257</v>
      </c>
      <c r="D4188" s="76">
        <v>44255.648831018523</v>
      </c>
      <c r="E4188" s="1" t="s">
        <v>13258</v>
      </c>
      <c r="F4188" s="1" t="s">
        <v>13259</v>
      </c>
      <c r="G4188" s="1" t="s">
        <v>123</v>
      </c>
      <c r="H4188" s="1" t="s">
        <v>124</v>
      </c>
      <c r="I4188" s="1" t="s">
        <v>125</v>
      </c>
      <c r="J4188" s="1" t="s">
        <v>10085</v>
      </c>
      <c r="K4188" s="1" t="s">
        <v>10085</v>
      </c>
      <c r="L4188">
        <f>ROUNDUP(IF(B4188&gt;$D$4,0,($D$4-B4188+1)/365),0)</f>
        <v>0</v>
      </c>
      <c r="M4188">
        <f>ROUNDUP(IF(B4188&gt;$D$5,0,($D$5-B4188+1)/365),0)</f>
        <v>1</v>
      </c>
      <c r="N4188" s="28">
        <f>IF(OR(L4188=1,M4188=1),IF(B4188+364&lt;=$D$5,(B4188+364-$D$4+1)/365,IF(B4188&gt;$D$4,($D$5-B4188+1)/365,$D$6/365)),0)</f>
        <v>0.12699169203450056</v>
      </c>
      <c r="O4188" s="28">
        <f>'Data &amp; Parameter'!$E$16*'Data &amp; Parameter'!$E$17*('Data &amp; Parameter'!$E$18+'Data &amp; Parameter'!$E$19)*'Data &amp; Parameter'!$E$20*'Data &amp; Parameter'!$E$37*N4188</f>
        <v>0.44151256892358015</v>
      </c>
      <c r="P4188">
        <f>ROUNDUP(IF(D4188&gt;$D$4,0,($D$4-D4188+1)/365),0)</f>
        <v>0</v>
      </c>
      <c r="Q4188">
        <f>ROUNDUP(IF(D4188&gt;$D$5,0,($D$5-D4188+1)/365),0)</f>
        <v>1</v>
      </c>
      <c r="R4188" s="28">
        <f>IF(OR(P4188=1,Q4188=1),IF(D4188+364&lt;=$D$5,(D4188+364-$D$4+1)/365,IF(D4188&gt;$D$4,($D$5-D4188+1)/365,$D$6/365)),0)</f>
        <v>0.12698950405884055</v>
      </c>
      <c r="S4188" s="28">
        <f>'Data &amp; Parameter'!$E$16*'Data &amp; Parameter'!$E$17*('Data &amp; Parameter'!$E$18+'Data &amp; Parameter'!$E$19)*'Data &amp; Parameter'!$E$20*'Data &amp; Parameter'!$E$37*R4188</f>
        <v>0.44150496197907124</v>
      </c>
      <c r="T4188" s="28">
        <f t="shared" si="65"/>
        <v>0.88301753090265134</v>
      </c>
    </row>
    <row r="4189" spans="1:20" ht="15.75" customHeight="1" x14ac:dyDescent="0.35">
      <c r="A4189">
        <v>4182</v>
      </c>
      <c r="B4189" s="76">
        <v>44255.64842592593</v>
      </c>
      <c r="C4189" s="1" t="s">
        <v>13260</v>
      </c>
      <c r="D4189" s="76">
        <v>44255.648969907408</v>
      </c>
      <c r="E4189" s="1" t="s">
        <v>13261</v>
      </c>
      <c r="F4189" s="1" t="s">
        <v>13262</v>
      </c>
      <c r="G4189" s="1" t="s">
        <v>123</v>
      </c>
      <c r="H4189" s="1" t="s">
        <v>124</v>
      </c>
      <c r="I4189" s="1" t="s">
        <v>125</v>
      </c>
      <c r="J4189" s="1" t="s">
        <v>9694</v>
      </c>
      <c r="K4189" s="1" t="s">
        <v>12832</v>
      </c>
      <c r="L4189">
        <f>ROUNDUP(IF(B4189&gt;$D$4,0,($D$4-B4189+1)/365),0)</f>
        <v>0</v>
      </c>
      <c r="M4189">
        <f>ROUNDUP(IF(B4189&gt;$D$5,0,($D$5-B4189+1)/365),0)</f>
        <v>1</v>
      </c>
      <c r="N4189" s="28">
        <f>IF(OR(L4189=1,M4189=1),IF(B4189+364&lt;=$D$5,(B4189+364-$D$4+1)/365,IF(B4189&gt;$D$4,($D$5-B4189+1)/365,$D$6/365)),0)</f>
        <v>0.12699061390156027</v>
      </c>
      <c r="O4189" s="28">
        <f>'Data &amp; Parameter'!$E$16*'Data &amp; Parameter'!$E$17*('Data &amp; Parameter'!$E$18+'Data &amp; Parameter'!$E$19)*'Data &amp; Parameter'!$E$20*'Data &amp; Parameter'!$E$37*N4189</f>
        <v>0.44150882057408986</v>
      </c>
      <c r="P4189">
        <f>ROUNDUP(IF(D4189&gt;$D$4,0,($D$4-D4189+1)/365),0)</f>
        <v>0</v>
      </c>
      <c r="Q4189">
        <f>ROUNDUP(IF(D4189&gt;$D$5,0,($D$5-D4189+1)/365),0)</f>
        <v>1</v>
      </c>
      <c r="R4189" s="28">
        <f>IF(OR(P4189=1,Q4189=1),IF(D4189+364&lt;=$D$5,(D4189+364-$D$4+1)/365,IF(D4189&gt;$D$4,($D$5-D4189+1)/365,$D$6/365)),0)</f>
        <v>0.12698912354134748</v>
      </c>
      <c r="S4189" s="28">
        <f>'Data &amp; Parameter'!$E$16*'Data &amp; Parameter'!$E$17*('Data &amp; Parameter'!$E$18+'Data &amp; Parameter'!$E$19)*'Data &amp; Parameter'!$E$20*'Data &amp; Parameter'!$E$37*R4189</f>
        <v>0.44150363903224543</v>
      </c>
      <c r="T4189" s="28">
        <f t="shared" si="65"/>
        <v>0.88301245960633534</v>
      </c>
    </row>
    <row r="4190" spans="1:20" ht="15.75" customHeight="1" x14ac:dyDescent="0.35">
      <c r="A4190">
        <v>4183</v>
      </c>
      <c r="B4190" s="76">
        <v>44255.651388888888</v>
      </c>
      <c r="C4190" s="1" t="s">
        <v>13263</v>
      </c>
      <c r="D4190" s="76">
        <v>44255.651817129634</v>
      </c>
      <c r="E4190" s="1" t="s">
        <v>13264</v>
      </c>
      <c r="F4190" s="1" t="s">
        <v>13265</v>
      </c>
      <c r="G4190" s="1" t="s">
        <v>123</v>
      </c>
      <c r="H4190" s="1" t="s">
        <v>124</v>
      </c>
      <c r="I4190" s="1" t="s">
        <v>125</v>
      </c>
      <c r="J4190" s="1" t="s">
        <v>10085</v>
      </c>
      <c r="K4190" s="1" t="s">
        <v>10085</v>
      </c>
      <c r="L4190">
        <f>ROUNDUP(IF(B4190&gt;$D$4,0,($D$4-B4190+1)/365),0)</f>
        <v>0</v>
      </c>
      <c r="M4190">
        <f>ROUNDUP(IF(B4190&gt;$D$5,0,($D$5-B4190+1)/365),0)</f>
        <v>1</v>
      </c>
      <c r="N4190" s="28">
        <f>IF(OR(L4190=1,M4190=1),IF(B4190+364&lt;=$D$5,(B4190+364-$D$4+1)/365,IF(B4190&gt;$D$4,($D$5-B4190+1)/365,$D$6/365)),0)</f>
        <v>0.12698249619482851</v>
      </c>
      <c r="O4190" s="28">
        <f>'Data &amp; Parameter'!$E$16*'Data &amp; Parameter'!$E$17*('Data &amp; Parameter'!$E$18+'Data &amp; Parameter'!$E$19)*'Data &amp; Parameter'!$E$20*'Data &amp; Parameter'!$E$37*N4190</f>
        <v>0.44148059770773151</v>
      </c>
      <c r="P4190">
        <f>ROUNDUP(IF(D4190&gt;$D$4,0,($D$4-D4190+1)/365),0)</f>
        <v>0</v>
      </c>
      <c r="Q4190">
        <f>ROUNDUP(IF(D4190&gt;$D$5,0,($D$5-D4190+1)/365),0)</f>
        <v>1</v>
      </c>
      <c r="R4190" s="28">
        <f>IF(OR(P4190=1,Q4190=1),IF(D4190+364&lt;=$D$5,(D4190+364-$D$4+1)/365,IF(D4190&gt;$D$4,($D$5-D4190+1)/365,$D$6/365)),0)</f>
        <v>0.12698132293250999</v>
      </c>
      <c r="S4190" s="28">
        <f>'Data &amp; Parameter'!$E$16*'Data &amp; Parameter'!$E$17*('Data &amp; Parameter'!$E$18+'Data &amp; Parameter'!$E$19)*'Data &amp; Parameter'!$E$20*'Data &amp; Parameter'!$E$37*R4190</f>
        <v>0.44147651862151754</v>
      </c>
      <c r="T4190" s="28">
        <f t="shared" si="65"/>
        <v>0.88295711632924911</v>
      </c>
    </row>
    <row r="4191" spans="1:20" ht="15.75" customHeight="1" x14ac:dyDescent="0.35">
      <c r="A4191">
        <v>4184</v>
      </c>
      <c r="B4191" s="76">
        <v>44255.654224537036</v>
      </c>
      <c r="C4191" s="1" t="s">
        <v>13266</v>
      </c>
      <c r="D4191" s="76">
        <v>44255.654826388884</v>
      </c>
      <c r="E4191" s="1" t="s">
        <v>13267</v>
      </c>
      <c r="F4191" s="1" t="s">
        <v>13268</v>
      </c>
      <c r="G4191" s="1" t="s">
        <v>123</v>
      </c>
      <c r="H4191" s="1" t="s">
        <v>124</v>
      </c>
      <c r="I4191" s="1" t="s">
        <v>125</v>
      </c>
      <c r="J4191" s="1" t="s">
        <v>10085</v>
      </c>
      <c r="K4191" s="1" t="s">
        <v>10085</v>
      </c>
      <c r="L4191">
        <f>ROUNDUP(IF(B4191&gt;$D$4,0,($D$4-B4191+1)/365),0)</f>
        <v>0</v>
      </c>
      <c r="M4191">
        <f>ROUNDUP(IF(B4191&gt;$D$5,0,($D$5-B4191+1)/365),0)</f>
        <v>1</v>
      </c>
      <c r="N4191" s="28">
        <f>IF(OR(L4191=1,M4191=1),IF(B4191+364&lt;=$D$5,(B4191+364-$D$4+1)/365,IF(B4191&gt;$D$4,($D$5-B4191+1)/365,$D$6/365)),0)</f>
        <v>0.12697472729579043</v>
      </c>
      <c r="O4191" s="28">
        <f>'Data &amp; Parameter'!$E$16*'Data &amp; Parameter'!$E$17*('Data &amp; Parameter'!$E$18+'Data &amp; Parameter'!$E$19)*'Data &amp; Parameter'!$E$20*'Data &amp; Parameter'!$E$37*N4191</f>
        <v>0.44145358754260133</v>
      </c>
      <c r="P4191">
        <f>ROUNDUP(IF(D4191&gt;$D$4,0,($D$4-D4191+1)/365),0)</f>
        <v>0</v>
      </c>
      <c r="Q4191">
        <f>ROUNDUP(IF(D4191&gt;$D$5,0,($D$5-D4191+1)/365),0)</f>
        <v>1</v>
      </c>
      <c r="R4191" s="28">
        <f>IF(OR(P4191=1,Q4191=1),IF(D4191+364&lt;=$D$5,(D4191+364-$D$4+1)/365,IF(D4191&gt;$D$4,($D$5-D4191+1)/365,$D$6/365)),0)</f>
        <v>0.1269730783866205</v>
      </c>
      <c r="S4191" s="28">
        <f>'Data &amp; Parameter'!$E$16*'Data &amp; Parameter'!$E$17*('Data &amp; Parameter'!$E$18+'Data &amp; Parameter'!$E$19)*'Data &amp; Parameter'!$E$20*'Data &amp; Parameter'!$E$37*R4191</f>
        <v>0.44144785477290693</v>
      </c>
      <c r="T4191" s="28">
        <f t="shared" si="65"/>
        <v>0.88290144231550827</v>
      </c>
    </row>
    <row r="4192" spans="1:20" ht="15.75" customHeight="1" x14ac:dyDescent="0.35">
      <c r="A4192">
        <v>4185</v>
      </c>
      <c r="B4192" s="76">
        <v>44255.657685185186</v>
      </c>
      <c r="C4192" s="1" t="s">
        <v>13269</v>
      </c>
      <c r="D4192" s="76">
        <v>44255.658356481479</v>
      </c>
      <c r="E4192" s="1" t="s">
        <v>13270</v>
      </c>
      <c r="F4192" s="1" t="s">
        <v>13271</v>
      </c>
      <c r="G4192" s="1" t="s">
        <v>123</v>
      </c>
      <c r="H4192" s="1" t="s">
        <v>124</v>
      </c>
      <c r="I4192" s="1" t="s">
        <v>125</v>
      </c>
      <c r="J4192" s="1" t="s">
        <v>10085</v>
      </c>
      <c r="K4192" s="1" t="s">
        <v>10085</v>
      </c>
      <c r="L4192">
        <f>ROUNDUP(IF(B4192&gt;$D$4,0,($D$4-B4192+1)/365),0)</f>
        <v>0</v>
      </c>
      <c r="M4192">
        <f>ROUNDUP(IF(B4192&gt;$D$5,0,($D$5-B4192+1)/365),0)</f>
        <v>1</v>
      </c>
      <c r="N4192" s="28">
        <f>IF(OR(L4192=1,M4192=1),IF(B4192+364&lt;=$D$5,(B4192+364-$D$4+1)/365,IF(B4192&gt;$D$4,($D$5-B4192+1)/365,$D$6/365)),0)</f>
        <v>0.12696524606798359</v>
      </c>
      <c r="O4192" s="28">
        <f>'Data &amp; Parameter'!$E$16*'Data &amp; Parameter'!$E$17*('Data &amp; Parameter'!$E$18+'Data &amp; Parameter'!$E$19)*'Data &amp; Parameter'!$E$20*'Data &amp; Parameter'!$E$37*N4192</f>
        <v>0.44142062411658128</v>
      </c>
      <c r="P4192">
        <f>ROUNDUP(IF(D4192&gt;$D$4,0,($D$4-D4192+1)/365),0)</f>
        <v>0</v>
      </c>
      <c r="Q4192">
        <f>ROUNDUP(IF(D4192&gt;$D$5,0,($D$5-D4192+1)/365),0)</f>
        <v>1</v>
      </c>
      <c r="R4192" s="28">
        <f>IF(OR(P4192=1,Q4192=1),IF(D4192+364&lt;=$D$5,(D4192+364-$D$4+1)/365,IF(D4192&gt;$D$4,($D$5-D4192+1)/365,$D$6/365)),0)</f>
        <v>0.12696340690005717</v>
      </c>
      <c r="S4192" s="28">
        <f>'Data &amp; Parameter'!$E$16*'Data &amp; Parameter'!$E$17*('Data &amp; Parameter'!$E$18+'Data &amp; Parameter'!$E$19)*'Data &amp; Parameter'!$E$20*'Data &amp; Parameter'!$E$37*R4192</f>
        <v>0.44141422987343931</v>
      </c>
      <c r="T4192" s="28">
        <f t="shared" si="65"/>
        <v>0.8828348539900206</v>
      </c>
    </row>
    <row r="4193" spans="1:20" ht="15.75" customHeight="1" x14ac:dyDescent="0.35">
      <c r="A4193">
        <v>4186</v>
      </c>
      <c r="B4193" s="76">
        <v>44256.188194444447</v>
      </c>
      <c r="C4193" s="1" t="s">
        <v>13272</v>
      </c>
      <c r="D4193" s="76">
        <v>44256.189444444448</v>
      </c>
      <c r="E4193" s="1" t="s">
        <v>13273</v>
      </c>
      <c r="F4193" s="1" t="s">
        <v>13274</v>
      </c>
      <c r="G4193" s="1" t="s">
        <v>123</v>
      </c>
      <c r="H4193" s="1" t="s">
        <v>124</v>
      </c>
      <c r="I4193" s="1" t="s">
        <v>125</v>
      </c>
      <c r="J4193" s="1" t="s">
        <v>9694</v>
      </c>
      <c r="K4193" s="1" t="s">
        <v>12832</v>
      </c>
      <c r="L4193">
        <f>ROUNDUP(IF(B4193&gt;$D$4,0,($D$4-B4193+1)/365),0)</f>
        <v>0</v>
      </c>
      <c r="M4193">
        <f>ROUNDUP(IF(B4193&gt;$D$5,0,($D$5-B4193+1)/365),0)</f>
        <v>1</v>
      </c>
      <c r="N4193" s="28">
        <f>IF(OR(L4193=1,M4193=1),IF(B4193+364&lt;=$D$5,(B4193+364-$D$4+1)/365,IF(B4193&gt;$D$4,($D$5-B4193+1)/365,$D$6/365)),0)</f>
        <v>0.12551179604261176</v>
      </c>
      <c r="O4193" s="28">
        <f>'Data &amp; Parameter'!$E$16*'Data &amp; Parameter'!$E$17*('Data &amp; Parameter'!$E$18+'Data &amp; Parameter'!$E$19)*'Data &amp; Parameter'!$E$20*'Data &amp; Parameter'!$E$37*N4193</f>
        <v>0.43636740808155416</v>
      </c>
      <c r="P4193">
        <f>ROUNDUP(IF(D4193&gt;$D$4,0,($D$4-D4193+1)/365),0)</f>
        <v>0</v>
      </c>
      <c r="Q4193">
        <f>ROUNDUP(IF(D4193&gt;$D$5,0,($D$5-D4193+1)/365),0)</f>
        <v>1</v>
      </c>
      <c r="R4193" s="28">
        <f>IF(OR(P4193=1,Q4193=1),IF(D4193+364&lt;=$D$5,(D4193+364-$D$4+1)/365,IF(D4193&gt;$D$4,($D$5-D4193+1)/365,$D$6/365)),0)</f>
        <v>0.12550837138507431</v>
      </c>
      <c r="S4193" s="28">
        <f>'Data &amp; Parameter'!$E$16*'Data &amp; Parameter'!$E$17*('Data &amp; Parameter'!$E$18+'Data &amp; Parameter'!$E$19)*'Data &amp; Parameter'!$E$20*'Data &amp; Parameter'!$E$37*R4193</f>
        <v>0.43635550155977454</v>
      </c>
      <c r="T4193" s="28">
        <f t="shared" si="65"/>
        <v>0.8727229096413287</v>
      </c>
    </row>
    <row r="4194" spans="1:20" ht="15.75" customHeight="1" x14ac:dyDescent="0.35">
      <c r="A4194">
        <v>4187</v>
      </c>
      <c r="B4194" s="76">
        <v>44256.191377314812</v>
      </c>
      <c r="C4194" s="1" t="s">
        <v>13275</v>
      </c>
      <c r="D4194" s="76">
        <v>44256.192858796298</v>
      </c>
      <c r="E4194" s="1" t="s">
        <v>13276</v>
      </c>
      <c r="F4194" s="1" t="s">
        <v>13277</v>
      </c>
      <c r="G4194" s="1" t="s">
        <v>123</v>
      </c>
      <c r="H4194" s="1" t="s">
        <v>124</v>
      </c>
      <c r="I4194" s="1" t="s">
        <v>125</v>
      </c>
      <c r="J4194" s="1" t="s">
        <v>9694</v>
      </c>
      <c r="K4194" s="1" t="s">
        <v>12832</v>
      </c>
      <c r="L4194">
        <f>ROUNDUP(IF(B4194&gt;$D$4,0,($D$4-B4194+1)/365),0)</f>
        <v>0</v>
      </c>
      <c r="M4194">
        <f>ROUNDUP(IF(B4194&gt;$D$5,0,($D$5-B4194+1)/365),0)</f>
        <v>1</v>
      </c>
      <c r="N4194" s="28">
        <f>IF(OR(L4194=1,M4194=1),IF(B4194+364&lt;=$D$5,(B4194+364-$D$4+1)/365,IF(B4194&gt;$D$4,($D$5-B4194+1)/365,$D$6/365)),0)</f>
        <v>0.125503075849831</v>
      </c>
      <c r="O4194" s="28">
        <f>'Data &amp; Parameter'!$E$16*'Data &amp; Parameter'!$E$17*('Data &amp; Parameter'!$E$18+'Data &amp; Parameter'!$E$19)*'Data &amp; Parameter'!$E$20*'Data &amp; Parameter'!$E$37*N4194</f>
        <v>0.43633709054932462</v>
      </c>
      <c r="P4194">
        <f>ROUNDUP(IF(D4194&gt;$D$4,0,($D$4-D4194+1)/365),0)</f>
        <v>0</v>
      </c>
      <c r="Q4194">
        <f>ROUNDUP(IF(D4194&gt;$D$5,0,($D$5-D4194+1)/365),0)</f>
        <v>1</v>
      </c>
      <c r="R4194" s="28">
        <f>IF(OR(P4194=1,Q4194=1),IF(D4194+364&lt;=$D$5,(D4194+364-$D$4+1)/365,IF(D4194&gt;$D$4,($D$5-D4194+1)/365,$D$6/365)),0)</f>
        <v>0.12549901699644517</v>
      </c>
      <c r="S4194" s="28">
        <f>'Data &amp; Parameter'!$E$16*'Data &amp; Parameter'!$E$17*('Data &amp; Parameter'!$E$18+'Data &amp; Parameter'!$E$19)*'Data &amp; Parameter'!$E$20*'Data &amp; Parameter'!$E$37*R4194</f>
        <v>0.43632297911607609</v>
      </c>
      <c r="T4194" s="28">
        <f t="shared" si="65"/>
        <v>0.87266006966540077</v>
      </c>
    </row>
    <row r="4195" spans="1:20" ht="15.75" customHeight="1" x14ac:dyDescent="0.35">
      <c r="A4195">
        <v>4188</v>
      </c>
      <c r="B4195" s="76">
        <v>44256.194756944446</v>
      </c>
      <c r="C4195" s="1" t="s">
        <v>13278</v>
      </c>
      <c r="D4195" s="76">
        <v>44256.19939814815</v>
      </c>
      <c r="E4195" s="1" t="s">
        <v>13279</v>
      </c>
      <c r="F4195" s="1" t="s">
        <v>13280</v>
      </c>
      <c r="G4195" s="1" t="s">
        <v>123</v>
      </c>
      <c r="H4195" s="1" t="s">
        <v>124</v>
      </c>
      <c r="I4195" s="1" t="s">
        <v>125</v>
      </c>
      <c r="J4195" s="1" t="s">
        <v>9694</v>
      </c>
      <c r="K4195" s="1" t="s">
        <v>13281</v>
      </c>
      <c r="L4195">
        <f>ROUNDUP(IF(B4195&gt;$D$4,0,($D$4-B4195+1)/365),0)</f>
        <v>0</v>
      </c>
      <c r="M4195">
        <f>ROUNDUP(IF(B4195&gt;$D$5,0,($D$5-B4195+1)/365),0)</f>
        <v>1</v>
      </c>
      <c r="N4195" s="28">
        <f>IF(OR(L4195=1,M4195=1),IF(B4195+364&lt;=$D$5,(B4195+364-$D$4+1)/365,IF(B4195&gt;$D$4,($D$5-B4195+1)/365,$D$6/365)),0)</f>
        <v>0.12549381659056016</v>
      </c>
      <c r="O4195" s="28">
        <f>'Data &amp; Parameter'!$E$16*'Data &amp; Parameter'!$E$17*('Data &amp; Parameter'!$E$18+'Data &amp; Parameter'!$E$19)*'Data &amp; Parameter'!$E$20*'Data &amp; Parameter'!$E$37*N4195</f>
        <v>0.43630489884228063</v>
      </c>
      <c r="P4195">
        <f>ROUNDUP(IF(D4195&gt;$D$4,0,($D$4-D4195+1)/365),0)</f>
        <v>0</v>
      </c>
      <c r="Q4195">
        <f>ROUNDUP(IF(D4195&gt;$D$5,0,($D$5-D4195+1)/365),0)</f>
        <v>1</v>
      </c>
      <c r="R4195" s="28">
        <f>IF(OR(P4195=1,Q4195=1),IF(D4195+364&lt;=$D$5,(D4195+364-$D$4+1)/365,IF(D4195&gt;$D$4,($D$5-D4195+1)/365,$D$6/365)),0)</f>
        <v>0.12548110096397241</v>
      </c>
      <c r="S4195" s="28">
        <f>'Data &amp; Parameter'!$E$16*'Data &amp; Parameter'!$E$17*('Data &amp; Parameter'!$E$18+'Data &amp; Parameter'!$E$19)*'Data &amp; Parameter'!$E$20*'Data &amp; Parameter'!$E$37*R4195</f>
        <v>0.43626069036792858</v>
      </c>
      <c r="T4195" s="28">
        <f t="shared" si="65"/>
        <v>0.87256558921020921</v>
      </c>
    </row>
    <row r="4196" spans="1:20" ht="15.75" customHeight="1" x14ac:dyDescent="0.35">
      <c r="A4196">
        <v>4189</v>
      </c>
      <c r="B4196" s="76">
        <v>44256.202025462961</v>
      </c>
      <c r="C4196" s="1" t="s">
        <v>13282</v>
      </c>
      <c r="D4196" s="76">
        <v>44256.203969907408</v>
      </c>
      <c r="E4196" s="1" t="s">
        <v>13283</v>
      </c>
      <c r="F4196" s="1" t="s">
        <v>13284</v>
      </c>
      <c r="G4196" s="1" t="s">
        <v>123</v>
      </c>
      <c r="H4196" s="1" t="s">
        <v>124</v>
      </c>
      <c r="I4196" s="1" t="s">
        <v>125</v>
      </c>
      <c r="J4196" s="1" t="s">
        <v>9694</v>
      </c>
      <c r="K4196" s="1" t="s">
        <v>13281</v>
      </c>
      <c r="L4196">
        <f>ROUNDUP(IF(B4196&gt;$D$4,0,($D$4-B4196+1)/365),0)</f>
        <v>0</v>
      </c>
      <c r="M4196">
        <f>ROUNDUP(IF(B4196&gt;$D$5,0,($D$5-B4196+1)/365),0)</f>
        <v>1</v>
      </c>
      <c r="N4196" s="28">
        <f>IF(OR(L4196=1,M4196=1),IF(B4196+364&lt;=$D$5,(B4196+364-$D$4+1)/365,IF(B4196&gt;$D$4,($D$5-B4196+1)/365,$D$6/365)),0)</f>
        <v>0.12547390284120385</v>
      </c>
      <c r="O4196" s="28">
        <f>'Data &amp; Parameter'!$E$16*'Data &amp; Parameter'!$E$17*('Data &amp; Parameter'!$E$18+'Data &amp; Parameter'!$E$19)*'Data &amp; Parameter'!$E$20*'Data &amp; Parameter'!$E$37*N4196</f>
        <v>0.43623566462314117</v>
      </c>
      <c r="P4196">
        <f>ROUNDUP(IF(D4196&gt;$D$4,0,($D$4-D4196+1)/365),0)</f>
        <v>0</v>
      </c>
      <c r="Q4196">
        <f>ROUNDUP(IF(D4196&gt;$D$5,0,($D$5-D4196+1)/365),0)</f>
        <v>1</v>
      </c>
      <c r="R4196" s="28">
        <f>IF(OR(P4196=1,Q4196=1),IF(D4196+364&lt;=$D$5,(D4196+364-$D$4+1)/365,IF(D4196&gt;$D$4,($D$5-D4196+1)/365,$D$6/365)),0)</f>
        <v>0.12546857559614119</v>
      </c>
      <c r="S4196" s="28">
        <f>'Data &amp; Parameter'!$E$16*'Data &amp; Parameter'!$E$17*('Data &amp; Parameter'!$E$18+'Data &amp; Parameter'!$E$19)*'Data &amp; Parameter'!$E$20*'Data &amp; Parameter'!$E$37*R4196</f>
        <v>0.43621714336702416</v>
      </c>
      <c r="T4196" s="28">
        <f t="shared" si="65"/>
        <v>0.87245280799016534</v>
      </c>
    </row>
    <row r="4197" spans="1:20" ht="15.75" customHeight="1" x14ac:dyDescent="0.35">
      <c r="A4197">
        <v>4190</v>
      </c>
      <c r="B4197" s="76">
        <v>44256.209861111114</v>
      </c>
      <c r="C4197" s="1" t="s">
        <v>13285</v>
      </c>
      <c r="D4197" s="76">
        <v>44256.21162037037</v>
      </c>
      <c r="E4197" s="1" t="s">
        <v>13286</v>
      </c>
      <c r="F4197" s="1" t="s">
        <v>13287</v>
      </c>
      <c r="G4197" s="1" t="s">
        <v>123</v>
      </c>
      <c r="H4197" s="1" t="s">
        <v>124</v>
      </c>
      <c r="I4197" s="1" t="s">
        <v>125</v>
      </c>
      <c r="J4197" s="1" t="s">
        <v>9694</v>
      </c>
      <c r="K4197" s="1" t="s">
        <v>13288</v>
      </c>
      <c r="L4197">
        <f>ROUNDUP(IF(B4197&gt;$D$4,0,($D$4-B4197+1)/365),0)</f>
        <v>0</v>
      </c>
      <c r="M4197">
        <f>ROUNDUP(IF(B4197&gt;$D$5,0,($D$5-B4197+1)/365),0)</f>
        <v>1</v>
      </c>
      <c r="N4197" s="28">
        <f>IF(OR(L4197=1,M4197=1),IF(B4197+364&lt;=$D$5,(B4197+364-$D$4+1)/365,IF(B4197&gt;$D$4,($D$5-B4197+1)/365,$D$6/365)),0)</f>
        <v>0.12545243531201603</v>
      </c>
      <c r="O4197" s="28">
        <f>'Data &amp; Parameter'!$E$16*'Data &amp; Parameter'!$E$17*('Data &amp; Parameter'!$E$18+'Data &amp; Parameter'!$E$19)*'Data &amp; Parameter'!$E$20*'Data &amp; Parameter'!$E$37*N4197</f>
        <v>0.4361610283708926</v>
      </c>
      <c r="P4197">
        <f>ROUNDUP(IF(D4197&gt;$D$4,0,($D$4-D4197+1)/365),0)</f>
        <v>0</v>
      </c>
      <c r="Q4197">
        <f>ROUNDUP(IF(D4197&gt;$D$5,0,($D$5-D4197+1)/365),0)</f>
        <v>1</v>
      </c>
      <c r="R4197" s="28">
        <f>IF(OR(P4197=1,Q4197=1),IF(D4197+364&lt;=$D$5,(D4197+364-$D$4+1)/365,IF(D4197&gt;$D$4,($D$5-D4197+1)/365,$D$6/365)),0)</f>
        <v>0.12544761542364402</v>
      </c>
      <c r="S4197" s="28">
        <f>'Data &amp; Parameter'!$E$16*'Data &amp; Parameter'!$E$17*('Data &amp; Parameter'!$E$18+'Data &amp; Parameter'!$E$19)*'Data &amp; Parameter'!$E$20*'Data &amp; Parameter'!$E$37*R4197</f>
        <v>0.43614427104399228</v>
      </c>
      <c r="T4197" s="28">
        <f t="shared" si="65"/>
        <v>0.87230529941488488</v>
      </c>
    </row>
    <row r="4198" spans="1:20" ht="15.75" customHeight="1" x14ac:dyDescent="0.35">
      <c r="A4198">
        <v>4191</v>
      </c>
      <c r="B4198" s="76">
        <v>44256.214861111112</v>
      </c>
      <c r="C4198" s="1" t="s">
        <v>13289</v>
      </c>
      <c r="D4198" s="76">
        <v>44256.217199074075</v>
      </c>
      <c r="E4198" s="1" t="s">
        <v>13290</v>
      </c>
      <c r="F4198" s="1" t="s">
        <v>13291</v>
      </c>
      <c r="G4198" s="1" t="s">
        <v>123</v>
      </c>
      <c r="H4198" s="1" t="s">
        <v>124</v>
      </c>
      <c r="I4198" s="1" t="s">
        <v>125</v>
      </c>
      <c r="J4198" s="1" t="s">
        <v>9694</v>
      </c>
      <c r="K4198" s="1" t="s">
        <v>13288</v>
      </c>
      <c r="L4198">
        <f>ROUNDUP(IF(B4198&gt;$D$4,0,($D$4-B4198+1)/365),0)</f>
        <v>0</v>
      </c>
      <c r="M4198">
        <f>ROUNDUP(IF(B4198&gt;$D$5,0,($D$5-B4198+1)/365),0)</f>
        <v>1</v>
      </c>
      <c r="N4198" s="28">
        <f>IF(OR(L4198=1,M4198=1),IF(B4198+364&lt;=$D$5,(B4198+364-$D$4+1)/365,IF(B4198&gt;$D$4,($D$5-B4198+1)/365,$D$6/365)),0)</f>
        <v>0.12543873668188621</v>
      </c>
      <c r="O4198" s="28">
        <f>'Data &amp; Parameter'!$E$16*'Data &amp; Parameter'!$E$17*('Data &amp; Parameter'!$E$18+'Data &amp; Parameter'!$E$19)*'Data &amp; Parameter'!$E$20*'Data &amp; Parameter'!$E$37*N4198</f>
        <v>0.43611340228384349</v>
      </c>
      <c r="P4198">
        <f>ROUNDUP(IF(D4198&gt;$D$4,0,($D$4-D4198+1)/365),0)</f>
        <v>0</v>
      </c>
      <c r="Q4198">
        <f>ROUNDUP(IF(D4198&gt;$D$5,0,($D$5-D4198+1)/365),0)</f>
        <v>1</v>
      </c>
      <c r="R4198" s="28">
        <f>IF(OR(P4198=1,Q4198=1),IF(D4198+364&lt;=$D$5,(D4198+364-$D$4+1)/365,IF(D4198&gt;$D$4,($D$5-D4198+1)/365,$D$6/365)),0)</f>
        <v>0.12543233130390322</v>
      </c>
      <c r="S4198" s="28">
        <f>'Data &amp; Parameter'!$E$16*'Data &amp; Parameter'!$E$17*('Data &amp; Parameter'!$E$18+'Data &amp; Parameter'!$E$19)*'Data &amp; Parameter'!$E$20*'Data &amp; Parameter'!$E$37*R4198</f>
        <v>0.43609113267830557</v>
      </c>
      <c r="T4198" s="28">
        <f t="shared" si="65"/>
        <v>0.872204534962149</v>
      </c>
    </row>
    <row r="4199" spans="1:20" ht="15.75" customHeight="1" x14ac:dyDescent="0.35">
      <c r="A4199">
        <v>4192</v>
      </c>
      <c r="B4199" s="76">
        <v>44256.219965277778</v>
      </c>
      <c r="C4199" s="1" t="s">
        <v>13292</v>
      </c>
      <c r="D4199" s="76">
        <v>44256.226597222223</v>
      </c>
      <c r="E4199" s="1" t="s">
        <v>13293</v>
      </c>
      <c r="F4199" s="1" t="s">
        <v>13294</v>
      </c>
      <c r="G4199" s="1" t="s">
        <v>123</v>
      </c>
      <c r="H4199" s="1" t="s">
        <v>124</v>
      </c>
      <c r="I4199" s="1" t="s">
        <v>125</v>
      </c>
      <c r="J4199" s="1" t="s">
        <v>9694</v>
      </c>
      <c r="K4199" s="1" t="s">
        <v>9694</v>
      </c>
      <c r="L4199">
        <f>ROUNDUP(IF(B4199&gt;$D$4,0,($D$4-B4199+1)/365),0)</f>
        <v>0</v>
      </c>
      <c r="M4199">
        <f>ROUNDUP(IF(B4199&gt;$D$5,0,($D$5-B4199+1)/365),0)</f>
        <v>1</v>
      </c>
      <c r="N4199" s="28">
        <f>IF(OR(L4199=1,M4199=1),IF(B4199+364&lt;=$D$5,(B4199+364-$D$4+1)/365,IF(B4199&gt;$D$4,($D$5-B4199+1)/365,$D$6/365)),0)</f>
        <v>0.12542475266362163</v>
      </c>
      <c r="O4199" s="28">
        <f>'Data &amp; Parameter'!$E$16*'Data &amp; Parameter'!$E$17*('Data &amp; Parameter'!$E$18+'Data &amp; Parameter'!$E$19)*'Data &amp; Parameter'!$E$20*'Data &amp; Parameter'!$E$37*N4199</f>
        <v>0.43606478398662296</v>
      </c>
      <c r="P4199">
        <f>ROUNDUP(IF(D4199&gt;$D$4,0,($D$4-D4199+1)/365),0)</f>
        <v>0</v>
      </c>
      <c r="Q4199">
        <f>ROUNDUP(IF(D4199&gt;$D$5,0,($D$5-D4199+1)/365),0)</f>
        <v>1</v>
      </c>
      <c r="R4199" s="28">
        <f>IF(OR(P4199=1,Q4199=1),IF(D4199+364&lt;=$D$5,(D4199+364-$D$4+1)/365,IF(D4199&gt;$D$4,($D$5-D4199+1)/365,$D$6/365)),0)</f>
        <v>0.12540658295281354</v>
      </c>
      <c r="S4199" s="28">
        <f>'Data &amp; Parameter'!$E$16*'Data &amp; Parameter'!$E$17*('Data &amp; Parameter'!$E$18+'Data &amp; Parameter'!$E$19)*'Data &amp; Parameter'!$E$20*'Data &amp; Parameter'!$E$37*R4199</f>
        <v>0.43600161327390186</v>
      </c>
      <c r="T4199" s="28">
        <f t="shared" si="65"/>
        <v>0.87206639726052482</v>
      </c>
    </row>
    <row r="4200" spans="1:20" ht="15.75" customHeight="1" x14ac:dyDescent="0.35">
      <c r="A4200">
        <v>4193</v>
      </c>
      <c r="B4200" s="76">
        <v>44256.229629629626</v>
      </c>
      <c r="C4200" s="1" t="s">
        <v>13295</v>
      </c>
      <c r="D4200" s="76">
        <v>44256.230891203704</v>
      </c>
      <c r="E4200" s="1" t="s">
        <v>13296</v>
      </c>
      <c r="F4200" s="1" t="s">
        <v>13297</v>
      </c>
      <c r="G4200" s="1" t="s">
        <v>123</v>
      </c>
      <c r="H4200" s="1" t="s">
        <v>124</v>
      </c>
      <c r="I4200" s="1" t="s">
        <v>125</v>
      </c>
      <c r="J4200" s="1" t="s">
        <v>9694</v>
      </c>
      <c r="K4200" s="1" t="s">
        <v>9694</v>
      </c>
      <c r="L4200">
        <f>ROUNDUP(IF(B4200&gt;$D$4,0,($D$4-B4200+1)/365),0)</f>
        <v>0</v>
      </c>
      <c r="M4200">
        <f>ROUNDUP(IF(B4200&gt;$D$5,0,($D$5-B4200+1)/365),0)</f>
        <v>1</v>
      </c>
      <c r="N4200" s="28">
        <f>IF(OR(L4200=1,M4200=1),IF(B4200+364&lt;=$D$5,(B4200+364-$D$4+1)/365,IF(B4200&gt;$D$4,($D$5-B4200+1)/365,$D$6/365)),0)</f>
        <v>0.12539827498732523</v>
      </c>
      <c r="O4200" s="28">
        <f>'Data &amp; Parameter'!$E$16*'Data &amp; Parameter'!$E$17*('Data &amp; Parameter'!$E$18+'Data &amp; Parameter'!$E$19)*'Data &amp; Parameter'!$E$20*'Data &amp; Parameter'!$E$37*N4200</f>
        <v>0.43597272893409578</v>
      </c>
      <c r="P4200">
        <f>ROUNDUP(IF(D4200&gt;$D$4,0,($D$4-D4200+1)/365),0)</f>
        <v>0</v>
      </c>
      <c r="Q4200">
        <f>ROUNDUP(IF(D4200&gt;$D$5,0,($D$5-D4200+1)/365),0)</f>
        <v>1</v>
      </c>
      <c r="R4200" s="28">
        <f>IF(OR(P4200=1,Q4200=1),IF(D4200+364&lt;=$D$5,(D4200+364-$D$4+1)/365,IF(D4200&gt;$D$4,($D$5-D4200+1)/365,$D$6/365)),0)</f>
        <v>0.12539481861998841</v>
      </c>
      <c r="S4200" s="28">
        <f>'Data &amp; Parameter'!$E$16*'Data &amp; Parameter'!$E$17*('Data &amp; Parameter'!$E$18+'Data &amp; Parameter'!$E$19)*'Data &amp; Parameter'!$E$20*'Data &amp; Parameter'!$E$37*R4200</f>
        <v>0.43596071216671856</v>
      </c>
      <c r="T4200" s="28">
        <f t="shared" si="65"/>
        <v>0.87193344110081439</v>
      </c>
    </row>
    <row r="4201" spans="1:20" ht="15.75" customHeight="1" x14ac:dyDescent="0.35">
      <c r="A4201">
        <v>4194</v>
      </c>
      <c r="B4201" s="76">
        <v>44256.233344907407</v>
      </c>
      <c r="C4201" s="1" t="s">
        <v>13298</v>
      </c>
      <c r="D4201" s="76">
        <v>44256.234039351853</v>
      </c>
      <c r="E4201" s="1" t="s">
        <v>13299</v>
      </c>
      <c r="F4201" s="1" t="s">
        <v>13300</v>
      </c>
      <c r="G4201" s="1" t="s">
        <v>123</v>
      </c>
      <c r="H4201" s="1" t="s">
        <v>124</v>
      </c>
      <c r="I4201" s="1" t="s">
        <v>125</v>
      </c>
      <c r="J4201" s="1" t="s">
        <v>9694</v>
      </c>
      <c r="K4201" s="1" t="s">
        <v>13301</v>
      </c>
      <c r="L4201">
        <f>ROUNDUP(IF(B4201&gt;$D$4,0,($D$4-B4201+1)/365),0)</f>
        <v>0</v>
      </c>
      <c r="M4201">
        <f>ROUNDUP(IF(B4201&gt;$D$5,0,($D$5-B4201+1)/365),0)</f>
        <v>1</v>
      </c>
      <c r="N4201" s="28">
        <f>IF(OR(L4201=1,M4201=1),IF(B4201+364&lt;=$D$5,(B4201+364-$D$4+1)/365,IF(B4201&gt;$D$4,($D$5-B4201+1)/365,$D$6/365)),0)</f>
        <v>0.12538809614409119</v>
      </c>
      <c r="O4201" s="28">
        <f>'Data &amp; Parameter'!$E$16*'Data &amp; Parameter'!$E$17*('Data &amp; Parameter'!$E$18+'Data &amp; Parameter'!$E$19)*'Data &amp; Parameter'!$E$20*'Data &amp; Parameter'!$E$37*N4201</f>
        <v>0.43593734010548085</v>
      </c>
      <c r="P4201">
        <f>ROUNDUP(IF(D4201&gt;$D$4,0,($D$4-D4201+1)/365),0)</f>
        <v>0</v>
      </c>
      <c r="Q4201">
        <f>ROUNDUP(IF(D4201&gt;$D$5,0,($D$5-D4201+1)/365),0)</f>
        <v>1</v>
      </c>
      <c r="R4201" s="28">
        <f>IF(OR(P4201=1,Q4201=1),IF(D4201+364&lt;=$D$5,(D4201+364-$D$4+1)/365,IF(D4201&gt;$D$4,($D$5-D4201+1)/365,$D$6/365)),0)</f>
        <v>0.12538619355656597</v>
      </c>
      <c r="S4201" s="28">
        <f>'Data &amp; Parameter'!$E$16*'Data &amp; Parameter'!$E$17*('Data &amp; Parameter'!$E$18+'Data &amp; Parameter'!$E$19)*'Data &amp; Parameter'!$E$20*'Data &amp; Parameter'!$E$37*R4201</f>
        <v>0.43593072537114347</v>
      </c>
      <c r="T4201" s="28">
        <f t="shared" si="65"/>
        <v>0.87186806547662432</v>
      </c>
    </row>
    <row r="4202" spans="1:20" ht="15.75" customHeight="1" x14ac:dyDescent="0.35">
      <c r="A4202">
        <v>4195</v>
      </c>
      <c r="B4202" s="76">
        <v>44256.236458333333</v>
      </c>
      <c r="C4202" s="1" t="s">
        <v>13302</v>
      </c>
      <c r="D4202" s="76">
        <v>44256.23847222222</v>
      </c>
      <c r="E4202" s="1" t="s">
        <v>13303</v>
      </c>
      <c r="F4202" s="1" t="s">
        <v>13304</v>
      </c>
      <c r="G4202" s="1" t="s">
        <v>123</v>
      </c>
      <c r="H4202" s="1" t="s">
        <v>124</v>
      </c>
      <c r="I4202" s="1" t="s">
        <v>125</v>
      </c>
      <c r="J4202" s="1" t="s">
        <v>9694</v>
      </c>
      <c r="K4202" s="1" t="s">
        <v>9695</v>
      </c>
      <c r="L4202">
        <f>ROUNDUP(IF(B4202&gt;$D$4,0,($D$4-B4202+1)/365),0)</f>
        <v>0</v>
      </c>
      <c r="M4202">
        <f>ROUNDUP(IF(B4202&gt;$D$5,0,($D$5-B4202+1)/365),0)</f>
        <v>1</v>
      </c>
      <c r="N4202" s="28">
        <f>IF(OR(L4202=1,M4202=1),IF(B4202+364&lt;=$D$5,(B4202+364-$D$4+1)/365,IF(B4202&gt;$D$4,($D$5-B4202+1)/365,$D$6/365)),0)</f>
        <v>0.12537956621004698</v>
      </c>
      <c r="O4202" s="28">
        <f>'Data &amp; Parameter'!$E$16*'Data &amp; Parameter'!$E$17*('Data &amp; Parameter'!$E$18+'Data &amp; Parameter'!$E$19)*'Data &amp; Parameter'!$E$20*'Data &amp; Parameter'!$E$37*N4202</f>
        <v>0.4359076840466295</v>
      </c>
      <c r="P4202">
        <f>ROUNDUP(IF(D4202&gt;$D$4,0,($D$4-D4202+1)/365),0)</f>
        <v>0</v>
      </c>
      <c r="Q4202">
        <f>ROUNDUP(IF(D4202&gt;$D$5,0,($D$5-D4202+1)/365),0)</f>
        <v>1</v>
      </c>
      <c r="R4202" s="28">
        <f>IF(OR(P4202=1,Q4202=1),IF(D4202+364&lt;=$D$5,(D4202+364-$D$4+1)/365,IF(D4202&gt;$D$4,($D$5-D4202+1)/365,$D$6/365)),0)</f>
        <v>0.12537404870624774</v>
      </c>
      <c r="S4202" s="28">
        <f>'Data &amp; Parameter'!$E$16*'Data &amp; Parameter'!$E$17*('Data &amp; Parameter'!$E$18+'Data &amp; Parameter'!$E$19)*'Data &amp; Parameter'!$E$20*'Data &amp; Parameter'!$E$37*R4202</f>
        <v>0.43588850131713419</v>
      </c>
      <c r="T4202" s="28">
        <f t="shared" si="65"/>
        <v>0.87179618536376369</v>
      </c>
    </row>
    <row r="4203" spans="1:20" ht="15.75" customHeight="1" x14ac:dyDescent="0.35">
      <c r="A4203">
        <v>4196</v>
      </c>
      <c r="B4203" s="76">
        <v>44256.241840277777</v>
      </c>
      <c r="C4203" s="1" t="s">
        <v>13305</v>
      </c>
      <c r="D4203" s="76">
        <v>44256.242673611108</v>
      </c>
      <c r="E4203" s="1" t="s">
        <v>13306</v>
      </c>
      <c r="F4203" s="1" t="s">
        <v>13307</v>
      </c>
      <c r="G4203" s="1" t="s">
        <v>123</v>
      </c>
      <c r="H4203" s="1" t="s">
        <v>124</v>
      </c>
      <c r="I4203" s="1" t="s">
        <v>125</v>
      </c>
      <c r="J4203" s="1" t="s">
        <v>9694</v>
      </c>
      <c r="K4203" s="1" t="s">
        <v>13281</v>
      </c>
      <c r="L4203">
        <f>ROUNDUP(IF(B4203&gt;$D$4,0,($D$4-B4203+1)/365),0)</f>
        <v>0</v>
      </c>
      <c r="M4203">
        <f>ROUNDUP(IF(B4203&gt;$D$5,0,($D$5-B4203+1)/365),0)</f>
        <v>1</v>
      </c>
      <c r="N4203" s="28">
        <f>IF(OR(L4203=1,M4203=1),IF(B4203+364&lt;=$D$5,(B4203+364-$D$4+1)/365,IF(B4203&gt;$D$4,($D$5-B4203+1)/365,$D$6/365)),0)</f>
        <v>0.1253648211567763</v>
      </c>
      <c r="O4203" s="28">
        <f>'Data &amp; Parameter'!$E$16*'Data &amp; Parameter'!$E$17*('Data &amp; Parameter'!$E$18+'Data &amp; Parameter'!$E$19)*'Data &amp; Parameter'!$E$20*'Data &amp; Parameter'!$E$37*N4203</f>
        <v>0.4358564198556879</v>
      </c>
      <c r="P4203">
        <f>ROUNDUP(IF(D4203&gt;$D$4,0,($D$4-D4203+1)/365),0)</f>
        <v>0</v>
      </c>
      <c r="Q4203">
        <f>ROUNDUP(IF(D4203&gt;$D$5,0,($D$5-D4203+1)/365),0)</f>
        <v>1</v>
      </c>
      <c r="R4203" s="28">
        <f>IF(OR(P4203=1,Q4203=1),IF(D4203+364&lt;=$D$5,(D4203+364-$D$4+1)/365,IF(D4203&gt;$D$4,($D$5-D4203+1)/365,$D$6/365)),0)</f>
        <v>0.12536253805175801</v>
      </c>
      <c r="S4203" s="28">
        <f>'Data &amp; Parameter'!$E$16*'Data &amp; Parameter'!$E$17*('Data &amp; Parameter'!$E$18+'Data &amp; Parameter'!$E$19)*'Data &amp; Parameter'!$E$20*'Data &amp; Parameter'!$E$37*R4203</f>
        <v>0.43584848217452471</v>
      </c>
      <c r="T4203" s="28">
        <f t="shared" si="65"/>
        <v>0.87170490203021256</v>
      </c>
    </row>
    <row r="4204" spans="1:20" ht="15.75" customHeight="1" x14ac:dyDescent="0.35">
      <c r="A4204">
        <v>4197</v>
      </c>
      <c r="B4204" s="76">
        <v>44256.246666666666</v>
      </c>
      <c r="C4204" s="1" t="s">
        <v>13308</v>
      </c>
      <c r="D4204" s="76">
        <v>44256.248032407406</v>
      </c>
      <c r="E4204" s="1" t="s">
        <v>13309</v>
      </c>
      <c r="F4204" s="1" t="s">
        <v>13310</v>
      </c>
      <c r="G4204" s="1" t="s">
        <v>123</v>
      </c>
      <c r="H4204" s="1" t="s">
        <v>124</v>
      </c>
      <c r="I4204" s="1" t="s">
        <v>125</v>
      </c>
      <c r="J4204" s="1" t="s">
        <v>9694</v>
      </c>
      <c r="K4204" s="1" t="s">
        <v>13005</v>
      </c>
      <c r="L4204">
        <f>ROUNDUP(IF(B4204&gt;$D$4,0,($D$4-B4204+1)/365),0)</f>
        <v>0</v>
      </c>
      <c r="M4204">
        <f>ROUNDUP(IF(B4204&gt;$D$5,0,($D$5-B4204+1)/365),0)</f>
        <v>1</v>
      </c>
      <c r="N4204" s="28">
        <f>IF(OR(L4204=1,M4204=1),IF(B4204+364&lt;=$D$5,(B4204+364-$D$4+1)/365,IF(B4204&gt;$D$4,($D$5-B4204+1)/365,$D$6/365)),0)</f>
        <v>0.12535159817351785</v>
      </c>
      <c r="O4204" s="28">
        <f>'Data &amp; Parameter'!$E$16*'Data &amp; Parameter'!$E$17*('Data &amp; Parameter'!$E$18+'Data &amp; Parameter'!$E$19)*'Data &amp; Parameter'!$E$20*'Data &amp; Parameter'!$E$37*N4204</f>
        <v>0.43581044745218855</v>
      </c>
      <c r="P4204">
        <f>ROUNDUP(IF(D4204&gt;$D$4,0,($D$4-D4204+1)/365),0)</f>
        <v>0</v>
      </c>
      <c r="Q4204">
        <f>ROUNDUP(IF(D4204&gt;$D$5,0,($D$5-D4204+1)/365),0)</f>
        <v>1</v>
      </c>
      <c r="R4204" s="28">
        <f>IF(OR(P4204=1,Q4204=1),IF(D4204+364&lt;=$D$5,(D4204+364-$D$4+1)/365,IF(D4204&gt;$D$4,($D$5-D4204+1)/365,$D$6/365)),0)</f>
        <v>0.12534785641806617</v>
      </c>
      <c r="S4204" s="28">
        <f>'Data &amp; Parameter'!$E$16*'Data &amp; Parameter'!$E$17*('Data &amp; Parameter'!$E$18+'Data &amp; Parameter'!$E$19)*'Data &amp; Parameter'!$E$20*'Data &amp; Parameter'!$E$37*R4204</f>
        <v>0.43579743847470914</v>
      </c>
      <c r="T4204" s="28">
        <f t="shared" si="65"/>
        <v>0.87160788592689764</v>
      </c>
    </row>
    <row r="4205" spans="1:20" ht="15.75" customHeight="1" x14ac:dyDescent="0.35">
      <c r="A4205">
        <v>4198</v>
      </c>
      <c r="B4205" s="76">
        <v>44256.251030092593</v>
      </c>
      <c r="C4205" s="1" t="s">
        <v>13311</v>
      </c>
      <c r="D4205" s="76">
        <v>44256.252662037034</v>
      </c>
      <c r="E4205" s="1" t="s">
        <v>13312</v>
      </c>
      <c r="F4205" s="1" t="s">
        <v>13313</v>
      </c>
      <c r="G4205" s="1" t="s">
        <v>123</v>
      </c>
      <c r="H4205" s="1" t="s">
        <v>124</v>
      </c>
      <c r="I4205" s="1" t="s">
        <v>125</v>
      </c>
      <c r="J4205" s="1" t="s">
        <v>9694</v>
      </c>
      <c r="K4205" s="1" t="s">
        <v>13301</v>
      </c>
      <c r="L4205">
        <f>ROUNDUP(IF(B4205&gt;$D$4,0,($D$4-B4205+1)/365),0)</f>
        <v>0</v>
      </c>
      <c r="M4205">
        <f>ROUNDUP(IF(B4205&gt;$D$5,0,($D$5-B4205+1)/365),0)</f>
        <v>1</v>
      </c>
      <c r="N4205" s="28">
        <f>IF(OR(L4205=1,M4205=1),IF(B4205+364&lt;=$D$5,(B4205+364-$D$4+1)/365,IF(B4205&gt;$D$4,($D$5-B4205+1)/365,$D$6/365)),0)</f>
        <v>0.12533964358193622</v>
      </c>
      <c r="O4205" s="28">
        <f>'Data &amp; Parameter'!$E$16*'Data &amp; Parameter'!$E$17*('Data &amp; Parameter'!$E$18+'Data &amp; Parameter'!$E$19)*'Data &amp; Parameter'!$E$20*'Data &amp; Parameter'!$E$37*N4205</f>
        <v>0.43576888487155768</v>
      </c>
      <c r="P4205">
        <f>ROUNDUP(IF(D4205&gt;$D$4,0,($D$4-D4205+1)/365),0)</f>
        <v>0</v>
      </c>
      <c r="Q4205">
        <f>ROUNDUP(IF(D4205&gt;$D$5,0,($D$5-D4205+1)/365),0)</f>
        <v>1</v>
      </c>
      <c r="R4205" s="28">
        <f>IF(OR(P4205=1,Q4205=1),IF(D4205+364&lt;=$D$5,(D4205+364-$D$4+1)/365,IF(D4205&gt;$D$4,($D$5-D4205+1)/365,$D$6/365)),0)</f>
        <v>0.12533517250127785</v>
      </c>
      <c r="S4205" s="28">
        <f>'Data &amp; Parameter'!$E$16*'Data &amp; Parameter'!$E$17*('Data &amp; Parameter'!$E$18+'Data &amp; Parameter'!$E$19)*'Data &amp; Parameter'!$E$20*'Data &amp; Parameter'!$E$37*R4205</f>
        <v>0.43575334024595491</v>
      </c>
      <c r="T4205" s="28">
        <f t="shared" si="65"/>
        <v>0.87152222511751254</v>
      </c>
    </row>
    <row r="4206" spans="1:20" ht="15.75" customHeight="1" x14ac:dyDescent="0.35">
      <c r="A4206">
        <v>4199</v>
      </c>
      <c r="B4206" s="76">
        <v>44256.256655092591</v>
      </c>
      <c r="C4206" s="1" t="s">
        <v>13314</v>
      </c>
      <c r="D4206" s="76">
        <v>44256.257465277777</v>
      </c>
      <c r="E4206" s="1" t="s">
        <v>13315</v>
      </c>
      <c r="F4206" s="1" t="s">
        <v>13316</v>
      </c>
      <c r="G4206" s="1" t="s">
        <v>123</v>
      </c>
      <c r="H4206" s="1" t="s">
        <v>124</v>
      </c>
      <c r="I4206" s="1" t="s">
        <v>125</v>
      </c>
      <c r="J4206" s="1" t="s">
        <v>9694</v>
      </c>
      <c r="K4206" s="1" t="s">
        <v>9694</v>
      </c>
      <c r="L4206">
        <f>ROUNDUP(IF(B4206&gt;$D$4,0,($D$4-B4206+1)/365),0)</f>
        <v>0</v>
      </c>
      <c r="M4206">
        <f>ROUNDUP(IF(B4206&gt;$D$5,0,($D$5-B4206+1)/365),0)</f>
        <v>1</v>
      </c>
      <c r="N4206" s="28">
        <f>IF(OR(L4206=1,M4206=1),IF(B4206+364&lt;=$D$5,(B4206+364-$D$4+1)/365,IF(B4206&gt;$D$4,($D$5-B4206+1)/365,$D$6/365)),0)</f>
        <v>0.12532423262303768</v>
      </c>
      <c r="O4206" s="28">
        <f>'Data &amp; Parameter'!$E$16*'Data &amp; Parameter'!$E$17*('Data &amp; Parameter'!$E$18+'Data &amp; Parameter'!$E$19)*'Data &amp; Parameter'!$E$20*'Data &amp; Parameter'!$E$37*N4206</f>
        <v>0.43571530552361876</v>
      </c>
      <c r="P4206">
        <f>ROUNDUP(IF(D4206&gt;$D$4,0,($D$4-D4206+1)/365),0)</f>
        <v>0</v>
      </c>
      <c r="Q4206">
        <f>ROUNDUP(IF(D4206&gt;$D$5,0,($D$5-D4206+1)/365),0)</f>
        <v>1</v>
      </c>
      <c r="R4206" s="28">
        <f>IF(OR(P4206=1,Q4206=1),IF(D4206+364&lt;=$D$5,(D4206+364-$D$4+1)/365,IF(D4206&gt;$D$4,($D$5-D4206+1)/365,$D$6/365)),0)</f>
        <v>0.12532201293759823</v>
      </c>
      <c r="S4206" s="28">
        <f>'Data &amp; Parameter'!$E$16*'Data &amp; Parameter'!$E$17*('Data &amp; Parameter'!$E$18+'Data &amp; Parameter'!$E$19)*'Data &amp; Parameter'!$E$20*'Data &amp; Parameter'!$E$37*R4206</f>
        <v>0.43570758833358159</v>
      </c>
      <c r="T4206" s="28">
        <f t="shared" si="65"/>
        <v>0.8714228938572004</v>
      </c>
    </row>
    <row r="4207" spans="1:20" ht="15.75" customHeight="1" x14ac:dyDescent="0.35">
      <c r="A4207">
        <v>4200</v>
      </c>
      <c r="B4207" s="76">
        <v>44256.259525462963</v>
      </c>
      <c r="C4207" s="1" t="s">
        <v>13317</v>
      </c>
      <c r="D4207" s="76">
        <v>44256.263877314814</v>
      </c>
      <c r="E4207" s="1" t="s">
        <v>13318</v>
      </c>
      <c r="F4207" s="1" t="s">
        <v>13319</v>
      </c>
      <c r="G4207" s="1" t="s">
        <v>123</v>
      </c>
      <c r="H4207" s="1" t="s">
        <v>124</v>
      </c>
      <c r="I4207" s="1" t="s">
        <v>125</v>
      </c>
      <c r="J4207" s="1" t="s">
        <v>9694</v>
      </c>
      <c r="K4207" s="1" t="s">
        <v>9694</v>
      </c>
      <c r="L4207">
        <f>ROUNDUP(IF(B4207&gt;$D$4,0,($D$4-B4207+1)/365),0)</f>
        <v>0</v>
      </c>
      <c r="M4207">
        <f>ROUNDUP(IF(B4207&gt;$D$5,0,($D$5-B4207+1)/365),0)</f>
        <v>1</v>
      </c>
      <c r="N4207" s="28">
        <f>IF(OR(L4207=1,M4207=1),IF(B4207+364&lt;=$D$5,(B4207+364-$D$4+1)/365,IF(B4207&gt;$D$4,($D$5-B4207+1)/365,$D$6/365)),0)</f>
        <v>0.12531636859462134</v>
      </c>
      <c r="O4207" s="28">
        <f>'Data &amp; Parameter'!$E$16*'Data &amp; Parameter'!$E$17*('Data &amp; Parameter'!$E$18+'Data &amp; Parameter'!$E$19)*'Data &amp; Parameter'!$E$20*'Data &amp; Parameter'!$E$37*N4207</f>
        <v>0.43568796462176473</v>
      </c>
      <c r="P4207">
        <f>ROUNDUP(IF(D4207&gt;$D$4,0,($D$4-D4207+1)/365),0)</f>
        <v>0</v>
      </c>
      <c r="Q4207">
        <f>ROUNDUP(IF(D4207&gt;$D$5,0,($D$5-D4207+1)/365),0)</f>
        <v>1</v>
      </c>
      <c r="R4207" s="28">
        <f>IF(OR(P4207=1,Q4207=1),IF(D4207+364&lt;=$D$5,(D4207+364-$D$4+1)/365,IF(D4207&gt;$D$4,($D$5-D4207+1)/365,$D$6/365)),0)</f>
        <v>0.12530444571283911</v>
      </c>
      <c r="S4207" s="28">
        <f>'Data &amp; Parameter'!$E$16*'Data &amp; Parameter'!$E$17*('Data &amp; Parameter'!$E$18+'Data &amp; Parameter'!$E$19)*'Data &amp; Parameter'!$E$20*'Data &amp; Parameter'!$E$37*R4207</f>
        <v>0.43564651228673157</v>
      </c>
      <c r="T4207" s="28">
        <f t="shared" si="65"/>
        <v>0.8713344769084963</v>
      </c>
    </row>
    <row r="4208" spans="1:20" ht="15.75" customHeight="1" x14ac:dyDescent="0.35">
      <c r="A4208">
        <v>4201</v>
      </c>
      <c r="B4208" s="76">
        <v>44256.270543981482</v>
      </c>
      <c r="C4208" s="1" t="s">
        <v>13320</v>
      </c>
      <c r="D4208" s="76">
        <v>44256.274155092593</v>
      </c>
      <c r="E4208" s="1" t="s">
        <v>13321</v>
      </c>
      <c r="F4208" s="1" t="s">
        <v>13322</v>
      </c>
      <c r="G4208" s="1" t="s">
        <v>123</v>
      </c>
      <c r="H4208" s="1" t="s">
        <v>124</v>
      </c>
      <c r="I4208" s="1" t="s">
        <v>125</v>
      </c>
      <c r="J4208" s="1" t="s">
        <v>9694</v>
      </c>
      <c r="K4208" s="1" t="s">
        <v>13281</v>
      </c>
      <c r="L4208">
        <f>ROUNDUP(IF(B4208&gt;$D$4,0,($D$4-B4208+1)/365),0)</f>
        <v>0</v>
      </c>
      <c r="M4208">
        <f>ROUNDUP(IF(B4208&gt;$D$5,0,($D$5-B4208+1)/365),0)</f>
        <v>1</v>
      </c>
      <c r="N4208" s="28">
        <f>IF(OR(L4208=1,M4208=1),IF(B4208+364&lt;=$D$5,(B4208+364-$D$4+1)/365,IF(B4208&gt;$D$4,($D$5-B4208+1)/365,$D$6/365)),0)</f>
        <v>0.12528618087265272</v>
      </c>
      <c r="O4208" s="28">
        <f>'Data &amp; Parameter'!$E$16*'Data &amp; Parameter'!$E$17*('Data &amp; Parameter'!$E$18+'Data &amp; Parameter'!$E$19)*'Data &amp; Parameter'!$E$20*'Data &amp; Parameter'!$E$37*N4208</f>
        <v>0.43558301083728657</v>
      </c>
      <c r="P4208">
        <f>ROUNDUP(IF(D4208&gt;$D$4,0,($D$4-D4208+1)/365),0)</f>
        <v>0</v>
      </c>
      <c r="Q4208">
        <f>ROUNDUP(IF(D4208&gt;$D$5,0,($D$5-D4208+1)/365),0)</f>
        <v>1</v>
      </c>
      <c r="R4208" s="28">
        <f>IF(OR(P4208=1,Q4208=1),IF(D4208+364&lt;=$D$5,(D4208+364-$D$4+1)/365,IF(D4208&gt;$D$4,($D$5-D4208+1)/365,$D$6/365)),0)</f>
        <v>0.12527628741755345</v>
      </c>
      <c r="S4208" s="28">
        <f>'Data &amp; Parameter'!$E$16*'Data &amp; Parameter'!$E$17*('Data &amp; Parameter'!$E$18+'Data &amp; Parameter'!$E$19)*'Data &amp; Parameter'!$E$20*'Data &amp; Parameter'!$E$37*R4208</f>
        <v>0.435548614218843</v>
      </c>
      <c r="T4208" s="28">
        <f t="shared" si="65"/>
        <v>0.87113162505612962</v>
      </c>
    </row>
    <row r="4209" spans="1:20" ht="15.75" customHeight="1" x14ac:dyDescent="0.35">
      <c r="A4209">
        <v>4202</v>
      </c>
      <c r="B4209" s="76">
        <v>44256.27752314815</v>
      </c>
      <c r="C4209" s="1" t="s">
        <v>13323</v>
      </c>
      <c r="D4209" s="76">
        <v>44256.278842592597</v>
      </c>
      <c r="E4209" s="1" t="s">
        <v>13324</v>
      </c>
      <c r="F4209" s="1" t="s">
        <v>13325</v>
      </c>
      <c r="G4209" s="1" t="s">
        <v>123</v>
      </c>
      <c r="H4209" s="1" t="s">
        <v>124</v>
      </c>
      <c r="I4209" s="1" t="s">
        <v>125</v>
      </c>
      <c r="J4209" s="1" t="s">
        <v>9694</v>
      </c>
      <c r="K4209" s="1" t="s">
        <v>9694</v>
      </c>
      <c r="L4209">
        <f>ROUNDUP(IF(B4209&gt;$D$4,0,($D$4-B4209+1)/365),0)</f>
        <v>0</v>
      </c>
      <c r="M4209">
        <f>ROUNDUP(IF(B4209&gt;$D$5,0,($D$5-B4209+1)/365),0)</f>
        <v>1</v>
      </c>
      <c r="N4209" s="28">
        <f>IF(OR(L4209=1,M4209=1),IF(B4209+364&lt;=$D$5,(B4209+364-$D$4+1)/365,IF(B4209&gt;$D$4,($D$5-B4209+1)/365,$D$6/365)),0)</f>
        <v>0.12526705986808201</v>
      </c>
      <c r="O4209" s="28">
        <f>'Data &amp; Parameter'!$E$16*'Data &amp; Parameter'!$E$17*('Data &amp; Parameter'!$E$18+'Data &amp; Parameter'!$E$19)*'Data &amp; Parameter'!$E$20*'Data &amp; Parameter'!$E$37*N4209</f>
        <v>0.43551653275739671</v>
      </c>
      <c r="P4209">
        <f>ROUNDUP(IF(D4209&gt;$D$4,0,($D$4-D4209+1)/365),0)</f>
        <v>0</v>
      </c>
      <c r="Q4209">
        <f>ROUNDUP(IF(D4209&gt;$D$5,0,($D$5-D4209+1)/365),0)</f>
        <v>1</v>
      </c>
      <c r="R4209" s="28">
        <f>IF(OR(P4209=1,Q4209=1),IF(D4209+364&lt;=$D$5,(D4209+364-$D$4+1)/365,IF(D4209&gt;$D$4,($D$5-D4209+1)/365,$D$6/365)),0)</f>
        <v>0.12526344495178807</v>
      </c>
      <c r="S4209" s="28">
        <f>'Data &amp; Parameter'!$E$16*'Data &amp; Parameter'!$E$17*('Data &amp; Parameter'!$E$18+'Data &amp; Parameter'!$E$19)*'Data &amp; Parameter'!$E$20*'Data &amp; Parameter'!$E$37*R4209</f>
        <v>0.43550396476216952</v>
      </c>
      <c r="T4209" s="28">
        <f t="shared" si="65"/>
        <v>0.87102049751956623</v>
      </c>
    </row>
    <row r="4210" spans="1:20" ht="15.75" customHeight="1" x14ac:dyDescent="0.35">
      <c r="A4210">
        <v>4203</v>
      </c>
      <c r="B4210" s="76">
        <v>44256.282384259262</v>
      </c>
      <c r="C4210" s="1" t="s">
        <v>13326</v>
      </c>
      <c r="D4210" s="76">
        <v>44256.283912037034</v>
      </c>
      <c r="E4210" s="1" t="s">
        <v>13327</v>
      </c>
      <c r="F4210" s="1" t="s">
        <v>13328</v>
      </c>
      <c r="G4210" s="1" t="s">
        <v>123</v>
      </c>
      <c r="H4210" s="1" t="s">
        <v>124</v>
      </c>
      <c r="I4210" s="1" t="s">
        <v>125</v>
      </c>
      <c r="J4210" s="1" t="s">
        <v>9694</v>
      </c>
      <c r="K4210" s="1" t="s">
        <v>13281</v>
      </c>
      <c r="L4210">
        <f>ROUNDUP(IF(B4210&gt;$D$4,0,($D$4-B4210+1)/365),0)</f>
        <v>0</v>
      </c>
      <c r="M4210">
        <f>ROUNDUP(IF(B4210&gt;$D$5,0,($D$5-B4210+1)/365),0)</f>
        <v>1</v>
      </c>
      <c r="N4210" s="28">
        <f>IF(OR(L4210=1,M4210=1),IF(B4210+364&lt;=$D$5,(B4210+364-$D$4+1)/365,IF(B4210&gt;$D$4,($D$5-B4210+1)/365,$D$6/365)),0)</f>
        <v>0.12525374175544529</v>
      </c>
      <c r="O4210" s="28">
        <f>'Data &amp; Parameter'!$E$16*'Data &amp; Parameter'!$E$17*('Data &amp; Parameter'!$E$18+'Data &amp; Parameter'!$E$19)*'Data &amp; Parameter'!$E$20*'Data &amp; Parameter'!$E$37*N4210</f>
        <v>0.43547022961717352</v>
      </c>
      <c r="P4210">
        <f>ROUNDUP(IF(D4210&gt;$D$4,0,($D$4-D4210+1)/365),0)</f>
        <v>0</v>
      </c>
      <c r="Q4210">
        <f>ROUNDUP(IF(D4210&gt;$D$5,0,($D$5-D4210+1)/365),0)</f>
        <v>1</v>
      </c>
      <c r="R4210" s="28">
        <f>IF(OR(P4210=1,Q4210=1),IF(D4210+364&lt;=$D$5,(D4210+364-$D$4+1)/365,IF(D4210&gt;$D$4,($D$5-D4210+1)/365,$D$6/365)),0)</f>
        <v>0.12524955606292168</v>
      </c>
      <c r="S4210" s="28">
        <f>'Data &amp; Parameter'!$E$16*'Data &amp; Parameter'!$E$17*('Data &amp; Parameter'!$E$18+'Data &amp; Parameter'!$E$19)*'Data &amp; Parameter'!$E$20*'Data &amp; Parameter'!$E$37*R4210</f>
        <v>0.43545567720174211</v>
      </c>
      <c r="T4210" s="28">
        <f t="shared" si="65"/>
        <v>0.87092590681891568</v>
      </c>
    </row>
    <row r="4211" spans="1:20" ht="15.75" customHeight="1" x14ac:dyDescent="0.35">
      <c r="A4211">
        <v>4204</v>
      </c>
      <c r="B4211" s="76">
        <v>44256.298275462963</v>
      </c>
      <c r="C4211" s="1" t="s">
        <v>13329</v>
      </c>
      <c r="D4211" s="76">
        <v>44256.298912037033</v>
      </c>
      <c r="E4211" s="1" t="s">
        <v>13330</v>
      </c>
      <c r="F4211" s="1" t="s">
        <v>13331</v>
      </c>
      <c r="G4211" s="1" t="s">
        <v>123</v>
      </c>
      <c r="H4211" s="1" t="s">
        <v>124</v>
      </c>
      <c r="I4211" s="1" t="s">
        <v>125</v>
      </c>
      <c r="J4211" s="1" t="s">
        <v>9694</v>
      </c>
      <c r="K4211" s="1" t="s">
        <v>12832</v>
      </c>
      <c r="L4211">
        <f>ROUNDUP(IF(B4211&gt;$D$4,0,($D$4-B4211+1)/365),0)</f>
        <v>0</v>
      </c>
      <c r="M4211">
        <f>ROUNDUP(IF(B4211&gt;$D$5,0,($D$5-B4211+1)/365),0)</f>
        <v>1</v>
      </c>
      <c r="N4211" s="28">
        <f>IF(OR(L4211=1,M4211=1),IF(B4211+364&lt;=$D$5,(B4211+364-$D$4+1)/365,IF(B4211&gt;$D$4,($D$5-B4211+1)/365,$D$6/365)),0)</f>
        <v>0.12521020421106049</v>
      </c>
      <c r="O4211" s="28">
        <f>'Data &amp; Parameter'!$E$16*'Data &amp; Parameter'!$E$17*('Data &amp; Parameter'!$E$18+'Data &amp; Parameter'!$E$19)*'Data &amp; Parameter'!$E$20*'Data &amp; Parameter'!$E$37*N4211</f>
        <v>0.43531886244694373</v>
      </c>
      <c r="P4211">
        <f>ROUNDUP(IF(D4211&gt;$D$4,0,($D$4-D4211+1)/365),0)</f>
        <v>0</v>
      </c>
      <c r="Q4211">
        <f>ROUNDUP(IF(D4211&gt;$D$5,0,($D$5-D4211+1)/365),0)</f>
        <v>1</v>
      </c>
      <c r="R4211" s="28">
        <f>IF(OR(P4211=1,Q4211=1),IF(D4211+364&lt;=$D$5,(D4211+364-$D$4+1)/365,IF(D4211&gt;$D$4,($D$5-D4211+1)/365,$D$6/365)),0)</f>
        <v>0.1252084601725123</v>
      </c>
      <c r="S4211" s="28">
        <f>'Data &amp; Parameter'!$E$16*'Data &amp; Parameter'!$E$17*('Data &amp; Parameter'!$E$18+'Data &amp; Parameter'!$E$19)*'Data &amp; Parameter'!$E$20*'Data &amp; Parameter'!$E$37*R4211</f>
        <v>0.43531279894052549</v>
      </c>
      <c r="T4211" s="28">
        <f t="shared" si="65"/>
        <v>0.87063166138746917</v>
      </c>
    </row>
    <row r="4212" spans="1:20" ht="15.75" customHeight="1" x14ac:dyDescent="0.35">
      <c r="A4212">
        <v>4205</v>
      </c>
      <c r="B4212" s="76">
        <v>44256.30164351852</v>
      </c>
      <c r="C4212" s="1" t="s">
        <v>13332</v>
      </c>
      <c r="D4212" s="76">
        <v>44256.305856481486</v>
      </c>
      <c r="E4212" s="1" t="s">
        <v>13333</v>
      </c>
      <c r="F4212" s="1" t="s">
        <v>13334</v>
      </c>
      <c r="G4212" s="1" t="s">
        <v>123</v>
      </c>
      <c r="H4212" s="1" t="s">
        <v>124</v>
      </c>
      <c r="I4212" s="1" t="s">
        <v>125</v>
      </c>
      <c r="J4212" s="1" t="s">
        <v>9694</v>
      </c>
      <c r="K4212" s="1" t="s">
        <v>12832</v>
      </c>
      <c r="L4212">
        <f>ROUNDUP(IF(B4212&gt;$D$4,0,($D$4-B4212+1)/365),0)</f>
        <v>0</v>
      </c>
      <c r="M4212">
        <f>ROUNDUP(IF(B4212&gt;$D$5,0,($D$5-B4212+1)/365),0)</f>
        <v>1</v>
      </c>
      <c r="N4212" s="28">
        <f>IF(OR(L4212=1,M4212=1),IF(B4212+364&lt;=$D$5,(B4212+364-$D$4+1)/365,IF(B4212&gt;$D$4,($D$5-B4212+1)/365,$D$6/365)),0)</f>
        <v>0.12520097666158905</v>
      </c>
      <c r="O4212" s="28">
        <f>'Data &amp; Parameter'!$E$16*'Data &amp; Parameter'!$E$17*('Data &amp; Parameter'!$E$18+'Data &amp; Parameter'!$E$19)*'Data &amp; Parameter'!$E$20*'Data &amp; Parameter'!$E$37*N4212</f>
        <v>0.43528678098549745</v>
      </c>
      <c r="P4212">
        <f>ROUNDUP(IF(D4212&gt;$D$4,0,($D$4-D4212+1)/365),0)</f>
        <v>0</v>
      </c>
      <c r="Q4212">
        <f>ROUNDUP(IF(D4212&gt;$D$5,0,($D$5-D4212+1)/365),0)</f>
        <v>1</v>
      </c>
      <c r="R4212" s="28">
        <f>IF(OR(P4212=1,Q4212=1),IF(D4212+364&lt;=$D$5,(D4212+364-$D$4+1)/365,IF(D4212&gt;$D$4,($D$5-D4212+1)/365,$D$6/365)),0)</f>
        <v>0.1251894342972999</v>
      </c>
      <c r="S4212" s="28">
        <f>'Data &amp; Parameter'!$E$16*'Data &amp; Parameter'!$E$17*('Data &amp; Parameter'!$E$18+'Data &amp; Parameter'!$E$19)*'Data &amp; Parameter'!$E$20*'Data &amp; Parameter'!$E$37*R4212</f>
        <v>0.43524665159729009</v>
      </c>
      <c r="T4212" s="28">
        <f t="shared" si="65"/>
        <v>0.87053343258278759</v>
      </c>
    </row>
    <row r="4213" spans="1:20" ht="15.75" customHeight="1" x14ac:dyDescent="0.35">
      <c r="A4213">
        <v>4206</v>
      </c>
      <c r="B4213" s="76">
        <v>44256.308136574073</v>
      </c>
      <c r="C4213" s="1" t="s">
        <v>13335</v>
      </c>
      <c r="D4213" s="76">
        <v>44256.308842592596</v>
      </c>
      <c r="E4213" s="1" t="s">
        <v>13336</v>
      </c>
      <c r="F4213" s="1" t="s">
        <v>13337</v>
      </c>
      <c r="G4213" s="1" t="s">
        <v>123</v>
      </c>
      <c r="H4213" s="1" t="s">
        <v>124</v>
      </c>
      <c r="I4213" s="1" t="s">
        <v>125</v>
      </c>
      <c r="J4213" s="1" t="s">
        <v>9694</v>
      </c>
      <c r="K4213" s="1" t="s">
        <v>12832</v>
      </c>
      <c r="L4213">
        <f>ROUNDUP(IF(B4213&gt;$D$4,0,($D$4-B4213+1)/365),0)</f>
        <v>0</v>
      </c>
      <c r="M4213">
        <f>ROUNDUP(IF(B4213&gt;$D$5,0,($D$5-B4213+1)/365),0)</f>
        <v>1</v>
      </c>
      <c r="N4213" s="28">
        <f>IF(OR(L4213=1,M4213=1),IF(B4213+364&lt;=$D$5,(B4213+364-$D$4+1)/365,IF(B4213&gt;$D$4,($D$5-B4213+1)/365,$D$6/365)),0)</f>
        <v>0.12518318746829396</v>
      </c>
      <c r="O4213" s="28">
        <f>'Data &amp; Parameter'!$E$16*'Data &amp; Parameter'!$E$17*('Data &amp; Parameter'!$E$18+'Data &amp; Parameter'!$E$19)*'Data &amp; Parameter'!$E$20*'Data &amp; Parameter'!$E$37*N4213</f>
        <v>0.43522493321967148</v>
      </c>
      <c r="P4213">
        <f>ROUNDUP(IF(D4213&gt;$D$4,0,($D$4-D4213+1)/365),0)</f>
        <v>0</v>
      </c>
      <c r="Q4213">
        <f>ROUNDUP(IF(D4213&gt;$D$5,0,($D$5-D4213+1)/365),0)</f>
        <v>1</v>
      </c>
      <c r="R4213" s="28">
        <f>IF(OR(P4213=1,Q4213=1),IF(D4213+364&lt;=$D$5,(D4213+364-$D$4+1)/365,IF(D4213&gt;$D$4,($D$5-D4213+1)/365,$D$6/365)),0)</f>
        <v>0.12518125317096934</v>
      </c>
      <c r="S4213" s="28">
        <f>'Data &amp; Parameter'!$E$16*'Data &amp; Parameter'!$E$17*('Data &amp; Parameter'!$E$18+'Data &amp; Parameter'!$E$19)*'Data &amp; Parameter'!$E$20*'Data &amp; Parameter'!$E$37*R4213</f>
        <v>0.43521820823973639</v>
      </c>
      <c r="T4213" s="28">
        <f t="shared" si="65"/>
        <v>0.87044314145940782</v>
      </c>
    </row>
    <row r="4214" spans="1:20" ht="15.75" customHeight="1" x14ac:dyDescent="0.35">
      <c r="A4214">
        <v>4207</v>
      </c>
      <c r="B4214" s="76">
        <v>44256.314236111109</v>
      </c>
      <c r="C4214" s="1" t="s">
        <v>13338</v>
      </c>
      <c r="D4214" s="76">
        <v>44256.314976851849</v>
      </c>
      <c r="E4214" s="1" t="s">
        <v>13339</v>
      </c>
      <c r="F4214" s="1" t="s">
        <v>13340</v>
      </c>
      <c r="G4214" s="1" t="s">
        <v>123</v>
      </c>
      <c r="H4214" s="1" t="s">
        <v>124</v>
      </c>
      <c r="I4214" s="1" t="s">
        <v>125</v>
      </c>
      <c r="J4214" s="1" t="s">
        <v>9694</v>
      </c>
      <c r="K4214" s="1" t="s">
        <v>12832</v>
      </c>
      <c r="L4214">
        <f>ROUNDUP(IF(B4214&gt;$D$4,0,($D$4-B4214+1)/365),0)</f>
        <v>0</v>
      </c>
      <c r="M4214">
        <f>ROUNDUP(IF(B4214&gt;$D$5,0,($D$5-B4214+1)/365),0)</f>
        <v>1</v>
      </c>
      <c r="N4214" s="28">
        <f>IF(OR(L4214=1,M4214=1),IF(B4214+364&lt;=$D$5,(B4214+364-$D$4+1)/365,IF(B4214&gt;$D$4,($D$5-B4214+1)/365,$D$6/365)),0)</f>
        <v>0.1251664764079192</v>
      </c>
      <c r="O4214" s="28">
        <f>'Data &amp; Parameter'!$E$16*'Data &amp; Parameter'!$E$17*('Data &amp; Parameter'!$E$18+'Data &amp; Parameter'!$E$19)*'Data &amp; Parameter'!$E$20*'Data &amp; Parameter'!$E$37*N4214</f>
        <v>0.43516683380326637</v>
      </c>
      <c r="P4214">
        <f>ROUNDUP(IF(D4214&gt;$D$4,0,($D$4-D4214+1)/365),0)</f>
        <v>0</v>
      </c>
      <c r="Q4214">
        <f>ROUNDUP(IF(D4214&gt;$D$5,0,($D$5-D4214+1)/365),0)</f>
        <v>1</v>
      </c>
      <c r="R4214" s="28">
        <f>IF(OR(P4214=1,Q4214=1),IF(D4214+364&lt;=$D$5,(D4214+364-$D$4+1)/365,IF(D4214&gt;$D$4,($D$5-D4214+1)/365,$D$6/365)),0)</f>
        <v>0.12516444698123624</v>
      </c>
      <c r="S4214" s="28">
        <f>'Data &amp; Parameter'!$E$16*'Data &amp; Parameter'!$E$17*('Data &amp; Parameter'!$E$18+'Data &amp; Parameter'!$E$19)*'Data &amp; Parameter'!$E$20*'Data &amp; Parameter'!$E$37*R4214</f>
        <v>0.43515977808667677</v>
      </c>
      <c r="T4214" s="28">
        <f t="shared" si="65"/>
        <v>0.87032661188994309</v>
      </c>
    </row>
    <row r="4215" spans="1:20" ht="15.75" customHeight="1" x14ac:dyDescent="0.35">
      <c r="A4215">
        <v>4208</v>
      </c>
      <c r="B4215" s="76">
        <v>44256.31695601852</v>
      </c>
      <c r="C4215" s="1" t="s">
        <v>13341</v>
      </c>
      <c r="D4215" s="76">
        <v>44256.317662037036</v>
      </c>
      <c r="E4215" s="1" t="s">
        <v>13342</v>
      </c>
      <c r="F4215" s="1" t="s">
        <v>13343</v>
      </c>
      <c r="G4215" s="1" t="s">
        <v>123</v>
      </c>
      <c r="H4215" s="1" t="s">
        <v>124</v>
      </c>
      <c r="I4215" s="1" t="s">
        <v>125</v>
      </c>
      <c r="J4215" s="1" t="s">
        <v>9694</v>
      </c>
      <c r="K4215" s="1" t="s">
        <v>12832</v>
      </c>
      <c r="L4215">
        <f>ROUNDUP(IF(B4215&gt;$D$4,0,($D$4-B4215+1)/365),0)</f>
        <v>0</v>
      </c>
      <c r="M4215">
        <f>ROUNDUP(IF(B4215&gt;$D$5,0,($D$5-B4215+1)/365),0)</f>
        <v>1</v>
      </c>
      <c r="N4215" s="28">
        <f>IF(OR(L4215=1,M4215=1),IF(B4215+364&lt;=$D$5,(B4215+364-$D$4+1)/365,IF(B4215&gt;$D$4,($D$5-B4215+1)/365,$D$6/365)),0)</f>
        <v>0.12515902460679534</v>
      </c>
      <c r="O4215" s="28">
        <f>'Data &amp; Parameter'!$E$16*'Data &amp; Parameter'!$E$17*('Data &amp; Parameter'!$E$18+'Data &amp; Parameter'!$E$19)*'Data &amp; Parameter'!$E$20*'Data &amp; Parameter'!$E$37*N4215</f>
        <v>0.43514092609383603</v>
      </c>
      <c r="P4215">
        <f>ROUNDUP(IF(D4215&gt;$D$4,0,($D$4-D4215+1)/365),0)</f>
        <v>0</v>
      </c>
      <c r="Q4215">
        <f>ROUNDUP(IF(D4215&gt;$D$5,0,($D$5-D4215+1)/365),0)</f>
        <v>1</v>
      </c>
      <c r="R4215" s="28">
        <f>IF(OR(P4215=1,Q4215=1),IF(D4215+364&lt;=$D$5,(D4215+364-$D$4+1)/365,IF(D4215&gt;$D$4,($D$5-D4215+1)/365,$D$6/365)),0)</f>
        <v>0.12515709030949065</v>
      </c>
      <c r="S4215" s="28">
        <f>'Data &amp; Parameter'!$E$16*'Data &amp; Parameter'!$E$17*('Data &amp; Parameter'!$E$18+'Data &amp; Parameter'!$E$19)*'Data &amp; Parameter'!$E$20*'Data &amp; Parameter'!$E$37*R4215</f>
        <v>0.43513420111397022</v>
      </c>
      <c r="T4215" s="28">
        <f t="shared" si="65"/>
        <v>0.8702751272078062</v>
      </c>
    </row>
    <row r="4216" spans="1:20" ht="15.75" customHeight="1" x14ac:dyDescent="0.35">
      <c r="A4216">
        <v>4209</v>
      </c>
      <c r="B4216" s="76">
        <v>44256.31962962963</v>
      </c>
      <c r="C4216" s="1" t="s">
        <v>13344</v>
      </c>
      <c r="D4216" s="76">
        <v>44256.320347222223</v>
      </c>
      <c r="E4216" s="1" t="s">
        <v>13345</v>
      </c>
      <c r="F4216" s="1" t="s">
        <v>13346</v>
      </c>
      <c r="G4216" s="1" t="s">
        <v>123</v>
      </c>
      <c r="H4216" s="1" t="s">
        <v>124</v>
      </c>
      <c r="I4216" s="1" t="s">
        <v>125</v>
      </c>
      <c r="J4216" s="1" t="s">
        <v>9694</v>
      </c>
      <c r="K4216" s="1" t="s">
        <v>12832</v>
      </c>
      <c r="L4216">
        <f>ROUNDUP(IF(B4216&gt;$D$4,0,($D$4-B4216+1)/365),0)</f>
        <v>0</v>
      </c>
      <c r="M4216">
        <f>ROUNDUP(IF(B4216&gt;$D$5,0,($D$5-B4216+1)/365),0)</f>
        <v>1</v>
      </c>
      <c r="N4216" s="28">
        <f>IF(OR(L4216=1,M4216=1),IF(B4216+364&lt;=$D$5,(B4216+364-$D$4+1)/365,IF(B4216&gt;$D$4,($D$5-B4216+1)/365,$D$6/365)),0)</f>
        <v>0.12515169964484912</v>
      </c>
      <c r="O4216" s="28">
        <f>'Data &amp; Parameter'!$E$16*'Data &amp; Parameter'!$E$17*('Data &amp; Parameter'!$E$18+'Data &amp; Parameter'!$E$19)*'Data &amp; Parameter'!$E$20*'Data &amp; Parameter'!$E$37*N4216</f>
        <v>0.43511545936672708</v>
      </c>
      <c r="P4216">
        <f>ROUNDUP(IF(D4216&gt;$D$4,0,($D$4-D4216+1)/365),0)</f>
        <v>0</v>
      </c>
      <c r="Q4216">
        <f>ROUNDUP(IF(D4216&gt;$D$5,0,($D$5-D4216+1)/365),0)</f>
        <v>1</v>
      </c>
      <c r="R4216" s="28">
        <f>IF(OR(P4216=1,Q4216=1),IF(D4216+364&lt;=$D$5,(D4216+364-$D$4+1)/365,IF(D4216&gt;$D$4,($D$5-D4216+1)/365,$D$6/365)),0)</f>
        <v>0.12514973363774504</v>
      </c>
      <c r="S4216" s="28">
        <f>'Data &amp; Parameter'!$E$16*'Data &amp; Parameter'!$E$17*('Data &amp; Parameter'!$E$18+'Data &amp; Parameter'!$E$19)*'Data &amp; Parameter'!$E$20*'Data &amp; Parameter'!$E$37*R4216</f>
        <v>0.43510862414126361</v>
      </c>
      <c r="T4216" s="28">
        <f t="shared" si="65"/>
        <v>0.87022408350799063</v>
      </c>
    </row>
    <row r="4217" spans="1:20" ht="15.75" customHeight="1" x14ac:dyDescent="0.35">
      <c r="A4217">
        <v>4210</v>
      </c>
      <c r="B4217" s="76">
        <v>44256.322731481487</v>
      </c>
      <c r="C4217" s="1" t="s">
        <v>13347</v>
      </c>
      <c r="D4217" s="76">
        <v>44256.323576388888</v>
      </c>
      <c r="E4217" s="1" t="s">
        <v>13348</v>
      </c>
      <c r="F4217" s="1" t="s">
        <v>13349</v>
      </c>
      <c r="G4217" s="1" t="s">
        <v>123</v>
      </c>
      <c r="H4217" s="1" t="s">
        <v>124</v>
      </c>
      <c r="I4217" s="1" t="s">
        <v>125</v>
      </c>
      <c r="J4217" s="1" t="s">
        <v>9694</v>
      </c>
      <c r="K4217" s="1" t="s">
        <v>12832</v>
      </c>
      <c r="L4217">
        <f>ROUNDUP(IF(B4217&gt;$D$4,0,($D$4-B4217+1)/365),0)</f>
        <v>0</v>
      </c>
      <c r="M4217">
        <f>ROUNDUP(IF(B4217&gt;$D$5,0,($D$5-B4217+1)/365),0)</f>
        <v>1</v>
      </c>
      <c r="N4217" s="28">
        <f>IF(OR(L4217=1,M4217=1),IF(B4217+364&lt;=$D$5,(B4217+364-$D$4+1)/365,IF(B4217&gt;$D$4,($D$5-B4217+1)/365,$D$6/365)),0)</f>
        <v>0.12514320142058438</v>
      </c>
      <c r="O4217" s="28">
        <f>'Data &amp; Parameter'!$E$16*'Data &amp; Parameter'!$E$17*('Data &amp; Parameter'!$E$18+'Data &amp; Parameter'!$E$19)*'Data &amp; Parameter'!$E$20*'Data &amp; Parameter'!$E$37*N4217</f>
        <v>0.43508591355340415</v>
      </c>
      <c r="P4217">
        <f>ROUNDUP(IF(D4217&gt;$D$4,0,($D$4-D4217+1)/365),0)</f>
        <v>0</v>
      </c>
      <c r="Q4217">
        <f>ROUNDUP(IF(D4217&gt;$D$5,0,($D$5-D4217+1)/365),0)</f>
        <v>1</v>
      </c>
      <c r="R4217" s="28">
        <f>IF(OR(P4217=1,Q4217=1),IF(D4217+364&lt;=$D$5,(D4217+364-$D$4+1)/365,IF(D4217&gt;$D$4,($D$5-D4217+1)/365,$D$6/365)),0)</f>
        <v>0.12514088660578662</v>
      </c>
      <c r="S4217" s="28">
        <f>'Data &amp; Parameter'!$E$16*'Data &amp; Parameter'!$E$17*('Data &amp; Parameter'!$E$18+'Data &amp; Parameter'!$E$19)*'Data &amp; Parameter'!$E$20*'Data &amp; Parameter'!$E$37*R4217</f>
        <v>0.43507786562671252</v>
      </c>
      <c r="T4217" s="28">
        <f t="shared" si="65"/>
        <v>0.87016377918011667</v>
      </c>
    </row>
    <row r="4218" spans="1:20" ht="15.75" customHeight="1" x14ac:dyDescent="0.35">
      <c r="A4218">
        <v>4211</v>
      </c>
      <c r="B4218" s="76">
        <v>44256.352523148147</v>
      </c>
      <c r="C4218" s="1" t="s">
        <v>13350</v>
      </c>
      <c r="D4218" s="76">
        <v>44256.353831018518</v>
      </c>
      <c r="E4218" s="1" t="s">
        <v>13351</v>
      </c>
      <c r="F4218" s="1" t="s">
        <v>13352</v>
      </c>
      <c r="G4218" s="1" t="s">
        <v>123</v>
      </c>
      <c r="H4218" s="1" t="s">
        <v>124</v>
      </c>
      <c r="I4218" s="1" t="s">
        <v>125</v>
      </c>
      <c r="J4218" s="1" t="s">
        <v>9694</v>
      </c>
      <c r="K4218" s="1" t="s">
        <v>12816</v>
      </c>
      <c r="L4218">
        <f>ROUNDUP(IF(B4218&gt;$D$4,0,($D$4-B4218+1)/365),0)</f>
        <v>0</v>
      </c>
      <c r="M4218">
        <f>ROUNDUP(IF(B4218&gt;$D$5,0,($D$5-B4218+1)/365),0)</f>
        <v>1</v>
      </c>
      <c r="N4218" s="28">
        <f>IF(OR(L4218=1,M4218=1),IF(B4218+364&lt;=$D$5,(B4218+364-$D$4+1)/365,IF(B4218&gt;$D$4,($D$5-B4218+1)/365,$D$6/365)),0)</f>
        <v>0.12506158041603518</v>
      </c>
      <c r="O4218" s="28">
        <f>'Data &amp; Parameter'!$E$16*'Data &amp; Parameter'!$E$17*('Data &amp; Parameter'!$E$18+'Data &amp; Parameter'!$E$19)*'Data &amp; Parameter'!$E$20*'Data &amp; Parameter'!$E$37*N4218</f>
        <v>0.43480214145131379</v>
      </c>
      <c r="P4218">
        <f>ROUNDUP(IF(D4218&gt;$D$4,0,($D$4-D4218+1)/365),0)</f>
        <v>0</v>
      </c>
      <c r="Q4218">
        <f>ROUNDUP(IF(D4218&gt;$D$5,0,($D$5-D4218+1)/365),0)</f>
        <v>1</v>
      </c>
      <c r="R4218" s="28">
        <f>IF(OR(P4218=1,Q4218=1),IF(D4218+364&lt;=$D$5,(D4218+364-$D$4+1)/365,IF(D4218&gt;$D$4,($D$5-D4218+1)/365,$D$6/365)),0)</f>
        <v>0.12505799720954064</v>
      </c>
      <c r="S4218" s="28">
        <f>'Data &amp; Parameter'!$E$16*'Data &amp; Parameter'!$E$17*('Data &amp; Parameter'!$E$18+'Data &amp; Parameter'!$E$19)*'Data &amp; Parameter'!$E$20*'Data &amp; Parameter'!$E$37*R4218</f>
        <v>0.4347896837016843</v>
      </c>
      <c r="T4218" s="28">
        <f t="shared" si="65"/>
        <v>0.86959182515299815</v>
      </c>
    </row>
    <row r="4219" spans="1:20" ht="15.75" customHeight="1" x14ac:dyDescent="0.35">
      <c r="A4219">
        <v>4212</v>
      </c>
      <c r="B4219" s="76">
        <v>44256.357881944445</v>
      </c>
      <c r="C4219" s="1" t="s">
        <v>13353</v>
      </c>
      <c r="D4219" s="76">
        <v>44256.363449074073</v>
      </c>
      <c r="E4219" s="1" t="s">
        <v>13354</v>
      </c>
      <c r="F4219" s="1" t="s">
        <v>13355</v>
      </c>
      <c r="G4219" s="1" t="s">
        <v>123</v>
      </c>
      <c r="H4219" s="1" t="s">
        <v>124</v>
      </c>
      <c r="I4219" s="1" t="s">
        <v>125</v>
      </c>
      <c r="J4219" s="1" t="s">
        <v>9694</v>
      </c>
      <c r="K4219" s="1" t="s">
        <v>12832</v>
      </c>
      <c r="L4219">
        <f>ROUNDUP(IF(B4219&gt;$D$4,0,($D$4-B4219+1)/365),0)</f>
        <v>0</v>
      </c>
      <c r="M4219">
        <f>ROUNDUP(IF(B4219&gt;$D$5,0,($D$5-B4219+1)/365),0)</f>
        <v>1</v>
      </c>
      <c r="N4219" s="28">
        <f>IF(OR(L4219=1,M4219=1),IF(B4219+364&lt;=$D$5,(B4219+364-$D$4+1)/365,IF(B4219&gt;$D$4,($D$5-B4219+1)/365,$D$6/365)),0)</f>
        <v>0.12504689878234337</v>
      </c>
      <c r="O4219" s="28">
        <f>'Data &amp; Parameter'!$E$16*'Data &amp; Parameter'!$E$17*('Data &amp; Parameter'!$E$18+'Data &amp; Parameter'!$E$19)*'Data &amp; Parameter'!$E$20*'Data &amp; Parameter'!$E$37*N4219</f>
        <v>0.43475109775149834</v>
      </c>
      <c r="P4219">
        <f>ROUNDUP(IF(D4219&gt;$D$4,0,($D$4-D4219+1)/365),0)</f>
        <v>0</v>
      </c>
      <c r="Q4219">
        <f>ROUNDUP(IF(D4219&gt;$D$5,0,($D$5-D4219+1)/365),0)</f>
        <v>1</v>
      </c>
      <c r="R4219" s="28">
        <f>IF(OR(P4219=1,Q4219=1),IF(D4219+364&lt;=$D$5,(D4219+364-$D$4+1)/365,IF(D4219&gt;$D$4,($D$5-D4219+1)/365,$D$6/365)),0)</f>
        <v>0.12503164637240197</v>
      </c>
      <c r="S4219" s="28">
        <f>'Data &amp; Parameter'!$E$16*'Data &amp; Parameter'!$E$17*('Data &amp; Parameter'!$E$18+'Data &amp; Parameter'!$E$19)*'Data &amp; Parameter'!$E$20*'Data &amp; Parameter'!$E$37*R4219</f>
        <v>0.43469806963140939</v>
      </c>
      <c r="T4219" s="28">
        <f t="shared" si="65"/>
        <v>0.86944916738290767</v>
      </c>
    </row>
    <row r="4220" spans="1:20" ht="15.75" customHeight="1" x14ac:dyDescent="0.35">
      <c r="A4220">
        <v>4213</v>
      </c>
      <c r="B4220" s="76">
        <v>44256.365636574075</v>
      </c>
      <c r="C4220" s="1" t="s">
        <v>13356</v>
      </c>
      <c r="D4220" s="76">
        <v>44256.366597222222</v>
      </c>
      <c r="E4220" s="1" t="s">
        <v>13357</v>
      </c>
      <c r="F4220" s="1" t="s">
        <v>13358</v>
      </c>
      <c r="G4220" s="1" t="s">
        <v>123</v>
      </c>
      <c r="H4220" s="1" t="s">
        <v>124</v>
      </c>
      <c r="I4220" s="1" t="s">
        <v>125</v>
      </c>
      <c r="J4220" s="1" t="s">
        <v>1982</v>
      </c>
      <c r="K4220" s="1" t="s">
        <v>1982</v>
      </c>
      <c r="L4220">
        <f>ROUNDUP(IF(B4220&gt;$D$4,0,($D$4-B4220+1)/365),0)</f>
        <v>0</v>
      </c>
      <c r="M4220">
        <f>ROUNDUP(IF(B4220&gt;$D$5,0,($D$5-B4220+1)/365),0)</f>
        <v>1</v>
      </c>
      <c r="N4220" s="28">
        <f>IF(OR(L4220=1,M4220=1),IF(B4220+364&lt;=$D$5,(B4220+364-$D$4+1)/365,IF(B4220&gt;$D$4,($D$5-B4220+1)/365,$D$6/365)),0)</f>
        <v>0.12502565322171144</v>
      </c>
      <c r="O4220" s="28">
        <f>'Data &amp; Parameter'!$E$16*'Data &amp; Parameter'!$E$17*('Data &amp; Parameter'!$E$18+'Data &amp; Parameter'!$E$19)*'Data &amp; Parameter'!$E$20*'Data &amp; Parameter'!$E$37*N4220</f>
        <v>0.43467723321829504</v>
      </c>
      <c r="P4220">
        <f>ROUNDUP(IF(D4220&gt;$D$4,0,($D$4-D4220+1)/365),0)</f>
        <v>0</v>
      </c>
      <c r="Q4220">
        <f>ROUNDUP(IF(D4220&gt;$D$5,0,($D$5-D4220+1)/365),0)</f>
        <v>1</v>
      </c>
      <c r="R4220" s="28">
        <f>IF(OR(P4220=1,Q4220=1),IF(D4220+364&lt;=$D$5,(D4220+364-$D$4+1)/365,IF(D4220&gt;$D$4,($D$5-D4220+1)/365,$D$6/365)),0)</f>
        <v>0.12502302130897949</v>
      </c>
      <c r="S4220" s="28">
        <f>'Data &amp; Parameter'!$E$16*'Data &amp; Parameter'!$E$17*('Data &amp; Parameter'!$E$18+'Data &amp; Parameter'!$E$19)*'Data &amp; Parameter'!$E$20*'Data &amp; Parameter'!$E$37*R4220</f>
        <v>0.43466808283583419</v>
      </c>
      <c r="T4220" s="28">
        <f t="shared" si="65"/>
        <v>0.86934531605412924</v>
      </c>
    </row>
    <row r="4221" spans="1:20" ht="15.75" customHeight="1" x14ac:dyDescent="0.35">
      <c r="A4221">
        <v>4214</v>
      </c>
      <c r="B4221" s="76">
        <v>44256.365648148145</v>
      </c>
      <c r="C4221" s="1" t="s">
        <v>13359</v>
      </c>
      <c r="D4221" s="76">
        <v>44256.3671875</v>
      </c>
      <c r="E4221" s="1" t="s">
        <v>13360</v>
      </c>
      <c r="F4221" s="1" t="s">
        <v>13361</v>
      </c>
      <c r="G4221" s="1" t="s">
        <v>123</v>
      </c>
      <c r="H4221" s="1" t="s">
        <v>124</v>
      </c>
      <c r="I4221" s="1" t="s">
        <v>125</v>
      </c>
      <c r="J4221" s="1" t="s">
        <v>9694</v>
      </c>
      <c r="K4221" s="1" t="s">
        <v>12832</v>
      </c>
      <c r="L4221">
        <f>ROUNDUP(IF(B4221&gt;$D$4,0,($D$4-B4221+1)/365),0)</f>
        <v>0</v>
      </c>
      <c r="M4221">
        <f>ROUNDUP(IF(B4221&gt;$D$5,0,($D$5-B4221+1)/365),0)</f>
        <v>1</v>
      </c>
      <c r="N4221" s="28">
        <f>IF(OR(L4221=1,M4221=1),IF(B4221+364&lt;=$D$5,(B4221+364-$D$4+1)/365,IF(B4221&gt;$D$4,($D$5-B4221+1)/365,$D$6/365)),0)</f>
        <v>0.12502562151193197</v>
      </c>
      <c r="O4221" s="28">
        <f>'Data &amp; Parameter'!$E$16*'Data &amp; Parameter'!$E$17*('Data &amp; Parameter'!$E$18+'Data &amp; Parameter'!$E$19)*'Data &amp; Parameter'!$E$20*'Data &amp; Parameter'!$E$37*N4221</f>
        <v>0.43467712297276662</v>
      </c>
      <c r="P4221">
        <f>ROUNDUP(IF(D4221&gt;$D$4,0,($D$4-D4221+1)/365),0)</f>
        <v>0</v>
      </c>
      <c r="Q4221">
        <f>ROUNDUP(IF(D4221&gt;$D$5,0,($D$5-D4221+1)/365),0)</f>
        <v>1</v>
      </c>
      <c r="R4221" s="28">
        <f>IF(OR(P4221=1,Q4221=1),IF(D4221+364&lt;=$D$5,(D4221+364-$D$4+1)/365,IF(D4221&gt;$D$4,($D$5-D4221+1)/365,$D$6/365)),0)</f>
        <v>0.12502140410958903</v>
      </c>
      <c r="S4221" s="28">
        <f>'Data &amp; Parameter'!$E$16*'Data &amp; Parameter'!$E$17*('Data &amp; Parameter'!$E$18+'Data &amp; Parameter'!$E$19)*'Data &amp; Parameter'!$E$20*'Data &amp; Parameter'!$E$37*R4221</f>
        <v>0.43466246031166822</v>
      </c>
      <c r="T4221" s="28">
        <f t="shared" si="65"/>
        <v>0.86933958328443484</v>
      </c>
    </row>
    <row r="4222" spans="1:20" ht="15.75" customHeight="1" x14ac:dyDescent="0.35">
      <c r="A4222">
        <v>4215</v>
      </c>
      <c r="B4222" s="76">
        <v>44256.370115740741</v>
      </c>
      <c r="C4222" s="1" t="s">
        <v>13362</v>
      </c>
      <c r="D4222" s="76">
        <v>44256.372395833328</v>
      </c>
      <c r="E4222" s="1" t="s">
        <v>13363</v>
      </c>
      <c r="F4222" s="1" t="s">
        <v>13364</v>
      </c>
      <c r="G4222" s="1" t="s">
        <v>123</v>
      </c>
      <c r="H4222" s="1" t="s">
        <v>124</v>
      </c>
      <c r="I4222" s="1" t="s">
        <v>125</v>
      </c>
      <c r="J4222" s="1" t="s">
        <v>9694</v>
      </c>
      <c r="K4222" s="1" t="s">
        <v>12832</v>
      </c>
      <c r="L4222">
        <f>ROUNDUP(IF(B4222&gt;$D$4,0,($D$4-B4222+1)/365),0)</f>
        <v>0</v>
      </c>
      <c r="M4222">
        <f>ROUNDUP(IF(B4222&gt;$D$5,0,($D$5-B4222+1)/365),0)</f>
        <v>1</v>
      </c>
      <c r="N4222" s="28">
        <f>IF(OR(L4222=1,M4222=1),IF(B4222+364&lt;=$D$5,(B4222+364-$D$4+1)/365,IF(B4222&gt;$D$4,($D$5-B4222+1)/365,$D$6/365)),0)</f>
        <v>0.12501338153221558</v>
      </c>
      <c r="O4222" s="28">
        <f>'Data &amp; Parameter'!$E$16*'Data &amp; Parameter'!$E$17*('Data &amp; Parameter'!$E$18+'Data &amp; Parameter'!$E$19)*'Data &amp; Parameter'!$E$20*'Data &amp; Parameter'!$E$37*N4222</f>
        <v>0.43463456818196433</v>
      </c>
      <c r="P4222">
        <f>ROUNDUP(IF(D4222&gt;$D$4,0,($D$4-D4222+1)/365),0)</f>
        <v>0</v>
      </c>
      <c r="Q4222">
        <f>ROUNDUP(IF(D4222&gt;$D$5,0,($D$5-D4222+1)/365),0)</f>
        <v>1</v>
      </c>
      <c r="R4222" s="28">
        <f>IF(OR(P4222=1,Q4222=1),IF(D4222+364&lt;=$D$5,(D4222+364-$D$4+1)/365,IF(D4222&gt;$D$4,($D$5-D4222+1)/365,$D$6/365)),0)</f>
        <v>0.12500713470320965</v>
      </c>
      <c r="S4222" s="28">
        <f>'Data &amp; Parameter'!$E$16*'Data &amp; Parameter'!$E$17*('Data &amp; Parameter'!$E$18+'Data &amp; Parameter'!$E$19)*'Data &amp; Parameter'!$E$20*'Data &amp; Parameter'!$E$37*R4222</f>
        <v>0.43461284980434572</v>
      </c>
      <c r="T4222" s="28">
        <f t="shared" si="65"/>
        <v>0.86924741798631011</v>
      </c>
    </row>
    <row r="4223" spans="1:20" ht="15.75" customHeight="1" x14ac:dyDescent="0.35">
      <c r="A4223">
        <v>4216</v>
      </c>
      <c r="B4223" s="76">
        <v>44256.371562500004</v>
      </c>
      <c r="C4223" s="1" t="s">
        <v>13365</v>
      </c>
      <c r="D4223" s="76">
        <v>44256.372152777782</v>
      </c>
      <c r="E4223" s="1" t="s">
        <v>13366</v>
      </c>
      <c r="F4223" s="1" t="s">
        <v>13367</v>
      </c>
      <c r="G4223" s="1" t="s">
        <v>123</v>
      </c>
      <c r="H4223" s="1" t="s">
        <v>124</v>
      </c>
      <c r="I4223" s="1" t="s">
        <v>125</v>
      </c>
      <c r="J4223" s="1" t="s">
        <v>1982</v>
      </c>
      <c r="K4223" s="1" t="s">
        <v>3969</v>
      </c>
      <c r="L4223">
        <f>ROUNDUP(IF(B4223&gt;$D$4,0,($D$4-B4223+1)/365),0)</f>
        <v>0</v>
      </c>
      <c r="M4223">
        <f>ROUNDUP(IF(B4223&gt;$D$5,0,($D$5-B4223+1)/365),0)</f>
        <v>1</v>
      </c>
      <c r="N4223" s="28">
        <f>IF(OR(L4223=1,M4223=1),IF(B4223+364&lt;=$D$5,(B4223+364-$D$4+1)/365,IF(B4223&gt;$D$4,($D$5-B4223+1)/365,$D$6/365)),0)</f>
        <v>0.12500941780820801</v>
      </c>
      <c r="O4223" s="28">
        <f>'Data &amp; Parameter'!$E$16*'Data &amp; Parameter'!$E$17*('Data &amp; Parameter'!$E$18+'Data &amp; Parameter'!$E$19)*'Data &amp; Parameter'!$E$20*'Data &amp; Parameter'!$E$37*N4223</f>
        <v>0.43462078748543964</v>
      </c>
      <c r="P4223">
        <f>ROUNDUP(IF(D4223&gt;$D$4,0,($D$4-D4223+1)/365),0)</f>
        <v>0</v>
      </c>
      <c r="Q4223">
        <f>ROUNDUP(IF(D4223&gt;$D$5,0,($D$5-D4223+1)/365),0)</f>
        <v>1</v>
      </c>
      <c r="R4223" s="28">
        <f>IF(OR(P4223=1,Q4223=1),IF(D4223+364&lt;=$D$5,(D4223+364-$D$4+1)/365,IF(D4223&gt;$D$4,($D$5-D4223+1)/365,$D$6/365)),0)</f>
        <v>0.12500780060881755</v>
      </c>
      <c r="S4223" s="28">
        <f>'Data &amp; Parameter'!$E$16*'Data &amp; Parameter'!$E$17*('Data &amp; Parameter'!$E$18+'Data &amp; Parameter'!$E$19)*'Data &amp; Parameter'!$E$20*'Data &amp; Parameter'!$E$37*R4223</f>
        <v>0.43461516496127367</v>
      </c>
      <c r="T4223" s="28">
        <f t="shared" si="65"/>
        <v>0.86923595244671326</v>
      </c>
    </row>
    <row r="4224" spans="1:20" ht="15.75" customHeight="1" x14ac:dyDescent="0.35">
      <c r="A4224">
        <v>4217</v>
      </c>
      <c r="B4224" s="76">
        <v>44256.374571759261</v>
      </c>
      <c r="C4224" s="1" t="s">
        <v>13368</v>
      </c>
      <c r="D4224" s="76">
        <v>44256.376608796301</v>
      </c>
      <c r="E4224" s="1" t="s">
        <v>13369</v>
      </c>
      <c r="F4224" s="1" t="s">
        <v>13370</v>
      </c>
      <c r="G4224" s="1" t="s">
        <v>123</v>
      </c>
      <c r="H4224" s="1" t="s">
        <v>124</v>
      </c>
      <c r="I4224" s="1" t="s">
        <v>125</v>
      </c>
      <c r="J4224" s="1" t="s">
        <v>9694</v>
      </c>
      <c r="K4224" s="1" t="s">
        <v>12832</v>
      </c>
      <c r="L4224">
        <f>ROUNDUP(IF(B4224&gt;$D$4,0,($D$4-B4224+1)/365),0)</f>
        <v>0</v>
      </c>
      <c r="M4224">
        <f>ROUNDUP(IF(B4224&gt;$D$5,0,($D$5-B4224+1)/365),0)</f>
        <v>1</v>
      </c>
      <c r="N4224" s="28">
        <f>IF(OR(L4224=1,M4224=1),IF(B4224+364&lt;=$D$5,(B4224+364-$D$4+1)/365,IF(B4224&gt;$D$4,($D$5-B4224+1)/365,$D$6/365)),0)</f>
        <v>0.12500117326229859</v>
      </c>
      <c r="O4224" s="28">
        <f>'Data &amp; Parameter'!$E$16*'Data &amp; Parameter'!$E$17*('Data &amp; Parameter'!$E$18+'Data &amp; Parameter'!$E$19)*'Data &amp; Parameter'!$E$20*'Data &amp; Parameter'!$E$37*N4224</f>
        <v>0.43459212363675981</v>
      </c>
      <c r="P4224">
        <f>ROUNDUP(IF(D4224&gt;$D$4,0,($D$4-D4224+1)/365),0)</f>
        <v>0</v>
      </c>
      <c r="Q4224">
        <f>ROUNDUP(IF(D4224&gt;$D$5,0,($D$5-D4224+1)/365),0)</f>
        <v>1</v>
      </c>
      <c r="R4224" s="28">
        <f>IF(OR(P4224=1,Q4224=1),IF(D4224+364&lt;=$D$5,(D4224+364-$D$4+1)/365,IF(D4224&gt;$D$4,($D$5-D4224+1)/365,$D$6/365)),0)</f>
        <v>0.12499559233890055</v>
      </c>
      <c r="S4224" s="28">
        <f>'Data &amp; Parameter'!$E$16*'Data &amp; Parameter'!$E$17*('Data &amp; Parameter'!$E$18+'Data &amp; Parameter'!$E$19)*'Data &amp; Parameter'!$E$20*'Data &amp; Parameter'!$E$37*R4224</f>
        <v>0.43457272041606904</v>
      </c>
      <c r="T4224" s="28">
        <f t="shared" si="65"/>
        <v>0.86916484405282879</v>
      </c>
    </row>
    <row r="4225" spans="1:20" ht="15.75" customHeight="1" x14ac:dyDescent="0.35">
      <c r="A4225">
        <v>4218</v>
      </c>
      <c r="B4225" s="76">
        <v>44256.377210648148</v>
      </c>
      <c r="C4225" s="1" t="s">
        <v>13371</v>
      </c>
      <c r="D4225" s="76">
        <v>44256.377939814818</v>
      </c>
      <c r="E4225" s="1" t="s">
        <v>13372</v>
      </c>
      <c r="F4225" s="1" t="s">
        <v>13373</v>
      </c>
      <c r="G4225" s="1" t="s">
        <v>123</v>
      </c>
      <c r="H4225" s="1" t="s">
        <v>124</v>
      </c>
      <c r="I4225" s="1" t="s">
        <v>125</v>
      </c>
      <c r="J4225" s="1" t="s">
        <v>1982</v>
      </c>
      <c r="K4225" s="1" t="s">
        <v>1982</v>
      </c>
      <c r="L4225">
        <f>ROUNDUP(IF(B4225&gt;$D$4,0,($D$4-B4225+1)/365),0)</f>
        <v>0</v>
      </c>
      <c r="M4225">
        <f>ROUNDUP(IF(B4225&gt;$D$5,0,($D$5-B4225+1)/365),0)</f>
        <v>1</v>
      </c>
      <c r="N4225" s="28">
        <f>IF(OR(L4225=1,M4225=1),IF(B4225+364&lt;=$D$5,(B4225+364-$D$4+1)/365,IF(B4225&gt;$D$4,($D$5-B4225+1)/365,$D$6/365)),0)</f>
        <v>0.12499394342973062</v>
      </c>
      <c r="O4225" s="28">
        <f>'Data &amp; Parameter'!$E$16*'Data &amp; Parameter'!$E$17*('Data &amp; Parameter'!$E$18+'Data &amp; Parameter'!$E$19)*'Data &amp; Parameter'!$E$20*'Data &amp; Parameter'!$E$37*N4225</f>
        <v>0.43456698764637464</v>
      </c>
      <c r="P4225">
        <f>ROUNDUP(IF(D4225&gt;$D$4,0,($D$4-D4225+1)/365),0)</f>
        <v>0</v>
      </c>
      <c r="Q4225">
        <f>ROUNDUP(IF(D4225&gt;$D$5,0,($D$5-D4225+1)/365),0)</f>
        <v>1</v>
      </c>
      <c r="R4225" s="28">
        <f>IF(OR(P4225=1,Q4225=1),IF(D4225+364&lt;=$D$5,(D4225+364-$D$4+1)/365,IF(D4225&gt;$D$4,($D$5-D4225+1)/365,$D$6/365)),0)</f>
        <v>0.12499194571282715</v>
      </c>
      <c r="S4225" s="28">
        <f>'Data &amp; Parameter'!$E$16*'Data &amp; Parameter'!$E$17*('Data &amp; Parameter'!$E$18+'Data &amp; Parameter'!$E$19)*'Data &amp; Parameter'!$E$20*'Data &amp; Parameter'!$E$37*R4225</f>
        <v>0.43456004217531347</v>
      </c>
      <c r="T4225" s="28">
        <f t="shared" si="65"/>
        <v>0.8691270298216881</v>
      </c>
    </row>
    <row r="4226" spans="1:20" ht="15.75" customHeight="1" x14ac:dyDescent="0.35">
      <c r="A4226">
        <v>4219</v>
      </c>
      <c r="B4226" s="76">
        <v>44256.381203703699</v>
      </c>
      <c r="C4226" s="1" t="s">
        <v>13374</v>
      </c>
      <c r="D4226" s="76">
        <v>44256.382476851853</v>
      </c>
      <c r="E4226" s="1" t="s">
        <v>13375</v>
      </c>
      <c r="F4226" s="1" t="s">
        <v>13376</v>
      </c>
      <c r="G4226" s="1" t="s">
        <v>123</v>
      </c>
      <c r="H4226" s="1" t="s">
        <v>124</v>
      </c>
      <c r="I4226" s="1" t="s">
        <v>125</v>
      </c>
      <c r="J4226" s="1" t="s">
        <v>1982</v>
      </c>
      <c r="K4226" s="1" t="s">
        <v>1982</v>
      </c>
      <c r="L4226">
        <f>ROUNDUP(IF(B4226&gt;$D$4,0,($D$4-B4226+1)/365),0)</f>
        <v>0</v>
      </c>
      <c r="M4226">
        <f>ROUNDUP(IF(B4226&gt;$D$5,0,($D$5-B4226+1)/365),0)</f>
        <v>1</v>
      </c>
      <c r="N4226" s="28">
        <f>IF(OR(L4226=1,M4226=1),IF(B4226+364&lt;=$D$5,(B4226+364-$D$4+1)/365,IF(B4226&gt;$D$4,($D$5-B4226+1)/365,$D$6/365)),0)</f>
        <v>0.1249830035515104</v>
      </c>
      <c r="O4226" s="28">
        <f>'Data &amp; Parameter'!$E$16*'Data &amp; Parameter'!$E$17*('Data &amp; Parameter'!$E$18+'Data &amp; Parameter'!$E$19)*'Data &amp; Parameter'!$E$20*'Data &amp; Parameter'!$E$37*N4226</f>
        <v>0.43452895292410787</v>
      </c>
      <c r="P4226">
        <f>ROUNDUP(IF(D4226&gt;$D$4,0,($D$4-D4226+1)/365),0)</f>
        <v>0</v>
      </c>
      <c r="Q4226">
        <f>ROUNDUP(IF(D4226&gt;$D$5,0,($D$5-D4226+1)/365),0)</f>
        <v>1</v>
      </c>
      <c r="R4226" s="28">
        <f>IF(OR(P4226=1,Q4226=1),IF(D4226+364&lt;=$D$5,(D4226+364-$D$4+1)/365,IF(D4226&gt;$D$4,($D$5-D4226+1)/365,$D$6/365)),0)</f>
        <v>0.12497951547437418</v>
      </c>
      <c r="S4226" s="28">
        <f>'Data &amp; Parameter'!$E$16*'Data &amp; Parameter'!$E$17*('Data &amp; Parameter'!$E$18+'Data &amp; Parameter'!$E$19)*'Data &amp; Parameter'!$E$20*'Data &amp; Parameter'!$E$37*R4226</f>
        <v>0.43451682591113289</v>
      </c>
      <c r="T4226" s="28">
        <f t="shared" si="65"/>
        <v>0.86904577883524081</v>
      </c>
    </row>
    <row r="4227" spans="1:20" ht="15.75" customHeight="1" x14ac:dyDescent="0.35">
      <c r="A4227">
        <v>4220</v>
      </c>
      <c r="B4227" s="76">
        <v>44256.385740740741</v>
      </c>
      <c r="C4227" s="1" t="s">
        <v>13377</v>
      </c>
      <c r="D4227" s="76">
        <v>44256.386215277773</v>
      </c>
      <c r="E4227" s="1" t="s">
        <v>13378</v>
      </c>
      <c r="F4227" s="1" t="s">
        <v>13379</v>
      </c>
      <c r="G4227" s="1" t="s">
        <v>123</v>
      </c>
      <c r="H4227" s="1" t="s">
        <v>124</v>
      </c>
      <c r="I4227" s="1" t="s">
        <v>125</v>
      </c>
      <c r="J4227" s="1" t="s">
        <v>9694</v>
      </c>
      <c r="K4227" s="1" t="s">
        <v>9695</v>
      </c>
      <c r="L4227">
        <f>ROUNDUP(IF(B4227&gt;$D$4,0,($D$4-B4227+1)/365),0)</f>
        <v>0</v>
      </c>
      <c r="M4227">
        <f>ROUNDUP(IF(B4227&gt;$D$5,0,($D$5-B4227+1)/365),0)</f>
        <v>1</v>
      </c>
      <c r="N4227" s="28">
        <f>IF(OR(L4227=1,M4227=1),IF(B4227+364&lt;=$D$5,(B4227+364-$D$4+1)/365,IF(B4227&gt;$D$4,($D$5-B4227+1)/365,$D$6/365)),0)</f>
        <v>0.1249705733130375</v>
      </c>
      <c r="O4227" s="28">
        <f>'Data &amp; Parameter'!$E$16*'Data &amp; Parameter'!$E$17*('Data &amp; Parameter'!$E$18+'Data &amp; Parameter'!$E$19)*'Data &amp; Parameter'!$E$20*'Data &amp; Parameter'!$E$37*N4227</f>
        <v>0.43448573665985796</v>
      </c>
      <c r="P4227">
        <f>ROUNDUP(IF(D4227&gt;$D$4,0,($D$4-D4227+1)/365),0)</f>
        <v>0</v>
      </c>
      <c r="Q4227">
        <f>ROUNDUP(IF(D4227&gt;$D$5,0,($D$5-D4227+1)/365),0)</f>
        <v>1</v>
      </c>
      <c r="R4227" s="28">
        <f>IF(OR(P4227=1,Q4227=1),IF(D4227+364&lt;=$D$5,(D4227+364-$D$4+1)/365,IF(D4227&gt;$D$4,($D$5-D4227+1)/365,$D$6/365)),0)</f>
        <v>0.1249692732115812</v>
      </c>
      <c r="S4227" s="28">
        <f>'Data &amp; Parameter'!$E$16*'Data &amp; Parameter'!$E$17*('Data &amp; Parameter'!$E$18+'Data &amp; Parameter'!$E$19)*'Data &amp; Parameter'!$E$20*'Data &amp; Parameter'!$E$37*R4227</f>
        <v>0.43448121659146111</v>
      </c>
      <c r="T4227" s="28">
        <f t="shared" si="65"/>
        <v>0.86896695325131912</v>
      </c>
    </row>
    <row r="4228" spans="1:20" ht="15.75" customHeight="1" x14ac:dyDescent="0.35">
      <c r="A4228">
        <v>4221</v>
      </c>
      <c r="B4228" s="76">
        <v>44256.387418981481</v>
      </c>
      <c r="C4228" s="1" t="s">
        <v>13380</v>
      </c>
      <c r="D4228" s="76">
        <v>44256.388275462959</v>
      </c>
      <c r="E4228" s="1" t="s">
        <v>13381</v>
      </c>
      <c r="F4228" s="1" t="s">
        <v>13382</v>
      </c>
      <c r="G4228" s="1" t="s">
        <v>123</v>
      </c>
      <c r="H4228" s="1" t="s">
        <v>124</v>
      </c>
      <c r="I4228" s="1" t="s">
        <v>125</v>
      </c>
      <c r="J4228" s="1" t="s">
        <v>1982</v>
      </c>
      <c r="K4228" s="1" t="s">
        <v>2076</v>
      </c>
      <c r="L4228">
        <f>ROUNDUP(IF(B4228&gt;$D$4,0,($D$4-B4228+1)/365),0)</f>
        <v>0</v>
      </c>
      <c r="M4228">
        <f>ROUNDUP(IF(B4228&gt;$D$5,0,($D$5-B4228+1)/365),0)</f>
        <v>1</v>
      </c>
      <c r="N4228" s="28">
        <f>IF(OR(L4228=1,M4228=1),IF(B4228+364&lt;=$D$5,(B4228+364-$D$4+1)/365,IF(B4228&gt;$D$4,($D$5-B4228+1)/365,$D$6/365)),0)</f>
        <v>0.12496597539320148</v>
      </c>
      <c r="O4228" s="28">
        <f>'Data &amp; Parameter'!$E$16*'Data &amp; Parameter'!$E$17*('Data &amp; Parameter'!$E$18+'Data &amp; Parameter'!$E$19)*'Data &amp; Parameter'!$E$20*'Data &amp; Parameter'!$E$37*N4228</f>
        <v>0.43446975105193369</v>
      </c>
      <c r="P4228">
        <f>ROUNDUP(IF(D4228&gt;$D$4,0,($D$4-D4228+1)/365),0)</f>
        <v>0</v>
      </c>
      <c r="Q4228">
        <f>ROUNDUP(IF(D4228&gt;$D$5,0,($D$5-D4228+1)/365),0)</f>
        <v>1</v>
      </c>
      <c r="R4228" s="28">
        <f>IF(OR(P4228=1,Q4228=1),IF(D4228+364&lt;=$D$5,(D4228+364-$D$4+1)/365,IF(D4228&gt;$D$4,($D$5-D4228+1)/365,$D$6/365)),0)</f>
        <v>0.12496362886860431</v>
      </c>
      <c r="S4228" s="28">
        <f>'Data &amp; Parameter'!$E$16*'Data &amp; Parameter'!$E$17*('Data &amp; Parameter'!$E$18+'Data &amp; Parameter'!$E$19)*'Data &amp; Parameter'!$E$20*'Data &amp; Parameter'!$E$37*R4228</f>
        <v>0.43446159287964425</v>
      </c>
      <c r="T4228" s="28">
        <f t="shared" si="65"/>
        <v>0.868931343931578</v>
      </c>
    </row>
    <row r="4229" spans="1:20" ht="15.75" customHeight="1" x14ac:dyDescent="0.35">
      <c r="A4229">
        <v>4222</v>
      </c>
      <c r="B4229" s="76">
        <v>44256.391412037032</v>
      </c>
      <c r="C4229" s="1" t="s">
        <v>13383</v>
      </c>
      <c r="D4229" s="76">
        <v>44256.393078703702</v>
      </c>
      <c r="E4229" s="1" t="s">
        <v>13384</v>
      </c>
      <c r="F4229" s="1" t="s">
        <v>13385</v>
      </c>
      <c r="G4229" s="1" t="s">
        <v>123</v>
      </c>
      <c r="H4229" s="1" t="s">
        <v>124</v>
      </c>
      <c r="I4229" s="1" t="s">
        <v>125</v>
      </c>
      <c r="J4229" s="1" t="s">
        <v>12187</v>
      </c>
      <c r="K4229" s="1" t="s">
        <v>13386</v>
      </c>
      <c r="L4229">
        <f>ROUNDUP(IF(B4229&gt;$D$4,0,($D$4-B4229+1)/365),0)</f>
        <v>0</v>
      </c>
      <c r="M4229">
        <f>ROUNDUP(IF(B4229&gt;$D$5,0,($D$5-B4229+1)/365),0)</f>
        <v>1</v>
      </c>
      <c r="N4229" s="28">
        <f>IF(OR(L4229=1,M4229=1),IF(B4229+364&lt;=$D$5,(B4229+364-$D$4+1)/365,IF(B4229&gt;$D$4,($D$5-B4229+1)/365,$D$6/365)),0)</f>
        <v>0.12495503551498126</v>
      </c>
      <c r="O4229" s="28">
        <f>'Data &amp; Parameter'!$E$16*'Data &amp; Parameter'!$E$17*('Data &amp; Parameter'!$E$18+'Data &amp; Parameter'!$E$19)*'Data &amp; Parameter'!$E$20*'Data &amp; Parameter'!$E$37*N4229</f>
        <v>0.43443171632966687</v>
      </c>
      <c r="P4229">
        <f>ROUNDUP(IF(D4229&gt;$D$4,0,($D$4-D4229+1)/365),0)</f>
        <v>0</v>
      </c>
      <c r="Q4229">
        <f>ROUNDUP(IF(D4229&gt;$D$5,0,($D$5-D4229+1)/365),0)</f>
        <v>1</v>
      </c>
      <c r="R4229" s="28">
        <f>IF(OR(P4229=1,Q4229=1),IF(D4229+364&lt;=$D$5,(D4229+364-$D$4+1)/365,IF(D4229&gt;$D$4,($D$5-D4229+1)/365,$D$6/365)),0)</f>
        <v>0.12495046930492469</v>
      </c>
      <c r="S4229" s="28">
        <f>'Data &amp; Parameter'!$E$16*'Data &amp; Parameter'!$E$17*('Data &amp; Parameter'!$E$18+'Data &amp; Parameter'!$E$19)*'Data &amp; Parameter'!$E$20*'Data &amp; Parameter'!$E$37*R4229</f>
        <v>0.43441584096727098</v>
      </c>
      <c r="T4229" s="28">
        <f t="shared" si="65"/>
        <v>0.86884755729693786</v>
      </c>
    </row>
    <row r="4230" spans="1:20" ht="15.75" customHeight="1" x14ac:dyDescent="0.35">
      <c r="A4230">
        <v>4223</v>
      </c>
      <c r="B4230" s="76">
        <v>44256.395219907412</v>
      </c>
      <c r="C4230" s="1" t="s">
        <v>13387</v>
      </c>
      <c r="D4230" s="76">
        <v>44256.396064814813</v>
      </c>
      <c r="E4230" s="1" t="s">
        <v>13388</v>
      </c>
      <c r="F4230" s="1" t="s">
        <v>13389</v>
      </c>
      <c r="G4230" s="1" t="s">
        <v>123</v>
      </c>
      <c r="H4230" s="1" t="s">
        <v>124</v>
      </c>
      <c r="I4230" s="1" t="s">
        <v>125</v>
      </c>
      <c r="J4230" s="1" t="s">
        <v>12075</v>
      </c>
      <c r="K4230" s="1" t="s">
        <v>13386</v>
      </c>
      <c r="L4230">
        <f>ROUNDUP(IF(B4230&gt;$D$4,0,($D$4-B4230+1)/365),0)</f>
        <v>0</v>
      </c>
      <c r="M4230">
        <f>ROUNDUP(IF(B4230&gt;$D$5,0,($D$5-B4230+1)/365),0)</f>
        <v>1</v>
      </c>
      <c r="N4230" s="28">
        <f>IF(OR(L4230=1,M4230=1),IF(B4230+364&lt;=$D$5,(B4230+364-$D$4+1)/365,IF(B4230&gt;$D$4,($D$5-B4230+1)/365,$D$6/365)),0)</f>
        <v>0.1249446029933919</v>
      </c>
      <c r="O4230" s="28">
        <f>'Data &amp; Parameter'!$E$16*'Data &amp; Parameter'!$E$17*('Data &amp; Parameter'!$E$18+'Data &amp; Parameter'!$E$19)*'Data &amp; Parameter'!$E$20*'Data &amp; Parameter'!$E$37*N4230</f>
        <v>0.43439544553640891</v>
      </c>
      <c r="P4230">
        <f>ROUNDUP(IF(D4230&gt;$D$4,0,($D$4-D4230+1)/365),0)</f>
        <v>0</v>
      </c>
      <c r="Q4230">
        <f>ROUNDUP(IF(D4230&gt;$D$5,0,($D$5-D4230+1)/365),0)</f>
        <v>1</v>
      </c>
      <c r="R4230" s="28">
        <f>IF(OR(P4230=1,Q4230=1),IF(D4230+364&lt;=$D$5,(D4230+364-$D$4+1)/365,IF(D4230&gt;$D$4,($D$5-D4230+1)/365,$D$6/365)),0)</f>
        <v>0.12494228817859412</v>
      </c>
      <c r="S4230" s="28">
        <f>'Data &amp; Parameter'!$E$16*'Data &amp; Parameter'!$E$17*('Data &amp; Parameter'!$E$18+'Data &amp; Parameter'!$E$19)*'Data &amp; Parameter'!$E$20*'Data &amp; Parameter'!$E$37*R4230</f>
        <v>0.43438739760971717</v>
      </c>
      <c r="T4230" s="28">
        <f t="shared" si="65"/>
        <v>0.86878284314612608</v>
      </c>
    </row>
    <row r="4231" spans="1:20" ht="15.75" customHeight="1" x14ac:dyDescent="0.35">
      <c r="A4231">
        <v>4224</v>
      </c>
      <c r="B4231" s="76">
        <v>44256.398587962962</v>
      </c>
      <c r="C4231" s="1" t="s">
        <v>13390</v>
      </c>
      <c r="D4231" s="76">
        <v>44256.399409722224</v>
      </c>
      <c r="E4231" s="1" t="s">
        <v>13391</v>
      </c>
      <c r="F4231" s="1" t="s">
        <v>13392</v>
      </c>
      <c r="G4231" s="1" t="s">
        <v>123</v>
      </c>
      <c r="H4231" s="1" t="s">
        <v>124</v>
      </c>
      <c r="I4231" s="1" t="s">
        <v>125</v>
      </c>
      <c r="J4231" s="1" t="s">
        <v>12075</v>
      </c>
      <c r="K4231" s="1" t="s">
        <v>13386</v>
      </c>
      <c r="L4231">
        <f>ROUNDUP(IF(B4231&gt;$D$4,0,($D$4-B4231+1)/365),0)</f>
        <v>0</v>
      </c>
      <c r="M4231">
        <f>ROUNDUP(IF(B4231&gt;$D$5,0,($D$5-B4231+1)/365),0)</f>
        <v>1</v>
      </c>
      <c r="N4231" s="28">
        <f>IF(OR(L4231=1,M4231=1),IF(B4231+364&lt;=$D$5,(B4231+364-$D$4+1)/365,IF(B4231&gt;$D$4,($D$5-B4231+1)/365,$D$6/365)),0)</f>
        <v>0.1249353754439404</v>
      </c>
      <c r="O4231" s="28">
        <f>'Data &amp; Parameter'!$E$16*'Data &amp; Parameter'!$E$17*('Data &amp; Parameter'!$E$18+'Data &amp; Parameter'!$E$19)*'Data &amp; Parameter'!$E$20*'Data &amp; Parameter'!$E$37*N4231</f>
        <v>0.4343633640750319</v>
      </c>
      <c r="P4231">
        <f>ROUNDUP(IF(D4231&gt;$D$4,0,($D$4-D4231+1)/365),0)</f>
        <v>0</v>
      </c>
      <c r="Q4231">
        <f>ROUNDUP(IF(D4231&gt;$D$5,0,($D$5-D4231+1)/365),0)</f>
        <v>1</v>
      </c>
      <c r="R4231" s="28">
        <f>IF(OR(P4231=1,Q4231=1),IF(D4231+364&lt;=$D$5,(D4231+364-$D$4+1)/365,IF(D4231&gt;$D$4,($D$5-D4231+1)/365,$D$6/365)),0)</f>
        <v>0.12493312404870155</v>
      </c>
      <c r="S4231" s="28">
        <f>'Data &amp; Parameter'!$E$16*'Data &amp; Parameter'!$E$17*('Data &amp; Parameter'!$E$18+'Data &amp; Parameter'!$E$19)*'Data &amp; Parameter'!$E$20*'Data &amp; Parameter'!$E$37*R4231</f>
        <v>0.43435553663939702</v>
      </c>
      <c r="T4231" s="28">
        <f t="shared" si="65"/>
        <v>0.86871890071442892</v>
      </c>
    </row>
    <row r="4232" spans="1:20" ht="15.75" customHeight="1" x14ac:dyDescent="0.35">
      <c r="A4232">
        <v>4225</v>
      </c>
      <c r="B4232" s="76">
        <v>44256.401261574079</v>
      </c>
      <c r="C4232" s="1" t="s">
        <v>13393</v>
      </c>
      <c r="D4232" s="76">
        <v>44256.405011574076</v>
      </c>
      <c r="E4232" s="1" t="s">
        <v>13394</v>
      </c>
      <c r="F4232" s="1" t="s">
        <v>13395</v>
      </c>
      <c r="G4232" s="1" t="s">
        <v>123</v>
      </c>
      <c r="H4232" s="1" t="s">
        <v>124</v>
      </c>
      <c r="I4232" s="1" t="s">
        <v>125</v>
      </c>
      <c r="J4232" s="1" t="s">
        <v>9694</v>
      </c>
      <c r="K4232" s="1" t="s">
        <v>13288</v>
      </c>
      <c r="L4232">
        <f>ROUNDUP(IF(B4232&gt;$D$4,0,($D$4-B4232+1)/365),0)</f>
        <v>0</v>
      </c>
      <c r="M4232">
        <f>ROUNDUP(IF(B4232&gt;$D$5,0,($D$5-B4232+1)/365),0)</f>
        <v>1</v>
      </c>
      <c r="N4232" s="28">
        <f>IF(OR(L4232=1,M4232=1),IF(B4232+364&lt;=$D$5,(B4232+364-$D$4+1)/365,IF(B4232&gt;$D$4,($D$5-B4232+1)/365,$D$6/365)),0)</f>
        <v>0.12492805048197425</v>
      </c>
      <c r="O4232" s="28">
        <f>'Data &amp; Parameter'!$E$16*'Data &amp; Parameter'!$E$17*('Data &amp; Parameter'!$E$18+'Data &amp; Parameter'!$E$19)*'Data &amp; Parameter'!$E$20*'Data &amp; Parameter'!$E$37*N4232</f>
        <v>0.43433789734785372</v>
      </c>
      <c r="P4232">
        <f>ROUNDUP(IF(D4232&gt;$D$4,0,($D$4-D4232+1)/365),0)</f>
        <v>0</v>
      </c>
      <c r="Q4232">
        <f>ROUNDUP(IF(D4232&gt;$D$5,0,($D$5-D4232+1)/365),0)</f>
        <v>1</v>
      </c>
      <c r="R4232" s="28">
        <f>IF(OR(P4232=1,Q4232=1),IF(D4232+364&lt;=$D$5,(D4232+364-$D$4+1)/365,IF(D4232&gt;$D$4,($D$5-D4232+1)/365,$D$6/365)),0)</f>
        <v>0.12491777650938188</v>
      </c>
      <c r="S4232" s="28">
        <f>'Data &amp; Parameter'!$E$16*'Data &amp; Parameter'!$E$17*('Data &amp; Parameter'!$E$18+'Data &amp; Parameter'!$E$19)*'Data &amp; Parameter'!$E$20*'Data &amp; Parameter'!$E$37*R4232</f>
        <v>0.43430217778258423</v>
      </c>
      <c r="T4232" s="28">
        <f t="shared" si="65"/>
        <v>0.86864007513043795</v>
      </c>
    </row>
    <row r="4233" spans="1:20" ht="15.75" customHeight="1" x14ac:dyDescent="0.35">
      <c r="A4233">
        <v>4226</v>
      </c>
      <c r="B4233" s="76">
        <v>44256.40247685185</v>
      </c>
      <c r="C4233" s="1" t="s">
        <v>13396</v>
      </c>
      <c r="D4233" s="76">
        <v>44256.402951388889</v>
      </c>
      <c r="E4233" s="1" t="s">
        <v>13397</v>
      </c>
      <c r="F4233" s="1" t="s">
        <v>13398</v>
      </c>
      <c r="G4233" s="1" t="s">
        <v>123</v>
      </c>
      <c r="H4233" s="1" t="s">
        <v>124</v>
      </c>
      <c r="I4233" s="1" t="s">
        <v>125</v>
      </c>
      <c r="J4233" s="1" t="s">
        <v>12075</v>
      </c>
      <c r="K4233" s="1" t="s">
        <v>13386</v>
      </c>
      <c r="L4233">
        <f>ROUNDUP(IF(B4233&gt;$D$4,0,($D$4-B4233+1)/365),0)</f>
        <v>0</v>
      </c>
      <c r="M4233">
        <f>ROUNDUP(IF(B4233&gt;$D$5,0,($D$5-B4233+1)/365),0)</f>
        <v>1</v>
      </c>
      <c r="N4233" s="28">
        <f>IF(OR(L4233=1,M4233=1),IF(B4233+364&lt;=$D$5,(B4233+364-$D$4+1)/365,IF(B4233&gt;$D$4,($D$5-B4233+1)/365,$D$6/365)),0)</f>
        <v>0.124924720953835</v>
      </c>
      <c r="O4233" s="28">
        <f>'Data &amp; Parameter'!$E$16*'Data &amp; Parameter'!$E$17*('Data &amp; Parameter'!$E$18+'Data &amp; Parameter'!$E$19)*'Data &amp; Parameter'!$E$20*'Data &amp; Parameter'!$E$37*N4233</f>
        <v>0.43432632156286721</v>
      </c>
      <c r="P4233">
        <f>ROUNDUP(IF(D4233&gt;$D$4,0,($D$4-D4233+1)/365),0)</f>
        <v>0</v>
      </c>
      <c r="Q4233">
        <f>ROUNDUP(IF(D4233&gt;$D$5,0,($D$5-D4233+1)/365),0)</f>
        <v>1</v>
      </c>
      <c r="R4233" s="28">
        <f>IF(OR(P4233=1,Q4233=1),IF(D4233+364&lt;=$D$5,(D4233+364-$D$4+1)/365,IF(D4233&gt;$D$4,($D$5-D4233+1)/365,$D$6/365)),0)</f>
        <v>0.12492342085235876</v>
      </c>
      <c r="S4233" s="28">
        <f>'Data &amp; Parameter'!$E$16*'Data &amp; Parameter'!$E$17*('Data &amp; Parameter'!$E$18+'Data &amp; Parameter'!$E$19)*'Data &amp; Parameter'!$E$20*'Data &amp; Parameter'!$E$37*R4233</f>
        <v>0.43432180149440097</v>
      </c>
      <c r="T4233" s="28">
        <f t="shared" ref="T4233:T4296" si="66">O4233+S4233</f>
        <v>0.86864812305726824</v>
      </c>
    </row>
    <row r="4234" spans="1:20" ht="15.75" customHeight="1" x14ac:dyDescent="0.35">
      <c r="A4234">
        <v>4227</v>
      </c>
      <c r="B4234" s="76">
        <v>44256.407002314816</v>
      </c>
      <c r="C4234" s="1" t="s">
        <v>13399</v>
      </c>
      <c r="D4234" s="76">
        <v>44256.408078703702</v>
      </c>
      <c r="E4234" s="1" t="s">
        <v>13400</v>
      </c>
      <c r="F4234" s="1" t="s">
        <v>13401</v>
      </c>
      <c r="G4234" s="1" t="s">
        <v>123</v>
      </c>
      <c r="H4234" s="1" t="s">
        <v>124</v>
      </c>
      <c r="I4234" s="1" t="s">
        <v>125</v>
      </c>
      <c r="J4234" s="1" t="s">
        <v>9694</v>
      </c>
      <c r="K4234" s="1" t="s">
        <v>13281</v>
      </c>
      <c r="L4234">
        <f>ROUNDUP(IF(B4234&gt;$D$4,0,($D$4-B4234+1)/365),0)</f>
        <v>0</v>
      </c>
      <c r="M4234">
        <f>ROUNDUP(IF(B4234&gt;$D$5,0,($D$5-B4234+1)/365),0)</f>
        <v>1</v>
      </c>
      <c r="N4234" s="28">
        <f>IF(OR(L4234=1,M4234=1),IF(B4234+364&lt;=$D$5,(B4234+364-$D$4+1)/365,IF(B4234&gt;$D$4,($D$5-B4234+1)/365,$D$6/365)),0)</f>
        <v>0.1249123224251615</v>
      </c>
      <c r="O4234" s="28">
        <f>'Data &amp; Parameter'!$E$16*'Data &amp; Parameter'!$E$17*('Data &amp; Parameter'!$E$18+'Data &amp; Parameter'!$E$19)*'Data &amp; Parameter'!$E$20*'Data &amp; Parameter'!$E$37*N4234</f>
        <v>0.43428321554421501</v>
      </c>
      <c r="P4234">
        <f>ROUNDUP(IF(D4234&gt;$D$4,0,($D$4-D4234+1)/365),0)</f>
        <v>0</v>
      </c>
      <c r="Q4234">
        <f>ROUNDUP(IF(D4234&gt;$D$5,0,($D$5-D4234+1)/365),0)</f>
        <v>1</v>
      </c>
      <c r="R4234" s="28">
        <f>IF(OR(P4234=1,Q4234=1),IF(D4234+364&lt;=$D$5,(D4234+364-$D$4+1)/365,IF(D4234&gt;$D$4,($D$5-D4234+1)/365,$D$6/365)),0)</f>
        <v>0.12490937341451533</v>
      </c>
      <c r="S4234" s="28">
        <f>'Data &amp; Parameter'!$E$16*'Data &amp; Parameter'!$E$17*('Data &amp; Parameter'!$E$18+'Data &amp; Parameter'!$E$19)*'Data &amp; Parameter'!$E$20*'Data &amp; Parameter'!$E$37*R4234</f>
        <v>0.43427296270605442</v>
      </c>
      <c r="T4234" s="28">
        <f t="shared" si="66"/>
        <v>0.86855617825026943</v>
      </c>
    </row>
    <row r="4235" spans="1:20" ht="15.75" customHeight="1" x14ac:dyDescent="0.35">
      <c r="A4235">
        <v>4228</v>
      </c>
      <c r="B4235" s="76">
        <v>44256.408263888894</v>
      </c>
      <c r="C4235" s="1" t="s">
        <v>13402</v>
      </c>
      <c r="D4235" s="76">
        <v>44256.409166666665</v>
      </c>
      <c r="E4235" s="1" t="s">
        <v>13403</v>
      </c>
      <c r="F4235" s="1" t="s">
        <v>13404</v>
      </c>
      <c r="G4235" s="1" t="s">
        <v>123</v>
      </c>
      <c r="H4235" s="1" t="s">
        <v>124</v>
      </c>
      <c r="I4235" s="1" t="s">
        <v>125</v>
      </c>
      <c r="J4235" s="1" t="s">
        <v>1982</v>
      </c>
      <c r="K4235" s="1" t="s">
        <v>1982</v>
      </c>
      <c r="L4235">
        <f>ROUNDUP(IF(B4235&gt;$D$4,0,($D$4-B4235+1)/365),0)</f>
        <v>0</v>
      </c>
      <c r="M4235">
        <f>ROUNDUP(IF(B4235&gt;$D$5,0,($D$5-B4235+1)/365),0)</f>
        <v>1</v>
      </c>
      <c r="N4235" s="28">
        <f>IF(OR(L4235=1,M4235=1),IF(B4235+364&lt;=$D$5,(B4235+364-$D$4+1)/365,IF(B4235&gt;$D$4,($D$5-B4235+1)/365,$D$6/365)),0)</f>
        <v>0.12490886605782467</v>
      </c>
      <c r="O4235" s="28">
        <f>'Data &amp; Parameter'!$E$16*'Data &amp; Parameter'!$E$17*('Data &amp; Parameter'!$E$18+'Data &amp; Parameter'!$E$19)*'Data &amp; Parameter'!$E$20*'Data &amp; Parameter'!$E$37*N4235</f>
        <v>0.43427119877683773</v>
      </c>
      <c r="P4235">
        <f>ROUNDUP(IF(D4235&gt;$D$4,0,($D$4-D4235+1)/365),0)</f>
        <v>0</v>
      </c>
      <c r="Q4235">
        <f>ROUNDUP(IF(D4235&gt;$D$5,0,($D$5-D4235+1)/365),0)</f>
        <v>1</v>
      </c>
      <c r="R4235" s="28">
        <f>IF(OR(P4235=1,Q4235=1),IF(D4235+364&lt;=$D$5,(D4235+364-$D$4+1)/365,IF(D4235&gt;$D$4,($D$5-D4235+1)/365,$D$6/365)),0)</f>
        <v>0.12490639269406978</v>
      </c>
      <c r="S4235" s="28">
        <f>'Data &amp; Parameter'!$E$16*'Data &amp; Parameter'!$E$17*('Data &amp; Parameter'!$E$18+'Data &amp; Parameter'!$E$19)*'Data &amp; Parameter'!$E$20*'Data &amp; Parameter'!$E$37*R4235</f>
        <v>0.43426259962229613</v>
      </c>
      <c r="T4235" s="28">
        <f t="shared" si="66"/>
        <v>0.86853379839913392</v>
      </c>
    </row>
    <row r="4236" spans="1:20" ht="15.75" customHeight="1" x14ac:dyDescent="0.35">
      <c r="A4236">
        <v>4229</v>
      </c>
      <c r="B4236" s="76">
        <v>44256.410810185189</v>
      </c>
      <c r="C4236" s="1" t="s">
        <v>13405</v>
      </c>
      <c r="D4236" s="76">
        <v>44256.416527777779</v>
      </c>
      <c r="E4236" s="1" t="s">
        <v>13406</v>
      </c>
      <c r="F4236" s="1" t="s">
        <v>13407</v>
      </c>
      <c r="G4236" s="1" t="s">
        <v>123</v>
      </c>
      <c r="H4236" s="1" t="s">
        <v>124</v>
      </c>
      <c r="I4236" s="1" t="s">
        <v>125</v>
      </c>
      <c r="J4236" s="1" t="s">
        <v>9694</v>
      </c>
      <c r="K4236" s="1" t="s">
        <v>13288</v>
      </c>
      <c r="L4236">
        <f>ROUNDUP(IF(B4236&gt;$D$4,0,($D$4-B4236+1)/365),0)</f>
        <v>0</v>
      </c>
      <c r="M4236">
        <f>ROUNDUP(IF(B4236&gt;$D$5,0,($D$5-B4236+1)/365),0)</f>
        <v>1</v>
      </c>
      <c r="N4236" s="28">
        <f>IF(OR(L4236=1,M4236=1),IF(B4236+364&lt;=$D$5,(B4236+364-$D$4+1)/365,IF(B4236&gt;$D$4,($D$5-B4236+1)/365,$D$6/365)),0)</f>
        <v>0.12490188990359208</v>
      </c>
      <c r="O4236" s="28">
        <f>'Data &amp; Parameter'!$E$16*'Data &amp; Parameter'!$E$17*('Data &amp; Parameter'!$E$18+'Data &amp; Parameter'!$E$19)*'Data &amp; Parameter'!$E$20*'Data &amp; Parameter'!$E$37*N4236</f>
        <v>0.43424694475102632</v>
      </c>
      <c r="P4236">
        <f>ROUNDUP(IF(D4236&gt;$D$4,0,($D$4-D4236+1)/365),0)</f>
        <v>0</v>
      </c>
      <c r="Q4236">
        <f>ROUNDUP(IF(D4236&gt;$D$5,0,($D$5-D4236+1)/365),0)</f>
        <v>1</v>
      </c>
      <c r="R4236" s="28">
        <f>IF(OR(P4236=1,Q4236=1),IF(D4236+364&lt;=$D$5,(D4236+364-$D$4+1)/365,IF(D4236&gt;$D$4,($D$5-D4236+1)/365,$D$6/365)),0)</f>
        <v>0.12488622526635818</v>
      </c>
      <c r="S4236" s="28">
        <f>'Data &amp; Parameter'!$E$16*'Data &amp; Parameter'!$E$17*('Data &amp; Parameter'!$E$18+'Data &amp; Parameter'!$E$19)*'Data &amp; Parameter'!$E$20*'Data &amp; Parameter'!$E$37*R4236</f>
        <v>0.43419248343851374</v>
      </c>
      <c r="T4236" s="28">
        <f t="shared" si="66"/>
        <v>0.86843942818954001</v>
      </c>
    </row>
    <row r="4237" spans="1:20" ht="15.75" customHeight="1" x14ac:dyDescent="0.35">
      <c r="A4237">
        <v>4230</v>
      </c>
      <c r="B4237" s="76">
        <v>44256.411458333328</v>
      </c>
      <c r="C4237" s="1" t="s">
        <v>13408</v>
      </c>
      <c r="D4237" s="76">
        <v>44256.412048611106</v>
      </c>
      <c r="E4237" s="1" t="s">
        <v>13409</v>
      </c>
      <c r="F4237" s="1" t="s">
        <v>13410</v>
      </c>
      <c r="G4237" s="1" t="s">
        <v>123</v>
      </c>
      <c r="H4237" s="1" t="s">
        <v>124</v>
      </c>
      <c r="I4237" s="1" t="s">
        <v>125</v>
      </c>
      <c r="J4237" s="1" t="s">
        <v>13411</v>
      </c>
      <c r="K4237" s="1" t="s">
        <v>13386</v>
      </c>
      <c r="L4237">
        <f>ROUNDUP(IF(B4237&gt;$D$4,0,($D$4-B4237+1)/365),0)</f>
        <v>0</v>
      </c>
      <c r="M4237">
        <f>ROUNDUP(IF(B4237&gt;$D$5,0,($D$5-B4237+1)/365),0)</f>
        <v>1</v>
      </c>
      <c r="N4237" s="28">
        <f>IF(OR(L4237=1,M4237=1),IF(B4237+364&lt;=$D$5,(B4237+364-$D$4+1)/365,IF(B4237&gt;$D$4,($D$5-B4237+1)/365,$D$6/365)),0)</f>
        <v>0.12490011415526443</v>
      </c>
      <c r="O4237" s="28">
        <f>'Data &amp; Parameter'!$E$16*'Data &amp; Parameter'!$E$17*('Data &amp; Parameter'!$E$18+'Data &amp; Parameter'!$E$19)*'Data &amp; Parameter'!$E$20*'Data &amp; Parameter'!$E$37*N4237</f>
        <v>0.43424077099907971</v>
      </c>
      <c r="P4237">
        <f>ROUNDUP(IF(D4237&gt;$D$4,0,($D$4-D4237+1)/365),0)</f>
        <v>0</v>
      </c>
      <c r="Q4237">
        <f>ROUNDUP(IF(D4237&gt;$D$5,0,($D$5-D4237+1)/365),0)</f>
        <v>1</v>
      </c>
      <c r="R4237" s="28">
        <f>IF(OR(P4237=1,Q4237=1),IF(D4237+364&lt;=$D$5,(D4237+364-$D$4+1)/365,IF(D4237&gt;$D$4,($D$5-D4237+1)/365,$D$6/365)),0)</f>
        <v>0.12489849695587396</v>
      </c>
      <c r="S4237" s="28">
        <f>'Data &amp; Parameter'!$E$16*'Data &amp; Parameter'!$E$17*('Data &amp; Parameter'!$E$18+'Data &amp; Parameter'!$E$19)*'Data &amp; Parameter'!$E$20*'Data &amp; Parameter'!$E$37*R4237</f>
        <v>0.43423514847491368</v>
      </c>
      <c r="T4237" s="28">
        <f t="shared" si="66"/>
        <v>0.86847591947399339</v>
      </c>
    </row>
    <row r="4238" spans="1:20" ht="15.75" customHeight="1" x14ac:dyDescent="0.35">
      <c r="A4238">
        <v>4231</v>
      </c>
      <c r="B4238" s="76">
        <v>44256.414502314816</v>
      </c>
      <c r="C4238" s="1" t="s">
        <v>13412</v>
      </c>
      <c r="D4238" s="76">
        <v>44256.415868055556</v>
      </c>
      <c r="E4238" s="1" t="s">
        <v>13413</v>
      </c>
      <c r="F4238" s="1" t="s">
        <v>13414</v>
      </c>
      <c r="G4238" s="1" t="s">
        <v>123</v>
      </c>
      <c r="H4238" s="1" t="s">
        <v>124</v>
      </c>
      <c r="I4238" s="1" t="s">
        <v>125</v>
      </c>
      <c r="J4238" s="1" t="s">
        <v>12075</v>
      </c>
      <c r="K4238" s="1" t="s">
        <v>13386</v>
      </c>
      <c r="L4238">
        <f>ROUNDUP(IF(B4238&gt;$D$4,0,($D$4-B4238+1)/365),0)</f>
        <v>0</v>
      </c>
      <c r="M4238">
        <f>ROUNDUP(IF(B4238&gt;$D$5,0,($D$5-B4238+1)/365),0)</f>
        <v>1</v>
      </c>
      <c r="N4238" s="28">
        <f>IF(OR(L4238=1,M4238=1),IF(B4238+364&lt;=$D$5,(B4238+364-$D$4+1)/365,IF(B4238&gt;$D$4,($D$5-B4238+1)/365,$D$6/365)),0)</f>
        <v>0.12489177447995681</v>
      </c>
      <c r="O4238" s="28">
        <f>'Data &amp; Parameter'!$E$16*'Data &amp; Parameter'!$E$17*('Data &amp; Parameter'!$E$18+'Data &amp; Parameter'!$E$19)*'Data &amp; Parameter'!$E$20*'Data &amp; Parameter'!$E$37*N4238</f>
        <v>0.4342117764136067</v>
      </c>
      <c r="P4238">
        <f>ROUNDUP(IF(D4238&gt;$D$4,0,($D$4-D4238+1)/365),0)</f>
        <v>0</v>
      </c>
      <c r="Q4238">
        <f>ROUNDUP(IF(D4238&gt;$D$5,0,($D$5-D4238+1)/365),0)</f>
        <v>1</v>
      </c>
      <c r="R4238" s="28">
        <f>IF(OR(P4238=1,Q4238=1),IF(D4238+364&lt;=$D$5,(D4238+364-$D$4+1)/365,IF(D4238&gt;$D$4,($D$5-D4238+1)/365,$D$6/365)),0)</f>
        <v>0.12488803272450515</v>
      </c>
      <c r="S4238" s="28">
        <f>'Data &amp; Parameter'!$E$16*'Data &amp; Parameter'!$E$17*('Data &amp; Parameter'!$E$18+'Data &amp; Parameter'!$E$19)*'Data &amp; Parameter'!$E$20*'Data &amp; Parameter'!$E$37*R4238</f>
        <v>0.43419876743612729</v>
      </c>
      <c r="T4238" s="28">
        <f t="shared" si="66"/>
        <v>0.86841054384973404</v>
      </c>
    </row>
    <row r="4239" spans="1:20" ht="15.75" customHeight="1" x14ac:dyDescent="0.35">
      <c r="A4239">
        <v>4232</v>
      </c>
      <c r="B4239" s="76">
        <v>44256.419571759259</v>
      </c>
      <c r="C4239" s="1" t="s">
        <v>13415</v>
      </c>
      <c r="D4239" s="76">
        <v>44256.42114583333</v>
      </c>
      <c r="E4239" s="1" t="s">
        <v>13416</v>
      </c>
      <c r="F4239" s="1" t="s">
        <v>13417</v>
      </c>
      <c r="G4239" s="1" t="s">
        <v>123</v>
      </c>
      <c r="H4239" s="1" t="s">
        <v>124</v>
      </c>
      <c r="I4239" s="1" t="s">
        <v>125</v>
      </c>
      <c r="J4239" s="1" t="s">
        <v>1982</v>
      </c>
      <c r="K4239" s="1" t="s">
        <v>13418</v>
      </c>
      <c r="L4239">
        <f>ROUNDUP(IF(B4239&gt;$D$4,0,($D$4-B4239+1)/365),0)</f>
        <v>0</v>
      </c>
      <c r="M4239">
        <f>ROUNDUP(IF(B4239&gt;$D$5,0,($D$5-B4239+1)/365),0)</f>
        <v>1</v>
      </c>
      <c r="N4239" s="28">
        <f>IF(OR(L4239=1,M4239=1),IF(B4239+364&lt;=$D$5,(B4239+364-$D$4+1)/365,IF(B4239&gt;$D$4,($D$5-B4239+1)/365,$D$6/365)),0)</f>
        <v>0.12487788559107049</v>
      </c>
      <c r="O4239" s="28">
        <f>'Data &amp; Parameter'!$E$16*'Data &amp; Parameter'!$E$17*('Data &amp; Parameter'!$E$18+'Data &amp; Parameter'!$E$19)*'Data &amp; Parameter'!$E$20*'Data &amp; Parameter'!$E$37*N4239</f>
        <v>0.43416348885311001</v>
      </c>
      <c r="P4239">
        <f>ROUNDUP(IF(D4239&gt;$D$4,0,($D$4-D4239+1)/365),0)</f>
        <v>0</v>
      </c>
      <c r="Q4239">
        <f>ROUNDUP(IF(D4239&gt;$D$5,0,($D$5-D4239+1)/365),0)</f>
        <v>1</v>
      </c>
      <c r="R4239" s="28">
        <f>IF(OR(P4239=1,Q4239=1),IF(D4239+364&lt;=$D$5,(D4239+364-$D$4+1)/365,IF(D4239&gt;$D$4,($D$5-D4239+1)/365,$D$6/365)),0)</f>
        <v>0.12487357305936923</v>
      </c>
      <c r="S4239" s="28">
        <f>'Data &amp; Parameter'!$E$16*'Data &amp; Parameter'!$E$17*('Data &amp; Parameter'!$E$18+'Data &amp; Parameter'!$E$19)*'Data &amp; Parameter'!$E$20*'Data &amp; Parameter'!$E$37*R4239</f>
        <v>0.43414849545535711</v>
      </c>
      <c r="T4239" s="28">
        <f t="shared" si="66"/>
        <v>0.86831198430846712</v>
      </c>
    </row>
    <row r="4240" spans="1:20" ht="15.75" customHeight="1" x14ac:dyDescent="0.35">
      <c r="A4240">
        <v>4233</v>
      </c>
      <c r="B4240" s="76">
        <v>44256.419861111106</v>
      </c>
      <c r="C4240" s="1" t="s">
        <v>13419</v>
      </c>
      <c r="D4240" s="76">
        <v>44256.423263888893</v>
      </c>
      <c r="E4240" s="1" t="s">
        <v>13420</v>
      </c>
      <c r="F4240" s="1" t="s">
        <v>13421</v>
      </c>
      <c r="G4240" s="1" t="s">
        <v>123</v>
      </c>
      <c r="H4240" s="1" t="s">
        <v>729</v>
      </c>
      <c r="I4240" s="1" t="s">
        <v>125</v>
      </c>
      <c r="J4240" s="1" t="s">
        <v>656</v>
      </c>
      <c r="K4240" s="1" t="s">
        <v>656</v>
      </c>
      <c r="L4240">
        <f>ROUNDUP(IF(B4240&gt;$D$4,0,($D$4-B4240+1)/365),0)</f>
        <v>0</v>
      </c>
      <c r="M4240">
        <f>ROUNDUP(IF(B4240&gt;$D$5,0,($D$5-B4240+1)/365),0)</f>
        <v>1</v>
      </c>
      <c r="N4240" s="28">
        <f>IF(OR(L4240=1,M4240=1),IF(B4240+364&lt;=$D$5,(B4240+364-$D$4+1)/365,IF(B4240&gt;$D$4,($D$5-B4240+1)/365,$D$6/365)),0)</f>
        <v>0.12487709284628493</v>
      </c>
      <c r="O4240" s="28">
        <f>'Data &amp; Parameter'!$E$16*'Data &amp; Parameter'!$E$17*('Data &amp; Parameter'!$E$18+'Data &amp; Parameter'!$E$19)*'Data &amp; Parameter'!$E$20*'Data &amp; Parameter'!$E$37*N4240</f>
        <v>0.43416073271386052</v>
      </c>
      <c r="P4240">
        <f>ROUNDUP(IF(D4240&gt;$D$4,0,($D$4-D4240+1)/365),0)</f>
        <v>0</v>
      </c>
      <c r="Q4240">
        <f>ROUNDUP(IF(D4240&gt;$D$5,0,($D$5-D4240+1)/365),0)</f>
        <v>1</v>
      </c>
      <c r="R4240" s="28">
        <f>IF(OR(P4240=1,Q4240=1),IF(D4240+364&lt;=$D$5,(D4240+364-$D$4+1)/365,IF(D4240&gt;$D$4,($D$5-D4240+1)/365,$D$6/365)),0)</f>
        <v>0.12486777016741529</v>
      </c>
      <c r="S4240" s="28">
        <f>'Data &amp; Parameter'!$E$16*'Data &amp; Parameter'!$E$17*('Data &amp; Parameter'!$E$18+'Data &amp; Parameter'!$E$19)*'Data &amp; Parameter'!$E$20*'Data &amp; Parameter'!$E$37*R4240</f>
        <v>0.43412832051562111</v>
      </c>
      <c r="T4240" s="28">
        <f t="shared" si="66"/>
        <v>0.86828905322948158</v>
      </c>
    </row>
    <row r="4241" spans="1:20" ht="15.75" customHeight="1" x14ac:dyDescent="0.35">
      <c r="A4241">
        <v>4234</v>
      </c>
      <c r="B4241" s="76">
        <v>44256.420960648145</v>
      </c>
      <c r="C4241" s="1" t="s">
        <v>13422</v>
      </c>
      <c r="D4241" s="76">
        <v>44256.422731481478</v>
      </c>
      <c r="E4241" s="1" t="s">
        <v>13423</v>
      </c>
      <c r="F4241" s="1" t="s">
        <v>13424</v>
      </c>
      <c r="G4241" s="1" t="s">
        <v>123</v>
      </c>
      <c r="H4241" s="1" t="s">
        <v>124</v>
      </c>
      <c r="I4241" s="1" t="s">
        <v>125</v>
      </c>
      <c r="J4241" s="1" t="s">
        <v>9694</v>
      </c>
      <c r="K4241" s="1" t="s">
        <v>13281</v>
      </c>
      <c r="L4241">
        <f>ROUNDUP(IF(B4241&gt;$D$4,0,($D$4-B4241+1)/365),0)</f>
        <v>0</v>
      </c>
      <c r="M4241">
        <f>ROUNDUP(IF(B4241&gt;$D$5,0,($D$5-B4241+1)/365),0)</f>
        <v>1</v>
      </c>
      <c r="N4241" s="28">
        <f>IF(OR(L4241=1,M4241=1),IF(B4241+364&lt;=$D$5,(B4241+364-$D$4+1)/365,IF(B4241&gt;$D$4,($D$5-B4241+1)/365,$D$6/365)),0)</f>
        <v>0.12487408041603998</v>
      </c>
      <c r="O4241" s="28">
        <f>'Data &amp; Parameter'!$E$16*'Data &amp; Parameter'!$E$17*('Data &amp; Parameter'!$E$18+'Data &amp; Parameter'!$E$19)*'Data &amp; Parameter'!$E$20*'Data &amp; Parameter'!$E$37*N4241</f>
        <v>0.43415025938450458</v>
      </c>
      <c r="P4241">
        <f>ROUNDUP(IF(D4241&gt;$D$4,0,($D$4-D4241+1)/365),0)</f>
        <v>0</v>
      </c>
      <c r="Q4241">
        <f>ROUNDUP(IF(D4241&gt;$D$5,0,($D$5-D4241+1)/365),0)</f>
        <v>1</v>
      </c>
      <c r="R4241" s="28">
        <f>IF(OR(P4241=1,Q4241=1),IF(D4241+364&lt;=$D$5,(D4241+364-$D$4+1)/365,IF(D4241&gt;$D$4,($D$5-D4241+1)/365,$D$6/365)),0)</f>
        <v>0.12486922881786858</v>
      </c>
      <c r="S4241" s="28">
        <f>'Data &amp; Parameter'!$E$16*'Data &amp; Parameter'!$E$17*('Data &amp; Parameter'!$E$18+'Data &amp; Parameter'!$E$19)*'Data &amp; Parameter'!$E$20*'Data &amp; Parameter'!$E$37*R4241</f>
        <v>0.4341333918120065</v>
      </c>
      <c r="T4241" s="28">
        <f t="shared" si="66"/>
        <v>0.86828365119651107</v>
      </c>
    </row>
    <row r="4242" spans="1:20" ht="15.75" customHeight="1" x14ac:dyDescent="0.35">
      <c r="A4242">
        <v>4235</v>
      </c>
      <c r="B4242" s="76">
        <v>44256.42119212963</v>
      </c>
      <c r="C4242" s="1" t="s">
        <v>13425</v>
      </c>
      <c r="D4242" s="76">
        <v>44256.422523148147</v>
      </c>
      <c r="E4242" s="1" t="s">
        <v>13426</v>
      </c>
      <c r="F4242" s="1" t="s">
        <v>13427</v>
      </c>
      <c r="G4242" s="1" t="s">
        <v>123</v>
      </c>
      <c r="H4242" s="1" t="s">
        <v>124</v>
      </c>
      <c r="I4242" s="1" t="s">
        <v>125</v>
      </c>
      <c r="J4242" s="1" t="s">
        <v>12075</v>
      </c>
      <c r="K4242" s="1" t="s">
        <v>13386</v>
      </c>
      <c r="L4242">
        <f>ROUNDUP(IF(B4242&gt;$D$4,0,($D$4-B4242+1)/365),0)</f>
        <v>0</v>
      </c>
      <c r="M4242">
        <f>ROUNDUP(IF(B4242&gt;$D$5,0,($D$5-B4242+1)/365),0)</f>
        <v>1</v>
      </c>
      <c r="N4242" s="28">
        <f>IF(OR(L4242=1,M4242=1),IF(B4242+364&lt;=$D$5,(B4242+364-$D$4+1)/365,IF(B4242&gt;$D$4,($D$5-B4242+1)/365,$D$6/365)),0)</f>
        <v>0.12487344622019159</v>
      </c>
      <c r="O4242" s="28">
        <f>'Data &amp; Parameter'!$E$16*'Data &amp; Parameter'!$E$17*('Data &amp; Parameter'!$E$18+'Data &amp; Parameter'!$E$19)*'Data &amp; Parameter'!$E$20*'Data &amp; Parameter'!$E$37*N4242</f>
        <v>0.43414805447303562</v>
      </c>
      <c r="P4242">
        <f>ROUNDUP(IF(D4242&gt;$D$4,0,($D$4-D4242+1)/365),0)</f>
        <v>0</v>
      </c>
      <c r="Q4242">
        <f>ROUNDUP(IF(D4242&gt;$D$5,0,($D$5-D4242+1)/365),0)</f>
        <v>1</v>
      </c>
      <c r="R4242" s="28">
        <f>IF(OR(P4242=1,Q4242=1),IF(D4242+364&lt;=$D$5,(D4242+364-$D$4+1)/365,IF(D4242&gt;$D$4,($D$5-D4242+1)/365,$D$6/365)),0)</f>
        <v>0.12486979959411817</v>
      </c>
      <c r="S4242" s="28">
        <f>'Data &amp; Parameter'!$E$16*'Data &amp; Parameter'!$E$17*('Data &amp; Parameter'!$E$18+'Data &amp; Parameter'!$E$19)*'Data &amp; Parameter'!$E$20*'Data &amp; Parameter'!$E$37*R4242</f>
        <v>0.43413537623228005</v>
      </c>
      <c r="T4242" s="28">
        <f t="shared" si="66"/>
        <v>0.86828343070531566</v>
      </c>
    </row>
    <row r="4243" spans="1:20" ht="15.75" customHeight="1" x14ac:dyDescent="0.35">
      <c r="A4243">
        <v>4236</v>
      </c>
      <c r="B4243" s="76">
        <v>44256.424803240741</v>
      </c>
      <c r="C4243" s="1" t="s">
        <v>13428</v>
      </c>
      <c r="D4243" s="76">
        <v>44256.425625000003</v>
      </c>
      <c r="E4243" s="1" t="s">
        <v>13429</v>
      </c>
      <c r="F4243" s="1" t="s">
        <v>13430</v>
      </c>
      <c r="G4243" s="1" t="s">
        <v>123</v>
      </c>
      <c r="H4243" s="1" t="s">
        <v>124</v>
      </c>
      <c r="I4243" s="1" t="s">
        <v>125</v>
      </c>
      <c r="J4243" s="1" t="s">
        <v>12075</v>
      </c>
      <c r="K4243" s="1" t="s">
        <v>13386</v>
      </c>
      <c r="L4243">
        <f>ROUNDUP(IF(B4243&gt;$D$4,0,($D$4-B4243+1)/365),0)</f>
        <v>0</v>
      </c>
      <c r="M4243">
        <f>ROUNDUP(IF(B4243&gt;$D$5,0,($D$5-B4243+1)/365),0)</f>
        <v>1</v>
      </c>
      <c r="N4243" s="28">
        <f>IF(OR(L4243=1,M4243=1),IF(B4243+364&lt;=$D$5,(B4243+364-$D$4+1)/365,IF(B4243&gt;$D$4,($D$5-B4243+1)/365,$D$6/365)),0)</f>
        <v>0.1248635527650923</v>
      </c>
      <c r="O4243" s="28">
        <f>'Data &amp; Parameter'!$E$16*'Data &amp; Parameter'!$E$17*('Data &amp; Parameter'!$E$18+'Data &amp; Parameter'!$E$19)*'Data &amp; Parameter'!$E$20*'Data &amp; Parameter'!$E$37*N4243</f>
        <v>0.43411365785459205</v>
      </c>
      <c r="P4243">
        <f>ROUNDUP(IF(D4243&gt;$D$4,0,($D$4-D4243+1)/365),0)</f>
        <v>0</v>
      </c>
      <c r="Q4243">
        <f>ROUNDUP(IF(D4243&gt;$D$5,0,($D$5-D4243+1)/365),0)</f>
        <v>1</v>
      </c>
      <c r="R4243" s="28">
        <f>IF(OR(P4243=1,Q4243=1),IF(D4243+364&lt;=$D$5,(D4243+364-$D$4+1)/365,IF(D4243&gt;$D$4,($D$5-D4243+1)/365,$D$6/365)),0)</f>
        <v>0.12486130136985345</v>
      </c>
      <c r="S4243" s="28">
        <f>'Data &amp; Parameter'!$E$16*'Data &amp; Parameter'!$E$17*('Data &amp; Parameter'!$E$18+'Data &amp; Parameter'!$E$19)*'Data &amp; Parameter'!$E$20*'Data &amp; Parameter'!$E$37*R4243</f>
        <v>0.43410583041895717</v>
      </c>
      <c r="T4243" s="28">
        <f t="shared" si="66"/>
        <v>0.86821948827354922</v>
      </c>
    </row>
    <row r="4244" spans="1:20" ht="15.75" customHeight="1" x14ac:dyDescent="0.35">
      <c r="A4244">
        <v>4237</v>
      </c>
      <c r="B4244" s="76">
        <v>44256.425219907411</v>
      </c>
      <c r="C4244" s="1" t="s">
        <v>13431</v>
      </c>
      <c r="D4244" s="76">
        <v>44256.426018518519</v>
      </c>
      <c r="E4244" s="1" t="s">
        <v>13432</v>
      </c>
      <c r="F4244" s="1" t="s">
        <v>13433</v>
      </c>
      <c r="G4244" s="1" t="s">
        <v>123</v>
      </c>
      <c r="H4244" s="1" t="s">
        <v>729</v>
      </c>
      <c r="I4244" s="1" t="s">
        <v>125</v>
      </c>
      <c r="J4244" s="1" t="s">
        <v>656</v>
      </c>
      <c r="K4244" s="1" t="s">
        <v>656</v>
      </c>
      <c r="L4244">
        <f>ROUNDUP(IF(B4244&gt;$D$4,0,($D$4-B4244+1)/365),0)</f>
        <v>0</v>
      </c>
      <c r="M4244">
        <f>ROUNDUP(IF(B4244&gt;$D$5,0,($D$5-B4244+1)/365),0)</f>
        <v>1</v>
      </c>
      <c r="N4244" s="28">
        <f>IF(OR(L4244=1,M4244=1),IF(B4244+364&lt;=$D$5,(B4244+364-$D$4+1)/365,IF(B4244&gt;$D$4,($D$5-B4244+1)/365,$D$6/365)),0)</f>
        <v>0.12486241121257317</v>
      </c>
      <c r="O4244" s="28">
        <f>'Data &amp; Parameter'!$E$16*'Data &amp; Parameter'!$E$17*('Data &amp; Parameter'!$E$18+'Data &amp; Parameter'!$E$19)*'Data &amp; Parameter'!$E$20*'Data &amp; Parameter'!$E$37*N4244</f>
        <v>0.43410968901397573</v>
      </c>
      <c r="P4244">
        <f>ROUNDUP(IF(D4244&gt;$D$4,0,($D$4-D4244+1)/365),0)</f>
        <v>0</v>
      </c>
      <c r="Q4244">
        <f>ROUNDUP(IF(D4244&gt;$D$5,0,($D$5-D4244+1)/365),0)</f>
        <v>1</v>
      </c>
      <c r="R4244" s="28">
        <f>IF(OR(P4244=1,Q4244=1),IF(D4244+364&lt;=$D$5,(D4244+364-$D$4+1)/365,IF(D4244&gt;$D$4,($D$5-D4244+1)/365,$D$6/365)),0)</f>
        <v>0.12486022323693312</v>
      </c>
      <c r="S4244" s="28">
        <f>'Data &amp; Parameter'!$E$16*'Data &amp; Parameter'!$E$17*('Data &amp; Parameter'!$E$18+'Data &amp; Parameter'!$E$19)*'Data &amp; Parameter'!$E$20*'Data &amp; Parameter'!$E$37*R4244</f>
        <v>0.43410208206953627</v>
      </c>
      <c r="T4244" s="28">
        <f t="shared" si="66"/>
        <v>0.868211771083512</v>
      </c>
    </row>
    <row r="4245" spans="1:20" ht="15.75" customHeight="1" x14ac:dyDescent="0.35">
      <c r="A4245">
        <v>4238</v>
      </c>
      <c r="B4245" s="76">
        <v>44256.425300925926</v>
      </c>
      <c r="C4245" s="1" t="s">
        <v>13434</v>
      </c>
      <c r="D4245" s="76">
        <v>44256.425995370373</v>
      </c>
      <c r="E4245" s="1" t="s">
        <v>13435</v>
      </c>
      <c r="F4245" s="1" t="s">
        <v>13436</v>
      </c>
      <c r="G4245" s="1" t="s">
        <v>123</v>
      </c>
      <c r="H4245" s="1" t="s">
        <v>124</v>
      </c>
      <c r="I4245" s="1" t="s">
        <v>125</v>
      </c>
      <c r="J4245" s="1" t="s">
        <v>9694</v>
      </c>
      <c r="K4245" s="1" t="s">
        <v>13288</v>
      </c>
      <c r="L4245">
        <f>ROUNDUP(IF(B4245&gt;$D$4,0,($D$4-B4245+1)/365),0)</f>
        <v>0</v>
      </c>
      <c r="M4245">
        <f>ROUNDUP(IF(B4245&gt;$D$5,0,($D$5-B4245+1)/365),0)</f>
        <v>1</v>
      </c>
      <c r="N4245" s="28">
        <f>IF(OR(L4245=1,M4245=1),IF(B4245+364&lt;=$D$5,(B4245+364-$D$4+1)/365,IF(B4245&gt;$D$4,($D$5-B4245+1)/365,$D$6/365)),0)</f>
        <v>0.12486218924403721</v>
      </c>
      <c r="O4245" s="28">
        <f>'Data &amp; Parameter'!$E$16*'Data &amp; Parameter'!$E$17*('Data &amp; Parameter'!$E$18+'Data &amp; Parameter'!$E$19)*'Data &amp; Parameter'!$E$20*'Data &amp; Parameter'!$E$37*N4245</f>
        <v>0.43410891729499973</v>
      </c>
      <c r="P4245">
        <f>ROUNDUP(IF(D4245&gt;$D$4,0,($D$4-D4245+1)/365),0)</f>
        <v>0</v>
      </c>
      <c r="Q4245">
        <f>ROUNDUP(IF(D4245&gt;$D$5,0,($D$5-D4245+1)/365),0)</f>
        <v>1</v>
      </c>
      <c r="R4245" s="28">
        <f>IF(OR(P4245=1,Q4245=1),IF(D4245+364&lt;=$D$5,(D4245+364-$D$4+1)/365,IF(D4245&gt;$D$4,($D$5-D4245+1)/365,$D$6/365)),0)</f>
        <v>0.12486028665651197</v>
      </c>
      <c r="S4245" s="28">
        <f>'Data &amp; Parameter'!$E$16*'Data &amp; Parameter'!$E$17*('Data &amp; Parameter'!$E$18+'Data &amp; Parameter'!$E$19)*'Data &amp; Parameter'!$E$20*'Data &amp; Parameter'!$E$37*R4245</f>
        <v>0.43410230256066235</v>
      </c>
      <c r="T4245" s="28">
        <f t="shared" si="66"/>
        <v>0.86821121985566208</v>
      </c>
    </row>
    <row r="4246" spans="1:20" ht="15.75" customHeight="1" x14ac:dyDescent="0.35">
      <c r="A4246">
        <v>4239</v>
      </c>
      <c r="B4246" s="76">
        <v>44256.428124999999</v>
      </c>
      <c r="C4246" s="1" t="s">
        <v>13437</v>
      </c>
      <c r="D4246" s="76">
        <v>44256.42863425926</v>
      </c>
      <c r="E4246" s="1" t="s">
        <v>13438</v>
      </c>
      <c r="F4246" s="1" t="s">
        <v>13439</v>
      </c>
      <c r="G4246" s="1" t="s">
        <v>123</v>
      </c>
      <c r="H4246" s="1" t="s">
        <v>124</v>
      </c>
      <c r="I4246" s="1" t="s">
        <v>125</v>
      </c>
      <c r="J4246" s="1" t="s">
        <v>12075</v>
      </c>
      <c r="K4246" s="1" t="s">
        <v>13386</v>
      </c>
      <c r="L4246">
        <f>ROUNDUP(IF(B4246&gt;$D$4,0,($D$4-B4246+1)/365),0)</f>
        <v>0</v>
      </c>
      <c r="M4246">
        <f>ROUNDUP(IF(B4246&gt;$D$5,0,($D$5-B4246+1)/365),0)</f>
        <v>1</v>
      </c>
      <c r="N4246" s="28">
        <f>IF(OR(L4246=1,M4246=1),IF(B4246+364&lt;=$D$5,(B4246+364-$D$4+1)/365,IF(B4246&gt;$D$4,($D$5-B4246+1)/365,$D$6/365)),0)</f>
        <v>0.1248544520547985</v>
      </c>
      <c r="O4246" s="28">
        <f>'Data &amp; Parameter'!$E$16*'Data &amp; Parameter'!$E$17*('Data &amp; Parameter'!$E$18+'Data &amp; Parameter'!$E$19)*'Data &amp; Parameter'!$E$20*'Data &amp; Parameter'!$E$37*N4246</f>
        <v>0.43408201737546726</v>
      </c>
      <c r="P4246">
        <f>ROUNDUP(IF(D4246&gt;$D$4,0,($D$4-D4246+1)/365),0)</f>
        <v>0</v>
      </c>
      <c r="Q4246">
        <f>ROUNDUP(IF(D4246&gt;$D$5,0,($D$5-D4246+1)/365),0)</f>
        <v>1</v>
      </c>
      <c r="R4246" s="28">
        <f>IF(OR(P4246=1,Q4246=1),IF(D4246+364&lt;=$D$5,(D4246+364-$D$4+1)/365,IF(D4246&gt;$D$4,($D$5-D4246+1)/365,$D$6/365)),0)</f>
        <v>0.12485305682394401</v>
      </c>
      <c r="S4246" s="28">
        <f>'Data &amp; Parameter'!$E$16*'Data &amp; Parameter'!$E$17*('Data &amp; Parameter'!$E$18+'Data &amp; Parameter'!$E$19)*'Data &amp; Parameter'!$E$20*'Data &amp; Parameter'!$E$37*R4246</f>
        <v>0.43407716657027723</v>
      </c>
      <c r="T4246" s="28">
        <f t="shared" si="66"/>
        <v>0.86815918394574454</v>
      </c>
    </row>
    <row r="4247" spans="1:20" ht="15.75" customHeight="1" x14ac:dyDescent="0.35">
      <c r="A4247">
        <v>4240</v>
      </c>
      <c r="B4247" s="76">
        <v>44256.43136574074</v>
      </c>
      <c r="C4247" s="1" t="s">
        <v>13440</v>
      </c>
      <c r="D4247" s="76">
        <v>44256.434027777781</v>
      </c>
      <c r="E4247" s="1" t="s">
        <v>13441</v>
      </c>
      <c r="F4247" s="1" t="s">
        <v>13442</v>
      </c>
      <c r="G4247" s="1" t="s">
        <v>123</v>
      </c>
      <c r="H4247" s="1" t="s">
        <v>124</v>
      </c>
      <c r="I4247" s="1" t="s">
        <v>125</v>
      </c>
      <c r="J4247" s="1" t="s">
        <v>9694</v>
      </c>
      <c r="K4247" s="1" t="s">
        <v>12832</v>
      </c>
      <c r="L4247">
        <f>ROUNDUP(IF(B4247&gt;$D$4,0,($D$4-B4247+1)/365),0)</f>
        <v>0</v>
      </c>
      <c r="M4247">
        <f>ROUNDUP(IF(B4247&gt;$D$5,0,($D$5-B4247+1)/365),0)</f>
        <v>1</v>
      </c>
      <c r="N4247" s="28">
        <f>IF(OR(L4247=1,M4247=1),IF(B4247+364&lt;=$D$5,(B4247+364-$D$4+1)/365,IF(B4247&gt;$D$4,($D$5-B4247+1)/365,$D$6/365)),0)</f>
        <v>0.12484557331304069</v>
      </c>
      <c r="O4247" s="28">
        <f>'Data &amp; Parameter'!$E$16*'Data &amp; Parameter'!$E$17*('Data &amp; Parameter'!$E$18+'Data &amp; Parameter'!$E$19)*'Data &amp; Parameter'!$E$20*'Data &amp; Parameter'!$E$37*N4247</f>
        <v>0.43405114861531846</v>
      </c>
      <c r="P4247">
        <f>ROUNDUP(IF(D4247&gt;$D$4,0,($D$4-D4247+1)/365),0)</f>
        <v>0</v>
      </c>
      <c r="Q4247">
        <f>ROUNDUP(IF(D4247&gt;$D$5,0,($D$5-D4247+1)/365),0)</f>
        <v>1</v>
      </c>
      <c r="R4247" s="28">
        <f>IF(OR(P4247=1,Q4247=1),IF(D4247+364&lt;=$D$5,(D4247+364-$D$4+1)/365,IF(D4247&gt;$D$4,($D$5-D4247+1)/365,$D$6/365)),0)</f>
        <v>0.12483828006087394</v>
      </c>
      <c r="S4247" s="28">
        <f>'Data &amp; Parameter'!$E$16*'Data &amp; Parameter'!$E$17*('Data &amp; Parameter'!$E$18+'Data &amp; Parameter'!$E$19)*'Data &amp; Parameter'!$E$20*'Data &amp; Parameter'!$E$37*R4247</f>
        <v>0.43402579213373793</v>
      </c>
      <c r="T4247" s="28">
        <f t="shared" si="66"/>
        <v>0.86807694074905639</v>
      </c>
    </row>
    <row r="4248" spans="1:20" ht="15.75" customHeight="1" x14ac:dyDescent="0.35">
      <c r="A4248">
        <v>4241</v>
      </c>
      <c r="B4248" s="76">
        <v>44256.432118055556</v>
      </c>
      <c r="C4248" s="1" t="s">
        <v>13443</v>
      </c>
      <c r="D4248" s="76">
        <v>44256.432523148149</v>
      </c>
      <c r="E4248" s="1" t="s">
        <v>13444</v>
      </c>
      <c r="F4248" s="1" t="s">
        <v>13445</v>
      </c>
      <c r="G4248" s="1" t="s">
        <v>123</v>
      </c>
      <c r="H4248" s="1" t="s">
        <v>124</v>
      </c>
      <c r="I4248" s="1" t="s">
        <v>125</v>
      </c>
      <c r="J4248" s="1" t="s">
        <v>12075</v>
      </c>
      <c r="K4248" s="1" t="s">
        <v>13386</v>
      </c>
      <c r="L4248">
        <f>ROUNDUP(IF(B4248&gt;$D$4,0,($D$4-B4248+1)/365),0)</f>
        <v>0</v>
      </c>
      <c r="M4248">
        <f>ROUNDUP(IF(B4248&gt;$D$5,0,($D$5-B4248+1)/365),0)</f>
        <v>1</v>
      </c>
      <c r="N4248" s="28">
        <f>IF(OR(L4248=1,M4248=1),IF(B4248+364&lt;=$D$5,(B4248+364-$D$4+1)/365,IF(B4248&gt;$D$4,($D$5-B4248+1)/365,$D$6/365)),0)</f>
        <v>0.12484351217655835</v>
      </c>
      <c r="O4248" s="28">
        <f>'Data &amp; Parameter'!$E$16*'Data &amp; Parameter'!$E$17*('Data &amp; Parameter'!$E$18+'Data &amp; Parameter'!$E$19)*'Data &amp; Parameter'!$E$20*'Data &amp; Parameter'!$E$37*N4248</f>
        <v>0.43404398265313116</v>
      </c>
      <c r="P4248">
        <f>ROUNDUP(IF(D4248&gt;$D$4,0,($D$4-D4248+1)/365),0)</f>
        <v>0</v>
      </c>
      <c r="Q4248">
        <f>ROUNDUP(IF(D4248&gt;$D$5,0,($D$5-D4248+1)/365),0)</f>
        <v>1</v>
      </c>
      <c r="R4248" s="28">
        <f>IF(OR(P4248=1,Q4248=1),IF(D4248+364&lt;=$D$5,(D4248+364-$D$4+1)/365,IF(D4248&gt;$D$4,($D$5-D4248+1)/365,$D$6/365)),0)</f>
        <v>0.12484240233383863</v>
      </c>
      <c r="S4248" s="28">
        <f>'Data &amp; Parameter'!$E$16*'Data &amp; Parameter'!$E$17*('Data &amp; Parameter'!$E$18+'Data &amp; Parameter'!$E$19)*'Data &amp; Parameter'!$E$20*'Data &amp; Parameter'!$E$37*R4248</f>
        <v>0.4340401240581126</v>
      </c>
      <c r="T4248" s="28">
        <f t="shared" si="66"/>
        <v>0.8680841067112437</v>
      </c>
    </row>
    <row r="4249" spans="1:20" ht="15.75" customHeight="1" x14ac:dyDescent="0.35">
      <c r="A4249">
        <v>4242</v>
      </c>
      <c r="B4249" s="76">
        <v>44256.435972222222</v>
      </c>
      <c r="C4249" s="1" t="s">
        <v>13446</v>
      </c>
      <c r="D4249" s="76">
        <v>44256.436805555553</v>
      </c>
      <c r="E4249" s="1" t="s">
        <v>13447</v>
      </c>
      <c r="F4249" s="1" t="s">
        <v>13448</v>
      </c>
      <c r="G4249" s="1" t="s">
        <v>123</v>
      </c>
      <c r="H4249" s="1" t="s">
        <v>124</v>
      </c>
      <c r="I4249" s="1" t="s">
        <v>125</v>
      </c>
      <c r="J4249" s="1" t="s">
        <v>9694</v>
      </c>
      <c r="K4249" s="1" t="s">
        <v>12782</v>
      </c>
      <c r="L4249">
        <f>ROUNDUP(IF(B4249&gt;$D$4,0,($D$4-B4249+1)/365),0)</f>
        <v>0</v>
      </c>
      <c r="M4249">
        <f>ROUNDUP(IF(B4249&gt;$D$5,0,($D$5-B4249+1)/365),0)</f>
        <v>1</v>
      </c>
      <c r="N4249" s="28">
        <f>IF(OR(L4249=1,M4249=1),IF(B4249+364&lt;=$D$5,(B4249+364-$D$4+1)/365,IF(B4249&gt;$D$4,($D$5-B4249+1)/365,$D$6/365)),0)</f>
        <v>0.12483295281583121</v>
      </c>
      <c r="O4249" s="28">
        <f>'Data &amp; Parameter'!$E$16*'Data &amp; Parameter'!$E$17*('Data &amp; Parameter'!$E$18+'Data &amp; Parameter'!$E$19)*'Data &amp; Parameter'!$E$20*'Data &amp; Parameter'!$E$37*N4249</f>
        <v>0.43400727087769025</v>
      </c>
      <c r="P4249">
        <f>ROUNDUP(IF(D4249&gt;$D$4,0,($D$4-D4249+1)/365),0)</f>
        <v>0</v>
      </c>
      <c r="Q4249">
        <f>ROUNDUP(IF(D4249&gt;$D$5,0,($D$5-D4249+1)/365),0)</f>
        <v>1</v>
      </c>
      <c r="R4249" s="28">
        <f>IF(OR(P4249=1,Q4249=1),IF(D4249+364&lt;=$D$5,(D4249+364-$D$4+1)/365,IF(D4249&gt;$D$4,($D$5-D4249+1)/365,$D$6/365)),0)</f>
        <v>0.1248306697108129</v>
      </c>
      <c r="S4249" s="28">
        <f>'Data &amp; Parameter'!$E$16*'Data &amp; Parameter'!$E$17*('Data &amp; Parameter'!$E$18+'Data &amp; Parameter'!$E$19)*'Data &amp; Parameter'!$E$20*'Data &amp; Parameter'!$E$37*R4249</f>
        <v>0.43399933319652695</v>
      </c>
      <c r="T4249" s="28">
        <f t="shared" si="66"/>
        <v>0.86800660407421715</v>
      </c>
    </row>
    <row r="4250" spans="1:20" ht="15.75" customHeight="1" x14ac:dyDescent="0.35">
      <c r="A4250">
        <v>4243</v>
      </c>
      <c r="B4250" s="76">
        <v>44256.43886574074</v>
      </c>
      <c r="C4250" s="1" t="s">
        <v>13449</v>
      </c>
      <c r="D4250" s="76">
        <v>44256.439895833333</v>
      </c>
      <c r="E4250" s="1" t="s">
        <v>13450</v>
      </c>
      <c r="F4250" s="1" t="s">
        <v>13451</v>
      </c>
      <c r="G4250" s="1" t="s">
        <v>123</v>
      </c>
      <c r="H4250" s="1" t="s">
        <v>124</v>
      </c>
      <c r="I4250" s="1" t="s">
        <v>125</v>
      </c>
      <c r="J4250" s="1" t="s">
        <v>1982</v>
      </c>
      <c r="K4250" s="1" t="s">
        <v>13452</v>
      </c>
      <c r="L4250">
        <f>ROUNDUP(IF(B4250&gt;$D$4,0,($D$4-B4250+1)/365),0)</f>
        <v>0</v>
      </c>
      <c r="M4250">
        <f>ROUNDUP(IF(B4250&gt;$D$5,0,($D$5-B4250+1)/365),0)</f>
        <v>1</v>
      </c>
      <c r="N4250" s="28">
        <f>IF(OR(L4250=1,M4250=1),IF(B4250+364&lt;=$D$5,(B4250+364-$D$4+1)/365,IF(B4250&gt;$D$4,($D$5-B4250+1)/365,$D$6/365)),0)</f>
        <v>0.124825025367836</v>
      </c>
      <c r="O4250" s="28">
        <f>'Data &amp; Parameter'!$E$16*'Data &amp; Parameter'!$E$17*('Data &amp; Parameter'!$E$18+'Data &amp; Parameter'!$E$19)*'Data &amp; Parameter'!$E$20*'Data &amp; Parameter'!$E$37*N4250</f>
        <v>0.43397970948471015</v>
      </c>
      <c r="P4250">
        <f>ROUNDUP(IF(D4250&gt;$D$4,0,($D$4-D4250+1)/365),0)</f>
        <v>0</v>
      </c>
      <c r="Q4250">
        <f>ROUNDUP(IF(D4250&gt;$D$5,0,($D$5-D4250+1)/365),0)</f>
        <v>1</v>
      </c>
      <c r="R4250" s="28">
        <f>IF(OR(P4250=1,Q4250=1),IF(D4250+364&lt;=$D$5,(D4250+364-$D$4+1)/365,IF(D4250&gt;$D$4,($D$5-D4250+1)/365,$D$6/365)),0)</f>
        <v>0.12482220319634757</v>
      </c>
      <c r="S4250" s="28">
        <f>'Data &amp; Parameter'!$E$16*'Data &amp; Parameter'!$E$17*('Data &amp; Parameter'!$E$18+'Data &amp; Parameter'!$E$19)*'Data &amp; Parameter'!$E$20*'Data &amp; Parameter'!$E$37*R4250</f>
        <v>0.43396989762880178</v>
      </c>
      <c r="T4250" s="28">
        <f t="shared" si="66"/>
        <v>0.86794960711351199</v>
      </c>
    </row>
    <row r="4251" spans="1:20" ht="15.75" customHeight="1" x14ac:dyDescent="0.35">
      <c r="A4251">
        <v>4244</v>
      </c>
      <c r="B4251" s="76">
        <v>44256.444004629629</v>
      </c>
      <c r="C4251" s="1" t="s">
        <v>13453</v>
      </c>
      <c r="D4251" s="76">
        <v>44256.444641203707</v>
      </c>
      <c r="E4251" s="1" t="s">
        <v>13454</v>
      </c>
      <c r="F4251" s="1" t="s">
        <v>13455</v>
      </c>
      <c r="G4251" s="1" t="s">
        <v>123</v>
      </c>
      <c r="H4251" s="1" t="s">
        <v>124</v>
      </c>
      <c r="I4251" s="1" t="s">
        <v>125</v>
      </c>
      <c r="J4251" s="1" t="s">
        <v>1982</v>
      </c>
      <c r="K4251" s="1" t="s">
        <v>4241</v>
      </c>
      <c r="L4251">
        <f>ROUNDUP(IF(B4251&gt;$D$4,0,($D$4-B4251+1)/365),0)</f>
        <v>0</v>
      </c>
      <c r="M4251">
        <f>ROUNDUP(IF(B4251&gt;$D$5,0,($D$5-B4251+1)/365),0)</f>
        <v>1</v>
      </c>
      <c r="N4251" s="28">
        <f>IF(OR(L4251=1,M4251=1),IF(B4251+364&lt;=$D$5,(B4251+364-$D$4+1)/365,IF(B4251&gt;$D$4,($D$5-B4251+1)/365,$D$6/365)),0)</f>
        <v>0.12481094622019318</v>
      </c>
      <c r="O4251" s="28">
        <f>'Data &amp; Parameter'!$E$16*'Data &amp; Parameter'!$E$17*('Data &amp; Parameter'!$E$18+'Data &amp; Parameter'!$E$19)*'Data &amp; Parameter'!$E$20*'Data &amp; Parameter'!$E$37*N4251</f>
        <v>0.43393076045076584</v>
      </c>
      <c r="P4251">
        <f>ROUNDUP(IF(D4251&gt;$D$4,0,($D$4-D4251+1)/365),0)</f>
        <v>0</v>
      </c>
      <c r="Q4251">
        <f>ROUNDUP(IF(D4251&gt;$D$5,0,($D$5-D4251+1)/365),0)</f>
        <v>1</v>
      </c>
      <c r="R4251" s="28">
        <f>IF(OR(P4251=1,Q4251=1),IF(D4251+364&lt;=$D$5,(D4251+364-$D$4+1)/365,IF(D4251&gt;$D$4,($D$5-D4251+1)/365,$D$6/365)),0)</f>
        <v>0.12480920218162507</v>
      </c>
      <c r="S4251" s="28">
        <f>'Data &amp; Parameter'!$E$16*'Data &amp; Parameter'!$E$17*('Data &amp; Parameter'!$E$18+'Data &amp; Parameter'!$E$19)*'Data &amp; Parameter'!$E$20*'Data &amp; Parameter'!$E$37*R4251</f>
        <v>0.43392469694427838</v>
      </c>
      <c r="T4251" s="28">
        <f t="shared" si="66"/>
        <v>0.86785545739504422</v>
      </c>
    </row>
    <row r="4252" spans="1:20" ht="15.75" customHeight="1" x14ac:dyDescent="0.35">
      <c r="A4252">
        <v>4245</v>
      </c>
      <c r="B4252" s="76">
        <v>44256.446296296301</v>
      </c>
      <c r="C4252" s="1" t="s">
        <v>13456</v>
      </c>
      <c r="D4252" s="76">
        <v>44256.448206018518</v>
      </c>
      <c r="E4252" s="1" t="s">
        <v>13457</v>
      </c>
      <c r="F4252" s="1" t="s">
        <v>13458</v>
      </c>
      <c r="G4252" s="1" t="s">
        <v>123</v>
      </c>
      <c r="H4252" s="1" t="s">
        <v>124</v>
      </c>
      <c r="I4252" s="1" t="s">
        <v>125</v>
      </c>
      <c r="J4252" s="1" t="s">
        <v>13459</v>
      </c>
      <c r="K4252" s="1" t="s">
        <v>7880</v>
      </c>
      <c r="L4252">
        <f>ROUNDUP(IF(B4252&gt;$D$4,0,($D$4-B4252+1)/365),0)</f>
        <v>0</v>
      </c>
      <c r="M4252">
        <f>ROUNDUP(IF(B4252&gt;$D$5,0,($D$5-B4252+1)/365),0)</f>
        <v>1</v>
      </c>
      <c r="N4252" s="28">
        <f>IF(OR(L4252=1,M4252=1),IF(B4252+364&lt;=$D$5,(B4252+364-$D$4+1)/365,IF(B4252&gt;$D$4,($D$5-B4252+1)/365,$D$6/365)),0)</f>
        <v>0.1248046676813679</v>
      </c>
      <c r="O4252" s="28">
        <f>'Data &amp; Parameter'!$E$16*'Data &amp; Parameter'!$E$17*('Data &amp; Parameter'!$E$18+'Data &amp; Parameter'!$E$19)*'Data &amp; Parameter'!$E$20*'Data &amp; Parameter'!$E$37*N4252</f>
        <v>0.43390893182748019</v>
      </c>
      <c r="P4252">
        <f>ROUNDUP(IF(D4252&gt;$D$4,0,($D$4-D4252+1)/365),0)</f>
        <v>0</v>
      </c>
      <c r="Q4252">
        <f>ROUNDUP(IF(D4252&gt;$D$5,0,($D$5-D4252+1)/365),0)</f>
        <v>1</v>
      </c>
      <c r="R4252" s="28">
        <f>IF(OR(P4252=1,Q4252=1),IF(D4252+364&lt;=$D$5,(D4252+364-$D$4+1)/365,IF(D4252&gt;$D$4,($D$5-D4252+1)/365,$D$6/365)),0)</f>
        <v>0.12479943556570343</v>
      </c>
      <c r="S4252" s="28">
        <f>'Data &amp; Parameter'!$E$16*'Data &amp; Parameter'!$E$17*('Data &amp; Parameter'!$E$18+'Data &amp; Parameter'!$E$19)*'Data &amp; Parameter'!$E$20*'Data &amp; Parameter'!$E$37*R4252</f>
        <v>0.4338907413081563</v>
      </c>
      <c r="T4252" s="28">
        <f t="shared" si="66"/>
        <v>0.86779967313563655</v>
      </c>
    </row>
    <row r="4253" spans="1:20" ht="15.75" customHeight="1" x14ac:dyDescent="0.35">
      <c r="A4253">
        <v>4246</v>
      </c>
      <c r="B4253" s="76">
        <v>44256.446631944447</v>
      </c>
      <c r="C4253" s="1" t="s">
        <v>13460</v>
      </c>
      <c r="D4253" s="76">
        <v>44256.447199074071</v>
      </c>
      <c r="E4253" s="1" t="s">
        <v>13461</v>
      </c>
      <c r="F4253" s="1" t="s">
        <v>13462</v>
      </c>
      <c r="G4253" s="1" t="s">
        <v>123</v>
      </c>
      <c r="H4253" s="1" t="s">
        <v>124</v>
      </c>
      <c r="I4253" s="1" t="s">
        <v>125</v>
      </c>
      <c r="J4253" s="1" t="s">
        <v>12075</v>
      </c>
      <c r="K4253" s="1" t="s">
        <v>13386</v>
      </c>
      <c r="L4253">
        <f>ROUNDUP(IF(B4253&gt;$D$4,0,($D$4-B4253+1)/365),0)</f>
        <v>0</v>
      </c>
      <c r="M4253">
        <f>ROUNDUP(IF(B4253&gt;$D$5,0,($D$5-B4253+1)/365),0)</f>
        <v>1</v>
      </c>
      <c r="N4253" s="28">
        <f>IF(OR(L4253=1,M4253=1),IF(B4253+364&lt;=$D$5,(B4253+364-$D$4+1)/365,IF(B4253&gt;$D$4,($D$5-B4253+1)/365,$D$6/365)),0)</f>
        <v>0.12480374809740469</v>
      </c>
      <c r="O4253" s="28">
        <f>'Data &amp; Parameter'!$E$16*'Data &amp; Parameter'!$E$17*('Data &amp; Parameter'!$E$18+'Data &amp; Parameter'!$E$19)*'Data &amp; Parameter'!$E$20*'Data &amp; Parameter'!$E$37*N4253</f>
        <v>0.43390573470590921</v>
      </c>
      <c r="P4253">
        <f>ROUNDUP(IF(D4253&gt;$D$4,0,($D$4-D4253+1)/365),0)</f>
        <v>0</v>
      </c>
      <c r="Q4253">
        <f>ROUNDUP(IF(D4253&gt;$D$5,0,($D$5-D4253+1)/365),0)</f>
        <v>1</v>
      </c>
      <c r="R4253" s="28">
        <f>IF(OR(P4253=1,Q4253=1),IF(D4253+364&lt;=$D$5,(D4253+364-$D$4+1)/365,IF(D4253&gt;$D$4,($D$5-D4253+1)/365,$D$6/365)),0)</f>
        <v>0.12480219431761301</v>
      </c>
      <c r="S4253" s="28">
        <f>'Data &amp; Parameter'!$E$16*'Data &amp; Parameter'!$E$17*('Data &amp; Parameter'!$E$18+'Data &amp; Parameter'!$E$19)*'Data &amp; Parameter'!$E$20*'Data &amp; Parameter'!$E$37*R4253</f>
        <v>0.43390033267293859</v>
      </c>
      <c r="T4253" s="28">
        <f t="shared" si="66"/>
        <v>0.8678060673788478</v>
      </c>
    </row>
    <row r="4254" spans="1:20" ht="15.75" customHeight="1" x14ac:dyDescent="0.35">
      <c r="A4254">
        <v>4247</v>
      </c>
      <c r="B4254" s="76">
        <v>44256.446828703702</v>
      </c>
      <c r="C4254" s="1" t="s">
        <v>13463</v>
      </c>
      <c r="D4254" s="76">
        <v>44256.447696759264</v>
      </c>
      <c r="E4254" s="1" t="s">
        <v>13464</v>
      </c>
      <c r="F4254" s="1" t="s">
        <v>13465</v>
      </c>
      <c r="G4254" s="1" t="s">
        <v>123</v>
      </c>
      <c r="H4254" s="1" t="s">
        <v>729</v>
      </c>
      <c r="I4254" s="1" t="s">
        <v>125</v>
      </c>
      <c r="J4254" s="1" t="s">
        <v>656</v>
      </c>
      <c r="K4254" s="1" t="s">
        <v>936</v>
      </c>
      <c r="L4254">
        <f>ROUNDUP(IF(B4254&gt;$D$4,0,($D$4-B4254+1)/365),0)</f>
        <v>0</v>
      </c>
      <c r="M4254">
        <f>ROUNDUP(IF(B4254&gt;$D$5,0,($D$5-B4254+1)/365),0)</f>
        <v>1</v>
      </c>
      <c r="N4254" s="28">
        <f>IF(OR(L4254=1,M4254=1),IF(B4254+364&lt;=$D$5,(B4254+364-$D$4+1)/365,IF(B4254&gt;$D$4,($D$5-B4254+1)/365,$D$6/365)),0)</f>
        <v>0.12480320903095449</v>
      </c>
      <c r="O4254" s="28">
        <f>'Data &amp; Parameter'!$E$16*'Data &amp; Parameter'!$E$17*('Data &amp; Parameter'!$E$18+'Data &amp; Parameter'!$E$19)*'Data &amp; Parameter'!$E$20*'Data &amp; Parameter'!$E$37*N4254</f>
        <v>0.43390386053123337</v>
      </c>
      <c r="P4254">
        <f>ROUNDUP(IF(D4254&gt;$D$4,0,($D$4-D4254+1)/365),0)</f>
        <v>0</v>
      </c>
      <c r="Q4254">
        <f>ROUNDUP(IF(D4254&gt;$D$5,0,($D$5-D4254+1)/365),0)</f>
        <v>1</v>
      </c>
      <c r="R4254" s="28">
        <f>IF(OR(P4254=1,Q4254=1),IF(D4254+364&lt;=$D$5,(D4254+364-$D$4+1)/365,IF(D4254&gt;$D$4,($D$5-D4254+1)/365,$D$6/365)),0)</f>
        <v>0.12480083079653799</v>
      </c>
      <c r="S4254" s="28">
        <f>'Data &amp; Parameter'!$E$16*'Data &amp; Parameter'!$E$17*('Data &amp; Parameter'!$E$18+'Data &amp; Parameter'!$E$19)*'Data &amp; Parameter'!$E$20*'Data &amp; Parameter'!$E$37*R4254</f>
        <v>0.433895592113277</v>
      </c>
      <c r="T4254" s="28">
        <f t="shared" si="66"/>
        <v>0.86779945264451031</v>
      </c>
    </row>
    <row r="4255" spans="1:20" ht="15.75" customHeight="1" x14ac:dyDescent="0.35">
      <c r="A4255">
        <v>4248</v>
      </c>
      <c r="B4255" s="76">
        <v>44256.450891203705</v>
      </c>
      <c r="C4255" s="1" t="s">
        <v>13466</v>
      </c>
      <c r="D4255" s="76">
        <v>44256.451678240745</v>
      </c>
      <c r="E4255" s="1" t="s">
        <v>13467</v>
      </c>
      <c r="F4255" s="1" t="s">
        <v>13468</v>
      </c>
      <c r="G4255" s="1" t="s">
        <v>123</v>
      </c>
      <c r="H4255" s="1" t="s">
        <v>729</v>
      </c>
      <c r="I4255" s="1" t="s">
        <v>125</v>
      </c>
      <c r="J4255" s="1" t="s">
        <v>656</v>
      </c>
      <c r="K4255" s="1" t="s">
        <v>936</v>
      </c>
      <c r="L4255">
        <f>ROUNDUP(IF(B4255&gt;$D$4,0,($D$4-B4255+1)/365),0)</f>
        <v>0</v>
      </c>
      <c r="M4255">
        <f>ROUNDUP(IF(B4255&gt;$D$5,0,($D$5-B4255+1)/365),0)</f>
        <v>1</v>
      </c>
      <c r="N4255" s="28">
        <f>IF(OR(L4255=1,M4255=1),IF(B4255+364&lt;=$D$5,(B4255+364-$D$4+1)/365,IF(B4255&gt;$D$4,($D$5-B4255+1)/365,$D$6/365)),0)</f>
        <v>0.12479207889395783</v>
      </c>
      <c r="O4255" s="28">
        <f>'Data &amp; Parameter'!$E$16*'Data &amp; Parameter'!$E$17*('Data &amp; Parameter'!$E$18+'Data &amp; Parameter'!$E$19)*'Data &amp; Parameter'!$E$20*'Data &amp; Parameter'!$E$37*N4255</f>
        <v>0.43386516433544969</v>
      </c>
      <c r="P4255">
        <f>ROUNDUP(IF(D4255&gt;$D$4,0,($D$4-D4255+1)/365),0)</f>
        <v>0</v>
      </c>
      <c r="Q4255">
        <f>ROUNDUP(IF(D4255&gt;$D$5,0,($D$5-D4255+1)/365),0)</f>
        <v>1</v>
      </c>
      <c r="R4255" s="28">
        <f>IF(OR(P4255=1,Q4255=1),IF(D4255+364&lt;=$D$5,(D4255+364-$D$4+1)/365,IF(D4255&gt;$D$4,($D$5-D4255+1)/365,$D$6/365)),0)</f>
        <v>0.12478992262809722</v>
      </c>
      <c r="S4255" s="28">
        <f>'Data &amp; Parameter'!$E$16*'Data &amp; Parameter'!$E$17*('Data &amp; Parameter'!$E$18+'Data &amp; Parameter'!$E$19)*'Data &amp; Parameter'!$E$20*'Data &amp; Parameter'!$E$37*R4255</f>
        <v>0.4338576676365386</v>
      </c>
      <c r="T4255" s="28">
        <f t="shared" si="66"/>
        <v>0.8677228319719883</v>
      </c>
    </row>
    <row r="4256" spans="1:20" ht="15.75" customHeight="1" x14ac:dyDescent="0.35">
      <c r="A4256">
        <v>4249</v>
      </c>
      <c r="B4256" s="76">
        <v>44256.451990740738</v>
      </c>
      <c r="C4256" s="1" t="s">
        <v>13469</v>
      </c>
      <c r="D4256" s="76">
        <v>44256.452800925923</v>
      </c>
      <c r="E4256" s="1" t="s">
        <v>13470</v>
      </c>
      <c r="F4256" s="1" t="s">
        <v>13471</v>
      </c>
      <c r="G4256" s="1" t="s">
        <v>123</v>
      </c>
      <c r="H4256" s="1" t="s">
        <v>124</v>
      </c>
      <c r="I4256" s="1" t="s">
        <v>125</v>
      </c>
      <c r="J4256" s="1" t="s">
        <v>12075</v>
      </c>
      <c r="K4256" s="1" t="s">
        <v>13386</v>
      </c>
      <c r="L4256">
        <f>ROUNDUP(IF(B4256&gt;$D$4,0,($D$4-B4256+1)/365),0)</f>
        <v>0</v>
      </c>
      <c r="M4256">
        <f>ROUNDUP(IF(B4256&gt;$D$5,0,($D$5-B4256+1)/365),0)</f>
        <v>1</v>
      </c>
      <c r="N4256" s="28">
        <f>IF(OR(L4256=1,M4256=1),IF(B4256+364&lt;=$D$5,(B4256+364-$D$4+1)/365,IF(B4256&gt;$D$4,($D$5-B4256+1)/365,$D$6/365)),0)</f>
        <v>0.12478906646373279</v>
      </c>
      <c r="O4256" s="28">
        <f>'Data &amp; Parameter'!$E$16*'Data &amp; Parameter'!$E$17*('Data &amp; Parameter'!$E$18+'Data &amp; Parameter'!$E$19)*'Data &amp; Parameter'!$E$20*'Data &amp; Parameter'!$E$37*N4256</f>
        <v>0.43385469100616297</v>
      </c>
      <c r="P4256">
        <f>ROUNDUP(IF(D4256&gt;$D$4,0,($D$4-D4256+1)/365),0)</f>
        <v>0</v>
      </c>
      <c r="Q4256">
        <f>ROUNDUP(IF(D4256&gt;$D$5,0,($D$5-D4256+1)/365),0)</f>
        <v>1</v>
      </c>
      <c r="R4256" s="28">
        <f>IF(OR(P4256=1,Q4256=1),IF(D4256+364&lt;=$D$5,(D4256+364-$D$4+1)/365,IF(D4256&gt;$D$4,($D$5-D4256+1)/365,$D$6/365)),0)</f>
        <v>0.12478684677829334</v>
      </c>
      <c r="S4256" s="28">
        <f>'Data &amp; Parameter'!$E$16*'Data &amp; Parameter'!$E$17*('Data &amp; Parameter'!$E$18+'Data &amp; Parameter'!$E$19)*'Data &amp; Parameter'!$E$20*'Data &amp; Parameter'!$E$37*R4256</f>
        <v>0.43384697381612575</v>
      </c>
      <c r="T4256" s="28">
        <f t="shared" si="66"/>
        <v>0.86770166482228872</v>
      </c>
    </row>
    <row r="4257" spans="1:20" ht="15.75" customHeight="1" x14ac:dyDescent="0.35">
      <c r="A4257">
        <v>4250</v>
      </c>
      <c r="B4257" s="76">
        <v>44256.453171296293</v>
      </c>
      <c r="C4257" s="1" t="s">
        <v>13472</v>
      </c>
      <c r="D4257" s="76">
        <v>44256.454282407409</v>
      </c>
      <c r="E4257" s="1" t="s">
        <v>13473</v>
      </c>
      <c r="F4257" s="1" t="s">
        <v>13474</v>
      </c>
      <c r="G4257" s="1" t="s">
        <v>123</v>
      </c>
      <c r="H4257" s="1" t="s">
        <v>124</v>
      </c>
      <c r="I4257" s="1" t="s">
        <v>125</v>
      </c>
      <c r="J4257" s="1" t="s">
        <v>918</v>
      </c>
      <c r="K4257" s="1" t="s">
        <v>7880</v>
      </c>
      <c r="L4257">
        <f>ROUNDUP(IF(B4257&gt;$D$4,0,($D$4-B4257+1)/365),0)</f>
        <v>0</v>
      </c>
      <c r="M4257">
        <f>ROUNDUP(IF(B4257&gt;$D$5,0,($D$5-B4257+1)/365),0)</f>
        <v>1</v>
      </c>
      <c r="N4257" s="28">
        <f>IF(OR(L4257=1,M4257=1),IF(B4257+364&lt;=$D$5,(B4257+364-$D$4+1)/365,IF(B4257&gt;$D$4,($D$5-B4257+1)/365,$D$6/365)),0)</f>
        <v>0.12478583206495188</v>
      </c>
      <c r="O4257" s="28">
        <f>'Data &amp; Parameter'!$E$16*'Data &amp; Parameter'!$E$17*('Data &amp; Parameter'!$E$18+'Data &amp; Parameter'!$E$19)*'Data &amp; Parameter'!$E$20*'Data &amp; Parameter'!$E$37*N4257</f>
        <v>0.43384344595783103</v>
      </c>
      <c r="P4257">
        <f>ROUNDUP(IF(D4257&gt;$D$4,0,($D$4-D4257+1)/365),0)</f>
        <v>0</v>
      </c>
      <c r="Q4257">
        <f>ROUNDUP(IF(D4257&gt;$D$5,0,($D$5-D4257+1)/365),0)</f>
        <v>1</v>
      </c>
      <c r="R4257" s="28">
        <f>IF(OR(P4257=1,Q4257=1),IF(D4257+364&lt;=$D$5,(D4257+364-$D$4+1)/365,IF(D4257&gt;$D$4,($D$5-D4257+1)/365,$D$6/365)),0)</f>
        <v>0.12478278792490752</v>
      </c>
      <c r="S4257" s="28">
        <f>'Data &amp; Parameter'!$E$16*'Data &amp; Parameter'!$E$17*('Data &amp; Parameter'!$E$18+'Data &amp; Parameter'!$E$19)*'Data &amp; Parameter'!$E$20*'Data &amp; Parameter'!$E$37*R4257</f>
        <v>0.43383286238287727</v>
      </c>
      <c r="T4257" s="28">
        <f t="shared" si="66"/>
        <v>0.8676763083407083</v>
      </c>
    </row>
    <row r="4258" spans="1:20" ht="15.75" customHeight="1" x14ac:dyDescent="0.35">
      <c r="A4258">
        <v>4251</v>
      </c>
      <c r="B4258" s="76">
        <v>44256.45412037037</v>
      </c>
      <c r="C4258" s="1" t="s">
        <v>13475</v>
      </c>
      <c r="D4258" s="76">
        <v>44256.456076388888</v>
      </c>
      <c r="E4258" s="1" t="s">
        <v>13476</v>
      </c>
      <c r="F4258" s="1" t="s">
        <v>13477</v>
      </c>
      <c r="G4258" s="1" t="s">
        <v>123</v>
      </c>
      <c r="H4258" s="1" t="s">
        <v>124</v>
      </c>
      <c r="I4258" s="1" t="s">
        <v>125</v>
      </c>
      <c r="J4258" s="1" t="s">
        <v>1982</v>
      </c>
      <c r="K4258" s="1" t="s">
        <v>13478</v>
      </c>
      <c r="L4258">
        <f>ROUNDUP(IF(B4258&gt;$D$4,0,($D$4-B4258+1)/365),0)</f>
        <v>0</v>
      </c>
      <c r="M4258">
        <f>ROUNDUP(IF(B4258&gt;$D$5,0,($D$5-B4258+1)/365),0)</f>
        <v>1</v>
      </c>
      <c r="N4258" s="28">
        <f>IF(OR(L4258=1,M4258=1),IF(B4258+364&lt;=$D$5,(B4258+364-$D$4+1)/365,IF(B4258&gt;$D$4,($D$5-B4258+1)/365,$D$6/365)),0)</f>
        <v>0.1247832318619994</v>
      </c>
      <c r="O4258" s="28">
        <f>'Data &amp; Parameter'!$E$16*'Data &amp; Parameter'!$E$17*('Data &amp; Parameter'!$E$18+'Data &amp; Parameter'!$E$19)*'Data &amp; Parameter'!$E$20*'Data &amp; Parameter'!$E$37*N4258</f>
        <v>0.43383440582089861</v>
      </c>
      <c r="P4258">
        <f>ROUNDUP(IF(D4258&gt;$D$4,0,($D$4-D4258+1)/365),0)</f>
        <v>0</v>
      </c>
      <c r="Q4258">
        <f>ROUNDUP(IF(D4258&gt;$D$5,0,($D$5-D4258+1)/365),0)</f>
        <v>1</v>
      </c>
      <c r="R4258" s="28">
        <f>IF(OR(P4258=1,Q4258=1),IF(D4258+364&lt;=$D$5,(D4258+364-$D$4+1)/365,IF(D4258&gt;$D$4,($D$5-D4258+1)/365,$D$6/365)),0)</f>
        <v>0.12477787290715728</v>
      </c>
      <c r="S4258" s="28">
        <f>'Data &amp; Parameter'!$E$16*'Data &amp; Parameter'!$E$17*('Data &amp; Parameter'!$E$18+'Data &amp; Parameter'!$E$19)*'Data &amp; Parameter'!$E$20*'Data &amp; Parameter'!$E$37*R4258</f>
        <v>0.43381577431925322</v>
      </c>
      <c r="T4258" s="28">
        <f t="shared" si="66"/>
        <v>0.86765018014015183</v>
      </c>
    </row>
    <row r="4259" spans="1:20" ht="15.75" customHeight="1" x14ac:dyDescent="0.35">
      <c r="A4259">
        <v>4252</v>
      </c>
      <c r="B4259" s="76">
        <v>44256.454560185186</v>
      </c>
      <c r="C4259" s="1" t="s">
        <v>13479</v>
      </c>
      <c r="D4259" s="76">
        <v>44256.455104166671</v>
      </c>
      <c r="E4259" s="1" t="s">
        <v>13480</v>
      </c>
      <c r="F4259" s="1" t="s">
        <v>13481</v>
      </c>
      <c r="G4259" s="1" t="s">
        <v>123</v>
      </c>
      <c r="H4259" s="1" t="s">
        <v>124</v>
      </c>
      <c r="I4259" s="1" t="s">
        <v>125</v>
      </c>
      <c r="J4259" s="1" t="s">
        <v>12075</v>
      </c>
      <c r="K4259" s="1" t="s">
        <v>13386</v>
      </c>
      <c r="L4259">
        <f>ROUNDUP(IF(B4259&gt;$D$4,0,($D$4-B4259+1)/365),0)</f>
        <v>0</v>
      </c>
      <c r="M4259">
        <f>ROUNDUP(IF(B4259&gt;$D$5,0,($D$5-B4259+1)/365),0)</f>
        <v>1</v>
      </c>
      <c r="N4259" s="28">
        <f>IF(OR(L4259=1,M4259=1),IF(B4259+364&lt;=$D$5,(B4259+364-$D$4+1)/365,IF(B4259&gt;$D$4,($D$5-B4259+1)/365,$D$6/365)),0)</f>
        <v>0.12478202688990142</v>
      </c>
      <c r="O4259" s="28">
        <f>'Data &amp; Parameter'!$E$16*'Data &amp; Parameter'!$E$17*('Data &amp; Parameter'!$E$18+'Data &amp; Parameter'!$E$19)*'Data &amp; Parameter'!$E$20*'Data &amp; Parameter'!$E$37*N4259</f>
        <v>0.43383021648915621</v>
      </c>
      <c r="P4259">
        <f>ROUNDUP(IF(D4259&gt;$D$4,0,($D$4-D4259+1)/365),0)</f>
        <v>0</v>
      </c>
      <c r="Q4259">
        <f>ROUNDUP(IF(D4259&gt;$D$5,0,($D$5-D4259+1)/365),0)</f>
        <v>1</v>
      </c>
      <c r="R4259" s="28">
        <f>IF(OR(P4259=1,Q4259=1),IF(D4259+364&lt;=$D$5,(D4259+364-$D$4+1)/365,IF(D4259&gt;$D$4,($D$5-D4259+1)/365,$D$6/365)),0)</f>
        <v>0.12478053652966867</v>
      </c>
      <c r="S4259" s="28">
        <f>'Data &amp; Parameter'!$E$16*'Data &amp; Parameter'!$E$17*('Data &amp; Parameter'!$E$18+'Data &amp; Parameter'!$E$19)*'Data &amp; Parameter'!$E$20*'Data &amp; Parameter'!$E$37*R4259</f>
        <v>0.43382503494724239</v>
      </c>
      <c r="T4259" s="28">
        <f t="shared" si="66"/>
        <v>0.86765525143639866</v>
      </c>
    </row>
    <row r="4260" spans="1:20" ht="15.75" customHeight="1" x14ac:dyDescent="0.35">
      <c r="A4260">
        <v>4253</v>
      </c>
      <c r="B4260" s="76">
        <v>44256.455671296295</v>
      </c>
      <c r="C4260" s="1" t="s">
        <v>13482</v>
      </c>
      <c r="D4260" s="76">
        <v>44256.459386574075</v>
      </c>
      <c r="E4260" s="1" t="s">
        <v>13483</v>
      </c>
      <c r="F4260" s="1" t="s">
        <v>13484</v>
      </c>
      <c r="G4260" s="1" t="s">
        <v>123</v>
      </c>
      <c r="H4260" s="1" t="s">
        <v>729</v>
      </c>
      <c r="I4260" s="1" t="s">
        <v>125</v>
      </c>
      <c r="J4260" s="1" t="s">
        <v>656</v>
      </c>
      <c r="K4260" s="1" t="s">
        <v>936</v>
      </c>
      <c r="L4260">
        <f>ROUNDUP(IF(B4260&gt;$D$4,0,($D$4-B4260+1)/365),0)</f>
        <v>0</v>
      </c>
      <c r="M4260">
        <f>ROUNDUP(IF(B4260&gt;$D$5,0,($D$5-B4260+1)/365),0)</f>
        <v>1</v>
      </c>
      <c r="N4260" s="28">
        <f>IF(OR(L4260=1,M4260=1),IF(B4260+364&lt;=$D$5,(B4260+364-$D$4+1)/365,IF(B4260&gt;$D$4,($D$5-B4260+1)/365,$D$6/365)),0)</f>
        <v>0.124778982749877</v>
      </c>
      <c r="O4260" s="28">
        <f>'Data &amp; Parameter'!$E$16*'Data &amp; Parameter'!$E$17*('Data &amp; Parameter'!$E$18+'Data &amp; Parameter'!$E$19)*'Data &amp; Parameter'!$E$20*'Data &amp; Parameter'!$E$37*N4260</f>
        <v>0.43381963291427178</v>
      </c>
      <c r="P4260">
        <f>ROUNDUP(IF(D4260&gt;$D$4,0,($D$4-D4260+1)/365),0)</f>
        <v>0</v>
      </c>
      <c r="Q4260">
        <f>ROUNDUP(IF(D4260&gt;$D$5,0,($D$5-D4260+1)/365),0)</f>
        <v>1</v>
      </c>
      <c r="R4260" s="28">
        <f>IF(OR(P4260=1,Q4260=1),IF(D4260+364&lt;=$D$5,(D4260+364-$D$4+1)/365,IF(D4260&gt;$D$4,($D$5-D4260+1)/365,$D$6/365)),0)</f>
        <v>0.12476880390664295</v>
      </c>
      <c r="S4260" s="28">
        <f>'Data &amp; Parameter'!$E$16*'Data &amp; Parameter'!$E$17*('Data &amp; Parameter'!$E$18+'Data &amp; Parameter'!$E$19)*'Data &amp; Parameter'!$E$20*'Data &amp; Parameter'!$E$37*R4260</f>
        <v>0.4337842440856568</v>
      </c>
      <c r="T4260" s="28">
        <f t="shared" si="66"/>
        <v>0.86760387699992858</v>
      </c>
    </row>
    <row r="4261" spans="1:20" ht="15.75" customHeight="1" x14ac:dyDescent="0.35">
      <c r="A4261">
        <v>4254</v>
      </c>
      <c r="B4261" s="76">
        <v>44256.457384259258</v>
      </c>
      <c r="C4261" s="1" t="s">
        <v>13485</v>
      </c>
      <c r="D4261" s="76">
        <v>44256.459201388891</v>
      </c>
      <c r="E4261" s="1" t="s">
        <v>13486</v>
      </c>
      <c r="F4261" s="1" t="s">
        <v>13487</v>
      </c>
      <c r="G4261" s="1" t="s">
        <v>123</v>
      </c>
      <c r="H4261" s="1" t="s">
        <v>124</v>
      </c>
      <c r="I4261" s="1" t="s">
        <v>125</v>
      </c>
      <c r="J4261" s="1" t="s">
        <v>918</v>
      </c>
      <c r="K4261" s="1" t="s">
        <v>7880</v>
      </c>
      <c r="L4261">
        <f>ROUNDUP(IF(B4261&gt;$D$4,0,($D$4-B4261+1)/365),0)</f>
        <v>0</v>
      </c>
      <c r="M4261">
        <f>ROUNDUP(IF(B4261&gt;$D$5,0,($D$5-B4261+1)/365),0)</f>
        <v>1</v>
      </c>
      <c r="N4261" s="28">
        <f>IF(OR(L4261=1,M4261=1),IF(B4261+364&lt;=$D$5,(B4261+364-$D$4+1)/365,IF(B4261&gt;$D$4,($D$5-B4261+1)/365,$D$6/365)),0)</f>
        <v>0.12477428970066272</v>
      </c>
      <c r="O4261" s="28">
        <f>'Data &amp; Parameter'!$E$16*'Data &amp; Parameter'!$E$17*('Data &amp; Parameter'!$E$18+'Data &amp; Parameter'!$E$19)*'Data &amp; Parameter'!$E$20*'Data &amp; Parameter'!$E$37*N4261</f>
        <v>0.43380331656962368</v>
      </c>
      <c r="P4261">
        <f>ROUNDUP(IF(D4261&gt;$D$4,0,($D$4-D4261+1)/365),0)</f>
        <v>0</v>
      </c>
      <c r="Q4261">
        <f>ROUNDUP(IF(D4261&gt;$D$5,0,($D$5-D4261+1)/365),0)</f>
        <v>1</v>
      </c>
      <c r="R4261" s="28">
        <f>IF(OR(P4261=1,Q4261=1),IF(D4261+364&lt;=$D$5,(D4261+364-$D$4+1)/365,IF(D4261&gt;$D$4,($D$5-D4261+1)/365,$D$6/365)),0)</f>
        <v>0.12476931126331368</v>
      </c>
      <c r="S4261" s="28">
        <f>'Data &amp; Parameter'!$E$16*'Data &amp; Parameter'!$E$17*('Data &amp; Parameter'!$E$18+'Data &amp; Parameter'!$E$19)*'Data &amp; Parameter'!$E$20*'Data &amp; Parameter'!$E$37*R4261</f>
        <v>0.43378600801480421</v>
      </c>
      <c r="T4261" s="28">
        <f t="shared" si="66"/>
        <v>0.86758932458442795</v>
      </c>
    </row>
    <row r="4262" spans="1:20" ht="15.75" customHeight="1" x14ac:dyDescent="0.35">
      <c r="A4262">
        <v>4255</v>
      </c>
      <c r="B4262" s="76">
        <v>44256.458194444444</v>
      </c>
      <c r="C4262" s="1" t="s">
        <v>13488</v>
      </c>
      <c r="D4262" s="76">
        <v>44256.458784722221</v>
      </c>
      <c r="E4262" s="1" t="s">
        <v>13489</v>
      </c>
      <c r="F4262" s="1" t="s">
        <v>13490</v>
      </c>
      <c r="G4262" s="1" t="s">
        <v>123</v>
      </c>
      <c r="H4262" s="1" t="s">
        <v>124</v>
      </c>
      <c r="I4262" s="1" t="s">
        <v>125</v>
      </c>
      <c r="J4262" s="1" t="s">
        <v>12075</v>
      </c>
      <c r="K4262" s="1" t="s">
        <v>13386</v>
      </c>
      <c r="L4262">
        <f>ROUNDUP(IF(B4262&gt;$D$4,0,($D$4-B4262+1)/365),0)</f>
        <v>0</v>
      </c>
      <c r="M4262">
        <f>ROUNDUP(IF(B4262&gt;$D$5,0,($D$5-B4262+1)/365),0)</f>
        <v>1</v>
      </c>
      <c r="N4262" s="28">
        <f>IF(OR(L4262=1,M4262=1),IF(B4262+364&lt;=$D$5,(B4262+364-$D$4+1)/365,IF(B4262&gt;$D$4,($D$5-B4262+1)/365,$D$6/365)),0)</f>
        <v>0.12477207001522327</v>
      </c>
      <c r="O4262" s="28">
        <f>'Data &amp; Parameter'!$E$16*'Data &amp; Parameter'!$E$17*('Data &amp; Parameter'!$E$18+'Data &amp; Parameter'!$E$19)*'Data &amp; Parameter'!$E$20*'Data &amp; Parameter'!$E$37*N4262</f>
        <v>0.43379559937958651</v>
      </c>
      <c r="P4262">
        <f>ROUNDUP(IF(D4262&gt;$D$4,0,($D$4-D4262+1)/365),0)</f>
        <v>0</v>
      </c>
      <c r="Q4262">
        <f>ROUNDUP(IF(D4262&gt;$D$5,0,($D$5-D4262+1)/365),0)</f>
        <v>1</v>
      </c>
      <c r="R4262" s="28">
        <f>IF(OR(P4262=1,Q4262=1),IF(D4262+364&lt;=$D$5,(D4262+364-$D$4+1)/365,IF(D4262&gt;$D$4,($D$5-D4262+1)/365,$D$6/365)),0)</f>
        <v>0.12477045281583281</v>
      </c>
      <c r="S4262" s="28">
        <f>'Data &amp; Parameter'!$E$16*'Data &amp; Parameter'!$E$17*('Data &amp; Parameter'!$E$18+'Data &amp; Parameter'!$E$19)*'Data &amp; Parameter'!$E$20*'Data &amp; Parameter'!$E$37*R4262</f>
        <v>0.43378997685542048</v>
      </c>
      <c r="T4262" s="28">
        <f t="shared" si="66"/>
        <v>0.86758557623500698</v>
      </c>
    </row>
    <row r="4263" spans="1:20" ht="15.75" customHeight="1" x14ac:dyDescent="0.35">
      <c r="A4263">
        <v>4256</v>
      </c>
      <c r="B4263" s="76">
        <v>44256.459953703699</v>
      </c>
      <c r="C4263" s="1" t="s">
        <v>13491</v>
      </c>
      <c r="D4263" s="76">
        <v>44256.461979166663</v>
      </c>
      <c r="E4263" s="1" t="s">
        <v>13492</v>
      </c>
      <c r="F4263" s="1" t="s">
        <v>13493</v>
      </c>
      <c r="G4263" s="1" t="s">
        <v>123</v>
      </c>
      <c r="H4263" s="1" t="s">
        <v>124</v>
      </c>
      <c r="I4263" s="1" t="s">
        <v>125</v>
      </c>
      <c r="J4263" s="1" t="s">
        <v>1982</v>
      </c>
      <c r="K4263" s="1" t="s">
        <v>13494</v>
      </c>
      <c r="L4263">
        <f>ROUNDUP(IF(B4263&gt;$D$4,0,($D$4-B4263+1)/365),0)</f>
        <v>0</v>
      </c>
      <c r="M4263">
        <f>ROUNDUP(IF(B4263&gt;$D$5,0,($D$5-B4263+1)/365),0)</f>
        <v>1</v>
      </c>
      <c r="N4263" s="28">
        <f>IF(OR(L4263=1,M4263=1),IF(B4263+364&lt;=$D$5,(B4263+364-$D$4+1)/365,IF(B4263&gt;$D$4,($D$5-B4263+1)/365,$D$6/365)),0)</f>
        <v>0.12476725012685128</v>
      </c>
      <c r="O4263" s="28">
        <f>'Data &amp; Parameter'!$E$16*'Data &amp; Parameter'!$E$17*('Data &amp; Parameter'!$E$18+'Data &amp; Parameter'!$E$19)*'Data &amp; Parameter'!$E$20*'Data &amp; Parameter'!$E$37*N4263</f>
        <v>0.43377884205268619</v>
      </c>
      <c r="P4263">
        <f>ROUNDUP(IF(D4263&gt;$D$4,0,($D$4-D4263+1)/365),0)</f>
        <v>0</v>
      </c>
      <c r="Q4263">
        <f>ROUNDUP(IF(D4263&gt;$D$5,0,($D$5-D4263+1)/365),0)</f>
        <v>1</v>
      </c>
      <c r="R4263" s="28">
        <f>IF(OR(P4263=1,Q4263=1),IF(D4263+364&lt;=$D$5,(D4263+364-$D$4+1)/365,IF(D4263&gt;$D$4,($D$5-D4263+1)/365,$D$6/365)),0)</f>
        <v>0.12476170091325264</v>
      </c>
      <c r="S4263" s="28">
        <f>'Data &amp; Parameter'!$E$16*'Data &amp; Parameter'!$E$17*('Data &amp; Parameter'!$E$18+'Data &amp; Parameter'!$E$19)*'Data &amp; Parameter'!$E$20*'Data &amp; Parameter'!$E$37*R4263</f>
        <v>0.43375954907759323</v>
      </c>
      <c r="T4263" s="28">
        <f t="shared" si="66"/>
        <v>0.86753839113027942</v>
      </c>
    </row>
    <row r="4264" spans="1:20" ht="15.75" customHeight="1" x14ac:dyDescent="0.35">
      <c r="A4264">
        <v>4257</v>
      </c>
      <c r="B4264" s="76">
        <v>44256.460590277777</v>
      </c>
      <c r="C4264" s="1" t="s">
        <v>13495</v>
      </c>
      <c r="D4264" s="76">
        <v>44256.461354166662</v>
      </c>
      <c r="E4264" s="1" t="s">
        <v>13496</v>
      </c>
      <c r="F4264" s="1" t="s">
        <v>13497</v>
      </c>
      <c r="G4264" s="1" t="s">
        <v>123</v>
      </c>
      <c r="H4264" s="1" t="s">
        <v>124</v>
      </c>
      <c r="I4264" s="1" t="s">
        <v>125</v>
      </c>
      <c r="J4264" s="1" t="s">
        <v>12075</v>
      </c>
      <c r="K4264" s="1" t="s">
        <v>13386</v>
      </c>
      <c r="L4264">
        <f>ROUNDUP(IF(B4264&gt;$D$4,0,($D$4-B4264+1)/365),0)</f>
        <v>0</v>
      </c>
      <c r="M4264">
        <f>ROUNDUP(IF(B4264&gt;$D$5,0,($D$5-B4264+1)/365),0)</f>
        <v>1</v>
      </c>
      <c r="N4264" s="28">
        <f>IF(OR(L4264=1,M4264=1),IF(B4264+364&lt;=$D$5,(B4264+364-$D$4+1)/365,IF(B4264&gt;$D$4,($D$5-B4264+1)/365,$D$6/365)),0)</f>
        <v>0.12476550608828316</v>
      </c>
      <c r="O4264" s="28">
        <f>'Data &amp; Parameter'!$E$16*'Data &amp; Parameter'!$E$17*('Data &amp; Parameter'!$E$18+'Data &amp; Parameter'!$E$19)*'Data &amp; Parameter'!$E$20*'Data &amp; Parameter'!$E$37*N4264</f>
        <v>0.43377277854619867</v>
      </c>
      <c r="P4264">
        <f>ROUNDUP(IF(D4264&gt;$D$4,0,($D$4-D4264+1)/365),0)</f>
        <v>0</v>
      </c>
      <c r="Q4264">
        <f>ROUNDUP(IF(D4264&gt;$D$5,0,($D$5-D4264+1)/365),0)</f>
        <v>1</v>
      </c>
      <c r="R4264" s="28">
        <f>IF(OR(P4264=1,Q4264=1),IF(D4264+364&lt;=$D$5,(D4264+364-$D$4+1)/365,IF(D4264&gt;$D$4,($D$5-D4264+1)/365,$D$6/365)),0)</f>
        <v>0.12476341324202136</v>
      </c>
      <c r="S4264" s="28">
        <f>'Data &amp; Parameter'!$E$16*'Data &amp; Parameter'!$E$17*('Data &amp; Parameter'!$E$18+'Data &amp; Parameter'!$E$19)*'Data &amp; Parameter'!$E$20*'Data &amp; Parameter'!$E$37*R4264</f>
        <v>0.43376550233848304</v>
      </c>
      <c r="T4264" s="28">
        <f t="shared" si="66"/>
        <v>0.86753828088468166</v>
      </c>
    </row>
    <row r="4265" spans="1:20" ht="15.75" customHeight="1" x14ac:dyDescent="0.35">
      <c r="A4265">
        <v>4258</v>
      </c>
      <c r="B4265" s="76">
        <v>44256.461319444439</v>
      </c>
      <c r="C4265" s="1" t="s">
        <v>13498</v>
      </c>
      <c r="D4265" s="76">
        <v>44256.462106481486</v>
      </c>
      <c r="E4265" s="1" t="s">
        <v>13499</v>
      </c>
      <c r="F4265" s="1" t="s">
        <v>13500</v>
      </c>
      <c r="G4265" s="1" t="s">
        <v>123</v>
      </c>
      <c r="H4265" s="1" t="s">
        <v>729</v>
      </c>
      <c r="I4265" s="1" t="s">
        <v>125</v>
      </c>
      <c r="J4265" s="1" t="s">
        <v>656</v>
      </c>
      <c r="K4265" s="1" t="s">
        <v>936</v>
      </c>
      <c r="L4265">
        <f>ROUNDUP(IF(B4265&gt;$D$4,0,($D$4-B4265+1)/365),0)</f>
        <v>0</v>
      </c>
      <c r="M4265">
        <f>ROUNDUP(IF(B4265&gt;$D$5,0,($D$5-B4265+1)/365),0)</f>
        <v>1</v>
      </c>
      <c r="N4265" s="28">
        <f>IF(OR(L4265=1,M4265=1),IF(B4265+364&lt;=$D$5,(B4265+364-$D$4+1)/365,IF(B4265&gt;$D$4,($D$5-B4265+1)/365,$D$6/365)),0)</f>
        <v>0.12476350837139961</v>
      </c>
      <c r="O4265" s="28">
        <f>'Data &amp; Parameter'!$E$16*'Data &amp; Parameter'!$E$17*('Data &amp; Parameter'!$E$18+'Data &amp; Parameter'!$E$19)*'Data &amp; Parameter'!$E$20*'Data &amp; Parameter'!$E$37*N4265</f>
        <v>0.43376583307520683</v>
      </c>
      <c r="P4265">
        <f>ROUNDUP(IF(D4265&gt;$D$4,0,($D$4-D4265+1)/365),0)</f>
        <v>0</v>
      </c>
      <c r="Q4265">
        <f>ROUNDUP(IF(D4265&gt;$D$5,0,($D$5-D4265+1)/365),0)</f>
        <v>1</v>
      </c>
      <c r="R4265" s="28">
        <f>IF(OR(P4265=1,Q4265=1),IF(D4265+364&lt;=$D$5,(D4265+364-$D$4+1)/365,IF(D4265&gt;$D$4,($D$5-D4265+1)/365,$D$6/365)),0)</f>
        <v>0.12476135210551909</v>
      </c>
      <c r="S4265" s="28">
        <f>'Data &amp; Parameter'!$E$16*'Data &amp; Parameter'!$E$17*('Data &amp; Parameter'!$E$18+'Data &amp; Parameter'!$E$19)*'Data &amp; Parameter'!$E$20*'Data &amp; Parameter'!$E$37*R4265</f>
        <v>0.43375833637622641</v>
      </c>
      <c r="T4265" s="28">
        <f t="shared" si="66"/>
        <v>0.86752416945143329</v>
      </c>
    </row>
    <row r="4266" spans="1:20" ht="15.75" customHeight="1" x14ac:dyDescent="0.35">
      <c r="A4266">
        <v>4259</v>
      </c>
      <c r="B4266" s="76">
        <v>44256.462222222224</v>
      </c>
      <c r="C4266" s="1" t="s">
        <v>13501</v>
      </c>
      <c r="D4266" s="76">
        <v>44256.463495370372</v>
      </c>
      <c r="E4266" s="1" t="s">
        <v>13502</v>
      </c>
      <c r="F4266" s="1" t="s">
        <v>13503</v>
      </c>
      <c r="G4266" s="1" t="s">
        <v>123</v>
      </c>
      <c r="H4266" s="1" t="s">
        <v>124</v>
      </c>
      <c r="I4266" s="1" t="s">
        <v>125</v>
      </c>
      <c r="J4266" s="1" t="s">
        <v>918</v>
      </c>
      <c r="K4266" s="1" t="s">
        <v>7880</v>
      </c>
      <c r="L4266">
        <f>ROUNDUP(IF(B4266&gt;$D$4,0,($D$4-B4266+1)/365),0)</f>
        <v>0</v>
      </c>
      <c r="M4266">
        <f>ROUNDUP(IF(B4266&gt;$D$5,0,($D$5-B4266+1)/365),0)</f>
        <v>1</v>
      </c>
      <c r="N4266" s="28">
        <f>IF(OR(L4266=1,M4266=1),IF(B4266+364&lt;=$D$5,(B4266+364-$D$4+1)/365,IF(B4266&gt;$D$4,($D$5-B4266+1)/365,$D$6/365)),0)</f>
        <v>0.12476103500760485</v>
      </c>
      <c r="O4266" s="28">
        <f>'Data &amp; Parameter'!$E$16*'Data &amp; Parameter'!$E$17*('Data &amp; Parameter'!$E$18+'Data &amp; Parameter'!$E$19)*'Data &amp; Parameter'!$E$20*'Data &amp; Parameter'!$E$37*N4266</f>
        <v>0.43375723392052656</v>
      </c>
      <c r="P4266">
        <f>ROUNDUP(IF(D4266&gt;$D$4,0,($D$4-D4266+1)/365),0)</f>
        <v>0</v>
      </c>
      <c r="Q4266">
        <f>ROUNDUP(IF(D4266&gt;$D$5,0,($D$5-D4266+1)/365),0)</f>
        <v>1</v>
      </c>
      <c r="R4266" s="28">
        <f>IF(OR(P4266=1,Q4266=1),IF(D4266+364&lt;=$D$5,(D4266+364-$D$4+1)/365,IF(D4266&gt;$D$4,($D$5-D4266+1)/365,$D$6/365)),0)</f>
        <v>0.12475754693048856</v>
      </c>
      <c r="S4266" s="28">
        <f>'Data &amp; Parameter'!$E$16*'Data &amp; Parameter'!$E$17*('Data &amp; Parameter'!$E$18+'Data &amp; Parameter'!$E$19)*'Data &amp; Parameter'!$E$20*'Data &amp; Parameter'!$E$37*R4266</f>
        <v>0.43374510690762086</v>
      </c>
      <c r="T4266" s="28">
        <f t="shared" si="66"/>
        <v>0.86750234082814748</v>
      </c>
    </row>
    <row r="4267" spans="1:20" ht="15.75" customHeight="1" x14ac:dyDescent="0.35">
      <c r="A4267">
        <v>4260</v>
      </c>
      <c r="B4267" s="76">
        <v>44256.464085648149</v>
      </c>
      <c r="C4267" s="1" t="s">
        <v>13504</v>
      </c>
      <c r="D4267" s="76">
        <v>44256.465335648143</v>
      </c>
      <c r="E4267" s="1" t="s">
        <v>13505</v>
      </c>
      <c r="F4267" s="1" t="s">
        <v>13506</v>
      </c>
      <c r="G4267" s="1" t="s">
        <v>123</v>
      </c>
      <c r="H4267" s="1" t="s">
        <v>124</v>
      </c>
      <c r="I4267" s="1" t="s">
        <v>125</v>
      </c>
      <c r="J4267" s="1" t="s">
        <v>12075</v>
      </c>
      <c r="K4267" s="1" t="s">
        <v>12075</v>
      </c>
      <c r="L4267">
        <f>ROUNDUP(IF(B4267&gt;$D$4,0,($D$4-B4267+1)/365),0)</f>
        <v>0</v>
      </c>
      <c r="M4267">
        <f>ROUNDUP(IF(B4267&gt;$D$5,0,($D$5-B4267+1)/365),0)</f>
        <v>1</v>
      </c>
      <c r="N4267" s="28">
        <f>IF(OR(L4267=1,M4267=1),IF(B4267+364&lt;=$D$5,(B4267+364-$D$4+1)/365,IF(B4267&gt;$D$4,($D$5-B4267+1)/365,$D$6/365)),0)</f>
        <v>0.1247559297310981</v>
      </c>
      <c r="O4267" s="28">
        <f>'Data &amp; Parameter'!$E$16*'Data &amp; Parameter'!$E$17*('Data &amp; Parameter'!$E$18+'Data &amp; Parameter'!$E$19)*'Data &amp; Parameter'!$E$20*'Data &amp; Parameter'!$E$37*N4267</f>
        <v>0.43373948438345489</v>
      </c>
      <c r="P4267">
        <f>ROUNDUP(IF(D4267&gt;$D$4,0,($D$4-D4267+1)/365),0)</f>
        <v>0</v>
      </c>
      <c r="Q4267">
        <f>ROUNDUP(IF(D4267&gt;$D$5,0,($D$5-D4267+1)/365),0)</f>
        <v>1</v>
      </c>
      <c r="R4267" s="28">
        <f>IF(OR(P4267=1,Q4267=1),IF(D4267+364&lt;=$D$5,(D4267+364-$D$4+1)/365,IF(D4267&gt;$D$4,($D$5-D4267+1)/365,$D$6/365)),0)</f>
        <v>0.1247525050735806</v>
      </c>
      <c r="S4267" s="28">
        <f>'Data &amp; Parameter'!$E$16*'Data &amp; Parameter'!$E$17*('Data &amp; Parameter'!$E$18+'Data &amp; Parameter'!$E$19)*'Data &amp; Parameter'!$E$20*'Data &amp; Parameter'!$E$37*R4267</f>
        <v>0.4337275778617446</v>
      </c>
      <c r="T4267" s="28">
        <f t="shared" si="66"/>
        <v>0.86746706224519943</v>
      </c>
    </row>
    <row r="4268" spans="1:20" ht="15.75" customHeight="1" x14ac:dyDescent="0.35">
      <c r="A4268">
        <v>4261</v>
      </c>
      <c r="B4268" s="76">
        <v>44256.464525462958</v>
      </c>
      <c r="C4268" s="1" t="s">
        <v>13507</v>
      </c>
      <c r="D4268" s="76">
        <v>44256.466782407406</v>
      </c>
      <c r="E4268" s="1" t="s">
        <v>13508</v>
      </c>
      <c r="F4268" s="1" t="s">
        <v>13509</v>
      </c>
      <c r="G4268" s="1" t="s">
        <v>123</v>
      </c>
      <c r="H4268" s="1" t="s">
        <v>124</v>
      </c>
      <c r="I4268" s="1" t="s">
        <v>125</v>
      </c>
      <c r="J4268" s="1" t="s">
        <v>1982</v>
      </c>
      <c r="K4268" s="1" t="s">
        <v>13510</v>
      </c>
      <c r="L4268">
        <f>ROUNDUP(IF(B4268&gt;$D$4,0,($D$4-B4268+1)/365),0)</f>
        <v>0</v>
      </c>
      <c r="M4268">
        <f>ROUNDUP(IF(B4268&gt;$D$5,0,($D$5-B4268+1)/365),0)</f>
        <v>1</v>
      </c>
      <c r="N4268" s="28">
        <f>IF(OR(L4268=1,M4268=1),IF(B4268+364&lt;=$D$5,(B4268+364-$D$4+1)/365,IF(B4268&gt;$D$4,($D$5-B4268+1)/365,$D$6/365)),0)</f>
        <v>0.12475472475902005</v>
      </c>
      <c r="O4268" s="28">
        <f>'Data &amp; Parameter'!$E$16*'Data &amp; Parameter'!$E$17*('Data &amp; Parameter'!$E$18+'Data &amp; Parameter'!$E$19)*'Data &amp; Parameter'!$E$20*'Data &amp; Parameter'!$E$37*N4268</f>
        <v>0.43373529505178182</v>
      </c>
      <c r="P4268">
        <f>ROUNDUP(IF(D4268&gt;$D$4,0,($D$4-D4268+1)/365),0)</f>
        <v>0</v>
      </c>
      <c r="Q4268">
        <f>ROUNDUP(IF(D4268&gt;$D$5,0,($D$5-D4268+1)/365),0)</f>
        <v>1</v>
      </c>
      <c r="R4268" s="28">
        <f>IF(OR(P4268=1,Q4268=1),IF(D4268+364&lt;=$D$5,(D4268+364-$D$4+1)/365,IF(D4268&gt;$D$4,($D$5-D4268+1)/365,$D$6/365)),0)</f>
        <v>0.12474854134957303</v>
      </c>
      <c r="S4268" s="28">
        <f>'Data &amp; Parameter'!$E$16*'Data &amp; Parameter'!$E$17*('Data &amp; Parameter'!$E$18+'Data &amp; Parameter'!$E$19)*'Data &amp; Parameter'!$E$20*'Data &amp; Parameter'!$E$37*R4268</f>
        <v>0.43371379716521991</v>
      </c>
      <c r="T4268" s="28">
        <f t="shared" si="66"/>
        <v>0.86744909221700173</v>
      </c>
    </row>
    <row r="4269" spans="1:20" ht="15.75" customHeight="1" x14ac:dyDescent="0.35">
      <c r="A4269">
        <v>4262</v>
      </c>
      <c r="B4269" s="76">
        <v>44256.465729166666</v>
      </c>
      <c r="C4269" s="1" t="s">
        <v>13511</v>
      </c>
      <c r="D4269" s="76">
        <v>44256.468506944446</v>
      </c>
      <c r="E4269" s="1" t="s">
        <v>13512</v>
      </c>
      <c r="F4269" s="1" t="s">
        <v>13513</v>
      </c>
      <c r="G4269" s="1" t="s">
        <v>123</v>
      </c>
      <c r="H4269" s="1" t="s">
        <v>729</v>
      </c>
      <c r="I4269" s="1" t="s">
        <v>125</v>
      </c>
      <c r="J4269" s="1" t="s">
        <v>656</v>
      </c>
      <c r="K4269" s="1" t="s">
        <v>918</v>
      </c>
      <c r="L4269">
        <f>ROUNDUP(IF(B4269&gt;$D$4,0,($D$4-B4269+1)/365),0)</f>
        <v>0</v>
      </c>
      <c r="M4269">
        <f>ROUNDUP(IF(B4269&gt;$D$5,0,($D$5-B4269+1)/365),0)</f>
        <v>1</v>
      </c>
      <c r="N4269" s="28">
        <f>IF(OR(L4269=1,M4269=1),IF(B4269+364&lt;=$D$5,(B4269+364-$D$4+1)/365,IF(B4269&gt;$D$4,($D$5-B4269+1)/365,$D$6/365)),0)</f>
        <v>0.12475142694064033</v>
      </c>
      <c r="O4269" s="28">
        <f>'Data &amp; Parameter'!$E$16*'Data &amp; Parameter'!$E$17*('Data &amp; Parameter'!$E$18+'Data &amp; Parameter'!$E$19)*'Data &amp; Parameter'!$E$20*'Data &amp; Parameter'!$E$37*N4269</f>
        <v>0.43372382951225441</v>
      </c>
      <c r="P4269">
        <f>ROUNDUP(IF(D4269&gt;$D$4,0,($D$4-D4269+1)/365),0)</f>
        <v>0</v>
      </c>
      <c r="Q4269">
        <f>ROUNDUP(IF(D4269&gt;$D$5,0,($D$5-D4269+1)/365),0)</f>
        <v>1</v>
      </c>
      <c r="R4269" s="28">
        <f>IF(OR(P4269=1,Q4269=1),IF(D4269+364&lt;=$D$5,(D4269+364-$D$4+1)/365,IF(D4269&gt;$D$4,($D$5-D4269+1)/365,$D$6/365)),0)</f>
        <v>0.12474381659055936</v>
      </c>
      <c r="S4269" s="28">
        <f>'Data &amp; Parameter'!$E$16*'Data &amp; Parameter'!$E$17*('Data &amp; Parameter'!$E$18+'Data &amp; Parameter'!$E$19)*'Data &amp; Parameter'!$E$20*'Data &amp; Parameter'!$E$37*R4269</f>
        <v>0.43369737057497409</v>
      </c>
      <c r="T4269" s="28">
        <f t="shared" si="66"/>
        <v>0.86742120008722856</v>
      </c>
    </row>
    <row r="4270" spans="1:20" ht="15.75" customHeight="1" x14ac:dyDescent="0.35">
      <c r="A4270">
        <v>4263</v>
      </c>
      <c r="B4270" s="76">
        <v>44256.468159722222</v>
      </c>
      <c r="C4270" s="1" t="s">
        <v>13514</v>
      </c>
      <c r="D4270" s="76">
        <v>44256.471574074079</v>
      </c>
      <c r="E4270" s="1" t="s">
        <v>13515</v>
      </c>
      <c r="F4270" s="1" t="s">
        <v>13516</v>
      </c>
      <c r="G4270" s="1" t="s">
        <v>123</v>
      </c>
      <c r="H4270" s="1" t="s">
        <v>124</v>
      </c>
      <c r="I4270" s="1" t="s">
        <v>125</v>
      </c>
      <c r="J4270" s="1" t="s">
        <v>9694</v>
      </c>
      <c r="K4270" s="1" t="s">
        <v>13281</v>
      </c>
      <c r="L4270">
        <f>ROUNDUP(IF(B4270&gt;$D$4,0,($D$4-B4270+1)/365),0)</f>
        <v>0</v>
      </c>
      <c r="M4270">
        <f>ROUNDUP(IF(B4270&gt;$D$5,0,($D$5-B4270+1)/365),0)</f>
        <v>1</v>
      </c>
      <c r="N4270" s="28">
        <f>IF(OR(L4270=1,M4270=1),IF(B4270+364&lt;=$D$5,(B4270+364-$D$4+1)/365,IF(B4270&gt;$D$4,($D$5-B4270+1)/365,$D$6/365)),0)</f>
        <v>0.12474476788432197</v>
      </c>
      <c r="O4270" s="28">
        <f>'Data &amp; Parameter'!$E$16*'Data &amp; Parameter'!$E$17*('Data &amp; Parameter'!$E$18+'Data &amp; Parameter'!$E$19)*'Data &amp; Parameter'!$E$20*'Data &amp; Parameter'!$E$37*N4270</f>
        <v>0.43370067794214279</v>
      </c>
      <c r="P4270">
        <f>ROUNDUP(IF(D4270&gt;$D$4,0,($D$4-D4270+1)/365),0)</f>
        <v>0</v>
      </c>
      <c r="Q4270">
        <f>ROUNDUP(IF(D4270&gt;$D$5,0,($D$5-D4270+1)/365),0)</f>
        <v>1</v>
      </c>
      <c r="R4270" s="28">
        <f>IF(OR(P4270=1,Q4270=1),IF(D4270+364&lt;=$D$5,(D4270+364-$D$4+1)/365,IF(D4270&gt;$D$4,($D$5-D4270+1)/365,$D$6/365)),0)</f>
        <v>0.12473541349567288</v>
      </c>
      <c r="S4270" s="28">
        <f>'Data &amp; Parameter'!$E$16*'Data &amp; Parameter'!$E$17*('Data &amp; Parameter'!$E$18+'Data &amp; Parameter'!$E$19)*'Data &amp; Parameter'!$E$20*'Data &amp; Parameter'!$E$37*R4270</f>
        <v>0.43366815549837501</v>
      </c>
      <c r="T4270" s="28">
        <f t="shared" si="66"/>
        <v>0.86736883344051785</v>
      </c>
    </row>
    <row r="4271" spans="1:20" ht="15.75" customHeight="1" x14ac:dyDescent="0.35">
      <c r="A4271">
        <v>4264</v>
      </c>
      <c r="B4271" s="76">
        <v>44256.468935185185</v>
      </c>
      <c r="C4271" s="1" t="s">
        <v>13517</v>
      </c>
      <c r="D4271" s="76">
        <v>44256.46938657407</v>
      </c>
      <c r="E4271" s="1" t="s">
        <v>13518</v>
      </c>
      <c r="F4271" s="1" t="s">
        <v>13519</v>
      </c>
      <c r="G4271" s="1" t="s">
        <v>123</v>
      </c>
      <c r="H4271" s="1" t="s">
        <v>124</v>
      </c>
      <c r="I4271" s="1" t="s">
        <v>125</v>
      </c>
      <c r="J4271" s="1" t="s">
        <v>1982</v>
      </c>
      <c r="K4271" s="1" t="s">
        <v>13520</v>
      </c>
      <c r="L4271">
        <f>ROUNDUP(IF(B4271&gt;$D$4,0,($D$4-B4271+1)/365),0)</f>
        <v>0</v>
      </c>
      <c r="M4271">
        <f>ROUNDUP(IF(B4271&gt;$D$5,0,($D$5-B4271+1)/365),0)</f>
        <v>1</v>
      </c>
      <c r="N4271" s="28">
        <f>IF(OR(L4271=1,M4271=1),IF(B4271+364&lt;=$D$5,(B4271+364-$D$4+1)/365,IF(B4271&gt;$D$4,($D$5-B4271+1)/365,$D$6/365)),0)</f>
        <v>0.12474264332826077</v>
      </c>
      <c r="O4271" s="28">
        <f>'Data &amp; Parameter'!$E$16*'Data &amp; Parameter'!$E$17*('Data &amp; Parameter'!$E$18+'Data &amp; Parameter'!$E$19)*'Data &amp; Parameter'!$E$20*'Data &amp; Parameter'!$E$37*N4271</f>
        <v>0.4336932914888294</v>
      </c>
      <c r="P4271">
        <f>ROUNDUP(IF(D4271&gt;$D$4,0,($D$4-D4271+1)/365),0)</f>
        <v>0</v>
      </c>
      <c r="Q4271">
        <f>ROUNDUP(IF(D4271&gt;$D$5,0,($D$5-D4271+1)/365),0)</f>
        <v>1</v>
      </c>
      <c r="R4271" s="28">
        <f>IF(OR(P4271=1,Q4271=1),IF(D4271+364&lt;=$D$5,(D4271+364-$D$4+1)/365,IF(D4271&gt;$D$4,($D$5-D4271+1)/365,$D$6/365)),0)</f>
        <v>0.12474140664638332</v>
      </c>
      <c r="S4271" s="28">
        <f>'Data &amp; Parameter'!$E$16*'Data &amp; Parameter'!$E$17*('Data &amp; Parameter'!$E$18+'Data &amp; Parameter'!$E$19)*'Data &amp; Parameter'!$E$20*'Data &amp; Parameter'!$E$37*R4271</f>
        <v>0.43368899191155857</v>
      </c>
      <c r="T4271" s="28">
        <f t="shared" si="66"/>
        <v>0.86738228340038792</v>
      </c>
    </row>
    <row r="4272" spans="1:20" ht="15.75" customHeight="1" x14ac:dyDescent="0.35">
      <c r="A4272">
        <v>4265</v>
      </c>
      <c r="B4272" s="76">
        <v>44256.47074074074</v>
      </c>
      <c r="C4272" s="1" t="s">
        <v>13521</v>
      </c>
      <c r="D4272" s="76">
        <v>44256.471388888887</v>
      </c>
      <c r="E4272" s="1" t="s">
        <v>13522</v>
      </c>
      <c r="F4272" s="1" t="s">
        <v>13523</v>
      </c>
      <c r="G4272" s="1" t="s">
        <v>123</v>
      </c>
      <c r="H4272" s="1" t="s">
        <v>729</v>
      </c>
      <c r="I4272" s="1" t="s">
        <v>125</v>
      </c>
      <c r="J4272" s="1" t="s">
        <v>656</v>
      </c>
      <c r="K4272" s="1" t="s">
        <v>918</v>
      </c>
      <c r="L4272">
        <f>ROUNDUP(IF(B4272&gt;$D$4,0,($D$4-B4272+1)/365),0)</f>
        <v>0</v>
      </c>
      <c r="M4272">
        <f>ROUNDUP(IF(B4272&gt;$D$5,0,($D$5-B4272+1)/365),0)</f>
        <v>1</v>
      </c>
      <c r="N4272" s="28">
        <f>IF(OR(L4272=1,M4272=1),IF(B4272+364&lt;=$D$5,(B4272+364-$D$4+1)/365,IF(B4272&gt;$D$4,($D$5-B4272+1)/365,$D$6/365)),0)</f>
        <v>0.12473769660071113</v>
      </c>
      <c r="O4272" s="28">
        <f>'Data &amp; Parameter'!$E$16*'Data &amp; Parameter'!$E$17*('Data &amp; Parameter'!$E$18+'Data &amp; Parameter'!$E$19)*'Data &amp; Parameter'!$E$20*'Data &amp; Parameter'!$E$37*N4272</f>
        <v>0.43367609317960765</v>
      </c>
      <c r="P4272">
        <f>ROUNDUP(IF(D4272&gt;$D$4,0,($D$4-D4272+1)/365),0)</f>
        <v>0</v>
      </c>
      <c r="Q4272">
        <f>ROUNDUP(IF(D4272&gt;$D$5,0,($D$5-D4272+1)/365),0)</f>
        <v>1</v>
      </c>
      <c r="R4272" s="28">
        <f>IF(OR(P4272=1,Q4272=1),IF(D4272+364&lt;=$D$5,(D4272+364-$D$4+1)/365,IF(D4272&gt;$D$4,($D$5-D4272+1)/365,$D$6/365)),0)</f>
        <v>0.12473592085236355</v>
      </c>
      <c r="S4272" s="28">
        <f>'Data &amp; Parameter'!$E$16*'Data &amp; Parameter'!$E$17*('Data &amp; Parameter'!$E$18+'Data &amp; Parameter'!$E$19)*'Data &amp; Parameter'!$E$20*'Data &amp; Parameter'!$E$37*R4272</f>
        <v>0.43366991942759175</v>
      </c>
      <c r="T4272" s="28">
        <f t="shared" si="66"/>
        <v>0.86734601260719946</v>
      </c>
    </row>
    <row r="4273" spans="1:20" ht="15.75" customHeight="1" x14ac:dyDescent="0.35">
      <c r="A4273">
        <v>4266</v>
      </c>
      <c r="B4273" s="76">
        <v>44256.472650462965</v>
      </c>
      <c r="C4273" s="1" t="s">
        <v>13524</v>
      </c>
      <c r="D4273" s="76">
        <v>44256.473229166666</v>
      </c>
      <c r="E4273" s="1" t="s">
        <v>13525</v>
      </c>
      <c r="F4273" s="1" t="s">
        <v>13526</v>
      </c>
      <c r="G4273" s="1" t="s">
        <v>123</v>
      </c>
      <c r="H4273" s="1" t="s">
        <v>124</v>
      </c>
      <c r="I4273" s="1" t="s">
        <v>125</v>
      </c>
      <c r="J4273" s="1" t="s">
        <v>12074</v>
      </c>
      <c r="K4273" s="1" t="s">
        <v>13386</v>
      </c>
      <c r="L4273">
        <f>ROUNDUP(IF(B4273&gt;$D$4,0,($D$4-B4273+1)/365),0)</f>
        <v>0</v>
      </c>
      <c r="M4273">
        <f>ROUNDUP(IF(B4273&gt;$D$5,0,($D$5-B4273+1)/365),0)</f>
        <v>1</v>
      </c>
      <c r="N4273" s="28">
        <f>IF(OR(L4273=1,M4273=1),IF(B4273+364&lt;=$D$5,(B4273+364-$D$4+1)/365,IF(B4273&gt;$D$4,($D$5-B4273+1)/365,$D$6/365)),0)</f>
        <v>0.12473246448502671</v>
      </c>
      <c r="O4273" s="28">
        <f>'Data &amp; Parameter'!$E$16*'Data &amp; Parameter'!$E$17*('Data &amp; Parameter'!$E$18+'Data &amp; Parameter'!$E$19)*'Data &amp; Parameter'!$E$20*'Data &amp; Parameter'!$E$37*N4273</f>
        <v>0.43365790266021442</v>
      </c>
      <c r="P4273">
        <f>ROUNDUP(IF(D4273&gt;$D$4,0,($D$4-D4273+1)/365),0)</f>
        <v>0</v>
      </c>
      <c r="Q4273">
        <f>ROUNDUP(IF(D4273&gt;$D$5,0,($D$5-D4273+1)/365),0)</f>
        <v>1</v>
      </c>
      <c r="R4273" s="28">
        <f>IF(OR(P4273=1,Q4273=1),IF(D4273+364&lt;=$D$5,(D4273+364-$D$4+1)/365,IF(D4273&gt;$D$4,($D$5-D4273+1)/365,$D$6/365)),0)</f>
        <v>0.12473087899543565</v>
      </c>
      <c r="S4273" s="28">
        <f>'Data &amp; Parameter'!$E$16*'Data &amp; Parameter'!$E$17*('Data &amp; Parameter'!$E$18+'Data &amp; Parameter'!$E$19)*'Data &amp; Parameter'!$E$20*'Data &amp; Parameter'!$E$37*R4273</f>
        <v>0.4336523903816461</v>
      </c>
      <c r="T4273" s="28">
        <f t="shared" si="66"/>
        <v>0.86731029304186058</v>
      </c>
    </row>
    <row r="4274" spans="1:20" ht="15.75" customHeight="1" x14ac:dyDescent="0.35">
      <c r="A4274">
        <v>4267</v>
      </c>
      <c r="B4274" s="76">
        <v>44256.47320601852</v>
      </c>
      <c r="C4274" s="1" t="s">
        <v>13527</v>
      </c>
      <c r="D4274" s="76">
        <v>44256.478495370371</v>
      </c>
      <c r="E4274" s="1" t="s">
        <v>13528</v>
      </c>
      <c r="F4274" s="1" t="s">
        <v>13529</v>
      </c>
      <c r="G4274" s="1" t="s">
        <v>123</v>
      </c>
      <c r="H4274" s="1" t="s">
        <v>124</v>
      </c>
      <c r="I4274" s="1" t="s">
        <v>125</v>
      </c>
      <c r="J4274" s="1" t="s">
        <v>918</v>
      </c>
      <c r="K4274" s="1" t="s">
        <v>918</v>
      </c>
      <c r="L4274">
        <f>ROUNDUP(IF(B4274&gt;$D$4,0,($D$4-B4274+1)/365),0)</f>
        <v>0</v>
      </c>
      <c r="M4274">
        <f>ROUNDUP(IF(B4274&gt;$D$5,0,($D$5-B4274+1)/365),0)</f>
        <v>1</v>
      </c>
      <c r="N4274" s="28">
        <f>IF(OR(L4274=1,M4274=1),IF(B4274+364&lt;=$D$5,(B4274+364-$D$4+1)/365,IF(B4274&gt;$D$4,($D$5-B4274+1)/365,$D$6/365)),0)</f>
        <v>0.12473094241501451</v>
      </c>
      <c r="O4274" s="28">
        <f>'Data &amp; Parameter'!$E$16*'Data &amp; Parameter'!$E$17*('Data &amp; Parameter'!$E$18+'Data &amp; Parameter'!$E$19)*'Data &amp; Parameter'!$E$20*'Data &amp; Parameter'!$E$37*N4274</f>
        <v>0.43365261087277218</v>
      </c>
      <c r="P4274">
        <f>ROUNDUP(IF(D4274&gt;$D$4,0,($D$4-D4274+1)/365),0)</f>
        <v>0</v>
      </c>
      <c r="Q4274">
        <f>ROUNDUP(IF(D4274&gt;$D$5,0,($D$5-D4274+1)/365),0)</f>
        <v>1</v>
      </c>
      <c r="R4274" s="28">
        <f>IF(OR(P4274=1,Q4274=1),IF(D4274+364&lt;=$D$5,(D4274+364-$D$4+1)/365,IF(D4274&gt;$D$4,($D$5-D4274+1)/365,$D$6/365)),0)</f>
        <v>0.1247164510400792</v>
      </c>
      <c r="S4274" s="28">
        <f>'Data &amp; Parameter'!$E$16*'Data &amp; Parameter'!$E$17*('Data &amp; Parameter'!$E$18+'Data &amp; Parameter'!$E$19)*'Data &amp; Parameter'!$E$20*'Data &amp; Parameter'!$E$37*R4274</f>
        <v>0.4336022286464043</v>
      </c>
      <c r="T4274" s="28">
        <f t="shared" si="66"/>
        <v>0.86725483951917648</v>
      </c>
    </row>
    <row r="4275" spans="1:20" ht="15.75" customHeight="1" x14ac:dyDescent="0.35">
      <c r="A4275">
        <v>4268</v>
      </c>
      <c r="B4275" s="76">
        <v>44256.473229166666</v>
      </c>
      <c r="C4275" s="1" t="s">
        <v>13530</v>
      </c>
      <c r="D4275" s="76">
        <v>44256.475787037038</v>
      </c>
      <c r="E4275" s="1" t="s">
        <v>13531</v>
      </c>
      <c r="F4275" s="1" t="s">
        <v>13532</v>
      </c>
      <c r="G4275" s="1" t="s">
        <v>123</v>
      </c>
      <c r="H4275" s="1" t="s">
        <v>124</v>
      </c>
      <c r="I4275" s="1" t="s">
        <v>125</v>
      </c>
      <c r="J4275" s="1" t="s">
        <v>9694</v>
      </c>
      <c r="K4275" s="1" t="s">
        <v>9695</v>
      </c>
      <c r="L4275">
        <f>ROUNDUP(IF(B4275&gt;$D$4,0,($D$4-B4275+1)/365),0)</f>
        <v>0</v>
      </c>
      <c r="M4275">
        <f>ROUNDUP(IF(B4275&gt;$D$5,0,($D$5-B4275+1)/365),0)</f>
        <v>1</v>
      </c>
      <c r="N4275" s="28">
        <f>IF(OR(L4275=1,M4275=1),IF(B4275+364&lt;=$D$5,(B4275+364-$D$4+1)/365,IF(B4275&gt;$D$4,($D$5-B4275+1)/365,$D$6/365)),0)</f>
        <v>0.12473087899543565</v>
      </c>
      <c r="O4275" s="28">
        <f>'Data &amp; Parameter'!$E$16*'Data &amp; Parameter'!$E$17*('Data &amp; Parameter'!$E$18+'Data &amp; Parameter'!$E$19)*'Data &amp; Parameter'!$E$20*'Data &amp; Parameter'!$E$37*N4275</f>
        <v>0.4336523903816461</v>
      </c>
      <c r="P4275">
        <f>ROUNDUP(IF(D4275&gt;$D$4,0,($D$4-D4275+1)/365),0)</f>
        <v>0</v>
      </c>
      <c r="Q4275">
        <f>ROUNDUP(IF(D4275&gt;$D$5,0,($D$5-D4275+1)/365),0)</f>
        <v>1</v>
      </c>
      <c r="R4275" s="28">
        <f>IF(OR(P4275=1,Q4275=1),IF(D4275+364&lt;=$D$5,(D4275+364-$D$4+1)/365,IF(D4275&gt;$D$4,($D$5-D4275+1)/365,$D$6/365)),0)</f>
        <v>0.12472387113140367</v>
      </c>
      <c r="S4275" s="28">
        <f>'Data &amp; Parameter'!$E$16*'Data &amp; Parameter'!$E$17*('Data &amp; Parameter'!$E$18+'Data &amp; Parameter'!$E$19)*'Data &amp; Parameter'!$E$20*'Data &amp; Parameter'!$E$37*R4275</f>
        <v>0.43362802611023704</v>
      </c>
      <c r="T4275" s="28">
        <f t="shared" si="66"/>
        <v>0.86728041649188314</v>
      </c>
    </row>
    <row r="4276" spans="1:20" ht="15.75" customHeight="1" x14ac:dyDescent="0.35">
      <c r="A4276">
        <v>4269</v>
      </c>
      <c r="B4276" s="76">
        <v>44256.473796296297</v>
      </c>
      <c r="C4276" s="1" t="s">
        <v>13533</v>
      </c>
      <c r="D4276" s="76">
        <v>44256.475393518514</v>
      </c>
      <c r="E4276" s="1" t="s">
        <v>13534</v>
      </c>
      <c r="F4276" s="1" t="s">
        <v>13535</v>
      </c>
      <c r="G4276" s="1" t="s">
        <v>123</v>
      </c>
      <c r="H4276" s="1" t="s">
        <v>124</v>
      </c>
      <c r="I4276" s="1" t="s">
        <v>125</v>
      </c>
      <c r="J4276" s="1" t="s">
        <v>1982</v>
      </c>
      <c r="K4276" s="1" t="s">
        <v>13510</v>
      </c>
      <c r="L4276">
        <f>ROUNDUP(IF(B4276&gt;$D$4,0,($D$4-B4276+1)/365),0)</f>
        <v>0</v>
      </c>
      <c r="M4276">
        <f>ROUNDUP(IF(B4276&gt;$D$5,0,($D$5-B4276+1)/365),0)</f>
        <v>1</v>
      </c>
      <c r="N4276" s="28">
        <f>IF(OR(L4276=1,M4276=1),IF(B4276+364&lt;=$D$5,(B4276+364-$D$4+1)/365,IF(B4276&gt;$D$4,($D$5-B4276+1)/365,$D$6/365)),0)</f>
        <v>0.12472932521562405</v>
      </c>
      <c r="O4276" s="28">
        <f>'Data &amp; Parameter'!$E$16*'Data &amp; Parameter'!$E$17*('Data &amp; Parameter'!$E$18+'Data &amp; Parameter'!$E$19)*'Data &amp; Parameter'!$E$20*'Data &amp; Parameter'!$E$37*N4276</f>
        <v>0.43364698834860621</v>
      </c>
      <c r="P4276">
        <f>ROUNDUP(IF(D4276&gt;$D$4,0,($D$4-D4276+1)/365),0)</f>
        <v>0</v>
      </c>
      <c r="Q4276">
        <f>ROUNDUP(IF(D4276&gt;$D$5,0,($D$5-D4276+1)/365),0)</f>
        <v>1</v>
      </c>
      <c r="R4276" s="28">
        <f>IF(OR(P4276=1,Q4276=1),IF(D4276+364&lt;=$D$5,(D4276+364-$D$4+1)/365,IF(D4276&gt;$D$4,($D$5-D4276+1)/365,$D$6/365)),0)</f>
        <v>0.12472494926434392</v>
      </c>
      <c r="S4276" s="28">
        <f>'Data &amp; Parameter'!$E$16*'Data &amp; Parameter'!$E$17*('Data &amp; Parameter'!$E$18+'Data &amp; Parameter'!$E$19)*'Data &amp; Parameter'!$E$20*'Data &amp; Parameter'!$E$37*R4276</f>
        <v>0.43363177445972723</v>
      </c>
      <c r="T4276" s="28">
        <f t="shared" si="66"/>
        <v>0.86727876280833338</v>
      </c>
    </row>
    <row r="4277" spans="1:20" ht="15.75" customHeight="1" x14ac:dyDescent="0.35">
      <c r="A4277">
        <v>4270</v>
      </c>
      <c r="B4277" s="76">
        <v>44256.47619212963</v>
      </c>
      <c r="C4277" s="1" t="s">
        <v>13536</v>
      </c>
      <c r="D4277" s="76">
        <v>44256.476678240739</v>
      </c>
      <c r="E4277" s="1" t="s">
        <v>13537</v>
      </c>
      <c r="F4277" s="1" t="s">
        <v>13538</v>
      </c>
      <c r="G4277" s="1" t="s">
        <v>123</v>
      </c>
      <c r="H4277" s="1" t="s">
        <v>124</v>
      </c>
      <c r="I4277" s="1" t="s">
        <v>125</v>
      </c>
      <c r="J4277" s="1" t="s">
        <v>12074</v>
      </c>
      <c r="K4277" s="1" t="s">
        <v>13386</v>
      </c>
      <c r="L4277">
        <f>ROUNDUP(IF(B4277&gt;$D$4,0,($D$4-B4277+1)/365),0)</f>
        <v>0</v>
      </c>
      <c r="M4277">
        <f>ROUNDUP(IF(B4277&gt;$D$5,0,($D$5-B4277+1)/365),0)</f>
        <v>1</v>
      </c>
      <c r="N4277" s="28">
        <f>IF(OR(L4277=1,M4277=1),IF(B4277+364&lt;=$D$5,(B4277+364-$D$4+1)/365,IF(B4277&gt;$D$4,($D$5-B4277+1)/365,$D$6/365)),0)</f>
        <v>0.12472276128868394</v>
      </c>
      <c r="O4277" s="28">
        <f>'Data &amp; Parameter'!$E$16*'Data &amp; Parameter'!$E$17*('Data &amp; Parameter'!$E$18+'Data &amp; Parameter'!$E$19)*'Data &amp; Parameter'!$E$20*'Data &amp; Parameter'!$E$37*N4277</f>
        <v>0.43362416751521843</v>
      </c>
      <c r="P4277">
        <f>ROUNDUP(IF(D4277&gt;$D$4,0,($D$4-D4277+1)/365),0)</f>
        <v>0</v>
      </c>
      <c r="Q4277">
        <f>ROUNDUP(IF(D4277&gt;$D$5,0,($D$5-D4277+1)/365),0)</f>
        <v>1</v>
      </c>
      <c r="R4277" s="28">
        <f>IF(OR(P4277=1,Q4277=1),IF(D4277+364&lt;=$D$5,(D4277+364-$D$4+1)/365,IF(D4277&gt;$D$4,($D$5-D4277+1)/365,$D$6/365)),0)</f>
        <v>0.12472142947742824</v>
      </c>
      <c r="S4277" s="28">
        <f>'Data &amp; Parameter'!$E$16*'Data &amp; Parameter'!$E$17*('Data &amp; Parameter'!$E$18+'Data &amp; Parameter'!$E$19)*'Data &amp; Parameter'!$E$20*'Data &amp; Parameter'!$E$37*R4277</f>
        <v>0.43361953720122387</v>
      </c>
      <c r="T4277" s="28">
        <f t="shared" si="66"/>
        <v>0.8672437047164423</v>
      </c>
    </row>
    <row r="4278" spans="1:20" ht="15.75" customHeight="1" x14ac:dyDescent="0.35">
      <c r="A4278">
        <v>4271</v>
      </c>
      <c r="B4278" s="76">
        <v>44256.476412037038</v>
      </c>
      <c r="C4278" s="1" t="s">
        <v>13539</v>
      </c>
      <c r="D4278" s="76">
        <v>44256.478680555556</v>
      </c>
      <c r="E4278" s="1" t="s">
        <v>13540</v>
      </c>
      <c r="F4278" s="1" t="s">
        <v>13541</v>
      </c>
      <c r="G4278" s="1" t="s">
        <v>123</v>
      </c>
      <c r="H4278" s="1" t="s">
        <v>729</v>
      </c>
      <c r="I4278" s="1" t="s">
        <v>125</v>
      </c>
      <c r="J4278" s="1" t="s">
        <v>656</v>
      </c>
      <c r="K4278" s="1" t="s">
        <v>918</v>
      </c>
      <c r="L4278">
        <f>ROUNDUP(IF(B4278&gt;$D$4,0,($D$4-B4278+1)/365),0)</f>
        <v>0</v>
      </c>
      <c r="M4278">
        <f>ROUNDUP(IF(B4278&gt;$D$5,0,($D$5-B4278+1)/365),0)</f>
        <v>1</v>
      </c>
      <c r="N4278" s="28">
        <f>IF(OR(L4278=1,M4278=1),IF(B4278+364&lt;=$D$5,(B4278+364-$D$4+1)/365,IF(B4278&gt;$D$4,($D$5-B4278+1)/365,$D$6/365)),0)</f>
        <v>0.12472215880263494</v>
      </c>
      <c r="O4278" s="28">
        <f>'Data &amp; Parameter'!$E$16*'Data &amp; Parameter'!$E$17*('Data &amp; Parameter'!$E$18+'Data &amp; Parameter'!$E$19)*'Data &amp; Parameter'!$E$20*'Data &amp; Parameter'!$E$37*N4278</f>
        <v>0.43362207284934723</v>
      </c>
      <c r="P4278">
        <f>ROUNDUP(IF(D4278&gt;$D$4,0,($D$4-D4278+1)/365),0)</f>
        <v>0</v>
      </c>
      <c r="Q4278">
        <f>ROUNDUP(IF(D4278&gt;$D$5,0,($D$5-D4278+1)/365),0)</f>
        <v>1</v>
      </c>
      <c r="R4278" s="28">
        <f>IF(OR(P4278=1,Q4278=1),IF(D4278+364&lt;=$D$5,(D4278+364-$D$4+1)/365,IF(D4278&gt;$D$4,($D$5-D4278+1)/365,$D$6/365)),0)</f>
        <v>0.12471594368340846</v>
      </c>
      <c r="S4278" s="28">
        <f>'Data &amp; Parameter'!$E$16*'Data &amp; Parameter'!$E$17*('Data &amp; Parameter'!$E$18+'Data &amp; Parameter'!$E$19)*'Data &amp; Parameter'!$E$20*'Data &amp; Parameter'!$E$37*R4278</f>
        <v>0.43360046471725694</v>
      </c>
      <c r="T4278" s="28">
        <f t="shared" si="66"/>
        <v>0.86722253756660417</v>
      </c>
    </row>
    <row r="4279" spans="1:20" ht="15.75" customHeight="1" x14ac:dyDescent="0.35">
      <c r="A4279">
        <v>4272</v>
      </c>
      <c r="B4279" s="76">
        <v>44256.478854166664</v>
      </c>
      <c r="C4279" s="1" t="s">
        <v>13542</v>
      </c>
      <c r="D4279" s="76">
        <v>44256.48505787037</v>
      </c>
      <c r="E4279" s="1" t="s">
        <v>13543</v>
      </c>
      <c r="F4279" s="1" t="s">
        <v>13544</v>
      </c>
      <c r="G4279" s="1" t="s">
        <v>123</v>
      </c>
      <c r="H4279" s="1" t="s">
        <v>124</v>
      </c>
      <c r="I4279" s="1" t="s">
        <v>125</v>
      </c>
      <c r="J4279" s="1" t="s">
        <v>9694</v>
      </c>
      <c r="K4279" s="1" t="s">
        <v>13288</v>
      </c>
      <c r="L4279">
        <f>ROUNDUP(IF(B4279&gt;$D$4,0,($D$4-B4279+1)/365),0)</f>
        <v>0</v>
      </c>
      <c r="M4279">
        <f>ROUNDUP(IF(B4279&gt;$D$5,0,($D$5-B4279+1)/365),0)</f>
        <v>1</v>
      </c>
      <c r="N4279" s="28">
        <f>IF(OR(L4279=1,M4279=1),IF(B4279+364&lt;=$D$5,(B4279+364-$D$4+1)/365,IF(B4279&gt;$D$4,($D$5-B4279+1)/365,$D$6/365)),0)</f>
        <v>0.12471546803653712</v>
      </c>
      <c r="O4279" s="28">
        <f>'Data &amp; Parameter'!$E$16*'Data &amp; Parameter'!$E$17*('Data &amp; Parameter'!$E$18+'Data &amp; Parameter'!$E$19)*'Data &amp; Parameter'!$E$20*'Data &amp; Parameter'!$E$37*N4279</f>
        <v>0.43359881103370723</v>
      </c>
      <c r="P4279">
        <f>ROUNDUP(IF(D4279&gt;$D$4,0,($D$4-D4279+1)/365),0)</f>
        <v>0</v>
      </c>
      <c r="Q4279">
        <f>ROUNDUP(IF(D4279&gt;$D$5,0,($D$5-D4279+1)/365),0)</f>
        <v>1</v>
      </c>
      <c r="R4279" s="28">
        <f>IF(OR(P4279=1,Q4279=1),IF(D4279+364&lt;=$D$5,(D4279+364-$D$4+1)/365,IF(D4279&gt;$D$4,($D$5-D4279+1)/365,$D$6/365)),0)</f>
        <v>0.12469847158802759</v>
      </c>
      <c r="S4279" s="28">
        <f>'Data &amp; Parameter'!$E$16*'Data &amp; Parameter'!$E$17*('Data &amp; Parameter'!$E$18+'Data &amp; Parameter'!$E$19)*'Data &amp; Parameter'!$E$20*'Data &amp; Parameter'!$E$37*R4279</f>
        <v>0.43353971940713071</v>
      </c>
      <c r="T4279" s="28">
        <f t="shared" si="66"/>
        <v>0.86713853044083788</v>
      </c>
    </row>
    <row r="4280" spans="1:20" ht="15.75" customHeight="1" x14ac:dyDescent="0.35">
      <c r="A4280">
        <v>4273</v>
      </c>
      <c r="B4280" s="76">
        <v>44256.479861111111</v>
      </c>
      <c r="C4280" s="1" t="s">
        <v>13545</v>
      </c>
      <c r="D4280" s="76">
        <v>44256.480729166666</v>
      </c>
      <c r="E4280" s="1" t="s">
        <v>13546</v>
      </c>
      <c r="F4280" s="1" t="s">
        <v>13547</v>
      </c>
      <c r="G4280" s="1" t="s">
        <v>123</v>
      </c>
      <c r="H4280" s="1" t="s">
        <v>124</v>
      </c>
      <c r="I4280" s="1" t="s">
        <v>125</v>
      </c>
      <c r="J4280" s="1" t="s">
        <v>12074</v>
      </c>
      <c r="K4280" s="1" t="s">
        <v>13386</v>
      </c>
      <c r="L4280">
        <f>ROUNDUP(IF(B4280&gt;$D$4,0,($D$4-B4280+1)/365),0)</f>
        <v>0</v>
      </c>
      <c r="M4280">
        <f>ROUNDUP(IF(B4280&gt;$D$5,0,($D$5-B4280+1)/365),0)</f>
        <v>1</v>
      </c>
      <c r="N4280" s="28">
        <f>IF(OR(L4280=1,M4280=1),IF(B4280+364&lt;=$D$5,(B4280+364-$D$4+1)/365,IF(B4280&gt;$D$4,($D$5-B4280+1)/365,$D$6/365)),0)</f>
        <v>0.12471270928462753</v>
      </c>
      <c r="O4280" s="28">
        <f>'Data &amp; Parameter'!$E$16*'Data &amp; Parameter'!$E$17*('Data &amp; Parameter'!$E$18+'Data &amp; Parameter'!$E$19)*'Data &amp; Parameter'!$E$20*'Data &amp; Parameter'!$E$37*N4280</f>
        <v>0.43358921966892494</v>
      </c>
      <c r="P4280">
        <f>ROUNDUP(IF(D4280&gt;$D$4,0,($D$4-D4280+1)/365),0)</f>
        <v>0</v>
      </c>
      <c r="Q4280">
        <f>ROUNDUP(IF(D4280&gt;$D$5,0,($D$5-D4280+1)/365),0)</f>
        <v>1</v>
      </c>
      <c r="R4280" s="28">
        <f>IF(OR(P4280=1,Q4280=1),IF(D4280+364&lt;=$D$5,(D4280+364-$D$4+1)/365,IF(D4280&gt;$D$4,($D$5-D4280+1)/365,$D$6/365)),0)</f>
        <v>0.12471033105023097</v>
      </c>
      <c r="S4280" s="28">
        <f>'Data &amp; Parameter'!$E$16*'Data &amp; Parameter'!$E$17*('Data &amp; Parameter'!$E$18+'Data &amp; Parameter'!$E$19)*'Data &amp; Parameter'!$E$20*'Data &amp; Parameter'!$E$37*R4280</f>
        <v>0.43358095125103779</v>
      </c>
      <c r="T4280" s="28">
        <f t="shared" si="66"/>
        <v>0.86717017091996274</v>
      </c>
    </row>
    <row r="4281" spans="1:20" ht="15.75" customHeight="1" x14ac:dyDescent="0.35">
      <c r="A4281">
        <v>4274</v>
      </c>
      <c r="B4281" s="76">
        <v>44256.480590277773</v>
      </c>
      <c r="C4281" s="1" t="s">
        <v>13548</v>
      </c>
      <c r="D4281" s="76">
        <v>44256.481412037036</v>
      </c>
      <c r="E4281" s="1" t="s">
        <v>13549</v>
      </c>
      <c r="F4281" s="1" t="s">
        <v>13550</v>
      </c>
      <c r="G4281" s="1" t="s">
        <v>123</v>
      </c>
      <c r="H4281" s="1" t="s">
        <v>729</v>
      </c>
      <c r="I4281" s="1" t="s">
        <v>125</v>
      </c>
      <c r="J4281" s="1" t="s">
        <v>656</v>
      </c>
      <c r="K4281" s="1" t="s">
        <v>918</v>
      </c>
      <c r="L4281">
        <f>ROUNDUP(IF(B4281&gt;$D$4,0,($D$4-B4281+1)/365),0)</f>
        <v>0</v>
      </c>
      <c r="M4281">
        <f>ROUNDUP(IF(B4281&gt;$D$5,0,($D$5-B4281+1)/365),0)</f>
        <v>1</v>
      </c>
      <c r="N4281" s="28">
        <f>IF(OR(L4281=1,M4281=1),IF(B4281+364&lt;=$D$5,(B4281+364-$D$4+1)/365,IF(B4281&gt;$D$4,($D$5-B4281+1)/365,$D$6/365)),0)</f>
        <v>0.12471071156774399</v>
      </c>
      <c r="O4281" s="28">
        <f>'Data &amp; Parameter'!$E$16*'Data &amp; Parameter'!$E$17*('Data &amp; Parameter'!$E$18+'Data &amp; Parameter'!$E$19)*'Data &amp; Parameter'!$E$20*'Data &amp; Parameter'!$E$37*N4281</f>
        <v>0.43358227419793305</v>
      </c>
      <c r="P4281">
        <f>ROUNDUP(IF(D4281&gt;$D$4,0,($D$4-D4281+1)/365),0)</f>
        <v>0</v>
      </c>
      <c r="Q4281">
        <f>ROUNDUP(IF(D4281&gt;$D$5,0,($D$5-D4281+1)/365),0)</f>
        <v>1</v>
      </c>
      <c r="R4281" s="28">
        <f>IF(OR(P4281=1,Q4281=1),IF(D4281+364&lt;=$D$5,(D4281+364-$D$4+1)/365,IF(D4281&gt;$D$4,($D$5-D4281+1)/365,$D$6/365)),0)</f>
        <v>0.12470846017250514</v>
      </c>
      <c r="S4281" s="28">
        <f>'Data &amp; Parameter'!$E$16*'Data &amp; Parameter'!$E$17*('Data &amp; Parameter'!$E$18+'Data &amp; Parameter'!$E$19)*'Data &amp; Parameter'!$E$20*'Data &amp; Parameter'!$E$37*R4281</f>
        <v>0.43357444676229817</v>
      </c>
      <c r="T4281" s="28">
        <f t="shared" si="66"/>
        <v>0.86715672096023122</v>
      </c>
    </row>
    <row r="4282" spans="1:20" ht="15.75" customHeight="1" x14ac:dyDescent="0.35">
      <c r="A4282">
        <v>4275</v>
      </c>
      <c r="B4282" s="76">
        <v>44256.481365740736</v>
      </c>
      <c r="C4282" s="1" t="s">
        <v>13551</v>
      </c>
      <c r="D4282" s="76">
        <v>44256.483726851853</v>
      </c>
      <c r="E4282" s="1" t="s">
        <v>13552</v>
      </c>
      <c r="F4282" s="1" t="s">
        <v>13553</v>
      </c>
      <c r="G4282" s="1" t="s">
        <v>123</v>
      </c>
      <c r="H4282" s="1" t="s">
        <v>124</v>
      </c>
      <c r="I4282" s="1" t="s">
        <v>125</v>
      </c>
      <c r="J4282" s="1" t="s">
        <v>918</v>
      </c>
      <c r="K4282" s="1" t="s">
        <v>918</v>
      </c>
      <c r="L4282">
        <f>ROUNDUP(IF(B4282&gt;$D$4,0,($D$4-B4282+1)/365),0)</f>
        <v>0</v>
      </c>
      <c r="M4282">
        <f>ROUNDUP(IF(B4282&gt;$D$5,0,($D$5-B4282+1)/365),0)</f>
        <v>1</v>
      </c>
      <c r="N4282" s="28">
        <f>IF(OR(L4282=1,M4282=1),IF(B4282+364&lt;=$D$5,(B4282+364-$D$4+1)/365,IF(B4282&gt;$D$4,($D$5-B4282+1)/365,$D$6/365)),0)</f>
        <v>0.12470858701168279</v>
      </c>
      <c r="O4282" s="28">
        <f>'Data &amp; Parameter'!$E$16*'Data &amp; Parameter'!$E$17*('Data &amp; Parameter'!$E$18+'Data &amp; Parameter'!$E$19)*'Data &amp; Parameter'!$E$20*'Data &amp; Parameter'!$E$37*N4282</f>
        <v>0.43357488774461966</v>
      </c>
      <c r="P4282">
        <f>ROUNDUP(IF(D4282&gt;$D$4,0,($D$4-D4282+1)/365),0)</f>
        <v>0</v>
      </c>
      <c r="Q4282">
        <f>ROUNDUP(IF(D4282&gt;$D$5,0,($D$5-D4282+1)/365),0)</f>
        <v>1</v>
      </c>
      <c r="R4282" s="28">
        <f>IF(OR(P4282=1,Q4282=1),IF(D4282+364&lt;=$D$5,(D4282+364-$D$4+1)/365,IF(D4282&gt;$D$4,($D$5-D4282+1)/365,$D$6/365)),0)</f>
        <v>0.124702118214101</v>
      </c>
      <c r="S4282" s="28">
        <f>'Data &amp; Parameter'!$E$16*'Data &amp; Parameter'!$E$17*('Data &amp; Parameter'!$E$18+'Data &amp; Parameter'!$E$19)*'Data &amp; Parameter'!$E$20*'Data &amp; Parameter'!$E$37*R4282</f>
        <v>0.43355239764788633</v>
      </c>
      <c r="T4282" s="28">
        <f t="shared" si="66"/>
        <v>0.86712728539250605</v>
      </c>
    </row>
    <row r="4283" spans="1:20" ht="15.75" customHeight="1" x14ac:dyDescent="0.35">
      <c r="A4283">
        <v>4276</v>
      </c>
      <c r="B4283" s="76">
        <v>44256.484050925923</v>
      </c>
      <c r="C4283" s="1" t="s">
        <v>13554</v>
      </c>
      <c r="D4283" s="76">
        <v>44256.484490740739</v>
      </c>
      <c r="E4283" s="1" t="s">
        <v>13555</v>
      </c>
      <c r="F4283" s="1" t="s">
        <v>13556</v>
      </c>
      <c r="G4283" s="1" t="s">
        <v>123</v>
      </c>
      <c r="H4283" s="1" t="s">
        <v>124</v>
      </c>
      <c r="I4283" s="1" t="s">
        <v>125</v>
      </c>
      <c r="J4283" s="1" t="s">
        <v>12074</v>
      </c>
      <c r="K4283" s="1" t="s">
        <v>13386</v>
      </c>
      <c r="L4283">
        <f>ROUNDUP(IF(B4283&gt;$D$4,0,($D$4-B4283+1)/365),0)</f>
        <v>0</v>
      </c>
      <c r="M4283">
        <f>ROUNDUP(IF(B4283&gt;$D$5,0,($D$5-B4283+1)/365),0)</f>
        <v>1</v>
      </c>
      <c r="N4283" s="28">
        <f>IF(OR(L4283=1,M4283=1),IF(B4283+364&lt;=$D$5,(B4283+364-$D$4+1)/365,IF(B4283&gt;$D$4,($D$5-B4283+1)/365,$D$6/365)),0)</f>
        <v>0.12470123033993719</v>
      </c>
      <c r="O4283" s="28">
        <f>'Data &amp; Parameter'!$E$16*'Data &amp; Parameter'!$E$17*('Data &amp; Parameter'!$E$18+'Data &amp; Parameter'!$E$19)*'Data &amp; Parameter'!$E$20*'Data &amp; Parameter'!$E$37*N4283</f>
        <v>0.43354931077191305</v>
      </c>
      <c r="P4283">
        <f>ROUNDUP(IF(D4283&gt;$D$4,0,($D$4-D4283+1)/365),0)</f>
        <v>0</v>
      </c>
      <c r="Q4283">
        <f>ROUNDUP(IF(D4283&gt;$D$5,0,($D$5-D4283+1)/365),0)</f>
        <v>1</v>
      </c>
      <c r="R4283" s="28">
        <f>IF(OR(P4283=1,Q4283=1),IF(D4283+364&lt;=$D$5,(D4283+364-$D$4+1)/365,IF(D4283&gt;$D$4,($D$5-D4283+1)/365,$D$6/365)),0)</f>
        <v>0.1247000253678392</v>
      </c>
      <c r="S4283" s="28">
        <f>'Data &amp; Parameter'!$E$16*'Data &amp; Parameter'!$E$17*('Data &amp; Parameter'!$E$18+'Data &amp; Parameter'!$E$19)*'Data &amp; Parameter'!$E$20*'Data &amp; Parameter'!$E$37*R4283</f>
        <v>0.43354512144017066</v>
      </c>
      <c r="T4283" s="28">
        <f t="shared" si="66"/>
        <v>0.86709443221208371</v>
      </c>
    </row>
    <row r="4284" spans="1:20" ht="15.75" customHeight="1" x14ac:dyDescent="0.35">
      <c r="A4284">
        <v>4277</v>
      </c>
      <c r="B4284" s="76">
        <v>44256.48809027778</v>
      </c>
      <c r="C4284" s="1" t="s">
        <v>13557</v>
      </c>
      <c r="D4284" s="76">
        <v>44256.489062499997</v>
      </c>
      <c r="E4284" s="1" t="s">
        <v>13558</v>
      </c>
      <c r="F4284" s="1" t="s">
        <v>13559</v>
      </c>
      <c r="G4284" s="1" t="s">
        <v>123</v>
      </c>
      <c r="H4284" s="1" t="s">
        <v>124</v>
      </c>
      <c r="I4284" s="1" t="s">
        <v>125</v>
      </c>
      <c r="J4284" s="1" t="s">
        <v>12074</v>
      </c>
      <c r="K4284" s="1" t="s">
        <v>13386</v>
      </c>
      <c r="L4284">
        <f>ROUNDUP(IF(B4284&gt;$D$4,0,($D$4-B4284+1)/365),0)</f>
        <v>0</v>
      </c>
      <c r="M4284">
        <f>ROUNDUP(IF(B4284&gt;$D$5,0,($D$5-B4284+1)/365),0)</f>
        <v>1</v>
      </c>
      <c r="N4284" s="28">
        <f>IF(OR(L4284=1,M4284=1),IF(B4284+364&lt;=$D$5,(B4284+364-$D$4+1)/365,IF(B4284&gt;$D$4,($D$5-B4284+1)/365,$D$6/365)),0)</f>
        <v>0.12469016362251938</v>
      </c>
      <c r="O4284" s="28">
        <f>'Data &amp; Parameter'!$E$16*'Data &amp; Parameter'!$E$17*('Data &amp; Parameter'!$E$18+'Data &amp; Parameter'!$E$19)*'Data &amp; Parameter'!$E$20*'Data &amp; Parameter'!$E$37*N4284</f>
        <v>0.43351083506725546</v>
      </c>
      <c r="P4284">
        <f>ROUNDUP(IF(D4284&gt;$D$4,0,($D$4-D4284+1)/365),0)</f>
        <v>0</v>
      </c>
      <c r="Q4284">
        <f>ROUNDUP(IF(D4284&gt;$D$5,0,($D$5-D4284+1)/365),0)</f>
        <v>1</v>
      </c>
      <c r="R4284" s="28">
        <f>IF(OR(P4284=1,Q4284=1),IF(D4284+364&lt;=$D$5,(D4284+364-$D$4+1)/365,IF(D4284&gt;$D$4,($D$5-D4284+1)/365,$D$6/365)),0)</f>
        <v>0.12468750000000797</v>
      </c>
      <c r="S4284" s="28">
        <f>'Data &amp; Parameter'!$E$16*'Data &amp; Parameter'!$E$17*('Data &amp; Parameter'!$E$18+'Data &amp; Parameter'!$E$19)*'Data &amp; Parameter'!$E$20*'Data &amp; Parameter'!$E$37*R4284</f>
        <v>0.43350157443926624</v>
      </c>
      <c r="T4284" s="28">
        <f t="shared" si="66"/>
        <v>0.8670124095065217</v>
      </c>
    </row>
    <row r="4285" spans="1:20" ht="15.75" customHeight="1" x14ac:dyDescent="0.35">
      <c r="A4285">
        <v>4278</v>
      </c>
      <c r="B4285" s="76">
        <v>44256.489664351851</v>
      </c>
      <c r="C4285" s="1" t="s">
        <v>13560</v>
      </c>
      <c r="D4285" s="76">
        <v>44256.492037037038</v>
      </c>
      <c r="E4285" s="1" t="s">
        <v>13561</v>
      </c>
      <c r="F4285" s="1" t="s">
        <v>13562</v>
      </c>
      <c r="G4285" s="1" t="s">
        <v>123</v>
      </c>
      <c r="H4285" s="1" t="s">
        <v>124</v>
      </c>
      <c r="I4285" s="1" t="s">
        <v>125</v>
      </c>
      <c r="J4285" s="1" t="s">
        <v>9694</v>
      </c>
      <c r="K4285" s="1" t="s">
        <v>13288</v>
      </c>
      <c r="L4285">
        <f>ROUNDUP(IF(B4285&gt;$D$4,0,($D$4-B4285+1)/365),0)</f>
        <v>0</v>
      </c>
      <c r="M4285">
        <f>ROUNDUP(IF(B4285&gt;$D$5,0,($D$5-B4285+1)/365),0)</f>
        <v>1</v>
      </c>
      <c r="N4285" s="28">
        <f>IF(OR(L4285=1,M4285=1),IF(B4285+364&lt;=$D$5,(B4285+364-$D$4+1)/365,IF(B4285&gt;$D$4,($D$5-B4285+1)/365,$D$6/365)),0)</f>
        <v>0.12468585109081812</v>
      </c>
      <c r="O4285" s="28">
        <f>'Data &amp; Parameter'!$E$16*'Data &amp; Parameter'!$E$17*('Data &amp; Parameter'!$E$18+'Data &amp; Parameter'!$E$19)*'Data &amp; Parameter'!$E$20*'Data &amp; Parameter'!$E$37*N4285</f>
        <v>0.43349584166950256</v>
      </c>
      <c r="P4285">
        <f>ROUNDUP(IF(D4285&gt;$D$4,0,($D$4-D4285+1)/365),0)</f>
        <v>0</v>
      </c>
      <c r="Q4285">
        <f>ROUNDUP(IF(D4285&gt;$D$5,0,($D$5-D4285+1)/365),0)</f>
        <v>1</v>
      </c>
      <c r="R4285" s="28">
        <f>IF(OR(P4285=1,Q4285=1),IF(D4285+364&lt;=$D$5,(D4285+364-$D$4+1)/365,IF(D4285&gt;$D$4,($D$5-D4285+1)/365,$D$6/365)),0)</f>
        <v>0.12467935058345686</v>
      </c>
      <c r="S4285" s="28">
        <f>'Data &amp; Parameter'!$E$16*'Data &amp; Parameter'!$E$17*('Data &amp; Parameter'!$E$18+'Data &amp; Parameter'!$E$19)*'Data &amp; Parameter'!$E$20*'Data &amp; Parameter'!$E$37*R4285</f>
        <v>0.43347324132724085</v>
      </c>
      <c r="T4285" s="28">
        <f t="shared" si="66"/>
        <v>0.86696908299674336</v>
      </c>
    </row>
    <row r="4286" spans="1:20" ht="15.75" customHeight="1" x14ac:dyDescent="0.35">
      <c r="A4286">
        <v>4279</v>
      </c>
      <c r="B4286" s="76">
        <v>44256.490775462968</v>
      </c>
      <c r="C4286" s="1" t="s">
        <v>13563</v>
      </c>
      <c r="D4286" s="76">
        <v>44256.491574074069</v>
      </c>
      <c r="E4286" s="1" t="s">
        <v>13564</v>
      </c>
      <c r="F4286" s="1" t="s">
        <v>13565</v>
      </c>
      <c r="G4286" s="1" t="s">
        <v>123</v>
      </c>
      <c r="H4286" s="1" t="s">
        <v>124</v>
      </c>
      <c r="I4286" s="1" t="s">
        <v>125</v>
      </c>
      <c r="J4286" s="1" t="s">
        <v>12074</v>
      </c>
      <c r="K4286" s="1" t="s">
        <v>13386</v>
      </c>
      <c r="L4286">
        <f>ROUNDUP(IF(B4286&gt;$D$4,0,($D$4-B4286+1)/365),0)</f>
        <v>0</v>
      </c>
      <c r="M4286">
        <f>ROUNDUP(IF(B4286&gt;$D$5,0,($D$5-B4286+1)/365),0)</f>
        <v>1</v>
      </c>
      <c r="N4286" s="28">
        <f>IF(OR(L4286=1,M4286=1),IF(B4286+364&lt;=$D$5,(B4286+364-$D$4+1)/365,IF(B4286&gt;$D$4,($D$5-B4286+1)/365,$D$6/365)),0)</f>
        <v>0.12468280695077376</v>
      </c>
      <c r="O4286" s="28">
        <f>'Data &amp; Parameter'!$E$16*'Data &amp; Parameter'!$E$17*('Data &amp; Parameter'!$E$18+'Data &amp; Parameter'!$E$19)*'Data &amp; Parameter'!$E$20*'Data &amp; Parameter'!$E$37*N4286</f>
        <v>0.43348525809454885</v>
      </c>
      <c r="P4286">
        <f>ROUNDUP(IF(D4286&gt;$D$4,0,($D$4-D4286+1)/365),0)</f>
        <v>0</v>
      </c>
      <c r="Q4286">
        <f>ROUNDUP(IF(D4286&gt;$D$5,0,($D$5-D4286+1)/365),0)</f>
        <v>1</v>
      </c>
      <c r="R4286" s="28">
        <f>IF(OR(P4286=1,Q4286=1),IF(D4286+364&lt;=$D$5,(D4286+364-$D$4+1)/365,IF(D4286&gt;$D$4,($D$5-D4286+1)/365,$D$6/365)),0)</f>
        <v>0.12468061897515365</v>
      </c>
      <c r="S4286" s="28">
        <f>'Data &amp; Parameter'!$E$16*'Data &amp; Parameter'!$E$17*('Data &amp; Parameter'!$E$18+'Data &amp; Parameter'!$E$19)*'Data &amp; Parameter'!$E$20*'Data &amp; Parameter'!$E$37*R4286</f>
        <v>0.43347765115017867</v>
      </c>
      <c r="T4286" s="28">
        <f t="shared" si="66"/>
        <v>0.86696290924472752</v>
      </c>
    </row>
    <row r="4287" spans="1:20" ht="15.75" customHeight="1" x14ac:dyDescent="0.35">
      <c r="A4287">
        <v>4280</v>
      </c>
      <c r="B4287" s="76">
        <v>44256.495844907404</v>
      </c>
      <c r="C4287" s="1" t="s">
        <v>13566</v>
      </c>
      <c r="D4287" s="76">
        <v>44256.496412037042</v>
      </c>
      <c r="E4287" s="1" t="s">
        <v>13567</v>
      </c>
      <c r="F4287" s="1" t="s">
        <v>13568</v>
      </c>
      <c r="G4287" s="1" t="s">
        <v>123</v>
      </c>
      <c r="H4287" s="1" t="s">
        <v>124</v>
      </c>
      <c r="I4287" s="1" t="s">
        <v>125</v>
      </c>
      <c r="J4287" s="1" t="s">
        <v>12074</v>
      </c>
      <c r="K4287" s="1" t="s">
        <v>13386</v>
      </c>
      <c r="L4287">
        <f>ROUNDUP(IF(B4287&gt;$D$4,0,($D$4-B4287+1)/365),0)</f>
        <v>0</v>
      </c>
      <c r="M4287">
        <f>ROUNDUP(IF(B4287&gt;$D$5,0,($D$5-B4287+1)/365),0)</f>
        <v>1</v>
      </c>
      <c r="N4287" s="28">
        <f>IF(OR(L4287=1,M4287=1),IF(B4287+364&lt;=$D$5,(B4287+364-$D$4+1)/365,IF(B4287&gt;$D$4,($D$5-B4287+1)/365,$D$6/365)),0)</f>
        <v>0.12466891806190737</v>
      </c>
      <c r="O4287" s="28">
        <f>'Data &amp; Parameter'!$E$16*'Data &amp; Parameter'!$E$17*('Data &amp; Parameter'!$E$18+'Data &amp; Parameter'!$E$19)*'Data &amp; Parameter'!$E$20*'Data &amp; Parameter'!$E$37*N4287</f>
        <v>0.43343697053412145</v>
      </c>
      <c r="P4287">
        <f>ROUNDUP(IF(D4287&gt;$D$4,0,($D$4-D4287+1)/365),0)</f>
        <v>0</v>
      </c>
      <c r="Q4287">
        <f>ROUNDUP(IF(D4287&gt;$D$5,0,($D$5-D4287+1)/365),0)</f>
        <v>1</v>
      </c>
      <c r="R4287" s="28">
        <f>IF(OR(P4287=1,Q4287=1),IF(D4287+364&lt;=$D$5,(D4287+364-$D$4+1)/365,IF(D4287&gt;$D$4,($D$5-D4287+1)/365,$D$6/365)),0)</f>
        <v>0.12466736428207584</v>
      </c>
      <c r="S4287" s="28">
        <f>'Data &amp; Parameter'!$E$16*'Data &amp; Parameter'!$E$17*('Data &amp; Parameter'!$E$18+'Data &amp; Parameter'!$E$19)*'Data &amp; Parameter'!$E$20*'Data &amp; Parameter'!$E$37*R4287</f>
        <v>0.43343156850101222</v>
      </c>
      <c r="T4287" s="28">
        <f t="shared" si="66"/>
        <v>0.86686853903513361</v>
      </c>
    </row>
    <row r="4288" spans="1:20" ht="15.75" customHeight="1" x14ac:dyDescent="0.35">
      <c r="A4288">
        <v>4281</v>
      </c>
      <c r="B4288" s="76">
        <v>44256.500439814816</v>
      </c>
      <c r="C4288" s="1" t="s">
        <v>13569</v>
      </c>
      <c r="D4288" s="76">
        <v>44256.501145833332</v>
      </c>
      <c r="E4288" s="1" t="s">
        <v>13570</v>
      </c>
      <c r="F4288" s="1" t="s">
        <v>13571</v>
      </c>
      <c r="G4288" s="1" t="s">
        <v>123</v>
      </c>
      <c r="H4288" s="1" t="s">
        <v>124</v>
      </c>
      <c r="I4288" s="1" t="s">
        <v>125</v>
      </c>
      <c r="J4288" s="1" t="s">
        <v>12074</v>
      </c>
      <c r="K4288" s="1" t="s">
        <v>13386</v>
      </c>
      <c r="L4288">
        <f>ROUNDUP(IF(B4288&gt;$D$4,0,($D$4-B4288+1)/365),0)</f>
        <v>0</v>
      </c>
      <c r="M4288">
        <f>ROUNDUP(IF(B4288&gt;$D$5,0,($D$5-B4288+1)/365),0)</f>
        <v>1</v>
      </c>
      <c r="N4288" s="28">
        <f>IF(OR(L4288=1,M4288=1),IF(B4288+364&lt;=$D$5,(B4288+364-$D$4+1)/365,IF(B4288&gt;$D$4,($D$5-B4288+1)/365,$D$6/365)),0)</f>
        <v>0.12465632927447735</v>
      </c>
      <c r="O4288" s="28">
        <f>'Data &amp; Parameter'!$E$16*'Data &amp; Parameter'!$E$17*('Data &amp; Parameter'!$E$18+'Data &amp; Parameter'!$E$19)*'Data &amp; Parameter'!$E$20*'Data &amp; Parameter'!$E$37*N4288</f>
        <v>0.43339320304202161</v>
      </c>
      <c r="P4288">
        <f>ROUNDUP(IF(D4288&gt;$D$4,0,($D$4-D4288+1)/365),0)</f>
        <v>0</v>
      </c>
      <c r="Q4288">
        <f>ROUNDUP(IF(D4288&gt;$D$5,0,($D$5-D4288+1)/365),0)</f>
        <v>1</v>
      </c>
      <c r="R4288" s="28">
        <f>IF(OR(P4288=1,Q4288=1),IF(D4288+364&lt;=$D$5,(D4288+364-$D$4+1)/365,IF(D4288&gt;$D$4,($D$5-D4288+1)/365,$D$6/365)),0)</f>
        <v>0.12465439497717266</v>
      </c>
      <c r="S4288" s="28">
        <f>'Data &amp; Parameter'!$E$16*'Data &amp; Parameter'!$E$17*('Data &amp; Parameter'!$E$18+'Data &amp; Parameter'!$E$19)*'Data &amp; Parameter'!$E$20*'Data &amp; Parameter'!$E$37*R4288</f>
        <v>0.43338647806215586</v>
      </c>
      <c r="T4288" s="28">
        <f t="shared" si="66"/>
        <v>0.86677968110417747</v>
      </c>
    </row>
    <row r="4289" spans="1:20" ht="15.75" customHeight="1" x14ac:dyDescent="0.35">
      <c r="A4289">
        <v>4282</v>
      </c>
      <c r="B4289" s="76">
        <v>44256.501435185186</v>
      </c>
      <c r="C4289" s="1" t="s">
        <v>13572</v>
      </c>
      <c r="D4289" s="76">
        <v>44256.504641203705</v>
      </c>
      <c r="E4289" s="1" t="s">
        <v>13573</v>
      </c>
      <c r="F4289" s="1" t="s">
        <v>13574</v>
      </c>
      <c r="G4289" s="1" t="s">
        <v>123</v>
      </c>
      <c r="H4289" s="1" t="s">
        <v>124</v>
      </c>
      <c r="I4289" s="1" t="s">
        <v>125</v>
      </c>
      <c r="J4289" s="1" t="s">
        <v>9415</v>
      </c>
      <c r="K4289" s="1" t="s">
        <v>9411</v>
      </c>
      <c r="L4289">
        <f>ROUNDUP(IF(B4289&gt;$D$4,0,($D$4-B4289+1)/365),0)</f>
        <v>0</v>
      </c>
      <c r="M4289">
        <f>ROUNDUP(IF(B4289&gt;$D$5,0,($D$5-B4289+1)/365),0)</f>
        <v>1</v>
      </c>
      <c r="N4289" s="28">
        <f>IF(OR(L4289=1,M4289=1),IF(B4289+364&lt;=$D$5,(B4289+364-$D$4+1)/365,IF(B4289&gt;$D$4,($D$5-B4289+1)/365,$D$6/365)),0)</f>
        <v>0.12465360223236717</v>
      </c>
      <c r="O4289" s="28">
        <f>'Data &amp; Parameter'!$E$16*'Data &amp; Parameter'!$E$17*('Data &amp; Parameter'!$E$18+'Data &amp; Parameter'!$E$19)*'Data &amp; Parameter'!$E$20*'Data &amp; Parameter'!$E$37*N4289</f>
        <v>0.43338372192283708</v>
      </c>
      <c r="P4289">
        <f>ROUNDUP(IF(D4289&gt;$D$4,0,($D$4-D4289+1)/365),0)</f>
        <v>0</v>
      </c>
      <c r="Q4289">
        <f>ROUNDUP(IF(D4289&gt;$D$5,0,($D$5-D4289+1)/365),0)</f>
        <v>1</v>
      </c>
      <c r="R4289" s="28">
        <f>IF(OR(P4289=1,Q4289=1),IF(D4289+364&lt;=$D$5,(D4289+364-$D$4+1)/365,IF(D4289&gt;$D$4,($D$5-D4289+1)/365,$D$6/365)),0)</f>
        <v>0.12464481861998761</v>
      </c>
      <c r="S4289" s="28">
        <f>'Data &amp; Parameter'!$E$16*'Data &amp; Parameter'!$E$17*('Data &amp; Parameter'!$E$18+'Data &amp; Parameter'!$E$19)*'Data &amp; Parameter'!$E$20*'Data &amp; Parameter'!$E$37*R4289</f>
        <v>0.43335318389941208</v>
      </c>
      <c r="T4289" s="28">
        <f t="shared" si="66"/>
        <v>0.86673690582224916</v>
      </c>
    </row>
    <row r="4290" spans="1:20" ht="15.75" customHeight="1" x14ac:dyDescent="0.35">
      <c r="A4290">
        <v>4283</v>
      </c>
      <c r="B4290" s="76">
        <v>44256.501921296294</v>
      </c>
      <c r="C4290" s="1" t="s">
        <v>13575</v>
      </c>
      <c r="D4290" s="76">
        <v>44256.502615740741</v>
      </c>
      <c r="E4290" s="1" t="s">
        <v>13576</v>
      </c>
      <c r="F4290" s="1" t="s">
        <v>13577</v>
      </c>
      <c r="G4290" s="1" t="s">
        <v>123</v>
      </c>
      <c r="H4290" s="1" t="s">
        <v>124</v>
      </c>
      <c r="I4290" s="1" t="s">
        <v>125</v>
      </c>
      <c r="J4290" s="1" t="s">
        <v>1982</v>
      </c>
      <c r="K4290" s="1" t="s">
        <v>8990</v>
      </c>
      <c r="L4290">
        <f>ROUNDUP(IF(B4290&gt;$D$4,0,($D$4-B4290+1)/365),0)</f>
        <v>0</v>
      </c>
      <c r="M4290">
        <f>ROUNDUP(IF(B4290&gt;$D$5,0,($D$5-B4290+1)/365),0)</f>
        <v>1</v>
      </c>
      <c r="N4290" s="28">
        <f>IF(OR(L4290=1,M4290=1),IF(B4290+364&lt;=$D$5,(B4290+364-$D$4+1)/365,IF(B4290&gt;$D$4,($D$5-B4290+1)/365,$D$6/365)),0)</f>
        <v>0.12465227042111147</v>
      </c>
      <c r="O4290" s="28">
        <f>'Data &amp; Parameter'!$E$16*'Data &amp; Parameter'!$E$17*('Data &amp; Parameter'!$E$18+'Data &amp; Parameter'!$E$19)*'Data &amp; Parameter'!$E$20*'Data &amp; Parameter'!$E$37*N4290</f>
        <v>0.43337909160884247</v>
      </c>
      <c r="P4290">
        <f>ROUNDUP(IF(D4290&gt;$D$4,0,($D$4-D4290+1)/365),0)</f>
        <v>0</v>
      </c>
      <c r="Q4290">
        <f>ROUNDUP(IF(D4290&gt;$D$5,0,($D$5-D4290+1)/365),0)</f>
        <v>1</v>
      </c>
      <c r="R4290" s="28">
        <f>IF(OR(P4290=1,Q4290=1),IF(D4290+364&lt;=$D$5,(D4290+364-$D$4+1)/365,IF(D4290&gt;$D$4,($D$5-D4290+1)/365,$D$6/365)),0)</f>
        <v>0.12465036783358624</v>
      </c>
      <c r="S4290" s="28">
        <f>'Data &amp; Parameter'!$E$16*'Data &amp; Parameter'!$E$17*('Data &amp; Parameter'!$E$18+'Data &amp; Parameter'!$E$19)*'Data &amp; Parameter'!$E$20*'Data &amp; Parameter'!$E$37*R4290</f>
        <v>0.43337247687450503</v>
      </c>
      <c r="T4290" s="28">
        <f t="shared" si="66"/>
        <v>0.86675156848334756</v>
      </c>
    </row>
    <row r="4291" spans="1:20" ht="15.75" customHeight="1" x14ac:dyDescent="0.35">
      <c r="A4291">
        <v>4284</v>
      </c>
      <c r="B4291" s="76">
        <v>44256.504629629635</v>
      </c>
      <c r="C4291" s="1" t="s">
        <v>13578</v>
      </c>
      <c r="D4291" s="76">
        <v>44256.505162037036</v>
      </c>
      <c r="E4291" s="1" t="s">
        <v>13579</v>
      </c>
      <c r="F4291" s="1" t="s">
        <v>13580</v>
      </c>
      <c r="G4291" s="1" t="s">
        <v>123</v>
      </c>
      <c r="H4291" s="1" t="s">
        <v>124</v>
      </c>
      <c r="I4291" s="1" t="s">
        <v>125</v>
      </c>
      <c r="J4291" s="1" t="s">
        <v>12074</v>
      </c>
      <c r="K4291" s="1" t="s">
        <v>13386</v>
      </c>
      <c r="L4291">
        <f>ROUNDUP(IF(B4291&gt;$D$4,0,($D$4-B4291+1)/365),0)</f>
        <v>0</v>
      </c>
      <c r="M4291">
        <f>ROUNDUP(IF(B4291&gt;$D$5,0,($D$5-B4291+1)/365),0)</f>
        <v>1</v>
      </c>
      <c r="N4291" s="28">
        <f>IF(OR(L4291=1,M4291=1),IF(B4291+364&lt;=$D$5,(B4291+364-$D$4+1)/365,IF(B4291&gt;$D$4,($D$5-B4291+1)/365,$D$6/365)),0)</f>
        <v>0.12464485032976708</v>
      </c>
      <c r="O4291" s="28">
        <f>'Data &amp; Parameter'!$E$16*'Data &amp; Parameter'!$E$17*('Data &amp; Parameter'!$E$18+'Data &amp; Parameter'!$E$19)*'Data &amp; Parameter'!$E$20*'Data &amp; Parameter'!$E$37*N4291</f>
        <v>0.4333532941449405</v>
      </c>
      <c r="P4291">
        <f>ROUNDUP(IF(D4291&gt;$D$4,0,($D$4-D4291+1)/365),0)</f>
        <v>0</v>
      </c>
      <c r="Q4291">
        <f>ROUNDUP(IF(D4291&gt;$D$5,0,($D$5-D4291+1)/365),0)</f>
        <v>1</v>
      </c>
      <c r="R4291" s="28">
        <f>IF(OR(P4291=1,Q4291=1),IF(D4291+364&lt;=$D$5,(D4291+364-$D$4+1)/365,IF(D4291&gt;$D$4,($D$5-D4291+1)/365,$D$6/365)),0)</f>
        <v>0.12464339167935365</v>
      </c>
      <c r="S4291" s="28">
        <f>'Data &amp; Parameter'!$E$16*'Data &amp; Parameter'!$E$17*('Data &amp; Parameter'!$E$18+'Data &amp; Parameter'!$E$19)*'Data &amp; Parameter'!$E$20*'Data &amp; Parameter'!$E$37*R4291</f>
        <v>0.43334822284869368</v>
      </c>
      <c r="T4291" s="28">
        <f t="shared" si="66"/>
        <v>0.86670151699363418</v>
      </c>
    </row>
    <row r="4292" spans="1:20" ht="15.75" customHeight="1" x14ac:dyDescent="0.35">
      <c r="A4292">
        <v>4285</v>
      </c>
      <c r="B4292" s="76">
        <v>44256.50576388889</v>
      </c>
      <c r="C4292" s="1" t="s">
        <v>13581</v>
      </c>
      <c r="D4292" s="76">
        <v>44256.507997685185</v>
      </c>
      <c r="E4292" s="1" t="s">
        <v>13582</v>
      </c>
      <c r="F4292" s="1" t="s">
        <v>13583</v>
      </c>
      <c r="G4292" s="1" t="s">
        <v>123</v>
      </c>
      <c r="H4292" s="1" t="s">
        <v>124</v>
      </c>
      <c r="I4292" s="1" t="s">
        <v>125</v>
      </c>
      <c r="J4292" s="1" t="s">
        <v>9694</v>
      </c>
      <c r="K4292" s="1" t="s">
        <v>9695</v>
      </c>
      <c r="L4292">
        <f>ROUNDUP(IF(B4292&gt;$D$4,0,($D$4-B4292+1)/365),0)</f>
        <v>0</v>
      </c>
      <c r="M4292">
        <f>ROUNDUP(IF(B4292&gt;$D$5,0,($D$5-B4292+1)/365),0)</f>
        <v>1</v>
      </c>
      <c r="N4292" s="28">
        <f>IF(OR(L4292=1,M4292=1),IF(B4292+364&lt;=$D$5,(B4292+364-$D$4+1)/365,IF(B4292&gt;$D$4,($D$5-B4292+1)/365,$D$6/365)),0)</f>
        <v>0.12464174277016379</v>
      </c>
      <c r="O4292" s="28">
        <f>'Data &amp; Parameter'!$E$16*'Data &amp; Parameter'!$E$17*('Data &amp; Parameter'!$E$18+'Data &amp; Parameter'!$E$19)*'Data &amp; Parameter'!$E$20*'Data &amp; Parameter'!$E$37*N4292</f>
        <v>0.43334249007892994</v>
      </c>
      <c r="P4292">
        <f>ROUNDUP(IF(D4292&gt;$D$4,0,($D$4-D4292+1)/365),0)</f>
        <v>0</v>
      </c>
      <c r="Q4292">
        <f>ROUNDUP(IF(D4292&gt;$D$5,0,($D$5-D4292+1)/365),0)</f>
        <v>1</v>
      </c>
      <c r="R4292" s="28">
        <f>IF(OR(P4292=1,Q4292=1),IF(D4292+364&lt;=$D$5,(D4292+364-$D$4+1)/365,IF(D4292&gt;$D$4,($D$5-D4292+1)/365,$D$6/365)),0)</f>
        <v>0.12463562278031556</v>
      </c>
      <c r="S4292" s="28">
        <f>'Data &amp; Parameter'!$E$16*'Data &amp; Parameter'!$E$17*('Data &amp; Parameter'!$E$18+'Data &amp; Parameter'!$E$19)*'Data &amp; Parameter'!$E$20*'Data &amp; Parameter'!$E$37*R4292</f>
        <v>0.43332121268356349</v>
      </c>
      <c r="T4292" s="28">
        <f t="shared" si="66"/>
        <v>0.86666370276249349</v>
      </c>
    </row>
    <row r="4293" spans="1:20" ht="15.75" customHeight="1" x14ac:dyDescent="0.35">
      <c r="A4293">
        <v>4286</v>
      </c>
      <c r="B4293" s="76">
        <v>44256.50744212963</v>
      </c>
      <c r="C4293" s="1" t="s">
        <v>13584</v>
      </c>
      <c r="D4293" s="76">
        <v>44256.5080787037</v>
      </c>
      <c r="E4293" s="1" t="s">
        <v>13585</v>
      </c>
      <c r="F4293" s="1" t="s">
        <v>13586</v>
      </c>
      <c r="G4293" s="1" t="s">
        <v>123</v>
      </c>
      <c r="H4293" s="1" t="s">
        <v>124</v>
      </c>
      <c r="I4293" s="1" t="s">
        <v>125</v>
      </c>
      <c r="J4293" s="1" t="s">
        <v>9415</v>
      </c>
      <c r="K4293" s="1" t="s">
        <v>9411</v>
      </c>
      <c r="L4293">
        <f>ROUNDUP(IF(B4293&gt;$D$4,0,($D$4-B4293+1)/365),0)</f>
        <v>0</v>
      </c>
      <c r="M4293">
        <f>ROUNDUP(IF(B4293&gt;$D$5,0,($D$5-B4293+1)/365),0)</f>
        <v>1</v>
      </c>
      <c r="N4293" s="28">
        <f>IF(OR(L4293=1,M4293=1),IF(B4293+364&lt;=$D$5,(B4293+364-$D$4+1)/365,IF(B4293&gt;$D$4,($D$5-B4293+1)/365,$D$6/365)),0)</f>
        <v>0.12463714485032777</v>
      </c>
      <c r="O4293" s="28">
        <f>'Data &amp; Parameter'!$E$16*'Data &amp; Parameter'!$E$17*('Data &amp; Parameter'!$E$18+'Data &amp; Parameter'!$E$19)*'Data &amp; Parameter'!$E$20*'Data &amp; Parameter'!$E$37*N4293</f>
        <v>0.43332650447100568</v>
      </c>
      <c r="P4293">
        <f>ROUNDUP(IF(D4293&gt;$D$4,0,($D$4-D4293+1)/365),0)</f>
        <v>0</v>
      </c>
      <c r="Q4293">
        <f>ROUNDUP(IF(D4293&gt;$D$5,0,($D$5-D4293+1)/365),0)</f>
        <v>1</v>
      </c>
      <c r="R4293" s="28">
        <f>IF(OR(P4293=1,Q4293=1),IF(D4293+364&lt;=$D$5,(D4293+364-$D$4+1)/365,IF(D4293&gt;$D$4,($D$5-D4293+1)/365,$D$6/365)),0)</f>
        <v>0.1246354008117796</v>
      </c>
      <c r="S4293" s="28">
        <f>'Data &amp; Parameter'!$E$16*'Data &amp; Parameter'!$E$17*('Data &amp; Parameter'!$E$18+'Data &amp; Parameter'!$E$19)*'Data &amp; Parameter'!$E$20*'Data &amp; Parameter'!$E$37*R4293</f>
        <v>0.43332044096458749</v>
      </c>
      <c r="T4293" s="28">
        <f t="shared" si="66"/>
        <v>0.86664694543559317</v>
      </c>
    </row>
    <row r="4294" spans="1:20" ht="15.75" customHeight="1" x14ac:dyDescent="0.35">
      <c r="A4294">
        <v>4287</v>
      </c>
      <c r="B4294" s="76">
        <v>44256.510729166665</v>
      </c>
      <c r="C4294" s="1" t="s">
        <v>13587</v>
      </c>
      <c r="D4294" s="76">
        <v>44256.511307870373</v>
      </c>
      <c r="E4294" s="1" t="s">
        <v>13588</v>
      </c>
      <c r="F4294" s="1" t="s">
        <v>13589</v>
      </c>
      <c r="G4294" s="1" t="s">
        <v>123</v>
      </c>
      <c r="H4294" s="1" t="s">
        <v>124</v>
      </c>
      <c r="I4294" s="1" t="s">
        <v>125</v>
      </c>
      <c r="J4294" s="1" t="s">
        <v>12074</v>
      </c>
      <c r="K4294" s="1" t="s">
        <v>13386</v>
      </c>
      <c r="L4294">
        <f>ROUNDUP(IF(B4294&gt;$D$4,0,($D$4-B4294+1)/365),0)</f>
        <v>0</v>
      </c>
      <c r="M4294">
        <f>ROUNDUP(IF(B4294&gt;$D$5,0,($D$5-B4294+1)/365),0)</f>
        <v>1</v>
      </c>
      <c r="N4294" s="28">
        <f>IF(OR(L4294=1,M4294=1),IF(B4294+364&lt;=$D$5,(B4294+364-$D$4+1)/365,IF(B4294&gt;$D$4,($D$5-B4294+1)/365,$D$6/365)),0)</f>
        <v>0.12462813926941224</v>
      </c>
      <c r="O4294" s="28">
        <f>'Data &amp; Parameter'!$E$16*'Data &amp; Parameter'!$E$17*('Data &amp; Parameter'!$E$18+'Data &amp; Parameter'!$E$19)*'Data &amp; Parameter'!$E$20*'Data &amp; Parameter'!$E$37*N4294</f>
        <v>0.43329519472860467</v>
      </c>
      <c r="P4294">
        <f>ROUNDUP(IF(D4294&gt;$D$4,0,($D$4-D4294+1)/365),0)</f>
        <v>0</v>
      </c>
      <c r="Q4294">
        <f>ROUNDUP(IF(D4294&gt;$D$5,0,($D$5-D4294+1)/365),0)</f>
        <v>1</v>
      </c>
      <c r="R4294" s="28">
        <f>IF(OR(P4294=1,Q4294=1),IF(D4294+364&lt;=$D$5,(D4294+364-$D$4+1)/365,IF(D4294&gt;$D$4,($D$5-D4294+1)/365,$D$6/365)),0)</f>
        <v>0.12462655377980124</v>
      </c>
      <c r="S4294" s="28">
        <f>'Data &amp; Parameter'!$E$16*'Data &amp; Parameter'!$E$17*('Data &amp; Parameter'!$E$18+'Data &amp; Parameter'!$E$19)*'Data &amp; Parameter'!$E$20*'Data &amp; Parameter'!$E$37*R4294</f>
        <v>0.43328968244996707</v>
      </c>
      <c r="T4294" s="28">
        <f t="shared" si="66"/>
        <v>0.8665848771785718</v>
      </c>
    </row>
    <row r="4295" spans="1:20" ht="15.75" customHeight="1" x14ac:dyDescent="0.35">
      <c r="A4295">
        <v>4288</v>
      </c>
      <c r="B4295" s="76">
        <v>44256.513483796298</v>
      </c>
      <c r="C4295" s="1" t="s">
        <v>13590</v>
      </c>
      <c r="D4295" s="76">
        <v>44256.51394675926</v>
      </c>
      <c r="E4295" s="1" t="s">
        <v>13591</v>
      </c>
      <c r="F4295" s="1" t="s">
        <v>13592</v>
      </c>
      <c r="G4295" s="1" t="s">
        <v>123</v>
      </c>
      <c r="H4295" s="1" t="s">
        <v>124</v>
      </c>
      <c r="I4295" s="1" t="s">
        <v>125</v>
      </c>
      <c r="J4295" s="1" t="s">
        <v>12074</v>
      </c>
      <c r="K4295" s="1" t="s">
        <v>13386</v>
      </c>
      <c r="L4295">
        <f>ROUNDUP(IF(B4295&gt;$D$4,0,($D$4-B4295+1)/365),0)</f>
        <v>0</v>
      </c>
      <c r="M4295">
        <f>ROUNDUP(IF(B4295&gt;$D$5,0,($D$5-B4295+1)/365),0)</f>
        <v>1</v>
      </c>
      <c r="N4295" s="28">
        <f>IF(OR(L4295=1,M4295=1),IF(B4295+364&lt;=$D$5,(B4295+364-$D$4+1)/365,IF(B4295&gt;$D$4,($D$5-B4295+1)/365,$D$6/365)),0)</f>
        <v>0.12462059233891012</v>
      </c>
      <c r="O4295" s="28">
        <f>'Data &amp; Parameter'!$E$16*'Data &amp; Parameter'!$E$17*('Data &amp; Parameter'!$E$18+'Data &amp; Parameter'!$E$19)*'Data &amp; Parameter'!$E$20*'Data &amp; Parameter'!$E$37*N4295</f>
        <v>0.43326895628245049</v>
      </c>
      <c r="P4295">
        <f>ROUNDUP(IF(D4295&gt;$D$4,0,($D$4-D4295+1)/365),0)</f>
        <v>0</v>
      </c>
      <c r="Q4295">
        <f>ROUNDUP(IF(D4295&gt;$D$5,0,($D$5-D4295+1)/365),0)</f>
        <v>1</v>
      </c>
      <c r="R4295" s="28">
        <f>IF(OR(P4295=1,Q4295=1),IF(D4295+364&lt;=$D$5,(D4295+364-$D$4+1)/365,IF(D4295&gt;$D$4,($D$5-D4295+1)/365,$D$6/365)),0)</f>
        <v>0.12461932394723328</v>
      </c>
      <c r="S4295" s="28">
        <f>'Data &amp; Parameter'!$E$16*'Data &amp; Parameter'!$E$17*('Data &amp; Parameter'!$E$18+'Data &amp; Parameter'!$E$19)*'Data &amp; Parameter'!$E$20*'Data &amp; Parameter'!$E$37*R4295</f>
        <v>0.43326454645958196</v>
      </c>
      <c r="T4295" s="28">
        <f t="shared" si="66"/>
        <v>0.86653350274203245</v>
      </c>
    </row>
    <row r="4296" spans="1:20" ht="15.75" customHeight="1" x14ac:dyDescent="0.35">
      <c r="A4296">
        <v>4289</v>
      </c>
      <c r="B4296" s="76">
        <v>44256.516724537039</v>
      </c>
      <c r="C4296" s="1" t="s">
        <v>13593</v>
      </c>
      <c r="D4296" s="76">
        <v>44256.517418981486</v>
      </c>
      <c r="E4296" s="1" t="s">
        <v>13594</v>
      </c>
      <c r="F4296" s="1" t="s">
        <v>13595</v>
      </c>
      <c r="G4296" s="1" t="s">
        <v>123</v>
      </c>
      <c r="H4296" s="1" t="s">
        <v>124</v>
      </c>
      <c r="I4296" s="1" t="s">
        <v>125</v>
      </c>
      <c r="J4296" s="1" t="s">
        <v>12074</v>
      </c>
      <c r="K4296" s="1" t="s">
        <v>13386</v>
      </c>
      <c r="L4296">
        <f>ROUNDUP(IF(B4296&gt;$D$4,0,($D$4-B4296+1)/365),0)</f>
        <v>0</v>
      </c>
      <c r="M4296">
        <f>ROUNDUP(IF(B4296&gt;$D$5,0,($D$5-B4296+1)/365),0)</f>
        <v>1</v>
      </c>
      <c r="N4296" s="28">
        <f>IF(OR(L4296=1,M4296=1),IF(B4296+364&lt;=$D$5,(B4296+364-$D$4+1)/365,IF(B4296&gt;$D$4,($D$5-B4296+1)/365,$D$6/365)),0)</f>
        <v>0.1246117135971523</v>
      </c>
      <c r="O4296" s="28">
        <f>'Data &amp; Parameter'!$E$16*'Data &amp; Parameter'!$E$17*('Data &amp; Parameter'!$E$18+'Data &amp; Parameter'!$E$19)*'Data &amp; Parameter'!$E$20*'Data &amp; Parameter'!$E$37*N4296</f>
        <v>0.43323808752230164</v>
      </c>
      <c r="P4296">
        <f>ROUNDUP(IF(D4296&gt;$D$4,0,($D$4-D4296+1)/365),0)</f>
        <v>0</v>
      </c>
      <c r="Q4296">
        <f>ROUNDUP(IF(D4296&gt;$D$5,0,($D$5-D4296+1)/365),0)</f>
        <v>1</v>
      </c>
      <c r="R4296" s="28">
        <f>IF(OR(P4296=1,Q4296=1),IF(D4296+364&lt;=$D$5,(D4296+364-$D$4+1)/365,IF(D4296&gt;$D$4,($D$5-D4296+1)/365,$D$6/365)),0)</f>
        <v>0.12460981100962708</v>
      </c>
      <c r="S4296" s="28">
        <f>'Data &amp; Parameter'!$E$16*'Data &amp; Parameter'!$E$17*('Data &amp; Parameter'!$E$18+'Data &amp; Parameter'!$E$19)*'Data &amp; Parameter'!$E$20*'Data &amp; Parameter'!$E$37*R4296</f>
        <v>0.43323147278796431</v>
      </c>
      <c r="T4296" s="28">
        <f t="shared" si="66"/>
        <v>0.8664695603102659</v>
      </c>
    </row>
    <row r="4297" spans="1:20" ht="15.75" customHeight="1" x14ac:dyDescent="0.35">
      <c r="A4297">
        <v>4290</v>
      </c>
      <c r="B4297" s="76">
        <v>44256.520000000004</v>
      </c>
      <c r="C4297" s="1" t="s">
        <v>13596</v>
      </c>
      <c r="D4297" s="76">
        <v>44256.520497685182</v>
      </c>
      <c r="E4297" s="1" t="s">
        <v>13597</v>
      </c>
      <c r="F4297" s="1" t="s">
        <v>13598</v>
      </c>
      <c r="G4297" s="1" t="s">
        <v>123</v>
      </c>
      <c r="H4297" s="1" t="s">
        <v>124</v>
      </c>
      <c r="I4297" s="1" t="s">
        <v>125</v>
      </c>
      <c r="J4297" s="1" t="s">
        <v>12074</v>
      </c>
      <c r="K4297" s="1" t="s">
        <v>13386</v>
      </c>
      <c r="L4297">
        <f>ROUNDUP(IF(B4297&gt;$D$4,0,($D$4-B4297+1)/365),0)</f>
        <v>0</v>
      </c>
      <c r="M4297">
        <f>ROUNDUP(IF(B4297&gt;$D$5,0,($D$5-B4297+1)/365),0)</f>
        <v>1</v>
      </c>
      <c r="N4297" s="28">
        <f>IF(OR(L4297=1,M4297=1),IF(B4297+364&lt;=$D$5,(B4297+364-$D$4+1)/365,IF(B4297&gt;$D$4,($D$5-B4297+1)/365,$D$6/365)),0)</f>
        <v>0.12460273972601624</v>
      </c>
      <c r="O4297" s="28">
        <f>'Data &amp; Parameter'!$E$16*'Data &amp; Parameter'!$E$17*('Data &amp; Parameter'!$E$18+'Data &amp; Parameter'!$E$19)*'Data &amp; Parameter'!$E$20*'Data &amp; Parameter'!$E$37*N4297</f>
        <v>0.43320688802542912</v>
      </c>
      <c r="P4297">
        <f>ROUNDUP(IF(D4297&gt;$D$4,0,($D$4-D4297+1)/365),0)</f>
        <v>0</v>
      </c>
      <c r="Q4297">
        <f>ROUNDUP(IF(D4297&gt;$D$5,0,($D$5-D4297+1)/365),0)</f>
        <v>1</v>
      </c>
      <c r="R4297" s="28">
        <f>IF(OR(P4297=1,Q4297=1),IF(D4297+364&lt;=$D$5,(D4297+364-$D$4+1)/365,IF(D4297&gt;$D$4,($D$5-D4297+1)/365,$D$6/365)),0)</f>
        <v>0.12460137620498107</v>
      </c>
      <c r="S4297" s="28">
        <f>'Data &amp; Parameter'!$E$16*'Data &amp; Parameter'!$E$17*('Data &amp; Parameter'!$E$18+'Data &amp; Parameter'!$E$19)*'Data &amp; Parameter'!$E$20*'Data &amp; Parameter'!$E$37*R4297</f>
        <v>0.43320214746590607</v>
      </c>
      <c r="T4297" s="28">
        <f t="shared" ref="T4297:T4360" si="67">O4297+S4297</f>
        <v>0.86640903549133519</v>
      </c>
    </row>
    <row r="4298" spans="1:20" ht="15.75" customHeight="1" x14ac:dyDescent="0.35">
      <c r="A4298">
        <v>4291</v>
      </c>
      <c r="B4298" s="76">
        <v>44256.522222222222</v>
      </c>
      <c r="C4298" s="1" t="s">
        <v>13599</v>
      </c>
      <c r="D4298" s="76">
        <v>44256.522789351853</v>
      </c>
      <c r="E4298" s="1" t="s">
        <v>13600</v>
      </c>
      <c r="F4298" s="1" t="s">
        <v>13601</v>
      </c>
      <c r="G4298" s="1" t="s">
        <v>123</v>
      </c>
      <c r="H4298" s="1" t="s">
        <v>124</v>
      </c>
      <c r="I4298" s="1" t="s">
        <v>125</v>
      </c>
      <c r="J4298" s="1" t="s">
        <v>12074</v>
      </c>
      <c r="K4298" s="1" t="s">
        <v>13386</v>
      </c>
      <c r="L4298">
        <f>ROUNDUP(IF(B4298&gt;$D$4,0,($D$4-B4298+1)/365),0)</f>
        <v>0</v>
      </c>
      <c r="M4298">
        <f>ROUNDUP(IF(B4298&gt;$D$5,0,($D$5-B4298+1)/365),0)</f>
        <v>1</v>
      </c>
      <c r="N4298" s="28">
        <f>IF(OR(L4298=1,M4298=1),IF(B4298+364&lt;=$D$5,(B4298+364-$D$4+1)/365,IF(B4298&gt;$D$4,($D$5-B4298+1)/365,$D$6/365)),0)</f>
        <v>0.1245966514459674</v>
      </c>
      <c r="O4298" s="28">
        <f>'Data &amp; Parameter'!$E$16*'Data &amp; Parameter'!$E$17*('Data &amp; Parameter'!$E$18+'Data &amp; Parameter'!$E$19)*'Data &amp; Parameter'!$E$20*'Data &amp; Parameter'!$E$37*N4298</f>
        <v>0.43318572087566032</v>
      </c>
      <c r="P4298">
        <f>ROUNDUP(IF(D4298&gt;$D$4,0,($D$4-D4298+1)/365),0)</f>
        <v>0</v>
      </c>
      <c r="Q4298">
        <f>ROUNDUP(IF(D4298&gt;$D$5,0,($D$5-D4298+1)/365),0)</f>
        <v>1</v>
      </c>
      <c r="R4298" s="28">
        <f>IF(OR(P4298=1,Q4298=1),IF(D4298+364&lt;=$D$5,(D4298+364-$D$4+1)/365,IF(D4298&gt;$D$4,($D$5-D4298+1)/365,$D$6/365)),0)</f>
        <v>0.1245950976661558</v>
      </c>
      <c r="S4298" s="28">
        <f>'Data &amp; Parameter'!$E$16*'Data &amp; Parameter'!$E$17*('Data &amp; Parameter'!$E$18+'Data &amp; Parameter'!$E$19)*'Data &amp; Parameter'!$E$20*'Data &amp; Parameter'!$E$37*R4298</f>
        <v>0.43318031884262043</v>
      </c>
      <c r="T4298" s="28">
        <f t="shared" si="67"/>
        <v>0.86636603971828074</v>
      </c>
    </row>
    <row r="4299" spans="1:20" ht="15.75" customHeight="1" x14ac:dyDescent="0.35">
      <c r="A4299">
        <v>4292</v>
      </c>
      <c r="B4299" s="76">
        <v>44256.525324074071</v>
      </c>
      <c r="C4299" s="1" t="s">
        <v>13602</v>
      </c>
      <c r="D4299" s="76">
        <v>44256.525914351849</v>
      </c>
      <c r="E4299" s="1" t="s">
        <v>13603</v>
      </c>
      <c r="F4299" s="1" t="s">
        <v>13604</v>
      </c>
      <c r="G4299" s="1" t="s">
        <v>123</v>
      </c>
      <c r="H4299" s="1" t="s">
        <v>124</v>
      </c>
      <c r="I4299" s="1" t="s">
        <v>125</v>
      </c>
      <c r="J4299" s="1" t="s">
        <v>12074</v>
      </c>
      <c r="K4299" s="1" t="s">
        <v>13386</v>
      </c>
      <c r="L4299">
        <f>ROUNDUP(IF(B4299&gt;$D$4,0,($D$4-B4299+1)/365),0)</f>
        <v>0</v>
      </c>
      <c r="M4299">
        <f>ROUNDUP(IF(B4299&gt;$D$5,0,($D$5-B4299+1)/365),0)</f>
        <v>1</v>
      </c>
      <c r="N4299" s="28">
        <f>IF(OR(L4299=1,M4299=1),IF(B4299+364&lt;=$D$5,(B4299+364-$D$4+1)/365,IF(B4299&gt;$D$4,($D$5-B4299+1)/365,$D$6/365)),0)</f>
        <v>0.12458815322172261</v>
      </c>
      <c r="O4299" s="28">
        <f>'Data &amp; Parameter'!$E$16*'Data &amp; Parameter'!$E$17*('Data &amp; Parameter'!$E$18+'Data &amp; Parameter'!$E$19)*'Data &amp; Parameter'!$E$20*'Data &amp; Parameter'!$E$37*N4299</f>
        <v>0.43315617506240672</v>
      </c>
      <c r="P4299">
        <f>ROUNDUP(IF(D4299&gt;$D$4,0,($D$4-D4299+1)/365),0)</f>
        <v>0</v>
      </c>
      <c r="Q4299">
        <f>ROUNDUP(IF(D4299&gt;$D$5,0,($D$5-D4299+1)/365),0)</f>
        <v>1</v>
      </c>
      <c r="R4299" s="28">
        <f>IF(OR(P4299=1,Q4299=1),IF(D4299+364&lt;=$D$5,(D4299+364-$D$4+1)/365,IF(D4299&gt;$D$4,($D$5-D4299+1)/365,$D$6/365)),0)</f>
        <v>0.12458653602233213</v>
      </c>
      <c r="S4299" s="28">
        <f>'Data &amp; Parameter'!$E$16*'Data &amp; Parameter'!$E$17*('Data &amp; Parameter'!$E$18+'Data &amp; Parameter'!$E$19)*'Data &amp; Parameter'!$E$20*'Data &amp; Parameter'!$E$37*R4299</f>
        <v>0.4331505525382407</v>
      </c>
      <c r="T4299" s="28">
        <f t="shared" si="67"/>
        <v>0.86630672760064742</v>
      </c>
    </row>
    <row r="4300" spans="1:20" ht="15.75" customHeight="1" x14ac:dyDescent="0.35">
      <c r="A4300">
        <v>4293</v>
      </c>
      <c r="B4300" s="76">
        <v>44256.529814814814</v>
      </c>
      <c r="C4300" s="1" t="s">
        <v>13605</v>
      </c>
      <c r="D4300" s="76">
        <v>44256.530150462961</v>
      </c>
      <c r="E4300" s="1" t="s">
        <v>13606</v>
      </c>
      <c r="F4300" s="1" t="s">
        <v>13607</v>
      </c>
      <c r="G4300" s="1" t="s">
        <v>123</v>
      </c>
      <c r="H4300" s="1" t="s">
        <v>124</v>
      </c>
      <c r="I4300" s="1" t="s">
        <v>125</v>
      </c>
      <c r="J4300" s="1" t="s">
        <v>13608</v>
      </c>
      <c r="K4300" s="1" t="s">
        <v>13386</v>
      </c>
      <c r="L4300">
        <f>ROUNDUP(IF(B4300&gt;$D$4,0,($D$4-B4300+1)/365),0)</f>
        <v>0</v>
      </c>
      <c r="M4300">
        <f>ROUNDUP(IF(B4300&gt;$D$5,0,($D$5-B4300+1)/365),0)</f>
        <v>1</v>
      </c>
      <c r="N4300" s="28">
        <f>IF(OR(L4300=1,M4300=1),IF(B4300+364&lt;=$D$5,(B4300+364-$D$4+1)/365,IF(B4300&gt;$D$4,($D$5-B4300+1)/365,$D$6/365)),0)</f>
        <v>0.12457584982242735</v>
      </c>
      <c r="O4300" s="28">
        <f>'Data &amp; Parameter'!$E$16*'Data &amp; Parameter'!$E$17*('Data &amp; Parameter'!$E$18+'Data &amp; Parameter'!$E$19)*'Data &amp; Parameter'!$E$20*'Data &amp; Parameter'!$E$37*N4300</f>
        <v>0.4331133997804783</v>
      </c>
      <c r="P4300">
        <f>ROUNDUP(IF(D4300&gt;$D$4,0,($D$4-D4300+1)/365),0)</f>
        <v>0</v>
      </c>
      <c r="Q4300">
        <f>ROUNDUP(IF(D4300&gt;$D$5,0,($D$5-D4300+1)/365),0)</f>
        <v>1</v>
      </c>
      <c r="R4300" s="28">
        <f>IF(OR(P4300=1,Q4300=1),IF(D4300+364&lt;=$D$5,(D4300+364-$D$4+1)/365,IF(D4300&gt;$D$4,($D$5-D4300+1)/365,$D$6/365)),0)</f>
        <v>0.12457493023846414</v>
      </c>
      <c r="S4300" s="28">
        <f>'Data &amp; Parameter'!$E$16*'Data &amp; Parameter'!$E$17*('Data &amp; Parameter'!$E$18+'Data &amp; Parameter'!$E$19)*'Data &amp; Parameter'!$E$20*'Data &amp; Parameter'!$E$37*R4300</f>
        <v>0.43311020265890732</v>
      </c>
      <c r="T4300" s="28">
        <f t="shared" si="67"/>
        <v>0.86622360243938568</v>
      </c>
    </row>
    <row r="4301" spans="1:20" ht="15.75" customHeight="1" x14ac:dyDescent="0.35">
      <c r="A4301">
        <v>4294</v>
      </c>
      <c r="B4301" s="76">
        <v>44256.532638888893</v>
      </c>
      <c r="C4301" s="1" t="s">
        <v>13609</v>
      </c>
      <c r="D4301" s="76">
        <v>44256.533113425925</v>
      </c>
      <c r="E4301" s="1" t="s">
        <v>13610</v>
      </c>
      <c r="F4301" s="1" t="s">
        <v>13611</v>
      </c>
      <c r="G4301" s="1" t="s">
        <v>123</v>
      </c>
      <c r="H4301" s="1" t="s">
        <v>124</v>
      </c>
      <c r="I4301" s="1" t="s">
        <v>125</v>
      </c>
      <c r="J4301" s="1" t="s">
        <v>12074</v>
      </c>
      <c r="K4301" s="1" t="s">
        <v>13386</v>
      </c>
      <c r="L4301">
        <f>ROUNDUP(IF(B4301&gt;$D$4,0,($D$4-B4301+1)/365),0)</f>
        <v>0</v>
      </c>
      <c r="M4301">
        <f>ROUNDUP(IF(B4301&gt;$D$5,0,($D$5-B4301+1)/365),0)</f>
        <v>1</v>
      </c>
      <c r="N4301" s="28">
        <f>IF(OR(L4301=1,M4301=1),IF(B4301+364&lt;=$D$5,(B4301+364-$D$4+1)/365,IF(B4301&gt;$D$4,($D$5-B4301+1)/365,$D$6/365)),0)</f>
        <v>0.12456811263316872</v>
      </c>
      <c r="O4301" s="28">
        <f>'Data &amp; Parameter'!$E$16*'Data &amp; Parameter'!$E$17*('Data &amp; Parameter'!$E$18+'Data &amp; Parameter'!$E$19)*'Data &amp; Parameter'!$E$20*'Data &amp; Parameter'!$E$37*N4301</f>
        <v>0.43308649986087649</v>
      </c>
      <c r="P4301">
        <f>ROUNDUP(IF(D4301&gt;$D$4,0,($D$4-D4301+1)/365),0)</f>
        <v>0</v>
      </c>
      <c r="Q4301">
        <f>ROUNDUP(IF(D4301&gt;$D$5,0,($D$5-D4301+1)/365),0)</f>
        <v>1</v>
      </c>
      <c r="R4301" s="28">
        <f>IF(OR(P4301=1,Q4301=1),IF(D4301+364&lt;=$D$5,(D4301+364-$D$4+1)/365,IF(D4301&gt;$D$4,($D$5-D4301+1)/365,$D$6/365)),0)</f>
        <v>0.12456681253171242</v>
      </c>
      <c r="S4301" s="28">
        <f>'Data &amp; Parameter'!$E$16*'Data &amp; Parameter'!$E$17*('Data &amp; Parameter'!$E$18+'Data &amp; Parameter'!$E$19)*'Data &amp; Parameter'!$E$20*'Data &amp; Parameter'!$E$37*R4301</f>
        <v>0.43308197979247964</v>
      </c>
      <c r="T4301" s="28">
        <f t="shared" si="67"/>
        <v>0.86616847965335619</v>
      </c>
    </row>
    <row r="4302" spans="1:20" ht="15.75" customHeight="1" x14ac:dyDescent="0.35">
      <c r="A4302">
        <v>4295</v>
      </c>
      <c r="B4302" s="76">
        <v>44256.532685185186</v>
      </c>
      <c r="C4302" s="1" t="s">
        <v>13612</v>
      </c>
      <c r="D4302" s="76">
        <v>44256.536053240736</v>
      </c>
      <c r="E4302" s="1" t="s">
        <v>13613</v>
      </c>
      <c r="F4302" s="1" t="s">
        <v>13614</v>
      </c>
      <c r="G4302" s="1" t="s">
        <v>123</v>
      </c>
      <c r="H4302" s="1" t="s">
        <v>729</v>
      </c>
      <c r="I4302" s="1" t="s">
        <v>125</v>
      </c>
      <c r="J4302" s="1" t="s">
        <v>9415</v>
      </c>
      <c r="K4302" s="1" t="s">
        <v>9444</v>
      </c>
      <c r="L4302">
        <f>ROUNDUP(IF(B4302&gt;$D$4,0,($D$4-B4302+1)/365),0)</f>
        <v>0</v>
      </c>
      <c r="M4302">
        <f>ROUNDUP(IF(B4302&gt;$D$5,0,($D$5-B4302+1)/365),0)</f>
        <v>1</v>
      </c>
      <c r="N4302" s="28">
        <f>IF(OR(L4302=1,M4302=1),IF(B4302+364&lt;=$D$5,(B4302+364-$D$4+1)/365,IF(B4302&gt;$D$4,($D$5-B4302+1)/365,$D$6/365)),0)</f>
        <v>0.124567985794011</v>
      </c>
      <c r="O4302" s="28">
        <f>'Data &amp; Parameter'!$E$16*'Data &amp; Parameter'!$E$17*('Data &amp; Parameter'!$E$18+'Data &amp; Parameter'!$E$19)*'Data &amp; Parameter'!$E$20*'Data &amp; Parameter'!$E$37*N4302</f>
        <v>0.43308605887862428</v>
      </c>
      <c r="P4302">
        <f>ROUNDUP(IF(D4302&gt;$D$4,0,($D$4-D4302+1)/365),0)</f>
        <v>0</v>
      </c>
      <c r="Q4302">
        <f>ROUNDUP(IF(D4302&gt;$D$5,0,($D$5-D4302+1)/365),0)</f>
        <v>1</v>
      </c>
      <c r="R4302" s="28">
        <f>IF(OR(P4302=1,Q4302=1),IF(D4302+364&lt;=$D$5,(D4302+364-$D$4+1)/365,IF(D4302&gt;$D$4,($D$5-D4302+1)/365,$D$6/365)),0)</f>
        <v>0.1245587582445595</v>
      </c>
      <c r="S4302" s="28">
        <f>'Data &amp; Parameter'!$E$16*'Data &amp; Parameter'!$E$17*('Data &amp; Parameter'!$E$18+'Data &amp; Parameter'!$E$19)*'Data &amp; Parameter'!$E$20*'Data &amp; Parameter'!$E$37*R4302</f>
        <v>0.43305397741724733</v>
      </c>
      <c r="T4302" s="28">
        <f t="shared" si="67"/>
        <v>0.86614003629587155</v>
      </c>
    </row>
    <row r="4303" spans="1:20" ht="15.75" customHeight="1" x14ac:dyDescent="0.35">
      <c r="A4303">
        <v>4296</v>
      </c>
      <c r="B4303" s="76">
        <v>44256.537604166668</v>
      </c>
      <c r="C4303" s="1" t="s">
        <v>13615</v>
      </c>
      <c r="D4303" s="76">
        <v>44256.538599537038</v>
      </c>
      <c r="E4303" s="1" t="s">
        <v>13616</v>
      </c>
      <c r="F4303" s="1" t="s">
        <v>13617</v>
      </c>
      <c r="G4303" s="1" t="s">
        <v>123</v>
      </c>
      <c r="H4303" s="1" t="s">
        <v>124</v>
      </c>
      <c r="I4303" s="1" t="s">
        <v>125</v>
      </c>
      <c r="J4303" s="1" t="s">
        <v>12074</v>
      </c>
      <c r="K4303" s="1" t="s">
        <v>13386</v>
      </c>
      <c r="L4303">
        <f>ROUNDUP(IF(B4303&gt;$D$4,0,($D$4-B4303+1)/365),0)</f>
        <v>0</v>
      </c>
      <c r="M4303">
        <f>ROUNDUP(IF(B4303&gt;$D$5,0,($D$5-B4303+1)/365),0)</f>
        <v>1</v>
      </c>
      <c r="N4303" s="28">
        <f>IF(OR(L4303=1,M4303=1),IF(B4303+364&lt;=$D$5,(B4303+364-$D$4+1)/365,IF(B4303&gt;$D$4,($D$5-B4303+1)/365,$D$6/365)),0)</f>
        <v>0.12455450913241717</v>
      </c>
      <c r="O4303" s="28">
        <f>'Data &amp; Parameter'!$E$16*'Data &amp; Parameter'!$E$17*('Data &amp; Parameter'!$E$18+'Data &amp; Parameter'!$E$19)*'Data &amp; Parameter'!$E$20*'Data &amp; Parameter'!$E$37*N4303</f>
        <v>0.43303920451055122</v>
      </c>
      <c r="P4303">
        <f>ROUNDUP(IF(D4303&gt;$D$4,0,($D$4-D4303+1)/365),0)</f>
        <v>0</v>
      </c>
      <c r="Q4303">
        <f>ROUNDUP(IF(D4303&gt;$D$5,0,($D$5-D4303+1)/365),0)</f>
        <v>1</v>
      </c>
      <c r="R4303" s="28">
        <f>IF(OR(P4303=1,Q4303=1),IF(D4303+364&lt;=$D$5,(D4303+364-$D$4+1)/365,IF(D4303&gt;$D$4,($D$5-D4303+1)/365,$D$6/365)),0)</f>
        <v>0.12455178209030698</v>
      </c>
      <c r="S4303" s="28">
        <f>'Data &amp; Parameter'!$E$16*'Data &amp; Parameter'!$E$17*('Data &amp; Parameter'!$E$18+'Data &amp; Parameter'!$E$19)*'Data &amp; Parameter'!$E$20*'Data &amp; Parameter'!$E$37*R4303</f>
        <v>0.43302972339136664</v>
      </c>
      <c r="T4303" s="28">
        <f t="shared" si="67"/>
        <v>0.86606892790191781</v>
      </c>
    </row>
    <row r="4304" spans="1:20" ht="15.75" customHeight="1" x14ac:dyDescent="0.35">
      <c r="A4304">
        <v>4297</v>
      </c>
      <c r="B4304" s="76">
        <v>44256.538865740746</v>
      </c>
      <c r="C4304" s="1" t="s">
        <v>13618</v>
      </c>
      <c r="D4304" s="76">
        <v>44256.53979166667</v>
      </c>
      <c r="E4304" s="1" t="s">
        <v>13619</v>
      </c>
      <c r="F4304" s="1" t="s">
        <v>13620</v>
      </c>
      <c r="G4304" s="1" t="s">
        <v>123</v>
      </c>
      <c r="H4304" s="1" t="s">
        <v>729</v>
      </c>
      <c r="I4304" s="1" t="s">
        <v>125</v>
      </c>
      <c r="J4304" s="1" t="s">
        <v>9415</v>
      </c>
      <c r="K4304" s="1" t="s">
        <v>9455</v>
      </c>
      <c r="L4304">
        <f>ROUNDUP(IF(B4304&gt;$D$4,0,($D$4-B4304+1)/365),0)</f>
        <v>0</v>
      </c>
      <c r="M4304">
        <f>ROUNDUP(IF(B4304&gt;$D$5,0,($D$5-B4304+1)/365),0)</f>
        <v>1</v>
      </c>
      <c r="N4304" s="28">
        <f>IF(OR(L4304=1,M4304=1),IF(B4304+364&lt;=$D$5,(B4304+364-$D$4+1)/365,IF(B4304&gt;$D$4,($D$5-B4304+1)/365,$D$6/365)),0)</f>
        <v>0.12455105276508034</v>
      </c>
      <c r="O4304" s="28">
        <f>'Data &amp; Parameter'!$E$16*'Data &amp; Parameter'!$E$17*('Data &amp; Parameter'!$E$18+'Data &amp; Parameter'!$E$19)*'Data &amp; Parameter'!$E$20*'Data &amp; Parameter'!$E$37*N4304</f>
        <v>0.43302718774317395</v>
      </c>
      <c r="P4304">
        <f>ROUNDUP(IF(D4304&gt;$D$4,0,($D$4-D4304+1)/365),0)</f>
        <v>0</v>
      </c>
      <c r="Q4304">
        <f>ROUNDUP(IF(D4304&gt;$D$5,0,($D$5-D4304+1)/365),0)</f>
        <v>1</v>
      </c>
      <c r="R4304" s="28">
        <f>IF(OR(P4304=1,Q4304=1),IF(D4304+364&lt;=$D$5,(D4304+364-$D$4+1)/365,IF(D4304&gt;$D$4,($D$5-D4304+1)/365,$D$6/365)),0)</f>
        <v>0.12454851598172666</v>
      </c>
      <c r="S4304" s="28">
        <f>'Data &amp; Parameter'!$E$16*'Data &amp; Parameter'!$E$17*('Data &amp; Parameter'!$E$18+'Data &amp; Parameter'!$E$19)*'Data &amp; Parameter'!$E$20*'Data &amp; Parameter'!$E$37*R4304</f>
        <v>0.43301836809743693</v>
      </c>
      <c r="T4304" s="28">
        <f t="shared" si="67"/>
        <v>0.86604555584061083</v>
      </c>
    </row>
    <row r="4305" spans="1:20" ht="15.75" customHeight="1" x14ac:dyDescent="0.35">
      <c r="A4305">
        <v>4298</v>
      </c>
      <c r="B4305" s="76">
        <v>44256.539907407408</v>
      </c>
      <c r="C4305" s="1" t="s">
        <v>13621</v>
      </c>
      <c r="D4305" s="76">
        <v>44256.541377314818</v>
      </c>
      <c r="E4305" s="1" t="s">
        <v>13622</v>
      </c>
      <c r="F4305" s="1" t="s">
        <v>13623</v>
      </c>
      <c r="G4305" s="1" t="s">
        <v>123</v>
      </c>
      <c r="H4305" s="1" t="s">
        <v>124</v>
      </c>
      <c r="I4305" s="1" t="s">
        <v>125</v>
      </c>
      <c r="J4305" s="1" t="s">
        <v>9415</v>
      </c>
      <c r="K4305" s="1" t="s">
        <v>9444</v>
      </c>
      <c r="L4305">
        <f>ROUNDUP(IF(B4305&gt;$D$4,0,($D$4-B4305+1)/365),0)</f>
        <v>0</v>
      </c>
      <c r="M4305">
        <f>ROUNDUP(IF(B4305&gt;$D$5,0,($D$5-B4305+1)/365),0)</f>
        <v>1</v>
      </c>
      <c r="N4305" s="28">
        <f>IF(OR(L4305=1,M4305=1),IF(B4305+364&lt;=$D$5,(B4305+364-$D$4+1)/365,IF(B4305&gt;$D$4,($D$5-B4305+1)/365,$D$6/365)),0)</f>
        <v>0.12454819888381242</v>
      </c>
      <c r="O4305" s="28">
        <f>'Data &amp; Parameter'!$E$16*'Data &amp; Parameter'!$E$17*('Data &amp; Parameter'!$E$18+'Data &amp; Parameter'!$E$19)*'Data &amp; Parameter'!$E$20*'Data &amp; Parameter'!$E$37*N4305</f>
        <v>0.43301726564173709</v>
      </c>
      <c r="P4305">
        <f>ROUNDUP(IF(D4305&gt;$D$4,0,($D$4-D4305+1)/365),0)</f>
        <v>0</v>
      </c>
      <c r="Q4305">
        <f>ROUNDUP(IF(D4305&gt;$D$5,0,($D$5-D4305+1)/365),0)</f>
        <v>1</v>
      </c>
      <c r="R4305" s="28">
        <f>IF(OR(P4305=1,Q4305=1),IF(D4305+364&lt;=$D$5,(D4305+364-$D$4+1)/365,IF(D4305&gt;$D$4,($D$5-D4305+1)/365,$D$6/365)),0)</f>
        <v>0.124544171740226</v>
      </c>
      <c r="S4305" s="28">
        <f>'Data &amp; Parameter'!$E$16*'Data &amp; Parameter'!$E$17*('Data &amp; Parameter'!$E$18+'Data &amp; Parameter'!$E$19)*'Data &amp; Parameter'!$E$20*'Data &amp; Parameter'!$E$37*R4305</f>
        <v>0.43300326445408632</v>
      </c>
      <c r="T4305" s="28">
        <f t="shared" si="67"/>
        <v>0.86602053009582347</v>
      </c>
    </row>
    <row r="4306" spans="1:20" ht="15.75" customHeight="1" x14ac:dyDescent="0.35">
      <c r="A4306">
        <v>4299</v>
      </c>
      <c r="B4306" s="76">
        <v>44256.541701388887</v>
      </c>
      <c r="C4306" s="1" t="s">
        <v>13624</v>
      </c>
      <c r="D4306" s="76">
        <v>44256.542476851857</v>
      </c>
      <c r="E4306" s="1" t="s">
        <v>13625</v>
      </c>
      <c r="F4306" s="1" t="s">
        <v>13626</v>
      </c>
      <c r="G4306" s="1" t="s">
        <v>123</v>
      </c>
      <c r="H4306" s="1" t="s">
        <v>124</v>
      </c>
      <c r="I4306" s="1" t="s">
        <v>125</v>
      </c>
      <c r="J4306" s="1" t="s">
        <v>12074</v>
      </c>
      <c r="K4306" s="1" t="s">
        <v>13386</v>
      </c>
      <c r="L4306">
        <f>ROUNDUP(IF(B4306&gt;$D$4,0,($D$4-B4306+1)/365),0)</f>
        <v>0</v>
      </c>
      <c r="M4306">
        <f>ROUNDUP(IF(B4306&gt;$D$5,0,($D$5-B4306+1)/365),0)</f>
        <v>1</v>
      </c>
      <c r="N4306" s="28">
        <f>IF(OR(L4306=1,M4306=1),IF(B4306+364&lt;=$D$5,(B4306+364-$D$4+1)/365,IF(B4306&gt;$D$4,($D$5-B4306+1)/365,$D$6/365)),0)</f>
        <v>0.12454328386606218</v>
      </c>
      <c r="O4306" s="28">
        <f>'Data &amp; Parameter'!$E$16*'Data &amp; Parameter'!$E$17*('Data &amp; Parameter'!$E$18+'Data &amp; Parameter'!$E$19)*'Data &amp; Parameter'!$E$20*'Data &amp; Parameter'!$E$37*N4306</f>
        <v>0.43300017757811304</v>
      </c>
      <c r="P4306">
        <f>ROUNDUP(IF(D4306&gt;$D$4,0,($D$4-D4306+1)/365),0)</f>
        <v>0</v>
      </c>
      <c r="Q4306">
        <f>ROUNDUP(IF(D4306&gt;$D$5,0,($D$5-D4306+1)/365),0)</f>
        <v>1</v>
      </c>
      <c r="R4306" s="28">
        <f>IF(OR(P4306=1,Q4306=1),IF(D4306+364&lt;=$D$5,(D4306+364-$D$4+1)/365,IF(D4306&gt;$D$4,($D$5-D4306+1)/365,$D$6/365)),0)</f>
        <v>0.12454115930998105</v>
      </c>
      <c r="S4306" s="28">
        <f>'Data &amp; Parameter'!$E$16*'Data &amp; Parameter'!$E$17*('Data &amp; Parameter'!$E$18+'Data &amp; Parameter'!$E$19)*'Data &amp; Parameter'!$E$20*'Data &amp; Parameter'!$E$37*R4306</f>
        <v>0.43299279112473033</v>
      </c>
      <c r="T4306" s="28">
        <f t="shared" si="67"/>
        <v>0.86599296870284337</v>
      </c>
    </row>
    <row r="4307" spans="1:20" ht="15.75" customHeight="1" x14ac:dyDescent="0.35">
      <c r="A4307">
        <v>4300</v>
      </c>
      <c r="B4307" s="76">
        <v>44256.543530092589</v>
      </c>
      <c r="C4307" s="1" t="s">
        <v>13627</v>
      </c>
      <c r="D4307" s="76">
        <v>44256.544421296298</v>
      </c>
      <c r="E4307" s="1" t="s">
        <v>13628</v>
      </c>
      <c r="F4307" s="1" t="s">
        <v>13629</v>
      </c>
      <c r="G4307" s="1" t="s">
        <v>123</v>
      </c>
      <c r="H4307" s="1" t="s">
        <v>124</v>
      </c>
      <c r="I4307" s="1" t="s">
        <v>125</v>
      </c>
      <c r="J4307" s="1" t="s">
        <v>9415</v>
      </c>
      <c r="K4307" s="1" t="s">
        <v>9444</v>
      </c>
      <c r="L4307">
        <f>ROUNDUP(IF(B4307&gt;$D$4,0,($D$4-B4307+1)/365),0)</f>
        <v>0</v>
      </c>
      <c r="M4307">
        <f>ROUNDUP(IF(B4307&gt;$D$5,0,($D$5-B4307+1)/365),0)</f>
        <v>1</v>
      </c>
      <c r="N4307" s="28">
        <f>IF(OR(L4307=1,M4307=1),IF(B4307+364&lt;=$D$5,(B4307+364-$D$4+1)/365,IF(B4307&gt;$D$4,($D$5-B4307+1)/365,$D$6/365)),0)</f>
        <v>0.12453827371893368</v>
      </c>
      <c r="O4307" s="28">
        <f>'Data &amp; Parameter'!$E$16*'Data &amp; Parameter'!$E$17*('Data &amp; Parameter'!$E$18+'Data &amp; Parameter'!$E$19)*'Data &amp; Parameter'!$E$20*'Data &amp; Parameter'!$E$37*N4307</f>
        <v>0.43298275877776515</v>
      </c>
      <c r="P4307">
        <f>ROUNDUP(IF(D4307&gt;$D$4,0,($D$4-D4307+1)/365),0)</f>
        <v>0</v>
      </c>
      <c r="Q4307">
        <f>ROUNDUP(IF(D4307&gt;$D$5,0,($D$5-D4307+1)/365),0)</f>
        <v>1</v>
      </c>
      <c r="R4307" s="28">
        <f>IF(OR(P4307=1,Q4307=1),IF(D4307+364&lt;=$D$5,(D4307+364-$D$4+1)/365,IF(D4307&gt;$D$4,($D$5-D4307+1)/365,$D$6/365)),0)</f>
        <v>0.12453583206493832</v>
      </c>
      <c r="S4307" s="28">
        <f>'Data &amp; Parameter'!$E$16*'Data &amp; Parameter'!$E$17*('Data &amp; Parameter'!$E$18+'Data &amp; Parameter'!$E$19)*'Data &amp; Parameter'!$E$20*'Data &amp; Parameter'!$E$37*R4307</f>
        <v>0.43297426986868265</v>
      </c>
      <c r="T4307" s="28">
        <f t="shared" si="67"/>
        <v>0.86595702864644775</v>
      </c>
    </row>
    <row r="4308" spans="1:20" ht="15.75" customHeight="1" x14ac:dyDescent="0.35">
      <c r="A4308">
        <v>4301</v>
      </c>
      <c r="B4308" s="76">
        <v>44256.544664351852</v>
      </c>
      <c r="C4308" s="1" t="s">
        <v>13630</v>
      </c>
      <c r="D4308" s="76">
        <v>44256.545995370368</v>
      </c>
      <c r="E4308" s="1" t="s">
        <v>13631</v>
      </c>
      <c r="F4308" s="1" t="s">
        <v>13632</v>
      </c>
      <c r="G4308" s="1" t="s">
        <v>123</v>
      </c>
      <c r="H4308" s="1" t="s">
        <v>124</v>
      </c>
      <c r="I4308" s="1" t="s">
        <v>125</v>
      </c>
      <c r="J4308" s="1" t="s">
        <v>12074</v>
      </c>
      <c r="K4308" s="1" t="s">
        <v>13386</v>
      </c>
      <c r="L4308">
        <f>ROUNDUP(IF(B4308&gt;$D$4,0,($D$4-B4308+1)/365),0)</f>
        <v>0</v>
      </c>
      <c r="M4308">
        <f>ROUNDUP(IF(B4308&gt;$D$5,0,($D$5-B4308+1)/365),0)</f>
        <v>1</v>
      </c>
      <c r="N4308" s="28">
        <f>IF(OR(L4308=1,M4308=1),IF(B4308+364&lt;=$D$5,(B4308+364-$D$4+1)/365,IF(B4308&gt;$D$4,($D$5-B4308+1)/365,$D$6/365)),0)</f>
        <v>0.12453516615931047</v>
      </c>
      <c r="O4308" s="28">
        <f>'Data &amp; Parameter'!$E$16*'Data &amp; Parameter'!$E$17*('Data &amp; Parameter'!$E$18+'Data &amp; Parameter'!$E$19)*'Data &amp; Parameter'!$E$20*'Data &amp; Parameter'!$E$37*N4308</f>
        <v>0.43297195471168531</v>
      </c>
      <c r="P4308">
        <f>ROUNDUP(IF(D4308&gt;$D$4,0,($D$4-D4308+1)/365),0)</f>
        <v>0</v>
      </c>
      <c r="Q4308">
        <f>ROUNDUP(IF(D4308&gt;$D$5,0,($D$5-D4308+1)/365),0)</f>
        <v>1</v>
      </c>
      <c r="R4308" s="28">
        <f>IF(OR(P4308=1,Q4308=1),IF(D4308+364&lt;=$D$5,(D4308+364-$D$4+1)/365,IF(D4308&gt;$D$4,($D$5-D4308+1)/365,$D$6/365)),0)</f>
        <v>0.12453151953323706</v>
      </c>
      <c r="S4308" s="28">
        <f>'Data &amp; Parameter'!$E$16*'Data &amp; Parameter'!$E$17*('Data &amp; Parameter'!$E$18+'Data &amp; Parameter'!$E$19)*'Data &amp; Parameter'!$E$20*'Data &amp; Parameter'!$E$37*R4308</f>
        <v>0.43295927647092974</v>
      </c>
      <c r="T4308" s="28">
        <f t="shared" si="67"/>
        <v>0.86593123118261506</v>
      </c>
    </row>
    <row r="4309" spans="1:20" ht="15.75" customHeight="1" x14ac:dyDescent="0.35">
      <c r="A4309">
        <v>4302</v>
      </c>
      <c r="B4309" s="76">
        <v>44256.548263888893</v>
      </c>
      <c r="C4309" s="1" t="s">
        <v>13633</v>
      </c>
      <c r="D4309" s="76">
        <v>44256.548958333333</v>
      </c>
      <c r="E4309" s="1" t="s">
        <v>13634</v>
      </c>
      <c r="F4309" s="1" t="s">
        <v>13635</v>
      </c>
      <c r="G4309" s="1" t="s">
        <v>123</v>
      </c>
      <c r="H4309" s="1" t="s">
        <v>124</v>
      </c>
      <c r="I4309" s="1" t="s">
        <v>125</v>
      </c>
      <c r="J4309" s="1" t="s">
        <v>13636</v>
      </c>
      <c r="K4309" s="1" t="s">
        <v>736</v>
      </c>
      <c r="L4309">
        <f>ROUNDUP(IF(B4309&gt;$D$4,0,($D$4-B4309+1)/365),0)</f>
        <v>0</v>
      </c>
      <c r="M4309">
        <f>ROUNDUP(IF(B4309&gt;$D$5,0,($D$5-B4309+1)/365),0)</f>
        <v>1</v>
      </c>
      <c r="N4309" s="28">
        <f>IF(OR(L4309=1,M4309=1),IF(B4309+364&lt;=$D$5,(B4309+364-$D$4+1)/365,IF(B4309&gt;$D$4,($D$5-B4309+1)/365,$D$6/365)),0)</f>
        <v>0.12452530441399064</v>
      </c>
      <c r="O4309" s="28">
        <f>'Data &amp; Parameter'!$E$16*'Data &amp; Parameter'!$E$17*('Data &amp; Parameter'!$E$18+'Data &amp; Parameter'!$E$19)*'Data &amp; Parameter'!$E$20*'Data &amp; Parameter'!$E$37*N4309</f>
        <v>0.43293766833877012</v>
      </c>
      <c r="P4309">
        <f>ROUNDUP(IF(D4309&gt;$D$4,0,($D$4-D4309+1)/365),0)</f>
        <v>0</v>
      </c>
      <c r="Q4309">
        <f>ROUNDUP(IF(D4309&gt;$D$5,0,($D$5-D4309+1)/365),0)</f>
        <v>1</v>
      </c>
      <c r="R4309" s="28">
        <f>IF(OR(P4309=1,Q4309=1),IF(D4309+364&lt;=$D$5,(D4309+364-$D$4+1)/365,IF(D4309&gt;$D$4,($D$5-D4309+1)/365,$D$6/365)),0)</f>
        <v>0.12452340182648534</v>
      </c>
      <c r="S4309" s="28">
        <f>'Data &amp; Parameter'!$E$16*'Data &amp; Parameter'!$E$17*('Data &amp; Parameter'!$E$18+'Data &amp; Parameter'!$E$19)*'Data &amp; Parameter'!$E$20*'Data &amp; Parameter'!$E$37*R4309</f>
        <v>0.43293105360450201</v>
      </c>
      <c r="T4309" s="28">
        <f t="shared" si="67"/>
        <v>0.86586872194327213</v>
      </c>
    </row>
    <row r="4310" spans="1:20" ht="15.75" customHeight="1" x14ac:dyDescent="0.35">
      <c r="A4310">
        <v>4303</v>
      </c>
      <c r="B4310" s="76">
        <v>44256.54892361111</v>
      </c>
      <c r="C4310" s="1" t="s">
        <v>13637</v>
      </c>
      <c r="D4310" s="76">
        <v>44256.549502314811</v>
      </c>
      <c r="E4310" s="1" t="s">
        <v>13638</v>
      </c>
      <c r="F4310" s="1" t="s">
        <v>13639</v>
      </c>
      <c r="G4310" s="1" t="s">
        <v>123</v>
      </c>
      <c r="H4310" s="1" t="s">
        <v>124</v>
      </c>
      <c r="I4310" s="1" t="s">
        <v>125</v>
      </c>
      <c r="J4310" s="1" t="s">
        <v>12074</v>
      </c>
      <c r="K4310" s="1" t="s">
        <v>13386</v>
      </c>
      <c r="L4310">
        <f>ROUNDUP(IF(B4310&gt;$D$4,0,($D$4-B4310+1)/365),0)</f>
        <v>0</v>
      </c>
      <c r="M4310">
        <f>ROUNDUP(IF(B4310&gt;$D$5,0,($D$5-B4310+1)/365),0)</f>
        <v>1</v>
      </c>
      <c r="N4310" s="28">
        <f>IF(OR(L4310=1,M4310=1),IF(B4310+364&lt;=$D$5,(B4310+364-$D$4+1)/365,IF(B4310&gt;$D$4,($D$5-B4310+1)/365,$D$6/365)),0)</f>
        <v>0.12452349695586361</v>
      </c>
      <c r="O4310" s="28">
        <f>'Data &amp; Parameter'!$E$16*'Data &amp; Parameter'!$E$17*('Data &amp; Parameter'!$E$18+'Data &amp; Parameter'!$E$19)*'Data &amp; Parameter'!$E$20*'Data &amp; Parameter'!$E$37*N4310</f>
        <v>0.43293138434122586</v>
      </c>
      <c r="P4310">
        <f>ROUNDUP(IF(D4310&gt;$D$4,0,($D$4-D4310+1)/365),0)</f>
        <v>0</v>
      </c>
      <c r="Q4310">
        <f>ROUNDUP(IF(D4310&gt;$D$5,0,($D$5-D4310+1)/365),0)</f>
        <v>1</v>
      </c>
      <c r="R4310" s="28">
        <f>IF(OR(P4310=1,Q4310=1),IF(D4310+364&lt;=$D$5,(D4310+364-$D$4+1)/365,IF(D4310&gt;$D$4,($D$5-D4310+1)/365,$D$6/365)),0)</f>
        <v>0.12452191146627253</v>
      </c>
      <c r="S4310" s="28">
        <f>'Data &amp; Parameter'!$E$16*'Data &amp; Parameter'!$E$17*('Data &amp; Parameter'!$E$18+'Data &amp; Parameter'!$E$19)*'Data &amp; Parameter'!$E$20*'Data &amp; Parameter'!$E$37*R4310</f>
        <v>0.43292587206265754</v>
      </c>
      <c r="T4310" s="28">
        <f t="shared" si="67"/>
        <v>0.86585725640388334</v>
      </c>
    </row>
    <row r="4311" spans="1:20" ht="15.75" customHeight="1" x14ac:dyDescent="0.35">
      <c r="A4311">
        <v>4304</v>
      </c>
      <c r="B4311" s="76">
        <v>44256.550856481481</v>
      </c>
      <c r="C4311" s="1" t="s">
        <v>13640</v>
      </c>
      <c r="D4311" s="76">
        <v>44256.551458333328</v>
      </c>
      <c r="E4311" s="1" t="s">
        <v>13641</v>
      </c>
      <c r="F4311" s="1" t="s">
        <v>13642</v>
      </c>
      <c r="G4311" s="1" t="s">
        <v>123</v>
      </c>
      <c r="H4311" s="1" t="s">
        <v>729</v>
      </c>
      <c r="I4311" s="1" t="s">
        <v>125</v>
      </c>
      <c r="J4311" s="1" t="s">
        <v>9415</v>
      </c>
      <c r="K4311" s="1" t="s">
        <v>9415</v>
      </c>
      <c r="L4311">
        <f>ROUNDUP(IF(B4311&gt;$D$4,0,($D$4-B4311+1)/365),0)</f>
        <v>0</v>
      </c>
      <c r="M4311">
        <f>ROUNDUP(IF(B4311&gt;$D$5,0,($D$5-B4311+1)/365),0)</f>
        <v>1</v>
      </c>
      <c r="N4311" s="28">
        <f>IF(OR(L4311=1,M4311=1),IF(B4311+364&lt;=$D$5,(B4311+364-$D$4+1)/365,IF(B4311&gt;$D$4,($D$5-B4311+1)/365,$D$6/365)),0)</f>
        <v>0.12451820142060034</v>
      </c>
      <c r="O4311" s="28">
        <f>'Data &amp; Parameter'!$E$16*'Data &amp; Parameter'!$E$17*('Data &amp; Parameter'!$E$18+'Data &amp; Parameter'!$E$19)*'Data &amp; Parameter'!$E$20*'Data &amp; Parameter'!$E$37*N4311</f>
        <v>0.43291297333070655</v>
      </c>
      <c r="P4311">
        <f>ROUNDUP(IF(D4311&gt;$D$4,0,($D$4-D4311+1)/365),0)</f>
        <v>0</v>
      </c>
      <c r="Q4311">
        <f>ROUNDUP(IF(D4311&gt;$D$5,0,($D$5-D4311+1)/365),0)</f>
        <v>1</v>
      </c>
      <c r="R4311" s="28">
        <f>IF(OR(P4311=1,Q4311=1),IF(D4311+364&lt;=$D$5,(D4311+364-$D$4+1)/365,IF(D4311&gt;$D$4,($D$5-D4311+1)/365,$D$6/365)),0)</f>
        <v>0.12451655251143041</v>
      </c>
      <c r="S4311" s="28">
        <f>'Data &amp; Parameter'!$E$16*'Data &amp; Parameter'!$E$17*('Data &amp; Parameter'!$E$18+'Data &amp; Parameter'!$E$19)*'Data &amp; Parameter'!$E$20*'Data &amp; Parameter'!$E$37*R4311</f>
        <v>0.43290724056101215</v>
      </c>
      <c r="T4311" s="28">
        <f t="shared" si="67"/>
        <v>0.8658202138917187</v>
      </c>
    </row>
    <row r="4312" spans="1:20" ht="15.75" customHeight="1" x14ac:dyDescent="0.35">
      <c r="A4312">
        <v>4305</v>
      </c>
      <c r="B4312" s="76">
        <v>44256.551053240742</v>
      </c>
      <c r="C4312" s="1" t="s">
        <v>13643</v>
      </c>
      <c r="D4312" s="76">
        <v>44256.552407407406</v>
      </c>
      <c r="E4312" s="1" t="s">
        <v>13644</v>
      </c>
      <c r="F4312" s="1" t="s">
        <v>13645</v>
      </c>
      <c r="G4312" s="1" t="s">
        <v>123</v>
      </c>
      <c r="H4312" s="1" t="s">
        <v>124</v>
      </c>
      <c r="I4312" s="1" t="s">
        <v>125</v>
      </c>
      <c r="J4312" s="1" t="s">
        <v>9415</v>
      </c>
      <c r="K4312" s="1" t="s">
        <v>9415</v>
      </c>
      <c r="L4312">
        <f>ROUNDUP(IF(B4312&gt;$D$4,0,($D$4-B4312+1)/365),0)</f>
        <v>0</v>
      </c>
      <c r="M4312">
        <f>ROUNDUP(IF(B4312&gt;$D$5,0,($D$5-B4312+1)/365),0)</f>
        <v>1</v>
      </c>
      <c r="N4312" s="28">
        <f>IF(OR(L4312=1,M4312=1),IF(B4312+364&lt;=$D$5,(B4312+364-$D$4+1)/365,IF(B4312&gt;$D$4,($D$5-B4312+1)/365,$D$6/365)),0)</f>
        <v>0.1245176623541302</v>
      </c>
      <c r="O4312" s="28">
        <f>'Data &amp; Parameter'!$E$16*'Data &amp; Parameter'!$E$17*('Data &amp; Parameter'!$E$18+'Data &amp; Parameter'!$E$19)*'Data &amp; Parameter'!$E$20*'Data &amp; Parameter'!$E$37*N4312</f>
        <v>0.43291109915596143</v>
      </c>
      <c r="P4312">
        <f>ROUNDUP(IF(D4312&gt;$D$4,0,($D$4-D4312+1)/365),0)</f>
        <v>0</v>
      </c>
      <c r="Q4312">
        <f>ROUNDUP(IF(D4312&gt;$D$5,0,($D$5-D4312+1)/365),0)</f>
        <v>1</v>
      </c>
      <c r="R4312" s="28">
        <f>IF(OR(P4312=1,Q4312=1),IF(D4312+364&lt;=$D$5,(D4312+364-$D$4+1)/365,IF(D4312&gt;$D$4,($D$5-D4312+1)/365,$D$6/365)),0)</f>
        <v>0.12451395230847793</v>
      </c>
      <c r="S4312" s="28">
        <f>'Data &amp; Parameter'!$E$16*'Data &amp; Parameter'!$E$17*('Data &amp; Parameter'!$E$18+'Data &amp; Parameter'!$E$19)*'Data &amp; Parameter'!$E$20*'Data &amp; Parameter'!$E$37*R4312</f>
        <v>0.43289820042407973</v>
      </c>
      <c r="T4312" s="28">
        <f t="shared" si="67"/>
        <v>0.86580929958004116</v>
      </c>
    </row>
    <row r="4313" spans="1:20" ht="15.75" customHeight="1" x14ac:dyDescent="0.35">
      <c r="A4313">
        <v>4306</v>
      </c>
      <c r="B4313" s="76">
        <v>44256.552175925928</v>
      </c>
      <c r="C4313" s="1" t="s">
        <v>13646</v>
      </c>
      <c r="D4313" s="76">
        <v>44256.552569444444</v>
      </c>
      <c r="E4313" s="1" t="s">
        <v>13647</v>
      </c>
      <c r="F4313" s="1" t="s">
        <v>13648</v>
      </c>
      <c r="G4313" s="1" t="s">
        <v>123</v>
      </c>
      <c r="H4313" s="1" t="s">
        <v>124</v>
      </c>
      <c r="I4313" s="1" t="s">
        <v>125</v>
      </c>
      <c r="J4313" s="1" t="s">
        <v>12074</v>
      </c>
      <c r="K4313" s="1" t="s">
        <v>13386</v>
      </c>
      <c r="L4313">
        <f>ROUNDUP(IF(B4313&gt;$D$4,0,($D$4-B4313+1)/365),0)</f>
        <v>0</v>
      </c>
      <c r="M4313">
        <f>ROUNDUP(IF(B4313&gt;$D$5,0,($D$5-B4313+1)/365),0)</f>
        <v>1</v>
      </c>
      <c r="N4313" s="28">
        <f>IF(OR(L4313=1,M4313=1),IF(B4313+364&lt;=$D$5,(B4313+364-$D$4+1)/365,IF(B4313&gt;$D$4,($D$5-B4313+1)/365,$D$6/365)),0)</f>
        <v>0.12451458650430638</v>
      </c>
      <c r="O4313" s="28">
        <f>'Data &amp; Parameter'!$E$16*'Data &amp; Parameter'!$E$17*('Data &amp; Parameter'!$E$18+'Data &amp; Parameter'!$E$19)*'Data &amp; Parameter'!$E$20*'Data &amp; Parameter'!$E$37*N4313</f>
        <v>0.43290040533547935</v>
      </c>
      <c r="P4313">
        <f>ROUNDUP(IF(D4313&gt;$D$4,0,($D$4-D4313+1)/365),0)</f>
        <v>0</v>
      </c>
      <c r="Q4313">
        <f>ROUNDUP(IF(D4313&gt;$D$5,0,($D$5-D4313+1)/365),0)</f>
        <v>1</v>
      </c>
      <c r="R4313" s="28">
        <f>IF(OR(P4313=1,Q4313=1),IF(D4313+364&lt;=$D$5,(D4313+364-$D$4+1)/365,IF(D4313&gt;$D$4,($D$5-D4313+1)/365,$D$6/365)),0)</f>
        <v>0.12451350837138606</v>
      </c>
      <c r="S4313" s="28">
        <f>'Data &amp; Parameter'!$E$16*'Data &amp; Parameter'!$E$17*('Data &amp; Parameter'!$E$18+'Data &amp; Parameter'!$E$19)*'Data &amp; Parameter'!$E$20*'Data &amp; Parameter'!$E$37*R4313</f>
        <v>0.43289665698605845</v>
      </c>
      <c r="T4313" s="28">
        <f t="shared" si="67"/>
        <v>0.86579706232153786</v>
      </c>
    </row>
    <row r="4314" spans="1:20" ht="15.75" customHeight="1" x14ac:dyDescent="0.35">
      <c r="A4314">
        <v>4307</v>
      </c>
      <c r="B4314" s="76">
        <v>44256.554097222222</v>
      </c>
      <c r="C4314" s="1" t="s">
        <v>13649</v>
      </c>
      <c r="D4314" s="76">
        <v>44256.555405092593</v>
      </c>
      <c r="E4314" s="1" t="s">
        <v>13650</v>
      </c>
      <c r="F4314" s="1" t="s">
        <v>13651</v>
      </c>
      <c r="G4314" s="1" t="s">
        <v>123</v>
      </c>
      <c r="H4314" s="1" t="s">
        <v>729</v>
      </c>
      <c r="I4314" s="1" t="s">
        <v>125</v>
      </c>
      <c r="J4314" s="1" t="s">
        <v>9415</v>
      </c>
      <c r="K4314" s="1" t="s">
        <v>9415</v>
      </c>
      <c r="L4314">
        <f>ROUNDUP(IF(B4314&gt;$D$4,0,($D$4-B4314+1)/365),0)</f>
        <v>0</v>
      </c>
      <c r="M4314">
        <f>ROUNDUP(IF(B4314&gt;$D$5,0,($D$5-B4314+1)/365),0)</f>
        <v>1</v>
      </c>
      <c r="N4314" s="28">
        <f>IF(OR(L4314=1,M4314=1),IF(B4314+364&lt;=$D$5,(B4314+364-$D$4+1)/365,IF(B4314&gt;$D$4,($D$5-B4314+1)/365,$D$6/365)),0)</f>
        <v>0.12450932267884252</v>
      </c>
      <c r="O4314" s="28">
        <f>'Data &amp; Parameter'!$E$16*'Data &amp; Parameter'!$E$17*('Data &amp; Parameter'!$E$18+'Data &amp; Parameter'!$E$19)*'Data &amp; Parameter'!$E$20*'Data &amp; Parameter'!$E$37*N4314</f>
        <v>0.43288210457055776</v>
      </c>
      <c r="P4314">
        <f>ROUNDUP(IF(D4314&gt;$D$4,0,($D$4-D4314+1)/365),0)</f>
        <v>0</v>
      </c>
      <c r="Q4314">
        <f>ROUNDUP(IF(D4314&gt;$D$5,0,($D$5-D4314+1)/365),0)</f>
        <v>1</v>
      </c>
      <c r="R4314" s="28">
        <f>IF(OR(P4314=1,Q4314=1),IF(D4314+364&lt;=$D$5,(D4314+364-$D$4+1)/365,IF(D4314&gt;$D$4,($D$5-D4314+1)/365,$D$6/365)),0)</f>
        <v>0.12450573947234797</v>
      </c>
      <c r="S4314" s="28">
        <f>'Data &amp; Parameter'!$E$16*'Data &amp; Parameter'!$E$17*('Data &amp; Parameter'!$E$18+'Data &amp; Parameter'!$E$19)*'Data &amp; Parameter'!$E$20*'Data &amp; Parameter'!$E$37*R4314</f>
        <v>0.43286964682092827</v>
      </c>
      <c r="T4314" s="28">
        <f t="shared" si="67"/>
        <v>0.86575175139148608</v>
      </c>
    </row>
    <row r="4315" spans="1:20" ht="15.75" customHeight="1" x14ac:dyDescent="0.35">
      <c r="A4315">
        <v>4308</v>
      </c>
      <c r="B4315" s="76">
        <v>44256.554525462961</v>
      </c>
      <c r="C4315" s="1" t="s">
        <v>13652</v>
      </c>
      <c r="D4315" s="76">
        <v>44256.555127314816</v>
      </c>
      <c r="E4315" s="1" t="s">
        <v>13653</v>
      </c>
      <c r="F4315" s="1" t="s">
        <v>13654</v>
      </c>
      <c r="G4315" s="1" t="s">
        <v>123</v>
      </c>
      <c r="H4315" s="1" t="s">
        <v>124</v>
      </c>
      <c r="I4315" s="1" t="s">
        <v>125</v>
      </c>
      <c r="J4315" s="1" t="s">
        <v>12074</v>
      </c>
      <c r="K4315" s="1" t="s">
        <v>13386</v>
      </c>
      <c r="L4315">
        <f>ROUNDUP(IF(B4315&gt;$D$4,0,($D$4-B4315+1)/365),0)</f>
        <v>0</v>
      </c>
      <c r="M4315">
        <f>ROUNDUP(IF(B4315&gt;$D$5,0,($D$5-B4315+1)/365),0)</f>
        <v>1</v>
      </c>
      <c r="N4315" s="28">
        <f>IF(OR(L4315=1,M4315=1),IF(B4315+364&lt;=$D$5,(B4315+364-$D$4+1)/365,IF(B4315&gt;$D$4,($D$5-B4315+1)/365,$D$6/365)),0)</f>
        <v>0.12450814941654394</v>
      </c>
      <c r="O4315" s="28">
        <f>'Data &amp; Parameter'!$E$16*'Data &amp; Parameter'!$E$17*('Data &amp; Parameter'!$E$18+'Data &amp; Parameter'!$E$19)*'Data &amp; Parameter'!$E$20*'Data &amp; Parameter'!$E$37*N4315</f>
        <v>0.43287802548441306</v>
      </c>
      <c r="P4315">
        <f>ROUNDUP(IF(D4315&gt;$D$4,0,($D$4-D4315+1)/365),0)</f>
        <v>0</v>
      </c>
      <c r="Q4315">
        <f>ROUNDUP(IF(D4315&gt;$D$5,0,($D$5-D4315+1)/365),0)</f>
        <v>1</v>
      </c>
      <c r="R4315" s="28">
        <f>IF(OR(P4315=1,Q4315=1),IF(D4315+364&lt;=$D$5,(D4315+364-$D$4+1)/365,IF(D4315&gt;$D$4,($D$5-D4315+1)/365,$D$6/365)),0)</f>
        <v>0.12450650050735407</v>
      </c>
      <c r="S4315" s="28">
        <f>'Data &amp; Parameter'!$E$16*'Data &amp; Parameter'!$E$17*('Data &amp; Parameter'!$E$18+'Data &amp; Parameter'!$E$19)*'Data &amp; Parameter'!$E$20*'Data &amp; Parameter'!$E$37*R4315</f>
        <v>0.43287229271464933</v>
      </c>
      <c r="T4315" s="28">
        <f t="shared" si="67"/>
        <v>0.86575031819906245</v>
      </c>
    </row>
    <row r="4316" spans="1:20" ht="15.75" customHeight="1" x14ac:dyDescent="0.35">
      <c r="A4316">
        <v>4309</v>
      </c>
      <c r="B4316" s="76">
        <v>44256.555173611108</v>
      </c>
      <c r="C4316" s="1" t="s">
        <v>13655</v>
      </c>
      <c r="D4316" s="76">
        <v>44256.555949074071</v>
      </c>
      <c r="E4316" s="1" t="s">
        <v>13656</v>
      </c>
      <c r="F4316" s="1" t="s">
        <v>13657</v>
      </c>
      <c r="G4316" s="1" t="s">
        <v>123</v>
      </c>
      <c r="H4316" s="1" t="s">
        <v>124</v>
      </c>
      <c r="I4316" s="1" t="s">
        <v>125</v>
      </c>
      <c r="J4316" s="1" t="s">
        <v>9415</v>
      </c>
      <c r="K4316" s="1" t="s">
        <v>9415</v>
      </c>
      <c r="L4316">
        <f>ROUNDUP(IF(B4316&gt;$D$4,0,($D$4-B4316+1)/365),0)</f>
        <v>0</v>
      </c>
      <c r="M4316">
        <f>ROUNDUP(IF(B4316&gt;$D$5,0,($D$5-B4316+1)/365),0)</f>
        <v>1</v>
      </c>
      <c r="N4316" s="28">
        <f>IF(OR(L4316=1,M4316=1),IF(B4316+364&lt;=$D$5,(B4316+364-$D$4+1)/365,IF(B4316&gt;$D$4,($D$5-B4316+1)/365,$D$6/365)),0)</f>
        <v>0.12450637366819636</v>
      </c>
      <c r="O4316" s="28">
        <f>'Data &amp; Parameter'!$E$16*'Data &amp; Parameter'!$E$17*('Data &amp; Parameter'!$E$18+'Data &amp; Parameter'!$E$19)*'Data &amp; Parameter'!$E$20*'Data &amp; Parameter'!$E$37*N4316</f>
        <v>0.43287185173239717</v>
      </c>
      <c r="P4316">
        <f>ROUNDUP(IF(D4316&gt;$D$4,0,($D$4-D4316+1)/365),0)</f>
        <v>0</v>
      </c>
      <c r="Q4316">
        <f>ROUNDUP(IF(D4316&gt;$D$5,0,($D$5-D4316+1)/365),0)</f>
        <v>1</v>
      </c>
      <c r="R4316" s="28">
        <f>IF(OR(P4316=1,Q4316=1),IF(D4316+364&lt;=$D$5,(D4316+364-$D$4+1)/365,IF(D4316&gt;$D$4,($D$5-D4316+1)/365,$D$6/365)),0)</f>
        <v>0.12450424911213516</v>
      </c>
      <c r="S4316" s="28">
        <f>'Data &amp; Parameter'!$E$16*'Data &amp; Parameter'!$E$17*('Data &amp; Parameter'!$E$18+'Data &amp; Parameter'!$E$19)*'Data &amp; Parameter'!$E$20*'Data &amp; Parameter'!$E$37*R4316</f>
        <v>0.43286446527908379</v>
      </c>
      <c r="T4316" s="28">
        <f t="shared" si="67"/>
        <v>0.8657363170114809</v>
      </c>
    </row>
    <row r="4317" spans="1:20" ht="15.75" customHeight="1" x14ac:dyDescent="0.35">
      <c r="A4317">
        <v>4310</v>
      </c>
      <c r="B4317" s="76">
        <v>44256.556724537033</v>
      </c>
      <c r="C4317" s="1" t="s">
        <v>13658</v>
      </c>
      <c r="D4317" s="76">
        <v>44256.560300925921</v>
      </c>
      <c r="E4317" s="1" t="s">
        <v>13659</v>
      </c>
      <c r="F4317" s="1" t="s">
        <v>13660</v>
      </c>
      <c r="G4317" s="1" t="s">
        <v>123</v>
      </c>
      <c r="H4317" s="1" t="s">
        <v>124</v>
      </c>
      <c r="I4317" s="1" t="s">
        <v>125</v>
      </c>
      <c r="J4317" s="1" t="s">
        <v>11820</v>
      </c>
      <c r="K4317" s="1" t="s">
        <v>13661</v>
      </c>
      <c r="L4317">
        <f>ROUNDUP(IF(B4317&gt;$D$4,0,($D$4-B4317+1)/365),0)</f>
        <v>0</v>
      </c>
      <c r="M4317">
        <f>ROUNDUP(IF(B4317&gt;$D$5,0,($D$5-B4317+1)/365),0)</f>
        <v>1</v>
      </c>
      <c r="N4317" s="28">
        <f>IF(OR(L4317=1,M4317=1),IF(B4317+364&lt;=$D$5,(B4317+364-$D$4+1)/365,IF(B4317&gt;$D$4,($D$5-B4317+1)/365,$D$6/365)),0)</f>
        <v>0.12450212455607396</v>
      </c>
      <c r="O4317" s="28">
        <f>'Data &amp; Parameter'!$E$16*'Data &amp; Parameter'!$E$17*('Data &amp; Parameter'!$E$18+'Data &amp; Parameter'!$E$19)*'Data &amp; Parameter'!$E$20*'Data &amp; Parameter'!$E$37*N4317</f>
        <v>0.43285707882577035</v>
      </c>
      <c r="P4317">
        <f>ROUNDUP(IF(D4317&gt;$D$4,0,($D$4-D4317+1)/365),0)</f>
        <v>0</v>
      </c>
      <c r="Q4317">
        <f>ROUNDUP(IF(D4317&gt;$D$5,0,($D$5-D4317+1)/365),0)</f>
        <v>1</v>
      </c>
      <c r="R4317" s="28">
        <f>IF(OR(P4317=1,Q4317=1),IF(D4317+364&lt;=$D$5,(D4317+364-$D$4+1)/365,IF(D4317&gt;$D$4,($D$5-D4317+1)/365,$D$6/365)),0)</f>
        <v>0.12449232623035292</v>
      </c>
      <c r="S4317" s="28">
        <f>'Data &amp; Parameter'!$E$16*'Data &amp; Parameter'!$E$17*('Data &amp; Parameter'!$E$18+'Data &amp; Parameter'!$E$19)*'Data &amp; Parameter'!$E$20*'Data &amp; Parameter'!$E$37*R4317</f>
        <v>0.43282301294405057</v>
      </c>
      <c r="T4317" s="28">
        <f t="shared" si="67"/>
        <v>0.86568009176982086</v>
      </c>
    </row>
    <row r="4318" spans="1:20" ht="15.75" customHeight="1" x14ac:dyDescent="0.35">
      <c r="A4318">
        <v>4311</v>
      </c>
      <c r="B4318" s="76">
        <v>44256.556990740741</v>
      </c>
      <c r="C4318" s="1" t="s">
        <v>13662</v>
      </c>
      <c r="D4318" s="76">
        <v>44256.55741898148</v>
      </c>
      <c r="E4318" s="1" t="s">
        <v>13663</v>
      </c>
      <c r="F4318" s="1" t="s">
        <v>13664</v>
      </c>
      <c r="G4318" s="1" t="s">
        <v>123</v>
      </c>
      <c r="H4318" s="1" t="s">
        <v>124</v>
      </c>
      <c r="I4318" s="1" t="s">
        <v>125</v>
      </c>
      <c r="J4318" s="1" t="s">
        <v>11834</v>
      </c>
      <c r="K4318" s="1" t="s">
        <v>11834</v>
      </c>
      <c r="L4318">
        <f>ROUNDUP(IF(B4318&gt;$D$4,0,($D$4-B4318+1)/365),0)</f>
        <v>0</v>
      </c>
      <c r="M4318">
        <f>ROUNDUP(IF(B4318&gt;$D$5,0,($D$5-B4318+1)/365),0)</f>
        <v>1</v>
      </c>
      <c r="N4318" s="28">
        <f>IF(OR(L4318=1,M4318=1),IF(B4318+364&lt;=$D$5,(B4318+364-$D$4+1)/365,IF(B4318&gt;$D$4,($D$5-B4318+1)/365,$D$6/365)),0)</f>
        <v>0.12450139523084731</v>
      </c>
      <c r="O4318" s="28">
        <f>'Data &amp; Parameter'!$E$16*'Data &amp; Parameter'!$E$17*('Data &amp; Parameter'!$E$18+'Data &amp; Parameter'!$E$19)*'Data &amp; Parameter'!$E$20*'Data &amp; Parameter'!$E$37*N4318</f>
        <v>0.43285454317757766</v>
      </c>
      <c r="P4318">
        <f>ROUNDUP(IF(D4318&gt;$D$4,0,($D$4-D4318+1)/365),0)</f>
        <v>0</v>
      </c>
      <c r="Q4318">
        <f>ROUNDUP(IF(D4318&gt;$D$5,0,($D$5-D4318+1)/365),0)</f>
        <v>1</v>
      </c>
      <c r="R4318" s="28">
        <f>IF(OR(P4318=1,Q4318=1),IF(D4318+364&lt;=$D$5,(D4318+364-$D$4+1)/365,IF(D4318&gt;$D$4,($D$5-D4318+1)/365,$D$6/365)),0)</f>
        <v>0.12450022196854874</v>
      </c>
      <c r="S4318" s="28">
        <f>'Data &amp; Parameter'!$E$16*'Data &amp; Parameter'!$E$17*('Data &amp; Parameter'!$E$18+'Data &amp; Parameter'!$E$19)*'Data &amp; Parameter'!$E$20*'Data &amp; Parameter'!$E$37*R4318</f>
        <v>0.43285046409143296</v>
      </c>
      <c r="T4318" s="28">
        <f t="shared" si="67"/>
        <v>0.86570500726901067</v>
      </c>
    </row>
    <row r="4319" spans="1:20" ht="15.75" customHeight="1" x14ac:dyDescent="0.35">
      <c r="A4319">
        <v>4312</v>
      </c>
      <c r="B4319" s="76">
        <v>44256.557303240741</v>
      </c>
      <c r="C4319" s="1" t="s">
        <v>13665</v>
      </c>
      <c r="D4319" s="76">
        <v>44256.557847222226</v>
      </c>
      <c r="E4319" s="1" t="s">
        <v>13666</v>
      </c>
      <c r="F4319" s="1" t="s">
        <v>13667</v>
      </c>
      <c r="G4319" s="1" t="s">
        <v>123</v>
      </c>
      <c r="H4319" s="1" t="s">
        <v>729</v>
      </c>
      <c r="I4319" s="1" t="s">
        <v>125</v>
      </c>
      <c r="J4319" s="1" t="s">
        <v>9415</v>
      </c>
      <c r="K4319" s="1" t="s">
        <v>9415</v>
      </c>
      <c r="L4319">
        <f>ROUNDUP(IF(B4319&gt;$D$4,0,($D$4-B4319+1)/365),0)</f>
        <v>0</v>
      </c>
      <c r="M4319">
        <f>ROUNDUP(IF(B4319&gt;$D$5,0,($D$5-B4319+1)/365),0)</f>
        <v>1</v>
      </c>
      <c r="N4319" s="28">
        <f>IF(OR(L4319=1,M4319=1),IF(B4319+364&lt;=$D$5,(B4319+364-$D$4+1)/365,IF(B4319&gt;$D$4,($D$5-B4319+1)/365,$D$6/365)),0)</f>
        <v>0.12450053906646295</v>
      </c>
      <c r="O4319" s="28">
        <f>'Data &amp; Parameter'!$E$16*'Data &amp; Parameter'!$E$17*('Data &amp; Parameter'!$E$18+'Data &amp; Parameter'!$E$19)*'Data &amp; Parameter'!$E$20*'Data &amp; Parameter'!$E$37*N4319</f>
        <v>0.43285156654713275</v>
      </c>
      <c r="P4319">
        <f>ROUNDUP(IF(D4319&gt;$D$4,0,($D$4-D4319+1)/365),0)</f>
        <v>0</v>
      </c>
      <c r="Q4319">
        <f>ROUNDUP(IF(D4319&gt;$D$5,0,($D$5-D4319+1)/365),0)</f>
        <v>1</v>
      </c>
      <c r="R4319" s="28">
        <f>IF(OR(P4319=1,Q4319=1),IF(D4319+364&lt;=$D$5,(D4319+364-$D$4+1)/365,IF(D4319&gt;$D$4,($D$5-D4319+1)/365,$D$6/365)),0)</f>
        <v>0.12449904870623021</v>
      </c>
      <c r="S4319" s="28">
        <f>'Data &amp; Parameter'!$E$16*'Data &amp; Parameter'!$E$17*('Data &amp; Parameter'!$E$18+'Data &amp; Parameter'!$E$19)*'Data &amp; Parameter'!$E$20*'Data &amp; Parameter'!$E$37*R4319</f>
        <v>0.43284638500521899</v>
      </c>
      <c r="T4319" s="28">
        <f t="shared" si="67"/>
        <v>0.86569795155235174</v>
      </c>
    </row>
    <row r="4320" spans="1:20" ht="15.75" customHeight="1" x14ac:dyDescent="0.35">
      <c r="A4320">
        <v>4313</v>
      </c>
      <c r="B4320" s="76">
        <v>44256.557893518519</v>
      </c>
      <c r="C4320" s="1" t="s">
        <v>13668</v>
      </c>
      <c r="D4320" s="76">
        <v>44256.558425925927</v>
      </c>
      <c r="E4320" s="1" t="s">
        <v>13669</v>
      </c>
      <c r="F4320" s="1" t="s">
        <v>13670</v>
      </c>
      <c r="G4320" s="1" t="s">
        <v>123</v>
      </c>
      <c r="H4320" s="1" t="s">
        <v>124</v>
      </c>
      <c r="I4320" s="1" t="s">
        <v>125</v>
      </c>
      <c r="J4320" s="1" t="s">
        <v>12074</v>
      </c>
      <c r="K4320" s="1" t="s">
        <v>13386</v>
      </c>
      <c r="L4320">
        <f>ROUNDUP(IF(B4320&gt;$D$4,0,($D$4-B4320+1)/365),0)</f>
        <v>0</v>
      </c>
      <c r="M4320">
        <f>ROUNDUP(IF(B4320&gt;$D$5,0,($D$5-B4320+1)/365),0)</f>
        <v>1</v>
      </c>
      <c r="N4320" s="28">
        <f>IF(OR(L4320=1,M4320=1),IF(B4320+364&lt;=$D$5,(B4320+364-$D$4+1)/365,IF(B4320&gt;$D$4,($D$5-B4320+1)/365,$D$6/365)),0)</f>
        <v>0.1244989218670725</v>
      </c>
      <c r="O4320" s="28">
        <f>'Data &amp; Parameter'!$E$16*'Data &amp; Parameter'!$E$17*('Data &amp; Parameter'!$E$18+'Data &amp; Parameter'!$E$19)*'Data &amp; Parameter'!$E$20*'Data &amp; Parameter'!$E$37*N4320</f>
        <v>0.43284594402296678</v>
      </c>
      <c r="P4320">
        <f>ROUNDUP(IF(D4320&gt;$D$4,0,($D$4-D4320+1)/365),0)</f>
        <v>0</v>
      </c>
      <c r="Q4320">
        <f>ROUNDUP(IF(D4320&gt;$D$5,0,($D$5-D4320+1)/365),0)</f>
        <v>1</v>
      </c>
      <c r="R4320" s="28">
        <f>IF(OR(P4320=1,Q4320=1),IF(D4320+364&lt;=$D$5,(D4320+364-$D$4+1)/365,IF(D4320&gt;$D$4,($D$5-D4320+1)/365,$D$6/365)),0)</f>
        <v>0.12449746321663914</v>
      </c>
      <c r="S4320" s="28">
        <f>'Data &amp; Parameter'!$E$16*'Data &amp; Parameter'!$E$17*('Data &amp; Parameter'!$E$18+'Data &amp; Parameter'!$E$19)*'Data &amp; Parameter'!$E$20*'Data &amp; Parameter'!$E$37*R4320</f>
        <v>0.43284087272665062</v>
      </c>
      <c r="T4320" s="28">
        <f t="shared" si="67"/>
        <v>0.86568681674961745</v>
      </c>
    </row>
    <row r="4321" spans="1:20" ht="15.75" customHeight="1" x14ac:dyDescent="0.35">
      <c r="A4321">
        <v>4314</v>
      </c>
      <c r="B4321" s="76">
        <v>44256.55877314815</v>
      </c>
      <c r="C4321" s="1" t="s">
        <v>13671</v>
      </c>
      <c r="D4321" s="76">
        <v>44256.559965277775</v>
      </c>
      <c r="E4321" s="1" t="s">
        <v>13672</v>
      </c>
      <c r="F4321" s="1" t="s">
        <v>13673</v>
      </c>
      <c r="G4321" s="1" t="s">
        <v>123</v>
      </c>
      <c r="H4321" s="1" t="s">
        <v>124</v>
      </c>
      <c r="I4321" s="1" t="s">
        <v>125</v>
      </c>
      <c r="J4321" s="1" t="s">
        <v>9415</v>
      </c>
      <c r="K4321" s="1" t="s">
        <v>9415</v>
      </c>
      <c r="L4321">
        <f>ROUNDUP(IF(B4321&gt;$D$4,0,($D$4-B4321+1)/365),0)</f>
        <v>0</v>
      </c>
      <c r="M4321">
        <f>ROUNDUP(IF(B4321&gt;$D$5,0,($D$5-B4321+1)/365),0)</f>
        <v>1</v>
      </c>
      <c r="N4321" s="28">
        <f>IF(OR(L4321=1,M4321=1),IF(B4321+364&lt;=$D$5,(B4321+364-$D$4+1)/365,IF(B4321&gt;$D$4,($D$5-B4321+1)/365,$D$6/365)),0)</f>
        <v>0.12449651192287653</v>
      </c>
      <c r="O4321" s="28">
        <f>'Data &amp; Parameter'!$E$16*'Data &amp; Parameter'!$E$17*('Data &amp; Parameter'!$E$18+'Data &amp; Parameter'!$E$19)*'Data &amp; Parameter'!$E$20*'Data &amp; Parameter'!$E$37*N4321</f>
        <v>0.43283756535948198</v>
      </c>
      <c r="P4321">
        <f>ROUNDUP(IF(D4321&gt;$D$4,0,($D$4-D4321+1)/365),0)</f>
        <v>0</v>
      </c>
      <c r="Q4321">
        <f>ROUNDUP(IF(D4321&gt;$D$5,0,($D$5-D4321+1)/365),0)</f>
        <v>1</v>
      </c>
      <c r="R4321" s="28">
        <f>IF(OR(P4321=1,Q4321=1),IF(D4321+364&lt;=$D$5,(D4321+364-$D$4+1)/365,IF(D4321&gt;$D$4,($D$5-D4321+1)/365,$D$6/365)),0)</f>
        <v>0.12449324581431614</v>
      </c>
      <c r="S4321" s="28">
        <f>'Data &amp; Parameter'!$E$16*'Data &amp; Parameter'!$E$17*('Data &amp; Parameter'!$E$18+'Data &amp; Parameter'!$E$19)*'Data &amp; Parameter'!$E$20*'Data &amp; Parameter'!$E$37*R4321</f>
        <v>0.43282621006562155</v>
      </c>
      <c r="T4321" s="28">
        <f t="shared" si="67"/>
        <v>0.86566377542510353</v>
      </c>
    </row>
    <row r="4322" spans="1:20" ht="15.75" customHeight="1" x14ac:dyDescent="0.35">
      <c r="A4322">
        <v>4315</v>
      </c>
      <c r="B4322" s="76">
        <v>44256.55950231482</v>
      </c>
      <c r="C4322" s="1" t="s">
        <v>13674</v>
      </c>
      <c r="D4322" s="76">
        <v>44256.560034722221</v>
      </c>
      <c r="E4322" s="1" t="s">
        <v>13675</v>
      </c>
      <c r="F4322" s="1" t="s">
        <v>13676</v>
      </c>
      <c r="G4322" s="1" t="s">
        <v>123</v>
      </c>
      <c r="H4322" s="1" t="s">
        <v>729</v>
      </c>
      <c r="I4322" s="1" t="s">
        <v>125</v>
      </c>
      <c r="J4322" s="1" t="s">
        <v>9415</v>
      </c>
      <c r="K4322" s="1" t="s">
        <v>9415</v>
      </c>
      <c r="L4322">
        <f>ROUNDUP(IF(B4322&gt;$D$4,0,($D$4-B4322+1)/365),0)</f>
        <v>0</v>
      </c>
      <c r="M4322">
        <f>ROUNDUP(IF(B4322&gt;$D$5,0,($D$5-B4322+1)/365),0)</f>
        <v>1</v>
      </c>
      <c r="N4322" s="28">
        <f>IF(OR(L4322=1,M4322=1),IF(B4322+364&lt;=$D$5,(B4322+364-$D$4+1)/365,IF(B4322&gt;$D$4,($D$5-B4322+1)/365,$D$6/365)),0)</f>
        <v>0.12449451420597304</v>
      </c>
      <c r="O4322" s="28">
        <f>'Data &amp; Parameter'!$E$16*'Data &amp; Parameter'!$E$17*('Data &amp; Parameter'!$E$18+'Data &amp; Parameter'!$E$19)*'Data &amp; Parameter'!$E$20*'Data &amp; Parameter'!$E$37*N4322</f>
        <v>0.43283061988842075</v>
      </c>
      <c r="P4322">
        <f>ROUNDUP(IF(D4322&gt;$D$4,0,($D$4-D4322+1)/365),0)</f>
        <v>0</v>
      </c>
      <c r="Q4322">
        <f>ROUNDUP(IF(D4322&gt;$D$5,0,($D$5-D4322+1)/365),0)</f>
        <v>1</v>
      </c>
      <c r="R4322" s="28">
        <f>IF(OR(P4322=1,Q4322=1),IF(D4322+364&lt;=$D$5,(D4322+364-$D$4+1)/365,IF(D4322&gt;$D$4,($D$5-D4322+1)/365,$D$6/365)),0)</f>
        <v>0.12449305555555963</v>
      </c>
      <c r="S4322" s="28">
        <f>'Data &amp; Parameter'!$E$16*'Data &amp; Parameter'!$E$17*('Data &amp; Parameter'!$E$18+'Data &amp; Parameter'!$E$19)*'Data &amp; Parameter'!$E$20*'Data &amp; Parameter'!$E$37*R4322</f>
        <v>0.43282554859217398</v>
      </c>
      <c r="T4322" s="28">
        <f t="shared" si="67"/>
        <v>0.86565616848059479</v>
      </c>
    </row>
    <row r="4323" spans="1:20" ht="15.75" customHeight="1" x14ac:dyDescent="0.35">
      <c r="A4323">
        <v>4316</v>
      </c>
      <c r="B4323" s="76">
        <v>44256.559745370367</v>
      </c>
      <c r="C4323" s="1" t="s">
        <v>13677</v>
      </c>
      <c r="D4323" s="76">
        <v>44256.560347222221</v>
      </c>
      <c r="E4323" s="1" t="s">
        <v>13678</v>
      </c>
      <c r="F4323" s="1" t="s">
        <v>13679</v>
      </c>
      <c r="G4323" s="1" t="s">
        <v>123</v>
      </c>
      <c r="H4323" s="1" t="s">
        <v>124</v>
      </c>
      <c r="I4323" s="1" t="s">
        <v>125</v>
      </c>
      <c r="J4323" s="1" t="s">
        <v>11834</v>
      </c>
      <c r="K4323" s="1" t="s">
        <v>11834</v>
      </c>
      <c r="L4323">
        <f>ROUNDUP(IF(B4323&gt;$D$4,0,($D$4-B4323+1)/365),0)</f>
        <v>0</v>
      </c>
      <c r="M4323">
        <f>ROUNDUP(IF(B4323&gt;$D$5,0,($D$5-B4323+1)/365),0)</f>
        <v>1</v>
      </c>
      <c r="N4323" s="28">
        <f>IF(OR(L4323=1,M4323=1),IF(B4323+364&lt;=$D$5,(B4323+364-$D$4+1)/365,IF(B4323&gt;$D$4,($D$5-B4323+1)/365,$D$6/365)),0)</f>
        <v>0.12449384830036513</v>
      </c>
      <c r="O4323" s="28">
        <f>'Data &amp; Parameter'!$E$16*'Data &amp; Parameter'!$E$17*('Data &amp; Parameter'!$E$18+'Data &amp; Parameter'!$E$19)*'Data &amp; Parameter'!$E$20*'Data &amp; Parameter'!$E$37*N4323</f>
        <v>0.43282830473149275</v>
      </c>
      <c r="P4323">
        <f>ROUNDUP(IF(D4323&gt;$D$4,0,($D$4-D4323+1)/365),0)</f>
        <v>0</v>
      </c>
      <c r="Q4323">
        <f>ROUNDUP(IF(D4323&gt;$D$5,0,($D$5-D4323+1)/365),0)</f>
        <v>1</v>
      </c>
      <c r="R4323" s="28">
        <f>IF(OR(P4323=1,Q4323=1),IF(D4323+364&lt;=$D$5,(D4323+364-$D$4+1)/365,IF(D4323&gt;$D$4,($D$5-D4323+1)/365,$D$6/365)),0)</f>
        <v>0.12449219939117527</v>
      </c>
      <c r="S4323" s="28">
        <f>'Data &amp; Parameter'!$E$16*'Data &amp; Parameter'!$E$17*('Data &amp; Parameter'!$E$18+'Data &amp; Parameter'!$E$19)*'Data &amp; Parameter'!$E$20*'Data &amp; Parameter'!$E$37*R4323</f>
        <v>0.43282257196172907</v>
      </c>
      <c r="T4323" s="28">
        <f t="shared" si="67"/>
        <v>0.86565087669322183</v>
      </c>
    </row>
    <row r="4324" spans="1:20" ht="15.75" customHeight="1" x14ac:dyDescent="0.35">
      <c r="A4324">
        <v>4317</v>
      </c>
      <c r="B4324" s="76">
        <v>44256.561782407407</v>
      </c>
      <c r="C4324" s="1" t="s">
        <v>13680</v>
      </c>
      <c r="D4324" s="76">
        <v>44256.562928240739</v>
      </c>
      <c r="E4324" s="1" t="s">
        <v>13681</v>
      </c>
      <c r="F4324" s="1" t="s">
        <v>13682</v>
      </c>
      <c r="G4324" s="1" t="s">
        <v>123</v>
      </c>
      <c r="H4324" s="1" t="s">
        <v>729</v>
      </c>
      <c r="I4324" s="1" t="s">
        <v>125</v>
      </c>
      <c r="J4324" s="1" t="s">
        <v>9415</v>
      </c>
      <c r="K4324" s="1" t="s">
        <v>9415</v>
      </c>
      <c r="L4324">
        <f>ROUNDUP(IF(B4324&gt;$D$4,0,($D$4-B4324+1)/365),0)</f>
        <v>0</v>
      </c>
      <c r="M4324">
        <f>ROUNDUP(IF(B4324&gt;$D$5,0,($D$5-B4324+1)/365),0)</f>
        <v>1</v>
      </c>
      <c r="N4324" s="28">
        <f>IF(OR(L4324=1,M4324=1),IF(B4324+364&lt;=$D$5,(B4324+364-$D$4+1)/365,IF(B4324&gt;$D$4,($D$5-B4324+1)/365,$D$6/365)),0)</f>
        <v>0.1244882673769671</v>
      </c>
      <c r="O4324" s="28">
        <f>'Data &amp; Parameter'!$E$16*'Data &amp; Parameter'!$E$17*('Data &amp; Parameter'!$E$18+'Data &amp; Parameter'!$E$19)*'Data &amp; Parameter'!$E$20*'Data &amp; Parameter'!$E$37*N4324</f>
        <v>0.43280890151080204</v>
      </c>
      <c r="P4324">
        <f>ROUNDUP(IF(D4324&gt;$D$4,0,($D$4-D4324+1)/365),0)</f>
        <v>0</v>
      </c>
      <c r="Q4324">
        <f>ROUNDUP(IF(D4324&gt;$D$5,0,($D$5-D4324+1)/365),0)</f>
        <v>1</v>
      </c>
      <c r="R4324" s="28">
        <f>IF(OR(P4324=1,Q4324=1),IF(D4324+364&lt;=$D$5,(D4324+364-$D$4+1)/365,IF(D4324&gt;$D$4,($D$5-D4324+1)/365,$D$6/365)),0)</f>
        <v>0.12448512810756443</v>
      </c>
      <c r="S4324" s="28">
        <f>'Data &amp; Parameter'!$E$16*'Data &amp; Parameter'!$E$17*('Data &amp; Parameter'!$E$18+'Data &amp; Parameter'!$E$19)*'Data &amp; Parameter'!$E$20*'Data &amp; Parameter'!$E$37*R4324</f>
        <v>0.43279798719919388</v>
      </c>
      <c r="T4324" s="28">
        <f t="shared" si="67"/>
        <v>0.86560688870999591</v>
      </c>
    </row>
    <row r="4325" spans="1:20" ht="15.75" customHeight="1" x14ac:dyDescent="0.35">
      <c r="A4325">
        <v>4318</v>
      </c>
      <c r="B4325" s="76">
        <v>44256.562106481477</v>
      </c>
      <c r="C4325" s="1" t="s">
        <v>13683</v>
      </c>
      <c r="D4325" s="76">
        <v>44256.562997685185</v>
      </c>
      <c r="E4325" s="1" t="s">
        <v>13684</v>
      </c>
      <c r="F4325" s="1" t="s">
        <v>13685</v>
      </c>
      <c r="G4325" s="1" t="s">
        <v>123</v>
      </c>
      <c r="H4325" s="1" t="s">
        <v>124</v>
      </c>
      <c r="I4325" s="1" t="s">
        <v>125</v>
      </c>
      <c r="J4325" s="1" t="s">
        <v>12074</v>
      </c>
      <c r="K4325" s="1" t="s">
        <v>13386</v>
      </c>
      <c r="L4325">
        <f>ROUNDUP(IF(B4325&gt;$D$4,0,($D$4-B4325+1)/365),0)</f>
        <v>0</v>
      </c>
      <c r="M4325">
        <f>ROUNDUP(IF(B4325&gt;$D$5,0,($D$5-B4325+1)/365),0)</f>
        <v>1</v>
      </c>
      <c r="N4325" s="28">
        <f>IF(OR(L4325=1,M4325=1),IF(B4325+364&lt;=$D$5,(B4325+364-$D$4+1)/365,IF(B4325&gt;$D$4,($D$5-B4325+1)/365,$D$6/365)),0)</f>
        <v>0.12448737950280328</v>
      </c>
      <c r="O4325" s="28">
        <f>'Data &amp; Parameter'!$E$16*'Data &amp; Parameter'!$E$17*('Data &amp; Parameter'!$E$18+'Data &amp; Parameter'!$E$19)*'Data &amp; Parameter'!$E$20*'Data &amp; Parameter'!$E$37*N4325</f>
        <v>0.43280581463482876</v>
      </c>
      <c r="P4325">
        <f>ROUNDUP(IF(D4325&gt;$D$4,0,($D$4-D4325+1)/365),0)</f>
        <v>0</v>
      </c>
      <c r="Q4325">
        <f>ROUNDUP(IF(D4325&gt;$D$5,0,($D$5-D4325+1)/365),0)</f>
        <v>1</v>
      </c>
      <c r="R4325" s="28">
        <f>IF(OR(P4325=1,Q4325=1),IF(D4325+364&lt;=$D$5,(D4325+364-$D$4+1)/365,IF(D4325&gt;$D$4,($D$5-D4325+1)/365,$D$6/365)),0)</f>
        <v>0.12448493784880792</v>
      </c>
      <c r="S4325" s="28">
        <f>'Data &amp; Parameter'!$E$16*'Data &amp; Parameter'!$E$17*('Data &amp; Parameter'!$E$18+'Data &amp; Parameter'!$E$19)*'Data &amp; Parameter'!$E$20*'Data &amp; Parameter'!$E$37*R4325</f>
        <v>0.43279732572574625</v>
      </c>
      <c r="T4325" s="28">
        <f t="shared" si="67"/>
        <v>0.86560314036057506</v>
      </c>
    </row>
    <row r="4326" spans="1:20" ht="15.75" customHeight="1" x14ac:dyDescent="0.35">
      <c r="A4326">
        <v>4319</v>
      </c>
      <c r="B4326" s="76">
        <v>44256.562384259261</v>
      </c>
      <c r="C4326" s="1" t="s">
        <v>13686</v>
      </c>
      <c r="D4326" s="76">
        <v>44256.563113425931</v>
      </c>
      <c r="E4326" s="1" t="s">
        <v>13687</v>
      </c>
      <c r="F4326" s="1" t="s">
        <v>13688</v>
      </c>
      <c r="G4326" s="1" t="s">
        <v>123</v>
      </c>
      <c r="H4326" s="1" t="s">
        <v>124</v>
      </c>
      <c r="I4326" s="1" t="s">
        <v>125</v>
      </c>
      <c r="J4326" s="1" t="s">
        <v>11820</v>
      </c>
      <c r="K4326" s="1" t="s">
        <v>13689</v>
      </c>
      <c r="L4326">
        <f>ROUNDUP(IF(B4326&gt;$D$4,0,($D$4-B4326+1)/365),0)</f>
        <v>0</v>
      </c>
      <c r="M4326">
        <f>ROUNDUP(IF(B4326&gt;$D$5,0,($D$5-B4326+1)/365),0)</f>
        <v>1</v>
      </c>
      <c r="N4326" s="28">
        <f>IF(OR(L4326=1,M4326=1),IF(B4326+364&lt;=$D$5,(B4326+364-$D$4+1)/365,IF(B4326&gt;$D$4,($D$5-B4326+1)/365,$D$6/365)),0)</f>
        <v>0.12448661846777724</v>
      </c>
      <c r="O4326" s="28">
        <f>'Data &amp; Parameter'!$E$16*'Data &amp; Parameter'!$E$17*('Data &amp; Parameter'!$E$18+'Data &amp; Parameter'!$E$19)*'Data &amp; Parameter'!$E$20*'Data &amp; Parameter'!$E$37*N4326</f>
        <v>0.43280316874103836</v>
      </c>
      <c r="P4326">
        <f>ROUNDUP(IF(D4326&gt;$D$4,0,($D$4-D4326+1)/365),0)</f>
        <v>0</v>
      </c>
      <c r="Q4326">
        <f>ROUNDUP(IF(D4326&gt;$D$5,0,($D$5-D4326+1)/365),0)</f>
        <v>1</v>
      </c>
      <c r="R4326" s="28">
        <f>IF(OR(P4326=1,Q4326=1),IF(D4326+364&lt;=$D$5,(D4326+364-$D$4+1)/365,IF(D4326&gt;$D$4,($D$5-D4326+1)/365,$D$6/365)),0)</f>
        <v>0.12448462075087376</v>
      </c>
      <c r="S4326" s="28">
        <f>'Data &amp; Parameter'!$E$16*'Data &amp; Parameter'!$E$17*('Data &amp; Parameter'!$E$18+'Data &amp; Parameter'!$E$19)*'Data &amp; Parameter'!$E$20*'Data &amp; Parameter'!$E$37*R4326</f>
        <v>0.43279622326997713</v>
      </c>
      <c r="T4326" s="28">
        <f t="shared" si="67"/>
        <v>0.86559939201101543</v>
      </c>
    </row>
    <row r="4327" spans="1:20" ht="15.75" customHeight="1" x14ac:dyDescent="0.35">
      <c r="A4327">
        <v>4320</v>
      </c>
      <c r="B4327" s="76">
        <v>44256.563194444447</v>
      </c>
      <c r="C4327" s="1" t="s">
        <v>13690</v>
      </c>
      <c r="D4327" s="76">
        <v>44256.56417824074</v>
      </c>
      <c r="E4327" s="1" t="s">
        <v>13691</v>
      </c>
      <c r="F4327" s="1" t="s">
        <v>13692</v>
      </c>
      <c r="G4327" s="1" t="s">
        <v>123</v>
      </c>
      <c r="H4327" s="1" t="s">
        <v>124</v>
      </c>
      <c r="I4327" s="1" t="s">
        <v>125</v>
      </c>
      <c r="J4327" s="1" t="s">
        <v>9415</v>
      </c>
      <c r="K4327" s="1" t="s">
        <v>9415</v>
      </c>
      <c r="L4327">
        <f>ROUNDUP(IF(B4327&gt;$D$4,0,($D$4-B4327+1)/365),0)</f>
        <v>0</v>
      </c>
      <c r="M4327">
        <f>ROUNDUP(IF(B4327&gt;$D$5,0,($D$5-B4327+1)/365),0)</f>
        <v>1</v>
      </c>
      <c r="N4327" s="28">
        <f>IF(OR(L4327=1,M4327=1),IF(B4327+364&lt;=$D$5,(B4327+364-$D$4+1)/365,IF(B4327&gt;$D$4,($D$5-B4327+1)/365,$D$6/365)),0)</f>
        <v>0.12448439878233779</v>
      </c>
      <c r="O4327" s="28">
        <f>'Data &amp; Parameter'!$E$16*'Data &amp; Parameter'!$E$17*('Data &amp; Parameter'!$E$18+'Data &amp; Parameter'!$E$19)*'Data &amp; Parameter'!$E$20*'Data &amp; Parameter'!$E$37*N4327</f>
        <v>0.43279545155100119</v>
      </c>
      <c r="P4327">
        <f>ROUNDUP(IF(D4327&gt;$D$4,0,($D$4-D4327+1)/365),0)</f>
        <v>0</v>
      </c>
      <c r="Q4327">
        <f>ROUNDUP(IF(D4327&gt;$D$5,0,($D$5-D4327+1)/365),0)</f>
        <v>1</v>
      </c>
      <c r="R4327" s="28">
        <f>IF(OR(P4327=1,Q4327=1),IF(D4327+364&lt;=$D$5,(D4327+364-$D$4+1)/365,IF(D4327&gt;$D$4,($D$5-D4327+1)/365,$D$6/365)),0)</f>
        <v>0.12448170345002699</v>
      </c>
      <c r="S4327" s="28">
        <f>'Data &amp; Parameter'!$E$16*'Data &amp; Parameter'!$E$17*('Data &amp; Parameter'!$E$18+'Data &amp; Parameter'!$E$19)*'Data &amp; Parameter'!$E$20*'Data &amp; Parameter'!$E$37*R4327</f>
        <v>0.43278608067741425</v>
      </c>
      <c r="T4327" s="28">
        <f t="shared" si="67"/>
        <v>0.8655815322284155</v>
      </c>
    </row>
    <row r="4328" spans="1:20" ht="15.75" customHeight="1" x14ac:dyDescent="0.35">
      <c r="A4328">
        <v>4321</v>
      </c>
      <c r="B4328" s="76">
        <v>44256.564282407402</v>
      </c>
      <c r="C4328" s="1" t="s">
        <v>13693</v>
      </c>
      <c r="D4328" s="76">
        <v>44256.564965277779</v>
      </c>
      <c r="E4328" s="1" t="s">
        <v>13694</v>
      </c>
      <c r="F4328" s="1" t="s">
        <v>13695</v>
      </c>
      <c r="G4328" s="1" t="s">
        <v>123</v>
      </c>
      <c r="H4328" s="1" t="s">
        <v>124</v>
      </c>
      <c r="I4328" s="1" t="s">
        <v>125</v>
      </c>
      <c r="J4328" s="1" t="s">
        <v>11834</v>
      </c>
      <c r="K4328" s="1" t="s">
        <v>11834</v>
      </c>
      <c r="L4328">
        <f>ROUNDUP(IF(B4328&gt;$D$4,0,($D$4-B4328+1)/365),0)</f>
        <v>0</v>
      </c>
      <c r="M4328">
        <f>ROUNDUP(IF(B4328&gt;$D$5,0,($D$5-B4328+1)/365),0)</f>
        <v>1</v>
      </c>
      <c r="N4328" s="28">
        <f>IF(OR(L4328=1,M4328=1),IF(B4328+364&lt;=$D$5,(B4328+364-$D$4+1)/365,IF(B4328&gt;$D$4,($D$5-B4328+1)/365,$D$6/365)),0)</f>
        <v>0.12448141806191217</v>
      </c>
      <c r="O4328" s="28">
        <f>'Data &amp; Parameter'!$E$16*'Data &amp; Parameter'!$E$17*('Data &amp; Parameter'!$E$18+'Data &amp; Parameter'!$E$19)*'Data &amp; Parameter'!$E$20*'Data &amp; Parameter'!$E$37*N4328</f>
        <v>0.43278508846731217</v>
      </c>
      <c r="P4328">
        <f>ROUNDUP(IF(D4328&gt;$D$4,0,($D$4-D4328+1)/365),0)</f>
        <v>0</v>
      </c>
      <c r="Q4328">
        <f>ROUNDUP(IF(D4328&gt;$D$5,0,($D$5-D4328+1)/365),0)</f>
        <v>1</v>
      </c>
      <c r="R4328" s="28">
        <f>IF(OR(P4328=1,Q4328=1),IF(D4328+364&lt;=$D$5,(D4328+364-$D$4+1)/365,IF(D4328&gt;$D$4,($D$5-D4328+1)/365,$D$6/365)),0)</f>
        <v>0.1244795471841664</v>
      </c>
      <c r="S4328" s="28">
        <f>'Data &amp; Parameter'!$E$16*'Data &amp; Parameter'!$E$17*('Data &amp; Parameter'!$E$18+'Data &amp; Parameter'!$E$19)*'Data &amp; Parameter'!$E$20*'Data &amp; Parameter'!$E$37*R4328</f>
        <v>0.43277858397850316</v>
      </c>
      <c r="T4328" s="28">
        <f t="shared" si="67"/>
        <v>0.86556367244581534</v>
      </c>
    </row>
    <row r="4329" spans="1:20" ht="15.75" customHeight="1" x14ac:dyDescent="0.35">
      <c r="A4329">
        <v>4322</v>
      </c>
      <c r="B4329" s="76">
        <v>44256.564675925925</v>
      </c>
      <c r="C4329" s="1" t="s">
        <v>13696</v>
      </c>
      <c r="D4329" s="76">
        <v>44256.566655092596</v>
      </c>
      <c r="E4329" s="1" t="s">
        <v>13697</v>
      </c>
      <c r="F4329" s="1" t="s">
        <v>13698</v>
      </c>
      <c r="G4329" s="1" t="s">
        <v>123</v>
      </c>
      <c r="H4329" s="1" t="s">
        <v>729</v>
      </c>
      <c r="I4329" s="1" t="s">
        <v>125</v>
      </c>
      <c r="J4329" s="1" t="s">
        <v>9415</v>
      </c>
      <c r="K4329" s="1" t="s">
        <v>9415</v>
      </c>
      <c r="L4329">
        <f>ROUNDUP(IF(B4329&gt;$D$4,0,($D$4-B4329+1)/365),0)</f>
        <v>0</v>
      </c>
      <c r="M4329">
        <f>ROUNDUP(IF(B4329&gt;$D$5,0,($D$5-B4329+1)/365),0)</f>
        <v>1</v>
      </c>
      <c r="N4329" s="28">
        <f>IF(OR(L4329=1,M4329=1),IF(B4329+364&lt;=$D$5,(B4329+364-$D$4+1)/365,IF(B4329&gt;$D$4,($D$5-B4329+1)/365,$D$6/365)),0)</f>
        <v>0.12448033992897189</v>
      </c>
      <c r="O4329" s="28">
        <f>'Data &amp; Parameter'!$E$16*'Data &amp; Parameter'!$E$17*('Data &amp; Parameter'!$E$18+'Data &amp; Parameter'!$E$19)*'Data &amp; Parameter'!$E$20*'Data &amp; Parameter'!$E$37*N4329</f>
        <v>0.43278134011782193</v>
      </c>
      <c r="P4329">
        <f>ROUNDUP(IF(D4329&gt;$D$4,0,($D$4-D4329+1)/365),0)</f>
        <v>0</v>
      </c>
      <c r="Q4329">
        <f>ROUNDUP(IF(D4329&gt;$D$5,0,($D$5-D4329+1)/365),0)</f>
        <v>1</v>
      </c>
      <c r="R4329" s="28">
        <f>IF(OR(P4329=1,Q4329=1),IF(D4329+364&lt;=$D$5,(D4329+364-$D$4+1)/365,IF(D4329&gt;$D$4,($D$5-D4329+1)/365,$D$6/365)),0)</f>
        <v>0.12447491755453098</v>
      </c>
      <c r="S4329" s="28">
        <f>'Data &amp; Parameter'!$E$16*'Data &amp; Parameter'!$E$17*('Data &amp; Parameter'!$E$18+'Data &amp; Parameter'!$E$19)*'Data &amp; Parameter'!$E$20*'Data &amp; Parameter'!$E$37*R4329</f>
        <v>0.43276248812498119</v>
      </c>
      <c r="T4329" s="28">
        <f t="shared" si="67"/>
        <v>0.86554382824280318</v>
      </c>
    </row>
    <row r="4330" spans="1:20" ht="15.75" customHeight="1" x14ac:dyDescent="0.35">
      <c r="A4330">
        <v>4323</v>
      </c>
      <c r="B4330" s="76">
        <v>44256.565520833334</v>
      </c>
      <c r="C4330" s="1" t="s">
        <v>13699</v>
      </c>
      <c r="D4330" s="76">
        <v>44256.56658564815</v>
      </c>
      <c r="E4330" s="1" t="s">
        <v>13700</v>
      </c>
      <c r="F4330" s="1" t="s">
        <v>13701</v>
      </c>
      <c r="G4330" s="1" t="s">
        <v>123</v>
      </c>
      <c r="H4330" s="1" t="s">
        <v>124</v>
      </c>
      <c r="I4330" s="1" t="s">
        <v>125</v>
      </c>
      <c r="J4330" s="1" t="s">
        <v>11820</v>
      </c>
      <c r="K4330" s="1" t="s">
        <v>13689</v>
      </c>
      <c r="L4330">
        <f>ROUNDUP(IF(B4330&gt;$D$4,0,($D$4-B4330+1)/365),0)</f>
        <v>0</v>
      </c>
      <c r="M4330">
        <f>ROUNDUP(IF(B4330&gt;$D$5,0,($D$5-B4330+1)/365),0)</f>
        <v>1</v>
      </c>
      <c r="N4330" s="28">
        <f>IF(OR(L4330=1,M4330=1),IF(B4330+364&lt;=$D$5,(B4330+364-$D$4+1)/365,IF(B4330&gt;$D$4,($D$5-B4330+1)/365,$D$6/365)),0)</f>
        <v>0.12447802511415419</v>
      </c>
      <c r="O4330" s="28">
        <f>'Data &amp; Parameter'!$E$16*'Data &amp; Parameter'!$E$17*('Data &amp; Parameter'!$E$18+'Data &amp; Parameter'!$E$19)*'Data &amp; Parameter'!$E$20*'Data &amp; Parameter'!$E$37*N4330</f>
        <v>0.43277329219106098</v>
      </c>
      <c r="P4330">
        <f>ROUNDUP(IF(D4330&gt;$D$4,0,($D$4-D4330+1)/365),0)</f>
        <v>0</v>
      </c>
      <c r="Q4330">
        <f>ROUNDUP(IF(D4330&gt;$D$5,0,($D$5-D4330+1)/365),0)</f>
        <v>1</v>
      </c>
      <c r="R4330" s="28">
        <f>IF(OR(P4330=1,Q4330=1),IF(D4330+364&lt;=$D$5,(D4330+364-$D$4+1)/365,IF(D4330&gt;$D$4,($D$5-D4330+1)/365,$D$6/365)),0)</f>
        <v>0.12447510781328749</v>
      </c>
      <c r="S4330" s="28">
        <f>'Data &amp; Parameter'!$E$16*'Data &amp; Parameter'!$E$17*('Data &amp; Parameter'!$E$18+'Data &amp; Parameter'!$E$19)*'Data &amp; Parameter'!$E$20*'Data &amp; Parameter'!$E$37*R4330</f>
        <v>0.43276314959842876</v>
      </c>
      <c r="T4330" s="28">
        <f t="shared" si="67"/>
        <v>0.86553644178948974</v>
      </c>
    </row>
    <row r="4331" spans="1:20" ht="15.75" customHeight="1" x14ac:dyDescent="0.35">
      <c r="A4331">
        <v>4324</v>
      </c>
      <c r="B4331" s="76">
        <v>44256.567766203705</v>
      </c>
      <c r="C4331" s="1" t="s">
        <v>13702</v>
      </c>
      <c r="D4331" s="76">
        <v>44256.568715277783</v>
      </c>
      <c r="E4331" s="1" t="s">
        <v>13703</v>
      </c>
      <c r="F4331" s="1" t="s">
        <v>13704</v>
      </c>
      <c r="G4331" s="1" t="s">
        <v>123</v>
      </c>
      <c r="H4331" s="1" t="s">
        <v>124</v>
      </c>
      <c r="I4331" s="1" t="s">
        <v>125</v>
      </c>
      <c r="J4331" s="1" t="s">
        <v>11834</v>
      </c>
      <c r="K4331" s="1" t="s">
        <v>11834</v>
      </c>
      <c r="L4331">
        <f>ROUNDUP(IF(B4331&gt;$D$4,0,($D$4-B4331+1)/365),0)</f>
        <v>0</v>
      </c>
      <c r="M4331">
        <f>ROUNDUP(IF(B4331&gt;$D$5,0,($D$5-B4331+1)/365),0)</f>
        <v>1</v>
      </c>
      <c r="N4331" s="28">
        <f>IF(OR(L4331=1,M4331=1),IF(B4331+364&lt;=$D$5,(B4331+364-$D$4+1)/365,IF(B4331&gt;$D$4,($D$5-B4331+1)/365,$D$6/365)),0)</f>
        <v>0.12447187341450656</v>
      </c>
      <c r="O4331" s="28">
        <f>'Data &amp; Parameter'!$E$16*'Data &amp; Parameter'!$E$17*('Data &amp; Parameter'!$E$18+'Data &amp; Parameter'!$E$19)*'Data &amp; Parameter'!$E$20*'Data &amp; Parameter'!$E$37*N4331</f>
        <v>0.43275190455009677</v>
      </c>
      <c r="P4331">
        <f>ROUNDUP(IF(D4331&gt;$D$4,0,($D$4-D4331+1)/365),0)</f>
        <v>0</v>
      </c>
      <c r="Q4331">
        <f>ROUNDUP(IF(D4331&gt;$D$5,0,($D$5-D4331+1)/365),0)</f>
        <v>1</v>
      </c>
      <c r="R4331" s="28">
        <f>IF(OR(P4331=1,Q4331=1),IF(D4331+364&lt;=$D$5,(D4331+364-$D$4+1)/365,IF(D4331&gt;$D$4,($D$5-D4331+1)/365,$D$6/365)),0)</f>
        <v>0.12446927321155409</v>
      </c>
      <c r="S4331" s="28">
        <f>'Data &amp; Parameter'!$E$16*'Data &amp; Parameter'!$E$17*('Data &amp; Parameter'!$E$18+'Data &amp; Parameter'!$E$19)*'Data &amp; Parameter'!$E$20*'Data &amp; Parameter'!$E$37*R4331</f>
        <v>0.43274286441316434</v>
      </c>
      <c r="T4331" s="28">
        <f t="shared" si="67"/>
        <v>0.86549476896326105</v>
      </c>
    </row>
    <row r="4332" spans="1:20" ht="15.75" customHeight="1" x14ac:dyDescent="0.35">
      <c r="A4332">
        <v>4325</v>
      </c>
      <c r="B4332" s="76">
        <v>44256.568159722221</v>
      </c>
      <c r="C4332" s="1" t="s">
        <v>13705</v>
      </c>
      <c r="D4332" s="76">
        <v>44256.568981481483</v>
      </c>
      <c r="E4332" s="1" t="s">
        <v>13706</v>
      </c>
      <c r="F4332" s="1" t="s">
        <v>13707</v>
      </c>
      <c r="G4332" s="1" t="s">
        <v>123</v>
      </c>
      <c r="H4332" s="1" t="s">
        <v>124</v>
      </c>
      <c r="I4332" s="1" t="s">
        <v>125</v>
      </c>
      <c r="J4332" s="1" t="s">
        <v>9415</v>
      </c>
      <c r="K4332" s="1" t="s">
        <v>9415</v>
      </c>
      <c r="L4332">
        <f>ROUNDUP(IF(B4332&gt;$D$4,0,($D$4-B4332+1)/365),0)</f>
        <v>0</v>
      </c>
      <c r="M4332">
        <f>ROUNDUP(IF(B4332&gt;$D$5,0,($D$5-B4332+1)/365),0)</f>
        <v>1</v>
      </c>
      <c r="N4332" s="28">
        <f>IF(OR(L4332=1,M4332=1),IF(B4332+364&lt;=$D$5,(B4332+364-$D$4+1)/365,IF(B4332&gt;$D$4,($D$5-B4332+1)/365,$D$6/365)),0)</f>
        <v>0.12447079528158624</v>
      </c>
      <c r="O4332" s="28">
        <f>'Data &amp; Parameter'!$E$16*'Data &amp; Parameter'!$E$17*('Data &amp; Parameter'!$E$18+'Data &amp; Parameter'!$E$19)*'Data &amp; Parameter'!$E$20*'Data &amp; Parameter'!$E$37*N4332</f>
        <v>0.43274815620067586</v>
      </c>
      <c r="P4332">
        <f>ROUNDUP(IF(D4332&gt;$D$4,0,($D$4-D4332+1)/365),0)</f>
        <v>0</v>
      </c>
      <c r="Q4332">
        <f>ROUNDUP(IF(D4332&gt;$D$5,0,($D$5-D4332+1)/365),0)</f>
        <v>1</v>
      </c>
      <c r="R4332" s="28">
        <f>IF(OR(P4332=1,Q4332=1),IF(D4332+364&lt;=$D$5,(D4332+364-$D$4+1)/365,IF(D4332&gt;$D$4,($D$5-D4332+1)/365,$D$6/365)),0)</f>
        <v>0.12446854388634739</v>
      </c>
      <c r="S4332" s="28">
        <f>'Data &amp; Parameter'!$E$16*'Data &amp; Parameter'!$E$17*('Data &amp; Parameter'!$E$18+'Data &amp; Parameter'!$E$19)*'Data &amp; Parameter'!$E$20*'Data &amp; Parameter'!$E$37*R4332</f>
        <v>0.43274032876504098</v>
      </c>
      <c r="T4332" s="28">
        <f t="shared" si="67"/>
        <v>0.86548848496571684</v>
      </c>
    </row>
    <row r="4333" spans="1:20" ht="15.75" customHeight="1" x14ac:dyDescent="0.35">
      <c r="A4333">
        <v>4326</v>
      </c>
      <c r="B4333" s="76">
        <v>44256.568275462967</v>
      </c>
      <c r="C4333" s="1" t="s">
        <v>13708</v>
      </c>
      <c r="D4333" s="76">
        <v>44256.568796296298</v>
      </c>
      <c r="E4333" s="1" t="s">
        <v>13709</v>
      </c>
      <c r="F4333" s="1" t="s">
        <v>13710</v>
      </c>
      <c r="G4333" s="1" t="s">
        <v>123</v>
      </c>
      <c r="H4333" s="1" t="s">
        <v>124</v>
      </c>
      <c r="I4333" s="1" t="s">
        <v>125</v>
      </c>
      <c r="J4333" s="1" t="s">
        <v>11820</v>
      </c>
      <c r="K4333" s="1" t="s">
        <v>13689</v>
      </c>
      <c r="L4333">
        <f>ROUNDUP(IF(B4333&gt;$D$4,0,($D$4-B4333+1)/365),0)</f>
        <v>0</v>
      </c>
      <c r="M4333">
        <f>ROUNDUP(IF(B4333&gt;$D$5,0,($D$5-B4333+1)/365),0)</f>
        <v>1</v>
      </c>
      <c r="N4333" s="28">
        <f>IF(OR(L4333=1,M4333=1),IF(B4333+364&lt;=$D$5,(B4333+364-$D$4+1)/365,IF(B4333&gt;$D$4,($D$5-B4333+1)/365,$D$6/365)),0)</f>
        <v>0.12447047818365208</v>
      </c>
      <c r="O4333" s="28">
        <f>'Data &amp; Parameter'!$E$16*'Data &amp; Parameter'!$E$17*('Data &amp; Parameter'!$E$18+'Data &amp; Parameter'!$E$19)*'Data &amp; Parameter'!$E$20*'Data &amp; Parameter'!$E$37*N4333</f>
        <v>0.4327470537449068</v>
      </c>
      <c r="P4333">
        <f>ROUNDUP(IF(D4333&gt;$D$4,0,($D$4-D4333+1)/365),0)</f>
        <v>0</v>
      </c>
      <c r="Q4333">
        <f>ROUNDUP(IF(D4333&gt;$D$5,0,($D$5-D4333+1)/365),0)</f>
        <v>1</v>
      </c>
      <c r="R4333" s="28">
        <f>IF(OR(P4333=1,Q4333=1),IF(D4333+364&lt;=$D$5,(D4333+364-$D$4+1)/365,IF(D4333&gt;$D$4,($D$5-D4333+1)/365,$D$6/365)),0)</f>
        <v>0.12446905124301812</v>
      </c>
      <c r="S4333" s="28">
        <f>'Data &amp; Parameter'!$E$16*'Data &amp; Parameter'!$E$17*('Data &amp; Parameter'!$E$18+'Data &amp; Parameter'!$E$19)*'Data &amp; Parameter'!$E$20*'Data &amp; Parameter'!$E$37*R4333</f>
        <v>0.4327420926941884</v>
      </c>
      <c r="T4333" s="28">
        <f t="shared" si="67"/>
        <v>0.86548914643909525</v>
      </c>
    </row>
    <row r="4334" spans="1:20" ht="15.75" customHeight="1" x14ac:dyDescent="0.35">
      <c r="A4334">
        <v>4327</v>
      </c>
      <c r="B4334" s="76">
        <v>44256.56895833333</v>
      </c>
      <c r="C4334" s="1" t="s">
        <v>13711</v>
      </c>
      <c r="D4334" s="76">
        <v>44256.569722222222</v>
      </c>
      <c r="E4334" s="1" t="s">
        <v>13712</v>
      </c>
      <c r="F4334" s="1" t="s">
        <v>13713</v>
      </c>
      <c r="G4334" s="1" t="s">
        <v>123</v>
      </c>
      <c r="H4334" s="1" t="s">
        <v>729</v>
      </c>
      <c r="I4334" s="1" t="s">
        <v>125</v>
      </c>
      <c r="J4334" s="1" t="s">
        <v>9415</v>
      </c>
      <c r="K4334" s="1" t="s">
        <v>9415</v>
      </c>
      <c r="L4334">
        <f>ROUNDUP(IF(B4334&gt;$D$4,0,($D$4-B4334+1)/365),0)</f>
        <v>0</v>
      </c>
      <c r="M4334">
        <f>ROUNDUP(IF(B4334&gt;$D$5,0,($D$5-B4334+1)/365),0)</f>
        <v>1</v>
      </c>
      <c r="N4334" s="28">
        <f>IF(OR(L4334=1,M4334=1),IF(B4334+364&lt;=$D$5,(B4334+364-$D$4+1)/365,IF(B4334&gt;$D$4,($D$5-B4334+1)/365,$D$6/365)),0)</f>
        <v>0.12446860730594617</v>
      </c>
      <c r="O4334" s="28">
        <f>'Data &amp; Parameter'!$E$16*'Data &amp; Parameter'!$E$17*('Data &amp; Parameter'!$E$18+'Data &amp; Parameter'!$E$19)*'Data &amp; Parameter'!$E$20*'Data &amp; Parameter'!$E$37*N4334</f>
        <v>0.43274054925623634</v>
      </c>
      <c r="P4334">
        <f>ROUNDUP(IF(D4334&gt;$D$4,0,($D$4-D4334+1)/365),0)</f>
        <v>0</v>
      </c>
      <c r="Q4334">
        <f>ROUNDUP(IF(D4334&gt;$D$5,0,($D$5-D4334+1)/365),0)</f>
        <v>1</v>
      </c>
      <c r="R4334" s="28">
        <f>IF(OR(P4334=1,Q4334=1),IF(D4334+364&lt;=$D$5,(D4334+364-$D$4+1)/365,IF(D4334&gt;$D$4,($D$5-D4334+1)/365,$D$6/365)),0)</f>
        <v>0.12446651445966443</v>
      </c>
      <c r="S4334" s="28">
        <f>'Data &amp; Parameter'!$E$16*'Data &amp; Parameter'!$E$17*('Data &amp; Parameter'!$E$18+'Data &amp; Parameter'!$E$19)*'Data &amp; Parameter'!$E$20*'Data &amp; Parameter'!$E$37*R4334</f>
        <v>0.43273327304845138</v>
      </c>
      <c r="T4334" s="28">
        <f t="shared" si="67"/>
        <v>0.86547382230468772</v>
      </c>
    </row>
    <row r="4335" spans="1:20" ht="15.75" customHeight="1" x14ac:dyDescent="0.35">
      <c r="A4335">
        <v>4328</v>
      </c>
      <c r="B4335" s="76">
        <v>44256.569722222222</v>
      </c>
      <c r="C4335" s="1" t="s">
        <v>13714</v>
      </c>
      <c r="D4335" s="76">
        <v>44256.570821759262</v>
      </c>
      <c r="E4335" s="1" t="s">
        <v>13715</v>
      </c>
      <c r="F4335" s="1" t="s">
        <v>13716</v>
      </c>
      <c r="G4335" s="1" t="s">
        <v>123</v>
      </c>
      <c r="H4335" s="1" t="s">
        <v>124</v>
      </c>
      <c r="I4335" s="1" t="s">
        <v>125</v>
      </c>
      <c r="J4335" s="1" t="s">
        <v>12074</v>
      </c>
      <c r="K4335" s="1" t="s">
        <v>13386</v>
      </c>
      <c r="L4335">
        <f>ROUNDUP(IF(B4335&gt;$D$4,0,($D$4-B4335+1)/365),0)</f>
        <v>0</v>
      </c>
      <c r="M4335">
        <f>ROUNDUP(IF(B4335&gt;$D$5,0,($D$5-B4335+1)/365),0)</f>
        <v>1</v>
      </c>
      <c r="N4335" s="28">
        <f>IF(OR(L4335=1,M4335=1),IF(B4335+364&lt;=$D$5,(B4335+364-$D$4+1)/365,IF(B4335&gt;$D$4,($D$5-B4335+1)/365,$D$6/365)),0)</f>
        <v>0.12446651445966443</v>
      </c>
      <c r="O4335" s="28">
        <f>'Data &amp; Parameter'!$E$16*'Data &amp; Parameter'!$E$17*('Data &amp; Parameter'!$E$18+'Data &amp; Parameter'!$E$19)*'Data &amp; Parameter'!$E$20*'Data &amp; Parameter'!$E$37*N4335</f>
        <v>0.43273327304845138</v>
      </c>
      <c r="P4335">
        <f>ROUNDUP(IF(D4335&gt;$D$4,0,($D$4-D4335+1)/365),0)</f>
        <v>0</v>
      </c>
      <c r="Q4335">
        <f>ROUNDUP(IF(D4335&gt;$D$5,0,($D$5-D4335+1)/365),0)</f>
        <v>1</v>
      </c>
      <c r="R4335" s="28">
        <f>IF(OR(P4335=1,Q4335=1),IF(D4335+364&lt;=$D$5,(D4335+364-$D$4+1)/365,IF(D4335&gt;$D$4,($D$5-D4335+1)/365,$D$6/365)),0)</f>
        <v>0.12446350202941948</v>
      </c>
      <c r="S4335" s="28">
        <f>'Data &amp; Parameter'!$E$16*'Data &amp; Parameter'!$E$17*('Data &amp; Parameter'!$E$18+'Data &amp; Parameter'!$E$19)*'Data &amp; Parameter'!$E$20*'Data &amp; Parameter'!$E$37*R4335</f>
        <v>0.43272279971909539</v>
      </c>
      <c r="T4335" s="28">
        <f t="shared" si="67"/>
        <v>0.86545607276754677</v>
      </c>
    </row>
    <row r="4336" spans="1:20" ht="15.75" customHeight="1" x14ac:dyDescent="0.35">
      <c r="A4336">
        <v>4329</v>
      </c>
      <c r="B4336" s="76">
        <v>44256.570532407408</v>
      </c>
      <c r="C4336" s="1" t="s">
        <v>13717</v>
      </c>
      <c r="D4336" s="76">
        <v>44256.571203703701</v>
      </c>
      <c r="E4336" s="1" t="s">
        <v>13718</v>
      </c>
      <c r="F4336" s="1" t="s">
        <v>13719</v>
      </c>
      <c r="G4336" s="1" t="s">
        <v>123</v>
      </c>
      <c r="H4336" s="1" t="s">
        <v>124</v>
      </c>
      <c r="I4336" s="1" t="s">
        <v>125</v>
      </c>
      <c r="J4336" s="1" t="s">
        <v>11820</v>
      </c>
      <c r="K4336" s="1" t="s">
        <v>13720</v>
      </c>
      <c r="L4336">
        <f>ROUNDUP(IF(B4336&gt;$D$4,0,($D$4-B4336+1)/365),0)</f>
        <v>0</v>
      </c>
      <c r="M4336">
        <f>ROUNDUP(IF(B4336&gt;$D$5,0,($D$5-B4336+1)/365),0)</f>
        <v>1</v>
      </c>
      <c r="N4336" s="28">
        <f>IF(OR(L4336=1,M4336=1),IF(B4336+364&lt;=$D$5,(B4336+364-$D$4+1)/365,IF(B4336&gt;$D$4,($D$5-B4336+1)/365,$D$6/365)),0)</f>
        <v>0.12446429477422498</v>
      </c>
      <c r="O4336" s="28">
        <f>'Data &amp; Parameter'!$E$16*'Data &amp; Parameter'!$E$17*('Data &amp; Parameter'!$E$18+'Data &amp; Parameter'!$E$19)*'Data &amp; Parameter'!$E$20*'Data &amp; Parameter'!$E$37*N4336</f>
        <v>0.43272555585841416</v>
      </c>
      <c r="P4336">
        <f>ROUNDUP(IF(D4336&gt;$D$4,0,($D$4-D4336+1)/365),0)</f>
        <v>0</v>
      </c>
      <c r="Q4336">
        <f>ROUNDUP(IF(D4336&gt;$D$5,0,($D$5-D4336+1)/365),0)</f>
        <v>1</v>
      </c>
      <c r="R4336" s="28">
        <f>IF(OR(P4336=1,Q4336=1),IF(D4336+364&lt;=$D$5,(D4336+364-$D$4+1)/365,IF(D4336&gt;$D$4,($D$5-D4336+1)/365,$D$6/365)),0)</f>
        <v>0.12446245560629855</v>
      </c>
      <c r="S4336" s="28">
        <f>'Data &amp; Parameter'!$E$16*'Data &amp; Parameter'!$E$17*('Data &amp; Parameter'!$E$18+'Data &amp; Parameter'!$E$19)*'Data &amp; Parameter'!$E$20*'Data &amp; Parameter'!$E$37*R4336</f>
        <v>0.43271916161527219</v>
      </c>
      <c r="T4336" s="28">
        <f t="shared" si="67"/>
        <v>0.86544471747368634</v>
      </c>
    </row>
    <row r="4337" spans="1:20" ht="15.75" customHeight="1" x14ac:dyDescent="0.35">
      <c r="A4337">
        <v>4330</v>
      </c>
      <c r="B4337" s="76">
        <v>44256.571192129632</v>
      </c>
      <c r="C4337" s="1" t="s">
        <v>13721</v>
      </c>
      <c r="D4337" s="76">
        <v>44256.571956018517</v>
      </c>
      <c r="E4337" s="1" t="s">
        <v>13722</v>
      </c>
      <c r="F4337" s="1" t="s">
        <v>13723</v>
      </c>
      <c r="G4337" s="1" t="s">
        <v>123</v>
      </c>
      <c r="H4337" s="1" t="s">
        <v>124</v>
      </c>
      <c r="I4337" s="1" t="s">
        <v>125</v>
      </c>
      <c r="J4337" s="1" t="s">
        <v>9415</v>
      </c>
      <c r="K4337" s="1" t="s">
        <v>9415</v>
      </c>
      <c r="L4337">
        <f>ROUNDUP(IF(B4337&gt;$D$4,0,($D$4-B4337+1)/365),0)</f>
        <v>0</v>
      </c>
      <c r="M4337">
        <f>ROUNDUP(IF(B4337&gt;$D$5,0,($D$5-B4337+1)/365),0)</f>
        <v>1</v>
      </c>
      <c r="N4337" s="28">
        <f>IF(OR(L4337=1,M4337=1),IF(B4337+364&lt;=$D$5,(B4337+364-$D$4+1)/365,IF(B4337&gt;$D$4,($D$5-B4337+1)/365,$D$6/365)),0)</f>
        <v>0.12446248731607801</v>
      </c>
      <c r="O4337" s="28">
        <f>'Data &amp; Parameter'!$E$16*'Data &amp; Parameter'!$E$17*('Data &amp; Parameter'!$E$18+'Data &amp; Parameter'!$E$19)*'Data &amp; Parameter'!$E$20*'Data &amp; Parameter'!$E$37*N4337</f>
        <v>0.43271927186080056</v>
      </c>
      <c r="P4337">
        <f>ROUNDUP(IF(D4337&gt;$D$4,0,($D$4-D4337+1)/365),0)</f>
        <v>0</v>
      </c>
      <c r="Q4337">
        <f>ROUNDUP(IF(D4337&gt;$D$5,0,($D$5-D4337+1)/365),0)</f>
        <v>1</v>
      </c>
      <c r="R4337" s="28">
        <f>IF(OR(P4337=1,Q4337=1),IF(D4337+364&lt;=$D$5,(D4337+364-$D$4+1)/365,IF(D4337&gt;$D$4,($D$5-D4337+1)/365,$D$6/365)),0)</f>
        <v>0.1244603944698162</v>
      </c>
      <c r="S4337" s="28">
        <f>'Data &amp; Parameter'!$E$16*'Data &amp; Parameter'!$E$17*('Data &amp; Parameter'!$E$18+'Data &amp; Parameter'!$E$19)*'Data &amp; Parameter'!$E$20*'Data &amp; Parameter'!$E$37*R4337</f>
        <v>0.43271199565308488</v>
      </c>
      <c r="T4337" s="28">
        <f t="shared" si="67"/>
        <v>0.86543126751388544</v>
      </c>
    </row>
    <row r="4338" spans="1:20" ht="15.75" customHeight="1" x14ac:dyDescent="0.35">
      <c r="A4338">
        <v>4331</v>
      </c>
      <c r="B4338" s="76">
        <v>44256.571412037039</v>
      </c>
      <c r="C4338" s="1" t="s">
        <v>13724</v>
      </c>
      <c r="D4338" s="76">
        <v>44256.572013888886</v>
      </c>
      <c r="E4338" s="1" t="s">
        <v>13725</v>
      </c>
      <c r="F4338" s="1" t="s">
        <v>13726</v>
      </c>
      <c r="G4338" s="1" t="s">
        <v>123</v>
      </c>
      <c r="H4338" s="1" t="s">
        <v>124</v>
      </c>
      <c r="I4338" s="1" t="s">
        <v>125</v>
      </c>
      <c r="J4338" s="1" t="s">
        <v>11834</v>
      </c>
      <c r="K4338" s="1" t="s">
        <v>11834</v>
      </c>
      <c r="L4338">
        <f>ROUNDUP(IF(B4338&gt;$D$4,0,($D$4-B4338+1)/365),0)</f>
        <v>0</v>
      </c>
      <c r="M4338">
        <f>ROUNDUP(IF(B4338&gt;$D$5,0,($D$5-B4338+1)/365),0)</f>
        <v>1</v>
      </c>
      <c r="N4338" s="28">
        <f>IF(OR(L4338=1,M4338=1),IF(B4338+364&lt;=$D$5,(B4338+364-$D$4+1)/365,IF(B4338&gt;$D$4,($D$5-B4338+1)/365,$D$6/365)),0)</f>
        <v>0.12446188483002901</v>
      </c>
      <c r="O4338" s="28">
        <f>'Data &amp; Parameter'!$E$16*'Data &amp; Parameter'!$E$17*('Data &amp; Parameter'!$E$18+'Data &amp; Parameter'!$E$19)*'Data &amp; Parameter'!$E$20*'Data &amp; Parameter'!$E$37*N4338</f>
        <v>0.43271717719492936</v>
      </c>
      <c r="P4338">
        <f>ROUNDUP(IF(D4338&gt;$D$4,0,($D$4-D4338+1)/365),0)</f>
        <v>0</v>
      </c>
      <c r="Q4338">
        <f>ROUNDUP(IF(D4338&gt;$D$5,0,($D$5-D4338+1)/365),0)</f>
        <v>1</v>
      </c>
      <c r="R4338" s="28">
        <f>IF(OR(P4338=1,Q4338=1),IF(D4338+364&lt;=$D$5,(D4338+364-$D$4+1)/365,IF(D4338&gt;$D$4,($D$5-D4338+1)/365,$D$6/365)),0)</f>
        <v>0.12446023592085909</v>
      </c>
      <c r="S4338" s="28">
        <f>'Data &amp; Parameter'!$E$16*'Data &amp; Parameter'!$E$17*('Data &amp; Parameter'!$E$18+'Data &amp; Parameter'!$E$19)*'Data &amp; Parameter'!$E$20*'Data &amp; Parameter'!$E$37*R4338</f>
        <v>0.43271144442523496</v>
      </c>
      <c r="T4338" s="28">
        <f t="shared" si="67"/>
        <v>0.86542862162016432</v>
      </c>
    </row>
    <row r="4339" spans="1:20" ht="15.75" customHeight="1" x14ac:dyDescent="0.35">
      <c r="A4339">
        <v>4332</v>
      </c>
      <c r="B4339" s="76">
        <v>44256.572835648149</v>
      </c>
      <c r="C4339" s="1" t="s">
        <v>13727</v>
      </c>
      <c r="D4339" s="76">
        <v>44256.573703703703</v>
      </c>
      <c r="E4339" s="1" t="s">
        <v>13728</v>
      </c>
      <c r="F4339" s="1" t="s">
        <v>13729</v>
      </c>
      <c r="G4339" s="1" t="s">
        <v>123</v>
      </c>
      <c r="H4339" s="1" t="s">
        <v>729</v>
      </c>
      <c r="I4339" s="1" t="s">
        <v>125</v>
      </c>
      <c r="J4339" s="1" t="s">
        <v>9415</v>
      </c>
      <c r="K4339" s="1" t="s">
        <v>9415</v>
      </c>
      <c r="L4339">
        <f>ROUNDUP(IF(B4339&gt;$D$4,0,($D$4-B4339+1)/365),0)</f>
        <v>0</v>
      </c>
      <c r="M4339">
        <f>ROUNDUP(IF(B4339&gt;$D$5,0,($D$5-B4339+1)/365),0)</f>
        <v>1</v>
      </c>
      <c r="N4339" s="28">
        <f>IF(OR(L4339=1,M4339=1),IF(B4339+364&lt;=$D$5,(B4339+364-$D$4+1)/365,IF(B4339&gt;$D$4,($D$5-B4339+1)/365,$D$6/365)),0)</f>
        <v>0.12445798452562024</v>
      </c>
      <c r="O4339" s="28">
        <f>'Data &amp; Parameter'!$E$16*'Data &amp; Parameter'!$E$17*('Data &amp; Parameter'!$E$18+'Data &amp; Parameter'!$E$19)*'Data &amp; Parameter'!$E$20*'Data &amp; Parameter'!$E$37*N4339</f>
        <v>0.43270361698960003</v>
      </c>
      <c r="P4339">
        <f>ROUNDUP(IF(D4339&gt;$D$4,0,($D$4-D4339+1)/365),0)</f>
        <v>0</v>
      </c>
      <c r="Q4339">
        <f>ROUNDUP(IF(D4339&gt;$D$5,0,($D$5-D4339+1)/365),0)</f>
        <v>1</v>
      </c>
      <c r="R4339" s="28">
        <f>IF(OR(P4339=1,Q4339=1),IF(D4339+364&lt;=$D$5,(D4339+364-$D$4+1)/365,IF(D4339&gt;$D$4,($D$5-D4339+1)/365,$D$6/365)),0)</f>
        <v>0.12445560629122368</v>
      </c>
      <c r="S4339" s="28">
        <f>'Data &amp; Parameter'!$E$16*'Data &amp; Parameter'!$E$17*('Data &amp; Parameter'!$E$18+'Data &amp; Parameter'!$E$19)*'Data &amp; Parameter'!$E$20*'Data &amp; Parameter'!$E$37*R4339</f>
        <v>0.43269534857171299</v>
      </c>
      <c r="T4339" s="28">
        <f t="shared" si="67"/>
        <v>0.86539896556131302</v>
      </c>
    </row>
    <row r="4340" spans="1:20" ht="15.75" customHeight="1" x14ac:dyDescent="0.35">
      <c r="A4340">
        <v>4333</v>
      </c>
      <c r="B4340" s="76">
        <v>44256.573449074072</v>
      </c>
      <c r="C4340" s="1" t="s">
        <v>13730</v>
      </c>
      <c r="D4340" s="76">
        <v>44256.573900462958</v>
      </c>
      <c r="E4340" s="1" t="s">
        <v>13731</v>
      </c>
      <c r="F4340" s="1" t="s">
        <v>13732</v>
      </c>
      <c r="G4340" s="1" t="s">
        <v>123</v>
      </c>
      <c r="H4340" s="1" t="s">
        <v>124</v>
      </c>
      <c r="I4340" s="1" t="s">
        <v>125</v>
      </c>
      <c r="J4340" s="1" t="s">
        <v>11820</v>
      </c>
      <c r="K4340" s="1" t="s">
        <v>13689</v>
      </c>
      <c r="L4340">
        <f>ROUNDUP(IF(B4340&gt;$D$4,0,($D$4-B4340+1)/365),0)</f>
        <v>0</v>
      </c>
      <c r="M4340">
        <f>ROUNDUP(IF(B4340&gt;$D$5,0,($D$5-B4340+1)/365),0)</f>
        <v>1</v>
      </c>
      <c r="N4340" s="28">
        <f>IF(OR(L4340=1,M4340=1),IF(B4340+364&lt;=$D$5,(B4340+364-$D$4+1)/365,IF(B4340&gt;$D$4,($D$5-B4340+1)/365,$D$6/365)),0)</f>
        <v>0.12445630390665093</v>
      </c>
      <c r="O4340" s="28">
        <f>'Data &amp; Parameter'!$E$16*'Data &amp; Parameter'!$E$17*('Data &amp; Parameter'!$E$18+'Data &amp; Parameter'!$E$19)*'Data &amp; Parameter'!$E$20*'Data &amp; Parameter'!$E$37*N4340</f>
        <v>0.43269777397430798</v>
      </c>
      <c r="P4340">
        <f>ROUNDUP(IF(D4340&gt;$D$4,0,($D$4-D4340+1)/365),0)</f>
        <v>0</v>
      </c>
      <c r="Q4340">
        <f>ROUNDUP(IF(D4340&gt;$D$5,0,($D$5-D4340+1)/365),0)</f>
        <v>1</v>
      </c>
      <c r="R4340" s="28">
        <f>IF(OR(P4340=1,Q4340=1),IF(D4340+364&lt;=$D$5,(D4340+364-$D$4+1)/365,IF(D4340&gt;$D$4,($D$5-D4340+1)/365,$D$6/365)),0)</f>
        <v>0.12445506722477348</v>
      </c>
      <c r="S4340" s="28">
        <f>'Data &amp; Parameter'!$E$16*'Data &amp; Parameter'!$E$17*('Data &amp; Parameter'!$E$18+'Data &amp; Parameter'!$E$19)*'Data &amp; Parameter'!$E$20*'Data &amp; Parameter'!$E$37*R4340</f>
        <v>0.4326934743970372</v>
      </c>
      <c r="T4340" s="28">
        <f t="shared" si="67"/>
        <v>0.86539124837134518</v>
      </c>
    </row>
    <row r="4341" spans="1:20" ht="15.75" customHeight="1" x14ac:dyDescent="0.35">
      <c r="A4341">
        <v>4334</v>
      </c>
      <c r="B4341" s="76">
        <v>44256.57508101852</v>
      </c>
      <c r="C4341" s="1" t="s">
        <v>13733</v>
      </c>
      <c r="D4341" s="76">
        <v>44256.575856481482</v>
      </c>
      <c r="E4341" s="1" t="s">
        <v>13734</v>
      </c>
      <c r="F4341" s="1" t="s">
        <v>13735</v>
      </c>
      <c r="G4341" s="1" t="s">
        <v>123</v>
      </c>
      <c r="H4341" s="1" t="s">
        <v>124</v>
      </c>
      <c r="I4341" s="1" t="s">
        <v>125</v>
      </c>
      <c r="J4341" s="1" t="s">
        <v>12074</v>
      </c>
      <c r="K4341" s="1" t="s">
        <v>13386</v>
      </c>
      <c r="L4341">
        <f>ROUNDUP(IF(B4341&gt;$D$4,0,($D$4-B4341+1)/365),0)</f>
        <v>0</v>
      </c>
      <c r="M4341">
        <f>ROUNDUP(IF(B4341&gt;$D$5,0,($D$5-B4341+1)/365),0)</f>
        <v>1</v>
      </c>
      <c r="N4341" s="28">
        <f>IF(OR(L4341=1,M4341=1),IF(B4341+364&lt;=$D$5,(B4341+364-$D$4+1)/365,IF(B4341&gt;$D$4,($D$5-B4341+1)/365,$D$6/365)),0)</f>
        <v>0.12445183282597262</v>
      </c>
      <c r="O4341" s="28">
        <f>'Data &amp; Parameter'!$E$16*'Data &amp; Parameter'!$E$17*('Data &amp; Parameter'!$E$18+'Data &amp; Parameter'!$E$19)*'Data &amp; Parameter'!$E$20*'Data &amp; Parameter'!$E$37*N4341</f>
        <v>0.43268222934863593</v>
      </c>
      <c r="P4341">
        <f>ROUNDUP(IF(D4341&gt;$D$4,0,($D$4-D4341+1)/365),0)</f>
        <v>0</v>
      </c>
      <c r="Q4341">
        <f>ROUNDUP(IF(D4341&gt;$D$5,0,($D$5-D4341+1)/365),0)</f>
        <v>1</v>
      </c>
      <c r="R4341" s="28">
        <f>IF(OR(P4341=1,Q4341=1),IF(D4341+364&lt;=$D$5,(D4341+364-$D$4+1)/365,IF(D4341&gt;$D$4,($D$5-D4341+1)/365,$D$6/365)),0)</f>
        <v>0.12444970826991142</v>
      </c>
      <c r="S4341" s="28">
        <f>'Data &amp; Parameter'!$E$16*'Data &amp; Parameter'!$E$17*('Data &amp; Parameter'!$E$18+'Data &amp; Parameter'!$E$19)*'Data &amp; Parameter'!$E$20*'Data &amp; Parameter'!$E$37*R4341</f>
        <v>0.43267484289532249</v>
      </c>
      <c r="T4341" s="28">
        <f t="shared" si="67"/>
        <v>0.86535707224395841</v>
      </c>
    </row>
    <row r="4342" spans="1:20" ht="15.75" customHeight="1" x14ac:dyDescent="0.35">
      <c r="A4342">
        <v>4335</v>
      </c>
      <c r="B4342" s="76">
        <v>44256.576192129629</v>
      </c>
      <c r="C4342" s="1" t="s">
        <v>13736</v>
      </c>
      <c r="D4342" s="76">
        <v>44256.576840277776</v>
      </c>
      <c r="E4342" s="1" t="s">
        <v>13737</v>
      </c>
      <c r="F4342" s="1" t="s">
        <v>13738</v>
      </c>
      <c r="G4342" s="1" t="s">
        <v>123</v>
      </c>
      <c r="H4342" s="1" t="s">
        <v>124</v>
      </c>
      <c r="I4342" s="1" t="s">
        <v>125</v>
      </c>
      <c r="J4342" s="1" t="s">
        <v>11820</v>
      </c>
      <c r="K4342" s="1" t="s">
        <v>13689</v>
      </c>
      <c r="L4342">
        <f>ROUNDUP(IF(B4342&gt;$D$4,0,($D$4-B4342+1)/365),0)</f>
        <v>0</v>
      </c>
      <c r="M4342">
        <f>ROUNDUP(IF(B4342&gt;$D$5,0,($D$5-B4342+1)/365),0)</f>
        <v>1</v>
      </c>
      <c r="N4342" s="28">
        <f>IF(OR(L4342=1,M4342=1),IF(B4342+364&lt;=$D$5,(B4342+364-$D$4+1)/365,IF(B4342&gt;$D$4,($D$5-B4342+1)/365,$D$6/365)),0)</f>
        <v>0.12444878868594821</v>
      </c>
      <c r="O4342" s="28">
        <f>'Data &amp; Parameter'!$E$16*'Data &amp; Parameter'!$E$17*('Data &amp; Parameter'!$E$18+'Data &amp; Parameter'!$E$19)*'Data &amp; Parameter'!$E$20*'Data &amp; Parameter'!$E$37*N4342</f>
        <v>0.4326716457737515</v>
      </c>
      <c r="P4342">
        <f>ROUNDUP(IF(D4342&gt;$D$4,0,($D$4-D4342+1)/365),0)</f>
        <v>0</v>
      </c>
      <c r="Q4342">
        <f>ROUNDUP(IF(D4342&gt;$D$5,0,($D$5-D4342+1)/365),0)</f>
        <v>1</v>
      </c>
      <c r="R4342" s="28">
        <f>IF(OR(P4342=1,Q4342=1),IF(D4342+364&lt;=$D$5,(D4342+364-$D$4+1)/365,IF(D4342&gt;$D$4,($D$5-D4342+1)/365,$D$6/365)),0)</f>
        <v>0.12444701293760062</v>
      </c>
      <c r="S4342" s="28">
        <f>'Data &amp; Parameter'!$E$16*'Data &amp; Parameter'!$E$17*('Data &amp; Parameter'!$E$18+'Data &amp; Parameter'!$E$19)*'Data &amp; Parameter'!$E$20*'Data &amp; Parameter'!$E$37*R4342</f>
        <v>0.43266547202173555</v>
      </c>
      <c r="T4342" s="28">
        <f t="shared" si="67"/>
        <v>0.86533711779548705</v>
      </c>
    </row>
    <row r="4343" spans="1:20" ht="15.75" customHeight="1" x14ac:dyDescent="0.35">
      <c r="A4343">
        <v>4336</v>
      </c>
      <c r="B4343" s="76">
        <v>44256.579108796301</v>
      </c>
      <c r="C4343" s="1" t="s">
        <v>13739</v>
      </c>
      <c r="D4343" s="76">
        <v>44256.579606481479</v>
      </c>
      <c r="E4343" s="1" t="s">
        <v>13740</v>
      </c>
      <c r="F4343" s="1" t="s">
        <v>13741</v>
      </c>
      <c r="G4343" s="1" t="s">
        <v>123</v>
      </c>
      <c r="H4343" s="1" t="s">
        <v>124</v>
      </c>
      <c r="I4343" s="1" t="s">
        <v>125</v>
      </c>
      <c r="J4343" s="1" t="s">
        <v>11820</v>
      </c>
      <c r="K4343" s="1" t="s">
        <v>13689</v>
      </c>
      <c r="L4343">
        <f>ROUNDUP(IF(B4343&gt;$D$4,0,($D$4-B4343+1)/365),0)</f>
        <v>0</v>
      </c>
      <c r="M4343">
        <f>ROUNDUP(IF(B4343&gt;$D$5,0,($D$5-B4343+1)/365),0)</f>
        <v>1</v>
      </c>
      <c r="N4343" s="28">
        <f>IF(OR(L4343=1,M4343=1),IF(B4343+364&lt;=$D$5,(B4343+364-$D$4+1)/365,IF(B4343&gt;$D$4,($D$5-B4343+1)/365,$D$6/365)),0)</f>
        <v>0.12444079781835421</v>
      </c>
      <c r="O4343" s="28">
        <f>'Data &amp; Parameter'!$E$16*'Data &amp; Parameter'!$E$17*('Data &amp; Parameter'!$E$18+'Data &amp; Parameter'!$E$19)*'Data &amp; Parameter'!$E$20*'Data &amp; Parameter'!$E$37*N4343</f>
        <v>0.43264386388957599</v>
      </c>
      <c r="P4343">
        <f>ROUNDUP(IF(D4343&gt;$D$4,0,($D$4-D4343+1)/365),0)</f>
        <v>0</v>
      </c>
      <c r="Q4343">
        <f>ROUNDUP(IF(D4343&gt;$D$5,0,($D$5-D4343+1)/365),0)</f>
        <v>1</v>
      </c>
      <c r="R4343" s="28">
        <f>IF(OR(P4343=1,Q4343=1),IF(D4343+364&lt;=$D$5,(D4343+364-$D$4+1)/365,IF(D4343&gt;$D$4,($D$5-D4343+1)/365,$D$6/365)),0)</f>
        <v>0.12443943429731905</v>
      </c>
      <c r="S4343" s="28">
        <f>'Data &amp; Parameter'!$E$16*'Data &amp; Parameter'!$E$17*('Data &amp; Parameter'!$E$18+'Data &amp; Parameter'!$E$19)*'Data &amp; Parameter'!$E$20*'Data &amp; Parameter'!$E$37*R4343</f>
        <v>0.432639123330053</v>
      </c>
      <c r="T4343" s="28">
        <f t="shared" si="67"/>
        <v>0.86528298721962904</v>
      </c>
    </row>
    <row r="4344" spans="1:20" ht="15.75" customHeight="1" x14ac:dyDescent="0.35">
      <c r="A4344">
        <v>4337</v>
      </c>
      <c r="B4344" s="76">
        <v>44256.581712962958</v>
      </c>
      <c r="C4344" s="1" t="s">
        <v>13742</v>
      </c>
      <c r="D4344" s="76">
        <v>44256.582511574074</v>
      </c>
      <c r="E4344" s="1" t="s">
        <v>13743</v>
      </c>
      <c r="F4344" s="1" t="s">
        <v>13744</v>
      </c>
      <c r="G4344" s="1" t="s">
        <v>123</v>
      </c>
      <c r="H4344" s="1" t="s">
        <v>124</v>
      </c>
      <c r="I4344" s="1" t="s">
        <v>125</v>
      </c>
      <c r="J4344" s="1" t="s">
        <v>11820</v>
      </c>
      <c r="K4344" s="1" t="s">
        <v>13689</v>
      </c>
      <c r="L4344">
        <f>ROUNDUP(IF(B4344&gt;$D$4,0,($D$4-B4344+1)/365),0)</f>
        <v>0</v>
      </c>
      <c r="M4344">
        <f>ROUNDUP(IF(B4344&gt;$D$5,0,($D$5-B4344+1)/365),0)</f>
        <v>1</v>
      </c>
      <c r="N4344" s="28">
        <f>IF(OR(L4344=1,M4344=1),IF(B4344+364&lt;=$D$5,(B4344+364-$D$4+1)/365,IF(B4344&gt;$D$4,($D$5-B4344+1)/365,$D$6/365)),0)</f>
        <v>0.12443366311518443</v>
      </c>
      <c r="O4344" s="28">
        <f>'Data &amp; Parameter'!$E$16*'Data &amp; Parameter'!$E$17*('Data &amp; Parameter'!$E$18+'Data &amp; Parameter'!$E$19)*'Data &amp; Parameter'!$E$20*'Data &amp; Parameter'!$E$37*N4344</f>
        <v>0.43261905863598399</v>
      </c>
      <c r="P4344">
        <f>ROUNDUP(IF(D4344&gt;$D$4,0,($D$4-D4344+1)/365),0)</f>
        <v>0</v>
      </c>
      <c r="Q4344">
        <f>ROUNDUP(IF(D4344&gt;$D$5,0,($D$5-D4344+1)/365),0)</f>
        <v>1</v>
      </c>
      <c r="R4344" s="28">
        <f>IF(OR(P4344=1,Q4344=1),IF(D4344+364&lt;=$D$5,(D4344+364-$D$4+1)/365,IF(D4344&gt;$D$4,($D$5-D4344+1)/365,$D$6/365)),0)</f>
        <v>0.12443147513952445</v>
      </c>
      <c r="S4344" s="28">
        <f>'Data &amp; Parameter'!$E$16*'Data &amp; Parameter'!$E$17*('Data &amp; Parameter'!$E$18+'Data &amp; Parameter'!$E$19)*'Data &amp; Parameter'!$E$20*'Data &amp; Parameter'!$E$37*R4344</f>
        <v>0.43261145169147519</v>
      </c>
      <c r="T4344" s="28">
        <f t="shared" si="67"/>
        <v>0.86523051032745912</v>
      </c>
    </row>
    <row r="4345" spans="1:20" ht="15.75" customHeight="1" x14ac:dyDescent="0.35">
      <c r="A4345">
        <v>4338</v>
      </c>
      <c r="B4345" s="76">
        <v>44256.581724537042</v>
      </c>
      <c r="C4345" s="1" t="s">
        <v>13745</v>
      </c>
      <c r="D4345" s="76">
        <v>44256.582673611112</v>
      </c>
      <c r="E4345" s="1" t="s">
        <v>13746</v>
      </c>
      <c r="F4345" s="1" t="s">
        <v>13747</v>
      </c>
      <c r="G4345" s="1" t="s">
        <v>123</v>
      </c>
      <c r="H4345" s="1" t="s">
        <v>124</v>
      </c>
      <c r="I4345" s="1" t="s">
        <v>125</v>
      </c>
      <c r="J4345" s="1" t="s">
        <v>12074</v>
      </c>
      <c r="K4345" s="1" t="s">
        <v>13386</v>
      </c>
      <c r="L4345">
        <f>ROUNDUP(IF(B4345&gt;$D$4,0,($D$4-B4345+1)/365),0)</f>
        <v>0</v>
      </c>
      <c r="M4345">
        <f>ROUNDUP(IF(B4345&gt;$D$5,0,($D$5-B4345+1)/365),0)</f>
        <v>1</v>
      </c>
      <c r="N4345" s="28">
        <f>IF(OR(L4345=1,M4345=1),IF(B4345+364&lt;=$D$5,(B4345+364-$D$4+1)/365,IF(B4345&gt;$D$4,($D$5-B4345+1)/365,$D$6/365)),0)</f>
        <v>0.12443363140536511</v>
      </c>
      <c r="O4345" s="28">
        <f>'Data &amp; Parameter'!$E$16*'Data &amp; Parameter'!$E$17*('Data &amp; Parameter'!$E$18+'Data &amp; Parameter'!$E$19)*'Data &amp; Parameter'!$E$20*'Data &amp; Parameter'!$E$37*N4345</f>
        <v>0.432618948390317</v>
      </c>
      <c r="P4345">
        <f>ROUNDUP(IF(D4345&gt;$D$4,0,($D$4-D4345+1)/365),0)</f>
        <v>0</v>
      </c>
      <c r="Q4345">
        <f>ROUNDUP(IF(D4345&gt;$D$5,0,($D$5-D4345+1)/365),0)</f>
        <v>1</v>
      </c>
      <c r="R4345" s="28">
        <f>IF(OR(P4345=1,Q4345=1),IF(D4345+364&lt;=$D$5,(D4345+364-$D$4+1)/365,IF(D4345&gt;$D$4,($D$5-D4345+1)/365,$D$6/365)),0)</f>
        <v>0.12443103120243257</v>
      </c>
      <c r="S4345" s="28">
        <f>'Data &amp; Parameter'!$E$16*'Data &amp; Parameter'!$E$17*('Data &amp; Parameter'!$E$18+'Data &amp; Parameter'!$E$19)*'Data &amp; Parameter'!$E$20*'Data &amp; Parameter'!$E$37*R4345</f>
        <v>0.43260990825345391</v>
      </c>
      <c r="T4345" s="28">
        <f t="shared" si="67"/>
        <v>0.86522885664377092</v>
      </c>
    </row>
    <row r="4346" spans="1:20" ht="15.75" customHeight="1" x14ac:dyDescent="0.35">
      <c r="A4346">
        <v>4339</v>
      </c>
      <c r="B4346" s="76">
        <v>44256.584513888884</v>
      </c>
      <c r="C4346" s="1" t="s">
        <v>13748</v>
      </c>
      <c r="D4346" s="76">
        <v>44256.587349537032</v>
      </c>
      <c r="E4346" s="1" t="s">
        <v>13749</v>
      </c>
      <c r="F4346" s="1" t="s">
        <v>13750</v>
      </c>
      <c r="G4346" s="1" t="s">
        <v>123</v>
      </c>
      <c r="H4346" s="1" t="s">
        <v>124</v>
      </c>
      <c r="I4346" s="1" t="s">
        <v>125</v>
      </c>
      <c r="J4346" s="1" t="s">
        <v>9415</v>
      </c>
      <c r="K4346" s="1" t="s">
        <v>9415</v>
      </c>
      <c r="L4346">
        <f>ROUNDUP(IF(B4346&gt;$D$4,0,($D$4-B4346+1)/365),0)</f>
        <v>0</v>
      </c>
      <c r="M4346">
        <f>ROUNDUP(IF(B4346&gt;$D$5,0,($D$5-B4346+1)/365),0)</f>
        <v>1</v>
      </c>
      <c r="N4346" s="28">
        <f>IF(OR(L4346=1,M4346=1),IF(B4346+364&lt;=$D$5,(B4346+364-$D$4+1)/365,IF(B4346&gt;$D$4,($D$5-B4346+1)/365,$D$6/365)),0)</f>
        <v>0.1244259893455246</v>
      </c>
      <c r="O4346" s="28">
        <f>'Data &amp; Parameter'!$E$16*'Data &amp; Parameter'!$E$17*('Data &amp; Parameter'!$E$18+'Data &amp; Parameter'!$E$19)*'Data &amp; Parameter'!$E$20*'Data &amp; Parameter'!$E$37*N4346</f>
        <v>0.43259237920757759</v>
      </c>
      <c r="P4346">
        <f>ROUNDUP(IF(D4346&gt;$D$4,0,($D$4-D4346+1)/365),0)</f>
        <v>0</v>
      </c>
      <c r="Q4346">
        <f>ROUNDUP(IF(D4346&gt;$D$5,0,($D$5-D4346+1)/365),0)</f>
        <v>1</v>
      </c>
      <c r="R4346" s="28">
        <f>IF(OR(P4346=1,Q4346=1),IF(D4346+364&lt;=$D$5,(D4346+364-$D$4+1)/365,IF(D4346&gt;$D$4,($D$5-D4346+1)/365,$D$6/365)),0)</f>
        <v>0.12441822044648651</v>
      </c>
      <c r="S4346" s="28">
        <f>'Data &amp; Parameter'!$E$16*'Data &amp; Parameter'!$E$17*('Data &amp; Parameter'!$E$18+'Data &amp; Parameter'!$E$19)*'Data &amp; Parameter'!$E$20*'Data &amp; Parameter'!$E$37*R4346</f>
        <v>0.43256536904244741</v>
      </c>
      <c r="T4346" s="28">
        <f t="shared" si="67"/>
        <v>0.865157748250025</v>
      </c>
    </row>
    <row r="4347" spans="1:20" ht="15.75" customHeight="1" x14ac:dyDescent="0.35">
      <c r="A4347">
        <v>4340</v>
      </c>
      <c r="B4347" s="76">
        <v>44256.585879629631</v>
      </c>
      <c r="C4347" s="1" t="s">
        <v>13751</v>
      </c>
      <c r="D4347" s="76">
        <v>44256.586539351847</v>
      </c>
      <c r="E4347" s="1" t="s">
        <v>13752</v>
      </c>
      <c r="F4347" s="1" t="s">
        <v>13753</v>
      </c>
      <c r="G4347" s="1" t="s">
        <v>123</v>
      </c>
      <c r="H4347" s="1" t="s">
        <v>124</v>
      </c>
      <c r="I4347" s="1" t="s">
        <v>125</v>
      </c>
      <c r="J4347" s="1" t="s">
        <v>11820</v>
      </c>
      <c r="K4347" s="1" t="s">
        <v>13689</v>
      </c>
      <c r="L4347">
        <f>ROUNDUP(IF(B4347&gt;$D$4,0,($D$4-B4347+1)/365),0)</f>
        <v>0</v>
      </c>
      <c r="M4347">
        <f>ROUNDUP(IF(B4347&gt;$D$5,0,($D$5-B4347+1)/365),0)</f>
        <v>1</v>
      </c>
      <c r="N4347" s="28">
        <f>IF(OR(L4347=1,M4347=1),IF(B4347+364&lt;=$D$5,(B4347+364-$D$4+1)/365,IF(B4347&gt;$D$4,($D$5-B4347+1)/365,$D$6/365)),0)</f>
        <v>0.12442224759005301</v>
      </c>
      <c r="O4347" s="28">
        <f>'Data &amp; Parameter'!$E$16*'Data &amp; Parameter'!$E$17*('Data &amp; Parameter'!$E$18+'Data &amp; Parameter'!$E$19)*'Data &amp; Parameter'!$E$20*'Data &amp; Parameter'!$E$37*N4347</f>
        <v>0.4325793702300289</v>
      </c>
      <c r="P4347">
        <f>ROUNDUP(IF(D4347&gt;$D$4,0,($D$4-D4347+1)/365),0)</f>
        <v>0</v>
      </c>
      <c r="Q4347">
        <f>ROUNDUP(IF(D4347&gt;$D$5,0,($D$5-D4347+1)/365),0)</f>
        <v>1</v>
      </c>
      <c r="R4347" s="28">
        <f>IF(OR(P4347=1,Q4347=1),IF(D4347+364&lt;=$D$5,(D4347+364-$D$4+1)/365,IF(D4347&gt;$D$4,($D$5-D4347+1)/365,$D$6/365)),0)</f>
        <v>0.12442044013192596</v>
      </c>
      <c r="S4347" s="28">
        <f>'Data &amp; Parameter'!$E$16*'Data &amp; Parameter'!$E$17*('Data &amp; Parameter'!$E$18+'Data &amp; Parameter'!$E$19)*'Data &amp; Parameter'!$E$20*'Data &amp; Parameter'!$E$37*R4347</f>
        <v>0.43257308623248458</v>
      </c>
      <c r="T4347" s="28">
        <f t="shared" si="67"/>
        <v>0.86515245646251349</v>
      </c>
    </row>
    <row r="4348" spans="1:20" ht="15.75" customHeight="1" x14ac:dyDescent="0.35">
      <c r="A4348">
        <v>4341</v>
      </c>
      <c r="B4348" s="76">
        <v>44256.587256944447</v>
      </c>
      <c r="C4348" s="1" t="s">
        <v>13754</v>
      </c>
      <c r="D4348" s="76">
        <v>44256.58803240741</v>
      </c>
      <c r="E4348" s="1" t="s">
        <v>13755</v>
      </c>
      <c r="F4348" s="1" t="s">
        <v>13756</v>
      </c>
      <c r="G4348" s="1" t="s">
        <v>123</v>
      </c>
      <c r="H4348" s="1" t="s">
        <v>124</v>
      </c>
      <c r="I4348" s="1" t="s">
        <v>125</v>
      </c>
      <c r="J4348" s="1" t="s">
        <v>13757</v>
      </c>
      <c r="K4348" s="1" t="s">
        <v>13386</v>
      </c>
      <c r="L4348">
        <f>ROUNDUP(IF(B4348&gt;$D$4,0,($D$4-B4348+1)/365),0)</f>
        <v>0</v>
      </c>
      <c r="M4348">
        <f>ROUNDUP(IF(B4348&gt;$D$5,0,($D$5-B4348+1)/365),0)</f>
        <v>1</v>
      </c>
      <c r="N4348" s="28">
        <f>IF(OR(L4348=1,M4348=1),IF(B4348+364&lt;=$D$5,(B4348+364-$D$4+1)/365,IF(B4348&gt;$D$4,($D$5-B4348+1)/365,$D$6/365)),0)</f>
        <v>0.12441847412480195</v>
      </c>
      <c r="O4348" s="28">
        <f>'Data &amp; Parameter'!$E$16*'Data &amp; Parameter'!$E$17*('Data &amp; Parameter'!$E$18+'Data &amp; Parameter'!$E$19)*'Data &amp; Parameter'!$E$20*'Data &amp; Parameter'!$E$37*N4348</f>
        <v>0.43256625100695179</v>
      </c>
      <c r="P4348">
        <f>ROUNDUP(IF(D4348&gt;$D$4,0,($D$4-D4348+1)/365),0)</f>
        <v>0</v>
      </c>
      <c r="Q4348">
        <f>ROUNDUP(IF(D4348&gt;$D$5,0,($D$5-D4348+1)/365),0)</f>
        <v>1</v>
      </c>
      <c r="R4348" s="28">
        <f>IF(OR(P4348=1,Q4348=1),IF(D4348+364&lt;=$D$5,(D4348+364-$D$4+1)/365,IF(D4348&gt;$D$4,($D$5-D4348+1)/365,$D$6/365)),0)</f>
        <v>0.12441634956874074</v>
      </c>
      <c r="S4348" s="28">
        <f>'Data &amp; Parameter'!$E$16*'Data &amp; Parameter'!$E$17*('Data &amp; Parameter'!$E$18+'Data &amp; Parameter'!$E$19)*'Data &amp; Parameter'!$E$20*'Data &amp; Parameter'!$E$37*R4348</f>
        <v>0.4325588645536384</v>
      </c>
      <c r="T4348" s="28">
        <f t="shared" si="67"/>
        <v>0.86512511556059013</v>
      </c>
    </row>
    <row r="4349" spans="1:20" ht="15.75" customHeight="1" x14ac:dyDescent="0.35">
      <c r="A4349">
        <v>4342</v>
      </c>
      <c r="B4349" s="76">
        <v>44256.587488425925</v>
      </c>
      <c r="C4349" s="1" t="s">
        <v>13758</v>
      </c>
      <c r="D4349" s="76">
        <v>44256.588854166665</v>
      </c>
      <c r="E4349" s="1" t="s">
        <v>13759</v>
      </c>
      <c r="F4349" s="1" t="s">
        <v>13760</v>
      </c>
      <c r="G4349" s="1" t="s">
        <v>123</v>
      </c>
      <c r="H4349" s="1" t="s">
        <v>729</v>
      </c>
      <c r="I4349" s="1" t="s">
        <v>125</v>
      </c>
      <c r="J4349" s="1" t="s">
        <v>9415</v>
      </c>
      <c r="K4349" s="1" t="s">
        <v>9415</v>
      </c>
      <c r="L4349">
        <f>ROUNDUP(IF(B4349&gt;$D$4,0,($D$4-B4349+1)/365),0)</f>
        <v>0</v>
      </c>
      <c r="M4349">
        <f>ROUNDUP(IF(B4349&gt;$D$5,0,($D$5-B4349+1)/365),0)</f>
        <v>1</v>
      </c>
      <c r="N4349" s="28">
        <f>IF(OR(L4349=1,M4349=1),IF(B4349+364&lt;=$D$5,(B4349+364-$D$4+1)/365,IF(B4349&gt;$D$4,($D$5-B4349+1)/365,$D$6/365)),0)</f>
        <v>0.1244178399289735</v>
      </c>
      <c r="O4349" s="28">
        <f>'Data &amp; Parameter'!$E$16*'Data &amp; Parameter'!$E$17*('Data &amp; Parameter'!$E$18+'Data &amp; Parameter'!$E$19)*'Data &amp; Parameter'!$E$20*'Data &amp; Parameter'!$E$37*N4349</f>
        <v>0.43256404609555221</v>
      </c>
      <c r="P4349">
        <f>ROUNDUP(IF(D4349&gt;$D$4,0,($D$4-D4349+1)/365),0)</f>
        <v>0</v>
      </c>
      <c r="Q4349">
        <f>ROUNDUP(IF(D4349&gt;$D$5,0,($D$5-D4349+1)/365),0)</f>
        <v>1</v>
      </c>
      <c r="R4349" s="28">
        <f>IF(OR(P4349=1,Q4349=1),IF(D4349+364&lt;=$D$5,(D4349+364-$D$4+1)/365,IF(D4349&gt;$D$4,($D$5-D4349+1)/365,$D$6/365)),0)</f>
        <v>0.12441409817352182</v>
      </c>
      <c r="S4349" s="28">
        <f>'Data &amp; Parameter'!$E$16*'Data &amp; Parameter'!$E$17*('Data &amp; Parameter'!$E$18+'Data &amp; Parameter'!$E$19)*'Data &amp; Parameter'!$E$20*'Data &amp; Parameter'!$E$37*R4349</f>
        <v>0.4325510371180728</v>
      </c>
      <c r="T4349" s="28">
        <f t="shared" si="67"/>
        <v>0.86511508321362496</v>
      </c>
    </row>
    <row r="4350" spans="1:20" ht="15.75" customHeight="1" x14ac:dyDescent="0.35">
      <c r="A4350">
        <v>4343</v>
      </c>
      <c r="B4350" s="76">
        <v>44256.589432870373</v>
      </c>
      <c r="C4350" s="1" t="s">
        <v>13761</v>
      </c>
      <c r="D4350" s="76">
        <v>44256.589849537035</v>
      </c>
      <c r="E4350" s="1" t="s">
        <v>13762</v>
      </c>
      <c r="F4350" s="1" t="s">
        <v>13763</v>
      </c>
      <c r="G4350" s="1" t="s">
        <v>123</v>
      </c>
      <c r="H4350" s="1" t="s">
        <v>124</v>
      </c>
      <c r="I4350" s="1" t="s">
        <v>125</v>
      </c>
      <c r="J4350" s="1" t="s">
        <v>11820</v>
      </c>
      <c r="K4350" s="1" t="s">
        <v>13689</v>
      </c>
      <c r="L4350">
        <f>ROUNDUP(IF(B4350&gt;$D$4,0,($D$4-B4350+1)/365),0)</f>
        <v>0</v>
      </c>
      <c r="M4350">
        <f>ROUNDUP(IF(B4350&gt;$D$5,0,($D$5-B4350+1)/365),0)</f>
        <v>1</v>
      </c>
      <c r="N4350" s="28">
        <f>IF(OR(L4350=1,M4350=1),IF(B4350+364&lt;=$D$5,(B4350+364-$D$4+1)/365,IF(B4350&gt;$D$4,($D$5-B4350+1)/365,$D$6/365)),0)</f>
        <v>0.12441251268391083</v>
      </c>
      <c r="O4350" s="28">
        <f>'Data &amp; Parameter'!$E$16*'Data &amp; Parameter'!$E$17*('Data &amp; Parameter'!$E$18+'Data &amp; Parameter'!$E$19)*'Data &amp; Parameter'!$E$20*'Data &amp; Parameter'!$E$37*N4350</f>
        <v>0.4325455248394352</v>
      </c>
      <c r="P4350">
        <f>ROUNDUP(IF(D4350&gt;$D$4,0,($D$4-D4350+1)/365),0)</f>
        <v>0</v>
      </c>
      <c r="Q4350">
        <f>ROUNDUP(IF(D4350&gt;$D$5,0,($D$5-D4350+1)/365),0)</f>
        <v>1</v>
      </c>
      <c r="R4350" s="28">
        <f>IF(OR(P4350=1,Q4350=1),IF(D4350+364&lt;=$D$5,(D4350+364-$D$4+1)/365,IF(D4350&gt;$D$4,($D$5-D4350+1)/365,$D$6/365)),0)</f>
        <v>0.12441137113141164</v>
      </c>
      <c r="S4350" s="28">
        <f>'Data &amp; Parameter'!$E$16*'Data &amp; Parameter'!$E$17*('Data &amp; Parameter'!$E$18+'Data &amp; Parameter'!$E$19)*'Data &amp; Parameter'!$E$20*'Data &amp; Parameter'!$E$37*R4350</f>
        <v>0.43254155599888822</v>
      </c>
      <c r="T4350" s="28">
        <f t="shared" si="67"/>
        <v>0.86508708083832342</v>
      </c>
    </row>
    <row r="4351" spans="1:20" ht="15.75" customHeight="1" x14ac:dyDescent="0.35">
      <c r="A4351">
        <v>4344</v>
      </c>
      <c r="B4351" s="76">
        <v>44256.590104166666</v>
      </c>
      <c r="C4351" s="1" t="s">
        <v>13764</v>
      </c>
      <c r="D4351" s="76">
        <v>44256.590983796297</v>
      </c>
      <c r="E4351" s="1" t="s">
        <v>13765</v>
      </c>
      <c r="F4351" s="1" t="s">
        <v>13766</v>
      </c>
      <c r="G4351" s="1" t="s">
        <v>123</v>
      </c>
      <c r="H4351" s="1" t="s">
        <v>124</v>
      </c>
      <c r="I4351" s="1" t="s">
        <v>125</v>
      </c>
      <c r="J4351" s="1" t="s">
        <v>9415</v>
      </c>
      <c r="K4351" s="1" t="s">
        <v>9415</v>
      </c>
      <c r="L4351">
        <f>ROUNDUP(IF(B4351&gt;$D$4,0,($D$4-B4351+1)/365),0)</f>
        <v>0</v>
      </c>
      <c r="M4351">
        <f>ROUNDUP(IF(B4351&gt;$D$5,0,($D$5-B4351+1)/365),0)</f>
        <v>1</v>
      </c>
      <c r="N4351" s="28">
        <f>IF(OR(L4351=1,M4351=1),IF(B4351+364&lt;=$D$5,(B4351+364-$D$4+1)/365,IF(B4351&gt;$D$4,($D$5-B4351+1)/365,$D$6/365)),0)</f>
        <v>0.12441067351598439</v>
      </c>
      <c r="O4351" s="28">
        <f>'Data &amp; Parameter'!$E$16*'Data &amp; Parameter'!$E$17*('Data &amp; Parameter'!$E$18+'Data &amp; Parameter'!$E$19)*'Data &amp; Parameter'!$E$20*'Data &amp; Parameter'!$E$37*N4351</f>
        <v>0.43253913059629323</v>
      </c>
      <c r="P4351">
        <f>ROUNDUP(IF(D4351&gt;$D$4,0,($D$4-D4351+1)/365),0)</f>
        <v>0</v>
      </c>
      <c r="Q4351">
        <f>ROUNDUP(IF(D4351&gt;$D$5,0,($D$5-D4351+1)/365),0)</f>
        <v>1</v>
      </c>
      <c r="R4351" s="28">
        <f>IF(OR(P4351=1,Q4351=1),IF(D4351+364&lt;=$D$5,(D4351+364-$D$4+1)/365,IF(D4351&gt;$D$4,($D$5-D4351+1)/365,$D$6/365)),0)</f>
        <v>0.12440826357178843</v>
      </c>
      <c r="S4351" s="28">
        <f>'Data &amp; Parameter'!$E$16*'Data &amp; Parameter'!$E$17*('Data &amp; Parameter'!$E$18+'Data &amp; Parameter'!$E$19)*'Data &amp; Parameter'!$E$20*'Data &amp; Parameter'!$E$37*R4351</f>
        <v>0.43253075193280838</v>
      </c>
      <c r="T4351" s="28">
        <f t="shared" si="67"/>
        <v>0.86506988252910166</v>
      </c>
    </row>
    <row r="4352" spans="1:20" ht="15.75" customHeight="1" x14ac:dyDescent="0.35">
      <c r="A4352">
        <v>4345</v>
      </c>
      <c r="B4352" s="76">
        <v>44256.590763888889</v>
      </c>
      <c r="C4352" s="1" t="s">
        <v>13767</v>
      </c>
      <c r="D4352" s="76">
        <v>44256.591284722221</v>
      </c>
      <c r="E4352" s="1" t="s">
        <v>13768</v>
      </c>
      <c r="F4352" s="1" t="s">
        <v>13769</v>
      </c>
      <c r="G4352" s="1" t="s">
        <v>123</v>
      </c>
      <c r="H4352" s="1" t="s">
        <v>124</v>
      </c>
      <c r="I4352" s="1" t="s">
        <v>125</v>
      </c>
      <c r="J4352" s="1" t="s">
        <v>12074</v>
      </c>
      <c r="K4352" s="1" t="s">
        <v>13386</v>
      </c>
      <c r="L4352">
        <f>ROUNDUP(IF(B4352&gt;$D$4,0,($D$4-B4352+1)/365),0)</f>
        <v>0</v>
      </c>
      <c r="M4352">
        <f>ROUNDUP(IF(B4352&gt;$D$5,0,($D$5-B4352+1)/365),0)</f>
        <v>1</v>
      </c>
      <c r="N4352" s="28">
        <f>IF(OR(L4352=1,M4352=1),IF(B4352+364&lt;=$D$5,(B4352+364-$D$4+1)/365,IF(B4352&gt;$D$4,($D$5-B4352+1)/365,$D$6/365)),0)</f>
        <v>0.12440886605783742</v>
      </c>
      <c r="O4352" s="28">
        <f>'Data &amp; Parameter'!$E$16*'Data &amp; Parameter'!$E$17*('Data &amp; Parameter'!$E$18+'Data &amp; Parameter'!$E$19)*'Data &amp; Parameter'!$E$20*'Data &amp; Parameter'!$E$37*N4352</f>
        <v>0.43253284659867963</v>
      </c>
      <c r="P4352">
        <f>ROUNDUP(IF(D4352&gt;$D$4,0,($D$4-D4352+1)/365),0)</f>
        <v>0</v>
      </c>
      <c r="Q4352">
        <f>ROUNDUP(IF(D4352&gt;$D$5,0,($D$5-D4352+1)/365),0)</f>
        <v>1</v>
      </c>
      <c r="R4352" s="28">
        <f>IF(OR(P4352=1,Q4352=1),IF(D4352+364&lt;=$D$5,(D4352+364-$D$4+1)/365,IF(D4352&gt;$D$4,($D$5-D4352+1)/365,$D$6/365)),0)</f>
        <v>0.12440743911720346</v>
      </c>
      <c r="S4352" s="28">
        <f>'Data &amp; Parameter'!$E$16*'Data &amp; Parameter'!$E$17*('Data &amp; Parameter'!$E$18+'Data &amp; Parameter'!$E$19)*'Data &amp; Parameter'!$E$20*'Data &amp; Parameter'!$E$37*R4352</f>
        <v>0.43252788554796118</v>
      </c>
      <c r="T4352" s="28">
        <f t="shared" si="67"/>
        <v>0.86506073214664081</v>
      </c>
    </row>
    <row r="4353" spans="1:20" ht="15.75" customHeight="1" x14ac:dyDescent="0.35">
      <c r="A4353">
        <v>4346</v>
      </c>
      <c r="B4353" s="76">
        <v>44256.590983796297</v>
      </c>
      <c r="C4353" s="1" t="s">
        <v>13770</v>
      </c>
      <c r="D4353" s="76">
        <v>44256.59165509259</v>
      </c>
      <c r="E4353" s="1" t="s">
        <v>13771</v>
      </c>
      <c r="F4353" s="1" t="s">
        <v>13772</v>
      </c>
      <c r="G4353" s="1" t="s">
        <v>123</v>
      </c>
      <c r="H4353" s="1" t="s">
        <v>729</v>
      </c>
      <c r="I4353" s="1" t="s">
        <v>125</v>
      </c>
      <c r="J4353" s="1" t="s">
        <v>9415</v>
      </c>
      <c r="K4353" s="1" t="s">
        <v>9415</v>
      </c>
      <c r="L4353">
        <f>ROUNDUP(IF(B4353&gt;$D$4,0,($D$4-B4353+1)/365),0)</f>
        <v>0</v>
      </c>
      <c r="M4353">
        <f>ROUNDUP(IF(B4353&gt;$D$5,0,($D$5-B4353+1)/365),0)</f>
        <v>1</v>
      </c>
      <c r="N4353" s="28">
        <f>IF(OR(L4353=1,M4353=1),IF(B4353+364&lt;=$D$5,(B4353+364-$D$4+1)/365,IF(B4353&gt;$D$4,($D$5-B4353+1)/365,$D$6/365)),0)</f>
        <v>0.12440826357178843</v>
      </c>
      <c r="O4353" s="28">
        <f>'Data &amp; Parameter'!$E$16*'Data &amp; Parameter'!$E$17*('Data &amp; Parameter'!$E$18+'Data &amp; Parameter'!$E$19)*'Data &amp; Parameter'!$E$20*'Data &amp; Parameter'!$E$37*N4353</f>
        <v>0.43253075193280838</v>
      </c>
      <c r="P4353">
        <f>ROUNDUP(IF(D4353&gt;$D$4,0,($D$4-D4353+1)/365),0)</f>
        <v>0</v>
      </c>
      <c r="Q4353">
        <f>ROUNDUP(IF(D4353&gt;$D$5,0,($D$5-D4353+1)/365),0)</f>
        <v>1</v>
      </c>
      <c r="R4353" s="28">
        <f>IF(OR(P4353=1,Q4353=1),IF(D4353+364&lt;=$D$5,(D4353+364-$D$4+1)/365,IF(D4353&gt;$D$4,($D$5-D4353+1)/365,$D$6/365)),0)</f>
        <v>0.124406424403862</v>
      </c>
      <c r="S4353" s="28">
        <f>'Data &amp; Parameter'!$E$16*'Data &amp; Parameter'!$E$17*('Data &amp; Parameter'!$E$18+'Data &amp; Parameter'!$E$19)*'Data &amp; Parameter'!$E$20*'Data &amp; Parameter'!$E$37*R4353</f>
        <v>0.43252435768966641</v>
      </c>
      <c r="T4353" s="28">
        <f t="shared" si="67"/>
        <v>0.86505510962247478</v>
      </c>
    </row>
    <row r="4354" spans="1:20" ht="15.75" customHeight="1" x14ac:dyDescent="0.35">
      <c r="A4354">
        <v>4347</v>
      </c>
      <c r="B4354" s="76">
        <v>44256.591446759259</v>
      </c>
      <c r="C4354" s="1" t="s">
        <v>13773</v>
      </c>
      <c r="D4354" s="76">
        <v>44256.591909722221</v>
      </c>
      <c r="E4354" s="1" t="s">
        <v>13774</v>
      </c>
      <c r="F4354" s="1" t="s">
        <v>13775</v>
      </c>
      <c r="G4354" s="1" t="s">
        <v>123</v>
      </c>
      <c r="H4354" s="1" t="s">
        <v>124</v>
      </c>
      <c r="I4354" s="1" t="s">
        <v>125</v>
      </c>
      <c r="J4354" s="1" t="s">
        <v>11820</v>
      </c>
      <c r="K4354" s="1" t="s">
        <v>13689</v>
      </c>
      <c r="L4354">
        <f>ROUNDUP(IF(B4354&gt;$D$4,0,($D$4-B4354+1)/365),0)</f>
        <v>0</v>
      </c>
      <c r="M4354">
        <f>ROUNDUP(IF(B4354&gt;$D$5,0,($D$5-B4354+1)/365),0)</f>
        <v>1</v>
      </c>
      <c r="N4354" s="28">
        <f>IF(OR(L4354=1,M4354=1),IF(B4354+364&lt;=$D$5,(B4354+364-$D$4+1)/365,IF(B4354&gt;$D$4,($D$5-B4354+1)/365,$D$6/365)),0)</f>
        <v>0.12440699518011158</v>
      </c>
      <c r="O4354" s="28">
        <f>'Data &amp; Parameter'!$E$16*'Data &amp; Parameter'!$E$17*('Data &amp; Parameter'!$E$18+'Data &amp; Parameter'!$E$19)*'Data &amp; Parameter'!$E$20*'Data &amp; Parameter'!$E$37*N4354</f>
        <v>0.4325263421099399</v>
      </c>
      <c r="P4354">
        <f>ROUNDUP(IF(D4354&gt;$D$4,0,($D$4-D4354+1)/365),0)</f>
        <v>0</v>
      </c>
      <c r="Q4354">
        <f>ROUNDUP(IF(D4354&gt;$D$5,0,($D$5-D4354+1)/365),0)</f>
        <v>1</v>
      </c>
      <c r="R4354" s="28">
        <f>IF(OR(P4354=1,Q4354=1),IF(D4354+364&lt;=$D$5,(D4354+364-$D$4+1)/365,IF(D4354&gt;$D$4,($D$5-D4354+1)/365,$D$6/365)),0)</f>
        <v>0.12440572678843474</v>
      </c>
      <c r="S4354" s="28">
        <f>'Data &amp; Parameter'!$E$16*'Data &amp; Parameter'!$E$17*('Data &amp; Parameter'!$E$18+'Data &amp; Parameter'!$E$19)*'Data &amp; Parameter'!$E$20*'Data &amp; Parameter'!$E$37*R4354</f>
        <v>0.43252193228707136</v>
      </c>
      <c r="T4354" s="28">
        <f t="shared" si="67"/>
        <v>0.86504827439701126</v>
      </c>
    </row>
    <row r="4355" spans="1:20" ht="15.75" customHeight="1" x14ac:dyDescent="0.35">
      <c r="A4355">
        <v>4348</v>
      </c>
      <c r="B4355" s="76">
        <v>44256.593680555554</v>
      </c>
      <c r="C4355" s="1" t="s">
        <v>13776</v>
      </c>
      <c r="D4355" s="76">
        <v>44256.594050925924</v>
      </c>
      <c r="E4355" s="1" t="s">
        <v>13777</v>
      </c>
      <c r="F4355" s="1" t="s">
        <v>10246</v>
      </c>
      <c r="G4355" s="1" t="s">
        <v>123</v>
      </c>
      <c r="H4355" s="1" t="s">
        <v>124</v>
      </c>
      <c r="I4355" s="1" t="s">
        <v>125</v>
      </c>
      <c r="J4355" s="1" t="s">
        <v>11820</v>
      </c>
      <c r="K4355" s="1" t="s">
        <v>13689</v>
      </c>
      <c r="L4355">
        <f>ROUNDUP(IF(B4355&gt;$D$4,0,($D$4-B4355+1)/365),0)</f>
        <v>0</v>
      </c>
      <c r="M4355">
        <f>ROUNDUP(IF(B4355&gt;$D$5,0,($D$5-B4355+1)/365),0)</f>
        <v>1</v>
      </c>
      <c r="N4355" s="28">
        <f>IF(OR(L4355=1,M4355=1),IF(B4355+364&lt;=$D$5,(B4355+364-$D$4+1)/365,IF(B4355&gt;$D$4,($D$5-B4355+1)/365,$D$6/365)),0)</f>
        <v>0.12440087519026335</v>
      </c>
      <c r="O4355" s="28">
        <f>'Data &amp; Parameter'!$E$16*'Data &amp; Parameter'!$E$17*('Data &amp; Parameter'!$E$18+'Data &amp; Parameter'!$E$19)*'Data &amp; Parameter'!$E$20*'Data &amp; Parameter'!$E$37*N4355</f>
        <v>0.4325050647145734</v>
      </c>
      <c r="P4355">
        <f>ROUNDUP(IF(D4355&gt;$D$4,0,($D$4-D4355+1)/365),0)</f>
        <v>0</v>
      </c>
      <c r="Q4355">
        <f>ROUNDUP(IF(D4355&gt;$D$5,0,($D$5-D4355+1)/365),0)</f>
        <v>1</v>
      </c>
      <c r="R4355" s="28">
        <f>IF(OR(P4355=1,Q4355=1),IF(D4355+364&lt;=$D$5,(D4355+364-$D$4+1)/365,IF(D4355&gt;$D$4,($D$5-D4355+1)/365,$D$6/365)),0)</f>
        <v>0.12439986047692189</v>
      </c>
      <c r="S4355" s="28">
        <f>'Data &amp; Parameter'!$E$16*'Data &amp; Parameter'!$E$17*('Data &amp; Parameter'!$E$18+'Data &amp; Parameter'!$E$19)*'Data &amp; Parameter'!$E$20*'Data &amp; Parameter'!$E$37*R4355</f>
        <v>0.43250153685627862</v>
      </c>
      <c r="T4355" s="28">
        <f t="shared" si="67"/>
        <v>0.86500660157085196</v>
      </c>
    </row>
    <row r="4356" spans="1:20" ht="15.75" customHeight="1" x14ac:dyDescent="0.35">
      <c r="A4356">
        <v>4349</v>
      </c>
      <c r="B4356" s="76">
        <v>44256.595347222217</v>
      </c>
      <c r="C4356" s="1" t="s">
        <v>13778</v>
      </c>
      <c r="D4356" s="76">
        <v>44256.595729166671</v>
      </c>
      <c r="E4356" s="1" t="s">
        <v>13779</v>
      </c>
      <c r="F4356" s="1" t="s">
        <v>13780</v>
      </c>
      <c r="G4356" s="1" t="s">
        <v>123</v>
      </c>
      <c r="H4356" s="1" t="s">
        <v>124</v>
      </c>
      <c r="I4356" s="1" t="s">
        <v>125</v>
      </c>
      <c r="J4356" s="1" t="s">
        <v>13781</v>
      </c>
      <c r="K4356" s="1" t="s">
        <v>13781</v>
      </c>
      <c r="L4356">
        <f>ROUNDUP(IF(B4356&gt;$D$4,0,($D$4-B4356+1)/365),0)</f>
        <v>0</v>
      </c>
      <c r="M4356">
        <f>ROUNDUP(IF(B4356&gt;$D$5,0,($D$5-B4356+1)/365),0)</f>
        <v>1</v>
      </c>
      <c r="N4356" s="28">
        <f>IF(OR(L4356=1,M4356=1),IF(B4356+364&lt;=$D$5,(B4356+364-$D$4+1)/365,IF(B4356&gt;$D$4,($D$5-B4356+1)/365,$D$6/365)),0)</f>
        <v>0.12439630898022673</v>
      </c>
      <c r="O4356" s="28">
        <f>'Data &amp; Parameter'!$E$16*'Data &amp; Parameter'!$E$17*('Data &amp; Parameter'!$E$18+'Data &amp; Parameter'!$E$19)*'Data &amp; Parameter'!$E$20*'Data &amp; Parameter'!$E$37*N4356</f>
        <v>0.43248918935224678</v>
      </c>
      <c r="P4356">
        <f>ROUNDUP(IF(D4356&gt;$D$4,0,($D$4-D4356+1)/365),0)</f>
        <v>0</v>
      </c>
      <c r="Q4356">
        <f>ROUNDUP(IF(D4356&gt;$D$5,0,($D$5-D4356+1)/365),0)</f>
        <v>1</v>
      </c>
      <c r="R4356" s="28">
        <f>IF(OR(P4356=1,Q4356=1),IF(D4356+364&lt;=$D$5,(D4356+364-$D$4+1)/365,IF(D4356&gt;$D$4,($D$5-D4356+1)/365,$D$6/365)),0)</f>
        <v>0.12439526255706593</v>
      </c>
      <c r="S4356" s="28">
        <f>'Data &amp; Parameter'!$E$16*'Data &amp; Parameter'!$E$17*('Data &amp; Parameter'!$E$18+'Data &amp; Parameter'!$E$19)*'Data &amp; Parameter'!$E$20*'Data &amp; Parameter'!$E$37*R4356</f>
        <v>0.43248555124828497</v>
      </c>
      <c r="T4356" s="28">
        <f t="shared" si="67"/>
        <v>0.8649747406005317</v>
      </c>
    </row>
    <row r="4357" spans="1:20" ht="15.75" customHeight="1" x14ac:dyDescent="0.35">
      <c r="A4357">
        <v>4350</v>
      </c>
      <c r="B4357" s="76">
        <v>44256.59575231481</v>
      </c>
      <c r="C4357" s="1" t="s">
        <v>13782</v>
      </c>
      <c r="D4357" s="76">
        <v>44256.596435185187</v>
      </c>
      <c r="E4357" s="1" t="s">
        <v>13783</v>
      </c>
      <c r="F4357" s="1" t="s">
        <v>13784</v>
      </c>
      <c r="G4357" s="1" t="s">
        <v>123</v>
      </c>
      <c r="H4357" s="1" t="s">
        <v>124</v>
      </c>
      <c r="I4357" s="1" t="s">
        <v>125</v>
      </c>
      <c r="J4357" s="1" t="s">
        <v>11820</v>
      </c>
      <c r="K4357" s="1" t="s">
        <v>13689</v>
      </c>
      <c r="L4357">
        <f>ROUNDUP(IF(B4357&gt;$D$4,0,($D$4-B4357+1)/365),0)</f>
        <v>0</v>
      </c>
      <c r="M4357">
        <f>ROUNDUP(IF(B4357&gt;$D$5,0,($D$5-B4357+1)/365),0)</f>
        <v>1</v>
      </c>
      <c r="N4357" s="28">
        <f>IF(OR(L4357=1,M4357=1),IF(B4357+364&lt;=$D$5,(B4357+364-$D$4+1)/365,IF(B4357&gt;$D$4,($D$5-B4357+1)/365,$D$6/365)),0)</f>
        <v>0.124395199137507</v>
      </c>
      <c r="O4357" s="28">
        <f>'Data &amp; Parameter'!$E$16*'Data &amp; Parameter'!$E$17*('Data &amp; Parameter'!$E$18+'Data &amp; Parameter'!$E$19)*'Data &amp; Parameter'!$E$20*'Data &amp; Parameter'!$E$37*N4357</f>
        <v>0.43248533075722823</v>
      </c>
      <c r="P4357">
        <f>ROUNDUP(IF(D4357&gt;$D$4,0,($D$4-D4357+1)/365),0)</f>
        <v>0</v>
      </c>
      <c r="Q4357">
        <f>ROUNDUP(IF(D4357&gt;$D$5,0,($D$5-D4357+1)/365),0)</f>
        <v>1</v>
      </c>
      <c r="R4357" s="28">
        <f>IF(OR(P4357=1,Q4357=1),IF(D4357+364&lt;=$D$5,(D4357+364-$D$4+1)/365,IF(D4357&gt;$D$4,($D$5-D4357+1)/365,$D$6/365)),0)</f>
        <v>0.12439332825976124</v>
      </c>
      <c r="S4357" s="28">
        <f>'Data &amp; Parameter'!$E$16*'Data &amp; Parameter'!$E$17*('Data &amp; Parameter'!$E$18+'Data &amp; Parameter'!$E$19)*'Data &amp; Parameter'!$E$20*'Data &amp; Parameter'!$E$37*R4357</f>
        <v>0.43247882626841921</v>
      </c>
      <c r="T4357" s="28">
        <f t="shared" si="67"/>
        <v>0.86496415702564744</v>
      </c>
    </row>
    <row r="4358" spans="1:20" ht="15.75" customHeight="1" x14ac:dyDescent="0.35">
      <c r="A4358">
        <v>4351</v>
      </c>
      <c r="B4358" s="76">
        <v>44256.596365740741</v>
      </c>
      <c r="C4358" s="1" t="s">
        <v>13785</v>
      </c>
      <c r="D4358" s="76">
        <v>44256.596782407403</v>
      </c>
      <c r="E4358" s="1" t="s">
        <v>13786</v>
      </c>
      <c r="F4358" s="1" t="s">
        <v>13787</v>
      </c>
      <c r="G4358" s="1" t="s">
        <v>123</v>
      </c>
      <c r="H4358" s="1" t="s">
        <v>124</v>
      </c>
      <c r="I4358" s="1" t="s">
        <v>125</v>
      </c>
      <c r="J4358" s="1" t="s">
        <v>13788</v>
      </c>
      <c r="K4358" s="1" t="s">
        <v>13789</v>
      </c>
      <c r="L4358">
        <f>ROUNDUP(IF(B4358&gt;$D$4,0,($D$4-B4358+1)/365),0)</f>
        <v>0</v>
      </c>
      <c r="M4358">
        <f>ROUNDUP(IF(B4358&gt;$D$5,0,($D$5-B4358+1)/365),0)</f>
        <v>1</v>
      </c>
      <c r="N4358" s="28">
        <f>IF(OR(L4358=1,M4358=1),IF(B4358+364&lt;=$D$5,(B4358+364-$D$4+1)/365,IF(B4358&gt;$D$4,($D$5-B4358+1)/365,$D$6/365)),0)</f>
        <v>0.12439351851851775</v>
      </c>
      <c r="O4358" s="28">
        <f>'Data &amp; Parameter'!$E$16*'Data &amp; Parameter'!$E$17*('Data &amp; Parameter'!$E$18+'Data &amp; Parameter'!$E$19)*'Data &amp; Parameter'!$E$20*'Data &amp; Parameter'!$E$37*N4358</f>
        <v>0.43247948774186684</v>
      </c>
      <c r="P4358">
        <f>ROUNDUP(IF(D4358&gt;$D$4,0,($D$4-D4358+1)/365),0)</f>
        <v>0</v>
      </c>
      <c r="Q4358">
        <f>ROUNDUP(IF(D4358&gt;$D$5,0,($D$5-D4358+1)/365),0)</f>
        <v>1</v>
      </c>
      <c r="R4358" s="28">
        <f>IF(OR(P4358=1,Q4358=1),IF(D4358+364&lt;=$D$5,(D4358+364-$D$4+1)/365,IF(D4358&gt;$D$4,($D$5-D4358+1)/365,$D$6/365)),0)</f>
        <v>0.12439237696601856</v>
      </c>
      <c r="S4358" s="28">
        <f>'Data &amp; Parameter'!$E$16*'Data &amp; Parameter'!$E$17*('Data &amp; Parameter'!$E$18+'Data &amp; Parameter'!$E$19)*'Data &amp; Parameter'!$E$20*'Data &amp; Parameter'!$E$37*R4358</f>
        <v>0.4324755189013198</v>
      </c>
      <c r="T4358" s="28">
        <f t="shared" si="67"/>
        <v>0.86495500664318659</v>
      </c>
    </row>
    <row r="4359" spans="1:20" ht="15.75" customHeight="1" x14ac:dyDescent="0.35">
      <c r="A4359">
        <v>4352</v>
      </c>
      <c r="B4359" s="76">
        <v>44256.596412037034</v>
      </c>
      <c r="C4359" s="1" t="s">
        <v>13790</v>
      </c>
      <c r="D4359" s="76">
        <v>44256.598425925928</v>
      </c>
      <c r="E4359" s="1" t="s">
        <v>13791</v>
      </c>
      <c r="F4359" s="1" t="s">
        <v>13792</v>
      </c>
      <c r="G4359" s="1" t="s">
        <v>123</v>
      </c>
      <c r="H4359" s="1" t="s">
        <v>124</v>
      </c>
      <c r="I4359" s="1" t="s">
        <v>125</v>
      </c>
      <c r="J4359" s="1" t="s">
        <v>9415</v>
      </c>
      <c r="K4359" s="1" t="s">
        <v>9415</v>
      </c>
      <c r="L4359">
        <f>ROUNDUP(IF(B4359&gt;$D$4,0,($D$4-B4359+1)/365),0)</f>
        <v>0</v>
      </c>
      <c r="M4359">
        <f>ROUNDUP(IF(B4359&gt;$D$5,0,($D$5-B4359+1)/365),0)</f>
        <v>1</v>
      </c>
      <c r="N4359" s="28">
        <f>IF(OR(L4359=1,M4359=1),IF(B4359+364&lt;=$D$5,(B4359+364-$D$4+1)/365,IF(B4359&gt;$D$4,($D$5-B4359+1)/365,$D$6/365)),0)</f>
        <v>0.12439339167936003</v>
      </c>
      <c r="O4359" s="28">
        <f>'Data &amp; Parameter'!$E$16*'Data &amp; Parameter'!$E$17*('Data &amp; Parameter'!$E$18+'Data &amp; Parameter'!$E$19)*'Data &amp; Parameter'!$E$20*'Data &amp; Parameter'!$E$37*N4359</f>
        <v>0.43247904675961463</v>
      </c>
      <c r="P4359">
        <f>ROUNDUP(IF(D4359&gt;$D$4,0,($D$4-D4359+1)/365),0)</f>
        <v>0</v>
      </c>
      <c r="Q4359">
        <f>ROUNDUP(IF(D4359&gt;$D$5,0,($D$5-D4359+1)/365),0)</f>
        <v>1</v>
      </c>
      <c r="R4359" s="28">
        <f>IF(OR(P4359=1,Q4359=1),IF(D4359+364&lt;=$D$5,(D4359+364-$D$4+1)/365,IF(D4359&gt;$D$4,($D$5-D4359+1)/365,$D$6/365)),0)</f>
        <v>0.12438787417554086</v>
      </c>
      <c r="S4359" s="28">
        <f>'Data &amp; Parameter'!$E$16*'Data &amp; Parameter'!$E$17*('Data &amp; Parameter'!$E$18+'Data &amp; Parameter'!$E$19)*'Data &amp; Parameter'!$E$20*'Data &amp; Parameter'!$E$37*R4359</f>
        <v>0.43245986403004999</v>
      </c>
      <c r="T4359" s="28">
        <f t="shared" si="67"/>
        <v>0.86493891078966456</v>
      </c>
    </row>
    <row r="4360" spans="1:20" ht="15.75" customHeight="1" x14ac:dyDescent="0.35">
      <c r="A4360">
        <v>4353</v>
      </c>
      <c r="B4360" s="76">
        <v>44256.597951388889</v>
      </c>
      <c r="C4360" s="1" t="s">
        <v>13793</v>
      </c>
      <c r="D4360" s="76">
        <v>44256.598761574074</v>
      </c>
      <c r="E4360" s="1" t="s">
        <v>13794</v>
      </c>
      <c r="F4360" s="1" t="s">
        <v>13795</v>
      </c>
      <c r="G4360" s="1" t="s">
        <v>123</v>
      </c>
      <c r="H4360" s="1" t="s">
        <v>124</v>
      </c>
      <c r="I4360" s="1" t="s">
        <v>125</v>
      </c>
      <c r="J4360" s="1" t="s">
        <v>12074</v>
      </c>
      <c r="K4360" s="1" t="s">
        <v>13386</v>
      </c>
      <c r="L4360">
        <f>ROUNDUP(IF(B4360&gt;$D$4,0,($D$4-B4360+1)/365),0)</f>
        <v>0</v>
      </c>
      <c r="M4360">
        <f>ROUNDUP(IF(B4360&gt;$D$5,0,($D$5-B4360+1)/365),0)</f>
        <v>1</v>
      </c>
      <c r="N4360" s="28">
        <f>IF(OR(L4360=1,M4360=1),IF(B4360+364&lt;=$D$5,(B4360+364-$D$4+1)/365,IF(B4360&gt;$D$4,($D$5-B4360+1)/365,$D$6/365)),0)</f>
        <v>0.12438917427701709</v>
      </c>
      <c r="O4360" s="28">
        <f>'Data &amp; Parameter'!$E$16*'Data &amp; Parameter'!$E$17*('Data &amp; Parameter'!$E$18+'Data &amp; Parameter'!$E$19)*'Data &amp; Parameter'!$E$20*'Data &amp; Parameter'!$E$37*N4360</f>
        <v>0.43246438409851623</v>
      </c>
      <c r="P4360">
        <f>ROUNDUP(IF(D4360&gt;$D$4,0,($D$4-D4360+1)/365),0)</f>
        <v>0</v>
      </c>
      <c r="Q4360">
        <f>ROUNDUP(IF(D4360&gt;$D$5,0,($D$5-D4360+1)/365),0)</f>
        <v>1</v>
      </c>
      <c r="R4360" s="28">
        <f>IF(OR(P4360=1,Q4360=1),IF(D4360+364&lt;=$D$5,(D4360+364-$D$4+1)/365,IF(D4360&gt;$D$4,($D$5-D4360+1)/365,$D$6/365)),0)</f>
        <v>0.12438695459157764</v>
      </c>
      <c r="S4360" s="28">
        <f>'Data &amp; Parameter'!$E$16*'Data &amp; Parameter'!$E$17*('Data &amp; Parameter'!$E$18+'Data &amp; Parameter'!$E$19)*'Data &amp; Parameter'!$E$20*'Data &amp; Parameter'!$E$37*R4360</f>
        <v>0.432456666908479</v>
      </c>
      <c r="T4360" s="28">
        <f t="shared" si="67"/>
        <v>0.86492105100699523</v>
      </c>
    </row>
    <row r="4361" spans="1:20" ht="15.75" customHeight="1" x14ac:dyDescent="0.35">
      <c r="A4361">
        <v>4354</v>
      </c>
      <c r="B4361" s="76">
        <v>44256.598136574074</v>
      </c>
      <c r="C4361" s="1" t="s">
        <v>13796</v>
      </c>
      <c r="D4361" s="76">
        <v>44256.599664351852</v>
      </c>
      <c r="E4361" s="1" t="s">
        <v>13797</v>
      </c>
      <c r="F4361" s="1" t="s">
        <v>13798</v>
      </c>
      <c r="G4361" s="1" t="s">
        <v>123</v>
      </c>
      <c r="H4361" s="1" t="s">
        <v>124</v>
      </c>
      <c r="I4361" s="1" t="s">
        <v>125</v>
      </c>
      <c r="J4361" s="1" t="s">
        <v>11820</v>
      </c>
      <c r="K4361" s="1" t="s">
        <v>13689</v>
      </c>
      <c r="L4361">
        <f>ROUNDUP(IF(B4361&gt;$D$4,0,($D$4-B4361+1)/365),0)</f>
        <v>0</v>
      </c>
      <c r="M4361">
        <f>ROUNDUP(IF(B4361&gt;$D$5,0,($D$5-B4361+1)/365),0)</f>
        <v>1</v>
      </c>
      <c r="N4361" s="28">
        <f>IF(OR(L4361=1,M4361=1),IF(B4361+364&lt;=$D$5,(B4361+364-$D$4+1)/365,IF(B4361&gt;$D$4,($D$5-B4361+1)/365,$D$6/365)),0)</f>
        <v>0.12438866692034636</v>
      </c>
      <c r="O4361" s="28">
        <f>'Data &amp; Parameter'!$E$16*'Data &amp; Parameter'!$E$17*('Data &amp; Parameter'!$E$18+'Data &amp; Parameter'!$E$19)*'Data &amp; Parameter'!$E$20*'Data &amp; Parameter'!$E$37*N4361</f>
        <v>0.43246262016936882</v>
      </c>
      <c r="P4361">
        <f>ROUNDUP(IF(D4361&gt;$D$4,0,($D$4-D4361+1)/365),0)</f>
        <v>0</v>
      </c>
      <c r="Q4361">
        <f>ROUNDUP(IF(D4361&gt;$D$5,0,($D$5-D4361+1)/365),0)</f>
        <v>1</v>
      </c>
      <c r="R4361" s="28">
        <f>IF(OR(P4361=1,Q4361=1),IF(D4361+364&lt;=$D$5,(D4361+364-$D$4+1)/365,IF(D4361&gt;$D$4,($D$5-D4361+1)/365,$D$6/365)),0)</f>
        <v>0.12438448122780282</v>
      </c>
      <c r="S4361" s="28">
        <f>'Data &amp; Parameter'!$E$16*'Data &amp; Parameter'!$E$17*('Data &amp; Parameter'!$E$18+'Data &amp; Parameter'!$E$19)*'Data &amp; Parameter'!$E$20*'Data &amp; Parameter'!$E$37*R4361</f>
        <v>0.43244806775386813</v>
      </c>
      <c r="T4361" s="28">
        <f t="shared" ref="T4361:T4424" si="68">O4361+S4361</f>
        <v>0.86491068792323689</v>
      </c>
    </row>
    <row r="4362" spans="1:20" ht="15.75" customHeight="1" x14ac:dyDescent="0.35">
      <c r="A4362">
        <v>4355</v>
      </c>
      <c r="B4362" s="76">
        <v>44256.598657407405</v>
      </c>
      <c r="C4362" s="1" t="s">
        <v>13799</v>
      </c>
      <c r="D4362" s="76">
        <v>44256.599189814813</v>
      </c>
      <c r="E4362" s="1" t="s">
        <v>13800</v>
      </c>
      <c r="F4362" s="1" t="s">
        <v>13801</v>
      </c>
      <c r="G4362" s="1" t="s">
        <v>123</v>
      </c>
      <c r="H4362" s="1" t="s">
        <v>124</v>
      </c>
      <c r="I4362" s="1" t="s">
        <v>125</v>
      </c>
      <c r="J4362" s="1" t="s">
        <v>13781</v>
      </c>
      <c r="K4362" s="1" t="s">
        <v>13802</v>
      </c>
      <c r="L4362">
        <f>ROUNDUP(IF(B4362&gt;$D$4,0,($D$4-B4362+1)/365),0)</f>
        <v>0</v>
      </c>
      <c r="M4362">
        <f>ROUNDUP(IF(B4362&gt;$D$5,0,($D$5-B4362+1)/365),0)</f>
        <v>1</v>
      </c>
      <c r="N4362" s="28">
        <f>IF(OR(L4362=1,M4362=1),IF(B4362+364&lt;=$D$5,(B4362+364-$D$4+1)/365,IF(B4362&gt;$D$4,($D$5-B4362+1)/365,$D$6/365)),0)</f>
        <v>0.12438723997971241</v>
      </c>
      <c r="O4362" s="28">
        <f>'Data &amp; Parameter'!$E$16*'Data &amp; Parameter'!$E$17*('Data &amp; Parameter'!$E$18+'Data &amp; Parameter'!$E$19)*'Data &amp; Parameter'!$E$20*'Data &amp; Parameter'!$E$37*N4362</f>
        <v>0.43245765911865042</v>
      </c>
      <c r="P4362">
        <f>ROUNDUP(IF(D4362&gt;$D$4,0,($D$4-D4362+1)/365),0)</f>
        <v>0</v>
      </c>
      <c r="Q4362">
        <f>ROUNDUP(IF(D4362&gt;$D$5,0,($D$5-D4362+1)/365),0)</f>
        <v>1</v>
      </c>
      <c r="R4362" s="28">
        <f>IF(OR(P4362=1,Q4362=1),IF(D4362+364&lt;=$D$5,(D4362+364-$D$4+1)/365,IF(D4362&gt;$D$4,($D$5-D4362+1)/365,$D$6/365)),0)</f>
        <v>0.12438578132927906</v>
      </c>
      <c r="S4362" s="28">
        <f>'Data &amp; Parameter'!$E$16*'Data &amp; Parameter'!$E$17*('Data &amp; Parameter'!$E$18+'Data &amp; Parameter'!$E$19)*'Data &amp; Parameter'!$E$20*'Data &amp; Parameter'!$E$37*R4362</f>
        <v>0.43245258782233437</v>
      </c>
      <c r="T4362" s="28">
        <f t="shared" si="68"/>
        <v>0.86491024694098484</v>
      </c>
    </row>
    <row r="4363" spans="1:20" ht="15.75" customHeight="1" x14ac:dyDescent="0.35">
      <c r="A4363">
        <v>4356</v>
      </c>
      <c r="B4363" s="76">
        <v>44256.600729166668</v>
      </c>
      <c r="C4363" s="1" t="s">
        <v>13803</v>
      </c>
      <c r="D4363" s="76">
        <v>44256.601585648154</v>
      </c>
      <c r="E4363" s="1" t="s">
        <v>13804</v>
      </c>
      <c r="F4363" s="1" t="s">
        <v>13805</v>
      </c>
      <c r="G4363" s="1" t="s">
        <v>123</v>
      </c>
      <c r="H4363" s="1" t="s">
        <v>124</v>
      </c>
      <c r="I4363" s="1" t="s">
        <v>125</v>
      </c>
      <c r="J4363" s="1" t="s">
        <v>9415</v>
      </c>
      <c r="K4363" s="1" t="s">
        <v>9415</v>
      </c>
      <c r="L4363">
        <f>ROUNDUP(IF(B4363&gt;$D$4,0,($D$4-B4363+1)/365),0)</f>
        <v>0</v>
      </c>
      <c r="M4363">
        <f>ROUNDUP(IF(B4363&gt;$D$5,0,($D$5-B4363+1)/365),0)</f>
        <v>1</v>
      </c>
      <c r="N4363" s="28">
        <f>IF(OR(L4363=1,M4363=1),IF(B4363+364&lt;=$D$5,(B4363+364-$D$4+1)/365,IF(B4363&gt;$D$4,($D$5-B4363+1)/365,$D$6/365)),0)</f>
        <v>0.12438156392693613</v>
      </c>
      <c r="O4363" s="28">
        <f>'Data &amp; Parameter'!$E$16*'Data &amp; Parameter'!$E$17*('Data &amp; Parameter'!$E$18+'Data &amp; Parameter'!$E$19)*'Data &amp; Parameter'!$E$20*'Data &amp; Parameter'!$E$37*N4363</f>
        <v>0.43243792516123591</v>
      </c>
      <c r="P4363">
        <f>ROUNDUP(IF(D4363&gt;$D$4,0,($D$4-D4363+1)/365),0)</f>
        <v>0</v>
      </c>
      <c r="Q4363">
        <f>ROUNDUP(IF(D4363&gt;$D$5,0,($D$5-D4363+1)/365),0)</f>
        <v>1</v>
      </c>
      <c r="R4363" s="28">
        <f>IF(OR(P4363=1,Q4363=1),IF(D4363+364&lt;=$D$5,(D4363+364-$D$4+1)/365,IF(D4363&gt;$D$4,($D$5-D4363+1)/365,$D$6/365)),0)</f>
        <v>0.12437921740231901</v>
      </c>
      <c r="S4363" s="28">
        <f>'Data &amp; Parameter'!$E$16*'Data &amp; Parameter'!$E$17*('Data &amp; Parameter'!$E$18+'Data &amp; Parameter'!$E$19)*'Data &amp; Parameter'!$E$20*'Data &amp; Parameter'!$E$37*R4363</f>
        <v>0.4324297669888772</v>
      </c>
      <c r="T4363" s="28">
        <f t="shared" si="68"/>
        <v>0.86486769215011305</v>
      </c>
    </row>
    <row r="4364" spans="1:20" ht="15.75" customHeight="1" x14ac:dyDescent="0.35">
      <c r="A4364">
        <v>4357</v>
      </c>
      <c r="B4364" s="76">
        <v>44256.601087962961</v>
      </c>
      <c r="C4364" s="1" t="s">
        <v>13806</v>
      </c>
      <c r="D4364" s="76">
        <v>44256.601701388892</v>
      </c>
      <c r="E4364" s="1" t="s">
        <v>13807</v>
      </c>
      <c r="F4364" s="1" t="s">
        <v>13808</v>
      </c>
      <c r="G4364" s="1" t="s">
        <v>123</v>
      </c>
      <c r="H4364" s="1" t="s">
        <v>124</v>
      </c>
      <c r="I4364" s="1" t="s">
        <v>125</v>
      </c>
      <c r="J4364" s="1" t="s">
        <v>13809</v>
      </c>
      <c r="K4364" s="1" t="s">
        <v>13802</v>
      </c>
      <c r="L4364">
        <f>ROUNDUP(IF(B4364&gt;$D$4,0,($D$4-B4364+1)/365),0)</f>
        <v>0</v>
      </c>
      <c r="M4364">
        <f>ROUNDUP(IF(B4364&gt;$D$5,0,($D$5-B4364+1)/365),0)</f>
        <v>1</v>
      </c>
      <c r="N4364" s="28">
        <f>IF(OR(L4364=1,M4364=1),IF(B4364+364&lt;=$D$5,(B4364+364-$D$4+1)/365,IF(B4364&gt;$D$4,($D$5-B4364+1)/365,$D$6/365)),0)</f>
        <v>0.12438058092339405</v>
      </c>
      <c r="O4364" s="28">
        <f>'Data &amp; Parameter'!$E$16*'Data &amp; Parameter'!$E$17*('Data &amp; Parameter'!$E$18+'Data &amp; Parameter'!$E$19)*'Data &amp; Parameter'!$E$20*'Data &amp; Parameter'!$E$37*N4364</f>
        <v>0.43243450754853885</v>
      </c>
      <c r="P4364">
        <f>ROUNDUP(IF(D4364&gt;$D$4,0,($D$4-D4364+1)/365),0)</f>
        <v>0</v>
      </c>
      <c r="Q4364">
        <f>ROUNDUP(IF(D4364&gt;$D$5,0,($D$5-D4364+1)/365),0)</f>
        <v>1</v>
      </c>
      <c r="R4364" s="28">
        <f>IF(OR(P4364=1,Q4364=1),IF(D4364+364&lt;=$D$5,(D4364+364-$D$4+1)/365,IF(D4364&gt;$D$4,($D$5-D4364+1)/365,$D$6/365)),0)</f>
        <v>0.12437890030440479</v>
      </c>
      <c r="S4364" s="28">
        <f>'Data &amp; Parameter'!$E$16*'Data &amp; Parameter'!$E$17*('Data &amp; Parameter'!$E$18+'Data &amp; Parameter'!$E$19)*'Data &amp; Parameter'!$E$20*'Data &amp; Parameter'!$E$37*R4364</f>
        <v>0.43242866453317741</v>
      </c>
      <c r="T4364" s="28">
        <f t="shared" si="68"/>
        <v>0.86486317208171626</v>
      </c>
    </row>
    <row r="4365" spans="1:20" ht="15.75" customHeight="1" x14ac:dyDescent="0.35">
      <c r="A4365">
        <v>4358</v>
      </c>
      <c r="B4365" s="76">
        <v>44256.601412037038</v>
      </c>
      <c r="C4365" s="1" t="s">
        <v>13810</v>
      </c>
      <c r="D4365" s="76">
        <v>44256.602395833332</v>
      </c>
      <c r="E4365" s="1" t="s">
        <v>13811</v>
      </c>
      <c r="F4365" s="1" t="s">
        <v>13812</v>
      </c>
      <c r="G4365" s="1" t="s">
        <v>123</v>
      </c>
      <c r="H4365" s="1" t="s">
        <v>729</v>
      </c>
      <c r="I4365" s="1" t="s">
        <v>125</v>
      </c>
      <c r="J4365" s="1" t="s">
        <v>9415</v>
      </c>
      <c r="K4365" s="1" t="s">
        <v>9415</v>
      </c>
      <c r="L4365">
        <f>ROUNDUP(IF(B4365&gt;$D$4,0,($D$4-B4365+1)/365),0)</f>
        <v>0</v>
      </c>
      <c r="M4365">
        <f>ROUNDUP(IF(B4365&gt;$D$5,0,($D$5-B4365+1)/365),0)</f>
        <v>1</v>
      </c>
      <c r="N4365" s="28">
        <f>IF(OR(L4365=1,M4365=1),IF(B4365+364&lt;=$D$5,(B4365+364-$D$4+1)/365,IF(B4365&gt;$D$4,($D$5-B4365+1)/365,$D$6/365)),0)</f>
        <v>0.12437969304921029</v>
      </c>
      <c r="O4365" s="28">
        <f>'Data &amp; Parameter'!$E$16*'Data &amp; Parameter'!$E$17*('Data &amp; Parameter'!$E$18+'Data &amp; Parameter'!$E$19)*'Data &amp; Parameter'!$E$20*'Data &amp; Parameter'!$E$37*N4365</f>
        <v>0.43243142067249624</v>
      </c>
      <c r="P4365">
        <f>ROUNDUP(IF(D4365&gt;$D$4,0,($D$4-D4365+1)/365),0)</f>
        <v>0</v>
      </c>
      <c r="Q4365">
        <f>ROUNDUP(IF(D4365&gt;$D$5,0,($D$5-D4365+1)/365),0)</f>
        <v>1</v>
      </c>
      <c r="R4365" s="28">
        <f>IF(OR(P4365=1,Q4365=1),IF(D4365+364&lt;=$D$5,(D4365+364-$D$4+1)/365,IF(D4365&gt;$D$4,($D$5-D4365+1)/365,$D$6/365)),0)</f>
        <v>0.1243769977168995</v>
      </c>
      <c r="S4365" s="28">
        <f>'Data &amp; Parameter'!$E$16*'Data &amp; Parameter'!$E$17*('Data &amp; Parameter'!$E$18+'Data &amp; Parameter'!$E$19)*'Data &amp; Parameter'!$E$20*'Data &amp; Parameter'!$E$37*R4365</f>
        <v>0.43242204979890936</v>
      </c>
      <c r="T4365" s="28">
        <f t="shared" si="68"/>
        <v>0.86485347047140559</v>
      </c>
    </row>
    <row r="4366" spans="1:20" ht="15.75" customHeight="1" x14ac:dyDescent="0.35">
      <c r="A4366">
        <v>4359</v>
      </c>
      <c r="B4366" s="76">
        <v>44256.601990740739</v>
      </c>
      <c r="C4366" s="1" t="s">
        <v>13813</v>
      </c>
      <c r="D4366" s="76">
        <v>44256.602384259255</v>
      </c>
      <c r="E4366" s="1" t="s">
        <v>13814</v>
      </c>
      <c r="F4366" s="1" t="s">
        <v>13815</v>
      </c>
      <c r="G4366" s="1" t="s">
        <v>123</v>
      </c>
      <c r="H4366" s="1" t="s">
        <v>124</v>
      </c>
      <c r="I4366" s="1" t="s">
        <v>125</v>
      </c>
      <c r="J4366" s="1" t="s">
        <v>13781</v>
      </c>
      <c r="K4366" s="1" t="s">
        <v>13781</v>
      </c>
      <c r="L4366">
        <f>ROUNDUP(IF(B4366&gt;$D$4,0,($D$4-B4366+1)/365),0)</f>
        <v>0</v>
      </c>
      <c r="M4366">
        <f>ROUNDUP(IF(B4366&gt;$D$5,0,($D$5-B4366+1)/365),0)</f>
        <v>1</v>
      </c>
      <c r="N4366" s="28">
        <f>IF(OR(L4366=1,M4366=1),IF(B4366+364&lt;=$D$5,(B4366+364-$D$4+1)/365,IF(B4366&gt;$D$4,($D$5-B4366+1)/365,$D$6/365)),0)</f>
        <v>0.12437810755961923</v>
      </c>
      <c r="O4366" s="28">
        <f>'Data &amp; Parameter'!$E$16*'Data &amp; Parameter'!$E$17*('Data &amp; Parameter'!$E$18+'Data &amp; Parameter'!$E$19)*'Data &amp; Parameter'!$E$20*'Data &amp; Parameter'!$E$37*N4366</f>
        <v>0.43242590839392792</v>
      </c>
      <c r="P4366">
        <f>ROUNDUP(IF(D4366&gt;$D$4,0,($D$4-D4366+1)/365),0)</f>
        <v>0</v>
      </c>
      <c r="Q4366">
        <f>ROUNDUP(IF(D4366&gt;$D$5,0,($D$5-D4366+1)/365),0)</f>
        <v>1</v>
      </c>
      <c r="R4366" s="28">
        <f>IF(OR(P4366=1,Q4366=1),IF(D4366+364&lt;=$D$5,(D4366+364-$D$4+1)/365,IF(D4366&gt;$D$4,($D$5-D4366+1)/365,$D$6/365)),0)</f>
        <v>0.1243770294266989</v>
      </c>
      <c r="S4366" s="28">
        <f>'Data &amp; Parameter'!$E$16*'Data &amp; Parameter'!$E$17*('Data &amp; Parameter'!$E$18+'Data &amp; Parameter'!$E$19)*'Data &amp; Parameter'!$E$20*'Data &amp; Parameter'!$E$37*R4366</f>
        <v>0.43242216004450706</v>
      </c>
      <c r="T4366" s="28">
        <f t="shared" si="68"/>
        <v>0.86484806843843498</v>
      </c>
    </row>
    <row r="4367" spans="1:20" ht="15.75" customHeight="1" x14ac:dyDescent="0.35">
      <c r="A4367">
        <v>4360</v>
      </c>
      <c r="B4367" s="76">
        <v>44256.60224537037</v>
      </c>
      <c r="C4367" s="1" t="s">
        <v>13816</v>
      </c>
      <c r="D4367" s="76">
        <v>44256.60328703704</v>
      </c>
      <c r="E4367" s="1" t="s">
        <v>13817</v>
      </c>
      <c r="F4367" s="1" t="s">
        <v>13818</v>
      </c>
      <c r="G4367" s="1" t="s">
        <v>123</v>
      </c>
      <c r="H4367" s="1" t="s">
        <v>124</v>
      </c>
      <c r="I4367" s="1" t="s">
        <v>125</v>
      </c>
      <c r="J4367" s="1" t="s">
        <v>11820</v>
      </c>
      <c r="K4367" s="1" t="s">
        <v>13689</v>
      </c>
      <c r="L4367">
        <f>ROUNDUP(IF(B4367&gt;$D$4,0,($D$4-B4367+1)/365),0)</f>
        <v>0</v>
      </c>
      <c r="M4367">
        <f>ROUNDUP(IF(B4367&gt;$D$5,0,($D$5-B4367+1)/365),0)</f>
        <v>1</v>
      </c>
      <c r="N4367" s="28">
        <f>IF(OR(L4367=1,M4367=1),IF(B4367+364&lt;=$D$5,(B4367+364-$D$4+1)/365,IF(B4367&gt;$D$4,($D$5-B4367+1)/365,$D$6/365)),0)</f>
        <v>0.12437740994419198</v>
      </c>
      <c r="O4367" s="28">
        <f>'Data &amp; Parameter'!$E$16*'Data &amp; Parameter'!$E$17*('Data &amp; Parameter'!$E$18+'Data &amp; Parameter'!$E$19)*'Data &amp; Parameter'!$E$20*'Data &amp; Parameter'!$E$37*N4367</f>
        <v>0.43242348299133293</v>
      </c>
      <c r="P4367">
        <f>ROUNDUP(IF(D4367&gt;$D$4,0,($D$4-D4367+1)/365),0)</f>
        <v>0</v>
      </c>
      <c r="Q4367">
        <f>ROUNDUP(IF(D4367&gt;$D$5,0,($D$5-D4367+1)/365),0)</f>
        <v>1</v>
      </c>
      <c r="R4367" s="28">
        <f>IF(OR(P4367=1,Q4367=1),IF(D4367+364&lt;=$D$5,(D4367+364-$D$4+1)/365,IF(D4367&gt;$D$4,($D$5-D4367+1)/365,$D$6/365)),0)</f>
        <v>0.12437455606290414</v>
      </c>
      <c r="S4367" s="28">
        <f>'Data &amp; Parameter'!$E$16*'Data &amp; Parameter'!$E$17*('Data &amp; Parameter'!$E$18+'Data &amp; Parameter'!$E$19)*'Data &amp; Parameter'!$E$20*'Data &amp; Parameter'!$E$37*R4367</f>
        <v>0.43241356088982685</v>
      </c>
      <c r="T4367" s="28">
        <f t="shared" si="68"/>
        <v>0.86483704388115978</v>
      </c>
    </row>
    <row r="4368" spans="1:20" ht="15.75" customHeight="1" x14ac:dyDescent="0.35">
      <c r="A4368">
        <v>4361</v>
      </c>
      <c r="B4368" s="76">
        <v>44256.604131944448</v>
      </c>
      <c r="C4368" s="1" t="s">
        <v>13819</v>
      </c>
      <c r="D4368" s="76">
        <v>44256.604733796295</v>
      </c>
      <c r="E4368" s="1" t="s">
        <v>13820</v>
      </c>
      <c r="F4368" s="1" t="s">
        <v>13821</v>
      </c>
      <c r="G4368" s="1" t="s">
        <v>123</v>
      </c>
      <c r="H4368" s="1" t="s">
        <v>124</v>
      </c>
      <c r="I4368" s="1" t="s">
        <v>125</v>
      </c>
      <c r="J4368" s="1" t="s">
        <v>13781</v>
      </c>
      <c r="K4368" s="1" t="s">
        <v>13802</v>
      </c>
      <c r="L4368">
        <f>ROUNDUP(IF(B4368&gt;$D$4,0,($D$4-B4368+1)/365),0)</f>
        <v>0</v>
      </c>
      <c r="M4368">
        <f>ROUNDUP(IF(B4368&gt;$D$5,0,($D$5-B4368+1)/365),0)</f>
        <v>1</v>
      </c>
      <c r="N4368" s="28">
        <f>IF(OR(L4368=1,M4368=1),IF(B4368+364&lt;=$D$5,(B4368+364-$D$4+1)/365,IF(B4368&gt;$D$4,($D$5-B4368+1)/365,$D$6/365)),0)</f>
        <v>0.12437224124808642</v>
      </c>
      <c r="O4368" s="28">
        <f>'Data &amp; Parameter'!$E$16*'Data &amp; Parameter'!$E$17*('Data &amp; Parameter'!$E$18+'Data &amp; Parameter'!$E$19)*'Data &amp; Parameter'!$E$20*'Data &amp; Parameter'!$E$37*N4368</f>
        <v>0.43240551296306579</v>
      </c>
      <c r="P4368">
        <f>ROUNDUP(IF(D4368&gt;$D$4,0,($D$4-D4368+1)/365),0)</f>
        <v>0</v>
      </c>
      <c r="Q4368">
        <f>ROUNDUP(IF(D4368&gt;$D$5,0,($D$5-D4368+1)/365),0)</f>
        <v>1</v>
      </c>
      <c r="R4368" s="28">
        <f>IF(OR(P4368=1,Q4368=1),IF(D4368+364&lt;=$D$5,(D4368+364-$D$4+1)/365,IF(D4368&gt;$D$4,($D$5-D4368+1)/365,$D$6/365)),0)</f>
        <v>0.12437059233891651</v>
      </c>
      <c r="S4368" s="28">
        <f>'Data &amp; Parameter'!$E$16*'Data &amp; Parameter'!$E$17*('Data &amp; Parameter'!$E$18+'Data &amp; Parameter'!$E$19)*'Data &amp; Parameter'!$E$20*'Data &amp; Parameter'!$E$37*R4368</f>
        <v>0.43239978019337144</v>
      </c>
      <c r="T4368" s="28">
        <f t="shared" si="68"/>
        <v>0.86480529315643717</v>
      </c>
    </row>
    <row r="4369" spans="1:20" ht="15.75" customHeight="1" x14ac:dyDescent="0.35">
      <c r="A4369">
        <v>4362</v>
      </c>
      <c r="B4369" s="76">
        <v>44256.604837962965</v>
      </c>
      <c r="C4369" s="1" t="s">
        <v>13822</v>
      </c>
      <c r="D4369" s="76">
        <v>44256.605474537035</v>
      </c>
      <c r="E4369" s="1" t="s">
        <v>13823</v>
      </c>
      <c r="F4369" s="1" t="s">
        <v>13824</v>
      </c>
      <c r="G4369" s="1" t="s">
        <v>123</v>
      </c>
      <c r="H4369" s="1" t="s">
        <v>729</v>
      </c>
      <c r="I4369" s="1" t="s">
        <v>125</v>
      </c>
      <c r="J4369" s="1" t="s">
        <v>9415</v>
      </c>
      <c r="K4369" s="1" t="s">
        <v>9415</v>
      </c>
      <c r="L4369">
        <f>ROUNDUP(IF(B4369&gt;$D$4,0,($D$4-B4369+1)/365),0)</f>
        <v>0</v>
      </c>
      <c r="M4369">
        <f>ROUNDUP(IF(B4369&gt;$D$5,0,($D$5-B4369+1)/365),0)</f>
        <v>1</v>
      </c>
      <c r="N4369" s="28">
        <f>IF(OR(L4369=1,M4369=1),IF(B4369+364&lt;=$D$5,(B4369+364-$D$4+1)/365,IF(B4369&gt;$D$4,($D$5-B4369+1)/365,$D$6/365)),0)</f>
        <v>0.12437030695078173</v>
      </c>
      <c r="O4369" s="28">
        <f>'Data &amp; Parameter'!$E$16*'Data &amp; Parameter'!$E$17*('Data &amp; Parameter'!$E$18+'Data &amp; Parameter'!$E$19)*'Data &amp; Parameter'!$E$20*'Data &amp; Parameter'!$E$37*N4369</f>
        <v>0.43239878798320003</v>
      </c>
      <c r="P4369">
        <f>ROUNDUP(IF(D4369&gt;$D$4,0,($D$4-D4369+1)/365),0)</f>
        <v>0</v>
      </c>
      <c r="Q4369">
        <f>ROUNDUP(IF(D4369&gt;$D$5,0,($D$5-D4369+1)/365),0)</f>
        <v>1</v>
      </c>
      <c r="R4369" s="28">
        <f>IF(OR(P4369=1,Q4369=1),IF(D4369+364&lt;=$D$5,(D4369+364-$D$4+1)/365,IF(D4369&gt;$D$4,($D$5-D4369+1)/365,$D$6/365)),0)</f>
        <v>0.12436856291223355</v>
      </c>
      <c r="S4369" s="28">
        <f>'Data &amp; Parameter'!$E$16*'Data &amp; Parameter'!$E$17*('Data &amp; Parameter'!$E$18+'Data &amp; Parameter'!$E$19)*'Data &amp; Parameter'!$E$20*'Data &amp; Parameter'!$E$37*R4369</f>
        <v>0.43239272447678184</v>
      </c>
      <c r="T4369" s="28">
        <f t="shared" si="68"/>
        <v>0.86479151245998187</v>
      </c>
    </row>
    <row r="4370" spans="1:20" ht="15.75" customHeight="1" x14ac:dyDescent="0.35">
      <c r="A4370">
        <v>4363</v>
      </c>
      <c r="B4370" s="76">
        <v>44256.605347222227</v>
      </c>
      <c r="C4370" s="1" t="s">
        <v>13825</v>
      </c>
      <c r="D4370" s="76">
        <v>44256.606006944443</v>
      </c>
      <c r="E4370" s="1" t="s">
        <v>13826</v>
      </c>
      <c r="F4370" s="1" t="s">
        <v>13827</v>
      </c>
      <c r="G4370" s="1" t="s">
        <v>123</v>
      </c>
      <c r="H4370" s="1" t="s">
        <v>124</v>
      </c>
      <c r="I4370" s="1" t="s">
        <v>125</v>
      </c>
      <c r="J4370" s="1" t="s">
        <v>9415</v>
      </c>
      <c r="K4370" s="1" t="s">
        <v>9415</v>
      </c>
      <c r="L4370">
        <f>ROUNDUP(IF(B4370&gt;$D$4,0,($D$4-B4370+1)/365),0)</f>
        <v>0</v>
      </c>
      <c r="M4370">
        <f>ROUNDUP(IF(B4370&gt;$D$5,0,($D$5-B4370+1)/365),0)</f>
        <v>1</v>
      </c>
      <c r="N4370" s="28">
        <f>IF(OR(L4370=1,M4370=1),IF(B4370+364&lt;=$D$5,(B4370+364-$D$4+1)/365,IF(B4370&gt;$D$4,($D$5-B4370+1)/365,$D$6/365)),0)</f>
        <v>0.12436891171992724</v>
      </c>
      <c r="O4370" s="28">
        <f>'Data &amp; Parameter'!$E$16*'Data &amp; Parameter'!$E$17*('Data &amp; Parameter'!$E$18+'Data &amp; Parameter'!$E$19)*'Data &amp; Parameter'!$E$20*'Data &amp; Parameter'!$E$37*N4370</f>
        <v>0.43239393717801</v>
      </c>
      <c r="P4370">
        <f>ROUNDUP(IF(D4370&gt;$D$4,0,($D$4-D4370+1)/365),0)</f>
        <v>0</v>
      </c>
      <c r="Q4370">
        <f>ROUNDUP(IF(D4370&gt;$D$5,0,($D$5-D4370+1)/365),0)</f>
        <v>1</v>
      </c>
      <c r="R4370" s="28">
        <f>IF(OR(P4370=1,Q4370=1),IF(D4370+364&lt;=$D$5,(D4370+364-$D$4+1)/365,IF(D4370&gt;$D$4,($D$5-D4370+1)/365,$D$6/365)),0)</f>
        <v>0.12436710426180021</v>
      </c>
      <c r="S4370" s="28">
        <f>'Data &amp; Parameter'!$E$16*'Data &amp; Parameter'!$E$17*('Data &amp; Parameter'!$E$18+'Data &amp; Parameter'!$E$19)*'Data &amp; Parameter'!$E$20*'Data &amp; Parameter'!$E$37*R4370</f>
        <v>0.43238765318046574</v>
      </c>
      <c r="T4370" s="28">
        <f t="shared" si="68"/>
        <v>0.86478159035847568</v>
      </c>
    </row>
    <row r="4371" spans="1:20" ht="15.75" customHeight="1" x14ac:dyDescent="0.35">
      <c r="A4371">
        <v>4364</v>
      </c>
      <c r="B4371" s="76">
        <v>44256.605509259258</v>
      </c>
      <c r="C4371" s="1" t="s">
        <v>13828</v>
      </c>
      <c r="D4371" s="76">
        <v>44256.606435185182</v>
      </c>
      <c r="E4371" s="1" t="s">
        <v>13829</v>
      </c>
      <c r="F4371" s="1" t="s">
        <v>13830</v>
      </c>
      <c r="G4371" s="1" t="s">
        <v>123</v>
      </c>
      <c r="H4371" s="1" t="s">
        <v>124</v>
      </c>
      <c r="I4371" s="1" t="s">
        <v>125</v>
      </c>
      <c r="J4371" s="1" t="s">
        <v>13781</v>
      </c>
      <c r="K4371" s="1" t="s">
        <v>13781</v>
      </c>
      <c r="L4371">
        <f>ROUNDUP(IF(B4371&gt;$D$4,0,($D$4-B4371+1)/365),0)</f>
        <v>0</v>
      </c>
      <c r="M4371">
        <f>ROUNDUP(IF(B4371&gt;$D$5,0,($D$5-B4371+1)/365),0)</f>
        <v>1</v>
      </c>
      <c r="N4371" s="28">
        <f>IF(OR(L4371=1,M4371=1),IF(B4371+364&lt;=$D$5,(B4371+364-$D$4+1)/365,IF(B4371&gt;$D$4,($D$5-B4371+1)/365,$D$6/365)),0)</f>
        <v>0.1243684677828553</v>
      </c>
      <c r="O4371" s="28">
        <f>'Data &amp; Parameter'!$E$16*'Data &amp; Parameter'!$E$17*('Data &amp; Parameter'!$E$18+'Data &amp; Parameter'!$E$19)*'Data &amp; Parameter'!$E$20*'Data &amp; Parameter'!$E$37*N4371</f>
        <v>0.43239239374005806</v>
      </c>
      <c r="P4371">
        <f>ROUNDUP(IF(D4371&gt;$D$4,0,($D$4-D4371+1)/365),0)</f>
        <v>0</v>
      </c>
      <c r="Q4371">
        <f>ROUNDUP(IF(D4371&gt;$D$5,0,($D$5-D4371+1)/365),0)</f>
        <v>1</v>
      </c>
      <c r="R4371" s="28">
        <f>IF(OR(P4371=1,Q4371=1),IF(D4371+364&lt;=$D$5,(D4371+364-$D$4+1)/365,IF(D4371&gt;$D$4,($D$5-D4371+1)/365,$D$6/365)),0)</f>
        <v>0.12436593099950162</v>
      </c>
      <c r="S4371" s="28">
        <f>'Data &amp; Parameter'!$E$16*'Data &amp; Parameter'!$E$17*('Data &amp; Parameter'!$E$18+'Data &amp; Parameter'!$E$19)*'Data &amp; Parameter'!$E$20*'Data &amp; Parameter'!$E$37*R4371</f>
        <v>0.43238357409432104</v>
      </c>
      <c r="T4371" s="28">
        <f t="shared" si="68"/>
        <v>0.86477596783437916</v>
      </c>
    </row>
    <row r="4372" spans="1:20" ht="15.75" customHeight="1" x14ac:dyDescent="0.35">
      <c r="A4372">
        <v>4365</v>
      </c>
      <c r="B4372" s="76">
        <v>44256.607002314813</v>
      </c>
      <c r="C4372" s="1" t="s">
        <v>13831</v>
      </c>
      <c r="D4372" s="76">
        <v>44256.608935185184</v>
      </c>
      <c r="E4372" s="1" t="s">
        <v>13832</v>
      </c>
      <c r="F4372" s="1" t="s">
        <v>13833</v>
      </c>
      <c r="G4372" s="1" t="s">
        <v>123</v>
      </c>
      <c r="H4372" s="1" t="s">
        <v>124</v>
      </c>
      <c r="I4372" s="1" t="s">
        <v>125</v>
      </c>
      <c r="J4372" s="1" t="s">
        <v>11820</v>
      </c>
      <c r="K4372" s="1" t="s">
        <v>13689</v>
      </c>
      <c r="L4372">
        <f>ROUNDUP(IF(B4372&gt;$D$4,0,($D$4-B4372+1)/365),0)</f>
        <v>0</v>
      </c>
      <c r="M4372">
        <f>ROUNDUP(IF(B4372&gt;$D$5,0,($D$5-B4372+1)/365),0)</f>
        <v>1</v>
      </c>
      <c r="N4372" s="28">
        <f>IF(OR(L4372=1,M4372=1),IF(B4372+364&lt;=$D$5,(B4372+364-$D$4+1)/365,IF(B4372&gt;$D$4,($D$5-B4372+1)/365,$D$6/365)),0)</f>
        <v>0.12436437721969001</v>
      </c>
      <c r="O4372" s="28">
        <f>'Data &amp; Parameter'!$E$16*'Data &amp; Parameter'!$E$17*('Data &amp; Parameter'!$E$18+'Data &amp; Parameter'!$E$19)*'Data &amp; Parameter'!$E$20*'Data &amp; Parameter'!$E$37*N4372</f>
        <v>0.43237817206128115</v>
      </c>
      <c r="P4372">
        <f>ROUNDUP(IF(D4372&gt;$D$4,0,($D$4-D4372+1)/365),0)</f>
        <v>0</v>
      </c>
      <c r="Q4372">
        <f>ROUNDUP(IF(D4372&gt;$D$5,0,($D$5-D4372+1)/365),0)</f>
        <v>1</v>
      </c>
      <c r="R4372" s="28">
        <f>IF(OR(P4372=1,Q4372=1),IF(D4372+364&lt;=$D$5,(D4372+364-$D$4+1)/365,IF(D4372&gt;$D$4,($D$5-D4372+1)/365,$D$6/365)),0)</f>
        <v>0.12435908168442675</v>
      </c>
      <c r="S4372" s="28">
        <f>'Data &amp; Parameter'!$E$16*'Data &amp; Parameter'!$E$17*('Data &amp; Parameter'!$E$18+'Data &amp; Parameter'!$E$19)*'Data &amp; Parameter'!$E$20*'Data &amp; Parameter'!$E$37*R4372</f>
        <v>0.43235976105076185</v>
      </c>
      <c r="T4372" s="28">
        <f t="shared" si="68"/>
        <v>0.86473793311204306</v>
      </c>
    </row>
    <row r="4373" spans="1:20" ht="15.75" customHeight="1" x14ac:dyDescent="0.35">
      <c r="A4373">
        <v>4366</v>
      </c>
      <c r="B4373" s="76">
        <v>44256.60701388889</v>
      </c>
      <c r="C4373" s="1" t="s">
        <v>13834</v>
      </c>
      <c r="D4373" s="76">
        <v>44256.607546296298</v>
      </c>
      <c r="E4373" s="1" t="s">
        <v>13835</v>
      </c>
      <c r="F4373" s="1" t="s">
        <v>13836</v>
      </c>
      <c r="G4373" s="1" t="s">
        <v>123</v>
      </c>
      <c r="H4373" s="1" t="s">
        <v>124</v>
      </c>
      <c r="I4373" s="1" t="s">
        <v>125</v>
      </c>
      <c r="J4373" s="1" t="s">
        <v>13781</v>
      </c>
      <c r="K4373" s="1" t="s">
        <v>13802</v>
      </c>
      <c r="L4373">
        <f>ROUNDUP(IF(B4373&gt;$D$4,0,($D$4-B4373+1)/365),0)</f>
        <v>0</v>
      </c>
      <c r="M4373">
        <f>ROUNDUP(IF(B4373&gt;$D$5,0,($D$5-B4373+1)/365),0)</f>
        <v>1</v>
      </c>
      <c r="N4373" s="28">
        <f>IF(OR(L4373=1,M4373=1),IF(B4373+364&lt;=$D$5,(B4373+364-$D$4+1)/365,IF(B4373&gt;$D$4,($D$5-B4373+1)/365,$D$6/365)),0)</f>
        <v>0.12436434550989062</v>
      </c>
      <c r="O4373" s="28">
        <f>'Data &amp; Parameter'!$E$16*'Data &amp; Parameter'!$E$17*('Data &amp; Parameter'!$E$18+'Data &amp; Parameter'!$E$19)*'Data &amp; Parameter'!$E$20*'Data &amp; Parameter'!$E$37*N4373</f>
        <v>0.43237806181568345</v>
      </c>
      <c r="P4373">
        <f>ROUNDUP(IF(D4373&gt;$D$4,0,($D$4-D4373+1)/365),0)</f>
        <v>0</v>
      </c>
      <c r="Q4373">
        <f>ROUNDUP(IF(D4373&gt;$D$5,0,($D$5-D4373+1)/365),0)</f>
        <v>1</v>
      </c>
      <c r="R4373" s="28">
        <f>IF(OR(P4373=1,Q4373=1),IF(D4373+364&lt;=$D$5,(D4373+364-$D$4+1)/365,IF(D4373&gt;$D$4,($D$5-D4373+1)/365,$D$6/365)),0)</f>
        <v>0.12436288685945728</v>
      </c>
      <c r="S4373" s="28">
        <f>'Data &amp; Parameter'!$E$16*'Data &amp; Parameter'!$E$17*('Data &amp; Parameter'!$E$18+'Data &amp; Parameter'!$E$19)*'Data &amp; Parameter'!$E$20*'Data &amp; Parameter'!$E$37*R4373</f>
        <v>0.43237299051936734</v>
      </c>
      <c r="T4373" s="28">
        <f t="shared" si="68"/>
        <v>0.86475105233505078</v>
      </c>
    </row>
    <row r="4374" spans="1:20" ht="15.75" customHeight="1" x14ac:dyDescent="0.35">
      <c r="A4374">
        <v>4367</v>
      </c>
      <c r="B4374" s="76">
        <v>44256.608356481476</v>
      </c>
      <c r="C4374" s="1" t="s">
        <v>13837</v>
      </c>
      <c r="D4374" s="76">
        <v>44256.610937500001</v>
      </c>
      <c r="E4374" s="1" t="s">
        <v>13838</v>
      </c>
      <c r="F4374" s="1" t="s">
        <v>13839</v>
      </c>
      <c r="G4374" s="1" t="s">
        <v>123</v>
      </c>
      <c r="H4374" s="1" t="s">
        <v>729</v>
      </c>
      <c r="I4374" s="1" t="s">
        <v>125</v>
      </c>
      <c r="J4374" s="1" t="s">
        <v>9415</v>
      </c>
      <c r="K4374" s="1" t="s">
        <v>9415</v>
      </c>
      <c r="L4374">
        <f>ROUNDUP(IF(B4374&gt;$D$4,0,($D$4-B4374+1)/365),0)</f>
        <v>0</v>
      </c>
      <c r="M4374">
        <f>ROUNDUP(IF(B4374&gt;$D$5,0,($D$5-B4374+1)/365),0)</f>
        <v>1</v>
      </c>
      <c r="N4374" s="28">
        <f>IF(OR(L4374=1,M4374=1),IF(B4374+364&lt;=$D$5,(B4374+364-$D$4+1)/365,IF(B4374&gt;$D$4,($D$5-B4374+1)/365,$D$6/365)),0)</f>
        <v>0.12436066717403775</v>
      </c>
      <c r="O4374" s="28">
        <f>'Data &amp; Parameter'!$E$16*'Data &amp; Parameter'!$E$17*('Data &amp; Parameter'!$E$18+'Data &amp; Parameter'!$E$19)*'Data &amp; Parameter'!$E$20*'Data &amp; Parameter'!$E$37*N4374</f>
        <v>0.43236527332939945</v>
      </c>
      <c r="P4374">
        <f>ROUNDUP(IF(D4374&gt;$D$4,0,($D$4-D4374+1)/365),0)</f>
        <v>0</v>
      </c>
      <c r="Q4374">
        <f>ROUNDUP(IF(D4374&gt;$D$5,0,($D$5-D4374+1)/365),0)</f>
        <v>1</v>
      </c>
      <c r="R4374" s="28">
        <f>IF(OR(P4374=1,Q4374=1),IF(D4374+364&lt;=$D$5,(D4374+364-$D$4+1)/365,IF(D4374&gt;$D$4,($D$5-D4374+1)/365,$D$6/365)),0)</f>
        <v>0.12435359589040697</v>
      </c>
      <c r="S4374" s="28">
        <f>'Data &amp; Parameter'!$E$16*'Data &amp; Parameter'!$E$17*('Data &amp; Parameter'!$E$18+'Data &amp; Parameter'!$E$19)*'Data &amp; Parameter'!$E$20*'Data &amp; Parameter'!$E$37*R4374</f>
        <v>0.43234068856679492</v>
      </c>
      <c r="T4374" s="28">
        <f t="shared" si="68"/>
        <v>0.86470596189619431</v>
      </c>
    </row>
    <row r="4375" spans="1:20" ht="15.75" customHeight="1" x14ac:dyDescent="0.35">
      <c r="A4375">
        <v>4368</v>
      </c>
      <c r="B4375" s="76">
        <v>44256.608969907407</v>
      </c>
      <c r="C4375" s="1" t="s">
        <v>13840</v>
      </c>
      <c r="D4375" s="76">
        <v>44256.609664351854</v>
      </c>
      <c r="E4375" s="1" t="s">
        <v>13841</v>
      </c>
      <c r="F4375" s="1" t="s">
        <v>13842</v>
      </c>
      <c r="G4375" s="1" t="s">
        <v>123</v>
      </c>
      <c r="H4375" s="1" t="s">
        <v>124</v>
      </c>
      <c r="I4375" s="1" t="s">
        <v>125</v>
      </c>
      <c r="J4375" s="1" t="s">
        <v>9415</v>
      </c>
      <c r="K4375" s="1" t="s">
        <v>9415</v>
      </c>
      <c r="L4375">
        <f>ROUNDUP(IF(B4375&gt;$D$4,0,($D$4-B4375+1)/365),0)</f>
        <v>0</v>
      </c>
      <c r="M4375">
        <f>ROUNDUP(IF(B4375&gt;$D$5,0,($D$5-B4375+1)/365),0)</f>
        <v>1</v>
      </c>
      <c r="N4375" s="28">
        <f>IF(OR(L4375=1,M4375=1),IF(B4375+364&lt;=$D$5,(B4375+364-$D$4+1)/365,IF(B4375&gt;$D$4,($D$5-B4375+1)/365,$D$6/365)),0)</f>
        <v>0.1243589865550485</v>
      </c>
      <c r="O4375" s="28">
        <f>'Data &amp; Parameter'!$E$16*'Data &amp; Parameter'!$E$17*('Data &amp; Parameter'!$E$18+'Data &amp; Parameter'!$E$19)*'Data &amp; Parameter'!$E$20*'Data &amp; Parameter'!$E$37*N4375</f>
        <v>0.43235943031403806</v>
      </c>
      <c r="P4375">
        <f>ROUNDUP(IF(D4375&gt;$D$4,0,($D$4-D4375+1)/365),0)</f>
        <v>0</v>
      </c>
      <c r="Q4375">
        <f>ROUNDUP(IF(D4375&gt;$D$5,0,($D$5-D4375+1)/365),0)</f>
        <v>1</v>
      </c>
      <c r="R4375" s="28">
        <f>IF(OR(P4375=1,Q4375=1),IF(D4375+364&lt;=$D$5,(D4375+364-$D$4+1)/365,IF(D4375&gt;$D$4,($D$5-D4375+1)/365,$D$6/365)),0)</f>
        <v>0.12435708396752326</v>
      </c>
      <c r="S4375" s="28">
        <f>'Data &amp; Parameter'!$E$16*'Data &amp; Parameter'!$E$17*('Data &amp; Parameter'!$E$18+'Data &amp; Parameter'!$E$19)*'Data &amp; Parameter'!$E$20*'Data &amp; Parameter'!$E$37*R4375</f>
        <v>0.43235281557970062</v>
      </c>
      <c r="T4375" s="28">
        <f t="shared" si="68"/>
        <v>0.86471224589373863</v>
      </c>
    </row>
    <row r="4376" spans="1:20" ht="15.75" customHeight="1" x14ac:dyDescent="0.35">
      <c r="A4376">
        <v>4369</v>
      </c>
      <c r="B4376" s="76">
        <v>44256.609918981485</v>
      </c>
      <c r="C4376" s="1" t="s">
        <v>13843</v>
      </c>
      <c r="D4376" s="76">
        <v>44256.61037037037</v>
      </c>
      <c r="E4376" s="1" t="s">
        <v>13844</v>
      </c>
      <c r="F4376" s="1" t="s">
        <v>13845</v>
      </c>
      <c r="G4376" s="1" t="s">
        <v>123</v>
      </c>
      <c r="H4376" s="1" t="s">
        <v>124</v>
      </c>
      <c r="I4376" s="1" t="s">
        <v>125</v>
      </c>
      <c r="J4376" s="1" t="s">
        <v>13781</v>
      </c>
      <c r="K4376" s="1" t="s">
        <v>13802</v>
      </c>
      <c r="L4376">
        <f>ROUNDUP(IF(B4376&gt;$D$4,0,($D$4-B4376+1)/365),0)</f>
        <v>0</v>
      </c>
      <c r="M4376">
        <f>ROUNDUP(IF(B4376&gt;$D$5,0,($D$5-B4376+1)/365),0)</f>
        <v>1</v>
      </c>
      <c r="N4376" s="28">
        <f>IF(OR(L4376=1,M4376=1),IF(B4376+364&lt;=$D$5,(B4376+364-$D$4+1)/365,IF(B4376&gt;$D$4,($D$5-B4376+1)/365,$D$6/365)),0)</f>
        <v>0.12435638635209602</v>
      </c>
      <c r="O4376" s="28">
        <f>'Data &amp; Parameter'!$E$16*'Data &amp; Parameter'!$E$17*('Data &amp; Parameter'!$E$18+'Data &amp; Parameter'!$E$19)*'Data &amp; Parameter'!$E$20*'Data &amp; Parameter'!$E$37*N4376</f>
        <v>0.43235039017710564</v>
      </c>
      <c r="P4376">
        <f>ROUNDUP(IF(D4376&gt;$D$4,0,($D$4-D4376+1)/365),0)</f>
        <v>0</v>
      </c>
      <c r="Q4376">
        <f>ROUNDUP(IF(D4376&gt;$D$5,0,($D$5-D4376+1)/365),0)</f>
        <v>1</v>
      </c>
      <c r="R4376" s="28">
        <f>IF(OR(P4376=1,Q4376=1),IF(D4376+364&lt;=$D$5,(D4376+364-$D$4+1)/365,IF(D4376&gt;$D$4,($D$5-D4376+1)/365,$D$6/365)),0)</f>
        <v>0.12435514967021857</v>
      </c>
      <c r="S4376" s="28">
        <f>'Data &amp; Parameter'!$E$16*'Data &amp; Parameter'!$E$17*('Data &amp; Parameter'!$E$18+'Data &amp; Parameter'!$E$19)*'Data &amp; Parameter'!$E$20*'Data &amp; Parameter'!$E$37*R4376</f>
        <v>0.43234609059983481</v>
      </c>
      <c r="T4376" s="28">
        <f t="shared" si="68"/>
        <v>0.86469648077694039</v>
      </c>
    </row>
    <row r="4377" spans="1:20" ht="15.75" customHeight="1" x14ac:dyDescent="0.35">
      <c r="A4377">
        <v>4370</v>
      </c>
      <c r="B4377" s="76">
        <v>44256.611319444448</v>
      </c>
      <c r="C4377" s="1" t="s">
        <v>13846</v>
      </c>
      <c r="D4377" s="76">
        <v>44256.612129629633</v>
      </c>
      <c r="E4377" s="1" t="s">
        <v>13847</v>
      </c>
      <c r="F4377" s="1" t="s">
        <v>13848</v>
      </c>
      <c r="G4377" s="1" t="s">
        <v>123</v>
      </c>
      <c r="H4377" s="1" t="s">
        <v>124</v>
      </c>
      <c r="I4377" s="1" t="s">
        <v>125</v>
      </c>
      <c r="J4377" s="1" t="s">
        <v>11820</v>
      </c>
      <c r="K4377" s="1" t="s">
        <v>13689</v>
      </c>
      <c r="L4377">
        <f>ROUNDUP(IF(B4377&gt;$D$4,0,($D$4-B4377+1)/365),0)</f>
        <v>0</v>
      </c>
      <c r="M4377">
        <f>ROUNDUP(IF(B4377&gt;$D$5,0,($D$5-B4377+1)/365),0)</f>
        <v>1</v>
      </c>
      <c r="N4377" s="28">
        <f>IF(OR(L4377=1,M4377=1),IF(B4377+364&lt;=$D$5,(B4377+364-$D$4+1)/365,IF(B4377&gt;$D$4,($D$5-B4377+1)/365,$D$6/365)),0)</f>
        <v>0.12435254946726611</v>
      </c>
      <c r="O4377" s="28">
        <f>'Data &amp; Parameter'!$E$16*'Data &amp; Parameter'!$E$17*('Data &amp; Parameter'!$E$18+'Data &amp; Parameter'!$E$19)*'Data &amp; Parameter'!$E$20*'Data &amp; Parameter'!$E$37*N4377</f>
        <v>0.43233705046290244</v>
      </c>
      <c r="P4377">
        <f>ROUNDUP(IF(D4377&gt;$D$4,0,($D$4-D4377+1)/365),0)</f>
        <v>0</v>
      </c>
      <c r="Q4377">
        <f>ROUNDUP(IF(D4377&gt;$D$5,0,($D$5-D4377+1)/365),0)</f>
        <v>1</v>
      </c>
      <c r="R4377" s="28">
        <f>IF(OR(P4377=1,Q4377=1),IF(D4377+364&lt;=$D$5,(D4377+364-$D$4+1)/365,IF(D4377&gt;$D$4,($D$5-D4377+1)/365,$D$6/365)),0)</f>
        <v>0.12435032978182665</v>
      </c>
      <c r="S4377" s="28">
        <f>'Data &amp; Parameter'!$E$16*'Data &amp; Parameter'!$E$17*('Data &amp; Parameter'!$E$18+'Data &amp; Parameter'!$E$19)*'Data &amp; Parameter'!$E$20*'Data &amp; Parameter'!$E$37*R4377</f>
        <v>0.43232933327286527</v>
      </c>
      <c r="T4377" s="28">
        <f t="shared" si="68"/>
        <v>0.86466638373576776</v>
      </c>
    </row>
    <row r="4378" spans="1:20" ht="15.75" customHeight="1" x14ac:dyDescent="0.35">
      <c r="A4378">
        <v>4371</v>
      </c>
      <c r="B4378" s="76">
        <v>44256.611643518518</v>
      </c>
      <c r="C4378" s="1" t="s">
        <v>13849</v>
      </c>
      <c r="D4378" s="76">
        <v>44256.61209490741</v>
      </c>
      <c r="E4378" s="1" t="s">
        <v>13850</v>
      </c>
      <c r="F4378" s="1" t="s">
        <v>13851</v>
      </c>
      <c r="G4378" s="1" t="s">
        <v>123</v>
      </c>
      <c r="H4378" s="1" t="s">
        <v>124</v>
      </c>
      <c r="I4378" s="1" t="s">
        <v>125</v>
      </c>
      <c r="J4378" s="1" t="s">
        <v>13781</v>
      </c>
      <c r="K4378" s="1" t="s">
        <v>13781</v>
      </c>
      <c r="L4378">
        <f>ROUNDUP(IF(B4378&gt;$D$4,0,($D$4-B4378+1)/365),0)</f>
        <v>0</v>
      </c>
      <c r="M4378">
        <f>ROUNDUP(IF(B4378&gt;$D$5,0,($D$5-B4378+1)/365),0)</f>
        <v>1</v>
      </c>
      <c r="N4378" s="28">
        <f>IF(OR(L4378=1,M4378=1),IF(B4378+364&lt;=$D$5,(B4378+364-$D$4+1)/365,IF(B4378&gt;$D$4,($D$5-B4378+1)/365,$D$6/365)),0)</f>
        <v>0.12435166159310228</v>
      </c>
      <c r="O4378" s="28">
        <f>'Data &amp; Parameter'!$E$16*'Data &amp; Parameter'!$E$17*('Data &amp; Parameter'!$E$18+'Data &amp; Parameter'!$E$19)*'Data &amp; Parameter'!$E$20*'Data &amp; Parameter'!$E$37*N4378</f>
        <v>0.4323339635869291</v>
      </c>
      <c r="P4378">
        <f>ROUNDUP(IF(D4378&gt;$D$4,0,($D$4-D4378+1)/365),0)</f>
        <v>0</v>
      </c>
      <c r="Q4378">
        <f>ROUNDUP(IF(D4378&gt;$D$5,0,($D$5-D4378+1)/365),0)</f>
        <v>1</v>
      </c>
      <c r="R4378" s="28">
        <f>IF(OR(P4378=1,Q4378=1),IF(D4378+364&lt;=$D$5,(D4378+364-$D$4+1)/365,IF(D4378&gt;$D$4,($D$5-D4378+1)/365,$D$6/365)),0)</f>
        <v>0.1243504249112049</v>
      </c>
      <c r="S4378" s="28">
        <f>'Data &amp; Parameter'!$E$16*'Data &amp; Parameter'!$E$17*('Data &amp; Parameter'!$E$18+'Data &amp; Parameter'!$E$19)*'Data &amp; Parameter'!$E$20*'Data &amp; Parameter'!$E$37*R4378</f>
        <v>0.43232966400958905</v>
      </c>
      <c r="T4378" s="28">
        <f t="shared" si="68"/>
        <v>0.86466362759651816</v>
      </c>
    </row>
    <row r="4379" spans="1:20" ht="15.75" customHeight="1" x14ac:dyDescent="0.35">
      <c r="A4379">
        <v>4372</v>
      </c>
      <c r="B4379" s="76">
        <v>44256.612500000003</v>
      </c>
      <c r="C4379" s="1" t="s">
        <v>13852</v>
      </c>
      <c r="D4379" s="76">
        <v>44256.613032407404</v>
      </c>
      <c r="E4379" s="1" t="s">
        <v>13853</v>
      </c>
      <c r="F4379" s="1" t="s">
        <v>13854</v>
      </c>
      <c r="G4379" s="1" t="s">
        <v>123</v>
      </c>
      <c r="H4379" s="1" t="s">
        <v>729</v>
      </c>
      <c r="I4379" s="1" t="s">
        <v>125</v>
      </c>
      <c r="J4379" s="1" t="s">
        <v>9415</v>
      </c>
      <c r="K4379" s="1" t="s">
        <v>9415</v>
      </c>
      <c r="L4379">
        <f>ROUNDUP(IF(B4379&gt;$D$4,0,($D$4-B4379+1)/365),0)</f>
        <v>0</v>
      </c>
      <c r="M4379">
        <f>ROUNDUP(IF(B4379&gt;$D$5,0,($D$5-B4379+1)/365),0)</f>
        <v>1</v>
      </c>
      <c r="N4379" s="28">
        <f>IF(OR(L4379=1,M4379=1),IF(B4379+364&lt;=$D$5,(B4379+364-$D$4+1)/365,IF(B4379&gt;$D$4,($D$5-B4379+1)/365,$D$6/365)),0)</f>
        <v>0.12434931506848518</v>
      </c>
      <c r="O4379" s="28">
        <f>'Data &amp; Parameter'!$E$16*'Data &amp; Parameter'!$E$17*('Data &amp; Parameter'!$E$18+'Data &amp; Parameter'!$E$19)*'Data &amp; Parameter'!$E$20*'Data &amp; Parameter'!$E$37*N4379</f>
        <v>0.43232580541457044</v>
      </c>
      <c r="P4379">
        <f>ROUNDUP(IF(D4379&gt;$D$4,0,($D$4-D4379+1)/365),0)</f>
        <v>0</v>
      </c>
      <c r="Q4379">
        <f>ROUNDUP(IF(D4379&gt;$D$5,0,($D$5-D4379+1)/365),0)</f>
        <v>1</v>
      </c>
      <c r="R4379" s="28">
        <f>IF(OR(P4379=1,Q4379=1),IF(D4379+364&lt;=$D$5,(D4379+364-$D$4+1)/365,IF(D4379&gt;$D$4,($D$5-D4379+1)/365,$D$6/365)),0)</f>
        <v>0.12434785641807176</v>
      </c>
      <c r="S4379" s="28">
        <f>'Data &amp; Parameter'!$E$16*'Data &amp; Parameter'!$E$17*('Data &amp; Parameter'!$E$18+'Data &amp; Parameter'!$E$19)*'Data &amp; Parameter'!$E$20*'Data &amp; Parameter'!$E$37*R4379</f>
        <v>0.43232073411832367</v>
      </c>
      <c r="T4379" s="28">
        <f t="shared" si="68"/>
        <v>0.86464653953289416</v>
      </c>
    </row>
    <row r="4380" spans="1:20" ht="15.75" customHeight="1" x14ac:dyDescent="0.35">
      <c r="A4380">
        <v>4373</v>
      </c>
      <c r="B4380" s="76">
        <v>44256.612743055557</v>
      </c>
      <c r="C4380" s="1" t="s">
        <v>13855</v>
      </c>
      <c r="D4380" s="76">
        <v>44256.613726851851</v>
      </c>
      <c r="E4380" s="1" t="s">
        <v>13856</v>
      </c>
      <c r="F4380" s="1" t="s">
        <v>13857</v>
      </c>
      <c r="G4380" s="1" t="s">
        <v>123</v>
      </c>
      <c r="H4380" s="1" t="s">
        <v>124</v>
      </c>
      <c r="I4380" s="1" t="s">
        <v>125</v>
      </c>
      <c r="J4380" s="1" t="s">
        <v>9415</v>
      </c>
      <c r="K4380" s="1" t="s">
        <v>9415</v>
      </c>
      <c r="L4380">
        <f>ROUNDUP(IF(B4380&gt;$D$4,0,($D$4-B4380+1)/365),0)</f>
        <v>0</v>
      </c>
      <c r="M4380">
        <f>ROUNDUP(IF(B4380&gt;$D$5,0,($D$5-B4380+1)/365),0)</f>
        <v>1</v>
      </c>
      <c r="N4380" s="28">
        <f>IF(OR(L4380=1,M4380=1),IF(B4380+364&lt;=$D$5,(B4380+364-$D$4+1)/365,IF(B4380&gt;$D$4,($D$5-B4380+1)/365,$D$6/365)),0)</f>
        <v>0.12434864916285733</v>
      </c>
      <c r="O4380" s="28">
        <f>'Data &amp; Parameter'!$E$16*'Data &amp; Parameter'!$E$17*('Data &amp; Parameter'!$E$18+'Data &amp; Parameter'!$E$19)*'Data &amp; Parameter'!$E$20*'Data &amp; Parameter'!$E$37*N4380</f>
        <v>0.43232349025757316</v>
      </c>
      <c r="P4380">
        <f>ROUNDUP(IF(D4380&gt;$D$4,0,($D$4-D4380+1)/365),0)</f>
        <v>0</v>
      </c>
      <c r="Q4380">
        <f>ROUNDUP(IF(D4380&gt;$D$5,0,($D$5-D4380+1)/365),0)</f>
        <v>1</v>
      </c>
      <c r="R4380" s="28">
        <f>IF(OR(P4380=1,Q4380=1),IF(D4380+364&lt;=$D$5,(D4380+364-$D$4+1)/365,IF(D4380&gt;$D$4,($D$5-D4380+1)/365,$D$6/365)),0)</f>
        <v>0.12434595383054653</v>
      </c>
      <c r="S4380" s="28">
        <f>'Data &amp; Parameter'!$E$16*'Data &amp; Parameter'!$E$17*('Data &amp; Parameter'!$E$18+'Data &amp; Parameter'!$E$19)*'Data &amp; Parameter'!$E$20*'Data &amp; Parameter'!$E$37*R4380</f>
        <v>0.43231411938398623</v>
      </c>
      <c r="T4380" s="28">
        <f t="shared" si="68"/>
        <v>0.86463760964155933</v>
      </c>
    </row>
    <row r="4381" spans="1:20" ht="15.75" customHeight="1" x14ac:dyDescent="0.35">
      <c r="A4381">
        <v>4374</v>
      </c>
      <c r="B4381" s="76">
        <v>44256.612835648149</v>
      </c>
      <c r="C4381" s="1" t="s">
        <v>13858</v>
      </c>
      <c r="D4381" s="76">
        <v>44256.613391203704</v>
      </c>
      <c r="E4381" s="1" t="s">
        <v>13859</v>
      </c>
      <c r="F4381" s="1" t="s">
        <v>13860</v>
      </c>
      <c r="G4381" s="1" t="s">
        <v>123</v>
      </c>
      <c r="H4381" s="1" t="s">
        <v>124</v>
      </c>
      <c r="I4381" s="1" t="s">
        <v>125</v>
      </c>
      <c r="J4381" s="1" t="s">
        <v>13781</v>
      </c>
      <c r="K4381" s="1" t="s">
        <v>13802</v>
      </c>
      <c r="L4381">
        <f>ROUNDUP(IF(B4381&gt;$D$4,0,($D$4-B4381+1)/365),0)</f>
        <v>0</v>
      </c>
      <c r="M4381">
        <f>ROUNDUP(IF(B4381&gt;$D$5,0,($D$5-B4381+1)/365),0)</f>
        <v>1</v>
      </c>
      <c r="N4381" s="28">
        <f>IF(OR(L4381=1,M4381=1),IF(B4381+364&lt;=$D$5,(B4381+364-$D$4+1)/365,IF(B4381&gt;$D$4,($D$5-B4381+1)/365,$D$6/365)),0)</f>
        <v>0.12434839548452196</v>
      </c>
      <c r="O4381" s="28">
        <f>'Data &amp; Parameter'!$E$16*'Data &amp; Parameter'!$E$17*('Data &amp; Parameter'!$E$18+'Data &amp; Parameter'!$E$19)*'Data &amp; Parameter'!$E$20*'Data &amp; Parameter'!$E$37*N4381</f>
        <v>0.43232260829299946</v>
      </c>
      <c r="P4381">
        <f>ROUNDUP(IF(D4381&gt;$D$4,0,($D$4-D4381+1)/365),0)</f>
        <v>0</v>
      </c>
      <c r="Q4381">
        <f>ROUNDUP(IF(D4381&gt;$D$5,0,($D$5-D4381+1)/365),0)</f>
        <v>1</v>
      </c>
      <c r="R4381" s="28">
        <f>IF(OR(P4381=1,Q4381=1),IF(D4381+364&lt;=$D$5,(D4381+364-$D$4+1)/365,IF(D4381&gt;$D$4,($D$5-D4381+1)/365,$D$6/365)),0)</f>
        <v>0.12434687341450976</v>
      </c>
      <c r="S4381" s="28">
        <f>'Data &amp; Parameter'!$E$16*'Data &amp; Parameter'!$E$17*('Data &amp; Parameter'!$E$18+'Data &amp; Parameter'!$E$19)*'Data &amp; Parameter'!$E$20*'Data &amp; Parameter'!$E$37*R4381</f>
        <v>0.43231731650555727</v>
      </c>
      <c r="T4381" s="28">
        <f t="shared" si="68"/>
        <v>0.86463992479855678</v>
      </c>
    </row>
    <row r="4382" spans="1:20" ht="15.75" customHeight="1" x14ac:dyDescent="0.35">
      <c r="A4382">
        <v>4375</v>
      </c>
      <c r="B4382" s="76">
        <v>44256.614108796297</v>
      </c>
      <c r="C4382" s="1" t="s">
        <v>13861</v>
      </c>
      <c r="D4382" s="76">
        <v>44256.615648148145</v>
      </c>
      <c r="E4382" s="1" t="s">
        <v>13862</v>
      </c>
      <c r="F4382" s="1" t="s">
        <v>13863</v>
      </c>
      <c r="G4382" s="1" t="s">
        <v>123</v>
      </c>
      <c r="H4382" s="1" t="s">
        <v>124</v>
      </c>
      <c r="I4382" s="1" t="s">
        <v>125</v>
      </c>
      <c r="J4382" s="1" t="s">
        <v>13864</v>
      </c>
      <c r="K4382" s="1" t="s">
        <v>13781</v>
      </c>
      <c r="L4382">
        <f>ROUNDUP(IF(B4382&gt;$D$4,0,($D$4-B4382+1)/365),0)</f>
        <v>0</v>
      </c>
      <c r="M4382">
        <f>ROUNDUP(IF(B4382&gt;$D$5,0,($D$5-B4382+1)/365),0)</f>
        <v>1</v>
      </c>
      <c r="N4382" s="28">
        <f>IF(OR(L4382=1,M4382=1),IF(B4382+364&lt;=$D$5,(B4382+364-$D$4+1)/365,IF(B4382&gt;$D$4,($D$5-B4382+1)/365,$D$6/365)),0)</f>
        <v>0.12434490740740567</v>
      </c>
      <c r="O4382" s="28">
        <f>'Data &amp; Parameter'!$E$16*'Data &amp; Parameter'!$E$17*('Data &amp; Parameter'!$E$18+'Data &amp; Parameter'!$E$19)*'Data &amp; Parameter'!$E$20*'Data &amp; Parameter'!$E$37*N4382</f>
        <v>0.43231048128009375</v>
      </c>
      <c r="P4382">
        <f>ROUNDUP(IF(D4382&gt;$D$4,0,($D$4-D4382+1)/365),0)</f>
        <v>0</v>
      </c>
      <c r="Q4382">
        <f>ROUNDUP(IF(D4382&gt;$D$5,0,($D$5-D4382+1)/365),0)</f>
        <v>1</v>
      </c>
      <c r="R4382" s="28">
        <f>IF(OR(P4382=1,Q4382=1),IF(D4382+364&lt;=$D$5,(D4382+364-$D$4+1)/365,IF(D4382&gt;$D$4,($D$5-D4382+1)/365,$D$6/365)),0)</f>
        <v>0.12434069000508266</v>
      </c>
      <c r="S4382" s="28">
        <f>'Data &amp; Parameter'!$E$16*'Data &amp; Parameter'!$E$17*('Data &amp; Parameter'!$E$18+'Data &amp; Parameter'!$E$19)*'Data &amp; Parameter'!$E$20*'Data &amp; Parameter'!$E$37*R4382</f>
        <v>0.43229581861906463</v>
      </c>
      <c r="T4382" s="28">
        <f t="shared" si="68"/>
        <v>0.86460629989915838</v>
      </c>
    </row>
    <row r="4383" spans="1:20" ht="15.75" customHeight="1" x14ac:dyDescent="0.35">
      <c r="A4383">
        <v>4376</v>
      </c>
      <c r="B4383" s="76">
        <v>44256.614282407405</v>
      </c>
      <c r="C4383" s="1" t="s">
        <v>13865</v>
      </c>
      <c r="D4383" s="76">
        <v>44256.616307870368</v>
      </c>
      <c r="E4383" s="1" t="s">
        <v>13866</v>
      </c>
      <c r="F4383" s="1" t="s">
        <v>13867</v>
      </c>
      <c r="G4383" s="1" t="s">
        <v>123</v>
      </c>
      <c r="H4383" s="1" t="s">
        <v>124</v>
      </c>
      <c r="I4383" s="1" t="s">
        <v>125</v>
      </c>
      <c r="J4383" s="1" t="s">
        <v>11820</v>
      </c>
      <c r="K4383" s="1" t="s">
        <v>13689</v>
      </c>
      <c r="L4383">
        <f>ROUNDUP(IF(B4383&gt;$D$4,0,($D$4-B4383+1)/365),0)</f>
        <v>0</v>
      </c>
      <c r="M4383">
        <f>ROUNDUP(IF(B4383&gt;$D$5,0,($D$5-B4383+1)/365),0)</f>
        <v>1</v>
      </c>
      <c r="N4383" s="28">
        <f>IF(OR(L4383=1,M4383=1),IF(B4383+364&lt;=$D$5,(B4383+364-$D$4+1)/365,IF(B4383&gt;$D$4,($D$5-B4383+1)/365,$D$6/365)),0)</f>
        <v>0.12434443176053432</v>
      </c>
      <c r="O4383" s="28">
        <f>'Data &amp; Parameter'!$E$16*'Data &amp; Parameter'!$E$17*('Data &amp; Parameter'!$E$18+'Data &amp; Parameter'!$E$19)*'Data &amp; Parameter'!$E$20*'Data &amp; Parameter'!$E$37*N4383</f>
        <v>0.43230882759654404</v>
      </c>
      <c r="P4383">
        <f>ROUNDUP(IF(D4383&gt;$D$4,0,($D$4-D4383+1)/365),0)</f>
        <v>0</v>
      </c>
      <c r="Q4383">
        <f>ROUNDUP(IF(D4383&gt;$D$5,0,($D$5-D4383+1)/365),0)</f>
        <v>1</v>
      </c>
      <c r="R4383" s="28">
        <f>IF(OR(P4383=1,Q4383=1),IF(D4383+364&lt;=$D$5,(D4383+364-$D$4+1)/365,IF(D4383&gt;$D$4,($D$5-D4383+1)/365,$D$6/365)),0)</f>
        <v>0.12433888254693569</v>
      </c>
      <c r="S4383" s="28">
        <f>'Data &amp; Parameter'!$E$16*'Data &amp; Parameter'!$E$17*('Data &amp; Parameter'!$E$18+'Data &amp; Parameter'!$E$19)*'Data &amp; Parameter'!$E$20*'Data &amp; Parameter'!$E$37*R4383</f>
        <v>0.43228953462145103</v>
      </c>
      <c r="T4383" s="28">
        <f t="shared" si="68"/>
        <v>0.86459836221799513</v>
      </c>
    </row>
    <row r="4384" spans="1:20" ht="15.75" customHeight="1" x14ac:dyDescent="0.35">
      <c r="A4384">
        <v>4377</v>
      </c>
      <c r="B4384" s="76">
        <v>44256.615972222222</v>
      </c>
      <c r="C4384" s="1" t="s">
        <v>13868</v>
      </c>
      <c r="D4384" s="76">
        <v>44256.6175</v>
      </c>
      <c r="E4384" s="1" t="s">
        <v>13869</v>
      </c>
      <c r="F4384" s="1" t="s">
        <v>13870</v>
      </c>
      <c r="G4384" s="1" t="s">
        <v>123</v>
      </c>
      <c r="H4384" s="1" t="s">
        <v>124</v>
      </c>
      <c r="I4384" s="1" t="s">
        <v>125</v>
      </c>
      <c r="J4384" s="1" t="s">
        <v>9415</v>
      </c>
      <c r="K4384" s="1" t="s">
        <v>9415</v>
      </c>
      <c r="L4384">
        <f>ROUNDUP(IF(B4384&gt;$D$4,0,($D$4-B4384+1)/365),0)</f>
        <v>0</v>
      </c>
      <c r="M4384">
        <f>ROUNDUP(IF(B4384&gt;$D$5,0,($D$5-B4384+1)/365),0)</f>
        <v>1</v>
      </c>
      <c r="N4384" s="28">
        <f>IF(OR(L4384=1,M4384=1),IF(B4384+364&lt;=$D$5,(B4384+364-$D$4+1)/365,IF(B4384&gt;$D$4,($D$5-B4384+1)/365,$D$6/365)),0)</f>
        <v>0.1243398021308989</v>
      </c>
      <c r="O4384" s="28">
        <f>'Data &amp; Parameter'!$E$16*'Data &amp; Parameter'!$E$17*('Data &amp; Parameter'!$E$18+'Data &amp; Parameter'!$E$19)*'Data &amp; Parameter'!$E$20*'Data &amp; Parameter'!$E$37*N4384</f>
        <v>0.43229273174302202</v>
      </c>
      <c r="P4384">
        <f>ROUNDUP(IF(D4384&gt;$D$4,0,($D$4-D4384+1)/365),0)</f>
        <v>0</v>
      </c>
      <c r="Q4384">
        <f>ROUNDUP(IF(D4384&gt;$D$5,0,($D$5-D4384+1)/365),0)</f>
        <v>1</v>
      </c>
      <c r="R4384" s="28">
        <f>IF(OR(P4384=1,Q4384=1),IF(D4384+364&lt;=$D$5,(D4384+364-$D$4+1)/365,IF(D4384&gt;$D$4,($D$5-D4384+1)/365,$D$6/365)),0)</f>
        <v>0.12433561643835536</v>
      </c>
      <c r="S4384" s="28">
        <f>'Data &amp; Parameter'!$E$16*'Data &amp; Parameter'!$E$17*('Data &amp; Parameter'!$E$18+'Data &amp; Parameter'!$E$19)*'Data &amp; Parameter'!$E$20*'Data &amp; Parameter'!$E$37*R4384</f>
        <v>0.43227817932752133</v>
      </c>
      <c r="T4384" s="28">
        <f t="shared" si="68"/>
        <v>0.86457091107054329</v>
      </c>
    </row>
    <row r="4385" spans="1:20" ht="15.75" customHeight="1" x14ac:dyDescent="0.35">
      <c r="A4385">
        <v>4378</v>
      </c>
      <c r="B4385" s="76">
        <v>44256.618263888886</v>
      </c>
      <c r="C4385" s="1" t="s">
        <v>13871</v>
      </c>
      <c r="D4385" s="76">
        <v>44256.618784722217</v>
      </c>
      <c r="E4385" s="1" t="s">
        <v>13872</v>
      </c>
      <c r="F4385" s="1" t="s">
        <v>13873</v>
      </c>
      <c r="G4385" s="1" t="s">
        <v>123</v>
      </c>
      <c r="H4385" s="1" t="s">
        <v>124</v>
      </c>
      <c r="I4385" s="1" t="s">
        <v>125</v>
      </c>
      <c r="J4385" s="1" t="s">
        <v>11820</v>
      </c>
      <c r="K4385" s="1" t="s">
        <v>13689</v>
      </c>
      <c r="L4385">
        <f>ROUNDUP(IF(B4385&gt;$D$4,0,($D$4-B4385+1)/365),0)</f>
        <v>0</v>
      </c>
      <c r="M4385">
        <f>ROUNDUP(IF(B4385&gt;$D$5,0,($D$5-B4385+1)/365),0)</f>
        <v>1</v>
      </c>
      <c r="N4385" s="28">
        <f>IF(OR(L4385=1,M4385=1),IF(B4385+364&lt;=$D$5,(B4385+364-$D$4+1)/365,IF(B4385&gt;$D$4,($D$5-B4385+1)/365,$D$6/365)),0)</f>
        <v>0.12433352359209357</v>
      </c>
      <c r="O4385" s="28">
        <f>'Data &amp; Parameter'!$E$16*'Data &amp; Parameter'!$E$17*('Data &amp; Parameter'!$E$18+'Data &amp; Parameter'!$E$19)*'Data &amp; Parameter'!$E$20*'Data &amp; Parameter'!$E$37*N4385</f>
        <v>0.43227090311980565</v>
      </c>
      <c r="P4385">
        <f>ROUNDUP(IF(D4385&gt;$D$4,0,($D$4-D4385+1)/365),0)</f>
        <v>0</v>
      </c>
      <c r="Q4385">
        <f>ROUNDUP(IF(D4385&gt;$D$5,0,($D$5-D4385+1)/365),0)</f>
        <v>1</v>
      </c>
      <c r="R4385" s="28">
        <f>IF(OR(P4385=1,Q4385=1),IF(D4385+364&lt;=$D$5,(D4385+364-$D$4+1)/365,IF(D4385&gt;$D$4,($D$5-D4385+1)/365,$D$6/365)),0)</f>
        <v>0.12433209665145961</v>
      </c>
      <c r="S4385" s="28">
        <f>'Data &amp; Parameter'!$E$16*'Data &amp; Parameter'!$E$17*('Data &amp; Parameter'!$E$18+'Data &amp; Parameter'!$E$19)*'Data &amp; Parameter'!$E$20*'Data &amp; Parameter'!$E$37*R4385</f>
        <v>0.43226594206908725</v>
      </c>
      <c r="T4385" s="28">
        <f t="shared" si="68"/>
        <v>0.86453684518889284</v>
      </c>
    </row>
    <row r="4386" spans="1:20" ht="15.75" customHeight="1" x14ac:dyDescent="0.35">
      <c r="A4386">
        <v>4379</v>
      </c>
      <c r="B4386" s="76">
        <v>44256.618368055555</v>
      </c>
      <c r="C4386" s="1" t="s">
        <v>13874</v>
      </c>
      <c r="D4386" s="76">
        <v>44256.61917824074</v>
      </c>
      <c r="E4386" s="1" t="s">
        <v>13875</v>
      </c>
      <c r="F4386" s="1" t="s">
        <v>13876</v>
      </c>
      <c r="G4386" s="1" t="s">
        <v>123</v>
      </c>
      <c r="H4386" s="1" t="s">
        <v>124</v>
      </c>
      <c r="I4386" s="1" t="s">
        <v>125</v>
      </c>
      <c r="J4386" s="1" t="s">
        <v>13781</v>
      </c>
      <c r="K4386" s="1" t="s">
        <v>13781</v>
      </c>
      <c r="L4386">
        <f>ROUNDUP(IF(B4386&gt;$D$4,0,($D$4-B4386+1)/365),0)</f>
        <v>0</v>
      </c>
      <c r="M4386">
        <f>ROUNDUP(IF(B4386&gt;$D$5,0,($D$5-B4386+1)/365),0)</f>
        <v>1</v>
      </c>
      <c r="N4386" s="28">
        <f>IF(OR(L4386=1,M4386=1),IF(B4386+364&lt;=$D$5,(B4386+364-$D$4+1)/365,IF(B4386&gt;$D$4,($D$5-B4386+1)/365,$D$6/365)),0)</f>
        <v>0.12433323820395879</v>
      </c>
      <c r="O4386" s="28">
        <f>'Data &amp; Parameter'!$E$16*'Data &amp; Parameter'!$E$17*('Data &amp; Parameter'!$E$18+'Data &amp; Parameter'!$E$19)*'Data &amp; Parameter'!$E$20*'Data &amp; Parameter'!$E$37*N4386</f>
        <v>0.43226991090963424</v>
      </c>
      <c r="P4386">
        <f>ROUNDUP(IF(D4386&gt;$D$4,0,($D$4-D4386+1)/365),0)</f>
        <v>0</v>
      </c>
      <c r="Q4386">
        <f>ROUNDUP(IF(D4386&gt;$D$5,0,($D$5-D4386+1)/365),0)</f>
        <v>1</v>
      </c>
      <c r="R4386" s="28">
        <f>IF(OR(P4386=1,Q4386=1),IF(D4386+364&lt;=$D$5,(D4386+364-$D$4+1)/365,IF(D4386&gt;$D$4,($D$5-D4386+1)/365,$D$6/365)),0)</f>
        <v>0.12433101851851934</v>
      </c>
      <c r="S4386" s="28">
        <f>'Data &amp; Parameter'!$E$16*'Data &amp; Parameter'!$E$17*('Data &amp; Parameter'!$E$18+'Data &amp; Parameter'!$E$19)*'Data &amp; Parameter'!$E$20*'Data &amp; Parameter'!$E$37*R4386</f>
        <v>0.43226219371959701</v>
      </c>
      <c r="T4386" s="28">
        <f t="shared" si="68"/>
        <v>0.86453210462923125</v>
      </c>
    </row>
    <row r="4387" spans="1:20" ht="15.75" customHeight="1" x14ac:dyDescent="0.35">
      <c r="A4387">
        <v>4380</v>
      </c>
      <c r="B4387" s="76">
        <v>44256.619120370371</v>
      </c>
      <c r="C4387" s="1" t="s">
        <v>13877</v>
      </c>
      <c r="D4387" s="76">
        <v>44256.619953703703</v>
      </c>
      <c r="E4387" s="1" t="s">
        <v>13878</v>
      </c>
      <c r="F4387" s="1" t="s">
        <v>13879</v>
      </c>
      <c r="G4387" s="1" t="s">
        <v>123</v>
      </c>
      <c r="H4387" s="1" t="s">
        <v>729</v>
      </c>
      <c r="I4387" s="1" t="s">
        <v>125</v>
      </c>
      <c r="J4387" s="1" t="s">
        <v>9415</v>
      </c>
      <c r="K4387" s="1" t="s">
        <v>13880</v>
      </c>
      <c r="L4387">
        <f>ROUNDUP(IF(B4387&gt;$D$4,0,($D$4-B4387+1)/365),0)</f>
        <v>0</v>
      </c>
      <c r="M4387">
        <f>ROUNDUP(IF(B4387&gt;$D$5,0,($D$5-B4387+1)/365),0)</f>
        <v>1</v>
      </c>
      <c r="N4387" s="28">
        <f>IF(OR(L4387=1,M4387=1),IF(B4387+364&lt;=$D$5,(B4387+364-$D$4+1)/365,IF(B4387&gt;$D$4,($D$5-B4387+1)/365,$D$6/365)),0)</f>
        <v>0.12433117706747646</v>
      </c>
      <c r="O4387" s="28">
        <f>'Data &amp; Parameter'!$E$16*'Data &amp; Parameter'!$E$17*('Data &amp; Parameter'!$E$18+'Data &amp; Parameter'!$E$19)*'Data &amp; Parameter'!$E$20*'Data &amp; Parameter'!$E$37*N4387</f>
        <v>0.43226274494744693</v>
      </c>
      <c r="P4387">
        <f>ROUNDUP(IF(D4387&gt;$D$4,0,($D$4-D4387+1)/365),0)</f>
        <v>0</v>
      </c>
      <c r="Q4387">
        <f>ROUNDUP(IF(D4387&gt;$D$5,0,($D$5-D4387+1)/365),0)</f>
        <v>1</v>
      </c>
      <c r="R4387" s="28">
        <f>IF(OR(P4387=1,Q4387=1),IF(D4387+364&lt;=$D$5,(D4387+364-$D$4+1)/365,IF(D4387&gt;$D$4,($D$5-D4387+1)/365,$D$6/365)),0)</f>
        <v>0.12432889396245815</v>
      </c>
      <c r="S4387" s="28">
        <f>'Data &amp; Parameter'!$E$16*'Data &amp; Parameter'!$E$17*('Data &amp; Parameter'!$E$18+'Data &amp; Parameter'!$E$19)*'Data &amp; Parameter'!$E$20*'Data &amp; Parameter'!$E$37*R4387</f>
        <v>0.43225480726628368</v>
      </c>
      <c r="T4387" s="28">
        <f t="shared" si="68"/>
        <v>0.86451755221373061</v>
      </c>
    </row>
    <row r="4388" spans="1:20" ht="15.75" customHeight="1" x14ac:dyDescent="0.35">
      <c r="A4388">
        <v>4381</v>
      </c>
      <c r="B4388" s="76">
        <v>44256.619270833333</v>
      </c>
      <c r="C4388" s="1" t="s">
        <v>13881</v>
      </c>
      <c r="D4388" s="76">
        <v>44256.620196759264</v>
      </c>
      <c r="E4388" s="1" t="s">
        <v>13882</v>
      </c>
      <c r="F4388" s="1" t="s">
        <v>13883</v>
      </c>
      <c r="G4388" s="1" t="s">
        <v>123</v>
      </c>
      <c r="H4388" s="1" t="s">
        <v>124</v>
      </c>
      <c r="I4388" s="1" t="s">
        <v>125</v>
      </c>
      <c r="J4388" s="1" t="s">
        <v>13781</v>
      </c>
      <c r="K4388" s="1" t="s">
        <v>13884</v>
      </c>
      <c r="L4388">
        <f>ROUNDUP(IF(B4388&gt;$D$4,0,($D$4-B4388+1)/365),0)</f>
        <v>0</v>
      </c>
      <c r="M4388">
        <f>ROUNDUP(IF(B4388&gt;$D$5,0,($D$5-B4388+1)/365),0)</f>
        <v>1</v>
      </c>
      <c r="N4388" s="28">
        <f>IF(OR(L4388=1,M4388=1),IF(B4388+364&lt;=$D$5,(B4388+364-$D$4+1)/365,IF(B4388&gt;$D$4,($D$5-B4388+1)/365,$D$6/365)),0)</f>
        <v>0.12433076484018397</v>
      </c>
      <c r="O4388" s="28">
        <f>'Data &amp; Parameter'!$E$16*'Data &amp; Parameter'!$E$17*('Data &amp; Parameter'!$E$18+'Data &amp; Parameter'!$E$19)*'Data &amp; Parameter'!$E$20*'Data &amp; Parameter'!$E$37*N4388</f>
        <v>0.43226131175502336</v>
      </c>
      <c r="P4388">
        <f>ROUNDUP(IF(D4388&gt;$D$4,0,($D$4-D4388+1)/365),0)</f>
        <v>0</v>
      </c>
      <c r="Q4388">
        <f>ROUNDUP(IF(D4388&gt;$D$5,0,($D$5-D4388+1)/365),0)</f>
        <v>1</v>
      </c>
      <c r="R4388" s="28">
        <f>IF(OR(P4388=1,Q4388=1),IF(D4388+364&lt;=$D$5,(D4388+364-$D$4+1)/365,IF(D4388&gt;$D$4,($D$5-D4388+1)/365,$D$6/365)),0)</f>
        <v>0.12432822805681036</v>
      </c>
      <c r="S4388" s="28">
        <f>'Data &amp; Parameter'!$E$16*'Data &amp; Parameter'!$E$17*('Data &amp; Parameter'!$E$18+'Data &amp; Parameter'!$E$19)*'Data &amp; Parameter'!$E$20*'Data &amp; Parameter'!$E$37*R4388</f>
        <v>0.43225249210921707</v>
      </c>
      <c r="T4388" s="28">
        <f t="shared" si="68"/>
        <v>0.86451380386424037</v>
      </c>
    </row>
    <row r="4389" spans="1:20" ht="15.75" customHeight="1" x14ac:dyDescent="0.35">
      <c r="A4389">
        <v>4382</v>
      </c>
      <c r="B4389" s="76">
        <v>44256.619606481487</v>
      </c>
      <c r="C4389" s="1" t="s">
        <v>13885</v>
      </c>
      <c r="D4389" s="76">
        <v>44256.622118055559</v>
      </c>
      <c r="E4389" s="1" t="s">
        <v>13886</v>
      </c>
      <c r="F4389" s="1" t="s">
        <v>13887</v>
      </c>
      <c r="G4389" s="1" t="s">
        <v>123</v>
      </c>
      <c r="H4389" s="1" t="s">
        <v>124</v>
      </c>
      <c r="I4389" s="1" t="s">
        <v>125</v>
      </c>
      <c r="J4389" s="1" t="s">
        <v>9415</v>
      </c>
      <c r="K4389" s="1" t="s">
        <v>9415</v>
      </c>
      <c r="L4389">
        <f>ROUNDUP(IF(B4389&gt;$D$4,0,($D$4-B4389+1)/365),0)</f>
        <v>0</v>
      </c>
      <c r="M4389">
        <f>ROUNDUP(IF(B4389&gt;$D$5,0,($D$5-B4389+1)/365),0)</f>
        <v>1</v>
      </c>
      <c r="N4389" s="28">
        <f>IF(OR(L4389=1,M4389=1),IF(B4389+364&lt;=$D$5,(B4389+364-$D$4+1)/365,IF(B4389&gt;$D$4,($D$5-B4389+1)/365,$D$6/365)),0)</f>
        <v>0.12432984525620082</v>
      </c>
      <c r="O4389" s="28">
        <f>'Data &amp; Parameter'!$E$16*'Data &amp; Parameter'!$E$17*('Data &amp; Parameter'!$E$18+'Data &amp; Parameter'!$E$19)*'Data &amp; Parameter'!$E$20*'Data &amp; Parameter'!$E$37*N4389</f>
        <v>0.43225811463338304</v>
      </c>
      <c r="P4389">
        <f>ROUNDUP(IF(D4389&gt;$D$4,0,($D$4-D4389+1)/365),0)</f>
        <v>0</v>
      </c>
      <c r="Q4389">
        <f>ROUNDUP(IF(D4389&gt;$D$5,0,($D$5-D4389+1)/365),0)</f>
        <v>1</v>
      </c>
      <c r="R4389" s="28">
        <f>IF(OR(P4389=1,Q4389=1),IF(D4389+364&lt;=$D$5,(D4389+364-$D$4+1)/365,IF(D4389&gt;$D$4,($D$5-D4389+1)/365,$D$6/365)),0)</f>
        <v>0.12432296423134649</v>
      </c>
      <c r="S4389" s="28">
        <f>'Data &amp; Parameter'!$E$16*'Data &amp; Parameter'!$E$17*('Data &amp; Parameter'!$E$18+'Data &amp; Parameter'!$E$19)*'Data &amp; Parameter'!$E$20*'Data &amp; Parameter'!$E$37*R4389</f>
        <v>0.43223419134429547</v>
      </c>
      <c r="T4389" s="28">
        <f t="shared" si="68"/>
        <v>0.86449230597767857</v>
      </c>
    </row>
    <row r="4390" spans="1:20" ht="15.75" customHeight="1" x14ac:dyDescent="0.35">
      <c r="A4390">
        <v>4383</v>
      </c>
      <c r="B4390" s="76">
        <v>44256.620578703703</v>
      </c>
      <c r="C4390" s="1" t="s">
        <v>13888</v>
      </c>
      <c r="D4390" s="76">
        <v>44256.621365740742</v>
      </c>
      <c r="E4390" s="1" t="s">
        <v>13889</v>
      </c>
      <c r="F4390" s="1" t="s">
        <v>13890</v>
      </c>
      <c r="G4390" s="1" t="s">
        <v>123</v>
      </c>
      <c r="H4390" s="1" t="s">
        <v>124</v>
      </c>
      <c r="I4390" s="1" t="s">
        <v>125</v>
      </c>
      <c r="J4390" s="1" t="s">
        <v>11820</v>
      </c>
      <c r="K4390" s="1" t="s">
        <v>13689</v>
      </c>
      <c r="L4390">
        <f>ROUNDUP(IF(B4390&gt;$D$4,0,($D$4-B4390+1)/365),0)</f>
        <v>0</v>
      </c>
      <c r="M4390">
        <f>ROUNDUP(IF(B4390&gt;$D$5,0,($D$5-B4390+1)/365),0)</f>
        <v>1</v>
      </c>
      <c r="N4390" s="28">
        <f>IF(OR(L4390=1,M4390=1),IF(B4390+364&lt;=$D$5,(B4390+364-$D$4+1)/365,IF(B4390&gt;$D$4,($D$5-B4390+1)/365,$D$6/365)),0)</f>
        <v>0.12432718163368943</v>
      </c>
      <c r="O4390" s="28">
        <f>'Data &amp; Parameter'!$E$16*'Data &amp; Parameter'!$E$17*('Data &amp; Parameter'!$E$18+'Data &amp; Parameter'!$E$19)*'Data &amp; Parameter'!$E$20*'Data &amp; Parameter'!$E$37*N4390</f>
        <v>0.43224885400539387</v>
      </c>
      <c r="P4390">
        <f>ROUNDUP(IF(D4390&gt;$D$4,0,($D$4-D4390+1)/365),0)</f>
        <v>0</v>
      </c>
      <c r="Q4390">
        <f>ROUNDUP(IF(D4390&gt;$D$5,0,($D$5-D4390+1)/365),0)</f>
        <v>1</v>
      </c>
      <c r="R4390" s="28">
        <f>IF(OR(P4390=1,Q4390=1),IF(D4390+364&lt;=$D$5,(D4390+364-$D$4+1)/365,IF(D4390&gt;$D$4,($D$5-D4390+1)/365,$D$6/365)),0)</f>
        <v>0.12432502536782883</v>
      </c>
      <c r="S4390" s="28">
        <f>'Data &amp; Parameter'!$E$16*'Data &amp; Parameter'!$E$17*('Data &amp; Parameter'!$E$18+'Data &amp; Parameter'!$E$19)*'Data &amp; Parameter'!$E$20*'Data &amp; Parameter'!$E$37*R4390</f>
        <v>0.43224135730648272</v>
      </c>
      <c r="T4390" s="28">
        <f t="shared" si="68"/>
        <v>0.86449021131187664</v>
      </c>
    </row>
    <row r="4391" spans="1:20" ht="15.75" customHeight="1" x14ac:dyDescent="0.35">
      <c r="A4391">
        <v>4384</v>
      </c>
      <c r="B4391" s="76">
        <v>44256.622256944444</v>
      </c>
      <c r="C4391" s="1" t="s">
        <v>13891</v>
      </c>
      <c r="D4391" s="76">
        <v>44256.622777777782</v>
      </c>
      <c r="E4391" s="1" t="s">
        <v>13892</v>
      </c>
      <c r="F4391" s="1" t="s">
        <v>13893</v>
      </c>
      <c r="G4391" s="1" t="s">
        <v>123</v>
      </c>
      <c r="H4391" s="1" t="s">
        <v>729</v>
      </c>
      <c r="I4391" s="1" t="s">
        <v>125</v>
      </c>
      <c r="J4391" s="1" t="s">
        <v>9415</v>
      </c>
      <c r="K4391" s="1" t="s">
        <v>9415</v>
      </c>
      <c r="L4391">
        <f>ROUNDUP(IF(B4391&gt;$D$4,0,($D$4-B4391+1)/365),0)</f>
        <v>0</v>
      </c>
      <c r="M4391">
        <f>ROUNDUP(IF(B4391&gt;$D$5,0,($D$5-B4391+1)/365),0)</f>
        <v>1</v>
      </c>
      <c r="N4391" s="28">
        <f>IF(OR(L4391=1,M4391=1),IF(B4391+364&lt;=$D$5,(B4391+364-$D$4+1)/365,IF(B4391&gt;$D$4,($D$5-B4391+1)/365,$D$6/365)),0)</f>
        <v>0.12432258371385341</v>
      </c>
      <c r="O4391" s="28">
        <f>'Data &amp; Parameter'!$E$16*'Data &amp; Parameter'!$E$17*('Data &amp; Parameter'!$E$18+'Data &amp; Parameter'!$E$19)*'Data &amp; Parameter'!$E$20*'Data &amp; Parameter'!$E$37*N4391</f>
        <v>0.43223286839746955</v>
      </c>
      <c r="P4391">
        <f>ROUNDUP(IF(D4391&gt;$D$4,0,($D$4-D4391+1)/365),0)</f>
        <v>0</v>
      </c>
      <c r="Q4391">
        <f>ROUNDUP(IF(D4391&gt;$D$5,0,($D$5-D4391+1)/365),0)</f>
        <v>1</v>
      </c>
      <c r="R4391" s="28">
        <f>IF(OR(P4391=1,Q4391=1),IF(D4391+364&lt;=$D$5,(D4391+364-$D$4+1)/365,IF(D4391&gt;$D$4,($D$5-D4391+1)/365,$D$6/365)),0)</f>
        <v>0.12432115677319952</v>
      </c>
      <c r="S4391" s="28">
        <f>'Data &amp; Parameter'!$E$16*'Data &amp; Parameter'!$E$17*('Data &amp; Parameter'!$E$18+'Data &amp; Parameter'!$E$19)*'Data &amp; Parameter'!$E$20*'Data &amp; Parameter'!$E$37*R4391</f>
        <v>0.43222790734668187</v>
      </c>
      <c r="T4391" s="28">
        <f t="shared" si="68"/>
        <v>0.86446077574415137</v>
      </c>
    </row>
    <row r="4392" spans="1:20" ht="15.75" customHeight="1" x14ac:dyDescent="0.35">
      <c r="A4392">
        <v>4385</v>
      </c>
      <c r="B4392" s="76">
        <v>44256.622337962966</v>
      </c>
      <c r="C4392" s="1" t="s">
        <v>13894</v>
      </c>
      <c r="D4392" s="76">
        <v>44256.623252314814</v>
      </c>
      <c r="E4392" s="1" t="s">
        <v>13895</v>
      </c>
      <c r="F4392" s="1" t="s">
        <v>13896</v>
      </c>
      <c r="G4392" s="1" t="s">
        <v>123</v>
      </c>
      <c r="H4392" s="1" t="s">
        <v>124</v>
      </c>
      <c r="I4392" s="1" t="s">
        <v>125</v>
      </c>
      <c r="J4392" s="1" t="s">
        <v>13781</v>
      </c>
      <c r="K4392" s="1" t="s">
        <v>13781</v>
      </c>
      <c r="L4392">
        <f>ROUNDUP(IF(B4392&gt;$D$4,0,($D$4-B4392+1)/365),0)</f>
        <v>0</v>
      </c>
      <c r="M4392">
        <f>ROUNDUP(IF(B4392&gt;$D$5,0,($D$5-B4392+1)/365),0)</f>
        <v>1</v>
      </c>
      <c r="N4392" s="28">
        <f>IF(OR(L4392=1,M4392=1),IF(B4392+364&lt;=$D$5,(B4392+364-$D$4+1)/365,IF(B4392&gt;$D$4,($D$5-B4392+1)/365,$D$6/365)),0)</f>
        <v>0.1243223617452975</v>
      </c>
      <c r="O4392" s="28">
        <f>'Data &amp; Parameter'!$E$16*'Data &amp; Parameter'!$E$17*('Data &amp; Parameter'!$E$18+'Data &amp; Parameter'!$E$19)*'Data &amp; Parameter'!$E$20*'Data &amp; Parameter'!$E$37*N4392</f>
        <v>0.43223209667842422</v>
      </c>
      <c r="P4392">
        <f>ROUNDUP(IF(D4392&gt;$D$4,0,($D$4-D4392+1)/365),0)</f>
        <v>0</v>
      </c>
      <c r="Q4392">
        <f>ROUNDUP(IF(D4392&gt;$D$5,0,($D$5-D4392+1)/365),0)</f>
        <v>1</v>
      </c>
      <c r="R4392" s="28">
        <f>IF(OR(P4392=1,Q4392=1),IF(D4392+364&lt;=$D$5,(D4392+364-$D$4+1)/365,IF(D4392&gt;$D$4,($D$5-D4392+1)/365,$D$6/365)),0)</f>
        <v>0.12431985667174322</v>
      </c>
      <c r="S4392" s="28">
        <f>'Data &amp; Parameter'!$E$16*'Data &amp; Parameter'!$E$17*('Data &amp; Parameter'!$E$18+'Data &amp; Parameter'!$E$19)*'Data &amp; Parameter'!$E$20*'Data &amp; Parameter'!$E$37*R4392</f>
        <v>0.43222338727828497</v>
      </c>
      <c r="T4392" s="28">
        <f t="shared" si="68"/>
        <v>0.86445548395670913</v>
      </c>
    </row>
    <row r="4393" spans="1:20" ht="15.75" customHeight="1" x14ac:dyDescent="0.35">
      <c r="A4393">
        <v>4386</v>
      </c>
      <c r="B4393" s="76">
        <v>44256.623252314814</v>
      </c>
      <c r="C4393" s="1" t="s">
        <v>13897</v>
      </c>
      <c r="D4393" s="76">
        <v>44256.623738425929</v>
      </c>
      <c r="E4393" s="1" t="s">
        <v>13898</v>
      </c>
      <c r="F4393" s="1" t="s">
        <v>13899</v>
      </c>
      <c r="G4393" s="1" t="s">
        <v>123</v>
      </c>
      <c r="H4393" s="1" t="s">
        <v>124</v>
      </c>
      <c r="I4393" s="1" t="s">
        <v>125</v>
      </c>
      <c r="J4393" s="1" t="s">
        <v>13781</v>
      </c>
      <c r="K4393" s="1" t="s">
        <v>13802</v>
      </c>
      <c r="L4393">
        <f>ROUNDUP(IF(B4393&gt;$D$4,0,($D$4-B4393+1)/365),0)</f>
        <v>0</v>
      </c>
      <c r="M4393">
        <f>ROUNDUP(IF(B4393&gt;$D$5,0,($D$5-B4393+1)/365),0)</f>
        <v>1</v>
      </c>
      <c r="N4393" s="28">
        <f>IF(OR(L4393=1,M4393=1),IF(B4393+364&lt;=$D$5,(B4393+364-$D$4+1)/365,IF(B4393&gt;$D$4,($D$5-B4393+1)/365,$D$6/365)),0)</f>
        <v>0.12431985667174322</v>
      </c>
      <c r="O4393" s="28">
        <f>'Data &amp; Parameter'!$E$16*'Data &amp; Parameter'!$E$17*('Data &amp; Parameter'!$E$18+'Data &amp; Parameter'!$E$19)*'Data &amp; Parameter'!$E$20*'Data &amp; Parameter'!$E$37*N4393</f>
        <v>0.43222338727828497</v>
      </c>
      <c r="P4393">
        <f>ROUNDUP(IF(D4393&gt;$D$4,0,($D$4-D4393+1)/365),0)</f>
        <v>0</v>
      </c>
      <c r="Q4393">
        <f>ROUNDUP(IF(D4393&gt;$D$5,0,($D$5-D4393+1)/365),0)</f>
        <v>1</v>
      </c>
      <c r="R4393" s="28">
        <f>IF(OR(P4393=1,Q4393=1),IF(D4393+364&lt;=$D$5,(D4393+364-$D$4+1)/365,IF(D4393&gt;$D$4,($D$5-D4393+1)/365,$D$6/365)),0)</f>
        <v>0.12431852486046759</v>
      </c>
      <c r="S4393" s="28">
        <f>'Data &amp; Parameter'!$E$16*'Data &amp; Parameter'!$E$17*('Data &amp; Parameter'!$E$18+'Data &amp; Parameter'!$E$19)*'Data &amp; Parameter'!$E$20*'Data &amp; Parameter'!$E$37*R4393</f>
        <v>0.43221875696422107</v>
      </c>
      <c r="T4393" s="28">
        <f t="shared" si="68"/>
        <v>0.86444214424250609</v>
      </c>
    </row>
    <row r="4394" spans="1:20" ht="15.75" customHeight="1" x14ac:dyDescent="0.35">
      <c r="A4394">
        <v>4387</v>
      </c>
      <c r="B4394" s="76">
        <v>44256.624421296292</v>
      </c>
      <c r="C4394" s="1" t="s">
        <v>13900</v>
      </c>
      <c r="D4394" s="76">
        <v>44256.62537037037</v>
      </c>
      <c r="E4394" s="1" t="s">
        <v>13901</v>
      </c>
      <c r="F4394" s="1" t="s">
        <v>13902</v>
      </c>
      <c r="G4394" s="1" t="s">
        <v>123</v>
      </c>
      <c r="H4394" s="1" t="s">
        <v>124</v>
      </c>
      <c r="I4394" s="1" t="s">
        <v>125</v>
      </c>
      <c r="J4394" s="1" t="s">
        <v>9415</v>
      </c>
      <c r="K4394" s="1" t="s">
        <v>9415</v>
      </c>
      <c r="L4394">
        <f>ROUNDUP(IF(B4394&gt;$D$4,0,($D$4-B4394+1)/365),0)</f>
        <v>0</v>
      </c>
      <c r="M4394">
        <f>ROUNDUP(IF(B4394&gt;$D$5,0,($D$5-B4394+1)/365),0)</f>
        <v>1</v>
      </c>
      <c r="N4394" s="28">
        <f>IF(OR(L4394=1,M4394=1),IF(B4394+364&lt;=$D$5,(B4394+364-$D$4+1)/365,IF(B4394&gt;$D$4,($D$5-B4394+1)/365,$D$6/365)),0)</f>
        <v>0.12431665398276169</v>
      </c>
      <c r="O4394" s="28">
        <f>'Data &amp; Parameter'!$E$16*'Data &amp; Parameter'!$E$17*('Data &amp; Parameter'!$E$18+'Data &amp; Parameter'!$E$19)*'Data &amp; Parameter'!$E$20*'Data &amp; Parameter'!$E$37*N4394</f>
        <v>0.43221225247555067</v>
      </c>
      <c r="P4394">
        <f>ROUNDUP(IF(D4394&gt;$D$4,0,($D$4-D4394+1)/365),0)</f>
        <v>0</v>
      </c>
      <c r="Q4394">
        <f>ROUNDUP(IF(D4394&gt;$D$5,0,($D$5-D4394+1)/365),0)</f>
        <v>1</v>
      </c>
      <c r="R4394" s="28">
        <f>IF(OR(P4394=1,Q4394=1),IF(D4394+364&lt;=$D$5,(D4394+364-$D$4+1)/365,IF(D4394&gt;$D$4,($D$5-D4394+1)/365,$D$6/365)),0)</f>
        <v>0.12431405377980921</v>
      </c>
      <c r="S4394" s="28">
        <f>'Data &amp; Parameter'!$E$16*'Data &amp; Parameter'!$E$17*('Data &amp; Parameter'!$E$18+'Data &amp; Parameter'!$E$19)*'Data &amp; Parameter'!$E$20*'Data &amp; Parameter'!$E$37*R4394</f>
        <v>0.43220321233861825</v>
      </c>
      <c r="T4394" s="28">
        <f t="shared" si="68"/>
        <v>0.86441546481416887</v>
      </c>
    </row>
    <row r="4395" spans="1:20" ht="15.75" customHeight="1" x14ac:dyDescent="0.35">
      <c r="A4395">
        <v>4388</v>
      </c>
      <c r="B4395" s="76">
        <v>44256.625405092593</v>
      </c>
      <c r="C4395" s="1" t="s">
        <v>13903</v>
      </c>
      <c r="D4395" s="76">
        <v>44256.630972222221</v>
      </c>
      <c r="E4395" s="1" t="s">
        <v>13904</v>
      </c>
      <c r="F4395" s="1" t="s">
        <v>13905</v>
      </c>
      <c r="G4395" s="1" t="s">
        <v>123</v>
      </c>
      <c r="H4395" s="1" t="s">
        <v>124</v>
      </c>
      <c r="I4395" s="1" t="s">
        <v>125</v>
      </c>
      <c r="J4395" s="1" t="s">
        <v>11820</v>
      </c>
      <c r="K4395" s="1" t="s">
        <v>13689</v>
      </c>
      <c r="L4395">
        <f>ROUNDUP(IF(B4395&gt;$D$4,0,($D$4-B4395+1)/365),0)</f>
        <v>0</v>
      </c>
      <c r="M4395">
        <f>ROUNDUP(IF(B4395&gt;$D$5,0,($D$5-B4395+1)/365),0)</f>
        <v>1</v>
      </c>
      <c r="N4395" s="28">
        <f>IF(OR(L4395=1,M4395=1),IF(B4395+364&lt;=$D$5,(B4395+364-$D$4+1)/365,IF(B4395&gt;$D$4,($D$5-B4395+1)/365,$D$6/365)),0)</f>
        <v>0.12431395865043096</v>
      </c>
      <c r="O4395" s="28">
        <f>'Data &amp; Parameter'!$E$16*'Data &amp; Parameter'!$E$17*('Data &amp; Parameter'!$E$18+'Data &amp; Parameter'!$E$19)*'Data &amp; Parameter'!$E$20*'Data &amp; Parameter'!$E$37*N4395</f>
        <v>0.43220288160189446</v>
      </c>
      <c r="P4395">
        <f>ROUNDUP(IF(D4395&gt;$D$4,0,($D$4-D4395+1)/365),0)</f>
        <v>0</v>
      </c>
      <c r="Q4395">
        <f>ROUNDUP(IF(D4395&gt;$D$5,0,($D$5-D4395+1)/365),0)</f>
        <v>1</v>
      </c>
      <c r="R4395" s="28">
        <f>IF(OR(P4395=1,Q4395=1),IF(D4395+364&lt;=$D$5,(D4395+364-$D$4+1)/365,IF(D4395&gt;$D$4,($D$5-D4395+1)/365,$D$6/365)),0)</f>
        <v>0.12429870624048954</v>
      </c>
      <c r="S4395" s="28">
        <f>'Data &amp; Parameter'!$E$16*'Data &amp; Parameter'!$E$17*('Data &amp; Parameter'!$E$18+'Data &amp; Parameter'!$E$19)*'Data &amp; Parameter'!$E$20*'Data &amp; Parameter'!$E$37*R4395</f>
        <v>0.43214985348180546</v>
      </c>
      <c r="T4395" s="28">
        <f t="shared" si="68"/>
        <v>0.86435273508369992</v>
      </c>
    </row>
    <row r="4396" spans="1:20" ht="15.75" customHeight="1" x14ac:dyDescent="0.35">
      <c r="A4396">
        <v>4389</v>
      </c>
      <c r="B4396" s="76">
        <v>44256.628576388888</v>
      </c>
      <c r="C4396" s="1" t="s">
        <v>13906</v>
      </c>
      <c r="D4396" s="76">
        <v>44256.630914351852</v>
      </c>
      <c r="E4396" s="1" t="s">
        <v>13907</v>
      </c>
      <c r="F4396" s="1" t="s">
        <v>13908</v>
      </c>
      <c r="G4396" s="1" t="s">
        <v>123</v>
      </c>
      <c r="H4396" s="1" t="s">
        <v>729</v>
      </c>
      <c r="I4396" s="1" t="s">
        <v>125</v>
      </c>
      <c r="J4396" s="1" t="s">
        <v>9415</v>
      </c>
      <c r="K4396" s="1" t="s">
        <v>9415</v>
      </c>
      <c r="L4396">
        <f>ROUNDUP(IF(B4396&gt;$D$4,0,($D$4-B4396+1)/365),0)</f>
        <v>0</v>
      </c>
      <c r="M4396">
        <f>ROUNDUP(IF(B4396&gt;$D$5,0,($D$5-B4396+1)/365),0)</f>
        <v>1</v>
      </c>
      <c r="N4396" s="28">
        <f>IF(OR(L4396=1,M4396=1),IF(B4396+364&lt;=$D$5,(B4396+364-$D$4+1)/365,IF(B4396&gt;$D$4,($D$5-B4396+1)/365,$D$6/365)),0)</f>
        <v>0.12430527016742965</v>
      </c>
      <c r="O4396" s="28">
        <f>'Data &amp; Parameter'!$E$16*'Data &amp; Parameter'!$E$17*('Data &amp; Parameter'!$E$18+'Data &amp; Parameter'!$E$19)*'Data &amp; Parameter'!$E$20*'Data &amp; Parameter'!$E$37*N4396</f>
        <v>0.43217267431519324</v>
      </c>
      <c r="P4396">
        <f>ROUNDUP(IF(D4396&gt;$D$4,0,($D$4-D4396+1)/365),0)</f>
        <v>0</v>
      </c>
      <c r="Q4396">
        <f>ROUNDUP(IF(D4396&gt;$D$5,0,($D$5-D4396+1)/365),0)</f>
        <v>1</v>
      </c>
      <c r="R4396" s="28">
        <f>IF(OR(P4396=1,Q4396=1),IF(D4396+364&lt;=$D$5,(D4396+364-$D$4+1)/365,IF(D4396&gt;$D$4,($D$5-D4396+1)/365,$D$6/365)),0)</f>
        <v>0.12429886478944666</v>
      </c>
      <c r="S4396" s="28">
        <f>'Data &amp; Parameter'!$E$16*'Data &amp; Parameter'!$E$17*('Data &amp; Parameter'!$E$18+'Data &amp; Parameter'!$E$19)*'Data &amp; Parameter'!$E$20*'Data &amp; Parameter'!$E$37*R4396</f>
        <v>0.43215040470965538</v>
      </c>
      <c r="T4396" s="28">
        <f t="shared" si="68"/>
        <v>0.86432307902484862</v>
      </c>
    </row>
    <row r="4397" spans="1:20" ht="15.75" customHeight="1" x14ac:dyDescent="0.35">
      <c r="A4397">
        <v>4390</v>
      </c>
      <c r="B4397" s="76">
        <v>44256.631620370375</v>
      </c>
      <c r="C4397" s="1" t="s">
        <v>13909</v>
      </c>
      <c r="D4397" s="76">
        <v>44256.632523148146</v>
      </c>
      <c r="E4397" s="1" t="s">
        <v>13910</v>
      </c>
      <c r="F4397" s="1" t="s">
        <v>13911</v>
      </c>
      <c r="G4397" s="1" t="s">
        <v>123</v>
      </c>
      <c r="H4397" s="1" t="s">
        <v>124</v>
      </c>
      <c r="I4397" s="1" t="s">
        <v>125</v>
      </c>
      <c r="J4397" s="1" t="s">
        <v>9415</v>
      </c>
      <c r="K4397" s="1" t="s">
        <v>9415</v>
      </c>
      <c r="L4397">
        <f>ROUNDUP(IF(B4397&gt;$D$4,0,($D$4-B4397+1)/365),0)</f>
        <v>0</v>
      </c>
      <c r="M4397">
        <f>ROUNDUP(IF(B4397&gt;$D$5,0,($D$5-B4397+1)/365),0)</f>
        <v>1</v>
      </c>
      <c r="N4397" s="28">
        <f>IF(OR(L4397=1,M4397=1),IF(B4397+364&lt;=$D$5,(B4397+364-$D$4+1)/365,IF(B4397&gt;$D$4,($D$5-B4397+1)/365,$D$6/365)),0)</f>
        <v>0.12429693049212204</v>
      </c>
      <c r="O4397" s="28">
        <f>'Data &amp; Parameter'!$E$16*'Data &amp; Parameter'!$E$17*('Data &amp; Parameter'!$E$18+'Data &amp; Parameter'!$E$19)*'Data &amp; Parameter'!$E$20*'Data &amp; Parameter'!$E$37*N4397</f>
        <v>0.43214367972972029</v>
      </c>
      <c r="P4397">
        <f>ROUNDUP(IF(D4397&gt;$D$4,0,($D$4-D4397+1)/365),0)</f>
        <v>0</v>
      </c>
      <c r="Q4397">
        <f>ROUNDUP(IF(D4397&gt;$D$5,0,($D$5-D4397+1)/365),0)</f>
        <v>1</v>
      </c>
      <c r="R4397" s="28">
        <f>IF(OR(P4397=1,Q4397=1),IF(D4397+364&lt;=$D$5,(D4397+364-$D$4+1)/365,IF(D4397&gt;$D$4,($D$5-D4397+1)/365,$D$6/365)),0)</f>
        <v>0.12429445712836715</v>
      </c>
      <c r="S4397" s="28">
        <f>'Data &amp; Parameter'!$E$16*'Data &amp; Parameter'!$E$17*('Data &amp; Parameter'!$E$18+'Data &amp; Parameter'!$E$19)*'Data &amp; Parameter'!$E$20*'Data &amp; Parameter'!$E$37*R4397</f>
        <v>0.43213508057517869</v>
      </c>
      <c r="T4397" s="28">
        <f t="shared" si="68"/>
        <v>0.86427876030489892</v>
      </c>
    </row>
    <row r="4398" spans="1:20" ht="15.75" customHeight="1" x14ac:dyDescent="0.35">
      <c r="A4398">
        <v>4391</v>
      </c>
      <c r="B4398" s="76">
        <v>44256.632962962962</v>
      </c>
      <c r="C4398" s="1" t="s">
        <v>13912</v>
      </c>
      <c r="D4398" s="76">
        <v>44256.641944444447</v>
      </c>
      <c r="E4398" s="1" t="s">
        <v>13913</v>
      </c>
      <c r="F4398" s="1" t="s">
        <v>13914</v>
      </c>
      <c r="G4398" s="1" t="s">
        <v>123</v>
      </c>
      <c r="H4398" s="1" t="s">
        <v>729</v>
      </c>
      <c r="I4398" s="1" t="s">
        <v>125</v>
      </c>
      <c r="J4398" s="1" t="s">
        <v>9415</v>
      </c>
      <c r="K4398" s="1" t="s">
        <v>9415</v>
      </c>
      <c r="L4398">
        <f>ROUNDUP(IF(B4398&gt;$D$4,0,($D$4-B4398+1)/365),0)</f>
        <v>0</v>
      </c>
      <c r="M4398">
        <f>ROUNDUP(IF(B4398&gt;$D$5,0,($D$5-B4398+1)/365),0)</f>
        <v>1</v>
      </c>
      <c r="N4398" s="28">
        <f>IF(OR(L4398=1,M4398=1),IF(B4398+364&lt;=$D$5,(B4398+364-$D$4+1)/365,IF(B4398&gt;$D$4,($D$5-B4398+1)/365,$D$6/365)),0)</f>
        <v>0.12429325215626916</v>
      </c>
      <c r="O4398" s="28">
        <f>'Data &amp; Parameter'!$E$16*'Data &amp; Parameter'!$E$17*('Data &amp; Parameter'!$E$18+'Data &amp; Parameter'!$E$19)*'Data &amp; Parameter'!$E$20*'Data &amp; Parameter'!$E$37*N4398</f>
        <v>0.43213089124343623</v>
      </c>
      <c r="P4398">
        <f>ROUNDUP(IF(D4398&gt;$D$4,0,($D$4-D4398+1)/365),0)</f>
        <v>0</v>
      </c>
      <c r="Q4398">
        <f>ROUNDUP(IF(D4398&gt;$D$5,0,($D$5-D4398+1)/365),0)</f>
        <v>1</v>
      </c>
      <c r="R4398" s="28">
        <f>IF(OR(P4398=1,Q4398=1),IF(D4398+364&lt;=$D$5,(D4398+364-$D$4+1)/365,IF(D4398&gt;$D$4,($D$5-D4398+1)/365,$D$6/365)),0)</f>
        <v>0.12426864535767866</v>
      </c>
      <c r="S4398" s="28">
        <f>'Data &amp; Parameter'!$E$16*'Data &amp; Parameter'!$E$17*('Data &amp; Parameter'!$E$18+'Data &amp; Parameter'!$E$19)*'Data &amp; Parameter'!$E$20*'Data &amp; Parameter'!$E$37*R4398</f>
        <v>0.4320453406795795</v>
      </c>
      <c r="T4398" s="28">
        <f t="shared" si="68"/>
        <v>0.86417623192301574</v>
      </c>
    </row>
    <row r="4399" spans="1:20" ht="15.75" customHeight="1" x14ac:dyDescent="0.35">
      <c r="A4399">
        <v>4392</v>
      </c>
      <c r="B4399" s="76">
        <v>44256.633854166663</v>
      </c>
      <c r="C4399" s="1" t="s">
        <v>13915</v>
      </c>
      <c r="D4399" s="76">
        <v>44256.63486111111</v>
      </c>
      <c r="E4399" s="1" t="s">
        <v>13916</v>
      </c>
      <c r="F4399" s="1" t="s">
        <v>13917</v>
      </c>
      <c r="G4399" s="1" t="s">
        <v>123</v>
      </c>
      <c r="H4399" s="1" t="s">
        <v>124</v>
      </c>
      <c r="I4399" s="1" t="s">
        <v>125</v>
      </c>
      <c r="J4399" s="1" t="s">
        <v>13918</v>
      </c>
      <c r="K4399" s="1" t="s">
        <v>13884</v>
      </c>
      <c r="L4399">
        <f>ROUNDUP(IF(B4399&gt;$D$4,0,($D$4-B4399+1)/365),0)</f>
        <v>0</v>
      </c>
      <c r="M4399">
        <f>ROUNDUP(IF(B4399&gt;$D$5,0,($D$5-B4399+1)/365),0)</f>
        <v>1</v>
      </c>
      <c r="N4399" s="28">
        <f>IF(OR(L4399=1,M4399=1),IF(B4399+364&lt;=$D$5,(B4399+364-$D$4+1)/365,IF(B4399&gt;$D$4,($D$5-B4399+1)/365,$D$6/365)),0)</f>
        <v>0.12429081050229374</v>
      </c>
      <c r="O4399" s="28">
        <f>'Data &amp; Parameter'!$E$16*'Data &amp; Parameter'!$E$17*('Data &amp; Parameter'!$E$18+'Data &amp; Parameter'!$E$19)*'Data &amp; Parameter'!$E$20*'Data &amp; Parameter'!$E$37*N4399</f>
        <v>0.43212240233442306</v>
      </c>
      <c r="P4399">
        <f>ROUNDUP(IF(D4399&gt;$D$4,0,($D$4-D4399+1)/365),0)</f>
        <v>0</v>
      </c>
      <c r="Q4399">
        <f>ROUNDUP(IF(D4399&gt;$D$5,0,($D$5-D4399+1)/365),0)</f>
        <v>1</v>
      </c>
      <c r="R4399" s="28">
        <f>IF(OR(P4399=1,Q4399=1),IF(D4399+364&lt;=$D$5,(D4399+364-$D$4+1)/365,IF(D4399&gt;$D$4,($D$5-D4399+1)/365,$D$6/365)),0)</f>
        <v>0.12428805175038415</v>
      </c>
      <c r="S4399" s="28">
        <f>'Data &amp; Parameter'!$E$16*'Data &amp; Parameter'!$E$17*('Data &amp; Parameter'!$E$18+'Data &amp; Parameter'!$E$19)*'Data &amp; Parameter'!$E$20*'Data &amp; Parameter'!$E$37*R4399</f>
        <v>0.43211281096964077</v>
      </c>
      <c r="T4399" s="28">
        <f t="shared" si="68"/>
        <v>0.86423521330406383</v>
      </c>
    </row>
    <row r="4400" spans="1:20" ht="15.75" customHeight="1" x14ac:dyDescent="0.35">
      <c r="A4400">
        <v>4393</v>
      </c>
      <c r="B4400" s="76">
        <v>44256.634745370371</v>
      </c>
      <c r="C4400" s="1" t="s">
        <v>13919</v>
      </c>
      <c r="D4400" s="76">
        <v>44256.635289351849</v>
      </c>
      <c r="E4400" s="1" t="s">
        <v>13920</v>
      </c>
      <c r="F4400" s="1" t="s">
        <v>13921</v>
      </c>
      <c r="G4400" s="1" t="s">
        <v>123</v>
      </c>
      <c r="H4400" s="1" t="s">
        <v>124</v>
      </c>
      <c r="I4400" s="1" t="s">
        <v>125</v>
      </c>
      <c r="J4400" s="1" t="s">
        <v>11820</v>
      </c>
      <c r="K4400" s="1" t="s">
        <v>13689</v>
      </c>
      <c r="L4400">
        <f>ROUNDUP(IF(B4400&gt;$D$4,0,($D$4-B4400+1)/365),0)</f>
        <v>0</v>
      </c>
      <c r="M4400">
        <f>ROUNDUP(IF(B4400&gt;$D$5,0,($D$5-B4400+1)/365),0)</f>
        <v>1</v>
      </c>
      <c r="N4400" s="28">
        <f>IF(OR(L4400=1,M4400=1),IF(B4400+364&lt;=$D$5,(B4400+364-$D$4+1)/365,IF(B4400&gt;$D$4,($D$5-B4400+1)/365,$D$6/365)),0)</f>
        <v>0.12428836884829837</v>
      </c>
      <c r="O4400" s="28">
        <f>'Data &amp; Parameter'!$E$16*'Data &amp; Parameter'!$E$17*('Data &amp; Parameter'!$E$18+'Data &amp; Parameter'!$E$19)*'Data &amp; Parameter'!$E$20*'Data &amp; Parameter'!$E$37*N4400</f>
        <v>0.43211391342534056</v>
      </c>
      <c r="P4400">
        <f>ROUNDUP(IF(D4400&gt;$D$4,0,($D$4-D4400+1)/365),0)</f>
        <v>0</v>
      </c>
      <c r="Q4400">
        <f>ROUNDUP(IF(D4400&gt;$D$5,0,($D$5-D4400+1)/365),0)</f>
        <v>1</v>
      </c>
      <c r="R4400" s="28">
        <f>IF(OR(P4400=1,Q4400=1),IF(D4400+364&lt;=$D$5,(D4400+364-$D$4+1)/365,IF(D4400&gt;$D$4,($D$5-D4400+1)/365,$D$6/365)),0)</f>
        <v>0.12428687848808556</v>
      </c>
      <c r="S4400" s="28">
        <f>'Data &amp; Parameter'!$E$16*'Data &amp; Parameter'!$E$17*('Data &amp; Parameter'!$E$18+'Data &amp; Parameter'!$E$19)*'Data &amp; Parameter'!$E$20*'Data &amp; Parameter'!$E$37*R4400</f>
        <v>0.43210873188349608</v>
      </c>
      <c r="T4400" s="28">
        <f t="shared" si="68"/>
        <v>0.86422264530883663</v>
      </c>
    </row>
    <row r="4401" spans="1:20" ht="15.75" customHeight="1" x14ac:dyDescent="0.35">
      <c r="A4401">
        <v>4394</v>
      </c>
      <c r="B4401" s="76">
        <v>44256.635844907403</v>
      </c>
      <c r="C4401" s="1" t="s">
        <v>13922</v>
      </c>
      <c r="D4401" s="76">
        <v>44256.636678240742</v>
      </c>
      <c r="E4401" s="1" t="s">
        <v>13923</v>
      </c>
      <c r="F4401" s="1" t="s">
        <v>13924</v>
      </c>
      <c r="G4401" s="1" t="s">
        <v>123</v>
      </c>
      <c r="H4401" s="1" t="s">
        <v>124</v>
      </c>
      <c r="I4401" s="1" t="s">
        <v>125</v>
      </c>
      <c r="J4401" s="1" t="s">
        <v>9415</v>
      </c>
      <c r="K4401" s="1" t="s">
        <v>9415</v>
      </c>
      <c r="L4401">
        <f>ROUNDUP(IF(B4401&gt;$D$4,0,($D$4-B4401+1)/365),0)</f>
        <v>0</v>
      </c>
      <c r="M4401">
        <f>ROUNDUP(IF(B4401&gt;$D$5,0,($D$5-B4401+1)/365),0)</f>
        <v>1</v>
      </c>
      <c r="N4401" s="28">
        <f>IF(OR(L4401=1,M4401=1),IF(B4401+364&lt;=$D$5,(B4401+364-$D$4+1)/365,IF(B4401&gt;$D$4,($D$5-B4401+1)/365,$D$6/365)),0)</f>
        <v>0.12428535641807335</v>
      </c>
      <c r="O4401" s="28">
        <f>'Data &amp; Parameter'!$E$16*'Data &amp; Parameter'!$E$17*('Data &amp; Parameter'!$E$18+'Data &amp; Parameter'!$E$19)*'Data &amp; Parameter'!$E$20*'Data &amp; Parameter'!$E$37*N4401</f>
        <v>0.43210344009605389</v>
      </c>
      <c r="P4401">
        <f>ROUNDUP(IF(D4401&gt;$D$4,0,($D$4-D4401+1)/365),0)</f>
        <v>0</v>
      </c>
      <c r="Q4401">
        <f>ROUNDUP(IF(D4401&gt;$D$5,0,($D$5-D4401+1)/365),0)</f>
        <v>1</v>
      </c>
      <c r="R4401" s="28">
        <f>IF(OR(P4401=1,Q4401=1),IF(D4401+364&lt;=$D$5,(D4401+364-$D$4+1)/365,IF(D4401&gt;$D$4,($D$5-D4401+1)/365,$D$6/365)),0)</f>
        <v>0.12428307331303511</v>
      </c>
      <c r="S4401" s="28">
        <f>'Data &amp; Parameter'!$E$16*'Data &amp; Parameter'!$E$17*('Data &amp; Parameter'!$E$18+'Data &amp; Parameter'!$E$19)*'Data &amp; Parameter'!$E$20*'Data &amp; Parameter'!$E$37*R4401</f>
        <v>0.43209550241482125</v>
      </c>
      <c r="T4401" s="28">
        <f t="shared" si="68"/>
        <v>0.86419894251087515</v>
      </c>
    </row>
    <row r="4402" spans="1:20" ht="15.75" customHeight="1" x14ac:dyDescent="0.35">
      <c r="A4402">
        <v>4395</v>
      </c>
      <c r="B4402" s="76">
        <v>44256.63690972222</v>
      </c>
      <c r="C4402" s="1" t="s">
        <v>13925</v>
      </c>
      <c r="D4402" s="76">
        <v>44256.637384259258</v>
      </c>
      <c r="E4402" s="1" t="s">
        <v>13926</v>
      </c>
      <c r="F4402" s="1" t="s">
        <v>13927</v>
      </c>
      <c r="G4402" s="1" t="s">
        <v>123</v>
      </c>
      <c r="H4402" s="1" t="s">
        <v>124</v>
      </c>
      <c r="I4402" s="1" t="s">
        <v>125</v>
      </c>
      <c r="J4402" s="1" t="s">
        <v>13781</v>
      </c>
      <c r="K4402" s="1" t="s">
        <v>13802</v>
      </c>
      <c r="L4402">
        <f>ROUNDUP(IF(B4402&gt;$D$4,0,($D$4-B4402+1)/365),0)</f>
        <v>0</v>
      </c>
      <c r="M4402">
        <f>ROUNDUP(IF(B4402&gt;$D$5,0,($D$5-B4402+1)/365),0)</f>
        <v>1</v>
      </c>
      <c r="N4402" s="28">
        <f>IF(OR(L4402=1,M4402=1),IF(B4402+364&lt;=$D$5,(B4402+364-$D$4+1)/365,IF(B4402&gt;$D$4,($D$5-B4402+1)/365,$D$6/365)),0)</f>
        <v>0.12428243911720666</v>
      </c>
      <c r="O4402" s="28">
        <f>'Data &amp; Parameter'!$E$16*'Data &amp; Parameter'!$E$17*('Data &amp; Parameter'!$E$18+'Data &amp; Parameter'!$E$19)*'Data &amp; Parameter'!$E$20*'Data &amp; Parameter'!$E$37*N4402</f>
        <v>0.43209329750342168</v>
      </c>
      <c r="P4402">
        <f>ROUNDUP(IF(D4402&gt;$D$4,0,($D$4-D4402+1)/365),0)</f>
        <v>0</v>
      </c>
      <c r="Q4402">
        <f>ROUNDUP(IF(D4402&gt;$D$5,0,($D$5-D4402+1)/365),0)</f>
        <v>1</v>
      </c>
      <c r="R4402" s="28">
        <f>IF(OR(P4402=1,Q4402=1),IF(D4402+364&lt;=$D$5,(D4402+364-$D$4+1)/365,IF(D4402&gt;$D$4,($D$5-D4402+1)/365,$D$6/365)),0)</f>
        <v>0.12428113901573042</v>
      </c>
      <c r="S4402" s="28">
        <f>'Data &amp; Parameter'!$E$16*'Data &amp; Parameter'!$E$17*('Data &amp; Parameter'!$E$18+'Data &amp; Parameter'!$E$19)*'Data &amp; Parameter'!$E$20*'Data &amp; Parameter'!$E$37*R4402</f>
        <v>0.43208877743495544</v>
      </c>
      <c r="T4402" s="28">
        <f t="shared" si="68"/>
        <v>0.86418207493837707</v>
      </c>
    </row>
    <row r="4403" spans="1:20" ht="15.75" customHeight="1" x14ac:dyDescent="0.35">
      <c r="A4403">
        <v>4396</v>
      </c>
      <c r="B4403" s="76">
        <v>44256.637650462959</v>
      </c>
      <c r="C4403" s="1" t="s">
        <v>13928</v>
      </c>
      <c r="D4403" s="76">
        <v>44256.639224537037</v>
      </c>
      <c r="E4403" s="1" t="s">
        <v>13929</v>
      </c>
      <c r="F4403" s="1" t="s">
        <v>13930</v>
      </c>
      <c r="G4403" s="1" t="s">
        <v>123</v>
      </c>
      <c r="H4403" s="1" t="s">
        <v>124</v>
      </c>
      <c r="I4403" s="1" t="s">
        <v>125</v>
      </c>
      <c r="J4403" s="1" t="s">
        <v>11820</v>
      </c>
      <c r="K4403" s="1" t="s">
        <v>13689</v>
      </c>
      <c r="L4403">
        <f>ROUNDUP(IF(B4403&gt;$D$4,0,($D$4-B4403+1)/365),0)</f>
        <v>0</v>
      </c>
      <c r="M4403">
        <f>ROUNDUP(IF(B4403&gt;$D$5,0,($D$5-B4403+1)/365),0)</f>
        <v>1</v>
      </c>
      <c r="N4403" s="28">
        <f>IF(OR(L4403=1,M4403=1),IF(B4403+364&lt;=$D$5,(B4403+364-$D$4+1)/365,IF(B4403&gt;$D$4,($D$5-B4403+1)/365,$D$6/365)),0)</f>
        <v>0.12428040969052372</v>
      </c>
      <c r="O4403" s="28">
        <f>'Data &amp; Parameter'!$E$16*'Data &amp; Parameter'!$E$17*('Data &amp; Parameter'!$E$18+'Data &amp; Parameter'!$E$19)*'Data &amp; Parameter'!$E$20*'Data &amp; Parameter'!$E$37*N4403</f>
        <v>0.43208624178683208</v>
      </c>
      <c r="P4403">
        <f>ROUNDUP(IF(D4403&gt;$D$4,0,($D$4-D4403+1)/365),0)</f>
        <v>0</v>
      </c>
      <c r="Q4403">
        <f>ROUNDUP(IF(D4403&gt;$D$5,0,($D$5-D4403+1)/365),0)</f>
        <v>1</v>
      </c>
      <c r="R4403" s="28">
        <f>IF(OR(P4403=1,Q4403=1),IF(D4403+364&lt;=$D$5,(D4403+364-$D$4+1)/365,IF(D4403&gt;$D$4,($D$5-D4403+1)/365,$D$6/365)),0)</f>
        <v>0.12427609715880251</v>
      </c>
      <c r="S4403" s="28">
        <f>'Data &amp; Parameter'!$E$16*'Data &amp; Parameter'!$E$17*('Data &amp; Parameter'!$E$18+'Data &amp; Parameter'!$E$19)*'Data &amp; Parameter'!$E$20*'Data &amp; Parameter'!$E$37*R4403</f>
        <v>0.43207124838900984</v>
      </c>
      <c r="T4403" s="28">
        <f t="shared" si="68"/>
        <v>0.86415749017584198</v>
      </c>
    </row>
    <row r="4404" spans="1:20" ht="15.75" customHeight="1" x14ac:dyDescent="0.35">
      <c r="A4404">
        <v>4397</v>
      </c>
      <c r="B4404" s="76">
        <v>44256.638136574074</v>
      </c>
      <c r="C4404" s="1" t="s">
        <v>13931</v>
      </c>
      <c r="D4404" s="76">
        <v>44256.639409722222</v>
      </c>
      <c r="E4404" s="1" t="s">
        <v>13932</v>
      </c>
      <c r="F4404" s="1" t="s">
        <v>13933</v>
      </c>
      <c r="G4404" s="1" t="s">
        <v>123</v>
      </c>
      <c r="H4404" s="1" t="s">
        <v>124</v>
      </c>
      <c r="I4404" s="1" t="s">
        <v>125</v>
      </c>
      <c r="J4404" s="1" t="s">
        <v>13781</v>
      </c>
      <c r="K4404" s="1" t="s">
        <v>13781</v>
      </c>
      <c r="L4404">
        <f>ROUNDUP(IF(B4404&gt;$D$4,0,($D$4-B4404+1)/365),0)</f>
        <v>0</v>
      </c>
      <c r="M4404">
        <f>ROUNDUP(IF(B4404&gt;$D$5,0,($D$5-B4404+1)/365),0)</f>
        <v>1</v>
      </c>
      <c r="N4404" s="28">
        <f>IF(OR(L4404=1,M4404=1),IF(B4404+364&lt;=$D$5,(B4404+364-$D$4+1)/365,IF(B4404&gt;$D$4,($D$5-B4404+1)/365,$D$6/365)),0)</f>
        <v>0.12427907787924808</v>
      </c>
      <c r="O4404" s="28">
        <f>'Data &amp; Parameter'!$E$16*'Data &amp; Parameter'!$E$17*('Data &amp; Parameter'!$E$18+'Data &amp; Parameter'!$E$19)*'Data &amp; Parameter'!$E$20*'Data &amp; Parameter'!$E$37*N4404</f>
        <v>0.43208161147276819</v>
      </c>
      <c r="P4404">
        <f>ROUNDUP(IF(D4404&gt;$D$4,0,($D$4-D4404+1)/365),0)</f>
        <v>0</v>
      </c>
      <c r="Q4404">
        <f>ROUNDUP(IF(D4404&gt;$D$5,0,($D$5-D4404+1)/365),0)</f>
        <v>1</v>
      </c>
      <c r="R4404" s="28">
        <f>IF(OR(P4404=1,Q4404=1),IF(D4404+364&lt;=$D$5,(D4404+364-$D$4+1)/365,IF(D4404&gt;$D$4,($D$5-D4404+1)/365,$D$6/365)),0)</f>
        <v>0.12427558980213178</v>
      </c>
      <c r="S4404" s="28">
        <f>'Data &amp; Parameter'!$E$16*'Data &amp; Parameter'!$E$17*('Data &amp; Parameter'!$E$18+'Data &amp; Parameter'!$E$19)*'Data &amp; Parameter'!$E$20*'Data &amp; Parameter'!$E$37*R4404</f>
        <v>0.43206948445986249</v>
      </c>
      <c r="T4404" s="28">
        <f t="shared" si="68"/>
        <v>0.86415109593263062</v>
      </c>
    </row>
    <row r="4405" spans="1:20" ht="15.75" customHeight="1" x14ac:dyDescent="0.35">
      <c r="A4405">
        <v>4398</v>
      </c>
      <c r="B4405" s="76">
        <v>44256.642812499995</v>
      </c>
      <c r="C4405" s="1" t="s">
        <v>13934</v>
      </c>
      <c r="D4405" s="76">
        <v>44256.643796296295</v>
      </c>
      <c r="E4405" s="1" t="s">
        <v>13935</v>
      </c>
      <c r="F4405" s="1" t="s">
        <v>13936</v>
      </c>
      <c r="G4405" s="1" t="s">
        <v>123</v>
      </c>
      <c r="H4405" s="1" t="s">
        <v>124</v>
      </c>
      <c r="I4405" s="1" t="s">
        <v>125</v>
      </c>
      <c r="J4405" s="1" t="s">
        <v>13884</v>
      </c>
      <c r="K4405" s="1" t="s">
        <v>13781</v>
      </c>
      <c r="L4405">
        <f>ROUNDUP(IF(B4405&gt;$D$4,0,($D$4-B4405+1)/365),0)</f>
        <v>0</v>
      </c>
      <c r="M4405">
        <f>ROUNDUP(IF(B4405&gt;$D$5,0,($D$5-B4405+1)/365),0)</f>
        <v>1</v>
      </c>
      <c r="N4405" s="28">
        <f>IF(OR(L4405=1,M4405=1),IF(B4405+364&lt;=$D$5,(B4405+364-$D$4+1)/365,IF(B4405&gt;$D$4,($D$5-B4405+1)/365,$D$6/365)),0)</f>
        <v>0.12426626712330202</v>
      </c>
      <c r="O4405" s="28">
        <f>'Data &amp; Parameter'!$E$16*'Data &amp; Parameter'!$E$17*('Data &amp; Parameter'!$E$18+'Data &amp; Parameter'!$E$19)*'Data &amp; Parameter'!$E$20*'Data &amp; Parameter'!$E$37*N4405</f>
        <v>0.43203707226176169</v>
      </c>
      <c r="P4405">
        <f>ROUNDUP(IF(D4405&gt;$D$4,0,($D$4-D4405+1)/365),0)</f>
        <v>0</v>
      </c>
      <c r="Q4405">
        <f>ROUNDUP(IF(D4405&gt;$D$5,0,($D$5-D4405+1)/365),0)</f>
        <v>1</v>
      </c>
      <c r="R4405" s="28">
        <f>IF(OR(P4405=1,Q4405=1),IF(D4405+364&lt;=$D$5,(D4405+364-$D$4+1)/365,IF(D4405&gt;$D$4,($D$5-D4405+1)/365,$D$6/365)),0)</f>
        <v>0.12426357179097129</v>
      </c>
      <c r="S4405" s="28">
        <f>'Data &amp; Parameter'!$E$16*'Data &amp; Parameter'!$E$17*('Data &amp; Parameter'!$E$18+'Data &amp; Parameter'!$E$19)*'Data &amp; Parameter'!$E$20*'Data &amp; Parameter'!$E$37*R4405</f>
        <v>0.43202770138810548</v>
      </c>
      <c r="T4405" s="28">
        <f t="shared" si="68"/>
        <v>0.86406477364986722</v>
      </c>
    </row>
    <row r="4406" spans="1:20" ht="15.75" customHeight="1" x14ac:dyDescent="0.35">
      <c r="A4406">
        <v>4399</v>
      </c>
      <c r="B4406" s="76">
        <v>44256.646678240737</v>
      </c>
      <c r="C4406" s="1" t="s">
        <v>13937</v>
      </c>
      <c r="D4406" s="76">
        <v>44256.647812499999</v>
      </c>
      <c r="E4406" s="1" t="s">
        <v>13938</v>
      </c>
      <c r="F4406" s="1" t="s">
        <v>13939</v>
      </c>
      <c r="G4406" s="1" t="s">
        <v>123</v>
      </c>
      <c r="H4406" s="1" t="s">
        <v>124</v>
      </c>
      <c r="I4406" s="1" t="s">
        <v>125</v>
      </c>
      <c r="J4406" s="1" t="s">
        <v>13781</v>
      </c>
      <c r="K4406" s="1" t="s">
        <v>13781</v>
      </c>
      <c r="L4406">
        <f>ROUNDUP(IF(B4406&gt;$D$4,0,($D$4-B4406+1)/365),0)</f>
        <v>0</v>
      </c>
      <c r="M4406">
        <f>ROUNDUP(IF(B4406&gt;$D$5,0,($D$5-B4406+1)/365),0)</f>
        <v>1</v>
      </c>
      <c r="N4406" s="28">
        <f>IF(OR(L4406=1,M4406=1),IF(B4406+364&lt;=$D$5,(B4406+364-$D$4+1)/365,IF(B4406&gt;$D$4,($D$5-B4406+1)/365,$D$6/365)),0)</f>
        <v>0.12425567605277549</v>
      </c>
      <c r="O4406" s="28">
        <f>'Data &amp; Parameter'!$E$16*'Data &amp; Parameter'!$E$17*('Data &amp; Parameter'!$E$18+'Data &amp; Parameter'!$E$19)*'Data &amp; Parameter'!$E$20*'Data &amp; Parameter'!$E$37*N4406</f>
        <v>0.43200025024072308</v>
      </c>
      <c r="P4406">
        <f>ROUNDUP(IF(D4406&gt;$D$4,0,($D$4-D4406+1)/365),0)</f>
        <v>0</v>
      </c>
      <c r="Q4406">
        <f>ROUNDUP(IF(D4406&gt;$D$5,0,($D$5-D4406+1)/365),0)</f>
        <v>1</v>
      </c>
      <c r="R4406" s="28">
        <f>IF(OR(P4406=1,Q4406=1),IF(D4406+364&lt;=$D$5,(D4406+364-$D$4+1)/365,IF(D4406&gt;$D$4,($D$5-D4406+1)/365,$D$6/365)),0)</f>
        <v>0.12425256849315228</v>
      </c>
      <c r="S4406" s="28">
        <f>'Data &amp; Parameter'!$E$16*'Data &amp; Parameter'!$E$17*('Data &amp; Parameter'!$E$18+'Data &amp; Parameter'!$E$19)*'Data &amp; Parameter'!$E$20*'Data &amp; Parameter'!$E$37*R4406</f>
        <v>0.4319894461746433</v>
      </c>
      <c r="T4406" s="28">
        <f t="shared" si="68"/>
        <v>0.86398969641536638</v>
      </c>
    </row>
    <row r="4407" spans="1:20" ht="15.75" customHeight="1" x14ac:dyDescent="0.35">
      <c r="A4407">
        <v>4400</v>
      </c>
      <c r="B4407" s="76">
        <v>44256.646678240737</v>
      </c>
      <c r="C4407" s="1" t="s">
        <v>13940</v>
      </c>
      <c r="D4407" s="76">
        <v>44256.647476851853</v>
      </c>
      <c r="E4407" s="1" t="s">
        <v>13941</v>
      </c>
      <c r="F4407" s="1" t="s">
        <v>13942</v>
      </c>
      <c r="G4407" s="1" t="s">
        <v>123</v>
      </c>
      <c r="H4407" s="1" t="s">
        <v>124</v>
      </c>
      <c r="I4407" s="1" t="s">
        <v>125</v>
      </c>
      <c r="J4407" s="1" t="s">
        <v>13864</v>
      </c>
      <c r="K4407" s="1" t="s">
        <v>13802</v>
      </c>
      <c r="L4407">
        <f>ROUNDUP(IF(B4407&gt;$D$4,0,($D$4-B4407+1)/365),0)</f>
        <v>0</v>
      </c>
      <c r="M4407">
        <f>ROUNDUP(IF(B4407&gt;$D$5,0,($D$5-B4407+1)/365),0)</f>
        <v>1</v>
      </c>
      <c r="N4407" s="28">
        <f>IF(OR(L4407=1,M4407=1),IF(B4407+364&lt;=$D$5,(B4407+364-$D$4+1)/365,IF(B4407&gt;$D$4,($D$5-B4407+1)/365,$D$6/365)),0)</f>
        <v>0.12425567605277549</v>
      </c>
      <c r="O4407" s="28">
        <f>'Data &amp; Parameter'!$E$16*'Data &amp; Parameter'!$E$17*('Data &amp; Parameter'!$E$18+'Data &amp; Parameter'!$E$19)*'Data &amp; Parameter'!$E$20*'Data &amp; Parameter'!$E$37*N4407</f>
        <v>0.43200025024072308</v>
      </c>
      <c r="P4407">
        <f>ROUNDUP(IF(D4407&gt;$D$4,0,($D$4-D4407+1)/365),0)</f>
        <v>0</v>
      </c>
      <c r="Q4407">
        <f>ROUNDUP(IF(D4407&gt;$D$5,0,($D$5-D4407+1)/365),0)</f>
        <v>1</v>
      </c>
      <c r="R4407" s="28">
        <f>IF(OR(P4407=1,Q4407=1),IF(D4407+364&lt;=$D$5,(D4407+364-$D$4+1)/365,IF(D4407&gt;$D$4,($D$5-D4407+1)/365,$D$6/365)),0)</f>
        <v>0.1242534880771155</v>
      </c>
      <c r="S4407" s="28">
        <f>'Data &amp; Parameter'!$E$16*'Data &amp; Parameter'!$E$17*('Data &amp; Parameter'!$E$18+'Data &amp; Parameter'!$E$19)*'Data &amp; Parameter'!$E$20*'Data &amp; Parameter'!$E$37*R4407</f>
        <v>0.43199264329621434</v>
      </c>
      <c r="T4407" s="28">
        <f t="shared" si="68"/>
        <v>0.86399289353693742</v>
      </c>
    </row>
    <row r="4408" spans="1:20" ht="15.75" customHeight="1" x14ac:dyDescent="0.35">
      <c r="A4408">
        <v>4401</v>
      </c>
      <c r="B4408" s="76">
        <v>44256.721736111111</v>
      </c>
      <c r="C4408" s="1" t="s">
        <v>13943</v>
      </c>
      <c r="D4408" s="76">
        <v>44256.723680555559</v>
      </c>
      <c r="E4408" s="1" t="s">
        <v>13944</v>
      </c>
      <c r="F4408" s="1" t="s">
        <v>13945</v>
      </c>
      <c r="G4408" s="1" t="s">
        <v>123</v>
      </c>
      <c r="H4408" s="1" t="s">
        <v>3942</v>
      </c>
      <c r="I4408" s="1" t="s">
        <v>125</v>
      </c>
      <c r="J4408" s="1" t="s">
        <v>10684</v>
      </c>
      <c r="K4408" s="1" t="s">
        <v>10684</v>
      </c>
      <c r="L4408">
        <f>ROUNDUP(IF(B4408&gt;$D$4,0,($D$4-B4408+1)/365),0)</f>
        <v>0</v>
      </c>
      <c r="M4408">
        <f>ROUNDUP(IF(B4408&gt;$D$5,0,($D$5-B4408+1)/365),0)</f>
        <v>1</v>
      </c>
      <c r="N4408" s="28">
        <f>IF(OR(L4408=1,M4408=1),IF(B4408+364&lt;=$D$5,(B4408+364-$D$4+1)/365,IF(B4408&gt;$D$4,($D$5-B4408+1)/365,$D$6/365)),0)</f>
        <v>0.12405003805175162</v>
      </c>
      <c r="O4408" s="28">
        <f>'Data &amp; Parameter'!$E$16*'Data &amp; Parameter'!$E$17*('Data &amp; Parameter'!$E$18+'Data &amp; Parameter'!$E$19)*'Data &amp; Parameter'!$E$20*'Data &amp; Parameter'!$E$37*N4408</f>
        <v>0.43128530770672102</v>
      </c>
      <c r="P4408">
        <f>ROUNDUP(IF(D4408&gt;$D$4,0,($D$4-D4408+1)/365),0)</f>
        <v>0</v>
      </c>
      <c r="Q4408">
        <f>ROUNDUP(IF(D4408&gt;$D$5,0,($D$5-D4408+1)/365),0)</f>
        <v>1</v>
      </c>
      <c r="R4408" s="28">
        <f>IF(OR(P4408=1,Q4408=1),IF(D4408+364&lt;=$D$5,(D4408+364-$D$4+1)/365,IF(D4408&gt;$D$4,($D$5-D4408+1)/365,$D$6/365)),0)</f>
        <v>0.12404471080668895</v>
      </c>
      <c r="S4408" s="28">
        <f>'Data &amp; Parameter'!$E$16*'Data &amp; Parameter'!$E$17*('Data &amp; Parameter'!$E$18+'Data &amp; Parameter'!$E$19)*'Data &amp; Parameter'!$E$20*'Data &amp; Parameter'!$E$37*R4408</f>
        <v>0.43126678645060401</v>
      </c>
      <c r="T4408" s="28">
        <f t="shared" si="68"/>
        <v>0.86255209415732503</v>
      </c>
    </row>
    <row r="4409" spans="1:20" ht="15.75" customHeight="1" x14ac:dyDescent="0.35">
      <c r="A4409">
        <v>4402</v>
      </c>
      <c r="B4409" s="76">
        <v>44256.729641203703</v>
      </c>
      <c r="C4409" s="1" t="s">
        <v>13946</v>
      </c>
      <c r="D4409" s="76">
        <v>44256.730682870373</v>
      </c>
      <c r="E4409" s="1" t="s">
        <v>13947</v>
      </c>
      <c r="F4409" s="1" t="s">
        <v>13948</v>
      </c>
      <c r="G4409" s="1" t="s">
        <v>123</v>
      </c>
      <c r="H4409" s="1" t="s">
        <v>3942</v>
      </c>
      <c r="I4409" s="1" t="s">
        <v>125</v>
      </c>
      <c r="J4409" s="1" t="s">
        <v>10684</v>
      </c>
      <c r="K4409" s="1" t="s">
        <v>10684</v>
      </c>
      <c r="L4409">
        <f>ROUNDUP(IF(B4409&gt;$D$4,0,($D$4-B4409+1)/365),0)</f>
        <v>0</v>
      </c>
      <c r="M4409">
        <f>ROUNDUP(IF(B4409&gt;$D$5,0,($D$5-B4409+1)/365),0)</f>
        <v>1</v>
      </c>
      <c r="N4409" s="28">
        <f>IF(OR(L4409=1,M4409=1),IF(B4409+364&lt;=$D$5,(B4409+364-$D$4+1)/365,IF(B4409&gt;$D$4,($D$5-B4409+1)/365,$D$6/365)),0)</f>
        <v>0.12402838026382722</v>
      </c>
      <c r="O4409" s="28">
        <f>'Data &amp; Parameter'!$E$16*'Data &amp; Parameter'!$E$17*('Data &amp; Parameter'!$E$18+'Data &amp; Parameter'!$E$19)*'Data &amp; Parameter'!$E$20*'Data &amp; Parameter'!$E$37*N4409</f>
        <v>0.43121000998109416</v>
      </c>
      <c r="P4409">
        <f>ROUNDUP(IF(D4409&gt;$D$4,0,($D$4-D4409+1)/365),0)</f>
        <v>0</v>
      </c>
      <c r="Q4409">
        <f>ROUNDUP(IF(D4409&gt;$D$5,0,($D$5-D4409+1)/365),0)</f>
        <v>1</v>
      </c>
      <c r="R4409" s="28">
        <f>IF(OR(P4409=1,Q4409=1),IF(D4409+364&lt;=$D$5,(D4409+364-$D$4+1)/365,IF(D4409&gt;$D$4,($D$5-D4409+1)/365,$D$6/365)),0)</f>
        <v>0.12402552638253937</v>
      </c>
      <c r="S4409" s="28">
        <f>'Data &amp; Parameter'!$E$16*'Data &amp; Parameter'!$E$17*('Data &amp; Parameter'!$E$18+'Data &amp; Parameter'!$E$19)*'Data &amp; Parameter'!$E$20*'Data &amp; Parameter'!$E$37*R4409</f>
        <v>0.43120008787958802</v>
      </c>
      <c r="T4409" s="28">
        <f t="shared" si="68"/>
        <v>0.86241009786068212</v>
      </c>
    </row>
    <row r="4410" spans="1:20" ht="15.75" customHeight="1" x14ac:dyDescent="0.35">
      <c r="A4410">
        <v>4403</v>
      </c>
      <c r="B4410" s="76">
        <v>44257.454282407409</v>
      </c>
      <c r="C4410" s="1" t="s">
        <v>13949</v>
      </c>
      <c r="D4410" s="76">
        <v>44257.454687500001</v>
      </c>
      <c r="E4410" s="1" t="s">
        <v>13950</v>
      </c>
      <c r="F4410" s="1" t="s">
        <v>13951</v>
      </c>
      <c r="G4410" s="1" t="s">
        <v>123</v>
      </c>
      <c r="H4410" s="1" t="s">
        <v>124</v>
      </c>
      <c r="I4410" s="1" t="s">
        <v>125</v>
      </c>
      <c r="J4410" s="1" t="s">
        <v>11820</v>
      </c>
      <c r="K4410" s="1" t="s">
        <v>11820</v>
      </c>
      <c r="L4410">
        <f>ROUNDUP(IF(B4410&gt;$D$4,0,($D$4-B4410+1)/365),0)</f>
        <v>0</v>
      </c>
      <c r="M4410">
        <f>ROUNDUP(IF(B4410&gt;$D$5,0,($D$5-B4410+1)/365),0)</f>
        <v>1</v>
      </c>
      <c r="N4410" s="28">
        <f>IF(OR(L4410=1,M4410=1),IF(B4410+364&lt;=$D$5,(B4410+364-$D$4+1)/365,IF(B4410&gt;$D$4,($D$5-B4410+1)/365,$D$6/365)),0)</f>
        <v>0.12204306189751025</v>
      </c>
      <c r="O4410" s="28">
        <f>'Data &amp; Parameter'!$E$16*'Data &amp; Parameter'!$E$17*('Data &amp; Parameter'!$E$18+'Data &amp; Parameter'!$E$19)*'Data &amp; Parameter'!$E$20*'Data &amp; Parameter'!$E$37*N4410</f>
        <v>0.42430764496806928</v>
      </c>
      <c r="P4410">
        <f>ROUNDUP(IF(D4410&gt;$D$4,0,($D$4-D4410+1)/365),0)</f>
        <v>0</v>
      </c>
      <c r="Q4410">
        <f>ROUNDUP(IF(D4410&gt;$D$5,0,($D$5-D4410+1)/365),0)</f>
        <v>1</v>
      </c>
      <c r="R4410" s="28">
        <f>IF(OR(P4410=1,Q4410=1),IF(D4410+364&lt;=$D$5,(D4410+364-$D$4+1)/365,IF(D4410&gt;$D$4,($D$5-D4410+1)/365,$D$6/365)),0)</f>
        <v>0.12204195205479053</v>
      </c>
      <c r="S4410" s="28">
        <f>'Data &amp; Parameter'!$E$16*'Data &amp; Parameter'!$E$17*('Data &amp; Parameter'!$E$18+'Data &amp; Parameter'!$E$19)*'Data &amp; Parameter'!$E$20*'Data &amp; Parameter'!$E$37*R4410</f>
        <v>0.42430378637305066</v>
      </c>
      <c r="T4410" s="28">
        <f t="shared" si="68"/>
        <v>0.84861143134111994</v>
      </c>
    </row>
    <row r="4411" spans="1:20" ht="15.75" customHeight="1" x14ac:dyDescent="0.35">
      <c r="A4411">
        <v>4404</v>
      </c>
      <c r="B4411" s="76">
        <v>44257.45711805555</v>
      </c>
      <c r="C4411" s="1" t="s">
        <v>13952</v>
      </c>
      <c r="D4411" s="76">
        <v>44257.458668981482</v>
      </c>
      <c r="E4411" s="1" t="s">
        <v>13953</v>
      </c>
      <c r="F4411" s="1" t="s">
        <v>13954</v>
      </c>
      <c r="G4411" s="1" t="s">
        <v>123</v>
      </c>
      <c r="H4411" s="1" t="s">
        <v>124</v>
      </c>
      <c r="I4411" s="1" t="s">
        <v>125</v>
      </c>
      <c r="J4411" s="1" t="s">
        <v>11820</v>
      </c>
      <c r="K4411" s="1" t="s">
        <v>11820</v>
      </c>
      <c r="L4411">
        <f>ROUNDUP(IF(B4411&gt;$D$4,0,($D$4-B4411+1)/365),0)</f>
        <v>0</v>
      </c>
      <c r="M4411">
        <f>ROUNDUP(IF(B4411&gt;$D$5,0,($D$5-B4411+1)/365),0)</f>
        <v>1</v>
      </c>
      <c r="N4411" s="28">
        <f>IF(OR(L4411=1,M4411=1),IF(B4411+364&lt;=$D$5,(B4411+364-$D$4+1)/365,IF(B4411&gt;$D$4,($D$5-B4411+1)/365,$D$6/365)),0)</f>
        <v>0.12203529299849211</v>
      </c>
      <c r="O4411" s="28">
        <f>'Data &amp; Parameter'!$E$16*'Data &amp; Parameter'!$E$17*('Data &amp; Parameter'!$E$18+'Data &amp; Parameter'!$E$19)*'Data &amp; Parameter'!$E$20*'Data &amp; Parameter'!$E$37*N4411</f>
        <v>0.42428063480300843</v>
      </c>
      <c r="P4411">
        <f>ROUNDUP(IF(D4411&gt;$D$4,0,($D$4-D4411+1)/365),0)</f>
        <v>0</v>
      </c>
      <c r="Q4411">
        <f>ROUNDUP(IF(D4411&gt;$D$5,0,($D$5-D4411+1)/365),0)</f>
        <v>1</v>
      </c>
      <c r="R4411" s="28">
        <f>IF(OR(P4411=1,Q4411=1),IF(D4411+364&lt;=$D$5,(D4411+364-$D$4+1)/365,IF(D4411&gt;$D$4,($D$5-D4411+1)/365,$D$6/365)),0)</f>
        <v>0.12203104388634978</v>
      </c>
      <c r="S4411" s="28">
        <f>'Data &amp; Parameter'!$E$16*'Data &amp; Parameter'!$E$17*('Data &amp; Parameter'!$E$18+'Data &amp; Parameter'!$E$19)*'Data &amp; Parameter'!$E$20*'Data &amp; Parameter'!$E$37*R4411</f>
        <v>0.42426586189631232</v>
      </c>
      <c r="T4411" s="28">
        <f t="shared" si="68"/>
        <v>0.84854649669932081</v>
      </c>
    </row>
    <row r="4412" spans="1:20" ht="15.75" customHeight="1" x14ac:dyDescent="0.35">
      <c r="A4412">
        <v>4405</v>
      </c>
      <c r="B4412" s="76">
        <v>44257.460856481484</v>
      </c>
      <c r="C4412" s="1" t="s">
        <v>13955</v>
      </c>
      <c r="D4412" s="76">
        <v>44257.461493055554</v>
      </c>
      <c r="E4412" s="1" t="s">
        <v>13956</v>
      </c>
      <c r="F4412" s="1" t="s">
        <v>13957</v>
      </c>
      <c r="G4412" s="1" t="s">
        <v>123</v>
      </c>
      <c r="H4412" s="1" t="s">
        <v>124</v>
      </c>
      <c r="I4412" s="1" t="s">
        <v>125</v>
      </c>
      <c r="J4412" s="1" t="s">
        <v>11820</v>
      </c>
      <c r="K4412" s="1" t="s">
        <v>11820</v>
      </c>
      <c r="L4412">
        <f>ROUNDUP(IF(B4412&gt;$D$4,0,($D$4-B4412+1)/365),0)</f>
        <v>0</v>
      </c>
      <c r="M4412">
        <f>ROUNDUP(IF(B4412&gt;$D$5,0,($D$5-B4412+1)/365),0)</f>
        <v>1</v>
      </c>
      <c r="N4412" s="28">
        <f>IF(OR(L4412=1,M4412=1),IF(B4412+364&lt;=$D$5,(B4412+364-$D$4+1)/365,IF(B4412&gt;$D$4,($D$5-B4412+1)/365,$D$6/365)),0)</f>
        <v>0.12202505073565927</v>
      </c>
      <c r="O4412" s="28">
        <f>'Data &amp; Parameter'!$E$16*'Data &amp; Parameter'!$E$17*('Data &amp; Parameter'!$E$18+'Data &amp; Parameter'!$E$19)*'Data &amp; Parameter'!$E$20*'Data &amp; Parameter'!$E$37*N4412</f>
        <v>0.42424502548319803</v>
      </c>
      <c r="P4412">
        <f>ROUNDUP(IF(D4412&gt;$D$4,0,($D$4-D4412+1)/365),0)</f>
        <v>0</v>
      </c>
      <c r="Q4412">
        <f>ROUNDUP(IF(D4412&gt;$D$5,0,($D$5-D4412+1)/365),0)</f>
        <v>1</v>
      </c>
      <c r="R4412" s="28">
        <f>IF(OR(P4412=1,Q4412=1),IF(D4412+364&lt;=$D$5,(D4412+364-$D$4+1)/365,IF(D4412&gt;$D$4,($D$5-D4412+1)/365,$D$6/365)),0)</f>
        <v>0.12202330669711108</v>
      </c>
      <c r="S4412" s="28">
        <f>'Data &amp; Parameter'!$E$16*'Data &amp; Parameter'!$E$17*('Data &amp; Parameter'!$E$18+'Data &amp; Parameter'!$E$19)*'Data &amp; Parameter'!$E$20*'Data &amp; Parameter'!$E$37*R4412</f>
        <v>0.42423896197677979</v>
      </c>
      <c r="T4412" s="28">
        <f t="shared" si="68"/>
        <v>0.84848398745997788</v>
      </c>
    </row>
    <row r="4413" spans="1:20" ht="15.75" customHeight="1" x14ac:dyDescent="0.35">
      <c r="A4413">
        <v>4406</v>
      </c>
      <c r="B4413" s="76">
        <v>44257.466064814813</v>
      </c>
      <c r="C4413" s="1" t="s">
        <v>13958</v>
      </c>
      <c r="D4413" s="76">
        <v>44257.467824074076</v>
      </c>
      <c r="E4413" s="1" t="s">
        <v>13959</v>
      </c>
      <c r="F4413" s="1" t="s">
        <v>13960</v>
      </c>
      <c r="G4413" s="1" t="s">
        <v>123</v>
      </c>
      <c r="H4413" s="1" t="s">
        <v>124</v>
      </c>
      <c r="I4413" s="1" t="s">
        <v>125</v>
      </c>
      <c r="J4413" s="1" t="s">
        <v>11820</v>
      </c>
      <c r="K4413" s="1" t="s">
        <v>11820</v>
      </c>
      <c r="L4413">
        <f>ROUNDUP(IF(B4413&gt;$D$4,0,($D$4-B4413+1)/365),0)</f>
        <v>0</v>
      </c>
      <c r="M4413">
        <f>ROUNDUP(IF(B4413&gt;$D$5,0,($D$5-B4413+1)/365),0)</f>
        <v>1</v>
      </c>
      <c r="N4413" s="28">
        <f>IF(OR(L4413=1,M4413=1),IF(B4413+364&lt;=$D$5,(B4413+364-$D$4+1)/365,IF(B4413&gt;$D$4,($D$5-B4413+1)/365,$D$6/365)),0)</f>
        <v>0.12201078132927985</v>
      </c>
      <c r="O4413" s="28">
        <f>'Data &amp; Parameter'!$E$16*'Data &amp; Parameter'!$E$17*('Data &amp; Parameter'!$E$18+'Data &amp; Parameter'!$E$19)*'Data &amp; Parameter'!$E$20*'Data &amp; Parameter'!$E$37*N4413</f>
        <v>0.42419541497587537</v>
      </c>
      <c r="P4413">
        <f>ROUNDUP(IF(D4413&gt;$D$4,0,($D$4-D4413+1)/365),0)</f>
        <v>0</v>
      </c>
      <c r="Q4413">
        <f>ROUNDUP(IF(D4413&gt;$D$5,0,($D$5-D4413+1)/365),0)</f>
        <v>1</v>
      </c>
      <c r="R4413" s="28">
        <f>IF(OR(P4413=1,Q4413=1),IF(D4413+364&lt;=$D$5,(D4413+364-$D$4+1)/365,IF(D4413&gt;$D$4,($D$5-D4413+1)/365,$D$6/365)),0)</f>
        <v>0.12200596144088793</v>
      </c>
      <c r="S4413" s="28">
        <f>'Data &amp; Parameter'!$E$16*'Data &amp; Parameter'!$E$17*('Data &amp; Parameter'!$E$18+'Data &amp; Parameter'!$E$19)*'Data &amp; Parameter'!$E$20*'Data &amp; Parameter'!$E$37*R4413</f>
        <v>0.42417865764890583</v>
      </c>
      <c r="T4413" s="28">
        <f t="shared" si="68"/>
        <v>0.84837407262478126</v>
      </c>
    </row>
    <row r="4414" spans="1:20" ht="15.75" customHeight="1" x14ac:dyDescent="0.35">
      <c r="A4414">
        <v>4407</v>
      </c>
      <c r="B4414" s="76">
        <v>44257.474270833336</v>
      </c>
      <c r="C4414" s="1" t="s">
        <v>13961</v>
      </c>
      <c r="D4414" s="76">
        <v>44257.474733796298</v>
      </c>
      <c r="E4414" s="1" t="s">
        <v>13962</v>
      </c>
      <c r="F4414" s="1" t="s">
        <v>13963</v>
      </c>
      <c r="G4414" s="1" t="s">
        <v>123</v>
      </c>
      <c r="H4414" s="1" t="s">
        <v>124</v>
      </c>
      <c r="I4414" s="1" t="s">
        <v>125</v>
      </c>
      <c r="J4414" s="1" t="s">
        <v>11820</v>
      </c>
      <c r="K4414" s="1" t="s">
        <v>11820</v>
      </c>
      <c r="L4414">
        <f>ROUNDUP(IF(B4414&gt;$D$4,0,($D$4-B4414+1)/365),0)</f>
        <v>0</v>
      </c>
      <c r="M4414">
        <f>ROUNDUP(IF(B4414&gt;$D$5,0,($D$5-B4414+1)/365),0)</f>
        <v>1</v>
      </c>
      <c r="N4414" s="28">
        <f>IF(OR(L4414=1,M4414=1),IF(B4414+364&lt;=$D$5,(B4414+364-$D$4+1)/365,IF(B4414&gt;$D$4,($D$5-B4414+1)/365,$D$6/365)),0)</f>
        <v>0.12198829908675055</v>
      </c>
      <c r="O4414" s="28">
        <f>'Data &amp; Parameter'!$E$16*'Data &amp; Parameter'!$E$17*('Data &amp; Parameter'!$E$18+'Data &amp; Parameter'!$E$19)*'Data &amp; Parameter'!$E$20*'Data &amp; Parameter'!$E$37*N4414</f>
        <v>0.42411725086533203</v>
      </c>
      <c r="P4414">
        <f>ROUNDUP(IF(D4414&gt;$D$4,0,($D$4-D4414+1)/365),0)</f>
        <v>0</v>
      </c>
      <c r="Q4414">
        <f>ROUNDUP(IF(D4414&gt;$D$5,0,($D$5-D4414+1)/365),0)</f>
        <v>1</v>
      </c>
      <c r="R4414" s="28">
        <f>IF(OR(P4414=1,Q4414=1),IF(D4414+364&lt;=$D$5,(D4414+364-$D$4+1)/365,IF(D4414&gt;$D$4,($D$5-D4414+1)/365,$D$6/365)),0)</f>
        <v>0.1219870306950737</v>
      </c>
      <c r="S4414" s="28">
        <f>'Data &amp; Parameter'!$E$16*'Data &amp; Parameter'!$E$17*('Data &amp; Parameter'!$E$18+'Data &amp; Parameter'!$E$19)*'Data &amp; Parameter'!$E$20*'Data &amp; Parameter'!$E$37*R4414</f>
        <v>0.4241128410424635</v>
      </c>
      <c r="T4414" s="28">
        <f t="shared" si="68"/>
        <v>0.84823009190779552</v>
      </c>
    </row>
    <row r="4415" spans="1:20" ht="15.75" customHeight="1" x14ac:dyDescent="0.35">
      <c r="A4415">
        <v>4408</v>
      </c>
      <c r="B4415" s="76">
        <v>44257.477442129632</v>
      </c>
      <c r="C4415" s="1" t="s">
        <v>13964</v>
      </c>
      <c r="D4415" s="76">
        <v>44257.478009259255</v>
      </c>
      <c r="E4415" s="1" t="s">
        <v>13965</v>
      </c>
      <c r="F4415" s="1" t="s">
        <v>13966</v>
      </c>
      <c r="G4415" s="1" t="s">
        <v>123</v>
      </c>
      <c r="H4415" s="1" t="s">
        <v>124</v>
      </c>
      <c r="I4415" s="1" t="s">
        <v>125</v>
      </c>
      <c r="J4415" s="1" t="s">
        <v>11820</v>
      </c>
      <c r="K4415" s="1" t="s">
        <v>11820</v>
      </c>
      <c r="L4415">
        <f>ROUNDUP(IF(B4415&gt;$D$4,0,($D$4-B4415+1)/365),0)</f>
        <v>0</v>
      </c>
      <c r="M4415">
        <f>ROUNDUP(IF(B4415&gt;$D$5,0,($D$5-B4415+1)/365),0)</f>
        <v>1</v>
      </c>
      <c r="N4415" s="28">
        <f>IF(OR(L4415=1,M4415=1),IF(B4415+364&lt;=$D$5,(B4415+364-$D$4+1)/365,IF(B4415&gt;$D$4,($D$5-B4415+1)/365,$D$6/365)),0)</f>
        <v>0.12197961060374925</v>
      </c>
      <c r="O4415" s="28">
        <f>'Data &amp; Parameter'!$E$16*'Data &amp; Parameter'!$E$17*('Data &amp; Parameter'!$E$18+'Data &amp; Parameter'!$E$19)*'Data &amp; Parameter'!$E$20*'Data &amp; Parameter'!$E$37*N4415</f>
        <v>0.42408704357863086</v>
      </c>
      <c r="P4415">
        <f>ROUNDUP(IF(D4415&gt;$D$4,0,($D$4-D4415+1)/365),0)</f>
        <v>0</v>
      </c>
      <c r="Q4415">
        <f>ROUNDUP(IF(D4415&gt;$D$5,0,($D$5-D4415+1)/365),0)</f>
        <v>1</v>
      </c>
      <c r="R4415" s="28">
        <f>IF(OR(P4415=1,Q4415=1),IF(D4415+364&lt;=$D$5,(D4415+364-$D$4+1)/365,IF(D4415&gt;$D$4,($D$5-D4415+1)/365,$D$6/365)),0)</f>
        <v>0.12197805682395757</v>
      </c>
      <c r="S4415" s="28">
        <f>'Data &amp; Parameter'!$E$16*'Data &amp; Parameter'!$E$17*('Data &amp; Parameter'!$E$18+'Data &amp; Parameter'!$E$19)*'Data &amp; Parameter'!$E$20*'Data &amp; Parameter'!$E$37*R4415</f>
        <v>0.42408164154566025</v>
      </c>
      <c r="T4415" s="28">
        <f t="shared" si="68"/>
        <v>0.84816868512429111</v>
      </c>
    </row>
    <row r="4416" spans="1:20" ht="15.75" customHeight="1" x14ac:dyDescent="0.35">
      <c r="A4416">
        <v>4409</v>
      </c>
      <c r="B4416" s="76">
        <v>44257.477974537032</v>
      </c>
      <c r="C4416" s="1" t="s">
        <v>13967</v>
      </c>
      <c r="D4416" s="76">
        <v>44257.478425925925</v>
      </c>
      <c r="E4416" s="1" t="s">
        <v>13968</v>
      </c>
      <c r="F4416" s="1" t="s">
        <v>13969</v>
      </c>
      <c r="G4416" s="1" t="s">
        <v>123</v>
      </c>
      <c r="H4416" s="1" t="s">
        <v>124</v>
      </c>
      <c r="I4416" s="1" t="s">
        <v>125</v>
      </c>
      <c r="J4416" s="1" t="s">
        <v>11820</v>
      </c>
      <c r="K4416" s="1" t="s">
        <v>11820</v>
      </c>
      <c r="L4416">
        <f>ROUNDUP(IF(B4416&gt;$D$4,0,($D$4-B4416+1)/365),0)</f>
        <v>0</v>
      </c>
      <c r="M4416">
        <f>ROUNDUP(IF(B4416&gt;$D$5,0,($D$5-B4416+1)/365),0)</f>
        <v>1</v>
      </c>
      <c r="N4416" s="28">
        <f>IF(OR(L4416=1,M4416=1),IF(B4416+364&lt;=$D$5,(B4416+364-$D$4+1)/365,IF(B4416&gt;$D$4,($D$5-B4416+1)/365,$D$6/365)),0)</f>
        <v>0.12197815195333582</v>
      </c>
      <c r="O4416" s="28">
        <f>'Data &amp; Parameter'!$E$16*'Data &amp; Parameter'!$E$17*('Data &amp; Parameter'!$E$18+'Data &amp; Parameter'!$E$19)*'Data &amp; Parameter'!$E$20*'Data &amp; Parameter'!$E$37*N4416</f>
        <v>0.42408197228238398</v>
      </c>
      <c r="P4416">
        <f>ROUNDUP(IF(D4416&gt;$D$4,0,($D$4-D4416+1)/365),0)</f>
        <v>0</v>
      </c>
      <c r="Q4416">
        <f>ROUNDUP(IF(D4416&gt;$D$5,0,($D$5-D4416+1)/365),0)</f>
        <v>1</v>
      </c>
      <c r="R4416" s="28">
        <f>IF(OR(P4416=1,Q4416=1),IF(D4416+364&lt;=$D$5,(D4416+364-$D$4+1)/365,IF(D4416&gt;$D$4,($D$5-D4416+1)/365,$D$6/365)),0)</f>
        <v>0.12197691527143845</v>
      </c>
      <c r="S4416" s="28">
        <f>'Data &amp; Parameter'!$E$16*'Data &amp; Parameter'!$E$17*('Data &amp; Parameter'!$E$18+'Data &amp; Parameter'!$E$19)*'Data &amp; Parameter'!$E$20*'Data &amp; Parameter'!$E$37*R4416</f>
        <v>0.42407767270504393</v>
      </c>
      <c r="T4416" s="28">
        <f t="shared" si="68"/>
        <v>0.84815964498742791</v>
      </c>
    </row>
    <row r="4417" spans="1:20" ht="15.75" customHeight="1" x14ac:dyDescent="0.35">
      <c r="A4417">
        <v>4410</v>
      </c>
      <c r="B4417" s="76">
        <v>44257.480868055558</v>
      </c>
      <c r="C4417" s="1" t="s">
        <v>13970</v>
      </c>
      <c r="D4417" s="76">
        <v>44257.481423611112</v>
      </c>
      <c r="E4417" s="1" t="s">
        <v>13971</v>
      </c>
      <c r="F4417" s="1" t="s">
        <v>13972</v>
      </c>
      <c r="G4417" s="1" t="s">
        <v>123</v>
      </c>
      <c r="H4417" s="1" t="s">
        <v>124</v>
      </c>
      <c r="I4417" s="1" t="s">
        <v>125</v>
      </c>
      <c r="J4417" s="1" t="s">
        <v>11820</v>
      </c>
      <c r="K4417" s="1" t="s">
        <v>11841</v>
      </c>
      <c r="L4417">
        <f>ROUNDUP(IF(B4417&gt;$D$4,0,($D$4-B4417+1)/365),0)</f>
        <v>0</v>
      </c>
      <c r="M4417">
        <f>ROUNDUP(IF(B4417&gt;$D$5,0,($D$5-B4417+1)/365),0)</f>
        <v>1</v>
      </c>
      <c r="N4417" s="28">
        <f>IF(OR(L4417=1,M4417=1),IF(B4417+364&lt;=$D$5,(B4417+364-$D$4+1)/365,IF(B4417&gt;$D$4,($D$5-B4417+1)/365,$D$6/365)),0)</f>
        <v>0.12197022450532069</v>
      </c>
      <c r="O4417" s="28">
        <f>'Data &amp; Parameter'!$E$16*'Data &amp; Parameter'!$E$17*('Data &amp; Parameter'!$E$18+'Data &amp; Parameter'!$E$19)*'Data &amp; Parameter'!$E$20*'Data &amp; Parameter'!$E$37*N4417</f>
        <v>0.42405441088933465</v>
      </c>
      <c r="P4417">
        <f>ROUNDUP(IF(D4417&gt;$D$4,0,($D$4-D4417+1)/365),0)</f>
        <v>0</v>
      </c>
      <c r="Q4417">
        <f>ROUNDUP(IF(D4417&gt;$D$5,0,($D$5-D4417+1)/365),0)</f>
        <v>1</v>
      </c>
      <c r="R4417" s="28">
        <f>IF(OR(P4417=1,Q4417=1),IF(D4417+364&lt;=$D$5,(D4417+364-$D$4+1)/365,IF(D4417&gt;$D$4,($D$5-D4417+1)/365,$D$6/365)),0)</f>
        <v>0.12196870243530848</v>
      </c>
      <c r="S4417" s="28">
        <f>'Data &amp; Parameter'!$E$16*'Data &amp; Parameter'!$E$17*('Data &amp; Parameter'!$E$18+'Data &amp; Parameter'!$E$19)*'Data &amp; Parameter'!$E$20*'Data &amp; Parameter'!$E$37*R4417</f>
        <v>0.42404911910189241</v>
      </c>
      <c r="T4417" s="28">
        <f t="shared" si="68"/>
        <v>0.84810352999122707</v>
      </c>
    </row>
    <row r="4418" spans="1:20" ht="15.75" customHeight="1" x14ac:dyDescent="0.35">
      <c r="A4418">
        <v>4411</v>
      </c>
      <c r="B4418" s="76">
        <v>44257.484293981484</v>
      </c>
      <c r="C4418" s="1" t="s">
        <v>13973</v>
      </c>
      <c r="D4418" s="76">
        <v>44257.484675925924</v>
      </c>
      <c r="E4418" s="1" t="s">
        <v>13974</v>
      </c>
      <c r="F4418" s="1" t="s">
        <v>13975</v>
      </c>
      <c r="G4418" s="1" t="s">
        <v>123</v>
      </c>
      <c r="H4418" s="1" t="s">
        <v>124</v>
      </c>
      <c r="I4418" s="1" t="s">
        <v>125</v>
      </c>
      <c r="J4418" s="1" t="s">
        <v>11820</v>
      </c>
      <c r="K4418" s="1" t="s">
        <v>11820</v>
      </c>
      <c r="L4418">
        <f>ROUNDUP(IF(B4418&gt;$D$4,0,($D$4-B4418+1)/365),0)</f>
        <v>0</v>
      </c>
      <c r="M4418">
        <f>ROUNDUP(IF(B4418&gt;$D$5,0,($D$5-B4418+1)/365),0)</f>
        <v>1</v>
      </c>
      <c r="N4418" s="28">
        <f>IF(OR(L4418=1,M4418=1),IF(B4418+364&lt;=$D$5,(B4418+364-$D$4+1)/365,IF(B4418&gt;$D$4,($D$5-B4418+1)/365,$D$6/365)),0)</f>
        <v>0.12196083840689213</v>
      </c>
      <c r="O4418" s="28">
        <f>'Data &amp; Parameter'!$E$16*'Data &amp; Parameter'!$E$17*('Data &amp; Parameter'!$E$18+'Data &amp; Parameter'!$E$19)*'Data &amp; Parameter'!$E$20*'Data &amp; Parameter'!$E$37*N4418</f>
        <v>0.42402177820003845</v>
      </c>
      <c r="P4418">
        <f>ROUNDUP(IF(D4418&gt;$D$4,0,($D$4-D4418+1)/365),0)</f>
        <v>0</v>
      </c>
      <c r="Q4418">
        <f>ROUNDUP(IF(D4418&gt;$D$5,0,($D$5-D4418+1)/365),0)</f>
        <v>1</v>
      </c>
      <c r="R4418" s="28">
        <f>IF(OR(P4418=1,Q4418=1),IF(D4418+364&lt;=$D$5,(D4418+364-$D$4+1)/365,IF(D4418&gt;$D$4,($D$5-D4418+1)/365,$D$6/365)),0)</f>
        <v>0.1219597919837712</v>
      </c>
      <c r="S4418" s="28">
        <f>'Data &amp; Parameter'!$E$16*'Data &amp; Parameter'!$E$17*('Data &amp; Parameter'!$E$18+'Data &amp; Parameter'!$E$19)*'Data &amp; Parameter'!$E$20*'Data &amp; Parameter'!$E$37*R4418</f>
        <v>0.42401814009621525</v>
      </c>
      <c r="T4418" s="28">
        <f t="shared" si="68"/>
        <v>0.84803991829625369</v>
      </c>
    </row>
    <row r="4419" spans="1:20" ht="15.75" customHeight="1" x14ac:dyDescent="0.35">
      <c r="A4419">
        <v>4412</v>
      </c>
      <c r="B4419" s="76">
        <v>44257.485798611116</v>
      </c>
      <c r="C4419" s="1" t="s">
        <v>13976</v>
      </c>
      <c r="D4419" s="76">
        <v>44257.48646990741</v>
      </c>
      <c r="E4419" s="1" t="s">
        <v>13977</v>
      </c>
      <c r="F4419" s="1" t="s">
        <v>13978</v>
      </c>
      <c r="G4419" s="1" t="s">
        <v>123</v>
      </c>
      <c r="H4419" s="1" t="s">
        <v>124</v>
      </c>
      <c r="I4419" s="1" t="s">
        <v>125</v>
      </c>
      <c r="J4419" s="1" t="s">
        <v>11834</v>
      </c>
      <c r="K4419" s="1" t="s">
        <v>13979</v>
      </c>
      <c r="L4419">
        <f>ROUNDUP(IF(B4419&gt;$D$4,0,($D$4-B4419+1)/365),0)</f>
        <v>0</v>
      </c>
      <c r="M4419">
        <f>ROUNDUP(IF(B4419&gt;$D$5,0,($D$5-B4419+1)/365),0)</f>
        <v>1</v>
      </c>
      <c r="N4419" s="28">
        <f>IF(OR(L4419=1,M4419=1),IF(B4419+364&lt;=$D$5,(B4419+364-$D$4+1)/365,IF(B4419&gt;$D$4,($D$5-B4419+1)/365,$D$6/365)),0)</f>
        <v>0.12195671613392746</v>
      </c>
      <c r="O4419" s="28">
        <f>'Data &amp; Parameter'!$E$16*'Data &amp; Parameter'!$E$17*('Data &amp; Parameter'!$E$18+'Data &amp; Parameter'!$E$19)*'Data &amp; Parameter'!$E$20*'Data &amp; Parameter'!$E$37*N4419</f>
        <v>0.42400744627566384</v>
      </c>
      <c r="P4419">
        <f>ROUNDUP(IF(D4419&gt;$D$4,0,($D$4-D4419+1)/365),0)</f>
        <v>0</v>
      </c>
      <c r="Q4419">
        <f>ROUNDUP(IF(D4419&gt;$D$5,0,($D$5-D4419+1)/365),0)</f>
        <v>1</v>
      </c>
      <c r="R4419" s="28">
        <f>IF(OR(P4419=1,Q4419=1),IF(D4419+364&lt;=$D$5,(D4419+364-$D$4+1)/365,IF(D4419&gt;$D$4,($D$5-D4419+1)/365,$D$6/365)),0)</f>
        <v>0.12195487696600102</v>
      </c>
      <c r="S4419" s="28">
        <f>'Data &amp; Parameter'!$E$16*'Data &amp; Parameter'!$E$17*('Data &amp; Parameter'!$E$18+'Data &amp; Parameter'!$E$19)*'Data &amp; Parameter'!$E$20*'Data &amp; Parameter'!$E$37*R4419</f>
        <v>0.42400105203252181</v>
      </c>
      <c r="T4419" s="28">
        <f t="shared" si="68"/>
        <v>0.8480084983081857</v>
      </c>
    </row>
    <row r="4420" spans="1:20" ht="15.75" customHeight="1" x14ac:dyDescent="0.35">
      <c r="A4420">
        <v>4413</v>
      </c>
      <c r="B4420" s="76">
        <v>44257.489872685182</v>
      </c>
      <c r="C4420" s="1" t="s">
        <v>13980</v>
      </c>
      <c r="D4420" s="76">
        <v>44257.490844907406</v>
      </c>
      <c r="E4420" s="1" t="s">
        <v>13981</v>
      </c>
      <c r="F4420" s="1" t="s">
        <v>13982</v>
      </c>
      <c r="G4420" s="1" t="s">
        <v>123</v>
      </c>
      <c r="H4420" s="1" t="s">
        <v>124</v>
      </c>
      <c r="I4420" s="1" t="s">
        <v>125</v>
      </c>
      <c r="J4420" s="1" t="s">
        <v>11820</v>
      </c>
      <c r="K4420" s="1" t="s">
        <v>11820</v>
      </c>
      <c r="L4420">
        <f>ROUNDUP(IF(B4420&gt;$D$4,0,($D$4-B4420+1)/365),0)</f>
        <v>0</v>
      </c>
      <c r="M4420">
        <f>ROUNDUP(IF(B4420&gt;$D$5,0,($D$5-B4420+1)/365),0)</f>
        <v>1</v>
      </c>
      <c r="N4420" s="28">
        <f>IF(OR(L4420=1,M4420=1),IF(B4420+364&lt;=$D$5,(B4420+364-$D$4+1)/365,IF(B4420&gt;$D$4,($D$5-B4420+1)/365,$D$6/365)),0)</f>
        <v>0.12194555428717126</v>
      </c>
      <c r="O4420" s="28">
        <f>'Data &amp; Parameter'!$E$16*'Data &amp; Parameter'!$E$17*('Data &amp; Parameter'!$E$18+'Data &amp; Parameter'!$E$19)*'Data &amp; Parameter'!$E$20*'Data &amp; Parameter'!$E$37*N4420</f>
        <v>0.42396863983442101</v>
      </c>
      <c r="P4420">
        <f>ROUNDUP(IF(D4420&gt;$D$4,0,($D$4-D4420+1)/365),0)</f>
        <v>0</v>
      </c>
      <c r="Q4420">
        <f>ROUNDUP(IF(D4420&gt;$D$5,0,($D$5-D4420+1)/365),0)</f>
        <v>1</v>
      </c>
      <c r="R4420" s="28">
        <f>IF(OR(P4420=1,Q4420=1),IF(D4420+364&lt;=$D$5,(D4420+364-$D$4+1)/365,IF(D4420&gt;$D$4,($D$5-D4420+1)/365,$D$6/365)),0)</f>
        <v>0.12194289066463992</v>
      </c>
      <c r="S4420" s="28">
        <f>'Data &amp; Parameter'!$E$16*'Data &amp; Parameter'!$E$17*('Data &amp; Parameter'!$E$18+'Data &amp; Parameter'!$E$19)*'Data &amp; Parameter'!$E$20*'Data &amp; Parameter'!$E$37*R4420</f>
        <v>0.42395937920636251</v>
      </c>
      <c r="T4420" s="28">
        <f t="shared" si="68"/>
        <v>0.84792801904078352</v>
      </c>
    </row>
    <row r="4421" spans="1:20" ht="15.75" customHeight="1" x14ac:dyDescent="0.35">
      <c r="A4421">
        <v>4414</v>
      </c>
      <c r="B4421" s="76">
        <v>44257.490844907406</v>
      </c>
      <c r="C4421" s="1" t="s">
        <v>13983</v>
      </c>
      <c r="D4421" s="76">
        <v>44257.491539351853</v>
      </c>
      <c r="E4421" s="1" t="s">
        <v>13984</v>
      </c>
      <c r="F4421" s="1" t="s">
        <v>13985</v>
      </c>
      <c r="G4421" s="1" t="s">
        <v>123</v>
      </c>
      <c r="H4421" s="1" t="s">
        <v>124</v>
      </c>
      <c r="I4421" s="1" t="s">
        <v>125</v>
      </c>
      <c r="J4421" s="1" t="s">
        <v>11820</v>
      </c>
      <c r="K4421" s="1" t="s">
        <v>11841</v>
      </c>
      <c r="L4421">
        <f>ROUNDUP(IF(B4421&gt;$D$4,0,($D$4-B4421+1)/365),0)</f>
        <v>0</v>
      </c>
      <c r="M4421">
        <f>ROUNDUP(IF(B4421&gt;$D$5,0,($D$5-B4421+1)/365),0)</f>
        <v>1</v>
      </c>
      <c r="N4421" s="28">
        <f>IF(OR(L4421=1,M4421=1),IF(B4421+364&lt;=$D$5,(B4421+364-$D$4+1)/365,IF(B4421&gt;$D$4,($D$5-B4421+1)/365,$D$6/365)),0)</f>
        <v>0.12194289066463992</v>
      </c>
      <c r="O4421" s="28">
        <f>'Data &amp; Parameter'!$E$16*'Data &amp; Parameter'!$E$17*('Data &amp; Parameter'!$E$18+'Data &amp; Parameter'!$E$19)*'Data &amp; Parameter'!$E$20*'Data &amp; Parameter'!$E$37*N4421</f>
        <v>0.42395937920636251</v>
      </c>
      <c r="P4421">
        <f>ROUNDUP(IF(D4421&gt;$D$4,0,($D$4-D4421+1)/365),0)</f>
        <v>0</v>
      </c>
      <c r="Q4421">
        <f>ROUNDUP(IF(D4421&gt;$D$5,0,($D$5-D4421+1)/365),0)</f>
        <v>1</v>
      </c>
      <c r="R4421" s="28">
        <f>IF(OR(P4421=1,Q4421=1),IF(D4421+364&lt;=$D$5,(D4421+364-$D$4+1)/365,IF(D4421&gt;$D$4,($D$5-D4421+1)/365,$D$6/365)),0)</f>
        <v>0.1219409880771147</v>
      </c>
      <c r="S4421" s="28">
        <f>'Data &amp; Parameter'!$E$16*'Data &amp; Parameter'!$E$17*('Data &amp; Parameter'!$E$18+'Data &amp; Parameter'!$E$19)*'Data &amp; Parameter'!$E$20*'Data &amp; Parameter'!$E$37*R4421</f>
        <v>0.42395276447202518</v>
      </c>
      <c r="T4421" s="28">
        <f t="shared" si="68"/>
        <v>0.84791214367838763</v>
      </c>
    </row>
    <row r="4422" spans="1:20" ht="15.75" customHeight="1" x14ac:dyDescent="0.35">
      <c r="A4422">
        <v>4415</v>
      </c>
      <c r="B4422" s="76">
        <v>44257.493634259255</v>
      </c>
      <c r="C4422" s="1" t="s">
        <v>13986</v>
      </c>
      <c r="D4422" s="76">
        <v>44257.494062500002</v>
      </c>
      <c r="E4422" s="1" t="s">
        <v>13987</v>
      </c>
      <c r="F4422" s="1" t="s">
        <v>13988</v>
      </c>
      <c r="G4422" s="1" t="s">
        <v>123</v>
      </c>
      <c r="H4422" s="1" t="s">
        <v>124</v>
      </c>
      <c r="I4422" s="1" t="s">
        <v>125</v>
      </c>
      <c r="J4422" s="1" t="s">
        <v>11820</v>
      </c>
      <c r="K4422" s="1" t="s">
        <v>11820</v>
      </c>
      <c r="L4422">
        <f>ROUNDUP(IF(B4422&gt;$D$4,0,($D$4-B4422+1)/365),0)</f>
        <v>0</v>
      </c>
      <c r="M4422">
        <f>ROUNDUP(IF(B4422&gt;$D$5,0,($D$5-B4422+1)/365),0)</f>
        <v>1</v>
      </c>
      <c r="N4422" s="28">
        <f>IF(OR(L4422=1,M4422=1),IF(B4422+364&lt;=$D$5,(B4422+364-$D$4+1)/365,IF(B4422&gt;$D$4,($D$5-B4422+1)/365,$D$6/365)),0)</f>
        <v>0.12193524860477949</v>
      </c>
      <c r="O4422" s="28">
        <f>'Data &amp; Parameter'!$E$16*'Data &amp; Parameter'!$E$17*('Data &amp; Parameter'!$E$18+'Data &amp; Parameter'!$E$19)*'Data &amp; Parameter'!$E$20*'Data &amp; Parameter'!$E$37*N4422</f>
        <v>0.42393281002355382</v>
      </c>
      <c r="P4422">
        <f>ROUNDUP(IF(D4422&gt;$D$4,0,($D$4-D4422+1)/365),0)</f>
        <v>0</v>
      </c>
      <c r="Q4422">
        <f>ROUNDUP(IF(D4422&gt;$D$5,0,($D$5-D4422+1)/365),0)</f>
        <v>1</v>
      </c>
      <c r="R4422" s="28">
        <f>IF(OR(P4422=1,Q4422=1),IF(D4422+364&lt;=$D$5,(D4422+364-$D$4+1)/365,IF(D4422&gt;$D$4,($D$5-D4422+1)/365,$D$6/365)),0)</f>
        <v>0.12193407534246097</v>
      </c>
      <c r="S4422" s="28">
        <f>'Data &amp; Parameter'!$E$16*'Data &amp; Parameter'!$E$17*('Data &amp; Parameter'!$E$18+'Data &amp; Parameter'!$E$19)*'Data &amp; Parameter'!$E$20*'Data &amp; Parameter'!$E$37*R4422</f>
        <v>0.42392873093733985</v>
      </c>
      <c r="T4422" s="28">
        <f t="shared" si="68"/>
        <v>0.84786154096089361</v>
      </c>
    </row>
    <row r="4423" spans="1:20" ht="15.75" customHeight="1" x14ac:dyDescent="0.35">
      <c r="A4423">
        <v>4416</v>
      </c>
      <c r="B4423" s="76">
        <v>44257.493842592594</v>
      </c>
      <c r="C4423" s="1" t="s">
        <v>13989</v>
      </c>
      <c r="D4423" s="76">
        <v>44257.494328703702</v>
      </c>
      <c r="E4423" s="1" t="s">
        <v>13990</v>
      </c>
      <c r="F4423" s="1" t="s">
        <v>13991</v>
      </c>
      <c r="G4423" s="1" t="s">
        <v>123</v>
      </c>
      <c r="H4423" s="1" t="s">
        <v>124</v>
      </c>
      <c r="I4423" s="1" t="s">
        <v>125</v>
      </c>
      <c r="J4423" s="1" t="s">
        <v>11820</v>
      </c>
      <c r="K4423" s="1" t="s">
        <v>11841</v>
      </c>
      <c r="L4423">
        <f>ROUNDUP(IF(B4423&gt;$D$4,0,($D$4-B4423+1)/365),0)</f>
        <v>0</v>
      </c>
      <c r="M4423">
        <f>ROUNDUP(IF(B4423&gt;$D$5,0,($D$5-B4423+1)/365),0)</f>
        <v>1</v>
      </c>
      <c r="N4423" s="28">
        <f>IF(OR(L4423=1,M4423=1),IF(B4423+364&lt;=$D$5,(B4423+364-$D$4+1)/365,IF(B4423&gt;$D$4,($D$5-B4423+1)/365,$D$6/365)),0)</f>
        <v>0.12193467782850996</v>
      </c>
      <c r="O4423" s="28">
        <f>'Data &amp; Parameter'!$E$16*'Data &amp; Parameter'!$E$17*('Data &amp; Parameter'!$E$18+'Data &amp; Parameter'!$E$19)*'Data &amp; Parameter'!$E$20*'Data &amp; Parameter'!$E$37*N4423</f>
        <v>0.42393082560321105</v>
      </c>
      <c r="P4423">
        <f>ROUNDUP(IF(D4423&gt;$D$4,0,($D$4-D4423+1)/365),0)</f>
        <v>0</v>
      </c>
      <c r="Q4423">
        <f>ROUNDUP(IF(D4423&gt;$D$5,0,($D$5-D4423+1)/365),0)</f>
        <v>1</v>
      </c>
      <c r="R4423" s="28">
        <f>IF(OR(P4423=1,Q4423=1),IF(D4423+364&lt;=$D$5,(D4423+364-$D$4+1)/365,IF(D4423&gt;$D$4,($D$5-D4423+1)/365,$D$6/365)),0)</f>
        <v>0.12193334601725427</v>
      </c>
      <c r="S4423" s="28">
        <f>'Data &amp; Parameter'!$E$16*'Data &amp; Parameter'!$E$17*('Data &amp; Parameter'!$E$18+'Data &amp; Parameter'!$E$19)*'Data &amp; Parameter'!$E$20*'Data &amp; Parameter'!$E$37*R4423</f>
        <v>0.42392619528921649</v>
      </c>
      <c r="T4423" s="28">
        <f t="shared" si="68"/>
        <v>0.84785702089242754</v>
      </c>
    </row>
    <row r="4424" spans="1:20" ht="15.75" customHeight="1" x14ac:dyDescent="0.35">
      <c r="A4424">
        <v>4417</v>
      </c>
      <c r="B4424" s="76">
        <v>44257.501863425925</v>
      </c>
      <c r="C4424" s="1" t="s">
        <v>13992</v>
      </c>
      <c r="D4424" s="76">
        <v>44257.502395833333</v>
      </c>
      <c r="E4424" s="1" t="s">
        <v>13993</v>
      </c>
      <c r="F4424" s="1" t="s">
        <v>13994</v>
      </c>
      <c r="G4424" s="1" t="s">
        <v>123</v>
      </c>
      <c r="H4424" s="1" t="s">
        <v>124</v>
      </c>
      <c r="I4424" s="1" t="s">
        <v>125</v>
      </c>
      <c r="J4424" s="1" t="s">
        <v>13995</v>
      </c>
      <c r="K4424" s="1" t="s">
        <v>11820</v>
      </c>
      <c r="L4424">
        <f>ROUNDUP(IF(B4424&gt;$D$4,0,($D$4-B4424+1)/365),0)</f>
        <v>0</v>
      </c>
      <c r="M4424">
        <f>ROUNDUP(IF(B4424&gt;$D$5,0,($D$5-B4424+1)/365),0)</f>
        <v>1</v>
      </c>
      <c r="N4424" s="28">
        <f>IF(OR(L4424=1,M4424=1),IF(B4424+364&lt;=$D$5,(B4424+364-$D$4+1)/365,IF(B4424&gt;$D$4,($D$5-B4424+1)/365,$D$6/365)),0)</f>
        <v>0.12191270294267133</v>
      </c>
      <c r="O4424" s="28">
        <f>'Data &amp; Parameter'!$E$16*'Data &amp; Parameter'!$E$17*('Data &amp; Parameter'!$E$18+'Data &amp; Parameter'!$E$19)*'Data &amp; Parameter'!$E$20*'Data &amp; Parameter'!$E$37*N4424</f>
        <v>0.4238544254218844</v>
      </c>
      <c r="P4424">
        <f>ROUNDUP(IF(D4424&gt;$D$4,0,($D$4-D4424+1)/365),0)</f>
        <v>0</v>
      </c>
      <c r="Q4424">
        <f>ROUNDUP(IF(D4424&gt;$D$5,0,($D$5-D4424+1)/365),0)</f>
        <v>1</v>
      </c>
      <c r="R4424" s="28">
        <f>IF(OR(P4424=1,Q4424=1),IF(D4424+364&lt;=$D$5,(D4424+364-$D$4+1)/365,IF(D4424&gt;$D$4,($D$5-D4424+1)/365,$D$6/365)),0)</f>
        <v>0.12191124429223797</v>
      </c>
      <c r="S4424" s="28">
        <f>'Data &amp; Parameter'!$E$16*'Data &amp; Parameter'!$E$17*('Data &amp; Parameter'!$E$18+'Data &amp; Parameter'!$E$19)*'Data &amp; Parameter'!$E$20*'Data &amp; Parameter'!$E$37*R4424</f>
        <v>0.42384935412556823</v>
      </c>
      <c r="T4424" s="28">
        <f t="shared" si="68"/>
        <v>0.84770377954745268</v>
      </c>
    </row>
    <row r="4425" spans="1:20" ht="15.75" customHeight="1" x14ac:dyDescent="0.35">
      <c r="A4425">
        <v>4418</v>
      </c>
      <c r="B4425" s="76">
        <v>44257.503506944442</v>
      </c>
      <c r="C4425" s="1" t="s">
        <v>13996</v>
      </c>
      <c r="D4425" s="76">
        <v>44257.50399305555</v>
      </c>
      <c r="E4425" s="1" t="s">
        <v>13997</v>
      </c>
      <c r="F4425" s="1" t="s">
        <v>13998</v>
      </c>
      <c r="G4425" s="1" t="s">
        <v>123</v>
      </c>
      <c r="H4425" s="1" t="s">
        <v>124</v>
      </c>
      <c r="I4425" s="1" t="s">
        <v>125</v>
      </c>
      <c r="J4425" s="1" t="s">
        <v>11820</v>
      </c>
      <c r="K4425" s="1" t="s">
        <v>11820</v>
      </c>
      <c r="L4425">
        <f>ROUNDUP(IF(B4425&gt;$D$4,0,($D$4-B4425+1)/365),0)</f>
        <v>0</v>
      </c>
      <c r="M4425">
        <f>ROUNDUP(IF(B4425&gt;$D$5,0,($D$5-B4425+1)/365),0)</f>
        <v>1</v>
      </c>
      <c r="N4425" s="28">
        <f>IF(OR(L4425=1,M4425=1),IF(B4425+364&lt;=$D$5,(B4425+364-$D$4+1)/365,IF(B4425&gt;$D$4,($D$5-B4425+1)/365,$D$6/365)),0)</f>
        <v>0.12190820015221356</v>
      </c>
      <c r="O4425" s="28">
        <f>'Data &amp; Parameter'!$E$16*'Data &amp; Parameter'!$E$17*('Data &amp; Parameter'!$E$18+'Data &amp; Parameter'!$E$19)*'Data &amp; Parameter'!$E$20*'Data &amp; Parameter'!$E$37*N4425</f>
        <v>0.42383877055068386</v>
      </c>
      <c r="P4425">
        <f>ROUNDUP(IF(D4425&gt;$D$4,0,($D$4-D4425+1)/365),0)</f>
        <v>0</v>
      </c>
      <c r="Q4425">
        <f>ROUNDUP(IF(D4425&gt;$D$5,0,($D$5-D4425+1)/365),0)</f>
        <v>1</v>
      </c>
      <c r="R4425" s="28">
        <f>IF(OR(P4425=1,Q4425=1),IF(D4425+364&lt;=$D$5,(D4425+364-$D$4+1)/365,IF(D4425&gt;$D$4,($D$5-D4425+1)/365,$D$6/365)),0)</f>
        <v>0.12190686834095786</v>
      </c>
      <c r="S4425" s="28">
        <f>'Data &amp; Parameter'!$E$16*'Data &amp; Parameter'!$E$17*('Data &amp; Parameter'!$E$18+'Data &amp; Parameter'!$E$19)*'Data &amp; Parameter'!$E$20*'Data &amp; Parameter'!$E$37*R4425</f>
        <v>0.42383414023668925</v>
      </c>
      <c r="T4425" s="28">
        <f t="shared" ref="T4425:T4488" si="69">O4425+S4425</f>
        <v>0.84767291078737306</v>
      </c>
    </row>
    <row r="4426" spans="1:20" ht="15.75" customHeight="1" x14ac:dyDescent="0.35">
      <c r="A4426">
        <v>4419</v>
      </c>
      <c r="B4426" s="76">
        <v>44257.505844907406</v>
      </c>
      <c r="C4426" s="1" t="s">
        <v>13999</v>
      </c>
      <c r="D4426" s="76">
        <v>44257.506493055553</v>
      </c>
      <c r="E4426" s="1" t="s">
        <v>14000</v>
      </c>
      <c r="F4426" s="1" t="s">
        <v>14001</v>
      </c>
      <c r="G4426" s="1" t="s">
        <v>123</v>
      </c>
      <c r="H4426" s="1" t="s">
        <v>124</v>
      </c>
      <c r="I4426" s="1" t="s">
        <v>125</v>
      </c>
      <c r="J4426" s="1" t="s">
        <v>11820</v>
      </c>
      <c r="K4426" s="1" t="s">
        <v>11820</v>
      </c>
      <c r="L4426">
        <f>ROUNDUP(IF(B4426&gt;$D$4,0,($D$4-B4426+1)/365),0)</f>
        <v>0</v>
      </c>
      <c r="M4426">
        <f>ROUNDUP(IF(B4426&gt;$D$5,0,($D$5-B4426+1)/365),0)</f>
        <v>1</v>
      </c>
      <c r="N4426" s="28">
        <f>IF(OR(L4426=1,M4426=1),IF(B4426+364&lt;=$D$5,(B4426+364-$D$4+1)/365,IF(B4426&gt;$D$4,($D$5-B4426+1)/365,$D$6/365)),0)</f>
        <v>0.12190179477423056</v>
      </c>
      <c r="O4426" s="28">
        <f>'Data &amp; Parameter'!$E$16*'Data &amp; Parameter'!$E$17*('Data &amp; Parameter'!$E$18+'Data &amp; Parameter'!$E$19)*'Data &amp; Parameter'!$E$20*'Data &amp; Parameter'!$E$37*N4426</f>
        <v>0.42381650094514595</v>
      </c>
      <c r="P4426">
        <f>ROUNDUP(IF(D4426&gt;$D$4,0,($D$4-D4426+1)/365),0)</f>
        <v>0</v>
      </c>
      <c r="Q4426">
        <f>ROUNDUP(IF(D4426&gt;$D$5,0,($D$5-D4426+1)/365),0)</f>
        <v>1</v>
      </c>
      <c r="R4426" s="28">
        <f>IF(OR(P4426=1,Q4426=1),IF(D4426+364&lt;=$D$5,(D4426+364-$D$4+1)/365,IF(D4426&gt;$D$4,($D$5-D4426+1)/365,$D$6/365)),0)</f>
        <v>0.12190001902588299</v>
      </c>
      <c r="S4426" s="28">
        <f>'Data &amp; Parameter'!$E$16*'Data &amp; Parameter'!$E$17*('Data &amp; Parameter'!$E$18+'Data &amp; Parameter'!$E$19)*'Data &amp; Parameter'!$E$20*'Data &amp; Parameter'!$E$37*R4426</f>
        <v>0.42381032719313005</v>
      </c>
      <c r="T4426" s="28">
        <f t="shared" si="69"/>
        <v>0.84762682813827595</v>
      </c>
    </row>
    <row r="4427" spans="1:20" ht="15.75" customHeight="1" x14ac:dyDescent="0.35">
      <c r="A4427">
        <v>4420</v>
      </c>
      <c r="B4427" s="76">
        <v>44257.50849537037</v>
      </c>
      <c r="C4427" s="1" t="s">
        <v>14002</v>
      </c>
      <c r="D4427" s="76">
        <v>44257.508923611109</v>
      </c>
      <c r="E4427" s="1" t="s">
        <v>14003</v>
      </c>
      <c r="F4427" s="1" t="s">
        <v>14004</v>
      </c>
      <c r="G4427" s="1" t="s">
        <v>123</v>
      </c>
      <c r="H4427" s="1" t="s">
        <v>124</v>
      </c>
      <c r="I4427" s="1" t="s">
        <v>125</v>
      </c>
      <c r="J4427" s="1" t="s">
        <v>11820</v>
      </c>
      <c r="K4427" s="1" t="s">
        <v>11820</v>
      </c>
      <c r="L4427">
        <f>ROUNDUP(IF(B4427&gt;$D$4,0,($D$4-B4427+1)/365),0)</f>
        <v>0</v>
      </c>
      <c r="M4427">
        <f>ROUNDUP(IF(B4427&gt;$D$5,0,($D$5-B4427+1)/365),0)</f>
        <v>1</v>
      </c>
      <c r="N4427" s="28">
        <f>IF(OR(L4427=1,M4427=1),IF(B4427+364&lt;=$D$5,(B4427+364-$D$4+1)/365,IF(B4427&gt;$D$4,($D$5-B4427+1)/365,$D$6/365)),0)</f>
        <v>0.12189453323186321</v>
      </c>
      <c r="O4427" s="28">
        <f>'Data &amp; Parameter'!$E$16*'Data &amp; Parameter'!$E$17*('Data &amp; Parameter'!$E$18+'Data &amp; Parameter'!$E$19)*'Data &amp; Parameter'!$E$20*'Data &amp; Parameter'!$E$37*N4427</f>
        <v>0.42379125470916318</v>
      </c>
      <c r="P4427">
        <f>ROUNDUP(IF(D4427&gt;$D$4,0,($D$4-D4427+1)/365),0)</f>
        <v>0</v>
      </c>
      <c r="Q4427">
        <f>ROUNDUP(IF(D4427&gt;$D$5,0,($D$5-D4427+1)/365),0)</f>
        <v>1</v>
      </c>
      <c r="R4427" s="28">
        <f>IF(OR(P4427=1,Q4427=1),IF(D4427+364&lt;=$D$5,(D4427+364-$D$4+1)/365,IF(D4427&gt;$D$4,($D$5-D4427+1)/365,$D$6/365)),0)</f>
        <v>0.12189335996956463</v>
      </c>
      <c r="S4427" s="28">
        <f>'Data &amp; Parameter'!$E$16*'Data &amp; Parameter'!$E$17*('Data &amp; Parameter'!$E$18+'Data &amp; Parameter'!$E$19)*'Data &amp; Parameter'!$E$20*'Data &amp; Parameter'!$E$37*R4427</f>
        <v>0.42378717562301849</v>
      </c>
      <c r="T4427" s="28">
        <f t="shared" si="69"/>
        <v>0.84757843033218161</v>
      </c>
    </row>
    <row r="4428" spans="1:20" ht="15.75" customHeight="1" x14ac:dyDescent="0.35">
      <c r="A4428">
        <v>4421</v>
      </c>
      <c r="B4428" s="76">
        <v>44257.513518518521</v>
      </c>
      <c r="C4428" s="1" t="s">
        <v>14005</v>
      </c>
      <c r="D4428" s="76">
        <v>44257.513865740737</v>
      </c>
      <c r="E4428" s="1" t="s">
        <v>14006</v>
      </c>
      <c r="F4428" s="1" t="s">
        <v>14007</v>
      </c>
      <c r="G4428" s="1" t="s">
        <v>123</v>
      </c>
      <c r="H4428" s="1" t="s">
        <v>124</v>
      </c>
      <c r="I4428" s="1" t="s">
        <v>125</v>
      </c>
      <c r="J4428" s="1" t="s">
        <v>11820</v>
      </c>
      <c r="K4428" s="1" t="s">
        <v>11820</v>
      </c>
      <c r="L4428">
        <f>ROUNDUP(IF(B4428&gt;$D$4,0,($D$4-B4428+1)/365),0)</f>
        <v>0</v>
      </c>
      <c r="M4428">
        <f>ROUNDUP(IF(B4428&gt;$D$5,0,($D$5-B4428+1)/365),0)</f>
        <v>1</v>
      </c>
      <c r="N4428" s="28">
        <f>IF(OR(L4428=1,M4428=1),IF(B4428+364&lt;=$D$5,(B4428+364-$D$4+1)/365,IF(B4428&gt;$D$4,($D$5-B4428+1)/365,$D$6/365)),0)</f>
        <v>0.12188077118213461</v>
      </c>
      <c r="O4428" s="28">
        <f>'Data &amp; Parameter'!$E$16*'Data &amp; Parameter'!$E$17*('Data &amp; Parameter'!$E$18+'Data &amp; Parameter'!$E$19)*'Data &amp; Parameter'!$E$20*'Data &amp; Parameter'!$E$37*N4428</f>
        <v>0.42374340813091871</v>
      </c>
      <c r="P4428">
        <f>ROUNDUP(IF(D4428&gt;$D$4,0,($D$4-D4428+1)/365),0)</f>
        <v>0</v>
      </c>
      <c r="Q4428">
        <f>ROUNDUP(IF(D4428&gt;$D$5,0,($D$5-D4428+1)/365),0)</f>
        <v>1</v>
      </c>
      <c r="R4428" s="28">
        <f>IF(OR(P4428=1,Q4428=1),IF(D4428+364&lt;=$D$5,(D4428+364-$D$4+1)/365,IF(D4428&gt;$D$4,($D$5-D4428+1)/365,$D$6/365)),0)</f>
        <v>0.12187981988839193</v>
      </c>
      <c r="S4428" s="28">
        <f>'Data &amp; Parameter'!$E$16*'Data &amp; Parameter'!$E$17*('Data &amp; Parameter'!$E$18+'Data &amp; Parameter'!$E$19)*'Data &amp; Parameter'!$E$20*'Data &amp; Parameter'!$E$37*R4428</f>
        <v>0.42374010076381929</v>
      </c>
      <c r="T4428" s="28">
        <f t="shared" si="69"/>
        <v>0.847483508894738</v>
      </c>
    </row>
    <row r="4429" spans="1:20" ht="15.75" customHeight="1" x14ac:dyDescent="0.35">
      <c r="A4429">
        <v>4422</v>
      </c>
      <c r="B4429" s="76">
        <v>44257.524317129632</v>
      </c>
      <c r="C4429" s="1" t="s">
        <v>14008</v>
      </c>
      <c r="D4429" s="76">
        <v>44257.52543981481</v>
      </c>
      <c r="E4429" s="1" t="s">
        <v>14009</v>
      </c>
      <c r="F4429" s="1" t="s">
        <v>14010</v>
      </c>
      <c r="G4429" s="1" t="s">
        <v>123</v>
      </c>
      <c r="H4429" s="1" t="s">
        <v>124</v>
      </c>
      <c r="I4429" s="1" t="s">
        <v>125</v>
      </c>
      <c r="J4429" s="1" t="s">
        <v>11820</v>
      </c>
      <c r="K4429" s="1" t="s">
        <v>11820</v>
      </c>
      <c r="L4429">
        <f>ROUNDUP(IF(B4429&gt;$D$4,0,($D$4-B4429+1)/365),0)</f>
        <v>0</v>
      </c>
      <c r="M4429">
        <f>ROUNDUP(IF(B4429&gt;$D$5,0,($D$5-B4429+1)/365),0)</f>
        <v>1</v>
      </c>
      <c r="N4429" s="28">
        <f>IF(OR(L4429=1,M4429=1),IF(B4429+364&lt;=$D$5,(B4429+364-$D$4+1)/365,IF(B4429&gt;$D$4,($D$5-B4429+1)/365,$D$6/365)),0)</f>
        <v>0.121851185946215</v>
      </c>
      <c r="O4429" s="28">
        <f>'Data &amp; Parameter'!$E$16*'Data &amp; Parameter'!$E$17*('Data &amp; Parameter'!$E$18+'Data &amp; Parameter'!$E$19)*'Data &amp; Parameter'!$E$20*'Data &amp; Parameter'!$E$37*N4429</f>
        <v>0.42364054901231168</v>
      </c>
      <c r="P4429">
        <f>ROUNDUP(IF(D4429&gt;$D$4,0,($D$4-D4429+1)/365),0)</f>
        <v>0</v>
      </c>
      <c r="Q4429">
        <f>ROUNDUP(IF(D4429&gt;$D$5,0,($D$5-D4429+1)/365),0)</f>
        <v>1</v>
      </c>
      <c r="R4429" s="28">
        <f>IF(OR(P4429=1,Q4429=1),IF(D4429+364&lt;=$D$5,(D4429+364-$D$4+1)/365,IF(D4429&gt;$D$4,($D$5-D4429+1)/365,$D$6/365)),0)</f>
        <v>0.12184811009641111</v>
      </c>
      <c r="S4429" s="28">
        <f>'Data &amp; Parameter'!$E$16*'Data &amp; Parameter'!$E$17*('Data &amp; Parameter'!$E$18+'Data &amp; Parameter'!$E$19)*'Data &amp; Parameter'!$E$20*'Data &amp; Parameter'!$E$37*R4429</f>
        <v>0.42362985519189889</v>
      </c>
      <c r="T4429" s="28">
        <f t="shared" si="69"/>
        <v>0.84727040420421051</v>
      </c>
    </row>
    <row r="4430" spans="1:20" ht="15.75" customHeight="1" x14ac:dyDescent="0.35">
      <c r="A4430">
        <v>4423</v>
      </c>
      <c r="B4430" s="76">
        <v>44257.52615740741</v>
      </c>
      <c r="C4430" s="1" t="s">
        <v>14011</v>
      </c>
      <c r="D4430" s="76">
        <v>44257.526469907403</v>
      </c>
      <c r="E4430" s="1" t="s">
        <v>14012</v>
      </c>
      <c r="F4430" s="1" t="s">
        <v>14013</v>
      </c>
      <c r="G4430" s="1" t="s">
        <v>123</v>
      </c>
      <c r="H4430" s="1" t="s">
        <v>124</v>
      </c>
      <c r="I4430" s="1" t="s">
        <v>125</v>
      </c>
      <c r="J4430" s="1" t="s">
        <v>11820</v>
      </c>
      <c r="K4430" s="1" t="s">
        <v>11820</v>
      </c>
      <c r="L4430">
        <f>ROUNDUP(IF(B4430&gt;$D$4,0,($D$4-B4430+1)/365),0)</f>
        <v>0</v>
      </c>
      <c r="M4430">
        <f>ROUNDUP(IF(B4430&gt;$D$5,0,($D$5-B4430+1)/365),0)</f>
        <v>1</v>
      </c>
      <c r="N4430" s="28">
        <f>IF(OR(L4430=1,M4430=1),IF(B4430+364&lt;=$D$5,(B4430+364-$D$4+1)/365,IF(B4430&gt;$D$4,($D$5-B4430+1)/365,$D$6/365)),0)</f>
        <v>0.1218461440892871</v>
      </c>
      <c r="O4430" s="28">
        <f>'Data &amp; Parameter'!$E$16*'Data &amp; Parameter'!$E$17*('Data &amp; Parameter'!$E$18+'Data &amp; Parameter'!$E$19)*'Data &amp; Parameter'!$E$20*'Data &amp; Parameter'!$E$37*N4430</f>
        <v>0.42362301996636609</v>
      </c>
      <c r="P4430">
        <f>ROUNDUP(IF(D4430&gt;$D$4,0,($D$4-D4430+1)/365),0)</f>
        <v>0</v>
      </c>
      <c r="Q4430">
        <f>ROUNDUP(IF(D4430&gt;$D$5,0,($D$5-D4430+1)/365),0)</f>
        <v>1</v>
      </c>
      <c r="R4430" s="28">
        <f>IF(OR(P4430=1,Q4430=1),IF(D4430+364&lt;=$D$5,(D4430+364-$D$4+1)/365,IF(D4430&gt;$D$4,($D$5-D4430+1)/365,$D$6/365)),0)</f>
        <v>0.12184528792492268</v>
      </c>
      <c r="S4430" s="28">
        <f>'Data &amp; Parameter'!$E$16*'Data &amp; Parameter'!$E$17*('Data &amp; Parameter'!$E$18+'Data &amp; Parameter'!$E$19)*'Data &amp; Parameter'!$E$20*'Data &amp; Parameter'!$E$37*R4430</f>
        <v>0.42362004333599051</v>
      </c>
      <c r="T4430" s="28">
        <f t="shared" si="69"/>
        <v>0.84724306330235666</v>
      </c>
    </row>
    <row r="4431" spans="1:20" ht="15.75" customHeight="1" x14ac:dyDescent="0.35">
      <c r="A4431">
        <v>4424</v>
      </c>
      <c r="B4431" s="76">
        <v>44257.530081018514</v>
      </c>
      <c r="C4431" s="1" t="s">
        <v>14014</v>
      </c>
      <c r="D4431" s="76">
        <v>44257.531041666662</v>
      </c>
      <c r="E4431" s="1" t="s">
        <v>14015</v>
      </c>
      <c r="F4431" s="1" t="s">
        <v>14016</v>
      </c>
      <c r="G4431" s="1" t="s">
        <v>123</v>
      </c>
      <c r="H4431" s="1" t="s">
        <v>124</v>
      </c>
      <c r="I4431" s="1" t="s">
        <v>125</v>
      </c>
      <c r="J4431" s="1" t="s">
        <v>11851</v>
      </c>
      <c r="K4431" s="1" t="s">
        <v>11820</v>
      </c>
      <c r="L4431">
        <f>ROUNDUP(IF(B4431&gt;$D$4,0,($D$4-B4431+1)/365),0)</f>
        <v>0</v>
      </c>
      <c r="M4431">
        <f>ROUNDUP(IF(B4431&gt;$D$5,0,($D$5-B4431+1)/365),0)</f>
        <v>1</v>
      </c>
      <c r="N4431" s="28">
        <f>IF(OR(L4431=1,M4431=1),IF(B4431+364&lt;=$D$5,(B4431+364-$D$4+1)/365,IF(B4431&gt;$D$4,($D$5-B4431+1)/365,$D$6/365)),0)</f>
        <v>0.12183539446982339</v>
      </c>
      <c r="O4431" s="28">
        <f>'Data &amp; Parameter'!$E$16*'Data &amp; Parameter'!$E$17*('Data &amp; Parameter'!$E$18+'Data &amp; Parameter'!$E$19)*'Data &amp; Parameter'!$E$20*'Data &amp; Parameter'!$E$37*N4431</f>
        <v>0.42358564671754695</v>
      </c>
      <c r="P4431">
        <f>ROUNDUP(IF(D4431&gt;$D$4,0,($D$4-D4431+1)/365),0)</f>
        <v>0</v>
      </c>
      <c r="Q4431">
        <f>ROUNDUP(IF(D4431&gt;$D$5,0,($D$5-D4431+1)/365),0)</f>
        <v>1</v>
      </c>
      <c r="R4431" s="28">
        <f>IF(OR(P4431=1,Q4431=1),IF(D4431+364&lt;=$D$5,(D4431+364-$D$4+1)/365,IF(D4431&gt;$D$4,($D$5-D4431+1)/365,$D$6/365)),0)</f>
        <v>0.12183276255709144</v>
      </c>
      <c r="S4431" s="28">
        <f>'Data &amp; Parameter'!$E$16*'Data &amp; Parameter'!$E$17*('Data &amp; Parameter'!$E$18+'Data &amp; Parameter'!$E$19)*'Data &amp; Parameter'!$E$20*'Data &amp; Parameter'!$E$37*R4431</f>
        <v>0.42357649633508609</v>
      </c>
      <c r="T4431" s="28">
        <f t="shared" si="69"/>
        <v>0.84716214305263304</v>
      </c>
    </row>
    <row r="4432" spans="1:20" ht="15.75" customHeight="1" x14ac:dyDescent="0.35">
      <c r="A4432">
        <v>4425</v>
      </c>
      <c r="B4432" s="76">
        <v>44257.535914351851</v>
      </c>
      <c r="C4432" s="1" t="s">
        <v>14017</v>
      </c>
      <c r="D4432" s="76">
        <v>44257.536655092597</v>
      </c>
      <c r="E4432" s="1" t="s">
        <v>14018</v>
      </c>
      <c r="F4432" s="1" t="s">
        <v>14019</v>
      </c>
      <c r="G4432" s="1" t="s">
        <v>123</v>
      </c>
      <c r="H4432" s="1" t="s">
        <v>124</v>
      </c>
      <c r="I4432" s="1" t="s">
        <v>125</v>
      </c>
      <c r="J4432" s="1" t="s">
        <v>11820</v>
      </c>
      <c r="K4432" s="1" t="s">
        <v>11820</v>
      </c>
      <c r="L4432">
        <f>ROUNDUP(IF(B4432&gt;$D$4,0,($D$4-B4432+1)/365),0)</f>
        <v>0</v>
      </c>
      <c r="M4432">
        <f>ROUNDUP(IF(B4432&gt;$D$5,0,($D$5-B4432+1)/365),0)</f>
        <v>1</v>
      </c>
      <c r="N4432" s="28">
        <f>IF(OR(L4432=1,M4432=1),IF(B4432+364&lt;=$D$5,(B4432+364-$D$4+1)/365,IF(B4432&gt;$D$4,($D$5-B4432+1)/365,$D$6/365)),0)</f>
        <v>0.12181941273465532</v>
      </c>
      <c r="O4432" s="28">
        <f>'Data &amp; Parameter'!$E$16*'Data &amp; Parameter'!$E$17*('Data &amp; Parameter'!$E$18+'Data &amp; Parameter'!$E$19)*'Data &amp; Parameter'!$E$20*'Data &amp; Parameter'!$E$37*N4432</f>
        <v>0.4235300829492652</v>
      </c>
      <c r="P4432">
        <f>ROUNDUP(IF(D4432&gt;$D$4,0,($D$4-D4432+1)/365),0)</f>
        <v>0</v>
      </c>
      <c r="Q4432">
        <f>ROUNDUP(IF(D4432&gt;$D$5,0,($D$5-D4432+1)/365),0)</f>
        <v>1</v>
      </c>
      <c r="R4432" s="28">
        <f>IF(OR(P4432=1,Q4432=1),IF(D4432+364&lt;=$D$5,(D4432+364-$D$4+1)/365,IF(D4432&gt;$D$4,($D$5-D4432+1)/365,$D$6/365)),0)</f>
        <v>0.12181738330795244</v>
      </c>
      <c r="S4432" s="28">
        <f>'Data &amp; Parameter'!$E$16*'Data &amp; Parameter'!$E$17*('Data &amp; Parameter'!$E$18+'Data &amp; Parameter'!$E$19)*'Data &amp; Parameter'!$E$20*'Data &amp; Parameter'!$E$37*R4432</f>
        <v>0.42352302723260632</v>
      </c>
      <c r="T4432" s="28">
        <f t="shared" si="69"/>
        <v>0.84705311018187146</v>
      </c>
    </row>
    <row r="4433" spans="1:20" ht="15.75" customHeight="1" x14ac:dyDescent="0.35">
      <c r="A4433">
        <v>4426</v>
      </c>
      <c r="B4433" s="76">
        <v>44257.53969907407</v>
      </c>
      <c r="C4433" s="1" t="s">
        <v>14020</v>
      </c>
      <c r="D4433" s="76">
        <v>44257.540543981479</v>
      </c>
      <c r="E4433" s="1" t="s">
        <v>14021</v>
      </c>
      <c r="F4433" s="1" t="s">
        <v>14022</v>
      </c>
      <c r="G4433" s="1" t="s">
        <v>123</v>
      </c>
      <c r="H4433" s="1" t="s">
        <v>124</v>
      </c>
      <c r="I4433" s="1" t="s">
        <v>125</v>
      </c>
      <c r="J4433" s="1" t="s">
        <v>11820</v>
      </c>
      <c r="K4433" s="1" t="s">
        <v>11820</v>
      </c>
      <c r="L4433">
        <f>ROUNDUP(IF(B4433&gt;$D$4,0,($D$4-B4433+1)/365),0)</f>
        <v>0</v>
      </c>
      <c r="M4433">
        <f>ROUNDUP(IF(B4433&gt;$D$5,0,($D$5-B4433+1)/365),0)</f>
        <v>1</v>
      </c>
      <c r="N4433" s="28">
        <f>IF(OR(L4433=1,M4433=1),IF(B4433+364&lt;=$D$5,(B4433+364-$D$4+1)/365,IF(B4433&gt;$D$4,($D$5-B4433+1)/365,$D$6/365)),0)</f>
        <v>0.1218090436326847</v>
      </c>
      <c r="O4433" s="28">
        <f>'Data &amp; Parameter'!$E$16*'Data &amp; Parameter'!$E$17*('Data &amp; Parameter'!$E$18+'Data &amp; Parameter'!$E$19)*'Data &amp; Parameter'!$E$20*'Data &amp; Parameter'!$E$37*N4433</f>
        <v>0.42349403264727192</v>
      </c>
      <c r="P4433">
        <f>ROUNDUP(IF(D4433&gt;$D$4,0,($D$4-D4433+1)/365),0)</f>
        <v>0</v>
      </c>
      <c r="Q4433">
        <f>ROUNDUP(IF(D4433&gt;$D$5,0,($D$5-D4433+1)/365),0)</f>
        <v>1</v>
      </c>
      <c r="R4433" s="28">
        <f>IF(OR(P4433=1,Q4433=1),IF(D4433+364&lt;=$D$5,(D4433+364-$D$4+1)/365,IF(D4433&gt;$D$4,($D$5-D4433+1)/365,$D$6/365)),0)</f>
        <v>0.12180672881786699</v>
      </c>
      <c r="S4433" s="28">
        <f>'Data &amp; Parameter'!$E$16*'Data &amp; Parameter'!$E$17*('Data &amp; Parameter'!$E$18+'Data &amp; Parameter'!$E$19)*'Data &amp; Parameter'!$E$20*'Data &amp; Parameter'!$E$37*R4433</f>
        <v>0.42348598472051091</v>
      </c>
      <c r="T4433" s="28">
        <f t="shared" si="69"/>
        <v>0.84698001736778283</v>
      </c>
    </row>
    <row r="4434" spans="1:20" ht="15.75" customHeight="1" x14ac:dyDescent="0.35">
      <c r="A4434">
        <v>4427</v>
      </c>
      <c r="B4434" s="76">
        <v>44257.544837962967</v>
      </c>
      <c r="C4434" s="1" t="s">
        <v>14023</v>
      </c>
      <c r="D4434" s="76">
        <v>44257.5465625</v>
      </c>
      <c r="E4434" s="1" t="s">
        <v>14024</v>
      </c>
      <c r="F4434" s="1" t="s">
        <v>14025</v>
      </c>
      <c r="G4434" s="1" t="s">
        <v>123</v>
      </c>
      <c r="H4434" s="1" t="s">
        <v>124</v>
      </c>
      <c r="I4434" s="1" t="s">
        <v>125</v>
      </c>
      <c r="J4434" s="1" t="s">
        <v>9077</v>
      </c>
      <c r="K4434" s="1" t="s">
        <v>9077</v>
      </c>
      <c r="L4434">
        <f>ROUNDUP(IF(B4434&gt;$D$4,0,($D$4-B4434+1)/365),0)</f>
        <v>0</v>
      </c>
      <c r="M4434">
        <f>ROUNDUP(IF(B4434&gt;$D$5,0,($D$5-B4434+1)/365),0)</f>
        <v>1</v>
      </c>
      <c r="N4434" s="28">
        <f>IF(OR(L4434=1,M4434=1),IF(B4434+364&lt;=$D$5,(B4434+364-$D$4+1)/365,IF(B4434&gt;$D$4,($D$5-B4434+1)/365,$D$6/365)),0)</f>
        <v>0.12179496448502193</v>
      </c>
      <c r="O4434" s="28">
        <f>'Data &amp; Parameter'!$E$16*'Data &amp; Parameter'!$E$17*('Data &amp; Parameter'!$E$18+'Data &amp; Parameter'!$E$19)*'Data &amp; Parameter'!$E$20*'Data &amp; Parameter'!$E$37*N4434</f>
        <v>0.42344508361325833</v>
      </c>
      <c r="P4434">
        <f>ROUNDUP(IF(D4434&gt;$D$4,0,($D$4-D4434+1)/365),0)</f>
        <v>0</v>
      </c>
      <c r="Q4434">
        <f>ROUNDUP(IF(D4434&gt;$D$5,0,($D$5-D4434+1)/365),0)</f>
        <v>1</v>
      </c>
      <c r="R4434" s="28">
        <f>IF(OR(P4434=1,Q4434=1),IF(D4434+364&lt;=$D$5,(D4434+364-$D$4+1)/365,IF(D4434&gt;$D$4,($D$5-D4434+1)/365,$D$6/365)),0)</f>
        <v>0.12179023972602819</v>
      </c>
      <c r="S4434" s="28">
        <f>'Data &amp; Parameter'!$E$16*'Data &amp; Parameter'!$E$17*('Data &amp; Parameter'!$E$18+'Data &amp; Parameter'!$E$19)*'Data &amp; Parameter'!$E$20*'Data &amp; Parameter'!$E$37*R4434</f>
        <v>0.4234286570230818</v>
      </c>
      <c r="T4434" s="28">
        <f t="shared" si="69"/>
        <v>0.84687374063634013</v>
      </c>
    </row>
    <row r="4435" spans="1:20" ht="15.75" customHeight="1" x14ac:dyDescent="0.35">
      <c r="A4435">
        <v>4428</v>
      </c>
      <c r="B4435" s="76">
        <v>44257.553356481483</v>
      </c>
      <c r="C4435" s="1" t="s">
        <v>14026</v>
      </c>
      <c r="D4435" s="76">
        <v>44257.553842592592</v>
      </c>
      <c r="E4435" s="1" t="s">
        <v>14027</v>
      </c>
      <c r="F4435" s="1" t="s">
        <v>14028</v>
      </c>
      <c r="G4435" s="1" t="s">
        <v>123</v>
      </c>
      <c r="H4435" s="1" t="s">
        <v>124</v>
      </c>
      <c r="I4435" s="1" t="s">
        <v>125</v>
      </c>
      <c r="J4435" s="1" t="s">
        <v>12777</v>
      </c>
      <c r="K4435" s="1" t="s">
        <v>10635</v>
      </c>
      <c r="L4435">
        <f>ROUNDUP(IF(B4435&gt;$D$4,0,($D$4-B4435+1)/365),0)</f>
        <v>0</v>
      </c>
      <c r="M4435">
        <f>ROUNDUP(IF(B4435&gt;$D$5,0,($D$5-B4435+1)/365),0)</f>
        <v>1</v>
      </c>
      <c r="N4435" s="28">
        <f>IF(OR(L4435=1,M4435=1),IF(B4435+364&lt;=$D$5,(B4435+364-$D$4+1)/365,IF(B4435&gt;$D$4,($D$5-B4435+1)/365,$D$6/365)),0)</f>
        <v>0.12177162607812821</v>
      </c>
      <c r="O4435" s="28">
        <f>'Data &amp; Parameter'!$E$16*'Data &amp; Parameter'!$E$17*('Data &amp; Parameter'!$E$18+'Data &amp; Parameter'!$E$19)*'Data &amp; Parameter'!$E$20*'Data &amp; Parameter'!$E$37*N4435</f>
        <v>0.42336394287233936</v>
      </c>
      <c r="P4435">
        <f>ROUNDUP(IF(D4435&gt;$D$4,0,($D$4-D4435+1)/365),0)</f>
        <v>0</v>
      </c>
      <c r="Q4435">
        <f>ROUNDUP(IF(D4435&gt;$D$5,0,($D$5-D4435+1)/365),0)</f>
        <v>1</v>
      </c>
      <c r="R4435" s="28">
        <f>IF(OR(P4435=1,Q4435=1),IF(D4435+364&lt;=$D$5,(D4435+364-$D$4+1)/365,IF(D4435&gt;$D$4,($D$5-D4435+1)/365,$D$6/365)),0)</f>
        <v>0.1217702942668725</v>
      </c>
      <c r="S4435" s="28">
        <f>'Data &amp; Parameter'!$E$16*'Data &amp; Parameter'!$E$17*('Data &amp; Parameter'!$E$18+'Data &amp; Parameter'!$E$19)*'Data &amp; Parameter'!$E$20*'Data &amp; Parameter'!$E$37*R4435</f>
        <v>0.42335931255834475</v>
      </c>
      <c r="T4435" s="28">
        <f t="shared" si="69"/>
        <v>0.84672325543068405</v>
      </c>
    </row>
    <row r="4436" spans="1:20" ht="15.75" customHeight="1" x14ac:dyDescent="0.35">
      <c r="A4436">
        <v>4429</v>
      </c>
      <c r="B4436" s="76">
        <v>44257.556493055556</v>
      </c>
      <c r="C4436" s="1" t="s">
        <v>14029</v>
      </c>
      <c r="D4436" s="76">
        <v>44257.556990740741</v>
      </c>
      <c r="E4436" s="1" t="s">
        <v>14030</v>
      </c>
      <c r="F4436" s="1" t="s">
        <v>14031</v>
      </c>
      <c r="G4436" s="1" t="s">
        <v>123</v>
      </c>
      <c r="H4436" s="1" t="s">
        <v>124</v>
      </c>
      <c r="I4436" s="1" t="s">
        <v>125</v>
      </c>
      <c r="J4436" s="1" t="s">
        <v>12777</v>
      </c>
      <c r="K4436" s="1" t="s">
        <v>10635</v>
      </c>
      <c r="L4436">
        <f>ROUNDUP(IF(B4436&gt;$D$4,0,($D$4-B4436+1)/365),0)</f>
        <v>0</v>
      </c>
      <c r="M4436">
        <f>ROUNDUP(IF(B4436&gt;$D$5,0,($D$5-B4436+1)/365),0)</f>
        <v>1</v>
      </c>
      <c r="N4436" s="28">
        <f>IF(OR(L4436=1,M4436=1),IF(B4436+364&lt;=$D$5,(B4436+364-$D$4+1)/365,IF(B4436&gt;$D$4,($D$5-B4436+1)/365,$D$6/365)),0)</f>
        <v>0.12176303272450514</v>
      </c>
      <c r="O4436" s="28">
        <f>'Data &amp; Parameter'!$E$16*'Data &amp; Parameter'!$E$17*('Data &amp; Parameter'!$E$18+'Data &amp; Parameter'!$E$19)*'Data &amp; Parameter'!$E$20*'Data &amp; Parameter'!$E$37*N4436</f>
        <v>0.42333406632236192</v>
      </c>
      <c r="P4436">
        <f>ROUNDUP(IF(D4436&gt;$D$4,0,($D$4-D4436+1)/365),0)</f>
        <v>0</v>
      </c>
      <c r="Q4436">
        <f>ROUNDUP(IF(D4436&gt;$D$5,0,($D$5-D4436+1)/365),0)</f>
        <v>1</v>
      </c>
      <c r="R4436" s="28">
        <f>IF(OR(P4436=1,Q4436=1),IF(D4436+364&lt;=$D$5,(D4436+364-$D$4+1)/365,IF(D4436&gt;$D$4,($D$5-D4436+1)/365,$D$6/365)),0)</f>
        <v>0.12176166920345005</v>
      </c>
      <c r="S4436" s="28">
        <f>'Data &amp; Parameter'!$E$16*'Data &amp; Parameter'!$E$17*('Data &amp; Parameter'!$E$18+'Data &amp; Parameter'!$E$19)*'Data &amp; Parameter'!$E$20*'Data &amp; Parameter'!$E$37*R4436</f>
        <v>0.42332932576276966</v>
      </c>
      <c r="T4436" s="28">
        <f t="shared" si="69"/>
        <v>0.84666339208513164</v>
      </c>
    </row>
    <row r="4437" spans="1:20" ht="15.75" customHeight="1" x14ac:dyDescent="0.35">
      <c r="A4437">
        <v>4430</v>
      </c>
      <c r="B4437" s="76">
        <v>44257.559930555552</v>
      </c>
      <c r="C4437" s="1" t="s">
        <v>14032</v>
      </c>
      <c r="D4437" s="76">
        <v>44257.56040509259</v>
      </c>
      <c r="E4437" s="1" t="s">
        <v>14033</v>
      </c>
      <c r="F4437" s="1" t="s">
        <v>14034</v>
      </c>
      <c r="G4437" s="1" t="s">
        <v>123</v>
      </c>
      <c r="H4437" s="1" t="s">
        <v>124</v>
      </c>
      <c r="I4437" s="1" t="s">
        <v>125</v>
      </c>
      <c r="J4437" s="1" t="s">
        <v>12777</v>
      </c>
      <c r="K4437" s="1" t="s">
        <v>10635</v>
      </c>
      <c r="L4437">
        <f>ROUNDUP(IF(B4437&gt;$D$4,0,($D$4-B4437+1)/365),0)</f>
        <v>0</v>
      </c>
      <c r="M4437">
        <f>ROUNDUP(IF(B4437&gt;$D$5,0,($D$5-B4437+1)/365),0)</f>
        <v>1</v>
      </c>
      <c r="N4437" s="28">
        <f>IF(OR(L4437=1,M4437=1),IF(B4437+364&lt;=$D$5,(B4437+364-$D$4+1)/365,IF(B4437&gt;$D$4,($D$5-B4437+1)/365,$D$6/365)),0)</f>
        <v>0.12175361491629713</v>
      </c>
      <c r="O4437" s="28">
        <f>'Data &amp; Parameter'!$E$16*'Data &amp; Parameter'!$E$17*('Data &amp; Parameter'!$E$18+'Data &amp; Parameter'!$E$19)*'Data &amp; Parameter'!$E$20*'Data &amp; Parameter'!$E$37*N4437</f>
        <v>0.42330132338753734</v>
      </c>
      <c r="P4437">
        <f>ROUNDUP(IF(D4437&gt;$D$4,0,($D$4-D4437+1)/365),0)</f>
        <v>0</v>
      </c>
      <c r="Q4437">
        <f>ROUNDUP(IF(D4437&gt;$D$5,0,($D$5-D4437+1)/365),0)</f>
        <v>1</v>
      </c>
      <c r="R4437" s="28">
        <f>IF(OR(P4437=1,Q4437=1),IF(D4437+364&lt;=$D$5,(D4437+364-$D$4+1)/365,IF(D4437&gt;$D$4,($D$5-D4437+1)/365,$D$6/365)),0)</f>
        <v>0.12175231481482089</v>
      </c>
      <c r="S4437" s="28">
        <f>'Data &amp; Parameter'!$E$16*'Data &amp; Parameter'!$E$17*('Data &amp; Parameter'!$E$18+'Data &amp; Parameter'!$E$19)*'Data &amp; Parameter'!$E$20*'Data &amp; Parameter'!$E$37*R4437</f>
        <v>0.42329680331907116</v>
      </c>
      <c r="T4437" s="28">
        <f t="shared" si="69"/>
        <v>0.8465981267066085</v>
      </c>
    </row>
    <row r="4438" spans="1:20" ht="15.75" customHeight="1" x14ac:dyDescent="0.35">
      <c r="A4438">
        <v>4431</v>
      </c>
      <c r="B4438" s="76">
        <v>44257.560682870375</v>
      </c>
      <c r="C4438" s="1" t="s">
        <v>14035</v>
      </c>
      <c r="D4438" s="76">
        <v>44257.562523148154</v>
      </c>
      <c r="E4438" s="1" t="s">
        <v>14036</v>
      </c>
      <c r="F4438" s="1" t="s">
        <v>14037</v>
      </c>
      <c r="G4438" s="1" t="s">
        <v>123</v>
      </c>
      <c r="H4438" s="1" t="s">
        <v>124</v>
      </c>
      <c r="I4438" s="1" t="s">
        <v>125</v>
      </c>
      <c r="J4438" s="1" t="s">
        <v>11366</v>
      </c>
      <c r="K4438" s="1" t="s">
        <v>10818</v>
      </c>
      <c r="L4438">
        <f>ROUNDUP(IF(B4438&gt;$D$4,0,($D$4-B4438+1)/365),0)</f>
        <v>0</v>
      </c>
      <c r="M4438">
        <f>ROUNDUP(IF(B4438&gt;$D$5,0,($D$5-B4438+1)/365),0)</f>
        <v>1</v>
      </c>
      <c r="N4438" s="28">
        <f>IF(OR(L4438=1,M4438=1),IF(B4438+364&lt;=$D$5,(B4438+364-$D$4+1)/365,IF(B4438&gt;$D$4,($D$5-B4438+1)/365,$D$6/365)),0)</f>
        <v>0.12175155377979487</v>
      </c>
      <c r="O4438" s="28">
        <f>'Data &amp; Parameter'!$E$16*'Data &amp; Parameter'!$E$17*('Data &amp; Parameter'!$E$18+'Data &amp; Parameter'!$E$19)*'Data &amp; Parameter'!$E$20*'Data &amp; Parameter'!$E$37*N4438</f>
        <v>0.42329415742528076</v>
      </c>
      <c r="P4438">
        <f>ROUNDUP(IF(D4438&gt;$D$4,0,($D$4-D4438+1)/365),0)</f>
        <v>0</v>
      </c>
      <c r="Q4438">
        <f>ROUNDUP(IF(D4438&gt;$D$5,0,($D$5-D4438+1)/365),0)</f>
        <v>1</v>
      </c>
      <c r="R4438" s="28">
        <f>IF(OR(P4438=1,Q4438=1),IF(D4438+364&lt;=$D$5,(D4438+364-$D$4+1)/365,IF(D4438&gt;$D$4,($D$5-D4438+1)/365,$D$6/365)),0)</f>
        <v>0.12174651192286697</v>
      </c>
      <c r="S4438" s="28">
        <f>'Data &amp; Parameter'!$E$16*'Data &amp; Parameter'!$E$17*('Data &amp; Parameter'!$E$18+'Data &amp; Parameter'!$E$19)*'Data &amp; Parameter'!$E$20*'Data &amp; Parameter'!$E$37*R4438</f>
        <v>0.42327662837933516</v>
      </c>
      <c r="T4438" s="28">
        <f t="shared" si="69"/>
        <v>0.84657078580461587</v>
      </c>
    </row>
    <row r="4439" spans="1:20" ht="15.75" customHeight="1" x14ac:dyDescent="0.35">
      <c r="A4439">
        <v>4432</v>
      </c>
      <c r="B4439" s="76">
        <v>44257.562094907407</v>
      </c>
      <c r="C4439" s="1" t="s">
        <v>14038</v>
      </c>
      <c r="D4439" s="76">
        <v>44257.56248842593</v>
      </c>
      <c r="E4439" s="1" t="s">
        <v>14039</v>
      </c>
      <c r="F4439" s="1" t="s">
        <v>14040</v>
      </c>
      <c r="G4439" s="1" t="s">
        <v>123</v>
      </c>
      <c r="H4439" s="1" t="s">
        <v>124</v>
      </c>
      <c r="I4439" s="1" t="s">
        <v>125</v>
      </c>
      <c r="J4439" s="1" t="s">
        <v>14041</v>
      </c>
      <c r="K4439" s="1" t="s">
        <v>10835</v>
      </c>
      <c r="L4439">
        <f>ROUNDUP(IF(B4439&gt;$D$4,0,($D$4-B4439+1)/365),0)</f>
        <v>0</v>
      </c>
      <c r="M4439">
        <f>ROUNDUP(IF(B4439&gt;$D$5,0,($D$5-B4439+1)/365),0)</f>
        <v>1</v>
      </c>
      <c r="N4439" s="28">
        <f>IF(OR(L4439=1,M4439=1),IF(B4439+364&lt;=$D$5,(B4439+364-$D$4+1)/365,IF(B4439&gt;$D$4,($D$5-B4439+1)/365,$D$6/365)),0)</f>
        <v>0.12174768518518549</v>
      </c>
      <c r="O4439" s="28">
        <f>'Data &amp; Parameter'!$E$16*'Data &amp; Parameter'!$E$17*('Data &amp; Parameter'!$E$18+'Data &amp; Parameter'!$E$19)*'Data &amp; Parameter'!$E$20*'Data &amp; Parameter'!$E$37*N4439</f>
        <v>0.42328070746554919</v>
      </c>
      <c r="P4439">
        <f>ROUNDUP(IF(D4439&gt;$D$4,0,($D$4-D4439+1)/365),0)</f>
        <v>0</v>
      </c>
      <c r="Q4439">
        <f>ROUNDUP(IF(D4439&gt;$D$5,0,($D$5-D4439+1)/365),0)</f>
        <v>1</v>
      </c>
      <c r="R4439" s="28">
        <f>IF(OR(P4439=1,Q4439=1),IF(D4439+364&lt;=$D$5,(D4439+364-$D$4+1)/365,IF(D4439&gt;$D$4,($D$5-D4439+1)/365,$D$6/365)),0)</f>
        <v>0.12174660705224521</v>
      </c>
      <c r="S4439" s="28">
        <f>'Data &amp; Parameter'!$E$16*'Data &amp; Parameter'!$E$17*('Data &amp; Parameter'!$E$18+'Data &amp; Parameter'!$E$19)*'Data &amp; Parameter'!$E$20*'Data &amp; Parameter'!$E$37*R4439</f>
        <v>0.42327695911605895</v>
      </c>
      <c r="T4439" s="28">
        <f t="shared" si="69"/>
        <v>0.84655766658160814</v>
      </c>
    </row>
    <row r="4440" spans="1:20" ht="15.75" customHeight="1" x14ac:dyDescent="0.35">
      <c r="A4440">
        <v>4433</v>
      </c>
      <c r="B4440" s="76">
        <v>44257.5628587963</v>
      </c>
      <c r="C4440" s="1" t="s">
        <v>14042</v>
      </c>
      <c r="D4440" s="76">
        <v>44257.563252314816</v>
      </c>
      <c r="E4440" s="1" t="s">
        <v>14043</v>
      </c>
      <c r="F4440" s="1" t="s">
        <v>14044</v>
      </c>
      <c r="G4440" s="1" t="s">
        <v>123</v>
      </c>
      <c r="H4440" s="1" t="s">
        <v>124</v>
      </c>
      <c r="I4440" s="1" t="s">
        <v>125</v>
      </c>
      <c r="J4440" s="1" t="s">
        <v>12777</v>
      </c>
      <c r="K4440" s="1" t="s">
        <v>10635</v>
      </c>
      <c r="L4440">
        <f>ROUNDUP(IF(B4440&gt;$D$4,0,($D$4-B4440+1)/365),0)</f>
        <v>0</v>
      </c>
      <c r="M4440">
        <f>ROUNDUP(IF(B4440&gt;$D$5,0,($D$5-B4440+1)/365),0)</f>
        <v>1</v>
      </c>
      <c r="N4440" s="28">
        <f>IF(OR(L4440=1,M4440=1),IF(B4440+364&lt;=$D$5,(B4440+364-$D$4+1)/365,IF(B4440&gt;$D$4,($D$5-B4440+1)/365,$D$6/365)),0)</f>
        <v>0.12174559233890374</v>
      </c>
      <c r="O4440" s="28">
        <f>'Data &amp; Parameter'!$E$16*'Data &amp; Parameter'!$E$17*('Data &amp; Parameter'!$E$18+'Data &amp; Parameter'!$E$19)*'Data &amp; Parameter'!$E$20*'Data &amp; Parameter'!$E$37*N4440</f>
        <v>0.42327343125776412</v>
      </c>
      <c r="P4440">
        <f>ROUNDUP(IF(D4440&gt;$D$4,0,($D$4-D4440+1)/365),0)</f>
        <v>0</v>
      </c>
      <c r="Q4440">
        <f>ROUNDUP(IF(D4440&gt;$D$5,0,($D$5-D4440+1)/365),0)</f>
        <v>1</v>
      </c>
      <c r="R4440" s="28">
        <f>IF(OR(P4440=1,Q4440=1),IF(D4440+364&lt;=$D$5,(D4440+364-$D$4+1)/365,IF(D4440&gt;$D$4,($D$5-D4440+1)/365,$D$6/365)),0)</f>
        <v>0.12174451420598341</v>
      </c>
      <c r="S4440" s="28">
        <f>'Data &amp; Parameter'!$E$16*'Data &amp; Parameter'!$E$17*('Data &amp; Parameter'!$E$18+'Data &amp; Parameter'!$E$19)*'Data &amp; Parameter'!$E$20*'Data &amp; Parameter'!$E$37*R4440</f>
        <v>0.42326968290834327</v>
      </c>
      <c r="T4440" s="28">
        <f t="shared" si="69"/>
        <v>0.84654311416610739</v>
      </c>
    </row>
    <row r="4441" spans="1:20" ht="15.75" customHeight="1" x14ac:dyDescent="0.35">
      <c r="A4441">
        <v>4434</v>
      </c>
      <c r="B4441" s="76">
        <v>44257.565636574072</v>
      </c>
      <c r="C4441" s="1" t="s">
        <v>14045</v>
      </c>
      <c r="D4441" s="76">
        <v>44257.566238425927</v>
      </c>
      <c r="E4441" s="1" t="s">
        <v>14046</v>
      </c>
      <c r="F4441" s="1" t="s">
        <v>14047</v>
      </c>
      <c r="G4441" s="1" t="s">
        <v>123</v>
      </c>
      <c r="H4441" s="1" t="s">
        <v>124</v>
      </c>
      <c r="I4441" s="1" t="s">
        <v>125</v>
      </c>
      <c r="J4441" s="1" t="s">
        <v>12777</v>
      </c>
      <c r="K4441" s="1" t="s">
        <v>10635</v>
      </c>
      <c r="L4441">
        <f>ROUNDUP(IF(B4441&gt;$D$4,0,($D$4-B4441+1)/365),0)</f>
        <v>0</v>
      </c>
      <c r="M4441">
        <f>ROUNDUP(IF(B4441&gt;$D$5,0,($D$5-B4441+1)/365),0)</f>
        <v>1</v>
      </c>
      <c r="N4441" s="28">
        <f>IF(OR(L4441=1,M4441=1),IF(B4441+364&lt;=$D$5,(B4441+364-$D$4+1)/365,IF(B4441&gt;$D$4,($D$5-B4441+1)/365,$D$6/365)),0)</f>
        <v>0.1217379819888427</v>
      </c>
      <c r="O4441" s="28">
        <f>'Data &amp; Parameter'!$E$16*'Data &amp; Parameter'!$E$17*('Data &amp; Parameter'!$E$18+'Data &amp; Parameter'!$E$19)*'Data &amp; Parameter'!$E$20*'Data &amp; Parameter'!$E$37*N4441</f>
        <v>0.42324697232055314</v>
      </c>
      <c r="P4441">
        <f>ROUNDUP(IF(D4441&gt;$D$4,0,($D$4-D4441+1)/365),0)</f>
        <v>0</v>
      </c>
      <c r="Q4441">
        <f>ROUNDUP(IF(D4441&gt;$D$5,0,($D$5-D4441+1)/365),0)</f>
        <v>1</v>
      </c>
      <c r="R4441" s="28">
        <f>IF(OR(P4441=1,Q4441=1),IF(D4441+364&lt;=$D$5,(D4441+364-$D$4+1)/365,IF(D4441&gt;$D$4,($D$5-D4441+1)/365,$D$6/365)),0)</f>
        <v>0.12173633307965284</v>
      </c>
      <c r="S4441" s="28">
        <f>'Data &amp; Parameter'!$E$16*'Data &amp; Parameter'!$E$17*('Data &amp; Parameter'!$E$18+'Data &amp; Parameter'!$E$19)*'Data &amp; Parameter'!$E$20*'Data &amp; Parameter'!$E$37*R4441</f>
        <v>0.42324123955078946</v>
      </c>
      <c r="T4441" s="28">
        <f t="shared" si="69"/>
        <v>0.8464882118713426</v>
      </c>
    </row>
    <row r="4442" spans="1:20" ht="15.75" customHeight="1" x14ac:dyDescent="0.35">
      <c r="A4442">
        <v>4435</v>
      </c>
      <c r="B4442" s="76">
        <v>44257.56658564815</v>
      </c>
      <c r="C4442" s="1" t="s">
        <v>14048</v>
      </c>
      <c r="D4442" s="76">
        <v>44257.570983796293</v>
      </c>
      <c r="E4442" s="1" t="s">
        <v>14049</v>
      </c>
      <c r="F4442" s="1" t="s">
        <v>14050</v>
      </c>
      <c r="G4442" s="1" t="s">
        <v>123</v>
      </c>
      <c r="H4442" s="1" t="s">
        <v>124</v>
      </c>
      <c r="I4442" s="1" t="s">
        <v>125</v>
      </c>
      <c r="J4442" s="1" t="s">
        <v>11366</v>
      </c>
      <c r="K4442" s="1" t="s">
        <v>1812</v>
      </c>
      <c r="L4442">
        <f>ROUNDUP(IF(B4442&gt;$D$4,0,($D$4-B4442+1)/365),0)</f>
        <v>0</v>
      </c>
      <c r="M4442">
        <f>ROUNDUP(IF(B4442&gt;$D$5,0,($D$5-B4442+1)/365),0)</f>
        <v>1</v>
      </c>
      <c r="N4442" s="28">
        <f>IF(OR(L4442=1,M4442=1),IF(B4442+364&lt;=$D$5,(B4442+364-$D$4+1)/365,IF(B4442&gt;$D$4,($D$5-B4442+1)/365,$D$6/365)),0)</f>
        <v>0.12173538178589023</v>
      </c>
      <c r="O4442" s="28">
        <f>'Data &amp; Parameter'!$E$16*'Data &amp; Parameter'!$E$17*('Data &amp; Parameter'!$E$18+'Data &amp; Parameter'!$E$19)*'Data &amp; Parameter'!$E$20*'Data &amp; Parameter'!$E$37*N4442</f>
        <v>0.42323793218362077</v>
      </c>
      <c r="P4442">
        <f>ROUNDUP(IF(D4442&gt;$D$4,0,($D$4-D4442+1)/365),0)</f>
        <v>0</v>
      </c>
      <c r="Q4442">
        <f>ROUNDUP(IF(D4442&gt;$D$5,0,($D$5-D4442+1)/365),0)</f>
        <v>1</v>
      </c>
      <c r="R4442" s="28">
        <f>IF(OR(P4442=1,Q4442=1),IF(D4442+364&lt;=$D$5,(D4442+364-$D$4+1)/365,IF(D4442&gt;$D$4,($D$5-D4442+1)/365,$D$6/365)),0)</f>
        <v>0.12172333206495027</v>
      </c>
      <c r="S4442" s="28">
        <f>'Data &amp; Parameter'!$E$16*'Data &amp; Parameter'!$E$17*('Data &amp; Parameter'!$E$18+'Data &amp; Parameter'!$E$19)*'Data &amp; Parameter'!$E$20*'Data &amp; Parameter'!$E$37*R4442</f>
        <v>0.42319603886633533</v>
      </c>
      <c r="T4442" s="28">
        <f t="shared" si="69"/>
        <v>0.8464339710499561</v>
      </c>
    </row>
    <row r="4443" spans="1:20" ht="15.75" customHeight="1" x14ac:dyDescent="0.35">
      <c r="A4443">
        <v>4436</v>
      </c>
      <c r="B4443" s="76">
        <v>44257.567615740743</v>
      </c>
      <c r="C4443" s="1" t="s">
        <v>14051</v>
      </c>
      <c r="D4443" s="76">
        <v>44257.568252314813</v>
      </c>
      <c r="E4443" s="1" t="s">
        <v>14052</v>
      </c>
      <c r="F4443" s="1" t="s">
        <v>14053</v>
      </c>
      <c r="G4443" s="1" t="s">
        <v>123</v>
      </c>
      <c r="H4443" s="1" t="s">
        <v>124</v>
      </c>
      <c r="I4443" s="1" t="s">
        <v>125</v>
      </c>
      <c r="J4443" s="1" t="s">
        <v>10727</v>
      </c>
      <c r="K4443" s="1" t="s">
        <v>10781</v>
      </c>
      <c r="L4443">
        <f>ROUNDUP(IF(B4443&gt;$D$4,0,($D$4-B4443+1)/365),0)</f>
        <v>0</v>
      </c>
      <c r="M4443">
        <f>ROUNDUP(IF(B4443&gt;$D$5,0,($D$5-B4443+1)/365),0)</f>
        <v>1</v>
      </c>
      <c r="N4443" s="28">
        <f>IF(OR(L4443=1,M4443=1),IF(B4443+364&lt;=$D$5,(B4443+364-$D$4+1)/365,IF(B4443&gt;$D$4,($D$5-B4443+1)/365,$D$6/365)),0)</f>
        <v>0.12173255961440178</v>
      </c>
      <c r="O4443" s="28">
        <f>'Data &amp; Parameter'!$E$16*'Data &amp; Parameter'!$E$17*('Data &amp; Parameter'!$E$18+'Data &amp; Parameter'!$E$19)*'Data &amp; Parameter'!$E$20*'Data &amp; Parameter'!$E$37*N4443</f>
        <v>0.42322812032771234</v>
      </c>
      <c r="P4443">
        <f>ROUNDUP(IF(D4443&gt;$D$4,0,($D$4-D4443+1)/365),0)</f>
        <v>0</v>
      </c>
      <c r="Q4443">
        <f>ROUNDUP(IF(D4443&gt;$D$5,0,($D$5-D4443+1)/365),0)</f>
        <v>1</v>
      </c>
      <c r="R4443" s="28">
        <f>IF(OR(P4443=1,Q4443=1),IF(D4443+364&lt;=$D$5,(D4443+364-$D$4+1)/365,IF(D4443&gt;$D$4,($D$5-D4443+1)/365,$D$6/365)),0)</f>
        <v>0.12173081557585361</v>
      </c>
      <c r="S4443" s="28">
        <f>'Data &amp; Parameter'!$E$16*'Data &amp; Parameter'!$E$17*('Data &amp; Parameter'!$E$18+'Data &amp; Parameter'!$E$19)*'Data &amp; Parameter'!$E$20*'Data &amp; Parameter'!$E$37*R4443</f>
        <v>0.42322205682129416</v>
      </c>
      <c r="T4443" s="28">
        <f t="shared" si="69"/>
        <v>0.8464501771490065</v>
      </c>
    </row>
    <row r="4444" spans="1:20" ht="15.75" customHeight="1" x14ac:dyDescent="0.35">
      <c r="A4444">
        <v>4437</v>
      </c>
      <c r="B4444" s="76">
        <v>44257.570925925931</v>
      </c>
      <c r="C4444" s="1" t="s">
        <v>14054</v>
      </c>
      <c r="D4444" s="76">
        <v>44257.571608796294</v>
      </c>
      <c r="E4444" s="1" t="s">
        <v>14055</v>
      </c>
      <c r="F4444" s="1" t="s">
        <v>14056</v>
      </c>
      <c r="G4444" s="1" t="s">
        <v>123</v>
      </c>
      <c r="H4444" s="1" t="s">
        <v>124</v>
      </c>
      <c r="I4444" s="1" t="s">
        <v>125</v>
      </c>
      <c r="J4444" s="1" t="s">
        <v>9763</v>
      </c>
      <c r="K4444" s="1" t="s">
        <v>14057</v>
      </c>
      <c r="L4444">
        <f>ROUNDUP(IF(B4444&gt;$D$4,0,($D$4-B4444+1)/365),0)</f>
        <v>0</v>
      </c>
      <c r="M4444">
        <f>ROUNDUP(IF(B4444&gt;$D$5,0,($D$5-B4444+1)/365),0)</f>
        <v>1</v>
      </c>
      <c r="N4444" s="28">
        <f>IF(OR(L4444=1,M4444=1),IF(B4444+364&lt;=$D$5,(B4444+364-$D$4+1)/365,IF(B4444&gt;$D$4,($D$5-B4444+1)/365,$D$6/365)),0)</f>
        <v>0.12172349061388746</v>
      </c>
      <c r="O4444" s="28">
        <f>'Data &amp; Parameter'!$E$16*'Data &amp; Parameter'!$E$17*('Data &amp; Parameter'!$E$18+'Data &amp; Parameter'!$E$19)*'Data &amp; Parameter'!$E$20*'Data &amp; Parameter'!$E$37*N4444</f>
        <v>0.42319659009411598</v>
      </c>
      <c r="P4444">
        <f>ROUNDUP(IF(D4444&gt;$D$4,0,($D$4-D4444+1)/365),0)</f>
        <v>0</v>
      </c>
      <c r="Q4444">
        <f>ROUNDUP(IF(D4444&gt;$D$5,0,($D$5-D4444+1)/365),0)</f>
        <v>1</v>
      </c>
      <c r="R4444" s="28">
        <f>IF(OR(P4444=1,Q4444=1),IF(D4444+364&lt;=$D$5,(D4444+364-$D$4+1)/365,IF(D4444&gt;$D$4,($D$5-D4444+1)/365,$D$6/365)),0)</f>
        <v>0.12172161973618156</v>
      </c>
      <c r="S4444" s="28">
        <f>'Data &amp; Parameter'!$E$16*'Data &amp; Parameter'!$E$17*('Data &amp; Parameter'!$E$18+'Data &amp; Parameter'!$E$19)*'Data &amp; Parameter'!$E$20*'Data &amp; Parameter'!$E$37*R4444</f>
        <v>0.42319008560544558</v>
      </c>
      <c r="T4444" s="28">
        <f t="shared" si="69"/>
        <v>0.8463866756995615</v>
      </c>
    </row>
    <row r="4445" spans="1:20" ht="15.75" customHeight="1" x14ac:dyDescent="0.35">
      <c r="A4445">
        <v>4438</v>
      </c>
      <c r="B4445" s="76">
        <v>44257.580196759256</v>
      </c>
      <c r="C4445" s="1" t="s">
        <v>14058</v>
      </c>
      <c r="D4445" s="76">
        <v>44257.581550925926</v>
      </c>
      <c r="E4445" s="1" t="s">
        <v>14059</v>
      </c>
      <c r="F4445" s="1" t="s">
        <v>14060</v>
      </c>
      <c r="G4445" s="1" t="s">
        <v>123</v>
      </c>
      <c r="H4445" s="1" t="s">
        <v>124</v>
      </c>
      <c r="I4445" s="1" t="s">
        <v>125</v>
      </c>
      <c r="J4445" s="1" t="s">
        <v>11366</v>
      </c>
      <c r="K4445" s="1" t="s">
        <v>11694</v>
      </c>
      <c r="L4445">
        <f>ROUNDUP(IF(B4445&gt;$D$4,0,($D$4-B4445+1)/365),0)</f>
        <v>0</v>
      </c>
      <c r="M4445">
        <f>ROUNDUP(IF(B4445&gt;$D$5,0,($D$5-B4445+1)/365),0)</f>
        <v>1</v>
      </c>
      <c r="N4445" s="28">
        <f>IF(OR(L4445=1,M4445=1),IF(B4445+364&lt;=$D$5,(B4445+364-$D$4+1)/365,IF(B4445&gt;$D$4,($D$5-B4445+1)/365,$D$6/365)),0)</f>
        <v>0.12169809107053133</v>
      </c>
      <c r="O4445" s="28">
        <f>'Data &amp; Parameter'!$E$16*'Data &amp; Parameter'!$E$17*('Data &amp; Parameter'!$E$18+'Data &amp; Parameter'!$E$19)*'Data &amp; Parameter'!$E$20*'Data &amp; Parameter'!$E$37*N4445</f>
        <v>0.42310828339107903</v>
      </c>
      <c r="P4445">
        <f>ROUNDUP(IF(D4445&gt;$D$4,0,($D$4-D4445+1)/365),0)</f>
        <v>0</v>
      </c>
      <c r="Q4445">
        <f>ROUNDUP(IF(D4445&gt;$D$5,0,($D$5-D4445+1)/365),0)</f>
        <v>1</v>
      </c>
      <c r="R4445" s="28">
        <f>IF(OR(P4445=1,Q4445=1),IF(D4445+364&lt;=$D$5,(D4445+364-$D$4+1)/365,IF(D4445&gt;$D$4,($D$5-D4445+1)/365,$D$6/365)),0)</f>
        <v>0.12169438102485912</v>
      </c>
      <c r="S4445" s="28">
        <f>'Data &amp; Parameter'!$E$16*'Data &amp; Parameter'!$E$17*('Data &amp; Parameter'!$E$18+'Data &amp; Parameter'!$E$19)*'Data &amp; Parameter'!$E$20*'Data &amp; Parameter'!$E$37*R4445</f>
        <v>0.42309538465912799</v>
      </c>
      <c r="T4445" s="28">
        <f t="shared" si="69"/>
        <v>0.84620366805020697</v>
      </c>
    </row>
    <row r="4446" spans="1:20" ht="15.75" customHeight="1" x14ac:dyDescent="0.35">
      <c r="A4446">
        <v>4439</v>
      </c>
      <c r="B4446" s="76">
        <v>44257.585219907407</v>
      </c>
      <c r="C4446" s="1" t="s">
        <v>14061</v>
      </c>
      <c r="D4446" s="76">
        <v>44257.586145833338</v>
      </c>
      <c r="E4446" s="1" t="s">
        <v>14062</v>
      </c>
      <c r="F4446" s="1" t="s">
        <v>14063</v>
      </c>
      <c r="G4446" s="1" t="s">
        <v>123</v>
      </c>
      <c r="H4446" s="1" t="s">
        <v>124</v>
      </c>
      <c r="I4446" s="1" t="s">
        <v>125</v>
      </c>
      <c r="J4446" s="1" t="s">
        <v>11366</v>
      </c>
      <c r="K4446" s="1" t="s">
        <v>11694</v>
      </c>
      <c r="L4446">
        <f>ROUNDUP(IF(B4446&gt;$D$4,0,($D$4-B4446+1)/365),0)</f>
        <v>0</v>
      </c>
      <c r="M4446">
        <f>ROUNDUP(IF(B4446&gt;$D$5,0,($D$5-B4446+1)/365),0)</f>
        <v>1</v>
      </c>
      <c r="N4446" s="28">
        <f>IF(OR(L4446=1,M4446=1),IF(B4446+364&lt;=$D$5,(B4446+364-$D$4+1)/365,IF(B4446&gt;$D$4,($D$5-B4446+1)/365,$D$6/365)),0)</f>
        <v>0.12168432902080271</v>
      </c>
      <c r="O4446" s="28">
        <f>'Data &amp; Parameter'!$E$16*'Data &amp; Parameter'!$E$17*('Data &amp; Parameter'!$E$18+'Data &amp; Parameter'!$E$19)*'Data &amp; Parameter'!$E$20*'Data &amp; Parameter'!$E$37*N4446</f>
        <v>0.42306043681283451</v>
      </c>
      <c r="P4446">
        <f>ROUNDUP(IF(D4446&gt;$D$4,0,($D$4-D4446+1)/365),0)</f>
        <v>0</v>
      </c>
      <c r="Q4446">
        <f>ROUNDUP(IF(D4446&gt;$D$5,0,($D$5-D4446+1)/365),0)</f>
        <v>1</v>
      </c>
      <c r="R4446" s="28">
        <f>IF(OR(P4446=1,Q4446=1),IF(D4446+364&lt;=$D$5,(D4446+364-$D$4+1)/365,IF(D4446&gt;$D$4,($D$5-D4446+1)/365,$D$6/365)),0)</f>
        <v>0.1216817922374291</v>
      </c>
      <c r="S4446" s="28">
        <f>'Data &amp; Parameter'!$E$16*'Data &amp; Parameter'!$E$17*('Data &amp; Parameter'!$E$18+'Data &amp; Parameter'!$E$19)*'Data &amp; Parameter'!$E$20*'Data &amp; Parameter'!$E$37*R4446</f>
        <v>0.42305161716702822</v>
      </c>
      <c r="T4446" s="28">
        <f t="shared" si="69"/>
        <v>0.84611205397986278</v>
      </c>
    </row>
    <row r="4447" spans="1:20" ht="15.75" customHeight="1" x14ac:dyDescent="0.35">
      <c r="A4447">
        <v>4440</v>
      </c>
      <c r="B4447" s="76">
        <v>44257.591041666667</v>
      </c>
      <c r="C4447" s="1" t="s">
        <v>14064</v>
      </c>
      <c r="D4447" s="76">
        <v>44257.591840277775</v>
      </c>
      <c r="E4447" s="1" t="s">
        <v>14065</v>
      </c>
      <c r="F4447" s="1" t="s">
        <v>14066</v>
      </c>
      <c r="G4447" s="1" t="s">
        <v>123</v>
      </c>
      <c r="H4447" s="1" t="s">
        <v>124</v>
      </c>
      <c r="I4447" s="1" t="s">
        <v>125</v>
      </c>
      <c r="J4447" s="1" t="s">
        <v>11366</v>
      </c>
      <c r="K4447" s="1" t="s">
        <v>11694</v>
      </c>
      <c r="L4447">
        <f>ROUNDUP(IF(B4447&gt;$D$4,0,($D$4-B4447+1)/365),0)</f>
        <v>0</v>
      </c>
      <c r="M4447">
        <f>ROUNDUP(IF(B4447&gt;$D$5,0,($D$5-B4447+1)/365),0)</f>
        <v>1</v>
      </c>
      <c r="N4447" s="28">
        <f>IF(OR(L4447=1,M4447=1),IF(B4447+364&lt;=$D$5,(B4447+364-$D$4+1)/365,IF(B4447&gt;$D$4,($D$5-B4447+1)/365,$D$6/365)),0)</f>
        <v>0.12166837899543406</v>
      </c>
      <c r="O4447" s="28">
        <f>'Data &amp; Parameter'!$E$16*'Data &amp; Parameter'!$E$17*('Data &amp; Parameter'!$E$18+'Data &amp; Parameter'!$E$19)*'Data &amp; Parameter'!$E$20*'Data &amp; Parameter'!$E$37*N4447</f>
        <v>0.42300498329015052</v>
      </c>
      <c r="P4447">
        <f>ROUNDUP(IF(D4447&gt;$D$4,0,($D$4-D4447+1)/365),0)</f>
        <v>0</v>
      </c>
      <c r="Q4447">
        <f>ROUNDUP(IF(D4447&gt;$D$5,0,($D$5-D4447+1)/365),0)</f>
        <v>1</v>
      </c>
      <c r="R4447" s="28">
        <f>IF(OR(P4447=1,Q4447=1),IF(D4447+364&lt;=$D$5,(D4447+364-$D$4+1)/365,IF(D4447&gt;$D$4,($D$5-D4447+1)/365,$D$6/365)),0)</f>
        <v>0.12166619101979399</v>
      </c>
      <c r="S4447" s="28">
        <f>'Data &amp; Parameter'!$E$16*'Data &amp; Parameter'!$E$17*('Data &amp; Parameter'!$E$18+'Data &amp; Parameter'!$E$19)*'Data &amp; Parameter'!$E$20*'Data &amp; Parameter'!$E$37*R4447</f>
        <v>0.422997376345711</v>
      </c>
      <c r="T4447" s="28">
        <f t="shared" si="69"/>
        <v>0.84600235963586146</v>
      </c>
    </row>
    <row r="4448" spans="1:20" ht="15.75" customHeight="1" x14ac:dyDescent="0.35">
      <c r="A4448">
        <v>4441</v>
      </c>
      <c r="B4448" s="76">
        <v>44257.593993055554</v>
      </c>
      <c r="C4448" s="1" t="s">
        <v>14067</v>
      </c>
      <c r="D4448" s="76">
        <v>44257.594618055555</v>
      </c>
      <c r="E4448" s="1" t="s">
        <v>14068</v>
      </c>
      <c r="F4448" s="1" t="s">
        <v>14069</v>
      </c>
      <c r="G4448" s="1" t="s">
        <v>123</v>
      </c>
      <c r="H4448" s="1" t="s">
        <v>124</v>
      </c>
      <c r="I4448" s="1" t="s">
        <v>125</v>
      </c>
      <c r="J4448" s="1" t="s">
        <v>12777</v>
      </c>
      <c r="K4448" s="1" t="s">
        <v>10635</v>
      </c>
      <c r="L4448">
        <f>ROUNDUP(IF(B4448&gt;$D$4,0,($D$4-B4448+1)/365),0)</f>
        <v>0</v>
      </c>
      <c r="M4448">
        <f>ROUNDUP(IF(B4448&gt;$D$5,0,($D$5-B4448+1)/365),0)</f>
        <v>1</v>
      </c>
      <c r="N4448" s="28">
        <f>IF(OR(L4448=1,M4448=1),IF(B4448+364&lt;=$D$5,(B4448+364-$D$4+1)/365,IF(B4448&gt;$D$4,($D$5-B4448+1)/365,$D$6/365)),0)</f>
        <v>0.12166029299848174</v>
      </c>
      <c r="O4448" s="28">
        <f>'Data &amp; Parameter'!$E$16*'Data &amp; Parameter'!$E$17*('Data &amp; Parameter'!$E$18+'Data &amp; Parameter'!$E$19)*'Data &amp; Parameter'!$E$20*'Data &amp; Parameter'!$E$37*N4448</f>
        <v>0.42297687066932055</v>
      </c>
      <c r="P4448">
        <f>ROUNDUP(IF(D4448&gt;$D$4,0,($D$4-D4448+1)/365),0)</f>
        <v>0</v>
      </c>
      <c r="Q4448">
        <f>ROUNDUP(IF(D4448&gt;$D$5,0,($D$5-D4448+1)/365),0)</f>
        <v>1</v>
      </c>
      <c r="R4448" s="28">
        <f>IF(OR(P4448=1,Q4448=1),IF(D4448+364&lt;=$D$5,(D4448+364-$D$4+1)/365,IF(D4448&gt;$D$4,($D$5-D4448+1)/365,$D$6/365)),0)</f>
        <v>0.12165858066971302</v>
      </c>
      <c r="S4448" s="28">
        <f>'Data &amp; Parameter'!$E$16*'Data &amp; Parameter'!$E$17*('Data &amp; Parameter'!$E$18+'Data &amp; Parameter'!$E$19)*'Data &amp; Parameter'!$E$20*'Data &amp; Parameter'!$E$37*R4448</f>
        <v>0.42297091740843074</v>
      </c>
      <c r="T4448" s="28">
        <f t="shared" si="69"/>
        <v>0.84594778807775128</v>
      </c>
    </row>
    <row r="4449" spans="1:20" ht="15.75" customHeight="1" x14ac:dyDescent="0.35">
      <c r="A4449">
        <v>4442</v>
      </c>
      <c r="B4449" s="76">
        <v>44257.595034722224</v>
      </c>
      <c r="C4449" s="1" t="s">
        <v>14070</v>
      </c>
      <c r="D4449" s="76">
        <v>44257.595590277779</v>
      </c>
      <c r="E4449" s="1" t="s">
        <v>14071</v>
      </c>
      <c r="F4449" s="1" t="s">
        <v>14072</v>
      </c>
      <c r="G4449" s="1" t="s">
        <v>123</v>
      </c>
      <c r="H4449" s="1" t="s">
        <v>124</v>
      </c>
      <c r="I4449" s="1" t="s">
        <v>125</v>
      </c>
      <c r="J4449" s="1" t="s">
        <v>11651</v>
      </c>
      <c r="K4449" s="1" t="s">
        <v>11651</v>
      </c>
      <c r="L4449">
        <f>ROUNDUP(IF(B4449&gt;$D$4,0,($D$4-B4449+1)/365),0)</f>
        <v>0</v>
      </c>
      <c r="M4449">
        <f>ROUNDUP(IF(B4449&gt;$D$5,0,($D$5-B4449+1)/365),0)</f>
        <v>1</v>
      </c>
      <c r="N4449" s="28">
        <f>IF(OR(L4449=1,M4449=1),IF(B4449+364&lt;=$D$5,(B4449+364-$D$4+1)/365,IF(B4449&gt;$D$4,($D$5-B4449+1)/365,$D$6/365)),0)</f>
        <v>0.1216574391171939</v>
      </c>
      <c r="O4449" s="28">
        <f>'Data &amp; Parameter'!$E$16*'Data &amp; Parameter'!$E$17*('Data &amp; Parameter'!$E$18+'Data &amp; Parameter'!$E$19)*'Data &amp; Parameter'!$E$20*'Data &amp; Parameter'!$E$37*N4449</f>
        <v>0.42296694856781442</v>
      </c>
      <c r="P4449">
        <f>ROUNDUP(IF(D4449&gt;$D$4,0,($D$4-D4449+1)/365),0)</f>
        <v>0</v>
      </c>
      <c r="Q4449">
        <f>ROUNDUP(IF(D4449&gt;$D$5,0,($D$5-D4449+1)/365),0)</f>
        <v>1</v>
      </c>
      <c r="R4449" s="28">
        <f>IF(OR(P4449=1,Q4449=1),IF(D4449+364&lt;=$D$5,(D4449+364-$D$4+1)/365,IF(D4449&gt;$D$4,($D$5-D4449+1)/365,$D$6/365)),0)</f>
        <v>0.12165591704718169</v>
      </c>
      <c r="S4449" s="28">
        <f>'Data &amp; Parameter'!$E$16*'Data &amp; Parameter'!$E$17*('Data &amp; Parameter'!$E$18+'Data &amp; Parameter'!$E$19)*'Data &amp; Parameter'!$E$20*'Data &amp; Parameter'!$E$37*R4449</f>
        <v>0.42296165678037223</v>
      </c>
      <c r="T4449" s="28">
        <f t="shared" si="69"/>
        <v>0.8459286053481867</v>
      </c>
    </row>
    <row r="4450" spans="1:20" ht="15.75" customHeight="1" x14ac:dyDescent="0.35">
      <c r="A4450">
        <v>4443</v>
      </c>
      <c r="B4450" s="76">
        <v>44257.595324074078</v>
      </c>
      <c r="C4450" s="1" t="s">
        <v>14073</v>
      </c>
      <c r="D4450" s="76">
        <v>44257.595891203702</v>
      </c>
      <c r="E4450" s="1" t="s">
        <v>14074</v>
      </c>
      <c r="F4450" s="1" t="s">
        <v>14075</v>
      </c>
      <c r="G4450" s="1" t="s">
        <v>123</v>
      </c>
      <c r="H4450" s="1" t="s">
        <v>124</v>
      </c>
      <c r="I4450" s="1" t="s">
        <v>125</v>
      </c>
      <c r="J4450" s="1" t="s">
        <v>11356</v>
      </c>
      <c r="K4450" s="1" t="s">
        <v>11651</v>
      </c>
      <c r="L4450">
        <f>ROUNDUP(IF(B4450&gt;$D$4,0,($D$4-B4450+1)/365),0)</f>
        <v>0</v>
      </c>
      <c r="M4450">
        <f>ROUNDUP(IF(B4450&gt;$D$5,0,($D$5-B4450+1)/365),0)</f>
        <v>1</v>
      </c>
      <c r="N4450" s="28">
        <f>IF(OR(L4450=1,M4450=1),IF(B4450+364&lt;=$D$5,(B4450+364-$D$4+1)/365,IF(B4450&gt;$D$4,($D$5-B4450+1)/365,$D$6/365)),0)</f>
        <v>0.12165664637238839</v>
      </c>
      <c r="O4450" s="28">
        <f>'Data &amp; Parameter'!$E$16*'Data &amp; Parameter'!$E$17*('Data &amp; Parameter'!$E$18+'Data &amp; Parameter'!$E$19)*'Data &amp; Parameter'!$E$20*'Data &amp; Parameter'!$E$37*N4450</f>
        <v>0.42296419242849559</v>
      </c>
      <c r="P4450">
        <f>ROUNDUP(IF(D4450&gt;$D$4,0,($D$4-D4450+1)/365),0)</f>
        <v>0</v>
      </c>
      <c r="Q4450">
        <f>ROUNDUP(IF(D4450&gt;$D$5,0,($D$5-D4450+1)/365),0)</f>
        <v>1</v>
      </c>
      <c r="R4450" s="28">
        <f>IF(OR(P4450=1,Q4450=1),IF(D4450+364&lt;=$D$5,(D4450+364-$D$4+1)/365,IF(D4450&gt;$D$4,($D$5-D4450+1)/365,$D$6/365)),0)</f>
        <v>0.12165509259259673</v>
      </c>
      <c r="S4450" s="28">
        <f>'Data &amp; Parameter'!$E$16*'Data &amp; Parameter'!$E$17*('Data &amp; Parameter'!$E$18+'Data &amp; Parameter'!$E$19)*'Data &amp; Parameter'!$E$20*'Data &amp; Parameter'!$E$37*R4450</f>
        <v>0.42295879039552503</v>
      </c>
      <c r="T4450" s="28">
        <f t="shared" si="69"/>
        <v>0.84592298282402067</v>
      </c>
    </row>
    <row r="4451" spans="1:20" ht="15.75" customHeight="1" x14ac:dyDescent="0.35">
      <c r="A4451">
        <v>4444</v>
      </c>
      <c r="B4451" s="76">
        <v>44257.600486111114</v>
      </c>
      <c r="C4451" s="1" t="s">
        <v>14076</v>
      </c>
      <c r="D4451" s="76">
        <v>44257.601157407407</v>
      </c>
      <c r="E4451" s="1" t="s">
        <v>14077</v>
      </c>
      <c r="F4451" s="1" t="s">
        <v>14078</v>
      </c>
      <c r="G4451" s="1" t="s">
        <v>123</v>
      </c>
      <c r="H4451" s="1" t="s">
        <v>124</v>
      </c>
      <c r="I4451" s="1" t="s">
        <v>125</v>
      </c>
      <c r="J4451" s="1" t="s">
        <v>11366</v>
      </c>
      <c r="K4451" s="1" t="s">
        <v>11651</v>
      </c>
      <c r="L4451">
        <f>ROUNDUP(IF(B4451&gt;$D$4,0,($D$4-B4451+1)/365),0)</f>
        <v>0</v>
      </c>
      <c r="M4451">
        <f>ROUNDUP(IF(B4451&gt;$D$5,0,($D$5-B4451+1)/365),0)</f>
        <v>1</v>
      </c>
      <c r="N4451" s="28">
        <f>IF(OR(L4451=1,M4451=1),IF(B4451+364&lt;=$D$5,(B4451+364-$D$4+1)/365,IF(B4451&gt;$D$4,($D$5-B4451+1)/365,$D$6/365)),0)</f>
        <v>0.12164250380516671</v>
      </c>
      <c r="O4451" s="28">
        <f>'Data &amp; Parameter'!$E$16*'Data &amp; Parameter'!$E$17*('Data &amp; Parameter'!$E$18+'Data &amp; Parameter'!$E$19)*'Data &amp; Parameter'!$E$20*'Data &amp; Parameter'!$E$37*N4451</f>
        <v>0.4229150229034252</v>
      </c>
      <c r="P4451">
        <f>ROUNDUP(IF(D4451&gt;$D$4,0,($D$4-D4451+1)/365),0)</f>
        <v>0</v>
      </c>
      <c r="Q4451">
        <f>ROUNDUP(IF(D4451&gt;$D$5,0,($D$5-D4451+1)/365),0)</f>
        <v>1</v>
      </c>
      <c r="R4451" s="28">
        <f>IF(OR(P4451=1,Q4451=1),IF(D4451+364&lt;=$D$5,(D4451+364-$D$4+1)/365,IF(D4451&gt;$D$4,($D$5-D4451+1)/365,$D$6/365)),0)</f>
        <v>0.12164066463724027</v>
      </c>
      <c r="S4451" s="28">
        <f>'Data &amp; Parameter'!$E$16*'Data &amp; Parameter'!$E$17*('Data &amp; Parameter'!$E$18+'Data &amp; Parameter'!$E$19)*'Data &amp; Parameter'!$E$20*'Data &amp; Parameter'!$E$37*R4451</f>
        <v>0.42290862866028323</v>
      </c>
      <c r="T4451" s="28">
        <f t="shared" si="69"/>
        <v>0.84582365156370842</v>
      </c>
    </row>
    <row r="4452" spans="1:20" ht="15.75" customHeight="1" x14ac:dyDescent="0.35">
      <c r="A4452">
        <v>4445</v>
      </c>
      <c r="B4452" s="76">
        <v>44257.604432870372</v>
      </c>
      <c r="C4452" s="1" t="s">
        <v>14079</v>
      </c>
      <c r="D4452" s="76">
        <v>44257.604837962965</v>
      </c>
      <c r="E4452" s="1" t="s">
        <v>14080</v>
      </c>
      <c r="F4452" s="1" t="s">
        <v>14081</v>
      </c>
      <c r="G4452" s="1" t="s">
        <v>123</v>
      </c>
      <c r="H4452" s="1" t="s">
        <v>124</v>
      </c>
      <c r="I4452" s="1" t="s">
        <v>125</v>
      </c>
      <c r="J4452" s="1" t="s">
        <v>11366</v>
      </c>
      <c r="K4452" s="1" t="s">
        <v>11651</v>
      </c>
      <c r="L4452">
        <f>ROUNDUP(IF(B4452&gt;$D$4,0,($D$4-B4452+1)/365),0)</f>
        <v>0</v>
      </c>
      <c r="M4452">
        <f>ROUNDUP(IF(B4452&gt;$D$5,0,($D$5-B4452+1)/365),0)</f>
        <v>1</v>
      </c>
      <c r="N4452" s="28">
        <f>IF(OR(L4452=1,M4452=1),IF(B4452+364&lt;=$D$5,(B4452+364-$D$4+1)/365,IF(B4452&gt;$D$4,($D$5-B4452+1)/365,$D$6/365)),0)</f>
        <v>0.12163169076610421</v>
      </c>
      <c r="O4452" s="28">
        <f>'Data &amp; Parameter'!$E$16*'Data &amp; Parameter'!$E$17*('Data &amp; Parameter'!$E$18+'Data &amp; Parameter'!$E$19)*'Data &amp; Parameter'!$E$20*'Data &amp; Parameter'!$E$37*N4452</f>
        <v>0.42287742916341065</v>
      </c>
      <c r="P4452">
        <f>ROUNDUP(IF(D4452&gt;$D$4,0,($D$4-D4452+1)/365),0)</f>
        <v>0</v>
      </c>
      <c r="Q4452">
        <f>ROUNDUP(IF(D4452&gt;$D$5,0,($D$5-D4452+1)/365),0)</f>
        <v>1</v>
      </c>
      <c r="R4452" s="28">
        <f>IF(OR(P4452=1,Q4452=1),IF(D4452+364&lt;=$D$5,(D4452+364-$D$4+1)/365,IF(D4452&gt;$D$4,($D$5-D4452+1)/365,$D$6/365)),0)</f>
        <v>0.12163058092338448</v>
      </c>
      <c r="S4452" s="28">
        <f>'Data &amp; Parameter'!$E$16*'Data &amp; Parameter'!$E$17*('Data &amp; Parameter'!$E$18+'Data &amp; Parameter'!$E$19)*'Data &amp; Parameter'!$E$20*'Data &amp; Parameter'!$E$37*R4452</f>
        <v>0.42287357056839203</v>
      </c>
      <c r="T4452" s="28">
        <f t="shared" si="69"/>
        <v>0.84575099973180268</v>
      </c>
    </row>
    <row r="4453" spans="1:20" ht="15.75" customHeight="1" x14ac:dyDescent="0.35">
      <c r="A4453">
        <v>4446</v>
      </c>
      <c r="B4453" s="76">
        <v>44257.604583333334</v>
      </c>
      <c r="C4453" s="1" t="s">
        <v>14082</v>
      </c>
      <c r="D4453" s="76">
        <v>44257.606319444443</v>
      </c>
      <c r="E4453" s="1" t="s">
        <v>14083</v>
      </c>
      <c r="F4453" s="1" t="s">
        <v>14084</v>
      </c>
      <c r="G4453" s="1" t="s">
        <v>123</v>
      </c>
      <c r="H4453" s="1" t="s">
        <v>124</v>
      </c>
      <c r="I4453" s="1" t="s">
        <v>125</v>
      </c>
      <c r="J4453" s="1" t="s">
        <v>9077</v>
      </c>
      <c r="K4453" s="1" t="s">
        <v>9077</v>
      </c>
      <c r="L4453">
        <f>ROUNDUP(IF(B4453&gt;$D$4,0,($D$4-B4453+1)/365),0)</f>
        <v>0</v>
      </c>
      <c r="M4453">
        <f>ROUNDUP(IF(B4453&gt;$D$5,0,($D$5-B4453+1)/365),0)</f>
        <v>1</v>
      </c>
      <c r="N4453" s="28">
        <f>IF(OR(L4453=1,M4453=1),IF(B4453+364&lt;=$D$5,(B4453+364-$D$4+1)/365,IF(B4453&gt;$D$4,($D$5-B4453+1)/365,$D$6/365)),0)</f>
        <v>0.12163127853881173</v>
      </c>
      <c r="O4453" s="28">
        <f>'Data &amp; Parameter'!$E$16*'Data &amp; Parameter'!$E$17*('Data &amp; Parameter'!$E$18+'Data &amp; Parameter'!$E$19)*'Data &amp; Parameter'!$E$20*'Data &amp; Parameter'!$E$37*N4453</f>
        <v>0.42287599597098702</v>
      </c>
      <c r="P4453">
        <f>ROUNDUP(IF(D4453&gt;$D$4,0,($D$4-D4453+1)/365),0)</f>
        <v>0</v>
      </c>
      <c r="Q4453">
        <f>ROUNDUP(IF(D4453&gt;$D$5,0,($D$5-D4453+1)/365),0)</f>
        <v>1</v>
      </c>
      <c r="R4453" s="28">
        <f>IF(OR(P4453=1,Q4453=1),IF(D4453+364&lt;=$D$5,(D4453+364-$D$4+1)/365,IF(D4453&gt;$D$4,($D$5-D4453+1)/365,$D$6/365)),0)</f>
        <v>0.12162652207001859</v>
      </c>
      <c r="S4453" s="28">
        <f>'Data &amp; Parameter'!$E$16*'Data &amp; Parameter'!$E$17*('Data &amp; Parameter'!$E$18+'Data &amp; Parameter'!$E$19)*'Data &amp; Parameter'!$E$20*'Data &amp; Parameter'!$E$37*R4453</f>
        <v>0.42285945913521283</v>
      </c>
      <c r="T4453" s="28">
        <f t="shared" si="69"/>
        <v>0.84573545510619985</v>
      </c>
    </row>
    <row r="4454" spans="1:20" ht="15.75" customHeight="1" x14ac:dyDescent="0.35">
      <c r="A4454">
        <v>4447</v>
      </c>
      <c r="B4454" s="76">
        <v>44257.609155092592</v>
      </c>
      <c r="C4454" s="1" t="s">
        <v>14085</v>
      </c>
      <c r="D4454" s="76">
        <v>44257.6097337963</v>
      </c>
      <c r="E4454" s="1" t="s">
        <v>14086</v>
      </c>
      <c r="F4454" s="1" t="s">
        <v>14087</v>
      </c>
      <c r="G4454" s="1" t="s">
        <v>123</v>
      </c>
      <c r="H4454" s="1" t="s">
        <v>124</v>
      </c>
      <c r="I4454" s="1" t="s">
        <v>125</v>
      </c>
      <c r="J4454" s="1" t="s">
        <v>11366</v>
      </c>
      <c r="K4454" s="1" t="s">
        <v>11651</v>
      </c>
      <c r="L4454">
        <f>ROUNDUP(IF(B4454&gt;$D$4,0,($D$4-B4454+1)/365),0)</f>
        <v>0</v>
      </c>
      <c r="M4454">
        <f>ROUNDUP(IF(B4454&gt;$D$5,0,($D$5-B4454+1)/365),0)</f>
        <v>1</v>
      </c>
      <c r="N4454" s="28">
        <f>IF(OR(L4454=1,M4454=1),IF(B4454+364&lt;=$D$5,(B4454+364-$D$4+1)/365,IF(B4454&gt;$D$4,($D$5-B4454+1)/365,$D$6/365)),0)</f>
        <v>0.1216187531709805</v>
      </c>
      <c r="O4454" s="28">
        <f>'Data &amp; Parameter'!$E$16*'Data &amp; Parameter'!$E$17*('Data &amp; Parameter'!$E$18+'Data &amp; Parameter'!$E$19)*'Data &amp; Parameter'!$E$20*'Data &amp; Parameter'!$E$37*N4454</f>
        <v>0.42283244897008265</v>
      </c>
      <c r="P4454">
        <f>ROUNDUP(IF(D4454&gt;$D$4,0,($D$4-D4454+1)/365),0)</f>
        <v>0</v>
      </c>
      <c r="Q4454">
        <f>ROUNDUP(IF(D4454&gt;$D$5,0,($D$5-D4454+1)/365),0)</f>
        <v>1</v>
      </c>
      <c r="R4454" s="28">
        <f>IF(OR(P4454=1,Q4454=1),IF(D4454+364&lt;=$D$5,(D4454+364-$D$4+1)/365,IF(D4454&gt;$D$4,($D$5-D4454+1)/365,$D$6/365)),0)</f>
        <v>0.1216171676813695</v>
      </c>
      <c r="S4454" s="28">
        <f>'Data &amp; Parameter'!$E$16*'Data &amp; Parameter'!$E$17*('Data &amp; Parameter'!$E$18+'Data &amp; Parameter'!$E$19)*'Data &amp; Parameter'!$E$20*'Data &amp; Parameter'!$E$37*R4454</f>
        <v>0.42282693669144505</v>
      </c>
      <c r="T4454" s="28">
        <f t="shared" si="69"/>
        <v>0.84565938566152776</v>
      </c>
    </row>
    <row r="4455" spans="1:20" ht="15.75" customHeight="1" x14ac:dyDescent="0.35">
      <c r="A4455">
        <v>4448</v>
      </c>
      <c r="B4455" s="76">
        <v>44257.610127314816</v>
      </c>
      <c r="C4455" s="1" t="s">
        <v>14088</v>
      </c>
      <c r="D4455" s="76">
        <v>44257.610706018517</v>
      </c>
      <c r="E4455" s="1" t="s">
        <v>14089</v>
      </c>
      <c r="F4455" s="1" t="s">
        <v>14090</v>
      </c>
      <c r="G4455" s="1" t="s">
        <v>123</v>
      </c>
      <c r="H4455" s="1" t="s">
        <v>124</v>
      </c>
      <c r="I4455" s="1" t="s">
        <v>125</v>
      </c>
      <c r="J4455" s="1" t="s">
        <v>9077</v>
      </c>
      <c r="K4455" s="1" t="s">
        <v>9077</v>
      </c>
      <c r="L4455">
        <f>ROUNDUP(IF(B4455&gt;$D$4,0,($D$4-B4455+1)/365),0)</f>
        <v>0</v>
      </c>
      <c r="M4455">
        <f>ROUNDUP(IF(B4455&gt;$D$5,0,($D$5-B4455+1)/365),0)</f>
        <v>1</v>
      </c>
      <c r="N4455" s="28">
        <f>IF(OR(L4455=1,M4455=1),IF(B4455+364&lt;=$D$5,(B4455+364-$D$4+1)/365,IF(B4455&gt;$D$4,($D$5-B4455+1)/365,$D$6/365)),0)</f>
        <v>0.12161608954844917</v>
      </c>
      <c r="O4455" s="28">
        <f>'Data &amp; Parameter'!$E$16*'Data &amp; Parameter'!$E$17*('Data &amp; Parameter'!$E$18+'Data &amp; Parameter'!$E$19)*'Data &amp; Parameter'!$E$20*'Data &amp; Parameter'!$E$37*N4455</f>
        <v>0.42282318834202415</v>
      </c>
      <c r="P4455">
        <f>ROUNDUP(IF(D4455&gt;$D$4,0,($D$4-D4455+1)/365),0)</f>
        <v>0</v>
      </c>
      <c r="Q4455">
        <f>ROUNDUP(IF(D4455&gt;$D$5,0,($D$5-D4455+1)/365),0)</f>
        <v>1</v>
      </c>
      <c r="R4455" s="28">
        <f>IF(OR(P4455=1,Q4455=1),IF(D4455+364&lt;=$D$5,(D4455+364-$D$4+1)/365,IF(D4455&gt;$D$4,($D$5-D4455+1)/365,$D$6/365)),0)</f>
        <v>0.1216145040588581</v>
      </c>
      <c r="S4455" s="28">
        <f>'Data &amp; Parameter'!$E$16*'Data &amp; Parameter'!$E$17*('Data &amp; Parameter'!$E$18+'Data &amp; Parameter'!$E$19)*'Data &amp; Parameter'!$E$20*'Data &amp; Parameter'!$E$37*R4455</f>
        <v>0.42281767606345583</v>
      </c>
      <c r="T4455" s="28">
        <f t="shared" si="69"/>
        <v>0.84564086440548003</v>
      </c>
    </row>
    <row r="4456" spans="1:20" ht="15.75" customHeight="1" x14ac:dyDescent="0.35">
      <c r="A4456">
        <v>4449</v>
      </c>
      <c r="B4456" s="76">
        <v>44257.612743055557</v>
      </c>
      <c r="C4456" s="1" t="s">
        <v>14091</v>
      </c>
      <c r="D4456" s="76">
        <v>44257.613576388889</v>
      </c>
      <c r="E4456" s="1" t="s">
        <v>14092</v>
      </c>
      <c r="F4456" s="1" t="s">
        <v>14093</v>
      </c>
      <c r="G4456" s="1" t="s">
        <v>123</v>
      </c>
      <c r="H4456" s="1" t="s">
        <v>124</v>
      </c>
      <c r="I4456" s="1" t="s">
        <v>125</v>
      </c>
      <c r="J4456" s="1" t="s">
        <v>11366</v>
      </c>
      <c r="K4456" s="1" t="s">
        <v>11651</v>
      </c>
      <c r="L4456">
        <f>ROUNDUP(IF(B4456&gt;$D$4,0,($D$4-B4456+1)/365),0)</f>
        <v>0</v>
      </c>
      <c r="M4456">
        <f>ROUNDUP(IF(B4456&gt;$D$5,0,($D$5-B4456+1)/365),0)</f>
        <v>1</v>
      </c>
      <c r="N4456" s="28">
        <f>IF(OR(L4456=1,M4456=1),IF(B4456+364&lt;=$D$5,(B4456+364-$D$4+1)/365,IF(B4456&gt;$D$4,($D$5-B4456+1)/365,$D$6/365)),0)</f>
        <v>0.12160892313546007</v>
      </c>
      <c r="O4456" s="28">
        <f>'Data &amp; Parameter'!$E$16*'Data &amp; Parameter'!$E$17*('Data &amp; Parameter'!$E$18+'Data &amp; Parameter'!$E$19)*'Data &amp; Parameter'!$E$20*'Data &amp; Parameter'!$E$37*N4456</f>
        <v>0.42279827284276517</v>
      </c>
      <c r="P4456">
        <f>ROUNDUP(IF(D4456&gt;$D$4,0,($D$4-D4456+1)/365),0)</f>
        <v>0</v>
      </c>
      <c r="Q4456">
        <f>ROUNDUP(IF(D4456&gt;$D$5,0,($D$5-D4456+1)/365),0)</f>
        <v>1</v>
      </c>
      <c r="R4456" s="28">
        <f>IF(OR(P4456=1,Q4456=1),IF(D4456+364&lt;=$D$5,(D4456+364-$D$4+1)/365,IF(D4456&gt;$D$4,($D$5-D4456+1)/365,$D$6/365)),0)</f>
        <v>0.12160664003044175</v>
      </c>
      <c r="S4456" s="28">
        <f>'Data &amp; Parameter'!$E$16*'Data &amp; Parameter'!$E$17*('Data &amp; Parameter'!$E$18+'Data &amp; Parameter'!$E$19)*'Data &amp; Parameter'!$E$20*'Data &amp; Parameter'!$E$37*R4456</f>
        <v>0.4227903351616018</v>
      </c>
      <c r="T4456" s="28">
        <f t="shared" si="69"/>
        <v>0.84558860800436697</v>
      </c>
    </row>
    <row r="4457" spans="1:20" ht="15.75" customHeight="1" x14ac:dyDescent="0.35">
      <c r="A4457">
        <v>4450</v>
      </c>
      <c r="B4457" s="76">
        <v>44257.613518518519</v>
      </c>
      <c r="C4457" s="1" t="s">
        <v>14094</v>
      </c>
      <c r="D4457" s="76">
        <v>44257.613993055551</v>
      </c>
      <c r="E4457" s="1" t="s">
        <v>14095</v>
      </c>
      <c r="F4457" s="1" t="s">
        <v>14096</v>
      </c>
      <c r="G4457" s="1" t="s">
        <v>123</v>
      </c>
      <c r="H4457" s="1" t="s">
        <v>124</v>
      </c>
      <c r="I4457" s="1" t="s">
        <v>125</v>
      </c>
      <c r="J4457" s="1" t="s">
        <v>9077</v>
      </c>
      <c r="K4457" s="1" t="s">
        <v>9077</v>
      </c>
      <c r="L4457">
        <f>ROUNDUP(IF(B4457&gt;$D$4,0,($D$4-B4457+1)/365),0)</f>
        <v>0</v>
      </c>
      <c r="M4457">
        <f>ROUNDUP(IF(B4457&gt;$D$5,0,($D$5-B4457+1)/365),0)</f>
        <v>1</v>
      </c>
      <c r="N4457" s="28">
        <f>IF(OR(L4457=1,M4457=1),IF(B4457+364&lt;=$D$5,(B4457+364-$D$4+1)/365,IF(B4457&gt;$D$4,($D$5-B4457+1)/365,$D$6/365)),0)</f>
        <v>0.12160679857939886</v>
      </c>
      <c r="O4457" s="28">
        <f>'Data &amp; Parameter'!$E$16*'Data &amp; Parameter'!$E$17*('Data &amp; Parameter'!$E$18+'Data &amp; Parameter'!$E$19)*'Data &amp; Parameter'!$E$20*'Data &amp; Parameter'!$E$37*N4457</f>
        <v>0.42279088638945173</v>
      </c>
      <c r="P4457">
        <f>ROUNDUP(IF(D4457&gt;$D$4,0,($D$4-D4457+1)/365),0)</f>
        <v>0</v>
      </c>
      <c r="Q4457">
        <f>ROUNDUP(IF(D4457&gt;$D$5,0,($D$5-D4457+1)/365),0)</f>
        <v>1</v>
      </c>
      <c r="R4457" s="28">
        <f>IF(OR(P4457=1,Q4457=1),IF(D4457+364&lt;=$D$5,(D4457+364-$D$4+1)/365,IF(D4457&gt;$D$4,($D$5-D4457+1)/365,$D$6/365)),0)</f>
        <v>0.12160549847794257</v>
      </c>
      <c r="S4457" s="28">
        <f>'Data &amp; Parameter'!$E$16*'Data &amp; Parameter'!$E$17*('Data &amp; Parameter'!$E$18+'Data &amp; Parameter'!$E$19)*'Data &amp; Parameter'!$E$20*'Data &amp; Parameter'!$E$37*R4457</f>
        <v>0.42278636632105487</v>
      </c>
      <c r="T4457" s="28">
        <f t="shared" si="69"/>
        <v>0.84557725271050654</v>
      </c>
    </row>
    <row r="4458" spans="1:20" ht="15.75" customHeight="1" x14ac:dyDescent="0.35">
      <c r="A4458">
        <v>4451</v>
      </c>
      <c r="B4458" s="76">
        <v>44257.615891203706</v>
      </c>
      <c r="C4458" s="1" t="s">
        <v>14097</v>
      </c>
      <c r="D4458" s="76">
        <v>44257.616631944446</v>
      </c>
      <c r="E4458" s="1" t="s">
        <v>14098</v>
      </c>
      <c r="F4458" s="1" t="s">
        <v>14099</v>
      </c>
      <c r="G4458" s="1" t="s">
        <v>123</v>
      </c>
      <c r="H4458" s="1" t="s">
        <v>124</v>
      </c>
      <c r="I4458" s="1" t="s">
        <v>125</v>
      </c>
      <c r="J4458" s="1" t="s">
        <v>11366</v>
      </c>
      <c r="K4458" s="1" t="s">
        <v>11651</v>
      </c>
      <c r="L4458">
        <f>ROUNDUP(IF(B4458&gt;$D$4,0,($D$4-B4458+1)/365),0)</f>
        <v>0</v>
      </c>
      <c r="M4458">
        <f>ROUNDUP(IF(B4458&gt;$D$5,0,($D$5-B4458+1)/365),0)</f>
        <v>1</v>
      </c>
      <c r="N4458" s="28">
        <f>IF(OR(L4458=1,M4458=1),IF(B4458+364&lt;=$D$5,(B4458+364-$D$4+1)/365,IF(B4458&gt;$D$4,($D$5-B4458+1)/365,$D$6/365)),0)</f>
        <v>0.12160029807203762</v>
      </c>
      <c r="O4458" s="28">
        <f>'Data &amp; Parameter'!$E$16*'Data &amp; Parameter'!$E$17*('Data &amp; Parameter'!$E$18+'Data &amp; Parameter'!$E$19)*'Data &amp; Parameter'!$E$20*'Data &amp; Parameter'!$E$37*N4458</f>
        <v>0.42276828604719008</v>
      </c>
      <c r="P4458">
        <f>ROUNDUP(IF(D4458&gt;$D$4,0,($D$4-D4458+1)/365),0)</f>
        <v>0</v>
      </c>
      <c r="Q4458">
        <f>ROUNDUP(IF(D4458&gt;$D$5,0,($D$5-D4458+1)/365),0)</f>
        <v>1</v>
      </c>
      <c r="R4458" s="28">
        <f>IF(OR(P4458=1,Q4458=1),IF(D4458+364&lt;=$D$5,(D4458+364-$D$4+1)/365,IF(D4458&gt;$D$4,($D$5-D4458+1)/365,$D$6/365)),0)</f>
        <v>0.12159826864535467</v>
      </c>
      <c r="S4458" s="28">
        <f>'Data &amp; Parameter'!$E$16*'Data &amp; Parameter'!$E$17*('Data &amp; Parameter'!$E$18+'Data &amp; Parameter'!$E$19)*'Data &amp; Parameter'!$E$20*'Data &amp; Parameter'!$E$37*R4458</f>
        <v>0.42276123033060042</v>
      </c>
      <c r="T4458" s="28">
        <f t="shared" si="69"/>
        <v>0.8455295163777905</v>
      </c>
    </row>
    <row r="4459" spans="1:20" ht="15.75" customHeight="1" x14ac:dyDescent="0.35">
      <c r="A4459">
        <v>4452</v>
      </c>
      <c r="B4459" s="76">
        <v>44257.615925925929</v>
      </c>
      <c r="C4459" s="1" t="s">
        <v>14100</v>
      </c>
      <c r="D4459" s="76">
        <v>44257.616597222222</v>
      </c>
      <c r="E4459" s="1" t="s">
        <v>14101</v>
      </c>
      <c r="F4459" s="1" t="s">
        <v>14102</v>
      </c>
      <c r="G4459" s="1" t="s">
        <v>123</v>
      </c>
      <c r="H4459" s="1" t="s">
        <v>124</v>
      </c>
      <c r="I4459" s="1" t="s">
        <v>125</v>
      </c>
      <c r="J4459" s="1" t="s">
        <v>9077</v>
      </c>
      <c r="K4459" s="1" t="s">
        <v>9077</v>
      </c>
      <c r="L4459">
        <f>ROUNDUP(IF(B4459&gt;$D$4,0,($D$4-B4459+1)/365),0)</f>
        <v>0</v>
      </c>
      <c r="M4459">
        <f>ROUNDUP(IF(B4459&gt;$D$5,0,($D$5-B4459+1)/365),0)</f>
        <v>1</v>
      </c>
      <c r="N4459" s="28">
        <f>IF(OR(L4459=1,M4459=1),IF(B4459+364&lt;=$D$5,(B4459+364-$D$4+1)/365,IF(B4459&gt;$D$4,($D$5-B4459+1)/365,$D$6/365)),0)</f>
        <v>0.12160020294265936</v>
      </c>
      <c r="O4459" s="28">
        <f>'Data &amp; Parameter'!$E$16*'Data &amp; Parameter'!$E$17*('Data &amp; Parameter'!$E$18+'Data &amp; Parameter'!$E$19)*'Data &amp; Parameter'!$E$20*'Data &amp; Parameter'!$E$37*N4459</f>
        <v>0.42276795531046624</v>
      </c>
      <c r="P4459">
        <f>ROUNDUP(IF(D4459&gt;$D$4,0,($D$4-D4459+1)/365),0)</f>
        <v>0</v>
      </c>
      <c r="Q4459">
        <f>ROUNDUP(IF(D4459&gt;$D$5,0,($D$5-D4459+1)/365),0)</f>
        <v>1</v>
      </c>
      <c r="R4459" s="28">
        <f>IF(OR(P4459=1,Q4459=1),IF(D4459+364&lt;=$D$5,(D4459+364-$D$4+1)/365,IF(D4459&gt;$D$4,($D$5-D4459+1)/365,$D$6/365)),0)</f>
        <v>0.12159836377473293</v>
      </c>
      <c r="S4459" s="28">
        <f>'Data &amp; Parameter'!$E$16*'Data &amp; Parameter'!$E$17*('Data &amp; Parameter'!$E$18+'Data &amp; Parameter'!$E$19)*'Data &amp; Parameter'!$E$20*'Data &amp; Parameter'!$E$37*R4459</f>
        <v>0.42276156106732427</v>
      </c>
      <c r="T4459" s="28">
        <f t="shared" si="69"/>
        <v>0.8455295163777905</v>
      </c>
    </row>
    <row r="4460" spans="1:20" ht="15.75" customHeight="1" x14ac:dyDescent="0.35">
      <c r="A4460">
        <v>4453</v>
      </c>
      <c r="B4460" s="76">
        <v>44257.619305555556</v>
      </c>
      <c r="C4460" s="1" t="s">
        <v>14103</v>
      </c>
      <c r="D4460" s="76">
        <v>44257.619756944448</v>
      </c>
      <c r="E4460" s="1" t="s">
        <v>14104</v>
      </c>
      <c r="F4460" s="1" t="s">
        <v>14105</v>
      </c>
      <c r="G4460" s="1" t="s">
        <v>123</v>
      </c>
      <c r="H4460" s="1" t="s">
        <v>124</v>
      </c>
      <c r="I4460" s="1" t="s">
        <v>125</v>
      </c>
      <c r="J4460" s="1" t="s">
        <v>11651</v>
      </c>
      <c r="K4460" s="1" t="s">
        <v>11651</v>
      </c>
      <c r="L4460">
        <f>ROUNDUP(IF(B4460&gt;$D$4,0,($D$4-B4460+1)/365),0)</f>
        <v>0</v>
      </c>
      <c r="M4460">
        <f>ROUNDUP(IF(B4460&gt;$D$5,0,($D$5-B4460+1)/365),0)</f>
        <v>1</v>
      </c>
      <c r="N4460" s="28">
        <f>IF(OR(L4460=1,M4460=1),IF(B4460+364&lt;=$D$5,(B4460+364-$D$4+1)/365,IF(B4460&gt;$D$4,($D$5-B4460+1)/365,$D$6/365)),0)</f>
        <v>0.12159094368340846</v>
      </c>
      <c r="O4460" s="28">
        <f>'Data &amp; Parameter'!$E$16*'Data &amp; Parameter'!$E$17*('Data &amp; Parameter'!$E$18+'Data &amp; Parameter'!$E$19)*'Data &amp; Parameter'!$E$20*'Data &amp; Parameter'!$E$37*N4460</f>
        <v>0.42273576360349152</v>
      </c>
      <c r="P4460">
        <f>ROUNDUP(IF(D4460&gt;$D$4,0,($D$4-D4460+1)/365),0)</f>
        <v>0</v>
      </c>
      <c r="Q4460">
        <f>ROUNDUP(IF(D4460&gt;$D$5,0,($D$5-D4460+1)/365),0)</f>
        <v>1</v>
      </c>
      <c r="R4460" s="28">
        <f>IF(OR(P4460=1,Q4460=1),IF(D4460+364&lt;=$D$5,(D4460+364-$D$4+1)/365,IF(D4460&gt;$D$4,($D$5-D4460+1)/365,$D$6/365)),0)</f>
        <v>0.12158970700151109</v>
      </c>
      <c r="S4460" s="28">
        <f>'Data &amp; Parameter'!$E$16*'Data &amp; Parameter'!$E$17*('Data &amp; Parameter'!$E$18+'Data &amp; Parameter'!$E$19)*'Data &amp; Parameter'!$E$20*'Data &amp; Parameter'!$E$37*R4460</f>
        <v>0.42273146402615147</v>
      </c>
      <c r="T4460" s="28">
        <f t="shared" si="69"/>
        <v>0.84546722762964299</v>
      </c>
    </row>
    <row r="4461" spans="1:20" ht="15.75" customHeight="1" x14ac:dyDescent="0.35">
      <c r="A4461">
        <v>4454</v>
      </c>
      <c r="B4461" s="76">
        <v>44257.622395833328</v>
      </c>
      <c r="C4461" s="1" t="s">
        <v>14106</v>
      </c>
      <c r="D4461" s="76">
        <v>44257.626157407409</v>
      </c>
      <c r="E4461" s="1" t="s">
        <v>14107</v>
      </c>
      <c r="F4461" s="1" t="s">
        <v>14108</v>
      </c>
      <c r="G4461" s="1" t="s">
        <v>123</v>
      </c>
      <c r="H4461" s="1" t="s">
        <v>124</v>
      </c>
      <c r="I4461" s="1" t="s">
        <v>125</v>
      </c>
      <c r="J4461" s="1" t="s">
        <v>9077</v>
      </c>
      <c r="K4461" s="1" t="s">
        <v>9077</v>
      </c>
      <c r="L4461">
        <f>ROUNDUP(IF(B4461&gt;$D$4,0,($D$4-B4461+1)/365),0)</f>
        <v>0</v>
      </c>
      <c r="M4461">
        <f>ROUNDUP(IF(B4461&gt;$D$5,0,($D$5-B4461+1)/365),0)</f>
        <v>1</v>
      </c>
      <c r="N4461" s="28">
        <f>IF(OR(L4461=1,M4461=1),IF(B4461+364&lt;=$D$5,(B4461+364-$D$4+1)/365,IF(B4461&gt;$D$4,($D$5-B4461+1)/365,$D$6/365)),0)</f>
        <v>0.12158247716896306</v>
      </c>
      <c r="O4461" s="28">
        <f>'Data &amp; Parameter'!$E$16*'Data &amp; Parameter'!$E$17*('Data &amp; Parameter'!$E$18+'Data &amp; Parameter'!$E$19)*'Data &amp; Parameter'!$E$20*'Data &amp; Parameter'!$E$37*N4461</f>
        <v>0.42270632803583563</v>
      </c>
      <c r="P4461">
        <f>ROUNDUP(IF(D4461&gt;$D$4,0,($D$4-D4461+1)/365),0)</f>
        <v>0</v>
      </c>
      <c r="Q4461">
        <f>ROUNDUP(IF(D4461&gt;$D$5,0,($D$5-D4461+1)/365),0)</f>
        <v>1</v>
      </c>
      <c r="R4461" s="28">
        <f>IF(OR(P4461=1,Q4461=1),IF(D4461+364&lt;=$D$5,(D4461+364-$D$4+1)/365,IF(D4461&gt;$D$4,($D$5-D4461+1)/365,$D$6/365)),0)</f>
        <v>0.12157217148655136</v>
      </c>
      <c r="S4461" s="28">
        <f>'Data &amp; Parameter'!$E$16*'Data &amp; Parameter'!$E$17*('Data &amp; Parameter'!$E$18+'Data &amp; Parameter'!$E$19)*'Data &amp; Parameter'!$E$20*'Data &amp; Parameter'!$E$37*R4461</f>
        <v>0.42267049822489916</v>
      </c>
      <c r="T4461" s="28">
        <f t="shared" si="69"/>
        <v>0.84537682626073485</v>
      </c>
    </row>
    <row r="4462" spans="1:20" ht="15.75" customHeight="1" x14ac:dyDescent="0.35">
      <c r="A4462">
        <v>4455</v>
      </c>
      <c r="B4462" s="76">
        <v>44257.622627314813</v>
      </c>
      <c r="C4462" s="1" t="s">
        <v>14109</v>
      </c>
      <c r="D4462" s="76">
        <v>44257.623391203699</v>
      </c>
      <c r="E4462" s="1" t="s">
        <v>14110</v>
      </c>
      <c r="F4462" s="1" t="s">
        <v>14111</v>
      </c>
      <c r="G4462" s="1" t="s">
        <v>123</v>
      </c>
      <c r="H4462" s="1" t="s">
        <v>124</v>
      </c>
      <c r="I4462" s="1" t="s">
        <v>125</v>
      </c>
      <c r="J4462" s="1" t="s">
        <v>11366</v>
      </c>
      <c r="K4462" s="1" t="s">
        <v>11651</v>
      </c>
      <c r="L4462">
        <f>ROUNDUP(IF(B4462&gt;$D$4,0,($D$4-B4462+1)/365),0)</f>
        <v>0</v>
      </c>
      <c r="M4462">
        <f>ROUNDUP(IF(B4462&gt;$D$5,0,($D$5-B4462+1)/365),0)</f>
        <v>1</v>
      </c>
      <c r="N4462" s="28">
        <f>IF(OR(L4462=1,M4462=1),IF(B4462+364&lt;=$D$5,(B4462+364-$D$4+1)/365,IF(B4462&gt;$D$4,($D$5-B4462+1)/365,$D$6/365)),0)</f>
        <v>0.12158184297311467</v>
      </c>
      <c r="O4462" s="28">
        <f>'Data &amp; Parameter'!$E$16*'Data &amp; Parameter'!$E$17*('Data &amp; Parameter'!$E$18+'Data &amp; Parameter'!$E$19)*'Data &amp; Parameter'!$E$20*'Data &amp; Parameter'!$E$37*N4462</f>
        <v>0.42270412312436673</v>
      </c>
      <c r="P4462">
        <f>ROUNDUP(IF(D4462&gt;$D$4,0,($D$4-D4462+1)/365),0)</f>
        <v>0</v>
      </c>
      <c r="Q4462">
        <f>ROUNDUP(IF(D4462&gt;$D$5,0,($D$5-D4462+1)/365),0)</f>
        <v>1</v>
      </c>
      <c r="R4462" s="28">
        <f>IF(OR(P4462=1,Q4462=1),IF(D4462+364&lt;=$D$5,(D4462+364-$D$4+1)/365,IF(D4462&gt;$D$4,($D$5-D4462+1)/365,$D$6/365)),0)</f>
        <v>0.12157975012685288</v>
      </c>
      <c r="S4462" s="28">
        <f>'Data &amp; Parameter'!$E$16*'Data &amp; Parameter'!$E$17*('Data &amp; Parameter'!$E$18+'Data &amp; Parameter'!$E$19)*'Data &amp; Parameter'!$E$20*'Data &amp; Parameter'!$E$37*R4462</f>
        <v>0.4226968469166511</v>
      </c>
      <c r="T4462" s="28">
        <f t="shared" si="69"/>
        <v>0.84540097004101789</v>
      </c>
    </row>
    <row r="4463" spans="1:20" ht="15.75" customHeight="1" x14ac:dyDescent="0.35">
      <c r="A4463">
        <v>4456</v>
      </c>
      <c r="B4463" s="76">
        <v>44257.623715277776</v>
      </c>
      <c r="C4463" s="1" t="s">
        <v>14112</v>
      </c>
      <c r="D4463" s="76">
        <v>44257.624710648146</v>
      </c>
      <c r="E4463" s="1" t="s">
        <v>14113</v>
      </c>
      <c r="F4463" s="1" t="s">
        <v>14114</v>
      </c>
      <c r="G4463" s="1" t="s">
        <v>123</v>
      </c>
      <c r="H4463" s="1" t="s">
        <v>124</v>
      </c>
      <c r="I4463" s="1" t="s">
        <v>125</v>
      </c>
      <c r="J4463" s="1" t="s">
        <v>11651</v>
      </c>
      <c r="K4463" s="1" t="s">
        <v>11651</v>
      </c>
      <c r="L4463">
        <f>ROUNDUP(IF(B4463&gt;$D$4,0,($D$4-B4463+1)/365),0)</f>
        <v>0</v>
      </c>
      <c r="M4463">
        <f>ROUNDUP(IF(B4463&gt;$D$5,0,($D$5-B4463+1)/365),0)</f>
        <v>1</v>
      </c>
      <c r="N4463" s="28">
        <f>IF(OR(L4463=1,M4463=1),IF(B4463+364&lt;=$D$5,(B4463+364-$D$4+1)/365,IF(B4463&gt;$D$4,($D$5-B4463+1)/365,$D$6/365)),0)</f>
        <v>0.12157886225266912</v>
      </c>
      <c r="O4463" s="28">
        <f>'Data &amp; Parameter'!$E$16*'Data &amp; Parameter'!$E$17*('Data &amp; Parameter'!$E$18+'Data &amp; Parameter'!$E$19)*'Data &amp; Parameter'!$E$20*'Data &amp; Parameter'!$E$37*N4463</f>
        <v>0.42269376004060849</v>
      </c>
      <c r="P4463">
        <f>ROUNDUP(IF(D4463&gt;$D$4,0,($D$4-D4463+1)/365),0)</f>
        <v>0</v>
      </c>
      <c r="Q4463">
        <f>ROUNDUP(IF(D4463&gt;$D$5,0,($D$5-D4463+1)/365),0)</f>
        <v>1</v>
      </c>
      <c r="R4463" s="28">
        <f>IF(OR(P4463=1,Q4463=1),IF(D4463+364&lt;=$D$5,(D4463+364-$D$4+1)/365,IF(D4463&gt;$D$4,($D$5-D4463+1)/365,$D$6/365)),0)</f>
        <v>0.12157613521055892</v>
      </c>
      <c r="S4463" s="28">
        <f>'Data &amp; Parameter'!$E$16*'Data &amp; Parameter'!$E$17*('Data &amp; Parameter'!$E$18+'Data &amp; Parameter'!$E$19)*'Data &amp; Parameter'!$E$20*'Data &amp; Parameter'!$E$37*R4463</f>
        <v>0.42268427892142385</v>
      </c>
      <c r="T4463" s="28">
        <f t="shared" si="69"/>
        <v>0.84537803896203234</v>
      </c>
    </row>
    <row r="4464" spans="1:20" ht="15.75" customHeight="1" x14ac:dyDescent="0.35">
      <c r="A4464">
        <v>4457</v>
      </c>
      <c r="B4464" s="76">
        <v>44257.627858796295</v>
      </c>
      <c r="C4464" s="1" t="s">
        <v>14115</v>
      </c>
      <c r="D4464" s="76">
        <v>44257.629131944443</v>
      </c>
      <c r="E4464" s="1" t="s">
        <v>14116</v>
      </c>
      <c r="F4464" s="1" t="s">
        <v>14117</v>
      </c>
      <c r="G4464" s="1" t="s">
        <v>123</v>
      </c>
      <c r="H4464" s="1" t="s">
        <v>124</v>
      </c>
      <c r="I4464" s="1" t="s">
        <v>125</v>
      </c>
      <c r="J4464" s="1" t="s">
        <v>11651</v>
      </c>
      <c r="K4464" s="1" t="s">
        <v>11651</v>
      </c>
      <c r="L4464">
        <f>ROUNDUP(IF(B4464&gt;$D$4,0,($D$4-B4464+1)/365),0)</f>
        <v>0</v>
      </c>
      <c r="M4464">
        <f>ROUNDUP(IF(B4464&gt;$D$5,0,($D$5-B4464+1)/365),0)</f>
        <v>1</v>
      </c>
      <c r="N4464" s="28">
        <f>IF(OR(L4464=1,M4464=1),IF(B4464+364&lt;=$D$5,(B4464+364-$D$4+1)/365,IF(B4464&gt;$D$4,($D$5-B4464+1)/365,$D$6/365)),0)</f>
        <v>0.12156751014713647</v>
      </c>
      <c r="O4464" s="28">
        <f>'Data &amp; Parameter'!$E$16*'Data &amp; Parameter'!$E$17*('Data &amp; Parameter'!$E$18+'Data &amp; Parameter'!$E$19)*'Data &amp; Parameter'!$E$20*'Data &amp; Parameter'!$E$37*N4464</f>
        <v>0.42265429212584876</v>
      </c>
      <c r="P4464">
        <f>ROUNDUP(IF(D4464&gt;$D$4,0,($D$4-D4464+1)/365),0)</f>
        <v>0</v>
      </c>
      <c r="Q4464">
        <f>ROUNDUP(IF(D4464&gt;$D$5,0,($D$5-D4464+1)/365),0)</f>
        <v>1</v>
      </c>
      <c r="R4464" s="28">
        <f>IF(OR(P4464=1,Q4464=1),IF(D4464+364&lt;=$D$5,(D4464+364-$D$4+1)/365,IF(D4464&gt;$D$4,($D$5-D4464+1)/365,$D$6/365)),0)</f>
        <v>0.12156402207002018</v>
      </c>
      <c r="S4464" s="28">
        <f>'Data &amp; Parameter'!$E$16*'Data &amp; Parameter'!$E$17*('Data &amp; Parameter'!$E$18+'Data &amp; Parameter'!$E$19)*'Data &amp; Parameter'!$E$20*'Data &amp; Parameter'!$E$37*R4464</f>
        <v>0.42264216511294306</v>
      </c>
      <c r="T4464" s="28">
        <f t="shared" si="69"/>
        <v>0.84529645723879177</v>
      </c>
    </row>
    <row r="4465" spans="1:20" ht="15.75" customHeight="1" x14ac:dyDescent="0.35">
      <c r="A4465">
        <v>4458</v>
      </c>
      <c r="B4465" s="76">
        <v>44257.628460648149</v>
      </c>
      <c r="C4465" s="1" t="s">
        <v>14118</v>
      </c>
      <c r="D4465" s="76">
        <v>44257.629375000004</v>
      </c>
      <c r="E4465" s="1" t="s">
        <v>14119</v>
      </c>
      <c r="F4465" s="1" t="s">
        <v>14120</v>
      </c>
      <c r="G4465" s="1" t="s">
        <v>123</v>
      </c>
      <c r="H4465" s="1" t="s">
        <v>124</v>
      </c>
      <c r="I4465" s="1" t="s">
        <v>125</v>
      </c>
      <c r="J4465" s="1" t="s">
        <v>11366</v>
      </c>
      <c r="K4465" s="1" t="s">
        <v>11651</v>
      </c>
      <c r="L4465">
        <f>ROUNDUP(IF(B4465&gt;$D$4,0,($D$4-B4465+1)/365),0)</f>
        <v>0</v>
      </c>
      <c r="M4465">
        <f>ROUNDUP(IF(B4465&gt;$D$5,0,($D$5-B4465+1)/365),0)</f>
        <v>1</v>
      </c>
      <c r="N4465" s="28">
        <f>IF(OR(L4465=1,M4465=1),IF(B4465+364&lt;=$D$5,(B4465+364-$D$4+1)/365,IF(B4465&gt;$D$4,($D$5-B4465+1)/365,$D$6/365)),0)</f>
        <v>0.12156586123794662</v>
      </c>
      <c r="O4465" s="28">
        <f>'Data &amp; Parameter'!$E$16*'Data &amp; Parameter'!$E$17*('Data &amp; Parameter'!$E$18+'Data &amp; Parameter'!$E$19)*'Data &amp; Parameter'!$E$20*'Data &amp; Parameter'!$E$37*N4465</f>
        <v>0.42264855935608509</v>
      </c>
      <c r="P4465">
        <f>ROUNDUP(IF(D4465&gt;$D$4,0,($D$4-D4465+1)/365),0)</f>
        <v>0</v>
      </c>
      <c r="Q4465">
        <f>ROUNDUP(IF(D4465&gt;$D$5,0,($D$5-D4465+1)/365),0)</f>
        <v>1</v>
      </c>
      <c r="R4465" s="28">
        <f>IF(OR(P4465=1,Q4465=1),IF(D4465+364&lt;=$D$5,(D4465+364-$D$4+1)/365,IF(D4465&gt;$D$4,($D$5-D4465+1)/365,$D$6/365)),0)</f>
        <v>0.1215633561643724</v>
      </c>
      <c r="S4465" s="28">
        <f>'Data &amp; Parameter'!$E$16*'Data &amp; Parameter'!$E$17*('Data &amp; Parameter'!$E$18+'Data &amp; Parameter'!$E$19)*'Data &amp; Parameter'!$E$20*'Data &amp; Parameter'!$E$37*R4465</f>
        <v>0.4226398499558765</v>
      </c>
      <c r="T4465" s="28">
        <f t="shared" si="69"/>
        <v>0.84528840931196159</v>
      </c>
    </row>
    <row r="4466" spans="1:20" ht="15.75" customHeight="1" x14ac:dyDescent="0.35">
      <c r="A4466">
        <v>4459</v>
      </c>
      <c r="B4466" s="76">
        <v>44257.633715277778</v>
      </c>
      <c r="C4466" s="1" t="s">
        <v>14121</v>
      </c>
      <c r="D4466" s="76">
        <v>44257.634282407409</v>
      </c>
      <c r="E4466" s="1" t="s">
        <v>14122</v>
      </c>
      <c r="F4466" s="1" t="s">
        <v>14123</v>
      </c>
      <c r="G4466" s="1" t="s">
        <v>123</v>
      </c>
      <c r="H4466" s="1" t="s">
        <v>124</v>
      </c>
      <c r="I4466" s="1" t="s">
        <v>125</v>
      </c>
      <c r="J4466" s="1" t="s">
        <v>11366</v>
      </c>
      <c r="K4466" s="1" t="s">
        <v>11651</v>
      </c>
      <c r="L4466">
        <f>ROUNDUP(IF(B4466&gt;$D$4,0,($D$4-B4466+1)/365),0)</f>
        <v>0</v>
      </c>
      <c r="M4466">
        <f>ROUNDUP(IF(B4466&gt;$D$5,0,($D$5-B4466+1)/365),0)</f>
        <v>1</v>
      </c>
      <c r="N4466" s="28">
        <f>IF(OR(L4466=1,M4466=1),IF(B4466+364&lt;=$D$5,(B4466+364-$D$4+1)/365,IF(B4466&gt;$D$4,($D$5-B4466+1)/365,$D$6/365)),0)</f>
        <v>0.12155146499238956</v>
      </c>
      <c r="O4466" s="28">
        <f>'Data &amp; Parameter'!$E$16*'Data &amp; Parameter'!$E$17*('Data &amp; Parameter'!$E$18+'Data &amp; Parameter'!$E$19)*'Data &amp; Parameter'!$E$20*'Data &amp; Parameter'!$E$37*N4466</f>
        <v>0.42259850786644093</v>
      </c>
      <c r="P4466">
        <f>ROUNDUP(IF(D4466&gt;$D$4,0,($D$4-D4466+1)/365),0)</f>
        <v>0</v>
      </c>
      <c r="Q4466">
        <f>ROUNDUP(IF(D4466&gt;$D$5,0,($D$5-D4466+1)/365),0)</f>
        <v>1</v>
      </c>
      <c r="R4466" s="28">
        <f>IF(OR(P4466=1,Q4466=1),IF(D4466+364&lt;=$D$5,(D4466+364-$D$4+1)/365,IF(D4466&gt;$D$4,($D$5-D4466+1)/365,$D$6/365)),0)</f>
        <v>0.12154991121257795</v>
      </c>
      <c r="S4466" s="28">
        <f>'Data &amp; Parameter'!$E$16*'Data &amp; Parameter'!$E$17*('Data &amp; Parameter'!$E$18+'Data &amp; Parameter'!$E$19)*'Data &amp; Parameter'!$E$20*'Data &amp; Parameter'!$E$37*R4466</f>
        <v>0.42259310583340104</v>
      </c>
      <c r="T4466" s="28">
        <f t="shared" si="69"/>
        <v>0.84519161369984197</v>
      </c>
    </row>
    <row r="4467" spans="1:20" ht="15.75" customHeight="1" x14ac:dyDescent="0.35">
      <c r="A4467">
        <v>4460</v>
      </c>
      <c r="B4467" s="76">
        <v>44257.638182870374</v>
      </c>
      <c r="C4467" s="1" t="s">
        <v>14124</v>
      </c>
      <c r="D4467" s="76">
        <v>44257.639027777783</v>
      </c>
      <c r="E4467" s="1" t="s">
        <v>14125</v>
      </c>
      <c r="F4467" s="1" t="s">
        <v>14126</v>
      </c>
      <c r="G4467" s="1" t="s">
        <v>123</v>
      </c>
      <c r="H4467" s="1" t="s">
        <v>124</v>
      </c>
      <c r="I4467" s="1" t="s">
        <v>125</v>
      </c>
      <c r="J4467" s="1" t="s">
        <v>11366</v>
      </c>
      <c r="K4467" s="1" t="s">
        <v>11651</v>
      </c>
      <c r="L4467">
        <f>ROUNDUP(IF(B4467&gt;$D$4,0,($D$4-B4467+1)/365),0)</f>
        <v>0</v>
      </c>
      <c r="M4467">
        <f>ROUNDUP(IF(B4467&gt;$D$5,0,($D$5-B4467+1)/365),0)</f>
        <v>1</v>
      </c>
      <c r="N4467" s="28">
        <f>IF(OR(L4467=1,M4467=1),IF(B4467+364&lt;=$D$5,(B4467+364-$D$4+1)/365,IF(B4467&gt;$D$4,($D$5-B4467+1)/365,$D$6/365)),0)</f>
        <v>0.12153922501267317</v>
      </c>
      <c r="O4467" s="28">
        <f>'Data &amp; Parameter'!$E$16*'Data &amp; Parameter'!$E$17*('Data &amp; Parameter'!$E$18+'Data &amp; Parameter'!$E$19)*'Data &amp; Parameter'!$E$20*'Data &amp; Parameter'!$E$37*N4467</f>
        <v>0.4225559530756387</v>
      </c>
      <c r="P4467">
        <f>ROUNDUP(IF(D4467&gt;$D$4,0,($D$4-D4467+1)/365),0)</f>
        <v>0</v>
      </c>
      <c r="Q4467">
        <f>ROUNDUP(IF(D4467&gt;$D$5,0,($D$5-D4467+1)/365),0)</f>
        <v>1</v>
      </c>
      <c r="R4467" s="28">
        <f>IF(OR(P4467=1,Q4467=1),IF(D4467+364&lt;=$D$5,(D4467+364-$D$4+1)/365,IF(D4467&gt;$D$4,($D$5-D4467+1)/365,$D$6/365)),0)</f>
        <v>0.12153691019785545</v>
      </c>
      <c r="S4467" s="28">
        <f>'Data &amp; Parameter'!$E$16*'Data &amp; Parameter'!$E$17*('Data &amp; Parameter'!$E$18+'Data &amp; Parameter'!$E$19)*'Data &amp; Parameter'!$E$20*'Data &amp; Parameter'!$E$37*R4467</f>
        <v>0.42254790514887763</v>
      </c>
      <c r="T4467" s="28">
        <f t="shared" si="69"/>
        <v>0.84510385822451628</v>
      </c>
    </row>
    <row r="4468" spans="1:20" ht="15.75" customHeight="1" x14ac:dyDescent="0.35">
      <c r="A4468">
        <v>4461</v>
      </c>
      <c r="B4468" s="76">
        <v>44257.639745370368</v>
      </c>
      <c r="C4468" s="1" t="s">
        <v>14127</v>
      </c>
      <c r="D4468" s="76">
        <v>44257.640648148154</v>
      </c>
      <c r="E4468" s="1" t="s">
        <v>14128</v>
      </c>
      <c r="F4468" s="1" t="s">
        <v>14129</v>
      </c>
      <c r="G4468" s="1" t="s">
        <v>123</v>
      </c>
      <c r="H4468" s="1" t="s">
        <v>124</v>
      </c>
      <c r="I4468" s="1" t="s">
        <v>125</v>
      </c>
      <c r="J4468" s="1" t="s">
        <v>11651</v>
      </c>
      <c r="K4468" s="1" t="s">
        <v>11651</v>
      </c>
      <c r="L4468">
        <f>ROUNDUP(IF(B4468&gt;$D$4,0,($D$4-B4468+1)/365),0)</f>
        <v>0</v>
      </c>
      <c r="M4468">
        <f>ROUNDUP(IF(B4468&gt;$D$5,0,($D$5-B4468+1)/365),0)</f>
        <v>1</v>
      </c>
      <c r="N4468" s="28">
        <f>IF(OR(L4468=1,M4468=1),IF(B4468+364&lt;=$D$5,(B4468+364-$D$4+1)/365,IF(B4468&gt;$D$4,($D$5-B4468+1)/365,$D$6/365)),0)</f>
        <v>0.12153494419077131</v>
      </c>
      <c r="O4468" s="28">
        <f>'Data &amp; Parameter'!$E$16*'Data &amp; Parameter'!$E$17*('Data &amp; Parameter'!$E$18+'Data &amp; Parameter'!$E$19)*'Data &amp; Parameter'!$E$20*'Data &amp; Parameter'!$E$37*N4468</f>
        <v>0.4225410699234835</v>
      </c>
      <c r="P4468">
        <f>ROUNDUP(IF(D4468&gt;$D$4,0,($D$4-D4468+1)/365),0)</f>
        <v>0</v>
      </c>
      <c r="Q4468">
        <f>ROUNDUP(IF(D4468&gt;$D$5,0,($D$5-D4468+1)/365),0)</f>
        <v>1</v>
      </c>
      <c r="R4468" s="28">
        <f>IF(OR(P4468=1,Q4468=1),IF(D4468+364&lt;=$D$5,(D4468+364-$D$4+1)/365,IF(D4468&gt;$D$4,($D$5-D4468+1)/365,$D$6/365)),0)</f>
        <v>0.12153247082697655</v>
      </c>
      <c r="S4468" s="28">
        <f>'Data &amp; Parameter'!$E$16*'Data &amp; Parameter'!$E$17*('Data &amp; Parameter'!$E$18+'Data &amp; Parameter'!$E$19)*'Data &amp; Parameter'!$E$20*'Data &amp; Parameter'!$E$37*R4468</f>
        <v>0.42253247076880329</v>
      </c>
      <c r="T4468" s="28">
        <f t="shared" si="69"/>
        <v>0.8450735406922868</v>
      </c>
    </row>
    <row r="4469" spans="1:20" ht="15.75" customHeight="1" x14ac:dyDescent="0.35">
      <c r="A4469">
        <v>4462</v>
      </c>
      <c r="B4469" s="76">
        <v>44257.642997685187</v>
      </c>
      <c r="C4469" s="1" t="s">
        <v>14130</v>
      </c>
      <c r="D4469" s="76">
        <v>44257.643935185188</v>
      </c>
      <c r="E4469" s="1" t="s">
        <v>14131</v>
      </c>
      <c r="F4469" s="1" t="s">
        <v>14132</v>
      </c>
      <c r="G4469" s="1" t="s">
        <v>123</v>
      </c>
      <c r="H4469" s="1" t="s">
        <v>124</v>
      </c>
      <c r="I4469" s="1" t="s">
        <v>125</v>
      </c>
      <c r="J4469" s="1" t="s">
        <v>11366</v>
      </c>
      <c r="K4469" s="1" t="s">
        <v>11651</v>
      </c>
      <c r="L4469">
        <f>ROUNDUP(IF(B4469&gt;$D$4,0,($D$4-B4469+1)/365),0)</f>
        <v>0</v>
      </c>
      <c r="M4469">
        <f>ROUNDUP(IF(B4469&gt;$D$5,0,($D$5-B4469+1)/365),0)</f>
        <v>1</v>
      </c>
      <c r="N4469" s="28">
        <f>IF(OR(L4469=1,M4469=1),IF(B4469+364&lt;=$D$5,(B4469+364-$D$4+1)/365,IF(B4469&gt;$D$4,($D$5-B4469+1)/365,$D$6/365)),0)</f>
        <v>0.1215260337392141</v>
      </c>
      <c r="O4469" s="28">
        <f>'Data &amp; Parameter'!$E$16*'Data &amp; Parameter'!$E$17*('Data &amp; Parameter'!$E$18+'Data &amp; Parameter'!$E$19)*'Data &amp; Parameter'!$E$20*'Data &amp; Parameter'!$E$37*N4469</f>
        <v>0.422510090917737</v>
      </c>
      <c r="P4469">
        <f>ROUNDUP(IF(D4469&gt;$D$4,0,($D$4-D4469+1)/365),0)</f>
        <v>0</v>
      </c>
      <c r="Q4469">
        <f>ROUNDUP(IF(D4469&gt;$D$5,0,($D$5-D4469+1)/365),0)</f>
        <v>1</v>
      </c>
      <c r="R4469" s="28">
        <f>IF(OR(P4469=1,Q4469=1),IF(D4469+364&lt;=$D$5,(D4469+364-$D$4+1)/365,IF(D4469&gt;$D$4,($D$5-D4469+1)/365,$D$6/365)),0)</f>
        <v>0.12152346524606102</v>
      </c>
      <c r="S4469" s="28">
        <f>'Data &amp; Parameter'!$E$16*'Data &amp; Parameter'!$E$17*('Data &amp; Parameter'!$E$18+'Data &amp; Parameter'!$E$19)*'Data &amp; Parameter'!$E$20*'Data &amp; Parameter'!$E$37*R4469</f>
        <v>0.42250116102640228</v>
      </c>
      <c r="T4469" s="28">
        <f t="shared" si="69"/>
        <v>0.84501125194413929</v>
      </c>
    </row>
    <row r="4470" spans="1:20" ht="15.75" customHeight="1" x14ac:dyDescent="0.35">
      <c r="A4470">
        <v>4463</v>
      </c>
      <c r="B4470" s="76">
        <v>44257.643958333334</v>
      </c>
      <c r="C4470" s="1" t="s">
        <v>14133</v>
      </c>
      <c r="D4470" s="76">
        <v>44257.64472222222</v>
      </c>
      <c r="E4470" s="1" t="s">
        <v>14134</v>
      </c>
      <c r="F4470" s="1" t="s">
        <v>14135</v>
      </c>
      <c r="G4470" s="1" t="s">
        <v>123</v>
      </c>
      <c r="H4470" s="1" t="s">
        <v>124</v>
      </c>
      <c r="I4470" s="1" t="s">
        <v>125</v>
      </c>
      <c r="J4470" s="1" t="s">
        <v>14136</v>
      </c>
      <c r="K4470" s="1" t="s">
        <v>11651</v>
      </c>
      <c r="L4470">
        <f>ROUNDUP(IF(B4470&gt;$D$4,0,($D$4-B4470+1)/365),0)</f>
        <v>0</v>
      </c>
      <c r="M4470">
        <f>ROUNDUP(IF(B4470&gt;$D$5,0,($D$5-B4470+1)/365),0)</f>
        <v>1</v>
      </c>
      <c r="N4470" s="28">
        <f>IF(OR(L4470=1,M4470=1),IF(B4470+364&lt;=$D$5,(B4470+364-$D$4+1)/365,IF(B4470&gt;$D$4,($D$5-B4470+1)/365,$D$6/365)),0)</f>
        <v>0.12152340182648216</v>
      </c>
      <c r="O4470" s="28">
        <f>'Data &amp; Parameter'!$E$16*'Data &amp; Parameter'!$E$17*('Data &amp; Parameter'!$E$18+'Data &amp; Parameter'!$E$19)*'Data &amp; Parameter'!$E$20*'Data &amp; Parameter'!$E$37*N4470</f>
        <v>0.4225009405352762</v>
      </c>
      <c r="P4470">
        <f>ROUNDUP(IF(D4470&gt;$D$4,0,($D$4-D4470+1)/365),0)</f>
        <v>0</v>
      </c>
      <c r="Q4470">
        <f>ROUNDUP(IF(D4470&gt;$D$5,0,($D$5-D4470+1)/365),0)</f>
        <v>1</v>
      </c>
      <c r="R4470" s="28">
        <f>IF(OR(P4470=1,Q4470=1),IF(D4470+364&lt;=$D$5,(D4470+364-$D$4+1)/365,IF(D4470&gt;$D$4,($D$5-D4470+1)/365,$D$6/365)),0)</f>
        <v>0.12152130898022036</v>
      </c>
      <c r="S4470" s="28">
        <f>'Data &amp; Parameter'!$E$16*'Data &amp; Parameter'!$E$17*('Data &amp; Parameter'!$E$18+'Data &amp; Parameter'!$E$19)*'Data &amp; Parameter'!$E$20*'Data &amp; Parameter'!$E$37*R4470</f>
        <v>0.42249366432756053</v>
      </c>
      <c r="T4470" s="28">
        <f t="shared" si="69"/>
        <v>0.84499460486283673</v>
      </c>
    </row>
    <row r="4471" spans="1:20" ht="15.75" customHeight="1" x14ac:dyDescent="0.35">
      <c r="A4471">
        <v>4464</v>
      </c>
      <c r="B4471" s="76">
        <v>44257.646898148145</v>
      </c>
      <c r="C4471" s="1" t="s">
        <v>14137</v>
      </c>
      <c r="D4471" s="76">
        <v>44257.648946759262</v>
      </c>
      <c r="E4471" s="1" t="s">
        <v>14138</v>
      </c>
      <c r="F4471" s="1" t="s">
        <v>14139</v>
      </c>
      <c r="G4471" s="1" t="s">
        <v>123</v>
      </c>
      <c r="H4471" s="1" t="s">
        <v>124</v>
      </c>
      <c r="I4471" s="1" t="s">
        <v>125</v>
      </c>
      <c r="J4471" s="1" t="s">
        <v>11366</v>
      </c>
      <c r="K4471" s="1" t="s">
        <v>11651</v>
      </c>
      <c r="L4471">
        <f>ROUNDUP(IF(B4471&gt;$D$4,0,($D$4-B4471+1)/365),0)</f>
        <v>0</v>
      </c>
      <c r="M4471">
        <f>ROUNDUP(IF(B4471&gt;$D$5,0,($D$5-B4471+1)/365),0)</f>
        <v>1</v>
      </c>
      <c r="N4471" s="28">
        <f>IF(OR(L4471=1,M4471=1),IF(B4471+364&lt;=$D$5,(B4471+364-$D$4+1)/365,IF(B4471&gt;$D$4,($D$5-B4471+1)/365,$D$6/365)),0)</f>
        <v>0.12151534753932924</v>
      </c>
      <c r="O4471" s="28">
        <f>'Data &amp; Parameter'!$E$16*'Data &amp; Parameter'!$E$17*('Data &amp; Parameter'!$E$18+'Data &amp; Parameter'!$E$19)*'Data &amp; Parameter'!$E$20*'Data &amp; Parameter'!$E$37*N4471</f>
        <v>0.42247293816004394</v>
      </c>
      <c r="P4471">
        <f>ROUNDUP(IF(D4471&gt;$D$4,0,($D$4-D4471+1)/365),0)</f>
        <v>0</v>
      </c>
      <c r="Q4471">
        <f>ROUNDUP(IF(D4471&gt;$D$5,0,($D$5-D4471+1)/365),0)</f>
        <v>1</v>
      </c>
      <c r="R4471" s="28">
        <f>IF(OR(P4471=1,Q4471=1),IF(D4471+364&lt;=$D$5,(D4471+364-$D$4+1)/365,IF(D4471&gt;$D$4,($D$5-D4471+1)/365,$D$6/365)),0)</f>
        <v>0.12150973490613182</v>
      </c>
      <c r="S4471" s="28">
        <f>'Data &amp; Parameter'!$E$16*'Data &amp; Parameter'!$E$17*('Data &amp; Parameter'!$E$18+'Data &amp; Parameter'!$E$19)*'Data &amp; Parameter'!$E$20*'Data &amp; Parameter'!$E$37*R4471</f>
        <v>0.42245342469375552</v>
      </c>
      <c r="T4471" s="28">
        <f t="shared" si="69"/>
        <v>0.84492636285379952</v>
      </c>
    </row>
    <row r="4472" spans="1:20" ht="15.75" customHeight="1" x14ac:dyDescent="0.35">
      <c r="A4472">
        <v>4465</v>
      </c>
      <c r="B4472" s="76">
        <v>44257.648240740746</v>
      </c>
      <c r="C4472" s="1" t="s">
        <v>14140</v>
      </c>
      <c r="D4472" s="76">
        <v>44257.649606481486</v>
      </c>
      <c r="E4472" s="1" t="s">
        <v>14141</v>
      </c>
      <c r="F4472" s="1" t="s">
        <v>14142</v>
      </c>
      <c r="G4472" s="1" t="s">
        <v>123</v>
      </c>
      <c r="H4472" s="1" t="s">
        <v>124</v>
      </c>
      <c r="I4472" s="1" t="s">
        <v>125</v>
      </c>
      <c r="J4472" s="1" t="s">
        <v>11651</v>
      </c>
      <c r="K4472" s="1" t="s">
        <v>11651</v>
      </c>
      <c r="L4472">
        <f>ROUNDUP(IF(B4472&gt;$D$4,0,($D$4-B4472+1)/365),0)</f>
        <v>0</v>
      </c>
      <c r="M4472">
        <f>ROUNDUP(IF(B4472&gt;$D$5,0,($D$5-B4472+1)/365),0)</f>
        <v>1</v>
      </c>
      <c r="N4472" s="28">
        <f>IF(OR(L4472=1,M4472=1),IF(B4472+364&lt;=$D$5,(B4472+364-$D$4+1)/365,IF(B4472&gt;$D$4,($D$5-B4472+1)/365,$D$6/365)),0)</f>
        <v>0.12151166920343651</v>
      </c>
      <c r="O4472" s="28">
        <f>'Data &amp; Parameter'!$E$16*'Data &amp; Parameter'!$E$17*('Data &amp; Parameter'!$E$18+'Data &amp; Parameter'!$E$19)*'Data &amp; Parameter'!$E$20*'Data &amp; Parameter'!$E$37*N4472</f>
        <v>0.42246014967362133</v>
      </c>
      <c r="P4472">
        <f>ROUNDUP(IF(D4472&gt;$D$4,0,($D$4-D4472+1)/365),0)</f>
        <v>0</v>
      </c>
      <c r="Q4472">
        <f>ROUNDUP(IF(D4472&gt;$D$5,0,($D$5-D4472+1)/365),0)</f>
        <v>1</v>
      </c>
      <c r="R4472" s="28">
        <f>IF(OR(P4472=1,Q4472=1),IF(D4472+364&lt;=$D$5,(D4472+364-$D$4+1)/365,IF(D4472&gt;$D$4,($D$5-D4472+1)/365,$D$6/365)),0)</f>
        <v>0.12150792744798483</v>
      </c>
      <c r="S4472" s="28">
        <f>'Data &amp; Parameter'!$E$16*'Data &amp; Parameter'!$E$17*('Data &amp; Parameter'!$E$18+'Data &amp; Parameter'!$E$19)*'Data &amp; Parameter'!$E$20*'Data &amp; Parameter'!$E$37*R4472</f>
        <v>0.42244714069614187</v>
      </c>
      <c r="T4472" s="28">
        <f t="shared" si="69"/>
        <v>0.8449072903697632</v>
      </c>
    </row>
    <row r="4473" spans="1:20" ht="15.75" customHeight="1" x14ac:dyDescent="0.35">
      <c r="A4473">
        <v>4466</v>
      </c>
      <c r="B4473" s="76">
        <v>44257.651851851857</v>
      </c>
      <c r="C4473" s="1" t="s">
        <v>14143</v>
      </c>
      <c r="D4473" s="76">
        <v>44257.652777777781</v>
      </c>
      <c r="E4473" s="1" t="s">
        <v>14144</v>
      </c>
      <c r="F4473" s="1" t="s">
        <v>14145</v>
      </c>
      <c r="G4473" s="1" t="s">
        <v>123</v>
      </c>
      <c r="H4473" s="1" t="s">
        <v>124</v>
      </c>
      <c r="I4473" s="1" t="s">
        <v>125</v>
      </c>
      <c r="J4473" s="1" t="s">
        <v>14146</v>
      </c>
      <c r="K4473" s="1" t="s">
        <v>14147</v>
      </c>
      <c r="L4473">
        <f>ROUNDUP(IF(B4473&gt;$D$4,0,($D$4-B4473+1)/365),0)</f>
        <v>0</v>
      </c>
      <c r="M4473">
        <f>ROUNDUP(IF(B4473&gt;$D$5,0,($D$5-B4473+1)/365),0)</f>
        <v>1</v>
      </c>
      <c r="N4473" s="28">
        <f>IF(OR(L4473=1,M4473=1),IF(B4473+364&lt;=$D$5,(B4473+364-$D$4+1)/365,IF(B4473&gt;$D$4,($D$5-B4473+1)/365,$D$6/365)),0)</f>
        <v>0.1215017757483372</v>
      </c>
      <c r="O4473" s="28">
        <f>'Data &amp; Parameter'!$E$16*'Data &amp; Parameter'!$E$17*('Data &amp; Parameter'!$E$18+'Data &amp; Parameter'!$E$19)*'Data &amp; Parameter'!$E$20*'Data &amp; Parameter'!$E$37*N4473</f>
        <v>0.42242575305517766</v>
      </c>
      <c r="P4473">
        <f>ROUNDUP(IF(D4473&gt;$D$4,0,($D$4-D4473+1)/365),0)</f>
        <v>0</v>
      </c>
      <c r="Q4473">
        <f>ROUNDUP(IF(D4473&gt;$D$5,0,($D$5-D4473+1)/365),0)</f>
        <v>1</v>
      </c>
      <c r="R4473" s="28">
        <f>IF(OR(P4473=1,Q4473=1),IF(D4473+364&lt;=$D$5,(D4473+364-$D$4+1)/365,IF(D4473&gt;$D$4,($D$5-D4473+1)/365,$D$6/365)),0)</f>
        <v>0.12149923896498353</v>
      </c>
      <c r="S4473" s="28">
        <f>'Data &amp; Parameter'!$E$16*'Data &amp; Parameter'!$E$17*('Data &amp; Parameter'!$E$18+'Data &amp; Parameter'!$E$19)*'Data &amp; Parameter'!$E$20*'Data &amp; Parameter'!$E$37*R4473</f>
        <v>0.4224169334094407</v>
      </c>
      <c r="T4473" s="28">
        <f t="shared" si="69"/>
        <v>0.84484268646461835</v>
      </c>
    </row>
    <row r="4474" spans="1:20" ht="15.75" customHeight="1" x14ac:dyDescent="0.35">
      <c r="A4474">
        <v>4467</v>
      </c>
      <c r="B4474" s="76">
        <v>44257.652048611111</v>
      </c>
      <c r="C4474" s="1" t="s">
        <v>14148</v>
      </c>
      <c r="D4474" s="76">
        <v>44257.652743055558</v>
      </c>
      <c r="E4474" s="1" t="s">
        <v>14149</v>
      </c>
      <c r="F4474" s="1" t="s">
        <v>14150</v>
      </c>
      <c r="G4474" s="1" t="s">
        <v>123</v>
      </c>
      <c r="H4474" s="1" t="s">
        <v>124</v>
      </c>
      <c r="I4474" s="1" t="s">
        <v>125</v>
      </c>
      <c r="J4474" s="1" t="s">
        <v>11366</v>
      </c>
      <c r="K4474" s="1" t="s">
        <v>11651</v>
      </c>
      <c r="L4474">
        <f>ROUNDUP(IF(B4474&gt;$D$4,0,($D$4-B4474+1)/365),0)</f>
        <v>0</v>
      </c>
      <c r="M4474">
        <f>ROUNDUP(IF(B4474&gt;$D$5,0,($D$5-B4474+1)/365),0)</f>
        <v>1</v>
      </c>
      <c r="N4474" s="28">
        <f>IF(OR(L4474=1,M4474=1),IF(B4474+364&lt;=$D$5,(B4474+364-$D$4+1)/365,IF(B4474&gt;$D$4,($D$5-B4474+1)/365,$D$6/365)),0)</f>
        <v>0.12150123668188702</v>
      </c>
      <c r="O4474" s="28">
        <f>'Data &amp; Parameter'!$E$16*'Data &amp; Parameter'!$E$17*('Data &amp; Parameter'!$E$18+'Data &amp; Parameter'!$E$19)*'Data &amp; Parameter'!$E$20*'Data &amp; Parameter'!$E$37*N4474</f>
        <v>0.42242387888050192</v>
      </c>
      <c r="P4474">
        <f>ROUNDUP(IF(D4474&gt;$D$4,0,($D$4-D4474+1)/365),0)</f>
        <v>0</v>
      </c>
      <c r="Q4474">
        <f>ROUNDUP(IF(D4474&gt;$D$5,0,($D$5-D4474+1)/365),0)</f>
        <v>1</v>
      </c>
      <c r="R4474" s="28">
        <f>IF(OR(P4474=1,Q4474=1),IF(D4474+364&lt;=$D$5,(D4474+364-$D$4+1)/365,IF(D4474&gt;$D$4,($D$5-D4474+1)/365,$D$6/365)),0)</f>
        <v>0.12149933409436178</v>
      </c>
      <c r="S4474" s="28">
        <f>'Data &amp; Parameter'!$E$16*'Data &amp; Parameter'!$E$17*('Data &amp; Parameter'!$E$18+'Data &amp; Parameter'!$E$19)*'Data &amp; Parameter'!$E$20*'Data &amp; Parameter'!$E$37*R4474</f>
        <v>0.42241726414616448</v>
      </c>
      <c r="T4474" s="28">
        <f t="shared" si="69"/>
        <v>0.84484114302666646</v>
      </c>
    </row>
    <row r="4475" spans="1:20" ht="15.75" customHeight="1" x14ac:dyDescent="0.35">
      <c r="A4475">
        <v>4468</v>
      </c>
      <c r="B4475" s="76">
        <v>44257.656388888892</v>
      </c>
      <c r="C4475" s="1" t="s">
        <v>14151</v>
      </c>
      <c r="D4475" s="76">
        <v>44257.657569444447</v>
      </c>
      <c r="E4475" s="1" t="s">
        <v>14152</v>
      </c>
      <c r="F4475" s="1" t="s">
        <v>14153</v>
      </c>
      <c r="G4475" s="1" t="s">
        <v>123</v>
      </c>
      <c r="H4475" s="1" t="s">
        <v>124</v>
      </c>
      <c r="I4475" s="1" t="s">
        <v>125</v>
      </c>
      <c r="J4475" s="1" t="s">
        <v>14147</v>
      </c>
      <c r="K4475" s="1" t="s">
        <v>14147</v>
      </c>
      <c r="L4475">
        <f>ROUNDUP(IF(B4475&gt;$D$4,0,($D$4-B4475+1)/365),0)</f>
        <v>0</v>
      </c>
      <c r="M4475">
        <f>ROUNDUP(IF(B4475&gt;$D$5,0,($D$5-B4475+1)/365),0)</f>
        <v>1</v>
      </c>
      <c r="N4475" s="28">
        <f>IF(OR(L4475=1,M4475=1),IF(B4475+364&lt;=$D$5,(B4475+364-$D$4+1)/365,IF(B4475&gt;$D$4,($D$5-B4475+1)/365,$D$6/365)),0)</f>
        <v>0.12148934550988424</v>
      </c>
      <c r="O4475" s="28">
        <f>'Data &amp; Parameter'!$E$16*'Data &amp; Parameter'!$E$17*('Data &amp; Parameter'!$E$18+'Data &amp; Parameter'!$E$19)*'Data &amp; Parameter'!$E$20*'Data &amp; Parameter'!$E$37*N4475</f>
        <v>0.42238253679099713</v>
      </c>
      <c r="P4475">
        <f>ROUNDUP(IF(D4475&gt;$D$4,0,($D$4-D4475+1)/365),0)</f>
        <v>0</v>
      </c>
      <c r="Q4475">
        <f>ROUNDUP(IF(D4475&gt;$D$5,0,($D$5-D4475+1)/365),0)</f>
        <v>1</v>
      </c>
      <c r="R4475" s="28">
        <f>IF(OR(P4475=1,Q4475=1),IF(D4475+364&lt;=$D$5,(D4475+364-$D$4+1)/365,IF(D4475&gt;$D$4,($D$5-D4475+1)/365,$D$6/365)),0)</f>
        <v>0.12148611111110331</v>
      </c>
      <c r="S4475" s="28">
        <f>'Data &amp; Parameter'!$E$16*'Data &amp; Parameter'!$E$17*('Data &amp; Parameter'!$E$18+'Data &amp; Parameter'!$E$19)*'Data &amp; Parameter'!$E$20*'Data &amp; Parameter'!$E$37*R4475</f>
        <v>0.42237129174266513</v>
      </c>
      <c r="T4475" s="28">
        <f t="shared" si="69"/>
        <v>0.84475382853366221</v>
      </c>
    </row>
    <row r="4476" spans="1:20" ht="15.75" customHeight="1" x14ac:dyDescent="0.35">
      <c r="A4476">
        <v>4469</v>
      </c>
      <c r="B4476" s="76">
        <v>44257.660474537042</v>
      </c>
      <c r="C4476" s="1" t="s">
        <v>14154</v>
      </c>
      <c r="D4476" s="76">
        <v>44257.661423611113</v>
      </c>
      <c r="E4476" s="1" t="s">
        <v>14155</v>
      </c>
      <c r="F4476" s="1" t="s">
        <v>14156</v>
      </c>
      <c r="G4476" s="1" t="s">
        <v>123</v>
      </c>
      <c r="H4476" s="1" t="s">
        <v>124</v>
      </c>
      <c r="I4476" s="1" t="s">
        <v>125</v>
      </c>
      <c r="J4476" s="1" t="s">
        <v>11366</v>
      </c>
      <c r="K4476" s="1" t="s">
        <v>11694</v>
      </c>
      <c r="L4476">
        <f>ROUNDUP(IF(B4476&gt;$D$4,0,($D$4-B4476+1)/365),0)</f>
        <v>0</v>
      </c>
      <c r="M4476">
        <f>ROUNDUP(IF(B4476&gt;$D$5,0,($D$5-B4476+1)/365),0)</f>
        <v>1</v>
      </c>
      <c r="N4476" s="28">
        <f>IF(OR(L4476=1,M4476=1),IF(B4476+364&lt;=$D$5,(B4476+364-$D$4+1)/365,IF(B4476&gt;$D$4,($D$5-B4476+1)/365,$D$6/365)),0)</f>
        <v>0.12147815195330872</v>
      </c>
      <c r="O4476" s="28">
        <f>'Data &amp; Parameter'!$E$16*'Data &amp; Parameter'!$E$17*('Data &amp; Parameter'!$E$18+'Data &amp; Parameter'!$E$19)*'Data &amp; Parameter'!$E$20*'Data &amp; Parameter'!$E$37*N4476</f>
        <v>0.42234362010408733</v>
      </c>
      <c r="P4476">
        <f>ROUNDUP(IF(D4476&gt;$D$4,0,($D$4-D4476+1)/365),0)</f>
        <v>0</v>
      </c>
      <c r="Q4476">
        <f>ROUNDUP(IF(D4476&gt;$D$5,0,($D$5-D4476+1)/365),0)</f>
        <v>1</v>
      </c>
      <c r="R4476" s="28">
        <f>IF(OR(P4476=1,Q4476=1),IF(D4476+364&lt;=$D$5,(D4476+364-$D$4+1)/365,IF(D4476&gt;$D$4,($D$5-D4476+1)/365,$D$6/365)),0)</f>
        <v>0.12147555175037618</v>
      </c>
      <c r="S4476" s="28">
        <f>'Data &amp; Parameter'!$E$16*'Data &amp; Parameter'!$E$17*('Data &amp; Parameter'!$E$18+'Data &amp; Parameter'!$E$19)*'Data &amp; Parameter'!$E$20*'Data &amp; Parameter'!$E$37*R4476</f>
        <v>0.42233457996722423</v>
      </c>
      <c r="T4476" s="28">
        <f t="shared" si="69"/>
        <v>0.84467820007131156</v>
      </c>
    </row>
    <row r="4477" spans="1:20" ht="15.75" customHeight="1" x14ac:dyDescent="0.35">
      <c r="A4477">
        <v>4470</v>
      </c>
      <c r="B4477" s="76">
        <v>44257.663321759261</v>
      </c>
      <c r="C4477" s="1" t="s">
        <v>14157</v>
      </c>
      <c r="D4477" s="76">
        <v>44257.664456018523</v>
      </c>
      <c r="E4477" s="1" t="s">
        <v>14158</v>
      </c>
      <c r="F4477" s="1" t="s">
        <v>14159</v>
      </c>
      <c r="G4477" s="1" t="s">
        <v>123</v>
      </c>
      <c r="H4477" s="1" t="s">
        <v>124</v>
      </c>
      <c r="I4477" s="1" t="s">
        <v>125</v>
      </c>
      <c r="J4477" s="1" t="s">
        <v>11694</v>
      </c>
      <c r="K4477" s="1" t="s">
        <v>11694</v>
      </c>
      <c r="L4477">
        <f>ROUNDUP(IF(B4477&gt;$D$4,0,($D$4-B4477+1)/365),0)</f>
        <v>0</v>
      </c>
      <c r="M4477">
        <f>ROUNDUP(IF(B4477&gt;$D$5,0,($D$5-B4477+1)/365),0)</f>
        <v>1</v>
      </c>
      <c r="N4477" s="28">
        <f>IF(OR(L4477=1,M4477=1),IF(B4477+364&lt;=$D$5,(B4477+364-$D$4+1)/365,IF(B4477&gt;$D$4,($D$5-B4477+1)/365,$D$6/365)),0)</f>
        <v>0.12147035134449116</v>
      </c>
      <c r="O4477" s="28">
        <f>'Data &amp; Parameter'!$E$16*'Data &amp; Parameter'!$E$17*('Data &amp; Parameter'!$E$18+'Data &amp; Parameter'!$E$19)*'Data &amp; Parameter'!$E$20*'Data &amp; Parameter'!$E$37*N4477</f>
        <v>0.42231649969342872</v>
      </c>
      <c r="P4477">
        <f>ROUNDUP(IF(D4477&gt;$D$4,0,($D$4-D4477+1)/365),0)</f>
        <v>0</v>
      </c>
      <c r="Q4477">
        <f>ROUNDUP(IF(D4477&gt;$D$5,0,($D$5-D4477+1)/365),0)</f>
        <v>1</v>
      </c>
      <c r="R4477" s="28">
        <f>IF(OR(P4477=1,Q4477=1),IF(D4477+364&lt;=$D$5,(D4477+364-$D$4+1)/365,IF(D4477&gt;$D$4,($D$5-D4477+1)/365,$D$6/365)),0)</f>
        <v>0.12146724378486795</v>
      </c>
      <c r="S4477" s="28">
        <f>'Data &amp; Parameter'!$E$16*'Data &amp; Parameter'!$E$17*('Data &amp; Parameter'!$E$18+'Data &amp; Parameter'!$E$19)*'Data &amp; Parameter'!$E$20*'Data &amp; Parameter'!$E$37*R4477</f>
        <v>0.42230569562734893</v>
      </c>
      <c r="T4477" s="28">
        <f t="shared" si="69"/>
        <v>0.84462219532077765</v>
      </c>
    </row>
    <row r="4478" spans="1:20" ht="15.75" customHeight="1" x14ac:dyDescent="0.35">
      <c r="A4478">
        <v>4471</v>
      </c>
      <c r="B4478" s="76">
        <v>44257.66407407407</v>
      </c>
      <c r="C4478" s="1" t="s">
        <v>14160</v>
      </c>
      <c r="D4478" s="76">
        <v>44257.664942129632</v>
      </c>
      <c r="E4478" s="1" t="s">
        <v>14161</v>
      </c>
      <c r="F4478" s="1" t="s">
        <v>14162</v>
      </c>
      <c r="G4478" s="1" t="s">
        <v>123</v>
      </c>
      <c r="H4478" s="1" t="s">
        <v>124</v>
      </c>
      <c r="I4478" s="1" t="s">
        <v>125</v>
      </c>
      <c r="J4478" s="1" t="s">
        <v>11366</v>
      </c>
      <c r="K4478" s="1" t="s">
        <v>11694</v>
      </c>
      <c r="L4478">
        <f>ROUNDUP(IF(B4478&gt;$D$4,0,($D$4-B4478+1)/365),0)</f>
        <v>0</v>
      </c>
      <c r="M4478">
        <f>ROUNDUP(IF(B4478&gt;$D$5,0,($D$5-B4478+1)/365),0)</f>
        <v>1</v>
      </c>
      <c r="N4478" s="28">
        <f>IF(OR(L4478=1,M4478=1),IF(B4478+364&lt;=$D$5,(B4478+364-$D$4+1)/365,IF(B4478&gt;$D$4,($D$5-B4478+1)/365,$D$6/365)),0)</f>
        <v>0.12146829020802875</v>
      </c>
      <c r="O4478" s="28">
        <f>'Data &amp; Parameter'!$E$16*'Data &amp; Parameter'!$E$17*('Data &amp; Parameter'!$E$18+'Data &amp; Parameter'!$E$19)*'Data &amp; Parameter'!$E$20*'Data &amp; Parameter'!$E$37*N4478</f>
        <v>0.42230933373131069</v>
      </c>
      <c r="P4478">
        <f>ROUNDUP(IF(D4478&gt;$D$4,0,($D$4-D4478+1)/365),0)</f>
        <v>0</v>
      </c>
      <c r="Q4478">
        <f>ROUNDUP(IF(D4478&gt;$D$5,0,($D$5-D4478+1)/365),0)</f>
        <v>1</v>
      </c>
      <c r="R4478" s="28">
        <f>IF(OR(P4478=1,Q4478=1),IF(D4478+364&lt;=$D$5,(D4478+364-$D$4+1)/365,IF(D4478&gt;$D$4,($D$5-D4478+1)/365,$D$6/365)),0)</f>
        <v>0.12146591197361226</v>
      </c>
      <c r="S4478" s="28">
        <f>'Data &amp; Parameter'!$E$16*'Data &amp; Parameter'!$E$17*('Data &amp; Parameter'!$E$18+'Data &amp; Parameter'!$E$19)*'Data &amp; Parameter'!$E$20*'Data &amp; Parameter'!$E$37*R4478</f>
        <v>0.42230106531335432</v>
      </c>
      <c r="T4478" s="28">
        <f t="shared" si="69"/>
        <v>0.84461039904466495</v>
      </c>
    </row>
    <row r="4479" spans="1:20" ht="15.75" customHeight="1" x14ac:dyDescent="0.35">
      <c r="A4479">
        <v>4472</v>
      </c>
      <c r="B4479" s="76">
        <v>44257.668206018519</v>
      </c>
      <c r="C4479" s="1" t="s">
        <v>14163</v>
      </c>
      <c r="D4479" s="76">
        <v>44257.669560185182</v>
      </c>
      <c r="E4479" s="1" t="s">
        <v>14164</v>
      </c>
      <c r="F4479" s="1" t="s">
        <v>14165</v>
      </c>
      <c r="G4479" s="1" t="s">
        <v>123</v>
      </c>
      <c r="H4479" s="1" t="s">
        <v>124</v>
      </c>
      <c r="I4479" s="1" t="s">
        <v>125</v>
      </c>
      <c r="J4479" s="1" t="s">
        <v>11366</v>
      </c>
      <c r="K4479" s="1" t="s">
        <v>11694</v>
      </c>
      <c r="L4479">
        <f>ROUNDUP(IF(B4479&gt;$D$4,0,($D$4-B4479+1)/365),0)</f>
        <v>0</v>
      </c>
      <c r="M4479">
        <f>ROUNDUP(IF(B4479&gt;$D$5,0,($D$5-B4479+1)/365),0)</f>
        <v>1</v>
      </c>
      <c r="N4479" s="28">
        <f>IF(OR(L4479=1,M4479=1),IF(B4479+364&lt;=$D$5,(B4479+364-$D$4+1)/365,IF(B4479&gt;$D$4,($D$5-B4479+1)/365,$D$6/365)),0)</f>
        <v>0.12145696981227558</v>
      </c>
      <c r="O4479" s="28">
        <f>'Data &amp; Parameter'!$E$16*'Data &amp; Parameter'!$E$17*('Data &amp; Parameter'!$E$18+'Data &amp; Parameter'!$E$19)*'Data &amp; Parameter'!$E$20*'Data &amp; Parameter'!$E$37*N4479</f>
        <v>0.42226997606207944</v>
      </c>
      <c r="P4479">
        <f>ROUNDUP(IF(D4479&gt;$D$4,0,($D$4-D4479+1)/365),0)</f>
        <v>0</v>
      </c>
      <c r="Q4479">
        <f>ROUNDUP(IF(D4479&gt;$D$5,0,($D$5-D4479+1)/365),0)</f>
        <v>1</v>
      </c>
      <c r="R4479" s="28">
        <f>IF(OR(P4479=1,Q4479=1),IF(D4479+364&lt;=$D$5,(D4479+364-$D$4+1)/365,IF(D4479&gt;$D$4,($D$5-D4479+1)/365,$D$6/365)),0)</f>
        <v>0.12145325976662331</v>
      </c>
      <c r="S4479" s="28">
        <f>'Data &amp; Parameter'!$E$16*'Data &amp; Parameter'!$E$17*('Data &amp; Parameter'!$E$18+'Data &amp; Parameter'!$E$19)*'Data &amp; Parameter'!$E$20*'Data &amp; Parameter'!$E$37*R4479</f>
        <v>0.42225707733019774</v>
      </c>
      <c r="T4479" s="28">
        <f t="shared" si="69"/>
        <v>0.84452705339227718</v>
      </c>
    </row>
    <row r="4480" spans="1:20" ht="15.75" customHeight="1" x14ac:dyDescent="0.35">
      <c r="A4480">
        <v>4473</v>
      </c>
      <c r="B4480" s="76">
        <v>44257.668923611112</v>
      </c>
      <c r="C4480" s="1" t="s">
        <v>14166</v>
      </c>
      <c r="D4480" s="76">
        <v>44257.669537037036</v>
      </c>
      <c r="E4480" s="1" t="s">
        <v>14167</v>
      </c>
      <c r="F4480" s="1" t="s">
        <v>14168</v>
      </c>
      <c r="G4480" s="1" t="s">
        <v>123</v>
      </c>
      <c r="H4480" s="1" t="s">
        <v>124</v>
      </c>
      <c r="I4480" s="1" t="s">
        <v>125</v>
      </c>
      <c r="J4480" s="1" t="s">
        <v>14169</v>
      </c>
      <c r="K4480" s="1" t="s">
        <v>11694</v>
      </c>
      <c r="L4480">
        <f>ROUNDUP(IF(B4480&gt;$D$4,0,($D$4-B4480+1)/365),0)</f>
        <v>0</v>
      </c>
      <c r="M4480">
        <f>ROUNDUP(IF(B4480&gt;$D$5,0,($D$5-B4480+1)/365),0)</f>
        <v>1</v>
      </c>
      <c r="N4480" s="28">
        <f>IF(OR(L4480=1,M4480=1),IF(B4480+364&lt;=$D$5,(B4480+364-$D$4+1)/365,IF(B4480&gt;$D$4,($D$5-B4480+1)/365,$D$6/365)),0)</f>
        <v>0.12145500380517149</v>
      </c>
      <c r="O4480" s="28">
        <f>'Data &amp; Parameter'!$E$16*'Data &amp; Parameter'!$E$17*('Data &amp; Parameter'!$E$18+'Data &amp; Parameter'!$E$19)*'Data &amp; Parameter'!$E$20*'Data &amp; Parameter'!$E$37*N4480</f>
        <v>0.42226314083661592</v>
      </c>
      <c r="P4480">
        <f>ROUNDUP(IF(D4480&gt;$D$4,0,($D$4-D4480+1)/365),0)</f>
        <v>0</v>
      </c>
      <c r="Q4480">
        <f>ROUNDUP(IF(D4480&gt;$D$5,0,($D$5-D4480+1)/365),0)</f>
        <v>1</v>
      </c>
      <c r="R4480" s="28">
        <f>IF(OR(P4480=1,Q4480=1),IF(D4480+364&lt;=$D$5,(D4480+364-$D$4+1)/365,IF(D4480&gt;$D$4,($D$5-D4480+1)/365,$D$6/365)),0)</f>
        <v>0.12145332318620217</v>
      </c>
      <c r="S4480" s="28">
        <f>'Data &amp; Parameter'!$E$16*'Data &amp; Parameter'!$E$17*('Data &amp; Parameter'!$E$18+'Data &amp; Parameter'!$E$19)*'Data &amp; Parameter'!$E$20*'Data &amp; Parameter'!$E$37*R4480</f>
        <v>0.42225729782132382</v>
      </c>
      <c r="T4480" s="28">
        <f t="shared" si="69"/>
        <v>0.84452043865793969</v>
      </c>
    </row>
    <row r="4481" spans="1:20" ht="15.75" customHeight="1" x14ac:dyDescent="0.35">
      <c r="A4481">
        <v>4474</v>
      </c>
      <c r="B4481" s="76">
        <v>44257.671354166669</v>
      </c>
      <c r="C4481" s="1" t="s">
        <v>14170</v>
      </c>
      <c r="D4481" s="76">
        <v>44257.672164351854</v>
      </c>
      <c r="E4481" s="1" t="s">
        <v>14171</v>
      </c>
      <c r="F4481" s="1" t="s">
        <v>14172</v>
      </c>
      <c r="G4481" s="1" t="s">
        <v>123</v>
      </c>
      <c r="H4481" s="1" t="s">
        <v>124</v>
      </c>
      <c r="I4481" s="1" t="s">
        <v>125</v>
      </c>
      <c r="J4481" s="1" t="s">
        <v>11694</v>
      </c>
      <c r="K4481" s="1" t="s">
        <v>11694</v>
      </c>
      <c r="L4481">
        <f>ROUNDUP(IF(B4481&gt;$D$4,0,($D$4-B4481+1)/365),0)</f>
        <v>0</v>
      </c>
      <c r="M4481">
        <f>ROUNDUP(IF(B4481&gt;$D$5,0,($D$5-B4481+1)/365),0)</f>
        <v>1</v>
      </c>
      <c r="N4481" s="28">
        <f>IF(OR(L4481=1,M4481=1),IF(B4481+364&lt;=$D$5,(B4481+364-$D$4+1)/365,IF(B4481&gt;$D$4,($D$5-B4481+1)/365,$D$6/365)),0)</f>
        <v>0.12144834474885313</v>
      </c>
      <c r="O4481" s="28">
        <f>'Data &amp; Parameter'!$E$16*'Data &amp; Parameter'!$E$17*('Data &amp; Parameter'!$E$18+'Data &amp; Parameter'!$E$19)*'Data &amp; Parameter'!$E$20*'Data &amp; Parameter'!$E$37*N4481</f>
        <v>0.42223998926650436</v>
      </c>
      <c r="P4481">
        <f>ROUNDUP(IF(D4481&gt;$D$4,0,($D$4-D4481+1)/365),0)</f>
        <v>0</v>
      </c>
      <c r="Q4481">
        <f>ROUNDUP(IF(D4481&gt;$D$5,0,($D$5-D4481+1)/365),0)</f>
        <v>1</v>
      </c>
      <c r="R4481" s="28">
        <f>IF(OR(P4481=1,Q4481=1),IF(D4481+364&lt;=$D$5,(D4481+364-$D$4+1)/365,IF(D4481&gt;$D$4,($D$5-D4481+1)/365,$D$6/365)),0)</f>
        <v>0.12144612506341368</v>
      </c>
      <c r="S4481" s="28">
        <f>'Data &amp; Parameter'!$E$16*'Data &amp; Parameter'!$E$17*('Data &amp; Parameter'!$E$18+'Data &amp; Parameter'!$E$19)*'Data &amp; Parameter'!$E$20*'Data &amp; Parameter'!$E$37*R4481</f>
        <v>0.42223227207646713</v>
      </c>
      <c r="T4481" s="28">
        <f t="shared" si="69"/>
        <v>0.84447226134297149</v>
      </c>
    </row>
    <row r="4482" spans="1:20" ht="15.75" customHeight="1" x14ac:dyDescent="0.35">
      <c r="A4482">
        <v>4475</v>
      </c>
      <c r="B4482" s="76">
        <v>44257.674363425926</v>
      </c>
      <c r="C4482" s="1" t="s">
        <v>14173</v>
      </c>
      <c r="D4482" s="76">
        <v>44257.675023148149</v>
      </c>
      <c r="E4482" s="1" t="s">
        <v>14174</v>
      </c>
      <c r="F4482" s="1" t="s">
        <v>14175</v>
      </c>
      <c r="G4482" s="1" t="s">
        <v>123</v>
      </c>
      <c r="H4482" s="1" t="s">
        <v>124</v>
      </c>
      <c r="I4482" s="1" t="s">
        <v>125</v>
      </c>
      <c r="J4482" s="1" t="s">
        <v>11694</v>
      </c>
      <c r="K4482" s="1" t="s">
        <v>11694</v>
      </c>
      <c r="L4482">
        <f>ROUNDUP(IF(B4482&gt;$D$4,0,($D$4-B4482+1)/365),0)</f>
        <v>0</v>
      </c>
      <c r="M4482">
        <f>ROUNDUP(IF(B4482&gt;$D$5,0,($D$5-B4482+1)/365),0)</f>
        <v>1</v>
      </c>
      <c r="N4482" s="28">
        <f>IF(OR(L4482=1,M4482=1),IF(B4482+364&lt;=$D$5,(B4482+364-$D$4+1)/365,IF(B4482&gt;$D$4,($D$5-B4482+1)/365,$D$6/365)),0)</f>
        <v>0.1214401002029437</v>
      </c>
      <c r="O4482" s="28">
        <f>'Data &amp; Parameter'!$E$16*'Data &amp; Parameter'!$E$17*('Data &amp; Parameter'!$E$18+'Data &amp; Parameter'!$E$19)*'Data &amp; Parameter'!$E$20*'Data &amp; Parameter'!$E$37*N4482</f>
        <v>0.42221132541782441</v>
      </c>
      <c r="P4482">
        <f>ROUNDUP(IF(D4482&gt;$D$4,0,($D$4-D4482+1)/365),0)</f>
        <v>0</v>
      </c>
      <c r="Q4482">
        <f>ROUNDUP(IF(D4482&gt;$D$5,0,($D$5-D4482+1)/365),0)</f>
        <v>1</v>
      </c>
      <c r="R4482" s="28">
        <f>IF(OR(P4482=1,Q4482=1),IF(D4482+364&lt;=$D$5,(D4482+364-$D$4+1)/365,IF(D4482&gt;$D$4,($D$5-D4482+1)/365,$D$6/365)),0)</f>
        <v>0.12143829274479673</v>
      </c>
      <c r="S4482" s="28">
        <f>'Data &amp; Parameter'!$E$16*'Data &amp; Parameter'!$E$17*('Data &amp; Parameter'!$E$18+'Data &amp; Parameter'!$E$19)*'Data &amp; Parameter'!$E$20*'Data &amp; Parameter'!$E$37*R4482</f>
        <v>0.42220504142021081</v>
      </c>
      <c r="T4482" s="28">
        <f t="shared" si="69"/>
        <v>0.84441636683803523</v>
      </c>
    </row>
    <row r="4483" spans="1:20" ht="15.75" customHeight="1" x14ac:dyDescent="0.35">
      <c r="A4483">
        <v>4476</v>
      </c>
      <c r="B4483" s="76">
        <v>44258.375543981485</v>
      </c>
      <c r="C4483" s="1" t="s">
        <v>14176</v>
      </c>
      <c r="D4483" s="76">
        <v>44258.376967592594</v>
      </c>
      <c r="E4483" s="1" t="s">
        <v>14177</v>
      </c>
      <c r="F4483" s="1" t="s">
        <v>14178</v>
      </c>
      <c r="G4483" s="1" t="s">
        <v>123</v>
      </c>
      <c r="H4483" s="1" t="s">
        <v>124</v>
      </c>
      <c r="I4483" s="1" t="s">
        <v>125</v>
      </c>
      <c r="J4483" s="1" t="s">
        <v>13781</v>
      </c>
      <c r="K4483" s="1" t="s">
        <v>13802</v>
      </c>
      <c r="L4483">
        <f>ROUNDUP(IF(B4483&gt;$D$4,0,($D$4-B4483+1)/365),0)</f>
        <v>0</v>
      </c>
      <c r="M4483">
        <f>ROUNDUP(IF(B4483&gt;$D$5,0,($D$5-B4483+1)/365),0)</f>
        <v>1</v>
      </c>
      <c r="N4483" s="28">
        <f>IF(OR(L4483=1,M4483=1),IF(B4483+364&lt;=$D$5,(B4483+364-$D$4+1)/365,IF(B4483&gt;$D$4,($D$5-B4483+1)/365,$D$6/365)),0)</f>
        <v>0.11951905758497273</v>
      </c>
      <c r="O4483" s="28">
        <f>'Data &amp; Parameter'!$E$16*'Data &amp; Parameter'!$E$17*('Data &amp; Parameter'!$E$18+'Data &amp; Parameter'!$E$19)*'Data &amp; Parameter'!$E$20*'Data &amp; Parameter'!$E$37*N4483</f>
        <v>0.41553242817908526</v>
      </c>
      <c r="P4483">
        <f>ROUNDUP(IF(D4483&gt;$D$4,0,($D$4-D4483+1)/365),0)</f>
        <v>0</v>
      </c>
      <c r="Q4483">
        <f>ROUNDUP(IF(D4483&gt;$D$5,0,($D$5-D4483+1)/365),0)</f>
        <v>1</v>
      </c>
      <c r="R4483" s="28">
        <f>IF(OR(P4483=1,Q4483=1),IF(D4483+364&lt;=$D$5,(D4483+364-$D$4+1)/365,IF(D4483&gt;$D$4,($D$5-D4483+1)/365,$D$6/365)),0)</f>
        <v>0.11951515728056396</v>
      </c>
      <c r="S4483" s="28">
        <f>'Data &amp; Parameter'!$E$16*'Data &amp; Parameter'!$E$17*('Data &amp; Parameter'!$E$18+'Data &amp; Parameter'!$E$19)*'Data &amp; Parameter'!$E$20*'Data &amp; Parameter'!$E$37*R4483</f>
        <v>0.41551886797375598</v>
      </c>
      <c r="T4483" s="28">
        <f t="shared" si="69"/>
        <v>0.83105129615284123</v>
      </c>
    </row>
    <row r="4484" spans="1:20" ht="15.75" customHeight="1" x14ac:dyDescent="0.35">
      <c r="A4484">
        <v>4477</v>
      </c>
      <c r="B4484" s="76">
        <v>44258.376261574071</v>
      </c>
      <c r="C4484" s="1" t="s">
        <v>14179</v>
      </c>
      <c r="D4484" s="76">
        <v>44258.378437499996</v>
      </c>
      <c r="E4484" s="1" t="s">
        <v>14180</v>
      </c>
      <c r="F4484" s="1" t="s">
        <v>14181</v>
      </c>
      <c r="G4484" s="1" t="s">
        <v>123</v>
      </c>
      <c r="H4484" s="1" t="s">
        <v>124</v>
      </c>
      <c r="I4484" s="1" t="s">
        <v>125</v>
      </c>
      <c r="J4484" s="1" t="s">
        <v>13781</v>
      </c>
      <c r="K4484" s="1" t="s">
        <v>13781</v>
      </c>
      <c r="L4484">
        <f>ROUNDUP(IF(B4484&gt;$D$4,0,($D$4-B4484+1)/365),0)</f>
        <v>0</v>
      </c>
      <c r="M4484">
        <f>ROUNDUP(IF(B4484&gt;$D$5,0,($D$5-B4484+1)/365),0)</f>
        <v>1</v>
      </c>
      <c r="N4484" s="28">
        <f>IF(OR(L4484=1,M4484=1),IF(B4484+364&lt;=$D$5,(B4484+364-$D$4+1)/365,IF(B4484&gt;$D$4,($D$5-B4484+1)/365,$D$6/365)),0)</f>
        <v>0.11951709157788858</v>
      </c>
      <c r="O4484" s="28">
        <f>'Data &amp; Parameter'!$E$16*'Data &amp; Parameter'!$E$17*('Data &amp; Parameter'!$E$18+'Data &amp; Parameter'!$E$19)*'Data &amp; Parameter'!$E$20*'Data &amp; Parameter'!$E$37*N4484</f>
        <v>0.41552559295369107</v>
      </c>
      <c r="P4484">
        <f>ROUNDUP(IF(D4484&gt;$D$4,0,($D$4-D4484+1)/365),0)</f>
        <v>0</v>
      </c>
      <c r="Q4484">
        <f>ROUNDUP(IF(D4484&gt;$D$5,0,($D$5-D4484+1)/365),0)</f>
        <v>1</v>
      </c>
      <c r="R4484" s="28">
        <f>IF(OR(P4484=1,Q4484=1),IF(D4484+364&lt;=$D$5,(D4484+364-$D$4+1)/365,IF(D4484&gt;$D$4,($D$5-D4484+1)/365,$D$6/365)),0)</f>
        <v>0.11951113013699746</v>
      </c>
      <c r="S4484" s="28">
        <f>'Data &amp; Parameter'!$E$16*'Data &amp; Parameter'!$E$17*('Data &amp; Parameter'!$E$18+'Data &amp; Parameter'!$E$19)*'Data &amp; Parameter'!$E$20*'Data &amp; Parameter'!$E$37*R4484</f>
        <v>0.41550486678617443</v>
      </c>
      <c r="T4484" s="28">
        <f t="shared" si="69"/>
        <v>0.83103045973986545</v>
      </c>
    </row>
    <row r="4485" spans="1:20" ht="15.75" customHeight="1" x14ac:dyDescent="0.35">
      <c r="A4485">
        <v>4478</v>
      </c>
      <c r="B4485" s="76">
        <v>44258.38071759259</v>
      </c>
      <c r="C4485" s="1" t="s">
        <v>14182</v>
      </c>
      <c r="D4485" s="76">
        <v>44258.381678240738</v>
      </c>
      <c r="E4485" s="1" t="s">
        <v>14183</v>
      </c>
      <c r="F4485" s="1" t="s">
        <v>14184</v>
      </c>
      <c r="G4485" s="1" t="s">
        <v>123</v>
      </c>
      <c r="H4485" s="1" t="s">
        <v>124</v>
      </c>
      <c r="I4485" s="1" t="s">
        <v>125</v>
      </c>
      <c r="J4485" s="1" t="s">
        <v>14185</v>
      </c>
      <c r="K4485" s="1" t="s">
        <v>13781</v>
      </c>
      <c r="L4485">
        <f>ROUNDUP(IF(B4485&gt;$D$4,0,($D$4-B4485+1)/365),0)</f>
        <v>0</v>
      </c>
      <c r="M4485">
        <f>ROUNDUP(IF(B4485&gt;$D$5,0,($D$5-B4485+1)/365),0)</f>
        <v>1</v>
      </c>
      <c r="N4485" s="28">
        <f>IF(OR(L4485=1,M4485=1),IF(B4485+364&lt;=$D$5,(B4485+364-$D$4+1)/365,IF(B4485&gt;$D$4,($D$5-B4485+1)/365,$D$6/365)),0)</f>
        <v>0.11950488330797158</v>
      </c>
      <c r="O4485" s="28">
        <f>'Data &amp; Parameter'!$E$16*'Data &amp; Parameter'!$E$17*('Data &amp; Parameter'!$E$18+'Data &amp; Parameter'!$E$19)*'Data &amp; Parameter'!$E$20*'Data &amp; Parameter'!$E$37*N4485</f>
        <v>0.41548314840848649</v>
      </c>
      <c r="P4485">
        <f>ROUNDUP(IF(D4485&gt;$D$4,0,($D$4-D4485+1)/365),0)</f>
        <v>0</v>
      </c>
      <c r="Q4485">
        <f>ROUNDUP(IF(D4485&gt;$D$5,0,($D$5-D4485+1)/365),0)</f>
        <v>1</v>
      </c>
      <c r="R4485" s="28">
        <f>IF(OR(P4485=1,Q4485=1),IF(D4485+364&lt;=$D$5,(D4485+364-$D$4+1)/365,IF(D4485&gt;$D$4,($D$5-D4485+1)/365,$D$6/365)),0)</f>
        <v>0.11950225139523965</v>
      </c>
      <c r="S4485" s="28">
        <f>'Data &amp; Parameter'!$E$16*'Data &amp; Parameter'!$E$17*('Data &amp; Parameter'!$E$18+'Data &amp; Parameter'!$E$19)*'Data &amp; Parameter'!$E$20*'Data &amp; Parameter'!$E$37*R4485</f>
        <v>0.41547399802602569</v>
      </c>
      <c r="T4485" s="28">
        <f t="shared" si="69"/>
        <v>0.83095714643451224</v>
      </c>
    </row>
    <row r="4486" spans="1:20" ht="15.75" customHeight="1" x14ac:dyDescent="0.35">
      <c r="A4486">
        <v>4479</v>
      </c>
      <c r="B4486" s="76">
        <v>44258.38181712963</v>
      </c>
      <c r="C4486" s="1" t="s">
        <v>14186</v>
      </c>
      <c r="D4486" s="76">
        <v>44258.382523148146</v>
      </c>
      <c r="E4486" s="1" t="s">
        <v>14187</v>
      </c>
      <c r="F4486" s="1" t="s">
        <v>14188</v>
      </c>
      <c r="G4486" s="1" t="s">
        <v>123</v>
      </c>
      <c r="H4486" s="1" t="s">
        <v>124</v>
      </c>
      <c r="I4486" s="1" t="s">
        <v>125</v>
      </c>
      <c r="J4486" s="1" t="s">
        <v>14189</v>
      </c>
      <c r="K4486" s="1" t="s">
        <v>14190</v>
      </c>
      <c r="L4486">
        <f>ROUNDUP(IF(B4486&gt;$D$4,0,($D$4-B4486+1)/365),0)</f>
        <v>0</v>
      </c>
      <c r="M4486">
        <f>ROUNDUP(IF(B4486&gt;$D$5,0,($D$5-B4486+1)/365),0)</f>
        <v>1</v>
      </c>
      <c r="N4486" s="28">
        <f>IF(OR(L4486=1,M4486=1),IF(B4486+364&lt;=$D$5,(B4486+364-$D$4+1)/365,IF(B4486&gt;$D$4,($D$5-B4486+1)/365,$D$6/365)),0)</f>
        <v>0.11950187087772662</v>
      </c>
      <c r="O4486" s="28">
        <f>'Data &amp; Parameter'!$E$16*'Data &amp; Parameter'!$E$17*('Data &amp; Parameter'!$E$18+'Data &amp; Parameter'!$E$19)*'Data &amp; Parameter'!$E$20*'Data &amp; Parameter'!$E$37*N4486</f>
        <v>0.41547267507913044</v>
      </c>
      <c r="P4486">
        <f>ROUNDUP(IF(D4486&gt;$D$4,0,($D$4-D4486+1)/365),0)</f>
        <v>0</v>
      </c>
      <c r="Q4486">
        <f>ROUNDUP(IF(D4486&gt;$D$5,0,($D$5-D4486+1)/365),0)</f>
        <v>1</v>
      </c>
      <c r="R4486" s="28">
        <f>IF(OR(P4486=1,Q4486=1),IF(D4486+364&lt;=$D$5,(D4486+364-$D$4+1)/365,IF(D4486&gt;$D$4,($D$5-D4486+1)/365,$D$6/365)),0)</f>
        <v>0.11949993658042193</v>
      </c>
      <c r="S4486" s="28">
        <f>'Data &amp; Parameter'!$E$16*'Data &amp; Parameter'!$E$17*('Data &amp; Parameter'!$E$18+'Data &amp; Parameter'!$E$19)*'Data &amp; Parameter'!$E$20*'Data &amp; Parameter'!$E$37*R4486</f>
        <v>0.41546595009926468</v>
      </c>
      <c r="T4486" s="28">
        <f t="shared" si="69"/>
        <v>0.83093862517839512</v>
      </c>
    </row>
    <row r="4487" spans="1:20" ht="15.75" customHeight="1" x14ac:dyDescent="0.35">
      <c r="A4487">
        <v>4480</v>
      </c>
      <c r="B4487" s="76">
        <v>44258.385011574079</v>
      </c>
      <c r="C4487" s="1" t="s">
        <v>14191</v>
      </c>
      <c r="D4487" s="76">
        <v>44258.385682870372</v>
      </c>
      <c r="E4487" s="1" t="s">
        <v>14192</v>
      </c>
      <c r="F4487" s="1" t="s">
        <v>14193</v>
      </c>
      <c r="G4487" s="1" t="s">
        <v>123</v>
      </c>
      <c r="H4487" s="1" t="s">
        <v>124</v>
      </c>
      <c r="I4487" s="1" t="s">
        <v>125</v>
      </c>
      <c r="J4487" s="1" t="s">
        <v>13781</v>
      </c>
      <c r="K4487" s="1" t="s">
        <v>13884</v>
      </c>
      <c r="L4487">
        <f>ROUNDUP(IF(B4487&gt;$D$4,0,($D$4-B4487+1)/365),0)</f>
        <v>0</v>
      </c>
      <c r="M4487">
        <f>ROUNDUP(IF(B4487&gt;$D$5,0,($D$5-B4487+1)/365),0)</f>
        <v>1</v>
      </c>
      <c r="N4487" s="28">
        <f>IF(OR(L4487=1,M4487=1),IF(B4487+364&lt;=$D$5,(B4487+364-$D$4+1)/365,IF(B4487&gt;$D$4,($D$5-B4487+1)/365,$D$6/365)),0)</f>
        <v>0.11949311897512653</v>
      </c>
      <c r="O4487" s="28">
        <f>'Data &amp; Parameter'!$E$16*'Data &amp; Parameter'!$E$17*('Data &amp; Parameter'!$E$18+'Data &amp; Parameter'!$E$19)*'Data &amp; Parameter'!$E$20*'Data &amp; Parameter'!$E$37*N4487</f>
        <v>0.41544224730123386</v>
      </c>
      <c r="P4487">
        <f>ROUNDUP(IF(D4487&gt;$D$4,0,($D$4-D4487+1)/365),0)</f>
        <v>0</v>
      </c>
      <c r="Q4487">
        <f>ROUNDUP(IF(D4487&gt;$D$5,0,($D$5-D4487+1)/365),0)</f>
        <v>1</v>
      </c>
      <c r="R4487" s="28">
        <f>IF(OR(P4487=1,Q4487=1),IF(D4487+364&lt;=$D$5,(D4487+364-$D$4+1)/365,IF(D4487&gt;$D$4,($D$5-D4487+1)/365,$D$6/365)),0)</f>
        <v>0.11949127980720009</v>
      </c>
      <c r="S4487" s="28">
        <f>'Data &amp; Parameter'!$E$16*'Data &amp; Parameter'!$E$17*('Data &amp; Parameter'!$E$18+'Data &amp; Parameter'!$E$19)*'Data &amp; Parameter'!$E$20*'Data &amp; Parameter'!$E$37*R4487</f>
        <v>0.41543585305809189</v>
      </c>
      <c r="T4487" s="28">
        <f t="shared" si="69"/>
        <v>0.83087810035932574</v>
      </c>
    </row>
    <row r="4488" spans="1:20" ht="15.75" customHeight="1" x14ac:dyDescent="0.35">
      <c r="A4488">
        <v>4481</v>
      </c>
      <c r="B4488" s="76">
        <v>44258.385266203702</v>
      </c>
      <c r="C4488" s="1" t="s">
        <v>14194</v>
      </c>
      <c r="D4488" s="76">
        <v>44258.385868055557</v>
      </c>
      <c r="E4488" s="1" t="s">
        <v>14195</v>
      </c>
      <c r="F4488" s="1" t="s">
        <v>14196</v>
      </c>
      <c r="G4488" s="1" t="s">
        <v>123</v>
      </c>
      <c r="H4488" s="1" t="s">
        <v>124</v>
      </c>
      <c r="I4488" s="1" t="s">
        <v>125</v>
      </c>
      <c r="J4488" s="1" t="s">
        <v>13781</v>
      </c>
      <c r="K4488" s="1" t="s">
        <v>13781</v>
      </c>
      <c r="L4488">
        <f>ROUNDUP(IF(B4488&gt;$D$4,0,($D$4-B4488+1)/365),0)</f>
        <v>0</v>
      </c>
      <c r="M4488">
        <f>ROUNDUP(IF(B4488&gt;$D$5,0,($D$5-B4488+1)/365),0)</f>
        <v>1</v>
      </c>
      <c r="N4488" s="28">
        <f>IF(OR(L4488=1,M4488=1),IF(B4488+364&lt;=$D$5,(B4488+364-$D$4+1)/365,IF(B4488&gt;$D$4,($D$5-B4488+1)/365,$D$6/365)),0)</f>
        <v>0.11949242135971921</v>
      </c>
      <c r="O4488" s="28">
        <f>'Data &amp; Parameter'!$E$16*'Data &amp; Parameter'!$E$17*('Data &amp; Parameter'!$E$18+'Data &amp; Parameter'!$E$19)*'Data &amp; Parameter'!$E$20*'Data &amp; Parameter'!$E$37*N4488</f>
        <v>0.41543982189870815</v>
      </c>
      <c r="P4488">
        <f>ROUNDUP(IF(D4488&gt;$D$4,0,($D$4-D4488+1)/365),0)</f>
        <v>0</v>
      </c>
      <c r="Q4488">
        <f>ROUNDUP(IF(D4488&gt;$D$5,0,($D$5-D4488+1)/365),0)</f>
        <v>1</v>
      </c>
      <c r="R4488" s="28">
        <f>IF(OR(P4488=1,Q4488=1),IF(D4488+364&lt;=$D$5,(D4488+364-$D$4+1)/365,IF(D4488&gt;$D$4,($D$5-D4488+1)/365,$D$6/365)),0)</f>
        <v>0.11949077245052936</v>
      </c>
      <c r="S4488" s="28">
        <f>'Data &amp; Parameter'!$E$16*'Data &amp; Parameter'!$E$17*('Data &amp; Parameter'!$E$18+'Data &amp; Parameter'!$E$19)*'Data &amp; Parameter'!$E$20*'Data &amp; Parameter'!$E$37*R4488</f>
        <v>0.41543408912894447</v>
      </c>
      <c r="T4488" s="28">
        <f t="shared" si="69"/>
        <v>0.83087391102765262</v>
      </c>
    </row>
    <row r="4489" spans="1:20" ht="15.75" customHeight="1" x14ac:dyDescent="0.35">
      <c r="A4489">
        <v>4482</v>
      </c>
      <c r="B4489" s="76">
        <v>44258.388055555552</v>
      </c>
      <c r="C4489" s="1" t="s">
        <v>14197</v>
      </c>
      <c r="D4489" s="76">
        <v>44258.388923611114</v>
      </c>
      <c r="E4489" s="1" t="s">
        <v>14198</v>
      </c>
      <c r="F4489" s="1" t="s">
        <v>14199</v>
      </c>
      <c r="G4489" s="1" t="s">
        <v>123</v>
      </c>
      <c r="H4489" s="1" t="s">
        <v>124</v>
      </c>
      <c r="I4489" s="1" t="s">
        <v>125</v>
      </c>
      <c r="J4489" s="1" t="s">
        <v>14200</v>
      </c>
      <c r="K4489" s="1" t="s">
        <v>14200</v>
      </c>
      <c r="L4489">
        <f>ROUNDUP(IF(B4489&gt;$D$4,0,($D$4-B4489+1)/365),0)</f>
        <v>0</v>
      </c>
      <c r="M4489">
        <f>ROUNDUP(IF(B4489&gt;$D$5,0,($D$5-B4489+1)/365),0)</f>
        <v>1</v>
      </c>
      <c r="N4489" s="28">
        <f>IF(OR(L4489=1,M4489=1),IF(B4489+364&lt;=$D$5,(B4489+364-$D$4+1)/365,IF(B4489&gt;$D$4,($D$5-B4489+1)/365,$D$6/365)),0)</f>
        <v>0.11948477929985878</v>
      </c>
      <c r="O4489" s="28">
        <f>'Data &amp; Parameter'!$E$16*'Data &amp; Parameter'!$E$17*('Data &amp; Parameter'!$E$18+'Data &amp; Parameter'!$E$19)*'Data &amp; Parameter'!$E$20*'Data &amp; Parameter'!$E$37*N4489</f>
        <v>0.41541325271589946</v>
      </c>
      <c r="P4489">
        <f>ROUNDUP(IF(D4489&gt;$D$4,0,($D$4-D4489+1)/365),0)</f>
        <v>0</v>
      </c>
      <c r="Q4489">
        <f>ROUNDUP(IF(D4489&gt;$D$5,0,($D$5-D4489+1)/365),0)</f>
        <v>1</v>
      </c>
      <c r="R4489" s="28">
        <f>IF(OR(P4489=1,Q4489=1),IF(D4489+364&lt;=$D$5,(D4489+364-$D$4+1)/365,IF(D4489&gt;$D$4,($D$5-D4489+1)/365,$D$6/365)),0)</f>
        <v>0.11948240106544228</v>
      </c>
      <c r="S4489" s="28">
        <f>'Data &amp; Parameter'!$E$16*'Data &amp; Parameter'!$E$17*('Data &amp; Parameter'!$E$18+'Data &amp; Parameter'!$E$19)*'Data &amp; Parameter'!$E$20*'Data &amp; Parameter'!$E$37*R4489</f>
        <v>0.41540498429794309</v>
      </c>
      <c r="T4489" s="28">
        <f t="shared" ref="T4489:T4552" si="70">O4489+S4489</f>
        <v>0.83081823701384261</v>
      </c>
    </row>
    <row r="4490" spans="1:20" ht="15.75" customHeight="1" x14ac:dyDescent="0.35">
      <c r="A4490">
        <v>4483</v>
      </c>
      <c r="B4490" s="76">
        <v>44258.389780092592</v>
      </c>
      <c r="C4490" s="1" t="s">
        <v>14201</v>
      </c>
      <c r="D4490" s="76">
        <v>44258.390509259261</v>
      </c>
      <c r="E4490" s="1" t="s">
        <v>14202</v>
      </c>
      <c r="F4490" s="1" t="s">
        <v>14203</v>
      </c>
      <c r="G4490" s="1" t="s">
        <v>123</v>
      </c>
      <c r="H4490" s="1" t="s">
        <v>124</v>
      </c>
      <c r="I4490" s="1" t="s">
        <v>125</v>
      </c>
      <c r="J4490" s="1" t="s">
        <v>14204</v>
      </c>
      <c r="K4490" s="1" t="s">
        <v>13781</v>
      </c>
      <c r="L4490">
        <f>ROUNDUP(IF(B4490&gt;$D$4,0,($D$4-B4490+1)/365),0)</f>
        <v>0</v>
      </c>
      <c r="M4490">
        <f>ROUNDUP(IF(B4490&gt;$D$5,0,($D$5-B4490+1)/365),0)</f>
        <v>1</v>
      </c>
      <c r="N4490" s="28">
        <f>IF(OR(L4490=1,M4490=1),IF(B4490+364&lt;=$D$5,(B4490+364-$D$4+1)/365,IF(B4490&gt;$D$4,($D$5-B4490+1)/365,$D$6/365)),0)</f>
        <v>0.11948005454084511</v>
      </c>
      <c r="O4490" s="28">
        <f>'Data &amp; Parameter'!$E$16*'Data &amp; Parameter'!$E$17*('Data &amp; Parameter'!$E$18+'Data &amp; Parameter'!$E$19)*'Data &amp; Parameter'!$E$20*'Data &amp; Parameter'!$E$37*N4490</f>
        <v>0.41539682612565371</v>
      </c>
      <c r="P4490">
        <f>ROUNDUP(IF(D4490&gt;$D$4,0,($D$4-D4490+1)/365),0)</f>
        <v>0</v>
      </c>
      <c r="Q4490">
        <f>ROUNDUP(IF(D4490&gt;$D$5,0,($D$5-D4490+1)/365),0)</f>
        <v>1</v>
      </c>
      <c r="R4490" s="28">
        <f>IF(OR(P4490=1,Q4490=1),IF(D4490+364&lt;=$D$5,(D4490+364-$D$4+1)/365,IF(D4490&gt;$D$4,($D$5-D4490+1)/365,$D$6/365)),0)</f>
        <v>0.11947805682394162</v>
      </c>
      <c r="S4490" s="28">
        <f>'Data &amp; Parameter'!$E$16*'Data &amp; Parameter'!$E$17*('Data &amp; Parameter'!$E$18+'Data &amp; Parameter'!$E$19)*'Data &amp; Parameter'!$E$20*'Data &amp; Parameter'!$E$37*R4490</f>
        <v>0.41538988065459248</v>
      </c>
      <c r="T4490" s="28">
        <f t="shared" si="70"/>
        <v>0.83078670678024613</v>
      </c>
    </row>
    <row r="4491" spans="1:20" ht="15.75" customHeight="1" x14ac:dyDescent="0.35">
      <c r="A4491">
        <v>4484</v>
      </c>
      <c r="B4491" s="76">
        <v>44258.390694444446</v>
      </c>
      <c r="C4491" s="1" t="s">
        <v>14205</v>
      </c>
      <c r="D4491" s="76">
        <v>44258.393263888887</v>
      </c>
      <c r="E4491" s="1" t="s">
        <v>14206</v>
      </c>
      <c r="F4491" s="1" t="s">
        <v>14207</v>
      </c>
      <c r="G4491" s="1" t="s">
        <v>123</v>
      </c>
      <c r="H4491" s="1" t="s">
        <v>124</v>
      </c>
      <c r="I4491" s="1" t="s">
        <v>125</v>
      </c>
      <c r="J4491" s="1" t="s">
        <v>13781</v>
      </c>
      <c r="K4491" s="1" t="s">
        <v>13781</v>
      </c>
      <c r="L4491">
        <f>ROUNDUP(IF(B4491&gt;$D$4,0,($D$4-B4491+1)/365),0)</f>
        <v>0</v>
      </c>
      <c r="M4491">
        <f>ROUNDUP(IF(B4491&gt;$D$5,0,($D$5-B4491+1)/365),0)</f>
        <v>1</v>
      </c>
      <c r="N4491" s="28">
        <f>IF(OR(L4491=1,M4491=1),IF(B4491+364&lt;=$D$5,(B4491+364-$D$4+1)/365,IF(B4491&gt;$D$4,($D$5-B4491+1)/365,$D$6/365)),0)</f>
        <v>0.11947754946727089</v>
      </c>
      <c r="O4491" s="28">
        <f>'Data &amp; Parameter'!$E$16*'Data &amp; Parameter'!$E$17*('Data &amp; Parameter'!$E$18+'Data &amp; Parameter'!$E$19)*'Data &amp; Parameter'!$E$20*'Data &amp; Parameter'!$E$37*N4491</f>
        <v>0.41538811672544507</v>
      </c>
      <c r="P4491">
        <f>ROUNDUP(IF(D4491&gt;$D$4,0,($D$4-D4491+1)/365),0)</f>
        <v>0</v>
      </c>
      <c r="Q4491">
        <f>ROUNDUP(IF(D4491&gt;$D$5,0,($D$5-D4491+1)/365),0)</f>
        <v>1</v>
      </c>
      <c r="R4491" s="28">
        <f>IF(OR(P4491=1,Q4491=1),IF(D4491+364&lt;=$D$5,(D4491+364-$D$4+1)/365,IF(D4491&gt;$D$4,($D$5-D4491+1)/365,$D$6/365)),0)</f>
        <v>0.11947050989345943</v>
      </c>
      <c r="S4491" s="28">
        <f>'Data &amp; Parameter'!$E$16*'Data &amp; Parameter'!$E$17*('Data &amp; Parameter'!$E$18+'Data &amp; Parameter'!$E$19)*'Data &amp; Parameter'!$E$20*'Data &amp; Parameter'!$E$37*R4491</f>
        <v>0.41536364220850758</v>
      </c>
      <c r="T4491" s="28">
        <f t="shared" si="70"/>
        <v>0.83075175893395259</v>
      </c>
    </row>
    <row r="4492" spans="1:20" ht="15.75" customHeight="1" x14ac:dyDescent="0.35">
      <c r="A4492">
        <v>4485</v>
      </c>
      <c r="B4492" s="76">
        <v>44258.394120370373</v>
      </c>
      <c r="C4492" s="1" t="s">
        <v>14208</v>
      </c>
      <c r="D4492" s="76">
        <v>44258.395243055551</v>
      </c>
      <c r="E4492" s="1" t="s">
        <v>14209</v>
      </c>
      <c r="F4492" s="1" t="s">
        <v>14210</v>
      </c>
      <c r="G4492" s="1" t="s">
        <v>123</v>
      </c>
      <c r="H4492" s="1" t="s">
        <v>124</v>
      </c>
      <c r="I4492" s="1" t="s">
        <v>125</v>
      </c>
      <c r="J4492" s="1" t="s">
        <v>13781</v>
      </c>
      <c r="K4492" s="1" t="s">
        <v>13781</v>
      </c>
      <c r="L4492">
        <f>ROUNDUP(IF(B4492&gt;$D$4,0,($D$4-B4492+1)/365),0)</f>
        <v>0</v>
      </c>
      <c r="M4492">
        <f>ROUNDUP(IF(B4492&gt;$D$5,0,($D$5-B4492+1)/365),0)</f>
        <v>1</v>
      </c>
      <c r="N4492" s="28">
        <f>IF(OR(L4492=1,M4492=1),IF(B4492+364&lt;=$D$5,(B4492+364-$D$4+1)/365,IF(B4492&gt;$D$4,($D$5-B4492+1)/365,$D$6/365)),0)</f>
        <v>0.11946816336884233</v>
      </c>
      <c r="O4492" s="28">
        <f>'Data &amp; Parameter'!$E$16*'Data &amp; Parameter'!$E$17*('Data &amp; Parameter'!$E$18+'Data &amp; Parameter'!$E$19)*'Data &amp; Parameter'!$E$20*'Data &amp; Parameter'!$E$37*N4492</f>
        <v>0.41535548403614886</v>
      </c>
      <c r="P4492">
        <f>ROUNDUP(IF(D4492&gt;$D$4,0,($D$4-D4492+1)/365),0)</f>
        <v>0</v>
      </c>
      <c r="Q4492">
        <f>ROUNDUP(IF(D4492&gt;$D$5,0,($D$5-D4492+1)/365),0)</f>
        <v>1</v>
      </c>
      <c r="R4492" s="28">
        <f>IF(OR(P4492=1,Q4492=1),IF(D4492+364&lt;=$D$5,(D4492+364-$D$4+1)/365,IF(D4492&gt;$D$4,($D$5-D4492+1)/365,$D$6/365)),0)</f>
        <v>0.11946508751903846</v>
      </c>
      <c r="S4492" s="28">
        <f>'Data &amp; Parameter'!$E$16*'Data &amp; Parameter'!$E$17*('Data &amp; Parameter'!$E$18+'Data &amp; Parameter'!$E$19)*'Data &amp; Parameter'!$E$20*'Data &amp; Parameter'!$E$37*R4492</f>
        <v>0.41534479021573611</v>
      </c>
      <c r="T4492" s="28">
        <f t="shared" si="70"/>
        <v>0.83070027425188497</v>
      </c>
    </row>
    <row r="4493" spans="1:20" ht="15.75" customHeight="1" x14ac:dyDescent="0.35">
      <c r="A4493">
        <v>4486</v>
      </c>
      <c r="B4493" s="76">
        <v>44258.39434027778</v>
      </c>
      <c r="C4493" s="1" t="s">
        <v>14211</v>
      </c>
      <c r="D4493" s="76">
        <v>44258.395034722227</v>
      </c>
      <c r="E4493" s="1" t="s">
        <v>14212</v>
      </c>
      <c r="F4493" s="1" t="s">
        <v>14213</v>
      </c>
      <c r="G4493" s="1" t="s">
        <v>123</v>
      </c>
      <c r="H4493" s="1" t="s">
        <v>124</v>
      </c>
      <c r="I4493" s="1" t="s">
        <v>125</v>
      </c>
      <c r="J4493" s="1" t="s">
        <v>13781</v>
      </c>
      <c r="K4493" s="1" t="s">
        <v>13781</v>
      </c>
      <c r="L4493">
        <f>ROUNDUP(IF(B4493&gt;$D$4,0,($D$4-B4493+1)/365),0)</f>
        <v>0</v>
      </c>
      <c r="M4493">
        <f>ROUNDUP(IF(B4493&gt;$D$5,0,($D$5-B4493+1)/365),0)</f>
        <v>1</v>
      </c>
      <c r="N4493" s="28">
        <f>IF(OR(L4493=1,M4493=1),IF(B4493+364&lt;=$D$5,(B4493+364-$D$4+1)/365,IF(B4493&gt;$D$4,($D$5-B4493+1)/365,$D$6/365)),0)</f>
        <v>0.11946756088279334</v>
      </c>
      <c r="O4493" s="28">
        <f>'Data &amp; Parameter'!$E$16*'Data &amp; Parameter'!$E$17*('Data &amp; Parameter'!$E$18+'Data &amp; Parameter'!$E$19)*'Data &amp; Parameter'!$E$20*'Data &amp; Parameter'!$E$37*N4493</f>
        <v>0.41535338937027766</v>
      </c>
      <c r="P4493">
        <f>ROUNDUP(IF(D4493&gt;$D$4,0,($D$4-D4493+1)/365),0)</f>
        <v>0</v>
      </c>
      <c r="Q4493">
        <f>ROUNDUP(IF(D4493&gt;$D$5,0,($D$5-D4493+1)/365),0)</f>
        <v>1</v>
      </c>
      <c r="R4493" s="28">
        <f>IF(OR(P4493=1,Q4493=1),IF(D4493+364&lt;=$D$5,(D4493+364-$D$4+1)/365,IF(D4493&gt;$D$4,($D$5-D4493+1)/365,$D$6/365)),0)</f>
        <v>0.11946565829526812</v>
      </c>
      <c r="S4493" s="28">
        <f>'Data &amp; Parameter'!$E$16*'Data &amp; Parameter'!$E$17*('Data &amp; Parameter'!$E$18+'Data &amp; Parameter'!$E$19)*'Data &amp; Parameter'!$E$20*'Data &amp; Parameter'!$E$37*R4493</f>
        <v>0.41534677463594027</v>
      </c>
      <c r="T4493" s="28">
        <f t="shared" si="70"/>
        <v>0.83070016400621793</v>
      </c>
    </row>
    <row r="4494" spans="1:20" ht="15.75" customHeight="1" x14ac:dyDescent="0.35">
      <c r="A4494">
        <v>4487</v>
      </c>
      <c r="B4494" s="76">
        <v>44258.39743055556</v>
      </c>
      <c r="C4494" s="1" t="s">
        <v>14214</v>
      </c>
      <c r="D4494" s="76">
        <v>44258.397997685184</v>
      </c>
      <c r="E4494" s="1" t="s">
        <v>14215</v>
      </c>
      <c r="F4494" s="1" t="s">
        <v>14216</v>
      </c>
      <c r="G4494" s="1" t="s">
        <v>123</v>
      </c>
      <c r="H4494" s="1" t="s">
        <v>124</v>
      </c>
      <c r="I4494" s="1" t="s">
        <v>125</v>
      </c>
      <c r="J4494" s="1" t="s">
        <v>13781</v>
      </c>
      <c r="K4494" s="1" t="s">
        <v>13781</v>
      </c>
      <c r="L4494">
        <f>ROUNDUP(IF(B4494&gt;$D$4,0,($D$4-B4494+1)/365),0)</f>
        <v>0</v>
      </c>
      <c r="M4494">
        <f>ROUNDUP(IF(B4494&gt;$D$5,0,($D$5-B4494+1)/365),0)</f>
        <v>1</v>
      </c>
      <c r="N4494" s="28">
        <f>IF(OR(L4494=1,M4494=1),IF(B4494+364&lt;=$D$5,(B4494+364-$D$4+1)/365,IF(B4494&gt;$D$4,($D$5-B4494+1)/365,$D$6/365)),0)</f>
        <v>0.11945909436832801</v>
      </c>
      <c r="O4494" s="28">
        <f>'Data &amp; Parameter'!$E$16*'Data &amp; Parameter'!$E$17*('Data &amp; Parameter'!$E$18+'Data &amp; Parameter'!$E$19)*'Data &amp; Parameter'!$E$20*'Data &amp; Parameter'!$E$37*N4494</f>
        <v>0.41532395380255249</v>
      </c>
      <c r="P4494">
        <f>ROUNDUP(IF(D4494&gt;$D$4,0,($D$4-D4494+1)/365),0)</f>
        <v>0</v>
      </c>
      <c r="Q4494">
        <f>ROUNDUP(IF(D4494&gt;$D$5,0,($D$5-D4494+1)/365),0)</f>
        <v>1</v>
      </c>
      <c r="R4494" s="28">
        <f>IF(OR(P4494=1,Q4494=1),IF(D4494+364&lt;=$D$5,(D4494+364-$D$4+1)/365,IF(D4494&gt;$D$4,($D$5-D4494+1)/365,$D$6/365)),0)</f>
        <v>0.11945754058853633</v>
      </c>
      <c r="S4494" s="28">
        <f>'Data &amp; Parameter'!$E$16*'Data &amp; Parameter'!$E$17*('Data &amp; Parameter'!$E$18+'Data &amp; Parameter'!$E$19)*'Data &amp; Parameter'!$E$20*'Data &amp; Parameter'!$E$37*R4494</f>
        <v>0.41531855176958188</v>
      </c>
      <c r="T4494" s="28">
        <f t="shared" si="70"/>
        <v>0.83064250557213437</v>
      </c>
    </row>
    <row r="4495" spans="1:20" ht="15.75" customHeight="1" x14ac:dyDescent="0.35">
      <c r="A4495">
        <v>4488</v>
      </c>
      <c r="B4495" s="76">
        <v>44258.397696759261</v>
      </c>
      <c r="C4495" s="1" t="s">
        <v>14217</v>
      </c>
      <c r="D4495" s="76">
        <v>44258.398391203707</v>
      </c>
      <c r="E4495" s="1" t="s">
        <v>14218</v>
      </c>
      <c r="F4495" s="1" t="s">
        <v>14219</v>
      </c>
      <c r="G4495" s="1" t="s">
        <v>123</v>
      </c>
      <c r="H4495" s="1" t="s">
        <v>124</v>
      </c>
      <c r="I4495" s="1" t="s">
        <v>125</v>
      </c>
      <c r="J4495" s="1" t="s">
        <v>13781</v>
      </c>
      <c r="K4495" s="1" t="s">
        <v>13781</v>
      </c>
      <c r="L4495">
        <f>ROUNDUP(IF(B4495&gt;$D$4,0,($D$4-B4495+1)/365),0)</f>
        <v>0</v>
      </c>
      <c r="M4495">
        <f>ROUNDUP(IF(B4495&gt;$D$5,0,($D$5-B4495+1)/365),0)</f>
        <v>1</v>
      </c>
      <c r="N4495" s="28">
        <f>IF(OR(L4495=1,M4495=1),IF(B4495+364&lt;=$D$5,(B4495+364-$D$4+1)/365,IF(B4495&gt;$D$4,($D$5-B4495+1)/365,$D$6/365)),0)</f>
        <v>0.1194583650431213</v>
      </c>
      <c r="O4495" s="28">
        <f>'Data &amp; Parameter'!$E$16*'Data &amp; Parameter'!$E$17*('Data &amp; Parameter'!$E$18+'Data &amp; Parameter'!$E$19)*'Data &amp; Parameter'!$E$20*'Data &amp; Parameter'!$E$37*N4495</f>
        <v>0.41532141815442908</v>
      </c>
      <c r="P4495">
        <f>ROUNDUP(IF(D4495&gt;$D$4,0,($D$4-D4495+1)/365),0)</f>
        <v>0</v>
      </c>
      <c r="Q4495">
        <f>ROUNDUP(IF(D4495&gt;$D$5,0,($D$5-D4495+1)/365),0)</f>
        <v>1</v>
      </c>
      <c r="R4495" s="28">
        <f>IF(OR(P4495=1,Q4495=1),IF(D4495+364&lt;=$D$5,(D4495+364-$D$4+1)/365,IF(D4495&gt;$D$4,($D$5-D4495+1)/365,$D$6/365)),0)</f>
        <v>0.11945646245559607</v>
      </c>
      <c r="S4495" s="28">
        <f>'Data &amp; Parameter'!$E$16*'Data &amp; Parameter'!$E$17*('Data &amp; Parameter'!$E$18+'Data &amp; Parameter'!$E$19)*'Data &amp; Parameter'!$E$20*'Data &amp; Parameter'!$E$37*R4495</f>
        <v>0.41531480342009169</v>
      </c>
      <c r="T4495" s="28">
        <f t="shared" si="70"/>
        <v>0.83063622157452077</v>
      </c>
    </row>
    <row r="4496" spans="1:20" ht="15.75" customHeight="1" x14ac:dyDescent="0.35">
      <c r="A4496">
        <v>4489</v>
      </c>
      <c r="B4496" s="76">
        <v>44258.399710648147</v>
      </c>
      <c r="C4496" s="1" t="s">
        <v>14220</v>
      </c>
      <c r="D4496" s="76">
        <v>44258.400219907402</v>
      </c>
      <c r="E4496" s="1" t="s">
        <v>14221</v>
      </c>
      <c r="F4496" s="1" t="s">
        <v>14222</v>
      </c>
      <c r="G4496" s="1" t="s">
        <v>123</v>
      </c>
      <c r="H4496" s="1" t="s">
        <v>124</v>
      </c>
      <c r="I4496" s="1" t="s">
        <v>125</v>
      </c>
      <c r="J4496" s="1" t="s">
        <v>13884</v>
      </c>
      <c r="K4496" s="1" t="s">
        <v>13781</v>
      </c>
      <c r="L4496">
        <f>ROUNDUP(IF(B4496&gt;$D$4,0,($D$4-B4496+1)/365),0)</f>
        <v>0</v>
      </c>
      <c r="M4496">
        <f>ROUNDUP(IF(B4496&gt;$D$5,0,($D$5-B4496+1)/365),0)</f>
        <v>1</v>
      </c>
      <c r="N4496" s="28">
        <f>IF(OR(L4496=1,M4496=1),IF(B4496+364&lt;=$D$5,(B4496+364-$D$4+1)/365,IF(B4496&gt;$D$4,($D$5-B4496+1)/365,$D$6/365)),0)</f>
        <v>0.11945284753932206</v>
      </c>
      <c r="O4496" s="28">
        <f>'Data &amp; Parameter'!$E$16*'Data &amp; Parameter'!$E$17*('Data &amp; Parameter'!$E$18+'Data &amp; Parameter'!$E$19)*'Data &amp; Parameter'!$E$20*'Data &amp; Parameter'!$E$37*N4496</f>
        <v>0.41530223542493377</v>
      </c>
      <c r="P4496">
        <f>ROUNDUP(IF(D4496&gt;$D$4,0,($D$4-D4496+1)/365),0)</f>
        <v>0</v>
      </c>
      <c r="Q4496">
        <f>ROUNDUP(IF(D4496&gt;$D$5,0,($D$5-D4496+1)/365),0)</f>
        <v>1</v>
      </c>
      <c r="R4496" s="28">
        <f>IF(OR(P4496=1,Q4496=1),IF(D4496+364&lt;=$D$5,(D4496+364-$D$4+1)/365,IF(D4496&gt;$D$4,($D$5-D4496+1)/365,$D$6/365)),0)</f>
        <v>0.1194514523084875</v>
      </c>
      <c r="S4496" s="28">
        <f>'Data &amp; Parameter'!$E$16*'Data &amp; Parameter'!$E$17*('Data &amp; Parameter'!$E$18+'Data &amp; Parameter'!$E$19)*'Data &amp; Parameter'!$E$20*'Data &amp; Parameter'!$E$37*R4496</f>
        <v>0.41529738461981308</v>
      </c>
      <c r="T4496" s="28">
        <f t="shared" si="70"/>
        <v>0.83059962004474686</v>
      </c>
    </row>
    <row r="4497" spans="1:20" ht="15.75" customHeight="1" x14ac:dyDescent="0.35">
      <c r="A4497">
        <v>4490</v>
      </c>
      <c r="B4497" s="76">
        <v>44258.407893518517</v>
      </c>
      <c r="C4497" s="1" t="s">
        <v>14223</v>
      </c>
      <c r="D4497" s="76">
        <v>44258.40824074074</v>
      </c>
      <c r="E4497" s="1" t="s">
        <v>14224</v>
      </c>
      <c r="F4497" s="1" t="s">
        <v>14225</v>
      </c>
      <c r="G4497" s="1" t="s">
        <v>123</v>
      </c>
      <c r="H4497" s="1" t="s">
        <v>124</v>
      </c>
      <c r="I4497" s="1" t="s">
        <v>125</v>
      </c>
      <c r="J4497" s="1" t="s">
        <v>13781</v>
      </c>
      <c r="K4497" s="1" t="s">
        <v>14226</v>
      </c>
      <c r="L4497">
        <f>ROUNDUP(IF(B4497&gt;$D$4,0,($D$4-B4497+1)/365),0)</f>
        <v>0</v>
      </c>
      <c r="M4497">
        <f>ROUNDUP(IF(B4497&gt;$D$5,0,($D$5-B4497+1)/365),0)</f>
        <v>1</v>
      </c>
      <c r="N4497" s="28">
        <f>IF(OR(L4497=1,M4497=1),IF(B4497+364&lt;=$D$5,(B4497+364-$D$4+1)/365,IF(B4497&gt;$D$4,($D$5-B4497+1)/365,$D$6/365)),0)</f>
        <v>0.11943042871639155</v>
      </c>
      <c r="O4497" s="28">
        <f>'Data &amp; Parameter'!$E$16*'Data &amp; Parameter'!$E$17*('Data &amp; Parameter'!$E$18+'Data &amp; Parameter'!$E$19)*'Data &amp; Parameter'!$E$20*'Data &amp; Parameter'!$E$37*N4497</f>
        <v>0.41522429180558579</v>
      </c>
      <c r="P4497">
        <f>ROUNDUP(IF(D4497&gt;$D$4,0,($D$4-D4497+1)/365),0)</f>
        <v>0</v>
      </c>
      <c r="Q4497">
        <f>ROUNDUP(IF(D4497&gt;$D$5,0,($D$5-D4497+1)/365),0)</f>
        <v>1</v>
      </c>
      <c r="R4497" s="28">
        <f>IF(OR(P4497=1,Q4497=1),IF(D4497+364&lt;=$D$5,(D4497+364-$D$4+1)/365,IF(D4497&gt;$D$4,($D$5-D4497+1)/365,$D$6/365)),0)</f>
        <v>0.11942947742262894</v>
      </c>
      <c r="S4497" s="28">
        <f>'Data &amp; Parameter'!$E$16*'Data &amp; Parameter'!$E$17*('Data &amp; Parameter'!$E$18+'Data &amp; Parameter'!$E$19)*'Data &amp; Parameter'!$E$20*'Data &amp; Parameter'!$E$37*R4497</f>
        <v>0.4152209844384171</v>
      </c>
      <c r="T4497" s="28">
        <f t="shared" si="70"/>
        <v>0.83044527624400288</v>
      </c>
    </row>
    <row r="4498" spans="1:20" ht="15.75" customHeight="1" x14ac:dyDescent="0.35">
      <c r="A4498">
        <v>4491</v>
      </c>
      <c r="B4498" s="76">
        <v>44258.408425925925</v>
      </c>
      <c r="C4498" s="1" t="s">
        <v>14227</v>
      </c>
      <c r="D4498" s="76">
        <v>44258.410266203704</v>
      </c>
      <c r="E4498" s="1" t="s">
        <v>14228</v>
      </c>
      <c r="F4498" s="1" t="s">
        <v>14229</v>
      </c>
      <c r="G4498" s="1" t="s">
        <v>123</v>
      </c>
      <c r="H4498" s="1" t="s">
        <v>124</v>
      </c>
      <c r="I4498" s="1" t="s">
        <v>125</v>
      </c>
      <c r="J4498" s="1" t="s">
        <v>13781</v>
      </c>
      <c r="K4498" s="1" t="s">
        <v>13781</v>
      </c>
      <c r="L4498">
        <f>ROUNDUP(IF(B4498&gt;$D$4,0,($D$4-B4498+1)/365),0)</f>
        <v>0</v>
      </c>
      <c r="M4498">
        <f>ROUNDUP(IF(B4498&gt;$D$5,0,($D$5-B4498+1)/365),0)</f>
        <v>1</v>
      </c>
      <c r="N4498" s="28">
        <f>IF(OR(L4498=1,M4498=1),IF(B4498+364&lt;=$D$5,(B4498+364-$D$4+1)/365,IF(B4498&gt;$D$4,($D$5-B4498+1)/365,$D$6/365)),0)</f>
        <v>0.11942897006595819</v>
      </c>
      <c r="O4498" s="28">
        <f>'Data &amp; Parameter'!$E$16*'Data &amp; Parameter'!$E$17*('Data &amp; Parameter'!$E$18+'Data &amp; Parameter'!$E$19)*'Data &amp; Parameter'!$E$20*'Data &amp; Parameter'!$E$37*N4498</f>
        <v>0.41521922050926968</v>
      </c>
      <c r="P4498">
        <f>ROUNDUP(IF(D4498&gt;$D$4,0,($D$4-D4498+1)/365),0)</f>
        <v>0</v>
      </c>
      <c r="Q4498">
        <f>ROUNDUP(IF(D4498&gt;$D$5,0,($D$5-D4498+1)/365),0)</f>
        <v>1</v>
      </c>
      <c r="R4498" s="28">
        <f>IF(OR(P4498=1,Q4498=1),IF(D4498+364&lt;=$D$5,(D4498+364-$D$4+1)/365,IF(D4498&gt;$D$4,($D$5-D4498+1)/365,$D$6/365)),0)</f>
        <v>0.11942392820903031</v>
      </c>
      <c r="S4498" s="28">
        <f>'Data &amp; Parameter'!$E$16*'Data &amp; Parameter'!$E$17*('Data &amp; Parameter'!$E$18+'Data &amp; Parameter'!$E$19)*'Data &amp; Parameter'!$E$20*'Data &amp; Parameter'!$E$37*R4498</f>
        <v>0.41520169146332414</v>
      </c>
      <c r="T4498" s="28">
        <f t="shared" si="70"/>
        <v>0.83042091197259382</v>
      </c>
    </row>
    <row r="4499" spans="1:20" ht="15.75" customHeight="1" x14ac:dyDescent="0.35">
      <c r="A4499">
        <v>4492</v>
      </c>
      <c r="B4499" s="76">
        <v>44258.411111111112</v>
      </c>
      <c r="C4499" s="1" t="s">
        <v>14230</v>
      </c>
      <c r="D4499" s="76">
        <v>44258.411921296298</v>
      </c>
      <c r="E4499" s="1" t="s">
        <v>14231</v>
      </c>
      <c r="F4499" s="1" t="s">
        <v>14232</v>
      </c>
      <c r="G4499" s="1" t="s">
        <v>123</v>
      </c>
      <c r="H4499" s="1" t="s">
        <v>124</v>
      </c>
      <c r="I4499" s="1" t="s">
        <v>125</v>
      </c>
      <c r="J4499" s="1" t="s">
        <v>13781</v>
      </c>
      <c r="K4499" s="1" t="s">
        <v>13781</v>
      </c>
      <c r="L4499">
        <f>ROUNDUP(IF(B4499&gt;$D$4,0,($D$4-B4499+1)/365),0)</f>
        <v>0</v>
      </c>
      <c r="M4499">
        <f>ROUNDUP(IF(B4499&gt;$D$5,0,($D$5-B4499+1)/365),0)</f>
        <v>1</v>
      </c>
      <c r="N4499" s="28">
        <f>IF(OR(L4499=1,M4499=1),IF(B4499+364&lt;=$D$5,(B4499+364-$D$4+1)/365,IF(B4499&gt;$D$4,($D$5-B4499+1)/365,$D$6/365)),0)</f>
        <v>0.11942161339421259</v>
      </c>
      <c r="O4499" s="28">
        <f>'Data &amp; Parameter'!$E$16*'Data &amp; Parameter'!$E$17*('Data &amp; Parameter'!$E$18+'Data &amp; Parameter'!$E$19)*'Data &amp; Parameter'!$E$20*'Data &amp; Parameter'!$E$37*N4499</f>
        <v>0.41519364353656313</v>
      </c>
      <c r="P4499">
        <f>ROUNDUP(IF(D4499&gt;$D$4,0,($D$4-D4499+1)/365),0)</f>
        <v>0</v>
      </c>
      <c r="Q4499">
        <f>ROUNDUP(IF(D4499&gt;$D$5,0,($D$5-D4499+1)/365),0)</f>
        <v>1</v>
      </c>
      <c r="R4499" s="28">
        <f>IF(OR(P4499=1,Q4499=1),IF(D4499+364&lt;=$D$5,(D4499+364-$D$4+1)/365,IF(D4499&gt;$D$4,($D$5-D4499+1)/365,$D$6/365)),0)</f>
        <v>0.11941939370877314</v>
      </c>
      <c r="S4499" s="28">
        <f>'Data &amp; Parameter'!$E$16*'Data &amp; Parameter'!$E$17*('Data &amp; Parameter'!$E$18+'Data &amp; Parameter'!$E$19)*'Data &amp; Parameter'!$E$20*'Data &amp; Parameter'!$E$37*R4499</f>
        <v>0.4151859263465259</v>
      </c>
      <c r="T4499" s="28">
        <f t="shared" si="70"/>
        <v>0.83037956988308903</v>
      </c>
    </row>
    <row r="4500" spans="1:20" ht="15.75" customHeight="1" x14ac:dyDescent="0.35">
      <c r="A4500">
        <v>4493</v>
      </c>
      <c r="B4500" s="76">
        <v>44258.412303240737</v>
      </c>
      <c r="C4500" s="1" t="s">
        <v>14233</v>
      </c>
      <c r="D4500" s="76">
        <v>44258.413298611107</v>
      </c>
      <c r="E4500" s="1" t="s">
        <v>14234</v>
      </c>
      <c r="F4500" s="1" t="s">
        <v>14235</v>
      </c>
      <c r="G4500" s="1" t="s">
        <v>123</v>
      </c>
      <c r="H4500" s="1" t="s">
        <v>124</v>
      </c>
      <c r="I4500" s="1" t="s">
        <v>125</v>
      </c>
      <c r="J4500" s="1" t="s">
        <v>13781</v>
      </c>
      <c r="K4500" s="1" t="s">
        <v>13781</v>
      </c>
      <c r="L4500">
        <f>ROUNDUP(IF(B4500&gt;$D$4,0,($D$4-B4500+1)/365),0)</f>
        <v>0</v>
      </c>
      <c r="M4500">
        <f>ROUNDUP(IF(B4500&gt;$D$5,0,($D$5-B4500+1)/365),0)</f>
        <v>1</v>
      </c>
      <c r="N4500" s="28">
        <f>IF(OR(L4500=1,M4500=1),IF(B4500+364&lt;=$D$5,(B4500+364-$D$4+1)/365,IF(B4500&gt;$D$4,($D$5-B4500+1)/365,$D$6/365)),0)</f>
        <v>0.1194183472856522</v>
      </c>
      <c r="O4500" s="28">
        <f>'Data &amp; Parameter'!$E$16*'Data &amp; Parameter'!$E$17*('Data &amp; Parameter'!$E$18+'Data &amp; Parameter'!$E$19)*'Data &amp; Parameter'!$E$20*'Data &amp; Parameter'!$E$37*N4500</f>
        <v>0.41518228824270276</v>
      </c>
      <c r="P4500">
        <f>ROUNDUP(IF(D4500&gt;$D$4,0,($D$4-D4500+1)/365),0)</f>
        <v>0</v>
      </c>
      <c r="Q4500">
        <f>ROUNDUP(IF(D4500&gt;$D$5,0,($D$5-D4500+1)/365),0)</f>
        <v>1</v>
      </c>
      <c r="R4500" s="28">
        <f>IF(OR(P4500=1,Q4500=1),IF(D4500+364&lt;=$D$5,(D4500+364-$D$4+1)/365,IF(D4500&gt;$D$4,($D$5-D4500+1)/365,$D$6/365)),0)</f>
        <v>0.11941562024354201</v>
      </c>
      <c r="S4500" s="28">
        <f>'Data &amp; Parameter'!$E$16*'Data &amp; Parameter'!$E$17*('Data &amp; Parameter'!$E$18+'Data &amp; Parameter'!$E$19)*'Data &amp; Parameter'!$E$20*'Data &amp; Parameter'!$E$37*R4500</f>
        <v>0.41517280712351812</v>
      </c>
      <c r="T4500" s="28">
        <f t="shared" si="70"/>
        <v>0.83035509536622087</v>
      </c>
    </row>
    <row r="4501" spans="1:20" ht="15.75" customHeight="1" x14ac:dyDescent="0.35">
      <c r="A4501">
        <v>4494</v>
      </c>
      <c r="B4501" s="76">
        <v>44258.414664351847</v>
      </c>
      <c r="C4501" s="1" t="s">
        <v>14236</v>
      </c>
      <c r="D4501" s="76">
        <v>44258.415150462963</v>
      </c>
      <c r="E4501" s="1" t="s">
        <v>14237</v>
      </c>
      <c r="F4501" s="1" t="s">
        <v>14238</v>
      </c>
      <c r="G4501" s="1" t="s">
        <v>123</v>
      </c>
      <c r="H4501" s="1" t="s">
        <v>124</v>
      </c>
      <c r="I4501" s="1" t="s">
        <v>125</v>
      </c>
      <c r="J4501" s="1" t="s">
        <v>13781</v>
      </c>
      <c r="K4501" s="1" t="s">
        <v>13781</v>
      </c>
      <c r="L4501">
        <f>ROUNDUP(IF(B4501&gt;$D$4,0,($D$4-B4501+1)/365),0)</f>
        <v>0</v>
      </c>
      <c r="M4501">
        <f>ROUNDUP(IF(B4501&gt;$D$5,0,($D$5-B4501+1)/365),0)</f>
        <v>1</v>
      </c>
      <c r="N4501" s="28">
        <f>IF(OR(L4501=1,M4501=1),IF(B4501+364&lt;=$D$5,(B4501+364-$D$4+1)/365,IF(B4501&gt;$D$4,($D$5-B4501+1)/365,$D$6/365)),0)</f>
        <v>0.11941187848809034</v>
      </c>
      <c r="O4501" s="28">
        <f>'Data &amp; Parameter'!$E$16*'Data &amp; Parameter'!$E$17*('Data &amp; Parameter'!$E$18+'Data &amp; Parameter'!$E$19)*'Data &amp; Parameter'!$E$20*'Data &amp; Parameter'!$E$37*N4501</f>
        <v>0.41515979814603871</v>
      </c>
      <c r="P4501">
        <f>ROUNDUP(IF(D4501&gt;$D$4,0,($D$4-D4501+1)/365),0)</f>
        <v>0</v>
      </c>
      <c r="Q4501">
        <f>ROUNDUP(IF(D4501&gt;$D$5,0,($D$5-D4501+1)/365),0)</f>
        <v>1</v>
      </c>
      <c r="R4501" s="28">
        <f>IF(OR(P4501=1,Q4501=1),IF(D4501+364&lt;=$D$5,(D4501+364-$D$4+1)/365,IF(D4501&gt;$D$4,($D$5-D4501+1)/365,$D$6/365)),0)</f>
        <v>0.11941054667681472</v>
      </c>
      <c r="S4501" s="28">
        <f>'Data &amp; Parameter'!$E$16*'Data &amp; Parameter'!$E$17*('Data &amp; Parameter'!$E$18+'Data &amp; Parameter'!$E$19)*'Data &amp; Parameter'!$E$20*'Data &amp; Parameter'!$E$37*R4501</f>
        <v>0.41515516783197487</v>
      </c>
      <c r="T4501" s="28">
        <f t="shared" si="70"/>
        <v>0.83031496597801357</v>
      </c>
    </row>
    <row r="4502" spans="1:20" ht="15.75" customHeight="1" x14ac:dyDescent="0.35">
      <c r="A4502">
        <v>4495</v>
      </c>
      <c r="B4502" s="76">
        <v>44258.415659722217</v>
      </c>
      <c r="C4502" s="1" t="s">
        <v>14239</v>
      </c>
      <c r="D4502" s="76">
        <v>44258.416435185187</v>
      </c>
      <c r="E4502" s="1" t="s">
        <v>14240</v>
      </c>
      <c r="F4502" s="1" t="s">
        <v>14241</v>
      </c>
      <c r="G4502" s="1" t="s">
        <v>123</v>
      </c>
      <c r="H4502" s="1" t="s">
        <v>124</v>
      </c>
      <c r="I4502" s="1" t="s">
        <v>125</v>
      </c>
      <c r="J4502" s="1" t="s">
        <v>14200</v>
      </c>
      <c r="K4502" s="1" t="s">
        <v>13781</v>
      </c>
      <c r="L4502">
        <f>ROUNDUP(IF(B4502&gt;$D$4,0,($D$4-B4502+1)/365),0)</f>
        <v>0</v>
      </c>
      <c r="M4502">
        <f>ROUNDUP(IF(B4502&gt;$D$5,0,($D$5-B4502+1)/365),0)</f>
        <v>1</v>
      </c>
      <c r="N4502" s="28">
        <f>IF(OR(L4502=1,M4502=1),IF(B4502+364&lt;=$D$5,(B4502+364-$D$4+1)/365,IF(B4502&gt;$D$4,($D$5-B4502+1)/365,$D$6/365)),0)</f>
        <v>0.11940915144598016</v>
      </c>
      <c r="O4502" s="28">
        <f>'Data &amp; Parameter'!$E$16*'Data &amp; Parameter'!$E$17*('Data &amp; Parameter'!$E$18+'Data &amp; Parameter'!$E$19)*'Data &amp; Parameter'!$E$20*'Data &amp; Parameter'!$E$37*N4502</f>
        <v>0.41515031702685412</v>
      </c>
      <c r="P4502">
        <f>ROUNDUP(IF(D4502&gt;$D$4,0,($D$4-D4502+1)/365),0)</f>
        <v>0</v>
      </c>
      <c r="Q4502">
        <f>ROUNDUP(IF(D4502&gt;$D$5,0,($D$5-D4502+1)/365),0)</f>
        <v>1</v>
      </c>
      <c r="R4502" s="28">
        <f>IF(OR(P4502=1,Q4502=1),IF(D4502+364&lt;=$D$5,(D4502+364-$D$4+1)/365,IF(D4502&gt;$D$4,($D$5-D4502+1)/365,$D$6/365)),0)</f>
        <v>0.11940702688989903</v>
      </c>
      <c r="S4502" s="28">
        <f>'Data &amp; Parameter'!$E$16*'Data &amp; Parameter'!$E$17*('Data &amp; Parameter'!$E$18+'Data &amp; Parameter'!$E$19)*'Data &amp; Parameter'!$E$20*'Data &amp; Parameter'!$E$37*R4502</f>
        <v>0.41514293057347146</v>
      </c>
      <c r="T4502" s="28">
        <f t="shared" si="70"/>
        <v>0.83029324760032552</v>
      </c>
    </row>
    <row r="4503" spans="1:20" ht="15.75" customHeight="1" x14ac:dyDescent="0.35">
      <c r="A4503">
        <v>4496</v>
      </c>
      <c r="B4503" s="76">
        <v>44258.418611111112</v>
      </c>
      <c r="C4503" s="1" t="s">
        <v>14242</v>
      </c>
      <c r="D4503" s="76">
        <v>44258.419074074074</v>
      </c>
      <c r="E4503" s="1" t="s">
        <v>14243</v>
      </c>
      <c r="F4503" s="1" t="s">
        <v>14244</v>
      </c>
      <c r="G4503" s="1" t="s">
        <v>123</v>
      </c>
      <c r="H4503" s="1" t="s">
        <v>124</v>
      </c>
      <c r="I4503" s="1" t="s">
        <v>125</v>
      </c>
      <c r="J4503" s="1" t="s">
        <v>13781</v>
      </c>
      <c r="K4503" s="1" t="s">
        <v>14204</v>
      </c>
      <c r="L4503">
        <f>ROUNDUP(IF(B4503&gt;$D$4,0,($D$4-B4503+1)/365),0)</f>
        <v>0</v>
      </c>
      <c r="M4503">
        <f>ROUNDUP(IF(B4503&gt;$D$5,0,($D$5-B4503+1)/365),0)</f>
        <v>1</v>
      </c>
      <c r="N4503" s="28">
        <f>IF(OR(L4503=1,M4503=1),IF(B4503+364&lt;=$D$5,(B4503+364-$D$4+1)/365,IF(B4503&gt;$D$4,($D$5-B4503+1)/365,$D$6/365)),0)</f>
        <v>0.11940106544900791</v>
      </c>
      <c r="O4503" s="28">
        <f>'Data &amp; Parameter'!$E$16*'Data &amp; Parameter'!$E$17*('Data &amp; Parameter'!$E$18+'Data &amp; Parameter'!$E$19)*'Data &amp; Parameter'!$E$20*'Data &amp; Parameter'!$E$37*N4503</f>
        <v>0.41512220440595488</v>
      </c>
      <c r="P4503">
        <f>ROUNDUP(IF(D4503&gt;$D$4,0,($D$4-D4503+1)/365),0)</f>
        <v>0</v>
      </c>
      <c r="Q4503">
        <f>ROUNDUP(IF(D4503&gt;$D$5,0,($D$5-D4503+1)/365),0)</f>
        <v>1</v>
      </c>
      <c r="R4503" s="28">
        <f>IF(OR(P4503=1,Q4503=1),IF(D4503+364&lt;=$D$5,(D4503+364-$D$4+1)/365,IF(D4503&gt;$D$4,($D$5-D4503+1)/365,$D$6/365)),0)</f>
        <v>0.11939979705733107</v>
      </c>
      <c r="S4503" s="28">
        <f>'Data &amp; Parameter'!$E$16*'Data &amp; Parameter'!$E$17*('Data &amp; Parameter'!$E$18+'Data &amp; Parameter'!$E$19)*'Data &amp; Parameter'!$E$20*'Data &amp; Parameter'!$E$37*R4503</f>
        <v>0.41511779458308634</v>
      </c>
      <c r="T4503" s="28">
        <f t="shared" si="70"/>
        <v>0.83023999898904122</v>
      </c>
    </row>
    <row r="4504" spans="1:20" ht="15.75" customHeight="1" x14ac:dyDescent="0.35">
      <c r="A4504">
        <v>4497</v>
      </c>
      <c r="B4504" s="76">
        <v>44258.420925925922</v>
      </c>
      <c r="C4504" s="1" t="s">
        <v>14245</v>
      </c>
      <c r="D4504" s="76">
        <v>44258.422500000001</v>
      </c>
      <c r="E4504" s="1" t="s">
        <v>14246</v>
      </c>
      <c r="F4504" s="1" t="s">
        <v>14247</v>
      </c>
      <c r="G4504" s="1" t="s">
        <v>123</v>
      </c>
      <c r="H4504" s="1" t="s">
        <v>124</v>
      </c>
      <c r="I4504" s="1" t="s">
        <v>125</v>
      </c>
      <c r="J4504" s="1" t="s">
        <v>13781</v>
      </c>
      <c r="K4504" s="1" t="s">
        <v>13781</v>
      </c>
      <c r="L4504">
        <f>ROUNDUP(IF(B4504&gt;$D$4,0,($D$4-B4504+1)/365),0)</f>
        <v>0</v>
      </c>
      <c r="M4504">
        <f>ROUNDUP(IF(B4504&gt;$D$5,0,($D$5-B4504+1)/365),0)</f>
        <v>1</v>
      </c>
      <c r="N4504" s="28">
        <f>IF(OR(L4504=1,M4504=1),IF(B4504+364&lt;=$D$5,(B4504+364-$D$4+1)/365,IF(B4504&gt;$D$4,($D$5-B4504+1)/365,$D$6/365)),0)</f>
        <v>0.1193947234906237</v>
      </c>
      <c r="O4504" s="28">
        <f>'Data &amp; Parameter'!$E$16*'Data &amp; Parameter'!$E$17*('Data &amp; Parameter'!$E$18+'Data &amp; Parameter'!$E$19)*'Data &amp; Parameter'!$E$20*'Data &amp; Parameter'!$E$37*N4504</f>
        <v>0.41510015529161232</v>
      </c>
      <c r="P4504">
        <f>ROUNDUP(IF(D4504&gt;$D$4,0,($D$4-D4504+1)/365),0)</f>
        <v>0</v>
      </c>
      <c r="Q4504">
        <f>ROUNDUP(IF(D4504&gt;$D$5,0,($D$5-D4504+1)/365),0)</f>
        <v>1</v>
      </c>
      <c r="R4504" s="28">
        <f>IF(OR(P4504=1,Q4504=1),IF(D4504+364&lt;=$D$5,(D4504+364-$D$4+1)/365,IF(D4504&gt;$D$4,($D$5-D4504+1)/365,$D$6/365)),0)</f>
        <v>0.11939041095890252</v>
      </c>
      <c r="S4504" s="28">
        <f>'Data &amp; Parameter'!$E$16*'Data &amp; Parameter'!$E$17*('Data &amp; Parameter'!$E$18+'Data &amp; Parameter'!$E$19)*'Data &amp; Parameter'!$E$20*'Data &amp; Parameter'!$E$37*R4504</f>
        <v>0.41508516189379013</v>
      </c>
      <c r="T4504" s="28">
        <f t="shared" si="70"/>
        <v>0.83018531718540245</v>
      </c>
    </row>
    <row r="4505" spans="1:20" ht="15.75" customHeight="1" x14ac:dyDescent="0.35">
      <c r="A4505">
        <v>4498</v>
      </c>
      <c r="B4505" s="76">
        <v>44258.421539351853</v>
      </c>
      <c r="C4505" s="1" t="s">
        <v>14248</v>
      </c>
      <c r="D4505" s="76">
        <v>44258.422546296293</v>
      </c>
      <c r="E4505" s="1" t="s">
        <v>14249</v>
      </c>
      <c r="F4505" s="1" t="s">
        <v>14250</v>
      </c>
      <c r="G4505" s="1" t="s">
        <v>123</v>
      </c>
      <c r="H4505" s="1" t="s">
        <v>124</v>
      </c>
      <c r="I4505" s="1" t="s">
        <v>125</v>
      </c>
      <c r="J4505" s="1" t="s">
        <v>13781</v>
      </c>
      <c r="K4505" s="1" t="s">
        <v>13802</v>
      </c>
      <c r="L4505">
        <f>ROUNDUP(IF(B4505&gt;$D$4,0,($D$4-B4505+1)/365),0)</f>
        <v>0</v>
      </c>
      <c r="M4505">
        <f>ROUNDUP(IF(B4505&gt;$D$5,0,($D$5-B4505+1)/365),0)</f>
        <v>1</v>
      </c>
      <c r="N4505" s="28">
        <f>IF(OR(L4505=1,M4505=1),IF(B4505+364&lt;=$D$5,(B4505+364-$D$4+1)/365,IF(B4505&gt;$D$4,($D$5-B4505+1)/365,$D$6/365)),0)</f>
        <v>0.11939304287163445</v>
      </c>
      <c r="O4505" s="28">
        <f>'Data &amp; Parameter'!$E$16*'Data &amp; Parameter'!$E$17*('Data &amp; Parameter'!$E$18+'Data &amp; Parameter'!$E$19)*'Data &amp; Parameter'!$E$20*'Data &amp; Parameter'!$E$37*N4505</f>
        <v>0.41509431227625093</v>
      </c>
      <c r="P4505">
        <f>ROUNDUP(IF(D4505&gt;$D$4,0,($D$4-D4505+1)/365),0)</f>
        <v>0</v>
      </c>
      <c r="Q4505">
        <f>ROUNDUP(IF(D4505&gt;$D$5,0,($D$5-D4505+1)/365),0)</f>
        <v>1</v>
      </c>
      <c r="R4505" s="28">
        <f>IF(OR(P4505=1,Q4505=1),IF(D4505+364&lt;=$D$5,(D4505+364-$D$4+1)/365,IF(D4505&gt;$D$4,($D$5-D4505+1)/365,$D$6/365)),0)</f>
        <v>0.1193902841197448</v>
      </c>
      <c r="S4505" s="28">
        <f>'Data &amp; Parameter'!$E$16*'Data &amp; Parameter'!$E$17*('Data &amp; Parameter'!$E$18+'Data &amp; Parameter'!$E$19)*'Data &amp; Parameter'!$E$20*'Data &amp; Parameter'!$E$37*R4505</f>
        <v>0.41508472091153792</v>
      </c>
      <c r="T4505" s="28">
        <f t="shared" si="70"/>
        <v>0.83017903318778885</v>
      </c>
    </row>
    <row r="4506" spans="1:20" ht="15.75" customHeight="1" x14ac:dyDescent="0.35">
      <c r="A4506">
        <v>4499</v>
      </c>
      <c r="B4506" s="76">
        <v>44258.424699074079</v>
      </c>
      <c r="C4506" s="1" t="s">
        <v>14251</v>
      </c>
      <c r="D4506" s="76">
        <v>44258.425115740742</v>
      </c>
      <c r="E4506" s="1" t="s">
        <v>14252</v>
      </c>
      <c r="F4506" s="1" t="s">
        <v>14253</v>
      </c>
      <c r="G4506" s="1" t="s">
        <v>123</v>
      </c>
      <c r="H4506" s="1" t="s">
        <v>124</v>
      </c>
      <c r="I4506" s="1" t="s">
        <v>125</v>
      </c>
      <c r="J4506" s="1" t="s">
        <v>13884</v>
      </c>
      <c r="K4506" s="1" t="s">
        <v>13781</v>
      </c>
      <c r="L4506">
        <f>ROUNDUP(IF(B4506&gt;$D$4,0,($D$4-B4506+1)/365),0)</f>
        <v>0</v>
      </c>
      <c r="M4506">
        <f>ROUNDUP(IF(B4506&gt;$D$5,0,($D$5-B4506+1)/365),0)</f>
        <v>1</v>
      </c>
      <c r="N4506" s="28">
        <f>IF(OR(L4506=1,M4506=1),IF(B4506+364&lt;=$D$5,(B4506+364-$D$4+1)/365,IF(B4506&gt;$D$4,($D$5-B4506+1)/365,$D$6/365)),0)</f>
        <v>0.11938438609841261</v>
      </c>
      <c r="O4506" s="28">
        <f>'Data &amp; Parameter'!$E$16*'Data &amp; Parameter'!$E$17*('Data &amp; Parameter'!$E$18+'Data &amp; Parameter'!$E$19)*'Data &amp; Parameter'!$E$20*'Data &amp; Parameter'!$E$37*N4506</f>
        <v>0.41506421523507814</v>
      </c>
      <c r="P4506">
        <f>ROUNDUP(IF(D4506&gt;$D$4,0,($D$4-D4506+1)/365),0)</f>
        <v>0</v>
      </c>
      <c r="Q4506">
        <f>ROUNDUP(IF(D4506&gt;$D$5,0,($D$5-D4506+1)/365),0)</f>
        <v>1</v>
      </c>
      <c r="R4506" s="28">
        <f>IF(OR(P4506=1,Q4506=1),IF(D4506+364&lt;=$D$5,(D4506+364-$D$4+1)/365,IF(D4506&gt;$D$4,($D$5-D4506+1)/365,$D$6/365)),0)</f>
        <v>0.11938324454591341</v>
      </c>
      <c r="S4506" s="28">
        <f>'Data &amp; Parameter'!$E$16*'Data &amp; Parameter'!$E$17*('Data &amp; Parameter'!$E$18+'Data &amp; Parameter'!$E$19)*'Data &amp; Parameter'!$E$20*'Data &amp; Parameter'!$E$37*R4506</f>
        <v>0.4150602463945311</v>
      </c>
      <c r="T4506" s="28">
        <f t="shared" si="70"/>
        <v>0.83012446162960929</v>
      </c>
    </row>
    <row r="4507" spans="1:20" ht="15.75" customHeight="1" x14ac:dyDescent="0.35">
      <c r="A4507">
        <v>4500</v>
      </c>
      <c r="B4507" s="76">
        <v>44258.427442129629</v>
      </c>
      <c r="C4507" s="1" t="s">
        <v>14254</v>
      </c>
      <c r="D4507" s="76">
        <v>44258.427905092598</v>
      </c>
      <c r="E4507" s="1" t="s">
        <v>14255</v>
      </c>
      <c r="F4507" s="1" t="s">
        <v>14256</v>
      </c>
      <c r="G4507" s="1" t="s">
        <v>123</v>
      </c>
      <c r="H4507" s="1" t="s">
        <v>124</v>
      </c>
      <c r="I4507" s="1" t="s">
        <v>125</v>
      </c>
      <c r="J4507" s="1" t="s">
        <v>13781</v>
      </c>
      <c r="K4507" s="1" t="s">
        <v>13781</v>
      </c>
      <c r="L4507">
        <f>ROUNDUP(IF(B4507&gt;$D$4,0,($D$4-B4507+1)/365),0)</f>
        <v>0</v>
      </c>
      <c r="M4507">
        <f>ROUNDUP(IF(B4507&gt;$D$5,0,($D$5-B4507+1)/365),0)</f>
        <v>1</v>
      </c>
      <c r="N4507" s="28">
        <f>IF(OR(L4507=1,M4507=1),IF(B4507+364&lt;=$D$5,(B4507+364-$D$4+1)/365,IF(B4507&gt;$D$4,($D$5-B4507+1)/365,$D$6/365)),0)</f>
        <v>0.11937687087772982</v>
      </c>
      <c r="O4507" s="28">
        <f>'Data &amp; Parameter'!$E$16*'Data &amp; Parameter'!$E$17*('Data &amp; Parameter'!$E$18+'Data &amp; Parameter'!$E$19)*'Data &amp; Parameter'!$E$20*'Data &amp; Parameter'!$E$37*N4507</f>
        <v>0.41503808703459094</v>
      </c>
      <c r="P4507">
        <f>ROUNDUP(IF(D4507&gt;$D$4,0,($D$4-D4507+1)/365),0)</f>
        <v>0</v>
      </c>
      <c r="Q4507">
        <f>ROUNDUP(IF(D4507&gt;$D$5,0,($D$5-D4507+1)/365),0)</f>
        <v>1</v>
      </c>
      <c r="R4507" s="28">
        <f>IF(OR(P4507=1,Q4507=1),IF(D4507+364&lt;=$D$5,(D4507+364-$D$4+1)/365,IF(D4507&gt;$D$4,($D$5-D4507+1)/365,$D$6/365)),0)</f>
        <v>0.11937560248603304</v>
      </c>
      <c r="S4507" s="28">
        <f>'Data &amp; Parameter'!$E$16*'Data &amp; Parameter'!$E$17*('Data &amp; Parameter'!$E$18+'Data &amp; Parameter'!$E$19)*'Data &amp; Parameter'!$E$20*'Data &amp; Parameter'!$E$37*R4507</f>
        <v>0.41503367721165313</v>
      </c>
      <c r="T4507" s="28">
        <f t="shared" si="70"/>
        <v>0.83007176424624407</v>
      </c>
    </row>
    <row r="4508" spans="1:20" ht="15.75" customHeight="1" x14ac:dyDescent="0.35">
      <c r="A4508">
        <v>4501</v>
      </c>
      <c r="B4508" s="76">
        <v>44258.428206018521</v>
      </c>
      <c r="C4508" s="1" t="s">
        <v>14257</v>
      </c>
      <c r="D4508" s="76">
        <v>44258.42863425926</v>
      </c>
      <c r="E4508" s="1" t="s">
        <v>14258</v>
      </c>
      <c r="F4508" s="1" t="s">
        <v>14259</v>
      </c>
      <c r="G4508" s="1" t="s">
        <v>123</v>
      </c>
      <c r="H4508" s="1" t="s">
        <v>124</v>
      </c>
      <c r="I4508" s="1" t="s">
        <v>125</v>
      </c>
      <c r="J4508" s="1" t="s">
        <v>13781</v>
      </c>
      <c r="K4508" s="1" t="s">
        <v>13781</v>
      </c>
      <c r="L4508">
        <f>ROUNDUP(IF(B4508&gt;$D$4,0,($D$4-B4508+1)/365),0)</f>
        <v>0</v>
      </c>
      <c r="M4508">
        <f>ROUNDUP(IF(B4508&gt;$D$5,0,($D$5-B4508+1)/365),0)</f>
        <v>1</v>
      </c>
      <c r="N4508" s="28">
        <f>IF(OR(L4508=1,M4508=1),IF(B4508+364&lt;=$D$5,(B4508+364-$D$4+1)/365,IF(B4508&gt;$D$4,($D$5-B4508+1)/365,$D$6/365)),0)</f>
        <v>0.11937477803144808</v>
      </c>
      <c r="O4508" s="28">
        <f>'Data &amp; Parameter'!$E$16*'Data &amp; Parameter'!$E$17*('Data &amp; Parameter'!$E$18+'Data &amp; Parameter'!$E$19)*'Data &amp; Parameter'!$E$20*'Data &amp; Parameter'!$E$37*N4508</f>
        <v>0.41503081082680593</v>
      </c>
      <c r="P4508">
        <f>ROUNDUP(IF(D4508&gt;$D$4,0,($D$4-D4508+1)/365),0)</f>
        <v>0</v>
      </c>
      <c r="Q4508">
        <f>ROUNDUP(IF(D4508&gt;$D$5,0,($D$5-D4508+1)/365),0)</f>
        <v>1</v>
      </c>
      <c r="R4508" s="28">
        <f>IF(OR(P4508=1,Q4508=1),IF(D4508+364&lt;=$D$5,(D4508+364-$D$4+1)/365,IF(D4508&gt;$D$4,($D$5-D4508+1)/365,$D$6/365)),0)</f>
        <v>0.1193736047691495</v>
      </c>
      <c r="S4508" s="28">
        <f>'Data &amp; Parameter'!$E$16*'Data &amp; Parameter'!$E$17*('Data &amp; Parameter'!$E$18+'Data &amp; Parameter'!$E$19)*'Data &amp; Parameter'!$E$20*'Data &amp; Parameter'!$E$37*R4508</f>
        <v>0.41502673174066129</v>
      </c>
      <c r="T4508" s="28">
        <f t="shared" si="70"/>
        <v>0.83005754256746722</v>
      </c>
    </row>
    <row r="4509" spans="1:20" ht="15.75" customHeight="1" x14ac:dyDescent="0.35">
      <c r="A4509">
        <v>4502</v>
      </c>
      <c r="B4509" s="76">
        <v>44258.432847222226</v>
      </c>
      <c r="C4509" s="1" t="s">
        <v>14260</v>
      </c>
      <c r="D4509" s="76">
        <v>44258.433368055557</v>
      </c>
      <c r="E4509" s="1" t="s">
        <v>14261</v>
      </c>
      <c r="F4509" s="1" t="s">
        <v>14262</v>
      </c>
      <c r="G4509" s="1" t="s">
        <v>123</v>
      </c>
      <c r="H4509" s="1" t="s">
        <v>124</v>
      </c>
      <c r="I4509" s="1" t="s">
        <v>125</v>
      </c>
      <c r="J4509" s="1" t="s">
        <v>13781</v>
      </c>
      <c r="K4509" s="1" t="s">
        <v>13781</v>
      </c>
      <c r="L4509">
        <f>ROUNDUP(IF(B4509&gt;$D$4,0,($D$4-B4509+1)/365),0)</f>
        <v>0</v>
      </c>
      <c r="M4509">
        <f>ROUNDUP(IF(B4509&gt;$D$5,0,($D$5-B4509+1)/365),0)</f>
        <v>1</v>
      </c>
      <c r="N4509" s="28">
        <f>IF(OR(L4509=1,M4509=1),IF(B4509+364&lt;=$D$5,(B4509+364-$D$4+1)/365,IF(B4509&gt;$D$4,($D$5-B4509+1)/365,$D$6/365)),0)</f>
        <v>0.11936206240486034</v>
      </c>
      <c r="O4509" s="28">
        <f>'Data &amp; Parameter'!$E$16*'Data &amp; Parameter'!$E$17*('Data &amp; Parameter'!$E$18+'Data &amp; Parameter'!$E$19)*'Data &amp; Parameter'!$E$20*'Data &amp; Parameter'!$E$37*N4509</f>
        <v>0.41498660235245394</v>
      </c>
      <c r="P4509">
        <f>ROUNDUP(IF(D4509&gt;$D$4,0,($D$4-D4509+1)/365),0)</f>
        <v>0</v>
      </c>
      <c r="Q4509">
        <f>ROUNDUP(IF(D4509&gt;$D$5,0,($D$5-D4509+1)/365),0)</f>
        <v>1</v>
      </c>
      <c r="R4509" s="28">
        <f>IF(OR(P4509=1,Q4509=1),IF(D4509+364&lt;=$D$5,(D4509+364-$D$4+1)/365,IF(D4509&gt;$D$4,($D$5-D4509+1)/365,$D$6/365)),0)</f>
        <v>0.1193606354642264</v>
      </c>
      <c r="S4509" s="28">
        <f>'Data &amp; Parameter'!$E$16*'Data &amp; Parameter'!$E$17*('Data &amp; Parameter'!$E$18+'Data &amp; Parameter'!$E$19)*'Data &amp; Parameter'!$E$20*'Data &amp; Parameter'!$E$37*R4509</f>
        <v>0.41498164130173559</v>
      </c>
      <c r="T4509" s="28">
        <f t="shared" si="70"/>
        <v>0.82996824365418953</v>
      </c>
    </row>
    <row r="4510" spans="1:20" ht="15.75" customHeight="1" x14ac:dyDescent="0.35">
      <c r="A4510">
        <v>4503</v>
      </c>
      <c r="B4510" s="76">
        <v>44258.43540509259</v>
      </c>
      <c r="C4510" s="1" t="s">
        <v>14263</v>
      </c>
      <c r="D4510" s="76">
        <v>44258.436307870375</v>
      </c>
      <c r="E4510" s="1" t="s">
        <v>14264</v>
      </c>
      <c r="F4510" s="1" t="s">
        <v>14265</v>
      </c>
      <c r="G4510" s="1" t="s">
        <v>123</v>
      </c>
      <c r="H4510" s="1" t="s">
        <v>124</v>
      </c>
      <c r="I4510" s="1" t="s">
        <v>125</v>
      </c>
      <c r="J4510" s="1" t="s">
        <v>13781</v>
      </c>
      <c r="K4510" s="1" t="s">
        <v>13781</v>
      </c>
      <c r="L4510">
        <f>ROUNDUP(IF(B4510&gt;$D$4,0,($D$4-B4510+1)/365),0)</f>
        <v>0</v>
      </c>
      <c r="M4510">
        <f>ROUNDUP(IF(B4510&gt;$D$5,0,($D$5-B4510+1)/365),0)</f>
        <v>1</v>
      </c>
      <c r="N4510" s="28">
        <f>IF(OR(L4510=1,M4510=1),IF(B4510+364&lt;=$D$5,(B4510+364-$D$4+1)/365,IF(B4510&gt;$D$4,($D$5-B4510+1)/365,$D$6/365)),0)</f>
        <v>0.1193550545408483</v>
      </c>
      <c r="O4510" s="28">
        <f>'Data &amp; Parameter'!$E$16*'Data &amp; Parameter'!$E$17*('Data &amp; Parameter'!$E$18+'Data &amp; Parameter'!$E$19)*'Data &amp; Parameter'!$E$20*'Data &amp; Parameter'!$E$37*N4510</f>
        <v>0.41496223808111415</v>
      </c>
      <c r="P4510">
        <f>ROUNDUP(IF(D4510&gt;$D$4,0,($D$4-D4510+1)/365),0)</f>
        <v>0</v>
      </c>
      <c r="Q4510">
        <f>ROUNDUP(IF(D4510&gt;$D$5,0,($D$5-D4510+1)/365),0)</f>
        <v>1</v>
      </c>
      <c r="R4510" s="28">
        <f>IF(OR(P4510=1,Q4510=1),IF(D4510+364&lt;=$D$5,(D4510+364-$D$4+1)/365,IF(D4510&gt;$D$4,($D$5-D4510+1)/365,$D$6/365)),0)</f>
        <v>0.11935258117705354</v>
      </c>
      <c r="S4510" s="28">
        <f>'Data &amp; Parameter'!$E$16*'Data &amp; Parameter'!$E$17*('Data &amp; Parameter'!$E$18+'Data &amp; Parameter'!$E$19)*'Data &amp; Parameter'!$E$20*'Data &amp; Parameter'!$E$37*R4510</f>
        <v>0.41495363892643394</v>
      </c>
      <c r="T4510" s="28">
        <f t="shared" si="70"/>
        <v>0.8299158770075481</v>
      </c>
    </row>
    <row r="4511" spans="1:20" ht="15.75" customHeight="1" x14ac:dyDescent="0.35">
      <c r="A4511">
        <v>4504</v>
      </c>
      <c r="B4511" s="76">
        <v>44258.439525462964</v>
      </c>
      <c r="C4511" s="1" t="s">
        <v>14266</v>
      </c>
      <c r="D4511" s="76">
        <v>44258.439907407403</v>
      </c>
      <c r="E4511" s="1" t="s">
        <v>14267</v>
      </c>
      <c r="F4511" s="1" t="s">
        <v>14268</v>
      </c>
      <c r="G4511" s="1" t="s">
        <v>123</v>
      </c>
      <c r="H4511" s="1" t="s">
        <v>124</v>
      </c>
      <c r="I4511" s="1" t="s">
        <v>125</v>
      </c>
      <c r="J4511" s="1" t="s">
        <v>13781</v>
      </c>
      <c r="K4511" s="1" t="s">
        <v>13781</v>
      </c>
      <c r="L4511">
        <f>ROUNDUP(IF(B4511&gt;$D$4,0,($D$4-B4511+1)/365),0)</f>
        <v>0</v>
      </c>
      <c r="M4511">
        <f>ROUNDUP(IF(B4511&gt;$D$5,0,($D$5-B4511+1)/365),0)</f>
        <v>1</v>
      </c>
      <c r="N4511" s="28">
        <f>IF(OR(L4511=1,M4511=1),IF(B4511+364&lt;=$D$5,(B4511+364-$D$4+1)/365,IF(B4511&gt;$D$4,($D$5-B4511+1)/365,$D$6/365)),0)</f>
        <v>0.11934376585489452</v>
      </c>
      <c r="O4511" s="28">
        <f>'Data &amp; Parameter'!$E$16*'Data &amp; Parameter'!$E$17*('Data &amp; Parameter'!$E$18+'Data &amp; Parameter'!$E$19)*'Data &amp; Parameter'!$E$20*'Data &amp; Parameter'!$E$37*N4511</f>
        <v>0.41492299065748056</v>
      </c>
      <c r="P4511">
        <f>ROUNDUP(IF(D4511&gt;$D$4,0,($D$4-D4511+1)/365),0)</f>
        <v>0</v>
      </c>
      <c r="Q4511">
        <f>ROUNDUP(IF(D4511&gt;$D$5,0,($D$5-D4511+1)/365),0)</f>
        <v>1</v>
      </c>
      <c r="R4511" s="28">
        <f>IF(OR(P4511=1,Q4511=1),IF(D4511+364&lt;=$D$5,(D4511+364-$D$4+1)/365,IF(D4511&gt;$D$4,($D$5-D4511+1)/365,$D$6/365)),0)</f>
        <v>0.11934271943177358</v>
      </c>
      <c r="S4511" s="28">
        <f>'Data &amp; Parameter'!$E$16*'Data &amp; Parameter'!$E$17*('Data &amp; Parameter'!$E$18+'Data &amp; Parameter'!$E$19)*'Data &amp; Parameter'!$E$20*'Data &amp; Parameter'!$E$37*R4511</f>
        <v>0.41491935255365736</v>
      </c>
      <c r="T4511" s="28">
        <f t="shared" si="70"/>
        <v>0.82984234321113792</v>
      </c>
    </row>
    <row r="4512" spans="1:20" ht="15.75" customHeight="1" x14ac:dyDescent="0.35">
      <c r="A4512">
        <v>4505</v>
      </c>
      <c r="B4512" s="76">
        <v>44258.442546296297</v>
      </c>
      <c r="C4512" s="1" t="s">
        <v>14269</v>
      </c>
      <c r="D4512" s="76">
        <v>44258.444374999999</v>
      </c>
      <c r="E4512" s="1" t="s">
        <v>14270</v>
      </c>
      <c r="F4512" s="1" t="s">
        <v>14271</v>
      </c>
      <c r="G4512" s="1" t="s">
        <v>123</v>
      </c>
      <c r="H4512" s="1" t="s">
        <v>124</v>
      </c>
      <c r="I4512" s="1" t="s">
        <v>125</v>
      </c>
      <c r="J4512" s="1" t="s">
        <v>13781</v>
      </c>
      <c r="K4512" s="1" t="s">
        <v>13781</v>
      </c>
      <c r="L4512">
        <f>ROUNDUP(IF(B4512&gt;$D$4,0,($D$4-B4512+1)/365),0)</f>
        <v>0</v>
      </c>
      <c r="M4512">
        <f>ROUNDUP(IF(B4512&gt;$D$5,0,($D$5-B4512+1)/365),0)</f>
        <v>1</v>
      </c>
      <c r="N4512" s="28">
        <f>IF(OR(L4512=1,M4512=1),IF(B4512+364&lt;=$D$5,(B4512+364-$D$4+1)/365,IF(B4512&gt;$D$4,($D$5-B4512+1)/365,$D$6/365)),0)</f>
        <v>0.11933548959918569</v>
      </c>
      <c r="O4512" s="28">
        <f>'Data &amp; Parameter'!$E$16*'Data &amp; Parameter'!$E$17*('Data &amp; Parameter'!$E$18+'Data &amp; Parameter'!$E$19)*'Data &amp; Parameter'!$E$20*'Data &amp; Parameter'!$E$37*N4512</f>
        <v>0.41489421656320297</v>
      </c>
      <c r="P4512">
        <f>ROUNDUP(IF(D4512&gt;$D$4,0,($D$4-D4512+1)/365),0)</f>
        <v>0</v>
      </c>
      <c r="Q4512">
        <f>ROUNDUP(IF(D4512&gt;$D$5,0,($D$5-D4512+1)/365),0)</f>
        <v>1</v>
      </c>
      <c r="R4512" s="28">
        <f>IF(OR(P4512=1,Q4512=1),IF(D4512+364&lt;=$D$5,(D4512+364-$D$4+1)/365,IF(D4512&gt;$D$4,($D$5-D4512+1)/365,$D$6/365)),0)</f>
        <v>0.11933047945205719</v>
      </c>
      <c r="S4512" s="28">
        <f>'Data &amp; Parameter'!$E$16*'Data &amp; Parameter'!$E$17*('Data &amp; Parameter'!$E$18+'Data &amp; Parameter'!$E$19)*'Data &amp; Parameter'!$E$20*'Data &amp; Parameter'!$E$37*R4512</f>
        <v>0.41487679776285508</v>
      </c>
      <c r="T4512" s="28">
        <f t="shared" si="70"/>
        <v>0.82977101432605804</v>
      </c>
    </row>
    <row r="4513" spans="1:20" ht="15.75" customHeight="1" x14ac:dyDescent="0.35">
      <c r="A4513">
        <v>4506</v>
      </c>
      <c r="B4513" s="76">
        <v>44258.517152777778</v>
      </c>
      <c r="C4513" s="1" t="s">
        <v>14272</v>
      </c>
      <c r="D4513" s="76">
        <v>44258.518101851849</v>
      </c>
      <c r="E4513" s="1" t="s">
        <v>14273</v>
      </c>
      <c r="F4513" s="1" t="s">
        <v>14274</v>
      </c>
      <c r="G4513" s="1" t="s">
        <v>123</v>
      </c>
      <c r="H4513" s="1" t="s">
        <v>124</v>
      </c>
      <c r="I4513" s="1" t="s">
        <v>125</v>
      </c>
      <c r="J4513" s="1" t="s">
        <v>14275</v>
      </c>
      <c r="K4513" s="1" t="s">
        <v>14276</v>
      </c>
      <c r="L4513">
        <f>ROUNDUP(IF(B4513&gt;$D$4,0,($D$4-B4513+1)/365),0)</f>
        <v>0</v>
      </c>
      <c r="M4513">
        <f>ROUNDUP(IF(B4513&gt;$D$5,0,($D$5-B4513+1)/365),0)</f>
        <v>1</v>
      </c>
      <c r="N4513" s="28">
        <f>IF(OR(L4513=1,M4513=1),IF(B4513+364&lt;=$D$5,(B4513+364-$D$4+1)/365,IF(B4513&gt;$D$4,($D$5-B4513+1)/365,$D$6/365)),0)</f>
        <v>0.11913108828005919</v>
      </c>
      <c r="O4513" s="28">
        <f>'Data &amp; Parameter'!$E$16*'Data &amp; Parameter'!$E$17*('Data &amp; Parameter'!$E$18+'Data &amp; Parameter'!$E$19)*'Data &amp; Parameter'!$E$20*'Data &amp; Parameter'!$E$37*N4513</f>
        <v>0.41418357360654096</v>
      </c>
      <c r="P4513">
        <f>ROUNDUP(IF(D4513&gt;$D$4,0,($D$4-D4513+1)/365),0)</f>
        <v>0</v>
      </c>
      <c r="Q4513">
        <f>ROUNDUP(IF(D4513&gt;$D$5,0,($D$5-D4513+1)/365),0)</f>
        <v>1</v>
      </c>
      <c r="R4513" s="28">
        <f>IF(OR(P4513=1,Q4513=1),IF(D4513+364&lt;=$D$5,(D4513+364-$D$4+1)/365,IF(D4513&gt;$D$4,($D$5-D4513+1)/365,$D$6/365)),0)</f>
        <v>0.11912848807712666</v>
      </c>
      <c r="S4513" s="28">
        <f>'Data &amp; Parameter'!$E$16*'Data &amp; Parameter'!$E$17*('Data &amp; Parameter'!$E$18+'Data &amp; Parameter'!$E$19)*'Data &amp; Parameter'!$E$20*'Data &amp; Parameter'!$E$37*R4513</f>
        <v>0.41417453346967786</v>
      </c>
      <c r="T4513" s="28">
        <f t="shared" si="70"/>
        <v>0.82835810707621882</v>
      </c>
    </row>
    <row r="4514" spans="1:20" ht="15.75" customHeight="1" x14ac:dyDescent="0.35">
      <c r="A4514">
        <v>4507</v>
      </c>
      <c r="B4514" s="76">
        <v>44258.518495370372</v>
      </c>
      <c r="C4514" s="1" t="s">
        <v>14277</v>
      </c>
      <c r="D4514" s="76">
        <v>44258.519166666665</v>
      </c>
      <c r="E4514" s="1" t="s">
        <v>14278</v>
      </c>
      <c r="F4514" s="1" t="s">
        <v>14279</v>
      </c>
      <c r="G4514" s="1" t="s">
        <v>123</v>
      </c>
      <c r="H4514" s="1" t="s">
        <v>124</v>
      </c>
      <c r="I4514" s="1" t="s">
        <v>125</v>
      </c>
      <c r="J4514" s="1" t="s">
        <v>14275</v>
      </c>
      <c r="K4514" s="1" t="s">
        <v>14275</v>
      </c>
      <c r="L4514">
        <f>ROUNDUP(IF(B4514&gt;$D$4,0,($D$4-B4514+1)/365),0)</f>
        <v>0</v>
      </c>
      <c r="M4514">
        <f>ROUNDUP(IF(B4514&gt;$D$5,0,($D$5-B4514+1)/365),0)</f>
        <v>1</v>
      </c>
      <c r="N4514" s="28">
        <f>IF(OR(L4514=1,M4514=1),IF(B4514+364&lt;=$D$5,(B4514+364-$D$4+1)/365,IF(B4514&gt;$D$4,($D$5-B4514+1)/365,$D$6/365)),0)</f>
        <v>0.1191274099441864</v>
      </c>
      <c r="O4514" s="28">
        <f>'Data &amp; Parameter'!$E$16*'Data &amp; Parameter'!$E$17*('Data &amp; Parameter'!$E$18+'Data &amp; Parameter'!$E$19)*'Data &amp; Parameter'!$E$20*'Data &amp; Parameter'!$E$37*N4514</f>
        <v>0.41417078512018768</v>
      </c>
      <c r="P4514">
        <f>ROUNDUP(IF(D4514&gt;$D$4,0,($D$4-D4514+1)/365),0)</f>
        <v>0</v>
      </c>
      <c r="Q4514">
        <f>ROUNDUP(IF(D4514&gt;$D$5,0,($D$5-D4514+1)/365),0)</f>
        <v>1</v>
      </c>
      <c r="R4514" s="28">
        <f>IF(OR(P4514=1,Q4514=1),IF(D4514+364&lt;=$D$5,(D4514+364-$D$4+1)/365,IF(D4514&gt;$D$4,($D$5-D4514+1)/365,$D$6/365)),0)</f>
        <v>0.11912557077625996</v>
      </c>
      <c r="S4514" s="28">
        <f>'Data &amp; Parameter'!$E$16*'Data &amp; Parameter'!$E$17*('Data &amp; Parameter'!$E$18+'Data &amp; Parameter'!$E$19)*'Data &amp; Parameter'!$E$20*'Data &amp; Parameter'!$E$37*R4514</f>
        <v>0.41416439087704571</v>
      </c>
      <c r="T4514" s="28">
        <f t="shared" si="70"/>
        <v>0.82833517599723339</v>
      </c>
    </row>
    <row r="4515" spans="1:20" ht="15.75" customHeight="1" x14ac:dyDescent="0.35">
      <c r="A4515">
        <v>4508</v>
      </c>
      <c r="B4515" s="76">
        <v>44258.52070601852</v>
      </c>
      <c r="C4515" s="1" t="s">
        <v>14280</v>
      </c>
      <c r="D4515" s="76">
        <v>44258.521574074075</v>
      </c>
      <c r="E4515" s="1" t="s">
        <v>14281</v>
      </c>
      <c r="F4515" s="1" t="s">
        <v>14282</v>
      </c>
      <c r="G4515" s="1" t="s">
        <v>123</v>
      </c>
      <c r="H4515" s="1" t="s">
        <v>124</v>
      </c>
      <c r="I4515" s="1" t="s">
        <v>125</v>
      </c>
      <c r="J4515" s="1" t="s">
        <v>14276</v>
      </c>
      <c r="K4515" s="1" t="s">
        <v>14275</v>
      </c>
      <c r="L4515">
        <f>ROUNDUP(IF(B4515&gt;$D$4,0,($D$4-B4515+1)/365),0)</f>
        <v>0</v>
      </c>
      <c r="M4515">
        <f>ROUNDUP(IF(B4515&gt;$D$5,0,($D$5-B4515+1)/365),0)</f>
        <v>1</v>
      </c>
      <c r="N4515" s="28">
        <f>IF(OR(L4515=1,M4515=1),IF(B4515+364&lt;=$D$5,(B4515+364-$D$4+1)/365,IF(B4515&gt;$D$4,($D$5-B4515+1)/365,$D$6/365)),0)</f>
        <v>0.11912135337391702</v>
      </c>
      <c r="O4515" s="28">
        <f>'Data &amp; Parameter'!$E$16*'Data &amp; Parameter'!$E$17*('Data &amp; Parameter'!$E$18+'Data &amp; Parameter'!$E$19)*'Data &amp; Parameter'!$E$20*'Data &amp; Parameter'!$E$37*N4515</f>
        <v>0.41414972821594725</v>
      </c>
      <c r="P4515">
        <f>ROUNDUP(IF(D4515&gt;$D$4,0,($D$4-D4515+1)/365),0)</f>
        <v>0</v>
      </c>
      <c r="Q4515">
        <f>ROUNDUP(IF(D4515&gt;$D$5,0,($D$5-D4515+1)/365),0)</f>
        <v>1</v>
      </c>
      <c r="R4515" s="28">
        <f>IF(OR(P4515=1,Q4515=1),IF(D4515+364&lt;=$D$5,(D4515+364-$D$4+1)/365,IF(D4515&gt;$D$4,($D$5-D4515+1)/365,$D$6/365)),0)</f>
        <v>0.11911897513952045</v>
      </c>
      <c r="S4515" s="28">
        <f>'Data &amp; Parameter'!$E$16*'Data &amp; Parameter'!$E$17*('Data &amp; Parameter'!$E$18+'Data &amp; Parameter'!$E$19)*'Data &amp; Parameter'!$E$20*'Data &amp; Parameter'!$E$37*R4515</f>
        <v>0.41414145979806016</v>
      </c>
      <c r="T4515" s="28">
        <f t="shared" si="70"/>
        <v>0.82829118801400736</v>
      </c>
    </row>
    <row r="4516" spans="1:20" ht="15.75" customHeight="1" x14ac:dyDescent="0.35">
      <c r="A4516">
        <v>4509</v>
      </c>
      <c r="B4516" s="76">
        <v>44258.52416666667</v>
      </c>
      <c r="C4516" s="1" t="s">
        <v>14283</v>
      </c>
      <c r="D4516" s="76">
        <v>44258.524930555555</v>
      </c>
      <c r="E4516" s="1" t="s">
        <v>14284</v>
      </c>
      <c r="F4516" s="1" t="s">
        <v>14285</v>
      </c>
      <c r="G4516" s="1" t="s">
        <v>123</v>
      </c>
      <c r="H4516" s="1" t="s">
        <v>124</v>
      </c>
      <c r="I4516" s="1" t="s">
        <v>125</v>
      </c>
      <c r="J4516" s="1" t="s">
        <v>14275</v>
      </c>
      <c r="K4516" s="1" t="s">
        <v>14275</v>
      </c>
      <c r="L4516">
        <f>ROUNDUP(IF(B4516&gt;$D$4,0,($D$4-B4516+1)/365),0)</f>
        <v>0</v>
      </c>
      <c r="M4516">
        <f>ROUNDUP(IF(B4516&gt;$D$5,0,($D$5-B4516+1)/365),0)</f>
        <v>1</v>
      </c>
      <c r="N4516" s="28">
        <f>IF(OR(L4516=1,M4516=1),IF(B4516+364&lt;=$D$5,(B4516+364-$D$4+1)/365,IF(B4516&gt;$D$4,($D$5-B4516+1)/365,$D$6/365)),0)</f>
        <v>0.11911187214611021</v>
      </c>
      <c r="O4516" s="28">
        <f>'Data &amp; Parameter'!$E$16*'Data &amp; Parameter'!$E$17*('Data &amp; Parameter'!$E$18+'Data &amp; Parameter'!$E$19)*'Data &amp; Parameter'!$E$20*'Data &amp; Parameter'!$E$37*N4516</f>
        <v>0.41411676478992732</v>
      </c>
      <c r="P4516">
        <f>ROUNDUP(IF(D4516&gt;$D$4,0,($D$4-D4516+1)/365),0)</f>
        <v>0</v>
      </c>
      <c r="Q4516">
        <f>ROUNDUP(IF(D4516&gt;$D$5,0,($D$5-D4516+1)/365),0)</f>
        <v>1</v>
      </c>
      <c r="R4516" s="28">
        <f>IF(OR(P4516=1,Q4516=1),IF(D4516+364&lt;=$D$5,(D4516+364-$D$4+1)/365,IF(D4516&gt;$D$4,($D$5-D4516+1)/365,$D$6/365)),0)</f>
        <v>0.11910977929984841</v>
      </c>
      <c r="S4516" s="28">
        <f>'Data &amp; Parameter'!$E$16*'Data &amp; Parameter'!$E$17*('Data &amp; Parameter'!$E$18+'Data &amp; Parameter'!$E$19)*'Data &amp; Parameter'!$E$20*'Data &amp; Parameter'!$E$37*R4516</f>
        <v>0.41410948858221158</v>
      </c>
      <c r="T4516" s="28">
        <f t="shared" si="70"/>
        <v>0.82822625337213895</v>
      </c>
    </row>
    <row r="4517" spans="1:20" ht="15.75" customHeight="1" x14ac:dyDescent="0.35">
      <c r="A4517">
        <v>4510</v>
      </c>
      <c r="B4517" s="76">
        <v>44258.524652777778</v>
      </c>
      <c r="C4517" s="1" t="s">
        <v>14286</v>
      </c>
      <c r="D4517" s="76">
        <v>44258.525671296295</v>
      </c>
      <c r="E4517" s="1" t="s">
        <v>14287</v>
      </c>
      <c r="F4517" s="1" t="s">
        <v>14288</v>
      </c>
      <c r="G4517" s="1" t="s">
        <v>123</v>
      </c>
      <c r="H4517" s="1" t="s">
        <v>124</v>
      </c>
      <c r="I4517" s="1" t="s">
        <v>125</v>
      </c>
      <c r="J4517" s="1" t="s">
        <v>14275</v>
      </c>
      <c r="K4517" s="1" t="s">
        <v>14275</v>
      </c>
      <c r="L4517">
        <f>ROUNDUP(IF(B4517&gt;$D$4,0,($D$4-B4517+1)/365),0)</f>
        <v>0</v>
      </c>
      <c r="M4517">
        <f>ROUNDUP(IF(B4517&gt;$D$5,0,($D$5-B4517+1)/365),0)</f>
        <v>1</v>
      </c>
      <c r="N4517" s="28">
        <f>IF(OR(L4517=1,M4517=1),IF(B4517+364&lt;=$D$5,(B4517+364-$D$4+1)/365,IF(B4517&gt;$D$4,($D$5-B4517+1)/365,$D$6/365)),0)</f>
        <v>0.11911054033485452</v>
      </c>
      <c r="O4517" s="28">
        <f>'Data &amp; Parameter'!$E$16*'Data &amp; Parameter'!$E$17*('Data &amp; Parameter'!$E$18+'Data &amp; Parameter'!$E$19)*'Data &amp; Parameter'!$E$20*'Data &amp; Parameter'!$E$37*N4517</f>
        <v>0.4141121344759327</v>
      </c>
      <c r="P4517">
        <f>ROUNDUP(IF(D4517&gt;$D$4,0,($D$4-D4517+1)/365),0)</f>
        <v>0</v>
      </c>
      <c r="Q4517">
        <f>ROUNDUP(IF(D4517&gt;$D$5,0,($D$5-D4517+1)/365),0)</f>
        <v>1</v>
      </c>
      <c r="R4517" s="28">
        <f>IF(OR(P4517=1,Q4517=1),IF(D4517+364&lt;=$D$5,(D4517+364-$D$4+1)/365,IF(D4517&gt;$D$4,($D$5-D4517+1)/365,$D$6/365)),0)</f>
        <v>0.11910774987316547</v>
      </c>
      <c r="S4517" s="28">
        <f>'Data &amp; Parameter'!$E$16*'Data &amp; Parameter'!$E$17*('Data &amp; Parameter'!$E$18+'Data &amp; Parameter'!$E$19)*'Data &amp; Parameter'!$E$20*'Data &amp; Parameter'!$E$37*R4517</f>
        <v>0.41410243286562198</v>
      </c>
      <c r="T4517" s="28">
        <f t="shared" si="70"/>
        <v>0.82821456734155463</v>
      </c>
    </row>
    <row r="4518" spans="1:20" ht="15.75" customHeight="1" x14ac:dyDescent="0.35">
      <c r="A4518">
        <v>4511</v>
      </c>
      <c r="B4518" s="76">
        <v>44258.526840277773</v>
      </c>
      <c r="C4518" s="1" t="s">
        <v>14289</v>
      </c>
      <c r="D4518" s="76">
        <v>44258.527291666665</v>
      </c>
      <c r="E4518" s="1" t="s">
        <v>14290</v>
      </c>
      <c r="F4518" s="1" t="s">
        <v>14291</v>
      </c>
      <c r="G4518" s="1" t="s">
        <v>123</v>
      </c>
      <c r="H4518" s="1" t="s">
        <v>124</v>
      </c>
      <c r="I4518" s="1" t="s">
        <v>125</v>
      </c>
      <c r="J4518" s="1" t="s">
        <v>14275</v>
      </c>
      <c r="K4518" s="1" t="s">
        <v>14275</v>
      </c>
      <c r="L4518">
        <f>ROUNDUP(IF(B4518&gt;$D$4,0,($D$4-B4518+1)/365),0)</f>
        <v>0</v>
      </c>
      <c r="M4518">
        <f>ROUNDUP(IF(B4518&gt;$D$5,0,($D$5-B4518+1)/365),0)</f>
        <v>1</v>
      </c>
      <c r="N4518" s="28">
        <f>IF(OR(L4518=1,M4518=1),IF(B4518+364&lt;=$D$5,(B4518+364-$D$4+1)/365,IF(B4518&gt;$D$4,($D$5-B4518+1)/365,$D$6/365)),0)</f>
        <v>0.11910454718418394</v>
      </c>
      <c r="O4518" s="28">
        <f>'Data &amp; Parameter'!$E$16*'Data &amp; Parameter'!$E$17*('Data &amp; Parameter'!$E$18+'Data &amp; Parameter'!$E$19)*'Data &amp; Parameter'!$E$20*'Data &amp; Parameter'!$E$37*N4518</f>
        <v>0.41409129806288769</v>
      </c>
      <c r="P4518">
        <f>ROUNDUP(IF(D4518&gt;$D$4,0,($D$4-D4518+1)/365),0)</f>
        <v>0</v>
      </c>
      <c r="Q4518">
        <f>ROUNDUP(IF(D4518&gt;$D$5,0,($D$5-D4518+1)/365),0)</f>
        <v>1</v>
      </c>
      <c r="R4518" s="28">
        <f>IF(OR(P4518=1,Q4518=1),IF(D4518+364&lt;=$D$5,(D4518+364-$D$4+1)/365,IF(D4518&gt;$D$4,($D$5-D4518+1)/365,$D$6/365)),0)</f>
        <v>0.11910331050228656</v>
      </c>
      <c r="S4518" s="28">
        <f>'Data &amp; Parameter'!$E$16*'Data &amp; Parameter'!$E$17*('Data &amp; Parameter'!$E$18+'Data &amp; Parameter'!$E$19)*'Data &amp; Parameter'!$E$20*'Data &amp; Parameter'!$E$37*R4518</f>
        <v>0.41408699848554759</v>
      </c>
      <c r="T4518" s="28">
        <f t="shared" si="70"/>
        <v>0.82817829654843522</v>
      </c>
    </row>
    <row r="4519" spans="1:20" ht="15.75" customHeight="1" x14ac:dyDescent="0.35">
      <c r="A4519">
        <v>4512</v>
      </c>
      <c r="B4519" s="76">
        <v>44258.52815972222</v>
      </c>
      <c r="C4519" s="1" t="s">
        <v>14292</v>
      </c>
      <c r="D4519" s="76">
        <v>44258.528645833328</v>
      </c>
      <c r="E4519" s="1" t="s">
        <v>14293</v>
      </c>
      <c r="F4519" s="1" t="s">
        <v>14294</v>
      </c>
      <c r="G4519" s="1" t="s">
        <v>123</v>
      </c>
      <c r="H4519" s="1" t="s">
        <v>124</v>
      </c>
      <c r="I4519" s="1" t="s">
        <v>125</v>
      </c>
      <c r="J4519" s="1" t="s">
        <v>14275</v>
      </c>
      <c r="K4519" s="1" t="s">
        <v>14275</v>
      </c>
      <c r="L4519">
        <f>ROUNDUP(IF(B4519&gt;$D$4,0,($D$4-B4519+1)/365),0)</f>
        <v>0</v>
      </c>
      <c r="M4519">
        <f>ROUNDUP(IF(B4519&gt;$D$5,0,($D$5-B4519+1)/365),0)</f>
        <v>1</v>
      </c>
      <c r="N4519" s="28">
        <f>IF(OR(L4519=1,M4519=1),IF(B4519+364&lt;=$D$5,(B4519+364-$D$4+1)/365,IF(B4519&gt;$D$4,($D$5-B4519+1)/365,$D$6/365)),0)</f>
        <v>0.11910093226788999</v>
      </c>
      <c r="O4519" s="28">
        <f>'Data &amp; Parameter'!$E$16*'Data &amp; Parameter'!$E$17*('Data &amp; Parameter'!$E$18+'Data &amp; Parameter'!$E$19)*'Data &amp; Parameter'!$E$20*'Data &amp; Parameter'!$E$37*N4519</f>
        <v>0.41407873006766049</v>
      </c>
      <c r="P4519">
        <f>ROUNDUP(IF(D4519&gt;$D$4,0,($D$4-D4519+1)/365),0)</f>
        <v>0</v>
      </c>
      <c r="Q4519">
        <f>ROUNDUP(IF(D4519&gt;$D$5,0,($D$5-D4519+1)/365),0)</f>
        <v>1</v>
      </c>
      <c r="R4519" s="28">
        <f>IF(OR(P4519=1,Q4519=1),IF(D4519+364&lt;=$D$5,(D4519+364-$D$4+1)/365,IF(D4519&gt;$D$4,($D$5-D4519+1)/365,$D$6/365)),0)</f>
        <v>0.1190996004566343</v>
      </c>
      <c r="S4519" s="28">
        <f>'Data &amp; Parameter'!$E$16*'Data &amp; Parameter'!$E$17*('Data &amp; Parameter'!$E$18+'Data &amp; Parameter'!$E$19)*'Data &amp; Parameter'!$E$20*'Data &amp; Parameter'!$E$37*R4519</f>
        <v>0.41407409975366594</v>
      </c>
      <c r="T4519" s="28">
        <f t="shared" si="70"/>
        <v>0.82815282982132643</v>
      </c>
    </row>
    <row r="4520" spans="1:20" ht="15.75" customHeight="1" x14ac:dyDescent="0.35">
      <c r="A4520">
        <v>4513</v>
      </c>
      <c r="B4520" s="76">
        <v>44258.530439814815</v>
      </c>
      <c r="C4520" s="1" t="s">
        <v>14295</v>
      </c>
      <c r="D4520" s="76">
        <v>44258.530856481477</v>
      </c>
      <c r="E4520" s="1" t="s">
        <v>14296</v>
      </c>
      <c r="F4520" s="1" t="s">
        <v>14297</v>
      </c>
      <c r="G4520" s="1" t="s">
        <v>123</v>
      </c>
      <c r="H4520" s="1" t="s">
        <v>124</v>
      </c>
      <c r="I4520" s="1" t="s">
        <v>125</v>
      </c>
      <c r="J4520" s="1" t="s">
        <v>14275</v>
      </c>
      <c r="K4520" s="1" t="s">
        <v>14275</v>
      </c>
      <c r="L4520">
        <f>ROUNDUP(IF(B4520&gt;$D$4,0,($D$4-B4520+1)/365),0)</f>
        <v>0</v>
      </c>
      <c r="M4520">
        <f>ROUNDUP(IF(B4520&gt;$D$5,0,($D$5-B4520+1)/365),0)</f>
        <v>1</v>
      </c>
      <c r="N4520" s="28">
        <f>IF(OR(L4520=1,M4520=1),IF(B4520+364&lt;=$D$5,(B4520+364-$D$4+1)/365,IF(B4520&gt;$D$4,($D$5-B4520+1)/365,$D$6/365)),0)</f>
        <v>0.11909468543886412</v>
      </c>
      <c r="O4520" s="28">
        <f>'Data &amp; Parameter'!$E$16*'Data &amp; Parameter'!$E$17*('Data &amp; Parameter'!$E$18+'Data &amp; Parameter'!$E$19)*'Data &amp; Parameter'!$E$20*'Data &amp; Parameter'!$E$37*N4520</f>
        <v>0.4140570116899725</v>
      </c>
      <c r="P4520">
        <f>ROUNDUP(IF(D4520&gt;$D$4,0,($D$4-D4520+1)/365),0)</f>
        <v>0</v>
      </c>
      <c r="Q4520">
        <f>ROUNDUP(IF(D4520&gt;$D$5,0,($D$5-D4520+1)/365),0)</f>
        <v>1</v>
      </c>
      <c r="R4520" s="28">
        <f>IF(OR(P4520=1,Q4520=1),IF(D4520+364&lt;=$D$5,(D4520+364-$D$4+1)/365,IF(D4520&gt;$D$4,($D$5-D4520+1)/365,$D$6/365)),0)</f>
        <v>0.11909354388636492</v>
      </c>
      <c r="S4520" s="28">
        <f>'Data &amp; Parameter'!$E$16*'Data &amp; Parameter'!$E$17*('Data &amp; Parameter'!$E$18+'Data &amp; Parameter'!$E$19)*'Data &amp; Parameter'!$E$20*'Data &amp; Parameter'!$E$37*R4520</f>
        <v>0.41405304284942551</v>
      </c>
      <c r="T4520" s="28">
        <f t="shared" si="70"/>
        <v>0.82811005453939801</v>
      </c>
    </row>
    <row r="4521" spans="1:20" ht="15.75" customHeight="1" x14ac:dyDescent="0.35">
      <c r="A4521">
        <v>4514</v>
      </c>
      <c r="B4521" s="76">
        <v>44258.530798611115</v>
      </c>
      <c r="C4521" s="1" t="s">
        <v>14298</v>
      </c>
      <c r="D4521" s="76">
        <v>44258.531342592592</v>
      </c>
      <c r="E4521" s="1" t="s">
        <v>14299</v>
      </c>
      <c r="F4521" s="1" t="s">
        <v>14300</v>
      </c>
      <c r="G4521" s="1" t="s">
        <v>123</v>
      </c>
      <c r="H4521" s="1" t="s">
        <v>124</v>
      </c>
      <c r="I4521" s="1" t="s">
        <v>125</v>
      </c>
      <c r="J4521" s="1" t="s">
        <v>14275</v>
      </c>
      <c r="K4521" s="1" t="s">
        <v>14275</v>
      </c>
      <c r="L4521">
        <f>ROUNDUP(IF(B4521&gt;$D$4,0,($D$4-B4521+1)/365),0)</f>
        <v>0</v>
      </c>
      <c r="M4521">
        <f>ROUNDUP(IF(B4521&gt;$D$5,0,($D$5-B4521+1)/365),0)</f>
        <v>1</v>
      </c>
      <c r="N4521" s="28">
        <f>IF(OR(L4521=1,M4521=1),IF(B4521+364&lt;=$D$5,(B4521+364-$D$4+1)/365,IF(B4521&gt;$D$4,($D$5-B4521+1)/365,$D$6/365)),0)</f>
        <v>0.1190937024353021</v>
      </c>
      <c r="O4521" s="28">
        <f>'Data &amp; Parameter'!$E$16*'Data &amp; Parameter'!$E$17*('Data &amp; Parameter'!$E$18+'Data &amp; Parameter'!$E$19)*'Data &amp; Parameter'!$E$20*'Data &amp; Parameter'!$E$37*N4521</f>
        <v>0.4140535940772061</v>
      </c>
      <c r="P4521">
        <f>ROUNDUP(IF(D4521&gt;$D$4,0,($D$4-D4521+1)/365),0)</f>
        <v>0</v>
      </c>
      <c r="Q4521">
        <f>ROUNDUP(IF(D4521&gt;$D$5,0,($D$5-D4521+1)/365),0)</f>
        <v>1</v>
      </c>
      <c r="R4521" s="28">
        <f>IF(OR(P4521=1,Q4521=1),IF(D4521+364&lt;=$D$5,(D4521+364-$D$4+1)/365,IF(D4521&gt;$D$4,($D$5-D4521+1)/365,$D$6/365)),0)</f>
        <v>0.11909221207508928</v>
      </c>
      <c r="S4521" s="28">
        <f>'Data &amp; Parameter'!$E$16*'Data &amp; Parameter'!$E$17*('Data &amp; Parameter'!$E$18+'Data &amp; Parameter'!$E$19)*'Data &amp; Parameter'!$E$20*'Data &amp; Parameter'!$E$37*R4521</f>
        <v>0.41404841253536157</v>
      </c>
      <c r="T4521" s="28">
        <f t="shared" si="70"/>
        <v>0.82810200661256772</v>
      </c>
    </row>
    <row r="4522" spans="1:20" ht="15.75" customHeight="1" x14ac:dyDescent="0.35">
      <c r="A4522">
        <v>4515</v>
      </c>
      <c r="B4522" s="76">
        <v>44258.533263888894</v>
      </c>
      <c r="C4522" s="1" t="s">
        <v>14301</v>
      </c>
      <c r="D4522" s="76">
        <v>44258.533900462964</v>
      </c>
      <c r="E4522" s="1" t="s">
        <v>14302</v>
      </c>
      <c r="F4522" s="1" t="s">
        <v>14303</v>
      </c>
      <c r="G4522" s="1" t="s">
        <v>123</v>
      </c>
      <c r="H4522" s="1" t="s">
        <v>124</v>
      </c>
      <c r="I4522" s="1" t="s">
        <v>125</v>
      </c>
      <c r="J4522" s="1" t="s">
        <v>14275</v>
      </c>
      <c r="K4522" s="1" t="s">
        <v>14275</v>
      </c>
      <c r="L4522">
        <f>ROUNDUP(IF(B4522&gt;$D$4,0,($D$4-B4522+1)/365),0)</f>
        <v>0</v>
      </c>
      <c r="M4522">
        <f>ROUNDUP(IF(B4522&gt;$D$5,0,($D$5-B4522+1)/365),0)</f>
        <v>1</v>
      </c>
      <c r="N4522" s="28">
        <f>IF(OR(L4522=1,M4522=1),IF(B4522+364&lt;=$D$5,(B4522+364-$D$4+1)/365,IF(B4522&gt;$D$4,($D$5-B4522+1)/365,$D$6/365)),0)</f>
        <v>0.11908694824960549</v>
      </c>
      <c r="O4522" s="28">
        <f>'Data &amp; Parameter'!$E$16*'Data &amp; Parameter'!$E$17*('Data &amp; Parameter'!$E$18+'Data &amp; Parameter'!$E$19)*'Data &amp; Parameter'!$E$20*'Data &amp; Parameter'!$E$37*N4522</f>
        <v>0.41403011177037069</v>
      </c>
      <c r="P4522">
        <f>ROUNDUP(IF(D4522&gt;$D$4,0,($D$4-D4522+1)/365),0)</f>
        <v>0</v>
      </c>
      <c r="Q4522">
        <f>ROUNDUP(IF(D4522&gt;$D$5,0,($D$5-D4522+1)/365),0)</f>
        <v>1</v>
      </c>
      <c r="R4522" s="28">
        <f>IF(OR(P4522=1,Q4522=1),IF(D4522+364&lt;=$D$5,(D4522+364-$D$4+1)/365,IF(D4522&gt;$D$4,($D$5-D4522+1)/365,$D$6/365)),0)</f>
        <v>0.11908520421105731</v>
      </c>
      <c r="S4522" s="28">
        <f>'Data &amp; Parameter'!$E$16*'Data &amp; Parameter'!$E$17*('Data &amp; Parameter'!$E$18+'Data &amp; Parameter'!$E$19)*'Data &amp; Parameter'!$E$20*'Data &amp; Parameter'!$E$37*R4522</f>
        <v>0.41402404826395256</v>
      </c>
      <c r="T4522" s="28">
        <f t="shared" si="70"/>
        <v>0.82805416003432319</v>
      </c>
    </row>
    <row r="4523" spans="1:20" ht="15.75" customHeight="1" x14ac:dyDescent="0.35">
      <c r="A4523">
        <v>4516</v>
      </c>
      <c r="B4523" s="76">
        <v>44258.535543981481</v>
      </c>
      <c r="C4523" s="1" t="s">
        <v>14304</v>
      </c>
      <c r="D4523" s="76">
        <v>44258.535833333328</v>
      </c>
      <c r="E4523" s="1" t="s">
        <v>14305</v>
      </c>
      <c r="F4523" s="1" t="s">
        <v>14306</v>
      </c>
      <c r="G4523" s="1" t="s">
        <v>123</v>
      </c>
      <c r="H4523" s="1" t="s">
        <v>124</v>
      </c>
      <c r="I4523" s="1" t="s">
        <v>125</v>
      </c>
      <c r="J4523" s="1" t="s">
        <v>14275</v>
      </c>
      <c r="K4523" s="1" t="s">
        <v>14275</v>
      </c>
      <c r="L4523">
        <f>ROUNDUP(IF(B4523&gt;$D$4,0,($D$4-B4523+1)/365),0)</f>
        <v>0</v>
      </c>
      <c r="M4523">
        <f>ROUNDUP(IF(B4523&gt;$D$5,0,($D$5-B4523+1)/365),0)</f>
        <v>1</v>
      </c>
      <c r="N4523" s="28">
        <f>IF(OR(L4523=1,M4523=1),IF(B4523+364&lt;=$D$5,(B4523+364-$D$4+1)/365,IF(B4523&gt;$D$4,($D$5-B4523+1)/365,$D$6/365)),0)</f>
        <v>0.11908070142059954</v>
      </c>
      <c r="O4523" s="28">
        <f>'Data &amp; Parameter'!$E$16*'Data &amp; Parameter'!$E$17*('Data &amp; Parameter'!$E$18+'Data &amp; Parameter'!$E$19)*'Data &amp; Parameter'!$E$20*'Data &amp; Parameter'!$E$37*N4523</f>
        <v>0.41400839339275203</v>
      </c>
      <c r="P4523">
        <f>ROUNDUP(IF(D4523&gt;$D$4,0,($D$4-D4523+1)/365),0)</f>
        <v>0</v>
      </c>
      <c r="Q4523">
        <f>ROUNDUP(IF(D4523&gt;$D$5,0,($D$5-D4523+1)/365),0)</f>
        <v>1</v>
      </c>
      <c r="R4523" s="28">
        <f>IF(OR(P4523=1,Q4523=1),IF(D4523+364&lt;=$D$5,(D4523+364-$D$4+1)/365,IF(D4523&gt;$D$4,($D$5-D4523+1)/365,$D$6/365)),0)</f>
        <v>0.11907990867581397</v>
      </c>
      <c r="S4523" s="28">
        <f>'Data &amp; Parameter'!$E$16*'Data &amp; Parameter'!$E$17*('Data &amp; Parameter'!$E$18+'Data &amp; Parameter'!$E$19)*'Data &amp; Parameter'!$E$20*'Data &amp; Parameter'!$E$37*R4523</f>
        <v>0.41400563725350253</v>
      </c>
      <c r="T4523" s="28">
        <f t="shared" si="70"/>
        <v>0.82801403064625456</v>
      </c>
    </row>
    <row r="4524" spans="1:20" ht="15.75" customHeight="1" x14ac:dyDescent="0.35">
      <c r="A4524">
        <v>4517</v>
      </c>
      <c r="B4524" s="76">
        <v>44258.537002314813</v>
      </c>
      <c r="C4524" s="1" t="s">
        <v>14307</v>
      </c>
      <c r="D4524" s="76">
        <v>44258.537627314814</v>
      </c>
      <c r="E4524" s="1" t="s">
        <v>14308</v>
      </c>
      <c r="F4524" s="1" t="s">
        <v>14309</v>
      </c>
      <c r="G4524" s="1" t="s">
        <v>123</v>
      </c>
      <c r="H4524" s="1" t="s">
        <v>124</v>
      </c>
      <c r="I4524" s="1" t="s">
        <v>125</v>
      </c>
      <c r="J4524" s="1" t="s">
        <v>14275</v>
      </c>
      <c r="K4524" s="1" t="s">
        <v>14275</v>
      </c>
      <c r="L4524">
        <f>ROUNDUP(IF(B4524&gt;$D$4,0,($D$4-B4524+1)/365),0)</f>
        <v>0</v>
      </c>
      <c r="M4524">
        <f>ROUNDUP(IF(B4524&gt;$D$5,0,($D$5-B4524+1)/365),0)</f>
        <v>1</v>
      </c>
      <c r="N4524" s="28">
        <f>IF(OR(L4524=1,M4524=1),IF(B4524+364&lt;=$D$5,(B4524+364-$D$4+1)/365,IF(B4524&gt;$D$4,($D$5-B4524+1)/365,$D$6/365)),0)</f>
        <v>0.11907670598681251</v>
      </c>
      <c r="O4524" s="28">
        <f>'Data &amp; Parameter'!$E$16*'Data &amp; Parameter'!$E$17*('Data &amp; Parameter'!$E$18+'Data &amp; Parameter'!$E$19)*'Data &amp; Parameter'!$E$20*'Data &amp; Parameter'!$E$37*N4524</f>
        <v>0.41399450245069891</v>
      </c>
      <c r="P4524">
        <f>ROUNDUP(IF(D4524&gt;$D$4,0,($D$4-D4524+1)/365),0)</f>
        <v>0</v>
      </c>
      <c r="Q4524">
        <f>ROUNDUP(IF(D4524&gt;$D$5,0,($D$5-D4524+1)/365),0)</f>
        <v>1</v>
      </c>
      <c r="R4524" s="28">
        <f>IF(OR(P4524=1,Q4524=1),IF(D4524+364&lt;=$D$5,(D4524+364-$D$4+1)/365,IF(D4524&gt;$D$4,($D$5-D4524+1)/365,$D$6/365)),0)</f>
        <v>0.11907499365804379</v>
      </c>
      <c r="S4524" s="28">
        <f>'Data &amp; Parameter'!$E$16*'Data &amp; Parameter'!$E$17*('Data &amp; Parameter'!$E$18+'Data &amp; Parameter'!$E$19)*'Data &amp; Parameter'!$E$20*'Data &amp; Parameter'!$E$37*R4524</f>
        <v>0.4139885491898091</v>
      </c>
      <c r="T4524" s="28">
        <f t="shared" si="70"/>
        <v>0.82798305164050801</v>
      </c>
    </row>
    <row r="4525" spans="1:20" ht="15.75" customHeight="1" x14ac:dyDescent="0.35">
      <c r="A4525">
        <v>4518</v>
      </c>
      <c r="B4525" s="76">
        <v>44258.542627314819</v>
      </c>
      <c r="C4525" s="1" t="s">
        <v>14310</v>
      </c>
      <c r="D4525" s="76">
        <v>44258.543587962966</v>
      </c>
      <c r="E4525" s="1" t="s">
        <v>14311</v>
      </c>
      <c r="F4525" s="1" t="s">
        <v>14312</v>
      </c>
      <c r="G4525" s="1" t="s">
        <v>123</v>
      </c>
      <c r="H4525" s="1" t="s">
        <v>124</v>
      </c>
      <c r="I4525" s="1" t="s">
        <v>125</v>
      </c>
      <c r="J4525" s="1" t="s">
        <v>14275</v>
      </c>
      <c r="K4525" s="1" t="s">
        <v>14275</v>
      </c>
      <c r="L4525">
        <f>ROUNDUP(IF(B4525&gt;$D$4,0,($D$4-B4525+1)/365),0)</f>
        <v>0</v>
      </c>
      <c r="M4525">
        <f>ROUNDUP(IF(B4525&gt;$D$5,0,($D$5-B4525+1)/365),0)</f>
        <v>1</v>
      </c>
      <c r="N4525" s="28">
        <f>IF(OR(L4525=1,M4525=1),IF(B4525+364&lt;=$D$5,(B4525+364-$D$4+1)/365,IF(B4525&gt;$D$4,($D$5-B4525+1)/365,$D$6/365)),0)</f>
        <v>0.11906129502789405</v>
      </c>
      <c r="O4525" s="28">
        <f>'Data &amp; Parameter'!$E$16*'Data &amp; Parameter'!$E$17*('Data &amp; Parameter'!$E$18+'Data &amp; Parameter'!$E$19)*'Data &amp; Parameter'!$E$20*'Data &amp; Parameter'!$E$37*N4525</f>
        <v>0.41394092310269071</v>
      </c>
      <c r="P4525">
        <f>ROUNDUP(IF(D4525&gt;$D$4,0,($D$4-D4525+1)/365),0)</f>
        <v>0</v>
      </c>
      <c r="Q4525">
        <f>ROUNDUP(IF(D4525&gt;$D$5,0,($D$5-D4525+1)/365),0)</f>
        <v>1</v>
      </c>
      <c r="R4525" s="28">
        <f>IF(OR(P4525=1,Q4525=1),IF(D4525+364&lt;=$D$5,(D4525+364-$D$4+1)/365,IF(D4525&gt;$D$4,($D$5-D4525+1)/365,$D$6/365)),0)</f>
        <v>0.11905866311516211</v>
      </c>
      <c r="S4525" s="28">
        <f>'Data &amp; Parameter'!$E$16*'Data &amp; Parameter'!$E$17*('Data &amp; Parameter'!$E$18+'Data &amp; Parameter'!$E$19)*'Data &amp; Parameter'!$E$20*'Data &amp; Parameter'!$E$37*R4525</f>
        <v>0.41393177272022991</v>
      </c>
      <c r="T4525" s="28">
        <f t="shared" si="70"/>
        <v>0.82787269582292056</v>
      </c>
    </row>
    <row r="4526" spans="1:20" ht="15.75" customHeight="1" x14ac:dyDescent="0.35">
      <c r="A4526">
        <v>4519</v>
      </c>
      <c r="B4526" s="76">
        <v>44258.545775462961</v>
      </c>
      <c r="C4526" s="1" t="s">
        <v>14313</v>
      </c>
      <c r="D4526" s="76">
        <v>44258.546099537038</v>
      </c>
      <c r="E4526" s="1" t="s">
        <v>14314</v>
      </c>
      <c r="F4526" s="1" t="s">
        <v>14315</v>
      </c>
      <c r="G4526" s="1" t="s">
        <v>123</v>
      </c>
      <c r="H4526" s="1" t="s">
        <v>124</v>
      </c>
      <c r="I4526" s="1" t="s">
        <v>125</v>
      </c>
      <c r="J4526" s="1" t="s">
        <v>14275</v>
      </c>
      <c r="K4526" s="1" t="s">
        <v>14275</v>
      </c>
      <c r="L4526">
        <f>ROUNDUP(IF(B4526&gt;$D$4,0,($D$4-B4526+1)/365),0)</f>
        <v>0</v>
      </c>
      <c r="M4526">
        <f>ROUNDUP(IF(B4526&gt;$D$5,0,($D$5-B4526+1)/365),0)</f>
        <v>1</v>
      </c>
      <c r="N4526" s="28">
        <f>IF(OR(L4526=1,M4526=1),IF(B4526+364&lt;=$D$5,(B4526+364-$D$4+1)/365,IF(B4526&gt;$D$4,($D$5-B4526+1)/365,$D$6/365)),0)</f>
        <v>0.11905266996449153</v>
      </c>
      <c r="O4526" s="28">
        <f>'Data &amp; Parameter'!$E$16*'Data &amp; Parameter'!$E$17*('Data &amp; Parameter'!$E$18+'Data &amp; Parameter'!$E$19)*'Data &amp; Parameter'!$E$20*'Data &amp; Parameter'!$E$37*N4526</f>
        <v>0.41391093630718495</v>
      </c>
      <c r="P4526">
        <f>ROUNDUP(IF(D4526&gt;$D$4,0,($D$4-D4526+1)/365),0)</f>
        <v>0</v>
      </c>
      <c r="Q4526">
        <f>ROUNDUP(IF(D4526&gt;$D$5,0,($D$5-D4526+1)/365),0)</f>
        <v>1</v>
      </c>
      <c r="R4526" s="28">
        <f>IF(OR(P4526=1,Q4526=1),IF(D4526+364&lt;=$D$5,(D4526+364-$D$4+1)/365,IF(D4526&gt;$D$4,($D$5-D4526+1)/365,$D$6/365)),0)</f>
        <v>0.11905178209030777</v>
      </c>
      <c r="S4526" s="28">
        <f>'Data &amp; Parameter'!$E$16*'Data &amp; Parameter'!$E$17*('Data &amp; Parameter'!$E$18+'Data &amp; Parameter'!$E$19)*'Data &amp; Parameter'!$E$20*'Data &amp; Parameter'!$E$37*R4526</f>
        <v>0.41390784943114234</v>
      </c>
      <c r="T4526" s="28">
        <f t="shared" si="70"/>
        <v>0.82781878573832723</v>
      </c>
    </row>
    <row r="4527" spans="1:20" ht="15.75" customHeight="1" x14ac:dyDescent="0.35">
      <c r="A4527">
        <v>4520</v>
      </c>
      <c r="B4527" s="76">
        <v>44258.54587962963</v>
      </c>
      <c r="C4527" s="1" t="s">
        <v>14316</v>
      </c>
      <c r="D4527" s="76">
        <v>44258.546377314815</v>
      </c>
      <c r="E4527" s="1" t="s">
        <v>14317</v>
      </c>
      <c r="F4527" s="1" t="s">
        <v>14318</v>
      </c>
      <c r="G4527" s="1" t="s">
        <v>123</v>
      </c>
      <c r="H4527" s="1" t="s">
        <v>124</v>
      </c>
      <c r="I4527" s="1" t="s">
        <v>125</v>
      </c>
      <c r="J4527" s="1" t="s">
        <v>14275</v>
      </c>
      <c r="K4527" s="1" t="s">
        <v>14319</v>
      </c>
      <c r="L4527">
        <f>ROUNDUP(IF(B4527&gt;$D$4,0,($D$4-B4527+1)/365),0)</f>
        <v>0</v>
      </c>
      <c r="M4527">
        <f>ROUNDUP(IF(B4527&gt;$D$5,0,($D$5-B4527+1)/365),0)</f>
        <v>1</v>
      </c>
      <c r="N4527" s="28">
        <f>IF(OR(L4527=1,M4527=1),IF(B4527+364&lt;=$D$5,(B4527+364-$D$4+1)/365,IF(B4527&gt;$D$4,($D$5-B4527+1)/365,$D$6/365)),0)</f>
        <v>0.11905238457635677</v>
      </c>
      <c r="O4527" s="28">
        <f>'Data &amp; Parameter'!$E$16*'Data &amp; Parameter'!$E$17*('Data &amp; Parameter'!$E$18+'Data &amp; Parameter'!$E$19)*'Data &amp; Parameter'!$E$20*'Data &amp; Parameter'!$E$37*N4527</f>
        <v>0.41390994409701354</v>
      </c>
      <c r="P4527">
        <f>ROUNDUP(IF(D4527&gt;$D$4,0,($D$4-D4527+1)/365),0)</f>
        <v>0</v>
      </c>
      <c r="Q4527">
        <f>ROUNDUP(IF(D4527&gt;$D$5,0,($D$5-D4527+1)/365),0)</f>
        <v>1</v>
      </c>
      <c r="R4527" s="28">
        <f>IF(OR(P4527=1,Q4527=1),IF(D4527+364&lt;=$D$5,(D4527+364-$D$4+1)/365,IF(D4527&gt;$D$4,($D$5-D4527+1)/365,$D$6/365)),0)</f>
        <v>0.11905102105530167</v>
      </c>
      <c r="S4527" s="28">
        <f>'Data &amp; Parameter'!$E$16*'Data &amp; Parameter'!$E$17*('Data &amp; Parameter'!$E$18+'Data &amp; Parameter'!$E$19)*'Data &amp; Parameter'!$E$20*'Data &amp; Parameter'!$E$37*R4527</f>
        <v>0.41390520353742122</v>
      </c>
      <c r="T4527" s="28">
        <f t="shared" si="70"/>
        <v>0.82781514763443476</v>
      </c>
    </row>
    <row r="4528" spans="1:20" ht="15.75" customHeight="1" x14ac:dyDescent="0.35">
      <c r="A4528">
        <v>4521</v>
      </c>
      <c r="B4528" s="76">
        <v>44258.549178240741</v>
      </c>
      <c r="C4528" s="1" t="s">
        <v>14320</v>
      </c>
      <c r="D4528" s="76">
        <v>44258.54965277778</v>
      </c>
      <c r="E4528" s="1" t="s">
        <v>14321</v>
      </c>
      <c r="F4528" s="1" t="s">
        <v>14322</v>
      </c>
      <c r="G4528" s="1" t="s">
        <v>123</v>
      </c>
      <c r="H4528" s="1" t="s">
        <v>124</v>
      </c>
      <c r="I4528" s="1" t="s">
        <v>125</v>
      </c>
      <c r="J4528" s="1" t="s">
        <v>14275</v>
      </c>
      <c r="K4528" s="1" t="s">
        <v>14275</v>
      </c>
      <c r="L4528">
        <f>ROUNDUP(IF(B4528&gt;$D$4,0,($D$4-B4528+1)/365),0)</f>
        <v>0</v>
      </c>
      <c r="M4528">
        <f>ROUNDUP(IF(B4528&gt;$D$5,0,($D$5-B4528+1)/365),0)</f>
        <v>1</v>
      </c>
      <c r="N4528" s="28">
        <f>IF(OR(L4528=1,M4528=1),IF(B4528+364&lt;=$D$5,(B4528+364-$D$4+1)/365,IF(B4528&gt;$D$4,($D$5-B4528+1)/365,$D$6/365)),0)</f>
        <v>0.11904334728564184</v>
      </c>
      <c r="O4528" s="28">
        <f>'Data &amp; Parameter'!$E$16*'Data &amp; Parameter'!$E$17*('Data &amp; Parameter'!$E$18+'Data &amp; Parameter'!$E$19)*'Data &amp; Parameter'!$E$20*'Data &amp; Parameter'!$E$37*N4528</f>
        <v>0.41387852410901482</v>
      </c>
      <c r="P4528">
        <f>ROUNDUP(IF(D4528&gt;$D$4,0,($D$4-D4528+1)/365),0)</f>
        <v>0</v>
      </c>
      <c r="Q4528">
        <f>ROUNDUP(IF(D4528&gt;$D$5,0,($D$5-D4528+1)/365),0)</f>
        <v>1</v>
      </c>
      <c r="R4528" s="28">
        <f>IF(OR(P4528=1,Q4528=1),IF(D4528+364&lt;=$D$5,(D4528+364-$D$4+1)/365,IF(D4528&gt;$D$4,($D$5-D4528+1)/365,$D$6/365)),0)</f>
        <v>0.1190420471841656</v>
      </c>
      <c r="S4528" s="28">
        <f>'Data &amp; Parameter'!$E$16*'Data &amp; Parameter'!$E$17*('Data &amp; Parameter'!$E$18+'Data &amp; Parameter'!$E$19)*'Data &amp; Parameter'!$E$20*'Data &amp; Parameter'!$E$37*R4528</f>
        <v>0.41387400404054864</v>
      </c>
      <c r="T4528" s="28">
        <f t="shared" si="70"/>
        <v>0.82775252814956346</v>
      </c>
    </row>
    <row r="4529" spans="1:20" ht="15.75" customHeight="1" x14ac:dyDescent="0.35">
      <c r="A4529">
        <v>4522</v>
      </c>
      <c r="B4529" s="76">
        <v>44258.549814814818</v>
      </c>
      <c r="C4529" s="1" t="s">
        <v>14323</v>
      </c>
      <c r="D4529" s="76">
        <v>44258.550277777773</v>
      </c>
      <c r="E4529" s="1" t="s">
        <v>14324</v>
      </c>
      <c r="F4529" s="1" t="s">
        <v>14325</v>
      </c>
      <c r="G4529" s="1" t="s">
        <v>123</v>
      </c>
      <c r="H4529" s="1" t="s">
        <v>124</v>
      </c>
      <c r="I4529" s="1" t="s">
        <v>125</v>
      </c>
      <c r="J4529" s="1" t="s">
        <v>14275</v>
      </c>
      <c r="K4529" s="1" t="s">
        <v>14275</v>
      </c>
      <c r="L4529">
        <f>ROUNDUP(IF(B4529&gt;$D$4,0,($D$4-B4529+1)/365),0)</f>
        <v>0</v>
      </c>
      <c r="M4529">
        <f>ROUNDUP(IF(B4529&gt;$D$5,0,($D$5-B4529+1)/365),0)</f>
        <v>1</v>
      </c>
      <c r="N4529" s="28">
        <f>IF(OR(L4529=1,M4529=1),IF(B4529+364&lt;=$D$5,(B4529+364-$D$4+1)/365,IF(B4529&gt;$D$4,($D$5-B4529+1)/365,$D$6/365)),0)</f>
        <v>0.11904160324707372</v>
      </c>
      <c r="O4529" s="28">
        <f>'Data &amp; Parameter'!$E$16*'Data &amp; Parameter'!$E$17*('Data &amp; Parameter'!$E$18+'Data &amp; Parameter'!$E$19)*'Data &amp; Parameter'!$E$20*'Data &amp; Parameter'!$E$37*N4529</f>
        <v>0.4138724606025273</v>
      </c>
      <c r="P4529">
        <f>ROUNDUP(IF(D4529&gt;$D$4,0,($D$4-D4529+1)/365),0)</f>
        <v>0</v>
      </c>
      <c r="Q4529">
        <f>ROUNDUP(IF(D4529&gt;$D$5,0,($D$5-D4529+1)/365),0)</f>
        <v>1</v>
      </c>
      <c r="R4529" s="28">
        <f>IF(OR(P4529=1,Q4529=1),IF(D4529+364&lt;=$D$5,(D4529+364-$D$4+1)/365,IF(D4529&gt;$D$4,($D$5-D4529+1)/365,$D$6/365)),0)</f>
        <v>0.11904033485541682</v>
      </c>
      <c r="S4529" s="28">
        <f>'Data &amp; Parameter'!$E$16*'Data &amp; Parameter'!$E$17*('Data &amp; Parameter'!$E$18+'Data &amp; Parameter'!$E$19)*'Data &amp; Parameter'!$E$20*'Data &amp; Parameter'!$E$37*R4529</f>
        <v>0.41386805077972816</v>
      </c>
      <c r="T4529" s="28">
        <f t="shared" si="70"/>
        <v>0.82774051138225546</v>
      </c>
    </row>
    <row r="4530" spans="1:20" ht="15.75" customHeight="1" x14ac:dyDescent="0.35">
      <c r="A4530">
        <v>4523</v>
      </c>
      <c r="B4530" s="76">
        <v>44258.553715277776</v>
      </c>
      <c r="C4530" s="1" t="s">
        <v>14326</v>
      </c>
      <c r="D4530" s="76">
        <v>44258.554525462961</v>
      </c>
      <c r="E4530" s="1" t="s">
        <v>14327</v>
      </c>
      <c r="F4530" s="1" t="s">
        <v>14328</v>
      </c>
      <c r="G4530" s="1" t="s">
        <v>123</v>
      </c>
      <c r="H4530" s="1" t="s">
        <v>124</v>
      </c>
      <c r="I4530" s="1" t="s">
        <v>125</v>
      </c>
      <c r="J4530" s="1" t="s">
        <v>14275</v>
      </c>
      <c r="K4530" s="1" t="s">
        <v>14275</v>
      </c>
      <c r="L4530">
        <f>ROUNDUP(IF(B4530&gt;$D$4,0,($D$4-B4530+1)/365),0)</f>
        <v>0</v>
      </c>
      <c r="M4530">
        <f>ROUNDUP(IF(B4530&gt;$D$5,0,($D$5-B4530+1)/365),0)</f>
        <v>1</v>
      </c>
      <c r="N4530" s="28">
        <f>IF(OR(L4530=1,M4530=1),IF(B4530+364&lt;=$D$5,(B4530+364-$D$4+1)/365,IF(B4530&gt;$D$4,($D$5-B4530+1)/365,$D$6/365)),0)</f>
        <v>0.11903091704718886</v>
      </c>
      <c r="O4530" s="28">
        <f>'Data &amp; Parameter'!$E$16*'Data &amp; Parameter'!$E$17*('Data &amp; Parameter'!$E$18+'Data &amp; Parameter'!$E$19)*'Data &amp; Parameter'!$E$20*'Data &amp; Parameter'!$E$37*N4530</f>
        <v>0.41383530784483424</v>
      </c>
      <c r="P4530">
        <f>ROUNDUP(IF(D4530&gt;$D$4,0,($D$4-D4530+1)/365),0)</f>
        <v>0</v>
      </c>
      <c r="Q4530">
        <f>ROUNDUP(IF(D4530&gt;$D$5,0,($D$5-D4530+1)/365),0)</f>
        <v>1</v>
      </c>
      <c r="R4530" s="28">
        <f>IF(OR(P4530=1,Q4530=1),IF(D4530+364&lt;=$D$5,(D4530+364-$D$4+1)/365,IF(D4530&gt;$D$4,($D$5-D4530+1)/365,$D$6/365)),0)</f>
        <v>0.11902869736174941</v>
      </c>
      <c r="S4530" s="28">
        <f>'Data &amp; Parameter'!$E$16*'Data &amp; Parameter'!$E$17*('Data &amp; Parameter'!$E$18+'Data &amp; Parameter'!$E$19)*'Data &amp; Parameter'!$E$20*'Data &amp; Parameter'!$E$37*R4530</f>
        <v>0.41382759065479702</v>
      </c>
      <c r="T4530" s="28">
        <f t="shared" si="70"/>
        <v>0.82766289849963126</v>
      </c>
    </row>
    <row r="4531" spans="1:20" ht="15.75" customHeight="1" x14ac:dyDescent="0.35">
      <c r="A4531">
        <v>4524</v>
      </c>
      <c r="B4531" s="76">
        <v>44258.554201388892</v>
      </c>
      <c r="C4531" s="1" t="s">
        <v>14329</v>
      </c>
      <c r="D4531" s="76">
        <v>44258.554791666669</v>
      </c>
      <c r="E4531" s="1" t="s">
        <v>14330</v>
      </c>
      <c r="F4531" s="1" t="s">
        <v>14331</v>
      </c>
      <c r="G4531" s="1" t="s">
        <v>123</v>
      </c>
      <c r="H4531" s="1" t="s">
        <v>124</v>
      </c>
      <c r="I4531" s="1" t="s">
        <v>125</v>
      </c>
      <c r="J4531" s="1" t="s">
        <v>14275</v>
      </c>
      <c r="K4531" s="1" t="s">
        <v>14275</v>
      </c>
      <c r="L4531">
        <f>ROUNDUP(IF(B4531&gt;$D$4,0,($D$4-B4531+1)/365),0)</f>
        <v>0</v>
      </c>
      <c r="M4531">
        <f>ROUNDUP(IF(B4531&gt;$D$5,0,($D$5-B4531+1)/365),0)</f>
        <v>1</v>
      </c>
      <c r="N4531" s="28">
        <f>IF(OR(L4531=1,M4531=1),IF(B4531+364&lt;=$D$5,(B4531+364-$D$4+1)/365,IF(B4531&gt;$D$4,($D$5-B4531+1)/365,$D$6/365)),0)</f>
        <v>0.11902958523591323</v>
      </c>
      <c r="O4531" s="28">
        <f>'Data &amp; Parameter'!$E$16*'Data &amp; Parameter'!$E$17*('Data &amp; Parameter'!$E$18+'Data &amp; Parameter'!$E$19)*'Data &amp; Parameter'!$E$20*'Data &amp; Parameter'!$E$37*N4531</f>
        <v>0.4138306775307703</v>
      </c>
      <c r="P4531">
        <f>ROUNDUP(IF(D4531&gt;$D$4,0,($D$4-D4531+1)/365),0)</f>
        <v>0</v>
      </c>
      <c r="Q4531">
        <f>ROUNDUP(IF(D4531&gt;$D$5,0,($D$5-D4531+1)/365),0)</f>
        <v>1</v>
      </c>
      <c r="R4531" s="28">
        <f>IF(OR(P4531=1,Q4531=1),IF(D4531+364&lt;=$D$5,(D4531+364-$D$4+1)/365,IF(D4531&gt;$D$4,($D$5-D4531+1)/365,$D$6/365)),0)</f>
        <v>0.11902796803652277</v>
      </c>
      <c r="S4531" s="28">
        <f>'Data &amp; Parameter'!$E$16*'Data &amp; Parameter'!$E$17*('Data &amp; Parameter'!$E$18+'Data &amp; Parameter'!$E$19)*'Data &amp; Parameter'!$E$20*'Data &amp; Parameter'!$E$37*R4531</f>
        <v>0.41382505500660433</v>
      </c>
      <c r="T4531" s="28">
        <f t="shared" si="70"/>
        <v>0.82765573253737457</v>
      </c>
    </row>
    <row r="4532" spans="1:20" ht="15.75" customHeight="1" x14ac:dyDescent="0.35">
      <c r="A4532">
        <v>4525</v>
      </c>
      <c r="B4532" s="76">
        <v>44258.556990740741</v>
      </c>
      <c r="C4532" s="1" t="s">
        <v>14332</v>
      </c>
      <c r="D4532" s="76">
        <v>44258.557800925926</v>
      </c>
      <c r="E4532" s="1" t="s">
        <v>14333</v>
      </c>
      <c r="F4532" s="1" t="s">
        <v>14334</v>
      </c>
      <c r="G4532" s="1" t="s">
        <v>123</v>
      </c>
      <c r="H4532" s="1" t="s">
        <v>124</v>
      </c>
      <c r="I4532" s="1" t="s">
        <v>125</v>
      </c>
      <c r="J4532" s="1" t="s">
        <v>14275</v>
      </c>
      <c r="K4532" s="1" t="s">
        <v>14275</v>
      </c>
      <c r="L4532">
        <f>ROUNDUP(IF(B4532&gt;$D$4,0,($D$4-B4532+1)/365),0)</f>
        <v>0</v>
      </c>
      <c r="M4532">
        <f>ROUNDUP(IF(B4532&gt;$D$5,0,($D$5-B4532+1)/365),0)</f>
        <v>1</v>
      </c>
      <c r="N4532" s="28">
        <f>IF(OR(L4532=1,M4532=1),IF(B4532+364&lt;=$D$5,(B4532+364-$D$4+1)/365,IF(B4532&gt;$D$4,($D$5-B4532+1)/365,$D$6/365)),0)</f>
        <v>0.11902194317605279</v>
      </c>
      <c r="O4532" s="28">
        <f>'Data &amp; Parameter'!$E$16*'Data &amp; Parameter'!$E$17*('Data &amp; Parameter'!$E$18+'Data &amp; Parameter'!$E$19)*'Data &amp; Parameter'!$E$20*'Data &amp; Parameter'!$E$37*N4532</f>
        <v>0.41380410834796161</v>
      </c>
      <c r="P4532">
        <f>ROUNDUP(IF(D4532&gt;$D$4,0,($D$4-D4532+1)/365),0)</f>
        <v>0</v>
      </c>
      <c r="Q4532">
        <f>ROUNDUP(IF(D4532&gt;$D$5,0,($D$5-D4532+1)/365),0)</f>
        <v>1</v>
      </c>
      <c r="R4532" s="28">
        <f>IF(OR(P4532=1,Q4532=1),IF(D4532+364&lt;=$D$5,(D4532+364-$D$4+1)/365,IF(D4532&gt;$D$4,($D$5-D4532+1)/365,$D$6/365)),0)</f>
        <v>0.11901972349061334</v>
      </c>
      <c r="S4532" s="28">
        <f>'Data &amp; Parameter'!$E$16*'Data &amp; Parameter'!$E$17*('Data &amp; Parameter'!$E$18+'Data &amp; Parameter'!$E$19)*'Data &amp; Parameter'!$E$20*'Data &amp; Parameter'!$E$37*R4532</f>
        <v>0.41379639115792444</v>
      </c>
      <c r="T4532" s="28">
        <f t="shared" si="70"/>
        <v>0.8276004995058861</v>
      </c>
    </row>
    <row r="4533" spans="1:20" ht="15.75" customHeight="1" x14ac:dyDescent="0.35">
      <c r="A4533">
        <v>4526</v>
      </c>
      <c r="B4533" s="76">
        <v>44258.558124999996</v>
      </c>
      <c r="C4533" s="1" t="s">
        <v>14335</v>
      </c>
      <c r="D4533" s="76">
        <v>44258.55877314815</v>
      </c>
      <c r="E4533" s="1" t="s">
        <v>14336</v>
      </c>
      <c r="F4533" s="1" t="s">
        <v>14337</v>
      </c>
      <c r="G4533" s="1" t="s">
        <v>123</v>
      </c>
      <c r="H4533" s="1" t="s">
        <v>124</v>
      </c>
      <c r="I4533" s="1" t="s">
        <v>125</v>
      </c>
      <c r="J4533" s="1" t="s">
        <v>14275</v>
      </c>
      <c r="K4533" s="1" t="s">
        <v>14275</v>
      </c>
      <c r="L4533">
        <f>ROUNDUP(IF(B4533&gt;$D$4,0,($D$4-B4533+1)/365),0)</f>
        <v>0</v>
      </c>
      <c r="M4533">
        <f>ROUNDUP(IF(B4533&gt;$D$5,0,($D$5-B4533+1)/365),0)</f>
        <v>1</v>
      </c>
      <c r="N4533" s="28">
        <f>IF(OR(L4533=1,M4533=1),IF(B4533+364&lt;=$D$5,(B4533+364-$D$4+1)/365,IF(B4533&gt;$D$4,($D$5-B4533+1)/365,$D$6/365)),0)</f>
        <v>0.11901883561644952</v>
      </c>
      <c r="O4533" s="28">
        <f>'Data &amp; Parameter'!$E$16*'Data &amp; Parameter'!$E$17*('Data &amp; Parameter'!$E$18+'Data &amp; Parameter'!$E$19)*'Data &amp; Parameter'!$E$20*'Data &amp; Parameter'!$E$37*N4533</f>
        <v>0.41379330428195116</v>
      </c>
      <c r="P4533">
        <f>ROUNDUP(IF(D4533&gt;$D$4,0,($D$4-D4533+1)/365),0)</f>
        <v>0</v>
      </c>
      <c r="Q4533">
        <f>ROUNDUP(IF(D4533&gt;$D$5,0,($D$5-D4533+1)/365),0)</f>
        <v>1</v>
      </c>
      <c r="R4533" s="28">
        <f>IF(OR(P4533=1,Q4533=1),IF(D4533+364&lt;=$D$5,(D4533+364-$D$4+1)/365,IF(D4533&gt;$D$4,($D$5-D4533+1)/365,$D$6/365)),0)</f>
        <v>0.119017059868082</v>
      </c>
      <c r="S4533" s="28">
        <f>'Data &amp; Parameter'!$E$16*'Data &amp; Parameter'!$E$17*('Data &amp; Parameter'!$E$18+'Data &amp; Parameter'!$E$19)*'Data &amp; Parameter'!$E$20*'Data &amp; Parameter'!$E$37*R4533</f>
        <v>0.41378713052986593</v>
      </c>
      <c r="T4533" s="28">
        <f t="shared" si="70"/>
        <v>0.82758043481181709</v>
      </c>
    </row>
    <row r="4534" spans="1:20" ht="15.75" customHeight="1" x14ac:dyDescent="0.35">
      <c r="A4534">
        <v>4527</v>
      </c>
      <c r="B4534" s="76">
        <v>44258.562199074076</v>
      </c>
      <c r="C4534" s="1" t="s">
        <v>14338</v>
      </c>
      <c r="D4534" s="76">
        <v>44258.562557870369</v>
      </c>
      <c r="E4534" s="1" t="s">
        <v>14339</v>
      </c>
      <c r="F4534" s="1" t="s">
        <v>14340</v>
      </c>
      <c r="G4534" s="1" t="s">
        <v>123</v>
      </c>
      <c r="H4534" s="1" t="s">
        <v>124</v>
      </c>
      <c r="I4534" s="1" t="s">
        <v>125</v>
      </c>
      <c r="J4534" s="1" t="s">
        <v>14275</v>
      </c>
      <c r="K4534" s="1" t="s">
        <v>14275</v>
      </c>
      <c r="L4534">
        <f>ROUNDUP(IF(B4534&gt;$D$4,0,($D$4-B4534+1)/365),0)</f>
        <v>0</v>
      </c>
      <c r="M4534">
        <f>ROUNDUP(IF(B4534&gt;$D$5,0,($D$5-B4534+1)/365),0)</f>
        <v>1</v>
      </c>
      <c r="N4534" s="28">
        <f>IF(OR(L4534=1,M4534=1),IF(B4534+364&lt;=$D$5,(B4534+364-$D$4+1)/365,IF(B4534&gt;$D$4,($D$5-B4534+1)/365,$D$6/365)),0)</f>
        <v>0.11900767376965346</v>
      </c>
      <c r="O4534" s="28">
        <f>'Data &amp; Parameter'!$E$16*'Data &amp; Parameter'!$E$17*('Data &amp; Parameter'!$E$18+'Data &amp; Parameter'!$E$19)*'Data &amp; Parameter'!$E$20*'Data &amp; Parameter'!$E$37*N4534</f>
        <v>0.41375449784056978</v>
      </c>
      <c r="P4534">
        <f>ROUNDUP(IF(D4534&gt;$D$4,0,($D$4-D4534+1)/365),0)</f>
        <v>0</v>
      </c>
      <c r="Q4534">
        <f>ROUNDUP(IF(D4534&gt;$D$5,0,($D$5-D4534+1)/365),0)</f>
        <v>1</v>
      </c>
      <c r="R4534" s="28">
        <f>IF(OR(P4534=1,Q4534=1),IF(D4534+364&lt;=$D$5,(D4534+364-$D$4+1)/365,IF(D4534&gt;$D$4,($D$5-D4534+1)/365,$D$6/365)),0)</f>
        <v>0.11900669076611138</v>
      </c>
      <c r="S4534" s="28">
        <f>'Data &amp; Parameter'!$E$16*'Data &amp; Parameter'!$E$17*('Data &amp; Parameter'!$E$18+'Data &amp; Parameter'!$E$19)*'Data &amp; Parameter'!$E$20*'Data &amp; Parameter'!$E$37*R4534</f>
        <v>0.41375108022787266</v>
      </c>
      <c r="T4534" s="28">
        <f t="shared" si="70"/>
        <v>0.82750557806844238</v>
      </c>
    </row>
    <row r="4535" spans="1:20" ht="15.75" customHeight="1" x14ac:dyDescent="0.35">
      <c r="A4535">
        <v>4528</v>
      </c>
      <c r="B4535" s="76">
        <v>44258.563750000001</v>
      </c>
      <c r="C4535" s="1" t="s">
        <v>14341</v>
      </c>
      <c r="D4535" s="76">
        <v>44258.564513888894</v>
      </c>
      <c r="E4535" s="1" t="s">
        <v>14342</v>
      </c>
      <c r="F4535" s="1" t="s">
        <v>14343</v>
      </c>
      <c r="G4535" s="1" t="s">
        <v>123</v>
      </c>
      <c r="H4535" s="1" t="s">
        <v>124</v>
      </c>
      <c r="I4535" s="1" t="s">
        <v>125</v>
      </c>
      <c r="J4535" s="1" t="s">
        <v>14275</v>
      </c>
      <c r="K4535" s="1" t="s">
        <v>14275</v>
      </c>
      <c r="L4535">
        <f>ROUNDUP(IF(B4535&gt;$D$4,0,($D$4-B4535+1)/365),0)</f>
        <v>0</v>
      </c>
      <c r="M4535">
        <f>ROUNDUP(IF(B4535&gt;$D$5,0,($D$5-B4535+1)/365),0)</f>
        <v>1</v>
      </c>
      <c r="N4535" s="28">
        <f>IF(OR(L4535=1,M4535=1),IF(B4535+364&lt;=$D$5,(B4535+364-$D$4+1)/365,IF(B4535&gt;$D$4,($D$5-B4535+1)/365,$D$6/365)),0)</f>
        <v>0.11900342465753105</v>
      </c>
      <c r="O4535" s="28">
        <f>'Data &amp; Parameter'!$E$16*'Data &amp; Parameter'!$E$17*('Data &amp; Parameter'!$E$18+'Data &amp; Parameter'!$E$19)*'Data &amp; Parameter'!$E$20*'Data &amp; Parameter'!$E$37*N4535</f>
        <v>0.41373972493394295</v>
      </c>
      <c r="P4535">
        <f>ROUNDUP(IF(D4535&gt;$D$4,0,($D$4-D4535+1)/365),0)</f>
        <v>0</v>
      </c>
      <c r="Q4535">
        <f>ROUNDUP(IF(D4535&gt;$D$5,0,($D$5-D4535+1)/365),0)</f>
        <v>1</v>
      </c>
      <c r="R4535" s="28">
        <f>IF(OR(P4535=1,Q4535=1),IF(D4535+364&lt;=$D$5,(D4535+364-$D$4+1)/365,IF(D4535&gt;$D$4,($D$5-D4535+1)/365,$D$6/365)),0)</f>
        <v>0.11900133181124932</v>
      </c>
      <c r="S4535" s="28">
        <f>'Data &amp; Parameter'!$E$16*'Data &amp; Parameter'!$E$17*('Data &amp; Parameter'!$E$18+'Data &amp; Parameter'!$E$19)*'Data &amp; Parameter'!$E$20*'Data &amp; Parameter'!$E$37*R4535</f>
        <v>0.41373244872615794</v>
      </c>
      <c r="T4535" s="28">
        <f t="shared" si="70"/>
        <v>0.82747217366010095</v>
      </c>
    </row>
    <row r="4536" spans="1:20" ht="15.75" customHeight="1" x14ac:dyDescent="0.35">
      <c r="A4536">
        <v>4529</v>
      </c>
      <c r="B4536" s="76">
        <v>44258.566747685181</v>
      </c>
      <c r="C4536" s="1" t="s">
        <v>14344</v>
      </c>
      <c r="D4536" s="76">
        <v>44258.56763888889</v>
      </c>
      <c r="E4536" s="1" t="s">
        <v>14345</v>
      </c>
      <c r="F4536" s="1" t="s">
        <v>14346</v>
      </c>
      <c r="G4536" s="1" t="s">
        <v>123</v>
      </c>
      <c r="H4536" s="1" t="s">
        <v>124</v>
      </c>
      <c r="I4536" s="1" t="s">
        <v>125</v>
      </c>
      <c r="J4536" s="1" t="s">
        <v>14275</v>
      </c>
      <c r="K4536" s="1" t="s">
        <v>14275</v>
      </c>
      <c r="L4536">
        <f>ROUNDUP(IF(B4536&gt;$D$4,0,($D$4-B4536+1)/365),0)</f>
        <v>0</v>
      </c>
      <c r="M4536">
        <f>ROUNDUP(IF(B4536&gt;$D$5,0,($D$5-B4536+1)/365),0)</f>
        <v>1</v>
      </c>
      <c r="N4536" s="28">
        <f>IF(OR(L4536=1,M4536=1),IF(B4536+364&lt;=$D$5,(B4536+364-$D$4+1)/365,IF(B4536&gt;$D$4,($D$5-B4536+1)/365,$D$6/365)),0)</f>
        <v>0.11899521182142102</v>
      </c>
      <c r="O4536" s="28">
        <f>'Data &amp; Parameter'!$E$16*'Data &amp; Parameter'!$E$17*('Data &amp; Parameter'!$E$18+'Data &amp; Parameter'!$E$19)*'Data &amp; Parameter'!$E$20*'Data &amp; Parameter'!$E$37*N4536</f>
        <v>0.41371117133086077</v>
      </c>
      <c r="P4536">
        <f>ROUNDUP(IF(D4536&gt;$D$4,0,($D$4-D4536+1)/365),0)</f>
        <v>0</v>
      </c>
      <c r="Q4536">
        <f>ROUNDUP(IF(D4536&gt;$D$5,0,($D$5-D4536+1)/365),0)</f>
        <v>1</v>
      </c>
      <c r="R4536" s="28">
        <f>IF(OR(P4536=1,Q4536=1),IF(D4536+364&lt;=$D$5,(D4536+364-$D$4+1)/365,IF(D4536&gt;$D$4,($D$5-D4536+1)/365,$D$6/365)),0)</f>
        <v>0.11899277016742567</v>
      </c>
      <c r="S4536" s="28">
        <f>'Data &amp; Parameter'!$E$16*'Data &amp; Parameter'!$E$17*('Data &amp; Parameter'!$E$18+'Data &amp; Parameter'!$E$19)*'Data &amp; Parameter'!$E$20*'Data &amp; Parameter'!$E$37*R4536</f>
        <v>0.41370268242177827</v>
      </c>
      <c r="T4536" s="28">
        <f t="shared" si="70"/>
        <v>0.82741385375263898</v>
      </c>
    </row>
    <row r="4537" spans="1:20" ht="15.75" customHeight="1" x14ac:dyDescent="0.35">
      <c r="A4537">
        <v>4530</v>
      </c>
      <c r="B4537" s="76">
        <v>44258.568576388891</v>
      </c>
      <c r="C4537" s="1" t="s">
        <v>14347</v>
      </c>
      <c r="D4537" s="76">
        <v>44258.569398148145</v>
      </c>
      <c r="E4537" s="1" t="s">
        <v>14348</v>
      </c>
      <c r="F4537" s="1" t="s">
        <v>14349</v>
      </c>
      <c r="G4537" s="1" t="s">
        <v>123</v>
      </c>
      <c r="H4537" s="1" t="s">
        <v>124</v>
      </c>
      <c r="I4537" s="1" t="s">
        <v>125</v>
      </c>
      <c r="J4537" s="1" t="s">
        <v>14275</v>
      </c>
      <c r="K4537" s="1" t="s">
        <v>14275</v>
      </c>
      <c r="L4537">
        <f>ROUNDUP(IF(B4537&gt;$D$4,0,($D$4-B4537+1)/365),0)</f>
        <v>0</v>
      </c>
      <c r="M4537">
        <f>ROUNDUP(IF(B4537&gt;$D$5,0,($D$5-B4537+1)/365),0)</f>
        <v>1</v>
      </c>
      <c r="N4537" s="28">
        <f>IF(OR(L4537=1,M4537=1),IF(B4537+364&lt;=$D$5,(B4537+364-$D$4+1)/365,IF(B4537&gt;$D$4,($D$5-B4537+1)/365,$D$6/365)),0)</f>
        <v>0.11899020167427259</v>
      </c>
      <c r="O4537" s="28">
        <f>'Data &amp; Parameter'!$E$16*'Data &amp; Parameter'!$E$17*('Data &amp; Parameter'!$E$18+'Data &amp; Parameter'!$E$19)*'Data &amp; Parameter'!$E$20*'Data &amp; Parameter'!$E$37*N4537</f>
        <v>0.41369375253044355</v>
      </c>
      <c r="P4537">
        <f>ROUNDUP(IF(D4537&gt;$D$4,0,($D$4-D4537+1)/365),0)</f>
        <v>0</v>
      </c>
      <c r="Q4537">
        <f>ROUNDUP(IF(D4537&gt;$D$5,0,($D$5-D4537+1)/365),0)</f>
        <v>1</v>
      </c>
      <c r="R4537" s="28">
        <f>IF(OR(P4537=1,Q4537=1),IF(D4537+364&lt;=$D$5,(D4537+364-$D$4+1)/365,IF(D4537&gt;$D$4,($D$5-D4537+1)/365,$D$6/365)),0)</f>
        <v>0.11898795027905366</v>
      </c>
      <c r="S4537" s="28">
        <f>'Data &amp; Parameter'!$E$16*'Data &amp; Parameter'!$E$17*('Data &amp; Parameter'!$E$18+'Data &amp; Parameter'!$E$19)*'Data &amp; Parameter'!$E$20*'Data &amp; Parameter'!$E$37*R4537</f>
        <v>0.41368592509487795</v>
      </c>
      <c r="T4537" s="28">
        <f t="shared" si="70"/>
        <v>0.8273796776253215</v>
      </c>
    </row>
    <row r="4538" spans="1:20" ht="15.75" customHeight="1" x14ac:dyDescent="0.35">
      <c r="A4538">
        <v>4531</v>
      </c>
      <c r="B4538" s="76">
        <v>44258.584953703699</v>
      </c>
      <c r="C4538" s="1" t="s">
        <v>14350</v>
      </c>
      <c r="D4538" s="76">
        <v>44258.585509259261</v>
      </c>
      <c r="E4538" s="1" t="s">
        <v>14351</v>
      </c>
      <c r="F4538" s="1" t="s">
        <v>14352</v>
      </c>
      <c r="G4538" s="1" t="s">
        <v>123</v>
      </c>
      <c r="H4538" s="1" t="s">
        <v>124</v>
      </c>
      <c r="I4538" s="1" t="s">
        <v>125</v>
      </c>
      <c r="J4538" s="1" t="s">
        <v>14353</v>
      </c>
      <c r="K4538" s="1" t="s">
        <v>14353</v>
      </c>
      <c r="L4538">
        <f>ROUNDUP(IF(B4538&gt;$D$4,0,($D$4-B4538+1)/365),0)</f>
        <v>0</v>
      </c>
      <c r="M4538">
        <f>ROUNDUP(IF(B4538&gt;$D$5,0,($D$5-B4538+1)/365),0)</f>
        <v>1</v>
      </c>
      <c r="N4538" s="28">
        <f>IF(OR(L4538=1,M4538=1),IF(B4538+364&lt;=$D$5,(B4538+364-$D$4+1)/365,IF(B4538&gt;$D$4,($D$5-B4538+1)/365,$D$6/365)),0)</f>
        <v>0.11894533231863209</v>
      </c>
      <c r="O4538" s="28">
        <f>'Data &amp; Parameter'!$E$16*'Data &amp; Parameter'!$E$17*('Data &amp; Parameter'!$E$18+'Data &amp; Parameter'!$E$19)*'Data &amp; Parameter'!$E$20*'Data &amp; Parameter'!$E$37*N4538</f>
        <v>0.4135377550462192</v>
      </c>
      <c r="P4538">
        <f>ROUNDUP(IF(D4538&gt;$D$4,0,($D$4-D4538+1)/365),0)</f>
        <v>0</v>
      </c>
      <c r="Q4538">
        <f>ROUNDUP(IF(D4538&gt;$D$5,0,($D$5-D4538+1)/365),0)</f>
        <v>1</v>
      </c>
      <c r="R4538" s="28">
        <f>IF(OR(P4538=1,Q4538=1),IF(D4538+364&lt;=$D$5,(D4538+364-$D$4+1)/365,IF(D4538&gt;$D$4,($D$5-D4538+1)/365,$D$6/365)),0)</f>
        <v>0.11894381024859996</v>
      </c>
      <c r="S4538" s="28">
        <f>'Data &amp; Parameter'!$E$16*'Data &amp; Parameter'!$E$17*('Data &amp; Parameter'!$E$18+'Data &amp; Parameter'!$E$19)*'Data &amp; Parameter'!$E$20*'Data &amp; Parameter'!$E$37*R4538</f>
        <v>0.41353246325870768</v>
      </c>
      <c r="T4538" s="28">
        <f t="shared" si="70"/>
        <v>0.82707021830492689</v>
      </c>
    </row>
    <row r="4539" spans="1:20" ht="15.75" customHeight="1" x14ac:dyDescent="0.35">
      <c r="A4539">
        <v>4532</v>
      </c>
      <c r="B4539" s="76">
        <v>44258.588449074072</v>
      </c>
      <c r="C4539" s="1" t="s">
        <v>14354</v>
      </c>
      <c r="D4539" s="76">
        <v>44258.588969907403</v>
      </c>
      <c r="E4539" s="1" t="s">
        <v>14355</v>
      </c>
      <c r="F4539" s="1" t="s">
        <v>14356</v>
      </c>
      <c r="G4539" s="1" t="s">
        <v>123</v>
      </c>
      <c r="H4539" s="1" t="s">
        <v>124</v>
      </c>
      <c r="I4539" s="1" t="s">
        <v>125</v>
      </c>
      <c r="J4539" s="1" t="s">
        <v>14353</v>
      </c>
      <c r="K4539" s="1" t="s">
        <v>14353</v>
      </c>
      <c r="L4539">
        <f>ROUNDUP(IF(B4539&gt;$D$4,0,($D$4-B4539+1)/365),0)</f>
        <v>0</v>
      </c>
      <c r="M4539">
        <f>ROUNDUP(IF(B4539&gt;$D$5,0,($D$5-B4539+1)/365),0)</f>
        <v>1</v>
      </c>
      <c r="N4539" s="28">
        <f>IF(OR(L4539=1,M4539=1),IF(B4539+364&lt;=$D$5,(B4539+364-$D$4+1)/365,IF(B4539&gt;$D$4,($D$5-B4539+1)/365,$D$6/365)),0)</f>
        <v>0.11893575596144704</v>
      </c>
      <c r="O4539" s="28">
        <f>'Data &amp; Parameter'!$E$16*'Data &amp; Parameter'!$E$17*('Data &amp; Parameter'!$E$18+'Data &amp; Parameter'!$E$19)*'Data &amp; Parameter'!$E$20*'Data &amp; Parameter'!$E$37*N4539</f>
        <v>0.41350446088347542</v>
      </c>
      <c r="P4539">
        <f>ROUNDUP(IF(D4539&gt;$D$4,0,($D$4-D4539+1)/365),0)</f>
        <v>0</v>
      </c>
      <c r="Q4539">
        <f>ROUNDUP(IF(D4539&gt;$D$5,0,($D$5-D4539+1)/365),0)</f>
        <v>1</v>
      </c>
      <c r="R4539" s="28">
        <f>IF(OR(P4539=1,Q4539=1),IF(D4539+364&lt;=$D$5,(D4539+364-$D$4+1)/365,IF(D4539&gt;$D$4,($D$5-D4539+1)/365,$D$6/365)),0)</f>
        <v>0.11893432902081308</v>
      </c>
      <c r="S4539" s="28">
        <f>'Data &amp; Parameter'!$E$16*'Data &amp; Parameter'!$E$17*('Data &amp; Parameter'!$E$18+'Data &amp; Parameter'!$E$19)*'Data &amp; Parameter'!$E$20*'Data &amp; Parameter'!$E$37*R4539</f>
        <v>0.41349949983275697</v>
      </c>
      <c r="T4539" s="28">
        <f t="shared" si="70"/>
        <v>0.82700396071623239</v>
      </c>
    </row>
    <row r="4540" spans="1:20" ht="15.75" customHeight="1" x14ac:dyDescent="0.35">
      <c r="A4540">
        <v>4533</v>
      </c>
      <c r="B4540" s="76">
        <v>44258.589791666665</v>
      </c>
      <c r="C4540" s="1" t="s">
        <v>14357</v>
      </c>
      <c r="D4540" s="76">
        <v>44258.590277777781</v>
      </c>
      <c r="E4540" s="1" t="s">
        <v>14358</v>
      </c>
      <c r="F4540" s="1" t="s">
        <v>14359</v>
      </c>
      <c r="G4540" s="1" t="s">
        <v>123</v>
      </c>
      <c r="H4540" s="1" t="s">
        <v>124</v>
      </c>
      <c r="I4540" s="1" t="s">
        <v>125</v>
      </c>
      <c r="J4540" s="1" t="s">
        <v>14353</v>
      </c>
      <c r="K4540" s="1" t="s">
        <v>14360</v>
      </c>
      <c r="L4540">
        <f>ROUNDUP(IF(B4540&gt;$D$4,0,($D$4-B4540+1)/365),0)</f>
        <v>0</v>
      </c>
      <c r="M4540">
        <f>ROUNDUP(IF(B4540&gt;$D$5,0,($D$5-B4540+1)/365),0)</f>
        <v>1</v>
      </c>
      <c r="N4540" s="28">
        <f>IF(OR(L4540=1,M4540=1),IF(B4540+364&lt;=$D$5,(B4540+364-$D$4+1)/365,IF(B4540&gt;$D$4,($D$5-B4540+1)/365,$D$6/365)),0)</f>
        <v>0.11893207762557423</v>
      </c>
      <c r="O4540" s="28">
        <f>'Data &amp; Parameter'!$E$16*'Data &amp; Parameter'!$E$17*('Data &amp; Parameter'!$E$18+'Data &amp; Parameter'!$E$19)*'Data &amp; Parameter'!$E$20*'Data &amp; Parameter'!$E$37*N4540</f>
        <v>0.41349167239712209</v>
      </c>
      <c r="P4540">
        <f>ROUNDUP(IF(D4540&gt;$D$4,0,($D$4-D4540+1)/365),0)</f>
        <v>0</v>
      </c>
      <c r="Q4540">
        <f>ROUNDUP(IF(D4540&gt;$D$5,0,($D$5-D4540+1)/365),0)</f>
        <v>1</v>
      </c>
      <c r="R4540" s="28">
        <f>IF(OR(P4540=1,Q4540=1),IF(D4540+364&lt;=$D$5,(D4540+364-$D$4+1)/365,IF(D4540&gt;$D$4,($D$5-D4540+1)/365,$D$6/365)),0)</f>
        <v>0.11893074581429861</v>
      </c>
      <c r="S4540" s="28">
        <f>'Data &amp; Parameter'!$E$16*'Data &amp; Parameter'!$E$17*('Data &amp; Parameter'!$E$18+'Data &amp; Parameter'!$E$19)*'Data &amp; Parameter'!$E$20*'Data &amp; Parameter'!$E$37*R4540</f>
        <v>0.4134870420830582</v>
      </c>
      <c r="T4540" s="28">
        <f t="shared" si="70"/>
        <v>0.82697871448018034</v>
      </c>
    </row>
    <row r="4541" spans="1:20" ht="15.75" customHeight="1" x14ac:dyDescent="0.35">
      <c r="A4541">
        <v>4534</v>
      </c>
      <c r="B4541" s="76">
        <v>44258.592141203699</v>
      </c>
      <c r="C4541" s="1" t="s">
        <v>14361</v>
      </c>
      <c r="D4541" s="76">
        <v>44258.59274305556</v>
      </c>
      <c r="E4541" s="1" t="s">
        <v>14362</v>
      </c>
      <c r="F4541" s="1" t="s">
        <v>14363</v>
      </c>
      <c r="G4541" s="1" t="s">
        <v>123</v>
      </c>
      <c r="H4541" s="1" t="s">
        <v>124</v>
      </c>
      <c r="I4541" s="1" t="s">
        <v>125</v>
      </c>
      <c r="J4541" s="1" t="s">
        <v>14353</v>
      </c>
      <c r="K4541" s="1" t="s">
        <v>14364</v>
      </c>
      <c r="L4541">
        <f>ROUNDUP(IF(B4541&gt;$D$4,0,($D$4-B4541+1)/365),0)</f>
        <v>0</v>
      </c>
      <c r="M4541">
        <f>ROUNDUP(IF(B4541&gt;$D$5,0,($D$5-B4541+1)/365),0)</f>
        <v>1</v>
      </c>
      <c r="N4541" s="28">
        <f>IF(OR(L4541=1,M4541=1),IF(B4541+364&lt;=$D$5,(B4541+364-$D$4+1)/365,IF(B4541&gt;$D$4,($D$5-B4541+1)/365,$D$6/365)),0)</f>
        <v>0.11892564053781178</v>
      </c>
      <c r="O4541" s="28">
        <f>'Data &amp; Parameter'!$E$16*'Data &amp; Parameter'!$E$17*('Data &amp; Parameter'!$E$18+'Data &amp; Parameter'!$E$19)*'Data &amp; Parameter'!$E$20*'Data &amp; Parameter'!$E$37*N4541</f>
        <v>0.4134692925460558</v>
      </c>
      <c r="P4541">
        <f>ROUNDUP(IF(D4541&gt;$D$4,0,($D$4-D4541+1)/365),0)</f>
        <v>0</v>
      </c>
      <c r="Q4541">
        <f>ROUNDUP(IF(D4541&gt;$D$5,0,($D$5-D4541+1)/365),0)</f>
        <v>1</v>
      </c>
      <c r="R4541" s="28">
        <f>IF(OR(P4541=1,Q4541=1),IF(D4541+364&lt;=$D$5,(D4541+364-$D$4+1)/365,IF(D4541&gt;$D$4,($D$5-D4541+1)/365,$D$6/365)),0)</f>
        <v>0.11892399162860198</v>
      </c>
      <c r="S4541" s="28">
        <f>'Data &amp; Parameter'!$E$16*'Data &amp; Parameter'!$E$17*('Data &amp; Parameter'!$E$18+'Data &amp; Parameter'!$E$19)*'Data &amp; Parameter'!$E$20*'Data &amp; Parameter'!$E$37*R4541</f>
        <v>0.41346355977622279</v>
      </c>
      <c r="T4541" s="28">
        <f t="shared" si="70"/>
        <v>0.82693285232227853</v>
      </c>
    </row>
    <row r="4542" spans="1:20" ht="15.75" customHeight="1" x14ac:dyDescent="0.35">
      <c r="A4542">
        <v>4535</v>
      </c>
      <c r="B4542" s="76">
        <v>44258.592372685191</v>
      </c>
      <c r="C4542" s="1" t="s">
        <v>14365</v>
      </c>
      <c r="D4542" s="76">
        <v>44258.592893518522</v>
      </c>
      <c r="E4542" s="1" t="s">
        <v>14366</v>
      </c>
      <c r="F4542" s="1" t="s">
        <v>14367</v>
      </c>
      <c r="G4542" s="1" t="s">
        <v>123</v>
      </c>
      <c r="H4542" s="1" t="s">
        <v>729</v>
      </c>
      <c r="I4542" s="1" t="s">
        <v>125</v>
      </c>
      <c r="J4542" s="1" t="s">
        <v>14353</v>
      </c>
      <c r="K4542" s="1" t="s">
        <v>14368</v>
      </c>
      <c r="L4542">
        <f>ROUNDUP(IF(B4542&gt;$D$4,0,($D$4-B4542+1)/365),0)</f>
        <v>0</v>
      </c>
      <c r="M4542">
        <f>ROUNDUP(IF(B4542&gt;$D$5,0,($D$5-B4542+1)/365),0)</f>
        <v>1</v>
      </c>
      <c r="N4542" s="28">
        <f>IF(OR(L4542=1,M4542=1),IF(B4542+364&lt;=$D$5,(B4542+364-$D$4+1)/365,IF(B4542&gt;$D$4,($D$5-B4542+1)/365,$D$6/365)),0)</f>
        <v>0.11892500634194346</v>
      </c>
      <c r="O4542" s="28">
        <f>'Data &amp; Parameter'!$E$16*'Data &amp; Parameter'!$E$17*('Data &amp; Parameter'!$E$18+'Data &amp; Parameter'!$E$19)*'Data &amp; Parameter'!$E$20*'Data &amp; Parameter'!$E$37*N4542</f>
        <v>0.41346708763451762</v>
      </c>
      <c r="P4542">
        <f>ROUNDUP(IF(D4542&gt;$D$4,0,($D$4-D4542+1)/365),0)</f>
        <v>0</v>
      </c>
      <c r="Q4542">
        <f>ROUNDUP(IF(D4542&gt;$D$5,0,($D$5-D4542+1)/365),0)</f>
        <v>1</v>
      </c>
      <c r="R4542" s="28">
        <f>IF(OR(P4542=1,Q4542=1),IF(D4542+364&lt;=$D$5,(D4542+364-$D$4+1)/365,IF(D4542&gt;$D$4,($D$5-D4542+1)/365,$D$6/365)),0)</f>
        <v>0.1189235794013095</v>
      </c>
      <c r="S4542" s="28">
        <f>'Data &amp; Parameter'!$E$16*'Data &amp; Parameter'!$E$17*('Data &amp; Parameter'!$E$18+'Data &amp; Parameter'!$E$19)*'Data &amp; Parameter'!$E$20*'Data &amp; Parameter'!$E$37*R4542</f>
        <v>0.41346212658379922</v>
      </c>
      <c r="T4542" s="28">
        <f t="shared" si="70"/>
        <v>0.82692921421831689</v>
      </c>
    </row>
    <row r="4543" spans="1:20" ht="15.75" customHeight="1" x14ac:dyDescent="0.35">
      <c r="A4543">
        <v>4536</v>
      </c>
      <c r="B4543" s="76">
        <v>44258.597858796296</v>
      </c>
      <c r="C4543" s="1" t="s">
        <v>14369</v>
      </c>
      <c r="D4543" s="76">
        <v>44258.598310185189</v>
      </c>
      <c r="E4543" s="1" t="s">
        <v>14370</v>
      </c>
      <c r="F4543" s="1" t="s">
        <v>14371</v>
      </c>
      <c r="G4543" s="1" t="s">
        <v>123</v>
      </c>
      <c r="H4543" s="1" t="s">
        <v>124</v>
      </c>
      <c r="I4543" s="1" t="s">
        <v>125</v>
      </c>
      <c r="J4543" s="1" t="s">
        <v>14353</v>
      </c>
      <c r="K4543" s="1" t="s">
        <v>14353</v>
      </c>
      <c r="L4543">
        <f>ROUNDUP(IF(B4543&gt;$D$4,0,($D$4-B4543+1)/365),0)</f>
        <v>0</v>
      </c>
      <c r="M4543">
        <f>ROUNDUP(IF(B4543&gt;$D$5,0,($D$5-B4543+1)/365),0)</f>
        <v>1</v>
      </c>
      <c r="N4543" s="28">
        <f>IF(OR(L4543=1,M4543=1),IF(B4543+364&lt;=$D$5,(B4543+364-$D$4+1)/365,IF(B4543&gt;$D$4,($D$5-B4543+1)/365,$D$6/365)),0)</f>
        <v>0.11890997590055795</v>
      </c>
      <c r="O4543" s="28">
        <f>'Data &amp; Parameter'!$E$16*'Data &amp; Parameter'!$E$17*('Data &amp; Parameter'!$E$18+'Data &amp; Parameter'!$E$19)*'Data &amp; Parameter'!$E$20*'Data &amp; Parameter'!$E$37*N4543</f>
        <v>0.41341483123347395</v>
      </c>
      <c r="P4543">
        <f>ROUNDUP(IF(D4543&gt;$D$4,0,($D$4-D4543+1)/365),0)</f>
        <v>0</v>
      </c>
      <c r="Q4543">
        <f>ROUNDUP(IF(D4543&gt;$D$5,0,($D$5-D4543+1)/365),0)</f>
        <v>1</v>
      </c>
      <c r="R4543" s="28">
        <f>IF(OR(P4543=1,Q4543=1),IF(D4543+364&lt;=$D$5,(D4543+364-$D$4+1)/365,IF(D4543&gt;$D$4,($D$5-D4543+1)/365,$D$6/365)),0)</f>
        <v>0.11890873921866056</v>
      </c>
      <c r="S4543" s="28">
        <f>'Data &amp; Parameter'!$E$16*'Data &amp; Parameter'!$E$17*('Data &amp; Parameter'!$E$18+'Data &amp; Parameter'!$E$19)*'Data &amp; Parameter'!$E$20*'Data &amp; Parameter'!$E$37*R4543</f>
        <v>0.41341053165613378</v>
      </c>
      <c r="T4543" s="28">
        <f t="shared" si="70"/>
        <v>0.82682536288960773</v>
      </c>
    </row>
    <row r="4544" spans="1:20" ht="15.75" customHeight="1" x14ac:dyDescent="0.35">
      <c r="A4544">
        <v>4537</v>
      </c>
      <c r="B4544" s="76">
        <v>44258.599270833336</v>
      </c>
      <c r="C4544" s="1" t="s">
        <v>14372</v>
      </c>
      <c r="D4544" s="76">
        <v>44258.599664351852</v>
      </c>
      <c r="E4544" s="1" t="s">
        <v>14373</v>
      </c>
      <c r="F4544" s="1" t="s">
        <v>14374</v>
      </c>
      <c r="G4544" s="1" t="s">
        <v>123</v>
      </c>
      <c r="H4544" s="1" t="s">
        <v>124</v>
      </c>
      <c r="I4544" s="1" t="s">
        <v>125</v>
      </c>
      <c r="J4544" s="1" t="s">
        <v>14375</v>
      </c>
      <c r="K4544" s="1" t="s">
        <v>14368</v>
      </c>
      <c r="L4544">
        <f>ROUNDUP(IF(B4544&gt;$D$4,0,($D$4-B4544+1)/365),0)</f>
        <v>0</v>
      </c>
      <c r="M4544">
        <f>ROUNDUP(IF(B4544&gt;$D$5,0,($D$5-B4544+1)/365),0)</f>
        <v>1</v>
      </c>
      <c r="N4544" s="28">
        <f>IF(OR(L4544=1,M4544=1),IF(B4544+364&lt;=$D$5,(B4544+364-$D$4+1)/365,IF(B4544&gt;$D$4,($D$5-B4544+1)/365,$D$6/365)),0)</f>
        <v>0.11890610730592863</v>
      </c>
      <c r="O4544" s="28">
        <f>'Data &amp; Parameter'!$E$16*'Data &amp; Parameter'!$E$17*('Data &amp; Parameter'!$E$18+'Data &amp; Parameter'!$E$19)*'Data &amp; Parameter'!$E$20*'Data &amp; Parameter'!$E$37*N4544</f>
        <v>0.41340138127367299</v>
      </c>
      <c r="P4544">
        <f>ROUNDUP(IF(D4544&gt;$D$4,0,($D$4-D4544+1)/365),0)</f>
        <v>0</v>
      </c>
      <c r="Q4544">
        <f>ROUNDUP(IF(D4544&gt;$D$5,0,($D$5-D4544+1)/365),0)</f>
        <v>1</v>
      </c>
      <c r="R4544" s="28">
        <f>IF(OR(P4544=1,Q4544=1),IF(D4544+364&lt;=$D$5,(D4544+364-$D$4+1)/365,IF(D4544&gt;$D$4,($D$5-D4544+1)/365,$D$6/365)),0)</f>
        <v>0.1189050291730083</v>
      </c>
      <c r="S4544" s="28">
        <f>'Data &amp; Parameter'!$E$16*'Data &amp; Parameter'!$E$17*('Data &amp; Parameter'!$E$18+'Data &amp; Parameter'!$E$19)*'Data &amp; Parameter'!$E$20*'Data &amp; Parameter'!$E$37*R4544</f>
        <v>0.41339763292425213</v>
      </c>
      <c r="T4544" s="28">
        <f t="shared" si="70"/>
        <v>0.82679901419792512</v>
      </c>
    </row>
    <row r="4545" spans="1:20" ht="15.75" customHeight="1" x14ac:dyDescent="0.35">
      <c r="A4545">
        <v>4538</v>
      </c>
      <c r="B4545" s="76">
        <v>44258.601481481484</v>
      </c>
      <c r="C4545" s="1" t="s">
        <v>14376</v>
      </c>
      <c r="D4545" s="76">
        <v>44258.602002314816</v>
      </c>
      <c r="E4545" s="1" t="s">
        <v>14377</v>
      </c>
      <c r="F4545" s="1" t="s">
        <v>14378</v>
      </c>
      <c r="G4545" s="1" t="s">
        <v>123</v>
      </c>
      <c r="H4545" s="1" t="s">
        <v>124</v>
      </c>
      <c r="I4545" s="1" t="s">
        <v>125</v>
      </c>
      <c r="J4545" s="1" t="s">
        <v>14353</v>
      </c>
      <c r="K4545" s="1" t="s">
        <v>14353</v>
      </c>
      <c r="L4545">
        <f>ROUNDUP(IF(B4545&gt;$D$4,0,($D$4-B4545+1)/365),0)</f>
        <v>0</v>
      </c>
      <c r="M4545">
        <f>ROUNDUP(IF(B4545&gt;$D$5,0,($D$5-B4545+1)/365),0)</f>
        <v>1</v>
      </c>
      <c r="N4545" s="28">
        <f>IF(OR(L4545=1,M4545=1),IF(B4545+364&lt;=$D$5,(B4545+364-$D$4+1)/365,IF(B4545&gt;$D$4,($D$5-B4545+1)/365,$D$6/365)),0)</f>
        <v>0.11890005073565926</v>
      </c>
      <c r="O4545" s="28">
        <f>'Data &amp; Parameter'!$E$16*'Data &amp; Parameter'!$E$17*('Data &amp; Parameter'!$E$18+'Data &amp; Parameter'!$E$19)*'Data &amp; Parameter'!$E$20*'Data &amp; Parameter'!$E$37*N4545</f>
        <v>0.41338032436943262</v>
      </c>
      <c r="P4545">
        <f>ROUNDUP(IF(D4545&gt;$D$4,0,($D$4-D4545+1)/365),0)</f>
        <v>0</v>
      </c>
      <c r="Q4545">
        <f>ROUNDUP(IF(D4545&gt;$D$5,0,($D$5-D4545+1)/365),0)</f>
        <v>1</v>
      </c>
      <c r="R4545" s="28">
        <f>IF(OR(P4545=1,Q4545=1),IF(D4545+364&lt;=$D$5,(D4545+364-$D$4+1)/365,IF(D4545&gt;$D$4,($D$5-D4545+1)/365,$D$6/365)),0)</f>
        <v>0.1188986237950253</v>
      </c>
      <c r="S4545" s="28">
        <f>'Data &amp; Parameter'!$E$16*'Data &amp; Parameter'!$E$17*('Data &amp; Parameter'!$E$18+'Data &amp; Parameter'!$E$19)*'Data &amp; Parameter'!$E$20*'Data &amp; Parameter'!$E$37*R4545</f>
        <v>0.41337536331871422</v>
      </c>
      <c r="T4545" s="28">
        <f t="shared" si="70"/>
        <v>0.82675568768814678</v>
      </c>
    </row>
    <row r="4546" spans="1:20" ht="15.75" customHeight="1" x14ac:dyDescent="0.35">
      <c r="A4546">
        <v>4539</v>
      </c>
      <c r="B4546" s="76">
        <v>44258.603206018517</v>
      </c>
      <c r="C4546" s="1" t="s">
        <v>14379</v>
      </c>
      <c r="D4546" s="76">
        <v>44258.604131944448</v>
      </c>
      <c r="E4546" s="1" t="s">
        <v>14380</v>
      </c>
      <c r="F4546" s="1" t="s">
        <v>14381</v>
      </c>
      <c r="G4546" s="1" t="s">
        <v>123</v>
      </c>
      <c r="H4546" s="1" t="s">
        <v>124</v>
      </c>
      <c r="I4546" s="1" t="s">
        <v>125</v>
      </c>
      <c r="J4546" s="1" t="s">
        <v>14353</v>
      </c>
      <c r="K4546" s="1" t="s">
        <v>14360</v>
      </c>
      <c r="L4546">
        <f>ROUNDUP(IF(B4546&gt;$D$4,0,($D$4-B4546+1)/365),0)</f>
        <v>0</v>
      </c>
      <c r="M4546">
        <f>ROUNDUP(IF(B4546&gt;$D$5,0,($D$5-B4546+1)/365),0)</f>
        <v>1</v>
      </c>
      <c r="N4546" s="28">
        <f>IF(OR(L4546=1,M4546=1),IF(B4546+364&lt;=$D$5,(B4546+364-$D$4+1)/365,IF(B4546&gt;$D$4,($D$5-B4546+1)/365,$D$6/365)),0)</f>
        <v>0.11889532597666552</v>
      </c>
      <c r="O4546" s="28">
        <f>'Data &amp; Parameter'!$E$16*'Data &amp; Parameter'!$E$17*('Data &amp; Parameter'!$E$18+'Data &amp; Parameter'!$E$19)*'Data &amp; Parameter'!$E$20*'Data &amp; Parameter'!$E$37*N4546</f>
        <v>0.41336389777925614</v>
      </c>
      <c r="P4546">
        <f>ROUNDUP(IF(D4546&gt;$D$4,0,($D$4-D4546+1)/365),0)</f>
        <v>0</v>
      </c>
      <c r="Q4546">
        <f>ROUNDUP(IF(D4546&gt;$D$5,0,($D$5-D4546+1)/365),0)</f>
        <v>1</v>
      </c>
      <c r="R4546" s="28">
        <f>IF(OR(P4546=1,Q4546=1),IF(D4546+364&lt;=$D$5,(D4546+364-$D$4+1)/365,IF(D4546&gt;$D$4,($D$5-D4546+1)/365,$D$6/365)),0)</f>
        <v>0.11889278919329191</v>
      </c>
      <c r="S4546" s="28">
        <f>'Data &amp; Parameter'!$E$16*'Data &amp; Parameter'!$E$17*('Data &amp; Parameter'!$E$18+'Data &amp; Parameter'!$E$19)*'Data &amp; Parameter'!$E$20*'Data &amp; Parameter'!$E$37*R4546</f>
        <v>0.41335507813344985</v>
      </c>
      <c r="T4546" s="28">
        <f t="shared" si="70"/>
        <v>0.82671897591270604</v>
      </c>
    </row>
    <row r="4547" spans="1:20" ht="15.75" customHeight="1" x14ac:dyDescent="0.35">
      <c r="A4547">
        <v>4540</v>
      </c>
      <c r="B4547" s="76">
        <v>44258.606666666667</v>
      </c>
      <c r="C4547" s="1" t="s">
        <v>14382</v>
      </c>
      <c r="D4547" s="76">
        <v>44258.607164351852</v>
      </c>
      <c r="E4547" s="1" t="s">
        <v>14383</v>
      </c>
      <c r="F4547" s="1" t="s">
        <v>14384</v>
      </c>
      <c r="G4547" s="1" t="s">
        <v>123</v>
      </c>
      <c r="H4547" s="1" t="s">
        <v>124</v>
      </c>
      <c r="I4547" s="1" t="s">
        <v>125</v>
      </c>
      <c r="J4547" s="1" t="s">
        <v>14353</v>
      </c>
      <c r="K4547" s="1" t="s">
        <v>14360</v>
      </c>
      <c r="L4547">
        <f>ROUNDUP(IF(B4547&gt;$D$4,0,($D$4-B4547+1)/365),0)</f>
        <v>0</v>
      </c>
      <c r="M4547">
        <f>ROUNDUP(IF(B4547&gt;$D$5,0,($D$5-B4547+1)/365),0)</f>
        <v>1</v>
      </c>
      <c r="N4547" s="28">
        <f>IF(OR(L4547=1,M4547=1),IF(B4547+364&lt;=$D$5,(B4547+364-$D$4+1)/365,IF(B4547&gt;$D$4,($D$5-B4547+1)/365,$D$6/365)),0)</f>
        <v>0.11888584474885872</v>
      </c>
      <c r="O4547" s="28">
        <f>'Data &amp; Parameter'!$E$16*'Data &amp; Parameter'!$E$17*('Data &amp; Parameter'!$E$18+'Data &amp; Parameter'!$E$19)*'Data &amp; Parameter'!$E$20*'Data &amp; Parameter'!$E$37*N4547</f>
        <v>0.41333093435323615</v>
      </c>
      <c r="P4547">
        <f>ROUNDUP(IF(D4547&gt;$D$4,0,($D$4-D4547+1)/365),0)</f>
        <v>0</v>
      </c>
      <c r="Q4547">
        <f>ROUNDUP(IF(D4547&gt;$D$5,0,($D$5-D4547+1)/365),0)</f>
        <v>1</v>
      </c>
      <c r="R4547" s="28">
        <f>IF(OR(P4547=1,Q4547=1),IF(D4547+364&lt;=$D$5,(D4547+364-$D$4+1)/365,IF(D4547&gt;$D$4,($D$5-D4547+1)/365,$D$6/365)),0)</f>
        <v>0.11888448122780362</v>
      </c>
      <c r="S4547" s="28">
        <f>'Data &amp; Parameter'!$E$16*'Data &amp; Parameter'!$E$17*('Data &amp; Parameter'!$E$18+'Data &amp; Parameter'!$E$19)*'Data &amp; Parameter'!$E$20*'Data &amp; Parameter'!$E$37*R4547</f>
        <v>0.41332619379364383</v>
      </c>
      <c r="T4547" s="28">
        <f t="shared" si="70"/>
        <v>0.82665712814687997</v>
      </c>
    </row>
    <row r="4548" spans="1:20" ht="15.75" customHeight="1" x14ac:dyDescent="0.35">
      <c r="A4548">
        <v>4541</v>
      </c>
      <c r="B4548" s="76">
        <v>44258.611215277779</v>
      </c>
      <c r="C4548" s="1" t="s">
        <v>14385</v>
      </c>
      <c r="D4548" s="76">
        <v>44258.611655092594</v>
      </c>
      <c r="E4548" s="1" t="s">
        <v>14386</v>
      </c>
      <c r="F4548" s="1" t="s">
        <v>14387</v>
      </c>
      <c r="G4548" s="1" t="s">
        <v>123</v>
      </c>
      <c r="H4548" s="1" t="s">
        <v>124</v>
      </c>
      <c r="I4548" s="1" t="s">
        <v>125</v>
      </c>
      <c r="J4548" s="1" t="s">
        <v>14353</v>
      </c>
      <c r="K4548" s="1" t="s">
        <v>14368</v>
      </c>
      <c r="L4548">
        <f>ROUNDUP(IF(B4548&gt;$D$4,0,($D$4-B4548+1)/365),0)</f>
        <v>0</v>
      </c>
      <c r="M4548">
        <f>ROUNDUP(IF(B4548&gt;$D$5,0,($D$5-B4548+1)/365),0)</f>
        <v>1</v>
      </c>
      <c r="N4548" s="28">
        <f>IF(OR(L4548=1,M4548=1),IF(B4548+364&lt;=$D$5,(B4548+364-$D$4+1)/365,IF(B4548&gt;$D$4,($D$5-B4548+1)/365,$D$6/365)),0)</f>
        <v>0.11887338280060634</v>
      </c>
      <c r="O4548" s="28">
        <f>'Data &amp; Parameter'!$E$16*'Data &amp; Parameter'!$E$17*('Data &amp; Parameter'!$E$18+'Data &amp; Parameter'!$E$19)*'Data &amp; Parameter'!$E$20*'Data &amp; Parameter'!$E$37*N4548</f>
        <v>0.4132876078434578</v>
      </c>
      <c r="P4548">
        <f>ROUNDUP(IF(D4548&gt;$D$4,0,($D$4-D4548+1)/365),0)</f>
        <v>0</v>
      </c>
      <c r="Q4548">
        <f>ROUNDUP(IF(D4548&gt;$D$5,0,($D$5-D4548+1)/365),0)</f>
        <v>1</v>
      </c>
      <c r="R4548" s="28">
        <f>IF(OR(P4548=1,Q4548=1),IF(D4548+364&lt;=$D$5,(D4548+364-$D$4+1)/365,IF(D4548&gt;$D$4,($D$5-D4548+1)/365,$D$6/365)),0)</f>
        <v>0.11887217782850837</v>
      </c>
      <c r="S4548" s="28">
        <f>'Data &amp; Parameter'!$E$16*'Data &amp; Parameter'!$E$17*('Data &amp; Parameter'!$E$18+'Data &amp; Parameter'!$E$19)*'Data &amp; Parameter'!$E$20*'Data &amp; Parameter'!$E$37*R4548</f>
        <v>0.41328341851171546</v>
      </c>
      <c r="T4548" s="28">
        <f t="shared" si="70"/>
        <v>0.82657102635517332</v>
      </c>
    </row>
    <row r="4549" spans="1:20" ht="15.75" customHeight="1" x14ac:dyDescent="0.35">
      <c r="A4549">
        <v>4542</v>
      </c>
      <c r="B4549" s="76">
        <v>44258.613819444443</v>
      </c>
      <c r="C4549" s="1" t="s">
        <v>14388</v>
      </c>
      <c r="D4549" s="76">
        <v>44258.614270833335</v>
      </c>
      <c r="E4549" s="1" t="s">
        <v>14389</v>
      </c>
      <c r="F4549" s="1" t="s">
        <v>14390</v>
      </c>
      <c r="G4549" s="1" t="s">
        <v>123</v>
      </c>
      <c r="H4549" s="1" t="s">
        <v>124</v>
      </c>
      <c r="I4549" s="1" t="s">
        <v>125</v>
      </c>
      <c r="J4549" s="1" t="s">
        <v>14353</v>
      </c>
      <c r="K4549" s="1" t="s">
        <v>14360</v>
      </c>
      <c r="L4549">
        <f>ROUNDUP(IF(B4549&gt;$D$4,0,($D$4-B4549+1)/365),0)</f>
        <v>0</v>
      </c>
      <c r="M4549">
        <f>ROUNDUP(IF(B4549&gt;$D$5,0,($D$5-B4549+1)/365),0)</f>
        <v>1</v>
      </c>
      <c r="N4549" s="28">
        <f>IF(OR(L4549=1,M4549=1),IF(B4549+364&lt;=$D$5,(B4549+364-$D$4+1)/365,IF(B4549&gt;$D$4,($D$5-B4549+1)/365,$D$6/365)),0)</f>
        <v>0.11886624809741665</v>
      </c>
      <c r="O4549" s="28">
        <f>'Data &amp; Parameter'!$E$16*'Data &amp; Parameter'!$E$17*('Data &amp; Parameter'!$E$18+'Data &amp; Parameter'!$E$19)*'Data &amp; Parameter'!$E$20*'Data &amp; Parameter'!$E$37*N4549</f>
        <v>0.41326280258979659</v>
      </c>
      <c r="P4549">
        <f>ROUNDUP(IF(D4549&gt;$D$4,0,($D$4-D4549+1)/365),0)</f>
        <v>0</v>
      </c>
      <c r="Q4549">
        <f>ROUNDUP(IF(D4549&gt;$D$5,0,($D$5-D4549+1)/365),0)</f>
        <v>1</v>
      </c>
      <c r="R4549" s="28">
        <f>IF(OR(P4549=1,Q4549=1),IF(D4549+364&lt;=$D$5,(D4549+364-$D$4+1)/365,IF(D4549&gt;$D$4,($D$5-D4549+1)/365,$D$6/365)),0)</f>
        <v>0.11886501141551926</v>
      </c>
      <c r="S4549" s="28">
        <f>'Data &amp; Parameter'!$E$16*'Data &amp; Parameter'!$E$17*('Data &amp; Parameter'!$E$18+'Data &amp; Parameter'!$E$19)*'Data &amp; Parameter'!$E$20*'Data &amp; Parameter'!$E$37*R4549</f>
        <v>0.41325850301245642</v>
      </c>
      <c r="T4549" s="28">
        <f t="shared" si="70"/>
        <v>0.82652130560225301</v>
      </c>
    </row>
    <row r="4550" spans="1:20" ht="15.75" customHeight="1" x14ac:dyDescent="0.35">
      <c r="A4550">
        <v>4543</v>
      </c>
      <c r="B4550" s="76">
        <v>44258.61445601852</v>
      </c>
      <c r="C4550" s="1" t="s">
        <v>14391</v>
      </c>
      <c r="D4550" s="76">
        <v>44258.61519675926</v>
      </c>
      <c r="E4550" s="1" t="s">
        <v>14392</v>
      </c>
      <c r="F4550" s="1" t="s">
        <v>14393</v>
      </c>
      <c r="G4550" s="1" t="s">
        <v>123</v>
      </c>
      <c r="H4550" s="1" t="s">
        <v>124</v>
      </c>
      <c r="I4550" s="1" t="s">
        <v>125</v>
      </c>
      <c r="J4550" s="1" t="s">
        <v>14353</v>
      </c>
      <c r="K4550" s="1" t="s">
        <v>14353</v>
      </c>
      <c r="L4550">
        <f>ROUNDUP(IF(B4550&gt;$D$4,0,($D$4-B4550+1)/365),0)</f>
        <v>0</v>
      </c>
      <c r="M4550">
        <f>ROUNDUP(IF(B4550&gt;$D$5,0,($D$5-B4550+1)/365),0)</f>
        <v>1</v>
      </c>
      <c r="N4550" s="28">
        <f>IF(OR(L4550=1,M4550=1),IF(B4550+364&lt;=$D$5,(B4550+364-$D$4+1)/365,IF(B4550&gt;$D$4,($D$5-B4550+1)/365,$D$6/365)),0)</f>
        <v>0.11886450405884853</v>
      </c>
      <c r="O4550" s="28">
        <f>'Data &amp; Parameter'!$E$16*'Data &amp; Parameter'!$E$17*('Data &amp; Parameter'!$E$18+'Data &amp; Parameter'!$E$19)*'Data &amp; Parameter'!$E$20*'Data &amp; Parameter'!$E$37*N4550</f>
        <v>0.41325673908330907</v>
      </c>
      <c r="P4550">
        <f>ROUNDUP(IF(D4550&gt;$D$4,0,($D$4-D4550+1)/365),0)</f>
        <v>0</v>
      </c>
      <c r="Q4550">
        <f>ROUNDUP(IF(D4550&gt;$D$5,0,($D$5-D4550+1)/365),0)</f>
        <v>1</v>
      </c>
      <c r="R4550" s="28">
        <f>IF(OR(P4550=1,Q4550=1),IF(D4550+364&lt;=$D$5,(D4550+364-$D$4+1)/365,IF(D4550&gt;$D$4,($D$5-D4550+1)/365,$D$6/365)),0)</f>
        <v>0.11886247463216558</v>
      </c>
      <c r="S4550" s="28">
        <f>'Data &amp; Parameter'!$E$16*'Data &amp; Parameter'!$E$17*('Data &amp; Parameter'!$E$18+'Data &amp; Parameter'!$E$19)*'Data &amp; Parameter'!$E$20*'Data &amp; Parameter'!$E$37*R4550</f>
        <v>0.41324968336671941</v>
      </c>
      <c r="T4550" s="28">
        <f t="shared" si="70"/>
        <v>0.82650642245002848</v>
      </c>
    </row>
    <row r="4551" spans="1:20" ht="15.75" customHeight="1" x14ac:dyDescent="0.35">
      <c r="A4551">
        <v>4544</v>
      </c>
      <c r="B4551" s="76">
        <v>44258.617048611108</v>
      </c>
      <c r="C4551" s="1" t="s">
        <v>14394</v>
      </c>
      <c r="D4551" s="76">
        <v>44258.617731481485</v>
      </c>
      <c r="E4551" s="1" t="s">
        <v>14395</v>
      </c>
      <c r="F4551" s="1" t="s">
        <v>14396</v>
      </c>
      <c r="G4551" s="1" t="s">
        <v>123</v>
      </c>
      <c r="H4551" s="1" t="s">
        <v>124</v>
      </c>
      <c r="I4551" s="1" t="s">
        <v>125</v>
      </c>
      <c r="J4551" s="1" t="s">
        <v>14353</v>
      </c>
      <c r="K4551" s="1" t="s">
        <v>14397</v>
      </c>
      <c r="L4551">
        <f>ROUNDUP(IF(B4551&gt;$D$4,0,($D$4-B4551+1)/365),0)</f>
        <v>0</v>
      </c>
      <c r="M4551">
        <f>ROUNDUP(IF(B4551&gt;$D$5,0,($D$5-B4551+1)/365),0)</f>
        <v>1</v>
      </c>
      <c r="N4551" s="28">
        <f>IF(OR(L4551=1,M4551=1),IF(B4551+364&lt;=$D$5,(B4551+364-$D$4+1)/365,IF(B4551&gt;$D$4,($D$5-B4551+1)/365,$D$6/365)),0)</f>
        <v>0.11885740106545822</v>
      </c>
      <c r="O4551" s="28">
        <f>'Data &amp; Parameter'!$E$16*'Data &amp; Parameter'!$E$17*('Data &amp; Parameter'!$E$18+'Data &amp; Parameter'!$E$19)*'Data &amp; Parameter'!$E$20*'Data &amp; Parameter'!$E$37*N4551</f>
        <v>0.41323204407524544</v>
      </c>
      <c r="P4551">
        <f>ROUNDUP(IF(D4551&gt;$D$4,0,($D$4-D4551+1)/365),0)</f>
        <v>0</v>
      </c>
      <c r="Q4551">
        <f>ROUNDUP(IF(D4551&gt;$D$5,0,($D$5-D4551+1)/365),0)</f>
        <v>1</v>
      </c>
      <c r="R4551" s="28">
        <f>IF(OR(P4551=1,Q4551=1),IF(D4551+364&lt;=$D$5,(D4551+364-$D$4+1)/365,IF(D4551&gt;$D$4,($D$5-D4551+1)/365,$D$6/365)),0)</f>
        <v>0.11885553018771246</v>
      </c>
      <c r="S4551" s="28">
        <f>'Data &amp; Parameter'!$E$16*'Data &amp; Parameter'!$E$17*('Data &amp; Parameter'!$E$18+'Data &amp; Parameter'!$E$19)*'Data &amp; Parameter'!$E$20*'Data &amp; Parameter'!$E$37*R4551</f>
        <v>0.41322553958643643</v>
      </c>
      <c r="T4551" s="28">
        <f t="shared" si="70"/>
        <v>0.82645758366168187</v>
      </c>
    </row>
    <row r="4552" spans="1:20" ht="15.75" customHeight="1" x14ac:dyDescent="0.35">
      <c r="A4552">
        <v>4545</v>
      </c>
      <c r="B4552" s="76">
        <v>44258.618252314816</v>
      </c>
      <c r="C4552" s="1" t="s">
        <v>14398</v>
      </c>
      <c r="D4552" s="76">
        <v>44258.618831018517</v>
      </c>
      <c r="E4552" s="1" t="s">
        <v>14399</v>
      </c>
      <c r="F4552" s="1" t="s">
        <v>14400</v>
      </c>
      <c r="G4552" s="1" t="s">
        <v>123</v>
      </c>
      <c r="H4552" s="1" t="s">
        <v>124</v>
      </c>
      <c r="I4552" s="1" t="s">
        <v>125</v>
      </c>
      <c r="J4552" s="1" t="s">
        <v>14353</v>
      </c>
      <c r="K4552" s="1" t="s">
        <v>14364</v>
      </c>
      <c r="L4552">
        <f>ROUNDUP(IF(B4552&gt;$D$4,0,($D$4-B4552+1)/365),0)</f>
        <v>0</v>
      </c>
      <c r="M4552">
        <f>ROUNDUP(IF(B4552&gt;$D$5,0,($D$5-B4552+1)/365),0)</f>
        <v>1</v>
      </c>
      <c r="N4552" s="28">
        <f>IF(OR(L4552=1,M4552=1),IF(B4552+364&lt;=$D$5,(B4552+364-$D$4+1)/365,IF(B4552&gt;$D$4,($D$5-B4552+1)/365,$D$6/365)),0)</f>
        <v>0.1188541032470785</v>
      </c>
      <c r="O4552" s="28">
        <f>'Data &amp; Parameter'!$E$16*'Data &amp; Parameter'!$E$17*('Data &amp; Parameter'!$E$18+'Data &amp; Parameter'!$E$19)*'Data &amp; Parameter'!$E$20*'Data &amp; Parameter'!$E$37*N4552</f>
        <v>0.41322057853571803</v>
      </c>
      <c r="P4552">
        <f>ROUNDUP(IF(D4552&gt;$D$4,0,($D$4-D4552+1)/365),0)</f>
        <v>0</v>
      </c>
      <c r="Q4552">
        <f>ROUNDUP(IF(D4552&gt;$D$5,0,($D$5-D4552+1)/365),0)</f>
        <v>1</v>
      </c>
      <c r="R4552" s="28">
        <f>IF(OR(P4552=1,Q4552=1),IF(D4552+364&lt;=$D$5,(D4552+364-$D$4+1)/365,IF(D4552&gt;$D$4,($D$5-D4552+1)/365,$D$6/365)),0)</f>
        <v>0.11885251775748744</v>
      </c>
      <c r="S4552" s="28">
        <f>'Data &amp; Parameter'!$E$16*'Data &amp; Parameter'!$E$17*('Data &amp; Parameter'!$E$18+'Data &amp; Parameter'!$E$19)*'Data &amp; Parameter'!$E$20*'Data &amp; Parameter'!$E$37*R4552</f>
        <v>0.41321506625714977</v>
      </c>
      <c r="T4552" s="28">
        <f t="shared" si="70"/>
        <v>0.8264356447928678</v>
      </c>
    </row>
    <row r="4553" spans="1:20" ht="15.75" customHeight="1" x14ac:dyDescent="0.35">
      <c r="A4553">
        <v>4546</v>
      </c>
      <c r="B4553" s="76">
        <v>44258.620092592595</v>
      </c>
      <c r="C4553" s="1" t="s">
        <v>14401</v>
      </c>
      <c r="D4553" s="76">
        <v>44258.621319444443</v>
      </c>
      <c r="E4553" s="1" t="s">
        <v>14402</v>
      </c>
      <c r="F4553" s="1" t="s">
        <v>14403</v>
      </c>
      <c r="G4553" s="1" t="s">
        <v>123</v>
      </c>
      <c r="H4553" s="1" t="s">
        <v>124</v>
      </c>
      <c r="I4553" s="1" t="s">
        <v>125</v>
      </c>
      <c r="J4553" s="1" t="s">
        <v>14353</v>
      </c>
      <c r="K4553" s="1" t="s">
        <v>14360</v>
      </c>
      <c r="L4553">
        <f>ROUNDUP(IF(B4553&gt;$D$4,0,($D$4-B4553+1)/365),0)</f>
        <v>0</v>
      </c>
      <c r="M4553">
        <f>ROUNDUP(IF(B4553&gt;$D$5,0,($D$5-B4553+1)/365),0)</f>
        <v>1</v>
      </c>
      <c r="N4553" s="28">
        <f>IF(OR(L4553=1,M4553=1),IF(B4553+364&lt;=$D$5,(B4553+364-$D$4+1)/365,IF(B4553&gt;$D$4,($D$5-B4553+1)/365,$D$6/365)),0)</f>
        <v>0.11884906139015061</v>
      </c>
      <c r="O4553" s="28">
        <f>'Data &amp; Parameter'!$E$16*'Data &amp; Parameter'!$E$17*('Data &amp; Parameter'!$E$18+'Data &amp; Parameter'!$E$19)*'Data &amp; Parameter'!$E$20*'Data &amp; Parameter'!$E$37*N4553</f>
        <v>0.41320304948977249</v>
      </c>
      <c r="P4553">
        <f>ROUNDUP(IF(D4553&gt;$D$4,0,($D$4-D4553+1)/365),0)</f>
        <v>0</v>
      </c>
      <c r="Q4553">
        <f>ROUNDUP(IF(D4553&gt;$D$5,0,($D$5-D4553+1)/365),0)</f>
        <v>1</v>
      </c>
      <c r="R4553" s="28">
        <f>IF(OR(P4553=1,Q4553=1),IF(D4553+364&lt;=$D$5,(D4553+364-$D$4+1)/365,IF(D4553&gt;$D$4,($D$5-D4553+1)/365,$D$6/365)),0)</f>
        <v>0.11884570015221196</v>
      </c>
      <c r="S4553" s="28">
        <f>'Data &amp; Parameter'!$E$16*'Data &amp; Parameter'!$E$17*('Data &amp; Parameter'!$E$18+'Data &amp; Parameter'!$E$19)*'Data &amp; Parameter'!$E$20*'Data &amp; Parameter'!$E$37*R4553</f>
        <v>0.41319136345918828</v>
      </c>
      <c r="T4553" s="28">
        <f t="shared" ref="T4553:T4616" si="71">O4553+S4553</f>
        <v>0.82639441294896077</v>
      </c>
    </row>
    <row r="4554" spans="1:20" ht="15.75" customHeight="1" x14ac:dyDescent="0.35">
      <c r="A4554">
        <v>4547</v>
      </c>
      <c r="B4554" s="76">
        <v>44258.623124999998</v>
      </c>
      <c r="C4554" s="1" t="s">
        <v>14404</v>
      </c>
      <c r="D4554" s="76">
        <v>44258.624583333338</v>
      </c>
      <c r="E4554" s="1" t="s">
        <v>14405</v>
      </c>
      <c r="F4554" s="1" t="s">
        <v>14406</v>
      </c>
      <c r="G4554" s="1" t="s">
        <v>123</v>
      </c>
      <c r="H4554" s="1" t="s">
        <v>124</v>
      </c>
      <c r="I4554" s="1" t="s">
        <v>125</v>
      </c>
      <c r="J4554" s="1" t="s">
        <v>14353</v>
      </c>
      <c r="K4554" s="1" t="s">
        <v>14353</v>
      </c>
      <c r="L4554">
        <f>ROUNDUP(IF(B4554&gt;$D$4,0,($D$4-B4554+1)/365),0)</f>
        <v>0</v>
      </c>
      <c r="M4554">
        <f>ROUNDUP(IF(B4554&gt;$D$5,0,($D$5-B4554+1)/365),0)</f>
        <v>1</v>
      </c>
      <c r="N4554" s="28">
        <f>IF(OR(L4554=1,M4554=1),IF(B4554+364&lt;=$D$5,(B4554+364-$D$4+1)/365,IF(B4554&gt;$D$4,($D$5-B4554+1)/365,$D$6/365)),0)</f>
        <v>0.11884075342466231</v>
      </c>
      <c r="O4554" s="28">
        <f>'Data &amp; Parameter'!$E$16*'Data &amp; Parameter'!$E$17*('Data &amp; Parameter'!$E$18+'Data &amp; Parameter'!$E$19)*'Data &amp; Parameter'!$E$20*'Data &amp; Parameter'!$E$37*N4554</f>
        <v>0.41317416514996641</v>
      </c>
      <c r="P4554">
        <f>ROUNDUP(IF(D4554&gt;$D$4,0,($D$4-D4554+1)/365),0)</f>
        <v>0</v>
      </c>
      <c r="Q4554">
        <f>ROUNDUP(IF(D4554&gt;$D$5,0,($D$5-D4554+1)/365),0)</f>
        <v>1</v>
      </c>
      <c r="R4554" s="28">
        <f>IF(OR(P4554=1,Q4554=1),IF(D4554+364&lt;=$D$5,(D4554+364-$D$4+1)/365,IF(D4554&gt;$D$4,($D$5-D4554+1)/365,$D$6/365)),0)</f>
        <v>0.11883675799085536</v>
      </c>
      <c r="S4554" s="28">
        <f>'Data &amp; Parameter'!$E$16*'Data &amp; Parameter'!$E$17*('Data &amp; Parameter'!$E$18+'Data &amp; Parameter'!$E$19)*'Data &amp; Parameter'!$E$20*'Data &amp; Parameter'!$E$37*R4554</f>
        <v>0.41316027420784407</v>
      </c>
      <c r="T4554" s="28">
        <f t="shared" si="71"/>
        <v>0.82633443935781048</v>
      </c>
    </row>
    <row r="4555" spans="1:20" ht="15.75" customHeight="1" x14ac:dyDescent="0.35">
      <c r="A4555">
        <v>4548</v>
      </c>
      <c r="B4555" s="76">
        <v>44258.624027777776</v>
      </c>
      <c r="C4555" s="1" t="s">
        <v>14407</v>
      </c>
      <c r="D4555" s="76">
        <v>44258.624560185184</v>
      </c>
      <c r="E4555" s="1" t="s">
        <v>14408</v>
      </c>
      <c r="F4555" s="1" t="s">
        <v>14409</v>
      </c>
      <c r="G4555" s="1" t="s">
        <v>123</v>
      </c>
      <c r="H4555" s="1" t="s">
        <v>124</v>
      </c>
      <c r="I4555" s="1" t="s">
        <v>125</v>
      </c>
      <c r="J4555" s="1" t="s">
        <v>14353</v>
      </c>
      <c r="K4555" s="1" t="s">
        <v>14397</v>
      </c>
      <c r="L4555">
        <f>ROUNDUP(IF(B4555&gt;$D$4,0,($D$4-B4555+1)/365),0)</f>
        <v>0</v>
      </c>
      <c r="M4555">
        <f>ROUNDUP(IF(B4555&gt;$D$5,0,($D$5-B4555+1)/365),0)</f>
        <v>1</v>
      </c>
      <c r="N4555" s="28">
        <f>IF(OR(L4555=1,M4555=1),IF(B4555+364&lt;=$D$5,(B4555+364-$D$4+1)/365,IF(B4555&gt;$D$4,($D$5-B4555+1)/365,$D$6/365)),0)</f>
        <v>0.11883828006088749</v>
      </c>
      <c r="O4555" s="28">
        <f>'Data &amp; Parameter'!$E$16*'Data &amp; Parameter'!$E$17*('Data &amp; Parameter'!$E$18+'Data &amp; Parameter'!$E$19)*'Data &amp; Parameter'!$E$20*'Data &amp; Parameter'!$E$37*N4555</f>
        <v>0.41316556599535553</v>
      </c>
      <c r="P4555">
        <f>ROUNDUP(IF(D4555&gt;$D$4,0,($D$4-D4555+1)/365),0)</f>
        <v>0</v>
      </c>
      <c r="Q4555">
        <f>ROUNDUP(IF(D4555&gt;$D$5,0,($D$5-D4555+1)/365),0)</f>
        <v>1</v>
      </c>
      <c r="R4555" s="28">
        <f>IF(OR(P4555=1,Q4555=1),IF(D4555+364&lt;=$D$5,(D4555+364-$D$4+1)/365,IF(D4555&gt;$D$4,($D$5-D4555+1)/365,$D$6/365)),0)</f>
        <v>0.11883682141045415</v>
      </c>
      <c r="S4555" s="28">
        <f>'Data &amp; Parameter'!$E$16*'Data &amp; Parameter'!$E$17*('Data &amp; Parameter'!$E$18+'Data &amp; Parameter'!$E$19)*'Data &amp; Parameter'!$E$20*'Data &amp; Parameter'!$E$37*R4555</f>
        <v>0.41316049469903948</v>
      </c>
      <c r="T4555" s="28">
        <f t="shared" si="71"/>
        <v>0.82632606069439496</v>
      </c>
    </row>
    <row r="4556" spans="1:20" ht="15.75" customHeight="1" x14ac:dyDescent="0.35">
      <c r="A4556">
        <v>4549</v>
      </c>
      <c r="B4556" s="76">
        <v>44258.625879629632</v>
      </c>
      <c r="C4556" s="1" t="s">
        <v>14410</v>
      </c>
      <c r="D4556" s="76">
        <v>44258.626666666663</v>
      </c>
      <c r="E4556" s="1" t="s">
        <v>14411</v>
      </c>
      <c r="F4556" s="1" t="s">
        <v>14412</v>
      </c>
      <c r="G4556" s="1" t="s">
        <v>123</v>
      </c>
      <c r="H4556" s="1" t="s">
        <v>124</v>
      </c>
      <c r="I4556" s="1" t="s">
        <v>125</v>
      </c>
      <c r="J4556" s="1" t="s">
        <v>14353</v>
      </c>
      <c r="K4556" s="1" t="s">
        <v>14353</v>
      </c>
      <c r="L4556">
        <f>ROUNDUP(IF(B4556&gt;$D$4,0,($D$4-B4556+1)/365),0)</f>
        <v>0</v>
      </c>
      <c r="M4556">
        <f>ROUNDUP(IF(B4556&gt;$D$5,0,($D$5-B4556+1)/365),0)</f>
        <v>1</v>
      </c>
      <c r="N4556" s="28">
        <f>IF(OR(L4556=1,M4556=1),IF(B4556+364&lt;=$D$5,(B4556+364-$D$4+1)/365,IF(B4556&gt;$D$4,($D$5-B4556+1)/365,$D$6/365)),0)</f>
        <v>0.1188332064941602</v>
      </c>
      <c r="O4556" s="28">
        <f>'Data &amp; Parameter'!$E$16*'Data &amp; Parameter'!$E$17*('Data &amp; Parameter'!$E$18+'Data &amp; Parameter'!$E$19)*'Data &amp; Parameter'!$E$20*'Data &amp; Parameter'!$E$37*N4556</f>
        <v>0.41314792670381223</v>
      </c>
      <c r="P4556">
        <f>ROUNDUP(IF(D4556&gt;$D$4,0,($D$4-D4556+1)/365),0)</f>
        <v>0</v>
      </c>
      <c r="Q4556">
        <f>ROUNDUP(IF(D4556&gt;$D$5,0,($D$5-D4556+1)/365),0)</f>
        <v>1</v>
      </c>
      <c r="R4556" s="28">
        <f>IF(OR(P4556=1,Q4556=1),IF(D4556+364&lt;=$D$5,(D4556+364-$D$4+1)/365,IF(D4556&gt;$D$4,($D$5-D4556+1)/365,$D$6/365)),0)</f>
        <v>0.11883105022831954</v>
      </c>
      <c r="S4556" s="28">
        <f>'Data &amp; Parameter'!$E$16*'Data &amp; Parameter'!$E$17*('Data &amp; Parameter'!$E$18+'Data &amp; Parameter'!$E$19)*'Data &amp; Parameter'!$E$20*'Data &amp; Parameter'!$E$37*R4556</f>
        <v>0.41314043000497047</v>
      </c>
      <c r="T4556" s="28">
        <f t="shared" si="71"/>
        <v>0.82628835670878265</v>
      </c>
    </row>
    <row r="4557" spans="1:20" ht="15.75" customHeight="1" x14ac:dyDescent="0.35">
      <c r="A4557">
        <v>4550</v>
      </c>
      <c r="B4557" s="76">
        <v>44258.626793981486</v>
      </c>
      <c r="C4557" s="1" t="s">
        <v>14413</v>
      </c>
      <c r="D4557" s="76">
        <v>44258.627187499995</v>
      </c>
      <c r="E4557" s="1" t="s">
        <v>14414</v>
      </c>
      <c r="F4557" s="1" t="s">
        <v>14415</v>
      </c>
      <c r="G4557" s="1" t="s">
        <v>123</v>
      </c>
      <c r="H4557" s="1" t="s">
        <v>124</v>
      </c>
      <c r="I4557" s="1" t="s">
        <v>125</v>
      </c>
      <c r="J4557" s="1" t="s">
        <v>14353</v>
      </c>
      <c r="K4557" s="1" t="s">
        <v>14360</v>
      </c>
      <c r="L4557">
        <f>ROUNDUP(IF(B4557&gt;$D$4,0,($D$4-B4557+1)/365),0)</f>
        <v>0</v>
      </c>
      <c r="M4557">
        <f>ROUNDUP(IF(B4557&gt;$D$5,0,($D$5-B4557+1)/365),0)</f>
        <v>1</v>
      </c>
      <c r="N4557" s="28">
        <f>IF(OR(L4557=1,M4557=1),IF(B4557+364&lt;=$D$5,(B4557+364-$D$4+1)/365,IF(B4557&gt;$D$4,($D$5-B4557+1)/365,$D$6/365)),0)</f>
        <v>0.11883070142058598</v>
      </c>
      <c r="O4557" s="28">
        <f>'Data &amp; Parameter'!$E$16*'Data &amp; Parameter'!$E$17*('Data &amp; Parameter'!$E$18+'Data &amp; Parameter'!$E$19)*'Data &amp; Parameter'!$E$20*'Data &amp; Parameter'!$E$37*N4557</f>
        <v>0.41313921730360365</v>
      </c>
      <c r="P4557">
        <f>ROUNDUP(IF(D4557&gt;$D$4,0,($D$4-D4557+1)/365),0)</f>
        <v>0</v>
      </c>
      <c r="Q4557">
        <f>ROUNDUP(IF(D4557&gt;$D$5,0,($D$5-D4557+1)/365),0)</f>
        <v>1</v>
      </c>
      <c r="R4557" s="28">
        <f>IF(OR(P4557=1,Q4557=1),IF(D4557+364&lt;=$D$5,(D4557+364-$D$4+1)/365,IF(D4557&gt;$D$4,($D$5-D4557+1)/365,$D$6/365)),0)</f>
        <v>0.11882962328768558</v>
      </c>
      <c r="S4557" s="28">
        <f>'Data &amp; Parameter'!$E$16*'Data &amp; Parameter'!$E$17*('Data &amp; Parameter'!$E$18+'Data &amp; Parameter'!$E$19)*'Data &amp; Parameter'!$E$20*'Data &amp; Parameter'!$E$37*R4557</f>
        <v>0.41313546895425202</v>
      </c>
      <c r="T4557" s="28">
        <f t="shared" si="71"/>
        <v>0.82627468625785561</v>
      </c>
    </row>
    <row r="4558" spans="1:20" ht="15.75" customHeight="1" x14ac:dyDescent="0.35">
      <c r="A4558">
        <v>4551</v>
      </c>
      <c r="B4558" s="76">
        <v>44258.629537037035</v>
      </c>
      <c r="C4558" s="1" t="s">
        <v>14416</v>
      </c>
      <c r="D4558" s="76">
        <v>44258.629895833335</v>
      </c>
      <c r="E4558" s="1" t="s">
        <v>14417</v>
      </c>
      <c r="F4558" s="1" t="s">
        <v>14418</v>
      </c>
      <c r="G4558" s="1" t="s">
        <v>123</v>
      </c>
      <c r="H4558" s="1" t="s">
        <v>124</v>
      </c>
      <c r="I4558" s="1" t="s">
        <v>125</v>
      </c>
      <c r="J4558" s="1" t="s">
        <v>14353</v>
      </c>
      <c r="K4558" s="1" t="s">
        <v>14360</v>
      </c>
      <c r="L4558">
        <f>ROUNDUP(IF(B4558&gt;$D$4,0,($D$4-B4558+1)/365),0)</f>
        <v>0</v>
      </c>
      <c r="M4558">
        <f>ROUNDUP(IF(B4558&gt;$D$5,0,($D$5-B4558+1)/365),0)</f>
        <v>1</v>
      </c>
      <c r="N4558" s="28">
        <f>IF(OR(L4558=1,M4558=1),IF(B4558+364&lt;=$D$5,(B4558+364-$D$4+1)/365,IF(B4558&gt;$D$4,($D$5-B4558+1)/365,$D$6/365)),0)</f>
        <v>0.11882318619990319</v>
      </c>
      <c r="O4558" s="28">
        <f>'Data &amp; Parameter'!$E$16*'Data &amp; Parameter'!$E$17*('Data &amp; Parameter'!$E$18+'Data &amp; Parameter'!$E$19)*'Data &amp; Parameter'!$E$20*'Data &amp; Parameter'!$E$37*N4558</f>
        <v>0.41311308910311645</v>
      </c>
      <c r="P4558">
        <f>ROUNDUP(IF(D4558&gt;$D$4,0,($D$4-D4558+1)/365),0)</f>
        <v>0</v>
      </c>
      <c r="Q4558">
        <f>ROUNDUP(IF(D4558&gt;$D$5,0,($D$5-D4558+1)/365),0)</f>
        <v>1</v>
      </c>
      <c r="R4558" s="28">
        <f>IF(OR(P4558=1,Q4558=1),IF(D4558+364&lt;=$D$5,(D4558+364-$D$4+1)/365,IF(D4558&gt;$D$4,($D$5-D4558+1)/365,$D$6/365)),0)</f>
        <v>0.11882220319634118</v>
      </c>
      <c r="S4558" s="28">
        <f>'Data &amp; Parameter'!$E$16*'Data &amp; Parameter'!$E$17*('Data &amp; Parameter'!$E$18+'Data &amp; Parameter'!$E$19)*'Data &amp; Parameter'!$E$20*'Data &amp; Parameter'!$E$37*R4558</f>
        <v>0.41310967149035005</v>
      </c>
      <c r="T4558" s="28">
        <f t="shared" si="71"/>
        <v>0.82622276059346644</v>
      </c>
    </row>
    <row r="4559" spans="1:20" ht="15.75" customHeight="1" x14ac:dyDescent="0.35">
      <c r="A4559">
        <v>4552</v>
      </c>
      <c r="B4559" s="76">
        <v>44258.630104166667</v>
      </c>
      <c r="C4559" s="1" t="s">
        <v>14419</v>
      </c>
      <c r="D4559" s="76">
        <v>44258.630648148144</v>
      </c>
      <c r="E4559" s="1" t="s">
        <v>14420</v>
      </c>
      <c r="F4559" s="1" t="s">
        <v>14421</v>
      </c>
      <c r="G4559" s="1" t="s">
        <v>123</v>
      </c>
      <c r="H4559" s="1" t="s">
        <v>124</v>
      </c>
      <c r="I4559" s="1" t="s">
        <v>125</v>
      </c>
      <c r="J4559" s="1" t="s">
        <v>14353</v>
      </c>
      <c r="K4559" s="1" t="s">
        <v>14353</v>
      </c>
      <c r="L4559">
        <f>ROUNDUP(IF(B4559&gt;$D$4,0,($D$4-B4559+1)/365),0)</f>
        <v>0</v>
      </c>
      <c r="M4559">
        <f>ROUNDUP(IF(B4559&gt;$D$5,0,($D$5-B4559+1)/365),0)</f>
        <v>1</v>
      </c>
      <c r="N4559" s="28">
        <f>IF(OR(L4559=1,M4559=1),IF(B4559+364&lt;=$D$5,(B4559+364-$D$4+1)/365,IF(B4559&gt;$D$4,($D$5-B4559+1)/365,$D$6/365)),0)</f>
        <v>0.1188216324200916</v>
      </c>
      <c r="O4559" s="28">
        <f>'Data &amp; Parameter'!$E$16*'Data &amp; Parameter'!$E$17*('Data &amp; Parameter'!$E$18+'Data &amp; Parameter'!$E$19)*'Data &amp; Parameter'!$E$20*'Data &amp; Parameter'!$E$37*N4559</f>
        <v>0.41310768707007661</v>
      </c>
      <c r="P4559">
        <f>ROUNDUP(IF(D4559&gt;$D$4,0,($D$4-D4559+1)/365),0)</f>
        <v>0</v>
      </c>
      <c r="Q4559">
        <f>ROUNDUP(IF(D4559&gt;$D$5,0,($D$5-D4559+1)/365),0)</f>
        <v>1</v>
      </c>
      <c r="R4559" s="28">
        <f>IF(OR(P4559=1,Q4559=1),IF(D4559+364&lt;=$D$5,(D4559+364-$D$4+1)/365,IF(D4559&gt;$D$4,($D$5-D4559+1)/365,$D$6/365)),0)</f>
        <v>0.11882014205987877</v>
      </c>
      <c r="S4559" s="28">
        <f>'Data &amp; Parameter'!$E$16*'Data &amp; Parameter'!$E$17*('Data &amp; Parameter'!$E$18+'Data &amp; Parameter'!$E$19)*'Data &amp; Parameter'!$E$20*'Data &amp; Parameter'!$E$37*R4559</f>
        <v>0.41310250552823202</v>
      </c>
      <c r="T4559" s="28">
        <f t="shared" si="71"/>
        <v>0.82621019259830863</v>
      </c>
    </row>
    <row r="4560" spans="1:20" ht="15.75" customHeight="1" x14ac:dyDescent="0.35">
      <c r="A4560">
        <v>4553</v>
      </c>
      <c r="B4560" s="76">
        <v>44258.631481481483</v>
      </c>
      <c r="C4560" s="1" t="s">
        <v>14422</v>
      </c>
      <c r="D4560" s="76">
        <v>44258.632037037038</v>
      </c>
      <c r="E4560" s="1" t="s">
        <v>14423</v>
      </c>
      <c r="F4560" s="1" t="s">
        <v>14424</v>
      </c>
      <c r="G4560" s="1" t="s">
        <v>123</v>
      </c>
      <c r="H4560" s="1" t="s">
        <v>124</v>
      </c>
      <c r="I4560" s="1" t="s">
        <v>125</v>
      </c>
      <c r="J4560" s="1" t="s">
        <v>14353</v>
      </c>
      <c r="K4560" s="1" t="s">
        <v>14360</v>
      </c>
      <c r="L4560">
        <f>ROUNDUP(IF(B4560&gt;$D$4,0,($D$4-B4560+1)/365),0)</f>
        <v>0</v>
      </c>
      <c r="M4560">
        <f>ROUNDUP(IF(B4560&gt;$D$5,0,($D$5-B4560+1)/365),0)</f>
        <v>1</v>
      </c>
      <c r="N4560" s="28">
        <f>IF(OR(L4560=1,M4560=1),IF(B4560+364&lt;=$D$5,(B4560+364-$D$4+1)/365,IF(B4560&gt;$D$4,($D$5-B4560+1)/365,$D$6/365)),0)</f>
        <v>0.11881785895484052</v>
      </c>
      <c r="O4560" s="28">
        <f>'Data &amp; Parameter'!$E$16*'Data &amp; Parameter'!$E$17*('Data &amp; Parameter'!$E$18+'Data &amp; Parameter'!$E$19)*'Data &amp; Parameter'!$E$20*'Data &amp; Parameter'!$E$37*N4560</f>
        <v>0.41309456784699944</v>
      </c>
      <c r="P4560">
        <f>ROUNDUP(IF(D4560&gt;$D$4,0,($D$4-D4560+1)/365),0)</f>
        <v>0</v>
      </c>
      <c r="Q4560">
        <f>ROUNDUP(IF(D4560&gt;$D$5,0,($D$5-D4560+1)/365),0)</f>
        <v>1</v>
      </c>
      <c r="R4560" s="28">
        <f>IF(OR(P4560=1,Q4560=1),IF(D4560+364&lt;=$D$5,(D4560+364-$D$4+1)/365,IF(D4560&gt;$D$4,($D$5-D4560+1)/365,$D$6/365)),0)</f>
        <v>0.11881633688482832</v>
      </c>
      <c r="S4560" s="28">
        <f>'Data &amp; Parameter'!$E$16*'Data &amp; Parameter'!$E$17*('Data &amp; Parameter'!$E$18+'Data &amp; Parameter'!$E$19)*'Data &amp; Parameter'!$E$20*'Data &amp; Parameter'!$E$37*R4560</f>
        <v>0.41308927605955725</v>
      </c>
      <c r="T4560" s="28">
        <f t="shared" si="71"/>
        <v>0.82618384390655675</v>
      </c>
    </row>
    <row r="4561" spans="1:20" ht="15.75" customHeight="1" x14ac:dyDescent="0.35">
      <c r="A4561">
        <v>4554</v>
      </c>
      <c r="B4561" s="76">
        <v>44258.633923611109</v>
      </c>
      <c r="C4561" s="1" t="s">
        <v>14425</v>
      </c>
      <c r="D4561" s="76">
        <v>44258.634571759263</v>
      </c>
      <c r="E4561" s="1" t="s">
        <v>14426</v>
      </c>
      <c r="F4561" s="1" t="s">
        <v>14427</v>
      </c>
      <c r="G4561" s="1" t="s">
        <v>123</v>
      </c>
      <c r="H4561" s="1" t="s">
        <v>124</v>
      </c>
      <c r="I4561" s="1" t="s">
        <v>125</v>
      </c>
      <c r="J4561" s="1" t="s">
        <v>14353</v>
      </c>
      <c r="K4561" s="1" t="s">
        <v>14360</v>
      </c>
      <c r="L4561">
        <f>ROUNDUP(IF(B4561&gt;$D$4,0,($D$4-B4561+1)/365),0)</f>
        <v>0</v>
      </c>
      <c r="M4561">
        <f>ROUNDUP(IF(B4561&gt;$D$5,0,($D$5-B4561+1)/365),0)</f>
        <v>1</v>
      </c>
      <c r="N4561" s="28">
        <f>IF(OR(L4561=1,M4561=1),IF(B4561+364&lt;=$D$5,(B4561+364-$D$4+1)/365,IF(B4561&gt;$D$4,($D$5-B4561+1)/365,$D$6/365)),0)</f>
        <v>0.11881116818874271</v>
      </c>
      <c r="O4561" s="28">
        <f>'Data &amp; Parameter'!$E$16*'Data &amp; Parameter'!$E$17*('Data &amp; Parameter'!$E$18+'Data &amp; Parameter'!$E$19)*'Data &amp; Parameter'!$E$20*'Data &amp; Parameter'!$E$37*N4561</f>
        <v>0.4130713060313595</v>
      </c>
      <c r="P4561">
        <f>ROUNDUP(IF(D4561&gt;$D$4,0,($D$4-D4561+1)/365),0)</f>
        <v>0</v>
      </c>
      <c r="Q4561">
        <f>ROUNDUP(IF(D4561&gt;$D$5,0,($D$5-D4561+1)/365),0)</f>
        <v>1</v>
      </c>
      <c r="R4561" s="28">
        <f>IF(OR(P4561=1,Q4561=1),IF(D4561+364&lt;=$D$5,(D4561+364-$D$4+1)/365,IF(D4561&gt;$D$4,($D$5-D4561+1)/365,$D$6/365)),0)</f>
        <v>0.11880939244037519</v>
      </c>
      <c r="S4561" s="28">
        <f>'Data &amp; Parameter'!$E$16*'Data &amp; Parameter'!$E$17*('Data &amp; Parameter'!$E$18+'Data &amp; Parameter'!$E$19)*'Data &amp; Parameter'!$E$20*'Data &amp; Parameter'!$E$37*R4561</f>
        <v>0.41306513227927427</v>
      </c>
      <c r="T4561" s="28">
        <f t="shared" si="71"/>
        <v>0.82613643831063377</v>
      </c>
    </row>
    <row r="4562" spans="1:20" ht="15.75" customHeight="1" x14ac:dyDescent="0.35">
      <c r="A4562">
        <v>4555</v>
      </c>
      <c r="B4562" s="76">
        <v>44258.634027777778</v>
      </c>
      <c r="C4562" s="1" t="s">
        <v>14428</v>
      </c>
      <c r="D4562" s="76">
        <v>44258.635243055556</v>
      </c>
      <c r="E4562" s="1" t="s">
        <v>14429</v>
      </c>
      <c r="F4562" s="1" t="s">
        <v>14430</v>
      </c>
      <c r="G4562" s="1" t="s">
        <v>123</v>
      </c>
      <c r="H4562" s="1" t="s">
        <v>124</v>
      </c>
      <c r="I4562" s="1" t="s">
        <v>125</v>
      </c>
      <c r="J4562" s="1" t="s">
        <v>14353</v>
      </c>
      <c r="K4562" s="1" t="s">
        <v>14353</v>
      </c>
      <c r="L4562">
        <f>ROUNDUP(IF(B4562&gt;$D$4,0,($D$4-B4562+1)/365),0)</f>
        <v>0</v>
      </c>
      <c r="M4562">
        <f>ROUNDUP(IF(B4562&gt;$D$5,0,($D$5-B4562+1)/365),0)</f>
        <v>1</v>
      </c>
      <c r="N4562" s="28">
        <f>IF(OR(L4562=1,M4562=1),IF(B4562+364&lt;=$D$5,(B4562+364-$D$4+1)/365,IF(B4562&gt;$D$4,($D$5-B4562+1)/365,$D$6/365)),0)</f>
        <v>0.11881088280060795</v>
      </c>
      <c r="O4562" s="28">
        <f>'Data &amp; Parameter'!$E$16*'Data &amp; Parameter'!$E$17*('Data &amp; Parameter'!$E$18+'Data &amp; Parameter'!$E$19)*'Data &amp; Parameter'!$E$20*'Data &amp; Parameter'!$E$37*N4562</f>
        <v>0.41307031382118808</v>
      </c>
      <c r="P4562">
        <f>ROUNDUP(IF(D4562&gt;$D$4,0,($D$4-D4562+1)/365),0)</f>
        <v>0</v>
      </c>
      <c r="Q4562">
        <f>ROUNDUP(IF(D4562&gt;$D$5,0,($D$5-D4562+1)/365),0)</f>
        <v>1</v>
      </c>
      <c r="R4562" s="28">
        <f>IF(OR(P4562=1,Q4562=1),IF(D4562+364&lt;=$D$5,(D4562+364-$D$4+1)/365,IF(D4562&gt;$D$4,($D$5-D4562+1)/365,$D$6/365)),0)</f>
        <v>0.11880755327244875</v>
      </c>
      <c r="S4562" s="28">
        <f>'Data &amp; Parameter'!$E$16*'Data &amp; Parameter'!$E$17*('Data &amp; Parameter'!$E$18+'Data &amp; Parameter'!$E$19)*'Data &amp; Parameter'!$E$20*'Data &amp; Parameter'!$E$37*R4562</f>
        <v>0.41305873803613224</v>
      </c>
      <c r="T4562" s="28">
        <f t="shared" si="71"/>
        <v>0.82612905185732033</v>
      </c>
    </row>
    <row r="4563" spans="1:20" ht="15.75" customHeight="1" x14ac:dyDescent="0.35">
      <c r="A4563">
        <v>4556</v>
      </c>
      <c r="B4563" s="76">
        <v>44258.636354166665</v>
      </c>
      <c r="C4563" s="1" t="s">
        <v>14431</v>
      </c>
      <c r="D4563" s="76">
        <v>44258.637488425928</v>
      </c>
      <c r="E4563" s="1" t="s">
        <v>14432</v>
      </c>
      <c r="F4563" s="1" t="s">
        <v>14433</v>
      </c>
      <c r="G4563" s="1" t="s">
        <v>123</v>
      </c>
      <c r="H4563" s="1" t="s">
        <v>124</v>
      </c>
      <c r="I4563" s="1" t="s">
        <v>125</v>
      </c>
      <c r="J4563" s="1" t="s">
        <v>14353</v>
      </c>
      <c r="K4563" s="1" t="s">
        <v>14360</v>
      </c>
      <c r="L4563">
        <f>ROUNDUP(IF(B4563&gt;$D$4,0,($D$4-B4563+1)/365),0)</f>
        <v>0</v>
      </c>
      <c r="M4563">
        <f>ROUNDUP(IF(B4563&gt;$D$5,0,($D$5-B4563+1)/365),0)</f>
        <v>1</v>
      </c>
      <c r="N4563" s="28">
        <f>IF(OR(L4563=1,M4563=1),IF(B4563+364&lt;=$D$5,(B4563+364-$D$4+1)/365,IF(B4563&gt;$D$4,($D$5-B4563+1)/365,$D$6/365)),0)</f>
        <v>0.11880450913242434</v>
      </c>
      <c r="O4563" s="28">
        <f>'Data &amp; Parameter'!$E$16*'Data &amp; Parameter'!$E$17*('Data &amp; Parameter'!$E$18+'Data &amp; Parameter'!$E$19)*'Data &amp; Parameter'!$E$20*'Data &amp; Parameter'!$E$37*N4563</f>
        <v>0.41304815446124787</v>
      </c>
      <c r="P4563">
        <f>ROUNDUP(IF(D4563&gt;$D$4,0,($D$4-D4563+1)/365),0)</f>
        <v>0</v>
      </c>
      <c r="Q4563">
        <f>ROUNDUP(IF(D4563&gt;$D$5,0,($D$5-D4563+1)/365),0)</f>
        <v>1</v>
      </c>
      <c r="R4563" s="28">
        <f>IF(OR(P4563=1,Q4563=1),IF(D4563+364&lt;=$D$5,(D4563+364-$D$4+1)/365,IF(D4563&gt;$D$4,($D$5-D4563+1)/365,$D$6/365)),0)</f>
        <v>0.11880140157280114</v>
      </c>
      <c r="S4563" s="28">
        <f>'Data &amp; Parameter'!$E$16*'Data &amp; Parameter'!$E$17*('Data &amp; Parameter'!$E$18+'Data &amp; Parameter'!$E$19)*'Data &amp; Parameter'!$E$20*'Data &amp; Parameter'!$E$37*R4563</f>
        <v>0.41303735039516809</v>
      </c>
      <c r="T4563" s="28">
        <f t="shared" si="71"/>
        <v>0.82608550485641596</v>
      </c>
    </row>
    <row r="4564" spans="1:20" ht="15.75" customHeight="1" x14ac:dyDescent="0.35">
      <c r="A4564">
        <v>4557</v>
      </c>
      <c r="B4564" s="76">
        <v>44258.638310185182</v>
      </c>
      <c r="C4564" s="1" t="s">
        <v>14434</v>
      </c>
      <c r="D4564" s="76">
        <v>44258.638703703706</v>
      </c>
      <c r="E4564" s="1" t="s">
        <v>14435</v>
      </c>
      <c r="F4564" s="1" t="s">
        <v>14436</v>
      </c>
      <c r="G4564" s="1" t="s">
        <v>123</v>
      </c>
      <c r="H4564" s="1" t="s">
        <v>124</v>
      </c>
      <c r="I4564" s="1" t="s">
        <v>125</v>
      </c>
      <c r="J4564" s="1" t="s">
        <v>14353</v>
      </c>
      <c r="K4564" s="1" t="s">
        <v>14353</v>
      </c>
      <c r="L4564">
        <f>ROUNDUP(IF(B4564&gt;$D$4,0,($D$4-B4564+1)/365),0)</f>
        <v>0</v>
      </c>
      <c r="M4564">
        <f>ROUNDUP(IF(B4564&gt;$D$5,0,($D$5-B4564+1)/365),0)</f>
        <v>1</v>
      </c>
      <c r="N4564" s="28">
        <f>IF(OR(L4564=1,M4564=1),IF(B4564+364&lt;=$D$5,(B4564+364-$D$4+1)/365,IF(B4564&gt;$D$4,($D$5-B4564+1)/365,$D$6/365)),0)</f>
        <v>0.11879915017758222</v>
      </c>
      <c r="O4564" s="28">
        <f>'Data &amp; Parameter'!$E$16*'Data &amp; Parameter'!$E$17*('Data &amp; Parameter'!$E$18+'Data &amp; Parameter'!$E$19)*'Data &amp; Parameter'!$E$20*'Data &amp; Parameter'!$E$37*N4564</f>
        <v>0.41302952295960249</v>
      </c>
      <c r="P4564">
        <f>ROUNDUP(IF(D4564&gt;$D$4,0,($D$4-D4564+1)/365),0)</f>
        <v>0</v>
      </c>
      <c r="Q4564">
        <f>ROUNDUP(IF(D4564&gt;$D$5,0,($D$5-D4564+1)/365),0)</f>
        <v>1</v>
      </c>
      <c r="R4564" s="28">
        <f>IF(OR(P4564=1,Q4564=1),IF(D4564+364&lt;=$D$5,(D4564+364-$D$4+1)/365,IF(D4564&gt;$D$4,($D$5-D4564+1)/365,$D$6/365)),0)</f>
        <v>0.11879807204464195</v>
      </c>
      <c r="S4564" s="28">
        <f>'Data &amp; Parameter'!$E$16*'Data &amp; Parameter'!$E$17*('Data &amp; Parameter'!$E$18+'Data &amp; Parameter'!$E$19)*'Data &amp; Parameter'!$E$20*'Data &amp; Parameter'!$E$37*R4564</f>
        <v>0.41302577461011225</v>
      </c>
      <c r="T4564" s="28">
        <f t="shared" si="71"/>
        <v>0.82605529756971474</v>
      </c>
    </row>
    <row r="4565" spans="1:20" ht="15.75" customHeight="1" x14ac:dyDescent="0.35">
      <c r="A4565">
        <v>4558</v>
      </c>
      <c r="B4565" s="76">
        <v>44258.639976851853</v>
      </c>
      <c r="C4565" s="1" t="s">
        <v>14437</v>
      </c>
      <c r="D4565" s="76">
        <v>44258.64061342593</v>
      </c>
      <c r="E4565" s="1" t="s">
        <v>14438</v>
      </c>
      <c r="F4565" s="1" t="s">
        <v>14439</v>
      </c>
      <c r="G4565" s="1" t="s">
        <v>123</v>
      </c>
      <c r="H4565" s="1" t="s">
        <v>124</v>
      </c>
      <c r="I4565" s="1" t="s">
        <v>125</v>
      </c>
      <c r="J4565" s="1" t="s">
        <v>14353</v>
      </c>
      <c r="K4565" s="1" t="s">
        <v>14360</v>
      </c>
      <c r="L4565">
        <f>ROUNDUP(IF(B4565&gt;$D$4,0,($D$4-B4565+1)/365),0)</f>
        <v>0</v>
      </c>
      <c r="M4565">
        <f>ROUNDUP(IF(B4565&gt;$D$5,0,($D$5-B4565+1)/365),0)</f>
        <v>1</v>
      </c>
      <c r="N4565" s="28">
        <f>IF(OR(L4565=1,M4565=1),IF(B4565+364&lt;=$D$5,(B4565+364-$D$4+1)/365,IF(B4565&gt;$D$4,($D$5-B4565+1)/365,$D$6/365)),0)</f>
        <v>0.11879458396752565</v>
      </c>
      <c r="O4565" s="28">
        <f>'Data &amp; Parameter'!$E$16*'Data &amp; Parameter'!$E$17*('Data &amp; Parameter'!$E$18+'Data &amp; Parameter'!$E$19)*'Data &amp; Parameter'!$E$20*'Data &amp; Parameter'!$E$37*N4565</f>
        <v>0.41301364759720655</v>
      </c>
      <c r="P4565">
        <f>ROUNDUP(IF(D4565&gt;$D$4,0,($D$4-D4565+1)/365),0)</f>
        <v>0</v>
      </c>
      <c r="Q4565">
        <f>ROUNDUP(IF(D4565&gt;$D$5,0,($D$5-D4565+1)/365),0)</f>
        <v>1</v>
      </c>
      <c r="R4565" s="28">
        <f>IF(OR(P4565=1,Q4565=1),IF(D4565+364&lt;=$D$5,(D4565+364-$D$4+1)/365,IF(D4565&gt;$D$4,($D$5-D4565+1)/365,$D$6/365)),0)</f>
        <v>0.11879283992895755</v>
      </c>
      <c r="S4565" s="28">
        <f>'Data &amp; Parameter'!$E$16*'Data &amp; Parameter'!$E$17*('Data &amp; Parameter'!$E$18+'Data &amp; Parameter'!$E$19)*'Data &amp; Parameter'!$E$20*'Data &amp; Parameter'!$E$37*R4565</f>
        <v>0.41300758409071908</v>
      </c>
      <c r="T4565" s="28">
        <f t="shared" si="71"/>
        <v>0.82602123168792563</v>
      </c>
    </row>
    <row r="4566" spans="1:20" ht="15.75" customHeight="1" x14ac:dyDescent="0.35">
      <c r="A4566">
        <v>4559</v>
      </c>
      <c r="B4566" s="76">
        <v>44258.641168981485</v>
      </c>
      <c r="C4566" s="1" t="s">
        <v>14440</v>
      </c>
      <c r="D4566" s="76">
        <v>44258.641666666663</v>
      </c>
      <c r="E4566" s="1" t="s">
        <v>14441</v>
      </c>
      <c r="F4566" s="1" t="s">
        <v>14442</v>
      </c>
      <c r="G4566" s="1" t="s">
        <v>123</v>
      </c>
      <c r="H4566" s="1" t="s">
        <v>124</v>
      </c>
      <c r="I4566" s="1" t="s">
        <v>125</v>
      </c>
      <c r="J4566" s="1" t="s">
        <v>14353</v>
      </c>
      <c r="K4566" s="1" t="s">
        <v>14353</v>
      </c>
      <c r="L4566">
        <f>ROUNDUP(IF(B4566&gt;$D$4,0,($D$4-B4566+1)/365),0)</f>
        <v>0</v>
      </c>
      <c r="M4566">
        <f>ROUNDUP(IF(B4566&gt;$D$5,0,($D$5-B4566+1)/365),0)</f>
        <v>1</v>
      </c>
      <c r="N4566" s="28">
        <f>IF(OR(L4566=1,M4566=1),IF(B4566+364&lt;=$D$5,(B4566+364-$D$4+1)/365,IF(B4566&gt;$D$4,($D$5-B4566+1)/365,$D$6/365)),0)</f>
        <v>0.11879131785894534</v>
      </c>
      <c r="O4566" s="28">
        <f>'Data &amp; Parameter'!$E$16*'Data &amp; Parameter'!$E$17*('Data &amp; Parameter'!$E$18+'Data &amp; Parameter'!$E$19)*'Data &amp; Parameter'!$E$20*'Data &amp; Parameter'!$E$37*N4566</f>
        <v>0.4130022923032769</v>
      </c>
      <c r="P4566">
        <f>ROUNDUP(IF(D4566&gt;$D$4,0,($D$4-D4566+1)/365),0)</f>
        <v>0</v>
      </c>
      <c r="Q4566">
        <f>ROUNDUP(IF(D4566&gt;$D$5,0,($D$5-D4566+1)/365),0)</f>
        <v>1</v>
      </c>
      <c r="R4566" s="28">
        <f>IF(OR(P4566=1,Q4566=1),IF(D4566+364&lt;=$D$5,(D4566+364-$D$4+1)/365,IF(D4566&gt;$D$4,($D$5-D4566+1)/365,$D$6/365)),0)</f>
        <v>0.11878995433791018</v>
      </c>
      <c r="S4566" s="28">
        <f>'Data &amp; Parameter'!$E$16*'Data &amp; Parameter'!$E$17*('Data &amp; Parameter'!$E$18+'Data &amp; Parameter'!$E$19)*'Data &amp; Parameter'!$E$20*'Data &amp; Parameter'!$E$37*R4566</f>
        <v>0.41299755174375391</v>
      </c>
      <c r="T4566" s="28">
        <f t="shared" si="71"/>
        <v>0.82599984404703086</v>
      </c>
    </row>
    <row r="4567" spans="1:20" ht="15.75" customHeight="1" x14ac:dyDescent="0.35">
      <c r="A4567">
        <v>4560</v>
      </c>
      <c r="B4567" s="76">
        <v>44258.643900462965</v>
      </c>
      <c r="C4567" s="1" t="s">
        <v>14443</v>
      </c>
      <c r="D4567" s="76">
        <v>44258.64435185185</v>
      </c>
      <c r="E4567" s="1" t="s">
        <v>14444</v>
      </c>
      <c r="F4567" s="1" t="s">
        <v>14445</v>
      </c>
      <c r="G4567" s="1" t="s">
        <v>123</v>
      </c>
      <c r="H4567" s="1" t="s">
        <v>124</v>
      </c>
      <c r="I4567" s="1" t="s">
        <v>125</v>
      </c>
      <c r="J4567" s="1" t="s">
        <v>14353</v>
      </c>
      <c r="K4567" s="1" t="s">
        <v>14353</v>
      </c>
      <c r="L4567">
        <f>ROUNDUP(IF(B4567&gt;$D$4,0,($D$4-B4567+1)/365),0)</f>
        <v>0</v>
      </c>
      <c r="M4567">
        <f>ROUNDUP(IF(B4567&gt;$D$5,0,($D$5-B4567+1)/365),0)</f>
        <v>1</v>
      </c>
      <c r="N4567" s="28">
        <f>IF(OR(L4567=1,M4567=1),IF(B4567+364&lt;=$D$5,(B4567+364-$D$4+1)/365,IF(B4567&gt;$D$4,($D$5-B4567+1)/365,$D$6/365)),0)</f>
        <v>0.11878383434804202</v>
      </c>
      <c r="O4567" s="28">
        <f>'Data &amp; Parameter'!$E$16*'Data &amp; Parameter'!$E$17*('Data &amp; Parameter'!$E$18+'Data &amp; Parameter'!$E$19)*'Data &amp; Parameter'!$E$20*'Data &amp; Parameter'!$E$37*N4567</f>
        <v>0.41297627434831813</v>
      </c>
      <c r="P4567">
        <f>ROUNDUP(IF(D4567&gt;$D$4,0,($D$4-D4567+1)/365),0)</f>
        <v>0</v>
      </c>
      <c r="Q4567">
        <f>ROUNDUP(IF(D4567&gt;$D$5,0,($D$5-D4567+1)/365),0)</f>
        <v>1</v>
      </c>
      <c r="R4567" s="28">
        <f>IF(OR(P4567=1,Q4567=1),IF(D4567+364&lt;=$D$5,(D4567+364-$D$4+1)/365,IF(D4567&gt;$D$4,($D$5-D4567+1)/365,$D$6/365)),0)</f>
        <v>0.11878259766616457</v>
      </c>
      <c r="S4567" s="28">
        <f>'Data &amp; Parameter'!$E$16*'Data &amp; Parameter'!$E$17*('Data &amp; Parameter'!$E$18+'Data &amp; Parameter'!$E$19)*'Data &amp; Parameter'!$E$20*'Data &amp; Parameter'!$E$37*R4567</f>
        <v>0.4129719747710473</v>
      </c>
      <c r="T4567" s="28">
        <f t="shared" si="71"/>
        <v>0.82594824911936549</v>
      </c>
    </row>
    <row r="4568" spans="1:20" ht="15.75" customHeight="1" x14ac:dyDescent="0.35">
      <c r="A4568">
        <v>4561</v>
      </c>
      <c r="B4568" s="76">
        <v>44258.644050925926</v>
      </c>
      <c r="C4568" s="1" t="s">
        <v>14446</v>
      </c>
      <c r="D4568" s="76">
        <v>44258.645277777774</v>
      </c>
      <c r="E4568" s="1" t="s">
        <v>14447</v>
      </c>
      <c r="F4568" s="1" t="s">
        <v>14448</v>
      </c>
      <c r="G4568" s="1" t="s">
        <v>123</v>
      </c>
      <c r="H4568" s="1" t="s">
        <v>124</v>
      </c>
      <c r="I4568" s="1" t="s">
        <v>125</v>
      </c>
      <c r="J4568" s="1" t="s">
        <v>14353</v>
      </c>
      <c r="K4568" s="1" t="s">
        <v>14360</v>
      </c>
      <c r="L4568">
        <f>ROUNDUP(IF(B4568&gt;$D$4,0,($D$4-B4568+1)/365),0)</f>
        <v>0</v>
      </c>
      <c r="M4568">
        <f>ROUNDUP(IF(B4568&gt;$D$5,0,($D$5-B4568+1)/365),0)</f>
        <v>1</v>
      </c>
      <c r="N4568" s="28">
        <f>IF(OR(L4568=1,M4568=1),IF(B4568+364&lt;=$D$5,(B4568+364-$D$4+1)/365,IF(B4568&gt;$D$4,($D$5-B4568+1)/365,$D$6/365)),0)</f>
        <v>0.11878342212074953</v>
      </c>
      <c r="O4568" s="28">
        <f>'Data &amp; Parameter'!$E$16*'Data &amp; Parameter'!$E$17*('Data &amp; Parameter'!$E$18+'Data &amp; Parameter'!$E$19)*'Data &amp; Parameter'!$E$20*'Data &amp; Parameter'!$E$37*N4568</f>
        <v>0.4129748411558945</v>
      </c>
      <c r="P4568">
        <f>ROUNDUP(IF(D4568&gt;$D$4,0,($D$4-D4568+1)/365),0)</f>
        <v>0</v>
      </c>
      <c r="Q4568">
        <f>ROUNDUP(IF(D4568&gt;$D$5,0,($D$5-D4568+1)/365),0)</f>
        <v>1</v>
      </c>
      <c r="R4568" s="28">
        <f>IF(OR(P4568=1,Q4568=1),IF(D4568+364&lt;=$D$5,(D4568+364-$D$4+1)/365,IF(D4568&gt;$D$4,($D$5-D4568+1)/365,$D$6/365)),0)</f>
        <v>0.11878006088281089</v>
      </c>
      <c r="S4568" s="28">
        <f>'Data &amp; Parameter'!$E$16*'Data &amp; Parameter'!$E$17*('Data &amp; Parameter'!$E$18+'Data &amp; Parameter'!$E$19)*'Data &amp; Parameter'!$E$20*'Data &amp; Parameter'!$E$37*R4568</f>
        <v>0.41296315512531029</v>
      </c>
      <c r="T4568" s="28">
        <f t="shared" si="71"/>
        <v>0.82593799628120479</v>
      </c>
    </row>
    <row r="4569" spans="1:20" ht="15.75" customHeight="1" x14ac:dyDescent="0.35">
      <c r="A4569">
        <v>4562</v>
      </c>
      <c r="B4569" s="76">
        <v>44258.646921296298</v>
      </c>
      <c r="C4569" s="1" t="s">
        <v>14449</v>
      </c>
      <c r="D4569" s="76">
        <v>44258.647465277776</v>
      </c>
      <c r="E4569" s="1" t="s">
        <v>14450</v>
      </c>
      <c r="F4569" s="1" t="s">
        <v>14451</v>
      </c>
      <c r="G4569" s="1" t="s">
        <v>123</v>
      </c>
      <c r="H4569" s="1" t="s">
        <v>124</v>
      </c>
      <c r="I4569" s="1" t="s">
        <v>125</v>
      </c>
      <c r="J4569" s="1" t="s">
        <v>14353</v>
      </c>
      <c r="K4569" s="1" t="s">
        <v>14397</v>
      </c>
      <c r="L4569">
        <f>ROUNDUP(IF(B4569&gt;$D$4,0,($D$4-B4569+1)/365),0)</f>
        <v>0</v>
      </c>
      <c r="M4569">
        <f>ROUNDUP(IF(B4569&gt;$D$5,0,($D$5-B4569+1)/365),0)</f>
        <v>1</v>
      </c>
      <c r="N4569" s="28">
        <f>IF(OR(L4569=1,M4569=1),IF(B4569+364&lt;=$D$5,(B4569+364-$D$4+1)/365,IF(B4569&gt;$D$4,($D$5-B4569+1)/365,$D$6/365)),0)</f>
        <v>0.11877555809233319</v>
      </c>
      <c r="O4569" s="28">
        <f>'Data &amp; Parameter'!$E$16*'Data &amp; Parameter'!$E$17*('Data &amp; Parameter'!$E$18+'Data &amp; Parameter'!$E$19)*'Data &amp; Parameter'!$E$20*'Data &amp; Parameter'!$E$37*N4569</f>
        <v>0.41294750025404048</v>
      </c>
      <c r="P4569">
        <f>ROUNDUP(IF(D4569&gt;$D$4,0,($D$4-D4569+1)/365),0)</f>
        <v>0</v>
      </c>
      <c r="Q4569">
        <f>ROUNDUP(IF(D4569&gt;$D$5,0,($D$5-D4569+1)/365),0)</f>
        <v>1</v>
      </c>
      <c r="R4569" s="28">
        <f>IF(OR(P4569=1,Q4569=1),IF(D4569+364&lt;=$D$5,(D4569+364-$D$4+1)/365,IF(D4569&gt;$D$4,($D$5-D4569+1)/365,$D$6/365)),0)</f>
        <v>0.11877406773212038</v>
      </c>
      <c r="S4569" s="28">
        <f>'Data &amp; Parameter'!$E$16*'Data &amp; Parameter'!$E$17*('Data &amp; Parameter'!$E$18+'Data &amp; Parameter'!$E$19)*'Data &amp; Parameter'!$E$20*'Data &amp; Parameter'!$E$37*R4569</f>
        <v>0.412942318712196</v>
      </c>
      <c r="T4569" s="28">
        <f t="shared" si="71"/>
        <v>0.82588981896623648</v>
      </c>
    </row>
    <row r="4570" spans="1:20" ht="15.75" customHeight="1" x14ac:dyDescent="0.35">
      <c r="A4570">
        <v>4563</v>
      </c>
      <c r="B4570" s="76">
        <v>44258.647303240738</v>
      </c>
      <c r="C4570" s="1" t="s">
        <v>14452</v>
      </c>
      <c r="D4570" s="76">
        <v>44258.648402777777</v>
      </c>
      <c r="E4570" s="1" t="s">
        <v>14453</v>
      </c>
      <c r="F4570" s="1" t="s">
        <v>14454</v>
      </c>
      <c r="G4570" s="1" t="s">
        <v>123</v>
      </c>
      <c r="H4570" s="1" t="s">
        <v>124</v>
      </c>
      <c r="I4570" s="1" t="s">
        <v>125</v>
      </c>
      <c r="J4570" s="1" t="s">
        <v>14364</v>
      </c>
      <c r="K4570" s="1" t="s">
        <v>14364</v>
      </c>
      <c r="L4570">
        <f>ROUNDUP(IF(B4570&gt;$D$4,0,($D$4-B4570+1)/365),0)</f>
        <v>0</v>
      </c>
      <c r="M4570">
        <f>ROUNDUP(IF(B4570&gt;$D$5,0,($D$5-B4570+1)/365),0)</f>
        <v>1</v>
      </c>
      <c r="N4570" s="28">
        <f>IF(OR(L4570=1,M4570=1),IF(B4570+364&lt;=$D$5,(B4570+364-$D$4+1)/365,IF(B4570&gt;$D$4,($D$5-B4570+1)/365,$D$6/365)),0)</f>
        <v>0.11877451166921225</v>
      </c>
      <c r="O4570" s="28">
        <f>'Data &amp; Parameter'!$E$16*'Data &amp; Parameter'!$E$17*('Data &amp; Parameter'!$E$18+'Data &amp; Parameter'!$E$19)*'Data &amp; Parameter'!$E$20*'Data &amp; Parameter'!$E$37*N4570</f>
        <v>0.41294386215021733</v>
      </c>
      <c r="P4570">
        <f>ROUNDUP(IF(D4570&gt;$D$4,0,($D$4-D4570+1)/365),0)</f>
        <v>0</v>
      </c>
      <c r="Q4570">
        <f>ROUNDUP(IF(D4570&gt;$D$5,0,($D$5-D4570+1)/365),0)</f>
        <v>1</v>
      </c>
      <c r="R4570" s="28">
        <f>IF(OR(P4570=1,Q4570=1),IF(D4570+364&lt;=$D$5,(D4570+364-$D$4+1)/365,IF(D4570&gt;$D$4,($D$5-D4570+1)/365,$D$6/365)),0)</f>
        <v>0.11877149923896729</v>
      </c>
      <c r="S4570" s="28">
        <f>'Data &amp; Parameter'!$E$16*'Data &amp; Parameter'!$E$17*('Data &amp; Parameter'!$E$18+'Data &amp; Parameter'!$E$19)*'Data &amp; Parameter'!$E$20*'Data &amp; Parameter'!$E$37*R4570</f>
        <v>0.41293338882086128</v>
      </c>
      <c r="T4570" s="28">
        <f t="shared" si="71"/>
        <v>0.82587725097107856</v>
      </c>
    </row>
    <row r="4571" spans="1:20" ht="15.75" customHeight="1" x14ac:dyDescent="0.35">
      <c r="A4571">
        <v>4564</v>
      </c>
      <c r="B4571" s="76">
        <v>44258.650173611109</v>
      </c>
      <c r="C4571" s="1" t="s">
        <v>14455</v>
      </c>
      <c r="D4571" s="76">
        <v>44258.650810185187</v>
      </c>
      <c r="E4571" s="1" t="s">
        <v>14456</v>
      </c>
      <c r="F4571" s="1" t="s">
        <v>14457</v>
      </c>
      <c r="G4571" s="1" t="s">
        <v>123</v>
      </c>
      <c r="H4571" s="1" t="s">
        <v>124</v>
      </c>
      <c r="I4571" s="1" t="s">
        <v>125</v>
      </c>
      <c r="J4571" s="1" t="s">
        <v>14364</v>
      </c>
      <c r="K4571" s="1" t="s">
        <v>14353</v>
      </c>
      <c r="L4571">
        <f>ROUNDUP(IF(B4571&gt;$D$4,0,($D$4-B4571+1)/365),0)</f>
        <v>0</v>
      </c>
      <c r="M4571">
        <f>ROUNDUP(IF(B4571&gt;$D$5,0,($D$5-B4571+1)/365),0)</f>
        <v>1</v>
      </c>
      <c r="N4571" s="28">
        <f>IF(OR(L4571=1,M4571=1),IF(B4571+364&lt;=$D$5,(B4571+364-$D$4+1)/365,IF(B4571&gt;$D$4,($D$5-B4571+1)/365,$D$6/365)),0)</f>
        <v>0.11876664764079591</v>
      </c>
      <c r="O4571" s="28">
        <f>'Data &amp; Parameter'!$E$16*'Data &amp; Parameter'!$E$17*('Data &amp; Parameter'!$E$18+'Data &amp; Parameter'!$E$19)*'Data &amp; Parameter'!$E$20*'Data &amp; Parameter'!$E$37*N4571</f>
        <v>0.41291652124836331</v>
      </c>
      <c r="P4571">
        <f>ROUNDUP(IF(D4571&gt;$D$4,0,($D$4-D4571+1)/365),0)</f>
        <v>0</v>
      </c>
      <c r="Q4571">
        <f>ROUNDUP(IF(D4571&gt;$D$5,0,($D$5-D4571+1)/365),0)</f>
        <v>1</v>
      </c>
      <c r="R4571" s="28">
        <f>IF(OR(P4571=1,Q4571=1),IF(D4571+364&lt;=$D$5,(D4571+364-$D$4+1)/365,IF(D4571&gt;$D$4,($D$5-D4571+1)/365,$D$6/365)),0)</f>
        <v>0.11876490360222779</v>
      </c>
      <c r="S4571" s="28">
        <f>'Data &amp; Parameter'!$E$16*'Data &amp; Parameter'!$E$17*('Data &amp; Parameter'!$E$18+'Data &amp; Parameter'!$E$19)*'Data &amp; Parameter'!$E$20*'Data &amp; Parameter'!$E$37*R4571</f>
        <v>0.41291045774187579</v>
      </c>
      <c r="T4571" s="28">
        <f t="shared" si="71"/>
        <v>0.82582697899023905</v>
      </c>
    </row>
    <row r="4572" spans="1:20" ht="15.75" customHeight="1" x14ac:dyDescent="0.35">
      <c r="A4572">
        <v>4565</v>
      </c>
      <c r="B4572" s="76">
        <v>44258.650405092594</v>
      </c>
      <c r="C4572" s="1" t="s">
        <v>14458</v>
      </c>
      <c r="D4572" s="76">
        <v>44258.651354166665</v>
      </c>
      <c r="E4572" s="1" t="s">
        <v>14459</v>
      </c>
      <c r="F4572" s="1" t="s">
        <v>14460</v>
      </c>
      <c r="G4572" s="1" t="s">
        <v>123</v>
      </c>
      <c r="H4572" s="1" t="s">
        <v>124</v>
      </c>
      <c r="I4572" s="1" t="s">
        <v>125</v>
      </c>
      <c r="J4572" s="1" t="s">
        <v>14353</v>
      </c>
      <c r="K4572" s="1" t="s">
        <v>14397</v>
      </c>
      <c r="L4572">
        <f>ROUNDUP(IF(B4572&gt;$D$4,0,($D$4-B4572+1)/365),0)</f>
        <v>0</v>
      </c>
      <c r="M4572">
        <f>ROUNDUP(IF(B4572&gt;$D$5,0,($D$5-B4572+1)/365),0)</f>
        <v>1</v>
      </c>
      <c r="N4572" s="28">
        <f>IF(OR(L4572=1,M4572=1),IF(B4572+364&lt;=$D$5,(B4572+364-$D$4+1)/365,IF(B4572&gt;$D$4,($D$5-B4572+1)/365,$D$6/365)),0)</f>
        <v>0.11876601344494751</v>
      </c>
      <c r="O4572" s="28">
        <f>'Data &amp; Parameter'!$E$16*'Data &amp; Parameter'!$E$17*('Data &amp; Parameter'!$E$18+'Data &amp; Parameter'!$E$19)*'Data &amp; Parameter'!$E$20*'Data &amp; Parameter'!$E$37*N4572</f>
        <v>0.41291431633689435</v>
      </c>
      <c r="P4572">
        <f>ROUNDUP(IF(D4572&gt;$D$4,0,($D$4-D4572+1)/365),0)</f>
        <v>0</v>
      </c>
      <c r="Q4572">
        <f>ROUNDUP(IF(D4572&gt;$D$5,0,($D$5-D4572+1)/365),0)</f>
        <v>1</v>
      </c>
      <c r="R4572" s="28">
        <f>IF(OR(P4572=1,Q4572=1),IF(D4572+364&lt;=$D$5,(D4572+364-$D$4+1)/365,IF(D4572&gt;$D$4,($D$5-D4572+1)/365,$D$6/365)),0)</f>
        <v>0.11876341324201498</v>
      </c>
      <c r="S4572" s="28">
        <f>'Data &amp; Parameter'!$E$16*'Data &amp; Parameter'!$E$17*('Data &amp; Parameter'!$E$18+'Data &amp; Parameter'!$E$19)*'Data &amp; Parameter'!$E$20*'Data &amp; Parameter'!$E$37*R4572</f>
        <v>0.41290527620003131</v>
      </c>
      <c r="T4572" s="28">
        <f t="shared" si="71"/>
        <v>0.82581959253692561</v>
      </c>
    </row>
    <row r="4573" spans="1:20" ht="15.75" customHeight="1" x14ac:dyDescent="0.35">
      <c r="A4573">
        <v>4566</v>
      </c>
      <c r="B4573" s="76">
        <v>44258.653912037036</v>
      </c>
      <c r="C4573" s="1" t="s">
        <v>14461</v>
      </c>
      <c r="D4573" s="76">
        <v>44258.655138888891</v>
      </c>
      <c r="E4573" s="1" t="s">
        <v>14462</v>
      </c>
      <c r="F4573" s="1" t="s">
        <v>14463</v>
      </c>
      <c r="G4573" s="1" t="s">
        <v>123</v>
      </c>
      <c r="H4573" s="1" t="s">
        <v>124</v>
      </c>
      <c r="I4573" s="1" t="s">
        <v>125</v>
      </c>
      <c r="J4573" s="1" t="s">
        <v>14353</v>
      </c>
      <c r="K4573" s="1" t="s">
        <v>14353</v>
      </c>
      <c r="L4573">
        <f>ROUNDUP(IF(B4573&gt;$D$4,0,($D$4-B4573+1)/365),0)</f>
        <v>0</v>
      </c>
      <c r="M4573">
        <f>ROUNDUP(IF(B4573&gt;$D$5,0,($D$5-B4573+1)/365),0)</f>
        <v>1</v>
      </c>
      <c r="N4573" s="28">
        <f>IF(OR(L4573=1,M4573=1),IF(B4573+364&lt;=$D$5,(B4573+364-$D$4+1)/365,IF(B4573&gt;$D$4,($D$5-B4573+1)/365,$D$6/365)),0)</f>
        <v>0.11875640537798299</v>
      </c>
      <c r="O4573" s="28">
        <f>'Data &amp; Parameter'!$E$16*'Data &amp; Parameter'!$E$17*('Data &amp; Parameter'!$E$18+'Data &amp; Parameter'!$E$19)*'Data &amp; Parameter'!$E$20*'Data &amp; Parameter'!$E$37*N4573</f>
        <v>0.4128809119286222</v>
      </c>
      <c r="P4573">
        <f>ROUNDUP(IF(D4573&gt;$D$4,0,($D$4-D4573+1)/365),0)</f>
        <v>0</v>
      </c>
      <c r="Q4573">
        <f>ROUNDUP(IF(D4573&gt;$D$5,0,($D$5-D4573+1)/365),0)</f>
        <v>1</v>
      </c>
      <c r="R4573" s="28">
        <f>IF(OR(P4573=1,Q4573=1),IF(D4573+364&lt;=$D$5,(D4573+364-$D$4+1)/365,IF(D4573&gt;$D$4,($D$5-D4573+1)/365,$D$6/365)),0)</f>
        <v>0.11875304414002441</v>
      </c>
      <c r="S4573" s="28">
        <f>'Data &amp; Parameter'!$E$16*'Data &amp; Parameter'!$E$17*('Data &amp; Parameter'!$E$18+'Data &amp; Parameter'!$E$19)*'Data &amp; Parameter'!$E$20*'Data &amp; Parameter'!$E$37*R4573</f>
        <v>0.41286922589796871</v>
      </c>
      <c r="T4573" s="28">
        <f t="shared" si="71"/>
        <v>0.8257501378265909</v>
      </c>
    </row>
    <row r="4574" spans="1:20" ht="15.75" customHeight="1" x14ac:dyDescent="0.35">
      <c r="A4574">
        <v>4567</v>
      </c>
      <c r="B4574" s="76">
        <v>44258.654687499999</v>
      </c>
      <c r="C4574" s="1" t="s">
        <v>14464</v>
      </c>
      <c r="D4574" s="76">
        <v>44258.655358796299</v>
      </c>
      <c r="E4574" s="1" t="s">
        <v>14465</v>
      </c>
      <c r="F4574" s="1" t="s">
        <v>14466</v>
      </c>
      <c r="G4574" s="1" t="s">
        <v>123</v>
      </c>
      <c r="H4574" s="1" t="s">
        <v>124</v>
      </c>
      <c r="I4574" s="1" t="s">
        <v>125</v>
      </c>
      <c r="J4574" s="1" t="s">
        <v>14353</v>
      </c>
      <c r="K4574" s="1" t="s">
        <v>14360</v>
      </c>
      <c r="L4574">
        <f>ROUNDUP(IF(B4574&gt;$D$4,0,($D$4-B4574+1)/365),0)</f>
        <v>0</v>
      </c>
      <c r="M4574">
        <f>ROUNDUP(IF(B4574&gt;$D$5,0,($D$5-B4574+1)/365),0)</f>
        <v>1</v>
      </c>
      <c r="N4574" s="28">
        <f>IF(OR(L4574=1,M4574=1),IF(B4574+364&lt;=$D$5,(B4574+364-$D$4+1)/365,IF(B4574&gt;$D$4,($D$5-B4574+1)/365,$D$6/365)),0)</f>
        <v>0.1187542808219218</v>
      </c>
      <c r="O4574" s="28">
        <f>'Data &amp; Parameter'!$E$16*'Data &amp; Parameter'!$E$17*('Data &amp; Parameter'!$E$18+'Data &amp; Parameter'!$E$19)*'Data &amp; Parameter'!$E$20*'Data &amp; Parameter'!$E$37*N4574</f>
        <v>0.41287352547530881</v>
      </c>
      <c r="P4574">
        <f>ROUNDUP(IF(D4574&gt;$D$4,0,($D$4-D4574+1)/365),0)</f>
        <v>0</v>
      </c>
      <c r="Q4574">
        <f>ROUNDUP(IF(D4574&gt;$D$5,0,($D$5-D4574+1)/365),0)</f>
        <v>1</v>
      </c>
      <c r="R4574" s="28">
        <f>IF(OR(P4574=1,Q4574=1),IF(D4574+364&lt;=$D$5,(D4574+364-$D$4+1)/365,IF(D4574&gt;$D$4,($D$5-D4574+1)/365,$D$6/365)),0)</f>
        <v>0.11875244165397543</v>
      </c>
      <c r="S4574" s="28">
        <f>'Data &amp; Parameter'!$E$16*'Data &amp; Parameter'!$E$17*('Data &amp; Parameter'!$E$18+'Data &amp; Parameter'!$E$19)*'Data &amp; Parameter'!$E$20*'Data &amp; Parameter'!$E$37*R4574</f>
        <v>0.41286713123209751</v>
      </c>
      <c r="T4574" s="28">
        <f t="shared" si="71"/>
        <v>0.82574065670740637</v>
      </c>
    </row>
    <row r="4575" spans="1:20" ht="15.75" customHeight="1" x14ac:dyDescent="0.35">
      <c r="A4575">
        <v>4568</v>
      </c>
      <c r="B4575" s="76">
        <v>44258.658414351856</v>
      </c>
      <c r="C4575" s="1" t="s">
        <v>14467</v>
      </c>
      <c r="D4575" s="76">
        <v>44258.659120370372</v>
      </c>
      <c r="E4575" s="1" t="s">
        <v>14468</v>
      </c>
      <c r="F4575" s="1" t="s">
        <v>14469</v>
      </c>
      <c r="G4575" s="1" t="s">
        <v>123</v>
      </c>
      <c r="H4575" s="1" t="s">
        <v>124</v>
      </c>
      <c r="I4575" s="1" t="s">
        <v>125</v>
      </c>
      <c r="J4575" s="1" t="s">
        <v>14353</v>
      </c>
      <c r="K4575" s="1" t="s">
        <v>14353</v>
      </c>
      <c r="L4575">
        <f>ROUNDUP(IF(B4575&gt;$D$4,0,($D$4-B4575+1)/365),0)</f>
        <v>0</v>
      </c>
      <c r="M4575">
        <f>ROUNDUP(IF(B4575&gt;$D$5,0,($D$5-B4575+1)/365),0)</f>
        <v>1</v>
      </c>
      <c r="N4575" s="28">
        <f>IF(OR(L4575=1,M4575=1),IF(B4575+364&lt;=$D$5,(B4575+364-$D$4+1)/365,IF(B4575&gt;$D$4,($D$5-B4575+1)/365,$D$6/365)),0)</f>
        <v>0.11874407026888835</v>
      </c>
      <c r="O4575" s="28">
        <f>'Data &amp; Parameter'!$E$16*'Data &amp; Parameter'!$E$17*('Data &amp; Parameter'!$E$18+'Data &amp; Parameter'!$E$19)*'Data &amp; Parameter'!$E$20*'Data &amp; Parameter'!$E$37*N4575</f>
        <v>0.41283802640109613</v>
      </c>
      <c r="P4575">
        <f>ROUNDUP(IF(D4575&gt;$D$4,0,($D$4-D4575+1)/365),0)</f>
        <v>0</v>
      </c>
      <c r="Q4575">
        <f>ROUNDUP(IF(D4575&gt;$D$5,0,($D$5-D4575+1)/365),0)</f>
        <v>1</v>
      </c>
      <c r="R4575" s="28">
        <f>IF(OR(P4575=1,Q4575=1),IF(D4575+364&lt;=$D$5,(D4575+364-$D$4+1)/365,IF(D4575&gt;$D$4,($D$5-D4575+1)/365,$D$6/365)),0)</f>
        <v>0.11874213597158366</v>
      </c>
      <c r="S4575" s="28">
        <f>'Data &amp; Parameter'!$E$16*'Data &amp; Parameter'!$E$17*('Data &amp; Parameter'!$E$18+'Data &amp; Parameter'!$E$19)*'Data &amp; Parameter'!$E$20*'Data &amp; Parameter'!$E$37*R4575</f>
        <v>0.41283130142123031</v>
      </c>
      <c r="T4575" s="28">
        <f t="shared" si="71"/>
        <v>0.82566932782232638</v>
      </c>
    </row>
    <row r="4576" spans="1:20" ht="15.75" customHeight="1" x14ac:dyDescent="0.35">
      <c r="A4576">
        <v>4569</v>
      </c>
      <c r="B4576" s="76">
        <v>44258.658518518518</v>
      </c>
      <c r="C4576" s="1" t="s">
        <v>14470</v>
      </c>
      <c r="D4576" s="76">
        <v>44258.659490740742</v>
      </c>
      <c r="E4576" s="1" t="s">
        <v>14471</v>
      </c>
      <c r="F4576" s="1" t="s">
        <v>14472</v>
      </c>
      <c r="G4576" s="1" t="s">
        <v>123</v>
      </c>
      <c r="H4576" s="1" t="s">
        <v>124</v>
      </c>
      <c r="I4576" s="1" t="s">
        <v>125</v>
      </c>
      <c r="J4576" s="1" t="s">
        <v>14353</v>
      </c>
      <c r="K4576" s="1" t="s">
        <v>14360</v>
      </c>
      <c r="L4576">
        <f>ROUNDUP(IF(B4576&gt;$D$4,0,($D$4-B4576+1)/365),0)</f>
        <v>0</v>
      </c>
      <c r="M4576">
        <f>ROUNDUP(IF(B4576&gt;$D$5,0,($D$5-B4576+1)/365),0)</f>
        <v>1</v>
      </c>
      <c r="N4576" s="28">
        <f>IF(OR(L4576=1,M4576=1),IF(B4576+364&lt;=$D$5,(B4576+364-$D$4+1)/365,IF(B4576&gt;$D$4,($D$5-B4576+1)/365,$D$6/365)),0)</f>
        <v>0.11874378488077351</v>
      </c>
      <c r="O4576" s="28">
        <f>'Data &amp; Parameter'!$E$16*'Data &amp; Parameter'!$E$17*('Data &amp; Parameter'!$E$18+'Data &amp; Parameter'!$E$19)*'Data &amp; Parameter'!$E$20*'Data &amp; Parameter'!$E$37*N4576</f>
        <v>0.41283703419099399</v>
      </c>
      <c r="P4576">
        <f>ROUNDUP(IF(D4576&gt;$D$4,0,($D$4-D4576+1)/365),0)</f>
        <v>0</v>
      </c>
      <c r="Q4576">
        <f>ROUNDUP(IF(D4576&gt;$D$5,0,($D$5-D4576+1)/365),0)</f>
        <v>1</v>
      </c>
      <c r="R4576" s="28">
        <f>IF(OR(P4576=1,Q4576=1),IF(D4576+364&lt;=$D$5,(D4576+364-$D$4+1)/365,IF(D4576&gt;$D$4,($D$5-D4576+1)/365,$D$6/365)),0)</f>
        <v>0.11874112125824218</v>
      </c>
      <c r="S4576" s="28">
        <f>'Data &amp; Parameter'!$E$16*'Data &amp; Parameter'!$E$17*('Data &amp; Parameter'!$E$18+'Data &amp; Parameter'!$E$19)*'Data &amp; Parameter'!$E$20*'Data &amp; Parameter'!$E$37*R4576</f>
        <v>0.41282777356293548</v>
      </c>
      <c r="T4576" s="28">
        <f t="shared" si="71"/>
        <v>0.82566480775392947</v>
      </c>
    </row>
    <row r="4577" spans="1:20" ht="15.75" customHeight="1" x14ac:dyDescent="0.35">
      <c r="A4577">
        <v>4570</v>
      </c>
      <c r="B4577" s="76">
        <v>44258.661574074074</v>
      </c>
      <c r="C4577" s="1" t="s">
        <v>14473</v>
      </c>
      <c r="D4577" s="76">
        <v>44258.662083333329</v>
      </c>
      <c r="E4577" s="1" t="s">
        <v>14474</v>
      </c>
      <c r="F4577" s="1" t="s">
        <v>14475</v>
      </c>
      <c r="G4577" s="1" t="s">
        <v>123</v>
      </c>
      <c r="H4577" s="1" t="s">
        <v>124</v>
      </c>
      <c r="I4577" s="1" t="s">
        <v>125</v>
      </c>
      <c r="J4577" s="1" t="s">
        <v>14353</v>
      </c>
      <c r="K4577" s="1" t="s">
        <v>14353</v>
      </c>
      <c r="L4577">
        <f>ROUNDUP(IF(B4577&gt;$D$4,0,($D$4-B4577+1)/365),0)</f>
        <v>0</v>
      </c>
      <c r="M4577">
        <f>ROUNDUP(IF(B4577&gt;$D$5,0,($D$5-B4577+1)/365),0)</f>
        <v>1</v>
      </c>
      <c r="N4577" s="28">
        <f>IF(OR(L4577=1,M4577=1),IF(B4577+364&lt;=$D$5,(B4577+364-$D$4+1)/365,IF(B4577&gt;$D$4,($D$5-B4577+1)/365,$D$6/365)),0)</f>
        <v>0.11873541349568643</v>
      </c>
      <c r="O4577" s="28">
        <f>'Data &amp; Parameter'!$E$16*'Data &amp; Parameter'!$E$17*('Data &amp; Parameter'!$E$18+'Data &amp; Parameter'!$E$19)*'Data &amp; Parameter'!$E$20*'Data &amp; Parameter'!$E$37*N4577</f>
        <v>0.41280792935999261</v>
      </c>
      <c r="P4577">
        <f>ROUNDUP(IF(D4577&gt;$D$4,0,($D$4-D4577+1)/365),0)</f>
        <v>0</v>
      </c>
      <c r="Q4577">
        <f>ROUNDUP(IF(D4577&gt;$D$5,0,($D$5-D4577+1)/365),0)</f>
        <v>1</v>
      </c>
      <c r="R4577" s="28">
        <f>IF(OR(P4577=1,Q4577=1),IF(D4577+364&lt;=$D$5,(D4577+364-$D$4+1)/365,IF(D4577&gt;$D$4,($D$5-D4577+1)/365,$D$6/365)),0)</f>
        <v>0.11873401826485187</v>
      </c>
      <c r="S4577" s="28">
        <f>'Data &amp; Parameter'!$E$16*'Data &amp; Parameter'!$E$17*('Data &amp; Parameter'!$E$18+'Data &amp; Parameter'!$E$19)*'Data &amp; Parameter'!$E$20*'Data &amp; Parameter'!$E$37*R4577</f>
        <v>0.41280307855487192</v>
      </c>
      <c r="T4577" s="28">
        <f t="shared" si="71"/>
        <v>0.82561100791486453</v>
      </c>
    </row>
    <row r="4578" spans="1:20" ht="15.75" customHeight="1" x14ac:dyDescent="0.35">
      <c r="A4578">
        <v>4571</v>
      </c>
      <c r="B4578" s="76">
        <v>44258.662546296298</v>
      </c>
      <c r="C4578" s="1" t="s">
        <v>14476</v>
      </c>
      <c r="D4578" s="76">
        <v>44258.663553240738</v>
      </c>
      <c r="E4578" s="1" t="s">
        <v>14477</v>
      </c>
      <c r="F4578" s="1" t="s">
        <v>14478</v>
      </c>
      <c r="G4578" s="1" t="s">
        <v>123</v>
      </c>
      <c r="H4578" s="1" t="s">
        <v>124</v>
      </c>
      <c r="I4578" s="1" t="s">
        <v>125</v>
      </c>
      <c r="J4578" s="1" t="s">
        <v>14353</v>
      </c>
      <c r="K4578" s="1" t="s">
        <v>14360</v>
      </c>
      <c r="L4578">
        <f>ROUNDUP(IF(B4578&gt;$D$4,0,($D$4-B4578+1)/365),0)</f>
        <v>0</v>
      </c>
      <c r="M4578">
        <f>ROUNDUP(IF(B4578&gt;$D$5,0,($D$5-B4578+1)/365),0)</f>
        <v>1</v>
      </c>
      <c r="N4578" s="28">
        <f>IF(OR(L4578=1,M4578=1),IF(B4578+364&lt;=$D$5,(B4578+364-$D$4+1)/365,IF(B4578&gt;$D$4,($D$5-B4578+1)/365,$D$6/365)),0)</f>
        <v>0.1187327498731551</v>
      </c>
      <c r="O4578" s="28">
        <f>'Data &amp; Parameter'!$E$16*'Data &amp; Parameter'!$E$17*('Data &amp; Parameter'!$E$18+'Data &amp; Parameter'!$E$19)*'Data &amp; Parameter'!$E$20*'Data &amp; Parameter'!$E$37*N4578</f>
        <v>0.4127986687319341</v>
      </c>
      <c r="P4578">
        <f>ROUNDUP(IF(D4578&gt;$D$4,0,($D$4-D4578+1)/365),0)</f>
        <v>0</v>
      </c>
      <c r="Q4578">
        <f>ROUNDUP(IF(D4578&gt;$D$5,0,($D$5-D4578+1)/365),0)</f>
        <v>1</v>
      </c>
      <c r="R4578" s="28">
        <f>IF(OR(P4578=1,Q4578=1),IF(D4578+364&lt;=$D$5,(D4578+364-$D$4+1)/365,IF(D4578&gt;$D$4,($D$5-D4578+1)/365,$D$6/365)),0)</f>
        <v>0.11872999112126545</v>
      </c>
      <c r="S4578" s="28">
        <f>'Data &amp; Parameter'!$E$16*'Data &amp; Parameter'!$E$17*('Data &amp; Parameter'!$E$18+'Data &amp; Parameter'!$E$19)*'Data &amp; Parameter'!$E$20*'Data &amp; Parameter'!$E$37*R4578</f>
        <v>0.41278907736722109</v>
      </c>
      <c r="T4578" s="28">
        <f t="shared" si="71"/>
        <v>0.8255877460991552</v>
      </c>
    </row>
    <row r="4579" spans="1:20" ht="15.75" customHeight="1" x14ac:dyDescent="0.35">
      <c r="A4579">
        <v>4572</v>
      </c>
      <c r="B4579" s="76">
        <v>44258.665833333333</v>
      </c>
      <c r="C4579" s="1" t="s">
        <v>14479</v>
      </c>
      <c r="D4579" s="76">
        <v>44258.666377314818</v>
      </c>
      <c r="E4579" s="1" t="s">
        <v>14480</v>
      </c>
      <c r="F4579" s="1" t="s">
        <v>14481</v>
      </c>
      <c r="G4579" s="1" t="s">
        <v>123</v>
      </c>
      <c r="H4579" s="1" t="s">
        <v>124</v>
      </c>
      <c r="I4579" s="1" t="s">
        <v>125</v>
      </c>
      <c r="J4579" s="1" t="s">
        <v>14353</v>
      </c>
      <c r="K4579" s="1" t="s">
        <v>14353</v>
      </c>
      <c r="L4579">
        <f>ROUNDUP(IF(B4579&gt;$D$4,0,($D$4-B4579+1)/365),0)</f>
        <v>0</v>
      </c>
      <c r="M4579">
        <f>ROUNDUP(IF(B4579&gt;$D$5,0,($D$5-B4579+1)/365),0)</f>
        <v>1</v>
      </c>
      <c r="N4579" s="28">
        <f>IF(OR(L4579=1,M4579=1),IF(B4579+364&lt;=$D$5,(B4579+364-$D$4+1)/365,IF(B4579&gt;$D$4,($D$5-B4579+1)/365,$D$6/365)),0)</f>
        <v>0.11872374429223957</v>
      </c>
      <c r="O4579" s="28">
        <f>'Data &amp; Parameter'!$E$16*'Data &amp; Parameter'!$E$17*('Data &amp; Parameter'!$E$18+'Data &amp; Parameter'!$E$19)*'Data &amp; Parameter'!$E$20*'Data &amp; Parameter'!$E$37*N4579</f>
        <v>0.41276735898953315</v>
      </c>
      <c r="P4579">
        <f>ROUNDUP(IF(D4579&gt;$D$4,0,($D$4-D4579+1)/365),0)</f>
        <v>0</v>
      </c>
      <c r="Q4579">
        <f>ROUNDUP(IF(D4579&gt;$D$5,0,($D$5-D4579+1)/365),0)</f>
        <v>1</v>
      </c>
      <c r="R4579" s="28">
        <f>IF(OR(P4579=1,Q4579=1),IF(D4579+364&lt;=$D$5,(D4579+364-$D$4+1)/365,IF(D4579&gt;$D$4,($D$5-D4579+1)/365,$D$6/365)),0)</f>
        <v>0.11872225393200682</v>
      </c>
      <c r="S4579" s="28">
        <f>'Data &amp; Parameter'!$E$16*'Data &amp; Parameter'!$E$17*('Data &amp; Parameter'!$E$18+'Data &amp; Parameter'!$E$19)*'Data &amp; Parameter'!$E$20*'Data &amp; Parameter'!$E$37*R4579</f>
        <v>0.41276217744761928</v>
      </c>
      <c r="T4579" s="28">
        <f t="shared" si="71"/>
        <v>0.82552953643715243</v>
      </c>
    </row>
    <row r="4580" spans="1:20" ht="15.75" customHeight="1" x14ac:dyDescent="0.35">
      <c r="A4580">
        <v>4573</v>
      </c>
      <c r="B4580" s="76">
        <v>44258.667199074072</v>
      </c>
      <c r="C4580" s="1" t="s">
        <v>14482</v>
      </c>
      <c r="D4580" s="76">
        <v>44258.667743055557</v>
      </c>
      <c r="E4580" s="1" t="s">
        <v>14483</v>
      </c>
      <c r="F4580" s="1" t="s">
        <v>14484</v>
      </c>
      <c r="G4580" s="1" t="s">
        <v>123</v>
      </c>
      <c r="H4580" s="1" t="s">
        <v>124</v>
      </c>
      <c r="I4580" s="1" t="s">
        <v>125</v>
      </c>
      <c r="J4580" s="1" t="s">
        <v>14353</v>
      </c>
      <c r="K4580" s="1" t="s">
        <v>14353</v>
      </c>
      <c r="L4580">
        <f>ROUNDUP(IF(B4580&gt;$D$4,0,($D$4-B4580+1)/365),0)</f>
        <v>0</v>
      </c>
      <c r="M4580">
        <f>ROUNDUP(IF(B4580&gt;$D$5,0,($D$5-B4580+1)/365),0)</f>
        <v>1</v>
      </c>
      <c r="N4580" s="28">
        <f>IF(OR(L4580=1,M4580=1),IF(B4580+364&lt;=$D$5,(B4580+364-$D$4+1)/365,IF(B4580&gt;$D$4,($D$5-B4580+1)/365,$D$6/365)),0)</f>
        <v>0.11872000253678791</v>
      </c>
      <c r="O4580" s="28">
        <f>'Data &amp; Parameter'!$E$16*'Data &amp; Parameter'!$E$17*('Data &amp; Parameter'!$E$18+'Data &amp; Parameter'!$E$19)*'Data &amp; Parameter'!$E$20*'Data &amp; Parameter'!$E$37*N4580</f>
        <v>0.41275435001205374</v>
      </c>
      <c r="P4580">
        <f>ROUNDUP(IF(D4580&gt;$D$4,0,($D$4-D4580+1)/365),0)</f>
        <v>0</v>
      </c>
      <c r="Q4580">
        <f>ROUNDUP(IF(D4580&gt;$D$5,0,($D$5-D4580+1)/365),0)</f>
        <v>1</v>
      </c>
      <c r="R4580" s="28">
        <f>IF(OR(P4580=1,Q4580=1),IF(D4580+364&lt;=$D$5,(D4580+364-$D$4+1)/365,IF(D4580&gt;$D$4,($D$5-D4580+1)/365,$D$6/365)),0)</f>
        <v>0.11871851217655516</v>
      </c>
      <c r="S4580" s="28">
        <f>'Data &amp; Parameter'!$E$16*'Data &amp; Parameter'!$E$17*('Data &amp; Parameter'!$E$18+'Data &amp; Parameter'!$E$19)*'Data &amp; Parameter'!$E$20*'Data &amp; Parameter'!$E$37*R4580</f>
        <v>0.41274916847013993</v>
      </c>
      <c r="T4580" s="28">
        <f t="shared" si="71"/>
        <v>0.82550351848219372</v>
      </c>
    </row>
    <row r="4581" spans="1:20" ht="15.75" customHeight="1" x14ac:dyDescent="0.35">
      <c r="A4581">
        <v>4574</v>
      </c>
      <c r="B4581" s="76">
        <v>44258.668090277773</v>
      </c>
      <c r="C4581" s="1" t="s">
        <v>14485</v>
      </c>
      <c r="D4581" s="76">
        <v>44258.668634259258</v>
      </c>
      <c r="E4581" s="1" t="s">
        <v>14486</v>
      </c>
      <c r="F4581" s="1" t="s">
        <v>14487</v>
      </c>
      <c r="G4581" s="1" t="s">
        <v>123</v>
      </c>
      <c r="H4581" s="1" t="s">
        <v>124</v>
      </c>
      <c r="I4581" s="1" t="s">
        <v>125</v>
      </c>
      <c r="J4581" s="1" t="s">
        <v>14353</v>
      </c>
      <c r="K4581" s="1" t="s">
        <v>14353</v>
      </c>
      <c r="L4581">
        <f>ROUNDUP(IF(B4581&gt;$D$4,0,($D$4-B4581+1)/365),0)</f>
        <v>0</v>
      </c>
      <c r="M4581">
        <f>ROUNDUP(IF(B4581&gt;$D$5,0,($D$5-B4581+1)/365),0)</f>
        <v>1</v>
      </c>
      <c r="N4581" s="28">
        <f>IF(OR(L4581=1,M4581=1),IF(B4581+364&lt;=$D$5,(B4581+364-$D$4+1)/365,IF(B4581&gt;$D$4,($D$5-B4581+1)/365,$D$6/365)),0)</f>
        <v>0.11871756088281248</v>
      </c>
      <c r="O4581" s="28">
        <f>'Data &amp; Parameter'!$E$16*'Data &amp; Parameter'!$E$17*('Data &amp; Parameter'!$E$18+'Data &amp; Parameter'!$E$19)*'Data &amp; Parameter'!$E$20*'Data &amp; Parameter'!$E$37*N4581</f>
        <v>0.41274586110304051</v>
      </c>
      <c r="P4581">
        <f>ROUNDUP(IF(D4581&gt;$D$4,0,($D$4-D4581+1)/365),0)</f>
        <v>0</v>
      </c>
      <c r="Q4581">
        <f>ROUNDUP(IF(D4581&gt;$D$5,0,($D$5-D4581+1)/365),0)</f>
        <v>1</v>
      </c>
      <c r="R4581" s="28">
        <f>IF(OR(P4581=1,Q4581=1),IF(D4581+364&lt;=$D$5,(D4581+364-$D$4+1)/365,IF(D4581&gt;$D$4,($D$5-D4581+1)/365,$D$6/365)),0)</f>
        <v>0.11871607052257974</v>
      </c>
      <c r="S4581" s="28">
        <f>'Data &amp; Parameter'!$E$16*'Data &amp; Parameter'!$E$17*('Data &amp; Parameter'!$E$18+'Data &amp; Parameter'!$E$19)*'Data &amp; Parameter'!$E$20*'Data &amp; Parameter'!$E$37*R4581</f>
        <v>0.41274067956112676</v>
      </c>
      <c r="T4581" s="28">
        <f t="shared" si="71"/>
        <v>0.82548654066416727</v>
      </c>
    </row>
    <row r="4582" spans="1:20" ht="15.75" customHeight="1" x14ac:dyDescent="0.35">
      <c r="A4582">
        <v>4575</v>
      </c>
      <c r="B4582" s="76">
        <v>44258.67052083333</v>
      </c>
      <c r="C4582" s="1" t="s">
        <v>14488</v>
      </c>
      <c r="D4582" s="76">
        <v>44258.670972222222</v>
      </c>
      <c r="E4582" s="1" t="s">
        <v>14489</v>
      </c>
      <c r="F4582" s="1" t="s">
        <v>14490</v>
      </c>
      <c r="G4582" s="1" t="s">
        <v>123</v>
      </c>
      <c r="H4582" s="1" t="s">
        <v>124</v>
      </c>
      <c r="I4582" s="1" t="s">
        <v>125</v>
      </c>
      <c r="J4582" s="1" t="s">
        <v>14353</v>
      </c>
      <c r="K4582" s="1" t="s">
        <v>14353</v>
      </c>
      <c r="L4582">
        <f>ROUNDUP(IF(B4582&gt;$D$4,0,($D$4-B4582+1)/365),0)</f>
        <v>0</v>
      </c>
      <c r="M4582">
        <f>ROUNDUP(IF(B4582&gt;$D$5,0,($D$5-B4582+1)/365),0)</f>
        <v>1</v>
      </c>
      <c r="N4582" s="28">
        <f>IF(OR(L4582=1,M4582=1),IF(B4582+364&lt;=$D$5,(B4582+364-$D$4+1)/365,IF(B4582&gt;$D$4,($D$5-B4582+1)/365,$D$6/365)),0)</f>
        <v>0.11871090182649412</v>
      </c>
      <c r="O4582" s="28">
        <f>'Data &amp; Parameter'!$E$16*'Data &amp; Parameter'!$E$17*('Data &amp; Parameter'!$E$18+'Data &amp; Parameter'!$E$19)*'Data &amp; Parameter'!$E$20*'Data &amp; Parameter'!$E$37*N4582</f>
        <v>0.41272270953292894</v>
      </c>
      <c r="P4582">
        <f>ROUNDUP(IF(D4582&gt;$D$4,0,($D$4-D4582+1)/365),0)</f>
        <v>0</v>
      </c>
      <c r="Q4582">
        <f>ROUNDUP(IF(D4582&gt;$D$5,0,($D$5-D4582+1)/365),0)</f>
        <v>1</v>
      </c>
      <c r="R4582" s="28">
        <f>IF(OR(P4582=1,Q4582=1),IF(D4582+364&lt;=$D$5,(D4582+364-$D$4+1)/365,IF(D4582&gt;$D$4,($D$5-D4582+1)/365,$D$6/365)),0)</f>
        <v>0.11870966514459674</v>
      </c>
      <c r="S4582" s="28">
        <f>'Data &amp; Parameter'!$E$16*'Data &amp; Parameter'!$E$17*('Data &amp; Parameter'!$E$18+'Data &amp; Parameter'!$E$19)*'Data &amp; Parameter'!$E$20*'Data &amp; Parameter'!$E$37*R4582</f>
        <v>0.41271840995558884</v>
      </c>
      <c r="T4582" s="28">
        <f t="shared" si="71"/>
        <v>0.82544111948851784</v>
      </c>
    </row>
    <row r="4583" spans="1:20" ht="15.75" customHeight="1" x14ac:dyDescent="0.35">
      <c r="A4583">
        <v>4576</v>
      </c>
      <c r="B4583" s="76">
        <v>44258.671643518523</v>
      </c>
      <c r="C4583" s="1" t="s">
        <v>14491</v>
      </c>
      <c r="D4583" s="76">
        <v>44258.672222222223</v>
      </c>
      <c r="E4583" s="1" t="s">
        <v>14492</v>
      </c>
      <c r="F4583" s="1" t="s">
        <v>14493</v>
      </c>
      <c r="G4583" s="1" t="s">
        <v>123</v>
      </c>
      <c r="H4583" s="1" t="s">
        <v>124</v>
      </c>
      <c r="I4583" s="1" t="s">
        <v>125</v>
      </c>
      <c r="J4583" s="1" t="s">
        <v>14353</v>
      </c>
      <c r="K4583" s="1" t="s">
        <v>14353</v>
      </c>
      <c r="L4583">
        <f>ROUNDUP(IF(B4583&gt;$D$4,0,($D$4-B4583+1)/365),0)</f>
        <v>0</v>
      </c>
      <c r="M4583">
        <f>ROUNDUP(IF(B4583&gt;$D$5,0,($D$5-B4583+1)/365),0)</f>
        <v>1</v>
      </c>
      <c r="N4583" s="28">
        <f>IF(OR(L4583=1,M4583=1),IF(B4583+364&lt;=$D$5,(B4583+364-$D$4+1)/365,IF(B4583&gt;$D$4,($D$5-B4583+1)/365,$D$6/365)),0)</f>
        <v>0.11870782597665037</v>
      </c>
      <c r="O4583" s="28">
        <f>'Data &amp; Parameter'!$E$16*'Data &amp; Parameter'!$E$17*('Data &amp; Parameter'!$E$18+'Data &amp; Parameter'!$E$19)*'Data &amp; Parameter'!$E$20*'Data &amp; Parameter'!$E$37*N4583</f>
        <v>0.41271201571237753</v>
      </c>
      <c r="P4583">
        <f>ROUNDUP(IF(D4583&gt;$D$4,0,($D$4-D4583+1)/365),0)</f>
        <v>0</v>
      </c>
      <c r="Q4583">
        <f>ROUNDUP(IF(D4583&gt;$D$5,0,($D$5-D4583+1)/365),0)</f>
        <v>1</v>
      </c>
      <c r="R4583" s="28">
        <f>IF(OR(P4583=1,Q4583=1),IF(D4583+364&lt;=$D$5,(D4583+364-$D$4+1)/365,IF(D4583&gt;$D$4,($D$5-D4583+1)/365,$D$6/365)),0)</f>
        <v>0.1187062404870593</v>
      </c>
      <c r="S4583" s="28">
        <f>'Data &amp; Parameter'!$E$16*'Data &amp; Parameter'!$E$17*('Data &amp; Parameter'!$E$18+'Data &amp; Parameter'!$E$19)*'Data &amp; Parameter'!$E$20*'Data &amp; Parameter'!$E$37*R4583</f>
        <v>0.41270650343380921</v>
      </c>
      <c r="T4583" s="28">
        <f t="shared" si="71"/>
        <v>0.82541851914618669</v>
      </c>
    </row>
    <row r="4584" spans="1:20" ht="15.75" customHeight="1" x14ac:dyDescent="0.35">
      <c r="A4584">
        <v>4577</v>
      </c>
      <c r="B4584" s="76">
        <v>44258.675879629634</v>
      </c>
      <c r="C4584" s="1" t="s">
        <v>14494</v>
      </c>
      <c r="D4584" s="76">
        <v>44258.67690972222</v>
      </c>
      <c r="E4584" s="1" t="s">
        <v>14495</v>
      </c>
      <c r="F4584" s="1" t="s">
        <v>14496</v>
      </c>
      <c r="G4584" s="1" t="s">
        <v>123</v>
      </c>
      <c r="H4584" s="1" t="s">
        <v>124</v>
      </c>
      <c r="I4584" s="1" t="s">
        <v>125</v>
      </c>
      <c r="J4584" s="1" t="s">
        <v>14353</v>
      </c>
      <c r="K4584" s="1" t="s">
        <v>14353</v>
      </c>
      <c r="L4584">
        <f>ROUNDUP(IF(B4584&gt;$D$4,0,($D$4-B4584+1)/365),0)</f>
        <v>0</v>
      </c>
      <c r="M4584">
        <f>ROUNDUP(IF(B4584&gt;$D$5,0,($D$5-B4584+1)/365),0)</f>
        <v>1</v>
      </c>
      <c r="N4584" s="28">
        <f>IF(OR(L4584=1,M4584=1),IF(B4584+364&lt;=$D$5,(B4584+364-$D$4+1)/365,IF(B4584&gt;$D$4,($D$5-B4584+1)/365,$D$6/365)),0)</f>
        <v>0.11869622019278236</v>
      </c>
      <c r="O4584" s="28">
        <f>'Data &amp; Parameter'!$E$16*'Data &amp; Parameter'!$E$17*('Data &amp; Parameter'!$E$18+'Data &amp; Parameter'!$E$19)*'Data &amp; Parameter'!$E$20*'Data &amp; Parameter'!$E$37*N4584</f>
        <v>0.41267166583304415</v>
      </c>
      <c r="P4584">
        <f>ROUNDUP(IF(D4584&gt;$D$4,0,($D$4-D4584+1)/365),0)</f>
        <v>0</v>
      </c>
      <c r="Q4584">
        <f>ROUNDUP(IF(D4584&gt;$D$5,0,($D$5-D4584+1)/365),0)</f>
        <v>1</v>
      </c>
      <c r="R4584" s="28">
        <f>IF(OR(P4584=1,Q4584=1),IF(D4584+364&lt;=$D$5,(D4584+364-$D$4+1)/365,IF(D4584&gt;$D$4,($D$5-D4584+1)/365,$D$6/365)),0)</f>
        <v>0.11869339802131386</v>
      </c>
      <c r="S4584" s="28">
        <f>'Data &amp; Parameter'!$E$16*'Data &amp; Parameter'!$E$17*('Data &amp; Parameter'!$E$18+'Data &amp; Parameter'!$E$19)*'Data &amp; Parameter'!$E$20*'Data &amp; Parameter'!$E$37*R4584</f>
        <v>0.41266185397720506</v>
      </c>
      <c r="T4584" s="28">
        <f t="shared" si="71"/>
        <v>0.82533351981024916</v>
      </c>
    </row>
    <row r="4585" spans="1:20" ht="15.75" customHeight="1" x14ac:dyDescent="0.35">
      <c r="A4585">
        <v>4578</v>
      </c>
      <c r="B4585" s="76">
        <v>44258.676180555558</v>
      </c>
      <c r="C4585" s="1" t="s">
        <v>14497</v>
      </c>
      <c r="D4585" s="76">
        <v>44258.67664351852</v>
      </c>
      <c r="E4585" s="1" t="s">
        <v>14498</v>
      </c>
      <c r="F4585" s="1" t="s">
        <v>14499</v>
      </c>
      <c r="G4585" s="1" t="s">
        <v>123</v>
      </c>
      <c r="H4585" s="1" t="s">
        <v>124</v>
      </c>
      <c r="I4585" s="1" t="s">
        <v>125</v>
      </c>
      <c r="J4585" s="1" t="s">
        <v>14353</v>
      </c>
      <c r="K4585" s="1" t="s">
        <v>14353</v>
      </c>
      <c r="L4585">
        <f>ROUNDUP(IF(B4585&gt;$D$4,0,($D$4-B4585+1)/365),0)</f>
        <v>0</v>
      </c>
      <c r="M4585">
        <f>ROUNDUP(IF(B4585&gt;$D$5,0,($D$5-B4585+1)/365),0)</f>
        <v>1</v>
      </c>
      <c r="N4585" s="28">
        <f>IF(OR(L4585=1,M4585=1),IF(B4585+364&lt;=$D$5,(B4585+364-$D$4+1)/365,IF(B4585&gt;$D$4,($D$5-B4585+1)/365,$D$6/365)),0)</f>
        <v>0.1186953957381974</v>
      </c>
      <c r="O4585" s="28">
        <f>'Data &amp; Parameter'!$E$16*'Data &amp; Parameter'!$E$17*('Data &amp; Parameter'!$E$18+'Data &amp; Parameter'!$E$19)*'Data &amp; Parameter'!$E$20*'Data &amp; Parameter'!$E$37*N4585</f>
        <v>0.41266879944819695</v>
      </c>
      <c r="P4585">
        <f>ROUNDUP(IF(D4585&gt;$D$4,0,($D$4-D4585+1)/365),0)</f>
        <v>0</v>
      </c>
      <c r="Q4585">
        <f>ROUNDUP(IF(D4585&gt;$D$5,0,($D$5-D4585+1)/365),0)</f>
        <v>1</v>
      </c>
      <c r="R4585" s="28">
        <f>IF(OR(P4585=1,Q4585=1),IF(D4585+364&lt;=$D$5,(D4585+364-$D$4+1)/365,IF(D4585&gt;$D$4,($D$5-D4585+1)/365,$D$6/365)),0)</f>
        <v>0.11869412734652056</v>
      </c>
      <c r="S4585" s="28">
        <f>'Data &amp; Parameter'!$E$16*'Data &amp; Parameter'!$E$17*('Data &amp; Parameter'!$E$18+'Data &amp; Parameter'!$E$19)*'Data &amp; Parameter'!$E$20*'Data &amp; Parameter'!$E$37*R4585</f>
        <v>0.41266438962532842</v>
      </c>
      <c r="T4585" s="28">
        <f t="shared" si="71"/>
        <v>0.82533318907352538</v>
      </c>
    </row>
    <row r="4586" spans="1:20" ht="15.75" customHeight="1" x14ac:dyDescent="0.35">
      <c r="A4586">
        <v>4579</v>
      </c>
      <c r="B4586" s="76">
        <v>44259.350451388891</v>
      </c>
      <c r="C4586" s="1" t="s">
        <v>14500</v>
      </c>
      <c r="D4586" s="76">
        <v>44259.351388888885</v>
      </c>
      <c r="E4586" s="1" t="s">
        <v>14501</v>
      </c>
      <c r="F4586" s="1" t="s">
        <v>14502</v>
      </c>
      <c r="G4586" s="1" t="s">
        <v>123</v>
      </c>
      <c r="H4586" s="1" t="s">
        <v>124</v>
      </c>
      <c r="I4586" s="1" t="s">
        <v>125</v>
      </c>
      <c r="J4586" s="1" t="s">
        <v>14353</v>
      </c>
      <c r="K4586" s="1" t="s">
        <v>14503</v>
      </c>
      <c r="L4586">
        <f>ROUNDUP(IF(B4586&gt;$D$4,0,($D$4-B4586+1)/365),0)</f>
        <v>0</v>
      </c>
      <c r="M4586">
        <f>ROUNDUP(IF(B4586&gt;$D$5,0,($D$5-B4586+1)/365),0)</f>
        <v>1</v>
      </c>
      <c r="N4586" s="28">
        <f>IF(OR(L4586=1,M4586=1),IF(B4586+364&lt;=$D$5,(B4586+364-$D$4+1)/365,IF(B4586&gt;$D$4,($D$5-B4586+1)/365,$D$6/365)),0)</f>
        <v>0.11684807838659976</v>
      </c>
      <c r="O4586" s="28">
        <f>'Data &amp; Parameter'!$E$16*'Data &amp; Parameter'!$E$17*('Data &amp; Parameter'!$E$18+'Data &amp; Parameter'!$E$19)*'Data &amp; Parameter'!$E$20*'Data &amp; Parameter'!$E$37*N4586</f>
        <v>0.40624622316423503</v>
      </c>
      <c r="P4586">
        <f>ROUNDUP(IF(D4586&gt;$D$4,0,($D$4-D4586+1)/365),0)</f>
        <v>0</v>
      </c>
      <c r="Q4586">
        <f>ROUNDUP(IF(D4586&gt;$D$5,0,($D$5-D4586+1)/365),0)</f>
        <v>1</v>
      </c>
      <c r="R4586" s="28">
        <f>IF(OR(P4586=1,Q4586=1),IF(D4586+364&lt;=$D$5,(D4586+364-$D$4+1)/365,IF(D4586&gt;$D$4,($D$5-D4586+1)/365,$D$6/365)),0)</f>
        <v>0.11684550989346662</v>
      </c>
      <c r="S4586" s="28">
        <f>'Data &amp; Parameter'!$E$16*'Data &amp; Parameter'!$E$17*('Data &amp; Parameter'!$E$18+'Data &amp; Parameter'!$E$19)*'Data &amp; Parameter'!$E$20*'Data &amp; Parameter'!$E$37*R4586</f>
        <v>0.40623729327296965</v>
      </c>
      <c r="T4586" s="28">
        <f t="shared" si="71"/>
        <v>0.81248351643720462</v>
      </c>
    </row>
    <row r="4587" spans="1:20" ht="15.75" customHeight="1" x14ac:dyDescent="0.35">
      <c r="A4587">
        <v>4580</v>
      </c>
      <c r="B4587" s="76">
        <v>44259.350520833337</v>
      </c>
      <c r="C4587" s="1" t="s">
        <v>14504</v>
      </c>
      <c r="D4587" s="76">
        <v>44259.351273148146</v>
      </c>
      <c r="E4587" s="1" t="s">
        <v>14505</v>
      </c>
      <c r="F4587" s="1" t="s">
        <v>14506</v>
      </c>
      <c r="G4587" s="1" t="s">
        <v>123</v>
      </c>
      <c r="H4587" s="1" t="s">
        <v>124</v>
      </c>
      <c r="I4587" s="1" t="s">
        <v>125</v>
      </c>
      <c r="J4587" s="1" t="s">
        <v>14353</v>
      </c>
      <c r="K4587" s="1" t="s">
        <v>14353</v>
      </c>
      <c r="L4587">
        <f>ROUNDUP(IF(B4587&gt;$D$4,0,($D$4-B4587+1)/365),0)</f>
        <v>0</v>
      </c>
      <c r="M4587">
        <f>ROUNDUP(IF(B4587&gt;$D$5,0,($D$5-B4587+1)/365),0)</f>
        <v>1</v>
      </c>
      <c r="N4587" s="28">
        <f>IF(OR(L4587=1,M4587=1),IF(B4587+364&lt;=$D$5,(B4587+364-$D$4+1)/365,IF(B4587&gt;$D$4,($D$5-B4587+1)/365,$D$6/365)),0)</f>
        <v>0.11684788812784325</v>
      </c>
      <c r="O4587" s="28">
        <f>'Data &amp; Parameter'!$E$16*'Data &amp; Parameter'!$E$17*('Data &amp; Parameter'!$E$18+'Data &amp; Parameter'!$E$19)*'Data &amp; Parameter'!$E$20*'Data &amp; Parameter'!$E$37*N4587</f>
        <v>0.4062455616907874</v>
      </c>
      <c r="P4587">
        <f>ROUNDUP(IF(D4587&gt;$D$4,0,($D$4-D4587+1)/365),0)</f>
        <v>0</v>
      </c>
      <c r="Q4587">
        <f>ROUNDUP(IF(D4587&gt;$D$5,0,($D$5-D4587+1)/365),0)</f>
        <v>1</v>
      </c>
      <c r="R4587" s="28">
        <f>IF(OR(P4587=1,Q4587=1),IF(D4587+364&lt;=$D$5,(D4587+364-$D$4+1)/365,IF(D4587&gt;$D$4,($D$5-D4587+1)/365,$D$6/365)),0)</f>
        <v>0.11684582699138084</v>
      </c>
      <c r="S4587" s="28">
        <f>'Data &amp; Parameter'!$E$16*'Data &amp; Parameter'!$E$17*('Data &amp; Parameter'!$E$18+'Data &amp; Parameter'!$E$19)*'Data &amp; Parameter'!$E$20*'Data &amp; Parameter'!$E$37*R4587</f>
        <v>0.40623839572866938</v>
      </c>
      <c r="T4587" s="28">
        <f t="shared" si="71"/>
        <v>0.81248395741945678</v>
      </c>
    </row>
    <row r="4588" spans="1:20" ht="15.75" customHeight="1" x14ac:dyDescent="0.35">
      <c r="A4588">
        <v>4581</v>
      </c>
      <c r="B4588" s="76">
        <v>44259.353344907402</v>
      </c>
      <c r="C4588" s="1" t="s">
        <v>14507</v>
      </c>
      <c r="D4588" s="76">
        <v>44259.353946759264</v>
      </c>
      <c r="E4588" s="1" t="s">
        <v>14508</v>
      </c>
      <c r="F4588" s="1" t="s">
        <v>14509</v>
      </c>
      <c r="G4588" s="1" t="s">
        <v>123</v>
      </c>
      <c r="H4588" s="1" t="s">
        <v>124</v>
      </c>
      <c r="I4588" s="1" t="s">
        <v>125</v>
      </c>
      <c r="J4588" s="1" t="s">
        <v>14353</v>
      </c>
      <c r="K4588" s="1" t="s">
        <v>14353</v>
      </c>
      <c r="L4588">
        <f>ROUNDUP(IF(B4588&gt;$D$4,0,($D$4-B4588+1)/365),0)</f>
        <v>0</v>
      </c>
      <c r="M4588">
        <f>ROUNDUP(IF(B4588&gt;$D$5,0,($D$5-B4588+1)/365),0)</f>
        <v>1</v>
      </c>
      <c r="N4588" s="28">
        <f>IF(OR(L4588=1,M4588=1),IF(B4588+364&lt;=$D$5,(B4588+364-$D$4+1)/365,IF(B4588&gt;$D$4,($D$5-B4588+1)/365,$D$6/365)),0)</f>
        <v>0.11684015093862449</v>
      </c>
      <c r="O4588" s="28">
        <f>'Data &amp; Parameter'!$E$16*'Data &amp; Parameter'!$E$17*('Data &amp; Parameter'!$E$18+'Data &amp; Parameter'!$E$19)*'Data &amp; Parameter'!$E$20*'Data &amp; Parameter'!$E$37*N4588</f>
        <v>0.40621866177132421</v>
      </c>
      <c r="P4588">
        <f>ROUNDUP(IF(D4588&gt;$D$4,0,($D$4-D4588+1)/365),0)</f>
        <v>0</v>
      </c>
      <c r="Q4588">
        <f>ROUNDUP(IF(D4588&gt;$D$5,0,($D$5-D4588+1)/365),0)</f>
        <v>1</v>
      </c>
      <c r="R4588" s="28">
        <f>IF(OR(P4588=1,Q4588=1),IF(D4588+364&lt;=$D$5,(D4588+364-$D$4+1)/365,IF(D4588&gt;$D$4,($D$5-D4588+1)/365,$D$6/365)),0)</f>
        <v>0.1168385020294147</v>
      </c>
      <c r="S4588" s="28">
        <f>'Data &amp; Parameter'!$E$16*'Data &amp; Parameter'!$E$17*('Data &amp; Parameter'!$E$18+'Data &amp; Parameter'!$E$19)*'Data &amp; Parameter'!$E$20*'Data &amp; Parameter'!$E$37*R4588</f>
        <v>0.40621292900149125</v>
      </c>
      <c r="T4588" s="28">
        <f t="shared" si="71"/>
        <v>0.81243159077281546</v>
      </c>
    </row>
    <row r="4589" spans="1:20" ht="15.75" customHeight="1" x14ac:dyDescent="0.35">
      <c r="A4589">
        <v>4582</v>
      </c>
      <c r="B4589" s="76">
        <v>44259.354224537034</v>
      </c>
      <c r="C4589" s="1" t="s">
        <v>14510</v>
      </c>
      <c r="D4589" s="76">
        <v>44259.354872685188</v>
      </c>
      <c r="E4589" s="1" t="s">
        <v>14511</v>
      </c>
      <c r="F4589" s="1" t="s">
        <v>14512</v>
      </c>
      <c r="G4589" s="1" t="s">
        <v>123</v>
      </c>
      <c r="H4589" s="1" t="s">
        <v>124</v>
      </c>
      <c r="I4589" s="1" t="s">
        <v>125</v>
      </c>
      <c r="J4589" s="1" t="s">
        <v>14353</v>
      </c>
      <c r="K4589" s="1" t="s">
        <v>14503</v>
      </c>
      <c r="L4589">
        <f>ROUNDUP(IF(B4589&gt;$D$4,0,($D$4-B4589+1)/365),0)</f>
        <v>0</v>
      </c>
      <c r="M4589">
        <f>ROUNDUP(IF(B4589&gt;$D$5,0,($D$5-B4589+1)/365),0)</f>
        <v>1</v>
      </c>
      <c r="N4589" s="28">
        <f>IF(OR(L4589=1,M4589=1),IF(B4589+364&lt;=$D$5,(B4589+364-$D$4+1)/365,IF(B4589&gt;$D$4,($D$5-B4589+1)/365,$D$6/365)),0)</f>
        <v>0.11683774099442852</v>
      </c>
      <c r="O4589" s="28">
        <f>'Data &amp; Parameter'!$E$16*'Data &amp; Parameter'!$E$17*('Data &amp; Parameter'!$E$18+'Data &amp; Parameter'!$E$19)*'Data &amp; Parameter'!$E$20*'Data &amp; Parameter'!$E$37*N4589</f>
        <v>0.40621028310783941</v>
      </c>
      <c r="P4589">
        <f>ROUNDUP(IF(D4589&gt;$D$4,0,($D$4-D4589+1)/365),0)</f>
        <v>0</v>
      </c>
      <c r="Q4589">
        <f>ROUNDUP(IF(D4589&gt;$D$5,0,($D$5-D4589+1)/365),0)</f>
        <v>1</v>
      </c>
      <c r="R4589" s="28">
        <f>IF(OR(P4589=1,Q4589=1),IF(D4589+364&lt;=$D$5,(D4589+364-$D$4+1)/365,IF(D4589&gt;$D$4,($D$5-D4589+1)/365,$D$6/365)),0)</f>
        <v>0.11683596524606102</v>
      </c>
      <c r="S4589" s="28">
        <f>'Data &amp; Parameter'!$E$16*'Data &amp; Parameter'!$E$17*('Data &amp; Parameter'!$E$18+'Data &amp; Parameter'!$E$19)*'Data &amp; Parameter'!$E$20*'Data &amp; Parameter'!$E$37*R4589</f>
        <v>0.40620410935575424</v>
      </c>
      <c r="T4589" s="28">
        <f t="shared" si="71"/>
        <v>0.81241439246359359</v>
      </c>
    </row>
    <row r="4590" spans="1:20" ht="15.75" customHeight="1" x14ac:dyDescent="0.35">
      <c r="A4590">
        <v>4583</v>
      </c>
      <c r="B4590" s="76">
        <v>44259.356388888889</v>
      </c>
      <c r="C4590" s="1" t="s">
        <v>14513</v>
      </c>
      <c r="D4590" s="76">
        <v>44259.356736111113</v>
      </c>
      <c r="E4590" s="1" t="s">
        <v>14514</v>
      </c>
      <c r="F4590" s="1" t="s">
        <v>14515</v>
      </c>
      <c r="G4590" s="1" t="s">
        <v>123</v>
      </c>
      <c r="H4590" s="1" t="s">
        <v>124</v>
      </c>
      <c r="I4590" s="1" t="s">
        <v>125</v>
      </c>
      <c r="J4590" s="1" t="s">
        <v>14353</v>
      </c>
      <c r="K4590" s="1" t="s">
        <v>14353</v>
      </c>
      <c r="L4590">
        <f>ROUNDUP(IF(B4590&gt;$D$4,0,($D$4-B4590+1)/365),0)</f>
        <v>0</v>
      </c>
      <c r="M4590">
        <f>ROUNDUP(IF(B4590&gt;$D$5,0,($D$5-B4590+1)/365),0)</f>
        <v>1</v>
      </c>
      <c r="N4590" s="28">
        <f>IF(OR(L4590=1,M4590=1),IF(B4590+364&lt;=$D$5,(B4590+364-$D$4+1)/365,IF(B4590&gt;$D$4,($D$5-B4590+1)/365,$D$6/365)),0)</f>
        <v>0.11683181126331688</v>
      </c>
      <c r="O4590" s="28">
        <f>'Data &amp; Parameter'!$E$16*'Data &amp; Parameter'!$E$17*('Data &amp; Parameter'!$E$18+'Data &amp; Parameter'!$E$19)*'Data &amp; Parameter'!$E$20*'Data &amp; Parameter'!$E$37*N4590</f>
        <v>0.40618966718585126</v>
      </c>
      <c r="P4590">
        <f>ROUNDUP(IF(D4590&gt;$D$4,0,($D$4-D4590+1)/365),0)</f>
        <v>0</v>
      </c>
      <c r="Q4590">
        <f>ROUNDUP(IF(D4590&gt;$D$5,0,($D$5-D4590+1)/365),0)</f>
        <v>1</v>
      </c>
      <c r="R4590" s="28">
        <f>IF(OR(P4590=1,Q4590=1),IF(D4590+364&lt;=$D$5,(D4590+364-$D$4+1)/365,IF(D4590&gt;$D$4,($D$5-D4590+1)/365,$D$6/365)),0)</f>
        <v>0.11683085996955425</v>
      </c>
      <c r="S4590" s="28">
        <f>'Data &amp; Parameter'!$E$16*'Data &amp; Parameter'!$E$17*('Data &amp; Parameter'!$E$18+'Data &amp; Parameter'!$E$19)*'Data &amp; Parameter'!$E$20*'Data &amp; Parameter'!$E$37*R4590</f>
        <v>0.40618635981868251</v>
      </c>
      <c r="T4590" s="28">
        <f t="shared" si="71"/>
        <v>0.81237602700453371</v>
      </c>
    </row>
    <row r="4591" spans="1:20" ht="15.75" customHeight="1" x14ac:dyDescent="0.35">
      <c r="A4591">
        <v>4584</v>
      </c>
      <c r="B4591" s="76">
        <v>44259.356944444444</v>
      </c>
      <c r="C4591" s="1" t="s">
        <v>14516</v>
      </c>
      <c r="D4591" s="76">
        <v>44259.357430555552</v>
      </c>
      <c r="E4591" s="1" t="s">
        <v>14517</v>
      </c>
      <c r="F4591" s="1" t="s">
        <v>14518</v>
      </c>
      <c r="G4591" s="1" t="s">
        <v>123</v>
      </c>
      <c r="H4591" s="1" t="s">
        <v>124</v>
      </c>
      <c r="I4591" s="1" t="s">
        <v>125</v>
      </c>
      <c r="J4591" s="1" t="s">
        <v>14353</v>
      </c>
      <c r="K4591" s="1" t="s">
        <v>14503</v>
      </c>
      <c r="L4591">
        <f>ROUNDUP(IF(B4591&gt;$D$4,0,($D$4-B4591+1)/365),0)</f>
        <v>0</v>
      </c>
      <c r="M4591">
        <f>ROUNDUP(IF(B4591&gt;$D$5,0,($D$5-B4591+1)/365),0)</f>
        <v>1</v>
      </c>
      <c r="N4591" s="28">
        <f>IF(OR(L4591=1,M4591=1),IF(B4591+364&lt;=$D$5,(B4591+364-$D$4+1)/365,IF(B4591&gt;$D$4,($D$5-B4591+1)/365,$D$6/365)),0)</f>
        <v>0.11683028919330467</v>
      </c>
      <c r="O4591" s="28">
        <f>'Data &amp; Parameter'!$E$16*'Data &amp; Parameter'!$E$17*('Data &amp; Parameter'!$E$18+'Data &amp; Parameter'!$E$19)*'Data &amp; Parameter'!$E$20*'Data &amp; Parameter'!$E$37*N4591</f>
        <v>0.40618437539840901</v>
      </c>
      <c r="P4591">
        <f>ROUNDUP(IF(D4591&gt;$D$4,0,($D$4-D4591+1)/365),0)</f>
        <v>0</v>
      </c>
      <c r="Q4591">
        <f>ROUNDUP(IF(D4591&gt;$D$5,0,($D$5-D4591+1)/365),0)</f>
        <v>1</v>
      </c>
      <c r="R4591" s="28">
        <f>IF(OR(P4591=1,Q4591=1),IF(D4591+364&lt;=$D$5,(D4591+364-$D$4+1)/365,IF(D4591&gt;$D$4,($D$5-D4591+1)/365,$D$6/365)),0)</f>
        <v>0.11682895738204896</v>
      </c>
      <c r="S4591" s="28">
        <f>'Data &amp; Parameter'!$E$16*'Data &amp; Parameter'!$E$17*('Data &amp; Parameter'!$E$18+'Data &amp; Parameter'!$E$19)*'Data &amp; Parameter'!$E$20*'Data &amp; Parameter'!$E$37*R4591</f>
        <v>0.4061797450844144</v>
      </c>
      <c r="T4591" s="28">
        <f t="shared" si="71"/>
        <v>0.81236412048282336</v>
      </c>
    </row>
    <row r="4592" spans="1:20" ht="15.75" customHeight="1" x14ac:dyDescent="0.35">
      <c r="A4592">
        <v>4585</v>
      </c>
      <c r="B4592" s="76">
        <v>44259.3591087963</v>
      </c>
      <c r="C4592" s="1" t="s">
        <v>14519</v>
      </c>
      <c r="D4592" s="76">
        <v>44259.359513888892</v>
      </c>
      <c r="E4592" s="1" t="s">
        <v>14520</v>
      </c>
      <c r="F4592" s="1" t="s">
        <v>14521</v>
      </c>
      <c r="G4592" s="1" t="s">
        <v>123</v>
      </c>
      <c r="H4592" s="1" t="s">
        <v>124</v>
      </c>
      <c r="I4592" s="1" t="s">
        <v>125</v>
      </c>
      <c r="J4592" s="1" t="s">
        <v>14364</v>
      </c>
      <c r="K4592" s="1" t="s">
        <v>14353</v>
      </c>
      <c r="L4592">
        <f>ROUNDUP(IF(B4592&gt;$D$4,0,($D$4-B4592+1)/365),0)</f>
        <v>0</v>
      </c>
      <c r="M4592">
        <f>ROUNDUP(IF(B4592&gt;$D$5,0,($D$5-B4592+1)/365),0)</f>
        <v>1</v>
      </c>
      <c r="N4592" s="28">
        <f>IF(OR(L4592=1,M4592=1),IF(B4592+364&lt;=$D$5,(B4592+364-$D$4+1)/365,IF(B4592&gt;$D$4,($D$5-B4592+1)/365,$D$6/365)),0)</f>
        <v>0.11682435946219301</v>
      </c>
      <c r="O4592" s="28">
        <f>'Data &amp; Parameter'!$E$16*'Data &amp; Parameter'!$E$17*('Data &amp; Parameter'!$E$18+'Data &amp; Parameter'!$E$19)*'Data &amp; Parameter'!$E$20*'Data &amp; Parameter'!$E$37*N4592</f>
        <v>0.4061637594764208</v>
      </c>
      <c r="P4592">
        <f>ROUNDUP(IF(D4592&gt;$D$4,0,($D$4-D4592+1)/365),0)</f>
        <v>0</v>
      </c>
      <c r="Q4592">
        <f>ROUNDUP(IF(D4592&gt;$D$5,0,($D$5-D4592+1)/365),0)</f>
        <v>1</v>
      </c>
      <c r="R4592" s="28">
        <f>IF(OR(P4592=1,Q4592=1),IF(D4592+364&lt;=$D$5,(D4592+364-$D$4+1)/365,IF(D4592&gt;$D$4,($D$5-D4592+1)/365,$D$6/365)),0)</f>
        <v>0.11682324961947328</v>
      </c>
      <c r="S4592" s="28">
        <f>'Data &amp; Parameter'!$E$16*'Data &amp; Parameter'!$E$17*('Data &amp; Parameter'!$E$18+'Data &amp; Parameter'!$E$19)*'Data &amp; Parameter'!$E$20*'Data &amp; Parameter'!$E$37*R4592</f>
        <v>0.40615990088140225</v>
      </c>
      <c r="T4592" s="28">
        <f t="shared" si="71"/>
        <v>0.812323660357823</v>
      </c>
    </row>
    <row r="4593" spans="1:20" ht="15.75" customHeight="1" x14ac:dyDescent="0.35">
      <c r="A4593">
        <v>4586</v>
      </c>
      <c r="B4593" s="76">
        <v>44259.362581018519</v>
      </c>
      <c r="C4593" s="1" t="s">
        <v>14522</v>
      </c>
      <c r="D4593" s="76">
        <v>44259.36310185185</v>
      </c>
      <c r="E4593" s="1" t="s">
        <v>14523</v>
      </c>
      <c r="F4593" s="1" t="s">
        <v>14524</v>
      </c>
      <c r="G4593" s="1" t="s">
        <v>123</v>
      </c>
      <c r="H4593" s="1" t="s">
        <v>124</v>
      </c>
      <c r="I4593" s="1" t="s">
        <v>125</v>
      </c>
      <c r="J4593" s="1" t="s">
        <v>14353</v>
      </c>
      <c r="K4593" s="1" t="s">
        <v>14503</v>
      </c>
      <c r="L4593">
        <f>ROUNDUP(IF(B4593&gt;$D$4,0,($D$4-B4593+1)/365),0)</f>
        <v>0</v>
      </c>
      <c r="M4593">
        <f>ROUNDUP(IF(B4593&gt;$D$5,0,($D$5-B4593+1)/365),0)</f>
        <v>1</v>
      </c>
      <c r="N4593" s="28">
        <f>IF(OR(L4593=1,M4593=1),IF(B4593+364&lt;=$D$5,(B4593+364-$D$4+1)/365,IF(B4593&gt;$D$4,($D$5-B4593+1)/365,$D$6/365)),0)</f>
        <v>0.11681484652460673</v>
      </c>
      <c r="O4593" s="28">
        <f>'Data &amp; Parameter'!$E$16*'Data &amp; Parameter'!$E$17*('Data &amp; Parameter'!$E$18+'Data &amp; Parameter'!$E$19)*'Data &amp; Parameter'!$E$20*'Data &amp; Parameter'!$E$37*N4593</f>
        <v>0.40613068580487244</v>
      </c>
      <c r="P4593">
        <f>ROUNDUP(IF(D4593&gt;$D$4,0,($D$4-D4593+1)/365),0)</f>
        <v>0</v>
      </c>
      <c r="Q4593">
        <f>ROUNDUP(IF(D4593&gt;$D$5,0,($D$5-D4593+1)/365),0)</f>
        <v>1</v>
      </c>
      <c r="R4593" s="28">
        <f>IF(OR(P4593=1,Q4593=1),IF(D4593+364&lt;=$D$5,(D4593+364-$D$4+1)/365,IF(D4593&gt;$D$4,($D$5-D4593+1)/365,$D$6/365)),0)</f>
        <v>0.11681341958397279</v>
      </c>
      <c r="S4593" s="28">
        <f>'Data &amp; Parameter'!$E$16*'Data &amp; Parameter'!$E$17*('Data &amp; Parameter'!$E$18+'Data &amp; Parameter'!$E$19)*'Data &amp; Parameter'!$E$20*'Data &amp; Parameter'!$E$37*R4593</f>
        <v>0.40612572475415404</v>
      </c>
      <c r="T4593" s="28">
        <f t="shared" si="71"/>
        <v>0.81225641055902642</v>
      </c>
    </row>
    <row r="4594" spans="1:20" ht="15.75" customHeight="1" x14ac:dyDescent="0.35">
      <c r="A4594">
        <v>4587</v>
      </c>
      <c r="B4594" s="76">
        <v>44259.363564814819</v>
      </c>
      <c r="C4594" s="1" t="s">
        <v>14525</v>
      </c>
      <c r="D4594" s="76">
        <v>44259.36414351852</v>
      </c>
      <c r="E4594" s="1" t="s">
        <v>14526</v>
      </c>
      <c r="F4594" s="1" t="s">
        <v>14527</v>
      </c>
      <c r="G4594" s="1" t="s">
        <v>123</v>
      </c>
      <c r="H4594" s="1" t="s">
        <v>124</v>
      </c>
      <c r="I4594" s="1" t="s">
        <v>125</v>
      </c>
      <c r="J4594" s="1" t="s">
        <v>14353</v>
      </c>
      <c r="K4594" s="1" t="s">
        <v>14353</v>
      </c>
      <c r="L4594">
        <f>ROUNDUP(IF(B4594&gt;$D$4,0,($D$4-B4594+1)/365),0)</f>
        <v>0</v>
      </c>
      <c r="M4594">
        <f>ROUNDUP(IF(B4594&gt;$D$5,0,($D$5-B4594+1)/365),0)</f>
        <v>1</v>
      </c>
      <c r="N4594" s="28">
        <f>IF(OR(L4594=1,M4594=1),IF(B4594+364&lt;=$D$5,(B4594+364-$D$4+1)/365,IF(B4594&gt;$D$4,($D$5-B4594+1)/365,$D$6/365)),0)</f>
        <v>0.11681215119227602</v>
      </c>
      <c r="O4594" s="28">
        <f>'Data &amp; Parameter'!$E$16*'Data &amp; Parameter'!$E$17*('Data &amp; Parameter'!$E$18+'Data &amp; Parameter'!$E$19)*'Data &amp; Parameter'!$E$20*'Data &amp; Parameter'!$E$37*N4594</f>
        <v>0.40612131493121628</v>
      </c>
      <c r="P4594">
        <f>ROUNDUP(IF(D4594&gt;$D$4,0,($D$4-D4594+1)/365),0)</f>
        <v>0</v>
      </c>
      <c r="Q4594">
        <f>ROUNDUP(IF(D4594&gt;$D$5,0,($D$5-D4594+1)/365),0)</f>
        <v>1</v>
      </c>
      <c r="R4594" s="28">
        <f>IF(OR(P4594=1,Q4594=1),IF(D4594+364&lt;=$D$5,(D4594+364-$D$4+1)/365,IF(D4594&gt;$D$4,($D$5-D4594+1)/365,$D$6/365)),0)</f>
        <v>0.11681056570268494</v>
      </c>
      <c r="S4594" s="28">
        <f>'Data &amp; Parameter'!$E$16*'Data &amp; Parameter'!$E$17*('Data &amp; Parameter'!$E$18+'Data &amp; Parameter'!$E$19)*'Data &amp; Parameter'!$E$20*'Data &amp; Parameter'!$E$37*R4594</f>
        <v>0.40611580265264791</v>
      </c>
      <c r="T4594" s="28">
        <f t="shared" si="71"/>
        <v>0.81223711758386419</v>
      </c>
    </row>
    <row r="4595" spans="1:20" ht="15.75" customHeight="1" x14ac:dyDescent="0.35">
      <c r="A4595">
        <v>4588</v>
      </c>
      <c r="B4595" s="76">
        <v>44259.365127314813</v>
      </c>
      <c r="C4595" s="1" t="s">
        <v>14528</v>
      </c>
      <c r="D4595" s="76">
        <v>44259.365624999999</v>
      </c>
      <c r="E4595" s="1" t="s">
        <v>14529</v>
      </c>
      <c r="F4595" s="1" t="s">
        <v>14530</v>
      </c>
      <c r="G4595" s="1" t="s">
        <v>123</v>
      </c>
      <c r="H4595" s="1" t="s">
        <v>124</v>
      </c>
      <c r="I4595" s="1" t="s">
        <v>125</v>
      </c>
      <c r="J4595" s="1" t="s">
        <v>14353</v>
      </c>
      <c r="K4595" s="1" t="s">
        <v>14503</v>
      </c>
      <c r="L4595">
        <f>ROUNDUP(IF(B4595&gt;$D$4,0,($D$4-B4595+1)/365),0)</f>
        <v>0</v>
      </c>
      <c r="M4595">
        <f>ROUNDUP(IF(B4595&gt;$D$5,0,($D$5-B4595+1)/365),0)</f>
        <v>1</v>
      </c>
      <c r="N4595" s="28">
        <f>IF(OR(L4595=1,M4595=1),IF(B4595+364&lt;=$D$5,(B4595+364-$D$4+1)/365,IF(B4595&gt;$D$4,($D$5-B4595+1)/365,$D$6/365)),0)</f>
        <v>0.11680787037037416</v>
      </c>
      <c r="O4595" s="28">
        <f>'Data &amp; Parameter'!$E$16*'Data &amp; Parameter'!$E$17*('Data &amp; Parameter'!$E$18+'Data &amp; Parameter'!$E$19)*'Data &amp; Parameter'!$E$20*'Data &amp; Parameter'!$E$37*N4595</f>
        <v>0.40610643177906108</v>
      </c>
      <c r="P4595">
        <f>ROUNDUP(IF(D4595&gt;$D$4,0,($D$4-D4595+1)/365),0)</f>
        <v>0</v>
      </c>
      <c r="Q4595">
        <f>ROUNDUP(IF(D4595&gt;$D$5,0,($D$5-D4595+1)/365),0)</f>
        <v>1</v>
      </c>
      <c r="R4595" s="28">
        <f>IF(OR(P4595=1,Q4595=1),IF(D4595+364&lt;=$D$5,(D4595+364-$D$4+1)/365,IF(D4595&gt;$D$4,($D$5-D4595+1)/365,$D$6/365)),0)</f>
        <v>0.11680650684931905</v>
      </c>
      <c r="S4595" s="28">
        <f>'Data &amp; Parameter'!$E$16*'Data &amp; Parameter'!$E$17*('Data &amp; Parameter'!$E$18+'Data &amp; Parameter'!$E$19)*'Data &amp; Parameter'!$E$20*'Data &amp; Parameter'!$E$37*R4595</f>
        <v>0.40610169121946871</v>
      </c>
      <c r="T4595" s="28">
        <f t="shared" si="71"/>
        <v>0.81220812299852985</v>
      </c>
    </row>
    <row r="4596" spans="1:20" ht="15.75" customHeight="1" x14ac:dyDescent="0.35">
      <c r="A4596">
        <v>4589</v>
      </c>
      <c r="B4596" s="76">
        <v>44259.366423611107</v>
      </c>
      <c r="C4596" s="1" t="s">
        <v>14531</v>
      </c>
      <c r="D4596" s="76">
        <v>44259.366782407407</v>
      </c>
      <c r="E4596" s="1" t="s">
        <v>14532</v>
      </c>
      <c r="F4596" s="1" t="s">
        <v>14533</v>
      </c>
      <c r="G4596" s="1" t="s">
        <v>123</v>
      </c>
      <c r="H4596" s="1" t="s">
        <v>124</v>
      </c>
      <c r="I4596" s="1" t="s">
        <v>125</v>
      </c>
      <c r="J4596" s="1" t="s">
        <v>14353</v>
      </c>
      <c r="K4596" s="1" t="s">
        <v>14353</v>
      </c>
      <c r="L4596">
        <f>ROUNDUP(IF(B4596&gt;$D$4,0,($D$4-B4596+1)/365),0)</f>
        <v>0</v>
      </c>
      <c r="M4596">
        <f>ROUNDUP(IF(B4596&gt;$D$5,0,($D$5-B4596+1)/365),0)</f>
        <v>1</v>
      </c>
      <c r="N4596" s="28">
        <f>IF(OR(L4596=1,M4596=1),IF(B4596+364&lt;=$D$5,(B4596+364-$D$4+1)/365,IF(B4596&gt;$D$4,($D$5-B4596+1)/365,$D$6/365)),0)</f>
        <v>0.11680431887367899</v>
      </c>
      <c r="O4596" s="28">
        <f>'Data &amp; Parameter'!$E$16*'Data &amp; Parameter'!$E$17*('Data &amp; Parameter'!$E$18+'Data &amp; Parameter'!$E$19)*'Data &amp; Parameter'!$E$20*'Data &amp; Parameter'!$E$37*N4596</f>
        <v>0.40609408427502924</v>
      </c>
      <c r="P4596">
        <f>ROUNDUP(IF(D4596&gt;$D$4,0,($D$4-D4596+1)/365),0)</f>
        <v>0</v>
      </c>
      <c r="Q4596">
        <f>ROUNDUP(IF(D4596&gt;$D$5,0,($D$5-D4596+1)/365),0)</f>
        <v>1</v>
      </c>
      <c r="R4596" s="28">
        <f>IF(OR(P4596=1,Q4596=1),IF(D4596+364&lt;=$D$5,(D4596+364-$D$4+1)/365,IF(D4596&gt;$D$4,($D$5-D4596+1)/365,$D$6/365)),0)</f>
        <v>0.11680333587011699</v>
      </c>
      <c r="S4596" s="28">
        <f>'Data &amp; Parameter'!$E$16*'Data &amp; Parameter'!$E$17*('Data &amp; Parameter'!$E$18+'Data &amp; Parameter'!$E$19)*'Data &amp; Parameter'!$E$20*'Data &amp; Parameter'!$E$37*R4596</f>
        <v>0.40609066666226284</v>
      </c>
      <c r="T4596" s="28">
        <f t="shared" si="71"/>
        <v>0.81218475093729214</v>
      </c>
    </row>
    <row r="4597" spans="1:20" ht="15.75" customHeight="1" x14ac:dyDescent="0.35">
      <c r="A4597">
        <v>4590</v>
      </c>
      <c r="B4597" s="76">
        <v>44259.367812500001</v>
      </c>
      <c r="C4597" s="1" t="s">
        <v>14534</v>
      </c>
      <c r="D4597" s="76">
        <v>44259.368425925924</v>
      </c>
      <c r="E4597" s="1" t="s">
        <v>14535</v>
      </c>
      <c r="F4597" s="1" t="s">
        <v>14536</v>
      </c>
      <c r="G4597" s="1" t="s">
        <v>123</v>
      </c>
      <c r="H4597" s="1" t="s">
        <v>124</v>
      </c>
      <c r="I4597" s="1" t="s">
        <v>125</v>
      </c>
      <c r="J4597" s="1" t="s">
        <v>14353</v>
      </c>
      <c r="K4597" s="1" t="s">
        <v>14503</v>
      </c>
      <c r="L4597">
        <f>ROUNDUP(IF(B4597&gt;$D$4,0,($D$4-B4597+1)/365),0)</f>
        <v>0</v>
      </c>
      <c r="M4597">
        <f>ROUNDUP(IF(B4597&gt;$D$5,0,($D$5-B4597+1)/365),0)</f>
        <v>1</v>
      </c>
      <c r="N4597" s="28">
        <f>IF(OR(L4597=1,M4597=1),IF(B4597+364&lt;=$D$5,(B4597+364-$D$4+1)/365,IF(B4597&gt;$D$4,($D$5-B4597+1)/365,$D$6/365)),0)</f>
        <v>0.11680051369862854</v>
      </c>
      <c r="O4597" s="28">
        <f>'Data &amp; Parameter'!$E$16*'Data &amp; Parameter'!$E$17*('Data &amp; Parameter'!$E$18+'Data &amp; Parameter'!$E$19)*'Data &amp; Parameter'!$E$20*'Data &amp; Parameter'!$E$37*N4597</f>
        <v>0.40608085480635442</v>
      </c>
      <c r="P4597">
        <f>ROUNDUP(IF(D4597&gt;$D$4,0,($D$4-D4597+1)/365),0)</f>
        <v>0</v>
      </c>
      <c r="Q4597">
        <f>ROUNDUP(IF(D4597&gt;$D$5,0,($D$5-D4597+1)/365),0)</f>
        <v>1</v>
      </c>
      <c r="R4597" s="28">
        <f>IF(OR(P4597=1,Q4597=1),IF(D4597+364&lt;=$D$5,(D4597+364-$D$4+1)/365,IF(D4597&gt;$D$4,($D$5-D4597+1)/365,$D$6/365)),0)</f>
        <v>0.11679883307965921</v>
      </c>
      <c r="S4597" s="28">
        <f>'Data &amp; Parameter'!$E$16*'Data &amp; Parameter'!$E$17*('Data &amp; Parameter'!$E$18+'Data &amp; Parameter'!$E$19)*'Data &amp; Parameter'!$E$20*'Data &amp; Parameter'!$E$37*R4597</f>
        <v>0.40607501179106231</v>
      </c>
      <c r="T4597" s="28">
        <f t="shared" si="71"/>
        <v>0.81215586659741668</v>
      </c>
    </row>
    <row r="4598" spans="1:20" ht="15.75" customHeight="1" x14ac:dyDescent="0.35">
      <c r="A4598">
        <v>4591</v>
      </c>
      <c r="B4598" s="76">
        <v>44259.370787037042</v>
      </c>
      <c r="C4598" s="1" t="s">
        <v>14537</v>
      </c>
      <c r="D4598" s="76">
        <v>44259.371724537035</v>
      </c>
      <c r="E4598" s="1" t="s">
        <v>14538</v>
      </c>
      <c r="F4598" s="1" t="s">
        <v>14539</v>
      </c>
      <c r="G4598" s="1" t="s">
        <v>123</v>
      </c>
      <c r="H4598" s="1" t="s">
        <v>124</v>
      </c>
      <c r="I4598" s="1" t="s">
        <v>125</v>
      </c>
      <c r="J4598" s="1" t="s">
        <v>14353</v>
      </c>
      <c r="K4598" s="1" t="s">
        <v>14503</v>
      </c>
      <c r="L4598">
        <f>ROUNDUP(IF(B4598&gt;$D$4,0,($D$4-B4598+1)/365),0)</f>
        <v>0</v>
      </c>
      <c r="M4598">
        <f>ROUNDUP(IF(B4598&gt;$D$5,0,($D$5-B4598+1)/365),0)</f>
        <v>1</v>
      </c>
      <c r="N4598" s="28">
        <f>IF(OR(L4598=1,M4598=1),IF(B4598+364&lt;=$D$5,(B4598+364-$D$4+1)/365,IF(B4598&gt;$D$4,($D$5-B4598+1)/365,$D$6/365)),0)</f>
        <v>0.11679236428207743</v>
      </c>
      <c r="O4598" s="28">
        <f>'Data &amp; Parameter'!$E$16*'Data &amp; Parameter'!$E$17*('Data &amp; Parameter'!$E$18+'Data &amp; Parameter'!$E$19)*'Data &amp; Parameter'!$E$20*'Data &amp; Parameter'!$E$37*N4598</f>
        <v>0.40605252169432904</v>
      </c>
      <c r="P4598">
        <f>ROUNDUP(IF(D4598&gt;$D$4,0,($D$4-D4598+1)/365),0)</f>
        <v>0</v>
      </c>
      <c r="Q4598">
        <f>ROUNDUP(IF(D4598&gt;$D$5,0,($D$5-D4598+1)/365),0)</f>
        <v>1</v>
      </c>
      <c r="R4598" s="28">
        <f>IF(OR(P4598=1,Q4598=1),IF(D4598+364&lt;=$D$5,(D4598+364-$D$4+1)/365,IF(D4598&gt;$D$4,($D$5-D4598+1)/365,$D$6/365)),0)</f>
        <v>0.11678979578894429</v>
      </c>
      <c r="S4598" s="28">
        <f>'Data &amp; Parameter'!$E$16*'Data &amp; Parameter'!$E$17*('Data &amp; Parameter'!$E$18+'Data &amp; Parameter'!$E$19)*'Data &amp; Parameter'!$E$20*'Data &amp; Parameter'!$E$37*R4598</f>
        <v>0.40604359180306365</v>
      </c>
      <c r="T4598" s="28">
        <f t="shared" si="71"/>
        <v>0.81209611349739275</v>
      </c>
    </row>
    <row r="4599" spans="1:20" ht="15.75" customHeight="1" x14ac:dyDescent="0.35">
      <c r="A4599">
        <v>4592</v>
      </c>
      <c r="B4599" s="76">
        <v>44259.37100694445</v>
      </c>
      <c r="C4599" s="1" t="s">
        <v>14540</v>
      </c>
      <c r="D4599" s="76">
        <v>44259.371793981481</v>
      </c>
      <c r="E4599" s="1" t="s">
        <v>14541</v>
      </c>
      <c r="F4599" s="1" t="s">
        <v>14542</v>
      </c>
      <c r="G4599" s="1" t="s">
        <v>123</v>
      </c>
      <c r="H4599" s="1" t="s">
        <v>124</v>
      </c>
      <c r="I4599" s="1" t="s">
        <v>125</v>
      </c>
      <c r="J4599" s="1" t="s">
        <v>14353</v>
      </c>
      <c r="K4599" s="1" t="s">
        <v>14353</v>
      </c>
      <c r="L4599">
        <f>ROUNDUP(IF(B4599&gt;$D$4,0,($D$4-B4599+1)/365),0)</f>
        <v>0</v>
      </c>
      <c r="M4599">
        <f>ROUNDUP(IF(B4599&gt;$D$5,0,($D$5-B4599+1)/365),0)</f>
        <v>1</v>
      </c>
      <c r="N4599" s="28">
        <f>IF(OR(L4599=1,M4599=1),IF(B4599+364&lt;=$D$5,(B4599+364-$D$4+1)/365,IF(B4599&gt;$D$4,($D$5-B4599+1)/365,$D$6/365)),0)</f>
        <v>0.11679176179602845</v>
      </c>
      <c r="O4599" s="28">
        <f>'Data &amp; Parameter'!$E$16*'Data &amp; Parameter'!$E$17*('Data &amp; Parameter'!$E$18+'Data &amp; Parameter'!$E$19)*'Data &amp; Parameter'!$E$20*'Data &amp; Parameter'!$E$37*N4599</f>
        <v>0.40605042702845784</v>
      </c>
      <c r="P4599">
        <f>ROUNDUP(IF(D4599&gt;$D$4,0,($D$4-D4599+1)/365),0)</f>
        <v>0</v>
      </c>
      <c r="Q4599">
        <f>ROUNDUP(IF(D4599&gt;$D$5,0,($D$5-D4599+1)/365),0)</f>
        <v>1</v>
      </c>
      <c r="R4599" s="28">
        <f>IF(OR(P4599=1,Q4599=1),IF(D4599+364&lt;=$D$5,(D4599+364-$D$4+1)/365,IF(D4599&gt;$D$4,($D$5-D4599+1)/365,$D$6/365)),0)</f>
        <v>0.11678960553018779</v>
      </c>
      <c r="S4599" s="28">
        <f>'Data &amp; Parameter'!$E$16*'Data &amp; Parameter'!$E$17*('Data &amp; Parameter'!$E$18+'Data &amp; Parameter'!$E$19)*'Data &amp; Parameter'!$E$20*'Data &amp; Parameter'!$E$37*R4599</f>
        <v>0.40604293032961608</v>
      </c>
      <c r="T4599" s="28">
        <f t="shared" si="71"/>
        <v>0.81209335735807398</v>
      </c>
    </row>
    <row r="4600" spans="1:20" ht="15.75" customHeight="1" x14ac:dyDescent="0.35">
      <c r="A4600">
        <v>4593</v>
      </c>
      <c r="B4600" s="76">
        <v>44259.374374999999</v>
      </c>
      <c r="C4600" s="1" t="s">
        <v>14543</v>
      </c>
      <c r="D4600" s="76">
        <v>44259.374849537038</v>
      </c>
      <c r="E4600" s="1" t="s">
        <v>14544</v>
      </c>
      <c r="F4600" s="1" t="s">
        <v>14545</v>
      </c>
      <c r="G4600" s="1" t="s">
        <v>123</v>
      </c>
      <c r="H4600" s="1" t="s">
        <v>124</v>
      </c>
      <c r="I4600" s="1" t="s">
        <v>125</v>
      </c>
      <c r="J4600" s="1" t="s">
        <v>14353</v>
      </c>
      <c r="K4600" s="1" t="s">
        <v>14353</v>
      </c>
      <c r="L4600">
        <f>ROUNDUP(IF(B4600&gt;$D$4,0,($D$4-B4600+1)/365),0)</f>
        <v>0</v>
      </c>
      <c r="M4600">
        <f>ROUNDUP(IF(B4600&gt;$D$5,0,($D$5-B4600+1)/365),0)</f>
        <v>1</v>
      </c>
      <c r="N4600" s="28">
        <f>IF(OR(L4600=1,M4600=1),IF(B4600+364&lt;=$D$5,(B4600+364-$D$4+1)/365,IF(B4600&gt;$D$4,($D$5-B4600+1)/365,$D$6/365)),0)</f>
        <v>0.11678253424657693</v>
      </c>
      <c r="O4600" s="28">
        <f>'Data &amp; Parameter'!$E$16*'Data &amp; Parameter'!$E$17*('Data &amp; Parameter'!$E$18+'Data &amp; Parameter'!$E$19)*'Data &amp; Parameter'!$E$20*'Data &amp; Parameter'!$E$37*N4600</f>
        <v>0.40601834556708083</v>
      </c>
      <c r="P4600">
        <f>ROUNDUP(IF(D4600&gt;$D$4,0,($D$4-D4600+1)/365),0)</f>
        <v>0</v>
      </c>
      <c r="Q4600">
        <f>ROUNDUP(IF(D4600&gt;$D$5,0,($D$5-D4600+1)/365),0)</f>
        <v>1</v>
      </c>
      <c r="R4600" s="28">
        <f>IF(OR(P4600=1,Q4600=1),IF(D4600+364&lt;=$D$5,(D4600+364-$D$4+1)/365,IF(D4600&gt;$D$4,($D$5-D4600+1)/365,$D$6/365)),0)</f>
        <v>0.11678123414510071</v>
      </c>
      <c r="S4600" s="28">
        <f>'Data &amp; Parameter'!$E$16*'Data &amp; Parameter'!$E$17*('Data &amp; Parameter'!$E$18+'Data &amp; Parameter'!$E$19)*'Data &amp; Parameter'!$E$20*'Data &amp; Parameter'!$E$37*R4600</f>
        <v>0.4060138254986147</v>
      </c>
      <c r="T4600" s="28">
        <f t="shared" si="71"/>
        <v>0.81203217106569547</v>
      </c>
    </row>
    <row r="4601" spans="1:20" ht="15.75" customHeight="1" x14ac:dyDescent="0.35">
      <c r="A4601">
        <v>4594</v>
      </c>
      <c r="B4601" s="76">
        <v>44259.374837962961</v>
      </c>
      <c r="C4601" s="1" t="s">
        <v>14546</v>
      </c>
      <c r="D4601" s="76">
        <v>44259.375659722224</v>
      </c>
      <c r="E4601" s="1" t="s">
        <v>14547</v>
      </c>
      <c r="F4601" s="1" t="s">
        <v>14548</v>
      </c>
      <c r="G4601" s="1" t="s">
        <v>123</v>
      </c>
      <c r="H4601" s="1" t="s">
        <v>124</v>
      </c>
      <c r="I4601" s="1" t="s">
        <v>125</v>
      </c>
      <c r="J4601" s="1" t="s">
        <v>14353</v>
      </c>
      <c r="K4601" s="1" t="s">
        <v>14353</v>
      </c>
      <c r="L4601">
        <f>ROUNDUP(IF(B4601&gt;$D$4,0,($D$4-B4601+1)/365),0)</f>
        <v>0</v>
      </c>
      <c r="M4601">
        <f>ROUNDUP(IF(B4601&gt;$D$5,0,($D$5-B4601+1)/365),0)</f>
        <v>1</v>
      </c>
      <c r="N4601" s="28">
        <f>IF(OR(L4601=1,M4601=1),IF(B4601+364&lt;=$D$5,(B4601+364-$D$4+1)/365,IF(B4601&gt;$D$4,($D$5-B4601+1)/365,$D$6/365)),0)</f>
        <v>0.11678126585490009</v>
      </c>
      <c r="O4601" s="28">
        <f>'Data &amp; Parameter'!$E$16*'Data &amp; Parameter'!$E$17*('Data &amp; Parameter'!$E$18+'Data &amp; Parameter'!$E$19)*'Data &amp; Parameter'!$E$20*'Data &amp; Parameter'!$E$37*N4601</f>
        <v>0.40601393574421235</v>
      </c>
      <c r="P4601">
        <f>ROUNDUP(IF(D4601&gt;$D$4,0,($D$4-D4601+1)/365),0)</f>
        <v>0</v>
      </c>
      <c r="Q4601">
        <f>ROUNDUP(IF(D4601&gt;$D$5,0,($D$5-D4601+1)/365),0)</f>
        <v>1</v>
      </c>
      <c r="R4601" s="28">
        <f>IF(OR(P4601=1,Q4601=1),IF(D4601+364&lt;=$D$5,(D4601+364-$D$4+1)/365,IF(D4601&gt;$D$4,($D$5-D4601+1)/365,$D$6/365)),0)</f>
        <v>0.11677901445966124</v>
      </c>
      <c r="S4601" s="28">
        <f>'Data &amp; Parameter'!$E$16*'Data &amp; Parameter'!$E$17*('Data &amp; Parameter'!$E$18+'Data &amp; Parameter'!$E$19)*'Data &amp; Parameter'!$E$20*'Data &amp; Parameter'!$E$37*R4601</f>
        <v>0.40600610830857742</v>
      </c>
      <c r="T4601" s="28">
        <f t="shared" si="71"/>
        <v>0.81202004405278982</v>
      </c>
    </row>
    <row r="4602" spans="1:20" ht="15.75" customHeight="1" x14ac:dyDescent="0.35">
      <c r="A4602">
        <v>4595</v>
      </c>
      <c r="B4602" s="76">
        <v>44259.376423611116</v>
      </c>
      <c r="C4602" s="1" t="s">
        <v>14549</v>
      </c>
      <c r="D4602" s="76">
        <v>44259.376967592594</v>
      </c>
      <c r="E4602" s="1" t="s">
        <v>14550</v>
      </c>
      <c r="F4602" s="1" t="s">
        <v>14551</v>
      </c>
      <c r="G4602" s="1" t="s">
        <v>123</v>
      </c>
      <c r="H4602" s="1" t="s">
        <v>124</v>
      </c>
      <c r="I4602" s="1" t="s">
        <v>125</v>
      </c>
      <c r="J4602" s="1" t="s">
        <v>14353</v>
      </c>
      <c r="K4602" s="1" t="s">
        <v>14353</v>
      </c>
      <c r="L4602">
        <f>ROUNDUP(IF(B4602&gt;$D$4,0,($D$4-B4602+1)/365),0)</f>
        <v>0</v>
      </c>
      <c r="M4602">
        <f>ROUNDUP(IF(B4602&gt;$D$5,0,($D$5-B4602+1)/365),0)</f>
        <v>1</v>
      </c>
      <c r="N4602" s="28">
        <f>IF(OR(L4602=1,M4602=1),IF(B4602+364&lt;=$D$5,(B4602+364-$D$4+1)/365,IF(B4602&gt;$D$4,($D$5-B4602+1)/365,$D$6/365)),0)</f>
        <v>0.11677692161337951</v>
      </c>
      <c r="O4602" s="28">
        <f>'Data &amp; Parameter'!$E$16*'Data &amp; Parameter'!$E$17*('Data &amp; Parameter'!$E$18+'Data &amp; Parameter'!$E$19)*'Data &amp; Parameter'!$E$20*'Data &amp; Parameter'!$E$37*N4602</f>
        <v>0.40599883210079246</v>
      </c>
      <c r="P4602">
        <f>ROUNDUP(IF(D4602&gt;$D$4,0,($D$4-D4602+1)/365),0)</f>
        <v>0</v>
      </c>
      <c r="Q4602">
        <f>ROUNDUP(IF(D4602&gt;$D$5,0,($D$5-D4602+1)/365),0)</f>
        <v>1</v>
      </c>
      <c r="R4602" s="28">
        <f>IF(OR(P4602=1,Q4602=1),IF(D4602+364&lt;=$D$5,(D4602+364-$D$4+1)/365,IF(D4602&gt;$D$4,($D$5-D4602+1)/365,$D$6/365)),0)</f>
        <v>0.11677543125316669</v>
      </c>
      <c r="S4602" s="28">
        <f>'Data &amp; Parameter'!$E$16*'Data &amp; Parameter'!$E$17*('Data &amp; Parameter'!$E$18+'Data &amp; Parameter'!$E$19)*'Data &amp; Parameter'!$E$20*'Data &amp; Parameter'!$E$37*R4602</f>
        <v>0.40599365055894793</v>
      </c>
      <c r="T4602" s="28">
        <f t="shared" si="71"/>
        <v>0.81199248265974044</v>
      </c>
    </row>
    <row r="4603" spans="1:20" ht="15.75" customHeight="1" x14ac:dyDescent="0.35">
      <c r="A4603">
        <v>4596</v>
      </c>
      <c r="B4603" s="76">
        <v>44259.378449074073</v>
      </c>
      <c r="C4603" s="1" t="s">
        <v>14552</v>
      </c>
      <c r="D4603" s="76">
        <v>44259.378969907411</v>
      </c>
      <c r="E4603" s="1" t="s">
        <v>14553</v>
      </c>
      <c r="F4603" s="1" t="s">
        <v>14554</v>
      </c>
      <c r="G4603" s="1" t="s">
        <v>123</v>
      </c>
      <c r="H4603" s="1" t="s">
        <v>124</v>
      </c>
      <c r="I4603" s="1" t="s">
        <v>125</v>
      </c>
      <c r="J4603" s="1" t="s">
        <v>14353</v>
      </c>
      <c r="K4603" s="1" t="s">
        <v>14353</v>
      </c>
      <c r="L4603">
        <f>ROUNDUP(IF(B4603&gt;$D$4,0,($D$4-B4603+1)/365),0)</f>
        <v>0</v>
      </c>
      <c r="M4603">
        <f>ROUNDUP(IF(B4603&gt;$D$5,0,($D$5-B4603+1)/365),0)</f>
        <v>1</v>
      </c>
      <c r="N4603" s="28">
        <f>IF(OR(L4603=1,M4603=1),IF(B4603+364&lt;=$D$5,(B4603+364-$D$4+1)/365,IF(B4603&gt;$D$4,($D$5-B4603+1)/365,$D$6/365)),0)</f>
        <v>0.1167713723998008</v>
      </c>
      <c r="O4603" s="28">
        <f>'Data &amp; Parameter'!$E$16*'Data &amp; Parameter'!$E$17*('Data &amp; Parameter'!$E$18+'Data &amp; Parameter'!$E$19)*'Data &amp; Parameter'!$E$20*'Data &amp; Parameter'!$E$37*N4603</f>
        <v>0.40597953912576873</v>
      </c>
      <c r="P4603">
        <f>ROUNDUP(IF(D4603&gt;$D$4,0,($D$4-D4603+1)/365),0)</f>
        <v>0</v>
      </c>
      <c r="Q4603">
        <f>ROUNDUP(IF(D4603&gt;$D$5,0,($D$5-D4603+1)/365),0)</f>
        <v>1</v>
      </c>
      <c r="R4603" s="28">
        <f>IF(OR(P4603=1,Q4603=1),IF(D4603+364&lt;=$D$5,(D4603+364-$D$4+1)/365,IF(D4603&gt;$D$4,($D$5-D4603+1)/365,$D$6/365)),0)</f>
        <v>0.11676994545914691</v>
      </c>
      <c r="S4603" s="28">
        <f>'Data &amp; Parameter'!$E$16*'Data &amp; Parameter'!$E$17*('Data &amp; Parameter'!$E$18+'Data &amp; Parameter'!$E$19)*'Data &amp; Parameter'!$E$20*'Data &amp; Parameter'!$E$37*R4603</f>
        <v>0.40597457807498105</v>
      </c>
      <c r="T4603" s="28">
        <f t="shared" si="71"/>
        <v>0.81195411720074984</v>
      </c>
    </row>
    <row r="4604" spans="1:20" ht="15.75" customHeight="1" x14ac:dyDescent="0.35">
      <c r="A4604">
        <v>4597</v>
      </c>
      <c r="B4604" s="76">
        <v>44259.384027777778</v>
      </c>
      <c r="C4604" s="1" t="s">
        <v>14555</v>
      </c>
      <c r="D4604" s="76">
        <v>44259.38449074074</v>
      </c>
      <c r="E4604" s="1" t="s">
        <v>14556</v>
      </c>
      <c r="F4604" s="1" t="s">
        <v>14557</v>
      </c>
      <c r="G4604" s="1" t="s">
        <v>123</v>
      </c>
      <c r="H4604" s="1" t="s">
        <v>124</v>
      </c>
      <c r="I4604" s="1" t="s">
        <v>125</v>
      </c>
      <c r="J4604" s="1" t="s">
        <v>14353</v>
      </c>
      <c r="K4604" s="1" t="s">
        <v>14503</v>
      </c>
      <c r="L4604">
        <f>ROUNDUP(IF(B4604&gt;$D$4,0,($D$4-B4604+1)/365),0)</f>
        <v>0</v>
      </c>
      <c r="M4604">
        <f>ROUNDUP(IF(B4604&gt;$D$5,0,($D$5-B4604+1)/365),0)</f>
        <v>1</v>
      </c>
      <c r="N4604" s="28">
        <f>IF(OR(L4604=1,M4604=1),IF(B4604+364&lt;=$D$5,(B4604+364-$D$4+1)/365,IF(B4604&gt;$D$4,($D$5-B4604+1)/365,$D$6/365)),0)</f>
        <v>0.11675608828006</v>
      </c>
      <c r="O4604" s="28">
        <f>'Data &amp; Parameter'!$E$16*'Data &amp; Parameter'!$E$17*('Data &amp; Parameter'!$E$18+'Data &amp; Parameter'!$E$19)*'Data &amp; Parameter'!$E$20*'Data &amp; Parameter'!$E$37*N4604</f>
        <v>0.40592640076008207</v>
      </c>
      <c r="P4604">
        <f>ROUNDUP(IF(D4604&gt;$D$4,0,($D$4-D4604+1)/365),0)</f>
        <v>0</v>
      </c>
      <c r="Q4604">
        <f>ROUNDUP(IF(D4604&gt;$D$5,0,($D$5-D4604+1)/365),0)</f>
        <v>1</v>
      </c>
      <c r="R4604" s="28">
        <f>IF(OR(P4604=1,Q4604=1),IF(D4604+364&lt;=$D$5,(D4604+364-$D$4+1)/365,IF(D4604&gt;$D$4,($D$5-D4604+1)/365,$D$6/365)),0)</f>
        <v>0.11675481988838315</v>
      </c>
      <c r="S4604" s="28">
        <f>'Data &amp; Parameter'!$E$16*'Data &amp; Parameter'!$E$17*('Data &amp; Parameter'!$E$18+'Data &amp; Parameter'!$E$19)*'Data &amp; Parameter'!$E$20*'Data &amp; Parameter'!$E$37*R4604</f>
        <v>0.40592199093721354</v>
      </c>
      <c r="T4604" s="28">
        <f t="shared" si="71"/>
        <v>0.81184839169729561</v>
      </c>
    </row>
    <row r="4605" spans="1:20" ht="15.75" customHeight="1" x14ac:dyDescent="0.35">
      <c r="A4605">
        <v>4598</v>
      </c>
      <c r="B4605" s="76">
        <v>44259.38480324074</v>
      </c>
      <c r="C4605" s="1" t="s">
        <v>14558</v>
      </c>
      <c r="D4605" s="76">
        <v>44259.385520833333</v>
      </c>
      <c r="E4605" s="1" t="s">
        <v>14559</v>
      </c>
      <c r="F4605" s="1" t="s">
        <v>14560</v>
      </c>
      <c r="G4605" s="1" t="s">
        <v>123</v>
      </c>
      <c r="H4605" s="1" t="s">
        <v>124</v>
      </c>
      <c r="I4605" s="1" t="s">
        <v>125</v>
      </c>
      <c r="J4605" s="1" t="s">
        <v>14364</v>
      </c>
      <c r="K4605" s="1" t="s">
        <v>14353</v>
      </c>
      <c r="L4605">
        <f>ROUNDUP(IF(B4605&gt;$D$4,0,($D$4-B4605+1)/365),0)</f>
        <v>0</v>
      </c>
      <c r="M4605">
        <f>ROUNDUP(IF(B4605&gt;$D$5,0,($D$5-B4605+1)/365),0)</f>
        <v>1</v>
      </c>
      <c r="N4605" s="28">
        <f>IF(OR(L4605=1,M4605=1),IF(B4605+364&lt;=$D$5,(B4605+364-$D$4+1)/365,IF(B4605&gt;$D$4,($D$5-B4605+1)/365,$D$6/365)),0)</f>
        <v>0.11675396372399879</v>
      </c>
      <c r="O4605" s="28">
        <f>'Data &amp; Parameter'!$E$16*'Data &amp; Parameter'!$E$17*('Data &amp; Parameter'!$E$18+'Data &amp; Parameter'!$E$19)*'Data &amp; Parameter'!$E$20*'Data &amp; Parameter'!$E$37*N4605</f>
        <v>0.40591901430676863</v>
      </c>
      <c r="P4605">
        <f>ROUNDUP(IF(D4605&gt;$D$4,0,($D$4-D4605+1)/365),0)</f>
        <v>0</v>
      </c>
      <c r="Q4605">
        <f>ROUNDUP(IF(D4605&gt;$D$5,0,($D$5-D4605+1)/365),0)</f>
        <v>1</v>
      </c>
      <c r="R4605" s="28">
        <f>IF(OR(P4605=1,Q4605=1),IF(D4605+364&lt;=$D$5,(D4605+364-$D$4+1)/365,IF(D4605&gt;$D$4,($D$5-D4605+1)/365,$D$6/365)),0)</f>
        <v>0.11675199771689471</v>
      </c>
      <c r="S4605" s="28">
        <f>'Data &amp; Parameter'!$E$16*'Data &amp; Parameter'!$E$17*('Data &amp; Parameter'!$E$18+'Data &amp; Parameter'!$E$19)*'Data &amp; Parameter'!$E$20*'Data &amp; Parameter'!$E$37*R4605</f>
        <v>0.40591217908130517</v>
      </c>
      <c r="T4605" s="28">
        <f t="shared" si="71"/>
        <v>0.81183119338807375</v>
      </c>
    </row>
    <row r="4606" spans="1:20" ht="15.75" customHeight="1" x14ac:dyDescent="0.35">
      <c r="A4606">
        <v>4599</v>
      </c>
      <c r="B4606" s="76">
        <v>44259.386921296296</v>
      </c>
      <c r="C4606" s="1" t="s">
        <v>14561</v>
      </c>
      <c r="D4606" s="76">
        <v>44259.387499999997</v>
      </c>
      <c r="E4606" s="1" t="s">
        <v>14562</v>
      </c>
      <c r="F4606" s="1" t="s">
        <v>14563</v>
      </c>
      <c r="G4606" s="1" t="s">
        <v>123</v>
      </c>
      <c r="H4606" s="1" t="s">
        <v>124</v>
      </c>
      <c r="I4606" s="1" t="s">
        <v>125</v>
      </c>
      <c r="J4606" s="1" t="s">
        <v>14353</v>
      </c>
      <c r="K4606" s="1" t="s">
        <v>14503</v>
      </c>
      <c r="L4606">
        <f>ROUNDUP(IF(B4606&gt;$D$4,0,($D$4-B4606+1)/365),0)</f>
        <v>0</v>
      </c>
      <c r="M4606">
        <f>ROUNDUP(IF(B4606&gt;$D$5,0,($D$5-B4606+1)/365),0)</f>
        <v>1</v>
      </c>
      <c r="N4606" s="28">
        <f>IF(OR(L4606=1,M4606=1),IF(B4606+364&lt;=$D$5,(B4606+364-$D$4+1)/365,IF(B4606&gt;$D$4,($D$5-B4606+1)/365,$D$6/365)),0)</f>
        <v>0.1167481608320648</v>
      </c>
      <c r="O4606" s="28">
        <f>'Data &amp; Parameter'!$E$16*'Data &amp; Parameter'!$E$17*('Data &amp; Parameter'!$E$18+'Data &amp; Parameter'!$E$19)*'Data &amp; Parameter'!$E$20*'Data &amp; Parameter'!$E$37*N4606</f>
        <v>0.40589883936710197</v>
      </c>
      <c r="P4606">
        <f>ROUNDUP(IF(D4606&gt;$D$4,0,($D$4-D4606+1)/365),0)</f>
        <v>0</v>
      </c>
      <c r="Q4606">
        <f>ROUNDUP(IF(D4606&gt;$D$5,0,($D$5-D4606+1)/365),0)</f>
        <v>1</v>
      </c>
      <c r="R4606" s="28">
        <f>IF(OR(P4606=1,Q4606=1),IF(D4606+364&lt;=$D$5,(D4606+364-$D$4+1)/365,IF(D4606&gt;$D$4,($D$5-D4606+1)/365,$D$6/365)),0)</f>
        <v>0.11674657534247372</v>
      </c>
      <c r="S4606" s="28">
        <f>'Data &amp; Parameter'!$E$16*'Data &amp; Parameter'!$E$17*('Data &amp; Parameter'!$E$18+'Data &amp; Parameter'!$E$19)*'Data &amp; Parameter'!$E$20*'Data &amp; Parameter'!$E$37*R4606</f>
        <v>0.40589332708853365</v>
      </c>
      <c r="T4606" s="28">
        <f t="shared" si="71"/>
        <v>0.81179216645563557</v>
      </c>
    </row>
    <row r="4607" spans="1:20" ht="15.75" customHeight="1" x14ac:dyDescent="0.35">
      <c r="A4607">
        <v>4600</v>
      </c>
      <c r="B4607" s="76">
        <v>44259.388703703706</v>
      </c>
      <c r="C4607" s="1" t="s">
        <v>14564</v>
      </c>
      <c r="D4607" s="76">
        <v>44259.389421296291</v>
      </c>
      <c r="E4607" s="1" t="s">
        <v>14565</v>
      </c>
      <c r="F4607" s="1" t="s">
        <v>14566</v>
      </c>
      <c r="G4607" s="1" t="s">
        <v>123</v>
      </c>
      <c r="H4607" s="1" t="s">
        <v>124</v>
      </c>
      <c r="I4607" s="1" t="s">
        <v>125</v>
      </c>
      <c r="J4607" s="1" t="s">
        <v>14353</v>
      </c>
      <c r="K4607" s="1" t="s">
        <v>14353</v>
      </c>
      <c r="L4607">
        <f>ROUNDUP(IF(B4607&gt;$D$4,0,($D$4-B4607+1)/365),0)</f>
        <v>0</v>
      </c>
      <c r="M4607">
        <f>ROUNDUP(IF(B4607&gt;$D$5,0,($D$5-B4607+1)/365),0)</f>
        <v>1</v>
      </c>
      <c r="N4607" s="28">
        <f>IF(OR(L4607=1,M4607=1),IF(B4607+364&lt;=$D$5,(B4607+364-$D$4+1)/365,IF(B4607&gt;$D$4,($D$5-B4607+1)/365,$D$6/365)),0)</f>
        <v>0.11674327752409401</v>
      </c>
      <c r="O4607" s="28">
        <f>'Data &amp; Parameter'!$E$16*'Data &amp; Parameter'!$E$17*('Data &amp; Parameter'!$E$18+'Data &amp; Parameter'!$E$19)*'Data &amp; Parameter'!$E$20*'Data &amp; Parameter'!$E$37*N4607</f>
        <v>0.4058818615490063</v>
      </c>
      <c r="P4607">
        <f>ROUNDUP(IF(D4607&gt;$D$4,0,($D$4-D4607+1)/365),0)</f>
        <v>0</v>
      </c>
      <c r="Q4607">
        <f>ROUNDUP(IF(D4607&gt;$D$5,0,($D$5-D4607+1)/365),0)</f>
        <v>1</v>
      </c>
      <c r="R4607" s="28">
        <f>IF(OR(P4607=1,Q4607=1),IF(D4607+364&lt;=$D$5,(D4607+364-$D$4+1)/365,IF(D4607&gt;$D$4,($D$5-D4607+1)/365,$D$6/365)),0)</f>
        <v>0.11674131151700985</v>
      </c>
      <c r="S4607" s="28">
        <f>'Data &amp; Parameter'!$E$16*'Data &amp; Parameter'!$E$17*('Data &amp; Parameter'!$E$18+'Data &amp; Parameter'!$E$19)*'Data &amp; Parameter'!$E$20*'Data &amp; Parameter'!$E$37*R4607</f>
        <v>0.40587502632361205</v>
      </c>
      <c r="T4607" s="28">
        <f t="shared" si="71"/>
        <v>0.81175688787261835</v>
      </c>
    </row>
    <row r="4608" spans="1:20" ht="15.75" customHeight="1" x14ac:dyDescent="0.35">
      <c r="A4608">
        <v>4601</v>
      </c>
      <c r="B4608" s="76">
        <v>44259.391111111108</v>
      </c>
      <c r="C4608" s="1" t="s">
        <v>14567</v>
      </c>
      <c r="D4608" s="76">
        <v>44259.392025462963</v>
      </c>
      <c r="E4608" s="1" t="s">
        <v>14568</v>
      </c>
      <c r="F4608" s="1" t="s">
        <v>14569</v>
      </c>
      <c r="G4608" s="1" t="s">
        <v>123</v>
      </c>
      <c r="H4608" s="1" t="s">
        <v>124</v>
      </c>
      <c r="I4608" s="1" t="s">
        <v>125</v>
      </c>
      <c r="J4608" s="1" t="s">
        <v>14353</v>
      </c>
      <c r="K4608" s="1" t="s">
        <v>14503</v>
      </c>
      <c r="L4608">
        <f>ROUNDUP(IF(B4608&gt;$D$4,0,($D$4-B4608+1)/365),0)</f>
        <v>0</v>
      </c>
      <c r="M4608">
        <f>ROUNDUP(IF(B4608&gt;$D$5,0,($D$5-B4608+1)/365),0)</f>
        <v>1</v>
      </c>
      <c r="N4608" s="28">
        <f>IF(OR(L4608=1,M4608=1),IF(B4608+364&lt;=$D$5,(B4608+364-$D$4+1)/365,IF(B4608&gt;$D$4,($D$5-B4608+1)/365,$D$6/365)),0)</f>
        <v>0.11673668188737443</v>
      </c>
      <c r="O4608" s="28">
        <f>'Data &amp; Parameter'!$E$16*'Data &amp; Parameter'!$E$17*('Data &amp; Parameter'!$E$18+'Data &amp; Parameter'!$E$19)*'Data &amp; Parameter'!$E$20*'Data &amp; Parameter'!$E$37*N4608</f>
        <v>0.40585893047009008</v>
      </c>
      <c r="P4608">
        <f>ROUNDUP(IF(D4608&gt;$D$4,0,($D$4-D4608+1)/365),0)</f>
        <v>0</v>
      </c>
      <c r="Q4608">
        <f>ROUNDUP(IF(D4608&gt;$D$5,0,($D$5-D4608+1)/365),0)</f>
        <v>1</v>
      </c>
      <c r="R4608" s="28">
        <f>IF(OR(P4608=1,Q4608=1),IF(D4608+364&lt;=$D$5,(D4608+364-$D$4+1)/365,IF(D4608&gt;$D$4,($D$5-D4608+1)/365,$D$6/365)),0)</f>
        <v>0.11673417681380022</v>
      </c>
      <c r="S4608" s="28">
        <f>'Data &amp; Parameter'!$E$16*'Data &amp; Parameter'!$E$17*('Data &amp; Parameter'!$E$18+'Data &amp; Parameter'!$E$19)*'Data &amp; Parameter'!$E$20*'Data &amp; Parameter'!$E$37*R4608</f>
        <v>0.4058502210698815</v>
      </c>
      <c r="T4608" s="28">
        <f t="shared" si="71"/>
        <v>0.81170915153997159</v>
      </c>
    </row>
    <row r="4609" spans="1:20" ht="15.75" customHeight="1" x14ac:dyDescent="0.35">
      <c r="A4609">
        <v>4602</v>
      </c>
      <c r="B4609" s="76">
        <v>44259.392083333332</v>
      </c>
      <c r="C4609" s="1" t="s">
        <v>14570</v>
      </c>
      <c r="D4609" s="76">
        <v>44259.393090277779</v>
      </c>
      <c r="E4609" s="1" t="s">
        <v>14571</v>
      </c>
      <c r="F4609" s="1" t="s">
        <v>14572</v>
      </c>
      <c r="G4609" s="1" t="s">
        <v>123</v>
      </c>
      <c r="H4609" s="1" t="s">
        <v>124</v>
      </c>
      <c r="I4609" s="1" t="s">
        <v>125</v>
      </c>
      <c r="J4609" s="1" t="s">
        <v>14353</v>
      </c>
      <c r="K4609" s="1" t="s">
        <v>14353</v>
      </c>
      <c r="L4609">
        <f>ROUNDUP(IF(B4609&gt;$D$4,0,($D$4-B4609+1)/365),0)</f>
        <v>0</v>
      </c>
      <c r="M4609">
        <f>ROUNDUP(IF(B4609&gt;$D$5,0,($D$5-B4609+1)/365),0)</f>
        <v>1</v>
      </c>
      <c r="N4609" s="28">
        <f>IF(OR(L4609=1,M4609=1),IF(B4609+364&lt;=$D$5,(B4609+364-$D$4+1)/365,IF(B4609&gt;$D$4,($D$5-B4609+1)/365,$D$6/365)),0)</f>
        <v>0.1167340182648431</v>
      </c>
      <c r="O4609" s="28">
        <f>'Data &amp; Parameter'!$E$16*'Data &amp; Parameter'!$E$17*('Data &amp; Parameter'!$E$18+'Data &amp; Parameter'!$E$19)*'Data &amp; Parameter'!$E$20*'Data &amp; Parameter'!$E$37*N4609</f>
        <v>0.40584966984203158</v>
      </c>
      <c r="P4609">
        <f>ROUNDUP(IF(D4609&gt;$D$4,0,($D$4-D4609+1)/365),0)</f>
        <v>0</v>
      </c>
      <c r="Q4609">
        <f>ROUNDUP(IF(D4609&gt;$D$5,0,($D$5-D4609+1)/365),0)</f>
        <v>1</v>
      </c>
      <c r="R4609" s="28">
        <f>IF(OR(P4609=1,Q4609=1),IF(D4609+364&lt;=$D$5,(D4609+364-$D$4+1)/365,IF(D4609&gt;$D$4,($D$5-D4609+1)/365,$D$6/365)),0)</f>
        <v>0.11673125951293352</v>
      </c>
      <c r="S4609" s="28">
        <f>'Data &amp; Parameter'!$E$16*'Data &amp; Parameter'!$E$17*('Data &amp; Parameter'!$E$18+'Data &amp; Parameter'!$E$19)*'Data &amp; Parameter'!$E$20*'Data &amp; Parameter'!$E$37*R4609</f>
        <v>0.40584007847724929</v>
      </c>
      <c r="T4609" s="28">
        <f t="shared" si="71"/>
        <v>0.81168974831928087</v>
      </c>
    </row>
    <row r="4610" spans="1:20" ht="15.75" customHeight="1" x14ac:dyDescent="0.35">
      <c r="A4610">
        <v>4603</v>
      </c>
      <c r="B4610" s="76">
        <v>44259.395729166667</v>
      </c>
      <c r="C4610" s="1" t="s">
        <v>14573</v>
      </c>
      <c r="D4610" s="76">
        <v>44259.396550925929</v>
      </c>
      <c r="E4610" s="1" t="s">
        <v>14574</v>
      </c>
      <c r="F4610" s="1" t="s">
        <v>14575</v>
      </c>
      <c r="G4610" s="1" t="s">
        <v>123</v>
      </c>
      <c r="H4610" s="1" t="s">
        <v>124</v>
      </c>
      <c r="I4610" s="1" t="s">
        <v>125</v>
      </c>
      <c r="J4610" s="1" t="s">
        <v>14353</v>
      </c>
      <c r="K4610" s="1" t="s">
        <v>14353</v>
      </c>
      <c r="L4610">
        <f>ROUNDUP(IF(B4610&gt;$D$4,0,($D$4-B4610+1)/365),0)</f>
        <v>0</v>
      </c>
      <c r="M4610">
        <f>ROUNDUP(IF(B4610&gt;$D$5,0,($D$5-B4610+1)/365),0)</f>
        <v>1</v>
      </c>
      <c r="N4610" s="28">
        <f>IF(OR(L4610=1,M4610=1),IF(B4610+364&lt;=$D$5,(B4610+364-$D$4+1)/365,IF(B4610&gt;$D$4,($D$5-B4610+1)/365,$D$6/365)),0)</f>
        <v>0.11672402968036556</v>
      </c>
      <c r="O4610" s="28">
        <f>'Data &amp; Parameter'!$E$16*'Data &amp; Parameter'!$E$17*('Data &amp; Parameter'!$E$18+'Data &amp; Parameter'!$E$19)*'Data &amp; Parameter'!$E$20*'Data &amp; Parameter'!$E$37*N4610</f>
        <v>0.40581494248686417</v>
      </c>
      <c r="P4610">
        <f>ROUNDUP(IF(D4610&gt;$D$4,0,($D$4-D4610+1)/365),0)</f>
        <v>0</v>
      </c>
      <c r="Q4610">
        <f>ROUNDUP(IF(D4610&gt;$D$5,0,($D$5-D4610+1)/365),0)</f>
        <v>1</v>
      </c>
      <c r="R4610" s="28">
        <f>IF(OR(P4610=1,Q4610=1),IF(D4610+364&lt;=$D$5,(D4610+364-$D$4+1)/365,IF(D4610&gt;$D$4,($D$5-D4610+1)/365,$D$6/365)),0)</f>
        <v>0.11672177828512671</v>
      </c>
      <c r="S4610" s="28">
        <f>'Data &amp; Parameter'!$E$16*'Data &amp; Parameter'!$E$17*('Data &amp; Parameter'!$E$18+'Data &amp; Parameter'!$E$19)*'Data &amp; Parameter'!$E$20*'Data &amp; Parameter'!$E$37*R4610</f>
        <v>0.40580711505122929</v>
      </c>
      <c r="T4610" s="28">
        <f t="shared" si="71"/>
        <v>0.81162205753809347</v>
      </c>
    </row>
    <row r="4611" spans="1:20" ht="15.75" customHeight="1" x14ac:dyDescent="0.35">
      <c r="A4611">
        <v>4604</v>
      </c>
      <c r="B4611" s="76">
        <v>44259.398668981477</v>
      </c>
      <c r="C4611" s="1" t="s">
        <v>14576</v>
      </c>
      <c r="D4611" s="76">
        <v>44259.39916666667</v>
      </c>
      <c r="E4611" s="1" t="s">
        <v>14577</v>
      </c>
      <c r="F4611" s="1" t="s">
        <v>14578</v>
      </c>
      <c r="G4611" s="1" t="s">
        <v>123</v>
      </c>
      <c r="H4611" s="1" t="s">
        <v>124</v>
      </c>
      <c r="I4611" s="1" t="s">
        <v>125</v>
      </c>
      <c r="J4611" s="1" t="s">
        <v>14353</v>
      </c>
      <c r="K4611" s="1" t="s">
        <v>14353</v>
      </c>
      <c r="L4611">
        <f>ROUNDUP(IF(B4611&gt;$D$4,0,($D$4-B4611+1)/365),0)</f>
        <v>0</v>
      </c>
      <c r="M4611">
        <f>ROUNDUP(IF(B4611&gt;$D$5,0,($D$5-B4611+1)/365),0)</f>
        <v>1</v>
      </c>
      <c r="N4611" s="28">
        <f>IF(OR(L4611=1,M4611=1),IF(B4611+364&lt;=$D$5,(B4611+364-$D$4+1)/365,IF(B4611&gt;$D$4,($D$5-B4611+1)/365,$D$6/365)),0)</f>
        <v>0.11671597539321264</v>
      </c>
      <c r="O4611" s="28">
        <f>'Data &amp; Parameter'!$E$16*'Data &amp; Parameter'!$E$17*('Data &amp; Parameter'!$E$18+'Data &amp; Parameter'!$E$19)*'Data &amp; Parameter'!$E$20*'Data &amp; Parameter'!$E$37*N4611</f>
        <v>0.40578694011163191</v>
      </c>
      <c r="P4611">
        <f>ROUNDUP(IF(D4611&gt;$D$4,0,($D$4-D4611+1)/365),0)</f>
        <v>0</v>
      </c>
      <c r="Q4611">
        <f>ROUNDUP(IF(D4611&gt;$D$5,0,($D$5-D4611+1)/365),0)</f>
        <v>1</v>
      </c>
      <c r="R4611" s="28">
        <f>IF(OR(P4611=1,Q4611=1),IF(D4611+364&lt;=$D$5,(D4611+364-$D$4+1)/365,IF(D4611&gt;$D$4,($D$5-D4611+1)/365,$D$6/365)),0)</f>
        <v>0.11671461187213761</v>
      </c>
      <c r="S4611" s="28">
        <f>'Data &amp; Parameter'!$E$16*'Data &amp; Parameter'!$E$17*('Data &amp; Parameter'!$E$18+'Data &amp; Parameter'!$E$19)*'Data &amp; Parameter'!$E$20*'Data &amp; Parameter'!$E$37*R4611</f>
        <v>0.40578219955197026</v>
      </c>
      <c r="T4611" s="28">
        <f t="shared" si="71"/>
        <v>0.81156913966360222</v>
      </c>
    </row>
    <row r="4612" spans="1:20" ht="15.75" customHeight="1" x14ac:dyDescent="0.35">
      <c r="A4612">
        <v>4605</v>
      </c>
      <c r="B4612" s="76">
        <v>44259.401342592595</v>
      </c>
      <c r="C4612" s="1" t="s">
        <v>14579</v>
      </c>
      <c r="D4612" s="76">
        <v>44259.402187500003</v>
      </c>
      <c r="E4612" s="1" t="s">
        <v>14580</v>
      </c>
      <c r="F4612" s="1" t="s">
        <v>14581</v>
      </c>
      <c r="G4612" s="1" t="s">
        <v>123</v>
      </c>
      <c r="H4612" s="1" t="s">
        <v>124</v>
      </c>
      <c r="I4612" s="1" t="s">
        <v>125</v>
      </c>
      <c r="J4612" s="1" t="s">
        <v>14582</v>
      </c>
      <c r="K4612" s="1" t="s">
        <v>14583</v>
      </c>
      <c r="L4612">
        <f>ROUNDUP(IF(B4612&gt;$D$4,0,($D$4-B4612+1)/365),0)</f>
        <v>0</v>
      </c>
      <c r="M4612">
        <f>ROUNDUP(IF(B4612&gt;$D$5,0,($D$5-B4612+1)/365),0)</f>
        <v>1</v>
      </c>
      <c r="N4612" s="28">
        <f>IF(OR(L4612=1,M4612=1),IF(B4612+364&lt;=$D$5,(B4612+364-$D$4+1)/365,IF(B4612&gt;$D$4,($D$5-B4612+1)/365,$D$6/365)),0)</f>
        <v>0.11670865043124649</v>
      </c>
      <c r="O4612" s="28">
        <f>'Data &amp; Parameter'!$E$16*'Data &amp; Parameter'!$E$17*('Data &amp; Parameter'!$E$18+'Data &amp; Parameter'!$E$19)*'Data &amp; Parameter'!$E$20*'Data &amp; Parameter'!$E$37*N4612</f>
        <v>0.40576147338445367</v>
      </c>
      <c r="P4612">
        <f>ROUNDUP(IF(D4612&gt;$D$4,0,($D$4-D4612+1)/365),0)</f>
        <v>0</v>
      </c>
      <c r="Q4612">
        <f>ROUNDUP(IF(D4612&gt;$D$5,0,($D$5-D4612+1)/365),0)</f>
        <v>1</v>
      </c>
      <c r="R4612" s="28">
        <f>IF(OR(P4612=1,Q4612=1),IF(D4612+364&lt;=$D$5,(D4612+364-$D$4+1)/365,IF(D4612&gt;$D$4,($D$5-D4612+1)/365,$D$6/365)),0)</f>
        <v>0.11670633561642879</v>
      </c>
      <c r="S4612" s="28">
        <f>'Data &amp; Parameter'!$E$16*'Data &amp; Parameter'!$E$17*('Data &amp; Parameter'!$E$18+'Data &amp; Parameter'!$E$19)*'Data &amp; Parameter'!$E$20*'Data &amp; Parameter'!$E$37*R4612</f>
        <v>0.40575342545769272</v>
      </c>
      <c r="T4612" s="28">
        <f t="shared" si="71"/>
        <v>0.81151489884214634</v>
      </c>
    </row>
    <row r="4613" spans="1:20" ht="15.75" customHeight="1" x14ac:dyDescent="0.35">
      <c r="A4613">
        <v>4606</v>
      </c>
      <c r="B4613" s="76">
        <v>44259.401423611111</v>
      </c>
      <c r="C4613" s="1" t="s">
        <v>14584</v>
      </c>
      <c r="D4613" s="76">
        <v>44259.402638888889</v>
      </c>
      <c r="E4613" s="1" t="s">
        <v>14585</v>
      </c>
      <c r="F4613" s="1" t="s">
        <v>14586</v>
      </c>
      <c r="G4613" s="1" t="s">
        <v>123</v>
      </c>
      <c r="H4613" s="1" t="s">
        <v>124</v>
      </c>
      <c r="I4613" s="1" t="s">
        <v>125</v>
      </c>
      <c r="J4613" s="1" t="s">
        <v>14353</v>
      </c>
      <c r="K4613" s="1" t="s">
        <v>14353</v>
      </c>
      <c r="L4613">
        <f>ROUNDUP(IF(B4613&gt;$D$4,0,($D$4-B4613+1)/365),0)</f>
        <v>0</v>
      </c>
      <c r="M4613">
        <f>ROUNDUP(IF(B4613&gt;$D$5,0,($D$5-B4613+1)/365),0)</f>
        <v>1</v>
      </c>
      <c r="N4613" s="28">
        <f>IF(OR(L4613=1,M4613=1),IF(B4613+364&lt;=$D$5,(B4613+364-$D$4+1)/365,IF(B4613&gt;$D$4,($D$5-B4613+1)/365,$D$6/365)),0)</f>
        <v>0.11670842846271053</v>
      </c>
      <c r="O4613" s="28">
        <f>'Data &amp; Parameter'!$E$16*'Data &amp; Parameter'!$E$17*('Data &amp; Parameter'!$E$18+'Data &amp; Parameter'!$E$19)*'Data &amp; Parameter'!$E$20*'Data &amp; Parameter'!$E$37*N4613</f>
        <v>0.40576070166547767</v>
      </c>
      <c r="P4613">
        <f>ROUNDUP(IF(D4613&gt;$D$4,0,($D$4-D4613+1)/365),0)</f>
        <v>0</v>
      </c>
      <c r="Q4613">
        <f>ROUNDUP(IF(D4613&gt;$D$5,0,($D$5-D4613+1)/365),0)</f>
        <v>1</v>
      </c>
      <c r="R4613" s="28">
        <f>IF(OR(P4613=1,Q4613=1),IF(D4613+364&lt;=$D$5,(D4613+364-$D$4+1)/365,IF(D4613&gt;$D$4,($D$5-D4613+1)/365,$D$6/365)),0)</f>
        <v>0.11670509893455135</v>
      </c>
      <c r="S4613" s="28">
        <f>'Data &amp; Parameter'!$E$16*'Data &amp; Parameter'!$E$17*('Data &amp; Parameter'!$E$18+'Data &amp; Parameter'!$E$19)*'Data &amp; Parameter'!$E$20*'Data &amp; Parameter'!$E$37*R4613</f>
        <v>0.40574912588042189</v>
      </c>
      <c r="T4613" s="28">
        <f t="shared" si="71"/>
        <v>0.81150982754589962</v>
      </c>
    </row>
    <row r="4614" spans="1:20" ht="15.75" customHeight="1" x14ac:dyDescent="0.35">
      <c r="A4614">
        <v>4607</v>
      </c>
      <c r="B4614" s="76">
        <v>44259.404872685191</v>
      </c>
      <c r="C4614" s="1" t="s">
        <v>14587</v>
      </c>
      <c r="D4614" s="76">
        <v>44259.405439814815</v>
      </c>
      <c r="E4614" s="1" t="s">
        <v>14588</v>
      </c>
      <c r="F4614" s="1" t="s">
        <v>14589</v>
      </c>
      <c r="G4614" s="1" t="s">
        <v>123</v>
      </c>
      <c r="H4614" s="1" t="s">
        <v>124</v>
      </c>
      <c r="I4614" s="1" t="s">
        <v>125</v>
      </c>
      <c r="J4614" s="1" t="s">
        <v>14582</v>
      </c>
      <c r="K4614" s="1" t="s">
        <v>14583</v>
      </c>
      <c r="L4614">
        <f>ROUNDUP(IF(B4614&gt;$D$4,0,($D$4-B4614+1)/365),0)</f>
        <v>0</v>
      </c>
      <c r="M4614">
        <f>ROUNDUP(IF(B4614&gt;$D$5,0,($D$5-B4614+1)/365),0)</f>
        <v>1</v>
      </c>
      <c r="N4614" s="28">
        <f>IF(OR(L4614=1,M4614=1),IF(B4614+364&lt;=$D$5,(B4614+364-$D$4+1)/365,IF(B4614&gt;$D$4,($D$5-B4614+1)/365,$D$6/365)),0)</f>
        <v>0.11669897894468317</v>
      </c>
      <c r="O4614" s="28">
        <f>'Data &amp; Parameter'!$E$16*'Data &amp; Parameter'!$E$17*('Data &amp; Parameter'!$E$18+'Data &amp; Parameter'!$E$19)*'Data &amp; Parameter'!$E$20*'Data &amp; Parameter'!$E$37*N4614</f>
        <v>0.40572784848498605</v>
      </c>
      <c r="P4614">
        <f>ROUNDUP(IF(D4614&gt;$D$4,0,($D$4-D4614+1)/365),0)</f>
        <v>0</v>
      </c>
      <c r="Q4614">
        <f>ROUNDUP(IF(D4614&gt;$D$5,0,($D$5-D4614+1)/365),0)</f>
        <v>1</v>
      </c>
      <c r="R4614" s="28">
        <f>IF(OR(P4614=1,Q4614=1),IF(D4614+364&lt;=$D$5,(D4614+364-$D$4+1)/365,IF(D4614&gt;$D$4,($D$5-D4614+1)/365,$D$6/365)),0)</f>
        <v>0.11669742516489151</v>
      </c>
      <c r="S4614" s="28">
        <f>'Data &amp; Parameter'!$E$16*'Data &amp; Parameter'!$E$17*('Data &amp; Parameter'!$E$18+'Data &amp; Parameter'!$E$19)*'Data &amp; Parameter'!$E$20*'Data &amp; Parameter'!$E$37*R4614</f>
        <v>0.40572244645201549</v>
      </c>
      <c r="T4614" s="28">
        <f t="shared" si="71"/>
        <v>0.81145029493700149</v>
      </c>
    </row>
    <row r="4615" spans="1:20" ht="15.75" customHeight="1" x14ac:dyDescent="0.35">
      <c r="A4615">
        <v>4608</v>
      </c>
      <c r="B4615" s="76">
        <v>44259.404999999999</v>
      </c>
      <c r="C4615" s="1" t="s">
        <v>14590</v>
      </c>
      <c r="D4615" s="76">
        <v>44259.405532407407</v>
      </c>
      <c r="E4615" s="1" t="s">
        <v>14591</v>
      </c>
      <c r="F4615" s="1" t="s">
        <v>14592</v>
      </c>
      <c r="G4615" s="1" t="s">
        <v>123</v>
      </c>
      <c r="H4615" s="1" t="s">
        <v>124</v>
      </c>
      <c r="I4615" s="1" t="s">
        <v>125</v>
      </c>
      <c r="J4615" s="1" t="s">
        <v>14353</v>
      </c>
      <c r="K4615" s="1" t="s">
        <v>14353</v>
      </c>
      <c r="L4615">
        <f>ROUNDUP(IF(B4615&gt;$D$4,0,($D$4-B4615+1)/365),0)</f>
        <v>0</v>
      </c>
      <c r="M4615">
        <f>ROUNDUP(IF(B4615&gt;$D$5,0,($D$5-B4615+1)/365),0)</f>
        <v>1</v>
      </c>
      <c r="N4615" s="28">
        <f>IF(OR(L4615=1,M4615=1),IF(B4615+364&lt;=$D$5,(B4615+364-$D$4+1)/365,IF(B4615&gt;$D$4,($D$5-B4615+1)/365,$D$6/365)),0)</f>
        <v>0.11669863013698949</v>
      </c>
      <c r="O4615" s="28">
        <f>'Data &amp; Parameter'!$E$16*'Data &amp; Parameter'!$E$17*('Data &amp; Parameter'!$E$18+'Data &amp; Parameter'!$E$19)*'Data &amp; Parameter'!$E$20*'Data &amp; Parameter'!$E$37*N4615</f>
        <v>0.40572663578375789</v>
      </c>
      <c r="P4615">
        <f>ROUNDUP(IF(D4615&gt;$D$4,0,($D$4-D4615+1)/365),0)</f>
        <v>0</v>
      </c>
      <c r="Q4615">
        <f>ROUNDUP(IF(D4615&gt;$D$5,0,($D$5-D4615+1)/365),0)</f>
        <v>1</v>
      </c>
      <c r="R4615" s="28">
        <f>IF(OR(P4615=1,Q4615=1),IF(D4615+364&lt;=$D$5,(D4615+364-$D$4+1)/365,IF(D4615&gt;$D$4,($D$5-D4615+1)/365,$D$6/365)),0)</f>
        <v>0.11669717148655614</v>
      </c>
      <c r="S4615" s="28">
        <f>'Data &amp; Parameter'!$E$16*'Data &amp; Parameter'!$E$17*('Data &amp; Parameter'!$E$18+'Data &amp; Parameter'!$E$19)*'Data &amp; Parameter'!$E$20*'Data &amp; Parameter'!$E$37*R4615</f>
        <v>0.40572156448744184</v>
      </c>
      <c r="T4615" s="28">
        <f t="shared" si="71"/>
        <v>0.81144820027119979</v>
      </c>
    </row>
    <row r="4616" spans="1:20" ht="15.75" customHeight="1" x14ac:dyDescent="0.35">
      <c r="A4616">
        <v>4609</v>
      </c>
      <c r="B4616" s="76">
        <v>44259.408483796295</v>
      </c>
      <c r="C4616" s="1" t="s">
        <v>14593</v>
      </c>
      <c r="D4616" s="76">
        <v>44259.409375000003</v>
      </c>
      <c r="E4616" s="1" t="s">
        <v>14594</v>
      </c>
      <c r="F4616" s="1" t="s">
        <v>14595</v>
      </c>
      <c r="G4616" s="1" t="s">
        <v>123</v>
      </c>
      <c r="H4616" s="1" t="s">
        <v>124</v>
      </c>
      <c r="I4616" s="1" t="s">
        <v>125</v>
      </c>
      <c r="J4616" s="1" t="s">
        <v>14353</v>
      </c>
      <c r="K4616" s="1" t="s">
        <v>14353</v>
      </c>
      <c r="L4616">
        <f>ROUNDUP(IF(B4616&gt;$D$4,0,($D$4-B4616+1)/365),0)</f>
        <v>0</v>
      </c>
      <c r="M4616">
        <f>ROUNDUP(IF(B4616&gt;$D$5,0,($D$5-B4616+1)/365),0)</f>
        <v>1</v>
      </c>
      <c r="N4616" s="28">
        <f>IF(OR(L4616=1,M4616=1),IF(B4616+364&lt;=$D$5,(B4616+364-$D$4+1)/365,IF(B4616&gt;$D$4,($D$5-B4616+1)/365,$D$6/365)),0)</f>
        <v>0.11668908548960383</v>
      </c>
      <c r="O4616" s="28">
        <f>'Data &amp; Parameter'!$E$16*'Data &amp; Parameter'!$E$17*('Data &amp; Parameter'!$E$18+'Data &amp; Parameter'!$E$19)*'Data &amp; Parameter'!$E$20*'Data &amp; Parameter'!$E$37*N4616</f>
        <v>0.40569345186661182</v>
      </c>
      <c r="P4616">
        <f>ROUNDUP(IF(D4616&gt;$D$4,0,($D$4-D4616+1)/365),0)</f>
        <v>0</v>
      </c>
      <c r="Q4616">
        <f>ROUNDUP(IF(D4616&gt;$D$5,0,($D$5-D4616+1)/365),0)</f>
        <v>1</v>
      </c>
      <c r="R4616" s="28">
        <f>IF(OR(P4616=1,Q4616=1),IF(D4616+364&lt;=$D$5,(D4616+364-$D$4+1)/365,IF(D4616&gt;$D$4,($D$5-D4616+1)/365,$D$6/365)),0)</f>
        <v>0.11668664383560846</v>
      </c>
      <c r="S4616" s="28">
        <f>'Data &amp; Parameter'!$E$16*'Data &amp; Parameter'!$E$17*('Data &amp; Parameter'!$E$18+'Data &amp; Parameter'!$E$19)*'Data &amp; Parameter'!$E$20*'Data &amp; Parameter'!$E$37*R4616</f>
        <v>0.40568496295752932</v>
      </c>
      <c r="T4616" s="28">
        <f t="shared" si="71"/>
        <v>0.81137841482414119</v>
      </c>
    </row>
    <row r="4617" spans="1:20" ht="15.75" customHeight="1" x14ac:dyDescent="0.35">
      <c r="A4617">
        <v>4610</v>
      </c>
      <c r="B4617" s="76">
        <v>44259.408726851849</v>
      </c>
      <c r="C4617" s="1" t="s">
        <v>14596</v>
      </c>
      <c r="D4617" s="76">
        <v>44259.409259259264</v>
      </c>
      <c r="E4617" s="1" t="s">
        <v>14597</v>
      </c>
      <c r="F4617" s="1" t="s">
        <v>14598</v>
      </c>
      <c r="G4617" s="1" t="s">
        <v>123</v>
      </c>
      <c r="H4617" s="1" t="s">
        <v>124</v>
      </c>
      <c r="I4617" s="1" t="s">
        <v>125</v>
      </c>
      <c r="J4617" s="1" t="s">
        <v>14582</v>
      </c>
      <c r="K4617" s="1" t="s">
        <v>14583</v>
      </c>
      <c r="L4617">
        <f>ROUNDUP(IF(B4617&gt;$D$4,0,($D$4-B4617+1)/365),0)</f>
        <v>0</v>
      </c>
      <c r="M4617">
        <f>ROUNDUP(IF(B4617&gt;$D$5,0,($D$5-B4617+1)/365),0)</f>
        <v>1</v>
      </c>
      <c r="N4617" s="28">
        <f>IF(OR(L4617=1,M4617=1),IF(B4617+364&lt;=$D$5,(B4617+364-$D$4+1)/365,IF(B4617&gt;$D$4,($D$5-B4617+1)/365,$D$6/365)),0)</f>
        <v>0.11668841958397598</v>
      </c>
      <c r="O4617" s="28">
        <f>'Data &amp; Parameter'!$E$16*'Data &amp; Parameter'!$E$17*('Data &amp; Parameter'!$E$18+'Data &amp; Parameter'!$E$19)*'Data &amp; Parameter'!$E$20*'Data &amp; Parameter'!$E$37*N4617</f>
        <v>0.40569113670961454</v>
      </c>
      <c r="P4617">
        <f>ROUNDUP(IF(D4617&gt;$D$4,0,($D$4-D4617+1)/365),0)</f>
        <v>0</v>
      </c>
      <c r="Q4617">
        <f>ROUNDUP(IF(D4617&gt;$D$5,0,($D$5-D4617+1)/365),0)</f>
        <v>1</v>
      </c>
      <c r="R4617" s="28">
        <f>IF(OR(P4617=1,Q4617=1),IF(D4617+364&lt;=$D$5,(D4617+364-$D$4+1)/365,IF(D4617&gt;$D$4,($D$5-D4617+1)/365,$D$6/365)),0)</f>
        <v>0.1166869609335227</v>
      </c>
      <c r="S4617" s="28">
        <f>'Data &amp; Parameter'!$E$16*'Data &amp; Parameter'!$E$17*('Data &amp; Parameter'!$E$18+'Data &amp; Parameter'!$E$19)*'Data &amp; Parameter'!$E$20*'Data &amp; Parameter'!$E$37*R4617</f>
        <v>0.4056860654132291</v>
      </c>
      <c r="T4617" s="28">
        <f t="shared" ref="T4617:T4680" si="72">O4617+S4617</f>
        <v>0.81137720212284359</v>
      </c>
    </row>
    <row r="4618" spans="1:20" ht="15.75" customHeight="1" x14ac:dyDescent="0.35">
      <c r="A4618">
        <v>4611</v>
      </c>
      <c r="B4618" s="76">
        <v>44259.411944444444</v>
      </c>
      <c r="C4618" s="1" t="s">
        <v>14599</v>
      </c>
      <c r="D4618" s="76">
        <v>44259.412719907406</v>
      </c>
      <c r="E4618" s="1" t="s">
        <v>14600</v>
      </c>
      <c r="F4618" s="1" t="s">
        <v>14601</v>
      </c>
      <c r="G4618" s="1" t="s">
        <v>123</v>
      </c>
      <c r="H4618" s="1" t="s">
        <v>124</v>
      </c>
      <c r="I4618" s="1" t="s">
        <v>125</v>
      </c>
      <c r="J4618" s="1" t="s">
        <v>14582</v>
      </c>
      <c r="K4618" s="1" t="s">
        <v>14583</v>
      </c>
      <c r="L4618">
        <f>ROUNDUP(IF(B4618&gt;$D$4,0,($D$4-B4618+1)/365),0)</f>
        <v>0</v>
      </c>
      <c r="M4618">
        <f>ROUNDUP(IF(B4618&gt;$D$5,0,($D$5-B4618+1)/365),0)</f>
        <v>1</v>
      </c>
      <c r="N4618" s="28">
        <f>IF(OR(L4618=1,M4618=1),IF(B4618+364&lt;=$D$5,(B4618+364-$D$4+1)/365,IF(B4618&gt;$D$4,($D$5-B4618+1)/365,$D$6/365)),0)</f>
        <v>0.11667960426179702</v>
      </c>
      <c r="O4618" s="28">
        <f>'Data &amp; Parameter'!$E$16*'Data &amp; Parameter'!$E$17*('Data &amp; Parameter'!$E$18+'Data &amp; Parameter'!$E$19)*'Data &amp; Parameter'!$E$20*'Data &amp; Parameter'!$E$37*N4618</f>
        <v>0.40566048844059183</v>
      </c>
      <c r="P4618">
        <f>ROUNDUP(IF(D4618&gt;$D$4,0,($D$4-D4618+1)/365),0)</f>
        <v>0</v>
      </c>
      <c r="Q4618">
        <f>ROUNDUP(IF(D4618&gt;$D$5,0,($D$5-D4618+1)/365),0)</f>
        <v>1</v>
      </c>
      <c r="R4618" s="28">
        <f>IF(OR(P4618=1,Q4618=1),IF(D4618+364&lt;=$D$5,(D4618+364-$D$4+1)/365,IF(D4618&gt;$D$4,($D$5-D4618+1)/365,$D$6/365)),0)</f>
        <v>0.11667747970573582</v>
      </c>
      <c r="S4618" s="28">
        <f>'Data &amp; Parameter'!$E$16*'Data &amp; Parameter'!$E$17*('Data &amp; Parameter'!$E$18+'Data &amp; Parameter'!$E$19)*'Data &amp; Parameter'!$E$20*'Data &amp; Parameter'!$E$37*R4618</f>
        <v>0.40565310198727844</v>
      </c>
      <c r="T4618" s="28">
        <f t="shared" si="72"/>
        <v>0.81131359042787032</v>
      </c>
    </row>
    <row r="4619" spans="1:20" ht="15.75" customHeight="1" x14ac:dyDescent="0.35">
      <c r="A4619">
        <v>4612</v>
      </c>
      <c r="B4619" s="76">
        <v>44259.412453703699</v>
      </c>
      <c r="C4619" s="1" t="s">
        <v>14602</v>
      </c>
      <c r="D4619" s="76">
        <v>44259.413680555561</v>
      </c>
      <c r="E4619" s="1" t="s">
        <v>14603</v>
      </c>
      <c r="F4619" s="1" t="s">
        <v>14604</v>
      </c>
      <c r="G4619" s="1" t="s">
        <v>123</v>
      </c>
      <c r="H4619" s="1" t="s">
        <v>124</v>
      </c>
      <c r="I4619" s="1" t="s">
        <v>125</v>
      </c>
      <c r="J4619" s="1" t="s">
        <v>14353</v>
      </c>
      <c r="K4619" s="1" t="s">
        <v>14353</v>
      </c>
      <c r="L4619">
        <f>ROUNDUP(IF(B4619&gt;$D$4,0,($D$4-B4619+1)/365),0)</f>
        <v>0</v>
      </c>
      <c r="M4619">
        <f>ROUNDUP(IF(B4619&gt;$D$5,0,($D$5-B4619+1)/365),0)</f>
        <v>1</v>
      </c>
      <c r="N4619" s="28">
        <f>IF(OR(L4619=1,M4619=1),IF(B4619+364&lt;=$D$5,(B4619+364-$D$4+1)/365,IF(B4619&gt;$D$4,($D$5-B4619+1)/365,$D$6/365)),0)</f>
        <v>0.11667820903096246</v>
      </c>
      <c r="O4619" s="28">
        <f>'Data &amp; Parameter'!$E$16*'Data &amp; Parameter'!$E$17*('Data &amp; Parameter'!$E$18+'Data &amp; Parameter'!$E$19)*'Data &amp; Parameter'!$E$20*'Data &amp; Parameter'!$E$37*N4619</f>
        <v>0.40565563763547113</v>
      </c>
      <c r="P4619">
        <f>ROUNDUP(IF(D4619&gt;$D$4,0,($D$4-D4619+1)/365),0)</f>
        <v>0</v>
      </c>
      <c r="Q4619">
        <f>ROUNDUP(IF(D4619&gt;$D$5,0,($D$5-D4619+1)/365),0)</f>
        <v>1</v>
      </c>
      <c r="R4619" s="28">
        <f>IF(OR(P4619=1,Q4619=1),IF(D4619+364&lt;=$D$5,(D4619+364-$D$4+1)/365,IF(D4619&gt;$D$4,($D$5-D4619+1)/365,$D$6/365)),0)</f>
        <v>0.11667484779298395</v>
      </c>
      <c r="S4619" s="28">
        <f>'Data &amp; Parameter'!$E$16*'Data &amp; Parameter'!$E$17*('Data &amp; Parameter'!$E$18+'Data &amp; Parameter'!$E$19)*'Data &amp; Parameter'!$E$20*'Data &amp; Parameter'!$E$37*R4619</f>
        <v>0.40564395160474831</v>
      </c>
      <c r="T4619" s="28">
        <f t="shared" si="72"/>
        <v>0.8112995892402195</v>
      </c>
    </row>
    <row r="4620" spans="1:20" ht="15.75" customHeight="1" x14ac:dyDescent="0.35">
      <c r="A4620">
        <v>4613</v>
      </c>
      <c r="B4620" s="76">
        <v>44259.415104166663</v>
      </c>
      <c r="C4620" s="1" t="s">
        <v>14605</v>
      </c>
      <c r="D4620" s="76">
        <v>44259.415810185186</v>
      </c>
      <c r="E4620" s="1" t="s">
        <v>14606</v>
      </c>
      <c r="F4620" s="1" t="s">
        <v>14607</v>
      </c>
      <c r="G4620" s="1" t="s">
        <v>123</v>
      </c>
      <c r="H4620" s="1" t="s">
        <v>124</v>
      </c>
      <c r="I4620" s="1" t="s">
        <v>125</v>
      </c>
      <c r="J4620" s="1" t="s">
        <v>14582</v>
      </c>
      <c r="K4620" s="1" t="s">
        <v>14583</v>
      </c>
      <c r="L4620">
        <f>ROUNDUP(IF(B4620&gt;$D$4,0,($D$4-B4620+1)/365),0)</f>
        <v>0</v>
      </c>
      <c r="M4620">
        <f>ROUNDUP(IF(B4620&gt;$D$5,0,($D$5-B4620+1)/365),0)</f>
        <v>1</v>
      </c>
      <c r="N4620" s="28">
        <f>IF(OR(L4620=1,M4620=1),IF(B4620+364&lt;=$D$5,(B4620+364-$D$4+1)/365,IF(B4620&gt;$D$4,($D$5-B4620+1)/365,$D$6/365)),0)</f>
        <v>0.11667094748859511</v>
      </c>
      <c r="O4620" s="28">
        <f>'Data &amp; Parameter'!$E$16*'Data &amp; Parameter'!$E$17*('Data &amp; Parameter'!$E$18+'Data &amp; Parameter'!$E$19)*'Data &amp; Parameter'!$E$20*'Data &amp; Parameter'!$E$37*N4620</f>
        <v>0.40563039139948831</v>
      </c>
      <c r="P4620">
        <f>ROUNDUP(IF(D4620&gt;$D$4,0,($D$4-D4620+1)/365),0)</f>
        <v>0</v>
      </c>
      <c r="Q4620">
        <f>ROUNDUP(IF(D4620&gt;$D$5,0,($D$5-D4620+1)/365),0)</f>
        <v>1</v>
      </c>
      <c r="R4620" s="28">
        <f>IF(OR(P4620=1,Q4620=1),IF(D4620+364&lt;=$D$5,(D4620+364-$D$4+1)/365,IF(D4620&gt;$D$4,($D$5-D4620+1)/365,$D$6/365)),0)</f>
        <v>0.11666901319127049</v>
      </c>
      <c r="S4620" s="28">
        <f>'Data &amp; Parameter'!$E$16*'Data &amp; Parameter'!$E$17*('Data &amp; Parameter'!$E$18+'Data &amp; Parameter'!$E$19)*'Data &amp; Parameter'!$E$20*'Data &amp; Parameter'!$E$37*R4620</f>
        <v>0.40562366641955322</v>
      </c>
      <c r="T4620" s="28">
        <f t="shared" si="72"/>
        <v>0.81125405781904147</v>
      </c>
    </row>
    <row r="4621" spans="1:20" ht="15.75" customHeight="1" x14ac:dyDescent="0.35">
      <c r="A4621">
        <v>4614</v>
      </c>
      <c r="B4621" s="76">
        <v>44259.41673611111</v>
      </c>
      <c r="C4621" s="1" t="s">
        <v>14608</v>
      </c>
      <c r="D4621" s="76">
        <v>44259.417245370365</v>
      </c>
      <c r="E4621" s="1" t="s">
        <v>14609</v>
      </c>
      <c r="F4621" s="1" t="s">
        <v>14610</v>
      </c>
      <c r="G4621" s="1" t="s">
        <v>123</v>
      </c>
      <c r="H4621" s="1" t="s">
        <v>124</v>
      </c>
      <c r="I4621" s="1" t="s">
        <v>125</v>
      </c>
      <c r="J4621" s="1" t="s">
        <v>14353</v>
      </c>
      <c r="K4621" s="1" t="s">
        <v>14353</v>
      </c>
      <c r="L4621">
        <f>ROUNDUP(IF(B4621&gt;$D$4,0,($D$4-B4621+1)/365),0)</f>
        <v>0</v>
      </c>
      <c r="M4621">
        <f>ROUNDUP(IF(B4621&gt;$D$5,0,($D$5-B4621+1)/365),0)</f>
        <v>1</v>
      </c>
      <c r="N4621" s="28">
        <f>IF(OR(L4621=1,M4621=1),IF(B4621+364&lt;=$D$5,(B4621+364-$D$4+1)/365,IF(B4621&gt;$D$4,($D$5-B4621+1)/365,$D$6/365)),0)</f>
        <v>0.1166664764079168</v>
      </c>
      <c r="O4621" s="28">
        <f>'Data &amp; Parameter'!$E$16*'Data &amp; Parameter'!$E$17*('Data &amp; Parameter'!$E$18+'Data &amp; Parameter'!$E$19)*'Data &amp; Parameter'!$E$20*'Data &amp; Parameter'!$E$37*N4621</f>
        <v>0.40561484677381621</v>
      </c>
      <c r="P4621">
        <f>ROUNDUP(IF(D4621&gt;$D$4,0,($D$4-D4621+1)/365),0)</f>
        <v>0</v>
      </c>
      <c r="Q4621">
        <f>ROUNDUP(IF(D4621&gt;$D$5,0,($D$5-D4621+1)/365),0)</f>
        <v>1</v>
      </c>
      <c r="R4621" s="28">
        <f>IF(OR(P4621=1,Q4621=1),IF(D4621+364&lt;=$D$5,(D4621+364-$D$4+1)/365,IF(D4621&gt;$D$4,($D$5-D4621+1)/365,$D$6/365)),0)</f>
        <v>0.11666508117708224</v>
      </c>
      <c r="S4621" s="28">
        <f>'Data &amp; Parameter'!$E$16*'Data &amp; Parameter'!$E$17*('Data &amp; Parameter'!$E$18+'Data &amp; Parameter'!$E$19)*'Data &amp; Parameter'!$E$20*'Data &amp; Parameter'!$E$37*R4621</f>
        <v>0.40560999596869551</v>
      </c>
      <c r="T4621" s="28">
        <f t="shared" si="72"/>
        <v>0.81122484274251172</v>
      </c>
    </row>
    <row r="4622" spans="1:20" ht="15.75" customHeight="1" x14ac:dyDescent="0.35">
      <c r="A4622">
        <v>4615</v>
      </c>
      <c r="B4622" s="76">
        <v>44259.419016203705</v>
      </c>
      <c r="C4622" s="1" t="s">
        <v>14611</v>
      </c>
      <c r="D4622" s="76">
        <v>44259.419583333336</v>
      </c>
      <c r="E4622" s="1" t="s">
        <v>14612</v>
      </c>
      <c r="F4622" s="1" t="s">
        <v>14613</v>
      </c>
      <c r="G4622" s="1" t="s">
        <v>123</v>
      </c>
      <c r="H4622" s="1" t="s">
        <v>124</v>
      </c>
      <c r="I4622" s="1" t="s">
        <v>125</v>
      </c>
      <c r="J4622" s="1" t="s">
        <v>14582</v>
      </c>
      <c r="K4622" s="1" t="s">
        <v>14583</v>
      </c>
      <c r="L4622">
        <f>ROUNDUP(IF(B4622&gt;$D$4,0,($D$4-B4622+1)/365),0)</f>
        <v>0</v>
      </c>
      <c r="M4622">
        <f>ROUNDUP(IF(B4622&gt;$D$5,0,($D$5-B4622+1)/365),0)</f>
        <v>1</v>
      </c>
      <c r="N4622" s="28">
        <f>IF(OR(L4622=1,M4622=1),IF(B4622+364&lt;=$D$5,(B4622+364-$D$4+1)/365,IF(B4622&gt;$D$4,($D$5-B4622+1)/365,$D$6/365)),0)</f>
        <v>0.11666022957889093</v>
      </c>
      <c r="O4622" s="28">
        <f>'Data &amp; Parameter'!$E$16*'Data &amp; Parameter'!$E$17*('Data &amp; Parameter'!$E$18+'Data &amp; Parameter'!$E$19)*'Data &amp; Parameter'!$E$20*'Data &amp; Parameter'!$E$37*N4622</f>
        <v>0.40559312839612827</v>
      </c>
      <c r="P4622">
        <f>ROUNDUP(IF(D4622&gt;$D$4,0,($D$4-D4622+1)/365),0)</f>
        <v>0</v>
      </c>
      <c r="Q4622">
        <f>ROUNDUP(IF(D4622&gt;$D$5,0,($D$5-D4622+1)/365),0)</f>
        <v>1</v>
      </c>
      <c r="R4622" s="28">
        <f>IF(OR(P4622=1,Q4622=1),IF(D4622+364&lt;=$D$5,(D4622+364-$D$4+1)/365,IF(D4622&gt;$D$4,($D$5-D4622+1)/365,$D$6/365)),0)</f>
        <v>0.11665867579907932</v>
      </c>
      <c r="S4622" s="28">
        <f>'Data &amp; Parameter'!$E$16*'Data &amp; Parameter'!$E$17*('Data &amp; Parameter'!$E$18+'Data &amp; Parameter'!$E$19)*'Data &amp; Parameter'!$E$20*'Data &amp; Parameter'!$E$37*R4622</f>
        <v>0.40558772636308832</v>
      </c>
      <c r="T4622" s="28">
        <f t="shared" si="72"/>
        <v>0.81118085475921653</v>
      </c>
    </row>
    <row r="4623" spans="1:20" ht="15.75" customHeight="1" x14ac:dyDescent="0.35">
      <c r="A4623">
        <v>4616</v>
      </c>
      <c r="B4623" s="76">
        <v>44259.4215162037</v>
      </c>
      <c r="C4623" s="1" t="s">
        <v>14614</v>
      </c>
      <c r="D4623" s="76">
        <v>44259.421979166669</v>
      </c>
      <c r="E4623" s="1" t="s">
        <v>14615</v>
      </c>
      <c r="F4623" s="1" t="s">
        <v>14616</v>
      </c>
      <c r="G4623" s="1" t="s">
        <v>123</v>
      </c>
      <c r="H4623" s="1" t="s">
        <v>124</v>
      </c>
      <c r="I4623" s="1" t="s">
        <v>125</v>
      </c>
      <c r="J4623" s="1" t="s">
        <v>14353</v>
      </c>
      <c r="K4623" s="1" t="s">
        <v>14353</v>
      </c>
      <c r="L4623">
        <f>ROUNDUP(IF(B4623&gt;$D$4,0,($D$4-B4623+1)/365),0)</f>
        <v>0</v>
      </c>
      <c r="M4623">
        <f>ROUNDUP(IF(B4623&gt;$D$5,0,($D$5-B4623+1)/365),0)</f>
        <v>1</v>
      </c>
      <c r="N4623" s="28">
        <f>IF(OR(L4623=1,M4623=1),IF(B4623+364&lt;=$D$5,(B4623+364-$D$4+1)/365,IF(B4623&gt;$D$4,($D$5-B4623+1)/365,$D$6/365)),0)</f>
        <v>0.11665338026383598</v>
      </c>
      <c r="O4623" s="28">
        <f>'Data &amp; Parameter'!$E$16*'Data &amp; Parameter'!$E$17*('Data &amp; Parameter'!$E$18+'Data &amp; Parameter'!$E$19)*'Data &amp; Parameter'!$E$20*'Data &amp; Parameter'!$E$37*N4623</f>
        <v>0.40556931535263835</v>
      </c>
      <c r="P4623">
        <f>ROUNDUP(IF(D4623&gt;$D$4,0,($D$4-D4623+1)/365),0)</f>
        <v>0</v>
      </c>
      <c r="Q4623">
        <f>ROUNDUP(IF(D4623&gt;$D$5,0,($D$5-D4623+1)/365),0)</f>
        <v>1</v>
      </c>
      <c r="R4623" s="28">
        <f>IF(OR(P4623=1,Q4623=1),IF(D4623+364&lt;=$D$5,(D4623+364-$D$4+1)/365,IF(D4623&gt;$D$4,($D$5-D4623+1)/365,$D$6/365)),0)</f>
        <v>0.11665211187213921</v>
      </c>
      <c r="S4623" s="28">
        <f>'Data &amp; Parameter'!$E$16*'Data &amp; Parameter'!$E$17*('Data &amp; Parameter'!$E$18+'Data &amp; Parameter'!$E$19)*'Data &amp; Parameter'!$E$20*'Data &amp; Parameter'!$E$37*R4623</f>
        <v>0.40556490552970054</v>
      </c>
      <c r="T4623" s="28">
        <f t="shared" si="72"/>
        <v>0.81113422088233889</v>
      </c>
    </row>
    <row r="4624" spans="1:20" ht="15.75" customHeight="1" x14ac:dyDescent="0.35">
      <c r="A4624">
        <v>4617</v>
      </c>
      <c r="B4624" s="76">
        <v>44259.422650462962</v>
      </c>
      <c r="C4624" s="1" t="s">
        <v>14617</v>
      </c>
      <c r="D4624" s="76">
        <v>44259.423067129625</v>
      </c>
      <c r="E4624" s="1" t="s">
        <v>14618</v>
      </c>
      <c r="F4624" s="1" t="s">
        <v>14619</v>
      </c>
      <c r="G4624" s="1" t="s">
        <v>123</v>
      </c>
      <c r="H4624" s="1" t="s">
        <v>124</v>
      </c>
      <c r="I4624" s="1" t="s">
        <v>125</v>
      </c>
      <c r="J4624" s="1" t="s">
        <v>14582</v>
      </c>
      <c r="K4624" s="1" t="s">
        <v>14583</v>
      </c>
      <c r="L4624">
        <f>ROUNDUP(IF(B4624&gt;$D$4,0,($D$4-B4624+1)/365),0)</f>
        <v>0</v>
      </c>
      <c r="M4624">
        <f>ROUNDUP(IF(B4624&gt;$D$5,0,($D$5-B4624+1)/365),0)</f>
        <v>1</v>
      </c>
      <c r="N4624" s="28">
        <f>IF(OR(L4624=1,M4624=1),IF(B4624+364&lt;=$D$5,(B4624+364-$D$4+1)/365,IF(B4624&gt;$D$4,($D$5-B4624+1)/365,$D$6/365)),0)</f>
        <v>0.11665027270421277</v>
      </c>
      <c r="O4624" s="28">
        <f>'Data &amp; Parameter'!$E$16*'Data &amp; Parameter'!$E$17*('Data &amp; Parameter'!$E$18+'Data &amp; Parameter'!$E$19)*'Data &amp; Parameter'!$E$20*'Data &amp; Parameter'!$E$37*N4624</f>
        <v>0.40555851128655851</v>
      </c>
      <c r="P4624">
        <f>ROUNDUP(IF(D4624&gt;$D$4,0,($D$4-D4624+1)/365),0)</f>
        <v>0</v>
      </c>
      <c r="Q4624">
        <f>ROUNDUP(IF(D4624&gt;$D$5,0,($D$5-D4624+1)/365),0)</f>
        <v>1</v>
      </c>
      <c r="R4624" s="28">
        <f>IF(OR(P4624=1,Q4624=1),IF(D4624+364&lt;=$D$5,(D4624+364-$D$4+1)/365,IF(D4624&gt;$D$4,($D$5-D4624+1)/365,$D$6/365)),0)</f>
        <v>0.11664913115171359</v>
      </c>
      <c r="S4624" s="28">
        <f>'Data &amp; Parameter'!$E$16*'Data &amp; Parameter'!$E$17*('Data &amp; Parameter'!$E$18+'Data &amp; Parameter'!$E$19)*'Data &amp; Parameter'!$E$20*'Data &amp; Parameter'!$E$37*R4624</f>
        <v>0.40555454244601158</v>
      </c>
      <c r="T4624" s="28">
        <f t="shared" si="72"/>
        <v>0.81111305373257014</v>
      </c>
    </row>
    <row r="4625" spans="1:20" ht="15.75" customHeight="1" x14ac:dyDescent="0.35">
      <c r="A4625">
        <v>4618</v>
      </c>
      <c r="B4625" s="76">
        <v>44259.424120370371</v>
      </c>
      <c r="C4625" s="1" t="s">
        <v>14620</v>
      </c>
      <c r="D4625" s="76">
        <v>44259.424664351856</v>
      </c>
      <c r="E4625" s="1" t="s">
        <v>14621</v>
      </c>
      <c r="F4625" s="1" t="s">
        <v>14622</v>
      </c>
      <c r="G4625" s="1" t="s">
        <v>123</v>
      </c>
      <c r="H4625" s="1" t="s">
        <v>124</v>
      </c>
      <c r="I4625" s="1" t="s">
        <v>125</v>
      </c>
      <c r="J4625" s="1" t="s">
        <v>14353</v>
      </c>
      <c r="K4625" s="1" t="s">
        <v>14364</v>
      </c>
      <c r="L4625">
        <f>ROUNDUP(IF(B4625&gt;$D$4,0,($D$4-B4625+1)/365),0)</f>
        <v>0</v>
      </c>
      <c r="M4625">
        <f>ROUNDUP(IF(B4625&gt;$D$5,0,($D$5-B4625+1)/365),0)</f>
        <v>1</v>
      </c>
      <c r="N4625" s="28">
        <f>IF(OR(L4625=1,M4625=1),IF(B4625+364&lt;=$D$5,(B4625+364-$D$4+1)/365,IF(B4625&gt;$D$4,($D$5-B4625+1)/365,$D$6/365)),0)</f>
        <v>0.11664624556062635</v>
      </c>
      <c r="O4625" s="28">
        <f>'Data &amp; Parameter'!$E$16*'Data &amp; Parameter'!$E$17*('Data &amp; Parameter'!$E$18+'Data &amp; Parameter'!$E$19)*'Data &amp; Parameter'!$E$20*'Data &amp; Parameter'!$E$37*N4625</f>
        <v>0.40554451009890774</v>
      </c>
      <c r="P4625">
        <f>ROUNDUP(IF(D4625&gt;$D$4,0,($D$4-D4625+1)/365),0)</f>
        <v>0</v>
      </c>
      <c r="Q4625">
        <f>ROUNDUP(IF(D4625&gt;$D$5,0,($D$5-D4625+1)/365),0)</f>
        <v>1</v>
      </c>
      <c r="R4625" s="28">
        <f>IF(OR(P4625=1,Q4625=1),IF(D4625+364&lt;=$D$5,(D4625+364-$D$4+1)/365,IF(D4625&gt;$D$4,($D$5-D4625+1)/365,$D$6/365)),0)</f>
        <v>0.11664475520039359</v>
      </c>
      <c r="S4625" s="28">
        <f>'Data &amp; Parameter'!$E$16*'Data &amp; Parameter'!$E$17*('Data &amp; Parameter'!$E$18+'Data &amp; Parameter'!$E$19)*'Data &amp; Parameter'!$E$20*'Data &amp; Parameter'!$E$37*R4625</f>
        <v>0.40553932855699393</v>
      </c>
      <c r="T4625" s="28">
        <f t="shared" si="72"/>
        <v>0.81108383865590161</v>
      </c>
    </row>
    <row r="4626" spans="1:20" ht="15.75" customHeight="1" x14ac:dyDescent="0.35">
      <c r="A4626">
        <v>4619</v>
      </c>
      <c r="B4626" s="76">
        <v>44259.425347222219</v>
      </c>
      <c r="C4626" s="1" t="s">
        <v>14623</v>
      </c>
      <c r="D4626" s="76">
        <v>44259.426006944443</v>
      </c>
      <c r="E4626" s="1" t="s">
        <v>14624</v>
      </c>
      <c r="F4626" s="1" t="s">
        <v>14625</v>
      </c>
      <c r="G4626" s="1" t="s">
        <v>123</v>
      </c>
      <c r="H4626" s="1" t="s">
        <v>124</v>
      </c>
      <c r="I4626" s="1" t="s">
        <v>125</v>
      </c>
      <c r="J4626" s="1" t="s">
        <v>14582</v>
      </c>
      <c r="K4626" s="1" t="s">
        <v>14583</v>
      </c>
      <c r="L4626">
        <f>ROUNDUP(IF(B4626&gt;$D$4,0,($D$4-B4626+1)/365),0)</f>
        <v>0</v>
      </c>
      <c r="M4626">
        <f>ROUNDUP(IF(B4626&gt;$D$5,0,($D$5-B4626+1)/365),0)</f>
        <v>1</v>
      </c>
      <c r="N4626" s="28">
        <f>IF(OR(L4626=1,M4626=1),IF(B4626+364&lt;=$D$5,(B4626+364-$D$4+1)/365,IF(B4626&gt;$D$4,($D$5-B4626+1)/365,$D$6/365)),0)</f>
        <v>0.1166428843226877</v>
      </c>
      <c r="O4626" s="28">
        <f>'Data &amp; Parameter'!$E$16*'Data &amp; Parameter'!$E$17*('Data &amp; Parameter'!$E$18+'Data &amp; Parameter'!$E$19)*'Data &amp; Parameter'!$E$20*'Data &amp; Parameter'!$E$37*N4626</f>
        <v>0.40553282406832353</v>
      </c>
      <c r="P4626">
        <f>ROUNDUP(IF(D4626&gt;$D$4,0,($D$4-D4626+1)/365),0)</f>
        <v>0</v>
      </c>
      <c r="Q4626">
        <f>ROUNDUP(IF(D4626&gt;$D$5,0,($D$5-D4626+1)/365),0)</f>
        <v>1</v>
      </c>
      <c r="R4626" s="28">
        <f>IF(OR(P4626=1,Q4626=1),IF(D4626+364&lt;=$D$5,(D4626+364-$D$4+1)/365,IF(D4626&gt;$D$4,($D$5-D4626+1)/365,$D$6/365)),0)</f>
        <v>0.11664107686454073</v>
      </c>
      <c r="S4626" s="28">
        <f>'Data &amp; Parameter'!$E$16*'Data &amp; Parameter'!$E$17*('Data &amp; Parameter'!$E$18+'Data &amp; Parameter'!$E$19)*'Data &amp; Parameter'!$E$20*'Data &amp; Parameter'!$E$37*R4626</f>
        <v>0.40552654007070993</v>
      </c>
      <c r="T4626" s="28">
        <f t="shared" si="72"/>
        <v>0.81105936413903346</v>
      </c>
    </row>
    <row r="4627" spans="1:20" ht="15.75" customHeight="1" x14ac:dyDescent="0.35">
      <c r="A4627">
        <v>4620</v>
      </c>
      <c r="B4627" s="76">
        <v>44259.428043981483</v>
      </c>
      <c r="C4627" s="1" t="s">
        <v>14626</v>
      </c>
      <c r="D4627" s="76">
        <v>44259.42868055556</v>
      </c>
      <c r="E4627" s="1" t="s">
        <v>14627</v>
      </c>
      <c r="F4627" s="1" t="s">
        <v>14628</v>
      </c>
      <c r="G4627" s="1" t="s">
        <v>123</v>
      </c>
      <c r="H4627" s="1" t="s">
        <v>124</v>
      </c>
      <c r="I4627" s="1" t="s">
        <v>125</v>
      </c>
      <c r="J4627" s="1" t="s">
        <v>14582</v>
      </c>
      <c r="K4627" s="1" t="s">
        <v>14583</v>
      </c>
      <c r="L4627">
        <f>ROUNDUP(IF(B4627&gt;$D$4,0,($D$4-B4627+1)/365),0)</f>
        <v>0</v>
      </c>
      <c r="M4627">
        <f>ROUNDUP(IF(B4627&gt;$D$5,0,($D$5-B4627+1)/365),0)</f>
        <v>1</v>
      </c>
      <c r="N4627" s="28">
        <f>IF(OR(L4627=1,M4627=1),IF(B4627+364&lt;=$D$5,(B4627+364-$D$4+1)/365,IF(B4627&gt;$D$4,($D$5-B4627+1)/365,$D$6/365)),0)</f>
        <v>0.1166354959411427</v>
      </c>
      <c r="O4627" s="28">
        <f>'Data &amp; Parameter'!$E$16*'Data &amp; Parameter'!$E$17*('Data &amp; Parameter'!$E$18+'Data &amp; Parameter'!$E$19)*'Data &amp; Parameter'!$E$20*'Data &amp; Parameter'!$E$37*N4627</f>
        <v>0.40550713685001921</v>
      </c>
      <c r="P4627">
        <f>ROUNDUP(IF(D4627&gt;$D$4,0,($D$4-D4627+1)/365),0)</f>
        <v>0</v>
      </c>
      <c r="Q4627">
        <f>ROUNDUP(IF(D4627&gt;$D$5,0,($D$5-D4627+1)/365),0)</f>
        <v>1</v>
      </c>
      <c r="R4627" s="28">
        <f>IF(OR(P4627=1,Q4627=1),IF(D4627+364&lt;=$D$5,(D4627+364-$D$4+1)/365,IF(D4627&gt;$D$4,($D$5-D4627+1)/365,$D$6/365)),0)</f>
        <v>0.11663375190257458</v>
      </c>
      <c r="S4627" s="28">
        <f>'Data &amp; Parameter'!$E$16*'Data &amp; Parameter'!$E$17*('Data &amp; Parameter'!$E$18+'Data &amp; Parameter'!$E$19)*'Data &amp; Parameter'!$E$20*'Data &amp; Parameter'!$E$37*R4627</f>
        <v>0.40550107334353169</v>
      </c>
      <c r="T4627" s="28">
        <f t="shared" si="72"/>
        <v>0.81100821019355096</v>
      </c>
    </row>
    <row r="4628" spans="1:20" ht="15.75" customHeight="1" x14ac:dyDescent="0.35">
      <c r="A4628">
        <v>4621</v>
      </c>
      <c r="B4628" s="76">
        <v>44259.428310185191</v>
      </c>
      <c r="C4628" s="1" t="s">
        <v>14629</v>
      </c>
      <c r="D4628" s="76">
        <v>44259.429201388892</v>
      </c>
      <c r="E4628" s="1" t="s">
        <v>14630</v>
      </c>
      <c r="F4628" s="1" t="s">
        <v>14631</v>
      </c>
      <c r="G4628" s="1" t="s">
        <v>123</v>
      </c>
      <c r="H4628" s="1" t="s">
        <v>124</v>
      </c>
      <c r="I4628" s="1" t="s">
        <v>125</v>
      </c>
      <c r="J4628" s="1" t="s">
        <v>14353</v>
      </c>
      <c r="K4628" s="1" t="s">
        <v>14364</v>
      </c>
      <c r="L4628">
        <f>ROUNDUP(IF(B4628&gt;$D$4,0,($D$4-B4628+1)/365),0)</f>
        <v>0</v>
      </c>
      <c r="M4628">
        <f>ROUNDUP(IF(B4628&gt;$D$5,0,($D$5-B4628+1)/365),0)</f>
        <v>1</v>
      </c>
      <c r="N4628" s="28">
        <f>IF(OR(L4628=1,M4628=1),IF(B4628+364&lt;=$D$5,(B4628+364-$D$4+1)/365,IF(B4628&gt;$D$4,($D$5-B4628+1)/365,$D$6/365)),0)</f>
        <v>0.11663476661591606</v>
      </c>
      <c r="O4628" s="28">
        <f>'Data &amp; Parameter'!$E$16*'Data &amp; Parameter'!$E$17*('Data &amp; Parameter'!$E$18+'Data &amp; Parameter'!$E$19)*'Data &amp; Parameter'!$E$20*'Data &amp; Parameter'!$E$37*N4628</f>
        <v>0.40550460120182652</v>
      </c>
      <c r="P4628">
        <f>ROUNDUP(IF(D4628&gt;$D$4,0,($D$4-D4628+1)/365),0)</f>
        <v>0</v>
      </c>
      <c r="Q4628">
        <f>ROUNDUP(IF(D4628&gt;$D$5,0,($D$5-D4628+1)/365),0)</f>
        <v>1</v>
      </c>
      <c r="R4628" s="28">
        <f>IF(OR(P4628=1,Q4628=1),IF(D4628+364&lt;=$D$5,(D4628+364-$D$4+1)/365,IF(D4628&gt;$D$4,($D$5-D4628+1)/365,$D$6/365)),0)</f>
        <v>0.11663232496194063</v>
      </c>
      <c r="S4628" s="28">
        <f>'Data &amp; Parameter'!$E$16*'Data &amp; Parameter'!$E$17*('Data &amp; Parameter'!$E$18+'Data &amp; Parameter'!$E$19)*'Data &amp; Parameter'!$E$20*'Data &amp; Parameter'!$E$37*R4628</f>
        <v>0.40549611229281335</v>
      </c>
      <c r="T4628" s="28">
        <f t="shared" si="72"/>
        <v>0.81100071349463987</v>
      </c>
    </row>
    <row r="4629" spans="1:20" ht="15.75" customHeight="1" x14ac:dyDescent="0.35">
      <c r="A4629">
        <v>4622</v>
      </c>
      <c r="B4629" s="76">
        <v>44259.431076388893</v>
      </c>
      <c r="C4629" s="1" t="s">
        <v>14632</v>
      </c>
      <c r="D4629" s="76">
        <v>44259.431747685187</v>
      </c>
      <c r="E4629" s="1" t="s">
        <v>14633</v>
      </c>
      <c r="F4629" s="1" t="s">
        <v>14634</v>
      </c>
      <c r="G4629" s="1" t="s">
        <v>123</v>
      </c>
      <c r="H4629" s="1" t="s">
        <v>124</v>
      </c>
      <c r="I4629" s="1" t="s">
        <v>125</v>
      </c>
      <c r="J4629" s="1" t="s">
        <v>14353</v>
      </c>
      <c r="K4629" s="1" t="s">
        <v>14353</v>
      </c>
      <c r="L4629">
        <f>ROUNDUP(IF(B4629&gt;$D$4,0,($D$4-B4629+1)/365),0)</f>
        <v>0</v>
      </c>
      <c r="M4629">
        <f>ROUNDUP(IF(B4629&gt;$D$5,0,($D$5-B4629+1)/365),0)</f>
        <v>1</v>
      </c>
      <c r="N4629" s="28">
        <f>IF(OR(L4629=1,M4629=1),IF(B4629+364&lt;=$D$5,(B4629+364-$D$4+1)/365,IF(B4629&gt;$D$4,($D$5-B4629+1)/365,$D$6/365)),0)</f>
        <v>0.11662718797563448</v>
      </c>
      <c r="O4629" s="28">
        <f>'Data &amp; Parameter'!$E$16*'Data &amp; Parameter'!$E$17*('Data &amp; Parameter'!$E$18+'Data &amp; Parameter'!$E$19)*'Data &amp; Parameter'!$E$20*'Data &amp; Parameter'!$E$37*N4629</f>
        <v>0.40547825251014397</v>
      </c>
      <c r="P4629">
        <f>ROUNDUP(IF(D4629&gt;$D$4,0,($D$4-D4629+1)/365),0)</f>
        <v>0</v>
      </c>
      <c r="Q4629">
        <f>ROUNDUP(IF(D4629&gt;$D$5,0,($D$5-D4629+1)/365),0)</f>
        <v>1</v>
      </c>
      <c r="R4629" s="28">
        <f>IF(OR(P4629=1,Q4629=1),IF(D4629+364&lt;=$D$5,(D4629+364-$D$4+1)/365,IF(D4629&gt;$D$4,($D$5-D4629+1)/365,$D$6/365)),0)</f>
        <v>0.11662534880770804</v>
      </c>
      <c r="S4629" s="28">
        <f>'Data &amp; Parameter'!$E$16*'Data &amp; Parameter'!$E$17*('Data &amp; Parameter'!$E$18+'Data &amp; Parameter'!$E$19)*'Data &amp; Parameter'!$E$20*'Data &amp; Parameter'!$E$37*R4629</f>
        <v>0.40547185826700194</v>
      </c>
      <c r="T4629" s="28">
        <f t="shared" si="72"/>
        <v>0.81095011077714596</v>
      </c>
    </row>
    <row r="4630" spans="1:20" ht="15.75" customHeight="1" x14ac:dyDescent="0.35">
      <c r="A4630">
        <v>4623</v>
      </c>
      <c r="B4630" s="76">
        <v>44259.433807870373</v>
      </c>
      <c r="C4630" s="1" t="s">
        <v>14635</v>
      </c>
      <c r="D4630" s="76">
        <v>44259.434618055559</v>
      </c>
      <c r="E4630" s="1" t="s">
        <v>14636</v>
      </c>
      <c r="F4630" s="1" t="s">
        <v>14637</v>
      </c>
      <c r="G4630" s="1" t="s">
        <v>123</v>
      </c>
      <c r="H4630" s="1" t="s">
        <v>124</v>
      </c>
      <c r="I4630" s="1" t="s">
        <v>125</v>
      </c>
      <c r="J4630" s="1" t="s">
        <v>14582</v>
      </c>
      <c r="K4630" s="1" t="s">
        <v>14638</v>
      </c>
      <c r="L4630">
        <f>ROUNDUP(IF(B4630&gt;$D$4,0,($D$4-B4630+1)/365),0)</f>
        <v>0</v>
      </c>
      <c r="M4630">
        <f>ROUNDUP(IF(B4630&gt;$D$5,0,($D$5-B4630+1)/365),0)</f>
        <v>1</v>
      </c>
      <c r="N4630" s="28">
        <f>IF(OR(L4630=1,M4630=1),IF(B4630+364&lt;=$D$5,(B4630+364-$D$4+1)/365,IF(B4630&gt;$D$4,($D$5-B4630+1)/365,$D$6/365)),0)</f>
        <v>0.11661970446473115</v>
      </c>
      <c r="O4630" s="28">
        <f>'Data &amp; Parameter'!$E$16*'Data &amp; Parameter'!$E$17*('Data &amp; Parameter'!$E$18+'Data &amp; Parameter'!$E$19)*'Data &amp; Parameter'!$E$20*'Data &amp; Parameter'!$E$37*N4630</f>
        <v>0.40545223455518514</v>
      </c>
      <c r="P4630">
        <f>ROUNDUP(IF(D4630&gt;$D$4,0,($D$4-D4630+1)/365),0)</f>
        <v>0</v>
      </c>
      <c r="Q4630">
        <f>ROUNDUP(IF(D4630&gt;$D$5,0,($D$5-D4630+1)/365),0)</f>
        <v>1</v>
      </c>
      <c r="R4630" s="28">
        <f>IF(OR(P4630=1,Q4630=1),IF(D4630+364&lt;=$D$5,(D4630+364-$D$4+1)/365,IF(D4630&gt;$D$4,($D$5-D4630+1)/365,$D$6/365)),0)</f>
        <v>0.11661748477929169</v>
      </c>
      <c r="S4630" s="28">
        <f>'Data &amp; Parameter'!$E$16*'Data &amp; Parameter'!$E$17*('Data &amp; Parameter'!$E$18+'Data &amp; Parameter'!$E$19)*'Data &amp; Parameter'!$E$20*'Data &amp; Parameter'!$E$37*R4630</f>
        <v>0.40544451736514792</v>
      </c>
      <c r="T4630" s="28">
        <f t="shared" si="72"/>
        <v>0.81089675192033306</v>
      </c>
    </row>
    <row r="4631" spans="1:20" ht="15.75" customHeight="1" x14ac:dyDescent="0.35">
      <c r="A4631">
        <v>4624</v>
      </c>
      <c r="B4631" s="76">
        <v>44259.434444444443</v>
      </c>
      <c r="C4631" s="1" t="s">
        <v>14639</v>
      </c>
      <c r="D4631" s="76">
        <v>44259.435381944444</v>
      </c>
      <c r="E4631" s="1" t="s">
        <v>14640</v>
      </c>
      <c r="F4631" s="1" t="s">
        <v>14641</v>
      </c>
      <c r="G4631" s="1" t="s">
        <v>123</v>
      </c>
      <c r="H4631" s="1" t="s">
        <v>124</v>
      </c>
      <c r="I4631" s="1" t="s">
        <v>125</v>
      </c>
      <c r="J4631" s="1" t="s">
        <v>14353</v>
      </c>
      <c r="K4631" s="1" t="s">
        <v>14353</v>
      </c>
      <c r="L4631">
        <f>ROUNDUP(IF(B4631&gt;$D$4,0,($D$4-B4631+1)/365),0)</f>
        <v>0</v>
      </c>
      <c r="M4631">
        <f>ROUNDUP(IF(B4631&gt;$D$5,0,($D$5-B4631+1)/365),0)</f>
        <v>1</v>
      </c>
      <c r="N4631" s="28">
        <f>IF(OR(L4631=1,M4631=1),IF(B4631+364&lt;=$D$5,(B4631+364-$D$4+1)/365,IF(B4631&gt;$D$4,($D$5-B4631+1)/365,$D$6/365)),0)</f>
        <v>0.11661796042618297</v>
      </c>
      <c r="O4631" s="28">
        <f>'Data &amp; Parameter'!$E$16*'Data &amp; Parameter'!$E$17*('Data &amp; Parameter'!$E$18+'Data &amp; Parameter'!$E$19)*'Data &amp; Parameter'!$E$20*'Data &amp; Parameter'!$E$37*N4631</f>
        <v>0.40544617104876696</v>
      </c>
      <c r="P4631">
        <f>ROUNDUP(IF(D4631&gt;$D$4,0,($D$4-D4631+1)/365),0)</f>
        <v>0</v>
      </c>
      <c r="Q4631">
        <f>ROUNDUP(IF(D4631&gt;$D$5,0,($D$5-D4631+1)/365),0)</f>
        <v>1</v>
      </c>
      <c r="R4631" s="28">
        <f>IF(OR(P4631=1,Q4631=1),IF(D4631+364&lt;=$D$5,(D4631+364-$D$4+1)/365,IF(D4631&gt;$D$4,($D$5-D4631+1)/365,$D$6/365)),0)</f>
        <v>0.11661539193302989</v>
      </c>
      <c r="S4631" s="28">
        <f>'Data &amp; Parameter'!$E$16*'Data &amp; Parameter'!$E$17*('Data &amp; Parameter'!$E$18+'Data &amp; Parameter'!$E$19)*'Data &amp; Parameter'!$E$20*'Data &amp; Parameter'!$E$37*R4631</f>
        <v>0.40543724115743224</v>
      </c>
      <c r="T4631" s="28">
        <f t="shared" si="72"/>
        <v>0.81088341220619919</v>
      </c>
    </row>
    <row r="4632" spans="1:20" ht="15.75" customHeight="1" x14ac:dyDescent="0.35">
      <c r="A4632">
        <v>4625</v>
      </c>
      <c r="B4632" s="76">
        <v>44259.438043981485</v>
      </c>
      <c r="C4632" s="1" t="s">
        <v>14642</v>
      </c>
      <c r="D4632" s="76">
        <v>44259.438634259262</v>
      </c>
      <c r="E4632" s="1" t="s">
        <v>14643</v>
      </c>
      <c r="F4632" s="1" t="s">
        <v>14644</v>
      </c>
      <c r="G4632" s="1" t="s">
        <v>123</v>
      </c>
      <c r="H4632" s="1" t="s">
        <v>124</v>
      </c>
      <c r="I4632" s="1" t="s">
        <v>125</v>
      </c>
      <c r="J4632" s="1" t="s">
        <v>14353</v>
      </c>
      <c r="K4632" s="1" t="s">
        <v>14353</v>
      </c>
      <c r="L4632">
        <f>ROUNDUP(IF(B4632&gt;$D$4,0,($D$4-B4632+1)/365),0)</f>
        <v>0</v>
      </c>
      <c r="M4632">
        <f>ROUNDUP(IF(B4632&gt;$D$5,0,($D$5-B4632+1)/365),0)</f>
        <v>1</v>
      </c>
      <c r="N4632" s="28">
        <f>IF(OR(L4632=1,M4632=1),IF(B4632+364&lt;=$D$5,(B4632+364-$D$4+1)/365,IF(B4632&gt;$D$4,($D$5-B4632+1)/365,$D$6/365)),0)</f>
        <v>0.11660809868086315</v>
      </c>
      <c r="O4632" s="28">
        <f>'Data &amp; Parameter'!$E$16*'Data &amp; Parameter'!$E$17*('Data &amp; Parameter'!$E$18+'Data &amp; Parameter'!$E$19)*'Data &amp; Parameter'!$E$20*'Data &amp; Parameter'!$E$37*N4632</f>
        <v>0.40541188467585176</v>
      </c>
      <c r="P4632">
        <f>ROUNDUP(IF(D4632&gt;$D$4,0,($D$4-D4632+1)/365),0)</f>
        <v>0</v>
      </c>
      <c r="Q4632">
        <f>ROUNDUP(IF(D4632&gt;$D$5,0,($D$5-D4632+1)/365),0)</f>
        <v>1</v>
      </c>
      <c r="R4632" s="28">
        <f>IF(OR(P4632=1,Q4632=1),IF(D4632+364&lt;=$D$5,(D4632+364-$D$4+1)/365,IF(D4632&gt;$D$4,($D$5-D4632+1)/365,$D$6/365)),0)</f>
        <v>0.11660648148147268</v>
      </c>
      <c r="S4632" s="28">
        <f>'Data &amp; Parameter'!$E$16*'Data &amp; Parameter'!$E$17*('Data &amp; Parameter'!$E$18+'Data &amp; Parameter'!$E$19)*'Data &amp; Parameter'!$E$20*'Data &amp; Parameter'!$E$37*R4632</f>
        <v>0.40540626215168574</v>
      </c>
      <c r="T4632" s="28">
        <f t="shared" si="72"/>
        <v>0.8108181468275375</v>
      </c>
    </row>
    <row r="4633" spans="1:20" ht="15.75" customHeight="1" x14ac:dyDescent="0.35">
      <c r="A4633">
        <v>4626</v>
      </c>
      <c r="B4633" s="76">
        <v>44259.441076388888</v>
      </c>
      <c r="C4633" s="1" t="s">
        <v>14645</v>
      </c>
      <c r="D4633" s="76">
        <v>44259.443067129629</v>
      </c>
      <c r="E4633" s="1" t="s">
        <v>14646</v>
      </c>
      <c r="F4633" s="1" t="s">
        <v>14647</v>
      </c>
      <c r="G4633" s="1" t="s">
        <v>123</v>
      </c>
      <c r="H4633" s="1" t="s">
        <v>124</v>
      </c>
      <c r="I4633" s="1" t="s">
        <v>125</v>
      </c>
      <c r="J4633" s="1" t="s">
        <v>14582</v>
      </c>
      <c r="K4633" s="1" t="s">
        <v>14583</v>
      </c>
      <c r="L4633">
        <f>ROUNDUP(IF(B4633&gt;$D$4,0,($D$4-B4633+1)/365),0)</f>
        <v>0</v>
      </c>
      <c r="M4633">
        <f>ROUNDUP(IF(B4633&gt;$D$5,0,($D$5-B4633+1)/365),0)</f>
        <v>1</v>
      </c>
      <c r="N4633" s="28">
        <f>IF(OR(L4633=1,M4633=1),IF(B4633+364&lt;=$D$5,(B4633+364-$D$4+1)/365,IF(B4633&gt;$D$4,($D$5-B4633+1)/365,$D$6/365)),0)</f>
        <v>0.11659979071537485</v>
      </c>
      <c r="O4633" s="28">
        <f>'Data &amp; Parameter'!$E$16*'Data &amp; Parameter'!$E$17*('Data &amp; Parameter'!$E$18+'Data &amp; Parameter'!$E$19)*'Data &amp; Parameter'!$E$20*'Data &amp; Parameter'!$E$37*N4633</f>
        <v>0.40538300033604574</v>
      </c>
      <c r="P4633">
        <f>ROUNDUP(IF(D4633&gt;$D$4,0,($D$4-D4633+1)/365),0)</f>
        <v>0</v>
      </c>
      <c r="Q4633">
        <f>ROUNDUP(IF(D4633&gt;$D$5,0,($D$5-D4633+1)/365),0)</f>
        <v>1</v>
      </c>
      <c r="R4633" s="28">
        <f>IF(OR(P4633=1,Q4633=1),IF(D4633+364&lt;=$D$5,(D4633+364-$D$4+1)/365,IF(D4633&gt;$D$4,($D$5-D4633+1)/365,$D$6/365)),0)</f>
        <v>0.11659433663115447</v>
      </c>
      <c r="S4633" s="28">
        <f>'Data &amp; Parameter'!$E$16*'Data &amp; Parameter'!$E$17*('Data &amp; Parameter'!$E$18+'Data &amp; Parameter'!$E$19)*'Data &amp; Parameter'!$E$20*'Data &amp; Parameter'!$E$37*R4633</f>
        <v>0.40536403809767652</v>
      </c>
      <c r="T4633" s="28">
        <f t="shared" si="72"/>
        <v>0.81074703843372231</v>
      </c>
    </row>
    <row r="4634" spans="1:20" ht="15.75" customHeight="1" x14ac:dyDescent="0.35">
      <c r="A4634">
        <v>4627</v>
      </c>
      <c r="B4634" s="76">
        <v>44259.441770833335</v>
      </c>
      <c r="C4634" s="1" t="s">
        <v>14648</v>
      </c>
      <c r="D4634" s="76">
        <v>44259.44331018519</v>
      </c>
      <c r="E4634" s="1" t="s">
        <v>14649</v>
      </c>
      <c r="F4634" s="1" t="s">
        <v>14650</v>
      </c>
      <c r="G4634" s="1" t="s">
        <v>123</v>
      </c>
      <c r="H4634" s="1" t="s">
        <v>124</v>
      </c>
      <c r="I4634" s="1" t="s">
        <v>125</v>
      </c>
      <c r="J4634" s="1" t="s">
        <v>14353</v>
      </c>
      <c r="K4634" s="1" t="s">
        <v>14353</v>
      </c>
      <c r="L4634">
        <f>ROUNDUP(IF(B4634&gt;$D$4,0,($D$4-B4634+1)/365),0)</f>
        <v>0</v>
      </c>
      <c r="M4634">
        <f>ROUNDUP(IF(B4634&gt;$D$5,0,($D$5-B4634+1)/365),0)</f>
        <v>1</v>
      </c>
      <c r="N4634" s="28">
        <f>IF(OR(L4634=1,M4634=1),IF(B4634+364&lt;=$D$5,(B4634+364-$D$4+1)/365,IF(B4634&gt;$D$4,($D$5-B4634+1)/365,$D$6/365)),0)</f>
        <v>0.11659788812784963</v>
      </c>
      <c r="O4634" s="28">
        <f>'Data &amp; Parameter'!$E$16*'Data &amp; Parameter'!$E$17*('Data &amp; Parameter'!$E$18+'Data &amp; Parameter'!$E$19)*'Data &amp; Parameter'!$E$20*'Data &amp; Parameter'!$E$37*N4634</f>
        <v>0.40537638560170836</v>
      </c>
      <c r="P4634">
        <f>ROUNDUP(IF(D4634&gt;$D$4,0,($D$4-D4634+1)/365),0)</f>
        <v>0</v>
      </c>
      <c r="Q4634">
        <f>ROUNDUP(IF(D4634&gt;$D$5,0,($D$5-D4634+1)/365),0)</f>
        <v>1</v>
      </c>
      <c r="R4634" s="28">
        <f>IF(OR(P4634=1,Q4634=1),IF(D4634+364&lt;=$D$5,(D4634+364-$D$4+1)/365,IF(D4634&gt;$D$4,($D$5-D4634+1)/365,$D$6/365)),0)</f>
        <v>0.11659367072550669</v>
      </c>
      <c r="S4634" s="28">
        <f>'Data &amp; Parameter'!$E$16*'Data &amp; Parameter'!$E$17*('Data &amp; Parameter'!$E$18+'Data &amp; Parameter'!$E$19)*'Data &amp; Parameter'!$E$20*'Data &amp; Parameter'!$E$37*R4634</f>
        <v>0.40536172294060996</v>
      </c>
      <c r="T4634" s="28">
        <f t="shared" si="72"/>
        <v>0.81073810854231831</v>
      </c>
    </row>
    <row r="4635" spans="1:20" ht="15.75" customHeight="1" x14ac:dyDescent="0.35">
      <c r="A4635">
        <v>4628</v>
      </c>
      <c r="B4635" s="76">
        <v>44259.446250000001</v>
      </c>
      <c r="C4635" s="1" t="s">
        <v>14651</v>
      </c>
      <c r="D4635" s="76">
        <v>44259.446932870371</v>
      </c>
      <c r="E4635" s="1" t="s">
        <v>14652</v>
      </c>
      <c r="F4635" s="1" t="s">
        <v>14653</v>
      </c>
      <c r="G4635" s="1" t="s">
        <v>123</v>
      </c>
      <c r="H4635" s="1" t="s">
        <v>124</v>
      </c>
      <c r="I4635" s="1" t="s">
        <v>125</v>
      </c>
      <c r="J4635" s="1" t="s">
        <v>14582</v>
      </c>
      <c r="K4635" s="1" t="s">
        <v>14654</v>
      </c>
      <c r="L4635">
        <f>ROUNDUP(IF(B4635&gt;$D$4,0,($D$4-B4635+1)/365),0)</f>
        <v>0</v>
      </c>
      <c r="M4635">
        <f>ROUNDUP(IF(B4635&gt;$D$5,0,($D$5-B4635+1)/365),0)</f>
        <v>1</v>
      </c>
      <c r="N4635" s="28">
        <f>IF(OR(L4635=1,M4635=1),IF(B4635+364&lt;=$D$5,(B4635+364-$D$4+1)/365,IF(B4635&gt;$D$4,($D$5-B4635+1)/365,$D$6/365)),0)</f>
        <v>0.11658561643835377</v>
      </c>
      <c r="O4635" s="28">
        <f>'Data &amp; Parameter'!$E$16*'Data &amp; Parameter'!$E$17*('Data &amp; Parameter'!$E$18+'Data &amp; Parameter'!$E$19)*'Data &amp; Parameter'!$E$20*'Data &amp; Parameter'!$E$37*N4635</f>
        <v>0.4053337205653777</v>
      </c>
      <c r="P4635">
        <f>ROUNDUP(IF(D4635&gt;$D$4,0,($D$4-D4635+1)/365),0)</f>
        <v>0</v>
      </c>
      <c r="Q4635">
        <f>ROUNDUP(IF(D4635&gt;$D$5,0,($D$5-D4635+1)/365),0)</f>
        <v>1</v>
      </c>
      <c r="R4635" s="28">
        <f>IF(OR(P4635=1,Q4635=1),IF(D4635+364&lt;=$D$5,(D4635+364-$D$4+1)/365,IF(D4635&gt;$D$4,($D$5-D4635+1)/365,$D$6/365)),0)</f>
        <v>0.11658374556062794</v>
      </c>
      <c r="S4635" s="28">
        <f>'Data &amp; Parameter'!$E$16*'Data &amp; Parameter'!$E$17*('Data &amp; Parameter'!$E$18+'Data &amp; Parameter'!$E$19)*'Data &amp; Parameter'!$E$20*'Data &amp; Parameter'!$E$37*R4635</f>
        <v>0.40532721607663796</v>
      </c>
      <c r="T4635" s="28">
        <f t="shared" si="72"/>
        <v>0.81066093664201566</v>
      </c>
    </row>
    <row r="4636" spans="1:20" ht="15.75" customHeight="1" x14ac:dyDescent="0.35">
      <c r="A4636">
        <v>4629</v>
      </c>
      <c r="B4636" s="76">
        <v>44259.449722222227</v>
      </c>
      <c r="C4636" s="1" t="s">
        <v>14655</v>
      </c>
      <c r="D4636" s="76">
        <v>44259.450590277775</v>
      </c>
      <c r="E4636" s="1" t="s">
        <v>14656</v>
      </c>
      <c r="F4636" s="1" t="s">
        <v>14657</v>
      </c>
      <c r="G4636" s="1" t="s">
        <v>123</v>
      </c>
      <c r="H4636" s="1" t="s">
        <v>124</v>
      </c>
      <c r="I4636" s="1" t="s">
        <v>125</v>
      </c>
      <c r="J4636" s="1" t="s">
        <v>14582</v>
      </c>
      <c r="K4636" s="1" t="s">
        <v>14583</v>
      </c>
      <c r="L4636">
        <f>ROUNDUP(IF(B4636&gt;$D$4,0,($D$4-B4636+1)/365),0)</f>
        <v>0</v>
      </c>
      <c r="M4636">
        <f>ROUNDUP(IF(B4636&gt;$D$5,0,($D$5-B4636+1)/365),0)</f>
        <v>1</v>
      </c>
      <c r="N4636" s="28">
        <f>IF(OR(L4636=1,M4636=1),IF(B4636+364&lt;=$D$5,(B4636+364-$D$4+1)/365,IF(B4636&gt;$D$4,($D$5-B4636+1)/365,$D$6/365)),0)</f>
        <v>0.11657610350074757</v>
      </c>
      <c r="O4636" s="28">
        <f>'Data &amp; Parameter'!$E$16*'Data &amp; Parameter'!$E$17*('Data &amp; Parameter'!$E$18+'Data &amp; Parameter'!$E$19)*'Data &amp; Parameter'!$E$20*'Data &amp; Parameter'!$E$37*N4636</f>
        <v>0.40530064689376</v>
      </c>
      <c r="P4636">
        <f>ROUNDUP(IF(D4636&gt;$D$4,0,($D$4-D4636+1)/365),0)</f>
        <v>0</v>
      </c>
      <c r="Q4636">
        <f>ROUNDUP(IF(D4636&gt;$D$5,0,($D$5-D4636+1)/365),0)</f>
        <v>1</v>
      </c>
      <c r="R4636" s="28">
        <f>IF(OR(P4636=1,Q4636=1),IF(D4636+364&lt;=$D$5,(D4636+364-$D$4+1)/365,IF(D4636&gt;$D$4,($D$5-D4636+1)/365,$D$6/365)),0)</f>
        <v>0.11657372526637093</v>
      </c>
      <c r="S4636" s="28">
        <f>'Data &amp; Parameter'!$E$16*'Data &amp; Parameter'!$E$17*('Data &amp; Parameter'!$E$18+'Data &amp; Parameter'!$E$19)*'Data &amp; Parameter'!$E$20*'Data &amp; Parameter'!$E$37*R4636</f>
        <v>0.40529237847594218</v>
      </c>
      <c r="T4636" s="28">
        <f t="shared" si="72"/>
        <v>0.81059302536970224</v>
      </c>
    </row>
    <row r="4637" spans="1:20" ht="15.75" customHeight="1" x14ac:dyDescent="0.35">
      <c r="A4637">
        <v>4630</v>
      </c>
      <c r="B4637" s="76">
        <v>44259.452743055561</v>
      </c>
      <c r="C4637" s="1" t="s">
        <v>14658</v>
      </c>
      <c r="D4637" s="76">
        <v>44259.453287037039</v>
      </c>
      <c r="E4637" s="1" t="s">
        <v>14659</v>
      </c>
      <c r="F4637" s="1" t="s">
        <v>14660</v>
      </c>
      <c r="G4637" s="1" t="s">
        <v>123</v>
      </c>
      <c r="H4637" s="1" t="s">
        <v>124</v>
      </c>
      <c r="I4637" s="1" t="s">
        <v>125</v>
      </c>
      <c r="J4637" s="1" t="s">
        <v>14582</v>
      </c>
      <c r="K4637" s="1" t="s">
        <v>14583</v>
      </c>
      <c r="L4637">
        <f>ROUNDUP(IF(B4637&gt;$D$4,0,($D$4-B4637+1)/365),0)</f>
        <v>0</v>
      </c>
      <c r="M4637">
        <f>ROUNDUP(IF(B4637&gt;$D$5,0,($D$5-B4637+1)/365),0)</f>
        <v>1</v>
      </c>
      <c r="N4637" s="28">
        <f>IF(OR(L4637=1,M4637=1),IF(B4637+364&lt;=$D$5,(B4637+364-$D$4+1)/365,IF(B4637&gt;$D$4,($D$5-B4637+1)/365,$D$6/365)),0)</f>
        <v>0.11656782724503874</v>
      </c>
      <c r="O4637" s="28">
        <f>'Data &amp; Parameter'!$E$16*'Data &amp; Parameter'!$E$17*('Data &amp; Parameter'!$E$18+'Data &amp; Parameter'!$E$19)*'Data &amp; Parameter'!$E$20*'Data &amp; Parameter'!$E$37*N4637</f>
        <v>0.40527187279948235</v>
      </c>
      <c r="P4637">
        <f>ROUNDUP(IF(D4637&gt;$D$4,0,($D$4-D4637+1)/365),0)</f>
        <v>0</v>
      </c>
      <c r="Q4637">
        <f>ROUNDUP(IF(D4637&gt;$D$5,0,($D$5-D4637+1)/365),0)</f>
        <v>1</v>
      </c>
      <c r="R4637" s="28">
        <f>IF(OR(P4637=1,Q4637=1),IF(D4637+364&lt;=$D$5,(D4637+364-$D$4+1)/365,IF(D4637&gt;$D$4,($D$5-D4637+1)/365,$D$6/365)),0)</f>
        <v>0.11656633688482593</v>
      </c>
      <c r="S4637" s="28">
        <f>'Data &amp; Parameter'!$E$16*'Data &amp; Parameter'!$E$17*('Data &amp; Parameter'!$E$18+'Data &amp; Parameter'!$E$19)*'Data &amp; Parameter'!$E$20*'Data &amp; Parameter'!$E$37*R4637</f>
        <v>0.40526669125763787</v>
      </c>
      <c r="T4637" s="28">
        <f t="shared" si="72"/>
        <v>0.81053856405712021</v>
      </c>
    </row>
    <row r="4638" spans="1:20" ht="15.75" customHeight="1" x14ac:dyDescent="0.35">
      <c r="A4638">
        <v>4631</v>
      </c>
      <c r="B4638" s="76">
        <v>44259.456099537041</v>
      </c>
      <c r="C4638" s="1" t="s">
        <v>14661</v>
      </c>
      <c r="D4638" s="76">
        <v>44259.457060185188</v>
      </c>
      <c r="E4638" s="1" t="s">
        <v>14662</v>
      </c>
      <c r="F4638" s="1" t="s">
        <v>14663</v>
      </c>
      <c r="G4638" s="1" t="s">
        <v>123</v>
      </c>
      <c r="H4638" s="1" t="s">
        <v>124</v>
      </c>
      <c r="I4638" s="1" t="s">
        <v>125</v>
      </c>
      <c r="J4638" s="1" t="s">
        <v>14582</v>
      </c>
      <c r="K4638" s="1" t="s">
        <v>14583</v>
      </c>
      <c r="L4638">
        <f>ROUNDUP(IF(B4638&gt;$D$4,0,($D$4-B4638+1)/365),0)</f>
        <v>0</v>
      </c>
      <c r="M4638">
        <f>ROUNDUP(IF(B4638&gt;$D$5,0,($D$5-B4638+1)/365),0)</f>
        <v>1</v>
      </c>
      <c r="N4638" s="28">
        <f>IF(OR(L4638=1,M4638=1),IF(B4638+364&lt;=$D$5,(B4638+364-$D$4+1)/365,IF(B4638&gt;$D$4,($D$5-B4638+1)/365,$D$6/365)),0)</f>
        <v>0.11655863140536669</v>
      </c>
      <c r="O4638" s="28">
        <f>'Data &amp; Parameter'!$E$16*'Data &amp; Parameter'!$E$17*('Data &amp; Parameter'!$E$18+'Data &amp; Parameter'!$E$19)*'Data &amp; Parameter'!$E$20*'Data &amp; Parameter'!$E$37*N4638</f>
        <v>0.40523990158363377</v>
      </c>
      <c r="P4638">
        <f>ROUNDUP(IF(D4638&gt;$D$4,0,($D$4-D4638+1)/365),0)</f>
        <v>0</v>
      </c>
      <c r="Q4638">
        <f>ROUNDUP(IF(D4638&gt;$D$5,0,($D$5-D4638+1)/365),0)</f>
        <v>1</v>
      </c>
      <c r="R4638" s="28">
        <f>IF(OR(P4638=1,Q4638=1),IF(D4638+364&lt;=$D$5,(D4638+364-$D$4+1)/365,IF(D4638&gt;$D$4,($D$5-D4638+1)/365,$D$6/365)),0)</f>
        <v>0.11655599949263476</v>
      </c>
      <c r="S4638" s="28">
        <f>'Data &amp; Parameter'!$E$16*'Data &amp; Parameter'!$E$17*('Data &amp; Parameter'!$E$18+'Data &amp; Parameter'!$E$19)*'Data &amp; Parameter'!$E$20*'Data &amp; Parameter'!$E$37*R4638</f>
        <v>0.40523075120117297</v>
      </c>
      <c r="T4638" s="28">
        <f t="shared" si="72"/>
        <v>0.81047065278480668</v>
      </c>
    </row>
    <row r="4639" spans="1:20" ht="15.75" customHeight="1" x14ac:dyDescent="0.35">
      <c r="A4639">
        <v>4632</v>
      </c>
      <c r="B4639" s="76">
        <v>44259.459050925929</v>
      </c>
      <c r="C4639" s="1" t="s">
        <v>14664</v>
      </c>
      <c r="D4639" s="76">
        <v>44259.459710648152</v>
      </c>
      <c r="E4639" s="1" t="s">
        <v>14665</v>
      </c>
      <c r="F4639" s="1" t="s">
        <v>14666</v>
      </c>
      <c r="G4639" s="1" t="s">
        <v>123</v>
      </c>
      <c r="H4639" s="1" t="s">
        <v>124</v>
      </c>
      <c r="I4639" s="1" t="s">
        <v>125</v>
      </c>
      <c r="J4639" s="1" t="s">
        <v>14582</v>
      </c>
      <c r="K4639" s="1" t="s">
        <v>14583</v>
      </c>
      <c r="L4639">
        <f>ROUNDUP(IF(B4639&gt;$D$4,0,($D$4-B4639+1)/365),0)</f>
        <v>0</v>
      </c>
      <c r="M4639">
        <f>ROUNDUP(IF(B4639&gt;$D$5,0,($D$5-B4639+1)/365),0)</f>
        <v>1</v>
      </c>
      <c r="N4639" s="28">
        <f>IF(OR(L4639=1,M4639=1),IF(B4639+364&lt;=$D$5,(B4639+364-$D$4+1)/365,IF(B4639&gt;$D$4,($D$5-B4639+1)/365,$D$6/365)),0)</f>
        <v>0.11655054540841438</v>
      </c>
      <c r="O4639" s="28">
        <f>'Data &amp; Parameter'!$E$16*'Data &amp; Parameter'!$E$17*('Data &amp; Parameter'!$E$18+'Data &amp; Parameter'!$E$19)*'Data &amp; Parameter'!$E$20*'Data &amp; Parameter'!$E$37*N4639</f>
        <v>0.40521178896280374</v>
      </c>
      <c r="P4639">
        <f>ROUNDUP(IF(D4639&gt;$D$4,0,($D$4-D4639+1)/365),0)</f>
        <v>0</v>
      </c>
      <c r="Q4639">
        <f>ROUNDUP(IF(D4639&gt;$D$5,0,($D$5-D4639+1)/365),0)</f>
        <v>1</v>
      </c>
      <c r="R4639" s="28">
        <f>IF(OR(P4639=1,Q4639=1),IF(D4639+364&lt;=$D$5,(D4639+364-$D$4+1)/365,IF(D4639&gt;$D$4,($D$5-D4639+1)/365,$D$6/365)),0)</f>
        <v>0.11654873795026741</v>
      </c>
      <c r="S4639" s="28">
        <f>'Data &amp; Parameter'!$E$16*'Data &amp; Parameter'!$E$17*('Data &amp; Parameter'!$E$18+'Data &amp; Parameter'!$E$19)*'Data &amp; Parameter'!$E$20*'Data &amp; Parameter'!$E$37*R4639</f>
        <v>0.4052055049651902</v>
      </c>
      <c r="T4639" s="28">
        <f t="shared" si="72"/>
        <v>0.81041729392799389</v>
      </c>
    </row>
    <row r="4640" spans="1:20" ht="15.75" customHeight="1" x14ac:dyDescent="0.35">
      <c r="A4640">
        <v>4633</v>
      </c>
      <c r="B4640" s="76">
        <v>44259.463495370372</v>
      </c>
      <c r="C4640" s="1" t="s">
        <v>14667</v>
      </c>
      <c r="D4640" s="76">
        <v>44259.464120370365</v>
      </c>
      <c r="E4640" s="1" t="s">
        <v>14668</v>
      </c>
      <c r="F4640" s="1" t="s">
        <v>14669</v>
      </c>
      <c r="G4640" s="1" t="s">
        <v>123</v>
      </c>
      <c r="H4640" s="1" t="s">
        <v>124</v>
      </c>
      <c r="I4640" s="1" t="s">
        <v>125</v>
      </c>
      <c r="J4640" s="1" t="s">
        <v>14582</v>
      </c>
      <c r="K4640" s="1" t="s">
        <v>14583</v>
      </c>
      <c r="L4640">
        <f>ROUNDUP(IF(B4640&gt;$D$4,0,($D$4-B4640+1)/365),0)</f>
        <v>0</v>
      </c>
      <c r="M4640">
        <f>ROUNDUP(IF(B4640&gt;$D$5,0,($D$5-B4640+1)/365),0)</f>
        <v>1</v>
      </c>
      <c r="N4640" s="28">
        <f>IF(OR(L4640=1,M4640=1),IF(B4640+364&lt;=$D$5,(B4640+364-$D$4+1)/365,IF(B4640&gt;$D$4,($D$5-B4640+1)/365,$D$6/365)),0)</f>
        <v>0.11653836884829678</v>
      </c>
      <c r="O4640" s="28">
        <f>'Data &amp; Parameter'!$E$16*'Data &amp; Parameter'!$E$17*('Data &amp; Parameter'!$E$18+'Data &amp; Parameter'!$E$19)*'Data &amp; Parameter'!$E$20*'Data &amp; Parameter'!$E$37*N4640</f>
        <v>0.40516945466319693</v>
      </c>
      <c r="P4640">
        <f>ROUNDUP(IF(D4640&gt;$D$4,0,($D$4-D4640+1)/365),0)</f>
        <v>0</v>
      </c>
      <c r="Q4640">
        <f>ROUNDUP(IF(D4640&gt;$D$5,0,($D$5-D4640+1)/365),0)</f>
        <v>1</v>
      </c>
      <c r="R4640" s="28">
        <f>IF(OR(P4640=1,Q4640=1),IF(D4640+364&lt;=$D$5,(D4640+364-$D$4+1)/365,IF(D4640&gt;$D$4,($D$5-D4640+1)/365,$D$6/365)),0)</f>
        <v>0.116536656519548</v>
      </c>
      <c r="S4640" s="28">
        <f>'Data &amp; Parameter'!$E$16*'Data &amp; Parameter'!$E$17*('Data &amp; Parameter'!$E$18+'Data &amp; Parameter'!$E$19)*'Data &amp; Parameter'!$E$20*'Data &amp; Parameter'!$E$37*R4640</f>
        <v>0.40516350140237645</v>
      </c>
      <c r="T4640" s="28">
        <f t="shared" si="72"/>
        <v>0.81033295606557343</v>
      </c>
    </row>
    <row r="4641" spans="1:20" ht="15.75" customHeight="1" x14ac:dyDescent="0.35">
      <c r="A4641">
        <v>4634</v>
      </c>
      <c r="B4641" s="76">
        <v>44259.465266203704</v>
      </c>
      <c r="C4641" s="1" t="s">
        <v>14670</v>
      </c>
      <c r="D4641" s="76">
        <v>44259.466574074075</v>
      </c>
      <c r="E4641" s="1" t="s">
        <v>14671</v>
      </c>
      <c r="F4641" s="1" t="s">
        <v>14672</v>
      </c>
      <c r="G4641" s="1" t="s">
        <v>123</v>
      </c>
      <c r="H4641" s="1" t="s">
        <v>124</v>
      </c>
      <c r="I4641" s="1" t="s">
        <v>125</v>
      </c>
      <c r="J4641" s="1" t="s">
        <v>11945</v>
      </c>
      <c r="K4641" s="1" t="s">
        <v>11945</v>
      </c>
      <c r="L4641">
        <f>ROUNDUP(IF(B4641&gt;$D$4,0,($D$4-B4641+1)/365),0)</f>
        <v>0</v>
      </c>
      <c r="M4641">
        <f>ROUNDUP(IF(B4641&gt;$D$5,0,($D$5-B4641+1)/365),0)</f>
        <v>1</v>
      </c>
      <c r="N4641" s="28">
        <f>IF(OR(L4641=1,M4641=1),IF(B4641+364&lt;=$D$5,(B4641+364-$D$4+1)/365,IF(B4641&gt;$D$4,($D$5-B4641+1)/365,$D$6/365)),0)</f>
        <v>0.1165335172501254</v>
      </c>
      <c r="O4641" s="28">
        <f>'Data &amp; Parameter'!$E$16*'Data &amp; Parameter'!$E$17*('Data &amp; Parameter'!$E$18+'Data &amp; Parameter'!$E$19)*'Data &amp; Parameter'!$E$20*'Data &amp; Parameter'!$E$37*N4641</f>
        <v>0.4051525870906989</v>
      </c>
      <c r="P4641">
        <f>ROUNDUP(IF(D4641&gt;$D$4,0,($D$4-D4641+1)/365),0)</f>
        <v>0</v>
      </c>
      <c r="Q4641">
        <f>ROUNDUP(IF(D4641&gt;$D$5,0,($D$5-D4641+1)/365),0)</f>
        <v>1</v>
      </c>
      <c r="R4641" s="28">
        <f>IF(OR(P4641=1,Q4641=1),IF(D4641+364&lt;=$D$5,(D4641+364-$D$4+1)/365,IF(D4641&gt;$D$4,($D$5-D4641+1)/365,$D$6/365)),0)</f>
        <v>0.11652993404363084</v>
      </c>
      <c r="S4641" s="28">
        <f>'Data &amp; Parameter'!$E$16*'Data &amp; Parameter'!$E$17*('Data &amp; Parameter'!$E$18+'Data &amp; Parameter'!$E$19)*'Data &amp; Parameter'!$E$20*'Data &amp; Parameter'!$E$37*R4641</f>
        <v>0.40514012934106935</v>
      </c>
      <c r="T4641" s="28">
        <f t="shared" si="72"/>
        <v>0.81029271643176826</v>
      </c>
    </row>
    <row r="4642" spans="1:20" ht="15.75" customHeight="1" x14ac:dyDescent="0.35">
      <c r="A4642">
        <v>4635</v>
      </c>
      <c r="B4642" s="76">
        <v>44259.467280092591</v>
      </c>
      <c r="C4642" s="1" t="s">
        <v>14673</v>
      </c>
      <c r="D4642" s="76">
        <v>44259.46775462963</v>
      </c>
      <c r="E4642" s="1" t="s">
        <v>14674</v>
      </c>
      <c r="F4642" s="1" t="s">
        <v>14675</v>
      </c>
      <c r="G4642" s="1" t="s">
        <v>123</v>
      </c>
      <c r="H4642" s="1" t="s">
        <v>124</v>
      </c>
      <c r="I4642" s="1" t="s">
        <v>125</v>
      </c>
      <c r="J4642" s="1" t="s">
        <v>14582</v>
      </c>
      <c r="K4642" s="1" t="s">
        <v>14583</v>
      </c>
      <c r="L4642">
        <f>ROUNDUP(IF(B4642&gt;$D$4,0,($D$4-B4642+1)/365),0)</f>
        <v>0</v>
      </c>
      <c r="M4642">
        <f>ROUNDUP(IF(B4642&gt;$D$5,0,($D$5-B4642+1)/365),0)</f>
        <v>1</v>
      </c>
      <c r="N4642" s="28">
        <f>IF(OR(L4642=1,M4642=1),IF(B4642+364&lt;=$D$5,(B4642+364-$D$4+1)/365,IF(B4642&gt;$D$4,($D$5-B4642+1)/365,$D$6/365)),0)</f>
        <v>0.11652799974632615</v>
      </c>
      <c r="O4642" s="28">
        <f>'Data &amp; Parameter'!$E$16*'Data &amp; Parameter'!$E$17*('Data &amp; Parameter'!$E$18+'Data &amp; Parameter'!$E$19)*'Data &amp; Parameter'!$E$20*'Data &amp; Parameter'!$E$37*N4642</f>
        <v>0.4051334043612036</v>
      </c>
      <c r="P4642">
        <f>ROUNDUP(IF(D4642&gt;$D$4,0,($D$4-D4642+1)/365),0)</f>
        <v>0</v>
      </c>
      <c r="Q4642">
        <f>ROUNDUP(IF(D4642&gt;$D$5,0,($D$5-D4642+1)/365),0)</f>
        <v>1</v>
      </c>
      <c r="R4642" s="28">
        <f>IF(OR(P4642=1,Q4642=1),IF(D4642+364&lt;=$D$5,(D4642+364-$D$4+1)/365,IF(D4642&gt;$D$4,($D$5-D4642+1)/365,$D$6/365)),0)</f>
        <v>0.11652669964484992</v>
      </c>
      <c r="S4642" s="28">
        <f>'Data &amp; Parameter'!$E$16*'Data &amp; Parameter'!$E$17*('Data &amp; Parameter'!$E$18+'Data &amp; Parameter'!$E$19)*'Data &amp; Parameter'!$E$20*'Data &amp; Parameter'!$E$37*R4642</f>
        <v>0.40512888429273741</v>
      </c>
      <c r="T4642" s="28">
        <f t="shared" si="72"/>
        <v>0.81026228865394101</v>
      </c>
    </row>
    <row r="4643" spans="1:20" ht="15.75" customHeight="1" x14ac:dyDescent="0.35">
      <c r="A4643">
        <v>4636</v>
      </c>
      <c r="B4643" s="76">
        <v>44259.469849537039</v>
      </c>
      <c r="C4643" s="1" t="s">
        <v>14676</v>
      </c>
      <c r="D4643" s="76">
        <v>44259.470335648148</v>
      </c>
      <c r="E4643" s="1" t="s">
        <v>14677</v>
      </c>
      <c r="F4643" s="1" t="s">
        <v>14678</v>
      </c>
      <c r="G4643" s="1" t="s">
        <v>123</v>
      </c>
      <c r="H4643" s="1" t="s">
        <v>124</v>
      </c>
      <c r="I4643" s="1" t="s">
        <v>125</v>
      </c>
      <c r="J4643" s="1" t="s">
        <v>14582</v>
      </c>
      <c r="K4643" s="1" t="s">
        <v>14679</v>
      </c>
      <c r="L4643">
        <f>ROUNDUP(IF(B4643&gt;$D$4,0,($D$4-B4643+1)/365),0)</f>
        <v>0</v>
      </c>
      <c r="M4643">
        <f>ROUNDUP(IF(B4643&gt;$D$5,0,($D$5-B4643+1)/365),0)</f>
        <v>1</v>
      </c>
      <c r="N4643" s="28">
        <f>IF(OR(L4643=1,M4643=1),IF(B4643+364&lt;=$D$5,(B4643+364-$D$4+1)/365,IF(B4643&gt;$D$4,($D$5-B4643+1)/365,$D$6/365)),0)</f>
        <v>0.11652096017249478</v>
      </c>
      <c r="O4643" s="28">
        <f>'Data &amp; Parameter'!$E$16*'Data &amp; Parameter'!$E$17*('Data &amp; Parameter'!$E$18+'Data &amp; Parameter'!$E$19)*'Data &amp; Parameter'!$E$20*'Data &amp; Parameter'!$E$37*N4643</f>
        <v>0.40510892984419683</v>
      </c>
      <c r="P4643">
        <f>ROUNDUP(IF(D4643&gt;$D$4,0,($D$4-D4643+1)/365),0)</f>
        <v>0</v>
      </c>
      <c r="Q4643">
        <f>ROUNDUP(IF(D4643&gt;$D$5,0,($D$5-D4643+1)/365),0)</f>
        <v>1</v>
      </c>
      <c r="R4643" s="28">
        <f>IF(OR(P4643=1,Q4643=1),IF(D4643+364&lt;=$D$5,(D4643+364-$D$4+1)/365,IF(D4643&gt;$D$4,($D$5-D4643+1)/365,$D$6/365)),0)</f>
        <v>0.11651962836123907</v>
      </c>
      <c r="S4643" s="28">
        <f>'Data &amp; Parameter'!$E$16*'Data &amp; Parameter'!$E$17*('Data &amp; Parameter'!$E$18+'Data &amp; Parameter'!$E$19)*'Data &amp; Parameter'!$E$20*'Data &amp; Parameter'!$E$37*R4643</f>
        <v>0.40510429953020216</v>
      </c>
      <c r="T4643" s="28">
        <f t="shared" si="72"/>
        <v>0.81021322937439899</v>
      </c>
    </row>
    <row r="4644" spans="1:20" ht="15.75" customHeight="1" x14ac:dyDescent="0.35">
      <c r="A4644">
        <v>4637</v>
      </c>
      <c r="B4644" s="76">
        <v>44259.471655092595</v>
      </c>
      <c r="C4644" s="1" t="s">
        <v>14680</v>
      </c>
      <c r="D4644" s="76">
        <v>44259.472303240742</v>
      </c>
      <c r="E4644" s="1" t="s">
        <v>14681</v>
      </c>
      <c r="F4644" s="1" t="s">
        <v>14682</v>
      </c>
      <c r="G4644" s="1" t="s">
        <v>123</v>
      </c>
      <c r="H4644" s="1" t="s">
        <v>124</v>
      </c>
      <c r="I4644" s="1" t="s">
        <v>125</v>
      </c>
      <c r="J4644" s="1" t="s">
        <v>11945</v>
      </c>
      <c r="K4644" s="1" t="s">
        <v>14683</v>
      </c>
      <c r="L4644">
        <f>ROUNDUP(IF(B4644&gt;$D$4,0,($D$4-B4644+1)/365),0)</f>
        <v>0</v>
      </c>
      <c r="M4644">
        <f>ROUNDUP(IF(B4644&gt;$D$5,0,($D$5-B4644+1)/365),0)</f>
        <v>1</v>
      </c>
      <c r="N4644" s="28">
        <f>IF(OR(L4644=1,M4644=1),IF(B4644+364&lt;=$D$5,(B4644+364-$D$4+1)/365,IF(B4644&gt;$D$4,($D$5-B4644+1)/365,$D$6/365)),0)</f>
        <v>0.11651601344494512</v>
      </c>
      <c r="O4644" s="28">
        <f>'Data &amp; Parameter'!$E$16*'Data &amp; Parameter'!$E$17*('Data &amp; Parameter'!$E$18+'Data &amp; Parameter'!$E$19)*'Data &amp; Parameter'!$E$20*'Data &amp; Parameter'!$E$37*N4644</f>
        <v>0.40509173153497502</v>
      </c>
      <c r="P4644">
        <f>ROUNDUP(IF(D4644&gt;$D$4,0,($D$4-D4644+1)/365),0)</f>
        <v>0</v>
      </c>
      <c r="Q4644">
        <f>ROUNDUP(IF(D4644&gt;$D$5,0,($D$5-D4644+1)/365),0)</f>
        <v>1</v>
      </c>
      <c r="R4644" s="28">
        <f>IF(OR(P4644=1,Q4644=1),IF(D4644+364&lt;=$D$5,(D4644+364-$D$4+1)/365,IF(D4644&gt;$D$4,($D$5-D4644+1)/365,$D$6/365)),0)</f>
        <v>0.11651423769659755</v>
      </c>
      <c r="S4644" s="28">
        <f>'Data &amp; Parameter'!$E$16*'Data &amp; Parameter'!$E$17*('Data &amp; Parameter'!$E$18+'Data &amp; Parameter'!$E$19)*'Data &amp; Parameter'!$E$20*'Data &amp; Parameter'!$E$37*R4644</f>
        <v>0.40508555778295913</v>
      </c>
      <c r="T4644" s="28">
        <f t="shared" si="72"/>
        <v>0.8101772893179342</v>
      </c>
    </row>
    <row r="4645" spans="1:20" ht="15.75" customHeight="1" x14ac:dyDescent="0.35">
      <c r="A4645">
        <v>4638</v>
      </c>
      <c r="B4645" s="76">
        <v>44259.472800925927</v>
      </c>
      <c r="C4645" s="1" t="s">
        <v>14684</v>
      </c>
      <c r="D4645" s="76">
        <v>44259.473252314812</v>
      </c>
      <c r="E4645" s="1" t="s">
        <v>14685</v>
      </c>
      <c r="F4645" s="1" t="s">
        <v>14686</v>
      </c>
      <c r="G4645" s="1" t="s">
        <v>123</v>
      </c>
      <c r="H4645" s="1" t="s">
        <v>124</v>
      </c>
      <c r="I4645" s="1" t="s">
        <v>125</v>
      </c>
      <c r="J4645" s="1" t="s">
        <v>14582</v>
      </c>
      <c r="K4645" s="1" t="s">
        <v>14583</v>
      </c>
      <c r="L4645">
        <f>ROUNDUP(IF(B4645&gt;$D$4,0,($D$4-B4645+1)/365),0)</f>
        <v>0</v>
      </c>
      <c r="M4645">
        <f>ROUNDUP(IF(B4645&gt;$D$5,0,($D$5-B4645+1)/365),0)</f>
        <v>1</v>
      </c>
      <c r="N4645" s="28">
        <f>IF(OR(L4645=1,M4645=1),IF(B4645+364&lt;=$D$5,(B4645+364-$D$4+1)/365,IF(B4645&gt;$D$4,($D$5-B4645+1)/365,$D$6/365)),0)</f>
        <v>0.11651287417554246</v>
      </c>
      <c r="O4645" s="28">
        <f>'Data &amp; Parameter'!$E$16*'Data &amp; Parameter'!$E$17*('Data &amp; Parameter'!$E$18+'Data &amp; Parameter'!$E$19)*'Data &amp; Parameter'!$E$20*'Data &amp; Parameter'!$E$37*N4645</f>
        <v>0.40508081722336681</v>
      </c>
      <c r="P4645">
        <f>ROUNDUP(IF(D4645&gt;$D$4,0,($D$4-D4645+1)/365),0)</f>
        <v>0</v>
      </c>
      <c r="Q4645">
        <f>ROUNDUP(IF(D4645&gt;$D$5,0,($D$5-D4645+1)/365),0)</f>
        <v>1</v>
      </c>
      <c r="R4645" s="28">
        <f>IF(OR(P4645=1,Q4645=1),IF(D4645+364&lt;=$D$5,(D4645+364-$D$4+1)/365,IF(D4645&gt;$D$4,($D$5-D4645+1)/365,$D$6/365)),0)</f>
        <v>0.11651163749366501</v>
      </c>
      <c r="S4645" s="28">
        <f>'Data &amp; Parameter'!$E$16*'Data &amp; Parameter'!$E$17*('Data &amp; Parameter'!$E$18+'Data &amp; Parameter'!$E$19)*'Data &amp; Parameter'!$E$20*'Data &amp; Parameter'!$E$37*R4645</f>
        <v>0.40507651764609603</v>
      </c>
      <c r="T4645" s="28">
        <f t="shared" si="72"/>
        <v>0.81015733486946284</v>
      </c>
    </row>
    <row r="4646" spans="1:20" ht="15.75" customHeight="1" x14ac:dyDescent="0.35">
      <c r="A4646">
        <v>4639</v>
      </c>
      <c r="B4646" s="76">
        <v>44259.47483796296</v>
      </c>
      <c r="C4646" s="1" t="s">
        <v>14687</v>
      </c>
      <c r="D4646" s="76">
        <v>44259.475717592592</v>
      </c>
      <c r="E4646" s="1" t="s">
        <v>14688</v>
      </c>
      <c r="F4646" s="1" t="s">
        <v>14689</v>
      </c>
      <c r="G4646" s="1" t="s">
        <v>123</v>
      </c>
      <c r="H4646" s="1" t="s">
        <v>124</v>
      </c>
      <c r="I4646" s="1" t="s">
        <v>125</v>
      </c>
      <c r="J4646" s="1" t="s">
        <v>11945</v>
      </c>
      <c r="K4646" s="1" t="s">
        <v>11945</v>
      </c>
      <c r="L4646">
        <f>ROUNDUP(IF(B4646&gt;$D$4,0,($D$4-B4646+1)/365),0)</f>
        <v>0</v>
      </c>
      <c r="M4646">
        <f>ROUNDUP(IF(B4646&gt;$D$5,0,($D$5-B4646+1)/365),0)</f>
        <v>1</v>
      </c>
      <c r="N4646" s="28">
        <f>IF(OR(L4646=1,M4646=1),IF(B4646+364&lt;=$D$5,(B4646+364-$D$4+1)/365,IF(B4646&gt;$D$4,($D$5-B4646+1)/365,$D$6/365)),0)</f>
        <v>0.11650729325216436</v>
      </c>
      <c r="O4646" s="28">
        <f>'Data &amp; Parameter'!$E$16*'Data &amp; Parameter'!$E$17*('Data &amp; Parameter'!$E$18+'Data &amp; Parameter'!$E$19)*'Data &amp; Parameter'!$E$20*'Data &amp; Parameter'!$E$37*N4646</f>
        <v>0.40506141400274542</v>
      </c>
      <c r="P4646">
        <f>ROUNDUP(IF(D4646&gt;$D$4,0,($D$4-D4646+1)/365),0)</f>
        <v>0</v>
      </c>
      <c r="Q4646">
        <f>ROUNDUP(IF(D4646&gt;$D$5,0,($D$5-D4646+1)/365),0)</f>
        <v>1</v>
      </c>
      <c r="R4646" s="28">
        <f>IF(OR(P4646=1,Q4646=1),IF(D4646+364&lt;=$D$5,(D4646+364-$D$4+1)/365,IF(D4646&gt;$D$4,($D$5-D4646+1)/365,$D$6/365)),0)</f>
        <v>0.11650488330796839</v>
      </c>
      <c r="S4646" s="28">
        <f>'Data &amp; Parameter'!$E$16*'Data &amp; Parameter'!$E$17*('Data &amp; Parameter'!$E$18+'Data &amp; Parameter'!$E$19)*'Data &amp; Parameter'!$E$20*'Data &amp; Parameter'!$E$37*R4646</f>
        <v>0.40505303533926063</v>
      </c>
      <c r="T4646" s="28">
        <f t="shared" si="72"/>
        <v>0.81011444934200605</v>
      </c>
    </row>
    <row r="4647" spans="1:20" ht="15.75" customHeight="1" x14ac:dyDescent="0.35">
      <c r="A4647">
        <v>4640</v>
      </c>
      <c r="B4647" s="76">
        <v>44259.475428240738</v>
      </c>
      <c r="C4647" s="1" t="s">
        <v>14690</v>
      </c>
      <c r="D4647" s="76">
        <v>44259.475914351853</v>
      </c>
      <c r="E4647" s="1" t="s">
        <v>14691</v>
      </c>
      <c r="F4647" s="1" t="s">
        <v>14692</v>
      </c>
      <c r="G4647" s="1" t="s">
        <v>123</v>
      </c>
      <c r="H4647" s="1" t="s">
        <v>124</v>
      </c>
      <c r="I4647" s="1" t="s">
        <v>125</v>
      </c>
      <c r="J4647" s="1" t="s">
        <v>14582</v>
      </c>
      <c r="K4647" s="1" t="s">
        <v>14583</v>
      </c>
      <c r="L4647">
        <f>ROUNDUP(IF(B4647&gt;$D$4,0,($D$4-B4647+1)/365),0)</f>
        <v>0</v>
      </c>
      <c r="M4647">
        <f>ROUNDUP(IF(B4647&gt;$D$5,0,($D$5-B4647+1)/365),0)</f>
        <v>1</v>
      </c>
      <c r="N4647" s="28">
        <f>IF(OR(L4647=1,M4647=1),IF(B4647+364&lt;=$D$5,(B4647+364-$D$4+1)/365,IF(B4647&gt;$D$4,($D$5-B4647+1)/365,$D$6/365)),0)</f>
        <v>0.1165056760527739</v>
      </c>
      <c r="O4647" s="28">
        <f>'Data &amp; Parameter'!$E$16*'Data &amp; Parameter'!$E$17*('Data &amp; Parameter'!$E$18+'Data &amp; Parameter'!$E$19)*'Data &amp; Parameter'!$E$20*'Data &amp; Parameter'!$E$37*N4647</f>
        <v>0.40505579147857945</v>
      </c>
      <c r="P4647">
        <f>ROUNDUP(IF(D4647&gt;$D$4,0,($D$4-D4647+1)/365),0)</f>
        <v>0</v>
      </c>
      <c r="Q4647">
        <f>ROUNDUP(IF(D4647&gt;$D$5,0,($D$5-D4647+1)/365),0)</f>
        <v>1</v>
      </c>
      <c r="R4647" s="28">
        <f>IF(OR(P4647=1,Q4647=1),IF(D4647+364&lt;=$D$5,(D4647+364-$D$4+1)/365,IF(D4647&gt;$D$4,($D$5-D4647+1)/365,$D$6/365)),0)</f>
        <v>0.11650434424149826</v>
      </c>
      <c r="S4647" s="28">
        <f>'Data &amp; Parameter'!$E$16*'Data &amp; Parameter'!$E$17*('Data &amp; Parameter'!$E$18+'Data &amp; Parameter'!$E$19)*'Data &amp; Parameter'!$E$20*'Data &amp; Parameter'!$E$37*R4647</f>
        <v>0.40505116116451551</v>
      </c>
      <c r="T4647" s="28">
        <f t="shared" si="72"/>
        <v>0.81010695264309496</v>
      </c>
    </row>
    <row r="4648" spans="1:20" ht="15.75" customHeight="1" x14ac:dyDescent="0.35">
      <c r="A4648">
        <v>4641</v>
      </c>
      <c r="B4648" s="76">
        <v>44259.477939814809</v>
      </c>
      <c r="C4648" s="1" t="s">
        <v>14693</v>
      </c>
      <c r="D4648" s="76">
        <v>44259.478622685187</v>
      </c>
      <c r="E4648" s="1" t="s">
        <v>14694</v>
      </c>
      <c r="F4648" s="1" t="s">
        <v>14695</v>
      </c>
      <c r="G4648" s="1" t="s">
        <v>123</v>
      </c>
      <c r="H4648" s="1" t="s">
        <v>124</v>
      </c>
      <c r="I4648" s="1" t="s">
        <v>125</v>
      </c>
      <c r="J4648" s="1" t="s">
        <v>14696</v>
      </c>
      <c r="K4648" s="1" t="s">
        <v>11945</v>
      </c>
      <c r="L4648">
        <f>ROUNDUP(IF(B4648&gt;$D$4,0,($D$4-B4648+1)/365),0)</f>
        <v>0</v>
      </c>
      <c r="M4648">
        <f>ROUNDUP(IF(B4648&gt;$D$5,0,($D$5-B4648+1)/365),0)</f>
        <v>1</v>
      </c>
      <c r="N4648" s="28">
        <f>IF(OR(L4648=1,M4648=1),IF(B4648+364&lt;=$D$5,(B4648+364-$D$4+1)/365,IF(B4648&gt;$D$4,($D$5-B4648+1)/365,$D$6/365)),0)</f>
        <v>0.11649879502791956</v>
      </c>
      <c r="O4648" s="28">
        <f>'Data &amp; Parameter'!$E$16*'Data &amp; Parameter'!$E$17*('Data &amp; Parameter'!$E$18+'Data &amp; Parameter'!$E$19)*'Data &amp; Parameter'!$E$20*'Data &amp; Parameter'!$E$37*N4648</f>
        <v>0.40503186818949183</v>
      </c>
      <c r="P4648">
        <f>ROUNDUP(IF(D4648&gt;$D$4,0,($D$4-D4648+1)/365),0)</f>
        <v>0</v>
      </c>
      <c r="Q4648">
        <f>ROUNDUP(IF(D4648&gt;$D$5,0,($D$5-D4648+1)/365),0)</f>
        <v>1</v>
      </c>
      <c r="R4648" s="28">
        <f>IF(OR(P4648=1,Q4648=1),IF(D4648+364&lt;=$D$5,(D4648+364-$D$4+1)/365,IF(D4648&gt;$D$4,($D$5-D4648+1)/365,$D$6/365)),0)</f>
        <v>0.11649692415017379</v>
      </c>
      <c r="S4648" s="28">
        <f>'Data &amp; Parameter'!$E$16*'Data &amp; Parameter'!$E$17*('Data &amp; Parameter'!$E$18+'Data &amp; Parameter'!$E$19)*'Data &amp; Parameter'!$E$20*'Data &amp; Parameter'!$E$37*R4648</f>
        <v>0.40502536370068282</v>
      </c>
      <c r="T4648" s="28">
        <f t="shared" si="72"/>
        <v>0.81005723189017464</v>
      </c>
    </row>
    <row r="4649" spans="1:20" ht="15.75" customHeight="1" x14ac:dyDescent="0.35">
      <c r="A4649">
        <v>4642</v>
      </c>
      <c r="B4649" s="76">
        <v>44259.478148148148</v>
      </c>
      <c r="C4649" s="1" t="s">
        <v>14697</v>
      </c>
      <c r="D4649" s="76">
        <v>44259.478749999995</v>
      </c>
      <c r="E4649" s="1" t="s">
        <v>14698</v>
      </c>
      <c r="F4649" s="1" t="s">
        <v>14699</v>
      </c>
      <c r="G4649" s="1" t="s">
        <v>123</v>
      </c>
      <c r="H4649" s="1" t="s">
        <v>124</v>
      </c>
      <c r="I4649" s="1" t="s">
        <v>125</v>
      </c>
      <c r="J4649" s="1" t="s">
        <v>14582</v>
      </c>
      <c r="K4649" s="1" t="s">
        <v>14583</v>
      </c>
      <c r="L4649">
        <f>ROUNDUP(IF(B4649&gt;$D$4,0,($D$4-B4649+1)/365),0)</f>
        <v>0</v>
      </c>
      <c r="M4649">
        <f>ROUNDUP(IF(B4649&gt;$D$5,0,($D$5-B4649+1)/365),0)</f>
        <v>1</v>
      </c>
      <c r="N4649" s="28">
        <f>IF(OR(L4649=1,M4649=1),IF(B4649+364&lt;=$D$5,(B4649+364-$D$4+1)/365,IF(B4649&gt;$D$4,($D$5-B4649+1)/365,$D$6/365)),0)</f>
        <v>0.11649822425165003</v>
      </c>
      <c r="O4649" s="28">
        <f>'Data &amp; Parameter'!$E$16*'Data &amp; Parameter'!$E$17*('Data &amp; Parameter'!$E$18+'Data &amp; Parameter'!$E$19)*'Data &amp; Parameter'!$E$20*'Data &amp; Parameter'!$E$37*N4649</f>
        <v>0.405029883769149</v>
      </c>
      <c r="P4649">
        <f>ROUNDUP(IF(D4649&gt;$D$4,0,($D$4-D4649+1)/365),0)</f>
        <v>0</v>
      </c>
      <c r="Q4649">
        <f>ROUNDUP(IF(D4649&gt;$D$5,0,($D$5-D4649+1)/365),0)</f>
        <v>1</v>
      </c>
      <c r="R4649" s="28">
        <f>IF(OR(P4649=1,Q4649=1),IF(D4649+364&lt;=$D$5,(D4649+364-$D$4+1)/365,IF(D4649&gt;$D$4,($D$5-D4649+1)/365,$D$6/365)),0)</f>
        <v>0.1164965753424801</v>
      </c>
      <c r="S4649" s="28">
        <f>'Data &amp; Parameter'!$E$16*'Data &amp; Parameter'!$E$17*('Data &amp; Parameter'!$E$18+'Data &amp; Parameter'!$E$19)*'Data &amp; Parameter'!$E$20*'Data &amp; Parameter'!$E$37*R4649</f>
        <v>0.4050241509994546</v>
      </c>
      <c r="T4649" s="28">
        <f t="shared" si="72"/>
        <v>0.8100540347686036</v>
      </c>
    </row>
    <row r="4650" spans="1:20" ht="15.75" customHeight="1" x14ac:dyDescent="0.35">
      <c r="A4650">
        <v>4643</v>
      </c>
      <c r="B4650" s="76">
        <v>44259.481620370367</v>
      </c>
      <c r="C4650" s="1" t="s">
        <v>14700</v>
      </c>
      <c r="D4650" s="76">
        <v>44259.482060185182</v>
      </c>
      <c r="E4650" s="1" t="s">
        <v>14701</v>
      </c>
      <c r="F4650" s="1" t="s">
        <v>14702</v>
      </c>
      <c r="G4650" s="1" t="s">
        <v>123</v>
      </c>
      <c r="H4650" s="1" t="s">
        <v>124</v>
      </c>
      <c r="I4650" s="1" t="s">
        <v>125</v>
      </c>
      <c r="J4650" s="1" t="s">
        <v>11945</v>
      </c>
      <c r="K4650" s="1" t="s">
        <v>11945</v>
      </c>
      <c r="L4650">
        <f>ROUNDUP(IF(B4650&gt;$D$4,0,($D$4-B4650+1)/365),0)</f>
        <v>0</v>
      </c>
      <c r="M4650">
        <f>ROUNDUP(IF(B4650&gt;$D$5,0,($D$5-B4650+1)/365),0)</f>
        <v>1</v>
      </c>
      <c r="N4650" s="28">
        <f>IF(OR(L4650=1,M4650=1),IF(B4650+364&lt;=$D$5,(B4650+364-$D$4+1)/365,IF(B4650&gt;$D$4,($D$5-B4650+1)/365,$D$6/365)),0)</f>
        <v>0.11648871131406376</v>
      </c>
      <c r="O4650" s="28">
        <f>'Data &amp; Parameter'!$E$16*'Data &amp; Parameter'!$E$17*('Data &amp; Parameter'!$E$18+'Data &amp; Parameter'!$E$19)*'Data &amp; Parameter'!$E$20*'Data &amp; Parameter'!$E$37*N4650</f>
        <v>0.40499681009760063</v>
      </c>
      <c r="P4650">
        <f>ROUNDUP(IF(D4650&gt;$D$4,0,($D$4-D4650+1)/365),0)</f>
        <v>0</v>
      </c>
      <c r="Q4650">
        <f>ROUNDUP(IF(D4650&gt;$D$5,0,($D$5-D4650+1)/365),0)</f>
        <v>1</v>
      </c>
      <c r="R4650" s="28">
        <f>IF(OR(P4650=1,Q4650=1),IF(D4650+364&lt;=$D$5,(D4650+364-$D$4+1)/365,IF(D4650&gt;$D$4,($D$5-D4650+1)/365,$D$6/365)),0)</f>
        <v>0.11648750634196578</v>
      </c>
      <c r="S4650" s="28">
        <f>'Data &amp; Parameter'!$E$16*'Data &amp; Parameter'!$E$17*('Data &amp; Parameter'!$E$18+'Data &amp; Parameter'!$E$19)*'Data &amp; Parameter'!$E$20*'Data &amp; Parameter'!$E$37*R4650</f>
        <v>0.40499262076585824</v>
      </c>
      <c r="T4650" s="28">
        <f t="shared" si="72"/>
        <v>0.80998943086345887</v>
      </c>
    </row>
    <row r="4651" spans="1:20" ht="15.75" customHeight="1" x14ac:dyDescent="0.35">
      <c r="A4651">
        <v>4644</v>
      </c>
      <c r="B4651" s="76">
        <v>44259.481805555552</v>
      </c>
      <c r="C4651" s="1" t="s">
        <v>14703</v>
      </c>
      <c r="D4651" s="76">
        <v>44259.482638888891</v>
      </c>
      <c r="E4651" s="1" t="s">
        <v>14704</v>
      </c>
      <c r="F4651" s="1" t="s">
        <v>14705</v>
      </c>
      <c r="G4651" s="1" t="s">
        <v>123</v>
      </c>
      <c r="H4651" s="1" t="s">
        <v>124</v>
      </c>
      <c r="I4651" s="1" t="s">
        <v>125</v>
      </c>
      <c r="J4651" s="1" t="s">
        <v>14582</v>
      </c>
      <c r="K4651" s="1" t="s">
        <v>14583</v>
      </c>
      <c r="L4651">
        <f>ROUNDUP(IF(B4651&gt;$D$4,0,($D$4-B4651+1)/365),0)</f>
        <v>0</v>
      </c>
      <c r="M4651">
        <f>ROUNDUP(IF(B4651&gt;$D$5,0,($D$5-B4651+1)/365),0)</f>
        <v>1</v>
      </c>
      <c r="N4651" s="28">
        <f>IF(OR(L4651=1,M4651=1),IF(B4651+364&lt;=$D$5,(B4651+364-$D$4+1)/365,IF(B4651&gt;$D$4,($D$5-B4651+1)/365,$D$6/365)),0)</f>
        <v>0.11648820395739302</v>
      </c>
      <c r="O4651" s="28">
        <f>'Data &amp; Parameter'!$E$16*'Data &amp; Parameter'!$E$17*('Data &amp; Parameter'!$E$18+'Data &amp; Parameter'!$E$19)*'Data &amp; Parameter'!$E$20*'Data &amp; Parameter'!$E$37*N4651</f>
        <v>0.40499504616845322</v>
      </c>
      <c r="P4651">
        <f>ROUNDUP(IF(D4651&gt;$D$4,0,($D$4-D4651+1)/365),0)</f>
        <v>0</v>
      </c>
      <c r="Q4651">
        <f>ROUNDUP(IF(D4651&gt;$D$5,0,($D$5-D4651+1)/365),0)</f>
        <v>1</v>
      </c>
      <c r="R4651" s="28">
        <f>IF(OR(P4651=1,Q4651=1),IF(D4651+364&lt;=$D$5,(D4651+364-$D$4+1)/365,IF(D4651&gt;$D$4,($D$5-D4651+1)/365,$D$6/365)),0)</f>
        <v>0.11648592085235478</v>
      </c>
      <c r="S4651" s="28">
        <f>'Data &amp; Parameter'!$E$16*'Data &amp; Parameter'!$E$17*('Data &amp; Parameter'!$E$18+'Data &amp; Parameter'!$E$19)*'Data &amp; Parameter'!$E$20*'Data &amp; Parameter'!$E$37*R4651</f>
        <v>0.40498710848722064</v>
      </c>
      <c r="T4651" s="28">
        <f t="shared" si="72"/>
        <v>0.8099821546556738</v>
      </c>
    </row>
    <row r="4652" spans="1:20" ht="15.75" customHeight="1" x14ac:dyDescent="0.35">
      <c r="A4652">
        <v>4645</v>
      </c>
      <c r="B4652" s="76">
        <v>44259.484502314815</v>
      </c>
      <c r="C4652" s="1" t="s">
        <v>14706</v>
      </c>
      <c r="D4652" s="76">
        <v>44259.485347222224</v>
      </c>
      <c r="E4652" s="1" t="s">
        <v>14707</v>
      </c>
      <c r="F4652" s="1" t="s">
        <v>14708</v>
      </c>
      <c r="G4652" s="1" t="s">
        <v>123</v>
      </c>
      <c r="H4652" s="1" t="s">
        <v>124</v>
      </c>
      <c r="I4652" s="1" t="s">
        <v>125</v>
      </c>
      <c r="J4652" s="1" t="s">
        <v>14582</v>
      </c>
      <c r="K4652" s="1" t="s">
        <v>14709</v>
      </c>
      <c r="L4652">
        <f>ROUNDUP(IF(B4652&gt;$D$4,0,($D$4-B4652+1)/365),0)</f>
        <v>0</v>
      </c>
      <c r="M4652">
        <f>ROUNDUP(IF(B4652&gt;$D$5,0,($D$5-B4652+1)/365),0)</f>
        <v>1</v>
      </c>
      <c r="N4652" s="28">
        <f>IF(OR(L4652=1,M4652=1),IF(B4652+364&lt;=$D$5,(B4652+364-$D$4+1)/365,IF(B4652&gt;$D$4,($D$5-B4652+1)/365,$D$6/365)),0)</f>
        <v>0.11648081557584802</v>
      </c>
      <c r="O4652" s="28">
        <f>'Data &amp; Parameter'!$E$16*'Data &amp; Parameter'!$E$17*('Data &amp; Parameter'!$E$18+'Data &amp; Parameter'!$E$19)*'Data &amp; Parameter'!$E$20*'Data &amp; Parameter'!$E$37*N4652</f>
        <v>0.40496935895014896</v>
      </c>
      <c r="P4652">
        <f>ROUNDUP(IF(D4652&gt;$D$4,0,($D$4-D4652+1)/365),0)</f>
        <v>0</v>
      </c>
      <c r="Q4652">
        <f>ROUNDUP(IF(D4652&gt;$D$5,0,($D$5-D4652+1)/365),0)</f>
        <v>1</v>
      </c>
      <c r="R4652" s="28">
        <f>IF(OR(P4652=1,Q4652=1),IF(D4652+364&lt;=$D$5,(D4652+364-$D$4+1)/365,IF(D4652&gt;$D$4,($D$5-D4652+1)/365,$D$6/365)),0)</f>
        <v>0.11647850076103031</v>
      </c>
      <c r="S4652" s="28">
        <f>'Data &amp; Parameter'!$E$16*'Data &amp; Parameter'!$E$17*('Data &amp; Parameter'!$E$18+'Data &amp; Parameter'!$E$19)*'Data &amp; Parameter'!$E$20*'Data &amp; Parameter'!$E$37*R4652</f>
        <v>0.40496131102338789</v>
      </c>
      <c r="T4652" s="28">
        <f t="shared" si="72"/>
        <v>0.80993066997353691</v>
      </c>
    </row>
    <row r="4653" spans="1:20" ht="15.75" customHeight="1" x14ac:dyDescent="0.35">
      <c r="A4653">
        <v>4646</v>
      </c>
      <c r="B4653" s="76">
        <v>44259.484884259262</v>
      </c>
      <c r="C4653" s="1" t="s">
        <v>14710</v>
      </c>
      <c r="D4653" s="76">
        <v>44259.485451388886</v>
      </c>
      <c r="E4653" s="1" t="s">
        <v>14711</v>
      </c>
      <c r="F4653" s="1" t="s">
        <v>14712</v>
      </c>
      <c r="G4653" s="1" t="s">
        <v>123</v>
      </c>
      <c r="H4653" s="1" t="s">
        <v>124</v>
      </c>
      <c r="I4653" s="1" t="s">
        <v>125</v>
      </c>
      <c r="J4653" s="1" t="s">
        <v>11945</v>
      </c>
      <c r="K4653" s="1" t="s">
        <v>11945</v>
      </c>
      <c r="L4653">
        <f>ROUNDUP(IF(B4653&gt;$D$4,0,($D$4-B4653+1)/365),0)</f>
        <v>0</v>
      </c>
      <c r="M4653">
        <f>ROUNDUP(IF(B4653&gt;$D$5,0,($D$5-B4653+1)/365),0)</f>
        <v>1</v>
      </c>
      <c r="N4653" s="28">
        <f>IF(OR(L4653=1,M4653=1),IF(B4653+364&lt;=$D$5,(B4653+364-$D$4+1)/365,IF(B4653&gt;$D$4,($D$5-B4653+1)/365,$D$6/365)),0)</f>
        <v>0.11647976915270715</v>
      </c>
      <c r="O4653" s="28">
        <f>'Data &amp; Parameter'!$E$16*'Data &amp; Parameter'!$E$17*('Data &amp; Parameter'!$E$18+'Data &amp; Parameter'!$E$19)*'Data &amp; Parameter'!$E$20*'Data &amp; Parameter'!$E$37*N4653</f>
        <v>0.40496572084625643</v>
      </c>
      <c r="P4653">
        <f>ROUNDUP(IF(D4653&gt;$D$4,0,($D$4-D4653+1)/365),0)</f>
        <v>0</v>
      </c>
      <c r="Q4653">
        <f>ROUNDUP(IF(D4653&gt;$D$5,0,($D$5-D4653+1)/365),0)</f>
        <v>1</v>
      </c>
      <c r="R4653" s="28">
        <f>IF(OR(P4653=1,Q4653=1),IF(D4653+364&lt;=$D$5,(D4653+364-$D$4+1)/365,IF(D4653&gt;$D$4,($D$5-D4653+1)/365,$D$6/365)),0)</f>
        <v>0.11647821537291549</v>
      </c>
      <c r="S4653" s="28">
        <f>'Data &amp; Parameter'!$E$16*'Data &amp; Parameter'!$E$17*('Data &amp; Parameter'!$E$18+'Data &amp; Parameter'!$E$19)*'Data &amp; Parameter'!$E$20*'Data &amp; Parameter'!$E$37*R4653</f>
        <v>0.40496031881328587</v>
      </c>
      <c r="T4653" s="28">
        <f t="shared" si="72"/>
        <v>0.80992603965954224</v>
      </c>
    </row>
    <row r="4654" spans="1:20" ht="15.75" customHeight="1" x14ac:dyDescent="0.35">
      <c r="A4654">
        <v>4647</v>
      </c>
      <c r="B4654" s="76">
        <v>44259.488055555557</v>
      </c>
      <c r="C4654" s="1" t="s">
        <v>14713</v>
      </c>
      <c r="D4654" s="76">
        <v>44259.488923611112</v>
      </c>
      <c r="E4654" s="1" t="s">
        <v>14714</v>
      </c>
      <c r="F4654" s="1" t="s">
        <v>14715</v>
      </c>
      <c r="G4654" s="1" t="s">
        <v>123</v>
      </c>
      <c r="H4654" s="1" t="s">
        <v>124</v>
      </c>
      <c r="I4654" s="1" t="s">
        <v>125</v>
      </c>
      <c r="J4654" s="1" t="s">
        <v>14716</v>
      </c>
      <c r="K4654" s="1" t="s">
        <v>11945</v>
      </c>
      <c r="L4654">
        <f>ROUNDUP(IF(B4654&gt;$D$4,0,($D$4-B4654+1)/365),0)</f>
        <v>0</v>
      </c>
      <c r="M4654">
        <f>ROUNDUP(IF(B4654&gt;$D$5,0,($D$5-B4654+1)/365),0)</f>
        <v>1</v>
      </c>
      <c r="N4654" s="28">
        <f>IF(OR(L4654=1,M4654=1),IF(B4654+364&lt;=$D$5,(B4654+364-$D$4+1)/365,IF(B4654&gt;$D$4,($D$5-B4654+1)/365,$D$6/365)),0)</f>
        <v>0.11647108066970585</v>
      </c>
      <c r="O4654" s="28">
        <f>'Data &amp; Parameter'!$E$16*'Data &amp; Parameter'!$E$17*('Data &amp; Parameter'!$E$18+'Data &amp; Parameter'!$E$19)*'Data &amp; Parameter'!$E$20*'Data &amp; Parameter'!$E$37*N4654</f>
        <v>0.40493551355955526</v>
      </c>
      <c r="P4654">
        <f>ROUNDUP(IF(D4654&gt;$D$4,0,($D$4-D4654+1)/365),0)</f>
        <v>0</v>
      </c>
      <c r="Q4654">
        <f>ROUNDUP(IF(D4654&gt;$D$5,0,($D$5-D4654+1)/365),0)</f>
        <v>1</v>
      </c>
      <c r="R4654" s="28">
        <f>IF(OR(P4654=1,Q4654=1),IF(D4654+364&lt;=$D$5,(D4654+364-$D$4+1)/365,IF(D4654&gt;$D$4,($D$5-D4654+1)/365,$D$6/365)),0)</f>
        <v>0.11646870243530928</v>
      </c>
      <c r="S4654" s="28">
        <f>'Data &amp; Parameter'!$E$16*'Data &amp; Parameter'!$E$17*('Data &amp; Parameter'!$E$18+'Data &amp; Parameter'!$E$19)*'Data &amp; Parameter'!$E$20*'Data &amp; Parameter'!$E$37*R4654</f>
        <v>0.40492724514166817</v>
      </c>
      <c r="T4654" s="28">
        <f t="shared" si="72"/>
        <v>0.80986275870122348</v>
      </c>
    </row>
    <row r="4655" spans="1:20" ht="15.75" customHeight="1" x14ac:dyDescent="0.35">
      <c r="A4655">
        <v>4648</v>
      </c>
      <c r="B4655" s="76">
        <v>44259.491064814814</v>
      </c>
      <c r="C4655" s="1" t="s">
        <v>14717</v>
      </c>
      <c r="D4655" s="76">
        <v>44259.491643518515</v>
      </c>
      <c r="E4655" s="1" t="s">
        <v>14718</v>
      </c>
      <c r="F4655" s="1" t="s">
        <v>14719</v>
      </c>
      <c r="G4655" s="1" t="s">
        <v>123</v>
      </c>
      <c r="H4655" s="1" t="s">
        <v>124</v>
      </c>
      <c r="I4655" s="1" t="s">
        <v>125</v>
      </c>
      <c r="J4655" s="1" t="s">
        <v>11945</v>
      </c>
      <c r="K4655" s="1" t="s">
        <v>11945</v>
      </c>
      <c r="L4655">
        <f>ROUNDUP(IF(B4655&gt;$D$4,0,($D$4-B4655+1)/365),0)</f>
        <v>0</v>
      </c>
      <c r="M4655">
        <f>ROUNDUP(IF(B4655&gt;$D$5,0,($D$5-B4655+1)/365),0)</f>
        <v>1</v>
      </c>
      <c r="N4655" s="28">
        <f>IF(OR(L4655=1,M4655=1),IF(B4655+364&lt;=$D$5,(B4655+364-$D$4+1)/365,IF(B4655&gt;$D$4,($D$5-B4655+1)/365,$D$6/365)),0)</f>
        <v>0.11646283612379642</v>
      </c>
      <c r="O4655" s="28">
        <f>'Data &amp; Parameter'!$E$16*'Data &amp; Parameter'!$E$17*('Data &amp; Parameter'!$E$18+'Data &amp; Parameter'!$E$19)*'Data &amp; Parameter'!$E$20*'Data &amp; Parameter'!$E$37*N4655</f>
        <v>0.40490684971087537</v>
      </c>
      <c r="P4655">
        <f>ROUNDUP(IF(D4655&gt;$D$4,0,($D$4-D4655+1)/365),0)</f>
        <v>0</v>
      </c>
      <c r="Q4655">
        <f>ROUNDUP(IF(D4655&gt;$D$5,0,($D$5-D4655+1)/365),0)</f>
        <v>1</v>
      </c>
      <c r="R4655" s="28">
        <f>IF(OR(P4655=1,Q4655=1),IF(D4655+364&lt;=$D$5,(D4655+364-$D$4+1)/365,IF(D4655&gt;$D$4,($D$5-D4655+1)/365,$D$6/365)),0)</f>
        <v>0.11646125063420534</v>
      </c>
      <c r="S4655" s="28">
        <f>'Data &amp; Parameter'!$E$16*'Data &amp; Parameter'!$E$17*('Data &amp; Parameter'!$E$18+'Data &amp; Parameter'!$E$19)*'Data &amp; Parameter'!$E$20*'Data &amp; Parameter'!$E$37*R4655</f>
        <v>0.40490133743230705</v>
      </c>
      <c r="T4655" s="28">
        <f t="shared" si="72"/>
        <v>0.80980818714318237</v>
      </c>
    </row>
    <row r="4656" spans="1:20" ht="15.75" customHeight="1" x14ac:dyDescent="0.35">
      <c r="A4656">
        <v>4649</v>
      </c>
      <c r="B4656" s="76">
        <v>44259.492488425924</v>
      </c>
      <c r="C4656" s="1" t="s">
        <v>14720</v>
      </c>
      <c r="D4656" s="76">
        <v>44259.493101851855</v>
      </c>
      <c r="E4656" s="1" t="s">
        <v>14721</v>
      </c>
      <c r="F4656" s="1" t="s">
        <v>14722</v>
      </c>
      <c r="G4656" s="1" t="s">
        <v>123</v>
      </c>
      <c r="H4656" s="1" t="s">
        <v>124</v>
      </c>
      <c r="I4656" s="1" t="s">
        <v>125</v>
      </c>
      <c r="J4656" s="1" t="s">
        <v>14582</v>
      </c>
      <c r="K4656" s="1" t="s">
        <v>14723</v>
      </c>
      <c r="L4656">
        <f>ROUNDUP(IF(B4656&gt;$D$4,0,($D$4-B4656+1)/365),0)</f>
        <v>0</v>
      </c>
      <c r="M4656">
        <f>ROUNDUP(IF(B4656&gt;$D$5,0,($D$5-B4656+1)/365),0)</f>
        <v>1</v>
      </c>
      <c r="N4656" s="28">
        <f>IF(OR(L4656=1,M4656=1),IF(B4656+364&lt;=$D$5,(B4656+364-$D$4+1)/365,IF(B4656&gt;$D$4,($D$5-B4656+1)/365,$D$6/365)),0)</f>
        <v>0.11645893581938764</v>
      </c>
      <c r="O4656" s="28">
        <f>'Data &amp; Parameter'!$E$16*'Data &amp; Parameter'!$E$17*('Data &amp; Parameter'!$E$18+'Data &amp; Parameter'!$E$19)*'Data &amp; Parameter'!$E$20*'Data &amp; Parameter'!$E$37*N4656</f>
        <v>0.40489328950554604</v>
      </c>
      <c r="P4656">
        <f>ROUNDUP(IF(D4656&gt;$D$4,0,($D$4-D4656+1)/365),0)</f>
        <v>0</v>
      </c>
      <c r="Q4656">
        <f>ROUNDUP(IF(D4656&gt;$D$5,0,($D$5-D4656+1)/365),0)</f>
        <v>1</v>
      </c>
      <c r="R4656" s="28">
        <f>IF(OR(P4656=1,Q4656=1),IF(D4656+364&lt;=$D$5,(D4656+364-$D$4+1)/365,IF(D4656&gt;$D$4,($D$5-D4656+1)/365,$D$6/365)),0)</f>
        <v>0.11645725520039839</v>
      </c>
      <c r="S4656" s="28">
        <f>'Data &amp; Parameter'!$E$16*'Data &amp; Parameter'!$E$17*('Data &amp; Parameter'!$E$18+'Data &amp; Parameter'!$E$19)*'Data &amp; Parameter'!$E$20*'Data &amp; Parameter'!$E$37*R4656</f>
        <v>0.40488744649018465</v>
      </c>
      <c r="T4656" s="28">
        <f t="shared" si="72"/>
        <v>0.80978073599573075</v>
      </c>
    </row>
    <row r="4657" spans="1:20" ht="15.75" customHeight="1" x14ac:dyDescent="0.35">
      <c r="A4657">
        <v>4650</v>
      </c>
      <c r="B4657" s="76">
        <v>44259.494722222225</v>
      </c>
      <c r="C4657" s="1" t="s">
        <v>14724</v>
      </c>
      <c r="D4657" s="76">
        <v>44259.495173611111</v>
      </c>
      <c r="E4657" s="1" t="s">
        <v>14725</v>
      </c>
      <c r="F4657" s="1" t="s">
        <v>14726</v>
      </c>
      <c r="G4657" s="1" t="s">
        <v>123</v>
      </c>
      <c r="H4657" s="1" t="s">
        <v>124</v>
      </c>
      <c r="I4657" s="1" t="s">
        <v>125</v>
      </c>
      <c r="J4657" s="1" t="s">
        <v>14582</v>
      </c>
      <c r="K4657" s="1" t="s">
        <v>14582</v>
      </c>
      <c r="L4657">
        <f>ROUNDUP(IF(B4657&gt;$D$4,0,($D$4-B4657+1)/365),0)</f>
        <v>0</v>
      </c>
      <c r="M4657">
        <f>ROUNDUP(IF(B4657&gt;$D$5,0,($D$5-B4657+1)/365),0)</f>
        <v>1</v>
      </c>
      <c r="N4657" s="28">
        <f>IF(OR(L4657=1,M4657=1),IF(B4657+364&lt;=$D$5,(B4657+364-$D$4+1)/365,IF(B4657&gt;$D$4,($D$5-B4657+1)/365,$D$6/365)),0)</f>
        <v>0.11645281582951948</v>
      </c>
      <c r="O4657" s="28">
        <f>'Data &amp; Parameter'!$E$16*'Data &amp; Parameter'!$E$17*('Data &amp; Parameter'!$E$18+'Data &amp; Parameter'!$E$19)*'Data &amp; Parameter'!$E$20*'Data &amp; Parameter'!$E$37*N4657</f>
        <v>0.40487201211011026</v>
      </c>
      <c r="P4657">
        <f>ROUNDUP(IF(D4657&gt;$D$4,0,($D$4-D4657+1)/365),0)</f>
        <v>0</v>
      </c>
      <c r="Q4657">
        <f>ROUNDUP(IF(D4657&gt;$D$5,0,($D$5-D4657+1)/365),0)</f>
        <v>1</v>
      </c>
      <c r="R4657" s="28">
        <f>IF(OR(P4657=1,Q4657=1),IF(D4657+364&lt;=$D$5,(D4657+364-$D$4+1)/365,IF(D4657&gt;$D$4,($D$5-D4657+1)/365,$D$6/365)),0)</f>
        <v>0.11645157914764204</v>
      </c>
      <c r="S4657" s="28">
        <f>'Data &amp; Parameter'!$E$16*'Data &amp; Parameter'!$E$17*('Data &amp; Parameter'!$E$18+'Data &amp; Parameter'!$E$19)*'Data &amp; Parameter'!$E$20*'Data &amp; Parameter'!$E$37*R4657</f>
        <v>0.40486771253283949</v>
      </c>
      <c r="T4657" s="28">
        <f t="shared" si="72"/>
        <v>0.80973972464294974</v>
      </c>
    </row>
    <row r="4658" spans="1:20" ht="15.75" customHeight="1" x14ac:dyDescent="0.35">
      <c r="A4658">
        <v>4651</v>
      </c>
      <c r="B4658" s="76">
        <v>44259.49523148148</v>
      </c>
      <c r="C4658" s="1" t="s">
        <v>14727</v>
      </c>
      <c r="D4658" s="76">
        <v>44259.49590277778</v>
      </c>
      <c r="E4658" s="1" t="s">
        <v>14728</v>
      </c>
      <c r="F4658" s="1" t="s">
        <v>14729</v>
      </c>
      <c r="G4658" s="1" t="s">
        <v>123</v>
      </c>
      <c r="H4658" s="1" t="s">
        <v>124</v>
      </c>
      <c r="I4658" s="1" t="s">
        <v>125</v>
      </c>
      <c r="J4658" s="1" t="s">
        <v>14582</v>
      </c>
      <c r="K4658" s="1" t="s">
        <v>14583</v>
      </c>
      <c r="L4658">
        <f>ROUNDUP(IF(B4658&gt;$D$4,0,($D$4-B4658+1)/365),0)</f>
        <v>0</v>
      </c>
      <c r="M4658">
        <f>ROUNDUP(IF(B4658&gt;$D$5,0,($D$5-B4658+1)/365),0)</f>
        <v>1</v>
      </c>
      <c r="N4658" s="28">
        <f>IF(OR(L4658=1,M4658=1),IF(B4658+364&lt;=$D$5,(B4658+364-$D$4+1)/365,IF(B4658&gt;$D$4,($D$5-B4658+1)/365,$D$6/365)),0)</f>
        <v>0.11645142059868492</v>
      </c>
      <c r="O4658" s="28">
        <f>'Data &amp; Parameter'!$E$16*'Data &amp; Parameter'!$E$17*('Data &amp; Parameter'!$E$18+'Data &amp; Parameter'!$E$19)*'Data &amp; Parameter'!$E$20*'Data &amp; Parameter'!$E$37*N4658</f>
        <v>0.40486716130498956</v>
      </c>
      <c r="P4658">
        <f>ROUNDUP(IF(D4658&gt;$D$4,0,($D$4-D4658+1)/365),0)</f>
        <v>0</v>
      </c>
      <c r="Q4658">
        <f>ROUNDUP(IF(D4658&gt;$D$5,0,($D$5-D4658+1)/365),0)</f>
        <v>1</v>
      </c>
      <c r="R4658" s="28">
        <f>IF(OR(P4658=1,Q4658=1),IF(D4658+364&lt;=$D$5,(D4658+364-$D$4+1)/365,IF(D4658&gt;$D$4,($D$5-D4658+1)/365,$D$6/365)),0)</f>
        <v>0.11644958143073855</v>
      </c>
      <c r="S4658" s="28">
        <f>'Data &amp; Parameter'!$E$16*'Data &amp; Parameter'!$E$17*('Data &amp; Parameter'!$E$18+'Data &amp; Parameter'!$E$19)*'Data &amp; Parameter'!$E$20*'Data &amp; Parameter'!$E$37*R4658</f>
        <v>0.40486076706177826</v>
      </c>
      <c r="T4658" s="28">
        <f t="shared" si="72"/>
        <v>0.80972792836676777</v>
      </c>
    </row>
    <row r="4659" spans="1:20" ht="15.75" customHeight="1" x14ac:dyDescent="0.35">
      <c r="A4659">
        <v>4652</v>
      </c>
      <c r="B4659" s="76">
        <v>44259.497974537036</v>
      </c>
      <c r="C4659" s="1" t="s">
        <v>14730</v>
      </c>
      <c r="D4659" s="76">
        <v>44259.498483796298</v>
      </c>
      <c r="E4659" s="1" t="s">
        <v>14731</v>
      </c>
      <c r="F4659" s="1" t="s">
        <v>14732</v>
      </c>
      <c r="G4659" s="1" t="s">
        <v>123</v>
      </c>
      <c r="H4659" s="1" t="s">
        <v>124</v>
      </c>
      <c r="I4659" s="1" t="s">
        <v>125</v>
      </c>
      <c r="J4659" s="1" t="s">
        <v>14582</v>
      </c>
      <c r="K4659" s="1" t="s">
        <v>14583</v>
      </c>
      <c r="L4659">
        <f>ROUNDUP(IF(B4659&gt;$D$4,0,($D$4-B4659+1)/365),0)</f>
        <v>0</v>
      </c>
      <c r="M4659">
        <f>ROUNDUP(IF(B4659&gt;$D$5,0,($D$5-B4659+1)/365),0)</f>
        <v>1</v>
      </c>
      <c r="N4659" s="28">
        <f>IF(OR(L4659=1,M4659=1),IF(B4659+364&lt;=$D$5,(B4659+364-$D$4+1)/365,IF(B4659&gt;$D$4,($D$5-B4659+1)/365,$D$6/365)),0)</f>
        <v>0.1164439053779822</v>
      </c>
      <c r="O4659" s="28">
        <f>'Data &amp; Parameter'!$E$16*'Data &amp; Parameter'!$E$17*('Data &amp; Parameter'!$E$18+'Data &amp; Parameter'!$E$19)*'Data &amp; Parameter'!$E$20*'Data &amp; Parameter'!$E$37*N4659</f>
        <v>0.40484103310443309</v>
      </c>
      <c r="P4659">
        <f>ROUNDUP(IF(D4659&gt;$D$4,0,($D$4-D4659+1)/365),0)</f>
        <v>0</v>
      </c>
      <c r="Q4659">
        <f>ROUNDUP(IF(D4659&gt;$D$5,0,($D$5-D4659+1)/365),0)</f>
        <v>1</v>
      </c>
      <c r="R4659" s="28">
        <f>IF(OR(P4659=1,Q4659=1),IF(D4659+364&lt;=$D$5,(D4659+364-$D$4+1)/365,IF(D4659&gt;$D$4,($D$5-D4659+1)/365,$D$6/365)),0)</f>
        <v>0.11644251014712771</v>
      </c>
      <c r="S4659" s="28">
        <f>'Data &amp; Parameter'!$E$16*'Data &amp; Parameter'!$E$17*('Data &amp; Parameter'!$E$18+'Data &amp; Parameter'!$E$19)*'Data &amp; Parameter'!$E$20*'Data &amp; Parameter'!$E$37*R4659</f>
        <v>0.40483618229924306</v>
      </c>
      <c r="T4659" s="28">
        <f t="shared" si="72"/>
        <v>0.80967721540367621</v>
      </c>
    </row>
    <row r="4660" spans="1:20" ht="15.75" customHeight="1" x14ac:dyDescent="0.35">
      <c r="A4660">
        <v>4653</v>
      </c>
      <c r="B4660" s="76">
        <v>44259.498495370368</v>
      </c>
      <c r="C4660" s="1" t="s">
        <v>14733</v>
      </c>
      <c r="D4660" s="76">
        <v>44259.499178240745</v>
      </c>
      <c r="E4660" s="1" t="s">
        <v>14734</v>
      </c>
      <c r="F4660" s="1" t="s">
        <v>14735</v>
      </c>
      <c r="G4660" s="1" t="s">
        <v>123</v>
      </c>
      <c r="H4660" s="1" t="s">
        <v>124</v>
      </c>
      <c r="I4660" s="1" t="s">
        <v>125</v>
      </c>
      <c r="J4660" s="1" t="s">
        <v>14582</v>
      </c>
      <c r="K4660" s="1" t="s">
        <v>14582</v>
      </c>
      <c r="L4660">
        <f>ROUNDUP(IF(B4660&gt;$D$4,0,($D$4-B4660+1)/365),0)</f>
        <v>0</v>
      </c>
      <c r="M4660">
        <f>ROUNDUP(IF(B4660&gt;$D$5,0,($D$5-B4660+1)/365),0)</f>
        <v>1</v>
      </c>
      <c r="N4660" s="28">
        <f>IF(OR(L4660=1,M4660=1),IF(B4660+364&lt;=$D$5,(B4660+364-$D$4+1)/365,IF(B4660&gt;$D$4,($D$5-B4660+1)/365,$D$6/365)),0)</f>
        <v>0.11644247843734824</v>
      </c>
      <c r="O4660" s="28">
        <f>'Data &amp; Parameter'!$E$16*'Data &amp; Parameter'!$E$17*('Data &amp; Parameter'!$E$18+'Data &amp; Parameter'!$E$19)*'Data &amp; Parameter'!$E$20*'Data &amp; Parameter'!$E$37*N4660</f>
        <v>0.40483607205371464</v>
      </c>
      <c r="P4660">
        <f>ROUNDUP(IF(D4660&gt;$D$4,0,($D$4-D4660+1)/365),0)</f>
        <v>0</v>
      </c>
      <c r="Q4660">
        <f>ROUNDUP(IF(D4660&gt;$D$5,0,($D$5-D4660+1)/365),0)</f>
        <v>1</v>
      </c>
      <c r="R4660" s="28">
        <f>IF(OR(P4660=1,Q4660=1),IF(D4660+364&lt;=$D$5,(D4660+364-$D$4+1)/365,IF(D4660&gt;$D$4,($D$5-D4660+1)/365,$D$6/365)),0)</f>
        <v>0.11644060755960248</v>
      </c>
      <c r="S4660" s="28">
        <f>'Data &amp; Parameter'!$E$16*'Data &amp; Parameter'!$E$17*('Data &amp; Parameter'!$E$18+'Data &amp; Parameter'!$E$19)*'Data &amp; Parameter'!$E$20*'Data &amp; Parameter'!$E$37*R4660</f>
        <v>0.40482956756490562</v>
      </c>
      <c r="T4660" s="28">
        <f t="shared" si="72"/>
        <v>0.80966563961862026</v>
      </c>
    </row>
    <row r="4661" spans="1:20" ht="15.75" customHeight="1" x14ac:dyDescent="0.35">
      <c r="A4661">
        <v>4654</v>
      </c>
      <c r="B4661" s="76">
        <v>44259.500578703708</v>
      </c>
      <c r="C4661" s="1" t="s">
        <v>14736</v>
      </c>
      <c r="D4661" s="76">
        <v>44259.501099537039</v>
      </c>
      <c r="E4661" s="1" t="s">
        <v>14737</v>
      </c>
      <c r="F4661" s="1" t="s">
        <v>14738</v>
      </c>
      <c r="G4661" s="1" t="s">
        <v>123</v>
      </c>
      <c r="H4661" s="1" t="s">
        <v>124</v>
      </c>
      <c r="I4661" s="1" t="s">
        <v>125</v>
      </c>
      <c r="J4661" s="1" t="s">
        <v>14582</v>
      </c>
      <c r="K4661" s="1" t="s">
        <v>14583</v>
      </c>
      <c r="L4661">
        <f>ROUNDUP(IF(B4661&gt;$D$4,0,($D$4-B4661+1)/365),0)</f>
        <v>0</v>
      </c>
      <c r="M4661">
        <f>ROUNDUP(IF(B4661&gt;$D$5,0,($D$5-B4661+1)/365),0)</f>
        <v>1</v>
      </c>
      <c r="N4661" s="28">
        <f>IF(OR(L4661=1,M4661=1),IF(B4661+364&lt;=$D$5,(B4661+364-$D$4+1)/365,IF(B4661&gt;$D$4,($D$5-B4661+1)/365,$D$6/365)),0)</f>
        <v>0.11643677067477257</v>
      </c>
      <c r="O4661" s="28">
        <f>'Data &amp; Parameter'!$E$16*'Data &amp; Parameter'!$E$17*('Data &amp; Parameter'!$E$18+'Data &amp; Parameter'!$E$19)*'Data &amp; Parameter'!$E$20*'Data &amp; Parameter'!$E$37*N4661</f>
        <v>0.40481622785070248</v>
      </c>
      <c r="P4661">
        <f>ROUNDUP(IF(D4661&gt;$D$4,0,($D$4-D4661+1)/365),0)</f>
        <v>0</v>
      </c>
      <c r="Q4661">
        <f>ROUNDUP(IF(D4661&gt;$D$5,0,($D$5-D4661+1)/365),0)</f>
        <v>1</v>
      </c>
      <c r="R4661" s="28">
        <f>IF(OR(P4661=1,Q4661=1),IF(D4661+364&lt;=$D$5,(D4661+364-$D$4+1)/365,IF(D4661&gt;$D$4,($D$5-D4661+1)/365,$D$6/365)),0)</f>
        <v>0.11643534373413861</v>
      </c>
      <c r="S4661" s="28">
        <f>'Data &amp; Parameter'!$E$16*'Data &amp; Parameter'!$E$17*('Data &amp; Parameter'!$E$18+'Data &amp; Parameter'!$E$19)*'Data &amp; Parameter'!$E$20*'Data &amp; Parameter'!$E$37*R4661</f>
        <v>0.40481126679998408</v>
      </c>
      <c r="T4661" s="28">
        <f t="shared" si="72"/>
        <v>0.80962749465068651</v>
      </c>
    </row>
    <row r="4662" spans="1:20" ht="15.75" customHeight="1" x14ac:dyDescent="0.35">
      <c r="A4662">
        <v>4655</v>
      </c>
      <c r="B4662" s="76">
        <v>44259.501562500001</v>
      </c>
      <c r="C4662" s="1" t="s">
        <v>14739</v>
      </c>
      <c r="D4662" s="76">
        <v>44259.503287037034</v>
      </c>
      <c r="E4662" s="1" t="s">
        <v>14740</v>
      </c>
      <c r="F4662" s="1" t="s">
        <v>14741</v>
      </c>
      <c r="G4662" s="1" t="s">
        <v>123</v>
      </c>
      <c r="H4662" s="1" t="s">
        <v>124</v>
      </c>
      <c r="I4662" s="1" t="s">
        <v>125</v>
      </c>
      <c r="J4662" s="1" t="s">
        <v>14582</v>
      </c>
      <c r="K4662" s="1" t="s">
        <v>14742</v>
      </c>
      <c r="L4662">
        <f>ROUNDUP(IF(B4662&gt;$D$4,0,($D$4-B4662+1)/365),0)</f>
        <v>0</v>
      </c>
      <c r="M4662">
        <f>ROUNDUP(IF(B4662&gt;$D$5,0,($D$5-B4662+1)/365),0)</f>
        <v>1</v>
      </c>
      <c r="N4662" s="28">
        <f>IF(OR(L4662=1,M4662=1),IF(B4662+364&lt;=$D$5,(B4662+364-$D$4+1)/365,IF(B4662&gt;$D$4,($D$5-B4662+1)/365,$D$6/365)),0)</f>
        <v>0.11643407534246177</v>
      </c>
      <c r="O4662" s="28">
        <f>'Data &amp; Parameter'!$E$16*'Data &amp; Parameter'!$E$17*('Data &amp; Parameter'!$E$18+'Data &amp; Parameter'!$E$19)*'Data &amp; Parameter'!$E$20*'Data &amp; Parameter'!$E$37*N4662</f>
        <v>0.40480685697711555</v>
      </c>
      <c r="P4662">
        <f>ROUNDUP(IF(D4662&gt;$D$4,0,($D$4-D4662+1)/365),0)</f>
        <v>0</v>
      </c>
      <c r="Q4662">
        <f>ROUNDUP(IF(D4662&gt;$D$5,0,($D$5-D4662+1)/365),0)</f>
        <v>1</v>
      </c>
      <c r="R4662" s="28">
        <f>IF(OR(P4662=1,Q4662=1),IF(D4662+364&lt;=$D$5,(D4662+364-$D$4+1)/365,IF(D4662&gt;$D$4,($D$5-D4662+1)/365,$D$6/365)),0)</f>
        <v>0.11642935058346802</v>
      </c>
      <c r="S4662" s="28">
        <f>'Data &amp; Parameter'!$E$16*'Data &amp; Parameter'!$E$17*('Data &amp; Parameter'!$E$18+'Data &amp; Parameter'!$E$19)*'Data &amp; Parameter'!$E$20*'Data &amp; Parameter'!$E$37*R4662</f>
        <v>0.40479043038693907</v>
      </c>
      <c r="T4662" s="28">
        <f t="shared" si="72"/>
        <v>0.80959728736405467</v>
      </c>
    </row>
    <row r="4663" spans="1:20" ht="15.75" customHeight="1" x14ac:dyDescent="0.35">
      <c r="A4663">
        <v>4656</v>
      </c>
      <c r="B4663" s="76">
        <v>44259.503831018519</v>
      </c>
      <c r="C4663" s="1" t="s">
        <v>14743</v>
      </c>
      <c r="D4663" s="76">
        <v>44259.504305555558</v>
      </c>
      <c r="E4663" s="1" t="s">
        <v>14744</v>
      </c>
      <c r="F4663" s="1" t="s">
        <v>14745</v>
      </c>
      <c r="G4663" s="1" t="s">
        <v>123</v>
      </c>
      <c r="H4663" s="1" t="s">
        <v>124</v>
      </c>
      <c r="I4663" s="1" t="s">
        <v>125</v>
      </c>
      <c r="J4663" s="1" t="s">
        <v>14582</v>
      </c>
      <c r="K4663" s="1" t="s">
        <v>14583</v>
      </c>
      <c r="L4663">
        <f>ROUNDUP(IF(B4663&gt;$D$4,0,($D$4-B4663+1)/365),0)</f>
        <v>0</v>
      </c>
      <c r="M4663">
        <f>ROUNDUP(IF(B4663&gt;$D$5,0,($D$5-B4663+1)/365),0)</f>
        <v>1</v>
      </c>
      <c r="N4663" s="28">
        <f>IF(OR(L4663=1,M4663=1),IF(B4663+364&lt;=$D$5,(B4663+364-$D$4+1)/365,IF(B4663&gt;$D$4,($D$5-B4663+1)/365,$D$6/365)),0)</f>
        <v>0.11642786022323529</v>
      </c>
      <c r="O4663" s="28">
        <f>'Data &amp; Parameter'!$E$16*'Data &amp; Parameter'!$E$17*('Data &amp; Parameter'!$E$18+'Data &amp; Parameter'!$E$19)*'Data &amp; Parameter'!$E$20*'Data &amp; Parameter'!$E$37*N4663</f>
        <v>0.40478524884502526</v>
      </c>
      <c r="P4663">
        <f>ROUNDUP(IF(D4663&gt;$D$4,0,($D$4-D4663+1)/365),0)</f>
        <v>0</v>
      </c>
      <c r="Q4663">
        <f>ROUNDUP(IF(D4663&gt;$D$5,0,($D$5-D4663+1)/365),0)</f>
        <v>1</v>
      </c>
      <c r="R4663" s="28">
        <f>IF(OR(P4663=1,Q4663=1),IF(D4663+364&lt;=$D$5,(D4663+364-$D$4+1)/365,IF(D4663&gt;$D$4,($D$5-D4663+1)/365,$D$6/365)),0)</f>
        <v>0.11642656012175905</v>
      </c>
      <c r="S4663" s="28">
        <f>'Data &amp; Parameter'!$E$16*'Data &amp; Parameter'!$E$17*('Data &amp; Parameter'!$E$18+'Data &amp; Parameter'!$E$19)*'Data &amp; Parameter'!$E$20*'Data &amp; Parameter'!$E$37*R4663</f>
        <v>0.40478072877655907</v>
      </c>
      <c r="T4663" s="28">
        <f t="shared" si="72"/>
        <v>0.80956597762158433</v>
      </c>
    </row>
    <row r="4664" spans="1:20" ht="15.75" customHeight="1" x14ac:dyDescent="0.35">
      <c r="A4664">
        <v>4657</v>
      </c>
      <c r="B4664" s="76">
        <v>44259.505555555559</v>
      </c>
      <c r="C4664" s="1" t="s">
        <v>14746</v>
      </c>
      <c r="D4664" s="76">
        <v>44259.506053240737</v>
      </c>
      <c r="E4664" s="1" t="s">
        <v>14747</v>
      </c>
      <c r="F4664" s="1" t="s">
        <v>14748</v>
      </c>
      <c r="G4664" s="1" t="s">
        <v>123</v>
      </c>
      <c r="H4664" s="1" t="s">
        <v>124</v>
      </c>
      <c r="I4664" s="1" t="s">
        <v>125</v>
      </c>
      <c r="J4664" s="1" t="s">
        <v>14582</v>
      </c>
      <c r="K4664" s="1" t="s">
        <v>14582</v>
      </c>
      <c r="L4664">
        <f>ROUNDUP(IF(B4664&gt;$D$4,0,($D$4-B4664+1)/365),0)</f>
        <v>0</v>
      </c>
      <c r="M4664">
        <f>ROUNDUP(IF(B4664&gt;$D$5,0,($D$5-B4664+1)/365),0)</f>
        <v>1</v>
      </c>
      <c r="N4664" s="28">
        <f>IF(OR(L4664=1,M4664=1),IF(B4664+364&lt;=$D$5,(B4664+364-$D$4+1)/365,IF(B4664&gt;$D$4,($D$5-B4664+1)/365,$D$6/365)),0)</f>
        <v>0.1164231354642216</v>
      </c>
      <c r="O4664" s="28">
        <f>'Data &amp; Parameter'!$E$16*'Data &amp; Parameter'!$E$17*('Data &amp; Parameter'!$E$18+'Data &amp; Parameter'!$E$19)*'Data &amp; Parameter'!$E$20*'Data &amp; Parameter'!$E$37*N4664</f>
        <v>0.40476882225477945</v>
      </c>
      <c r="P4664">
        <f>ROUNDUP(IF(D4664&gt;$D$4,0,($D$4-D4664+1)/365),0)</f>
        <v>0</v>
      </c>
      <c r="Q4664">
        <f>ROUNDUP(IF(D4664&gt;$D$5,0,($D$5-D4664+1)/365),0)</f>
        <v>1</v>
      </c>
      <c r="R4664" s="28">
        <f>IF(OR(P4664=1,Q4664=1),IF(D4664+364&lt;=$D$5,(D4664+364-$D$4+1)/365,IF(D4664&gt;$D$4,($D$5-D4664+1)/365,$D$6/365)),0)</f>
        <v>0.11642177194318645</v>
      </c>
      <c r="S4664" s="28">
        <f>'Data &amp; Parameter'!$E$16*'Data &amp; Parameter'!$E$17*('Data &amp; Parameter'!$E$18+'Data &amp; Parameter'!$E$19)*'Data &amp; Parameter'!$E$20*'Data &amp; Parameter'!$E$37*R4664</f>
        <v>0.40476408169525646</v>
      </c>
      <c r="T4664" s="28">
        <f t="shared" si="72"/>
        <v>0.80953290395003585</v>
      </c>
    </row>
    <row r="4665" spans="1:20" ht="15.75" customHeight="1" x14ac:dyDescent="0.35">
      <c r="A4665">
        <v>4658</v>
      </c>
      <c r="B4665" s="76">
        <v>44259.506851851853</v>
      </c>
      <c r="C4665" s="1" t="s">
        <v>14749</v>
      </c>
      <c r="D4665" s="76">
        <v>44259.507905092592</v>
      </c>
      <c r="E4665" s="1" t="s">
        <v>14750</v>
      </c>
      <c r="F4665" s="1" t="s">
        <v>14751</v>
      </c>
      <c r="G4665" s="1" t="s">
        <v>123</v>
      </c>
      <c r="H4665" s="1" t="s">
        <v>124</v>
      </c>
      <c r="I4665" s="1" t="s">
        <v>125</v>
      </c>
      <c r="J4665" s="1" t="s">
        <v>14582</v>
      </c>
      <c r="K4665" s="1" t="s">
        <v>14583</v>
      </c>
      <c r="L4665">
        <f>ROUNDUP(IF(B4665&gt;$D$4,0,($D$4-B4665+1)/365),0)</f>
        <v>0</v>
      </c>
      <c r="M4665">
        <f>ROUNDUP(IF(B4665&gt;$D$5,0,($D$5-B4665+1)/365),0)</f>
        <v>1</v>
      </c>
      <c r="N4665" s="28">
        <f>IF(OR(L4665=1,M4665=1),IF(B4665+364&lt;=$D$5,(B4665+364-$D$4+1)/365,IF(B4665&gt;$D$4,($D$5-B4665+1)/365,$D$6/365)),0)</f>
        <v>0.11641958396752645</v>
      </c>
      <c r="O4665" s="28">
        <f>'Data &amp; Parameter'!$E$16*'Data &amp; Parameter'!$E$17*('Data &amp; Parameter'!$E$18+'Data &amp; Parameter'!$E$19)*'Data &amp; Parameter'!$E$20*'Data &amp; Parameter'!$E$37*N4665</f>
        <v>0.40475647475074766</v>
      </c>
      <c r="P4665">
        <f>ROUNDUP(IF(D4665&gt;$D$4,0,($D$4-D4665+1)/365),0)</f>
        <v>0</v>
      </c>
      <c r="Q4665">
        <f>ROUNDUP(IF(D4665&gt;$D$5,0,($D$5-D4665+1)/365),0)</f>
        <v>1</v>
      </c>
      <c r="R4665" s="28">
        <f>IF(OR(P4665=1,Q4665=1),IF(D4665+364&lt;=$D$5,(D4665+364-$D$4+1)/365,IF(D4665&gt;$D$4,($D$5-D4665+1)/365,$D$6/365)),0)</f>
        <v>0.11641669837645915</v>
      </c>
      <c r="S4665" s="28">
        <f>'Data &amp; Parameter'!$E$16*'Data &amp; Parameter'!$E$17*('Data &amp; Parameter'!$E$18+'Data &amp; Parameter'!$E$19)*'Data &amp; Parameter'!$E$20*'Data &amp; Parameter'!$E$37*R4665</f>
        <v>0.40474644240371316</v>
      </c>
      <c r="T4665" s="28">
        <f t="shared" si="72"/>
        <v>0.80950291715446077</v>
      </c>
    </row>
    <row r="4666" spans="1:20" ht="15.75" customHeight="1" x14ac:dyDescent="0.35">
      <c r="A4666">
        <v>4659</v>
      </c>
      <c r="B4666" s="76">
        <v>44259.517696759256</v>
      </c>
      <c r="C4666" s="1" t="s">
        <v>14752</v>
      </c>
      <c r="D4666" s="76">
        <v>44259.51834490741</v>
      </c>
      <c r="E4666" s="1" t="s">
        <v>14753</v>
      </c>
      <c r="F4666" s="1" t="s">
        <v>14754</v>
      </c>
      <c r="G4666" s="1" t="s">
        <v>123</v>
      </c>
      <c r="H4666" s="1" t="s">
        <v>124</v>
      </c>
      <c r="I4666" s="1" t="s">
        <v>125</v>
      </c>
      <c r="J4666" s="1" t="s">
        <v>14582</v>
      </c>
      <c r="K4666" s="1" t="s">
        <v>14755</v>
      </c>
      <c r="L4666">
        <f>ROUNDUP(IF(B4666&gt;$D$4,0,($D$4-B4666+1)/365),0)</f>
        <v>0</v>
      </c>
      <c r="M4666">
        <f>ROUNDUP(IF(B4666&gt;$D$5,0,($D$5-B4666+1)/365),0)</f>
        <v>1</v>
      </c>
      <c r="N4666" s="28">
        <f>IF(OR(L4666=1,M4666=1),IF(B4666+364&lt;=$D$5,(B4666+364-$D$4+1)/365,IF(B4666&gt;$D$4,($D$5-B4666+1)/365,$D$6/365)),0)</f>
        <v>0.11638987189244912</v>
      </c>
      <c r="O4666" s="28">
        <f>'Data &amp; Parameter'!$E$16*'Data &amp; Parameter'!$E$17*('Data &amp; Parameter'!$E$18+'Data &amp; Parameter'!$E$19)*'Data &amp; Parameter'!$E$20*'Data &amp; Parameter'!$E$37*N4666</f>
        <v>0.40465317464988848</v>
      </c>
      <c r="P4666">
        <f>ROUNDUP(IF(D4666&gt;$D$4,0,($D$4-D4666+1)/365),0)</f>
        <v>0</v>
      </c>
      <c r="Q4666">
        <f>ROUNDUP(IF(D4666&gt;$D$5,0,($D$5-D4666+1)/365),0)</f>
        <v>1</v>
      </c>
      <c r="R4666" s="28">
        <f>IF(OR(P4666=1,Q4666=1),IF(D4666+364&lt;=$D$5,(D4666+364-$D$4+1)/365,IF(D4666&gt;$D$4,($D$5-D4666+1)/365,$D$6/365)),0)</f>
        <v>0.11638809614408162</v>
      </c>
      <c r="S4666" s="28">
        <f>'Data &amp; Parameter'!$E$16*'Data &amp; Parameter'!$E$17*('Data &amp; Parameter'!$E$18+'Data &amp; Parameter'!$E$19)*'Data &amp; Parameter'!$E$20*'Data &amp; Parameter'!$E$37*R4666</f>
        <v>0.40464700089780331</v>
      </c>
      <c r="T4666" s="28">
        <f t="shared" si="72"/>
        <v>0.80930017554769185</v>
      </c>
    </row>
    <row r="4667" spans="1:20" ht="15.75" customHeight="1" x14ac:dyDescent="0.35">
      <c r="A4667">
        <v>4660</v>
      </c>
      <c r="B4667" s="76">
        <v>44259.520520833335</v>
      </c>
      <c r="C4667" s="1" t="s">
        <v>14756</v>
      </c>
      <c r="D4667" s="76">
        <v>44259.520949074074</v>
      </c>
      <c r="E4667" s="1" t="s">
        <v>14757</v>
      </c>
      <c r="F4667" s="1" t="s">
        <v>14758</v>
      </c>
      <c r="G4667" s="1" t="s">
        <v>123</v>
      </c>
      <c r="H4667" s="1" t="s">
        <v>124</v>
      </c>
      <c r="I4667" s="1" t="s">
        <v>125</v>
      </c>
      <c r="J4667" s="1" t="s">
        <v>14582</v>
      </c>
      <c r="K4667" s="1" t="s">
        <v>14582</v>
      </c>
      <c r="L4667">
        <f>ROUNDUP(IF(B4667&gt;$D$4,0,($D$4-B4667+1)/365),0)</f>
        <v>0</v>
      </c>
      <c r="M4667">
        <f>ROUNDUP(IF(B4667&gt;$D$5,0,($D$5-B4667+1)/365),0)</f>
        <v>1</v>
      </c>
      <c r="N4667" s="28">
        <f>IF(OR(L4667=1,M4667=1),IF(B4667+364&lt;=$D$5,(B4667+364-$D$4+1)/365,IF(B4667&gt;$D$4,($D$5-B4667+1)/365,$D$6/365)),0)</f>
        <v>0.1163821347031905</v>
      </c>
      <c r="O4667" s="28">
        <f>'Data &amp; Parameter'!$E$16*'Data &amp; Parameter'!$E$17*('Data &amp; Parameter'!$E$18+'Data &amp; Parameter'!$E$19)*'Data &amp; Parameter'!$E$20*'Data &amp; Parameter'!$E$37*N4667</f>
        <v>0.40462627473028673</v>
      </c>
      <c r="P4667">
        <f>ROUNDUP(IF(D4667&gt;$D$4,0,($D$4-D4667+1)/365),0)</f>
        <v>0</v>
      </c>
      <c r="Q4667">
        <f>ROUNDUP(IF(D4667&gt;$D$5,0,($D$5-D4667+1)/365),0)</f>
        <v>1</v>
      </c>
      <c r="R4667" s="28">
        <f>IF(OR(P4667=1,Q4667=1),IF(D4667+364&lt;=$D$5,(D4667+364-$D$4+1)/365,IF(D4667&gt;$D$4,($D$5-D4667+1)/365,$D$6/365)),0)</f>
        <v>0.11638096144089191</v>
      </c>
      <c r="S4667" s="28">
        <f>'Data &amp; Parameter'!$E$16*'Data &amp; Parameter'!$E$17*('Data &amp; Parameter'!$E$18+'Data &amp; Parameter'!$E$19)*'Data &amp; Parameter'!$E$20*'Data &amp; Parameter'!$E$37*R4667</f>
        <v>0.40462219564414198</v>
      </c>
      <c r="T4667" s="28">
        <f t="shared" si="72"/>
        <v>0.80924847037442871</v>
      </c>
    </row>
    <row r="4668" spans="1:20" ht="15.75" customHeight="1" x14ac:dyDescent="0.35">
      <c r="A4668">
        <v>4661</v>
      </c>
      <c r="B4668" s="76">
        <v>44259.522337962961</v>
      </c>
      <c r="C4668" s="1" t="s">
        <v>14759</v>
      </c>
      <c r="D4668" s="76">
        <v>44259.523321759261</v>
      </c>
      <c r="E4668" s="1" t="s">
        <v>14760</v>
      </c>
      <c r="F4668" s="1" t="s">
        <v>14761</v>
      </c>
      <c r="G4668" s="1" t="s">
        <v>123</v>
      </c>
      <c r="H4668" s="1" t="s">
        <v>124</v>
      </c>
      <c r="I4668" s="1" t="s">
        <v>125</v>
      </c>
      <c r="J4668" s="1" t="s">
        <v>14582</v>
      </c>
      <c r="K4668" s="1" t="s">
        <v>14583</v>
      </c>
      <c r="L4668">
        <f>ROUNDUP(IF(B4668&gt;$D$4,0,($D$4-B4668+1)/365),0)</f>
        <v>0</v>
      </c>
      <c r="M4668">
        <f>ROUNDUP(IF(B4668&gt;$D$5,0,($D$5-B4668+1)/365),0)</f>
        <v>1</v>
      </c>
      <c r="N4668" s="28">
        <f>IF(OR(L4668=1,M4668=1),IF(B4668+364&lt;=$D$5,(B4668+364-$D$4+1)/365,IF(B4668&gt;$D$4,($D$5-B4668+1)/365,$D$6/365)),0)</f>
        <v>0.1163771562658614</v>
      </c>
      <c r="O4668" s="28">
        <f>'Data &amp; Parameter'!$E$16*'Data &amp; Parameter'!$E$17*('Data &amp; Parameter'!$E$18+'Data &amp; Parameter'!$E$19)*'Data &amp; Parameter'!$E$20*'Data &amp; Parameter'!$E$37*N4668</f>
        <v>0.40460896617553649</v>
      </c>
      <c r="P4668">
        <f>ROUNDUP(IF(D4668&gt;$D$4,0,($D$4-D4668+1)/365),0)</f>
        <v>0</v>
      </c>
      <c r="Q4668">
        <f>ROUNDUP(IF(D4668&gt;$D$5,0,($D$5-D4668+1)/365),0)</f>
        <v>1</v>
      </c>
      <c r="R4668" s="28">
        <f>IF(OR(P4668=1,Q4668=1),IF(D4668+364&lt;=$D$5,(D4668+364-$D$4+1)/365,IF(D4668&gt;$D$4,($D$5-D4668+1)/365,$D$6/365)),0)</f>
        <v>0.11637446093353067</v>
      </c>
      <c r="S4668" s="28">
        <f>'Data &amp; Parameter'!$E$16*'Data &amp; Parameter'!$E$17*('Data &amp; Parameter'!$E$18+'Data &amp; Parameter'!$E$19)*'Data &amp; Parameter'!$E$20*'Data &amp; Parameter'!$E$37*R4668</f>
        <v>0.40459959530188028</v>
      </c>
      <c r="T4668" s="28">
        <f t="shared" si="72"/>
        <v>0.80920856147741671</v>
      </c>
    </row>
    <row r="4669" spans="1:20" ht="15.75" customHeight="1" x14ac:dyDescent="0.35">
      <c r="A4669">
        <v>4662</v>
      </c>
      <c r="B4669" s="76">
        <v>44259.522546296299</v>
      </c>
      <c r="C4669" s="1" t="s">
        <v>14762</v>
      </c>
      <c r="D4669" s="76">
        <v>44259.523159722223</v>
      </c>
      <c r="E4669" s="1" t="s">
        <v>14763</v>
      </c>
      <c r="F4669" s="1" t="s">
        <v>14764</v>
      </c>
      <c r="G4669" s="1" t="s">
        <v>123</v>
      </c>
      <c r="H4669" s="1" t="s">
        <v>124</v>
      </c>
      <c r="I4669" s="1" t="s">
        <v>125</v>
      </c>
      <c r="J4669" s="1" t="s">
        <v>14582</v>
      </c>
      <c r="K4669" s="1" t="s">
        <v>14582</v>
      </c>
      <c r="L4669">
        <f>ROUNDUP(IF(B4669&gt;$D$4,0,($D$4-B4669+1)/365),0)</f>
        <v>0</v>
      </c>
      <c r="M4669">
        <f>ROUNDUP(IF(B4669&gt;$D$5,0,($D$5-B4669+1)/365),0)</f>
        <v>1</v>
      </c>
      <c r="N4669" s="28">
        <f>IF(OR(L4669=1,M4669=1),IF(B4669+364&lt;=$D$5,(B4669+364-$D$4+1)/365,IF(B4669&gt;$D$4,($D$5-B4669+1)/365,$D$6/365)),0)</f>
        <v>0.11637658548959186</v>
      </c>
      <c r="O4669" s="28">
        <f>'Data &amp; Parameter'!$E$16*'Data &amp; Parameter'!$E$17*('Data &amp; Parameter'!$E$18+'Data &amp; Parameter'!$E$19)*'Data &amp; Parameter'!$E$20*'Data &amp; Parameter'!$E$37*N4669</f>
        <v>0.40460698175519366</v>
      </c>
      <c r="P4669">
        <f>ROUNDUP(IF(D4669&gt;$D$4,0,($D$4-D4669+1)/365),0)</f>
        <v>0</v>
      </c>
      <c r="Q4669">
        <f>ROUNDUP(IF(D4669&gt;$D$5,0,($D$5-D4669+1)/365),0)</f>
        <v>1</v>
      </c>
      <c r="R4669" s="28">
        <f>IF(OR(P4669=1,Q4669=1),IF(D4669+364&lt;=$D$5,(D4669+364-$D$4+1)/365,IF(D4669&gt;$D$4,($D$5-D4669+1)/365,$D$6/365)),0)</f>
        <v>0.11637490487062255</v>
      </c>
      <c r="S4669" s="28">
        <f>'Data &amp; Parameter'!$E$16*'Data &amp; Parameter'!$E$17*('Data &amp; Parameter'!$E$18+'Data &amp; Parameter'!$E$19)*'Data &amp; Parameter'!$E$20*'Data &amp; Parameter'!$E$37*R4669</f>
        <v>0.40460113873990161</v>
      </c>
      <c r="T4669" s="28">
        <f t="shared" si="72"/>
        <v>0.80920812049509527</v>
      </c>
    </row>
    <row r="4670" spans="1:20" ht="15.75" customHeight="1" x14ac:dyDescent="0.35">
      <c r="A4670">
        <v>4663</v>
      </c>
      <c r="B4670" s="76">
        <v>44259.524826388893</v>
      </c>
      <c r="C4670" s="1" t="s">
        <v>14765</v>
      </c>
      <c r="D4670" s="76">
        <v>44259.525254629625</v>
      </c>
      <c r="E4670" s="1" t="s">
        <v>14766</v>
      </c>
      <c r="F4670" s="1" t="s">
        <v>14767</v>
      </c>
      <c r="G4670" s="1" t="s">
        <v>123</v>
      </c>
      <c r="H4670" s="1" t="s">
        <v>124</v>
      </c>
      <c r="I4670" s="1" t="s">
        <v>125</v>
      </c>
      <c r="J4670" s="1" t="s">
        <v>14582</v>
      </c>
      <c r="K4670" s="1" t="s">
        <v>14582</v>
      </c>
      <c r="L4670">
        <f>ROUNDUP(IF(B4670&gt;$D$4,0,($D$4-B4670+1)/365),0)</f>
        <v>0</v>
      </c>
      <c r="M4670">
        <f>ROUNDUP(IF(B4670&gt;$D$5,0,($D$5-B4670+1)/365),0)</f>
        <v>1</v>
      </c>
      <c r="N4670" s="28">
        <f>IF(OR(L4670=1,M4670=1),IF(B4670+364&lt;=$D$5,(B4670+364-$D$4+1)/365,IF(B4670&gt;$D$4,($D$5-B4670+1)/365,$D$6/365)),0)</f>
        <v>0.11637033866056598</v>
      </c>
      <c r="O4670" s="28">
        <f>'Data &amp; Parameter'!$E$16*'Data &amp; Parameter'!$E$17*('Data &amp; Parameter'!$E$18+'Data &amp; Parameter'!$E$19)*'Data &amp; Parameter'!$E$20*'Data &amp; Parameter'!$E$37*N4670</f>
        <v>0.40458526337750567</v>
      </c>
      <c r="P4670">
        <f>ROUNDUP(IF(D4670&gt;$D$4,0,($D$4-D4670+1)/365),0)</f>
        <v>0</v>
      </c>
      <c r="Q4670">
        <f>ROUNDUP(IF(D4670&gt;$D$5,0,($D$5-D4670+1)/365),0)</f>
        <v>1</v>
      </c>
      <c r="R4670" s="28">
        <f>IF(OR(P4670=1,Q4670=1),IF(D4670+364&lt;=$D$5,(D4670+364-$D$4+1)/365,IF(D4670&gt;$D$4,($D$5-D4670+1)/365,$D$6/365)),0)</f>
        <v>0.11636916539828733</v>
      </c>
      <c r="S4670" s="28">
        <f>'Data &amp; Parameter'!$E$16*'Data &amp; Parameter'!$E$17*('Data &amp; Parameter'!$E$18+'Data &amp; Parameter'!$E$19)*'Data &amp; Parameter'!$E$20*'Data &amp; Parameter'!$E$37*R4670</f>
        <v>0.40458118429143031</v>
      </c>
      <c r="T4670" s="28">
        <f t="shared" si="72"/>
        <v>0.80916644766893597</v>
      </c>
    </row>
    <row r="4671" spans="1:20" ht="15.75" customHeight="1" x14ac:dyDescent="0.35">
      <c r="A4671">
        <v>4664</v>
      </c>
      <c r="B4671" s="76">
        <v>44259.527592592596</v>
      </c>
      <c r="C4671" s="1" t="s">
        <v>14768</v>
      </c>
      <c r="D4671" s="76">
        <v>44259.528067129635</v>
      </c>
      <c r="E4671" s="1" t="s">
        <v>14769</v>
      </c>
      <c r="F4671" s="1" t="s">
        <v>14770</v>
      </c>
      <c r="G4671" s="1" t="s">
        <v>123</v>
      </c>
      <c r="H4671" s="1" t="s">
        <v>124</v>
      </c>
      <c r="I4671" s="1" t="s">
        <v>125</v>
      </c>
      <c r="J4671" s="1" t="s">
        <v>14582</v>
      </c>
      <c r="K4671" s="1" t="s">
        <v>14582</v>
      </c>
      <c r="L4671">
        <f>ROUNDUP(IF(B4671&gt;$D$4,0,($D$4-B4671+1)/365),0)</f>
        <v>0</v>
      </c>
      <c r="M4671">
        <f>ROUNDUP(IF(B4671&gt;$D$5,0,($D$5-B4671+1)/365),0)</f>
        <v>1</v>
      </c>
      <c r="N4671" s="28">
        <f>IF(OR(L4671=1,M4671=1),IF(B4671+364&lt;=$D$5,(B4671+364-$D$4+1)/365,IF(B4671&gt;$D$4,($D$5-B4671+1)/365,$D$6/365)),0)</f>
        <v>0.11636276002028441</v>
      </c>
      <c r="O4671" s="28">
        <f>'Data &amp; Parameter'!$E$16*'Data &amp; Parameter'!$E$17*('Data &amp; Parameter'!$E$18+'Data &amp; Parameter'!$E$19)*'Data &amp; Parameter'!$E$20*'Data &amp; Parameter'!$E$37*N4671</f>
        <v>0.40455891468582311</v>
      </c>
      <c r="P4671">
        <f>ROUNDUP(IF(D4671&gt;$D$4,0,($D$4-D4671+1)/365),0)</f>
        <v>0</v>
      </c>
      <c r="Q4671">
        <f>ROUNDUP(IF(D4671&gt;$D$5,0,($D$5-D4671+1)/365),0)</f>
        <v>1</v>
      </c>
      <c r="R4671" s="28">
        <f>IF(OR(P4671=1,Q4671=1),IF(D4671+364&lt;=$D$5,(D4671+364-$D$4+1)/365,IF(D4671&gt;$D$4,($D$5-D4671+1)/365,$D$6/365)),0)</f>
        <v>0.11636145991880817</v>
      </c>
      <c r="S4671" s="28">
        <f>'Data &amp; Parameter'!$E$16*'Data &amp; Parameter'!$E$17*('Data &amp; Parameter'!$E$18+'Data &amp; Parameter'!$E$19)*'Data &amp; Parameter'!$E$20*'Data &amp; Parameter'!$E$37*R4671</f>
        <v>0.40455439461735693</v>
      </c>
      <c r="T4671" s="28">
        <f t="shared" si="72"/>
        <v>0.80911330930318004</v>
      </c>
    </row>
    <row r="4672" spans="1:20" ht="15.75" customHeight="1" x14ac:dyDescent="0.35">
      <c r="A4672">
        <v>4665</v>
      </c>
      <c r="B4672" s="76">
        <v>44259.540034722224</v>
      </c>
      <c r="C4672" s="1" t="s">
        <v>14771</v>
      </c>
      <c r="D4672" s="76">
        <v>44259.540856481486</v>
      </c>
      <c r="E4672" s="1" t="s">
        <v>14772</v>
      </c>
      <c r="F4672" s="1" t="s">
        <v>14773</v>
      </c>
      <c r="G4672" s="1" t="s">
        <v>123</v>
      </c>
      <c r="H4672" s="1" t="s">
        <v>124</v>
      </c>
      <c r="I4672" s="1" t="s">
        <v>125</v>
      </c>
      <c r="J4672" s="1" t="s">
        <v>14582</v>
      </c>
      <c r="K4672" s="1" t="s">
        <v>14582</v>
      </c>
      <c r="L4672">
        <f>ROUNDUP(IF(B4672&gt;$D$4,0,($D$4-B4672+1)/365),0)</f>
        <v>0</v>
      </c>
      <c r="M4672">
        <f>ROUNDUP(IF(B4672&gt;$D$5,0,($D$5-B4672+1)/365),0)</f>
        <v>1</v>
      </c>
      <c r="N4672" s="28">
        <f>IF(OR(L4672=1,M4672=1),IF(B4672+364&lt;=$D$5,(B4672+364-$D$4+1)/365,IF(B4672&gt;$D$4,($D$5-B4672+1)/365,$D$6/365)),0)</f>
        <v>0.11632867199390702</v>
      </c>
      <c r="O4672" s="28">
        <f>'Data &amp; Parameter'!$E$16*'Data &amp; Parameter'!$E$17*('Data &amp; Parameter'!$E$18+'Data &amp; Parameter'!$E$19)*'Data &amp; Parameter'!$E$20*'Data &amp; Parameter'!$E$37*N4672</f>
        <v>0.40444040069601561</v>
      </c>
      <c r="P4672">
        <f>ROUNDUP(IF(D4672&gt;$D$4,0,($D$4-D4672+1)/365),0)</f>
        <v>0</v>
      </c>
      <c r="Q4672">
        <f>ROUNDUP(IF(D4672&gt;$D$5,0,($D$5-D4672+1)/365),0)</f>
        <v>1</v>
      </c>
      <c r="R4672" s="28">
        <f>IF(OR(P4672=1,Q4672=1),IF(D4672+364&lt;=$D$5,(D4672+364-$D$4+1)/365,IF(D4672&gt;$D$4,($D$5-D4672+1)/365,$D$6/365)),0)</f>
        <v>0.11632642059866817</v>
      </c>
      <c r="S4672" s="28">
        <f>'Data &amp; Parameter'!$E$16*'Data &amp; Parameter'!$E$17*('Data &amp; Parameter'!$E$18+'Data &amp; Parameter'!$E$19)*'Data &amp; Parameter'!$E$20*'Data &amp; Parameter'!$E$37*R4672</f>
        <v>0.40443257326038068</v>
      </c>
      <c r="T4672" s="28">
        <f t="shared" si="72"/>
        <v>0.80887297395639624</v>
      </c>
    </row>
    <row r="4673" spans="1:20" ht="15.75" customHeight="1" x14ac:dyDescent="0.35">
      <c r="A4673">
        <v>4666</v>
      </c>
      <c r="B4673" s="76">
        <v>44259.54420138889</v>
      </c>
      <c r="C4673" s="1" t="s">
        <v>14774</v>
      </c>
      <c r="D4673" s="76">
        <v>44259.545393518521</v>
      </c>
      <c r="E4673" s="1" t="s">
        <v>14775</v>
      </c>
      <c r="F4673" s="1" t="s">
        <v>14776</v>
      </c>
      <c r="G4673" s="1" t="s">
        <v>123</v>
      </c>
      <c r="H4673" s="1" t="s">
        <v>124</v>
      </c>
      <c r="I4673" s="1" t="s">
        <v>125</v>
      </c>
      <c r="J4673" s="1" t="s">
        <v>14582</v>
      </c>
      <c r="K4673" s="1" t="s">
        <v>14777</v>
      </c>
      <c r="L4673">
        <f>ROUNDUP(IF(B4673&gt;$D$4,0,($D$4-B4673+1)/365),0)</f>
        <v>0</v>
      </c>
      <c r="M4673">
        <f>ROUNDUP(IF(B4673&gt;$D$5,0,($D$5-B4673+1)/365),0)</f>
        <v>1</v>
      </c>
      <c r="N4673" s="28">
        <f>IF(OR(L4673=1,M4673=1),IF(B4673+364&lt;=$D$5,(B4673+364-$D$4+1)/365,IF(B4673&gt;$D$4,($D$5-B4673+1)/365,$D$6/365)),0)</f>
        <v>0.11631725646879552</v>
      </c>
      <c r="O4673" s="28">
        <f>'Data &amp; Parameter'!$E$16*'Data &amp; Parameter'!$E$17*('Data &amp; Parameter'!$E$18+'Data &amp; Parameter'!$E$19)*'Data &amp; Parameter'!$E$20*'Data &amp; Parameter'!$E$37*N4673</f>
        <v>0.4044007122901298</v>
      </c>
      <c r="P4673">
        <f>ROUNDUP(IF(D4673&gt;$D$4,0,($D$4-D4673+1)/365),0)</f>
        <v>0</v>
      </c>
      <c r="Q4673">
        <f>ROUNDUP(IF(D4673&gt;$D$5,0,($D$5-D4673+1)/365),0)</f>
        <v>1</v>
      </c>
      <c r="R4673" s="28">
        <f>IF(OR(P4673=1,Q4673=1),IF(D4673+364&lt;=$D$5,(D4673+364-$D$4+1)/365,IF(D4673&gt;$D$4,($D$5-D4673+1)/365,$D$6/365)),0)</f>
        <v>0.11631399036021521</v>
      </c>
      <c r="S4673" s="28">
        <f>'Data &amp; Parameter'!$E$16*'Data &amp; Parameter'!$E$17*('Data &amp; Parameter'!$E$18+'Data &amp; Parameter'!$E$19)*'Data &amp; Parameter'!$E$20*'Data &amp; Parameter'!$E$37*R4673</f>
        <v>0.40438935699620016</v>
      </c>
      <c r="T4673" s="28">
        <f t="shared" si="72"/>
        <v>0.8087900692863299</v>
      </c>
    </row>
    <row r="4674" spans="1:20" ht="15.75" customHeight="1" x14ac:dyDescent="0.35">
      <c r="A4674">
        <v>4667</v>
      </c>
      <c r="B4674" s="76">
        <v>44259.544282407413</v>
      </c>
      <c r="C4674" s="1" t="s">
        <v>14778</v>
      </c>
      <c r="D4674" s="76">
        <v>44259.544930555552</v>
      </c>
      <c r="E4674" s="1" t="s">
        <v>14779</v>
      </c>
      <c r="F4674" s="1" t="s">
        <v>14780</v>
      </c>
      <c r="G4674" s="1" t="s">
        <v>123</v>
      </c>
      <c r="H4674" s="1" t="s">
        <v>124</v>
      </c>
      <c r="I4674" s="1" t="s">
        <v>125</v>
      </c>
      <c r="J4674" s="1" t="s">
        <v>14582</v>
      </c>
      <c r="K4674" s="1" t="s">
        <v>14582</v>
      </c>
      <c r="L4674">
        <f>ROUNDUP(IF(B4674&gt;$D$4,0,($D$4-B4674+1)/365),0)</f>
        <v>0</v>
      </c>
      <c r="M4674">
        <f>ROUNDUP(IF(B4674&gt;$D$5,0,($D$5-B4674+1)/365),0)</f>
        <v>1</v>
      </c>
      <c r="N4674" s="28">
        <f>IF(OR(L4674=1,M4674=1),IF(B4674+364&lt;=$D$5,(B4674+364-$D$4+1)/365,IF(B4674&gt;$D$4,($D$5-B4674+1)/365,$D$6/365)),0)</f>
        <v>0.11631703450023963</v>
      </c>
      <c r="O4674" s="28">
        <f>'Data &amp; Parameter'!$E$16*'Data &amp; Parameter'!$E$17*('Data &amp; Parameter'!$E$18+'Data &amp; Parameter'!$E$19)*'Data &amp; Parameter'!$E$20*'Data &amp; Parameter'!$E$37*N4674</f>
        <v>0.40439994057108453</v>
      </c>
      <c r="P4674">
        <f>ROUNDUP(IF(D4674&gt;$D$4,0,($D$4-D4674+1)/365),0)</f>
        <v>0</v>
      </c>
      <c r="Q4674">
        <f>ROUNDUP(IF(D4674&gt;$D$5,0,($D$5-D4674+1)/365),0)</f>
        <v>1</v>
      </c>
      <c r="R4674" s="28">
        <f>IF(OR(P4674=1,Q4674=1),IF(D4674+364&lt;=$D$5,(D4674+364-$D$4+1)/365,IF(D4674&gt;$D$4,($D$5-D4674+1)/365,$D$6/365)),0)</f>
        <v>0.11631525875191198</v>
      </c>
      <c r="S4674" s="28">
        <f>'Data &amp; Parameter'!$E$16*'Data &amp; Parameter'!$E$17*('Data &amp; Parameter'!$E$18+'Data &amp; Parameter'!$E$19)*'Data &amp; Parameter'!$E$20*'Data &amp; Parameter'!$E$37*R4674</f>
        <v>0.40439376681913797</v>
      </c>
      <c r="T4674" s="28">
        <f t="shared" si="72"/>
        <v>0.80879370739022249</v>
      </c>
    </row>
    <row r="4675" spans="1:20" ht="15.75" customHeight="1" x14ac:dyDescent="0.35">
      <c r="A4675">
        <v>4668</v>
      </c>
      <c r="B4675" s="76">
        <v>44259.548391203702</v>
      </c>
      <c r="C4675" s="1" t="s">
        <v>14781</v>
      </c>
      <c r="D4675" s="76">
        <v>44259.549062499995</v>
      </c>
      <c r="E4675" s="1" t="s">
        <v>14782</v>
      </c>
      <c r="F4675" s="1" t="s">
        <v>14783</v>
      </c>
      <c r="G4675" s="1" t="s">
        <v>123</v>
      </c>
      <c r="H4675" s="1" t="s">
        <v>124</v>
      </c>
      <c r="I4675" s="1" t="s">
        <v>125</v>
      </c>
      <c r="J4675" s="1" t="s">
        <v>14582</v>
      </c>
      <c r="K4675" s="1" t="s">
        <v>14582</v>
      </c>
      <c r="L4675">
        <f>ROUNDUP(IF(B4675&gt;$D$4,0,($D$4-B4675+1)/365),0)</f>
        <v>0</v>
      </c>
      <c r="M4675">
        <f>ROUNDUP(IF(B4675&gt;$D$5,0,($D$5-B4675+1)/365),0)</f>
        <v>1</v>
      </c>
      <c r="N4675" s="28">
        <f>IF(OR(L4675=1,M4675=1),IF(B4675+364&lt;=$D$5,(B4675+364-$D$4+1)/365,IF(B4675&gt;$D$4,($D$5-B4675+1)/365,$D$6/365)),0)</f>
        <v>0.11630577752410518</v>
      </c>
      <c r="O4675" s="28">
        <f>'Data &amp; Parameter'!$E$16*'Data &amp; Parameter'!$E$17*('Data &amp; Parameter'!$E$18+'Data &amp; Parameter'!$E$19)*'Data &amp; Parameter'!$E$20*'Data &amp; Parameter'!$E$37*N4675</f>
        <v>0.40436080339311797</v>
      </c>
      <c r="P4675">
        <f>ROUNDUP(IF(D4675&gt;$D$4,0,($D$4-D4675+1)/365),0)</f>
        <v>0</v>
      </c>
      <c r="Q4675">
        <f>ROUNDUP(IF(D4675&gt;$D$5,0,($D$5-D4675+1)/365),0)</f>
        <v>1</v>
      </c>
      <c r="R4675" s="28">
        <f>IF(OR(P4675=1,Q4675=1),IF(D4675+364&lt;=$D$5,(D4675+364-$D$4+1)/365,IF(D4675&gt;$D$4,($D$5-D4675+1)/365,$D$6/365)),0)</f>
        <v>0.11630393835617873</v>
      </c>
      <c r="S4675" s="28">
        <f>'Data &amp; Parameter'!$E$16*'Data &amp; Parameter'!$E$17*('Data &amp; Parameter'!$E$18+'Data &amp; Parameter'!$E$19)*'Data &amp; Parameter'!$E$20*'Data &amp; Parameter'!$E$37*R4675</f>
        <v>0.40435440914997595</v>
      </c>
      <c r="T4675" s="28">
        <f t="shared" si="72"/>
        <v>0.80871521254309386</v>
      </c>
    </row>
    <row r="4676" spans="1:20" ht="15.75" customHeight="1" x14ac:dyDescent="0.35">
      <c r="A4676">
        <v>4669</v>
      </c>
      <c r="B4676" s="76">
        <v>44259.550057870365</v>
      </c>
      <c r="C4676" s="1" t="s">
        <v>14784</v>
      </c>
      <c r="D4676" s="76">
        <v>44259.55097222222</v>
      </c>
      <c r="E4676" s="1" t="s">
        <v>14785</v>
      </c>
      <c r="F4676" s="1" t="s">
        <v>14786</v>
      </c>
      <c r="G4676" s="1" t="s">
        <v>123</v>
      </c>
      <c r="H4676" s="1" t="s">
        <v>124</v>
      </c>
      <c r="I4676" s="1" t="s">
        <v>125</v>
      </c>
      <c r="J4676" s="1" t="s">
        <v>14582</v>
      </c>
      <c r="K4676" s="1" t="s">
        <v>14787</v>
      </c>
      <c r="L4676">
        <f>ROUNDUP(IF(B4676&gt;$D$4,0,($D$4-B4676+1)/365),0)</f>
        <v>0</v>
      </c>
      <c r="M4676">
        <f>ROUNDUP(IF(B4676&gt;$D$5,0,($D$5-B4676+1)/365),0)</f>
        <v>1</v>
      </c>
      <c r="N4676" s="28">
        <f>IF(OR(L4676=1,M4676=1),IF(B4676+364&lt;=$D$5,(B4676+364-$D$4+1)/365,IF(B4676&gt;$D$4,($D$5-B4676+1)/365,$D$6/365)),0)</f>
        <v>0.11630121131406855</v>
      </c>
      <c r="O4676" s="28">
        <f>'Data &amp; Parameter'!$E$16*'Data &amp; Parameter'!$E$17*('Data &amp; Parameter'!$E$18+'Data &amp; Parameter'!$E$19)*'Data &amp; Parameter'!$E$20*'Data &amp; Parameter'!$E$37*N4676</f>
        <v>0.40434492803079136</v>
      </c>
      <c r="P4676">
        <f>ROUNDUP(IF(D4676&gt;$D$4,0,($D$4-D4676+1)/365),0)</f>
        <v>0</v>
      </c>
      <c r="Q4676">
        <f>ROUNDUP(IF(D4676&gt;$D$5,0,($D$5-D4676+1)/365),0)</f>
        <v>1</v>
      </c>
      <c r="R4676" s="28">
        <f>IF(OR(P4676=1,Q4676=1),IF(D4676+364&lt;=$D$5,(D4676+364-$D$4+1)/365,IF(D4676&gt;$D$4,($D$5-D4676+1)/365,$D$6/365)),0)</f>
        <v>0.11629870624049432</v>
      </c>
      <c r="S4676" s="28">
        <f>'Data &amp; Parameter'!$E$16*'Data &amp; Parameter'!$E$17*('Data &amp; Parameter'!$E$18+'Data &amp; Parameter'!$E$19)*'Data &amp; Parameter'!$E$20*'Data &amp; Parameter'!$E$37*R4676</f>
        <v>0.40433621863058272</v>
      </c>
      <c r="T4676" s="28">
        <f t="shared" si="72"/>
        <v>0.80868114666137414</v>
      </c>
    </row>
    <row r="4677" spans="1:20" ht="15.75" customHeight="1" x14ac:dyDescent="0.35">
      <c r="A4677">
        <v>4670</v>
      </c>
      <c r="B4677" s="76">
        <v>44259.552997685183</v>
      </c>
      <c r="C4677" s="1" t="s">
        <v>14788</v>
      </c>
      <c r="D4677" s="76">
        <v>44259.553611111114</v>
      </c>
      <c r="E4677" s="1" t="s">
        <v>14789</v>
      </c>
      <c r="F4677" s="1" t="s">
        <v>14790</v>
      </c>
      <c r="G4677" s="1" t="s">
        <v>123</v>
      </c>
      <c r="H4677" s="1" t="s">
        <v>124</v>
      </c>
      <c r="I4677" s="1" t="s">
        <v>125</v>
      </c>
      <c r="J4677" s="1" t="s">
        <v>14582</v>
      </c>
      <c r="K4677" s="1" t="s">
        <v>14582</v>
      </c>
      <c r="L4677">
        <f>ROUNDUP(IF(B4677&gt;$D$4,0,($D$4-B4677+1)/365),0)</f>
        <v>0</v>
      </c>
      <c r="M4677">
        <f>ROUNDUP(IF(B4677&gt;$D$5,0,($D$5-B4677+1)/365),0)</f>
        <v>1</v>
      </c>
      <c r="N4677" s="28">
        <f>IF(OR(L4677=1,M4677=1),IF(B4677+364&lt;=$D$5,(B4677+364-$D$4+1)/365,IF(B4677&gt;$D$4,($D$5-B4677+1)/365,$D$6/365)),0)</f>
        <v>0.11629315702689569</v>
      </c>
      <c r="O4677" s="28">
        <f>'Data &amp; Parameter'!$E$16*'Data &amp; Parameter'!$E$17*('Data &amp; Parameter'!$E$18+'Data &amp; Parameter'!$E$19)*'Data &amp; Parameter'!$E$20*'Data &amp; Parameter'!$E$37*N4677</f>
        <v>0.40431692565548971</v>
      </c>
      <c r="P4677">
        <f>ROUNDUP(IF(D4677&gt;$D$4,0,($D$4-D4677+1)/365),0)</f>
        <v>0</v>
      </c>
      <c r="Q4677">
        <f>ROUNDUP(IF(D4677&gt;$D$5,0,($D$5-D4677+1)/365),0)</f>
        <v>1</v>
      </c>
      <c r="R4677" s="28">
        <f>IF(OR(P4677=1,Q4677=1),IF(D4677+364&lt;=$D$5,(D4677+364-$D$4+1)/365,IF(D4677&gt;$D$4,($D$5-D4677+1)/365,$D$6/365)),0)</f>
        <v>0.11629147640790644</v>
      </c>
      <c r="S4677" s="28">
        <f>'Data &amp; Parameter'!$E$16*'Data &amp; Parameter'!$E$17*('Data &amp; Parameter'!$E$18+'Data &amp; Parameter'!$E$19)*'Data &amp; Parameter'!$E$20*'Data &amp; Parameter'!$E$37*R4677</f>
        <v>0.40431108264012833</v>
      </c>
      <c r="T4677" s="28">
        <f t="shared" si="72"/>
        <v>0.80862800829561809</v>
      </c>
    </row>
    <row r="4678" spans="1:20" ht="15.75" customHeight="1" x14ac:dyDescent="0.35">
      <c r="A4678">
        <v>4671</v>
      </c>
      <c r="B4678" s="76">
        <v>44259.554664351846</v>
      </c>
      <c r="C4678" s="1" t="s">
        <v>14791</v>
      </c>
      <c r="D4678" s="76">
        <v>44259.555613425924</v>
      </c>
      <c r="E4678" s="1" t="s">
        <v>14792</v>
      </c>
      <c r="F4678" s="1" t="s">
        <v>14793</v>
      </c>
      <c r="G4678" s="1" t="s">
        <v>123</v>
      </c>
      <c r="H4678" s="1" t="s">
        <v>124</v>
      </c>
      <c r="I4678" s="1" t="s">
        <v>125</v>
      </c>
      <c r="J4678" s="1" t="s">
        <v>14582</v>
      </c>
      <c r="K4678" s="1" t="s">
        <v>14787</v>
      </c>
      <c r="L4678">
        <f>ROUNDUP(IF(B4678&gt;$D$4,0,($D$4-B4678+1)/365),0)</f>
        <v>0</v>
      </c>
      <c r="M4678">
        <f>ROUNDUP(IF(B4678&gt;$D$5,0,($D$5-B4678+1)/365),0)</f>
        <v>1</v>
      </c>
      <c r="N4678" s="28">
        <f>IF(OR(L4678=1,M4678=1),IF(B4678+364&lt;=$D$5,(B4678+364-$D$4+1)/365,IF(B4678&gt;$D$4,($D$5-B4678+1)/365,$D$6/365)),0)</f>
        <v>0.11628859081685906</v>
      </c>
      <c r="O4678" s="28">
        <f>'Data &amp; Parameter'!$E$16*'Data &amp; Parameter'!$E$17*('Data &amp; Parameter'!$E$18+'Data &amp; Parameter'!$E$19)*'Data &amp; Parameter'!$E$20*'Data &amp; Parameter'!$E$37*N4678</f>
        <v>0.40430105029316316</v>
      </c>
      <c r="P4678">
        <f>ROUNDUP(IF(D4678&gt;$D$4,0,($D$4-D4678+1)/365),0)</f>
        <v>0</v>
      </c>
      <c r="Q4678">
        <f>ROUNDUP(IF(D4678&gt;$D$5,0,($D$5-D4678+1)/365),0)</f>
        <v>1</v>
      </c>
      <c r="R4678" s="28">
        <f>IF(OR(P4678=1,Q4678=1),IF(D4678+364&lt;=$D$5,(D4678+364-$D$4+1)/365,IF(D4678&gt;$D$4,($D$5-D4678+1)/365,$D$6/365)),0)</f>
        <v>0.1162859906139066</v>
      </c>
      <c r="S4678" s="28">
        <f>'Data &amp; Parameter'!$E$16*'Data &amp; Parameter'!$E$17*('Data &amp; Parameter'!$E$18+'Data &amp; Parameter'!$E$19)*'Data &amp; Parameter'!$E$20*'Data &amp; Parameter'!$E$37*R4678</f>
        <v>0.40429201015623079</v>
      </c>
      <c r="T4678" s="28">
        <f t="shared" si="72"/>
        <v>0.80859306044939394</v>
      </c>
    </row>
    <row r="4679" spans="1:20" ht="15.75" customHeight="1" x14ac:dyDescent="0.35">
      <c r="A4679">
        <v>4672</v>
      </c>
      <c r="B4679" s="76">
        <v>44259.557013888887</v>
      </c>
      <c r="C4679" s="1" t="s">
        <v>14794</v>
      </c>
      <c r="D4679" s="76">
        <v>44259.557557870372</v>
      </c>
      <c r="E4679" s="1" t="s">
        <v>14795</v>
      </c>
      <c r="F4679" s="1" t="s">
        <v>14796</v>
      </c>
      <c r="G4679" s="1" t="s">
        <v>123</v>
      </c>
      <c r="H4679" s="1" t="s">
        <v>124</v>
      </c>
      <c r="I4679" s="1" t="s">
        <v>125</v>
      </c>
      <c r="J4679" s="1" t="s">
        <v>14582</v>
      </c>
      <c r="K4679" s="1" t="s">
        <v>14582</v>
      </c>
      <c r="L4679">
        <f>ROUNDUP(IF(B4679&gt;$D$4,0,($D$4-B4679+1)/365),0)</f>
        <v>0</v>
      </c>
      <c r="M4679">
        <f>ROUNDUP(IF(B4679&gt;$D$5,0,($D$5-B4679+1)/365),0)</f>
        <v>1</v>
      </c>
      <c r="N4679" s="28">
        <f>IF(OR(L4679=1,M4679=1),IF(B4679+364&lt;=$D$5,(B4679+364-$D$4+1)/365,IF(B4679&gt;$D$4,($D$5-B4679+1)/365,$D$6/365)),0)</f>
        <v>0.11628215372907667</v>
      </c>
      <c r="O4679" s="28">
        <f>'Data &amp; Parameter'!$E$16*'Data &amp; Parameter'!$E$17*('Data &amp; Parameter'!$E$18+'Data &amp; Parameter'!$E$19)*'Data &amp; Parameter'!$E$20*'Data &amp; Parameter'!$E$37*N4679</f>
        <v>0.40427867044202753</v>
      </c>
      <c r="P4679">
        <f>ROUNDUP(IF(D4679&gt;$D$4,0,($D$4-D4679+1)/365),0)</f>
        <v>0</v>
      </c>
      <c r="Q4679">
        <f>ROUNDUP(IF(D4679&gt;$D$5,0,($D$5-D4679+1)/365),0)</f>
        <v>1</v>
      </c>
      <c r="R4679" s="28">
        <f>IF(OR(P4679=1,Q4679=1),IF(D4679+364&lt;=$D$5,(D4679+364-$D$4+1)/365,IF(D4679&gt;$D$4,($D$5-D4679+1)/365,$D$6/365)),0)</f>
        <v>0.11628066336884393</v>
      </c>
      <c r="S4679" s="28">
        <f>'Data &amp; Parameter'!$E$16*'Data &amp; Parameter'!$E$17*('Data &amp; Parameter'!$E$18+'Data &amp; Parameter'!$E$19)*'Data &amp; Parameter'!$E$20*'Data &amp; Parameter'!$E$37*R4679</f>
        <v>0.40427348890011378</v>
      </c>
      <c r="T4679" s="28">
        <f t="shared" si="72"/>
        <v>0.80855215934214131</v>
      </c>
    </row>
    <row r="4680" spans="1:20" ht="15.75" customHeight="1" x14ac:dyDescent="0.35">
      <c r="A4680">
        <v>4673</v>
      </c>
      <c r="B4680" s="76">
        <v>44259.559606481482</v>
      </c>
      <c r="C4680" s="1" t="s">
        <v>14797</v>
      </c>
      <c r="D4680" s="76">
        <v>44259.560115740736</v>
      </c>
      <c r="E4680" s="1" t="s">
        <v>14798</v>
      </c>
      <c r="F4680" s="1" t="s">
        <v>14799</v>
      </c>
      <c r="G4680" s="1" t="s">
        <v>123</v>
      </c>
      <c r="H4680" s="1" t="s">
        <v>124</v>
      </c>
      <c r="I4680" s="1" t="s">
        <v>125</v>
      </c>
      <c r="J4680" s="1" t="s">
        <v>14582</v>
      </c>
      <c r="K4680" s="1" t="s">
        <v>14787</v>
      </c>
      <c r="L4680">
        <f>ROUNDUP(IF(B4680&gt;$D$4,0,($D$4-B4680+1)/365),0)</f>
        <v>0</v>
      </c>
      <c r="M4680">
        <f>ROUNDUP(IF(B4680&gt;$D$5,0,($D$5-B4680+1)/365),0)</f>
        <v>1</v>
      </c>
      <c r="N4680" s="28">
        <f>IF(OR(L4680=1,M4680=1),IF(B4680+364&lt;=$D$5,(B4680+364-$D$4+1)/365,IF(B4680&gt;$D$4,($D$5-B4680+1)/365,$D$6/365)),0)</f>
        <v>0.11627505073566644</v>
      </c>
      <c r="O4680" s="28">
        <f>'Data &amp; Parameter'!$E$16*'Data &amp; Parameter'!$E$17*('Data &amp; Parameter'!$E$18+'Data &amp; Parameter'!$E$19)*'Data &amp; Parameter'!$E$20*'Data &amp; Parameter'!$E$37*N4680</f>
        <v>0.40425397543389463</v>
      </c>
      <c r="P4680">
        <f>ROUNDUP(IF(D4680&gt;$D$4,0,($D$4-D4680+1)/365),0)</f>
        <v>0</v>
      </c>
      <c r="Q4680">
        <f>ROUNDUP(IF(D4680&gt;$D$5,0,($D$5-D4680+1)/365),0)</f>
        <v>1</v>
      </c>
      <c r="R4680" s="28">
        <f>IF(OR(P4680=1,Q4680=1),IF(D4680+364&lt;=$D$5,(D4680+364-$D$4+1)/365,IF(D4680&gt;$D$4,($D$5-D4680+1)/365,$D$6/365)),0)</f>
        <v>0.11627365550483187</v>
      </c>
      <c r="S4680" s="28">
        <f>'Data &amp; Parameter'!$E$16*'Data &amp; Parameter'!$E$17*('Data &amp; Parameter'!$E$18+'Data &amp; Parameter'!$E$19)*'Data &amp; Parameter'!$E$20*'Data &amp; Parameter'!$E$37*R4680</f>
        <v>0.40424912462877394</v>
      </c>
      <c r="T4680" s="28">
        <f t="shared" si="72"/>
        <v>0.80850310006266857</v>
      </c>
    </row>
    <row r="4681" spans="1:20" ht="15.75" customHeight="1" x14ac:dyDescent="0.35">
      <c r="A4681">
        <v>4674</v>
      </c>
      <c r="B4681" s="76">
        <v>44259.559814814813</v>
      </c>
      <c r="C4681" s="1" t="s">
        <v>14800</v>
      </c>
      <c r="D4681" s="76">
        <v>44259.560416666667</v>
      </c>
      <c r="E4681" s="1" t="s">
        <v>14801</v>
      </c>
      <c r="F4681" s="1" t="s">
        <v>14802</v>
      </c>
      <c r="G4681" s="1" t="s">
        <v>123</v>
      </c>
      <c r="H4681" s="1" t="s">
        <v>124</v>
      </c>
      <c r="I4681" s="1" t="s">
        <v>125</v>
      </c>
      <c r="J4681" s="1" t="s">
        <v>14582</v>
      </c>
      <c r="K4681" s="1" t="s">
        <v>14582</v>
      </c>
      <c r="L4681">
        <f>ROUNDUP(IF(B4681&gt;$D$4,0,($D$4-B4681+1)/365),0)</f>
        <v>0</v>
      </c>
      <c r="M4681">
        <f>ROUNDUP(IF(B4681&gt;$D$5,0,($D$5-B4681+1)/365),0)</f>
        <v>1</v>
      </c>
      <c r="N4681" s="28">
        <f>IF(OR(L4681=1,M4681=1),IF(B4681+364&lt;=$D$5,(B4681+364-$D$4+1)/365,IF(B4681&gt;$D$4,($D$5-B4681+1)/365,$D$6/365)),0)</f>
        <v>0.11627447995941684</v>
      </c>
      <c r="O4681" s="28">
        <f>'Data &amp; Parameter'!$E$16*'Data &amp; Parameter'!$E$17*('Data &amp; Parameter'!$E$18+'Data &amp; Parameter'!$E$19)*'Data &amp; Parameter'!$E$20*'Data &amp; Parameter'!$E$37*N4681</f>
        <v>0.40425199101362114</v>
      </c>
      <c r="P4681">
        <f>ROUNDUP(IF(D4681&gt;$D$4,0,($D$4-D4681+1)/365),0)</f>
        <v>0</v>
      </c>
      <c r="Q4681">
        <f>ROUNDUP(IF(D4681&gt;$D$5,0,($D$5-D4681+1)/365),0)</f>
        <v>1</v>
      </c>
      <c r="R4681" s="28">
        <f>IF(OR(P4681=1,Q4681=1),IF(D4681+364&lt;=$D$5,(D4681+364-$D$4+1)/365,IF(D4681&gt;$D$4,($D$5-D4681+1)/365,$D$6/365)),0)</f>
        <v>0.11627283105022698</v>
      </c>
      <c r="S4681" s="28">
        <f>'Data &amp; Parameter'!$E$16*'Data &amp; Parameter'!$E$17*('Data &amp; Parameter'!$E$18+'Data &amp; Parameter'!$E$19)*'Data &amp; Parameter'!$E$20*'Data &amp; Parameter'!$E$37*R4681</f>
        <v>0.40424625824385746</v>
      </c>
      <c r="T4681" s="28">
        <f t="shared" ref="T4681:T4744" si="73">O4681+S4681</f>
        <v>0.8084982492574786</v>
      </c>
    </row>
    <row r="4682" spans="1:20" ht="15.75" customHeight="1" x14ac:dyDescent="0.35">
      <c r="A4682">
        <v>4675</v>
      </c>
      <c r="B4682" s="76">
        <v>44259.563680555555</v>
      </c>
      <c r="C4682" s="1" t="s">
        <v>14803</v>
      </c>
      <c r="D4682" s="76">
        <v>44259.564259259263</v>
      </c>
      <c r="E4682" s="1" t="s">
        <v>14804</v>
      </c>
      <c r="F4682" s="1" t="s">
        <v>14805</v>
      </c>
      <c r="G4682" s="1" t="s">
        <v>123</v>
      </c>
      <c r="H4682" s="1" t="s">
        <v>124</v>
      </c>
      <c r="I4682" s="1" t="s">
        <v>125</v>
      </c>
      <c r="J4682" s="1" t="s">
        <v>14582</v>
      </c>
      <c r="K4682" s="1" t="s">
        <v>14787</v>
      </c>
      <c r="L4682">
        <f>ROUNDUP(IF(B4682&gt;$D$4,0,($D$4-B4682+1)/365),0)</f>
        <v>0</v>
      </c>
      <c r="M4682">
        <f>ROUNDUP(IF(B4682&gt;$D$5,0,($D$5-B4682+1)/365),0)</f>
        <v>1</v>
      </c>
      <c r="N4682" s="28">
        <f>IF(OR(L4682=1,M4682=1),IF(B4682+364&lt;=$D$5,(B4682+364-$D$4+1)/365,IF(B4682&gt;$D$4,($D$5-B4682+1)/365,$D$6/365)),0)</f>
        <v>0.1162638888888903</v>
      </c>
      <c r="O4682" s="28">
        <f>'Data &amp; Parameter'!$E$16*'Data &amp; Parameter'!$E$17*('Data &amp; Parameter'!$E$18+'Data &amp; Parameter'!$E$19)*'Data &amp; Parameter'!$E$20*'Data &amp; Parameter'!$E$37*N4682</f>
        <v>0.40421516899258253</v>
      </c>
      <c r="P4682">
        <f>ROUNDUP(IF(D4682&gt;$D$4,0,($D$4-D4682+1)/365),0)</f>
        <v>0</v>
      </c>
      <c r="Q4682">
        <f>ROUNDUP(IF(D4682&gt;$D$5,0,($D$5-D4682+1)/365),0)</f>
        <v>1</v>
      </c>
      <c r="R4682" s="28">
        <f>IF(OR(P4682=1,Q4682=1),IF(D4682+364&lt;=$D$5,(D4682+364-$D$4+1)/365,IF(D4682&gt;$D$4,($D$5-D4682+1)/365,$D$6/365)),0)</f>
        <v>0.1162623033992793</v>
      </c>
      <c r="S4682" s="28">
        <f>'Data &amp; Parameter'!$E$16*'Data &amp; Parameter'!$E$17*('Data &amp; Parameter'!$E$18+'Data &amp; Parameter'!$E$19)*'Data &amp; Parameter'!$E$20*'Data &amp; Parameter'!$E$37*R4682</f>
        <v>0.40420965671394493</v>
      </c>
      <c r="T4682" s="28">
        <f t="shared" si="73"/>
        <v>0.80842482570652741</v>
      </c>
    </row>
    <row r="4683" spans="1:20" ht="15.75" customHeight="1" x14ac:dyDescent="0.35">
      <c r="A4683">
        <v>4676</v>
      </c>
      <c r="B4683" s="76">
        <v>44259.563807870371</v>
      </c>
      <c r="C4683" s="1" t="s">
        <v>14806</v>
      </c>
      <c r="D4683" s="76">
        <v>44259.564120370371</v>
      </c>
      <c r="E4683" s="1" t="s">
        <v>14807</v>
      </c>
      <c r="F4683" s="1" t="s">
        <v>14808</v>
      </c>
      <c r="G4683" s="1" t="s">
        <v>123</v>
      </c>
      <c r="H4683" s="1" t="s">
        <v>124</v>
      </c>
      <c r="I4683" s="1" t="s">
        <v>125</v>
      </c>
      <c r="J4683" s="1" t="s">
        <v>14582</v>
      </c>
      <c r="K4683" s="1" t="s">
        <v>14582</v>
      </c>
      <c r="L4683">
        <f>ROUNDUP(IF(B4683&gt;$D$4,0,($D$4-B4683+1)/365),0)</f>
        <v>0</v>
      </c>
      <c r="M4683">
        <f>ROUNDUP(IF(B4683&gt;$D$5,0,($D$5-B4683+1)/365),0)</f>
        <v>1</v>
      </c>
      <c r="N4683" s="28">
        <f>IF(OR(L4683=1,M4683=1),IF(B4683+364&lt;=$D$5,(B4683+364-$D$4+1)/365,IF(B4683&gt;$D$4,($D$5-B4683+1)/365,$D$6/365)),0)</f>
        <v>0.11626354008117669</v>
      </c>
      <c r="O4683" s="28">
        <f>'Data &amp; Parameter'!$E$16*'Data &amp; Parameter'!$E$17*('Data &amp; Parameter'!$E$18+'Data &amp; Parameter'!$E$19)*'Data &amp; Parameter'!$E$20*'Data &amp; Parameter'!$E$37*N4683</f>
        <v>0.40421395629128509</v>
      </c>
      <c r="P4683">
        <f>ROUNDUP(IF(D4683&gt;$D$4,0,($D$4-D4683+1)/365),0)</f>
        <v>0</v>
      </c>
      <c r="Q4683">
        <f>ROUNDUP(IF(D4683&gt;$D$5,0,($D$5-D4683+1)/365),0)</f>
        <v>1</v>
      </c>
      <c r="R4683" s="28">
        <f>IF(OR(P4683=1,Q4683=1),IF(D4683+364&lt;=$D$5,(D4683+364-$D$4+1)/365,IF(D4683&gt;$D$4,($D$5-D4683+1)/365,$D$6/365)),0)</f>
        <v>0.11626268391679233</v>
      </c>
      <c r="S4683" s="28">
        <f>'Data &amp; Parameter'!$E$16*'Data &amp; Parameter'!$E$17*('Data &amp; Parameter'!$E$18+'Data &amp; Parameter'!$E$19)*'Data &amp; Parameter'!$E$20*'Data &amp; Parameter'!$E$37*R4683</f>
        <v>0.40421097966084019</v>
      </c>
      <c r="T4683" s="28">
        <f t="shared" si="73"/>
        <v>0.80842493595212528</v>
      </c>
    </row>
    <row r="4684" spans="1:20" ht="15.75" customHeight="1" x14ac:dyDescent="0.35">
      <c r="A4684">
        <v>4677</v>
      </c>
      <c r="B4684" s="76">
        <v>44259.566631944443</v>
      </c>
      <c r="C4684" s="1" t="s">
        <v>14809</v>
      </c>
      <c r="D4684" s="76">
        <v>44259.567083333328</v>
      </c>
      <c r="E4684" s="1" t="s">
        <v>14810</v>
      </c>
      <c r="F4684" s="1" t="s">
        <v>14811</v>
      </c>
      <c r="G4684" s="1" t="s">
        <v>123</v>
      </c>
      <c r="H4684" s="1" t="s">
        <v>124</v>
      </c>
      <c r="I4684" s="1" t="s">
        <v>125</v>
      </c>
      <c r="J4684" s="1" t="s">
        <v>14582</v>
      </c>
      <c r="K4684" s="1" t="s">
        <v>14582</v>
      </c>
      <c r="L4684">
        <f>ROUNDUP(IF(B4684&gt;$D$4,0,($D$4-B4684+1)/365),0)</f>
        <v>0</v>
      </c>
      <c r="M4684">
        <f>ROUNDUP(IF(B4684&gt;$D$5,0,($D$5-B4684+1)/365),0)</f>
        <v>1</v>
      </c>
      <c r="N4684" s="28">
        <f>IF(OR(L4684=1,M4684=1),IF(B4684+364&lt;=$D$5,(B4684+364-$D$4+1)/365,IF(B4684&gt;$D$4,($D$5-B4684+1)/365,$D$6/365)),0)</f>
        <v>0.11625580289193799</v>
      </c>
      <c r="O4684" s="28">
        <f>'Data &amp; Parameter'!$E$16*'Data &amp; Parameter'!$E$17*('Data &amp; Parameter'!$E$18+'Data &amp; Parameter'!$E$19)*'Data &amp; Parameter'!$E$20*'Data &amp; Parameter'!$E$37*N4684</f>
        <v>0.40418705637175256</v>
      </c>
      <c r="P4684">
        <f>ROUNDUP(IF(D4684&gt;$D$4,0,($D$4-D4684+1)/365),0)</f>
        <v>0</v>
      </c>
      <c r="Q4684">
        <f>ROUNDUP(IF(D4684&gt;$D$5,0,($D$5-D4684+1)/365),0)</f>
        <v>1</v>
      </c>
      <c r="R4684" s="28">
        <f>IF(OR(P4684=1,Q4684=1),IF(D4684+364&lt;=$D$5,(D4684+364-$D$4+1)/365,IF(D4684&gt;$D$4,($D$5-D4684+1)/365,$D$6/365)),0)</f>
        <v>0.11625456621006054</v>
      </c>
      <c r="S4684" s="28">
        <f>'Data &amp; Parameter'!$E$16*'Data &amp; Parameter'!$E$17*('Data &amp; Parameter'!$E$18+'Data &amp; Parameter'!$E$19)*'Data &amp; Parameter'!$E$20*'Data &amp; Parameter'!$E$37*R4684</f>
        <v>0.40418275679448173</v>
      </c>
      <c r="T4684" s="28">
        <f t="shared" si="73"/>
        <v>0.80836981316623424</v>
      </c>
    </row>
    <row r="4685" spans="1:20" ht="15.75" customHeight="1" x14ac:dyDescent="0.35">
      <c r="A4685">
        <v>4678</v>
      </c>
      <c r="B4685" s="76">
        <v>44259.567094907412</v>
      </c>
      <c r="C4685" s="1" t="s">
        <v>14812</v>
      </c>
      <c r="D4685" s="76">
        <v>44259.568043981482</v>
      </c>
      <c r="E4685" s="1" t="s">
        <v>14813</v>
      </c>
      <c r="F4685" s="1" t="s">
        <v>14814</v>
      </c>
      <c r="G4685" s="1" t="s">
        <v>123</v>
      </c>
      <c r="H4685" s="1" t="s">
        <v>124</v>
      </c>
      <c r="I4685" s="1" t="s">
        <v>125</v>
      </c>
      <c r="J4685" s="1" t="s">
        <v>14582</v>
      </c>
      <c r="K4685" s="1" t="s">
        <v>14777</v>
      </c>
      <c r="L4685">
        <f>ROUNDUP(IF(B4685&gt;$D$4,0,($D$4-B4685+1)/365),0)</f>
        <v>0</v>
      </c>
      <c r="M4685">
        <f>ROUNDUP(IF(B4685&gt;$D$5,0,($D$5-B4685+1)/365),0)</f>
        <v>1</v>
      </c>
      <c r="N4685" s="28">
        <f>IF(OR(L4685=1,M4685=1),IF(B4685+364&lt;=$D$5,(B4685+364-$D$4+1)/365,IF(B4685&gt;$D$4,($D$5-B4685+1)/365,$D$6/365)),0)</f>
        <v>0.11625453450024122</v>
      </c>
      <c r="O4685" s="28">
        <f>'Data &amp; Parameter'!$E$16*'Data &amp; Parameter'!$E$17*('Data &amp; Parameter'!$E$18+'Data &amp; Parameter'!$E$19)*'Data &amp; Parameter'!$E$20*'Data &amp; Parameter'!$E$37*N4685</f>
        <v>0.40418264654881475</v>
      </c>
      <c r="P4685">
        <f>ROUNDUP(IF(D4685&gt;$D$4,0,($D$4-D4685+1)/365),0)</f>
        <v>0</v>
      </c>
      <c r="Q4685">
        <f>ROUNDUP(IF(D4685&gt;$D$5,0,($D$5-D4685+1)/365),0)</f>
        <v>1</v>
      </c>
      <c r="R4685" s="28">
        <f>IF(OR(P4685=1,Q4685=1),IF(D4685+364&lt;=$D$5,(D4685+364-$D$4+1)/365,IF(D4685&gt;$D$4,($D$5-D4685+1)/365,$D$6/365)),0)</f>
        <v>0.11625193429730868</v>
      </c>
      <c r="S4685" s="28">
        <f>'Data &amp; Parameter'!$E$16*'Data &amp; Parameter'!$E$17*('Data &amp; Parameter'!$E$18+'Data &amp; Parameter'!$E$19)*'Data &amp; Parameter'!$E$20*'Data &amp; Parameter'!$E$37*R4685</f>
        <v>0.40417360641195166</v>
      </c>
      <c r="T4685" s="28">
        <f t="shared" si="73"/>
        <v>0.80835625296076641</v>
      </c>
    </row>
    <row r="4686" spans="1:20" ht="15.75" customHeight="1" x14ac:dyDescent="0.35">
      <c r="A4686">
        <v>4679</v>
      </c>
      <c r="B4686" s="76">
        <v>44259.57030092593</v>
      </c>
      <c r="C4686" s="1" t="s">
        <v>14815</v>
      </c>
      <c r="D4686" s="76">
        <v>44259.570729166662</v>
      </c>
      <c r="E4686" s="1" t="s">
        <v>14816</v>
      </c>
      <c r="F4686" s="1" t="s">
        <v>14817</v>
      </c>
      <c r="G4686" s="1" t="s">
        <v>123</v>
      </c>
      <c r="H4686" s="1" t="s">
        <v>124</v>
      </c>
      <c r="I4686" s="1" t="s">
        <v>125</v>
      </c>
      <c r="J4686" s="1" t="s">
        <v>14582</v>
      </c>
      <c r="K4686" s="1" t="s">
        <v>14582</v>
      </c>
      <c r="L4686">
        <f>ROUNDUP(IF(B4686&gt;$D$4,0,($D$4-B4686+1)/365),0)</f>
        <v>0</v>
      </c>
      <c r="M4686">
        <f>ROUNDUP(IF(B4686&gt;$D$5,0,($D$5-B4686+1)/365),0)</f>
        <v>1</v>
      </c>
      <c r="N4686" s="28">
        <f>IF(OR(L4686=1,M4686=1),IF(B4686+364&lt;=$D$5,(B4686+364-$D$4+1)/365,IF(B4686&gt;$D$4,($D$5-B4686+1)/365,$D$6/365)),0)</f>
        <v>0.11624575088786165</v>
      </c>
      <c r="O4686" s="28">
        <f>'Data &amp; Parameter'!$E$16*'Data &amp; Parameter'!$E$17*('Data &amp; Parameter'!$E$18+'Data &amp; Parameter'!$E$19)*'Data &amp; Parameter'!$E$20*'Data &amp; Parameter'!$E$37*N4686</f>
        <v>0.40415210852538974</v>
      </c>
      <c r="P4686">
        <f>ROUNDUP(IF(D4686&gt;$D$4,0,($D$4-D4686+1)/365),0)</f>
        <v>0</v>
      </c>
      <c r="Q4686">
        <f>ROUNDUP(IF(D4686&gt;$D$5,0,($D$5-D4686+1)/365),0)</f>
        <v>1</v>
      </c>
      <c r="R4686" s="28">
        <f>IF(OR(P4686=1,Q4686=1),IF(D4686+364&lt;=$D$5,(D4686+364-$D$4+1)/365,IF(D4686&gt;$D$4,($D$5-D4686+1)/365,$D$6/365)),0)</f>
        <v>0.116244577625583</v>
      </c>
      <c r="S4686" s="28">
        <f>'Data &amp; Parameter'!$E$16*'Data &amp; Parameter'!$E$17*('Data &amp; Parameter'!$E$18+'Data &amp; Parameter'!$E$19)*'Data &amp; Parameter'!$E$20*'Data &amp; Parameter'!$E$37*R4686</f>
        <v>0.40414802943931438</v>
      </c>
      <c r="T4686" s="28">
        <f t="shared" si="73"/>
        <v>0.80830013796470412</v>
      </c>
    </row>
    <row r="4687" spans="1:20" ht="15.75" customHeight="1" x14ac:dyDescent="0.35">
      <c r="A4687">
        <v>4680</v>
      </c>
      <c r="B4687" s="76">
        <v>44259.572106481486</v>
      </c>
      <c r="C4687" s="1" t="s">
        <v>14818</v>
      </c>
      <c r="D4687" s="76">
        <v>44259.572662037041</v>
      </c>
      <c r="E4687" s="1" t="s">
        <v>14819</v>
      </c>
      <c r="F4687" s="1" t="s">
        <v>14820</v>
      </c>
      <c r="G4687" s="1" t="s">
        <v>123</v>
      </c>
      <c r="H4687" s="1" t="s">
        <v>124</v>
      </c>
      <c r="I4687" s="1" t="s">
        <v>125</v>
      </c>
      <c r="J4687" s="1" t="s">
        <v>14582</v>
      </c>
      <c r="K4687" s="1" t="s">
        <v>14777</v>
      </c>
      <c r="L4687">
        <f>ROUNDUP(IF(B4687&gt;$D$4,0,($D$4-B4687+1)/365),0)</f>
        <v>0</v>
      </c>
      <c r="M4687">
        <f>ROUNDUP(IF(B4687&gt;$D$5,0,($D$5-B4687+1)/365),0)</f>
        <v>1</v>
      </c>
      <c r="N4687" s="28">
        <f>IF(OR(L4687=1,M4687=1),IF(B4687+364&lt;=$D$5,(B4687+364-$D$4+1)/365,IF(B4687&gt;$D$4,($D$5-B4687+1)/365,$D$6/365)),0)</f>
        <v>0.116240804160312</v>
      </c>
      <c r="O4687" s="28">
        <f>'Data &amp; Parameter'!$E$16*'Data &amp; Parameter'!$E$17*('Data &amp; Parameter'!$E$18+'Data &amp; Parameter'!$E$19)*'Data &amp; Parameter'!$E$20*'Data &amp; Parameter'!$E$37*N4687</f>
        <v>0.40413491021616793</v>
      </c>
      <c r="P4687">
        <f>ROUNDUP(IF(D4687&gt;$D$4,0,($D$4-D4687+1)/365),0)</f>
        <v>0</v>
      </c>
      <c r="Q4687">
        <f>ROUNDUP(IF(D4687&gt;$D$5,0,($D$5-D4687+1)/365),0)</f>
        <v>1</v>
      </c>
      <c r="R4687" s="28">
        <f>IF(OR(P4687=1,Q4687=1),IF(D4687+364&lt;=$D$5,(D4687+364-$D$4+1)/365,IF(D4687&gt;$D$4,($D$5-D4687+1)/365,$D$6/365)),0)</f>
        <v>0.11623928209029979</v>
      </c>
      <c r="S4687" s="28">
        <f>'Data &amp; Parameter'!$E$16*'Data &amp; Parameter'!$E$17*('Data &amp; Parameter'!$E$18+'Data &amp; Parameter'!$E$19)*'Data &amp; Parameter'!$E$20*'Data &amp; Parameter'!$E$37*R4687</f>
        <v>0.40412961842872575</v>
      </c>
      <c r="T4687" s="28">
        <f t="shared" si="73"/>
        <v>0.80826452864489373</v>
      </c>
    </row>
    <row r="4688" spans="1:20" ht="15.75" customHeight="1" x14ac:dyDescent="0.35">
      <c r="A4688">
        <v>4681</v>
      </c>
      <c r="B4688" s="76">
        <v>44259.575914351852</v>
      </c>
      <c r="C4688" s="1" t="s">
        <v>14821</v>
      </c>
      <c r="D4688" s="76">
        <v>44259.576331018514</v>
      </c>
      <c r="E4688" s="1" t="s">
        <v>14822</v>
      </c>
      <c r="F4688" s="1" t="s">
        <v>14823</v>
      </c>
      <c r="G4688" s="1" t="s">
        <v>123</v>
      </c>
      <c r="H4688" s="1" t="s">
        <v>124</v>
      </c>
      <c r="I4688" s="1" t="s">
        <v>125</v>
      </c>
      <c r="J4688" s="1" t="s">
        <v>14582</v>
      </c>
      <c r="K4688" s="1" t="s">
        <v>14582</v>
      </c>
      <c r="L4688">
        <f>ROUNDUP(IF(B4688&gt;$D$4,0,($D$4-B4688+1)/365),0)</f>
        <v>0</v>
      </c>
      <c r="M4688">
        <f>ROUNDUP(IF(B4688&gt;$D$5,0,($D$5-B4688+1)/365),0)</f>
        <v>1</v>
      </c>
      <c r="N4688" s="28">
        <f>IF(OR(L4688=1,M4688=1),IF(B4688+364&lt;=$D$5,(B4688+364-$D$4+1)/365,IF(B4688&gt;$D$4,($D$5-B4688+1)/365,$D$6/365)),0)</f>
        <v>0.11623037163876253</v>
      </c>
      <c r="O4688" s="28">
        <f>'Data &amp; Parameter'!$E$16*'Data &amp; Parameter'!$E$17*('Data &amp; Parameter'!$E$18+'Data &amp; Parameter'!$E$19)*'Data &amp; Parameter'!$E$20*'Data &amp; Parameter'!$E$37*N4688</f>
        <v>0.40409863942304858</v>
      </c>
      <c r="P4688">
        <f>ROUNDUP(IF(D4688&gt;$D$4,0,($D$4-D4688+1)/365),0)</f>
        <v>0</v>
      </c>
      <c r="Q4688">
        <f>ROUNDUP(IF(D4688&gt;$D$5,0,($D$5-D4688+1)/365),0)</f>
        <v>1</v>
      </c>
      <c r="R4688" s="28">
        <f>IF(OR(P4688=1,Q4688=1),IF(D4688+364&lt;=$D$5,(D4688+364-$D$4+1)/365,IF(D4688&gt;$D$4,($D$5-D4688+1)/365,$D$6/365)),0)</f>
        <v>0.11622923008626333</v>
      </c>
      <c r="S4688" s="28">
        <f>'Data &amp; Parameter'!$E$16*'Data &amp; Parameter'!$E$17*('Data &amp; Parameter'!$E$18+'Data &amp; Parameter'!$E$19)*'Data &amp; Parameter'!$E$20*'Data &amp; Parameter'!$E$37*R4688</f>
        <v>0.40409467058250159</v>
      </c>
      <c r="T4688" s="28">
        <f t="shared" si="73"/>
        <v>0.80819331000555017</v>
      </c>
    </row>
    <row r="4689" spans="1:20" ht="15.75" customHeight="1" x14ac:dyDescent="0.35">
      <c r="A4689">
        <v>4682</v>
      </c>
      <c r="B4689" s="76">
        <v>44259.578958333332</v>
      </c>
      <c r="C4689" s="1" t="s">
        <v>14824</v>
      </c>
      <c r="D4689" s="76">
        <v>44259.579722222217</v>
      </c>
      <c r="E4689" s="1" t="s">
        <v>14825</v>
      </c>
      <c r="F4689" s="1" t="s">
        <v>14826</v>
      </c>
      <c r="G4689" s="1" t="s">
        <v>123</v>
      </c>
      <c r="H4689" s="1" t="s">
        <v>124</v>
      </c>
      <c r="I4689" s="1" t="s">
        <v>125</v>
      </c>
      <c r="J4689" s="1" t="s">
        <v>14582</v>
      </c>
      <c r="K4689" s="1" t="s">
        <v>14827</v>
      </c>
      <c r="L4689">
        <f>ROUNDUP(IF(B4689&gt;$D$4,0,($D$4-B4689+1)/365),0)</f>
        <v>0</v>
      </c>
      <c r="M4689">
        <f>ROUNDUP(IF(B4689&gt;$D$5,0,($D$5-B4689+1)/365),0)</f>
        <v>1</v>
      </c>
      <c r="N4689" s="28">
        <f>IF(OR(L4689=1,M4689=1),IF(B4689+364&lt;=$D$5,(B4689+364-$D$4+1)/365,IF(B4689&gt;$D$4,($D$5-B4689+1)/365,$D$6/365)),0)</f>
        <v>0.11622203196347483</v>
      </c>
      <c r="O4689" s="28">
        <f>'Data &amp; Parameter'!$E$16*'Data &amp; Parameter'!$E$17*('Data &amp; Parameter'!$E$18+'Data &amp; Parameter'!$E$19)*'Data &amp; Parameter'!$E$20*'Data &amp; Parameter'!$E$37*N4689</f>
        <v>0.40406964483764485</v>
      </c>
      <c r="P4689">
        <f>ROUNDUP(IF(D4689&gt;$D$4,0,($D$4-D4689+1)/365),0)</f>
        <v>0</v>
      </c>
      <c r="Q4689">
        <f>ROUNDUP(IF(D4689&gt;$D$5,0,($D$5-D4689+1)/365),0)</f>
        <v>1</v>
      </c>
      <c r="R4689" s="28">
        <f>IF(OR(P4689=1,Q4689=1),IF(D4689+364&lt;=$D$5,(D4689+364-$D$4+1)/365,IF(D4689&gt;$D$4,($D$5-D4689+1)/365,$D$6/365)),0)</f>
        <v>0.11621993911721304</v>
      </c>
      <c r="S4689" s="28">
        <f>'Data &amp; Parameter'!$E$16*'Data &amp; Parameter'!$E$17*('Data &amp; Parameter'!$E$18+'Data &amp; Parameter'!$E$19)*'Data &amp; Parameter'!$E$20*'Data &amp; Parameter'!$E$37*R4689</f>
        <v>0.40406236862992922</v>
      </c>
      <c r="T4689" s="28">
        <f t="shared" si="73"/>
        <v>0.80813201346757402</v>
      </c>
    </row>
    <row r="4690" spans="1:20" ht="15.75" customHeight="1" x14ac:dyDescent="0.35">
      <c r="A4690">
        <v>4683</v>
      </c>
      <c r="B4690" s="76">
        <v>44259.583877314813</v>
      </c>
      <c r="C4690" s="1" t="s">
        <v>14828</v>
      </c>
      <c r="D4690" s="76">
        <v>44259.584421296298</v>
      </c>
      <c r="E4690" s="1" t="s">
        <v>14829</v>
      </c>
      <c r="F4690" s="1" t="s">
        <v>14830</v>
      </c>
      <c r="G4690" s="1" t="s">
        <v>123</v>
      </c>
      <c r="H4690" s="1" t="s">
        <v>124</v>
      </c>
      <c r="I4690" s="1" t="s">
        <v>125</v>
      </c>
      <c r="J4690" s="1" t="s">
        <v>14582</v>
      </c>
      <c r="K4690" s="1" t="s">
        <v>14831</v>
      </c>
      <c r="L4690">
        <f>ROUNDUP(IF(B4690&gt;$D$4,0,($D$4-B4690+1)/365),0)</f>
        <v>0</v>
      </c>
      <c r="M4690">
        <f>ROUNDUP(IF(B4690&gt;$D$5,0,($D$5-B4690+1)/365),0)</f>
        <v>1</v>
      </c>
      <c r="N4690" s="28">
        <f>IF(OR(L4690=1,M4690=1),IF(B4690+364&lt;=$D$5,(B4690+364-$D$4+1)/365,IF(B4690&gt;$D$4,($D$5-B4690+1)/365,$D$6/365)),0)</f>
        <v>0.116208555301881</v>
      </c>
      <c r="O4690" s="28">
        <f>'Data &amp; Parameter'!$E$16*'Data &amp; Parameter'!$E$17*('Data &amp; Parameter'!$E$18+'Data &amp; Parameter'!$E$19)*'Data &amp; Parameter'!$E$20*'Data &amp; Parameter'!$E$37*N4690</f>
        <v>0.40402279046957179</v>
      </c>
      <c r="P4690">
        <f>ROUNDUP(IF(D4690&gt;$D$4,0,($D$4-D4690+1)/365),0)</f>
        <v>0</v>
      </c>
      <c r="Q4690">
        <f>ROUNDUP(IF(D4690&gt;$D$5,0,($D$5-D4690+1)/365),0)</f>
        <v>1</v>
      </c>
      <c r="R4690" s="28">
        <f>IF(OR(P4690=1,Q4690=1),IF(D4690+364&lt;=$D$5,(D4690+364-$D$4+1)/365,IF(D4690&gt;$D$4,($D$5-D4690+1)/365,$D$6/365)),0)</f>
        <v>0.11620706494164826</v>
      </c>
      <c r="S4690" s="28">
        <f>'Data &amp; Parameter'!$E$16*'Data &amp; Parameter'!$E$17*('Data &amp; Parameter'!$E$18+'Data &amp; Parameter'!$E$19)*'Data &amp; Parameter'!$E$20*'Data &amp; Parameter'!$E$37*R4690</f>
        <v>0.40401760892765798</v>
      </c>
      <c r="T4690" s="28">
        <f t="shared" si="73"/>
        <v>0.80804039939722982</v>
      </c>
    </row>
    <row r="4691" spans="1:20" ht="15.75" customHeight="1" x14ac:dyDescent="0.35">
      <c r="A4691">
        <v>4684</v>
      </c>
      <c r="B4691" s="76">
        <v>44259.584907407407</v>
      </c>
      <c r="C4691" s="1" t="s">
        <v>14832</v>
      </c>
      <c r="D4691" s="76">
        <v>44259.585555555561</v>
      </c>
      <c r="E4691" s="1" t="s">
        <v>14833</v>
      </c>
      <c r="F4691" s="1" t="s">
        <v>14834</v>
      </c>
      <c r="G4691" s="1" t="s">
        <v>123</v>
      </c>
      <c r="H4691" s="1" t="s">
        <v>124</v>
      </c>
      <c r="I4691" s="1" t="s">
        <v>125</v>
      </c>
      <c r="J4691" s="1" t="s">
        <v>14582</v>
      </c>
      <c r="K4691" s="1" t="s">
        <v>14582</v>
      </c>
      <c r="L4691">
        <f>ROUNDUP(IF(B4691&gt;$D$4,0,($D$4-B4691+1)/365),0)</f>
        <v>0</v>
      </c>
      <c r="M4691">
        <f>ROUNDUP(IF(B4691&gt;$D$5,0,($D$5-B4691+1)/365),0)</f>
        <v>1</v>
      </c>
      <c r="N4691" s="28">
        <f>IF(OR(L4691=1,M4691=1),IF(B4691+364&lt;=$D$5,(B4691+364-$D$4+1)/365,IF(B4691&gt;$D$4,($D$5-B4691+1)/365,$D$6/365)),0)</f>
        <v>0.11620573313039255</v>
      </c>
      <c r="O4691" s="28">
        <f>'Data &amp; Parameter'!$E$16*'Data &amp; Parameter'!$E$17*('Data &amp; Parameter'!$E$18+'Data &amp; Parameter'!$E$19)*'Data &amp; Parameter'!$E$20*'Data &amp; Parameter'!$E$37*N4691</f>
        <v>0.40401297861366336</v>
      </c>
      <c r="P4691">
        <f>ROUNDUP(IF(D4691&gt;$D$4,0,($D$4-D4691+1)/365),0)</f>
        <v>0</v>
      </c>
      <c r="Q4691">
        <f>ROUNDUP(IF(D4691&gt;$D$5,0,($D$5-D4691+1)/365),0)</f>
        <v>1</v>
      </c>
      <c r="R4691" s="28">
        <f>IF(OR(P4691=1,Q4691=1),IF(D4691+364&lt;=$D$5,(D4691+364-$D$4+1)/365,IF(D4691&gt;$D$4,($D$5-D4691+1)/365,$D$6/365)),0)</f>
        <v>0.11620395738202505</v>
      </c>
      <c r="S4691" s="28">
        <f>'Data &amp; Parameter'!$E$16*'Data &amp; Parameter'!$E$17*('Data &amp; Parameter'!$E$18+'Data &amp; Parameter'!$E$19)*'Data &amp; Parameter'!$E$20*'Data &amp; Parameter'!$E$37*R4691</f>
        <v>0.40400680486157819</v>
      </c>
      <c r="T4691" s="28">
        <f t="shared" si="73"/>
        <v>0.80801978347524162</v>
      </c>
    </row>
    <row r="4692" spans="1:20" ht="15.75" customHeight="1" x14ac:dyDescent="0.35">
      <c r="A4692">
        <v>4685</v>
      </c>
      <c r="B4692" s="76">
        <v>44259.588391203702</v>
      </c>
      <c r="C4692" s="1" t="s">
        <v>14835</v>
      </c>
      <c r="D4692" s="76">
        <v>44259.589224537034</v>
      </c>
      <c r="E4692" s="1" t="s">
        <v>14836</v>
      </c>
      <c r="F4692" s="1" t="s">
        <v>14837</v>
      </c>
      <c r="G4692" s="1" t="s">
        <v>123</v>
      </c>
      <c r="H4692" s="1" t="s">
        <v>124</v>
      </c>
      <c r="I4692" s="1" t="s">
        <v>125</v>
      </c>
      <c r="J4692" s="1" t="s">
        <v>14582</v>
      </c>
      <c r="K4692" s="1" t="s">
        <v>14838</v>
      </c>
      <c r="L4692">
        <f>ROUNDUP(IF(B4692&gt;$D$4,0,($D$4-B4692+1)/365),0)</f>
        <v>0</v>
      </c>
      <c r="M4692">
        <f>ROUNDUP(IF(B4692&gt;$D$5,0,($D$5-B4692+1)/365),0)</f>
        <v>1</v>
      </c>
      <c r="N4692" s="28">
        <f>IF(OR(L4692=1,M4692=1),IF(B4692+364&lt;=$D$5,(B4692+364-$D$4+1)/365,IF(B4692&gt;$D$4,($D$5-B4692+1)/365,$D$6/365)),0)</f>
        <v>0.11619618848300689</v>
      </c>
      <c r="O4692" s="28">
        <f>'Data &amp; Parameter'!$E$16*'Data &amp; Parameter'!$E$17*('Data &amp; Parameter'!$E$18+'Data &amp; Parameter'!$E$19)*'Data &amp; Parameter'!$E$20*'Data &amp; Parameter'!$E$37*N4692</f>
        <v>0.40397979469651729</v>
      </c>
      <c r="P4692">
        <f>ROUNDUP(IF(D4692&gt;$D$4,0,($D$4-D4692+1)/365),0)</f>
        <v>0</v>
      </c>
      <c r="Q4692">
        <f>ROUNDUP(IF(D4692&gt;$D$5,0,($D$5-D4692+1)/365),0)</f>
        <v>1</v>
      </c>
      <c r="R4692" s="28">
        <f>IF(OR(P4692=1,Q4692=1),IF(D4692+364&lt;=$D$5,(D4692+364-$D$4+1)/365,IF(D4692&gt;$D$4,($D$5-D4692+1)/365,$D$6/365)),0)</f>
        <v>0.11619390537798857</v>
      </c>
      <c r="S4692" s="28">
        <f>'Data &amp; Parameter'!$E$16*'Data &amp; Parameter'!$E$17*('Data &amp; Parameter'!$E$18+'Data &amp; Parameter'!$E$19)*'Data &amp; Parameter'!$E$20*'Data &amp; Parameter'!$E$37*R4692</f>
        <v>0.40397185701535399</v>
      </c>
      <c r="T4692" s="28">
        <f t="shared" si="73"/>
        <v>0.80795165171187122</v>
      </c>
    </row>
    <row r="4693" spans="1:20" ht="15.75" customHeight="1" x14ac:dyDescent="0.35">
      <c r="A4693">
        <v>4686</v>
      </c>
      <c r="B4693" s="76">
        <v>44259.592141203699</v>
      </c>
      <c r="C4693" s="1" t="s">
        <v>14839</v>
      </c>
      <c r="D4693" s="76">
        <v>44259.593252314815</v>
      </c>
      <c r="E4693" s="1" t="s">
        <v>14840</v>
      </c>
      <c r="F4693" s="1" t="s">
        <v>14841</v>
      </c>
      <c r="G4693" s="1" t="s">
        <v>123</v>
      </c>
      <c r="H4693" s="1" t="s">
        <v>124</v>
      </c>
      <c r="I4693" s="1" t="s">
        <v>125</v>
      </c>
      <c r="J4693" s="1" t="s">
        <v>14582</v>
      </c>
      <c r="K4693" s="1" t="s">
        <v>14777</v>
      </c>
      <c r="L4693">
        <f>ROUNDUP(IF(B4693&gt;$D$4,0,($D$4-B4693+1)/365),0)</f>
        <v>0</v>
      </c>
      <c r="M4693">
        <f>ROUNDUP(IF(B4693&gt;$D$5,0,($D$5-B4693+1)/365),0)</f>
        <v>1</v>
      </c>
      <c r="N4693" s="28">
        <f>IF(OR(L4693=1,M4693=1),IF(B4693+364&lt;=$D$5,(B4693+364-$D$4+1)/365,IF(B4693&gt;$D$4,($D$5-B4693+1)/365,$D$6/365)),0)</f>
        <v>0.11618591451041452</v>
      </c>
      <c r="O4693" s="28">
        <f>'Data &amp; Parameter'!$E$16*'Data &amp; Parameter'!$E$17*('Data &amp; Parameter'!$E$18+'Data &amp; Parameter'!$E$19)*'Data &amp; Parameter'!$E$20*'Data &amp; Parameter'!$E$37*N4693</f>
        <v>0.4039440751312478</v>
      </c>
      <c r="P4693">
        <f>ROUNDUP(IF(D4693&gt;$D$4,0,($D$4-D4693+1)/365),0)</f>
        <v>0</v>
      </c>
      <c r="Q4693">
        <f>ROUNDUP(IF(D4693&gt;$D$5,0,($D$5-D4693+1)/365),0)</f>
        <v>1</v>
      </c>
      <c r="R4693" s="28">
        <f>IF(OR(P4693=1,Q4693=1),IF(D4693+364&lt;=$D$5,(D4693+364-$D$4+1)/365,IF(D4693&gt;$D$4,($D$5-D4693+1)/365,$D$6/365)),0)</f>
        <v>0.11618287037037016</v>
      </c>
      <c r="S4693" s="28">
        <f>'Data &amp; Parameter'!$E$16*'Data &amp; Parameter'!$E$17*('Data &amp; Parameter'!$E$18+'Data &amp; Parameter'!$E$19)*'Data &amp; Parameter'!$E$20*'Data &amp; Parameter'!$E$37*R4693</f>
        <v>0.4039334915562941</v>
      </c>
      <c r="T4693" s="28">
        <f t="shared" si="73"/>
        <v>0.80787756668754196</v>
      </c>
    </row>
    <row r="4694" spans="1:20" ht="15.75" customHeight="1" x14ac:dyDescent="0.35">
      <c r="A4694">
        <v>4687</v>
      </c>
      <c r="B4694" s="76">
        <v>44259.592233796298</v>
      </c>
      <c r="C4694" s="1" t="s">
        <v>14842</v>
      </c>
      <c r="D4694" s="76">
        <v>44259.592731481476</v>
      </c>
      <c r="E4694" s="1" t="s">
        <v>14843</v>
      </c>
      <c r="F4694" s="1" t="s">
        <v>14844</v>
      </c>
      <c r="G4694" s="1" t="s">
        <v>123</v>
      </c>
      <c r="H4694" s="1" t="s">
        <v>124</v>
      </c>
      <c r="I4694" s="1" t="s">
        <v>125</v>
      </c>
      <c r="J4694" s="1" t="s">
        <v>14582</v>
      </c>
      <c r="K4694" s="1" t="s">
        <v>14582</v>
      </c>
      <c r="L4694">
        <f>ROUNDUP(IF(B4694&gt;$D$4,0,($D$4-B4694+1)/365),0)</f>
        <v>0</v>
      </c>
      <c r="M4694">
        <f>ROUNDUP(IF(B4694&gt;$D$5,0,($D$5-B4694+1)/365),0)</f>
        <v>1</v>
      </c>
      <c r="N4694" s="28">
        <f>IF(OR(L4694=1,M4694=1),IF(B4694+364&lt;=$D$5,(B4694+364-$D$4+1)/365,IF(B4694&gt;$D$4,($D$5-B4694+1)/365,$D$6/365)),0)</f>
        <v>0.11618566083205921</v>
      </c>
      <c r="O4694" s="28">
        <f>'Data &amp; Parameter'!$E$16*'Data &amp; Parameter'!$E$17*('Data &amp; Parameter'!$E$18+'Data &amp; Parameter'!$E$19)*'Data &amp; Parameter'!$E$20*'Data &amp; Parameter'!$E$37*N4694</f>
        <v>0.40394319316660476</v>
      </c>
      <c r="P4694">
        <f>ROUNDUP(IF(D4694&gt;$D$4,0,($D$4-D4694+1)/365),0)</f>
        <v>0</v>
      </c>
      <c r="Q4694">
        <f>ROUNDUP(IF(D4694&gt;$D$5,0,($D$5-D4694+1)/365),0)</f>
        <v>1</v>
      </c>
      <c r="R4694" s="28">
        <f>IF(OR(P4694=1,Q4694=1),IF(D4694+364&lt;=$D$5,(D4694+364-$D$4+1)/365,IF(D4694&gt;$D$4,($D$5-D4694+1)/365,$D$6/365)),0)</f>
        <v>0.11618429731102405</v>
      </c>
      <c r="S4694" s="28">
        <f>'Data &amp; Parameter'!$E$16*'Data &amp; Parameter'!$E$17*('Data &amp; Parameter'!$E$18+'Data &amp; Parameter'!$E$19)*'Data &amp; Parameter'!$E$20*'Data &amp; Parameter'!$E$37*R4694</f>
        <v>0.40393845260708178</v>
      </c>
      <c r="T4694" s="28">
        <f t="shared" si="73"/>
        <v>0.8078816457736866</v>
      </c>
    </row>
    <row r="4695" spans="1:20" ht="15.75" customHeight="1" x14ac:dyDescent="0.35">
      <c r="A4695">
        <v>4688</v>
      </c>
      <c r="B4695" s="76">
        <v>44259.598402777774</v>
      </c>
      <c r="C4695" s="1" t="s">
        <v>14845</v>
      </c>
      <c r="D4695" s="76">
        <v>44259.598877314813</v>
      </c>
      <c r="E4695" s="1" t="s">
        <v>14846</v>
      </c>
      <c r="F4695" s="1" t="s">
        <v>14847</v>
      </c>
      <c r="G4695" s="1" t="s">
        <v>123</v>
      </c>
      <c r="H4695" s="1" t="s">
        <v>124</v>
      </c>
      <c r="I4695" s="1" t="s">
        <v>125</v>
      </c>
      <c r="J4695" s="1" t="s">
        <v>14582</v>
      </c>
      <c r="K4695" s="1" t="s">
        <v>14831</v>
      </c>
      <c r="L4695">
        <f>ROUNDUP(IF(B4695&gt;$D$4,0,($D$4-B4695+1)/365),0)</f>
        <v>0</v>
      </c>
      <c r="M4695">
        <f>ROUNDUP(IF(B4695&gt;$D$5,0,($D$5-B4695+1)/365),0)</f>
        <v>1</v>
      </c>
      <c r="N4695" s="28">
        <f>IF(OR(L4695=1,M4695=1),IF(B4695+364&lt;=$D$5,(B4695+364-$D$4+1)/365,IF(B4695&gt;$D$4,($D$5-B4695+1)/365,$D$6/365)),0)</f>
        <v>0.11616875951294788</v>
      </c>
      <c r="O4695" s="28">
        <f>'Data &amp; Parameter'!$E$16*'Data &amp; Parameter'!$E$17*('Data &amp; Parameter'!$E$18+'Data &amp; Parameter'!$E$19)*'Data &amp; Parameter'!$E$20*'Data &amp; Parameter'!$E$37*N4695</f>
        <v>0.40388443227682141</v>
      </c>
      <c r="P4695">
        <f>ROUNDUP(IF(D4695&gt;$D$4,0,($D$4-D4695+1)/365),0)</f>
        <v>0</v>
      </c>
      <c r="Q4695">
        <f>ROUNDUP(IF(D4695&gt;$D$5,0,($D$5-D4695+1)/365),0)</f>
        <v>1</v>
      </c>
      <c r="R4695" s="28">
        <f>IF(OR(P4695=1,Q4695=1),IF(D4695+364&lt;=$D$5,(D4695+364-$D$4+1)/365,IF(D4695&gt;$D$4,($D$5-D4695+1)/365,$D$6/365)),0)</f>
        <v>0.11616745941147164</v>
      </c>
      <c r="S4695" s="28">
        <f>'Data &amp; Parameter'!$E$16*'Data &amp; Parameter'!$E$17*('Data &amp; Parameter'!$E$18+'Data &amp; Parameter'!$E$19)*'Data &amp; Parameter'!$E$20*'Data &amp; Parameter'!$E$37*R4695</f>
        <v>0.40387991220835523</v>
      </c>
      <c r="T4695" s="28">
        <f t="shared" si="73"/>
        <v>0.80776434448517664</v>
      </c>
    </row>
    <row r="4696" spans="1:20" ht="15.75" customHeight="1" x14ac:dyDescent="0.35">
      <c r="A4696">
        <v>4689</v>
      </c>
      <c r="B4696" s="76">
        <v>44259.601782407408</v>
      </c>
      <c r="C4696" s="1" t="s">
        <v>14848</v>
      </c>
      <c r="D4696" s="76">
        <v>44259.602384259255</v>
      </c>
      <c r="E4696" s="1" t="s">
        <v>14849</v>
      </c>
      <c r="F4696" s="1" t="s">
        <v>14850</v>
      </c>
      <c r="G4696" s="1" t="s">
        <v>123</v>
      </c>
      <c r="H4696" s="1" t="s">
        <v>124</v>
      </c>
      <c r="I4696" s="1" t="s">
        <v>125</v>
      </c>
      <c r="J4696" s="1" t="s">
        <v>14851</v>
      </c>
      <c r="K4696" s="1" t="s">
        <v>14831</v>
      </c>
      <c r="L4696">
        <f>ROUNDUP(IF(B4696&gt;$D$4,0,($D$4-B4696+1)/365),0)</f>
        <v>0</v>
      </c>
      <c r="M4696">
        <f>ROUNDUP(IF(B4696&gt;$D$5,0,($D$5-B4696+1)/365),0)</f>
        <v>1</v>
      </c>
      <c r="N4696" s="28">
        <f>IF(OR(L4696=1,M4696=1),IF(B4696+364&lt;=$D$5,(B4696+364-$D$4+1)/365,IF(B4696&gt;$D$4,($D$5-B4696+1)/365,$D$6/365)),0)</f>
        <v>0.11615950025367704</v>
      </c>
      <c r="O4696" s="28">
        <f>'Data &amp; Parameter'!$E$16*'Data &amp; Parameter'!$E$17*('Data &amp; Parameter'!$E$18+'Data &amp; Parameter'!$E$19)*'Data &amp; Parameter'!$E$20*'Data &amp; Parameter'!$E$37*N4696</f>
        <v>0.40385224056977742</v>
      </c>
      <c r="P4696">
        <f>ROUNDUP(IF(D4696&gt;$D$4,0,($D$4-D4696+1)/365),0)</f>
        <v>0</v>
      </c>
      <c r="Q4696">
        <f>ROUNDUP(IF(D4696&gt;$D$5,0,($D$5-D4696+1)/365),0)</f>
        <v>1</v>
      </c>
      <c r="R4696" s="28">
        <f>IF(OR(P4696=1,Q4696=1),IF(D4696+364&lt;=$D$5,(D4696+364-$D$4+1)/365,IF(D4696&gt;$D$4,($D$5-D4696+1)/365,$D$6/365)),0)</f>
        <v>0.11615785134450711</v>
      </c>
      <c r="S4696" s="28">
        <f>'Data &amp; Parameter'!$E$16*'Data &amp; Parameter'!$E$17*('Data &amp; Parameter'!$E$18+'Data &amp; Parameter'!$E$19)*'Data &amp; Parameter'!$E$20*'Data &amp; Parameter'!$E$37*R4696</f>
        <v>0.40384650780008302</v>
      </c>
      <c r="T4696" s="28">
        <f t="shared" si="73"/>
        <v>0.80769874836986044</v>
      </c>
    </row>
    <row r="4697" spans="1:20" ht="15.75" customHeight="1" x14ac:dyDescent="0.35">
      <c r="A4697">
        <v>4690</v>
      </c>
      <c r="B4697" s="76">
        <v>44259.604930555557</v>
      </c>
      <c r="C4697" s="1" t="s">
        <v>14852</v>
      </c>
      <c r="D4697" s="76">
        <v>44259.605949074074</v>
      </c>
      <c r="E4697" s="1" t="s">
        <v>14853</v>
      </c>
      <c r="F4697" s="1" t="s">
        <v>14854</v>
      </c>
      <c r="G4697" s="1" t="s">
        <v>123</v>
      </c>
      <c r="H4697" s="1" t="s">
        <v>124</v>
      </c>
      <c r="I4697" s="1" t="s">
        <v>125</v>
      </c>
      <c r="J4697" s="1" t="s">
        <v>14582</v>
      </c>
      <c r="K4697" s="1" t="s">
        <v>14831</v>
      </c>
      <c r="L4697">
        <f>ROUNDUP(IF(B4697&gt;$D$4,0,($D$4-B4697+1)/365),0)</f>
        <v>0</v>
      </c>
      <c r="M4697">
        <f>ROUNDUP(IF(B4697&gt;$D$5,0,($D$5-B4697+1)/365),0)</f>
        <v>1</v>
      </c>
      <c r="N4697" s="28">
        <f>IF(OR(L4697=1,M4697=1),IF(B4697+364&lt;=$D$5,(B4697+364-$D$4+1)/365,IF(B4697&gt;$D$4,($D$5-B4697+1)/365,$D$6/365)),0)</f>
        <v>0.11615087519025459</v>
      </c>
      <c r="O4697" s="28">
        <f>'Data &amp; Parameter'!$E$16*'Data &amp; Parameter'!$E$17*('Data &amp; Parameter'!$E$18+'Data &amp; Parameter'!$E$19)*'Data &amp; Parameter'!$E$20*'Data &amp; Parameter'!$E$37*N4697</f>
        <v>0.40382225377420233</v>
      </c>
      <c r="P4697">
        <f>ROUNDUP(IF(D4697&gt;$D$4,0,($D$4-D4697+1)/365),0)</f>
        <v>0</v>
      </c>
      <c r="Q4697">
        <f>ROUNDUP(IF(D4697&gt;$D$5,0,($D$5-D4697+1)/365),0)</f>
        <v>1</v>
      </c>
      <c r="R4697" s="28">
        <f>IF(OR(P4697=1,Q4697=1),IF(D4697+364&lt;=$D$5,(D4697+364-$D$4+1)/365,IF(D4697&gt;$D$4,($D$5-D4697+1)/365,$D$6/365)),0)</f>
        <v>0.11614808472856554</v>
      </c>
      <c r="S4697" s="28">
        <f>'Data &amp; Parameter'!$E$16*'Data &amp; Parameter'!$E$17*('Data &amp; Parameter'!$E$18+'Data &amp; Parameter'!$E$19)*'Data &amp; Parameter'!$E$20*'Data &amp; Parameter'!$E$37*R4697</f>
        <v>0.40381255216389161</v>
      </c>
      <c r="T4697" s="28">
        <f t="shared" si="73"/>
        <v>0.807634805938094</v>
      </c>
    </row>
    <row r="4698" spans="1:20" ht="15.75" customHeight="1" x14ac:dyDescent="0.35">
      <c r="A4698">
        <v>4691</v>
      </c>
      <c r="B4698" s="76">
        <v>44259.609571759254</v>
      </c>
      <c r="C4698" s="1" t="s">
        <v>14855</v>
      </c>
      <c r="D4698" s="76">
        <v>44259.609953703708</v>
      </c>
      <c r="E4698" s="1" t="s">
        <v>14856</v>
      </c>
      <c r="F4698" s="1" t="s">
        <v>14857</v>
      </c>
      <c r="G4698" s="1" t="s">
        <v>123</v>
      </c>
      <c r="H4698" s="1" t="s">
        <v>124</v>
      </c>
      <c r="I4698" s="1" t="s">
        <v>125</v>
      </c>
      <c r="J4698" s="1" t="s">
        <v>14582</v>
      </c>
      <c r="K4698" s="1" t="s">
        <v>14582</v>
      </c>
      <c r="L4698">
        <f>ROUNDUP(IF(B4698&gt;$D$4,0,($D$4-B4698+1)/365),0)</f>
        <v>0</v>
      </c>
      <c r="M4698">
        <f>ROUNDUP(IF(B4698&gt;$D$5,0,($D$5-B4698+1)/365),0)</f>
        <v>1</v>
      </c>
      <c r="N4698" s="28">
        <f>IF(OR(L4698=1,M4698=1),IF(B4698+364&lt;=$D$5,(B4698+364-$D$4+1)/365,IF(B4698&gt;$D$4,($D$5-B4698+1)/365,$D$6/365)),0)</f>
        <v>0.11613815956368678</v>
      </c>
      <c r="O4698" s="28">
        <f>'Data &amp; Parameter'!$E$16*'Data &amp; Parameter'!$E$17*('Data &amp; Parameter'!$E$18+'Data &amp; Parameter'!$E$19)*'Data &amp; Parameter'!$E$20*'Data &amp; Parameter'!$E$37*N4698</f>
        <v>0.40377804529991962</v>
      </c>
      <c r="P4698">
        <f>ROUNDUP(IF(D4698&gt;$D$4,0,($D$4-D4698+1)/365),0)</f>
        <v>0</v>
      </c>
      <c r="Q4698">
        <f>ROUNDUP(IF(D4698&gt;$D$5,0,($D$5-D4698+1)/365),0)</f>
        <v>1</v>
      </c>
      <c r="R4698" s="28">
        <f>IF(OR(P4698=1,Q4698=1),IF(D4698+364&lt;=$D$5,(D4698+364-$D$4+1)/365,IF(D4698&gt;$D$4,($D$5-D4698+1)/365,$D$6/365)),0)</f>
        <v>0.11613711314052598</v>
      </c>
      <c r="S4698" s="28">
        <f>'Data &amp; Parameter'!$E$16*'Data &amp; Parameter'!$E$17*('Data &amp; Parameter'!$E$18+'Data &amp; Parameter'!$E$19)*'Data &amp; Parameter'!$E$20*'Data &amp; Parameter'!$E$37*R4698</f>
        <v>0.40377440719595781</v>
      </c>
      <c r="T4698" s="28">
        <f t="shared" si="73"/>
        <v>0.80755245249587748</v>
      </c>
    </row>
    <row r="4699" spans="1:20" ht="15.75" customHeight="1" x14ac:dyDescent="0.35">
      <c r="A4699">
        <v>4692</v>
      </c>
      <c r="B4699" s="76">
        <v>44259.610173611116</v>
      </c>
      <c r="C4699" s="1" t="s">
        <v>14858</v>
      </c>
      <c r="D4699" s="76">
        <v>44259.61137731481</v>
      </c>
      <c r="E4699" s="1" t="s">
        <v>14859</v>
      </c>
      <c r="F4699" s="1" t="s">
        <v>14860</v>
      </c>
      <c r="G4699" s="1" t="s">
        <v>123</v>
      </c>
      <c r="H4699" s="1" t="s">
        <v>124</v>
      </c>
      <c r="I4699" s="1" t="s">
        <v>125</v>
      </c>
      <c r="J4699" s="1" t="s">
        <v>14582</v>
      </c>
      <c r="K4699" s="1" t="s">
        <v>14831</v>
      </c>
      <c r="L4699">
        <f>ROUNDUP(IF(B4699&gt;$D$4,0,($D$4-B4699+1)/365),0)</f>
        <v>0</v>
      </c>
      <c r="M4699">
        <f>ROUNDUP(IF(B4699&gt;$D$5,0,($D$5-B4699+1)/365),0)</f>
        <v>1</v>
      </c>
      <c r="N4699" s="28">
        <f>IF(OR(L4699=1,M4699=1),IF(B4699+364&lt;=$D$5,(B4699+364-$D$4+1)/365,IF(B4699&gt;$D$4,($D$5-B4699+1)/365,$D$6/365)),0)</f>
        <v>0.116136510654477</v>
      </c>
      <c r="O4699" s="28">
        <f>'Data &amp; Parameter'!$E$16*'Data &amp; Parameter'!$E$17*('Data &amp; Parameter'!$E$18+'Data &amp; Parameter'!$E$19)*'Data &amp; Parameter'!$E$20*'Data &amp; Parameter'!$E$37*N4699</f>
        <v>0.40377231253008666</v>
      </c>
      <c r="P4699">
        <f>ROUNDUP(IF(D4699&gt;$D$4,0,($D$4-D4699+1)/365),0)</f>
        <v>0</v>
      </c>
      <c r="Q4699">
        <f>ROUNDUP(IF(D4699&gt;$D$5,0,($D$5-D4699+1)/365),0)</f>
        <v>1</v>
      </c>
      <c r="R4699" s="28">
        <f>IF(OR(P4699=1,Q4699=1),IF(D4699+364&lt;=$D$5,(D4699+364-$D$4+1)/365,IF(D4699&gt;$D$4,($D$5-D4699+1)/365,$D$6/365)),0)</f>
        <v>0.11613321283613715</v>
      </c>
      <c r="S4699" s="28">
        <f>'Data &amp; Parameter'!$E$16*'Data &amp; Parameter'!$E$17*('Data &amp; Parameter'!$E$18+'Data &amp; Parameter'!$E$19)*'Data &amp; Parameter'!$E$20*'Data &amp; Parameter'!$E$37*R4699</f>
        <v>0.40376084699069786</v>
      </c>
      <c r="T4699" s="28">
        <f t="shared" si="73"/>
        <v>0.80753315952078453</v>
      </c>
    </row>
    <row r="4700" spans="1:20" ht="15.75" customHeight="1" x14ac:dyDescent="0.35">
      <c r="A4700">
        <v>4693</v>
      </c>
      <c r="B4700" s="76">
        <v>44259.613726851851</v>
      </c>
      <c r="C4700" s="1" t="s">
        <v>14861</v>
      </c>
      <c r="D4700" s="76">
        <v>44259.614791666667</v>
      </c>
      <c r="E4700" s="1" t="s">
        <v>14862</v>
      </c>
      <c r="F4700" s="1" t="s">
        <v>14863</v>
      </c>
      <c r="G4700" s="1" t="s">
        <v>123</v>
      </c>
      <c r="H4700" s="1" t="s">
        <v>124</v>
      </c>
      <c r="I4700" s="1" t="s">
        <v>125</v>
      </c>
      <c r="J4700" s="1" t="s">
        <v>14582</v>
      </c>
      <c r="K4700" s="1" t="s">
        <v>14582</v>
      </c>
      <c r="L4700">
        <f>ROUNDUP(IF(B4700&gt;$D$4,0,($D$4-B4700+1)/365),0)</f>
        <v>0</v>
      </c>
      <c r="M4700">
        <f>ROUNDUP(IF(B4700&gt;$D$5,0,($D$5-B4700+1)/365),0)</f>
        <v>1</v>
      </c>
      <c r="N4700" s="28">
        <f>IF(OR(L4700=1,M4700=1),IF(B4700+364&lt;=$D$5,(B4700+364-$D$4+1)/365,IF(B4700&gt;$D$4,($D$5-B4700+1)/365,$D$6/365)),0)</f>
        <v>0.11612677574835475</v>
      </c>
      <c r="O4700" s="28">
        <f>'Data &amp; Parameter'!$E$16*'Data &amp; Parameter'!$E$17*('Data &amp; Parameter'!$E$18+'Data &amp; Parameter'!$E$19)*'Data &amp; Parameter'!$E$20*'Data &amp; Parameter'!$E$37*N4700</f>
        <v>0.40373846713956224</v>
      </c>
      <c r="P4700">
        <f>ROUNDUP(IF(D4700&gt;$D$4,0,($D$4-D4700+1)/365),0)</f>
        <v>0</v>
      </c>
      <c r="Q4700">
        <f>ROUNDUP(IF(D4700&gt;$D$5,0,($D$5-D4700+1)/365),0)</f>
        <v>1</v>
      </c>
      <c r="R4700" s="28">
        <f>IF(OR(P4700=1,Q4700=1),IF(D4700+364&lt;=$D$5,(D4700+364-$D$4+1)/365,IF(D4700&gt;$D$4,($D$5-D4700+1)/365,$D$6/365)),0)</f>
        <v>0.11612385844748806</v>
      </c>
      <c r="S4700" s="28">
        <f>'Data &amp; Parameter'!$E$16*'Data &amp; Parameter'!$E$17*('Data &amp; Parameter'!$E$18+'Data &amp; Parameter'!$E$19)*'Data &amp; Parameter'!$E$20*'Data &amp; Parameter'!$E$37*R4700</f>
        <v>0.40372832454693003</v>
      </c>
      <c r="T4700" s="28">
        <f t="shared" si="73"/>
        <v>0.80746679168649227</v>
      </c>
    </row>
    <row r="4701" spans="1:20" ht="15.75" customHeight="1" x14ac:dyDescent="0.35">
      <c r="A4701">
        <v>4694</v>
      </c>
      <c r="B4701" s="76">
        <v>44259.614363425921</v>
      </c>
      <c r="C4701" s="1" t="s">
        <v>14864</v>
      </c>
      <c r="D4701" s="76">
        <v>44259.614965277782</v>
      </c>
      <c r="E4701" s="1" t="s">
        <v>14865</v>
      </c>
      <c r="F4701" s="1" t="s">
        <v>14866</v>
      </c>
      <c r="G4701" s="1" t="s">
        <v>123</v>
      </c>
      <c r="H4701" s="1" t="s">
        <v>124</v>
      </c>
      <c r="I4701" s="1" t="s">
        <v>125</v>
      </c>
      <c r="J4701" s="1" t="s">
        <v>14582</v>
      </c>
      <c r="K4701" s="1" t="s">
        <v>14777</v>
      </c>
      <c r="L4701">
        <f>ROUNDUP(IF(B4701&gt;$D$4,0,($D$4-B4701+1)/365),0)</f>
        <v>0</v>
      </c>
      <c r="M4701">
        <f>ROUNDUP(IF(B4701&gt;$D$5,0,($D$5-B4701+1)/365),0)</f>
        <v>1</v>
      </c>
      <c r="N4701" s="28">
        <f>IF(OR(L4701=1,M4701=1),IF(B4701+364&lt;=$D$5,(B4701+364-$D$4+1)/365,IF(B4701&gt;$D$4,($D$5-B4701+1)/365,$D$6/365)),0)</f>
        <v>0.11612503170980658</v>
      </c>
      <c r="O4701" s="28">
        <f>'Data &amp; Parameter'!$E$16*'Data &amp; Parameter'!$E$17*('Data &amp; Parameter'!$E$18+'Data &amp; Parameter'!$E$19)*'Data &amp; Parameter'!$E$20*'Data &amp; Parameter'!$E$37*N4701</f>
        <v>0.40373240363314405</v>
      </c>
      <c r="P4701">
        <f>ROUNDUP(IF(D4701&gt;$D$4,0,($D$4-D4701+1)/365),0)</f>
        <v>0</v>
      </c>
      <c r="Q4701">
        <f>ROUNDUP(IF(D4701&gt;$D$5,0,($D$5-D4701+1)/365),0)</f>
        <v>1</v>
      </c>
      <c r="R4701" s="28">
        <f>IF(OR(P4701=1,Q4701=1),IF(D4701+364&lt;=$D$5,(D4701+364-$D$4+1)/365,IF(D4701&gt;$D$4,($D$5-D4701+1)/365,$D$6/365)),0)</f>
        <v>0.11612338280059678</v>
      </c>
      <c r="S4701" s="28">
        <f>'Data &amp; Parameter'!$E$16*'Data &amp; Parameter'!$E$17*('Data &amp; Parameter'!$E$18+'Data &amp; Parameter'!$E$19)*'Data &amp; Parameter'!$E$20*'Data &amp; Parameter'!$E$37*R4701</f>
        <v>0.40372667086331104</v>
      </c>
      <c r="T4701" s="28">
        <f t="shared" si="73"/>
        <v>0.80745907449645515</v>
      </c>
    </row>
    <row r="4702" spans="1:20" ht="15.75" customHeight="1" x14ac:dyDescent="0.35">
      <c r="A4702">
        <v>4695</v>
      </c>
      <c r="B4702" s="76">
        <v>44259.619224537033</v>
      </c>
      <c r="C4702" s="1" t="s">
        <v>14867</v>
      </c>
      <c r="D4702" s="76">
        <v>44259.619733796295</v>
      </c>
      <c r="E4702" s="1" t="s">
        <v>14868</v>
      </c>
      <c r="F4702" s="1" t="s">
        <v>14869</v>
      </c>
      <c r="G4702" s="1" t="s">
        <v>123</v>
      </c>
      <c r="H4702" s="1" t="s">
        <v>124</v>
      </c>
      <c r="I4702" s="1" t="s">
        <v>125</v>
      </c>
      <c r="J4702" s="1" t="s">
        <v>14582</v>
      </c>
      <c r="K4702" s="1" t="s">
        <v>14777</v>
      </c>
      <c r="L4702">
        <f>ROUNDUP(IF(B4702&gt;$D$4,0,($D$4-B4702+1)/365),0)</f>
        <v>0</v>
      </c>
      <c r="M4702">
        <f>ROUNDUP(IF(B4702&gt;$D$5,0,($D$5-B4702+1)/365),0)</f>
        <v>1</v>
      </c>
      <c r="N4702" s="28">
        <f>IF(OR(L4702=1,M4702=1),IF(B4702+364&lt;=$D$5,(B4702+364-$D$4+1)/365,IF(B4702&gt;$D$4,($D$5-B4702+1)/365,$D$6/365)),0)</f>
        <v>0.11611171359716985</v>
      </c>
      <c r="O4702" s="28">
        <f>'Data &amp; Parameter'!$E$16*'Data &amp; Parameter'!$E$17*('Data &amp; Parameter'!$E$18+'Data &amp; Parameter'!$E$19)*'Data &amp; Parameter'!$E$20*'Data &amp; Parameter'!$E$37*N4702</f>
        <v>0.40368610049292086</v>
      </c>
      <c r="P4702">
        <f>ROUNDUP(IF(D4702&gt;$D$4,0,($D$4-D4702+1)/365),0)</f>
        <v>0</v>
      </c>
      <c r="Q4702">
        <f>ROUNDUP(IF(D4702&gt;$D$5,0,($D$5-D4702+1)/365),0)</f>
        <v>1</v>
      </c>
      <c r="R4702" s="28">
        <f>IF(OR(P4702=1,Q4702=1),IF(D4702+364&lt;=$D$5,(D4702+364-$D$4+1)/365,IF(D4702&gt;$D$4,($D$5-D4702+1)/365,$D$6/365)),0)</f>
        <v>0.11611031836631536</v>
      </c>
      <c r="S4702" s="28">
        <f>'Data &amp; Parameter'!$E$16*'Data &amp; Parameter'!$E$17*('Data &amp; Parameter'!$E$18+'Data &amp; Parameter'!$E$19)*'Data &amp; Parameter'!$E$20*'Data &amp; Parameter'!$E$37*R4702</f>
        <v>0.40368124968773084</v>
      </c>
      <c r="T4702" s="28">
        <f t="shared" si="73"/>
        <v>0.80736735018065175</v>
      </c>
    </row>
    <row r="4703" spans="1:20" ht="15.75" customHeight="1" x14ac:dyDescent="0.35">
      <c r="A4703">
        <v>4696</v>
      </c>
      <c r="B4703" s="76">
        <v>44259.623055555552</v>
      </c>
      <c r="C4703" s="1" t="s">
        <v>14870</v>
      </c>
      <c r="D4703" s="76">
        <v>44259.623877314814</v>
      </c>
      <c r="E4703" s="1" t="s">
        <v>14871</v>
      </c>
      <c r="F4703" s="1" t="s">
        <v>14872</v>
      </c>
      <c r="G4703" s="1" t="s">
        <v>123</v>
      </c>
      <c r="H4703" s="1" t="s">
        <v>124</v>
      </c>
      <c r="I4703" s="1" t="s">
        <v>125</v>
      </c>
      <c r="J4703" s="1" t="s">
        <v>14582</v>
      </c>
      <c r="K4703" s="1" t="s">
        <v>14582</v>
      </c>
      <c r="L4703">
        <f>ROUNDUP(IF(B4703&gt;$D$4,0,($D$4-B4703+1)/365),0)</f>
        <v>0</v>
      </c>
      <c r="M4703">
        <f>ROUNDUP(IF(B4703&gt;$D$5,0,($D$5-B4703+1)/365),0)</f>
        <v>1</v>
      </c>
      <c r="N4703" s="28">
        <f>IF(OR(L4703=1,M4703=1),IF(B4703+364&lt;=$D$5,(B4703+364-$D$4+1)/365,IF(B4703&gt;$D$4,($D$5-B4703+1)/365,$D$6/365)),0)</f>
        <v>0.11610121765602156</v>
      </c>
      <c r="O4703" s="28">
        <f>'Data &amp; Parameter'!$E$16*'Data &amp; Parameter'!$E$17*('Data &amp; Parameter'!$E$18+'Data &amp; Parameter'!$E$19)*'Data &amp; Parameter'!$E$20*'Data &amp; Parameter'!$E$37*N4703</f>
        <v>0.40364960920860604</v>
      </c>
      <c r="P4703">
        <f>ROUNDUP(IF(D4703&gt;$D$4,0,($D$4-D4703+1)/365),0)</f>
        <v>0</v>
      </c>
      <c r="Q4703">
        <f>ROUNDUP(IF(D4703&gt;$D$5,0,($D$5-D4703+1)/365),0)</f>
        <v>1</v>
      </c>
      <c r="R4703" s="28">
        <f>IF(OR(P4703=1,Q4703=1),IF(D4703+364&lt;=$D$5,(D4703+364-$D$4+1)/365,IF(D4703&gt;$D$4,($D$5-D4703+1)/365,$D$6/365)),0)</f>
        <v>0.11609896626078271</v>
      </c>
      <c r="S4703" s="28">
        <f>'Data &amp; Parameter'!$E$16*'Data &amp; Parameter'!$E$17*('Data &amp; Parameter'!$E$18+'Data &amp; Parameter'!$E$19)*'Data &amp; Parameter'!$E$20*'Data &amp; Parameter'!$E$37*R4703</f>
        <v>0.40364178177297116</v>
      </c>
      <c r="T4703" s="28">
        <f t="shared" si="73"/>
        <v>0.80729139098157721</v>
      </c>
    </row>
    <row r="4704" spans="1:20" ht="15.75" customHeight="1" x14ac:dyDescent="0.35">
      <c r="A4704">
        <v>4697</v>
      </c>
      <c r="B4704" s="76">
        <v>44259.623067129629</v>
      </c>
      <c r="C4704" s="1" t="s">
        <v>14873</v>
      </c>
      <c r="D4704" s="76">
        <v>44259.623749999999</v>
      </c>
      <c r="E4704" s="1" t="s">
        <v>14874</v>
      </c>
      <c r="F4704" s="1" t="s">
        <v>14875</v>
      </c>
      <c r="G4704" s="1" t="s">
        <v>123</v>
      </c>
      <c r="H4704" s="1" t="s">
        <v>124</v>
      </c>
      <c r="I4704" s="1" t="s">
        <v>125</v>
      </c>
      <c r="J4704" s="1" t="s">
        <v>14582</v>
      </c>
      <c r="K4704" s="1" t="s">
        <v>14777</v>
      </c>
      <c r="L4704">
        <f>ROUNDUP(IF(B4704&gt;$D$4,0,($D$4-B4704+1)/365),0)</f>
        <v>0</v>
      </c>
      <c r="M4704">
        <f>ROUNDUP(IF(B4704&gt;$D$5,0,($D$5-B4704+1)/365),0)</f>
        <v>1</v>
      </c>
      <c r="N4704" s="28">
        <f>IF(OR(L4704=1,M4704=1),IF(B4704+364&lt;=$D$5,(B4704+364-$D$4+1)/365,IF(B4704&gt;$D$4,($D$5-B4704+1)/365,$D$6/365)),0)</f>
        <v>0.11610118594622217</v>
      </c>
      <c r="O4704" s="28">
        <f>'Data &amp; Parameter'!$E$16*'Data &amp; Parameter'!$E$17*('Data &amp; Parameter'!$E$18+'Data &amp; Parameter'!$E$19)*'Data &amp; Parameter'!$E$20*'Data &amp; Parameter'!$E$37*N4704</f>
        <v>0.40364949896300834</v>
      </c>
      <c r="P4704">
        <f>ROUNDUP(IF(D4704&gt;$D$4,0,($D$4-D4704+1)/365),0)</f>
        <v>0</v>
      </c>
      <c r="Q4704">
        <f>ROUNDUP(IF(D4704&gt;$D$5,0,($D$5-D4704+1)/365),0)</f>
        <v>1</v>
      </c>
      <c r="R4704" s="28">
        <f>IF(OR(P4704=1,Q4704=1),IF(D4704+364&lt;=$D$5,(D4704+364-$D$4+1)/365,IF(D4704&gt;$D$4,($D$5-D4704+1)/365,$D$6/365)),0)</f>
        <v>0.11609931506849634</v>
      </c>
      <c r="S4704" s="28">
        <f>'Data &amp; Parameter'!$E$16*'Data &amp; Parameter'!$E$17*('Data &amp; Parameter'!$E$18+'Data &amp; Parameter'!$E$19)*'Data &amp; Parameter'!$E$20*'Data &amp; Parameter'!$E$37*R4704</f>
        <v>0.40364299447426866</v>
      </c>
      <c r="T4704" s="28">
        <f t="shared" si="73"/>
        <v>0.80729249343727694</v>
      </c>
    </row>
    <row r="4705" spans="1:20" ht="15.75" customHeight="1" x14ac:dyDescent="0.35">
      <c r="A4705">
        <v>4698</v>
      </c>
      <c r="B4705" s="76">
        <v>44259.628761574073</v>
      </c>
      <c r="C4705" s="1" t="s">
        <v>14876</v>
      </c>
      <c r="D4705" s="76">
        <v>44259.629236111112</v>
      </c>
      <c r="E4705" s="1" t="s">
        <v>14877</v>
      </c>
      <c r="F4705" s="1" t="s">
        <v>14878</v>
      </c>
      <c r="G4705" s="1" t="s">
        <v>123</v>
      </c>
      <c r="H4705" s="1" t="s">
        <v>124</v>
      </c>
      <c r="I4705" s="1" t="s">
        <v>125</v>
      </c>
      <c r="J4705" s="1" t="s">
        <v>14582</v>
      </c>
      <c r="K4705" s="1" t="s">
        <v>14831</v>
      </c>
      <c r="L4705">
        <f>ROUNDUP(IF(B4705&gt;$D$4,0,($D$4-B4705+1)/365),0)</f>
        <v>0</v>
      </c>
      <c r="M4705">
        <f>ROUNDUP(IF(B4705&gt;$D$5,0,($D$5-B4705+1)/365),0)</f>
        <v>1</v>
      </c>
      <c r="N4705" s="28">
        <f>IF(OR(L4705=1,M4705=1),IF(B4705+364&lt;=$D$5,(B4705+364-$D$4+1)/365,IF(B4705&gt;$D$4,($D$5-B4705+1)/365,$D$6/365)),0)</f>
        <v>0.11608558472856713</v>
      </c>
      <c r="O4705" s="28">
        <f>'Data &amp; Parameter'!$E$16*'Data &amp; Parameter'!$E$17*('Data &amp; Parameter'!$E$18+'Data &amp; Parameter'!$E$19)*'Data &amp; Parameter'!$E$20*'Data &amp; Parameter'!$E$37*N4705</f>
        <v>0.40359525814162184</v>
      </c>
      <c r="P4705">
        <f>ROUNDUP(IF(D4705&gt;$D$4,0,($D$4-D4705+1)/365),0)</f>
        <v>0</v>
      </c>
      <c r="Q4705">
        <f>ROUNDUP(IF(D4705&gt;$D$5,0,($D$5-D4705+1)/365),0)</f>
        <v>1</v>
      </c>
      <c r="R4705" s="28">
        <f>IF(OR(P4705=1,Q4705=1),IF(D4705+364&lt;=$D$5,(D4705+364-$D$4+1)/365,IF(D4705&gt;$D$4,($D$5-D4705+1)/365,$D$6/365)),0)</f>
        <v>0.1160842846270909</v>
      </c>
      <c r="S4705" s="28">
        <f>'Data &amp; Parameter'!$E$16*'Data &amp; Parameter'!$E$17*('Data &amp; Parameter'!$E$18+'Data &amp; Parameter'!$E$19)*'Data &amp; Parameter'!$E$20*'Data &amp; Parameter'!$E$37*R4705</f>
        <v>0.40359073807315571</v>
      </c>
      <c r="T4705" s="28">
        <f t="shared" si="73"/>
        <v>0.8071859962147776</v>
      </c>
    </row>
    <row r="4706" spans="1:20" ht="15.75" customHeight="1" x14ac:dyDescent="0.35">
      <c r="A4706">
        <v>4699</v>
      </c>
      <c r="B4706" s="76">
        <v>44259.631874999999</v>
      </c>
      <c r="C4706" s="1" t="s">
        <v>14879</v>
      </c>
      <c r="D4706" s="76">
        <v>44259.632384259261</v>
      </c>
      <c r="E4706" s="1" t="s">
        <v>14880</v>
      </c>
      <c r="F4706" s="1" t="s">
        <v>14881</v>
      </c>
      <c r="G4706" s="1" t="s">
        <v>123</v>
      </c>
      <c r="H4706" s="1" t="s">
        <v>124</v>
      </c>
      <c r="I4706" s="1" t="s">
        <v>125</v>
      </c>
      <c r="J4706" s="1" t="s">
        <v>14582</v>
      </c>
      <c r="K4706" s="1" t="s">
        <v>14582</v>
      </c>
      <c r="L4706">
        <f>ROUNDUP(IF(B4706&gt;$D$4,0,($D$4-B4706+1)/365),0)</f>
        <v>0</v>
      </c>
      <c r="M4706">
        <f>ROUNDUP(IF(B4706&gt;$D$5,0,($D$5-B4706+1)/365),0)</f>
        <v>1</v>
      </c>
      <c r="N4706" s="28">
        <f>IF(OR(L4706=1,M4706=1),IF(B4706+364&lt;=$D$5,(B4706+364-$D$4+1)/365,IF(B4706&gt;$D$4,($D$5-B4706+1)/365,$D$6/365)),0)</f>
        <v>0.11607705479452295</v>
      </c>
      <c r="O4706" s="28">
        <f>'Data &amp; Parameter'!$E$16*'Data &amp; Parameter'!$E$17*('Data &amp; Parameter'!$E$18+'Data &amp; Parameter'!$E$19)*'Data &amp; Parameter'!$E$20*'Data &amp; Parameter'!$E$37*N4706</f>
        <v>0.40356560208277059</v>
      </c>
      <c r="P4706">
        <f>ROUNDUP(IF(D4706&gt;$D$4,0,($D$4-D4706+1)/365),0)</f>
        <v>0</v>
      </c>
      <c r="Q4706">
        <f>ROUNDUP(IF(D4706&gt;$D$5,0,($D$5-D4706+1)/365),0)</f>
        <v>1</v>
      </c>
      <c r="R4706" s="28">
        <f>IF(OR(P4706=1,Q4706=1),IF(D4706+364&lt;=$D$5,(D4706+364-$D$4+1)/365,IF(D4706&gt;$D$4,($D$5-D4706+1)/365,$D$6/365)),0)</f>
        <v>0.11607565956366844</v>
      </c>
      <c r="S4706" s="28">
        <f>'Data &amp; Parameter'!$E$16*'Data &amp; Parameter'!$E$17*('Data &amp; Parameter'!$E$18+'Data &amp; Parameter'!$E$19)*'Data &amp; Parameter'!$E$20*'Data &amp; Parameter'!$E$37*R4706</f>
        <v>0.40356075127758056</v>
      </c>
      <c r="T4706" s="28">
        <f t="shared" si="73"/>
        <v>0.80712635336035121</v>
      </c>
    </row>
    <row r="4707" spans="1:20" ht="15.75" customHeight="1" x14ac:dyDescent="0.35">
      <c r="A4707">
        <v>4700</v>
      </c>
      <c r="B4707" s="76">
        <v>44259.632696759261</v>
      </c>
      <c r="C4707" s="1" t="s">
        <v>14882</v>
      </c>
      <c r="D4707" s="76">
        <v>44259.633159722223</v>
      </c>
      <c r="E4707" s="1" t="s">
        <v>14883</v>
      </c>
      <c r="F4707" s="1" t="s">
        <v>14884</v>
      </c>
      <c r="G4707" s="1" t="s">
        <v>123</v>
      </c>
      <c r="H4707" s="1" t="s">
        <v>124</v>
      </c>
      <c r="I4707" s="1" t="s">
        <v>125</v>
      </c>
      <c r="J4707" s="1" t="s">
        <v>14582</v>
      </c>
      <c r="K4707" s="1" t="s">
        <v>14831</v>
      </c>
      <c r="L4707">
        <f>ROUNDUP(IF(B4707&gt;$D$4,0,($D$4-B4707+1)/365),0)</f>
        <v>0</v>
      </c>
      <c r="M4707">
        <f>ROUNDUP(IF(B4707&gt;$D$5,0,($D$5-B4707+1)/365),0)</f>
        <v>1</v>
      </c>
      <c r="N4707" s="28">
        <f>IF(OR(L4707=1,M4707=1),IF(B4707+364&lt;=$D$5,(B4707+364-$D$4+1)/365,IF(B4707&gt;$D$4,($D$5-B4707+1)/365,$D$6/365)),0)</f>
        <v>0.1160748033992841</v>
      </c>
      <c r="O4707" s="28">
        <f>'Data &amp; Parameter'!$E$16*'Data &amp; Parameter'!$E$17*('Data &amp; Parameter'!$E$18+'Data &amp; Parameter'!$E$19)*'Data &amp; Parameter'!$E$20*'Data &amp; Parameter'!$E$37*N4707</f>
        <v>0.40355777464713571</v>
      </c>
      <c r="P4707">
        <f>ROUNDUP(IF(D4707&gt;$D$4,0,($D$4-D4707+1)/365),0)</f>
        <v>0</v>
      </c>
      <c r="Q4707">
        <f>ROUNDUP(IF(D4707&gt;$D$5,0,($D$5-D4707+1)/365),0)</f>
        <v>1</v>
      </c>
      <c r="R4707" s="28">
        <f>IF(OR(P4707=1,Q4707=1),IF(D4707+364&lt;=$D$5,(D4707+364-$D$4+1)/365,IF(D4707&gt;$D$4,($D$5-D4707+1)/365,$D$6/365)),0)</f>
        <v>0.11607353500760725</v>
      </c>
      <c r="S4707" s="28">
        <f>'Data &amp; Parameter'!$E$16*'Data &amp; Parameter'!$E$17*('Data &amp; Parameter'!$E$18+'Data &amp; Parameter'!$E$19)*'Data &amp; Parameter'!$E$20*'Data &amp; Parameter'!$E$37*R4707</f>
        <v>0.40355336482426718</v>
      </c>
      <c r="T4707" s="28">
        <f t="shared" si="73"/>
        <v>0.80711113947140289</v>
      </c>
    </row>
    <row r="4708" spans="1:20" ht="15.75" customHeight="1" x14ac:dyDescent="0.35">
      <c r="A4708">
        <v>4701</v>
      </c>
      <c r="B4708" s="76">
        <v>44259.638668981483</v>
      </c>
      <c r="C4708" s="1" t="s">
        <v>14885</v>
      </c>
      <c r="D4708" s="76">
        <v>44259.639097222222</v>
      </c>
      <c r="E4708" s="1" t="s">
        <v>14886</v>
      </c>
      <c r="F4708" s="1" t="s">
        <v>14887</v>
      </c>
      <c r="G4708" s="1" t="s">
        <v>123</v>
      </c>
      <c r="H4708" s="1" t="s">
        <v>124</v>
      </c>
      <c r="I4708" s="1" t="s">
        <v>125</v>
      </c>
      <c r="J4708" s="1" t="s">
        <v>14582</v>
      </c>
      <c r="K4708" s="1" t="s">
        <v>14831</v>
      </c>
      <c r="L4708">
        <f>ROUNDUP(IF(B4708&gt;$D$4,0,($D$4-B4708+1)/365),0)</f>
        <v>0</v>
      </c>
      <c r="M4708">
        <f>ROUNDUP(IF(B4708&gt;$D$5,0,($D$5-B4708+1)/365),0)</f>
        <v>1</v>
      </c>
      <c r="N4708" s="28">
        <f>IF(OR(L4708=1,M4708=1),IF(B4708+364&lt;=$D$5,(B4708+364-$D$4+1)/365,IF(B4708&gt;$D$4,($D$5-B4708+1)/365,$D$6/365)),0)</f>
        <v>0.11605844114662295</v>
      </c>
      <c r="O4708" s="28">
        <f>'Data &amp; Parameter'!$E$16*'Data &amp; Parameter'!$E$17*('Data &amp; Parameter'!$E$18+'Data &amp; Parameter'!$E$19)*'Data &amp; Parameter'!$E$20*'Data &amp; Parameter'!$E$37*N4708</f>
        <v>0.4035008879320281</v>
      </c>
      <c r="P4708">
        <f>ROUNDUP(IF(D4708&gt;$D$4,0,($D$4-D4708+1)/365),0)</f>
        <v>0</v>
      </c>
      <c r="Q4708">
        <f>ROUNDUP(IF(D4708&gt;$D$5,0,($D$5-D4708+1)/365),0)</f>
        <v>1</v>
      </c>
      <c r="R4708" s="28">
        <f>IF(OR(P4708=1,Q4708=1),IF(D4708+364&lt;=$D$5,(D4708+364-$D$4+1)/365,IF(D4708&gt;$D$4,($D$5-D4708+1)/365,$D$6/365)),0)</f>
        <v>0.11605726788432436</v>
      </c>
      <c r="S4708" s="28">
        <f>'Data &amp; Parameter'!$E$16*'Data &amp; Parameter'!$E$17*('Data &amp; Parameter'!$E$18+'Data &amp; Parameter'!$E$19)*'Data &amp; Parameter'!$E$20*'Data &amp; Parameter'!$E$37*R4708</f>
        <v>0.40349680884588335</v>
      </c>
      <c r="T4708" s="28">
        <f t="shared" si="73"/>
        <v>0.80699769677791144</v>
      </c>
    </row>
    <row r="4709" spans="1:20" ht="15.75" customHeight="1" x14ac:dyDescent="0.35">
      <c r="A4709">
        <v>4702</v>
      </c>
      <c r="B4709" s="76">
        <v>44259.639907407407</v>
      </c>
      <c r="C4709" s="1" t="s">
        <v>14888</v>
      </c>
      <c r="D4709" s="76">
        <v>44259.640509259261</v>
      </c>
      <c r="E4709" s="1" t="s">
        <v>14889</v>
      </c>
      <c r="F4709" s="1" t="s">
        <v>14890</v>
      </c>
      <c r="G4709" s="1" t="s">
        <v>123</v>
      </c>
      <c r="H4709" s="1" t="s">
        <v>124</v>
      </c>
      <c r="I4709" s="1" t="s">
        <v>125</v>
      </c>
      <c r="J4709" s="1" t="s">
        <v>14582</v>
      </c>
      <c r="K4709" s="1" t="s">
        <v>14582</v>
      </c>
      <c r="L4709">
        <f>ROUNDUP(IF(B4709&gt;$D$4,0,($D$4-B4709+1)/365),0)</f>
        <v>0</v>
      </c>
      <c r="M4709">
        <f>ROUNDUP(IF(B4709&gt;$D$5,0,($D$5-B4709+1)/365),0)</f>
        <v>1</v>
      </c>
      <c r="N4709" s="28">
        <f>IF(OR(L4709=1,M4709=1),IF(B4709+364&lt;=$D$5,(B4709+364-$D$4+1)/365,IF(B4709&gt;$D$4,($D$5-B4709+1)/365,$D$6/365)),0)</f>
        <v>0.1160550481988849</v>
      </c>
      <c r="O4709" s="28">
        <f>'Data &amp; Parameter'!$E$16*'Data &amp; Parameter'!$E$17*('Data &amp; Parameter'!$E$18+'Data &amp; Parameter'!$E$19)*'Data &amp; Parameter'!$E$20*'Data &amp; Parameter'!$E$37*N4709</f>
        <v>0.40348909165584618</v>
      </c>
      <c r="P4709">
        <f>ROUNDUP(IF(D4709&gt;$D$4,0,($D$4-D4709+1)/365),0)</f>
        <v>0</v>
      </c>
      <c r="Q4709">
        <f>ROUNDUP(IF(D4709&gt;$D$5,0,($D$5-D4709+1)/365),0)</f>
        <v>1</v>
      </c>
      <c r="R4709" s="28">
        <f>IF(OR(P4709=1,Q4709=1),IF(D4709+364&lt;=$D$5,(D4709+364-$D$4+1)/365,IF(D4709&gt;$D$4,($D$5-D4709+1)/365,$D$6/365)),0)</f>
        <v>0.11605339928969505</v>
      </c>
      <c r="S4709" s="28">
        <f>'Data &amp; Parameter'!$E$16*'Data &amp; Parameter'!$E$17*('Data &amp; Parameter'!$E$18+'Data &amp; Parameter'!$E$19)*'Data &amp; Parameter'!$E$20*'Data &amp; Parameter'!$E$37*R4709</f>
        <v>0.4034833588860825</v>
      </c>
      <c r="T4709" s="28">
        <f t="shared" si="73"/>
        <v>0.80697245054192868</v>
      </c>
    </row>
    <row r="4710" spans="1:20" ht="15.75" customHeight="1" x14ac:dyDescent="0.35">
      <c r="A4710">
        <v>4703</v>
      </c>
      <c r="B4710" s="76">
        <v>44259.642071759255</v>
      </c>
      <c r="C4710" s="1" t="s">
        <v>14891</v>
      </c>
      <c r="D4710" s="76">
        <v>44259.642870370371</v>
      </c>
      <c r="E4710" s="1" t="s">
        <v>14892</v>
      </c>
      <c r="F4710" s="1" t="s">
        <v>14893</v>
      </c>
      <c r="G4710" s="1" t="s">
        <v>123</v>
      </c>
      <c r="H4710" s="1" t="s">
        <v>124</v>
      </c>
      <c r="I4710" s="1" t="s">
        <v>125</v>
      </c>
      <c r="J4710" s="1" t="s">
        <v>14894</v>
      </c>
      <c r="K4710" s="1" t="s">
        <v>14777</v>
      </c>
      <c r="L4710">
        <f>ROUNDUP(IF(B4710&gt;$D$4,0,($D$4-B4710+1)/365),0)</f>
        <v>0</v>
      </c>
      <c r="M4710">
        <f>ROUNDUP(IF(B4710&gt;$D$5,0,($D$5-B4710+1)/365),0)</f>
        <v>1</v>
      </c>
      <c r="N4710" s="28">
        <f>IF(OR(L4710=1,M4710=1),IF(B4710+364&lt;=$D$5,(B4710+364-$D$4+1)/365,IF(B4710&gt;$D$4,($D$5-B4710+1)/365,$D$6/365)),0)</f>
        <v>0.11604911846779319</v>
      </c>
      <c r="O4710" s="28">
        <f>'Data &amp; Parameter'!$E$16*'Data &amp; Parameter'!$E$17*('Data &amp; Parameter'!$E$18+'Data &amp; Parameter'!$E$19)*'Data &amp; Parameter'!$E$20*'Data &amp; Parameter'!$E$37*N4710</f>
        <v>0.4034684757339273</v>
      </c>
      <c r="P4710">
        <f>ROUNDUP(IF(D4710&gt;$D$4,0,($D$4-D4710+1)/365),0)</f>
        <v>0</v>
      </c>
      <c r="Q4710">
        <f>ROUNDUP(IF(D4710&gt;$D$5,0,($D$5-D4710+1)/365),0)</f>
        <v>1</v>
      </c>
      <c r="R4710" s="28">
        <f>IF(OR(P4710=1,Q4710=1),IF(D4710+364&lt;=$D$5,(D4710+364-$D$4+1)/365,IF(D4710&gt;$D$4,($D$5-D4710+1)/365,$D$6/365)),0)</f>
        <v>0.1160469304921332</v>
      </c>
      <c r="S4710" s="28">
        <f>'Data &amp; Parameter'!$E$16*'Data &amp; Parameter'!$E$17*('Data &amp; Parameter'!$E$18+'Data &amp; Parameter'!$E$19)*'Data &amp; Parameter'!$E$20*'Data &amp; Parameter'!$E$37*R4710</f>
        <v>0.4034608687894185</v>
      </c>
      <c r="T4710" s="28">
        <f t="shared" si="73"/>
        <v>0.80692934452334586</v>
      </c>
    </row>
    <row r="4711" spans="1:20" ht="15.75" customHeight="1" x14ac:dyDescent="0.35">
      <c r="A4711">
        <v>4704</v>
      </c>
      <c r="B4711" s="76">
        <v>44259.645486111112</v>
      </c>
      <c r="C4711" s="1" t="s">
        <v>14895</v>
      </c>
      <c r="D4711" s="76">
        <v>44259.646724537037</v>
      </c>
      <c r="E4711" s="1" t="s">
        <v>14896</v>
      </c>
      <c r="F4711" s="1" t="s">
        <v>14897</v>
      </c>
      <c r="G4711" s="1" t="s">
        <v>123</v>
      </c>
      <c r="H4711" s="1" t="s">
        <v>124</v>
      </c>
      <c r="I4711" s="1" t="s">
        <v>125</v>
      </c>
      <c r="J4711" s="1" t="s">
        <v>14582</v>
      </c>
      <c r="K4711" s="1" t="s">
        <v>14831</v>
      </c>
      <c r="L4711">
        <f>ROUNDUP(IF(B4711&gt;$D$4,0,($D$4-B4711+1)/365),0)</f>
        <v>0</v>
      </c>
      <c r="M4711">
        <f>ROUNDUP(IF(B4711&gt;$D$5,0,($D$5-B4711+1)/365),0)</f>
        <v>1</v>
      </c>
      <c r="N4711" s="28">
        <f>IF(OR(L4711=1,M4711=1),IF(B4711+364&lt;=$D$5,(B4711+364-$D$4+1)/365,IF(B4711&gt;$D$4,($D$5-B4711+1)/365,$D$6/365)),0)</f>
        <v>0.1160397640791441</v>
      </c>
      <c r="O4711" s="28">
        <f>'Data &amp; Parameter'!$E$16*'Data &amp; Parameter'!$E$17*('Data &amp; Parameter'!$E$18+'Data &amp; Parameter'!$E$19)*'Data &amp; Parameter'!$E$20*'Data &amp; Parameter'!$E$37*N4711</f>
        <v>0.40343595329015947</v>
      </c>
      <c r="P4711">
        <f>ROUNDUP(IF(D4711&gt;$D$4,0,($D$4-D4711+1)/365),0)</f>
        <v>0</v>
      </c>
      <c r="Q4711">
        <f>ROUNDUP(IF(D4711&gt;$D$5,0,($D$5-D4711+1)/365),0)</f>
        <v>1</v>
      </c>
      <c r="R4711" s="28">
        <f>IF(OR(P4711=1,Q4711=1),IF(D4711+364&lt;=$D$5,(D4711+364-$D$4+1)/365,IF(D4711&gt;$D$4,($D$5-D4711+1)/365,$D$6/365)),0)</f>
        <v>0.11603637113140605</v>
      </c>
      <c r="S4711" s="28">
        <f>'Data &amp; Parameter'!$E$16*'Data &amp; Parameter'!$E$17*('Data &amp; Parameter'!$E$18+'Data &amp; Parameter'!$E$19)*'Data &amp; Parameter'!$E$20*'Data &amp; Parameter'!$E$37*R4711</f>
        <v>0.40342415701397755</v>
      </c>
      <c r="T4711" s="28">
        <f t="shared" si="73"/>
        <v>0.80686011030413707</v>
      </c>
    </row>
    <row r="4712" spans="1:20" ht="15.75" customHeight="1" x14ac:dyDescent="0.35">
      <c r="A4712">
        <v>4705</v>
      </c>
      <c r="B4712" s="76">
        <v>44259.64770833333</v>
      </c>
      <c r="C4712" s="1" t="s">
        <v>14898</v>
      </c>
      <c r="D4712" s="76">
        <v>44259.648298611108</v>
      </c>
      <c r="E4712" s="1" t="s">
        <v>14899</v>
      </c>
      <c r="F4712" s="1" t="s">
        <v>14900</v>
      </c>
      <c r="G4712" s="1" t="s">
        <v>123</v>
      </c>
      <c r="H4712" s="1" t="s">
        <v>124</v>
      </c>
      <c r="I4712" s="1" t="s">
        <v>125</v>
      </c>
      <c r="J4712" s="1" t="s">
        <v>14582</v>
      </c>
      <c r="K4712" s="1" t="s">
        <v>14582</v>
      </c>
      <c r="L4712">
        <f>ROUNDUP(IF(B4712&gt;$D$4,0,($D$4-B4712+1)/365),0)</f>
        <v>0</v>
      </c>
      <c r="M4712">
        <f>ROUNDUP(IF(B4712&gt;$D$5,0,($D$5-B4712+1)/365),0)</f>
        <v>1</v>
      </c>
      <c r="N4712" s="28">
        <f>IF(OR(L4712=1,M4712=1),IF(B4712+364&lt;=$D$5,(B4712+364-$D$4+1)/365,IF(B4712&gt;$D$4,($D$5-B4712+1)/365,$D$6/365)),0)</f>
        <v>0.11603367579909526</v>
      </c>
      <c r="O4712" s="28">
        <f>'Data &amp; Parameter'!$E$16*'Data &amp; Parameter'!$E$17*('Data &amp; Parameter'!$E$18+'Data &amp; Parameter'!$E$19)*'Data &amp; Parameter'!$E$20*'Data &amp; Parameter'!$E$37*N4712</f>
        <v>0.40341478614039072</v>
      </c>
      <c r="P4712">
        <f>ROUNDUP(IF(D4712&gt;$D$4,0,($D$4-D4712+1)/365),0)</f>
        <v>0</v>
      </c>
      <c r="Q4712">
        <f>ROUNDUP(IF(D4712&gt;$D$5,0,($D$5-D4712+1)/365),0)</f>
        <v>1</v>
      </c>
      <c r="R4712" s="28">
        <f>IF(OR(P4712=1,Q4712=1),IF(D4712+364&lt;=$D$5,(D4712+364-$D$4+1)/365,IF(D4712&gt;$D$4,($D$5-D4712+1)/365,$D$6/365)),0)</f>
        <v>0.11603205859970479</v>
      </c>
      <c r="S4712" s="28">
        <f>'Data &amp; Parameter'!$E$16*'Data &amp; Parameter'!$E$17*('Data &amp; Parameter'!$E$18+'Data &amp; Parameter'!$E$19)*'Data &amp; Parameter'!$E$20*'Data &amp; Parameter'!$E$37*R4712</f>
        <v>0.4034091636162247</v>
      </c>
      <c r="T4712" s="28">
        <f t="shared" si="73"/>
        <v>0.80682394975661542</v>
      </c>
    </row>
    <row r="4713" spans="1:20" ht="15.75" customHeight="1" x14ac:dyDescent="0.35">
      <c r="A4713">
        <v>4706</v>
      </c>
      <c r="B4713" s="76">
        <v>44259.64912037037</v>
      </c>
      <c r="C4713" s="1" t="s">
        <v>14901</v>
      </c>
      <c r="D4713" s="76">
        <v>44259.649583333332</v>
      </c>
      <c r="E4713" s="1" t="s">
        <v>14902</v>
      </c>
      <c r="F4713" s="1" t="s">
        <v>14903</v>
      </c>
      <c r="G4713" s="1" t="s">
        <v>123</v>
      </c>
      <c r="H4713" s="1" t="s">
        <v>124</v>
      </c>
      <c r="I4713" s="1" t="s">
        <v>125</v>
      </c>
      <c r="J4713" s="1" t="s">
        <v>14582</v>
      </c>
      <c r="K4713" s="1" t="s">
        <v>14777</v>
      </c>
      <c r="L4713">
        <f>ROUNDUP(IF(B4713&gt;$D$4,0,($D$4-B4713+1)/365),0)</f>
        <v>0</v>
      </c>
      <c r="M4713">
        <f>ROUNDUP(IF(B4713&gt;$D$5,0,($D$5-B4713+1)/365),0)</f>
        <v>1</v>
      </c>
      <c r="N4713" s="28">
        <f>IF(OR(L4713=1,M4713=1),IF(B4713+364&lt;=$D$5,(B4713+364-$D$4+1)/365,IF(B4713&gt;$D$4,($D$5-B4713+1)/365,$D$6/365)),0)</f>
        <v>0.11602980720446594</v>
      </c>
      <c r="O4713" s="28">
        <f>'Data &amp; Parameter'!$E$16*'Data &amp; Parameter'!$E$17*('Data &amp; Parameter'!$E$18+'Data &amp; Parameter'!$E$19)*'Data &amp; Parameter'!$E$20*'Data &amp; Parameter'!$E$37*N4713</f>
        <v>0.40340133618058976</v>
      </c>
      <c r="P4713">
        <f>ROUNDUP(IF(D4713&gt;$D$4,0,($D$4-D4713+1)/365),0)</f>
        <v>0</v>
      </c>
      <c r="Q4713">
        <f>ROUNDUP(IF(D4713&gt;$D$5,0,($D$5-D4713+1)/365),0)</f>
        <v>1</v>
      </c>
      <c r="R4713" s="28">
        <f>IF(OR(P4713=1,Q4713=1),IF(D4713+364&lt;=$D$5,(D4713+364-$D$4+1)/365,IF(D4713&gt;$D$4,($D$5-D4713+1)/365,$D$6/365)),0)</f>
        <v>0.11602853881278911</v>
      </c>
      <c r="S4713" s="28">
        <f>'Data &amp; Parameter'!$E$16*'Data &amp; Parameter'!$E$17*('Data &amp; Parameter'!$E$18+'Data &amp; Parameter'!$E$19)*'Data &amp; Parameter'!$E$20*'Data &amp; Parameter'!$E$37*R4713</f>
        <v>0.40339692635772134</v>
      </c>
      <c r="T4713" s="28">
        <f t="shared" si="73"/>
        <v>0.80679826253831111</v>
      </c>
    </row>
    <row r="4714" spans="1:20" ht="15.75" customHeight="1" x14ac:dyDescent="0.35">
      <c r="A4714">
        <v>4707</v>
      </c>
      <c r="B4714" s="76">
        <v>44259.653009259258</v>
      </c>
      <c r="C4714" s="1" t="s">
        <v>14904</v>
      </c>
      <c r="D4714" s="76">
        <v>44259.653541666667</v>
      </c>
      <c r="E4714" s="1" t="s">
        <v>14905</v>
      </c>
      <c r="F4714" s="1" t="s">
        <v>14906</v>
      </c>
      <c r="G4714" s="1" t="s">
        <v>123</v>
      </c>
      <c r="H4714" s="1" t="s">
        <v>124</v>
      </c>
      <c r="I4714" s="1" t="s">
        <v>125</v>
      </c>
      <c r="J4714" s="1" t="s">
        <v>14582</v>
      </c>
      <c r="K4714" s="1" t="s">
        <v>14582</v>
      </c>
      <c r="L4714">
        <f>ROUNDUP(IF(B4714&gt;$D$4,0,($D$4-B4714+1)/365),0)</f>
        <v>0</v>
      </c>
      <c r="M4714">
        <f>ROUNDUP(IF(B4714&gt;$D$5,0,($D$5-B4714+1)/365),0)</f>
        <v>1</v>
      </c>
      <c r="N4714" s="28">
        <f>IF(OR(L4714=1,M4714=1),IF(B4714+364&lt;=$D$5,(B4714+364-$D$4+1)/365,IF(B4714&gt;$D$4,($D$5-B4714+1)/365,$D$6/365)),0)</f>
        <v>0.11601915271436056</v>
      </c>
      <c r="O4714" s="28">
        <f>'Data &amp; Parameter'!$E$16*'Data &amp; Parameter'!$E$17*('Data &amp; Parameter'!$E$18+'Data &amp; Parameter'!$E$19)*'Data &amp; Parameter'!$E$20*'Data &amp; Parameter'!$E$37*N4714</f>
        <v>0.40336429366842508</v>
      </c>
      <c r="P4714">
        <f>ROUNDUP(IF(D4714&gt;$D$4,0,($D$4-D4714+1)/365),0)</f>
        <v>0</v>
      </c>
      <c r="Q4714">
        <f>ROUNDUP(IF(D4714&gt;$D$5,0,($D$5-D4714+1)/365),0)</f>
        <v>1</v>
      </c>
      <c r="R4714" s="28">
        <f>IF(OR(P4714=1,Q4714=1),IF(D4714+364&lt;=$D$5,(D4714+364-$D$4+1)/365,IF(D4714&gt;$D$4,($D$5-D4714+1)/365,$D$6/365)),0)</f>
        <v>0.1160176940639272</v>
      </c>
      <c r="S4714" s="28">
        <f>'Data &amp; Parameter'!$E$16*'Data &amp; Parameter'!$E$17*('Data &amp; Parameter'!$E$18+'Data &amp; Parameter'!$E$19)*'Data &amp; Parameter'!$E$20*'Data &amp; Parameter'!$E$37*R4714</f>
        <v>0.40335922237210897</v>
      </c>
      <c r="T4714" s="28">
        <f t="shared" si="73"/>
        <v>0.80672351604053405</v>
      </c>
    </row>
    <row r="4715" spans="1:20" ht="15.75" customHeight="1" x14ac:dyDescent="0.35">
      <c r="A4715">
        <v>4708</v>
      </c>
      <c r="B4715" s="76">
        <v>44259.653692129628</v>
      </c>
      <c r="C4715" s="1" t="s">
        <v>14907</v>
      </c>
      <c r="D4715" s="76">
        <v>44259.654699074075</v>
      </c>
      <c r="E4715" s="1" t="s">
        <v>14908</v>
      </c>
      <c r="F4715" s="1" t="s">
        <v>14909</v>
      </c>
      <c r="G4715" s="1" t="s">
        <v>123</v>
      </c>
      <c r="H4715" s="1" t="s">
        <v>124</v>
      </c>
      <c r="I4715" s="1" t="s">
        <v>125</v>
      </c>
      <c r="J4715" s="1" t="s">
        <v>14582</v>
      </c>
      <c r="K4715" s="1" t="s">
        <v>14831</v>
      </c>
      <c r="L4715">
        <f>ROUNDUP(IF(B4715&gt;$D$4,0,($D$4-B4715+1)/365),0)</f>
        <v>0</v>
      </c>
      <c r="M4715">
        <f>ROUNDUP(IF(B4715&gt;$D$5,0,($D$5-B4715+1)/365),0)</f>
        <v>1</v>
      </c>
      <c r="N4715" s="28">
        <f>IF(OR(L4715=1,M4715=1),IF(B4715+364&lt;=$D$5,(B4715+364-$D$4+1)/365,IF(B4715&gt;$D$4,($D$5-B4715+1)/365,$D$6/365)),0)</f>
        <v>0.11601728183663472</v>
      </c>
      <c r="O4715" s="28">
        <f>'Data &amp; Parameter'!$E$16*'Data &amp; Parameter'!$E$17*('Data &amp; Parameter'!$E$18+'Data &amp; Parameter'!$E$19)*'Data &amp; Parameter'!$E$20*'Data &amp; Parameter'!$E$37*N4715</f>
        <v>0.4033577891796854</v>
      </c>
      <c r="P4715">
        <f>ROUNDUP(IF(D4715&gt;$D$4,0,($D$4-D4715+1)/365),0)</f>
        <v>0</v>
      </c>
      <c r="Q4715">
        <f>ROUNDUP(IF(D4715&gt;$D$5,0,($D$5-D4715+1)/365),0)</f>
        <v>1</v>
      </c>
      <c r="R4715" s="28">
        <f>IF(OR(P4715=1,Q4715=1),IF(D4715+364&lt;=$D$5,(D4715+364-$D$4+1)/365,IF(D4715&gt;$D$4,($D$5-D4715+1)/365,$D$6/365)),0)</f>
        <v>0.11601452308472514</v>
      </c>
      <c r="S4715" s="28">
        <f>'Data &amp; Parameter'!$E$16*'Data &amp; Parameter'!$E$17*('Data &amp; Parameter'!$E$18+'Data &amp; Parameter'!$E$19)*'Data &amp; Parameter'!$E$20*'Data &amp; Parameter'!$E$37*R4715</f>
        <v>0.40334819781490311</v>
      </c>
      <c r="T4715" s="28">
        <f t="shared" si="73"/>
        <v>0.80670598699458851</v>
      </c>
    </row>
    <row r="4716" spans="1:20" ht="15.75" customHeight="1" x14ac:dyDescent="0.35">
      <c r="A4716">
        <v>4709</v>
      </c>
      <c r="B4716" s="76">
        <v>44259.656759259262</v>
      </c>
      <c r="C4716" s="1" t="s">
        <v>14910</v>
      </c>
      <c r="D4716" s="76">
        <v>44259.657685185186</v>
      </c>
      <c r="E4716" s="1" t="s">
        <v>14911</v>
      </c>
      <c r="F4716" s="1" t="s">
        <v>14912</v>
      </c>
      <c r="G4716" s="1" t="s">
        <v>123</v>
      </c>
      <c r="H4716" s="1" t="s">
        <v>124</v>
      </c>
      <c r="I4716" s="1" t="s">
        <v>125</v>
      </c>
      <c r="J4716" s="1" t="s">
        <v>14582</v>
      </c>
      <c r="K4716" s="1" t="s">
        <v>14582</v>
      </c>
      <c r="L4716">
        <f>ROUNDUP(IF(B4716&gt;$D$4,0,($D$4-B4716+1)/365),0)</f>
        <v>0</v>
      </c>
      <c r="M4716">
        <f>ROUNDUP(IF(B4716&gt;$D$5,0,($D$5-B4716+1)/365),0)</f>
        <v>1</v>
      </c>
      <c r="N4716" s="28">
        <f>IF(OR(L4716=1,M4716=1),IF(B4716+364&lt;=$D$5,(B4716+364-$D$4+1)/365,IF(B4716&gt;$D$4,($D$5-B4716+1)/365,$D$6/365)),0)</f>
        <v>0.11600887874174824</v>
      </c>
      <c r="O4716" s="28">
        <f>'Data &amp; Parameter'!$E$16*'Data &amp; Parameter'!$E$17*('Data &amp; Parameter'!$E$18+'Data &amp; Parameter'!$E$19)*'Data &amp; Parameter'!$E$20*'Data &amp; Parameter'!$E$37*N4716</f>
        <v>0.40332857410308626</v>
      </c>
      <c r="P4716">
        <f>ROUNDUP(IF(D4716&gt;$D$4,0,($D$4-D4716+1)/365),0)</f>
        <v>0</v>
      </c>
      <c r="Q4716">
        <f>ROUNDUP(IF(D4716&gt;$D$5,0,($D$5-D4716+1)/365),0)</f>
        <v>1</v>
      </c>
      <c r="R4716" s="28">
        <f>IF(OR(P4716=1,Q4716=1),IF(D4716+364&lt;=$D$5,(D4716+364-$D$4+1)/365,IF(D4716&gt;$D$4,($D$5-D4716+1)/365,$D$6/365)),0)</f>
        <v>0.11600634195839457</v>
      </c>
      <c r="S4716" s="28">
        <f>'Data &amp; Parameter'!$E$16*'Data &amp; Parameter'!$E$17*('Data &amp; Parameter'!$E$18+'Data &amp; Parameter'!$E$19)*'Data &amp; Parameter'!$E$20*'Data &amp; Parameter'!$E$37*R4716</f>
        <v>0.4033197544573493</v>
      </c>
      <c r="T4716" s="28">
        <f t="shared" si="73"/>
        <v>0.80664832856043556</v>
      </c>
    </row>
    <row r="4717" spans="1:20" ht="15.75" customHeight="1" x14ac:dyDescent="0.35">
      <c r="A4717">
        <v>4710</v>
      </c>
      <c r="B4717" s="76">
        <v>44259.66034722222</v>
      </c>
      <c r="C4717" s="1" t="s">
        <v>14913</v>
      </c>
      <c r="D4717" s="76">
        <v>44259.661226851851</v>
      </c>
      <c r="E4717" s="1" t="s">
        <v>14914</v>
      </c>
      <c r="F4717" s="1" t="s">
        <v>14915</v>
      </c>
      <c r="G4717" s="1" t="s">
        <v>123</v>
      </c>
      <c r="H4717" s="1" t="s">
        <v>124</v>
      </c>
      <c r="I4717" s="1" t="s">
        <v>125</v>
      </c>
      <c r="J4717" s="1" t="s">
        <v>14582</v>
      </c>
      <c r="K4717" s="1" t="s">
        <v>14777</v>
      </c>
      <c r="L4717">
        <f>ROUNDUP(IF(B4717&gt;$D$4,0,($D$4-B4717+1)/365),0)</f>
        <v>0</v>
      </c>
      <c r="M4717">
        <f>ROUNDUP(IF(B4717&gt;$D$5,0,($D$5-B4717+1)/365),0)</f>
        <v>1</v>
      </c>
      <c r="N4717" s="28">
        <f>IF(OR(L4717=1,M4717=1),IF(B4717+364&lt;=$D$5,(B4717+364-$D$4+1)/365,IF(B4717&gt;$D$4,($D$5-B4717+1)/365,$D$6/365)),0)</f>
        <v>0.11599904870624775</v>
      </c>
      <c r="O4717" s="28">
        <f>'Data &amp; Parameter'!$E$16*'Data &amp; Parameter'!$E$17*('Data &amp; Parameter'!$E$18+'Data &amp; Parameter'!$E$19)*'Data &amp; Parameter'!$E$20*'Data &amp; Parameter'!$E$37*N4717</f>
        <v>0.4032943979758381</v>
      </c>
      <c r="P4717">
        <f>ROUNDUP(IF(D4717&gt;$D$4,0,($D$4-D4717+1)/365),0)</f>
        <v>0</v>
      </c>
      <c r="Q4717">
        <f>ROUNDUP(IF(D4717&gt;$D$5,0,($D$5-D4717+1)/365),0)</f>
        <v>1</v>
      </c>
      <c r="R4717" s="28">
        <f>IF(OR(P4717=1,Q4717=1),IF(D4717+364&lt;=$D$5,(D4717+364-$D$4+1)/365,IF(D4717&gt;$D$4,($D$5-D4717+1)/365,$D$6/365)),0)</f>
        <v>0.11599663876205178</v>
      </c>
      <c r="S4717" s="28">
        <f>'Data &amp; Parameter'!$E$16*'Data &amp; Parameter'!$E$17*('Data &amp; Parameter'!$E$18+'Data &amp; Parameter'!$E$19)*'Data &amp; Parameter'!$E$20*'Data &amp; Parameter'!$E$37*R4717</f>
        <v>0.40328601931235331</v>
      </c>
      <c r="T4717" s="28">
        <f t="shared" si="73"/>
        <v>0.80658041728819141</v>
      </c>
    </row>
    <row r="4718" spans="1:20" ht="15.75" customHeight="1" x14ac:dyDescent="0.35">
      <c r="A4718">
        <v>4711</v>
      </c>
      <c r="B4718" s="76">
        <v>44259.660393518519</v>
      </c>
      <c r="C4718" s="1" t="s">
        <v>14916</v>
      </c>
      <c r="D4718" s="76">
        <v>44259.660925925928</v>
      </c>
      <c r="E4718" s="1" t="s">
        <v>14917</v>
      </c>
      <c r="F4718" s="1" t="s">
        <v>14918</v>
      </c>
      <c r="G4718" s="1" t="s">
        <v>123</v>
      </c>
      <c r="H4718" s="1" t="s">
        <v>124</v>
      </c>
      <c r="I4718" s="1" t="s">
        <v>125</v>
      </c>
      <c r="J4718" s="1" t="s">
        <v>14582</v>
      </c>
      <c r="K4718" s="1" t="s">
        <v>14582</v>
      </c>
      <c r="L4718">
        <f>ROUNDUP(IF(B4718&gt;$D$4,0,($D$4-B4718+1)/365),0)</f>
        <v>0</v>
      </c>
      <c r="M4718">
        <f>ROUNDUP(IF(B4718&gt;$D$5,0,($D$5-B4718+1)/365),0)</f>
        <v>1</v>
      </c>
      <c r="N4718" s="28">
        <f>IF(OR(L4718=1,M4718=1),IF(B4718+364&lt;=$D$5,(B4718+364-$D$4+1)/365,IF(B4718&gt;$D$4,($D$5-B4718+1)/365,$D$6/365)),0)</f>
        <v>0.1159989218670701</v>
      </c>
      <c r="O4718" s="28">
        <f>'Data &amp; Parameter'!$E$16*'Data &amp; Parameter'!$E$17*('Data &amp; Parameter'!$E$18+'Data &amp; Parameter'!$E$19)*'Data &amp; Parameter'!$E$20*'Data &amp; Parameter'!$E$37*N4718</f>
        <v>0.40329395699351661</v>
      </c>
      <c r="P4718">
        <f>ROUNDUP(IF(D4718&gt;$D$4,0,($D$4-D4718+1)/365),0)</f>
        <v>0</v>
      </c>
      <c r="Q4718">
        <f>ROUNDUP(IF(D4718&gt;$D$5,0,($D$5-D4718+1)/365),0)</f>
        <v>1</v>
      </c>
      <c r="R4718" s="28">
        <f>IF(OR(P4718=1,Q4718=1),IF(D4718+364&lt;=$D$5,(D4718+364-$D$4+1)/365,IF(D4718&gt;$D$4,($D$5-D4718+1)/365,$D$6/365)),0)</f>
        <v>0.11599746321663675</v>
      </c>
      <c r="S4718" s="28">
        <f>'Data &amp; Parameter'!$E$16*'Data &amp; Parameter'!$E$17*('Data &amp; Parameter'!$E$18+'Data &amp; Parameter'!$E$19)*'Data &amp; Parameter'!$E$20*'Data &amp; Parameter'!$E$37*R4718</f>
        <v>0.40328888569720051</v>
      </c>
      <c r="T4718" s="28">
        <f t="shared" si="73"/>
        <v>0.80658284269071712</v>
      </c>
    </row>
    <row r="4719" spans="1:20" ht="15.75" customHeight="1" x14ac:dyDescent="0.35">
      <c r="A4719">
        <v>4712</v>
      </c>
      <c r="B4719" s="76">
        <v>44259.6637037037</v>
      </c>
      <c r="C4719" s="1" t="s">
        <v>14919</v>
      </c>
      <c r="D4719" s="76">
        <v>44259.664108796293</v>
      </c>
      <c r="E4719" s="1" t="s">
        <v>14920</v>
      </c>
      <c r="F4719" s="1" t="s">
        <v>14921</v>
      </c>
      <c r="G4719" s="1" t="s">
        <v>123</v>
      </c>
      <c r="H4719" s="1" t="s">
        <v>124</v>
      </c>
      <c r="I4719" s="1" t="s">
        <v>125</v>
      </c>
      <c r="J4719" s="1" t="s">
        <v>14582</v>
      </c>
      <c r="K4719" s="1" t="s">
        <v>14582</v>
      </c>
      <c r="L4719">
        <f>ROUNDUP(IF(B4719&gt;$D$4,0,($D$4-B4719+1)/365),0)</f>
        <v>0</v>
      </c>
      <c r="M4719">
        <f>ROUNDUP(IF(B4719&gt;$D$5,0,($D$5-B4719+1)/365),0)</f>
        <v>1</v>
      </c>
      <c r="N4719" s="28">
        <f>IF(OR(L4719=1,M4719=1),IF(B4719+364&lt;=$D$5,(B4719+364-$D$4+1)/365,IF(B4719&gt;$D$4,($D$5-B4719+1)/365,$D$6/365)),0)</f>
        <v>0.1159898528665757</v>
      </c>
      <c r="O4719" s="28">
        <f>'Data &amp; Parameter'!$E$16*'Data &amp; Parameter'!$E$17*('Data &amp; Parameter'!$E$18+'Data &amp; Parameter'!$E$19)*'Data &amp; Parameter'!$E$20*'Data &amp; Parameter'!$E$37*N4719</f>
        <v>0.40326242675998952</v>
      </c>
      <c r="P4719">
        <f>ROUNDUP(IF(D4719&gt;$D$4,0,($D$4-D4719+1)/365),0)</f>
        <v>0</v>
      </c>
      <c r="Q4719">
        <f>ROUNDUP(IF(D4719&gt;$D$5,0,($D$5-D4719+1)/365),0)</f>
        <v>1</v>
      </c>
      <c r="R4719" s="28">
        <f>IF(OR(P4719=1,Q4719=1),IF(D4719+364&lt;=$D$5,(D4719+364-$D$4+1)/365,IF(D4719&gt;$D$4,($D$5-D4719+1)/365,$D$6/365)),0)</f>
        <v>0.11598874302385598</v>
      </c>
      <c r="S4719" s="28">
        <f>'Data &amp; Parameter'!$E$16*'Data &amp; Parameter'!$E$17*('Data &amp; Parameter'!$E$18+'Data &amp; Parameter'!$E$19)*'Data &amp; Parameter'!$E$20*'Data &amp; Parameter'!$E$37*R4719</f>
        <v>0.40325856816497091</v>
      </c>
      <c r="T4719" s="28">
        <f t="shared" si="73"/>
        <v>0.80652099492496043</v>
      </c>
    </row>
    <row r="4720" spans="1:20" ht="15.75" customHeight="1" x14ac:dyDescent="0.35">
      <c r="A4720">
        <v>4713</v>
      </c>
      <c r="B4720" s="76">
        <v>44259.664490740739</v>
      </c>
      <c r="C4720" s="1" t="s">
        <v>14922</v>
      </c>
      <c r="D4720" s="76">
        <v>44259.665486111116</v>
      </c>
      <c r="E4720" s="1" t="s">
        <v>14923</v>
      </c>
      <c r="F4720" s="1" t="s">
        <v>14924</v>
      </c>
      <c r="G4720" s="1" t="s">
        <v>123</v>
      </c>
      <c r="H4720" s="1" t="s">
        <v>124</v>
      </c>
      <c r="I4720" s="1" t="s">
        <v>125</v>
      </c>
      <c r="J4720" s="1" t="s">
        <v>14582</v>
      </c>
      <c r="K4720" s="1" t="s">
        <v>14831</v>
      </c>
      <c r="L4720">
        <f>ROUNDUP(IF(B4720&gt;$D$4,0,($D$4-B4720+1)/365),0)</f>
        <v>0</v>
      </c>
      <c r="M4720">
        <f>ROUNDUP(IF(B4720&gt;$D$5,0,($D$5-B4720+1)/365),0)</f>
        <v>1</v>
      </c>
      <c r="N4720" s="28">
        <f>IF(OR(L4720=1,M4720=1),IF(B4720+364&lt;=$D$5,(B4720+364-$D$4+1)/365,IF(B4720&gt;$D$4,($D$5-B4720+1)/365,$D$6/365)),0)</f>
        <v>0.11598769660071512</v>
      </c>
      <c r="O4720" s="28">
        <f>'Data &amp; Parameter'!$E$16*'Data &amp; Parameter'!$E$17*('Data &amp; Parameter'!$E$18+'Data &amp; Parameter'!$E$19)*'Data &amp; Parameter'!$E$20*'Data &amp; Parameter'!$E$37*N4720</f>
        <v>0.40325493006107843</v>
      </c>
      <c r="P4720">
        <f>ROUNDUP(IF(D4720&gt;$D$4,0,($D$4-D4720+1)/365),0)</f>
        <v>0</v>
      </c>
      <c r="Q4720">
        <f>ROUNDUP(IF(D4720&gt;$D$5,0,($D$5-D4720+1)/365),0)</f>
        <v>1</v>
      </c>
      <c r="R4720" s="28">
        <f>IF(OR(P4720=1,Q4720=1),IF(D4720+364&lt;=$D$5,(D4720+364-$D$4+1)/365,IF(D4720&gt;$D$4,($D$5-D4720+1)/365,$D$6/365)),0)</f>
        <v>0.11598496955858499</v>
      </c>
      <c r="S4720" s="28">
        <f>'Data &amp; Parameter'!$E$16*'Data &amp; Parameter'!$E$17*('Data &amp; Parameter'!$E$18+'Data &amp; Parameter'!$E$19)*'Data &amp; Parameter'!$E$20*'Data &amp; Parameter'!$E$37*R4720</f>
        <v>0.40324544894182451</v>
      </c>
      <c r="T4720" s="28">
        <f t="shared" si="73"/>
        <v>0.80650037900290295</v>
      </c>
    </row>
    <row r="4721" spans="1:20" ht="15.75" customHeight="1" x14ac:dyDescent="0.35">
      <c r="A4721">
        <v>4714</v>
      </c>
      <c r="B4721" s="76">
        <v>44259.66788194445</v>
      </c>
      <c r="C4721" s="1" t="s">
        <v>14925</v>
      </c>
      <c r="D4721" s="76">
        <v>44259.668472222227</v>
      </c>
      <c r="E4721" s="1" t="s">
        <v>14926</v>
      </c>
      <c r="F4721" s="1" t="s">
        <v>14927</v>
      </c>
      <c r="G4721" s="1" t="s">
        <v>123</v>
      </c>
      <c r="H4721" s="1" t="s">
        <v>124</v>
      </c>
      <c r="I4721" s="1" t="s">
        <v>125</v>
      </c>
      <c r="J4721" s="1" t="s">
        <v>14582</v>
      </c>
      <c r="K4721" s="1" t="s">
        <v>14582</v>
      </c>
      <c r="L4721">
        <f>ROUNDUP(IF(B4721&gt;$D$4,0,($D$4-B4721+1)/365),0)</f>
        <v>0</v>
      </c>
      <c r="M4721">
        <f>ROUNDUP(IF(B4721&gt;$D$5,0,($D$5-B4721+1)/365),0)</f>
        <v>1</v>
      </c>
      <c r="N4721" s="28">
        <f>IF(OR(L4721=1,M4721=1),IF(B4721+364&lt;=$D$5,(B4721+364-$D$4+1)/365,IF(B4721&gt;$D$4,($D$5-B4721+1)/365,$D$6/365)),0)</f>
        <v>0.11597840563164488</v>
      </c>
      <c r="O4721" s="28">
        <f>'Data &amp; Parameter'!$E$16*'Data &amp; Parameter'!$E$17*('Data &amp; Parameter'!$E$18+'Data &amp; Parameter'!$E$19)*'Data &amp; Parameter'!$E$20*'Data &amp; Parameter'!$E$37*N4721</f>
        <v>0.40322262810843673</v>
      </c>
      <c r="P4721">
        <f>ROUNDUP(IF(D4721&gt;$D$4,0,($D$4-D4721+1)/365),0)</f>
        <v>0</v>
      </c>
      <c r="Q4721">
        <f>ROUNDUP(IF(D4721&gt;$D$5,0,($D$5-D4721+1)/365),0)</f>
        <v>1</v>
      </c>
      <c r="R4721" s="28">
        <f>IF(OR(P4721=1,Q4721=1),IF(D4721+364&lt;=$D$5,(D4721+364-$D$4+1)/365,IF(D4721&gt;$D$4,($D$5-D4721+1)/365,$D$6/365)),0)</f>
        <v>0.11597678843225442</v>
      </c>
      <c r="S4721" s="28">
        <f>'Data &amp; Parameter'!$E$16*'Data &amp; Parameter'!$E$17*('Data &amp; Parameter'!$E$18+'Data &amp; Parameter'!$E$19)*'Data &amp; Parameter'!$E$20*'Data &amp; Parameter'!$E$37*R4721</f>
        <v>0.40321700558427076</v>
      </c>
      <c r="T4721" s="28">
        <f t="shared" si="73"/>
        <v>0.80643963369270755</v>
      </c>
    </row>
    <row r="4722" spans="1:20" ht="15.75" customHeight="1" x14ac:dyDescent="0.35">
      <c r="A4722">
        <v>4715</v>
      </c>
      <c r="B4722" s="76">
        <v>44259.670902777776</v>
      </c>
      <c r="C4722" s="1" t="s">
        <v>14928</v>
      </c>
      <c r="D4722" s="76">
        <v>44259.671631944446</v>
      </c>
      <c r="E4722" s="1" t="s">
        <v>14929</v>
      </c>
      <c r="F4722" s="1" t="s">
        <v>14930</v>
      </c>
      <c r="G4722" s="1" t="s">
        <v>123</v>
      </c>
      <c r="H4722" s="1" t="s">
        <v>124</v>
      </c>
      <c r="I4722" s="1" t="s">
        <v>125</v>
      </c>
      <c r="J4722" s="1" t="s">
        <v>14582</v>
      </c>
      <c r="K4722" s="1" t="s">
        <v>14582</v>
      </c>
      <c r="L4722">
        <f>ROUNDUP(IF(B4722&gt;$D$4,0,($D$4-B4722+1)/365),0)</f>
        <v>0</v>
      </c>
      <c r="M4722">
        <f>ROUNDUP(IF(B4722&gt;$D$5,0,($D$5-B4722+1)/365),0)</f>
        <v>1</v>
      </c>
      <c r="N4722" s="28">
        <f>IF(OR(L4722=1,M4722=1),IF(B4722+364&lt;=$D$5,(B4722+364-$D$4+1)/365,IF(B4722&gt;$D$4,($D$5-B4722+1)/365,$D$6/365)),0)</f>
        <v>0.11597012937595599</v>
      </c>
      <c r="O4722" s="28">
        <f>'Data &amp; Parameter'!$E$16*'Data &amp; Parameter'!$E$17*('Data &amp; Parameter'!$E$18+'Data &amp; Parameter'!$E$19)*'Data &amp; Parameter'!$E$20*'Data &amp; Parameter'!$E$37*N4722</f>
        <v>0.40319385401422847</v>
      </c>
      <c r="P4722">
        <f>ROUNDUP(IF(D4722&gt;$D$4,0,($D$4-D4722+1)/365),0)</f>
        <v>0</v>
      </c>
      <c r="Q4722">
        <f>ROUNDUP(IF(D4722&gt;$D$5,0,($D$5-D4722+1)/365),0)</f>
        <v>1</v>
      </c>
      <c r="R4722" s="28">
        <f>IF(OR(P4722=1,Q4722=1),IF(D4722+364&lt;=$D$5,(D4722+364-$D$4+1)/365,IF(D4722&gt;$D$4,($D$5-D4722+1)/365,$D$6/365)),0)</f>
        <v>0.11596813165905251</v>
      </c>
      <c r="S4722" s="28">
        <f>'Data &amp; Parameter'!$E$16*'Data &amp; Parameter'!$E$17*('Data &amp; Parameter'!$E$18+'Data &amp; Parameter'!$E$19)*'Data &amp; Parameter'!$E$20*'Data &amp; Parameter'!$E$37*R4722</f>
        <v>0.40318690854316724</v>
      </c>
      <c r="T4722" s="28">
        <f t="shared" si="73"/>
        <v>0.80638076255739577</v>
      </c>
    </row>
    <row r="4723" spans="1:20" ht="15.75" customHeight="1" x14ac:dyDescent="0.35">
      <c r="A4723">
        <v>4716</v>
      </c>
      <c r="B4723" s="76">
        <v>44260.346782407403</v>
      </c>
      <c r="C4723" s="1" t="s">
        <v>14931</v>
      </c>
      <c r="D4723" s="76">
        <v>44260.347453703704</v>
      </c>
      <c r="E4723" s="1" t="s">
        <v>14932</v>
      </c>
      <c r="F4723" s="1" t="s">
        <v>14933</v>
      </c>
      <c r="G4723" s="1" t="s">
        <v>123</v>
      </c>
      <c r="H4723" s="1" t="s">
        <v>124</v>
      </c>
      <c r="I4723" s="1" t="s">
        <v>125</v>
      </c>
      <c r="J4723" s="1" t="s">
        <v>14934</v>
      </c>
      <c r="K4723" s="1" t="s">
        <v>14934</v>
      </c>
      <c r="L4723">
        <f>ROUNDUP(IF(B4723&gt;$D$4,0,($D$4-B4723+1)/365),0)</f>
        <v>0</v>
      </c>
      <c r="M4723">
        <f>ROUNDUP(IF(B4723&gt;$D$5,0,($D$5-B4723+1)/365),0)</f>
        <v>1</v>
      </c>
      <c r="N4723" s="28">
        <f>IF(OR(L4723=1,M4723=1),IF(B4723+364&lt;=$D$5,(B4723+364-$D$4+1)/365,IF(B4723&gt;$D$4,($D$5-B4723+1)/365,$D$6/365)),0)</f>
        <v>0.11411840436327883</v>
      </c>
      <c r="O4723" s="28">
        <f>'Data &amp; Parameter'!$E$16*'Data &amp; Parameter'!$E$17*('Data &amp; Parameter'!$E$18+'Data &amp; Parameter'!$E$19)*'Data &amp; Parameter'!$E$20*'Data &amp; Parameter'!$E$37*N4723</f>
        <v>0.3967559535957898</v>
      </c>
      <c r="P4723">
        <f>ROUNDUP(IF(D4723&gt;$D$4,0,($D$4-D4723+1)/365),0)</f>
        <v>0</v>
      </c>
      <c r="Q4723">
        <f>ROUNDUP(IF(D4723&gt;$D$5,0,($D$5-D4723+1)/365),0)</f>
        <v>1</v>
      </c>
      <c r="R4723" s="28">
        <f>IF(OR(P4723=1,Q4723=1),IF(D4723+364&lt;=$D$5,(D4723+364-$D$4+1)/365,IF(D4723&gt;$D$4,($D$5-D4723+1)/365,$D$6/365)),0)</f>
        <v>0.11411656519533246</v>
      </c>
      <c r="S4723" s="28">
        <f>'Data &amp; Parameter'!$E$16*'Data &amp; Parameter'!$E$17*('Data &amp; Parameter'!$E$18+'Data &amp; Parameter'!$E$19)*'Data &amp; Parameter'!$E$20*'Data &amp; Parameter'!$E$37*R4723</f>
        <v>0.3967495593525785</v>
      </c>
      <c r="T4723" s="28">
        <f t="shared" si="73"/>
        <v>0.79350551294836835</v>
      </c>
    </row>
    <row r="4724" spans="1:20" ht="15.75" customHeight="1" x14ac:dyDescent="0.35">
      <c r="A4724">
        <v>4717</v>
      </c>
      <c r="B4724" s="76">
        <v>44260.353576388894</v>
      </c>
      <c r="C4724" s="1" t="s">
        <v>14935</v>
      </c>
      <c r="D4724" s="76">
        <v>44260.354166666672</v>
      </c>
      <c r="E4724" s="1" t="s">
        <v>14936</v>
      </c>
      <c r="F4724" s="1" t="s">
        <v>14937</v>
      </c>
      <c r="G4724" s="1" t="s">
        <v>123</v>
      </c>
      <c r="H4724" s="1" t="s">
        <v>124</v>
      </c>
      <c r="I4724" s="1" t="s">
        <v>125</v>
      </c>
      <c r="J4724" s="1" t="s">
        <v>14934</v>
      </c>
      <c r="K4724" s="1" t="s">
        <v>14938</v>
      </c>
      <c r="L4724">
        <f>ROUNDUP(IF(B4724&gt;$D$4,0,($D$4-B4724+1)/365),0)</f>
        <v>0</v>
      </c>
      <c r="M4724">
        <f>ROUNDUP(IF(B4724&gt;$D$5,0,($D$5-B4724+1)/365),0)</f>
        <v>1</v>
      </c>
      <c r="N4724" s="28">
        <f>IF(OR(L4724=1,M4724=1),IF(B4724+364&lt;=$D$5,(B4724+364-$D$4+1)/365,IF(B4724&gt;$D$4,($D$5-B4724+1)/365,$D$6/365)),0)</f>
        <v>0.1140997907153589</v>
      </c>
      <c r="O4724" s="28">
        <f>'Data &amp; Parameter'!$E$16*'Data &amp; Parameter'!$E$17*('Data &amp; Parameter'!$E$18+'Data &amp; Parameter'!$E$19)*'Data &amp; Parameter'!$E$20*'Data &amp; Parameter'!$E$37*N4724</f>
        <v>0.39669123944497797</v>
      </c>
      <c r="P4724">
        <f>ROUNDUP(IF(D4724&gt;$D$4,0,($D$4-D4724+1)/365),0)</f>
        <v>0</v>
      </c>
      <c r="Q4724">
        <f>ROUNDUP(IF(D4724&gt;$D$5,0,($D$5-D4724+1)/365),0)</f>
        <v>1</v>
      </c>
      <c r="R4724" s="28">
        <f>IF(OR(P4724=1,Q4724=1),IF(D4724+364&lt;=$D$5,(D4724+364-$D$4+1)/365,IF(D4724&gt;$D$4,($D$5-D4724+1)/365,$D$6/365)),0)</f>
        <v>0.11409817351596845</v>
      </c>
      <c r="S4724" s="28">
        <f>'Data &amp; Parameter'!$E$16*'Data &amp; Parameter'!$E$17*('Data &amp; Parameter'!$E$18+'Data &amp; Parameter'!$E$19)*'Data &amp; Parameter'!$E$20*'Data &amp; Parameter'!$E$37*R4724</f>
        <v>0.396685616920812</v>
      </c>
      <c r="T4724" s="28">
        <f t="shared" si="73"/>
        <v>0.79337685636578992</v>
      </c>
    </row>
    <row r="4725" spans="1:20" ht="15.75" customHeight="1" x14ac:dyDescent="0.35">
      <c r="A4725">
        <v>4718</v>
      </c>
      <c r="B4725" s="76">
        <v>44260.356539351851</v>
      </c>
      <c r="C4725" s="1" t="s">
        <v>14939</v>
      </c>
      <c r="D4725" s="76">
        <v>44260.35701388889</v>
      </c>
      <c r="E4725" s="1" t="s">
        <v>14940</v>
      </c>
      <c r="F4725" s="1" t="s">
        <v>14941</v>
      </c>
      <c r="G4725" s="1" t="s">
        <v>123</v>
      </c>
      <c r="H4725" s="1" t="s">
        <v>124</v>
      </c>
      <c r="I4725" s="1" t="s">
        <v>125</v>
      </c>
      <c r="J4725" s="1" t="s">
        <v>14942</v>
      </c>
      <c r="K4725" s="1" t="s">
        <v>14938</v>
      </c>
      <c r="L4725">
        <f>ROUNDUP(IF(B4725&gt;$D$4,0,($D$4-B4725+1)/365),0)</f>
        <v>0</v>
      </c>
      <c r="M4725">
        <f>ROUNDUP(IF(B4725&gt;$D$5,0,($D$5-B4725+1)/365),0)</f>
        <v>1</v>
      </c>
      <c r="N4725" s="28">
        <f>IF(OR(L4725=1,M4725=1),IF(B4725+364&lt;=$D$5,(B4725+364-$D$4+1)/365,IF(B4725&gt;$D$4,($D$5-B4725+1)/365,$D$6/365)),0)</f>
        <v>0.11409167300862713</v>
      </c>
      <c r="O4725" s="28">
        <f>'Data &amp; Parameter'!$E$16*'Data &amp; Parameter'!$E$17*('Data &amp; Parameter'!$E$18+'Data &amp; Parameter'!$E$19)*'Data &amp; Parameter'!$E$20*'Data &amp; Parameter'!$E$37*N4725</f>
        <v>0.39666301657861963</v>
      </c>
      <c r="P4725">
        <f>ROUNDUP(IF(D4725&gt;$D$4,0,($D$4-D4725+1)/365),0)</f>
        <v>0</v>
      </c>
      <c r="Q4725">
        <f>ROUNDUP(IF(D4725&gt;$D$5,0,($D$5-D4725+1)/365),0)</f>
        <v>1</v>
      </c>
      <c r="R4725" s="28">
        <f>IF(OR(P4725=1,Q4725=1),IF(D4725+364&lt;=$D$5,(D4725+364-$D$4+1)/365,IF(D4725&gt;$D$4,($D$5-D4725+1)/365,$D$6/365)),0)</f>
        <v>0.11409037290715089</v>
      </c>
      <c r="S4725" s="28">
        <f>'Data &amp; Parameter'!$E$16*'Data &amp; Parameter'!$E$17*('Data &amp; Parameter'!$E$18+'Data &amp; Parameter'!$E$19)*'Data &amp; Parameter'!$E$20*'Data &amp; Parameter'!$E$37*R4725</f>
        <v>0.39665849651015339</v>
      </c>
      <c r="T4725" s="28">
        <f t="shared" si="73"/>
        <v>0.79332151308877297</v>
      </c>
    </row>
    <row r="4726" spans="1:20" ht="15.75" customHeight="1" x14ac:dyDescent="0.35">
      <c r="A4726">
        <v>4719</v>
      </c>
      <c r="B4726" s="76">
        <v>44260.357835648145</v>
      </c>
      <c r="C4726" s="1" t="s">
        <v>14943</v>
      </c>
      <c r="D4726" s="76">
        <v>44260.358414351853</v>
      </c>
      <c r="E4726" s="1" t="s">
        <v>14944</v>
      </c>
      <c r="F4726" s="1" t="s">
        <v>14945</v>
      </c>
      <c r="G4726" s="1" t="s">
        <v>123</v>
      </c>
      <c r="H4726" s="1" t="s">
        <v>124</v>
      </c>
      <c r="I4726" s="1" t="s">
        <v>125</v>
      </c>
      <c r="J4726" s="1" t="s">
        <v>14946</v>
      </c>
      <c r="K4726" s="1" t="s">
        <v>14946</v>
      </c>
      <c r="L4726">
        <f>ROUNDUP(IF(B4726&gt;$D$4,0,($D$4-B4726+1)/365),0)</f>
        <v>0</v>
      </c>
      <c r="M4726">
        <f>ROUNDUP(IF(B4726&gt;$D$5,0,($D$5-B4726+1)/365),0)</f>
        <v>1</v>
      </c>
      <c r="N4726" s="28">
        <f>IF(OR(L4726=1,M4726=1),IF(B4726+364&lt;=$D$5,(B4726+364-$D$4+1)/365,IF(B4726&gt;$D$4,($D$5-B4726+1)/365,$D$6/365)),0)</f>
        <v>0.11408812151193198</v>
      </c>
      <c r="O4726" s="28">
        <f>'Data &amp; Parameter'!$E$16*'Data &amp; Parameter'!$E$17*('Data &amp; Parameter'!$E$18+'Data &amp; Parameter'!$E$19)*'Data &amp; Parameter'!$E$20*'Data &amp; Parameter'!$E$37*N4726</f>
        <v>0.39665066907458785</v>
      </c>
      <c r="P4726">
        <f>ROUNDUP(IF(D4726&gt;$D$4,0,($D$4-D4726+1)/365),0)</f>
        <v>0</v>
      </c>
      <c r="Q4726">
        <f>ROUNDUP(IF(D4726&gt;$D$5,0,($D$5-D4726+1)/365),0)</f>
        <v>1</v>
      </c>
      <c r="R4726" s="28">
        <f>IF(OR(P4726=1,Q4726=1),IF(D4726+364&lt;=$D$5,(D4726+364-$D$4+1)/365,IF(D4726&gt;$D$4,($D$5-D4726+1)/365,$D$6/365)),0)</f>
        <v>0.11408653602232098</v>
      </c>
      <c r="S4726" s="28">
        <f>'Data &amp; Parameter'!$E$16*'Data &amp; Parameter'!$E$17*('Data &amp; Parameter'!$E$18+'Data &amp; Parameter'!$E$19)*'Data &amp; Parameter'!$E$20*'Data &amp; Parameter'!$E$37*R4726</f>
        <v>0.39664515679595025</v>
      </c>
      <c r="T4726" s="28">
        <f t="shared" si="73"/>
        <v>0.79329582587053804</v>
      </c>
    </row>
    <row r="4727" spans="1:20" ht="15.75" customHeight="1" x14ac:dyDescent="0.35">
      <c r="A4727">
        <v>4720</v>
      </c>
      <c r="B4727" s="76">
        <v>44260.359826388885</v>
      </c>
      <c r="C4727" s="1" t="s">
        <v>14947</v>
      </c>
      <c r="D4727" s="76">
        <v>44260.36042824074</v>
      </c>
      <c r="E4727" s="1" t="s">
        <v>14948</v>
      </c>
      <c r="F4727" s="1" t="s">
        <v>14949</v>
      </c>
      <c r="G4727" s="1" t="s">
        <v>123</v>
      </c>
      <c r="H4727" s="1" t="s">
        <v>124</v>
      </c>
      <c r="I4727" s="1" t="s">
        <v>125</v>
      </c>
      <c r="J4727" s="1" t="s">
        <v>14942</v>
      </c>
      <c r="K4727" s="1" t="s">
        <v>14938</v>
      </c>
      <c r="L4727">
        <f>ROUNDUP(IF(B4727&gt;$D$4,0,($D$4-B4727+1)/365),0)</f>
        <v>0</v>
      </c>
      <c r="M4727">
        <f>ROUNDUP(IF(B4727&gt;$D$5,0,($D$5-B4727+1)/365),0)</f>
        <v>1</v>
      </c>
      <c r="N4727" s="28">
        <f>IF(OR(L4727=1,M4727=1),IF(B4727+364&lt;=$D$5,(B4727+364-$D$4+1)/365,IF(B4727&gt;$D$4,($D$5-B4727+1)/365,$D$6/365)),0)</f>
        <v>0.1140826674277116</v>
      </c>
      <c r="O4727" s="28">
        <f>'Data &amp; Parameter'!$E$16*'Data &amp; Parameter'!$E$17*('Data &amp; Parameter'!$E$18+'Data &amp; Parameter'!$E$19)*'Data &amp; Parameter'!$E$20*'Data &amp; Parameter'!$E$37*N4727</f>
        <v>0.39663170683621862</v>
      </c>
      <c r="P4727">
        <f>ROUNDUP(IF(D4727&gt;$D$4,0,($D$4-D4727+1)/365),0)</f>
        <v>0</v>
      </c>
      <c r="Q4727">
        <f>ROUNDUP(IF(D4727&gt;$D$5,0,($D$5-D4727+1)/365),0)</f>
        <v>1</v>
      </c>
      <c r="R4727" s="28">
        <f>IF(OR(P4727=1,Q4727=1),IF(D4727+364&lt;=$D$5,(D4727+364-$D$4+1)/365,IF(D4727&gt;$D$4,($D$5-D4727+1)/365,$D$6/365)),0)</f>
        <v>0.11408101851852173</v>
      </c>
      <c r="S4727" s="28">
        <f>'Data &amp; Parameter'!$E$16*'Data &amp; Parameter'!$E$17*('Data &amp; Parameter'!$E$18+'Data &amp; Parameter'!$E$19)*'Data &amp; Parameter'!$E$20*'Data &amp; Parameter'!$E$37*R4727</f>
        <v>0.39662597406645489</v>
      </c>
      <c r="T4727" s="28">
        <f t="shared" si="73"/>
        <v>0.79325768090267346</v>
      </c>
    </row>
    <row r="4728" spans="1:20" ht="15.75" customHeight="1" x14ac:dyDescent="0.35">
      <c r="A4728">
        <v>4721</v>
      </c>
      <c r="B4728" s="76">
        <v>44260.363275462965</v>
      </c>
      <c r="C4728" s="1" t="s">
        <v>14950</v>
      </c>
      <c r="D4728" s="76">
        <v>44260.363703703704</v>
      </c>
      <c r="E4728" s="1" t="s">
        <v>14951</v>
      </c>
      <c r="F4728" s="1" t="s">
        <v>14952</v>
      </c>
      <c r="G4728" s="1" t="s">
        <v>123</v>
      </c>
      <c r="H4728" s="1" t="s">
        <v>124</v>
      </c>
      <c r="I4728" s="1" t="s">
        <v>125</v>
      </c>
      <c r="J4728" s="1" t="s">
        <v>14942</v>
      </c>
      <c r="K4728" s="1" t="s">
        <v>14934</v>
      </c>
      <c r="L4728">
        <f>ROUNDUP(IF(B4728&gt;$D$4,0,($D$4-B4728+1)/365),0)</f>
        <v>0</v>
      </c>
      <c r="M4728">
        <f>ROUNDUP(IF(B4728&gt;$D$5,0,($D$5-B4728+1)/365),0)</f>
        <v>1</v>
      </c>
      <c r="N4728" s="28">
        <f>IF(OR(L4728=1,M4728=1),IF(B4728+364&lt;=$D$5,(B4728+364-$D$4+1)/365,IF(B4728&gt;$D$4,($D$5-B4728+1)/365,$D$6/365)),0)</f>
        <v>0.11407321790968425</v>
      </c>
      <c r="O4728" s="28">
        <f>'Data &amp; Parameter'!$E$16*'Data &amp; Parameter'!$E$17*('Data &amp; Parameter'!$E$18+'Data &amp; Parameter'!$E$19)*'Data &amp; Parameter'!$E$20*'Data &amp; Parameter'!$E$37*N4728</f>
        <v>0.396598853655727</v>
      </c>
      <c r="P4728">
        <f>ROUNDUP(IF(D4728&gt;$D$4,0,($D$4-D4728+1)/365),0)</f>
        <v>0</v>
      </c>
      <c r="Q4728">
        <f>ROUNDUP(IF(D4728&gt;$D$5,0,($D$5-D4728+1)/365),0)</f>
        <v>1</v>
      </c>
      <c r="R4728" s="28">
        <f>IF(OR(P4728=1,Q4728=1),IF(D4728+364&lt;=$D$5,(D4728+364-$D$4+1)/365,IF(D4728&gt;$D$4,($D$5-D4728+1)/365,$D$6/365)),0)</f>
        <v>0.11407204464738567</v>
      </c>
      <c r="S4728" s="28">
        <f>'Data &amp; Parameter'!$E$16*'Data &amp; Parameter'!$E$17*('Data &amp; Parameter'!$E$18+'Data &amp; Parameter'!$E$19)*'Data &amp; Parameter'!$E$20*'Data &amp; Parameter'!$E$37*R4728</f>
        <v>0.39659477456958236</v>
      </c>
      <c r="T4728" s="28">
        <f t="shared" si="73"/>
        <v>0.79319362822530937</v>
      </c>
    </row>
    <row r="4729" spans="1:20" ht="15.75" customHeight="1" x14ac:dyDescent="0.35">
      <c r="A4729">
        <v>4722</v>
      </c>
      <c r="B4729" s="76">
        <v>44260.364016203705</v>
      </c>
      <c r="C4729" s="1" t="s">
        <v>14953</v>
      </c>
      <c r="D4729" s="76">
        <v>44260.364560185189</v>
      </c>
      <c r="E4729" s="1" t="s">
        <v>14954</v>
      </c>
      <c r="F4729" s="1" t="s">
        <v>14955</v>
      </c>
      <c r="G4729" s="1" t="s">
        <v>123</v>
      </c>
      <c r="H4729" s="1" t="s">
        <v>124</v>
      </c>
      <c r="I4729" s="1" t="s">
        <v>125</v>
      </c>
      <c r="J4729" s="1" t="s">
        <v>14946</v>
      </c>
      <c r="K4729" s="1" t="s">
        <v>14956</v>
      </c>
      <c r="L4729">
        <f>ROUNDUP(IF(B4729&gt;$D$4,0,($D$4-B4729+1)/365),0)</f>
        <v>0</v>
      </c>
      <c r="M4729">
        <f>ROUNDUP(IF(B4729&gt;$D$5,0,($D$5-B4729+1)/365),0)</f>
        <v>1</v>
      </c>
      <c r="N4729" s="28">
        <f>IF(OR(L4729=1,M4729=1),IF(B4729+364&lt;=$D$5,(B4729+364-$D$4+1)/365,IF(B4729&gt;$D$4,($D$5-B4729+1)/365,$D$6/365)),0)</f>
        <v>0.11407118848300131</v>
      </c>
      <c r="O4729" s="28">
        <f>'Data &amp; Parameter'!$E$16*'Data &amp; Parameter'!$E$17*('Data &amp; Parameter'!$E$18+'Data &amp; Parameter'!$E$19)*'Data &amp; Parameter'!$E$20*'Data &amp; Parameter'!$E$37*N4729</f>
        <v>0.39659179793913746</v>
      </c>
      <c r="P4729">
        <f>ROUNDUP(IF(D4729&gt;$D$4,0,($D$4-D4729+1)/365),0)</f>
        <v>0</v>
      </c>
      <c r="Q4729">
        <f>ROUNDUP(IF(D4729&gt;$D$5,0,($D$5-D4729+1)/365),0)</f>
        <v>1</v>
      </c>
      <c r="R4729" s="28">
        <f>IF(OR(P4729=1,Q4729=1),IF(D4729+364&lt;=$D$5,(D4729+364-$D$4+1)/365,IF(D4729&gt;$D$4,($D$5-D4729+1)/365,$D$6/365)),0)</f>
        <v>0.11406969812276856</v>
      </c>
      <c r="S4729" s="28">
        <f>'Data &amp; Parameter'!$E$16*'Data &amp; Parameter'!$E$17*('Data &amp; Parameter'!$E$18+'Data &amp; Parameter'!$E$19)*'Data &amp; Parameter'!$E$20*'Data &amp; Parameter'!$E$37*R4729</f>
        <v>0.39658661639722365</v>
      </c>
      <c r="T4729" s="28">
        <f t="shared" si="73"/>
        <v>0.79317841433636116</v>
      </c>
    </row>
    <row r="4730" spans="1:20" ht="15.75" customHeight="1" x14ac:dyDescent="0.35">
      <c r="A4730">
        <v>4723</v>
      </c>
      <c r="B4730" s="76">
        <v>44260.368611111116</v>
      </c>
      <c r="C4730" s="1" t="s">
        <v>14957</v>
      </c>
      <c r="D4730" s="76">
        <v>44260.369305555556</v>
      </c>
      <c r="E4730" s="1" t="s">
        <v>14958</v>
      </c>
      <c r="F4730" s="1" t="s">
        <v>14959</v>
      </c>
      <c r="G4730" s="1" t="s">
        <v>123</v>
      </c>
      <c r="H4730" s="1" t="s">
        <v>124</v>
      </c>
      <c r="I4730" s="1" t="s">
        <v>125</v>
      </c>
      <c r="J4730" s="1" t="s">
        <v>14946</v>
      </c>
      <c r="K4730" s="1" t="s">
        <v>14960</v>
      </c>
      <c r="L4730">
        <f>ROUNDUP(IF(B4730&gt;$D$4,0,($D$4-B4730+1)/365),0)</f>
        <v>0</v>
      </c>
      <c r="M4730">
        <f>ROUNDUP(IF(B4730&gt;$D$5,0,($D$5-B4730+1)/365),0)</f>
        <v>1</v>
      </c>
      <c r="N4730" s="28">
        <f>IF(OR(L4730=1,M4730=1),IF(B4730+364&lt;=$D$5,(B4730+364-$D$4+1)/365,IF(B4730&gt;$D$4,($D$5-B4730+1)/365,$D$6/365)),0)</f>
        <v>0.11405859969557129</v>
      </c>
      <c r="O4730" s="28">
        <f>'Data &amp; Parameter'!$E$16*'Data &amp; Parameter'!$E$17*('Data &amp; Parameter'!$E$18+'Data &amp; Parameter'!$E$19)*'Data &amp; Parameter'!$E$20*'Data &amp; Parameter'!$E$37*N4730</f>
        <v>0.39654803044703762</v>
      </c>
      <c r="P4730">
        <f>ROUNDUP(IF(D4730&gt;$D$4,0,($D$4-D4730+1)/365),0)</f>
        <v>0</v>
      </c>
      <c r="Q4730">
        <f>ROUNDUP(IF(D4730&gt;$D$5,0,($D$5-D4730+1)/365),0)</f>
        <v>1</v>
      </c>
      <c r="R4730" s="28">
        <f>IF(OR(P4730=1,Q4730=1),IF(D4730+364&lt;=$D$5,(D4730+364-$D$4+1)/365,IF(D4730&gt;$D$4,($D$5-D4730+1)/365,$D$6/365)),0)</f>
        <v>0.114056697108066</v>
      </c>
      <c r="S4730" s="28">
        <f>'Data &amp; Parameter'!$E$16*'Data &amp; Parameter'!$E$17*('Data &amp; Parameter'!$E$18+'Data &amp; Parameter'!$E$19)*'Data &amp; Parameter'!$E$20*'Data &amp; Parameter'!$E$37*R4730</f>
        <v>0.39654141571276957</v>
      </c>
      <c r="T4730" s="28">
        <f t="shared" si="73"/>
        <v>0.79308944615980725</v>
      </c>
    </row>
    <row r="4731" spans="1:20" ht="15.75" customHeight="1" x14ac:dyDescent="0.35">
      <c r="A4731">
        <v>4724</v>
      </c>
      <c r="B4731" s="76">
        <v>44260.372800925921</v>
      </c>
      <c r="C4731" s="1" t="s">
        <v>14961</v>
      </c>
      <c r="D4731" s="76">
        <v>44260.373298611114</v>
      </c>
      <c r="E4731" s="1" t="s">
        <v>14962</v>
      </c>
      <c r="F4731" s="1" t="s">
        <v>14963</v>
      </c>
      <c r="G4731" s="1" t="s">
        <v>123</v>
      </c>
      <c r="H4731" s="1" t="s">
        <v>124</v>
      </c>
      <c r="I4731" s="1" t="s">
        <v>125</v>
      </c>
      <c r="J4731" s="1" t="s">
        <v>14964</v>
      </c>
      <c r="K4731" s="1" t="s">
        <v>14934</v>
      </c>
      <c r="L4731">
        <f>ROUNDUP(IF(B4731&gt;$D$4,0,($D$4-B4731+1)/365),0)</f>
        <v>0</v>
      </c>
      <c r="M4731">
        <f>ROUNDUP(IF(B4731&gt;$D$5,0,($D$5-B4731+1)/365),0)</f>
        <v>1</v>
      </c>
      <c r="N4731" s="28">
        <f>IF(OR(L4731=1,M4731=1),IF(B4731+364&lt;=$D$5,(B4731+364-$D$4+1)/365,IF(B4731&gt;$D$4,($D$5-B4731+1)/365,$D$6/365)),0)</f>
        <v>0.11404712075090087</v>
      </c>
      <c r="O4731" s="28">
        <f>'Data &amp; Parameter'!$E$16*'Data &amp; Parameter'!$E$17*('Data &amp; Parameter'!$E$18+'Data &amp; Parameter'!$E$19)*'Data &amp; Parameter'!$E$20*'Data &amp; Parameter'!$E$37*N4731</f>
        <v>0.39650812155009507</v>
      </c>
      <c r="P4731">
        <f>ROUNDUP(IF(D4731&gt;$D$4,0,($D$4-D4731+1)/365),0)</f>
        <v>0</v>
      </c>
      <c r="Q4731">
        <f>ROUNDUP(IF(D4731&gt;$D$5,0,($D$5-D4731+1)/365),0)</f>
        <v>1</v>
      </c>
      <c r="R4731" s="28">
        <f>IF(OR(P4731=1,Q4731=1),IF(D4731+364&lt;=$D$5,(D4731+364-$D$4+1)/365,IF(D4731&gt;$D$4,($D$5-D4731+1)/365,$D$6/365)),0)</f>
        <v>0.11404575722982584</v>
      </c>
      <c r="S4731" s="28">
        <f>'Data &amp; Parameter'!$E$16*'Data &amp; Parameter'!$E$17*('Data &amp; Parameter'!$E$18+'Data &amp; Parameter'!$E$19)*'Data &amp; Parameter'!$E$20*'Data &amp; Parameter'!$E$37*R4731</f>
        <v>0.39650338099043342</v>
      </c>
      <c r="T4731" s="28">
        <f t="shared" si="73"/>
        <v>0.79301150254052843</v>
      </c>
    </row>
    <row r="4732" spans="1:20" ht="15.75" customHeight="1" x14ac:dyDescent="0.35">
      <c r="A4732">
        <v>4725</v>
      </c>
      <c r="B4732" s="76">
        <v>44260.37600694444</v>
      </c>
      <c r="C4732" s="1" t="s">
        <v>14965</v>
      </c>
      <c r="D4732" s="76">
        <v>44260.376840277779</v>
      </c>
      <c r="E4732" s="1" t="s">
        <v>14966</v>
      </c>
      <c r="F4732" s="1" t="s">
        <v>14967</v>
      </c>
      <c r="G4732" s="1" t="s">
        <v>123</v>
      </c>
      <c r="H4732" s="1" t="s">
        <v>124</v>
      </c>
      <c r="I4732" s="1" t="s">
        <v>125</v>
      </c>
      <c r="J4732" s="1" t="s">
        <v>14968</v>
      </c>
      <c r="K4732" s="1" t="s">
        <v>14969</v>
      </c>
      <c r="L4732">
        <f>ROUNDUP(IF(B4732&gt;$D$4,0,($D$4-B4732+1)/365),0)</f>
        <v>0</v>
      </c>
      <c r="M4732">
        <f>ROUNDUP(IF(B4732&gt;$D$5,0,($D$5-B4732+1)/365),0)</f>
        <v>1</v>
      </c>
      <c r="N4732" s="28">
        <f>IF(OR(L4732=1,M4732=1),IF(B4732+364&lt;=$D$5,(B4732+364-$D$4+1)/365,IF(B4732&gt;$D$4,($D$5-B4732+1)/365,$D$6/365)),0)</f>
        <v>0.11403833713852131</v>
      </c>
      <c r="O4732" s="28">
        <f>'Data &amp; Parameter'!$E$16*'Data &amp; Parameter'!$E$17*('Data &amp; Parameter'!$E$18+'Data &amp; Parameter'!$E$19)*'Data &amp; Parameter'!$E$20*'Data &amp; Parameter'!$E$37*N4732</f>
        <v>0.39647758352667006</v>
      </c>
      <c r="P4732">
        <f>ROUNDUP(IF(D4732&gt;$D$4,0,($D$4-D4732+1)/365),0)</f>
        <v>0</v>
      </c>
      <c r="Q4732">
        <f>ROUNDUP(IF(D4732&gt;$D$5,0,($D$5-D4732+1)/365),0)</f>
        <v>1</v>
      </c>
      <c r="R4732" s="28">
        <f>IF(OR(P4732=1,Q4732=1),IF(D4732+364&lt;=$D$5,(D4732+364-$D$4+1)/365,IF(D4732&gt;$D$4,($D$5-D4732+1)/365,$D$6/365)),0)</f>
        <v>0.11403605403348306</v>
      </c>
      <c r="S4732" s="28">
        <f>'Data &amp; Parameter'!$E$16*'Data &amp; Parameter'!$E$17*('Data &amp; Parameter'!$E$18+'Data &amp; Parameter'!$E$19)*'Data &amp; Parameter'!$E$20*'Data &amp; Parameter'!$E$37*R4732</f>
        <v>0.39646964584543748</v>
      </c>
      <c r="T4732" s="28">
        <f t="shared" si="73"/>
        <v>0.7929472293721076</v>
      </c>
    </row>
    <row r="4733" spans="1:20" ht="15.75" customHeight="1" x14ac:dyDescent="0.35">
      <c r="A4733">
        <v>4726</v>
      </c>
      <c r="B4733" s="76">
        <v>44260.379120370373</v>
      </c>
      <c r="C4733" s="1" t="s">
        <v>14970</v>
      </c>
      <c r="D4733" s="76">
        <v>44260.379502314812</v>
      </c>
      <c r="E4733" s="1" t="s">
        <v>14971</v>
      </c>
      <c r="F4733" s="1" t="s">
        <v>14972</v>
      </c>
      <c r="G4733" s="1" t="s">
        <v>123</v>
      </c>
      <c r="H4733" s="1" t="s">
        <v>124</v>
      </c>
      <c r="I4733" s="1" t="s">
        <v>125</v>
      </c>
      <c r="J4733" s="1" t="s">
        <v>14942</v>
      </c>
      <c r="K4733" s="1" t="s">
        <v>14969</v>
      </c>
      <c r="L4733">
        <f>ROUNDUP(IF(B4733&gt;$D$4,0,($D$4-B4733+1)/365),0)</f>
        <v>0</v>
      </c>
      <c r="M4733">
        <f>ROUNDUP(IF(B4733&gt;$D$5,0,($D$5-B4733+1)/365),0)</f>
        <v>1</v>
      </c>
      <c r="N4733" s="28">
        <f>IF(OR(L4733=1,M4733=1),IF(B4733+364&lt;=$D$5,(B4733+364-$D$4+1)/365,IF(B4733&gt;$D$4,($D$5-B4733+1)/365,$D$6/365)),0)</f>
        <v>0.11402980720445718</v>
      </c>
      <c r="O4733" s="28">
        <f>'Data &amp; Parameter'!$E$16*'Data &amp; Parameter'!$E$17*('Data &amp; Parameter'!$E$18+'Data &amp; Parameter'!$E$19)*'Data &amp; Parameter'!$E$20*'Data &amp; Parameter'!$E$37*N4733</f>
        <v>0.39644792746774948</v>
      </c>
      <c r="P4733">
        <f>ROUNDUP(IF(D4733&gt;$D$4,0,($D$4-D4733+1)/365),0)</f>
        <v>0</v>
      </c>
      <c r="Q4733">
        <f>ROUNDUP(IF(D4733&gt;$D$5,0,($D$5-D4733+1)/365),0)</f>
        <v>1</v>
      </c>
      <c r="R4733" s="28">
        <f>IF(OR(P4733=1,Q4733=1),IF(D4733+364&lt;=$D$5,(D4733+364-$D$4+1)/365,IF(D4733&gt;$D$4,($D$5-D4733+1)/365,$D$6/365)),0)</f>
        <v>0.11402876078133624</v>
      </c>
      <c r="S4733" s="28">
        <f>'Data &amp; Parameter'!$E$16*'Data &amp; Parameter'!$E$17*('Data &amp; Parameter'!$E$18+'Data &amp; Parameter'!$E$19)*'Data &amp; Parameter'!$E$20*'Data &amp; Parameter'!$E$37*R4733</f>
        <v>0.39644428936392623</v>
      </c>
      <c r="T4733" s="28">
        <f t="shared" si="73"/>
        <v>0.79289221683167566</v>
      </c>
    </row>
    <row r="4734" spans="1:20" ht="15.75" customHeight="1" x14ac:dyDescent="0.35">
      <c r="A4734">
        <v>4727</v>
      </c>
      <c r="B4734" s="76">
        <v>44260.38175925926</v>
      </c>
      <c r="C4734" s="1" t="s">
        <v>14973</v>
      </c>
      <c r="D4734" s="76">
        <v>44260.382314814815</v>
      </c>
      <c r="E4734" s="1" t="s">
        <v>14974</v>
      </c>
      <c r="F4734" s="1" t="s">
        <v>14975</v>
      </c>
      <c r="G4734" s="1" t="s">
        <v>123</v>
      </c>
      <c r="H4734" s="1" t="s">
        <v>124</v>
      </c>
      <c r="I4734" s="1" t="s">
        <v>125</v>
      </c>
      <c r="J4734" s="1" t="s">
        <v>14942</v>
      </c>
      <c r="K4734" s="1" t="s">
        <v>14969</v>
      </c>
      <c r="L4734">
        <f>ROUNDUP(IF(B4734&gt;$D$4,0,($D$4-B4734+1)/365),0)</f>
        <v>0</v>
      </c>
      <c r="M4734">
        <f>ROUNDUP(IF(B4734&gt;$D$5,0,($D$5-B4734+1)/365),0)</f>
        <v>1</v>
      </c>
      <c r="N4734" s="28">
        <f>IF(OR(L4734=1,M4734=1),IF(B4734+364&lt;=$D$5,(B4734+364-$D$4+1)/365,IF(B4734&gt;$D$4,($D$5-B4734+1)/365,$D$6/365)),0)</f>
        <v>0.11402257737188923</v>
      </c>
      <c r="O4734" s="28">
        <f>'Data &amp; Parameter'!$E$16*'Data &amp; Parameter'!$E$17*('Data &amp; Parameter'!$E$18+'Data &amp; Parameter'!$E$19)*'Data &amp; Parameter'!$E$20*'Data &amp; Parameter'!$E$37*N4734</f>
        <v>0.39642279147736437</v>
      </c>
      <c r="P4734">
        <f>ROUNDUP(IF(D4734&gt;$D$4,0,($D$4-D4734+1)/365),0)</f>
        <v>0</v>
      </c>
      <c r="Q4734">
        <f>ROUNDUP(IF(D4734&gt;$D$5,0,($D$5-D4734+1)/365),0)</f>
        <v>1</v>
      </c>
      <c r="R4734" s="28">
        <f>IF(OR(P4734=1,Q4734=1),IF(D4734+364&lt;=$D$5,(D4734+364-$D$4+1)/365,IF(D4734&gt;$D$4,($D$5-D4734+1)/365,$D$6/365)),0)</f>
        <v>0.11402105530187702</v>
      </c>
      <c r="S4734" s="28">
        <f>'Data &amp; Parameter'!$E$16*'Data &amp; Parameter'!$E$17*('Data &amp; Parameter'!$E$18+'Data &amp; Parameter'!$E$19)*'Data &amp; Parameter'!$E$20*'Data &amp; Parameter'!$E$37*R4734</f>
        <v>0.39641749968992218</v>
      </c>
      <c r="T4734" s="28">
        <f t="shared" si="73"/>
        <v>0.79284029116728649</v>
      </c>
    </row>
    <row r="4735" spans="1:20" ht="15.75" customHeight="1" x14ac:dyDescent="0.35">
      <c r="A4735">
        <v>4728</v>
      </c>
      <c r="B4735" s="76">
        <v>44260.385150462964</v>
      </c>
      <c r="C4735" s="1" t="s">
        <v>14976</v>
      </c>
      <c r="D4735" s="76">
        <v>44260.385613425926</v>
      </c>
      <c r="E4735" s="1" t="s">
        <v>14977</v>
      </c>
      <c r="F4735" s="1" t="s">
        <v>14978</v>
      </c>
      <c r="G4735" s="1" t="s">
        <v>123</v>
      </c>
      <c r="H4735" s="1" t="s">
        <v>124</v>
      </c>
      <c r="I4735" s="1" t="s">
        <v>125</v>
      </c>
      <c r="J4735" s="1" t="s">
        <v>14942</v>
      </c>
      <c r="K4735" s="1" t="s">
        <v>14969</v>
      </c>
      <c r="L4735">
        <f>ROUNDUP(IF(B4735&gt;$D$4,0,($D$4-B4735+1)/365),0)</f>
        <v>0</v>
      </c>
      <c r="M4735">
        <f>ROUNDUP(IF(B4735&gt;$D$5,0,($D$5-B4735+1)/365),0)</f>
        <v>1</v>
      </c>
      <c r="N4735" s="28">
        <f>IF(OR(L4735=1,M4735=1),IF(B4735+364&lt;=$D$5,(B4735+364-$D$4+1)/365,IF(B4735&gt;$D$4,($D$5-B4735+1)/365,$D$6/365)),0)</f>
        <v>0.11401328640283892</v>
      </c>
      <c r="O4735" s="28">
        <f>'Data &amp; Parameter'!$E$16*'Data &amp; Parameter'!$E$17*('Data &amp; Parameter'!$E$18+'Data &amp; Parameter'!$E$19)*'Data &amp; Parameter'!$E$20*'Data &amp; Parameter'!$E$37*N4735</f>
        <v>0.39639048952479194</v>
      </c>
      <c r="P4735">
        <f>ROUNDUP(IF(D4735&gt;$D$4,0,($D$4-D4735+1)/365),0)</f>
        <v>0</v>
      </c>
      <c r="Q4735">
        <f>ROUNDUP(IF(D4735&gt;$D$5,0,($D$5-D4735+1)/365),0)</f>
        <v>1</v>
      </c>
      <c r="R4735" s="28">
        <f>IF(OR(P4735=1,Q4735=1),IF(D4735+364&lt;=$D$5,(D4735+364-$D$4+1)/365,IF(D4735&gt;$D$4,($D$5-D4735+1)/365,$D$6/365)),0)</f>
        <v>0.11401201801116208</v>
      </c>
      <c r="S4735" s="28">
        <f>'Data &amp; Parameter'!$E$16*'Data &amp; Parameter'!$E$17*('Data &amp; Parameter'!$E$18+'Data &amp; Parameter'!$E$19)*'Data &amp; Parameter'!$E$20*'Data &amp; Parameter'!$E$37*R4735</f>
        <v>0.39638607970192347</v>
      </c>
      <c r="T4735" s="28">
        <f t="shared" si="73"/>
        <v>0.79277656922671547</v>
      </c>
    </row>
    <row r="4736" spans="1:20" ht="15.75" customHeight="1" x14ac:dyDescent="0.35">
      <c r="A4736">
        <v>4729</v>
      </c>
      <c r="B4736" s="76">
        <v>44260.388310185182</v>
      </c>
      <c r="C4736" s="1" t="s">
        <v>14979</v>
      </c>
      <c r="D4736" s="76">
        <v>44260.389537037037</v>
      </c>
      <c r="E4736" s="1" t="s">
        <v>14980</v>
      </c>
      <c r="F4736" s="1" t="s">
        <v>14981</v>
      </c>
      <c r="G4736" s="1" t="s">
        <v>123</v>
      </c>
      <c r="H4736" s="1" t="s">
        <v>124</v>
      </c>
      <c r="I4736" s="1" t="s">
        <v>125</v>
      </c>
      <c r="J4736" s="1" t="s">
        <v>14942</v>
      </c>
      <c r="K4736" s="1" t="s">
        <v>14969</v>
      </c>
      <c r="L4736">
        <f>ROUNDUP(IF(B4736&gt;$D$4,0,($D$4-B4736+1)/365),0)</f>
        <v>0</v>
      </c>
      <c r="M4736">
        <f>ROUNDUP(IF(B4736&gt;$D$5,0,($D$5-B4736+1)/365),0)</f>
        <v>1</v>
      </c>
      <c r="N4736" s="28">
        <f>IF(OR(L4736=1,M4736=1),IF(B4736+364&lt;=$D$5,(B4736+364-$D$4+1)/365,IF(B4736&gt;$D$4,($D$5-B4736+1)/365,$D$6/365)),0)</f>
        <v>0.11400462962963702</v>
      </c>
      <c r="O4736" s="28">
        <f>'Data &amp; Parameter'!$E$16*'Data &amp; Parameter'!$E$17*('Data &amp; Parameter'!$E$18+'Data &amp; Parameter'!$E$19)*'Data &amp; Parameter'!$E$20*'Data &amp; Parameter'!$E$37*N4736</f>
        <v>0.39636039248368848</v>
      </c>
      <c r="P4736">
        <f>ROUNDUP(IF(D4736&gt;$D$4,0,($D$4-D4736+1)/365),0)</f>
        <v>0</v>
      </c>
      <c r="Q4736">
        <f>ROUNDUP(IF(D4736&gt;$D$5,0,($D$5-D4736+1)/365),0)</f>
        <v>1</v>
      </c>
      <c r="R4736" s="28">
        <f>IF(OR(P4736=1,Q4736=1),IF(D4736+364&lt;=$D$5,(D4736+364-$D$4+1)/365,IF(D4736&gt;$D$4,($D$5-D4736+1)/365,$D$6/365)),0)</f>
        <v>0.11400126839167843</v>
      </c>
      <c r="S4736" s="28">
        <f>'Data &amp; Parameter'!$E$16*'Data &amp; Parameter'!$E$17*('Data &amp; Parameter'!$E$18+'Data &amp; Parameter'!$E$19)*'Data &amp; Parameter'!$E$20*'Data &amp; Parameter'!$E$37*R4736</f>
        <v>0.39634870645303494</v>
      </c>
      <c r="T4736" s="28">
        <f t="shared" si="73"/>
        <v>0.79270909893672337</v>
      </c>
    </row>
    <row r="4737" spans="1:20" ht="15.75" customHeight="1" x14ac:dyDescent="0.35">
      <c r="A4737">
        <v>4730</v>
      </c>
      <c r="B4737" s="76">
        <v>44260.39162037037</v>
      </c>
      <c r="C4737" s="1" t="s">
        <v>14982</v>
      </c>
      <c r="D4737" s="76">
        <v>44260.392685185187</v>
      </c>
      <c r="E4737" s="1" t="s">
        <v>14983</v>
      </c>
      <c r="F4737" s="1" t="s">
        <v>14984</v>
      </c>
      <c r="G4737" s="1" t="s">
        <v>123</v>
      </c>
      <c r="H4737" s="1" t="s">
        <v>124</v>
      </c>
      <c r="I4737" s="1" t="s">
        <v>125</v>
      </c>
      <c r="J4737" s="1" t="s">
        <v>14946</v>
      </c>
      <c r="K4737" s="1" t="s">
        <v>14956</v>
      </c>
      <c r="L4737">
        <f>ROUNDUP(IF(B4737&gt;$D$4,0,($D$4-B4737+1)/365),0)</f>
        <v>0</v>
      </c>
      <c r="M4737">
        <f>ROUNDUP(IF(B4737&gt;$D$5,0,($D$5-B4737+1)/365),0)</f>
        <v>1</v>
      </c>
      <c r="N4737" s="28">
        <f>IF(OR(L4737=1,M4737=1),IF(B4737+364&lt;=$D$5,(B4737+364-$D$4+1)/365,IF(B4737&gt;$D$4,($D$5-B4737+1)/365,$D$6/365)),0)</f>
        <v>0.11399556062912268</v>
      </c>
      <c r="O4737" s="28">
        <f>'Data &amp; Parameter'!$E$16*'Data &amp; Parameter'!$E$17*('Data &amp; Parameter'!$E$18+'Data &amp; Parameter'!$E$19)*'Data &amp; Parameter'!$E$20*'Data &amp; Parameter'!$E$37*N4737</f>
        <v>0.39632886225009206</v>
      </c>
      <c r="P4737">
        <f>ROUNDUP(IF(D4737&gt;$D$4,0,($D$4-D4737+1)/365),0)</f>
        <v>0</v>
      </c>
      <c r="Q4737">
        <f>ROUNDUP(IF(D4737&gt;$D$5,0,($D$5-D4737+1)/365),0)</f>
        <v>1</v>
      </c>
      <c r="R4737" s="28">
        <f>IF(OR(P4737=1,Q4737=1),IF(D4737+364&lt;=$D$5,(D4737+364-$D$4+1)/365,IF(D4737&gt;$D$4,($D$5-D4737+1)/365,$D$6/365)),0)</f>
        <v>0.11399264332825598</v>
      </c>
      <c r="S4737" s="28">
        <f>'Data &amp; Parameter'!$E$16*'Data &amp; Parameter'!$E$17*('Data &amp; Parameter'!$E$18+'Data &amp; Parameter'!$E$19)*'Data &amp; Parameter'!$E$20*'Data &amp; Parameter'!$E$37*R4737</f>
        <v>0.39631871965745985</v>
      </c>
      <c r="T4737" s="28">
        <f t="shared" si="73"/>
        <v>0.79264758190755191</v>
      </c>
    </row>
    <row r="4738" spans="1:20" ht="15.75" customHeight="1" x14ac:dyDescent="0.35">
      <c r="A4738">
        <v>4731</v>
      </c>
      <c r="B4738" s="76">
        <v>44260.392245370371</v>
      </c>
      <c r="C4738" s="1" t="s">
        <v>14985</v>
      </c>
      <c r="D4738" s="76">
        <v>44260.393171296295</v>
      </c>
      <c r="E4738" s="1" t="s">
        <v>14986</v>
      </c>
      <c r="F4738" s="1" t="s">
        <v>14987</v>
      </c>
      <c r="G4738" s="1" t="s">
        <v>123</v>
      </c>
      <c r="H4738" s="1" t="s">
        <v>124</v>
      </c>
      <c r="I4738" s="1" t="s">
        <v>125</v>
      </c>
      <c r="J4738" s="1" t="s">
        <v>14942</v>
      </c>
      <c r="K4738" s="1" t="s">
        <v>14969</v>
      </c>
      <c r="L4738">
        <f>ROUNDUP(IF(B4738&gt;$D$4,0,($D$4-B4738+1)/365),0)</f>
        <v>0</v>
      </c>
      <c r="M4738">
        <f>ROUNDUP(IF(B4738&gt;$D$5,0,($D$5-B4738+1)/365),0)</f>
        <v>1</v>
      </c>
      <c r="N4738" s="28">
        <f>IF(OR(L4738=1,M4738=1),IF(B4738+364&lt;=$D$5,(B4738+364-$D$4+1)/365,IF(B4738&gt;$D$4,($D$5-B4738+1)/365,$D$6/365)),0)</f>
        <v>0.11399384830035397</v>
      </c>
      <c r="O4738" s="28">
        <f>'Data &amp; Parameter'!$E$16*'Data &amp; Parameter'!$E$17*('Data &amp; Parameter'!$E$18+'Data &amp; Parameter'!$E$19)*'Data &amp; Parameter'!$E$20*'Data &amp; Parameter'!$E$37*N4738</f>
        <v>0.3963229089892023</v>
      </c>
      <c r="P4738">
        <f>ROUNDUP(IF(D4738&gt;$D$4,0,($D$4-D4738+1)/365),0)</f>
        <v>0</v>
      </c>
      <c r="Q4738">
        <f>ROUNDUP(IF(D4738&gt;$D$5,0,($D$5-D4738+1)/365),0)</f>
        <v>1</v>
      </c>
      <c r="R4738" s="28">
        <f>IF(OR(P4738=1,Q4738=1),IF(D4738+364&lt;=$D$5,(D4738+364-$D$4+1)/365,IF(D4738&gt;$D$4,($D$5-D4738+1)/365,$D$6/365)),0)</f>
        <v>0.11399131151700029</v>
      </c>
      <c r="S4738" s="28">
        <f>'Data &amp; Parameter'!$E$16*'Data &amp; Parameter'!$E$17*('Data &amp; Parameter'!$E$18+'Data &amp; Parameter'!$E$19)*'Data &amp; Parameter'!$E$20*'Data &amp; Parameter'!$E$37*R4738</f>
        <v>0.39631408934346529</v>
      </c>
      <c r="T4738" s="28">
        <f t="shared" si="73"/>
        <v>0.79263699833266754</v>
      </c>
    </row>
    <row r="4739" spans="1:20" ht="15.75" customHeight="1" x14ac:dyDescent="0.35">
      <c r="A4739">
        <v>4732</v>
      </c>
      <c r="B4739" s="76">
        <v>44260.395405092597</v>
      </c>
      <c r="C4739" s="1" t="s">
        <v>14988</v>
      </c>
      <c r="D4739" s="76">
        <v>44260.395949074074</v>
      </c>
      <c r="E4739" s="1" t="s">
        <v>14989</v>
      </c>
      <c r="F4739" s="1" t="s">
        <v>14990</v>
      </c>
      <c r="G4739" s="1" t="s">
        <v>123</v>
      </c>
      <c r="H4739" s="1" t="s">
        <v>124</v>
      </c>
      <c r="I4739" s="1" t="s">
        <v>125</v>
      </c>
      <c r="J4739" s="1" t="s">
        <v>14942</v>
      </c>
      <c r="K4739" s="1" t="s">
        <v>14969</v>
      </c>
      <c r="L4739">
        <f>ROUNDUP(IF(B4739&gt;$D$4,0,($D$4-B4739+1)/365),0)</f>
        <v>0</v>
      </c>
      <c r="M4739">
        <f>ROUNDUP(IF(B4739&gt;$D$5,0,($D$5-B4739+1)/365),0)</f>
        <v>1</v>
      </c>
      <c r="N4739" s="28">
        <f>IF(OR(L4739=1,M4739=1),IF(B4739+364&lt;=$D$5,(B4739+364-$D$4+1)/365,IF(B4739&gt;$D$4,($D$5-B4739+1)/365,$D$6/365)),0)</f>
        <v>0.11398519152713213</v>
      </c>
      <c r="O4739" s="28">
        <f>'Data &amp; Parameter'!$E$16*'Data &amp; Parameter'!$E$17*('Data &amp; Parameter'!$E$18+'Data &amp; Parameter'!$E$19)*'Data &amp; Parameter'!$E$20*'Data &amp; Parameter'!$E$37*N4739</f>
        <v>0.39629281194802951</v>
      </c>
      <c r="P4739">
        <f>ROUNDUP(IF(D4739&gt;$D$4,0,($D$4-D4739+1)/365),0)</f>
        <v>0</v>
      </c>
      <c r="Q4739">
        <f>ROUNDUP(IF(D4739&gt;$D$5,0,($D$5-D4739+1)/365),0)</f>
        <v>1</v>
      </c>
      <c r="R4739" s="28">
        <f>IF(OR(P4739=1,Q4739=1),IF(D4739+364&lt;=$D$5,(D4739+364-$D$4+1)/365,IF(D4739&gt;$D$4,($D$5-D4739+1)/365,$D$6/365)),0)</f>
        <v>0.1139837011669193</v>
      </c>
      <c r="S4739" s="28">
        <f>'Data &amp; Parameter'!$E$16*'Data &amp; Parameter'!$E$17*('Data &amp; Parameter'!$E$18+'Data &amp; Parameter'!$E$19)*'Data &amp; Parameter'!$E$20*'Data &amp; Parameter'!$E$37*R4739</f>
        <v>0.39628763040618498</v>
      </c>
      <c r="T4739" s="28">
        <f t="shared" si="73"/>
        <v>0.79258044235421443</v>
      </c>
    </row>
    <row r="4740" spans="1:20" ht="15.75" customHeight="1" x14ac:dyDescent="0.35">
      <c r="A4740">
        <v>4733</v>
      </c>
      <c r="B4740" s="76">
        <v>44260.400671296295</v>
      </c>
      <c r="C4740" s="1" t="s">
        <v>14991</v>
      </c>
      <c r="D4740" s="76">
        <v>44260.401597222226</v>
      </c>
      <c r="E4740" s="1" t="s">
        <v>14992</v>
      </c>
      <c r="F4740" s="1" t="s">
        <v>14993</v>
      </c>
      <c r="G4740" s="1" t="s">
        <v>123</v>
      </c>
      <c r="H4740" s="1" t="s">
        <v>124</v>
      </c>
      <c r="I4740" s="1" t="s">
        <v>125</v>
      </c>
      <c r="J4740" s="1" t="s">
        <v>14994</v>
      </c>
      <c r="K4740" s="1" t="s">
        <v>14994</v>
      </c>
      <c r="L4740">
        <f>ROUNDUP(IF(B4740&gt;$D$4,0,($D$4-B4740+1)/365),0)</f>
        <v>0</v>
      </c>
      <c r="M4740">
        <f>ROUNDUP(IF(B4740&gt;$D$5,0,($D$5-B4740+1)/365),0)</f>
        <v>1</v>
      </c>
      <c r="N4740" s="28">
        <f>IF(OR(L4740=1,M4740=1),IF(B4740+364&lt;=$D$5,(B4740+364-$D$4+1)/365,IF(B4740&gt;$D$4,($D$5-B4740+1)/365,$D$6/365)),0)</f>
        <v>0.1139707635717956</v>
      </c>
      <c r="O4740" s="28">
        <f>'Data &amp; Parameter'!$E$16*'Data &amp; Parameter'!$E$17*('Data &amp; Parameter'!$E$18+'Data &amp; Parameter'!$E$19)*'Data &amp; Parameter'!$E$20*'Data &amp; Parameter'!$E$37*N4740</f>
        <v>0.39624265021285698</v>
      </c>
      <c r="P4740">
        <f>ROUNDUP(IF(D4740&gt;$D$4,0,($D$4-D4740+1)/365),0)</f>
        <v>0</v>
      </c>
      <c r="Q4740">
        <f>ROUNDUP(IF(D4740&gt;$D$5,0,($D$5-D4740+1)/365),0)</f>
        <v>1</v>
      </c>
      <c r="R4740" s="28">
        <f>IF(OR(P4740=1,Q4740=1),IF(D4740+364&lt;=$D$5,(D4740+364-$D$4+1)/365,IF(D4740&gt;$D$4,($D$5-D4740+1)/365,$D$6/365)),0)</f>
        <v>0.11396822678842199</v>
      </c>
      <c r="S4740" s="28">
        <f>'Data &amp; Parameter'!$E$16*'Data &amp; Parameter'!$E$17*('Data &amp; Parameter'!$E$18+'Data &amp; Parameter'!$E$19)*'Data &amp; Parameter'!$E$20*'Data &amp; Parameter'!$E$37*R4740</f>
        <v>0.39623383056705069</v>
      </c>
      <c r="T4740" s="28">
        <f t="shared" si="73"/>
        <v>0.79247648077990762</v>
      </c>
    </row>
    <row r="4741" spans="1:20" ht="15.75" customHeight="1" x14ac:dyDescent="0.35">
      <c r="A4741">
        <v>4734</v>
      </c>
      <c r="B4741" s="76">
        <v>44260.404479166667</v>
      </c>
      <c r="C4741" s="1" t="s">
        <v>14995</v>
      </c>
      <c r="D4741" s="76">
        <v>44260.405162037037</v>
      </c>
      <c r="E4741" s="1" t="s">
        <v>14996</v>
      </c>
      <c r="F4741" s="1" t="s">
        <v>14997</v>
      </c>
      <c r="G4741" s="1" t="s">
        <v>123</v>
      </c>
      <c r="H4741" s="1" t="s">
        <v>124</v>
      </c>
      <c r="I4741" s="1" t="s">
        <v>125</v>
      </c>
      <c r="J4741" s="1" t="s">
        <v>14998</v>
      </c>
      <c r="K4741" s="1" t="s">
        <v>14998</v>
      </c>
      <c r="L4741">
        <f>ROUNDUP(IF(B4741&gt;$D$4,0,($D$4-B4741+1)/365),0)</f>
        <v>0</v>
      </c>
      <c r="M4741">
        <f>ROUNDUP(IF(B4741&gt;$D$5,0,($D$5-B4741+1)/365),0)</f>
        <v>1</v>
      </c>
      <c r="N4741" s="28">
        <f>IF(OR(L4741=1,M4741=1),IF(B4741+364&lt;=$D$5,(B4741+364-$D$4+1)/365,IF(B4741&gt;$D$4,($D$5-B4741+1)/365,$D$6/365)),0)</f>
        <v>0.11396033105022618</v>
      </c>
      <c r="O4741" s="28">
        <f>'Data &amp; Parameter'!$E$16*'Data &amp; Parameter'!$E$17*('Data &amp; Parameter'!$E$18+'Data &amp; Parameter'!$E$19)*'Data &amp; Parameter'!$E$20*'Data &amp; Parameter'!$E$37*N4741</f>
        <v>0.3962063794196683</v>
      </c>
      <c r="P4741">
        <f>ROUNDUP(IF(D4741&gt;$D$4,0,($D$4-D4741+1)/365),0)</f>
        <v>0</v>
      </c>
      <c r="Q4741">
        <f>ROUNDUP(IF(D4741&gt;$D$5,0,($D$5-D4741+1)/365),0)</f>
        <v>1</v>
      </c>
      <c r="R4741" s="28">
        <f>IF(OR(P4741=1,Q4741=1),IF(D4741+364&lt;=$D$5,(D4741+364-$D$4+1)/365,IF(D4741&gt;$D$4,($D$5-D4741+1)/365,$D$6/365)),0)</f>
        <v>0.11395846017250036</v>
      </c>
      <c r="S4741" s="28">
        <f>'Data &amp; Parameter'!$E$16*'Data &amp; Parameter'!$E$17*('Data &amp; Parameter'!$E$18+'Data &amp; Parameter'!$E$19)*'Data &amp; Parameter'!$E$20*'Data &amp; Parameter'!$E$37*R4741</f>
        <v>0.39619987493092862</v>
      </c>
      <c r="T4741" s="28">
        <f t="shared" si="73"/>
        <v>0.79240625435059697</v>
      </c>
    </row>
    <row r="4742" spans="1:20" ht="15.75" customHeight="1" x14ac:dyDescent="0.35">
      <c r="A4742">
        <v>4735</v>
      </c>
      <c r="B4742" s="76">
        <v>44260.406388888892</v>
      </c>
      <c r="C4742" s="1" t="s">
        <v>14999</v>
      </c>
      <c r="D4742" s="76">
        <v>44260.407048611116</v>
      </c>
      <c r="E4742" s="1" t="s">
        <v>15000</v>
      </c>
      <c r="F4742" s="1" t="s">
        <v>15001</v>
      </c>
      <c r="G4742" s="1" t="s">
        <v>123</v>
      </c>
      <c r="H4742" s="1" t="s">
        <v>124</v>
      </c>
      <c r="I4742" s="1" t="s">
        <v>125</v>
      </c>
      <c r="J4742" s="1" t="s">
        <v>14942</v>
      </c>
      <c r="K4742" s="1" t="s">
        <v>14969</v>
      </c>
      <c r="L4742">
        <f>ROUNDUP(IF(B4742&gt;$D$4,0,($D$4-B4742+1)/365),0)</f>
        <v>0</v>
      </c>
      <c r="M4742">
        <f>ROUNDUP(IF(B4742&gt;$D$5,0,($D$5-B4742+1)/365),0)</f>
        <v>1</v>
      </c>
      <c r="N4742" s="28">
        <f>IF(OR(L4742=1,M4742=1),IF(B4742+364&lt;=$D$5,(B4742+364-$D$4+1)/365,IF(B4742&gt;$D$4,($D$5-B4742+1)/365,$D$6/365)),0)</f>
        <v>0.11395509893454178</v>
      </c>
      <c r="O4742" s="28">
        <f>'Data &amp; Parameter'!$E$16*'Data &amp; Parameter'!$E$17*('Data &amp; Parameter'!$E$18+'Data &amp; Parameter'!$E$19)*'Data &amp; Parameter'!$E$20*'Data &amp; Parameter'!$E$37*N4742</f>
        <v>0.39618818890027513</v>
      </c>
      <c r="P4742">
        <f>ROUNDUP(IF(D4742&gt;$D$4,0,($D$4-D4742+1)/365),0)</f>
        <v>0</v>
      </c>
      <c r="Q4742">
        <f>ROUNDUP(IF(D4742&gt;$D$5,0,($D$5-D4742+1)/365),0)</f>
        <v>1</v>
      </c>
      <c r="R4742" s="28">
        <f>IF(OR(P4742=1,Q4742=1),IF(D4742+364&lt;=$D$5,(D4742+364-$D$4+1)/365,IF(D4742&gt;$D$4,($D$5-D4742+1)/365,$D$6/365)),0)</f>
        <v>0.1139532914763948</v>
      </c>
      <c r="S4742" s="28">
        <f>'Data &amp; Parameter'!$E$16*'Data &amp; Parameter'!$E$17*('Data &amp; Parameter'!$E$18+'Data &amp; Parameter'!$E$19)*'Data &amp; Parameter'!$E$20*'Data &amp; Parameter'!$E$37*R4742</f>
        <v>0.39618190490266147</v>
      </c>
      <c r="T4742" s="28">
        <f t="shared" si="73"/>
        <v>0.79237009380293655</v>
      </c>
    </row>
    <row r="4743" spans="1:20" ht="15.75" customHeight="1" x14ac:dyDescent="0.35">
      <c r="A4743">
        <v>4736</v>
      </c>
      <c r="B4743" s="76">
        <v>44260.408055555556</v>
      </c>
      <c r="C4743" s="1" t="s">
        <v>15002</v>
      </c>
      <c r="D4743" s="76">
        <v>44260.408518518518</v>
      </c>
      <c r="E4743" s="1" t="s">
        <v>15003</v>
      </c>
      <c r="F4743" s="1" t="s">
        <v>15004</v>
      </c>
      <c r="G4743" s="1" t="s">
        <v>123</v>
      </c>
      <c r="H4743" s="1" t="s">
        <v>124</v>
      </c>
      <c r="I4743" s="1" t="s">
        <v>125</v>
      </c>
      <c r="J4743" s="1" t="s">
        <v>14998</v>
      </c>
      <c r="K4743" s="1" t="s">
        <v>14998</v>
      </c>
      <c r="L4743">
        <f>ROUNDUP(IF(B4743&gt;$D$4,0,($D$4-B4743+1)/365),0)</f>
        <v>0</v>
      </c>
      <c r="M4743">
        <f>ROUNDUP(IF(B4743&gt;$D$5,0,($D$5-B4743+1)/365),0)</f>
        <v>1</v>
      </c>
      <c r="N4743" s="28">
        <f>IF(OR(L4743=1,M4743=1),IF(B4743+364&lt;=$D$5,(B4743+364-$D$4+1)/365,IF(B4743&gt;$D$4,($D$5-B4743+1)/365,$D$6/365)),0)</f>
        <v>0.11395053272450514</v>
      </c>
      <c r="O4743" s="28">
        <f>'Data &amp; Parameter'!$E$16*'Data &amp; Parameter'!$E$17*('Data &amp; Parameter'!$E$18+'Data &amp; Parameter'!$E$19)*'Data &amp; Parameter'!$E$20*'Data &amp; Parameter'!$E$37*N4743</f>
        <v>0.39617231353794846</v>
      </c>
      <c r="P4743">
        <f>ROUNDUP(IF(D4743&gt;$D$4,0,($D$4-D4743+1)/365),0)</f>
        <v>0</v>
      </c>
      <c r="Q4743">
        <f>ROUNDUP(IF(D4743&gt;$D$5,0,($D$5-D4743+1)/365),0)</f>
        <v>1</v>
      </c>
      <c r="R4743" s="28">
        <f>IF(OR(P4743=1,Q4743=1),IF(D4743+364&lt;=$D$5,(D4743+364-$D$4+1)/365,IF(D4743&gt;$D$4,($D$5-D4743+1)/365,$D$6/365)),0)</f>
        <v>0.11394926433282832</v>
      </c>
      <c r="S4743" s="28">
        <f>'Data &amp; Parameter'!$E$16*'Data &amp; Parameter'!$E$17*('Data &amp; Parameter'!$E$18+'Data &amp; Parameter'!$E$19)*'Data &amp; Parameter'!$E$20*'Data &amp; Parameter'!$E$37*R4743</f>
        <v>0.39616790371508004</v>
      </c>
      <c r="T4743" s="28">
        <f t="shared" si="73"/>
        <v>0.7923402172530285</v>
      </c>
    </row>
    <row r="4744" spans="1:20" ht="15.75" customHeight="1" x14ac:dyDescent="0.35">
      <c r="A4744">
        <v>4737</v>
      </c>
      <c r="B4744" s="76">
        <v>44260.409571759257</v>
      </c>
      <c r="C4744" s="1" t="s">
        <v>15005</v>
      </c>
      <c r="D4744" s="76">
        <v>44260.410254629634</v>
      </c>
      <c r="E4744" s="1" t="s">
        <v>15006</v>
      </c>
      <c r="F4744" s="1" t="s">
        <v>15007</v>
      </c>
      <c r="G4744" s="1" t="s">
        <v>123</v>
      </c>
      <c r="H4744" s="1" t="s">
        <v>124</v>
      </c>
      <c r="I4744" s="1" t="s">
        <v>125</v>
      </c>
      <c r="J4744" s="1" t="s">
        <v>15008</v>
      </c>
      <c r="K4744" s="1" t="s">
        <v>14969</v>
      </c>
      <c r="L4744">
        <f>ROUNDUP(IF(B4744&gt;$D$4,0,($D$4-B4744+1)/365),0)</f>
        <v>0</v>
      </c>
      <c r="M4744">
        <f>ROUNDUP(IF(B4744&gt;$D$5,0,($D$5-B4744+1)/365),0)</f>
        <v>1</v>
      </c>
      <c r="N4744" s="28">
        <f>IF(OR(L4744=1,M4744=1),IF(B4744+364&lt;=$D$5,(B4744+364-$D$4+1)/365,IF(B4744&gt;$D$4,($D$5-B4744+1)/365,$D$6/365)),0)</f>
        <v>0.113946378741761</v>
      </c>
      <c r="O4744" s="28">
        <f>'Data &amp; Parameter'!$E$16*'Data &amp; Parameter'!$E$17*('Data &amp; Parameter'!$E$18+'Data &amp; Parameter'!$E$19)*'Data &amp; Parameter'!$E$20*'Data &amp; Parameter'!$E$37*N4744</f>
        <v>0.39615787136804548</v>
      </c>
      <c r="P4744">
        <f>ROUNDUP(IF(D4744&gt;$D$4,0,($D$4-D4744+1)/365),0)</f>
        <v>0</v>
      </c>
      <c r="Q4744">
        <f>ROUNDUP(IF(D4744&gt;$D$5,0,($D$5-D4744+1)/365),0)</f>
        <v>1</v>
      </c>
      <c r="R4744" s="28">
        <f>IF(OR(P4744=1,Q4744=1),IF(D4744+364&lt;=$D$5,(D4744+364-$D$4+1)/365,IF(D4744&gt;$D$4,($D$5-D4744+1)/365,$D$6/365)),0)</f>
        <v>0.11394450786401523</v>
      </c>
      <c r="S4744" s="28">
        <f>'Data &amp; Parameter'!$E$16*'Data &amp; Parameter'!$E$17*('Data &amp; Parameter'!$E$18+'Data &amp; Parameter'!$E$19)*'Data &amp; Parameter'!$E$20*'Data &amp; Parameter'!$E$37*R4744</f>
        <v>0.39615136687923647</v>
      </c>
      <c r="T4744" s="28">
        <f t="shared" si="73"/>
        <v>0.79230923824728194</v>
      </c>
    </row>
    <row r="4745" spans="1:20" ht="15.75" customHeight="1" x14ac:dyDescent="0.35">
      <c r="A4745">
        <v>4738</v>
      </c>
      <c r="B4745" s="76">
        <v>44260.410497685181</v>
      </c>
      <c r="C4745" s="1" t="s">
        <v>15009</v>
      </c>
      <c r="D4745" s="76">
        <v>44260.411180555559</v>
      </c>
      <c r="E4745" s="1" t="s">
        <v>15010</v>
      </c>
      <c r="F4745" s="1" t="s">
        <v>15011</v>
      </c>
      <c r="G4745" s="1" t="s">
        <v>123</v>
      </c>
      <c r="H4745" s="1" t="s">
        <v>124</v>
      </c>
      <c r="I4745" s="1" t="s">
        <v>125</v>
      </c>
      <c r="J4745" s="1" t="s">
        <v>14998</v>
      </c>
      <c r="K4745" s="1" t="s">
        <v>15012</v>
      </c>
      <c r="L4745">
        <f>ROUNDUP(IF(B4745&gt;$D$4,0,($D$4-B4745+1)/365),0)</f>
        <v>0</v>
      </c>
      <c r="M4745">
        <f>ROUNDUP(IF(B4745&gt;$D$5,0,($D$5-B4745+1)/365),0)</f>
        <v>1</v>
      </c>
      <c r="N4745" s="28">
        <f>IF(OR(L4745=1,M4745=1),IF(B4745+364&lt;=$D$5,(B4745+364-$D$4+1)/365,IF(B4745&gt;$D$4,($D$5-B4745+1)/365,$D$6/365)),0)</f>
        <v>0.11394384195840733</v>
      </c>
      <c r="O4745" s="28">
        <f>'Data &amp; Parameter'!$E$16*'Data &amp; Parameter'!$E$17*('Data &amp; Parameter'!$E$18+'Data &amp; Parameter'!$E$19)*'Data &amp; Parameter'!$E$20*'Data &amp; Parameter'!$E$37*N4745</f>
        <v>0.39614905172230852</v>
      </c>
      <c r="P4745">
        <f>ROUNDUP(IF(D4745&gt;$D$4,0,($D$4-D4745+1)/365),0)</f>
        <v>0</v>
      </c>
      <c r="Q4745">
        <f>ROUNDUP(IF(D4745&gt;$D$5,0,($D$5-D4745+1)/365),0)</f>
        <v>1</v>
      </c>
      <c r="R4745" s="28">
        <f>IF(OR(P4745=1,Q4745=1),IF(D4745+364&lt;=$D$5,(D4745+364-$D$4+1)/365,IF(D4745&gt;$D$4,($D$5-D4745+1)/365,$D$6/365)),0)</f>
        <v>0.11394197108066156</v>
      </c>
      <c r="S4745" s="28">
        <f>'Data &amp; Parameter'!$E$16*'Data &amp; Parameter'!$E$17*('Data &amp; Parameter'!$E$18+'Data &amp; Parameter'!$E$19)*'Data &amp; Parameter'!$E$20*'Data &amp; Parameter'!$E$37*R4745</f>
        <v>0.39614254723349951</v>
      </c>
      <c r="T4745" s="28">
        <f t="shared" ref="T4745:T4808" si="74">O4745+S4745</f>
        <v>0.79229159895580803</v>
      </c>
    </row>
    <row r="4746" spans="1:20" ht="15.75" customHeight="1" x14ac:dyDescent="0.35">
      <c r="A4746">
        <v>4739</v>
      </c>
      <c r="B4746" s="76">
        <v>44260.413159722222</v>
      </c>
      <c r="C4746" s="1" t="s">
        <v>15013</v>
      </c>
      <c r="D4746" s="76">
        <v>44260.413599537038</v>
      </c>
      <c r="E4746" s="1" t="s">
        <v>15014</v>
      </c>
      <c r="F4746" s="1" t="s">
        <v>15015</v>
      </c>
      <c r="G4746" s="1" t="s">
        <v>123</v>
      </c>
      <c r="H4746" s="1" t="s">
        <v>124</v>
      </c>
      <c r="I4746" s="1" t="s">
        <v>125</v>
      </c>
      <c r="J4746" s="1" t="s">
        <v>15008</v>
      </c>
      <c r="K4746" s="1" t="s">
        <v>14969</v>
      </c>
      <c r="L4746">
        <f>ROUNDUP(IF(B4746&gt;$D$4,0,($D$4-B4746+1)/365),0)</f>
        <v>0</v>
      </c>
      <c r="M4746">
        <f>ROUNDUP(IF(B4746&gt;$D$5,0,($D$5-B4746+1)/365),0)</f>
        <v>1</v>
      </c>
      <c r="N4746" s="28">
        <f>IF(OR(L4746=1,M4746=1),IF(B4746+364&lt;=$D$5,(B4746+364-$D$4+1)/365,IF(B4746&gt;$D$4,($D$5-B4746+1)/365,$D$6/365)),0)</f>
        <v>0.11393654870624058</v>
      </c>
      <c r="O4746" s="28">
        <f>'Data &amp; Parameter'!$E$16*'Data &amp; Parameter'!$E$17*('Data &amp; Parameter'!$E$18+'Data &amp; Parameter'!$E$19)*'Data &amp; Parameter'!$E$20*'Data &amp; Parameter'!$E$37*N4746</f>
        <v>0.39612369524072805</v>
      </c>
      <c r="P4746">
        <f>ROUNDUP(IF(D4746&gt;$D$4,0,($D$4-D4746+1)/365),0)</f>
        <v>0</v>
      </c>
      <c r="Q4746">
        <f>ROUNDUP(IF(D4746&gt;$D$5,0,($D$5-D4746+1)/365),0)</f>
        <v>1</v>
      </c>
      <c r="R4746" s="28">
        <f>IF(OR(P4746=1,Q4746=1),IF(D4746+364&lt;=$D$5,(D4746+364-$D$4+1)/365,IF(D4746&gt;$D$4,($D$5-D4746+1)/365,$D$6/365)),0)</f>
        <v>0.11393534373414259</v>
      </c>
      <c r="S4746" s="28">
        <f>'Data &amp; Parameter'!$E$16*'Data &amp; Parameter'!$E$17*('Data &amp; Parameter'!$E$18+'Data &amp; Parameter'!$E$19)*'Data &amp; Parameter'!$E$20*'Data &amp; Parameter'!$E$37*R4746</f>
        <v>0.39611950590898559</v>
      </c>
      <c r="T4746" s="28">
        <f t="shared" si="74"/>
        <v>0.79224320114971358</v>
      </c>
    </row>
    <row r="4747" spans="1:20" ht="15.75" customHeight="1" x14ac:dyDescent="0.35">
      <c r="A4747">
        <v>4740</v>
      </c>
      <c r="B4747" s="76">
        <v>44260.413449074069</v>
      </c>
      <c r="C4747" s="1" t="s">
        <v>15016</v>
      </c>
      <c r="D4747" s="76">
        <v>44260.4137962963</v>
      </c>
      <c r="E4747" s="1" t="s">
        <v>15017</v>
      </c>
      <c r="F4747" s="1" t="s">
        <v>15018</v>
      </c>
      <c r="G4747" s="1" t="s">
        <v>123</v>
      </c>
      <c r="H4747" s="1" t="s">
        <v>124</v>
      </c>
      <c r="I4747" s="1" t="s">
        <v>125</v>
      </c>
      <c r="J4747" s="1" t="s">
        <v>14998</v>
      </c>
      <c r="K4747" s="1" t="s">
        <v>15012</v>
      </c>
      <c r="L4747">
        <f>ROUNDUP(IF(B4747&gt;$D$4,0,($D$4-B4747+1)/365),0)</f>
        <v>0</v>
      </c>
      <c r="M4747">
        <f>ROUNDUP(IF(B4747&gt;$D$5,0,($D$5-B4747+1)/365),0)</f>
        <v>1</v>
      </c>
      <c r="N4747" s="28">
        <f>IF(OR(L4747=1,M4747=1),IF(B4747+364&lt;=$D$5,(B4747+364-$D$4+1)/365,IF(B4747&gt;$D$4,($D$5-B4747+1)/365,$D$6/365)),0)</f>
        <v>0.11393575596145501</v>
      </c>
      <c r="O4747" s="28">
        <f>'Data &amp; Parameter'!$E$16*'Data &amp; Parameter'!$E$17*('Data &amp; Parameter'!$E$18+'Data &amp; Parameter'!$E$19)*'Data &amp; Parameter'!$E$20*'Data &amp; Parameter'!$E$37*N4747</f>
        <v>0.39612093910147855</v>
      </c>
      <c r="P4747">
        <f>ROUNDUP(IF(D4747&gt;$D$4,0,($D$4-D4747+1)/365),0)</f>
        <v>0</v>
      </c>
      <c r="Q4747">
        <f>ROUNDUP(IF(D4747&gt;$D$5,0,($D$5-D4747+1)/365),0)</f>
        <v>1</v>
      </c>
      <c r="R4747" s="28">
        <f>IF(OR(P4747=1,Q4747=1),IF(D4747+364&lt;=$D$5,(D4747+364-$D$4+1)/365,IF(D4747&gt;$D$4,($D$5-D4747+1)/365,$D$6/365)),0)</f>
        <v>0.11393480466767246</v>
      </c>
      <c r="S4747" s="28">
        <f>'Data &amp; Parameter'!$E$16*'Data &amp; Parameter'!$E$17*('Data &amp; Parameter'!$E$18+'Data &amp; Parameter'!$E$19)*'Data &amp; Parameter'!$E$20*'Data &amp; Parameter'!$E$37*R4747</f>
        <v>0.39611763173424053</v>
      </c>
      <c r="T4747" s="28">
        <f t="shared" si="74"/>
        <v>0.79223857083571914</v>
      </c>
    </row>
    <row r="4748" spans="1:20" ht="15.75" customHeight="1" x14ac:dyDescent="0.35">
      <c r="A4748">
        <v>4741</v>
      </c>
      <c r="B4748" s="76">
        <v>44260.415717592594</v>
      </c>
      <c r="C4748" s="1" t="s">
        <v>15019</v>
      </c>
      <c r="D4748" s="76">
        <v>44260.416331018518</v>
      </c>
      <c r="E4748" s="1" t="s">
        <v>15020</v>
      </c>
      <c r="F4748" s="1" t="s">
        <v>15021</v>
      </c>
      <c r="G4748" s="1" t="s">
        <v>123</v>
      </c>
      <c r="H4748" s="1" t="s">
        <v>124</v>
      </c>
      <c r="I4748" s="1" t="s">
        <v>125</v>
      </c>
      <c r="J4748" s="1" t="s">
        <v>14998</v>
      </c>
      <c r="K4748" s="1" t="s">
        <v>15012</v>
      </c>
      <c r="L4748">
        <f>ROUNDUP(IF(B4748&gt;$D$4,0,($D$4-B4748+1)/365),0)</f>
        <v>0</v>
      </c>
      <c r="M4748">
        <f>ROUNDUP(IF(B4748&gt;$D$5,0,($D$5-B4748+1)/365),0)</f>
        <v>1</v>
      </c>
      <c r="N4748" s="28">
        <f>IF(OR(L4748=1,M4748=1),IF(B4748+364&lt;=$D$5,(B4748+364-$D$4+1)/365,IF(B4748&gt;$D$4,($D$5-B4748+1)/365,$D$6/365)),0)</f>
        <v>0.11392954084220859</v>
      </c>
      <c r="O4748" s="28">
        <f>'Data &amp; Parameter'!$E$16*'Data &amp; Parameter'!$E$17*('Data &amp; Parameter'!$E$18+'Data &amp; Parameter'!$E$19)*'Data &amp; Parameter'!$E$20*'Data &amp; Parameter'!$E$37*N4748</f>
        <v>0.39609933096931893</v>
      </c>
      <c r="P4748">
        <f>ROUNDUP(IF(D4748&gt;$D$4,0,($D$4-D4748+1)/365),0)</f>
        <v>0</v>
      </c>
      <c r="Q4748">
        <f>ROUNDUP(IF(D4748&gt;$D$5,0,($D$5-D4748+1)/365),0)</f>
        <v>1</v>
      </c>
      <c r="R4748" s="28">
        <f>IF(OR(P4748=1,Q4748=1),IF(D4748+364&lt;=$D$5,(D4748+364-$D$4+1)/365,IF(D4748&gt;$D$4,($D$5-D4748+1)/365,$D$6/365)),0)</f>
        <v>0.11392786022323927</v>
      </c>
      <c r="S4748" s="28">
        <f>'Data &amp; Parameter'!$E$16*'Data &amp; Parameter'!$E$17*('Data &amp; Parameter'!$E$18+'Data &amp; Parameter'!$E$19)*'Data &amp; Parameter'!$E$20*'Data &amp; Parameter'!$E$37*R4748</f>
        <v>0.39609348795402682</v>
      </c>
      <c r="T4748" s="28">
        <f t="shared" si="74"/>
        <v>0.79219281892334581</v>
      </c>
    </row>
    <row r="4749" spans="1:20" ht="15.75" customHeight="1" x14ac:dyDescent="0.35">
      <c r="A4749">
        <v>4742</v>
      </c>
      <c r="B4749" s="76">
        <v>44260.416122685187</v>
      </c>
      <c r="C4749" s="1" t="s">
        <v>15022</v>
      </c>
      <c r="D4749" s="76">
        <v>44260.416527777779</v>
      </c>
      <c r="E4749" s="1" t="s">
        <v>15023</v>
      </c>
      <c r="F4749" s="1" t="s">
        <v>15024</v>
      </c>
      <c r="G4749" s="1" t="s">
        <v>123</v>
      </c>
      <c r="H4749" s="1" t="s">
        <v>124</v>
      </c>
      <c r="I4749" s="1" t="s">
        <v>125</v>
      </c>
      <c r="J4749" s="1" t="s">
        <v>14942</v>
      </c>
      <c r="K4749" s="1" t="s">
        <v>14969</v>
      </c>
      <c r="L4749">
        <f>ROUNDUP(IF(B4749&gt;$D$4,0,($D$4-B4749+1)/365),0)</f>
        <v>0</v>
      </c>
      <c r="M4749">
        <f>ROUNDUP(IF(B4749&gt;$D$5,0,($D$5-B4749+1)/365),0)</f>
        <v>1</v>
      </c>
      <c r="N4749" s="28">
        <f>IF(OR(L4749=1,M4749=1),IF(B4749+364&lt;=$D$5,(B4749+364-$D$4+1)/365,IF(B4749&gt;$D$4,($D$5-B4749+1)/365,$D$6/365)),0)</f>
        <v>0.11392843099948886</v>
      </c>
      <c r="O4749" s="28">
        <f>'Data &amp; Parameter'!$E$16*'Data &amp; Parameter'!$E$17*('Data &amp; Parameter'!$E$18+'Data &amp; Parameter'!$E$19)*'Data &amp; Parameter'!$E$20*'Data &amp; Parameter'!$E$37*N4749</f>
        <v>0.39609547237430032</v>
      </c>
      <c r="P4749">
        <f>ROUNDUP(IF(D4749&gt;$D$4,0,($D$4-D4749+1)/365),0)</f>
        <v>0</v>
      </c>
      <c r="Q4749">
        <f>ROUNDUP(IF(D4749&gt;$D$5,0,($D$5-D4749+1)/365),0)</f>
        <v>1</v>
      </c>
      <c r="R4749" s="28">
        <f>IF(OR(P4749=1,Q4749=1),IF(D4749+364&lt;=$D$5,(D4749+364-$D$4+1)/365,IF(D4749&gt;$D$4,($D$5-D4749+1)/365,$D$6/365)),0)</f>
        <v>0.11392732115676914</v>
      </c>
      <c r="S4749" s="28">
        <f>'Data &amp; Parameter'!$E$16*'Data &amp; Parameter'!$E$17*('Data &amp; Parameter'!$E$18+'Data &amp; Parameter'!$E$19)*'Data &amp; Parameter'!$E$20*'Data &amp; Parameter'!$E$37*R4749</f>
        <v>0.3960916137792817</v>
      </c>
      <c r="T4749" s="28">
        <f t="shared" si="74"/>
        <v>0.79218708615358202</v>
      </c>
    </row>
    <row r="4750" spans="1:20" ht="15.75" customHeight="1" x14ac:dyDescent="0.35">
      <c r="A4750">
        <v>4743</v>
      </c>
      <c r="B4750" s="76">
        <v>44260.419259259259</v>
      </c>
      <c r="C4750" s="1" t="s">
        <v>15025</v>
      </c>
      <c r="D4750" s="76">
        <v>44260.420046296298</v>
      </c>
      <c r="E4750" s="1" t="s">
        <v>15026</v>
      </c>
      <c r="F4750" s="1" t="s">
        <v>15027</v>
      </c>
      <c r="G4750" s="1" t="s">
        <v>123</v>
      </c>
      <c r="H4750" s="1" t="s">
        <v>124</v>
      </c>
      <c r="I4750" s="1" t="s">
        <v>125</v>
      </c>
      <c r="J4750" s="1" t="s">
        <v>14942</v>
      </c>
      <c r="K4750" s="1" t="s">
        <v>14969</v>
      </c>
      <c r="L4750">
        <f>ROUNDUP(IF(B4750&gt;$D$4,0,($D$4-B4750+1)/365),0)</f>
        <v>0</v>
      </c>
      <c r="M4750">
        <f>ROUNDUP(IF(B4750&gt;$D$5,0,($D$5-B4750+1)/365),0)</f>
        <v>1</v>
      </c>
      <c r="N4750" s="28">
        <f>IF(OR(L4750=1,M4750=1),IF(B4750+364&lt;=$D$5,(B4750+364-$D$4+1)/365,IF(B4750&gt;$D$4,($D$5-B4750+1)/365,$D$6/365)),0)</f>
        <v>0.11391983764586582</v>
      </c>
      <c r="O4750" s="28">
        <f>'Data &amp; Parameter'!$E$16*'Data &amp; Parameter'!$E$17*('Data &amp; Parameter'!$E$18+'Data &amp; Parameter'!$E$19)*'Data &amp; Parameter'!$E$20*'Data &amp; Parameter'!$E$37*N4750</f>
        <v>0.39606559582432294</v>
      </c>
      <c r="P4750">
        <f>ROUNDUP(IF(D4750&gt;$D$4,0,($D$4-D4750+1)/365),0)</f>
        <v>0</v>
      </c>
      <c r="Q4750">
        <f>ROUNDUP(IF(D4750&gt;$D$5,0,($D$5-D4750+1)/365),0)</f>
        <v>1</v>
      </c>
      <c r="R4750" s="28">
        <f>IF(OR(P4750=1,Q4750=1),IF(D4750+364&lt;=$D$5,(D4750+364-$D$4+1)/365,IF(D4750&gt;$D$4,($D$5-D4750+1)/365,$D$6/365)),0)</f>
        <v>0.11391768138000521</v>
      </c>
      <c r="S4750" s="28">
        <f>'Data &amp; Parameter'!$E$16*'Data &amp; Parameter'!$E$17*('Data &amp; Parameter'!$E$18+'Data &amp; Parameter'!$E$19)*'Data &amp; Parameter'!$E$20*'Data &amp; Parameter'!$E$37*R4750</f>
        <v>0.39605809912541184</v>
      </c>
      <c r="T4750" s="28">
        <f t="shared" si="74"/>
        <v>0.79212369494973478</v>
      </c>
    </row>
    <row r="4751" spans="1:20" ht="15.75" customHeight="1" x14ac:dyDescent="0.35">
      <c r="A4751">
        <v>4744</v>
      </c>
      <c r="B4751" s="76">
        <v>44260.421249999999</v>
      </c>
      <c r="C4751" s="1" t="s">
        <v>15028</v>
      </c>
      <c r="D4751" s="76">
        <v>44260.421666666662</v>
      </c>
      <c r="E4751" s="1" t="s">
        <v>15029</v>
      </c>
      <c r="F4751" s="1" t="s">
        <v>15030</v>
      </c>
      <c r="G4751" s="1" t="s">
        <v>123</v>
      </c>
      <c r="H4751" s="1" t="s">
        <v>124</v>
      </c>
      <c r="I4751" s="1" t="s">
        <v>125</v>
      </c>
      <c r="J4751" s="1" t="s">
        <v>15031</v>
      </c>
      <c r="K4751" s="1" t="s">
        <v>14946</v>
      </c>
      <c r="L4751">
        <f>ROUNDUP(IF(B4751&gt;$D$4,0,($D$4-B4751+1)/365),0)</f>
        <v>0</v>
      </c>
      <c r="M4751">
        <f>ROUNDUP(IF(B4751&gt;$D$5,0,($D$5-B4751+1)/365),0)</f>
        <v>1</v>
      </c>
      <c r="N4751" s="28">
        <f>IF(OR(L4751=1,M4751=1),IF(B4751+364&lt;=$D$5,(B4751+364-$D$4+1)/365,IF(B4751&gt;$D$4,($D$5-B4751+1)/365,$D$6/365)),0)</f>
        <v>0.11391438356164543</v>
      </c>
      <c r="O4751" s="28">
        <f>'Data &amp; Parameter'!$E$16*'Data &amp; Parameter'!$E$17*('Data &amp; Parameter'!$E$18+'Data &amp; Parameter'!$E$19)*'Data &amp; Parameter'!$E$20*'Data &amp; Parameter'!$E$37*N4751</f>
        <v>0.39604663358595371</v>
      </c>
      <c r="P4751">
        <f>ROUNDUP(IF(D4751&gt;$D$4,0,($D$4-D4751+1)/365),0)</f>
        <v>0</v>
      </c>
      <c r="Q4751">
        <f>ROUNDUP(IF(D4751&gt;$D$5,0,($D$5-D4751+1)/365),0)</f>
        <v>1</v>
      </c>
      <c r="R4751" s="28">
        <f>IF(OR(P4751=1,Q4751=1),IF(D4751+364&lt;=$D$5,(D4751+364-$D$4+1)/365,IF(D4751&gt;$D$4,($D$5-D4751+1)/365,$D$6/365)),0)</f>
        <v>0.11391324200914624</v>
      </c>
      <c r="S4751" s="28">
        <f>'Data &amp; Parameter'!$E$16*'Data &amp; Parameter'!$E$17*('Data &amp; Parameter'!$E$18+'Data &amp; Parameter'!$E$19)*'Data &amp; Parameter'!$E$20*'Data &amp; Parameter'!$E$37*R4751</f>
        <v>0.39604266474540673</v>
      </c>
      <c r="T4751" s="28">
        <f t="shared" si="74"/>
        <v>0.79208929833136044</v>
      </c>
    </row>
    <row r="4752" spans="1:20" ht="15.75" customHeight="1" x14ac:dyDescent="0.35">
      <c r="A4752">
        <v>4745</v>
      </c>
      <c r="B4752" s="76">
        <v>44260.422685185185</v>
      </c>
      <c r="C4752" s="1" t="s">
        <v>15032</v>
      </c>
      <c r="D4752" s="76">
        <v>44260.423263888893</v>
      </c>
      <c r="E4752" s="1" t="s">
        <v>15033</v>
      </c>
      <c r="F4752" s="1" t="s">
        <v>15034</v>
      </c>
      <c r="G4752" s="1" t="s">
        <v>123</v>
      </c>
      <c r="H4752" s="1" t="s">
        <v>124</v>
      </c>
      <c r="I4752" s="1" t="s">
        <v>125</v>
      </c>
      <c r="J4752" s="1" t="s">
        <v>14942</v>
      </c>
      <c r="K4752" s="1" t="s">
        <v>14969</v>
      </c>
      <c r="L4752">
        <f>ROUNDUP(IF(B4752&gt;$D$4,0,($D$4-B4752+1)/365),0)</f>
        <v>0</v>
      </c>
      <c r="M4752">
        <f>ROUNDUP(IF(B4752&gt;$D$5,0,($D$5-B4752+1)/365),0)</f>
        <v>1</v>
      </c>
      <c r="N4752" s="28">
        <f>IF(OR(L4752=1,M4752=1),IF(B4752+364&lt;=$D$5,(B4752+364-$D$4+1)/365,IF(B4752&gt;$D$4,($D$5-B4752+1)/365,$D$6/365)),0)</f>
        <v>0.11391045154743726</v>
      </c>
      <c r="O4752" s="28">
        <f>'Data &amp; Parameter'!$E$16*'Data &amp; Parameter'!$E$17*('Data &amp; Parameter'!$E$18+'Data &amp; Parameter'!$E$19)*'Data &amp; Parameter'!$E$20*'Data &amp; Parameter'!$E$37*N4752</f>
        <v>0.39603296313502673</v>
      </c>
      <c r="P4752">
        <f>ROUNDUP(IF(D4752&gt;$D$4,0,($D$4-D4752+1)/365),0)</f>
        <v>0</v>
      </c>
      <c r="Q4752">
        <f>ROUNDUP(IF(D4752&gt;$D$5,0,($D$5-D4752+1)/365),0)</f>
        <v>1</v>
      </c>
      <c r="R4752" s="28">
        <f>IF(OR(P4752=1,Q4752=1),IF(D4752+364&lt;=$D$5,(D4752+364-$D$4+1)/365,IF(D4752&gt;$D$4,($D$5-D4752+1)/365,$D$6/365)),0)</f>
        <v>0.11390886605782626</v>
      </c>
      <c r="S4752" s="28">
        <f>'Data &amp; Parameter'!$E$16*'Data &amp; Parameter'!$E$17*('Data &amp; Parameter'!$E$18+'Data &amp; Parameter'!$E$19)*'Data &amp; Parameter'!$E$20*'Data &amp; Parameter'!$E$37*R4752</f>
        <v>0.39602745085638913</v>
      </c>
      <c r="T4752" s="28">
        <f t="shared" si="74"/>
        <v>0.7920604139914158</v>
      </c>
    </row>
    <row r="4753" spans="1:20" ht="15.75" customHeight="1" x14ac:dyDescent="0.35">
      <c r="A4753">
        <v>4746</v>
      </c>
      <c r="B4753" s="76">
        <v>44260.425428240742</v>
      </c>
      <c r="C4753" s="1" t="s">
        <v>15035</v>
      </c>
      <c r="D4753" s="76">
        <v>44260.426053240742</v>
      </c>
      <c r="E4753" s="1" t="s">
        <v>15036</v>
      </c>
      <c r="F4753" s="1" t="s">
        <v>15037</v>
      </c>
      <c r="G4753" s="1" t="s">
        <v>123</v>
      </c>
      <c r="H4753" s="1" t="s">
        <v>124</v>
      </c>
      <c r="I4753" s="1" t="s">
        <v>125</v>
      </c>
      <c r="J4753" s="1" t="s">
        <v>15031</v>
      </c>
      <c r="K4753" s="1" t="s">
        <v>14946</v>
      </c>
      <c r="L4753">
        <f>ROUNDUP(IF(B4753&gt;$D$4,0,($D$4-B4753+1)/365),0)</f>
        <v>0</v>
      </c>
      <c r="M4753">
        <f>ROUNDUP(IF(B4753&gt;$D$5,0,($D$5-B4753+1)/365),0)</f>
        <v>1</v>
      </c>
      <c r="N4753" s="28">
        <f>IF(OR(L4753=1,M4753=1),IF(B4753+364&lt;=$D$5,(B4753+364-$D$4+1)/365,IF(B4753&gt;$D$4,($D$5-B4753+1)/365,$D$6/365)),0)</f>
        <v>0.11390293632673454</v>
      </c>
      <c r="O4753" s="28">
        <f>'Data &amp; Parameter'!$E$16*'Data &amp; Parameter'!$E$17*('Data &amp; Parameter'!$E$18+'Data &amp; Parameter'!$E$19)*'Data &amp; Parameter'!$E$20*'Data &amp; Parameter'!$E$37*N4753</f>
        <v>0.39600683493447025</v>
      </c>
      <c r="P4753">
        <f>ROUNDUP(IF(D4753&gt;$D$4,0,($D$4-D4753+1)/365),0)</f>
        <v>0</v>
      </c>
      <c r="Q4753">
        <f>ROUNDUP(IF(D4753&gt;$D$5,0,($D$5-D4753+1)/365),0)</f>
        <v>1</v>
      </c>
      <c r="R4753" s="28">
        <f>IF(OR(P4753=1,Q4753=1),IF(D4753+364&lt;=$D$5,(D4753+364-$D$4+1)/365,IF(D4753&gt;$D$4,($D$5-D4753+1)/365,$D$6/365)),0)</f>
        <v>0.11390122399796582</v>
      </c>
      <c r="S4753" s="28">
        <f>'Data &amp; Parameter'!$E$16*'Data &amp; Parameter'!$E$17*('Data &amp; Parameter'!$E$18+'Data &amp; Parameter'!$E$19)*'Data &amp; Parameter'!$E$20*'Data &amp; Parameter'!$E$37*R4753</f>
        <v>0.39600088167358044</v>
      </c>
      <c r="T4753" s="28">
        <f t="shared" si="74"/>
        <v>0.79200771660805069</v>
      </c>
    </row>
    <row r="4754" spans="1:20" ht="15.75" customHeight="1" x14ac:dyDescent="0.35">
      <c r="A4754">
        <v>4747</v>
      </c>
      <c r="B4754" s="76">
        <v>44260.425532407404</v>
      </c>
      <c r="C4754" s="1" t="s">
        <v>15038</v>
      </c>
      <c r="D4754" s="76">
        <v>44260.426412037035</v>
      </c>
      <c r="E4754" s="1" t="s">
        <v>15039</v>
      </c>
      <c r="F4754" s="1" t="s">
        <v>15040</v>
      </c>
      <c r="G4754" s="1" t="s">
        <v>123</v>
      </c>
      <c r="H4754" s="1" t="s">
        <v>124</v>
      </c>
      <c r="I4754" s="1" t="s">
        <v>125</v>
      </c>
      <c r="J4754" s="1" t="s">
        <v>14942</v>
      </c>
      <c r="K4754" s="1" t="s">
        <v>14969</v>
      </c>
      <c r="L4754">
        <f>ROUNDUP(IF(B4754&gt;$D$4,0,($D$4-B4754+1)/365),0)</f>
        <v>0</v>
      </c>
      <c r="M4754">
        <f>ROUNDUP(IF(B4754&gt;$D$5,0,($D$5-B4754+1)/365),0)</f>
        <v>1</v>
      </c>
      <c r="N4754" s="28">
        <f>IF(OR(L4754=1,M4754=1),IF(B4754+364&lt;=$D$5,(B4754+364-$D$4+1)/365,IF(B4754&gt;$D$4,($D$5-B4754+1)/365,$D$6/365)),0)</f>
        <v>0.1139026509386197</v>
      </c>
      <c r="O4754" s="28">
        <f>'Data &amp; Parameter'!$E$16*'Data &amp; Parameter'!$E$17*('Data &amp; Parameter'!$E$18+'Data &amp; Parameter'!$E$19)*'Data &amp; Parameter'!$E$20*'Data &amp; Parameter'!$E$37*N4754</f>
        <v>0.39600584272436812</v>
      </c>
      <c r="P4754">
        <f>ROUNDUP(IF(D4754&gt;$D$4,0,($D$4-D4754+1)/365),0)</f>
        <v>0</v>
      </c>
      <c r="Q4754">
        <f>ROUNDUP(IF(D4754&gt;$D$5,0,($D$5-D4754+1)/365),0)</f>
        <v>1</v>
      </c>
      <c r="R4754" s="28">
        <f>IF(OR(P4754=1,Q4754=1),IF(D4754+364&lt;=$D$5,(D4754+364-$D$4+1)/365,IF(D4754&gt;$D$4,($D$5-D4754+1)/365,$D$6/365)),0)</f>
        <v>0.11390024099442374</v>
      </c>
      <c r="S4754" s="28">
        <f>'Data &amp; Parameter'!$E$16*'Data &amp; Parameter'!$E$17*('Data &amp; Parameter'!$E$18+'Data &amp; Parameter'!$E$19)*'Data &amp; Parameter'!$E$20*'Data &amp; Parameter'!$E$37*R4754</f>
        <v>0.39599746406088332</v>
      </c>
      <c r="T4754" s="28">
        <f t="shared" si="74"/>
        <v>0.79200330678525144</v>
      </c>
    </row>
    <row r="4755" spans="1:20" ht="15.75" customHeight="1" x14ac:dyDescent="0.35">
      <c r="A4755">
        <v>4748</v>
      </c>
      <c r="B4755" s="76">
        <v>44260.428240740745</v>
      </c>
      <c r="C4755" s="1" t="s">
        <v>15041</v>
      </c>
      <c r="D4755" s="76">
        <v>44260.428657407407</v>
      </c>
      <c r="E4755" s="1" t="s">
        <v>15042</v>
      </c>
      <c r="F4755" s="1" t="s">
        <v>15043</v>
      </c>
      <c r="G4755" s="1" t="s">
        <v>123</v>
      </c>
      <c r="H4755" s="1" t="s">
        <v>124</v>
      </c>
      <c r="I4755" s="1" t="s">
        <v>125</v>
      </c>
      <c r="J4755" s="1" t="s">
        <v>15031</v>
      </c>
      <c r="K4755" s="1" t="s">
        <v>14946</v>
      </c>
      <c r="L4755">
        <f>ROUNDUP(IF(B4755&gt;$D$4,0,($D$4-B4755+1)/365),0)</f>
        <v>0</v>
      </c>
      <c r="M4755">
        <f>ROUNDUP(IF(B4755&gt;$D$5,0,($D$5-B4755+1)/365),0)</f>
        <v>1</v>
      </c>
      <c r="N4755" s="28">
        <f>IF(OR(L4755=1,M4755=1),IF(B4755+364&lt;=$D$5,(B4755+364-$D$4+1)/365,IF(B4755&gt;$D$4,($D$5-B4755+1)/365,$D$6/365)),0)</f>
        <v>0.11389523084727531</v>
      </c>
      <c r="O4755" s="28">
        <f>'Data &amp; Parameter'!$E$16*'Data &amp; Parameter'!$E$17*('Data &amp; Parameter'!$E$18+'Data &amp; Parameter'!$E$19)*'Data &amp; Parameter'!$E$20*'Data &amp; Parameter'!$E$37*N4755</f>
        <v>0.39598004526046615</v>
      </c>
      <c r="P4755">
        <f>ROUNDUP(IF(D4755&gt;$D$4,0,($D$4-D4755+1)/365),0)</f>
        <v>0</v>
      </c>
      <c r="Q4755">
        <f>ROUNDUP(IF(D4755&gt;$D$5,0,($D$5-D4755+1)/365),0)</f>
        <v>1</v>
      </c>
      <c r="R4755" s="28">
        <f>IF(OR(P4755=1,Q4755=1),IF(D4755+364&lt;=$D$5,(D4755+364-$D$4+1)/365,IF(D4755&gt;$D$4,($D$5-D4755+1)/365,$D$6/365)),0)</f>
        <v>0.11389408929477611</v>
      </c>
      <c r="S4755" s="28">
        <f>'Data &amp; Parameter'!$E$16*'Data &amp; Parameter'!$E$17*('Data &amp; Parameter'!$E$18+'Data &amp; Parameter'!$E$19)*'Data &amp; Parameter'!$E$20*'Data &amp; Parameter'!$E$37*R4755</f>
        <v>0.39597607641991911</v>
      </c>
      <c r="T4755" s="28">
        <f t="shared" si="74"/>
        <v>0.79195612168038521</v>
      </c>
    </row>
    <row r="4756" spans="1:20" ht="15.75" customHeight="1" x14ac:dyDescent="0.35">
      <c r="A4756">
        <v>4749</v>
      </c>
      <c r="B4756" s="76">
        <v>44260.429270833338</v>
      </c>
      <c r="C4756" s="1" t="s">
        <v>15044</v>
      </c>
      <c r="D4756" s="76">
        <v>44260.429814814815</v>
      </c>
      <c r="E4756" s="1" t="s">
        <v>15045</v>
      </c>
      <c r="F4756" s="1" t="s">
        <v>15046</v>
      </c>
      <c r="G4756" s="1" t="s">
        <v>123</v>
      </c>
      <c r="H4756" s="1" t="s">
        <v>124</v>
      </c>
      <c r="I4756" s="1" t="s">
        <v>125</v>
      </c>
      <c r="J4756" s="1" t="s">
        <v>14942</v>
      </c>
      <c r="K4756" s="1" t="s">
        <v>14969</v>
      </c>
      <c r="L4756">
        <f>ROUNDUP(IF(B4756&gt;$D$4,0,($D$4-B4756+1)/365),0)</f>
        <v>0</v>
      </c>
      <c r="M4756">
        <f>ROUNDUP(IF(B4756&gt;$D$5,0,($D$5-B4756+1)/365),0)</f>
        <v>1</v>
      </c>
      <c r="N4756" s="28">
        <f>IF(OR(L4756=1,M4756=1),IF(B4756+364&lt;=$D$5,(B4756+364-$D$4+1)/365,IF(B4756&gt;$D$4,($D$5-B4756+1)/365,$D$6/365)),0)</f>
        <v>0.11389240867578686</v>
      </c>
      <c r="O4756" s="28">
        <f>'Data &amp; Parameter'!$E$16*'Data &amp; Parameter'!$E$17*('Data &amp; Parameter'!$E$18+'Data &amp; Parameter'!$E$19)*'Data &amp; Parameter'!$E$20*'Data &amp; Parameter'!$E$37*N4756</f>
        <v>0.39597023340455773</v>
      </c>
      <c r="P4756">
        <f>ROUNDUP(IF(D4756&gt;$D$4,0,($D$4-D4756+1)/365),0)</f>
        <v>0</v>
      </c>
      <c r="Q4756">
        <f>ROUNDUP(IF(D4756&gt;$D$5,0,($D$5-D4756+1)/365),0)</f>
        <v>1</v>
      </c>
      <c r="R4756" s="28">
        <f>IF(OR(P4756=1,Q4756=1),IF(D4756+364&lt;=$D$5,(D4756+364-$D$4+1)/365,IF(D4756&gt;$D$4,($D$5-D4756+1)/365,$D$6/365)),0)</f>
        <v>0.11389091831557405</v>
      </c>
      <c r="S4756" s="28">
        <f>'Data &amp; Parameter'!$E$16*'Data &amp; Parameter'!$E$17*('Data &amp; Parameter'!$E$18+'Data &amp; Parameter'!$E$19)*'Data &amp; Parameter'!$E$20*'Data &amp; Parameter'!$E$37*R4756</f>
        <v>0.39596505186271325</v>
      </c>
      <c r="T4756" s="28">
        <f t="shared" si="74"/>
        <v>0.79193528526727097</v>
      </c>
    </row>
    <row r="4757" spans="1:20" ht="15.75" customHeight="1" x14ac:dyDescent="0.35">
      <c r="A4757">
        <v>4750</v>
      </c>
      <c r="B4757" s="76">
        <v>44260.433287037042</v>
      </c>
      <c r="C4757" s="1" t="s">
        <v>15047</v>
      </c>
      <c r="D4757" s="76">
        <v>44260.433831018519</v>
      </c>
      <c r="E4757" s="1" t="s">
        <v>15048</v>
      </c>
      <c r="F4757" s="1" t="s">
        <v>15049</v>
      </c>
      <c r="G4757" s="1" t="s">
        <v>123</v>
      </c>
      <c r="H4757" s="1" t="s">
        <v>124</v>
      </c>
      <c r="I4757" s="1" t="s">
        <v>125</v>
      </c>
      <c r="J4757" s="1" t="s">
        <v>15031</v>
      </c>
      <c r="K4757" s="1" t="s">
        <v>15031</v>
      </c>
      <c r="L4757">
        <f>ROUNDUP(IF(B4757&gt;$D$4,0,($D$4-B4757+1)/365),0)</f>
        <v>0</v>
      </c>
      <c r="M4757">
        <f>ROUNDUP(IF(B4757&gt;$D$5,0,($D$5-B4757+1)/365),0)</f>
        <v>1</v>
      </c>
      <c r="N4757" s="28">
        <f>IF(OR(L4757=1,M4757=1),IF(B4757+364&lt;=$D$5,(B4757+364-$D$4+1)/365,IF(B4757&gt;$D$4,($D$5-B4757+1)/365,$D$6/365)),0)</f>
        <v>0.11388140537796784</v>
      </c>
      <c r="O4757" s="28">
        <f>'Data &amp; Parameter'!$E$16*'Data &amp; Parameter'!$E$17*('Data &amp; Parameter'!$E$18+'Data &amp; Parameter'!$E$19)*'Data &amp; Parameter'!$E$20*'Data &amp; Parameter'!$E$37*N4757</f>
        <v>0.39593197819109555</v>
      </c>
      <c r="P4757">
        <f>ROUNDUP(IF(D4757&gt;$D$4,0,($D$4-D4757+1)/365),0)</f>
        <v>0</v>
      </c>
      <c r="Q4757">
        <f>ROUNDUP(IF(D4757&gt;$D$5,0,($D$5-D4757+1)/365),0)</f>
        <v>1</v>
      </c>
      <c r="R4757" s="28">
        <f>IF(OR(P4757=1,Q4757=1),IF(D4757+364&lt;=$D$5,(D4757+364-$D$4+1)/365,IF(D4757&gt;$D$4,($D$5-D4757+1)/365,$D$6/365)),0)</f>
        <v>0.11387991501775503</v>
      </c>
      <c r="S4757" s="28">
        <f>'Data &amp; Parameter'!$E$16*'Data &amp; Parameter'!$E$17*('Data &amp; Parameter'!$E$18+'Data &amp; Parameter'!$E$19)*'Data &amp; Parameter'!$E$20*'Data &amp; Parameter'!$E$37*R4757</f>
        <v>0.39592679664925107</v>
      </c>
      <c r="T4757" s="28">
        <f t="shared" si="74"/>
        <v>0.79185877484034661</v>
      </c>
    </row>
    <row r="4758" spans="1:20" ht="15.75" customHeight="1" x14ac:dyDescent="0.35">
      <c r="A4758">
        <v>4751</v>
      </c>
      <c r="B4758" s="76">
        <v>44260.44226851852</v>
      </c>
      <c r="C4758" s="1" t="s">
        <v>15050</v>
      </c>
      <c r="D4758" s="76">
        <v>44260.443078703705</v>
      </c>
      <c r="E4758" s="1" t="s">
        <v>15051</v>
      </c>
      <c r="F4758" s="1" t="s">
        <v>15052</v>
      </c>
      <c r="G4758" s="1" t="s">
        <v>123</v>
      </c>
      <c r="H4758" s="1" t="s">
        <v>124</v>
      </c>
      <c r="I4758" s="1" t="s">
        <v>125</v>
      </c>
      <c r="J4758" s="1" t="s">
        <v>15008</v>
      </c>
      <c r="K4758" s="1" t="s">
        <v>14969</v>
      </c>
      <c r="L4758">
        <f>ROUNDUP(IF(B4758&gt;$D$4,0,($D$4-B4758+1)/365),0)</f>
        <v>0</v>
      </c>
      <c r="M4758">
        <f>ROUNDUP(IF(B4758&gt;$D$5,0,($D$5-B4758+1)/365),0)</f>
        <v>1</v>
      </c>
      <c r="N4758" s="28">
        <f>IF(OR(L4758=1,M4758=1),IF(B4758+364&lt;=$D$5,(B4758+364-$D$4+1)/365,IF(B4758&gt;$D$4,($D$5-B4758+1)/365,$D$6/365)),0)</f>
        <v>0.11385679857939728</v>
      </c>
      <c r="O4758" s="28">
        <f>'Data &amp; Parameter'!$E$16*'Data &amp; Parameter'!$E$17*('Data &amp; Parameter'!$E$18+'Data &amp; Parameter'!$E$19)*'Data &amp; Parameter'!$E$20*'Data &amp; Parameter'!$E$37*N4758</f>
        <v>0.3958464276273081</v>
      </c>
      <c r="P4758">
        <f>ROUNDUP(IF(D4758&gt;$D$4,0,($D$4-D4758+1)/365),0)</f>
        <v>0</v>
      </c>
      <c r="Q4758">
        <f>ROUNDUP(IF(D4758&gt;$D$5,0,($D$5-D4758+1)/365),0)</f>
        <v>1</v>
      </c>
      <c r="R4758" s="28">
        <f>IF(OR(P4758=1,Q4758=1),IF(D4758+364&lt;=$D$5,(D4758+364-$D$4+1)/365,IF(D4758&gt;$D$4,($D$5-D4758+1)/365,$D$6/365)),0)</f>
        <v>0.11385457889395782</v>
      </c>
      <c r="S4758" s="28">
        <f>'Data &amp; Parameter'!$E$16*'Data &amp; Parameter'!$E$17*('Data &amp; Parameter'!$E$18+'Data &amp; Parameter'!$E$19)*'Data &amp; Parameter'!$E$20*'Data &amp; Parameter'!$E$37*R4758</f>
        <v>0.39583871043727087</v>
      </c>
      <c r="T4758" s="28">
        <f t="shared" si="74"/>
        <v>0.79168513806457896</v>
      </c>
    </row>
    <row r="4759" spans="1:20" ht="15.75" customHeight="1" x14ac:dyDescent="0.35">
      <c r="A4759">
        <v>4752</v>
      </c>
      <c r="B4759" s="76">
        <v>44260.446493055555</v>
      </c>
      <c r="C4759" s="1" t="s">
        <v>15053</v>
      </c>
      <c r="D4759" s="76">
        <v>44260.446886574078</v>
      </c>
      <c r="E4759" s="1" t="s">
        <v>15054</v>
      </c>
      <c r="F4759" s="1" t="s">
        <v>15055</v>
      </c>
      <c r="G4759" s="1" t="s">
        <v>123</v>
      </c>
      <c r="H4759" s="1" t="s">
        <v>124</v>
      </c>
      <c r="I4759" s="1" t="s">
        <v>125</v>
      </c>
      <c r="J4759" s="1" t="s">
        <v>15031</v>
      </c>
      <c r="K4759" s="1" t="s">
        <v>14969</v>
      </c>
      <c r="L4759">
        <f>ROUNDUP(IF(B4759&gt;$D$4,0,($D$4-B4759+1)/365),0)</f>
        <v>0</v>
      </c>
      <c r="M4759">
        <f>ROUNDUP(IF(B4759&gt;$D$5,0,($D$5-B4759+1)/365),0)</f>
        <v>1</v>
      </c>
      <c r="N4759" s="28">
        <f>IF(OR(L4759=1,M4759=1),IF(B4759+364&lt;=$D$5,(B4759+364-$D$4+1)/365,IF(B4759&gt;$D$4,($D$5-B4759+1)/365,$D$6/365)),0)</f>
        <v>0.11384522450532866</v>
      </c>
      <c r="O4759" s="28">
        <f>'Data &amp; Parameter'!$E$16*'Data &amp; Parameter'!$E$17*('Data &amp; Parameter'!$E$18+'Data &amp; Parameter'!$E$19)*'Data &amp; Parameter'!$E$20*'Data &amp; Parameter'!$E$37*N4759</f>
        <v>0.39580618799357237</v>
      </c>
      <c r="P4759">
        <f>ROUNDUP(IF(D4759&gt;$D$4,0,($D$4-D4759+1)/365),0)</f>
        <v>0</v>
      </c>
      <c r="Q4759">
        <f>ROUNDUP(IF(D4759&gt;$D$5,0,($D$5-D4759+1)/365),0)</f>
        <v>1</v>
      </c>
      <c r="R4759" s="28">
        <f>IF(OR(P4759=1,Q4759=1),IF(D4759+364&lt;=$D$5,(D4759+364-$D$4+1)/365,IF(D4759&gt;$D$4,($D$5-D4759+1)/365,$D$6/365)),0)</f>
        <v>0.11384414637238839</v>
      </c>
      <c r="S4759" s="28">
        <f>'Data &amp; Parameter'!$E$16*'Data &amp; Parameter'!$E$17*('Data &amp; Parameter'!$E$18+'Data &amp; Parameter'!$E$19)*'Data &amp; Parameter'!$E$20*'Data &amp; Parameter'!$E$37*R4759</f>
        <v>0.39580243964408213</v>
      </c>
      <c r="T4759" s="28">
        <f t="shared" si="74"/>
        <v>0.79160862763765449</v>
      </c>
    </row>
    <row r="4760" spans="1:20" ht="15.75" customHeight="1" x14ac:dyDescent="0.35">
      <c r="A4760">
        <v>4753</v>
      </c>
      <c r="B4760" s="76">
        <v>44260.447372685187</v>
      </c>
      <c r="C4760" s="1" t="s">
        <v>15056</v>
      </c>
      <c r="D4760" s="76">
        <v>44260.448067129633</v>
      </c>
      <c r="E4760" s="1" t="s">
        <v>15057</v>
      </c>
      <c r="F4760" s="1" t="s">
        <v>15058</v>
      </c>
      <c r="G4760" s="1" t="s">
        <v>123</v>
      </c>
      <c r="H4760" s="1" t="s">
        <v>124</v>
      </c>
      <c r="I4760" s="1" t="s">
        <v>125</v>
      </c>
      <c r="J4760" s="1" t="s">
        <v>14942</v>
      </c>
      <c r="K4760" s="1" t="s">
        <v>15059</v>
      </c>
      <c r="L4760">
        <f>ROUNDUP(IF(B4760&gt;$D$4,0,($D$4-B4760+1)/365),0)</f>
        <v>0</v>
      </c>
      <c r="M4760">
        <f>ROUNDUP(IF(B4760&gt;$D$5,0,($D$5-B4760+1)/365),0)</f>
        <v>1</v>
      </c>
      <c r="N4760" s="28">
        <f>IF(OR(L4760=1,M4760=1),IF(B4760+364&lt;=$D$5,(B4760+364-$D$4+1)/365,IF(B4760&gt;$D$4,($D$5-B4760+1)/365,$D$6/365)),0)</f>
        <v>0.1138428145611327</v>
      </c>
      <c r="O4760" s="28">
        <f>'Data &amp; Parameter'!$E$16*'Data &amp; Parameter'!$E$17*('Data &amp; Parameter'!$E$18+'Data &amp; Parameter'!$E$19)*'Data &amp; Parameter'!$E$20*'Data &amp; Parameter'!$E$37*N4760</f>
        <v>0.39579780933008757</v>
      </c>
      <c r="P4760">
        <f>ROUNDUP(IF(D4760&gt;$D$4,0,($D$4-D4760+1)/365),0)</f>
        <v>0</v>
      </c>
      <c r="Q4760">
        <f>ROUNDUP(IF(D4760&gt;$D$5,0,($D$5-D4760+1)/365),0)</f>
        <v>1</v>
      </c>
      <c r="R4760" s="28">
        <f>IF(OR(P4760=1,Q4760=1),IF(D4760+364&lt;=$D$5,(D4760+364-$D$4+1)/365,IF(D4760&gt;$D$4,($D$5-D4760+1)/365,$D$6/365)),0)</f>
        <v>0.11384091197360748</v>
      </c>
      <c r="S4760" s="28">
        <f>'Data &amp; Parameter'!$E$16*'Data &amp; Parameter'!$E$17*('Data &amp; Parameter'!$E$18+'Data &amp; Parameter'!$E$19)*'Data &amp; Parameter'!$E$20*'Data &amp; Parameter'!$E$37*R4760</f>
        <v>0.39579119459575018</v>
      </c>
      <c r="T4760" s="28">
        <f t="shared" si="74"/>
        <v>0.79158900392583775</v>
      </c>
    </row>
    <row r="4761" spans="1:20" ht="15.75" customHeight="1" x14ac:dyDescent="0.35">
      <c r="A4761">
        <v>4754</v>
      </c>
      <c r="B4761" s="76">
        <v>44260.449976851851</v>
      </c>
      <c r="C4761" s="1" t="s">
        <v>15060</v>
      </c>
      <c r="D4761" s="76">
        <v>44260.450231481482</v>
      </c>
      <c r="E4761" s="1" t="s">
        <v>15061</v>
      </c>
      <c r="F4761" s="1" t="s">
        <v>15062</v>
      </c>
      <c r="G4761" s="1" t="s">
        <v>123</v>
      </c>
      <c r="H4761" s="1" t="s">
        <v>124</v>
      </c>
      <c r="I4761" s="1" t="s">
        <v>125</v>
      </c>
      <c r="J4761" s="1" t="s">
        <v>15031</v>
      </c>
      <c r="K4761" s="1" t="s">
        <v>14946</v>
      </c>
      <c r="L4761">
        <f>ROUNDUP(IF(B4761&gt;$D$4,0,($D$4-B4761+1)/365),0)</f>
        <v>0</v>
      </c>
      <c r="M4761">
        <f>ROUNDUP(IF(B4761&gt;$D$5,0,($D$5-B4761+1)/365),0)</f>
        <v>1</v>
      </c>
      <c r="N4761" s="28">
        <f>IF(OR(L4761=1,M4761=1),IF(B4761+364&lt;=$D$5,(B4761+364-$D$4+1)/365,IF(B4761&gt;$D$4,($D$5-B4761+1)/365,$D$6/365)),0)</f>
        <v>0.11383567985794299</v>
      </c>
      <c r="O4761" s="28">
        <f>'Data &amp; Parameter'!$E$16*'Data &amp; Parameter'!$E$17*('Data &amp; Parameter'!$E$18+'Data &amp; Parameter'!$E$19)*'Data &amp; Parameter'!$E$20*'Data &amp; Parameter'!$E$37*N4761</f>
        <v>0.39577300407642624</v>
      </c>
      <c r="P4761">
        <f>ROUNDUP(IF(D4761&gt;$D$4,0,($D$4-D4761+1)/365),0)</f>
        <v>0</v>
      </c>
      <c r="Q4761">
        <f>ROUNDUP(IF(D4761&gt;$D$5,0,($D$5-D4761+1)/365),0)</f>
        <v>1</v>
      </c>
      <c r="R4761" s="28">
        <f>IF(OR(P4761=1,Q4761=1),IF(D4761+364&lt;=$D$5,(D4761+364-$D$4+1)/365,IF(D4761&gt;$D$4,($D$5-D4761+1)/365,$D$6/365)),0)</f>
        <v>0.11383498224251574</v>
      </c>
      <c r="S4761" s="28">
        <f>'Data &amp; Parameter'!$E$16*'Data &amp; Parameter'!$E$17*('Data &amp; Parameter'!$E$18+'Data &amp; Parameter'!$E$19)*'Data &amp; Parameter'!$E$20*'Data &amp; Parameter'!$E$37*R4761</f>
        <v>0.39577057867383125</v>
      </c>
      <c r="T4761" s="28">
        <f t="shared" si="74"/>
        <v>0.79154358275025749</v>
      </c>
    </row>
    <row r="4762" spans="1:20" ht="15.75" customHeight="1" x14ac:dyDescent="0.35">
      <c r="A4762">
        <v>4755</v>
      </c>
      <c r="B4762" s="76">
        <v>44260.45313657407</v>
      </c>
      <c r="C4762" s="1" t="s">
        <v>15063</v>
      </c>
      <c r="D4762" s="76">
        <v>44260.453692129631</v>
      </c>
      <c r="E4762" s="1" t="s">
        <v>15064</v>
      </c>
      <c r="F4762" s="1" t="s">
        <v>15065</v>
      </c>
      <c r="G4762" s="1" t="s">
        <v>123</v>
      </c>
      <c r="H4762" s="1" t="s">
        <v>124</v>
      </c>
      <c r="I4762" s="1" t="s">
        <v>125</v>
      </c>
      <c r="J4762" s="1" t="s">
        <v>14942</v>
      </c>
      <c r="K4762" s="1" t="s">
        <v>14934</v>
      </c>
      <c r="L4762">
        <f>ROUNDUP(IF(B4762&gt;$D$4,0,($D$4-B4762+1)/365),0)</f>
        <v>0</v>
      </c>
      <c r="M4762">
        <f>ROUNDUP(IF(B4762&gt;$D$5,0,($D$5-B4762+1)/365),0)</f>
        <v>1</v>
      </c>
      <c r="N4762" s="28">
        <f>IF(OR(L4762=1,M4762=1),IF(B4762+364&lt;=$D$5,(B4762+364-$D$4+1)/365,IF(B4762&gt;$D$4,($D$5-B4762+1)/365,$D$6/365)),0)</f>
        <v>0.11382702308474109</v>
      </c>
      <c r="O4762" s="28">
        <f>'Data &amp; Parameter'!$E$16*'Data &amp; Parameter'!$E$17*('Data &amp; Parameter'!$E$18+'Data &amp; Parameter'!$E$19)*'Data &amp; Parameter'!$E$20*'Data &amp; Parameter'!$E$37*N4762</f>
        <v>0.39574290703532278</v>
      </c>
      <c r="P4762">
        <f>ROUNDUP(IF(D4762&gt;$D$4,0,($D$4-D4762+1)/365),0)</f>
        <v>0</v>
      </c>
      <c r="Q4762">
        <f>ROUNDUP(IF(D4762&gt;$D$5,0,($D$5-D4762+1)/365),0)</f>
        <v>1</v>
      </c>
      <c r="R4762" s="28">
        <f>IF(OR(P4762=1,Q4762=1),IF(D4762+364&lt;=$D$5,(D4762+364-$D$4+1)/365,IF(D4762&gt;$D$4,($D$5-D4762+1)/365,$D$6/365)),0)</f>
        <v>0.11382550101470894</v>
      </c>
      <c r="S4762" s="28">
        <f>'Data &amp; Parameter'!$E$16*'Data &amp; Parameter'!$E$17*('Data &amp; Parameter'!$E$18+'Data &amp; Parameter'!$E$19)*'Data &amp; Parameter'!$E$20*'Data &amp; Parameter'!$E$37*R4762</f>
        <v>0.39573761524781126</v>
      </c>
      <c r="T4762" s="28">
        <f t="shared" si="74"/>
        <v>0.79148052228313404</v>
      </c>
    </row>
    <row r="4763" spans="1:20" ht="15.75" customHeight="1" x14ac:dyDescent="0.35">
      <c r="A4763">
        <v>4756</v>
      </c>
      <c r="B4763" s="76">
        <v>44260.52134259259</v>
      </c>
      <c r="C4763" s="1" t="s">
        <v>15066</v>
      </c>
      <c r="D4763" s="76">
        <v>44260.522847222222</v>
      </c>
      <c r="E4763" s="1" t="s">
        <v>15067</v>
      </c>
      <c r="F4763" s="1" t="s">
        <v>15068</v>
      </c>
      <c r="G4763" s="1" t="s">
        <v>123</v>
      </c>
      <c r="H4763" s="1" t="s">
        <v>124</v>
      </c>
      <c r="I4763" s="1" t="s">
        <v>125</v>
      </c>
      <c r="J4763" s="1" t="s">
        <v>15069</v>
      </c>
      <c r="K4763" s="1" t="s">
        <v>15069</v>
      </c>
      <c r="L4763">
        <f>ROUNDUP(IF(B4763&gt;$D$4,0,($D$4-B4763+1)/365),0)</f>
        <v>0</v>
      </c>
      <c r="M4763">
        <f>ROUNDUP(IF(B4763&gt;$D$5,0,($D$5-B4763+1)/365),0)</f>
        <v>1</v>
      </c>
      <c r="N4763" s="28">
        <f>IF(OR(L4763=1,M4763=1),IF(B4763+364&lt;=$D$5,(B4763+364-$D$4+1)/365,IF(B4763&gt;$D$4,($D$5-B4763+1)/365,$D$6/365)),0)</f>
        <v>0.11364015728057432</v>
      </c>
      <c r="O4763" s="28">
        <f>'Data &amp; Parameter'!$E$16*'Data &amp; Parameter'!$E$17*('Data &amp; Parameter'!$E$18+'Data &amp; Parameter'!$E$19)*'Data &amp; Parameter'!$E$20*'Data &amp; Parameter'!$E$37*N4763</f>
        <v>0.39509322987991308</v>
      </c>
      <c r="P4763">
        <f>ROUNDUP(IF(D4763&gt;$D$4,0,($D$4-D4763+1)/365),0)</f>
        <v>0</v>
      </c>
      <c r="Q4763">
        <f>ROUNDUP(IF(D4763&gt;$D$5,0,($D$5-D4763+1)/365),0)</f>
        <v>1</v>
      </c>
      <c r="R4763" s="28">
        <f>IF(OR(P4763=1,Q4763=1),IF(D4763+364&lt;=$D$5,(D4763+364-$D$4+1)/365,IF(D4763&gt;$D$4,($D$5-D4763+1)/365,$D$6/365)),0)</f>
        <v>0.11363603500760965</v>
      </c>
      <c r="S4763" s="28">
        <f>'Data &amp; Parameter'!$E$16*'Data &amp; Parameter'!$E$17*('Data &amp; Parameter'!$E$18+'Data &amp; Parameter'!$E$19)*'Data &amp; Parameter'!$E$20*'Data &amp; Parameter'!$E$37*R4763</f>
        <v>0.39507889795553852</v>
      </c>
      <c r="T4763" s="28">
        <f t="shared" si="74"/>
        <v>0.79017212783545165</v>
      </c>
    </row>
    <row r="4764" spans="1:20" ht="15.75" customHeight="1" x14ac:dyDescent="0.35">
      <c r="A4764">
        <v>4757</v>
      </c>
      <c r="B4764" s="76">
        <v>44260.521793981483</v>
      </c>
      <c r="C4764" s="1" t="s">
        <v>15070</v>
      </c>
      <c r="D4764" s="76">
        <v>44260.522615740745</v>
      </c>
      <c r="E4764" s="1" t="s">
        <v>15071</v>
      </c>
      <c r="F4764" s="1" t="s">
        <v>15072</v>
      </c>
      <c r="G4764" s="1" t="s">
        <v>123</v>
      </c>
      <c r="H4764" s="1" t="s">
        <v>124</v>
      </c>
      <c r="I4764" s="1" t="s">
        <v>125</v>
      </c>
      <c r="J4764" s="1" t="s">
        <v>15073</v>
      </c>
      <c r="K4764" s="1" t="s">
        <v>15073</v>
      </c>
      <c r="L4764">
        <f>ROUNDUP(IF(B4764&gt;$D$4,0,($D$4-B4764+1)/365),0)</f>
        <v>0</v>
      </c>
      <c r="M4764">
        <f>ROUNDUP(IF(B4764&gt;$D$5,0,($D$5-B4764+1)/365),0)</f>
        <v>1</v>
      </c>
      <c r="N4764" s="28">
        <f>IF(OR(L4764=1,M4764=1),IF(B4764+364&lt;=$D$5,(B4764+364-$D$4+1)/365,IF(B4764&gt;$D$4,($D$5-B4764+1)/365,$D$6/365)),0)</f>
        <v>0.11363892059867695</v>
      </c>
      <c r="O4764" s="28">
        <f>'Data &amp; Parameter'!$E$16*'Data &amp; Parameter'!$E$17*('Data &amp; Parameter'!$E$18+'Data &amp; Parameter'!$E$19)*'Data &amp; Parameter'!$E$20*'Data &amp; Parameter'!$E$37*N4764</f>
        <v>0.39508893030257297</v>
      </c>
      <c r="P4764">
        <f>ROUNDUP(IF(D4764&gt;$D$4,0,($D$4-D4764+1)/365),0)</f>
        <v>0</v>
      </c>
      <c r="Q4764">
        <f>ROUNDUP(IF(D4764&gt;$D$5,0,($D$5-D4764+1)/365),0)</f>
        <v>1</v>
      </c>
      <c r="R4764" s="28">
        <f>IF(OR(P4764=1,Q4764=1),IF(D4764+364&lt;=$D$5,(D4764+364-$D$4+1)/365,IF(D4764&gt;$D$4,($D$5-D4764+1)/365,$D$6/365)),0)</f>
        <v>0.1136366692034381</v>
      </c>
      <c r="S4764" s="28">
        <f>'Data &amp; Parameter'!$E$16*'Data &amp; Parameter'!$E$17*('Data &amp; Parameter'!$E$18+'Data &amp; Parameter'!$E$19)*'Data &amp; Parameter'!$E$20*'Data &amp; Parameter'!$E$37*R4764</f>
        <v>0.39508110286693809</v>
      </c>
      <c r="T4764" s="28">
        <f t="shared" si="74"/>
        <v>0.79017003316951107</v>
      </c>
    </row>
    <row r="4765" spans="1:20" ht="15.75" customHeight="1" x14ac:dyDescent="0.35">
      <c r="A4765">
        <v>4758</v>
      </c>
      <c r="B4765" s="76">
        <v>44260.527800925927</v>
      </c>
      <c r="C4765" s="1" t="s">
        <v>15074</v>
      </c>
      <c r="D4765" s="76">
        <v>44260.528715277775</v>
      </c>
      <c r="E4765" s="1" t="s">
        <v>15075</v>
      </c>
      <c r="F4765" s="1" t="s">
        <v>15076</v>
      </c>
      <c r="G4765" s="1" t="s">
        <v>123</v>
      </c>
      <c r="H4765" s="1" t="s">
        <v>124</v>
      </c>
      <c r="I4765" s="1" t="s">
        <v>125</v>
      </c>
      <c r="J4765" s="1" t="s">
        <v>15069</v>
      </c>
      <c r="K4765" s="1" t="s">
        <v>15069</v>
      </c>
      <c r="L4765">
        <f>ROUNDUP(IF(B4765&gt;$D$4,0,($D$4-B4765+1)/365),0)</f>
        <v>0</v>
      </c>
      <c r="M4765">
        <f>ROUNDUP(IF(B4765&gt;$D$5,0,($D$5-B4765+1)/365),0)</f>
        <v>1</v>
      </c>
      <c r="N4765" s="28">
        <f>IF(OR(L4765=1,M4765=1),IF(B4765+364&lt;=$D$5,(B4765+364-$D$4+1)/365,IF(B4765&gt;$D$4,($D$5-B4765+1)/365,$D$6/365)),0)</f>
        <v>0.11362246321663755</v>
      </c>
      <c r="O4765" s="28">
        <f>'Data &amp; Parameter'!$E$16*'Data &amp; Parameter'!$E$17*('Data &amp; Parameter'!$E$18+'Data &amp; Parameter'!$E$19)*'Data &amp; Parameter'!$E$20*'Data &amp; Parameter'!$E$37*N4765</f>
        <v>0.39503171285074162</v>
      </c>
      <c r="P4765">
        <f>ROUNDUP(IF(D4765&gt;$D$4,0,($D$4-D4765+1)/365),0)</f>
        <v>0</v>
      </c>
      <c r="Q4765">
        <f>ROUNDUP(IF(D4765&gt;$D$5,0,($D$5-D4765+1)/365),0)</f>
        <v>1</v>
      </c>
      <c r="R4765" s="28">
        <f>IF(OR(P4765=1,Q4765=1),IF(D4765+364&lt;=$D$5,(D4765+364-$D$4+1)/365,IF(D4765&gt;$D$4,($D$5-D4765+1)/365,$D$6/365)),0)</f>
        <v>0.11361995814308326</v>
      </c>
      <c r="S4765" s="28">
        <f>'Data &amp; Parameter'!$E$16*'Data &amp; Parameter'!$E$17*('Data &amp; Parameter'!$E$18+'Data &amp; Parameter'!$E$19)*'Data &amp; Parameter'!$E$20*'Data &amp; Parameter'!$E$37*R4765</f>
        <v>0.39502300345060232</v>
      </c>
      <c r="T4765" s="28">
        <f t="shared" si="74"/>
        <v>0.79005471630134394</v>
      </c>
    </row>
    <row r="4766" spans="1:20" ht="15.75" customHeight="1" x14ac:dyDescent="0.35">
      <c r="A4766">
        <v>4759</v>
      </c>
      <c r="B4766" s="76">
        <v>44260.529085648144</v>
      </c>
      <c r="C4766" s="1" t="s">
        <v>15077</v>
      </c>
      <c r="D4766" s="76">
        <v>44260.529537037037</v>
      </c>
      <c r="E4766" s="1" t="s">
        <v>15078</v>
      </c>
      <c r="F4766" s="1" t="s">
        <v>15079</v>
      </c>
      <c r="G4766" s="1" t="s">
        <v>123</v>
      </c>
      <c r="H4766" s="1" t="s">
        <v>124</v>
      </c>
      <c r="I4766" s="1" t="s">
        <v>125</v>
      </c>
      <c r="J4766" s="1" t="s">
        <v>15073</v>
      </c>
      <c r="K4766" s="1" t="s">
        <v>15073</v>
      </c>
      <c r="L4766">
        <f>ROUNDUP(IF(B4766&gt;$D$4,0,($D$4-B4766+1)/365),0)</f>
        <v>0</v>
      </c>
      <c r="M4766">
        <f>ROUNDUP(IF(B4766&gt;$D$5,0,($D$5-B4766+1)/365),0)</f>
        <v>1</v>
      </c>
      <c r="N4766" s="28">
        <f>IF(OR(L4766=1,M4766=1),IF(B4766+364&lt;=$D$5,(B4766+364-$D$4+1)/365,IF(B4766&gt;$D$4,($D$5-B4766+1)/365,$D$6/365)),0)</f>
        <v>0.1136189434297418</v>
      </c>
      <c r="O4766" s="28">
        <f>'Data &amp; Parameter'!$E$16*'Data &amp; Parameter'!$E$17*('Data &amp; Parameter'!$E$18+'Data &amp; Parameter'!$E$19)*'Data &amp; Parameter'!$E$20*'Data &amp; Parameter'!$E$37*N4766</f>
        <v>0.39501947559230755</v>
      </c>
      <c r="P4766">
        <f>ROUNDUP(IF(D4766&gt;$D$4,0,($D$4-D4766+1)/365),0)</f>
        <v>0</v>
      </c>
      <c r="Q4766">
        <f>ROUNDUP(IF(D4766&gt;$D$5,0,($D$5-D4766+1)/365),0)</f>
        <v>1</v>
      </c>
      <c r="R4766" s="28">
        <f>IF(OR(P4766=1,Q4766=1),IF(D4766+364&lt;=$D$5,(D4766+364-$D$4+1)/365,IF(D4766&gt;$D$4,($D$5-D4766+1)/365,$D$6/365)),0)</f>
        <v>0.11361770674784441</v>
      </c>
      <c r="S4766" s="28">
        <f>'Data &amp; Parameter'!$E$16*'Data &amp; Parameter'!$E$17*('Data &amp; Parameter'!$E$18+'Data &amp; Parameter'!$E$19)*'Data &amp; Parameter'!$E$20*'Data &amp; Parameter'!$E$37*R4766</f>
        <v>0.39501517601496738</v>
      </c>
      <c r="T4766" s="28">
        <f t="shared" si="74"/>
        <v>0.79003465160727493</v>
      </c>
    </row>
    <row r="4767" spans="1:20" ht="15.75" customHeight="1" x14ac:dyDescent="0.35">
      <c r="A4767">
        <v>4760</v>
      </c>
      <c r="B4767" s="76">
        <v>44260.531666666662</v>
      </c>
      <c r="C4767" s="1" t="s">
        <v>15080</v>
      </c>
      <c r="D4767" s="76">
        <v>44260.532152777778</v>
      </c>
      <c r="E4767" s="1" t="s">
        <v>15081</v>
      </c>
      <c r="F4767" s="1" t="s">
        <v>15082</v>
      </c>
      <c r="G4767" s="1" t="s">
        <v>123</v>
      </c>
      <c r="H4767" s="1" t="s">
        <v>124</v>
      </c>
      <c r="I4767" s="1" t="s">
        <v>125</v>
      </c>
      <c r="J4767" s="1" t="s">
        <v>15069</v>
      </c>
      <c r="K4767" s="1" t="s">
        <v>15069</v>
      </c>
      <c r="L4767">
        <f>ROUNDUP(IF(B4767&gt;$D$4,0,($D$4-B4767+1)/365),0)</f>
        <v>0</v>
      </c>
      <c r="M4767">
        <f>ROUNDUP(IF(B4767&gt;$D$5,0,($D$5-B4767+1)/365),0)</f>
        <v>1</v>
      </c>
      <c r="N4767" s="28">
        <f>IF(OR(L4767=1,M4767=1),IF(B4767+364&lt;=$D$5,(B4767+364-$D$4+1)/365,IF(B4767&gt;$D$4,($D$5-B4767+1)/365,$D$6/365)),0)</f>
        <v>0.11361187214613094</v>
      </c>
      <c r="O4767" s="28">
        <f>'Data &amp; Parameter'!$E$16*'Data &amp; Parameter'!$E$17*('Data &amp; Parameter'!$E$18+'Data &amp; Parameter'!$E$19)*'Data &amp; Parameter'!$E$20*'Data &amp; Parameter'!$E$37*N4767</f>
        <v>0.39499489082977229</v>
      </c>
      <c r="P4767">
        <f>ROUNDUP(IF(D4767&gt;$D$4,0,($D$4-D4767+1)/365),0)</f>
        <v>0</v>
      </c>
      <c r="Q4767">
        <f>ROUNDUP(IF(D4767&gt;$D$5,0,($D$5-D4767+1)/365),0)</f>
        <v>1</v>
      </c>
      <c r="R4767" s="28">
        <f>IF(OR(P4767=1,Q4767=1),IF(D4767+364&lt;=$D$5,(D4767+364-$D$4+1)/365,IF(D4767&gt;$D$4,($D$5-D4767+1)/365,$D$6/365)),0)</f>
        <v>0.11361054033485532</v>
      </c>
      <c r="S4767" s="28">
        <f>'Data &amp; Parameter'!$E$16*'Data &amp; Parameter'!$E$17*('Data &amp; Parameter'!$E$18+'Data &amp; Parameter'!$E$19)*'Data &amp; Parameter'!$E$20*'Data &amp; Parameter'!$E$37*R4767</f>
        <v>0.3949902605157084</v>
      </c>
      <c r="T4767" s="28">
        <f t="shared" si="74"/>
        <v>0.78998515134548075</v>
      </c>
    </row>
    <row r="4768" spans="1:20" ht="15.75" customHeight="1" x14ac:dyDescent="0.35">
      <c r="A4768">
        <v>4761</v>
      </c>
      <c r="B4768" s="76">
        <v>44260.532557870371</v>
      </c>
      <c r="C4768" s="1" t="s">
        <v>15083</v>
      </c>
      <c r="D4768" s="76">
        <v>44260.533229166671</v>
      </c>
      <c r="E4768" s="1" t="s">
        <v>15084</v>
      </c>
      <c r="F4768" s="1" t="s">
        <v>15085</v>
      </c>
      <c r="G4768" s="1" t="s">
        <v>123</v>
      </c>
      <c r="H4768" s="1" t="s">
        <v>124</v>
      </c>
      <c r="I4768" s="1" t="s">
        <v>125</v>
      </c>
      <c r="J4768" s="1" t="s">
        <v>15073</v>
      </c>
      <c r="K4768" s="1" t="s">
        <v>15073</v>
      </c>
      <c r="L4768">
        <f>ROUNDUP(IF(B4768&gt;$D$4,0,($D$4-B4768+1)/365),0)</f>
        <v>0</v>
      </c>
      <c r="M4768">
        <f>ROUNDUP(IF(B4768&gt;$D$5,0,($D$5-B4768+1)/365),0)</f>
        <v>1</v>
      </c>
      <c r="N4768" s="28">
        <f>IF(OR(L4768=1,M4768=1),IF(B4768+364&lt;=$D$5,(B4768+364-$D$4+1)/365,IF(B4768&gt;$D$4,($D$5-B4768+1)/365,$D$6/365)),0)</f>
        <v>0.11360943049213559</v>
      </c>
      <c r="O4768" s="28">
        <f>'Data &amp; Parameter'!$E$16*'Data &amp; Parameter'!$E$17*('Data &amp; Parameter'!$E$18+'Data &amp; Parameter'!$E$19)*'Data &amp; Parameter'!$E$20*'Data &amp; Parameter'!$E$37*N4768</f>
        <v>0.39498640192068984</v>
      </c>
      <c r="P4768">
        <f>ROUNDUP(IF(D4768&gt;$D$4,0,($D$4-D4768+1)/365),0)</f>
        <v>0</v>
      </c>
      <c r="Q4768">
        <f>ROUNDUP(IF(D4768&gt;$D$5,0,($D$5-D4768+1)/365),0)</f>
        <v>1</v>
      </c>
      <c r="R4768" s="28">
        <f>IF(OR(P4768=1,Q4768=1),IF(D4768+364&lt;=$D$5,(D4768+364-$D$4+1)/365,IF(D4768&gt;$D$4,($D$5-D4768+1)/365,$D$6/365)),0)</f>
        <v>0.11360759132418922</v>
      </c>
      <c r="S4768" s="28">
        <f>'Data &amp; Parameter'!$E$16*'Data &amp; Parameter'!$E$17*('Data &amp; Parameter'!$E$18+'Data &amp; Parameter'!$E$19)*'Data &amp; Parameter'!$E$20*'Data &amp; Parameter'!$E$37*R4768</f>
        <v>0.39498000767747854</v>
      </c>
      <c r="T4768" s="28">
        <f t="shared" si="74"/>
        <v>0.78996640959816844</v>
      </c>
    </row>
    <row r="4769" spans="1:20" ht="15.75" customHeight="1" x14ac:dyDescent="0.35">
      <c r="A4769">
        <v>4762</v>
      </c>
      <c r="B4769" s="76">
        <v>44260.535775462966</v>
      </c>
      <c r="C4769" s="1" t="s">
        <v>15086</v>
      </c>
      <c r="D4769" s="76">
        <v>44260.536203703705</v>
      </c>
      <c r="E4769" s="1" t="s">
        <v>15087</v>
      </c>
      <c r="F4769" s="1" t="s">
        <v>15088</v>
      </c>
      <c r="G4769" s="1" t="s">
        <v>123</v>
      </c>
      <c r="H4769" s="1" t="s">
        <v>124</v>
      </c>
      <c r="I4769" s="1" t="s">
        <v>125</v>
      </c>
      <c r="J4769" s="1" t="s">
        <v>15073</v>
      </c>
      <c r="K4769" s="1" t="s">
        <v>15073</v>
      </c>
      <c r="L4769">
        <f>ROUNDUP(IF(B4769&gt;$D$4,0,($D$4-B4769+1)/365),0)</f>
        <v>0</v>
      </c>
      <c r="M4769">
        <f>ROUNDUP(IF(B4769&gt;$D$5,0,($D$5-B4769+1)/365),0)</f>
        <v>1</v>
      </c>
      <c r="N4769" s="28">
        <f>IF(OR(L4769=1,M4769=1),IF(B4769+364&lt;=$D$5,(B4769+364-$D$4+1)/365,IF(B4769&gt;$D$4,($D$5-B4769+1)/365,$D$6/365)),0)</f>
        <v>0.11360061516995663</v>
      </c>
      <c r="O4769" s="28">
        <f>'Data &amp; Parameter'!$E$16*'Data &amp; Parameter'!$E$17*('Data &amp; Parameter'!$E$18+'Data &amp; Parameter'!$E$19)*'Data &amp; Parameter'!$E$20*'Data &amp; Parameter'!$E$37*N4769</f>
        <v>0.39495575365166713</v>
      </c>
      <c r="P4769">
        <f>ROUNDUP(IF(D4769&gt;$D$4,0,($D$4-D4769+1)/365),0)</f>
        <v>0</v>
      </c>
      <c r="Q4769">
        <f>ROUNDUP(IF(D4769&gt;$D$5,0,($D$5-D4769+1)/365),0)</f>
        <v>1</v>
      </c>
      <c r="R4769" s="28">
        <f>IF(OR(P4769=1,Q4769=1),IF(D4769+364&lt;=$D$5,(D4769+364-$D$4+1)/365,IF(D4769&gt;$D$4,($D$5-D4769+1)/365,$D$6/365)),0)</f>
        <v>0.11359944190765804</v>
      </c>
      <c r="S4769" s="28">
        <f>'Data &amp; Parameter'!$E$16*'Data &amp; Parameter'!$E$17*('Data &amp; Parameter'!$E$18+'Data &amp; Parameter'!$E$19)*'Data &amp; Parameter'!$E$20*'Data &amp; Parameter'!$E$37*R4769</f>
        <v>0.39495167456552238</v>
      </c>
      <c r="T4769" s="28">
        <f t="shared" si="74"/>
        <v>0.78990742821718951</v>
      </c>
    </row>
    <row r="4770" spans="1:20" ht="15.75" customHeight="1" x14ac:dyDescent="0.35">
      <c r="A4770">
        <v>4763</v>
      </c>
      <c r="B4770" s="76">
        <v>44260.536481481482</v>
      </c>
      <c r="C4770" s="1" t="s">
        <v>15089</v>
      </c>
      <c r="D4770" s="76">
        <v>44260.53743055556</v>
      </c>
      <c r="E4770" s="1" t="s">
        <v>15090</v>
      </c>
      <c r="F4770" s="1" t="s">
        <v>15091</v>
      </c>
      <c r="G4770" s="1" t="s">
        <v>123</v>
      </c>
      <c r="H4770" s="1" t="s">
        <v>124</v>
      </c>
      <c r="I4770" s="1" t="s">
        <v>125</v>
      </c>
      <c r="J4770" s="1" t="s">
        <v>15069</v>
      </c>
      <c r="K4770" s="1" t="s">
        <v>15069</v>
      </c>
      <c r="L4770">
        <f>ROUNDUP(IF(B4770&gt;$D$4,0,($D$4-B4770+1)/365),0)</f>
        <v>0</v>
      </c>
      <c r="M4770">
        <f>ROUNDUP(IF(B4770&gt;$D$5,0,($D$5-B4770+1)/365),0)</f>
        <v>1</v>
      </c>
      <c r="N4770" s="28">
        <f>IF(OR(L4770=1,M4770=1),IF(B4770+364&lt;=$D$5,(B4770+364-$D$4+1)/365,IF(B4770&gt;$D$4,($D$5-B4770+1)/365,$D$6/365)),0)</f>
        <v>0.11359868087265194</v>
      </c>
      <c r="O4770" s="28">
        <f>'Data &amp; Parameter'!$E$16*'Data &amp; Parameter'!$E$17*('Data &amp; Parameter'!$E$18+'Data &amp; Parameter'!$E$19)*'Data &amp; Parameter'!$E$20*'Data &amp; Parameter'!$E$37*N4770</f>
        <v>0.39494902867180132</v>
      </c>
      <c r="P4770">
        <f>ROUNDUP(IF(D4770&gt;$D$4,0,($D$4-D4770+1)/365),0)</f>
        <v>0</v>
      </c>
      <c r="Q4770">
        <f>ROUNDUP(IF(D4770&gt;$D$5,0,($D$5-D4770+1)/365),0)</f>
        <v>1</v>
      </c>
      <c r="R4770" s="28">
        <f>IF(OR(P4770=1,Q4770=1),IF(D4770+364&lt;=$D$5,(D4770+364-$D$4+1)/365,IF(D4770&gt;$D$4,($D$5-D4770+1)/365,$D$6/365)),0)</f>
        <v>0.11359608066969946</v>
      </c>
      <c r="S4770" s="28">
        <f>'Data &amp; Parameter'!$E$16*'Data &amp; Parameter'!$E$17*('Data &amp; Parameter'!$E$18+'Data &amp; Parameter'!$E$19)*'Data &amp; Parameter'!$E$20*'Data &amp; Parameter'!$E$37*R4770</f>
        <v>0.39493998853486889</v>
      </c>
      <c r="T4770" s="28">
        <f t="shared" si="74"/>
        <v>0.78988901720667015</v>
      </c>
    </row>
    <row r="4771" spans="1:20" ht="15.75" customHeight="1" x14ac:dyDescent="0.35">
      <c r="A4771">
        <v>4764</v>
      </c>
      <c r="B4771" s="76">
        <v>44260.538564814815</v>
      </c>
      <c r="C4771" s="1" t="s">
        <v>15092</v>
      </c>
      <c r="D4771" s="76">
        <v>44260.539386574077</v>
      </c>
      <c r="E4771" s="1" t="s">
        <v>15093</v>
      </c>
      <c r="F4771" s="1" t="s">
        <v>15094</v>
      </c>
      <c r="G4771" s="1" t="s">
        <v>123</v>
      </c>
      <c r="H4771" s="1" t="s">
        <v>124</v>
      </c>
      <c r="I4771" s="1" t="s">
        <v>125</v>
      </c>
      <c r="J4771" s="1" t="s">
        <v>15073</v>
      </c>
      <c r="K4771" s="1" t="s">
        <v>15073</v>
      </c>
      <c r="L4771">
        <f>ROUNDUP(IF(B4771&gt;$D$4,0,($D$4-B4771+1)/365),0)</f>
        <v>0</v>
      </c>
      <c r="M4771">
        <f>ROUNDUP(IF(B4771&gt;$D$5,0,($D$5-B4771+1)/365),0)</f>
        <v>1</v>
      </c>
      <c r="N4771" s="28">
        <f>IF(OR(L4771=1,M4771=1),IF(B4771+364&lt;=$D$5,(B4771+364-$D$4+1)/365,IF(B4771&gt;$D$4,($D$5-B4771+1)/365,$D$6/365)),0)</f>
        <v>0.1135929731100962</v>
      </c>
      <c r="O4771" s="28">
        <f>'Data &amp; Parameter'!$E$16*'Data &amp; Parameter'!$E$17*('Data &amp; Parameter'!$E$18+'Data &amp; Parameter'!$E$19)*'Data &amp; Parameter'!$E$20*'Data &amp; Parameter'!$E$37*N4771</f>
        <v>0.39492918446885844</v>
      </c>
      <c r="P4771">
        <f>ROUNDUP(IF(D4771&gt;$D$4,0,($D$4-D4771+1)/365),0)</f>
        <v>0</v>
      </c>
      <c r="Q4771">
        <f>ROUNDUP(IF(D4771&gt;$D$5,0,($D$5-D4771+1)/365),0)</f>
        <v>1</v>
      </c>
      <c r="R4771" s="28">
        <f>IF(OR(P4771=1,Q4771=1),IF(D4771+364&lt;=$D$5,(D4771+364-$D$4+1)/365,IF(D4771&gt;$D$4,($D$5-D4771+1)/365,$D$6/365)),0)</f>
        <v>0.11359072171485735</v>
      </c>
      <c r="S4771" s="28">
        <f>'Data &amp; Parameter'!$E$16*'Data &amp; Parameter'!$E$17*('Data &amp; Parameter'!$E$18+'Data &amp; Parameter'!$E$19)*'Data &amp; Parameter'!$E$20*'Data &amp; Parameter'!$E$37*R4771</f>
        <v>0.39492135703322351</v>
      </c>
      <c r="T4771" s="28">
        <f t="shared" si="74"/>
        <v>0.789850541502082</v>
      </c>
    </row>
    <row r="4772" spans="1:20" ht="15.75" customHeight="1" x14ac:dyDescent="0.35">
      <c r="A4772">
        <v>4765</v>
      </c>
      <c r="B4772" s="76">
        <v>44260.54288194445</v>
      </c>
      <c r="C4772" s="1" t="s">
        <v>15095</v>
      </c>
      <c r="D4772" s="76">
        <v>44260.543472222227</v>
      </c>
      <c r="E4772" s="1" t="s">
        <v>15096</v>
      </c>
      <c r="F4772" s="1" t="s">
        <v>15097</v>
      </c>
      <c r="G4772" s="1" t="s">
        <v>123</v>
      </c>
      <c r="H4772" s="1" t="s">
        <v>124</v>
      </c>
      <c r="I4772" s="1" t="s">
        <v>125</v>
      </c>
      <c r="J4772" s="1" t="s">
        <v>15073</v>
      </c>
      <c r="K4772" s="1" t="s">
        <v>15073</v>
      </c>
      <c r="L4772">
        <f>ROUNDUP(IF(B4772&gt;$D$4,0,($D$4-B4772+1)/365),0)</f>
        <v>0</v>
      </c>
      <c r="M4772">
        <f>ROUNDUP(IF(B4772&gt;$D$5,0,($D$5-B4772+1)/365),0)</f>
        <v>1</v>
      </c>
      <c r="N4772" s="28">
        <f>IF(OR(L4772=1,M4772=1),IF(B4772+364&lt;=$D$5,(B4772+364-$D$4+1)/365,IF(B4772&gt;$D$4,($D$5-B4772+1)/365,$D$6/365)),0)</f>
        <v>0.11358114535767228</v>
      </c>
      <c r="O4772" s="28">
        <f>'Data &amp; Parameter'!$E$16*'Data &amp; Parameter'!$E$17*('Data &amp; Parameter'!$E$18+'Data &amp; Parameter'!$E$19)*'Data &amp; Parameter'!$E$20*'Data &amp; Parameter'!$E$37*N4772</f>
        <v>0.39488806287047973</v>
      </c>
      <c r="P4772">
        <f>ROUNDUP(IF(D4772&gt;$D$4,0,($D$4-D4772+1)/365),0)</f>
        <v>0</v>
      </c>
      <c r="Q4772">
        <f>ROUNDUP(IF(D4772&gt;$D$5,0,($D$5-D4772+1)/365),0)</f>
        <v>1</v>
      </c>
      <c r="R4772" s="28">
        <f>IF(OR(P4772=1,Q4772=1),IF(D4772+364&lt;=$D$5,(D4772+364-$D$4+1)/365,IF(D4772&gt;$D$4,($D$5-D4772+1)/365,$D$6/365)),0)</f>
        <v>0.11357952815828182</v>
      </c>
      <c r="S4772" s="28">
        <f>'Data &amp; Parameter'!$E$16*'Data &amp; Parameter'!$E$17*('Data &amp; Parameter'!$E$18+'Data &amp; Parameter'!$E$19)*'Data &amp; Parameter'!$E$20*'Data &amp; Parameter'!$E$37*R4772</f>
        <v>0.3948824403463137</v>
      </c>
      <c r="T4772" s="28">
        <f t="shared" si="74"/>
        <v>0.78977050321679343</v>
      </c>
    </row>
    <row r="4773" spans="1:20" ht="15.75" customHeight="1" x14ac:dyDescent="0.35">
      <c r="A4773">
        <v>4766</v>
      </c>
      <c r="B4773" s="76">
        <v>44260.544629629629</v>
      </c>
      <c r="C4773" s="1" t="s">
        <v>15098</v>
      </c>
      <c r="D4773" s="76">
        <v>44260.545300925922</v>
      </c>
      <c r="E4773" s="1" t="s">
        <v>15099</v>
      </c>
      <c r="F4773" s="1" t="s">
        <v>15100</v>
      </c>
      <c r="G4773" s="1" t="s">
        <v>123</v>
      </c>
      <c r="H4773" s="1" t="s">
        <v>124</v>
      </c>
      <c r="I4773" s="1" t="s">
        <v>125</v>
      </c>
      <c r="J4773" s="1" t="s">
        <v>15069</v>
      </c>
      <c r="K4773" s="1" t="s">
        <v>15069</v>
      </c>
      <c r="L4773">
        <f>ROUNDUP(IF(B4773&gt;$D$4,0,($D$4-B4773+1)/365),0)</f>
        <v>0</v>
      </c>
      <c r="M4773">
        <f>ROUNDUP(IF(B4773&gt;$D$5,0,($D$5-B4773+1)/365),0)</f>
        <v>1</v>
      </c>
      <c r="N4773" s="28">
        <f>IF(OR(L4773=1,M4773=1),IF(B4773+364&lt;=$D$5,(B4773+364-$D$4+1)/365,IF(B4773&gt;$D$4,($D$5-B4773+1)/365,$D$6/365)),0)</f>
        <v>0.11357635717909968</v>
      </c>
      <c r="O4773" s="28">
        <f>'Data &amp; Parameter'!$E$16*'Data &amp; Parameter'!$E$17*('Data &amp; Parameter'!$E$18+'Data &amp; Parameter'!$E$19)*'Data &amp; Parameter'!$E$20*'Data &amp; Parameter'!$E$37*N4773</f>
        <v>0.39487141578917712</v>
      </c>
      <c r="P4773">
        <f>ROUNDUP(IF(D4773&gt;$D$4,0,($D$4-D4773+1)/365),0)</f>
        <v>0</v>
      </c>
      <c r="Q4773">
        <f>ROUNDUP(IF(D4773&gt;$D$5,0,($D$5-D4773+1)/365),0)</f>
        <v>1</v>
      </c>
      <c r="R4773" s="28">
        <f>IF(OR(P4773=1,Q4773=1),IF(D4773+364&lt;=$D$5,(D4773+364-$D$4+1)/365,IF(D4773&gt;$D$4,($D$5-D4773+1)/365,$D$6/365)),0)</f>
        <v>0.11357451801117324</v>
      </c>
      <c r="S4773" s="28">
        <f>'Data &amp; Parameter'!$E$16*'Data &amp; Parameter'!$E$17*('Data &amp; Parameter'!$E$18+'Data &amp; Parameter'!$E$19)*'Data &amp; Parameter'!$E$20*'Data &amp; Parameter'!$E$37*R4773</f>
        <v>0.39486502154603509</v>
      </c>
      <c r="T4773" s="28">
        <f t="shared" si="74"/>
        <v>0.78973643733521226</v>
      </c>
    </row>
    <row r="4774" spans="1:20" ht="15.75" customHeight="1" x14ac:dyDescent="0.35">
      <c r="A4774">
        <v>4767</v>
      </c>
      <c r="B4774" s="76">
        <v>44260.546030092592</v>
      </c>
      <c r="C4774" s="1" t="s">
        <v>15101</v>
      </c>
      <c r="D4774" s="76">
        <v>44260.546585648146</v>
      </c>
      <c r="E4774" s="1" t="s">
        <v>15102</v>
      </c>
      <c r="F4774" s="1" t="s">
        <v>15103</v>
      </c>
      <c r="G4774" s="1" t="s">
        <v>123</v>
      </c>
      <c r="H4774" s="1" t="s">
        <v>124</v>
      </c>
      <c r="I4774" s="1" t="s">
        <v>125</v>
      </c>
      <c r="J4774" s="1" t="s">
        <v>15073</v>
      </c>
      <c r="K4774" s="1" t="s">
        <v>15073</v>
      </c>
      <c r="L4774">
        <f>ROUNDUP(IF(B4774&gt;$D$4,0,($D$4-B4774+1)/365),0)</f>
        <v>0</v>
      </c>
      <c r="M4774">
        <f>ROUNDUP(IF(B4774&gt;$D$5,0,($D$5-B4774+1)/365),0)</f>
        <v>1</v>
      </c>
      <c r="N4774" s="28">
        <f>IF(OR(L4774=1,M4774=1),IF(B4774+364&lt;=$D$5,(B4774+364-$D$4+1)/365,IF(B4774&gt;$D$4,($D$5-B4774+1)/365,$D$6/365)),0)</f>
        <v>0.11357252029426976</v>
      </c>
      <c r="O4774" s="28">
        <f>'Data &amp; Parameter'!$E$16*'Data &amp; Parameter'!$E$17*('Data &amp; Parameter'!$E$18+'Data &amp; Parameter'!$E$19)*'Data &amp; Parameter'!$E$20*'Data &amp; Parameter'!$E$37*N4774</f>
        <v>0.39485807607497392</v>
      </c>
      <c r="P4774">
        <f>ROUNDUP(IF(D4774&gt;$D$4,0,($D$4-D4774+1)/365),0)</f>
        <v>0</v>
      </c>
      <c r="Q4774">
        <f>ROUNDUP(IF(D4774&gt;$D$5,0,($D$5-D4774+1)/365),0)</f>
        <v>1</v>
      </c>
      <c r="R4774" s="28">
        <f>IF(OR(P4774=1,Q4774=1),IF(D4774+364&lt;=$D$5,(D4774+364-$D$4+1)/365,IF(D4774&gt;$D$4,($D$5-D4774+1)/365,$D$6/365)),0)</f>
        <v>0.11357099822425755</v>
      </c>
      <c r="S4774" s="28">
        <f>'Data &amp; Parameter'!$E$16*'Data &amp; Parameter'!$E$17*('Data &amp; Parameter'!$E$18+'Data &amp; Parameter'!$E$19)*'Data &amp; Parameter'!$E$20*'Data &amp; Parameter'!$E$37*R4774</f>
        <v>0.39485278428753173</v>
      </c>
      <c r="T4774" s="28">
        <f t="shared" si="74"/>
        <v>0.7897108603625056</v>
      </c>
    </row>
    <row r="4775" spans="1:20" ht="15.75" customHeight="1" x14ac:dyDescent="0.35">
      <c r="A4775">
        <v>4768</v>
      </c>
      <c r="B4775" s="76">
        <v>44260.548738425925</v>
      </c>
      <c r="C4775" s="1" t="s">
        <v>15104</v>
      </c>
      <c r="D4775" s="76">
        <v>44260.549293981487</v>
      </c>
      <c r="E4775" s="1" t="s">
        <v>15105</v>
      </c>
      <c r="F4775" s="1" t="s">
        <v>15106</v>
      </c>
      <c r="G4775" s="1" t="s">
        <v>123</v>
      </c>
      <c r="H4775" s="1" t="s">
        <v>124</v>
      </c>
      <c r="I4775" s="1" t="s">
        <v>125</v>
      </c>
      <c r="J4775" s="1" t="s">
        <v>15069</v>
      </c>
      <c r="K4775" s="1" t="s">
        <v>15069</v>
      </c>
      <c r="L4775">
        <f>ROUNDUP(IF(B4775&gt;$D$4,0,($D$4-B4775+1)/365),0)</f>
        <v>0</v>
      </c>
      <c r="M4775">
        <f>ROUNDUP(IF(B4775&gt;$D$5,0,($D$5-B4775+1)/365),0)</f>
        <v>1</v>
      </c>
      <c r="N4775" s="28">
        <f>IF(OR(L4775=1,M4775=1),IF(B4775+364&lt;=$D$5,(B4775+364-$D$4+1)/365,IF(B4775&gt;$D$4,($D$5-B4775+1)/365,$D$6/365)),0)</f>
        <v>0.1135651002029453</v>
      </c>
      <c r="O4775" s="28">
        <f>'Data &amp; Parameter'!$E$16*'Data &amp; Parameter'!$E$17*('Data &amp; Parameter'!$E$18+'Data &amp; Parameter'!$E$19)*'Data &amp; Parameter'!$E$20*'Data &amp; Parameter'!$E$37*N4775</f>
        <v>0.39483227861114123</v>
      </c>
      <c r="P4775">
        <f>ROUNDUP(IF(D4775&gt;$D$4,0,($D$4-D4775+1)/365),0)</f>
        <v>0</v>
      </c>
      <c r="Q4775">
        <f>ROUNDUP(IF(D4775&gt;$D$5,0,($D$5-D4775+1)/365),0)</f>
        <v>1</v>
      </c>
      <c r="R4775" s="28">
        <f>IF(OR(P4775=1,Q4775=1),IF(D4775+364&lt;=$D$5,(D4775+364-$D$4+1)/365,IF(D4775&gt;$D$4,($D$5-D4775+1)/365,$D$6/365)),0)</f>
        <v>0.11356357813291315</v>
      </c>
      <c r="S4775" s="28">
        <f>'Data &amp; Parameter'!$E$16*'Data &amp; Parameter'!$E$17*('Data &amp; Parameter'!$E$18+'Data &amp; Parameter'!$E$19)*'Data &amp; Parameter'!$E$20*'Data &amp; Parameter'!$E$37*R4775</f>
        <v>0.39482698682362971</v>
      </c>
      <c r="T4775" s="28">
        <f t="shared" si="74"/>
        <v>0.78965926543477094</v>
      </c>
    </row>
    <row r="4776" spans="1:20" ht="15.75" customHeight="1" x14ac:dyDescent="0.35">
      <c r="A4776">
        <v>4769</v>
      </c>
      <c r="B4776" s="76">
        <v>44260.549456018518</v>
      </c>
      <c r="C4776" s="1" t="s">
        <v>15107</v>
      </c>
      <c r="D4776" s="76">
        <v>44260.550243055557</v>
      </c>
      <c r="E4776" s="1" t="s">
        <v>15108</v>
      </c>
      <c r="F4776" s="1" t="s">
        <v>15109</v>
      </c>
      <c r="G4776" s="1" t="s">
        <v>123</v>
      </c>
      <c r="H4776" s="1" t="s">
        <v>124</v>
      </c>
      <c r="I4776" s="1" t="s">
        <v>125</v>
      </c>
      <c r="J4776" s="1" t="s">
        <v>15073</v>
      </c>
      <c r="K4776" s="1" t="s">
        <v>15073</v>
      </c>
      <c r="L4776">
        <f>ROUNDUP(IF(B4776&gt;$D$4,0,($D$4-B4776+1)/365),0)</f>
        <v>0</v>
      </c>
      <c r="M4776">
        <f>ROUNDUP(IF(B4776&gt;$D$5,0,($D$5-B4776+1)/365),0)</f>
        <v>1</v>
      </c>
      <c r="N4776" s="28">
        <f>IF(OR(L4776=1,M4776=1),IF(B4776+364&lt;=$D$5,(B4776+364-$D$4+1)/365,IF(B4776&gt;$D$4,($D$5-B4776+1)/365,$D$6/365)),0)</f>
        <v>0.11356313419584121</v>
      </c>
      <c r="O4776" s="28">
        <f>'Data &amp; Parameter'!$E$16*'Data &amp; Parameter'!$E$17*('Data &amp; Parameter'!$E$18+'Data &amp; Parameter'!$E$19)*'Data &amp; Parameter'!$E$20*'Data &amp; Parameter'!$E$37*N4776</f>
        <v>0.39482544338567777</v>
      </c>
      <c r="P4776">
        <f>ROUNDUP(IF(D4776&gt;$D$4,0,($D$4-D4776+1)/365),0)</f>
        <v>0</v>
      </c>
      <c r="Q4776">
        <f>ROUNDUP(IF(D4776&gt;$D$5,0,($D$5-D4776+1)/365),0)</f>
        <v>1</v>
      </c>
      <c r="R4776" s="28">
        <f>IF(OR(P4776=1,Q4776=1),IF(D4776+364&lt;=$D$5,(D4776+364-$D$4+1)/365,IF(D4776&gt;$D$4,($D$5-D4776+1)/365,$D$6/365)),0)</f>
        <v>0.11356097792998061</v>
      </c>
      <c r="S4776" s="28">
        <f>'Data &amp; Parameter'!$E$16*'Data &amp; Parameter'!$E$17*('Data &amp; Parameter'!$E$18+'Data &amp; Parameter'!$E$19)*'Data &amp; Parameter'!$E$20*'Data &amp; Parameter'!$E$37*R4776</f>
        <v>0.39481794668676662</v>
      </c>
      <c r="T4776" s="28">
        <f t="shared" si="74"/>
        <v>0.78964339007244444</v>
      </c>
    </row>
    <row r="4777" spans="1:20" ht="15.75" customHeight="1" x14ac:dyDescent="0.35">
      <c r="A4777">
        <v>4770</v>
      </c>
      <c r="B4777" s="76">
        <v>44260.552789351852</v>
      </c>
      <c r="C4777" s="1" t="s">
        <v>15110</v>
      </c>
      <c r="D4777" s="76">
        <v>44260.553981481484</v>
      </c>
      <c r="E4777" s="1" t="s">
        <v>15111</v>
      </c>
      <c r="F4777" s="1" t="s">
        <v>15112</v>
      </c>
      <c r="G4777" s="1" t="s">
        <v>123</v>
      </c>
      <c r="H4777" s="1" t="s">
        <v>124</v>
      </c>
      <c r="I4777" s="1" t="s">
        <v>125</v>
      </c>
      <c r="J4777" s="1" t="s">
        <v>15073</v>
      </c>
      <c r="K4777" s="1" t="s">
        <v>15073</v>
      </c>
      <c r="L4777">
        <f>ROUNDUP(IF(B4777&gt;$D$4,0,($D$4-B4777+1)/365),0)</f>
        <v>0</v>
      </c>
      <c r="M4777">
        <f>ROUNDUP(IF(B4777&gt;$D$5,0,($D$5-B4777+1)/365),0)</f>
        <v>1</v>
      </c>
      <c r="N4777" s="28">
        <f>IF(OR(L4777=1,M4777=1),IF(B4777+364&lt;=$D$5,(B4777+364-$D$4+1)/365,IF(B4777&gt;$D$4,($D$5-B4777+1)/365,$D$6/365)),0)</f>
        <v>0.11355400177574802</v>
      </c>
      <c r="O4777" s="28">
        <f>'Data &amp; Parameter'!$E$16*'Data &amp; Parameter'!$E$17*('Data &amp; Parameter'!$E$18+'Data &amp; Parameter'!$E$19)*'Data &amp; Parameter'!$E$20*'Data &amp; Parameter'!$E$37*N4777</f>
        <v>0.39479369266095521</v>
      </c>
      <c r="P4777">
        <f>ROUNDUP(IF(D4777&gt;$D$4,0,($D$4-D4777+1)/365),0)</f>
        <v>0</v>
      </c>
      <c r="Q4777">
        <f>ROUNDUP(IF(D4777&gt;$D$5,0,($D$5-D4777+1)/365),0)</f>
        <v>1</v>
      </c>
      <c r="R4777" s="28">
        <f>IF(OR(P4777=1,Q4777=1),IF(D4777+364&lt;=$D$5,(D4777+364-$D$4+1)/365,IF(D4777&gt;$D$4,($D$5-D4777+1)/365,$D$6/365)),0)</f>
        <v>0.11355073566716771</v>
      </c>
      <c r="S4777" s="28">
        <f>'Data &amp; Parameter'!$E$16*'Data &amp; Parameter'!$E$17*('Data &amp; Parameter'!$E$18+'Data &amp; Parameter'!$E$19)*'Data &amp; Parameter'!$E$20*'Data &amp; Parameter'!$E$37*R4777</f>
        <v>0.39478233736702556</v>
      </c>
      <c r="T4777" s="28">
        <f t="shared" si="74"/>
        <v>0.78957603002798082</v>
      </c>
    </row>
    <row r="4778" spans="1:20" ht="15.75" customHeight="1" x14ac:dyDescent="0.35">
      <c r="A4778">
        <v>4771</v>
      </c>
      <c r="B4778" s="76">
        <v>44260.5549537037</v>
      </c>
      <c r="C4778" s="1" t="s">
        <v>15113</v>
      </c>
      <c r="D4778" s="76">
        <v>44260.555347222224</v>
      </c>
      <c r="E4778" s="1" t="s">
        <v>15114</v>
      </c>
      <c r="F4778" s="1" t="s">
        <v>15115</v>
      </c>
      <c r="G4778" s="1" t="s">
        <v>123</v>
      </c>
      <c r="H4778" s="1" t="s">
        <v>124</v>
      </c>
      <c r="I4778" s="1" t="s">
        <v>125</v>
      </c>
      <c r="J4778" s="1" t="s">
        <v>15069</v>
      </c>
      <c r="K4778" s="1" t="s">
        <v>15069</v>
      </c>
      <c r="L4778">
        <f>ROUNDUP(IF(B4778&gt;$D$4,0,($D$4-B4778+1)/365),0)</f>
        <v>0</v>
      </c>
      <c r="M4778">
        <f>ROUNDUP(IF(B4778&gt;$D$5,0,($D$5-B4778+1)/365),0)</f>
        <v>1</v>
      </c>
      <c r="N4778" s="28">
        <f>IF(OR(L4778=1,M4778=1),IF(B4778+364&lt;=$D$5,(B4778+364-$D$4+1)/365,IF(B4778&gt;$D$4,($D$5-B4778+1)/365,$D$6/365)),0)</f>
        <v>0.11354807204465631</v>
      </c>
      <c r="O4778" s="28">
        <f>'Data &amp; Parameter'!$E$16*'Data &amp; Parameter'!$E$17*('Data &amp; Parameter'!$E$18+'Data &amp; Parameter'!$E$19)*'Data &amp; Parameter'!$E$20*'Data &amp; Parameter'!$E$37*N4778</f>
        <v>0.39477307673903633</v>
      </c>
      <c r="P4778">
        <f>ROUNDUP(IF(D4778&gt;$D$4,0,($D$4-D4778+1)/365),0)</f>
        <v>0</v>
      </c>
      <c r="Q4778">
        <f>ROUNDUP(IF(D4778&gt;$D$5,0,($D$5-D4778+1)/365),0)</f>
        <v>1</v>
      </c>
      <c r="R4778" s="28">
        <f>IF(OR(P4778=1,Q4778=1),IF(D4778+364&lt;=$D$5,(D4778+364-$D$4+1)/365,IF(D4778&gt;$D$4,($D$5-D4778+1)/365,$D$6/365)),0)</f>
        <v>0.11354699391171603</v>
      </c>
      <c r="S4778" s="28">
        <f>'Data &amp; Parameter'!$E$16*'Data &amp; Parameter'!$E$17*('Data &amp; Parameter'!$E$18+'Data &amp; Parameter'!$E$19)*'Data &amp; Parameter'!$E$20*'Data &amp; Parameter'!$E$37*R4778</f>
        <v>0.39476932838954615</v>
      </c>
      <c r="T4778" s="28">
        <f t="shared" si="74"/>
        <v>0.78954240512858243</v>
      </c>
    </row>
    <row r="4779" spans="1:20" ht="15.75" customHeight="1" x14ac:dyDescent="0.35">
      <c r="A4779">
        <v>4772</v>
      </c>
      <c r="B4779" s="76">
        <v>44260.557141203702</v>
      </c>
      <c r="C4779" s="1" t="s">
        <v>15116</v>
      </c>
      <c r="D4779" s="76">
        <v>44260.557939814811</v>
      </c>
      <c r="E4779" s="1" t="s">
        <v>15117</v>
      </c>
      <c r="F4779" s="1" t="s">
        <v>15118</v>
      </c>
      <c r="G4779" s="1" t="s">
        <v>123</v>
      </c>
      <c r="H4779" s="1" t="s">
        <v>124</v>
      </c>
      <c r="I4779" s="1" t="s">
        <v>125</v>
      </c>
      <c r="J4779" s="1" t="s">
        <v>15073</v>
      </c>
      <c r="K4779" s="1" t="s">
        <v>15073</v>
      </c>
      <c r="L4779">
        <f>ROUNDUP(IF(B4779&gt;$D$4,0,($D$4-B4779+1)/365),0)</f>
        <v>0</v>
      </c>
      <c r="M4779">
        <f>ROUNDUP(IF(B4779&gt;$D$5,0,($D$5-B4779+1)/365),0)</f>
        <v>1</v>
      </c>
      <c r="N4779" s="28">
        <f>IF(OR(L4779=1,M4779=1),IF(B4779+364&lt;=$D$5,(B4779+364-$D$4+1)/365,IF(B4779&gt;$D$4,($D$5-B4779+1)/365,$D$6/365)),0)</f>
        <v>0.11354207889396579</v>
      </c>
      <c r="O4779" s="28">
        <f>'Data &amp; Parameter'!$E$16*'Data &amp; Parameter'!$E$17*('Data &amp; Parameter'!$E$18+'Data &amp; Parameter'!$E$19)*'Data &amp; Parameter'!$E$20*'Data &amp; Parameter'!$E$37*N4779</f>
        <v>0.39475224032592204</v>
      </c>
      <c r="P4779">
        <f>ROUNDUP(IF(D4779&gt;$D$4,0,($D$4-D4779+1)/365),0)</f>
        <v>0</v>
      </c>
      <c r="Q4779">
        <f>ROUNDUP(IF(D4779&gt;$D$5,0,($D$5-D4779+1)/365),0)</f>
        <v>1</v>
      </c>
      <c r="R4779" s="28">
        <f>IF(OR(P4779=1,Q4779=1),IF(D4779+364&lt;=$D$5,(D4779+364-$D$4+1)/365,IF(D4779&gt;$D$4,($D$5-D4779+1)/365,$D$6/365)),0)</f>
        <v>0.11353989091832574</v>
      </c>
      <c r="S4779" s="28">
        <f>'Data &amp; Parameter'!$E$16*'Data &amp; Parameter'!$E$17*('Data &amp; Parameter'!$E$18+'Data &amp; Parameter'!$E$19)*'Data &amp; Parameter'!$E$20*'Data &amp; Parameter'!$E$37*R4779</f>
        <v>0.39474463338148258</v>
      </c>
      <c r="T4779" s="28">
        <f t="shared" si="74"/>
        <v>0.78949687370740462</v>
      </c>
    </row>
    <row r="4780" spans="1:20" ht="15.75" customHeight="1" x14ac:dyDescent="0.35">
      <c r="A4780">
        <v>4773</v>
      </c>
      <c r="B4780" s="76">
        <v>44260.560358796298</v>
      </c>
      <c r="C4780" s="1" t="s">
        <v>15119</v>
      </c>
      <c r="D4780" s="76">
        <v>44260.560844907406</v>
      </c>
      <c r="E4780" s="1" t="s">
        <v>15120</v>
      </c>
      <c r="F4780" s="1" t="s">
        <v>15121</v>
      </c>
      <c r="G4780" s="1" t="s">
        <v>123</v>
      </c>
      <c r="H4780" s="1" t="s">
        <v>124</v>
      </c>
      <c r="I4780" s="1" t="s">
        <v>125</v>
      </c>
      <c r="J4780" s="1" t="s">
        <v>15073</v>
      </c>
      <c r="K4780" s="1" t="s">
        <v>15073</v>
      </c>
      <c r="L4780">
        <f>ROUNDUP(IF(B4780&gt;$D$4,0,($D$4-B4780+1)/365),0)</f>
        <v>0</v>
      </c>
      <c r="M4780">
        <f>ROUNDUP(IF(B4780&gt;$D$5,0,($D$5-B4780+1)/365),0)</f>
        <v>1</v>
      </c>
      <c r="N4780" s="28">
        <f>IF(OR(L4780=1,M4780=1),IF(B4780+364&lt;=$D$5,(B4780+364-$D$4+1)/365,IF(B4780&gt;$D$4,($D$5-B4780+1)/365,$D$6/365)),0)</f>
        <v>0.11353326357178684</v>
      </c>
      <c r="O4780" s="28">
        <f>'Data &amp; Parameter'!$E$16*'Data &amp; Parameter'!$E$17*('Data &amp; Parameter'!$E$18+'Data &amp; Parameter'!$E$19)*'Data &amp; Parameter'!$E$20*'Data &amp; Parameter'!$E$37*N4780</f>
        <v>0.39472159205689933</v>
      </c>
      <c r="P4780">
        <f>ROUNDUP(IF(D4780&gt;$D$4,0,($D$4-D4780+1)/365),0)</f>
        <v>0</v>
      </c>
      <c r="Q4780">
        <f>ROUNDUP(IF(D4780&gt;$D$5,0,($D$5-D4780+1)/365),0)</f>
        <v>1</v>
      </c>
      <c r="R4780" s="28">
        <f>IF(OR(P4780=1,Q4780=1),IF(D4780+364&lt;=$D$5,(D4780+364-$D$4+1)/365,IF(D4780&gt;$D$4,($D$5-D4780+1)/365,$D$6/365)),0)</f>
        <v>0.11353193176053114</v>
      </c>
      <c r="S4780" s="28">
        <f>'Data &amp; Parameter'!$E$16*'Data &amp; Parameter'!$E$17*('Data &amp; Parameter'!$E$18+'Data &amp; Parameter'!$E$19)*'Data &amp; Parameter'!$E$20*'Data &amp; Parameter'!$E$37*R4780</f>
        <v>0.39471696174290477</v>
      </c>
      <c r="T4780" s="28">
        <f t="shared" si="74"/>
        <v>0.7894385537998041</v>
      </c>
    </row>
    <row r="4781" spans="1:20" ht="15.75" customHeight="1" x14ac:dyDescent="0.35">
      <c r="A4781">
        <v>4774</v>
      </c>
      <c r="B4781" s="76">
        <v>44260.563819444447</v>
      </c>
      <c r="C4781" s="1" t="s">
        <v>15122</v>
      </c>
      <c r="D4781" s="76">
        <v>44260.564467592594</v>
      </c>
      <c r="E4781" s="1" t="s">
        <v>15123</v>
      </c>
      <c r="F4781" s="1" t="s">
        <v>15124</v>
      </c>
      <c r="G4781" s="1" t="s">
        <v>123</v>
      </c>
      <c r="H4781" s="1" t="s">
        <v>124</v>
      </c>
      <c r="I4781" s="1" t="s">
        <v>125</v>
      </c>
      <c r="J4781" s="1" t="s">
        <v>15073</v>
      </c>
      <c r="K4781" s="1" t="s">
        <v>15073</v>
      </c>
      <c r="L4781">
        <f>ROUNDUP(IF(B4781&gt;$D$4,0,($D$4-B4781+1)/365),0)</f>
        <v>0</v>
      </c>
      <c r="M4781">
        <f>ROUNDUP(IF(B4781&gt;$D$5,0,($D$5-B4781+1)/365),0)</f>
        <v>1</v>
      </c>
      <c r="N4781" s="28">
        <f>IF(OR(L4781=1,M4781=1),IF(B4781+364&lt;=$D$5,(B4781+364-$D$4+1)/365,IF(B4781&gt;$D$4,($D$5-B4781+1)/365,$D$6/365)),0)</f>
        <v>0.11352378234398003</v>
      </c>
      <c r="O4781" s="28">
        <f>'Data &amp; Parameter'!$E$16*'Data &amp; Parameter'!$E$17*('Data &amp; Parameter'!$E$18+'Data &amp; Parameter'!$E$19)*'Data &amp; Parameter'!$E$20*'Data &amp; Parameter'!$E$37*N4781</f>
        <v>0.39468862863087933</v>
      </c>
      <c r="P4781">
        <f>ROUNDUP(IF(D4781&gt;$D$4,0,($D$4-D4781+1)/365),0)</f>
        <v>0</v>
      </c>
      <c r="Q4781">
        <f>ROUNDUP(IF(D4781&gt;$D$5,0,($D$5-D4781+1)/365),0)</f>
        <v>1</v>
      </c>
      <c r="R4781" s="28">
        <f>IF(OR(P4781=1,Q4781=1),IF(D4781+364&lt;=$D$5,(D4781+364-$D$4+1)/365,IF(D4781&gt;$D$4,($D$5-D4781+1)/365,$D$6/365)),0)</f>
        <v>0.11352200659563245</v>
      </c>
      <c r="S4781" s="28">
        <f>'Data &amp; Parameter'!$E$16*'Data &amp; Parameter'!$E$17*('Data &amp; Parameter'!$E$18+'Data &amp; Parameter'!$E$19)*'Data &amp; Parameter'!$E$20*'Data &amp; Parameter'!$E$37*R4781</f>
        <v>0.3946824548788635</v>
      </c>
      <c r="T4781" s="28">
        <f t="shared" si="74"/>
        <v>0.78937108350974283</v>
      </c>
    </row>
    <row r="4782" spans="1:20" ht="15.75" customHeight="1" x14ac:dyDescent="0.35">
      <c r="A4782">
        <v>4775</v>
      </c>
      <c r="B4782" s="76">
        <v>44260.566608796296</v>
      </c>
      <c r="C4782" s="1" t="s">
        <v>15125</v>
      </c>
      <c r="D4782" s="76">
        <v>44260.56731481482</v>
      </c>
      <c r="E4782" s="1" t="s">
        <v>15126</v>
      </c>
      <c r="F4782" s="1" t="s">
        <v>15127</v>
      </c>
      <c r="G4782" s="1" t="s">
        <v>123</v>
      </c>
      <c r="H4782" s="1" t="s">
        <v>124</v>
      </c>
      <c r="I4782" s="1" t="s">
        <v>125</v>
      </c>
      <c r="J4782" s="1" t="s">
        <v>15128</v>
      </c>
      <c r="K4782" s="1" t="s">
        <v>15073</v>
      </c>
      <c r="L4782">
        <f>ROUNDUP(IF(B4782&gt;$D$4,0,($D$4-B4782+1)/365),0)</f>
        <v>0</v>
      </c>
      <c r="M4782">
        <f>ROUNDUP(IF(B4782&gt;$D$5,0,($D$5-B4782+1)/365),0)</f>
        <v>1</v>
      </c>
      <c r="N4782" s="28">
        <f>IF(OR(L4782=1,M4782=1),IF(B4782+364&lt;=$D$5,(B4782+364-$D$4+1)/365,IF(B4782&gt;$D$4,($D$5-B4782+1)/365,$D$6/365)),0)</f>
        <v>0.11351614028411959</v>
      </c>
      <c r="O4782" s="28">
        <f>'Data &amp; Parameter'!$E$16*'Data &amp; Parameter'!$E$17*('Data &amp; Parameter'!$E$18+'Data &amp; Parameter'!$E$19)*'Data &amp; Parameter'!$E$20*'Data &amp; Parameter'!$E$37*N4782</f>
        <v>0.39466205944807065</v>
      </c>
      <c r="P4782">
        <f>ROUNDUP(IF(D4782&gt;$D$4,0,($D$4-D4782+1)/365),0)</f>
        <v>0</v>
      </c>
      <c r="Q4782">
        <f>ROUNDUP(IF(D4782&gt;$D$5,0,($D$5-D4782+1)/365),0)</f>
        <v>1</v>
      </c>
      <c r="R4782" s="28">
        <f>IF(OR(P4782=1,Q4782=1),IF(D4782+364&lt;=$D$5,(D4782+364-$D$4+1)/365,IF(D4782&gt;$D$4,($D$5-D4782+1)/365,$D$6/365)),0)</f>
        <v>0.11351420598679496</v>
      </c>
      <c r="S4782" s="28">
        <f>'Data &amp; Parameter'!$E$16*'Data &amp; Parameter'!$E$17*('Data &amp; Parameter'!$E$18+'Data &amp; Parameter'!$E$19)*'Data &amp; Parameter'!$E$20*'Data &amp; Parameter'!$E$37*R4782</f>
        <v>0.39465533446813555</v>
      </c>
      <c r="T4782" s="28">
        <f t="shared" si="74"/>
        <v>0.78931739391620614</v>
      </c>
    </row>
    <row r="4783" spans="1:20" ht="15.75" customHeight="1" x14ac:dyDescent="0.35">
      <c r="A4783">
        <v>4776</v>
      </c>
      <c r="B4783" s="76">
        <v>44260.569374999999</v>
      </c>
      <c r="C4783" s="1" t="s">
        <v>15129</v>
      </c>
      <c r="D4783" s="76">
        <v>44260.569756944446</v>
      </c>
      <c r="E4783" s="1" t="s">
        <v>15130</v>
      </c>
      <c r="F4783" s="1" t="s">
        <v>15131</v>
      </c>
      <c r="G4783" s="1" t="s">
        <v>123</v>
      </c>
      <c r="H4783" s="1" t="s">
        <v>124</v>
      </c>
      <c r="I4783" s="1" t="s">
        <v>125</v>
      </c>
      <c r="J4783" s="1" t="s">
        <v>15073</v>
      </c>
      <c r="K4783" s="1" t="s">
        <v>15073</v>
      </c>
      <c r="L4783">
        <f>ROUNDUP(IF(B4783&gt;$D$4,0,($D$4-B4783+1)/365),0)</f>
        <v>0</v>
      </c>
      <c r="M4783">
        <f>ROUNDUP(IF(B4783&gt;$D$5,0,($D$5-B4783+1)/365),0)</f>
        <v>1</v>
      </c>
      <c r="N4783" s="28">
        <f>IF(OR(L4783=1,M4783=1),IF(B4783+364&lt;=$D$5,(B4783+364-$D$4+1)/365,IF(B4783&gt;$D$4,($D$5-B4783+1)/365,$D$6/365)),0)</f>
        <v>0.113508561643838</v>
      </c>
      <c r="O4783" s="28">
        <f>'Data &amp; Parameter'!$E$16*'Data &amp; Parameter'!$E$17*('Data &amp; Parameter'!$E$18+'Data &amp; Parameter'!$E$19)*'Data &amp; Parameter'!$E$20*'Data &amp; Parameter'!$E$37*N4783</f>
        <v>0.39463571075638804</v>
      </c>
      <c r="P4783">
        <f>ROUNDUP(IF(D4783&gt;$D$4,0,($D$4-D4783+1)/365),0)</f>
        <v>0</v>
      </c>
      <c r="Q4783">
        <f>ROUNDUP(IF(D4783&gt;$D$5,0,($D$5-D4783+1)/365),0)</f>
        <v>1</v>
      </c>
      <c r="R4783" s="28">
        <f>IF(OR(P4783=1,Q4783=1),IF(D4783+364&lt;=$D$5,(D4783+364-$D$4+1)/365,IF(D4783&gt;$D$4,($D$5-D4783+1)/365,$D$6/365)),0)</f>
        <v>0.11350751522069714</v>
      </c>
      <c r="S4783" s="28">
        <f>'Data &amp; Parameter'!$E$16*'Data &amp; Parameter'!$E$17*('Data &amp; Parameter'!$E$18+'Data &amp; Parameter'!$E$19)*'Data &amp; Parameter'!$E$20*'Data &amp; Parameter'!$E$37*R4783</f>
        <v>0.39463207265249556</v>
      </c>
      <c r="T4783" s="28">
        <f t="shared" si="74"/>
        <v>0.78926778340888359</v>
      </c>
    </row>
    <row r="4784" spans="1:20" ht="15.75" customHeight="1" x14ac:dyDescent="0.35">
      <c r="A4784">
        <v>4777</v>
      </c>
      <c r="B4784" s="76">
        <v>44260.571875000001</v>
      </c>
      <c r="C4784" s="1" t="s">
        <v>15132</v>
      </c>
      <c r="D4784" s="76">
        <v>44260.572800925926</v>
      </c>
      <c r="E4784" s="1" t="s">
        <v>15133</v>
      </c>
      <c r="F4784" s="1" t="s">
        <v>15134</v>
      </c>
      <c r="G4784" s="1" t="s">
        <v>123</v>
      </c>
      <c r="H4784" s="1" t="s">
        <v>124</v>
      </c>
      <c r="I4784" s="1" t="s">
        <v>125</v>
      </c>
      <c r="J4784" s="1" t="s">
        <v>15073</v>
      </c>
      <c r="K4784" s="1" t="s">
        <v>15073</v>
      </c>
      <c r="L4784">
        <f>ROUNDUP(IF(B4784&gt;$D$4,0,($D$4-B4784+1)/365),0)</f>
        <v>0</v>
      </c>
      <c r="M4784">
        <f>ROUNDUP(IF(B4784&gt;$D$5,0,($D$5-B4784+1)/365),0)</f>
        <v>1</v>
      </c>
      <c r="N4784" s="28">
        <f>IF(OR(L4784=1,M4784=1),IF(B4784+364&lt;=$D$5,(B4784+364-$D$4+1)/365,IF(B4784&gt;$D$4,($D$5-B4784+1)/365,$D$6/365)),0)</f>
        <v>0.11350171232876313</v>
      </c>
      <c r="O4784" s="28">
        <f>'Data &amp; Parameter'!$E$16*'Data &amp; Parameter'!$E$17*('Data &amp; Parameter'!$E$18+'Data &amp; Parameter'!$E$19)*'Data &amp; Parameter'!$E$20*'Data &amp; Parameter'!$E$37*N4784</f>
        <v>0.39461189771282884</v>
      </c>
      <c r="P4784">
        <f>ROUNDUP(IF(D4784&gt;$D$4,0,($D$4-D4784+1)/365),0)</f>
        <v>0</v>
      </c>
      <c r="Q4784">
        <f>ROUNDUP(IF(D4784&gt;$D$5,0,($D$5-D4784+1)/365),0)</f>
        <v>1</v>
      </c>
      <c r="R4784" s="28">
        <f>IF(OR(P4784=1,Q4784=1),IF(D4784+364&lt;=$D$5,(D4784+364-$D$4+1)/365,IF(D4784&gt;$D$4,($D$5-D4784+1)/365,$D$6/365)),0)</f>
        <v>0.11349917554540946</v>
      </c>
      <c r="S4784" s="28">
        <f>'Data &amp; Parameter'!$E$16*'Data &amp; Parameter'!$E$17*('Data &amp; Parameter'!$E$18+'Data &amp; Parameter'!$E$19)*'Data &amp; Parameter'!$E$20*'Data &amp; Parameter'!$E$37*R4784</f>
        <v>0.39460307806709188</v>
      </c>
      <c r="T4784" s="28">
        <f t="shared" si="74"/>
        <v>0.78921497577992072</v>
      </c>
    </row>
    <row r="4785" spans="1:20" ht="15.75" customHeight="1" x14ac:dyDescent="0.35">
      <c r="A4785">
        <v>4778</v>
      </c>
      <c r="B4785" s="76">
        <v>44260.577222222222</v>
      </c>
      <c r="C4785" s="1" t="s">
        <v>15135</v>
      </c>
      <c r="D4785" s="76">
        <v>44260.57811342593</v>
      </c>
      <c r="E4785" s="1" t="s">
        <v>15136</v>
      </c>
      <c r="F4785" s="1" t="s">
        <v>15137</v>
      </c>
      <c r="G4785" s="1" t="s">
        <v>123</v>
      </c>
      <c r="H4785" s="1" t="s">
        <v>124</v>
      </c>
      <c r="I4785" s="1" t="s">
        <v>125</v>
      </c>
      <c r="J4785" s="1" t="s">
        <v>15069</v>
      </c>
      <c r="K4785" s="1" t="s">
        <v>15069</v>
      </c>
      <c r="L4785">
        <f>ROUNDUP(IF(B4785&gt;$D$4,0,($D$4-B4785+1)/365),0)</f>
        <v>0</v>
      </c>
      <c r="M4785">
        <f>ROUNDUP(IF(B4785&gt;$D$5,0,($D$5-B4785+1)/365),0)</f>
        <v>1</v>
      </c>
      <c r="N4785" s="28">
        <f>IF(OR(L4785=1,M4785=1),IF(B4785+364&lt;=$D$5,(B4785+364-$D$4+1)/365,IF(B4785&gt;$D$4,($D$5-B4785+1)/365,$D$6/365)),0)</f>
        <v>0.11348706240487071</v>
      </c>
      <c r="O4785" s="28">
        <f>'Data &amp; Parameter'!$E$16*'Data &amp; Parameter'!$E$17*('Data &amp; Parameter'!$E$18+'Data &amp; Parameter'!$E$19)*'Data &amp; Parameter'!$E$20*'Data &amp; Parameter'!$E$37*N4785</f>
        <v>0.39456096425861104</v>
      </c>
      <c r="P4785">
        <f>ROUNDUP(IF(D4785&gt;$D$4,0,($D$4-D4785+1)/365),0)</f>
        <v>0</v>
      </c>
      <c r="Q4785">
        <f>ROUNDUP(IF(D4785&gt;$D$5,0,($D$5-D4785+1)/365),0)</f>
        <v>1</v>
      </c>
      <c r="R4785" s="28">
        <f>IF(OR(P4785=1,Q4785=1),IF(D4785+364&lt;=$D$5,(D4785+364-$D$4+1)/365,IF(D4785&gt;$D$4,($D$5-D4785+1)/365,$D$6/365)),0)</f>
        <v>0.11348462075087536</v>
      </c>
      <c r="S4785" s="28">
        <f>'Data &amp; Parameter'!$E$16*'Data &amp; Parameter'!$E$17*('Data &amp; Parameter'!$E$18+'Data &amp; Parameter'!$E$19)*'Data &amp; Parameter'!$E$20*'Data &amp; Parameter'!$E$37*R4785</f>
        <v>0.39455247534952859</v>
      </c>
      <c r="T4785" s="28">
        <f t="shared" si="74"/>
        <v>0.78911343960813962</v>
      </c>
    </row>
    <row r="4786" spans="1:20" ht="15.75" customHeight="1" x14ac:dyDescent="0.35">
      <c r="A4786">
        <v>4779</v>
      </c>
      <c r="B4786" s="76">
        <v>44260.581030092595</v>
      </c>
      <c r="C4786" s="1" t="s">
        <v>15138</v>
      </c>
      <c r="D4786" s="76">
        <v>44260.581689814819</v>
      </c>
      <c r="E4786" s="1" t="s">
        <v>15139</v>
      </c>
      <c r="F4786" s="1" t="s">
        <v>15140</v>
      </c>
      <c r="G4786" s="1" t="s">
        <v>123</v>
      </c>
      <c r="H4786" s="1" t="s">
        <v>124</v>
      </c>
      <c r="I4786" s="1" t="s">
        <v>125</v>
      </c>
      <c r="J4786" s="1" t="s">
        <v>15073</v>
      </c>
      <c r="K4786" s="1" t="s">
        <v>15073</v>
      </c>
      <c r="L4786">
        <f>ROUNDUP(IF(B4786&gt;$D$4,0,($D$4-B4786+1)/365),0)</f>
        <v>0</v>
      </c>
      <c r="M4786">
        <f>ROUNDUP(IF(B4786&gt;$D$5,0,($D$5-B4786+1)/365),0)</f>
        <v>1</v>
      </c>
      <c r="N4786" s="28">
        <f>IF(OR(L4786=1,M4786=1),IF(B4786+364&lt;=$D$5,(B4786+364-$D$4+1)/365,IF(B4786&gt;$D$4,($D$5-B4786+1)/365,$D$6/365)),0)</f>
        <v>0.11347662988330129</v>
      </c>
      <c r="O4786" s="28">
        <f>'Data &amp; Parameter'!$E$16*'Data &amp; Parameter'!$E$17*('Data &amp; Parameter'!$E$18+'Data &amp; Parameter'!$E$19)*'Data &amp; Parameter'!$E$20*'Data &amp; Parameter'!$E$37*N4786</f>
        <v>0.39452469346542235</v>
      </c>
      <c r="P4786">
        <f>ROUNDUP(IF(D4786&gt;$D$4,0,($D$4-D4786+1)/365),0)</f>
        <v>0</v>
      </c>
      <c r="Q4786">
        <f>ROUNDUP(IF(D4786&gt;$D$5,0,($D$5-D4786+1)/365),0)</f>
        <v>1</v>
      </c>
      <c r="R4786" s="28">
        <f>IF(OR(P4786=1,Q4786=1),IF(D4786+364&lt;=$D$5,(D4786+364-$D$4+1)/365,IF(D4786&gt;$D$4,($D$5-D4786+1)/365,$D$6/365)),0)</f>
        <v>0.11347482242515432</v>
      </c>
      <c r="S4786" s="28">
        <f>'Data &amp; Parameter'!$E$16*'Data &amp; Parameter'!$E$17*('Data &amp; Parameter'!$E$18+'Data &amp; Parameter'!$E$19)*'Data &amp; Parameter'!$E$20*'Data &amp; Parameter'!$E$37*R4786</f>
        <v>0.39451840946780881</v>
      </c>
      <c r="T4786" s="28">
        <f t="shared" si="74"/>
        <v>0.78904310293323121</v>
      </c>
    </row>
    <row r="4787" spans="1:20" ht="15.75" customHeight="1" x14ac:dyDescent="0.35">
      <c r="A4787">
        <v>4780</v>
      </c>
      <c r="B4787" s="76">
        <v>44260.589340277773</v>
      </c>
      <c r="C4787" s="1" t="s">
        <v>15141</v>
      </c>
      <c r="D4787" s="76">
        <v>44260.590104166666</v>
      </c>
      <c r="E4787" s="1" t="s">
        <v>15142</v>
      </c>
      <c r="F4787" s="1" t="s">
        <v>15143</v>
      </c>
      <c r="G4787" s="1" t="s">
        <v>123</v>
      </c>
      <c r="H4787" s="1" t="s">
        <v>124</v>
      </c>
      <c r="I4787" s="1" t="s">
        <v>125</v>
      </c>
      <c r="J4787" s="1" t="s">
        <v>15073</v>
      </c>
      <c r="K4787" s="1" t="s">
        <v>15073</v>
      </c>
      <c r="L4787">
        <f>ROUNDUP(IF(B4787&gt;$D$4,0,($D$4-B4787+1)/365),0)</f>
        <v>0</v>
      </c>
      <c r="M4787">
        <f>ROUNDUP(IF(B4787&gt;$D$5,0,($D$5-B4787+1)/365),0)</f>
        <v>1</v>
      </c>
      <c r="N4787" s="28">
        <f>IF(OR(L4787=1,M4787=1),IF(B4787+364&lt;=$D$5,(B4787+364-$D$4+1)/365,IF(B4787&gt;$D$4,($D$5-B4787+1)/365,$D$6/365)),0)</f>
        <v>0.11345386225267709</v>
      </c>
      <c r="O4787" s="28">
        <f>'Data &amp; Parameter'!$E$16*'Data &amp; Parameter'!$E$17*('Data &amp; Parameter'!$E$18+'Data &amp; Parameter'!$E$19)*'Data &amp; Parameter'!$E$20*'Data &amp; Parameter'!$E$37*N4787</f>
        <v>0.3944455371448462</v>
      </c>
      <c r="P4787">
        <f>ROUNDUP(IF(D4787&gt;$D$4,0,($D$4-D4787+1)/365),0)</f>
        <v>0</v>
      </c>
      <c r="Q4787">
        <f>ROUNDUP(IF(D4787&gt;$D$5,0,($D$5-D4787+1)/365),0)</f>
        <v>1</v>
      </c>
      <c r="R4787" s="28">
        <f>IF(OR(P4787=1,Q4787=1),IF(D4787+364&lt;=$D$5,(D4787+364-$D$4+1)/365,IF(D4787&gt;$D$4,($D$5-D4787+1)/365,$D$6/365)),0)</f>
        <v>0.11345176940639536</v>
      </c>
      <c r="S4787" s="28">
        <f>'Data &amp; Parameter'!$E$16*'Data &amp; Parameter'!$E$17*('Data &amp; Parameter'!$E$18+'Data &amp; Parameter'!$E$19)*'Data &amp; Parameter'!$E$20*'Data &amp; Parameter'!$E$37*R4787</f>
        <v>0.39443826093706119</v>
      </c>
      <c r="T4787" s="28">
        <f t="shared" si="74"/>
        <v>0.78888379808190745</v>
      </c>
    </row>
    <row r="4788" spans="1:20" ht="15.75" customHeight="1" x14ac:dyDescent="0.35">
      <c r="A4788">
        <v>4781</v>
      </c>
      <c r="B4788" s="76">
        <v>44260.592557870375</v>
      </c>
      <c r="C4788" s="1" t="s">
        <v>15144</v>
      </c>
      <c r="D4788" s="76">
        <v>44260.59375</v>
      </c>
      <c r="E4788" s="1" t="s">
        <v>15145</v>
      </c>
      <c r="F4788" s="1" t="s">
        <v>15146</v>
      </c>
      <c r="G4788" s="1" t="s">
        <v>123</v>
      </c>
      <c r="H4788" s="1" t="s">
        <v>124</v>
      </c>
      <c r="I4788" s="1" t="s">
        <v>125</v>
      </c>
      <c r="J4788" s="1" t="s">
        <v>15069</v>
      </c>
      <c r="K4788" s="1" t="s">
        <v>15069</v>
      </c>
      <c r="L4788">
        <f>ROUNDUP(IF(B4788&gt;$D$4,0,($D$4-B4788+1)/365),0)</f>
        <v>0</v>
      </c>
      <c r="M4788">
        <f>ROUNDUP(IF(B4788&gt;$D$5,0,($D$5-B4788+1)/365),0)</f>
        <v>1</v>
      </c>
      <c r="N4788" s="28">
        <f>IF(OR(L4788=1,M4788=1),IF(B4788+364&lt;=$D$5,(B4788+364-$D$4+1)/365,IF(B4788&gt;$D$4,($D$5-B4788+1)/365,$D$6/365)),0)</f>
        <v>0.1134450469304782</v>
      </c>
      <c r="O4788" s="28">
        <f>'Data &amp; Parameter'!$E$16*'Data &amp; Parameter'!$E$17*('Data &amp; Parameter'!$E$18+'Data &amp; Parameter'!$E$19)*'Data &amp; Parameter'!$E$20*'Data &amp; Parameter'!$E$37*N4788</f>
        <v>0.39441488887575421</v>
      </c>
      <c r="P4788">
        <f>ROUNDUP(IF(D4788&gt;$D$4,0,($D$4-D4788+1)/365),0)</f>
        <v>0</v>
      </c>
      <c r="Q4788">
        <f>ROUNDUP(IF(D4788&gt;$D$5,0,($D$5-D4788+1)/365),0)</f>
        <v>1</v>
      </c>
      <c r="R4788" s="28">
        <f>IF(OR(P4788=1,Q4788=1),IF(D4788+364&lt;=$D$5,(D4788+364-$D$4+1)/365,IF(D4788&gt;$D$4,($D$5-D4788+1)/365,$D$6/365)),0)</f>
        <v>0.1134417808219178</v>
      </c>
      <c r="S4788" s="28">
        <f>'Data &amp; Parameter'!$E$16*'Data &amp; Parameter'!$E$17*('Data &amp; Parameter'!$E$18+'Data &amp; Parameter'!$E$19)*'Data &amp; Parameter'!$E$20*'Data &amp; Parameter'!$E$37*R4788</f>
        <v>0.39440353358189378</v>
      </c>
      <c r="T4788" s="28">
        <f t="shared" si="74"/>
        <v>0.78881842245764799</v>
      </c>
    </row>
    <row r="4789" spans="1:20" ht="15.75" customHeight="1" x14ac:dyDescent="0.35">
      <c r="A4789">
        <v>4782</v>
      </c>
      <c r="B4789" s="76">
        <v>44260.592708333337</v>
      </c>
      <c r="C4789" s="1" t="s">
        <v>15147</v>
      </c>
      <c r="D4789" s="76">
        <v>44260.5933912037</v>
      </c>
      <c r="E4789" s="1" t="s">
        <v>15148</v>
      </c>
      <c r="F4789" s="1" t="s">
        <v>15149</v>
      </c>
      <c r="G4789" s="1" t="s">
        <v>123</v>
      </c>
      <c r="H4789" s="1" t="s">
        <v>124</v>
      </c>
      <c r="I4789" s="1" t="s">
        <v>125</v>
      </c>
      <c r="J4789" s="1" t="s">
        <v>15073</v>
      </c>
      <c r="K4789" s="1" t="s">
        <v>15073</v>
      </c>
      <c r="L4789">
        <f>ROUNDUP(IF(B4789&gt;$D$4,0,($D$4-B4789+1)/365),0)</f>
        <v>0</v>
      </c>
      <c r="M4789">
        <f>ROUNDUP(IF(B4789&gt;$D$5,0,($D$5-B4789+1)/365),0)</f>
        <v>1</v>
      </c>
      <c r="N4789" s="28">
        <f>IF(OR(L4789=1,M4789=1),IF(B4789+364&lt;=$D$5,(B4789+364-$D$4+1)/365,IF(B4789&gt;$D$4,($D$5-B4789+1)/365,$D$6/365)),0)</f>
        <v>0.11344463470318572</v>
      </c>
      <c r="O4789" s="28">
        <f>'Data &amp; Parameter'!$E$16*'Data &amp; Parameter'!$E$17*('Data &amp; Parameter'!$E$18+'Data &amp; Parameter'!$E$19)*'Data &amp; Parameter'!$E$20*'Data &amp; Parameter'!$E$37*N4789</f>
        <v>0.39441345568333064</v>
      </c>
      <c r="P4789">
        <f>ROUNDUP(IF(D4789&gt;$D$4,0,($D$4-D4789+1)/365),0)</f>
        <v>0</v>
      </c>
      <c r="Q4789">
        <f>ROUNDUP(IF(D4789&gt;$D$5,0,($D$5-D4789+1)/365),0)</f>
        <v>1</v>
      </c>
      <c r="R4789" s="28">
        <f>IF(OR(P4789=1,Q4789=1),IF(D4789+364&lt;=$D$5,(D4789+364-$D$4+1)/365,IF(D4789&gt;$D$4,($D$5-D4789+1)/365,$D$6/365)),0)</f>
        <v>0.11344276382547981</v>
      </c>
      <c r="S4789" s="28">
        <f>'Data &amp; Parameter'!$E$16*'Data &amp; Parameter'!$E$17*('Data &amp; Parameter'!$E$18+'Data &amp; Parameter'!$E$19)*'Data &amp; Parameter'!$E$20*'Data &amp; Parameter'!$E$37*R4789</f>
        <v>0.39440695119466018</v>
      </c>
      <c r="T4789" s="28">
        <f t="shared" si="74"/>
        <v>0.78882040687799082</v>
      </c>
    </row>
    <row r="4790" spans="1:20" ht="15.75" customHeight="1" x14ac:dyDescent="0.35">
      <c r="A4790">
        <v>4783</v>
      </c>
      <c r="B4790" s="76">
        <v>44260.595879629633</v>
      </c>
      <c r="C4790" s="1" t="s">
        <v>15150</v>
      </c>
      <c r="D4790" s="76">
        <v>44260.596655092595</v>
      </c>
      <c r="E4790" s="1" t="s">
        <v>15151</v>
      </c>
      <c r="F4790" s="1" t="s">
        <v>15152</v>
      </c>
      <c r="G4790" s="1" t="s">
        <v>123</v>
      </c>
      <c r="H4790" s="1" t="s">
        <v>124</v>
      </c>
      <c r="I4790" s="1" t="s">
        <v>125</v>
      </c>
      <c r="J4790" s="1" t="s">
        <v>15073</v>
      </c>
      <c r="K4790" s="1" t="s">
        <v>15073</v>
      </c>
      <c r="L4790">
        <f>ROUNDUP(IF(B4790&gt;$D$4,0,($D$4-B4790+1)/365),0)</f>
        <v>0</v>
      </c>
      <c r="M4790">
        <f>ROUNDUP(IF(B4790&gt;$D$5,0,($D$5-B4790+1)/365),0)</f>
        <v>1</v>
      </c>
      <c r="N4790" s="28">
        <f>IF(OR(L4790=1,M4790=1),IF(B4790+364&lt;=$D$5,(B4790+364-$D$4+1)/365,IF(B4790&gt;$D$4,($D$5-B4790+1)/365,$D$6/365)),0)</f>
        <v>0.11343594622018441</v>
      </c>
      <c r="O4790" s="28">
        <f>'Data &amp; Parameter'!$E$16*'Data &amp; Parameter'!$E$17*('Data &amp; Parameter'!$E$18+'Data &amp; Parameter'!$E$19)*'Data &amp; Parameter'!$E$20*'Data &amp; Parameter'!$E$37*N4790</f>
        <v>0.39438324839662942</v>
      </c>
      <c r="P4790">
        <f>ROUNDUP(IF(D4790&gt;$D$4,0,($D$4-D4790+1)/365),0)</f>
        <v>0</v>
      </c>
      <c r="Q4790">
        <f>ROUNDUP(IF(D4790&gt;$D$5,0,($D$5-D4790+1)/365),0)</f>
        <v>1</v>
      </c>
      <c r="R4790" s="28">
        <f>IF(OR(P4790=1,Q4790=1),IF(D4790+364&lt;=$D$5,(D4790+364-$D$4+1)/365,IF(D4790&gt;$D$4,($D$5-D4790+1)/365,$D$6/365)),0)</f>
        <v>0.1134338216641232</v>
      </c>
      <c r="S4790" s="28">
        <f>'Data &amp; Parameter'!$E$16*'Data &amp; Parameter'!$E$17*('Data &amp; Parameter'!$E$18+'Data &amp; Parameter'!$E$19)*'Data &amp; Parameter'!$E$20*'Data &amp; Parameter'!$E$37*R4790</f>
        <v>0.39437586194331598</v>
      </c>
      <c r="T4790" s="28">
        <f t="shared" si="74"/>
        <v>0.78875911033994539</v>
      </c>
    </row>
    <row r="4791" spans="1:20" ht="15.75" customHeight="1" x14ac:dyDescent="0.35">
      <c r="A4791">
        <v>4784</v>
      </c>
      <c r="B4791" s="76">
        <v>44260.602488425924</v>
      </c>
      <c r="C4791" s="1" t="s">
        <v>15153</v>
      </c>
      <c r="D4791" s="76">
        <v>44260.60319444444</v>
      </c>
      <c r="E4791" s="1" t="s">
        <v>15154</v>
      </c>
      <c r="F4791" s="1" t="s">
        <v>15155</v>
      </c>
      <c r="G4791" s="1" t="s">
        <v>123</v>
      </c>
      <c r="H4791" s="1" t="s">
        <v>124</v>
      </c>
      <c r="I4791" s="1" t="s">
        <v>125</v>
      </c>
      <c r="J4791" s="1" t="s">
        <v>15073</v>
      </c>
      <c r="K4791" s="1" t="s">
        <v>15073</v>
      </c>
      <c r="L4791">
        <f>ROUNDUP(IF(B4791&gt;$D$4,0,($D$4-B4791+1)/365),0)</f>
        <v>0</v>
      </c>
      <c r="M4791">
        <f>ROUNDUP(IF(B4791&gt;$D$5,0,($D$5-B4791+1)/365),0)</f>
        <v>1</v>
      </c>
      <c r="N4791" s="28">
        <f>IF(OR(L4791=1,M4791=1),IF(B4791+364&lt;=$D$5,(B4791+364-$D$4+1)/365,IF(B4791&gt;$D$4,($D$5-B4791+1)/365,$D$6/365)),0)</f>
        <v>0.11341783992897508</v>
      </c>
      <c r="O4791" s="28">
        <f>'Data &amp; Parameter'!$E$16*'Data &amp; Parameter'!$E$17*('Data &amp; Parameter'!$E$18+'Data &amp; Parameter'!$E$19)*'Data &amp; Parameter'!$E$20*'Data &amp; Parameter'!$E$37*N4791</f>
        <v>0.39432029817510361</v>
      </c>
      <c r="P4791">
        <f>ROUNDUP(IF(D4791&gt;$D$4,0,($D$4-D4791+1)/365),0)</f>
        <v>0</v>
      </c>
      <c r="Q4791">
        <f>ROUNDUP(IF(D4791&gt;$D$5,0,($D$5-D4791+1)/365),0)</f>
        <v>1</v>
      </c>
      <c r="R4791" s="28">
        <f>IF(OR(P4791=1,Q4791=1),IF(D4791+364&lt;=$D$5,(D4791+364-$D$4+1)/365,IF(D4791&gt;$D$4,($D$5-D4791+1)/365,$D$6/365)),0)</f>
        <v>0.11341590563167039</v>
      </c>
      <c r="S4791" s="28">
        <f>'Data &amp; Parameter'!$E$16*'Data &amp; Parameter'!$E$17*('Data &amp; Parameter'!$E$18+'Data &amp; Parameter'!$E$19)*'Data &amp; Parameter'!$E$20*'Data &amp; Parameter'!$E$37*R4791</f>
        <v>0.3943135731952378</v>
      </c>
      <c r="T4791" s="28">
        <f t="shared" si="74"/>
        <v>0.78863387137034135</v>
      </c>
    </row>
    <row r="4792" spans="1:20" ht="15.75" customHeight="1" x14ac:dyDescent="0.35">
      <c r="A4792">
        <v>4785</v>
      </c>
      <c r="B4792" s="76">
        <v>44260.608240740738</v>
      </c>
      <c r="C4792" s="1" t="s">
        <v>15156</v>
      </c>
      <c r="D4792" s="76">
        <v>44260.609039351853</v>
      </c>
      <c r="E4792" s="1" t="s">
        <v>15157</v>
      </c>
      <c r="F4792" s="1" t="s">
        <v>15158</v>
      </c>
      <c r="G4792" s="1" t="s">
        <v>123</v>
      </c>
      <c r="H4792" s="1" t="s">
        <v>124</v>
      </c>
      <c r="I4792" s="1" t="s">
        <v>125</v>
      </c>
      <c r="J4792" s="1" t="s">
        <v>15073</v>
      </c>
      <c r="K4792" s="1" t="s">
        <v>15073</v>
      </c>
      <c r="L4792">
        <f>ROUNDUP(IF(B4792&gt;$D$4,0,($D$4-B4792+1)/365),0)</f>
        <v>0</v>
      </c>
      <c r="M4792">
        <f>ROUNDUP(IF(B4792&gt;$D$5,0,($D$5-B4792+1)/365),0)</f>
        <v>1</v>
      </c>
      <c r="N4792" s="28">
        <f>IF(OR(L4792=1,M4792=1),IF(B4792+364&lt;=$D$5,(B4792+364-$D$4+1)/365,IF(B4792&gt;$D$4,($D$5-B4792+1)/365,$D$6/365)),0)</f>
        <v>0.11340208016236293</v>
      </c>
      <c r="O4792" s="28">
        <f>'Data &amp; Parameter'!$E$16*'Data &amp; Parameter'!$E$17*('Data &amp; Parameter'!$E$18+'Data &amp; Parameter'!$E$19)*'Data &amp; Parameter'!$E$20*'Data &amp; Parameter'!$E$37*N4792</f>
        <v>0.39426550612586719</v>
      </c>
      <c r="P4792">
        <f>ROUNDUP(IF(D4792&gt;$D$4,0,($D$4-D4792+1)/365),0)</f>
        <v>0</v>
      </c>
      <c r="Q4792">
        <f>ROUNDUP(IF(D4792&gt;$D$5,0,($D$5-D4792+1)/365),0)</f>
        <v>1</v>
      </c>
      <c r="R4792" s="28">
        <f>IF(OR(P4792=1,Q4792=1),IF(D4792+364&lt;=$D$5,(D4792+364-$D$4+1)/365,IF(D4792&gt;$D$4,($D$5-D4792+1)/365,$D$6/365)),0)</f>
        <v>0.11339989218670295</v>
      </c>
      <c r="S4792" s="28">
        <f>'Data &amp; Parameter'!$E$16*'Data &amp; Parameter'!$E$17*('Data &amp; Parameter'!$E$18+'Data &amp; Parameter'!$E$19)*'Data &amp; Parameter'!$E$20*'Data &amp; Parameter'!$E$37*R4792</f>
        <v>0.39425789918135845</v>
      </c>
      <c r="T4792" s="28">
        <f t="shared" si="74"/>
        <v>0.78852340530722564</v>
      </c>
    </row>
    <row r="4793" spans="1:20" ht="15.75" customHeight="1" x14ac:dyDescent="0.35">
      <c r="A4793">
        <v>4786</v>
      </c>
      <c r="B4793" s="76">
        <v>44260.611435185187</v>
      </c>
      <c r="C4793" s="1" t="s">
        <v>15159</v>
      </c>
      <c r="D4793" s="76">
        <v>44260.612303240741</v>
      </c>
      <c r="E4793" s="1" t="s">
        <v>15160</v>
      </c>
      <c r="F4793" s="1" t="s">
        <v>15161</v>
      </c>
      <c r="G4793" s="1" t="s">
        <v>123</v>
      </c>
      <c r="H4793" s="1" t="s">
        <v>124</v>
      </c>
      <c r="I4793" s="1" t="s">
        <v>125</v>
      </c>
      <c r="J4793" s="1" t="s">
        <v>15073</v>
      </c>
      <c r="K4793" s="1" t="s">
        <v>15073</v>
      </c>
      <c r="L4793">
        <f>ROUNDUP(IF(B4793&gt;$D$4,0,($D$4-B4793+1)/365),0)</f>
        <v>0</v>
      </c>
      <c r="M4793">
        <f>ROUNDUP(IF(B4793&gt;$D$5,0,($D$5-B4793+1)/365),0)</f>
        <v>1</v>
      </c>
      <c r="N4793" s="28">
        <f>IF(OR(L4793=1,M4793=1),IF(B4793+364&lt;=$D$5,(B4793+364-$D$4+1)/365,IF(B4793&gt;$D$4,($D$5-B4793+1)/365,$D$6/365)),0)</f>
        <v>0.11339332825976284</v>
      </c>
      <c r="O4793" s="28">
        <f>'Data &amp; Parameter'!$E$16*'Data &amp; Parameter'!$E$17*('Data &amp; Parameter'!$E$18+'Data &amp; Parameter'!$E$19)*'Data &amp; Parameter'!$E$20*'Data &amp; Parameter'!$E$37*N4793</f>
        <v>0.39423507834797061</v>
      </c>
      <c r="P4793">
        <f>ROUNDUP(IF(D4793&gt;$D$4,0,($D$4-D4793+1)/365),0)</f>
        <v>0</v>
      </c>
      <c r="Q4793">
        <f>ROUNDUP(IF(D4793&gt;$D$5,0,($D$5-D4793+1)/365),0)</f>
        <v>1</v>
      </c>
      <c r="R4793" s="28">
        <f>IF(OR(P4793=1,Q4793=1),IF(D4793+364&lt;=$D$5,(D4793+364-$D$4+1)/365,IF(D4793&gt;$D$4,($D$5-D4793+1)/365,$D$6/365)),0)</f>
        <v>0.11339095002536627</v>
      </c>
      <c r="S4793" s="28">
        <f>'Data &amp; Parameter'!$E$16*'Data &amp; Parameter'!$E$17*('Data &amp; Parameter'!$E$18+'Data &amp; Parameter'!$E$19)*'Data &amp; Parameter'!$E$20*'Data &amp; Parameter'!$E$37*R4793</f>
        <v>0.39422680993008352</v>
      </c>
      <c r="T4793" s="28">
        <f t="shared" si="74"/>
        <v>0.78846188827805408</v>
      </c>
    </row>
    <row r="4794" spans="1:20" ht="15.75" customHeight="1" x14ac:dyDescent="0.35">
      <c r="A4794">
        <v>4787</v>
      </c>
      <c r="B4794" s="76">
        <v>44260.615601851852</v>
      </c>
      <c r="C4794" s="1" t="s">
        <v>15162</v>
      </c>
      <c r="D4794" s="76">
        <v>44260.616099537037</v>
      </c>
      <c r="E4794" s="1" t="s">
        <v>15163</v>
      </c>
      <c r="F4794" s="1" t="s">
        <v>15164</v>
      </c>
      <c r="G4794" s="1" t="s">
        <v>123</v>
      </c>
      <c r="H4794" s="1" t="s">
        <v>124</v>
      </c>
      <c r="I4794" s="1" t="s">
        <v>125</v>
      </c>
      <c r="J4794" s="1" t="s">
        <v>15073</v>
      </c>
      <c r="K4794" s="1" t="s">
        <v>15073</v>
      </c>
      <c r="L4794">
        <f>ROUNDUP(IF(B4794&gt;$D$4,0,($D$4-B4794+1)/365),0)</f>
        <v>0</v>
      </c>
      <c r="M4794">
        <f>ROUNDUP(IF(B4794&gt;$D$5,0,($D$5-B4794+1)/365),0)</f>
        <v>1</v>
      </c>
      <c r="N4794" s="28">
        <f>IF(OR(L4794=1,M4794=1),IF(B4794+364&lt;=$D$5,(B4794+364-$D$4+1)/365,IF(B4794&gt;$D$4,($D$5-B4794+1)/365,$D$6/365)),0)</f>
        <v>0.11338191273465134</v>
      </c>
      <c r="O4794" s="28">
        <f>'Data &amp; Parameter'!$E$16*'Data &amp; Parameter'!$E$17*('Data &amp; Parameter'!$E$18+'Data &amp; Parameter'!$E$19)*'Data &amp; Parameter'!$E$20*'Data &amp; Parameter'!$E$37*N4794</f>
        <v>0.39419538994208486</v>
      </c>
      <c r="P4794">
        <f>ROUNDUP(IF(D4794&gt;$D$4,0,($D$4-D4794+1)/365),0)</f>
        <v>0</v>
      </c>
      <c r="Q4794">
        <f>ROUNDUP(IF(D4794&gt;$D$5,0,($D$5-D4794+1)/365),0)</f>
        <v>1</v>
      </c>
      <c r="R4794" s="28">
        <f>IF(OR(P4794=1,Q4794=1),IF(D4794+364&lt;=$D$5,(D4794+364-$D$4+1)/365,IF(D4794&gt;$D$4,($D$5-D4794+1)/365,$D$6/365)),0)</f>
        <v>0.11338054921359625</v>
      </c>
      <c r="S4794" s="28">
        <f>'Data &amp; Parameter'!$E$16*'Data &amp; Parameter'!$E$17*('Data &amp; Parameter'!$E$18+'Data &amp; Parameter'!$E$19)*'Data &amp; Parameter'!$E$20*'Data &amp; Parameter'!$E$37*R4794</f>
        <v>0.39419064938249254</v>
      </c>
      <c r="T4794" s="28">
        <f t="shared" si="74"/>
        <v>0.7883860393245774</v>
      </c>
    </row>
    <row r="4795" spans="1:20" ht="15.75" customHeight="1" x14ac:dyDescent="0.35">
      <c r="A4795">
        <v>4788</v>
      </c>
      <c r="B4795" s="76">
        <v>44260.618483796294</v>
      </c>
      <c r="C4795" s="1" t="s">
        <v>15165</v>
      </c>
      <c r="D4795" s="76">
        <v>44260.619085648148</v>
      </c>
      <c r="E4795" s="1" t="s">
        <v>15166</v>
      </c>
      <c r="F4795" s="1" t="s">
        <v>15167</v>
      </c>
      <c r="G4795" s="1" t="s">
        <v>123</v>
      </c>
      <c r="H4795" s="1" t="s">
        <v>124</v>
      </c>
      <c r="I4795" s="1" t="s">
        <v>125</v>
      </c>
      <c r="J4795" s="1" t="s">
        <v>15073</v>
      </c>
      <c r="K4795" s="1" t="s">
        <v>15073</v>
      </c>
      <c r="L4795">
        <f>ROUNDUP(IF(B4795&gt;$D$4,0,($D$4-B4795+1)/365),0)</f>
        <v>0</v>
      </c>
      <c r="M4795">
        <f>ROUNDUP(IF(B4795&gt;$D$5,0,($D$5-B4795+1)/365),0)</f>
        <v>1</v>
      </c>
      <c r="N4795" s="28">
        <f>IF(OR(L4795=1,M4795=1),IF(B4795+364&lt;=$D$5,(B4795+364-$D$4+1)/365,IF(B4795&gt;$D$4,($D$5-B4795+1)/365,$D$6/365)),0)</f>
        <v>0.11337401699645554</v>
      </c>
      <c r="O4795" s="28">
        <f>'Data &amp; Parameter'!$E$16*'Data &amp; Parameter'!$E$17*('Data &amp; Parameter'!$E$18+'Data &amp; Parameter'!$E$19)*'Data &amp; Parameter'!$E$20*'Data &amp; Parameter'!$E$37*N4795</f>
        <v>0.39416793879470247</v>
      </c>
      <c r="P4795">
        <f>ROUNDUP(IF(D4795&gt;$D$4,0,($D$4-D4795+1)/365),0)</f>
        <v>0</v>
      </c>
      <c r="Q4795">
        <f>ROUNDUP(IF(D4795&gt;$D$5,0,($D$5-D4795+1)/365),0)</f>
        <v>1</v>
      </c>
      <c r="R4795" s="28">
        <f>IF(OR(P4795=1,Q4795=1),IF(D4795+364&lt;=$D$5,(D4795+364-$D$4+1)/365,IF(D4795&gt;$D$4,($D$5-D4795+1)/365,$D$6/365)),0)</f>
        <v>0.11337236808726567</v>
      </c>
      <c r="S4795" s="28">
        <f>'Data &amp; Parameter'!$E$16*'Data &amp; Parameter'!$E$17*('Data &amp; Parameter'!$E$18+'Data &amp; Parameter'!$E$19)*'Data &amp; Parameter'!$E$20*'Data &amp; Parameter'!$E$37*R4795</f>
        <v>0.39416220602493873</v>
      </c>
      <c r="T4795" s="28">
        <f t="shared" si="74"/>
        <v>0.78833014481964114</v>
      </c>
    </row>
    <row r="4796" spans="1:20" ht="15.75" customHeight="1" x14ac:dyDescent="0.35">
      <c r="A4796">
        <v>4789</v>
      </c>
      <c r="B4796" s="76">
        <v>44260.622071759259</v>
      </c>
      <c r="C4796" s="1" t="s">
        <v>15168</v>
      </c>
      <c r="D4796" s="76">
        <v>44260.622696759259</v>
      </c>
      <c r="E4796" s="1" t="s">
        <v>15169</v>
      </c>
      <c r="F4796" s="1" t="s">
        <v>15170</v>
      </c>
      <c r="G4796" s="1" t="s">
        <v>123</v>
      </c>
      <c r="H4796" s="1" t="s">
        <v>124</v>
      </c>
      <c r="I4796" s="1" t="s">
        <v>125</v>
      </c>
      <c r="J4796" s="1" t="s">
        <v>15073</v>
      </c>
      <c r="K4796" s="1" t="s">
        <v>15073</v>
      </c>
      <c r="L4796">
        <f>ROUNDUP(IF(B4796&gt;$D$4,0,($D$4-B4796+1)/365),0)</f>
        <v>0</v>
      </c>
      <c r="M4796">
        <f>ROUNDUP(IF(B4796&gt;$D$5,0,($D$5-B4796+1)/365),0)</f>
        <v>1</v>
      </c>
      <c r="N4796" s="28">
        <f>IF(OR(L4796=1,M4796=1),IF(B4796+364&lt;=$D$5,(B4796+364-$D$4+1)/365,IF(B4796&gt;$D$4,($D$5-B4796+1)/365,$D$6/365)),0)</f>
        <v>0.1133641869609351</v>
      </c>
      <c r="O4796" s="28">
        <f>'Data &amp; Parameter'!$E$16*'Data &amp; Parameter'!$E$17*('Data &amp; Parameter'!$E$18+'Data &amp; Parameter'!$E$19)*'Data &amp; Parameter'!$E$20*'Data &amp; Parameter'!$E$37*N4796</f>
        <v>0.39413376266738492</v>
      </c>
      <c r="P4796">
        <f>ROUNDUP(IF(D4796&gt;$D$4,0,($D$4-D4796+1)/365),0)</f>
        <v>0</v>
      </c>
      <c r="Q4796">
        <f>ROUNDUP(IF(D4796&gt;$D$5,0,($D$5-D4796+1)/365),0)</f>
        <v>1</v>
      </c>
      <c r="R4796" s="28">
        <f>IF(OR(P4796=1,Q4796=1),IF(D4796+364&lt;=$D$5,(D4796+364-$D$4+1)/365,IF(D4796&gt;$D$4,($D$5-D4796+1)/365,$D$6/365)),0)</f>
        <v>0.11336247463216638</v>
      </c>
      <c r="S4796" s="28">
        <f>'Data &amp; Parameter'!$E$16*'Data &amp; Parameter'!$E$17*('Data &amp; Parameter'!$E$18+'Data &amp; Parameter'!$E$19)*'Data &amp; Parameter'!$E$20*'Data &amp; Parameter'!$E$37*R4796</f>
        <v>0.39412780940649511</v>
      </c>
      <c r="T4796" s="28">
        <f t="shared" si="74"/>
        <v>0.78826157207388003</v>
      </c>
    </row>
    <row r="4797" spans="1:20" ht="15.75" customHeight="1" x14ac:dyDescent="0.35">
      <c r="A4797">
        <v>4790</v>
      </c>
      <c r="B4797" s="76">
        <v>44260.625092592592</v>
      </c>
      <c r="C4797" s="1" t="s">
        <v>15171</v>
      </c>
      <c r="D4797" s="76">
        <v>44260.625717592593</v>
      </c>
      <c r="E4797" s="1" t="s">
        <v>15172</v>
      </c>
      <c r="F4797" s="1" t="s">
        <v>15173</v>
      </c>
      <c r="G4797" s="1" t="s">
        <v>123</v>
      </c>
      <c r="H4797" s="1" t="s">
        <v>124</v>
      </c>
      <c r="I4797" s="1" t="s">
        <v>125</v>
      </c>
      <c r="J4797" s="1" t="s">
        <v>15073</v>
      </c>
      <c r="K4797" s="1" t="s">
        <v>15073</v>
      </c>
      <c r="L4797">
        <f>ROUNDUP(IF(B4797&gt;$D$4,0,($D$4-B4797+1)/365),0)</f>
        <v>0</v>
      </c>
      <c r="M4797">
        <f>ROUNDUP(IF(B4797&gt;$D$5,0,($D$5-B4797+1)/365),0)</f>
        <v>1</v>
      </c>
      <c r="N4797" s="28">
        <f>IF(OR(L4797=1,M4797=1),IF(B4797+364&lt;=$D$5,(B4797+364-$D$4+1)/365,IF(B4797&gt;$D$4,($D$5-B4797+1)/365,$D$6/365)),0)</f>
        <v>0.11335591070522627</v>
      </c>
      <c r="O4797" s="28">
        <f>'Data &amp; Parameter'!$E$16*'Data &amp; Parameter'!$E$17*('Data &amp; Parameter'!$E$18+'Data &amp; Parameter'!$E$19)*'Data &amp; Parameter'!$E$20*'Data &amp; Parameter'!$E$37*N4797</f>
        <v>0.39410498857310733</v>
      </c>
      <c r="P4797">
        <f>ROUNDUP(IF(D4797&gt;$D$4,0,($D$4-D4797+1)/365),0)</f>
        <v>0</v>
      </c>
      <c r="Q4797">
        <f>ROUNDUP(IF(D4797&gt;$D$5,0,($D$5-D4797+1)/365),0)</f>
        <v>1</v>
      </c>
      <c r="R4797" s="28">
        <f>IF(OR(P4797=1,Q4797=1),IF(D4797+364&lt;=$D$5,(D4797+364-$D$4+1)/365,IF(D4797&gt;$D$4,($D$5-D4797+1)/365,$D$6/365)),0)</f>
        <v>0.11335419837645756</v>
      </c>
      <c r="S4797" s="28">
        <f>'Data &amp; Parameter'!$E$16*'Data &amp; Parameter'!$E$17*('Data &amp; Parameter'!$E$18+'Data &amp; Parameter'!$E$19)*'Data &amp; Parameter'!$E$20*'Data &amp; Parameter'!$E$37*R4797</f>
        <v>0.39409903531221757</v>
      </c>
      <c r="T4797" s="28">
        <f t="shared" si="74"/>
        <v>0.78820402388532496</v>
      </c>
    </row>
    <row r="4798" spans="1:20" ht="15.75" customHeight="1" x14ac:dyDescent="0.35">
      <c r="A4798">
        <v>4791</v>
      </c>
      <c r="B4798" s="76">
        <v>44260.628020833334</v>
      </c>
      <c r="C4798" s="1" t="s">
        <v>15174</v>
      </c>
      <c r="D4798" s="76">
        <v>44260.628506944442</v>
      </c>
      <c r="E4798" s="1" t="s">
        <v>15175</v>
      </c>
      <c r="F4798" s="1" t="s">
        <v>15176</v>
      </c>
      <c r="G4798" s="1" t="s">
        <v>123</v>
      </c>
      <c r="H4798" s="1" t="s">
        <v>124</v>
      </c>
      <c r="I4798" s="1" t="s">
        <v>125</v>
      </c>
      <c r="J4798" s="1" t="s">
        <v>15073</v>
      </c>
      <c r="K4798" s="1" t="s">
        <v>15073</v>
      </c>
      <c r="L4798">
        <f>ROUNDUP(IF(B4798&gt;$D$4,0,($D$4-B4798+1)/365),0)</f>
        <v>0</v>
      </c>
      <c r="M4798">
        <f>ROUNDUP(IF(B4798&gt;$D$5,0,($D$5-B4798+1)/365),0)</f>
        <v>1</v>
      </c>
      <c r="N4798" s="28">
        <f>IF(OR(L4798=1,M4798=1),IF(B4798+364&lt;=$D$5,(B4798+364-$D$4+1)/365,IF(B4798&gt;$D$4,($D$5-B4798+1)/365,$D$6/365)),0)</f>
        <v>0.11334788812785282</v>
      </c>
      <c r="O4798" s="28">
        <f>'Data &amp; Parameter'!$E$16*'Data &amp; Parameter'!$E$17*('Data &amp; Parameter'!$E$18+'Data &amp; Parameter'!$E$19)*'Data &amp; Parameter'!$E$20*'Data &amp; Parameter'!$E$37*N4798</f>
        <v>0.39407709644340344</v>
      </c>
      <c r="P4798">
        <f>ROUNDUP(IF(D4798&gt;$D$4,0,($D$4-D4798+1)/365),0)</f>
        <v>0</v>
      </c>
      <c r="Q4798">
        <f>ROUNDUP(IF(D4798&gt;$D$5,0,($D$5-D4798+1)/365),0)</f>
        <v>1</v>
      </c>
      <c r="R4798" s="28">
        <f>IF(OR(P4798=1,Q4798=1),IF(D4798+364&lt;=$D$5,(D4798+364-$D$4+1)/365,IF(D4798&gt;$D$4,($D$5-D4798+1)/365,$D$6/365)),0)</f>
        <v>0.11334655631659712</v>
      </c>
      <c r="S4798" s="28">
        <f>'Data &amp; Parameter'!$E$16*'Data &amp; Parameter'!$E$17*('Data &amp; Parameter'!$E$18+'Data &amp; Parameter'!$E$19)*'Data &amp; Parameter'!$E$20*'Data &amp; Parameter'!$E$37*R4798</f>
        <v>0.39407246612940888</v>
      </c>
      <c r="T4798" s="28">
        <f t="shared" si="74"/>
        <v>0.78814956257281232</v>
      </c>
    </row>
    <row r="4799" spans="1:20" ht="15.75" customHeight="1" x14ac:dyDescent="0.35">
      <c r="A4799">
        <v>4792</v>
      </c>
      <c r="B4799" s="76">
        <v>44260.630162037036</v>
      </c>
      <c r="C4799" s="1" t="s">
        <v>15177</v>
      </c>
      <c r="D4799" s="76">
        <v>44260.630891203706</v>
      </c>
      <c r="E4799" s="1" t="s">
        <v>15178</v>
      </c>
      <c r="F4799" s="1" t="s">
        <v>15179</v>
      </c>
      <c r="G4799" s="1" t="s">
        <v>123</v>
      </c>
      <c r="H4799" s="1" t="s">
        <v>124</v>
      </c>
      <c r="I4799" s="1" t="s">
        <v>125</v>
      </c>
      <c r="J4799" s="1" t="s">
        <v>15073</v>
      </c>
      <c r="K4799" s="1" t="s">
        <v>15073</v>
      </c>
      <c r="L4799">
        <f>ROUNDUP(IF(B4799&gt;$D$4,0,($D$4-B4799+1)/365),0)</f>
        <v>0</v>
      </c>
      <c r="M4799">
        <f>ROUNDUP(IF(B4799&gt;$D$5,0,($D$5-B4799+1)/365),0)</f>
        <v>1</v>
      </c>
      <c r="N4799" s="28">
        <f>IF(OR(L4799=1,M4799=1),IF(B4799+364&lt;=$D$5,(B4799+364-$D$4+1)/365,IF(B4799&gt;$D$4,($D$5-B4799+1)/365,$D$6/365)),0)</f>
        <v>0.11334202181633996</v>
      </c>
      <c r="O4799" s="28">
        <f>'Data &amp; Parameter'!$E$16*'Data &amp; Parameter'!$E$17*('Data &amp; Parameter'!$E$18+'Data &amp; Parameter'!$E$19)*'Data &amp; Parameter'!$E$20*'Data &amp; Parameter'!$E$37*N4799</f>
        <v>0.39405670101261064</v>
      </c>
      <c r="P4799">
        <f>ROUNDUP(IF(D4799&gt;$D$4,0,($D$4-D4799+1)/365),0)</f>
        <v>0</v>
      </c>
      <c r="Q4799">
        <f>ROUNDUP(IF(D4799&gt;$D$5,0,($D$5-D4799+1)/365),0)</f>
        <v>1</v>
      </c>
      <c r="R4799" s="28">
        <f>IF(OR(P4799=1,Q4799=1),IF(D4799+364&lt;=$D$5,(D4799+364-$D$4+1)/365,IF(D4799&gt;$D$4,($D$5-D4799+1)/365,$D$6/365)),0)</f>
        <v>0.11334002409943647</v>
      </c>
      <c r="S4799" s="28">
        <f>'Data &amp; Parameter'!$E$16*'Data &amp; Parameter'!$E$17*('Data &amp; Parameter'!$E$18+'Data &amp; Parameter'!$E$19)*'Data &amp; Parameter'!$E$20*'Data &amp; Parameter'!$E$37*R4799</f>
        <v>0.39404975554154947</v>
      </c>
      <c r="T4799" s="28">
        <f t="shared" si="74"/>
        <v>0.78810645655416012</v>
      </c>
    </row>
    <row r="4800" spans="1:20" ht="15.75" customHeight="1" x14ac:dyDescent="0.35">
      <c r="A4800">
        <v>4793</v>
      </c>
      <c r="B4800" s="76">
        <v>44260.633414351847</v>
      </c>
      <c r="C4800" s="1" t="s">
        <v>15180</v>
      </c>
      <c r="D4800" s="76">
        <v>44260.634212962963</v>
      </c>
      <c r="E4800" s="1" t="s">
        <v>15181</v>
      </c>
      <c r="F4800" s="1" t="s">
        <v>15182</v>
      </c>
      <c r="G4800" s="1" t="s">
        <v>123</v>
      </c>
      <c r="H4800" s="1" t="s">
        <v>124</v>
      </c>
      <c r="I4800" s="1" t="s">
        <v>125</v>
      </c>
      <c r="J4800" s="1" t="s">
        <v>15073</v>
      </c>
      <c r="K4800" s="1" t="s">
        <v>15128</v>
      </c>
      <c r="L4800">
        <f>ROUNDUP(IF(B4800&gt;$D$4,0,($D$4-B4800+1)/365),0)</f>
        <v>0</v>
      </c>
      <c r="M4800">
        <f>ROUNDUP(IF(B4800&gt;$D$5,0,($D$5-B4800+1)/365),0)</f>
        <v>1</v>
      </c>
      <c r="N4800" s="28">
        <f>IF(OR(L4800=1,M4800=1),IF(B4800+364&lt;=$D$5,(B4800+364-$D$4+1)/365,IF(B4800&gt;$D$4,($D$5-B4800+1)/365,$D$6/365)),0)</f>
        <v>0.11333311136480267</v>
      </c>
      <c r="O4800" s="28">
        <f>'Data &amp; Parameter'!$E$16*'Data &amp; Parameter'!$E$17*('Data &amp; Parameter'!$E$18+'Data &amp; Parameter'!$E$19)*'Data &amp; Parameter'!$E$20*'Data &amp; Parameter'!$E$37*N4800</f>
        <v>0.39402572200693348</v>
      </c>
      <c r="P4800">
        <f>ROUNDUP(IF(D4800&gt;$D$4,0,($D$4-D4800+1)/365),0)</f>
        <v>0</v>
      </c>
      <c r="Q4800">
        <f>ROUNDUP(IF(D4800&gt;$D$5,0,($D$5-D4800+1)/365),0)</f>
        <v>1</v>
      </c>
      <c r="R4800" s="28">
        <f>IF(OR(P4800=1,Q4800=1),IF(D4800+364&lt;=$D$5,(D4800+364-$D$4+1)/365,IF(D4800&gt;$D$4,($D$5-D4800+1)/365,$D$6/365)),0)</f>
        <v>0.11333092338914269</v>
      </c>
      <c r="S4800" s="28">
        <f>'Data &amp; Parameter'!$E$16*'Data &amp; Parameter'!$E$17*('Data &amp; Parameter'!$E$18+'Data &amp; Parameter'!$E$19)*'Data &amp; Parameter'!$E$20*'Data &amp; Parameter'!$E$37*R4800</f>
        <v>0.39401811506242468</v>
      </c>
      <c r="T4800" s="28">
        <f t="shared" si="74"/>
        <v>0.7880438370693581</v>
      </c>
    </row>
    <row r="4801" spans="1:20" ht="15.75" customHeight="1" x14ac:dyDescent="0.35">
      <c r="A4801">
        <v>4794</v>
      </c>
      <c r="B4801" s="76">
        <v>44260.639097222222</v>
      </c>
      <c r="C4801" s="1" t="s">
        <v>15183</v>
      </c>
      <c r="D4801" s="76">
        <v>44260.640219907407</v>
      </c>
      <c r="E4801" s="1" t="s">
        <v>15184</v>
      </c>
      <c r="F4801" s="1" t="s">
        <v>15185</v>
      </c>
      <c r="G4801" s="1" t="s">
        <v>123</v>
      </c>
      <c r="H4801" s="1" t="s">
        <v>124</v>
      </c>
      <c r="I4801" s="1" t="s">
        <v>125</v>
      </c>
      <c r="J4801" s="1" t="s">
        <v>15073</v>
      </c>
      <c r="K4801" s="1" t="s">
        <v>15073</v>
      </c>
      <c r="L4801">
        <f>ROUNDUP(IF(B4801&gt;$D$4,0,($D$4-B4801+1)/365),0)</f>
        <v>0</v>
      </c>
      <c r="M4801">
        <f>ROUNDUP(IF(B4801&gt;$D$5,0,($D$5-B4801+1)/365),0)</f>
        <v>1</v>
      </c>
      <c r="N4801" s="28">
        <f>IF(OR(L4801=1,M4801=1),IF(B4801+364&lt;=$D$5,(B4801+364-$D$4+1)/365,IF(B4801&gt;$D$4,($D$5-B4801+1)/365,$D$6/365)),0)</f>
        <v>0.11331754185692711</v>
      </c>
      <c r="O4801" s="28">
        <f>'Data &amp; Parameter'!$E$16*'Data &amp; Parameter'!$E$17*('Data &amp; Parameter'!$E$18+'Data &amp; Parameter'!$E$19)*'Data &amp; Parameter'!$E$20*'Data &amp; Parameter'!$E$37*N4801</f>
        <v>0.39397159143107541</v>
      </c>
      <c r="P4801">
        <f>ROUNDUP(IF(D4801&gt;$D$4,0,($D$4-D4801+1)/365),0)</f>
        <v>0</v>
      </c>
      <c r="Q4801">
        <f>ROUNDUP(IF(D4801&gt;$D$5,0,($D$5-D4801+1)/365),0)</f>
        <v>1</v>
      </c>
      <c r="R4801" s="28">
        <f>IF(OR(P4801=1,Q4801=1),IF(D4801+364&lt;=$D$5,(D4801+364-$D$4+1)/365,IF(D4801&gt;$D$4,($D$5-D4801+1)/365,$D$6/365)),0)</f>
        <v>0.11331446600710329</v>
      </c>
      <c r="S4801" s="28">
        <f>'Data &amp; Parameter'!$E$16*'Data &amp; Parameter'!$E$17*('Data &amp; Parameter'!$E$18+'Data &amp; Parameter'!$E$19)*'Data &amp; Parameter'!$E$20*'Data &amp; Parameter'!$E$37*R4801</f>
        <v>0.39396089761059327</v>
      </c>
      <c r="T4801" s="28">
        <f t="shared" si="74"/>
        <v>0.78793248904166868</v>
      </c>
    </row>
    <row r="4802" spans="1:20" ht="15.75" customHeight="1" x14ac:dyDescent="0.35">
      <c r="A4802">
        <v>4795</v>
      </c>
      <c r="B4802" s="76">
        <v>44260.643171296295</v>
      </c>
      <c r="C4802" s="1" t="s">
        <v>15186</v>
      </c>
      <c r="D4802" s="76">
        <v>44260.643865740742</v>
      </c>
      <c r="E4802" s="1" t="s">
        <v>15187</v>
      </c>
      <c r="F4802" s="1" t="s">
        <v>15188</v>
      </c>
      <c r="G4802" s="1" t="s">
        <v>123</v>
      </c>
      <c r="H4802" s="1" t="s">
        <v>124</v>
      </c>
      <c r="I4802" s="1" t="s">
        <v>125</v>
      </c>
      <c r="J4802" s="1" t="s">
        <v>15073</v>
      </c>
      <c r="K4802" s="1" t="s">
        <v>15073</v>
      </c>
      <c r="L4802">
        <f>ROUNDUP(IF(B4802&gt;$D$4,0,($D$4-B4802+1)/365),0)</f>
        <v>0</v>
      </c>
      <c r="M4802">
        <f>ROUNDUP(IF(B4802&gt;$D$5,0,($D$5-B4802+1)/365),0)</f>
        <v>1</v>
      </c>
      <c r="N4802" s="28">
        <f>IF(OR(L4802=1,M4802=1),IF(B4802+364&lt;=$D$5,(B4802+364-$D$4+1)/365,IF(B4802&gt;$D$4,($D$5-B4802+1)/365,$D$6/365)),0)</f>
        <v>0.11330638001015098</v>
      </c>
      <c r="O4802" s="28">
        <f>'Data &amp; Parameter'!$E$16*'Data &amp; Parameter'!$E$17*('Data &amp; Parameter'!$E$18+'Data &amp; Parameter'!$E$19)*'Data &amp; Parameter'!$E$20*'Data &amp; Parameter'!$E$37*N4802</f>
        <v>0.39393278498976331</v>
      </c>
      <c r="P4802">
        <f>ROUNDUP(IF(D4802&gt;$D$4,0,($D$4-D4802+1)/365),0)</f>
        <v>0</v>
      </c>
      <c r="Q4802">
        <f>ROUNDUP(IF(D4802&gt;$D$5,0,($D$5-D4802+1)/365),0)</f>
        <v>1</v>
      </c>
      <c r="R4802" s="28">
        <f>IF(OR(P4802=1,Q4802=1),IF(D4802+364&lt;=$D$5,(D4802+364-$D$4+1)/365,IF(D4802&gt;$D$4,($D$5-D4802+1)/365,$D$6/365)),0)</f>
        <v>0.11330447742262574</v>
      </c>
      <c r="S4802" s="28">
        <f>'Data &amp; Parameter'!$E$16*'Data &amp; Parameter'!$E$17*('Data &amp; Parameter'!$E$18+'Data &amp; Parameter'!$E$19)*'Data &amp; Parameter'!$E$20*'Data &amp; Parameter'!$E$37*R4802</f>
        <v>0.39392617025542587</v>
      </c>
      <c r="T4802" s="28">
        <f t="shared" si="74"/>
        <v>0.78785895524518912</v>
      </c>
    </row>
    <row r="4803" spans="1:20" ht="15.75" customHeight="1" x14ac:dyDescent="0.35">
      <c r="A4803">
        <v>4796</v>
      </c>
      <c r="B4803" s="76">
        <v>44260.646134259259</v>
      </c>
      <c r="C4803" s="1" t="s">
        <v>15189</v>
      </c>
      <c r="D4803" s="76">
        <v>44260.646643518514</v>
      </c>
      <c r="E4803" s="1" t="s">
        <v>15190</v>
      </c>
      <c r="F4803" s="1" t="s">
        <v>15191</v>
      </c>
      <c r="G4803" s="1" t="s">
        <v>123</v>
      </c>
      <c r="H4803" s="1" t="s">
        <v>124</v>
      </c>
      <c r="I4803" s="1" t="s">
        <v>125</v>
      </c>
      <c r="J4803" s="1" t="s">
        <v>15073</v>
      </c>
      <c r="K4803" s="1" t="s">
        <v>15073</v>
      </c>
      <c r="L4803">
        <f>ROUNDUP(IF(B4803&gt;$D$4,0,($D$4-B4803+1)/365),0)</f>
        <v>0</v>
      </c>
      <c r="M4803">
        <f>ROUNDUP(IF(B4803&gt;$D$5,0,($D$5-B4803+1)/365),0)</f>
        <v>1</v>
      </c>
      <c r="N4803" s="28">
        <f>IF(OR(L4803=1,M4803=1),IF(B4803+364&lt;=$D$5,(B4803+364-$D$4+1)/365,IF(B4803&gt;$D$4,($D$5-B4803+1)/365,$D$6/365)),0)</f>
        <v>0.11329826230339926</v>
      </c>
      <c r="O4803" s="28">
        <f>'Data &amp; Parameter'!$E$16*'Data &amp; Parameter'!$E$17*('Data &amp; Parameter'!$E$18+'Data &amp; Parameter'!$E$19)*'Data &amp; Parameter'!$E$20*'Data &amp; Parameter'!$E$37*N4803</f>
        <v>0.39390456212333558</v>
      </c>
      <c r="P4803">
        <f>ROUNDUP(IF(D4803&gt;$D$4,0,($D$4-D4803+1)/365),0)</f>
        <v>0</v>
      </c>
      <c r="Q4803">
        <f>ROUNDUP(IF(D4803&gt;$D$5,0,($D$5-D4803+1)/365),0)</f>
        <v>1</v>
      </c>
      <c r="R4803" s="28">
        <f>IF(OR(P4803=1,Q4803=1),IF(D4803+364&lt;=$D$5,(D4803+364-$D$4+1)/365,IF(D4803&gt;$D$4,($D$5-D4803+1)/365,$D$6/365)),0)</f>
        <v>0.1132968670725647</v>
      </c>
      <c r="S4803" s="28">
        <f>'Data &amp; Parameter'!$E$16*'Data &amp; Parameter'!$E$17*('Data &amp; Parameter'!$E$18+'Data &amp; Parameter'!$E$19)*'Data &amp; Parameter'!$E$20*'Data &amp; Parameter'!$E$37*R4803</f>
        <v>0.39389971131821488</v>
      </c>
      <c r="T4803" s="28">
        <f t="shared" si="74"/>
        <v>0.78780427344155046</v>
      </c>
    </row>
    <row r="4804" spans="1:20" ht="15.75" customHeight="1" x14ac:dyDescent="0.35">
      <c r="A4804">
        <v>4797</v>
      </c>
      <c r="B4804" s="76">
        <v>44260.649907407409</v>
      </c>
      <c r="C4804" s="1" t="s">
        <v>15192</v>
      </c>
      <c r="D4804" s="76">
        <v>44260.650787037041</v>
      </c>
      <c r="E4804" s="1" t="s">
        <v>15193</v>
      </c>
      <c r="F4804" s="1" t="s">
        <v>15194</v>
      </c>
      <c r="G4804" s="1" t="s">
        <v>123</v>
      </c>
      <c r="H4804" s="1" t="s">
        <v>124</v>
      </c>
      <c r="I4804" s="1" t="s">
        <v>125</v>
      </c>
      <c r="J4804" s="1" t="s">
        <v>15073</v>
      </c>
      <c r="K4804" s="1" t="s">
        <v>15073</v>
      </c>
      <c r="L4804">
        <f>ROUNDUP(IF(B4804&gt;$D$4,0,($D$4-B4804+1)/365),0)</f>
        <v>0</v>
      </c>
      <c r="M4804">
        <f>ROUNDUP(IF(B4804&gt;$D$5,0,($D$5-B4804+1)/365),0)</f>
        <v>1</v>
      </c>
      <c r="N4804" s="28">
        <f>IF(OR(L4804=1,M4804=1),IF(B4804+364&lt;=$D$5,(B4804+364-$D$4+1)/365,IF(B4804&gt;$D$4,($D$5-B4804+1)/365,$D$6/365)),0)</f>
        <v>0.11328792491120809</v>
      </c>
      <c r="O4804" s="28">
        <f>'Data &amp; Parameter'!$E$16*'Data &amp; Parameter'!$E$17*('Data &amp; Parameter'!$E$18+'Data &amp; Parameter'!$E$19)*'Data &amp; Parameter'!$E$20*'Data &amp; Parameter'!$E$37*N4804</f>
        <v>0.39386862206687068</v>
      </c>
      <c r="P4804">
        <f>ROUNDUP(IF(D4804&gt;$D$4,0,($D$4-D4804+1)/365),0)</f>
        <v>0</v>
      </c>
      <c r="Q4804">
        <f>ROUNDUP(IF(D4804&gt;$D$5,0,($D$5-D4804+1)/365),0)</f>
        <v>1</v>
      </c>
      <c r="R4804" s="28">
        <f>IF(OR(P4804=1,Q4804=1),IF(D4804+364&lt;=$D$5,(D4804+364-$D$4+1)/365,IF(D4804&gt;$D$4,($D$5-D4804+1)/365,$D$6/365)),0)</f>
        <v>0.11328551496701213</v>
      </c>
      <c r="S4804" s="28">
        <f>'Data &amp; Parameter'!$E$16*'Data &amp; Parameter'!$E$17*('Data &amp; Parameter'!$E$18+'Data &amp; Parameter'!$E$19)*'Data &amp; Parameter'!$E$20*'Data &amp; Parameter'!$E$37*R4804</f>
        <v>0.39386024340338588</v>
      </c>
      <c r="T4804" s="28">
        <f t="shared" si="74"/>
        <v>0.78772886547025656</v>
      </c>
    </row>
    <row r="4805" spans="1:20" ht="15.75" customHeight="1" x14ac:dyDescent="0.35">
      <c r="A4805">
        <v>4798</v>
      </c>
      <c r="B4805" s="76">
        <v>44261.310555555552</v>
      </c>
      <c r="C4805" s="1" t="s">
        <v>15195</v>
      </c>
      <c r="D4805" s="76">
        <v>44261.311226851853</v>
      </c>
      <c r="E4805" s="1" t="s">
        <v>15196</v>
      </c>
      <c r="F4805" s="1" t="s">
        <v>15197</v>
      </c>
      <c r="G4805" s="1" t="s">
        <v>123</v>
      </c>
      <c r="H4805" s="1" t="s">
        <v>124</v>
      </c>
      <c r="I4805" s="1" t="s">
        <v>125</v>
      </c>
      <c r="J4805" s="1" t="s">
        <v>12876</v>
      </c>
      <c r="K4805" s="1" t="s">
        <v>12876</v>
      </c>
      <c r="L4805">
        <f>ROUNDUP(IF(B4805&gt;$D$4,0,($D$4-B4805+1)/365),0)</f>
        <v>0</v>
      </c>
      <c r="M4805">
        <f>ROUNDUP(IF(B4805&gt;$D$5,0,($D$5-B4805+1)/365),0)</f>
        <v>1</v>
      </c>
      <c r="N4805" s="28">
        <f>IF(OR(L4805=1,M4805=1),IF(B4805+364&lt;=$D$5,(B4805+364-$D$4+1)/365,IF(B4805&gt;$D$4,($D$5-B4805+1)/365,$D$6/365)),0)</f>
        <v>0.11147792998478868</v>
      </c>
      <c r="O4805" s="28">
        <f>'Data &amp; Parameter'!$E$16*'Data &amp; Parameter'!$E$17*('Data &amp; Parameter'!$E$18+'Data &amp; Parameter'!$E$19)*'Data &amp; Parameter'!$E$20*'Data &amp; Parameter'!$E$37*N4805</f>
        <v>0.38757580482111753</v>
      </c>
      <c r="P4805">
        <f>ROUNDUP(IF(D4805&gt;$D$4,0,($D$4-D4805+1)/365),0)</f>
        <v>0</v>
      </c>
      <c r="Q4805">
        <f>ROUNDUP(IF(D4805&gt;$D$5,0,($D$5-D4805+1)/365),0)</f>
        <v>1</v>
      </c>
      <c r="R4805" s="28">
        <f>IF(OR(P4805=1,Q4805=1),IF(D4805+364&lt;=$D$5,(D4805+364-$D$4+1)/365,IF(D4805&gt;$D$4,($D$5-D4805+1)/365,$D$6/365)),0)</f>
        <v>0.11147609081684232</v>
      </c>
      <c r="S4805" s="28">
        <f>'Data &amp; Parameter'!$E$16*'Data &amp; Parameter'!$E$17*('Data &amp; Parameter'!$E$18+'Data &amp; Parameter'!$E$19)*'Data &amp; Parameter'!$E$20*'Data &amp; Parameter'!$E$37*R4805</f>
        <v>0.38756941057790623</v>
      </c>
      <c r="T4805" s="28">
        <f t="shared" si="74"/>
        <v>0.7751452153990237</v>
      </c>
    </row>
    <row r="4806" spans="1:20" ht="15.75" customHeight="1" x14ac:dyDescent="0.35">
      <c r="A4806">
        <v>4799</v>
      </c>
      <c r="B4806" s="76">
        <v>44261.315636574072</v>
      </c>
      <c r="C4806" s="1" t="s">
        <v>15198</v>
      </c>
      <c r="D4806" s="76">
        <v>44261.31621527778</v>
      </c>
      <c r="E4806" s="1" t="s">
        <v>15199</v>
      </c>
      <c r="F4806" s="1" t="s">
        <v>15200</v>
      </c>
      <c r="G4806" s="1" t="s">
        <v>123</v>
      </c>
      <c r="H4806" s="1" t="s">
        <v>124</v>
      </c>
      <c r="I4806" s="1" t="s">
        <v>125</v>
      </c>
      <c r="J4806" s="1" t="s">
        <v>12876</v>
      </c>
      <c r="K4806" s="1" t="s">
        <v>12876</v>
      </c>
      <c r="L4806">
        <f>ROUNDUP(IF(B4806&gt;$D$4,0,($D$4-B4806+1)/365),0)</f>
        <v>0</v>
      </c>
      <c r="M4806">
        <f>ROUNDUP(IF(B4806&gt;$D$5,0,($D$5-B4806+1)/365),0)</f>
        <v>1</v>
      </c>
      <c r="N4806" s="28">
        <f>IF(OR(L4806=1,M4806=1),IF(B4806+364&lt;=$D$5,(B4806+364-$D$4+1)/365,IF(B4806&gt;$D$4,($D$5-B4806+1)/365,$D$6/365)),0)</f>
        <v>0.11146400938610297</v>
      </c>
      <c r="O4806" s="28">
        <f>'Data &amp; Parameter'!$E$16*'Data &amp; Parameter'!$E$17*('Data &amp; Parameter'!$E$18+'Data &amp; Parameter'!$E$19)*'Data &amp; Parameter'!$E$20*'Data &amp; Parameter'!$E$37*N4806</f>
        <v>0.38752740701502314</v>
      </c>
      <c r="P4806">
        <f>ROUNDUP(IF(D4806&gt;$D$4,0,($D$4-D4806+1)/365),0)</f>
        <v>0</v>
      </c>
      <c r="Q4806">
        <f>ROUNDUP(IF(D4806&gt;$D$5,0,($D$5-D4806+1)/365),0)</f>
        <v>1</v>
      </c>
      <c r="R4806" s="28">
        <f>IF(OR(P4806=1,Q4806=1),IF(D4806+364&lt;=$D$5,(D4806+364-$D$4+1)/365,IF(D4806&gt;$D$4,($D$5-D4806+1)/365,$D$6/365)),0)</f>
        <v>0.11146242389649197</v>
      </c>
      <c r="S4806" s="28">
        <f>'Data &amp; Parameter'!$E$16*'Data &amp; Parameter'!$E$17*('Data &amp; Parameter'!$E$18+'Data &amp; Parameter'!$E$19)*'Data &amp; Parameter'!$E$20*'Data &amp; Parameter'!$E$37*R4806</f>
        <v>0.38752189473638554</v>
      </c>
      <c r="T4806" s="28">
        <f t="shared" si="74"/>
        <v>0.77504930175140863</v>
      </c>
    </row>
    <row r="4807" spans="1:20" ht="15.75" customHeight="1" x14ac:dyDescent="0.35">
      <c r="A4807">
        <v>4800</v>
      </c>
      <c r="B4807" s="76">
        <v>44261.320636574077</v>
      </c>
      <c r="C4807" s="1" t="s">
        <v>15201</v>
      </c>
      <c r="D4807" s="76">
        <v>44261.321030092593</v>
      </c>
      <c r="E4807" s="1" t="s">
        <v>15202</v>
      </c>
      <c r="F4807" s="1" t="s">
        <v>15203</v>
      </c>
      <c r="G4807" s="1" t="s">
        <v>123</v>
      </c>
      <c r="H4807" s="1" t="s">
        <v>124</v>
      </c>
      <c r="I4807" s="1" t="s">
        <v>125</v>
      </c>
      <c r="J4807" s="1" t="s">
        <v>12876</v>
      </c>
      <c r="K4807" s="1" t="s">
        <v>12876</v>
      </c>
      <c r="L4807">
        <f>ROUNDUP(IF(B4807&gt;$D$4,0,($D$4-B4807+1)/365),0)</f>
        <v>0</v>
      </c>
      <c r="M4807">
        <f>ROUNDUP(IF(B4807&gt;$D$5,0,($D$5-B4807+1)/365),0)</f>
        <v>1</v>
      </c>
      <c r="N4807" s="28">
        <f>IF(OR(L4807=1,M4807=1),IF(B4807+364&lt;=$D$5,(B4807+364-$D$4+1)/365,IF(B4807&gt;$D$4,($D$5-B4807+1)/365,$D$6/365)),0)</f>
        <v>0.11145031075595323</v>
      </c>
      <c r="O4807" s="28">
        <f>'Data &amp; Parameter'!$E$16*'Data &amp; Parameter'!$E$17*('Data &amp; Parameter'!$E$18+'Data &amp; Parameter'!$E$19)*'Data &amp; Parameter'!$E$20*'Data &amp; Parameter'!$E$37*N4807</f>
        <v>0.38747978092790475</v>
      </c>
      <c r="P4807">
        <f>ROUNDUP(IF(D4807&gt;$D$4,0,($D$4-D4807+1)/365),0)</f>
        <v>0</v>
      </c>
      <c r="Q4807">
        <f>ROUNDUP(IF(D4807&gt;$D$5,0,($D$5-D4807+1)/365),0)</f>
        <v>1</v>
      </c>
      <c r="R4807" s="28">
        <f>IF(OR(P4807=1,Q4807=1),IF(D4807+364&lt;=$D$5,(D4807+364-$D$4+1)/365,IF(D4807&gt;$D$4,($D$5-D4807+1)/365,$D$6/365)),0)</f>
        <v>0.1114492326230329</v>
      </c>
      <c r="S4807" s="28">
        <f>'Data &amp; Parameter'!$E$16*'Data &amp; Parameter'!$E$17*('Data &amp; Parameter'!$E$18+'Data &amp; Parameter'!$E$19)*'Data &amp; Parameter'!$E$20*'Data &amp; Parameter'!$E$37*R4807</f>
        <v>0.38747603257848384</v>
      </c>
      <c r="T4807" s="28">
        <f t="shared" si="74"/>
        <v>0.77495581350638854</v>
      </c>
    </row>
    <row r="4808" spans="1:20" ht="15.75" customHeight="1" x14ac:dyDescent="0.35">
      <c r="A4808">
        <v>4801</v>
      </c>
      <c r="B4808" s="76">
        <v>44261.322800925926</v>
      </c>
      <c r="C4808" s="1" t="s">
        <v>15204</v>
      </c>
      <c r="D4808" s="76">
        <v>44261.323229166665</v>
      </c>
      <c r="E4808" s="1" t="s">
        <v>15205</v>
      </c>
      <c r="F4808" s="1" t="s">
        <v>15206</v>
      </c>
      <c r="G4808" s="1" t="s">
        <v>123</v>
      </c>
      <c r="H4808" s="1" t="s">
        <v>124</v>
      </c>
      <c r="I4808" s="1" t="s">
        <v>125</v>
      </c>
      <c r="J4808" s="1" t="s">
        <v>12876</v>
      </c>
      <c r="K4808" s="1" t="s">
        <v>12876</v>
      </c>
      <c r="L4808">
        <f>ROUNDUP(IF(B4808&gt;$D$4,0,($D$4-B4808+1)/365),0)</f>
        <v>0</v>
      </c>
      <c r="M4808">
        <f>ROUNDUP(IF(B4808&gt;$D$5,0,($D$5-B4808+1)/365),0)</f>
        <v>1</v>
      </c>
      <c r="N4808" s="28">
        <f>IF(OR(L4808=1,M4808=1),IF(B4808+364&lt;=$D$5,(B4808+364-$D$4+1)/365,IF(B4808&gt;$D$4,($D$5-B4808+1)/365,$D$6/365)),0)</f>
        <v>0.11144438102486151</v>
      </c>
      <c r="O4808" s="28">
        <f>'Data &amp; Parameter'!$E$16*'Data &amp; Parameter'!$E$17*('Data &amp; Parameter'!$E$18+'Data &amp; Parameter'!$E$19)*'Data &amp; Parameter'!$E$20*'Data &amp; Parameter'!$E$37*N4808</f>
        <v>0.38745916500598587</v>
      </c>
      <c r="P4808">
        <f>ROUNDUP(IF(D4808&gt;$D$4,0,($D$4-D4808+1)/365),0)</f>
        <v>0</v>
      </c>
      <c r="Q4808">
        <f>ROUNDUP(IF(D4808&gt;$D$5,0,($D$5-D4808+1)/365),0)</f>
        <v>1</v>
      </c>
      <c r="R4808" s="28">
        <f>IF(OR(P4808=1,Q4808=1),IF(D4808+364&lt;=$D$5,(D4808+364-$D$4+1)/365,IF(D4808&gt;$D$4,($D$5-D4808+1)/365,$D$6/365)),0)</f>
        <v>0.11144320776256292</v>
      </c>
      <c r="S4808" s="28">
        <f>'Data &amp; Parameter'!$E$16*'Data &amp; Parameter'!$E$17*('Data &amp; Parameter'!$E$18+'Data &amp; Parameter'!$E$19)*'Data &amp; Parameter'!$E$20*'Data &amp; Parameter'!$E$37*R4808</f>
        <v>0.38745508591984112</v>
      </c>
      <c r="T4808" s="28">
        <f t="shared" si="74"/>
        <v>0.774914250925827</v>
      </c>
    </row>
    <row r="4809" spans="1:20" ht="15.75" customHeight="1" x14ac:dyDescent="0.35">
      <c r="A4809">
        <v>4802</v>
      </c>
      <c r="B4809" s="76">
        <v>44261.327557870369</v>
      </c>
      <c r="C4809" s="1" t="s">
        <v>15207</v>
      </c>
      <c r="D4809" s="76">
        <v>44261.328634259262</v>
      </c>
      <c r="E4809" s="1" t="s">
        <v>15208</v>
      </c>
      <c r="F4809" s="1" t="s">
        <v>15209</v>
      </c>
      <c r="G4809" s="1" t="s">
        <v>123</v>
      </c>
      <c r="H4809" s="1" t="s">
        <v>124</v>
      </c>
      <c r="I4809" s="1" t="s">
        <v>125</v>
      </c>
      <c r="J4809" s="1" t="s">
        <v>12876</v>
      </c>
      <c r="K4809" s="1" t="s">
        <v>15210</v>
      </c>
      <c r="L4809">
        <f>ROUNDUP(IF(B4809&gt;$D$4,0,($D$4-B4809+1)/365),0)</f>
        <v>0</v>
      </c>
      <c r="M4809">
        <f>ROUNDUP(IF(B4809&gt;$D$5,0,($D$5-B4809+1)/365),0)</f>
        <v>1</v>
      </c>
      <c r="N4809" s="28">
        <f>IF(OR(L4809=1,M4809=1),IF(B4809+364&lt;=$D$5,(B4809+364-$D$4+1)/365,IF(B4809&gt;$D$4,($D$5-B4809+1)/365,$D$6/365)),0)</f>
        <v>0.11143134830035956</v>
      </c>
      <c r="O4809" s="28">
        <f>'Data &amp; Parameter'!$E$16*'Data &amp; Parameter'!$E$17*('Data &amp; Parameter'!$E$18+'Data &amp; Parameter'!$E$19)*'Data &amp; Parameter'!$E$20*'Data &amp; Parameter'!$E$37*N4809</f>
        <v>0.38741385407593409</v>
      </c>
      <c r="P4809">
        <f>ROUNDUP(IF(D4809&gt;$D$4,0,($D$4-D4809+1)/365),0)</f>
        <v>0</v>
      </c>
      <c r="Q4809">
        <f>ROUNDUP(IF(D4809&gt;$D$5,0,($D$5-D4809+1)/365),0)</f>
        <v>1</v>
      </c>
      <c r="R4809" s="28">
        <f>IF(OR(P4809=1,Q4809=1),IF(D4809+364&lt;=$D$5,(D4809+364-$D$4+1)/365,IF(D4809&gt;$D$4,($D$5-D4809+1)/365,$D$6/365)),0)</f>
        <v>0.11142839928969345</v>
      </c>
      <c r="S4809" s="28">
        <f>'Data &amp; Parameter'!$E$16*'Data &amp; Parameter'!$E$17*('Data &amp; Parameter'!$E$18+'Data &amp; Parameter'!$E$19)*'Data &amp; Parameter'!$E$20*'Data &amp; Parameter'!$E$37*R4809</f>
        <v>0.38740360123770418</v>
      </c>
      <c r="T4809" s="28">
        <f t="shared" ref="T4809:T4872" si="75">O4809+S4809</f>
        <v>0.77481745531363821</v>
      </c>
    </row>
    <row r="4810" spans="1:20" ht="15.75" customHeight="1" x14ac:dyDescent="0.35">
      <c r="A4810">
        <v>4803</v>
      </c>
      <c r="B4810" s="76">
        <v>44261.331863425927</v>
      </c>
      <c r="C4810" s="1" t="s">
        <v>15211</v>
      </c>
      <c r="D4810" s="76">
        <v>44261.332789351851</v>
      </c>
      <c r="E4810" s="1" t="s">
        <v>15212</v>
      </c>
      <c r="F4810" s="1" t="s">
        <v>15213</v>
      </c>
      <c r="G4810" s="1" t="s">
        <v>123</v>
      </c>
      <c r="H4810" s="1" t="s">
        <v>124</v>
      </c>
      <c r="I4810" s="1" t="s">
        <v>125</v>
      </c>
      <c r="J4810" s="1" t="s">
        <v>12876</v>
      </c>
      <c r="K4810" s="1" t="s">
        <v>12876</v>
      </c>
      <c r="L4810">
        <f>ROUNDUP(IF(B4810&gt;$D$4,0,($D$4-B4810+1)/365),0)</f>
        <v>0</v>
      </c>
      <c r="M4810">
        <f>ROUNDUP(IF(B4810&gt;$D$5,0,($D$5-B4810+1)/365),0)</f>
        <v>1</v>
      </c>
      <c r="N4810" s="28">
        <f>IF(OR(L4810=1,M4810=1),IF(B4810+364&lt;=$D$5,(B4810+364-$D$4+1)/365,IF(B4810&gt;$D$4,($D$5-B4810+1)/365,$D$6/365)),0)</f>
        <v>0.11141955225773503</v>
      </c>
      <c r="O4810" s="28">
        <f>'Data &amp; Parameter'!$E$16*'Data &amp; Parameter'!$E$17*('Data &amp; Parameter'!$E$18+'Data &amp; Parameter'!$E$19)*'Data &amp; Parameter'!$E$20*'Data &amp; Parameter'!$E$37*N4810</f>
        <v>0.38737284272315309</v>
      </c>
      <c r="P4810">
        <f>ROUNDUP(IF(D4810&gt;$D$4,0,($D$4-D4810+1)/365),0)</f>
        <v>0</v>
      </c>
      <c r="Q4810">
        <f>ROUNDUP(IF(D4810&gt;$D$5,0,($D$5-D4810+1)/365),0)</f>
        <v>1</v>
      </c>
      <c r="R4810" s="28">
        <f>IF(OR(P4810=1,Q4810=1),IF(D4810+364&lt;=$D$5,(D4810+364-$D$4+1)/365,IF(D4810&gt;$D$4,($D$5-D4810+1)/365,$D$6/365)),0)</f>
        <v>0.11141701547438135</v>
      </c>
      <c r="S4810" s="28">
        <f>'Data &amp; Parameter'!$E$16*'Data &amp; Parameter'!$E$17*('Data &amp; Parameter'!$E$18+'Data &amp; Parameter'!$E$19)*'Data &amp; Parameter'!$E$20*'Data &amp; Parameter'!$E$37*R4810</f>
        <v>0.38736402307741608</v>
      </c>
      <c r="T4810" s="28">
        <f t="shared" si="75"/>
        <v>0.77473686580056911</v>
      </c>
    </row>
    <row r="4811" spans="1:20" ht="15.75" customHeight="1" x14ac:dyDescent="0.35">
      <c r="A4811">
        <v>4804</v>
      </c>
      <c r="B4811" s="76">
        <v>44261.335185185184</v>
      </c>
      <c r="C4811" s="1" t="s">
        <v>15214</v>
      </c>
      <c r="D4811" s="76">
        <v>44261.336423611108</v>
      </c>
      <c r="E4811" s="1" t="s">
        <v>15215</v>
      </c>
      <c r="F4811" s="1" t="s">
        <v>15216</v>
      </c>
      <c r="G4811" s="1" t="s">
        <v>123</v>
      </c>
      <c r="H4811" s="1" t="s">
        <v>124</v>
      </c>
      <c r="I4811" s="1" t="s">
        <v>125</v>
      </c>
      <c r="J4811" s="1" t="s">
        <v>12876</v>
      </c>
      <c r="K4811" s="1" t="s">
        <v>12876</v>
      </c>
      <c r="L4811">
        <f>ROUNDUP(IF(B4811&gt;$D$4,0,($D$4-B4811+1)/365),0)</f>
        <v>0</v>
      </c>
      <c r="M4811">
        <f>ROUNDUP(IF(B4811&gt;$D$5,0,($D$5-B4811+1)/365),0)</f>
        <v>1</v>
      </c>
      <c r="N4811" s="28">
        <f>IF(OR(L4811=1,M4811=1),IF(B4811+364&lt;=$D$5,(B4811+364-$D$4+1)/365,IF(B4811&gt;$D$4,($D$5-B4811+1)/365,$D$6/365)),0)</f>
        <v>0.11141045154744124</v>
      </c>
      <c r="O4811" s="28">
        <f>'Data &amp; Parameter'!$E$16*'Data &amp; Parameter'!$E$17*('Data &amp; Parameter'!$E$18+'Data &amp; Parameter'!$E$19)*'Data &amp; Parameter'!$E$20*'Data &amp; Parameter'!$E$37*N4811</f>
        <v>0.38734120224402829</v>
      </c>
      <c r="P4811">
        <f>ROUNDUP(IF(D4811&gt;$D$4,0,($D$4-D4811+1)/365),0)</f>
        <v>0</v>
      </c>
      <c r="Q4811">
        <f>ROUNDUP(IF(D4811&gt;$D$5,0,($D$5-D4811+1)/365),0)</f>
        <v>1</v>
      </c>
      <c r="R4811" s="28">
        <f>IF(OR(P4811=1,Q4811=1),IF(D4811+364&lt;=$D$5,(D4811+364-$D$4+1)/365,IF(D4811&gt;$D$4,($D$5-D4811+1)/365,$D$6/365)),0)</f>
        <v>0.11140705859970321</v>
      </c>
      <c r="S4811" s="28">
        <f>'Data &amp; Parameter'!$E$16*'Data &amp; Parameter'!$E$17*('Data &amp; Parameter'!$E$18+'Data &amp; Parameter'!$E$19)*'Data &amp; Parameter'!$E$20*'Data &amp; Parameter'!$E$37*R4811</f>
        <v>0.38732940596784637</v>
      </c>
      <c r="T4811" s="28">
        <f t="shared" si="75"/>
        <v>0.77467060821187461</v>
      </c>
    </row>
    <row r="4812" spans="1:20" ht="15.75" customHeight="1" x14ac:dyDescent="0.35">
      <c r="A4812">
        <v>4805</v>
      </c>
      <c r="B4812" s="76">
        <v>44261.33966435185</v>
      </c>
      <c r="C4812" s="1" t="s">
        <v>15217</v>
      </c>
      <c r="D4812" s="76">
        <v>44261.341180555552</v>
      </c>
      <c r="E4812" s="1" t="s">
        <v>15218</v>
      </c>
      <c r="F4812" s="1" t="s">
        <v>15219</v>
      </c>
      <c r="G4812" s="1" t="s">
        <v>123</v>
      </c>
      <c r="H4812" s="1" t="s">
        <v>124</v>
      </c>
      <c r="I4812" s="1" t="s">
        <v>125</v>
      </c>
      <c r="J4812" s="1" t="s">
        <v>12876</v>
      </c>
      <c r="K4812" s="1" t="s">
        <v>12876</v>
      </c>
      <c r="L4812">
        <f>ROUNDUP(IF(B4812&gt;$D$4,0,($D$4-B4812+1)/365),0)</f>
        <v>0</v>
      </c>
      <c r="M4812">
        <f>ROUNDUP(IF(B4812&gt;$D$5,0,($D$5-B4812+1)/365),0)</f>
        <v>1</v>
      </c>
      <c r="N4812" s="28">
        <f>IF(OR(L4812=1,M4812=1),IF(B4812+364&lt;=$D$5,(B4812+364-$D$4+1)/365,IF(B4812&gt;$D$4,($D$5-B4812+1)/365,$D$6/365)),0)</f>
        <v>0.1113981798579454</v>
      </c>
      <c r="O4812" s="28">
        <f>'Data &amp; Parameter'!$E$16*'Data &amp; Parameter'!$E$17*('Data &amp; Parameter'!$E$18+'Data &amp; Parameter'!$E$19)*'Data &amp; Parameter'!$E$20*'Data &amp; Parameter'!$E$37*N4812</f>
        <v>0.38729853720769764</v>
      </c>
      <c r="P4812">
        <f>ROUNDUP(IF(D4812&gt;$D$4,0,($D$4-D4812+1)/365),0)</f>
        <v>0</v>
      </c>
      <c r="Q4812">
        <f>ROUNDUP(IF(D4812&gt;$D$5,0,($D$5-D4812+1)/365),0)</f>
        <v>1</v>
      </c>
      <c r="R4812" s="28">
        <f>IF(OR(P4812=1,Q4812=1),IF(D4812+364&lt;=$D$5,(D4812+364-$D$4+1)/365,IF(D4812&gt;$D$4,($D$5-D4812+1)/365,$D$6/365)),0)</f>
        <v>0.11139402587520124</v>
      </c>
      <c r="S4812" s="28">
        <f>'Data &amp; Parameter'!$E$16*'Data &amp; Parameter'!$E$17*('Data &amp; Parameter'!$E$18+'Data &amp; Parameter'!$E$19)*'Data &amp; Parameter'!$E$20*'Data &amp; Parameter'!$E$37*R4812</f>
        <v>0.3872840950377946</v>
      </c>
      <c r="T4812" s="28">
        <f t="shared" si="75"/>
        <v>0.77458263224549229</v>
      </c>
    </row>
    <row r="4813" spans="1:20" ht="15.75" customHeight="1" x14ac:dyDescent="0.35">
      <c r="A4813">
        <v>4806</v>
      </c>
      <c r="B4813" s="76">
        <v>44261.347592592589</v>
      </c>
      <c r="C4813" s="1" t="s">
        <v>15220</v>
      </c>
      <c r="D4813" s="76">
        <v>44261.348865740743</v>
      </c>
      <c r="E4813" s="1" t="s">
        <v>15221</v>
      </c>
      <c r="F4813" s="1" t="s">
        <v>15222</v>
      </c>
      <c r="G4813" s="1" t="s">
        <v>123</v>
      </c>
      <c r="H4813" s="1" t="s">
        <v>124</v>
      </c>
      <c r="I4813" s="1" t="s">
        <v>125</v>
      </c>
      <c r="J4813" s="1" t="s">
        <v>12876</v>
      </c>
      <c r="K4813" s="1" t="s">
        <v>12876</v>
      </c>
      <c r="L4813">
        <f>ROUNDUP(IF(B4813&gt;$D$4,0,($D$4-B4813+1)/365),0)</f>
        <v>0</v>
      </c>
      <c r="M4813">
        <f>ROUNDUP(IF(B4813&gt;$D$5,0,($D$5-B4813+1)/365),0)</f>
        <v>1</v>
      </c>
      <c r="N4813" s="28">
        <f>IF(OR(L4813=1,M4813=1),IF(B4813+364&lt;=$D$5,(B4813+364-$D$4+1)/365,IF(B4813&gt;$D$4,($D$5-B4813+1)/365,$D$6/365)),0)</f>
        <v>0.11137645865044211</v>
      </c>
      <c r="O4813" s="28">
        <f>'Data &amp; Parameter'!$E$16*'Data &amp; Parameter'!$E$17*('Data &amp; Parameter'!$E$18+'Data &amp; Parameter'!$E$19)*'Data &amp; Parameter'!$E$20*'Data &amp; Parameter'!$E$37*N4813</f>
        <v>0.38722301899094458</v>
      </c>
      <c r="P4813">
        <f>ROUNDUP(IF(D4813&gt;$D$4,0,($D$4-D4813+1)/365),0)</f>
        <v>0</v>
      </c>
      <c r="Q4813">
        <f>ROUNDUP(IF(D4813&gt;$D$5,0,($D$5-D4813+1)/365),0)</f>
        <v>1</v>
      </c>
      <c r="R4813" s="28">
        <f>IF(OR(P4813=1,Q4813=1),IF(D4813+364&lt;=$D$5,(D4813+364-$D$4+1)/365,IF(D4813&gt;$D$4,($D$5-D4813+1)/365,$D$6/365)),0)</f>
        <v>0.11137297057330589</v>
      </c>
      <c r="S4813" s="28">
        <f>'Data &amp; Parameter'!$E$16*'Data &amp; Parameter'!$E$17*('Data &amp; Parameter'!$E$18+'Data &amp; Parameter'!$E$19)*'Data &amp; Parameter'!$E$20*'Data &amp; Parameter'!$E$37*R4813</f>
        <v>0.3872108919779696</v>
      </c>
      <c r="T4813" s="28">
        <f t="shared" si="75"/>
        <v>0.77443391096891423</v>
      </c>
    </row>
    <row r="4814" spans="1:20" ht="15.75" customHeight="1" x14ac:dyDescent="0.35">
      <c r="A4814">
        <v>4807</v>
      </c>
      <c r="B4814" s="76">
        <v>44261.351666666669</v>
      </c>
      <c r="C4814" s="1" t="s">
        <v>15223</v>
      </c>
      <c r="D4814" s="76">
        <v>44261.352268518516</v>
      </c>
      <c r="E4814" s="1" t="s">
        <v>15224</v>
      </c>
      <c r="F4814" s="1" t="s">
        <v>15225</v>
      </c>
      <c r="G4814" s="1" t="s">
        <v>123</v>
      </c>
      <c r="H4814" s="1" t="s">
        <v>124</v>
      </c>
      <c r="I4814" s="1" t="s">
        <v>125</v>
      </c>
      <c r="J4814" s="1" t="s">
        <v>12876</v>
      </c>
      <c r="K4814" s="1" t="s">
        <v>12876</v>
      </c>
      <c r="L4814">
        <f>ROUNDUP(IF(B4814&gt;$D$4,0,($D$4-B4814+1)/365),0)</f>
        <v>0</v>
      </c>
      <c r="M4814">
        <f>ROUNDUP(IF(B4814&gt;$D$5,0,($D$5-B4814+1)/365),0)</f>
        <v>1</v>
      </c>
      <c r="N4814" s="28">
        <f>IF(OR(L4814=1,M4814=1),IF(B4814+364&lt;=$D$5,(B4814+364-$D$4+1)/365,IF(B4814&gt;$D$4,($D$5-B4814+1)/365,$D$6/365)),0)</f>
        <v>0.11136529680364605</v>
      </c>
      <c r="O4814" s="28">
        <f>'Data &amp; Parameter'!$E$16*'Data &amp; Parameter'!$E$17*('Data &amp; Parameter'!$E$18+'Data &amp; Parameter'!$E$19)*'Data &amp; Parameter'!$E$20*'Data &amp; Parameter'!$E$37*N4814</f>
        <v>0.3871842125495632</v>
      </c>
      <c r="P4814">
        <f>ROUNDUP(IF(D4814&gt;$D$4,0,($D$4-D4814+1)/365),0)</f>
        <v>0</v>
      </c>
      <c r="Q4814">
        <f>ROUNDUP(IF(D4814&gt;$D$5,0,($D$5-D4814+1)/365),0)</f>
        <v>1</v>
      </c>
      <c r="R4814" s="28">
        <f>IF(OR(P4814=1,Q4814=1),IF(D4814+364&lt;=$D$5,(D4814+364-$D$4+1)/365,IF(D4814&gt;$D$4,($D$5-D4814+1)/365,$D$6/365)),0)</f>
        <v>0.11136364789447613</v>
      </c>
      <c r="S4814" s="28">
        <f>'Data &amp; Parameter'!$E$16*'Data &amp; Parameter'!$E$17*('Data &amp; Parameter'!$E$18+'Data &amp; Parameter'!$E$19)*'Data &amp; Parameter'!$E$20*'Data &amp; Parameter'!$E$37*R4814</f>
        <v>0.3871784797798688</v>
      </c>
      <c r="T4814" s="28">
        <f t="shared" si="75"/>
        <v>0.774362692329432</v>
      </c>
    </row>
    <row r="4815" spans="1:20" ht="15.75" customHeight="1" x14ac:dyDescent="0.35">
      <c r="A4815">
        <v>4808</v>
      </c>
      <c r="B4815" s="76">
        <v>44261.355393518519</v>
      </c>
      <c r="C4815" s="1" t="s">
        <v>15226</v>
      </c>
      <c r="D4815" s="76">
        <v>44261.356111111112</v>
      </c>
      <c r="E4815" s="1" t="s">
        <v>15227</v>
      </c>
      <c r="F4815" s="1" t="s">
        <v>15228</v>
      </c>
      <c r="G4815" s="1" t="s">
        <v>123</v>
      </c>
      <c r="H4815" s="1" t="s">
        <v>124</v>
      </c>
      <c r="I4815" s="1" t="s">
        <v>125</v>
      </c>
      <c r="J4815" s="1" t="s">
        <v>12876</v>
      </c>
      <c r="K4815" s="1" t="s">
        <v>12876</v>
      </c>
      <c r="L4815">
        <f>ROUNDUP(IF(B4815&gt;$D$4,0,($D$4-B4815+1)/365),0)</f>
        <v>0</v>
      </c>
      <c r="M4815">
        <f>ROUNDUP(IF(B4815&gt;$D$5,0,($D$5-B4815+1)/365),0)</f>
        <v>1</v>
      </c>
      <c r="N4815" s="28">
        <f>IF(OR(L4815=1,M4815=1),IF(B4815+364&lt;=$D$5,(B4815+364-$D$4+1)/365,IF(B4815&gt;$D$4,($D$5-B4815+1)/365,$D$6/365)),0)</f>
        <v>0.11135508625063255</v>
      </c>
      <c r="O4815" s="28">
        <f>'Data &amp; Parameter'!$E$16*'Data &amp; Parameter'!$E$17*('Data &amp; Parameter'!$E$18+'Data &amp; Parameter'!$E$19)*'Data &amp; Parameter'!$E$20*'Data &amp; Parameter'!$E$37*N4815</f>
        <v>0.38714871347541985</v>
      </c>
      <c r="P4815">
        <f>ROUNDUP(IF(D4815&gt;$D$4,0,($D$4-D4815+1)/365),0)</f>
        <v>0</v>
      </c>
      <c r="Q4815">
        <f>ROUNDUP(IF(D4815&gt;$D$5,0,($D$5-D4815+1)/365),0)</f>
        <v>1</v>
      </c>
      <c r="R4815" s="28">
        <f>IF(OR(P4815=1,Q4815=1),IF(D4815+364&lt;=$D$5,(D4815+364-$D$4+1)/365,IF(D4815&gt;$D$4,($D$5-D4815+1)/365,$D$6/365)),0)</f>
        <v>0.11135312024352846</v>
      </c>
      <c r="S4815" s="28">
        <f>'Data &amp; Parameter'!$E$16*'Data &amp; Parameter'!$E$17*('Data &amp; Parameter'!$E$18+'Data &amp; Parameter'!$E$19)*'Data &amp; Parameter'!$E$20*'Data &amp; Parameter'!$E$37*R4815</f>
        <v>0.38714187824995633</v>
      </c>
      <c r="T4815" s="28">
        <f t="shared" si="75"/>
        <v>0.77429059172537618</v>
      </c>
    </row>
    <row r="4816" spans="1:20" ht="15.75" customHeight="1" x14ac:dyDescent="0.35">
      <c r="A4816">
        <v>4809</v>
      </c>
      <c r="B4816" s="76">
        <v>44261.360289351855</v>
      </c>
      <c r="C4816" s="1" t="s">
        <v>15229</v>
      </c>
      <c r="D4816" s="76">
        <v>44261.360891203702</v>
      </c>
      <c r="E4816" s="1" t="s">
        <v>15230</v>
      </c>
      <c r="F4816" s="1" t="s">
        <v>15231</v>
      </c>
      <c r="G4816" s="1" t="s">
        <v>123</v>
      </c>
      <c r="H4816" s="1" t="s">
        <v>124</v>
      </c>
      <c r="I4816" s="1" t="s">
        <v>125</v>
      </c>
      <c r="J4816" s="1" t="s">
        <v>12876</v>
      </c>
      <c r="K4816" s="1" t="s">
        <v>12876</v>
      </c>
      <c r="L4816">
        <f>ROUNDUP(IF(B4816&gt;$D$4,0,($D$4-B4816+1)/365),0)</f>
        <v>0</v>
      </c>
      <c r="M4816">
        <f>ROUNDUP(IF(B4816&gt;$D$5,0,($D$5-B4816+1)/365),0)</f>
        <v>1</v>
      </c>
      <c r="N4816" s="28">
        <f>IF(OR(L4816=1,M4816=1),IF(B4816+364&lt;=$D$5,(B4816+364-$D$4+1)/365,IF(B4816&gt;$D$4,($D$5-B4816+1)/365,$D$6/365)),0)</f>
        <v>0.11134167300861757</v>
      </c>
      <c r="O4816" s="28">
        <f>'Data &amp; Parameter'!$E$16*'Data &amp; Parameter'!$E$17*('Data &amp; Parameter'!$E$18+'Data &amp; Parameter'!$E$19)*'Data &amp; Parameter'!$E$20*'Data &amp; Parameter'!$E$37*N4816</f>
        <v>0.38710207959847287</v>
      </c>
      <c r="P4816">
        <f>ROUNDUP(IF(D4816&gt;$D$4,0,($D$4-D4816+1)/365),0)</f>
        <v>0</v>
      </c>
      <c r="Q4816">
        <f>ROUNDUP(IF(D4816&gt;$D$5,0,($D$5-D4816+1)/365),0)</f>
        <v>1</v>
      </c>
      <c r="R4816" s="28">
        <f>IF(OR(P4816=1,Q4816=1),IF(D4816+364&lt;=$D$5,(D4816+364-$D$4+1)/365,IF(D4816&gt;$D$4,($D$5-D4816+1)/365,$D$6/365)),0)</f>
        <v>0.11134002409944764</v>
      </c>
      <c r="S4816" s="28">
        <f>'Data &amp; Parameter'!$E$16*'Data &amp; Parameter'!$E$17*('Data &amp; Parameter'!$E$18+'Data &amp; Parameter'!$E$19)*'Data &amp; Parameter'!$E$20*'Data &amp; Parameter'!$E$37*R4816</f>
        <v>0.38709634682877847</v>
      </c>
      <c r="T4816" s="28">
        <f t="shared" si="75"/>
        <v>0.77419842642725134</v>
      </c>
    </row>
    <row r="4817" spans="1:20" ht="15.75" customHeight="1" x14ac:dyDescent="0.35">
      <c r="A4817">
        <v>4810</v>
      </c>
      <c r="B4817" s="76">
        <v>44261.366388888884</v>
      </c>
      <c r="C4817" s="1" t="s">
        <v>15232</v>
      </c>
      <c r="D4817" s="76">
        <v>44261.367256944446</v>
      </c>
      <c r="E4817" s="1" t="s">
        <v>15233</v>
      </c>
      <c r="F4817" s="1" t="s">
        <v>15234</v>
      </c>
      <c r="G4817" s="1" t="s">
        <v>123</v>
      </c>
      <c r="H4817" s="1" t="s">
        <v>124</v>
      </c>
      <c r="I4817" s="1" t="s">
        <v>125</v>
      </c>
      <c r="J4817" s="1" t="s">
        <v>12876</v>
      </c>
      <c r="K4817" s="1" t="s">
        <v>12876</v>
      </c>
      <c r="L4817">
        <f>ROUNDUP(IF(B4817&gt;$D$4,0,($D$4-B4817+1)/365),0)</f>
        <v>0</v>
      </c>
      <c r="M4817">
        <f>ROUNDUP(IF(B4817&gt;$D$5,0,($D$5-B4817+1)/365),0)</f>
        <v>1</v>
      </c>
      <c r="N4817" s="28">
        <f>IF(OR(L4817=1,M4817=1),IF(B4817+364&lt;=$D$5,(B4817+364-$D$4+1)/365,IF(B4817&gt;$D$4,($D$5-B4817+1)/365,$D$6/365)),0)</f>
        <v>0.11132496194826273</v>
      </c>
      <c r="O4817" s="28">
        <f>'Data &amp; Parameter'!$E$16*'Data &amp; Parameter'!$E$17*('Data &amp; Parameter'!$E$18+'Data &amp; Parameter'!$E$19)*'Data &amp; Parameter'!$E$20*'Data &amp; Parameter'!$E$37*N4817</f>
        <v>0.38704398018213704</v>
      </c>
      <c r="P4817">
        <f>ROUNDUP(IF(D4817&gt;$D$4,0,($D$4-D4817+1)/365),0)</f>
        <v>0</v>
      </c>
      <c r="Q4817">
        <f>ROUNDUP(IF(D4817&gt;$D$5,0,($D$5-D4817+1)/365),0)</f>
        <v>1</v>
      </c>
      <c r="R4817" s="28">
        <f>IF(OR(P4817=1,Q4817=1),IF(D4817+364&lt;=$D$5,(D4817+364-$D$4+1)/365,IF(D4817&gt;$D$4,($D$5-D4817+1)/365,$D$6/365)),0)</f>
        <v>0.11132258371384623</v>
      </c>
      <c r="S4817" s="28">
        <f>'Data &amp; Parameter'!$E$16*'Data &amp; Parameter'!$E$17*('Data &amp; Parameter'!$E$18+'Data &amp; Parameter'!$E$19)*'Data &amp; Parameter'!$E$20*'Data &amp; Parameter'!$E$37*R4817</f>
        <v>0.38703571176418067</v>
      </c>
      <c r="T4817" s="28">
        <f t="shared" si="75"/>
        <v>0.77407969194631776</v>
      </c>
    </row>
    <row r="4818" spans="1:20" ht="15.75" customHeight="1" x14ac:dyDescent="0.35">
      <c r="A4818">
        <v>4811</v>
      </c>
      <c r="B4818" s="76">
        <v>44261.374247685184</v>
      </c>
      <c r="C4818" s="1" t="s">
        <v>15235</v>
      </c>
      <c r="D4818" s="76">
        <v>44261.375046296293</v>
      </c>
      <c r="E4818" s="1" t="s">
        <v>15236</v>
      </c>
      <c r="F4818" s="1" t="s">
        <v>15237</v>
      </c>
      <c r="G4818" s="1" t="s">
        <v>123</v>
      </c>
      <c r="H4818" s="1" t="s">
        <v>124</v>
      </c>
      <c r="I4818" s="1" t="s">
        <v>125</v>
      </c>
      <c r="J4818" s="1" t="s">
        <v>9415</v>
      </c>
      <c r="K4818" s="1" t="s">
        <v>15238</v>
      </c>
      <c r="L4818">
        <f>ROUNDUP(IF(B4818&gt;$D$4,0,($D$4-B4818+1)/365),0)</f>
        <v>0</v>
      </c>
      <c r="M4818">
        <f>ROUNDUP(IF(B4818&gt;$D$5,0,($D$5-B4818+1)/365),0)</f>
        <v>1</v>
      </c>
      <c r="N4818" s="28">
        <f>IF(OR(L4818=1,M4818=1),IF(B4818+364&lt;=$D$5,(B4818+364-$D$4+1)/365,IF(B4818&gt;$D$4,($D$5-B4818+1)/365,$D$6/365)),0)</f>
        <v>0.11130343099949604</v>
      </c>
      <c r="O4818" s="28">
        <f>'Data &amp; Parameter'!$E$16*'Data &amp; Parameter'!$E$17*('Data &amp; Parameter'!$E$18+'Data &amp; Parameter'!$E$19)*'Data &amp; Parameter'!$E$20*'Data &amp; Parameter'!$E$37*N4818</f>
        <v>0.38696912343876233</v>
      </c>
      <c r="P4818">
        <f>ROUNDUP(IF(D4818&gt;$D$4,0,($D$4-D4818+1)/365),0)</f>
        <v>0</v>
      </c>
      <c r="Q4818">
        <f>ROUNDUP(IF(D4818&gt;$D$5,0,($D$5-D4818+1)/365),0)</f>
        <v>1</v>
      </c>
      <c r="R4818" s="28">
        <f>IF(OR(P4818=1,Q4818=1),IF(D4818+364&lt;=$D$5,(D4818+364-$D$4+1)/365,IF(D4818&gt;$D$4,($D$5-D4818+1)/365,$D$6/365)),0)</f>
        <v>0.11130124302385598</v>
      </c>
      <c r="S4818" s="28">
        <f>'Data &amp; Parameter'!$E$16*'Data &amp; Parameter'!$E$17*('Data &amp; Parameter'!$E$18+'Data &amp; Parameter'!$E$19)*'Data &amp; Parameter'!$E$20*'Data &amp; Parameter'!$E$37*R4818</f>
        <v>0.38696151649432287</v>
      </c>
      <c r="T4818" s="28">
        <f t="shared" si="75"/>
        <v>0.7739306399330852</v>
      </c>
    </row>
    <row r="4819" spans="1:20" ht="15.75" customHeight="1" x14ac:dyDescent="0.35">
      <c r="A4819">
        <v>4812</v>
      </c>
      <c r="B4819" s="76">
        <v>44261.37462962963</v>
      </c>
      <c r="C4819" s="1" t="s">
        <v>15239</v>
      </c>
      <c r="D4819" s="76">
        <v>44261.375439814816</v>
      </c>
      <c r="E4819" s="1" t="s">
        <v>15240</v>
      </c>
      <c r="F4819" s="1" t="s">
        <v>15241</v>
      </c>
      <c r="G4819" s="1" t="s">
        <v>123</v>
      </c>
      <c r="H4819" s="1" t="s">
        <v>124</v>
      </c>
      <c r="I4819" s="1" t="s">
        <v>125</v>
      </c>
      <c r="J4819" s="1" t="s">
        <v>12876</v>
      </c>
      <c r="K4819" s="1" t="s">
        <v>12876</v>
      </c>
      <c r="L4819">
        <f>ROUNDUP(IF(B4819&gt;$D$4,0,($D$4-B4819+1)/365),0)</f>
        <v>0</v>
      </c>
      <c r="M4819">
        <f>ROUNDUP(IF(B4819&gt;$D$5,0,($D$5-B4819+1)/365),0)</f>
        <v>1</v>
      </c>
      <c r="N4819" s="28">
        <f>IF(OR(L4819=1,M4819=1),IF(B4819+364&lt;=$D$5,(B4819+364-$D$4+1)/365,IF(B4819&gt;$D$4,($D$5-B4819+1)/365,$D$6/365)),0)</f>
        <v>0.11130238457635518</v>
      </c>
      <c r="O4819" s="28">
        <f>'Data &amp; Parameter'!$E$16*'Data &amp; Parameter'!$E$17*('Data &amp; Parameter'!$E$18+'Data &amp; Parameter'!$E$19)*'Data &amp; Parameter'!$E$20*'Data &amp; Parameter'!$E$37*N4819</f>
        <v>0.38696548533486985</v>
      </c>
      <c r="P4819">
        <f>ROUNDUP(IF(D4819&gt;$D$4,0,($D$4-D4819+1)/365),0)</f>
        <v>0</v>
      </c>
      <c r="Q4819">
        <f>ROUNDUP(IF(D4819&gt;$D$5,0,($D$5-D4819+1)/365),0)</f>
        <v>1</v>
      </c>
      <c r="R4819" s="28">
        <f>IF(OR(P4819=1,Q4819=1),IF(D4819+364&lt;=$D$5,(D4819+364-$D$4+1)/365,IF(D4819&gt;$D$4,($D$5-D4819+1)/365,$D$6/365)),0)</f>
        <v>0.11130016489091572</v>
      </c>
      <c r="S4819" s="28">
        <f>'Data &amp; Parameter'!$E$16*'Data &amp; Parameter'!$E$17*('Data &amp; Parameter'!$E$18+'Data &amp; Parameter'!$E$19)*'Data &amp; Parameter'!$E$20*'Data &amp; Parameter'!$E$37*R4819</f>
        <v>0.38695776814483268</v>
      </c>
      <c r="T4819" s="28">
        <f t="shared" si="75"/>
        <v>0.77392325347970248</v>
      </c>
    </row>
    <row r="4820" spans="1:20" ht="15.75" customHeight="1" x14ac:dyDescent="0.35">
      <c r="A4820">
        <v>4813</v>
      </c>
      <c r="B4820" s="76">
        <v>44261.376886574071</v>
      </c>
      <c r="C4820" s="1" t="s">
        <v>15242</v>
      </c>
      <c r="D4820" s="76">
        <v>44261.377615740741</v>
      </c>
      <c r="E4820" s="1" t="s">
        <v>15243</v>
      </c>
      <c r="F4820" s="1" t="s">
        <v>15244</v>
      </c>
      <c r="G4820" s="1" t="s">
        <v>123</v>
      </c>
      <c r="H4820" s="1" t="s">
        <v>124</v>
      </c>
      <c r="I4820" s="1" t="s">
        <v>125</v>
      </c>
      <c r="J4820" s="1" t="s">
        <v>9415</v>
      </c>
      <c r="K4820" s="1" t="s">
        <v>9415</v>
      </c>
      <c r="L4820">
        <f>ROUNDUP(IF(B4820&gt;$D$4,0,($D$4-B4820+1)/365),0)</f>
        <v>0</v>
      </c>
      <c r="M4820">
        <f>ROUNDUP(IF(B4820&gt;$D$5,0,($D$5-B4820+1)/365),0)</f>
        <v>1</v>
      </c>
      <c r="N4820" s="28">
        <f>IF(OR(L4820=1,M4820=1),IF(B4820+364&lt;=$D$5,(B4820+364-$D$4+1)/365,IF(B4820&gt;$D$4,($D$5-B4820+1)/365,$D$6/365)),0)</f>
        <v>0.11129620116692808</v>
      </c>
      <c r="O4820" s="28">
        <f>'Data &amp; Parameter'!$E$16*'Data &amp; Parameter'!$E$17*('Data &amp; Parameter'!$E$18+'Data &amp; Parameter'!$E$19)*'Data &amp; Parameter'!$E$20*'Data &amp; Parameter'!$E$37*N4820</f>
        <v>0.38694398744837727</v>
      </c>
      <c r="P4820">
        <f>ROUNDUP(IF(D4820&gt;$D$4,0,($D$4-D4820+1)/365),0)</f>
        <v>0</v>
      </c>
      <c r="Q4820">
        <f>ROUNDUP(IF(D4820&gt;$D$5,0,($D$5-D4820+1)/365),0)</f>
        <v>1</v>
      </c>
      <c r="R4820" s="28">
        <f>IF(OR(P4820=1,Q4820=1),IF(D4820+364&lt;=$D$5,(D4820+364-$D$4+1)/365,IF(D4820&gt;$D$4,($D$5-D4820+1)/365,$D$6/365)),0)</f>
        <v>0.1112942034500246</v>
      </c>
      <c r="S4820" s="28">
        <f>'Data &amp; Parameter'!$E$16*'Data &amp; Parameter'!$E$17*('Data &amp; Parameter'!$E$18+'Data &amp; Parameter'!$E$19)*'Data &amp; Parameter'!$E$20*'Data &amp; Parameter'!$E$37*R4820</f>
        <v>0.38693704197731604</v>
      </c>
      <c r="T4820" s="28">
        <f t="shared" si="75"/>
        <v>0.77388102942569326</v>
      </c>
    </row>
    <row r="4821" spans="1:20" ht="15.75" customHeight="1" x14ac:dyDescent="0.35">
      <c r="A4821">
        <v>4814</v>
      </c>
      <c r="B4821" s="76">
        <v>44261.380509259259</v>
      </c>
      <c r="C4821" s="1" t="s">
        <v>15245</v>
      </c>
      <c r="D4821" s="76">
        <v>44261.381018518514</v>
      </c>
      <c r="E4821" s="1" t="s">
        <v>15246</v>
      </c>
      <c r="F4821" s="1" t="s">
        <v>15247</v>
      </c>
      <c r="G4821" s="1" t="s">
        <v>123</v>
      </c>
      <c r="H4821" s="1" t="s">
        <v>124</v>
      </c>
      <c r="I4821" s="1" t="s">
        <v>125</v>
      </c>
      <c r="J4821" s="1" t="s">
        <v>9415</v>
      </c>
      <c r="K4821" s="1" t="s">
        <v>15248</v>
      </c>
      <c r="L4821">
        <f>ROUNDUP(IF(B4821&gt;$D$4,0,($D$4-B4821+1)/365),0)</f>
        <v>0</v>
      </c>
      <c r="M4821">
        <f>ROUNDUP(IF(B4821&gt;$D$5,0,($D$5-B4821+1)/365),0)</f>
        <v>1</v>
      </c>
      <c r="N4821" s="28">
        <f>IF(OR(L4821=1,M4821=1),IF(B4821+364&lt;=$D$5,(B4821+364-$D$4+1)/365,IF(B4821&gt;$D$4,($D$5-B4821+1)/365,$D$6/365)),0)</f>
        <v>0.11128627600202939</v>
      </c>
      <c r="O4821" s="28">
        <f>'Data &amp; Parameter'!$E$16*'Data &amp; Parameter'!$E$17*('Data &amp; Parameter'!$E$18+'Data &amp; Parameter'!$E$19)*'Data &amp; Parameter'!$E$20*'Data &amp; Parameter'!$E$37*N4821</f>
        <v>0.38690948058433594</v>
      </c>
      <c r="P4821">
        <f>ROUNDUP(IF(D4821&gt;$D$4,0,($D$4-D4821+1)/365),0)</f>
        <v>0</v>
      </c>
      <c r="Q4821">
        <f>ROUNDUP(IF(D4821&gt;$D$5,0,($D$5-D4821+1)/365),0)</f>
        <v>1</v>
      </c>
      <c r="R4821" s="28">
        <f>IF(OR(P4821=1,Q4821=1),IF(D4821+364&lt;=$D$5,(D4821+364-$D$4+1)/365,IF(D4821&gt;$D$4,($D$5-D4821+1)/365,$D$6/365)),0)</f>
        <v>0.11128488077119483</v>
      </c>
      <c r="S4821" s="28">
        <f>'Data &amp; Parameter'!$E$16*'Data &amp; Parameter'!$E$17*('Data &amp; Parameter'!$E$18+'Data &amp; Parameter'!$E$19)*'Data &amp; Parameter'!$E$20*'Data &amp; Parameter'!$E$37*R4821</f>
        <v>0.38690462977921525</v>
      </c>
      <c r="T4821" s="28">
        <f t="shared" si="75"/>
        <v>0.77381411036355119</v>
      </c>
    </row>
    <row r="4822" spans="1:20" ht="15.75" customHeight="1" x14ac:dyDescent="0.35">
      <c r="A4822">
        <v>4815</v>
      </c>
      <c r="B4822" s="76">
        <v>44261.380937499998</v>
      </c>
      <c r="C4822" s="1" t="s">
        <v>15249</v>
      </c>
      <c r="D4822" s="76">
        <v>44261.381539351853</v>
      </c>
      <c r="E4822" s="1" t="s">
        <v>15250</v>
      </c>
      <c r="F4822" s="1" t="s">
        <v>15251</v>
      </c>
      <c r="G4822" s="1" t="s">
        <v>123</v>
      </c>
      <c r="H4822" s="1" t="s">
        <v>124</v>
      </c>
      <c r="I4822" s="1" t="s">
        <v>125</v>
      </c>
      <c r="J4822" s="1" t="s">
        <v>12876</v>
      </c>
      <c r="K4822" s="1" t="s">
        <v>12876</v>
      </c>
      <c r="L4822">
        <f>ROUNDUP(IF(B4822&gt;$D$4,0,($D$4-B4822+1)/365),0)</f>
        <v>0</v>
      </c>
      <c r="M4822">
        <f>ROUNDUP(IF(B4822&gt;$D$5,0,($D$5-B4822+1)/365),0)</f>
        <v>1</v>
      </c>
      <c r="N4822" s="28">
        <f>IF(OR(L4822=1,M4822=1),IF(B4822+364&lt;=$D$5,(B4822+364-$D$4+1)/365,IF(B4822&gt;$D$4,($D$5-B4822+1)/365,$D$6/365)),0)</f>
        <v>0.11128510273973082</v>
      </c>
      <c r="O4822" s="28">
        <f>'Data &amp; Parameter'!$E$16*'Data &amp; Parameter'!$E$17*('Data &amp; Parameter'!$E$18+'Data &amp; Parameter'!$E$19)*'Data &amp; Parameter'!$E$20*'Data &amp; Parameter'!$E$37*N4822</f>
        <v>0.3869054014981913</v>
      </c>
      <c r="P4822">
        <f>ROUNDUP(IF(D4822&gt;$D$4,0,($D$4-D4822+1)/365),0)</f>
        <v>0</v>
      </c>
      <c r="Q4822">
        <f>ROUNDUP(IF(D4822&gt;$D$5,0,($D$5-D4822+1)/365),0)</f>
        <v>1</v>
      </c>
      <c r="R4822" s="28">
        <f>IF(OR(P4822=1,Q4822=1),IF(D4822+364&lt;=$D$5,(D4822+364-$D$4+1)/365,IF(D4822&gt;$D$4,($D$5-D4822+1)/365,$D$6/365)),0)</f>
        <v>0.11128345383054095</v>
      </c>
      <c r="S4822" s="28">
        <f>'Data &amp; Parameter'!$E$16*'Data &amp; Parameter'!$E$17*('Data &amp; Parameter'!$E$18+'Data &amp; Parameter'!$E$19)*'Data &amp; Parameter'!$E$20*'Data &amp; Parameter'!$E$37*R4822</f>
        <v>0.38689966872842751</v>
      </c>
      <c r="T4822" s="28">
        <f t="shared" si="75"/>
        <v>0.77380507022661882</v>
      </c>
    </row>
    <row r="4823" spans="1:20" ht="15.75" customHeight="1" x14ac:dyDescent="0.35">
      <c r="A4823">
        <v>4816</v>
      </c>
      <c r="B4823" s="76">
        <v>44261.384560185186</v>
      </c>
      <c r="C4823" s="1" t="s">
        <v>15252</v>
      </c>
      <c r="D4823" s="76">
        <v>44261.385567129633</v>
      </c>
      <c r="E4823" s="1" t="s">
        <v>15253</v>
      </c>
      <c r="F4823" s="1" t="s">
        <v>15254</v>
      </c>
      <c r="G4823" s="1" t="s">
        <v>123</v>
      </c>
      <c r="H4823" s="1" t="s">
        <v>124</v>
      </c>
      <c r="I4823" s="1" t="s">
        <v>125</v>
      </c>
      <c r="J4823" s="1" t="s">
        <v>9415</v>
      </c>
      <c r="K4823" s="1" t="s">
        <v>15255</v>
      </c>
      <c r="L4823">
        <f>ROUNDUP(IF(B4823&gt;$D$4,0,($D$4-B4823+1)/365),0)</f>
        <v>0</v>
      </c>
      <c r="M4823">
        <f>ROUNDUP(IF(B4823&gt;$D$5,0,($D$5-B4823+1)/365),0)</f>
        <v>1</v>
      </c>
      <c r="N4823" s="28">
        <f>IF(OR(L4823=1,M4823=1),IF(B4823+364&lt;=$D$5,(B4823+364-$D$4+1)/365,IF(B4823&gt;$D$4,($D$5-B4823+1)/365,$D$6/365)),0)</f>
        <v>0.11127517757483213</v>
      </c>
      <c r="O4823" s="28">
        <f>'Data &amp; Parameter'!$E$16*'Data &amp; Parameter'!$E$17*('Data &amp; Parameter'!$E$18+'Data &amp; Parameter'!$E$19)*'Data &amp; Parameter'!$E$20*'Data &amp; Parameter'!$E$37*N4823</f>
        <v>0.38687089463414998</v>
      </c>
      <c r="P4823">
        <f>ROUNDUP(IF(D4823&gt;$D$4,0,($D$4-D4823+1)/365),0)</f>
        <v>0</v>
      </c>
      <c r="Q4823">
        <f>ROUNDUP(IF(D4823&gt;$D$5,0,($D$5-D4823+1)/365),0)</f>
        <v>1</v>
      </c>
      <c r="R4823" s="28">
        <f>IF(OR(P4823=1,Q4823=1),IF(D4823+364&lt;=$D$5,(D4823+364-$D$4+1)/365,IF(D4823&gt;$D$4,($D$5-D4823+1)/365,$D$6/365)),0)</f>
        <v>0.11127241882292253</v>
      </c>
      <c r="S4823" s="28">
        <f>'Data &amp; Parameter'!$E$16*'Data &amp; Parameter'!$E$17*('Data &amp; Parameter'!$E$18+'Data &amp; Parameter'!$E$19)*'Data &amp; Parameter'!$E$20*'Data &amp; Parameter'!$E$37*R4823</f>
        <v>0.38686130326936763</v>
      </c>
      <c r="T4823" s="28">
        <f t="shared" si="75"/>
        <v>0.77373219790351766</v>
      </c>
    </row>
    <row r="4824" spans="1:20" ht="15.75" customHeight="1" x14ac:dyDescent="0.35">
      <c r="A4824">
        <v>4817</v>
      </c>
      <c r="B4824" s="76">
        <v>44261.384687500002</v>
      </c>
      <c r="C4824" s="1" t="s">
        <v>15256</v>
      </c>
      <c r="D4824" s="76">
        <v>44261.38548611111</v>
      </c>
      <c r="E4824" s="1" t="s">
        <v>15257</v>
      </c>
      <c r="F4824" s="1" t="s">
        <v>15258</v>
      </c>
      <c r="G4824" s="1" t="s">
        <v>123</v>
      </c>
      <c r="H4824" s="1" t="s">
        <v>124</v>
      </c>
      <c r="I4824" s="1" t="s">
        <v>125</v>
      </c>
      <c r="J4824" s="1" t="s">
        <v>15259</v>
      </c>
      <c r="K4824" s="1" t="s">
        <v>15260</v>
      </c>
      <c r="L4824">
        <f>ROUNDUP(IF(B4824&gt;$D$4,0,($D$4-B4824+1)/365),0)</f>
        <v>0</v>
      </c>
      <c r="M4824">
        <f>ROUNDUP(IF(B4824&gt;$D$5,0,($D$5-B4824+1)/365),0)</f>
        <v>1</v>
      </c>
      <c r="N4824" s="28">
        <f>IF(OR(L4824=1,M4824=1),IF(B4824+364&lt;=$D$5,(B4824+364-$D$4+1)/365,IF(B4824&gt;$D$4,($D$5-B4824+1)/365,$D$6/365)),0)</f>
        <v>0.1112748287671185</v>
      </c>
      <c r="O4824" s="28">
        <f>'Data &amp; Parameter'!$E$16*'Data &amp; Parameter'!$E$17*('Data &amp; Parameter'!$E$18+'Data &amp; Parameter'!$E$19)*'Data &amp; Parameter'!$E$20*'Data &amp; Parameter'!$E$37*N4824</f>
        <v>0.38686968193285248</v>
      </c>
      <c r="P4824">
        <f>ROUNDUP(IF(D4824&gt;$D$4,0,($D$4-D4824+1)/365),0)</f>
        <v>0</v>
      </c>
      <c r="Q4824">
        <f>ROUNDUP(IF(D4824&gt;$D$5,0,($D$5-D4824+1)/365),0)</f>
        <v>1</v>
      </c>
      <c r="R4824" s="28">
        <f>IF(OR(P4824=1,Q4824=1),IF(D4824+364&lt;=$D$5,(D4824+364-$D$4+1)/365,IF(D4824&gt;$D$4,($D$5-D4824+1)/365,$D$6/365)),0)</f>
        <v>0.11127264079147844</v>
      </c>
      <c r="S4824" s="28">
        <f>'Data &amp; Parameter'!$E$16*'Data &amp; Parameter'!$E$17*('Data &amp; Parameter'!$E$18+'Data &amp; Parameter'!$E$19)*'Data &amp; Parameter'!$E$20*'Data &amp; Parameter'!$E$37*R4824</f>
        <v>0.38686207498841296</v>
      </c>
      <c r="T4824" s="28">
        <f t="shared" si="75"/>
        <v>0.77373175692126539</v>
      </c>
    </row>
    <row r="4825" spans="1:20" ht="15.75" customHeight="1" x14ac:dyDescent="0.35">
      <c r="A4825">
        <v>4818</v>
      </c>
      <c r="B4825" s="76">
        <v>44261.385972222226</v>
      </c>
      <c r="C4825" s="1" t="s">
        <v>15261</v>
      </c>
      <c r="D4825" s="76">
        <v>44261.386620370366</v>
      </c>
      <c r="E4825" s="1" t="s">
        <v>15262</v>
      </c>
      <c r="F4825" s="1" t="s">
        <v>15263</v>
      </c>
      <c r="G4825" s="1" t="s">
        <v>123</v>
      </c>
      <c r="H4825" s="1" t="s">
        <v>124</v>
      </c>
      <c r="I4825" s="1" t="s">
        <v>125</v>
      </c>
      <c r="J4825" s="1" t="s">
        <v>12876</v>
      </c>
      <c r="K4825" s="1" t="s">
        <v>12876</v>
      </c>
      <c r="L4825">
        <f>ROUNDUP(IF(B4825&gt;$D$4,0,($D$4-B4825+1)/365),0)</f>
        <v>0</v>
      </c>
      <c r="M4825">
        <f>ROUNDUP(IF(B4825&gt;$D$5,0,($D$5-B4825+1)/365),0)</f>
        <v>1</v>
      </c>
      <c r="N4825" s="28">
        <f>IF(OR(L4825=1,M4825=1),IF(B4825+364&lt;=$D$5,(B4825+364-$D$4+1)/365,IF(B4825&gt;$D$4,($D$5-B4825+1)/365,$D$6/365)),0)</f>
        <v>0.11127130898020281</v>
      </c>
      <c r="O4825" s="28">
        <f>'Data &amp; Parameter'!$E$16*'Data &amp; Parameter'!$E$17*('Data &amp; Parameter'!$E$18+'Data &amp; Parameter'!$E$19)*'Data &amp; Parameter'!$E$20*'Data &amp; Parameter'!$E$37*N4825</f>
        <v>0.38685744467434907</v>
      </c>
      <c r="P4825">
        <f>ROUNDUP(IF(D4825&gt;$D$4,0,($D$4-D4825+1)/365),0)</f>
        <v>0</v>
      </c>
      <c r="Q4825">
        <f>ROUNDUP(IF(D4825&gt;$D$5,0,($D$5-D4825+1)/365),0)</f>
        <v>1</v>
      </c>
      <c r="R4825" s="28">
        <f>IF(OR(P4825=1,Q4825=1),IF(D4825+364&lt;=$D$5,(D4825+364-$D$4+1)/365,IF(D4825&gt;$D$4,($D$5-D4825+1)/365,$D$6/365)),0)</f>
        <v>0.11126953323187518</v>
      </c>
      <c r="S4825" s="28">
        <f>'Data &amp; Parameter'!$E$16*'Data &amp; Parameter'!$E$17*('Data &amp; Parameter'!$E$18+'Data &amp; Parameter'!$E$19)*'Data &amp; Parameter'!$E$20*'Data &amp; Parameter'!$E$37*R4825</f>
        <v>0.38685127092240251</v>
      </c>
      <c r="T4825" s="28">
        <f t="shared" si="75"/>
        <v>0.77370871559675158</v>
      </c>
    </row>
    <row r="4826" spans="1:20" ht="15.75" customHeight="1" x14ac:dyDescent="0.35">
      <c r="A4826">
        <v>4819</v>
      </c>
      <c r="B4826" s="76">
        <v>44261.388831018514</v>
      </c>
      <c r="C4826" s="1" t="s">
        <v>15264</v>
      </c>
      <c r="D4826" s="76">
        <v>44261.390659722223</v>
      </c>
      <c r="E4826" s="1" t="s">
        <v>15265</v>
      </c>
      <c r="F4826" s="1" t="s">
        <v>15266</v>
      </c>
      <c r="G4826" s="1" t="s">
        <v>123</v>
      </c>
      <c r="H4826" s="1" t="s">
        <v>124</v>
      </c>
      <c r="I4826" s="1" t="s">
        <v>125</v>
      </c>
      <c r="J4826" s="1" t="s">
        <v>9415</v>
      </c>
      <c r="K4826" s="1" t="s">
        <v>9411</v>
      </c>
      <c r="L4826">
        <f>ROUNDUP(IF(B4826&gt;$D$4,0,($D$4-B4826+1)/365),0)</f>
        <v>0</v>
      </c>
      <c r="M4826">
        <f>ROUNDUP(IF(B4826&gt;$D$5,0,($D$5-B4826+1)/365),0)</f>
        <v>1</v>
      </c>
      <c r="N4826" s="28">
        <f>IF(OR(L4826=1,M4826=1),IF(B4826+364&lt;=$D$5,(B4826+364-$D$4+1)/365,IF(B4826&gt;$D$4,($D$5-B4826+1)/365,$D$6/365)),0)</f>
        <v>0.1112634766616058</v>
      </c>
      <c r="O4826" s="28">
        <f>'Data &amp; Parameter'!$E$16*'Data &amp; Parameter'!$E$17*('Data &amp; Parameter'!$E$18+'Data &amp; Parameter'!$E$19)*'Data &amp; Parameter'!$E$20*'Data &amp; Parameter'!$E$37*N4826</f>
        <v>0.38683021401816209</v>
      </c>
      <c r="P4826">
        <f>ROUNDUP(IF(D4826&gt;$D$4,0,($D$4-D4826+1)/365),0)</f>
        <v>0</v>
      </c>
      <c r="Q4826">
        <f>ROUNDUP(IF(D4826&gt;$D$5,0,($D$5-D4826+1)/365),0)</f>
        <v>1</v>
      </c>
      <c r="R4826" s="28">
        <f>IF(OR(P4826=1,Q4826=1),IF(D4826+364&lt;=$D$5,(D4826+364-$D$4+1)/365,IF(D4826&gt;$D$4,($D$5-D4826+1)/365,$D$6/365)),0)</f>
        <v>0.11125846651445737</v>
      </c>
      <c r="S4826" s="28">
        <f>'Data &amp; Parameter'!$E$16*'Data &amp; Parameter'!$E$17*('Data &amp; Parameter'!$E$18+'Data &amp; Parameter'!$E$19)*'Data &amp; Parameter'!$E$20*'Data &amp; Parameter'!$E$37*R4826</f>
        <v>0.38681279521774492</v>
      </c>
      <c r="T4826" s="28">
        <f t="shared" si="75"/>
        <v>0.77364300923590701</v>
      </c>
    </row>
    <row r="4827" spans="1:20" ht="15.75" customHeight="1" x14ac:dyDescent="0.35">
      <c r="A4827">
        <v>4820</v>
      </c>
      <c r="B4827" s="76">
        <v>44261.389050925922</v>
      </c>
      <c r="C4827" s="1" t="s">
        <v>15267</v>
      </c>
      <c r="D4827" s="76">
        <v>44261.39099537037</v>
      </c>
      <c r="E4827" s="1" t="s">
        <v>15268</v>
      </c>
      <c r="F4827" s="1" t="s">
        <v>15269</v>
      </c>
      <c r="G4827" s="1" t="s">
        <v>123</v>
      </c>
      <c r="H4827" s="1" t="s">
        <v>124</v>
      </c>
      <c r="I4827" s="1" t="s">
        <v>125</v>
      </c>
      <c r="J4827" s="1" t="s">
        <v>9415</v>
      </c>
      <c r="K4827" s="1" t="s">
        <v>15270</v>
      </c>
      <c r="L4827">
        <f>ROUNDUP(IF(B4827&gt;$D$4,0,($D$4-B4827+1)/365),0)</f>
        <v>0</v>
      </c>
      <c r="M4827">
        <f>ROUNDUP(IF(B4827&gt;$D$5,0,($D$5-B4827+1)/365),0)</f>
        <v>1</v>
      </c>
      <c r="N4827" s="28">
        <f>IF(OR(L4827=1,M4827=1),IF(B4827+364&lt;=$D$5,(B4827+364-$D$4+1)/365,IF(B4827&gt;$D$4,($D$5-B4827+1)/365,$D$6/365)),0)</f>
        <v>0.1112628741755568</v>
      </c>
      <c r="O4827" s="28">
        <f>'Data &amp; Parameter'!$E$16*'Data &amp; Parameter'!$E$17*('Data &amp; Parameter'!$E$18+'Data &amp; Parameter'!$E$19)*'Data &amp; Parameter'!$E$20*'Data &amp; Parameter'!$E$37*N4827</f>
        <v>0.38682811935229089</v>
      </c>
      <c r="P4827">
        <f>ROUNDUP(IF(D4827&gt;$D$4,0,($D$4-D4827+1)/365),0)</f>
        <v>0</v>
      </c>
      <c r="Q4827">
        <f>ROUNDUP(IF(D4827&gt;$D$5,0,($D$5-D4827+1)/365),0)</f>
        <v>1</v>
      </c>
      <c r="R4827" s="28">
        <f>IF(OR(P4827=1,Q4827=1),IF(D4827+364&lt;=$D$5,(D4827+364-$D$4+1)/365,IF(D4827&gt;$D$4,($D$5-D4827+1)/365,$D$6/365)),0)</f>
        <v>0.11125754693049414</v>
      </c>
      <c r="S4827" s="28">
        <f>'Data &amp; Parameter'!$E$16*'Data &amp; Parameter'!$E$17*('Data &amp; Parameter'!$E$18+'Data &amp; Parameter'!$E$19)*'Data &amp; Parameter'!$E$20*'Data &amp; Parameter'!$E$37*R4827</f>
        <v>0.38680959809617388</v>
      </c>
      <c r="T4827" s="28">
        <f t="shared" si="75"/>
        <v>0.77363771744846477</v>
      </c>
    </row>
    <row r="4828" spans="1:20" ht="15.75" customHeight="1" x14ac:dyDescent="0.35">
      <c r="A4828">
        <v>4821</v>
      </c>
      <c r="B4828" s="76">
        <v>44261.397222222222</v>
      </c>
      <c r="C4828" s="1" t="s">
        <v>15271</v>
      </c>
      <c r="D4828" s="76">
        <v>44261.397719907407</v>
      </c>
      <c r="E4828" s="1" t="s">
        <v>15272</v>
      </c>
      <c r="F4828" s="1" t="s">
        <v>15273</v>
      </c>
      <c r="G4828" s="1" t="s">
        <v>123</v>
      </c>
      <c r="H4828" s="1" t="s">
        <v>124</v>
      </c>
      <c r="I4828" s="1" t="s">
        <v>125</v>
      </c>
      <c r="J4828" s="1" t="s">
        <v>9415</v>
      </c>
      <c r="K4828" s="1" t="s">
        <v>15274</v>
      </c>
      <c r="L4828">
        <f>ROUNDUP(IF(B4828&gt;$D$4,0,($D$4-B4828+1)/365),0)</f>
        <v>0</v>
      </c>
      <c r="M4828">
        <f>ROUNDUP(IF(B4828&gt;$D$5,0,($D$5-B4828+1)/365),0)</f>
        <v>1</v>
      </c>
      <c r="N4828" s="28">
        <f>IF(OR(L4828=1,M4828=1),IF(B4828+364&lt;=$D$5,(B4828+364-$D$4+1)/365,IF(B4828&gt;$D$4,($D$5-B4828+1)/365,$D$6/365)),0)</f>
        <v>0.11124048706240576</v>
      </c>
      <c r="O4828" s="28">
        <f>'Data &amp; Parameter'!$E$16*'Data &amp; Parameter'!$E$17*('Data &amp; Parameter'!$E$18+'Data &amp; Parameter'!$E$19)*'Data &amp; Parameter'!$E$20*'Data &amp; Parameter'!$E$37*N4828</f>
        <v>0.38675028597847128</v>
      </c>
      <c r="P4828">
        <f>ROUNDUP(IF(D4828&gt;$D$4,0,($D$4-D4828+1)/365),0)</f>
        <v>0</v>
      </c>
      <c r="Q4828">
        <f>ROUNDUP(IF(D4828&gt;$D$5,0,($D$5-D4828+1)/365),0)</f>
        <v>1</v>
      </c>
      <c r="R4828" s="28">
        <f>IF(OR(P4828=1,Q4828=1),IF(D4828+364&lt;=$D$5,(D4828+364-$D$4+1)/365,IF(D4828&gt;$D$4,($D$5-D4828+1)/365,$D$6/365)),0)</f>
        <v>0.11123912354135067</v>
      </c>
      <c r="S4828" s="28">
        <f>'Data &amp; Parameter'!$E$16*'Data &amp; Parameter'!$E$17*('Data &amp; Parameter'!$E$18+'Data &amp; Parameter'!$E$19)*'Data &amp; Parameter'!$E$20*'Data &amp; Parameter'!$E$37*R4828</f>
        <v>0.38674554541887901</v>
      </c>
      <c r="T4828" s="28">
        <f t="shared" si="75"/>
        <v>0.77349583139735034</v>
      </c>
    </row>
    <row r="4829" spans="1:20" ht="15.75" customHeight="1" x14ac:dyDescent="0.35">
      <c r="A4829">
        <v>4822</v>
      </c>
      <c r="B4829" s="76">
        <v>44261.398229166662</v>
      </c>
      <c r="C4829" s="1" t="s">
        <v>15275</v>
      </c>
      <c r="D4829" s="76">
        <v>44261.402685185181</v>
      </c>
      <c r="E4829" s="1" t="s">
        <v>15276</v>
      </c>
      <c r="F4829" s="1" t="s">
        <v>15277</v>
      </c>
      <c r="G4829" s="1" t="s">
        <v>123</v>
      </c>
      <c r="H4829" s="1" t="s">
        <v>124</v>
      </c>
      <c r="I4829" s="1" t="s">
        <v>125</v>
      </c>
      <c r="J4829" s="1" t="s">
        <v>9415</v>
      </c>
      <c r="K4829" s="1" t="s">
        <v>15278</v>
      </c>
      <c r="L4829">
        <f>ROUNDUP(IF(B4829&gt;$D$4,0,($D$4-B4829+1)/365),0)</f>
        <v>0</v>
      </c>
      <c r="M4829">
        <f>ROUNDUP(IF(B4829&gt;$D$5,0,($D$5-B4829+1)/365),0)</f>
        <v>1</v>
      </c>
      <c r="N4829" s="28">
        <f>IF(OR(L4829=1,M4829=1),IF(B4829+364&lt;=$D$5,(B4829+364-$D$4+1)/365,IF(B4829&gt;$D$4,($D$5-B4829+1)/365,$D$6/365)),0)</f>
        <v>0.11123772831051611</v>
      </c>
      <c r="O4829" s="28">
        <f>'Data &amp; Parameter'!$E$16*'Data &amp; Parameter'!$E$17*('Data &amp; Parameter'!$E$18+'Data &amp; Parameter'!$E$19)*'Data &amp; Parameter'!$E$20*'Data &amp; Parameter'!$E$37*N4829</f>
        <v>0.38674069461375832</v>
      </c>
      <c r="P4829">
        <f>ROUNDUP(IF(D4829&gt;$D$4,0,($D$4-D4829+1)/365),0)</f>
        <v>0</v>
      </c>
      <c r="Q4829">
        <f>ROUNDUP(IF(D4829&gt;$D$5,0,($D$5-D4829+1)/365),0)</f>
        <v>1</v>
      </c>
      <c r="R4829" s="28">
        <f>IF(OR(P4829=1,Q4829=1),IF(D4829+364&lt;=$D$5,(D4829+364-$D$4+1)/365,IF(D4829&gt;$D$4,($D$5-D4829+1)/365,$D$6/365)),0)</f>
        <v>0.1112255200405991</v>
      </c>
      <c r="S4829" s="28">
        <f>'Data &amp; Parameter'!$E$16*'Data &amp; Parameter'!$E$17*('Data &amp; Parameter'!$E$18+'Data &amp; Parameter'!$E$19)*'Data &amp; Parameter'!$E$20*'Data &amp; Parameter'!$E$37*R4829</f>
        <v>0.38669825006855368</v>
      </c>
      <c r="T4829" s="28">
        <f t="shared" si="75"/>
        <v>0.773438944682312</v>
      </c>
    </row>
    <row r="4830" spans="1:20" ht="15.75" customHeight="1" x14ac:dyDescent="0.35">
      <c r="A4830">
        <v>4823</v>
      </c>
      <c r="B4830" s="76">
        <v>44261.402916666666</v>
      </c>
      <c r="C4830" s="1" t="s">
        <v>15279</v>
      </c>
      <c r="D4830" s="76">
        <v>44261.403310185182</v>
      </c>
      <c r="E4830" s="1" t="s">
        <v>15280</v>
      </c>
      <c r="F4830" s="1" t="s">
        <v>15281</v>
      </c>
      <c r="G4830" s="1" t="s">
        <v>123</v>
      </c>
      <c r="H4830" s="1" t="s">
        <v>124</v>
      </c>
      <c r="I4830" s="1" t="s">
        <v>125</v>
      </c>
      <c r="J4830" s="1" t="s">
        <v>9415</v>
      </c>
      <c r="K4830" s="1" t="s">
        <v>15274</v>
      </c>
      <c r="L4830">
        <f>ROUNDUP(IF(B4830&gt;$D$4,0,($D$4-B4830+1)/365),0)</f>
        <v>0</v>
      </c>
      <c r="M4830">
        <f>ROUNDUP(IF(B4830&gt;$D$5,0,($D$5-B4830+1)/365),0)</f>
        <v>1</v>
      </c>
      <c r="N4830" s="28">
        <f>IF(OR(L4830=1,M4830=1),IF(B4830+364&lt;=$D$5,(B4830+364-$D$4+1)/365,IF(B4830&gt;$D$4,($D$5-B4830+1)/365,$D$6/365)),0)</f>
        <v>0.11122488584475072</v>
      </c>
      <c r="O4830" s="28">
        <f>'Data &amp; Parameter'!$E$16*'Data &amp; Parameter'!$E$17*('Data &amp; Parameter'!$E$18+'Data &amp; Parameter'!$E$19)*'Data &amp; Parameter'!$E$20*'Data &amp; Parameter'!$E$37*N4830</f>
        <v>0.38669604515708483</v>
      </c>
      <c r="P4830">
        <f>ROUNDUP(IF(D4830&gt;$D$4,0,($D$4-D4830+1)/365),0)</f>
        <v>0</v>
      </c>
      <c r="Q4830">
        <f>ROUNDUP(IF(D4830&gt;$D$5,0,($D$5-D4830+1)/365),0)</f>
        <v>1</v>
      </c>
      <c r="R4830" s="28">
        <f>IF(OR(P4830=1,Q4830=1),IF(D4830+364&lt;=$D$5,(D4830+364-$D$4+1)/365,IF(D4830&gt;$D$4,($D$5-D4830+1)/365,$D$6/365)),0)</f>
        <v>0.11122380771183039</v>
      </c>
      <c r="S4830" s="28">
        <f>'Data &amp; Parameter'!$E$16*'Data &amp; Parameter'!$E$17*('Data &amp; Parameter'!$E$18+'Data &amp; Parameter'!$E$19)*'Data &amp; Parameter'!$E$20*'Data &amp; Parameter'!$E$37*R4830</f>
        <v>0.38669229680766393</v>
      </c>
      <c r="T4830" s="28">
        <f t="shared" si="75"/>
        <v>0.7733883419647487</v>
      </c>
    </row>
    <row r="4831" spans="1:20" ht="15.75" customHeight="1" x14ac:dyDescent="0.35">
      <c r="A4831">
        <v>4824</v>
      </c>
      <c r="B4831" s="76">
        <v>44261.405219907407</v>
      </c>
      <c r="C4831" s="1" t="s">
        <v>15282</v>
      </c>
      <c r="D4831" s="76">
        <v>44261.405972222223</v>
      </c>
      <c r="E4831" s="1" t="s">
        <v>15283</v>
      </c>
      <c r="F4831" s="1" t="s">
        <v>15284</v>
      </c>
      <c r="G4831" s="1" t="s">
        <v>123</v>
      </c>
      <c r="H4831" s="1" t="s">
        <v>124</v>
      </c>
      <c r="I4831" s="1" t="s">
        <v>125</v>
      </c>
      <c r="J4831" s="1" t="s">
        <v>9415</v>
      </c>
      <c r="K4831" s="1" t="s">
        <v>15278</v>
      </c>
      <c r="L4831">
        <f>ROUNDUP(IF(B4831&gt;$D$4,0,($D$4-B4831+1)/365),0)</f>
        <v>0</v>
      </c>
      <c r="M4831">
        <f>ROUNDUP(IF(B4831&gt;$D$5,0,($D$5-B4831+1)/365),0)</f>
        <v>1</v>
      </c>
      <c r="N4831" s="28">
        <f>IF(OR(L4831=1,M4831=1),IF(B4831+364&lt;=$D$5,(B4831+364-$D$4+1)/365,IF(B4831&gt;$D$4,($D$5-B4831+1)/365,$D$6/365)),0)</f>
        <v>0.11121857559614598</v>
      </c>
      <c r="O4831" s="28">
        <f>'Data &amp; Parameter'!$E$16*'Data &amp; Parameter'!$E$17*('Data &amp; Parameter'!$E$18+'Data &amp; Parameter'!$E$19)*'Data &amp; Parameter'!$E$20*'Data &amp; Parameter'!$E$37*N4831</f>
        <v>0.3866741062882707</v>
      </c>
      <c r="P4831">
        <f>ROUNDUP(IF(D4831&gt;$D$4,0,($D$4-D4831+1)/365),0)</f>
        <v>0</v>
      </c>
      <c r="Q4831">
        <f>ROUNDUP(IF(D4831&gt;$D$5,0,($D$5-D4831+1)/365),0)</f>
        <v>1</v>
      </c>
      <c r="R4831" s="28">
        <f>IF(OR(P4831=1,Q4831=1),IF(D4831+364&lt;=$D$5,(D4831+364-$D$4+1)/365,IF(D4831&gt;$D$4,($D$5-D4831+1)/365,$D$6/365)),0)</f>
        <v>0.11121651445966364</v>
      </c>
      <c r="S4831" s="28">
        <f>'Data &amp; Parameter'!$E$16*'Data &amp; Parameter'!$E$17*('Data &amp; Parameter'!$E$18+'Data &amp; Parameter'!$E$19)*'Data &amp; Parameter'!$E$20*'Data &amp; Parameter'!$E$37*R4831</f>
        <v>0.3866669403260834</v>
      </c>
      <c r="T4831" s="28">
        <f t="shared" si="75"/>
        <v>0.7733410466143541</v>
      </c>
    </row>
    <row r="4832" spans="1:20" ht="15.75" customHeight="1" x14ac:dyDescent="0.35">
      <c r="A4832">
        <v>4825</v>
      </c>
      <c r="B4832" s="76">
        <v>44261.409016203703</v>
      </c>
      <c r="C4832" s="1" t="s">
        <v>15285</v>
      </c>
      <c r="D4832" s="76">
        <v>44261.409722222219</v>
      </c>
      <c r="E4832" s="1" t="s">
        <v>15286</v>
      </c>
      <c r="F4832" s="1" t="s">
        <v>15287</v>
      </c>
      <c r="G4832" s="1" t="s">
        <v>123</v>
      </c>
      <c r="H4832" s="1" t="s">
        <v>124</v>
      </c>
      <c r="I4832" s="1" t="s">
        <v>125</v>
      </c>
      <c r="J4832" s="1" t="s">
        <v>12876</v>
      </c>
      <c r="K4832" s="1" t="s">
        <v>12876</v>
      </c>
      <c r="L4832">
        <f>ROUNDUP(IF(B4832&gt;$D$4,0,($D$4-B4832+1)/365),0)</f>
        <v>0</v>
      </c>
      <c r="M4832">
        <f>ROUNDUP(IF(B4832&gt;$D$5,0,($D$5-B4832+1)/365),0)</f>
        <v>1</v>
      </c>
      <c r="N4832" s="28">
        <f>IF(OR(L4832=1,M4832=1),IF(B4832+364&lt;=$D$5,(B4832+364-$D$4+1)/365,IF(B4832&gt;$D$4,($D$5-B4832+1)/365,$D$6/365)),0)</f>
        <v>0.11120817478437596</v>
      </c>
      <c r="O4832" s="28">
        <f>'Data &amp; Parameter'!$E$16*'Data &amp; Parameter'!$E$17*('Data &amp; Parameter'!$E$18+'Data &amp; Parameter'!$E$19)*'Data &amp; Parameter'!$E$20*'Data &amp; Parameter'!$E$37*N4832</f>
        <v>0.38663794574067972</v>
      </c>
      <c r="P4832">
        <f>ROUNDUP(IF(D4832&gt;$D$4,0,($D$4-D4832+1)/365),0)</f>
        <v>0</v>
      </c>
      <c r="Q4832">
        <f>ROUNDUP(IF(D4832&gt;$D$5,0,($D$5-D4832+1)/365),0)</f>
        <v>1</v>
      </c>
      <c r="R4832" s="28">
        <f>IF(OR(P4832=1,Q4832=1),IF(D4832+364&lt;=$D$5,(D4832+364-$D$4+1)/365,IF(D4832&gt;$D$4,($D$5-D4832+1)/365,$D$6/365)),0)</f>
        <v>0.11120624048707127</v>
      </c>
      <c r="S4832" s="28">
        <f>'Data &amp; Parameter'!$E$16*'Data &amp; Parameter'!$E$17*('Data &amp; Parameter'!$E$18+'Data &amp; Parameter'!$E$19)*'Data &amp; Parameter'!$E$20*'Data &amp; Parameter'!$E$37*R4832</f>
        <v>0.38663122076081391</v>
      </c>
      <c r="T4832" s="28">
        <f t="shared" si="75"/>
        <v>0.77326916650149369</v>
      </c>
    </row>
    <row r="4833" spans="1:20" ht="15.75" customHeight="1" x14ac:dyDescent="0.35">
      <c r="A4833">
        <v>4826</v>
      </c>
      <c r="B4833" s="76">
        <v>44261.409166666665</v>
      </c>
      <c r="C4833" s="1" t="s">
        <v>15288</v>
      </c>
      <c r="D4833" s="76">
        <v>44261.411817129629</v>
      </c>
      <c r="E4833" s="1" t="s">
        <v>15289</v>
      </c>
      <c r="F4833" s="1" t="s">
        <v>15290</v>
      </c>
      <c r="G4833" s="1" t="s">
        <v>123</v>
      </c>
      <c r="H4833" s="1" t="s">
        <v>124</v>
      </c>
      <c r="I4833" s="1" t="s">
        <v>125</v>
      </c>
      <c r="J4833" s="1" t="s">
        <v>9415</v>
      </c>
      <c r="K4833" s="1" t="s">
        <v>15278</v>
      </c>
      <c r="L4833">
        <f>ROUNDUP(IF(B4833&gt;$D$4,0,($D$4-B4833+1)/365),0)</f>
        <v>0</v>
      </c>
      <c r="M4833">
        <f>ROUNDUP(IF(B4833&gt;$D$5,0,($D$5-B4833+1)/365),0)</f>
        <v>1</v>
      </c>
      <c r="N4833" s="28">
        <f>IF(OR(L4833=1,M4833=1),IF(B4833+364&lt;=$D$5,(B4833+364-$D$4+1)/365,IF(B4833&gt;$D$4,($D$5-B4833+1)/365,$D$6/365)),0)</f>
        <v>0.11120776255708348</v>
      </c>
      <c r="O4833" s="28">
        <f>'Data &amp; Parameter'!$E$16*'Data &amp; Parameter'!$E$17*('Data &amp; Parameter'!$E$18+'Data &amp; Parameter'!$E$19)*'Data &amp; Parameter'!$E$20*'Data &amp; Parameter'!$E$37*N4833</f>
        <v>0.38663651254825615</v>
      </c>
      <c r="P4833">
        <f>ROUNDUP(IF(D4833&gt;$D$4,0,($D$4-D4833+1)/365),0)</f>
        <v>0</v>
      </c>
      <c r="Q4833">
        <f>ROUNDUP(IF(D4833&gt;$D$5,0,($D$5-D4833+1)/365),0)</f>
        <v>1</v>
      </c>
      <c r="R4833" s="28">
        <f>IF(OR(P4833=1,Q4833=1),IF(D4833+364&lt;=$D$5,(D4833+364-$D$4+1)/365,IF(D4833&gt;$D$4,($D$5-D4833+1)/365,$D$6/365)),0)</f>
        <v>0.11120050101471612</v>
      </c>
      <c r="S4833" s="28">
        <f>'Data &amp; Parameter'!$E$16*'Data &amp; Parameter'!$E$17*('Data &amp; Parameter'!$E$18+'Data &amp; Parameter'!$E$19)*'Data &amp; Parameter'!$E$20*'Data &amp; Parameter'!$E$37*R4833</f>
        <v>0.38661126631227333</v>
      </c>
      <c r="T4833" s="28">
        <f t="shared" si="75"/>
        <v>0.77324777886052942</v>
      </c>
    </row>
    <row r="4834" spans="1:20" ht="15.75" customHeight="1" x14ac:dyDescent="0.35">
      <c r="A4834">
        <v>4827</v>
      </c>
      <c r="B4834" s="76">
        <v>44261.413229166668</v>
      </c>
      <c r="C4834" s="1" t="s">
        <v>15291</v>
      </c>
      <c r="D4834" s="76">
        <v>44261.414305555554</v>
      </c>
      <c r="E4834" s="1" t="s">
        <v>15292</v>
      </c>
      <c r="F4834" s="1" t="s">
        <v>15293</v>
      </c>
      <c r="G4834" s="1" t="s">
        <v>123</v>
      </c>
      <c r="H4834" s="1" t="s">
        <v>124</v>
      </c>
      <c r="I4834" s="1" t="s">
        <v>125</v>
      </c>
      <c r="J4834" s="1" t="s">
        <v>9364</v>
      </c>
      <c r="K4834" s="1" t="s">
        <v>9411</v>
      </c>
      <c r="L4834">
        <f>ROUNDUP(IF(B4834&gt;$D$4,0,($D$4-B4834+1)/365),0)</f>
        <v>0</v>
      </c>
      <c r="M4834">
        <f>ROUNDUP(IF(B4834&gt;$D$5,0,($D$5-B4834+1)/365),0)</f>
        <v>1</v>
      </c>
      <c r="N4834" s="28">
        <f>IF(OR(L4834=1,M4834=1),IF(B4834+364&lt;=$D$5,(B4834+364-$D$4+1)/365,IF(B4834&gt;$D$4,($D$5-B4834+1)/365,$D$6/365)),0)</f>
        <v>0.1111966324200868</v>
      </c>
      <c r="O4834" s="28">
        <f>'Data &amp; Parameter'!$E$16*'Data &amp; Parameter'!$E$17*('Data &amp; Parameter'!$E$18+'Data &amp; Parameter'!$E$19)*'Data &amp; Parameter'!$E$20*'Data &amp; Parameter'!$E$37*N4834</f>
        <v>0.38659781635247242</v>
      </c>
      <c r="P4834">
        <f>ROUNDUP(IF(D4834&gt;$D$4,0,($D$4-D4834+1)/365),0)</f>
        <v>0</v>
      </c>
      <c r="Q4834">
        <f>ROUNDUP(IF(D4834&gt;$D$5,0,($D$5-D4834+1)/365),0)</f>
        <v>1</v>
      </c>
      <c r="R4834" s="28">
        <f>IF(OR(P4834=1,Q4834=1),IF(D4834+364&lt;=$D$5,(D4834+364-$D$4+1)/365,IF(D4834&gt;$D$4,($D$5-D4834+1)/365,$D$6/365)),0)</f>
        <v>0.11119368340944065</v>
      </c>
      <c r="S4834" s="28">
        <f>'Data &amp; Parameter'!$E$16*'Data &amp; Parameter'!$E$17*('Data &amp; Parameter'!$E$18+'Data &amp; Parameter'!$E$19)*'Data &amp; Parameter'!$E$20*'Data &amp; Parameter'!$E$37*R4834</f>
        <v>0.38658756351431184</v>
      </c>
      <c r="T4834" s="28">
        <f t="shared" si="75"/>
        <v>0.77318537986678426</v>
      </c>
    </row>
    <row r="4835" spans="1:20" ht="15.75" customHeight="1" x14ac:dyDescent="0.35">
      <c r="A4835">
        <v>4828</v>
      </c>
      <c r="B4835" s="76">
        <v>44261.414120370369</v>
      </c>
      <c r="C4835" s="1" t="s">
        <v>15294</v>
      </c>
      <c r="D4835" s="76">
        <v>44261.41474537037</v>
      </c>
      <c r="E4835" s="1" t="s">
        <v>15295</v>
      </c>
      <c r="F4835" s="1" t="s">
        <v>15296</v>
      </c>
      <c r="G4835" s="1" t="s">
        <v>123</v>
      </c>
      <c r="H4835" s="1" t="s">
        <v>124</v>
      </c>
      <c r="I4835" s="1" t="s">
        <v>125</v>
      </c>
      <c r="J4835" s="1" t="s">
        <v>12876</v>
      </c>
      <c r="K4835" s="1" t="s">
        <v>12876</v>
      </c>
      <c r="L4835">
        <f>ROUNDUP(IF(B4835&gt;$D$4,0,($D$4-B4835+1)/365),0)</f>
        <v>0</v>
      </c>
      <c r="M4835">
        <f>ROUNDUP(IF(B4835&gt;$D$5,0,($D$5-B4835+1)/365),0)</f>
        <v>1</v>
      </c>
      <c r="N4835" s="28">
        <f>IF(OR(L4835=1,M4835=1),IF(B4835+364&lt;=$D$5,(B4835+364-$D$4+1)/365,IF(B4835&gt;$D$4,($D$5-B4835+1)/365,$D$6/365)),0)</f>
        <v>0.11119419076611138</v>
      </c>
      <c r="O4835" s="28">
        <f>'Data &amp; Parameter'!$E$16*'Data &amp; Parameter'!$E$17*('Data &amp; Parameter'!$E$18+'Data &amp; Parameter'!$E$19)*'Data &amp; Parameter'!$E$20*'Data &amp; Parameter'!$E$37*N4835</f>
        <v>0.3865893274434592</v>
      </c>
      <c r="P4835">
        <f>ROUNDUP(IF(D4835&gt;$D$4,0,($D$4-D4835+1)/365),0)</f>
        <v>0</v>
      </c>
      <c r="Q4835">
        <f>ROUNDUP(IF(D4835&gt;$D$5,0,($D$5-D4835+1)/365),0)</f>
        <v>1</v>
      </c>
      <c r="R4835" s="28">
        <f>IF(OR(P4835=1,Q4835=1),IF(D4835+364&lt;=$D$5,(D4835+364-$D$4+1)/365,IF(D4835&gt;$D$4,($D$5-D4835+1)/365,$D$6/365)),0)</f>
        <v>0.11119247843734266</v>
      </c>
      <c r="S4835" s="28">
        <f>'Data &amp; Parameter'!$E$16*'Data &amp; Parameter'!$E$17*('Data &amp; Parameter'!$E$18+'Data &amp; Parameter'!$E$19)*'Data &amp; Parameter'!$E$20*'Data &amp; Parameter'!$E$37*R4835</f>
        <v>0.38658337418256938</v>
      </c>
      <c r="T4835" s="28">
        <f t="shared" si="75"/>
        <v>0.77317270162602858</v>
      </c>
    </row>
    <row r="4836" spans="1:20" ht="15.75" customHeight="1" x14ac:dyDescent="0.35">
      <c r="A4836">
        <v>4829</v>
      </c>
      <c r="B4836" s="76">
        <v>44261.415752314817</v>
      </c>
      <c r="C4836" s="1" t="s">
        <v>15297</v>
      </c>
      <c r="D4836" s="76">
        <v>44261.41878472222</v>
      </c>
      <c r="E4836" s="1" t="s">
        <v>15298</v>
      </c>
      <c r="F4836" s="1" t="s">
        <v>15299</v>
      </c>
      <c r="G4836" s="1" t="s">
        <v>123</v>
      </c>
      <c r="H4836" s="1" t="s">
        <v>124</v>
      </c>
      <c r="I4836" s="1" t="s">
        <v>125</v>
      </c>
      <c r="J4836" s="1" t="s">
        <v>9415</v>
      </c>
      <c r="K4836" s="1" t="s">
        <v>15278</v>
      </c>
      <c r="L4836">
        <f>ROUNDUP(IF(B4836&gt;$D$4,0,($D$4-B4836+1)/365),0)</f>
        <v>0</v>
      </c>
      <c r="M4836">
        <f>ROUNDUP(IF(B4836&gt;$D$5,0,($D$5-B4836+1)/365),0)</f>
        <v>1</v>
      </c>
      <c r="N4836" s="28">
        <f>IF(OR(L4836=1,M4836=1),IF(B4836+364&lt;=$D$5,(B4836+364-$D$4+1)/365,IF(B4836&gt;$D$4,($D$5-B4836+1)/365,$D$6/365)),0)</f>
        <v>0.11118971968543308</v>
      </c>
      <c r="O4836" s="28">
        <f>'Data &amp; Parameter'!$E$16*'Data &amp; Parameter'!$E$17*('Data &amp; Parameter'!$E$18+'Data &amp; Parameter'!$E$19)*'Data &amp; Parameter'!$E$20*'Data &amp; Parameter'!$E$37*N4836</f>
        <v>0.38657378281778715</v>
      </c>
      <c r="P4836">
        <f>ROUNDUP(IF(D4836&gt;$D$4,0,($D$4-D4836+1)/365),0)</f>
        <v>0</v>
      </c>
      <c r="Q4836">
        <f>ROUNDUP(IF(D4836&gt;$D$5,0,($D$5-D4836+1)/365),0)</f>
        <v>1</v>
      </c>
      <c r="R4836" s="28">
        <f>IF(OR(P4836=1,Q4836=1),IF(D4836+364&lt;=$D$5,(D4836+364-$D$4+1)/365,IF(D4836&gt;$D$4,($D$5-D4836+1)/365,$D$6/365)),0)</f>
        <v>0.11118141171994479</v>
      </c>
      <c r="S4836" s="28">
        <f>'Data &amp; Parameter'!$E$16*'Data &amp; Parameter'!$E$17*('Data &amp; Parameter'!$E$18+'Data &amp; Parameter'!$E$19)*'Data &amp; Parameter'!$E$20*'Data &amp; Parameter'!$E$37*R4836</f>
        <v>0.38654489847798112</v>
      </c>
      <c r="T4836" s="28">
        <f t="shared" si="75"/>
        <v>0.77311868129576822</v>
      </c>
    </row>
    <row r="4837" spans="1:20" ht="15.75" customHeight="1" x14ac:dyDescent="0.35">
      <c r="A4837">
        <v>4830</v>
      </c>
      <c r="B4837" s="76">
        <v>44261.419236111113</v>
      </c>
      <c r="C4837" s="1" t="s">
        <v>15300</v>
      </c>
      <c r="D4837" s="76">
        <v>44261.419791666667</v>
      </c>
      <c r="E4837" s="1" t="s">
        <v>15301</v>
      </c>
      <c r="F4837" s="1" t="s">
        <v>15302</v>
      </c>
      <c r="G4837" s="1" t="s">
        <v>123</v>
      </c>
      <c r="H4837" s="1" t="s">
        <v>124</v>
      </c>
      <c r="I4837" s="1" t="s">
        <v>125</v>
      </c>
      <c r="J4837" s="1" t="s">
        <v>9415</v>
      </c>
      <c r="K4837" s="1" t="s">
        <v>9411</v>
      </c>
      <c r="L4837">
        <f>ROUNDUP(IF(B4837&gt;$D$4,0,($D$4-B4837+1)/365),0)</f>
        <v>0</v>
      </c>
      <c r="M4837">
        <f>ROUNDUP(IF(B4837&gt;$D$5,0,($D$5-B4837+1)/365),0)</f>
        <v>1</v>
      </c>
      <c r="N4837" s="28">
        <f>IF(OR(L4837=1,M4837=1),IF(B4837+364&lt;=$D$5,(B4837+364-$D$4+1)/365,IF(B4837&gt;$D$4,($D$5-B4837+1)/365,$D$6/365)),0)</f>
        <v>0.1111801750380474</v>
      </c>
      <c r="O4837" s="28">
        <f>'Data &amp; Parameter'!$E$16*'Data &amp; Parameter'!$E$17*('Data &amp; Parameter'!$E$18+'Data &amp; Parameter'!$E$19)*'Data &amp; Parameter'!$E$20*'Data &amp; Parameter'!$E$37*N4837</f>
        <v>0.38654059890064102</v>
      </c>
      <c r="P4837">
        <f>ROUNDUP(IF(D4837&gt;$D$4,0,($D$4-D4837+1)/365),0)</f>
        <v>0</v>
      </c>
      <c r="Q4837">
        <f>ROUNDUP(IF(D4837&gt;$D$5,0,($D$5-D4837+1)/365),0)</f>
        <v>1</v>
      </c>
      <c r="R4837" s="28">
        <f>IF(OR(P4837=1,Q4837=1),IF(D4837+364&lt;=$D$5,(D4837+364-$D$4+1)/365,IF(D4837&gt;$D$4,($D$5-D4837+1)/365,$D$6/365)),0)</f>
        <v>0.1111786529680352</v>
      </c>
      <c r="S4837" s="28">
        <f>'Data &amp; Parameter'!$E$16*'Data &amp; Parameter'!$E$17*('Data &amp; Parameter'!$E$18+'Data &amp; Parameter'!$E$19)*'Data &amp; Parameter'!$E$20*'Data &amp; Parameter'!$E$37*R4837</f>
        <v>0.38653530711319883</v>
      </c>
      <c r="T4837" s="28">
        <f t="shared" si="75"/>
        <v>0.77307590601383991</v>
      </c>
    </row>
    <row r="4838" spans="1:20" ht="15.75" customHeight="1" x14ac:dyDescent="0.35">
      <c r="A4838">
        <v>4831</v>
      </c>
      <c r="B4838" s="76">
        <v>44261.421435185184</v>
      </c>
      <c r="C4838" s="1" t="s">
        <v>15303</v>
      </c>
      <c r="D4838" s="76">
        <v>44261.422291666662</v>
      </c>
      <c r="E4838" s="1" t="s">
        <v>15304</v>
      </c>
      <c r="F4838" s="1" t="s">
        <v>15305</v>
      </c>
      <c r="G4838" s="1" t="s">
        <v>123</v>
      </c>
      <c r="H4838" s="1" t="s">
        <v>124</v>
      </c>
      <c r="I4838" s="1" t="s">
        <v>125</v>
      </c>
      <c r="J4838" s="1" t="s">
        <v>12876</v>
      </c>
      <c r="K4838" s="1" t="s">
        <v>12876</v>
      </c>
      <c r="L4838">
        <f>ROUNDUP(IF(B4838&gt;$D$4,0,($D$4-B4838+1)/365),0)</f>
        <v>0</v>
      </c>
      <c r="M4838">
        <f>ROUNDUP(IF(B4838&gt;$D$5,0,($D$5-B4838+1)/365),0)</f>
        <v>1</v>
      </c>
      <c r="N4838" s="28">
        <f>IF(OR(L4838=1,M4838=1),IF(B4838+364&lt;=$D$5,(B4838+364-$D$4+1)/365,IF(B4838&gt;$D$4,($D$5-B4838+1)/365,$D$6/365)),0)</f>
        <v>0.11117415017757744</v>
      </c>
      <c r="O4838" s="28">
        <f>'Data &amp; Parameter'!$E$16*'Data &amp; Parameter'!$E$17*('Data &amp; Parameter'!$E$18+'Data &amp; Parameter'!$E$19)*'Data &amp; Parameter'!$E$20*'Data &amp; Parameter'!$E$37*N4838</f>
        <v>0.38651965224199836</v>
      </c>
      <c r="P4838">
        <f>ROUNDUP(IF(D4838&gt;$D$4,0,($D$4-D4838+1)/365),0)</f>
        <v>0</v>
      </c>
      <c r="Q4838">
        <f>ROUNDUP(IF(D4838&gt;$D$5,0,($D$5-D4838+1)/365),0)</f>
        <v>1</v>
      </c>
      <c r="R4838" s="28">
        <f>IF(OR(P4838=1,Q4838=1),IF(D4838+364&lt;=$D$5,(D4838+364-$D$4+1)/365,IF(D4838&gt;$D$4,($D$5-D4838+1)/365,$D$6/365)),0)</f>
        <v>0.11117180365298027</v>
      </c>
      <c r="S4838" s="28">
        <f>'Data &amp; Parameter'!$E$16*'Data &amp; Parameter'!$E$17*('Data &amp; Parameter'!$E$18+'Data &amp; Parameter'!$E$19)*'Data &amp; Parameter'!$E$20*'Data &amp; Parameter'!$E$37*R4838</f>
        <v>0.38651149406970897</v>
      </c>
      <c r="T4838" s="28">
        <f t="shared" si="75"/>
        <v>0.77303114631170733</v>
      </c>
    </row>
    <row r="4839" spans="1:20" ht="15.75" customHeight="1" x14ac:dyDescent="0.35">
      <c r="A4839">
        <v>4832</v>
      </c>
      <c r="B4839" s="76">
        <v>44261.421701388885</v>
      </c>
      <c r="C4839" s="1" t="s">
        <v>15306</v>
      </c>
      <c r="D4839" s="76">
        <v>44261.422777777778</v>
      </c>
      <c r="E4839" s="1" t="s">
        <v>15307</v>
      </c>
      <c r="F4839" s="1" t="s">
        <v>15308</v>
      </c>
      <c r="G4839" s="1" t="s">
        <v>123</v>
      </c>
      <c r="H4839" s="1" t="s">
        <v>124</v>
      </c>
      <c r="I4839" s="1" t="s">
        <v>125</v>
      </c>
      <c r="J4839" s="1" t="s">
        <v>9415</v>
      </c>
      <c r="K4839" s="1" t="s">
        <v>15278</v>
      </c>
      <c r="L4839">
        <f>ROUNDUP(IF(B4839&gt;$D$4,0,($D$4-B4839+1)/365),0)</f>
        <v>0</v>
      </c>
      <c r="M4839">
        <f>ROUNDUP(IF(B4839&gt;$D$5,0,($D$5-B4839+1)/365),0)</f>
        <v>1</v>
      </c>
      <c r="N4839" s="28">
        <f>IF(OR(L4839=1,M4839=1),IF(B4839+364&lt;=$D$5,(B4839+364-$D$4+1)/365,IF(B4839&gt;$D$4,($D$5-B4839+1)/365,$D$6/365)),0)</f>
        <v>0.11117342085237072</v>
      </c>
      <c r="O4839" s="28">
        <f>'Data &amp; Parameter'!$E$16*'Data &amp; Parameter'!$E$17*('Data &amp; Parameter'!$E$18+'Data &amp; Parameter'!$E$19)*'Data &amp; Parameter'!$E$20*'Data &amp; Parameter'!$E$37*N4839</f>
        <v>0.38651711659387494</v>
      </c>
      <c r="P4839">
        <f>ROUNDUP(IF(D4839&gt;$D$4,0,($D$4-D4839+1)/365),0)</f>
        <v>0</v>
      </c>
      <c r="Q4839">
        <f>ROUNDUP(IF(D4839&gt;$D$5,0,($D$5-D4839+1)/365),0)</f>
        <v>1</v>
      </c>
      <c r="R4839" s="28">
        <f>IF(OR(P4839=1,Q4839=1),IF(D4839+364&lt;=$D$5,(D4839+364-$D$4+1)/365,IF(D4839&gt;$D$4,($D$5-D4839+1)/365,$D$6/365)),0)</f>
        <v>0.11117047184170463</v>
      </c>
      <c r="S4839" s="28">
        <f>'Data &amp; Parameter'!$E$16*'Data &amp; Parameter'!$E$17*('Data &amp; Parameter'!$E$18+'Data &amp; Parameter'!$E$19)*'Data &amp; Parameter'!$E$20*'Data &amp; Parameter'!$E$37*R4839</f>
        <v>0.38650686375564502</v>
      </c>
      <c r="T4839" s="28">
        <f t="shared" si="75"/>
        <v>0.77302398034952002</v>
      </c>
    </row>
    <row r="4840" spans="1:20" ht="15.75" customHeight="1" x14ac:dyDescent="0.35">
      <c r="A4840">
        <v>4833</v>
      </c>
      <c r="B4840" s="76">
        <v>44261.42695601852</v>
      </c>
      <c r="C4840" s="1" t="s">
        <v>15309</v>
      </c>
      <c r="D4840" s="76">
        <v>44261.427268518513</v>
      </c>
      <c r="E4840" s="1" t="s">
        <v>15310</v>
      </c>
      <c r="F4840" s="1" t="s">
        <v>8931</v>
      </c>
      <c r="G4840" s="1" t="s">
        <v>123</v>
      </c>
      <c r="H4840" s="1" t="s">
        <v>124</v>
      </c>
      <c r="I4840" s="1" t="s">
        <v>125</v>
      </c>
      <c r="J4840" s="1" t="s">
        <v>9364</v>
      </c>
      <c r="K4840" s="1" t="s">
        <v>15311</v>
      </c>
      <c r="L4840">
        <f>ROUNDUP(IF(B4840&gt;$D$4,0,($D$4-B4840+1)/365),0)</f>
        <v>0</v>
      </c>
      <c r="M4840">
        <f>ROUNDUP(IF(B4840&gt;$D$5,0,($D$5-B4840+1)/365),0)</f>
        <v>1</v>
      </c>
      <c r="N4840" s="28">
        <f>IF(OR(L4840=1,M4840=1),IF(B4840+364&lt;=$D$5,(B4840+364-$D$4+1)/365,IF(B4840&gt;$D$4,($D$5-B4840+1)/365,$D$6/365)),0)</f>
        <v>0.11115902460679374</v>
      </c>
      <c r="O4840" s="28">
        <f>'Data &amp; Parameter'!$E$16*'Data &amp; Parameter'!$E$17*('Data &amp; Parameter'!$E$18+'Data &amp; Parameter'!$E$19)*'Data &amp; Parameter'!$E$20*'Data &amp; Parameter'!$E$37*N4840</f>
        <v>0.38646706510416151</v>
      </c>
      <c r="P4840">
        <f>ROUNDUP(IF(D4840&gt;$D$4,0,($D$4-D4840+1)/365),0)</f>
        <v>0</v>
      </c>
      <c r="Q4840">
        <f>ROUNDUP(IF(D4840&gt;$D$5,0,($D$5-D4840+1)/365),0)</f>
        <v>1</v>
      </c>
      <c r="R4840" s="28">
        <f>IF(OR(P4840=1,Q4840=1),IF(D4840+364&lt;=$D$5,(D4840+364-$D$4+1)/365,IF(D4840&gt;$D$4,($D$5-D4840+1)/365,$D$6/365)),0)</f>
        <v>0.11115816844242932</v>
      </c>
      <c r="S4840" s="28">
        <f>'Data &amp; Parameter'!$E$16*'Data &amp; Parameter'!$E$17*('Data &amp; Parameter'!$E$18+'Data &amp; Parameter'!$E$19)*'Data &amp; Parameter'!$E$20*'Data &amp; Parameter'!$E$37*R4840</f>
        <v>0.38646408847378594</v>
      </c>
      <c r="T4840" s="28">
        <f t="shared" si="75"/>
        <v>0.77293115357794751</v>
      </c>
    </row>
    <row r="4841" spans="1:20" ht="15.75" customHeight="1" x14ac:dyDescent="0.35">
      <c r="A4841">
        <v>4834</v>
      </c>
      <c r="B4841" s="76">
        <v>44261.427500000005</v>
      </c>
      <c r="C4841" s="1" t="s">
        <v>15312</v>
      </c>
      <c r="D4841" s="76">
        <v>44261.428391203706</v>
      </c>
      <c r="E4841" s="1" t="s">
        <v>15313</v>
      </c>
      <c r="F4841" s="1" t="s">
        <v>15314</v>
      </c>
      <c r="G4841" s="1" t="s">
        <v>123</v>
      </c>
      <c r="H4841" s="1" t="s">
        <v>124</v>
      </c>
      <c r="I4841" s="1" t="s">
        <v>125</v>
      </c>
      <c r="J4841" s="1" t="s">
        <v>9415</v>
      </c>
      <c r="K4841" s="1" t="s">
        <v>15278</v>
      </c>
      <c r="L4841">
        <f>ROUNDUP(IF(B4841&gt;$D$4,0,($D$4-B4841+1)/365),0)</f>
        <v>0</v>
      </c>
      <c r="M4841">
        <f>ROUNDUP(IF(B4841&gt;$D$5,0,($D$5-B4841+1)/365),0)</f>
        <v>1</v>
      </c>
      <c r="N4841" s="28">
        <f>IF(OR(L4841=1,M4841=1),IF(B4841+364&lt;=$D$5,(B4841+364-$D$4+1)/365,IF(B4841&gt;$D$4,($D$5-B4841+1)/365,$D$6/365)),0)</f>
        <v>0.111157534246561</v>
      </c>
      <c r="O4841" s="28">
        <f>'Data &amp; Parameter'!$E$16*'Data &amp; Parameter'!$E$17*('Data &amp; Parameter'!$E$18+'Data &amp; Parameter'!$E$19)*'Data &amp; Parameter'!$E$20*'Data &amp; Parameter'!$E$37*N4841</f>
        <v>0.38646188356224775</v>
      </c>
      <c r="P4841">
        <f>ROUNDUP(IF(D4841&gt;$D$4,0,($D$4-D4841+1)/365),0)</f>
        <v>0</v>
      </c>
      <c r="Q4841">
        <f>ROUNDUP(IF(D4841&gt;$D$5,0,($D$5-D4841+1)/365),0)</f>
        <v>1</v>
      </c>
      <c r="R4841" s="28">
        <f>IF(OR(P4841=1,Q4841=1),IF(D4841+364&lt;=$D$5,(D4841+364-$D$4+1)/365,IF(D4841&gt;$D$4,($D$5-D4841+1)/365,$D$6/365)),0)</f>
        <v>0.11115509259258556</v>
      </c>
      <c r="S4841" s="28">
        <f>'Data &amp; Parameter'!$E$16*'Data &amp; Parameter'!$E$17*('Data &amp; Parameter'!$E$18+'Data &amp; Parameter'!$E$19)*'Data &amp; Parameter'!$E$20*'Data &amp; Parameter'!$E$37*R4841</f>
        <v>0.38645339465323453</v>
      </c>
      <c r="T4841" s="28">
        <f t="shared" si="75"/>
        <v>0.77291527821548223</v>
      </c>
    </row>
    <row r="4842" spans="1:20" ht="15.75" customHeight="1" x14ac:dyDescent="0.35">
      <c r="A4842">
        <v>4835</v>
      </c>
      <c r="B4842" s="76">
        <v>44261.428217592591</v>
      </c>
      <c r="C4842" s="1" t="s">
        <v>15315</v>
      </c>
      <c r="D4842" s="76">
        <v>44261.428888888884</v>
      </c>
      <c r="E4842" s="1" t="s">
        <v>15316</v>
      </c>
      <c r="F4842" s="1" t="s">
        <v>15317</v>
      </c>
      <c r="G4842" s="1" t="s">
        <v>123</v>
      </c>
      <c r="H4842" s="1" t="s">
        <v>124</v>
      </c>
      <c r="I4842" s="1" t="s">
        <v>125</v>
      </c>
      <c r="J4842" s="1" t="s">
        <v>11945</v>
      </c>
      <c r="K4842" s="1" t="s">
        <v>11945</v>
      </c>
      <c r="L4842">
        <f>ROUNDUP(IF(B4842&gt;$D$4,0,($D$4-B4842+1)/365),0)</f>
        <v>0</v>
      </c>
      <c r="M4842">
        <f>ROUNDUP(IF(B4842&gt;$D$5,0,($D$5-B4842+1)/365),0)</f>
        <v>1</v>
      </c>
      <c r="N4842" s="28">
        <f>IF(OR(L4842=1,M4842=1),IF(B4842+364&lt;=$D$5,(B4842+364-$D$4+1)/365,IF(B4842&gt;$D$4,($D$5-B4842+1)/365,$D$6/365)),0)</f>
        <v>0.11115556823947684</v>
      </c>
      <c r="O4842" s="28">
        <f>'Data &amp; Parameter'!$E$16*'Data &amp; Parameter'!$E$17*('Data &amp; Parameter'!$E$18+'Data &amp; Parameter'!$E$19)*'Data &amp; Parameter'!$E$20*'Data &amp; Parameter'!$E$37*N4842</f>
        <v>0.38645504833685351</v>
      </c>
      <c r="P4842">
        <f>ROUNDUP(IF(D4842&gt;$D$4,0,($D$4-D4842+1)/365),0)</f>
        <v>0</v>
      </c>
      <c r="Q4842">
        <f>ROUNDUP(IF(D4842&gt;$D$5,0,($D$5-D4842+1)/365),0)</f>
        <v>1</v>
      </c>
      <c r="R4842" s="28">
        <f>IF(OR(P4842=1,Q4842=1),IF(D4842+364&lt;=$D$5,(D4842+364-$D$4+1)/365,IF(D4842&gt;$D$4,($D$5-D4842+1)/365,$D$6/365)),0)</f>
        <v>0.1111537290715504</v>
      </c>
      <c r="S4842" s="28">
        <f>'Data &amp; Parameter'!$E$16*'Data &amp; Parameter'!$E$17*('Data &amp; Parameter'!$E$18+'Data &amp; Parameter'!$E$19)*'Data &amp; Parameter'!$E$20*'Data &amp; Parameter'!$E$37*R4842</f>
        <v>0.38644865409371154</v>
      </c>
      <c r="T4842" s="28">
        <f t="shared" si="75"/>
        <v>0.77290370243056505</v>
      </c>
    </row>
    <row r="4843" spans="1:20" ht="15.75" customHeight="1" x14ac:dyDescent="0.35">
      <c r="A4843">
        <v>4836</v>
      </c>
      <c r="B4843" s="76">
        <v>44261.430775462963</v>
      </c>
      <c r="C4843" s="1" t="s">
        <v>15318</v>
      </c>
      <c r="D4843" s="76">
        <v>44261.432152777779</v>
      </c>
      <c r="E4843" s="1" t="s">
        <v>15319</v>
      </c>
      <c r="F4843" s="1" t="s">
        <v>15320</v>
      </c>
      <c r="G4843" s="1" t="s">
        <v>123</v>
      </c>
      <c r="H4843" s="1" t="s">
        <v>124</v>
      </c>
      <c r="I4843" s="1" t="s">
        <v>125</v>
      </c>
      <c r="J4843" s="1" t="s">
        <v>9415</v>
      </c>
      <c r="K4843" s="1" t="s">
        <v>15278</v>
      </c>
      <c r="L4843">
        <f>ROUNDUP(IF(B4843&gt;$D$4,0,($D$4-B4843+1)/365),0)</f>
        <v>0</v>
      </c>
      <c r="M4843">
        <f>ROUNDUP(IF(B4843&gt;$D$5,0,($D$5-B4843+1)/365),0)</f>
        <v>1</v>
      </c>
      <c r="N4843" s="28">
        <f>IF(OR(L4843=1,M4843=1),IF(B4843+364&lt;=$D$5,(B4843+364-$D$4+1)/365,IF(B4843&gt;$D$4,($D$5-B4843+1)/365,$D$6/365)),0)</f>
        <v>0.11114856037544485</v>
      </c>
      <c r="O4843" s="28">
        <f>'Data &amp; Parameter'!$E$16*'Data &amp; Parameter'!$E$17*('Data &amp; Parameter'!$E$18+'Data &amp; Parameter'!$E$19)*'Data &amp; Parameter'!$E$20*'Data &amp; Parameter'!$E$37*N4843</f>
        <v>0.38643068406544445</v>
      </c>
      <c r="P4843">
        <f>ROUNDUP(IF(D4843&gt;$D$4,0,($D$4-D4843+1)/365),0)</f>
        <v>0</v>
      </c>
      <c r="Q4843">
        <f>ROUNDUP(IF(D4843&gt;$D$5,0,($D$5-D4843+1)/365),0)</f>
        <v>1</v>
      </c>
      <c r="R4843" s="28">
        <f>IF(OR(P4843=1,Q4843=1),IF(D4843+364&lt;=$D$5,(D4843+364-$D$4+1)/365,IF(D4843&gt;$D$4,($D$5-D4843+1)/365,$D$6/365)),0)</f>
        <v>0.11114478691019379</v>
      </c>
      <c r="S4843" s="28">
        <f>'Data &amp; Parameter'!$E$16*'Data &amp; Parameter'!$E$17*('Data &amp; Parameter'!$E$18+'Data &amp; Parameter'!$E$19)*'Data &amp; Parameter'!$E$20*'Data &amp; Parameter'!$E$37*R4843</f>
        <v>0.38641756484236733</v>
      </c>
      <c r="T4843" s="28">
        <f t="shared" si="75"/>
        <v>0.77284824890781179</v>
      </c>
    </row>
    <row r="4844" spans="1:20" ht="15.75" customHeight="1" x14ac:dyDescent="0.35">
      <c r="A4844">
        <v>4837</v>
      </c>
      <c r="B4844" s="76">
        <v>44261.435937499999</v>
      </c>
      <c r="C4844" s="1" t="s">
        <v>15321</v>
      </c>
      <c r="D4844" s="76">
        <v>44261.437384259261</v>
      </c>
      <c r="E4844" s="1" t="s">
        <v>15322</v>
      </c>
      <c r="F4844" s="1" t="s">
        <v>15323</v>
      </c>
      <c r="G4844" s="1" t="s">
        <v>123</v>
      </c>
      <c r="H4844" s="1" t="s">
        <v>124</v>
      </c>
      <c r="I4844" s="1" t="s">
        <v>125</v>
      </c>
      <c r="J4844" s="1" t="s">
        <v>9415</v>
      </c>
      <c r="K4844" s="1" t="s">
        <v>15278</v>
      </c>
      <c r="L4844">
        <f>ROUNDUP(IF(B4844&gt;$D$4,0,($D$4-B4844+1)/365),0)</f>
        <v>0</v>
      </c>
      <c r="M4844">
        <f>ROUNDUP(IF(B4844&gt;$D$5,0,($D$5-B4844+1)/365),0)</f>
        <v>1</v>
      </c>
      <c r="N4844" s="28">
        <f>IF(OR(L4844=1,M4844=1),IF(B4844+364&lt;=$D$5,(B4844+364-$D$4+1)/365,IF(B4844&gt;$D$4,($D$5-B4844+1)/365,$D$6/365)),0)</f>
        <v>0.11113441780822317</v>
      </c>
      <c r="O4844" s="28">
        <f>'Data &amp; Parameter'!$E$16*'Data &amp; Parameter'!$E$17*('Data &amp; Parameter'!$E$18+'Data &amp; Parameter'!$E$19)*'Data &amp; Parameter'!$E$20*'Data &amp; Parameter'!$E$37*N4844</f>
        <v>0.38638151454037406</v>
      </c>
      <c r="P4844">
        <f>ROUNDUP(IF(D4844&gt;$D$4,0,($D$4-D4844+1)/365),0)</f>
        <v>0</v>
      </c>
      <c r="Q4844">
        <f>ROUNDUP(IF(D4844&gt;$D$5,0,($D$5-D4844+1)/365),0)</f>
        <v>1</v>
      </c>
      <c r="R4844" s="28">
        <f>IF(OR(P4844=1,Q4844=1),IF(D4844+364&lt;=$D$5,(D4844+364-$D$4+1)/365,IF(D4844&gt;$D$4,($D$5-D4844+1)/365,$D$6/365)),0)</f>
        <v>0.1111304540842156</v>
      </c>
      <c r="S4844" s="28">
        <f>'Data &amp; Parameter'!$E$16*'Data &amp; Parameter'!$E$17*('Data &amp; Parameter'!$E$18+'Data &amp; Parameter'!$E$19)*'Data &amp; Parameter'!$E$20*'Data &amp; Parameter'!$E$37*R4844</f>
        <v>0.38636773384384937</v>
      </c>
      <c r="T4844" s="28">
        <f t="shared" si="75"/>
        <v>0.77274924838422343</v>
      </c>
    </row>
    <row r="4845" spans="1:20" ht="15.75" customHeight="1" x14ac:dyDescent="0.35">
      <c r="A4845">
        <v>4838</v>
      </c>
      <c r="B4845" s="76">
        <v>44261.436053240745</v>
      </c>
      <c r="C4845" s="1" t="s">
        <v>15324</v>
      </c>
      <c r="D4845" s="76">
        <v>44261.43712962963</v>
      </c>
      <c r="E4845" s="1" t="s">
        <v>15325</v>
      </c>
      <c r="F4845" s="1" t="s">
        <v>15326</v>
      </c>
      <c r="G4845" s="1" t="s">
        <v>123</v>
      </c>
      <c r="H4845" s="1" t="s">
        <v>124</v>
      </c>
      <c r="I4845" s="1" t="s">
        <v>125</v>
      </c>
      <c r="J4845" s="1" t="s">
        <v>9364</v>
      </c>
      <c r="K4845" s="1" t="s">
        <v>15311</v>
      </c>
      <c r="L4845">
        <f>ROUNDUP(IF(B4845&gt;$D$4,0,($D$4-B4845+1)/365),0)</f>
        <v>0</v>
      </c>
      <c r="M4845">
        <f>ROUNDUP(IF(B4845&gt;$D$5,0,($D$5-B4845+1)/365),0)</f>
        <v>1</v>
      </c>
      <c r="N4845" s="28">
        <f>IF(OR(L4845=1,M4845=1),IF(B4845+364&lt;=$D$5,(B4845+364-$D$4+1)/365,IF(B4845&gt;$D$4,($D$5-B4845+1)/365,$D$6/365)),0)</f>
        <v>0.11113410071028901</v>
      </c>
      <c r="O4845" s="28">
        <f>'Data &amp; Parameter'!$E$16*'Data &amp; Parameter'!$E$17*('Data &amp; Parameter'!$E$18+'Data &amp; Parameter'!$E$19)*'Data &amp; Parameter'!$E$20*'Data &amp; Parameter'!$E$37*N4845</f>
        <v>0.38638041208460494</v>
      </c>
      <c r="P4845">
        <f>ROUNDUP(IF(D4845&gt;$D$4,0,($D$4-D4845+1)/365),0)</f>
        <v>0</v>
      </c>
      <c r="Q4845">
        <f>ROUNDUP(IF(D4845&gt;$D$5,0,($D$5-D4845+1)/365),0)</f>
        <v>1</v>
      </c>
      <c r="R4845" s="28">
        <f>IF(OR(P4845=1,Q4845=1),IF(D4845+364&lt;=$D$5,(D4845+364-$D$4+1)/365,IF(D4845&gt;$D$4,($D$5-D4845+1)/365,$D$6/365)),0)</f>
        <v>0.11113115169964284</v>
      </c>
      <c r="S4845" s="28">
        <f>'Data &amp; Parameter'!$E$16*'Data &amp; Parameter'!$E$17*('Data &amp; Parameter'!$E$18+'Data &amp; Parameter'!$E$19)*'Data &amp; Parameter'!$E$20*'Data &amp; Parameter'!$E$37*R4845</f>
        <v>0.38637015924644436</v>
      </c>
      <c r="T4845" s="28">
        <f t="shared" si="75"/>
        <v>0.7727505713310493</v>
      </c>
    </row>
    <row r="4846" spans="1:20" ht="15.75" customHeight="1" x14ac:dyDescent="0.35">
      <c r="A4846">
        <v>4839</v>
      </c>
      <c r="B4846" s="76">
        <v>44261.439664351856</v>
      </c>
      <c r="C4846" s="1" t="s">
        <v>15327</v>
      </c>
      <c r="D4846" s="76">
        <v>44261.440787037034</v>
      </c>
      <c r="E4846" s="1" t="s">
        <v>15328</v>
      </c>
      <c r="F4846" s="1" t="s">
        <v>15329</v>
      </c>
      <c r="G4846" s="1" t="s">
        <v>123</v>
      </c>
      <c r="H4846" s="1" t="s">
        <v>124</v>
      </c>
      <c r="I4846" s="1" t="s">
        <v>125</v>
      </c>
      <c r="J4846" s="1" t="s">
        <v>9415</v>
      </c>
      <c r="K4846" s="1" t="s">
        <v>15278</v>
      </c>
      <c r="L4846">
        <f>ROUNDUP(IF(B4846&gt;$D$4,0,($D$4-B4846+1)/365),0)</f>
        <v>0</v>
      </c>
      <c r="M4846">
        <f>ROUNDUP(IF(B4846&gt;$D$5,0,($D$5-B4846+1)/365),0)</f>
        <v>1</v>
      </c>
      <c r="N4846" s="28">
        <f>IF(OR(L4846=1,M4846=1),IF(B4846+364&lt;=$D$5,(B4846+364-$D$4+1)/365,IF(B4846&gt;$D$4,($D$5-B4846+1)/365,$D$6/365)),0)</f>
        <v>0.11112420725518972</v>
      </c>
      <c r="O4846" s="28">
        <f>'Data &amp; Parameter'!$E$16*'Data &amp; Parameter'!$E$17*('Data &amp; Parameter'!$E$18+'Data &amp; Parameter'!$E$19)*'Data &amp; Parameter'!$E$20*'Data &amp; Parameter'!$E$37*N4846</f>
        <v>0.38634601546616137</v>
      </c>
      <c r="P4846">
        <f>ROUNDUP(IF(D4846&gt;$D$4,0,($D$4-D4846+1)/365),0)</f>
        <v>0</v>
      </c>
      <c r="Q4846">
        <f>ROUNDUP(IF(D4846&gt;$D$5,0,($D$5-D4846+1)/365),0)</f>
        <v>1</v>
      </c>
      <c r="R4846" s="28">
        <f>IF(OR(P4846=1,Q4846=1),IF(D4846+364&lt;=$D$5,(D4846+364-$D$4+1)/365,IF(D4846&gt;$D$4,($D$5-D4846+1)/365,$D$6/365)),0)</f>
        <v>0.11112113140538583</v>
      </c>
      <c r="S4846" s="28">
        <f>'Data &amp; Parameter'!$E$16*'Data &amp; Parameter'!$E$17*('Data &amp; Parameter'!$E$18+'Data &amp; Parameter'!$E$19)*'Data &amp; Parameter'!$E$20*'Data &amp; Parameter'!$E$37*R4846</f>
        <v>0.38633532164574858</v>
      </c>
      <c r="T4846" s="28">
        <f t="shared" si="75"/>
        <v>0.77268133711190989</v>
      </c>
    </row>
    <row r="4847" spans="1:20" ht="15.75" customHeight="1" x14ac:dyDescent="0.35">
      <c r="A4847">
        <v>4840</v>
      </c>
      <c r="B4847" s="76">
        <v>44261.440254629633</v>
      </c>
      <c r="C4847" s="1" t="s">
        <v>15330</v>
      </c>
      <c r="D4847" s="76">
        <v>44261.441006944442</v>
      </c>
      <c r="E4847" s="1" t="s">
        <v>15331</v>
      </c>
      <c r="F4847" s="1" t="s">
        <v>15332</v>
      </c>
      <c r="G4847" s="1" t="s">
        <v>123</v>
      </c>
      <c r="H4847" s="1" t="s">
        <v>124</v>
      </c>
      <c r="I4847" s="1" t="s">
        <v>125</v>
      </c>
      <c r="J4847" s="1" t="s">
        <v>12876</v>
      </c>
      <c r="K4847" s="1" t="s">
        <v>12876</v>
      </c>
      <c r="L4847">
        <f>ROUNDUP(IF(B4847&gt;$D$4,0,($D$4-B4847+1)/365),0)</f>
        <v>0</v>
      </c>
      <c r="M4847">
        <f>ROUNDUP(IF(B4847&gt;$D$5,0,($D$5-B4847+1)/365),0)</f>
        <v>1</v>
      </c>
      <c r="N4847" s="28">
        <f>IF(OR(L4847=1,M4847=1),IF(B4847+364&lt;=$D$5,(B4847+364-$D$4+1)/365,IF(B4847&gt;$D$4,($D$5-B4847+1)/365,$D$6/365)),0)</f>
        <v>0.11112259005579925</v>
      </c>
      <c r="O4847" s="28">
        <f>'Data &amp; Parameter'!$E$16*'Data &amp; Parameter'!$E$17*('Data &amp; Parameter'!$E$18+'Data &amp; Parameter'!$E$19)*'Data &amp; Parameter'!$E$20*'Data &amp; Parameter'!$E$37*N4847</f>
        <v>0.38634039294199535</v>
      </c>
      <c r="P4847">
        <f>ROUNDUP(IF(D4847&gt;$D$4,0,($D$4-D4847+1)/365),0)</f>
        <v>0</v>
      </c>
      <c r="Q4847">
        <f>ROUNDUP(IF(D4847&gt;$D$5,0,($D$5-D4847+1)/365),0)</f>
        <v>1</v>
      </c>
      <c r="R4847" s="28">
        <f>IF(OR(P4847=1,Q4847=1),IF(D4847+364&lt;=$D$5,(D4847+364-$D$4+1)/365,IF(D4847&gt;$D$4,($D$5-D4847+1)/365,$D$6/365)),0)</f>
        <v>0.11112052891933684</v>
      </c>
      <c r="S4847" s="28">
        <f>'Data &amp; Parameter'!$E$16*'Data &amp; Parameter'!$E$17*('Data &amp; Parameter'!$E$18+'Data &amp; Parameter'!$E$19)*'Data &amp; Parameter'!$E$20*'Data &amp; Parameter'!$E$37*R4847</f>
        <v>0.38633322697987732</v>
      </c>
      <c r="T4847" s="28">
        <f t="shared" si="75"/>
        <v>0.77267361992187267</v>
      </c>
    </row>
    <row r="4848" spans="1:20" ht="15.75" customHeight="1" x14ac:dyDescent="0.35">
      <c r="A4848">
        <v>4841</v>
      </c>
      <c r="B4848" s="76">
        <v>44261.443391203706</v>
      </c>
      <c r="C4848" s="1" t="s">
        <v>15333</v>
      </c>
      <c r="D4848" s="76">
        <v>44261.444108796291</v>
      </c>
      <c r="E4848" s="1" t="s">
        <v>15334</v>
      </c>
      <c r="F4848" s="1" t="s">
        <v>15335</v>
      </c>
      <c r="G4848" s="1" t="s">
        <v>123</v>
      </c>
      <c r="H4848" s="1" t="s">
        <v>124</v>
      </c>
      <c r="I4848" s="1" t="s">
        <v>125</v>
      </c>
      <c r="J4848" s="1" t="s">
        <v>9415</v>
      </c>
      <c r="K4848" s="1" t="s">
        <v>15278</v>
      </c>
      <c r="L4848">
        <f>ROUNDUP(IF(B4848&gt;$D$4,0,($D$4-B4848+1)/365),0)</f>
        <v>0</v>
      </c>
      <c r="M4848">
        <f>ROUNDUP(IF(B4848&gt;$D$5,0,($D$5-B4848+1)/365),0)</f>
        <v>1</v>
      </c>
      <c r="N4848" s="28">
        <f>IF(OR(L4848=1,M4848=1),IF(B4848+364&lt;=$D$5,(B4848+364-$D$4+1)/365,IF(B4848&gt;$D$4,($D$5-B4848+1)/365,$D$6/365)),0)</f>
        <v>0.1111139967021762</v>
      </c>
      <c r="O4848" s="28">
        <f>'Data &amp; Parameter'!$E$16*'Data &amp; Parameter'!$E$17*('Data &amp; Parameter'!$E$18+'Data &amp; Parameter'!$E$19)*'Data &amp; Parameter'!$E$20*'Data &amp; Parameter'!$E$37*N4848</f>
        <v>0.38631051639201797</v>
      </c>
      <c r="P4848">
        <f>ROUNDUP(IF(D4848&gt;$D$4,0,($D$4-D4848+1)/365),0)</f>
        <v>0</v>
      </c>
      <c r="Q4848">
        <f>ROUNDUP(IF(D4848&gt;$D$5,0,($D$5-D4848+1)/365),0)</f>
        <v>1</v>
      </c>
      <c r="R4848" s="28">
        <f>IF(OR(P4848=1,Q4848=1),IF(D4848+364&lt;=$D$5,(D4848+364-$D$4+1)/365,IF(D4848&gt;$D$4,($D$5-D4848+1)/365,$D$6/365)),0)</f>
        <v>0.11111203069509205</v>
      </c>
      <c r="S4848" s="28">
        <f>'Data &amp; Parameter'!$E$16*'Data &amp; Parameter'!$E$17*('Data &amp; Parameter'!$E$18+'Data &amp; Parameter'!$E$19)*'Data &amp; Parameter'!$E$20*'Data &amp; Parameter'!$E$37*R4848</f>
        <v>0.38630368116662378</v>
      </c>
      <c r="T4848" s="28">
        <f t="shared" si="75"/>
        <v>0.7726141975586418</v>
      </c>
    </row>
    <row r="4849" spans="1:20" ht="15.75" customHeight="1" x14ac:dyDescent="0.35">
      <c r="A4849">
        <v>4842</v>
      </c>
      <c r="B4849" s="76">
        <v>44261.444884259261</v>
      </c>
      <c r="C4849" s="1" t="s">
        <v>15336</v>
      </c>
      <c r="D4849" s="76">
        <v>44261.445879629631</v>
      </c>
      <c r="E4849" s="1" t="s">
        <v>15337</v>
      </c>
      <c r="F4849" s="1" t="s">
        <v>15338</v>
      </c>
      <c r="G4849" s="1" t="s">
        <v>123</v>
      </c>
      <c r="H4849" s="1" t="s">
        <v>124</v>
      </c>
      <c r="I4849" s="1" t="s">
        <v>125</v>
      </c>
      <c r="J4849" s="1" t="s">
        <v>12876</v>
      </c>
      <c r="K4849" s="1" t="s">
        <v>12876</v>
      </c>
      <c r="L4849">
        <f>ROUNDUP(IF(B4849&gt;$D$4,0,($D$4-B4849+1)/365),0)</f>
        <v>0</v>
      </c>
      <c r="M4849">
        <f>ROUNDUP(IF(B4849&gt;$D$5,0,($D$5-B4849+1)/365),0)</f>
        <v>1</v>
      </c>
      <c r="N4849" s="28">
        <f>IF(OR(L4849=1,M4849=1),IF(B4849+364&lt;=$D$5,(B4849+364-$D$4+1)/365,IF(B4849&gt;$D$4,($D$5-B4849+1)/365,$D$6/365)),0)</f>
        <v>0.11110990613901091</v>
      </c>
      <c r="O4849" s="28">
        <f>'Data &amp; Parameter'!$E$16*'Data &amp; Parameter'!$E$17*('Data &amp; Parameter'!$E$18+'Data &amp; Parameter'!$E$19)*'Data &amp; Parameter'!$E$20*'Data &amp; Parameter'!$E$37*N4849</f>
        <v>0.38629629471324106</v>
      </c>
      <c r="P4849">
        <f>ROUNDUP(IF(D4849&gt;$D$4,0,($D$4-D4849+1)/365),0)</f>
        <v>0</v>
      </c>
      <c r="Q4849">
        <f>ROUNDUP(IF(D4849&gt;$D$5,0,($D$5-D4849+1)/365),0)</f>
        <v>1</v>
      </c>
      <c r="R4849" s="28">
        <f>IF(OR(P4849=1,Q4849=1),IF(D4849+364&lt;=$D$5,(D4849+364-$D$4+1)/365,IF(D4849&gt;$D$4,($D$5-D4849+1)/365,$D$6/365)),0)</f>
        <v>0.11110717909690072</v>
      </c>
      <c r="S4849" s="28">
        <f>'Data &amp; Parameter'!$E$16*'Data &amp; Parameter'!$E$17*('Data &amp; Parameter'!$E$18+'Data &amp; Parameter'!$E$19)*'Data &amp; Parameter'!$E$20*'Data &amp; Parameter'!$E$37*R4849</f>
        <v>0.38628681359405648</v>
      </c>
      <c r="T4849" s="28">
        <f t="shared" si="75"/>
        <v>0.77258310830729759</v>
      </c>
    </row>
    <row r="4850" spans="1:20" ht="15.75" customHeight="1" x14ac:dyDescent="0.35">
      <c r="A4850">
        <v>4843</v>
      </c>
      <c r="B4850" s="76">
        <v>44261.445023148146</v>
      </c>
      <c r="C4850" s="1" t="s">
        <v>15339</v>
      </c>
      <c r="D4850" s="76">
        <v>44261.445416666669</v>
      </c>
      <c r="E4850" s="1" t="s">
        <v>15340</v>
      </c>
      <c r="F4850" s="1" t="s">
        <v>15341</v>
      </c>
      <c r="G4850" s="1" t="s">
        <v>123</v>
      </c>
      <c r="H4850" s="1" t="s">
        <v>124</v>
      </c>
      <c r="I4850" s="1" t="s">
        <v>125</v>
      </c>
      <c r="J4850" s="1" t="s">
        <v>9415</v>
      </c>
      <c r="K4850" s="1" t="s">
        <v>15274</v>
      </c>
      <c r="L4850">
        <f>ROUNDUP(IF(B4850&gt;$D$4,0,($D$4-B4850+1)/365),0)</f>
        <v>0</v>
      </c>
      <c r="M4850">
        <f>ROUNDUP(IF(B4850&gt;$D$5,0,($D$5-B4850+1)/365),0)</f>
        <v>1</v>
      </c>
      <c r="N4850" s="28">
        <f>IF(OR(L4850=1,M4850=1),IF(B4850+364&lt;=$D$5,(B4850+364-$D$4+1)/365,IF(B4850&gt;$D$4,($D$5-B4850+1)/365,$D$6/365)),0)</f>
        <v>0.11110952562151782</v>
      </c>
      <c r="O4850" s="28">
        <f>'Data &amp; Parameter'!$E$16*'Data &amp; Parameter'!$E$17*('Data &amp; Parameter'!$E$18+'Data &amp; Parameter'!$E$19)*'Data &amp; Parameter'!$E$20*'Data &amp; Parameter'!$E$37*N4850</f>
        <v>0.38629497176641514</v>
      </c>
      <c r="P4850">
        <f>ROUNDUP(IF(D4850&gt;$D$4,0,($D$4-D4850+1)/365),0)</f>
        <v>0</v>
      </c>
      <c r="Q4850">
        <f>ROUNDUP(IF(D4850&gt;$D$5,0,($D$5-D4850+1)/365),0)</f>
        <v>1</v>
      </c>
      <c r="R4850" s="28">
        <f>IF(OR(P4850=1,Q4850=1),IF(D4850+364&lt;=$D$5,(D4850+364-$D$4+1)/365,IF(D4850&gt;$D$4,($D$5-D4850+1)/365,$D$6/365)),0)</f>
        <v>0.11110844748857757</v>
      </c>
      <c r="S4850" s="28">
        <f>'Data &amp; Parameter'!$E$16*'Data &amp; Parameter'!$E$17*('Data &amp; Parameter'!$E$18+'Data &amp; Parameter'!$E$19)*'Data &amp; Parameter'!$E$20*'Data &amp; Parameter'!$E$37*R4850</f>
        <v>0.38629122341692496</v>
      </c>
      <c r="T4850" s="28">
        <f t="shared" si="75"/>
        <v>0.77258619518334015</v>
      </c>
    </row>
    <row r="4851" spans="1:20" ht="15.75" customHeight="1" x14ac:dyDescent="0.35">
      <c r="A4851">
        <v>4844</v>
      </c>
      <c r="B4851" s="76">
        <v>44261.447395833333</v>
      </c>
      <c r="C4851" s="1" t="s">
        <v>15342</v>
      </c>
      <c r="D4851" s="76">
        <v>44261.448530092588</v>
      </c>
      <c r="E4851" s="1" t="s">
        <v>15343</v>
      </c>
      <c r="F4851" s="1" t="s">
        <v>15344</v>
      </c>
      <c r="G4851" s="1" t="s">
        <v>123</v>
      </c>
      <c r="H4851" s="1" t="s">
        <v>124</v>
      </c>
      <c r="I4851" s="1" t="s">
        <v>125</v>
      </c>
      <c r="J4851" s="1" t="s">
        <v>9415</v>
      </c>
      <c r="K4851" s="1" t="s">
        <v>15278</v>
      </c>
      <c r="L4851">
        <f>ROUNDUP(IF(B4851&gt;$D$4,0,($D$4-B4851+1)/365),0)</f>
        <v>0</v>
      </c>
      <c r="M4851">
        <f>ROUNDUP(IF(B4851&gt;$D$5,0,($D$5-B4851+1)/365),0)</f>
        <v>1</v>
      </c>
      <c r="N4851" s="28">
        <f>IF(OR(L4851=1,M4851=1),IF(B4851+364&lt;=$D$5,(B4851+364-$D$4+1)/365,IF(B4851&gt;$D$4,($D$5-B4851+1)/365,$D$6/365)),0)</f>
        <v>0.11110302511415658</v>
      </c>
      <c r="O4851" s="28">
        <f>'Data &amp; Parameter'!$E$16*'Data &amp; Parameter'!$E$17*('Data &amp; Parameter'!$E$18+'Data &amp; Parameter'!$E$19)*'Data &amp; Parameter'!$E$20*'Data &amp; Parameter'!$E$37*N4851</f>
        <v>0.38627237142415349</v>
      </c>
      <c r="P4851">
        <f>ROUNDUP(IF(D4851&gt;$D$4,0,($D$4-D4851+1)/365),0)</f>
        <v>0</v>
      </c>
      <c r="Q4851">
        <f>ROUNDUP(IF(D4851&gt;$D$5,0,($D$5-D4851+1)/365),0)</f>
        <v>1</v>
      </c>
      <c r="R4851" s="28">
        <f>IF(OR(P4851=1,Q4851=1),IF(D4851+364&lt;=$D$5,(D4851+364-$D$4+1)/365,IF(D4851&gt;$D$4,($D$5-D4851+1)/365,$D$6/365)),0)</f>
        <v>0.1110999175545533</v>
      </c>
      <c r="S4851" s="28">
        <f>'Data &amp; Parameter'!$E$16*'Data &amp; Parameter'!$E$17*('Data &amp; Parameter'!$E$18+'Data &amp; Parameter'!$E$19)*'Data &amp; Parameter'!$E$20*'Data &amp; Parameter'!$E$37*R4851</f>
        <v>0.38626156735814293</v>
      </c>
      <c r="T4851" s="28">
        <f t="shared" si="75"/>
        <v>0.77253393878229648</v>
      </c>
    </row>
    <row r="4852" spans="1:20" ht="15.75" customHeight="1" x14ac:dyDescent="0.35">
      <c r="A4852">
        <v>4845</v>
      </c>
      <c r="B4852" s="76">
        <v>44261.449467592596</v>
      </c>
      <c r="C4852" s="1" t="s">
        <v>15345</v>
      </c>
      <c r="D4852" s="76">
        <v>44261.450879629629</v>
      </c>
      <c r="E4852" s="1" t="s">
        <v>15346</v>
      </c>
      <c r="F4852" s="1" t="s">
        <v>15347</v>
      </c>
      <c r="G4852" s="1" t="s">
        <v>123</v>
      </c>
      <c r="H4852" s="1" t="s">
        <v>124</v>
      </c>
      <c r="I4852" s="1" t="s">
        <v>125</v>
      </c>
      <c r="J4852" s="1" t="s">
        <v>12876</v>
      </c>
      <c r="K4852" s="1" t="s">
        <v>12876</v>
      </c>
      <c r="L4852">
        <f>ROUNDUP(IF(B4852&gt;$D$4,0,($D$4-B4852+1)/365),0)</f>
        <v>0</v>
      </c>
      <c r="M4852">
        <f>ROUNDUP(IF(B4852&gt;$D$5,0,($D$5-B4852+1)/365),0)</f>
        <v>1</v>
      </c>
      <c r="N4852" s="28">
        <f>IF(OR(L4852=1,M4852=1),IF(B4852+364&lt;=$D$5,(B4852+364-$D$4+1)/365,IF(B4852&gt;$D$4,($D$5-B4852+1)/365,$D$6/365)),0)</f>
        <v>0.11109734906138029</v>
      </c>
      <c r="O4852" s="28">
        <f>'Data &amp; Parameter'!$E$16*'Data &amp; Parameter'!$E$17*('Data &amp; Parameter'!$E$18+'Data &amp; Parameter'!$E$19)*'Data &amp; Parameter'!$E$20*'Data &amp; Parameter'!$E$37*N4852</f>
        <v>0.38625263746673894</v>
      </c>
      <c r="P4852">
        <f>ROUNDUP(IF(D4852&gt;$D$4,0,($D$4-D4852+1)/365),0)</f>
        <v>0</v>
      </c>
      <c r="Q4852">
        <f>ROUNDUP(IF(D4852&gt;$D$5,0,($D$5-D4852+1)/365),0)</f>
        <v>1</v>
      </c>
      <c r="R4852" s="28">
        <f>IF(OR(P4852=1,Q4852=1),IF(D4852+364&lt;=$D$5,(D4852+364-$D$4+1)/365,IF(D4852&gt;$D$4,($D$5-D4852+1)/365,$D$6/365)),0)</f>
        <v>0.11109348046677091</v>
      </c>
      <c r="S4852" s="28">
        <f>'Data &amp; Parameter'!$E$16*'Data &amp; Parameter'!$E$17*('Data &amp; Parameter'!$E$18+'Data &amp; Parameter'!$E$19)*'Data &amp; Parameter'!$E$20*'Data &amp; Parameter'!$E$37*R4852</f>
        <v>0.38623918750700736</v>
      </c>
      <c r="T4852" s="28">
        <f t="shared" si="75"/>
        <v>0.77249182497374624</v>
      </c>
    </row>
    <row r="4853" spans="1:20" ht="15.75" customHeight="1" x14ac:dyDescent="0.35">
      <c r="A4853">
        <v>4846</v>
      </c>
      <c r="B4853" s="76">
        <v>44261.452847222223</v>
      </c>
      <c r="C4853" s="1" t="s">
        <v>15348</v>
      </c>
      <c r="D4853" s="76">
        <v>44261.453715277778</v>
      </c>
      <c r="E4853" s="1" t="s">
        <v>15349</v>
      </c>
      <c r="F4853" s="1" t="s">
        <v>15350</v>
      </c>
      <c r="G4853" s="1" t="s">
        <v>123</v>
      </c>
      <c r="H4853" s="1" t="s">
        <v>124</v>
      </c>
      <c r="I4853" s="1" t="s">
        <v>125</v>
      </c>
      <c r="J4853" s="1" t="s">
        <v>9364</v>
      </c>
      <c r="K4853" s="1" t="s">
        <v>15274</v>
      </c>
      <c r="L4853">
        <f>ROUNDUP(IF(B4853&gt;$D$4,0,($D$4-B4853+1)/365),0)</f>
        <v>0</v>
      </c>
      <c r="M4853">
        <f>ROUNDUP(IF(B4853&gt;$D$5,0,($D$5-B4853+1)/365),0)</f>
        <v>1</v>
      </c>
      <c r="N4853" s="28">
        <f>IF(OR(L4853=1,M4853=1),IF(B4853+364&lt;=$D$5,(B4853+364-$D$4+1)/365,IF(B4853&gt;$D$4,($D$5-B4853+1)/365,$D$6/365)),0)</f>
        <v>0.11108808980212939</v>
      </c>
      <c r="O4853" s="28">
        <f>'Data &amp; Parameter'!$E$16*'Data &amp; Parameter'!$E$17*('Data &amp; Parameter'!$E$18+'Data &amp; Parameter'!$E$19)*'Data &amp; Parameter'!$E$20*'Data &amp; Parameter'!$E$37*N4853</f>
        <v>0.38622044575976427</v>
      </c>
      <c r="P4853">
        <f>ROUNDUP(IF(D4853&gt;$D$4,0,($D$4-D4853+1)/365),0)</f>
        <v>0</v>
      </c>
      <c r="Q4853">
        <f>ROUNDUP(IF(D4853&gt;$D$5,0,($D$5-D4853+1)/365),0)</f>
        <v>1</v>
      </c>
      <c r="R4853" s="28">
        <f>IF(OR(P4853=1,Q4853=1),IF(D4853+364&lt;=$D$5,(D4853+364-$D$4+1)/365,IF(D4853&gt;$D$4,($D$5-D4853+1)/365,$D$6/365)),0)</f>
        <v>0.11108571156773282</v>
      </c>
      <c r="S4853" s="28">
        <f>'Data &amp; Parameter'!$E$16*'Data &amp; Parameter'!$E$17*('Data &amp; Parameter'!$E$18+'Data &amp; Parameter'!$E$19)*'Data &amp; Parameter'!$E$20*'Data &amp; Parameter'!$E$37*R4853</f>
        <v>0.38621217734187718</v>
      </c>
      <c r="T4853" s="28">
        <f t="shared" si="75"/>
        <v>0.7724326231016414</v>
      </c>
    </row>
    <row r="4854" spans="1:20" ht="15.75" customHeight="1" x14ac:dyDescent="0.35">
      <c r="A4854">
        <v>4847</v>
      </c>
      <c r="B4854" s="76">
        <v>44261.453067129631</v>
      </c>
      <c r="C4854" s="1" t="s">
        <v>15351</v>
      </c>
      <c r="D4854" s="76">
        <v>44261.45376157407</v>
      </c>
      <c r="E4854" s="1" t="s">
        <v>15352</v>
      </c>
      <c r="F4854" s="1" t="s">
        <v>15353</v>
      </c>
      <c r="G4854" s="1" t="s">
        <v>123</v>
      </c>
      <c r="H4854" s="1" t="s">
        <v>124</v>
      </c>
      <c r="I4854" s="1" t="s">
        <v>125</v>
      </c>
      <c r="J4854" s="1" t="s">
        <v>9415</v>
      </c>
      <c r="K4854" s="1" t="s">
        <v>15278</v>
      </c>
      <c r="L4854">
        <f>ROUNDUP(IF(B4854&gt;$D$4,0,($D$4-B4854+1)/365),0)</f>
        <v>0</v>
      </c>
      <c r="M4854">
        <f>ROUNDUP(IF(B4854&gt;$D$5,0,($D$5-B4854+1)/365),0)</f>
        <v>1</v>
      </c>
      <c r="N4854" s="28">
        <f>IF(OR(L4854=1,M4854=1),IF(B4854+364&lt;=$D$5,(B4854+364-$D$4+1)/365,IF(B4854&gt;$D$4,($D$5-B4854+1)/365,$D$6/365)),0)</f>
        <v>0.1110874873160804</v>
      </c>
      <c r="O4854" s="28">
        <f>'Data &amp; Parameter'!$E$16*'Data &amp; Parameter'!$E$17*('Data &amp; Parameter'!$E$18+'Data &amp; Parameter'!$E$19)*'Data &amp; Parameter'!$E$20*'Data &amp; Parameter'!$E$37*N4854</f>
        <v>0.38621835109389308</v>
      </c>
      <c r="P4854">
        <f>ROUNDUP(IF(D4854&gt;$D$4,0,($D$4-D4854+1)/365),0)</f>
        <v>0</v>
      </c>
      <c r="Q4854">
        <f>ROUNDUP(IF(D4854&gt;$D$5,0,($D$5-D4854+1)/365),0)</f>
        <v>1</v>
      </c>
      <c r="R4854" s="28">
        <f>IF(OR(P4854=1,Q4854=1),IF(D4854+364&lt;=$D$5,(D4854+364-$D$4+1)/365,IF(D4854&gt;$D$4,($D$5-D4854+1)/365,$D$6/365)),0)</f>
        <v>0.1110855847285751</v>
      </c>
      <c r="S4854" s="28">
        <f>'Data &amp; Parameter'!$E$16*'Data &amp; Parameter'!$E$17*('Data &amp; Parameter'!$E$18+'Data &amp; Parameter'!$E$19)*'Data &amp; Parameter'!$E$20*'Data &amp; Parameter'!$E$37*R4854</f>
        <v>0.38621173635962497</v>
      </c>
      <c r="T4854" s="28">
        <f t="shared" si="75"/>
        <v>0.77243008745351804</v>
      </c>
    </row>
    <row r="4855" spans="1:20" ht="15.75" customHeight="1" x14ac:dyDescent="0.35">
      <c r="A4855">
        <v>4848</v>
      </c>
      <c r="B4855" s="76">
        <v>44261.456006944441</v>
      </c>
      <c r="C4855" s="1" t="s">
        <v>15354</v>
      </c>
      <c r="D4855" s="76">
        <v>44261.456574074073</v>
      </c>
      <c r="E4855" s="1" t="s">
        <v>15355</v>
      </c>
      <c r="F4855" s="1" t="s">
        <v>15356</v>
      </c>
      <c r="G4855" s="1" t="s">
        <v>123</v>
      </c>
      <c r="H4855" s="1" t="s">
        <v>124</v>
      </c>
      <c r="I4855" s="1" t="s">
        <v>125</v>
      </c>
      <c r="J4855" s="1" t="s">
        <v>9364</v>
      </c>
      <c r="K4855" s="1" t="s">
        <v>15274</v>
      </c>
      <c r="L4855">
        <f>ROUNDUP(IF(B4855&gt;$D$4,0,($D$4-B4855+1)/365),0)</f>
        <v>0</v>
      </c>
      <c r="M4855">
        <f>ROUNDUP(IF(B4855&gt;$D$5,0,($D$5-B4855+1)/365),0)</f>
        <v>1</v>
      </c>
      <c r="N4855" s="28">
        <f>IF(OR(L4855=1,M4855=1),IF(B4855+364&lt;=$D$5,(B4855+364-$D$4+1)/365,IF(B4855&gt;$D$4,($D$5-B4855+1)/365,$D$6/365)),0)</f>
        <v>0.11107943302892748</v>
      </c>
      <c r="O4855" s="28">
        <f>'Data &amp; Parameter'!$E$16*'Data &amp; Parameter'!$E$17*('Data &amp; Parameter'!$E$18+'Data &amp; Parameter'!$E$19)*'Data &amp; Parameter'!$E$20*'Data &amp; Parameter'!$E$37*N4855</f>
        <v>0.38619034871866076</v>
      </c>
      <c r="P4855">
        <f>ROUNDUP(IF(D4855&gt;$D$4,0,($D$4-D4855+1)/365),0)</f>
        <v>0</v>
      </c>
      <c r="Q4855">
        <f>ROUNDUP(IF(D4855&gt;$D$5,0,($D$5-D4855+1)/365),0)</f>
        <v>1</v>
      </c>
      <c r="R4855" s="28">
        <f>IF(OR(P4855=1,Q4855=1),IF(D4855+364&lt;=$D$5,(D4855+364-$D$4+1)/365,IF(D4855&gt;$D$4,($D$5-D4855+1)/365,$D$6/365)),0)</f>
        <v>0.11107787924911587</v>
      </c>
      <c r="S4855" s="28">
        <f>'Data &amp; Parameter'!$E$16*'Data &amp; Parameter'!$E$17*('Data &amp; Parameter'!$E$18+'Data &amp; Parameter'!$E$19)*'Data &amp; Parameter'!$E$20*'Data &amp; Parameter'!$E$37*R4855</f>
        <v>0.38618494668562087</v>
      </c>
      <c r="T4855" s="28">
        <f t="shared" si="75"/>
        <v>0.77237529540428163</v>
      </c>
    </row>
    <row r="4856" spans="1:20" ht="15.75" customHeight="1" x14ac:dyDescent="0.35">
      <c r="A4856">
        <v>4849</v>
      </c>
      <c r="B4856" s="76">
        <v>44261.457048611112</v>
      </c>
      <c r="C4856" s="1" t="s">
        <v>15357</v>
      </c>
      <c r="D4856" s="76">
        <v>44261.457974537036</v>
      </c>
      <c r="E4856" s="1" t="s">
        <v>15358</v>
      </c>
      <c r="F4856" s="1" t="s">
        <v>15359</v>
      </c>
      <c r="G4856" s="1" t="s">
        <v>123</v>
      </c>
      <c r="H4856" s="1" t="s">
        <v>124</v>
      </c>
      <c r="I4856" s="1" t="s">
        <v>125</v>
      </c>
      <c r="J4856" s="1" t="s">
        <v>12876</v>
      </c>
      <c r="K4856" s="1" t="s">
        <v>12876</v>
      </c>
      <c r="L4856">
        <f>ROUNDUP(IF(B4856&gt;$D$4,0,($D$4-B4856+1)/365),0)</f>
        <v>0</v>
      </c>
      <c r="M4856">
        <f>ROUNDUP(IF(B4856&gt;$D$5,0,($D$5-B4856+1)/365),0)</f>
        <v>1</v>
      </c>
      <c r="N4856" s="28">
        <f>IF(OR(L4856=1,M4856=1),IF(B4856+364&lt;=$D$5,(B4856+364-$D$4+1)/365,IF(B4856&gt;$D$4,($D$5-B4856+1)/365,$D$6/365)),0)</f>
        <v>0.11107657914763965</v>
      </c>
      <c r="O4856" s="28">
        <f>'Data &amp; Parameter'!$E$16*'Data &amp; Parameter'!$E$17*('Data &amp; Parameter'!$E$18+'Data &amp; Parameter'!$E$19)*'Data &amp; Parameter'!$E$20*'Data &amp; Parameter'!$E$37*N4856</f>
        <v>0.38618042661715468</v>
      </c>
      <c r="P4856">
        <f>ROUNDUP(IF(D4856&gt;$D$4,0,($D$4-D4856+1)/365),0)</f>
        <v>0</v>
      </c>
      <c r="Q4856">
        <f>ROUNDUP(IF(D4856&gt;$D$5,0,($D$5-D4856+1)/365),0)</f>
        <v>1</v>
      </c>
      <c r="R4856" s="28">
        <f>IF(OR(P4856=1,Q4856=1),IF(D4856+364&lt;=$D$5,(D4856+364-$D$4+1)/365,IF(D4856&gt;$D$4,($D$5-D4856+1)/365,$D$6/365)),0)</f>
        <v>0.11107404236428596</v>
      </c>
      <c r="S4856" s="28">
        <f>'Data &amp; Parameter'!$E$16*'Data &amp; Parameter'!$E$17*('Data &amp; Parameter'!$E$18+'Data &amp; Parameter'!$E$19)*'Data &amp; Parameter'!$E$20*'Data &amp; Parameter'!$E$37*R4856</f>
        <v>0.38617160697141767</v>
      </c>
      <c r="T4856" s="28">
        <f t="shared" si="75"/>
        <v>0.7723520335885723</v>
      </c>
    </row>
    <row r="4857" spans="1:20" ht="15.75" customHeight="1" x14ac:dyDescent="0.35">
      <c r="A4857">
        <v>4850</v>
      </c>
      <c r="B4857" s="76">
        <v>44261.457175925927</v>
      </c>
      <c r="C4857" s="1" t="s">
        <v>15360</v>
      </c>
      <c r="D4857" s="76">
        <v>44261.458483796298</v>
      </c>
      <c r="E4857" s="1" t="s">
        <v>15361</v>
      </c>
      <c r="F4857" s="1" t="s">
        <v>15362</v>
      </c>
      <c r="G4857" s="1" t="s">
        <v>123</v>
      </c>
      <c r="H4857" s="1" t="s">
        <v>124</v>
      </c>
      <c r="I4857" s="1" t="s">
        <v>125</v>
      </c>
      <c r="J4857" s="1" t="s">
        <v>9415</v>
      </c>
      <c r="K4857" s="1" t="s">
        <v>15278</v>
      </c>
      <c r="L4857">
        <f>ROUNDUP(IF(B4857&gt;$D$4,0,($D$4-B4857+1)/365),0)</f>
        <v>0</v>
      </c>
      <c r="M4857">
        <f>ROUNDUP(IF(B4857&gt;$D$5,0,($D$5-B4857+1)/365),0)</f>
        <v>1</v>
      </c>
      <c r="N4857" s="28">
        <f>IF(OR(L4857=1,M4857=1),IF(B4857+364&lt;=$D$5,(B4857+364-$D$4+1)/365,IF(B4857&gt;$D$4,($D$5-B4857+1)/365,$D$6/365)),0)</f>
        <v>0.11107623033992602</v>
      </c>
      <c r="O4857" s="28">
        <f>'Data &amp; Parameter'!$E$16*'Data &amp; Parameter'!$E$17*('Data &amp; Parameter'!$E$18+'Data &amp; Parameter'!$E$19)*'Data &amp; Parameter'!$E$20*'Data &amp; Parameter'!$E$37*N4857</f>
        <v>0.38617921391585719</v>
      </c>
      <c r="P4857">
        <f>ROUNDUP(IF(D4857&gt;$D$4,0,($D$4-D4857+1)/365),0)</f>
        <v>0</v>
      </c>
      <c r="Q4857">
        <f>ROUNDUP(IF(D4857&gt;$D$5,0,($D$5-D4857+1)/365),0)</f>
        <v>1</v>
      </c>
      <c r="R4857" s="28">
        <f>IF(OR(P4857=1,Q4857=1),IF(D4857+364&lt;=$D$5,(D4857+364-$D$4+1)/365,IF(D4857&gt;$D$4,($D$5-D4857+1)/365,$D$6/365)),0)</f>
        <v>0.11107264713343147</v>
      </c>
      <c r="S4857" s="28">
        <f>'Data &amp; Parameter'!$E$16*'Data &amp; Parameter'!$E$17*('Data &amp; Parameter'!$E$18+'Data &amp; Parameter'!$E$19)*'Data &amp; Parameter'!$E$20*'Data &amp; Parameter'!$E$37*R4857</f>
        <v>0.3861667561662277</v>
      </c>
      <c r="T4857" s="28">
        <f t="shared" si="75"/>
        <v>0.77234597008208494</v>
      </c>
    </row>
    <row r="4858" spans="1:20" ht="15.75" customHeight="1" x14ac:dyDescent="0.35">
      <c r="A4858">
        <v>4851</v>
      </c>
      <c r="B4858" s="76">
        <v>44261.458807870367</v>
      </c>
      <c r="C4858" s="1" t="s">
        <v>15363</v>
      </c>
      <c r="D4858" s="76">
        <v>44261.459467592591</v>
      </c>
      <c r="E4858" s="1" t="s">
        <v>15364</v>
      </c>
      <c r="F4858" s="1" t="s">
        <v>15365</v>
      </c>
      <c r="G4858" s="1" t="s">
        <v>123</v>
      </c>
      <c r="H4858" s="1" t="s">
        <v>124</v>
      </c>
      <c r="I4858" s="1" t="s">
        <v>125</v>
      </c>
      <c r="J4858" s="1" t="s">
        <v>9364</v>
      </c>
      <c r="K4858" s="1" t="s">
        <v>15274</v>
      </c>
      <c r="L4858">
        <f>ROUNDUP(IF(B4858&gt;$D$4,0,($D$4-B4858+1)/365),0)</f>
        <v>0</v>
      </c>
      <c r="M4858">
        <f>ROUNDUP(IF(B4858&gt;$D$5,0,($D$5-B4858+1)/365),0)</f>
        <v>1</v>
      </c>
      <c r="N4858" s="28">
        <f>IF(OR(L4858=1,M4858=1),IF(B4858+364&lt;=$D$5,(B4858+364-$D$4+1)/365,IF(B4858&gt;$D$4,($D$5-B4858+1)/365,$D$6/365)),0)</f>
        <v>0.11107175925926764</v>
      </c>
      <c r="O4858" s="28">
        <f>'Data &amp; Parameter'!$E$16*'Data &amp; Parameter'!$E$17*('Data &amp; Parameter'!$E$18+'Data &amp; Parameter'!$E$19)*'Data &amp; Parameter'!$E$20*'Data &amp; Parameter'!$E$37*N4858</f>
        <v>0.38616366929025436</v>
      </c>
      <c r="P4858">
        <f>ROUNDUP(IF(D4858&gt;$D$4,0,($D$4-D4858+1)/365),0)</f>
        <v>0</v>
      </c>
      <c r="Q4858">
        <f>ROUNDUP(IF(D4858&gt;$D$5,0,($D$5-D4858+1)/365),0)</f>
        <v>1</v>
      </c>
      <c r="R4858" s="28">
        <f>IF(OR(P4858=1,Q4858=1),IF(D4858+364&lt;=$D$5,(D4858+364-$D$4+1)/365,IF(D4858&gt;$D$4,($D$5-D4858+1)/365,$D$6/365)),0)</f>
        <v>0.11106995180112067</v>
      </c>
      <c r="S4858" s="28">
        <f>'Data &amp; Parameter'!$E$16*'Data &amp; Parameter'!$E$17*('Data &amp; Parameter'!$E$18+'Data &amp; Parameter'!$E$19)*'Data &amp; Parameter'!$E$20*'Data &amp; Parameter'!$E$37*R4858</f>
        <v>0.38615738529264076</v>
      </c>
      <c r="T4858" s="28">
        <f t="shared" si="75"/>
        <v>0.77232105458289513</v>
      </c>
    </row>
    <row r="4859" spans="1:20" ht="15.75" customHeight="1" x14ac:dyDescent="0.35">
      <c r="A4859">
        <v>4852</v>
      </c>
      <c r="B4859" s="76">
        <v>44261.462268518517</v>
      </c>
      <c r="C4859" s="1" t="s">
        <v>15366</v>
      </c>
      <c r="D4859" s="76">
        <v>44261.464108796295</v>
      </c>
      <c r="E4859" s="1" t="s">
        <v>15367</v>
      </c>
      <c r="F4859" s="1" t="s">
        <v>15368</v>
      </c>
      <c r="G4859" s="1" t="s">
        <v>123</v>
      </c>
      <c r="H4859" s="1" t="s">
        <v>124</v>
      </c>
      <c r="I4859" s="1" t="s">
        <v>125</v>
      </c>
      <c r="J4859" s="1" t="s">
        <v>9415</v>
      </c>
      <c r="K4859" s="1" t="s">
        <v>15278</v>
      </c>
      <c r="L4859">
        <f>ROUNDUP(IF(B4859&gt;$D$4,0,($D$4-B4859+1)/365),0)</f>
        <v>0</v>
      </c>
      <c r="M4859">
        <f>ROUNDUP(IF(B4859&gt;$D$5,0,($D$5-B4859+1)/365),0)</f>
        <v>1</v>
      </c>
      <c r="N4859" s="28">
        <f>IF(OR(L4859=1,M4859=1),IF(B4859+364&lt;=$D$5,(B4859+364-$D$4+1)/365,IF(B4859&gt;$D$4,($D$5-B4859+1)/365,$D$6/365)),0)</f>
        <v>0.11106227803146083</v>
      </c>
      <c r="O4859" s="28">
        <f>'Data &amp; Parameter'!$E$16*'Data &amp; Parameter'!$E$17*('Data &amp; Parameter'!$E$18+'Data &amp; Parameter'!$E$19)*'Data &amp; Parameter'!$E$20*'Data &amp; Parameter'!$E$37*N4859</f>
        <v>0.38613070586423437</v>
      </c>
      <c r="P4859">
        <f>ROUNDUP(IF(D4859&gt;$D$4,0,($D$4-D4859+1)/365),0)</f>
        <v>0</v>
      </c>
      <c r="Q4859">
        <f>ROUNDUP(IF(D4859&gt;$D$5,0,($D$5-D4859+1)/365),0)</f>
        <v>1</v>
      </c>
      <c r="R4859" s="28">
        <f>IF(OR(P4859=1,Q4859=1),IF(D4859+364&lt;=$D$5,(D4859+364-$D$4+1)/365,IF(D4859&gt;$D$4,($D$5-D4859+1)/365,$D$6/365)),0)</f>
        <v>0.11105723617453293</v>
      </c>
      <c r="S4859" s="28">
        <f>'Data &amp; Parameter'!$E$16*'Data &amp; Parameter'!$E$17*('Data &amp; Parameter'!$E$18+'Data &amp; Parameter'!$E$19)*'Data &amp; Parameter'!$E$20*'Data &amp; Parameter'!$E$37*R4859</f>
        <v>0.38611317681828877</v>
      </c>
      <c r="T4859" s="28">
        <f t="shared" si="75"/>
        <v>0.77224388268252309</v>
      </c>
    </row>
    <row r="4860" spans="1:20" ht="15.75" customHeight="1" x14ac:dyDescent="0.35">
      <c r="A4860">
        <v>4853</v>
      </c>
      <c r="B4860" s="76">
        <v>44261.470439814817</v>
      </c>
      <c r="C4860" s="1" t="s">
        <v>15369</v>
      </c>
      <c r="D4860" s="76">
        <v>44261.474120370374</v>
      </c>
      <c r="E4860" s="1" t="s">
        <v>15370</v>
      </c>
      <c r="F4860" s="1" t="s">
        <v>15371</v>
      </c>
      <c r="G4860" s="1" t="s">
        <v>123</v>
      </c>
      <c r="H4860" s="1" t="s">
        <v>124</v>
      </c>
      <c r="I4860" s="1" t="s">
        <v>125</v>
      </c>
      <c r="J4860" s="1" t="s">
        <v>9415</v>
      </c>
      <c r="K4860" s="1" t="s">
        <v>15372</v>
      </c>
      <c r="L4860">
        <f>ROUNDUP(IF(B4860&gt;$D$4,0,($D$4-B4860+1)/365),0)</f>
        <v>0</v>
      </c>
      <c r="M4860">
        <f>ROUNDUP(IF(B4860&gt;$D$5,0,($D$5-B4860+1)/365),0)</f>
        <v>1</v>
      </c>
      <c r="N4860" s="28">
        <f>IF(OR(L4860=1,M4860=1),IF(B4860+364&lt;=$D$5,(B4860+364-$D$4+1)/365,IF(B4860&gt;$D$4,($D$5-B4860+1)/365,$D$6/365)),0)</f>
        <v>0.11103989091830979</v>
      </c>
      <c r="O4860" s="28">
        <f>'Data &amp; Parameter'!$E$16*'Data &amp; Parameter'!$E$17*('Data &amp; Parameter'!$E$18+'Data &amp; Parameter'!$E$19)*'Data &amp; Parameter'!$E$20*'Data &amp; Parameter'!$E$37*N4860</f>
        <v>0.38605287249041481</v>
      </c>
      <c r="P4860">
        <f>ROUNDUP(IF(D4860&gt;$D$4,0,($D$4-D4860+1)/365),0)</f>
        <v>0</v>
      </c>
      <c r="Q4860">
        <f>ROUNDUP(IF(D4860&gt;$D$5,0,($D$5-D4860+1)/365),0)</f>
        <v>1</v>
      </c>
      <c r="R4860" s="28">
        <f>IF(OR(P4860=1,Q4860=1),IF(D4860+364&lt;=$D$5,(D4860+364-$D$4+1)/365,IF(D4860&gt;$D$4,($D$5-D4860+1)/365,$D$6/365)),0)</f>
        <v>0.11102980720445399</v>
      </c>
      <c r="S4860" s="28">
        <f>'Data &amp; Parameter'!$E$16*'Data &amp; Parameter'!$E$17*('Data &amp; Parameter'!$E$18+'Data &amp; Parameter'!$E$19)*'Data &amp; Parameter'!$E$20*'Data &amp; Parameter'!$E$37*R4860</f>
        <v>0.38601781439852362</v>
      </c>
      <c r="T4860" s="28">
        <f t="shared" si="75"/>
        <v>0.77207068688893843</v>
      </c>
    </row>
    <row r="4861" spans="1:20" ht="15.75" customHeight="1" x14ac:dyDescent="0.35">
      <c r="A4861">
        <v>4854</v>
      </c>
      <c r="B4861" s="76">
        <v>44261.473020833335</v>
      </c>
      <c r="C4861" s="1" t="s">
        <v>15373</v>
      </c>
      <c r="D4861" s="76">
        <v>44261.47456018519</v>
      </c>
      <c r="E4861" s="1" t="s">
        <v>15374</v>
      </c>
      <c r="F4861" s="1" t="s">
        <v>15375</v>
      </c>
      <c r="G4861" s="1" t="s">
        <v>123</v>
      </c>
      <c r="H4861" s="1" t="s">
        <v>124</v>
      </c>
      <c r="I4861" s="1" t="s">
        <v>125</v>
      </c>
      <c r="J4861" s="1" t="s">
        <v>12876</v>
      </c>
      <c r="K4861" s="1" t="s">
        <v>12876</v>
      </c>
      <c r="L4861">
        <f>ROUNDUP(IF(B4861&gt;$D$4,0,($D$4-B4861+1)/365),0)</f>
        <v>0</v>
      </c>
      <c r="M4861">
        <f>ROUNDUP(IF(B4861&gt;$D$5,0,($D$5-B4861+1)/365),0)</f>
        <v>1</v>
      </c>
      <c r="N4861" s="28">
        <f>IF(OR(L4861=1,M4861=1),IF(B4861+364&lt;=$D$5,(B4861+364-$D$4+1)/365,IF(B4861&gt;$D$4,($D$5-B4861+1)/365,$D$6/365)),0)</f>
        <v>0.11103281963469894</v>
      </c>
      <c r="O4861" s="28">
        <f>'Data &amp; Parameter'!$E$16*'Data &amp; Parameter'!$E$17*('Data &amp; Parameter'!$E$18+'Data &amp; Parameter'!$E$19)*'Data &amp; Parameter'!$E$20*'Data &amp; Parameter'!$E$37*N4861</f>
        <v>0.38602828772787956</v>
      </c>
      <c r="P4861">
        <f>ROUNDUP(IF(D4861&gt;$D$4,0,($D$4-D4861+1)/365),0)</f>
        <v>0</v>
      </c>
      <c r="Q4861">
        <f>ROUNDUP(IF(D4861&gt;$D$5,0,($D$5-D4861+1)/365),0)</f>
        <v>1</v>
      </c>
      <c r="R4861" s="28">
        <f>IF(OR(P4861=1,Q4861=1),IF(D4861+364&lt;=$D$5,(D4861+364-$D$4+1)/365,IF(D4861&gt;$D$4,($D$5-D4861+1)/365,$D$6/365)),0)</f>
        <v>0.11102860223235601</v>
      </c>
      <c r="S4861" s="28">
        <f>'Data &amp; Parameter'!$E$16*'Data &amp; Parameter'!$E$17*('Data &amp; Parameter'!$E$18+'Data &amp; Parameter'!$E$19)*'Data &amp; Parameter'!$E$20*'Data &amp; Parameter'!$E$37*R4861</f>
        <v>0.38601362506678122</v>
      </c>
      <c r="T4861" s="28">
        <f t="shared" si="75"/>
        <v>0.77204191279466072</v>
      </c>
    </row>
    <row r="4862" spans="1:20" ht="15.75" customHeight="1" x14ac:dyDescent="0.35">
      <c r="A4862">
        <v>4855</v>
      </c>
      <c r="B4862" s="76">
        <v>44261.475601851853</v>
      </c>
      <c r="C4862" s="1" t="s">
        <v>15376</v>
      </c>
      <c r="D4862" s="76">
        <v>44261.478495370371</v>
      </c>
      <c r="E4862" s="1" t="s">
        <v>15377</v>
      </c>
      <c r="F4862" s="1" t="s">
        <v>15378</v>
      </c>
      <c r="G4862" s="1" t="s">
        <v>123</v>
      </c>
      <c r="H4862" s="1" t="s">
        <v>124</v>
      </c>
      <c r="I4862" s="1" t="s">
        <v>125</v>
      </c>
      <c r="J4862" s="1" t="s">
        <v>9415</v>
      </c>
      <c r="K4862" s="1" t="s">
        <v>15372</v>
      </c>
      <c r="L4862">
        <f>ROUNDUP(IF(B4862&gt;$D$4,0,($D$4-B4862+1)/365),0)</f>
        <v>0</v>
      </c>
      <c r="M4862">
        <f>ROUNDUP(IF(B4862&gt;$D$5,0,($D$5-B4862+1)/365),0)</f>
        <v>1</v>
      </c>
      <c r="N4862" s="28">
        <f>IF(OR(L4862=1,M4862=1),IF(B4862+364&lt;=$D$5,(B4862+364-$D$4+1)/365,IF(B4862&gt;$D$4,($D$5-B4862+1)/365,$D$6/365)),0)</f>
        <v>0.1110257483510881</v>
      </c>
      <c r="O4862" s="28">
        <f>'Data &amp; Parameter'!$E$16*'Data &amp; Parameter'!$E$17*('Data &amp; Parameter'!$E$18+'Data &amp; Parameter'!$E$19)*'Data &amp; Parameter'!$E$20*'Data &amp; Parameter'!$E$37*N4862</f>
        <v>0.38600370296534442</v>
      </c>
      <c r="P4862">
        <f>ROUNDUP(IF(D4862&gt;$D$4,0,($D$4-D4862+1)/365),0)</f>
        <v>0</v>
      </c>
      <c r="Q4862">
        <f>ROUNDUP(IF(D4862&gt;$D$5,0,($D$5-D4862+1)/365),0)</f>
        <v>1</v>
      </c>
      <c r="R4862" s="28">
        <f>IF(OR(P4862=1,Q4862=1),IF(D4862+364&lt;=$D$5,(D4862+364-$D$4+1)/365,IF(D4862&gt;$D$4,($D$5-D4862+1)/365,$D$6/365)),0)</f>
        <v>0.1110178209030929</v>
      </c>
      <c r="S4862" s="28">
        <f>'Data &amp; Parameter'!$E$16*'Data &amp; Parameter'!$E$17*('Data &amp; Parameter'!$E$18+'Data &amp; Parameter'!$E$19)*'Data &amp; Parameter'!$E$20*'Data &amp; Parameter'!$E$37*R4862</f>
        <v>0.38597614157236432</v>
      </c>
      <c r="T4862" s="28">
        <f t="shared" si="75"/>
        <v>0.77197984453770874</v>
      </c>
    </row>
    <row r="4863" spans="1:20" ht="15.75" customHeight="1" x14ac:dyDescent="0.35">
      <c r="A4863">
        <v>4856</v>
      </c>
      <c r="B4863" s="76">
        <v>44261.478449074071</v>
      </c>
      <c r="C4863" s="1" t="s">
        <v>15379</v>
      </c>
      <c r="D4863" s="76">
        <v>44261.479432870372</v>
      </c>
      <c r="E4863" s="1" t="s">
        <v>15380</v>
      </c>
      <c r="F4863" s="1" t="s">
        <v>15381</v>
      </c>
      <c r="G4863" s="1" t="s">
        <v>123</v>
      </c>
      <c r="H4863" s="1" t="s">
        <v>124</v>
      </c>
      <c r="I4863" s="1" t="s">
        <v>125</v>
      </c>
      <c r="J4863" s="1" t="s">
        <v>9415</v>
      </c>
      <c r="K4863" s="1" t="s">
        <v>15270</v>
      </c>
      <c r="L4863">
        <f>ROUNDUP(IF(B4863&gt;$D$4,0,($D$4-B4863+1)/365),0)</f>
        <v>0</v>
      </c>
      <c r="M4863">
        <f>ROUNDUP(IF(B4863&gt;$D$5,0,($D$5-B4863+1)/365),0)</f>
        <v>1</v>
      </c>
      <c r="N4863" s="28">
        <f>IF(OR(L4863=1,M4863=1),IF(B4863+364&lt;=$D$5,(B4863+364-$D$4+1)/365,IF(B4863&gt;$D$4,($D$5-B4863+1)/365,$D$6/365)),0)</f>
        <v>0.11101794774227054</v>
      </c>
      <c r="O4863" s="28">
        <f>'Data &amp; Parameter'!$E$16*'Data &amp; Parameter'!$E$17*('Data &amp; Parameter'!$E$18+'Data &amp; Parameter'!$E$19)*'Data &amp; Parameter'!$E$20*'Data &amp; Parameter'!$E$37*N4863</f>
        <v>0.38597658255468581</v>
      </c>
      <c r="P4863">
        <f>ROUNDUP(IF(D4863&gt;$D$4,0,($D$4-D4863+1)/365),0)</f>
        <v>0</v>
      </c>
      <c r="Q4863">
        <f>ROUNDUP(IF(D4863&gt;$D$5,0,($D$5-D4863+1)/365),0)</f>
        <v>1</v>
      </c>
      <c r="R4863" s="28">
        <f>IF(OR(P4863=1,Q4863=1),IF(D4863+364&lt;=$D$5,(D4863+364-$D$4+1)/365,IF(D4863&gt;$D$4,($D$5-D4863+1)/365,$D$6/365)),0)</f>
        <v>0.11101525240993983</v>
      </c>
      <c r="S4863" s="28">
        <f>'Data &amp; Parameter'!$E$16*'Data &amp; Parameter'!$E$17*('Data &amp; Parameter'!$E$18+'Data &amp; Parameter'!$E$19)*'Data &amp; Parameter'!$E$20*'Data &amp; Parameter'!$E$37*R4863</f>
        <v>0.38596721168102965</v>
      </c>
      <c r="T4863" s="28">
        <f t="shared" si="75"/>
        <v>0.77194379423571546</v>
      </c>
    </row>
    <row r="4864" spans="1:20" ht="15.75" customHeight="1" x14ac:dyDescent="0.35">
      <c r="A4864">
        <v>4857</v>
      </c>
      <c r="B4864" s="76">
        <v>44261.482719907406</v>
      </c>
      <c r="C4864" s="1" t="s">
        <v>15382</v>
      </c>
      <c r="D4864" s="76">
        <v>44261.484918981485</v>
      </c>
      <c r="E4864" s="1" t="s">
        <v>15383</v>
      </c>
      <c r="F4864" s="1" t="s">
        <v>15384</v>
      </c>
      <c r="G4864" s="1" t="s">
        <v>123</v>
      </c>
      <c r="H4864" s="1" t="s">
        <v>124</v>
      </c>
      <c r="I4864" s="1" t="s">
        <v>125</v>
      </c>
      <c r="J4864" s="1" t="s">
        <v>9415</v>
      </c>
      <c r="K4864" s="1" t="s">
        <v>15385</v>
      </c>
      <c r="L4864">
        <f>ROUNDUP(IF(B4864&gt;$D$4,0,($D$4-B4864+1)/365),0)</f>
        <v>0</v>
      </c>
      <c r="M4864">
        <f>ROUNDUP(IF(B4864&gt;$D$5,0,($D$5-B4864+1)/365),0)</f>
        <v>1</v>
      </c>
      <c r="N4864" s="28">
        <f>IF(OR(L4864=1,M4864=1),IF(B4864+364&lt;=$D$5,(B4864+364-$D$4+1)/365,IF(B4864&gt;$D$4,($D$5-B4864+1)/365,$D$6/365)),0)</f>
        <v>0.11100624682902428</v>
      </c>
      <c r="O4864" s="28">
        <f>'Data &amp; Parameter'!$E$16*'Data &amp; Parameter'!$E$17*('Data &amp; Parameter'!$E$18+'Data &amp; Parameter'!$E$19)*'Data &amp; Parameter'!$E$20*'Data &amp; Parameter'!$E$37*N4864</f>
        <v>0.38593590193862859</v>
      </c>
      <c r="P4864">
        <f>ROUNDUP(IF(D4864&gt;$D$4,0,($D$4-D4864+1)/365),0)</f>
        <v>0</v>
      </c>
      <c r="Q4864">
        <f>ROUNDUP(IF(D4864&gt;$D$5,0,($D$5-D4864+1)/365),0)</f>
        <v>1</v>
      </c>
      <c r="R4864" s="28">
        <f>IF(OR(P4864=1,Q4864=1),IF(D4864+364&lt;=$D$5,(D4864+364-$D$4+1)/365,IF(D4864&gt;$D$4,($D$5-D4864+1)/365,$D$6/365)),0)</f>
        <v>0.11100022196853437</v>
      </c>
      <c r="S4864" s="28">
        <f>'Data &amp; Parameter'!$E$16*'Data &amp; Parameter'!$E$17*('Data &amp; Parameter'!$E$18+'Data &amp; Parameter'!$E$19)*'Data &amp; Parameter'!$E$20*'Data &amp; Parameter'!$E$37*R4864</f>
        <v>0.38591495527991659</v>
      </c>
      <c r="T4864" s="28">
        <f t="shared" si="75"/>
        <v>0.77185085721854518</v>
      </c>
    </row>
    <row r="4865" spans="1:20" ht="15.75" customHeight="1" x14ac:dyDescent="0.35">
      <c r="A4865">
        <v>4858</v>
      </c>
      <c r="B4865" s="76">
        <v>44262.37399305556</v>
      </c>
      <c r="C4865" s="1" t="s">
        <v>15386</v>
      </c>
      <c r="D4865" s="76">
        <v>44262.37537037037</v>
      </c>
      <c r="E4865" s="1" t="s">
        <v>15387</v>
      </c>
      <c r="F4865" s="1" t="s">
        <v>15388</v>
      </c>
      <c r="G4865" s="1" t="s">
        <v>123</v>
      </c>
      <c r="H4865" s="1" t="s">
        <v>124</v>
      </c>
      <c r="I4865" s="1" t="s">
        <v>125</v>
      </c>
      <c r="J4865" s="1" t="s">
        <v>918</v>
      </c>
      <c r="K4865" s="1" t="s">
        <v>7847</v>
      </c>
      <c r="L4865">
        <f>ROUNDUP(IF(B4865&gt;$D$4,0,($D$4-B4865+1)/365),0)</f>
        <v>0</v>
      </c>
      <c r="M4865">
        <f>ROUNDUP(IF(B4865&gt;$D$5,0,($D$5-B4865+1)/365),0)</f>
        <v>1</v>
      </c>
      <c r="N4865" s="28">
        <f>IF(OR(L4865=1,M4865=1),IF(B4865+364&lt;=$D$5,(B4865+364-$D$4+1)/365,IF(B4865&gt;$D$4,($D$5-B4865+1)/365,$D$6/365)),0)</f>
        <v>0.10856440258750609</v>
      </c>
      <c r="O4865" s="28">
        <f>'Data &amp; Parameter'!$E$16*'Data &amp; Parameter'!$E$17*('Data &amp; Parameter'!$E$18+'Data &amp; Parameter'!$E$19)*'Data &amp; Parameter'!$E$20*'Data &amp; Parameter'!$E$37*N4865</f>
        <v>0.37744633142648004</v>
      </c>
      <c r="P4865">
        <f>ROUNDUP(IF(D4865&gt;$D$4,0,($D$4-D4865+1)/365),0)</f>
        <v>0</v>
      </c>
      <c r="Q4865">
        <f>ROUNDUP(IF(D4865&gt;$D$5,0,($D$5-D4865+1)/365),0)</f>
        <v>1</v>
      </c>
      <c r="R4865" s="28">
        <f>IF(OR(P4865=1,Q4865=1),IF(D4865+364&lt;=$D$5,(D4865+364-$D$4+1)/365,IF(D4865&gt;$D$4,($D$5-D4865+1)/365,$D$6/365)),0)</f>
        <v>0.10856062912227496</v>
      </c>
      <c r="S4865" s="28">
        <f>'Data &amp; Parameter'!$E$16*'Data &amp; Parameter'!$E$17*('Data &amp; Parameter'!$E$18+'Data &amp; Parameter'!$E$19)*'Data &amp; Parameter'!$E$20*'Data &amp; Parameter'!$E$37*R4865</f>
        <v>0.37743321220347226</v>
      </c>
      <c r="T4865" s="28">
        <f t="shared" si="75"/>
        <v>0.75487954362995224</v>
      </c>
    </row>
    <row r="4866" spans="1:20" ht="15.75" customHeight="1" x14ac:dyDescent="0.35">
      <c r="A4866">
        <v>4859</v>
      </c>
      <c r="B4866" s="76">
        <v>44262.393692129626</v>
      </c>
      <c r="C4866" s="1" t="s">
        <v>15389</v>
      </c>
      <c r="D4866" s="76">
        <v>44262.394849537042</v>
      </c>
      <c r="E4866" s="1" t="s">
        <v>15390</v>
      </c>
      <c r="F4866" s="1" t="s">
        <v>15391</v>
      </c>
      <c r="G4866" s="1" t="s">
        <v>123</v>
      </c>
      <c r="H4866" s="1" t="s">
        <v>124</v>
      </c>
      <c r="I4866" s="1" t="s">
        <v>125</v>
      </c>
      <c r="J4866" s="1" t="s">
        <v>9415</v>
      </c>
      <c r="K4866" s="1" t="s">
        <v>9517</v>
      </c>
      <c r="L4866">
        <f>ROUNDUP(IF(B4866&gt;$D$4,0,($D$4-B4866+1)/365),0)</f>
        <v>0</v>
      </c>
      <c r="M4866">
        <f>ROUNDUP(IF(B4866&gt;$D$5,0,($D$5-B4866+1)/365),0)</f>
        <v>1</v>
      </c>
      <c r="N4866" s="28">
        <f>IF(OR(L4866=1,M4866=1),IF(B4866+364&lt;=$D$5,(B4866+364-$D$4+1)/365,IF(B4866&gt;$D$4,($D$5-B4866+1)/365,$D$6/365)),0)</f>
        <v>0.10851043252157182</v>
      </c>
      <c r="O4866" s="28">
        <f>'Data &amp; Parameter'!$E$16*'Data &amp; Parameter'!$E$17*('Data &amp; Parameter'!$E$18+'Data &amp; Parameter'!$E$19)*'Data &amp; Parameter'!$E$20*'Data &amp; Parameter'!$E$37*N4866</f>
        <v>0.3772586934631309</v>
      </c>
      <c r="P4866">
        <f>ROUNDUP(IF(D4866&gt;$D$4,0,($D$4-D4866+1)/365),0)</f>
        <v>0</v>
      </c>
      <c r="Q4866">
        <f>ROUNDUP(IF(D4866&gt;$D$5,0,($D$5-D4866+1)/365),0)</f>
        <v>1</v>
      </c>
      <c r="R4866" s="28">
        <f>IF(OR(P4866=1,Q4866=1),IF(D4866+364&lt;=$D$5,(D4866+364-$D$4+1)/365,IF(D4866&gt;$D$4,($D$5-D4866+1)/365,$D$6/365)),0)</f>
        <v>0.10850726154234981</v>
      </c>
      <c r="S4866" s="28">
        <f>'Data &amp; Parameter'!$E$16*'Data &amp; Parameter'!$E$17*('Data &amp; Parameter'!$E$18+'Data &amp; Parameter'!$E$19)*'Data &amp; Parameter'!$E$20*'Data &amp; Parameter'!$E$37*R4866</f>
        <v>0.3772476689058557</v>
      </c>
      <c r="T4866" s="28">
        <f t="shared" si="75"/>
        <v>0.75450636236898661</v>
      </c>
    </row>
    <row r="4867" spans="1:20" ht="15.75" customHeight="1" x14ac:dyDescent="0.35">
      <c r="A4867">
        <v>4860</v>
      </c>
      <c r="B4867" s="76">
        <v>44262.403171296297</v>
      </c>
      <c r="C4867" s="1" t="s">
        <v>15392</v>
      </c>
      <c r="D4867" s="76">
        <v>44262.405578703707</v>
      </c>
      <c r="E4867" s="1" t="s">
        <v>15393</v>
      </c>
      <c r="F4867" s="1" t="s">
        <v>15394</v>
      </c>
      <c r="G4867" s="1" t="s">
        <v>123</v>
      </c>
      <c r="H4867" s="1" t="s">
        <v>124</v>
      </c>
      <c r="I4867" s="1" t="s">
        <v>125</v>
      </c>
      <c r="J4867" s="1" t="s">
        <v>9415</v>
      </c>
      <c r="K4867" s="1" t="s">
        <v>9497</v>
      </c>
      <c r="L4867">
        <f>ROUNDUP(IF(B4867&gt;$D$4,0,($D$4-B4867+1)/365),0)</f>
        <v>0</v>
      </c>
      <c r="M4867">
        <f>ROUNDUP(IF(B4867&gt;$D$5,0,($D$5-B4867+1)/365),0)</f>
        <v>1</v>
      </c>
      <c r="N4867" s="28">
        <f>IF(OR(L4867=1,M4867=1),IF(B4867+364&lt;=$D$5,(B4867+364-$D$4+1)/365,IF(B4867&gt;$D$4,($D$5-B4867+1)/365,$D$6/365)),0)</f>
        <v>0.10848446220192622</v>
      </c>
      <c r="O4867" s="28">
        <f>'Data &amp; Parameter'!$E$16*'Data &amp; Parameter'!$E$17*('Data &amp; Parameter'!$E$18+'Data &amp; Parameter'!$E$19)*'Data &amp; Parameter'!$E$20*'Data &amp; Parameter'!$E$37*N4867</f>
        <v>0.3771684023396818</v>
      </c>
      <c r="P4867">
        <f>ROUNDUP(IF(D4867&gt;$D$4,0,($D$4-D4867+1)/365),0)</f>
        <v>0</v>
      </c>
      <c r="Q4867">
        <f>ROUNDUP(IF(D4867&gt;$D$5,0,($D$5-D4867+1)/365),0)</f>
        <v>1</v>
      </c>
      <c r="R4867" s="28">
        <f>IF(OR(P4867=1,Q4867=1),IF(D4867+364&lt;=$D$5,(D4867+364-$D$4+1)/365,IF(D4867&gt;$D$4,($D$5-D4867+1)/365,$D$6/365)),0)</f>
        <v>0.10847786656518671</v>
      </c>
      <c r="S4867" s="28">
        <f>'Data &amp; Parameter'!$E$16*'Data &amp; Parameter'!$E$17*('Data &amp; Parameter'!$E$18+'Data &amp; Parameter'!$E$19)*'Data &amp; Parameter'!$E$20*'Data &amp; Parameter'!$E$37*R4867</f>
        <v>0.37714547126069631</v>
      </c>
      <c r="T4867" s="28">
        <f t="shared" si="75"/>
        <v>0.75431387360037805</v>
      </c>
    </row>
    <row r="4868" spans="1:20" ht="15.75" customHeight="1" x14ac:dyDescent="0.35">
      <c r="A4868">
        <v>4861</v>
      </c>
      <c r="B4868" s="76">
        <v>44262.407812500001</v>
      </c>
      <c r="C4868" s="1" t="s">
        <v>15395</v>
      </c>
      <c r="D4868" s="76">
        <v>44262.408703703702</v>
      </c>
      <c r="E4868" s="1" t="s">
        <v>15396</v>
      </c>
      <c r="F4868" s="1" t="s">
        <v>15397</v>
      </c>
      <c r="G4868" s="1" t="s">
        <v>123</v>
      </c>
      <c r="H4868" s="1" t="s">
        <v>124</v>
      </c>
      <c r="I4868" s="1" t="s">
        <v>125</v>
      </c>
      <c r="J4868" s="1" t="s">
        <v>9415</v>
      </c>
      <c r="K4868" s="1" t="s">
        <v>9497</v>
      </c>
      <c r="L4868">
        <f>ROUNDUP(IF(B4868&gt;$D$4,0,($D$4-B4868+1)/365),0)</f>
        <v>0</v>
      </c>
      <c r="M4868">
        <f>ROUNDUP(IF(B4868&gt;$D$5,0,($D$5-B4868+1)/365),0)</f>
        <v>1</v>
      </c>
      <c r="N4868" s="28">
        <f>IF(OR(L4868=1,M4868=1),IF(B4868+364&lt;=$D$5,(B4868+364-$D$4+1)/365,IF(B4868&gt;$D$4,($D$5-B4868+1)/365,$D$6/365)),0)</f>
        <v>0.10847174657533848</v>
      </c>
      <c r="O4868" s="28">
        <f>'Data &amp; Parameter'!$E$16*'Data &amp; Parameter'!$E$17*('Data &amp; Parameter'!$E$18+'Data &amp; Parameter'!$E$19)*'Data &amp; Parameter'!$E$20*'Data &amp; Parameter'!$E$37*N4868</f>
        <v>0.3771241938653298</v>
      </c>
      <c r="P4868">
        <f>ROUNDUP(IF(D4868&gt;$D$4,0,($D$4-D4868+1)/365),0)</f>
        <v>0</v>
      </c>
      <c r="Q4868">
        <f>ROUNDUP(IF(D4868&gt;$D$5,0,($D$5-D4868+1)/365),0)</f>
        <v>1</v>
      </c>
      <c r="R4868" s="28">
        <f>IF(OR(P4868=1,Q4868=1),IF(D4868+364&lt;=$D$5,(D4868+364-$D$4+1)/365,IF(D4868&gt;$D$4,($D$5-D4868+1)/365,$D$6/365)),0)</f>
        <v>0.10846930492136306</v>
      </c>
      <c r="S4868" s="28">
        <f>'Data &amp; Parameter'!$E$16*'Data &amp; Parameter'!$E$17*('Data &amp; Parameter'!$E$18+'Data &amp; Parameter'!$E$19)*'Data &amp; Parameter'!$E$20*'Data &amp; Parameter'!$E$37*R4868</f>
        <v>0.37711570495631663</v>
      </c>
      <c r="T4868" s="28">
        <f t="shared" si="75"/>
        <v>0.75423989882164644</v>
      </c>
    </row>
    <row r="4869" spans="1:20" ht="15.75" customHeight="1" x14ac:dyDescent="0.35">
      <c r="A4869">
        <v>4862</v>
      </c>
      <c r="B4869" s="76">
        <v>44262.411527777775</v>
      </c>
      <c r="C4869" s="1" t="s">
        <v>15398</v>
      </c>
      <c r="D4869" s="76">
        <v>44262.412962962961</v>
      </c>
      <c r="E4869" s="1" t="s">
        <v>15399</v>
      </c>
      <c r="F4869" s="1" t="s">
        <v>15400</v>
      </c>
      <c r="G4869" s="1" t="s">
        <v>123</v>
      </c>
      <c r="H4869" s="1" t="s">
        <v>124</v>
      </c>
      <c r="I4869" s="1" t="s">
        <v>125</v>
      </c>
      <c r="J4869" s="1" t="s">
        <v>9415</v>
      </c>
      <c r="K4869" s="1" t="s">
        <v>9497</v>
      </c>
      <c r="L4869">
        <f>ROUNDUP(IF(B4869&gt;$D$4,0,($D$4-B4869+1)/365),0)</f>
        <v>0</v>
      </c>
      <c r="M4869">
        <f>ROUNDUP(IF(B4869&gt;$D$5,0,($D$5-B4869+1)/365),0)</f>
        <v>1</v>
      </c>
      <c r="N4869" s="28">
        <f>IF(OR(L4869=1,M4869=1),IF(B4869+364&lt;=$D$5,(B4869+364-$D$4+1)/365,IF(B4869&gt;$D$4,($D$5-B4869+1)/365,$D$6/365)),0)</f>
        <v>0.10846156773212436</v>
      </c>
      <c r="O4869" s="28">
        <f>'Data &amp; Parameter'!$E$16*'Data &amp; Parameter'!$E$17*('Data &amp; Parameter'!$E$18+'Data &amp; Parameter'!$E$19)*'Data &amp; Parameter'!$E$20*'Data &amp; Parameter'!$E$37*N4869</f>
        <v>0.3770888050367841</v>
      </c>
      <c r="P4869">
        <f>ROUNDUP(IF(D4869&gt;$D$4,0,($D$4-D4869+1)/365),0)</f>
        <v>0</v>
      </c>
      <c r="Q4869">
        <f>ROUNDUP(IF(D4869&gt;$D$5,0,($D$5-D4869+1)/365),0)</f>
        <v>1</v>
      </c>
      <c r="R4869" s="28">
        <f>IF(OR(P4869=1,Q4869=1),IF(D4869+364&lt;=$D$5,(D4869+364-$D$4+1)/365,IF(D4869&gt;$D$4,($D$5-D4869+1)/365,$D$6/365)),0)</f>
        <v>0.10845763571791618</v>
      </c>
      <c r="S4869" s="28">
        <f>'Data &amp; Parameter'!$E$16*'Data &amp; Parameter'!$E$17*('Data &amp; Parameter'!$E$18+'Data &amp; Parameter'!$E$19)*'Data &amp; Parameter'!$E$20*'Data &amp; Parameter'!$E$37*R4869</f>
        <v>0.37707513458585712</v>
      </c>
      <c r="T4869" s="28">
        <f t="shared" si="75"/>
        <v>0.75416393962264117</v>
      </c>
    </row>
    <row r="4870" spans="1:20" ht="15.75" customHeight="1" x14ac:dyDescent="0.35">
      <c r="A4870">
        <v>4863</v>
      </c>
      <c r="B4870" s="76">
        <v>44262.415150462963</v>
      </c>
      <c r="C4870" s="1" t="s">
        <v>15401</v>
      </c>
      <c r="D4870" s="76">
        <v>44262.416296296295</v>
      </c>
      <c r="E4870" s="1" t="s">
        <v>15402</v>
      </c>
      <c r="F4870" s="1" t="s">
        <v>15403</v>
      </c>
      <c r="G4870" s="1" t="s">
        <v>123</v>
      </c>
      <c r="H4870" s="1" t="s">
        <v>124</v>
      </c>
      <c r="I4870" s="1" t="s">
        <v>125</v>
      </c>
      <c r="J4870" s="1" t="s">
        <v>9415</v>
      </c>
      <c r="K4870" s="1" t="s">
        <v>9497</v>
      </c>
      <c r="L4870">
        <f>ROUNDUP(IF(B4870&gt;$D$4,0,($D$4-B4870+1)/365),0)</f>
        <v>0</v>
      </c>
      <c r="M4870">
        <f>ROUNDUP(IF(B4870&gt;$D$5,0,($D$5-B4870+1)/365),0)</f>
        <v>1</v>
      </c>
      <c r="N4870" s="28">
        <f>IF(OR(L4870=1,M4870=1),IF(B4870+364&lt;=$D$5,(B4870+364-$D$4+1)/365,IF(B4870&gt;$D$4,($D$5-B4870+1)/365,$D$6/365)),0)</f>
        <v>0.10845164256722567</v>
      </c>
      <c r="O4870" s="28">
        <f>'Data &amp; Parameter'!$E$16*'Data &amp; Parameter'!$E$17*('Data &amp; Parameter'!$E$18+'Data &amp; Parameter'!$E$19)*'Data &amp; Parameter'!$E$20*'Data &amp; Parameter'!$E$37*N4870</f>
        <v>0.37705429817274277</v>
      </c>
      <c r="P4870">
        <f>ROUNDUP(IF(D4870&gt;$D$4,0,($D$4-D4870+1)/365),0)</f>
        <v>0</v>
      </c>
      <c r="Q4870">
        <f>ROUNDUP(IF(D4870&gt;$D$5,0,($D$5-D4870+1)/365),0)</f>
        <v>1</v>
      </c>
      <c r="R4870" s="28">
        <f>IF(OR(P4870=1,Q4870=1),IF(D4870+364&lt;=$D$5,(D4870+364-$D$4+1)/365,IF(D4870&gt;$D$4,($D$5-D4870+1)/365,$D$6/365)),0)</f>
        <v>0.108448503297823</v>
      </c>
      <c r="S4870" s="28">
        <f>'Data &amp; Parameter'!$E$16*'Data &amp; Parameter'!$E$17*('Data &amp; Parameter'!$E$18+'Data &amp; Parameter'!$E$19)*'Data &amp; Parameter'!$E$20*'Data &amp; Parameter'!$E$37*R4870</f>
        <v>0.37704338386113462</v>
      </c>
      <c r="T4870" s="28">
        <f t="shared" si="75"/>
        <v>0.75409768203387739</v>
      </c>
    </row>
    <row r="4871" spans="1:20" ht="15.75" customHeight="1" x14ac:dyDescent="0.35">
      <c r="A4871">
        <v>4864</v>
      </c>
      <c r="B4871" s="76">
        <v>44262.451145833329</v>
      </c>
      <c r="C4871" s="1" t="s">
        <v>15404</v>
      </c>
      <c r="D4871" s="76">
        <v>44262.452314814815</v>
      </c>
      <c r="E4871" s="1" t="s">
        <v>15405</v>
      </c>
      <c r="F4871" s="1" t="s">
        <v>15406</v>
      </c>
      <c r="G4871" s="1" t="s">
        <v>123</v>
      </c>
      <c r="H4871" s="1" t="s">
        <v>124</v>
      </c>
      <c r="I4871" s="1" t="s">
        <v>125</v>
      </c>
      <c r="J4871" s="1" t="s">
        <v>15407</v>
      </c>
      <c r="K4871" s="1" t="s">
        <v>15408</v>
      </c>
      <c r="L4871">
        <f>ROUNDUP(IF(B4871&gt;$D$4,0,($D$4-B4871+1)/365),0)</f>
        <v>0</v>
      </c>
      <c r="M4871">
        <f>ROUNDUP(IF(B4871&gt;$D$5,0,($D$5-B4871+1)/365),0)</f>
        <v>1</v>
      </c>
      <c r="N4871" s="28">
        <f>IF(OR(L4871=1,M4871=1),IF(B4871+364&lt;=$D$5,(B4871+364-$D$4+1)/365,IF(B4871&gt;$D$4,($D$5-B4871+1)/365,$D$6/365)),0)</f>
        <v>0.10835302511416695</v>
      </c>
      <c r="O4871" s="28">
        <f>'Data &amp; Parameter'!$E$16*'Data &amp; Parameter'!$E$17*('Data &amp; Parameter'!$E$18+'Data &amp; Parameter'!$E$19)*'Data &amp; Parameter'!$E$20*'Data &amp; Parameter'!$E$37*N4871</f>
        <v>0.37671143444407595</v>
      </c>
      <c r="P4871">
        <f>ROUNDUP(IF(D4871&gt;$D$4,0,($D$4-D4871+1)/365),0)</f>
        <v>0</v>
      </c>
      <c r="Q4871">
        <f>ROUNDUP(IF(D4871&gt;$D$5,0,($D$5-D4871+1)/365),0)</f>
        <v>1</v>
      </c>
      <c r="R4871" s="28">
        <f>IF(OR(P4871=1,Q4871=1),IF(D4871+364&lt;=$D$5,(D4871+364-$D$4+1)/365,IF(D4871&gt;$D$4,($D$5-D4871+1)/365,$D$6/365)),0)</f>
        <v>0.10834982242516548</v>
      </c>
      <c r="S4871" s="28">
        <f>'Data &amp; Parameter'!$E$16*'Data &amp; Parameter'!$E$17*('Data &amp; Parameter'!$E$18+'Data &amp; Parameter'!$E$19)*'Data &amp; Parameter'!$E$20*'Data &amp; Parameter'!$E$37*R4871</f>
        <v>0.37670029964127238</v>
      </c>
      <c r="T4871" s="28">
        <f t="shared" si="75"/>
        <v>0.75341173408534834</v>
      </c>
    </row>
    <row r="4872" spans="1:20" ht="15.75" customHeight="1" x14ac:dyDescent="0.35">
      <c r="A4872">
        <v>4865</v>
      </c>
      <c r="B4872" s="76">
        <v>44262.454699074078</v>
      </c>
      <c r="C4872" s="1" t="s">
        <v>15409</v>
      </c>
      <c r="D4872" s="76">
        <v>44262.455358796295</v>
      </c>
      <c r="E4872" s="1" t="s">
        <v>15410</v>
      </c>
      <c r="F4872" s="1" t="s">
        <v>15411</v>
      </c>
      <c r="G4872" s="1" t="s">
        <v>123</v>
      </c>
      <c r="H4872" s="1" t="s">
        <v>124</v>
      </c>
      <c r="I4872" s="1" t="s">
        <v>125</v>
      </c>
      <c r="J4872" s="1" t="s">
        <v>15412</v>
      </c>
      <c r="K4872" s="1" t="s">
        <v>15413</v>
      </c>
      <c r="L4872">
        <f>ROUNDUP(IF(B4872&gt;$D$4,0,($D$4-B4872+1)/365),0)</f>
        <v>0</v>
      </c>
      <c r="M4872">
        <f>ROUNDUP(IF(B4872&gt;$D$5,0,($D$5-B4872+1)/365),0)</f>
        <v>1</v>
      </c>
      <c r="N4872" s="28">
        <f>IF(OR(L4872=1,M4872=1),IF(B4872+364&lt;=$D$5,(B4872+364-$D$4+1)/365,IF(B4872&gt;$D$4,($D$5-B4872+1)/365,$D$6/365)),0)</f>
        <v>0.10834329020800483</v>
      </c>
      <c r="O4872" s="28">
        <f>'Data &amp; Parameter'!$E$16*'Data &amp; Parameter'!$E$17*('Data &amp; Parameter'!$E$18+'Data &amp; Parameter'!$E$19)*'Data &amp; Parameter'!$E$20*'Data &amp; Parameter'!$E$37*N4872</f>
        <v>0.37667758905341298</v>
      </c>
      <c r="P4872">
        <f>ROUNDUP(IF(D4872&gt;$D$4,0,($D$4-D4872+1)/365),0)</f>
        <v>0</v>
      </c>
      <c r="Q4872">
        <f>ROUNDUP(IF(D4872&gt;$D$5,0,($D$5-D4872+1)/365),0)</f>
        <v>1</v>
      </c>
      <c r="R4872" s="28">
        <f>IF(OR(P4872=1,Q4872=1),IF(D4872+364&lt;=$D$5,(D4872+364-$D$4+1)/365,IF(D4872&gt;$D$4,($D$5-D4872+1)/365,$D$6/365)),0)</f>
        <v>0.1083414827498778</v>
      </c>
      <c r="S4872" s="28">
        <f>'Data &amp; Parameter'!$E$16*'Data &amp; Parameter'!$E$17*('Data &amp; Parameter'!$E$18+'Data &amp; Parameter'!$E$19)*'Data &amp; Parameter'!$E$20*'Data &amp; Parameter'!$E$37*R4872</f>
        <v>0.37667130505586871</v>
      </c>
      <c r="T4872" s="28">
        <f t="shared" si="75"/>
        <v>0.75334889410928163</v>
      </c>
    </row>
    <row r="4873" spans="1:20" ht="15.75" customHeight="1" x14ac:dyDescent="0.35">
      <c r="A4873">
        <v>4866</v>
      </c>
      <c r="B4873" s="76">
        <v>44262.458298611113</v>
      </c>
      <c r="C4873" s="1" t="s">
        <v>15414</v>
      </c>
      <c r="D4873" s="76">
        <v>44262.458750000005</v>
      </c>
      <c r="E4873" s="1" t="s">
        <v>15415</v>
      </c>
      <c r="F4873" s="1" t="s">
        <v>15416</v>
      </c>
      <c r="G4873" s="1" t="s">
        <v>123</v>
      </c>
      <c r="H4873" s="1" t="s">
        <v>124</v>
      </c>
      <c r="I4873" s="1" t="s">
        <v>125</v>
      </c>
      <c r="J4873" s="1" t="s">
        <v>15412</v>
      </c>
      <c r="K4873" s="1" t="s">
        <v>15413</v>
      </c>
      <c r="L4873">
        <f>ROUNDUP(IF(B4873&gt;$D$4,0,($D$4-B4873+1)/365),0)</f>
        <v>0</v>
      </c>
      <c r="M4873">
        <f>ROUNDUP(IF(B4873&gt;$D$5,0,($D$5-B4873+1)/365),0)</f>
        <v>1</v>
      </c>
      <c r="N4873" s="28">
        <f>IF(OR(L4873=1,M4873=1),IF(B4873+364&lt;=$D$5,(B4873+364-$D$4+1)/365,IF(B4873&gt;$D$4,($D$5-B4873+1)/365,$D$6/365)),0)</f>
        <v>0.10833342846270494</v>
      </c>
      <c r="O4873" s="28">
        <f>'Data &amp; Parameter'!$E$16*'Data &amp; Parameter'!$E$17*('Data &amp; Parameter'!$E$18+'Data &amp; Parameter'!$E$19)*'Data &amp; Parameter'!$E$20*'Data &amp; Parameter'!$E$37*N4873</f>
        <v>0.37664330268056706</v>
      </c>
      <c r="P4873">
        <f>ROUNDUP(IF(D4873&gt;$D$4,0,($D$4-D4873+1)/365),0)</f>
        <v>0</v>
      </c>
      <c r="Q4873">
        <f>ROUNDUP(IF(D4873&gt;$D$5,0,($D$5-D4873+1)/365),0)</f>
        <v>1</v>
      </c>
      <c r="R4873" s="28">
        <f>IF(OR(P4873=1,Q4873=1),IF(D4873+364&lt;=$D$5,(D4873+364-$D$4+1)/365,IF(D4873&gt;$D$4,($D$5-D4873+1)/365,$D$6/365)),0)</f>
        <v>0.10833219178080757</v>
      </c>
      <c r="S4873" s="28">
        <f>'Data &amp; Parameter'!$E$16*'Data &amp; Parameter'!$E$17*('Data &amp; Parameter'!$E$18+'Data &amp; Parameter'!$E$19)*'Data &amp; Parameter'!$E$20*'Data &amp; Parameter'!$E$37*R4873</f>
        <v>0.37663900310322701</v>
      </c>
      <c r="T4873" s="28">
        <f t="shared" ref="T4873:T4911" si="76">O4873+S4873</f>
        <v>0.75328230578379407</v>
      </c>
    </row>
    <row r="4874" spans="1:20" ht="15.75" customHeight="1" x14ac:dyDescent="0.35">
      <c r="A4874">
        <v>4867</v>
      </c>
      <c r="B4874" s="76">
        <v>44262.460613425923</v>
      </c>
      <c r="C4874" s="1" t="s">
        <v>15417</v>
      </c>
      <c r="D4874" s="76">
        <v>44262.461261574077</v>
      </c>
      <c r="E4874" s="1" t="s">
        <v>15418</v>
      </c>
      <c r="F4874" s="1" t="s">
        <v>15419</v>
      </c>
      <c r="G4874" s="1" t="s">
        <v>123</v>
      </c>
      <c r="H4874" s="1" t="s">
        <v>124</v>
      </c>
      <c r="I4874" s="1" t="s">
        <v>125</v>
      </c>
      <c r="J4874" s="1" t="s">
        <v>15412</v>
      </c>
      <c r="K4874" s="1" t="s">
        <v>15413</v>
      </c>
      <c r="L4874">
        <f>ROUNDUP(IF(B4874&gt;$D$4,0,($D$4-B4874+1)/365),0)</f>
        <v>0</v>
      </c>
      <c r="M4874">
        <f>ROUNDUP(IF(B4874&gt;$D$5,0,($D$5-B4874+1)/365),0)</f>
        <v>1</v>
      </c>
      <c r="N4874" s="28">
        <f>IF(OR(L4874=1,M4874=1),IF(B4874+364&lt;=$D$5,(B4874+364-$D$4+1)/365,IF(B4874&gt;$D$4,($D$5-B4874+1)/365,$D$6/365)),0)</f>
        <v>0.10832708650432074</v>
      </c>
      <c r="O4874" s="28">
        <f>'Data &amp; Parameter'!$E$16*'Data &amp; Parameter'!$E$17*('Data &amp; Parameter'!$E$18+'Data &amp; Parameter'!$E$19)*'Data &amp; Parameter'!$E$20*'Data &amp; Parameter'!$E$37*N4874</f>
        <v>0.37662125356622461</v>
      </c>
      <c r="P4874">
        <f>ROUNDUP(IF(D4874&gt;$D$4,0,($D$4-D4874+1)/365),0)</f>
        <v>0</v>
      </c>
      <c r="Q4874">
        <f>ROUNDUP(IF(D4874&gt;$D$5,0,($D$5-D4874+1)/365),0)</f>
        <v>1</v>
      </c>
      <c r="R4874" s="28">
        <f>IF(OR(P4874=1,Q4874=1),IF(D4874+364&lt;=$D$5,(D4874+364-$D$4+1)/365,IF(D4874&gt;$D$4,($D$5-D4874+1)/365,$D$6/365)),0)</f>
        <v>0.10832531075595322</v>
      </c>
      <c r="S4874" s="28">
        <f>'Data &amp; Parameter'!$E$16*'Data &amp; Parameter'!$E$17*('Data &amp; Parameter'!$E$18+'Data &amp; Parameter'!$E$19)*'Data &amp; Parameter'!$E$20*'Data &amp; Parameter'!$E$37*R4874</f>
        <v>0.37661507981413939</v>
      </c>
      <c r="T4874" s="28">
        <f t="shared" si="76"/>
        <v>0.753236333380364</v>
      </c>
    </row>
    <row r="4875" spans="1:20" ht="15.75" customHeight="1" x14ac:dyDescent="0.35">
      <c r="A4875">
        <v>4868</v>
      </c>
      <c r="B4875" s="76">
        <v>44262.463564814811</v>
      </c>
      <c r="C4875" s="1" t="s">
        <v>15420</v>
      </c>
      <c r="D4875" s="76">
        <v>44262.464398148149</v>
      </c>
      <c r="E4875" s="1" t="s">
        <v>15421</v>
      </c>
      <c r="F4875" s="1" t="s">
        <v>15422</v>
      </c>
      <c r="G4875" s="1" t="s">
        <v>123</v>
      </c>
      <c r="H4875" s="1" t="s">
        <v>124</v>
      </c>
      <c r="I4875" s="1" t="s">
        <v>125</v>
      </c>
      <c r="J4875" s="1" t="s">
        <v>15412</v>
      </c>
      <c r="K4875" s="1" t="s">
        <v>15413</v>
      </c>
      <c r="L4875">
        <f>ROUNDUP(IF(B4875&gt;$D$4,0,($D$4-B4875+1)/365),0)</f>
        <v>0</v>
      </c>
      <c r="M4875">
        <f>ROUNDUP(IF(B4875&gt;$D$5,0,($D$5-B4875+1)/365),0)</f>
        <v>1</v>
      </c>
      <c r="N4875" s="28">
        <f>IF(OR(L4875=1,M4875=1),IF(B4875+364&lt;=$D$5,(B4875+364-$D$4+1)/365,IF(B4875&gt;$D$4,($D$5-B4875+1)/365,$D$6/365)),0)</f>
        <v>0.10831900050736842</v>
      </c>
      <c r="O4875" s="28">
        <f>'Data &amp; Parameter'!$E$16*'Data &amp; Parameter'!$E$17*('Data &amp; Parameter'!$E$18+'Data &amp; Parameter'!$E$19)*'Data &amp; Parameter'!$E$20*'Data &amp; Parameter'!$E$37*N4875</f>
        <v>0.37659314094539459</v>
      </c>
      <c r="P4875">
        <f>ROUNDUP(IF(D4875&gt;$D$4,0,($D$4-D4875+1)/365),0)</f>
        <v>0</v>
      </c>
      <c r="Q4875">
        <f>ROUNDUP(IF(D4875&gt;$D$5,0,($D$5-D4875+1)/365),0)</f>
        <v>1</v>
      </c>
      <c r="R4875" s="28">
        <f>IF(OR(P4875=1,Q4875=1),IF(D4875+364&lt;=$D$5,(D4875+364-$D$4+1)/365,IF(D4875&gt;$D$4,($D$5-D4875+1)/365,$D$6/365)),0)</f>
        <v>0.10831671740233018</v>
      </c>
      <c r="S4875" s="28">
        <f>'Data &amp; Parameter'!$E$16*'Data &amp; Parameter'!$E$17*('Data &amp; Parameter'!$E$18+'Data &amp; Parameter'!$E$19)*'Data &amp; Parameter'!$E$20*'Data &amp; Parameter'!$E$37*R4875</f>
        <v>0.37658520326416201</v>
      </c>
      <c r="T4875" s="28">
        <f t="shared" si="76"/>
        <v>0.75317834420955654</v>
      </c>
    </row>
    <row r="4876" spans="1:20" ht="15.75" customHeight="1" x14ac:dyDescent="0.35">
      <c r="A4876">
        <v>4869</v>
      </c>
      <c r="B4876" s="76">
        <v>44262.467280092591</v>
      </c>
      <c r="C4876" s="1" t="s">
        <v>15423</v>
      </c>
      <c r="D4876" s="76">
        <v>44262.467835648145</v>
      </c>
      <c r="E4876" s="1" t="s">
        <v>15424</v>
      </c>
      <c r="F4876" s="1" t="s">
        <v>15425</v>
      </c>
      <c r="G4876" s="1" t="s">
        <v>123</v>
      </c>
      <c r="H4876" s="1" t="s">
        <v>124</v>
      </c>
      <c r="I4876" s="1" t="s">
        <v>125</v>
      </c>
      <c r="J4876" s="1" t="s">
        <v>15412</v>
      </c>
      <c r="K4876" s="1" t="s">
        <v>15413</v>
      </c>
      <c r="L4876">
        <f>ROUNDUP(IF(B4876&gt;$D$4,0,($D$4-B4876+1)/365),0)</f>
        <v>0</v>
      </c>
      <c r="M4876">
        <f>ROUNDUP(IF(B4876&gt;$D$5,0,($D$5-B4876+1)/365),0)</f>
        <v>1</v>
      </c>
      <c r="N4876" s="28">
        <f>IF(OR(L4876=1,M4876=1),IF(B4876+364&lt;=$D$5,(B4876+364-$D$4+1)/365,IF(B4876&gt;$D$4,($D$5-B4876+1)/365,$D$6/365)),0)</f>
        <v>0.10830882166413437</v>
      </c>
      <c r="O4876" s="28">
        <f>'Data &amp; Parameter'!$E$16*'Data &amp; Parameter'!$E$17*('Data &amp; Parameter'!$E$18+'Data &amp; Parameter'!$E$19)*'Data &amp; Parameter'!$E$20*'Data &amp; Parameter'!$E$37*N4876</f>
        <v>0.37655775211677961</v>
      </c>
      <c r="P4876">
        <f>ROUNDUP(IF(D4876&gt;$D$4,0,($D$4-D4876+1)/365),0)</f>
        <v>0</v>
      </c>
      <c r="Q4876">
        <f>ROUNDUP(IF(D4876&gt;$D$5,0,($D$5-D4876+1)/365),0)</f>
        <v>1</v>
      </c>
      <c r="R4876" s="28">
        <f>IF(OR(P4876=1,Q4876=1),IF(D4876+364&lt;=$D$5,(D4876+364-$D$4+1)/365,IF(D4876&gt;$D$4,($D$5-D4876+1)/365,$D$6/365)),0)</f>
        <v>0.10830729959412216</v>
      </c>
      <c r="S4876" s="28">
        <f>'Data &amp; Parameter'!$E$16*'Data &amp; Parameter'!$E$17*('Data &amp; Parameter'!$E$18+'Data &amp; Parameter'!$E$19)*'Data &amp; Parameter'!$E$20*'Data &amp; Parameter'!$E$37*R4876</f>
        <v>0.37655246032933742</v>
      </c>
      <c r="T4876" s="28">
        <f t="shared" si="76"/>
        <v>0.75311021244611709</v>
      </c>
    </row>
    <row r="4877" spans="1:20" ht="15.75" customHeight="1" x14ac:dyDescent="0.35">
      <c r="A4877">
        <v>4870</v>
      </c>
      <c r="B4877" s="76">
        <v>44262.472060185188</v>
      </c>
      <c r="C4877" s="1" t="s">
        <v>15426</v>
      </c>
      <c r="D4877" s="76">
        <v>44262.472592592589</v>
      </c>
      <c r="E4877" s="1" t="s">
        <v>15427</v>
      </c>
      <c r="F4877" s="1" t="s">
        <v>15428</v>
      </c>
      <c r="G4877" s="1" t="s">
        <v>123</v>
      </c>
      <c r="H4877" s="1" t="s">
        <v>124</v>
      </c>
      <c r="I4877" s="1" t="s">
        <v>125</v>
      </c>
      <c r="J4877" s="1" t="s">
        <v>15412</v>
      </c>
      <c r="K4877" s="1" t="s">
        <v>15413</v>
      </c>
      <c r="L4877">
        <f>ROUNDUP(IF(B4877&gt;$D$4,0,($D$4-B4877+1)/365),0)</f>
        <v>0</v>
      </c>
      <c r="M4877">
        <f>ROUNDUP(IF(B4877&gt;$D$5,0,($D$5-B4877+1)/365),0)</f>
        <v>1</v>
      </c>
      <c r="N4877" s="28">
        <f>IF(OR(L4877=1,M4877=1),IF(B4877+364&lt;=$D$5,(B4877+364-$D$4+1)/365,IF(B4877&gt;$D$4,($D$5-B4877+1)/365,$D$6/365)),0)</f>
        <v>0.10829572552003362</v>
      </c>
      <c r="O4877" s="28">
        <f>'Data &amp; Parameter'!$E$16*'Data &amp; Parameter'!$E$17*('Data &amp; Parameter'!$E$18+'Data &amp; Parameter'!$E$19)*'Data &amp; Parameter'!$E$20*'Data &amp; Parameter'!$E$37*N4877</f>
        <v>0.37651222069553242</v>
      </c>
      <c r="P4877">
        <f>ROUNDUP(IF(D4877&gt;$D$4,0,($D$4-D4877+1)/365),0)</f>
        <v>0</v>
      </c>
      <c r="Q4877">
        <f>ROUNDUP(IF(D4877&gt;$D$5,0,($D$5-D4877+1)/365),0)</f>
        <v>1</v>
      </c>
      <c r="R4877" s="28">
        <f>IF(OR(P4877=1,Q4877=1),IF(D4877+364&lt;=$D$5,(D4877+364-$D$4+1)/365,IF(D4877&gt;$D$4,($D$5-D4877+1)/365,$D$6/365)),0)</f>
        <v>0.10829426686962021</v>
      </c>
      <c r="S4877" s="28">
        <f>'Data &amp; Parameter'!$E$16*'Data &amp; Parameter'!$E$17*('Data &amp; Parameter'!$E$18+'Data &amp; Parameter'!$E$19)*'Data &amp; Parameter'!$E$20*'Data &amp; Parameter'!$E$37*R4877</f>
        <v>0.37650714939928565</v>
      </c>
      <c r="T4877" s="28">
        <f t="shared" si="76"/>
        <v>0.75301937009481801</v>
      </c>
    </row>
    <row r="4878" spans="1:20" ht="15.75" customHeight="1" x14ac:dyDescent="0.35">
      <c r="A4878">
        <v>4871</v>
      </c>
      <c r="B4878" s="76">
        <v>44262.492650462962</v>
      </c>
      <c r="C4878" s="1" t="s">
        <v>15429</v>
      </c>
      <c r="D4878" s="76">
        <v>44262.493703703702</v>
      </c>
      <c r="E4878" s="1" t="s">
        <v>15430</v>
      </c>
      <c r="F4878" s="1" t="s">
        <v>15431</v>
      </c>
      <c r="G4878" s="1" t="s">
        <v>123</v>
      </c>
      <c r="H4878" s="1" t="s">
        <v>124</v>
      </c>
      <c r="I4878" s="1" t="s">
        <v>125</v>
      </c>
      <c r="J4878" s="1" t="s">
        <v>15412</v>
      </c>
      <c r="K4878" s="1" t="s">
        <v>15432</v>
      </c>
      <c r="L4878">
        <f>ROUNDUP(IF(B4878&gt;$D$4,0,($D$4-B4878+1)/365),0)</f>
        <v>0</v>
      </c>
      <c r="M4878">
        <f>ROUNDUP(IF(B4878&gt;$D$5,0,($D$5-B4878+1)/365),0)</f>
        <v>1</v>
      </c>
      <c r="N4878" s="28">
        <f>IF(OR(L4878=1,M4878=1),IF(B4878+364&lt;=$D$5,(B4878+364-$D$4+1)/365,IF(B4878&gt;$D$4,($D$5-B4878+1)/365,$D$6/365)),0)</f>
        <v>0.10823931380010399</v>
      </c>
      <c r="O4878" s="28">
        <f>'Data &amp; Parameter'!$E$16*'Data &amp; Parameter'!$E$17*('Data &amp; Parameter'!$E$18+'Data &amp; Parameter'!$E$19)*'Data &amp; Parameter'!$E$20*'Data &amp; Parameter'!$E$37*N4878</f>
        <v>0.37631609382310077</v>
      </c>
      <c r="P4878">
        <f>ROUNDUP(IF(D4878&gt;$D$4,0,($D$4-D4878+1)/365),0)</f>
        <v>0</v>
      </c>
      <c r="Q4878">
        <f>ROUNDUP(IF(D4878&gt;$D$5,0,($D$5-D4878+1)/365),0)</f>
        <v>1</v>
      </c>
      <c r="R4878" s="28">
        <f>IF(OR(P4878=1,Q4878=1),IF(D4878+364&lt;=$D$5,(D4878+364-$D$4+1)/365,IF(D4878&gt;$D$4,($D$5-D4878+1)/365,$D$6/365)),0)</f>
        <v>0.10823642820903667</v>
      </c>
      <c r="S4878" s="28">
        <f>'Data &amp; Parameter'!$E$16*'Data &amp; Parameter'!$E$17*('Data &amp; Parameter'!$E$18+'Data &amp; Parameter'!$E$19)*'Data &amp; Parameter'!$E$20*'Data &amp; Parameter'!$E$37*R4878</f>
        <v>0.37630606147606621</v>
      </c>
      <c r="T4878" s="28">
        <f t="shared" si="76"/>
        <v>0.75262215529916698</v>
      </c>
    </row>
    <row r="4879" spans="1:20" ht="15.75" customHeight="1" x14ac:dyDescent="0.35">
      <c r="A4879">
        <v>4872</v>
      </c>
      <c r="B4879" s="76">
        <v>44262.502581018518</v>
      </c>
      <c r="C4879" s="1" t="s">
        <v>15433</v>
      </c>
      <c r="D4879" s="76">
        <v>44262.502951388888</v>
      </c>
      <c r="E4879" s="1" t="s">
        <v>15434</v>
      </c>
      <c r="F4879" s="1" t="s">
        <v>15435</v>
      </c>
      <c r="G4879" s="1" t="s">
        <v>123</v>
      </c>
      <c r="H4879" s="1" t="s">
        <v>124</v>
      </c>
      <c r="I4879" s="1" t="s">
        <v>125</v>
      </c>
      <c r="J4879" s="1" t="s">
        <v>15412</v>
      </c>
      <c r="K4879" s="1" t="s">
        <v>15432</v>
      </c>
      <c r="L4879">
        <f>ROUNDUP(IF(B4879&gt;$D$4,0,($D$4-B4879+1)/365),0)</f>
        <v>0</v>
      </c>
      <c r="M4879">
        <f>ROUNDUP(IF(B4879&gt;$D$5,0,($D$5-B4879+1)/365),0)</f>
        <v>1</v>
      </c>
      <c r="N4879" s="28">
        <f>IF(OR(L4879=1,M4879=1),IF(B4879+364&lt;=$D$5,(B4879+364-$D$4+1)/365,IF(B4879&gt;$D$4,($D$5-B4879+1)/365,$D$6/365)),0)</f>
        <v>0.10821210679858094</v>
      </c>
      <c r="O4879" s="28">
        <f>'Data &amp; Parameter'!$E$16*'Data &amp; Parameter'!$E$17*('Data &amp; Parameter'!$E$18+'Data &amp; Parameter'!$E$19)*'Data &amp; Parameter'!$E$20*'Data &amp; Parameter'!$E$37*N4879</f>
        <v>0.37622150312238084</v>
      </c>
      <c r="P4879">
        <f>ROUNDUP(IF(D4879&gt;$D$4,0,($D$4-D4879+1)/365),0)</f>
        <v>0</v>
      </c>
      <c r="Q4879">
        <f>ROUNDUP(IF(D4879&gt;$D$5,0,($D$5-D4879+1)/365),0)</f>
        <v>1</v>
      </c>
      <c r="R4879" s="28">
        <f>IF(OR(P4879=1,Q4879=1),IF(D4879+364&lt;=$D$5,(D4879+364-$D$4+1)/365,IF(D4879&gt;$D$4,($D$5-D4879+1)/365,$D$6/365)),0)</f>
        <v>0.10821109208523946</v>
      </c>
      <c r="S4879" s="28">
        <f>'Data &amp; Parameter'!$E$16*'Data &amp; Parameter'!$E$17*('Data &amp; Parameter'!$E$18+'Data &amp; Parameter'!$E$19)*'Data &amp; Parameter'!$E$20*'Data &amp; Parameter'!$E$37*R4879</f>
        <v>0.37621797526408607</v>
      </c>
      <c r="T4879" s="28">
        <f t="shared" si="76"/>
        <v>0.75243947838646696</v>
      </c>
    </row>
    <row r="4880" spans="1:20" ht="15.75" customHeight="1" x14ac:dyDescent="0.35">
      <c r="A4880">
        <v>4873</v>
      </c>
      <c r="B4880" s="76">
        <v>44262.542499999996</v>
      </c>
      <c r="C4880" s="1" t="s">
        <v>15436</v>
      </c>
      <c r="D4880" s="76">
        <v>44262.543761574074</v>
      </c>
      <c r="E4880" s="1" t="s">
        <v>15437</v>
      </c>
      <c r="F4880" s="1" t="s">
        <v>15438</v>
      </c>
      <c r="G4880" s="1" t="s">
        <v>123</v>
      </c>
      <c r="H4880" s="1" t="s">
        <v>124</v>
      </c>
      <c r="I4880" s="1" t="s">
        <v>125</v>
      </c>
      <c r="J4880" s="1" t="s">
        <v>9415</v>
      </c>
      <c r="K4880" s="1" t="s">
        <v>15439</v>
      </c>
      <c r="L4880">
        <f>ROUNDUP(IF(B4880&gt;$D$4,0,($D$4-B4880+1)/365),0)</f>
        <v>0</v>
      </c>
      <c r="M4880">
        <f>ROUNDUP(IF(B4880&gt;$D$5,0,($D$5-B4880+1)/365),0)</f>
        <v>1</v>
      </c>
      <c r="N4880" s="28">
        <f>IF(OR(L4880=1,M4880=1),IF(B4880+364&lt;=$D$5,(B4880+364-$D$4+1)/365,IF(B4880&gt;$D$4,($D$5-B4880+1)/365,$D$6/365)),0)</f>
        <v>0.10810273972603857</v>
      </c>
      <c r="O4880" s="28">
        <f>'Data &amp; Parameter'!$E$16*'Data &amp; Parameter'!$E$17*('Data &amp; Parameter'!$E$18+'Data &amp; Parameter'!$E$19)*'Data &amp; Parameter'!$E$20*'Data &amp; Parameter'!$E$37*N4880</f>
        <v>0.37584126614482555</v>
      </c>
      <c r="P4880">
        <f>ROUNDUP(IF(D4880&gt;$D$4,0,($D$4-D4880+1)/365),0)</f>
        <v>0</v>
      </c>
      <c r="Q4880">
        <f>ROUNDUP(IF(D4880&gt;$D$5,0,($D$5-D4880+1)/365),0)</f>
        <v>1</v>
      </c>
      <c r="R4880" s="28">
        <f>IF(OR(P4880=1,Q4880=1),IF(D4880+364&lt;=$D$5,(D4880+364-$D$4+1)/365,IF(D4880&gt;$D$4,($D$5-D4880+1)/365,$D$6/365)),0)</f>
        <v>0.10809928335870173</v>
      </c>
      <c r="S4880" s="28">
        <f>'Data &amp; Parameter'!$E$16*'Data &amp; Parameter'!$E$17*('Data &amp; Parameter'!$E$18+'Data &amp; Parameter'!$E$19)*'Data &amp; Parameter'!$E$20*'Data &amp; Parameter'!$E$37*R4880</f>
        <v>0.37582924937744822</v>
      </c>
      <c r="T4880" s="28">
        <f t="shared" si="76"/>
        <v>0.75167051552227382</v>
      </c>
    </row>
    <row r="4881" spans="1:20" ht="15.75" customHeight="1" x14ac:dyDescent="0.35">
      <c r="A4881">
        <v>4874</v>
      </c>
      <c r="B4881" s="76">
        <v>44262.54552083333</v>
      </c>
      <c r="C4881" s="1" t="s">
        <v>15440</v>
      </c>
      <c r="D4881" s="76">
        <v>44262.545960648145</v>
      </c>
      <c r="E4881" s="1" t="s">
        <v>15441</v>
      </c>
      <c r="F4881" s="1" t="s">
        <v>15442</v>
      </c>
      <c r="G4881" s="1" t="s">
        <v>123</v>
      </c>
      <c r="H4881" s="1" t="s">
        <v>124</v>
      </c>
      <c r="I4881" s="1" t="s">
        <v>125</v>
      </c>
      <c r="J4881" s="1" t="s">
        <v>9415</v>
      </c>
      <c r="K4881" s="1" t="s">
        <v>9415</v>
      </c>
      <c r="L4881">
        <f>ROUNDUP(IF(B4881&gt;$D$4,0,($D$4-B4881+1)/365),0)</f>
        <v>0</v>
      </c>
      <c r="M4881">
        <f>ROUNDUP(IF(B4881&gt;$D$5,0,($D$5-B4881+1)/365),0)</f>
        <v>1</v>
      </c>
      <c r="N4881" s="28">
        <f>IF(OR(L4881=1,M4881=1),IF(B4881+364&lt;=$D$5,(B4881+364-$D$4+1)/365,IF(B4881&gt;$D$4,($D$5-B4881+1)/365,$D$6/365)),0)</f>
        <v>0.10809446347032974</v>
      </c>
      <c r="O4881" s="28">
        <f>'Data &amp; Parameter'!$E$16*'Data &amp; Parameter'!$E$17*('Data &amp; Parameter'!$E$18+'Data &amp; Parameter'!$E$19)*'Data &amp; Parameter'!$E$20*'Data &amp; Parameter'!$E$37*N4881</f>
        <v>0.37581249205054795</v>
      </c>
      <c r="P4881">
        <f>ROUNDUP(IF(D4881&gt;$D$4,0,($D$4-D4881+1)/365),0)</f>
        <v>0</v>
      </c>
      <c r="Q4881">
        <f>ROUNDUP(IF(D4881&gt;$D$5,0,($D$5-D4881+1)/365),0)</f>
        <v>1</v>
      </c>
      <c r="R4881" s="28">
        <f>IF(OR(P4881=1,Q4881=1),IF(D4881+364&lt;=$D$5,(D4881+364-$D$4+1)/365,IF(D4881&gt;$D$4,($D$5-D4881+1)/365,$D$6/365)),0)</f>
        <v>0.10809325849823176</v>
      </c>
      <c r="S4881" s="28">
        <f>'Data &amp; Parameter'!$E$16*'Data &amp; Parameter'!$E$17*('Data &amp; Parameter'!$E$18+'Data &amp; Parameter'!$E$19)*'Data &amp; Parameter'!$E$20*'Data &amp; Parameter'!$E$37*R4881</f>
        <v>0.37580830271880555</v>
      </c>
      <c r="T4881" s="28">
        <f t="shared" si="76"/>
        <v>0.75162079476935351</v>
      </c>
    </row>
    <row r="4882" spans="1:20" ht="15.75" customHeight="1" x14ac:dyDescent="0.35">
      <c r="A4882">
        <v>4875</v>
      </c>
      <c r="B4882" s="76">
        <v>44262.54822916667</v>
      </c>
      <c r="C4882" s="1" t="s">
        <v>15443</v>
      </c>
      <c r="D4882" s="76">
        <v>44262.549479166672</v>
      </c>
      <c r="E4882" s="1" t="s">
        <v>15444</v>
      </c>
      <c r="F4882" s="1" t="s">
        <v>15445</v>
      </c>
      <c r="G4882" s="1" t="s">
        <v>123</v>
      </c>
      <c r="H4882" s="1" t="s">
        <v>124</v>
      </c>
      <c r="I4882" s="1" t="s">
        <v>125</v>
      </c>
      <c r="J4882" s="1" t="s">
        <v>9415</v>
      </c>
      <c r="K4882" s="1" t="s">
        <v>9415</v>
      </c>
      <c r="L4882">
        <f>ROUNDUP(IF(B4882&gt;$D$4,0,($D$4-B4882+1)/365),0)</f>
        <v>0</v>
      </c>
      <c r="M4882">
        <f>ROUNDUP(IF(B4882&gt;$D$5,0,($D$5-B4882+1)/365),0)</f>
        <v>1</v>
      </c>
      <c r="N4882" s="28">
        <f>IF(OR(L4882=1,M4882=1),IF(B4882+364&lt;=$D$5,(B4882+364-$D$4+1)/365,IF(B4882&gt;$D$4,($D$5-B4882+1)/365,$D$6/365)),0)</f>
        <v>0.10808704337898534</v>
      </c>
      <c r="O4882" s="28">
        <f>'Data &amp; Parameter'!$E$16*'Data &amp; Parameter'!$E$17*('Data &amp; Parameter'!$E$18+'Data &amp; Parameter'!$E$19)*'Data &amp; Parameter'!$E$20*'Data &amp; Parameter'!$E$37*N4882</f>
        <v>0.37578669458664593</v>
      </c>
      <c r="P4882">
        <f>ROUNDUP(IF(D4882&gt;$D$4,0,($D$4-D4882+1)/365),0)</f>
        <v>0</v>
      </c>
      <c r="Q4882">
        <f>ROUNDUP(IF(D4882&gt;$D$5,0,($D$5-D4882+1)/365),0)</f>
        <v>1</v>
      </c>
      <c r="R4882" s="28">
        <f>IF(OR(P4882=1,Q4882=1),IF(D4882+364&lt;=$D$5,(D4882+364-$D$4+1)/365,IF(D4882&gt;$D$4,($D$5-D4882+1)/365,$D$6/365)),0)</f>
        <v>0.10808361872144789</v>
      </c>
      <c r="S4882" s="28">
        <f>'Data &amp; Parameter'!$E$16*'Data &amp; Parameter'!$E$17*('Data &amp; Parameter'!$E$18+'Data &amp; Parameter'!$E$19)*'Data &amp; Parameter'!$E$20*'Data &amp; Parameter'!$E$37*R4882</f>
        <v>0.37577478806486631</v>
      </c>
      <c r="T4882" s="28">
        <f t="shared" si="76"/>
        <v>0.75156148265151224</v>
      </c>
    </row>
    <row r="4883" spans="1:20" ht="15.75" customHeight="1" x14ac:dyDescent="0.35">
      <c r="A4883">
        <v>4876</v>
      </c>
      <c r="B4883" s="76">
        <v>44262.551481481481</v>
      </c>
      <c r="C4883" s="1" t="s">
        <v>15446</v>
      </c>
      <c r="D4883" s="76">
        <v>44262.553217592591</v>
      </c>
      <c r="E4883" s="1" t="s">
        <v>15447</v>
      </c>
      <c r="F4883" s="1" t="s">
        <v>15448</v>
      </c>
      <c r="G4883" s="1" t="s">
        <v>123</v>
      </c>
      <c r="H4883" s="1" t="s">
        <v>124</v>
      </c>
      <c r="I4883" s="1" t="s">
        <v>125</v>
      </c>
      <c r="J4883" s="1" t="s">
        <v>9415</v>
      </c>
      <c r="K4883" s="1" t="s">
        <v>9415</v>
      </c>
      <c r="L4883">
        <f>ROUNDUP(IF(B4883&gt;$D$4,0,($D$4-B4883+1)/365),0)</f>
        <v>0</v>
      </c>
      <c r="M4883">
        <f>ROUNDUP(IF(B4883&gt;$D$5,0,($D$5-B4883+1)/365),0)</f>
        <v>1</v>
      </c>
      <c r="N4883" s="28">
        <f>IF(OR(L4883=1,M4883=1),IF(B4883+364&lt;=$D$5,(B4883+364-$D$4+1)/365,IF(B4883&gt;$D$4,($D$5-B4883+1)/365,$D$6/365)),0)</f>
        <v>0.10807813292744806</v>
      </c>
      <c r="O4883" s="28">
        <f>'Data &amp; Parameter'!$E$16*'Data &amp; Parameter'!$E$17*('Data &amp; Parameter'!$E$18+'Data &amp; Parameter'!$E$19)*'Data &amp; Parameter'!$E$20*'Data &amp; Parameter'!$E$37*N4883</f>
        <v>0.37575571558096876</v>
      </c>
      <c r="P4883">
        <f>ROUNDUP(IF(D4883&gt;$D$4,0,($D$4-D4883+1)/365),0)</f>
        <v>0</v>
      </c>
      <c r="Q4883">
        <f>ROUNDUP(IF(D4883&gt;$D$5,0,($D$5-D4883+1)/365),0)</f>
        <v>1</v>
      </c>
      <c r="R4883" s="28">
        <f>IF(OR(P4883=1,Q4883=1),IF(D4883+364&lt;=$D$5,(D4883+364-$D$4+1)/365,IF(D4883&gt;$D$4,($D$5-D4883+1)/365,$D$6/365)),0)</f>
        <v>0.10807337645865492</v>
      </c>
      <c r="S4883" s="28">
        <f>'Data &amp; Parameter'!$E$16*'Data &amp; Parameter'!$E$17*('Data &amp; Parameter'!$E$18+'Data &amp; Parameter'!$E$19)*'Data &amp; Parameter'!$E$20*'Data &amp; Parameter'!$E$37*R4883</f>
        <v>0.37573917874519452</v>
      </c>
      <c r="T4883" s="28">
        <f t="shared" si="76"/>
        <v>0.75149489432616323</v>
      </c>
    </row>
    <row r="4884" spans="1:20" ht="15.75" customHeight="1" x14ac:dyDescent="0.35">
      <c r="A4884">
        <v>4877</v>
      </c>
      <c r="B4884" s="76">
        <v>44262.555972222224</v>
      </c>
      <c r="C4884" s="1" t="s">
        <v>15449</v>
      </c>
      <c r="D4884" s="76">
        <v>44262.556400462963</v>
      </c>
      <c r="E4884" s="1" t="s">
        <v>15450</v>
      </c>
      <c r="F4884" s="1" t="s">
        <v>15451</v>
      </c>
      <c r="G4884" s="1" t="s">
        <v>123</v>
      </c>
      <c r="H4884" s="1" t="s">
        <v>124</v>
      </c>
      <c r="I4884" s="1" t="s">
        <v>125</v>
      </c>
      <c r="J4884" s="1" t="s">
        <v>9415</v>
      </c>
      <c r="K4884" s="1" t="s">
        <v>9415</v>
      </c>
      <c r="L4884">
        <f>ROUNDUP(IF(B4884&gt;$D$4,0,($D$4-B4884+1)/365),0)</f>
        <v>0</v>
      </c>
      <c r="M4884">
        <f>ROUNDUP(IF(B4884&gt;$D$5,0,($D$5-B4884+1)/365),0)</f>
        <v>1</v>
      </c>
      <c r="N4884" s="28">
        <f>IF(OR(L4884=1,M4884=1),IF(B4884+364&lt;=$D$5,(B4884+364-$D$4+1)/365,IF(B4884&gt;$D$4,($D$5-B4884+1)/365,$D$6/365)),0)</f>
        <v>0.1080658295281528</v>
      </c>
      <c r="O4884" s="28">
        <f>'Data &amp; Parameter'!$E$16*'Data &amp; Parameter'!$E$17*('Data &amp; Parameter'!$E$18+'Data &amp; Parameter'!$E$19)*'Data &amp; Parameter'!$E$20*'Data &amp; Parameter'!$E$37*N4884</f>
        <v>0.37571294029904034</v>
      </c>
      <c r="P4884">
        <f>ROUNDUP(IF(D4884&gt;$D$4,0,($D$4-D4884+1)/365),0)</f>
        <v>0</v>
      </c>
      <c r="Q4884">
        <f>ROUNDUP(IF(D4884&gt;$D$5,0,($D$5-D4884+1)/365),0)</f>
        <v>1</v>
      </c>
      <c r="R4884" s="28">
        <f>IF(OR(P4884=1,Q4884=1),IF(D4884+364&lt;=$D$5,(D4884+364-$D$4+1)/365,IF(D4884&gt;$D$4,($D$5-D4884+1)/365,$D$6/365)),0)</f>
        <v>0.10806465626585422</v>
      </c>
      <c r="S4884" s="28">
        <f>'Data &amp; Parameter'!$E$16*'Data &amp; Parameter'!$E$17*('Data &amp; Parameter'!$E$18+'Data &amp; Parameter'!$E$19)*'Data &amp; Parameter'!$E$20*'Data &amp; Parameter'!$E$37*R4884</f>
        <v>0.37570886121289565</v>
      </c>
      <c r="T4884" s="28">
        <f t="shared" si="76"/>
        <v>0.75142180151193605</v>
      </c>
    </row>
    <row r="4885" spans="1:20" ht="15.75" customHeight="1" x14ac:dyDescent="0.35">
      <c r="A4885">
        <v>4878</v>
      </c>
      <c r="B4885" s="76">
        <v>44262.561076388884</v>
      </c>
      <c r="C4885" s="1" t="s">
        <v>15452</v>
      </c>
      <c r="D4885" s="76">
        <v>44262.561585648145</v>
      </c>
      <c r="E4885" s="1" t="s">
        <v>15453</v>
      </c>
      <c r="F4885" s="1" t="s">
        <v>15454</v>
      </c>
      <c r="G4885" s="1" t="s">
        <v>123</v>
      </c>
      <c r="H4885" s="1" t="s">
        <v>124</v>
      </c>
      <c r="I4885" s="1" t="s">
        <v>125</v>
      </c>
      <c r="J4885" s="1" t="s">
        <v>9667</v>
      </c>
      <c r="K4885" s="1" t="s">
        <v>9580</v>
      </c>
      <c r="L4885">
        <f>ROUNDUP(IF(B4885&gt;$D$4,0,($D$4-B4885+1)/365),0)</f>
        <v>0</v>
      </c>
      <c r="M4885">
        <f>ROUNDUP(IF(B4885&gt;$D$5,0,($D$5-B4885+1)/365),0)</f>
        <v>1</v>
      </c>
      <c r="N4885" s="28">
        <f>IF(OR(L4885=1,M4885=1),IF(B4885+364&lt;=$D$5,(B4885+364-$D$4+1)/365,IF(B4885&gt;$D$4,($D$5-B4885+1)/365,$D$6/365)),0)</f>
        <v>0.10805184550990816</v>
      </c>
      <c r="O4885" s="28">
        <f>'Data &amp; Parameter'!$E$16*'Data &amp; Parameter'!$E$17*('Data &amp; Parameter'!$E$18+'Data &amp; Parameter'!$E$19)*'Data &amp; Parameter'!$E$20*'Data &amp; Parameter'!$E$37*N4885</f>
        <v>0.37566432200188915</v>
      </c>
      <c r="P4885">
        <f>ROUNDUP(IF(D4885&gt;$D$4,0,($D$4-D4885+1)/365),0)</f>
        <v>0</v>
      </c>
      <c r="Q4885">
        <f>ROUNDUP(IF(D4885&gt;$D$5,0,($D$5-D4885+1)/365),0)</f>
        <v>1</v>
      </c>
      <c r="R4885" s="28">
        <f>IF(OR(P4885=1,Q4885=1),IF(D4885+364&lt;=$D$5,(D4885+364-$D$4+1)/365,IF(D4885&gt;$D$4,($D$5-D4885+1)/365,$D$6/365)),0)</f>
        <v>0.10805045027905368</v>
      </c>
      <c r="S4885" s="28">
        <f>'Data &amp; Parameter'!$E$16*'Data &amp; Parameter'!$E$17*('Data &amp; Parameter'!$E$18+'Data &amp; Parameter'!$E$19)*'Data &amp; Parameter'!$E$20*'Data &amp; Parameter'!$E$37*R4885</f>
        <v>0.37565947119669918</v>
      </c>
      <c r="T4885" s="28">
        <f t="shared" si="76"/>
        <v>0.75132379319858833</v>
      </c>
    </row>
    <row r="4886" spans="1:20" ht="15.75" customHeight="1" x14ac:dyDescent="0.35">
      <c r="A4886">
        <v>4879</v>
      </c>
      <c r="B4886" s="76">
        <v>44262.582835648151</v>
      </c>
      <c r="C4886" s="1" t="s">
        <v>15455</v>
      </c>
      <c r="D4886" s="76">
        <v>44262.583252314813</v>
      </c>
      <c r="E4886" s="1" t="s">
        <v>15456</v>
      </c>
      <c r="F4886" s="1" t="s">
        <v>15457</v>
      </c>
      <c r="G4886" s="1" t="s">
        <v>123</v>
      </c>
      <c r="H4886" s="1" t="s">
        <v>124</v>
      </c>
      <c r="I4886" s="1" t="s">
        <v>125</v>
      </c>
      <c r="J4886" s="1" t="s">
        <v>9364</v>
      </c>
      <c r="K4886" s="1" t="s">
        <v>15311</v>
      </c>
      <c r="L4886">
        <f>ROUNDUP(IF(B4886&gt;$D$4,0,($D$4-B4886+1)/365),0)</f>
        <v>0</v>
      </c>
      <c r="M4886">
        <f>ROUNDUP(IF(B4886&gt;$D$5,0,($D$5-B4886+1)/365),0)</f>
        <v>1</v>
      </c>
      <c r="N4886" s="28">
        <f>IF(OR(L4886=1,M4886=1),IF(B4886+364&lt;=$D$5,(B4886+364-$D$4+1)/365,IF(B4886&gt;$D$4,($D$5-B4886+1)/365,$D$6/365)),0)</f>
        <v>0.10799223110095713</v>
      </c>
      <c r="O4886" s="28">
        <f>'Data &amp; Parameter'!$E$16*'Data &amp; Parameter'!$E$17*('Data &amp; Parameter'!$E$18+'Data &amp; Parameter'!$E$19)*'Data &amp; Parameter'!$E$20*'Data &amp; Parameter'!$E$37*N4886</f>
        <v>0.3754570603265846</v>
      </c>
      <c r="P4886">
        <f>ROUNDUP(IF(D4886&gt;$D$4,0,($D$4-D4886+1)/365),0)</f>
        <v>0</v>
      </c>
      <c r="Q4886">
        <f>ROUNDUP(IF(D4886&gt;$D$5,0,($D$5-D4886+1)/365),0)</f>
        <v>1</v>
      </c>
      <c r="R4886" s="28">
        <f>IF(OR(P4886=1,Q4886=1),IF(D4886+364&lt;=$D$5,(D4886+364-$D$4+1)/365,IF(D4886&gt;$D$4,($D$5-D4886+1)/365,$D$6/365)),0)</f>
        <v>0.10799108954845793</v>
      </c>
      <c r="S4886" s="28">
        <f>'Data &amp; Parameter'!$E$16*'Data &amp; Parameter'!$E$17*('Data &amp; Parameter'!$E$18+'Data &amp; Parameter'!$E$19)*'Data &amp; Parameter'!$E$20*'Data &amp; Parameter'!$E$37*R4886</f>
        <v>0.37545309148603756</v>
      </c>
      <c r="T4886" s="28">
        <f t="shared" si="76"/>
        <v>0.75091015181262222</v>
      </c>
    </row>
    <row r="4887" spans="1:20" ht="15.75" customHeight="1" x14ac:dyDescent="0.35">
      <c r="A4887">
        <v>4880</v>
      </c>
      <c r="B4887" s="76">
        <v>44262.59202546296</v>
      </c>
      <c r="C4887" s="1" t="s">
        <v>15458</v>
      </c>
      <c r="D4887" s="76">
        <v>44262.592488425929</v>
      </c>
      <c r="E4887" s="1" t="s">
        <v>15459</v>
      </c>
      <c r="F4887" s="1" t="s">
        <v>15460</v>
      </c>
      <c r="G4887" s="1" t="s">
        <v>123</v>
      </c>
      <c r="H4887" s="1" t="s">
        <v>124</v>
      </c>
      <c r="I4887" s="1" t="s">
        <v>125</v>
      </c>
      <c r="J4887" s="1" t="s">
        <v>9364</v>
      </c>
      <c r="K4887" s="1" t="s">
        <v>15311</v>
      </c>
      <c r="L4887">
        <f>ROUNDUP(IF(B4887&gt;$D$4,0,($D$4-B4887+1)/365),0)</f>
        <v>0</v>
      </c>
      <c r="M4887">
        <f>ROUNDUP(IF(B4887&gt;$D$5,0,($D$5-B4887+1)/365),0)</f>
        <v>1</v>
      </c>
      <c r="N4887" s="28">
        <f>IF(OR(L4887=1,M4887=1),IF(B4887+364&lt;=$D$5,(B4887+364-$D$4+1)/365,IF(B4887&gt;$D$4,($D$5-B4887+1)/365,$D$6/365)),0)</f>
        <v>0.10796705352613696</v>
      </c>
      <c r="O4887" s="28">
        <f>'Data &amp; Parameter'!$E$16*'Data &amp; Parameter'!$E$17*('Data &amp; Parameter'!$E$18+'Data &amp; Parameter'!$E$19)*'Data &amp; Parameter'!$E$20*'Data &amp; Parameter'!$E$37*N4887</f>
        <v>0.3753695253425236</v>
      </c>
      <c r="P4887">
        <f>ROUNDUP(IF(D4887&gt;$D$4,0,($D$4-D4887+1)/365),0)</f>
        <v>0</v>
      </c>
      <c r="Q4887">
        <f>ROUNDUP(IF(D4887&gt;$D$5,0,($D$5-D4887+1)/365),0)</f>
        <v>1</v>
      </c>
      <c r="R4887" s="28">
        <f>IF(OR(P4887=1,Q4887=1),IF(D4887+364&lt;=$D$5,(D4887+364-$D$4+1)/365,IF(D4887&gt;$D$4,($D$5-D4887+1)/365,$D$6/365)),0)</f>
        <v>0.10796578513444019</v>
      </c>
      <c r="S4887" s="28">
        <f>'Data &amp; Parameter'!$E$16*'Data &amp; Parameter'!$E$17*('Data &amp; Parameter'!$E$18+'Data &amp; Parameter'!$E$19)*'Data &amp; Parameter'!$E$20*'Data &amp; Parameter'!$E$37*R4887</f>
        <v>0.37536511551958579</v>
      </c>
      <c r="T4887" s="28">
        <f t="shared" si="76"/>
        <v>0.75073464086210939</v>
      </c>
    </row>
    <row r="4888" spans="1:20" ht="15.75" customHeight="1" x14ac:dyDescent="0.35">
      <c r="A4888">
        <v>4881</v>
      </c>
      <c r="B4888" s="76">
        <v>44262.599259259259</v>
      </c>
      <c r="C4888" s="1" t="s">
        <v>15461</v>
      </c>
      <c r="D4888" s="76">
        <v>44262.599675925929</v>
      </c>
      <c r="E4888" s="1" t="s">
        <v>15462</v>
      </c>
      <c r="F4888" s="1" t="s">
        <v>15463</v>
      </c>
      <c r="G4888" s="1" t="s">
        <v>123</v>
      </c>
      <c r="H4888" s="1" t="s">
        <v>124</v>
      </c>
      <c r="I4888" s="1" t="s">
        <v>125</v>
      </c>
      <c r="J4888" s="1" t="s">
        <v>9364</v>
      </c>
      <c r="K4888" s="1" t="s">
        <v>9364</v>
      </c>
      <c r="L4888">
        <f>ROUNDUP(IF(B4888&gt;$D$4,0,($D$4-B4888+1)/365),0)</f>
        <v>0</v>
      </c>
      <c r="M4888">
        <f>ROUNDUP(IF(B4888&gt;$D$5,0,($D$5-B4888+1)/365),0)</f>
        <v>1</v>
      </c>
      <c r="N4888" s="28">
        <f>IF(OR(L4888=1,M4888=1),IF(B4888+364&lt;=$D$5,(B4888+364-$D$4+1)/365,IF(B4888&gt;$D$4,($D$5-B4888+1)/365,$D$6/365)),0)</f>
        <v>0.10794723490613899</v>
      </c>
      <c r="O4888" s="28">
        <f>'Data &amp; Parameter'!$E$16*'Data &amp; Parameter'!$E$17*('Data &amp; Parameter'!$E$18+'Data &amp; Parameter'!$E$19)*'Data &amp; Parameter'!$E$20*'Data &amp; Parameter'!$E$37*N4888</f>
        <v>0.37530062186003871</v>
      </c>
      <c r="P4888">
        <f>ROUNDUP(IF(D4888&gt;$D$4,0,($D$4-D4888+1)/365),0)</f>
        <v>0</v>
      </c>
      <c r="Q4888">
        <f>ROUNDUP(IF(D4888&gt;$D$5,0,($D$5-D4888+1)/365),0)</f>
        <v>1</v>
      </c>
      <c r="R4888" s="28">
        <f>IF(OR(P4888=1,Q4888=1),IF(D4888+364&lt;=$D$5,(D4888+364-$D$4+1)/365,IF(D4888&gt;$D$4,($D$5-D4888+1)/365,$D$6/365)),0)</f>
        <v>0.10794609335361986</v>
      </c>
      <c r="S4888" s="28">
        <f>'Data &amp; Parameter'!$E$16*'Data &amp; Parameter'!$E$17*('Data &amp; Parameter'!$E$18+'Data &amp; Parameter'!$E$19)*'Data &amp; Parameter'!$E$20*'Data &amp; Parameter'!$E$37*R4888</f>
        <v>0.37529665301942239</v>
      </c>
      <c r="T4888" s="28">
        <f t="shared" si="76"/>
        <v>0.75059727487946115</v>
      </c>
    </row>
    <row r="4889" spans="1:20" ht="15.75" customHeight="1" x14ac:dyDescent="0.35">
      <c r="A4889">
        <v>4882</v>
      </c>
      <c r="B4889" s="76">
        <v>44262.606805555552</v>
      </c>
      <c r="C4889" s="1" t="s">
        <v>15464</v>
      </c>
      <c r="D4889" s="76">
        <v>44262.607986111107</v>
      </c>
      <c r="E4889" s="1" t="s">
        <v>15465</v>
      </c>
      <c r="F4889" s="1" t="s">
        <v>15466</v>
      </c>
      <c r="G4889" s="1" t="s">
        <v>123</v>
      </c>
      <c r="H4889" s="1" t="s">
        <v>3942</v>
      </c>
      <c r="I4889" s="1" t="s">
        <v>125</v>
      </c>
      <c r="J4889" s="1" t="s">
        <v>10684</v>
      </c>
      <c r="K4889" s="1" t="s">
        <v>10684</v>
      </c>
      <c r="L4889">
        <f>ROUNDUP(IF(B4889&gt;$D$4,0,($D$4-B4889+1)/365),0)</f>
        <v>0</v>
      </c>
      <c r="M4889">
        <f>ROUNDUP(IF(B4889&gt;$D$5,0,($D$5-B4889+1)/365),0)</f>
        <v>1</v>
      </c>
      <c r="N4889" s="28">
        <f>IF(OR(L4889=1,M4889=1),IF(B4889+364&lt;=$D$5,(B4889+364-$D$4+1)/365,IF(B4889&gt;$D$4,($D$5-B4889+1)/365,$D$6/365)),0)</f>
        <v>0.10792656012177659</v>
      </c>
      <c r="O4889" s="28">
        <f>'Data &amp; Parameter'!$E$16*'Data &amp; Parameter'!$E$17*('Data &amp; Parameter'!$E$18+'Data &amp; Parameter'!$E$19)*'Data &amp; Parameter'!$E$20*'Data &amp; Parameter'!$E$37*N4889</f>
        <v>0.37522874174717824</v>
      </c>
      <c r="P4889">
        <f>ROUNDUP(IF(D4889&gt;$D$4,0,($D$4-D4889+1)/365),0)</f>
        <v>0</v>
      </c>
      <c r="Q4889">
        <f>ROUNDUP(IF(D4889&gt;$D$5,0,($D$5-D4889+1)/365),0)</f>
        <v>1</v>
      </c>
      <c r="R4889" s="28">
        <f>IF(OR(P4889=1,Q4889=1),IF(D4889+364&lt;=$D$5,(D4889+364-$D$4+1)/365,IF(D4889&gt;$D$4,($D$5-D4889+1)/365,$D$6/365)),0)</f>
        <v>0.10792332572299566</v>
      </c>
      <c r="S4889" s="28">
        <f>'Data &amp; Parameter'!$E$16*'Data &amp; Parameter'!$E$17*('Data &amp; Parameter'!$E$18+'Data &amp; Parameter'!$E$19)*'Data &amp; Parameter'!$E$20*'Data &amp; Parameter'!$E$37*R4889</f>
        <v>0.37521749669884624</v>
      </c>
      <c r="T4889" s="28">
        <f t="shared" si="76"/>
        <v>0.75044623844602443</v>
      </c>
    </row>
    <row r="4890" spans="1:20" ht="15.75" customHeight="1" x14ac:dyDescent="0.35">
      <c r="A4890">
        <v>4883</v>
      </c>
      <c r="B4890" s="76">
        <v>44262.608622685184</v>
      </c>
      <c r="C4890" s="1" t="s">
        <v>15467</v>
      </c>
      <c r="D4890" s="76">
        <v>44262.60936342593</v>
      </c>
      <c r="E4890" s="1" t="s">
        <v>15468</v>
      </c>
      <c r="F4890" s="1" t="s">
        <v>15469</v>
      </c>
      <c r="G4890" s="1" t="s">
        <v>123</v>
      </c>
      <c r="H4890" s="1" t="s">
        <v>124</v>
      </c>
      <c r="I4890" s="1" t="s">
        <v>125</v>
      </c>
      <c r="J4890" s="1" t="s">
        <v>9364</v>
      </c>
      <c r="K4890" s="1" t="s">
        <v>15470</v>
      </c>
      <c r="L4890">
        <f>ROUNDUP(IF(B4890&gt;$D$4,0,($D$4-B4890+1)/365),0)</f>
        <v>0</v>
      </c>
      <c r="M4890">
        <f>ROUNDUP(IF(B4890&gt;$D$5,0,($D$5-B4890+1)/365),0)</f>
        <v>1</v>
      </c>
      <c r="N4890" s="28">
        <f>IF(OR(L4890=1,M4890=1),IF(B4890+364&lt;=$D$5,(B4890+364-$D$4+1)/365,IF(B4890&gt;$D$4,($D$5-B4890+1)/365,$D$6/365)),0)</f>
        <v>0.10792158168442754</v>
      </c>
      <c r="O4890" s="28">
        <f>'Data &amp; Parameter'!$E$16*'Data &amp; Parameter'!$E$17*('Data &amp; Parameter'!$E$18+'Data &amp; Parameter'!$E$19)*'Data &amp; Parameter'!$E$20*'Data &amp; Parameter'!$E$37*N4890</f>
        <v>0.37521143319235872</v>
      </c>
      <c r="P4890">
        <f>ROUNDUP(IF(D4890&gt;$D$4,0,($D$4-D4890+1)/365),0)</f>
        <v>0</v>
      </c>
      <c r="Q4890">
        <f>ROUNDUP(IF(D4890&gt;$D$5,0,($D$5-D4890+1)/365),0)</f>
        <v>1</v>
      </c>
      <c r="R4890" s="28">
        <f>IF(OR(P4890=1,Q4890=1),IF(D4890+364&lt;=$D$5,(D4890+364-$D$4+1)/365,IF(D4890&gt;$D$4,($D$5-D4890+1)/365,$D$6/365)),0)</f>
        <v>0.10791955225772466</v>
      </c>
      <c r="S4890" s="28">
        <f>'Data &amp; Parameter'!$E$16*'Data &amp; Parameter'!$E$17*('Data &amp; Parameter'!$E$18+'Data &amp; Parameter'!$E$19)*'Data &amp; Parameter'!$E$20*'Data &amp; Parameter'!$E$37*R4890</f>
        <v>0.37520437747569979</v>
      </c>
      <c r="T4890" s="28">
        <f t="shared" si="76"/>
        <v>0.75041581066805851</v>
      </c>
    </row>
    <row r="4891" spans="1:20" ht="15.75" customHeight="1" x14ac:dyDescent="0.35">
      <c r="A4891">
        <v>4884</v>
      </c>
      <c r="B4891" s="76">
        <v>44262.611412037033</v>
      </c>
      <c r="C4891" s="1" t="s">
        <v>15471</v>
      </c>
      <c r="D4891" s="76">
        <v>44262.612245370372</v>
      </c>
      <c r="E4891" s="1" t="s">
        <v>15472</v>
      </c>
      <c r="F4891" s="1" t="s">
        <v>15473</v>
      </c>
      <c r="G4891" s="1" t="s">
        <v>123</v>
      </c>
      <c r="H4891" s="1" t="s">
        <v>124</v>
      </c>
      <c r="I4891" s="1" t="s">
        <v>125</v>
      </c>
      <c r="J4891" s="1" t="s">
        <v>9364</v>
      </c>
      <c r="K4891" s="1" t="s">
        <v>15470</v>
      </c>
      <c r="L4891">
        <f>ROUNDUP(IF(B4891&gt;$D$4,0,($D$4-B4891+1)/365),0)</f>
        <v>0</v>
      </c>
      <c r="M4891">
        <f>ROUNDUP(IF(B4891&gt;$D$5,0,($D$5-B4891+1)/365),0)</f>
        <v>1</v>
      </c>
      <c r="N4891" s="28">
        <f>IF(OR(L4891=1,M4891=1),IF(B4891+364&lt;=$D$5,(B4891+364-$D$4+1)/365,IF(B4891&gt;$D$4,($D$5-B4891+1)/365,$D$6/365)),0)</f>
        <v>0.10791393962456711</v>
      </c>
      <c r="O4891" s="28">
        <f>'Data &amp; Parameter'!$E$16*'Data &amp; Parameter'!$E$17*('Data &amp; Parameter'!$E$18+'Data &amp; Parameter'!$E$19)*'Data &amp; Parameter'!$E$20*'Data &amp; Parameter'!$E$37*N4891</f>
        <v>0.37518486400955003</v>
      </c>
      <c r="P4891">
        <f>ROUNDUP(IF(D4891&gt;$D$4,0,($D$4-D4891+1)/365),0)</f>
        <v>0</v>
      </c>
      <c r="Q4891">
        <f>ROUNDUP(IF(D4891&gt;$D$5,0,($D$5-D4891+1)/365),0)</f>
        <v>1</v>
      </c>
      <c r="R4891" s="28">
        <f>IF(OR(P4891=1,Q4891=1),IF(D4891+364&lt;=$D$5,(D4891+364-$D$4+1)/365,IF(D4891&gt;$D$4,($D$5-D4891+1)/365,$D$6/365)),0)</f>
        <v>0.10791165651952886</v>
      </c>
      <c r="S4891" s="28">
        <f>'Data &amp; Parameter'!$E$16*'Data &amp; Parameter'!$E$17*('Data &amp; Parameter'!$E$18+'Data &amp; Parameter'!$E$19)*'Data &amp; Parameter'!$E$20*'Data &amp; Parameter'!$E$37*R4891</f>
        <v>0.37517692632831745</v>
      </c>
      <c r="T4891" s="28">
        <f t="shared" si="76"/>
        <v>0.75036179033786743</v>
      </c>
    </row>
    <row r="4892" spans="1:20" ht="15.75" customHeight="1" x14ac:dyDescent="0.35">
      <c r="A4892">
        <v>4885</v>
      </c>
      <c r="B4892" s="76">
        <v>44262.614895833336</v>
      </c>
      <c r="C4892" s="1" t="s">
        <v>15474</v>
      </c>
      <c r="D4892" s="76">
        <v>44262.615497685183</v>
      </c>
      <c r="E4892" s="1" t="s">
        <v>15475</v>
      </c>
      <c r="F4892" s="1" t="s">
        <v>15476</v>
      </c>
      <c r="G4892" s="1" t="s">
        <v>123</v>
      </c>
      <c r="H4892" s="1" t="s">
        <v>124</v>
      </c>
      <c r="I4892" s="1" t="s">
        <v>125</v>
      </c>
      <c r="J4892" s="1" t="s">
        <v>9364</v>
      </c>
      <c r="K4892" s="1" t="s">
        <v>15470</v>
      </c>
      <c r="L4892">
        <f>ROUNDUP(IF(B4892&gt;$D$4,0,($D$4-B4892+1)/365),0)</f>
        <v>0</v>
      </c>
      <c r="M4892">
        <f>ROUNDUP(IF(B4892&gt;$D$5,0,($D$5-B4892+1)/365),0)</f>
        <v>1</v>
      </c>
      <c r="N4892" s="28">
        <f>IF(OR(L4892=1,M4892=1),IF(B4892+364&lt;=$D$5,(B4892+364-$D$4+1)/365,IF(B4892&gt;$D$4,($D$5-B4892+1)/365,$D$6/365)),0)</f>
        <v>0.10790439497716151</v>
      </c>
      <c r="O4892" s="28">
        <f>'Data &amp; Parameter'!$E$16*'Data &amp; Parameter'!$E$17*('Data &amp; Parameter'!$E$18+'Data &amp; Parameter'!$E$19)*'Data &amp; Parameter'!$E$20*'Data &amp; Parameter'!$E$37*N4892</f>
        <v>0.37515168009233463</v>
      </c>
      <c r="P4892">
        <f>ROUNDUP(IF(D4892&gt;$D$4,0,($D$4-D4892+1)/365),0)</f>
        <v>0</v>
      </c>
      <c r="Q4892">
        <f>ROUNDUP(IF(D4892&gt;$D$5,0,($D$5-D4892+1)/365),0)</f>
        <v>1</v>
      </c>
      <c r="R4892" s="28">
        <f>IF(OR(P4892=1,Q4892=1),IF(D4892+364&lt;=$D$5,(D4892+364-$D$4+1)/365,IF(D4892&gt;$D$4,($D$5-D4892+1)/365,$D$6/365)),0)</f>
        <v>0.10790274606799158</v>
      </c>
      <c r="S4892" s="28">
        <f>'Data &amp; Parameter'!$E$16*'Data &amp; Parameter'!$E$17*('Data &amp; Parameter'!$E$18+'Data &amp; Parameter'!$E$19)*'Data &amp; Parameter'!$E$20*'Data &amp; Parameter'!$E$37*R4892</f>
        <v>0.37514594732264023</v>
      </c>
      <c r="T4892" s="28">
        <f t="shared" si="76"/>
        <v>0.75029762741497485</v>
      </c>
    </row>
    <row r="4893" spans="1:20" ht="15.75" customHeight="1" x14ac:dyDescent="0.35">
      <c r="A4893">
        <v>4886</v>
      </c>
      <c r="B4893" s="76">
        <v>44262.61787037037</v>
      </c>
      <c r="C4893" s="1" t="s">
        <v>15477</v>
      </c>
      <c r="D4893" s="76">
        <v>44262.618356481486</v>
      </c>
      <c r="E4893" s="1" t="s">
        <v>15478</v>
      </c>
      <c r="F4893" s="1" t="s">
        <v>15479</v>
      </c>
      <c r="G4893" s="1" t="s">
        <v>123</v>
      </c>
      <c r="H4893" s="1" t="s">
        <v>124</v>
      </c>
      <c r="I4893" s="1" t="s">
        <v>125</v>
      </c>
      <c r="J4893" s="1" t="s">
        <v>9415</v>
      </c>
      <c r="K4893" s="1" t="s">
        <v>15480</v>
      </c>
      <c r="L4893">
        <f>ROUNDUP(IF(B4893&gt;$D$4,0,($D$4-B4893+1)/365),0)</f>
        <v>0</v>
      </c>
      <c r="M4893">
        <f>ROUNDUP(IF(B4893&gt;$D$5,0,($D$5-B4893+1)/365),0)</f>
        <v>1</v>
      </c>
      <c r="N4893" s="28">
        <f>IF(OR(L4893=1,M4893=1),IF(B4893+364&lt;=$D$5,(B4893+364-$D$4+1)/365,IF(B4893&gt;$D$4,($D$5-B4893+1)/365,$D$6/365)),0)</f>
        <v>0.10789624556063034</v>
      </c>
      <c r="O4893" s="28">
        <f>'Data &amp; Parameter'!$E$16*'Data &amp; Parameter'!$E$17*('Data &amp; Parameter'!$E$18+'Data &amp; Parameter'!$E$19)*'Data &amp; Parameter'!$E$20*'Data &amp; Parameter'!$E$37*N4893</f>
        <v>0.37512334698037852</v>
      </c>
      <c r="P4893">
        <f>ROUNDUP(IF(D4893&gt;$D$4,0,($D$4-D4893+1)/365),0)</f>
        <v>0</v>
      </c>
      <c r="Q4893">
        <f>ROUNDUP(IF(D4893&gt;$D$5,0,($D$5-D4893+1)/365),0)</f>
        <v>1</v>
      </c>
      <c r="R4893" s="28">
        <f>IF(OR(P4893=1,Q4893=1),IF(D4893+364&lt;=$D$5,(D4893+364-$D$4+1)/365,IF(D4893&gt;$D$4,($D$5-D4893+1)/365,$D$6/365)),0)</f>
        <v>0.1078949137493547</v>
      </c>
      <c r="S4893" s="28">
        <f>'Data &amp; Parameter'!$E$16*'Data &amp; Parameter'!$E$17*('Data &amp; Parameter'!$E$18+'Data &amp; Parameter'!$E$19)*'Data &amp; Parameter'!$E$20*'Data &amp; Parameter'!$E$37*R4893</f>
        <v>0.37511871666631463</v>
      </c>
      <c r="T4893" s="28">
        <f t="shared" si="76"/>
        <v>0.7502420636466931</v>
      </c>
    </row>
    <row r="4894" spans="1:20" ht="15.75" customHeight="1" x14ac:dyDescent="0.35">
      <c r="A4894">
        <v>4887</v>
      </c>
      <c r="B4894" s="76">
        <v>44262.624351851853</v>
      </c>
      <c r="C4894" s="1" t="s">
        <v>15481</v>
      </c>
      <c r="D4894" s="76">
        <v>44262.62498842593</v>
      </c>
      <c r="E4894" s="1" t="s">
        <v>15482</v>
      </c>
      <c r="F4894" s="1" t="s">
        <v>15483</v>
      </c>
      <c r="G4894" s="1" t="s">
        <v>123</v>
      </c>
      <c r="H4894" s="1" t="s">
        <v>124</v>
      </c>
      <c r="I4894" s="1" t="s">
        <v>125</v>
      </c>
      <c r="J4894" s="1" t="s">
        <v>9364</v>
      </c>
      <c r="K4894" s="1" t="s">
        <v>15470</v>
      </c>
      <c r="L4894">
        <f>ROUNDUP(IF(B4894&gt;$D$4,0,($D$4-B4894+1)/365),0)</f>
        <v>0</v>
      </c>
      <c r="M4894">
        <f>ROUNDUP(IF(B4894&gt;$D$5,0,($D$5-B4894+1)/365),0)</f>
        <v>1</v>
      </c>
      <c r="N4894" s="28">
        <f>IF(OR(L4894=1,M4894=1),IF(B4894+364&lt;=$D$5,(B4894+364-$D$4+1)/365,IF(B4894&gt;$D$4,($D$5-B4894+1)/365,$D$6/365)),0)</f>
        <v>0.1078784880771147</v>
      </c>
      <c r="O4894" s="28">
        <f>'Data &amp; Parameter'!$E$16*'Data &amp; Parameter'!$E$17*('Data &amp; Parameter'!$E$18+'Data &amp; Parameter'!$E$19)*'Data &amp; Parameter'!$E$20*'Data &amp; Parameter'!$E$37*N4894</f>
        <v>0.37506160946008094</v>
      </c>
      <c r="P4894">
        <f>ROUNDUP(IF(D4894&gt;$D$4,0,($D$4-D4894+1)/365),0)</f>
        <v>0</v>
      </c>
      <c r="Q4894">
        <f>ROUNDUP(IF(D4894&gt;$D$5,0,($D$5-D4894+1)/365),0)</f>
        <v>1</v>
      </c>
      <c r="R4894" s="28">
        <f>IF(OR(P4894=1,Q4894=1),IF(D4894+364&lt;=$D$5,(D4894+364-$D$4+1)/365,IF(D4894&gt;$D$4,($D$5-D4894+1)/365,$D$6/365)),0)</f>
        <v>0.10787674403854658</v>
      </c>
      <c r="S4894" s="28">
        <f>'Data &amp; Parameter'!$E$16*'Data &amp; Parameter'!$E$17*('Data &amp; Parameter'!$E$18+'Data &amp; Parameter'!$E$19)*'Data &amp; Parameter'!$E$20*'Data &amp; Parameter'!$E$37*R4894</f>
        <v>0.37505554595359342</v>
      </c>
      <c r="T4894" s="28">
        <f t="shared" si="76"/>
        <v>0.7501171554136743</v>
      </c>
    </row>
    <row r="4895" spans="1:20" ht="15.75" customHeight="1" x14ac:dyDescent="0.35">
      <c r="A4895">
        <v>4888</v>
      </c>
      <c r="B4895" s="76">
        <v>44262.627129629633</v>
      </c>
      <c r="C4895" s="1" t="s">
        <v>15484</v>
      </c>
      <c r="D4895" s="76">
        <v>44262.627754629633</v>
      </c>
      <c r="E4895" s="1" t="s">
        <v>15485</v>
      </c>
      <c r="F4895" s="1" t="s">
        <v>15486</v>
      </c>
      <c r="G4895" s="1" t="s">
        <v>123</v>
      </c>
      <c r="H4895" s="1" t="s">
        <v>124</v>
      </c>
      <c r="I4895" s="1" t="s">
        <v>125</v>
      </c>
      <c r="J4895" s="1" t="s">
        <v>9364</v>
      </c>
      <c r="K4895" s="1" t="s">
        <v>15470</v>
      </c>
      <c r="L4895">
        <f>ROUNDUP(IF(B4895&gt;$D$4,0,($D$4-B4895+1)/365),0)</f>
        <v>0</v>
      </c>
      <c r="M4895">
        <f>ROUNDUP(IF(B4895&gt;$D$5,0,($D$5-B4895+1)/365),0)</f>
        <v>1</v>
      </c>
      <c r="N4895" s="28">
        <f>IF(OR(L4895=1,M4895=1),IF(B4895+364&lt;=$D$5,(B4895+364-$D$4+1)/365,IF(B4895&gt;$D$4,($D$5-B4895+1)/365,$D$6/365)),0)</f>
        <v>0.10787087772703373</v>
      </c>
      <c r="O4895" s="28">
        <f>'Data &amp; Parameter'!$E$16*'Data &amp; Parameter'!$E$17*('Data &amp; Parameter'!$E$18+'Data &amp; Parameter'!$E$19)*'Data &amp; Parameter'!$E$20*'Data &amp; Parameter'!$E$37*N4895</f>
        <v>0.37503515052280068</v>
      </c>
      <c r="P4895">
        <f>ROUNDUP(IF(D4895&gt;$D$4,0,($D$4-D4895+1)/365),0)</f>
        <v>0</v>
      </c>
      <c r="Q4895">
        <f>ROUNDUP(IF(D4895&gt;$D$5,0,($D$5-D4895+1)/365),0)</f>
        <v>1</v>
      </c>
      <c r="R4895" s="28">
        <f>IF(OR(P4895=1,Q4895=1),IF(D4895+364&lt;=$D$5,(D4895+364-$D$4+1)/365,IF(D4895&gt;$D$4,($D$5-D4895+1)/365,$D$6/365)),0)</f>
        <v>0.10786916539826501</v>
      </c>
      <c r="S4895" s="28">
        <f>'Data &amp; Parameter'!$E$16*'Data &amp; Parameter'!$E$17*('Data &amp; Parameter'!$E$18+'Data &amp; Parameter'!$E$19)*'Data &amp; Parameter'!$E$20*'Data &amp; Parameter'!$E$37*R4895</f>
        <v>0.37502919726191086</v>
      </c>
      <c r="T4895" s="28">
        <f t="shared" si="76"/>
        <v>0.75006434778471154</v>
      </c>
    </row>
    <row r="4896" spans="1:20" ht="15.75" customHeight="1" x14ac:dyDescent="0.35">
      <c r="A4896">
        <v>4889</v>
      </c>
      <c r="B4896" s="76">
        <v>44262.629571759258</v>
      </c>
      <c r="C4896" s="1" t="s">
        <v>15487</v>
      </c>
      <c r="D4896" s="76">
        <v>44262.63008101852</v>
      </c>
      <c r="E4896" s="1" t="s">
        <v>15488</v>
      </c>
      <c r="F4896" s="1" t="s">
        <v>15489</v>
      </c>
      <c r="G4896" s="1" t="s">
        <v>123</v>
      </c>
      <c r="H4896" s="1" t="s">
        <v>124</v>
      </c>
      <c r="I4896" s="1" t="s">
        <v>125</v>
      </c>
      <c r="J4896" s="1" t="s">
        <v>9364</v>
      </c>
      <c r="K4896" s="1" t="s">
        <v>15470</v>
      </c>
      <c r="L4896">
        <f>ROUNDUP(IF(B4896&gt;$D$4,0,($D$4-B4896+1)/365),0)</f>
        <v>0</v>
      </c>
      <c r="M4896">
        <f>ROUNDUP(IF(B4896&gt;$D$5,0,($D$5-B4896+1)/365),0)</f>
        <v>1</v>
      </c>
      <c r="N4896" s="28">
        <f>IF(OR(L4896=1,M4896=1),IF(B4896+364&lt;=$D$5,(B4896+364-$D$4+1)/365,IF(B4896&gt;$D$4,($D$5-B4896+1)/365,$D$6/365)),0)</f>
        <v>0.1078641869609359</v>
      </c>
      <c r="O4896" s="28">
        <f>'Data &amp; Parameter'!$E$16*'Data &amp; Parameter'!$E$17*('Data &amp; Parameter'!$E$18+'Data &amp; Parameter'!$E$19)*'Data &amp; Parameter'!$E$20*'Data &amp; Parameter'!$E$37*N4896</f>
        <v>0.37501188870716068</v>
      </c>
      <c r="P4896">
        <f>ROUNDUP(IF(D4896&gt;$D$4,0,($D$4-D4896+1)/365),0)</f>
        <v>0</v>
      </c>
      <c r="Q4896">
        <f>ROUNDUP(IF(D4896&gt;$D$5,0,($D$5-D4896+1)/365),0)</f>
        <v>1</v>
      </c>
      <c r="R4896" s="28">
        <f>IF(OR(P4896=1,Q4896=1),IF(D4896+364&lt;=$D$5,(D4896+364-$D$4+1)/365,IF(D4896&gt;$D$4,($D$5-D4896+1)/365,$D$6/365)),0)</f>
        <v>0.10786279173008141</v>
      </c>
      <c r="S4896" s="28">
        <f>'Data &amp; Parameter'!$E$16*'Data &amp; Parameter'!$E$17*('Data &amp; Parameter'!$E$18+'Data &amp; Parameter'!$E$19)*'Data &amp; Parameter'!$E$20*'Data &amp; Parameter'!$E$37*R4896</f>
        <v>0.37500703790197065</v>
      </c>
      <c r="T4896" s="28">
        <f t="shared" si="76"/>
        <v>0.75001892660913128</v>
      </c>
    </row>
    <row r="4897" spans="1:20" ht="15.75" customHeight="1" x14ac:dyDescent="0.35">
      <c r="A4897">
        <v>4890</v>
      </c>
      <c r="B4897" s="76">
        <v>44262.635717592595</v>
      </c>
      <c r="C4897" s="1" t="s">
        <v>15490</v>
      </c>
      <c r="D4897" s="76">
        <v>44262.636597222227</v>
      </c>
      <c r="E4897" s="1" t="s">
        <v>15491</v>
      </c>
      <c r="F4897" s="1" t="s">
        <v>15492</v>
      </c>
      <c r="G4897" s="1" t="s">
        <v>123</v>
      </c>
      <c r="H4897" s="1" t="s">
        <v>124</v>
      </c>
      <c r="I4897" s="1" t="s">
        <v>125</v>
      </c>
      <c r="J4897" s="1" t="s">
        <v>9364</v>
      </c>
      <c r="K4897" s="1" t="s">
        <v>9360</v>
      </c>
      <c r="L4897">
        <f>ROUNDUP(IF(B4897&gt;$D$4,0,($D$4-B4897+1)/365),0)</f>
        <v>0</v>
      </c>
      <c r="M4897">
        <f>ROUNDUP(IF(B4897&gt;$D$5,0,($D$5-B4897+1)/365),0)</f>
        <v>1</v>
      </c>
      <c r="N4897" s="28">
        <f>IF(OR(L4897=1,M4897=1),IF(B4897+364&lt;=$D$5,(B4897+364-$D$4+1)/365,IF(B4897&gt;$D$4,($D$5-B4897+1)/365,$D$6/365)),0)</f>
        <v>0.10784734906138348</v>
      </c>
      <c r="O4897" s="28">
        <f>'Data &amp; Parameter'!$E$16*'Data &amp; Parameter'!$E$17*('Data &amp; Parameter'!$E$18+'Data &amp; Parameter'!$E$19)*'Data &amp; Parameter'!$E$20*'Data &amp; Parameter'!$E$37*N4897</f>
        <v>0.37495334830843402</v>
      </c>
      <c r="P4897">
        <f>ROUNDUP(IF(D4897&gt;$D$4,0,($D$4-D4897+1)/365),0)</f>
        <v>0</v>
      </c>
      <c r="Q4897">
        <f>ROUNDUP(IF(D4897&gt;$D$5,0,($D$5-D4897+1)/365),0)</f>
        <v>1</v>
      </c>
      <c r="R4897" s="28">
        <f>IF(OR(P4897=1,Q4897=1),IF(D4897+364&lt;=$D$5,(D4897+364-$D$4+1)/365,IF(D4897&gt;$D$4,($D$5-D4897+1)/365,$D$6/365)),0)</f>
        <v>0.10784493911718752</v>
      </c>
      <c r="S4897" s="28">
        <f>'Data &amp; Parameter'!$E$16*'Data &amp; Parameter'!$E$17*('Data &amp; Parameter'!$E$18+'Data &amp; Parameter'!$E$19)*'Data &amp; Parameter'!$E$20*'Data &amp; Parameter'!$E$37*R4897</f>
        <v>0.37494496964494928</v>
      </c>
      <c r="T4897" s="28">
        <f t="shared" si="76"/>
        <v>0.74989831795338335</v>
      </c>
    </row>
    <row r="4898" spans="1:20" ht="15.75" customHeight="1" x14ac:dyDescent="0.35">
      <c r="A4898">
        <v>4891</v>
      </c>
      <c r="B4898" s="76">
        <v>44262.640023148153</v>
      </c>
      <c r="C4898" s="1" t="s">
        <v>15493</v>
      </c>
      <c r="D4898" s="76">
        <v>44262.640428240746</v>
      </c>
      <c r="E4898" s="1" t="s">
        <v>15494</v>
      </c>
      <c r="F4898" s="1" t="s">
        <v>15495</v>
      </c>
      <c r="G4898" s="1" t="s">
        <v>123</v>
      </c>
      <c r="H4898" s="1" t="s">
        <v>124</v>
      </c>
      <c r="I4898" s="1" t="s">
        <v>125</v>
      </c>
      <c r="J4898" s="1" t="s">
        <v>9364</v>
      </c>
      <c r="K4898" s="1" t="s">
        <v>9360</v>
      </c>
      <c r="L4898">
        <f>ROUNDUP(IF(B4898&gt;$D$4,0,($D$4-B4898+1)/365),0)</f>
        <v>0</v>
      </c>
      <c r="M4898">
        <f>ROUNDUP(IF(B4898&gt;$D$5,0,($D$5-B4898+1)/365),0)</f>
        <v>1</v>
      </c>
      <c r="N4898" s="28">
        <f>IF(OR(L4898=1,M4898=1),IF(B4898+364&lt;=$D$5,(B4898+364-$D$4+1)/365,IF(B4898&gt;$D$4,($D$5-B4898+1)/365,$D$6/365)),0)</f>
        <v>0.10783555301875897</v>
      </c>
      <c r="O4898" s="28">
        <f>'Data &amp; Parameter'!$E$16*'Data &amp; Parameter'!$E$17*('Data &amp; Parameter'!$E$18+'Data &amp; Parameter'!$E$19)*'Data &amp; Parameter'!$E$20*'Data &amp; Parameter'!$E$37*N4898</f>
        <v>0.37491233695565307</v>
      </c>
      <c r="P4898">
        <f>ROUNDUP(IF(D4898&gt;$D$4,0,($D$4-D4898+1)/365),0)</f>
        <v>0</v>
      </c>
      <c r="Q4898">
        <f>ROUNDUP(IF(D4898&gt;$D$5,0,($D$5-D4898+1)/365),0)</f>
        <v>1</v>
      </c>
      <c r="R4898" s="28">
        <f>IF(OR(P4898=1,Q4898=1),IF(D4898+364&lt;=$D$5,(D4898+364-$D$4+1)/365,IF(D4898&gt;$D$4,($D$5-D4898+1)/365,$D$6/365)),0)</f>
        <v>0.10783444317603924</v>
      </c>
      <c r="S4898" s="28">
        <f>'Data &amp; Parameter'!$E$16*'Data &amp; Parameter'!$E$17*('Data &amp; Parameter'!$E$18+'Data &amp; Parameter'!$E$19)*'Data &amp; Parameter'!$E$20*'Data &amp; Parameter'!$E$37*R4898</f>
        <v>0.37490847836063446</v>
      </c>
      <c r="T4898" s="28">
        <f t="shared" si="76"/>
        <v>0.74982081531628753</v>
      </c>
    </row>
    <row r="4899" spans="1:20" ht="15.75" customHeight="1" x14ac:dyDescent="0.35">
      <c r="A4899">
        <v>4892</v>
      </c>
      <c r="B4899" s="76">
        <v>44262.646307870367</v>
      </c>
      <c r="C4899" s="1" t="s">
        <v>15496</v>
      </c>
      <c r="D4899" s="76">
        <v>44262.647175925929</v>
      </c>
      <c r="E4899" s="1" t="s">
        <v>15497</v>
      </c>
      <c r="F4899" s="1" t="s">
        <v>15498</v>
      </c>
      <c r="G4899" s="1" t="s">
        <v>123</v>
      </c>
      <c r="H4899" s="1" t="s">
        <v>124</v>
      </c>
      <c r="I4899" s="1" t="s">
        <v>125</v>
      </c>
      <c r="J4899" s="1" t="s">
        <v>9364</v>
      </c>
      <c r="K4899" s="1" t="s">
        <v>9360</v>
      </c>
      <c r="L4899">
        <f>ROUNDUP(IF(B4899&gt;$D$4,0,($D$4-B4899+1)/365),0)</f>
        <v>0</v>
      </c>
      <c r="M4899">
        <f>ROUNDUP(IF(B4899&gt;$D$5,0,($D$5-B4899+1)/365),0)</f>
        <v>1</v>
      </c>
      <c r="N4899" s="28">
        <f>IF(OR(L4899=1,M4899=1),IF(B4899+364&lt;=$D$5,(B4899+364-$D$4+1)/365,IF(B4899&gt;$D$4,($D$5-B4899+1)/365,$D$6/365)),0)</f>
        <v>0.1078183346017334</v>
      </c>
      <c r="O4899" s="28">
        <f>'Data &amp; Parameter'!$E$16*'Data &amp; Parameter'!$E$17*('Data &amp; Parameter'!$E$18+'Data &amp; Parameter'!$E$19)*'Data &amp; Parameter'!$E$20*'Data &amp; Parameter'!$E$37*N4899</f>
        <v>0.37485247361016988</v>
      </c>
      <c r="P4899">
        <f>ROUNDUP(IF(D4899&gt;$D$4,0,($D$4-D4899+1)/365),0)</f>
        <v>0</v>
      </c>
      <c r="Q4899">
        <f>ROUNDUP(IF(D4899&gt;$D$5,0,($D$5-D4899+1)/365),0)</f>
        <v>1</v>
      </c>
      <c r="R4899" s="28">
        <f>IF(OR(P4899=1,Q4899=1),IF(D4899+364&lt;=$D$5,(D4899+364-$D$4+1)/365,IF(D4899&gt;$D$4,($D$5-D4899+1)/365,$D$6/365)),0)</f>
        <v>0.1078159563673169</v>
      </c>
      <c r="S4899" s="28">
        <f>'Data &amp; Parameter'!$E$16*'Data &amp; Parameter'!$E$17*('Data &amp; Parameter'!$E$18+'Data &amp; Parameter'!$E$19)*'Data &amp; Parameter'!$E$20*'Data &amp; Parameter'!$E$37*R4899</f>
        <v>0.37484420519221351</v>
      </c>
      <c r="T4899" s="28">
        <f t="shared" si="76"/>
        <v>0.74969667880238333</v>
      </c>
    </row>
    <row r="4900" spans="1:20" ht="15.75" customHeight="1" x14ac:dyDescent="0.35">
      <c r="A4900">
        <v>4893</v>
      </c>
      <c r="B4900" s="76">
        <v>44262.655347222222</v>
      </c>
      <c r="C4900" s="1" t="s">
        <v>15499</v>
      </c>
      <c r="D4900" s="76">
        <v>44262.656400462962</v>
      </c>
      <c r="E4900" s="1" t="s">
        <v>15500</v>
      </c>
      <c r="F4900" s="1" t="s">
        <v>15501</v>
      </c>
      <c r="G4900" s="1" t="s">
        <v>123</v>
      </c>
      <c r="H4900" s="1" t="s">
        <v>124</v>
      </c>
      <c r="I4900" s="1" t="s">
        <v>125</v>
      </c>
      <c r="J4900" s="1" t="s">
        <v>9364</v>
      </c>
      <c r="K4900" s="1" t="s">
        <v>9364</v>
      </c>
      <c r="L4900">
        <f>ROUNDUP(IF(B4900&gt;$D$4,0,($D$4-B4900+1)/365),0)</f>
        <v>0</v>
      </c>
      <c r="M4900">
        <f>ROUNDUP(IF(B4900&gt;$D$5,0,($D$5-B4900+1)/365),0)</f>
        <v>1</v>
      </c>
      <c r="N4900" s="28">
        <f>IF(OR(L4900=1,M4900=1),IF(B4900+364&lt;=$D$5,(B4900+364-$D$4+1)/365,IF(B4900&gt;$D$4,($D$5-B4900+1)/365,$D$6/365)),0)</f>
        <v>0.10779356925418578</v>
      </c>
      <c r="O4900" s="28">
        <f>'Data &amp; Parameter'!$E$16*'Data &amp; Parameter'!$E$17*('Data &amp; Parameter'!$E$18+'Data &amp; Parameter'!$E$19)*'Data &amp; Parameter'!$E$20*'Data &amp; Parameter'!$E$37*N4900</f>
        <v>0.37476637181846317</v>
      </c>
      <c r="P4900">
        <f>ROUNDUP(IF(D4900&gt;$D$4,0,($D$4-D4900+1)/365),0)</f>
        <v>0</v>
      </c>
      <c r="Q4900">
        <f>ROUNDUP(IF(D4900&gt;$D$5,0,($D$5-D4900+1)/365),0)</f>
        <v>1</v>
      </c>
      <c r="R4900" s="28">
        <f>IF(OR(P4900=1,Q4900=1),IF(D4900+364&lt;=$D$5,(D4900+364-$D$4+1)/365,IF(D4900&gt;$D$4,($D$5-D4900+1)/365,$D$6/365)),0)</f>
        <v>0.10779068366311848</v>
      </c>
      <c r="S4900" s="28">
        <f>'Data &amp; Parameter'!$E$16*'Data &amp; Parameter'!$E$17*('Data &amp; Parameter'!$E$18+'Data &amp; Parameter'!$E$19)*'Data &amp; Parameter'!$E$20*'Data &amp; Parameter'!$E$37*R4900</f>
        <v>0.37475633947142867</v>
      </c>
      <c r="T4900" s="28">
        <f t="shared" si="76"/>
        <v>0.7495227112898919</v>
      </c>
    </row>
    <row r="4901" spans="1:20" ht="15.75" customHeight="1" x14ac:dyDescent="0.35">
      <c r="A4901">
        <v>4894</v>
      </c>
      <c r="B4901" s="76">
        <v>44262.664687500001</v>
      </c>
      <c r="C4901" s="1" t="s">
        <v>15502</v>
      </c>
      <c r="D4901" s="76">
        <v>44262.665300925924</v>
      </c>
      <c r="E4901" s="1" t="s">
        <v>15503</v>
      </c>
      <c r="F4901" s="1" t="s">
        <v>15504</v>
      </c>
      <c r="G4901" s="1" t="s">
        <v>123</v>
      </c>
      <c r="H4901" s="1" t="s">
        <v>124</v>
      </c>
      <c r="I4901" s="1" t="s">
        <v>125</v>
      </c>
      <c r="J4901" s="1" t="s">
        <v>15505</v>
      </c>
      <c r="K4901" s="1" t="s">
        <v>15505</v>
      </c>
      <c r="L4901">
        <f>ROUNDUP(IF(B4901&gt;$D$4,0,($D$4-B4901+1)/365),0)</f>
        <v>0</v>
      </c>
      <c r="M4901">
        <f>ROUNDUP(IF(B4901&gt;$D$5,0,($D$5-B4901+1)/365),0)</f>
        <v>1</v>
      </c>
      <c r="N4901" s="28">
        <f>IF(OR(L4901=1,M4901=1),IF(B4901+364&lt;=$D$5,(B4901+364-$D$4+1)/365,IF(B4901&gt;$D$4,($D$5-B4901+1)/365,$D$6/365)),0)</f>
        <v>0.1077679794520532</v>
      </c>
      <c r="O4901" s="28">
        <f>'Data &amp; Parameter'!$E$16*'Data &amp; Parameter'!$E$17*('Data &amp; Parameter'!$E$18+'Data &amp; Parameter'!$E$19)*'Data &amp; Parameter'!$E$20*'Data &amp; Parameter'!$E$37*N4901</f>
        <v>0.37467740364190932</v>
      </c>
      <c r="P4901">
        <f>ROUNDUP(IF(D4901&gt;$D$4,0,($D$4-D4901+1)/365),0)</f>
        <v>0</v>
      </c>
      <c r="Q4901">
        <f>ROUNDUP(IF(D4901&gt;$D$5,0,($D$5-D4901+1)/365),0)</f>
        <v>1</v>
      </c>
      <c r="R4901" s="28">
        <f>IF(OR(P4901=1,Q4901=1),IF(D4901+364&lt;=$D$5,(D4901+364-$D$4+1)/365,IF(D4901&gt;$D$4,($D$5-D4901+1)/365,$D$6/365)),0)</f>
        <v>0.10776629883308388</v>
      </c>
      <c r="S4901" s="28">
        <f>'Data &amp; Parameter'!$E$16*'Data &amp; Parameter'!$E$17*('Data &amp; Parameter'!$E$18+'Data &amp; Parameter'!$E$19)*'Data &amp; Parameter'!$E$20*'Data &amp; Parameter'!$E$37*R4901</f>
        <v>0.37467156062661722</v>
      </c>
      <c r="T4901" s="28">
        <f t="shared" si="76"/>
        <v>0.74934896426852649</v>
      </c>
    </row>
    <row r="4902" spans="1:20" ht="15.75" customHeight="1" x14ac:dyDescent="0.35">
      <c r="A4902">
        <v>4895</v>
      </c>
      <c r="B4902" s="76">
        <v>44263.231111111112</v>
      </c>
      <c r="C4902" s="1" t="s">
        <v>15506</v>
      </c>
      <c r="D4902" s="76">
        <v>44263.232488425929</v>
      </c>
      <c r="E4902" s="1" t="s">
        <v>15507</v>
      </c>
      <c r="F4902" s="1" t="s">
        <v>15508</v>
      </c>
      <c r="G4902" s="1" t="s">
        <v>123</v>
      </c>
      <c r="H4902" s="1" t="s">
        <v>503</v>
      </c>
      <c r="I4902" s="1" t="s">
        <v>125</v>
      </c>
      <c r="J4902" s="1" t="s">
        <v>7274</v>
      </c>
      <c r="K4902" s="1" t="s">
        <v>7274</v>
      </c>
      <c r="L4902">
        <f>ROUNDUP(IF(B4902&gt;$D$4,0,($D$4-B4902+1)/365),0)</f>
        <v>0</v>
      </c>
      <c r="M4902">
        <f>ROUNDUP(IF(B4902&gt;$D$5,0,($D$5-B4902+1)/365),0)</f>
        <v>1</v>
      </c>
      <c r="N4902" s="28">
        <f>IF(OR(L4902=1,M4902=1),IF(B4902+364&lt;=$D$5,(B4902+364-$D$4+1)/365,IF(B4902&gt;$D$4,($D$5-B4902+1)/365,$D$6/365)),0)</f>
        <v>0.10621613394215859</v>
      </c>
      <c r="O4902" s="28">
        <f>'Data &amp; Parameter'!$E$16*'Data &amp; Parameter'!$E$17*('Data &amp; Parameter'!$E$18+'Data &amp; Parameter'!$E$19)*'Data &amp; Parameter'!$E$20*'Data &amp; Parameter'!$E$37*N4902</f>
        <v>0.36928209559719133</v>
      </c>
      <c r="P4902">
        <f>ROUNDUP(IF(D4902&gt;$D$4,0,($D$4-D4902+1)/365),0)</f>
        <v>0</v>
      </c>
      <c r="Q4902">
        <f>ROUNDUP(IF(D4902&gt;$D$5,0,($D$5-D4902+1)/365),0)</f>
        <v>1</v>
      </c>
      <c r="R4902" s="28">
        <f>IF(OR(P4902=1,Q4902=1),IF(D4902+364&lt;=$D$5,(D4902+364-$D$4+1)/365,IF(D4902&gt;$D$4,($D$5-D4902+1)/365,$D$6/365)),0)</f>
        <v>0.10621236047690753</v>
      </c>
      <c r="S4902" s="28">
        <f>'Data &amp; Parameter'!$E$16*'Data &amp; Parameter'!$E$17*('Data &amp; Parameter'!$E$18+'Data &amp; Parameter'!$E$19)*'Data &amp; Parameter'!$E$20*'Data &amp; Parameter'!$E$37*R4902</f>
        <v>0.36926897637411421</v>
      </c>
      <c r="T4902" s="28">
        <f t="shared" si="76"/>
        <v>0.73855107197130554</v>
      </c>
    </row>
    <row r="4903" spans="1:20" ht="15.75" customHeight="1" x14ac:dyDescent="0.35">
      <c r="A4903">
        <v>4896</v>
      </c>
      <c r="B4903" s="76">
        <v>44271.323344907403</v>
      </c>
      <c r="C4903" s="1" t="s">
        <v>15509</v>
      </c>
      <c r="D4903" s="76">
        <v>44271.324745370366</v>
      </c>
      <c r="E4903" s="1" t="s">
        <v>15510</v>
      </c>
      <c r="F4903" s="1" t="s">
        <v>15511</v>
      </c>
      <c r="G4903" s="1" t="s">
        <v>123</v>
      </c>
      <c r="H4903" s="1" t="s">
        <v>124</v>
      </c>
      <c r="I4903" s="1" t="s">
        <v>125</v>
      </c>
      <c r="J4903" s="1" t="s">
        <v>3781</v>
      </c>
      <c r="K4903" s="1" t="s">
        <v>3881</v>
      </c>
      <c r="L4903">
        <f>ROUNDUP(IF(B4903&gt;$D$4,0,($D$4-B4903+1)/365),0)</f>
        <v>0</v>
      </c>
      <c r="M4903">
        <f>ROUNDUP(IF(B4903&gt;$D$5,0,($D$5-B4903+1)/365),0)</f>
        <v>1</v>
      </c>
      <c r="N4903" s="28">
        <f>IF(OR(L4903=1,M4903=1),IF(B4903+364&lt;=$D$5,(B4903+364-$D$4+1)/365,IF(B4903&gt;$D$4,($D$5-B4903+1)/365,$D$6/365)),0)</f>
        <v>8.4045630390676099E-2</v>
      </c>
      <c r="O4903" s="28">
        <f>'Data &amp; Parameter'!$E$16*'Data &amp; Parameter'!$E$17*('Data &amp; Parameter'!$E$18+'Data &amp; Parameter'!$E$19)*'Data &amp; Parameter'!$E$20*'Data &amp; Parameter'!$E$37*N4903</f>
        <v>0.29220180931606138</v>
      </c>
      <c r="P4903">
        <f>ROUNDUP(IF(D4903&gt;$D$4,0,($D$4-D4903+1)/365),0)</f>
        <v>0</v>
      </c>
      <c r="Q4903">
        <f>ROUNDUP(IF(D4903&gt;$D$5,0,($D$5-D4903+1)/365),0)</f>
        <v>1</v>
      </c>
      <c r="R4903" s="28">
        <f>IF(OR(P4903=1,Q4903=1),IF(D4903+364&lt;=$D$5,(D4903+364-$D$4+1)/365,IF(D4903&gt;$D$4,($D$5-D4903+1)/365,$D$6/365)),0)</f>
        <v>8.4041793505846174E-2</v>
      </c>
      <c r="S4903" s="28">
        <f>'Data &amp; Parameter'!$E$16*'Data &amp; Parameter'!$E$17*('Data &amp; Parameter'!$E$18+'Data &amp; Parameter'!$E$19)*'Data &amp; Parameter'!$E$20*'Data &amp; Parameter'!$E$37*R4903</f>
        <v>0.29218846960185813</v>
      </c>
      <c r="T4903" s="28">
        <f t="shared" si="76"/>
        <v>0.5843902789179195</v>
      </c>
    </row>
    <row r="4904" spans="1:20" ht="15.75" customHeight="1" x14ac:dyDescent="0.35">
      <c r="A4904">
        <v>4897</v>
      </c>
      <c r="B4904" s="76">
        <v>44271.335312499999</v>
      </c>
      <c r="C4904" s="1" t="s">
        <v>15512</v>
      </c>
      <c r="D4904" s="76">
        <v>44271.336168981477</v>
      </c>
      <c r="E4904" s="1" t="s">
        <v>15513</v>
      </c>
      <c r="F4904" s="1" t="s">
        <v>14830</v>
      </c>
      <c r="G4904" s="1" t="s">
        <v>123</v>
      </c>
      <c r="H4904" s="1" t="s">
        <v>124</v>
      </c>
      <c r="I4904" s="1" t="s">
        <v>125</v>
      </c>
      <c r="J4904" s="1" t="s">
        <v>15514</v>
      </c>
      <c r="K4904" s="1" t="s">
        <v>5980</v>
      </c>
      <c r="L4904">
        <f>ROUNDUP(IF(B4904&gt;$D$4,0,($D$4-B4904+1)/365),0)</f>
        <v>0</v>
      </c>
      <c r="M4904">
        <f>ROUNDUP(IF(B4904&gt;$D$5,0,($D$5-B4904+1)/365),0)</f>
        <v>1</v>
      </c>
      <c r="N4904" s="28">
        <f>IF(OR(L4904=1,M4904=1),IF(B4904+364&lt;=$D$5,(B4904+364-$D$4+1)/365,IF(B4904&gt;$D$4,($D$5-B4904+1)/365,$D$6/365)),0)</f>
        <v>8.4012842465755022E-2</v>
      </c>
      <c r="O4904" s="28">
        <f>'Data &amp; Parameter'!$E$16*'Data &amp; Parameter'!$E$17*('Data &amp; Parameter'!$E$18+'Data &amp; Parameter'!$E$19)*'Data &amp; Parameter'!$E$20*'Data &amp; Parameter'!$E$37*N4904</f>
        <v>0.29208781539465078</v>
      </c>
      <c r="P4904">
        <f>ROUNDUP(IF(D4904&gt;$D$4,0,($D$4-D4904+1)/365),0)</f>
        <v>0</v>
      </c>
      <c r="Q4904">
        <f>ROUNDUP(IF(D4904&gt;$D$5,0,($D$5-D4904+1)/365),0)</f>
        <v>1</v>
      </c>
      <c r="R4904" s="28">
        <f>IF(OR(P4904=1,Q4904=1),IF(D4904+364&lt;=$D$5,(D4904+364-$D$4+1)/365,IF(D4904&gt;$D$4,($D$5-D4904+1)/365,$D$6/365)),0)</f>
        <v>8.4010495941157851E-2</v>
      </c>
      <c r="S4904" s="28">
        <f>'Data &amp; Parameter'!$E$16*'Data &amp; Parameter'!$E$17*('Data &amp; Parameter'!$E$18+'Data &amp; Parameter'!$E$19)*'Data &amp; Parameter'!$E$20*'Data &amp; Parameter'!$E$37*R4904</f>
        <v>0.2920796572223614</v>
      </c>
      <c r="T4904" s="28">
        <f t="shared" si="76"/>
        <v>0.58416747261701218</v>
      </c>
    </row>
    <row r="4905" spans="1:20" ht="15.75" customHeight="1" x14ac:dyDescent="0.35">
      <c r="A4905">
        <v>4898</v>
      </c>
      <c r="B4905" s="76">
        <v>44271.353599537033</v>
      </c>
      <c r="C4905" s="1" t="s">
        <v>15515</v>
      </c>
      <c r="D4905" s="76">
        <v>44271.354374999995</v>
      </c>
      <c r="E4905" s="1" t="s">
        <v>15516</v>
      </c>
      <c r="F4905" s="1" t="s">
        <v>15517</v>
      </c>
      <c r="G4905" s="1" t="s">
        <v>123</v>
      </c>
      <c r="H4905" s="1" t="s">
        <v>124</v>
      </c>
      <c r="I4905" s="1" t="s">
        <v>125</v>
      </c>
      <c r="J4905" s="1" t="s">
        <v>5979</v>
      </c>
      <c r="K4905" s="1" t="s">
        <v>5980</v>
      </c>
      <c r="L4905">
        <f>ROUNDUP(IF(B4905&gt;$D$4,0,($D$4-B4905+1)/365),0)</f>
        <v>0</v>
      </c>
      <c r="M4905">
        <f>ROUNDUP(IF(B4905&gt;$D$5,0,($D$5-B4905+1)/365),0)</f>
        <v>1</v>
      </c>
      <c r="N4905" s="28">
        <f>IF(OR(L4905=1,M4905=1),IF(B4905+364&lt;=$D$5,(B4905+364-$D$4+1)/365,IF(B4905&gt;$D$4,($D$5-B4905+1)/365,$D$6/365)),0)</f>
        <v>8.3962740994430116E-2</v>
      </c>
      <c r="O4905" s="28">
        <f>'Data &amp; Parameter'!$E$16*'Data &amp; Parameter'!$E$17*('Data &amp; Parameter'!$E$18+'Data &amp; Parameter'!$E$19)*'Data &amp; Parameter'!$E$20*'Data &amp; Parameter'!$E$37*N4905</f>
        <v>0.29191362739103321</v>
      </c>
      <c r="P4905">
        <f>ROUNDUP(IF(D4905&gt;$D$4,0,($D$4-D4905+1)/365),0)</f>
        <v>0</v>
      </c>
      <c r="Q4905">
        <f>ROUNDUP(IF(D4905&gt;$D$5,0,($D$5-D4905+1)/365),0)</f>
        <v>1</v>
      </c>
      <c r="R4905" s="28">
        <f>IF(OR(P4905=1,Q4905=1),IF(D4905+364&lt;=$D$5,(D4905+364-$D$4+1)/365,IF(D4905&gt;$D$4,($D$5-D4905+1)/365,$D$6/365)),0)</f>
        <v>8.3960616438368926E-2</v>
      </c>
      <c r="S4905" s="28">
        <f>'Data &amp; Parameter'!$E$16*'Data &amp; Parameter'!$E$17*('Data &amp; Parameter'!$E$18+'Data &amp; Parameter'!$E$19)*'Data &amp; Parameter'!$E$20*'Data &amp; Parameter'!$E$37*R4905</f>
        <v>0.29190624093771983</v>
      </c>
      <c r="T4905" s="28">
        <f t="shared" si="76"/>
        <v>0.58381986832875299</v>
      </c>
    </row>
    <row r="4906" spans="1:20" ht="15.75" customHeight="1" x14ac:dyDescent="0.35">
      <c r="A4906">
        <v>4899</v>
      </c>
      <c r="B4906" s="76">
        <v>44271.365752314814</v>
      </c>
      <c r="C4906" s="1" t="s">
        <v>15518</v>
      </c>
      <c r="D4906" s="76">
        <v>44271.366701388892</v>
      </c>
      <c r="E4906" s="1" t="s">
        <v>15519</v>
      </c>
      <c r="F4906" s="1" t="s">
        <v>15520</v>
      </c>
      <c r="G4906" s="1" t="s">
        <v>123</v>
      </c>
      <c r="H4906" s="1" t="s">
        <v>124</v>
      </c>
      <c r="I4906" s="1" t="s">
        <v>125</v>
      </c>
      <c r="J4906" s="1" t="s">
        <v>5979</v>
      </c>
      <c r="K4906" s="1" t="s">
        <v>5980</v>
      </c>
      <c r="L4906">
        <f>ROUNDUP(IF(B4906&gt;$D$4,0,($D$4-B4906+1)/365),0)</f>
        <v>0</v>
      </c>
      <c r="M4906">
        <f>ROUNDUP(IF(B4906&gt;$D$5,0,($D$5-B4906+1)/365),0)</f>
        <v>1</v>
      </c>
      <c r="N4906" s="28">
        <f>IF(OR(L4906=1,M4906=1),IF(B4906+364&lt;=$D$5,(B4906+364-$D$4+1)/365,IF(B4906&gt;$D$4,($D$5-B4906+1)/365,$D$6/365)),0)</f>
        <v>8.3929445712838308E-2</v>
      </c>
      <c r="O4906" s="28">
        <f>'Data &amp; Parameter'!$E$16*'Data &amp; Parameter'!$E$17*('Data &amp; Parameter'!$E$18+'Data &amp; Parameter'!$E$19)*'Data &amp; Parameter'!$E$20*'Data &amp; Parameter'!$E$37*N4906</f>
        <v>0.29179786954047521</v>
      </c>
      <c r="P4906">
        <f>ROUNDUP(IF(D4906&gt;$D$4,0,($D$4-D4906+1)/365),0)</f>
        <v>0</v>
      </c>
      <c r="Q4906">
        <f>ROUNDUP(IF(D4906&gt;$D$5,0,($D$5-D4906+1)/365),0)</f>
        <v>1</v>
      </c>
      <c r="R4906" s="28">
        <f>IF(OR(P4906=1,Q4906=1),IF(D4906+364&lt;=$D$5,(D4906+364-$D$4+1)/365,IF(D4906&gt;$D$4,($D$5-D4906+1)/365,$D$6/365)),0)</f>
        <v>8.3926845509885842E-2</v>
      </c>
      <c r="S4906" s="28">
        <f>'Data &amp; Parameter'!$E$16*'Data &amp; Parameter'!$E$17*('Data &amp; Parameter'!$E$18+'Data &amp; Parameter'!$E$19)*'Data &amp; Parameter'!$E$20*'Data &amp; Parameter'!$E$37*R4906</f>
        <v>0.29178882940354284</v>
      </c>
      <c r="T4906" s="28">
        <f t="shared" si="76"/>
        <v>0.58358669894401805</v>
      </c>
    </row>
    <row r="4907" spans="1:20" ht="15.75" customHeight="1" x14ac:dyDescent="0.35">
      <c r="A4907">
        <v>4900</v>
      </c>
      <c r="B4907" s="76">
        <v>44271.40626157407</v>
      </c>
      <c r="C4907" s="1" t="s">
        <v>15521</v>
      </c>
      <c r="D4907" s="76">
        <v>44271.412743055553</v>
      </c>
      <c r="E4907" s="1" t="s">
        <v>15522</v>
      </c>
      <c r="F4907" s="1" t="s">
        <v>15523</v>
      </c>
      <c r="G4907" s="1" t="s">
        <v>123</v>
      </c>
      <c r="H4907" s="1" t="s">
        <v>124</v>
      </c>
      <c r="I4907" s="1" t="s">
        <v>125</v>
      </c>
      <c r="J4907" s="1" t="s">
        <v>10515</v>
      </c>
      <c r="K4907" s="1" t="s">
        <v>10520</v>
      </c>
      <c r="L4907">
        <f>ROUNDUP(IF(B4907&gt;$D$4,0,($D$4-B4907+1)/365),0)</f>
        <v>0</v>
      </c>
      <c r="M4907">
        <f>ROUNDUP(IF(B4907&gt;$D$5,0,($D$5-B4907+1)/365),0)</f>
        <v>1</v>
      </c>
      <c r="N4907" s="28">
        <f>IF(OR(L4907=1,M4907=1),IF(B4907+364&lt;=$D$5,(B4907+364-$D$4+1)/365,IF(B4907&gt;$D$4,($D$5-B4907+1)/365,$D$6/365)),0)</f>
        <v>8.3818461440905476E-2</v>
      </c>
      <c r="O4907" s="28">
        <f>'Data &amp; Parameter'!$E$16*'Data &amp; Parameter'!$E$17*('Data &amp; Parameter'!$E$18+'Data &amp; Parameter'!$E$19)*'Data &amp; Parameter'!$E$20*'Data &amp; Parameter'!$E$37*N4907</f>
        <v>0.29141201003875389</v>
      </c>
      <c r="P4907">
        <f>ROUNDUP(IF(D4907&gt;$D$4,0,($D$4-D4907+1)/365),0)</f>
        <v>0</v>
      </c>
      <c r="Q4907">
        <f>ROUNDUP(IF(D4907&gt;$D$5,0,($D$5-D4907+1)/365),0)</f>
        <v>1</v>
      </c>
      <c r="R4907" s="28">
        <f>IF(OR(P4907=1,Q4907=1),IF(D4907+364&lt;=$D$5,(D4907+364-$D$4+1)/365,IF(D4907&gt;$D$4,($D$5-D4907+1)/365,$D$6/365)),0)</f>
        <v>8.3800703957389838E-2</v>
      </c>
      <c r="S4907" s="28">
        <f>'Data &amp; Parameter'!$E$16*'Data &amp; Parameter'!$E$17*('Data &amp; Parameter'!$E$18+'Data &amp; Parameter'!$E$19)*'Data &amp; Parameter'!$E$20*'Data &amp; Parameter'!$E$37*R4907</f>
        <v>0.2913502725184563</v>
      </c>
      <c r="T4907" s="28">
        <f t="shared" si="76"/>
        <v>0.58276228255721019</v>
      </c>
    </row>
    <row r="4908" spans="1:20" ht="15.75" customHeight="1" x14ac:dyDescent="0.35">
      <c r="A4908">
        <v>4901</v>
      </c>
      <c r="B4908" s="76">
        <v>44271.450659722221</v>
      </c>
      <c r="C4908" s="1" t="s">
        <v>15524</v>
      </c>
      <c r="D4908" s="76">
        <v>44271.452210648145</v>
      </c>
      <c r="E4908" s="1" t="s">
        <v>15525</v>
      </c>
      <c r="F4908" s="1" t="s">
        <v>15526</v>
      </c>
      <c r="G4908" s="1" t="s">
        <v>123</v>
      </c>
      <c r="H4908" s="1" t="s">
        <v>124</v>
      </c>
      <c r="I4908" s="1" t="s">
        <v>125</v>
      </c>
      <c r="J4908" s="1" t="s">
        <v>13055</v>
      </c>
      <c r="K4908" s="1" t="s">
        <v>10434</v>
      </c>
      <c r="L4908">
        <f>ROUNDUP(IF(B4908&gt;$D$4,0,($D$4-B4908+1)/365),0)</f>
        <v>0</v>
      </c>
      <c r="M4908">
        <f>ROUNDUP(IF(B4908&gt;$D$5,0,($D$5-B4908+1)/365),0)</f>
        <v>1</v>
      </c>
      <c r="N4908" s="28">
        <f>IF(OR(L4908=1,M4908=1),IF(B4908+364&lt;=$D$5,(B4908+364-$D$4+1)/365,IF(B4908&gt;$D$4,($D$5-B4908+1)/365,$D$6/365)),0)</f>
        <v>8.3696822678847302E-2</v>
      </c>
      <c r="O4908" s="28">
        <f>'Data &amp; Parameter'!$E$16*'Data &amp; Parameter'!$E$17*('Data &amp; Parameter'!$E$18+'Data &amp; Parameter'!$E$19)*'Data &amp; Parameter'!$E$20*'Data &amp; Parameter'!$E$37*N4908</f>
        <v>0.29098910802479855</v>
      </c>
      <c r="P4908">
        <f>ROUNDUP(IF(D4908&gt;$D$4,0,($D$4-D4908+1)/365),0)</f>
        <v>0</v>
      </c>
      <c r="Q4908">
        <f>ROUNDUP(IF(D4908&gt;$D$5,0,($D$5-D4908+1)/365),0)</f>
        <v>1</v>
      </c>
      <c r="R4908" s="28">
        <f>IF(OR(P4908=1,Q4908=1),IF(D4908+364&lt;=$D$5,(D4908+364-$D$4+1)/365,IF(D4908&gt;$D$4,($D$5-D4908+1)/365,$D$6/365)),0)</f>
        <v>8.3692573566724909E-2</v>
      </c>
      <c r="S4908" s="28">
        <f>'Data &amp; Parameter'!$E$16*'Data &amp; Parameter'!$E$17*('Data &amp; Parameter'!$E$18+'Data &amp; Parameter'!$E$19)*'Data &amp; Parameter'!$E$20*'Data &amp; Parameter'!$E$37*R4908</f>
        <v>0.29097433511817178</v>
      </c>
      <c r="T4908" s="28">
        <f t="shared" si="76"/>
        <v>0.58196344314297033</v>
      </c>
    </row>
    <row r="4909" spans="1:20" ht="15.75" customHeight="1" x14ac:dyDescent="0.35">
      <c r="A4909">
        <v>4902</v>
      </c>
      <c r="B4909" s="76">
        <v>44271.498749999999</v>
      </c>
      <c r="C4909" s="1" t="s">
        <v>15527</v>
      </c>
      <c r="D4909" s="76">
        <v>44271.502592592587</v>
      </c>
      <c r="E4909" s="1" t="s">
        <v>15528</v>
      </c>
      <c r="F4909" s="1" t="s">
        <v>15529</v>
      </c>
      <c r="G4909" s="1" t="s">
        <v>123</v>
      </c>
      <c r="H4909" s="1" t="s">
        <v>124</v>
      </c>
      <c r="I4909" s="1" t="s">
        <v>125</v>
      </c>
      <c r="J4909" s="1" t="s">
        <v>15530</v>
      </c>
      <c r="K4909" s="1" t="s">
        <v>15530</v>
      </c>
      <c r="L4909">
        <f>ROUNDUP(IF(B4909&gt;$D$4,0,($D$4-B4909+1)/365),0)</f>
        <v>0</v>
      </c>
      <c r="M4909">
        <f>ROUNDUP(IF(B4909&gt;$D$5,0,($D$5-B4909+1)/365),0)</f>
        <v>1</v>
      </c>
      <c r="N4909" s="28">
        <f>IF(OR(L4909=1,M4909=1),IF(B4909+364&lt;=$D$5,(B4909+364-$D$4+1)/365,IF(B4909&gt;$D$4,($D$5-B4909+1)/365,$D$6/365)),0)</f>
        <v>8.3565068493153871E-2</v>
      </c>
      <c r="O4909" s="28">
        <f>'Data &amp; Parameter'!$E$16*'Data &amp; Parameter'!$E$17*('Data &amp; Parameter'!$E$18+'Data &amp; Parameter'!$E$19)*'Data &amp; Parameter'!$E$20*'Data &amp; Parameter'!$E$37*N4909</f>
        <v>0.29053103767342364</v>
      </c>
      <c r="P4909">
        <f>ROUNDUP(IF(D4909&gt;$D$4,0,($D$4-D4909+1)/365),0)</f>
        <v>0</v>
      </c>
      <c r="Q4909">
        <f>ROUNDUP(IF(D4909&gt;$D$5,0,($D$5-D4909+1)/365),0)</f>
        <v>1</v>
      </c>
      <c r="R4909" s="28">
        <f>IF(OR(P4909=1,Q4909=1),IF(D4909+364&lt;=$D$5,(D4909+364-$D$4+1)/365,IF(D4909&gt;$D$4,($D$5-D4909+1)/365,$D$6/365)),0)</f>
        <v>8.3554540842226133E-2</v>
      </c>
      <c r="S4909" s="28">
        <f>'Data &amp; Parameter'!$E$16*'Data &amp; Parameter'!$E$17*('Data &amp; Parameter'!$E$18+'Data &amp; Parameter'!$E$19)*'Data &amp; Parameter'!$E$20*'Data &amp; Parameter'!$E$37*R4909</f>
        <v>0.29049443614358045</v>
      </c>
      <c r="T4909" s="28">
        <f t="shared" si="76"/>
        <v>0.58102547381700409</v>
      </c>
    </row>
    <row r="4910" spans="1:20" ht="15.75" customHeight="1" x14ac:dyDescent="0.35">
      <c r="A4910">
        <v>4903</v>
      </c>
      <c r="B4910" s="76">
        <v>44271.510243055556</v>
      </c>
      <c r="C4910" s="1" t="s">
        <v>15531</v>
      </c>
      <c r="D4910" s="76">
        <v>44271.516412037032</v>
      </c>
      <c r="E4910" s="1" t="s">
        <v>15532</v>
      </c>
      <c r="F4910" s="1" t="s">
        <v>15533</v>
      </c>
      <c r="G4910" s="1" t="s">
        <v>123</v>
      </c>
      <c r="H4910" s="1" t="s">
        <v>124</v>
      </c>
      <c r="I4910" s="1" t="s">
        <v>125</v>
      </c>
      <c r="J4910" s="1" t="s">
        <v>15530</v>
      </c>
      <c r="K4910" s="1" t="s">
        <v>4664</v>
      </c>
      <c r="L4910">
        <f>ROUNDUP(IF(B4910&gt;$D$4,0,($D$4-B4910+1)/365),0)</f>
        <v>0</v>
      </c>
      <c r="M4910">
        <f>ROUNDUP(IF(B4910&gt;$D$5,0,($D$5-B4910+1)/365),0)</f>
        <v>1</v>
      </c>
      <c r="N4910" s="28">
        <f>IF(OR(L4910=1,M4910=1),IF(B4910+364&lt;=$D$5,(B4910+364-$D$4+1)/365,IF(B4910&gt;$D$4,($D$5-B4910+1)/365,$D$6/365)),0)</f>
        <v>8.3533580669709034E-2</v>
      </c>
      <c r="O4910" s="28">
        <f>'Data &amp; Parameter'!$E$16*'Data &amp; Parameter'!$E$17*('Data &amp; Parameter'!$E$18+'Data &amp; Parameter'!$E$19)*'Data &amp; Parameter'!$E$20*'Data &amp; Parameter'!$E$37*N4910</f>
        <v>0.29042156382047923</v>
      </c>
      <c r="P4910">
        <f>ROUNDUP(IF(D4910&gt;$D$4,0,($D$4-D4910+1)/365),0)</f>
        <v>0</v>
      </c>
      <c r="Q4910">
        <f>ROUNDUP(IF(D4910&gt;$D$5,0,($D$5-D4910+1)/365),0)</f>
        <v>1</v>
      </c>
      <c r="R4910" s="28">
        <f>IF(OR(P4910=1,Q4910=1),IF(D4910+364&lt;=$D$5,(D4910+364-$D$4+1)/365,IF(D4910&gt;$D$4,($D$5-D4910+1)/365,$D$6/365)),0)</f>
        <v>8.35166793505977E-2</v>
      </c>
      <c r="S4910" s="28">
        <f>'Data &amp; Parameter'!$E$16*'Data &amp; Parameter'!$E$17*('Data &amp; Parameter'!$E$18+'Data &amp; Parameter'!$E$19)*'Data &amp; Parameter'!$E$20*'Data &amp; Parameter'!$E$37*R4910</f>
        <v>0.29036280293069588</v>
      </c>
      <c r="T4910" s="28">
        <f t="shared" si="76"/>
        <v>0.58078436675117517</v>
      </c>
    </row>
    <row r="4911" spans="1:20" ht="15.75" customHeight="1" x14ac:dyDescent="0.35">
      <c r="A4911">
        <v>4904</v>
      </c>
      <c r="B4911" s="76">
        <v>44273.494664351849</v>
      </c>
      <c r="C4911" s="1" t="s">
        <v>15534</v>
      </c>
      <c r="D4911" s="76">
        <v>44273.497800925921</v>
      </c>
      <c r="E4911" s="1" t="s">
        <v>15535</v>
      </c>
      <c r="F4911" s="1" t="s">
        <v>15536</v>
      </c>
      <c r="G4911" s="1" t="s">
        <v>123</v>
      </c>
      <c r="H4911" s="1" t="s">
        <v>124</v>
      </c>
      <c r="I4911" s="1" t="s">
        <v>125</v>
      </c>
      <c r="J4911" s="1" t="s">
        <v>9451</v>
      </c>
      <c r="K4911" s="1" t="s">
        <v>15537</v>
      </c>
      <c r="L4911">
        <f>ROUNDUP(IF(B4911&gt;$D$4,0,($D$4-B4911+1)/365),0)</f>
        <v>0</v>
      </c>
      <c r="M4911">
        <f>ROUNDUP(IF(B4911&gt;$D$5,0,($D$5-B4911+1)/365),0)</f>
        <v>1</v>
      </c>
      <c r="N4911" s="28">
        <f>IF(OR(L4911=1,M4911=1),IF(B4911+364&lt;=$D$5,(B4911+364-$D$4+1)/365,IF(B4911&gt;$D$4,($D$5-B4911+1)/365,$D$6/365)),0)</f>
        <v>7.8096809994934874E-2</v>
      </c>
      <c r="O4911" s="28">
        <f>'Data &amp; Parameter'!$E$16*'Data &amp; Parameter'!$E$17*('Data &amp; Parameter'!$E$18+'Data &amp; Parameter'!$E$19)*'Data &amp; Parameter'!$E$20*'Data &amp; Parameter'!$E$37*N4911</f>
        <v>0.2715195195307174</v>
      </c>
      <c r="P4911">
        <f>ROUNDUP(IF(D4911&gt;$D$4,0,($D$4-D4911+1)/365),0)</f>
        <v>0</v>
      </c>
      <c r="Q4911">
        <f>ROUNDUP(IF(D4911&gt;$D$5,0,($D$5-D4911+1)/365),0)</f>
        <v>1</v>
      </c>
      <c r="R4911" s="28">
        <f>IF(OR(P4911=1,Q4911=1),IF(D4911+364&lt;=$D$5,(D4911+364-$D$4+1)/365,IF(D4911&gt;$D$4,($D$5-D4911+1)/365,$D$6/365)),0)</f>
        <v>7.8088216641311825E-2</v>
      </c>
      <c r="S4911" s="28">
        <f>'Data &amp; Parameter'!$E$16*'Data &amp; Parameter'!$E$17*('Data &amp; Parameter'!$E$18+'Data &amp; Parameter'!$E$19)*'Data &amp; Parameter'!$E$20*'Data &amp; Parameter'!$E$37*R4911</f>
        <v>0.27148964298074002</v>
      </c>
      <c r="T4911" s="28">
        <f t="shared" si="76"/>
        <v>0.54300916251145748</v>
      </c>
    </row>
    <row r="4912" spans="1:20" ht="15" customHeight="1" x14ac:dyDescent="0.3">
      <c r="T4912" s="28">
        <f>SUM(T8:T4911)</f>
        <v>5447.4879361538406</v>
      </c>
    </row>
  </sheetData>
  <mergeCells count="2">
    <mergeCell ref="L6:O6"/>
    <mergeCell ref="P6:S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DC1F0F2D97C04690DF7AC407C65BA5" ma:contentTypeVersion="19" ma:contentTypeDescription="Create a new document." ma:contentTypeScope="" ma:versionID="138ac169aaadc9c430b97b25b46ecc4e">
  <xsd:schema xmlns:xsd="http://www.w3.org/2001/XMLSchema" xmlns:xs="http://www.w3.org/2001/XMLSchema" xmlns:p="http://schemas.microsoft.com/office/2006/metadata/properties" xmlns:ns2="5944c9fc-9421-4c39-b608-61ce31788618" xmlns:ns3="3ba820af-9c36-47fb-8383-9944acc4573c" targetNamespace="http://schemas.microsoft.com/office/2006/metadata/properties" ma:root="true" ma:fieldsID="4cce58cbed9668fc3dbbcfb9a7470718" ns2:_="" ns3:_="">
    <xsd:import namespace="5944c9fc-9421-4c39-b608-61ce31788618"/>
    <xsd:import namespace="3ba820af-9c36-47fb-8383-9944acc457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44c9fc-9421-4c39-b608-61ce317886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b97863a-9c53-4d79-aa62-b4edf9878b6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820af-9c36-47fb-8383-9944acc4573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4e236bb-6ba1-491a-998c-53c379aa7070}" ma:internalName="TaxCatchAll" ma:showField="CatchAllData" ma:web="3ba820af-9c36-47fb-8383-9944acc457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ba820af-9c36-47fb-8383-9944acc4573c" xsi:nil="true"/>
    <lcf76f155ced4ddcb4097134ff3c332f xmlns="5944c9fc-9421-4c39-b608-61ce3178861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3C9820C-CE58-4F66-9F5B-92361F53298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A22ED0-847C-47D7-A886-90F553D47F46}"/>
</file>

<file path=customXml/itemProps3.xml><?xml version="1.0" encoding="utf-8"?>
<ds:datastoreItem xmlns:ds="http://schemas.openxmlformats.org/officeDocument/2006/customXml" ds:itemID="{9CF7E564-CBC7-4586-BCCB-3180EF292BE8}">
  <ds:schemaRefs>
    <ds:schemaRef ds:uri="http://schemas.microsoft.com/office/2006/metadata/properties"/>
    <ds:schemaRef ds:uri="http://schemas.microsoft.com/office/infopath/2007/PartnerControls"/>
    <ds:schemaRef ds:uri="d4ae0397-a547-4a4b-b3e5-29defbfe4ebb"/>
    <ds:schemaRef ds:uri="8346abd9-4014-4c97-ad6b-89d8bca2663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Summary_ER</vt:lpstr>
      <vt:lpstr>Data &amp; Parameter</vt:lpstr>
      <vt:lpstr>ER_year 2020</vt:lpstr>
      <vt:lpstr>ER_year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admin</cp:lastModifiedBy>
  <cp:revision/>
  <dcterms:created xsi:type="dcterms:W3CDTF">2021-07-13T06:17:54Z</dcterms:created>
  <dcterms:modified xsi:type="dcterms:W3CDTF">2024-10-15T12:03:38Z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0x010100CDDC1F0F2D97C04690DF7AC407C65BA5</vt:lpwstr>
  </property>
  <property fmtid="{D5CDD505-2E9C-101B-9397-08002B2CF9AE}" pid="3" name="MediaServiceImageTags">
    <vt:lpwstr/>
  </property>
</Properties>
</file>